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fileSharing readOnlyRecommended="1"/>
  <workbookPr hidePivotFieldList="1"/>
  <mc:AlternateContent xmlns:mc="http://schemas.openxmlformats.org/markup-compatibility/2006">
    <mc:Choice Requires="x15">
      <x15ac:absPath xmlns:x15ac="http://schemas.microsoft.com/office/spreadsheetml/2010/11/ac" url="/Users/huongnguyen/Desktop/"/>
    </mc:Choice>
  </mc:AlternateContent>
  <xr:revisionPtr revIDLastSave="0" documentId="13_ncr:1_{E325EE33-A699-4A44-83DB-030B9807C7A3}" xr6:coauthVersionLast="47" xr6:coauthVersionMax="47" xr10:uidLastSave="{00000000-0000-0000-0000-000000000000}"/>
  <bookViews>
    <workbookView xWindow="0" yWindow="0" windowWidth="28800" windowHeight="18000" tabRatio="770" activeTab="3" xr2:uid="{00000000-000D-0000-FFFF-FFFF00000000}"/>
  </bookViews>
  <sheets>
    <sheet name="Orginal file" sheetId="1" r:id="rId1"/>
    <sheet name="Cleaning data" sheetId="33" r:id="rId2"/>
    <sheet name="Analysis-Pivot" sheetId="34" r:id="rId3"/>
    <sheet name="DASHBOARD" sheetId="15" r:id="rId4"/>
    <sheet name="Sales Reps" sheetId="13" state="hidden" r:id="rId5"/>
    <sheet name="Customers" sheetId="10" r:id="rId6"/>
    <sheet name="Regions" sheetId="5" r:id="rId7"/>
    <sheet name="Products" sheetId="7" r:id="rId8"/>
  </sheets>
  <definedNames>
    <definedName name="_xlnm._FilterDatabase" localSheetId="6" hidden="1">Regions!#REF!</definedName>
    <definedName name="Slicer_Channel1">#N/A</definedName>
    <definedName name="Slicer_CUSTOMER_NAME">#N/A</definedName>
    <definedName name="Slicer_MONTH1">#N/A</definedName>
    <definedName name="Slicer_PRODUCT_NAME1">#N/A</definedName>
    <definedName name="Slicer_REGION">#N/A</definedName>
    <definedName name="Slicer_Warehouse_Code">#N/A</definedName>
    <definedName name="Slicer_YEAR1">#N/A</definedName>
  </definedNames>
  <calcPr calcId="191029"/>
  <pivotCaches>
    <pivotCache cacheId="4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34" l="1"/>
  <c r="Z4" i="34" a="1"/>
  <c r="Z4" i="34" s="1"/>
  <c r="Y4" i="34" a="1"/>
  <c r="Y4" i="34" s="1"/>
  <c r="C2" i="33"/>
  <c r="H2" i="33"/>
  <c r="I2" i="33"/>
  <c r="L2" i="33"/>
  <c r="O2" i="33"/>
  <c r="Q2" i="33" s="1"/>
  <c r="R2" i="33"/>
  <c r="S2" i="33"/>
  <c r="C3" i="33"/>
  <c r="H3" i="33"/>
  <c r="I3" i="33"/>
  <c r="L3" i="33"/>
  <c r="O3" i="33"/>
  <c r="Q3" i="33" s="1"/>
  <c r="R3" i="33"/>
  <c r="S3" i="33"/>
  <c r="C4" i="33"/>
  <c r="H4" i="33"/>
  <c r="I4" i="33"/>
  <c r="L4" i="33"/>
  <c r="O4" i="33"/>
  <c r="Q4" i="33" s="1"/>
  <c r="R4" i="33"/>
  <c r="S4" i="33"/>
  <c r="C5" i="33"/>
  <c r="H5" i="33"/>
  <c r="I5" i="33"/>
  <c r="L5" i="33"/>
  <c r="O5" i="33"/>
  <c r="Q5" i="33" s="1"/>
  <c r="R5" i="33"/>
  <c r="S5" i="33"/>
  <c r="C6" i="33"/>
  <c r="H6" i="33"/>
  <c r="I6" i="33"/>
  <c r="L6" i="33"/>
  <c r="O6" i="33"/>
  <c r="Q6" i="33" s="1"/>
  <c r="R6" i="33"/>
  <c r="S6" i="33"/>
  <c r="C7" i="33"/>
  <c r="H7" i="33"/>
  <c r="I7" i="33"/>
  <c r="L7" i="33"/>
  <c r="O7" i="33"/>
  <c r="Q7" i="33" s="1"/>
  <c r="R7" i="33"/>
  <c r="S7" i="33"/>
  <c r="C8" i="33"/>
  <c r="H8" i="33"/>
  <c r="I8" i="33"/>
  <c r="L8" i="33"/>
  <c r="O8" i="33"/>
  <c r="Q8" i="33" s="1"/>
  <c r="R8" i="33"/>
  <c r="S8" i="33"/>
  <c r="C9" i="33"/>
  <c r="H9" i="33"/>
  <c r="I9" i="33"/>
  <c r="L9" i="33"/>
  <c r="O9" i="33"/>
  <c r="Q9" i="33" s="1"/>
  <c r="R9" i="33"/>
  <c r="S9" i="33"/>
  <c r="C10" i="33"/>
  <c r="H10" i="33"/>
  <c r="I10" i="33"/>
  <c r="L10" i="33"/>
  <c r="O10" i="33"/>
  <c r="Q10" i="33" s="1"/>
  <c r="R10" i="33"/>
  <c r="S10" i="33"/>
  <c r="C11" i="33"/>
  <c r="H11" i="33"/>
  <c r="I11" i="33"/>
  <c r="L11" i="33"/>
  <c r="O11" i="33"/>
  <c r="Q11" i="33" s="1"/>
  <c r="R11" i="33"/>
  <c r="S11" i="33"/>
  <c r="C12" i="33"/>
  <c r="H12" i="33"/>
  <c r="I12" i="33"/>
  <c r="L12" i="33"/>
  <c r="O12" i="33"/>
  <c r="Q12" i="33" s="1"/>
  <c r="R12" i="33"/>
  <c r="S12" i="33"/>
  <c r="C13" i="33"/>
  <c r="H13" i="33"/>
  <c r="I13" i="33"/>
  <c r="L13" i="33"/>
  <c r="O13" i="33"/>
  <c r="Q13" i="33" s="1"/>
  <c r="R13" i="33"/>
  <c r="S13" i="33"/>
  <c r="C14" i="33"/>
  <c r="H14" i="33"/>
  <c r="I14" i="33"/>
  <c r="L14" i="33"/>
  <c r="O14" i="33"/>
  <c r="Q14" i="33" s="1"/>
  <c r="R14" i="33"/>
  <c r="S14" i="33"/>
  <c r="C15" i="33"/>
  <c r="H15" i="33"/>
  <c r="I15" i="33"/>
  <c r="L15" i="33"/>
  <c r="O15" i="33"/>
  <c r="Q15" i="33" s="1"/>
  <c r="R15" i="33"/>
  <c r="S15" i="33"/>
  <c r="C16" i="33"/>
  <c r="H16" i="33"/>
  <c r="I16" i="33"/>
  <c r="L16" i="33"/>
  <c r="O16" i="33"/>
  <c r="Q16" i="33" s="1"/>
  <c r="R16" i="33"/>
  <c r="S16" i="33"/>
  <c r="C17" i="33"/>
  <c r="H17" i="33"/>
  <c r="I17" i="33"/>
  <c r="L17" i="33"/>
  <c r="O17" i="33"/>
  <c r="Q17" i="33" s="1"/>
  <c r="R17" i="33"/>
  <c r="S17" i="33"/>
  <c r="C18" i="33"/>
  <c r="H18" i="33"/>
  <c r="I18" i="33"/>
  <c r="L18" i="33"/>
  <c r="O18" i="33"/>
  <c r="Q18" i="33" s="1"/>
  <c r="R18" i="33"/>
  <c r="S18" i="33"/>
  <c r="C19" i="33"/>
  <c r="H19" i="33"/>
  <c r="I19" i="33"/>
  <c r="L19" i="33"/>
  <c r="O19" i="33"/>
  <c r="Q19" i="33" s="1"/>
  <c r="R19" i="33"/>
  <c r="S19" i="33"/>
  <c r="C20" i="33"/>
  <c r="H20" i="33"/>
  <c r="I20" i="33"/>
  <c r="L20" i="33"/>
  <c r="O20" i="33"/>
  <c r="Q20" i="33" s="1"/>
  <c r="R20" i="33"/>
  <c r="S20" i="33"/>
  <c r="C21" i="33"/>
  <c r="H21" i="33"/>
  <c r="I21" i="33"/>
  <c r="L21" i="33"/>
  <c r="O21" i="33"/>
  <c r="Q21" i="33" s="1"/>
  <c r="R21" i="33"/>
  <c r="S21" i="33"/>
  <c r="C22" i="33"/>
  <c r="H22" i="33"/>
  <c r="I22" i="33"/>
  <c r="L22" i="33"/>
  <c r="O22" i="33"/>
  <c r="Q22" i="33" s="1"/>
  <c r="R22" i="33"/>
  <c r="S22" i="33"/>
  <c r="C23" i="33"/>
  <c r="H23" i="33"/>
  <c r="I23" i="33"/>
  <c r="L23" i="33"/>
  <c r="O23" i="33"/>
  <c r="Q23" i="33" s="1"/>
  <c r="R23" i="33"/>
  <c r="S23" i="33"/>
  <c r="C24" i="33"/>
  <c r="H24" i="33"/>
  <c r="I24" i="33"/>
  <c r="L24" i="33"/>
  <c r="O24" i="33"/>
  <c r="Q24" i="33" s="1"/>
  <c r="R24" i="33"/>
  <c r="S24" i="33"/>
  <c r="C25" i="33"/>
  <c r="H25" i="33"/>
  <c r="I25" i="33"/>
  <c r="L25" i="33"/>
  <c r="O25" i="33"/>
  <c r="Q25" i="33" s="1"/>
  <c r="R25" i="33"/>
  <c r="S25" i="33"/>
  <c r="C26" i="33"/>
  <c r="H26" i="33"/>
  <c r="I26" i="33"/>
  <c r="L26" i="33"/>
  <c r="O26" i="33"/>
  <c r="Q26" i="33" s="1"/>
  <c r="R26" i="33"/>
  <c r="S26" i="33"/>
  <c r="C27" i="33"/>
  <c r="H27" i="33"/>
  <c r="I27" i="33"/>
  <c r="L27" i="33"/>
  <c r="O27" i="33"/>
  <c r="Q27" i="33" s="1"/>
  <c r="R27" i="33"/>
  <c r="S27" i="33"/>
  <c r="C28" i="33"/>
  <c r="H28" i="33"/>
  <c r="I28" i="33"/>
  <c r="L28" i="33"/>
  <c r="O28" i="33"/>
  <c r="Q28" i="33" s="1"/>
  <c r="R28" i="33"/>
  <c r="S28" i="33"/>
  <c r="C29" i="33"/>
  <c r="H29" i="33"/>
  <c r="I29" i="33"/>
  <c r="L29" i="33"/>
  <c r="O29" i="33"/>
  <c r="Q29" i="33" s="1"/>
  <c r="R29" i="33"/>
  <c r="S29" i="33"/>
  <c r="C30" i="33"/>
  <c r="H30" i="33"/>
  <c r="I30" i="33"/>
  <c r="L30" i="33"/>
  <c r="O30" i="33"/>
  <c r="Q30" i="33" s="1"/>
  <c r="R30" i="33"/>
  <c r="S30" i="33"/>
  <c r="C31" i="33"/>
  <c r="H31" i="33"/>
  <c r="I31" i="33"/>
  <c r="L31" i="33"/>
  <c r="O31" i="33"/>
  <c r="Q31" i="33" s="1"/>
  <c r="R31" i="33"/>
  <c r="S31" i="33"/>
  <c r="C32" i="33"/>
  <c r="H32" i="33"/>
  <c r="I32" i="33"/>
  <c r="L32" i="33"/>
  <c r="O32" i="33"/>
  <c r="Q32" i="33" s="1"/>
  <c r="R32" i="33"/>
  <c r="S32" i="33"/>
  <c r="C33" i="33"/>
  <c r="H33" i="33"/>
  <c r="I33" i="33"/>
  <c r="L33" i="33"/>
  <c r="O33" i="33"/>
  <c r="Q33" i="33" s="1"/>
  <c r="R33" i="33"/>
  <c r="S33" i="33"/>
  <c r="C34" i="33"/>
  <c r="H34" i="33"/>
  <c r="I34" i="33"/>
  <c r="L34" i="33"/>
  <c r="O34" i="33"/>
  <c r="Q34" i="33" s="1"/>
  <c r="R34" i="33"/>
  <c r="S34" i="33"/>
  <c r="C35" i="33"/>
  <c r="H35" i="33"/>
  <c r="I35" i="33"/>
  <c r="L35" i="33"/>
  <c r="O35" i="33"/>
  <c r="Q35" i="33" s="1"/>
  <c r="R35" i="33"/>
  <c r="S35" i="33"/>
  <c r="C36" i="33"/>
  <c r="H36" i="33"/>
  <c r="I36" i="33"/>
  <c r="L36" i="33"/>
  <c r="O36" i="33"/>
  <c r="Q36" i="33" s="1"/>
  <c r="R36" i="33"/>
  <c r="S36" i="33"/>
  <c r="C37" i="33"/>
  <c r="H37" i="33"/>
  <c r="I37" i="33"/>
  <c r="L37" i="33"/>
  <c r="O37" i="33"/>
  <c r="Q37" i="33" s="1"/>
  <c r="R37" i="33"/>
  <c r="S37" i="33"/>
  <c r="C38" i="33"/>
  <c r="H38" i="33"/>
  <c r="I38" i="33"/>
  <c r="L38" i="33"/>
  <c r="O38" i="33"/>
  <c r="Q38" i="33" s="1"/>
  <c r="R38" i="33"/>
  <c r="S38" i="33"/>
  <c r="C39" i="33"/>
  <c r="H39" i="33"/>
  <c r="I39" i="33"/>
  <c r="L39" i="33"/>
  <c r="O39" i="33"/>
  <c r="Q39" i="33" s="1"/>
  <c r="R39" i="33"/>
  <c r="S39" i="33"/>
  <c r="C40" i="33"/>
  <c r="H40" i="33"/>
  <c r="I40" i="33"/>
  <c r="L40" i="33"/>
  <c r="O40" i="33"/>
  <c r="Q40" i="33" s="1"/>
  <c r="R40" i="33"/>
  <c r="S40" i="33"/>
  <c r="C41" i="33"/>
  <c r="H41" i="33"/>
  <c r="I41" i="33"/>
  <c r="L41" i="33"/>
  <c r="O41" i="33"/>
  <c r="Q41" i="33" s="1"/>
  <c r="R41" i="33"/>
  <c r="S41" i="33"/>
  <c r="C42" i="33"/>
  <c r="H42" i="33"/>
  <c r="I42" i="33"/>
  <c r="L42" i="33"/>
  <c r="O42" i="33"/>
  <c r="Q42" i="33" s="1"/>
  <c r="R42" i="33"/>
  <c r="S42" i="33"/>
  <c r="C43" i="33"/>
  <c r="H43" i="33"/>
  <c r="I43" i="33"/>
  <c r="L43" i="33"/>
  <c r="O43" i="33"/>
  <c r="Q43" i="33" s="1"/>
  <c r="R43" i="33"/>
  <c r="S43" i="33"/>
  <c r="C44" i="33"/>
  <c r="H44" i="33"/>
  <c r="I44" i="33"/>
  <c r="L44" i="33"/>
  <c r="O44" i="33"/>
  <c r="Q44" i="33" s="1"/>
  <c r="R44" i="33"/>
  <c r="S44" i="33"/>
  <c r="C45" i="33"/>
  <c r="H45" i="33"/>
  <c r="I45" i="33"/>
  <c r="L45" i="33"/>
  <c r="O45" i="33"/>
  <c r="Q45" i="33" s="1"/>
  <c r="R45" i="33"/>
  <c r="S45" i="33"/>
  <c r="C46" i="33"/>
  <c r="H46" i="33"/>
  <c r="I46" i="33"/>
  <c r="L46" i="33"/>
  <c r="O46" i="33"/>
  <c r="Q46" i="33" s="1"/>
  <c r="R46" i="33"/>
  <c r="S46" i="33"/>
  <c r="C47" i="33"/>
  <c r="H47" i="33"/>
  <c r="I47" i="33"/>
  <c r="L47" i="33"/>
  <c r="O47" i="33"/>
  <c r="Q47" i="33" s="1"/>
  <c r="R47" i="33"/>
  <c r="S47" i="33"/>
  <c r="C48" i="33"/>
  <c r="H48" i="33"/>
  <c r="I48" i="33"/>
  <c r="L48" i="33"/>
  <c r="O48" i="33"/>
  <c r="Q48" i="33" s="1"/>
  <c r="R48" i="33"/>
  <c r="S48" i="33"/>
  <c r="C49" i="33"/>
  <c r="H49" i="33"/>
  <c r="I49" i="33"/>
  <c r="L49" i="33"/>
  <c r="O49" i="33"/>
  <c r="Q49" i="33" s="1"/>
  <c r="R49" i="33"/>
  <c r="S49" i="33"/>
  <c r="C50" i="33"/>
  <c r="H50" i="33"/>
  <c r="I50" i="33"/>
  <c r="L50" i="33"/>
  <c r="O50" i="33"/>
  <c r="Q50" i="33" s="1"/>
  <c r="R50" i="33"/>
  <c r="S50" i="33"/>
  <c r="C51" i="33"/>
  <c r="H51" i="33"/>
  <c r="I51" i="33"/>
  <c r="L51" i="33"/>
  <c r="O51" i="33"/>
  <c r="Q51" i="33" s="1"/>
  <c r="R51" i="33"/>
  <c r="S51" i="33"/>
  <c r="C52" i="33"/>
  <c r="H52" i="33"/>
  <c r="I52" i="33"/>
  <c r="L52" i="33"/>
  <c r="O52" i="33"/>
  <c r="Q52" i="33" s="1"/>
  <c r="R52" i="33"/>
  <c r="S52" i="33"/>
  <c r="C53" i="33"/>
  <c r="H53" i="33"/>
  <c r="I53" i="33"/>
  <c r="L53" i="33"/>
  <c r="O53" i="33"/>
  <c r="Q53" i="33" s="1"/>
  <c r="R53" i="33"/>
  <c r="S53" i="33"/>
  <c r="C54" i="33"/>
  <c r="H54" i="33"/>
  <c r="I54" i="33"/>
  <c r="L54" i="33"/>
  <c r="O54" i="33"/>
  <c r="Q54" i="33" s="1"/>
  <c r="R54" i="33"/>
  <c r="S54" i="33"/>
  <c r="C55" i="33"/>
  <c r="H55" i="33"/>
  <c r="I55" i="33"/>
  <c r="L55" i="33"/>
  <c r="O55" i="33"/>
  <c r="Q55" i="33" s="1"/>
  <c r="R55" i="33"/>
  <c r="S55" i="33"/>
  <c r="C56" i="33"/>
  <c r="H56" i="33"/>
  <c r="I56" i="33"/>
  <c r="L56" i="33"/>
  <c r="O56" i="33"/>
  <c r="Q56" i="33" s="1"/>
  <c r="R56" i="33"/>
  <c r="S56" i="33"/>
  <c r="C57" i="33"/>
  <c r="H57" i="33"/>
  <c r="I57" i="33"/>
  <c r="L57" i="33"/>
  <c r="O57" i="33"/>
  <c r="Q57" i="33" s="1"/>
  <c r="R57" i="33"/>
  <c r="S57" i="33"/>
  <c r="C58" i="33"/>
  <c r="H58" i="33"/>
  <c r="I58" i="33"/>
  <c r="L58" i="33"/>
  <c r="O58" i="33"/>
  <c r="Q58" i="33" s="1"/>
  <c r="R58" i="33"/>
  <c r="S58" i="33"/>
  <c r="C59" i="33"/>
  <c r="H59" i="33"/>
  <c r="I59" i="33"/>
  <c r="L59" i="33"/>
  <c r="O59" i="33"/>
  <c r="Q59" i="33" s="1"/>
  <c r="R59" i="33"/>
  <c r="S59" i="33"/>
  <c r="C60" i="33"/>
  <c r="H60" i="33"/>
  <c r="I60" i="33"/>
  <c r="L60" i="33"/>
  <c r="O60" i="33"/>
  <c r="Q60" i="33" s="1"/>
  <c r="R60" i="33"/>
  <c r="S60" i="33"/>
  <c r="C61" i="33"/>
  <c r="H61" i="33"/>
  <c r="I61" i="33"/>
  <c r="L61" i="33"/>
  <c r="O61" i="33"/>
  <c r="Q61" i="33" s="1"/>
  <c r="R61" i="33"/>
  <c r="S61" i="33"/>
  <c r="C62" i="33"/>
  <c r="H62" i="33"/>
  <c r="I62" i="33"/>
  <c r="L62" i="33"/>
  <c r="O62" i="33"/>
  <c r="Q62" i="33" s="1"/>
  <c r="R62" i="33"/>
  <c r="S62" i="33"/>
  <c r="C63" i="33"/>
  <c r="H63" i="33"/>
  <c r="I63" i="33"/>
  <c r="L63" i="33"/>
  <c r="O63" i="33"/>
  <c r="Q63" i="33" s="1"/>
  <c r="R63" i="33"/>
  <c r="S63" i="33"/>
  <c r="C64" i="33"/>
  <c r="H64" i="33"/>
  <c r="I64" i="33"/>
  <c r="L64" i="33"/>
  <c r="O64" i="33"/>
  <c r="Q64" i="33" s="1"/>
  <c r="R64" i="33"/>
  <c r="S64" i="33"/>
  <c r="C65" i="33"/>
  <c r="H65" i="33"/>
  <c r="I65" i="33"/>
  <c r="L65" i="33"/>
  <c r="O65" i="33"/>
  <c r="Q65" i="33" s="1"/>
  <c r="R65" i="33"/>
  <c r="S65" i="33"/>
  <c r="C66" i="33"/>
  <c r="H66" i="33"/>
  <c r="I66" i="33"/>
  <c r="L66" i="33"/>
  <c r="O66" i="33"/>
  <c r="Q66" i="33" s="1"/>
  <c r="R66" i="33"/>
  <c r="S66" i="33"/>
  <c r="C67" i="33"/>
  <c r="H67" i="33"/>
  <c r="I67" i="33"/>
  <c r="L67" i="33"/>
  <c r="O67" i="33"/>
  <c r="Q67" i="33" s="1"/>
  <c r="R67" i="33"/>
  <c r="S67" i="33"/>
  <c r="C68" i="33"/>
  <c r="H68" i="33"/>
  <c r="I68" i="33"/>
  <c r="L68" i="33"/>
  <c r="O68" i="33"/>
  <c r="Q68" i="33" s="1"/>
  <c r="R68" i="33"/>
  <c r="S68" i="33"/>
  <c r="C69" i="33"/>
  <c r="H69" i="33"/>
  <c r="I69" i="33"/>
  <c r="L69" i="33"/>
  <c r="O69" i="33"/>
  <c r="Q69" i="33" s="1"/>
  <c r="R69" i="33"/>
  <c r="S69" i="33"/>
  <c r="C70" i="33"/>
  <c r="H70" i="33"/>
  <c r="I70" i="33"/>
  <c r="L70" i="33"/>
  <c r="O70" i="33"/>
  <c r="Q70" i="33" s="1"/>
  <c r="R70" i="33"/>
  <c r="S70" i="33"/>
  <c r="C71" i="33"/>
  <c r="H71" i="33"/>
  <c r="I71" i="33"/>
  <c r="L71" i="33"/>
  <c r="O71" i="33"/>
  <c r="Q71" i="33" s="1"/>
  <c r="R71" i="33"/>
  <c r="S71" i="33"/>
  <c r="C72" i="33"/>
  <c r="H72" i="33"/>
  <c r="I72" i="33"/>
  <c r="L72" i="33"/>
  <c r="O72" i="33"/>
  <c r="Q72" i="33" s="1"/>
  <c r="R72" i="33"/>
  <c r="S72" i="33"/>
  <c r="C73" i="33"/>
  <c r="H73" i="33"/>
  <c r="I73" i="33"/>
  <c r="L73" i="33"/>
  <c r="O73" i="33"/>
  <c r="Q73" i="33" s="1"/>
  <c r="R73" i="33"/>
  <c r="S73" i="33"/>
  <c r="C74" i="33"/>
  <c r="H74" i="33"/>
  <c r="I74" i="33"/>
  <c r="L74" i="33"/>
  <c r="O74" i="33"/>
  <c r="Q74" i="33" s="1"/>
  <c r="R74" i="33"/>
  <c r="S74" i="33"/>
  <c r="C75" i="33"/>
  <c r="H75" i="33"/>
  <c r="I75" i="33"/>
  <c r="L75" i="33"/>
  <c r="O75" i="33"/>
  <c r="Q75" i="33" s="1"/>
  <c r="R75" i="33"/>
  <c r="S75" i="33"/>
  <c r="C76" i="33"/>
  <c r="H76" i="33"/>
  <c r="I76" i="33"/>
  <c r="L76" i="33"/>
  <c r="O76" i="33"/>
  <c r="Q76" i="33" s="1"/>
  <c r="R76" i="33"/>
  <c r="S76" i="33"/>
  <c r="C77" i="33"/>
  <c r="H77" i="33"/>
  <c r="I77" i="33"/>
  <c r="L77" i="33"/>
  <c r="O77" i="33"/>
  <c r="Q77" i="33" s="1"/>
  <c r="R77" i="33"/>
  <c r="S77" i="33"/>
  <c r="C78" i="33"/>
  <c r="H78" i="33"/>
  <c r="I78" i="33"/>
  <c r="L78" i="33"/>
  <c r="O78" i="33"/>
  <c r="Q78" i="33" s="1"/>
  <c r="R78" i="33"/>
  <c r="S78" i="33"/>
  <c r="C79" i="33"/>
  <c r="H79" i="33"/>
  <c r="I79" i="33"/>
  <c r="L79" i="33"/>
  <c r="O79" i="33"/>
  <c r="Q79" i="33" s="1"/>
  <c r="R79" i="33"/>
  <c r="S79" i="33"/>
  <c r="C80" i="33"/>
  <c r="H80" i="33"/>
  <c r="I80" i="33"/>
  <c r="L80" i="33"/>
  <c r="O80" i="33"/>
  <c r="Q80" i="33" s="1"/>
  <c r="R80" i="33"/>
  <c r="S80" i="33"/>
  <c r="C81" i="33"/>
  <c r="H81" i="33"/>
  <c r="I81" i="33"/>
  <c r="L81" i="33"/>
  <c r="O81" i="33"/>
  <c r="Q81" i="33" s="1"/>
  <c r="R81" i="33"/>
  <c r="S81" i="33"/>
  <c r="C82" i="33"/>
  <c r="H82" i="33"/>
  <c r="I82" i="33"/>
  <c r="L82" i="33"/>
  <c r="O82" i="33"/>
  <c r="Q82" i="33" s="1"/>
  <c r="R82" i="33"/>
  <c r="S82" i="33"/>
  <c r="C83" i="33"/>
  <c r="H83" i="33"/>
  <c r="I83" i="33"/>
  <c r="L83" i="33"/>
  <c r="O83" i="33"/>
  <c r="Q83" i="33" s="1"/>
  <c r="R83" i="33"/>
  <c r="S83" i="33"/>
  <c r="C84" i="33"/>
  <c r="H84" i="33"/>
  <c r="I84" i="33"/>
  <c r="L84" i="33"/>
  <c r="O84" i="33"/>
  <c r="Q84" i="33" s="1"/>
  <c r="R84" i="33"/>
  <c r="S84" i="33"/>
  <c r="C85" i="33"/>
  <c r="H85" i="33"/>
  <c r="I85" i="33"/>
  <c r="L85" i="33"/>
  <c r="O85" i="33"/>
  <c r="Q85" i="33" s="1"/>
  <c r="R85" i="33"/>
  <c r="S85" i="33"/>
  <c r="C86" i="33"/>
  <c r="H86" i="33"/>
  <c r="I86" i="33"/>
  <c r="L86" i="33"/>
  <c r="O86" i="33"/>
  <c r="Q86" i="33" s="1"/>
  <c r="R86" i="33"/>
  <c r="S86" i="33"/>
  <c r="C87" i="33"/>
  <c r="H87" i="33"/>
  <c r="I87" i="33"/>
  <c r="L87" i="33"/>
  <c r="O87" i="33"/>
  <c r="Q87" i="33" s="1"/>
  <c r="R87" i="33"/>
  <c r="S87" i="33"/>
  <c r="C88" i="33"/>
  <c r="H88" i="33"/>
  <c r="I88" i="33"/>
  <c r="L88" i="33"/>
  <c r="O88" i="33"/>
  <c r="Q88" i="33"/>
  <c r="R88" i="33"/>
  <c r="S88" i="33"/>
  <c r="C89" i="33"/>
  <c r="H89" i="33"/>
  <c r="I89" i="33"/>
  <c r="L89" i="33"/>
  <c r="O89" i="33"/>
  <c r="Q89" i="33"/>
  <c r="R89" i="33"/>
  <c r="S89" i="33"/>
  <c r="C90" i="33"/>
  <c r="H90" i="33"/>
  <c r="I90" i="33"/>
  <c r="L90" i="33"/>
  <c r="O90" i="33"/>
  <c r="Q90" i="33"/>
  <c r="R90" i="33"/>
  <c r="S90" i="33"/>
  <c r="C91" i="33"/>
  <c r="H91" i="33"/>
  <c r="I91" i="33"/>
  <c r="L91" i="33"/>
  <c r="O91" i="33"/>
  <c r="Q91" i="33"/>
  <c r="R91" i="33"/>
  <c r="S91" i="33"/>
  <c r="C92" i="33"/>
  <c r="H92" i="33"/>
  <c r="I92" i="33"/>
  <c r="L92" i="33"/>
  <c r="O92" i="33"/>
  <c r="Q92" i="33"/>
  <c r="R92" i="33"/>
  <c r="S92" i="33"/>
  <c r="C93" i="33"/>
  <c r="H93" i="33"/>
  <c r="I93" i="33"/>
  <c r="L93" i="33"/>
  <c r="O93" i="33"/>
  <c r="Q93" i="33"/>
  <c r="R93" i="33"/>
  <c r="S93" i="33"/>
  <c r="C94" i="33"/>
  <c r="H94" i="33"/>
  <c r="I94" i="33"/>
  <c r="L94" i="33"/>
  <c r="O94" i="33"/>
  <c r="Q94" i="33"/>
  <c r="R94" i="33"/>
  <c r="S94" i="33"/>
  <c r="C95" i="33"/>
  <c r="H95" i="33"/>
  <c r="I95" i="33"/>
  <c r="L95" i="33"/>
  <c r="O95" i="33"/>
  <c r="Q95" i="33"/>
  <c r="R95" i="33"/>
  <c r="S95" i="33"/>
  <c r="C96" i="33"/>
  <c r="H96" i="33"/>
  <c r="I96" i="33"/>
  <c r="L96" i="33"/>
  <c r="O96" i="33"/>
  <c r="Q96" i="33"/>
  <c r="R96" i="33"/>
  <c r="S96" i="33"/>
  <c r="C97" i="33"/>
  <c r="H97" i="33"/>
  <c r="I97" i="33"/>
  <c r="L97" i="33"/>
  <c r="O97" i="33"/>
  <c r="Q97" i="33"/>
  <c r="R97" i="33"/>
  <c r="S97" i="33"/>
  <c r="C98" i="33"/>
  <c r="H98" i="33"/>
  <c r="I98" i="33"/>
  <c r="L98" i="33"/>
  <c r="O98" i="33"/>
  <c r="Q98" i="33"/>
  <c r="R98" i="33"/>
  <c r="S98" i="33"/>
  <c r="C99" i="33"/>
  <c r="H99" i="33"/>
  <c r="I99" i="33"/>
  <c r="L99" i="33"/>
  <c r="O99" i="33"/>
  <c r="Q99" i="33"/>
  <c r="R99" i="33"/>
  <c r="S99" i="33"/>
  <c r="C100" i="33"/>
  <c r="H100" i="33"/>
  <c r="I100" i="33"/>
  <c r="L100" i="33"/>
  <c r="O100" i="33"/>
  <c r="Q100" i="33"/>
  <c r="R100" i="33"/>
  <c r="S100" i="33"/>
  <c r="C101" i="33"/>
  <c r="H101" i="33"/>
  <c r="I101" i="33"/>
  <c r="L101" i="33"/>
  <c r="O101" i="33"/>
  <c r="Q101" i="33"/>
  <c r="R101" i="33"/>
  <c r="S101" i="33"/>
  <c r="C102" i="33"/>
  <c r="H102" i="33"/>
  <c r="I102" i="33"/>
  <c r="L102" i="33"/>
  <c r="O102" i="33"/>
  <c r="Q102" i="33"/>
  <c r="R102" i="33"/>
  <c r="S102" i="33"/>
  <c r="C103" i="33"/>
  <c r="H103" i="33"/>
  <c r="I103" i="33"/>
  <c r="L103" i="33"/>
  <c r="O103" i="33"/>
  <c r="Q103" i="33"/>
  <c r="R103" i="33"/>
  <c r="S103" i="33"/>
  <c r="C104" i="33"/>
  <c r="H104" i="33"/>
  <c r="I104" i="33"/>
  <c r="L104" i="33"/>
  <c r="O104" i="33"/>
  <c r="Q104" i="33"/>
  <c r="R104" i="33"/>
  <c r="S104" i="33"/>
  <c r="C105" i="33"/>
  <c r="H105" i="33"/>
  <c r="I105" i="33"/>
  <c r="L105" i="33"/>
  <c r="O105" i="33"/>
  <c r="Q105" i="33"/>
  <c r="R105" i="33"/>
  <c r="S105" i="33"/>
  <c r="C106" i="33"/>
  <c r="H106" i="33"/>
  <c r="I106" i="33"/>
  <c r="L106" i="33"/>
  <c r="O106" i="33"/>
  <c r="Q106" i="33"/>
  <c r="R106" i="33"/>
  <c r="S106" i="33"/>
  <c r="C107" i="33"/>
  <c r="H107" i="33"/>
  <c r="I107" i="33"/>
  <c r="L107" i="33"/>
  <c r="O107" i="33"/>
  <c r="Q107" i="33"/>
  <c r="R107" i="33"/>
  <c r="S107" i="33"/>
  <c r="C108" i="33"/>
  <c r="H108" i="33"/>
  <c r="I108" i="33"/>
  <c r="L108" i="33"/>
  <c r="O108" i="33"/>
  <c r="Q108" i="33"/>
  <c r="R108" i="33"/>
  <c r="S108" i="33"/>
  <c r="C109" i="33"/>
  <c r="H109" i="33"/>
  <c r="I109" i="33"/>
  <c r="L109" i="33"/>
  <c r="O109" i="33"/>
  <c r="Q109" i="33"/>
  <c r="R109" i="33"/>
  <c r="S109" i="33"/>
  <c r="C110" i="33"/>
  <c r="H110" i="33"/>
  <c r="I110" i="33"/>
  <c r="L110" i="33"/>
  <c r="O110" i="33"/>
  <c r="Q110" i="33"/>
  <c r="R110" i="33"/>
  <c r="S110" i="33"/>
  <c r="C111" i="33"/>
  <c r="H111" i="33"/>
  <c r="I111" i="33"/>
  <c r="L111" i="33"/>
  <c r="O111" i="33"/>
  <c r="Q111" i="33"/>
  <c r="R111" i="33"/>
  <c r="S111" i="33"/>
  <c r="C112" i="33"/>
  <c r="H112" i="33"/>
  <c r="I112" i="33"/>
  <c r="L112" i="33"/>
  <c r="O112" i="33"/>
  <c r="Q112" i="33"/>
  <c r="R112" i="33"/>
  <c r="S112" i="33"/>
  <c r="C113" i="33"/>
  <c r="H113" i="33"/>
  <c r="I113" i="33"/>
  <c r="L113" i="33"/>
  <c r="O113" i="33"/>
  <c r="Q113" i="33"/>
  <c r="R113" i="33"/>
  <c r="S113" i="33"/>
  <c r="C114" i="33"/>
  <c r="H114" i="33"/>
  <c r="I114" i="33"/>
  <c r="L114" i="33"/>
  <c r="O114" i="33"/>
  <c r="Q114" i="33"/>
  <c r="R114" i="33"/>
  <c r="S114" i="33"/>
  <c r="C115" i="33"/>
  <c r="H115" i="33"/>
  <c r="I115" i="33"/>
  <c r="L115" i="33"/>
  <c r="O115" i="33"/>
  <c r="Q115" i="33"/>
  <c r="R115" i="33"/>
  <c r="S115" i="33"/>
  <c r="C116" i="33"/>
  <c r="H116" i="33"/>
  <c r="I116" i="33"/>
  <c r="L116" i="33"/>
  <c r="O116" i="33"/>
  <c r="Q116" i="33"/>
  <c r="R116" i="33"/>
  <c r="S116" i="33"/>
  <c r="C117" i="33"/>
  <c r="H117" i="33"/>
  <c r="I117" i="33"/>
  <c r="L117" i="33"/>
  <c r="O117" i="33"/>
  <c r="Q117" i="33"/>
  <c r="R117" i="33"/>
  <c r="S117" i="33"/>
  <c r="C118" i="33"/>
  <c r="H118" i="33"/>
  <c r="I118" i="33"/>
  <c r="L118" i="33"/>
  <c r="O118" i="33"/>
  <c r="Q118" i="33"/>
  <c r="R118" i="33"/>
  <c r="S118" i="33"/>
  <c r="C119" i="33"/>
  <c r="H119" i="33"/>
  <c r="I119" i="33"/>
  <c r="L119" i="33"/>
  <c r="O119" i="33"/>
  <c r="Q119" i="33"/>
  <c r="R119" i="33"/>
  <c r="S119" i="33"/>
  <c r="C120" i="33"/>
  <c r="H120" i="33"/>
  <c r="I120" i="33"/>
  <c r="L120" i="33"/>
  <c r="O120" i="33"/>
  <c r="Q120" i="33"/>
  <c r="R120" i="33"/>
  <c r="S120" i="33"/>
  <c r="C121" i="33"/>
  <c r="H121" i="33"/>
  <c r="I121" i="33"/>
  <c r="L121" i="33"/>
  <c r="O121" i="33"/>
  <c r="Q121" i="33"/>
  <c r="R121" i="33"/>
  <c r="S121" i="33"/>
  <c r="C122" i="33"/>
  <c r="H122" i="33"/>
  <c r="I122" i="33"/>
  <c r="L122" i="33"/>
  <c r="O122" i="33"/>
  <c r="Q122" i="33"/>
  <c r="R122" i="33"/>
  <c r="S122" i="33"/>
  <c r="C123" i="33"/>
  <c r="H123" i="33"/>
  <c r="I123" i="33"/>
  <c r="L123" i="33"/>
  <c r="O123" i="33"/>
  <c r="Q123" i="33"/>
  <c r="R123" i="33"/>
  <c r="S123" i="33"/>
  <c r="C124" i="33"/>
  <c r="H124" i="33"/>
  <c r="I124" i="33"/>
  <c r="L124" i="33"/>
  <c r="O124" i="33"/>
  <c r="Q124" i="33"/>
  <c r="R124" i="33"/>
  <c r="S124" i="33"/>
  <c r="C125" i="33"/>
  <c r="H125" i="33"/>
  <c r="I125" i="33"/>
  <c r="L125" i="33"/>
  <c r="O125" i="33"/>
  <c r="Q125" i="33"/>
  <c r="R125" i="33"/>
  <c r="S125" i="33"/>
  <c r="C126" i="33"/>
  <c r="H126" i="33"/>
  <c r="I126" i="33"/>
  <c r="L126" i="33"/>
  <c r="O126" i="33"/>
  <c r="Q126" i="33"/>
  <c r="R126" i="33"/>
  <c r="S126" i="33"/>
  <c r="C127" i="33"/>
  <c r="H127" i="33"/>
  <c r="I127" i="33"/>
  <c r="L127" i="33"/>
  <c r="O127" i="33"/>
  <c r="Q127" i="33"/>
  <c r="R127" i="33"/>
  <c r="S127" i="33"/>
  <c r="C128" i="33"/>
  <c r="H128" i="33"/>
  <c r="I128" i="33"/>
  <c r="L128" i="33"/>
  <c r="O128" i="33"/>
  <c r="Q128" i="33"/>
  <c r="R128" i="33"/>
  <c r="S128" i="33"/>
  <c r="C129" i="33"/>
  <c r="H129" i="33"/>
  <c r="I129" i="33"/>
  <c r="L129" i="33"/>
  <c r="O129" i="33"/>
  <c r="Q129" i="33"/>
  <c r="R129" i="33"/>
  <c r="S129" i="33"/>
  <c r="C130" i="33"/>
  <c r="H130" i="33"/>
  <c r="I130" i="33"/>
  <c r="L130" i="33"/>
  <c r="O130" i="33"/>
  <c r="Q130" i="33"/>
  <c r="R130" i="33"/>
  <c r="S130" i="33"/>
  <c r="C131" i="33"/>
  <c r="H131" i="33"/>
  <c r="I131" i="33"/>
  <c r="L131" i="33"/>
  <c r="O131" i="33"/>
  <c r="Q131" i="33"/>
  <c r="R131" i="33"/>
  <c r="S131" i="33"/>
  <c r="C132" i="33"/>
  <c r="H132" i="33"/>
  <c r="I132" i="33"/>
  <c r="L132" i="33"/>
  <c r="O132" i="33"/>
  <c r="Q132" i="33"/>
  <c r="R132" i="33"/>
  <c r="S132" i="33"/>
  <c r="C133" i="33"/>
  <c r="H133" i="33"/>
  <c r="I133" i="33"/>
  <c r="L133" i="33"/>
  <c r="O133" i="33"/>
  <c r="Q133" i="33"/>
  <c r="R133" i="33"/>
  <c r="S133" i="33"/>
  <c r="C134" i="33"/>
  <c r="H134" i="33"/>
  <c r="I134" i="33"/>
  <c r="L134" i="33"/>
  <c r="O134" i="33"/>
  <c r="Q134" i="33"/>
  <c r="R134" i="33"/>
  <c r="S134" i="33"/>
  <c r="C135" i="33"/>
  <c r="H135" i="33"/>
  <c r="I135" i="33"/>
  <c r="L135" i="33"/>
  <c r="O135" i="33"/>
  <c r="Q135" i="33"/>
  <c r="R135" i="33"/>
  <c r="S135" i="33"/>
  <c r="C136" i="33"/>
  <c r="H136" i="33"/>
  <c r="I136" i="33"/>
  <c r="L136" i="33"/>
  <c r="O136" i="33"/>
  <c r="Q136" i="33"/>
  <c r="R136" i="33"/>
  <c r="S136" i="33"/>
  <c r="C137" i="33"/>
  <c r="H137" i="33"/>
  <c r="I137" i="33"/>
  <c r="L137" i="33"/>
  <c r="O137" i="33"/>
  <c r="Q137" i="33"/>
  <c r="R137" i="33"/>
  <c r="S137" i="33"/>
  <c r="C138" i="33"/>
  <c r="H138" i="33"/>
  <c r="I138" i="33"/>
  <c r="L138" i="33"/>
  <c r="O138" i="33"/>
  <c r="Q138" i="33"/>
  <c r="R138" i="33"/>
  <c r="S138" i="33"/>
  <c r="C139" i="33"/>
  <c r="H139" i="33"/>
  <c r="I139" i="33"/>
  <c r="L139" i="33"/>
  <c r="O139" i="33"/>
  <c r="Q139" i="33"/>
  <c r="R139" i="33"/>
  <c r="S139" i="33"/>
  <c r="C140" i="33"/>
  <c r="H140" i="33"/>
  <c r="I140" i="33"/>
  <c r="L140" i="33"/>
  <c r="O140" i="33"/>
  <c r="Q140" i="33"/>
  <c r="R140" i="33"/>
  <c r="S140" i="33"/>
  <c r="C141" i="33"/>
  <c r="H141" i="33"/>
  <c r="I141" i="33"/>
  <c r="L141" i="33"/>
  <c r="O141" i="33"/>
  <c r="Q141" i="33"/>
  <c r="R141" i="33"/>
  <c r="S141" i="33"/>
  <c r="C142" i="33"/>
  <c r="H142" i="33"/>
  <c r="I142" i="33"/>
  <c r="L142" i="33"/>
  <c r="O142" i="33"/>
  <c r="Q142" i="33"/>
  <c r="R142" i="33"/>
  <c r="S142" i="33"/>
  <c r="C143" i="33"/>
  <c r="H143" i="33"/>
  <c r="I143" i="33"/>
  <c r="L143" i="33"/>
  <c r="O143" i="33"/>
  <c r="Q143" i="33"/>
  <c r="R143" i="33"/>
  <c r="S143" i="33"/>
  <c r="C144" i="33"/>
  <c r="H144" i="33"/>
  <c r="I144" i="33"/>
  <c r="L144" i="33"/>
  <c r="O144" i="33"/>
  <c r="Q144" i="33"/>
  <c r="R144" i="33"/>
  <c r="S144" i="33"/>
  <c r="C145" i="33"/>
  <c r="H145" i="33"/>
  <c r="I145" i="33"/>
  <c r="L145" i="33"/>
  <c r="O145" i="33"/>
  <c r="Q145" i="33"/>
  <c r="R145" i="33"/>
  <c r="S145" i="33"/>
  <c r="C146" i="33"/>
  <c r="H146" i="33"/>
  <c r="I146" i="33"/>
  <c r="L146" i="33"/>
  <c r="O146" i="33"/>
  <c r="Q146" i="33"/>
  <c r="R146" i="33"/>
  <c r="S146" i="33"/>
  <c r="C147" i="33"/>
  <c r="H147" i="33"/>
  <c r="I147" i="33"/>
  <c r="L147" i="33"/>
  <c r="O147" i="33"/>
  <c r="Q147" i="33"/>
  <c r="R147" i="33"/>
  <c r="S147" i="33"/>
  <c r="C148" i="33"/>
  <c r="H148" i="33"/>
  <c r="I148" i="33"/>
  <c r="L148" i="33"/>
  <c r="O148" i="33"/>
  <c r="Q148" i="33"/>
  <c r="R148" i="33"/>
  <c r="S148" i="33"/>
  <c r="C149" i="33"/>
  <c r="H149" i="33"/>
  <c r="I149" i="33"/>
  <c r="L149" i="33"/>
  <c r="O149" i="33"/>
  <c r="Q149" i="33"/>
  <c r="R149" i="33"/>
  <c r="S149" i="33"/>
  <c r="C150" i="33"/>
  <c r="H150" i="33"/>
  <c r="I150" i="33"/>
  <c r="L150" i="33"/>
  <c r="O150" i="33"/>
  <c r="Q150" i="33"/>
  <c r="R150" i="33"/>
  <c r="S150" i="33"/>
  <c r="C151" i="33"/>
  <c r="H151" i="33"/>
  <c r="I151" i="33"/>
  <c r="L151" i="33"/>
  <c r="O151" i="33"/>
  <c r="Q151" i="33"/>
  <c r="R151" i="33"/>
  <c r="S151" i="33"/>
  <c r="C152" i="33"/>
  <c r="H152" i="33"/>
  <c r="I152" i="33"/>
  <c r="L152" i="33"/>
  <c r="O152" i="33"/>
  <c r="Q152" i="33"/>
  <c r="R152" i="33"/>
  <c r="S152" i="33"/>
  <c r="C153" i="33"/>
  <c r="H153" i="33"/>
  <c r="I153" i="33"/>
  <c r="L153" i="33"/>
  <c r="O153" i="33"/>
  <c r="Q153" i="33"/>
  <c r="R153" i="33"/>
  <c r="S153" i="33"/>
  <c r="C154" i="33"/>
  <c r="H154" i="33"/>
  <c r="I154" i="33"/>
  <c r="L154" i="33"/>
  <c r="O154" i="33"/>
  <c r="Q154" i="33"/>
  <c r="R154" i="33"/>
  <c r="S154" i="33"/>
  <c r="C155" i="33"/>
  <c r="H155" i="33"/>
  <c r="I155" i="33"/>
  <c r="L155" i="33"/>
  <c r="O155" i="33"/>
  <c r="Q155" i="33"/>
  <c r="R155" i="33"/>
  <c r="S155" i="33"/>
  <c r="C156" i="33"/>
  <c r="H156" i="33"/>
  <c r="I156" i="33"/>
  <c r="L156" i="33"/>
  <c r="O156" i="33"/>
  <c r="Q156" i="33"/>
  <c r="R156" i="33"/>
  <c r="S156" i="33"/>
  <c r="C157" i="33"/>
  <c r="H157" i="33"/>
  <c r="I157" i="33"/>
  <c r="L157" i="33"/>
  <c r="O157" i="33"/>
  <c r="Q157" i="33"/>
  <c r="R157" i="33"/>
  <c r="S157" i="33"/>
  <c r="C158" i="33"/>
  <c r="H158" i="33"/>
  <c r="I158" i="33"/>
  <c r="L158" i="33"/>
  <c r="O158" i="33"/>
  <c r="Q158" i="33"/>
  <c r="R158" i="33"/>
  <c r="S158" i="33"/>
  <c r="C159" i="33"/>
  <c r="H159" i="33"/>
  <c r="I159" i="33"/>
  <c r="L159" i="33"/>
  <c r="O159" i="33"/>
  <c r="Q159" i="33"/>
  <c r="R159" i="33"/>
  <c r="S159" i="33"/>
  <c r="C160" i="33"/>
  <c r="H160" i="33"/>
  <c r="I160" i="33"/>
  <c r="L160" i="33"/>
  <c r="O160" i="33"/>
  <c r="Q160" i="33"/>
  <c r="R160" i="33"/>
  <c r="S160" i="33"/>
  <c r="C161" i="33"/>
  <c r="H161" i="33"/>
  <c r="I161" i="33"/>
  <c r="L161" i="33"/>
  <c r="O161" i="33"/>
  <c r="Q161" i="33"/>
  <c r="R161" i="33"/>
  <c r="S161" i="33"/>
  <c r="C162" i="33"/>
  <c r="H162" i="33"/>
  <c r="I162" i="33"/>
  <c r="L162" i="33"/>
  <c r="O162" i="33"/>
  <c r="Q162" i="33"/>
  <c r="R162" i="33"/>
  <c r="S162" i="33"/>
  <c r="C163" i="33"/>
  <c r="H163" i="33"/>
  <c r="I163" i="33"/>
  <c r="L163" i="33"/>
  <c r="O163" i="33"/>
  <c r="Q163" i="33"/>
  <c r="R163" i="33"/>
  <c r="S163" i="33"/>
  <c r="C164" i="33"/>
  <c r="H164" i="33"/>
  <c r="I164" i="33"/>
  <c r="L164" i="33"/>
  <c r="O164" i="33"/>
  <c r="Q164" i="33"/>
  <c r="R164" i="33"/>
  <c r="S164" i="33"/>
  <c r="C165" i="33"/>
  <c r="H165" i="33"/>
  <c r="I165" i="33"/>
  <c r="L165" i="33"/>
  <c r="O165" i="33"/>
  <c r="Q165" i="33"/>
  <c r="R165" i="33"/>
  <c r="S165" i="33"/>
  <c r="C166" i="33"/>
  <c r="H166" i="33"/>
  <c r="I166" i="33"/>
  <c r="L166" i="33"/>
  <c r="O166" i="33"/>
  <c r="Q166" i="33"/>
  <c r="R166" i="33"/>
  <c r="S166" i="33"/>
  <c r="C167" i="33"/>
  <c r="H167" i="33"/>
  <c r="I167" i="33"/>
  <c r="L167" i="33"/>
  <c r="O167" i="33"/>
  <c r="Q167" i="33"/>
  <c r="R167" i="33"/>
  <c r="S167" i="33"/>
  <c r="C168" i="33"/>
  <c r="H168" i="33"/>
  <c r="I168" i="33"/>
  <c r="L168" i="33"/>
  <c r="O168" i="33"/>
  <c r="Q168" i="33"/>
  <c r="R168" i="33"/>
  <c r="S168" i="33"/>
  <c r="C169" i="33"/>
  <c r="H169" i="33"/>
  <c r="I169" i="33"/>
  <c r="L169" i="33"/>
  <c r="O169" i="33"/>
  <c r="Q169" i="33"/>
  <c r="R169" i="33"/>
  <c r="S169" i="33"/>
  <c r="C170" i="33"/>
  <c r="H170" i="33"/>
  <c r="I170" i="33"/>
  <c r="L170" i="33"/>
  <c r="O170" i="33"/>
  <c r="Q170" i="33"/>
  <c r="R170" i="33"/>
  <c r="S170" i="33"/>
  <c r="C171" i="33"/>
  <c r="H171" i="33"/>
  <c r="I171" i="33"/>
  <c r="L171" i="33"/>
  <c r="O171" i="33"/>
  <c r="Q171" i="33"/>
  <c r="R171" i="33"/>
  <c r="S171" i="33"/>
  <c r="C172" i="33"/>
  <c r="H172" i="33"/>
  <c r="I172" i="33"/>
  <c r="L172" i="33"/>
  <c r="O172" i="33"/>
  <c r="Q172" i="33"/>
  <c r="R172" i="33"/>
  <c r="S172" i="33"/>
  <c r="C173" i="33"/>
  <c r="H173" i="33"/>
  <c r="I173" i="33"/>
  <c r="L173" i="33"/>
  <c r="O173" i="33"/>
  <c r="Q173" i="33"/>
  <c r="R173" i="33"/>
  <c r="S173" i="33"/>
  <c r="C174" i="33"/>
  <c r="H174" i="33"/>
  <c r="I174" i="33"/>
  <c r="L174" i="33"/>
  <c r="O174" i="33"/>
  <c r="Q174" i="33"/>
  <c r="R174" i="33"/>
  <c r="S174" i="33"/>
  <c r="C175" i="33"/>
  <c r="H175" i="33"/>
  <c r="I175" i="33"/>
  <c r="L175" i="33"/>
  <c r="O175" i="33"/>
  <c r="Q175" i="33"/>
  <c r="R175" i="33"/>
  <c r="S175" i="33"/>
  <c r="C176" i="33"/>
  <c r="H176" i="33"/>
  <c r="I176" i="33"/>
  <c r="L176" i="33"/>
  <c r="O176" i="33"/>
  <c r="Q176" i="33"/>
  <c r="R176" i="33"/>
  <c r="S176" i="33"/>
  <c r="C177" i="33"/>
  <c r="H177" i="33"/>
  <c r="I177" i="33"/>
  <c r="L177" i="33"/>
  <c r="O177" i="33"/>
  <c r="Q177" i="33"/>
  <c r="R177" i="33"/>
  <c r="S177" i="33"/>
  <c r="C178" i="33"/>
  <c r="H178" i="33"/>
  <c r="I178" i="33"/>
  <c r="L178" i="33"/>
  <c r="O178" i="33"/>
  <c r="Q178" i="33"/>
  <c r="R178" i="33"/>
  <c r="S178" i="33"/>
  <c r="C179" i="33"/>
  <c r="H179" i="33"/>
  <c r="I179" i="33"/>
  <c r="L179" i="33"/>
  <c r="O179" i="33"/>
  <c r="Q179" i="33"/>
  <c r="R179" i="33"/>
  <c r="S179" i="33"/>
  <c r="C180" i="33"/>
  <c r="H180" i="33"/>
  <c r="I180" i="33"/>
  <c r="L180" i="33"/>
  <c r="O180" i="33"/>
  <c r="Q180" i="33"/>
  <c r="R180" i="33"/>
  <c r="S180" i="33"/>
  <c r="C181" i="33"/>
  <c r="H181" i="33"/>
  <c r="I181" i="33"/>
  <c r="L181" i="33"/>
  <c r="O181" i="33"/>
  <c r="Q181" i="33"/>
  <c r="R181" i="33"/>
  <c r="S181" i="33"/>
  <c r="C182" i="33"/>
  <c r="H182" i="33"/>
  <c r="I182" i="33"/>
  <c r="L182" i="33"/>
  <c r="O182" i="33"/>
  <c r="Q182" i="33"/>
  <c r="R182" i="33"/>
  <c r="S182" i="33"/>
  <c r="C183" i="33"/>
  <c r="H183" i="33"/>
  <c r="I183" i="33"/>
  <c r="L183" i="33"/>
  <c r="O183" i="33"/>
  <c r="Q183" i="33"/>
  <c r="R183" i="33"/>
  <c r="S183" i="33"/>
  <c r="C184" i="33"/>
  <c r="H184" i="33"/>
  <c r="I184" i="33"/>
  <c r="L184" i="33"/>
  <c r="O184" i="33"/>
  <c r="Q184" i="33"/>
  <c r="R184" i="33"/>
  <c r="S184" i="33"/>
  <c r="C185" i="33"/>
  <c r="H185" i="33"/>
  <c r="I185" i="33"/>
  <c r="L185" i="33"/>
  <c r="O185" i="33"/>
  <c r="Q185" i="33"/>
  <c r="R185" i="33"/>
  <c r="S185" i="33"/>
  <c r="C186" i="33"/>
  <c r="H186" i="33"/>
  <c r="I186" i="33"/>
  <c r="L186" i="33"/>
  <c r="O186" i="33"/>
  <c r="Q186" i="33"/>
  <c r="R186" i="33"/>
  <c r="S186" i="33"/>
  <c r="C187" i="33"/>
  <c r="H187" i="33"/>
  <c r="I187" i="33"/>
  <c r="L187" i="33"/>
  <c r="O187" i="33"/>
  <c r="Q187" i="33"/>
  <c r="R187" i="33"/>
  <c r="S187" i="33"/>
  <c r="C188" i="33"/>
  <c r="H188" i="33"/>
  <c r="I188" i="33"/>
  <c r="L188" i="33"/>
  <c r="O188" i="33"/>
  <c r="Q188" i="33"/>
  <c r="R188" i="33"/>
  <c r="S188" i="33"/>
  <c r="C189" i="33"/>
  <c r="H189" i="33"/>
  <c r="I189" i="33"/>
  <c r="L189" i="33"/>
  <c r="O189" i="33"/>
  <c r="Q189" i="33"/>
  <c r="R189" i="33"/>
  <c r="S189" i="33"/>
  <c r="C190" i="33"/>
  <c r="H190" i="33"/>
  <c r="I190" i="33"/>
  <c r="L190" i="33"/>
  <c r="O190" i="33"/>
  <c r="Q190" i="33"/>
  <c r="R190" i="33"/>
  <c r="S190" i="33"/>
  <c r="C191" i="33"/>
  <c r="H191" i="33"/>
  <c r="I191" i="33"/>
  <c r="L191" i="33"/>
  <c r="O191" i="33"/>
  <c r="Q191" i="33"/>
  <c r="R191" i="33"/>
  <c r="S191" i="33"/>
  <c r="C192" i="33"/>
  <c r="H192" i="33"/>
  <c r="I192" i="33"/>
  <c r="L192" i="33"/>
  <c r="O192" i="33"/>
  <c r="Q192" i="33"/>
  <c r="R192" i="33"/>
  <c r="S192" i="33"/>
  <c r="C193" i="33"/>
  <c r="H193" i="33"/>
  <c r="I193" i="33"/>
  <c r="L193" i="33"/>
  <c r="O193" i="33"/>
  <c r="Q193" i="33"/>
  <c r="R193" i="33"/>
  <c r="S193" i="33"/>
  <c r="C194" i="33"/>
  <c r="H194" i="33"/>
  <c r="I194" i="33"/>
  <c r="L194" i="33"/>
  <c r="O194" i="33"/>
  <c r="Q194" i="33"/>
  <c r="R194" i="33"/>
  <c r="S194" i="33"/>
  <c r="C195" i="33"/>
  <c r="H195" i="33"/>
  <c r="I195" i="33"/>
  <c r="L195" i="33"/>
  <c r="O195" i="33"/>
  <c r="Q195" i="33"/>
  <c r="R195" i="33"/>
  <c r="S195" i="33"/>
  <c r="C196" i="33"/>
  <c r="H196" i="33"/>
  <c r="I196" i="33"/>
  <c r="L196" i="33"/>
  <c r="O196" i="33"/>
  <c r="Q196" i="33"/>
  <c r="R196" i="33"/>
  <c r="S196" i="33"/>
  <c r="C197" i="33"/>
  <c r="H197" i="33"/>
  <c r="I197" i="33"/>
  <c r="L197" i="33"/>
  <c r="O197" i="33"/>
  <c r="Q197" i="33"/>
  <c r="R197" i="33"/>
  <c r="S197" i="33"/>
  <c r="C198" i="33"/>
  <c r="H198" i="33"/>
  <c r="I198" i="33"/>
  <c r="L198" i="33"/>
  <c r="O198" i="33"/>
  <c r="Q198" i="33"/>
  <c r="R198" i="33"/>
  <c r="S198" i="33"/>
  <c r="C199" i="33"/>
  <c r="H199" i="33"/>
  <c r="I199" i="33"/>
  <c r="L199" i="33"/>
  <c r="O199" i="33"/>
  <c r="Q199" i="33"/>
  <c r="R199" i="33"/>
  <c r="S199" i="33"/>
  <c r="C200" i="33"/>
  <c r="H200" i="33"/>
  <c r="I200" i="33"/>
  <c r="L200" i="33"/>
  <c r="O200" i="33"/>
  <c r="Q200" i="33"/>
  <c r="R200" i="33"/>
  <c r="S200" i="33"/>
  <c r="C201" i="33"/>
  <c r="H201" i="33"/>
  <c r="I201" i="33"/>
  <c r="L201" i="33"/>
  <c r="O201" i="33"/>
  <c r="Q201" i="33"/>
  <c r="R201" i="33"/>
  <c r="S201" i="33"/>
  <c r="C202" i="33"/>
  <c r="H202" i="33"/>
  <c r="I202" i="33"/>
  <c r="L202" i="33"/>
  <c r="O202" i="33"/>
  <c r="Q202" i="33"/>
  <c r="R202" i="33"/>
  <c r="S202" i="33"/>
  <c r="C203" i="33"/>
  <c r="H203" i="33"/>
  <c r="I203" i="33"/>
  <c r="L203" i="33"/>
  <c r="O203" i="33"/>
  <c r="Q203" i="33"/>
  <c r="R203" i="33"/>
  <c r="S203" i="33"/>
  <c r="C204" i="33"/>
  <c r="H204" i="33"/>
  <c r="I204" i="33"/>
  <c r="L204" i="33"/>
  <c r="O204" i="33"/>
  <c r="Q204" i="33"/>
  <c r="R204" i="33"/>
  <c r="S204" i="33"/>
  <c r="C205" i="33"/>
  <c r="H205" i="33"/>
  <c r="I205" i="33"/>
  <c r="L205" i="33"/>
  <c r="O205" i="33"/>
  <c r="Q205" i="33"/>
  <c r="R205" i="33"/>
  <c r="S205" i="33"/>
  <c r="C206" i="33"/>
  <c r="H206" i="33"/>
  <c r="I206" i="33"/>
  <c r="L206" i="33"/>
  <c r="O206" i="33"/>
  <c r="Q206" i="33"/>
  <c r="R206" i="33"/>
  <c r="S206" i="33"/>
  <c r="C207" i="33"/>
  <c r="H207" i="33"/>
  <c r="I207" i="33"/>
  <c r="L207" i="33"/>
  <c r="O207" i="33"/>
  <c r="Q207" i="33"/>
  <c r="R207" i="33"/>
  <c r="S207" i="33"/>
  <c r="C208" i="33"/>
  <c r="H208" i="33"/>
  <c r="I208" i="33"/>
  <c r="L208" i="33"/>
  <c r="O208" i="33"/>
  <c r="Q208" i="33"/>
  <c r="R208" i="33"/>
  <c r="S208" i="33"/>
  <c r="C209" i="33"/>
  <c r="H209" i="33"/>
  <c r="I209" i="33"/>
  <c r="L209" i="33"/>
  <c r="O209" i="33"/>
  <c r="Q209" i="33"/>
  <c r="R209" i="33"/>
  <c r="S209" i="33"/>
  <c r="C210" i="33"/>
  <c r="H210" i="33"/>
  <c r="I210" i="33"/>
  <c r="L210" i="33"/>
  <c r="O210" i="33"/>
  <c r="Q210" i="33"/>
  <c r="R210" i="33"/>
  <c r="S210" i="33"/>
  <c r="C211" i="33"/>
  <c r="H211" i="33"/>
  <c r="I211" i="33"/>
  <c r="L211" i="33"/>
  <c r="O211" i="33"/>
  <c r="Q211" i="33"/>
  <c r="R211" i="33"/>
  <c r="S211" i="33"/>
  <c r="C212" i="33"/>
  <c r="H212" i="33"/>
  <c r="I212" i="33"/>
  <c r="L212" i="33"/>
  <c r="O212" i="33"/>
  <c r="Q212" i="33"/>
  <c r="R212" i="33"/>
  <c r="S212" i="33"/>
  <c r="C213" i="33"/>
  <c r="H213" i="33"/>
  <c r="I213" i="33"/>
  <c r="L213" i="33"/>
  <c r="O213" i="33"/>
  <c r="Q213" i="33"/>
  <c r="R213" i="33"/>
  <c r="S213" i="33"/>
  <c r="C214" i="33"/>
  <c r="H214" i="33"/>
  <c r="I214" i="33"/>
  <c r="L214" i="33"/>
  <c r="O214" i="33"/>
  <c r="Q214" i="33"/>
  <c r="R214" i="33"/>
  <c r="S214" i="33"/>
  <c r="C215" i="33"/>
  <c r="H215" i="33"/>
  <c r="I215" i="33"/>
  <c r="L215" i="33"/>
  <c r="O215" i="33"/>
  <c r="Q215" i="33"/>
  <c r="R215" i="33"/>
  <c r="S215" i="33"/>
  <c r="C216" i="33"/>
  <c r="H216" i="33"/>
  <c r="I216" i="33"/>
  <c r="L216" i="33"/>
  <c r="O216" i="33"/>
  <c r="Q216" i="33"/>
  <c r="R216" i="33"/>
  <c r="S216" i="33"/>
  <c r="C217" i="33"/>
  <c r="H217" i="33"/>
  <c r="I217" i="33"/>
  <c r="L217" i="33"/>
  <c r="O217" i="33"/>
  <c r="Q217" i="33"/>
  <c r="R217" i="33"/>
  <c r="S217" i="33"/>
  <c r="C218" i="33"/>
  <c r="H218" i="33"/>
  <c r="I218" i="33"/>
  <c r="L218" i="33"/>
  <c r="O218" i="33"/>
  <c r="Q218" i="33"/>
  <c r="R218" i="33"/>
  <c r="S218" i="33"/>
  <c r="C219" i="33"/>
  <c r="H219" i="33"/>
  <c r="I219" i="33"/>
  <c r="L219" i="33"/>
  <c r="O219" i="33"/>
  <c r="Q219" i="33"/>
  <c r="R219" i="33"/>
  <c r="S219" i="33"/>
  <c r="C220" i="33"/>
  <c r="H220" i="33"/>
  <c r="I220" i="33"/>
  <c r="L220" i="33"/>
  <c r="O220" i="33"/>
  <c r="Q220" i="33"/>
  <c r="R220" i="33"/>
  <c r="S220" i="33"/>
  <c r="C221" i="33"/>
  <c r="H221" i="33"/>
  <c r="I221" i="33"/>
  <c r="L221" i="33"/>
  <c r="O221" i="33"/>
  <c r="Q221" i="33"/>
  <c r="R221" i="33"/>
  <c r="S221" i="33"/>
  <c r="C222" i="33"/>
  <c r="H222" i="33"/>
  <c r="I222" i="33"/>
  <c r="L222" i="33"/>
  <c r="O222" i="33"/>
  <c r="Q222" i="33"/>
  <c r="R222" i="33"/>
  <c r="S222" i="33"/>
  <c r="C223" i="33"/>
  <c r="H223" i="33"/>
  <c r="I223" i="33"/>
  <c r="L223" i="33"/>
  <c r="O223" i="33"/>
  <c r="Q223" i="33"/>
  <c r="R223" i="33"/>
  <c r="S223" i="33"/>
  <c r="C224" i="33"/>
  <c r="H224" i="33"/>
  <c r="I224" i="33"/>
  <c r="L224" i="33"/>
  <c r="O224" i="33"/>
  <c r="Q224" i="33"/>
  <c r="R224" i="33"/>
  <c r="S224" i="33"/>
  <c r="C225" i="33"/>
  <c r="H225" i="33"/>
  <c r="I225" i="33"/>
  <c r="L225" i="33"/>
  <c r="O225" i="33"/>
  <c r="Q225" i="33"/>
  <c r="R225" i="33"/>
  <c r="S225" i="33"/>
  <c r="C226" i="33"/>
  <c r="H226" i="33"/>
  <c r="I226" i="33"/>
  <c r="L226" i="33"/>
  <c r="O226" i="33"/>
  <c r="Q226" i="33"/>
  <c r="R226" i="33"/>
  <c r="S226" i="33"/>
  <c r="C227" i="33"/>
  <c r="H227" i="33"/>
  <c r="I227" i="33"/>
  <c r="L227" i="33"/>
  <c r="O227" i="33"/>
  <c r="Q227" i="33"/>
  <c r="R227" i="33"/>
  <c r="S227" i="33"/>
  <c r="C228" i="33"/>
  <c r="H228" i="33"/>
  <c r="I228" i="33"/>
  <c r="L228" i="33"/>
  <c r="O228" i="33"/>
  <c r="Q228" i="33"/>
  <c r="R228" i="33"/>
  <c r="S228" i="33"/>
  <c r="C229" i="33"/>
  <c r="H229" i="33"/>
  <c r="I229" i="33"/>
  <c r="L229" i="33"/>
  <c r="O229" i="33"/>
  <c r="Q229" i="33"/>
  <c r="R229" i="33"/>
  <c r="S229" i="33"/>
  <c r="C230" i="33"/>
  <c r="H230" i="33"/>
  <c r="I230" i="33"/>
  <c r="L230" i="33"/>
  <c r="O230" i="33"/>
  <c r="Q230" i="33"/>
  <c r="R230" i="33"/>
  <c r="S230" i="33"/>
  <c r="C231" i="33"/>
  <c r="H231" i="33"/>
  <c r="I231" i="33"/>
  <c r="L231" i="33"/>
  <c r="O231" i="33"/>
  <c r="Q231" i="33"/>
  <c r="R231" i="33"/>
  <c r="S231" i="33"/>
  <c r="C232" i="33"/>
  <c r="H232" i="33"/>
  <c r="I232" i="33"/>
  <c r="L232" i="33"/>
  <c r="O232" i="33"/>
  <c r="Q232" i="33"/>
  <c r="R232" i="33"/>
  <c r="S232" i="33"/>
  <c r="C233" i="33"/>
  <c r="H233" i="33"/>
  <c r="I233" i="33"/>
  <c r="L233" i="33"/>
  <c r="O233" i="33"/>
  <c r="Q233" i="33"/>
  <c r="R233" i="33"/>
  <c r="S233" i="33"/>
  <c r="C234" i="33"/>
  <c r="H234" i="33"/>
  <c r="I234" i="33"/>
  <c r="L234" i="33"/>
  <c r="O234" i="33"/>
  <c r="Q234" i="33"/>
  <c r="R234" i="33"/>
  <c r="S234" i="33"/>
  <c r="C235" i="33"/>
  <c r="H235" i="33"/>
  <c r="I235" i="33"/>
  <c r="L235" i="33"/>
  <c r="O235" i="33"/>
  <c r="Q235" i="33"/>
  <c r="R235" i="33"/>
  <c r="S235" i="33"/>
  <c r="C236" i="33"/>
  <c r="H236" i="33"/>
  <c r="I236" i="33"/>
  <c r="L236" i="33"/>
  <c r="O236" i="33"/>
  <c r="Q236" i="33"/>
  <c r="R236" i="33"/>
  <c r="S236" i="33"/>
  <c r="C237" i="33"/>
  <c r="H237" i="33"/>
  <c r="I237" i="33"/>
  <c r="L237" i="33"/>
  <c r="O237" i="33"/>
  <c r="Q237" i="33"/>
  <c r="R237" i="33"/>
  <c r="S237" i="33"/>
  <c r="C238" i="33"/>
  <c r="H238" i="33"/>
  <c r="I238" i="33"/>
  <c r="L238" i="33"/>
  <c r="O238" i="33"/>
  <c r="Q238" i="33"/>
  <c r="R238" i="33"/>
  <c r="S238" i="33"/>
  <c r="C239" i="33"/>
  <c r="H239" i="33"/>
  <c r="I239" i="33"/>
  <c r="L239" i="33"/>
  <c r="O239" i="33"/>
  <c r="Q239" i="33"/>
  <c r="R239" i="33"/>
  <c r="S239" i="33"/>
  <c r="C240" i="33"/>
  <c r="H240" i="33"/>
  <c r="I240" i="33"/>
  <c r="L240" i="33"/>
  <c r="O240" i="33"/>
  <c r="Q240" i="33"/>
  <c r="R240" i="33"/>
  <c r="S240" i="33"/>
  <c r="C241" i="33"/>
  <c r="H241" i="33"/>
  <c r="I241" i="33"/>
  <c r="L241" i="33"/>
  <c r="O241" i="33"/>
  <c r="Q241" i="33"/>
  <c r="R241" i="33"/>
  <c r="S241" i="33"/>
  <c r="C242" i="33"/>
  <c r="H242" i="33"/>
  <c r="I242" i="33"/>
  <c r="L242" i="33"/>
  <c r="O242" i="33"/>
  <c r="Q242" i="33"/>
  <c r="R242" i="33"/>
  <c r="S242" i="33"/>
  <c r="C243" i="33"/>
  <c r="H243" i="33"/>
  <c r="I243" i="33"/>
  <c r="L243" i="33"/>
  <c r="O243" i="33"/>
  <c r="Q243" i="33"/>
  <c r="R243" i="33"/>
  <c r="S243" i="33"/>
  <c r="C244" i="33"/>
  <c r="H244" i="33"/>
  <c r="I244" i="33"/>
  <c r="L244" i="33"/>
  <c r="O244" i="33"/>
  <c r="Q244" i="33"/>
  <c r="R244" i="33"/>
  <c r="S244" i="33"/>
  <c r="C245" i="33"/>
  <c r="H245" i="33"/>
  <c r="I245" i="33"/>
  <c r="L245" i="33"/>
  <c r="O245" i="33"/>
  <c r="Q245" i="33"/>
  <c r="R245" i="33"/>
  <c r="S245" i="33"/>
  <c r="C246" i="33"/>
  <c r="H246" i="33"/>
  <c r="I246" i="33"/>
  <c r="L246" i="33"/>
  <c r="O246" i="33"/>
  <c r="Q246" i="33"/>
  <c r="R246" i="33"/>
  <c r="S246" i="33"/>
  <c r="C247" i="33"/>
  <c r="H247" i="33"/>
  <c r="I247" i="33"/>
  <c r="L247" i="33"/>
  <c r="O247" i="33"/>
  <c r="Q247" i="33"/>
  <c r="R247" i="33"/>
  <c r="S247" i="33"/>
  <c r="C248" i="33"/>
  <c r="H248" i="33"/>
  <c r="I248" i="33"/>
  <c r="L248" i="33"/>
  <c r="O248" i="33"/>
  <c r="Q248" i="33"/>
  <c r="R248" i="33"/>
  <c r="S248" i="33"/>
  <c r="C249" i="33"/>
  <c r="H249" i="33"/>
  <c r="I249" i="33"/>
  <c r="L249" i="33"/>
  <c r="O249" i="33"/>
  <c r="Q249" i="33"/>
  <c r="R249" i="33"/>
  <c r="S249" i="33"/>
  <c r="C250" i="33"/>
  <c r="H250" i="33"/>
  <c r="I250" i="33"/>
  <c r="L250" i="33"/>
  <c r="O250" i="33"/>
  <c r="Q250" i="33"/>
  <c r="R250" i="33"/>
  <c r="S250" i="33"/>
  <c r="C251" i="33"/>
  <c r="H251" i="33"/>
  <c r="I251" i="33"/>
  <c r="L251" i="33"/>
  <c r="O251" i="33"/>
  <c r="Q251" i="33"/>
  <c r="R251" i="33"/>
  <c r="S251" i="33"/>
  <c r="C252" i="33"/>
  <c r="H252" i="33"/>
  <c r="I252" i="33"/>
  <c r="L252" i="33"/>
  <c r="O252" i="33"/>
  <c r="Q252" i="33"/>
  <c r="R252" i="33"/>
  <c r="S252" i="33"/>
  <c r="C253" i="33"/>
  <c r="H253" i="33"/>
  <c r="I253" i="33"/>
  <c r="L253" i="33"/>
  <c r="O253" i="33"/>
  <c r="Q253" i="33"/>
  <c r="R253" i="33"/>
  <c r="S253" i="33"/>
  <c r="C254" i="33"/>
  <c r="H254" i="33"/>
  <c r="I254" i="33"/>
  <c r="L254" i="33"/>
  <c r="O254" i="33"/>
  <c r="Q254" i="33"/>
  <c r="R254" i="33"/>
  <c r="S254" i="33"/>
  <c r="C255" i="33"/>
  <c r="H255" i="33"/>
  <c r="I255" i="33"/>
  <c r="L255" i="33"/>
  <c r="O255" i="33"/>
  <c r="Q255" i="33"/>
  <c r="R255" i="33"/>
  <c r="S255" i="33"/>
  <c r="C256" i="33"/>
  <c r="H256" i="33"/>
  <c r="I256" i="33"/>
  <c r="L256" i="33"/>
  <c r="O256" i="33"/>
  <c r="Q256" i="33"/>
  <c r="R256" i="33"/>
  <c r="S256" i="33"/>
  <c r="C257" i="33"/>
  <c r="H257" i="33"/>
  <c r="I257" i="33"/>
  <c r="L257" i="33"/>
  <c r="O257" i="33"/>
  <c r="Q257" i="33"/>
  <c r="R257" i="33"/>
  <c r="S257" i="33"/>
  <c r="C258" i="33"/>
  <c r="H258" i="33"/>
  <c r="I258" i="33"/>
  <c r="L258" i="33"/>
  <c r="O258" i="33"/>
  <c r="Q258" i="33"/>
  <c r="R258" i="33"/>
  <c r="S258" i="33"/>
  <c r="C259" i="33"/>
  <c r="H259" i="33"/>
  <c r="I259" i="33"/>
  <c r="L259" i="33"/>
  <c r="O259" i="33"/>
  <c r="Q259" i="33"/>
  <c r="R259" i="33"/>
  <c r="S259" i="33"/>
  <c r="C260" i="33"/>
  <c r="H260" i="33"/>
  <c r="I260" i="33"/>
  <c r="L260" i="33"/>
  <c r="O260" i="33"/>
  <c r="Q260" i="33"/>
  <c r="R260" i="33"/>
  <c r="S260" i="33"/>
  <c r="C261" i="33"/>
  <c r="H261" i="33"/>
  <c r="I261" i="33"/>
  <c r="L261" i="33"/>
  <c r="O261" i="33"/>
  <c r="Q261" i="33"/>
  <c r="R261" i="33"/>
  <c r="S261" i="33"/>
  <c r="C262" i="33"/>
  <c r="H262" i="33"/>
  <c r="I262" i="33"/>
  <c r="L262" i="33"/>
  <c r="O262" i="33"/>
  <c r="Q262" i="33"/>
  <c r="R262" i="33"/>
  <c r="S262" i="33"/>
  <c r="C263" i="33"/>
  <c r="H263" i="33"/>
  <c r="I263" i="33"/>
  <c r="L263" i="33"/>
  <c r="O263" i="33"/>
  <c r="Q263" i="33"/>
  <c r="R263" i="33"/>
  <c r="S263" i="33"/>
  <c r="C264" i="33"/>
  <c r="H264" i="33"/>
  <c r="I264" i="33"/>
  <c r="L264" i="33"/>
  <c r="O264" i="33"/>
  <c r="Q264" i="33"/>
  <c r="R264" i="33"/>
  <c r="S264" i="33"/>
  <c r="C265" i="33"/>
  <c r="H265" i="33"/>
  <c r="I265" i="33"/>
  <c r="L265" i="33"/>
  <c r="O265" i="33"/>
  <c r="Q265" i="33"/>
  <c r="R265" i="33"/>
  <c r="S265" i="33"/>
  <c r="C266" i="33"/>
  <c r="H266" i="33"/>
  <c r="I266" i="33"/>
  <c r="L266" i="33"/>
  <c r="O266" i="33"/>
  <c r="Q266" i="33"/>
  <c r="R266" i="33"/>
  <c r="S266" i="33"/>
  <c r="C267" i="33"/>
  <c r="H267" i="33"/>
  <c r="I267" i="33"/>
  <c r="L267" i="33"/>
  <c r="O267" i="33"/>
  <c r="Q267" i="33"/>
  <c r="R267" i="33"/>
  <c r="S267" i="33"/>
  <c r="C268" i="33"/>
  <c r="H268" i="33"/>
  <c r="I268" i="33"/>
  <c r="L268" i="33"/>
  <c r="O268" i="33"/>
  <c r="Q268" i="33"/>
  <c r="R268" i="33"/>
  <c r="S268" i="33"/>
  <c r="C269" i="33"/>
  <c r="H269" i="33"/>
  <c r="I269" i="33"/>
  <c r="L269" i="33"/>
  <c r="O269" i="33"/>
  <c r="Q269" i="33"/>
  <c r="R269" i="33"/>
  <c r="S269" i="33"/>
  <c r="C270" i="33"/>
  <c r="H270" i="33"/>
  <c r="I270" i="33"/>
  <c r="L270" i="33"/>
  <c r="O270" i="33"/>
  <c r="Q270" i="33"/>
  <c r="R270" i="33"/>
  <c r="S270" i="33"/>
  <c r="C271" i="33"/>
  <c r="H271" i="33"/>
  <c r="I271" i="33"/>
  <c r="L271" i="33"/>
  <c r="O271" i="33"/>
  <c r="Q271" i="33"/>
  <c r="R271" i="33"/>
  <c r="S271" i="33"/>
  <c r="C272" i="33"/>
  <c r="H272" i="33"/>
  <c r="I272" i="33"/>
  <c r="L272" i="33"/>
  <c r="O272" i="33"/>
  <c r="Q272" i="33"/>
  <c r="R272" i="33"/>
  <c r="S272" i="33"/>
  <c r="C273" i="33"/>
  <c r="H273" i="33"/>
  <c r="I273" i="33"/>
  <c r="L273" i="33"/>
  <c r="O273" i="33"/>
  <c r="Q273" i="33"/>
  <c r="R273" i="33"/>
  <c r="S273" i="33"/>
  <c r="C274" i="33"/>
  <c r="H274" i="33"/>
  <c r="I274" i="33"/>
  <c r="L274" i="33"/>
  <c r="O274" i="33"/>
  <c r="Q274" i="33"/>
  <c r="R274" i="33"/>
  <c r="S274" i="33"/>
  <c r="C275" i="33"/>
  <c r="H275" i="33"/>
  <c r="I275" i="33"/>
  <c r="L275" i="33"/>
  <c r="O275" i="33"/>
  <c r="Q275" i="33"/>
  <c r="R275" i="33"/>
  <c r="S275" i="33"/>
  <c r="C276" i="33"/>
  <c r="H276" i="33"/>
  <c r="I276" i="33"/>
  <c r="L276" i="33"/>
  <c r="O276" i="33"/>
  <c r="Q276" i="33"/>
  <c r="R276" i="33"/>
  <c r="S276" i="33"/>
  <c r="C277" i="33"/>
  <c r="H277" i="33"/>
  <c r="I277" i="33"/>
  <c r="L277" i="33"/>
  <c r="O277" i="33"/>
  <c r="Q277" i="33"/>
  <c r="R277" i="33"/>
  <c r="S277" i="33"/>
  <c r="C278" i="33"/>
  <c r="H278" i="33"/>
  <c r="I278" i="33"/>
  <c r="L278" i="33"/>
  <c r="O278" i="33"/>
  <c r="Q278" i="33"/>
  <c r="R278" i="33"/>
  <c r="S278" i="33"/>
  <c r="C279" i="33"/>
  <c r="H279" i="33"/>
  <c r="I279" i="33"/>
  <c r="L279" i="33"/>
  <c r="O279" i="33"/>
  <c r="Q279" i="33"/>
  <c r="R279" i="33"/>
  <c r="S279" i="33"/>
  <c r="C280" i="33"/>
  <c r="H280" i="33"/>
  <c r="I280" i="33"/>
  <c r="L280" i="33"/>
  <c r="O280" i="33"/>
  <c r="Q280" i="33"/>
  <c r="R280" i="33"/>
  <c r="S280" i="33"/>
  <c r="C281" i="33"/>
  <c r="H281" i="33"/>
  <c r="I281" i="33"/>
  <c r="L281" i="33"/>
  <c r="O281" i="33"/>
  <c r="Q281" i="33"/>
  <c r="R281" i="33"/>
  <c r="S281" i="33"/>
  <c r="C282" i="33"/>
  <c r="H282" i="33"/>
  <c r="I282" i="33"/>
  <c r="L282" i="33"/>
  <c r="O282" i="33"/>
  <c r="Q282" i="33"/>
  <c r="R282" i="33"/>
  <c r="S282" i="33"/>
  <c r="C283" i="33"/>
  <c r="H283" i="33"/>
  <c r="I283" i="33"/>
  <c r="L283" i="33"/>
  <c r="O283" i="33"/>
  <c r="Q283" i="33"/>
  <c r="R283" i="33"/>
  <c r="S283" i="33"/>
  <c r="C284" i="33"/>
  <c r="H284" i="33"/>
  <c r="I284" i="33"/>
  <c r="L284" i="33"/>
  <c r="O284" i="33"/>
  <c r="Q284" i="33"/>
  <c r="R284" i="33"/>
  <c r="S284" i="33"/>
  <c r="C285" i="33"/>
  <c r="H285" i="33"/>
  <c r="I285" i="33"/>
  <c r="L285" i="33"/>
  <c r="O285" i="33"/>
  <c r="Q285" i="33"/>
  <c r="R285" i="33"/>
  <c r="S285" i="33"/>
  <c r="C286" i="33"/>
  <c r="H286" i="33"/>
  <c r="I286" i="33"/>
  <c r="L286" i="33"/>
  <c r="O286" i="33"/>
  <c r="Q286" i="33"/>
  <c r="R286" i="33"/>
  <c r="S286" i="33"/>
  <c r="C287" i="33"/>
  <c r="H287" i="33"/>
  <c r="I287" i="33"/>
  <c r="L287" i="33"/>
  <c r="O287" i="33"/>
  <c r="Q287" i="33"/>
  <c r="R287" i="33"/>
  <c r="S287" i="33"/>
  <c r="C288" i="33"/>
  <c r="H288" i="33"/>
  <c r="I288" i="33"/>
  <c r="L288" i="33"/>
  <c r="O288" i="33"/>
  <c r="Q288" i="33"/>
  <c r="R288" i="33"/>
  <c r="S288" i="33"/>
  <c r="C289" i="33"/>
  <c r="H289" i="33"/>
  <c r="I289" i="33"/>
  <c r="L289" i="33"/>
  <c r="O289" i="33"/>
  <c r="Q289" i="33"/>
  <c r="R289" i="33"/>
  <c r="S289" i="33"/>
  <c r="C290" i="33"/>
  <c r="H290" i="33"/>
  <c r="I290" i="33"/>
  <c r="L290" i="33"/>
  <c r="O290" i="33"/>
  <c r="Q290" i="33"/>
  <c r="R290" i="33"/>
  <c r="S290" i="33"/>
  <c r="C291" i="33"/>
  <c r="H291" i="33"/>
  <c r="I291" i="33"/>
  <c r="L291" i="33"/>
  <c r="O291" i="33"/>
  <c r="Q291" i="33"/>
  <c r="R291" i="33"/>
  <c r="S291" i="33"/>
  <c r="C292" i="33"/>
  <c r="H292" i="33"/>
  <c r="I292" i="33"/>
  <c r="L292" i="33"/>
  <c r="O292" i="33"/>
  <c r="Q292" i="33"/>
  <c r="R292" i="33"/>
  <c r="S292" i="33"/>
  <c r="C293" i="33"/>
  <c r="H293" i="33"/>
  <c r="I293" i="33"/>
  <c r="L293" i="33"/>
  <c r="O293" i="33"/>
  <c r="Q293" i="33"/>
  <c r="R293" i="33"/>
  <c r="S293" i="33"/>
  <c r="C294" i="33"/>
  <c r="H294" i="33"/>
  <c r="I294" i="33"/>
  <c r="L294" i="33"/>
  <c r="O294" i="33"/>
  <c r="Q294" i="33"/>
  <c r="R294" i="33"/>
  <c r="S294" i="33"/>
  <c r="C295" i="33"/>
  <c r="H295" i="33"/>
  <c r="I295" i="33"/>
  <c r="L295" i="33"/>
  <c r="O295" i="33"/>
  <c r="Q295" i="33"/>
  <c r="R295" i="33"/>
  <c r="S295" i="33"/>
  <c r="C296" i="33"/>
  <c r="H296" i="33"/>
  <c r="I296" i="33"/>
  <c r="L296" i="33"/>
  <c r="O296" i="33"/>
  <c r="Q296" i="33"/>
  <c r="R296" i="33"/>
  <c r="S296" i="33"/>
  <c r="C297" i="33"/>
  <c r="H297" i="33"/>
  <c r="I297" i="33"/>
  <c r="L297" i="33"/>
  <c r="O297" i="33"/>
  <c r="Q297" i="33"/>
  <c r="R297" i="33"/>
  <c r="S297" i="33"/>
  <c r="C298" i="33"/>
  <c r="H298" i="33"/>
  <c r="I298" i="33"/>
  <c r="L298" i="33"/>
  <c r="O298" i="33"/>
  <c r="Q298" i="33"/>
  <c r="R298" i="33"/>
  <c r="S298" i="33"/>
  <c r="C299" i="33"/>
  <c r="H299" i="33"/>
  <c r="I299" i="33"/>
  <c r="L299" i="33"/>
  <c r="O299" i="33"/>
  <c r="Q299" i="33"/>
  <c r="R299" i="33"/>
  <c r="S299" i="33"/>
  <c r="C300" i="33"/>
  <c r="H300" i="33"/>
  <c r="I300" i="33"/>
  <c r="L300" i="33"/>
  <c r="O300" i="33"/>
  <c r="Q300" i="33"/>
  <c r="R300" i="33"/>
  <c r="S300" i="33"/>
  <c r="C301" i="33"/>
  <c r="H301" i="33"/>
  <c r="I301" i="33"/>
  <c r="L301" i="33"/>
  <c r="O301" i="33"/>
  <c r="Q301" i="33"/>
  <c r="R301" i="33"/>
  <c r="S301" i="33"/>
  <c r="C302" i="33"/>
  <c r="H302" i="33"/>
  <c r="I302" i="33"/>
  <c r="L302" i="33"/>
  <c r="O302" i="33"/>
  <c r="Q302" i="33"/>
  <c r="R302" i="33"/>
  <c r="S302" i="33"/>
  <c r="C303" i="33"/>
  <c r="H303" i="33"/>
  <c r="I303" i="33"/>
  <c r="L303" i="33"/>
  <c r="O303" i="33"/>
  <c r="Q303" i="33"/>
  <c r="R303" i="33"/>
  <c r="S303" i="33"/>
  <c r="C304" i="33"/>
  <c r="H304" i="33"/>
  <c r="I304" i="33"/>
  <c r="L304" i="33"/>
  <c r="O304" i="33"/>
  <c r="Q304" i="33"/>
  <c r="R304" i="33"/>
  <c r="S304" i="33"/>
  <c r="C305" i="33"/>
  <c r="H305" i="33"/>
  <c r="I305" i="33"/>
  <c r="L305" i="33"/>
  <c r="O305" i="33"/>
  <c r="Q305" i="33"/>
  <c r="R305" i="33"/>
  <c r="S305" i="33"/>
  <c r="C306" i="33"/>
  <c r="H306" i="33"/>
  <c r="I306" i="33"/>
  <c r="L306" i="33"/>
  <c r="O306" i="33"/>
  <c r="Q306" i="33"/>
  <c r="R306" i="33"/>
  <c r="S306" i="33"/>
  <c r="C307" i="33"/>
  <c r="H307" i="33"/>
  <c r="I307" i="33"/>
  <c r="L307" i="33"/>
  <c r="O307" i="33"/>
  <c r="Q307" i="33"/>
  <c r="R307" i="33"/>
  <c r="S307" i="33"/>
  <c r="C308" i="33"/>
  <c r="H308" i="33"/>
  <c r="I308" i="33"/>
  <c r="L308" i="33"/>
  <c r="O308" i="33"/>
  <c r="Q308" i="33"/>
  <c r="R308" i="33"/>
  <c r="S308" i="33"/>
  <c r="C309" i="33"/>
  <c r="H309" i="33"/>
  <c r="I309" i="33"/>
  <c r="L309" i="33"/>
  <c r="O309" i="33"/>
  <c r="Q309" i="33"/>
  <c r="R309" i="33"/>
  <c r="S309" i="33"/>
  <c r="C310" i="33"/>
  <c r="H310" i="33"/>
  <c r="I310" i="33"/>
  <c r="L310" i="33"/>
  <c r="O310" i="33"/>
  <c r="Q310" i="33"/>
  <c r="R310" i="33"/>
  <c r="S310" i="33"/>
  <c r="C311" i="33"/>
  <c r="H311" i="33"/>
  <c r="I311" i="33"/>
  <c r="L311" i="33"/>
  <c r="O311" i="33"/>
  <c r="Q311" i="33"/>
  <c r="R311" i="33"/>
  <c r="S311" i="33"/>
  <c r="C312" i="33"/>
  <c r="H312" i="33"/>
  <c r="I312" i="33"/>
  <c r="L312" i="33"/>
  <c r="O312" i="33"/>
  <c r="Q312" i="33"/>
  <c r="R312" i="33"/>
  <c r="S312" i="33"/>
  <c r="C313" i="33"/>
  <c r="H313" i="33"/>
  <c r="I313" i="33"/>
  <c r="L313" i="33"/>
  <c r="O313" i="33"/>
  <c r="Q313" i="33"/>
  <c r="R313" i="33"/>
  <c r="S313" i="33"/>
  <c r="C314" i="33"/>
  <c r="H314" i="33"/>
  <c r="I314" i="33"/>
  <c r="L314" i="33"/>
  <c r="O314" i="33"/>
  <c r="Q314" i="33"/>
  <c r="R314" i="33"/>
  <c r="S314" i="33"/>
  <c r="C315" i="33"/>
  <c r="H315" i="33"/>
  <c r="I315" i="33"/>
  <c r="L315" i="33"/>
  <c r="O315" i="33"/>
  <c r="Q315" i="33"/>
  <c r="R315" i="33"/>
  <c r="S315" i="33"/>
  <c r="C316" i="33"/>
  <c r="H316" i="33"/>
  <c r="I316" i="33"/>
  <c r="L316" i="33"/>
  <c r="O316" i="33"/>
  <c r="Q316" i="33"/>
  <c r="R316" i="33"/>
  <c r="S316" i="33"/>
  <c r="C317" i="33"/>
  <c r="H317" i="33"/>
  <c r="I317" i="33"/>
  <c r="L317" i="33"/>
  <c r="O317" i="33"/>
  <c r="Q317" i="33"/>
  <c r="R317" i="33"/>
  <c r="S317" i="33"/>
  <c r="C318" i="33"/>
  <c r="H318" i="33"/>
  <c r="I318" i="33"/>
  <c r="L318" i="33"/>
  <c r="O318" i="33"/>
  <c r="Q318" i="33"/>
  <c r="R318" i="33"/>
  <c r="S318" i="33"/>
  <c r="C319" i="33"/>
  <c r="H319" i="33"/>
  <c r="I319" i="33"/>
  <c r="L319" i="33"/>
  <c r="O319" i="33"/>
  <c r="Q319" i="33"/>
  <c r="R319" i="33"/>
  <c r="S319" i="33"/>
  <c r="C320" i="33"/>
  <c r="H320" i="33"/>
  <c r="I320" i="33"/>
  <c r="L320" i="33"/>
  <c r="O320" i="33"/>
  <c r="Q320" i="33"/>
  <c r="R320" i="33"/>
  <c r="S320" i="33"/>
  <c r="C321" i="33"/>
  <c r="H321" i="33"/>
  <c r="I321" i="33"/>
  <c r="L321" i="33"/>
  <c r="O321" i="33"/>
  <c r="Q321" i="33"/>
  <c r="R321" i="33"/>
  <c r="S321" i="33"/>
  <c r="C322" i="33"/>
  <c r="H322" i="33"/>
  <c r="I322" i="33"/>
  <c r="L322" i="33"/>
  <c r="O322" i="33"/>
  <c r="Q322" i="33"/>
  <c r="R322" i="33"/>
  <c r="S322" i="33"/>
  <c r="C323" i="33"/>
  <c r="H323" i="33"/>
  <c r="I323" i="33"/>
  <c r="L323" i="33"/>
  <c r="O323" i="33"/>
  <c r="Q323" i="33"/>
  <c r="R323" i="33"/>
  <c r="S323" i="33"/>
  <c r="C324" i="33"/>
  <c r="H324" i="33"/>
  <c r="I324" i="33"/>
  <c r="L324" i="33"/>
  <c r="O324" i="33"/>
  <c r="Q324" i="33"/>
  <c r="R324" i="33"/>
  <c r="S324" i="33"/>
  <c r="C325" i="33"/>
  <c r="H325" i="33"/>
  <c r="I325" i="33"/>
  <c r="L325" i="33"/>
  <c r="O325" i="33"/>
  <c r="Q325" i="33"/>
  <c r="R325" i="33"/>
  <c r="S325" i="33"/>
  <c r="C326" i="33"/>
  <c r="H326" i="33"/>
  <c r="I326" i="33"/>
  <c r="L326" i="33"/>
  <c r="O326" i="33"/>
  <c r="Q326" i="33"/>
  <c r="R326" i="33"/>
  <c r="S326" i="33"/>
  <c r="C327" i="33"/>
  <c r="H327" i="33"/>
  <c r="I327" i="33"/>
  <c r="L327" i="33"/>
  <c r="O327" i="33"/>
  <c r="Q327" i="33"/>
  <c r="R327" i="33"/>
  <c r="S327" i="33"/>
  <c r="C328" i="33"/>
  <c r="H328" i="33"/>
  <c r="I328" i="33"/>
  <c r="L328" i="33"/>
  <c r="O328" i="33"/>
  <c r="Q328" i="33"/>
  <c r="R328" i="33"/>
  <c r="S328" i="33"/>
  <c r="C329" i="33"/>
  <c r="H329" i="33"/>
  <c r="I329" i="33"/>
  <c r="L329" i="33"/>
  <c r="O329" i="33"/>
  <c r="Q329" i="33"/>
  <c r="R329" i="33"/>
  <c r="S329" i="33"/>
  <c r="C330" i="33"/>
  <c r="H330" i="33"/>
  <c r="I330" i="33"/>
  <c r="L330" i="33"/>
  <c r="O330" i="33"/>
  <c r="Q330" i="33"/>
  <c r="R330" i="33"/>
  <c r="S330" i="33"/>
  <c r="C331" i="33"/>
  <c r="H331" i="33"/>
  <c r="I331" i="33"/>
  <c r="L331" i="33"/>
  <c r="O331" i="33"/>
  <c r="Q331" i="33"/>
  <c r="R331" i="33"/>
  <c r="S331" i="33"/>
  <c r="C332" i="33"/>
  <c r="H332" i="33"/>
  <c r="I332" i="33"/>
  <c r="L332" i="33"/>
  <c r="O332" i="33"/>
  <c r="Q332" i="33"/>
  <c r="R332" i="33"/>
  <c r="S332" i="33"/>
  <c r="C333" i="33"/>
  <c r="H333" i="33"/>
  <c r="I333" i="33"/>
  <c r="L333" i="33"/>
  <c r="O333" i="33"/>
  <c r="Q333" i="33"/>
  <c r="R333" i="33"/>
  <c r="S333" i="33"/>
  <c r="C334" i="33"/>
  <c r="H334" i="33"/>
  <c r="I334" i="33"/>
  <c r="L334" i="33"/>
  <c r="O334" i="33"/>
  <c r="Q334" i="33"/>
  <c r="R334" i="33"/>
  <c r="S334" i="33"/>
  <c r="C335" i="33"/>
  <c r="H335" i="33"/>
  <c r="I335" i="33"/>
  <c r="L335" i="33"/>
  <c r="O335" i="33"/>
  <c r="Q335" i="33"/>
  <c r="R335" i="33"/>
  <c r="S335" i="33"/>
  <c r="C336" i="33"/>
  <c r="H336" i="33"/>
  <c r="I336" i="33"/>
  <c r="L336" i="33"/>
  <c r="O336" i="33"/>
  <c r="Q336" i="33"/>
  <c r="R336" i="33"/>
  <c r="S336" i="33"/>
  <c r="C337" i="33"/>
  <c r="H337" i="33"/>
  <c r="I337" i="33"/>
  <c r="L337" i="33"/>
  <c r="O337" i="33"/>
  <c r="Q337" i="33"/>
  <c r="R337" i="33"/>
  <c r="S337" i="33"/>
  <c r="C338" i="33"/>
  <c r="H338" i="33"/>
  <c r="I338" i="33"/>
  <c r="L338" i="33"/>
  <c r="O338" i="33"/>
  <c r="Q338" i="33"/>
  <c r="R338" i="33"/>
  <c r="S338" i="33"/>
  <c r="C339" i="33"/>
  <c r="H339" i="33"/>
  <c r="I339" i="33"/>
  <c r="L339" i="33"/>
  <c r="O339" i="33"/>
  <c r="Q339" i="33"/>
  <c r="R339" i="33"/>
  <c r="S339" i="33"/>
  <c r="C340" i="33"/>
  <c r="H340" i="33"/>
  <c r="I340" i="33"/>
  <c r="L340" i="33"/>
  <c r="O340" i="33"/>
  <c r="Q340" i="33"/>
  <c r="R340" i="33"/>
  <c r="S340" i="33"/>
  <c r="C341" i="33"/>
  <c r="H341" i="33"/>
  <c r="I341" i="33"/>
  <c r="L341" i="33"/>
  <c r="O341" i="33"/>
  <c r="Q341" i="33"/>
  <c r="R341" i="33"/>
  <c r="S341" i="33"/>
  <c r="C342" i="33"/>
  <c r="H342" i="33"/>
  <c r="I342" i="33"/>
  <c r="L342" i="33"/>
  <c r="O342" i="33"/>
  <c r="Q342" i="33"/>
  <c r="R342" i="33"/>
  <c r="S342" i="33"/>
  <c r="C343" i="33"/>
  <c r="H343" i="33"/>
  <c r="I343" i="33"/>
  <c r="L343" i="33"/>
  <c r="O343" i="33"/>
  <c r="Q343" i="33"/>
  <c r="R343" i="33"/>
  <c r="S343" i="33"/>
  <c r="C344" i="33"/>
  <c r="H344" i="33"/>
  <c r="I344" i="33"/>
  <c r="L344" i="33"/>
  <c r="O344" i="33"/>
  <c r="Q344" i="33"/>
  <c r="R344" i="33"/>
  <c r="S344" i="33"/>
  <c r="C345" i="33"/>
  <c r="H345" i="33"/>
  <c r="I345" i="33"/>
  <c r="L345" i="33"/>
  <c r="O345" i="33"/>
  <c r="Q345" i="33"/>
  <c r="R345" i="33"/>
  <c r="S345" i="33"/>
  <c r="C346" i="33"/>
  <c r="H346" i="33"/>
  <c r="I346" i="33"/>
  <c r="L346" i="33"/>
  <c r="O346" i="33"/>
  <c r="Q346" i="33"/>
  <c r="R346" i="33"/>
  <c r="S346" i="33"/>
  <c r="C347" i="33"/>
  <c r="H347" i="33"/>
  <c r="I347" i="33"/>
  <c r="L347" i="33"/>
  <c r="O347" i="33"/>
  <c r="Q347" i="33"/>
  <c r="R347" i="33"/>
  <c r="S347" i="33"/>
  <c r="C348" i="33"/>
  <c r="H348" i="33"/>
  <c r="I348" i="33"/>
  <c r="L348" i="33"/>
  <c r="O348" i="33"/>
  <c r="Q348" i="33"/>
  <c r="R348" i="33"/>
  <c r="S348" i="33"/>
  <c r="C349" i="33"/>
  <c r="H349" i="33"/>
  <c r="I349" i="33"/>
  <c r="L349" i="33"/>
  <c r="O349" i="33"/>
  <c r="Q349" i="33"/>
  <c r="R349" i="33"/>
  <c r="S349" i="33"/>
  <c r="C350" i="33"/>
  <c r="H350" i="33"/>
  <c r="I350" i="33"/>
  <c r="L350" i="33"/>
  <c r="O350" i="33"/>
  <c r="Q350" i="33"/>
  <c r="R350" i="33"/>
  <c r="S350" i="33"/>
  <c r="C351" i="33"/>
  <c r="H351" i="33"/>
  <c r="I351" i="33"/>
  <c r="L351" i="33"/>
  <c r="O351" i="33"/>
  <c r="Q351" i="33"/>
  <c r="R351" i="33"/>
  <c r="S351" i="33"/>
  <c r="C352" i="33"/>
  <c r="H352" i="33"/>
  <c r="I352" i="33"/>
  <c r="L352" i="33"/>
  <c r="O352" i="33"/>
  <c r="Q352" i="33"/>
  <c r="R352" i="33"/>
  <c r="S352" i="33"/>
  <c r="C353" i="33"/>
  <c r="H353" i="33"/>
  <c r="I353" i="33"/>
  <c r="L353" i="33"/>
  <c r="O353" i="33"/>
  <c r="Q353" i="33"/>
  <c r="R353" i="33"/>
  <c r="S353" i="33"/>
  <c r="C354" i="33"/>
  <c r="H354" i="33"/>
  <c r="I354" i="33"/>
  <c r="L354" i="33"/>
  <c r="O354" i="33"/>
  <c r="Q354" i="33"/>
  <c r="R354" i="33"/>
  <c r="S354" i="33"/>
  <c r="C355" i="33"/>
  <c r="H355" i="33"/>
  <c r="I355" i="33"/>
  <c r="L355" i="33"/>
  <c r="O355" i="33"/>
  <c r="Q355" i="33"/>
  <c r="R355" i="33"/>
  <c r="S355" i="33"/>
  <c r="C356" i="33"/>
  <c r="H356" i="33"/>
  <c r="I356" i="33"/>
  <c r="L356" i="33"/>
  <c r="O356" i="33"/>
  <c r="Q356" i="33"/>
  <c r="R356" i="33"/>
  <c r="S356" i="33"/>
  <c r="C357" i="33"/>
  <c r="H357" i="33"/>
  <c r="I357" i="33"/>
  <c r="L357" i="33"/>
  <c r="O357" i="33"/>
  <c r="Q357" i="33"/>
  <c r="R357" i="33"/>
  <c r="S357" i="33"/>
  <c r="C358" i="33"/>
  <c r="H358" i="33"/>
  <c r="I358" i="33"/>
  <c r="L358" i="33"/>
  <c r="O358" i="33"/>
  <c r="Q358" i="33"/>
  <c r="R358" i="33"/>
  <c r="S358" i="33"/>
  <c r="C359" i="33"/>
  <c r="H359" i="33"/>
  <c r="I359" i="33"/>
  <c r="L359" i="33"/>
  <c r="O359" i="33"/>
  <c r="Q359" i="33"/>
  <c r="R359" i="33"/>
  <c r="S359" i="33"/>
  <c r="C360" i="33"/>
  <c r="H360" i="33"/>
  <c r="I360" i="33"/>
  <c r="L360" i="33"/>
  <c r="O360" i="33"/>
  <c r="Q360" i="33"/>
  <c r="R360" i="33"/>
  <c r="S360" i="33"/>
  <c r="C361" i="33"/>
  <c r="H361" i="33"/>
  <c r="I361" i="33"/>
  <c r="L361" i="33"/>
  <c r="O361" i="33"/>
  <c r="Q361" i="33"/>
  <c r="R361" i="33"/>
  <c r="S361" i="33"/>
  <c r="C362" i="33"/>
  <c r="H362" i="33"/>
  <c r="I362" i="33"/>
  <c r="L362" i="33"/>
  <c r="O362" i="33"/>
  <c r="Q362" i="33"/>
  <c r="R362" i="33"/>
  <c r="S362" i="33"/>
  <c r="C363" i="33"/>
  <c r="H363" i="33"/>
  <c r="I363" i="33"/>
  <c r="L363" i="33"/>
  <c r="O363" i="33"/>
  <c r="Q363" i="33"/>
  <c r="R363" i="33"/>
  <c r="S363" i="33"/>
  <c r="C364" i="33"/>
  <c r="H364" i="33"/>
  <c r="I364" i="33"/>
  <c r="L364" i="33"/>
  <c r="O364" i="33"/>
  <c r="Q364" i="33"/>
  <c r="R364" i="33"/>
  <c r="S364" i="33"/>
  <c r="C365" i="33"/>
  <c r="H365" i="33"/>
  <c r="I365" i="33"/>
  <c r="L365" i="33"/>
  <c r="O365" i="33"/>
  <c r="Q365" i="33"/>
  <c r="R365" i="33"/>
  <c r="S365" i="33"/>
  <c r="C366" i="33"/>
  <c r="H366" i="33"/>
  <c r="I366" i="33"/>
  <c r="L366" i="33"/>
  <c r="O366" i="33"/>
  <c r="Q366" i="33"/>
  <c r="R366" i="33"/>
  <c r="S366" i="33"/>
  <c r="C367" i="33"/>
  <c r="H367" i="33"/>
  <c r="I367" i="33"/>
  <c r="L367" i="33"/>
  <c r="O367" i="33"/>
  <c r="Q367" i="33"/>
  <c r="R367" i="33"/>
  <c r="S367" i="33"/>
  <c r="C368" i="33"/>
  <c r="H368" i="33"/>
  <c r="I368" i="33"/>
  <c r="L368" i="33"/>
  <c r="O368" i="33"/>
  <c r="Q368" i="33"/>
  <c r="R368" i="33"/>
  <c r="S368" i="33"/>
  <c r="C369" i="33"/>
  <c r="H369" i="33"/>
  <c r="I369" i="33"/>
  <c r="L369" i="33"/>
  <c r="O369" i="33"/>
  <c r="Q369" i="33"/>
  <c r="R369" i="33"/>
  <c r="S369" i="33"/>
  <c r="C370" i="33"/>
  <c r="H370" i="33"/>
  <c r="I370" i="33"/>
  <c r="L370" i="33"/>
  <c r="O370" i="33"/>
  <c r="Q370" i="33"/>
  <c r="R370" i="33"/>
  <c r="S370" i="33"/>
  <c r="C371" i="33"/>
  <c r="H371" i="33"/>
  <c r="I371" i="33"/>
  <c r="L371" i="33"/>
  <c r="O371" i="33"/>
  <c r="Q371" i="33"/>
  <c r="R371" i="33"/>
  <c r="S371" i="33"/>
  <c r="C372" i="33"/>
  <c r="H372" i="33"/>
  <c r="I372" i="33"/>
  <c r="L372" i="33"/>
  <c r="O372" i="33"/>
  <c r="Q372" i="33"/>
  <c r="R372" i="33"/>
  <c r="S372" i="33"/>
  <c r="C373" i="33"/>
  <c r="H373" i="33"/>
  <c r="I373" i="33"/>
  <c r="L373" i="33"/>
  <c r="O373" i="33"/>
  <c r="Q373" i="33"/>
  <c r="R373" i="33"/>
  <c r="S373" i="33"/>
  <c r="C374" i="33"/>
  <c r="H374" i="33"/>
  <c r="I374" i="33"/>
  <c r="L374" i="33"/>
  <c r="O374" i="33"/>
  <c r="Q374" i="33"/>
  <c r="R374" i="33"/>
  <c r="S374" i="33"/>
  <c r="C375" i="33"/>
  <c r="H375" i="33"/>
  <c r="I375" i="33"/>
  <c r="L375" i="33"/>
  <c r="O375" i="33"/>
  <c r="Q375" i="33"/>
  <c r="R375" i="33"/>
  <c r="S375" i="33"/>
  <c r="C376" i="33"/>
  <c r="H376" i="33"/>
  <c r="I376" i="33"/>
  <c r="L376" i="33"/>
  <c r="O376" i="33"/>
  <c r="Q376" i="33"/>
  <c r="R376" i="33"/>
  <c r="S376" i="33"/>
  <c r="C377" i="33"/>
  <c r="H377" i="33"/>
  <c r="I377" i="33"/>
  <c r="L377" i="33"/>
  <c r="O377" i="33"/>
  <c r="Q377" i="33"/>
  <c r="R377" i="33"/>
  <c r="S377" i="33"/>
  <c r="C378" i="33"/>
  <c r="H378" i="33"/>
  <c r="I378" i="33"/>
  <c r="L378" i="33"/>
  <c r="O378" i="33"/>
  <c r="Q378" i="33"/>
  <c r="R378" i="33"/>
  <c r="S378" i="33"/>
  <c r="C379" i="33"/>
  <c r="H379" i="33"/>
  <c r="I379" i="33"/>
  <c r="L379" i="33"/>
  <c r="O379" i="33"/>
  <c r="Q379" i="33"/>
  <c r="R379" i="33"/>
  <c r="S379" i="33"/>
  <c r="C380" i="33"/>
  <c r="H380" i="33"/>
  <c r="I380" i="33"/>
  <c r="L380" i="33"/>
  <c r="O380" i="33"/>
  <c r="Q380" i="33"/>
  <c r="R380" i="33"/>
  <c r="S380" i="33"/>
  <c r="C381" i="33"/>
  <c r="H381" i="33"/>
  <c r="I381" i="33"/>
  <c r="L381" i="33"/>
  <c r="O381" i="33"/>
  <c r="Q381" i="33"/>
  <c r="R381" i="33"/>
  <c r="S381" i="33"/>
  <c r="C382" i="33"/>
  <c r="H382" i="33"/>
  <c r="I382" i="33"/>
  <c r="L382" i="33"/>
  <c r="O382" i="33"/>
  <c r="Q382" i="33"/>
  <c r="R382" i="33"/>
  <c r="S382" i="33"/>
  <c r="C383" i="33"/>
  <c r="H383" i="33"/>
  <c r="I383" i="33"/>
  <c r="L383" i="33"/>
  <c r="O383" i="33"/>
  <c r="Q383" i="33"/>
  <c r="R383" i="33"/>
  <c r="S383" i="33"/>
  <c r="C384" i="33"/>
  <c r="H384" i="33"/>
  <c r="I384" i="33"/>
  <c r="L384" i="33"/>
  <c r="O384" i="33"/>
  <c r="Q384" i="33"/>
  <c r="R384" i="33"/>
  <c r="S384" i="33"/>
  <c r="C385" i="33"/>
  <c r="H385" i="33"/>
  <c r="I385" i="33"/>
  <c r="L385" i="33"/>
  <c r="O385" i="33"/>
  <c r="Q385" i="33"/>
  <c r="R385" i="33"/>
  <c r="S385" i="33"/>
  <c r="C386" i="33"/>
  <c r="H386" i="33"/>
  <c r="I386" i="33"/>
  <c r="L386" i="33"/>
  <c r="O386" i="33"/>
  <c r="Q386" i="33"/>
  <c r="R386" i="33"/>
  <c r="S386" i="33"/>
  <c r="C387" i="33"/>
  <c r="H387" i="33"/>
  <c r="I387" i="33"/>
  <c r="L387" i="33"/>
  <c r="O387" i="33"/>
  <c r="Q387" i="33"/>
  <c r="R387" i="33"/>
  <c r="S387" i="33"/>
  <c r="C388" i="33"/>
  <c r="H388" i="33"/>
  <c r="I388" i="33"/>
  <c r="L388" i="33"/>
  <c r="O388" i="33"/>
  <c r="Q388" i="33"/>
  <c r="R388" i="33"/>
  <c r="S388" i="33"/>
  <c r="C389" i="33"/>
  <c r="H389" i="33"/>
  <c r="I389" i="33"/>
  <c r="L389" i="33"/>
  <c r="O389" i="33"/>
  <c r="Q389" i="33"/>
  <c r="R389" i="33"/>
  <c r="S389" i="33"/>
  <c r="C390" i="33"/>
  <c r="H390" i="33"/>
  <c r="I390" i="33"/>
  <c r="L390" i="33"/>
  <c r="O390" i="33"/>
  <c r="Q390" i="33"/>
  <c r="R390" i="33"/>
  <c r="S390" i="33"/>
  <c r="C391" i="33"/>
  <c r="H391" i="33"/>
  <c r="I391" i="33"/>
  <c r="L391" i="33"/>
  <c r="O391" i="33"/>
  <c r="Q391" i="33"/>
  <c r="R391" i="33"/>
  <c r="S391" i="33"/>
  <c r="C392" i="33"/>
  <c r="H392" i="33"/>
  <c r="I392" i="33"/>
  <c r="L392" i="33"/>
  <c r="O392" i="33"/>
  <c r="Q392" i="33"/>
  <c r="R392" i="33"/>
  <c r="S392" i="33"/>
  <c r="C393" i="33"/>
  <c r="H393" i="33"/>
  <c r="I393" i="33"/>
  <c r="L393" i="33"/>
  <c r="O393" i="33"/>
  <c r="Q393" i="33"/>
  <c r="R393" i="33"/>
  <c r="S393" i="33"/>
  <c r="C394" i="33"/>
  <c r="H394" i="33"/>
  <c r="I394" i="33"/>
  <c r="L394" i="33"/>
  <c r="O394" i="33"/>
  <c r="Q394" i="33"/>
  <c r="R394" i="33"/>
  <c r="S394" i="33"/>
  <c r="C395" i="33"/>
  <c r="H395" i="33"/>
  <c r="I395" i="33"/>
  <c r="L395" i="33"/>
  <c r="O395" i="33"/>
  <c r="Q395" i="33"/>
  <c r="R395" i="33"/>
  <c r="S395" i="33"/>
  <c r="C396" i="33"/>
  <c r="H396" i="33"/>
  <c r="I396" i="33"/>
  <c r="L396" i="33"/>
  <c r="O396" i="33"/>
  <c r="Q396" i="33"/>
  <c r="R396" i="33"/>
  <c r="S396" i="33"/>
  <c r="C397" i="33"/>
  <c r="H397" i="33"/>
  <c r="I397" i="33"/>
  <c r="L397" i="33"/>
  <c r="O397" i="33"/>
  <c r="Q397" i="33"/>
  <c r="R397" i="33"/>
  <c r="S397" i="33"/>
  <c r="C398" i="33"/>
  <c r="H398" i="33"/>
  <c r="I398" i="33"/>
  <c r="L398" i="33"/>
  <c r="O398" i="33"/>
  <c r="Q398" i="33"/>
  <c r="R398" i="33"/>
  <c r="S398" i="33"/>
  <c r="C399" i="33"/>
  <c r="H399" i="33"/>
  <c r="I399" i="33"/>
  <c r="L399" i="33"/>
  <c r="O399" i="33"/>
  <c r="Q399" i="33"/>
  <c r="R399" i="33"/>
  <c r="S399" i="33"/>
  <c r="C400" i="33"/>
  <c r="H400" i="33"/>
  <c r="I400" i="33"/>
  <c r="L400" i="33"/>
  <c r="O400" i="33"/>
  <c r="Q400" i="33"/>
  <c r="R400" i="33"/>
  <c r="S400" i="33"/>
  <c r="C401" i="33"/>
  <c r="H401" i="33"/>
  <c r="I401" i="33"/>
  <c r="L401" i="33"/>
  <c r="O401" i="33"/>
  <c r="Q401" i="33"/>
  <c r="R401" i="33"/>
  <c r="S401" i="33"/>
  <c r="C402" i="33"/>
  <c r="H402" i="33"/>
  <c r="I402" i="33"/>
  <c r="L402" i="33"/>
  <c r="O402" i="33"/>
  <c r="Q402" i="33"/>
  <c r="R402" i="33"/>
  <c r="S402" i="33"/>
  <c r="C403" i="33"/>
  <c r="H403" i="33"/>
  <c r="I403" i="33"/>
  <c r="L403" i="33"/>
  <c r="O403" i="33"/>
  <c r="Q403" i="33"/>
  <c r="R403" i="33"/>
  <c r="S403" i="33"/>
  <c r="C404" i="33"/>
  <c r="H404" i="33"/>
  <c r="I404" i="33"/>
  <c r="L404" i="33"/>
  <c r="O404" i="33"/>
  <c r="Q404" i="33"/>
  <c r="R404" i="33"/>
  <c r="S404" i="33"/>
  <c r="C405" i="33"/>
  <c r="H405" i="33"/>
  <c r="I405" i="33"/>
  <c r="L405" i="33"/>
  <c r="O405" i="33"/>
  <c r="Q405" i="33"/>
  <c r="R405" i="33"/>
  <c r="S405" i="33"/>
  <c r="C406" i="33"/>
  <c r="H406" i="33"/>
  <c r="I406" i="33"/>
  <c r="L406" i="33"/>
  <c r="O406" i="33"/>
  <c r="Q406" i="33"/>
  <c r="R406" i="33"/>
  <c r="S406" i="33"/>
  <c r="C407" i="33"/>
  <c r="H407" i="33"/>
  <c r="I407" i="33"/>
  <c r="L407" i="33"/>
  <c r="O407" i="33"/>
  <c r="Q407" i="33"/>
  <c r="R407" i="33"/>
  <c r="S407" i="33"/>
  <c r="C408" i="33"/>
  <c r="H408" i="33"/>
  <c r="I408" i="33"/>
  <c r="L408" i="33"/>
  <c r="O408" i="33"/>
  <c r="Q408" i="33"/>
  <c r="R408" i="33"/>
  <c r="S408" i="33"/>
  <c r="C409" i="33"/>
  <c r="H409" i="33"/>
  <c r="I409" i="33"/>
  <c r="L409" i="33"/>
  <c r="O409" i="33"/>
  <c r="Q409" i="33"/>
  <c r="R409" i="33"/>
  <c r="S409" i="33"/>
  <c r="C410" i="33"/>
  <c r="H410" i="33"/>
  <c r="I410" i="33"/>
  <c r="L410" i="33"/>
  <c r="O410" i="33"/>
  <c r="Q410" i="33"/>
  <c r="R410" i="33"/>
  <c r="S410" i="33"/>
  <c r="C411" i="33"/>
  <c r="H411" i="33"/>
  <c r="I411" i="33"/>
  <c r="L411" i="33"/>
  <c r="O411" i="33"/>
  <c r="Q411" i="33"/>
  <c r="R411" i="33"/>
  <c r="S411" i="33"/>
  <c r="C412" i="33"/>
  <c r="H412" i="33"/>
  <c r="I412" i="33"/>
  <c r="L412" i="33"/>
  <c r="O412" i="33"/>
  <c r="Q412" i="33"/>
  <c r="R412" i="33"/>
  <c r="S412" i="33"/>
  <c r="C413" i="33"/>
  <c r="H413" i="33"/>
  <c r="I413" i="33"/>
  <c r="L413" i="33"/>
  <c r="O413" i="33"/>
  <c r="Q413" i="33"/>
  <c r="R413" i="33"/>
  <c r="S413" i="33"/>
  <c r="C414" i="33"/>
  <c r="H414" i="33"/>
  <c r="I414" i="33"/>
  <c r="L414" i="33"/>
  <c r="O414" i="33"/>
  <c r="Q414" i="33"/>
  <c r="R414" i="33"/>
  <c r="S414" i="33"/>
  <c r="C415" i="33"/>
  <c r="H415" i="33"/>
  <c r="I415" i="33"/>
  <c r="L415" i="33"/>
  <c r="O415" i="33"/>
  <c r="Q415" i="33"/>
  <c r="R415" i="33"/>
  <c r="S415" i="33"/>
  <c r="C416" i="33"/>
  <c r="H416" i="33"/>
  <c r="I416" i="33"/>
  <c r="L416" i="33"/>
  <c r="O416" i="33"/>
  <c r="Q416" i="33"/>
  <c r="R416" i="33"/>
  <c r="S416" i="33"/>
  <c r="C417" i="33"/>
  <c r="H417" i="33"/>
  <c r="I417" i="33"/>
  <c r="L417" i="33"/>
  <c r="O417" i="33"/>
  <c r="Q417" i="33"/>
  <c r="R417" i="33"/>
  <c r="S417" i="33"/>
  <c r="C418" i="33"/>
  <c r="H418" i="33"/>
  <c r="I418" i="33"/>
  <c r="L418" i="33"/>
  <c r="O418" i="33"/>
  <c r="Q418" i="33"/>
  <c r="R418" i="33"/>
  <c r="S418" i="33"/>
  <c r="C419" i="33"/>
  <c r="H419" i="33"/>
  <c r="I419" i="33"/>
  <c r="L419" i="33"/>
  <c r="O419" i="33"/>
  <c r="Q419" i="33"/>
  <c r="R419" i="33"/>
  <c r="S419" i="33"/>
  <c r="C420" i="33"/>
  <c r="H420" i="33"/>
  <c r="I420" i="33"/>
  <c r="L420" i="33"/>
  <c r="O420" i="33"/>
  <c r="Q420" i="33"/>
  <c r="R420" i="33"/>
  <c r="S420" i="33"/>
  <c r="C421" i="33"/>
  <c r="H421" i="33"/>
  <c r="I421" i="33"/>
  <c r="L421" i="33"/>
  <c r="O421" i="33"/>
  <c r="Q421" i="33"/>
  <c r="R421" i="33"/>
  <c r="S421" i="33"/>
  <c r="C422" i="33"/>
  <c r="H422" i="33"/>
  <c r="I422" i="33"/>
  <c r="L422" i="33"/>
  <c r="O422" i="33"/>
  <c r="Q422" i="33"/>
  <c r="R422" i="33"/>
  <c r="S422" i="33"/>
  <c r="C423" i="33"/>
  <c r="H423" i="33"/>
  <c r="I423" i="33"/>
  <c r="L423" i="33"/>
  <c r="O423" i="33"/>
  <c r="Q423" i="33"/>
  <c r="R423" i="33"/>
  <c r="S423" i="33"/>
  <c r="C424" i="33"/>
  <c r="H424" i="33"/>
  <c r="I424" i="33"/>
  <c r="L424" i="33"/>
  <c r="O424" i="33"/>
  <c r="Q424" i="33"/>
  <c r="R424" i="33"/>
  <c r="S424" i="33"/>
  <c r="C425" i="33"/>
  <c r="H425" i="33"/>
  <c r="I425" i="33"/>
  <c r="L425" i="33"/>
  <c r="O425" i="33"/>
  <c r="Q425" i="33"/>
  <c r="R425" i="33"/>
  <c r="S425" i="33"/>
  <c r="C426" i="33"/>
  <c r="H426" i="33"/>
  <c r="I426" i="33"/>
  <c r="L426" i="33"/>
  <c r="O426" i="33"/>
  <c r="Q426" i="33"/>
  <c r="R426" i="33"/>
  <c r="S426" i="33"/>
  <c r="C427" i="33"/>
  <c r="H427" i="33"/>
  <c r="I427" i="33"/>
  <c r="L427" i="33"/>
  <c r="O427" i="33"/>
  <c r="Q427" i="33"/>
  <c r="R427" i="33"/>
  <c r="S427" i="33"/>
  <c r="C428" i="33"/>
  <c r="H428" i="33"/>
  <c r="I428" i="33"/>
  <c r="L428" i="33"/>
  <c r="O428" i="33"/>
  <c r="Q428" i="33"/>
  <c r="R428" i="33"/>
  <c r="S428" i="33"/>
  <c r="C429" i="33"/>
  <c r="H429" i="33"/>
  <c r="I429" i="33"/>
  <c r="L429" i="33"/>
  <c r="O429" i="33"/>
  <c r="Q429" i="33"/>
  <c r="R429" i="33"/>
  <c r="S429" i="33"/>
  <c r="C430" i="33"/>
  <c r="H430" i="33"/>
  <c r="I430" i="33"/>
  <c r="L430" i="33"/>
  <c r="O430" i="33"/>
  <c r="Q430" i="33"/>
  <c r="R430" i="33"/>
  <c r="S430" i="33"/>
  <c r="C431" i="33"/>
  <c r="H431" i="33"/>
  <c r="I431" i="33"/>
  <c r="L431" i="33"/>
  <c r="O431" i="33"/>
  <c r="Q431" i="33"/>
  <c r="R431" i="33"/>
  <c r="S431" i="33"/>
  <c r="C432" i="33"/>
  <c r="H432" i="33"/>
  <c r="I432" i="33"/>
  <c r="L432" i="33"/>
  <c r="O432" i="33"/>
  <c r="Q432" i="33"/>
  <c r="R432" i="33"/>
  <c r="S432" i="33"/>
  <c r="C433" i="33"/>
  <c r="H433" i="33"/>
  <c r="I433" i="33"/>
  <c r="L433" i="33"/>
  <c r="O433" i="33"/>
  <c r="Q433" i="33"/>
  <c r="R433" i="33"/>
  <c r="S433" i="33"/>
  <c r="C434" i="33"/>
  <c r="H434" i="33"/>
  <c r="I434" i="33"/>
  <c r="L434" i="33"/>
  <c r="O434" i="33"/>
  <c r="Q434" i="33"/>
  <c r="R434" i="33"/>
  <c r="S434" i="33"/>
  <c r="C435" i="33"/>
  <c r="H435" i="33"/>
  <c r="I435" i="33"/>
  <c r="L435" i="33"/>
  <c r="O435" i="33"/>
  <c r="Q435" i="33"/>
  <c r="R435" i="33"/>
  <c r="S435" i="33"/>
  <c r="C436" i="33"/>
  <c r="H436" i="33"/>
  <c r="I436" i="33"/>
  <c r="L436" i="33"/>
  <c r="O436" i="33"/>
  <c r="Q436" i="33"/>
  <c r="R436" i="33"/>
  <c r="S436" i="33"/>
  <c r="C437" i="33"/>
  <c r="H437" i="33"/>
  <c r="I437" i="33"/>
  <c r="L437" i="33"/>
  <c r="O437" i="33"/>
  <c r="Q437" i="33"/>
  <c r="R437" i="33"/>
  <c r="S437" i="33"/>
  <c r="C438" i="33"/>
  <c r="H438" i="33"/>
  <c r="I438" i="33"/>
  <c r="L438" i="33"/>
  <c r="O438" i="33"/>
  <c r="Q438" i="33"/>
  <c r="R438" i="33"/>
  <c r="S438" i="33"/>
  <c r="C439" i="33"/>
  <c r="H439" i="33"/>
  <c r="I439" i="33"/>
  <c r="L439" i="33"/>
  <c r="O439" i="33"/>
  <c r="Q439" i="33"/>
  <c r="R439" i="33"/>
  <c r="S439" i="33"/>
  <c r="C440" i="33"/>
  <c r="H440" i="33"/>
  <c r="I440" i="33"/>
  <c r="L440" i="33"/>
  <c r="O440" i="33"/>
  <c r="Q440" i="33"/>
  <c r="R440" i="33"/>
  <c r="S440" i="33"/>
  <c r="C441" i="33"/>
  <c r="H441" i="33"/>
  <c r="I441" i="33"/>
  <c r="L441" i="33"/>
  <c r="O441" i="33"/>
  <c r="Q441" i="33"/>
  <c r="R441" i="33"/>
  <c r="S441" i="33"/>
  <c r="C442" i="33"/>
  <c r="H442" i="33"/>
  <c r="I442" i="33"/>
  <c r="L442" i="33"/>
  <c r="O442" i="33"/>
  <c r="Q442" i="33"/>
  <c r="R442" i="33"/>
  <c r="S442" i="33"/>
  <c r="C443" i="33"/>
  <c r="H443" i="33"/>
  <c r="I443" i="33"/>
  <c r="L443" i="33"/>
  <c r="O443" i="33"/>
  <c r="Q443" i="33"/>
  <c r="R443" i="33"/>
  <c r="S443" i="33"/>
  <c r="C444" i="33"/>
  <c r="H444" i="33"/>
  <c r="I444" i="33"/>
  <c r="L444" i="33"/>
  <c r="O444" i="33"/>
  <c r="Q444" i="33"/>
  <c r="R444" i="33"/>
  <c r="S444" i="33"/>
  <c r="C445" i="33"/>
  <c r="H445" i="33"/>
  <c r="I445" i="33"/>
  <c r="L445" i="33"/>
  <c r="O445" i="33"/>
  <c r="Q445" i="33"/>
  <c r="R445" i="33"/>
  <c r="S445" i="33"/>
  <c r="C446" i="33"/>
  <c r="H446" i="33"/>
  <c r="I446" i="33"/>
  <c r="L446" i="33"/>
  <c r="O446" i="33"/>
  <c r="Q446" i="33"/>
  <c r="R446" i="33"/>
  <c r="S446" i="33"/>
  <c r="C447" i="33"/>
  <c r="H447" i="33"/>
  <c r="I447" i="33"/>
  <c r="L447" i="33"/>
  <c r="O447" i="33"/>
  <c r="Q447" i="33"/>
  <c r="R447" i="33"/>
  <c r="S447" i="33"/>
  <c r="C448" i="33"/>
  <c r="H448" i="33"/>
  <c r="I448" i="33"/>
  <c r="L448" i="33"/>
  <c r="O448" i="33"/>
  <c r="Q448" i="33"/>
  <c r="R448" i="33"/>
  <c r="S448" i="33"/>
  <c r="C449" i="33"/>
  <c r="H449" i="33"/>
  <c r="I449" i="33"/>
  <c r="L449" i="33"/>
  <c r="O449" i="33"/>
  <c r="Q449" i="33"/>
  <c r="R449" i="33"/>
  <c r="S449" i="33"/>
  <c r="C450" i="33"/>
  <c r="H450" i="33"/>
  <c r="I450" i="33"/>
  <c r="L450" i="33"/>
  <c r="O450" i="33"/>
  <c r="Q450" i="33"/>
  <c r="R450" i="33"/>
  <c r="S450" i="33"/>
  <c r="C451" i="33"/>
  <c r="H451" i="33"/>
  <c r="I451" i="33"/>
  <c r="L451" i="33"/>
  <c r="O451" i="33"/>
  <c r="Q451" i="33"/>
  <c r="R451" i="33"/>
  <c r="S451" i="33"/>
  <c r="C452" i="33"/>
  <c r="H452" i="33"/>
  <c r="I452" i="33"/>
  <c r="L452" i="33"/>
  <c r="O452" i="33"/>
  <c r="Q452" i="33"/>
  <c r="R452" i="33"/>
  <c r="S452" i="33"/>
  <c r="C453" i="33"/>
  <c r="H453" i="33"/>
  <c r="I453" i="33"/>
  <c r="L453" i="33"/>
  <c r="O453" i="33"/>
  <c r="Q453" i="33"/>
  <c r="R453" i="33"/>
  <c r="S453" i="33"/>
  <c r="C454" i="33"/>
  <c r="H454" i="33"/>
  <c r="I454" i="33"/>
  <c r="L454" i="33"/>
  <c r="O454" i="33"/>
  <c r="Q454" i="33"/>
  <c r="R454" i="33"/>
  <c r="S454" i="33"/>
  <c r="C455" i="33"/>
  <c r="H455" i="33"/>
  <c r="I455" i="33"/>
  <c r="L455" i="33"/>
  <c r="O455" i="33"/>
  <c r="Q455" i="33"/>
  <c r="R455" i="33"/>
  <c r="S455" i="33"/>
  <c r="C456" i="33"/>
  <c r="H456" i="33"/>
  <c r="I456" i="33"/>
  <c r="L456" i="33"/>
  <c r="O456" i="33"/>
  <c r="Q456" i="33"/>
  <c r="R456" i="33"/>
  <c r="S456" i="33"/>
  <c r="C457" i="33"/>
  <c r="H457" i="33"/>
  <c r="I457" i="33"/>
  <c r="L457" i="33"/>
  <c r="O457" i="33"/>
  <c r="Q457" i="33"/>
  <c r="R457" i="33"/>
  <c r="S457" i="33"/>
  <c r="C458" i="33"/>
  <c r="H458" i="33"/>
  <c r="I458" i="33"/>
  <c r="L458" i="33"/>
  <c r="O458" i="33"/>
  <c r="Q458" i="33"/>
  <c r="R458" i="33"/>
  <c r="S458" i="33"/>
  <c r="C459" i="33"/>
  <c r="H459" i="33"/>
  <c r="I459" i="33"/>
  <c r="L459" i="33"/>
  <c r="O459" i="33"/>
  <c r="Q459" i="33"/>
  <c r="R459" i="33"/>
  <c r="S459" i="33"/>
  <c r="C460" i="33"/>
  <c r="H460" i="33"/>
  <c r="I460" i="33"/>
  <c r="L460" i="33"/>
  <c r="O460" i="33"/>
  <c r="Q460" i="33"/>
  <c r="R460" i="33"/>
  <c r="S460" i="33"/>
  <c r="C461" i="33"/>
  <c r="H461" i="33"/>
  <c r="I461" i="33"/>
  <c r="L461" i="33"/>
  <c r="O461" i="33"/>
  <c r="Q461" i="33"/>
  <c r="R461" i="33"/>
  <c r="S461" i="33"/>
  <c r="C462" i="33"/>
  <c r="H462" i="33"/>
  <c r="I462" i="33"/>
  <c r="L462" i="33"/>
  <c r="O462" i="33"/>
  <c r="Q462" i="33"/>
  <c r="R462" i="33"/>
  <c r="S462" i="33"/>
  <c r="C463" i="33"/>
  <c r="H463" i="33"/>
  <c r="I463" i="33"/>
  <c r="L463" i="33"/>
  <c r="O463" i="33"/>
  <c r="Q463" i="33"/>
  <c r="R463" i="33"/>
  <c r="S463" i="33"/>
  <c r="C464" i="33"/>
  <c r="H464" i="33"/>
  <c r="I464" i="33"/>
  <c r="L464" i="33"/>
  <c r="O464" i="33"/>
  <c r="Q464" i="33"/>
  <c r="R464" i="33"/>
  <c r="S464" i="33"/>
  <c r="C465" i="33"/>
  <c r="H465" i="33"/>
  <c r="I465" i="33"/>
  <c r="L465" i="33"/>
  <c r="O465" i="33"/>
  <c r="Q465" i="33"/>
  <c r="R465" i="33"/>
  <c r="S465" i="33"/>
  <c r="C466" i="33"/>
  <c r="H466" i="33"/>
  <c r="I466" i="33"/>
  <c r="L466" i="33"/>
  <c r="O466" i="33"/>
  <c r="Q466" i="33"/>
  <c r="R466" i="33"/>
  <c r="S466" i="33"/>
  <c r="C467" i="33"/>
  <c r="H467" i="33"/>
  <c r="I467" i="33"/>
  <c r="L467" i="33"/>
  <c r="O467" i="33"/>
  <c r="Q467" i="33"/>
  <c r="R467" i="33"/>
  <c r="S467" i="33"/>
  <c r="C468" i="33"/>
  <c r="H468" i="33"/>
  <c r="I468" i="33"/>
  <c r="L468" i="33"/>
  <c r="O468" i="33"/>
  <c r="Q468" i="33"/>
  <c r="R468" i="33"/>
  <c r="S468" i="33"/>
  <c r="C469" i="33"/>
  <c r="H469" i="33"/>
  <c r="I469" i="33"/>
  <c r="L469" i="33"/>
  <c r="O469" i="33"/>
  <c r="Q469" i="33"/>
  <c r="R469" i="33"/>
  <c r="S469" i="33"/>
  <c r="C470" i="33"/>
  <c r="H470" i="33"/>
  <c r="I470" i="33"/>
  <c r="L470" i="33"/>
  <c r="O470" i="33"/>
  <c r="Q470" i="33"/>
  <c r="R470" i="33"/>
  <c r="S470" i="33"/>
  <c r="C471" i="33"/>
  <c r="H471" i="33"/>
  <c r="I471" i="33"/>
  <c r="L471" i="33"/>
  <c r="O471" i="33"/>
  <c r="Q471" i="33"/>
  <c r="R471" i="33"/>
  <c r="S471" i="33"/>
  <c r="C472" i="33"/>
  <c r="H472" i="33"/>
  <c r="I472" i="33"/>
  <c r="L472" i="33"/>
  <c r="O472" i="33"/>
  <c r="Q472" i="33"/>
  <c r="R472" i="33"/>
  <c r="S472" i="33"/>
  <c r="C473" i="33"/>
  <c r="H473" i="33"/>
  <c r="I473" i="33"/>
  <c r="L473" i="33"/>
  <c r="O473" i="33"/>
  <c r="Q473" i="33"/>
  <c r="R473" i="33"/>
  <c r="S473" i="33"/>
  <c r="C474" i="33"/>
  <c r="H474" i="33"/>
  <c r="I474" i="33"/>
  <c r="L474" i="33"/>
  <c r="O474" i="33"/>
  <c r="Q474" i="33"/>
  <c r="R474" i="33"/>
  <c r="S474" i="33"/>
  <c r="C475" i="33"/>
  <c r="H475" i="33"/>
  <c r="I475" i="33"/>
  <c r="L475" i="33"/>
  <c r="O475" i="33"/>
  <c r="Q475" i="33"/>
  <c r="R475" i="33"/>
  <c r="S475" i="33"/>
  <c r="C476" i="33"/>
  <c r="H476" i="33"/>
  <c r="I476" i="33"/>
  <c r="L476" i="33"/>
  <c r="O476" i="33"/>
  <c r="Q476" i="33"/>
  <c r="R476" i="33"/>
  <c r="S476" i="33"/>
  <c r="C477" i="33"/>
  <c r="H477" i="33"/>
  <c r="I477" i="33"/>
  <c r="L477" i="33"/>
  <c r="O477" i="33"/>
  <c r="Q477" i="33"/>
  <c r="R477" i="33"/>
  <c r="S477" i="33"/>
  <c r="C478" i="33"/>
  <c r="H478" i="33"/>
  <c r="I478" i="33"/>
  <c r="L478" i="33"/>
  <c r="O478" i="33"/>
  <c r="Q478" i="33"/>
  <c r="R478" i="33"/>
  <c r="S478" i="33"/>
  <c r="C479" i="33"/>
  <c r="H479" i="33"/>
  <c r="I479" i="33"/>
  <c r="L479" i="33"/>
  <c r="O479" i="33"/>
  <c r="Q479" i="33"/>
  <c r="R479" i="33"/>
  <c r="S479" i="33"/>
  <c r="C480" i="33"/>
  <c r="H480" i="33"/>
  <c r="I480" i="33"/>
  <c r="L480" i="33"/>
  <c r="O480" i="33"/>
  <c r="Q480" i="33"/>
  <c r="R480" i="33"/>
  <c r="S480" i="33"/>
  <c r="C481" i="33"/>
  <c r="H481" i="33"/>
  <c r="I481" i="33"/>
  <c r="L481" i="33"/>
  <c r="O481" i="33"/>
  <c r="Q481" i="33"/>
  <c r="R481" i="33"/>
  <c r="S481" i="33"/>
  <c r="C482" i="33"/>
  <c r="H482" i="33"/>
  <c r="I482" i="33"/>
  <c r="L482" i="33"/>
  <c r="O482" i="33"/>
  <c r="Q482" i="33"/>
  <c r="R482" i="33"/>
  <c r="S482" i="33"/>
  <c r="C483" i="33"/>
  <c r="H483" i="33"/>
  <c r="I483" i="33"/>
  <c r="L483" i="33"/>
  <c r="O483" i="33"/>
  <c r="Q483" i="33"/>
  <c r="R483" i="33"/>
  <c r="S483" i="33"/>
  <c r="C484" i="33"/>
  <c r="H484" i="33"/>
  <c r="I484" i="33"/>
  <c r="L484" i="33"/>
  <c r="O484" i="33"/>
  <c r="Q484" i="33"/>
  <c r="R484" i="33"/>
  <c r="S484" i="33"/>
  <c r="C485" i="33"/>
  <c r="H485" i="33"/>
  <c r="I485" i="33"/>
  <c r="L485" i="33"/>
  <c r="O485" i="33"/>
  <c r="Q485" i="33"/>
  <c r="R485" i="33"/>
  <c r="S485" i="33"/>
  <c r="C486" i="33"/>
  <c r="H486" i="33"/>
  <c r="I486" i="33"/>
  <c r="L486" i="33"/>
  <c r="O486" i="33"/>
  <c r="Q486" i="33"/>
  <c r="R486" i="33"/>
  <c r="S486" i="33"/>
  <c r="C487" i="33"/>
  <c r="H487" i="33"/>
  <c r="I487" i="33"/>
  <c r="L487" i="33"/>
  <c r="O487" i="33"/>
  <c r="Q487" i="33"/>
  <c r="R487" i="33"/>
  <c r="S487" i="33"/>
  <c r="C488" i="33"/>
  <c r="H488" i="33"/>
  <c r="I488" i="33"/>
  <c r="L488" i="33"/>
  <c r="O488" i="33"/>
  <c r="Q488" i="33"/>
  <c r="R488" i="33"/>
  <c r="S488" i="33"/>
  <c r="C489" i="33"/>
  <c r="H489" i="33"/>
  <c r="I489" i="33"/>
  <c r="L489" i="33"/>
  <c r="O489" i="33"/>
  <c r="Q489" i="33"/>
  <c r="R489" i="33"/>
  <c r="S489" i="33"/>
  <c r="C490" i="33"/>
  <c r="H490" i="33"/>
  <c r="I490" i="33"/>
  <c r="L490" i="33"/>
  <c r="O490" i="33"/>
  <c r="Q490" i="33"/>
  <c r="R490" i="33"/>
  <c r="S490" i="33"/>
  <c r="C491" i="33"/>
  <c r="H491" i="33"/>
  <c r="I491" i="33"/>
  <c r="L491" i="33"/>
  <c r="O491" i="33"/>
  <c r="Q491" i="33"/>
  <c r="R491" i="33"/>
  <c r="S491" i="33"/>
  <c r="C492" i="33"/>
  <c r="H492" i="33"/>
  <c r="I492" i="33"/>
  <c r="L492" i="33"/>
  <c r="O492" i="33"/>
  <c r="Q492" i="33"/>
  <c r="R492" i="33"/>
  <c r="S492" i="33"/>
  <c r="C493" i="33"/>
  <c r="H493" i="33"/>
  <c r="I493" i="33"/>
  <c r="L493" i="33"/>
  <c r="O493" i="33"/>
  <c r="Q493" i="33"/>
  <c r="R493" i="33"/>
  <c r="S493" i="33"/>
  <c r="C494" i="33"/>
  <c r="H494" i="33"/>
  <c r="I494" i="33"/>
  <c r="L494" i="33"/>
  <c r="O494" i="33"/>
  <c r="Q494" i="33"/>
  <c r="R494" i="33"/>
  <c r="S494" i="33"/>
  <c r="C495" i="33"/>
  <c r="H495" i="33"/>
  <c r="I495" i="33"/>
  <c r="L495" i="33"/>
  <c r="O495" i="33"/>
  <c r="Q495" i="33"/>
  <c r="R495" i="33"/>
  <c r="S495" i="33"/>
  <c r="C496" i="33"/>
  <c r="H496" i="33"/>
  <c r="I496" i="33"/>
  <c r="L496" i="33"/>
  <c r="O496" i="33"/>
  <c r="Q496" i="33"/>
  <c r="R496" i="33"/>
  <c r="S496" i="33"/>
  <c r="C497" i="33"/>
  <c r="H497" i="33"/>
  <c r="I497" i="33"/>
  <c r="L497" i="33"/>
  <c r="O497" i="33"/>
  <c r="Q497" i="33"/>
  <c r="R497" i="33"/>
  <c r="S497" i="33"/>
  <c r="C498" i="33"/>
  <c r="H498" i="33"/>
  <c r="I498" i="33"/>
  <c r="L498" i="33"/>
  <c r="O498" i="33"/>
  <c r="Q498" i="33"/>
  <c r="R498" i="33"/>
  <c r="S498" i="33"/>
  <c r="C499" i="33"/>
  <c r="H499" i="33"/>
  <c r="I499" i="33"/>
  <c r="L499" i="33"/>
  <c r="O499" i="33"/>
  <c r="Q499" i="33"/>
  <c r="R499" i="33"/>
  <c r="S499" i="33"/>
  <c r="C500" i="33"/>
  <c r="H500" i="33"/>
  <c r="I500" i="33"/>
  <c r="L500" i="33"/>
  <c r="O500" i="33"/>
  <c r="Q500" i="33"/>
  <c r="R500" i="33"/>
  <c r="S500" i="33"/>
  <c r="C501" i="33"/>
  <c r="H501" i="33"/>
  <c r="I501" i="33"/>
  <c r="L501" i="33"/>
  <c r="O501" i="33"/>
  <c r="Q501" i="33"/>
  <c r="R501" i="33"/>
  <c r="S501" i="33"/>
  <c r="C502" i="33"/>
  <c r="H502" i="33"/>
  <c r="I502" i="33"/>
  <c r="L502" i="33"/>
  <c r="O502" i="33"/>
  <c r="Q502" i="33"/>
  <c r="R502" i="33"/>
  <c r="S502" i="33"/>
  <c r="C503" i="33"/>
  <c r="H503" i="33"/>
  <c r="I503" i="33"/>
  <c r="L503" i="33"/>
  <c r="O503" i="33"/>
  <c r="Q503" i="33"/>
  <c r="R503" i="33"/>
  <c r="S503" i="33"/>
  <c r="C504" i="33"/>
  <c r="H504" i="33"/>
  <c r="I504" i="33"/>
  <c r="L504" i="33"/>
  <c r="O504" i="33"/>
  <c r="Q504" i="33"/>
  <c r="R504" i="33"/>
  <c r="S504" i="33"/>
  <c r="C505" i="33"/>
  <c r="H505" i="33"/>
  <c r="I505" i="33"/>
  <c r="L505" i="33"/>
  <c r="O505" i="33"/>
  <c r="Q505" i="33"/>
  <c r="R505" i="33"/>
  <c r="S505" i="33"/>
  <c r="C506" i="33"/>
  <c r="H506" i="33"/>
  <c r="I506" i="33"/>
  <c r="L506" i="33"/>
  <c r="O506" i="33"/>
  <c r="Q506" i="33"/>
  <c r="R506" i="33"/>
  <c r="S506" i="33"/>
  <c r="C507" i="33"/>
  <c r="H507" i="33"/>
  <c r="I507" i="33"/>
  <c r="L507" i="33"/>
  <c r="O507" i="33"/>
  <c r="Q507" i="33"/>
  <c r="R507" i="33"/>
  <c r="S507" i="33"/>
  <c r="C508" i="33"/>
  <c r="H508" i="33"/>
  <c r="I508" i="33"/>
  <c r="L508" i="33"/>
  <c r="O508" i="33"/>
  <c r="Q508" i="33"/>
  <c r="R508" i="33"/>
  <c r="S508" i="33"/>
  <c r="C509" i="33"/>
  <c r="H509" i="33"/>
  <c r="I509" i="33"/>
  <c r="L509" i="33"/>
  <c r="O509" i="33"/>
  <c r="Q509" i="33"/>
  <c r="R509" i="33"/>
  <c r="S509" i="33"/>
  <c r="C510" i="33"/>
  <c r="H510" i="33"/>
  <c r="I510" i="33"/>
  <c r="L510" i="33"/>
  <c r="O510" i="33"/>
  <c r="Q510" i="33"/>
  <c r="R510" i="33"/>
  <c r="S510" i="33"/>
  <c r="C511" i="33"/>
  <c r="H511" i="33"/>
  <c r="I511" i="33"/>
  <c r="L511" i="33"/>
  <c r="O511" i="33"/>
  <c r="Q511" i="33"/>
  <c r="R511" i="33"/>
  <c r="S511" i="33"/>
  <c r="C512" i="33"/>
  <c r="H512" i="33"/>
  <c r="I512" i="33"/>
  <c r="L512" i="33"/>
  <c r="O512" i="33"/>
  <c r="Q512" i="33"/>
  <c r="R512" i="33"/>
  <c r="S512" i="33"/>
  <c r="C513" i="33"/>
  <c r="H513" i="33"/>
  <c r="I513" i="33"/>
  <c r="L513" i="33"/>
  <c r="O513" i="33"/>
  <c r="Q513" i="33"/>
  <c r="R513" i="33"/>
  <c r="S513" i="33"/>
  <c r="C514" i="33"/>
  <c r="H514" i="33"/>
  <c r="I514" i="33"/>
  <c r="L514" i="33"/>
  <c r="O514" i="33"/>
  <c r="Q514" i="33"/>
  <c r="R514" i="33"/>
  <c r="S514" i="33"/>
  <c r="C515" i="33"/>
  <c r="H515" i="33"/>
  <c r="I515" i="33"/>
  <c r="L515" i="33"/>
  <c r="O515" i="33"/>
  <c r="Q515" i="33"/>
  <c r="R515" i="33"/>
  <c r="S515" i="33"/>
  <c r="C516" i="33"/>
  <c r="H516" i="33"/>
  <c r="I516" i="33"/>
  <c r="L516" i="33"/>
  <c r="O516" i="33"/>
  <c r="Q516" i="33"/>
  <c r="R516" i="33"/>
  <c r="S516" i="33"/>
  <c r="C517" i="33"/>
  <c r="H517" i="33"/>
  <c r="I517" i="33"/>
  <c r="L517" i="33"/>
  <c r="O517" i="33"/>
  <c r="Q517" i="33"/>
  <c r="R517" i="33"/>
  <c r="S517" i="33"/>
  <c r="C518" i="33"/>
  <c r="H518" i="33"/>
  <c r="I518" i="33"/>
  <c r="L518" i="33"/>
  <c r="O518" i="33"/>
  <c r="Q518" i="33"/>
  <c r="R518" i="33"/>
  <c r="S518" i="33"/>
  <c r="C519" i="33"/>
  <c r="H519" i="33"/>
  <c r="I519" i="33"/>
  <c r="L519" i="33"/>
  <c r="O519" i="33"/>
  <c r="Q519" i="33"/>
  <c r="R519" i="33"/>
  <c r="S519" i="33"/>
  <c r="C520" i="33"/>
  <c r="H520" i="33"/>
  <c r="I520" i="33"/>
  <c r="L520" i="33"/>
  <c r="O520" i="33"/>
  <c r="Q520" i="33"/>
  <c r="R520" i="33"/>
  <c r="S520" i="33"/>
  <c r="C521" i="33"/>
  <c r="H521" i="33"/>
  <c r="I521" i="33"/>
  <c r="L521" i="33"/>
  <c r="O521" i="33"/>
  <c r="Q521" i="33"/>
  <c r="R521" i="33"/>
  <c r="S521" i="33"/>
  <c r="C522" i="33"/>
  <c r="H522" i="33"/>
  <c r="I522" i="33"/>
  <c r="L522" i="33"/>
  <c r="O522" i="33"/>
  <c r="Q522" i="33"/>
  <c r="R522" i="33"/>
  <c r="S522" i="33"/>
  <c r="C523" i="33"/>
  <c r="H523" i="33"/>
  <c r="I523" i="33"/>
  <c r="L523" i="33"/>
  <c r="O523" i="33"/>
  <c r="Q523" i="33"/>
  <c r="R523" i="33"/>
  <c r="S523" i="33"/>
  <c r="C524" i="33"/>
  <c r="H524" i="33"/>
  <c r="I524" i="33"/>
  <c r="L524" i="33"/>
  <c r="O524" i="33"/>
  <c r="Q524" i="33"/>
  <c r="R524" i="33"/>
  <c r="S524" i="33"/>
  <c r="C525" i="33"/>
  <c r="H525" i="33"/>
  <c r="I525" i="33"/>
  <c r="L525" i="33"/>
  <c r="O525" i="33"/>
  <c r="Q525" i="33"/>
  <c r="R525" i="33"/>
  <c r="S525" i="33"/>
  <c r="C526" i="33"/>
  <c r="H526" i="33"/>
  <c r="I526" i="33"/>
  <c r="L526" i="33"/>
  <c r="O526" i="33"/>
  <c r="Q526" i="33"/>
  <c r="R526" i="33"/>
  <c r="S526" i="33"/>
  <c r="C527" i="33"/>
  <c r="H527" i="33"/>
  <c r="I527" i="33"/>
  <c r="L527" i="33"/>
  <c r="O527" i="33"/>
  <c r="Q527" i="33"/>
  <c r="R527" i="33"/>
  <c r="S527" i="33"/>
  <c r="C528" i="33"/>
  <c r="H528" i="33"/>
  <c r="I528" i="33"/>
  <c r="L528" i="33"/>
  <c r="O528" i="33"/>
  <c r="Q528" i="33"/>
  <c r="R528" i="33"/>
  <c r="S528" i="33"/>
  <c r="C529" i="33"/>
  <c r="H529" i="33"/>
  <c r="I529" i="33"/>
  <c r="L529" i="33"/>
  <c r="O529" i="33"/>
  <c r="Q529" i="33"/>
  <c r="R529" i="33"/>
  <c r="S529" i="33"/>
  <c r="C530" i="33"/>
  <c r="H530" i="33"/>
  <c r="I530" i="33"/>
  <c r="L530" i="33"/>
  <c r="O530" i="33"/>
  <c r="Q530" i="33"/>
  <c r="R530" i="33"/>
  <c r="S530" i="33"/>
  <c r="C531" i="33"/>
  <c r="H531" i="33"/>
  <c r="I531" i="33"/>
  <c r="L531" i="33"/>
  <c r="O531" i="33"/>
  <c r="Q531" i="33"/>
  <c r="R531" i="33"/>
  <c r="S531" i="33"/>
  <c r="C532" i="33"/>
  <c r="H532" i="33"/>
  <c r="I532" i="33"/>
  <c r="L532" i="33"/>
  <c r="O532" i="33"/>
  <c r="Q532" i="33"/>
  <c r="R532" i="33"/>
  <c r="S532" i="33"/>
  <c r="C533" i="33"/>
  <c r="H533" i="33"/>
  <c r="I533" i="33"/>
  <c r="L533" i="33"/>
  <c r="O533" i="33"/>
  <c r="Q533" i="33"/>
  <c r="R533" i="33"/>
  <c r="S533" i="33"/>
  <c r="C534" i="33"/>
  <c r="H534" i="33"/>
  <c r="I534" i="33"/>
  <c r="L534" i="33"/>
  <c r="O534" i="33"/>
  <c r="Q534" i="33"/>
  <c r="R534" i="33"/>
  <c r="S534" i="33"/>
  <c r="C535" i="33"/>
  <c r="H535" i="33"/>
  <c r="I535" i="33"/>
  <c r="L535" i="33"/>
  <c r="O535" i="33"/>
  <c r="Q535" i="33"/>
  <c r="R535" i="33"/>
  <c r="S535" i="33"/>
  <c r="C536" i="33"/>
  <c r="H536" i="33"/>
  <c r="I536" i="33"/>
  <c r="L536" i="33"/>
  <c r="O536" i="33"/>
  <c r="Q536" i="33"/>
  <c r="R536" i="33"/>
  <c r="S536" i="33"/>
  <c r="C537" i="33"/>
  <c r="H537" i="33"/>
  <c r="I537" i="33"/>
  <c r="L537" i="33"/>
  <c r="O537" i="33"/>
  <c r="Q537" i="33"/>
  <c r="R537" i="33"/>
  <c r="S537" i="33"/>
  <c r="C538" i="33"/>
  <c r="H538" i="33"/>
  <c r="I538" i="33"/>
  <c r="L538" i="33"/>
  <c r="O538" i="33"/>
  <c r="Q538" i="33"/>
  <c r="R538" i="33"/>
  <c r="S538" i="33"/>
  <c r="C539" i="33"/>
  <c r="H539" i="33"/>
  <c r="I539" i="33"/>
  <c r="L539" i="33"/>
  <c r="O539" i="33"/>
  <c r="Q539" i="33"/>
  <c r="R539" i="33"/>
  <c r="S539" i="33"/>
  <c r="C540" i="33"/>
  <c r="H540" i="33"/>
  <c r="I540" i="33"/>
  <c r="L540" i="33"/>
  <c r="O540" i="33"/>
  <c r="Q540" i="33"/>
  <c r="R540" i="33"/>
  <c r="S540" i="33"/>
  <c r="C541" i="33"/>
  <c r="H541" i="33"/>
  <c r="I541" i="33"/>
  <c r="L541" i="33"/>
  <c r="O541" i="33"/>
  <c r="Q541" i="33"/>
  <c r="R541" i="33"/>
  <c r="S541" i="33"/>
  <c r="C542" i="33"/>
  <c r="H542" i="33"/>
  <c r="I542" i="33"/>
  <c r="L542" i="33"/>
  <c r="O542" i="33"/>
  <c r="Q542" i="33"/>
  <c r="R542" i="33"/>
  <c r="S542" i="33"/>
  <c r="C543" i="33"/>
  <c r="H543" i="33"/>
  <c r="I543" i="33"/>
  <c r="L543" i="33"/>
  <c r="O543" i="33"/>
  <c r="Q543" i="33"/>
  <c r="R543" i="33"/>
  <c r="S543" i="33"/>
  <c r="C544" i="33"/>
  <c r="H544" i="33"/>
  <c r="I544" i="33"/>
  <c r="L544" i="33"/>
  <c r="O544" i="33"/>
  <c r="Q544" i="33"/>
  <c r="R544" i="33"/>
  <c r="S544" i="33"/>
  <c r="C545" i="33"/>
  <c r="H545" i="33"/>
  <c r="I545" i="33"/>
  <c r="L545" i="33"/>
  <c r="O545" i="33"/>
  <c r="Q545" i="33"/>
  <c r="R545" i="33"/>
  <c r="S545" i="33"/>
  <c r="C546" i="33"/>
  <c r="H546" i="33"/>
  <c r="I546" i="33"/>
  <c r="L546" i="33"/>
  <c r="O546" i="33"/>
  <c r="Q546" i="33"/>
  <c r="R546" i="33"/>
  <c r="S546" i="33"/>
  <c r="C547" i="33"/>
  <c r="H547" i="33"/>
  <c r="I547" i="33"/>
  <c r="L547" i="33"/>
  <c r="O547" i="33"/>
  <c r="Q547" i="33"/>
  <c r="R547" i="33"/>
  <c r="S547" i="33"/>
  <c r="C548" i="33"/>
  <c r="H548" i="33"/>
  <c r="I548" i="33"/>
  <c r="L548" i="33"/>
  <c r="O548" i="33"/>
  <c r="Q548" i="33"/>
  <c r="R548" i="33"/>
  <c r="S548" i="33"/>
  <c r="C549" i="33"/>
  <c r="H549" i="33"/>
  <c r="I549" i="33"/>
  <c r="L549" i="33"/>
  <c r="O549" i="33"/>
  <c r="Q549" i="33"/>
  <c r="R549" i="33"/>
  <c r="S549" i="33"/>
  <c r="C550" i="33"/>
  <c r="H550" i="33"/>
  <c r="I550" i="33"/>
  <c r="L550" i="33"/>
  <c r="O550" i="33"/>
  <c r="Q550" i="33"/>
  <c r="R550" i="33"/>
  <c r="S550" i="33"/>
  <c r="C551" i="33"/>
  <c r="H551" i="33"/>
  <c r="I551" i="33"/>
  <c r="L551" i="33"/>
  <c r="O551" i="33"/>
  <c r="Q551" i="33"/>
  <c r="R551" i="33"/>
  <c r="S551" i="33"/>
  <c r="C552" i="33"/>
  <c r="H552" i="33"/>
  <c r="I552" i="33"/>
  <c r="L552" i="33"/>
  <c r="O552" i="33"/>
  <c r="Q552" i="33"/>
  <c r="R552" i="33"/>
  <c r="S552" i="33"/>
  <c r="C553" i="33"/>
  <c r="H553" i="33"/>
  <c r="I553" i="33"/>
  <c r="L553" i="33"/>
  <c r="O553" i="33"/>
  <c r="Q553" i="33"/>
  <c r="R553" i="33"/>
  <c r="S553" i="33"/>
  <c r="C554" i="33"/>
  <c r="H554" i="33"/>
  <c r="I554" i="33"/>
  <c r="L554" i="33"/>
  <c r="O554" i="33"/>
  <c r="Q554" i="33"/>
  <c r="R554" i="33"/>
  <c r="S554" i="33"/>
  <c r="C555" i="33"/>
  <c r="H555" i="33"/>
  <c r="I555" i="33"/>
  <c r="L555" i="33"/>
  <c r="O555" i="33"/>
  <c r="Q555" i="33"/>
  <c r="R555" i="33"/>
  <c r="S555" i="33"/>
  <c r="C556" i="33"/>
  <c r="H556" i="33"/>
  <c r="I556" i="33"/>
  <c r="L556" i="33"/>
  <c r="O556" i="33"/>
  <c r="Q556" i="33"/>
  <c r="R556" i="33"/>
  <c r="S556" i="33"/>
  <c r="C557" i="33"/>
  <c r="H557" i="33"/>
  <c r="I557" i="33"/>
  <c r="L557" i="33"/>
  <c r="O557" i="33"/>
  <c r="Q557" i="33"/>
  <c r="R557" i="33"/>
  <c r="S557" i="33"/>
  <c r="C558" i="33"/>
  <c r="H558" i="33"/>
  <c r="I558" i="33"/>
  <c r="L558" i="33"/>
  <c r="O558" i="33"/>
  <c r="Q558" i="33"/>
  <c r="R558" i="33"/>
  <c r="S558" i="33"/>
  <c r="C559" i="33"/>
  <c r="H559" i="33"/>
  <c r="I559" i="33"/>
  <c r="L559" i="33"/>
  <c r="O559" i="33"/>
  <c r="Q559" i="33"/>
  <c r="R559" i="33"/>
  <c r="S559" i="33"/>
  <c r="C560" i="33"/>
  <c r="H560" i="33"/>
  <c r="I560" i="33"/>
  <c r="L560" i="33"/>
  <c r="O560" i="33"/>
  <c r="Q560" i="33"/>
  <c r="R560" i="33"/>
  <c r="S560" i="33"/>
  <c r="C561" i="33"/>
  <c r="H561" i="33"/>
  <c r="I561" i="33"/>
  <c r="L561" i="33"/>
  <c r="O561" i="33"/>
  <c r="Q561" i="33"/>
  <c r="R561" i="33"/>
  <c r="S561" i="33"/>
  <c r="C562" i="33"/>
  <c r="H562" i="33"/>
  <c r="I562" i="33"/>
  <c r="L562" i="33"/>
  <c r="O562" i="33"/>
  <c r="Q562" i="33"/>
  <c r="R562" i="33"/>
  <c r="S562" i="33"/>
  <c r="C563" i="33"/>
  <c r="H563" i="33"/>
  <c r="I563" i="33"/>
  <c r="L563" i="33"/>
  <c r="O563" i="33"/>
  <c r="Q563" i="33"/>
  <c r="R563" i="33"/>
  <c r="S563" i="33"/>
  <c r="C564" i="33"/>
  <c r="H564" i="33"/>
  <c r="I564" i="33"/>
  <c r="L564" i="33"/>
  <c r="O564" i="33"/>
  <c r="Q564" i="33"/>
  <c r="R564" i="33"/>
  <c r="S564" i="33"/>
  <c r="C565" i="33"/>
  <c r="H565" i="33"/>
  <c r="I565" i="33"/>
  <c r="L565" i="33"/>
  <c r="O565" i="33"/>
  <c r="Q565" i="33"/>
  <c r="R565" i="33"/>
  <c r="S565" i="33"/>
  <c r="C566" i="33"/>
  <c r="H566" i="33"/>
  <c r="I566" i="33"/>
  <c r="L566" i="33"/>
  <c r="O566" i="33"/>
  <c r="Q566" i="33"/>
  <c r="R566" i="33"/>
  <c r="S566" i="33"/>
  <c r="C567" i="33"/>
  <c r="H567" i="33"/>
  <c r="I567" i="33"/>
  <c r="L567" i="33"/>
  <c r="O567" i="33"/>
  <c r="Q567" i="33"/>
  <c r="R567" i="33"/>
  <c r="S567" i="33"/>
  <c r="C568" i="33"/>
  <c r="H568" i="33"/>
  <c r="I568" i="33"/>
  <c r="L568" i="33"/>
  <c r="O568" i="33"/>
  <c r="Q568" i="33"/>
  <c r="R568" i="33"/>
  <c r="S568" i="33"/>
  <c r="C569" i="33"/>
  <c r="H569" i="33"/>
  <c r="I569" i="33"/>
  <c r="L569" i="33"/>
  <c r="O569" i="33"/>
  <c r="Q569" i="33"/>
  <c r="R569" i="33"/>
  <c r="S569" i="33"/>
  <c r="C570" i="33"/>
  <c r="H570" i="33"/>
  <c r="I570" i="33"/>
  <c r="L570" i="33"/>
  <c r="O570" i="33"/>
  <c r="Q570" i="33"/>
  <c r="R570" i="33"/>
  <c r="S570" i="33"/>
  <c r="C571" i="33"/>
  <c r="H571" i="33"/>
  <c r="I571" i="33"/>
  <c r="L571" i="33"/>
  <c r="O571" i="33"/>
  <c r="Q571" i="33"/>
  <c r="R571" i="33"/>
  <c r="S571" i="33"/>
  <c r="C572" i="33"/>
  <c r="H572" i="33"/>
  <c r="I572" i="33"/>
  <c r="L572" i="33"/>
  <c r="O572" i="33"/>
  <c r="Q572" i="33"/>
  <c r="R572" i="33"/>
  <c r="S572" i="33"/>
  <c r="C573" i="33"/>
  <c r="H573" i="33"/>
  <c r="I573" i="33"/>
  <c r="L573" i="33"/>
  <c r="O573" i="33"/>
  <c r="Q573" i="33"/>
  <c r="R573" i="33"/>
  <c r="S573" i="33"/>
  <c r="C574" i="33"/>
  <c r="H574" i="33"/>
  <c r="I574" i="33"/>
  <c r="L574" i="33"/>
  <c r="O574" i="33"/>
  <c r="Q574" i="33"/>
  <c r="R574" i="33"/>
  <c r="S574" i="33"/>
  <c r="C575" i="33"/>
  <c r="H575" i="33"/>
  <c r="I575" i="33"/>
  <c r="L575" i="33"/>
  <c r="O575" i="33"/>
  <c r="Q575" i="33"/>
  <c r="R575" i="33"/>
  <c r="S575" i="33"/>
  <c r="C576" i="33"/>
  <c r="H576" i="33"/>
  <c r="I576" i="33"/>
  <c r="L576" i="33"/>
  <c r="O576" i="33"/>
  <c r="Q576" i="33"/>
  <c r="R576" i="33"/>
  <c r="S576" i="33"/>
  <c r="C577" i="33"/>
  <c r="H577" i="33"/>
  <c r="I577" i="33"/>
  <c r="L577" i="33"/>
  <c r="O577" i="33"/>
  <c r="Q577" i="33"/>
  <c r="R577" i="33"/>
  <c r="S577" i="33"/>
  <c r="C578" i="33"/>
  <c r="H578" i="33"/>
  <c r="I578" i="33"/>
  <c r="L578" i="33"/>
  <c r="O578" i="33"/>
  <c r="Q578" i="33"/>
  <c r="R578" i="33"/>
  <c r="S578" i="33"/>
  <c r="C579" i="33"/>
  <c r="H579" i="33"/>
  <c r="I579" i="33"/>
  <c r="L579" i="33"/>
  <c r="O579" i="33"/>
  <c r="Q579" i="33"/>
  <c r="R579" i="33"/>
  <c r="S579" i="33"/>
  <c r="C580" i="33"/>
  <c r="H580" i="33"/>
  <c r="I580" i="33"/>
  <c r="L580" i="33"/>
  <c r="O580" i="33"/>
  <c r="Q580" i="33"/>
  <c r="R580" i="33"/>
  <c r="S580" i="33"/>
  <c r="C581" i="33"/>
  <c r="H581" i="33"/>
  <c r="I581" i="33"/>
  <c r="L581" i="33"/>
  <c r="O581" i="33"/>
  <c r="Q581" i="33"/>
  <c r="R581" i="33"/>
  <c r="S581" i="33"/>
  <c r="C582" i="33"/>
  <c r="H582" i="33"/>
  <c r="I582" i="33"/>
  <c r="L582" i="33"/>
  <c r="O582" i="33"/>
  <c r="Q582" i="33"/>
  <c r="R582" i="33"/>
  <c r="S582" i="33"/>
  <c r="C583" i="33"/>
  <c r="H583" i="33"/>
  <c r="I583" i="33"/>
  <c r="L583" i="33"/>
  <c r="O583" i="33"/>
  <c r="Q583" i="33"/>
  <c r="R583" i="33"/>
  <c r="S583" i="33"/>
  <c r="C584" i="33"/>
  <c r="H584" i="33"/>
  <c r="I584" i="33"/>
  <c r="L584" i="33"/>
  <c r="O584" i="33"/>
  <c r="Q584" i="33"/>
  <c r="R584" i="33"/>
  <c r="S584" i="33"/>
  <c r="C585" i="33"/>
  <c r="H585" i="33"/>
  <c r="I585" i="33"/>
  <c r="L585" i="33"/>
  <c r="O585" i="33"/>
  <c r="Q585" i="33"/>
  <c r="R585" i="33"/>
  <c r="S585" i="33"/>
  <c r="C586" i="33"/>
  <c r="H586" i="33"/>
  <c r="I586" i="33"/>
  <c r="L586" i="33"/>
  <c r="O586" i="33"/>
  <c r="Q586" i="33"/>
  <c r="R586" i="33"/>
  <c r="S586" i="33"/>
  <c r="C587" i="33"/>
  <c r="H587" i="33"/>
  <c r="I587" i="33"/>
  <c r="L587" i="33"/>
  <c r="O587" i="33"/>
  <c r="Q587" i="33"/>
  <c r="R587" i="33"/>
  <c r="S587" i="33"/>
  <c r="C588" i="33"/>
  <c r="H588" i="33"/>
  <c r="I588" i="33"/>
  <c r="L588" i="33"/>
  <c r="O588" i="33"/>
  <c r="Q588" i="33"/>
  <c r="R588" i="33"/>
  <c r="S588" i="33"/>
  <c r="C589" i="33"/>
  <c r="H589" i="33"/>
  <c r="I589" i="33"/>
  <c r="L589" i="33"/>
  <c r="O589" i="33"/>
  <c r="Q589" i="33"/>
  <c r="R589" i="33"/>
  <c r="S589" i="33"/>
  <c r="C590" i="33"/>
  <c r="H590" i="33"/>
  <c r="I590" i="33"/>
  <c r="L590" i="33"/>
  <c r="O590" i="33"/>
  <c r="Q590" i="33"/>
  <c r="R590" i="33"/>
  <c r="S590" i="33"/>
  <c r="C591" i="33"/>
  <c r="H591" i="33"/>
  <c r="I591" i="33"/>
  <c r="L591" i="33"/>
  <c r="O591" i="33"/>
  <c r="Q591" i="33"/>
  <c r="R591" i="33"/>
  <c r="S591" i="33"/>
  <c r="C592" i="33"/>
  <c r="H592" i="33"/>
  <c r="I592" i="33"/>
  <c r="L592" i="33"/>
  <c r="O592" i="33"/>
  <c r="Q592" i="33"/>
  <c r="R592" i="33"/>
  <c r="S592" i="33"/>
  <c r="C593" i="33"/>
  <c r="H593" i="33"/>
  <c r="I593" i="33"/>
  <c r="L593" i="33"/>
  <c r="O593" i="33"/>
  <c r="Q593" i="33"/>
  <c r="R593" i="33"/>
  <c r="S593" i="33"/>
  <c r="C594" i="33"/>
  <c r="H594" i="33"/>
  <c r="I594" i="33"/>
  <c r="L594" i="33"/>
  <c r="O594" i="33"/>
  <c r="Q594" i="33"/>
  <c r="R594" i="33"/>
  <c r="S594" i="33"/>
  <c r="C595" i="33"/>
  <c r="H595" i="33"/>
  <c r="I595" i="33"/>
  <c r="L595" i="33"/>
  <c r="O595" i="33"/>
  <c r="Q595" i="33"/>
  <c r="R595" i="33"/>
  <c r="S595" i="33"/>
  <c r="C596" i="33"/>
  <c r="H596" i="33"/>
  <c r="I596" i="33"/>
  <c r="L596" i="33"/>
  <c r="O596" i="33"/>
  <c r="Q596" i="33"/>
  <c r="R596" i="33"/>
  <c r="S596" i="33"/>
  <c r="C597" i="33"/>
  <c r="H597" i="33"/>
  <c r="I597" i="33"/>
  <c r="L597" i="33"/>
  <c r="O597" i="33"/>
  <c r="Q597" i="33"/>
  <c r="R597" i="33"/>
  <c r="S597" i="33"/>
  <c r="C598" i="33"/>
  <c r="H598" i="33"/>
  <c r="I598" i="33"/>
  <c r="L598" i="33"/>
  <c r="O598" i="33"/>
  <c r="Q598" i="33"/>
  <c r="R598" i="33"/>
  <c r="S598" i="33"/>
  <c r="C599" i="33"/>
  <c r="H599" i="33"/>
  <c r="I599" i="33"/>
  <c r="L599" i="33"/>
  <c r="O599" i="33"/>
  <c r="Q599" i="33"/>
  <c r="R599" i="33"/>
  <c r="S599" i="33"/>
  <c r="C600" i="33"/>
  <c r="H600" i="33"/>
  <c r="I600" i="33"/>
  <c r="L600" i="33"/>
  <c r="O600" i="33"/>
  <c r="Q600" i="33"/>
  <c r="R600" i="33"/>
  <c r="S600" i="33"/>
  <c r="C601" i="33"/>
  <c r="H601" i="33"/>
  <c r="I601" i="33"/>
  <c r="L601" i="33"/>
  <c r="O601" i="33"/>
  <c r="Q601" i="33"/>
  <c r="R601" i="33"/>
  <c r="S601" i="33"/>
  <c r="C602" i="33"/>
  <c r="H602" i="33"/>
  <c r="I602" i="33"/>
  <c r="L602" i="33"/>
  <c r="O602" i="33"/>
  <c r="Q602" i="33"/>
  <c r="R602" i="33"/>
  <c r="S602" i="33"/>
  <c r="C603" i="33"/>
  <c r="H603" i="33"/>
  <c r="I603" i="33"/>
  <c r="L603" i="33"/>
  <c r="O603" i="33"/>
  <c r="Q603" i="33"/>
  <c r="R603" i="33"/>
  <c r="S603" i="33"/>
  <c r="C604" i="33"/>
  <c r="H604" i="33"/>
  <c r="I604" i="33"/>
  <c r="L604" i="33"/>
  <c r="O604" i="33"/>
  <c r="Q604" i="33"/>
  <c r="R604" i="33"/>
  <c r="S604" i="33"/>
  <c r="C605" i="33"/>
  <c r="H605" i="33"/>
  <c r="I605" i="33"/>
  <c r="L605" i="33"/>
  <c r="O605" i="33"/>
  <c r="Q605" i="33"/>
  <c r="R605" i="33"/>
  <c r="S605" i="33"/>
  <c r="C606" i="33"/>
  <c r="H606" i="33"/>
  <c r="I606" i="33"/>
  <c r="L606" i="33"/>
  <c r="O606" i="33"/>
  <c r="Q606" i="33"/>
  <c r="R606" i="33"/>
  <c r="S606" i="33"/>
  <c r="C607" i="33"/>
  <c r="H607" i="33"/>
  <c r="I607" i="33"/>
  <c r="L607" i="33"/>
  <c r="O607" i="33"/>
  <c r="Q607" i="33"/>
  <c r="R607" i="33"/>
  <c r="S607" i="33"/>
  <c r="C608" i="33"/>
  <c r="H608" i="33"/>
  <c r="I608" i="33"/>
  <c r="L608" i="33"/>
  <c r="O608" i="33"/>
  <c r="Q608" i="33"/>
  <c r="R608" i="33"/>
  <c r="S608" i="33"/>
  <c r="C609" i="33"/>
  <c r="H609" i="33"/>
  <c r="I609" i="33"/>
  <c r="L609" i="33"/>
  <c r="O609" i="33"/>
  <c r="Q609" i="33"/>
  <c r="R609" i="33"/>
  <c r="S609" i="33"/>
  <c r="C610" i="33"/>
  <c r="H610" i="33"/>
  <c r="I610" i="33"/>
  <c r="L610" i="33"/>
  <c r="O610" i="33"/>
  <c r="Q610" i="33"/>
  <c r="R610" i="33"/>
  <c r="S610" i="33"/>
  <c r="C611" i="33"/>
  <c r="H611" i="33"/>
  <c r="I611" i="33"/>
  <c r="L611" i="33"/>
  <c r="O611" i="33"/>
  <c r="Q611" i="33"/>
  <c r="R611" i="33"/>
  <c r="S611" i="33"/>
  <c r="C612" i="33"/>
  <c r="H612" i="33"/>
  <c r="I612" i="33"/>
  <c r="L612" i="33"/>
  <c r="O612" i="33"/>
  <c r="Q612" i="33"/>
  <c r="R612" i="33"/>
  <c r="S612" i="33"/>
  <c r="C613" i="33"/>
  <c r="H613" i="33"/>
  <c r="I613" i="33"/>
  <c r="L613" i="33"/>
  <c r="O613" i="33"/>
  <c r="Q613" i="33"/>
  <c r="R613" i="33"/>
  <c r="S613" i="33"/>
  <c r="C614" i="33"/>
  <c r="H614" i="33"/>
  <c r="I614" i="33"/>
  <c r="L614" i="33"/>
  <c r="O614" i="33"/>
  <c r="Q614" i="33"/>
  <c r="R614" i="33"/>
  <c r="S614" i="33"/>
  <c r="C615" i="33"/>
  <c r="H615" i="33"/>
  <c r="I615" i="33"/>
  <c r="L615" i="33"/>
  <c r="O615" i="33"/>
  <c r="Q615" i="33"/>
  <c r="R615" i="33"/>
  <c r="S615" i="33"/>
  <c r="C616" i="33"/>
  <c r="H616" i="33"/>
  <c r="I616" i="33"/>
  <c r="L616" i="33"/>
  <c r="O616" i="33"/>
  <c r="Q616" i="33"/>
  <c r="R616" i="33"/>
  <c r="S616" i="33"/>
  <c r="C617" i="33"/>
  <c r="H617" i="33"/>
  <c r="I617" i="33"/>
  <c r="L617" i="33"/>
  <c r="O617" i="33"/>
  <c r="Q617" i="33"/>
  <c r="R617" i="33"/>
  <c r="S617" i="33"/>
  <c r="C618" i="33"/>
  <c r="H618" i="33"/>
  <c r="I618" i="33"/>
  <c r="L618" i="33"/>
  <c r="O618" i="33"/>
  <c r="Q618" i="33"/>
  <c r="R618" i="33"/>
  <c r="S618" i="33"/>
  <c r="C619" i="33"/>
  <c r="H619" i="33"/>
  <c r="I619" i="33"/>
  <c r="L619" i="33"/>
  <c r="O619" i="33"/>
  <c r="Q619" i="33"/>
  <c r="R619" i="33"/>
  <c r="S619" i="33"/>
  <c r="C620" i="33"/>
  <c r="H620" i="33"/>
  <c r="I620" i="33"/>
  <c r="L620" i="33"/>
  <c r="O620" i="33"/>
  <c r="Q620" i="33"/>
  <c r="R620" i="33"/>
  <c r="S620" i="33"/>
  <c r="C621" i="33"/>
  <c r="H621" i="33"/>
  <c r="I621" i="33"/>
  <c r="L621" i="33"/>
  <c r="O621" i="33"/>
  <c r="Q621" i="33"/>
  <c r="R621" i="33"/>
  <c r="S621" i="33"/>
  <c r="C622" i="33"/>
  <c r="H622" i="33"/>
  <c r="I622" i="33"/>
  <c r="L622" i="33"/>
  <c r="O622" i="33"/>
  <c r="Q622" i="33"/>
  <c r="R622" i="33"/>
  <c r="S622" i="33"/>
  <c r="C623" i="33"/>
  <c r="H623" i="33"/>
  <c r="I623" i="33"/>
  <c r="L623" i="33"/>
  <c r="O623" i="33"/>
  <c r="Q623" i="33"/>
  <c r="R623" i="33"/>
  <c r="S623" i="33"/>
  <c r="C624" i="33"/>
  <c r="H624" i="33"/>
  <c r="I624" i="33"/>
  <c r="L624" i="33"/>
  <c r="O624" i="33"/>
  <c r="Q624" i="33"/>
  <c r="R624" i="33"/>
  <c r="S624" i="33"/>
  <c r="C625" i="33"/>
  <c r="H625" i="33"/>
  <c r="I625" i="33"/>
  <c r="L625" i="33"/>
  <c r="O625" i="33"/>
  <c r="Q625" i="33"/>
  <c r="R625" i="33"/>
  <c r="S625" i="33"/>
  <c r="C626" i="33"/>
  <c r="H626" i="33"/>
  <c r="I626" i="33"/>
  <c r="L626" i="33"/>
  <c r="O626" i="33"/>
  <c r="Q626" i="33"/>
  <c r="R626" i="33"/>
  <c r="S626" i="33"/>
  <c r="C627" i="33"/>
  <c r="H627" i="33"/>
  <c r="I627" i="33"/>
  <c r="L627" i="33"/>
  <c r="O627" i="33"/>
  <c r="Q627" i="33"/>
  <c r="R627" i="33"/>
  <c r="S627" i="33"/>
  <c r="C628" i="33"/>
  <c r="H628" i="33"/>
  <c r="I628" i="33"/>
  <c r="L628" i="33"/>
  <c r="O628" i="33"/>
  <c r="Q628" i="33"/>
  <c r="R628" i="33"/>
  <c r="S628" i="33"/>
  <c r="C629" i="33"/>
  <c r="H629" i="33"/>
  <c r="I629" i="33"/>
  <c r="L629" i="33"/>
  <c r="O629" i="33"/>
  <c r="Q629" i="33"/>
  <c r="R629" i="33"/>
  <c r="S629" i="33"/>
  <c r="C630" i="33"/>
  <c r="H630" i="33"/>
  <c r="I630" i="33"/>
  <c r="L630" i="33"/>
  <c r="O630" i="33"/>
  <c r="Q630" i="33"/>
  <c r="R630" i="33"/>
  <c r="S630" i="33"/>
  <c r="C631" i="33"/>
  <c r="H631" i="33"/>
  <c r="I631" i="33"/>
  <c r="L631" i="33"/>
  <c r="O631" i="33"/>
  <c r="Q631" i="33"/>
  <c r="R631" i="33"/>
  <c r="S631" i="33"/>
  <c r="C632" i="33"/>
  <c r="H632" i="33"/>
  <c r="I632" i="33"/>
  <c r="L632" i="33"/>
  <c r="O632" i="33"/>
  <c r="Q632" i="33"/>
  <c r="R632" i="33"/>
  <c r="S632" i="33"/>
  <c r="C633" i="33"/>
  <c r="H633" i="33"/>
  <c r="I633" i="33"/>
  <c r="L633" i="33"/>
  <c r="O633" i="33"/>
  <c r="Q633" i="33"/>
  <c r="R633" i="33"/>
  <c r="S633" i="33"/>
  <c r="C634" i="33"/>
  <c r="H634" i="33"/>
  <c r="I634" i="33"/>
  <c r="L634" i="33"/>
  <c r="O634" i="33"/>
  <c r="Q634" i="33"/>
  <c r="R634" i="33"/>
  <c r="S634" i="33"/>
  <c r="C635" i="33"/>
  <c r="H635" i="33"/>
  <c r="I635" i="33"/>
  <c r="L635" i="33"/>
  <c r="O635" i="33"/>
  <c r="Q635" i="33"/>
  <c r="R635" i="33"/>
  <c r="S635" i="33"/>
  <c r="C636" i="33"/>
  <c r="H636" i="33"/>
  <c r="I636" i="33"/>
  <c r="L636" i="33"/>
  <c r="O636" i="33"/>
  <c r="Q636" i="33"/>
  <c r="R636" i="33"/>
  <c r="S636" i="33"/>
  <c r="C637" i="33"/>
  <c r="H637" i="33"/>
  <c r="I637" i="33"/>
  <c r="L637" i="33"/>
  <c r="O637" i="33"/>
  <c r="Q637" i="33"/>
  <c r="R637" i="33"/>
  <c r="S637" i="33"/>
  <c r="C638" i="33"/>
  <c r="H638" i="33"/>
  <c r="I638" i="33"/>
  <c r="L638" i="33"/>
  <c r="O638" i="33"/>
  <c r="Q638" i="33"/>
  <c r="R638" i="33"/>
  <c r="S638" i="33"/>
  <c r="C639" i="33"/>
  <c r="H639" i="33"/>
  <c r="I639" i="33"/>
  <c r="L639" i="33"/>
  <c r="O639" i="33"/>
  <c r="Q639" i="33"/>
  <c r="R639" i="33"/>
  <c r="S639" i="33"/>
  <c r="C640" i="33"/>
  <c r="H640" i="33"/>
  <c r="I640" i="33"/>
  <c r="L640" i="33"/>
  <c r="O640" i="33"/>
  <c r="Q640" i="33"/>
  <c r="R640" i="33"/>
  <c r="S640" i="33"/>
  <c r="C641" i="33"/>
  <c r="H641" i="33"/>
  <c r="I641" i="33"/>
  <c r="L641" i="33"/>
  <c r="O641" i="33"/>
  <c r="Q641" i="33"/>
  <c r="R641" i="33"/>
  <c r="S641" i="33"/>
  <c r="C642" i="33"/>
  <c r="H642" i="33"/>
  <c r="I642" i="33"/>
  <c r="L642" i="33"/>
  <c r="O642" i="33"/>
  <c r="Q642" i="33"/>
  <c r="R642" i="33"/>
  <c r="S642" i="33"/>
  <c r="C643" i="33"/>
  <c r="H643" i="33"/>
  <c r="I643" i="33"/>
  <c r="L643" i="33"/>
  <c r="O643" i="33"/>
  <c r="Q643" i="33"/>
  <c r="R643" i="33"/>
  <c r="S643" i="33"/>
  <c r="C644" i="33"/>
  <c r="H644" i="33"/>
  <c r="I644" i="33"/>
  <c r="L644" i="33"/>
  <c r="O644" i="33"/>
  <c r="Q644" i="33"/>
  <c r="R644" i="33"/>
  <c r="S644" i="33"/>
  <c r="C645" i="33"/>
  <c r="H645" i="33"/>
  <c r="I645" i="33"/>
  <c r="L645" i="33"/>
  <c r="O645" i="33"/>
  <c r="Q645" i="33"/>
  <c r="R645" i="33"/>
  <c r="S645" i="33"/>
  <c r="C646" i="33"/>
  <c r="H646" i="33"/>
  <c r="I646" i="33"/>
  <c r="L646" i="33"/>
  <c r="O646" i="33"/>
  <c r="Q646" i="33"/>
  <c r="R646" i="33"/>
  <c r="S646" i="33"/>
  <c r="C647" i="33"/>
  <c r="H647" i="33"/>
  <c r="I647" i="33"/>
  <c r="L647" i="33"/>
  <c r="O647" i="33"/>
  <c r="Q647" i="33"/>
  <c r="R647" i="33"/>
  <c r="S647" i="33"/>
  <c r="C648" i="33"/>
  <c r="H648" i="33"/>
  <c r="I648" i="33"/>
  <c r="L648" i="33"/>
  <c r="O648" i="33"/>
  <c r="Q648" i="33"/>
  <c r="R648" i="33"/>
  <c r="S648" i="33"/>
  <c r="C649" i="33"/>
  <c r="H649" i="33"/>
  <c r="I649" i="33"/>
  <c r="L649" i="33"/>
  <c r="O649" i="33"/>
  <c r="Q649" i="33"/>
  <c r="R649" i="33"/>
  <c r="S649" i="33"/>
  <c r="C650" i="33"/>
  <c r="H650" i="33"/>
  <c r="I650" i="33"/>
  <c r="L650" i="33"/>
  <c r="O650" i="33"/>
  <c r="Q650" i="33"/>
  <c r="R650" i="33"/>
  <c r="S650" i="33"/>
  <c r="C651" i="33"/>
  <c r="H651" i="33"/>
  <c r="I651" i="33"/>
  <c r="L651" i="33"/>
  <c r="O651" i="33"/>
  <c r="Q651" i="33"/>
  <c r="R651" i="33"/>
  <c r="S651" i="33"/>
  <c r="C652" i="33"/>
  <c r="H652" i="33"/>
  <c r="I652" i="33"/>
  <c r="L652" i="33"/>
  <c r="O652" i="33"/>
  <c r="Q652" i="33"/>
  <c r="R652" i="33"/>
  <c r="S652" i="33"/>
  <c r="C653" i="33"/>
  <c r="H653" i="33"/>
  <c r="I653" i="33"/>
  <c r="L653" i="33"/>
  <c r="O653" i="33"/>
  <c r="Q653" i="33"/>
  <c r="R653" i="33"/>
  <c r="S653" i="33"/>
  <c r="C654" i="33"/>
  <c r="H654" i="33"/>
  <c r="I654" i="33"/>
  <c r="L654" i="33"/>
  <c r="O654" i="33"/>
  <c r="Q654" i="33"/>
  <c r="R654" i="33"/>
  <c r="S654" i="33"/>
  <c r="C655" i="33"/>
  <c r="H655" i="33"/>
  <c r="I655" i="33"/>
  <c r="L655" i="33"/>
  <c r="O655" i="33"/>
  <c r="Q655" i="33"/>
  <c r="R655" i="33"/>
  <c r="S655" i="33"/>
  <c r="C656" i="33"/>
  <c r="H656" i="33"/>
  <c r="I656" i="33"/>
  <c r="L656" i="33"/>
  <c r="O656" i="33"/>
  <c r="Q656" i="33"/>
  <c r="R656" i="33"/>
  <c r="S656" i="33"/>
  <c r="C657" i="33"/>
  <c r="H657" i="33"/>
  <c r="I657" i="33"/>
  <c r="L657" i="33"/>
  <c r="O657" i="33"/>
  <c r="Q657" i="33"/>
  <c r="R657" i="33"/>
  <c r="S657" i="33"/>
  <c r="C658" i="33"/>
  <c r="H658" i="33"/>
  <c r="I658" i="33"/>
  <c r="L658" i="33"/>
  <c r="O658" i="33"/>
  <c r="Q658" i="33"/>
  <c r="R658" i="33"/>
  <c r="S658" i="33"/>
  <c r="C659" i="33"/>
  <c r="H659" i="33"/>
  <c r="I659" i="33"/>
  <c r="L659" i="33"/>
  <c r="O659" i="33"/>
  <c r="Q659" i="33"/>
  <c r="R659" i="33"/>
  <c r="S659" i="33"/>
  <c r="C660" i="33"/>
  <c r="H660" i="33"/>
  <c r="I660" i="33"/>
  <c r="L660" i="33"/>
  <c r="O660" i="33"/>
  <c r="Q660" i="33"/>
  <c r="R660" i="33"/>
  <c r="S660" i="33"/>
  <c r="C661" i="33"/>
  <c r="H661" i="33"/>
  <c r="I661" i="33"/>
  <c r="L661" i="33"/>
  <c r="O661" i="33"/>
  <c r="Q661" i="33"/>
  <c r="R661" i="33"/>
  <c r="S661" i="33"/>
  <c r="C662" i="33"/>
  <c r="H662" i="33"/>
  <c r="I662" i="33"/>
  <c r="L662" i="33"/>
  <c r="O662" i="33"/>
  <c r="Q662" i="33"/>
  <c r="R662" i="33"/>
  <c r="S662" i="33"/>
  <c r="C663" i="33"/>
  <c r="H663" i="33"/>
  <c r="I663" i="33"/>
  <c r="L663" i="33"/>
  <c r="O663" i="33"/>
  <c r="Q663" i="33"/>
  <c r="R663" i="33"/>
  <c r="S663" i="33"/>
  <c r="C664" i="33"/>
  <c r="H664" i="33"/>
  <c r="I664" i="33"/>
  <c r="L664" i="33"/>
  <c r="O664" i="33"/>
  <c r="Q664" i="33"/>
  <c r="R664" i="33"/>
  <c r="S664" i="33"/>
  <c r="C665" i="33"/>
  <c r="H665" i="33"/>
  <c r="I665" i="33"/>
  <c r="L665" i="33"/>
  <c r="O665" i="33"/>
  <c r="Q665" i="33"/>
  <c r="R665" i="33"/>
  <c r="S665" i="33"/>
  <c r="C666" i="33"/>
  <c r="H666" i="33"/>
  <c r="I666" i="33"/>
  <c r="L666" i="33"/>
  <c r="O666" i="33"/>
  <c r="Q666" i="33"/>
  <c r="R666" i="33"/>
  <c r="S666" i="33"/>
  <c r="C667" i="33"/>
  <c r="H667" i="33"/>
  <c r="I667" i="33"/>
  <c r="L667" i="33"/>
  <c r="O667" i="33"/>
  <c r="Q667" i="33"/>
  <c r="R667" i="33"/>
  <c r="S667" i="33"/>
  <c r="C668" i="33"/>
  <c r="H668" i="33"/>
  <c r="I668" i="33"/>
  <c r="L668" i="33"/>
  <c r="O668" i="33"/>
  <c r="Q668" i="33"/>
  <c r="R668" i="33"/>
  <c r="S668" i="33"/>
  <c r="C669" i="33"/>
  <c r="H669" i="33"/>
  <c r="I669" i="33"/>
  <c r="L669" i="33"/>
  <c r="O669" i="33"/>
  <c r="Q669" i="33"/>
  <c r="R669" i="33"/>
  <c r="S669" i="33"/>
  <c r="C670" i="33"/>
  <c r="H670" i="33"/>
  <c r="I670" i="33"/>
  <c r="L670" i="33"/>
  <c r="O670" i="33"/>
  <c r="Q670" i="33"/>
  <c r="R670" i="33"/>
  <c r="S670" i="33"/>
  <c r="C671" i="33"/>
  <c r="H671" i="33"/>
  <c r="I671" i="33"/>
  <c r="L671" i="33"/>
  <c r="O671" i="33"/>
  <c r="Q671" i="33"/>
  <c r="R671" i="33"/>
  <c r="S671" i="33"/>
  <c r="C672" i="33"/>
  <c r="H672" i="33"/>
  <c r="I672" i="33"/>
  <c r="L672" i="33"/>
  <c r="O672" i="33"/>
  <c r="Q672" i="33"/>
  <c r="R672" i="33"/>
  <c r="S672" i="33"/>
  <c r="C673" i="33"/>
  <c r="H673" i="33"/>
  <c r="I673" i="33"/>
  <c r="L673" i="33"/>
  <c r="O673" i="33"/>
  <c r="Q673" i="33"/>
  <c r="R673" i="33"/>
  <c r="S673" i="33"/>
  <c r="C674" i="33"/>
  <c r="H674" i="33"/>
  <c r="I674" i="33"/>
  <c r="L674" i="33"/>
  <c r="O674" i="33"/>
  <c r="Q674" i="33"/>
  <c r="R674" i="33"/>
  <c r="S674" i="33"/>
  <c r="C675" i="33"/>
  <c r="H675" i="33"/>
  <c r="I675" i="33"/>
  <c r="L675" i="33"/>
  <c r="O675" i="33"/>
  <c r="Q675" i="33"/>
  <c r="R675" i="33"/>
  <c r="S675" i="33"/>
  <c r="C676" i="33"/>
  <c r="H676" i="33"/>
  <c r="I676" i="33"/>
  <c r="L676" i="33"/>
  <c r="O676" i="33"/>
  <c r="Q676" i="33"/>
  <c r="R676" i="33"/>
  <c r="S676" i="33"/>
  <c r="C677" i="33"/>
  <c r="H677" i="33"/>
  <c r="I677" i="33"/>
  <c r="L677" i="33"/>
  <c r="O677" i="33"/>
  <c r="Q677" i="33"/>
  <c r="R677" i="33"/>
  <c r="S677" i="33"/>
  <c r="C678" i="33"/>
  <c r="H678" i="33"/>
  <c r="I678" i="33"/>
  <c r="L678" i="33"/>
  <c r="O678" i="33"/>
  <c r="Q678" i="33"/>
  <c r="R678" i="33"/>
  <c r="S678" i="33"/>
  <c r="C679" i="33"/>
  <c r="H679" i="33"/>
  <c r="I679" i="33"/>
  <c r="L679" i="33"/>
  <c r="O679" i="33"/>
  <c r="Q679" i="33"/>
  <c r="R679" i="33"/>
  <c r="S679" i="33"/>
  <c r="C680" i="33"/>
  <c r="H680" i="33"/>
  <c r="I680" i="33"/>
  <c r="L680" i="33"/>
  <c r="O680" i="33"/>
  <c r="Q680" i="33"/>
  <c r="R680" i="33"/>
  <c r="S680" i="33"/>
  <c r="C681" i="33"/>
  <c r="H681" i="33"/>
  <c r="I681" i="33"/>
  <c r="L681" i="33"/>
  <c r="O681" i="33"/>
  <c r="Q681" i="33"/>
  <c r="R681" i="33"/>
  <c r="S681" i="33"/>
  <c r="C682" i="33"/>
  <c r="H682" i="33"/>
  <c r="I682" i="33"/>
  <c r="L682" i="33"/>
  <c r="O682" i="33"/>
  <c r="Q682" i="33"/>
  <c r="R682" i="33"/>
  <c r="S682" i="33"/>
  <c r="C683" i="33"/>
  <c r="H683" i="33"/>
  <c r="I683" i="33"/>
  <c r="L683" i="33"/>
  <c r="O683" i="33"/>
  <c r="Q683" i="33"/>
  <c r="R683" i="33"/>
  <c r="S683" i="33"/>
  <c r="C684" i="33"/>
  <c r="H684" i="33"/>
  <c r="I684" i="33"/>
  <c r="L684" i="33"/>
  <c r="O684" i="33"/>
  <c r="Q684" i="33"/>
  <c r="R684" i="33"/>
  <c r="S684" i="33"/>
  <c r="C685" i="33"/>
  <c r="H685" i="33"/>
  <c r="I685" i="33"/>
  <c r="L685" i="33"/>
  <c r="O685" i="33"/>
  <c r="Q685" i="33"/>
  <c r="R685" i="33"/>
  <c r="S685" i="33"/>
  <c r="C686" i="33"/>
  <c r="H686" i="33"/>
  <c r="I686" i="33"/>
  <c r="L686" i="33"/>
  <c r="O686" i="33"/>
  <c r="Q686" i="33"/>
  <c r="R686" i="33"/>
  <c r="S686" i="33"/>
  <c r="C687" i="33"/>
  <c r="H687" i="33"/>
  <c r="I687" i="33"/>
  <c r="L687" i="33"/>
  <c r="O687" i="33"/>
  <c r="Q687" i="33"/>
  <c r="R687" i="33"/>
  <c r="S687" i="33"/>
  <c r="C688" i="33"/>
  <c r="H688" i="33"/>
  <c r="I688" i="33"/>
  <c r="L688" i="33"/>
  <c r="O688" i="33"/>
  <c r="Q688" i="33"/>
  <c r="R688" i="33"/>
  <c r="S688" i="33"/>
  <c r="C689" i="33"/>
  <c r="H689" i="33"/>
  <c r="I689" i="33"/>
  <c r="L689" i="33"/>
  <c r="O689" i="33"/>
  <c r="Q689" i="33"/>
  <c r="R689" i="33"/>
  <c r="S689" i="33"/>
  <c r="C690" i="33"/>
  <c r="H690" i="33"/>
  <c r="I690" i="33"/>
  <c r="L690" i="33"/>
  <c r="O690" i="33"/>
  <c r="Q690" i="33"/>
  <c r="R690" i="33"/>
  <c r="S690" i="33"/>
  <c r="C691" i="33"/>
  <c r="H691" i="33"/>
  <c r="I691" i="33"/>
  <c r="L691" i="33"/>
  <c r="O691" i="33"/>
  <c r="Q691" i="33"/>
  <c r="R691" i="33"/>
  <c r="S691" i="33"/>
  <c r="C692" i="33"/>
  <c r="H692" i="33"/>
  <c r="I692" i="33"/>
  <c r="L692" i="33"/>
  <c r="O692" i="33"/>
  <c r="Q692" i="33"/>
  <c r="R692" i="33"/>
  <c r="S692" i="33"/>
  <c r="C693" i="33"/>
  <c r="H693" i="33"/>
  <c r="I693" i="33"/>
  <c r="L693" i="33"/>
  <c r="O693" i="33"/>
  <c r="Q693" i="33"/>
  <c r="R693" i="33"/>
  <c r="S693" i="33"/>
  <c r="C694" i="33"/>
  <c r="H694" i="33"/>
  <c r="I694" i="33"/>
  <c r="L694" i="33"/>
  <c r="O694" i="33"/>
  <c r="Q694" i="33"/>
  <c r="R694" i="33"/>
  <c r="S694" i="33"/>
  <c r="C695" i="33"/>
  <c r="H695" i="33"/>
  <c r="I695" i="33"/>
  <c r="L695" i="33"/>
  <c r="O695" i="33"/>
  <c r="Q695" i="33"/>
  <c r="R695" i="33"/>
  <c r="S695" i="33"/>
  <c r="C696" i="33"/>
  <c r="H696" i="33"/>
  <c r="I696" i="33"/>
  <c r="L696" i="33"/>
  <c r="O696" i="33"/>
  <c r="Q696" i="33"/>
  <c r="R696" i="33"/>
  <c r="S696" i="33"/>
  <c r="C697" i="33"/>
  <c r="H697" i="33"/>
  <c r="I697" i="33"/>
  <c r="L697" i="33"/>
  <c r="O697" i="33"/>
  <c r="Q697" i="33"/>
  <c r="R697" i="33"/>
  <c r="S697" i="33"/>
  <c r="C698" i="33"/>
  <c r="H698" i="33"/>
  <c r="I698" i="33"/>
  <c r="L698" i="33"/>
  <c r="O698" i="33"/>
  <c r="Q698" i="33"/>
  <c r="R698" i="33"/>
  <c r="S698" i="33"/>
  <c r="C699" i="33"/>
  <c r="H699" i="33"/>
  <c r="I699" i="33"/>
  <c r="L699" i="33"/>
  <c r="O699" i="33"/>
  <c r="Q699" i="33"/>
  <c r="R699" i="33"/>
  <c r="S699" i="33"/>
  <c r="C700" i="33"/>
  <c r="H700" i="33"/>
  <c r="I700" i="33"/>
  <c r="L700" i="33"/>
  <c r="O700" i="33"/>
  <c r="Q700" i="33"/>
  <c r="R700" i="33"/>
  <c r="S700" i="33"/>
  <c r="C701" i="33"/>
  <c r="H701" i="33"/>
  <c r="I701" i="33"/>
  <c r="L701" i="33"/>
  <c r="O701" i="33"/>
  <c r="Q701" i="33"/>
  <c r="R701" i="33"/>
  <c r="S701" i="33"/>
  <c r="C702" i="33"/>
  <c r="H702" i="33"/>
  <c r="I702" i="33"/>
  <c r="L702" i="33"/>
  <c r="O702" i="33"/>
  <c r="Q702" i="33"/>
  <c r="R702" i="33"/>
  <c r="S702" i="33"/>
  <c r="C703" i="33"/>
  <c r="H703" i="33"/>
  <c r="I703" i="33"/>
  <c r="L703" i="33"/>
  <c r="O703" i="33"/>
  <c r="Q703" i="33"/>
  <c r="R703" i="33"/>
  <c r="S703" i="33"/>
  <c r="C704" i="33"/>
  <c r="H704" i="33"/>
  <c r="I704" i="33"/>
  <c r="L704" i="33"/>
  <c r="O704" i="33"/>
  <c r="Q704" i="33"/>
  <c r="R704" i="33"/>
  <c r="S704" i="33"/>
  <c r="C705" i="33"/>
  <c r="H705" i="33"/>
  <c r="I705" i="33"/>
  <c r="L705" i="33"/>
  <c r="O705" i="33"/>
  <c r="Q705" i="33"/>
  <c r="R705" i="33"/>
  <c r="S705" i="33"/>
  <c r="C706" i="33"/>
  <c r="H706" i="33"/>
  <c r="I706" i="33"/>
  <c r="L706" i="33"/>
  <c r="O706" i="33"/>
  <c r="Q706" i="33"/>
  <c r="R706" i="33"/>
  <c r="S706" i="33"/>
  <c r="C707" i="33"/>
  <c r="H707" i="33"/>
  <c r="I707" i="33"/>
  <c r="L707" i="33"/>
  <c r="O707" i="33"/>
  <c r="Q707" i="33"/>
  <c r="R707" i="33"/>
  <c r="S707" i="33"/>
  <c r="C708" i="33"/>
  <c r="H708" i="33"/>
  <c r="I708" i="33"/>
  <c r="L708" i="33"/>
  <c r="O708" i="33"/>
  <c r="Q708" i="33"/>
  <c r="R708" i="33"/>
  <c r="S708" i="33"/>
  <c r="C709" i="33"/>
  <c r="H709" i="33"/>
  <c r="I709" i="33"/>
  <c r="L709" i="33"/>
  <c r="O709" i="33"/>
  <c r="Q709" i="33"/>
  <c r="R709" i="33"/>
  <c r="S709" i="33"/>
  <c r="C710" i="33"/>
  <c r="H710" i="33"/>
  <c r="I710" i="33"/>
  <c r="L710" i="33"/>
  <c r="O710" i="33"/>
  <c r="Q710" i="33"/>
  <c r="R710" i="33"/>
  <c r="S710" i="33"/>
  <c r="C711" i="33"/>
  <c r="H711" i="33"/>
  <c r="I711" i="33"/>
  <c r="L711" i="33"/>
  <c r="O711" i="33"/>
  <c r="Q711" i="33"/>
  <c r="R711" i="33"/>
  <c r="S711" i="33"/>
  <c r="C712" i="33"/>
  <c r="H712" i="33"/>
  <c r="I712" i="33"/>
  <c r="L712" i="33"/>
  <c r="O712" i="33"/>
  <c r="Q712" i="33"/>
  <c r="R712" i="33"/>
  <c r="S712" i="33"/>
  <c r="C713" i="33"/>
  <c r="H713" i="33"/>
  <c r="I713" i="33"/>
  <c r="L713" i="33"/>
  <c r="O713" i="33"/>
  <c r="Q713" i="33"/>
  <c r="R713" i="33"/>
  <c r="S713" i="33"/>
  <c r="C714" i="33"/>
  <c r="H714" i="33"/>
  <c r="I714" i="33"/>
  <c r="L714" i="33"/>
  <c r="O714" i="33"/>
  <c r="Q714" i="33"/>
  <c r="R714" i="33"/>
  <c r="S714" i="33"/>
  <c r="C715" i="33"/>
  <c r="H715" i="33"/>
  <c r="I715" i="33"/>
  <c r="L715" i="33"/>
  <c r="O715" i="33"/>
  <c r="Q715" i="33"/>
  <c r="R715" i="33"/>
  <c r="S715" i="33"/>
  <c r="C716" i="33"/>
  <c r="H716" i="33"/>
  <c r="I716" i="33"/>
  <c r="L716" i="33"/>
  <c r="O716" i="33"/>
  <c r="Q716" i="33"/>
  <c r="R716" i="33"/>
  <c r="S716" i="33"/>
  <c r="C717" i="33"/>
  <c r="H717" i="33"/>
  <c r="I717" i="33"/>
  <c r="L717" i="33"/>
  <c r="O717" i="33"/>
  <c r="Q717" i="33"/>
  <c r="R717" i="33"/>
  <c r="S717" i="33"/>
  <c r="C718" i="33"/>
  <c r="H718" i="33"/>
  <c r="I718" i="33"/>
  <c r="L718" i="33"/>
  <c r="O718" i="33"/>
  <c r="Q718" i="33"/>
  <c r="R718" i="33"/>
  <c r="S718" i="33"/>
  <c r="C719" i="33"/>
  <c r="H719" i="33"/>
  <c r="I719" i="33"/>
  <c r="L719" i="33"/>
  <c r="O719" i="33"/>
  <c r="Q719" i="33"/>
  <c r="R719" i="33"/>
  <c r="S719" i="33"/>
  <c r="C720" i="33"/>
  <c r="H720" i="33"/>
  <c r="I720" i="33"/>
  <c r="L720" i="33"/>
  <c r="O720" i="33"/>
  <c r="Q720" i="33"/>
  <c r="R720" i="33"/>
  <c r="S720" i="33"/>
  <c r="C721" i="33"/>
  <c r="H721" i="33"/>
  <c r="I721" i="33"/>
  <c r="L721" i="33"/>
  <c r="O721" i="33"/>
  <c r="Q721" i="33"/>
  <c r="R721" i="33"/>
  <c r="S721" i="33"/>
  <c r="C722" i="33"/>
  <c r="H722" i="33"/>
  <c r="I722" i="33"/>
  <c r="L722" i="33"/>
  <c r="O722" i="33"/>
  <c r="Q722" i="33"/>
  <c r="R722" i="33"/>
  <c r="S722" i="33"/>
  <c r="C723" i="33"/>
  <c r="H723" i="33"/>
  <c r="I723" i="33"/>
  <c r="L723" i="33"/>
  <c r="O723" i="33"/>
  <c r="Q723" i="33"/>
  <c r="R723" i="33"/>
  <c r="S723" i="33"/>
  <c r="C724" i="33"/>
  <c r="H724" i="33"/>
  <c r="I724" i="33"/>
  <c r="L724" i="33"/>
  <c r="O724" i="33"/>
  <c r="Q724" i="33"/>
  <c r="R724" i="33"/>
  <c r="S724" i="33"/>
  <c r="C725" i="33"/>
  <c r="H725" i="33"/>
  <c r="I725" i="33"/>
  <c r="L725" i="33"/>
  <c r="O725" i="33"/>
  <c r="Q725" i="33"/>
  <c r="R725" i="33"/>
  <c r="S725" i="33"/>
  <c r="C726" i="33"/>
  <c r="H726" i="33"/>
  <c r="I726" i="33"/>
  <c r="L726" i="33"/>
  <c r="O726" i="33"/>
  <c r="Q726" i="33"/>
  <c r="R726" i="33"/>
  <c r="S726" i="33"/>
  <c r="C727" i="33"/>
  <c r="H727" i="33"/>
  <c r="I727" i="33"/>
  <c r="L727" i="33"/>
  <c r="O727" i="33"/>
  <c r="Q727" i="33"/>
  <c r="R727" i="33"/>
  <c r="S727" i="33"/>
  <c r="C728" i="33"/>
  <c r="H728" i="33"/>
  <c r="I728" i="33"/>
  <c r="L728" i="33"/>
  <c r="O728" i="33"/>
  <c r="Q728" i="33"/>
  <c r="R728" i="33"/>
  <c r="S728" i="33"/>
  <c r="C729" i="33"/>
  <c r="H729" i="33"/>
  <c r="I729" i="33"/>
  <c r="L729" i="33"/>
  <c r="O729" i="33"/>
  <c r="Q729" i="33"/>
  <c r="R729" i="33"/>
  <c r="S729" i="33"/>
  <c r="C730" i="33"/>
  <c r="H730" i="33"/>
  <c r="I730" i="33"/>
  <c r="L730" i="33"/>
  <c r="O730" i="33"/>
  <c r="Q730" i="33"/>
  <c r="R730" i="33"/>
  <c r="S730" i="33"/>
  <c r="C731" i="33"/>
  <c r="H731" i="33"/>
  <c r="I731" i="33"/>
  <c r="L731" i="33"/>
  <c r="O731" i="33"/>
  <c r="Q731" i="33"/>
  <c r="R731" i="33"/>
  <c r="S731" i="33"/>
  <c r="C732" i="33"/>
  <c r="H732" i="33"/>
  <c r="I732" i="33"/>
  <c r="L732" i="33"/>
  <c r="O732" i="33"/>
  <c r="Q732" i="33"/>
  <c r="R732" i="33"/>
  <c r="S732" i="33"/>
  <c r="C733" i="33"/>
  <c r="H733" i="33"/>
  <c r="I733" i="33"/>
  <c r="L733" i="33"/>
  <c r="O733" i="33"/>
  <c r="Q733" i="33"/>
  <c r="R733" i="33"/>
  <c r="S733" i="33"/>
  <c r="C734" i="33"/>
  <c r="H734" i="33"/>
  <c r="I734" i="33"/>
  <c r="L734" i="33"/>
  <c r="O734" i="33"/>
  <c r="Q734" i="33"/>
  <c r="R734" i="33"/>
  <c r="S734" i="33"/>
  <c r="C735" i="33"/>
  <c r="H735" i="33"/>
  <c r="I735" i="33"/>
  <c r="L735" i="33"/>
  <c r="O735" i="33"/>
  <c r="Q735" i="33"/>
  <c r="R735" i="33"/>
  <c r="S735" i="33"/>
  <c r="C736" i="33"/>
  <c r="H736" i="33"/>
  <c r="I736" i="33"/>
  <c r="L736" i="33"/>
  <c r="O736" i="33"/>
  <c r="Q736" i="33"/>
  <c r="R736" i="33"/>
  <c r="S736" i="33"/>
  <c r="C737" i="33"/>
  <c r="H737" i="33"/>
  <c r="I737" i="33"/>
  <c r="L737" i="33"/>
  <c r="O737" i="33"/>
  <c r="Q737" i="33"/>
  <c r="R737" i="33"/>
  <c r="S737" i="33"/>
  <c r="C738" i="33"/>
  <c r="H738" i="33"/>
  <c r="I738" i="33"/>
  <c r="L738" i="33"/>
  <c r="O738" i="33"/>
  <c r="Q738" i="33"/>
  <c r="R738" i="33"/>
  <c r="S738" i="33"/>
  <c r="C739" i="33"/>
  <c r="H739" i="33"/>
  <c r="I739" i="33"/>
  <c r="L739" i="33"/>
  <c r="O739" i="33"/>
  <c r="Q739" i="33"/>
  <c r="R739" i="33"/>
  <c r="S739" i="33"/>
  <c r="C740" i="33"/>
  <c r="H740" i="33"/>
  <c r="I740" i="33"/>
  <c r="L740" i="33"/>
  <c r="O740" i="33"/>
  <c r="Q740" i="33"/>
  <c r="R740" i="33"/>
  <c r="S740" i="33"/>
  <c r="C741" i="33"/>
  <c r="H741" i="33"/>
  <c r="I741" i="33"/>
  <c r="L741" i="33"/>
  <c r="O741" i="33"/>
  <c r="Q741" i="33"/>
  <c r="R741" i="33"/>
  <c r="S741" i="33"/>
  <c r="C742" i="33"/>
  <c r="H742" i="33"/>
  <c r="I742" i="33"/>
  <c r="L742" i="33"/>
  <c r="O742" i="33"/>
  <c r="Q742" i="33"/>
  <c r="R742" i="33"/>
  <c r="S742" i="33"/>
  <c r="C743" i="33"/>
  <c r="H743" i="33"/>
  <c r="I743" i="33"/>
  <c r="L743" i="33"/>
  <c r="O743" i="33"/>
  <c r="Q743" i="33"/>
  <c r="R743" i="33"/>
  <c r="S743" i="33"/>
  <c r="C744" i="33"/>
  <c r="H744" i="33"/>
  <c r="I744" i="33"/>
  <c r="L744" i="33"/>
  <c r="O744" i="33"/>
  <c r="Q744" i="33"/>
  <c r="R744" i="33"/>
  <c r="S744" i="33"/>
  <c r="C745" i="33"/>
  <c r="H745" i="33"/>
  <c r="I745" i="33"/>
  <c r="L745" i="33"/>
  <c r="O745" i="33"/>
  <c r="Q745" i="33"/>
  <c r="R745" i="33"/>
  <c r="S745" i="33"/>
  <c r="C746" i="33"/>
  <c r="H746" i="33"/>
  <c r="I746" i="33"/>
  <c r="L746" i="33"/>
  <c r="O746" i="33"/>
  <c r="Q746" i="33"/>
  <c r="R746" i="33"/>
  <c r="S746" i="33"/>
  <c r="C747" i="33"/>
  <c r="H747" i="33"/>
  <c r="I747" i="33"/>
  <c r="L747" i="33"/>
  <c r="O747" i="33"/>
  <c r="Q747" i="33"/>
  <c r="R747" i="33"/>
  <c r="S747" i="33"/>
  <c r="C748" i="33"/>
  <c r="H748" i="33"/>
  <c r="I748" i="33"/>
  <c r="L748" i="33"/>
  <c r="O748" i="33"/>
  <c r="Q748" i="33"/>
  <c r="R748" i="33"/>
  <c r="S748" i="33"/>
  <c r="C749" i="33"/>
  <c r="H749" i="33"/>
  <c r="I749" i="33"/>
  <c r="L749" i="33"/>
  <c r="O749" i="33"/>
  <c r="Q749" i="33"/>
  <c r="R749" i="33"/>
  <c r="S749" i="33"/>
  <c r="C750" i="33"/>
  <c r="H750" i="33"/>
  <c r="I750" i="33"/>
  <c r="L750" i="33"/>
  <c r="O750" i="33"/>
  <c r="Q750" i="33"/>
  <c r="R750" i="33"/>
  <c r="S750" i="33"/>
  <c r="C751" i="33"/>
  <c r="H751" i="33"/>
  <c r="I751" i="33"/>
  <c r="L751" i="33"/>
  <c r="O751" i="33"/>
  <c r="Q751" i="33"/>
  <c r="R751" i="33"/>
  <c r="S751" i="33"/>
  <c r="C752" i="33"/>
  <c r="H752" i="33"/>
  <c r="I752" i="33"/>
  <c r="L752" i="33"/>
  <c r="O752" i="33"/>
  <c r="Q752" i="33"/>
  <c r="R752" i="33"/>
  <c r="S752" i="33"/>
  <c r="C753" i="33"/>
  <c r="H753" i="33"/>
  <c r="I753" i="33"/>
  <c r="L753" i="33"/>
  <c r="O753" i="33"/>
  <c r="Q753" i="33"/>
  <c r="R753" i="33"/>
  <c r="S753" i="33"/>
  <c r="C754" i="33"/>
  <c r="H754" i="33"/>
  <c r="I754" i="33"/>
  <c r="L754" i="33"/>
  <c r="O754" i="33"/>
  <c r="Q754" i="33"/>
  <c r="R754" i="33"/>
  <c r="S754" i="33"/>
  <c r="C755" i="33"/>
  <c r="H755" i="33"/>
  <c r="I755" i="33"/>
  <c r="L755" i="33"/>
  <c r="O755" i="33"/>
  <c r="Q755" i="33"/>
  <c r="R755" i="33"/>
  <c r="S755" i="33"/>
  <c r="C756" i="33"/>
  <c r="H756" i="33"/>
  <c r="I756" i="33"/>
  <c r="L756" i="33"/>
  <c r="O756" i="33"/>
  <c r="Q756" i="33"/>
  <c r="R756" i="33"/>
  <c r="S756" i="33"/>
  <c r="C757" i="33"/>
  <c r="H757" i="33"/>
  <c r="I757" i="33"/>
  <c r="L757" i="33"/>
  <c r="O757" i="33"/>
  <c r="Q757" i="33"/>
  <c r="R757" i="33"/>
  <c r="S757" i="33"/>
  <c r="C758" i="33"/>
  <c r="H758" i="33"/>
  <c r="I758" i="33"/>
  <c r="L758" i="33"/>
  <c r="O758" i="33"/>
  <c r="Q758" i="33"/>
  <c r="R758" i="33"/>
  <c r="S758" i="33"/>
  <c r="C759" i="33"/>
  <c r="H759" i="33"/>
  <c r="I759" i="33"/>
  <c r="L759" i="33"/>
  <c r="O759" i="33"/>
  <c r="Q759" i="33"/>
  <c r="R759" i="33"/>
  <c r="S759" i="33"/>
  <c r="C760" i="33"/>
  <c r="H760" i="33"/>
  <c r="I760" i="33"/>
  <c r="L760" i="33"/>
  <c r="O760" i="33"/>
  <c r="Q760" i="33"/>
  <c r="R760" i="33"/>
  <c r="S760" i="33"/>
  <c r="C761" i="33"/>
  <c r="H761" i="33"/>
  <c r="I761" i="33"/>
  <c r="L761" i="33"/>
  <c r="O761" i="33"/>
  <c r="Q761" i="33"/>
  <c r="R761" i="33"/>
  <c r="S761" i="33"/>
  <c r="C762" i="33"/>
  <c r="H762" i="33"/>
  <c r="I762" i="33"/>
  <c r="L762" i="33"/>
  <c r="O762" i="33"/>
  <c r="Q762" i="33"/>
  <c r="R762" i="33"/>
  <c r="S762" i="33"/>
  <c r="C763" i="33"/>
  <c r="H763" i="33"/>
  <c r="I763" i="33"/>
  <c r="L763" i="33"/>
  <c r="O763" i="33"/>
  <c r="Q763" i="33"/>
  <c r="R763" i="33"/>
  <c r="S763" i="33"/>
  <c r="C764" i="33"/>
  <c r="H764" i="33"/>
  <c r="I764" i="33"/>
  <c r="L764" i="33"/>
  <c r="O764" i="33"/>
  <c r="Q764" i="33"/>
  <c r="R764" i="33"/>
  <c r="S764" i="33"/>
  <c r="C765" i="33"/>
  <c r="H765" i="33"/>
  <c r="I765" i="33"/>
  <c r="L765" i="33"/>
  <c r="O765" i="33"/>
  <c r="Q765" i="33"/>
  <c r="R765" i="33"/>
  <c r="S765" i="33"/>
  <c r="C766" i="33"/>
  <c r="H766" i="33"/>
  <c r="I766" i="33"/>
  <c r="L766" i="33"/>
  <c r="O766" i="33"/>
  <c r="Q766" i="33"/>
  <c r="R766" i="33"/>
  <c r="S766" i="33"/>
  <c r="C767" i="33"/>
  <c r="H767" i="33"/>
  <c r="I767" i="33"/>
  <c r="L767" i="33"/>
  <c r="O767" i="33"/>
  <c r="Q767" i="33"/>
  <c r="R767" i="33"/>
  <c r="S767" i="33"/>
  <c r="C768" i="33"/>
  <c r="H768" i="33"/>
  <c r="I768" i="33"/>
  <c r="L768" i="33"/>
  <c r="O768" i="33"/>
  <c r="Q768" i="33"/>
  <c r="R768" i="33"/>
  <c r="S768" i="33"/>
  <c r="C769" i="33"/>
  <c r="H769" i="33"/>
  <c r="I769" i="33"/>
  <c r="L769" i="33"/>
  <c r="O769" i="33"/>
  <c r="Q769" i="33"/>
  <c r="R769" i="33"/>
  <c r="S769" i="33"/>
  <c r="C770" i="33"/>
  <c r="H770" i="33"/>
  <c r="I770" i="33"/>
  <c r="L770" i="33"/>
  <c r="O770" i="33"/>
  <c r="Q770" i="33"/>
  <c r="R770" i="33"/>
  <c r="S770" i="33"/>
  <c r="C771" i="33"/>
  <c r="H771" i="33"/>
  <c r="I771" i="33"/>
  <c r="L771" i="33"/>
  <c r="O771" i="33"/>
  <c r="Q771" i="33"/>
  <c r="R771" i="33"/>
  <c r="S771" i="33"/>
  <c r="C772" i="33"/>
  <c r="H772" i="33"/>
  <c r="I772" i="33"/>
  <c r="L772" i="33"/>
  <c r="O772" i="33"/>
  <c r="Q772" i="33"/>
  <c r="R772" i="33"/>
  <c r="S772" i="33"/>
  <c r="C773" i="33"/>
  <c r="H773" i="33"/>
  <c r="I773" i="33"/>
  <c r="L773" i="33"/>
  <c r="O773" i="33"/>
  <c r="Q773" i="33"/>
  <c r="R773" i="33"/>
  <c r="S773" i="33"/>
  <c r="C774" i="33"/>
  <c r="H774" i="33"/>
  <c r="I774" i="33"/>
  <c r="L774" i="33"/>
  <c r="O774" i="33"/>
  <c r="Q774" i="33"/>
  <c r="R774" i="33"/>
  <c r="S774" i="33"/>
  <c r="C775" i="33"/>
  <c r="H775" i="33"/>
  <c r="I775" i="33"/>
  <c r="L775" i="33"/>
  <c r="O775" i="33"/>
  <c r="Q775" i="33"/>
  <c r="R775" i="33"/>
  <c r="S775" i="33"/>
  <c r="C776" i="33"/>
  <c r="H776" i="33"/>
  <c r="I776" i="33"/>
  <c r="L776" i="33"/>
  <c r="O776" i="33"/>
  <c r="Q776" i="33"/>
  <c r="R776" i="33"/>
  <c r="S776" i="33"/>
  <c r="C777" i="33"/>
  <c r="H777" i="33"/>
  <c r="I777" i="33"/>
  <c r="L777" i="33"/>
  <c r="O777" i="33"/>
  <c r="Q777" i="33"/>
  <c r="R777" i="33"/>
  <c r="S777" i="33"/>
  <c r="C778" i="33"/>
  <c r="H778" i="33"/>
  <c r="I778" i="33"/>
  <c r="L778" i="33"/>
  <c r="O778" i="33"/>
  <c r="Q778" i="33"/>
  <c r="R778" i="33"/>
  <c r="S778" i="33"/>
  <c r="C779" i="33"/>
  <c r="H779" i="33"/>
  <c r="I779" i="33"/>
  <c r="L779" i="33"/>
  <c r="O779" i="33"/>
  <c r="Q779" i="33"/>
  <c r="R779" i="33"/>
  <c r="S779" i="33"/>
  <c r="C780" i="33"/>
  <c r="H780" i="33"/>
  <c r="I780" i="33"/>
  <c r="L780" i="33"/>
  <c r="O780" i="33"/>
  <c r="Q780" i="33"/>
  <c r="R780" i="33"/>
  <c r="S780" i="33"/>
  <c r="C781" i="33"/>
  <c r="H781" i="33"/>
  <c r="I781" i="33"/>
  <c r="L781" i="33"/>
  <c r="O781" i="33"/>
  <c r="Q781" i="33"/>
  <c r="R781" i="33"/>
  <c r="S781" i="33"/>
  <c r="C782" i="33"/>
  <c r="H782" i="33"/>
  <c r="I782" i="33"/>
  <c r="L782" i="33"/>
  <c r="O782" i="33"/>
  <c r="Q782" i="33"/>
  <c r="R782" i="33"/>
  <c r="S782" i="33"/>
  <c r="C783" i="33"/>
  <c r="H783" i="33"/>
  <c r="I783" i="33"/>
  <c r="L783" i="33"/>
  <c r="O783" i="33"/>
  <c r="Q783" i="33"/>
  <c r="R783" i="33"/>
  <c r="S783" i="33"/>
  <c r="C784" i="33"/>
  <c r="H784" i="33"/>
  <c r="I784" i="33"/>
  <c r="L784" i="33"/>
  <c r="O784" i="33"/>
  <c r="Q784" i="33"/>
  <c r="R784" i="33"/>
  <c r="S784" i="33"/>
  <c r="C785" i="33"/>
  <c r="H785" i="33"/>
  <c r="I785" i="33"/>
  <c r="L785" i="33"/>
  <c r="O785" i="33"/>
  <c r="Q785" i="33"/>
  <c r="R785" i="33"/>
  <c r="S785" i="33"/>
  <c r="C786" i="33"/>
  <c r="H786" i="33"/>
  <c r="I786" i="33"/>
  <c r="L786" i="33"/>
  <c r="O786" i="33"/>
  <c r="Q786" i="33"/>
  <c r="R786" i="33"/>
  <c r="S786" i="33"/>
  <c r="C787" i="33"/>
  <c r="H787" i="33"/>
  <c r="I787" i="33"/>
  <c r="L787" i="33"/>
  <c r="O787" i="33"/>
  <c r="Q787" i="33"/>
  <c r="R787" i="33"/>
  <c r="S787" i="33"/>
  <c r="C788" i="33"/>
  <c r="H788" i="33"/>
  <c r="I788" i="33"/>
  <c r="L788" i="33"/>
  <c r="O788" i="33"/>
  <c r="Q788" i="33"/>
  <c r="R788" i="33"/>
  <c r="S788" i="33"/>
  <c r="C789" i="33"/>
  <c r="H789" i="33"/>
  <c r="I789" i="33"/>
  <c r="L789" i="33"/>
  <c r="O789" i="33"/>
  <c r="Q789" i="33"/>
  <c r="R789" i="33"/>
  <c r="S789" i="33"/>
  <c r="C790" i="33"/>
  <c r="H790" i="33"/>
  <c r="I790" i="33"/>
  <c r="L790" i="33"/>
  <c r="O790" i="33"/>
  <c r="Q790" i="33"/>
  <c r="R790" i="33"/>
  <c r="S790" i="33"/>
  <c r="C791" i="33"/>
  <c r="H791" i="33"/>
  <c r="I791" i="33"/>
  <c r="L791" i="33"/>
  <c r="O791" i="33"/>
  <c r="Q791" i="33"/>
  <c r="R791" i="33"/>
  <c r="S791" i="33"/>
  <c r="C792" i="33"/>
  <c r="H792" i="33"/>
  <c r="I792" i="33"/>
  <c r="L792" i="33"/>
  <c r="O792" i="33"/>
  <c r="Q792" i="33"/>
  <c r="R792" i="33"/>
  <c r="S792" i="33"/>
  <c r="C793" i="33"/>
  <c r="H793" i="33"/>
  <c r="I793" i="33"/>
  <c r="L793" i="33"/>
  <c r="O793" i="33"/>
  <c r="Q793" i="33"/>
  <c r="R793" i="33"/>
  <c r="S793" i="33"/>
  <c r="C794" i="33"/>
  <c r="H794" i="33"/>
  <c r="I794" i="33"/>
  <c r="L794" i="33"/>
  <c r="O794" i="33"/>
  <c r="Q794" i="33"/>
  <c r="R794" i="33"/>
  <c r="S794" i="33"/>
  <c r="C795" i="33"/>
  <c r="H795" i="33"/>
  <c r="I795" i="33"/>
  <c r="L795" i="33"/>
  <c r="O795" i="33"/>
  <c r="Q795" i="33"/>
  <c r="R795" i="33"/>
  <c r="S795" i="33"/>
  <c r="C796" i="33"/>
  <c r="H796" i="33"/>
  <c r="I796" i="33"/>
  <c r="L796" i="33"/>
  <c r="O796" i="33"/>
  <c r="Q796" i="33"/>
  <c r="R796" i="33"/>
  <c r="S796" i="33"/>
  <c r="C797" i="33"/>
  <c r="H797" i="33"/>
  <c r="I797" i="33"/>
  <c r="L797" i="33"/>
  <c r="O797" i="33"/>
  <c r="Q797" i="33"/>
  <c r="R797" i="33"/>
  <c r="S797" i="33"/>
  <c r="C798" i="33"/>
  <c r="H798" i="33"/>
  <c r="I798" i="33"/>
  <c r="L798" i="33"/>
  <c r="O798" i="33"/>
  <c r="Q798" i="33"/>
  <c r="R798" i="33"/>
  <c r="S798" i="33"/>
  <c r="C799" i="33"/>
  <c r="H799" i="33"/>
  <c r="I799" i="33"/>
  <c r="L799" i="33"/>
  <c r="O799" i="33"/>
  <c r="Q799" i="33"/>
  <c r="R799" i="33"/>
  <c r="S799" i="33"/>
  <c r="C800" i="33"/>
  <c r="H800" i="33"/>
  <c r="I800" i="33"/>
  <c r="L800" i="33"/>
  <c r="O800" i="33"/>
  <c r="Q800" i="33"/>
  <c r="R800" i="33"/>
  <c r="S800" i="33"/>
  <c r="C801" i="33"/>
  <c r="H801" i="33"/>
  <c r="I801" i="33"/>
  <c r="L801" i="33"/>
  <c r="O801" i="33"/>
  <c r="Q801" i="33"/>
  <c r="R801" i="33"/>
  <c r="S801" i="33"/>
  <c r="C802" i="33"/>
  <c r="H802" i="33"/>
  <c r="I802" i="33"/>
  <c r="L802" i="33"/>
  <c r="O802" i="33"/>
  <c r="Q802" i="33"/>
  <c r="R802" i="33"/>
  <c r="S802" i="33"/>
  <c r="C803" i="33"/>
  <c r="H803" i="33"/>
  <c r="I803" i="33"/>
  <c r="L803" i="33"/>
  <c r="O803" i="33"/>
  <c r="Q803" i="33"/>
  <c r="R803" i="33"/>
  <c r="S803" i="33"/>
  <c r="C804" i="33"/>
  <c r="H804" i="33"/>
  <c r="I804" i="33"/>
  <c r="L804" i="33"/>
  <c r="O804" i="33"/>
  <c r="Q804" i="33"/>
  <c r="R804" i="33"/>
  <c r="S804" i="33"/>
  <c r="C805" i="33"/>
  <c r="H805" i="33"/>
  <c r="I805" i="33"/>
  <c r="L805" i="33"/>
  <c r="O805" i="33"/>
  <c r="Q805" i="33"/>
  <c r="R805" i="33"/>
  <c r="S805" i="33"/>
  <c r="C806" i="33"/>
  <c r="H806" i="33"/>
  <c r="I806" i="33"/>
  <c r="L806" i="33"/>
  <c r="O806" i="33"/>
  <c r="Q806" i="33"/>
  <c r="R806" i="33"/>
  <c r="S806" i="33"/>
  <c r="C807" i="33"/>
  <c r="H807" i="33"/>
  <c r="I807" i="33"/>
  <c r="L807" i="33"/>
  <c r="O807" i="33"/>
  <c r="Q807" i="33"/>
  <c r="R807" i="33"/>
  <c r="S807" i="33"/>
  <c r="C808" i="33"/>
  <c r="H808" i="33"/>
  <c r="I808" i="33"/>
  <c r="L808" i="33"/>
  <c r="O808" i="33"/>
  <c r="Q808" i="33"/>
  <c r="R808" i="33"/>
  <c r="S808" i="33"/>
  <c r="C809" i="33"/>
  <c r="H809" i="33"/>
  <c r="I809" i="33"/>
  <c r="L809" i="33"/>
  <c r="O809" i="33"/>
  <c r="Q809" i="33"/>
  <c r="R809" i="33"/>
  <c r="S809" i="33"/>
  <c r="C810" i="33"/>
  <c r="H810" i="33"/>
  <c r="I810" i="33"/>
  <c r="L810" i="33"/>
  <c r="O810" i="33"/>
  <c r="Q810" i="33"/>
  <c r="R810" i="33"/>
  <c r="S810" i="33"/>
  <c r="C811" i="33"/>
  <c r="H811" i="33"/>
  <c r="I811" i="33"/>
  <c r="L811" i="33"/>
  <c r="O811" i="33"/>
  <c r="Q811" i="33"/>
  <c r="R811" i="33"/>
  <c r="S811" i="33"/>
  <c r="C812" i="33"/>
  <c r="H812" i="33"/>
  <c r="I812" i="33"/>
  <c r="L812" i="33"/>
  <c r="O812" i="33"/>
  <c r="Q812" i="33"/>
  <c r="R812" i="33"/>
  <c r="S812" i="33"/>
  <c r="C813" i="33"/>
  <c r="H813" i="33"/>
  <c r="I813" i="33"/>
  <c r="L813" i="33"/>
  <c r="O813" i="33"/>
  <c r="Q813" i="33"/>
  <c r="R813" i="33"/>
  <c r="S813" i="33"/>
  <c r="C814" i="33"/>
  <c r="H814" i="33"/>
  <c r="I814" i="33"/>
  <c r="L814" i="33"/>
  <c r="O814" i="33"/>
  <c r="Q814" i="33"/>
  <c r="R814" i="33"/>
  <c r="S814" i="33"/>
  <c r="C815" i="33"/>
  <c r="H815" i="33"/>
  <c r="I815" i="33"/>
  <c r="L815" i="33"/>
  <c r="O815" i="33"/>
  <c r="Q815" i="33"/>
  <c r="R815" i="33"/>
  <c r="S815" i="33"/>
  <c r="C816" i="33"/>
  <c r="H816" i="33"/>
  <c r="I816" i="33"/>
  <c r="L816" i="33"/>
  <c r="O816" i="33"/>
  <c r="Q816" i="33"/>
  <c r="R816" i="33"/>
  <c r="S816" i="33"/>
  <c r="C817" i="33"/>
  <c r="H817" i="33"/>
  <c r="I817" i="33"/>
  <c r="L817" i="33"/>
  <c r="O817" i="33"/>
  <c r="Q817" i="33"/>
  <c r="R817" i="33"/>
  <c r="S817" i="33"/>
  <c r="C818" i="33"/>
  <c r="H818" i="33"/>
  <c r="I818" i="33"/>
  <c r="L818" i="33"/>
  <c r="O818" i="33"/>
  <c r="Q818" i="33"/>
  <c r="R818" i="33"/>
  <c r="S818" i="33"/>
  <c r="C819" i="33"/>
  <c r="H819" i="33"/>
  <c r="I819" i="33"/>
  <c r="L819" i="33"/>
  <c r="O819" i="33"/>
  <c r="Q819" i="33"/>
  <c r="R819" i="33"/>
  <c r="S819" i="33"/>
  <c r="C820" i="33"/>
  <c r="H820" i="33"/>
  <c r="I820" i="33"/>
  <c r="L820" i="33"/>
  <c r="O820" i="33"/>
  <c r="Q820" i="33"/>
  <c r="R820" i="33"/>
  <c r="S820" i="33"/>
  <c r="C821" i="33"/>
  <c r="H821" i="33"/>
  <c r="I821" i="33"/>
  <c r="L821" i="33"/>
  <c r="O821" i="33"/>
  <c r="Q821" i="33"/>
  <c r="R821" i="33"/>
  <c r="S821" i="33"/>
  <c r="C822" i="33"/>
  <c r="H822" i="33"/>
  <c r="I822" i="33"/>
  <c r="L822" i="33"/>
  <c r="O822" i="33"/>
  <c r="Q822" i="33"/>
  <c r="R822" i="33"/>
  <c r="S822" i="33"/>
  <c r="C823" i="33"/>
  <c r="H823" i="33"/>
  <c r="I823" i="33"/>
  <c r="L823" i="33"/>
  <c r="O823" i="33"/>
  <c r="Q823" i="33"/>
  <c r="R823" i="33"/>
  <c r="S823" i="33"/>
  <c r="C824" i="33"/>
  <c r="H824" i="33"/>
  <c r="I824" i="33"/>
  <c r="L824" i="33"/>
  <c r="O824" i="33"/>
  <c r="Q824" i="33"/>
  <c r="R824" i="33"/>
  <c r="S824" i="33"/>
  <c r="C825" i="33"/>
  <c r="H825" i="33"/>
  <c r="I825" i="33"/>
  <c r="L825" i="33"/>
  <c r="O825" i="33"/>
  <c r="Q825" i="33"/>
  <c r="R825" i="33"/>
  <c r="S825" i="33"/>
  <c r="C826" i="33"/>
  <c r="H826" i="33"/>
  <c r="I826" i="33"/>
  <c r="L826" i="33"/>
  <c r="O826" i="33"/>
  <c r="Q826" i="33"/>
  <c r="R826" i="33"/>
  <c r="S826" i="33"/>
  <c r="C827" i="33"/>
  <c r="H827" i="33"/>
  <c r="I827" i="33"/>
  <c r="L827" i="33"/>
  <c r="O827" i="33"/>
  <c r="Q827" i="33"/>
  <c r="R827" i="33"/>
  <c r="S827" i="33"/>
  <c r="C828" i="33"/>
  <c r="H828" i="33"/>
  <c r="I828" i="33"/>
  <c r="L828" i="33"/>
  <c r="O828" i="33"/>
  <c r="Q828" i="33"/>
  <c r="R828" i="33"/>
  <c r="S828" i="33"/>
  <c r="C829" i="33"/>
  <c r="H829" i="33"/>
  <c r="I829" i="33"/>
  <c r="L829" i="33"/>
  <c r="O829" i="33"/>
  <c r="Q829" i="33"/>
  <c r="R829" i="33"/>
  <c r="S829" i="33"/>
  <c r="C830" i="33"/>
  <c r="H830" i="33"/>
  <c r="I830" i="33"/>
  <c r="L830" i="33"/>
  <c r="O830" i="33"/>
  <c r="Q830" i="33"/>
  <c r="R830" i="33"/>
  <c r="S830" i="33"/>
  <c r="C831" i="33"/>
  <c r="H831" i="33"/>
  <c r="I831" i="33"/>
  <c r="L831" i="33"/>
  <c r="O831" i="33"/>
  <c r="Q831" i="33"/>
  <c r="R831" i="33"/>
  <c r="S831" i="33"/>
  <c r="C832" i="33"/>
  <c r="H832" i="33"/>
  <c r="I832" i="33"/>
  <c r="L832" i="33"/>
  <c r="O832" i="33"/>
  <c r="Q832" i="33"/>
  <c r="R832" i="33"/>
  <c r="S832" i="33"/>
  <c r="C833" i="33"/>
  <c r="H833" i="33"/>
  <c r="I833" i="33"/>
  <c r="L833" i="33"/>
  <c r="O833" i="33"/>
  <c r="Q833" i="33"/>
  <c r="R833" i="33"/>
  <c r="S833" i="33"/>
  <c r="C834" i="33"/>
  <c r="H834" i="33"/>
  <c r="I834" i="33"/>
  <c r="L834" i="33"/>
  <c r="O834" i="33"/>
  <c r="Q834" i="33"/>
  <c r="R834" i="33"/>
  <c r="S834" i="33"/>
  <c r="C835" i="33"/>
  <c r="H835" i="33"/>
  <c r="I835" i="33"/>
  <c r="L835" i="33"/>
  <c r="O835" i="33"/>
  <c r="Q835" i="33"/>
  <c r="R835" i="33"/>
  <c r="S835" i="33"/>
  <c r="C836" i="33"/>
  <c r="H836" i="33"/>
  <c r="I836" i="33"/>
  <c r="L836" i="33"/>
  <c r="O836" i="33"/>
  <c r="Q836" i="33"/>
  <c r="R836" i="33"/>
  <c r="S836" i="33"/>
  <c r="C837" i="33"/>
  <c r="H837" i="33"/>
  <c r="I837" i="33"/>
  <c r="L837" i="33"/>
  <c r="O837" i="33"/>
  <c r="Q837" i="33"/>
  <c r="R837" i="33"/>
  <c r="S837" i="33"/>
  <c r="C838" i="33"/>
  <c r="H838" i="33"/>
  <c r="I838" i="33"/>
  <c r="L838" i="33"/>
  <c r="O838" i="33"/>
  <c r="Q838" i="33"/>
  <c r="R838" i="33"/>
  <c r="S838" i="33"/>
  <c r="C839" i="33"/>
  <c r="H839" i="33"/>
  <c r="I839" i="33"/>
  <c r="L839" i="33"/>
  <c r="O839" i="33"/>
  <c r="Q839" i="33"/>
  <c r="R839" i="33"/>
  <c r="S839" i="33"/>
  <c r="C840" i="33"/>
  <c r="H840" i="33"/>
  <c r="I840" i="33"/>
  <c r="L840" i="33"/>
  <c r="O840" i="33"/>
  <c r="Q840" i="33"/>
  <c r="R840" i="33"/>
  <c r="S840" i="33"/>
  <c r="C841" i="33"/>
  <c r="H841" i="33"/>
  <c r="I841" i="33"/>
  <c r="L841" i="33"/>
  <c r="O841" i="33"/>
  <c r="Q841" i="33"/>
  <c r="R841" i="33"/>
  <c r="S841" i="33"/>
  <c r="C842" i="33"/>
  <c r="H842" i="33"/>
  <c r="I842" i="33"/>
  <c r="L842" i="33"/>
  <c r="O842" i="33"/>
  <c r="Q842" i="33"/>
  <c r="R842" i="33"/>
  <c r="S842" i="33"/>
  <c r="C843" i="33"/>
  <c r="H843" i="33"/>
  <c r="I843" i="33"/>
  <c r="L843" i="33"/>
  <c r="O843" i="33"/>
  <c r="Q843" i="33"/>
  <c r="R843" i="33"/>
  <c r="S843" i="33"/>
  <c r="C844" i="33"/>
  <c r="H844" i="33"/>
  <c r="I844" i="33"/>
  <c r="L844" i="33"/>
  <c r="O844" i="33"/>
  <c r="Q844" i="33"/>
  <c r="R844" i="33"/>
  <c r="S844" i="33"/>
  <c r="C845" i="33"/>
  <c r="H845" i="33"/>
  <c r="I845" i="33"/>
  <c r="L845" i="33"/>
  <c r="O845" i="33"/>
  <c r="Q845" i="33"/>
  <c r="R845" i="33"/>
  <c r="S845" i="33"/>
  <c r="C846" i="33"/>
  <c r="H846" i="33"/>
  <c r="I846" i="33"/>
  <c r="L846" i="33"/>
  <c r="O846" i="33"/>
  <c r="Q846" i="33"/>
  <c r="R846" i="33"/>
  <c r="S846" i="33"/>
  <c r="C847" i="33"/>
  <c r="H847" i="33"/>
  <c r="I847" i="33"/>
  <c r="L847" i="33"/>
  <c r="O847" i="33"/>
  <c r="Q847" i="33"/>
  <c r="R847" i="33"/>
  <c r="S847" i="33"/>
  <c r="C848" i="33"/>
  <c r="H848" i="33"/>
  <c r="I848" i="33"/>
  <c r="L848" i="33"/>
  <c r="O848" i="33"/>
  <c r="Q848" i="33"/>
  <c r="R848" i="33"/>
  <c r="S848" i="33"/>
  <c r="C849" i="33"/>
  <c r="H849" i="33"/>
  <c r="I849" i="33"/>
  <c r="L849" i="33"/>
  <c r="O849" i="33"/>
  <c r="Q849" i="33"/>
  <c r="R849" i="33"/>
  <c r="S849" i="33"/>
  <c r="C850" i="33"/>
  <c r="H850" i="33"/>
  <c r="I850" i="33"/>
  <c r="L850" i="33"/>
  <c r="O850" i="33"/>
  <c r="Q850" i="33"/>
  <c r="R850" i="33"/>
  <c r="S850" i="33"/>
  <c r="C851" i="33"/>
  <c r="H851" i="33"/>
  <c r="I851" i="33"/>
  <c r="L851" i="33"/>
  <c r="O851" i="33"/>
  <c r="Q851" i="33"/>
  <c r="R851" i="33"/>
  <c r="S851" i="33"/>
  <c r="C852" i="33"/>
  <c r="H852" i="33"/>
  <c r="I852" i="33"/>
  <c r="L852" i="33"/>
  <c r="O852" i="33"/>
  <c r="Q852" i="33"/>
  <c r="R852" i="33"/>
  <c r="S852" i="33"/>
  <c r="C853" i="33"/>
  <c r="H853" i="33"/>
  <c r="I853" i="33"/>
  <c r="L853" i="33"/>
  <c r="O853" i="33"/>
  <c r="Q853" i="33"/>
  <c r="R853" i="33"/>
  <c r="S853" i="33"/>
  <c r="C854" i="33"/>
  <c r="H854" i="33"/>
  <c r="I854" i="33"/>
  <c r="L854" i="33"/>
  <c r="O854" i="33"/>
  <c r="Q854" i="33"/>
  <c r="R854" i="33"/>
  <c r="S854" i="33"/>
  <c r="C855" i="33"/>
  <c r="H855" i="33"/>
  <c r="I855" i="33"/>
  <c r="L855" i="33"/>
  <c r="O855" i="33"/>
  <c r="Q855" i="33"/>
  <c r="R855" i="33"/>
  <c r="S855" i="33"/>
  <c r="C856" i="33"/>
  <c r="H856" i="33"/>
  <c r="I856" i="33"/>
  <c r="L856" i="33"/>
  <c r="O856" i="33"/>
  <c r="Q856" i="33"/>
  <c r="R856" i="33"/>
  <c r="S856" i="33"/>
  <c r="C857" i="33"/>
  <c r="H857" i="33"/>
  <c r="I857" i="33"/>
  <c r="L857" i="33"/>
  <c r="O857" i="33"/>
  <c r="Q857" i="33"/>
  <c r="R857" i="33"/>
  <c r="S857" i="33"/>
  <c r="C858" i="33"/>
  <c r="H858" i="33"/>
  <c r="I858" i="33"/>
  <c r="L858" i="33"/>
  <c r="O858" i="33"/>
  <c r="Q858" i="33"/>
  <c r="R858" i="33"/>
  <c r="S858" i="33"/>
  <c r="C859" i="33"/>
  <c r="H859" i="33"/>
  <c r="I859" i="33"/>
  <c r="L859" i="33"/>
  <c r="O859" i="33"/>
  <c r="Q859" i="33"/>
  <c r="R859" i="33"/>
  <c r="S859" i="33"/>
  <c r="C860" i="33"/>
  <c r="H860" i="33"/>
  <c r="I860" i="33"/>
  <c r="L860" i="33"/>
  <c r="O860" i="33"/>
  <c r="Q860" i="33"/>
  <c r="R860" i="33"/>
  <c r="S860" i="33"/>
  <c r="C861" i="33"/>
  <c r="H861" i="33"/>
  <c r="I861" i="33"/>
  <c r="L861" i="33"/>
  <c r="O861" i="33"/>
  <c r="Q861" i="33"/>
  <c r="R861" i="33"/>
  <c r="S861" i="33"/>
  <c r="C862" i="33"/>
  <c r="H862" i="33"/>
  <c r="I862" i="33"/>
  <c r="L862" i="33"/>
  <c r="O862" i="33"/>
  <c r="Q862" i="33"/>
  <c r="R862" i="33"/>
  <c r="S862" i="33"/>
  <c r="C863" i="33"/>
  <c r="H863" i="33"/>
  <c r="I863" i="33"/>
  <c r="L863" i="33"/>
  <c r="O863" i="33"/>
  <c r="Q863" i="33"/>
  <c r="R863" i="33"/>
  <c r="S863" i="33"/>
  <c r="C864" i="33"/>
  <c r="H864" i="33"/>
  <c r="I864" i="33"/>
  <c r="L864" i="33"/>
  <c r="O864" i="33"/>
  <c r="Q864" i="33"/>
  <c r="R864" i="33"/>
  <c r="S864" i="33"/>
  <c r="C865" i="33"/>
  <c r="H865" i="33"/>
  <c r="I865" i="33"/>
  <c r="L865" i="33"/>
  <c r="O865" i="33"/>
  <c r="Q865" i="33"/>
  <c r="R865" i="33"/>
  <c r="S865" i="33"/>
  <c r="C866" i="33"/>
  <c r="H866" i="33"/>
  <c r="I866" i="33"/>
  <c r="L866" i="33"/>
  <c r="O866" i="33"/>
  <c r="Q866" i="33"/>
  <c r="R866" i="33"/>
  <c r="S866" i="33"/>
  <c r="C867" i="33"/>
  <c r="H867" i="33"/>
  <c r="I867" i="33"/>
  <c r="L867" i="33"/>
  <c r="O867" i="33"/>
  <c r="Q867" i="33"/>
  <c r="R867" i="33"/>
  <c r="S867" i="33"/>
  <c r="C868" i="33"/>
  <c r="H868" i="33"/>
  <c r="I868" i="33"/>
  <c r="L868" i="33"/>
  <c r="O868" i="33"/>
  <c r="Q868" i="33"/>
  <c r="R868" i="33"/>
  <c r="S868" i="33"/>
  <c r="C869" i="33"/>
  <c r="H869" i="33"/>
  <c r="I869" i="33"/>
  <c r="L869" i="33"/>
  <c r="O869" i="33"/>
  <c r="Q869" i="33"/>
  <c r="R869" i="33"/>
  <c r="S869" i="33"/>
  <c r="C870" i="33"/>
  <c r="H870" i="33"/>
  <c r="I870" i="33"/>
  <c r="L870" i="33"/>
  <c r="O870" i="33"/>
  <c r="Q870" i="33"/>
  <c r="R870" i="33"/>
  <c r="S870" i="33"/>
  <c r="C871" i="33"/>
  <c r="H871" i="33"/>
  <c r="I871" i="33"/>
  <c r="L871" i="33"/>
  <c r="O871" i="33"/>
  <c r="Q871" i="33"/>
  <c r="R871" i="33"/>
  <c r="S871" i="33"/>
  <c r="C872" i="33"/>
  <c r="H872" i="33"/>
  <c r="I872" i="33"/>
  <c r="L872" i="33"/>
  <c r="O872" i="33"/>
  <c r="Q872" i="33"/>
  <c r="R872" i="33"/>
  <c r="S872" i="33"/>
  <c r="C873" i="33"/>
  <c r="H873" i="33"/>
  <c r="I873" i="33"/>
  <c r="L873" i="33"/>
  <c r="O873" i="33"/>
  <c r="Q873" i="33"/>
  <c r="R873" i="33"/>
  <c r="S873" i="33"/>
  <c r="C874" i="33"/>
  <c r="H874" i="33"/>
  <c r="I874" i="33"/>
  <c r="L874" i="33"/>
  <c r="O874" i="33"/>
  <c r="Q874" i="33"/>
  <c r="R874" i="33"/>
  <c r="S874" i="33"/>
  <c r="C875" i="33"/>
  <c r="H875" i="33"/>
  <c r="I875" i="33"/>
  <c r="L875" i="33"/>
  <c r="O875" i="33"/>
  <c r="Q875" i="33"/>
  <c r="R875" i="33"/>
  <c r="S875" i="33"/>
  <c r="C876" i="33"/>
  <c r="H876" i="33"/>
  <c r="I876" i="33"/>
  <c r="L876" i="33"/>
  <c r="O876" i="33"/>
  <c r="Q876" i="33"/>
  <c r="R876" i="33"/>
  <c r="S876" i="33"/>
  <c r="C877" i="33"/>
  <c r="H877" i="33"/>
  <c r="I877" i="33"/>
  <c r="L877" i="33"/>
  <c r="O877" i="33"/>
  <c r="Q877" i="33"/>
  <c r="R877" i="33"/>
  <c r="S877" i="33"/>
  <c r="C878" i="33"/>
  <c r="H878" i="33"/>
  <c r="I878" i="33"/>
  <c r="L878" i="33"/>
  <c r="O878" i="33"/>
  <c r="Q878" i="33"/>
  <c r="R878" i="33"/>
  <c r="S878" i="33"/>
  <c r="C879" i="33"/>
  <c r="H879" i="33"/>
  <c r="I879" i="33"/>
  <c r="L879" i="33"/>
  <c r="O879" i="33"/>
  <c r="Q879" i="33"/>
  <c r="R879" i="33"/>
  <c r="S879" i="33"/>
  <c r="C880" i="33"/>
  <c r="H880" i="33"/>
  <c r="I880" i="33"/>
  <c r="L880" i="33"/>
  <c r="O880" i="33"/>
  <c r="Q880" i="33"/>
  <c r="R880" i="33"/>
  <c r="S880" i="33"/>
  <c r="C881" i="33"/>
  <c r="H881" i="33"/>
  <c r="I881" i="33"/>
  <c r="L881" i="33"/>
  <c r="O881" i="33"/>
  <c r="Q881" i="33"/>
  <c r="R881" i="33"/>
  <c r="S881" i="33"/>
  <c r="C882" i="33"/>
  <c r="H882" i="33"/>
  <c r="I882" i="33"/>
  <c r="L882" i="33"/>
  <c r="O882" i="33"/>
  <c r="Q882" i="33"/>
  <c r="R882" i="33"/>
  <c r="S882" i="33"/>
  <c r="C883" i="33"/>
  <c r="H883" i="33"/>
  <c r="I883" i="33"/>
  <c r="L883" i="33"/>
  <c r="O883" i="33"/>
  <c r="Q883" i="33"/>
  <c r="R883" i="33"/>
  <c r="S883" i="33"/>
  <c r="C884" i="33"/>
  <c r="H884" i="33"/>
  <c r="I884" i="33"/>
  <c r="L884" i="33"/>
  <c r="O884" i="33"/>
  <c r="Q884" i="33"/>
  <c r="R884" i="33"/>
  <c r="S884" i="33"/>
  <c r="C885" i="33"/>
  <c r="H885" i="33"/>
  <c r="I885" i="33"/>
  <c r="L885" i="33"/>
  <c r="O885" i="33"/>
  <c r="Q885" i="33"/>
  <c r="R885" i="33"/>
  <c r="S885" i="33"/>
  <c r="C886" i="33"/>
  <c r="H886" i="33"/>
  <c r="I886" i="33"/>
  <c r="L886" i="33"/>
  <c r="O886" i="33"/>
  <c r="Q886" i="33"/>
  <c r="R886" i="33"/>
  <c r="S886" i="33"/>
  <c r="C887" i="33"/>
  <c r="H887" i="33"/>
  <c r="I887" i="33"/>
  <c r="L887" i="33"/>
  <c r="O887" i="33"/>
  <c r="Q887" i="33"/>
  <c r="R887" i="33"/>
  <c r="S887" i="33"/>
  <c r="C888" i="33"/>
  <c r="H888" i="33"/>
  <c r="I888" i="33"/>
  <c r="L888" i="33"/>
  <c r="O888" i="33"/>
  <c r="Q888" i="33"/>
  <c r="R888" i="33"/>
  <c r="S888" i="33"/>
  <c r="C889" i="33"/>
  <c r="H889" i="33"/>
  <c r="I889" i="33"/>
  <c r="L889" i="33"/>
  <c r="O889" i="33"/>
  <c r="Q889" i="33"/>
  <c r="R889" i="33"/>
  <c r="S889" i="33"/>
  <c r="C890" i="33"/>
  <c r="H890" i="33"/>
  <c r="I890" i="33"/>
  <c r="L890" i="33"/>
  <c r="O890" i="33"/>
  <c r="Q890" i="33"/>
  <c r="R890" i="33"/>
  <c r="S890" i="33"/>
  <c r="C891" i="33"/>
  <c r="H891" i="33"/>
  <c r="I891" i="33"/>
  <c r="L891" i="33"/>
  <c r="O891" i="33"/>
  <c r="Q891" i="33"/>
  <c r="R891" i="33"/>
  <c r="S891" i="33"/>
  <c r="C892" i="33"/>
  <c r="H892" i="33"/>
  <c r="I892" i="33"/>
  <c r="L892" i="33"/>
  <c r="O892" i="33"/>
  <c r="Q892" i="33"/>
  <c r="R892" i="33"/>
  <c r="S892" i="33"/>
  <c r="C893" i="33"/>
  <c r="H893" i="33"/>
  <c r="I893" i="33"/>
  <c r="L893" i="33"/>
  <c r="O893" i="33"/>
  <c r="Q893" i="33"/>
  <c r="R893" i="33"/>
  <c r="S893" i="33"/>
  <c r="C894" i="33"/>
  <c r="H894" i="33"/>
  <c r="I894" i="33"/>
  <c r="L894" i="33"/>
  <c r="O894" i="33"/>
  <c r="Q894" i="33"/>
  <c r="R894" i="33"/>
  <c r="S894" i="33"/>
  <c r="C895" i="33"/>
  <c r="H895" i="33"/>
  <c r="I895" i="33"/>
  <c r="L895" i="33"/>
  <c r="O895" i="33"/>
  <c r="Q895" i="33"/>
  <c r="R895" i="33"/>
  <c r="S895" i="33"/>
  <c r="C896" i="33"/>
  <c r="H896" i="33"/>
  <c r="I896" i="33"/>
  <c r="L896" i="33"/>
  <c r="O896" i="33"/>
  <c r="Q896" i="33"/>
  <c r="R896" i="33"/>
  <c r="S896" i="33"/>
  <c r="C897" i="33"/>
  <c r="H897" i="33"/>
  <c r="I897" i="33"/>
  <c r="L897" i="33"/>
  <c r="O897" i="33"/>
  <c r="Q897" i="33"/>
  <c r="R897" i="33"/>
  <c r="S897" i="33"/>
  <c r="C898" i="33"/>
  <c r="H898" i="33"/>
  <c r="I898" i="33"/>
  <c r="L898" i="33"/>
  <c r="O898" i="33"/>
  <c r="Q898" i="33"/>
  <c r="R898" i="33"/>
  <c r="S898" i="33"/>
  <c r="C899" i="33"/>
  <c r="H899" i="33"/>
  <c r="I899" i="33"/>
  <c r="L899" i="33"/>
  <c r="O899" i="33"/>
  <c r="Q899" i="33"/>
  <c r="R899" i="33"/>
  <c r="S899" i="33"/>
  <c r="C900" i="33"/>
  <c r="H900" i="33"/>
  <c r="I900" i="33"/>
  <c r="L900" i="33"/>
  <c r="O900" i="33"/>
  <c r="Q900" i="33"/>
  <c r="R900" i="33"/>
  <c r="S900" i="33"/>
  <c r="C901" i="33"/>
  <c r="H901" i="33"/>
  <c r="I901" i="33"/>
  <c r="L901" i="33"/>
  <c r="O901" i="33"/>
  <c r="Q901" i="33"/>
  <c r="R901" i="33"/>
  <c r="S901" i="33"/>
  <c r="C902" i="33"/>
  <c r="H902" i="33"/>
  <c r="I902" i="33"/>
  <c r="L902" i="33"/>
  <c r="O902" i="33"/>
  <c r="Q902" i="33"/>
  <c r="R902" i="33"/>
  <c r="S902" i="33"/>
  <c r="C903" i="33"/>
  <c r="H903" i="33"/>
  <c r="I903" i="33"/>
  <c r="L903" i="33"/>
  <c r="O903" i="33"/>
  <c r="Q903" i="33"/>
  <c r="R903" i="33"/>
  <c r="S903" i="33"/>
  <c r="C904" i="33"/>
  <c r="H904" i="33"/>
  <c r="I904" i="33"/>
  <c r="L904" i="33"/>
  <c r="O904" i="33"/>
  <c r="Q904" i="33"/>
  <c r="R904" i="33"/>
  <c r="S904" i="33"/>
  <c r="C905" i="33"/>
  <c r="H905" i="33"/>
  <c r="I905" i="33"/>
  <c r="L905" i="33"/>
  <c r="O905" i="33"/>
  <c r="Q905" i="33"/>
  <c r="R905" i="33"/>
  <c r="S905" i="33"/>
  <c r="C906" i="33"/>
  <c r="H906" i="33"/>
  <c r="I906" i="33"/>
  <c r="L906" i="33"/>
  <c r="O906" i="33"/>
  <c r="Q906" i="33"/>
  <c r="R906" i="33"/>
  <c r="S906" i="33"/>
  <c r="C907" i="33"/>
  <c r="H907" i="33"/>
  <c r="I907" i="33"/>
  <c r="L907" i="33"/>
  <c r="O907" i="33"/>
  <c r="Q907" i="33"/>
  <c r="R907" i="33"/>
  <c r="S907" i="33"/>
  <c r="C908" i="33"/>
  <c r="H908" i="33"/>
  <c r="I908" i="33"/>
  <c r="L908" i="33"/>
  <c r="O908" i="33"/>
  <c r="Q908" i="33"/>
  <c r="R908" i="33"/>
  <c r="S908" i="33"/>
  <c r="C909" i="33"/>
  <c r="H909" i="33"/>
  <c r="I909" i="33"/>
  <c r="L909" i="33"/>
  <c r="O909" i="33"/>
  <c r="Q909" i="33"/>
  <c r="R909" i="33"/>
  <c r="S909" i="33"/>
  <c r="C910" i="33"/>
  <c r="H910" i="33"/>
  <c r="I910" i="33"/>
  <c r="L910" i="33"/>
  <c r="O910" i="33"/>
  <c r="Q910" i="33"/>
  <c r="R910" i="33"/>
  <c r="S910" i="33"/>
  <c r="C911" i="33"/>
  <c r="H911" i="33"/>
  <c r="I911" i="33"/>
  <c r="L911" i="33"/>
  <c r="O911" i="33"/>
  <c r="Q911" i="33"/>
  <c r="R911" i="33"/>
  <c r="S911" i="33"/>
  <c r="C912" i="33"/>
  <c r="H912" i="33"/>
  <c r="I912" i="33"/>
  <c r="L912" i="33"/>
  <c r="O912" i="33"/>
  <c r="Q912" i="33"/>
  <c r="R912" i="33"/>
  <c r="S912" i="33"/>
  <c r="C913" i="33"/>
  <c r="H913" i="33"/>
  <c r="I913" i="33"/>
  <c r="L913" i="33"/>
  <c r="O913" i="33"/>
  <c r="Q913" i="33"/>
  <c r="R913" i="33"/>
  <c r="S913" i="33"/>
  <c r="C914" i="33"/>
  <c r="H914" i="33"/>
  <c r="I914" i="33"/>
  <c r="L914" i="33"/>
  <c r="O914" i="33"/>
  <c r="Q914" i="33"/>
  <c r="R914" i="33"/>
  <c r="S914" i="33"/>
  <c r="C915" i="33"/>
  <c r="H915" i="33"/>
  <c r="I915" i="33"/>
  <c r="L915" i="33"/>
  <c r="O915" i="33"/>
  <c r="Q915" i="33"/>
  <c r="R915" i="33"/>
  <c r="S915" i="33"/>
  <c r="C916" i="33"/>
  <c r="H916" i="33"/>
  <c r="I916" i="33"/>
  <c r="L916" i="33"/>
  <c r="O916" i="33"/>
  <c r="Q916" i="33"/>
  <c r="R916" i="33"/>
  <c r="S916" i="33"/>
  <c r="C917" i="33"/>
  <c r="H917" i="33"/>
  <c r="I917" i="33"/>
  <c r="L917" i="33"/>
  <c r="O917" i="33"/>
  <c r="Q917" i="33"/>
  <c r="R917" i="33"/>
  <c r="S917" i="33"/>
  <c r="C918" i="33"/>
  <c r="H918" i="33"/>
  <c r="I918" i="33"/>
  <c r="L918" i="33"/>
  <c r="O918" i="33"/>
  <c r="Q918" i="33"/>
  <c r="R918" i="33"/>
  <c r="S918" i="33"/>
  <c r="C919" i="33"/>
  <c r="H919" i="33"/>
  <c r="I919" i="33"/>
  <c r="L919" i="33"/>
  <c r="O919" i="33"/>
  <c r="Q919" i="33"/>
  <c r="R919" i="33"/>
  <c r="S919" i="33"/>
  <c r="C920" i="33"/>
  <c r="H920" i="33"/>
  <c r="I920" i="33"/>
  <c r="L920" i="33"/>
  <c r="O920" i="33"/>
  <c r="Q920" i="33"/>
  <c r="R920" i="33"/>
  <c r="S920" i="33"/>
  <c r="C921" i="33"/>
  <c r="H921" i="33"/>
  <c r="I921" i="33"/>
  <c r="L921" i="33"/>
  <c r="O921" i="33"/>
  <c r="Q921" i="33"/>
  <c r="R921" i="33"/>
  <c r="S921" i="33"/>
  <c r="C922" i="33"/>
  <c r="H922" i="33"/>
  <c r="I922" i="33"/>
  <c r="L922" i="33"/>
  <c r="O922" i="33"/>
  <c r="Q922" i="33"/>
  <c r="R922" i="33"/>
  <c r="S922" i="33"/>
  <c r="C923" i="33"/>
  <c r="H923" i="33"/>
  <c r="I923" i="33"/>
  <c r="L923" i="33"/>
  <c r="O923" i="33"/>
  <c r="Q923" i="33"/>
  <c r="R923" i="33"/>
  <c r="S923" i="33"/>
  <c r="C924" i="33"/>
  <c r="H924" i="33"/>
  <c r="I924" i="33"/>
  <c r="L924" i="33"/>
  <c r="O924" i="33"/>
  <c r="Q924" i="33"/>
  <c r="R924" i="33"/>
  <c r="S924" i="33"/>
  <c r="C925" i="33"/>
  <c r="H925" i="33"/>
  <c r="I925" i="33"/>
  <c r="L925" i="33"/>
  <c r="O925" i="33"/>
  <c r="Q925" i="33"/>
  <c r="R925" i="33"/>
  <c r="S925" i="33"/>
  <c r="C926" i="33"/>
  <c r="H926" i="33"/>
  <c r="I926" i="33"/>
  <c r="L926" i="33"/>
  <c r="O926" i="33"/>
  <c r="Q926" i="33"/>
  <c r="R926" i="33"/>
  <c r="S926" i="33"/>
  <c r="C927" i="33"/>
  <c r="H927" i="33"/>
  <c r="I927" i="33"/>
  <c r="L927" i="33"/>
  <c r="O927" i="33"/>
  <c r="Q927" i="33"/>
  <c r="R927" i="33"/>
  <c r="S927" i="33"/>
  <c r="C928" i="33"/>
  <c r="H928" i="33"/>
  <c r="I928" i="33"/>
  <c r="L928" i="33"/>
  <c r="O928" i="33"/>
  <c r="Q928" i="33"/>
  <c r="R928" i="33"/>
  <c r="S928" i="33"/>
  <c r="C929" i="33"/>
  <c r="H929" i="33"/>
  <c r="I929" i="33"/>
  <c r="L929" i="33"/>
  <c r="O929" i="33"/>
  <c r="Q929" i="33"/>
  <c r="R929" i="33"/>
  <c r="S929" i="33"/>
  <c r="C930" i="33"/>
  <c r="H930" i="33"/>
  <c r="I930" i="33"/>
  <c r="L930" i="33"/>
  <c r="O930" i="33"/>
  <c r="Q930" i="33"/>
  <c r="R930" i="33"/>
  <c r="S930" i="33"/>
  <c r="C931" i="33"/>
  <c r="H931" i="33"/>
  <c r="I931" i="33"/>
  <c r="L931" i="33"/>
  <c r="O931" i="33"/>
  <c r="Q931" i="33"/>
  <c r="R931" i="33"/>
  <c r="S931" i="33"/>
  <c r="C932" i="33"/>
  <c r="H932" i="33"/>
  <c r="I932" i="33"/>
  <c r="L932" i="33"/>
  <c r="O932" i="33"/>
  <c r="Q932" i="33"/>
  <c r="R932" i="33"/>
  <c r="S932" i="33"/>
  <c r="C933" i="33"/>
  <c r="H933" i="33"/>
  <c r="I933" i="33"/>
  <c r="L933" i="33"/>
  <c r="O933" i="33"/>
  <c r="Q933" i="33"/>
  <c r="R933" i="33"/>
  <c r="S933" i="33"/>
  <c r="C934" i="33"/>
  <c r="H934" i="33"/>
  <c r="I934" i="33"/>
  <c r="L934" i="33"/>
  <c r="O934" i="33"/>
  <c r="Q934" i="33"/>
  <c r="R934" i="33"/>
  <c r="S934" i="33"/>
  <c r="C935" i="33"/>
  <c r="H935" i="33"/>
  <c r="I935" i="33"/>
  <c r="L935" i="33"/>
  <c r="O935" i="33"/>
  <c r="Q935" i="33"/>
  <c r="R935" i="33"/>
  <c r="S935" i="33"/>
  <c r="C936" i="33"/>
  <c r="H936" i="33"/>
  <c r="I936" i="33"/>
  <c r="L936" i="33"/>
  <c r="O936" i="33"/>
  <c r="Q936" i="33"/>
  <c r="R936" i="33"/>
  <c r="S936" i="33"/>
  <c r="C937" i="33"/>
  <c r="H937" i="33"/>
  <c r="I937" i="33"/>
  <c r="L937" i="33"/>
  <c r="O937" i="33"/>
  <c r="Q937" i="33"/>
  <c r="R937" i="33"/>
  <c r="S937" i="33"/>
  <c r="C938" i="33"/>
  <c r="H938" i="33"/>
  <c r="I938" i="33"/>
  <c r="L938" i="33"/>
  <c r="O938" i="33"/>
  <c r="Q938" i="33"/>
  <c r="R938" i="33"/>
  <c r="S938" i="33"/>
  <c r="C939" i="33"/>
  <c r="H939" i="33"/>
  <c r="I939" i="33"/>
  <c r="L939" i="33"/>
  <c r="O939" i="33"/>
  <c r="Q939" i="33"/>
  <c r="R939" i="33"/>
  <c r="S939" i="33"/>
  <c r="C940" i="33"/>
  <c r="H940" i="33"/>
  <c r="I940" i="33"/>
  <c r="L940" i="33"/>
  <c r="O940" i="33"/>
  <c r="Q940" i="33"/>
  <c r="R940" i="33"/>
  <c r="S940" i="33"/>
  <c r="C941" i="33"/>
  <c r="H941" i="33"/>
  <c r="I941" i="33"/>
  <c r="L941" i="33"/>
  <c r="O941" i="33"/>
  <c r="Q941" i="33"/>
  <c r="R941" i="33"/>
  <c r="S941" i="33"/>
  <c r="C942" i="33"/>
  <c r="H942" i="33"/>
  <c r="I942" i="33"/>
  <c r="L942" i="33"/>
  <c r="O942" i="33"/>
  <c r="Q942" i="33"/>
  <c r="R942" i="33"/>
  <c r="S942" i="33"/>
  <c r="C943" i="33"/>
  <c r="H943" i="33"/>
  <c r="I943" i="33"/>
  <c r="L943" i="33"/>
  <c r="O943" i="33"/>
  <c r="Q943" i="33"/>
  <c r="R943" i="33"/>
  <c r="S943" i="33"/>
  <c r="C944" i="33"/>
  <c r="H944" i="33"/>
  <c r="I944" i="33"/>
  <c r="L944" i="33"/>
  <c r="O944" i="33"/>
  <c r="Q944" i="33"/>
  <c r="R944" i="33"/>
  <c r="S944" i="33"/>
  <c r="C945" i="33"/>
  <c r="H945" i="33"/>
  <c r="I945" i="33"/>
  <c r="L945" i="33"/>
  <c r="O945" i="33"/>
  <c r="Q945" i="33"/>
  <c r="R945" i="33"/>
  <c r="S945" i="33"/>
  <c r="C946" i="33"/>
  <c r="H946" i="33"/>
  <c r="I946" i="33"/>
  <c r="L946" i="33"/>
  <c r="O946" i="33"/>
  <c r="Q946" i="33"/>
  <c r="R946" i="33"/>
  <c r="S946" i="33"/>
  <c r="C947" i="33"/>
  <c r="H947" i="33"/>
  <c r="I947" i="33"/>
  <c r="L947" i="33"/>
  <c r="O947" i="33"/>
  <c r="Q947" i="33"/>
  <c r="R947" i="33"/>
  <c r="S947" i="33"/>
  <c r="C948" i="33"/>
  <c r="H948" i="33"/>
  <c r="I948" i="33"/>
  <c r="L948" i="33"/>
  <c r="O948" i="33"/>
  <c r="Q948" i="33"/>
  <c r="R948" i="33"/>
  <c r="S948" i="33"/>
  <c r="C949" i="33"/>
  <c r="H949" i="33"/>
  <c r="I949" i="33"/>
  <c r="L949" i="33"/>
  <c r="O949" i="33"/>
  <c r="Q949" i="33"/>
  <c r="R949" i="33"/>
  <c r="S949" i="33"/>
  <c r="C950" i="33"/>
  <c r="H950" i="33"/>
  <c r="I950" i="33"/>
  <c r="L950" i="33"/>
  <c r="O950" i="33"/>
  <c r="Q950" i="33"/>
  <c r="R950" i="33"/>
  <c r="S950" i="33"/>
  <c r="C951" i="33"/>
  <c r="H951" i="33"/>
  <c r="I951" i="33"/>
  <c r="L951" i="33"/>
  <c r="O951" i="33"/>
  <c r="Q951" i="33"/>
  <c r="R951" i="33"/>
  <c r="S951" i="33"/>
  <c r="C952" i="33"/>
  <c r="H952" i="33"/>
  <c r="I952" i="33"/>
  <c r="L952" i="33"/>
  <c r="O952" i="33"/>
  <c r="Q952" i="33"/>
  <c r="R952" i="33"/>
  <c r="S952" i="33"/>
  <c r="C953" i="33"/>
  <c r="H953" i="33"/>
  <c r="I953" i="33"/>
  <c r="L953" i="33"/>
  <c r="O953" i="33"/>
  <c r="Q953" i="33"/>
  <c r="R953" i="33"/>
  <c r="S953" i="33"/>
  <c r="C954" i="33"/>
  <c r="H954" i="33"/>
  <c r="I954" i="33"/>
  <c r="L954" i="33"/>
  <c r="O954" i="33"/>
  <c r="Q954" i="33"/>
  <c r="R954" i="33"/>
  <c r="S954" i="33"/>
  <c r="C955" i="33"/>
  <c r="H955" i="33"/>
  <c r="I955" i="33"/>
  <c r="L955" i="33"/>
  <c r="O955" i="33"/>
  <c r="Q955" i="33"/>
  <c r="R955" i="33"/>
  <c r="S955" i="33"/>
  <c r="C956" i="33"/>
  <c r="H956" i="33"/>
  <c r="I956" i="33"/>
  <c r="L956" i="33"/>
  <c r="O956" i="33"/>
  <c r="Q956" i="33"/>
  <c r="R956" i="33"/>
  <c r="S956" i="33"/>
  <c r="C957" i="33"/>
  <c r="H957" i="33"/>
  <c r="I957" i="33"/>
  <c r="L957" i="33"/>
  <c r="O957" i="33"/>
  <c r="Q957" i="33"/>
  <c r="R957" i="33"/>
  <c r="S957" i="33"/>
  <c r="C958" i="33"/>
  <c r="H958" i="33"/>
  <c r="I958" i="33"/>
  <c r="L958" i="33"/>
  <c r="O958" i="33"/>
  <c r="Q958" i="33"/>
  <c r="R958" i="33"/>
  <c r="S958" i="33"/>
  <c r="C959" i="33"/>
  <c r="H959" i="33"/>
  <c r="I959" i="33"/>
  <c r="L959" i="33"/>
  <c r="O959" i="33"/>
  <c r="Q959" i="33"/>
  <c r="R959" i="33"/>
  <c r="S959" i="33"/>
  <c r="C960" i="33"/>
  <c r="H960" i="33"/>
  <c r="I960" i="33"/>
  <c r="L960" i="33"/>
  <c r="O960" i="33"/>
  <c r="Q960" i="33"/>
  <c r="R960" i="33"/>
  <c r="S960" i="33"/>
  <c r="C961" i="33"/>
  <c r="H961" i="33"/>
  <c r="I961" i="33"/>
  <c r="L961" i="33"/>
  <c r="O961" i="33"/>
  <c r="Q961" i="33"/>
  <c r="R961" i="33"/>
  <c r="S961" i="33"/>
  <c r="C962" i="33"/>
  <c r="H962" i="33"/>
  <c r="I962" i="33"/>
  <c r="L962" i="33"/>
  <c r="O962" i="33"/>
  <c r="Q962" i="33"/>
  <c r="R962" i="33"/>
  <c r="S962" i="33"/>
  <c r="C963" i="33"/>
  <c r="H963" i="33"/>
  <c r="I963" i="33"/>
  <c r="L963" i="33"/>
  <c r="O963" i="33"/>
  <c r="Q963" i="33"/>
  <c r="R963" i="33"/>
  <c r="S963" i="33"/>
  <c r="C964" i="33"/>
  <c r="H964" i="33"/>
  <c r="I964" i="33"/>
  <c r="L964" i="33"/>
  <c r="O964" i="33"/>
  <c r="Q964" i="33"/>
  <c r="R964" i="33"/>
  <c r="S964" i="33"/>
  <c r="C965" i="33"/>
  <c r="H965" i="33"/>
  <c r="I965" i="33"/>
  <c r="L965" i="33"/>
  <c r="O965" i="33"/>
  <c r="Q965" i="33"/>
  <c r="R965" i="33"/>
  <c r="S965" i="33"/>
  <c r="C966" i="33"/>
  <c r="H966" i="33"/>
  <c r="I966" i="33"/>
  <c r="L966" i="33"/>
  <c r="O966" i="33"/>
  <c r="Q966" i="33"/>
  <c r="R966" i="33"/>
  <c r="S966" i="33"/>
  <c r="C967" i="33"/>
  <c r="H967" i="33"/>
  <c r="I967" i="33"/>
  <c r="L967" i="33"/>
  <c r="O967" i="33"/>
  <c r="Q967" i="33"/>
  <c r="R967" i="33"/>
  <c r="S967" i="33"/>
  <c r="C968" i="33"/>
  <c r="H968" i="33"/>
  <c r="I968" i="33"/>
  <c r="L968" i="33"/>
  <c r="O968" i="33"/>
  <c r="Q968" i="33"/>
  <c r="R968" i="33"/>
  <c r="S968" i="33"/>
  <c r="C969" i="33"/>
  <c r="H969" i="33"/>
  <c r="I969" i="33"/>
  <c r="L969" i="33"/>
  <c r="O969" i="33"/>
  <c r="Q969" i="33"/>
  <c r="R969" i="33"/>
  <c r="S969" i="33"/>
  <c r="C970" i="33"/>
  <c r="H970" i="33"/>
  <c r="I970" i="33"/>
  <c r="L970" i="33"/>
  <c r="O970" i="33"/>
  <c r="Q970" i="33"/>
  <c r="R970" i="33"/>
  <c r="S970" i="33"/>
  <c r="C971" i="33"/>
  <c r="H971" i="33"/>
  <c r="I971" i="33"/>
  <c r="L971" i="33"/>
  <c r="O971" i="33"/>
  <c r="Q971" i="33"/>
  <c r="R971" i="33"/>
  <c r="S971" i="33"/>
  <c r="C972" i="33"/>
  <c r="H972" i="33"/>
  <c r="I972" i="33"/>
  <c r="L972" i="33"/>
  <c r="O972" i="33"/>
  <c r="Q972" i="33"/>
  <c r="R972" i="33"/>
  <c r="S972" i="33"/>
  <c r="C973" i="33"/>
  <c r="H973" i="33"/>
  <c r="I973" i="33"/>
  <c r="L973" i="33"/>
  <c r="O973" i="33"/>
  <c r="Q973" i="33"/>
  <c r="R973" i="33"/>
  <c r="S973" i="33"/>
  <c r="C974" i="33"/>
  <c r="H974" i="33"/>
  <c r="I974" i="33"/>
  <c r="L974" i="33"/>
  <c r="O974" i="33"/>
  <c r="Q974" i="33"/>
  <c r="R974" i="33"/>
  <c r="S974" i="33"/>
  <c r="C975" i="33"/>
  <c r="H975" i="33"/>
  <c r="I975" i="33"/>
  <c r="L975" i="33"/>
  <c r="O975" i="33"/>
  <c r="Q975" i="33"/>
  <c r="R975" i="33"/>
  <c r="S975" i="33"/>
  <c r="C976" i="33"/>
  <c r="H976" i="33"/>
  <c r="I976" i="33"/>
  <c r="L976" i="33"/>
  <c r="O976" i="33"/>
  <c r="Q976" i="33"/>
  <c r="R976" i="33"/>
  <c r="S976" i="33"/>
  <c r="C977" i="33"/>
  <c r="H977" i="33"/>
  <c r="I977" i="33"/>
  <c r="L977" i="33"/>
  <c r="O977" i="33"/>
  <c r="Q977" i="33"/>
  <c r="R977" i="33"/>
  <c r="S977" i="33"/>
  <c r="C978" i="33"/>
  <c r="H978" i="33"/>
  <c r="I978" i="33"/>
  <c r="L978" i="33"/>
  <c r="O978" i="33"/>
  <c r="Q978" i="33"/>
  <c r="R978" i="33"/>
  <c r="S978" i="33"/>
  <c r="C979" i="33"/>
  <c r="H979" i="33"/>
  <c r="I979" i="33"/>
  <c r="L979" i="33"/>
  <c r="O979" i="33"/>
  <c r="Q979" i="33"/>
  <c r="R979" i="33"/>
  <c r="S979" i="33"/>
  <c r="C980" i="33"/>
  <c r="H980" i="33"/>
  <c r="I980" i="33"/>
  <c r="L980" i="33"/>
  <c r="O980" i="33"/>
  <c r="Q980" i="33"/>
  <c r="R980" i="33"/>
  <c r="S980" i="33"/>
  <c r="C981" i="33"/>
  <c r="H981" i="33"/>
  <c r="I981" i="33"/>
  <c r="L981" i="33"/>
  <c r="O981" i="33"/>
  <c r="Q981" i="33"/>
  <c r="R981" i="33"/>
  <c r="S981" i="33"/>
  <c r="C982" i="33"/>
  <c r="H982" i="33"/>
  <c r="I982" i="33"/>
  <c r="L982" i="33"/>
  <c r="O982" i="33"/>
  <c r="Q982" i="33"/>
  <c r="R982" i="33"/>
  <c r="S982" i="33"/>
  <c r="C983" i="33"/>
  <c r="H983" i="33"/>
  <c r="I983" i="33"/>
  <c r="L983" i="33"/>
  <c r="O983" i="33"/>
  <c r="Q983" i="33"/>
  <c r="R983" i="33"/>
  <c r="S983" i="33"/>
  <c r="C984" i="33"/>
  <c r="H984" i="33"/>
  <c r="I984" i="33"/>
  <c r="L984" i="33"/>
  <c r="O984" i="33"/>
  <c r="Q984" i="33"/>
  <c r="R984" i="33"/>
  <c r="S984" i="33"/>
  <c r="C985" i="33"/>
  <c r="H985" i="33"/>
  <c r="I985" i="33"/>
  <c r="L985" i="33"/>
  <c r="O985" i="33"/>
  <c r="Q985" i="33"/>
  <c r="R985" i="33"/>
  <c r="S985" i="33"/>
  <c r="C986" i="33"/>
  <c r="H986" i="33"/>
  <c r="I986" i="33"/>
  <c r="L986" i="33"/>
  <c r="O986" i="33"/>
  <c r="Q986" i="33"/>
  <c r="R986" i="33"/>
  <c r="S986" i="33"/>
  <c r="C987" i="33"/>
  <c r="H987" i="33"/>
  <c r="I987" i="33"/>
  <c r="L987" i="33"/>
  <c r="O987" i="33"/>
  <c r="Q987" i="33"/>
  <c r="R987" i="33"/>
  <c r="S987" i="33"/>
  <c r="C988" i="33"/>
  <c r="H988" i="33"/>
  <c r="I988" i="33"/>
  <c r="L988" i="33"/>
  <c r="O988" i="33"/>
  <c r="Q988" i="33"/>
  <c r="R988" i="33"/>
  <c r="S988" i="33"/>
  <c r="C989" i="33"/>
  <c r="H989" i="33"/>
  <c r="I989" i="33"/>
  <c r="L989" i="33"/>
  <c r="O989" i="33"/>
  <c r="Q989" i="33"/>
  <c r="R989" i="33"/>
  <c r="S989" i="33"/>
  <c r="C990" i="33"/>
  <c r="H990" i="33"/>
  <c r="I990" i="33"/>
  <c r="L990" i="33"/>
  <c r="O990" i="33"/>
  <c r="Q990" i="33"/>
  <c r="R990" i="33"/>
  <c r="S990" i="33"/>
  <c r="C991" i="33"/>
  <c r="H991" i="33"/>
  <c r="I991" i="33"/>
  <c r="L991" i="33"/>
  <c r="O991" i="33"/>
  <c r="Q991" i="33"/>
  <c r="R991" i="33"/>
  <c r="S991" i="33"/>
  <c r="C992" i="33"/>
  <c r="H992" i="33"/>
  <c r="I992" i="33"/>
  <c r="L992" i="33"/>
  <c r="O992" i="33"/>
  <c r="Q992" i="33"/>
  <c r="R992" i="33"/>
  <c r="S992" i="33"/>
  <c r="C993" i="33"/>
  <c r="H993" i="33"/>
  <c r="I993" i="33"/>
  <c r="L993" i="33"/>
  <c r="O993" i="33"/>
  <c r="Q993" i="33"/>
  <c r="R993" i="33"/>
  <c r="S993" i="33"/>
  <c r="C994" i="33"/>
  <c r="H994" i="33"/>
  <c r="I994" i="33"/>
  <c r="L994" i="33"/>
  <c r="O994" i="33"/>
  <c r="Q994" i="33"/>
  <c r="R994" i="33"/>
  <c r="S994" i="33"/>
  <c r="C995" i="33"/>
  <c r="H995" i="33"/>
  <c r="I995" i="33"/>
  <c r="L995" i="33"/>
  <c r="O995" i="33"/>
  <c r="Q995" i="33"/>
  <c r="R995" i="33"/>
  <c r="S995" i="33"/>
  <c r="C996" i="33"/>
  <c r="H996" i="33"/>
  <c r="I996" i="33"/>
  <c r="L996" i="33"/>
  <c r="O996" i="33"/>
  <c r="Q996" i="33"/>
  <c r="R996" i="33"/>
  <c r="S996" i="33"/>
  <c r="C997" i="33"/>
  <c r="H997" i="33"/>
  <c r="I997" i="33"/>
  <c r="L997" i="33"/>
  <c r="O997" i="33"/>
  <c r="Q997" i="33"/>
  <c r="R997" i="33"/>
  <c r="S997" i="33"/>
  <c r="C998" i="33"/>
  <c r="H998" i="33"/>
  <c r="I998" i="33"/>
  <c r="L998" i="33"/>
  <c r="O998" i="33"/>
  <c r="Q998" i="33"/>
  <c r="R998" i="33"/>
  <c r="S998" i="33"/>
  <c r="C999" i="33"/>
  <c r="H999" i="33"/>
  <c r="I999" i="33"/>
  <c r="L999" i="33"/>
  <c r="O999" i="33"/>
  <c r="Q999" i="33"/>
  <c r="R999" i="33"/>
  <c r="S999" i="33"/>
  <c r="C1000" i="33"/>
  <c r="H1000" i="33"/>
  <c r="I1000" i="33"/>
  <c r="L1000" i="33"/>
  <c r="O1000" i="33"/>
  <c r="Q1000" i="33"/>
  <c r="R1000" i="33"/>
  <c r="S1000" i="33"/>
  <c r="C1001" i="33"/>
  <c r="H1001" i="33"/>
  <c r="I1001" i="33"/>
  <c r="L1001" i="33"/>
  <c r="O1001" i="33"/>
  <c r="Q1001" i="33"/>
  <c r="R1001" i="33"/>
  <c r="S1001" i="33"/>
  <c r="C1002" i="33"/>
  <c r="H1002" i="33"/>
  <c r="I1002" i="33"/>
  <c r="L1002" i="33"/>
  <c r="O1002" i="33"/>
  <c r="Q1002" i="33"/>
  <c r="R1002" i="33"/>
  <c r="S1002" i="33"/>
  <c r="C1003" i="33"/>
  <c r="H1003" i="33"/>
  <c r="I1003" i="33"/>
  <c r="L1003" i="33"/>
  <c r="O1003" i="33"/>
  <c r="Q1003" i="33"/>
  <c r="R1003" i="33"/>
  <c r="S1003" i="33"/>
  <c r="C1004" i="33"/>
  <c r="H1004" i="33"/>
  <c r="I1004" i="33"/>
  <c r="L1004" i="33"/>
  <c r="O1004" i="33"/>
  <c r="Q1004" i="33"/>
  <c r="R1004" i="33"/>
  <c r="S1004" i="33"/>
  <c r="C1005" i="33"/>
  <c r="H1005" i="33"/>
  <c r="I1005" i="33"/>
  <c r="L1005" i="33"/>
  <c r="O1005" i="33"/>
  <c r="Q1005" i="33"/>
  <c r="R1005" i="33"/>
  <c r="S1005" i="33"/>
  <c r="C1006" i="33"/>
  <c r="H1006" i="33"/>
  <c r="I1006" i="33"/>
  <c r="L1006" i="33"/>
  <c r="O1006" i="33"/>
  <c r="Q1006" i="33"/>
  <c r="R1006" i="33"/>
  <c r="S1006" i="33"/>
  <c r="C1007" i="33"/>
  <c r="H1007" i="33"/>
  <c r="I1007" i="33"/>
  <c r="L1007" i="33"/>
  <c r="O1007" i="33"/>
  <c r="Q1007" i="33"/>
  <c r="R1007" i="33"/>
  <c r="S1007" i="33"/>
  <c r="C1008" i="33"/>
  <c r="H1008" i="33"/>
  <c r="I1008" i="33"/>
  <c r="L1008" i="33"/>
  <c r="O1008" i="33"/>
  <c r="Q1008" i="33"/>
  <c r="R1008" i="33"/>
  <c r="S1008" i="33"/>
  <c r="C1009" i="33"/>
  <c r="H1009" i="33"/>
  <c r="I1009" i="33"/>
  <c r="L1009" i="33"/>
  <c r="O1009" i="33"/>
  <c r="Q1009" i="33"/>
  <c r="R1009" i="33"/>
  <c r="S1009" i="33"/>
  <c r="C1010" i="33"/>
  <c r="H1010" i="33"/>
  <c r="I1010" i="33"/>
  <c r="L1010" i="33"/>
  <c r="O1010" i="33"/>
  <c r="Q1010" i="33"/>
  <c r="R1010" i="33"/>
  <c r="S1010" i="33"/>
  <c r="C1011" i="33"/>
  <c r="H1011" i="33"/>
  <c r="I1011" i="33"/>
  <c r="L1011" i="33"/>
  <c r="O1011" i="33"/>
  <c r="Q1011" i="33"/>
  <c r="R1011" i="33"/>
  <c r="S1011" i="33"/>
  <c r="C1012" i="33"/>
  <c r="H1012" i="33"/>
  <c r="I1012" i="33"/>
  <c r="L1012" i="33"/>
  <c r="O1012" i="33"/>
  <c r="Q1012" i="33"/>
  <c r="R1012" i="33"/>
  <c r="S1012" i="33"/>
  <c r="C1013" i="33"/>
  <c r="H1013" i="33"/>
  <c r="I1013" i="33"/>
  <c r="L1013" i="33"/>
  <c r="O1013" i="33"/>
  <c r="Q1013" i="33"/>
  <c r="R1013" i="33"/>
  <c r="S1013" i="33"/>
  <c r="C1014" i="33"/>
  <c r="H1014" i="33"/>
  <c r="I1014" i="33"/>
  <c r="L1014" i="33"/>
  <c r="O1014" i="33"/>
  <c r="Q1014" i="33"/>
  <c r="R1014" i="33"/>
  <c r="S1014" i="33"/>
  <c r="C1015" i="33"/>
  <c r="H1015" i="33"/>
  <c r="I1015" i="33"/>
  <c r="L1015" i="33"/>
  <c r="O1015" i="33"/>
  <c r="Q1015" i="33"/>
  <c r="R1015" i="33"/>
  <c r="S1015" i="33"/>
  <c r="C1016" i="33"/>
  <c r="H1016" i="33"/>
  <c r="I1016" i="33"/>
  <c r="L1016" i="33"/>
  <c r="O1016" i="33"/>
  <c r="Q1016" i="33"/>
  <c r="R1016" i="33"/>
  <c r="S1016" i="33"/>
  <c r="C1017" i="33"/>
  <c r="H1017" i="33"/>
  <c r="I1017" i="33"/>
  <c r="L1017" i="33"/>
  <c r="O1017" i="33"/>
  <c r="Q1017" i="33"/>
  <c r="R1017" i="33"/>
  <c r="S1017" i="33"/>
  <c r="C1018" i="33"/>
  <c r="H1018" i="33"/>
  <c r="I1018" i="33"/>
  <c r="L1018" i="33"/>
  <c r="O1018" i="33"/>
  <c r="Q1018" i="33"/>
  <c r="R1018" i="33"/>
  <c r="S1018" i="33"/>
  <c r="C1019" i="33"/>
  <c r="H1019" i="33"/>
  <c r="I1019" i="33"/>
  <c r="L1019" i="33"/>
  <c r="O1019" i="33"/>
  <c r="Q1019" i="33"/>
  <c r="R1019" i="33"/>
  <c r="S1019" i="33"/>
  <c r="C1020" i="33"/>
  <c r="H1020" i="33"/>
  <c r="I1020" i="33"/>
  <c r="L1020" i="33"/>
  <c r="O1020" i="33"/>
  <c r="Q1020" i="33"/>
  <c r="R1020" i="33"/>
  <c r="S1020" i="33"/>
  <c r="C1021" i="33"/>
  <c r="H1021" i="33"/>
  <c r="I1021" i="33"/>
  <c r="L1021" i="33"/>
  <c r="O1021" i="33"/>
  <c r="Q1021" i="33"/>
  <c r="R1021" i="33"/>
  <c r="S1021" i="33"/>
  <c r="C1022" i="33"/>
  <c r="H1022" i="33"/>
  <c r="I1022" i="33"/>
  <c r="L1022" i="33"/>
  <c r="O1022" i="33"/>
  <c r="Q1022" i="33"/>
  <c r="R1022" i="33"/>
  <c r="S1022" i="33"/>
  <c r="C1023" i="33"/>
  <c r="H1023" i="33"/>
  <c r="I1023" i="33"/>
  <c r="L1023" i="33"/>
  <c r="O1023" i="33"/>
  <c r="Q1023" i="33"/>
  <c r="R1023" i="33"/>
  <c r="S1023" i="33"/>
  <c r="C1024" i="33"/>
  <c r="H1024" i="33"/>
  <c r="I1024" i="33"/>
  <c r="L1024" i="33"/>
  <c r="O1024" i="33"/>
  <c r="Q1024" i="33"/>
  <c r="R1024" i="33"/>
  <c r="S1024" i="33"/>
  <c r="C1025" i="33"/>
  <c r="H1025" i="33"/>
  <c r="I1025" i="33"/>
  <c r="L1025" i="33"/>
  <c r="O1025" i="33"/>
  <c r="Q1025" i="33"/>
  <c r="R1025" i="33"/>
  <c r="S1025" i="33"/>
  <c r="C1026" i="33"/>
  <c r="H1026" i="33"/>
  <c r="I1026" i="33"/>
  <c r="L1026" i="33"/>
  <c r="O1026" i="33"/>
  <c r="Q1026" i="33"/>
  <c r="R1026" i="33"/>
  <c r="S1026" i="33"/>
  <c r="C1027" i="33"/>
  <c r="H1027" i="33"/>
  <c r="I1027" i="33"/>
  <c r="L1027" i="33"/>
  <c r="O1027" i="33"/>
  <c r="Q1027" i="33"/>
  <c r="R1027" i="33"/>
  <c r="S1027" i="33"/>
  <c r="C1028" i="33"/>
  <c r="H1028" i="33"/>
  <c r="I1028" i="33"/>
  <c r="L1028" i="33"/>
  <c r="O1028" i="33"/>
  <c r="Q1028" i="33"/>
  <c r="R1028" i="33"/>
  <c r="S1028" i="33"/>
  <c r="C1029" i="33"/>
  <c r="H1029" i="33"/>
  <c r="I1029" i="33"/>
  <c r="L1029" i="33"/>
  <c r="O1029" i="33"/>
  <c r="Q1029" i="33"/>
  <c r="R1029" i="33"/>
  <c r="S1029" i="33"/>
  <c r="C1030" i="33"/>
  <c r="H1030" i="33"/>
  <c r="I1030" i="33"/>
  <c r="L1030" i="33"/>
  <c r="O1030" i="33"/>
  <c r="Q1030" i="33"/>
  <c r="R1030" i="33"/>
  <c r="S1030" i="33"/>
  <c r="C1031" i="33"/>
  <c r="H1031" i="33"/>
  <c r="I1031" i="33"/>
  <c r="L1031" i="33"/>
  <c r="O1031" i="33"/>
  <c r="Q1031" i="33"/>
  <c r="R1031" i="33"/>
  <c r="S1031" i="33"/>
  <c r="C1032" i="33"/>
  <c r="H1032" i="33"/>
  <c r="I1032" i="33"/>
  <c r="L1032" i="33"/>
  <c r="O1032" i="33"/>
  <c r="Q1032" i="33"/>
  <c r="R1032" i="33"/>
  <c r="S1032" i="33"/>
  <c r="C1033" i="33"/>
  <c r="H1033" i="33"/>
  <c r="I1033" i="33"/>
  <c r="L1033" i="33"/>
  <c r="O1033" i="33"/>
  <c r="Q1033" i="33"/>
  <c r="R1033" i="33"/>
  <c r="S1033" i="33"/>
  <c r="C1034" i="33"/>
  <c r="H1034" i="33"/>
  <c r="I1034" i="33"/>
  <c r="L1034" i="33"/>
  <c r="O1034" i="33"/>
  <c r="Q1034" i="33"/>
  <c r="R1034" i="33"/>
  <c r="S1034" i="33"/>
  <c r="C1035" i="33"/>
  <c r="H1035" i="33"/>
  <c r="I1035" i="33"/>
  <c r="L1035" i="33"/>
  <c r="O1035" i="33"/>
  <c r="Q1035" i="33"/>
  <c r="R1035" i="33"/>
  <c r="S1035" i="33"/>
  <c r="C1036" i="33"/>
  <c r="H1036" i="33"/>
  <c r="I1036" i="33"/>
  <c r="L1036" i="33"/>
  <c r="O1036" i="33"/>
  <c r="Q1036" i="33"/>
  <c r="R1036" i="33"/>
  <c r="S1036" i="33"/>
  <c r="C1037" i="33"/>
  <c r="H1037" i="33"/>
  <c r="I1037" i="33"/>
  <c r="L1037" i="33"/>
  <c r="O1037" i="33"/>
  <c r="Q1037" i="33"/>
  <c r="R1037" i="33"/>
  <c r="S1037" i="33"/>
  <c r="C1038" i="33"/>
  <c r="H1038" i="33"/>
  <c r="I1038" i="33"/>
  <c r="L1038" i="33"/>
  <c r="O1038" i="33"/>
  <c r="Q1038" i="33"/>
  <c r="R1038" i="33"/>
  <c r="S1038" i="33"/>
  <c r="C1039" i="33"/>
  <c r="H1039" i="33"/>
  <c r="I1039" i="33"/>
  <c r="L1039" i="33"/>
  <c r="O1039" i="33"/>
  <c r="Q1039" i="33"/>
  <c r="R1039" i="33"/>
  <c r="S1039" i="33"/>
  <c r="C1040" i="33"/>
  <c r="H1040" i="33"/>
  <c r="I1040" i="33"/>
  <c r="L1040" i="33"/>
  <c r="O1040" i="33"/>
  <c r="Q1040" i="33"/>
  <c r="R1040" i="33"/>
  <c r="S1040" i="33"/>
  <c r="C1041" i="33"/>
  <c r="H1041" i="33"/>
  <c r="I1041" i="33"/>
  <c r="L1041" i="33"/>
  <c r="O1041" i="33"/>
  <c r="Q1041" i="33"/>
  <c r="R1041" i="33"/>
  <c r="S1041" i="33"/>
  <c r="C1042" i="33"/>
  <c r="H1042" i="33"/>
  <c r="I1042" i="33"/>
  <c r="L1042" i="33"/>
  <c r="O1042" i="33"/>
  <c r="Q1042" i="33"/>
  <c r="R1042" i="33"/>
  <c r="S1042" i="33"/>
  <c r="C1043" i="33"/>
  <c r="H1043" i="33"/>
  <c r="I1043" i="33"/>
  <c r="L1043" i="33"/>
  <c r="O1043" i="33"/>
  <c r="Q1043" i="33"/>
  <c r="R1043" i="33"/>
  <c r="S1043" i="33"/>
  <c r="C1044" i="33"/>
  <c r="H1044" i="33"/>
  <c r="I1044" i="33"/>
  <c r="L1044" i="33"/>
  <c r="O1044" i="33"/>
  <c r="Q1044" i="33"/>
  <c r="R1044" i="33"/>
  <c r="S1044" i="33"/>
  <c r="C1045" i="33"/>
  <c r="H1045" i="33"/>
  <c r="I1045" i="33"/>
  <c r="L1045" i="33"/>
  <c r="O1045" i="33"/>
  <c r="Q1045" i="33"/>
  <c r="R1045" i="33"/>
  <c r="S1045" i="33"/>
  <c r="C1046" i="33"/>
  <c r="H1046" i="33"/>
  <c r="I1046" i="33"/>
  <c r="L1046" i="33"/>
  <c r="O1046" i="33"/>
  <c r="Q1046" i="33"/>
  <c r="R1046" i="33"/>
  <c r="S1046" i="33"/>
  <c r="C1047" i="33"/>
  <c r="H1047" i="33"/>
  <c r="I1047" i="33"/>
  <c r="L1047" i="33"/>
  <c r="O1047" i="33"/>
  <c r="Q1047" i="33"/>
  <c r="R1047" i="33"/>
  <c r="S1047" i="33"/>
  <c r="C1048" i="33"/>
  <c r="H1048" i="33"/>
  <c r="I1048" i="33"/>
  <c r="L1048" i="33"/>
  <c r="O1048" i="33"/>
  <c r="Q1048" i="33"/>
  <c r="R1048" i="33"/>
  <c r="S1048" i="33"/>
  <c r="C1049" i="33"/>
  <c r="H1049" i="33"/>
  <c r="I1049" i="33"/>
  <c r="L1049" i="33"/>
  <c r="O1049" i="33"/>
  <c r="Q1049" i="33"/>
  <c r="R1049" i="33"/>
  <c r="S1049" i="33"/>
  <c r="C1050" i="33"/>
  <c r="H1050" i="33"/>
  <c r="I1050" i="33"/>
  <c r="L1050" i="33"/>
  <c r="O1050" i="33"/>
  <c r="Q1050" i="33"/>
  <c r="R1050" i="33"/>
  <c r="S1050" i="33"/>
  <c r="C1051" i="33"/>
  <c r="H1051" i="33"/>
  <c r="I1051" i="33"/>
  <c r="L1051" i="33"/>
  <c r="O1051" i="33"/>
  <c r="Q1051" i="33"/>
  <c r="R1051" i="33"/>
  <c r="S1051" i="33"/>
  <c r="C1052" i="33"/>
  <c r="H1052" i="33"/>
  <c r="I1052" i="33"/>
  <c r="L1052" i="33"/>
  <c r="O1052" i="33"/>
  <c r="Q1052" i="33"/>
  <c r="R1052" i="33"/>
  <c r="S1052" i="33"/>
  <c r="C1053" i="33"/>
  <c r="H1053" i="33"/>
  <c r="I1053" i="33"/>
  <c r="L1053" i="33"/>
  <c r="O1053" i="33"/>
  <c r="Q1053" i="33"/>
  <c r="R1053" i="33"/>
  <c r="S1053" i="33"/>
  <c r="C1054" i="33"/>
  <c r="H1054" i="33"/>
  <c r="I1054" i="33"/>
  <c r="L1054" i="33"/>
  <c r="O1054" i="33"/>
  <c r="Q1054" i="33"/>
  <c r="R1054" i="33"/>
  <c r="S1054" i="33"/>
  <c r="C1055" i="33"/>
  <c r="H1055" i="33"/>
  <c r="I1055" i="33"/>
  <c r="L1055" i="33"/>
  <c r="O1055" i="33"/>
  <c r="Q1055" i="33"/>
  <c r="R1055" i="33"/>
  <c r="S1055" i="33"/>
  <c r="C1056" i="33"/>
  <c r="H1056" i="33"/>
  <c r="I1056" i="33"/>
  <c r="L1056" i="33"/>
  <c r="O1056" i="33"/>
  <c r="Q1056" i="33"/>
  <c r="R1056" i="33"/>
  <c r="S1056" i="33"/>
  <c r="C1057" i="33"/>
  <c r="H1057" i="33"/>
  <c r="I1057" i="33"/>
  <c r="L1057" i="33"/>
  <c r="O1057" i="33"/>
  <c r="Q1057" i="33"/>
  <c r="R1057" i="33"/>
  <c r="S1057" i="33"/>
  <c r="C1058" i="33"/>
  <c r="H1058" i="33"/>
  <c r="I1058" i="33"/>
  <c r="L1058" i="33"/>
  <c r="O1058" i="33"/>
  <c r="Q1058" i="33"/>
  <c r="R1058" i="33"/>
  <c r="S1058" i="33"/>
  <c r="C1059" i="33"/>
  <c r="H1059" i="33"/>
  <c r="I1059" i="33"/>
  <c r="L1059" i="33"/>
  <c r="O1059" i="33"/>
  <c r="Q1059" i="33"/>
  <c r="R1059" i="33"/>
  <c r="S1059" i="33"/>
  <c r="C1060" i="33"/>
  <c r="H1060" i="33"/>
  <c r="I1060" i="33"/>
  <c r="L1060" i="33"/>
  <c r="O1060" i="33"/>
  <c r="Q1060" i="33"/>
  <c r="R1060" i="33"/>
  <c r="S1060" i="33"/>
  <c r="C1061" i="33"/>
  <c r="H1061" i="33"/>
  <c r="I1061" i="33"/>
  <c r="L1061" i="33"/>
  <c r="O1061" i="33"/>
  <c r="Q1061" i="33"/>
  <c r="R1061" i="33"/>
  <c r="S1061" i="33"/>
  <c r="C1062" i="33"/>
  <c r="H1062" i="33"/>
  <c r="I1062" i="33"/>
  <c r="L1062" i="33"/>
  <c r="O1062" i="33"/>
  <c r="Q1062" i="33"/>
  <c r="R1062" i="33"/>
  <c r="S1062" i="33"/>
  <c r="C1063" i="33"/>
  <c r="H1063" i="33"/>
  <c r="I1063" i="33"/>
  <c r="L1063" i="33"/>
  <c r="O1063" i="33"/>
  <c r="Q1063" i="33"/>
  <c r="R1063" i="33"/>
  <c r="S1063" i="33"/>
  <c r="C1064" i="33"/>
  <c r="H1064" i="33"/>
  <c r="I1064" i="33"/>
  <c r="L1064" i="33"/>
  <c r="O1064" i="33"/>
  <c r="Q1064" i="33"/>
  <c r="R1064" i="33"/>
  <c r="S1064" i="33"/>
  <c r="C1065" i="33"/>
  <c r="H1065" i="33"/>
  <c r="I1065" i="33"/>
  <c r="L1065" i="33"/>
  <c r="O1065" i="33"/>
  <c r="Q1065" i="33"/>
  <c r="R1065" i="33"/>
  <c r="S1065" i="33"/>
  <c r="C1066" i="33"/>
  <c r="H1066" i="33"/>
  <c r="I1066" i="33"/>
  <c r="L1066" i="33"/>
  <c r="O1066" i="33"/>
  <c r="Q1066" i="33"/>
  <c r="R1066" i="33"/>
  <c r="S1066" i="33"/>
  <c r="C1067" i="33"/>
  <c r="H1067" i="33"/>
  <c r="I1067" i="33"/>
  <c r="L1067" i="33"/>
  <c r="O1067" i="33"/>
  <c r="Q1067" i="33"/>
  <c r="R1067" i="33"/>
  <c r="S1067" i="33"/>
  <c r="C1068" i="33"/>
  <c r="H1068" i="33"/>
  <c r="I1068" i="33"/>
  <c r="L1068" i="33"/>
  <c r="O1068" i="33"/>
  <c r="Q1068" i="33"/>
  <c r="R1068" i="33"/>
  <c r="S1068" i="33"/>
  <c r="C1069" i="33"/>
  <c r="H1069" i="33"/>
  <c r="I1069" i="33"/>
  <c r="L1069" i="33"/>
  <c r="O1069" i="33"/>
  <c r="Q1069" i="33"/>
  <c r="R1069" i="33"/>
  <c r="S1069" i="33"/>
  <c r="C1070" i="33"/>
  <c r="H1070" i="33"/>
  <c r="I1070" i="33"/>
  <c r="L1070" i="33"/>
  <c r="O1070" i="33"/>
  <c r="Q1070" i="33"/>
  <c r="R1070" i="33"/>
  <c r="S1070" i="33"/>
  <c r="C1071" i="33"/>
  <c r="H1071" i="33"/>
  <c r="I1071" i="33"/>
  <c r="L1071" i="33"/>
  <c r="O1071" i="33"/>
  <c r="Q1071" i="33"/>
  <c r="R1071" i="33"/>
  <c r="S1071" i="33"/>
  <c r="C1072" i="33"/>
  <c r="H1072" i="33"/>
  <c r="I1072" i="33"/>
  <c r="L1072" i="33"/>
  <c r="O1072" i="33"/>
  <c r="Q1072" i="33"/>
  <c r="R1072" i="33"/>
  <c r="S1072" i="33"/>
  <c r="C1073" i="33"/>
  <c r="H1073" i="33"/>
  <c r="I1073" i="33"/>
  <c r="L1073" i="33"/>
  <c r="O1073" i="33"/>
  <c r="Q1073" i="33"/>
  <c r="R1073" i="33"/>
  <c r="S1073" i="33"/>
  <c r="C1074" i="33"/>
  <c r="H1074" i="33"/>
  <c r="I1074" i="33"/>
  <c r="L1074" i="33"/>
  <c r="O1074" i="33"/>
  <c r="Q1074" i="33"/>
  <c r="R1074" i="33"/>
  <c r="S1074" i="33"/>
  <c r="C1075" i="33"/>
  <c r="H1075" i="33"/>
  <c r="I1075" i="33"/>
  <c r="L1075" i="33"/>
  <c r="O1075" i="33"/>
  <c r="Q1075" i="33"/>
  <c r="R1075" i="33"/>
  <c r="S1075" i="33"/>
  <c r="C1076" i="33"/>
  <c r="H1076" i="33"/>
  <c r="I1076" i="33"/>
  <c r="L1076" i="33"/>
  <c r="O1076" i="33"/>
  <c r="Q1076" i="33"/>
  <c r="R1076" i="33"/>
  <c r="S1076" i="33"/>
  <c r="C1077" i="33"/>
  <c r="H1077" i="33"/>
  <c r="I1077" i="33"/>
  <c r="L1077" i="33"/>
  <c r="O1077" i="33"/>
  <c r="Q1077" i="33"/>
  <c r="R1077" i="33"/>
  <c r="S1077" i="33"/>
  <c r="C1078" i="33"/>
  <c r="H1078" i="33"/>
  <c r="I1078" i="33"/>
  <c r="L1078" i="33"/>
  <c r="O1078" i="33"/>
  <c r="Q1078" i="33"/>
  <c r="R1078" i="33"/>
  <c r="S1078" i="33"/>
  <c r="C1079" i="33"/>
  <c r="H1079" i="33"/>
  <c r="I1079" i="33"/>
  <c r="L1079" i="33"/>
  <c r="O1079" i="33"/>
  <c r="Q1079" i="33"/>
  <c r="R1079" i="33"/>
  <c r="S1079" i="33"/>
  <c r="C1080" i="33"/>
  <c r="H1080" i="33"/>
  <c r="I1080" i="33"/>
  <c r="L1080" i="33"/>
  <c r="O1080" i="33"/>
  <c r="Q1080" i="33"/>
  <c r="R1080" i="33"/>
  <c r="S1080" i="33"/>
  <c r="C1081" i="33"/>
  <c r="H1081" i="33"/>
  <c r="I1081" i="33"/>
  <c r="L1081" i="33"/>
  <c r="O1081" i="33"/>
  <c r="Q1081" i="33"/>
  <c r="R1081" i="33"/>
  <c r="S1081" i="33"/>
  <c r="C1082" i="33"/>
  <c r="H1082" i="33"/>
  <c r="I1082" i="33"/>
  <c r="L1082" i="33"/>
  <c r="O1082" i="33"/>
  <c r="Q1082" i="33"/>
  <c r="R1082" i="33"/>
  <c r="S1082" i="33"/>
  <c r="C1083" i="33"/>
  <c r="H1083" i="33"/>
  <c r="I1083" i="33"/>
  <c r="L1083" i="33"/>
  <c r="O1083" i="33"/>
  <c r="Q1083" i="33"/>
  <c r="R1083" i="33"/>
  <c r="S1083" i="33"/>
  <c r="C1084" i="33"/>
  <c r="H1084" i="33"/>
  <c r="I1084" i="33"/>
  <c r="L1084" i="33"/>
  <c r="O1084" i="33"/>
  <c r="Q1084" i="33"/>
  <c r="R1084" i="33"/>
  <c r="S1084" i="33"/>
  <c r="C1085" i="33"/>
  <c r="H1085" i="33"/>
  <c r="I1085" i="33"/>
  <c r="L1085" i="33"/>
  <c r="O1085" i="33"/>
  <c r="Q1085" i="33"/>
  <c r="R1085" i="33"/>
  <c r="S1085" i="33"/>
  <c r="C1086" i="33"/>
  <c r="H1086" i="33"/>
  <c r="I1086" i="33"/>
  <c r="L1086" i="33"/>
  <c r="O1086" i="33"/>
  <c r="Q1086" i="33"/>
  <c r="R1086" i="33"/>
  <c r="S1086" i="33"/>
  <c r="C1087" i="33"/>
  <c r="H1087" i="33"/>
  <c r="I1087" i="33"/>
  <c r="L1087" i="33"/>
  <c r="O1087" i="33"/>
  <c r="Q1087" i="33"/>
  <c r="R1087" i="33"/>
  <c r="S1087" i="33"/>
  <c r="C1088" i="33"/>
  <c r="H1088" i="33"/>
  <c r="I1088" i="33"/>
  <c r="L1088" i="33"/>
  <c r="O1088" i="33"/>
  <c r="Q1088" i="33"/>
  <c r="R1088" i="33"/>
  <c r="S1088" i="33"/>
  <c r="C1089" i="33"/>
  <c r="H1089" i="33"/>
  <c r="I1089" i="33"/>
  <c r="L1089" i="33"/>
  <c r="O1089" i="33"/>
  <c r="Q1089" i="33"/>
  <c r="R1089" i="33"/>
  <c r="S1089" i="33"/>
  <c r="C1090" i="33"/>
  <c r="H1090" i="33"/>
  <c r="I1090" i="33"/>
  <c r="L1090" i="33"/>
  <c r="O1090" i="33"/>
  <c r="Q1090" i="33"/>
  <c r="R1090" i="33"/>
  <c r="S1090" i="33"/>
  <c r="C1091" i="33"/>
  <c r="H1091" i="33"/>
  <c r="I1091" i="33"/>
  <c r="L1091" i="33"/>
  <c r="O1091" i="33"/>
  <c r="Q1091" i="33"/>
  <c r="R1091" i="33"/>
  <c r="S1091" i="33"/>
  <c r="C1092" i="33"/>
  <c r="H1092" i="33"/>
  <c r="I1092" i="33"/>
  <c r="L1092" i="33"/>
  <c r="O1092" i="33"/>
  <c r="Q1092" i="33"/>
  <c r="R1092" i="33"/>
  <c r="S1092" i="33"/>
  <c r="C1093" i="33"/>
  <c r="H1093" i="33"/>
  <c r="I1093" i="33"/>
  <c r="L1093" i="33"/>
  <c r="O1093" i="33"/>
  <c r="Q1093" i="33"/>
  <c r="R1093" i="33"/>
  <c r="S1093" i="33"/>
  <c r="C1094" i="33"/>
  <c r="H1094" i="33"/>
  <c r="I1094" i="33"/>
  <c r="L1094" i="33"/>
  <c r="O1094" i="33"/>
  <c r="Q1094" i="33"/>
  <c r="R1094" i="33"/>
  <c r="S1094" i="33"/>
  <c r="C1095" i="33"/>
  <c r="H1095" i="33"/>
  <c r="I1095" i="33"/>
  <c r="L1095" i="33"/>
  <c r="O1095" i="33"/>
  <c r="Q1095" i="33"/>
  <c r="R1095" i="33"/>
  <c r="S1095" i="33"/>
  <c r="C1096" i="33"/>
  <c r="H1096" i="33"/>
  <c r="I1096" i="33"/>
  <c r="L1096" i="33"/>
  <c r="O1096" i="33"/>
  <c r="Q1096" i="33"/>
  <c r="R1096" i="33"/>
  <c r="S1096" i="33"/>
  <c r="C1097" i="33"/>
  <c r="H1097" i="33"/>
  <c r="I1097" i="33"/>
  <c r="L1097" i="33"/>
  <c r="O1097" i="33"/>
  <c r="Q1097" i="33"/>
  <c r="R1097" i="33"/>
  <c r="S1097" i="33"/>
  <c r="C1098" i="33"/>
  <c r="H1098" i="33"/>
  <c r="I1098" i="33"/>
  <c r="L1098" i="33"/>
  <c r="O1098" i="33"/>
  <c r="Q1098" i="33"/>
  <c r="R1098" i="33"/>
  <c r="S1098" i="33"/>
  <c r="C1099" i="33"/>
  <c r="H1099" i="33"/>
  <c r="I1099" i="33"/>
  <c r="L1099" i="33"/>
  <c r="O1099" i="33"/>
  <c r="Q1099" i="33"/>
  <c r="R1099" i="33"/>
  <c r="S1099" i="33"/>
  <c r="C1100" i="33"/>
  <c r="H1100" i="33"/>
  <c r="I1100" i="33"/>
  <c r="L1100" i="33"/>
  <c r="O1100" i="33"/>
  <c r="Q1100" i="33"/>
  <c r="R1100" i="33"/>
  <c r="S1100" i="33"/>
  <c r="C1101" i="33"/>
  <c r="H1101" i="33"/>
  <c r="I1101" i="33"/>
  <c r="L1101" i="33"/>
  <c r="O1101" i="33"/>
  <c r="Q1101" i="33"/>
  <c r="R1101" i="33"/>
  <c r="S1101" i="33"/>
  <c r="C1102" i="33"/>
  <c r="H1102" i="33"/>
  <c r="I1102" i="33"/>
  <c r="L1102" i="33"/>
  <c r="O1102" i="33"/>
  <c r="Q1102" i="33"/>
  <c r="R1102" i="33"/>
  <c r="S1102" i="33"/>
  <c r="C1103" i="33"/>
  <c r="H1103" i="33"/>
  <c r="I1103" i="33"/>
  <c r="L1103" i="33"/>
  <c r="O1103" i="33"/>
  <c r="Q1103" i="33"/>
  <c r="R1103" i="33"/>
  <c r="S1103" i="33"/>
  <c r="C1104" i="33"/>
  <c r="H1104" i="33"/>
  <c r="I1104" i="33"/>
  <c r="L1104" i="33"/>
  <c r="O1104" i="33"/>
  <c r="Q1104" i="33"/>
  <c r="R1104" i="33"/>
  <c r="S1104" i="33"/>
  <c r="C1105" i="33"/>
  <c r="H1105" i="33"/>
  <c r="I1105" i="33"/>
  <c r="L1105" i="33"/>
  <c r="O1105" i="33"/>
  <c r="Q1105" i="33"/>
  <c r="R1105" i="33"/>
  <c r="S1105" i="33"/>
  <c r="C1106" i="33"/>
  <c r="H1106" i="33"/>
  <c r="I1106" i="33"/>
  <c r="L1106" i="33"/>
  <c r="O1106" i="33"/>
  <c r="Q1106" i="33"/>
  <c r="R1106" i="33"/>
  <c r="S1106" i="33"/>
  <c r="C1107" i="33"/>
  <c r="H1107" i="33"/>
  <c r="I1107" i="33"/>
  <c r="L1107" i="33"/>
  <c r="O1107" i="33"/>
  <c r="Q1107" i="33"/>
  <c r="R1107" i="33"/>
  <c r="S1107" i="33"/>
  <c r="C1108" i="33"/>
  <c r="H1108" i="33"/>
  <c r="I1108" i="33"/>
  <c r="L1108" i="33"/>
  <c r="O1108" i="33"/>
  <c r="Q1108" i="33"/>
  <c r="R1108" i="33"/>
  <c r="S1108" i="33"/>
  <c r="C1109" i="33"/>
  <c r="H1109" i="33"/>
  <c r="I1109" i="33"/>
  <c r="L1109" i="33"/>
  <c r="O1109" i="33"/>
  <c r="Q1109" i="33"/>
  <c r="R1109" i="33"/>
  <c r="S1109" i="33"/>
  <c r="C1110" i="33"/>
  <c r="H1110" i="33"/>
  <c r="I1110" i="33"/>
  <c r="L1110" i="33"/>
  <c r="O1110" i="33"/>
  <c r="Q1110" i="33"/>
  <c r="R1110" i="33"/>
  <c r="S1110" i="33"/>
  <c r="C1111" i="33"/>
  <c r="H1111" i="33"/>
  <c r="I1111" i="33"/>
  <c r="L1111" i="33"/>
  <c r="O1111" i="33"/>
  <c r="Q1111" i="33"/>
  <c r="R1111" i="33"/>
  <c r="S1111" i="33"/>
  <c r="C1112" i="33"/>
  <c r="H1112" i="33"/>
  <c r="I1112" i="33"/>
  <c r="L1112" i="33"/>
  <c r="O1112" i="33"/>
  <c r="Q1112" i="33"/>
  <c r="R1112" i="33"/>
  <c r="S1112" i="33"/>
  <c r="C1113" i="33"/>
  <c r="H1113" i="33"/>
  <c r="I1113" i="33"/>
  <c r="L1113" i="33"/>
  <c r="O1113" i="33"/>
  <c r="Q1113" i="33"/>
  <c r="R1113" i="33"/>
  <c r="S1113" i="33"/>
  <c r="C1114" i="33"/>
  <c r="H1114" i="33"/>
  <c r="I1114" i="33"/>
  <c r="L1114" i="33"/>
  <c r="O1114" i="33"/>
  <c r="Q1114" i="33"/>
  <c r="R1114" i="33"/>
  <c r="S1114" i="33"/>
  <c r="C1115" i="33"/>
  <c r="H1115" i="33"/>
  <c r="I1115" i="33"/>
  <c r="L1115" i="33"/>
  <c r="O1115" i="33"/>
  <c r="Q1115" i="33"/>
  <c r="R1115" i="33"/>
  <c r="S1115" i="33"/>
  <c r="C1116" i="33"/>
  <c r="H1116" i="33"/>
  <c r="I1116" i="33"/>
  <c r="L1116" i="33"/>
  <c r="O1116" i="33"/>
  <c r="Q1116" i="33"/>
  <c r="R1116" i="33"/>
  <c r="S1116" i="33"/>
  <c r="C1117" i="33"/>
  <c r="H1117" i="33"/>
  <c r="I1117" i="33"/>
  <c r="L1117" i="33"/>
  <c r="O1117" i="33"/>
  <c r="Q1117" i="33"/>
  <c r="R1117" i="33"/>
  <c r="S1117" i="33"/>
  <c r="C1118" i="33"/>
  <c r="H1118" i="33"/>
  <c r="I1118" i="33"/>
  <c r="L1118" i="33"/>
  <c r="O1118" i="33"/>
  <c r="Q1118" i="33"/>
  <c r="R1118" i="33"/>
  <c r="S1118" i="33"/>
  <c r="C1119" i="33"/>
  <c r="H1119" i="33"/>
  <c r="I1119" i="33"/>
  <c r="L1119" i="33"/>
  <c r="O1119" i="33"/>
  <c r="Q1119" i="33"/>
  <c r="R1119" i="33"/>
  <c r="S1119" i="33"/>
  <c r="C1120" i="33"/>
  <c r="H1120" i="33"/>
  <c r="I1120" i="33"/>
  <c r="L1120" i="33"/>
  <c r="O1120" i="33"/>
  <c r="Q1120" i="33"/>
  <c r="R1120" i="33"/>
  <c r="S1120" i="33"/>
  <c r="C1121" i="33"/>
  <c r="H1121" i="33"/>
  <c r="I1121" i="33"/>
  <c r="L1121" i="33"/>
  <c r="O1121" i="33"/>
  <c r="Q1121" i="33"/>
  <c r="R1121" i="33"/>
  <c r="S1121" i="33"/>
  <c r="C1122" i="33"/>
  <c r="H1122" i="33"/>
  <c r="I1122" i="33"/>
  <c r="L1122" i="33"/>
  <c r="O1122" i="33"/>
  <c r="Q1122" i="33"/>
  <c r="R1122" i="33"/>
  <c r="S1122" i="33"/>
  <c r="C1123" i="33"/>
  <c r="H1123" i="33"/>
  <c r="I1123" i="33"/>
  <c r="L1123" i="33"/>
  <c r="O1123" i="33"/>
  <c r="Q1123" i="33"/>
  <c r="R1123" i="33"/>
  <c r="S1123" i="33"/>
  <c r="C1124" i="33"/>
  <c r="H1124" i="33"/>
  <c r="I1124" i="33"/>
  <c r="L1124" i="33"/>
  <c r="O1124" i="33"/>
  <c r="Q1124" i="33"/>
  <c r="R1124" i="33"/>
  <c r="S1124" i="33"/>
  <c r="C1125" i="33"/>
  <c r="H1125" i="33"/>
  <c r="I1125" i="33"/>
  <c r="L1125" i="33"/>
  <c r="O1125" i="33"/>
  <c r="Q1125" i="33"/>
  <c r="R1125" i="33"/>
  <c r="S1125" i="33"/>
  <c r="C1126" i="33"/>
  <c r="H1126" i="33"/>
  <c r="I1126" i="33"/>
  <c r="L1126" i="33"/>
  <c r="O1126" i="33"/>
  <c r="Q1126" i="33"/>
  <c r="R1126" i="33"/>
  <c r="S1126" i="33"/>
  <c r="C1127" i="33"/>
  <c r="H1127" i="33"/>
  <c r="I1127" i="33"/>
  <c r="L1127" i="33"/>
  <c r="O1127" i="33"/>
  <c r="Q1127" i="33"/>
  <c r="R1127" i="33"/>
  <c r="S1127" i="33"/>
  <c r="C1128" i="33"/>
  <c r="H1128" i="33"/>
  <c r="I1128" i="33"/>
  <c r="L1128" i="33"/>
  <c r="O1128" i="33"/>
  <c r="Q1128" i="33"/>
  <c r="R1128" i="33"/>
  <c r="S1128" i="33"/>
  <c r="C1129" i="33"/>
  <c r="H1129" i="33"/>
  <c r="I1129" i="33"/>
  <c r="L1129" i="33"/>
  <c r="O1129" i="33"/>
  <c r="Q1129" i="33"/>
  <c r="R1129" i="33"/>
  <c r="S1129" i="33"/>
  <c r="C1130" i="33"/>
  <c r="H1130" i="33"/>
  <c r="I1130" i="33"/>
  <c r="L1130" i="33"/>
  <c r="O1130" i="33"/>
  <c r="Q1130" i="33"/>
  <c r="R1130" i="33"/>
  <c r="S1130" i="33"/>
  <c r="C1131" i="33"/>
  <c r="H1131" i="33"/>
  <c r="I1131" i="33"/>
  <c r="L1131" i="33"/>
  <c r="O1131" i="33"/>
  <c r="Q1131" i="33"/>
  <c r="R1131" i="33"/>
  <c r="S1131" i="33"/>
  <c r="C1132" i="33"/>
  <c r="H1132" i="33"/>
  <c r="I1132" i="33"/>
  <c r="L1132" i="33"/>
  <c r="O1132" i="33"/>
  <c r="Q1132" i="33"/>
  <c r="R1132" i="33"/>
  <c r="S1132" i="33"/>
  <c r="C1133" i="33"/>
  <c r="H1133" i="33"/>
  <c r="I1133" i="33"/>
  <c r="L1133" i="33"/>
  <c r="O1133" i="33"/>
  <c r="Q1133" i="33"/>
  <c r="R1133" i="33"/>
  <c r="S1133" i="33"/>
  <c r="C1134" i="33"/>
  <c r="H1134" i="33"/>
  <c r="I1134" i="33"/>
  <c r="L1134" i="33"/>
  <c r="O1134" i="33"/>
  <c r="Q1134" i="33"/>
  <c r="R1134" i="33"/>
  <c r="S1134" i="33"/>
  <c r="C1135" i="33"/>
  <c r="H1135" i="33"/>
  <c r="I1135" i="33"/>
  <c r="L1135" i="33"/>
  <c r="O1135" i="33"/>
  <c r="Q1135" i="33"/>
  <c r="R1135" i="33"/>
  <c r="S1135" i="33"/>
  <c r="C1136" i="33"/>
  <c r="H1136" i="33"/>
  <c r="I1136" i="33"/>
  <c r="L1136" i="33"/>
  <c r="O1136" i="33"/>
  <c r="Q1136" i="33"/>
  <c r="R1136" i="33"/>
  <c r="S1136" i="33"/>
  <c r="C1137" i="33"/>
  <c r="H1137" i="33"/>
  <c r="I1137" i="33"/>
  <c r="L1137" i="33"/>
  <c r="O1137" i="33"/>
  <c r="Q1137" i="33"/>
  <c r="R1137" i="33"/>
  <c r="S1137" i="33"/>
  <c r="C1138" i="33"/>
  <c r="H1138" i="33"/>
  <c r="I1138" i="33"/>
  <c r="L1138" i="33"/>
  <c r="O1138" i="33"/>
  <c r="Q1138" i="33"/>
  <c r="R1138" i="33"/>
  <c r="S1138" i="33"/>
  <c r="C1139" i="33"/>
  <c r="H1139" i="33"/>
  <c r="I1139" i="33"/>
  <c r="L1139" i="33"/>
  <c r="O1139" i="33"/>
  <c r="Q1139" i="33"/>
  <c r="R1139" i="33"/>
  <c r="S1139" i="33"/>
  <c r="C1140" i="33"/>
  <c r="H1140" i="33"/>
  <c r="I1140" i="33"/>
  <c r="L1140" i="33"/>
  <c r="O1140" i="33"/>
  <c r="Q1140" i="33"/>
  <c r="R1140" i="33"/>
  <c r="S1140" i="33"/>
  <c r="C1141" i="33"/>
  <c r="H1141" i="33"/>
  <c r="I1141" i="33"/>
  <c r="L1141" i="33"/>
  <c r="O1141" i="33"/>
  <c r="Q1141" i="33"/>
  <c r="R1141" i="33"/>
  <c r="S1141" i="33"/>
  <c r="C1142" i="33"/>
  <c r="H1142" i="33"/>
  <c r="I1142" i="33"/>
  <c r="L1142" i="33"/>
  <c r="O1142" i="33"/>
  <c r="Q1142" i="33"/>
  <c r="R1142" i="33"/>
  <c r="S1142" i="33"/>
  <c r="C1143" i="33"/>
  <c r="H1143" i="33"/>
  <c r="I1143" i="33"/>
  <c r="L1143" i="33"/>
  <c r="O1143" i="33"/>
  <c r="Q1143" i="33"/>
  <c r="R1143" i="33"/>
  <c r="S1143" i="33"/>
  <c r="C1144" i="33"/>
  <c r="H1144" i="33"/>
  <c r="I1144" i="33"/>
  <c r="L1144" i="33"/>
  <c r="O1144" i="33"/>
  <c r="Q1144" i="33"/>
  <c r="R1144" i="33"/>
  <c r="S1144" i="33"/>
  <c r="C1145" i="33"/>
  <c r="H1145" i="33"/>
  <c r="I1145" i="33"/>
  <c r="L1145" i="33"/>
  <c r="O1145" i="33"/>
  <c r="Q1145" i="33"/>
  <c r="R1145" i="33"/>
  <c r="S1145" i="33"/>
  <c r="C1146" i="33"/>
  <c r="H1146" i="33"/>
  <c r="I1146" i="33"/>
  <c r="L1146" i="33"/>
  <c r="O1146" i="33"/>
  <c r="Q1146" i="33"/>
  <c r="R1146" i="33"/>
  <c r="S1146" i="33"/>
  <c r="C1147" i="33"/>
  <c r="H1147" i="33"/>
  <c r="I1147" i="33"/>
  <c r="L1147" i="33"/>
  <c r="O1147" i="33"/>
  <c r="Q1147" i="33"/>
  <c r="R1147" i="33"/>
  <c r="S1147" i="33"/>
  <c r="C1148" i="33"/>
  <c r="H1148" i="33"/>
  <c r="I1148" i="33"/>
  <c r="L1148" i="33"/>
  <c r="O1148" i="33"/>
  <c r="Q1148" i="33"/>
  <c r="R1148" i="33"/>
  <c r="S1148" i="33"/>
  <c r="C1149" i="33"/>
  <c r="H1149" i="33"/>
  <c r="I1149" i="33"/>
  <c r="L1149" i="33"/>
  <c r="O1149" i="33"/>
  <c r="Q1149" i="33"/>
  <c r="R1149" i="33"/>
  <c r="S1149" i="33"/>
  <c r="C1150" i="33"/>
  <c r="H1150" i="33"/>
  <c r="I1150" i="33"/>
  <c r="L1150" i="33"/>
  <c r="O1150" i="33"/>
  <c r="Q1150" i="33"/>
  <c r="R1150" i="33"/>
  <c r="S1150" i="33"/>
  <c r="C1151" i="33"/>
  <c r="H1151" i="33"/>
  <c r="I1151" i="33"/>
  <c r="L1151" i="33"/>
  <c r="O1151" i="33"/>
  <c r="Q1151" i="33"/>
  <c r="R1151" i="33"/>
  <c r="S1151" i="33"/>
  <c r="C1152" i="33"/>
  <c r="H1152" i="33"/>
  <c r="I1152" i="33"/>
  <c r="L1152" i="33"/>
  <c r="O1152" i="33"/>
  <c r="Q1152" i="33"/>
  <c r="R1152" i="33"/>
  <c r="S1152" i="33"/>
  <c r="C1153" i="33"/>
  <c r="H1153" i="33"/>
  <c r="I1153" i="33"/>
  <c r="L1153" i="33"/>
  <c r="O1153" i="33"/>
  <c r="Q1153" i="33"/>
  <c r="R1153" i="33"/>
  <c r="S1153" i="33"/>
  <c r="C1154" i="33"/>
  <c r="H1154" i="33"/>
  <c r="I1154" i="33"/>
  <c r="L1154" i="33"/>
  <c r="O1154" i="33"/>
  <c r="Q1154" i="33"/>
  <c r="R1154" i="33"/>
  <c r="S1154" i="33"/>
  <c r="C1155" i="33"/>
  <c r="H1155" i="33"/>
  <c r="I1155" i="33"/>
  <c r="L1155" i="33"/>
  <c r="O1155" i="33"/>
  <c r="Q1155" i="33"/>
  <c r="R1155" i="33"/>
  <c r="S1155" i="33"/>
  <c r="C1156" i="33"/>
  <c r="H1156" i="33"/>
  <c r="I1156" i="33"/>
  <c r="L1156" i="33"/>
  <c r="O1156" i="33"/>
  <c r="Q1156" i="33"/>
  <c r="R1156" i="33"/>
  <c r="S1156" i="33"/>
  <c r="C1157" i="33"/>
  <c r="H1157" i="33"/>
  <c r="I1157" i="33"/>
  <c r="L1157" i="33"/>
  <c r="O1157" i="33"/>
  <c r="Q1157" i="33"/>
  <c r="R1157" i="33"/>
  <c r="S1157" i="33"/>
  <c r="C1158" i="33"/>
  <c r="H1158" i="33"/>
  <c r="I1158" i="33"/>
  <c r="L1158" i="33"/>
  <c r="O1158" i="33"/>
  <c r="Q1158" i="33"/>
  <c r="R1158" i="33"/>
  <c r="S1158" i="33"/>
  <c r="C1159" i="33"/>
  <c r="H1159" i="33"/>
  <c r="I1159" i="33"/>
  <c r="L1159" i="33"/>
  <c r="O1159" i="33"/>
  <c r="Q1159" i="33"/>
  <c r="R1159" i="33"/>
  <c r="S1159" i="33"/>
  <c r="C1160" i="33"/>
  <c r="H1160" i="33"/>
  <c r="I1160" i="33"/>
  <c r="L1160" i="33"/>
  <c r="O1160" i="33"/>
  <c r="Q1160" i="33"/>
  <c r="R1160" i="33"/>
  <c r="S1160" i="33"/>
  <c r="C1161" i="33"/>
  <c r="H1161" i="33"/>
  <c r="I1161" i="33"/>
  <c r="L1161" i="33"/>
  <c r="O1161" i="33"/>
  <c r="Q1161" i="33"/>
  <c r="R1161" i="33"/>
  <c r="S1161" i="33"/>
  <c r="C1162" i="33"/>
  <c r="H1162" i="33"/>
  <c r="I1162" i="33"/>
  <c r="L1162" i="33"/>
  <c r="O1162" i="33"/>
  <c r="Q1162" i="33"/>
  <c r="R1162" i="33"/>
  <c r="S1162" i="33"/>
  <c r="C1163" i="33"/>
  <c r="H1163" i="33"/>
  <c r="I1163" i="33"/>
  <c r="L1163" i="33"/>
  <c r="O1163" i="33"/>
  <c r="Q1163" i="33"/>
  <c r="R1163" i="33"/>
  <c r="S1163" i="33"/>
  <c r="C1164" i="33"/>
  <c r="H1164" i="33"/>
  <c r="I1164" i="33"/>
  <c r="L1164" i="33"/>
  <c r="O1164" i="33"/>
  <c r="Q1164" i="33"/>
  <c r="R1164" i="33"/>
  <c r="S1164" i="33"/>
  <c r="C1165" i="33"/>
  <c r="H1165" i="33"/>
  <c r="I1165" i="33"/>
  <c r="L1165" i="33"/>
  <c r="O1165" i="33"/>
  <c r="Q1165" i="33"/>
  <c r="R1165" i="33"/>
  <c r="S1165" i="33"/>
  <c r="C1166" i="33"/>
  <c r="H1166" i="33"/>
  <c r="I1166" i="33"/>
  <c r="L1166" i="33"/>
  <c r="O1166" i="33"/>
  <c r="Q1166" i="33"/>
  <c r="R1166" i="33"/>
  <c r="S1166" i="33"/>
  <c r="C1167" i="33"/>
  <c r="H1167" i="33"/>
  <c r="I1167" i="33"/>
  <c r="L1167" i="33"/>
  <c r="O1167" i="33"/>
  <c r="Q1167" i="33"/>
  <c r="R1167" i="33"/>
  <c r="S1167" i="33"/>
  <c r="C1168" i="33"/>
  <c r="H1168" i="33"/>
  <c r="I1168" i="33"/>
  <c r="L1168" i="33"/>
  <c r="O1168" i="33"/>
  <c r="Q1168" i="33"/>
  <c r="R1168" i="33"/>
  <c r="S1168" i="33"/>
  <c r="C1169" i="33"/>
  <c r="H1169" i="33"/>
  <c r="I1169" i="33"/>
  <c r="L1169" i="33"/>
  <c r="O1169" i="33"/>
  <c r="Q1169" i="33"/>
  <c r="R1169" i="33"/>
  <c r="S1169" i="33"/>
  <c r="C1170" i="33"/>
  <c r="H1170" i="33"/>
  <c r="I1170" i="33"/>
  <c r="L1170" i="33"/>
  <c r="O1170" i="33"/>
  <c r="Q1170" i="33"/>
  <c r="R1170" i="33"/>
  <c r="S1170" i="33"/>
  <c r="C1171" i="33"/>
  <c r="H1171" i="33"/>
  <c r="I1171" i="33"/>
  <c r="L1171" i="33"/>
  <c r="O1171" i="33"/>
  <c r="Q1171" i="33"/>
  <c r="R1171" i="33"/>
  <c r="S1171" i="33"/>
  <c r="C1172" i="33"/>
  <c r="H1172" i="33"/>
  <c r="I1172" i="33"/>
  <c r="L1172" i="33"/>
  <c r="O1172" i="33"/>
  <c r="Q1172" i="33"/>
  <c r="R1172" i="33"/>
  <c r="S1172" i="33"/>
  <c r="C1173" i="33"/>
  <c r="H1173" i="33"/>
  <c r="I1173" i="33"/>
  <c r="L1173" i="33"/>
  <c r="O1173" i="33"/>
  <c r="Q1173" i="33"/>
  <c r="R1173" i="33"/>
  <c r="S1173" i="33"/>
  <c r="C1174" i="33"/>
  <c r="H1174" i="33"/>
  <c r="I1174" i="33"/>
  <c r="L1174" i="33"/>
  <c r="O1174" i="33"/>
  <c r="Q1174" i="33"/>
  <c r="R1174" i="33"/>
  <c r="S1174" i="33"/>
  <c r="C1175" i="33"/>
  <c r="H1175" i="33"/>
  <c r="I1175" i="33"/>
  <c r="L1175" i="33"/>
  <c r="O1175" i="33"/>
  <c r="Q1175" i="33"/>
  <c r="R1175" i="33"/>
  <c r="S1175" i="33"/>
  <c r="C1176" i="33"/>
  <c r="H1176" i="33"/>
  <c r="I1176" i="33"/>
  <c r="L1176" i="33"/>
  <c r="O1176" i="33"/>
  <c r="Q1176" i="33"/>
  <c r="R1176" i="33"/>
  <c r="S1176" i="33"/>
  <c r="C1177" i="33"/>
  <c r="H1177" i="33"/>
  <c r="I1177" i="33"/>
  <c r="L1177" i="33"/>
  <c r="O1177" i="33"/>
  <c r="Q1177" i="33"/>
  <c r="R1177" i="33"/>
  <c r="S1177" i="33"/>
  <c r="C1178" i="33"/>
  <c r="H1178" i="33"/>
  <c r="I1178" i="33"/>
  <c r="L1178" i="33"/>
  <c r="O1178" i="33"/>
  <c r="Q1178" i="33"/>
  <c r="R1178" i="33"/>
  <c r="S1178" i="33"/>
  <c r="C1179" i="33"/>
  <c r="H1179" i="33"/>
  <c r="I1179" i="33"/>
  <c r="L1179" i="33"/>
  <c r="O1179" i="33"/>
  <c r="Q1179" i="33"/>
  <c r="R1179" i="33"/>
  <c r="S1179" i="33"/>
  <c r="C1180" i="33"/>
  <c r="H1180" i="33"/>
  <c r="I1180" i="33"/>
  <c r="L1180" i="33"/>
  <c r="O1180" i="33"/>
  <c r="Q1180" i="33"/>
  <c r="R1180" i="33"/>
  <c r="S1180" i="33"/>
  <c r="C1181" i="33"/>
  <c r="H1181" i="33"/>
  <c r="I1181" i="33"/>
  <c r="L1181" i="33"/>
  <c r="O1181" i="33"/>
  <c r="Q1181" i="33"/>
  <c r="R1181" i="33"/>
  <c r="S1181" i="33"/>
  <c r="C1182" i="33"/>
  <c r="H1182" i="33"/>
  <c r="I1182" i="33"/>
  <c r="L1182" i="33"/>
  <c r="O1182" i="33"/>
  <c r="Q1182" i="33"/>
  <c r="R1182" i="33"/>
  <c r="S1182" i="33"/>
  <c r="C1183" i="33"/>
  <c r="H1183" i="33"/>
  <c r="I1183" i="33"/>
  <c r="L1183" i="33"/>
  <c r="O1183" i="33"/>
  <c r="Q1183" i="33"/>
  <c r="R1183" i="33"/>
  <c r="S1183" i="33"/>
  <c r="C1184" i="33"/>
  <c r="H1184" i="33"/>
  <c r="I1184" i="33"/>
  <c r="L1184" i="33"/>
  <c r="O1184" i="33"/>
  <c r="Q1184" i="33"/>
  <c r="R1184" i="33"/>
  <c r="S1184" i="33"/>
  <c r="C1185" i="33"/>
  <c r="H1185" i="33"/>
  <c r="I1185" i="33"/>
  <c r="L1185" i="33"/>
  <c r="O1185" i="33"/>
  <c r="Q1185" i="33"/>
  <c r="R1185" i="33"/>
  <c r="S1185" i="33"/>
  <c r="C1186" i="33"/>
  <c r="H1186" i="33"/>
  <c r="I1186" i="33"/>
  <c r="L1186" i="33"/>
  <c r="O1186" i="33"/>
  <c r="Q1186" i="33"/>
  <c r="R1186" i="33"/>
  <c r="S1186" i="33"/>
  <c r="C1187" i="33"/>
  <c r="H1187" i="33"/>
  <c r="I1187" i="33"/>
  <c r="L1187" i="33"/>
  <c r="O1187" i="33"/>
  <c r="Q1187" i="33"/>
  <c r="R1187" i="33"/>
  <c r="S1187" i="33"/>
  <c r="C1188" i="33"/>
  <c r="H1188" i="33"/>
  <c r="I1188" i="33"/>
  <c r="L1188" i="33"/>
  <c r="O1188" i="33"/>
  <c r="Q1188" i="33"/>
  <c r="R1188" i="33"/>
  <c r="S1188" i="33"/>
  <c r="C1189" i="33"/>
  <c r="H1189" i="33"/>
  <c r="I1189" i="33"/>
  <c r="L1189" i="33"/>
  <c r="O1189" i="33"/>
  <c r="Q1189" i="33"/>
  <c r="R1189" i="33"/>
  <c r="S1189" i="33"/>
  <c r="C1190" i="33"/>
  <c r="H1190" i="33"/>
  <c r="I1190" i="33"/>
  <c r="L1190" i="33"/>
  <c r="O1190" i="33"/>
  <c r="Q1190" i="33"/>
  <c r="R1190" i="33"/>
  <c r="S1190" i="33"/>
  <c r="C1191" i="33"/>
  <c r="H1191" i="33"/>
  <c r="I1191" i="33"/>
  <c r="L1191" i="33"/>
  <c r="O1191" i="33"/>
  <c r="Q1191" i="33"/>
  <c r="R1191" i="33"/>
  <c r="S1191" i="33"/>
  <c r="C1192" i="33"/>
  <c r="H1192" i="33"/>
  <c r="I1192" i="33"/>
  <c r="L1192" i="33"/>
  <c r="O1192" i="33"/>
  <c r="Q1192" i="33"/>
  <c r="R1192" i="33"/>
  <c r="S1192" i="33"/>
  <c r="C1193" i="33"/>
  <c r="H1193" i="33"/>
  <c r="I1193" i="33"/>
  <c r="L1193" i="33"/>
  <c r="O1193" i="33"/>
  <c r="Q1193" i="33"/>
  <c r="R1193" i="33"/>
  <c r="S1193" i="33"/>
  <c r="C1194" i="33"/>
  <c r="H1194" i="33"/>
  <c r="I1194" i="33"/>
  <c r="L1194" i="33"/>
  <c r="O1194" i="33"/>
  <c r="Q1194" i="33"/>
  <c r="R1194" i="33"/>
  <c r="S1194" i="33"/>
  <c r="C1195" i="33"/>
  <c r="H1195" i="33"/>
  <c r="I1195" i="33"/>
  <c r="L1195" i="33"/>
  <c r="O1195" i="33"/>
  <c r="Q1195" i="33"/>
  <c r="R1195" i="33"/>
  <c r="S1195" i="33"/>
  <c r="C1196" i="33"/>
  <c r="H1196" i="33"/>
  <c r="I1196" i="33"/>
  <c r="L1196" i="33"/>
  <c r="O1196" i="33"/>
  <c r="Q1196" i="33"/>
  <c r="R1196" i="33"/>
  <c r="S1196" i="33"/>
  <c r="C1197" i="33"/>
  <c r="H1197" i="33"/>
  <c r="I1197" i="33"/>
  <c r="L1197" i="33"/>
  <c r="O1197" i="33"/>
  <c r="Q1197" i="33"/>
  <c r="R1197" i="33"/>
  <c r="S1197" i="33"/>
  <c r="C1198" i="33"/>
  <c r="H1198" i="33"/>
  <c r="I1198" i="33"/>
  <c r="L1198" i="33"/>
  <c r="O1198" i="33"/>
  <c r="Q1198" i="33"/>
  <c r="R1198" i="33"/>
  <c r="S1198" i="33"/>
  <c r="C1199" i="33"/>
  <c r="H1199" i="33"/>
  <c r="I1199" i="33"/>
  <c r="L1199" i="33"/>
  <c r="O1199" i="33"/>
  <c r="Q1199" i="33"/>
  <c r="R1199" i="33"/>
  <c r="S1199" i="33"/>
  <c r="C1200" i="33"/>
  <c r="H1200" i="33"/>
  <c r="I1200" i="33"/>
  <c r="L1200" i="33"/>
  <c r="O1200" i="33"/>
  <c r="Q1200" i="33"/>
  <c r="R1200" i="33"/>
  <c r="S1200" i="33"/>
  <c r="C1201" i="33"/>
  <c r="H1201" i="33"/>
  <c r="I1201" i="33"/>
  <c r="L1201" i="33"/>
  <c r="O1201" i="33"/>
  <c r="Q1201" i="33"/>
  <c r="R1201" i="33"/>
  <c r="S1201" i="33"/>
  <c r="C1202" i="33"/>
  <c r="H1202" i="33"/>
  <c r="I1202" i="33"/>
  <c r="L1202" i="33"/>
  <c r="O1202" i="33"/>
  <c r="Q1202" i="33"/>
  <c r="R1202" i="33"/>
  <c r="S1202" i="33"/>
  <c r="C1203" i="33"/>
  <c r="H1203" i="33"/>
  <c r="I1203" i="33"/>
  <c r="L1203" i="33"/>
  <c r="O1203" i="33"/>
  <c r="Q1203" i="33"/>
  <c r="R1203" i="33"/>
  <c r="S1203" i="33"/>
  <c r="C1204" i="33"/>
  <c r="H1204" i="33"/>
  <c r="I1204" i="33"/>
  <c r="L1204" i="33"/>
  <c r="O1204" i="33"/>
  <c r="Q1204" i="33"/>
  <c r="R1204" i="33"/>
  <c r="S1204" i="33"/>
  <c r="C1205" i="33"/>
  <c r="H1205" i="33"/>
  <c r="I1205" i="33"/>
  <c r="L1205" i="33"/>
  <c r="O1205" i="33"/>
  <c r="Q1205" i="33"/>
  <c r="R1205" i="33"/>
  <c r="S1205" i="33"/>
  <c r="C1206" i="33"/>
  <c r="H1206" i="33"/>
  <c r="I1206" i="33"/>
  <c r="L1206" i="33"/>
  <c r="O1206" i="33"/>
  <c r="Q1206" i="33"/>
  <c r="R1206" i="33"/>
  <c r="S1206" i="33"/>
  <c r="C1207" i="33"/>
  <c r="H1207" i="33"/>
  <c r="I1207" i="33"/>
  <c r="L1207" i="33"/>
  <c r="O1207" i="33"/>
  <c r="Q1207" i="33"/>
  <c r="R1207" i="33"/>
  <c r="S1207" i="33"/>
  <c r="C1208" i="33"/>
  <c r="H1208" i="33"/>
  <c r="I1208" i="33"/>
  <c r="L1208" i="33"/>
  <c r="O1208" i="33"/>
  <c r="Q1208" i="33"/>
  <c r="R1208" i="33"/>
  <c r="S1208" i="33"/>
  <c r="C1209" i="33"/>
  <c r="H1209" i="33"/>
  <c r="I1209" i="33"/>
  <c r="L1209" i="33"/>
  <c r="O1209" i="33"/>
  <c r="Q1209" i="33"/>
  <c r="R1209" i="33"/>
  <c r="S1209" i="33"/>
  <c r="C1210" i="33"/>
  <c r="H1210" i="33"/>
  <c r="I1210" i="33"/>
  <c r="L1210" i="33"/>
  <c r="O1210" i="33"/>
  <c r="Q1210" i="33"/>
  <c r="R1210" i="33"/>
  <c r="S1210" i="33"/>
  <c r="C1211" i="33"/>
  <c r="H1211" i="33"/>
  <c r="I1211" i="33"/>
  <c r="L1211" i="33"/>
  <c r="O1211" i="33"/>
  <c r="Q1211" i="33"/>
  <c r="R1211" i="33"/>
  <c r="S1211" i="33"/>
  <c r="C1212" i="33"/>
  <c r="H1212" i="33"/>
  <c r="I1212" i="33"/>
  <c r="L1212" i="33"/>
  <c r="O1212" i="33"/>
  <c r="Q1212" i="33"/>
  <c r="R1212" i="33"/>
  <c r="S1212" i="33"/>
  <c r="C1213" i="33"/>
  <c r="H1213" i="33"/>
  <c r="I1213" i="33"/>
  <c r="L1213" i="33"/>
  <c r="O1213" i="33"/>
  <c r="Q1213" i="33"/>
  <c r="R1213" i="33"/>
  <c r="S1213" i="33"/>
  <c r="C1214" i="33"/>
  <c r="H1214" i="33"/>
  <c r="I1214" i="33"/>
  <c r="L1214" i="33"/>
  <c r="O1214" i="33"/>
  <c r="Q1214" i="33"/>
  <c r="R1214" i="33"/>
  <c r="S1214" i="33"/>
  <c r="C1215" i="33"/>
  <c r="H1215" i="33"/>
  <c r="I1215" i="33"/>
  <c r="L1215" i="33"/>
  <c r="O1215" i="33"/>
  <c r="Q1215" i="33"/>
  <c r="R1215" i="33"/>
  <c r="S1215" i="33"/>
  <c r="C1216" i="33"/>
  <c r="H1216" i="33"/>
  <c r="I1216" i="33"/>
  <c r="L1216" i="33"/>
  <c r="O1216" i="33"/>
  <c r="Q1216" i="33"/>
  <c r="R1216" i="33"/>
  <c r="S1216" i="33"/>
  <c r="C1217" i="33"/>
  <c r="H1217" i="33"/>
  <c r="I1217" i="33"/>
  <c r="L1217" i="33"/>
  <c r="O1217" i="33"/>
  <c r="Q1217" i="33"/>
  <c r="R1217" i="33"/>
  <c r="S1217" i="33"/>
  <c r="C1218" i="33"/>
  <c r="H1218" i="33"/>
  <c r="I1218" i="33"/>
  <c r="L1218" i="33"/>
  <c r="O1218" i="33"/>
  <c r="Q1218" i="33"/>
  <c r="R1218" i="33"/>
  <c r="S1218" i="33"/>
  <c r="C1219" i="33"/>
  <c r="H1219" i="33"/>
  <c r="I1219" i="33"/>
  <c r="L1219" i="33"/>
  <c r="O1219" i="33"/>
  <c r="Q1219" i="33"/>
  <c r="R1219" i="33"/>
  <c r="S1219" i="33"/>
  <c r="C1220" i="33"/>
  <c r="H1220" i="33"/>
  <c r="I1220" i="33"/>
  <c r="L1220" i="33"/>
  <c r="O1220" i="33"/>
  <c r="Q1220" i="33"/>
  <c r="R1220" i="33"/>
  <c r="S1220" i="33"/>
  <c r="C1221" i="33"/>
  <c r="H1221" i="33"/>
  <c r="I1221" i="33"/>
  <c r="L1221" i="33"/>
  <c r="O1221" i="33"/>
  <c r="Q1221" i="33"/>
  <c r="R1221" i="33"/>
  <c r="S1221" i="33"/>
  <c r="C1222" i="33"/>
  <c r="H1222" i="33"/>
  <c r="I1222" i="33"/>
  <c r="L1222" i="33"/>
  <c r="O1222" i="33"/>
  <c r="Q1222" i="33"/>
  <c r="R1222" i="33"/>
  <c r="S1222" i="33"/>
  <c r="C1223" i="33"/>
  <c r="H1223" i="33"/>
  <c r="I1223" i="33"/>
  <c r="L1223" i="33"/>
  <c r="O1223" i="33"/>
  <c r="Q1223" i="33"/>
  <c r="R1223" i="33"/>
  <c r="S1223" i="33"/>
  <c r="C1224" i="33"/>
  <c r="H1224" i="33"/>
  <c r="I1224" i="33"/>
  <c r="L1224" i="33"/>
  <c r="O1224" i="33"/>
  <c r="Q1224" i="33"/>
  <c r="R1224" i="33"/>
  <c r="S1224" i="33"/>
  <c r="C1225" i="33"/>
  <c r="H1225" i="33"/>
  <c r="I1225" i="33"/>
  <c r="L1225" i="33"/>
  <c r="O1225" i="33"/>
  <c r="Q1225" i="33"/>
  <c r="R1225" i="33"/>
  <c r="S1225" i="33"/>
  <c r="C1226" i="33"/>
  <c r="H1226" i="33"/>
  <c r="I1226" i="33"/>
  <c r="L1226" i="33"/>
  <c r="O1226" i="33"/>
  <c r="Q1226" i="33"/>
  <c r="R1226" i="33"/>
  <c r="S1226" i="33"/>
  <c r="C1227" i="33"/>
  <c r="H1227" i="33"/>
  <c r="I1227" i="33"/>
  <c r="L1227" i="33"/>
  <c r="O1227" i="33"/>
  <c r="Q1227" i="33"/>
  <c r="R1227" i="33"/>
  <c r="S1227" i="33"/>
  <c r="C1228" i="33"/>
  <c r="H1228" i="33"/>
  <c r="I1228" i="33"/>
  <c r="L1228" i="33"/>
  <c r="O1228" i="33"/>
  <c r="Q1228" i="33"/>
  <c r="R1228" i="33"/>
  <c r="S1228" i="33"/>
  <c r="C1229" i="33"/>
  <c r="H1229" i="33"/>
  <c r="I1229" i="33"/>
  <c r="L1229" i="33"/>
  <c r="O1229" i="33"/>
  <c r="Q1229" i="33"/>
  <c r="R1229" i="33"/>
  <c r="S1229" i="33"/>
  <c r="C1230" i="33"/>
  <c r="H1230" i="33"/>
  <c r="I1230" i="33"/>
  <c r="L1230" i="33"/>
  <c r="O1230" i="33"/>
  <c r="Q1230" i="33"/>
  <c r="R1230" i="33"/>
  <c r="S1230" i="33"/>
  <c r="C1231" i="33"/>
  <c r="H1231" i="33"/>
  <c r="I1231" i="33"/>
  <c r="L1231" i="33"/>
  <c r="O1231" i="33"/>
  <c r="Q1231" i="33"/>
  <c r="R1231" i="33"/>
  <c r="S1231" i="33"/>
  <c r="C1232" i="33"/>
  <c r="H1232" i="33"/>
  <c r="I1232" i="33"/>
  <c r="L1232" i="33"/>
  <c r="O1232" i="33"/>
  <c r="Q1232" i="33"/>
  <c r="R1232" i="33"/>
  <c r="S1232" i="33"/>
  <c r="C1233" i="33"/>
  <c r="H1233" i="33"/>
  <c r="I1233" i="33"/>
  <c r="L1233" i="33"/>
  <c r="O1233" i="33"/>
  <c r="Q1233" i="33"/>
  <c r="R1233" i="33"/>
  <c r="S1233" i="33"/>
  <c r="C1234" i="33"/>
  <c r="H1234" i="33"/>
  <c r="I1234" i="33"/>
  <c r="L1234" i="33"/>
  <c r="O1234" i="33"/>
  <c r="Q1234" i="33"/>
  <c r="R1234" i="33"/>
  <c r="S1234" i="33"/>
  <c r="C1235" i="33"/>
  <c r="H1235" i="33"/>
  <c r="I1235" i="33"/>
  <c r="L1235" i="33"/>
  <c r="O1235" i="33"/>
  <c r="Q1235" i="33"/>
  <c r="R1235" i="33"/>
  <c r="S1235" i="33"/>
  <c r="C1236" i="33"/>
  <c r="H1236" i="33"/>
  <c r="I1236" i="33"/>
  <c r="L1236" i="33"/>
  <c r="O1236" i="33"/>
  <c r="Q1236" i="33"/>
  <c r="R1236" i="33"/>
  <c r="S1236" i="33"/>
  <c r="C1237" i="33"/>
  <c r="H1237" i="33"/>
  <c r="I1237" i="33"/>
  <c r="L1237" i="33"/>
  <c r="O1237" i="33"/>
  <c r="Q1237" i="33"/>
  <c r="R1237" i="33"/>
  <c r="S1237" i="33"/>
  <c r="C1238" i="33"/>
  <c r="H1238" i="33"/>
  <c r="I1238" i="33"/>
  <c r="L1238" i="33"/>
  <c r="O1238" i="33"/>
  <c r="Q1238" i="33"/>
  <c r="R1238" i="33"/>
  <c r="S1238" i="33"/>
  <c r="C1239" i="33"/>
  <c r="H1239" i="33"/>
  <c r="I1239" i="33"/>
  <c r="L1239" i="33"/>
  <c r="O1239" i="33"/>
  <c r="Q1239" i="33"/>
  <c r="R1239" i="33"/>
  <c r="S1239" i="33"/>
  <c r="C1240" i="33"/>
  <c r="H1240" i="33"/>
  <c r="I1240" i="33"/>
  <c r="L1240" i="33"/>
  <c r="O1240" i="33"/>
  <c r="Q1240" i="33"/>
  <c r="R1240" i="33"/>
  <c r="S1240" i="33"/>
  <c r="C1241" i="33"/>
  <c r="H1241" i="33"/>
  <c r="I1241" i="33"/>
  <c r="L1241" i="33"/>
  <c r="O1241" i="33"/>
  <c r="Q1241" i="33"/>
  <c r="R1241" i="33"/>
  <c r="S1241" i="33"/>
  <c r="C1242" i="33"/>
  <c r="H1242" i="33"/>
  <c r="I1242" i="33"/>
  <c r="L1242" i="33"/>
  <c r="O1242" i="33"/>
  <c r="Q1242" i="33"/>
  <c r="R1242" i="33"/>
  <c r="S1242" i="33"/>
  <c r="C1243" i="33"/>
  <c r="H1243" i="33"/>
  <c r="I1243" i="33"/>
  <c r="L1243" i="33"/>
  <c r="O1243" i="33"/>
  <c r="Q1243" i="33"/>
  <c r="R1243" i="33"/>
  <c r="S1243" i="33"/>
  <c r="C1244" i="33"/>
  <c r="H1244" i="33"/>
  <c r="I1244" i="33"/>
  <c r="L1244" i="33"/>
  <c r="O1244" i="33"/>
  <c r="Q1244" i="33"/>
  <c r="R1244" i="33"/>
  <c r="S1244" i="33"/>
  <c r="C1245" i="33"/>
  <c r="H1245" i="33"/>
  <c r="I1245" i="33"/>
  <c r="L1245" i="33"/>
  <c r="O1245" i="33"/>
  <c r="Q1245" i="33"/>
  <c r="R1245" i="33"/>
  <c r="S1245" i="33"/>
  <c r="C1246" i="33"/>
  <c r="H1246" i="33"/>
  <c r="I1246" i="33"/>
  <c r="L1246" i="33"/>
  <c r="O1246" i="33"/>
  <c r="Q1246" i="33"/>
  <c r="R1246" i="33"/>
  <c r="S1246" i="33"/>
  <c r="C1247" i="33"/>
  <c r="H1247" i="33"/>
  <c r="I1247" i="33"/>
  <c r="L1247" i="33"/>
  <c r="O1247" i="33"/>
  <c r="Q1247" i="33"/>
  <c r="R1247" i="33"/>
  <c r="S1247" i="33"/>
  <c r="C1248" i="33"/>
  <c r="H1248" i="33"/>
  <c r="I1248" i="33"/>
  <c r="L1248" i="33"/>
  <c r="O1248" i="33"/>
  <c r="Q1248" i="33"/>
  <c r="R1248" i="33"/>
  <c r="S1248" i="33"/>
  <c r="C1249" i="33"/>
  <c r="H1249" i="33"/>
  <c r="I1249" i="33"/>
  <c r="L1249" i="33"/>
  <c r="O1249" i="33"/>
  <c r="Q1249" i="33"/>
  <c r="R1249" i="33"/>
  <c r="S1249" i="33"/>
  <c r="C1250" i="33"/>
  <c r="H1250" i="33"/>
  <c r="I1250" i="33"/>
  <c r="L1250" i="33"/>
  <c r="O1250" i="33"/>
  <c r="Q1250" i="33"/>
  <c r="R1250" i="33"/>
  <c r="S1250" i="33"/>
  <c r="C1251" i="33"/>
  <c r="H1251" i="33"/>
  <c r="I1251" i="33"/>
  <c r="L1251" i="33"/>
  <c r="O1251" i="33"/>
  <c r="Q1251" i="33"/>
  <c r="R1251" i="33"/>
  <c r="S1251" i="33"/>
  <c r="C1252" i="33"/>
  <c r="H1252" i="33"/>
  <c r="I1252" i="33"/>
  <c r="L1252" i="33"/>
  <c r="O1252" i="33"/>
  <c r="Q1252" i="33"/>
  <c r="R1252" i="33"/>
  <c r="S1252" i="33"/>
  <c r="C1253" i="33"/>
  <c r="H1253" i="33"/>
  <c r="I1253" i="33"/>
  <c r="L1253" i="33"/>
  <c r="O1253" i="33"/>
  <c r="Q1253" i="33"/>
  <c r="R1253" i="33"/>
  <c r="S1253" i="33"/>
  <c r="C1254" i="33"/>
  <c r="H1254" i="33"/>
  <c r="I1254" i="33"/>
  <c r="L1254" i="33"/>
  <c r="O1254" i="33"/>
  <c r="Q1254" i="33"/>
  <c r="R1254" i="33"/>
  <c r="S1254" i="33"/>
  <c r="C1255" i="33"/>
  <c r="H1255" i="33"/>
  <c r="I1255" i="33"/>
  <c r="L1255" i="33"/>
  <c r="O1255" i="33"/>
  <c r="Q1255" i="33"/>
  <c r="R1255" i="33"/>
  <c r="S1255" i="33"/>
  <c r="C1256" i="33"/>
  <c r="H1256" i="33"/>
  <c r="I1256" i="33"/>
  <c r="L1256" i="33"/>
  <c r="O1256" i="33"/>
  <c r="Q1256" i="33"/>
  <c r="R1256" i="33"/>
  <c r="S1256" i="33"/>
  <c r="C1257" i="33"/>
  <c r="H1257" i="33"/>
  <c r="I1257" i="33"/>
  <c r="L1257" i="33"/>
  <c r="O1257" i="33"/>
  <c r="Q1257" i="33"/>
  <c r="R1257" i="33"/>
  <c r="S1257" i="33"/>
  <c r="C1258" i="33"/>
  <c r="H1258" i="33"/>
  <c r="I1258" i="33"/>
  <c r="L1258" i="33"/>
  <c r="O1258" i="33"/>
  <c r="Q1258" i="33"/>
  <c r="R1258" i="33"/>
  <c r="S1258" i="33"/>
  <c r="C1259" i="33"/>
  <c r="H1259" i="33"/>
  <c r="I1259" i="33"/>
  <c r="L1259" i="33"/>
  <c r="O1259" i="33"/>
  <c r="Q1259" i="33"/>
  <c r="R1259" i="33"/>
  <c r="S1259" i="33"/>
  <c r="C1260" i="33"/>
  <c r="H1260" i="33"/>
  <c r="I1260" i="33"/>
  <c r="L1260" i="33"/>
  <c r="O1260" i="33"/>
  <c r="Q1260" i="33"/>
  <c r="R1260" i="33"/>
  <c r="S1260" i="33"/>
  <c r="C1261" i="33"/>
  <c r="H1261" i="33"/>
  <c r="I1261" i="33"/>
  <c r="L1261" i="33"/>
  <c r="O1261" i="33"/>
  <c r="Q1261" i="33"/>
  <c r="R1261" i="33"/>
  <c r="S1261" i="33"/>
  <c r="C1262" i="33"/>
  <c r="H1262" i="33"/>
  <c r="I1262" i="33"/>
  <c r="L1262" i="33"/>
  <c r="O1262" i="33"/>
  <c r="Q1262" i="33"/>
  <c r="R1262" i="33"/>
  <c r="S1262" i="33"/>
  <c r="C1263" i="33"/>
  <c r="H1263" i="33"/>
  <c r="I1263" i="33"/>
  <c r="L1263" i="33"/>
  <c r="O1263" i="33"/>
  <c r="Q1263" i="33"/>
  <c r="R1263" i="33"/>
  <c r="S1263" i="33"/>
  <c r="C1264" i="33"/>
  <c r="H1264" i="33"/>
  <c r="I1264" i="33"/>
  <c r="L1264" i="33"/>
  <c r="O1264" i="33"/>
  <c r="Q1264" i="33"/>
  <c r="R1264" i="33"/>
  <c r="S1264" i="33"/>
  <c r="C1265" i="33"/>
  <c r="H1265" i="33"/>
  <c r="I1265" i="33"/>
  <c r="L1265" i="33"/>
  <c r="O1265" i="33"/>
  <c r="Q1265" i="33"/>
  <c r="R1265" i="33"/>
  <c r="S1265" i="33"/>
  <c r="C1266" i="33"/>
  <c r="H1266" i="33"/>
  <c r="I1266" i="33"/>
  <c r="L1266" i="33"/>
  <c r="O1266" i="33"/>
  <c r="Q1266" i="33"/>
  <c r="R1266" i="33"/>
  <c r="S1266" i="33"/>
  <c r="C1267" i="33"/>
  <c r="H1267" i="33"/>
  <c r="I1267" i="33"/>
  <c r="L1267" i="33"/>
  <c r="O1267" i="33"/>
  <c r="Q1267" i="33"/>
  <c r="R1267" i="33"/>
  <c r="S1267" i="33"/>
  <c r="C1268" i="33"/>
  <c r="H1268" i="33"/>
  <c r="I1268" i="33"/>
  <c r="L1268" i="33"/>
  <c r="O1268" i="33"/>
  <c r="Q1268" i="33"/>
  <c r="R1268" i="33"/>
  <c r="S1268" i="33"/>
  <c r="C1269" i="33"/>
  <c r="H1269" i="33"/>
  <c r="I1269" i="33"/>
  <c r="L1269" i="33"/>
  <c r="O1269" i="33"/>
  <c r="Q1269" i="33"/>
  <c r="R1269" i="33"/>
  <c r="S1269" i="33"/>
  <c r="C1270" i="33"/>
  <c r="H1270" i="33"/>
  <c r="I1270" i="33"/>
  <c r="L1270" i="33"/>
  <c r="O1270" i="33"/>
  <c r="Q1270" i="33"/>
  <c r="R1270" i="33"/>
  <c r="S1270" i="33"/>
  <c r="C1271" i="33"/>
  <c r="H1271" i="33"/>
  <c r="I1271" i="33"/>
  <c r="L1271" i="33"/>
  <c r="O1271" i="33"/>
  <c r="Q1271" i="33"/>
  <c r="R1271" i="33"/>
  <c r="S1271" i="33"/>
  <c r="C1272" i="33"/>
  <c r="H1272" i="33"/>
  <c r="I1272" i="33"/>
  <c r="L1272" i="33"/>
  <c r="O1272" i="33"/>
  <c r="Q1272" i="33"/>
  <c r="R1272" i="33"/>
  <c r="S1272" i="33"/>
  <c r="C1273" i="33"/>
  <c r="H1273" i="33"/>
  <c r="I1273" i="33"/>
  <c r="L1273" i="33"/>
  <c r="O1273" i="33"/>
  <c r="Q1273" i="33"/>
  <c r="R1273" i="33"/>
  <c r="S1273" i="33"/>
  <c r="C1274" i="33"/>
  <c r="H1274" i="33"/>
  <c r="I1274" i="33"/>
  <c r="L1274" i="33"/>
  <c r="O1274" i="33"/>
  <c r="Q1274" i="33"/>
  <c r="R1274" i="33"/>
  <c r="S1274" i="33"/>
  <c r="C1275" i="33"/>
  <c r="H1275" i="33"/>
  <c r="I1275" i="33"/>
  <c r="L1275" i="33"/>
  <c r="O1275" i="33"/>
  <c r="Q1275" i="33"/>
  <c r="R1275" i="33"/>
  <c r="S1275" i="33"/>
  <c r="C1276" i="33"/>
  <c r="H1276" i="33"/>
  <c r="I1276" i="33"/>
  <c r="L1276" i="33"/>
  <c r="O1276" i="33"/>
  <c r="Q1276" i="33"/>
  <c r="R1276" i="33"/>
  <c r="S1276" i="33"/>
  <c r="C1277" i="33"/>
  <c r="H1277" i="33"/>
  <c r="I1277" i="33"/>
  <c r="L1277" i="33"/>
  <c r="O1277" i="33"/>
  <c r="Q1277" i="33"/>
  <c r="R1277" i="33"/>
  <c r="S1277" i="33"/>
  <c r="C1278" i="33"/>
  <c r="H1278" i="33"/>
  <c r="I1278" i="33"/>
  <c r="L1278" i="33"/>
  <c r="O1278" i="33"/>
  <c r="Q1278" i="33"/>
  <c r="R1278" i="33"/>
  <c r="S1278" i="33"/>
  <c r="C1279" i="33"/>
  <c r="H1279" i="33"/>
  <c r="I1279" i="33"/>
  <c r="L1279" i="33"/>
  <c r="O1279" i="33"/>
  <c r="Q1279" i="33"/>
  <c r="R1279" i="33"/>
  <c r="S1279" i="33"/>
  <c r="C1280" i="33"/>
  <c r="H1280" i="33"/>
  <c r="I1280" i="33"/>
  <c r="L1280" i="33"/>
  <c r="O1280" i="33"/>
  <c r="Q1280" i="33"/>
  <c r="R1280" i="33"/>
  <c r="S1280" i="33"/>
  <c r="C1281" i="33"/>
  <c r="H1281" i="33"/>
  <c r="I1281" i="33"/>
  <c r="L1281" i="33"/>
  <c r="O1281" i="33"/>
  <c r="Q1281" i="33"/>
  <c r="R1281" i="33"/>
  <c r="S1281" i="33"/>
  <c r="C1282" i="33"/>
  <c r="H1282" i="33"/>
  <c r="I1282" i="33"/>
  <c r="L1282" i="33"/>
  <c r="O1282" i="33"/>
  <c r="Q1282" i="33"/>
  <c r="R1282" i="33"/>
  <c r="S1282" i="33"/>
  <c r="C1283" i="33"/>
  <c r="H1283" i="33"/>
  <c r="I1283" i="33"/>
  <c r="L1283" i="33"/>
  <c r="O1283" i="33"/>
  <c r="Q1283" i="33"/>
  <c r="R1283" i="33"/>
  <c r="S1283" i="33"/>
  <c r="C1284" i="33"/>
  <c r="H1284" i="33"/>
  <c r="I1284" i="33"/>
  <c r="L1284" i="33"/>
  <c r="O1284" i="33"/>
  <c r="Q1284" i="33"/>
  <c r="R1284" i="33"/>
  <c r="S1284" i="33"/>
  <c r="C1285" i="33"/>
  <c r="H1285" i="33"/>
  <c r="I1285" i="33"/>
  <c r="L1285" i="33"/>
  <c r="O1285" i="33"/>
  <c r="Q1285" i="33"/>
  <c r="R1285" i="33"/>
  <c r="S1285" i="33"/>
  <c r="C1286" i="33"/>
  <c r="H1286" i="33"/>
  <c r="I1286" i="33"/>
  <c r="L1286" i="33"/>
  <c r="O1286" i="33"/>
  <c r="Q1286" i="33"/>
  <c r="R1286" i="33"/>
  <c r="S1286" i="33"/>
  <c r="C1287" i="33"/>
  <c r="H1287" i="33"/>
  <c r="I1287" i="33"/>
  <c r="L1287" i="33"/>
  <c r="O1287" i="33"/>
  <c r="Q1287" i="33"/>
  <c r="R1287" i="33"/>
  <c r="S1287" i="33"/>
  <c r="C1288" i="33"/>
  <c r="H1288" i="33"/>
  <c r="I1288" i="33"/>
  <c r="L1288" i="33"/>
  <c r="O1288" i="33"/>
  <c r="Q1288" i="33"/>
  <c r="R1288" i="33"/>
  <c r="S1288" i="33"/>
  <c r="C1289" i="33"/>
  <c r="H1289" i="33"/>
  <c r="I1289" i="33"/>
  <c r="L1289" i="33"/>
  <c r="O1289" i="33"/>
  <c r="Q1289" i="33"/>
  <c r="R1289" i="33"/>
  <c r="S1289" i="33"/>
  <c r="C1290" i="33"/>
  <c r="H1290" i="33"/>
  <c r="I1290" i="33"/>
  <c r="L1290" i="33"/>
  <c r="O1290" i="33"/>
  <c r="Q1290" i="33"/>
  <c r="R1290" i="33"/>
  <c r="S1290" i="33"/>
  <c r="C1291" i="33"/>
  <c r="H1291" i="33"/>
  <c r="I1291" i="33"/>
  <c r="L1291" i="33"/>
  <c r="O1291" i="33"/>
  <c r="Q1291" i="33"/>
  <c r="R1291" i="33"/>
  <c r="S1291" i="33"/>
  <c r="C1292" i="33"/>
  <c r="H1292" i="33"/>
  <c r="I1292" i="33"/>
  <c r="L1292" i="33"/>
  <c r="O1292" i="33"/>
  <c r="Q1292" i="33"/>
  <c r="R1292" i="33"/>
  <c r="S1292" i="33"/>
  <c r="C1293" i="33"/>
  <c r="H1293" i="33"/>
  <c r="I1293" i="33"/>
  <c r="L1293" i="33"/>
  <c r="O1293" i="33"/>
  <c r="Q1293" i="33"/>
  <c r="R1293" i="33"/>
  <c r="S1293" i="33"/>
  <c r="C1294" i="33"/>
  <c r="H1294" i="33"/>
  <c r="I1294" i="33"/>
  <c r="L1294" i="33"/>
  <c r="O1294" i="33"/>
  <c r="Q1294" i="33"/>
  <c r="R1294" i="33"/>
  <c r="S1294" i="33"/>
  <c r="C1295" i="33"/>
  <c r="H1295" i="33"/>
  <c r="I1295" i="33"/>
  <c r="L1295" i="33"/>
  <c r="O1295" i="33"/>
  <c r="Q1295" i="33"/>
  <c r="R1295" i="33"/>
  <c r="S1295" i="33"/>
  <c r="C1296" i="33"/>
  <c r="H1296" i="33"/>
  <c r="I1296" i="33"/>
  <c r="L1296" i="33"/>
  <c r="O1296" i="33"/>
  <c r="Q1296" i="33"/>
  <c r="R1296" i="33"/>
  <c r="S1296" i="33"/>
  <c r="C1297" i="33"/>
  <c r="H1297" i="33"/>
  <c r="I1297" i="33"/>
  <c r="L1297" i="33"/>
  <c r="O1297" i="33"/>
  <c r="Q1297" i="33"/>
  <c r="R1297" i="33"/>
  <c r="S1297" i="33"/>
  <c r="C1298" i="33"/>
  <c r="H1298" i="33"/>
  <c r="I1298" i="33"/>
  <c r="L1298" i="33"/>
  <c r="O1298" i="33"/>
  <c r="Q1298" i="33"/>
  <c r="R1298" i="33"/>
  <c r="S1298" i="33"/>
  <c r="C1299" i="33"/>
  <c r="H1299" i="33"/>
  <c r="I1299" i="33"/>
  <c r="L1299" i="33"/>
  <c r="O1299" i="33"/>
  <c r="Q1299" i="33"/>
  <c r="R1299" i="33"/>
  <c r="S1299" i="33"/>
  <c r="C1300" i="33"/>
  <c r="H1300" i="33"/>
  <c r="I1300" i="33"/>
  <c r="L1300" i="33"/>
  <c r="O1300" i="33"/>
  <c r="Q1300" i="33"/>
  <c r="R1300" i="33"/>
  <c r="S1300" i="33"/>
  <c r="C1301" i="33"/>
  <c r="H1301" i="33"/>
  <c r="I1301" i="33"/>
  <c r="L1301" i="33"/>
  <c r="O1301" i="33"/>
  <c r="Q1301" i="33"/>
  <c r="R1301" i="33"/>
  <c r="S1301" i="33"/>
  <c r="C1302" i="33"/>
  <c r="H1302" i="33"/>
  <c r="I1302" i="33"/>
  <c r="L1302" i="33"/>
  <c r="O1302" i="33"/>
  <c r="Q1302" i="33"/>
  <c r="R1302" i="33"/>
  <c r="S1302" i="33"/>
  <c r="C1303" i="33"/>
  <c r="H1303" i="33"/>
  <c r="I1303" i="33"/>
  <c r="L1303" i="33"/>
  <c r="O1303" i="33"/>
  <c r="Q1303" i="33"/>
  <c r="R1303" i="33"/>
  <c r="S1303" i="33"/>
  <c r="C1304" i="33"/>
  <c r="H1304" i="33"/>
  <c r="I1304" i="33"/>
  <c r="L1304" i="33"/>
  <c r="O1304" i="33"/>
  <c r="Q1304" i="33"/>
  <c r="R1304" i="33"/>
  <c r="S1304" i="33"/>
  <c r="C1305" i="33"/>
  <c r="H1305" i="33"/>
  <c r="I1305" i="33"/>
  <c r="L1305" i="33"/>
  <c r="O1305" i="33"/>
  <c r="Q1305" i="33"/>
  <c r="R1305" i="33"/>
  <c r="S1305" i="33"/>
  <c r="C1306" i="33"/>
  <c r="H1306" i="33"/>
  <c r="I1306" i="33"/>
  <c r="L1306" i="33"/>
  <c r="O1306" i="33"/>
  <c r="Q1306" i="33"/>
  <c r="R1306" i="33"/>
  <c r="S1306" i="33"/>
  <c r="C1307" i="33"/>
  <c r="H1307" i="33"/>
  <c r="I1307" i="33"/>
  <c r="L1307" i="33"/>
  <c r="O1307" i="33"/>
  <c r="Q1307" i="33"/>
  <c r="R1307" i="33"/>
  <c r="S1307" i="33"/>
  <c r="C1308" i="33"/>
  <c r="H1308" i="33"/>
  <c r="I1308" i="33"/>
  <c r="L1308" i="33"/>
  <c r="O1308" i="33"/>
  <c r="Q1308" i="33"/>
  <c r="R1308" i="33"/>
  <c r="S1308" i="33"/>
  <c r="C1309" i="33"/>
  <c r="H1309" i="33"/>
  <c r="I1309" i="33"/>
  <c r="L1309" i="33"/>
  <c r="O1309" i="33"/>
  <c r="Q1309" i="33"/>
  <c r="R1309" i="33"/>
  <c r="S1309" i="33"/>
  <c r="C1310" i="33"/>
  <c r="H1310" i="33"/>
  <c r="I1310" i="33"/>
  <c r="L1310" i="33"/>
  <c r="O1310" i="33"/>
  <c r="Q1310" i="33"/>
  <c r="R1310" i="33"/>
  <c r="S1310" i="33"/>
  <c r="C1311" i="33"/>
  <c r="H1311" i="33"/>
  <c r="I1311" i="33"/>
  <c r="L1311" i="33"/>
  <c r="O1311" i="33"/>
  <c r="Q1311" i="33"/>
  <c r="R1311" i="33"/>
  <c r="S1311" i="33"/>
  <c r="C1312" i="33"/>
  <c r="H1312" i="33"/>
  <c r="I1312" i="33"/>
  <c r="L1312" i="33"/>
  <c r="O1312" i="33"/>
  <c r="Q1312" i="33"/>
  <c r="R1312" i="33"/>
  <c r="S1312" i="33"/>
  <c r="C1313" i="33"/>
  <c r="H1313" i="33"/>
  <c r="I1313" i="33"/>
  <c r="L1313" i="33"/>
  <c r="O1313" i="33"/>
  <c r="Q1313" i="33"/>
  <c r="R1313" i="33"/>
  <c r="S1313" i="33"/>
  <c r="C1314" i="33"/>
  <c r="H1314" i="33"/>
  <c r="I1314" i="33"/>
  <c r="L1314" i="33"/>
  <c r="O1314" i="33"/>
  <c r="Q1314" i="33"/>
  <c r="R1314" i="33"/>
  <c r="S1314" i="33"/>
  <c r="C1315" i="33"/>
  <c r="H1315" i="33"/>
  <c r="I1315" i="33"/>
  <c r="L1315" i="33"/>
  <c r="O1315" i="33"/>
  <c r="Q1315" i="33"/>
  <c r="R1315" i="33"/>
  <c r="S1315" i="33"/>
  <c r="C1316" i="33"/>
  <c r="H1316" i="33"/>
  <c r="I1316" i="33"/>
  <c r="L1316" i="33"/>
  <c r="O1316" i="33"/>
  <c r="Q1316" i="33"/>
  <c r="R1316" i="33"/>
  <c r="S1316" i="33"/>
  <c r="C1317" i="33"/>
  <c r="H1317" i="33"/>
  <c r="I1317" i="33"/>
  <c r="L1317" i="33"/>
  <c r="O1317" i="33"/>
  <c r="Q1317" i="33"/>
  <c r="R1317" i="33"/>
  <c r="S1317" i="33"/>
  <c r="C1318" i="33"/>
  <c r="H1318" i="33"/>
  <c r="I1318" i="33"/>
  <c r="L1318" i="33"/>
  <c r="O1318" i="33"/>
  <c r="Q1318" i="33"/>
  <c r="R1318" i="33"/>
  <c r="S1318" i="33"/>
  <c r="C1319" i="33"/>
  <c r="H1319" i="33"/>
  <c r="I1319" i="33"/>
  <c r="L1319" i="33"/>
  <c r="O1319" i="33"/>
  <c r="Q1319" i="33"/>
  <c r="R1319" i="33"/>
  <c r="S1319" i="33"/>
  <c r="C1320" i="33"/>
  <c r="H1320" i="33"/>
  <c r="I1320" i="33"/>
  <c r="L1320" i="33"/>
  <c r="O1320" i="33"/>
  <c r="Q1320" i="33"/>
  <c r="R1320" i="33"/>
  <c r="S1320" i="33"/>
  <c r="C1321" i="33"/>
  <c r="H1321" i="33"/>
  <c r="I1321" i="33"/>
  <c r="L1321" i="33"/>
  <c r="O1321" i="33"/>
  <c r="Q1321" i="33"/>
  <c r="R1321" i="33"/>
  <c r="S1321" i="33"/>
  <c r="C1322" i="33"/>
  <c r="H1322" i="33"/>
  <c r="I1322" i="33"/>
  <c r="L1322" i="33"/>
  <c r="O1322" i="33"/>
  <c r="Q1322" i="33"/>
  <c r="R1322" i="33"/>
  <c r="S1322" i="33"/>
  <c r="C1323" i="33"/>
  <c r="H1323" i="33"/>
  <c r="I1323" i="33"/>
  <c r="L1323" i="33"/>
  <c r="O1323" i="33"/>
  <c r="Q1323" i="33"/>
  <c r="R1323" i="33"/>
  <c r="S1323" i="33"/>
  <c r="C1324" i="33"/>
  <c r="H1324" i="33"/>
  <c r="I1324" i="33"/>
  <c r="L1324" i="33"/>
  <c r="O1324" i="33"/>
  <c r="Q1324" i="33"/>
  <c r="R1324" i="33"/>
  <c r="S1324" i="33"/>
  <c r="C1325" i="33"/>
  <c r="H1325" i="33"/>
  <c r="I1325" i="33"/>
  <c r="L1325" i="33"/>
  <c r="O1325" i="33"/>
  <c r="Q1325" i="33"/>
  <c r="R1325" i="33"/>
  <c r="S1325" i="33"/>
  <c r="C1326" i="33"/>
  <c r="H1326" i="33"/>
  <c r="I1326" i="33"/>
  <c r="L1326" i="33"/>
  <c r="O1326" i="33"/>
  <c r="Q1326" i="33"/>
  <c r="R1326" i="33"/>
  <c r="S1326" i="33"/>
  <c r="C1327" i="33"/>
  <c r="H1327" i="33"/>
  <c r="I1327" i="33"/>
  <c r="L1327" i="33"/>
  <c r="O1327" i="33"/>
  <c r="Q1327" i="33"/>
  <c r="R1327" i="33"/>
  <c r="S1327" i="33"/>
  <c r="C1328" i="33"/>
  <c r="H1328" i="33"/>
  <c r="I1328" i="33"/>
  <c r="L1328" i="33"/>
  <c r="O1328" i="33"/>
  <c r="Q1328" i="33"/>
  <c r="R1328" i="33"/>
  <c r="S1328" i="33"/>
  <c r="C1329" i="33"/>
  <c r="H1329" i="33"/>
  <c r="I1329" i="33"/>
  <c r="L1329" i="33"/>
  <c r="O1329" i="33"/>
  <c r="Q1329" i="33"/>
  <c r="R1329" i="33"/>
  <c r="S1329" i="33"/>
  <c r="C1330" i="33"/>
  <c r="H1330" i="33"/>
  <c r="I1330" i="33"/>
  <c r="L1330" i="33"/>
  <c r="O1330" i="33"/>
  <c r="Q1330" i="33"/>
  <c r="R1330" i="33"/>
  <c r="S1330" i="33"/>
  <c r="C1331" i="33"/>
  <c r="H1331" i="33"/>
  <c r="I1331" i="33"/>
  <c r="L1331" i="33"/>
  <c r="O1331" i="33"/>
  <c r="Q1331" i="33"/>
  <c r="R1331" i="33"/>
  <c r="S1331" i="33"/>
  <c r="C1332" i="33"/>
  <c r="H1332" i="33"/>
  <c r="I1332" i="33"/>
  <c r="L1332" i="33"/>
  <c r="O1332" i="33"/>
  <c r="Q1332" i="33"/>
  <c r="R1332" i="33"/>
  <c r="S1332" i="33"/>
  <c r="C1333" i="33"/>
  <c r="H1333" i="33"/>
  <c r="I1333" i="33"/>
  <c r="L1333" i="33"/>
  <c r="O1333" i="33"/>
  <c r="Q1333" i="33"/>
  <c r="R1333" i="33"/>
  <c r="S1333" i="33"/>
  <c r="C1334" i="33"/>
  <c r="H1334" i="33"/>
  <c r="I1334" i="33"/>
  <c r="L1334" i="33"/>
  <c r="O1334" i="33"/>
  <c r="Q1334" i="33"/>
  <c r="R1334" i="33"/>
  <c r="S1334" i="33"/>
  <c r="C1335" i="33"/>
  <c r="H1335" i="33"/>
  <c r="I1335" i="33"/>
  <c r="L1335" i="33"/>
  <c r="O1335" i="33"/>
  <c r="Q1335" i="33"/>
  <c r="R1335" i="33"/>
  <c r="S1335" i="33"/>
  <c r="C1336" i="33"/>
  <c r="H1336" i="33"/>
  <c r="I1336" i="33"/>
  <c r="L1336" i="33"/>
  <c r="O1336" i="33"/>
  <c r="Q1336" i="33"/>
  <c r="R1336" i="33"/>
  <c r="S1336" i="33"/>
  <c r="C1337" i="33"/>
  <c r="H1337" i="33"/>
  <c r="I1337" i="33"/>
  <c r="L1337" i="33"/>
  <c r="O1337" i="33"/>
  <c r="Q1337" i="33"/>
  <c r="R1337" i="33"/>
  <c r="S1337" i="33"/>
  <c r="C1338" i="33"/>
  <c r="H1338" i="33"/>
  <c r="I1338" i="33"/>
  <c r="L1338" i="33"/>
  <c r="O1338" i="33"/>
  <c r="Q1338" i="33"/>
  <c r="R1338" i="33"/>
  <c r="S1338" i="33"/>
  <c r="C1339" i="33"/>
  <c r="H1339" i="33"/>
  <c r="I1339" i="33"/>
  <c r="L1339" i="33"/>
  <c r="O1339" i="33"/>
  <c r="Q1339" i="33"/>
  <c r="R1339" i="33"/>
  <c r="S1339" i="33"/>
  <c r="C1340" i="33"/>
  <c r="H1340" i="33"/>
  <c r="I1340" i="33"/>
  <c r="L1340" i="33"/>
  <c r="O1340" i="33"/>
  <c r="Q1340" i="33"/>
  <c r="R1340" i="33"/>
  <c r="S1340" i="33"/>
  <c r="C1341" i="33"/>
  <c r="H1341" i="33"/>
  <c r="I1341" i="33"/>
  <c r="L1341" i="33"/>
  <c r="O1341" i="33"/>
  <c r="Q1341" i="33"/>
  <c r="R1341" i="33"/>
  <c r="S1341" i="33"/>
  <c r="C1342" i="33"/>
  <c r="H1342" i="33"/>
  <c r="I1342" i="33"/>
  <c r="L1342" i="33"/>
  <c r="O1342" i="33"/>
  <c r="Q1342" i="33"/>
  <c r="R1342" i="33"/>
  <c r="S1342" i="33"/>
  <c r="C1343" i="33"/>
  <c r="H1343" i="33"/>
  <c r="I1343" i="33"/>
  <c r="L1343" i="33"/>
  <c r="O1343" i="33"/>
  <c r="Q1343" i="33"/>
  <c r="R1343" i="33"/>
  <c r="S1343" i="33"/>
  <c r="C1344" i="33"/>
  <c r="H1344" i="33"/>
  <c r="I1344" i="33"/>
  <c r="L1344" i="33"/>
  <c r="O1344" i="33"/>
  <c r="Q1344" i="33"/>
  <c r="R1344" i="33"/>
  <c r="S1344" i="33"/>
  <c r="C1345" i="33"/>
  <c r="H1345" i="33"/>
  <c r="I1345" i="33"/>
  <c r="L1345" i="33"/>
  <c r="O1345" i="33"/>
  <c r="Q1345" i="33"/>
  <c r="R1345" i="33"/>
  <c r="S1345" i="33"/>
  <c r="C1346" i="33"/>
  <c r="H1346" i="33"/>
  <c r="I1346" i="33"/>
  <c r="L1346" i="33"/>
  <c r="O1346" i="33"/>
  <c r="Q1346" i="33"/>
  <c r="R1346" i="33"/>
  <c r="S1346" i="33"/>
  <c r="C1347" i="33"/>
  <c r="H1347" i="33"/>
  <c r="I1347" i="33"/>
  <c r="L1347" i="33"/>
  <c r="O1347" i="33"/>
  <c r="Q1347" i="33"/>
  <c r="R1347" i="33"/>
  <c r="S1347" i="33"/>
  <c r="C1348" i="33"/>
  <c r="H1348" i="33"/>
  <c r="I1348" i="33"/>
  <c r="L1348" i="33"/>
  <c r="O1348" i="33"/>
  <c r="Q1348" i="33"/>
  <c r="R1348" i="33"/>
  <c r="S1348" i="33"/>
  <c r="C1349" i="33"/>
  <c r="H1349" i="33"/>
  <c r="I1349" i="33"/>
  <c r="L1349" i="33"/>
  <c r="O1349" i="33"/>
  <c r="Q1349" i="33"/>
  <c r="R1349" i="33"/>
  <c r="S1349" i="33"/>
  <c r="C1350" i="33"/>
  <c r="H1350" i="33"/>
  <c r="I1350" i="33"/>
  <c r="L1350" i="33"/>
  <c r="O1350" i="33"/>
  <c r="Q1350" i="33"/>
  <c r="R1350" i="33"/>
  <c r="S1350" i="33"/>
  <c r="C1351" i="33"/>
  <c r="H1351" i="33"/>
  <c r="I1351" i="33"/>
  <c r="L1351" i="33"/>
  <c r="O1351" i="33"/>
  <c r="Q1351" i="33"/>
  <c r="R1351" i="33"/>
  <c r="S1351" i="33"/>
  <c r="C1352" i="33"/>
  <c r="H1352" i="33"/>
  <c r="I1352" i="33"/>
  <c r="L1352" i="33"/>
  <c r="O1352" i="33"/>
  <c r="Q1352" i="33"/>
  <c r="R1352" i="33"/>
  <c r="S1352" i="33"/>
  <c r="C1353" i="33"/>
  <c r="H1353" i="33"/>
  <c r="I1353" i="33"/>
  <c r="L1353" i="33"/>
  <c r="O1353" i="33"/>
  <c r="Q1353" i="33"/>
  <c r="R1353" i="33"/>
  <c r="S1353" i="33"/>
  <c r="C1354" i="33"/>
  <c r="H1354" i="33"/>
  <c r="I1354" i="33"/>
  <c r="L1354" i="33"/>
  <c r="O1354" i="33"/>
  <c r="Q1354" i="33"/>
  <c r="R1354" i="33"/>
  <c r="S1354" i="33"/>
  <c r="C1355" i="33"/>
  <c r="H1355" i="33"/>
  <c r="I1355" i="33"/>
  <c r="L1355" i="33"/>
  <c r="O1355" i="33"/>
  <c r="Q1355" i="33"/>
  <c r="R1355" i="33"/>
  <c r="S1355" i="33"/>
  <c r="C1356" i="33"/>
  <c r="H1356" i="33"/>
  <c r="I1356" i="33"/>
  <c r="L1356" i="33"/>
  <c r="O1356" i="33"/>
  <c r="Q1356" i="33"/>
  <c r="R1356" i="33"/>
  <c r="S1356" i="33"/>
  <c r="C1357" i="33"/>
  <c r="H1357" i="33"/>
  <c r="I1357" i="33"/>
  <c r="L1357" i="33"/>
  <c r="O1357" i="33"/>
  <c r="Q1357" i="33"/>
  <c r="R1357" i="33"/>
  <c r="S1357" i="33"/>
  <c r="C1358" i="33"/>
  <c r="H1358" i="33"/>
  <c r="I1358" i="33"/>
  <c r="L1358" i="33"/>
  <c r="O1358" i="33"/>
  <c r="Q1358" i="33"/>
  <c r="R1358" i="33"/>
  <c r="S1358" i="33"/>
  <c r="C1359" i="33"/>
  <c r="H1359" i="33"/>
  <c r="I1359" i="33"/>
  <c r="L1359" i="33"/>
  <c r="O1359" i="33"/>
  <c r="Q1359" i="33"/>
  <c r="R1359" i="33"/>
  <c r="S1359" i="33"/>
  <c r="C1360" i="33"/>
  <c r="H1360" i="33"/>
  <c r="I1360" i="33"/>
  <c r="L1360" i="33"/>
  <c r="O1360" i="33"/>
  <c r="Q1360" i="33"/>
  <c r="R1360" i="33"/>
  <c r="S1360" i="33"/>
  <c r="C1361" i="33"/>
  <c r="H1361" i="33"/>
  <c r="I1361" i="33"/>
  <c r="L1361" i="33"/>
  <c r="O1361" i="33"/>
  <c r="Q1361" i="33"/>
  <c r="R1361" i="33"/>
  <c r="S1361" i="33"/>
  <c r="C1362" i="33"/>
  <c r="H1362" i="33"/>
  <c r="I1362" i="33"/>
  <c r="L1362" i="33"/>
  <c r="O1362" i="33"/>
  <c r="Q1362" i="33"/>
  <c r="R1362" i="33"/>
  <c r="S1362" i="33"/>
  <c r="C1363" i="33"/>
  <c r="H1363" i="33"/>
  <c r="I1363" i="33"/>
  <c r="L1363" i="33"/>
  <c r="O1363" i="33"/>
  <c r="Q1363" i="33"/>
  <c r="R1363" i="33"/>
  <c r="S1363" i="33"/>
  <c r="C1364" i="33"/>
  <c r="H1364" i="33"/>
  <c r="I1364" i="33"/>
  <c r="L1364" i="33"/>
  <c r="O1364" i="33"/>
  <c r="Q1364" i="33"/>
  <c r="R1364" i="33"/>
  <c r="S1364" i="33"/>
  <c r="C1365" i="33"/>
  <c r="H1365" i="33"/>
  <c r="I1365" i="33"/>
  <c r="L1365" i="33"/>
  <c r="O1365" i="33"/>
  <c r="Q1365" i="33"/>
  <c r="R1365" i="33"/>
  <c r="S1365" i="33"/>
  <c r="C1366" i="33"/>
  <c r="H1366" i="33"/>
  <c r="I1366" i="33"/>
  <c r="L1366" i="33"/>
  <c r="O1366" i="33"/>
  <c r="Q1366" i="33"/>
  <c r="R1366" i="33"/>
  <c r="S1366" i="33"/>
  <c r="C1367" i="33"/>
  <c r="H1367" i="33"/>
  <c r="I1367" i="33"/>
  <c r="L1367" i="33"/>
  <c r="O1367" i="33"/>
  <c r="Q1367" i="33"/>
  <c r="R1367" i="33"/>
  <c r="S1367" i="33"/>
  <c r="C1368" i="33"/>
  <c r="H1368" i="33"/>
  <c r="I1368" i="33"/>
  <c r="L1368" i="33"/>
  <c r="O1368" i="33"/>
  <c r="Q1368" i="33"/>
  <c r="R1368" i="33"/>
  <c r="S1368" i="33"/>
  <c r="C1369" i="33"/>
  <c r="H1369" i="33"/>
  <c r="I1369" i="33"/>
  <c r="L1369" i="33"/>
  <c r="O1369" i="33"/>
  <c r="Q1369" i="33"/>
  <c r="R1369" i="33"/>
  <c r="S1369" i="33"/>
  <c r="C1370" i="33"/>
  <c r="H1370" i="33"/>
  <c r="I1370" i="33"/>
  <c r="L1370" i="33"/>
  <c r="O1370" i="33"/>
  <c r="Q1370" i="33"/>
  <c r="R1370" i="33"/>
  <c r="S1370" i="33"/>
  <c r="C1371" i="33"/>
  <c r="H1371" i="33"/>
  <c r="I1371" i="33"/>
  <c r="L1371" i="33"/>
  <c r="O1371" i="33"/>
  <c r="Q1371" i="33"/>
  <c r="R1371" i="33"/>
  <c r="S1371" i="33"/>
  <c r="C1372" i="33"/>
  <c r="H1372" i="33"/>
  <c r="I1372" i="33"/>
  <c r="L1372" i="33"/>
  <c r="O1372" i="33"/>
  <c r="Q1372" i="33"/>
  <c r="R1372" i="33"/>
  <c r="S1372" i="33"/>
  <c r="C1373" i="33"/>
  <c r="H1373" i="33"/>
  <c r="I1373" i="33"/>
  <c r="L1373" i="33"/>
  <c r="O1373" i="33"/>
  <c r="Q1373" i="33"/>
  <c r="R1373" i="33"/>
  <c r="S1373" i="33"/>
  <c r="C1374" i="33"/>
  <c r="H1374" i="33"/>
  <c r="I1374" i="33"/>
  <c r="L1374" i="33"/>
  <c r="O1374" i="33"/>
  <c r="Q1374" i="33"/>
  <c r="R1374" i="33"/>
  <c r="S1374" i="33"/>
  <c r="C1375" i="33"/>
  <c r="H1375" i="33"/>
  <c r="I1375" i="33"/>
  <c r="L1375" i="33"/>
  <c r="O1375" i="33"/>
  <c r="Q1375" i="33"/>
  <c r="R1375" i="33"/>
  <c r="S1375" i="33"/>
  <c r="C1376" i="33"/>
  <c r="H1376" i="33"/>
  <c r="I1376" i="33"/>
  <c r="L1376" i="33"/>
  <c r="O1376" i="33"/>
  <c r="Q1376" i="33"/>
  <c r="R1376" i="33"/>
  <c r="S1376" i="33"/>
  <c r="C1377" i="33"/>
  <c r="H1377" i="33"/>
  <c r="I1377" i="33"/>
  <c r="L1377" i="33"/>
  <c r="O1377" i="33"/>
  <c r="Q1377" i="33"/>
  <c r="R1377" i="33"/>
  <c r="S1377" i="33"/>
  <c r="C1378" i="33"/>
  <c r="H1378" i="33"/>
  <c r="I1378" i="33"/>
  <c r="L1378" i="33"/>
  <c r="O1378" i="33"/>
  <c r="Q1378" i="33"/>
  <c r="R1378" i="33"/>
  <c r="S1378" i="33"/>
  <c r="C1379" i="33"/>
  <c r="H1379" i="33"/>
  <c r="I1379" i="33"/>
  <c r="L1379" i="33"/>
  <c r="O1379" i="33"/>
  <c r="Q1379" i="33"/>
  <c r="R1379" i="33"/>
  <c r="S1379" i="33"/>
  <c r="C1380" i="33"/>
  <c r="H1380" i="33"/>
  <c r="I1380" i="33"/>
  <c r="L1380" i="33"/>
  <c r="O1380" i="33"/>
  <c r="Q1380" i="33"/>
  <c r="R1380" i="33"/>
  <c r="S1380" i="33"/>
  <c r="C1381" i="33"/>
  <c r="H1381" i="33"/>
  <c r="I1381" i="33"/>
  <c r="L1381" i="33"/>
  <c r="O1381" i="33"/>
  <c r="Q1381" i="33"/>
  <c r="R1381" i="33"/>
  <c r="S1381" i="33"/>
  <c r="C1382" i="33"/>
  <c r="H1382" i="33"/>
  <c r="I1382" i="33"/>
  <c r="L1382" i="33"/>
  <c r="O1382" i="33"/>
  <c r="Q1382" i="33"/>
  <c r="R1382" i="33"/>
  <c r="S1382" i="33"/>
  <c r="C1383" i="33"/>
  <c r="H1383" i="33"/>
  <c r="I1383" i="33"/>
  <c r="L1383" i="33"/>
  <c r="O1383" i="33"/>
  <c r="Q1383" i="33"/>
  <c r="R1383" i="33"/>
  <c r="S1383" i="33"/>
  <c r="C1384" i="33"/>
  <c r="H1384" i="33"/>
  <c r="I1384" i="33"/>
  <c r="L1384" i="33"/>
  <c r="O1384" i="33"/>
  <c r="Q1384" i="33"/>
  <c r="R1384" i="33"/>
  <c r="S1384" i="33"/>
  <c r="C1385" i="33"/>
  <c r="H1385" i="33"/>
  <c r="I1385" i="33"/>
  <c r="L1385" i="33"/>
  <c r="O1385" i="33"/>
  <c r="Q1385" i="33"/>
  <c r="R1385" i="33"/>
  <c r="S1385" i="33"/>
  <c r="C1386" i="33"/>
  <c r="H1386" i="33"/>
  <c r="I1386" i="33"/>
  <c r="L1386" i="33"/>
  <c r="O1386" i="33"/>
  <c r="Q1386" i="33"/>
  <c r="R1386" i="33"/>
  <c r="S1386" i="33"/>
  <c r="C1387" i="33"/>
  <c r="H1387" i="33"/>
  <c r="I1387" i="33"/>
  <c r="L1387" i="33"/>
  <c r="O1387" i="33"/>
  <c r="Q1387" i="33"/>
  <c r="R1387" i="33"/>
  <c r="S1387" i="33"/>
  <c r="C1388" i="33"/>
  <c r="H1388" i="33"/>
  <c r="I1388" i="33"/>
  <c r="L1388" i="33"/>
  <c r="O1388" i="33"/>
  <c r="Q1388" i="33"/>
  <c r="R1388" i="33"/>
  <c r="S1388" i="33"/>
  <c r="C1389" i="33"/>
  <c r="H1389" i="33"/>
  <c r="I1389" i="33"/>
  <c r="L1389" i="33"/>
  <c r="O1389" i="33"/>
  <c r="Q1389" i="33"/>
  <c r="R1389" i="33"/>
  <c r="S1389" i="33"/>
  <c r="C1390" i="33"/>
  <c r="H1390" i="33"/>
  <c r="I1390" i="33"/>
  <c r="L1390" i="33"/>
  <c r="O1390" i="33"/>
  <c r="Q1390" i="33"/>
  <c r="R1390" i="33"/>
  <c r="S1390" i="33"/>
  <c r="C1391" i="33"/>
  <c r="H1391" i="33"/>
  <c r="I1391" i="33"/>
  <c r="L1391" i="33"/>
  <c r="O1391" i="33"/>
  <c r="Q1391" i="33"/>
  <c r="R1391" i="33"/>
  <c r="S1391" i="33"/>
  <c r="C1392" i="33"/>
  <c r="H1392" i="33"/>
  <c r="I1392" i="33"/>
  <c r="L1392" i="33"/>
  <c r="O1392" i="33"/>
  <c r="Q1392" i="33"/>
  <c r="R1392" i="33"/>
  <c r="S1392" i="33"/>
  <c r="C1393" i="33"/>
  <c r="H1393" i="33"/>
  <c r="I1393" i="33"/>
  <c r="L1393" i="33"/>
  <c r="O1393" i="33"/>
  <c r="Q1393" i="33"/>
  <c r="R1393" i="33"/>
  <c r="S1393" i="33"/>
  <c r="C1394" i="33"/>
  <c r="H1394" i="33"/>
  <c r="I1394" i="33"/>
  <c r="L1394" i="33"/>
  <c r="O1394" i="33"/>
  <c r="Q1394" i="33"/>
  <c r="R1394" i="33"/>
  <c r="S1394" i="33"/>
  <c r="C1395" i="33"/>
  <c r="H1395" i="33"/>
  <c r="I1395" i="33"/>
  <c r="L1395" i="33"/>
  <c r="O1395" i="33"/>
  <c r="Q1395" i="33"/>
  <c r="R1395" i="33"/>
  <c r="S1395" i="33"/>
  <c r="C1396" i="33"/>
  <c r="H1396" i="33"/>
  <c r="I1396" i="33"/>
  <c r="L1396" i="33"/>
  <c r="O1396" i="33"/>
  <c r="Q1396" i="33"/>
  <c r="R1396" i="33"/>
  <c r="S1396" i="33"/>
  <c r="C1397" i="33"/>
  <c r="H1397" i="33"/>
  <c r="I1397" i="33"/>
  <c r="L1397" i="33"/>
  <c r="O1397" i="33"/>
  <c r="Q1397" i="33"/>
  <c r="R1397" i="33"/>
  <c r="S1397" i="33"/>
  <c r="C1398" i="33"/>
  <c r="H1398" i="33"/>
  <c r="I1398" i="33"/>
  <c r="L1398" i="33"/>
  <c r="O1398" i="33"/>
  <c r="Q1398" i="33"/>
  <c r="R1398" i="33"/>
  <c r="S1398" i="33"/>
  <c r="C1399" i="33"/>
  <c r="H1399" i="33"/>
  <c r="I1399" i="33"/>
  <c r="L1399" i="33"/>
  <c r="O1399" i="33"/>
  <c r="Q1399" i="33"/>
  <c r="R1399" i="33"/>
  <c r="S1399" i="33"/>
  <c r="C1400" i="33"/>
  <c r="H1400" i="33"/>
  <c r="I1400" i="33"/>
  <c r="L1400" i="33"/>
  <c r="O1400" i="33"/>
  <c r="Q1400" i="33"/>
  <c r="R1400" i="33"/>
  <c r="S1400" i="33"/>
  <c r="C1401" i="33"/>
  <c r="H1401" i="33"/>
  <c r="I1401" i="33"/>
  <c r="L1401" i="33"/>
  <c r="O1401" i="33"/>
  <c r="Q1401" i="33"/>
  <c r="R1401" i="33"/>
  <c r="S1401" i="33"/>
  <c r="C1402" i="33"/>
  <c r="H1402" i="33"/>
  <c r="I1402" i="33"/>
  <c r="L1402" i="33"/>
  <c r="O1402" i="33"/>
  <c r="Q1402" i="33"/>
  <c r="R1402" i="33"/>
  <c r="S1402" i="33"/>
  <c r="C1403" i="33"/>
  <c r="H1403" i="33"/>
  <c r="I1403" i="33"/>
  <c r="L1403" i="33"/>
  <c r="O1403" i="33"/>
  <c r="Q1403" i="33"/>
  <c r="R1403" i="33"/>
  <c r="S1403" i="33"/>
  <c r="C1404" i="33"/>
  <c r="H1404" i="33"/>
  <c r="I1404" i="33"/>
  <c r="L1404" i="33"/>
  <c r="O1404" i="33"/>
  <c r="Q1404" i="33"/>
  <c r="R1404" i="33"/>
  <c r="S1404" i="33"/>
  <c r="C1405" i="33"/>
  <c r="H1405" i="33"/>
  <c r="I1405" i="33"/>
  <c r="L1405" i="33"/>
  <c r="O1405" i="33"/>
  <c r="Q1405" i="33"/>
  <c r="R1405" i="33"/>
  <c r="S1405" i="33"/>
  <c r="C1406" i="33"/>
  <c r="H1406" i="33"/>
  <c r="I1406" i="33"/>
  <c r="L1406" i="33"/>
  <c r="O1406" i="33"/>
  <c r="Q1406" i="33"/>
  <c r="R1406" i="33"/>
  <c r="S1406" i="33"/>
  <c r="C1407" i="33"/>
  <c r="H1407" i="33"/>
  <c r="I1407" i="33"/>
  <c r="L1407" i="33"/>
  <c r="O1407" i="33"/>
  <c r="Q1407" i="33"/>
  <c r="R1407" i="33"/>
  <c r="S1407" i="33"/>
  <c r="C1408" i="33"/>
  <c r="H1408" i="33"/>
  <c r="I1408" i="33"/>
  <c r="L1408" i="33"/>
  <c r="O1408" i="33"/>
  <c r="Q1408" i="33"/>
  <c r="R1408" i="33"/>
  <c r="S1408" i="33"/>
  <c r="C1409" i="33"/>
  <c r="H1409" i="33"/>
  <c r="I1409" i="33"/>
  <c r="L1409" i="33"/>
  <c r="O1409" i="33"/>
  <c r="Q1409" i="33"/>
  <c r="R1409" i="33"/>
  <c r="S1409" i="33"/>
  <c r="C1410" i="33"/>
  <c r="H1410" i="33"/>
  <c r="I1410" i="33"/>
  <c r="L1410" i="33"/>
  <c r="O1410" i="33"/>
  <c r="Q1410" i="33"/>
  <c r="R1410" i="33"/>
  <c r="S1410" i="33"/>
  <c r="C1411" i="33"/>
  <c r="H1411" i="33"/>
  <c r="I1411" i="33"/>
  <c r="L1411" i="33"/>
  <c r="O1411" i="33"/>
  <c r="Q1411" i="33"/>
  <c r="R1411" i="33"/>
  <c r="S1411" i="33"/>
  <c r="C1412" i="33"/>
  <c r="H1412" i="33"/>
  <c r="I1412" i="33"/>
  <c r="L1412" i="33"/>
  <c r="O1412" i="33"/>
  <c r="Q1412" i="33"/>
  <c r="R1412" i="33"/>
  <c r="S1412" i="33"/>
  <c r="C1413" i="33"/>
  <c r="H1413" i="33"/>
  <c r="I1413" i="33"/>
  <c r="L1413" i="33"/>
  <c r="O1413" i="33"/>
  <c r="Q1413" i="33"/>
  <c r="R1413" i="33"/>
  <c r="S1413" i="33"/>
  <c r="C1414" i="33"/>
  <c r="H1414" i="33"/>
  <c r="I1414" i="33"/>
  <c r="L1414" i="33"/>
  <c r="O1414" i="33"/>
  <c r="Q1414" i="33"/>
  <c r="R1414" i="33"/>
  <c r="S1414" i="33"/>
  <c r="C1415" i="33"/>
  <c r="H1415" i="33"/>
  <c r="I1415" i="33"/>
  <c r="L1415" i="33"/>
  <c r="O1415" i="33"/>
  <c r="Q1415" i="33"/>
  <c r="R1415" i="33"/>
  <c r="S1415" i="33"/>
  <c r="C1416" i="33"/>
  <c r="H1416" i="33"/>
  <c r="I1416" i="33"/>
  <c r="L1416" i="33"/>
  <c r="O1416" i="33"/>
  <c r="Q1416" i="33"/>
  <c r="R1416" i="33"/>
  <c r="S1416" i="33"/>
  <c r="C1417" i="33"/>
  <c r="H1417" i="33"/>
  <c r="I1417" i="33"/>
  <c r="L1417" i="33"/>
  <c r="O1417" i="33"/>
  <c r="Q1417" i="33"/>
  <c r="R1417" i="33"/>
  <c r="S1417" i="33"/>
  <c r="C1418" i="33"/>
  <c r="H1418" i="33"/>
  <c r="I1418" i="33"/>
  <c r="L1418" i="33"/>
  <c r="O1418" i="33"/>
  <c r="Q1418" i="33"/>
  <c r="R1418" i="33"/>
  <c r="S1418" i="33"/>
  <c r="C1419" i="33"/>
  <c r="H1419" i="33"/>
  <c r="I1419" i="33"/>
  <c r="L1419" i="33"/>
  <c r="O1419" i="33"/>
  <c r="Q1419" i="33"/>
  <c r="R1419" i="33"/>
  <c r="S1419" i="33"/>
  <c r="C1420" i="33"/>
  <c r="H1420" i="33"/>
  <c r="I1420" i="33"/>
  <c r="L1420" i="33"/>
  <c r="O1420" i="33"/>
  <c r="Q1420" i="33"/>
  <c r="R1420" i="33"/>
  <c r="S1420" i="33"/>
  <c r="C1421" i="33"/>
  <c r="H1421" i="33"/>
  <c r="I1421" i="33"/>
  <c r="L1421" i="33"/>
  <c r="O1421" i="33"/>
  <c r="Q1421" i="33"/>
  <c r="R1421" i="33"/>
  <c r="S1421" i="33"/>
  <c r="C1422" i="33"/>
  <c r="H1422" i="33"/>
  <c r="I1422" i="33"/>
  <c r="L1422" i="33"/>
  <c r="O1422" i="33"/>
  <c r="Q1422" i="33"/>
  <c r="R1422" i="33"/>
  <c r="S1422" i="33"/>
  <c r="C1423" i="33"/>
  <c r="H1423" i="33"/>
  <c r="I1423" i="33"/>
  <c r="L1423" i="33"/>
  <c r="O1423" i="33"/>
  <c r="Q1423" i="33"/>
  <c r="R1423" i="33"/>
  <c r="S1423" i="33"/>
  <c r="C1424" i="33"/>
  <c r="H1424" i="33"/>
  <c r="I1424" i="33"/>
  <c r="L1424" i="33"/>
  <c r="O1424" i="33"/>
  <c r="Q1424" i="33"/>
  <c r="R1424" i="33"/>
  <c r="S1424" i="33"/>
  <c r="C1425" i="33"/>
  <c r="H1425" i="33"/>
  <c r="I1425" i="33"/>
  <c r="L1425" i="33"/>
  <c r="O1425" i="33"/>
  <c r="Q1425" i="33"/>
  <c r="R1425" i="33"/>
  <c r="S1425" i="33"/>
  <c r="C1426" i="33"/>
  <c r="H1426" i="33"/>
  <c r="I1426" i="33"/>
  <c r="L1426" i="33"/>
  <c r="O1426" i="33"/>
  <c r="Q1426" i="33"/>
  <c r="R1426" i="33"/>
  <c r="S1426" i="33"/>
  <c r="C1427" i="33"/>
  <c r="H1427" i="33"/>
  <c r="I1427" i="33"/>
  <c r="L1427" i="33"/>
  <c r="O1427" i="33"/>
  <c r="Q1427" i="33"/>
  <c r="R1427" i="33"/>
  <c r="S1427" i="33"/>
  <c r="C1428" i="33"/>
  <c r="H1428" i="33"/>
  <c r="I1428" i="33"/>
  <c r="L1428" i="33"/>
  <c r="O1428" i="33"/>
  <c r="Q1428" i="33"/>
  <c r="R1428" i="33"/>
  <c r="S1428" i="33"/>
  <c r="C1429" i="33"/>
  <c r="H1429" i="33"/>
  <c r="I1429" i="33"/>
  <c r="L1429" i="33"/>
  <c r="O1429" i="33"/>
  <c r="Q1429" i="33"/>
  <c r="R1429" i="33"/>
  <c r="S1429" i="33"/>
  <c r="C1430" i="33"/>
  <c r="H1430" i="33"/>
  <c r="I1430" i="33"/>
  <c r="L1430" i="33"/>
  <c r="O1430" i="33"/>
  <c r="Q1430" i="33"/>
  <c r="R1430" i="33"/>
  <c r="S1430" i="33"/>
  <c r="C1431" i="33"/>
  <c r="H1431" i="33"/>
  <c r="I1431" i="33"/>
  <c r="L1431" i="33"/>
  <c r="O1431" i="33"/>
  <c r="Q1431" i="33"/>
  <c r="R1431" i="33"/>
  <c r="S1431" i="33"/>
  <c r="C1432" i="33"/>
  <c r="H1432" i="33"/>
  <c r="I1432" i="33"/>
  <c r="L1432" i="33"/>
  <c r="O1432" i="33"/>
  <c r="Q1432" i="33"/>
  <c r="R1432" i="33"/>
  <c r="S1432" i="33"/>
  <c r="C1433" i="33"/>
  <c r="H1433" i="33"/>
  <c r="I1433" i="33"/>
  <c r="L1433" i="33"/>
  <c r="O1433" i="33"/>
  <c r="Q1433" i="33"/>
  <c r="R1433" i="33"/>
  <c r="S1433" i="33"/>
  <c r="C1434" i="33"/>
  <c r="H1434" i="33"/>
  <c r="I1434" i="33"/>
  <c r="L1434" i="33"/>
  <c r="O1434" i="33"/>
  <c r="Q1434" i="33"/>
  <c r="R1434" i="33"/>
  <c r="S1434" i="33"/>
  <c r="C1435" i="33"/>
  <c r="H1435" i="33"/>
  <c r="I1435" i="33"/>
  <c r="L1435" i="33"/>
  <c r="O1435" i="33"/>
  <c r="Q1435" i="33"/>
  <c r="R1435" i="33"/>
  <c r="S1435" i="33"/>
  <c r="C1436" i="33"/>
  <c r="H1436" i="33"/>
  <c r="I1436" i="33"/>
  <c r="L1436" i="33"/>
  <c r="O1436" i="33"/>
  <c r="Q1436" i="33"/>
  <c r="R1436" i="33"/>
  <c r="S1436" i="33"/>
  <c r="C1437" i="33"/>
  <c r="H1437" i="33"/>
  <c r="I1437" i="33"/>
  <c r="L1437" i="33"/>
  <c r="O1437" i="33"/>
  <c r="Q1437" i="33"/>
  <c r="R1437" i="33"/>
  <c r="S1437" i="33"/>
  <c r="C1438" i="33"/>
  <c r="H1438" i="33"/>
  <c r="I1438" i="33"/>
  <c r="L1438" i="33"/>
  <c r="O1438" i="33"/>
  <c r="Q1438" i="33"/>
  <c r="R1438" i="33"/>
  <c r="S1438" i="33"/>
  <c r="C1439" i="33"/>
  <c r="H1439" i="33"/>
  <c r="I1439" i="33"/>
  <c r="L1439" i="33"/>
  <c r="O1439" i="33"/>
  <c r="Q1439" i="33"/>
  <c r="R1439" i="33"/>
  <c r="S1439" i="33"/>
  <c r="C1440" i="33"/>
  <c r="H1440" i="33"/>
  <c r="I1440" i="33"/>
  <c r="L1440" i="33"/>
  <c r="O1440" i="33"/>
  <c r="Q1440" i="33"/>
  <c r="R1440" i="33"/>
  <c r="S1440" i="33"/>
  <c r="C1441" i="33"/>
  <c r="H1441" i="33"/>
  <c r="I1441" i="33"/>
  <c r="L1441" i="33"/>
  <c r="O1441" i="33"/>
  <c r="Q1441" i="33"/>
  <c r="R1441" i="33"/>
  <c r="S1441" i="33"/>
  <c r="C1442" i="33"/>
  <c r="H1442" i="33"/>
  <c r="I1442" i="33"/>
  <c r="L1442" i="33"/>
  <c r="O1442" i="33"/>
  <c r="Q1442" i="33"/>
  <c r="R1442" i="33"/>
  <c r="S1442" i="33"/>
  <c r="C1443" i="33"/>
  <c r="H1443" i="33"/>
  <c r="I1443" i="33"/>
  <c r="L1443" i="33"/>
  <c r="O1443" i="33"/>
  <c r="Q1443" i="33"/>
  <c r="R1443" i="33"/>
  <c r="S1443" i="33"/>
  <c r="C1444" i="33"/>
  <c r="H1444" i="33"/>
  <c r="I1444" i="33"/>
  <c r="L1444" i="33"/>
  <c r="O1444" i="33"/>
  <c r="Q1444" i="33"/>
  <c r="R1444" i="33"/>
  <c r="S1444" i="33"/>
  <c r="C1445" i="33"/>
  <c r="H1445" i="33"/>
  <c r="I1445" i="33"/>
  <c r="L1445" i="33"/>
  <c r="O1445" i="33"/>
  <c r="Q1445" i="33"/>
  <c r="R1445" i="33"/>
  <c r="S1445" i="33"/>
  <c r="C1446" i="33"/>
  <c r="H1446" i="33"/>
  <c r="I1446" i="33"/>
  <c r="L1446" i="33"/>
  <c r="O1446" i="33"/>
  <c r="Q1446" i="33"/>
  <c r="R1446" i="33"/>
  <c r="S1446" i="33"/>
  <c r="C1447" i="33"/>
  <c r="H1447" i="33"/>
  <c r="I1447" i="33"/>
  <c r="L1447" i="33"/>
  <c r="O1447" i="33"/>
  <c r="Q1447" i="33"/>
  <c r="R1447" i="33"/>
  <c r="S1447" i="33"/>
  <c r="C1448" i="33"/>
  <c r="H1448" i="33"/>
  <c r="I1448" i="33"/>
  <c r="L1448" i="33"/>
  <c r="O1448" i="33"/>
  <c r="Q1448" i="33"/>
  <c r="R1448" i="33"/>
  <c r="S1448" i="33"/>
  <c r="C1449" i="33"/>
  <c r="H1449" i="33"/>
  <c r="I1449" i="33"/>
  <c r="L1449" i="33"/>
  <c r="O1449" i="33"/>
  <c r="Q1449" i="33"/>
  <c r="R1449" i="33"/>
  <c r="S1449" i="33"/>
  <c r="C1450" i="33"/>
  <c r="H1450" i="33"/>
  <c r="I1450" i="33"/>
  <c r="L1450" i="33"/>
  <c r="O1450" i="33"/>
  <c r="Q1450" i="33"/>
  <c r="R1450" i="33"/>
  <c r="S1450" i="33"/>
  <c r="C1451" i="33"/>
  <c r="H1451" i="33"/>
  <c r="I1451" i="33"/>
  <c r="L1451" i="33"/>
  <c r="O1451" i="33"/>
  <c r="Q1451" i="33"/>
  <c r="R1451" i="33"/>
  <c r="S1451" i="33"/>
  <c r="C1452" i="33"/>
  <c r="H1452" i="33"/>
  <c r="I1452" i="33"/>
  <c r="L1452" i="33"/>
  <c r="O1452" i="33"/>
  <c r="Q1452" i="33"/>
  <c r="R1452" i="33"/>
  <c r="S1452" i="33"/>
  <c r="C1453" i="33"/>
  <c r="H1453" i="33"/>
  <c r="I1453" i="33"/>
  <c r="L1453" i="33"/>
  <c r="O1453" i="33"/>
  <c r="Q1453" i="33"/>
  <c r="R1453" i="33"/>
  <c r="S1453" i="33"/>
  <c r="C1454" i="33"/>
  <c r="H1454" i="33"/>
  <c r="I1454" i="33"/>
  <c r="L1454" i="33"/>
  <c r="O1454" i="33"/>
  <c r="Q1454" i="33"/>
  <c r="R1454" i="33"/>
  <c r="S1454" i="33"/>
  <c r="C1455" i="33"/>
  <c r="H1455" i="33"/>
  <c r="I1455" i="33"/>
  <c r="L1455" i="33"/>
  <c r="O1455" i="33"/>
  <c r="Q1455" i="33"/>
  <c r="R1455" i="33"/>
  <c r="S1455" i="33"/>
  <c r="C1456" i="33"/>
  <c r="H1456" i="33"/>
  <c r="I1456" i="33"/>
  <c r="L1456" i="33"/>
  <c r="O1456" i="33"/>
  <c r="Q1456" i="33"/>
  <c r="R1456" i="33"/>
  <c r="S1456" i="33"/>
  <c r="C1457" i="33"/>
  <c r="H1457" i="33"/>
  <c r="I1457" i="33"/>
  <c r="L1457" i="33"/>
  <c r="O1457" i="33"/>
  <c r="Q1457" i="33"/>
  <c r="R1457" i="33"/>
  <c r="S1457" i="33"/>
  <c r="C1458" i="33"/>
  <c r="H1458" i="33"/>
  <c r="I1458" i="33"/>
  <c r="L1458" i="33"/>
  <c r="O1458" i="33"/>
  <c r="Q1458" i="33"/>
  <c r="R1458" i="33"/>
  <c r="S1458" i="33"/>
  <c r="C1459" i="33"/>
  <c r="H1459" i="33"/>
  <c r="I1459" i="33"/>
  <c r="L1459" i="33"/>
  <c r="O1459" i="33"/>
  <c r="Q1459" i="33"/>
  <c r="R1459" i="33"/>
  <c r="S1459" i="33"/>
  <c r="C1460" i="33"/>
  <c r="H1460" i="33"/>
  <c r="I1460" i="33"/>
  <c r="L1460" i="33"/>
  <c r="O1460" i="33"/>
  <c r="Q1460" i="33"/>
  <c r="R1460" i="33"/>
  <c r="S1460" i="33"/>
  <c r="C1461" i="33"/>
  <c r="H1461" i="33"/>
  <c r="I1461" i="33"/>
  <c r="L1461" i="33"/>
  <c r="O1461" i="33"/>
  <c r="Q1461" i="33"/>
  <c r="R1461" i="33"/>
  <c r="S1461" i="33"/>
  <c r="C1462" i="33"/>
  <c r="H1462" i="33"/>
  <c r="I1462" i="33"/>
  <c r="L1462" i="33"/>
  <c r="O1462" i="33"/>
  <c r="Q1462" i="33"/>
  <c r="R1462" i="33"/>
  <c r="S1462" i="33"/>
  <c r="C1463" i="33"/>
  <c r="H1463" i="33"/>
  <c r="I1463" i="33"/>
  <c r="L1463" i="33"/>
  <c r="O1463" i="33"/>
  <c r="Q1463" i="33"/>
  <c r="R1463" i="33"/>
  <c r="S1463" i="33"/>
  <c r="C1464" i="33"/>
  <c r="H1464" i="33"/>
  <c r="I1464" i="33"/>
  <c r="L1464" i="33"/>
  <c r="O1464" i="33"/>
  <c r="Q1464" i="33"/>
  <c r="R1464" i="33"/>
  <c r="S1464" i="33"/>
  <c r="C1465" i="33"/>
  <c r="H1465" i="33"/>
  <c r="I1465" i="33"/>
  <c r="L1465" i="33"/>
  <c r="O1465" i="33"/>
  <c r="Q1465" i="33"/>
  <c r="R1465" i="33"/>
  <c r="S1465" i="33"/>
  <c r="C1466" i="33"/>
  <c r="H1466" i="33"/>
  <c r="I1466" i="33"/>
  <c r="L1466" i="33"/>
  <c r="O1466" i="33"/>
  <c r="Q1466" i="33"/>
  <c r="R1466" i="33"/>
  <c r="S1466" i="33"/>
  <c r="C1467" i="33"/>
  <c r="H1467" i="33"/>
  <c r="I1467" i="33"/>
  <c r="L1467" i="33"/>
  <c r="O1467" i="33"/>
  <c r="Q1467" i="33"/>
  <c r="R1467" i="33"/>
  <c r="S1467" i="33"/>
  <c r="C1468" i="33"/>
  <c r="H1468" i="33"/>
  <c r="I1468" i="33"/>
  <c r="L1468" i="33"/>
  <c r="O1468" i="33"/>
  <c r="Q1468" i="33"/>
  <c r="R1468" i="33"/>
  <c r="S1468" i="33"/>
  <c r="C1469" i="33"/>
  <c r="H1469" i="33"/>
  <c r="I1469" i="33"/>
  <c r="L1469" i="33"/>
  <c r="O1469" i="33"/>
  <c r="Q1469" i="33"/>
  <c r="R1469" i="33"/>
  <c r="S1469" i="33"/>
  <c r="C1470" i="33"/>
  <c r="H1470" i="33"/>
  <c r="I1470" i="33"/>
  <c r="L1470" i="33"/>
  <c r="O1470" i="33"/>
  <c r="Q1470" i="33"/>
  <c r="R1470" i="33"/>
  <c r="S1470" i="33"/>
  <c r="C1471" i="33"/>
  <c r="H1471" i="33"/>
  <c r="I1471" i="33"/>
  <c r="L1471" i="33"/>
  <c r="O1471" i="33"/>
  <c r="Q1471" i="33"/>
  <c r="R1471" i="33"/>
  <c r="S1471" i="33"/>
  <c r="C1472" i="33"/>
  <c r="H1472" i="33"/>
  <c r="I1472" i="33"/>
  <c r="L1472" i="33"/>
  <c r="O1472" i="33"/>
  <c r="Q1472" i="33"/>
  <c r="R1472" i="33"/>
  <c r="S1472" i="33"/>
  <c r="C1473" i="33"/>
  <c r="H1473" i="33"/>
  <c r="I1473" i="33"/>
  <c r="L1473" i="33"/>
  <c r="O1473" i="33"/>
  <c r="Q1473" i="33"/>
  <c r="R1473" i="33"/>
  <c r="S1473" i="33"/>
  <c r="C1474" i="33"/>
  <c r="H1474" i="33"/>
  <c r="I1474" i="33"/>
  <c r="L1474" i="33"/>
  <c r="O1474" i="33"/>
  <c r="Q1474" i="33"/>
  <c r="R1474" i="33"/>
  <c r="S1474" i="33"/>
  <c r="C1475" i="33"/>
  <c r="H1475" i="33"/>
  <c r="I1475" i="33"/>
  <c r="L1475" i="33"/>
  <c r="O1475" i="33"/>
  <c r="Q1475" i="33"/>
  <c r="R1475" i="33"/>
  <c r="S1475" i="33"/>
  <c r="C1476" i="33"/>
  <c r="H1476" i="33"/>
  <c r="I1476" i="33"/>
  <c r="L1476" i="33"/>
  <c r="O1476" i="33"/>
  <c r="Q1476" i="33"/>
  <c r="R1476" i="33"/>
  <c r="S1476" i="33"/>
  <c r="C1477" i="33"/>
  <c r="H1477" i="33"/>
  <c r="I1477" i="33"/>
  <c r="L1477" i="33"/>
  <c r="O1477" i="33"/>
  <c r="Q1477" i="33"/>
  <c r="R1477" i="33"/>
  <c r="S1477" i="33"/>
  <c r="C1478" i="33"/>
  <c r="H1478" i="33"/>
  <c r="I1478" i="33"/>
  <c r="L1478" i="33"/>
  <c r="O1478" i="33"/>
  <c r="Q1478" i="33"/>
  <c r="R1478" i="33"/>
  <c r="S1478" i="33"/>
  <c r="C1479" i="33"/>
  <c r="H1479" i="33"/>
  <c r="I1479" i="33"/>
  <c r="L1479" i="33"/>
  <c r="O1479" i="33"/>
  <c r="Q1479" i="33"/>
  <c r="R1479" i="33"/>
  <c r="S1479" i="33"/>
  <c r="C1480" i="33"/>
  <c r="H1480" i="33"/>
  <c r="I1480" i="33"/>
  <c r="L1480" i="33"/>
  <c r="O1480" i="33"/>
  <c r="Q1480" i="33"/>
  <c r="R1480" i="33"/>
  <c r="S1480" i="33"/>
  <c r="C1481" i="33"/>
  <c r="H1481" i="33"/>
  <c r="I1481" i="33"/>
  <c r="L1481" i="33"/>
  <c r="O1481" i="33"/>
  <c r="Q1481" i="33"/>
  <c r="R1481" i="33"/>
  <c r="S1481" i="33"/>
  <c r="C1482" i="33"/>
  <c r="H1482" i="33"/>
  <c r="I1482" i="33"/>
  <c r="L1482" i="33"/>
  <c r="O1482" i="33"/>
  <c r="Q1482" i="33"/>
  <c r="R1482" i="33"/>
  <c r="S1482" i="33"/>
  <c r="C1483" i="33"/>
  <c r="H1483" i="33"/>
  <c r="I1483" i="33"/>
  <c r="L1483" i="33"/>
  <c r="O1483" i="33"/>
  <c r="Q1483" i="33"/>
  <c r="R1483" i="33"/>
  <c r="S1483" i="33"/>
  <c r="C1484" i="33"/>
  <c r="H1484" i="33"/>
  <c r="I1484" i="33"/>
  <c r="L1484" i="33"/>
  <c r="O1484" i="33"/>
  <c r="Q1484" i="33"/>
  <c r="R1484" i="33"/>
  <c r="S1484" i="33"/>
  <c r="C1485" i="33"/>
  <c r="H1485" i="33"/>
  <c r="I1485" i="33"/>
  <c r="L1485" i="33"/>
  <c r="O1485" i="33"/>
  <c r="Q1485" i="33"/>
  <c r="R1485" i="33"/>
  <c r="S1485" i="33"/>
  <c r="C1486" i="33"/>
  <c r="H1486" i="33"/>
  <c r="I1486" i="33"/>
  <c r="L1486" i="33"/>
  <c r="O1486" i="33"/>
  <c r="Q1486" i="33"/>
  <c r="R1486" i="33"/>
  <c r="S1486" i="33"/>
  <c r="C1487" i="33"/>
  <c r="H1487" i="33"/>
  <c r="I1487" i="33"/>
  <c r="L1487" i="33"/>
  <c r="O1487" i="33"/>
  <c r="Q1487" i="33"/>
  <c r="R1487" i="33"/>
  <c r="S1487" i="33"/>
  <c r="C1488" i="33"/>
  <c r="H1488" i="33"/>
  <c r="I1488" i="33"/>
  <c r="L1488" i="33"/>
  <c r="O1488" i="33"/>
  <c r="Q1488" i="33"/>
  <c r="R1488" i="33"/>
  <c r="S1488" i="33"/>
  <c r="C1489" i="33"/>
  <c r="H1489" i="33"/>
  <c r="I1489" i="33"/>
  <c r="L1489" i="33"/>
  <c r="O1489" i="33"/>
  <c r="Q1489" i="33"/>
  <c r="R1489" i="33"/>
  <c r="S1489" i="33"/>
  <c r="C1490" i="33"/>
  <c r="H1490" i="33"/>
  <c r="I1490" i="33"/>
  <c r="L1490" i="33"/>
  <c r="O1490" i="33"/>
  <c r="Q1490" i="33"/>
  <c r="R1490" i="33"/>
  <c r="S1490" i="33"/>
  <c r="C1491" i="33"/>
  <c r="H1491" i="33"/>
  <c r="I1491" i="33"/>
  <c r="L1491" i="33"/>
  <c r="O1491" i="33"/>
  <c r="Q1491" i="33"/>
  <c r="R1491" i="33"/>
  <c r="S1491" i="33"/>
  <c r="C1492" i="33"/>
  <c r="H1492" i="33"/>
  <c r="I1492" i="33"/>
  <c r="L1492" i="33"/>
  <c r="O1492" i="33"/>
  <c r="Q1492" i="33"/>
  <c r="R1492" i="33"/>
  <c r="S1492" i="33"/>
  <c r="C1493" i="33"/>
  <c r="H1493" i="33"/>
  <c r="I1493" i="33"/>
  <c r="L1493" i="33"/>
  <c r="O1493" i="33"/>
  <c r="Q1493" i="33"/>
  <c r="R1493" i="33"/>
  <c r="S1493" i="33"/>
  <c r="C1494" i="33"/>
  <c r="H1494" i="33"/>
  <c r="I1494" i="33"/>
  <c r="L1494" i="33"/>
  <c r="O1494" i="33"/>
  <c r="Q1494" i="33"/>
  <c r="R1494" i="33"/>
  <c r="S1494" i="33"/>
  <c r="C1495" i="33"/>
  <c r="H1495" i="33"/>
  <c r="I1495" i="33"/>
  <c r="L1495" i="33"/>
  <c r="O1495" i="33"/>
  <c r="Q1495" i="33"/>
  <c r="R1495" i="33"/>
  <c r="S1495" i="33"/>
  <c r="C1496" i="33"/>
  <c r="H1496" i="33"/>
  <c r="I1496" i="33"/>
  <c r="L1496" i="33"/>
  <c r="O1496" i="33"/>
  <c r="Q1496" i="33"/>
  <c r="R1496" i="33"/>
  <c r="S1496" i="33"/>
  <c r="C1497" i="33"/>
  <c r="H1497" i="33"/>
  <c r="I1497" i="33"/>
  <c r="L1497" i="33"/>
  <c r="O1497" i="33"/>
  <c r="Q1497" i="33"/>
  <c r="R1497" i="33"/>
  <c r="S1497" i="33"/>
  <c r="C1498" i="33"/>
  <c r="H1498" i="33"/>
  <c r="I1498" i="33"/>
  <c r="L1498" i="33"/>
  <c r="O1498" i="33"/>
  <c r="Q1498" i="33"/>
  <c r="R1498" i="33"/>
  <c r="S1498" i="33"/>
  <c r="C1499" i="33"/>
  <c r="H1499" i="33"/>
  <c r="I1499" i="33"/>
  <c r="L1499" i="33"/>
  <c r="O1499" i="33"/>
  <c r="Q1499" i="33"/>
  <c r="R1499" i="33"/>
  <c r="S1499" i="33"/>
  <c r="C1500" i="33"/>
  <c r="H1500" i="33"/>
  <c r="I1500" i="33"/>
  <c r="L1500" i="33"/>
  <c r="O1500" i="33"/>
  <c r="Q1500" i="33"/>
  <c r="R1500" i="33"/>
  <c r="S1500" i="33"/>
  <c r="C1501" i="33"/>
  <c r="H1501" i="33"/>
  <c r="I1501" i="33"/>
  <c r="L1501" i="33"/>
  <c r="O1501" i="33"/>
  <c r="Q1501" i="33"/>
  <c r="R1501" i="33"/>
  <c r="S1501" i="33"/>
  <c r="C1502" i="33"/>
  <c r="H1502" i="33"/>
  <c r="I1502" i="33"/>
  <c r="L1502" i="33"/>
  <c r="O1502" i="33"/>
  <c r="Q1502" i="33"/>
  <c r="R1502" i="33"/>
  <c r="S1502" i="33"/>
  <c r="C1503" i="33"/>
  <c r="H1503" i="33"/>
  <c r="I1503" i="33"/>
  <c r="L1503" i="33"/>
  <c r="O1503" i="33"/>
  <c r="Q1503" i="33"/>
  <c r="R1503" i="33"/>
  <c r="S1503" i="33"/>
  <c r="C1504" i="33"/>
  <c r="H1504" i="33"/>
  <c r="I1504" i="33"/>
  <c r="L1504" i="33"/>
  <c r="O1504" i="33"/>
  <c r="Q1504" i="33"/>
  <c r="R1504" i="33"/>
  <c r="S1504" i="33"/>
  <c r="C1505" i="33"/>
  <c r="H1505" i="33"/>
  <c r="I1505" i="33"/>
  <c r="L1505" i="33"/>
  <c r="O1505" i="33"/>
  <c r="Q1505" i="33"/>
  <c r="R1505" i="33"/>
  <c r="S1505" i="33"/>
  <c r="C1506" i="33"/>
  <c r="H1506" i="33"/>
  <c r="I1506" i="33"/>
  <c r="L1506" i="33"/>
  <c r="O1506" i="33"/>
  <c r="Q1506" i="33"/>
  <c r="R1506" i="33"/>
  <c r="S1506" i="33"/>
  <c r="C1507" i="33"/>
  <c r="H1507" i="33"/>
  <c r="I1507" i="33"/>
  <c r="L1507" i="33"/>
  <c r="O1507" i="33"/>
  <c r="Q1507" i="33"/>
  <c r="R1507" i="33"/>
  <c r="S1507" i="33"/>
  <c r="C1508" i="33"/>
  <c r="H1508" i="33"/>
  <c r="I1508" i="33"/>
  <c r="L1508" i="33"/>
  <c r="O1508" i="33"/>
  <c r="Q1508" i="33"/>
  <c r="R1508" i="33"/>
  <c r="S1508" i="33"/>
  <c r="C1509" i="33"/>
  <c r="H1509" i="33"/>
  <c r="I1509" i="33"/>
  <c r="L1509" i="33"/>
  <c r="O1509" i="33"/>
  <c r="Q1509" i="33"/>
  <c r="R1509" i="33"/>
  <c r="S1509" i="33"/>
  <c r="C1510" i="33"/>
  <c r="H1510" i="33"/>
  <c r="I1510" i="33"/>
  <c r="L1510" i="33"/>
  <c r="O1510" i="33"/>
  <c r="Q1510" i="33"/>
  <c r="R1510" i="33"/>
  <c r="S1510" i="33"/>
  <c r="C1511" i="33"/>
  <c r="H1511" i="33"/>
  <c r="I1511" i="33"/>
  <c r="L1511" i="33"/>
  <c r="O1511" i="33"/>
  <c r="Q1511" i="33"/>
  <c r="R1511" i="33"/>
  <c r="S1511" i="33"/>
  <c r="C1512" i="33"/>
  <c r="H1512" i="33"/>
  <c r="I1512" i="33"/>
  <c r="L1512" i="33"/>
  <c r="O1512" i="33"/>
  <c r="Q1512" i="33"/>
  <c r="R1512" i="33"/>
  <c r="S1512" i="33"/>
  <c r="C1513" i="33"/>
  <c r="H1513" i="33"/>
  <c r="I1513" i="33"/>
  <c r="L1513" i="33"/>
  <c r="O1513" i="33"/>
  <c r="Q1513" i="33"/>
  <c r="R1513" i="33"/>
  <c r="S1513" i="33"/>
  <c r="C1514" i="33"/>
  <c r="H1514" i="33"/>
  <c r="I1514" i="33"/>
  <c r="L1514" i="33"/>
  <c r="O1514" i="33"/>
  <c r="Q1514" i="33"/>
  <c r="R1514" i="33"/>
  <c r="S1514" i="33"/>
  <c r="C1515" i="33"/>
  <c r="H1515" i="33"/>
  <c r="I1515" i="33"/>
  <c r="L1515" i="33"/>
  <c r="O1515" i="33"/>
  <c r="Q1515" i="33"/>
  <c r="R1515" i="33"/>
  <c r="S1515" i="33"/>
  <c r="C1516" i="33"/>
  <c r="H1516" i="33"/>
  <c r="I1516" i="33"/>
  <c r="L1516" i="33"/>
  <c r="O1516" i="33"/>
  <c r="Q1516" i="33"/>
  <c r="R1516" i="33"/>
  <c r="S1516" i="33"/>
  <c r="C1517" i="33"/>
  <c r="H1517" i="33"/>
  <c r="I1517" i="33"/>
  <c r="L1517" i="33"/>
  <c r="O1517" i="33"/>
  <c r="Q1517" i="33"/>
  <c r="R1517" i="33"/>
  <c r="S1517" i="33"/>
  <c r="C1518" i="33"/>
  <c r="H1518" i="33"/>
  <c r="I1518" i="33"/>
  <c r="L1518" i="33"/>
  <c r="O1518" i="33"/>
  <c r="Q1518" i="33"/>
  <c r="R1518" i="33"/>
  <c r="S1518" i="33"/>
  <c r="C1519" i="33"/>
  <c r="H1519" i="33"/>
  <c r="I1519" i="33"/>
  <c r="L1519" i="33"/>
  <c r="O1519" i="33"/>
  <c r="Q1519" i="33"/>
  <c r="R1519" i="33"/>
  <c r="S1519" i="33"/>
  <c r="C1520" i="33"/>
  <c r="H1520" i="33"/>
  <c r="I1520" i="33"/>
  <c r="L1520" i="33"/>
  <c r="O1520" i="33"/>
  <c r="Q1520" i="33"/>
  <c r="R1520" i="33"/>
  <c r="S1520" i="33"/>
  <c r="C1521" i="33"/>
  <c r="H1521" i="33"/>
  <c r="I1521" i="33"/>
  <c r="L1521" i="33"/>
  <c r="O1521" i="33"/>
  <c r="Q1521" i="33"/>
  <c r="R1521" i="33"/>
  <c r="S1521" i="33"/>
  <c r="C1522" i="33"/>
  <c r="H1522" i="33"/>
  <c r="I1522" i="33"/>
  <c r="L1522" i="33"/>
  <c r="O1522" i="33"/>
  <c r="Q1522" i="33"/>
  <c r="R1522" i="33"/>
  <c r="S1522" i="33"/>
  <c r="C1523" i="33"/>
  <c r="H1523" i="33"/>
  <c r="I1523" i="33"/>
  <c r="L1523" i="33"/>
  <c r="O1523" i="33"/>
  <c r="Q1523" i="33"/>
  <c r="R1523" i="33"/>
  <c r="S1523" i="33"/>
  <c r="C1524" i="33"/>
  <c r="H1524" i="33"/>
  <c r="I1524" i="33"/>
  <c r="L1524" i="33"/>
  <c r="O1524" i="33"/>
  <c r="Q1524" i="33"/>
  <c r="R1524" i="33"/>
  <c r="S1524" i="33"/>
  <c r="C1525" i="33"/>
  <c r="H1525" i="33"/>
  <c r="I1525" i="33"/>
  <c r="L1525" i="33"/>
  <c r="O1525" i="33"/>
  <c r="Q1525" i="33"/>
  <c r="R1525" i="33"/>
  <c r="S1525" i="33"/>
  <c r="C1526" i="33"/>
  <c r="H1526" i="33"/>
  <c r="I1526" i="33"/>
  <c r="L1526" i="33"/>
  <c r="O1526" i="33"/>
  <c r="Q1526" i="33"/>
  <c r="R1526" i="33"/>
  <c r="S1526" i="33"/>
  <c r="C1527" i="33"/>
  <c r="H1527" i="33"/>
  <c r="I1527" i="33"/>
  <c r="L1527" i="33"/>
  <c r="O1527" i="33"/>
  <c r="Q1527" i="33"/>
  <c r="R1527" i="33"/>
  <c r="S1527" i="33"/>
  <c r="C1528" i="33"/>
  <c r="H1528" i="33"/>
  <c r="I1528" i="33"/>
  <c r="L1528" i="33"/>
  <c r="O1528" i="33"/>
  <c r="Q1528" i="33"/>
  <c r="R1528" i="33"/>
  <c r="S1528" i="33"/>
  <c r="C1529" i="33"/>
  <c r="H1529" i="33"/>
  <c r="I1529" i="33"/>
  <c r="L1529" i="33"/>
  <c r="O1529" i="33"/>
  <c r="Q1529" i="33"/>
  <c r="R1529" i="33"/>
  <c r="S1529" i="33"/>
  <c r="C1530" i="33"/>
  <c r="H1530" i="33"/>
  <c r="I1530" i="33"/>
  <c r="L1530" i="33"/>
  <c r="O1530" i="33"/>
  <c r="Q1530" i="33"/>
  <c r="R1530" i="33"/>
  <c r="S1530" i="33"/>
  <c r="C1531" i="33"/>
  <c r="H1531" i="33"/>
  <c r="I1531" i="33"/>
  <c r="L1531" i="33"/>
  <c r="O1531" i="33"/>
  <c r="Q1531" i="33"/>
  <c r="R1531" i="33"/>
  <c r="S1531" i="33"/>
  <c r="C1532" i="33"/>
  <c r="H1532" i="33"/>
  <c r="I1532" i="33"/>
  <c r="L1532" i="33"/>
  <c r="O1532" i="33"/>
  <c r="Q1532" i="33"/>
  <c r="R1532" i="33"/>
  <c r="S1532" i="33"/>
  <c r="C1533" i="33"/>
  <c r="H1533" i="33"/>
  <c r="I1533" i="33"/>
  <c r="L1533" i="33"/>
  <c r="O1533" i="33"/>
  <c r="Q1533" i="33"/>
  <c r="R1533" i="33"/>
  <c r="S1533" i="33"/>
  <c r="C1534" i="33"/>
  <c r="H1534" i="33"/>
  <c r="I1534" i="33"/>
  <c r="L1534" i="33"/>
  <c r="O1534" i="33"/>
  <c r="Q1534" i="33"/>
  <c r="R1534" i="33"/>
  <c r="S1534" i="33"/>
  <c r="C1535" i="33"/>
  <c r="H1535" i="33"/>
  <c r="I1535" i="33"/>
  <c r="L1535" i="33"/>
  <c r="O1535" i="33"/>
  <c r="Q1535" i="33"/>
  <c r="R1535" i="33"/>
  <c r="S1535" i="33"/>
  <c r="C1536" i="33"/>
  <c r="H1536" i="33"/>
  <c r="I1536" i="33"/>
  <c r="L1536" i="33"/>
  <c r="O1536" i="33"/>
  <c r="Q1536" i="33"/>
  <c r="R1536" i="33"/>
  <c r="S1536" i="33"/>
  <c r="C1537" i="33"/>
  <c r="H1537" i="33"/>
  <c r="I1537" i="33"/>
  <c r="L1537" i="33"/>
  <c r="O1537" i="33"/>
  <c r="Q1537" i="33"/>
  <c r="R1537" i="33"/>
  <c r="S1537" i="33"/>
  <c r="C1538" i="33"/>
  <c r="H1538" i="33"/>
  <c r="I1538" i="33"/>
  <c r="L1538" i="33"/>
  <c r="O1538" i="33"/>
  <c r="Q1538" i="33"/>
  <c r="R1538" i="33"/>
  <c r="S1538" i="33"/>
  <c r="C1539" i="33"/>
  <c r="H1539" i="33"/>
  <c r="I1539" i="33"/>
  <c r="L1539" i="33"/>
  <c r="O1539" i="33"/>
  <c r="Q1539" i="33"/>
  <c r="R1539" i="33"/>
  <c r="S1539" i="33"/>
  <c r="C1540" i="33"/>
  <c r="H1540" i="33"/>
  <c r="I1540" i="33"/>
  <c r="L1540" i="33"/>
  <c r="O1540" i="33"/>
  <c r="Q1540" i="33"/>
  <c r="R1540" i="33"/>
  <c r="S1540" i="33"/>
  <c r="C1541" i="33"/>
  <c r="H1541" i="33"/>
  <c r="I1541" i="33"/>
  <c r="L1541" i="33"/>
  <c r="O1541" i="33"/>
  <c r="Q1541" i="33"/>
  <c r="R1541" i="33"/>
  <c r="S1541" i="33"/>
  <c r="C1542" i="33"/>
  <c r="H1542" i="33"/>
  <c r="I1542" i="33"/>
  <c r="L1542" i="33"/>
  <c r="O1542" i="33"/>
  <c r="Q1542" i="33"/>
  <c r="R1542" i="33"/>
  <c r="S1542" i="33"/>
  <c r="C1543" i="33"/>
  <c r="H1543" i="33"/>
  <c r="I1543" i="33"/>
  <c r="L1543" i="33"/>
  <c r="O1543" i="33"/>
  <c r="Q1543" i="33"/>
  <c r="R1543" i="33"/>
  <c r="S1543" i="33"/>
  <c r="C1544" i="33"/>
  <c r="H1544" i="33"/>
  <c r="I1544" i="33"/>
  <c r="L1544" i="33"/>
  <c r="O1544" i="33"/>
  <c r="Q1544" i="33"/>
  <c r="R1544" i="33"/>
  <c r="S1544" i="33"/>
  <c r="C1545" i="33"/>
  <c r="H1545" i="33"/>
  <c r="I1545" i="33"/>
  <c r="L1545" i="33"/>
  <c r="O1545" i="33"/>
  <c r="Q1545" i="33"/>
  <c r="R1545" i="33"/>
  <c r="S1545" i="33"/>
  <c r="C1546" i="33"/>
  <c r="H1546" i="33"/>
  <c r="I1546" i="33"/>
  <c r="L1546" i="33"/>
  <c r="O1546" i="33"/>
  <c r="Q1546" i="33"/>
  <c r="R1546" i="33"/>
  <c r="S1546" i="33"/>
  <c r="C1547" i="33"/>
  <c r="H1547" i="33"/>
  <c r="I1547" i="33"/>
  <c r="L1547" i="33"/>
  <c r="O1547" i="33"/>
  <c r="Q1547" i="33"/>
  <c r="R1547" i="33"/>
  <c r="S1547" i="33"/>
  <c r="C1548" i="33"/>
  <c r="H1548" i="33"/>
  <c r="I1548" i="33"/>
  <c r="L1548" i="33"/>
  <c r="O1548" i="33"/>
  <c r="Q1548" i="33"/>
  <c r="R1548" i="33"/>
  <c r="S1548" i="33"/>
  <c r="C1549" i="33"/>
  <c r="H1549" i="33"/>
  <c r="I1549" i="33"/>
  <c r="L1549" i="33"/>
  <c r="O1549" i="33"/>
  <c r="Q1549" i="33"/>
  <c r="R1549" i="33"/>
  <c r="S1549" i="33"/>
  <c r="C1550" i="33"/>
  <c r="H1550" i="33"/>
  <c r="I1550" i="33"/>
  <c r="L1550" i="33"/>
  <c r="O1550" i="33"/>
  <c r="Q1550" i="33"/>
  <c r="R1550" i="33"/>
  <c r="S1550" i="33"/>
  <c r="C1551" i="33"/>
  <c r="H1551" i="33"/>
  <c r="I1551" i="33"/>
  <c r="L1551" i="33"/>
  <c r="O1551" i="33"/>
  <c r="Q1551" i="33"/>
  <c r="R1551" i="33"/>
  <c r="S1551" i="33"/>
  <c r="C1552" i="33"/>
  <c r="H1552" i="33"/>
  <c r="I1552" i="33"/>
  <c r="L1552" i="33"/>
  <c r="O1552" i="33"/>
  <c r="Q1552" i="33"/>
  <c r="R1552" i="33"/>
  <c r="S1552" i="33"/>
  <c r="C1553" i="33"/>
  <c r="H1553" i="33"/>
  <c r="I1553" i="33"/>
  <c r="L1553" i="33"/>
  <c r="O1553" i="33"/>
  <c r="Q1553" i="33"/>
  <c r="R1553" i="33"/>
  <c r="S1553" i="33"/>
  <c r="C1554" i="33"/>
  <c r="H1554" i="33"/>
  <c r="I1554" i="33"/>
  <c r="L1554" i="33"/>
  <c r="O1554" i="33"/>
  <c r="Q1554" i="33"/>
  <c r="R1554" i="33"/>
  <c r="S1554" i="33"/>
  <c r="C1555" i="33"/>
  <c r="H1555" i="33"/>
  <c r="I1555" i="33"/>
  <c r="L1555" i="33"/>
  <c r="O1555" i="33"/>
  <c r="Q1555" i="33"/>
  <c r="R1555" i="33"/>
  <c r="S1555" i="33"/>
  <c r="C1556" i="33"/>
  <c r="H1556" i="33"/>
  <c r="I1556" i="33"/>
  <c r="L1556" i="33"/>
  <c r="O1556" i="33"/>
  <c r="Q1556" i="33"/>
  <c r="R1556" i="33"/>
  <c r="S1556" i="33"/>
  <c r="C1557" i="33"/>
  <c r="H1557" i="33"/>
  <c r="I1557" i="33"/>
  <c r="L1557" i="33"/>
  <c r="O1557" i="33"/>
  <c r="Q1557" i="33"/>
  <c r="R1557" i="33"/>
  <c r="S1557" i="33"/>
  <c r="C1558" i="33"/>
  <c r="H1558" i="33"/>
  <c r="I1558" i="33"/>
  <c r="L1558" i="33"/>
  <c r="O1558" i="33"/>
  <c r="Q1558" i="33"/>
  <c r="R1558" i="33"/>
  <c r="S1558" i="33"/>
  <c r="C1559" i="33"/>
  <c r="H1559" i="33"/>
  <c r="I1559" i="33"/>
  <c r="L1559" i="33"/>
  <c r="O1559" i="33"/>
  <c r="Q1559" i="33"/>
  <c r="R1559" i="33"/>
  <c r="S1559" i="33"/>
  <c r="C1560" i="33"/>
  <c r="H1560" i="33"/>
  <c r="I1560" i="33"/>
  <c r="L1560" i="33"/>
  <c r="O1560" i="33"/>
  <c r="Q1560" i="33"/>
  <c r="R1560" i="33"/>
  <c r="S1560" i="33"/>
  <c r="C1561" i="33"/>
  <c r="H1561" i="33"/>
  <c r="I1561" i="33"/>
  <c r="L1561" i="33"/>
  <c r="O1561" i="33"/>
  <c r="Q1561" i="33"/>
  <c r="R1561" i="33"/>
  <c r="S1561" i="33"/>
  <c r="C1562" i="33"/>
  <c r="H1562" i="33"/>
  <c r="I1562" i="33"/>
  <c r="L1562" i="33"/>
  <c r="O1562" i="33"/>
  <c r="Q1562" i="33"/>
  <c r="R1562" i="33"/>
  <c r="S1562" i="33"/>
  <c r="C1563" i="33"/>
  <c r="H1563" i="33"/>
  <c r="I1563" i="33"/>
  <c r="L1563" i="33"/>
  <c r="O1563" i="33"/>
  <c r="Q1563" i="33"/>
  <c r="R1563" i="33"/>
  <c r="S1563" i="33"/>
  <c r="C1564" i="33"/>
  <c r="H1564" i="33"/>
  <c r="I1564" i="33"/>
  <c r="L1564" i="33"/>
  <c r="O1564" i="33"/>
  <c r="Q1564" i="33"/>
  <c r="R1564" i="33"/>
  <c r="S1564" i="33"/>
  <c r="C1565" i="33"/>
  <c r="H1565" i="33"/>
  <c r="I1565" i="33"/>
  <c r="L1565" i="33"/>
  <c r="O1565" i="33"/>
  <c r="Q1565" i="33"/>
  <c r="R1565" i="33"/>
  <c r="S1565" i="33"/>
  <c r="C1566" i="33"/>
  <c r="H1566" i="33"/>
  <c r="I1566" i="33"/>
  <c r="L1566" i="33"/>
  <c r="O1566" i="33"/>
  <c r="Q1566" i="33"/>
  <c r="R1566" i="33"/>
  <c r="S1566" i="33"/>
  <c r="C1567" i="33"/>
  <c r="H1567" i="33"/>
  <c r="I1567" i="33"/>
  <c r="L1567" i="33"/>
  <c r="O1567" i="33"/>
  <c r="Q1567" i="33"/>
  <c r="R1567" i="33"/>
  <c r="S1567" i="33"/>
  <c r="C1568" i="33"/>
  <c r="H1568" i="33"/>
  <c r="I1568" i="33"/>
  <c r="L1568" i="33"/>
  <c r="O1568" i="33"/>
  <c r="Q1568" i="33"/>
  <c r="R1568" i="33"/>
  <c r="S1568" i="33"/>
  <c r="C1569" i="33"/>
  <c r="H1569" i="33"/>
  <c r="I1569" i="33"/>
  <c r="L1569" i="33"/>
  <c r="O1569" i="33"/>
  <c r="Q1569" i="33"/>
  <c r="R1569" i="33"/>
  <c r="S1569" i="33"/>
  <c r="C1570" i="33"/>
  <c r="H1570" i="33"/>
  <c r="I1570" i="33"/>
  <c r="L1570" i="33"/>
  <c r="O1570" i="33"/>
  <c r="Q1570" i="33"/>
  <c r="R1570" i="33"/>
  <c r="S1570" i="33"/>
  <c r="C1571" i="33"/>
  <c r="H1571" i="33"/>
  <c r="I1571" i="33"/>
  <c r="L1571" i="33"/>
  <c r="O1571" i="33"/>
  <c r="Q1571" i="33"/>
  <c r="R1571" i="33"/>
  <c r="S1571" i="33"/>
  <c r="C1572" i="33"/>
  <c r="H1572" i="33"/>
  <c r="I1572" i="33"/>
  <c r="L1572" i="33"/>
  <c r="O1572" i="33"/>
  <c r="Q1572" i="33"/>
  <c r="R1572" i="33"/>
  <c r="S1572" i="33"/>
  <c r="C1573" i="33"/>
  <c r="H1573" i="33"/>
  <c r="I1573" i="33"/>
  <c r="L1573" i="33"/>
  <c r="O1573" i="33"/>
  <c r="Q1573" i="33"/>
  <c r="R1573" i="33"/>
  <c r="S1573" i="33"/>
  <c r="C1574" i="33"/>
  <c r="H1574" i="33"/>
  <c r="I1574" i="33"/>
  <c r="L1574" i="33"/>
  <c r="O1574" i="33"/>
  <c r="Q1574" i="33"/>
  <c r="R1574" i="33"/>
  <c r="S1574" i="33"/>
  <c r="C1575" i="33"/>
  <c r="H1575" i="33"/>
  <c r="I1575" i="33"/>
  <c r="L1575" i="33"/>
  <c r="O1575" i="33"/>
  <c r="Q1575" i="33"/>
  <c r="R1575" i="33"/>
  <c r="S1575" i="33"/>
  <c r="C1576" i="33"/>
  <c r="H1576" i="33"/>
  <c r="I1576" i="33"/>
  <c r="L1576" i="33"/>
  <c r="O1576" i="33"/>
  <c r="Q1576" i="33"/>
  <c r="R1576" i="33"/>
  <c r="S1576" i="33"/>
  <c r="C1577" i="33"/>
  <c r="H1577" i="33"/>
  <c r="I1577" i="33"/>
  <c r="L1577" i="33"/>
  <c r="O1577" i="33"/>
  <c r="Q1577" i="33"/>
  <c r="R1577" i="33"/>
  <c r="S1577" i="33"/>
  <c r="C1578" i="33"/>
  <c r="H1578" i="33"/>
  <c r="I1578" i="33"/>
  <c r="L1578" i="33"/>
  <c r="O1578" i="33"/>
  <c r="Q1578" i="33"/>
  <c r="R1578" i="33"/>
  <c r="S1578" i="33"/>
  <c r="C1579" i="33"/>
  <c r="H1579" i="33"/>
  <c r="I1579" i="33"/>
  <c r="L1579" i="33"/>
  <c r="O1579" i="33"/>
  <c r="Q1579" i="33"/>
  <c r="R1579" i="33"/>
  <c r="S1579" i="33"/>
  <c r="C1580" i="33"/>
  <c r="H1580" i="33"/>
  <c r="I1580" i="33"/>
  <c r="L1580" i="33"/>
  <c r="O1580" i="33"/>
  <c r="Q1580" i="33"/>
  <c r="R1580" i="33"/>
  <c r="S1580" i="33"/>
  <c r="C1581" i="33"/>
  <c r="H1581" i="33"/>
  <c r="I1581" i="33"/>
  <c r="L1581" i="33"/>
  <c r="O1581" i="33"/>
  <c r="Q1581" i="33"/>
  <c r="R1581" i="33"/>
  <c r="S1581" i="33"/>
  <c r="C1582" i="33"/>
  <c r="H1582" i="33"/>
  <c r="I1582" i="33"/>
  <c r="L1582" i="33"/>
  <c r="O1582" i="33"/>
  <c r="Q1582" i="33"/>
  <c r="R1582" i="33"/>
  <c r="S1582" i="33"/>
  <c r="C1583" i="33"/>
  <c r="H1583" i="33"/>
  <c r="I1583" i="33"/>
  <c r="L1583" i="33"/>
  <c r="O1583" i="33"/>
  <c r="Q1583" i="33"/>
  <c r="R1583" i="33"/>
  <c r="S1583" i="33"/>
  <c r="C1584" i="33"/>
  <c r="H1584" i="33"/>
  <c r="I1584" i="33"/>
  <c r="L1584" i="33"/>
  <c r="O1584" i="33"/>
  <c r="Q1584" i="33"/>
  <c r="R1584" i="33"/>
  <c r="S1584" i="33"/>
  <c r="C1585" i="33"/>
  <c r="H1585" i="33"/>
  <c r="I1585" i="33"/>
  <c r="L1585" i="33"/>
  <c r="O1585" i="33"/>
  <c r="Q1585" i="33"/>
  <c r="R1585" i="33"/>
  <c r="S1585" i="33"/>
  <c r="C1586" i="33"/>
  <c r="H1586" i="33"/>
  <c r="I1586" i="33"/>
  <c r="L1586" i="33"/>
  <c r="O1586" i="33"/>
  <c r="Q1586" i="33"/>
  <c r="R1586" i="33"/>
  <c r="S1586" i="33"/>
  <c r="C1587" i="33"/>
  <c r="H1587" i="33"/>
  <c r="I1587" i="33"/>
  <c r="L1587" i="33"/>
  <c r="O1587" i="33"/>
  <c r="Q1587" i="33"/>
  <c r="R1587" i="33"/>
  <c r="S1587" i="33"/>
  <c r="C1588" i="33"/>
  <c r="H1588" i="33"/>
  <c r="I1588" i="33"/>
  <c r="L1588" i="33"/>
  <c r="O1588" i="33"/>
  <c r="Q1588" i="33"/>
  <c r="R1588" i="33"/>
  <c r="S1588" i="33"/>
  <c r="C1589" i="33"/>
  <c r="H1589" i="33"/>
  <c r="I1589" i="33"/>
  <c r="L1589" i="33"/>
  <c r="O1589" i="33"/>
  <c r="Q1589" i="33"/>
  <c r="R1589" i="33"/>
  <c r="S1589" i="33"/>
  <c r="C1590" i="33"/>
  <c r="H1590" i="33"/>
  <c r="I1590" i="33"/>
  <c r="L1590" i="33"/>
  <c r="O1590" i="33"/>
  <c r="Q1590" i="33"/>
  <c r="R1590" i="33"/>
  <c r="S1590" i="33"/>
  <c r="C1591" i="33"/>
  <c r="H1591" i="33"/>
  <c r="I1591" i="33"/>
  <c r="L1591" i="33"/>
  <c r="O1591" i="33"/>
  <c r="Q1591" i="33"/>
  <c r="R1591" i="33"/>
  <c r="S1591" i="33"/>
  <c r="C1592" i="33"/>
  <c r="H1592" i="33"/>
  <c r="I1592" i="33"/>
  <c r="L1592" i="33"/>
  <c r="O1592" i="33"/>
  <c r="Q1592" i="33"/>
  <c r="R1592" i="33"/>
  <c r="S1592" i="33"/>
  <c r="C1593" i="33"/>
  <c r="H1593" i="33"/>
  <c r="I1593" i="33"/>
  <c r="L1593" i="33"/>
  <c r="O1593" i="33"/>
  <c r="Q1593" i="33"/>
  <c r="R1593" i="33"/>
  <c r="S1593" i="33"/>
  <c r="C1594" i="33"/>
  <c r="H1594" i="33"/>
  <c r="I1594" i="33"/>
  <c r="L1594" i="33"/>
  <c r="O1594" i="33"/>
  <c r="Q1594" i="33"/>
  <c r="R1594" i="33"/>
  <c r="S1594" i="33"/>
  <c r="C1595" i="33"/>
  <c r="H1595" i="33"/>
  <c r="I1595" i="33"/>
  <c r="L1595" i="33"/>
  <c r="O1595" i="33"/>
  <c r="Q1595" i="33"/>
  <c r="R1595" i="33"/>
  <c r="S1595" i="33"/>
  <c r="C1596" i="33"/>
  <c r="H1596" i="33"/>
  <c r="I1596" i="33"/>
  <c r="L1596" i="33"/>
  <c r="O1596" i="33"/>
  <c r="Q1596" i="33"/>
  <c r="R1596" i="33"/>
  <c r="S1596" i="33"/>
  <c r="C1597" i="33"/>
  <c r="H1597" i="33"/>
  <c r="I1597" i="33"/>
  <c r="L1597" i="33"/>
  <c r="O1597" i="33"/>
  <c r="Q1597" i="33"/>
  <c r="R1597" i="33"/>
  <c r="S1597" i="33"/>
  <c r="C1598" i="33"/>
  <c r="H1598" i="33"/>
  <c r="I1598" i="33"/>
  <c r="L1598" i="33"/>
  <c r="O1598" i="33"/>
  <c r="Q1598" i="33"/>
  <c r="R1598" i="33"/>
  <c r="S1598" i="33"/>
  <c r="C1599" i="33"/>
  <c r="H1599" i="33"/>
  <c r="I1599" i="33"/>
  <c r="L1599" i="33"/>
  <c r="O1599" i="33"/>
  <c r="Q1599" i="33"/>
  <c r="R1599" i="33"/>
  <c r="S1599" i="33"/>
  <c r="C1600" i="33"/>
  <c r="H1600" i="33"/>
  <c r="I1600" i="33"/>
  <c r="L1600" i="33"/>
  <c r="O1600" i="33"/>
  <c r="Q1600" i="33"/>
  <c r="R1600" i="33"/>
  <c r="S1600" i="33"/>
  <c r="C1601" i="33"/>
  <c r="H1601" i="33"/>
  <c r="I1601" i="33"/>
  <c r="L1601" i="33"/>
  <c r="O1601" i="33"/>
  <c r="Q1601" i="33"/>
  <c r="R1601" i="33"/>
  <c r="S1601" i="33"/>
  <c r="C1602" i="33"/>
  <c r="H1602" i="33"/>
  <c r="I1602" i="33"/>
  <c r="L1602" i="33"/>
  <c r="O1602" i="33"/>
  <c r="Q1602" i="33"/>
  <c r="R1602" i="33"/>
  <c r="S1602" i="33"/>
  <c r="C1603" i="33"/>
  <c r="H1603" i="33"/>
  <c r="I1603" i="33"/>
  <c r="L1603" i="33"/>
  <c r="O1603" i="33"/>
  <c r="Q1603" i="33"/>
  <c r="R1603" i="33"/>
  <c r="S1603" i="33"/>
  <c r="C1604" i="33"/>
  <c r="H1604" i="33"/>
  <c r="I1604" i="33"/>
  <c r="L1604" i="33"/>
  <c r="O1604" i="33"/>
  <c r="Q1604" i="33"/>
  <c r="R1604" i="33"/>
  <c r="S1604" i="33"/>
  <c r="C1605" i="33"/>
  <c r="H1605" i="33"/>
  <c r="I1605" i="33"/>
  <c r="L1605" i="33"/>
  <c r="O1605" i="33"/>
  <c r="Q1605" i="33"/>
  <c r="R1605" i="33"/>
  <c r="S1605" i="33"/>
  <c r="C1606" i="33"/>
  <c r="H1606" i="33"/>
  <c r="I1606" i="33"/>
  <c r="L1606" i="33"/>
  <c r="O1606" i="33"/>
  <c r="Q1606" i="33"/>
  <c r="R1606" i="33"/>
  <c r="S1606" i="33"/>
  <c r="C1607" i="33"/>
  <c r="H1607" i="33"/>
  <c r="I1607" i="33"/>
  <c r="L1607" i="33"/>
  <c r="O1607" i="33"/>
  <c r="Q1607" i="33"/>
  <c r="R1607" i="33"/>
  <c r="S1607" i="33"/>
  <c r="C1608" i="33"/>
  <c r="H1608" i="33"/>
  <c r="I1608" i="33"/>
  <c r="L1608" i="33"/>
  <c r="O1608" i="33"/>
  <c r="Q1608" i="33"/>
  <c r="R1608" i="33"/>
  <c r="S1608" i="33"/>
  <c r="C1609" i="33"/>
  <c r="H1609" i="33"/>
  <c r="I1609" i="33"/>
  <c r="L1609" i="33"/>
  <c r="O1609" i="33"/>
  <c r="Q1609" i="33"/>
  <c r="R1609" i="33"/>
  <c r="S1609" i="33"/>
  <c r="C1610" i="33"/>
  <c r="H1610" i="33"/>
  <c r="I1610" i="33"/>
  <c r="L1610" i="33"/>
  <c r="O1610" i="33"/>
  <c r="Q1610" i="33"/>
  <c r="R1610" i="33"/>
  <c r="S1610" i="33"/>
  <c r="C1611" i="33"/>
  <c r="H1611" i="33"/>
  <c r="I1611" i="33"/>
  <c r="L1611" i="33"/>
  <c r="O1611" i="33"/>
  <c r="Q1611" i="33"/>
  <c r="R1611" i="33"/>
  <c r="S1611" i="33"/>
  <c r="C1612" i="33"/>
  <c r="H1612" i="33"/>
  <c r="I1612" i="33"/>
  <c r="L1612" i="33"/>
  <c r="O1612" i="33"/>
  <c r="Q1612" i="33"/>
  <c r="R1612" i="33"/>
  <c r="S1612" i="33"/>
  <c r="C1613" i="33"/>
  <c r="H1613" i="33"/>
  <c r="I1613" i="33"/>
  <c r="L1613" i="33"/>
  <c r="O1613" i="33"/>
  <c r="Q1613" i="33"/>
  <c r="R1613" i="33"/>
  <c r="S1613" i="33"/>
  <c r="C1614" i="33"/>
  <c r="H1614" i="33"/>
  <c r="I1614" i="33"/>
  <c r="L1614" i="33"/>
  <c r="O1614" i="33"/>
  <c r="Q1614" i="33"/>
  <c r="R1614" i="33"/>
  <c r="S1614" i="33"/>
  <c r="C1615" i="33"/>
  <c r="H1615" i="33"/>
  <c r="I1615" i="33"/>
  <c r="L1615" i="33"/>
  <c r="O1615" i="33"/>
  <c r="Q1615" i="33"/>
  <c r="R1615" i="33"/>
  <c r="S1615" i="33"/>
  <c r="C1616" i="33"/>
  <c r="H1616" i="33"/>
  <c r="I1616" i="33"/>
  <c r="L1616" i="33"/>
  <c r="O1616" i="33"/>
  <c r="Q1616" i="33"/>
  <c r="R1616" i="33"/>
  <c r="S1616" i="33"/>
  <c r="C1617" i="33"/>
  <c r="H1617" i="33"/>
  <c r="I1617" i="33"/>
  <c r="L1617" i="33"/>
  <c r="O1617" i="33"/>
  <c r="Q1617" i="33"/>
  <c r="R1617" i="33"/>
  <c r="S1617" i="33"/>
  <c r="C1618" i="33"/>
  <c r="H1618" i="33"/>
  <c r="I1618" i="33"/>
  <c r="L1618" i="33"/>
  <c r="O1618" i="33"/>
  <c r="Q1618" i="33"/>
  <c r="R1618" i="33"/>
  <c r="S1618" i="33"/>
  <c r="C1619" i="33"/>
  <c r="H1619" i="33"/>
  <c r="I1619" i="33"/>
  <c r="L1619" i="33"/>
  <c r="O1619" i="33"/>
  <c r="Q1619" i="33"/>
  <c r="R1619" i="33"/>
  <c r="S1619" i="33"/>
  <c r="C1620" i="33"/>
  <c r="H1620" i="33"/>
  <c r="I1620" i="33"/>
  <c r="L1620" i="33"/>
  <c r="O1620" i="33"/>
  <c r="Q1620" i="33"/>
  <c r="R1620" i="33"/>
  <c r="S1620" i="33"/>
  <c r="C1621" i="33"/>
  <c r="H1621" i="33"/>
  <c r="I1621" i="33"/>
  <c r="L1621" i="33"/>
  <c r="O1621" i="33"/>
  <c r="Q1621" i="33"/>
  <c r="R1621" i="33"/>
  <c r="S1621" i="33"/>
  <c r="C1622" i="33"/>
  <c r="H1622" i="33"/>
  <c r="I1622" i="33"/>
  <c r="L1622" i="33"/>
  <c r="O1622" i="33"/>
  <c r="Q1622" i="33"/>
  <c r="R1622" i="33"/>
  <c r="S1622" i="33"/>
  <c r="C1623" i="33"/>
  <c r="H1623" i="33"/>
  <c r="I1623" i="33"/>
  <c r="L1623" i="33"/>
  <c r="O1623" i="33"/>
  <c r="Q1623" i="33"/>
  <c r="R1623" i="33"/>
  <c r="S1623" i="33"/>
  <c r="C1624" i="33"/>
  <c r="H1624" i="33"/>
  <c r="I1624" i="33"/>
  <c r="L1624" i="33"/>
  <c r="O1624" i="33"/>
  <c r="Q1624" i="33"/>
  <c r="R1624" i="33"/>
  <c r="S1624" i="33"/>
  <c r="C1625" i="33"/>
  <c r="H1625" i="33"/>
  <c r="I1625" i="33"/>
  <c r="L1625" i="33"/>
  <c r="O1625" i="33"/>
  <c r="Q1625" i="33"/>
  <c r="R1625" i="33"/>
  <c r="S1625" i="33"/>
  <c r="C1626" i="33"/>
  <c r="H1626" i="33"/>
  <c r="I1626" i="33"/>
  <c r="L1626" i="33"/>
  <c r="O1626" i="33"/>
  <c r="Q1626" i="33"/>
  <c r="R1626" i="33"/>
  <c r="S1626" i="33"/>
  <c r="C1627" i="33"/>
  <c r="H1627" i="33"/>
  <c r="I1627" i="33"/>
  <c r="L1627" i="33"/>
  <c r="O1627" i="33"/>
  <c r="Q1627" i="33"/>
  <c r="R1627" i="33"/>
  <c r="S1627" i="33"/>
  <c r="C1628" i="33"/>
  <c r="H1628" i="33"/>
  <c r="I1628" i="33"/>
  <c r="L1628" i="33"/>
  <c r="O1628" i="33"/>
  <c r="Q1628" i="33"/>
  <c r="R1628" i="33"/>
  <c r="S1628" i="33"/>
  <c r="C1629" i="33"/>
  <c r="H1629" i="33"/>
  <c r="I1629" i="33"/>
  <c r="L1629" i="33"/>
  <c r="O1629" i="33"/>
  <c r="Q1629" i="33"/>
  <c r="R1629" i="33"/>
  <c r="S1629" i="33"/>
  <c r="C1630" i="33"/>
  <c r="H1630" i="33"/>
  <c r="I1630" i="33"/>
  <c r="L1630" i="33"/>
  <c r="O1630" i="33"/>
  <c r="Q1630" i="33"/>
  <c r="R1630" i="33"/>
  <c r="S1630" i="33"/>
  <c r="C1631" i="33"/>
  <c r="H1631" i="33"/>
  <c r="I1631" i="33"/>
  <c r="L1631" i="33"/>
  <c r="O1631" i="33"/>
  <c r="Q1631" i="33"/>
  <c r="R1631" i="33"/>
  <c r="S1631" i="33"/>
  <c r="C1632" i="33"/>
  <c r="H1632" i="33"/>
  <c r="I1632" i="33"/>
  <c r="L1632" i="33"/>
  <c r="O1632" i="33"/>
  <c r="Q1632" i="33"/>
  <c r="R1632" i="33"/>
  <c r="S1632" i="33"/>
  <c r="C1633" i="33"/>
  <c r="H1633" i="33"/>
  <c r="I1633" i="33"/>
  <c r="L1633" i="33"/>
  <c r="O1633" i="33"/>
  <c r="Q1633" i="33"/>
  <c r="R1633" i="33"/>
  <c r="S1633" i="33"/>
  <c r="C1634" i="33"/>
  <c r="H1634" i="33"/>
  <c r="I1634" i="33"/>
  <c r="L1634" i="33"/>
  <c r="O1634" i="33"/>
  <c r="Q1634" i="33"/>
  <c r="R1634" i="33"/>
  <c r="S1634" i="33"/>
  <c r="C1635" i="33"/>
  <c r="H1635" i="33"/>
  <c r="I1635" i="33"/>
  <c r="L1635" i="33"/>
  <c r="O1635" i="33"/>
  <c r="Q1635" i="33"/>
  <c r="R1635" i="33"/>
  <c r="S1635" i="33"/>
  <c r="C1636" i="33"/>
  <c r="H1636" i="33"/>
  <c r="I1636" i="33"/>
  <c r="L1636" i="33"/>
  <c r="O1636" i="33"/>
  <c r="Q1636" i="33"/>
  <c r="R1636" i="33"/>
  <c r="S1636" i="33"/>
  <c r="C1637" i="33"/>
  <c r="H1637" i="33"/>
  <c r="I1637" i="33"/>
  <c r="L1637" i="33"/>
  <c r="O1637" i="33"/>
  <c r="Q1637" i="33"/>
  <c r="R1637" i="33"/>
  <c r="S1637" i="33"/>
  <c r="C1638" i="33"/>
  <c r="H1638" i="33"/>
  <c r="I1638" i="33"/>
  <c r="L1638" i="33"/>
  <c r="O1638" i="33"/>
  <c r="Q1638" i="33"/>
  <c r="R1638" i="33"/>
  <c r="S1638" i="33"/>
  <c r="C1639" i="33"/>
  <c r="H1639" i="33"/>
  <c r="I1639" i="33"/>
  <c r="L1639" i="33"/>
  <c r="O1639" i="33"/>
  <c r="Q1639" i="33"/>
  <c r="R1639" i="33"/>
  <c r="S1639" i="33"/>
  <c r="C1640" i="33"/>
  <c r="H1640" i="33"/>
  <c r="I1640" i="33"/>
  <c r="L1640" i="33"/>
  <c r="O1640" i="33"/>
  <c r="Q1640" i="33"/>
  <c r="R1640" i="33"/>
  <c r="S1640" i="33"/>
  <c r="C1641" i="33"/>
  <c r="H1641" i="33"/>
  <c r="I1641" i="33"/>
  <c r="L1641" i="33"/>
  <c r="O1641" i="33"/>
  <c r="Q1641" i="33"/>
  <c r="R1641" i="33"/>
  <c r="S1641" i="33"/>
  <c r="C1642" i="33"/>
  <c r="H1642" i="33"/>
  <c r="I1642" i="33"/>
  <c r="L1642" i="33"/>
  <c r="O1642" i="33"/>
  <c r="Q1642" i="33"/>
  <c r="R1642" i="33"/>
  <c r="S1642" i="33"/>
  <c r="C1643" i="33"/>
  <c r="H1643" i="33"/>
  <c r="I1643" i="33"/>
  <c r="L1643" i="33"/>
  <c r="O1643" i="33"/>
  <c r="Q1643" i="33"/>
  <c r="R1643" i="33"/>
  <c r="S1643" i="33"/>
  <c r="C1644" i="33"/>
  <c r="H1644" i="33"/>
  <c r="I1644" i="33"/>
  <c r="L1644" i="33"/>
  <c r="O1644" i="33"/>
  <c r="Q1644" i="33"/>
  <c r="R1644" i="33"/>
  <c r="S1644" i="33"/>
  <c r="C1645" i="33"/>
  <c r="H1645" i="33"/>
  <c r="I1645" i="33"/>
  <c r="L1645" i="33"/>
  <c r="O1645" i="33"/>
  <c r="Q1645" i="33"/>
  <c r="R1645" i="33"/>
  <c r="S1645" i="33"/>
  <c r="C1646" i="33"/>
  <c r="H1646" i="33"/>
  <c r="I1646" i="33"/>
  <c r="L1646" i="33"/>
  <c r="O1646" i="33"/>
  <c r="Q1646" i="33"/>
  <c r="R1646" i="33"/>
  <c r="S1646" i="33"/>
  <c r="C1647" i="33"/>
  <c r="H1647" i="33"/>
  <c r="I1647" i="33"/>
  <c r="L1647" i="33"/>
  <c r="O1647" i="33"/>
  <c r="Q1647" i="33"/>
  <c r="R1647" i="33"/>
  <c r="S1647" i="33"/>
  <c r="C1648" i="33"/>
  <c r="H1648" i="33"/>
  <c r="I1648" i="33"/>
  <c r="L1648" i="33"/>
  <c r="O1648" i="33"/>
  <c r="Q1648" i="33"/>
  <c r="R1648" i="33"/>
  <c r="S1648" i="33"/>
  <c r="C1649" i="33"/>
  <c r="H1649" i="33"/>
  <c r="I1649" i="33"/>
  <c r="L1649" i="33"/>
  <c r="O1649" i="33"/>
  <c r="Q1649" i="33"/>
  <c r="R1649" i="33"/>
  <c r="S1649" i="33"/>
  <c r="C1650" i="33"/>
  <c r="H1650" i="33"/>
  <c r="I1650" i="33"/>
  <c r="L1650" i="33"/>
  <c r="O1650" i="33"/>
  <c r="Q1650" i="33"/>
  <c r="R1650" i="33"/>
  <c r="S1650" i="33"/>
  <c r="C1651" i="33"/>
  <c r="H1651" i="33"/>
  <c r="I1651" i="33"/>
  <c r="L1651" i="33"/>
  <c r="O1651" i="33"/>
  <c r="Q1651" i="33"/>
  <c r="R1651" i="33"/>
  <c r="S1651" i="33"/>
  <c r="C1652" i="33"/>
  <c r="H1652" i="33"/>
  <c r="I1652" i="33"/>
  <c r="L1652" i="33"/>
  <c r="O1652" i="33"/>
  <c r="Q1652" i="33"/>
  <c r="R1652" i="33"/>
  <c r="S1652" i="33"/>
  <c r="C1653" i="33"/>
  <c r="H1653" i="33"/>
  <c r="I1653" i="33"/>
  <c r="L1653" i="33"/>
  <c r="O1653" i="33"/>
  <c r="Q1653" i="33"/>
  <c r="R1653" i="33"/>
  <c r="S1653" i="33"/>
  <c r="C1654" i="33"/>
  <c r="H1654" i="33"/>
  <c r="I1654" i="33"/>
  <c r="L1654" i="33"/>
  <c r="O1654" i="33"/>
  <c r="Q1654" i="33"/>
  <c r="R1654" i="33"/>
  <c r="S1654" i="33"/>
  <c r="C1655" i="33"/>
  <c r="H1655" i="33"/>
  <c r="I1655" i="33"/>
  <c r="L1655" i="33"/>
  <c r="O1655" i="33"/>
  <c r="Q1655" i="33"/>
  <c r="R1655" i="33"/>
  <c r="S1655" i="33"/>
  <c r="C1656" i="33"/>
  <c r="H1656" i="33"/>
  <c r="I1656" i="33"/>
  <c r="L1656" i="33"/>
  <c r="O1656" i="33"/>
  <c r="Q1656" i="33"/>
  <c r="R1656" i="33"/>
  <c r="S1656" i="33"/>
  <c r="C1657" i="33"/>
  <c r="H1657" i="33"/>
  <c r="I1657" i="33"/>
  <c r="L1657" i="33"/>
  <c r="O1657" i="33"/>
  <c r="Q1657" i="33"/>
  <c r="R1657" i="33"/>
  <c r="S1657" i="33"/>
  <c r="C1658" i="33"/>
  <c r="H1658" i="33"/>
  <c r="I1658" i="33"/>
  <c r="L1658" i="33"/>
  <c r="O1658" i="33"/>
  <c r="Q1658" i="33"/>
  <c r="R1658" i="33"/>
  <c r="S1658" i="33"/>
  <c r="C1659" i="33"/>
  <c r="H1659" i="33"/>
  <c r="I1659" i="33"/>
  <c r="L1659" i="33"/>
  <c r="O1659" i="33"/>
  <c r="Q1659" i="33"/>
  <c r="R1659" i="33"/>
  <c r="S1659" i="33"/>
  <c r="C1660" i="33"/>
  <c r="H1660" i="33"/>
  <c r="I1660" i="33"/>
  <c r="L1660" i="33"/>
  <c r="O1660" i="33"/>
  <c r="Q1660" i="33"/>
  <c r="R1660" i="33"/>
  <c r="S1660" i="33"/>
  <c r="C1661" i="33"/>
  <c r="H1661" i="33"/>
  <c r="I1661" i="33"/>
  <c r="L1661" i="33"/>
  <c r="O1661" i="33"/>
  <c r="Q1661" i="33"/>
  <c r="R1661" i="33"/>
  <c r="S1661" i="33"/>
  <c r="C1662" i="33"/>
  <c r="H1662" i="33"/>
  <c r="I1662" i="33"/>
  <c r="L1662" i="33"/>
  <c r="O1662" i="33"/>
  <c r="Q1662" i="33"/>
  <c r="R1662" i="33"/>
  <c r="S1662" i="33"/>
  <c r="C1663" i="33"/>
  <c r="H1663" i="33"/>
  <c r="I1663" i="33"/>
  <c r="L1663" i="33"/>
  <c r="O1663" i="33"/>
  <c r="Q1663" i="33"/>
  <c r="R1663" i="33"/>
  <c r="S1663" i="33"/>
  <c r="C1664" i="33"/>
  <c r="H1664" i="33"/>
  <c r="I1664" i="33"/>
  <c r="L1664" i="33"/>
  <c r="O1664" i="33"/>
  <c r="Q1664" i="33"/>
  <c r="R1664" i="33"/>
  <c r="S1664" i="33"/>
  <c r="C1665" i="33"/>
  <c r="H1665" i="33"/>
  <c r="I1665" i="33"/>
  <c r="L1665" i="33"/>
  <c r="O1665" i="33"/>
  <c r="Q1665" i="33"/>
  <c r="R1665" i="33"/>
  <c r="S1665" i="33"/>
  <c r="C1666" i="33"/>
  <c r="H1666" i="33"/>
  <c r="I1666" i="33"/>
  <c r="L1666" i="33"/>
  <c r="O1666" i="33"/>
  <c r="Q1666" i="33"/>
  <c r="R1666" i="33"/>
  <c r="S1666" i="33"/>
  <c r="C1667" i="33"/>
  <c r="H1667" i="33"/>
  <c r="I1667" i="33"/>
  <c r="L1667" i="33"/>
  <c r="O1667" i="33"/>
  <c r="Q1667" i="33"/>
  <c r="R1667" i="33"/>
  <c r="S1667" i="33"/>
  <c r="C1668" i="33"/>
  <c r="H1668" i="33"/>
  <c r="I1668" i="33"/>
  <c r="L1668" i="33"/>
  <c r="O1668" i="33"/>
  <c r="Q1668" i="33"/>
  <c r="R1668" i="33"/>
  <c r="S1668" i="33"/>
  <c r="C1669" i="33"/>
  <c r="H1669" i="33"/>
  <c r="I1669" i="33"/>
  <c r="L1669" i="33"/>
  <c r="O1669" i="33"/>
  <c r="Q1669" i="33"/>
  <c r="R1669" i="33"/>
  <c r="S1669" i="33"/>
  <c r="C1670" i="33"/>
  <c r="H1670" i="33"/>
  <c r="I1670" i="33"/>
  <c r="L1670" i="33"/>
  <c r="O1670" i="33"/>
  <c r="Q1670" i="33"/>
  <c r="R1670" i="33"/>
  <c r="S1670" i="33"/>
  <c r="C1671" i="33"/>
  <c r="H1671" i="33"/>
  <c r="I1671" i="33"/>
  <c r="L1671" i="33"/>
  <c r="O1671" i="33"/>
  <c r="Q1671" i="33"/>
  <c r="R1671" i="33"/>
  <c r="S1671" i="33"/>
  <c r="C1672" i="33"/>
  <c r="H1672" i="33"/>
  <c r="I1672" i="33"/>
  <c r="L1672" i="33"/>
  <c r="O1672" i="33"/>
  <c r="Q1672" i="33"/>
  <c r="R1672" i="33"/>
  <c r="S1672" i="33"/>
  <c r="C1673" i="33"/>
  <c r="H1673" i="33"/>
  <c r="I1673" i="33"/>
  <c r="L1673" i="33"/>
  <c r="O1673" i="33"/>
  <c r="Q1673" i="33"/>
  <c r="R1673" i="33"/>
  <c r="S1673" i="33"/>
  <c r="C1674" i="33"/>
  <c r="H1674" i="33"/>
  <c r="I1674" i="33"/>
  <c r="L1674" i="33"/>
  <c r="O1674" i="33"/>
  <c r="Q1674" i="33"/>
  <c r="R1674" i="33"/>
  <c r="S1674" i="33"/>
  <c r="C1675" i="33"/>
  <c r="H1675" i="33"/>
  <c r="I1675" i="33"/>
  <c r="L1675" i="33"/>
  <c r="O1675" i="33"/>
  <c r="Q1675" i="33"/>
  <c r="R1675" i="33"/>
  <c r="S1675" i="33"/>
  <c r="C1676" i="33"/>
  <c r="H1676" i="33"/>
  <c r="I1676" i="33"/>
  <c r="L1676" i="33"/>
  <c r="O1676" i="33"/>
  <c r="Q1676" i="33"/>
  <c r="R1676" i="33"/>
  <c r="S1676" i="33"/>
  <c r="C1677" i="33"/>
  <c r="H1677" i="33"/>
  <c r="I1677" i="33"/>
  <c r="L1677" i="33"/>
  <c r="O1677" i="33"/>
  <c r="Q1677" i="33"/>
  <c r="R1677" i="33"/>
  <c r="S1677" i="33"/>
  <c r="C1678" i="33"/>
  <c r="H1678" i="33"/>
  <c r="I1678" i="33"/>
  <c r="L1678" i="33"/>
  <c r="O1678" i="33"/>
  <c r="Q1678" i="33"/>
  <c r="R1678" i="33"/>
  <c r="S1678" i="33"/>
  <c r="C1679" i="33"/>
  <c r="H1679" i="33"/>
  <c r="I1679" i="33"/>
  <c r="L1679" i="33"/>
  <c r="O1679" i="33"/>
  <c r="Q1679" i="33"/>
  <c r="R1679" i="33"/>
  <c r="S1679" i="33"/>
  <c r="C1680" i="33"/>
  <c r="H1680" i="33"/>
  <c r="I1680" i="33"/>
  <c r="L1680" i="33"/>
  <c r="O1680" i="33"/>
  <c r="Q1680" i="33"/>
  <c r="R1680" i="33"/>
  <c r="S1680" i="33"/>
  <c r="C1681" i="33"/>
  <c r="H1681" i="33"/>
  <c r="I1681" i="33"/>
  <c r="L1681" i="33"/>
  <c r="O1681" i="33"/>
  <c r="Q1681" i="33"/>
  <c r="R1681" i="33"/>
  <c r="S1681" i="33"/>
  <c r="C1682" i="33"/>
  <c r="H1682" i="33"/>
  <c r="I1682" i="33"/>
  <c r="L1682" i="33"/>
  <c r="O1682" i="33"/>
  <c r="Q1682" i="33"/>
  <c r="R1682" i="33"/>
  <c r="S1682" i="33"/>
  <c r="C1683" i="33"/>
  <c r="H1683" i="33"/>
  <c r="I1683" i="33"/>
  <c r="L1683" i="33"/>
  <c r="O1683" i="33"/>
  <c r="Q1683" i="33"/>
  <c r="R1683" i="33"/>
  <c r="S1683" i="33"/>
  <c r="C1684" i="33"/>
  <c r="H1684" i="33"/>
  <c r="I1684" i="33"/>
  <c r="L1684" i="33"/>
  <c r="O1684" i="33"/>
  <c r="Q1684" i="33"/>
  <c r="R1684" i="33"/>
  <c r="S1684" i="33"/>
  <c r="C1685" i="33"/>
  <c r="H1685" i="33"/>
  <c r="I1685" i="33"/>
  <c r="L1685" i="33"/>
  <c r="O1685" i="33"/>
  <c r="Q1685" i="33"/>
  <c r="R1685" i="33"/>
  <c r="S1685" i="33"/>
  <c r="C1686" i="33"/>
  <c r="H1686" i="33"/>
  <c r="I1686" i="33"/>
  <c r="L1686" i="33"/>
  <c r="O1686" i="33"/>
  <c r="Q1686" i="33"/>
  <c r="R1686" i="33"/>
  <c r="S1686" i="33"/>
  <c r="C1687" i="33"/>
  <c r="H1687" i="33"/>
  <c r="I1687" i="33"/>
  <c r="L1687" i="33"/>
  <c r="O1687" i="33"/>
  <c r="Q1687" i="33"/>
  <c r="R1687" i="33"/>
  <c r="S1687" i="33"/>
  <c r="C1688" i="33"/>
  <c r="H1688" i="33"/>
  <c r="I1688" i="33"/>
  <c r="L1688" i="33"/>
  <c r="O1688" i="33"/>
  <c r="Q1688" i="33"/>
  <c r="R1688" i="33"/>
  <c r="S1688" i="33"/>
  <c r="C1689" i="33"/>
  <c r="H1689" i="33"/>
  <c r="I1689" i="33"/>
  <c r="L1689" i="33"/>
  <c r="O1689" i="33"/>
  <c r="Q1689" i="33"/>
  <c r="R1689" i="33"/>
  <c r="S1689" i="33"/>
  <c r="C1690" i="33"/>
  <c r="H1690" i="33"/>
  <c r="I1690" i="33"/>
  <c r="L1690" i="33"/>
  <c r="O1690" i="33"/>
  <c r="Q1690" i="33"/>
  <c r="R1690" i="33"/>
  <c r="S1690" i="33"/>
  <c r="C1691" i="33"/>
  <c r="H1691" i="33"/>
  <c r="I1691" i="33"/>
  <c r="L1691" i="33"/>
  <c r="O1691" i="33"/>
  <c r="Q1691" i="33"/>
  <c r="R1691" i="33"/>
  <c r="S1691" i="33"/>
  <c r="C1692" i="33"/>
  <c r="H1692" i="33"/>
  <c r="I1692" i="33"/>
  <c r="L1692" i="33"/>
  <c r="O1692" i="33"/>
  <c r="Q1692" i="33"/>
  <c r="R1692" i="33"/>
  <c r="S1692" i="33"/>
  <c r="C1693" i="33"/>
  <c r="H1693" i="33"/>
  <c r="I1693" i="33"/>
  <c r="L1693" i="33"/>
  <c r="O1693" i="33"/>
  <c r="Q1693" i="33"/>
  <c r="R1693" i="33"/>
  <c r="S1693" i="33"/>
  <c r="C1694" i="33"/>
  <c r="H1694" i="33"/>
  <c r="I1694" i="33"/>
  <c r="L1694" i="33"/>
  <c r="O1694" i="33"/>
  <c r="Q1694" i="33"/>
  <c r="R1694" i="33"/>
  <c r="S1694" i="33"/>
  <c r="C1695" i="33"/>
  <c r="H1695" i="33"/>
  <c r="I1695" i="33"/>
  <c r="L1695" i="33"/>
  <c r="O1695" i="33"/>
  <c r="Q1695" i="33"/>
  <c r="R1695" i="33"/>
  <c r="S1695" i="33"/>
  <c r="C1696" i="33"/>
  <c r="H1696" i="33"/>
  <c r="I1696" i="33"/>
  <c r="L1696" i="33"/>
  <c r="O1696" i="33"/>
  <c r="Q1696" i="33"/>
  <c r="R1696" i="33"/>
  <c r="S1696" i="33"/>
  <c r="C1697" i="33"/>
  <c r="H1697" i="33"/>
  <c r="I1697" i="33"/>
  <c r="L1697" i="33"/>
  <c r="O1697" i="33"/>
  <c r="Q1697" i="33"/>
  <c r="R1697" i="33"/>
  <c r="S1697" i="33"/>
  <c r="C1698" i="33"/>
  <c r="H1698" i="33"/>
  <c r="I1698" i="33"/>
  <c r="L1698" i="33"/>
  <c r="O1698" i="33"/>
  <c r="Q1698" i="33"/>
  <c r="R1698" i="33"/>
  <c r="S1698" i="33"/>
  <c r="C1699" i="33"/>
  <c r="H1699" i="33"/>
  <c r="I1699" i="33"/>
  <c r="L1699" i="33"/>
  <c r="O1699" i="33"/>
  <c r="Q1699" i="33"/>
  <c r="R1699" i="33"/>
  <c r="S1699" i="33"/>
  <c r="C1700" i="33"/>
  <c r="H1700" i="33"/>
  <c r="I1700" i="33"/>
  <c r="L1700" i="33"/>
  <c r="O1700" i="33"/>
  <c r="Q1700" i="33"/>
  <c r="R1700" i="33"/>
  <c r="S1700" i="33"/>
  <c r="C1701" i="33"/>
  <c r="H1701" i="33"/>
  <c r="I1701" i="33"/>
  <c r="L1701" i="33"/>
  <c r="O1701" i="33"/>
  <c r="Q1701" i="33"/>
  <c r="R1701" i="33"/>
  <c r="S1701" i="33"/>
  <c r="C1702" i="33"/>
  <c r="H1702" i="33"/>
  <c r="I1702" i="33"/>
  <c r="L1702" i="33"/>
  <c r="O1702" i="33"/>
  <c r="Q1702" i="33"/>
  <c r="R1702" i="33"/>
  <c r="S1702" i="33"/>
  <c r="C1703" i="33"/>
  <c r="H1703" i="33"/>
  <c r="I1703" i="33"/>
  <c r="L1703" i="33"/>
  <c r="O1703" i="33"/>
  <c r="Q1703" i="33"/>
  <c r="R1703" i="33"/>
  <c r="S1703" i="33"/>
  <c r="C1704" i="33"/>
  <c r="H1704" i="33"/>
  <c r="I1704" i="33"/>
  <c r="L1704" i="33"/>
  <c r="O1704" i="33"/>
  <c r="Q1704" i="33"/>
  <c r="R1704" i="33"/>
  <c r="S1704" i="33"/>
  <c r="C1705" i="33"/>
  <c r="H1705" i="33"/>
  <c r="I1705" i="33"/>
  <c r="L1705" i="33"/>
  <c r="O1705" i="33"/>
  <c r="Q1705" i="33"/>
  <c r="R1705" i="33"/>
  <c r="S1705" i="33"/>
  <c r="C1706" i="33"/>
  <c r="H1706" i="33"/>
  <c r="I1706" i="33"/>
  <c r="L1706" i="33"/>
  <c r="O1706" i="33"/>
  <c r="Q1706" i="33"/>
  <c r="R1706" i="33"/>
  <c r="S1706" i="33"/>
  <c r="C1707" i="33"/>
  <c r="H1707" i="33"/>
  <c r="I1707" i="33"/>
  <c r="L1707" i="33"/>
  <c r="O1707" i="33"/>
  <c r="Q1707" i="33"/>
  <c r="R1707" i="33"/>
  <c r="S1707" i="33"/>
  <c r="C1708" i="33"/>
  <c r="H1708" i="33"/>
  <c r="I1708" i="33"/>
  <c r="L1708" i="33"/>
  <c r="O1708" i="33"/>
  <c r="Q1708" i="33"/>
  <c r="R1708" i="33"/>
  <c r="S1708" i="33"/>
  <c r="C1709" i="33"/>
  <c r="H1709" i="33"/>
  <c r="I1709" i="33"/>
  <c r="L1709" i="33"/>
  <c r="O1709" i="33"/>
  <c r="Q1709" i="33"/>
  <c r="R1709" i="33"/>
  <c r="S1709" i="33"/>
  <c r="C1710" i="33"/>
  <c r="H1710" i="33"/>
  <c r="I1710" i="33"/>
  <c r="L1710" i="33"/>
  <c r="O1710" i="33"/>
  <c r="Q1710" i="33"/>
  <c r="R1710" i="33"/>
  <c r="S1710" i="33"/>
  <c r="C1711" i="33"/>
  <c r="H1711" i="33"/>
  <c r="I1711" i="33"/>
  <c r="L1711" i="33"/>
  <c r="O1711" i="33"/>
  <c r="Q1711" i="33"/>
  <c r="R1711" i="33"/>
  <c r="S1711" i="33"/>
  <c r="C1712" i="33"/>
  <c r="H1712" i="33"/>
  <c r="I1712" i="33"/>
  <c r="L1712" i="33"/>
  <c r="O1712" i="33"/>
  <c r="Q1712" i="33"/>
  <c r="R1712" i="33"/>
  <c r="S1712" i="33"/>
  <c r="C1713" i="33"/>
  <c r="H1713" i="33"/>
  <c r="I1713" i="33"/>
  <c r="L1713" i="33"/>
  <c r="O1713" i="33"/>
  <c r="Q1713" i="33"/>
  <c r="R1713" i="33"/>
  <c r="S1713" i="33"/>
  <c r="C1714" i="33"/>
  <c r="H1714" i="33"/>
  <c r="I1714" i="33"/>
  <c r="L1714" i="33"/>
  <c r="O1714" i="33"/>
  <c r="Q1714" i="33"/>
  <c r="R1714" i="33"/>
  <c r="S1714" i="33"/>
  <c r="C1715" i="33"/>
  <c r="H1715" i="33"/>
  <c r="I1715" i="33"/>
  <c r="L1715" i="33"/>
  <c r="O1715" i="33"/>
  <c r="Q1715" i="33"/>
  <c r="R1715" i="33"/>
  <c r="S1715" i="33"/>
  <c r="C1716" i="33"/>
  <c r="H1716" i="33"/>
  <c r="I1716" i="33"/>
  <c r="L1716" i="33"/>
  <c r="O1716" i="33"/>
  <c r="Q1716" i="33"/>
  <c r="R1716" i="33"/>
  <c r="S1716" i="33"/>
  <c r="C1717" i="33"/>
  <c r="H1717" i="33"/>
  <c r="I1717" i="33"/>
  <c r="L1717" i="33"/>
  <c r="O1717" i="33"/>
  <c r="Q1717" i="33"/>
  <c r="R1717" i="33"/>
  <c r="S1717" i="33"/>
  <c r="C1718" i="33"/>
  <c r="H1718" i="33"/>
  <c r="I1718" i="33"/>
  <c r="L1718" i="33"/>
  <c r="O1718" i="33"/>
  <c r="Q1718" i="33"/>
  <c r="R1718" i="33"/>
  <c r="S1718" i="33"/>
  <c r="C1719" i="33"/>
  <c r="H1719" i="33"/>
  <c r="I1719" i="33"/>
  <c r="L1719" i="33"/>
  <c r="O1719" i="33"/>
  <c r="Q1719" i="33"/>
  <c r="R1719" i="33"/>
  <c r="S1719" i="33"/>
  <c r="C1720" i="33"/>
  <c r="H1720" i="33"/>
  <c r="I1720" i="33"/>
  <c r="L1720" i="33"/>
  <c r="O1720" i="33"/>
  <c r="Q1720" i="33"/>
  <c r="R1720" i="33"/>
  <c r="S1720" i="33"/>
  <c r="C1721" i="33"/>
  <c r="H1721" i="33"/>
  <c r="I1721" i="33"/>
  <c r="L1721" i="33"/>
  <c r="O1721" i="33"/>
  <c r="Q1721" i="33"/>
  <c r="R1721" i="33"/>
  <c r="S1721" i="33"/>
  <c r="C1722" i="33"/>
  <c r="H1722" i="33"/>
  <c r="I1722" i="33"/>
  <c r="L1722" i="33"/>
  <c r="O1722" i="33"/>
  <c r="Q1722" i="33"/>
  <c r="R1722" i="33"/>
  <c r="S1722" i="33"/>
  <c r="C1723" i="33"/>
  <c r="H1723" i="33"/>
  <c r="I1723" i="33"/>
  <c r="L1723" i="33"/>
  <c r="O1723" i="33"/>
  <c r="Q1723" i="33"/>
  <c r="R1723" i="33"/>
  <c r="S1723" i="33"/>
  <c r="C1724" i="33"/>
  <c r="H1724" i="33"/>
  <c r="I1724" i="33"/>
  <c r="L1724" i="33"/>
  <c r="O1724" i="33"/>
  <c r="Q1724" i="33"/>
  <c r="R1724" i="33"/>
  <c r="S1724" i="33"/>
  <c r="C1725" i="33"/>
  <c r="H1725" i="33"/>
  <c r="I1725" i="33"/>
  <c r="L1725" i="33"/>
  <c r="O1725" i="33"/>
  <c r="Q1725" i="33"/>
  <c r="R1725" i="33"/>
  <c r="S1725" i="33"/>
  <c r="C1726" i="33"/>
  <c r="H1726" i="33"/>
  <c r="I1726" i="33"/>
  <c r="L1726" i="33"/>
  <c r="O1726" i="33"/>
  <c r="Q1726" i="33"/>
  <c r="R1726" i="33"/>
  <c r="S1726" i="33"/>
  <c r="C1727" i="33"/>
  <c r="H1727" i="33"/>
  <c r="I1727" i="33"/>
  <c r="L1727" i="33"/>
  <c r="O1727" i="33"/>
  <c r="Q1727" i="33"/>
  <c r="R1727" i="33"/>
  <c r="S1727" i="33"/>
  <c r="C1728" i="33"/>
  <c r="H1728" i="33"/>
  <c r="I1728" i="33"/>
  <c r="L1728" i="33"/>
  <c r="O1728" i="33"/>
  <c r="Q1728" i="33"/>
  <c r="R1728" i="33"/>
  <c r="S1728" i="33"/>
  <c r="C1729" i="33"/>
  <c r="H1729" i="33"/>
  <c r="I1729" i="33"/>
  <c r="L1729" i="33"/>
  <c r="O1729" i="33"/>
  <c r="Q1729" i="33"/>
  <c r="R1729" i="33"/>
  <c r="S1729" i="33"/>
  <c r="C1730" i="33"/>
  <c r="H1730" i="33"/>
  <c r="I1730" i="33"/>
  <c r="L1730" i="33"/>
  <c r="O1730" i="33"/>
  <c r="Q1730" i="33"/>
  <c r="R1730" i="33"/>
  <c r="S1730" i="33"/>
  <c r="C1731" i="33"/>
  <c r="H1731" i="33"/>
  <c r="I1731" i="33"/>
  <c r="L1731" i="33"/>
  <c r="O1731" i="33"/>
  <c r="Q1731" i="33"/>
  <c r="R1731" i="33"/>
  <c r="S1731" i="33"/>
  <c r="C1732" i="33"/>
  <c r="H1732" i="33"/>
  <c r="I1732" i="33"/>
  <c r="L1732" i="33"/>
  <c r="O1732" i="33"/>
  <c r="Q1732" i="33"/>
  <c r="R1732" i="33"/>
  <c r="S1732" i="33"/>
  <c r="C1733" i="33"/>
  <c r="H1733" i="33"/>
  <c r="I1733" i="33"/>
  <c r="L1733" i="33"/>
  <c r="O1733" i="33"/>
  <c r="Q1733" i="33"/>
  <c r="R1733" i="33"/>
  <c r="S1733" i="33"/>
  <c r="C1734" i="33"/>
  <c r="H1734" i="33"/>
  <c r="I1734" i="33"/>
  <c r="L1734" i="33"/>
  <c r="O1734" i="33"/>
  <c r="Q1734" i="33"/>
  <c r="R1734" i="33"/>
  <c r="S1734" i="33"/>
  <c r="C1735" i="33"/>
  <c r="H1735" i="33"/>
  <c r="I1735" i="33"/>
  <c r="L1735" i="33"/>
  <c r="O1735" i="33"/>
  <c r="Q1735" i="33"/>
  <c r="R1735" i="33"/>
  <c r="S1735" i="33"/>
  <c r="C1736" i="33"/>
  <c r="H1736" i="33"/>
  <c r="I1736" i="33"/>
  <c r="L1736" i="33"/>
  <c r="O1736" i="33"/>
  <c r="Q1736" i="33"/>
  <c r="R1736" i="33"/>
  <c r="S1736" i="33"/>
  <c r="C1737" i="33"/>
  <c r="H1737" i="33"/>
  <c r="I1737" i="33"/>
  <c r="L1737" i="33"/>
  <c r="O1737" i="33"/>
  <c r="Q1737" i="33"/>
  <c r="R1737" i="33"/>
  <c r="S1737" i="33"/>
  <c r="C1738" i="33"/>
  <c r="H1738" i="33"/>
  <c r="I1738" i="33"/>
  <c r="L1738" i="33"/>
  <c r="O1738" i="33"/>
  <c r="Q1738" i="33"/>
  <c r="R1738" i="33"/>
  <c r="S1738" i="33"/>
  <c r="C1739" i="33"/>
  <c r="H1739" i="33"/>
  <c r="I1739" i="33"/>
  <c r="L1739" i="33"/>
  <c r="O1739" i="33"/>
  <c r="Q1739" i="33"/>
  <c r="R1739" i="33"/>
  <c r="S1739" i="33"/>
  <c r="C1740" i="33"/>
  <c r="H1740" i="33"/>
  <c r="I1740" i="33"/>
  <c r="L1740" i="33"/>
  <c r="O1740" i="33"/>
  <c r="Q1740" i="33"/>
  <c r="R1740" i="33"/>
  <c r="S1740" i="33"/>
  <c r="C1741" i="33"/>
  <c r="H1741" i="33"/>
  <c r="I1741" i="33"/>
  <c r="L1741" i="33"/>
  <c r="O1741" i="33"/>
  <c r="Q1741" i="33"/>
  <c r="R1741" i="33"/>
  <c r="S1741" i="33"/>
  <c r="C1742" i="33"/>
  <c r="H1742" i="33"/>
  <c r="I1742" i="33"/>
  <c r="L1742" i="33"/>
  <c r="O1742" i="33"/>
  <c r="Q1742" i="33"/>
  <c r="R1742" i="33"/>
  <c r="S1742" i="33"/>
  <c r="C1743" i="33"/>
  <c r="H1743" i="33"/>
  <c r="I1743" i="33"/>
  <c r="L1743" i="33"/>
  <c r="O1743" i="33"/>
  <c r="Q1743" i="33"/>
  <c r="R1743" i="33"/>
  <c r="S1743" i="33"/>
  <c r="C1744" i="33"/>
  <c r="H1744" i="33"/>
  <c r="I1744" i="33"/>
  <c r="L1744" i="33"/>
  <c r="O1744" i="33"/>
  <c r="Q1744" i="33"/>
  <c r="R1744" i="33"/>
  <c r="S1744" i="33"/>
  <c r="C1745" i="33"/>
  <c r="H1745" i="33"/>
  <c r="I1745" i="33"/>
  <c r="L1745" i="33"/>
  <c r="O1745" i="33"/>
  <c r="Q1745" i="33"/>
  <c r="R1745" i="33"/>
  <c r="S1745" i="33"/>
  <c r="C1746" i="33"/>
  <c r="H1746" i="33"/>
  <c r="I1746" i="33"/>
  <c r="L1746" i="33"/>
  <c r="O1746" i="33"/>
  <c r="Q1746" i="33"/>
  <c r="R1746" i="33"/>
  <c r="S1746" i="33"/>
  <c r="C1747" i="33"/>
  <c r="H1747" i="33"/>
  <c r="I1747" i="33"/>
  <c r="L1747" i="33"/>
  <c r="O1747" i="33"/>
  <c r="Q1747" i="33"/>
  <c r="R1747" i="33"/>
  <c r="S1747" i="33"/>
  <c r="C1748" i="33"/>
  <c r="H1748" i="33"/>
  <c r="I1748" i="33"/>
  <c r="L1748" i="33"/>
  <c r="O1748" i="33"/>
  <c r="Q1748" i="33"/>
  <c r="R1748" i="33"/>
  <c r="S1748" i="33"/>
  <c r="C1749" i="33"/>
  <c r="H1749" i="33"/>
  <c r="I1749" i="33"/>
  <c r="L1749" i="33"/>
  <c r="O1749" i="33"/>
  <c r="Q1749" i="33"/>
  <c r="R1749" i="33"/>
  <c r="S1749" i="33"/>
  <c r="C1750" i="33"/>
  <c r="H1750" i="33"/>
  <c r="I1750" i="33"/>
  <c r="L1750" i="33"/>
  <c r="O1750" i="33"/>
  <c r="Q1750" i="33"/>
  <c r="R1750" i="33"/>
  <c r="S1750" i="33"/>
  <c r="C1751" i="33"/>
  <c r="H1751" i="33"/>
  <c r="I1751" i="33"/>
  <c r="L1751" i="33"/>
  <c r="O1751" i="33"/>
  <c r="Q1751" i="33"/>
  <c r="R1751" i="33"/>
  <c r="S1751" i="33"/>
  <c r="C1752" i="33"/>
  <c r="H1752" i="33"/>
  <c r="I1752" i="33"/>
  <c r="L1752" i="33"/>
  <c r="O1752" i="33"/>
  <c r="Q1752" i="33"/>
  <c r="R1752" i="33"/>
  <c r="S1752" i="33"/>
  <c r="C1753" i="33"/>
  <c r="H1753" i="33"/>
  <c r="I1753" i="33"/>
  <c r="L1753" i="33"/>
  <c r="O1753" i="33"/>
  <c r="Q1753" i="33"/>
  <c r="R1753" i="33"/>
  <c r="S1753" i="33"/>
  <c r="C1754" i="33"/>
  <c r="H1754" i="33"/>
  <c r="I1754" i="33"/>
  <c r="L1754" i="33"/>
  <c r="O1754" i="33"/>
  <c r="Q1754" i="33"/>
  <c r="R1754" i="33"/>
  <c r="S1754" i="33"/>
  <c r="C1755" i="33"/>
  <c r="H1755" i="33"/>
  <c r="I1755" i="33"/>
  <c r="L1755" i="33"/>
  <c r="O1755" i="33"/>
  <c r="Q1755" i="33"/>
  <c r="R1755" i="33"/>
  <c r="S1755" i="33"/>
  <c r="C1756" i="33"/>
  <c r="H1756" i="33"/>
  <c r="I1756" i="33"/>
  <c r="L1756" i="33"/>
  <c r="O1756" i="33"/>
  <c r="Q1756" i="33"/>
  <c r="R1756" i="33"/>
  <c r="S1756" i="33"/>
  <c r="C1757" i="33"/>
  <c r="H1757" i="33"/>
  <c r="I1757" i="33"/>
  <c r="L1757" i="33"/>
  <c r="O1757" i="33"/>
  <c r="Q1757" i="33"/>
  <c r="R1757" i="33"/>
  <c r="S1757" i="33"/>
  <c r="C1758" i="33"/>
  <c r="H1758" i="33"/>
  <c r="I1758" i="33"/>
  <c r="L1758" i="33"/>
  <c r="O1758" i="33"/>
  <c r="Q1758" i="33"/>
  <c r="R1758" i="33"/>
  <c r="S1758" i="33"/>
  <c r="C1759" i="33"/>
  <c r="H1759" i="33"/>
  <c r="I1759" i="33"/>
  <c r="L1759" i="33"/>
  <c r="O1759" i="33"/>
  <c r="Q1759" i="33"/>
  <c r="R1759" i="33"/>
  <c r="S1759" i="33"/>
  <c r="C1760" i="33"/>
  <c r="H1760" i="33"/>
  <c r="I1760" i="33"/>
  <c r="L1760" i="33"/>
  <c r="O1760" i="33"/>
  <c r="Q1760" i="33"/>
  <c r="R1760" i="33"/>
  <c r="S1760" i="33"/>
  <c r="C1761" i="33"/>
  <c r="H1761" i="33"/>
  <c r="I1761" i="33"/>
  <c r="L1761" i="33"/>
  <c r="O1761" i="33"/>
  <c r="Q1761" i="33"/>
  <c r="R1761" i="33"/>
  <c r="S1761" i="33"/>
  <c r="C1762" i="33"/>
  <c r="H1762" i="33"/>
  <c r="I1762" i="33"/>
  <c r="L1762" i="33"/>
  <c r="O1762" i="33"/>
  <c r="Q1762" i="33"/>
  <c r="R1762" i="33"/>
  <c r="S1762" i="33"/>
  <c r="C1763" i="33"/>
  <c r="H1763" i="33"/>
  <c r="I1763" i="33"/>
  <c r="L1763" i="33"/>
  <c r="O1763" i="33"/>
  <c r="Q1763" i="33"/>
  <c r="R1763" i="33"/>
  <c r="S1763" i="33"/>
  <c r="C1764" i="33"/>
  <c r="H1764" i="33"/>
  <c r="I1764" i="33"/>
  <c r="L1764" i="33"/>
  <c r="O1764" i="33"/>
  <c r="Q1764" i="33"/>
  <c r="R1764" i="33"/>
  <c r="S1764" i="33"/>
  <c r="C1765" i="33"/>
  <c r="H1765" i="33"/>
  <c r="I1765" i="33"/>
  <c r="L1765" i="33"/>
  <c r="O1765" i="33"/>
  <c r="Q1765" i="33"/>
  <c r="R1765" i="33"/>
  <c r="S1765" i="33"/>
  <c r="C1766" i="33"/>
  <c r="H1766" i="33"/>
  <c r="I1766" i="33"/>
  <c r="L1766" i="33"/>
  <c r="O1766" i="33"/>
  <c r="Q1766" i="33"/>
  <c r="R1766" i="33"/>
  <c r="S1766" i="33"/>
  <c r="C1767" i="33"/>
  <c r="H1767" i="33"/>
  <c r="I1767" i="33"/>
  <c r="L1767" i="33"/>
  <c r="O1767" i="33"/>
  <c r="Q1767" i="33"/>
  <c r="R1767" i="33"/>
  <c r="S1767" i="33"/>
  <c r="C1768" i="33"/>
  <c r="H1768" i="33"/>
  <c r="I1768" i="33"/>
  <c r="L1768" i="33"/>
  <c r="O1768" i="33"/>
  <c r="Q1768" i="33"/>
  <c r="R1768" i="33"/>
  <c r="S1768" i="33"/>
  <c r="C1769" i="33"/>
  <c r="H1769" i="33"/>
  <c r="I1769" i="33"/>
  <c r="L1769" i="33"/>
  <c r="O1769" i="33"/>
  <c r="Q1769" i="33"/>
  <c r="R1769" i="33"/>
  <c r="S1769" i="33"/>
  <c r="C1770" i="33"/>
  <c r="H1770" i="33"/>
  <c r="I1770" i="33"/>
  <c r="L1770" i="33"/>
  <c r="O1770" i="33"/>
  <c r="Q1770" i="33"/>
  <c r="R1770" i="33"/>
  <c r="S1770" i="33"/>
  <c r="C1771" i="33"/>
  <c r="H1771" i="33"/>
  <c r="I1771" i="33"/>
  <c r="L1771" i="33"/>
  <c r="O1771" i="33"/>
  <c r="Q1771" i="33"/>
  <c r="R1771" i="33"/>
  <c r="S1771" i="33"/>
  <c r="C1772" i="33"/>
  <c r="H1772" i="33"/>
  <c r="I1772" i="33"/>
  <c r="L1772" i="33"/>
  <c r="O1772" i="33"/>
  <c r="Q1772" i="33"/>
  <c r="R1772" i="33"/>
  <c r="S1772" i="33"/>
  <c r="C1773" i="33"/>
  <c r="H1773" i="33"/>
  <c r="I1773" i="33"/>
  <c r="L1773" i="33"/>
  <c r="O1773" i="33"/>
  <c r="Q1773" i="33"/>
  <c r="R1773" i="33"/>
  <c r="S1773" i="33"/>
  <c r="C1774" i="33"/>
  <c r="H1774" i="33"/>
  <c r="I1774" i="33"/>
  <c r="L1774" i="33"/>
  <c r="O1774" i="33"/>
  <c r="Q1774" i="33"/>
  <c r="R1774" i="33"/>
  <c r="S1774" i="33"/>
  <c r="C1775" i="33"/>
  <c r="H1775" i="33"/>
  <c r="I1775" i="33"/>
  <c r="L1775" i="33"/>
  <c r="O1775" i="33"/>
  <c r="Q1775" i="33"/>
  <c r="R1775" i="33"/>
  <c r="S1775" i="33"/>
  <c r="C1776" i="33"/>
  <c r="H1776" i="33"/>
  <c r="I1776" i="33"/>
  <c r="L1776" i="33"/>
  <c r="O1776" i="33"/>
  <c r="Q1776" i="33"/>
  <c r="R1776" i="33"/>
  <c r="S1776" i="33"/>
  <c r="C1777" i="33"/>
  <c r="H1777" i="33"/>
  <c r="I1777" i="33"/>
  <c r="L1777" i="33"/>
  <c r="O1777" i="33"/>
  <c r="Q1777" i="33"/>
  <c r="R1777" i="33"/>
  <c r="S1777" i="33"/>
  <c r="C1778" i="33"/>
  <c r="H1778" i="33"/>
  <c r="I1778" i="33"/>
  <c r="L1778" i="33"/>
  <c r="O1778" i="33"/>
  <c r="Q1778" i="33"/>
  <c r="R1778" i="33"/>
  <c r="S1778" i="33"/>
  <c r="C1779" i="33"/>
  <c r="H1779" i="33"/>
  <c r="I1779" i="33"/>
  <c r="L1779" i="33"/>
  <c r="O1779" i="33"/>
  <c r="Q1779" i="33"/>
  <c r="R1779" i="33"/>
  <c r="S1779" i="33"/>
  <c r="C1780" i="33"/>
  <c r="H1780" i="33"/>
  <c r="I1780" i="33"/>
  <c r="L1780" i="33"/>
  <c r="O1780" i="33"/>
  <c r="Q1780" i="33"/>
  <c r="R1780" i="33"/>
  <c r="S1780" i="33"/>
  <c r="C1781" i="33"/>
  <c r="H1781" i="33"/>
  <c r="I1781" i="33"/>
  <c r="L1781" i="33"/>
  <c r="O1781" i="33"/>
  <c r="Q1781" i="33"/>
  <c r="R1781" i="33"/>
  <c r="S1781" i="33"/>
  <c r="C1782" i="33"/>
  <c r="H1782" i="33"/>
  <c r="I1782" i="33"/>
  <c r="L1782" i="33"/>
  <c r="O1782" i="33"/>
  <c r="Q1782" i="33"/>
  <c r="R1782" i="33"/>
  <c r="S1782" i="33"/>
  <c r="C1783" i="33"/>
  <c r="H1783" i="33"/>
  <c r="I1783" i="33"/>
  <c r="L1783" i="33"/>
  <c r="O1783" i="33"/>
  <c r="Q1783" i="33"/>
  <c r="R1783" i="33"/>
  <c r="S1783" i="33"/>
  <c r="C1784" i="33"/>
  <c r="H1784" i="33"/>
  <c r="I1784" i="33"/>
  <c r="L1784" i="33"/>
  <c r="O1784" i="33"/>
  <c r="Q1784" i="33"/>
  <c r="R1784" i="33"/>
  <c r="S1784" i="33"/>
  <c r="C1785" i="33"/>
  <c r="H1785" i="33"/>
  <c r="I1785" i="33"/>
  <c r="L1785" i="33"/>
  <c r="O1785" i="33"/>
  <c r="Q1785" i="33"/>
  <c r="R1785" i="33"/>
  <c r="S1785" i="33"/>
  <c r="C1786" i="33"/>
  <c r="H1786" i="33"/>
  <c r="I1786" i="33"/>
  <c r="L1786" i="33"/>
  <c r="O1786" i="33"/>
  <c r="Q1786" i="33"/>
  <c r="R1786" i="33"/>
  <c r="S1786" i="33"/>
  <c r="C1787" i="33"/>
  <c r="H1787" i="33"/>
  <c r="I1787" i="33"/>
  <c r="L1787" i="33"/>
  <c r="O1787" i="33"/>
  <c r="Q1787" i="33"/>
  <c r="R1787" i="33"/>
  <c r="S1787" i="33"/>
  <c r="C1788" i="33"/>
  <c r="H1788" i="33"/>
  <c r="I1788" i="33"/>
  <c r="L1788" i="33"/>
  <c r="O1788" i="33"/>
  <c r="Q1788" i="33"/>
  <c r="R1788" i="33"/>
  <c r="S1788" i="33"/>
  <c r="C1789" i="33"/>
  <c r="H1789" i="33"/>
  <c r="I1789" i="33"/>
  <c r="L1789" i="33"/>
  <c r="O1789" i="33"/>
  <c r="Q1789" i="33"/>
  <c r="R1789" i="33"/>
  <c r="S1789" i="33"/>
  <c r="C1790" i="33"/>
  <c r="H1790" i="33"/>
  <c r="I1790" i="33"/>
  <c r="L1790" i="33"/>
  <c r="O1790" i="33"/>
  <c r="Q1790" i="33"/>
  <c r="R1790" i="33"/>
  <c r="S1790" i="33"/>
  <c r="C1791" i="33"/>
  <c r="H1791" i="33"/>
  <c r="I1791" i="33"/>
  <c r="L1791" i="33"/>
  <c r="O1791" i="33"/>
  <c r="Q1791" i="33"/>
  <c r="R1791" i="33"/>
  <c r="S1791" i="33"/>
  <c r="C1792" i="33"/>
  <c r="H1792" i="33"/>
  <c r="I1792" i="33"/>
  <c r="L1792" i="33"/>
  <c r="O1792" i="33"/>
  <c r="Q1792" i="33"/>
  <c r="R1792" i="33"/>
  <c r="S1792" i="33"/>
  <c r="C1793" i="33"/>
  <c r="H1793" i="33"/>
  <c r="I1793" i="33"/>
  <c r="L1793" i="33"/>
  <c r="O1793" i="33"/>
  <c r="Q1793" i="33"/>
  <c r="R1793" i="33"/>
  <c r="S1793" i="33"/>
  <c r="C1794" i="33"/>
  <c r="H1794" i="33"/>
  <c r="I1794" i="33"/>
  <c r="L1794" i="33"/>
  <c r="O1794" i="33"/>
  <c r="Q1794" i="33"/>
  <c r="R1794" i="33"/>
  <c r="S1794" i="33"/>
  <c r="C1795" i="33"/>
  <c r="H1795" i="33"/>
  <c r="I1795" i="33"/>
  <c r="L1795" i="33"/>
  <c r="O1795" i="33"/>
  <c r="Q1795" i="33"/>
  <c r="R1795" i="33"/>
  <c r="S1795" i="33"/>
  <c r="C1796" i="33"/>
  <c r="H1796" i="33"/>
  <c r="I1796" i="33"/>
  <c r="L1796" i="33"/>
  <c r="O1796" i="33"/>
  <c r="Q1796" i="33"/>
  <c r="R1796" i="33"/>
  <c r="S1796" i="33"/>
  <c r="C1797" i="33"/>
  <c r="H1797" i="33"/>
  <c r="I1797" i="33"/>
  <c r="L1797" i="33"/>
  <c r="O1797" i="33"/>
  <c r="Q1797" i="33"/>
  <c r="R1797" i="33"/>
  <c r="S1797" i="33"/>
  <c r="C1798" i="33"/>
  <c r="H1798" i="33"/>
  <c r="I1798" i="33"/>
  <c r="L1798" i="33"/>
  <c r="O1798" i="33"/>
  <c r="Q1798" i="33"/>
  <c r="R1798" i="33"/>
  <c r="S1798" i="33"/>
  <c r="C1799" i="33"/>
  <c r="H1799" i="33"/>
  <c r="I1799" i="33"/>
  <c r="L1799" i="33"/>
  <c r="O1799" i="33"/>
  <c r="Q1799" i="33"/>
  <c r="R1799" i="33"/>
  <c r="S1799" i="33"/>
  <c r="C1800" i="33"/>
  <c r="H1800" i="33"/>
  <c r="I1800" i="33"/>
  <c r="L1800" i="33"/>
  <c r="O1800" i="33"/>
  <c r="Q1800" i="33"/>
  <c r="R1800" i="33"/>
  <c r="S1800" i="33"/>
  <c r="C1801" i="33"/>
  <c r="H1801" i="33"/>
  <c r="I1801" i="33"/>
  <c r="L1801" i="33"/>
  <c r="O1801" i="33"/>
  <c r="Q1801" i="33"/>
  <c r="R1801" i="33"/>
  <c r="S1801" i="33"/>
  <c r="C1802" i="33"/>
  <c r="H1802" i="33"/>
  <c r="I1802" i="33"/>
  <c r="L1802" i="33"/>
  <c r="O1802" i="33"/>
  <c r="Q1802" i="33"/>
  <c r="R1802" i="33"/>
  <c r="S1802" i="33"/>
  <c r="C1803" i="33"/>
  <c r="H1803" i="33"/>
  <c r="I1803" i="33"/>
  <c r="L1803" i="33"/>
  <c r="O1803" i="33"/>
  <c r="Q1803" i="33"/>
  <c r="R1803" i="33"/>
  <c r="S1803" i="33"/>
  <c r="C1804" i="33"/>
  <c r="H1804" i="33"/>
  <c r="I1804" i="33"/>
  <c r="L1804" i="33"/>
  <c r="O1804" i="33"/>
  <c r="Q1804" i="33"/>
  <c r="R1804" i="33"/>
  <c r="S1804" i="33"/>
  <c r="C1805" i="33"/>
  <c r="H1805" i="33"/>
  <c r="I1805" i="33"/>
  <c r="L1805" i="33"/>
  <c r="O1805" i="33"/>
  <c r="Q1805" i="33"/>
  <c r="R1805" i="33"/>
  <c r="S1805" i="33"/>
  <c r="C1806" i="33"/>
  <c r="H1806" i="33"/>
  <c r="I1806" i="33"/>
  <c r="L1806" i="33"/>
  <c r="O1806" i="33"/>
  <c r="Q1806" i="33"/>
  <c r="R1806" i="33"/>
  <c r="S1806" i="33"/>
  <c r="C1807" i="33"/>
  <c r="H1807" i="33"/>
  <c r="I1807" i="33"/>
  <c r="L1807" i="33"/>
  <c r="O1807" i="33"/>
  <c r="Q1807" i="33"/>
  <c r="R1807" i="33"/>
  <c r="S1807" i="33"/>
  <c r="C1808" i="33"/>
  <c r="H1808" i="33"/>
  <c r="I1808" i="33"/>
  <c r="L1808" i="33"/>
  <c r="O1808" i="33"/>
  <c r="Q1808" i="33"/>
  <c r="R1808" i="33"/>
  <c r="S1808" i="33"/>
  <c r="C1809" i="33"/>
  <c r="H1809" i="33"/>
  <c r="I1809" i="33"/>
  <c r="L1809" i="33"/>
  <c r="O1809" i="33"/>
  <c r="Q1809" i="33"/>
  <c r="R1809" i="33"/>
  <c r="S1809" i="33"/>
  <c r="C1810" i="33"/>
  <c r="H1810" i="33"/>
  <c r="I1810" i="33"/>
  <c r="L1810" i="33"/>
  <c r="O1810" i="33"/>
  <c r="Q1810" i="33"/>
  <c r="R1810" i="33"/>
  <c r="S1810" i="33"/>
  <c r="C1811" i="33"/>
  <c r="H1811" i="33"/>
  <c r="I1811" i="33"/>
  <c r="L1811" i="33"/>
  <c r="O1811" i="33"/>
  <c r="Q1811" i="33"/>
  <c r="R1811" i="33"/>
  <c r="S1811" i="33"/>
  <c r="C1812" i="33"/>
  <c r="H1812" i="33"/>
  <c r="I1812" i="33"/>
  <c r="L1812" i="33"/>
  <c r="O1812" i="33"/>
  <c r="Q1812" i="33"/>
  <c r="R1812" i="33"/>
  <c r="S1812" i="33"/>
  <c r="C1813" i="33"/>
  <c r="H1813" i="33"/>
  <c r="I1813" i="33"/>
  <c r="L1813" i="33"/>
  <c r="O1813" i="33"/>
  <c r="Q1813" i="33"/>
  <c r="R1813" i="33"/>
  <c r="S1813" i="33"/>
  <c r="C1814" i="33"/>
  <c r="H1814" i="33"/>
  <c r="I1814" i="33"/>
  <c r="L1814" i="33"/>
  <c r="O1814" i="33"/>
  <c r="Q1814" i="33"/>
  <c r="R1814" i="33"/>
  <c r="S1814" i="33"/>
  <c r="C1815" i="33"/>
  <c r="H1815" i="33"/>
  <c r="I1815" i="33"/>
  <c r="L1815" i="33"/>
  <c r="O1815" i="33"/>
  <c r="Q1815" i="33"/>
  <c r="R1815" i="33"/>
  <c r="S1815" i="33"/>
  <c r="C1816" i="33"/>
  <c r="H1816" i="33"/>
  <c r="I1816" i="33"/>
  <c r="L1816" i="33"/>
  <c r="O1816" i="33"/>
  <c r="Q1816" i="33"/>
  <c r="R1816" i="33"/>
  <c r="S1816" i="33"/>
  <c r="C1817" i="33"/>
  <c r="H1817" i="33"/>
  <c r="I1817" i="33"/>
  <c r="L1817" i="33"/>
  <c r="O1817" i="33"/>
  <c r="Q1817" i="33"/>
  <c r="R1817" i="33"/>
  <c r="S1817" i="33"/>
  <c r="C1818" i="33"/>
  <c r="H1818" i="33"/>
  <c r="I1818" i="33"/>
  <c r="L1818" i="33"/>
  <c r="O1818" i="33"/>
  <c r="Q1818" i="33"/>
  <c r="R1818" i="33"/>
  <c r="S1818" i="33"/>
  <c r="C1819" i="33"/>
  <c r="H1819" i="33"/>
  <c r="I1819" i="33"/>
  <c r="L1819" i="33"/>
  <c r="O1819" i="33"/>
  <c r="Q1819" i="33"/>
  <c r="R1819" i="33"/>
  <c r="S1819" i="33"/>
  <c r="C1820" i="33"/>
  <c r="H1820" i="33"/>
  <c r="I1820" i="33"/>
  <c r="L1820" i="33"/>
  <c r="O1820" i="33"/>
  <c r="Q1820" i="33"/>
  <c r="R1820" i="33"/>
  <c r="S1820" i="33"/>
  <c r="C1821" i="33"/>
  <c r="H1821" i="33"/>
  <c r="I1821" i="33"/>
  <c r="L1821" i="33"/>
  <c r="O1821" i="33"/>
  <c r="Q1821" i="33"/>
  <c r="R1821" i="33"/>
  <c r="S1821" i="33"/>
  <c r="C1822" i="33"/>
  <c r="H1822" i="33"/>
  <c r="I1822" i="33"/>
  <c r="L1822" i="33"/>
  <c r="O1822" i="33"/>
  <c r="Q1822" i="33"/>
  <c r="R1822" i="33"/>
  <c r="S1822" i="33"/>
  <c r="C1823" i="33"/>
  <c r="H1823" i="33"/>
  <c r="I1823" i="33"/>
  <c r="L1823" i="33"/>
  <c r="O1823" i="33"/>
  <c r="Q1823" i="33"/>
  <c r="R1823" i="33"/>
  <c r="S1823" i="33"/>
  <c r="C1824" i="33"/>
  <c r="H1824" i="33"/>
  <c r="I1824" i="33"/>
  <c r="L1824" i="33"/>
  <c r="O1824" i="33"/>
  <c r="Q1824" i="33"/>
  <c r="R1824" i="33"/>
  <c r="S1824" i="33"/>
  <c r="C1825" i="33"/>
  <c r="H1825" i="33"/>
  <c r="I1825" i="33"/>
  <c r="L1825" i="33"/>
  <c r="O1825" i="33"/>
  <c r="Q1825" i="33"/>
  <c r="R1825" i="33"/>
  <c r="S1825" i="33"/>
  <c r="C1826" i="33"/>
  <c r="H1826" i="33"/>
  <c r="I1826" i="33"/>
  <c r="L1826" i="33"/>
  <c r="O1826" i="33"/>
  <c r="Q1826" i="33"/>
  <c r="R1826" i="33"/>
  <c r="S1826" i="33"/>
  <c r="C1827" i="33"/>
  <c r="H1827" i="33"/>
  <c r="I1827" i="33"/>
  <c r="L1827" i="33"/>
  <c r="O1827" i="33"/>
  <c r="Q1827" i="33"/>
  <c r="R1827" i="33"/>
  <c r="S1827" i="33"/>
  <c r="C1828" i="33"/>
  <c r="H1828" i="33"/>
  <c r="I1828" i="33"/>
  <c r="L1828" i="33"/>
  <c r="O1828" i="33"/>
  <c r="Q1828" i="33"/>
  <c r="R1828" i="33"/>
  <c r="S1828" i="33"/>
  <c r="C1829" i="33"/>
  <c r="H1829" i="33"/>
  <c r="I1829" i="33"/>
  <c r="L1829" i="33"/>
  <c r="O1829" i="33"/>
  <c r="Q1829" i="33"/>
  <c r="R1829" i="33"/>
  <c r="S1829" i="33"/>
  <c r="C1830" i="33"/>
  <c r="H1830" i="33"/>
  <c r="I1830" i="33"/>
  <c r="L1830" i="33"/>
  <c r="O1830" i="33"/>
  <c r="Q1830" i="33"/>
  <c r="R1830" i="33"/>
  <c r="S1830" i="33"/>
  <c r="C1831" i="33"/>
  <c r="H1831" i="33"/>
  <c r="I1831" i="33"/>
  <c r="L1831" i="33"/>
  <c r="O1831" i="33"/>
  <c r="Q1831" i="33"/>
  <c r="R1831" i="33"/>
  <c r="S1831" i="33"/>
  <c r="C1832" i="33"/>
  <c r="H1832" i="33"/>
  <c r="I1832" i="33"/>
  <c r="L1832" i="33"/>
  <c r="O1832" i="33"/>
  <c r="Q1832" i="33"/>
  <c r="R1832" i="33"/>
  <c r="S1832" i="33"/>
  <c r="C1833" i="33"/>
  <c r="H1833" i="33"/>
  <c r="I1833" i="33"/>
  <c r="L1833" i="33"/>
  <c r="O1833" i="33"/>
  <c r="Q1833" i="33"/>
  <c r="R1833" i="33"/>
  <c r="S1833" i="33"/>
  <c r="C1834" i="33"/>
  <c r="H1834" i="33"/>
  <c r="I1834" i="33"/>
  <c r="L1834" i="33"/>
  <c r="O1834" i="33"/>
  <c r="Q1834" i="33"/>
  <c r="R1834" i="33"/>
  <c r="S1834" i="33"/>
  <c r="C1835" i="33"/>
  <c r="H1835" i="33"/>
  <c r="I1835" i="33"/>
  <c r="L1835" i="33"/>
  <c r="O1835" i="33"/>
  <c r="Q1835" i="33"/>
  <c r="R1835" i="33"/>
  <c r="S1835" i="33"/>
  <c r="C1836" i="33"/>
  <c r="H1836" i="33"/>
  <c r="I1836" i="33"/>
  <c r="L1836" i="33"/>
  <c r="O1836" i="33"/>
  <c r="Q1836" i="33"/>
  <c r="R1836" i="33"/>
  <c r="S1836" i="33"/>
  <c r="C1837" i="33"/>
  <c r="H1837" i="33"/>
  <c r="I1837" i="33"/>
  <c r="L1837" i="33"/>
  <c r="O1837" i="33"/>
  <c r="Q1837" i="33"/>
  <c r="R1837" i="33"/>
  <c r="S1837" i="33"/>
  <c r="C1838" i="33"/>
  <c r="H1838" i="33"/>
  <c r="I1838" i="33"/>
  <c r="L1838" i="33"/>
  <c r="O1838" i="33"/>
  <c r="Q1838" i="33"/>
  <c r="R1838" i="33"/>
  <c r="S1838" i="33"/>
  <c r="C1839" i="33"/>
  <c r="H1839" i="33"/>
  <c r="I1839" i="33"/>
  <c r="L1839" i="33"/>
  <c r="O1839" i="33"/>
  <c r="Q1839" i="33"/>
  <c r="R1839" i="33"/>
  <c r="S1839" i="33"/>
  <c r="C1840" i="33"/>
  <c r="H1840" i="33"/>
  <c r="I1840" i="33"/>
  <c r="L1840" i="33"/>
  <c r="O1840" i="33"/>
  <c r="Q1840" i="33"/>
  <c r="R1840" i="33"/>
  <c r="S1840" i="33"/>
  <c r="C1841" i="33"/>
  <c r="H1841" i="33"/>
  <c r="I1841" i="33"/>
  <c r="L1841" i="33"/>
  <c r="O1841" i="33"/>
  <c r="Q1841" i="33"/>
  <c r="R1841" i="33"/>
  <c r="S1841" i="33"/>
  <c r="C1842" i="33"/>
  <c r="H1842" i="33"/>
  <c r="I1842" i="33"/>
  <c r="L1842" i="33"/>
  <c r="O1842" i="33"/>
  <c r="Q1842" i="33"/>
  <c r="R1842" i="33"/>
  <c r="S1842" i="33"/>
  <c r="C1843" i="33"/>
  <c r="H1843" i="33"/>
  <c r="I1843" i="33"/>
  <c r="L1843" i="33"/>
  <c r="O1843" i="33"/>
  <c r="Q1843" i="33"/>
  <c r="R1843" i="33"/>
  <c r="S1843" i="33"/>
  <c r="C1844" i="33"/>
  <c r="H1844" i="33"/>
  <c r="I1844" i="33"/>
  <c r="L1844" i="33"/>
  <c r="O1844" i="33"/>
  <c r="Q1844" i="33"/>
  <c r="R1844" i="33"/>
  <c r="S1844" i="33"/>
  <c r="C1845" i="33"/>
  <c r="H1845" i="33"/>
  <c r="I1845" i="33"/>
  <c r="L1845" i="33"/>
  <c r="O1845" i="33"/>
  <c r="Q1845" i="33"/>
  <c r="R1845" i="33"/>
  <c r="S1845" i="33"/>
  <c r="C1846" i="33"/>
  <c r="H1846" i="33"/>
  <c r="I1846" i="33"/>
  <c r="L1846" i="33"/>
  <c r="O1846" i="33"/>
  <c r="Q1846" i="33"/>
  <c r="R1846" i="33"/>
  <c r="S1846" i="33"/>
  <c r="C1847" i="33"/>
  <c r="H1847" i="33"/>
  <c r="I1847" i="33"/>
  <c r="L1847" i="33"/>
  <c r="O1847" i="33"/>
  <c r="Q1847" i="33"/>
  <c r="R1847" i="33"/>
  <c r="S1847" i="33"/>
  <c r="C1848" i="33"/>
  <c r="H1848" i="33"/>
  <c r="I1848" i="33"/>
  <c r="L1848" i="33"/>
  <c r="O1848" i="33"/>
  <c r="Q1848" i="33"/>
  <c r="R1848" i="33"/>
  <c r="S1848" i="33"/>
  <c r="C1849" i="33"/>
  <c r="H1849" i="33"/>
  <c r="I1849" i="33"/>
  <c r="L1849" i="33"/>
  <c r="O1849" i="33"/>
  <c r="Q1849" i="33"/>
  <c r="R1849" i="33"/>
  <c r="S1849" i="33"/>
  <c r="C1850" i="33"/>
  <c r="H1850" i="33"/>
  <c r="I1850" i="33"/>
  <c r="L1850" i="33"/>
  <c r="O1850" i="33"/>
  <c r="Q1850" i="33"/>
  <c r="R1850" i="33"/>
  <c r="S1850" i="33"/>
  <c r="C1851" i="33"/>
  <c r="H1851" i="33"/>
  <c r="I1851" i="33"/>
  <c r="L1851" i="33"/>
  <c r="O1851" i="33"/>
  <c r="Q1851" i="33"/>
  <c r="R1851" i="33"/>
  <c r="S1851" i="33"/>
  <c r="C1852" i="33"/>
  <c r="H1852" i="33"/>
  <c r="I1852" i="33"/>
  <c r="L1852" i="33"/>
  <c r="O1852" i="33"/>
  <c r="Q1852" i="33"/>
  <c r="R1852" i="33"/>
  <c r="S1852" i="33"/>
  <c r="C1853" i="33"/>
  <c r="H1853" i="33"/>
  <c r="I1853" i="33"/>
  <c r="L1853" i="33"/>
  <c r="O1853" i="33"/>
  <c r="Q1853" i="33"/>
  <c r="R1853" i="33"/>
  <c r="S1853" i="33"/>
  <c r="C1854" i="33"/>
  <c r="H1854" i="33"/>
  <c r="I1854" i="33"/>
  <c r="L1854" i="33"/>
  <c r="O1854" i="33"/>
  <c r="Q1854" i="33"/>
  <c r="R1854" i="33"/>
  <c r="S1854" i="33"/>
  <c r="C1855" i="33"/>
  <c r="H1855" i="33"/>
  <c r="I1855" i="33"/>
  <c r="L1855" i="33"/>
  <c r="O1855" i="33"/>
  <c r="Q1855" i="33"/>
  <c r="R1855" i="33"/>
  <c r="S1855" i="33"/>
  <c r="C1856" i="33"/>
  <c r="H1856" i="33"/>
  <c r="I1856" i="33"/>
  <c r="L1856" i="33"/>
  <c r="O1856" i="33"/>
  <c r="Q1856" i="33"/>
  <c r="R1856" i="33"/>
  <c r="S1856" i="33"/>
  <c r="C1857" i="33"/>
  <c r="H1857" i="33"/>
  <c r="I1857" i="33"/>
  <c r="L1857" i="33"/>
  <c r="O1857" i="33"/>
  <c r="Q1857" i="33"/>
  <c r="R1857" i="33"/>
  <c r="S1857" i="33"/>
  <c r="C1858" i="33"/>
  <c r="H1858" i="33"/>
  <c r="I1858" i="33"/>
  <c r="L1858" i="33"/>
  <c r="O1858" i="33"/>
  <c r="Q1858" i="33"/>
  <c r="R1858" i="33"/>
  <c r="S1858" i="33"/>
  <c r="C1859" i="33"/>
  <c r="H1859" i="33"/>
  <c r="I1859" i="33"/>
  <c r="L1859" i="33"/>
  <c r="O1859" i="33"/>
  <c r="Q1859" i="33"/>
  <c r="R1859" i="33"/>
  <c r="S1859" i="33"/>
  <c r="C1860" i="33"/>
  <c r="H1860" i="33"/>
  <c r="I1860" i="33"/>
  <c r="L1860" i="33"/>
  <c r="O1860" i="33"/>
  <c r="Q1860" i="33"/>
  <c r="R1860" i="33"/>
  <c r="S1860" i="33"/>
  <c r="C1861" i="33"/>
  <c r="H1861" i="33"/>
  <c r="I1861" i="33"/>
  <c r="L1861" i="33"/>
  <c r="O1861" i="33"/>
  <c r="Q1861" i="33"/>
  <c r="R1861" i="33"/>
  <c r="S1861" i="33"/>
  <c r="C1862" i="33"/>
  <c r="H1862" i="33"/>
  <c r="I1862" i="33"/>
  <c r="L1862" i="33"/>
  <c r="O1862" i="33"/>
  <c r="Q1862" i="33"/>
  <c r="R1862" i="33"/>
  <c r="S1862" i="33"/>
  <c r="C1863" i="33"/>
  <c r="H1863" i="33"/>
  <c r="I1863" i="33"/>
  <c r="L1863" i="33"/>
  <c r="O1863" i="33"/>
  <c r="Q1863" i="33"/>
  <c r="R1863" i="33"/>
  <c r="S1863" i="33"/>
  <c r="C1864" i="33"/>
  <c r="H1864" i="33"/>
  <c r="I1864" i="33"/>
  <c r="L1864" i="33"/>
  <c r="O1864" i="33"/>
  <c r="Q1864" i="33"/>
  <c r="R1864" i="33"/>
  <c r="S1864" i="33"/>
  <c r="C1865" i="33"/>
  <c r="H1865" i="33"/>
  <c r="I1865" i="33"/>
  <c r="L1865" i="33"/>
  <c r="O1865" i="33"/>
  <c r="Q1865" i="33"/>
  <c r="R1865" i="33"/>
  <c r="S1865" i="33"/>
  <c r="C1866" i="33"/>
  <c r="H1866" i="33"/>
  <c r="I1866" i="33"/>
  <c r="L1866" i="33"/>
  <c r="O1866" i="33"/>
  <c r="Q1866" i="33"/>
  <c r="R1866" i="33"/>
  <c r="S1866" i="33"/>
  <c r="C1867" i="33"/>
  <c r="H1867" i="33"/>
  <c r="I1867" i="33"/>
  <c r="L1867" i="33"/>
  <c r="O1867" i="33"/>
  <c r="Q1867" i="33"/>
  <c r="R1867" i="33"/>
  <c r="S1867" i="33"/>
  <c r="C1868" i="33"/>
  <c r="H1868" i="33"/>
  <c r="I1868" i="33"/>
  <c r="L1868" i="33"/>
  <c r="O1868" i="33"/>
  <c r="Q1868" i="33"/>
  <c r="R1868" i="33"/>
  <c r="S1868" i="33"/>
  <c r="C1869" i="33"/>
  <c r="H1869" i="33"/>
  <c r="I1869" i="33"/>
  <c r="L1869" i="33"/>
  <c r="O1869" i="33"/>
  <c r="Q1869" i="33"/>
  <c r="R1869" i="33"/>
  <c r="S1869" i="33"/>
  <c r="C1870" i="33"/>
  <c r="H1870" i="33"/>
  <c r="I1870" i="33"/>
  <c r="L1870" i="33"/>
  <c r="O1870" i="33"/>
  <c r="Q1870" i="33"/>
  <c r="R1870" i="33"/>
  <c r="S1870" i="33"/>
  <c r="C1871" i="33"/>
  <c r="H1871" i="33"/>
  <c r="I1871" i="33"/>
  <c r="L1871" i="33"/>
  <c r="O1871" i="33"/>
  <c r="Q1871" i="33"/>
  <c r="R1871" i="33"/>
  <c r="S1871" i="33"/>
  <c r="C1872" i="33"/>
  <c r="H1872" i="33"/>
  <c r="I1872" i="33"/>
  <c r="L1872" i="33"/>
  <c r="O1872" i="33"/>
  <c r="Q1872" i="33"/>
  <c r="R1872" i="33"/>
  <c r="S1872" i="33"/>
  <c r="C1873" i="33"/>
  <c r="H1873" i="33"/>
  <c r="I1873" i="33"/>
  <c r="L1873" i="33"/>
  <c r="O1873" i="33"/>
  <c r="Q1873" i="33"/>
  <c r="R1873" i="33"/>
  <c r="S1873" i="33"/>
  <c r="C1874" i="33"/>
  <c r="H1874" i="33"/>
  <c r="I1874" i="33"/>
  <c r="L1874" i="33"/>
  <c r="O1874" i="33"/>
  <c r="Q1874" i="33"/>
  <c r="R1874" i="33"/>
  <c r="S1874" i="33"/>
  <c r="C1875" i="33"/>
  <c r="H1875" i="33"/>
  <c r="I1875" i="33"/>
  <c r="L1875" i="33"/>
  <c r="O1875" i="33"/>
  <c r="Q1875" i="33"/>
  <c r="R1875" i="33"/>
  <c r="S1875" i="33"/>
  <c r="C1876" i="33"/>
  <c r="H1876" i="33"/>
  <c r="I1876" i="33"/>
  <c r="L1876" i="33"/>
  <c r="O1876" i="33"/>
  <c r="Q1876" i="33"/>
  <c r="R1876" i="33"/>
  <c r="S1876" i="33"/>
  <c r="C1877" i="33"/>
  <c r="H1877" i="33"/>
  <c r="I1877" i="33"/>
  <c r="L1877" i="33"/>
  <c r="O1877" i="33"/>
  <c r="Q1877" i="33"/>
  <c r="R1877" i="33"/>
  <c r="S1877" i="33"/>
  <c r="C1878" i="33"/>
  <c r="H1878" i="33"/>
  <c r="I1878" i="33"/>
  <c r="L1878" i="33"/>
  <c r="O1878" i="33"/>
  <c r="Q1878" i="33"/>
  <c r="R1878" i="33"/>
  <c r="S1878" i="33"/>
  <c r="C1879" i="33"/>
  <c r="H1879" i="33"/>
  <c r="I1879" i="33"/>
  <c r="L1879" i="33"/>
  <c r="O1879" i="33"/>
  <c r="Q1879" i="33"/>
  <c r="R1879" i="33"/>
  <c r="S1879" i="33"/>
  <c r="C1880" i="33"/>
  <c r="H1880" i="33"/>
  <c r="I1880" i="33"/>
  <c r="L1880" i="33"/>
  <c r="O1880" i="33"/>
  <c r="Q1880" i="33"/>
  <c r="R1880" i="33"/>
  <c r="S1880" i="33"/>
  <c r="C1881" i="33"/>
  <c r="H1881" i="33"/>
  <c r="I1881" i="33"/>
  <c r="L1881" i="33"/>
  <c r="O1881" i="33"/>
  <c r="Q1881" i="33"/>
  <c r="R1881" i="33"/>
  <c r="S1881" i="33"/>
  <c r="C1882" i="33"/>
  <c r="H1882" i="33"/>
  <c r="I1882" i="33"/>
  <c r="L1882" i="33"/>
  <c r="O1882" i="33"/>
  <c r="Q1882" i="33"/>
  <c r="R1882" i="33"/>
  <c r="S1882" i="33"/>
  <c r="C1883" i="33"/>
  <c r="H1883" i="33"/>
  <c r="I1883" i="33"/>
  <c r="L1883" i="33"/>
  <c r="O1883" i="33"/>
  <c r="Q1883" i="33"/>
  <c r="R1883" i="33"/>
  <c r="S1883" i="33"/>
  <c r="C1884" i="33"/>
  <c r="H1884" i="33"/>
  <c r="I1884" i="33"/>
  <c r="L1884" i="33"/>
  <c r="O1884" i="33"/>
  <c r="Q1884" i="33"/>
  <c r="R1884" i="33"/>
  <c r="S1884" i="33"/>
  <c r="C1885" i="33"/>
  <c r="H1885" i="33"/>
  <c r="I1885" i="33"/>
  <c r="L1885" i="33"/>
  <c r="O1885" i="33"/>
  <c r="Q1885" i="33"/>
  <c r="R1885" i="33"/>
  <c r="S1885" i="33"/>
  <c r="C1886" i="33"/>
  <c r="H1886" i="33"/>
  <c r="I1886" i="33"/>
  <c r="L1886" i="33"/>
  <c r="O1886" i="33"/>
  <c r="Q1886" i="33"/>
  <c r="R1886" i="33"/>
  <c r="S1886" i="33"/>
  <c r="C1887" i="33"/>
  <c r="H1887" i="33"/>
  <c r="I1887" i="33"/>
  <c r="L1887" i="33"/>
  <c r="O1887" i="33"/>
  <c r="Q1887" i="33"/>
  <c r="R1887" i="33"/>
  <c r="S1887" i="33"/>
  <c r="C1888" i="33"/>
  <c r="H1888" i="33"/>
  <c r="I1888" i="33"/>
  <c r="L1888" i="33"/>
  <c r="O1888" i="33"/>
  <c r="Q1888" i="33"/>
  <c r="R1888" i="33"/>
  <c r="S1888" i="33"/>
  <c r="C1889" i="33"/>
  <c r="H1889" i="33"/>
  <c r="I1889" i="33"/>
  <c r="L1889" i="33"/>
  <c r="O1889" i="33"/>
  <c r="Q1889" i="33"/>
  <c r="R1889" i="33"/>
  <c r="S1889" i="33"/>
  <c r="C1890" i="33"/>
  <c r="H1890" i="33"/>
  <c r="I1890" i="33"/>
  <c r="L1890" i="33"/>
  <c r="O1890" i="33"/>
  <c r="Q1890" i="33"/>
  <c r="R1890" i="33"/>
  <c r="S1890" i="33"/>
  <c r="C1891" i="33"/>
  <c r="H1891" i="33"/>
  <c r="I1891" i="33"/>
  <c r="L1891" i="33"/>
  <c r="O1891" i="33"/>
  <c r="Q1891" i="33"/>
  <c r="R1891" i="33"/>
  <c r="S1891" i="33"/>
  <c r="C1892" i="33"/>
  <c r="H1892" i="33"/>
  <c r="I1892" i="33"/>
  <c r="L1892" i="33"/>
  <c r="O1892" i="33"/>
  <c r="Q1892" i="33"/>
  <c r="R1892" i="33"/>
  <c r="S1892" i="33"/>
  <c r="C1893" i="33"/>
  <c r="H1893" i="33"/>
  <c r="I1893" i="33"/>
  <c r="L1893" i="33"/>
  <c r="O1893" i="33"/>
  <c r="Q1893" i="33"/>
  <c r="R1893" i="33"/>
  <c r="S1893" i="33"/>
  <c r="C1894" i="33"/>
  <c r="H1894" i="33"/>
  <c r="I1894" i="33"/>
  <c r="L1894" i="33"/>
  <c r="O1894" i="33"/>
  <c r="Q1894" i="33"/>
  <c r="R1894" i="33"/>
  <c r="S1894" i="33"/>
  <c r="C1895" i="33"/>
  <c r="H1895" i="33"/>
  <c r="I1895" i="33"/>
  <c r="L1895" i="33"/>
  <c r="O1895" i="33"/>
  <c r="Q1895" i="33"/>
  <c r="R1895" i="33"/>
  <c r="S1895" i="33"/>
  <c r="C1896" i="33"/>
  <c r="H1896" i="33"/>
  <c r="I1896" i="33"/>
  <c r="L1896" i="33"/>
  <c r="O1896" i="33"/>
  <c r="Q1896" i="33"/>
  <c r="R1896" i="33"/>
  <c r="S1896" i="33"/>
  <c r="C1897" i="33"/>
  <c r="H1897" i="33"/>
  <c r="I1897" i="33"/>
  <c r="L1897" i="33"/>
  <c r="O1897" i="33"/>
  <c r="Q1897" i="33"/>
  <c r="R1897" i="33"/>
  <c r="S1897" i="33"/>
  <c r="C1898" i="33"/>
  <c r="H1898" i="33"/>
  <c r="I1898" i="33"/>
  <c r="L1898" i="33"/>
  <c r="O1898" i="33"/>
  <c r="Q1898" i="33"/>
  <c r="R1898" i="33"/>
  <c r="S1898" i="33"/>
  <c r="C1899" i="33"/>
  <c r="H1899" i="33"/>
  <c r="I1899" i="33"/>
  <c r="L1899" i="33"/>
  <c r="O1899" i="33"/>
  <c r="Q1899" i="33"/>
  <c r="R1899" i="33"/>
  <c r="S1899" i="33"/>
  <c r="C1900" i="33"/>
  <c r="H1900" i="33"/>
  <c r="I1900" i="33"/>
  <c r="L1900" i="33"/>
  <c r="O1900" i="33"/>
  <c r="Q1900" i="33"/>
  <c r="R1900" i="33"/>
  <c r="S1900" i="33"/>
  <c r="C1901" i="33"/>
  <c r="H1901" i="33"/>
  <c r="I1901" i="33"/>
  <c r="L1901" i="33"/>
  <c r="O1901" i="33"/>
  <c r="Q1901" i="33"/>
  <c r="R1901" i="33"/>
  <c r="S1901" i="33"/>
  <c r="C1902" i="33"/>
  <c r="H1902" i="33"/>
  <c r="I1902" i="33"/>
  <c r="L1902" i="33"/>
  <c r="O1902" i="33"/>
  <c r="Q1902" i="33"/>
  <c r="R1902" i="33"/>
  <c r="S1902" i="33"/>
  <c r="C1903" i="33"/>
  <c r="H1903" i="33"/>
  <c r="I1903" i="33"/>
  <c r="L1903" i="33"/>
  <c r="O1903" i="33"/>
  <c r="Q1903" i="33"/>
  <c r="R1903" i="33"/>
  <c r="S1903" i="33"/>
  <c r="C1904" i="33"/>
  <c r="H1904" i="33"/>
  <c r="I1904" i="33"/>
  <c r="L1904" i="33"/>
  <c r="O1904" i="33"/>
  <c r="Q1904" i="33"/>
  <c r="R1904" i="33"/>
  <c r="S1904" i="33"/>
  <c r="C1905" i="33"/>
  <c r="H1905" i="33"/>
  <c r="I1905" i="33"/>
  <c r="L1905" i="33"/>
  <c r="O1905" i="33"/>
  <c r="Q1905" i="33"/>
  <c r="R1905" i="33"/>
  <c r="S1905" i="33"/>
  <c r="C1906" i="33"/>
  <c r="H1906" i="33"/>
  <c r="I1906" i="33"/>
  <c r="L1906" i="33"/>
  <c r="O1906" i="33"/>
  <c r="Q1906" i="33"/>
  <c r="R1906" i="33"/>
  <c r="S1906" i="33"/>
  <c r="C1907" i="33"/>
  <c r="H1907" i="33"/>
  <c r="I1907" i="33"/>
  <c r="L1907" i="33"/>
  <c r="O1907" i="33"/>
  <c r="Q1907" i="33"/>
  <c r="R1907" i="33"/>
  <c r="S1907" i="33"/>
  <c r="C1908" i="33"/>
  <c r="H1908" i="33"/>
  <c r="I1908" i="33"/>
  <c r="L1908" i="33"/>
  <c r="O1908" i="33"/>
  <c r="Q1908" i="33"/>
  <c r="R1908" i="33"/>
  <c r="S1908" i="33"/>
  <c r="C1909" i="33"/>
  <c r="H1909" i="33"/>
  <c r="I1909" i="33"/>
  <c r="L1909" i="33"/>
  <c r="O1909" i="33"/>
  <c r="Q1909" i="33"/>
  <c r="R1909" i="33"/>
  <c r="S1909" i="33"/>
  <c r="C1910" i="33"/>
  <c r="H1910" i="33"/>
  <c r="I1910" i="33"/>
  <c r="L1910" i="33"/>
  <c r="O1910" i="33"/>
  <c r="Q1910" i="33"/>
  <c r="R1910" i="33"/>
  <c r="S1910" i="33"/>
  <c r="C1911" i="33"/>
  <c r="H1911" i="33"/>
  <c r="I1911" i="33"/>
  <c r="L1911" i="33"/>
  <c r="O1911" i="33"/>
  <c r="Q1911" i="33"/>
  <c r="R1911" i="33"/>
  <c r="S1911" i="33"/>
  <c r="C1912" i="33"/>
  <c r="H1912" i="33"/>
  <c r="I1912" i="33"/>
  <c r="L1912" i="33"/>
  <c r="O1912" i="33"/>
  <c r="Q1912" i="33"/>
  <c r="R1912" i="33"/>
  <c r="S1912" i="33"/>
  <c r="C1913" i="33"/>
  <c r="H1913" i="33"/>
  <c r="I1913" i="33"/>
  <c r="L1913" i="33"/>
  <c r="O1913" i="33"/>
  <c r="Q1913" i="33"/>
  <c r="R1913" i="33"/>
  <c r="S1913" i="33"/>
  <c r="C1914" i="33"/>
  <c r="H1914" i="33"/>
  <c r="I1914" i="33"/>
  <c r="L1914" i="33"/>
  <c r="O1914" i="33"/>
  <c r="Q1914" i="33"/>
  <c r="R1914" i="33"/>
  <c r="S1914" i="33"/>
  <c r="C1915" i="33"/>
  <c r="H1915" i="33"/>
  <c r="I1915" i="33"/>
  <c r="L1915" i="33"/>
  <c r="O1915" i="33"/>
  <c r="Q1915" i="33"/>
  <c r="R1915" i="33"/>
  <c r="S1915" i="33"/>
  <c r="C1916" i="33"/>
  <c r="H1916" i="33"/>
  <c r="I1916" i="33"/>
  <c r="L1916" i="33"/>
  <c r="O1916" i="33"/>
  <c r="Q1916" i="33"/>
  <c r="R1916" i="33"/>
  <c r="S1916" i="33"/>
  <c r="C1917" i="33"/>
  <c r="H1917" i="33"/>
  <c r="I1917" i="33"/>
  <c r="L1917" i="33"/>
  <c r="O1917" i="33"/>
  <c r="Q1917" i="33"/>
  <c r="R1917" i="33"/>
  <c r="S1917" i="33"/>
  <c r="C1918" i="33"/>
  <c r="H1918" i="33"/>
  <c r="I1918" i="33"/>
  <c r="L1918" i="33"/>
  <c r="O1918" i="33"/>
  <c r="Q1918" i="33"/>
  <c r="R1918" i="33"/>
  <c r="S1918" i="33"/>
  <c r="C1919" i="33"/>
  <c r="H1919" i="33"/>
  <c r="I1919" i="33"/>
  <c r="L1919" i="33"/>
  <c r="O1919" i="33"/>
  <c r="Q1919" i="33"/>
  <c r="R1919" i="33"/>
  <c r="S1919" i="33"/>
  <c r="C1920" i="33"/>
  <c r="H1920" i="33"/>
  <c r="I1920" i="33"/>
  <c r="L1920" i="33"/>
  <c r="O1920" i="33"/>
  <c r="Q1920" i="33"/>
  <c r="R1920" i="33"/>
  <c r="S1920" i="33"/>
  <c r="C1921" i="33"/>
  <c r="H1921" i="33"/>
  <c r="I1921" i="33"/>
  <c r="L1921" i="33"/>
  <c r="O1921" i="33"/>
  <c r="Q1921" i="33"/>
  <c r="R1921" i="33"/>
  <c r="S1921" i="33"/>
  <c r="C1922" i="33"/>
  <c r="H1922" i="33"/>
  <c r="I1922" i="33"/>
  <c r="L1922" i="33"/>
  <c r="O1922" i="33"/>
  <c r="Q1922" i="33"/>
  <c r="R1922" i="33"/>
  <c r="S1922" i="33"/>
  <c r="C1923" i="33"/>
  <c r="H1923" i="33"/>
  <c r="I1923" i="33"/>
  <c r="L1923" i="33"/>
  <c r="O1923" i="33"/>
  <c r="Q1923" i="33"/>
  <c r="R1923" i="33"/>
  <c r="S1923" i="33"/>
  <c r="C1924" i="33"/>
  <c r="H1924" i="33"/>
  <c r="I1924" i="33"/>
  <c r="L1924" i="33"/>
  <c r="O1924" i="33"/>
  <c r="Q1924" i="33"/>
  <c r="R1924" i="33"/>
  <c r="S1924" i="33"/>
  <c r="C1925" i="33"/>
  <c r="H1925" i="33"/>
  <c r="I1925" i="33"/>
  <c r="L1925" i="33"/>
  <c r="O1925" i="33"/>
  <c r="Q1925" i="33"/>
  <c r="R1925" i="33"/>
  <c r="S1925" i="33"/>
  <c r="C1926" i="33"/>
  <c r="H1926" i="33"/>
  <c r="I1926" i="33"/>
  <c r="L1926" i="33"/>
  <c r="O1926" i="33"/>
  <c r="Q1926" i="33"/>
  <c r="R1926" i="33"/>
  <c r="S1926" i="33"/>
  <c r="C1927" i="33"/>
  <c r="H1927" i="33"/>
  <c r="I1927" i="33"/>
  <c r="L1927" i="33"/>
  <c r="O1927" i="33"/>
  <c r="Q1927" i="33"/>
  <c r="R1927" i="33"/>
  <c r="S1927" i="33"/>
  <c r="C1928" i="33"/>
  <c r="H1928" i="33"/>
  <c r="I1928" i="33"/>
  <c r="L1928" i="33"/>
  <c r="O1928" i="33"/>
  <c r="Q1928" i="33"/>
  <c r="R1928" i="33"/>
  <c r="S1928" i="33"/>
  <c r="C1929" i="33"/>
  <c r="H1929" i="33"/>
  <c r="I1929" i="33"/>
  <c r="L1929" i="33"/>
  <c r="O1929" i="33"/>
  <c r="Q1929" i="33"/>
  <c r="R1929" i="33"/>
  <c r="S1929" i="33"/>
  <c r="C1930" i="33"/>
  <c r="H1930" i="33"/>
  <c r="I1930" i="33"/>
  <c r="L1930" i="33"/>
  <c r="O1930" i="33"/>
  <c r="Q1930" i="33"/>
  <c r="R1930" i="33"/>
  <c r="S1930" i="33"/>
  <c r="C1931" i="33"/>
  <c r="H1931" i="33"/>
  <c r="I1931" i="33"/>
  <c r="L1931" i="33"/>
  <c r="O1931" i="33"/>
  <c r="Q1931" i="33"/>
  <c r="R1931" i="33"/>
  <c r="S1931" i="33"/>
  <c r="C1932" i="33"/>
  <c r="H1932" i="33"/>
  <c r="I1932" i="33"/>
  <c r="L1932" i="33"/>
  <c r="O1932" i="33"/>
  <c r="Q1932" i="33"/>
  <c r="R1932" i="33"/>
  <c r="S1932" i="33"/>
  <c r="C1933" i="33"/>
  <c r="H1933" i="33"/>
  <c r="I1933" i="33"/>
  <c r="L1933" i="33"/>
  <c r="O1933" i="33"/>
  <c r="Q1933" i="33"/>
  <c r="R1933" i="33"/>
  <c r="S1933" i="33"/>
  <c r="C1934" i="33"/>
  <c r="H1934" i="33"/>
  <c r="I1934" i="33"/>
  <c r="L1934" i="33"/>
  <c r="O1934" i="33"/>
  <c r="Q1934" i="33"/>
  <c r="R1934" i="33"/>
  <c r="S1934" i="33"/>
  <c r="C1935" i="33"/>
  <c r="H1935" i="33"/>
  <c r="I1935" i="33"/>
  <c r="L1935" i="33"/>
  <c r="O1935" i="33"/>
  <c r="Q1935" i="33"/>
  <c r="R1935" i="33"/>
  <c r="S1935" i="33"/>
  <c r="C1936" i="33"/>
  <c r="H1936" i="33"/>
  <c r="I1936" i="33"/>
  <c r="L1936" i="33"/>
  <c r="O1936" i="33"/>
  <c r="Q1936" i="33"/>
  <c r="R1936" i="33"/>
  <c r="S1936" i="33"/>
  <c r="C1937" i="33"/>
  <c r="H1937" i="33"/>
  <c r="I1937" i="33"/>
  <c r="L1937" i="33"/>
  <c r="O1937" i="33"/>
  <c r="Q1937" i="33"/>
  <c r="R1937" i="33"/>
  <c r="S1937" i="33"/>
  <c r="C1938" i="33"/>
  <c r="H1938" i="33"/>
  <c r="I1938" i="33"/>
  <c r="L1938" i="33"/>
  <c r="O1938" i="33"/>
  <c r="Q1938" i="33"/>
  <c r="R1938" i="33"/>
  <c r="S1938" i="33"/>
  <c r="C1939" i="33"/>
  <c r="H1939" i="33"/>
  <c r="I1939" i="33"/>
  <c r="L1939" i="33"/>
  <c r="O1939" i="33"/>
  <c r="Q1939" i="33"/>
  <c r="R1939" i="33"/>
  <c r="S1939" i="33"/>
  <c r="C1940" i="33"/>
  <c r="H1940" i="33"/>
  <c r="I1940" i="33"/>
  <c r="L1940" i="33"/>
  <c r="O1940" i="33"/>
  <c r="Q1940" i="33"/>
  <c r="R1940" i="33"/>
  <c r="S1940" i="33"/>
  <c r="C1941" i="33"/>
  <c r="H1941" i="33"/>
  <c r="I1941" i="33"/>
  <c r="L1941" i="33"/>
  <c r="O1941" i="33"/>
  <c r="Q1941" i="33"/>
  <c r="R1941" i="33"/>
  <c r="S1941" i="33"/>
  <c r="C1942" i="33"/>
  <c r="H1942" i="33"/>
  <c r="I1942" i="33"/>
  <c r="L1942" i="33"/>
  <c r="O1942" i="33"/>
  <c r="Q1942" i="33"/>
  <c r="R1942" i="33"/>
  <c r="S1942" i="33"/>
  <c r="C1943" i="33"/>
  <c r="H1943" i="33"/>
  <c r="I1943" i="33"/>
  <c r="L1943" i="33"/>
  <c r="O1943" i="33"/>
  <c r="Q1943" i="33"/>
  <c r="R1943" i="33"/>
  <c r="S1943" i="33"/>
  <c r="C1944" i="33"/>
  <c r="H1944" i="33"/>
  <c r="I1944" i="33"/>
  <c r="L1944" i="33"/>
  <c r="O1944" i="33"/>
  <c r="Q1944" i="33"/>
  <c r="R1944" i="33"/>
  <c r="S1944" i="33"/>
  <c r="C1945" i="33"/>
  <c r="H1945" i="33"/>
  <c r="I1945" i="33"/>
  <c r="L1945" i="33"/>
  <c r="O1945" i="33"/>
  <c r="Q1945" i="33"/>
  <c r="R1945" i="33"/>
  <c r="S1945" i="33"/>
  <c r="C1946" i="33"/>
  <c r="H1946" i="33"/>
  <c r="I1946" i="33"/>
  <c r="L1946" i="33"/>
  <c r="O1946" i="33"/>
  <c r="Q1946" i="33"/>
  <c r="R1946" i="33"/>
  <c r="S1946" i="33"/>
  <c r="C1947" i="33"/>
  <c r="H1947" i="33"/>
  <c r="I1947" i="33"/>
  <c r="L1947" i="33"/>
  <c r="O1947" i="33"/>
  <c r="Q1947" i="33"/>
  <c r="R1947" i="33"/>
  <c r="S1947" i="33"/>
  <c r="C1948" i="33"/>
  <c r="H1948" i="33"/>
  <c r="I1948" i="33"/>
  <c r="L1948" i="33"/>
  <c r="O1948" i="33"/>
  <c r="Q1948" i="33"/>
  <c r="R1948" i="33"/>
  <c r="S1948" i="33"/>
  <c r="C1949" i="33"/>
  <c r="H1949" i="33"/>
  <c r="I1949" i="33"/>
  <c r="L1949" i="33"/>
  <c r="O1949" i="33"/>
  <c r="Q1949" i="33"/>
  <c r="R1949" i="33"/>
  <c r="S1949" i="33"/>
  <c r="C1950" i="33"/>
  <c r="H1950" i="33"/>
  <c r="I1950" i="33"/>
  <c r="L1950" i="33"/>
  <c r="O1950" i="33"/>
  <c r="Q1950" i="33"/>
  <c r="R1950" i="33"/>
  <c r="S1950" i="33"/>
  <c r="C1951" i="33"/>
  <c r="H1951" i="33"/>
  <c r="I1951" i="33"/>
  <c r="L1951" i="33"/>
  <c r="O1951" i="33"/>
  <c r="Q1951" i="33"/>
  <c r="R1951" i="33"/>
  <c r="S1951" i="33"/>
  <c r="C1952" i="33"/>
  <c r="H1952" i="33"/>
  <c r="I1952" i="33"/>
  <c r="L1952" i="33"/>
  <c r="O1952" i="33"/>
  <c r="Q1952" i="33"/>
  <c r="R1952" i="33"/>
  <c r="S1952" i="33"/>
  <c r="C1953" i="33"/>
  <c r="H1953" i="33"/>
  <c r="I1953" i="33"/>
  <c r="L1953" i="33"/>
  <c r="O1953" i="33"/>
  <c r="Q1953" i="33"/>
  <c r="R1953" i="33"/>
  <c r="S1953" i="33"/>
  <c r="C1954" i="33"/>
  <c r="H1954" i="33"/>
  <c r="I1954" i="33"/>
  <c r="L1954" i="33"/>
  <c r="O1954" i="33"/>
  <c r="Q1954" i="33"/>
  <c r="R1954" i="33"/>
  <c r="S1954" i="33"/>
  <c r="C1955" i="33"/>
  <c r="H1955" i="33"/>
  <c r="I1955" i="33"/>
  <c r="L1955" i="33"/>
  <c r="O1955" i="33"/>
  <c r="Q1955" i="33"/>
  <c r="R1955" i="33"/>
  <c r="S1955" i="33"/>
  <c r="C1956" i="33"/>
  <c r="H1956" i="33"/>
  <c r="I1956" i="33"/>
  <c r="L1956" i="33"/>
  <c r="O1956" i="33"/>
  <c r="Q1956" i="33"/>
  <c r="R1956" i="33"/>
  <c r="S1956" i="33"/>
  <c r="C1957" i="33"/>
  <c r="H1957" i="33"/>
  <c r="I1957" i="33"/>
  <c r="L1957" i="33"/>
  <c r="O1957" i="33"/>
  <c r="Q1957" i="33"/>
  <c r="R1957" i="33"/>
  <c r="S1957" i="33"/>
  <c r="C1958" i="33"/>
  <c r="H1958" i="33"/>
  <c r="I1958" i="33"/>
  <c r="L1958" i="33"/>
  <c r="O1958" i="33"/>
  <c r="Q1958" i="33"/>
  <c r="R1958" i="33"/>
  <c r="S1958" i="33"/>
  <c r="C1959" i="33"/>
  <c r="H1959" i="33"/>
  <c r="I1959" i="33"/>
  <c r="L1959" i="33"/>
  <c r="O1959" i="33"/>
  <c r="Q1959" i="33"/>
  <c r="R1959" i="33"/>
  <c r="S1959" i="33"/>
  <c r="C1960" i="33"/>
  <c r="H1960" i="33"/>
  <c r="I1960" i="33"/>
  <c r="L1960" i="33"/>
  <c r="O1960" i="33"/>
  <c r="Q1960" i="33"/>
  <c r="R1960" i="33"/>
  <c r="S1960" i="33"/>
  <c r="C1961" i="33"/>
  <c r="H1961" i="33"/>
  <c r="I1961" i="33"/>
  <c r="L1961" i="33"/>
  <c r="O1961" i="33"/>
  <c r="Q1961" i="33"/>
  <c r="R1961" i="33"/>
  <c r="S1961" i="33"/>
  <c r="C1962" i="33"/>
  <c r="H1962" i="33"/>
  <c r="I1962" i="33"/>
  <c r="L1962" i="33"/>
  <c r="O1962" i="33"/>
  <c r="Q1962" i="33"/>
  <c r="R1962" i="33"/>
  <c r="S1962" i="33"/>
  <c r="C1963" i="33"/>
  <c r="H1963" i="33"/>
  <c r="I1963" i="33"/>
  <c r="L1963" i="33"/>
  <c r="O1963" i="33"/>
  <c r="Q1963" i="33"/>
  <c r="R1963" i="33"/>
  <c r="S1963" i="33"/>
  <c r="C1964" i="33"/>
  <c r="H1964" i="33"/>
  <c r="I1964" i="33"/>
  <c r="L1964" i="33"/>
  <c r="O1964" i="33"/>
  <c r="Q1964" i="33"/>
  <c r="R1964" i="33"/>
  <c r="S1964" i="33"/>
  <c r="C1965" i="33"/>
  <c r="H1965" i="33"/>
  <c r="I1965" i="33"/>
  <c r="L1965" i="33"/>
  <c r="O1965" i="33"/>
  <c r="Q1965" i="33"/>
  <c r="R1965" i="33"/>
  <c r="S1965" i="33"/>
  <c r="C1966" i="33"/>
  <c r="H1966" i="33"/>
  <c r="I1966" i="33"/>
  <c r="L1966" i="33"/>
  <c r="O1966" i="33"/>
  <c r="Q1966" i="33"/>
  <c r="R1966" i="33"/>
  <c r="S1966" i="33"/>
  <c r="C1967" i="33"/>
  <c r="H1967" i="33"/>
  <c r="I1967" i="33"/>
  <c r="L1967" i="33"/>
  <c r="O1967" i="33"/>
  <c r="Q1967" i="33"/>
  <c r="R1967" i="33"/>
  <c r="S1967" i="33"/>
  <c r="C1968" i="33"/>
  <c r="H1968" i="33"/>
  <c r="I1968" i="33"/>
  <c r="L1968" i="33"/>
  <c r="O1968" i="33"/>
  <c r="Q1968" i="33"/>
  <c r="R1968" i="33"/>
  <c r="S1968" i="33"/>
  <c r="C1969" i="33"/>
  <c r="H1969" i="33"/>
  <c r="I1969" i="33"/>
  <c r="L1969" i="33"/>
  <c r="O1969" i="33"/>
  <c r="Q1969" i="33"/>
  <c r="R1969" i="33"/>
  <c r="S1969" i="33"/>
  <c r="C1970" i="33"/>
  <c r="H1970" i="33"/>
  <c r="I1970" i="33"/>
  <c r="L1970" i="33"/>
  <c r="O1970" i="33"/>
  <c r="Q1970" i="33"/>
  <c r="R1970" i="33"/>
  <c r="S1970" i="33"/>
  <c r="C1971" i="33"/>
  <c r="H1971" i="33"/>
  <c r="I1971" i="33"/>
  <c r="L1971" i="33"/>
  <c r="O1971" i="33"/>
  <c r="Q1971" i="33"/>
  <c r="R1971" i="33"/>
  <c r="S1971" i="33"/>
  <c r="C1972" i="33"/>
  <c r="H1972" i="33"/>
  <c r="I1972" i="33"/>
  <c r="L1972" i="33"/>
  <c r="O1972" i="33"/>
  <c r="Q1972" i="33"/>
  <c r="R1972" i="33"/>
  <c r="S1972" i="33"/>
  <c r="C1973" i="33"/>
  <c r="H1973" i="33"/>
  <c r="I1973" i="33"/>
  <c r="L1973" i="33"/>
  <c r="O1973" i="33"/>
  <c r="Q1973" i="33"/>
  <c r="R1973" i="33"/>
  <c r="S1973" i="33"/>
  <c r="C1974" i="33"/>
  <c r="H1974" i="33"/>
  <c r="I1974" i="33"/>
  <c r="L1974" i="33"/>
  <c r="O1974" i="33"/>
  <c r="Q1974" i="33"/>
  <c r="R1974" i="33"/>
  <c r="S1974" i="33"/>
  <c r="C1975" i="33"/>
  <c r="H1975" i="33"/>
  <c r="I1975" i="33"/>
  <c r="L1975" i="33"/>
  <c r="O1975" i="33"/>
  <c r="Q1975" i="33"/>
  <c r="R1975" i="33"/>
  <c r="S1975" i="33"/>
  <c r="C1976" i="33"/>
  <c r="H1976" i="33"/>
  <c r="I1976" i="33"/>
  <c r="L1976" i="33"/>
  <c r="O1976" i="33"/>
  <c r="Q1976" i="33"/>
  <c r="R1976" i="33"/>
  <c r="S1976" i="33"/>
  <c r="C1977" i="33"/>
  <c r="H1977" i="33"/>
  <c r="I1977" i="33"/>
  <c r="L1977" i="33"/>
  <c r="O1977" i="33"/>
  <c r="Q1977" i="33"/>
  <c r="R1977" i="33"/>
  <c r="S1977" i="33"/>
  <c r="C1978" i="33"/>
  <c r="H1978" i="33"/>
  <c r="I1978" i="33"/>
  <c r="L1978" i="33"/>
  <c r="O1978" i="33"/>
  <c r="Q1978" i="33"/>
  <c r="R1978" i="33"/>
  <c r="S1978" i="33"/>
  <c r="C1979" i="33"/>
  <c r="H1979" i="33"/>
  <c r="I1979" i="33"/>
  <c r="L1979" i="33"/>
  <c r="O1979" i="33"/>
  <c r="Q1979" i="33"/>
  <c r="R1979" i="33"/>
  <c r="S1979" i="33"/>
  <c r="C1980" i="33"/>
  <c r="H1980" i="33"/>
  <c r="I1980" i="33"/>
  <c r="L1980" i="33"/>
  <c r="O1980" i="33"/>
  <c r="Q1980" i="33"/>
  <c r="R1980" i="33"/>
  <c r="S1980" i="33"/>
  <c r="C1981" i="33"/>
  <c r="H1981" i="33"/>
  <c r="I1981" i="33"/>
  <c r="L1981" i="33"/>
  <c r="O1981" i="33"/>
  <c r="Q1981" i="33"/>
  <c r="R1981" i="33"/>
  <c r="S1981" i="33"/>
  <c r="C1982" i="33"/>
  <c r="H1982" i="33"/>
  <c r="I1982" i="33"/>
  <c r="L1982" i="33"/>
  <c r="O1982" i="33"/>
  <c r="Q1982" i="33"/>
  <c r="R1982" i="33"/>
  <c r="S1982" i="33"/>
  <c r="C1983" i="33"/>
  <c r="H1983" i="33"/>
  <c r="I1983" i="33"/>
  <c r="L1983" i="33"/>
  <c r="O1983" i="33"/>
  <c r="Q1983" i="33"/>
  <c r="R1983" i="33"/>
  <c r="S1983" i="33"/>
  <c r="C1984" i="33"/>
  <c r="H1984" i="33"/>
  <c r="I1984" i="33"/>
  <c r="L1984" i="33"/>
  <c r="O1984" i="33"/>
  <c r="Q1984" i="33"/>
  <c r="R1984" i="33"/>
  <c r="S1984" i="33"/>
  <c r="C1985" i="33"/>
  <c r="H1985" i="33"/>
  <c r="I1985" i="33"/>
  <c r="L1985" i="33"/>
  <c r="O1985" i="33"/>
  <c r="Q1985" i="33"/>
  <c r="R1985" i="33"/>
  <c r="S1985" i="33"/>
  <c r="C1986" i="33"/>
  <c r="H1986" i="33"/>
  <c r="I1986" i="33"/>
  <c r="L1986" i="33"/>
  <c r="O1986" i="33"/>
  <c r="Q1986" i="33"/>
  <c r="R1986" i="33"/>
  <c r="S1986" i="33"/>
  <c r="C1987" i="33"/>
  <c r="H1987" i="33"/>
  <c r="I1987" i="33"/>
  <c r="L1987" i="33"/>
  <c r="O1987" i="33"/>
  <c r="Q1987" i="33"/>
  <c r="R1987" i="33"/>
  <c r="S1987" i="33"/>
  <c r="C1988" i="33"/>
  <c r="H1988" i="33"/>
  <c r="I1988" i="33"/>
  <c r="L1988" i="33"/>
  <c r="O1988" i="33"/>
  <c r="Q1988" i="33"/>
  <c r="R1988" i="33"/>
  <c r="S1988" i="33"/>
  <c r="C1989" i="33"/>
  <c r="H1989" i="33"/>
  <c r="I1989" i="33"/>
  <c r="L1989" i="33"/>
  <c r="O1989" i="33"/>
  <c r="Q1989" i="33"/>
  <c r="R1989" i="33"/>
  <c r="S1989" i="33"/>
  <c r="C1990" i="33"/>
  <c r="H1990" i="33"/>
  <c r="I1990" i="33"/>
  <c r="L1990" i="33"/>
  <c r="O1990" i="33"/>
  <c r="Q1990" i="33"/>
  <c r="R1990" i="33"/>
  <c r="S1990" i="33"/>
  <c r="C1991" i="33"/>
  <c r="H1991" i="33"/>
  <c r="I1991" i="33"/>
  <c r="L1991" i="33"/>
  <c r="O1991" i="33"/>
  <c r="Q1991" i="33"/>
  <c r="R1991" i="33"/>
  <c r="S1991" i="33"/>
  <c r="C1992" i="33"/>
  <c r="H1992" i="33"/>
  <c r="I1992" i="33"/>
  <c r="L1992" i="33"/>
  <c r="O1992" i="33"/>
  <c r="Q1992" i="33"/>
  <c r="R1992" i="33"/>
  <c r="S1992" i="33"/>
  <c r="C1993" i="33"/>
  <c r="H1993" i="33"/>
  <c r="I1993" i="33"/>
  <c r="L1993" i="33"/>
  <c r="O1993" i="33"/>
  <c r="Q1993" i="33"/>
  <c r="R1993" i="33"/>
  <c r="S1993" i="33"/>
  <c r="C1994" i="33"/>
  <c r="H1994" i="33"/>
  <c r="I1994" i="33"/>
  <c r="L1994" i="33"/>
  <c r="O1994" i="33"/>
  <c r="Q1994" i="33"/>
  <c r="R1994" i="33"/>
  <c r="S1994" i="33"/>
  <c r="C1995" i="33"/>
  <c r="H1995" i="33"/>
  <c r="I1995" i="33"/>
  <c r="L1995" i="33"/>
  <c r="O1995" i="33"/>
  <c r="Q1995" i="33"/>
  <c r="R1995" i="33"/>
  <c r="S1995" i="33"/>
  <c r="C1996" i="33"/>
  <c r="H1996" i="33"/>
  <c r="I1996" i="33"/>
  <c r="L1996" i="33"/>
  <c r="O1996" i="33"/>
  <c r="Q1996" i="33"/>
  <c r="R1996" i="33"/>
  <c r="S1996" i="33"/>
  <c r="C1997" i="33"/>
  <c r="H1997" i="33"/>
  <c r="I1997" i="33"/>
  <c r="L1997" i="33"/>
  <c r="O1997" i="33"/>
  <c r="Q1997" i="33"/>
  <c r="R1997" i="33"/>
  <c r="S1997" i="33"/>
  <c r="C1998" i="33"/>
  <c r="H1998" i="33"/>
  <c r="I1998" i="33"/>
  <c r="L1998" i="33"/>
  <c r="O1998" i="33"/>
  <c r="Q1998" i="33"/>
  <c r="R1998" i="33"/>
  <c r="S1998" i="33"/>
  <c r="C1999" i="33"/>
  <c r="H1999" i="33"/>
  <c r="I1999" i="33"/>
  <c r="L1999" i="33"/>
  <c r="O1999" i="33"/>
  <c r="Q1999" i="33"/>
  <c r="R1999" i="33"/>
  <c r="S1999" i="33"/>
  <c r="C2000" i="33"/>
  <c r="H2000" i="33"/>
  <c r="I2000" i="33"/>
  <c r="L2000" i="33"/>
  <c r="O2000" i="33"/>
  <c r="Q2000" i="33"/>
  <c r="R2000" i="33"/>
  <c r="S2000" i="33"/>
  <c r="C2001" i="33"/>
  <c r="H2001" i="33"/>
  <c r="I2001" i="33"/>
  <c r="L2001" i="33"/>
  <c r="O2001" i="33"/>
  <c r="Q2001" i="33"/>
  <c r="R2001" i="33"/>
  <c r="S2001" i="33"/>
  <c r="C2002" i="33"/>
  <c r="H2002" i="33"/>
  <c r="I2002" i="33"/>
  <c r="L2002" i="33"/>
  <c r="O2002" i="33"/>
  <c r="Q2002" i="33"/>
  <c r="R2002" i="33"/>
  <c r="S2002" i="33"/>
  <c r="C2003" i="33"/>
  <c r="H2003" i="33"/>
  <c r="I2003" i="33"/>
  <c r="L2003" i="33"/>
  <c r="O2003" i="33"/>
  <c r="Q2003" i="33"/>
  <c r="R2003" i="33"/>
  <c r="S2003" i="33"/>
  <c r="C2004" i="33"/>
  <c r="H2004" i="33"/>
  <c r="I2004" i="33"/>
  <c r="L2004" i="33"/>
  <c r="O2004" i="33"/>
  <c r="Q2004" i="33"/>
  <c r="R2004" i="33"/>
  <c r="S2004" i="33"/>
  <c r="C2005" i="33"/>
  <c r="H2005" i="33"/>
  <c r="I2005" i="33"/>
  <c r="L2005" i="33"/>
  <c r="O2005" i="33"/>
  <c r="Q2005" i="33"/>
  <c r="R2005" i="33"/>
  <c r="S2005" i="33"/>
  <c r="C2006" i="33"/>
  <c r="H2006" i="33"/>
  <c r="I2006" i="33"/>
  <c r="L2006" i="33"/>
  <c r="O2006" i="33"/>
  <c r="Q2006" i="33"/>
  <c r="R2006" i="33"/>
  <c r="S2006" i="33"/>
  <c r="C2007" i="33"/>
  <c r="H2007" i="33"/>
  <c r="I2007" i="33"/>
  <c r="L2007" i="33"/>
  <c r="O2007" i="33"/>
  <c r="Q2007" i="33"/>
  <c r="R2007" i="33"/>
  <c r="S2007" i="33"/>
  <c r="C2008" i="33"/>
  <c r="H2008" i="33"/>
  <c r="I2008" i="33"/>
  <c r="L2008" i="33"/>
  <c r="O2008" i="33"/>
  <c r="Q2008" i="33"/>
  <c r="R2008" i="33"/>
  <c r="S2008" i="33"/>
  <c r="C2009" i="33"/>
  <c r="H2009" i="33"/>
  <c r="I2009" i="33"/>
  <c r="L2009" i="33"/>
  <c r="O2009" i="33"/>
  <c r="Q2009" i="33"/>
  <c r="R2009" i="33"/>
  <c r="S2009" i="33"/>
  <c r="C2010" i="33"/>
  <c r="H2010" i="33"/>
  <c r="I2010" i="33"/>
  <c r="L2010" i="33"/>
  <c r="O2010" i="33"/>
  <c r="Q2010" i="33"/>
  <c r="R2010" i="33"/>
  <c r="S2010" i="33"/>
  <c r="C2011" i="33"/>
  <c r="H2011" i="33"/>
  <c r="I2011" i="33"/>
  <c r="L2011" i="33"/>
  <c r="O2011" i="33"/>
  <c r="Q2011" i="33"/>
  <c r="R2011" i="33"/>
  <c r="S2011" i="33"/>
  <c r="C2012" i="33"/>
  <c r="H2012" i="33"/>
  <c r="I2012" i="33"/>
  <c r="L2012" i="33"/>
  <c r="O2012" i="33"/>
  <c r="Q2012" i="33"/>
  <c r="R2012" i="33"/>
  <c r="S2012" i="33"/>
  <c r="C2013" i="33"/>
  <c r="H2013" i="33"/>
  <c r="I2013" i="33"/>
  <c r="L2013" i="33"/>
  <c r="O2013" i="33"/>
  <c r="Q2013" i="33"/>
  <c r="R2013" i="33"/>
  <c r="S2013" i="33"/>
  <c r="C2014" i="33"/>
  <c r="H2014" i="33"/>
  <c r="I2014" i="33"/>
  <c r="L2014" i="33"/>
  <c r="O2014" i="33"/>
  <c r="Q2014" i="33"/>
  <c r="R2014" i="33"/>
  <c r="S2014" i="33"/>
  <c r="C2015" i="33"/>
  <c r="H2015" i="33"/>
  <c r="I2015" i="33"/>
  <c r="L2015" i="33"/>
  <c r="O2015" i="33"/>
  <c r="Q2015" i="33"/>
  <c r="R2015" i="33"/>
  <c r="S2015" i="33"/>
  <c r="C2016" i="33"/>
  <c r="H2016" i="33"/>
  <c r="I2016" i="33"/>
  <c r="L2016" i="33"/>
  <c r="O2016" i="33"/>
  <c r="Q2016" i="33"/>
  <c r="R2016" i="33"/>
  <c r="S2016" i="33"/>
  <c r="C2017" i="33"/>
  <c r="H2017" i="33"/>
  <c r="I2017" i="33"/>
  <c r="L2017" i="33"/>
  <c r="O2017" i="33"/>
  <c r="Q2017" i="33"/>
  <c r="R2017" i="33"/>
  <c r="S2017" i="33"/>
  <c r="C2018" i="33"/>
  <c r="H2018" i="33"/>
  <c r="I2018" i="33"/>
  <c r="L2018" i="33"/>
  <c r="O2018" i="33"/>
  <c r="Q2018" i="33"/>
  <c r="R2018" i="33"/>
  <c r="S2018" i="33"/>
  <c r="C2019" i="33"/>
  <c r="H2019" i="33"/>
  <c r="I2019" i="33"/>
  <c r="L2019" i="33"/>
  <c r="O2019" i="33"/>
  <c r="Q2019" i="33"/>
  <c r="R2019" i="33"/>
  <c r="S2019" i="33"/>
  <c r="C2020" i="33"/>
  <c r="H2020" i="33"/>
  <c r="I2020" i="33"/>
  <c r="L2020" i="33"/>
  <c r="O2020" i="33"/>
  <c r="Q2020" i="33"/>
  <c r="R2020" i="33"/>
  <c r="S2020" i="33"/>
  <c r="C2021" i="33"/>
  <c r="H2021" i="33"/>
  <c r="I2021" i="33"/>
  <c r="L2021" i="33"/>
  <c r="O2021" i="33"/>
  <c r="Q2021" i="33"/>
  <c r="R2021" i="33"/>
  <c r="S2021" i="33"/>
  <c r="C2022" i="33"/>
  <c r="H2022" i="33"/>
  <c r="I2022" i="33"/>
  <c r="L2022" i="33"/>
  <c r="O2022" i="33"/>
  <c r="Q2022" i="33"/>
  <c r="R2022" i="33"/>
  <c r="S2022" i="33"/>
  <c r="C2023" i="33"/>
  <c r="H2023" i="33"/>
  <c r="I2023" i="33"/>
  <c r="L2023" i="33"/>
  <c r="O2023" i="33"/>
  <c r="Q2023" i="33"/>
  <c r="R2023" i="33"/>
  <c r="S2023" i="33"/>
  <c r="C2024" i="33"/>
  <c r="H2024" i="33"/>
  <c r="I2024" i="33"/>
  <c r="L2024" i="33"/>
  <c r="O2024" i="33"/>
  <c r="Q2024" i="33"/>
  <c r="R2024" i="33"/>
  <c r="S2024" i="33"/>
  <c r="C2025" i="33"/>
  <c r="H2025" i="33"/>
  <c r="I2025" i="33"/>
  <c r="L2025" i="33"/>
  <c r="O2025" i="33"/>
  <c r="Q2025" i="33"/>
  <c r="R2025" i="33"/>
  <c r="S2025" i="33"/>
  <c r="C2026" i="33"/>
  <c r="H2026" i="33"/>
  <c r="I2026" i="33"/>
  <c r="L2026" i="33"/>
  <c r="O2026" i="33"/>
  <c r="Q2026" i="33"/>
  <c r="R2026" i="33"/>
  <c r="S2026" i="33"/>
  <c r="C2027" i="33"/>
  <c r="H2027" i="33"/>
  <c r="I2027" i="33"/>
  <c r="L2027" i="33"/>
  <c r="O2027" i="33"/>
  <c r="Q2027" i="33"/>
  <c r="R2027" i="33"/>
  <c r="S2027" i="33"/>
  <c r="C2028" i="33"/>
  <c r="H2028" i="33"/>
  <c r="I2028" i="33"/>
  <c r="L2028" i="33"/>
  <c r="O2028" i="33"/>
  <c r="Q2028" i="33"/>
  <c r="R2028" i="33"/>
  <c r="S2028" i="33"/>
  <c r="C2029" i="33"/>
  <c r="H2029" i="33"/>
  <c r="I2029" i="33"/>
  <c r="L2029" i="33"/>
  <c r="O2029" i="33"/>
  <c r="Q2029" i="33"/>
  <c r="R2029" i="33"/>
  <c r="S2029" i="33"/>
  <c r="C2030" i="33"/>
  <c r="H2030" i="33"/>
  <c r="I2030" i="33"/>
  <c r="L2030" i="33"/>
  <c r="O2030" i="33"/>
  <c r="Q2030" i="33"/>
  <c r="R2030" i="33"/>
  <c r="S2030" i="33"/>
  <c r="C2031" i="33"/>
  <c r="H2031" i="33"/>
  <c r="I2031" i="33"/>
  <c r="L2031" i="33"/>
  <c r="O2031" i="33"/>
  <c r="Q2031" i="33"/>
  <c r="R2031" i="33"/>
  <c r="S2031" i="33"/>
  <c r="C2032" i="33"/>
  <c r="H2032" i="33"/>
  <c r="I2032" i="33"/>
  <c r="L2032" i="33"/>
  <c r="O2032" i="33"/>
  <c r="Q2032" i="33"/>
  <c r="R2032" i="33"/>
  <c r="S2032" i="33"/>
  <c r="C2033" i="33"/>
  <c r="H2033" i="33"/>
  <c r="I2033" i="33"/>
  <c r="L2033" i="33"/>
  <c r="O2033" i="33"/>
  <c r="Q2033" i="33"/>
  <c r="R2033" i="33"/>
  <c r="S2033" i="33"/>
  <c r="C2034" i="33"/>
  <c r="H2034" i="33"/>
  <c r="I2034" i="33"/>
  <c r="L2034" i="33"/>
  <c r="O2034" i="33"/>
  <c r="Q2034" i="33"/>
  <c r="R2034" i="33"/>
  <c r="S2034" i="33"/>
  <c r="C2035" i="33"/>
  <c r="H2035" i="33"/>
  <c r="I2035" i="33"/>
  <c r="L2035" i="33"/>
  <c r="O2035" i="33"/>
  <c r="Q2035" i="33"/>
  <c r="R2035" i="33"/>
  <c r="S2035" i="33"/>
  <c r="C2036" i="33"/>
  <c r="H2036" i="33"/>
  <c r="I2036" i="33"/>
  <c r="L2036" i="33"/>
  <c r="O2036" i="33"/>
  <c r="Q2036" i="33"/>
  <c r="R2036" i="33"/>
  <c r="S2036" i="33"/>
  <c r="C2037" i="33"/>
  <c r="H2037" i="33"/>
  <c r="I2037" i="33"/>
  <c r="L2037" i="33"/>
  <c r="O2037" i="33"/>
  <c r="Q2037" i="33"/>
  <c r="R2037" i="33"/>
  <c r="S2037" i="33"/>
  <c r="C2038" i="33"/>
  <c r="H2038" i="33"/>
  <c r="I2038" i="33"/>
  <c r="L2038" i="33"/>
  <c r="O2038" i="33"/>
  <c r="Q2038" i="33"/>
  <c r="R2038" i="33"/>
  <c r="S2038" i="33"/>
  <c r="C2039" i="33"/>
  <c r="H2039" i="33"/>
  <c r="I2039" i="33"/>
  <c r="L2039" i="33"/>
  <c r="O2039" i="33"/>
  <c r="Q2039" i="33"/>
  <c r="R2039" i="33"/>
  <c r="S2039" i="33"/>
  <c r="C2040" i="33"/>
  <c r="H2040" i="33"/>
  <c r="I2040" i="33"/>
  <c r="L2040" i="33"/>
  <c r="O2040" i="33"/>
  <c r="Q2040" i="33"/>
  <c r="R2040" i="33"/>
  <c r="S2040" i="33"/>
  <c r="C2041" i="33"/>
  <c r="H2041" i="33"/>
  <c r="I2041" i="33"/>
  <c r="L2041" i="33"/>
  <c r="O2041" i="33"/>
  <c r="Q2041" i="33"/>
  <c r="R2041" i="33"/>
  <c r="S2041" i="33"/>
  <c r="C2042" i="33"/>
  <c r="H2042" i="33"/>
  <c r="I2042" i="33"/>
  <c r="L2042" i="33"/>
  <c r="O2042" i="33"/>
  <c r="Q2042" i="33"/>
  <c r="R2042" i="33"/>
  <c r="S2042" i="33"/>
  <c r="C2043" i="33"/>
  <c r="H2043" i="33"/>
  <c r="I2043" i="33"/>
  <c r="L2043" i="33"/>
  <c r="O2043" i="33"/>
  <c r="Q2043" i="33"/>
  <c r="R2043" i="33"/>
  <c r="S2043" i="33"/>
  <c r="C2044" i="33"/>
  <c r="H2044" i="33"/>
  <c r="I2044" i="33"/>
  <c r="L2044" i="33"/>
  <c r="O2044" i="33"/>
  <c r="Q2044" i="33"/>
  <c r="R2044" i="33"/>
  <c r="S2044" i="33"/>
  <c r="C2045" i="33"/>
  <c r="H2045" i="33"/>
  <c r="I2045" i="33"/>
  <c r="L2045" i="33"/>
  <c r="O2045" i="33"/>
  <c r="Q2045" i="33"/>
  <c r="R2045" i="33"/>
  <c r="S2045" i="33"/>
  <c r="C2046" i="33"/>
  <c r="H2046" i="33"/>
  <c r="I2046" i="33"/>
  <c r="L2046" i="33"/>
  <c r="O2046" i="33"/>
  <c r="Q2046" i="33"/>
  <c r="R2046" i="33"/>
  <c r="S2046" i="33"/>
  <c r="C2047" i="33"/>
  <c r="H2047" i="33"/>
  <c r="I2047" i="33"/>
  <c r="L2047" i="33"/>
  <c r="O2047" i="33"/>
  <c r="Q2047" i="33"/>
  <c r="R2047" i="33"/>
  <c r="S2047" i="33"/>
  <c r="C2048" i="33"/>
  <c r="H2048" i="33"/>
  <c r="I2048" i="33"/>
  <c r="L2048" i="33"/>
  <c r="O2048" i="33"/>
  <c r="Q2048" i="33"/>
  <c r="R2048" i="33"/>
  <c r="S2048" i="33"/>
  <c r="C2049" i="33"/>
  <c r="H2049" i="33"/>
  <c r="I2049" i="33"/>
  <c r="L2049" i="33"/>
  <c r="O2049" i="33"/>
  <c r="Q2049" i="33"/>
  <c r="R2049" i="33"/>
  <c r="S2049" i="33"/>
  <c r="C2050" i="33"/>
  <c r="H2050" i="33"/>
  <c r="I2050" i="33"/>
  <c r="L2050" i="33"/>
  <c r="O2050" i="33"/>
  <c r="Q2050" i="33"/>
  <c r="R2050" i="33"/>
  <c r="S2050" i="33"/>
  <c r="C2051" i="33"/>
  <c r="H2051" i="33"/>
  <c r="I2051" i="33"/>
  <c r="L2051" i="33"/>
  <c r="O2051" i="33"/>
  <c r="Q2051" i="33"/>
  <c r="R2051" i="33"/>
  <c r="S2051" i="33"/>
  <c r="C2052" i="33"/>
  <c r="H2052" i="33"/>
  <c r="I2052" i="33"/>
  <c r="L2052" i="33"/>
  <c r="O2052" i="33"/>
  <c r="Q2052" i="33"/>
  <c r="R2052" i="33"/>
  <c r="S2052" i="33"/>
  <c r="C2053" i="33"/>
  <c r="H2053" i="33"/>
  <c r="I2053" i="33"/>
  <c r="L2053" i="33"/>
  <c r="O2053" i="33"/>
  <c r="Q2053" i="33"/>
  <c r="R2053" i="33"/>
  <c r="S2053" i="33"/>
  <c r="C2054" i="33"/>
  <c r="H2054" i="33"/>
  <c r="I2054" i="33"/>
  <c r="L2054" i="33"/>
  <c r="O2054" i="33"/>
  <c r="Q2054" i="33"/>
  <c r="R2054" i="33"/>
  <c r="S2054" i="33"/>
  <c r="C2055" i="33"/>
  <c r="H2055" i="33"/>
  <c r="I2055" i="33"/>
  <c r="L2055" i="33"/>
  <c r="O2055" i="33"/>
  <c r="Q2055" i="33"/>
  <c r="R2055" i="33"/>
  <c r="S2055" i="33"/>
  <c r="C2056" i="33"/>
  <c r="H2056" i="33"/>
  <c r="I2056" i="33"/>
  <c r="L2056" i="33"/>
  <c r="O2056" i="33"/>
  <c r="Q2056" i="33"/>
  <c r="R2056" i="33"/>
  <c r="S2056" i="33"/>
  <c r="C2057" i="33"/>
  <c r="H2057" i="33"/>
  <c r="I2057" i="33"/>
  <c r="L2057" i="33"/>
  <c r="O2057" i="33"/>
  <c r="Q2057" i="33"/>
  <c r="R2057" i="33"/>
  <c r="S2057" i="33"/>
  <c r="C2058" i="33"/>
  <c r="H2058" i="33"/>
  <c r="I2058" i="33"/>
  <c r="L2058" i="33"/>
  <c r="O2058" i="33"/>
  <c r="Q2058" i="33"/>
  <c r="R2058" i="33"/>
  <c r="S2058" i="33"/>
  <c r="C2059" i="33"/>
  <c r="H2059" i="33"/>
  <c r="I2059" i="33"/>
  <c r="L2059" i="33"/>
  <c r="O2059" i="33"/>
  <c r="Q2059" i="33"/>
  <c r="R2059" i="33"/>
  <c r="S2059" i="33"/>
  <c r="C2060" i="33"/>
  <c r="H2060" i="33"/>
  <c r="I2060" i="33"/>
  <c r="L2060" i="33"/>
  <c r="O2060" i="33"/>
  <c r="Q2060" i="33"/>
  <c r="R2060" i="33"/>
  <c r="S2060" i="33"/>
  <c r="C2061" i="33"/>
  <c r="H2061" i="33"/>
  <c r="I2061" i="33"/>
  <c r="L2061" i="33"/>
  <c r="O2061" i="33"/>
  <c r="Q2061" i="33"/>
  <c r="R2061" i="33"/>
  <c r="S2061" i="33"/>
  <c r="C2062" i="33"/>
  <c r="H2062" i="33"/>
  <c r="I2062" i="33"/>
  <c r="L2062" i="33"/>
  <c r="O2062" i="33"/>
  <c r="Q2062" i="33"/>
  <c r="R2062" i="33"/>
  <c r="S2062" i="33"/>
  <c r="C2063" i="33"/>
  <c r="H2063" i="33"/>
  <c r="I2063" i="33"/>
  <c r="L2063" i="33"/>
  <c r="O2063" i="33"/>
  <c r="Q2063" i="33"/>
  <c r="R2063" i="33"/>
  <c r="S2063" i="33"/>
  <c r="C2064" i="33"/>
  <c r="H2064" i="33"/>
  <c r="I2064" i="33"/>
  <c r="L2064" i="33"/>
  <c r="O2064" i="33"/>
  <c r="Q2064" i="33"/>
  <c r="R2064" i="33"/>
  <c r="S2064" i="33"/>
  <c r="C2065" i="33"/>
  <c r="H2065" i="33"/>
  <c r="I2065" i="33"/>
  <c r="L2065" i="33"/>
  <c r="O2065" i="33"/>
  <c r="Q2065" i="33"/>
  <c r="R2065" i="33"/>
  <c r="S2065" i="33"/>
  <c r="C2066" i="33"/>
  <c r="H2066" i="33"/>
  <c r="I2066" i="33"/>
  <c r="L2066" i="33"/>
  <c r="O2066" i="33"/>
  <c r="Q2066" i="33"/>
  <c r="R2066" i="33"/>
  <c r="S2066" i="33"/>
  <c r="C2067" i="33"/>
  <c r="H2067" i="33"/>
  <c r="I2067" i="33"/>
  <c r="L2067" i="33"/>
  <c r="O2067" i="33"/>
  <c r="Q2067" i="33"/>
  <c r="R2067" i="33"/>
  <c r="S2067" i="33"/>
  <c r="C2068" i="33"/>
  <c r="H2068" i="33"/>
  <c r="I2068" i="33"/>
  <c r="L2068" i="33"/>
  <c r="O2068" i="33"/>
  <c r="Q2068" i="33"/>
  <c r="R2068" i="33"/>
  <c r="S2068" i="33"/>
  <c r="C2069" i="33"/>
  <c r="H2069" i="33"/>
  <c r="I2069" i="33"/>
  <c r="L2069" i="33"/>
  <c r="O2069" i="33"/>
  <c r="Q2069" i="33"/>
  <c r="R2069" i="33"/>
  <c r="S2069" i="33"/>
  <c r="C2070" i="33"/>
  <c r="H2070" i="33"/>
  <c r="I2070" i="33"/>
  <c r="L2070" i="33"/>
  <c r="O2070" i="33"/>
  <c r="Q2070" i="33"/>
  <c r="R2070" i="33"/>
  <c r="S2070" i="33"/>
  <c r="C2071" i="33"/>
  <c r="H2071" i="33"/>
  <c r="I2071" i="33"/>
  <c r="L2071" i="33"/>
  <c r="O2071" i="33"/>
  <c r="Q2071" i="33"/>
  <c r="R2071" i="33"/>
  <c r="S2071" i="33"/>
  <c r="C2072" i="33"/>
  <c r="H2072" i="33"/>
  <c r="I2072" i="33"/>
  <c r="L2072" i="33"/>
  <c r="O2072" i="33"/>
  <c r="Q2072" i="33"/>
  <c r="R2072" i="33"/>
  <c r="S2072" i="33"/>
  <c r="C2073" i="33"/>
  <c r="H2073" i="33"/>
  <c r="I2073" i="33"/>
  <c r="L2073" i="33"/>
  <c r="O2073" i="33"/>
  <c r="Q2073" i="33"/>
  <c r="R2073" i="33"/>
  <c r="S2073" i="33"/>
  <c r="C2074" i="33"/>
  <c r="H2074" i="33"/>
  <c r="I2074" i="33"/>
  <c r="L2074" i="33"/>
  <c r="O2074" i="33"/>
  <c r="Q2074" i="33"/>
  <c r="R2074" i="33"/>
  <c r="S2074" i="33"/>
  <c r="C2075" i="33"/>
  <c r="H2075" i="33"/>
  <c r="I2075" i="33"/>
  <c r="L2075" i="33"/>
  <c r="O2075" i="33"/>
  <c r="Q2075" i="33"/>
  <c r="R2075" i="33"/>
  <c r="S2075" i="33"/>
  <c r="C2076" i="33"/>
  <c r="H2076" i="33"/>
  <c r="I2076" i="33"/>
  <c r="L2076" i="33"/>
  <c r="O2076" i="33"/>
  <c r="Q2076" i="33"/>
  <c r="R2076" i="33"/>
  <c r="S2076" i="33"/>
  <c r="C2077" i="33"/>
  <c r="H2077" i="33"/>
  <c r="I2077" i="33"/>
  <c r="L2077" i="33"/>
  <c r="O2077" i="33"/>
  <c r="Q2077" i="33"/>
  <c r="R2077" i="33"/>
  <c r="S2077" i="33"/>
  <c r="C2078" i="33"/>
  <c r="H2078" i="33"/>
  <c r="I2078" i="33"/>
  <c r="L2078" i="33"/>
  <c r="O2078" i="33"/>
  <c r="Q2078" i="33"/>
  <c r="R2078" i="33"/>
  <c r="S2078" i="33"/>
  <c r="C2079" i="33"/>
  <c r="H2079" i="33"/>
  <c r="I2079" i="33"/>
  <c r="L2079" i="33"/>
  <c r="O2079" i="33"/>
  <c r="Q2079" i="33"/>
  <c r="R2079" i="33"/>
  <c r="S2079" i="33"/>
  <c r="C2080" i="33"/>
  <c r="H2080" i="33"/>
  <c r="I2080" i="33"/>
  <c r="L2080" i="33"/>
  <c r="O2080" i="33"/>
  <c r="Q2080" i="33"/>
  <c r="R2080" i="33"/>
  <c r="S2080" i="33"/>
  <c r="C2081" i="33"/>
  <c r="H2081" i="33"/>
  <c r="I2081" i="33"/>
  <c r="L2081" i="33"/>
  <c r="O2081" i="33"/>
  <c r="Q2081" i="33"/>
  <c r="R2081" i="33"/>
  <c r="S2081" i="33"/>
  <c r="C2082" i="33"/>
  <c r="H2082" i="33"/>
  <c r="I2082" i="33"/>
  <c r="L2082" i="33"/>
  <c r="O2082" i="33"/>
  <c r="Q2082" i="33"/>
  <c r="R2082" i="33"/>
  <c r="S2082" i="33"/>
  <c r="C2083" i="33"/>
  <c r="H2083" i="33"/>
  <c r="I2083" i="33"/>
  <c r="L2083" i="33"/>
  <c r="O2083" i="33"/>
  <c r="Q2083" i="33"/>
  <c r="R2083" i="33"/>
  <c r="S2083" i="33"/>
  <c r="C2084" i="33"/>
  <c r="H2084" i="33"/>
  <c r="I2084" i="33"/>
  <c r="L2084" i="33"/>
  <c r="O2084" i="33"/>
  <c r="Q2084" i="33"/>
  <c r="R2084" i="33"/>
  <c r="S2084" i="33"/>
  <c r="C2085" i="33"/>
  <c r="H2085" i="33"/>
  <c r="I2085" i="33"/>
  <c r="L2085" i="33"/>
  <c r="O2085" i="33"/>
  <c r="Q2085" i="33"/>
  <c r="R2085" i="33"/>
  <c r="S2085" i="33"/>
  <c r="C2086" i="33"/>
  <c r="H2086" i="33"/>
  <c r="I2086" i="33"/>
  <c r="L2086" i="33"/>
  <c r="O2086" i="33"/>
  <c r="Q2086" i="33"/>
  <c r="R2086" i="33"/>
  <c r="S2086" i="33"/>
  <c r="C2087" i="33"/>
  <c r="H2087" i="33"/>
  <c r="I2087" i="33"/>
  <c r="L2087" i="33"/>
  <c r="O2087" i="33"/>
  <c r="Q2087" i="33"/>
  <c r="R2087" i="33"/>
  <c r="S2087" i="33"/>
  <c r="C2088" i="33"/>
  <c r="H2088" i="33"/>
  <c r="I2088" i="33"/>
  <c r="L2088" i="33"/>
  <c r="O2088" i="33"/>
  <c r="Q2088" i="33"/>
  <c r="R2088" i="33"/>
  <c r="S2088" i="33"/>
  <c r="C2089" i="33"/>
  <c r="H2089" i="33"/>
  <c r="I2089" i="33"/>
  <c r="L2089" i="33"/>
  <c r="O2089" i="33"/>
  <c r="Q2089" i="33"/>
  <c r="R2089" i="33"/>
  <c r="S2089" i="33"/>
  <c r="C2090" i="33"/>
  <c r="H2090" i="33"/>
  <c r="I2090" i="33"/>
  <c r="L2090" i="33"/>
  <c r="O2090" i="33"/>
  <c r="Q2090" i="33"/>
  <c r="R2090" i="33"/>
  <c r="S2090" i="33"/>
  <c r="C2091" i="33"/>
  <c r="H2091" i="33"/>
  <c r="I2091" i="33"/>
  <c r="L2091" i="33"/>
  <c r="O2091" i="33"/>
  <c r="Q2091" i="33"/>
  <c r="R2091" i="33"/>
  <c r="S2091" i="33"/>
  <c r="C2092" i="33"/>
  <c r="H2092" i="33"/>
  <c r="I2092" i="33"/>
  <c r="L2092" i="33"/>
  <c r="O2092" i="33"/>
  <c r="Q2092" i="33"/>
  <c r="R2092" i="33"/>
  <c r="S2092" i="33"/>
  <c r="C2093" i="33"/>
  <c r="H2093" i="33"/>
  <c r="I2093" i="33"/>
  <c r="L2093" i="33"/>
  <c r="O2093" i="33"/>
  <c r="Q2093" i="33"/>
  <c r="R2093" i="33"/>
  <c r="S2093" i="33"/>
  <c r="C2094" i="33"/>
  <c r="H2094" i="33"/>
  <c r="I2094" i="33"/>
  <c r="L2094" i="33"/>
  <c r="O2094" i="33"/>
  <c r="Q2094" i="33"/>
  <c r="R2094" i="33"/>
  <c r="S2094" i="33"/>
  <c r="C2095" i="33"/>
  <c r="H2095" i="33"/>
  <c r="I2095" i="33"/>
  <c r="L2095" i="33"/>
  <c r="O2095" i="33"/>
  <c r="Q2095" i="33"/>
  <c r="R2095" i="33"/>
  <c r="S2095" i="33"/>
  <c r="C2096" i="33"/>
  <c r="H2096" i="33"/>
  <c r="I2096" i="33"/>
  <c r="L2096" i="33"/>
  <c r="O2096" i="33"/>
  <c r="Q2096" i="33"/>
  <c r="R2096" i="33"/>
  <c r="S2096" i="33"/>
  <c r="C2097" i="33"/>
  <c r="H2097" i="33"/>
  <c r="I2097" i="33"/>
  <c r="L2097" i="33"/>
  <c r="O2097" i="33"/>
  <c r="Q2097" i="33"/>
  <c r="R2097" i="33"/>
  <c r="S2097" i="33"/>
  <c r="C2098" i="33"/>
  <c r="H2098" i="33"/>
  <c r="I2098" i="33"/>
  <c r="L2098" i="33"/>
  <c r="O2098" i="33"/>
  <c r="Q2098" i="33"/>
  <c r="R2098" i="33"/>
  <c r="S2098" i="33"/>
  <c r="C2099" i="33"/>
  <c r="H2099" i="33"/>
  <c r="I2099" i="33"/>
  <c r="L2099" i="33"/>
  <c r="O2099" i="33"/>
  <c r="Q2099" i="33"/>
  <c r="R2099" i="33"/>
  <c r="S2099" i="33"/>
  <c r="C2100" i="33"/>
  <c r="H2100" i="33"/>
  <c r="I2100" i="33"/>
  <c r="L2100" i="33"/>
  <c r="O2100" i="33"/>
  <c r="Q2100" i="33"/>
  <c r="R2100" i="33"/>
  <c r="S2100" i="33"/>
  <c r="C2101" i="33"/>
  <c r="H2101" i="33"/>
  <c r="I2101" i="33"/>
  <c r="L2101" i="33"/>
  <c r="O2101" i="33"/>
  <c r="Q2101" i="33"/>
  <c r="R2101" i="33"/>
  <c r="S2101" i="33"/>
  <c r="C2102" i="33"/>
  <c r="H2102" i="33"/>
  <c r="I2102" i="33"/>
  <c r="L2102" i="33"/>
  <c r="O2102" i="33"/>
  <c r="Q2102" i="33"/>
  <c r="R2102" i="33"/>
  <c r="S2102" i="33"/>
  <c r="C2103" i="33"/>
  <c r="H2103" i="33"/>
  <c r="I2103" i="33"/>
  <c r="L2103" i="33"/>
  <c r="O2103" i="33"/>
  <c r="Q2103" i="33"/>
  <c r="R2103" i="33"/>
  <c r="S2103" i="33"/>
  <c r="C2104" i="33"/>
  <c r="H2104" i="33"/>
  <c r="I2104" i="33"/>
  <c r="L2104" i="33"/>
  <c r="O2104" i="33"/>
  <c r="Q2104" i="33"/>
  <c r="R2104" i="33"/>
  <c r="S2104" i="33"/>
  <c r="C2105" i="33"/>
  <c r="H2105" i="33"/>
  <c r="I2105" i="33"/>
  <c r="L2105" i="33"/>
  <c r="O2105" i="33"/>
  <c r="Q2105" i="33"/>
  <c r="R2105" i="33"/>
  <c r="S2105" i="33"/>
  <c r="C2106" i="33"/>
  <c r="H2106" i="33"/>
  <c r="I2106" i="33"/>
  <c r="L2106" i="33"/>
  <c r="O2106" i="33"/>
  <c r="Q2106" i="33"/>
  <c r="R2106" i="33"/>
  <c r="S2106" i="33"/>
  <c r="C2107" i="33"/>
  <c r="H2107" i="33"/>
  <c r="I2107" i="33"/>
  <c r="L2107" i="33"/>
  <c r="O2107" i="33"/>
  <c r="Q2107" i="33"/>
  <c r="R2107" i="33"/>
  <c r="S2107" i="33"/>
  <c r="C2108" i="33"/>
  <c r="H2108" i="33"/>
  <c r="I2108" i="33"/>
  <c r="L2108" i="33"/>
  <c r="O2108" i="33"/>
  <c r="Q2108" i="33"/>
  <c r="R2108" i="33"/>
  <c r="S2108" i="33"/>
  <c r="C2109" i="33"/>
  <c r="H2109" i="33"/>
  <c r="I2109" i="33"/>
  <c r="L2109" i="33"/>
  <c r="O2109" i="33"/>
  <c r="Q2109" i="33"/>
  <c r="R2109" i="33"/>
  <c r="S2109" i="33"/>
  <c r="C2110" i="33"/>
  <c r="H2110" i="33"/>
  <c r="I2110" i="33"/>
  <c r="L2110" i="33"/>
  <c r="O2110" i="33"/>
  <c r="Q2110" i="33"/>
  <c r="R2110" i="33"/>
  <c r="S2110" i="33"/>
  <c r="C2111" i="33"/>
  <c r="H2111" i="33"/>
  <c r="I2111" i="33"/>
  <c r="L2111" i="33"/>
  <c r="O2111" i="33"/>
  <c r="Q2111" i="33"/>
  <c r="R2111" i="33"/>
  <c r="S2111" i="33"/>
  <c r="C2112" i="33"/>
  <c r="H2112" i="33"/>
  <c r="I2112" i="33"/>
  <c r="L2112" i="33"/>
  <c r="O2112" i="33"/>
  <c r="Q2112" i="33"/>
  <c r="R2112" i="33"/>
  <c r="S2112" i="33"/>
  <c r="C2113" i="33"/>
  <c r="H2113" i="33"/>
  <c r="I2113" i="33"/>
  <c r="L2113" i="33"/>
  <c r="O2113" i="33"/>
  <c r="Q2113" i="33"/>
  <c r="R2113" i="33"/>
  <c r="S2113" i="33"/>
  <c r="C2114" i="33"/>
  <c r="H2114" i="33"/>
  <c r="I2114" i="33"/>
  <c r="L2114" i="33"/>
  <c r="O2114" i="33"/>
  <c r="Q2114" i="33"/>
  <c r="R2114" i="33"/>
  <c r="S2114" i="33"/>
  <c r="C2115" i="33"/>
  <c r="H2115" i="33"/>
  <c r="I2115" i="33"/>
  <c r="L2115" i="33"/>
  <c r="O2115" i="33"/>
  <c r="Q2115" i="33"/>
  <c r="R2115" i="33"/>
  <c r="S2115" i="33"/>
  <c r="C2116" i="33"/>
  <c r="H2116" i="33"/>
  <c r="I2116" i="33"/>
  <c r="L2116" i="33"/>
  <c r="O2116" i="33"/>
  <c r="Q2116" i="33"/>
  <c r="R2116" i="33"/>
  <c r="S2116" i="33"/>
  <c r="C2117" i="33"/>
  <c r="H2117" i="33"/>
  <c r="I2117" i="33"/>
  <c r="L2117" i="33"/>
  <c r="O2117" i="33"/>
  <c r="Q2117" i="33"/>
  <c r="R2117" i="33"/>
  <c r="S2117" i="33"/>
  <c r="C2118" i="33"/>
  <c r="H2118" i="33"/>
  <c r="I2118" i="33"/>
  <c r="L2118" i="33"/>
  <c r="O2118" i="33"/>
  <c r="Q2118" i="33"/>
  <c r="R2118" i="33"/>
  <c r="S2118" i="33"/>
  <c r="C2119" i="33"/>
  <c r="H2119" i="33"/>
  <c r="I2119" i="33"/>
  <c r="L2119" i="33"/>
  <c r="O2119" i="33"/>
  <c r="Q2119" i="33"/>
  <c r="R2119" i="33"/>
  <c r="S2119" i="33"/>
  <c r="C2120" i="33"/>
  <c r="H2120" i="33"/>
  <c r="I2120" i="33"/>
  <c r="L2120" i="33"/>
  <c r="O2120" i="33"/>
  <c r="Q2120" i="33"/>
  <c r="R2120" i="33"/>
  <c r="S2120" i="33"/>
  <c r="C2121" i="33"/>
  <c r="H2121" i="33"/>
  <c r="I2121" i="33"/>
  <c r="L2121" i="33"/>
  <c r="O2121" i="33"/>
  <c r="Q2121" i="33"/>
  <c r="R2121" i="33"/>
  <c r="S2121" i="33"/>
  <c r="C2122" i="33"/>
  <c r="H2122" i="33"/>
  <c r="I2122" i="33"/>
  <c r="L2122" i="33"/>
  <c r="O2122" i="33"/>
  <c r="Q2122" i="33"/>
  <c r="R2122" i="33"/>
  <c r="S2122" i="33"/>
  <c r="C2123" i="33"/>
  <c r="H2123" i="33"/>
  <c r="I2123" i="33"/>
  <c r="L2123" i="33"/>
  <c r="O2123" i="33"/>
  <c r="Q2123" i="33"/>
  <c r="R2123" i="33"/>
  <c r="S2123" i="33"/>
  <c r="C2124" i="33"/>
  <c r="H2124" i="33"/>
  <c r="I2124" i="33"/>
  <c r="L2124" i="33"/>
  <c r="O2124" i="33"/>
  <c r="Q2124" i="33"/>
  <c r="R2124" i="33"/>
  <c r="S2124" i="33"/>
  <c r="C2125" i="33"/>
  <c r="H2125" i="33"/>
  <c r="I2125" i="33"/>
  <c r="L2125" i="33"/>
  <c r="O2125" i="33"/>
  <c r="Q2125" i="33"/>
  <c r="R2125" i="33"/>
  <c r="S2125" i="33"/>
  <c r="C2126" i="33"/>
  <c r="H2126" i="33"/>
  <c r="I2126" i="33"/>
  <c r="L2126" i="33"/>
  <c r="O2126" i="33"/>
  <c r="Q2126" i="33"/>
  <c r="R2126" i="33"/>
  <c r="S2126" i="33"/>
  <c r="C2127" i="33"/>
  <c r="H2127" i="33"/>
  <c r="I2127" i="33"/>
  <c r="L2127" i="33"/>
  <c r="O2127" i="33"/>
  <c r="Q2127" i="33"/>
  <c r="R2127" i="33"/>
  <c r="S2127" i="33"/>
  <c r="C2128" i="33"/>
  <c r="H2128" i="33"/>
  <c r="I2128" i="33"/>
  <c r="L2128" i="33"/>
  <c r="O2128" i="33"/>
  <c r="Q2128" i="33"/>
  <c r="R2128" i="33"/>
  <c r="S2128" i="33"/>
  <c r="C2129" i="33"/>
  <c r="H2129" i="33"/>
  <c r="I2129" i="33"/>
  <c r="L2129" i="33"/>
  <c r="O2129" i="33"/>
  <c r="Q2129" i="33"/>
  <c r="R2129" i="33"/>
  <c r="S2129" i="33"/>
  <c r="C2130" i="33"/>
  <c r="H2130" i="33"/>
  <c r="I2130" i="33"/>
  <c r="L2130" i="33"/>
  <c r="O2130" i="33"/>
  <c r="Q2130" i="33"/>
  <c r="R2130" i="33"/>
  <c r="S2130" i="33"/>
  <c r="C2131" i="33"/>
  <c r="H2131" i="33"/>
  <c r="I2131" i="33"/>
  <c r="L2131" i="33"/>
  <c r="O2131" i="33"/>
  <c r="Q2131" i="33"/>
  <c r="R2131" i="33"/>
  <c r="S2131" i="33"/>
  <c r="C2132" i="33"/>
  <c r="H2132" i="33"/>
  <c r="I2132" i="33"/>
  <c r="L2132" i="33"/>
  <c r="O2132" i="33"/>
  <c r="Q2132" i="33"/>
  <c r="R2132" i="33"/>
  <c r="S2132" i="33"/>
  <c r="C2133" i="33"/>
  <c r="H2133" i="33"/>
  <c r="I2133" i="33"/>
  <c r="L2133" i="33"/>
  <c r="O2133" i="33"/>
  <c r="Q2133" i="33"/>
  <c r="R2133" i="33"/>
  <c r="S2133" i="33"/>
  <c r="C2134" i="33"/>
  <c r="H2134" i="33"/>
  <c r="I2134" i="33"/>
  <c r="L2134" i="33"/>
  <c r="O2134" i="33"/>
  <c r="Q2134" i="33"/>
  <c r="R2134" i="33"/>
  <c r="S2134" i="33"/>
  <c r="C2135" i="33"/>
  <c r="H2135" i="33"/>
  <c r="I2135" i="33"/>
  <c r="L2135" i="33"/>
  <c r="O2135" i="33"/>
  <c r="Q2135" i="33"/>
  <c r="R2135" i="33"/>
  <c r="S2135" i="33"/>
  <c r="C2136" i="33"/>
  <c r="H2136" i="33"/>
  <c r="I2136" i="33"/>
  <c r="L2136" i="33"/>
  <c r="O2136" i="33"/>
  <c r="Q2136" i="33"/>
  <c r="R2136" i="33"/>
  <c r="S2136" i="33"/>
  <c r="C2137" i="33"/>
  <c r="H2137" i="33"/>
  <c r="I2137" i="33"/>
  <c r="L2137" i="33"/>
  <c r="O2137" i="33"/>
  <c r="Q2137" i="33"/>
  <c r="R2137" i="33"/>
  <c r="S2137" i="33"/>
  <c r="C2138" i="33"/>
  <c r="H2138" i="33"/>
  <c r="I2138" i="33"/>
  <c r="L2138" i="33"/>
  <c r="O2138" i="33"/>
  <c r="Q2138" i="33"/>
  <c r="R2138" i="33"/>
  <c r="S2138" i="33"/>
  <c r="C2139" i="33"/>
  <c r="H2139" i="33"/>
  <c r="I2139" i="33"/>
  <c r="L2139" i="33"/>
  <c r="O2139" i="33"/>
  <c r="Q2139" i="33"/>
  <c r="R2139" i="33"/>
  <c r="S2139" i="33"/>
  <c r="C2140" i="33"/>
  <c r="H2140" i="33"/>
  <c r="I2140" i="33"/>
  <c r="L2140" i="33"/>
  <c r="O2140" i="33"/>
  <c r="Q2140" i="33"/>
  <c r="R2140" i="33"/>
  <c r="S2140" i="33"/>
  <c r="C2141" i="33"/>
  <c r="H2141" i="33"/>
  <c r="I2141" i="33"/>
  <c r="L2141" i="33"/>
  <c r="O2141" i="33"/>
  <c r="Q2141" i="33"/>
  <c r="R2141" i="33"/>
  <c r="S2141" i="33"/>
  <c r="C2142" i="33"/>
  <c r="H2142" i="33"/>
  <c r="I2142" i="33"/>
  <c r="L2142" i="33"/>
  <c r="O2142" i="33"/>
  <c r="Q2142" i="33"/>
  <c r="R2142" i="33"/>
  <c r="S2142" i="33"/>
  <c r="C2143" i="33"/>
  <c r="H2143" i="33"/>
  <c r="I2143" i="33"/>
  <c r="L2143" i="33"/>
  <c r="O2143" i="33"/>
  <c r="Q2143" i="33"/>
  <c r="R2143" i="33"/>
  <c r="S2143" i="33"/>
  <c r="C2144" i="33"/>
  <c r="H2144" i="33"/>
  <c r="I2144" i="33"/>
  <c r="L2144" i="33"/>
  <c r="O2144" i="33"/>
  <c r="Q2144" i="33"/>
  <c r="R2144" i="33"/>
  <c r="S2144" i="33"/>
  <c r="C2145" i="33"/>
  <c r="H2145" i="33"/>
  <c r="I2145" i="33"/>
  <c r="L2145" i="33"/>
  <c r="O2145" i="33"/>
  <c r="Q2145" i="33"/>
  <c r="R2145" i="33"/>
  <c r="S2145" i="33"/>
  <c r="C2146" i="33"/>
  <c r="H2146" i="33"/>
  <c r="I2146" i="33"/>
  <c r="L2146" i="33"/>
  <c r="O2146" i="33"/>
  <c r="Q2146" i="33"/>
  <c r="R2146" i="33"/>
  <c r="S2146" i="33"/>
  <c r="C2147" i="33"/>
  <c r="H2147" i="33"/>
  <c r="I2147" i="33"/>
  <c r="L2147" i="33"/>
  <c r="O2147" i="33"/>
  <c r="Q2147" i="33"/>
  <c r="R2147" i="33"/>
  <c r="S2147" i="33"/>
  <c r="C2148" i="33"/>
  <c r="H2148" i="33"/>
  <c r="I2148" i="33"/>
  <c r="L2148" i="33"/>
  <c r="O2148" i="33"/>
  <c r="Q2148" i="33"/>
  <c r="R2148" i="33"/>
  <c r="S2148" i="33"/>
  <c r="C2149" i="33"/>
  <c r="H2149" i="33"/>
  <c r="I2149" i="33"/>
  <c r="L2149" i="33"/>
  <c r="O2149" i="33"/>
  <c r="Q2149" i="33"/>
  <c r="R2149" i="33"/>
  <c r="S2149" i="33"/>
  <c r="C2150" i="33"/>
  <c r="H2150" i="33"/>
  <c r="I2150" i="33"/>
  <c r="L2150" i="33"/>
  <c r="O2150" i="33"/>
  <c r="Q2150" i="33"/>
  <c r="R2150" i="33"/>
  <c r="S2150" i="33"/>
  <c r="C2151" i="33"/>
  <c r="H2151" i="33"/>
  <c r="I2151" i="33"/>
  <c r="L2151" i="33"/>
  <c r="O2151" i="33"/>
  <c r="Q2151" i="33"/>
  <c r="R2151" i="33"/>
  <c r="S2151" i="33"/>
  <c r="C2152" i="33"/>
  <c r="H2152" i="33"/>
  <c r="I2152" i="33"/>
  <c r="L2152" i="33"/>
  <c r="O2152" i="33"/>
  <c r="Q2152" i="33"/>
  <c r="R2152" i="33"/>
  <c r="S2152" i="33"/>
  <c r="C2153" i="33"/>
  <c r="H2153" i="33"/>
  <c r="I2153" i="33"/>
  <c r="L2153" i="33"/>
  <c r="O2153" i="33"/>
  <c r="Q2153" i="33"/>
  <c r="R2153" i="33"/>
  <c r="S2153" i="33"/>
  <c r="C2154" i="33"/>
  <c r="H2154" i="33"/>
  <c r="I2154" i="33"/>
  <c r="L2154" i="33"/>
  <c r="O2154" i="33"/>
  <c r="Q2154" i="33"/>
  <c r="R2154" i="33"/>
  <c r="S2154" i="33"/>
  <c r="C2155" i="33"/>
  <c r="H2155" i="33"/>
  <c r="I2155" i="33"/>
  <c r="L2155" i="33"/>
  <c r="O2155" i="33"/>
  <c r="Q2155" i="33"/>
  <c r="R2155" i="33"/>
  <c r="S2155" i="33"/>
  <c r="C2156" i="33"/>
  <c r="H2156" i="33"/>
  <c r="I2156" i="33"/>
  <c r="L2156" i="33"/>
  <c r="O2156" i="33"/>
  <c r="Q2156" i="33"/>
  <c r="R2156" i="33"/>
  <c r="S2156" i="33"/>
  <c r="C2157" i="33"/>
  <c r="H2157" i="33"/>
  <c r="I2157" i="33"/>
  <c r="L2157" i="33"/>
  <c r="O2157" i="33"/>
  <c r="Q2157" i="33"/>
  <c r="R2157" i="33"/>
  <c r="S2157" i="33"/>
  <c r="C2158" i="33"/>
  <c r="H2158" i="33"/>
  <c r="I2158" i="33"/>
  <c r="L2158" i="33"/>
  <c r="O2158" i="33"/>
  <c r="Q2158" i="33"/>
  <c r="R2158" i="33"/>
  <c r="S2158" i="33"/>
  <c r="C2159" i="33"/>
  <c r="H2159" i="33"/>
  <c r="I2159" i="33"/>
  <c r="L2159" i="33"/>
  <c r="O2159" i="33"/>
  <c r="Q2159" i="33"/>
  <c r="R2159" i="33"/>
  <c r="S2159" i="33"/>
  <c r="C2160" i="33"/>
  <c r="H2160" i="33"/>
  <c r="I2160" i="33"/>
  <c r="L2160" i="33"/>
  <c r="O2160" i="33"/>
  <c r="Q2160" i="33"/>
  <c r="R2160" i="33"/>
  <c r="S2160" i="33"/>
  <c r="C2161" i="33"/>
  <c r="H2161" i="33"/>
  <c r="I2161" i="33"/>
  <c r="L2161" i="33"/>
  <c r="O2161" i="33"/>
  <c r="Q2161" i="33"/>
  <c r="R2161" i="33"/>
  <c r="S2161" i="33"/>
  <c r="C2162" i="33"/>
  <c r="H2162" i="33"/>
  <c r="I2162" i="33"/>
  <c r="L2162" i="33"/>
  <c r="O2162" i="33"/>
  <c r="Q2162" i="33"/>
  <c r="R2162" i="33"/>
  <c r="S2162" i="33"/>
  <c r="C2163" i="33"/>
  <c r="H2163" i="33"/>
  <c r="I2163" i="33"/>
  <c r="L2163" i="33"/>
  <c r="O2163" i="33"/>
  <c r="Q2163" i="33"/>
  <c r="R2163" i="33"/>
  <c r="S2163" i="33"/>
  <c r="C2164" i="33"/>
  <c r="H2164" i="33"/>
  <c r="I2164" i="33"/>
  <c r="L2164" i="33"/>
  <c r="O2164" i="33"/>
  <c r="Q2164" i="33"/>
  <c r="R2164" i="33"/>
  <c r="S2164" i="33"/>
  <c r="C2165" i="33"/>
  <c r="H2165" i="33"/>
  <c r="I2165" i="33"/>
  <c r="L2165" i="33"/>
  <c r="O2165" i="33"/>
  <c r="Q2165" i="33"/>
  <c r="R2165" i="33"/>
  <c r="S2165" i="33"/>
  <c r="C2166" i="33"/>
  <c r="H2166" i="33"/>
  <c r="I2166" i="33"/>
  <c r="L2166" i="33"/>
  <c r="O2166" i="33"/>
  <c r="Q2166" i="33"/>
  <c r="R2166" i="33"/>
  <c r="S2166" i="33"/>
  <c r="C2167" i="33"/>
  <c r="H2167" i="33"/>
  <c r="I2167" i="33"/>
  <c r="L2167" i="33"/>
  <c r="O2167" i="33"/>
  <c r="Q2167" i="33"/>
  <c r="R2167" i="33"/>
  <c r="S2167" i="33"/>
  <c r="C2168" i="33"/>
  <c r="H2168" i="33"/>
  <c r="I2168" i="33"/>
  <c r="L2168" i="33"/>
  <c r="O2168" i="33"/>
  <c r="Q2168" i="33"/>
  <c r="R2168" i="33"/>
  <c r="S2168" i="33"/>
  <c r="C2169" i="33"/>
  <c r="H2169" i="33"/>
  <c r="I2169" i="33"/>
  <c r="L2169" i="33"/>
  <c r="O2169" i="33"/>
  <c r="Q2169" i="33"/>
  <c r="R2169" i="33"/>
  <c r="S2169" i="33"/>
  <c r="C2170" i="33"/>
  <c r="H2170" i="33"/>
  <c r="I2170" i="33"/>
  <c r="L2170" i="33"/>
  <c r="O2170" i="33"/>
  <c r="Q2170" i="33"/>
  <c r="R2170" i="33"/>
  <c r="S2170" i="33"/>
  <c r="C2171" i="33"/>
  <c r="H2171" i="33"/>
  <c r="I2171" i="33"/>
  <c r="L2171" i="33"/>
  <c r="O2171" i="33"/>
  <c r="Q2171" i="33"/>
  <c r="R2171" i="33"/>
  <c r="S2171" i="33"/>
  <c r="C2172" i="33"/>
  <c r="H2172" i="33"/>
  <c r="I2172" i="33"/>
  <c r="L2172" i="33"/>
  <c r="O2172" i="33"/>
  <c r="Q2172" i="33"/>
  <c r="R2172" i="33"/>
  <c r="S2172" i="33"/>
  <c r="C2173" i="33"/>
  <c r="H2173" i="33"/>
  <c r="I2173" i="33"/>
  <c r="L2173" i="33"/>
  <c r="O2173" i="33"/>
  <c r="Q2173" i="33"/>
  <c r="R2173" i="33"/>
  <c r="S2173" i="33"/>
  <c r="C2174" i="33"/>
  <c r="H2174" i="33"/>
  <c r="I2174" i="33"/>
  <c r="L2174" i="33"/>
  <c r="O2174" i="33"/>
  <c r="Q2174" i="33"/>
  <c r="R2174" i="33"/>
  <c r="S2174" i="33"/>
  <c r="C2175" i="33"/>
  <c r="H2175" i="33"/>
  <c r="I2175" i="33"/>
  <c r="L2175" i="33"/>
  <c r="O2175" i="33"/>
  <c r="Q2175" i="33"/>
  <c r="R2175" i="33"/>
  <c r="S2175" i="33"/>
  <c r="C2176" i="33"/>
  <c r="H2176" i="33"/>
  <c r="I2176" i="33"/>
  <c r="L2176" i="33"/>
  <c r="O2176" i="33"/>
  <c r="Q2176" i="33"/>
  <c r="R2176" i="33"/>
  <c r="S2176" i="33"/>
  <c r="C2177" i="33"/>
  <c r="H2177" i="33"/>
  <c r="I2177" i="33"/>
  <c r="L2177" i="33"/>
  <c r="O2177" i="33"/>
  <c r="Q2177" i="33"/>
  <c r="R2177" i="33"/>
  <c r="S2177" i="33"/>
  <c r="C2178" i="33"/>
  <c r="H2178" i="33"/>
  <c r="I2178" i="33"/>
  <c r="L2178" i="33"/>
  <c r="O2178" i="33"/>
  <c r="Q2178" i="33"/>
  <c r="R2178" i="33"/>
  <c r="S2178" i="33"/>
  <c r="C2179" i="33"/>
  <c r="H2179" i="33"/>
  <c r="I2179" i="33"/>
  <c r="L2179" i="33"/>
  <c r="O2179" i="33"/>
  <c r="Q2179" i="33"/>
  <c r="R2179" i="33"/>
  <c r="S2179" i="33"/>
  <c r="C2180" i="33"/>
  <c r="H2180" i="33"/>
  <c r="I2180" i="33"/>
  <c r="L2180" i="33"/>
  <c r="O2180" i="33"/>
  <c r="Q2180" i="33"/>
  <c r="R2180" i="33"/>
  <c r="S2180" i="33"/>
  <c r="C2181" i="33"/>
  <c r="H2181" i="33"/>
  <c r="I2181" i="33"/>
  <c r="L2181" i="33"/>
  <c r="O2181" i="33"/>
  <c r="Q2181" i="33"/>
  <c r="R2181" i="33"/>
  <c r="S2181" i="33"/>
  <c r="C2182" i="33"/>
  <c r="H2182" i="33"/>
  <c r="I2182" i="33"/>
  <c r="L2182" i="33"/>
  <c r="O2182" i="33"/>
  <c r="Q2182" i="33"/>
  <c r="R2182" i="33"/>
  <c r="S2182" i="33"/>
  <c r="C2183" i="33"/>
  <c r="H2183" i="33"/>
  <c r="I2183" i="33"/>
  <c r="L2183" i="33"/>
  <c r="O2183" i="33"/>
  <c r="Q2183" i="33"/>
  <c r="R2183" i="33"/>
  <c r="S2183" i="33"/>
  <c r="C2184" i="33"/>
  <c r="H2184" i="33"/>
  <c r="I2184" i="33"/>
  <c r="L2184" i="33"/>
  <c r="O2184" i="33"/>
  <c r="Q2184" i="33"/>
  <c r="R2184" i="33"/>
  <c r="S2184" i="33"/>
  <c r="C2185" i="33"/>
  <c r="H2185" i="33"/>
  <c r="I2185" i="33"/>
  <c r="L2185" i="33"/>
  <c r="O2185" i="33"/>
  <c r="Q2185" i="33"/>
  <c r="R2185" i="33"/>
  <c r="S2185" i="33"/>
  <c r="C2186" i="33"/>
  <c r="H2186" i="33"/>
  <c r="I2186" i="33"/>
  <c r="L2186" i="33"/>
  <c r="O2186" i="33"/>
  <c r="Q2186" i="33"/>
  <c r="R2186" i="33"/>
  <c r="S2186" i="33"/>
  <c r="C2187" i="33"/>
  <c r="H2187" i="33"/>
  <c r="I2187" i="33"/>
  <c r="L2187" i="33"/>
  <c r="O2187" i="33"/>
  <c r="Q2187" i="33"/>
  <c r="R2187" i="33"/>
  <c r="S2187" i="33"/>
  <c r="C2188" i="33"/>
  <c r="H2188" i="33"/>
  <c r="I2188" i="33"/>
  <c r="L2188" i="33"/>
  <c r="O2188" i="33"/>
  <c r="Q2188" i="33"/>
  <c r="R2188" i="33"/>
  <c r="S2188" i="33"/>
  <c r="C2189" i="33"/>
  <c r="H2189" i="33"/>
  <c r="I2189" i="33"/>
  <c r="L2189" i="33"/>
  <c r="O2189" i="33"/>
  <c r="Q2189" i="33"/>
  <c r="R2189" i="33"/>
  <c r="S2189" i="33"/>
  <c r="C2190" i="33"/>
  <c r="H2190" i="33"/>
  <c r="I2190" i="33"/>
  <c r="L2190" i="33"/>
  <c r="O2190" i="33"/>
  <c r="Q2190" i="33"/>
  <c r="R2190" i="33"/>
  <c r="S2190" i="33"/>
  <c r="C2191" i="33"/>
  <c r="H2191" i="33"/>
  <c r="I2191" i="33"/>
  <c r="L2191" i="33"/>
  <c r="O2191" i="33"/>
  <c r="Q2191" i="33"/>
  <c r="R2191" i="33"/>
  <c r="S2191" i="33"/>
  <c r="C2192" i="33"/>
  <c r="H2192" i="33"/>
  <c r="I2192" i="33"/>
  <c r="L2192" i="33"/>
  <c r="O2192" i="33"/>
  <c r="Q2192" i="33"/>
  <c r="R2192" i="33"/>
  <c r="S2192" i="33"/>
  <c r="C2193" i="33"/>
  <c r="H2193" i="33"/>
  <c r="I2193" i="33"/>
  <c r="L2193" i="33"/>
  <c r="O2193" i="33"/>
  <c r="Q2193" i="33"/>
  <c r="R2193" i="33"/>
  <c r="S2193" i="33"/>
  <c r="C2194" i="33"/>
  <c r="H2194" i="33"/>
  <c r="I2194" i="33"/>
  <c r="L2194" i="33"/>
  <c r="O2194" i="33"/>
  <c r="Q2194" i="33"/>
  <c r="R2194" i="33"/>
  <c r="S2194" i="33"/>
  <c r="C2195" i="33"/>
  <c r="H2195" i="33"/>
  <c r="I2195" i="33"/>
  <c r="L2195" i="33"/>
  <c r="O2195" i="33"/>
  <c r="Q2195" i="33"/>
  <c r="R2195" i="33"/>
  <c r="S2195" i="33"/>
  <c r="C2196" i="33"/>
  <c r="H2196" i="33"/>
  <c r="I2196" i="33"/>
  <c r="L2196" i="33"/>
  <c r="O2196" i="33"/>
  <c r="Q2196" i="33"/>
  <c r="R2196" i="33"/>
  <c r="S2196" i="33"/>
  <c r="C2197" i="33"/>
  <c r="H2197" i="33"/>
  <c r="I2197" i="33"/>
  <c r="L2197" i="33"/>
  <c r="O2197" i="33"/>
  <c r="Q2197" i="33"/>
  <c r="R2197" i="33"/>
  <c r="S2197" i="33"/>
  <c r="C2198" i="33"/>
  <c r="H2198" i="33"/>
  <c r="I2198" i="33"/>
  <c r="L2198" i="33"/>
  <c r="O2198" i="33"/>
  <c r="Q2198" i="33"/>
  <c r="R2198" i="33"/>
  <c r="S2198" i="33"/>
  <c r="C2199" i="33"/>
  <c r="H2199" i="33"/>
  <c r="I2199" i="33"/>
  <c r="L2199" i="33"/>
  <c r="O2199" i="33"/>
  <c r="Q2199" i="33"/>
  <c r="R2199" i="33"/>
  <c r="S2199" i="33"/>
  <c r="C2200" i="33"/>
  <c r="H2200" i="33"/>
  <c r="I2200" i="33"/>
  <c r="L2200" i="33"/>
  <c r="O2200" i="33"/>
  <c r="Q2200" i="33"/>
  <c r="R2200" i="33"/>
  <c r="S2200" i="33"/>
  <c r="C2201" i="33"/>
  <c r="H2201" i="33"/>
  <c r="I2201" i="33"/>
  <c r="L2201" i="33"/>
  <c r="O2201" i="33"/>
  <c r="Q2201" i="33"/>
  <c r="R2201" i="33"/>
  <c r="S2201" i="33"/>
  <c r="C2202" i="33"/>
  <c r="H2202" i="33"/>
  <c r="I2202" i="33"/>
  <c r="L2202" i="33"/>
  <c r="O2202" i="33"/>
  <c r="Q2202" i="33"/>
  <c r="R2202" i="33"/>
  <c r="S2202" i="33"/>
  <c r="C2203" i="33"/>
  <c r="H2203" i="33"/>
  <c r="I2203" i="33"/>
  <c r="L2203" i="33"/>
  <c r="O2203" i="33"/>
  <c r="Q2203" i="33"/>
  <c r="R2203" i="33"/>
  <c r="S2203" i="33"/>
  <c r="C2204" i="33"/>
  <c r="H2204" i="33"/>
  <c r="I2204" i="33"/>
  <c r="L2204" i="33"/>
  <c r="O2204" i="33"/>
  <c r="Q2204" i="33"/>
  <c r="R2204" i="33"/>
  <c r="S2204" i="33"/>
  <c r="C2205" i="33"/>
  <c r="H2205" i="33"/>
  <c r="I2205" i="33"/>
  <c r="L2205" i="33"/>
  <c r="O2205" i="33"/>
  <c r="Q2205" i="33"/>
  <c r="R2205" i="33"/>
  <c r="S2205" i="33"/>
  <c r="C2206" i="33"/>
  <c r="H2206" i="33"/>
  <c r="I2206" i="33"/>
  <c r="L2206" i="33"/>
  <c r="O2206" i="33"/>
  <c r="Q2206" i="33"/>
  <c r="R2206" i="33"/>
  <c r="S2206" i="33"/>
  <c r="C2207" i="33"/>
  <c r="H2207" i="33"/>
  <c r="I2207" i="33"/>
  <c r="L2207" i="33"/>
  <c r="O2207" i="33"/>
  <c r="Q2207" i="33"/>
  <c r="R2207" i="33"/>
  <c r="S2207" i="33"/>
  <c r="C2208" i="33"/>
  <c r="H2208" i="33"/>
  <c r="I2208" i="33"/>
  <c r="L2208" i="33"/>
  <c r="O2208" i="33"/>
  <c r="Q2208" i="33"/>
  <c r="R2208" i="33"/>
  <c r="S2208" i="33"/>
  <c r="C2209" i="33"/>
  <c r="H2209" i="33"/>
  <c r="I2209" i="33"/>
  <c r="L2209" i="33"/>
  <c r="O2209" i="33"/>
  <c r="Q2209" i="33"/>
  <c r="R2209" i="33"/>
  <c r="S2209" i="33"/>
  <c r="C2210" i="33"/>
  <c r="H2210" i="33"/>
  <c r="I2210" i="33"/>
  <c r="L2210" i="33"/>
  <c r="O2210" i="33"/>
  <c r="Q2210" i="33"/>
  <c r="R2210" i="33"/>
  <c r="S2210" i="33"/>
  <c r="C2211" i="33"/>
  <c r="H2211" i="33"/>
  <c r="I2211" i="33"/>
  <c r="L2211" i="33"/>
  <c r="O2211" i="33"/>
  <c r="Q2211" i="33"/>
  <c r="R2211" i="33"/>
  <c r="S2211" i="33"/>
  <c r="C2212" i="33"/>
  <c r="H2212" i="33"/>
  <c r="I2212" i="33"/>
  <c r="L2212" i="33"/>
  <c r="O2212" i="33"/>
  <c r="Q2212" i="33"/>
  <c r="R2212" i="33"/>
  <c r="S2212" i="33"/>
  <c r="C2213" i="33"/>
  <c r="H2213" i="33"/>
  <c r="I2213" i="33"/>
  <c r="L2213" i="33"/>
  <c r="O2213" i="33"/>
  <c r="Q2213" i="33"/>
  <c r="R2213" i="33"/>
  <c r="S2213" i="33"/>
  <c r="C2214" i="33"/>
  <c r="H2214" i="33"/>
  <c r="I2214" i="33"/>
  <c r="L2214" i="33"/>
  <c r="O2214" i="33"/>
  <c r="Q2214" i="33"/>
  <c r="R2214" i="33"/>
  <c r="S2214" i="33"/>
  <c r="C2215" i="33"/>
  <c r="H2215" i="33"/>
  <c r="I2215" i="33"/>
  <c r="L2215" i="33"/>
  <c r="O2215" i="33"/>
  <c r="Q2215" i="33"/>
  <c r="R2215" i="33"/>
  <c r="S2215" i="33"/>
  <c r="C2216" i="33"/>
  <c r="H2216" i="33"/>
  <c r="I2216" i="33"/>
  <c r="L2216" i="33"/>
  <c r="O2216" i="33"/>
  <c r="Q2216" i="33"/>
  <c r="R2216" i="33"/>
  <c r="S2216" i="33"/>
  <c r="C2217" i="33"/>
  <c r="H2217" i="33"/>
  <c r="I2217" i="33"/>
  <c r="L2217" i="33"/>
  <c r="O2217" i="33"/>
  <c r="Q2217" i="33"/>
  <c r="R2217" i="33"/>
  <c r="S2217" i="33"/>
  <c r="C2218" i="33"/>
  <c r="H2218" i="33"/>
  <c r="I2218" i="33"/>
  <c r="L2218" i="33"/>
  <c r="O2218" i="33"/>
  <c r="Q2218" i="33"/>
  <c r="R2218" i="33"/>
  <c r="S2218" i="33"/>
  <c r="C2219" i="33"/>
  <c r="H2219" i="33"/>
  <c r="I2219" i="33"/>
  <c r="L2219" i="33"/>
  <c r="O2219" i="33"/>
  <c r="Q2219" i="33"/>
  <c r="R2219" i="33"/>
  <c r="S2219" i="33"/>
  <c r="C2220" i="33"/>
  <c r="H2220" i="33"/>
  <c r="I2220" i="33"/>
  <c r="L2220" i="33"/>
  <c r="O2220" i="33"/>
  <c r="Q2220" i="33"/>
  <c r="R2220" i="33"/>
  <c r="S2220" i="33"/>
  <c r="C2221" i="33"/>
  <c r="H2221" i="33"/>
  <c r="I2221" i="33"/>
  <c r="L2221" i="33"/>
  <c r="O2221" i="33"/>
  <c r="Q2221" i="33"/>
  <c r="R2221" i="33"/>
  <c r="S2221" i="33"/>
  <c r="C2222" i="33"/>
  <c r="H2222" i="33"/>
  <c r="I2222" i="33"/>
  <c r="L2222" i="33"/>
  <c r="O2222" i="33"/>
  <c r="Q2222" i="33"/>
  <c r="R2222" i="33"/>
  <c r="S2222" i="33"/>
  <c r="C2223" i="33"/>
  <c r="H2223" i="33"/>
  <c r="I2223" i="33"/>
  <c r="L2223" i="33"/>
  <c r="O2223" i="33"/>
  <c r="Q2223" i="33"/>
  <c r="R2223" i="33"/>
  <c r="S2223" i="33"/>
  <c r="C2224" i="33"/>
  <c r="H2224" i="33"/>
  <c r="I2224" i="33"/>
  <c r="L2224" i="33"/>
  <c r="O2224" i="33"/>
  <c r="Q2224" i="33"/>
  <c r="R2224" i="33"/>
  <c r="S2224" i="33"/>
  <c r="C2225" i="33"/>
  <c r="H2225" i="33"/>
  <c r="I2225" i="33"/>
  <c r="L2225" i="33"/>
  <c r="O2225" i="33"/>
  <c r="Q2225" i="33"/>
  <c r="R2225" i="33"/>
  <c r="S2225" i="33"/>
  <c r="C2226" i="33"/>
  <c r="H2226" i="33"/>
  <c r="I2226" i="33"/>
  <c r="L2226" i="33"/>
  <c r="O2226" i="33"/>
  <c r="Q2226" i="33"/>
  <c r="R2226" i="33"/>
  <c r="S2226" i="33"/>
  <c r="C2227" i="33"/>
  <c r="H2227" i="33"/>
  <c r="I2227" i="33"/>
  <c r="L2227" i="33"/>
  <c r="O2227" i="33"/>
  <c r="Q2227" i="33"/>
  <c r="R2227" i="33"/>
  <c r="S2227" i="33"/>
  <c r="C2228" i="33"/>
  <c r="H2228" i="33"/>
  <c r="I2228" i="33"/>
  <c r="L2228" i="33"/>
  <c r="O2228" i="33"/>
  <c r="Q2228" i="33"/>
  <c r="R2228" i="33"/>
  <c r="S2228" i="33"/>
  <c r="C2229" i="33"/>
  <c r="H2229" i="33"/>
  <c r="I2229" i="33"/>
  <c r="L2229" i="33"/>
  <c r="O2229" i="33"/>
  <c r="Q2229" i="33"/>
  <c r="R2229" i="33"/>
  <c r="S2229" i="33"/>
  <c r="C2230" i="33"/>
  <c r="H2230" i="33"/>
  <c r="I2230" i="33"/>
  <c r="L2230" i="33"/>
  <c r="O2230" i="33"/>
  <c r="Q2230" i="33"/>
  <c r="R2230" i="33"/>
  <c r="S2230" i="33"/>
  <c r="C2231" i="33"/>
  <c r="H2231" i="33"/>
  <c r="I2231" i="33"/>
  <c r="L2231" i="33"/>
  <c r="O2231" i="33"/>
  <c r="Q2231" i="33"/>
  <c r="R2231" i="33"/>
  <c r="S2231" i="33"/>
  <c r="C2232" i="33"/>
  <c r="H2232" i="33"/>
  <c r="I2232" i="33"/>
  <c r="L2232" i="33"/>
  <c r="O2232" i="33"/>
  <c r="Q2232" i="33"/>
  <c r="R2232" i="33"/>
  <c r="S2232" i="33"/>
  <c r="C2233" i="33"/>
  <c r="H2233" i="33"/>
  <c r="I2233" i="33"/>
  <c r="L2233" i="33"/>
  <c r="O2233" i="33"/>
  <c r="Q2233" i="33"/>
  <c r="R2233" i="33"/>
  <c r="S2233" i="33"/>
  <c r="C2234" i="33"/>
  <c r="H2234" i="33"/>
  <c r="I2234" i="33"/>
  <c r="L2234" i="33"/>
  <c r="O2234" i="33"/>
  <c r="Q2234" i="33"/>
  <c r="R2234" i="33"/>
  <c r="S2234" i="33"/>
  <c r="C2235" i="33"/>
  <c r="H2235" i="33"/>
  <c r="I2235" i="33"/>
  <c r="L2235" i="33"/>
  <c r="O2235" i="33"/>
  <c r="Q2235" i="33"/>
  <c r="R2235" i="33"/>
  <c r="S2235" i="33"/>
  <c r="C2236" i="33"/>
  <c r="H2236" i="33"/>
  <c r="I2236" i="33"/>
  <c r="L2236" i="33"/>
  <c r="O2236" i="33"/>
  <c r="Q2236" i="33"/>
  <c r="R2236" i="33"/>
  <c r="S2236" i="33"/>
  <c r="C2237" i="33"/>
  <c r="H2237" i="33"/>
  <c r="I2237" i="33"/>
  <c r="L2237" i="33"/>
  <c r="O2237" i="33"/>
  <c r="Q2237" i="33"/>
  <c r="R2237" i="33"/>
  <c r="S2237" i="33"/>
  <c r="C2238" i="33"/>
  <c r="H2238" i="33"/>
  <c r="I2238" i="33"/>
  <c r="L2238" i="33"/>
  <c r="O2238" i="33"/>
  <c r="Q2238" i="33"/>
  <c r="R2238" i="33"/>
  <c r="S2238" i="33"/>
  <c r="C2239" i="33"/>
  <c r="H2239" i="33"/>
  <c r="I2239" i="33"/>
  <c r="L2239" i="33"/>
  <c r="O2239" i="33"/>
  <c r="Q2239" i="33"/>
  <c r="R2239" i="33"/>
  <c r="S2239" i="33"/>
  <c r="C2240" i="33"/>
  <c r="H2240" i="33"/>
  <c r="I2240" i="33"/>
  <c r="L2240" i="33"/>
  <c r="O2240" i="33"/>
  <c r="Q2240" i="33"/>
  <c r="R2240" i="33"/>
  <c r="S2240" i="33"/>
  <c r="C2241" i="33"/>
  <c r="H2241" i="33"/>
  <c r="I2241" i="33"/>
  <c r="L2241" i="33"/>
  <c r="O2241" i="33"/>
  <c r="Q2241" i="33"/>
  <c r="R2241" i="33"/>
  <c r="S2241" i="33"/>
  <c r="C2242" i="33"/>
  <c r="H2242" i="33"/>
  <c r="I2242" i="33"/>
  <c r="L2242" i="33"/>
  <c r="O2242" i="33"/>
  <c r="Q2242" i="33"/>
  <c r="R2242" i="33"/>
  <c r="S2242" i="33"/>
  <c r="C2243" i="33"/>
  <c r="H2243" i="33"/>
  <c r="I2243" i="33"/>
  <c r="L2243" i="33"/>
  <c r="O2243" i="33"/>
  <c r="Q2243" i="33"/>
  <c r="R2243" i="33"/>
  <c r="S2243" i="33"/>
  <c r="C2244" i="33"/>
  <c r="H2244" i="33"/>
  <c r="I2244" i="33"/>
  <c r="L2244" i="33"/>
  <c r="O2244" i="33"/>
  <c r="Q2244" i="33"/>
  <c r="R2244" i="33"/>
  <c r="S2244" i="33"/>
  <c r="C2245" i="33"/>
  <c r="H2245" i="33"/>
  <c r="I2245" i="33"/>
  <c r="L2245" i="33"/>
  <c r="O2245" i="33"/>
  <c r="Q2245" i="33"/>
  <c r="R2245" i="33"/>
  <c r="S2245" i="33"/>
  <c r="C2246" i="33"/>
  <c r="H2246" i="33"/>
  <c r="I2246" i="33"/>
  <c r="L2246" i="33"/>
  <c r="O2246" i="33"/>
  <c r="Q2246" i="33"/>
  <c r="R2246" i="33"/>
  <c r="S2246" i="33"/>
  <c r="C2247" i="33"/>
  <c r="H2247" i="33"/>
  <c r="I2247" i="33"/>
  <c r="L2247" i="33"/>
  <c r="O2247" i="33"/>
  <c r="Q2247" i="33"/>
  <c r="R2247" i="33"/>
  <c r="S2247" i="33"/>
  <c r="C2248" i="33"/>
  <c r="H2248" i="33"/>
  <c r="I2248" i="33"/>
  <c r="L2248" i="33"/>
  <c r="O2248" i="33"/>
  <c r="Q2248" i="33"/>
  <c r="R2248" i="33"/>
  <c r="S2248" i="33"/>
  <c r="C2249" i="33"/>
  <c r="H2249" i="33"/>
  <c r="I2249" i="33"/>
  <c r="L2249" i="33"/>
  <c r="O2249" i="33"/>
  <c r="Q2249" i="33"/>
  <c r="R2249" i="33"/>
  <c r="S2249" i="33"/>
  <c r="C2250" i="33"/>
  <c r="H2250" i="33"/>
  <c r="I2250" i="33"/>
  <c r="L2250" i="33"/>
  <c r="O2250" i="33"/>
  <c r="Q2250" i="33"/>
  <c r="R2250" i="33"/>
  <c r="S2250" i="33"/>
  <c r="C2251" i="33"/>
  <c r="H2251" i="33"/>
  <c r="I2251" i="33"/>
  <c r="L2251" i="33"/>
  <c r="O2251" i="33"/>
  <c r="Q2251" i="33"/>
  <c r="R2251" i="33"/>
  <c r="S2251" i="33"/>
  <c r="C2252" i="33"/>
  <c r="H2252" i="33"/>
  <c r="I2252" i="33"/>
  <c r="L2252" i="33"/>
  <c r="O2252" i="33"/>
  <c r="Q2252" i="33"/>
  <c r="R2252" i="33"/>
  <c r="S2252" i="33"/>
  <c r="C2253" i="33"/>
  <c r="H2253" i="33"/>
  <c r="I2253" i="33"/>
  <c r="L2253" i="33"/>
  <c r="O2253" i="33"/>
  <c r="Q2253" i="33"/>
  <c r="R2253" i="33"/>
  <c r="S2253" i="33"/>
  <c r="C2254" i="33"/>
  <c r="H2254" i="33"/>
  <c r="I2254" i="33"/>
  <c r="L2254" i="33"/>
  <c r="O2254" i="33"/>
  <c r="Q2254" i="33"/>
  <c r="R2254" i="33"/>
  <c r="S2254" i="33"/>
  <c r="C2255" i="33"/>
  <c r="H2255" i="33"/>
  <c r="I2255" i="33"/>
  <c r="L2255" i="33"/>
  <c r="O2255" i="33"/>
  <c r="Q2255" i="33"/>
  <c r="R2255" i="33"/>
  <c r="S2255" i="33"/>
  <c r="C2256" i="33"/>
  <c r="H2256" i="33"/>
  <c r="I2256" i="33"/>
  <c r="L2256" i="33"/>
  <c r="O2256" i="33"/>
  <c r="Q2256" i="33"/>
  <c r="R2256" i="33"/>
  <c r="S2256" i="33"/>
  <c r="C2257" i="33"/>
  <c r="H2257" i="33"/>
  <c r="I2257" i="33"/>
  <c r="L2257" i="33"/>
  <c r="O2257" i="33"/>
  <c r="Q2257" i="33"/>
  <c r="R2257" i="33"/>
  <c r="S2257" i="33"/>
  <c r="C2258" i="33"/>
  <c r="H2258" i="33"/>
  <c r="I2258" i="33"/>
  <c r="L2258" i="33"/>
  <c r="O2258" i="33"/>
  <c r="Q2258" i="33"/>
  <c r="R2258" i="33"/>
  <c r="S2258" i="33"/>
  <c r="C2259" i="33"/>
  <c r="H2259" i="33"/>
  <c r="I2259" i="33"/>
  <c r="L2259" i="33"/>
  <c r="O2259" i="33"/>
  <c r="Q2259" i="33"/>
  <c r="R2259" i="33"/>
  <c r="S2259" i="33"/>
  <c r="C2260" i="33"/>
  <c r="H2260" i="33"/>
  <c r="I2260" i="33"/>
  <c r="L2260" i="33"/>
  <c r="O2260" i="33"/>
  <c r="Q2260" i="33"/>
  <c r="R2260" i="33"/>
  <c r="S2260" i="33"/>
  <c r="C2261" i="33"/>
  <c r="H2261" i="33"/>
  <c r="I2261" i="33"/>
  <c r="L2261" i="33"/>
  <c r="O2261" i="33"/>
  <c r="Q2261" i="33"/>
  <c r="R2261" i="33"/>
  <c r="S2261" i="33"/>
  <c r="C2262" i="33"/>
  <c r="H2262" i="33"/>
  <c r="I2262" i="33"/>
  <c r="L2262" i="33"/>
  <c r="O2262" i="33"/>
  <c r="Q2262" i="33"/>
  <c r="R2262" i="33"/>
  <c r="S2262" i="33"/>
  <c r="C2263" i="33"/>
  <c r="H2263" i="33"/>
  <c r="I2263" i="33"/>
  <c r="L2263" i="33"/>
  <c r="O2263" i="33"/>
  <c r="Q2263" i="33"/>
  <c r="R2263" i="33"/>
  <c r="S2263" i="33"/>
  <c r="C2264" i="33"/>
  <c r="H2264" i="33"/>
  <c r="I2264" i="33"/>
  <c r="L2264" i="33"/>
  <c r="O2264" i="33"/>
  <c r="Q2264" i="33"/>
  <c r="R2264" i="33"/>
  <c r="S2264" i="33"/>
  <c r="C2265" i="33"/>
  <c r="H2265" i="33"/>
  <c r="I2265" i="33"/>
  <c r="L2265" i="33"/>
  <c r="O2265" i="33"/>
  <c r="Q2265" i="33"/>
  <c r="R2265" i="33"/>
  <c r="S2265" i="33"/>
  <c r="C2266" i="33"/>
  <c r="H2266" i="33"/>
  <c r="I2266" i="33"/>
  <c r="L2266" i="33"/>
  <c r="O2266" i="33"/>
  <c r="Q2266" i="33"/>
  <c r="R2266" i="33"/>
  <c r="S2266" i="33"/>
  <c r="C2267" i="33"/>
  <c r="H2267" i="33"/>
  <c r="I2267" i="33"/>
  <c r="L2267" i="33"/>
  <c r="O2267" i="33"/>
  <c r="Q2267" i="33"/>
  <c r="R2267" i="33"/>
  <c r="S2267" i="33"/>
  <c r="C2268" i="33"/>
  <c r="H2268" i="33"/>
  <c r="I2268" i="33"/>
  <c r="L2268" i="33"/>
  <c r="O2268" i="33"/>
  <c r="Q2268" i="33"/>
  <c r="R2268" i="33"/>
  <c r="S2268" i="33"/>
  <c r="C2269" i="33"/>
  <c r="H2269" i="33"/>
  <c r="I2269" i="33"/>
  <c r="L2269" i="33"/>
  <c r="O2269" i="33"/>
  <c r="Q2269" i="33"/>
  <c r="R2269" i="33"/>
  <c r="S2269" i="33"/>
  <c r="C2270" i="33"/>
  <c r="H2270" i="33"/>
  <c r="I2270" i="33"/>
  <c r="L2270" i="33"/>
  <c r="O2270" i="33"/>
  <c r="Q2270" i="33"/>
  <c r="R2270" i="33"/>
  <c r="S2270" i="33"/>
  <c r="C2271" i="33"/>
  <c r="H2271" i="33"/>
  <c r="I2271" i="33"/>
  <c r="L2271" i="33"/>
  <c r="O2271" i="33"/>
  <c r="Q2271" i="33"/>
  <c r="R2271" i="33"/>
  <c r="S2271" i="33"/>
  <c r="C2272" i="33"/>
  <c r="H2272" i="33"/>
  <c r="I2272" i="33"/>
  <c r="L2272" i="33"/>
  <c r="O2272" i="33"/>
  <c r="Q2272" i="33"/>
  <c r="R2272" i="33"/>
  <c r="S2272" i="33"/>
  <c r="C2273" i="33"/>
  <c r="H2273" i="33"/>
  <c r="I2273" i="33"/>
  <c r="L2273" i="33"/>
  <c r="O2273" i="33"/>
  <c r="Q2273" i="33"/>
  <c r="R2273" i="33"/>
  <c r="S2273" i="33"/>
  <c r="C2274" i="33"/>
  <c r="H2274" i="33"/>
  <c r="I2274" i="33"/>
  <c r="L2274" i="33"/>
  <c r="O2274" i="33"/>
  <c r="Q2274" i="33"/>
  <c r="R2274" i="33"/>
  <c r="S2274" i="33"/>
  <c r="C2275" i="33"/>
  <c r="H2275" i="33"/>
  <c r="I2275" i="33"/>
  <c r="L2275" i="33"/>
  <c r="O2275" i="33"/>
  <c r="Q2275" i="33"/>
  <c r="R2275" i="33"/>
  <c r="S2275" i="33"/>
  <c r="C2276" i="33"/>
  <c r="H2276" i="33"/>
  <c r="I2276" i="33"/>
  <c r="L2276" i="33"/>
  <c r="O2276" i="33"/>
  <c r="Q2276" i="33"/>
  <c r="R2276" i="33"/>
  <c r="S2276" i="33"/>
  <c r="C2277" i="33"/>
  <c r="H2277" i="33"/>
  <c r="I2277" i="33"/>
  <c r="L2277" i="33"/>
  <c r="O2277" i="33"/>
  <c r="Q2277" i="33"/>
  <c r="R2277" i="33"/>
  <c r="S2277" i="33"/>
  <c r="C2278" i="33"/>
  <c r="H2278" i="33"/>
  <c r="I2278" i="33"/>
  <c r="L2278" i="33"/>
  <c r="O2278" i="33"/>
  <c r="Q2278" i="33"/>
  <c r="R2278" i="33"/>
  <c r="S2278" i="33"/>
  <c r="C2279" i="33"/>
  <c r="H2279" i="33"/>
  <c r="I2279" i="33"/>
  <c r="L2279" i="33"/>
  <c r="O2279" i="33"/>
  <c r="Q2279" i="33"/>
  <c r="R2279" i="33"/>
  <c r="S2279" i="33"/>
  <c r="C2280" i="33"/>
  <c r="H2280" i="33"/>
  <c r="I2280" i="33"/>
  <c r="L2280" i="33"/>
  <c r="O2280" i="33"/>
  <c r="Q2280" i="33"/>
  <c r="R2280" i="33"/>
  <c r="S2280" i="33"/>
  <c r="C2281" i="33"/>
  <c r="H2281" i="33"/>
  <c r="I2281" i="33"/>
  <c r="L2281" i="33"/>
  <c r="O2281" i="33"/>
  <c r="Q2281" i="33"/>
  <c r="R2281" i="33"/>
  <c r="S2281" i="33"/>
  <c r="C2282" i="33"/>
  <c r="H2282" i="33"/>
  <c r="I2282" i="33"/>
  <c r="L2282" i="33"/>
  <c r="O2282" i="33"/>
  <c r="Q2282" i="33"/>
  <c r="R2282" i="33"/>
  <c r="S2282" i="33"/>
  <c r="C2283" i="33"/>
  <c r="H2283" i="33"/>
  <c r="I2283" i="33"/>
  <c r="L2283" i="33"/>
  <c r="O2283" i="33"/>
  <c r="Q2283" i="33"/>
  <c r="R2283" i="33"/>
  <c r="S2283" i="33"/>
  <c r="C2284" i="33"/>
  <c r="H2284" i="33"/>
  <c r="I2284" i="33"/>
  <c r="L2284" i="33"/>
  <c r="O2284" i="33"/>
  <c r="Q2284" i="33"/>
  <c r="R2284" i="33"/>
  <c r="S2284" i="33"/>
  <c r="C2285" i="33"/>
  <c r="H2285" i="33"/>
  <c r="I2285" i="33"/>
  <c r="L2285" i="33"/>
  <c r="O2285" i="33"/>
  <c r="Q2285" i="33"/>
  <c r="R2285" i="33"/>
  <c r="S2285" i="33"/>
  <c r="C2286" i="33"/>
  <c r="H2286" i="33"/>
  <c r="I2286" i="33"/>
  <c r="L2286" i="33"/>
  <c r="O2286" i="33"/>
  <c r="Q2286" i="33"/>
  <c r="R2286" i="33"/>
  <c r="S2286" i="33"/>
  <c r="C2287" i="33"/>
  <c r="H2287" i="33"/>
  <c r="I2287" i="33"/>
  <c r="L2287" i="33"/>
  <c r="O2287" i="33"/>
  <c r="Q2287" i="33"/>
  <c r="R2287" i="33"/>
  <c r="S2287" i="33"/>
  <c r="C2288" i="33"/>
  <c r="H2288" i="33"/>
  <c r="I2288" i="33"/>
  <c r="L2288" i="33"/>
  <c r="O2288" i="33"/>
  <c r="Q2288" i="33"/>
  <c r="R2288" i="33"/>
  <c r="S2288" i="33"/>
  <c r="C2289" i="33"/>
  <c r="H2289" i="33"/>
  <c r="I2289" i="33"/>
  <c r="L2289" i="33"/>
  <c r="O2289" i="33"/>
  <c r="Q2289" i="33"/>
  <c r="R2289" i="33"/>
  <c r="S2289" i="33"/>
  <c r="C2290" i="33"/>
  <c r="H2290" i="33"/>
  <c r="I2290" i="33"/>
  <c r="L2290" i="33"/>
  <c r="O2290" i="33"/>
  <c r="Q2290" i="33"/>
  <c r="R2290" i="33"/>
  <c r="S2290" i="33"/>
  <c r="C2291" i="33"/>
  <c r="H2291" i="33"/>
  <c r="I2291" i="33"/>
  <c r="L2291" i="33"/>
  <c r="O2291" i="33"/>
  <c r="Q2291" i="33"/>
  <c r="R2291" i="33"/>
  <c r="S2291" i="33"/>
  <c r="C2292" i="33"/>
  <c r="H2292" i="33"/>
  <c r="I2292" i="33"/>
  <c r="L2292" i="33"/>
  <c r="O2292" i="33"/>
  <c r="Q2292" i="33"/>
  <c r="R2292" i="33"/>
  <c r="S2292" i="33"/>
  <c r="C2293" i="33"/>
  <c r="H2293" i="33"/>
  <c r="I2293" i="33"/>
  <c r="L2293" i="33"/>
  <c r="O2293" i="33"/>
  <c r="Q2293" i="33"/>
  <c r="R2293" i="33"/>
  <c r="S2293" i="33"/>
  <c r="C2294" i="33"/>
  <c r="H2294" i="33"/>
  <c r="I2294" i="33"/>
  <c r="L2294" i="33"/>
  <c r="O2294" i="33"/>
  <c r="Q2294" i="33"/>
  <c r="R2294" i="33"/>
  <c r="S2294" i="33"/>
  <c r="C2295" i="33"/>
  <c r="H2295" i="33"/>
  <c r="I2295" i="33"/>
  <c r="L2295" i="33"/>
  <c r="O2295" i="33"/>
  <c r="Q2295" i="33"/>
  <c r="R2295" i="33"/>
  <c r="S2295" i="33"/>
  <c r="C2296" i="33"/>
  <c r="H2296" i="33"/>
  <c r="I2296" i="33"/>
  <c r="L2296" i="33"/>
  <c r="O2296" i="33"/>
  <c r="Q2296" i="33"/>
  <c r="R2296" i="33"/>
  <c r="S2296" i="33"/>
  <c r="C2297" i="33"/>
  <c r="H2297" i="33"/>
  <c r="I2297" i="33"/>
  <c r="L2297" i="33"/>
  <c r="O2297" i="33"/>
  <c r="Q2297" i="33"/>
  <c r="R2297" i="33"/>
  <c r="S2297" i="33"/>
  <c r="C2298" i="33"/>
  <c r="H2298" i="33"/>
  <c r="I2298" i="33"/>
  <c r="L2298" i="33"/>
  <c r="O2298" i="33"/>
  <c r="Q2298" i="33"/>
  <c r="R2298" i="33"/>
  <c r="S2298" i="33"/>
  <c r="C2299" i="33"/>
  <c r="H2299" i="33"/>
  <c r="I2299" i="33"/>
  <c r="L2299" i="33"/>
  <c r="O2299" i="33"/>
  <c r="Q2299" i="33"/>
  <c r="R2299" i="33"/>
  <c r="S2299" i="33"/>
  <c r="C2300" i="33"/>
  <c r="H2300" i="33"/>
  <c r="I2300" i="33"/>
  <c r="L2300" i="33"/>
  <c r="O2300" i="33"/>
  <c r="Q2300" i="33"/>
  <c r="R2300" i="33"/>
  <c r="S2300" i="33"/>
  <c r="C2301" i="33"/>
  <c r="H2301" i="33"/>
  <c r="I2301" i="33"/>
  <c r="L2301" i="33"/>
  <c r="O2301" i="33"/>
  <c r="Q2301" i="33"/>
  <c r="R2301" i="33"/>
  <c r="S2301" i="33"/>
  <c r="C2302" i="33"/>
  <c r="H2302" i="33"/>
  <c r="I2302" i="33"/>
  <c r="L2302" i="33"/>
  <c r="O2302" i="33"/>
  <c r="Q2302" i="33"/>
  <c r="R2302" i="33"/>
  <c r="S2302" i="33"/>
  <c r="C2303" i="33"/>
  <c r="H2303" i="33"/>
  <c r="I2303" i="33"/>
  <c r="L2303" i="33"/>
  <c r="O2303" i="33"/>
  <c r="Q2303" i="33"/>
  <c r="R2303" i="33"/>
  <c r="S2303" i="33"/>
  <c r="C2304" i="33"/>
  <c r="H2304" i="33"/>
  <c r="I2304" i="33"/>
  <c r="L2304" i="33"/>
  <c r="O2304" i="33"/>
  <c r="Q2304" i="33"/>
  <c r="R2304" i="33"/>
  <c r="S2304" i="33"/>
  <c r="C2305" i="33"/>
  <c r="H2305" i="33"/>
  <c r="I2305" i="33"/>
  <c r="L2305" i="33"/>
  <c r="O2305" i="33"/>
  <c r="Q2305" i="33"/>
  <c r="R2305" i="33"/>
  <c r="S2305" i="33"/>
  <c r="C2306" i="33"/>
  <c r="H2306" i="33"/>
  <c r="I2306" i="33"/>
  <c r="L2306" i="33"/>
  <c r="O2306" i="33"/>
  <c r="Q2306" i="33"/>
  <c r="R2306" i="33"/>
  <c r="S2306" i="33"/>
  <c r="C2307" i="33"/>
  <c r="H2307" i="33"/>
  <c r="I2307" i="33"/>
  <c r="L2307" i="33"/>
  <c r="O2307" i="33"/>
  <c r="Q2307" i="33"/>
  <c r="R2307" i="33"/>
  <c r="S2307" i="33"/>
  <c r="C2308" i="33"/>
  <c r="H2308" i="33"/>
  <c r="I2308" i="33"/>
  <c r="L2308" i="33"/>
  <c r="O2308" i="33"/>
  <c r="Q2308" i="33"/>
  <c r="R2308" i="33"/>
  <c r="S2308" i="33"/>
  <c r="C2309" i="33"/>
  <c r="H2309" i="33"/>
  <c r="I2309" i="33"/>
  <c r="L2309" i="33"/>
  <c r="O2309" i="33"/>
  <c r="Q2309" i="33"/>
  <c r="R2309" i="33"/>
  <c r="S2309" i="33"/>
  <c r="C2310" i="33"/>
  <c r="H2310" i="33"/>
  <c r="I2310" i="33"/>
  <c r="L2310" i="33"/>
  <c r="O2310" i="33"/>
  <c r="Q2310" i="33"/>
  <c r="R2310" i="33"/>
  <c r="S2310" i="33"/>
  <c r="C2311" i="33"/>
  <c r="H2311" i="33"/>
  <c r="I2311" i="33"/>
  <c r="L2311" i="33"/>
  <c r="O2311" i="33"/>
  <c r="Q2311" i="33"/>
  <c r="R2311" i="33"/>
  <c r="S2311" i="33"/>
  <c r="C2312" i="33"/>
  <c r="H2312" i="33"/>
  <c r="I2312" i="33"/>
  <c r="L2312" i="33"/>
  <c r="O2312" i="33"/>
  <c r="Q2312" i="33"/>
  <c r="R2312" i="33"/>
  <c r="S2312" i="33"/>
  <c r="C2313" i="33"/>
  <c r="H2313" i="33"/>
  <c r="I2313" i="33"/>
  <c r="L2313" i="33"/>
  <c r="O2313" i="33"/>
  <c r="Q2313" i="33"/>
  <c r="R2313" i="33"/>
  <c r="S2313" i="33"/>
  <c r="C2314" i="33"/>
  <c r="H2314" i="33"/>
  <c r="I2314" i="33"/>
  <c r="L2314" i="33"/>
  <c r="O2314" i="33"/>
  <c r="Q2314" i="33"/>
  <c r="R2314" i="33"/>
  <c r="S2314" i="33"/>
  <c r="C2315" i="33"/>
  <c r="H2315" i="33"/>
  <c r="I2315" i="33"/>
  <c r="L2315" i="33"/>
  <c r="O2315" i="33"/>
  <c r="Q2315" i="33"/>
  <c r="R2315" i="33"/>
  <c r="S2315" i="33"/>
  <c r="C2316" i="33"/>
  <c r="H2316" i="33"/>
  <c r="I2316" i="33"/>
  <c r="L2316" i="33"/>
  <c r="O2316" i="33"/>
  <c r="Q2316" i="33"/>
  <c r="R2316" i="33"/>
  <c r="S2316" i="33"/>
  <c r="C2317" i="33"/>
  <c r="H2317" i="33"/>
  <c r="I2317" i="33"/>
  <c r="L2317" i="33"/>
  <c r="O2317" i="33"/>
  <c r="Q2317" i="33"/>
  <c r="R2317" i="33"/>
  <c r="S2317" i="33"/>
  <c r="C2318" i="33"/>
  <c r="H2318" i="33"/>
  <c r="I2318" i="33"/>
  <c r="L2318" i="33"/>
  <c r="O2318" i="33"/>
  <c r="Q2318" i="33"/>
  <c r="R2318" i="33"/>
  <c r="S2318" i="33"/>
  <c r="C2319" i="33"/>
  <c r="H2319" i="33"/>
  <c r="I2319" i="33"/>
  <c r="L2319" i="33"/>
  <c r="O2319" i="33"/>
  <c r="Q2319" i="33"/>
  <c r="R2319" i="33"/>
  <c r="S2319" i="33"/>
  <c r="C2320" i="33"/>
  <c r="H2320" i="33"/>
  <c r="I2320" i="33"/>
  <c r="L2320" i="33"/>
  <c r="O2320" i="33"/>
  <c r="Q2320" i="33"/>
  <c r="R2320" i="33"/>
  <c r="S2320" i="33"/>
  <c r="C2321" i="33"/>
  <c r="H2321" i="33"/>
  <c r="I2321" i="33"/>
  <c r="L2321" i="33"/>
  <c r="O2321" i="33"/>
  <c r="Q2321" i="33"/>
  <c r="R2321" i="33"/>
  <c r="S2321" i="33"/>
  <c r="C2322" i="33"/>
  <c r="H2322" i="33"/>
  <c r="I2322" i="33"/>
  <c r="L2322" i="33"/>
  <c r="O2322" i="33"/>
  <c r="Q2322" i="33"/>
  <c r="R2322" i="33"/>
  <c r="S2322" i="33"/>
  <c r="C2323" i="33"/>
  <c r="H2323" i="33"/>
  <c r="I2323" i="33"/>
  <c r="L2323" i="33"/>
  <c r="O2323" i="33"/>
  <c r="Q2323" i="33"/>
  <c r="R2323" i="33"/>
  <c r="S2323" i="33"/>
  <c r="C2324" i="33"/>
  <c r="H2324" i="33"/>
  <c r="I2324" i="33"/>
  <c r="L2324" i="33"/>
  <c r="O2324" i="33"/>
  <c r="Q2324" i="33"/>
  <c r="R2324" i="33"/>
  <c r="S2324" i="33"/>
  <c r="C2325" i="33"/>
  <c r="H2325" i="33"/>
  <c r="I2325" i="33"/>
  <c r="L2325" i="33"/>
  <c r="O2325" i="33"/>
  <c r="Q2325" i="33"/>
  <c r="R2325" i="33"/>
  <c r="S2325" i="33"/>
  <c r="C2326" i="33"/>
  <c r="H2326" i="33"/>
  <c r="I2326" i="33"/>
  <c r="L2326" i="33"/>
  <c r="O2326" i="33"/>
  <c r="Q2326" i="33"/>
  <c r="R2326" i="33"/>
  <c r="S2326" i="33"/>
  <c r="C2327" i="33"/>
  <c r="H2327" i="33"/>
  <c r="I2327" i="33"/>
  <c r="L2327" i="33"/>
  <c r="O2327" i="33"/>
  <c r="Q2327" i="33"/>
  <c r="R2327" i="33"/>
  <c r="S2327" i="33"/>
  <c r="C2328" i="33"/>
  <c r="H2328" i="33"/>
  <c r="I2328" i="33"/>
  <c r="L2328" i="33"/>
  <c r="O2328" i="33"/>
  <c r="Q2328" i="33"/>
  <c r="R2328" i="33"/>
  <c r="S2328" i="33"/>
  <c r="C2329" i="33"/>
  <c r="H2329" i="33"/>
  <c r="I2329" i="33"/>
  <c r="L2329" i="33"/>
  <c r="O2329" i="33"/>
  <c r="Q2329" i="33"/>
  <c r="R2329" i="33"/>
  <c r="S2329" i="33"/>
  <c r="C2330" i="33"/>
  <c r="H2330" i="33"/>
  <c r="I2330" i="33"/>
  <c r="L2330" i="33"/>
  <c r="O2330" i="33"/>
  <c r="Q2330" i="33"/>
  <c r="R2330" i="33"/>
  <c r="S2330" i="33"/>
  <c r="C2331" i="33"/>
  <c r="H2331" i="33"/>
  <c r="I2331" i="33"/>
  <c r="L2331" i="33"/>
  <c r="O2331" i="33"/>
  <c r="Q2331" i="33"/>
  <c r="R2331" i="33"/>
  <c r="S2331" i="33"/>
  <c r="C2332" i="33"/>
  <c r="H2332" i="33"/>
  <c r="I2332" i="33"/>
  <c r="L2332" i="33"/>
  <c r="O2332" i="33"/>
  <c r="Q2332" i="33"/>
  <c r="R2332" i="33"/>
  <c r="S2332" i="33"/>
  <c r="C2333" i="33"/>
  <c r="H2333" i="33"/>
  <c r="I2333" i="33"/>
  <c r="L2333" i="33"/>
  <c r="O2333" i="33"/>
  <c r="Q2333" i="33"/>
  <c r="R2333" i="33"/>
  <c r="S2333" i="33"/>
  <c r="C2334" i="33"/>
  <c r="H2334" i="33"/>
  <c r="I2334" i="33"/>
  <c r="L2334" i="33"/>
  <c r="O2334" i="33"/>
  <c r="Q2334" i="33"/>
  <c r="R2334" i="33"/>
  <c r="S2334" i="33"/>
  <c r="C2335" i="33"/>
  <c r="H2335" i="33"/>
  <c r="I2335" i="33"/>
  <c r="L2335" i="33"/>
  <c r="O2335" i="33"/>
  <c r="Q2335" i="33"/>
  <c r="R2335" i="33"/>
  <c r="S2335" i="33"/>
  <c r="C2336" i="33"/>
  <c r="H2336" i="33"/>
  <c r="I2336" i="33"/>
  <c r="L2336" i="33"/>
  <c r="O2336" i="33"/>
  <c r="Q2336" i="33"/>
  <c r="R2336" i="33"/>
  <c r="S2336" i="33"/>
  <c r="C2337" i="33"/>
  <c r="H2337" i="33"/>
  <c r="I2337" i="33"/>
  <c r="L2337" i="33"/>
  <c r="O2337" i="33"/>
  <c r="Q2337" i="33"/>
  <c r="R2337" i="33"/>
  <c r="S2337" i="33"/>
  <c r="C2338" i="33"/>
  <c r="H2338" i="33"/>
  <c r="I2338" i="33"/>
  <c r="L2338" i="33"/>
  <c r="O2338" i="33"/>
  <c r="Q2338" i="33"/>
  <c r="R2338" i="33"/>
  <c r="S2338" i="33"/>
  <c r="C2339" i="33"/>
  <c r="H2339" i="33"/>
  <c r="I2339" i="33"/>
  <c r="L2339" i="33"/>
  <c r="O2339" i="33"/>
  <c r="Q2339" i="33"/>
  <c r="R2339" i="33"/>
  <c r="S2339" i="33"/>
  <c r="C2340" i="33"/>
  <c r="H2340" i="33"/>
  <c r="I2340" i="33"/>
  <c r="L2340" i="33"/>
  <c r="O2340" i="33"/>
  <c r="Q2340" i="33"/>
  <c r="R2340" i="33"/>
  <c r="S2340" i="33"/>
  <c r="C2341" i="33"/>
  <c r="H2341" i="33"/>
  <c r="I2341" i="33"/>
  <c r="L2341" i="33"/>
  <c r="O2341" i="33"/>
  <c r="Q2341" i="33"/>
  <c r="R2341" i="33"/>
  <c r="S2341" i="33"/>
  <c r="C2342" i="33"/>
  <c r="H2342" i="33"/>
  <c r="I2342" i="33"/>
  <c r="L2342" i="33"/>
  <c r="O2342" i="33"/>
  <c r="Q2342" i="33"/>
  <c r="R2342" i="33"/>
  <c r="S2342" i="33"/>
  <c r="C2343" i="33"/>
  <c r="H2343" i="33"/>
  <c r="I2343" i="33"/>
  <c r="L2343" i="33"/>
  <c r="O2343" i="33"/>
  <c r="Q2343" i="33"/>
  <c r="R2343" i="33"/>
  <c r="S2343" i="33"/>
  <c r="C2344" i="33"/>
  <c r="H2344" i="33"/>
  <c r="I2344" i="33"/>
  <c r="L2344" i="33"/>
  <c r="O2344" i="33"/>
  <c r="Q2344" i="33"/>
  <c r="R2344" i="33"/>
  <c r="S2344" i="33"/>
  <c r="C2345" i="33"/>
  <c r="H2345" i="33"/>
  <c r="I2345" i="33"/>
  <c r="L2345" i="33"/>
  <c r="O2345" i="33"/>
  <c r="Q2345" i="33"/>
  <c r="R2345" i="33"/>
  <c r="S2345" i="33"/>
  <c r="C2346" i="33"/>
  <c r="H2346" i="33"/>
  <c r="I2346" i="33"/>
  <c r="L2346" i="33"/>
  <c r="O2346" i="33"/>
  <c r="Q2346" i="33"/>
  <c r="R2346" i="33"/>
  <c r="S2346" i="33"/>
  <c r="C2347" i="33"/>
  <c r="H2347" i="33"/>
  <c r="I2347" i="33"/>
  <c r="L2347" i="33"/>
  <c r="O2347" i="33"/>
  <c r="Q2347" i="33"/>
  <c r="R2347" i="33"/>
  <c r="S2347" i="33"/>
  <c r="C2348" i="33"/>
  <c r="H2348" i="33"/>
  <c r="I2348" i="33"/>
  <c r="L2348" i="33"/>
  <c r="O2348" i="33"/>
  <c r="Q2348" i="33"/>
  <c r="R2348" i="33"/>
  <c r="S2348" i="33"/>
  <c r="C2349" i="33"/>
  <c r="H2349" i="33"/>
  <c r="I2349" i="33"/>
  <c r="L2349" i="33"/>
  <c r="O2349" i="33"/>
  <c r="Q2349" i="33"/>
  <c r="R2349" i="33"/>
  <c r="S2349" i="33"/>
  <c r="C2350" i="33"/>
  <c r="H2350" i="33"/>
  <c r="I2350" i="33"/>
  <c r="L2350" i="33"/>
  <c r="O2350" i="33"/>
  <c r="Q2350" i="33"/>
  <c r="R2350" i="33"/>
  <c r="S2350" i="33"/>
  <c r="C2351" i="33"/>
  <c r="H2351" i="33"/>
  <c r="I2351" i="33"/>
  <c r="L2351" i="33"/>
  <c r="O2351" i="33"/>
  <c r="Q2351" i="33"/>
  <c r="R2351" i="33"/>
  <c r="S2351" i="33"/>
  <c r="C2352" i="33"/>
  <c r="H2352" i="33"/>
  <c r="I2352" i="33"/>
  <c r="L2352" i="33"/>
  <c r="O2352" i="33"/>
  <c r="Q2352" i="33"/>
  <c r="R2352" i="33"/>
  <c r="S2352" i="33"/>
  <c r="C2353" i="33"/>
  <c r="H2353" i="33"/>
  <c r="I2353" i="33"/>
  <c r="L2353" i="33"/>
  <c r="O2353" i="33"/>
  <c r="Q2353" i="33"/>
  <c r="R2353" i="33"/>
  <c r="S2353" i="33"/>
  <c r="C2354" i="33"/>
  <c r="H2354" i="33"/>
  <c r="I2354" i="33"/>
  <c r="L2354" i="33"/>
  <c r="O2354" i="33"/>
  <c r="Q2354" i="33"/>
  <c r="R2354" i="33"/>
  <c r="S2354" i="33"/>
  <c r="C2355" i="33"/>
  <c r="H2355" i="33"/>
  <c r="I2355" i="33"/>
  <c r="L2355" i="33"/>
  <c r="O2355" i="33"/>
  <c r="Q2355" i="33"/>
  <c r="R2355" i="33"/>
  <c r="S2355" i="33"/>
  <c r="C2356" i="33"/>
  <c r="H2356" i="33"/>
  <c r="I2356" i="33"/>
  <c r="L2356" i="33"/>
  <c r="O2356" i="33"/>
  <c r="Q2356" i="33"/>
  <c r="R2356" i="33"/>
  <c r="S2356" i="33"/>
  <c r="C2357" i="33"/>
  <c r="H2357" i="33"/>
  <c r="I2357" i="33"/>
  <c r="L2357" i="33"/>
  <c r="O2357" i="33"/>
  <c r="Q2357" i="33"/>
  <c r="R2357" i="33"/>
  <c r="S2357" i="33"/>
  <c r="C2358" i="33"/>
  <c r="H2358" i="33"/>
  <c r="I2358" i="33"/>
  <c r="L2358" i="33"/>
  <c r="O2358" i="33"/>
  <c r="Q2358" i="33"/>
  <c r="R2358" i="33"/>
  <c r="S2358" i="33"/>
  <c r="C2359" i="33"/>
  <c r="H2359" i="33"/>
  <c r="I2359" i="33"/>
  <c r="L2359" i="33"/>
  <c r="O2359" i="33"/>
  <c r="Q2359" i="33"/>
  <c r="R2359" i="33"/>
  <c r="S2359" i="33"/>
  <c r="C2360" i="33"/>
  <c r="H2360" i="33"/>
  <c r="I2360" i="33"/>
  <c r="L2360" i="33"/>
  <c r="O2360" i="33"/>
  <c r="Q2360" i="33"/>
  <c r="R2360" i="33"/>
  <c r="S2360" i="33"/>
  <c r="C2361" i="33"/>
  <c r="H2361" i="33"/>
  <c r="I2361" i="33"/>
  <c r="L2361" i="33"/>
  <c r="O2361" i="33"/>
  <c r="Q2361" i="33"/>
  <c r="R2361" i="33"/>
  <c r="S2361" i="33"/>
  <c r="C2362" i="33"/>
  <c r="H2362" i="33"/>
  <c r="I2362" i="33"/>
  <c r="L2362" i="33"/>
  <c r="O2362" i="33"/>
  <c r="Q2362" i="33"/>
  <c r="R2362" i="33"/>
  <c r="S2362" i="33"/>
  <c r="C2363" i="33"/>
  <c r="H2363" i="33"/>
  <c r="I2363" i="33"/>
  <c r="L2363" i="33"/>
  <c r="O2363" i="33"/>
  <c r="Q2363" i="33"/>
  <c r="R2363" i="33"/>
  <c r="S2363" i="33"/>
  <c r="C2364" i="33"/>
  <c r="H2364" i="33"/>
  <c r="I2364" i="33"/>
  <c r="L2364" i="33"/>
  <c r="O2364" i="33"/>
  <c r="Q2364" i="33"/>
  <c r="R2364" i="33"/>
  <c r="S2364" i="33"/>
  <c r="C2365" i="33"/>
  <c r="H2365" i="33"/>
  <c r="I2365" i="33"/>
  <c r="L2365" i="33"/>
  <c r="O2365" i="33"/>
  <c r="Q2365" i="33"/>
  <c r="R2365" i="33"/>
  <c r="S2365" i="33"/>
  <c r="C2366" i="33"/>
  <c r="H2366" i="33"/>
  <c r="I2366" i="33"/>
  <c r="L2366" i="33"/>
  <c r="O2366" i="33"/>
  <c r="Q2366" i="33"/>
  <c r="R2366" i="33"/>
  <c r="S2366" i="33"/>
  <c r="C2367" i="33"/>
  <c r="H2367" i="33"/>
  <c r="I2367" i="33"/>
  <c r="L2367" i="33"/>
  <c r="O2367" i="33"/>
  <c r="Q2367" i="33"/>
  <c r="R2367" i="33"/>
  <c r="S2367" i="33"/>
  <c r="C2368" i="33"/>
  <c r="H2368" i="33"/>
  <c r="I2368" i="33"/>
  <c r="L2368" i="33"/>
  <c r="O2368" i="33"/>
  <c r="Q2368" i="33"/>
  <c r="R2368" i="33"/>
  <c r="S2368" i="33"/>
  <c r="C2369" i="33"/>
  <c r="H2369" i="33"/>
  <c r="I2369" i="33"/>
  <c r="L2369" i="33"/>
  <c r="O2369" i="33"/>
  <c r="Q2369" i="33"/>
  <c r="R2369" i="33"/>
  <c r="S2369" i="33"/>
  <c r="C2370" i="33"/>
  <c r="H2370" i="33"/>
  <c r="I2370" i="33"/>
  <c r="L2370" i="33"/>
  <c r="O2370" i="33"/>
  <c r="Q2370" i="33"/>
  <c r="R2370" i="33"/>
  <c r="S2370" i="33"/>
  <c r="C2371" i="33"/>
  <c r="H2371" i="33"/>
  <c r="I2371" i="33"/>
  <c r="L2371" i="33"/>
  <c r="O2371" i="33"/>
  <c r="Q2371" i="33"/>
  <c r="R2371" i="33"/>
  <c r="S2371" i="33"/>
  <c r="C2372" i="33"/>
  <c r="H2372" i="33"/>
  <c r="I2372" i="33"/>
  <c r="L2372" i="33"/>
  <c r="O2372" i="33"/>
  <c r="Q2372" i="33"/>
  <c r="R2372" i="33"/>
  <c r="S2372" i="33"/>
  <c r="C2373" i="33"/>
  <c r="H2373" i="33"/>
  <c r="I2373" i="33"/>
  <c r="L2373" i="33"/>
  <c r="O2373" i="33"/>
  <c r="Q2373" i="33"/>
  <c r="R2373" i="33"/>
  <c r="S2373" i="33"/>
  <c r="C2374" i="33"/>
  <c r="H2374" i="33"/>
  <c r="I2374" i="33"/>
  <c r="L2374" i="33"/>
  <c r="O2374" i="33"/>
  <c r="Q2374" i="33"/>
  <c r="R2374" i="33"/>
  <c r="S2374" i="33"/>
  <c r="C2375" i="33"/>
  <c r="H2375" i="33"/>
  <c r="I2375" i="33"/>
  <c r="L2375" i="33"/>
  <c r="O2375" i="33"/>
  <c r="Q2375" i="33"/>
  <c r="R2375" i="33"/>
  <c r="S2375" i="33"/>
  <c r="C2376" i="33"/>
  <c r="H2376" i="33"/>
  <c r="I2376" i="33"/>
  <c r="L2376" i="33"/>
  <c r="O2376" i="33"/>
  <c r="Q2376" i="33"/>
  <c r="R2376" i="33"/>
  <c r="S2376" i="33"/>
  <c r="C2377" i="33"/>
  <c r="H2377" i="33"/>
  <c r="I2377" i="33"/>
  <c r="L2377" i="33"/>
  <c r="O2377" i="33"/>
  <c r="Q2377" i="33"/>
  <c r="R2377" i="33"/>
  <c r="S2377" i="33"/>
  <c r="C2378" i="33"/>
  <c r="H2378" i="33"/>
  <c r="I2378" i="33"/>
  <c r="L2378" i="33"/>
  <c r="O2378" i="33"/>
  <c r="Q2378" i="33"/>
  <c r="R2378" i="33"/>
  <c r="S2378" i="33"/>
  <c r="C2379" i="33"/>
  <c r="H2379" i="33"/>
  <c r="I2379" i="33"/>
  <c r="L2379" i="33"/>
  <c r="O2379" i="33"/>
  <c r="Q2379" i="33"/>
  <c r="R2379" i="33"/>
  <c r="S2379" i="33"/>
  <c r="C2380" i="33"/>
  <c r="H2380" i="33"/>
  <c r="I2380" i="33"/>
  <c r="L2380" i="33"/>
  <c r="O2380" i="33"/>
  <c r="Q2380" i="33"/>
  <c r="R2380" i="33"/>
  <c r="S2380" i="33"/>
  <c r="C2381" i="33"/>
  <c r="H2381" i="33"/>
  <c r="I2381" i="33"/>
  <c r="L2381" i="33"/>
  <c r="O2381" i="33"/>
  <c r="Q2381" i="33"/>
  <c r="R2381" i="33"/>
  <c r="S2381" i="33"/>
  <c r="C2382" i="33"/>
  <c r="H2382" i="33"/>
  <c r="I2382" i="33"/>
  <c r="L2382" i="33"/>
  <c r="O2382" i="33"/>
  <c r="Q2382" i="33"/>
  <c r="R2382" i="33"/>
  <c r="S2382" i="33"/>
  <c r="C2383" i="33"/>
  <c r="H2383" i="33"/>
  <c r="I2383" i="33"/>
  <c r="L2383" i="33"/>
  <c r="O2383" i="33"/>
  <c r="Q2383" i="33"/>
  <c r="R2383" i="33"/>
  <c r="S2383" i="33"/>
  <c r="C2384" i="33"/>
  <c r="H2384" i="33"/>
  <c r="I2384" i="33"/>
  <c r="L2384" i="33"/>
  <c r="O2384" i="33"/>
  <c r="Q2384" i="33"/>
  <c r="R2384" i="33"/>
  <c r="S2384" i="33"/>
  <c r="C2385" i="33"/>
  <c r="H2385" i="33"/>
  <c r="I2385" i="33"/>
  <c r="L2385" i="33"/>
  <c r="O2385" i="33"/>
  <c r="Q2385" i="33"/>
  <c r="R2385" i="33"/>
  <c r="S2385" i="33"/>
  <c r="C2386" i="33"/>
  <c r="H2386" i="33"/>
  <c r="I2386" i="33"/>
  <c r="L2386" i="33"/>
  <c r="O2386" i="33"/>
  <c r="Q2386" i="33"/>
  <c r="R2386" i="33"/>
  <c r="S2386" i="33"/>
  <c r="C2387" i="33"/>
  <c r="H2387" i="33"/>
  <c r="I2387" i="33"/>
  <c r="L2387" i="33"/>
  <c r="O2387" i="33"/>
  <c r="Q2387" i="33"/>
  <c r="R2387" i="33"/>
  <c r="S2387" i="33"/>
  <c r="C2388" i="33"/>
  <c r="H2388" i="33"/>
  <c r="I2388" i="33"/>
  <c r="L2388" i="33"/>
  <c r="O2388" i="33"/>
  <c r="Q2388" i="33"/>
  <c r="R2388" i="33"/>
  <c r="S2388" i="33"/>
  <c r="C2389" i="33"/>
  <c r="H2389" i="33"/>
  <c r="I2389" i="33"/>
  <c r="L2389" i="33"/>
  <c r="O2389" i="33"/>
  <c r="Q2389" i="33"/>
  <c r="R2389" i="33"/>
  <c r="S2389" i="33"/>
  <c r="C2390" i="33"/>
  <c r="H2390" i="33"/>
  <c r="I2390" i="33"/>
  <c r="L2390" i="33"/>
  <c r="O2390" i="33"/>
  <c r="Q2390" i="33"/>
  <c r="R2390" i="33"/>
  <c r="S2390" i="33"/>
  <c r="C2391" i="33"/>
  <c r="H2391" i="33"/>
  <c r="I2391" i="33"/>
  <c r="L2391" i="33"/>
  <c r="O2391" i="33"/>
  <c r="Q2391" i="33"/>
  <c r="R2391" i="33"/>
  <c r="S2391" i="33"/>
  <c r="C2392" i="33"/>
  <c r="H2392" i="33"/>
  <c r="I2392" i="33"/>
  <c r="L2392" i="33"/>
  <c r="O2392" i="33"/>
  <c r="Q2392" i="33"/>
  <c r="R2392" i="33"/>
  <c r="S2392" i="33"/>
  <c r="C2393" i="33"/>
  <c r="H2393" i="33"/>
  <c r="I2393" i="33"/>
  <c r="L2393" i="33"/>
  <c r="O2393" i="33"/>
  <c r="Q2393" i="33"/>
  <c r="R2393" i="33"/>
  <c r="S2393" i="33"/>
  <c r="C2394" i="33"/>
  <c r="H2394" i="33"/>
  <c r="I2394" i="33"/>
  <c r="L2394" i="33"/>
  <c r="O2394" i="33"/>
  <c r="Q2394" i="33"/>
  <c r="R2394" i="33"/>
  <c r="S2394" i="33"/>
  <c r="C2395" i="33"/>
  <c r="H2395" i="33"/>
  <c r="I2395" i="33"/>
  <c r="L2395" i="33"/>
  <c r="O2395" i="33"/>
  <c r="Q2395" i="33"/>
  <c r="R2395" i="33"/>
  <c r="S2395" i="33"/>
  <c r="C2396" i="33"/>
  <c r="H2396" i="33"/>
  <c r="I2396" i="33"/>
  <c r="L2396" i="33"/>
  <c r="O2396" i="33"/>
  <c r="Q2396" i="33"/>
  <c r="R2396" i="33"/>
  <c r="S2396" i="33"/>
  <c r="C2397" i="33"/>
  <c r="H2397" i="33"/>
  <c r="I2397" i="33"/>
  <c r="L2397" i="33"/>
  <c r="O2397" i="33"/>
  <c r="Q2397" i="33"/>
  <c r="R2397" i="33"/>
  <c r="S2397" i="33"/>
  <c r="C2398" i="33"/>
  <c r="H2398" i="33"/>
  <c r="I2398" i="33"/>
  <c r="L2398" i="33"/>
  <c r="O2398" i="33"/>
  <c r="Q2398" i="33"/>
  <c r="R2398" i="33"/>
  <c r="S2398" i="33"/>
  <c r="C2399" i="33"/>
  <c r="H2399" i="33"/>
  <c r="I2399" i="33"/>
  <c r="L2399" i="33"/>
  <c r="O2399" i="33"/>
  <c r="Q2399" i="33"/>
  <c r="R2399" i="33"/>
  <c r="S2399" i="33"/>
  <c r="C2400" i="33"/>
  <c r="H2400" i="33"/>
  <c r="I2400" i="33"/>
  <c r="L2400" i="33"/>
  <c r="O2400" i="33"/>
  <c r="Q2400" i="33"/>
  <c r="R2400" i="33"/>
  <c r="S2400" i="33"/>
  <c r="C2401" i="33"/>
  <c r="H2401" i="33"/>
  <c r="I2401" i="33"/>
  <c r="L2401" i="33"/>
  <c r="O2401" i="33"/>
  <c r="Q2401" i="33"/>
  <c r="R2401" i="33"/>
  <c r="S2401" i="33"/>
  <c r="C2402" i="33"/>
  <c r="H2402" i="33"/>
  <c r="I2402" i="33"/>
  <c r="L2402" i="33"/>
  <c r="O2402" i="33"/>
  <c r="Q2402" i="33"/>
  <c r="R2402" i="33"/>
  <c r="S2402" i="33"/>
  <c r="C2403" i="33"/>
  <c r="H2403" i="33"/>
  <c r="I2403" i="33"/>
  <c r="L2403" i="33"/>
  <c r="O2403" i="33"/>
  <c r="Q2403" i="33"/>
  <c r="R2403" i="33"/>
  <c r="S2403" i="33"/>
  <c r="C2404" i="33"/>
  <c r="H2404" i="33"/>
  <c r="I2404" i="33"/>
  <c r="L2404" i="33"/>
  <c r="O2404" i="33"/>
  <c r="Q2404" i="33"/>
  <c r="R2404" i="33"/>
  <c r="S2404" i="33"/>
  <c r="C2405" i="33"/>
  <c r="H2405" i="33"/>
  <c r="I2405" i="33"/>
  <c r="L2405" i="33"/>
  <c r="O2405" i="33"/>
  <c r="Q2405" i="33"/>
  <c r="R2405" i="33"/>
  <c r="S2405" i="33"/>
  <c r="C2406" i="33"/>
  <c r="H2406" i="33"/>
  <c r="I2406" i="33"/>
  <c r="L2406" i="33"/>
  <c r="O2406" i="33"/>
  <c r="Q2406" i="33"/>
  <c r="R2406" i="33"/>
  <c r="S2406" i="33"/>
  <c r="C2407" i="33"/>
  <c r="H2407" i="33"/>
  <c r="I2407" i="33"/>
  <c r="L2407" i="33"/>
  <c r="O2407" i="33"/>
  <c r="Q2407" i="33"/>
  <c r="R2407" i="33"/>
  <c r="S2407" i="33"/>
  <c r="C2408" i="33"/>
  <c r="H2408" i="33"/>
  <c r="I2408" i="33"/>
  <c r="L2408" i="33"/>
  <c r="O2408" i="33"/>
  <c r="Q2408" i="33"/>
  <c r="R2408" i="33"/>
  <c r="S2408" i="33"/>
  <c r="C2409" i="33"/>
  <c r="H2409" i="33"/>
  <c r="I2409" i="33"/>
  <c r="L2409" i="33"/>
  <c r="O2409" i="33"/>
  <c r="Q2409" i="33"/>
  <c r="R2409" i="33"/>
  <c r="S2409" i="33"/>
  <c r="C2410" i="33"/>
  <c r="H2410" i="33"/>
  <c r="I2410" i="33"/>
  <c r="L2410" i="33"/>
  <c r="O2410" i="33"/>
  <c r="Q2410" i="33"/>
  <c r="R2410" i="33"/>
  <c r="S2410" i="33"/>
  <c r="C2411" i="33"/>
  <c r="H2411" i="33"/>
  <c r="I2411" i="33"/>
  <c r="L2411" i="33"/>
  <c r="O2411" i="33"/>
  <c r="Q2411" i="33"/>
  <c r="R2411" i="33"/>
  <c r="S2411" i="33"/>
  <c r="C2412" i="33"/>
  <c r="H2412" i="33"/>
  <c r="I2412" i="33"/>
  <c r="L2412" i="33"/>
  <c r="O2412" i="33"/>
  <c r="Q2412" i="33"/>
  <c r="R2412" i="33"/>
  <c r="S2412" i="33"/>
  <c r="C2413" i="33"/>
  <c r="H2413" i="33"/>
  <c r="I2413" i="33"/>
  <c r="L2413" i="33"/>
  <c r="O2413" i="33"/>
  <c r="Q2413" i="33"/>
  <c r="R2413" i="33"/>
  <c r="S2413" i="33"/>
  <c r="C2414" i="33"/>
  <c r="H2414" i="33"/>
  <c r="I2414" i="33"/>
  <c r="L2414" i="33"/>
  <c r="O2414" i="33"/>
  <c r="Q2414" i="33"/>
  <c r="R2414" i="33"/>
  <c r="S2414" i="33"/>
  <c r="C2415" i="33"/>
  <c r="H2415" i="33"/>
  <c r="I2415" i="33"/>
  <c r="L2415" i="33"/>
  <c r="O2415" i="33"/>
  <c r="Q2415" i="33"/>
  <c r="R2415" i="33"/>
  <c r="S2415" i="33"/>
  <c r="C2416" i="33"/>
  <c r="H2416" i="33"/>
  <c r="I2416" i="33"/>
  <c r="L2416" i="33"/>
  <c r="O2416" i="33"/>
  <c r="Q2416" i="33"/>
  <c r="R2416" i="33"/>
  <c r="S2416" i="33"/>
  <c r="C2417" i="33"/>
  <c r="H2417" i="33"/>
  <c r="I2417" i="33"/>
  <c r="L2417" i="33"/>
  <c r="O2417" i="33"/>
  <c r="Q2417" i="33"/>
  <c r="R2417" i="33"/>
  <c r="S2417" i="33"/>
  <c r="C2418" i="33"/>
  <c r="H2418" i="33"/>
  <c r="I2418" i="33"/>
  <c r="L2418" i="33"/>
  <c r="O2418" i="33"/>
  <c r="Q2418" i="33"/>
  <c r="R2418" i="33"/>
  <c r="S2418" i="33"/>
  <c r="C2419" i="33"/>
  <c r="H2419" i="33"/>
  <c r="I2419" i="33"/>
  <c r="L2419" i="33"/>
  <c r="O2419" i="33"/>
  <c r="Q2419" i="33"/>
  <c r="R2419" i="33"/>
  <c r="S2419" i="33"/>
  <c r="C2420" i="33"/>
  <c r="H2420" i="33"/>
  <c r="I2420" i="33"/>
  <c r="L2420" i="33"/>
  <c r="O2420" i="33"/>
  <c r="Q2420" i="33"/>
  <c r="R2420" i="33"/>
  <c r="S2420" i="33"/>
  <c r="C2421" i="33"/>
  <c r="H2421" i="33"/>
  <c r="I2421" i="33"/>
  <c r="L2421" i="33"/>
  <c r="O2421" i="33"/>
  <c r="Q2421" i="33"/>
  <c r="R2421" i="33"/>
  <c r="S2421" i="33"/>
  <c r="C2422" i="33"/>
  <c r="H2422" i="33"/>
  <c r="I2422" i="33"/>
  <c r="L2422" i="33"/>
  <c r="O2422" i="33"/>
  <c r="Q2422" i="33"/>
  <c r="R2422" i="33"/>
  <c r="S2422" i="33"/>
  <c r="C2423" i="33"/>
  <c r="H2423" i="33"/>
  <c r="I2423" i="33"/>
  <c r="L2423" i="33"/>
  <c r="O2423" i="33"/>
  <c r="Q2423" i="33"/>
  <c r="R2423" i="33"/>
  <c r="S2423" i="33"/>
  <c r="C2424" i="33"/>
  <c r="H2424" i="33"/>
  <c r="I2424" i="33"/>
  <c r="L2424" i="33"/>
  <c r="O2424" i="33"/>
  <c r="Q2424" i="33"/>
  <c r="R2424" i="33"/>
  <c r="S2424" i="33"/>
  <c r="C2425" i="33"/>
  <c r="H2425" i="33"/>
  <c r="I2425" i="33"/>
  <c r="L2425" i="33"/>
  <c r="O2425" i="33"/>
  <c r="Q2425" i="33"/>
  <c r="R2425" i="33"/>
  <c r="S2425" i="33"/>
  <c r="C2426" i="33"/>
  <c r="H2426" i="33"/>
  <c r="I2426" i="33"/>
  <c r="L2426" i="33"/>
  <c r="O2426" i="33"/>
  <c r="Q2426" i="33"/>
  <c r="R2426" i="33"/>
  <c r="S2426" i="33"/>
  <c r="C2427" i="33"/>
  <c r="H2427" i="33"/>
  <c r="I2427" i="33"/>
  <c r="L2427" i="33"/>
  <c r="O2427" i="33"/>
  <c r="Q2427" i="33"/>
  <c r="R2427" i="33"/>
  <c r="S2427" i="33"/>
  <c r="C2428" i="33"/>
  <c r="H2428" i="33"/>
  <c r="I2428" i="33"/>
  <c r="L2428" i="33"/>
  <c r="O2428" i="33"/>
  <c r="Q2428" i="33"/>
  <c r="R2428" i="33"/>
  <c r="S2428" i="33"/>
  <c r="C2429" i="33"/>
  <c r="H2429" i="33"/>
  <c r="I2429" i="33"/>
  <c r="L2429" i="33"/>
  <c r="O2429" i="33"/>
  <c r="Q2429" i="33"/>
  <c r="R2429" i="33"/>
  <c r="S2429" i="33"/>
  <c r="C2430" i="33"/>
  <c r="H2430" i="33"/>
  <c r="I2430" i="33"/>
  <c r="L2430" i="33"/>
  <c r="O2430" i="33"/>
  <c r="Q2430" i="33"/>
  <c r="R2430" i="33"/>
  <c r="S2430" i="33"/>
  <c r="C2431" i="33"/>
  <c r="H2431" i="33"/>
  <c r="I2431" i="33"/>
  <c r="L2431" i="33"/>
  <c r="O2431" i="33"/>
  <c r="Q2431" i="33"/>
  <c r="R2431" i="33"/>
  <c r="S2431" i="33"/>
  <c r="C2432" i="33"/>
  <c r="H2432" i="33"/>
  <c r="I2432" i="33"/>
  <c r="L2432" i="33"/>
  <c r="O2432" i="33"/>
  <c r="Q2432" i="33"/>
  <c r="R2432" i="33"/>
  <c r="S2432" i="33"/>
  <c r="C2433" i="33"/>
  <c r="H2433" i="33"/>
  <c r="I2433" i="33"/>
  <c r="L2433" i="33"/>
  <c r="O2433" i="33"/>
  <c r="Q2433" i="33"/>
  <c r="R2433" i="33"/>
  <c r="S2433" i="33"/>
  <c r="C2434" i="33"/>
  <c r="H2434" i="33"/>
  <c r="I2434" i="33"/>
  <c r="L2434" i="33"/>
  <c r="O2434" i="33"/>
  <c r="Q2434" i="33"/>
  <c r="R2434" i="33"/>
  <c r="S2434" i="33"/>
  <c r="C2435" i="33"/>
  <c r="H2435" i="33"/>
  <c r="I2435" i="33"/>
  <c r="L2435" i="33"/>
  <c r="O2435" i="33"/>
  <c r="Q2435" i="33"/>
  <c r="R2435" i="33"/>
  <c r="S2435" i="33"/>
  <c r="C2436" i="33"/>
  <c r="H2436" i="33"/>
  <c r="I2436" i="33"/>
  <c r="L2436" i="33"/>
  <c r="O2436" i="33"/>
  <c r="Q2436" i="33"/>
  <c r="R2436" i="33"/>
  <c r="S2436" i="33"/>
  <c r="C2437" i="33"/>
  <c r="H2437" i="33"/>
  <c r="I2437" i="33"/>
  <c r="L2437" i="33"/>
  <c r="O2437" i="33"/>
  <c r="Q2437" i="33"/>
  <c r="R2437" i="33"/>
  <c r="S2437" i="33"/>
  <c r="C2438" i="33"/>
  <c r="H2438" i="33"/>
  <c r="I2438" i="33"/>
  <c r="L2438" i="33"/>
  <c r="O2438" i="33"/>
  <c r="Q2438" i="33"/>
  <c r="R2438" i="33"/>
  <c r="S2438" i="33"/>
  <c r="C2439" i="33"/>
  <c r="H2439" i="33"/>
  <c r="I2439" i="33"/>
  <c r="L2439" i="33"/>
  <c r="O2439" i="33"/>
  <c r="Q2439" i="33"/>
  <c r="R2439" i="33"/>
  <c r="S2439" i="33"/>
  <c r="C2440" i="33"/>
  <c r="H2440" i="33"/>
  <c r="I2440" i="33"/>
  <c r="L2440" i="33"/>
  <c r="O2440" i="33"/>
  <c r="Q2440" i="33"/>
  <c r="R2440" i="33"/>
  <c r="S2440" i="33"/>
  <c r="C2441" i="33"/>
  <c r="H2441" i="33"/>
  <c r="I2441" i="33"/>
  <c r="L2441" i="33"/>
  <c r="O2441" i="33"/>
  <c r="Q2441" i="33"/>
  <c r="R2441" i="33"/>
  <c r="S2441" i="33"/>
  <c r="C2442" i="33"/>
  <c r="H2442" i="33"/>
  <c r="I2442" i="33"/>
  <c r="L2442" i="33"/>
  <c r="O2442" i="33"/>
  <c r="Q2442" i="33"/>
  <c r="R2442" i="33"/>
  <c r="S2442" i="33"/>
  <c r="C2443" i="33"/>
  <c r="H2443" i="33"/>
  <c r="I2443" i="33"/>
  <c r="L2443" i="33"/>
  <c r="O2443" i="33"/>
  <c r="Q2443" i="33"/>
  <c r="R2443" i="33"/>
  <c r="S2443" i="33"/>
  <c r="C2444" i="33"/>
  <c r="H2444" i="33"/>
  <c r="I2444" i="33"/>
  <c r="L2444" i="33"/>
  <c r="O2444" i="33"/>
  <c r="Q2444" i="33"/>
  <c r="R2444" i="33"/>
  <c r="S2444" i="33"/>
  <c r="C2445" i="33"/>
  <c r="H2445" i="33"/>
  <c r="I2445" i="33"/>
  <c r="L2445" i="33"/>
  <c r="O2445" i="33"/>
  <c r="Q2445" i="33"/>
  <c r="R2445" i="33"/>
  <c r="S2445" i="33"/>
  <c r="C2446" i="33"/>
  <c r="H2446" i="33"/>
  <c r="I2446" i="33"/>
  <c r="L2446" i="33"/>
  <c r="O2446" i="33"/>
  <c r="Q2446" i="33"/>
  <c r="R2446" i="33"/>
  <c r="S2446" i="33"/>
  <c r="C2447" i="33"/>
  <c r="H2447" i="33"/>
  <c r="I2447" i="33"/>
  <c r="L2447" i="33"/>
  <c r="O2447" i="33"/>
  <c r="Q2447" i="33"/>
  <c r="R2447" i="33"/>
  <c r="S2447" i="33"/>
  <c r="C2448" i="33"/>
  <c r="H2448" i="33"/>
  <c r="I2448" i="33"/>
  <c r="L2448" i="33"/>
  <c r="O2448" i="33"/>
  <c r="Q2448" i="33"/>
  <c r="R2448" i="33"/>
  <c r="S2448" i="33"/>
  <c r="C2449" i="33"/>
  <c r="H2449" i="33"/>
  <c r="I2449" i="33"/>
  <c r="L2449" i="33"/>
  <c r="O2449" i="33"/>
  <c r="Q2449" i="33"/>
  <c r="R2449" i="33"/>
  <c r="S2449" i="33"/>
  <c r="C2450" i="33"/>
  <c r="H2450" i="33"/>
  <c r="I2450" i="33"/>
  <c r="L2450" i="33"/>
  <c r="O2450" i="33"/>
  <c r="Q2450" i="33"/>
  <c r="R2450" i="33"/>
  <c r="S2450" i="33"/>
  <c r="C2451" i="33"/>
  <c r="H2451" i="33"/>
  <c r="I2451" i="33"/>
  <c r="L2451" i="33"/>
  <c r="O2451" i="33"/>
  <c r="Q2451" i="33"/>
  <c r="R2451" i="33"/>
  <c r="S2451" i="33"/>
  <c r="C2452" i="33"/>
  <c r="H2452" i="33"/>
  <c r="I2452" i="33"/>
  <c r="L2452" i="33"/>
  <c r="O2452" i="33"/>
  <c r="Q2452" i="33"/>
  <c r="R2452" i="33"/>
  <c r="S2452" i="33"/>
  <c r="C2453" i="33"/>
  <c r="H2453" i="33"/>
  <c r="I2453" i="33"/>
  <c r="L2453" i="33"/>
  <c r="O2453" i="33"/>
  <c r="Q2453" i="33"/>
  <c r="R2453" i="33"/>
  <c r="S2453" i="33"/>
  <c r="C2454" i="33"/>
  <c r="H2454" i="33"/>
  <c r="I2454" i="33"/>
  <c r="L2454" i="33"/>
  <c r="O2454" i="33"/>
  <c r="Q2454" i="33"/>
  <c r="R2454" i="33"/>
  <c r="S2454" i="33"/>
  <c r="C2455" i="33"/>
  <c r="H2455" i="33"/>
  <c r="I2455" i="33"/>
  <c r="L2455" i="33"/>
  <c r="O2455" i="33"/>
  <c r="Q2455" i="33"/>
  <c r="R2455" i="33"/>
  <c r="S2455" i="33"/>
  <c r="C2456" i="33"/>
  <c r="H2456" i="33"/>
  <c r="I2456" i="33"/>
  <c r="L2456" i="33"/>
  <c r="O2456" i="33"/>
  <c r="Q2456" i="33"/>
  <c r="R2456" i="33"/>
  <c r="S2456" i="33"/>
  <c r="C2457" i="33"/>
  <c r="H2457" i="33"/>
  <c r="I2457" i="33"/>
  <c r="L2457" i="33"/>
  <c r="O2457" i="33"/>
  <c r="Q2457" i="33"/>
  <c r="R2457" i="33"/>
  <c r="S2457" i="33"/>
  <c r="C2458" i="33"/>
  <c r="H2458" i="33"/>
  <c r="I2458" i="33"/>
  <c r="L2458" i="33"/>
  <c r="O2458" i="33"/>
  <c r="Q2458" i="33"/>
  <c r="R2458" i="33"/>
  <c r="S2458" i="33"/>
  <c r="C2459" i="33"/>
  <c r="H2459" i="33"/>
  <c r="I2459" i="33"/>
  <c r="L2459" i="33"/>
  <c r="O2459" i="33"/>
  <c r="Q2459" i="33"/>
  <c r="R2459" i="33"/>
  <c r="S2459" i="33"/>
  <c r="C2460" i="33"/>
  <c r="H2460" i="33"/>
  <c r="I2460" i="33"/>
  <c r="L2460" i="33"/>
  <c r="O2460" i="33"/>
  <c r="Q2460" i="33"/>
  <c r="R2460" i="33"/>
  <c r="S2460" i="33"/>
  <c r="C2461" i="33"/>
  <c r="H2461" i="33"/>
  <c r="I2461" i="33"/>
  <c r="L2461" i="33"/>
  <c r="O2461" i="33"/>
  <c r="Q2461" i="33"/>
  <c r="R2461" i="33"/>
  <c r="S2461" i="33"/>
  <c r="C2462" i="33"/>
  <c r="H2462" i="33"/>
  <c r="I2462" i="33"/>
  <c r="L2462" i="33"/>
  <c r="O2462" i="33"/>
  <c r="Q2462" i="33"/>
  <c r="R2462" i="33"/>
  <c r="S2462" i="33"/>
  <c r="C2463" i="33"/>
  <c r="H2463" i="33"/>
  <c r="I2463" i="33"/>
  <c r="L2463" i="33"/>
  <c r="O2463" i="33"/>
  <c r="Q2463" i="33"/>
  <c r="R2463" i="33"/>
  <c r="S2463" i="33"/>
  <c r="C2464" i="33"/>
  <c r="H2464" i="33"/>
  <c r="I2464" i="33"/>
  <c r="L2464" i="33"/>
  <c r="O2464" i="33"/>
  <c r="Q2464" i="33"/>
  <c r="R2464" i="33"/>
  <c r="S2464" i="33"/>
  <c r="C2465" i="33"/>
  <c r="H2465" i="33"/>
  <c r="I2465" i="33"/>
  <c r="L2465" i="33"/>
  <c r="O2465" i="33"/>
  <c r="Q2465" i="33"/>
  <c r="R2465" i="33"/>
  <c r="S2465" i="33"/>
  <c r="C2466" i="33"/>
  <c r="H2466" i="33"/>
  <c r="I2466" i="33"/>
  <c r="L2466" i="33"/>
  <c r="O2466" i="33"/>
  <c r="Q2466" i="33"/>
  <c r="R2466" i="33"/>
  <c r="S2466" i="33"/>
  <c r="C2467" i="33"/>
  <c r="H2467" i="33"/>
  <c r="I2467" i="33"/>
  <c r="L2467" i="33"/>
  <c r="O2467" i="33"/>
  <c r="Q2467" i="33"/>
  <c r="R2467" i="33"/>
  <c r="S2467" i="33"/>
  <c r="C2468" i="33"/>
  <c r="H2468" i="33"/>
  <c r="I2468" i="33"/>
  <c r="L2468" i="33"/>
  <c r="O2468" i="33"/>
  <c r="Q2468" i="33"/>
  <c r="R2468" i="33"/>
  <c r="S2468" i="33"/>
  <c r="C2469" i="33"/>
  <c r="H2469" i="33"/>
  <c r="I2469" i="33"/>
  <c r="L2469" i="33"/>
  <c r="O2469" i="33"/>
  <c r="Q2469" i="33"/>
  <c r="R2469" i="33"/>
  <c r="S2469" i="33"/>
  <c r="C2470" i="33"/>
  <c r="H2470" i="33"/>
  <c r="I2470" i="33"/>
  <c r="L2470" i="33"/>
  <c r="O2470" i="33"/>
  <c r="Q2470" i="33"/>
  <c r="R2470" i="33"/>
  <c r="S2470" i="33"/>
  <c r="C2471" i="33"/>
  <c r="H2471" i="33"/>
  <c r="I2471" i="33"/>
  <c r="L2471" i="33"/>
  <c r="O2471" i="33"/>
  <c r="Q2471" i="33"/>
  <c r="R2471" i="33"/>
  <c r="S2471" i="33"/>
  <c r="C2472" i="33"/>
  <c r="H2472" i="33"/>
  <c r="I2472" i="33"/>
  <c r="L2472" i="33"/>
  <c r="O2472" i="33"/>
  <c r="Q2472" i="33"/>
  <c r="R2472" i="33"/>
  <c r="S2472" i="33"/>
  <c r="C2473" i="33"/>
  <c r="H2473" i="33"/>
  <c r="I2473" i="33"/>
  <c r="L2473" i="33"/>
  <c r="O2473" i="33"/>
  <c r="Q2473" i="33"/>
  <c r="R2473" i="33"/>
  <c r="S2473" i="33"/>
  <c r="C2474" i="33"/>
  <c r="H2474" i="33"/>
  <c r="I2474" i="33"/>
  <c r="L2474" i="33"/>
  <c r="O2474" i="33"/>
  <c r="Q2474" i="33"/>
  <c r="R2474" i="33"/>
  <c r="S2474" i="33"/>
  <c r="C2475" i="33"/>
  <c r="H2475" i="33"/>
  <c r="I2475" i="33"/>
  <c r="L2475" i="33"/>
  <c r="O2475" i="33"/>
  <c r="Q2475" i="33"/>
  <c r="R2475" i="33"/>
  <c r="S2475" i="33"/>
  <c r="C2476" i="33"/>
  <c r="H2476" i="33"/>
  <c r="I2476" i="33"/>
  <c r="L2476" i="33"/>
  <c r="O2476" i="33"/>
  <c r="Q2476" i="33"/>
  <c r="R2476" i="33"/>
  <c r="S2476" i="33"/>
  <c r="C2477" i="33"/>
  <c r="H2477" i="33"/>
  <c r="I2477" i="33"/>
  <c r="L2477" i="33"/>
  <c r="O2477" i="33"/>
  <c r="Q2477" i="33"/>
  <c r="R2477" i="33"/>
  <c r="S2477" i="33"/>
  <c r="C2478" i="33"/>
  <c r="H2478" i="33"/>
  <c r="I2478" i="33"/>
  <c r="L2478" i="33"/>
  <c r="O2478" i="33"/>
  <c r="Q2478" i="33"/>
  <c r="R2478" i="33"/>
  <c r="S2478" i="33"/>
  <c r="C2479" i="33"/>
  <c r="H2479" i="33"/>
  <c r="I2479" i="33"/>
  <c r="L2479" i="33"/>
  <c r="O2479" i="33"/>
  <c r="Q2479" i="33"/>
  <c r="R2479" i="33"/>
  <c r="S2479" i="33"/>
  <c r="C2480" i="33"/>
  <c r="H2480" i="33"/>
  <c r="I2480" i="33"/>
  <c r="L2480" i="33"/>
  <c r="O2480" i="33"/>
  <c r="Q2480" i="33"/>
  <c r="R2480" i="33"/>
  <c r="S2480" i="33"/>
  <c r="C2481" i="33"/>
  <c r="H2481" i="33"/>
  <c r="I2481" i="33"/>
  <c r="L2481" i="33"/>
  <c r="O2481" i="33"/>
  <c r="Q2481" i="33"/>
  <c r="R2481" i="33"/>
  <c r="S2481" i="33"/>
  <c r="C2482" i="33"/>
  <c r="H2482" i="33"/>
  <c r="I2482" i="33"/>
  <c r="L2482" i="33"/>
  <c r="O2482" i="33"/>
  <c r="Q2482" i="33"/>
  <c r="R2482" i="33"/>
  <c r="S2482" i="33"/>
  <c r="C2483" i="33"/>
  <c r="H2483" i="33"/>
  <c r="I2483" i="33"/>
  <c r="L2483" i="33"/>
  <c r="O2483" i="33"/>
  <c r="Q2483" i="33"/>
  <c r="R2483" i="33"/>
  <c r="S2483" i="33"/>
  <c r="C2484" i="33"/>
  <c r="H2484" i="33"/>
  <c r="I2484" i="33"/>
  <c r="L2484" i="33"/>
  <c r="O2484" i="33"/>
  <c r="Q2484" i="33"/>
  <c r="R2484" i="33"/>
  <c r="S2484" i="33"/>
  <c r="C2485" i="33"/>
  <c r="H2485" i="33"/>
  <c r="I2485" i="33"/>
  <c r="L2485" i="33"/>
  <c r="O2485" i="33"/>
  <c r="Q2485" i="33"/>
  <c r="R2485" i="33"/>
  <c r="S2485" i="33"/>
  <c r="C2486" i="33"/>
  <c r="H2486" i="33"/>
  <c r="I2486" i="33"/>
  <c r="L2486" i="33"/>
  <c r="O2486" i="33"/>
  <c r="Q2486" i="33"/>
  <c r="R2486" i="33"/>
  <c r="S2486" i="33"/>
  <c r="C2487" i="33"/>
  <c r="H2487" i="33"/>
  <c r="I2487" i="33"/>
  <c r="L2487" i="33"/>
  <c r="O2487" i="33"/>
  <c r="Q2487" i="33"/>
  <c r="R2487" i="33"/>
  <c r="S2487" i="33"/>
  <c r="C2488" i="33"/>
  <c r="H2488" i="33"/>
  <c r="I2488" i="33"/>
  <c r="L2488" i="33"/>
  <c r="O2488" i="33"/>
  <c r="Q2488" i="33"/>
  <c r="R2488" i="33"/>
  <c r="S2488" i="33"/>
  <c r="C2489" i="33"/>
  <c r="H2489" i="33"/>
  <c r="I2489" i="33"/>
  <c r="L2489" i="33"/>
  <c r="O2489" i="33"/>
  <c r="Q2489" i="33"/>
  <c r="R2489" i="33"/>
  <c r="S2489" i="33"/>
  <c r="C2490" i="33"/>
  <c r="H2490" i="33"/>
  <c r="I2490" i="33"/>
  <c r="L2490" i="33"/>
  <c r="O2490" i="33"/>
  <c r="Q2490" i="33"/>
  <c r="R2490" i="33"/>
  <c r="S2490" i="33"/>
  <c r="C2491" i="33"/>
  <c r="H2491" i="33"/>
  <c r="I2491" i="33"/>
  <c r="L2491" i="33"/>
  <c r="O2491" i="33"/>
  <c r="Q2491" i="33"/>
  <c r="R2491" i="33"/>
  <c r="S2491" i="33"/>
  <c r="C2492" i="33"/>
  <c r="H2492" i="33"/>
  <c r="I2492" i="33"/>
  <c r="L2492" i="33"/>
  <c r="O2492" i="33"/>
  <c r="Q2492" i="33"/>
  <c r="R2492" i="33"/>
  <c r="S2492" i="33"/>
  <c r="C2493" i="33"/>
  <c r="H2493" i="33"/>
  <c r="I2493" i="33"/>
  <c r="L2493" i="33"/>
  <c r="O2493" i="33"/>
  <c r="Q2493" i="33"/>
  <c r="R2493" i="33"/>
  <c r="S2493" i="33"/>
  <c r="C2494" i="33"/>
  <c r="H2494" i="33"/>
  <c r="I2494" i="33"/>
  <c r="L2494" i="33"/>
  <c r="O2494" i="33"/>
  <c r="Q2494" i="33"/>
  <c r="R2494" i="33"/>
  <c r="S2494" i="33"/>
  <c r="C2495" i="33"/>
  <c r="H2495" i="33"/>
  <c r="I2495" i="33"/>
  <c r="L2495" i="33"/>
  <c r="O2495" i="33"/>
  <c r="Q2495" i="33"/>
  <c r="R2495" i="33"/>
  <c r="S2495" i="33"/>
  <c r="C2496" i="33"/>
  <c r="H2496" i="33"/>
  <c r="I2496" i="33"/>
  <c r="L2496" i="33"/>
  <c r="O2496" i="33"/>
  <c r="Q2496" i="33"/>
  <c r="R2496" i="33"/>
  <c r="S2496" i="33"/>
  <c r="C2497" i="33"/>
  <c r="H2497" i="33"/>
  <c r="I2497" i="33"/>
  <c r="L2497" i="33"/>
  <c r="O2497" i="33"/>
  <c r="Q2497" i="33"/>
  <c r="R2497" i="33"/>
  <c r="S2497" i="33"/>
  <c r="C2498" i="33"/>
  <c r="H2498" i="33"/>
  <c r="I2498" i="33"/>
  <c r="L2498" i="33"/>
  <c r="O2498" i="33"/>
  <c r="Q2498" i="33"/>
  <c r="R2498" i="33"/>
  <c r="S2498" i="33"/>
  <c r="C2499" i="33"/>
  <c r="H2499" i="33"/>
  <c r="I2499" i="33"/>
  <c r="L2499" i="33"/>
  <c r="O2499" i="33"/>
  <c r="Q2499" i="33"/>
  <c r="R2499" i="33"/>
  <c r="S2499" i="33"/>
  <c r="C2500" i="33"/>
  <c r="H2500" i="33"/>
  <c r="I2500" i="33"/>
  <c r="L2500" i="33"/>
  <c r="O2500" i="33"/>
  <c r="Q2500" i="33"/>
  <c r="R2500" i="33"/>
  <c r="S2500" i="33"/>
  <c r="C2501" i="33"/>
  <c r="H2501" i="33"/>
  <c r="I2501" i="33"/>
  <c r="L2501" i="33"/>
  <c r="O2501" i="33"/>
  <c r="Q2501" i="33"/>
  <c r="R2501" i="33"/>
  <c r="S2501" i="33"/>
  <c r="C2502" i="33"/>
  <c r="H2502" i="33"/>
  <c r="I2502" i="33"/>
  <c r="L2502" i="33"/>
  <c r="O2502" i="33"/>
  <c r="Q2502" i="33"/>
  <c r="R2502" i="33"/>
  <c r="S2502" i="33"/>
  <c r="C2503" i="33"/>
  <c r="H2503" i="33"/>
  <c r="I2503" i="33"/>
  <c r="L2503" i="33"/>
  <c r="O2503" i="33"/>
  <c r="Q2503" i="33"/>
  <c r="R2503" i="33"/>
  <c r="S2503" i="33"/>
  <c r="C2504" i="33"/>
  <c r="H2504" i="33"/>
  <c r="I2504" i="33"/>
  <c r="L2504" i="33"/>
  <c r="O2504" i="33"/>
  <c r="Q2504" i="33"/>
  <c r="R2504" i="33"/>
  <c r="S2504" i="33"/>
  <c r="C2505" i="33"/>
  <c r="H2505" i="33"/>
  <c r="I2505" i="33"/>
  <c r="L2505" i="33"/>
  <c r="O2505" i="33"/>
  <c r="Q2505" i="33"/>
  <c r="R2505" i="33"/>
  <c r="S2505" i="33"/>
  <c r="C2506" i="33"/>
  <c r="H2506" i="33"/>
  <c r="I2506" i="33"/>
  <c r="L2506" i="33"/>
  <c r="O2506" i="33"/>
  <c r="Q2506" i="33"/>
  <c r="R2506" i="33"/>
  <c r="S2506" i="33"/>
  <c r="C2507" i="33"/>
  <c r="H2507" i="33"/>
  <c r="I2507" i="33"/>
  <c r="L2507" i="33"/>
  <c r="O2507" i="33"/>
  <c r="Q2507" i="33"/>
  <c r="R2507" i="33"/>
  <c r="S2507" i="33"/>
  <c r="C2508" i="33"/>
  <c r="H2508" i="33"/>
  <c r="I2508" i="33"/>
  <c r="L2508" i="33"/>
  <c r="O2508" i="33"/>
  <c r="Q2508" i="33"/>
  <c r="R2508" i="33"/>
  <c r="S2508" i="33"/>
  <c r="C2509" i="33"/>
  <c r="H2509" i="33"/>
  <c r="I2509" i="33"/>
  <c r="L2509" i="33"/>
  <c r="O2509" i="33"/>
  <c r="Q2509" i="33"/>
  <c r="R2509" i="33"/>
  <c r="S2509" i="33"/>
  <c r="C2510" i="33"/>
  <c r="H2510" i="33"/>
  <c r="I2510" i="33"/>
  <c r="L2510" i="33"/>
  <c r="O2510" i="33"/>
  <c r="Q2510" i="33"/>
  <c r="R2510" i="33"/>
  <c r="S2510" i="33"/>
  <c r="C2511" i="33"/>
  <c r="H2511" i="33"/>
  <c r="I2511" i="33"/>
  <c r="L2511" i="33"/>
  <c r="O2511" i="33"/>
  <c r="Q2511" i="33"/>
  <c r="R2511" i="33"/>
  <c r="S2511" i="33"/>
  <c r="C2512" i="33"/>
  <c r="H2512" i="33"/>
  <c r="I2512" i="33"/>
  <c r="L2512" i="33"/>
  <c r="O2512" i="33"/>
  <c r="Q2512" i="33"/>
  <c r="R2512" i="33"/>
  <c r="S2512" i="33"/>
  <c r="C2513" i="33"/>
  <c r="H2513" i="33"/>
  <c r="I2513" i="33"/>
  <c r="L2513" i="33"/>
  <c r="O2513" i="33"/>
  <c r="Q2513" i="33"/>
  <c r="R2513" i="33"/>
  <c r="S2513" i="33"/>
  <c r="C2514" i="33"/>
  <c r="H2514" i="33"/>
  <c r="I2514" i="33"/>
  <c r="L2514" i="33"/>
  <c r="O2514" i="33"/>
  <c r="Q2514" i="33"/>
  <c r="R2514" i="33"/>
  <c r="S2514" i="33"/>
  <c r="C2515" i="33"/>
  <c r="H2515" i="33"/>
  <c r="I2515" i="33"/>
  <c r="L2515" i="33"/>
  <c r="O2515" i="33"/>
  <c r="Q2515" i="33"/>
  <c r="R2515" i="33"/>
  <c r="S2515" i="33"/>
  <c r="C2516" i="33"/>
  <c r="H2516" i="33"/>
  <c r="I2516" i="33"/>
  <c r="L2516" i="33"/>
  <c r="O2516" i="33"/>
  <c r="Q2516" i="33"/>
  <c r="R2516" i="33"/>
  <c r="S2516" i="33"/>
  <c r="C2517" i="33"/>
  <c r="H2517" i="33"/>
  <c r="I2517" i="33"/>
  <c r="L2517" i="33"/>
  <c r="O2517" i="33"/>
  <c r="Q2517" i="33"/>
  <c r="R2517" i="33"/>
  <c r="S2517" i="33"/>
  <c r="C2518" i="33"/>
  <c r="H2518" i="33"/>
  <c r="I2518" i="33"/>
  <c r="L2518" i="33"/>
  <c r="O2518" i="33"/>
  <c r="Q2518" i="33"/>
  <c r="R2518" i="33"/>
  <c r="S2518" i="33"/>
  <c r="C2519" i="33"/>
  <c r="H2519" i="33"/>
  <c r="I2519" i="33"/>
  <c r="L2519" i="33"/>
  <c r="O2519" i="33"/>
  <c r="Q2519" i="33"/>
  <c r="R2519" i="33"/>
  <c r="S2519" i="33"/>
  <c r="C2520" i="33"/>
  <c r="H2520" i="33"/>
  <c r="I2520" i="33"/>
  <c r="L2520" i="33"/>
  <c r="O2520" i="33"/>
  <c r="Q2520" i="33"/>
  <c r="R2520" i="33"/>
  <c r="S2520" i="33"/>
  <c r="C2521" i="33"/>
  <c r="H2521" i="33"/>
  <c r="I2521" i="33"/>
  <c r="L2521" i="33"/>
  <c r="O2521" i="33"/>
  <c r="Q2521" i="33"/>
  <c r="R2521" i="33"/>
  <c r="S2521" i="33"/>
  <c r="C2522" i="33"/>
  <c r="H2522" i="33"/>
  <c r="I2522" i="33"/>
  <c r="L2522" i="33"/>
  <c r="O2522" i="33"/>
  <c r="Q2522" i="33"/>
  <c r="R2522" i="33"/>
  <c r="S2522" i="33"/>
  <c r="C2523" i="33"/>
  <c r="H2523" i="33"/>
  <c r="I2523" i="33"/>
  <c r="L2523" i="33"/>
  <c r="O2523" i="33"/>
  <c r="Q2523" i="33"/>
  <c r="R2523" i="33"/>
  <c r="S2523" i="33"/>
  <c r="C2524" i="33"/>
  <c r="H2524" i="33"/>
  <c r="I2524" i="33"/>
  <c r="L2524" i="33"/>
  <c r="O2524" i="33"/>
  <c r="Q2524" i="33"/>
  <c r="R2524" i="33"/>
  <c r="S2524" i="33"/>
  <c r="C2525" i="33"/>
  <c r="H2525" i="33"/>
  <c r="I2525" i="33"/>
  <c r="L2525" i="33"/>
  <c r="O2525" i="33"/>
  <c r="Q2525" i="33"/>
  <c r="R2525" i="33"/>
  <c r="S2525" i="33"/>
  <c r="C2526" i="33"/>
  <c r="H2526" i="33"/>
  <c r="I2526" i="33"/>
  <c r="L2526" i="33"/>
  <c r="O2526" i="33"/>
  <c r="Q2526" i="33"/>
  <c r="R2526" i="33"/>
  <c r="S2526" i="33"/>
  <c r="C2527" i="33"/>
  <c r="H2527" i="33"/>
  <c r="I2527" i="33"/>
  <c r="L2527" i="33"/>
  <c r="O2527" i="33"/>
  <c r="Q2527" i="33"/>
  <c r="R2527" i="33"/>
  <c r="S2527" i="33"/>
  <c r="C2528" i="33"/>
  <c r="H2528" i="33"/>
  <c r="I2528" i="33"/>
  <c r="L2528" i="33"/>
  <c r="O2528" i="33"/>
  <c r="Q2528" i="33"/>
  <c r="R2528" i="33"/>
  <c r="S2528" i="33"/>
  <c r="C2529" i="33"/>
  <c r="H2529" i="33"/>
  <c r="I2529" i="33"/>
  <c r="L2529" i="33"/>
  <c r="O2529" i="33"/>
  <c r="Q2529" i="33"/>
  <c r="R2529" i="33"/>
  <c r="S2529" i="33"/>
  <c r="C2530" i="33"/>
  <c r="H2530" i="33"/>
  <c r="I2530" i="33"/>
  <c r="L2530" i="33"/>
  <c r="O2530" i="33"/>
  <c r="Q2530" i="33"/>
  <c r="R2530" i="33"/>
  <c r="S2530" i="33"/>
  <c r="C2531" i="33"/>
  <c r="H2531" i="33"/>
  <c r="I2531" i="33"/>
  <c r="L2531" i="33"/>
  <c r="O2531" i="33"/>
  <c r="Q2531" i="33"/>
  <c r="R2531" i="33"/>
  <c r="S2531" i="33"/>
  <c r="C2532" i="33"/>
  <c r="H2532" i="33"/>
  <c r="I2532" i="33"/>
  <c r="L2532" i="33"/>
  <c r="O2532" i="33"/>
  <c r="Q2532" i="33"/>
  <c r="R2532" i="33"/>
  <c r="S2532" i="33"/>
  <c r="C2533" i="33"/>
  <c r="H2533" i="33"/>
  <c r="I2533" i="33"/>
  <c r="L2533" i="33"/>
  <c r="O2533" i="33"/>
  <c r="Q2533" i="33"/>
  <c r="R2533" i="33"/>
  <c r="S2533" i="33"/>
  <c r="C2534" i="33"/>
  <c r="H2534" i="33"/>
  <c r="I2534" i="33"/>
  <c r="L2534" i="33"/>
  <c r="O2534" i="33"/>
  <c r="Q2534" i="33"/>
  <c r="R2534" i="33"/>
  <c r="S2534" i="33"/>
  <c r="C2535" i="33"/>
  <c r="H2535" i="33"/>
  <c r="I2535" i="33"/>
  <c r="L2535" i="33"/>
  <c r="O2535" i="33"/>
  <c r="Q2535" i="33"/>
  <c r="R2535" i="33"/>
  <c r="S2535" i="33"/>
  <c r="C2536" i="33"/>
  <c r="H2536" i="33"/>
  <c r="I2536" i="33"/>
  <c r="L2536" i="33"/>
  <c r="O2536" i="33"/>
  <c r="Q2536" i="33"/>
  <c r="R2536" i="33"/>
  <c r="S2536" i="33"/>
  <c r="C2537" i="33"/>
  <c r="H2537" i="33"/>
  <c r="I2537" i="33"/>
  <c r="L2537" i="33"/>
  <c r="O2537" i="33"/>
  <c r="Q2537" i="33"/>
  <c r="R2537" i="33"/>
  <c r="S2537" i="33"/>
  <c r="C2538" i="33"/>
  <c r="H2538" i="33"/>
  <c r="I2538" i="33"/>
  <c r="L2538" i="33"/>
  <c r="O2538" i="33"/>
  <c r="Q2538" i="33"/>
  <c r="R2538" i="33"/>
  <c r="S2538" i="33"/>
  <c r="C2539" i="33"/>
  <c r="H2539" i="33"/>
  <c r="I2539" i="33"/>
  <c r="L2539" i="33"/>
  <c r="O2539" i="33"/>
  <c r="Q2539" i="33"/>
  <c r="R2539" i="33"/>
  <c r="S2539" i="33"/>
  <c r="C2540" i="33"/>
  <c r="H2540" i="33"/>
  <c r="I2540" i="33"/>
  <c r="L2540" i="33"/>
  <c r="O2540" i="33"/>
  <c r="Q2540" i="33"/>
  <c r="R2540" i="33"/>
  <c r="S2540" i="33"/>
  <c r="C2541" i="33"/>
  <c r="H2541" i="33"/>
  <c r="I2541" i="33"/>
  <c r="L2541" i="33"/>
  <c r="O2541" i="33"/>
  <c r="Q2541" i="33"/>
  <c r="R2541" i="33"/>
  <c r="S2541" i="33"/>
  <c r="C2542" i="33"/>
  <c r="H2542" i="33"/>
  <c r="I2542" i="33"/>
  <c r="L2542" i="33"/>
  <c r="O2542" i="33"/>
  <c r="Q2542" i="33"/>
  <c r="R2542" i="33"/>
  <c r="S2542" i="33"/>
  <c r="C2543" i="33"/>
  <c r="H2543" i="33"/>
  <c r="I2543" i="33"/>
  <c r="L2543" i="33"/>
  <c r="O2543" i="33"/>
  <c r="Q2543" i="33"/>
  <c r="R2543" i="33"/>
  <c r="S2543" i="33"/>
  <c r="C2544" i="33"/>
  <c r="H2544" i="33"/>
  <c r="I2544" i="33"/>
  <c r="L2544" i="33"/>
  <c r="O2544" i="33"/>
  <c r="Q2544" i="33"/>
  <c r="R2544" i="33"/>
  <c r="S2544" i="33"/>
  <c r="C2545" i="33"/>
  <c r="H2545" i="33"/>
  <c r="I2545" i="33"/>
  <c r="L2545" i="33"/>
  <c r="O2545" i="33"/>
  <c r="Q2545" i="33"/>
  <c r="R2545" i="33"/>
  <c r="S2545" i="33"/>
  <c r="C2546" i="33"/>
  <c r="H2546" i="33"/>
  <c r="I2546" i="33"/>
  <c r="L2546" i="33"/>
  <c r="O2546" i="33"/>
  <c r="Q2546" i="33"/>
  <c r="R2546" i="33"/>
  <c r="S2546" i="33"/>
  <c r="C2547" i="33"/>
  <c r="H2547" i="33"/>
  <c r="I2547" i="33"/>
  <c r="L2547" i="33"/>
  <c r="O2547" i="33"/>
  <c r="Q2547" i="33"/>
  <c r="R2547" i="33"/>
  <c r="S2547" i="33"/>
  <c r="C2548" i="33"/>
  <c r="H2548" i="33"/>
  <c r="I2548" i="33"/>
  <c r="L2548" i="33"/>
  <c r="O2548" i="33"/>
  <c r="Q2548" i="33"/>
  <c r="R2548" i="33"/>
  <c r="S2548" i="33"/>
  <c r="C2549" i="33"/>
  <c r="H2549" i="33"/>
  <c r="I2549" i="33"/>
  <c r="L2549" i="33"/>
  <c r="O2549" i="33"/>
  <c r="Q2549" i="33"/>
  <c r="R2549" i="33"/>
  <c r="S2549" i="33"/>
  <c r="C2550" i="33"/>
  <c r="H2550" i="33"/>
  <c r="I2550" i="33"/>
  <c r="L2550" i="33"/>
  <c r="O2550" i="33"/>
  <c r="Q2550" i="33"/>
  <c r="R2550" i="33"/>
  <c r="S2550" i="33"/>
  <c r="C2551" i="33"/>
  <c r="H2551" i="33"/>
  <c r="I2551" i="33"/>
  <c r="L2551" i="33"/>
  <c r="O2551" i="33"/>
  <c r="Q2551" i="33"/>
  <c r="R2551" i="33"/>
  <c r="S2551" i="33"/>
  <c r="C2552" i="33"/>
  <c r="H2552" i="33"/>
  <c r="I2552" i="33"/>
  <c r="L2552" i="33"/>
  <c r="O2552" i="33"/>
  <c r="Q2552" i="33"/>
  <c r="R2552" i="33"/>
  <c r="S2552" i="33"/>
  <c r="C2553" i="33"/>
  <c r="H2553" i="33"/>
  <c r="I2553" i="33"/>
  <c r="L2553" i="33"/>
  <c r="O2553" i="33"/>
  <c r="Q2553" i="33"/>
  <c r="R2553" i="33"/>
  <c r="S2553" i="33"/>
  <c r="C2554" i="33"/>
  <c r="H2554" i="33"/>
  <c r="I2554" i="33"/>
  <c r="L2554" i="33"/>
  <c r="O2554" i="33"/>
  <c r="Q2554" i="33"/>
  <c r="R2554" i="33"/>
  <c r="S2554" i="33"/>
  <c r="C2555" i="33"/>
  <c r="H2555" i="33"/>
  <c r="I2555" i="33"/>
  <c r="L2555" i="33"/>
  <c r="O2555" i="33"/>
  <c r="Q2555" i="33"/>
  <c r="R2555" i="33"/>
  <c r="S2555" i="33"/>
  <c r="C2556" i="33"/>
  <c r="H2556" i="33"/>
  <c r="I2556" i="33"/>
  <c r="L2556" i="33"/>
  <c r="O2556" i="33"/>
  <c r="Q2556" i="33"/>
  <c r="R2556" i="33"/>
  <c r="S2556" i="33"/>
  <c r="C2557" i="33"/>
  <c r="H2557" i="33"/>
  <c r="I2557" i="33"/>
  <c r="L2557" i="33"/>
  <c r="O2557" i="33"/>
  <c r="Q2557" i="33"/>
  <c r="R2557" i="33"/>
  <c r="S2557" i="33"/>
  <c r="C2558" i="33"/>
  <c r="H2558" i="33"/>
  <c r="I2558" i="33"/>
  <c r="L2558" i="33"/>
  <c r="O2558" i="33"/>
  <c r="Q2558" i="33"/>
  <c r="R2558" i="33"/>
  <c r="S2558" i="33"/>
  <c r="C2559" i="33"/>
  <c r="H2559" i="33"/>
  <c r="I2559" i="33"/>
  <c r="L2559" i="33"/>
  <c r="O2559" i="33"/>
  <c r="Q2559" i="33"/>
  <c r="R2559" i="33"/>
  <c r="S2559" i="33"/>
  <c r="C2560" i="33"/>
  <c r="H2560" i="33"/>
  <c r="I2560" i="33"/>
  <c r="L2560" i="33"/>
  <c r="O2560" i="33"/>
  <c r="Q2560" i="33"/>
  <c r="R2560" i="33"/>
  <c r="S2560" i="33"/>
  <c r="C2561" i="33"/>
  <c r="H2561" i="33"/>
  <c r="I2561" i="33"/>
  <c r="L2561" i="33"/>
  <c r="O2561" i="33"/>
  <c r="Q2561" i="33"/>
  <c r="R2561" i="33"/>
  <c r="S2561" i="33"/>
  <c r="C2562" i="33"/>
  <c r="H2562" i="33"/>
  <c r="I2562" i="33"/>
  <c r="L2562" i="33"/>
  <c r="O2562" i="33"/>
  <c r="Q2562" i="33"/>
  <c r="R2562" i="33"/>
  <c r="S2562" i="33"/>
  <c r="C2563" i="33"/>
  <c r="H2563" i="33"/>
  <c r="I2563" i="33"/>
  <c r="L2563" i="33"/>
  <c r="O2563" i="33"/>
  <c r="Q2563" i="33"/>
  <c r="R2563" i="33"/>
  <c r="S2563" i="33"/>
  <c r="C2564" i="33"/>
  <c r="H2564" i="33"/>
  <c r="I2564" i="33"/>
  <c r="L2564" i="33"/>
  <c r="O2564" i="33"/>
  <c r="Q2564" i="33"/>
  <c r="R2564" i="33"/>
  <c r="S2564" i="33"/>
  <c r="C2565" i="33"/>
  <c r="H2565" i="33"/>
  <c r="I2565" i="33"/>
  <c r="L2565" i="33"/>
  <c r="O2565" i="33"/>
  <c r="Q2565" i="33"/>
  <c r="R2565" i="33"/>
  <c r="S2565" i="33"/>
  <c r="C2566" i="33"/>
  <c r="H2566" i="33"/>
  <c r="I2566" i="33"/>
  <c r="L2566" i="33"/>
  <c r="O2566" i="33"/>
  <c r="Q2566" i="33"/>
  <c r="R2566" i="33"/>
  <c r="S2566" i="33"/>
  <c r="C2567" i="33"/>
  <c r="H2567" i="33"/>
  <c r="I2567" i="33"/>
  <c r="L2567" i="33"/>
  <c r="O2567" i="33"/>
  <c r="Q2567" i="33"/>
  <c r="R2567" i="33"/>
  <c r="S2567" i="33"/>
  <c r="C2568" i="33"/>
  <c r="H2568" i="33"/>
  <c r="I2568" i="33"/>
  <c r="L2568" i="33"/>
  <c r="O2568" i="33"/>
  <c r="Q2568" i="33"/>
  <c r="R2568" i="33"/>
  <c r="S2568" i="33"/>
  <c r="C2569" i="33"/>
  <c r="H2569" i="33"/>
  <c r="I2569" i="33"/>
  <c r="L2569" i="33"/>
  <c r="O2569" i="33"/>
  <c r="Q2569" i="33"/>
  <c r="R2569" i="33"/>
  <c r="S2569" i="33"/>
  <c r="C2570" i="33"/>
  <c r="H2570" i="33"/>
  <c r="I2570" i="33"/>
  <c r="L2570" i="33"/>
  <c r="O2570" i="33"/>
  <c r="Q2570" i="33"/>
  <c r="R2570" i="33"/>
  <c r="S2570" i="33"/>
  <c r="C2571" i="33"/>
  <c r="H2571" i="33"/>
  <c r="I2571" i="33"/>
  <c r="L2571" i="33"/>
  <c r="O2571" i="33"/>
  <c r="Q2571" i="33"/>
  <c r="R2571" i="33"/>
  <c r="S2571" i="33"/>
  <c r="C2572" i="33"/>
  <c r="H2572" i="33"/>
  <c r="I2572" i="33"/>
  <c r="L2572" i="33"/>
  <c r="O2572" i="33"/>
  <c r="Q2572" i="33"/>
  <c r="R2572" i="33"/>
  <c r="S2572" i="33"/>
  <c r="C2573" i="33"/>
  <c r="H2573" i="33"/>
  <c r="I2573" i="33"/>
  <c r="L2573" i="33"/>
  <c r="O2573" i="33"/>
  <c r="Q2573" i="33"/>
  <c r="R2573" i="33"/>
  <c r="S2573" i="33"/>
  <c r="C2574" i="33"/>
  <c r="H2574" i="33"/>
  <c r="I2574" i="33"/>
  <c r="L2574" i="33"/>
  <c r="O2574" i="33"/>
  <c r="Q2574" i="33"/>
  <c r="R2574" i="33"/>
  <c r="S2574" i="33"/>
  <c r="C2575" i="33"/>
  <c r="H2575" i="33"/>
  <c r="I2575" i="33"/>
  <c r="L2575" i="33"/>
  <c r="O2575" i="33"/>
  <c r="Q2575" i="33"/>
  <c r="R2575" i="33"/>
  <c r="S2575" i="33"/>
  <c r="C2576" i="33"/>
  <c r="H2576" i="33"/>
  <c r="I2576" i="33"/>
  <c r="L2576" i="33"/>
  <c r="O2576" i="33"/>
  <c r="Q2576" i="33"/>
  <c r="R2576" i="33"/>
  <c r="S2576" i="33"/>
  <c r="C2577" i="33"/>
  <c r="H2577" i="33"/>
  <c r="I2577" i="33"/>
  <c r="L2577" i="33"/>
  <c r="O2577" i="33"/>
  <c r="Q2577" i="33"/>
  <c r="R2577" i="33"/>
  <c r="S2577" i="33"/>
  <c r="C2578" i="33"/>
  <c r="H2578" i="33"/>
  <c r="I2578" i="33"/>
  <c r="L2578" i="33"/>
  <c r="O2578" i="33"/>
  <c r="Q2578" i="33"/>
  <c r="R2578" i="33"/>
  <c r="S2578" i="33"/>
  <c r="C2579" i="33"/>
  <c r="H2579" i="33"/>
  <c r="I2579" i="33"/>
  <c r="L2579" i="33"/>
  <c r="O2579" i="33"/>
  <c r="Q2579" i="33"/>
  <c r="R2579" i="33"/>
  <c r="S2579" i="33"/>
  <c r="C2580" i="33"/>
  <c r="H2580" i="33"/>
  <c r="I2580" i="33"/>
  <c r="L2580" i="33"/>
  <c r="O2580" i="33"/>
  <c r="Q2580" i="33"/>
  <c r="R2580" i="33"/>
  <c r="S2580" i="33"/>
  <c r="C2581" i="33"/>
  <c r="H2581" i="33"/>
  <c r="I2581" i="33"/>
  <c r="L2581" i="33"/>
  <c r="O2581" i="33"/>
  <c r="Q2581" i="33"/>
  <c r="R2581" i="33"/>
  <c r="S2581" i="33"/>
  <c r="C2582" i="33"/>
  <c r="H2582" i="33"/>
  <c r="I2582" i="33"/>
  <c r="L2582" i="33"/>
  <c r="O2582" i="33"/>
  <c r="Q2582" i="33"/>
  <c r="R2582" i="33"/>
  <c r="S2582" i="33"/>
  <c r="C2583" i="33"/>
  <c r="H2583" i="33"/>
  <c r="I2583" i="33"/>
  <c r="L2583" i="33"/>
  <c r="O2583" i="33"/>
  <c r="Q2583" i="33"/>
  <c r="R2583" i="33"/>
  <c r="S2583" i="33"/>
  <c r="C2584" i="33"/>
  <c r="H2584" i="33"/>
  <c r="I2584" i="33"/>
  <c r="L2584" i="33"/>
  <c r="O2584" i="33"/>
  <c r="Q2584" i="33"/>
  <c r="R2584" i="33"/>
  <c r="S2584" i="33"/>
  <c r="C2585" i="33"/>
  <c r="H2585" i="33"/>
  <c r="I2585" i="33"/>
  <c r="L2585" i="33"/>
  <c r="O2585" i="33"/>
  <c r="Q2585" i="33"/>
  <c r="R2585" i="33"/>
  <c r="S2585" i="33"/>
  <c r="C2586" i="33"/>
  <c r="H2586" i="33"/>
  <c r="I2586" i="33"/>
  <c r="L2586" i="33"/>
  <c r="O2586" i="33"/>
  <c r="Q2586" i="33"/>
  <c r="R2586" i="33"/>
  <c r="S2586" i="33"/>
  <c r="C2587" i="33"/>
  <c r="H2587" i="33"/>
  <c r="I2587" i="33"/>
  <c r="L2587" i="33"/>
  <c r="O2587" i="33"/>
  <c r="Q2587" i="33"/>
  <c r="R2587" i="33"/>
  <c r="S2587" i="33"/>
  <c r="C2588" i="33"/>
  <c r="H2588" i="33"/>
  <c r="I2588" i="33"/>
  <c r="L2588" i="33"/>
  <c r="O2588" i="33"/>
  <c r="Q2588" i="33"/>
  <c r="R2588" i="33"/>
  <c r="S2588" i="33"/>
  <c r="C2589" i="33"/>
  <c r="H2589" i="33"/>
  <c r="I2589" i="33"/>
  <c r="L2589" i="33"/>
  <c r="O2589" i="33"/>
  <c r="Q2589" i="33"/>
  <c r="R2589" i="33"/>
  <c r="S2589" i="33"/>
  <c r="C2590" i="33"/>
  <c r="H2590" i="33"/>
  <c r="I2590" i="33"/>
  <c r="L2590" i="33"/>
  <c r="O2590" i="33"/>
  <c r="Q2590" i="33"/>
  <c r="R2590" i="33"/>
  <c r="S2590" i="33"/>
  <c r="C2591" i="33"/>
  <c r="H2591" i="33"/>
  <c r="I2591" i="33"/>
  <c r="L2591" i="33"/>
  <c r="O2591" i="33"/>
  <c r="Q2591" i="33"/>
  <c r="R2591" i="33"/>
  <c r="S2591" i="33"/>
  <c r="C2592" i="33"/>
  <c r="H2592" i="33"/>
  <c r="I2592" i="33"/>
  <c r="L2592" i="33"/>
  <c r="O2592" i="33"/>
  <c r="Q2592" i="33"/>
  <c r="R2592" i="33"/>
  <c r="S2592" i="33"/>
  <c r="C2593" i="33"/>
  <c r="H2593" i="33"/>
  <c r="I2593" i="33"/>
  <c r="L2593" i="33"/>
  <c r="O2593" i="33"/>
  <c r="Q2593" i="33"/>
  <c r="R2593" i="33"/>
  <c r="S2593" i="33"/>
  <c r="C2594" i="33"/>
  <c r="H2594" i="33"/>
  <c r="I2594" i="33"/>
  <c r="L2594" i="33"/>
  <c r="O2594" i="33"/>
  <c r="Q2594" i="33"/>
  <c r="R2594" i="33"/>
  <c r="S2594" i="33"/>
  <c r="C2595" i="33"/>
  <c r="H2595" i="33"/>
  <c r="I2595" i="33"/>
  <c r="L2595" i="33"/>
  <c r="O2595" i="33"/>
  <c r="Q2595" i="33"/>
  <c r="R2595" i="33"/>
  <c r="S2595" i="33"/>
  <c r="C2596" i="33"/>
  <c r="H2596" i="33"/>
  <c r="I2596" i="33"/>
  <c r="L2596" i="33"/>
  <c r="O2596" i="33"/>
  <c r="Q2596" i="33"/>
  <c r="R2596" i="33"/>
  <c r="S2596" i="33"/>
  <c r="C2597" i="33"/>
  <c r="H2597" i="33"/>
  <c r="I2597" i="33"/>
  <c r="L2597" i="33"/>
  <c r="O2597" i="33"/>
  <c r="Q2597" i="33"/>
  <c r="R2597" i="33"/>
  <c r="S2597" i="33"/>
  <c r="C2598" i="33"/>
  <c r="H2598" i="33"/>
  <c r="I2598" i="33"/>
  <c r="L2598" i="33"/>
  <c r="O2598" i="33"/>
  <c r="Q2598" i="33"/>
  <c r="R2598" i="33"/>
  <c r="S2598" i="33"/>
  <c r="C2599" i="33"/>
  <c r="H2599" i="33"/>
  <c r="I2599" i="33"/>
  <c r="L2599" i="33"/>
  <c r="O2599" i="33"/>
  <c r="Q2599" i="33"/>
  <c r="R2599" i="33"/>
  <c r="S2599" i="33"/>
  <c r="C2600" i="33"/>
  <c r="H2600" i="33"/>
  <c r="I2600" i="33"/>
  <c r="L2600" i="33"/>
  <c r="O2600" i="33"/>
  <c r="Q2600" i="33"/>
  <c r="R2600" i="33"/>
  <c r="S2600" i="33"/>
  <c r="C2601" i="33"/>
  <c r="H2601" i="33"/>
  <c r="I2601" i="33"/>
  <c r="L2601" i="33"/>
  <c r="O2601" i="33"/>
  <c r="Q2601" i="33"/>
  <c r="R2601" i="33"/>
  <c r="S2601" i="33"/>
  <c r="C2602" i="33"/>
  <c r="H2602" i="33"/>
  <c r="I2602" i="33"/>
  <c r="L2602" i="33"/>
  <c r="O2602" i="33"/>
  <c r="Q2602" i="33"/>
  <c r="R2602" i="33"/>
  <c r="S2602" i="33"/>
  <c r="C2603" i="33"/>
  <c r="H2603" i="33"/>
  <c r="I2603" i="33"/>
  <c r="L2603" i="33"/>
  <c r="O2603" i="33"/>
  <c r="Q2603" i="33"/>
  <c r="R2603" i="33"/>
  <c r="S2603" i="33"/>
  <c r="C2604" i="33"/>
  <c r="H2604" i="33"/>
  <c r="I2604" i="33"/>
  <c r="L2604" i="33"/>
  <c r="O2604" i="33"/>
  <c r="Q2604" i="33"/>
  <c r="R2604" i="33"/>
  <c r="S2604" i="33"/>
  <c r="C2605" i="33"/>
  <c r="H2605" i="33"/>
  <c r="I2605" i="33"/>
  <c r="L2605" i="33"/>
  <c r="O2605" i="33"/>
  <c r="Q2605" i="33"/>
  <c r="R2605" i="33"/>
  <c r="S2605" i="33"/>
  <c r="C2606" i="33"/>
  <c r="H2606" i="33"/>
  <c r="I2606" i="33"/>
  <c r="L2606" i="33"/>
  <c r="O2606" i="33"/>
  <c r="Q2606" i="33"/>
  <c r="R2606" i="33"/>
  <c r="S2606" i="33"/>
  <c r="C2607" i="33"/>
  <c r="H2607" i="33"/>
  <c r="I2607" i="33"/>
  <c r="L2607" i="33"/>
  <c r="O2607" i="33"/>
  <c r="Q2607" i="33"/>
  <c r="R2607" i="33"/>
  <c r="S2607" i="33"/>
  <c r="C2608" i="33"/>
  <c r="H2608" i="33"/>
  <c r="I2608" i="33"/>
  <c r="L2608" i="33"/>
  <c r="O2608" i="33"/>
  <c r="Q2608" i="33"/>
  <c r="R2608" i="33"/>
  <c r="S2608" i="33"/>
  <c r="C2609" i="33"/>
  <c r="H2609" i="33"/>
  <c r="I2609" i="33"/>
  <c r="L2609" i="33"/>
  <c r="O2609" i="33"/>
  <c r="Q2609" i="33"/>
  <c r="R2609" i="33"/>
  <c r="S2609" i="33"/>
  <c r="C2610" i="33"/>
  <c r="H2610" i="33"/>
  <c r="I2610" i="33"/>
  <c r="L2610" i="33"/>
  <c r="O2610" i="33"/>
  <c r="Q2610" i="33"/>
  <c r="R2610" i="33"/>
  <c r="S2610" i="33"/>
  <c r="C2611" i="33"/>
  <c r="H2611" i="33"/>
  <c r="I2611" i="33"/>
  <c r="L2611" i="33"/>
  <c r="O2611" i="33"/>
  <c r="Q2611" i="33"/>
  <c r="R2611" i="33"/>
  <c r="S2611" i="33"/>
  <c r="C2612" i="33"/>
  <c r="H2612" i="33"/>
  <c r="I2612" i="33"/>
  <c r="L2612" i="33"/>
  <c r="O2612" i="33"/>
  <c r="Q2612" i="33"/>
  <c r="R2612" i="33"/>
  <c r="S2612" i="33"/>
  <c r="C2613" i="33"/>
  <c r="H2613" i="33"/>
  <c r="I2613" i="33"/>
  <c r="L2613" i="33"/>
  <c r="O2613" i="33"/>
  <c r="Q2613" i="33"/>
  <c r="R2613" i="33"/>
  <c r="S2613" i="33"/>
  <c r="C2614" i="33"/>
  <c r="H2614" i="33"/>
  <c r="I2614" i="33"/>
  <c r="L2614" i="33"/>
  <c r="O2614" i="33"/>
  <c r="Q2614" i="33"/>
  <c r="R2614" i="33"/>
  <c r="S2614" i="33"/>
  <c r="C2615" i="33"/>
  <c r="H2615" i="33"/>
  <c r="I2615" i="33"/>
  <c r="L2615" i="33"/>
  <c r="O2615" i="33"/>
  <c r="Q2615" i="33"/>
  <c r="R2615" i="33"/>
  <c r="S2615" i="33"/>
  <c r="C2616" i="33"/>
  <c r="H2616" i="33"/>
  <c r="I2616" i="33"/>
  <c r="L2616" i="33"/>
  <c r="O2616" i="33"/>
  <c r="Q2616" i="33"/>
  <c r="R2616" i="33"/>
  <c r="S2616" i="33"/>
  <c r="C2617" i="33"/>
  <c r="H2617" i="33"/>
  <c r="I2617" i="33"/>
  <c r="L2617" i="33"/>
  <c r="O2617" i="33"/>
  <c r="Q2617" i="33"/>
  <c r="R2617" i="33"/>
  <c r="S2617" i="33"/>
  <c r="C2618" i="33"/>
  <c r="H2618" i="33"/>
  <c r="I2618" i="33"/>
  <c r="L2618" i="33"/>
  <c r="O2618" i="33"/>
  <c r="Q2618" i="33"/>
  <c r="R2618" i="33"/>
  <c r="S2618" i="33"/>
  <c r="C2619" i="33"/>
  <c r="H2619" i="33"/>
  <c r="I2619" i="33"/>
  <c r="L2619" i="33"/>
  <c r="O2619" i="33"/>
  <c r="Q2619" i="33"/>
  <c r="R2619" i="33"/>
  <c r="S2619" i="33"/>
  <c r="C2620" i="33"/>
  <c r="H2620" i="33"/>
  <c r="I2620" i="33"/>
  <c r="L2620" i="33"/>
  <c r="O2620" i="33"/>
  <c r="Q2620" i="33"/>
  <c r="R2620" i="33"/>
  <c r="S2620" i="33"/>
  <c r="C2621" i="33"/>
  <c r="H2621" i="33"/>
  <c r="I2621" i="33"/>
  <c r="L2621" i="33"/>
  <c r="O2621" i="33"/>
  <c r="Q2621" i="33"/>
  <c r="R2621" i="33"/>
  <c r="S2621" i="33"/>
  <c r="C2622" i="33"/>
  <c r="H2622" i="33"/>
  <c r="I2622" i="33"/>
  <c r="L2622" i="33"/>
  <c r="O2622" i="33"/>
  <c r="Q2622" i="33"/>
  <c r="R2622" i="33"/>
  <c r="S2622" i="33"/>
  <c r="C2623" i="33"/>
  <c r="H2623" i="33"/>
  <c r="I2623" i="33"/>
  <c r="L2623" i="33"/>
  <c r="O2623" i="33"/>
  <c r="Q2623" i="33"/>
  <c r="R2623" i="33"/>
  <c r="S2623" i="33"/>
  <c r="C2624" i="33"/>
  <c r="H2624" i="33"/>
  <c r="I2624" i="33"/>
  <c r="L2624" i="33"/>
  <c r="O2624" i="33"/>
  <c r="Q2624" i="33"/>
  <c r="R2624" i="33"/>
  <c r="S2624" i="33"/>
  <c r="C2625" i="33"/>
  <c r="H2625" i="33"/>
  <c r="I2625" i="33"/>
  <c r="L2625" i="33"/>
  <c r="O2625" i="33"/>
  <c r="Q2625" i="33"/>
  <c r="R2625" i="33"/>
  <c r="S2625" i="33"/>
  <c r="C2626" i="33"/>
  <c r="H2626" i="33"/>
  <c r="I2626" i="33"/>
  <c r="L2626" i="33"/>
  <c r="O2626" i="33"/>
  <c r="Q2626" i="33"/>
  <c r="R2626" i="33"/>
  <c r="S2626" i="33"/>
  <c r="C2627" i="33"/>
  <c r="H2627" i="33"/>
  <c r="I2627" i="33"/>
  <c r="L2627" i="33"/>
  <c r="O2627" i="33"/>
  <c r="Q2627" i="33"/>
  <c r="R2627" i="33"/>
  <c r="S2627" i="33"/>
  <c r="C2628" i="33"/>
  <c r="H2628" i="33"/>
  <c r="I2628" i="33"/>
  <c r="L2628" i="33"/>
  <c r="O2628" i="33"/>
  <c r="Q2628" i="33"/>
  <c r="R2628" i="33"/>
  <c r="S2628" i="33"/>
  <c r="C2629" i="33"/>
  <c r="H2629" i="33"/>
  <c r="I2629" i="33"/>
  <c r="L2629" i="33"/>
  <c r="O2629" i="33"/>
  <c r="Q2629" i="33"/>
  <c r="R2629" i="33"/>
  <c r="S2629" i="33"/>
  <c r="C2630" i="33"/>
  <c r="H2630" i="33"/>
  <c r="I2630" i="33"/>
  <c r="L2630" i="33"/>
  <c r="O2630" i="33"/>
  <c r="Q2630" i="33"/>
  <c r="R2630" i="33"/>
  <c r="S2630" i="33"/>
  <c r="C2631" i="33"/>
  <c r="H2631" i="33"/>
  <c r="I2631" i="33"/>
  <c r="L2631" i="33"/>
  <c r="O2631" i="33"/>
  <c r="Q2631" i="33"/>
  <c r="R2631" i="33"/>
  <c r="S2631" i="33"/>
  <c r="C2632" i="33"/>
  <c r="H2632" i="33"/>
  <c r="I2632" i="33"/>
  <c r="L2632" i="33"/>
  <c r="O2632" i="33"/>
  <c r="Q2632" i="33"/>
  <c r="R2632" i="33"/>
  <c r="S2632" i="33"/>
  <c r="C2633" i="33"/>
  <c r="H2633" i="33"/>
  <c r="I2633" i="33"/>
  <c r="L2633" i="33"/>
  <c r="O2633" i="33"/>
  <c r="Q2633" i="33"/>
  <c r="R2633" i="33"/>
  <c r="S2633" i="33"/>
  <c r="C2634" i="33"/>
  <c r="H2634" i="33"/>
  <c r="I2634" i="33"/>
  <c r="L2634" i="33"/>
  <c r="O2634" i="33"/>
  <c r="Q2634" i="33"/>
  <c r="R2634" i="33"/>
  <c r="S2634" i="33"/>
  <c r="C2635" i="33"/>
  <c r="H2635" i="33"/>
  <c r="I2635" i="33"/>
  <c r="L2635" i="33"/>
  <c r="O2635" i="33"/>
  <c r="Q2635" i="33"/>
  <c r="R2635" i="33"/>
  <c r="S2635" i="33"/>
  <c r="C2636" i="33"/>
  <c r="H2636" i="33"/>
  <c r="I2636" i="33"/>
  <c r="L2636" i="33"/>
  <c r="O2636" i="33"/>
  <c r="Q2636" i="33"/>
  <c r="R2636" i="33"/>
  <c r="S2636" i="33"/>
  <c r="C2637" i="33"/>
  <c r="H2637" i="33"/>
  <c r="I2637" i="33"/>
  <c r="L2637" i="33"/>
  <c r="O2637" i="33"/>
  <c r="Q2637" i="33"/>
  <c r="R2637" i="33"/>
  <c r="S2637" i="33"/>
  <c r="C2638" i="33"/>
  <c r="H2638" i="33"/>
  <c r="I2638" i="33"/>
  <c r="L2638" i="33"/>
  <c r="O2638" i="33"/>
  <c r="Q2638" i="33"/>
  <c r="R2638" i="33"/>
  <c r="S2638" i="33"/>
  <c r="C2639" i="33"/>
  <c r="H2639" i="33"/>
  <c r="I2639" i="33"/>
  <c r="L2639" i="33"/>
  <c r="O2639" i="33"/>
  <c r="Q2639" i="33"/>
  <c r="R2639" i="33"/>
  <c r="S2639" i="33"/>
  <c r="C2640" i="33"/>
  <c r="H2640" i="33"/>
  <c r="I2640" i="33"/>
  <c r="L2640" i="33"/>
  <c r="O2640" i="33"/>
  <c r="Q2640" i="33"/>
  <c r="R2640" i="33"/>
  <c r="S2640" i="33"/>
  <c r="C2641" i="33"/>
  <c r="H2641" i="33"/>
  <c r="I2641" i="33"/>
  <c r="L2641" i="33"/>
  <c r="O2641" i="33"/>
  <c r="Q2641" i="33"/>
  <c r="R2641" i="33"/>
  <c r="S2641" i="33"/>
  <c r="C2642" i="33"/>
  <c r="H2642" i="33"/>
  <c r="I2642" i="33"/>
  <c r="L2642" i="33"/>
  <c r="O2642" i="33"/>
  <c r="Q2642" i="33"/>
  <c r="R2642" i="33"/>
  <c r="S2642" i="33"/>
  <c r="C2643" i="33"/>
  <c r="H2643" i="33"/>
  <c r="I2643" i="33"/>
  <c r="L2643" i="33"/>
  <c r="O2643" i="33"/>
  <c r="Q2643" i="33"/>
  <c r="R2643" i="33"/>
  <c r="S2643" i="33"/>
  <c r="C2644" i="33"/>
  <c r="H2644" i="33"/>
  <c r="I2644" i="33"/>
  <c r="L2644" i="33"/>
  <c r="O2644" i="33"/>
  <c r="Q2644" i="33"/>
  <c r="R2644" i="33"/>
  <c r="S2644" i="33"/>
  <c r="C2645" i="33"/>
  <c r="H2645" i="33"/>
  <c r="I2645" i="33"/>
  <c r="L2645" i="33"/>
  <c r="O2645" i="33"/>
  <c r="Q2645" i="33"/>
  <c r="R2645" i="33"/>
  <c r="S2645" i="33"/>
  <c r="C2646" i="33"/>
  <c r="H2646" i="33"/>
  <c r="I2646" i="33"/>
  <c r="L2646" i="33"/>
  <c r="O2646" i="33"/>
  <c r="Q2646" i="33"/>
  <c r="R2646" i="33"/>
  <c r="S2646" i="33"/>
  <c r="C2647" i="33"/>
  <c r="H2647" i="33"/>
  <c r="I2647" i="33"/>
  <c r="L2647" i="33"/>
  <c r="O2647" i="33"/>
  <c r="Q2647" i="33"/>
  <c r="R2647" i="33"/>
  <c r="S2647" i="33"/>
  <c r="C2648" i="33"/>
  <c r="H2648" i="33"/>
  <c r="I2648" i="33"/>
  <c r="L2648" i="33"/>
  <c r="O2648" i="33"/>
  <c r="Q2648" i="33"/>
  <c r="R2648" i="33"/>
  <c r="S2648" i="33"/>
  <c r="C2649" i="33"/>
  <c r="H2649" i="33"/>
  <c r="I2649" i="33"/>
  <c r="L2649" i="33"/>
  <c r="O2649" i="33"/>
  <c r="Q2649" i="33"/>
  <c r="R2649" i="33"/>
  <c r="S2649" i="33"/>
  <c r="C2650" i="33"/>
  <c r="H2650" i="33"/>
  <c r="I2650" i="33"/>
  <c r="L2650" i="33"/>
  <c r="O2650" i="33"/>
  <c r="Q2650" i="33"/>
  <c r="R2650" i="33"/>
  <c r="S2650" i="33"/>
  <c r="C2651" i="33"/>
  <c r="H2651" i="33"/>
  <c r="I2651" i="33"/>
  <c r="L2651" i="33"/>
  <c r="O2651" i="33"/>
  <c r="Q2651" i="33"/>
  <c r="R2651" i="33"/>
  <c r="S2651" i="33"/>
  <c r="C2652" i="33"/>
  <c r="H2652" i="33"/>
  <c r="I2652" i="33"/>
  <c r="L2652" i="33"/>
  <c r="O2652" i="33"/>
  <c r="Q2652" i="33"/>
  <c r="R2652" i="33"/>
  <c r="S2652" i="33"/>
  <c r="C2653" i="33"/>
  <c r="H2653" i="33"/>
  <c r="I2653" i="33"/>
  <c r="L2653" i="33"/>
  <c r="O2653" i="33"/>
  <c r="Q2653" i="33"/>
  <c r="R2653" i="33"/>
  <c r="S2653" i="33"/>
  <c r="C2654" i="33"/>
  <c r="H2654" i="33"/>
  <c r="I2654" i="33"/>
  <c r="L2654" i="33"/>
  <c r="O2654" i="33"/>
  <c r="Q2654" i="33"/>
  <c r="R2654" i="33"/>
  <c r="S2654" i="33"/>
  <c r="C2655" i="33"/>
  <c r="H2655" i="33"/>
  <c r="I2655" i="33"/>
  <c r="L2655" i="33"/>
  <c r="O2655" i="33"/>
  <c r="Q2655" i="33"/>
  <c r="R2655" i="33"/>
  <c r="S2655" i="33"/>
  <c r="C2656" i="33"/>
  <c r="H2656" i="33"/>
  <c r="I2656" i="33"/>
  <c r="L2656" i="33"/>
  <c r="O2656" i="33"/>
  <c r="Q2656" i="33"/>
  <c r="R2656" i="33"/>
  <c r="S2656" i="33"/>
  <c r="C2657" i="33"/>
  <c r="H2657" i="33"/>
  <c r="I2657" i="33"/>
  <c r="L2657" i="33"/>
  <c r="O2657" i="33"/>
  <c r="Q2657" i="33"/>
  <c r="R2657" i="33"/>
  <c r="S2657" i="33"/>
  <c r="C2658" i="33"/>
  <c r="H2658" i="33"/>
  <c r="I2658" i="33"/>
  <c r="L2658" i="33"/>
  <c r="O2658" i="33"/>
  <c r="Q2658" i="33"/>
  <c r="R2658" i="33"/>
  <c r="S2658" i="33"/>
  <c r="C2659" i="33"/>
  <c r="H2659" i="33"/>
  <c r="I2659" i="33"/>
  <c r="L2659" i="33"/>
  <c r="O2659" i="33"/>
  <c r="Q2659" i="33"/>
  <c r="R2659" i="33"/>
  <c r="S2659" i="33"/>
  <c r="C2660" i="33"/>
  <c r="H2660" i="33"/>
  <c r="I2660" i="33"/>
  <c r="L2660" i="33"/>
  <c r="O2660" i="33"/>
  <c r="Q2660" i="33"/>
  <c r="R2660" i="33"/>
  <c r="S2660" i="33"/>
  <c r="C2661" i="33"/>
  <c r="H2661" i="33"/>
  <c r="I2661" i="33"/>
  <c r="L2661" i="33"/>
  <c r="O2661" i="33"/>
  <c r="Q2661" i="33"/>
  <c r="R2661" i="33"/>
  <c r="S2661" i="33"/>
  <c r="C2662" i="33"/>
  <c r="H2662" i="33"/>
  <c r="I2662" i="33"/>
  <c r="L2662" i="33"/>
  <c r="O2662" i="33"/>
  <c r="Q2662" i="33"/>
  <c r="R2662" i="33"/>
  <c r="S2662" i="33"/>
  <c r="C2663" i="33"/>
  <c r="H2663" i="33"/>
  <c r="I2663" i="33"/>
  <c r="L2663" i="33"/>
  <c r="O2663" i="33"/>
  <c r="Q2663" i="33"/>
  <c r="R2663" i="33"/>
  <c r="S2663" i="33"/>
  <c r="C2664" i="33"/>
  <c r="H2664" i="33"/>
  <c r="I2664" i="33"/>
  <c r="L2664" i="33"/>
  <c r="O2664" i="33"/>
  <c r="Q2664" i="33"/>
  <c r="R2664" i="33"/>
  <c r="S2664" i="33"/>
  <c r="C2665" i="33"/>
  <c r="H2665" i="33"/>
  <c r="I2665" i="33"/>
  <c r="L2665" i="33"/>
  <c r="O2665" i="33"/>
  <c r="Q2665" i="33"/>
  <c r="R2665" i="33"/>
  <c r="S2665" i="33"/>
  <c r="C2666" i="33"/>
  <c r="H2666" i="33"/>
  <c r="I2666" i="33"/>
  <c r="L2666" i="33"/>
  <c r="O2666" i="33"/>
  <c r="Q2666" i="33"/>
  <c r="R2666" i="33"/>
  <c r="S2666" i="33"/>
  <c r="C2667" i="33"/>
  <c r="H2667" i="33"/>
  <c r="I2667" i="33"/>
  <c r="L2667" i="33"/>
  <c r="O2667" i="33"/>
  <c r="Q2667" i="33"/>
  <c r="R2667" i="33"/>
  <c r="S2667" i="33"/>
  <c r="C2668" i="33"/>
  <c r="H2668" i="33"/>
  <c r="I2668" i="33"/>
  <c r="L2668" i="33"/>
  <c r="O2668" i="33"/>
  <c r="Q2668" i="33"/>
  <c r="R2668" i="33"/>
  <c r="S2668" i="33"/>
  <c r="C2669" i="33"/>
  <c r="H2669" i="33"/>
  <c r="I2669" i="33"/>
  <c r="L2669" i="33"/>
  <c r="O2669" i="33"/>
  <c r="Q2669" i="33"/>
  <c r="R2669" i="33"/>
  <c r="S2669" i="33"/>
  <c r="C2670" i="33"/>
  <c r="H2670" i="33"/>
  <c r="I2670" i="33"/>
  <c r="L2670" i="33"/>
  <c r="O2670" i="33"/>
  <c r="Q2670" i="33"/>
  <c r="R2670" i="33"/>
  <c r="S2670" i="33"/>
  <c r="C2671" i="33"/>
  <c r="H2671" i="33"/>
  <c r="I2671" i="33"/>
  <c r="L2671" i="33"/>
  <c r="O2671" i="33"/>
  <c r="Q2671" i="33"/>
  <c r="R2671" i="33"/>
  <c r="S2671" i="33"/>
  <c r="C2672" i="33"/>
  <c r="H2672" i="33"/>
  <c r="I2672" i="33"/>
  <c r="L2672" i="33"/>
  <c r="O2672" i="33"/>
  <c r="Q2672" i="33"/>
  <c r="R2672" i="33"/>
  <c r="S2672" i="33"/>
  <c r="C2673" i="33"/>
  <c r="H2673" i="33"/>
  <c r="I2673" i="33"/>
  <c r="L2673" i="33"/>
  <c r="O2673" i="33"/>
  <c r="Q2673" i="33"/>
  <c r="R2673" i="33"/>
  <c r="S2673" i="33"/>
  <c r="C2674" i="33"/>
  <c r="H2674" i="33"/>
  <c r="I2674" i="33"/>
  <c r="L2674" i="33"/>
  <c r="O2674" i="33"/>
  <c r="Q2674" i="33"/>
  <c r="R2674" i="33"/>
  <c r="S2674" i="33"/>
  <c r="C2675" i="33"/>
  <c r="H2675" i="33"/>
  <c r="I2675" i="33"/>
  <c r="L2675" i="33"/>
  <c r="O2675" i="33"/>
  <c r="Q2675" i="33"/>
  <c r="R2675" i="33"/>
  <c r="S2675" i="33"/>
  <c r="C2676" i="33"/>
  <c r="H2676" i="33"/>
  <c r="I2676" i="33"/>
  <c r="L2676" i="33"/>
  <c r="O2676" i="33"/>
  <c r="Q2676" i="33"/>
  <c r="R2676" i="33"/>
  <c r="S2676" i="33"/>
  <c r="C2677" i="33"/>
  <c r="H2677" i="33"/>
  <c r="I2677" i="33"/>
  <c r="L2677" i="33"/>
  <c r="O2677" i="33"/>
  <c r="Q2677" i="33"/>
  <c r="R2677" i="33"/>
  <c r="S2677" i="33"/>
  <c r="C2678" i="33"/>
  <c r="H2678" i="33"/>
  <c r="I2678" i="33"/>
  <c r="L2678" i="33"/>
  <c r="O2678" i="33"/>
  <c r="Q2678" i="33"/>
  <c r="R2678" i="33"/>
  <c r="S2678" i="33"/>
  <c r="C2679" i="33"/>
  <c r="H2679" i="33"/>
  <c r="I2679" i="33"/>
  <c r="L2679" i="33"/>
  <c r="O2679" i="33"/>
  <c r="Q2679" i="33"/>
  <c r="R2679" i="33"/>
  <c r="S2679" i="33"/>
  <c r="C2680" i="33"/>
  <c r="H2680" i="33"/>
  <c r="I2680" i="33"/>
  <c r="L2680" i="33"/>
  <c r="O2680" i="33"/>
  <c r="Q2680" i="33"/>
  <c r="R2680" i="33"/>
  <c r="S2680" i="33"/>
  <c r="C2681" i="33"/>
  <c r="H2681" i="33"/>
  <c r="I2681" i="33"/>
  <c r="L2681" i="33"/>
  <c r="O2681" i="33"/>
  <c r="Q2681" i="33"/>
  <c r="R2681" i="33"/>
  <c r="S2681" i="33"/>
  <c r="C2682" i="33"/>
  <c r="H2682" i="33"/>
  <c r="I2682" i="33"/>
  <c r="L2682" i="33"/>
  <c r="O2682" i="33"/>
  <c r="Q2682" i="33"/>
  <c r="R2682" i="33"/>
  <c r="S2682" i="33"/>
  <c r="C2683" i="33"/>
  <c r="H2683" i="33"/>
  <c r="I2683" i="33"/>
  <c r="L2683" i="33"/>
  <c r="O2683" i="33"/>
  <c r="Q2683" i="33"/>
  <c r="R2683" i="33"/>
  <c r="S2683" i="33"/>
  <c r="C2684" i="33"/>
  <c r="H2684" i="33"/>
  <c r="I2684" i="33"/>
  <c r="L2684" i="33"/>
  <c r="O2684" i="33"/>
  <c r="Q2684" i="33"/>
  <c r="R2684" i="33"/>
  <c r="S2684" i="33"/>
  <c r="C2685" i="33"/>
  <c r="H2685" i="33"/>
  <c r="I2685" i="33"/>
  <c r="L2685" i="33"/>
  <c r="O2685" i="33"/>
  <c r="Q2685" i="33"/>
  <c r="R2685" i="33"/>
  <c r="S2685" i="33"/>
  <c r="C2686" i="33"/>
  <c r="H2686" i="33"/>
  <c r="I2686" i="33"/>
  <c r="L2686" i="33"/>
  <c r="O2686" i="33"/>
  <c r="Q2686" i="33"/>
  <c r="R2686" i="33"/>
  <c r="S2686" i="33"/>
  <c r="C2687" i="33"/>
  <c r="H2687" i="33"/>
  <c r="I2687" i="33"/>
  <c r="L2687" i="33"/>
  <c r="O2687" i="33"/>
  <c r="Q2687" i="33"/>
  <c r="R2687" i="33"/>
  <c r="S2687" i="33"/>
  <c r="C2688" i="33"/>
  <c r="H2688" i="33"/>
  <c r="I2688" i="33"/>
  <c r="L2688" i="33"/>
  <c r="O2688" i="33"/>
  <c r="Q2688" i="33"/>
  <c r="R2688" i="33"/>
  <c r="S2688" i="33"/>
  <c r="C2689" i="33"/>
  <c r="H2689" i="33"/>
  <c r="I2689" i="33"/>
  <c r="L2689" i="33"/>
  <c r="O2689" i="33"/>
  <c r="Q2689" i="33"/>
  <c r="R2689" i="33"/>
  <c r="S2689" i="33"/>
  <c r="C2690" i="33"/>
  <c r="H2690" i="33"/>
  <c r="I2690" i="33"/>
  <c r="L2690" i="33"/>
  <c r="O2690" i="33"/>
  <c r="Q2690" i="33"/>
  <c r="R2690" i="33"/>
  <c r="S2690" i="33"/>
  <c r="C2691" i="33"/>
  <c r="H2691" i="33"/>
  <c r="I2691" i="33"/>
  <c r="L2691" i="33"/>
  <c r="O2691" i="33"/>
  <c r="Q2691" i="33"/>
  <c r="R2691" i="33"/>
  <c r="S2691" i="33"/>
  <c r="C2692" i="33"/>
  <c r="H2692" i="33"/>
  <c r="I2692" i="33"/>
  <c r="L2692" i="33"/>
  <c r="O2692" i="33"/>
  <c r="Q2692" i="33"/>
  <c r="R2692" i="33"/>
  <c r="S2692" i="33"/>
  <c r="C2693" i="33"/>
  <c r="H2693" i="33"/>
  <c r="I2693" i="33"/>
  <c r="L2693" i="33"/>
  <c r="O2693" i="33"/>
  <c r="Q2693" i="33"/>
  <c r="R2693" i="33"/>
  <c r="S2693" i="33"/>
  <c r="C2694" i="33"/>
  <c r="H2694" i="33"/>
  <c r="I2694" i="33"/>
  <c r="L2694" i="33"/>
  <c r="O2694" i="33"/>
  <c r="Q2694" i="33"/>
  <c r="R2694" i="33"/>
  <c r="S2694" i="33"/>
  <c r="C2695" i="33"/>
  <c r="H2695" i="33"/>
  <c r="I2695" i="33"/>
  <c r="L2695" i="33"/>
  <c r="O2695" i="33"/>
  <c r="Q2695" i="33"/>
  <c r="R2695" i="33"/>
  <c r="S2695" i="33"/>
  <c r="C2696" i="33"/>
  <c r="H2696" i="33"/>
  <c r="I2696" i="33"/>
  <c r="L2696" i="33"/>
  <c r="O2696" i="33"/>
  <c r="Q2696" i="33"/>
  <c r="R2696" i="33"/>
  <c r="S2696" i="33"/>
  <c r="C2697" i="33"/>
  <c r="H2697" i="33"/>
  <c r="I2697" i="33"/>
  <c r="L2697" i="33"/>
  <c r="O2697" i="33"/>
  <c r="Q2697" i="33"/>
  <c r="R2697" i="33"/>
  <c r="S2697" i="33"/>
  <c r="C2698" i="33"/>
  <c r="H2698" i="33"/>
  <c r="I2698" i="33"/>
  <c r="L2698" i="33"/>
  <c r="O2698" i="33"/>
  <c r="Q2698" i="33"/>
  <c r="R2698" i="33"/>
  <c r="S2698" i="33"/>
  <c r="C2699" i="33"/>
  <c r="H2699" i="33"/>
  <c r="I2699" i="33"/>
  <c r="L2699" i="33"/>
  <c r="O2699" i="33"/>
  <c r="Q2699" i="33"/>
  <c r="R2699" i="33"/>
  <c r="S2699" i="33"/>
  <c r="C2700" i="33"/>
  <c r="H2700" i="33"/>
  <c r="I2700" i="33"/>
  <c r="L2700" i="33"/>
  <c r="O2700" i="33"/>
  <c r="Q2700" i="33"/>
  <c r="R2700" i="33"/>
  <c r="S2700" i="33"/>
  <c r="C2701" i="33"/>
  <c r="H2701" i="33"/>
  <c r="I2701" i="33"/>
  <c r="L2701" i="33"/>
  <c r="O2701" i="33"/>
  <c r="Q2701" i="33"/>
  <c r="R2701" i="33"/>
  <c r="S2701" i="33"/>
  <c r="C2702" i="33"/>
  <c r="H2702" i="33"/>
  <c r="I2702" i="33"/>
  <c r="L2702" i="33"/>
  <c r="O2702" i="33"/>
  <c r="Q2702" i="33"/>
  <c r="R2702" i="33"/>
  <c r="S2702" i="33"/>
  <c r="C2703" i="33"/>
  <c r="H2703" i="33"/>
  <c r="I2703" i="33"/>
  <c r="L2703" i="33"/>
  <c r="O2703" i="33"/>
  <c r="Q2703" i="33"/>
  <c r="R2703" i="33"/>
  <c r="S2703" i="33"/>
  <c r="C2704" i="33"/>
  <c r="H2704" i="33"/>
  <c r="I2704" i="33"/>
  <c r="L2704" i="33"/>
  <c r="O2704" i="33"/>
  <c r="Q2704" i="33"/>
  <c r="R2704" i="33"/>
  <c r="S2704" i="33"/>
  <c r="C2705" i="33"/>
  <c r="H2705" i="33"/>
  <c r="I2705" i="33"/>
  <c r="L2705" i="33"/>
  <c r="O2705" i="33"/>
  <c r="Q2705" i="33"/>
  <c r="R2705" i="33"/>
  <c r="S2705" i="33"/>
  <c r="C2706" i="33"/>
  <c r="H2706" i="33"/>
  <c r="I2706" i="33"/>
  <c r="L2706" i="33"/>
  <c r="O2706" i="33"/>
  <c r="Q2706" i="33"/>
  <c r="R2706" i="33"/>
  <c r="S2706" i="33"/>
  <c r="C2707" i="33"/>
  <c r="H2707" i="33"/>
  <c r="I2707" i="33"/>
  <c r="L2707" i="33"/>
  <c r="O2707" i="33"/>
  <c r="Q2707" i="33"/>
  <c r="R2707" i="33"/>
  <c r="S2707" i="33"/>
  <c r="C2708" i="33"/>
  <c r="H2708" i="33"/>
  <c r="I2708" i="33"/>
  <c r="L2708" i="33"/>
  <c r="O2708" i="33"/>
  <c r="Q2708" i="33"/>
  <c r="R2708" i="33"/>
  <c r="S2708" i="33"/>
  <c r="C2709" i="33"/>
  <c r="H2709" i="33"/>
  <c r="I2709" i="33"/>
  <c r="L2709" i="33"/>
  <c r="O2709" i="33"/>
  <c r="Q2709" i="33"/>
  <c r="R2709" i="33"/>
  <c r="S2709" i="33"/>
  <c r="C2710" i="33"/>
  <c r="H2710" i="33"/>
  <c r="I2710" i="33"/>
  <c r="L2710" i="33"/>
  <c r="O2710" i="33"/>
  <c r="Q2710" i="33"/>
  <c r="R2710" i="33"/>
  <c r="S2710" i="33"/>
  <c r="C2711" i="33"/>
  <c r="H2711" i="33"/>
  <c r="I2711" i="33"/>
  <c r="L2711" i="33"/>
  <c r="O2711" i="33"/>
  <c r="Q2711" i="33"/>
  <c r="R2711" i="33"/>
  <c r="S2711" i="33"/>
  <c r="C2712" i="33"/>
  <c r="H2712" i="33"/>
  <c r="I2712" i="33"/>
  <c r="L2712" i="33"/>
  <c r="O2712" i="33"/>
  <c r="Q2712" i="33"/>
  <c r="R2712" i="33"/>
  <c r="S2712" i="33"/>
  <c r="C2713" i="33"/>
  <c r="H2713" i="33"/>
  <c r="I2713" i="33"/>
  <c r="L2713" i="33"/>
  <c r="O2713" i="33"/>
  <c r="Q2713" i="33"/>
  <c r="R2713" i="33"/>
  <c r="S2713" i="33"/>
  <c r="C2714" i="33"/>
  <c r="H2714" i="33"/>
  <c r="I2714" i="33"/>
  <c r="L2714" i="33"/>
  <c r="O2714" i="33"/>
  <c r="Q2714" i="33"/>
  <c r="R2714" i="33"/>
  <c r="S2714" i="33"/>
  <c r="C2715" i="33"/>
  <c r="H2715" i="33"/>
  <c r="I2715" i="33"/>
  <c r="L2715" i="33"/>
  <c r="O2715" i="33"/>
  <c r="Q2715" i="33"/>
  <c r="R2715" i="33"/>
  <c r="S2715" i="33"/>
  <c r="C2716" i="33"/>
  <c r="H2716" i="33"/>
  <c r="I2716" i="33"/>
  <c r="L2716" i="33"/>
  <c r="O2716" i="33"/>
  <c r="Q2716" i="33"/>
  <c r="R2716" i="33"/>
  <c r="S2716" i="33"/>
  <c r="C2717" i="33"/>
  <c r="H2717" i="33"/>
  <c r="I2717" i="33"/>
  <c r="L2717" i="33"/>
  <c r="O2717" i="33"/>
  <c r="Q2717" i="33"/>
  <c r="R2717" i="33"/>
  <c r="S2717" i="33"/>
  <c r="C2718" i="33"/>
  <c r="H2718" i="33"/>
  <c r="I2718" i="33"/>
  <c r="L2718" i="33"/>
  <c r="O2718" i="33"/>
  <c r="Q2718" i="33"/>
  <c r="R2718" i="33"/>
  <c r="S2718" i="33"/>
  <c r="C2719" i="33"/>
  <c r="H2719" i="33"/>
  <c r="I2719" i="33"/>
  <c r="L2719" i="33"/>
  <c r="O2719" i="33"/>
  <c r="Q2719" i="33"/>
  <c r="R2719" i="33"/>
  <c r="S2719" i="33"/>
  <c r="C2720" i="33"/>
  <c r="H2720" i="33"/>
  <c r="I2720" i="33"/>
  <c r="L2720" i="33"/>
  <c r="O2720" i="33"/>
  <c r="Q2720" i="33"/>
  <c r="R2720" i="33"/>
  <c r="S2720" i="33"/>
  <c r="C2721" i="33"/>
  <c r="H2721" i="33"/>
  <c r="I2721" i="33"/>
  <c r="L2721" i="33"/>
  <c r="O2721" i="33"/>
  <c r="Q2721" i="33"/>
  <c r="R2721" i="33"/>
  <c r="S2721" i="33"/>
  <c r="C2722" i="33"/>
  <c r="H2722" i="33"/>
  <c r="I2722" i="33"/>
  <c r="L2722" i="33"/>
  <c r="O2722" i="33"/>
  <c r="Q2722" i="33"/>
  <c r="R2722" i="33"/>
  <c r="S2722" i="33"/>
  <c r="C2723" i="33"/>
  <c r="H2723" i="33"/>
  <c r="I2723" i="33"/>
  <c r="L2723" i="33"/>
  <c r="O2723" i="33"/>
  <c r="Q2723" i="33"/>
  <c r="R2723" i="33"/>
  <c r="S2723" i="33"/>
  <c r="C2724" i="33"/>
  <c r="H2724" i="33"/>
  <c r="I2724" i="33"/>
  <c r="L2724" i="33"/>
  <c r="O2724" i="33"/>
  <c r="Q2724" i="33"/>
  <c r="R2724" i="33"/>
  <c r="S2724" i="33"/>
  <c r="C2725" i="33"/>
  <c r="H2725" i="33"/>
  <c r="I2725" i="33"/>
  <c r="L2725" i="33"/>
  <c r="O2725" i="33"/>
  <c r="Q2725" i="33"/>
  <c r="R2725" i="33"/>
  <c r="S2725" i="33"/>
  <c r="C2726" i="33"/>
  <c r="H2726" i="33"/>
  <c r="I2726" i="33"/>
  <c r="L2726" i="33"/>
  <c r="O2726" i="33"/>
  <c r="Q2726" i="33"/>
  <c r="R2726" i="33"/>
  <c r="S2726" i="33"/>
  <c r="C2727" i="33"/>
  <c r="H2727" i="33"/>
  <c r="I2727" i="33"/>
  <c r="L2727" i="33"/>
  <c r="O2727" i="33"/>
  <c r="Q2727" i="33"/>
  <c r="R2727" i="33"/>
  <c r="S2727" i="33"/>
  <c r="C2728" i="33"/>
  <c r="H2728" i="33"/>
  <c r="I2728" i="33"/>
  <c r="L2728" i="33"/>
  <c r="O2728" i="33"/>
  <c r="Q2728" i="33"/>
  <c r="R2728" i="33"/>
  <c r="S2728" i="33"/>
  <c r="C2729" i="33"/>
  <c r="H2729" i="33"/>
  <c r="I2729" i="33"/>
  <c r="L2729" i="33"/>
  <c r="O2729" i="33"/>
  <c r="Q2729" i="33"/>
  <c r="R2729" i="33"/>
  <c r="S2729" i="33"/>
  <c r="C2730" i="33"/>
  <c r="H2730" i="33"/>
  <c r="I2730" i="33"/>
  <c r="L2730" i="33"/>
  <c r="O2730" i="33"/>
  <c r="Q2730" i="33"/>
  <c r="R2730" i="33"/>
  <c r="S2730" i="33"/>
  <c r="C2731" i="33"/>
  <c r="H2731" i="33"/>
  <c r="I2731" i="33"/>
  <c r="L2731" i="33"/>
  <c r="O2731" i="33"/>
  <c r="Q2731" i="33"/>
  <c r="R2731" i="33"/>
  <c r="S2731" i="33"/>
  <c r="C2732" i="33"/>
  <c r="H2732" i="33"/>
  <c r="I2732" i="33"/>
  <c r="L2732" i="33"/>
  <c r="O2732" i="33"/>
  <c r="Q2732" i="33"/>
  <c r="R2732" i="33"/>
  <c r="S2732" i="33"/>
  <c r="C2733" i="33"/>
  <c r="H2733" i="33"/>
  <c r="I2733" i="33"/>
  <c r="L2733" i="33"/>
  <c r="O2733" i="33"/>
  <c r="Q2733" i="33"/>
  <c r="R2733" i="33"/>
  <c r="S2733" i="33"/>
  <c r="C2734" i="33"/>
  <c r="H2734" i="33"/>
  <c r="I2734" i="33"/>
  <c r="L2734" i="33"/>
  <c r="O2734" i="33"/>
  <c r="Q2734" i="33"/>
  <c r="R2734" i="33"/>
  <c r="S2734" i="33"/>
  <c r="C2735" i="33"/>
  <c r="H2735" i="33"/>
  <c r="I2735" i="33"/>
  <c r="L2735" i="33"/>
  <c r="O2735" i="33"/>
  <c r="Q2735" i="33"/>
  <c r="R2735" i="33"/>
  <c r="S2735" i="33"/>
  <c r="C2736" i="33"/>
  <c r="H2736" i="33"/>
  <c r="I2736" i="33"/>
  <c r="L2736" i="33"/>
  <c r="O2736" i="33"/>
  <c r="Q2736" i="33"/>
  <c r="R2736" i="33"/>
  <c r="S2736" i="33"/>
  <c r="C2737" i="33"/>
  <c r="H2737" i="33"/>
  <c r="I2737" i="33"/>
  <c r="L2737" i="33"/>
  <c r="O2737" i="33"/>
  <c r="Q2737" i="33"/>
  <c r="R2737" i="33"/>
  <c r="S2737" i="33"/>
  <c r="C2738" i="33"/>
  <c r="H2738" i="33"/>
  <c r="I2738" i="33"/>
  <c r="L2738" i="33"/>
  <c r="O2738" i="33"/>
  <c r="Q2738" i="33"/>
  <c r="R2738" i="33"/>
  <c r="S2738" i="33"/>
  <c r="C2739" i="33"/>
  <c r="H2739" i="33"/>
  <c r="I2739" i="33"/>
  <c r="L2739" i="33"/>
  <c r="O2739" i="33"/>
  <c r="Q2739" i="33"/>
  <c r="R2739" i="33"/>
  <c r="S2739" i="33"/>
  <c r="C2740" i="33"/>
  <c r="H2740" i="33"/>
  <c r="I2740" i="33"/>
  <c r="L2740" i="33"/>
  <c r="O2740" i="33"/>
  <c r="Q2740" i="33"/>
  <c r="R2740" i="33"/>
  <c r="S2740" i="33"/>
  <c r="C2741" i="33"/>
  <c r="H2741" i="33"/>
  <c r="I2741" i="33"/>
  <c r="L2741" i="33"/>
  <c r="O2741" i="33"/>
  <c r="Q2741" i="33"/>
  <c r="R2741" i="33"/>
  <c r="S2741" i="33"/>
  <c r="C2742" i="33"/>
  <c r="H2742" i="33"/>
  <c r="I2742" i="33"/>
  <c r="L2742" i="33"/>
  <c r="O2742" i="33"/>
  <c r="Q2742" i="33"/>
  <c r="R2742" i="33"/>
  <c r="S2742" i="33"/>
  <c r="C2743" i="33"/>
  <c r="H2743" i="33"/>
  <c r="I2743" i="33"/>
  <c r="L2743" i="33"/>
  <c r="O2743" i="33"/>
  <c r="Q2743" i="33"/>
  <c r="R2743" i="33"/>
  <c r="S2743" i="33"/>
  <c r="C2744" i="33"/>
  <c r="H2744" i="33"/>
  <c r="I2744" i="33"/>
  <c r="L2744" i="33"/>
  <c r="O2744" i="33"/>
  <c r="Q2744" i="33"/>
  <c r="R2744" i="33"/>
  <c r="S2744" i="33"/>
  <c r="C2745" i="33"/>
  <c r="H2745" i="33"/>
  <c r="I2745" i="33"/>
  <c r="L2745" i="33"/>
  <c r="O2745" i="33"/>
  <c r="Q2745" i="33"/>
  <c r="R2745" i="33"/>
  <c r="S2745" i="33"/>
  <c r="C2746" i="33"/>
  <c r="H2746" i="33"/>
  <c r="I2746" i="33"/>
  <c r="L2746" i="33"/>
  <c r="O2746" i="33"/>
  <c r="Q2746" i="33"/>
  <c r="R2746" i="33"/>
  <c r="S2746" i="33"/>
  <c r="C2747" i="33"/>
  <c r="H2747" i="33"/>
  <c r="I2747" i="33"/>
  <c r="L2747" i="33"/>
  <c r="O2747" i="33"/>
  <c r="Q2747" i="33"/>
  <c r="R2747" i="33"/>
  <c r="S2747" i="33"/>
  <c r="C2748" i="33"/>
  <c r="H2748" i="33"/>
  <c r="I2748" i="33"/>
  <c r="L2748" i="33"/>
  <c r="O2748" i="33"/>
  <c r="Q2748" i="33"/>
  <c r="R2748" i="33"/>
  <c r="S2748" i="33"/>
  <c r="C2749" i="33"/>
  <c r="H2749" i="33"/>
  <c r="I2749" i="33"/>
  <c r="L2749" i="33"/>
  <c r="O2749" i="33"/>
  <c r="Q2749" i="33"/>
  <c r="R2749" i="33"/>
  <c r="S2749" i="33"/>
  <c r="C2750" i="33"/>
  <c r="H2750" i="33"/>
  <c r="I2750" i="33"/>
  <c r="L2750" i="33"/>
  <c r="O2750" i="33"/>
  <c r="Q2750" i="33"/>
  <c r="R2750" i="33"/>
  <c r="S2750" i="33"/>
  <c r="C2751" i="33"/>
  <c r="H2751" i="33"/>
  <c r="I2751" i="33"/>
  <c r="L2751" i="33"/>
  <c r="O2751" i="33"/>
  <c r="Q2751" i="33"/>
  <c r="R2751" i="33"/>
  <c r="S2751" i="33"/>
  <c r="C2752" i="33"/>
  <c r="H2752" i="33"/>
  <c r="I2752" i="33"/>
  <c r="L2752" i="33"/>
  <c r="O2752" i="33"/>
  <c r="Q2752" i="33"/>
  <c r="R2752" i="33"/>
  <c r="S2752" i="33"/>
  <c r="C2753" i="33"/>
  <c r="H2753" i="33"/>
  <c r="I2753" i="33"/>
  <c r="L2753" i="33"/>
  <c r="O2753" i="33"/>
  <c r="Q2753" i="33"/>
  <c r="R2753" i="33"/>
  <c r="S2753" i="33"/>
  <c r="C2754" i="33"/>
  <c r="H2754" i="33"/>
  <c r="I2754" i="33"/>
  <c r="L2754" i="33"/>
  <c r="O2754" i="33"/>
  <c r="Q2754" i="33"/>
  <c r="R2754" i="33"/>
  <c r="S2754" i="33"/>
  <c r="C2755" i="33"/>
  <c r="H2755" i="33"/>
  <c r="I2755" i="33"/>
  <c r="L2755" i="33"/>
  <c r="O2755" i="33"/>
  <c r="Q2755" i="33"/>
  <c r="R2755" i="33"/>
  <c r="S2755" i="33"/>
  <c r="C2756" i="33"/>
  <c r="H2756" i="33"/>
  <c r="I2756" i="33"/>
  <c r="L2756" i="33"/>
  <c r="O2756" i="33"/>
  <c r="Q2756" i="33"/>
  <c r="R2756" i="33"/>
  <c r="S2756" i="33"/>
  <c r="C2757" i="33"/>
  <c r="H2757" i="33"/>
  <c r="I2757" i="33"/>
  <c r="L2757" i="33"/>
  <c r="O2757" i="33"/>
  <c r="Q2757" i="33"/>
  <c r="R2757" i="33"/>
  <c r="S2757" i="33"/>
  <c r="C2758" i="33"/>
  <c r="H2758" i="33"/>
  <c r="I2758" i="33"/>
  <c r="L2758" i="33"/>
  <c r="O2758" i="33"/>
  <c r="Q2758" i="33"/>
  <c r="R2758" i="33"/>
  <c r="S2758" i="33"/>
  <c r="C2759" i="33"/>
  <c r="H2759" i="33"/>
  <c r="I2759" i="33"/>
  <c r="L2759" i="33"/>
  <c r="O2759" i="33"/>
  <c r="Q2759" i="33"/>
  <c r="R2759" i="33"/>
  <c r="S2759" i="33"/>
  <c r="C2760" i="33"/>
  <c r="H2760" i="33"/>
  <c r="I2760" i="33"/>
  <c r="L2760" i="33"/>
  <c r="O2760" i="33"/>
  <c r="Q2760" i="33"/>
  <c r="R2760" i="33"/>
  <c r="S2760" i="33"/>
  <c r="C2761" i="33"/>
  <c r="H2761" i="33"/>
  <c r="I2761" i="33"/>
  <c r="L2761" i="33"/>
  <c r="O2761" i="33"/>
  <c r="Q2761" i="33"/>
  <c r="R2761" i="33"/>
  <c r="S2761" i="33"/>
  <c r="C2762" i="33"/>
  <c r="H2762" i="33"/>
  <c r="I2762" i="33"/>
  <c r="L2762" i="33"/>
  <c r="O2762" i="33"/>
  <c r="Q2762" i="33"/>
  <c r="R2762" i="33"/>
  <c r="S2762" i="33"/>
  <c r="C2763" i="33"/>
  <c r="H2763" i="33"/>
  <c r="I2763" i="33"/>
  <c r="L2763" i="33"/>
  <c r="O2763" i="33"/>
  <c r="Q2763" i="33"/>
  <c r="R2763" i="33"/>
  <c r="S2763" i="33"/>
  <c r="C2764" i="33"/>
  <c r="H2764" i="33"/>
  <c r="I2764" i="33"/>
  <c r="L2764" i="33"/>
  <c r="O2764" i="33"/>
  <c r="Q2764" i="33"/>
  <c r="R2764" i="33"/>
  <c r="S2764" i="33"/>
  <c r="C2765" i="33"/>
  <c r="H2765" i="33"/>
  <c r="I2765" i="33"/>
  <c r="L2765" i="33"/>
  <c r="O2765" i="33"/>
  <c r="Q2765" i="33"/>
  <c r="R2765" i="33"/>
  <c r="S2765" i="33"/>
  <c r="C2766" i="33"/>
  <c r="H2766" i="33"/>
  <c r="I2766" i="33"/>
  <c r="L2766" i="33"/>
  <c r="O2766" i="33"/>
  <c r="Q2766" i="33"/>
  <c r="R2766" i="33"/>
  <c r="S2766" i="33"/>
  <c r="C2767" i="33"/>
  <c r="H2767" i="33"/>
  <c r="I2767" i="33"/>
  <c r="L2767" i="33"/>
  <c r="O2767" i="33"/>
  <c r="Q2767" i="33"/>
  <c r="R2767" i="33"/>
  <c r="S2767" i="33"/>
  <c r="C2768" i="33"/>
  <c r="H2768" i="33"/>
  <c r="I2768" i="33"/>
  <c r="L2768" i="33"/>
  <c r="O2768" i="33"/>
  <c r="Q2768" i="33"/>
  <c r="R2768" i="33"/>
  <c r="S2768" i="33"/>
  <c r="C2769" i="33"/>
  <c r="H2769" i="33"/>
  <c r="I2769" i="33"/>
  <c r="L2769" i="33"/>
  <c r="O2769" i="33"/>
  <c r="Q2769" i="33"/>
  <c r="R2769" i="33"/>
  <c r="S2769" i="33"/>
  <c r="C2770" i="33"/>
  <c r="H2770" i="33"/>
  <c r="I2770" i="33"/>
  <c r="L2770" i="33"/>
  <c r="O2770" i="33"/>
  <c r="Q2770" i="33"/>
  <c r="R2770" i="33"/>
  <c r="S2770" i="33"/>
  <c r="C2771" i="33"/>
  <c r="H2771" i="33"/>
  <c r="I2771" i="33"/>
  <c r="L2771" i="33"/>
  <c r="O2771" i="33"/>
  <c r="Q2771" i="33"/>
  <c r="R2771" i="33"/>
  <c r="S2771" i="33"/>
  <c r="C2772" i="33"/>
  <c r="H2772" i="33"/>
  <c r="I2772" i="33"/>
  <c r="L2772" i="33"/>
  <c r="O2772" i="33"/>
  <c r="Q2772" i="33"/>
  <c r="R2772" i="33"/>
  <c r="S2772" i="33"/>
  <c r="C2773" i="33"/>
  <c r="H2773" i="33"/>
  <c r="I2773" i="33"/>
  <c r="L2773" i="33"/>
  <c r="O2773" i="33"/>
  <c r="Q2773" i="33"/>
  <c r="R2773" i="33"/>
  <c r="S2773" i="33"/>
  <c r="C2774" i="33"/>
  <c r="H2774" i="33"/>
  <c r="I2774" i="33"/>
  <c r="L2774" i="33"/>
  <c r="O2774" i="33"/>
  <c r="Q2774" i="33"/>
  <c r="R2774" i="33"/>
  <c r="S2774" i="33"/>
  <c r="C2775" i="33"/>
  <c r="H2775" i="33"/>
  <c r="I2775" i="33"/>
  <c r="L2775" i="33"/>
  <c r="O2775" i="33"/>
  <c r="Q2775" i="33"/>
  <c r="R2775" i="33"/>
  <c r="S2775" i="33"/>
  <c r="C2776" i="33"/>
  <c r="H2776" i="33"/>
  <c r="I2776" i="33"/>
  <c r="L2776" i="33"/>
  <c r="O2776" i="33"/>
  <c r="Q2776" i="33"/>
  <c r="R2776" i="33"/>
  <c r="S2776" i="33"/>
  <c r="C2777" i="33"/>
  <c r="H2777" i="33"/>
  <c r="I2777" i="33"/>
  <c r="L2777" i="33"/>
  <c r="O2777" i="33"/>
  <c r="Q2777" i="33"/>
  <c r="R2777" i="33"/>
  <c r="S2777" i="33"/>
  <c r="C2778" i="33"/>
  <c r="H2778" i="33"/>
  <c r="I2778" i="33"/>
  <c r="L2778" i="33"/>
  <c r="O2778" i="33"/>
  <c r="Q2778" i="33"/>
  <c r="R2778" i="33"/>
  <c r="S2778" i="33"/>
  <c r="C2779" i="33"/>
  <c r="H2779" i="33"/>
  <c r="I2779" i="33"/>
  <c r="L2779" i="33"/>
  <c r="O2779" i="33"/>
  <c r="Q2779" i="33"/>
  <c r="R2779" i="33"/>
  <c r="S2779" i="33"/>
  <c r="C2780" i="33"/>
  <c r="H2780" i="33"/>
  <c r="I2780" i="33"/>
  <c r="L2780" i="33"/>
  <c r="O2780" i="33"/>
  <c r="Q2780" i="33"/>
  <c r="R2780" i="33"/>
  <c r="S2780" i="33"/>
  <c r="C2781" i="33"/>
  <c r="H2781" i="33"/>
  <c r="I2781" i="33"/>
  <c r="L2781" i="33"/>
  <c r="O2781" i="33"/>
  <c r="Q2781" i="33"/>
  <c r="R2781" i="33"/>
  <c r="S2781" i="33"/>
  <c r="C2782" i="33"/>
  <c r="H2782" i="33"/>
  <c r="I2782" i="33"/>
  <c r="L2782" i="33"/>
  <c r="O2782" i="33"/>
  <c r="Q2782" i="33"/>
  <c r="R2782" i="33"/>
  <c r="S2782" i="33"/>
  <c r="C2783" i="33"/>
  <c r="H2783" i="33"/>
  <c r="I2783" i="33"/>
  <c r="L2783" i="33"/>
  <c r="O2783" i="33"/>
  <c r="Q2783" i="33"/>
  <c r="R2783" i="33"/>
  <c r="S2783" i="33"/>
  <c r="C2784" i="33"/>
  <c r="H2784" i="33"/>
  <c r="I2784" i="33"/>
  <c r="L2784" i="33"/>
  <c r="O2784" i="33"/>
  <c r="Q2784" i="33"/>
  <c r="R2784" i="33"/>
  <c r="S2784" i="33"/>
  <c r="C2785" i="33"/>
  <c r="H2785" i="33"/>
  <c r="I2785" i="33"/>
  <c r="L2785" i="33"/>
  <c r="O2785" i="33"/>
  <c r="Q2785" i="33"/>
  <c r="R2785" i="33"/>
  <c r="S2785" i="33"/>
  <c r="C2786" i="33"/>
  <c r="H2786" i="33"/>
  <c r="I2786" i="33"/>
  <c r="L2786" i="33"/>
  <c r="O2786" i="33"/>
  <c r="Q2786" i="33"/>
  <c r="R2786" i="33"/>
  <c r="S2786" i="33"/>
  <c r="C2787" i="33"/>
  <c r="H2787" i="33"/>
  <c r="I2787" i="33"/>
  <c r="L2787" i="33"/>
  <c r="O2787" i="33"/>
  <c r="Q2787" i="33"/>
  <c r="R2787" i="33"/>
  <c r="S2787" i="33"/>
  <c r="C2788" i="33"/>
  <c r="H2788" i="33"/>
  <c r="I2788" i="33"/>
  <c r="L2788" i="33"/>
  <c r="O2788" i="33"/>
  <c r="Q2788" i="33"/>
  <c r="R2788" i="33"/>
  <c r="S2788" i="33"/>
  <c r="C2789" i="33"/>
  <c r="H2789" i="33"/>
  <c r="I2789" i="33"/>
  <c r="L2789" i="33"/>
  <c r="O2789" i="33"/>
  <c r="Q2789" i="33"/>
  <c r="R2789" i="33"/>
  <c r="S2789" i="33"/>
  <c r="C2790" i="33"/>
  <c r="H2790" i="33"/>
  <c r="I2790" i="33"/>
  <c r="L2790" i="33"/>
  <c r="O2790" i="33"/>
  <c r="Q2790" i="33"/>
  <c r="R2790" i="33"/>
  <c r="S2790" i="33"/>
  <c r="C2791" i="33"/>
  <c r="H2791" i="33"/>
  <c r="I2791" i="33"/>
  <c r="L2791" i="33"/>
  <c r="O2791" i="33"/>
  <c r="Q2791" i="33"/>
  <c r="R2791" i="33"/>
  <c r="S2791" i="33"/>
  <c r="C2792" i="33"/>
  <c r="H2792" i="33"/>
  <c r="I2792" i="33"/>
  <c r="L2792" i="33"/>
  <c r="O2792" i="33"/>
  <c r="Q2792" i="33"/>
  <c r="R2792" i="33"/>
  <c r="S2792" i="33"/>
  <c r="C2793" i="33"/>
  <c r="H2793" i="33"/>
  <c r="I2793" i="33"/>
  <c r="L2793" i="33"/>
  <c r="O2793" i="33"/>
  <c r="Q2793" i="33"/>
  <c r="R2793" i="33"/>
  <c r="S2793" i="33"/>
  <c r="C2794" i="33"/>
  <c r="H2794" i="33"/>
  <c r="I2794" i="33"/>
  <c r="L2794" i="33"/>
  <c r="O2794" i="33"/>
  <c r="Q2794" i="33"/>
  <c r="R2794" i="33"/>
  <c r="S2794" i="33"/>
  <c r="C2795" i="33"/>
  <c r="H2795" i="33"/>
  <c r="I2795" i="33"/>
  <c r="L2795" i="33"/>
  <c r="O2795" i="33"/>
  <c r="Q2795" i="33"/>
  <c r="R2795" i="33"/>
  <c r="S2795" i="33"/>
  <c r="C2796" i="33"/>
  <c r="H2796" i="33"/>
  <c r="I2796" i="33"/>
  <c r="L2796" i="33"/>
  <c r="O2796" i="33"/>
  <c r="Q2796" i="33"/>
  <c r="R2796" i="33"/>
  <c r="S2796" i="33"/>
  <c r="C2797" i="33"/>
  <c r="H2797" i="33"/>
  <c r="I2797" i="33"/>
  <c r="L2797" i="33"/>
  <c r="O2797" i="33"/>
  <c r="Q2797" i="33"/>
  <c r="R2797" i="33"/>
  <c r="S2797" i="33"/>
  <c r="C2798" i="33"/>
  <c r="H2798" i="33"/>
  <c r="I2798" i="33"/>
  <c r="L2798" i="33"/>
  <c r="O2798" i="33"/>
  <c r="Q2798" i="33"/>
  <c r="R2798" i="33"/>
  <c r="S2798" i="33"/>
  <c r="C2799" i="33"/>
  <c r="H2799" i="33"/>
  <c r="I2799" i="33"/>
  <c r="L2799" i="33"/>
  <c r="O2799" i="33"/>
  <c r="Q2799" i="33"/>
  <c r="R2799" i="33"/>
  <c r="S2799" i="33"/>
  <c r="C2800" i="33"/>
  <c r="H2800" i="33"/>
  <c r="I2800" i="33"/>
  <c r="L2800" i="33"/>
  <c r="O2800" i="33"/>
  <c r="Q2800" i="33"/>
  <c r="R2800" i="33"/>
  <c r="S2800" i="33"/>
  <c r="C2801" i="33"/>
  <c r="H2801" i="33"/>
  <c r="I2801" i="33"/>
  <c r="L2801" i="33"/>
  <c r="O2801" i="33"/>
  <c r="Q2801" i="33"/>
  <c r="R2801" i="33"/>
  <c r="S2801" i="33"/>
  <c r="C2802" i="33"/>
  <c r="H2802" i="33"/>
  <c r="I2802" i="33"/>
  <c r="L2802" i="33"/>
  <c r="O2802" i="33"/>
  <c r="Q2802" i="33"/>
  <c r="R2802" i="33"/>
  <c r="S2802" i="33"/>
  <c r="C2803" i="33"/>
  <c r="H2803" i="33"/>
  <c r="I2803" i="33"/>
  <c r="L2803" i="33"/>
  <c r="O2803" i="33"/>
  <c r="Q2803" i="33"/>
  <c r="R2803" i="33"/>
  <c r="S2803" i="33"/>
  <c r="C2804" i="33"/>
  <c r="H2804" i="33"/>
  <c r="I2804" i="33"/>
  <c r="L2804" i="33"/>
  <c r="O2804" i="33"/>
  <c r="Q2804" i="33"/>
  <c r="R2804" i="33"/>
  <c r="S2804" i="33"/>
  <c r="C2805" i="33"/>
  <c r="H2805" i="33"/>
  <c r="I2805" i="33"/>
  <c r="L2805" i="33"/>
  <c r="O2805" i="33"/>
  <c r="Q2805" i="33"/>
  <c r="R2805" i="33"/>
  <c r="S2805" i="33"/>
  <c r="C2806" i="33"/>
  <c r="H2806" i="33"/>
  <c r="I2806" i="33"/>
  <c r="L2806" i="33"/>
  <c r="O2806" i="33"/>
  <c r="Q2806" i="33"/>
  <c r="R2806" i="33"/>
  <c r="S2806" i="33"/>
  <c r="C2807" i="33"/>
  <c r="H2807" i="33"/>
  <c r="I2807" i="33"/>
  <c r="L2807" i="33"/>
  <c r="O2807" i="33"/>
  <c r="Q2807" i="33"/>
  <c r="R2807" i="33"/>
  <c r="S2807" i="33"/>
  <c r="C2808" i="33"/>
  <c r="H2808" i="33"/>
  <c r="I2808" i="33"/>
  <c r="L2808" i="33"/>
  <c r="O2808" i="33"/>
  <c r="Q2808" i="33"/>
  <c r="R2808" i="33"/>
  <c r="S2808" i="33"/>
  <c r="C2809" i="33"/>
  <c r="H2809" i="33"/>
  <c r="I2809" i="33"/>
  <c r="L2809" i="33"/>
  <c r="O2809" i="33"/>
  <c r="Q2809" i="33"/>
  <c r="R2809" i="33"/>
  <c r="S2809" i="33"/>
  <c r="C2810" i="33"/>
  <c r="H2810" i="33"/>
  <c r="I2810" i="33"/>
  <c r="L2810" i="33"/>
  <c r="O2810" i="33"/>
  <c r="Q2810" i="33"/>
  <c r="R2810" i="33"/>
  <c r="S2810" i="33"/>
  <c r="C2811" i="33"/>
  <c r="H2811" i="33"/>
  <c r="I2811" i="33"/>
  <c r="L2811" i="33"/>
  <c r="O2811" i="33"/>
  <c r="Q2811" i="33"/>
  <c r="R2811" i="33"/>
  <c r="S2811" i="33"/>
  <c r="C2812" i="33"/>
  <c r="H2812" i="33"/>
  <c r="I2812" i="33"/>
  <c r="L2812" i="33"/>
  <c r="O2812" i="33"/>
  <c r="Q2812" i="33"/>
  <c r="R2812" i="33"/>
  <c r="S2812" i="33"/>
  <c r="C2813" i="33"/>
  <c r="H2813" i="33"/>
  <c r="I2813" i="33"/>
  <c r="L2813" i="33"/>
  <c r="O2813" i="33"/>
  <c r="Q2813" i="33"/>
  <c r="R2813" i="33"/>
  <c r="S2813" i="33"/>
  <c r="C2814" i="33"/>
  <c r="H2814" i="33"/>
  <c r="I2814" i="33"/>
  <c r="L2814" i="33"/>
  <c r="O2814" i="33"/>
  <c r="Q2814" i="33"/>
  <c r="R2814" i="33"/>
  <c r="S2814" i="33"/>
  <c r="C2815" i="33"/>
  <c r="H2815" i="33"/>
  <c r="I2815" i="33"/>
  <c r="L2815" i="33"/>
  <c r="O2815" i="33"/>
  <c r="Q2815" i="33"/>
  <c r="R2815" i="33"/>
  <c r="S2815" i="33"/>
  <c r="C2816" i="33"/>
  <c r="H2816" i="33"/>
  <c r="I2816" i="33"/>
  <c r="L2816" i="33"/>
  <c r="O2816" i="33"/>
  <c r="Q2816" i="33"/>
  <c r="R2816" i="33"/>
  <c r="S2816" i="33"/>
  <c r="C2817" i="33"/>
  <c r="H2817" i="33"/>
  <c r="I2817" i="33"/>
  <c r="L2817" i="33"/>
  <c r="O2817" i="33"/>
  <c r="Q2817" i="33"/>
  <c r="R2817" i="33"/>
  <c r="S2817" i="33"/>
  <c r="C2818" i="33"/>
  <c r="H2818" i="33"/>
  <c r="I2818" i="33"/>
  <c r="L2818" i="33"/>
  <c r="O2818" i="33"/>
  <c r="Q2818" i="33"/>
  <c r="R2818" i="33"/>
  <c r="S2818" i="33"/>
  <c r="C2819" i="33"/>
  <c r="H2819" i="33"/>
  <c r="I2819" i="33"/>
  <c r="L2819" i="33"/>
  <c r="O2819" i="33"/>
  <c r="Q2819" i="33"/>
  <c r="R2819" i="33"/>
  <c r="S2819" i="33"/>
  <c r="C2820" i="33"/>
  <c r="H2820" i="33"/>
  <c r="I2820" i="33"/>
  <c r="L2820" i="33"/>
  <c r="O2820" i="33"/>
  <c r="Q2820" i="33"/>
  <c r="R2820" i="33"/>
  <c r="S2820" i="33"/>
  <c r="C2821" i="33"/>
  <c r="H2821" i="33"/>
  <c r="I2821" i="33"/>
  <c r="L2821" i="33"/>
  <c r="O2821" i="33"/>
  <c r="Q2821" i="33"/>
  <c r="R2821" i="33"/>
  <c r="S2821" i="33"/>
  <c r="C2822" i="33"/>
  <c r="H2822" i="33"/>
  <c r="I2822" i="33"/>
  <c r="L2822" i="33"/>
  <c r="O2822" i="33"/>
  <c r="Q2822" i="33"/>
  <c r="R2822" i="33"/>
  <c r="S2822" i="33"/>
  <c r="C2823" i="33"/>
  <c r="H2823" i="33"/>
  <c r="I2823" i="33"/>
  <c r="L2823" i="33"/>
  <c r="O2823" i="33"/>
  <c r="Q2823" i="33"/>
  <c r="R2823" i="33"/>
  <c r="S2823" i="33"/>
  <c r="C2824" i="33"/>
  <c r="H2824" i="33"/>
  <c r="I2824" i="33"/>
  <c r="L2824" i="33"/>
  <c r="O2824" i="33"/>
  <c r="Q2824" i="33"/>
  <c r="R2824" i="33"/>
  <c r="S2824" i="33"/>
  <c r="C2825" i="33"/>
  <c r="H2825" i="33"/>
  <c r="I2825" i="33"/>
  <c r="L2825" i="33"/>
  <c r="O2825" i="33"/>
  <c r="Q2825" i="33"/>
  <c r="R2825" i="33"/>
  <c r="S2825" i="33"/>
  <c r="C2826" i="33"/>
  <c r="H2826" i="33"/>
  <c r="I2826" i="33"/>
  <c r="L2826" i="33"/>
  <c r="O2826" i="33"/>
  <c r="Q2826" i="33"/>
  <c r="R2826" i="33"/>
  <c r="S2826" i="33"/>
  <c r="C2827" i="33"/>
  <c r="H2827" i="33"/>
  <c r="I2827" i="33"/>
  <c r="L2827" i="33"/>
  <c r="O2827" i="33"/>
  <c r="Q2827" i="33"/>
  <c r="R2827" i="33"/>
  <c r="S2827" i="33"/>
  <c r="C2828" i="33"/>
  <c r="H2828" i="33"/>
  <c r="I2828" i="33"/>
  <c r="L2828" i="33"/>
  <c r="O2828" i="33"/>
  <c r="Q2828" i="33"/>
  <c r="R2828" i="33"/>
  <c r="S2828" i="33"/>
  <c r="C2829" i="33"/>
  <c r="H2829" i="33"/>
  <c r="I2829" i="33"/>
  <c r="L2829" i="33"/>
  <c r="O2829" i="33"/>
  <c r="Q2829" i="33"/>
  <c r="R2829" i="33"/>
  <c r="S2829" i="33"/>
  <c r="C2830" i="33"/>
  <c r="H2830" i="33"/>
  <c r="I2830" i="33"/>
  <c r="L2830" i="33"/>
  <c r="O2830" i="33"/>
  <c r="Q2830" i="33"/>
  <c r="R2830" i="33"/>
  <c r="S2830" i="33"/>
  <c r="C2831" i="33"/>
  <c r="H2831" i="33"/>
  <c r="I2831" i="33"/>
  <c r="L2831" i="33"/>
  <c r="O2831" i="33"/>
  <c r="Q2831" i="33"/>
  <c r="R2831" i="33"/>
  <c r="S2831" i="33"/>
  <c r="C2832" i="33"/>
  <c r="H2832" i="33"/>
  <c r="I2832" i="33"/>
  <c r="L2832" i="33"/>
  <c r="O2832" i="33"/>
  <c r="Q2832" i="33"/>
  <c r="R2832" i="33"/>
  <c r="S2832" i="33"/>
  <c r="C2833" i="33"/>
  <c r="H2833" i="33"/>
  <c r="I2833" i="33"/>
  <c r="L2833" i="33"/>
  <c r="O2833" i="33"/>
  <c r="Q2833" i="33"/>
  <c r="R2833" i="33"/>
  <c r="S2833" i="33"/>
  <c r="C2834" i="33"/>
  <c r="H2834" i="33"/>
  <c r="I2834" i="33"/>
  <c r="L2834" i="33"/>
  <c r="O2834" i="33"/>
  <c r="Q2834" i="33"/>
  <c r="R2834" i="33"/>
  <c r="S2834" i="33"/>
  <c r="C2835" i="33"/>
  <c r="H2835" i="33"/>
  <c r="I2835" i="33"/>
  <c r="L2835" i="33"/>
  <c r="O2835" i="33"/>
  <c r="Q2835" i="33"/>
  <c r="R2835" i="33"/>
  <c r="S2835" i="33"/>
  <c r="C2836" i="33"/>
  <c r="H2836" i="33"/>
  <c r="I2836" i="33"/>
  <c r="L2836" i="33"/>
  <c r="O2836" i="33"/>
  <c r="Q2836" i="33"/>
  <c r="R2836" i="33"/>
  <c r="S2836" i="33"/>
  <c r="C2837" i="33"/>
  <c r="H2837" i="33"/>
  <c r="I2837" i="33"/>
  <c r="L2837" i="33"/>
  <c r="O2837" i="33"/>
  <c r="Q2837" i="33"/>
  <c r="R2837" i="33"/>
  <c r="S2837" i="33"/>
  <c r="C2838" i="33"/>
  <c r="H2838" i="33"/>
  <c r="I2838" i="33"/>
  <c r="L2838" i="33"/>
  <c r="O2838" i="33"/>
  <c r="Q2838" i="33"/>
  <c r="R2838" i="33"/>
  <c r="S2838" i="33"/>
  <c r="C2839" i="33"/>
  <c r="H2839" i="33"/>
  <c r="I2839" i="33"/>
  <c r="L2839" i="33"/>
  <c r="O2839" i="33"/>
  <c r="Q2839" i="33"/>
  <c r="R2839" i="33"/>
  <c r="S2839" i="33"/>
  <c r="C2840" i="33"/>
  <c r="H2840" i="33"/>
  <c r="I2840" i="33"/>
  <c r="L2840" i="33"/>
  <c r="O2840" i="33"/>
  <c r="Q2840" i="33"/>
  <c r="R2840" i="33"/>
  <c r="S2840" i="33"/>
  <c r="C2841" i="33"/>
  <c r="H2841" i="33"/>
  <c r="I2841" i="33"/>
  <c r="L2841" i="33"/>
  <c r="O2841" i="33"/>
  <c r="Q2841" i="33"/>
  <c r="R2841" i="33"/>
  <c r="S2841" i="33"/>
  <c r="C2842" i="33"/>
  <c r="H2842" i="33"/>
  <c r="I2842" i="33"/>
  <c r="L2842" i="33"/>
  <c r="O2842" i="33"/>
  <c r="Q2842" i="33"/>
  <c r="R2842" i="33"/>
  <c r="S2842" i="33"/>
  <c r="C2843" i="33"/>
  <c r="H2843" i="33"/>
  <c r="I2843" i="33"/>
  <c r="L2843" i="33"/>
  <c r="O2843" i="33"/>
  <c r="Q2843" i="33"/>
  <c r="R2843" i="33"/>
  <c r="S2843" i="33"/>
  <c r="C2844" i="33"/>
  <c r="H2844" i="33"/>
  <c r="I2844" i="33"/>
  <c r="L2844" i="33"/>
  <c r="O2844" i="33"/>
  <c r="Q2844" i="33"/>
  <c r="R2844" i="33"/>
  <c r="S2844" i="33"/>
  <c r="C2845" i="33"/>
  <c r="H2845" i="33"/>
  <c r="I2845" i="33"/>
  <c r="L2845" i="33"/>
  <c r="O2845" i="33"/>
  <c r="Q2845" i="33"/>
  <c r="R2845" i="33"/>
  <c r="S2845" i="33"/>
  <c r="C2846" i="33"/>
  <c r="H2846" i="33"/>
  <c r="I2846" i="33"/>
  <c r="L2846" i="33"/>
  <c r="O2846" i="33"/>
  <c r="Q2846" i="33"/>
  <c r="R2846" i="33"/>
  <c r="S2846" i="33"/>
  <c r="C2847" i="33"/>
  <c r="H2847" i="33"/>
  <c r="I2847" i="33"/>
  <c r="L2847" i="33"/>
  <c r="O2847" i="33"/>
  <c r="Q2847" i="33"/>
  <c r="R2847" i="33"/>
  <c r="S2847" i="33"/>
  <c r="C2848" i="33"/>
  <c r="H2848" i="33"/>
  <c r="I2848" i="33"/>
  <c r="L2848" i="33"/>
  <c r="O2848" i="33"/>
  <c r="Q2848" i="33"/>
  <c r="R2848" i="33"/>
  <c r="S2848" i="33"/>
  <c r="C2849" i="33"/>
  <c r="H2849" i="33"/>
  <c r="I2849" i="33"/>
  <c r="L2849" i="33"/>
  <c r="O2849" i="33"/>
  <c r="Q2849" i="33"/>
  <c r="R2849" i="33"/>
  <c r="S2849" i="33"/>
  <c r="C2850" i="33"/>
  <c r="H2850" i="33"/>
  <c r="I2850" i="33"/>
  <c r="L2850" i="33"/>
  <c r="O2850" i="33"/>
  <c r="Q2850" i="33"/>
  <c r="R2850" i="33"/>
  <c r="S2850" i="33"/>
  <c r="C2851" i="33"/>
  <c r="H2851" i="33"/>
  <c r="I2851" i="33"/>
  <c r="L2851" i="33"/>
  <c r="O2851" i="33"/>
  <c r="Q2851" i="33"/>
  <c r="R2851" i="33"/>
  <c r="S2851" i="33"/>
  <c r="C2852" i="33"/>
  <c r="H2852" i="33"/>
  <c r="I2852" i="33"/>
  <c r="L2852" i="33"/>
  <c r="O2852" i="33"/>
  <c r="Q2852" i="33"/>
  <c r="R2852" i="33"/>
  <c r="S2852" i="33"/>
  <c r="C2853" i="33"/>
  <c r="H2853" i="33"/>
  <c r="I2853" i="33"/>
  <c r="L2853" i="33"/>
  <c r="O2853" i="33"/>
  <c r="Q2853" i="33"/>
  <c r="R2853" i="33"/>
  <c r="S2853" i="33"/>
  <c r="C2854" i="33"/>
  <c r="H2854" i="33"/>
  <c r="I2854" i="33"/>
  <c r="L2854" i="33"/>
  <c r="O2854" i="33"/>
  <c r="Q2854" i="33"/>
  <c r="R2854" i="33"/>
  <c r="S2854" i="33"/>
  <c r="C2855" i="33"/>
  <c r="H2855" i="33"/>
  <c r="I2855" i="33"/>
  <c r="L2855" i="33"/>
  <c r="O2855" i="33"/>
  <c r="Q2855" i="33"/>
  <c r="R2855" i="33"/>
  <c r="S2855" i="33"/>
  <c r="C2856" i="33"/>
  <c r="H2856" i="33"/>
  <c r="I2856" i="33"/>
  <c r="L2856" i="33"/>
  <c r="O2856" i="33"/>
  <c r="Q2856" i="33"/>
  <c r="R2856" i="33"/>
  <c r="S2856" i="33"/>
  <c r="C2857" i="33"/>
  <c r="H2857" i="33"/>
  <c r="I2857" i="33"/>
  <c r="L2857" i="33"/>
  <c r="O2857" i="33"/>
  <c r="Q2857" i="33"/>
  <c r="R2857" i="33"/>
  <c r="S2857" i="33"/>
  <c r="C2858" i="33"/>
  <c r="H2858" i="33"/>
  <c r="I2858" i="33"/>
  <c r="L2858" i="33"/>
  <c r="O2858" i="33"/>
  <c r="Q2858" i="33"/>
  <c r="R2858" i="33"/>
  <c r="S2858" i="33"/>
  <c r="C2859" i="33"/>
  <c r="H2859" i="33"/>
  <c r="I2859" i="33"/>
  <c r="L2859" i="33"/>
  <c r="O2859" i="33"/>
  <c r="Q2859" i="33"/>
  <c r="R2859" i="33"/>
  <c r="S2859" i="33"/>
  <c r="C2860" i="33"/>
  <c r="H2860" i="33"/>
  <c r="I2860" i="33"/>
  <c r="L2860" i="33"/>
  <c r="O2860" i="33"/>
  <c r="Q2860" i="33"/>
  <c r="R2860" i="33"/>
  <c r="S2860" i="33"/>
  <c r="C2861" i="33"/>
  <c r="H2861" i="33"/>
  <c r="I2861" i="33"/>
  <c r="L2861" i="33"/>
  <c r="O2861" i="33"/>
  <c r="Q2861" i="33"/>
  <c r="R2861" i="33"/>
  <c r="S2861" i="33"/>
  <c r="C2862" i="33"/>
  <c r="H2862" i="33"/>
  <c r="I2862" i="33"/>
  <c r="L2862" i="33"/>
  <c r="O2862" i="33"/>
  <c r="Q2862" i="33"/>
  <c r="R2862" i="33"/>
  <c r="S2862" i="33"/>
  <c r="C2863" i="33"/>
  <c r="H2863" i="33"/>
  <c r="I2863" i="33"/>
  <c r="L2863" i="33"/>
  <c r="O2863" i="33"/>
  <c r="Q2863" i="33"/>
  <c r="R2863" i="33"/>
  <c r="S2863" i="33"/>
  <c r="C2864" i="33"/>
  <c r="H2864" i="33"/>
  <c r="I2864" i="33"/>
  <c r="L2864" i="33"/>
  <c r="O2864" i="33"/>
  <c r="Q2864" i="33"/>
  <c r="R2864" i="33"/>
  <c r="S2864" i="33"/>
  <c r="C2865" i="33"/>
  <c r="H2865" i="33"/>
  <c r="I2865" i="33"/>
  <c r="L2865" i="33"/>
  <c r="O2865" i="33"/>
  <c r="Q2865" i="33"/>
  <c r="R2865" i="33"/>
  <c r="S2865" i="33"/>
  <c r="C2866" i="33"/>
  <c r="H2866" i="33"/>
  <c r="I2866" i="33"/>
  <c r="L2866" i="33"/>
  <c r="O2866" i="33"/>
  <c r="Q2866" i="33"/>
  <c r="R2866" i="33"/>
  <c r="S2866" i="33"/>
  <c r="C2867" i="33"/>
  <c r="H2867" i="33"/>
  <c r="I2867" i="33"/>
  <c r="L2867" i="33"/>
  <c r="O2867" i="33"/>
  <c r="Q2867" i="33"/>
  <c r="R2867" i="33"/>
  <c r="S2867" i="33"/>
  <c r="C2868" i="33"/>
  <c r="H2868" i="33"/>
  <c r="I2868" i="33"/>
  <c r="L2868" i="33"/>
  <c r="O2868" i="33"/>
  <c r="Q2868" i="33"/>
  <c r="R2868" i="33"/>
  <c r="S2868" i="33"/>
  <c r="C2869" i="33"/>
  <c r="H2869" i="33"/>
  <c r="I2869" i="33"/>
  <c r="L2869" i="33"/>
  <c r="O2869" i="33"/>
  <c r="Q2869" i="33"/>
  <c r="R2869" i="33"/>
  <c r="S2869" i="33"/>
  <c r="C2870" i="33"/>
  <c r="H2870" i="33"/>
  <c r="I2870" i="33"/>
  <c r="L2870" i="33"/>
  <c r="O2870" i="33"/>
  <c r="Q2870" i="33"/>
  <c r="R2870" i="33"/>
  <c r="S2870" i="33"/>
  <c r="C2871" i="33"/>
  <c r="H2871" i="33"/>
  <c r="I2871" i="33"/>
  <c r="L2871" i="33"/>
  <c r="O2871" i="33"/>
  <c r="Q2871" i="33"/>
  <c r="R2871" i="33"/>
  <c r="S2871" i="33"/>
  <c r="C2872" i="33"/>
  <c r="H2872" i="33"/>
  <c r="I2872" i="33"/>
  <c r="L2872" i="33"/>
  <c r="O2872" i="33"/>
  <c r="Q2872" i="33"/>
  <c r="R2872" i="33"/>
  <c r="S2872" i="33"/>
  <c r="C2873" i="33"/>
  <c r="H2873" i="33"/>
  <c r="I2873" i="33"/>
  <c r="L2873" i="33"/>
  <c r="O2873" i="33"/>
  <c r="Q2873" i="33"/>
  <c r="R2873" i="33"/>
  <c r="S2873" i="33"/>
  <c r="C2874" i="33"/>
  <c r="H2874" i="33"/>
  <c r="I2874" i="33"/>
  <c r="L2874" i="33"/>
  <c r="O2874" i="33"/>
  <c r="Q2874" i="33"/>
  <c r="R2874" i="33"/>
  <c r="S2874" i="33"/>
  <c r="C2875" i="33"/>
  <c r="H2875" i="33"/>
  <c r="I2875" i="33"/>
  <c r="L2875" i="33"/>
  <c r="O2875" i="33"/>
  <c r="Q2875" i="33"/>
  <c r="R2875" i="33"/>
  <c r="S2875" i="33"/>
  <c r="C2876" i="33"/>
  <c r="H2876" i="33"/>
  <c r="I2876" i="33"/>
  <c r="L2876" i="33"/>
  <c r="O2876" i="33"/>
  <c r="Q2876" i="33"/>
  <c r="R2876" i="33"/>
  <c r="S2876" i="33"/>
  <c r="C2877" i="33"/>
  <c r="H2877" i="33"/>
  <c r="I2877" i="33"/>
  <c r="L2877" i="33"/>
  <c r="O2877" i="33"/>
  <c r="Q2877" i="33"/>
  <c r="R2877" i="33"/>
  <c r="S2877" i="33"/>
  <c r="C2878" i="33"/>
  <c r="H2878" i="33"/>
  <c r="I2878" i="33"/>
  <c r="L2878" i="33"/>
  <c r="O2878" i="33"/>
  <c r="Q2878" i="33"/>
  <c r="R2878" i="33"/>
  <c r="S2878" i="33"/>
  <c r="C2879" i="33"/>
  <c r="H2879" i="33"/>
  <c r="I2879" i="33"/>
  <c r="L2879" i="33"/>
  <c r="O2879" i="33"/>
  <c r="Q2879" i="33"/>
  <c r="R2879" i="33"/>
  <c r="S2879" i="33"/>
  <c r="C2880" i="33"/>
  <c r="H2880" i="33"/>
  <c r="I2880" i="33"/>
  <c r="L2880" i="33"/>
  <c r="O2880" i="33"/>
  <c r="Q2880" i="33"/>
  <c r="R2880" i="33"/>
  <c r="S2880" i="33"/>
  <c r="C2881" i="33"/>
  <c r="H2881" i="33"/>
  <c r="I2881" i="33"/>
  <c r="L2881" i="33"/>
  <c r="O2881" i="33"/>
  <c r="Q2881" i="33"/>
  <c r="R2881" i="33"/>
  <c r="S2881" i="33"/>
  <c r="C2882" i="33"/>
  <c r="H2882" i="33"/>
  <c r="I2882" i="33"/>
  <c r="L2882" i="33"/>
  <c r="O2882" i="33"/>
  <c r="Q2882" i="33"/>
  <c r="R2882" i="33"/>
  <c r="S2882" i="33"/>
  <c r="C2883" i="33"/>
  <c r="H2883" i="33"/>
  <c r="I2883" i="33"/>
  <c r="L2883" i="33"/>
  <c r="O2883" i="33"/>
  <c r="Q2883" i="33"/>
  <c r="R2883" i="33"/>
  <c r="S2883" i="33"/>
  <c r="C2884" i="33"/>
  <c r="H2884" i="33"/>
  <c r="I2884" i="33"/>
  <c r="L2884" i="33"/>
  <c r="O2884" i="33"/>
  <c r="Q2884" i="33"/>
  <c r="R2884" i="33"/>
  <c r="S2884" i="33"/>
  <c r="C2885" i="33"/>
  <c r="H2885" i="33"/>
  <c r="I2885" i="33"/>
  <c r="L2885" i="33"/>
  <c r="O2885" i="33"/>
  <c r="Q2885" i="33"/>
  <c r="R2885" i="33"/>
  <c r="S2885" i="33"/>
  <c r="C2886" i="33"/>
  <c r="H2886" i="33"/>
  <c r="I2886" i="33"/>
  <c r="L2886" i="33"/>
  <c r="O2886" i="33"/>
  <c r="Q2886" i="33"/>
  <c r="R2886" i="33"/>
  <c r="S2886" i="33"/>
  <c r="C2887" i="33"/>
  <c r="H2887" i="33"/>
  <c r="I2887" i="33"/>
  <c r="L2887" i="33"/>
  <c r="O2887" i="33"/>
  <c r="Q2887" i="33"/>
  <c r="R2887" i="33"/>
  <c r="S2887" i="33"/>
  <c r="C2888" i="33"/>
  <c r="H2888" i="33"/>
  <c r="I2888" i="33"/>
  <c r="L2888" i="33"/>
  <c r="O2888" i="33"/>
  <c r="Q2888" i="33"/>
  <c r="R2888" i="33"/>
  <c r="S2888" i="33"/>
  <c r="C2889" i="33"/>
  <c r="H2889" i="33"/>
  <c r="I2889" i="33"/>
  <c r="L2889" i="33"/>
  <c r="O2889" i="33"/>
  <c r="Q2889" i="33"/>
  <c r="R2889" i="33"/>
  <c r="S2889" i="33"/>
  <c r="C2890" i="33"/>
  <c r="H2890" i="33"/>
  <c r="I2890" i="33"/>
  <c r="L2890" i="33"/>
  <c r="O2890" i="33"/>
  <c r="Q2890" i="33"/>
  <c r="R2890" i="33"/>
  <c r="S2890" i="33"/>
  <c r="C2891" i="33"/>
  <c r="H2891" i="33"/>
  <c r="I2891" i="33"/>
  <c r="L2891" i="33"/>
  <c r="O2891" i="33"/>
  <c r="Q2891" i="33"/>
  <c r="R2891" i="33"/>
  <c r="S2891" i="33"/>
  <c r="C2892" i="33"/>
  <c r="H2892" i="33"/>
  <c r="I2892" i="33"/>
  <c r="L2892" i="33"/>
  <c r="O2892" i="33"/>
  <c r="Q2892" i="33"/>
  <c r="R2892" i="33"/>
  <c r="S2892" i="33"/>
  <c r="C2893" i="33"/>
  <c r="H2893" i="33"/>
  <c r="I2893" i="33"/>
  <c r="L2893" i="33"/>
  <c r="O2893" i="33"/>
  <c r="Q2893" i="33"/>
  <c r="R2893" i="33"/>
  <c r="S2893" i="33"/>
  <c r="C2894" i="33"/>
  <c r="H2894" i="33"/>
  <c r="I2894" i="33"/>
  <c r="L2894" i="33"/>
  <c r="O2894" i="33"/>
  <c r="Q2894" i="33"/>
  <c r="R2894" i="33"/>
  <c r="S2894" i="33"/>
  <c r="C2895" i="33"/>
  <c r="H2895" i="33"/>
  <c r="I2895" i="33"/>
  <c r="L2895" i="33"/>
  <c r="O2895" i="33"/>
  <c r="Q2895" i="33"/>
  <c r="R2895" i="33"/>
  <c r="S2895" i="33"/>
  <c r="C2896" i="33"/>
  <c r="H2896" i="33"/>
  <c r="I2896" i="33"/>
  <c r="L2896" i="33"/>
  <c r="O2896" i="33"/>
  <c r="Q2896" i="33"/>
  <c r="R2896" i="33"/>
  <c r="S2896" i="33"/>
  <c r="C2897" i="33"/>
  <c r="H2897" i="33"/>
  <c r="I2897" i="33"/>
  <c r="L2897" i="33"/>
  <c r="O2897" i="33"/>
  <c r="Q2897" i="33"/>
  <c r="R2897" i="33"/>
  <c r="S2897" i="33"/>
  <c r="C2898" i="33"/>
  <c r="H2898" i="33"/>
  <c r="I2898" i="33"/>
  <c r="L2898" i="33"/>
  <c r="O2898" i="33"/>
  <c r="Q2898" i="33"/>
  <c r="R2898" i="33"/>
  <c r="S2898" i="33"/>
  <c r="C2899" i="33"/>
  <c r="H2899" i="33"/>
  <c r="I2899" i="33"/>
  <c r="L2899" i="33"/>
  <c r="O2899" i="33"/>
  <c r="Q2899" i="33"/>
  <c r="R2899" i="33"/>
  <c r="S2899" i="33"/>
  <c r="C2900" i="33"/>
  <c r="H2900" i="33"/>
  <c r="I2900" i="33"/>
  <c r="L2900" i="33"/>
  <c r="O2900" i="33"/>
  <c r="Q2900" i="33"/>
  <c r="R2900" i="33"/>
  <c r="S2900" i="33"/>
  <c r="C2901" i="33"/>
  <c r="H2901" i="33"/>
  <c r="I2901" i="33"/>
  <c r="L2901" i="33"/>
  <c r="O2901" i="33"/>
  <c r="Q2901" i="33"/>
  <c r="R2901" i="33"/>
  <c r="S2901" i="33"/>
  <c r="C2902" i="33"/>
  <c r="H2902" i="33"/>
  <c r="I2902" i="33"/>
  <c r="L2902" i="33"/>
  <c r="O2902" i="33"/>
  <c r="Q2902" i="33"/>
  <c r="R2902" i="33"/>
  <c r="S2902" i="33"/>
  <c r="C2903" i="33"/>
  <c r="H2903" i="33"/>
  <c r="I2903" i="33"/>
  <c r="L2903" i="33"/>
  <c r="O2903" i="33"/>
  <c r="Q2903" i="33"/>
  <c r="R2903" i="33"/>
  <c r="S2903" i="33"/>
  <c r="C2904" i="33"/>
  <c r="H2904" i="33"/>
  <c r="I2904" i="33"/>
  <c r="L2904" i="33"/>
  <c r="O2904" i="33"/>
  <c r="Q2904" i="33"/>
  <c r="R2904" i="33"/>
  <c r="S2904" i="33"/>
  <c r="C2905" i="33"/>
  <c r="H2905" i="33"/>
  <c r="I2905" i="33"/>
  <c r="L2905" i="33"/>
  <c r="O2905" i="33"/>
  <c r="Q2905" i="33"/>
  <c r="R2905" i="33"/>
  <c r="S2905" i="33"/>
  <c r="C2906" i="33"/>
  <c r="H2906" i="33"/>
  <c r="I2906" i="33"/>
  <c r="L2906" i="33"/>
  <c r="O2906" i="33"/>
  <c r="Q2906" i="33"/>
  <c r="R2906" i="33"/>
  <c r="S2906" i="33"/>
  <c r="C2907" i="33"/>
  <c r="H2907" i="33"/>
  <c r="I2907" i="33"/>
  <c r="L2907" i="33"/>
  <c r="O2907" i="33"/>
  <c r="Q2907" i="33"/>
  <c r="R2907" i="33"/>
  <c r="S2907" i="33"/>
  <c r="C2908" i="33"/>
  <c r="H2908" i="33"/>
  <c r="I2908" i="33"/>
  <c r="L2908" i="33"/>
  <c r="O2908" i="33"/>
  <c r="Q2908" i="33"/>
  <c r="R2908" i="33"/>
  <c r="S2908" i="33"/>
  <c r="C2909" i="33"/>
  <c r="H2909" i="33"/>
  <c r="I2909" i="33"/>
  <c r="L2909" i="33"/>
  <c r="O2909" i="33"/>
  <c r="Q2909" i="33"/>
  <c r="R2909" i="33"/>
  <c r="S2909" i="33"/>
  <c r="C2910" i="33"/>
  <c r="H2910" i="33"/>
  <c r="I2910" i="33"/>
  <c r="L2910" i="33"/>
  <c r="O2910" i="33"/>
  <c r="Q2910" i="33"/>
  <c r="R2910" i="33"/>
  <c r="S2910" i="33"/>
  <c r="C2911" i="33"/>
  <c r="H2911" i="33"/>
  <c r="I2911" i="33"/>
  <c r="L2911" i="33"/>
  <c r="O2911" i="33"/>
  <c r="Q2911" i="33"/>
  <c r="R2911" i="33"/>
  <c r="S2911" i="33"/>
  <c r="C2912" i="33"/>
  <c r="H2912" i="33"/>
  <c r="I2912" i="33"/>
  <c r="L2912" i="33"/>
  <c r="O2912" i="33"/>
  <c r="Q2912" i="33"/>
  <c r="R2912" i="33"/>
  <c r="S2912" i="33"/>
  <c r="C2913" i="33"/>
  <c r="H2913" i="33"/>
  <c r="I2913" i="33"/>
  <c r="L2913" i="33"/>
  <c r="O2913" i="33"/>
  <c r="Q2913" i="33"/>
  <c r="R2913" i="33"/>
  <c r="S2913" i="33"/>
  <c r="C2914" i="33"/>
  <c r="H2914" i="33"/>
  <c r="I2914" i="33"/>
  <c r="L2914" i="33"/>
  <c r="O2914" i="33"/>
  <c r="Q2914" i="33"/>
  <c r="R2914" i="33"/>
  <c r="S2914" i="33"/>
  <c r="C2915" i="33"/>
  <c r="H2915" i="33"/>
  <c r="I2915" i="33"/>
  <c r="L2915" i="33"/>
  <c r="O2915" i="33"/>
  <c r="Q2915" i="33"/>
  <c r="R2915" i="33"/>
  <c r="S2915" i="33"/>
  <c r="C2916" i="33"/>
  <c r="H2916" i="33"/>
  <c r="I2916" i="33"/>
  <c r="L2916" i="33"/>
  <c r="O2916" i="33"/>
  <c r="Q2916" i="33"/>
  <c r="R2916" i="33"/>
  <c r="S2916" i="33"/>
  <c r="C2917" i="33"/>
  <c r="H2917" i="33"/>
  <c r="I2917" i="33"/>
  <c r="L2917" i="33"/>
  <c r="O2917" i="33"/>
  <c r="Q2917" i="33"/>
  <c r="R2917" i="33"/>
  <c r="S2917" i="33"/>
  <c r="C2918" i="33"/>
  <c r="H2918" i="33"/>
  <c r="I2918" i="33"/>
  <c r="L2918" i="33"/>
  <c r="O2918" i="33"/>
  <c r="Q2918" i="33"/>
  <c r="R2918" i="33"/>
  <c r="S2918" i="33"/>
  <c r="C2919" i="33"/>
  <c r="H2919" i="33"/>
  <c r="I2919" i="33"/>
  <c r="L2919" i="33"/>
  <c r="O2919" i="33"/>
  <c r="Q2919" i="33"/>
  <c r="R2919" i="33"/>
  <c r="S2919" i="33"/>
  <c r="C2920" i="33"/>
  <c r="H2920" i="33"/>
  <c r="I2920" i="33"/>
  <c r="L2920" i="33"/>
  <c r="O2920" i="33"/>
  <c r="Q2920" i="33"/>
  <c r="R2920" i="33"/>
  <c r="S2920" i="33"/>
  <c r="C2921" i="33"/>
  <c r="H2921" i="33"/>
  <c r="I2921" i="33"/>
  <c r="L2921" i="33"/>
  <c r="O2921" i="33"/>
  <c r="Q2921" i="33"/>
  <c r="R2921" i="33"/>
  <c r="S2921" i="33"/>
  <c r="C2922" i="33"/>
  <c r="H2922" i="33"/>
  <c r="I2922" i="33"/>
  <c r="L2922" i="33"/>
  <c r="O2922" i="33"/>
  <c r="Q2922" i="33"/>
  <c r="R2922" i="33"/>
  <c r="S2922" i="33"/>
  <c r="C2923" i="33"/>
  <c r="H2923" i="33"/>
  <c r="I2923" i="33"/>
  <c r="L2923" i="33"/>
  <c r="O2923" i="33"/>
  <c r="Q2923" i="33"/>
  <c r="R2923" i="33"/>
  <c r="S2923" i="33"/>
  <c r="C2924" i="33"/>
  <c r="H2924" i="33"/>
  <c r="I2924" i="33"/>
  <c r="L2924" i="33"/>
  <c r="O2924" i="33"/>
  <c r="Q2924" i="33"/>
  <c r="R2924" i="33"/>
  <c r="S2924" i="33"/>
  <c r="C2925" i="33"/>
  <c r="H2925" i="33"/>
  <c r="I2925" i="33"/>
  <c r="L2925" i="33"/>
  <c r="O2925" i="33"/>
  <c r="Q2925" i="33"/>
  <c r="R2925" i="33"/>
  <c r="S2925" i="33"/>
  <c r="C2926" i="33"/>
  <c r="H2926" i="33"/>
  <c r="I2926" i="33"/>
  <c r="L2926" i="33"/>
  <c r="O2926" i="33"/>
  <c r="Q2926" i="33"/>
  <c r="R2926" i="33"/>
  <c r="S2926" i="33"/>
  <c r="C2927" i="33"/>
  <c r="H2927" i="33"/>
  <c r="I2927" i="33"/>
  <c r="L2927" i="33"/>
  <c r="O2927" i="33"/>
  <c r="Q2927" i="33"/>
  <c r="R2927" i="33"/>
  <c r="S2927" i="33"/>
  <c r="C2928" i="33"/>
  <c r="H2928" i="33"/>
  <c r="I2928" i="33"/>
  <c r="L2928" i="33"/>
  <c r="O2928" i="33"/>
  <c r="Q2928" i="33"/>
  <c r="R2928" i="33"/>
  <c r="S2928" i="33"/>
  <c r="C2929" i="33"/>
  <c r="H2929" i="33"/>
  <c r="I2929" i="33"/>
  <c r="L2929" i="33"/>
  <c r="O2929" i="33"/>
  <c r="Q2929" i="33"/>
  <c r="R2929" i="33"/>
  <c r="S2929" i="33"/>
  <c r="C2930" i="33"/>
  <c r="H2930" i="33"/>
  <c r="I2930" i="33"/>
  <c r="L2930" i="33"/>
  <c r="O2930" i="33"/>
  <c r="Q2930" i="33"/>
  <c r="R2930" i="33"/>
  <c r="S2930" i="33"/>
  <c r="C2931" i="33"/>
  <c r="H2931" i="33"/>
  <c r="I2931" i="33"/>
  <c r="L2931" i="33"/>
  <c r="O2931" i="33"/>
  <c r="Q2931" i="33"/>
  <c r="R2931" i="33"/>
  <c r="S2931" i="33"/>
  <c r="C2932" i="33"/>
  <c r="H2932" i="33"/>
  <c r="I2932" i="33"/>
  <c r="L2932" i="33"/>
  <c r="O2932" i="33"/>
  <c r="Q2932" i="33"/>
  <c r="R2932" i="33"/>
  <c r="S2932" i="33"/>
  <c r="C2933" i="33"/>
  <c r="H2933" i="33"/>
  <c r="I2933" i="33"/>
  <c r="L2933" i="33"/>
  <c r="O2933" i="33"/>
  <c r="Q2933" i="33"/>
  <c r="R2933" i="33"/>
  <c r="S2933" i="33"/>
  <c r="C2934" i="33"/>
  <c r="H2934" i="33"/>
  <c r="I2934" i="33"/>
  <c r="L2934" i="33"/>
  <c r="O2934" i="33"/>
  <c r="Q2934" i="33"/>
  <c r="R2934" i="33"/>
  <c r="S2934" i="33"/>
  <c r="C2935" i="33"/>
  <c r="H2935" i="33"/>
  <c r="I2935" i="33"/>
  <c r="L2935" i="33"/>
  <c r="O2935" i="33"/>
  <c r="Q2935" i="33"/>
  <c r="R2935" i="33"/>
  <c r="S2935" i="33"/>
  <c r="C2936" i="33"/>
  <c r="H2936" i="33"/>
  <c r="I2936" i="33"/>
  <c r="L2936" i="33"/>
  <c r="O2936" i="33"/>
  <c r="Q2936" i="33"/>
  <c r="R2936" i="33"/>
  <c r="S2936" i="33"/>
  <c r="C2937" i="33"/>
  <c r="H2937" i="33"/>
  <c r="I2937" i="33"/>
  <c r="L2937" i="33"/>
  <c r="O2937" i="33"/>
  <c r="Q2937" i="33"/>
  <c r="R2937" i="33"/>
  <c r="S2937" i="33"/>
  <c r="C2938" i="33"/>
  <c r="H2938" i="33"/>
  <c r="I2938" i="33"/>
  <c r="L2938" i="33"/>
  <c r="O2938" i="33"/>
  <c r="Q2938" i="33"/>
  <c r="R2938" i="33"/>
  <c r="S2938" i="33"/>
  <c r="C2939" i="33"/>
  <c r="H2939" i="33"/>
  <c r="I2939" i="33"/>
  <c r="L2939" i="33"/>
  <c r="O2939" i="33"/>
  <c r="Q2939" i="33"/>
  <c r="R2939" i="33"/>
  <c r="S2939" i="33"/>
  <c r="C2940" i="33"/>
  <c r="H2940" i="33"/>
  <c r="I2940" i="33"/>
  <c r="L2940" i="33"/>
  <c r="O2940" i="33"/>
  <c r="Q2940" i="33"/>
  <c r="R2940" i="33"/>
  <c r="S2940" i="33"/>
  <c r="C2941" i="33"/>
  <c r="H2941" i="33"/>
  <c r="I2941" i="33"/>
  <c r="L2941" i="33"/>
  <c r="O2941" i="33"/>
  <c r="Q2941" i="33"/>
  <c r="R2941" i="33"/>
  <c r="S2941" i="33"/>
  <c r="C2942" i="33"/>
  <c r="H2942" i="33"/>
  <c r="I2942" i="33"/>
  <c r="L2942" i="33"/>
  <c r="O2942" i="33"/>
  <c r="Q2942" i="33"/>
  <c r="R2942" i="33"/>
  <c r="S2942" i="33"/>
  <c r="C2943" i="33"/>
  <c r="H2943" i="33"/>
  <c r="I2943" i="33"/>
  <c r="L2943" i="33"/>
  <c r="O2943" i="33"/>
  <c r="Q2943" i="33"/>
  <c r="R2943" i="33"/>
  <c r="S2943" i="33"/>
  <c r="C2944" i="33"/>
  <c r="H2944" i="33"/>
  <c r="I2944" i="33"/>
  <c r="L2944" i="33"/>
  <c r="O2944" i="33"/>
  <c r="Q2944" i="33"/>
  <c r="R2944" i="33"/>
  <c r="S2944" i="33"/>
  <c r="C2945" i="33"/>
  <c r="H2945" i="33"/>
  <c r="I2945" i="33"/>
  <c r="L2945" i="33"/>
  <c r="O2945" i="33"/>
  <c r="Q2945" i="33"/>
  <c r="R2945" i="33"/>
  <c r="S2945" i="33"/>
  <c r="C2946" i="33"/>
  <c r="H2946" i="33"/>
  <c r="I2946" i="33"/>
  <c r="L2946" i="33"/>
  <c r="O2946" i="33"/>
  <c r="Q2946" i="33"/>
  <c r="R2946" i="33"/>
  <c r="S2946" i="33"/>
  <c r="C2947" i="33"/>
  <c r="H2947" i="33"/>
  <c r="I2947" i="33"/>
  <c r="L2947" i="33"/>
  <c r="O2947" i="33"/>
  <c r="Q2947" i="33"/>
  <c r="R2947" i="33"/>
  <c r="S2947" i="33"/>
  <c r="C2948" i="33"/>
  <c r="H2948" i="33"/>
  <c r="I2948" i="33"/>
  <c r="L2948" i="33"/>
  <c r="O2948" i="33"/>
  <c r="Q2948" i="33"/>
  <c r="R2948" i="33"/>
  <c r="S2948" i="33"/>
  <c r="C2949" i="33"/>
  <c r="H2949" i="33"/>
  <c r="I2949" i="33"/>
  <c r="L2949" i="33"/>
  <c r="O2949" i="33"/>
  <c r="Q2949" i="33"/>
  <c r="R2949" i="33"/>
  <c r="S2949" i="33"/>
  <c r="C2950" i="33"/>
  <c r="H2950" i="33"/>
  <c r="I2950" i="33"/>
  <c r="L2950" i="33"/>
  <c r="O2950" i="33"/>
  <c r="Q2950" i="33"/>
  <c r="R2950" i="33"/>
  <c r="S2950" i="33"/>
  <c r="C2951" i="33"/>
  <c r="H2951" i="33"/>
  <c r="I2951" i="33"/>
  <c r="L2951" i="33"/>
  <c r="O2951" i="33"/>
  <c r="Q2951" i="33"/>
  <c r="R2951" i="33"/>
  <c r="S2951" i="33"/>
  <c r="C2952" i="33"/>
  <c r="H2952" i="33"/>
  <c r="I2952" i="33"/>
  <c r="L2952" i="33"/>
  <c r="O2952" i="33"/>
  <c r="Q2952" i="33"/>
  <c r="R2952" i="33"/>
  <c r="S2952" i="33"/>
  <c r="C2953" i="33"/>
  <c r="H2953" i="33"/>
  <c r="I2953" i="33"/>
  <c r="L2953" i="33"/>
  <c r="O2953" i="33"/>
  <c r="Q2953" i="33"/>
  <c r="R2953" i="33"/>
  <c r="S2953" i="33"/>
  <c r="C2954" i="33"/>
  <c r="H2954" i="33"/>
  <c r="I2954" i="33"/>
  <c r="L2954" i="33"/>
  <c r="O2954" i="33"/>
  <c r="Q2954" i="33"/>
  <c r="R2954" i="33"/>
  <c r="S2954" i="33"/>
  <c r="C2955" i="33"/>
  <c r="H2955" i="33"/>
  <c r="I2955" i="33"/>
  <c r="L2955" i="33"/>
  <c r="O2955" i="33"/>
  <c r="Q2955" i="33"/>
  <c r="R2955" i="33"/>
  <c r="S2955" i="33"/>
  <c r="C2956" i="33"/>
  <c r="H2956" i="33"/>
  <c r="I2956" i="33"/>
  <c r="L2956" i="33"/>
  <c r="O2956" i="33"/>
  <c r="Q2956" i="33"/>
  <c r="R2956" i="33"/>
  <c r="S2956" i="33"/>
  <c r="C2957" i="33"/>
  <c r="H2957" i="33"/>
  <c r="I2957" i="33"/>
  <c r="L2957" i="33"/>
  <c r="O2957" i="33"/>
  <c r="Q2957" i="33"/>
  <c r="R2957" i="33"/>
  <c r="S2957" i="33"/>
  <c r="C2958" i="33"/>
  <c r="H2958" i="33"/>
  <c r="I2958" i="33"/>
  <c r="L2958" i="33"/>
  <c r="O2958" i="33"/>
  <c r="Q2958" i="33"/>
  <c r="R2958" i="33"/>
  <c r="S2958" i="33"/>
  <c r="C2959" i="33"/>
  <c r="H2959" i="33"/>
  <c r="I2959" i="33"/>
  <c r="L2959" i="33"/>
  <c r="O2959" i="33"/>
  <c r="Q2959" i="33"/>
  <c r="R2959" i="33"/>
  <c r="S2959" i="33"/>
  <c r="C2960" i="33"/>
  <c r="H2960" i="33"/>
  <c r="I2960" i="33"/>
  <c r="L2960" i="33"/>
  <c r="O2960" i="33"/>
  <c r="Q2960" i="33"/>
  <c r="R2960" i="33"/>
  <c r="S2960" i="33"/>
  <c r="C2961" i="33"/>
  <c r="H2961" i="33"/>
  <c r="I2961" i="33"/>
  <c r="L2961" i="33"/>
  <c r="O2961" i="33"/>
  <c r="Q2961" i="33"/>
  <c r="R2961" i="33"/>
  <c r="S2961" i="33"/>
  <c r="C2962" i="33"/>
  <c r="H2962" i="33"/>
  <c r="I2962" i="33"/>
  <c r="L2962" i="33"/>
  <c r="O2962" i="33"/>
  <c r="Q2962" i="33"/>
  <c r="R2962" i="33"/>
  <c r="S2962" i="33"/>
  <c r="C2963" i="33"/>
  <c r="H2963" i="33"/>
  <c r="I2963" i="33"/>
  <c r="L2963" i="33"/>
  <c r="O2963" i="33"/>
  <c r="Q2963" i="33"/>
  <c r="R2963" i="33"/>
  <c r="S2963" i="33"/>
  <c r="C2964" i="33"/>
  <c r="H2964" i="33"/>
  <c r="I2964" i="33"/>
  <c r="L2964" i="33"/>
  <c r="O2964" i="33"/>
  <c r="Q2964" i="33"/>
  <c r="R2964" i="33"/>
  <c r="S2964" i="33"/>
  <c r="C2965" i="33"/>
  <c r="H2965" i="33"/>
  <c r="I2965" i="33"/>
  <c r="L2965" i="33"/>
  <c r="O2965" i="33"/>
  <c r="Q2965" i="33"/>
  <c r="R2965" i="33"/>
  <c r="S2965" i="33"/>
  <c r="C2966" i="33"/>
  <c r="H2966" i="33"/>
  <c r="I2966" i="33"/>
  <c r="L2966" i="33"/>
  <c r="O2966" i="33"/>
  <c r="Q2966" i="33"/>
  <c r="R2966" i="33"/>
  <c r="S2966" i="33"/>
  <c r="C2967" i="33"/>
  <c r="H2967" i="33"/>
  <c r="I2967" i="33"/>
  <c r="L2967" i="33"/>
  <c r="O2967" i="33"/>
  <c r="Q2967" i="33"/>
  <c r="R2967" i="33"/>
  <c r="S2967" i="33"/>
  <c r="C2968" i="33"/>
  <c r="H2968" i="33"/>
  <c r="I2968" i="33"/>
  <c r="L2968" i="33"/>
  <c r="O2968" i="33"/>
  <c r="Q2968" i="33"/>
  <c r="R2968" i="33"/>
  <c r="S2968" i="33"/>
  <c r="C2969" i="33"/>
  <c r="H2969" i="33"/>
  <c r="I2969" i="33"/>
  <c r="L2969" i="33"/>
  <c r="O2969" i="33"/>
  <c r="Q2969" i="33"/>
  <c r="R2969" i="33"/>
  <c r="S2969" i="33"/>
  <c r="C2970" i="33"/>
  <c r="H2970" i="33"/>
  <c r="I2970" i="33"/>
  <c r="L2970" i="33"/>
  <c r="O2970" i="33"/>
  <c r="Q2970" i="33"/>
  <c r="R2970" i="33"/>
  <c r="S2970" i="33"/>
  <c r="C2971" i="33"/>
  <c r="H2971" i="33"/>
  <c r="I2971" i="33"/>
  <c r="L2971" i="33"/>
  <c r="O2971" i="33"/>
  <c r="Q2971" i="33"/>
  <c r="R2971" i="33"/>
  <c r="S2971" i="33"/>
  <c r="C2972" i="33"/>
  <c r="H2972" i="33"/>
  <c r="I2972" i="33"/>
  <c r="L2972" i="33"/>
  <c r="O2972" i="33"/>
  <c r="Q2972" i="33"/>
  <c r="R2972" i="33"/>
  <c r="S2972" i="33"/>
  <c r="C2973" i="33"/>
  <c r="H2973" i="33"/>
  <c r="I2973" i="33"/>
  <c r="L2973" i="33"/>
  <c r="O2973" i="33"/>
  <c r="Q2973" i="33"/>
  <c r="R2973" i="33"/>
  <c r="S2973" i="33"/>
  <c r="C2974" i="33"/>
  <c r="H2974" i="33"/>
  <c r="I2974" i="33"/>
  <c r="L2974" i="33"/>
  <c r="O2974" i="33"/>
  <c r="Q2974" i="33"/>
  <c r="R2974" i="33"/>
  <c r="S2974" i="33"/>
  <c r="C2975" i="33"/>
  <c r="H2975" i="33"/>
  <c r="I2975" i="33"/>
  <c r="L2975" i="33"/>
  <c r="O2975" i="33"/>
  <c r="Q2975" i="33"/>
  <c r="R2975" i="33"/>
  <c r="S2975" i="33"/>
  <c r="C2976" i="33"/>
  <c r="H2976" i="33"/>
  <c r="I2976" i="33"/>
  <c r="L2976" i="33"/>
  <c r="O2976" i="33"/>
  <c r="Q2976" i="33"/>
  <c r="R2976" i="33"/>
  <c r="S2976" i="33"/>
  <c r="C2977" i="33"/>
  <c r="H2977" i="33"/>
  <c r="I2977" i="33"/>
  <c r="L2977" i="33"/>
  <c r="O2977" i="33"/>
  <c r="Q2977" i="33"/>
  <c r="R2977" i="33"/>
  <c r="S2977" i="33"/>
  <c r="C2978" i="33"/>
  <c r="H2978" i="33"/>
  <c r="I2978" i="33"/>
  <c r="L2978" i="33"/>
  <c r="O2978" i="33"/>
  <c r="Q2978" i="33"/>
  <c r="R2978" i="33"/>
  <c r="S2978" i="33"/>
  <c r="C2979" i="33"/>
  <c r="H2979" i="33"/>
  <c r="I2979" i="33"/>
  <c r="L2979" i="33"/>
  <c r="O2979" i="33"/>
  <c r="Q2979" i="33"/>
  <c r="R2979" i="33"/>
  <c r="S2979" i="33"/>
  <c r="C2980" i="33"/>
  <c r="H2980" i="33"/>
  <c r="I2980" i="33"/>
  <c r="L2980" i="33"/>
  <c r="O2980" i="33"/>
  <c r="Q2980" i="33"/>
  <c r="R2980" i="33"/>
  <c r="S2980" i="33"/>
  <c r="C2981" i="33"/>
  <c r="H2981" i="33"/>
  <c r="I2981" i="33"/>
  <c r="L2981" i="33"/>
  <c r="O2981" i="33"/>
  <c r="Q2981" i="33"/>
  <c r="R2981" i="33"/>
  <c r="S2981" i="33"/>
  <c r="C2982" i="33"/>
  <c r="H2982" i="33"/>
  <c r="I2982" i="33"/>
  <c r="L2982" i="33"/>
  <c r="O2982" i="33"/>
  <c r="Q2982" i="33"/>
  <c r="R2982" i="33"/>
  <c r="S2982" i="33"/>
  <c r="C2983" i="33"/>
  <c r="H2983" i="33"/>
  <c r="I2983" i="33"/>
  <c r="L2983" i="33"/>
  <c r="O2983" i="33"/>
  <c r="Q2983" i="33"/>
  <c r="R2983" i="33"/>
  <c r="S2983" i="33"/>
  <c r="C2984" i="33"/>
  <c r="H2984" i="33"/>
  <c r="I2984" i="33"/>
  <c r="L2984" i="33"/>
  <c r="O2984" i="33"/>
  <c r="Q2984" i="33"/>
  <c r="R2984" i="33"/>
  <c r="S2984" i="33"/>
  <c r="C2985" i="33"/>
  <c r="H2985" i="33"/>
  <c r="I2985" i="33"/>
  <c r="L2985" i="33"/>
  <c r="O2985" i="33"/>
  <c r="Q2985" i="33"/>
  <c r="R2985" i="33"/>
  <c r="S2985" i="33"/>
  <c r="C2986" i="33"/>
  <c r="H2986" i="33"/>
  <c r="I2986" i="33"/>
  <c r="L2986" i="33"/>
  <c r="O2986" i="33"/>
  <c r="Q2986" i="33"/>
  <c r="R2986" i="33"/>
  <c r="S2986" i="33"/>
  <c r="C2987" i="33"/>
  <c r="H2987" i="33"/>
  <c r="I2987" i="33"/>
  <c r="L2987" i="33"/>
  <c r="O2987" i="33"/>
  <c r="Q2987" i="33"/>
  <c r="R2987" i="33"/>
  <c r="S2987" i="33"/>
  <c r="C2988" i="33"/>
  <c r="H2988" i="33"/>
  <c r="I2988" i="33"/>
  <c r="L2988" i="33"/>
  <c r="O2988" i="33"/>
  <c r="Q2988" i="33"/>
  <c r="R2988" i="33"/>
  <c r="S2988" i="33"/>
  <c r="C2989" i="33"/>
  <c r="H2989" i="33"/>
  <c r="I2989" i="33"/>
  <c r="L2989" i="33"/>
  <c r="O2989" i="33"/>
  <c r="Q2989" i="33"/>
  <c r="R2989" i="33"/>
  <c r="S2989" i="33"/>
  <c r="C2990" i="33"/>
  <c r="H2990" i="33"/>
  <c r="I2990" i="33"/>
  <c r="L2990" i="33"/>
  <c r="O2990" i="33"/>
  <c r="Q2990" i="33"/>
  <c r="R2990" i="33"/>
  <c r="S2990" i="33"/>
  <c r="C2991" i="33"/>
  <c r="H2991" i="33"/>
  <c r="I2991" i="33"/>
  <c r="L2991" i="33"/>
  <c r="O2991" i="33"/>
  <c r="Q2991" i="33"/>
  <c r="R2991" i="33"/>
  <c r="S2991" i="33"/>
  <c r="C2992" i="33"/>
  <c r="H2992" i="33"/>
  <c r="I2992" i="33"/>
  <c r="L2992" i="33"/>
  <c r="O2992" i="33"/>
  <c r="Q2992" i="33"/>
  <c r="R2992" i="33"/>
  <c r="S2992" i="33"/>
  <c r="C2993" i="33"/>
  <c r="H2993" i="33"/>
  <c r="I2993" i="33"/>
  <c r="L2993" i="33"/>
  <c r="O2993" i="33"/>
  <c r="Q2993" i="33"/>
  <c r="R2993" i="33"/>
  <c r="S2993" i="33"/>
  <c r="C2994" i="33"/>
  <c r="H2994" i="33"/>
  <c r="I2994" i="33"/>
  <c r="L2994" i="33"/>
  <c r="O2994" i="33"/>
  <c r="Q2994" i="33"/>
  <c r="R2994" i="33"/>
  <c r="S2994" i="33"/>
  <c r="C2995" i="33"/>
  <c r="H2995" i="33"/>
  <c r="I2995" i="33"/>
  <c r="L2995" i="33"/>
  <c r="O2995" i="33"/>
  <c r="Q2995" i="33"/>
  <c r="R2995" i="33"/>
  <c r="S2995" i="33"/>
  <c r="C2996" i="33"/>
  <c r="H2996" i="33"/>
  <c r="I2996" i="33"/>
  <c r="L2996" i="33"/>
  <c r="O2996" i="33"/>
  <c r="Q2996" i="33"/>
  <c r="R2996" i="33"/>
  <c r="S2996" i="33"/>
  <c r="C2997" i="33"/>
  <c r="H2997" i="33"/>
  <c r="I2997" i="33"/>
  <c r="L2997" i="33"/>
  <c r="O2997" i="33"/>
  <c r="Q2997" i="33"/>
  <c r="R2997" i="33"/>
  <c r="S2997" i="33"/>
  <c r="C2998" i="33"/>
  <c r="H2998" i="33"/>
  <c r="I2998" i="33"/>
  <c r="L2998" i="33"/>
  <c r="O2998" i="33"/>
  <c r="Q2998" i="33"/>
  <c r="R2998" i="33"/>
  <c r="S2998" i="33"/>
  <c r="C2999" i="33"/>
  <c r="H2999" i="33"/>
  <c r="I2999" i="33"/>
  <c r="L2999" i="33"/>
  <c r="O2999" i="33"/>
  <c r="Q2999" i="33"/>
  <c r="R2999" i="33"/>
  <c r="S2999" i="33"/>
  <c r="C3000" i="33"/>
  <c r="H3000" i="33"/>
  <c r="I3000" i="33"/>
  <c r="L3000" i="33"/>
  <c r="O3000" i="33"/>
  <c r="Q3000" i="33"/>
  <c r="R3000" i="33"/>
  <c r="S3000" i="33"/>
  <c r="C3001" i="33"/>
  <c r="H3001" i="33"/>
  <c r="I3001" i="33"/>
  <c r="L3001" i="33"/>
  <c r="O3001" i="33"/>
  <c r="Q3001" i="33"/>
  <c r="R3001" i="33"/>
  <c r="S3001" i="33"/>
  <c r="C3002" i="33"/>
  <c r="H3002" i="33"/>
  <c r="I3002" i="33"/>
  <c r="L3002" i="33"/>
  <c r="O3002" i="33"/>
  <c r="Q3002" i="33"/>
  <c r="R3002" i="33"/>
  <c r="S3002" i="33"/>
  <c r="C3003" i="33"/>
  <c r="H3003" i="33"/>
  <c r="I3003" i="33"/>
  <c r="L3003" i="33"/>
  <c r="O3003" i="33"/>
  <c r="Q3003" i="33"/>
  <c r="R3003" i="33"/>
  <c r="S3003" i="33"/>
  <c r="C3004" i="33"/>
  <c r="H3004" i="33"/>
  <c r="I3004" i="33"/>
  <c r="L3004" i="33"/>
  <c r="O3004" i="33"/>
  <c r="Q3004" i="33"/>
  <c r="R3004" i="33"/>
  <c r="S3004" i="33"/>
  <c r="C3005" i="33"/>
  <c r="H3005" i="33"/>
  <c r="I3005" i="33"/>
  <c r="L3005" i="33"/>
  <c r="O3005" i="33"/>
  <c r="Q3005" i="33"/>
  <c r="R3005" i="33"/>
  <c r="S3005" i="33"/>
  <c r="C3006" i="33"/>
  <c r="H3006" i="33"/>
  <c r="I3006" i="33"/>
  <c r="L3006" i="33"/>
  <c r="O3006" i="33"/>
  <c r="Q3006" i="33"/>
  <c r="R3006" i="33"/>
  <c r="S3006" i="33"/>
  <c r="C3007" i="33"/>
  <c r="H3007" i="33"/>
  <c r="I3007" i="33"/>
  <c r="L3007" i="33"/>
  <c r="O3007" i="33"/>
  <c r="Q3007" i="33"/>
  <c r="R3007" i="33"/>
  <c r="S3007" i="33"/>
  <c r="C3008" i="33"/>
  <c r="H3008" i="33"/>
  <c r="I3008" i="33"/>
  <c r="L3008" i="33"/>
  <c r="O3008" i="33"/>
  <c r="Q3008" i="33"/>
  <c r="R3008" i="33"/>
  <c r="S3008" i="33"/>
  <c r="C3009" i="33"/>
  <c r="H3009" i="33"/>
  <c r="I3009" i="33"/>
  <c r="L3009" i="33"/>
  <c r="O3009" i="33"/>
  <c r="Q3009" i="33"/>
  <c r="R3009" i="33"/>
  <c r="S3009" i="33"/>
  <c r="C3010" i="33"/>
  <c r="H3010" i="33"/>
  <c r="I3010" i="33"/>
  <c r="L3010" i="33"/>
  <c r="O3010" i="33"/>
  <c r="Q3010" i="33"/>
  <c r="R3010" i="33"/>
  <c r="S3010" i="33"/>
  <c r="C3011" i="33"/>
  <c r="H3011" i="33"/>
  <c r="I3011" i="33"/>
  <c r="L3011" i="33"/>
  <c r="O3011" i="33"/>
  <c r="Q3011" i="33"/>
  <c r="R3011" i="33"/>
  <c r="S3011" i="33"/>
  <c r="C3012" i="33"/>
  <c r="H3012" i="33"/>
  <c r="I3012" i="33"/>
  <c r="L3012" i="33"/>
  <c r="O3012" i="33"/>
  <c r="Q3012" i="33"/>
  <c r="R3012" i="33"/>
  <c r="S3012" i="33"/>
  <c r="C3013" i="33"/>
  <c r="H3013" i="33"/>
  <c r="I3013" i="33"/>
  <c r="L3013" i="33"/>
  <c r="O3013" i="33"/>
  <c r="Q3013" i="33"/>
  <c r="R3013" i="33"/>
  <c r="S3013" i="33"/>
  <c r="C3014" i="33"/>
  <c r="H3014" i="33"/>
  <c r="I3014" i="33"/>
  <c r="L3014" i="33"/>
  <c r="O3014" i="33"/>
  <c r="Q3014" i="33"/>
  <c r="R3014" i="33"/>
  <c r="S3014" i="33"/>
  <c r="C3015" i="33"/>
  <c r="H3015" i="33"/>
  <c r="I3015" i="33"/>
  <c r="L3015" i="33"/>
  <c r="O3015" i="33"/>
  <c r="Q3015" i="33"/>
  <c r="R3015" i="33"/>
  <c r="S3015" i="33"/>
  <c r="C3016" i="33"/>
  <c r="H3016" i="33"/>
  <c r="I3016" i="33"/>
  <c r="L3016" i="33"/>
  <c r="O3016" i="33"/>
  <c r="Q3016" i="33"/>
  <c r="R3016" i="33"/>
  <c r="S3016" i="33"/>
  <c r="C3017" i="33"/>
  <c r="H3017" i="33"/>
  <c r="I3017" i="33"/>
  <c r="L3017" i="33"/>
  <c r="O3017" i="33"/>
  <c r="Q3017" i="33"/>
  <c r="R3017" i="33"/>
  <c r="S3017" i="33"/>
  <c r="C3018" i="33"/>
  <c r="H3018" i="33"/>
  <c r="I3018" i="33"/>
  <c r="L3018" i="33"/>
  <c r="O3018" i="33"/>
  <c r="Q3018" i="33"/>
  <c r="R3018" i="33"/>
  <c r="S3018" i="33"/>
  <c r="C3019" i="33"/>
  <c r="H3019" i="33"/>
  <c r="I3019" i="33"/>
  <c r="L3019" i="33"/>
  <c r="O3019" i="33"/>
  <c r="Q3019" i="33"/>
  <c r="R3019" i="33"/>
  <c r="S3019" i="33"/>
  <c r="C3020" i="33"/>
  <c r="H3020" i="33"/>
  <c r="I3020" i="33"/>
  <c r="L3020" i="33"/>
  <c r="O3020" i="33"/>
  <c r="Q3020" i="33"/>
  <c r="R3020" i="33"/>
  <c r="S3020" i="33"/>
  <c r="C3021" i="33"/>
  <c r="H3021" i="33"/>
  <c r="I3021" i="33"/>
  <c r="L3021" i="33"/>
  <c r="O3021" i="33"/>
  <c r="Q3021" i="33"/>
  <c r="R3021" i="33"/>
  <c r="S3021" i="33"/>
  <c r="C3022" i="33"/>
  <c r="H3022" i="33"/>
  <c r="I3022" i="33"/>
  <c r="L3022" i="33"/>
  <c r="O3022" i="33"/>
  <c r="Q3022" i="33"/>
  <c r="R3022" i="33"/>
  <c r="S3022" i="33"/>
  <c r="C3023" i="33"/>
  <c r="H3023" i="33"/>
  <c r="I3023" i="33"/>
  <c r="L3023" i="33"/>
  <c r="O3023" i="33"/>
  <c r="Q3023" i="33"/>
  <c r="R3023" i="33"/>
  <c r="S3023" i="33"/>
  <c r="C3024" i="33"/>
  <c r="H3024" i="33"/>
  <c r="I3024" i="33"/>
  <c r="L3024" i="33"/>
  <c r="O3024" i="33"/>
  <c r="Q3024" i="33"/>
  <c r="R3024" i="33"/>
  <c r="S3024" i="33"/>
  <c r="C3025" i="33"/>
  <c r="H3025" i="33"/>
  <c r="I3025" i="33"/>
  <c r="L3025" i="33"/>
  <c r="O3025" i="33"/>
  <c r="Q3025" i="33"/>
  <c r="R3025" i="33"/>
  <c r="S3025" i="33"/>
  <c r="C3026" i="33"/>
  <c r="H3026" i="33"/>
  <c r="I3026" i="33"/>
  <c r="L3026" i="33"/>
  <c r="O3026" i="33"/>
  <c r="Q3026" i="33"/>
  <c r="R3026" i="33"/>
  <c r="S3026" i="33"/>
  <c r="C3027" i="33"/>
  <c r="H3027" i="33"/>
  <c r="I3027" i="33"/>
  <c r="L3027" i="33"/>
  <c r="O3027" i="33"/>
  <c r="Q3027" i="33"/>
  <c r="R3027" i="33"/>
  <c r="S3027" i="33"/>
  <c r="C3028" i="33"/>
  <c r="H3028" i="33"/>
  <c r="I3028" i="33"/>
  <c r="L3028" i="33"/>
  <c r="O3028" i="33"/>
  <c r="Q3028" i="33"/>
  <c r="R3028" i="33"/>
  <c r="S3028" i="33"/>
  <c r="C3029" i="33"/>
  <c r="H3029" i="33"/>
  <c r="I3029" i="33"/>
  <c r="L3029" i="33"/>
  <c r="O3029" i="33"/>
  <c r="Q3029" i="33"/>
  <c r="R3029" i="33"/>
  <c r="S3029" i="33"/>
  <c r="C3030" i="33"/>
  <c r="H3030" i="33"/>
  <c r="I3030" i="33"/>
  <c r="L3030" i="33"/>
  <c r="O3030" i="33"/>
  <c r="Q3030" i="33"/>
  <c r="R3030" i="33"/>
  <c r="S3030" i="33"/>
  <c r="C3031" i="33"/>
  <c r="H3031" i="33"/>
  <c r="I3031" i="33"/>
  <c r="L3031" i="33"/>
  <c r="O3031" i="33"/>
  <c r="Q3031" i="33"/>
  <c r="R3031" i="33"/>
  <c r="S3031" i="33"/>
  <c r="C3032" i="33"/>
  <c r="H3032" i="33"/>
  <c r="I3032" i="33"/>
  <c r="L3032" i="33"/>
  <c r="O3032" i="33"/>
  <c r="Q3032" i="33"/>
  <c r="R3032" i="33"/>
  <c r="S3032" i="33"/>
  <c r="C3033" i="33"/>
  <c r="H3033" i="33"/>
  <c r="I3033" i="33"/>
  <c r="L3033" i="33"/>
  <c r="O3033" i="33"/>
  <c r="Q3033" i="33"/>
  <c r="R3033" i="33"/>
  <c r="S3033" i="33"/>
  <c r="C3034" i="33"/>
  <c r="H3034" i="33"/>
  <c r="I3034" i="33"/>
  <c r="L3034" i="33"/>
  <c r="O3034" i="33"/>
  <c r="Q3034" i="33"/>
  <c r="R3034" i="33"/>
  <c r="S3034" i="33"/>
  <c r="C3035" i="33"/>
  <c r="H3035" i="33"/>
  <c r="I3035" i="33"/>
  <c r="L3035" i="33"/>
  <c r="O3035" i="33"/>
  <c r="Q3035" i="33"/>
  <c r="R3035" i="33"/>
  <c r="S3035" i="33"/>
  <c r="C3036" i="33"/>
  <c r="H3036" i="33"/>
  <c r="I3036" i="33"/>
  <c r="L3036" i="33"/>
  <c r="O3036" i="33"/>
  <c r="Q3036" i="33"/>
  <c r="R3036" i="33"/>
  <c r="S3036" i="33"/>
  <c r="C3037" i="33"/>
  <c r="H3037" i="33"/>
  <c r="I3037" i="33"/>
  <c r="L3037" i="33"/>
  <c r="O3037" i="33"/>
  <c r="Q3037" i="33"/>
  <c r="R3037" i="33"/>
  <c r="S3037" i="33"/>
  <c r="C3038" i="33"/>
  <c r="H3038" i="33"/>
  <c r="I3038" i="33"/>
  <c r="L3038" i="33"/>
  <c r="O3038" i="33"/>
  <c r="Q3038" i="33"/>
  <c r="R3038" i="33"/>
  <c r="S3038" i="33"/>
  <c r="C3039" i="33"/>
  <c r="H3039" i="33"/>
  <c r="I3039" i="33"/>
  <c r="L3039" i="33"/>
  <c r="O3039" i="33"/>
  <c r="Q3039" i="33"/>
  <c r="R3039" i="33"/>
  <c r="S3039" i="33"/>
  <c r="C3040" i="33"/>
  <c r="H3040" i="33"/>
  <c r="I3040" i="33"/>
  <c r="L3040" i="33"/>
  <c r="O3040" i="33"/>
  <c r="Q3040" i="33"/>
  <c r="R3040" i="33"/>
  <c r="S3040" i="33"/>
  <c r="C3041" i="33"/>
  <c r="H3041" i="33"/>
  <c r="I3041" i="33"/>
  <c r="L3041" i="33"/>
  <c r="O3041" i="33"/>
  <c r="Q3041" i="33"/>
  <c r="R3041" i="33"/>
  <c r="S3041" i="33"/>
  <c r="C3042" i="33"/>
  <c r="H3042" i="33"/>
  <c r="I3042" i="33"/>
  <c r="L3042" i="33"/>
  <c r="O3042" i="33"/>
  <c r="Q3042" i="33"/>
  <c r="R3042" i="33"/>
  <c r="S3042" i="33"/>
  <c r="C3043" i="33"/>
  <c r="H3043" i="33"/>
  <c r="I3043" i="33"/>
  <c r="L3043" i="33"/>
  <c r="O3043" i="33"/>
  <c r="Q3043" i="33"/>
  <c r="R3043" i="33"/>
  <c r="S3043" i="33"/>
  <c r="C3044" i="33"/>
  <c r="H3044" i="33"/>
  <c r="I3044" i="33"/>
  <c r="L3044" i="33"/>
  <c r="O3044" i="33"/>
  <c r="Q3044" i="33"/>
  <c r="R3044" i="33"/>
  <c r="S3044" i="33"/>
  <c r="C3045" i="33"/>
  <c r="H3045" i="33"/>
  <c r="I3045" i="33"/>
  <c r="L3045" i="33"/>
  <c r="O3045" i="33"/>
  <c r="Q3045" i="33"/>
  <c r="R3045" i="33"/>
  <c r="S3045" i="33"/>
  <c r="C3046" i="33"/>
  <c r="H3046" i="33"/>
  <c r="I3046" i="33"/>
  <c r="L3046" i="33"/>
  <c r="O3046" i="33"/>
  <c r="Q3046" i="33"/>
  <c r="R3046" i="33"/>
  <c r="S3046" i="33"/>
  <c r="C3047" i="33"/>
  <c r="H3047" i="33"/>
  <c r="I3047" i="33"/>
  <c r="L3047" i="33"/>
  <c r="O3047" i="33"/>
  <c r="Q3047" i="33"/>
  <c r="R3047" i="33"/>
  <c r="S3047" i="33"/>
  <c r="C3048" i="33"/>
  <c r="H3048" i="33"/>
  <c r="I3048" i="33"/>
  <c r="L3048" i="33"/>
  <c r="O3048" i="33"/>
  <c r="Q3048" i="33"/>
  <c r="R3048" i="33"/>
  <c r="S3048" i="33"/>
  <c r="C3049" i="33"/>
  <c r="H3049" i="33"/>
  <c r="I3049" i="33"/>
  <c r="L3049" i="33"/>
  <c r="O3049" i="33"/>
  <c r="Q3049" i="33"/>
  <c r="R3049" i="33"/>
  <c r="S3049" i="33"/>
  <c r="C3050" i="33"/>
  <c r="H3050" i="33"/>
  <c r="I3050" i="33"/>
  <c r="L3050" i="33"/>
  <c r="O3050" i="33"/>
  <c r="Q3050" i="33"/>
  <c r="R3050" i="33"/>
  <c r="S3050" i="33"/>
  <c r="C3051" i="33"/>
  <c r="H3051" i="33"/>
  <c r="I3051" i="33"/>
  <c r="L3051" i="33"/>
  <c r="O3051" i="33"/>
  <c r="Q3051" i="33"/>
  <c r="R3051" i="33"/>
  <c r="S3051" i="33"/>
  <c r="C3052" i="33"/>
  <c r="H3052" i="33"/>
  <c r="I3052" i="33"/>
  <c r="L3052" i="33"/>
  <c r="O3052" i="33"/>
  <c r="Q3052" i="33"/>
  <c r="R3052" i="33"/>
  <c r="S3052" i="33"/>
  <c r="C3053" i="33"/>
  <c r="H3053" i="33"/>
  <c r="I3053" i="33"/>
  <c r="L3053" i="33"/>
  <c r="O3053" i="33"/>
  <c r="Q3053" i="33"/>
  <c r="R3053" i="33"/>
  <c r="S3053" i="33"/>
  <c r="C3054" i="33"/>
  <c r="H3054" i="33"/>
  <c r="I3054" i="33"/>
  <c r="L3054" i="33"/>
  <c r="O3054" i="33"/>
  <c r="Q3054" i="33"/>
  <c r="R3054" i="33"/>
  <c r="S3054" i="33"/>
  <c r="C3055" i="33"/>
  <c r="H3055" i="33"/>
  <c r="I3055" i="33"/>
  <c r="L3055" i="33"/>
  <c r="O3055" i="33"/>
  <c r="Q3055" i="33"/>
  <c r="R3055" i="33"/>
  <c r="S3055" i="33"/>
  <c r="C3056" i="33"/>
  <c r="H3056" i="33"/>
  <c r="I3056" i="33"/>
  <c r="L3056" i="33"/>
  <c r="O3056" i="33"/>
  <c r="Q3056" i="33"/>
  <c r="R3056" i="33"/>
  <c r="S3056" i="33"/>
  <c r="C3057" i="33"/>
  <c r="H3057" i="33"/>
  <c r="I3057" i="33"/>
  <c r="L3057" i="33"/>
  <c r="O3057" i="33"/>
  <c r="Q3057" i="33"/>
  <c r="R3057" i="33"/>
  <c r="S3057" i="33"/>
  <c r="C3058" i="33"/>
  <c r="H3058" i="33"/>
  <c r="I3058" i="33"/>
  <c r="L3058" i="33"/>
  <c r="O3058" i="33"/>
  <c r="Q3058" i="33"/>
  <c r="R3058" i="33"/>
  <c r="S3058" i="33"/>
  <c r="C3059" i="33"/>
  <c r="H3059" i="33"/>
  <c r="I3059" i="33"/>
  <c r="L3059" i="33"/>
  <c r="O3059" i="33"/>
  <c r="Q3059" i="33"/>
  <c r="R3059" i="33"/>
  <c r="S3059" i="33"/>
  <c r="C3060" i="33"/>
  <c r="H3060" i="33"/>
  <c r="I3060" i="33"/>
  <c r="L3060" i="33"/>
  <c r="O3060" i="33"/>
  <c r="Q3060" i="33"/>
  <c r="R3060" i="33"/>
  <c r="S3060" i="33"/>
  <c r="C3061" i="33"/>
  <c r="H3061" i="33"/>
  <c r="I3061" i="33"/>
  <c r="L3061" i="33"/>
  <c r="O3061" i="33"/>
  <c r="Q3061" i="33"/>
  <c r="R3061" i="33"/>
  <c r="S3061" i="33"/>
  <c r="C3062" i="33"/>
  <c r="H3062" i="33"/>
  <c r="I3062" i="33"/>
  <c r="L3062" i="33"/>
  <c r="O3062" i="33"/>
  <c r="Q3062" i="33"/>
  <c r="R3062" i="33"/>
  <c r="S3062" i="33"/>
  <c r="C3063" i="33"/>
  <c r="H3063" i="33"/>
  <c r="I3063" i="33"/>
  <c r="L3063" i="33"/>
  <c r="O3063" i="33"/>
  <c r="Q3063" i="33"/>
  <c r="R3063" i="33"/>
  <c r="S3063" i="33"/>
  <c r="C3064" i="33"/>
  <c r="H3064" i="33"/>
  <c r="I3064" i="33"/>
  <c r="L3064" i="33"/>
  <c r="O3064" i="33"/>
  <c r="Q3064" i="33"/>
  <c r="R3064" i="33"/>
  <c r="S3064" i="33"/>
  <c r="C3065" i="33"/>
  <c r="H3065" i="33"/>
  <c r="I3065" i="33"/>
  <c r="L3065" i="33"/>
  <c r="O3065" i="33"/>
  <c r="Q3065" i="33"/>
  <c r="R3065" i="33"/>
  <c r="S3065" i="33"/>
  <c r="C3066" i="33"/>
  <c r="H3066" i="33"/>
  <c r="I3066" i="33"/>
  <c r="L3066" i="33"/>
  <c r="O3066" i="33"/>
  <c r="Q3066" i="33"/>
  <c r="R3066" i="33"/>
  <c r="S3066" i="33"/>
  <c r="C3067" i="33"/>
  <c r="H3067" i="33"/>
  <c r="I3067" i="33"/>
  <c r="L3067" i="33"/>
  <c r="O3067" i="33"/>
  <c r="Q3067" i="33"/>
  <c r="R3067" i="33"/>
  <c r="S3067" i="33"/>
  <c r="C3068" i="33"/>
  <c r="H3068" i="33"/>
  <c r="I3068" i="33"/>
  <c r="L3068" i="33"/>
  <c r="O3068" i="33"/>
  <c r="Q3068" i="33"/>
  <c r="R3068" i="33"/>
  <c r="S3068" i="33"/>
  <c r="C3069" i="33"/>
  <c r="H3069" i="33"/>
  <c r="I3069" i="33"/>
  <c r="L3069" i="33"/>
  <c r="O3069" i="33"/>
  <c r="Q3069" i="33"/>
  <c r="R3069" i="33"/>
  <c r="S3069" i="33"/>
  <c r="C3070" i="33"/>
  <c r="H3070" i="33"/>
  <c r="I3070" i="33"/>
  <c r="L3070" i="33"/>
  <c r="O3070" i="33"/>
  <c r="Q3070" i="33"/>
  <c r="R3070" i="33"/>
  <c r="S3070" i="33"/>
  <c r="C3071" i="33"/>
  <c r="H3071" i="33"/>
  <c r="I3071" i="33"/>
  <c r="L3071" i="33"/>
  <c r="O3071" i="33"/>
  <c r="Q3071" i="33"/>
  <c r="R3071" i="33"/>
  <c r="S3071" i="33"/>
  <c r="C3072" i="33"/>
  <c r="H3072" i="33"/>
  <c r="I3072" i="33"/>
  <c r="L3072" i="33"/>
  <c r="O3072" i="33"/>
  <c r="Q3072" i="33"/>
  <c r="R3072" i="33"/>
  <c r="S3072" i="33"/>
  <c r="C3073" i="33"/>
  <c r="H3073" i="33"/>
  <c r="I3073" i="33"/>
  <c r="L3073" i="33"/>
  <c r="O3073" i="33"/>
  <c r="Q3073" i="33"/>
  <c r="R3073" i="33"/>
  <c r="S3073" i="33"/>
  <c r="C3074" i="33"/>
  <c r="H3074" i="33"/>
  <c r="I3074" i="33"/>
  <c r="L3074" i="33"/>
  <c r="O3074" i="33"/>
  <c r="Q3074" i="33"/>
  <c r="R3074" i="33"/>
  <c r="S3074" i="33"/>
  <c r="C3075" i="33"/>
  <c r="H3075" i="33"/>
  <c r="I3075" i="33"/>
  <c r="L3075" i="33"/>
  <c r="O3075" i="33"/>
  <c r="Q3075" i="33"/>
  <c r="R3075" i="33"/>
  <c r="S3075" i="33"/>
  <c r="C3076" i="33"/>
  <c r="H3076" i="33"/>
  <c r="I3076" i="33"/>
  <c r="L3076" i="33"/>
  <c r="O3076" i="33"/>
  <c r="Q3076" i="33"/>
  <c r="R3076" i="33"/>
  <c r="S3076" i="33"/>
  <c r="C3077" i="33"/>
  <c r="H3077" i="33"/>
  <c r="I3077" i="33"/>
  <c r="L3077" i="33"/>
  <c r="O3077" i="33"/>
  <c r="Q3077" i="33"/>
  <c r="R3077" i="33"/>
  <c r="S3077" i="33"/>
  <c r="C3078" i="33"/>
  <c r="H3078" i="33"/>
  <c r="I3078" i="33"/>
  <c r="L3078" i="33"/>
  <c r="O3078" i="33"/>
  <c r="Q3078" i="33"/>
  <c r="R3078" i="33"/>
  <c r="S3078" i="33"/>
  <c r="C3079" i="33"/>
  <c r="H3079" i="33"/>
  <c r="I3079" i="33"/>
  <c r="L3079" i="33"/>
  <c r="O3079" i="33"/>
  <c r="Q3079" i="33"/>
  <c r="R3079" i="33"/>
  <c r="S3079" i="33"/>
  <c r="C3080" i="33"/>
  <c r="H3080" i="33"/>
  <c r="I3080" i="33"/>
  <c r="L3080" i="33"/>
  <c r="O3080" i="33"/>
  <c r="Q3080" i="33"/>
  <c r="R3080" i="33"/>
  <c r="S3080" i="33"/>
  <c r="C3081" i="33"/>
  <c r="H3081" i="33"/>
  <c r="I3081" i="33"/>
  <c r="L3081" i="33"/>
  <c r="O3081" i="33"/>
  <c r="Q3081" i="33"/>
  <c r="R3081" i="33"/>
  <c r="S3081" i="33"/>
  <c r="C3082" i="33"/>
  <c r="H3082" i="33"/>
  <c r="I3082" i="33"/>
  <c r="L3082" i="33"/>
  <c r="O3082" i="33"/>
  <c r="Q3082" i="33"/>
  <c r="R3082" i="33"/>
  <c r="S3082" i="33"/>
  <c r="C3083" i="33"/>
  <c r="H3083" i="33"/>
  <c r="I3083" i="33"/>
  <c r="L3083" i="33"/>
  <c r="O3083" i="33"/>
  <c r="Q3083" i="33"/>
  <c r="R3083" i="33"/>
  <c r="S3083" i="33"/>
  <c r="C3084" i="33"/>
  <c r="H3084" i="33"/>
  <c r="I3084" i="33"/>
  <c r="L3084" i="33"/>
  <c r="O3084" i="33"/>
  <c r="Q3084" i="33"/>
  <c r="R3084" i="33"/>
  <c r="S3084" i="33"/>
  <c r="C3085" i="33"/>
  <c r="H3085" i="33"/>
  <c r="I3085" i="33"/>
  <c r="L3085" i="33"/>
  <c r="O3085" i="33"/>
  <c r="Q3085" i="33"/>
  <c r="R3085" i="33"/>
  <c r="S3085" i="33"/>
  <c r="C3086" i="33"/>
  <c r="H3086" i="33"/>
  <c r="I3086" i="33"/>
  <c r="L3086" i="33"/>
  <c r="O3086" i="33"/>
  <c r="Q3086" i="33"/>
  <c r="R3086" i="33"/>
  <c r="S3086" i="33"/>
  <c r="C3087" i="33"/>
  <c r="H3087" i="33"/>
  <c r="I3087" i="33"/>
  <c r="L3087" i="33"/>
  <c r="O3087" i="33"/>
  <c r="Q3087" i="33"/>
  <c r="R3087" i="33"/>
  <c r="S3087" i="33"/>
  <c r="C3088" i="33"/>
  <c r="H3088" i="33"/>
  <c r="I3088" i="33"/>
  <c r="L3088" i="33"/>
  <c r="O3088" i="33"/>
  <c r="Q3088" i="33"/>
  <c r="R3088" i="33"/>
  <c r="S3088" i="33"/>
  <c r="C3089" i="33"/>
  <c r="H3089" i="33"/>
  <c r="I3089" i="33"/>
  <c r="L3089" i="33"/>
  <c r="O3089" i="33"/>
  <c r="Q3089" i="33"/>
  <c r="R3089" i="33"/>
  <c r="S3089" i="33"/>
  <c r="C3090" i="33"/>
  <c r="H3090" i="33"/>
  <c r="I3090" i="33"/>
  <c r="L3090" i="33"/>
  <c r="O3090" i="33"/>
  <c r="Q3090" i="33"/>
  <c r="R3090" i="33"/>
  <c r="S3090" i="33"/>
  <c r="C3091" i="33"/>
  <c r="H3091" i="33"/>
  <c r="I3091" i="33"/>
  <c r="L3091" i="33"/>
  <c r="O3091" i="33"/>
  <c r="Q3091" i="33"/>
  <c r="R3091" i="33"/>
  <c r="S3091" i="33"/>
  <c r="C3092" i="33"/>
  <c r="H3092" i="33"/>
  <c r="I3092" i="33"/>
  <c r="L3092" i="33"/>
  <c r="O3092" i="33"/>
  <c r="Q3092" i="33"/>
  <c r="R3092" i="33"/>
  <c r="S3092" i="33"/>
  <c r="C3093" i="33"/>
  <c r="H3093" i="33"/>
  <c r="I3093" i="33"/>
  <c r="L3093" i="33"/>
  <c r="O3093" i="33"/>
  <c r="Q3093" i="33"/>
  <c r="R3093" i="33"/>
  <c r="S3093" i="33"/>
  <c r="C3094" i="33"/>
  <c r="H3094" i="33"/>
  <c r="I3094" i="33"/>
  <c r="L3094" i="33"/>
  <c r="O3094" i="33"/>
  <c r="Q3094" i="33"/>
  <c r="R3094" i="33"/>
  <c r="S3094" i="33"/>
  <c r="C3095" i="33"/>
  <c r="H3095" i="33"/>
  <c r="I3095" i="33"/>
  <c r="L3095" i="33"/>
  <c r="O3095" i="33"/>
  <c r="Q3095" i="33"/>
  <c r="R3095" i="33"/>
  <c r="S3095" i="33"/>
  <c r="C3096" i="33"/>
  <c r="H3096" i="33"/>
  <c r="I3096" i="33"/>
  <c r="L3096" i="33"/>
  <c r="O3096" i="33"/>
  <c r="Q3096" i="33"/>
  <c r="R3096" i="33"/>
  <c r="S3096" i="33"/>
  <c r="C3097" i="33"/>
  <c r="H3097" i="33"/>
  <c r="I3097" i="33"/>
  <c r="L3097" i="33"/>
  <c r="O3097" i="33"/>
  <c r="Q3097" i="33"/>
  <c r="R3097" i="33"/>
  <c r="S3097" i="33"/>
  <c r="C3098" i="33"/>
  <c r="H3098" i="33"/>
  <c r="I3098" i="33"/>
  <c r="L3098" i="33"/>
  <c r="O3098" i="33"/>
  <c r="Q3098" i="33"/>
  <c r="R3098" i="33"/>
  <c r="S3098" i="33"/>
  <c r="C3099" i="33"/>
  <c r="H3099" i="33"/>
  <c r="I3099" i="33"/>
  <c r="L3099" i="33"/>
  <c r="O3099" i="33"/>
  <c r="Q3099" i="33"/>
  <c r="R3099" i="33"/>
  <c r="S3099" i="33"/>
  <c r="C3100" i="33"/>
  <c r="H3100" i="33"/>
  <c r="I3100" i="33"/>
  <c r="L3100" i="33"/>
  <c r="O3100" i="33"/>
  <c r="Q3100" i="33"/>
  <c r="R3100" i="33"/>
  <c r="S3100" i="33"/>
  <c r="C3101" i="33"/>
  <c r="H3101" i="33"/>
  <c r="I3101" i="33"/>
  <c r="L3101" i="33"/>
  <c r="O3101" i="33"/>
  <c r="Q3101" i="33"/>
  <c r="R3101" i="33"/>
  <c r="S3101" i="33"/>
  <c r="C3102" i="33"/>
  <c r="H3102" i="33"/>
  <c r="I3102" i="33"/>
  <c r="L3102" i="33"/>
  <c r="O3102" i="33"/>
  <c r="Q3102" i="33"/>
  <c r="R3102" i="33"/>
  <c r="S3102" i="33"/>
  <c r="C3103" i="33"/>
  <c r="H3103" i="33"/>
  <c r="I3103" i="33"/>
  <c r="L3103" i="33"/>
  <c r="O3103" i="33"/>
  <c r="Q3103" i="33"/>
  <c r="R3103" i="33"/>
  <c r="S3103" i="33"/>
  <c r="C3104" i="33"/>
  <c r="H3104" i="33"/>
  <c r="I3104" i="33"/>
  <c r="L3104" i="33"/>
  <c r="O3104" i="33"/>
  <c r="Q3104" i="33"/>
  <c r="R3104" i="33"/>
  <c r="S3104" i="33"/>
  <c r="C3105" i="33"/>
  <c r="H3105" i="33"/>
  <c r="I3105" i="33"/>
  <c r="L3105" i="33"/>
  <c r="O3105" i="33"/>
  <c r="Q3105" i="33"/>
  <c r="R3105" i="33"/>
  <c r="S3105" i="33"/>
  <c r="C3106" i="33"/>
  <c r="H3106" i="33"/>
  <c r="I3106" i="33"/>
  <c r="L3106" i="33"/>
  <c r="O3106" i="33"/>
  <c r="Q3106" i="33"/>
  <c r="R3106" i="33"/>
  <c r="S3106" i="33"/>
  <c r="C3107" i="33"/>
  <c r="H3107" i="33"/>
  <c r="I3107" i="33"/>
  <c r="L3107" i="33"/>
  <c r="O3107" i="33"/>
  <c r="Q3107" i="33"/>
  <c r="R3107" i="33"/>
  <c r="S3107" i="33"/>
  <c r="C3108" i="33"/>
  <c r="H3108" i="33"/>
  <c r="I3108" i="33"/>
  <c r="L3108" i="33"/>
  <c r="O3108" i="33"/>
  <c r="Q3108" i="33"/>
  <c r="R3108" i="33"/>
  <c r="S3108" i="33"/>
  <c r="C3109" i="33"/>
  <c r="H3109" i="33"/>
  <c r="I3109" i="33"/>
  <c r="L3109" i="33"/>
  <c r="O3109" i="33"/>
  <c r="Q3109" i="33"/>
  <c r="R3109" i="33"/>
  <c r="S3109" i="33"/>
  <c r="C3110" i="33"/>
  <c r="H3110" i="33"/>
  <c r="I3110" i="33"/>
  <c r="L3110" i="33"/>
  <c r="O3110" i="33"/>
  <c r="Q3110" i="33"/>
  <c r="R3110" i="33"/>
  <c r="S3110" i="33"/>
  <c r="C3111" i="33"/>
  <c r="H3111" i="33"/>
  <c r="I3111" i="33"/>
  <c r="L3111" i="33"/>
  <c r="O3111" i="33"/>
  <c r="Q3111" i="33"/>
  <c r="R3111" i="33"/>
  <c r="S3111" i="33"/>
  <c r="C3112" i="33"/>
  <c r="H3112" i="33"/>
  <c r="I3112" i="33"/>
  <c r="L3112" i="33"/>
  <c r="O3112" i="33"/>
  <c r="Q3112" i="33"/>
  <c r="R3112" i="33"/>
  <c r="S3112" i="33"/>
  <c r="C3113" i="33"/>
  <c r="H3113" i="33"/>
  <c r="I3113" i="33"/>
  <c r="L3113" i="33"/>
  <c r="O3113" i="33"/>
  <c r="Q3113" i="33"/>
  <c r="R3113" i="33"/>
  <c r="S3113" i="33"/>
  <c r="C3114" i="33"/>
  <c r="H3114" i="33"/>
  <c r="I3114" i="33"/>
  <c r="L3114" i="33"/>
  <c r="O3114" i="33"/>
  <c r="Q3114" i="33"/>
  <c r="R3114" i="33"/>
  <c r="S3114" i="33"/>
  <c r="C3115" i="33"/>
  <c r="H3115" i="33"/>
  <c r="I3115" i="33"/>
  <c r="L3115" i="33"/>
  <c r="O3115" i="33"/>
  <c r="Q3115" i="33"/>
  <c r="R3115" i="33"/>
  <c r="S3115" i="33"/>
  <c r="C3116" i="33"/>
  <c r="H3116" i="33"/>
  <c r="I3116" i="33"/>
  <c r="L3116" i="33"/>
  <c r="O3116" i="33"/>
  <c r="Q3116" i="33"/>
  <c r="R3116" i="33"/>
  <c r="S3116" i="33"/>
  <c r="C3117" i="33"/>
  <c r="H3117" i="33"/>
  <c r="I3117" i="33"/>
  <c r="L3117" i="33"/>
  <c r="O3117" i="33"/>
  <c r="Q3117" i="33"/>
  <c r="R3117" i="33"/>
  <c r="S3117" i="33"/>
  <c r="C3118" i="33"/>
  <c r="H3118" i="33"/>
  <c r="I3118" i="33"/>
  <c r="L3118" i="33"/>
  <c r="O3118" i="33"/>
  <c r="Q3118" i="33"/>
  <c r="R3118" i="33"/>
  <c r="S3118" i="33"/>
  <c r="C3119" i="33"/>
  <c r="H3119" i="33"/>
  <c r="I3119" i="33"/>
  <c r="L3119" i="33"/>
  <c r="O3119" i="33"/>
  <c r="Q3119" i="33"/>
  <c r="R3119" i="33"/>
  <c r="S3119" i="33"/>
  <c r="C3120" i="33"/>
  <c r="H3120" i="33"/>
  <c r="I3120" i="33"/>
  <c r="L3120" i="33"/>
  <c r="O3120" i="33"/>
  <c r="Q3120" i="33"/>
  <c r="R3120" i="33"/>
  <c r="S3120" i="33"/>
  <c r="C3121" i="33"/>
  <c r="H3121" i="33"/>
  <c r="I3121" i="33"/>
  <c r="L3121" i="33"/>
  <c r="O3121" i="33"/>
  <c r="Q3121" i="33"/>
  <c r="R3121" i="33"/>
  <c r="S3121" i="33"/>
  <c r="C3122" i="33"/>
  <c r="H3122" i="33"/>
  <c r="I3122" i="33"/>
  <c r="L3122" i="33"/>
  <c r="O3122" i="33"/>
  <c r="Q3122" i="33"/>
  <c r="R3122" i="33"/>
  <c r="S3122" i="33"/>
  <c r="C3123" i="33"/>
  <c r="H3123" i="33"/>
  <c r="I3123" i="33"/>
  <c r="L3123" i="33"/>
  <c r="O3123" i="33"/>
  <c r="Q3123" i="33"/>
  <c r="R3123" i="33"/>
  <c r="S3123" i="33"/>
  <c r="C3124" i="33"/>
  <c r="H3124" i="33"/>
  <c r="I3124" i="33"/>
  <c r="L3124" i="33"/>
  <c r="O3124" i="33"/>
  <c r="Q3124" i="33"/>
  <c r="R3124" i="33"/>
  <c r="S3124" i="33"/>
  <c r="C3125" i="33"/>
  <c r="H3125" i="33"/>
  <c r="I3125" i="33"/>
  <c r="L3125" i="33"/>
  <c r="O3125" i="33"/>
  <c r="Q3125" i="33"/>
  <c r="R3125" i="33"/>
  <c r="S3125" i="33"/>
  <c r="C3126" i="33"/>
  <c r="H3126" i="33"/>
  <c r="I3126" i="33"/>
  <c r="L3126" i="33"/>
  <c r="O3126" i="33"/>
  <c r="Q3126" i="33"/>
  <c r="R3126" i="33"/>
  <c r="S3126" i="33"/>
  <c r="C3127" i="33"/>
  <c r="H3127" i="33"/>
  <c r="I3127" i="33"/>
  <c r="L3127" i="33"/>
  <c r="O3127" i="33"/>
  <c r="Q3127" i="33"/>
  <c r="R3127" i="33"/>
  <c r="S3127" i="33"/>
  <c r="C3128" i="33"/>
  <c r="H3128" i="33"/>
  <c r="I3128" i="33"/>
  <c r="L3128" i="33"/>
  <c r="O3128" i="33"/>
  <c r="Q3128" i="33"/>
  <c r="R3128" i="33"/>
  <c r="S3128" i="33"/>
  <c r="C3129" i="33"/>
  <c r="H3129" i="33"/>
  <c r="I3129" i="33"/>
  <c r="L3129" i="33"/>
  <c r="O3129" i="33"/>
  <c r="Q3129" i="33"/>
  <c r="R3129" i="33"/>
  <c r="S3129" i="33"/>
  <c r="C3130" i="33"/>
  <c r="H3130" i="33"/>
  <c r="I3130" i="33"/>
  <c r="L3130" i="33"/>
  <c r="O3130" i="33"/>
  <c r="Q3130" i="33"/>
  <c r="R3130" i="33"/>
  <c r="S3130" i="33"/>
  <c r="C3131" i="33"/>
  <c r="H3131" i="33"/>
  <c r="I3131" i="33"/>
  <c r="L3131" i="33"/>
  <c r="O3131" i="33"/>
  <c r="Q3131" i="33"/>
  <c r="R3131" i="33"/>
  <c r="S3131" i="33"/>
  <c r="C3132" i="33"/>
  <c r="H3132" i="33"/>
  <c r="I3132" i="33"/>
  <c r="L3132" i="33"/>
  <c r="O3132" i="33"/>
  <c r="Q3132" i="33"/>
  <c r="R3132" i="33"/>
  <c r="S3132" i="33"/>
  <c r="C3133" i="33"/>
  <c r="H3133" i="33"/>
  <c r="I3133" i="33"/>
  <c r="L3133" i="33"/>
  <c r="O3133" i="33"/>
  <c r="Q3133" i="33"/>
  <c r="R3133" i="33"/>
  <c r="S3133" i="33"/>
  <c r="C3134" i="33"/>
  <c r="H3134" i="33"/>
  <c r="I3134" i="33"/>
  <c r="L3134" i="33"/>
  <c r="O3134" i="33"/>
  <c r="Q3134" i="33"/>
  <c r="R3134" i="33"/>
  <c r="S3134" i="33"/>
  <c r="C3135" i="33"/>
  <c r="H3135" i="33"/>
  <c r="I3135" i="33"/>
  <c r="L3135" i="33"/>
  <c r="O3135" i="33"/>
  <c r="Q3135" i="33"/>
  <c r="R3135" i="33"/>
  <c r="S3135" i="33"/>
  <c r="C3136" i="33"/>
  <c r="H3136" i="33"/>
  <c r="I3136" i="33"/>
  <c r="L3136" i="33"/>
  <c r="O3136" i="33"/>
  <c r="Q3136" i="33"/>
  <c r="R3136" i="33"/>
  <c r="S3136" i="33"/>
  <c r="C3137" i="33"/>
  <c r="H3137" i="33"/>
  <c r="I3137" i="33"/>
  <c r="L3137" i="33"/>
  <c r="O3137" i="33"/>
  <c r="Q3137" i="33"/>
  <c r="R3137" i="33"/>
  <c r="S3137" i="33"/>
  <c r="C3138" i="33"/>
  <c r="H3138" i="33"/>
  <c r="I3138" i="33"/>
  <c r="L3138" i="33"/>
  <c r="O3138" i="33"/>
  <c r="Q3138" i="33"/>
  <c r="R3138" i="33"/>
  <c r="S3138" i="33"/>
  <c r="C3139" i="33"/>
  <c r="H3139" i="33"/>
  <c r="I3139" i="33"/>
  <c r="L3139" i="33"/>
  <c r="O3139" i="33"/>
  <c r="Q3139" i="33"/>
  <c r="R3139" i="33"/>
  <c r="S3139" i="33"/>
  <c r="C3140" i="33"/>
  <c r="H3140" i="33"/>
  <c r="I3140" i="33"/>
  <c r="L3140" i="33"/>
  <c r="O3140" i="33"/>
  <c r="Q3140" i="33"/>
  <c r="R3140" i="33"/>
  <c r="S3140" i="33"/>
  <c r="C3141" i="33"/>
  <c r="H3141" i="33"/>
  <c r="I3141" i="33"/>
  <c r="L3141" i="33"/>
  <c r="O3141" i="33"/>
  <c r="Q3141" i="33"/>
  <c r="R3141" i="33"/>
  <c r="S3141" i="33"/>
  <c r="C3142" i="33"/>
  <c r="H3142" i="33"/>
  <c r="I3142" i="33"/>
  <c r="L3142" i="33"/>
  <c r="O3142" i="33"/>
  <c r="Q3142" i="33"/>
  <c r="R3142" i="33"/>
  <c r="S3142" i="33"/>
  <c r="C3143" i="33"/>
  <c r="H3143" i="33"/>
  <c r="I3143" i="33"/>
  <c r="L3143" i="33"/>
  <c r="O3143" i="33"/>
  <c r="Q3143" i="33"/>
  <c r="R3143" i="33"/>
  <c r="S3143" i="33"/>
  <c r="C3144" i="33"/>
  <c r="H3144" i="33"/>
  <c r="I3144" i="33"/>
  <c r="L3144" i="33"/>
  <c r="O3144" i="33"/>
  <c r="Q3144" i="33"/>
  <c r="R3144" i="33"/>
  <c r="S3144" i="33"/>
  <c r="C3145" i="33"/>
  <c r="H3145" i="33"/>
  <c r="I3145" i="33"/>
  <c r="L3145" i="33"/>
  <c r="O3145" i="33"/>
  <c r="Q3145" i="33"/>
  <c r="R3145" i="33"/>
  <c r="S3145" i="33"/>
  <c r="C3146" i="33"/>
  <c r="H3146" i="33"/>
  <c r="I3146" i="33"/>
  <c r="L3146" i="33"/>
  <c r="O3146" i="33"/>
  <c r="Q3146" i="33"/>
  <c r="R3146" i="33"/>
  <c r="S3146" i="33"/>
  <c r="C3147" i="33"/>
  <c r="H3147" i="33"/>
  <c r="I3147" i="33"/>
  <c r="L3147" i="33"/>
  <c r="O3147" i="33"/>
  <c r="Q3147" i="33"/>
  <c r="R3147" i="33"/>
  <c r="S3147" i="33"/>
  <c r="C3148" i="33"/>
  <c r="H3148" i="33"/>
  <c r="I3148" i="33"/>
  <c r="L3148" i="33"/>
  <c r="O3148" i="33"/>
  <c r="Q3148" i="33"/>
  <c r="R3148" i="33"/>
  <c r="S3148" i="33"/>
  <c r="C3149" i="33"/>
  <c r="H3149" i="33"/>
  <c r="I3149" i="33"/>
  <c r="L3149" i="33"/>
  <c r="O3149" i="33"/>
  <c r="Q3149" i="33"/>
  <c r="R3149" i="33"/>
  <c r="S3149" i="33"/>
  <c r="C3150" i="33"/>
  <c r="H3150" i="33"/>
  <c r="I3150" i="33"/>
  <c r="L3150" i="33"/>
  <c r="O3150" i="33"/>
  <c r="Q3150" i="33"/>
  <c r="R3150" i="33"/>
  <c r="S3150" i="33"/>
  <c r="C3151" i="33"/>
  <c r="H3151" i="33"/>
  <c r="I3151" i="33"/>
  <c r="L3151" i="33"/>
  <c r="O3151" i="33"/>
  <c r="Q3151" i="33"/>
  <c r="R3151" i="33"/>
  <c r="S3151" i="33"/>
  <c r="C3152" i="33"/>
  <c r="H3152" i="33"/>
  <c r="I3152" i="33"/>
  <c r="L3152" i="33"/>
  <c r="O3152" i="33"/>
  <c r="Q3152" i="33"/>
  <c r="R3152" i="33"/>
  <c r="S3152" i="33"/>
  <c r="C3153" i="33"/>
  <c r="H3153" i="33"/>
  <c r="I3153" i="33"/>
  <c r="L3153" i="33"/>
  <c r="O3153" i="33"/>
  <c r="Q3153" i="33"/>
  <c r="R3153" i="33"/>
  <c r="S3153" i="33"/>
  <c r="C3154" i="33"/>
  <c r="H3154" i="33"/>
  <c r="I3154" i="33"/>
  <c r="L3154" i="33"/>
  <c r="O3154" i="33"/>
  <c r="Q3154" i="33"/>
  <c r="R3154" i="33"/>
  <c r="S3154" i="33"/>
  <c r="C3155" i="33"/>
  <c r="H3155" i="33"/>
  <c r="I3155" i="33"/>
  <c r="L3155" i="33"/>
  <c r="O3155" i="33"/>
  <c r="Q3155" i="33"/>
  <c r="R3155" i="33"/>
  <c r="S3155" i="33"/>
  <c r="C3156" i="33"/>
  <c r="H3156" i="33"/>
  <c r="I3156" i="33"/>
  <c r="L3156" i="33"/>
  <c r="O3156" i="33"/>
  <c r="Q3156" i="33"/>
  <c r="R3156" i="33"/>
  <c r="S3156" i="33"/>
  <c r="C3157" i="33"/>
  <c r="H3157" i="33"/>
  <c r="I3157" i="33"/>
  <c r="L3157" i="33"/>
  <c r="O3157" i="33"/>
  <c r="Q3157" i="33"/>
  <c r="R3157" i="33"/>
  <c r="S3157" i="33"/>
  <c r="C3158" i="33"/>
  <c r="H3158" i="33"/>
  <c r="I3158" i="33"/>
  <c r="L3158" i="33"/>
  <c r="O3158" i="33"/>
  <c r="Q3158" i="33"/>
  <c r="R3158" i="33"/>
  <c r="S3158" i="33"/>
  <c r="C3159" i="33"/>
  <c r="H3159" i="33"/>
  <c r="I3159" i="33"/>
  <c r="L3159" i="33"/>
  <c r="O3159" i="33"/>
  <c r="Q3159" i="33"/>
  <c r="R3159" i="33"/>
  <c r="S3159" i="33"/>
  <c r="C3160" i="33"/>
  <c r="H3160" i="33"/>
  <c r="I3160" i="33"/>
  <c r="L3160" i="33"/>
  <c r="O3160" i="33"/>
  <c r="Q3160" i="33"/>
  <c r="R3160" i="33"/>
  <c r="S3160" i="33"/>
  <c r="C3161" i="33"/>
  <c r="H3161" i="33"/>
  <c r="I3161" i="33"/>
  <c r="L3161" i="33"/>
  <c r="O3161" i="33"/>
  <c r="Q3161" i="33"/>
  <c r="R3161" i="33"/>
  <c r="S3161" i="33"/>
  <c r="C3162" i="33"/>
  <c r="H3162" i="33"/>
  <c r="I3162" i="33"/>
  <c r="L3162" i="33"/>
  <c r="O3162" i="33"/>
  <c r="Q3162" i="33"/>
  <c r="R3162" i="33"/>
  <c r="S3162" i="33"/>
  <c r="C3163" i="33"/>
  <c r="H3163" i="33"/>
  <c r="I3163" i="33"/>
  <c r="L3163" i="33"/>
  <c r="O3163" i="33"/>
  <c r="Q3163" i="33"/>
  <c r="R3163" i="33"/>
  <c r="S3163" i="33"/>
  <c r="C3164" i="33"/>
  <c r="H3164" i="33"/>
  <c r="I3164" i="33"/>
  <c r="L3164" i="33"/>
  <c r="O3164" i="33"/>
  <c r="Q3164" i="33"/>
  <c r="R3164" i="33"/>
  <c r="S3164" i="33"/>
  <c r="C3165" i="33"/>
  <c r="H3165" i="33"/>
  <c r="I3165" i="33"/>
  <c r="L3165" i="33"/>
  <c r="O3165" i="33"/>
  <c r="Q3165" i="33"/>
  <c r="R3165" i="33"/>
  <c r="S3165" i="33"/>
  <c r="C3166" i="33"/>
  <c r="H3166" i="33"/>
  <c r="I3166" i="33"/>
  <c r="L3166" i="33"/>
  <c r="O3166" i="33"/>
  <c r="Q3166" i="33"/>
  <c r="R3166" i="33"/>
  <c r="S3166" i="33"/>
  <c r="C3167" i="33"/>
  <c r="H3167" i="33"/>
  <c r="I3167" i="33"/>
  <c r="L3167" i="33"/>
  <c r="O3167" i="33"/>
  <c r="Q3167" i="33"/>
  <c r="R3167" i="33"/>
  <c r="S3167" i="33"/>
  <c r="C3168" i="33"/>
  <c r="H3168" i="33"/>
  <c r="I3168" i="33"/>
  <c r="L3168" i="33"/>
  <c r="O3168" i="33"/>
  <c r="Q3168" i="33"/>
  <c r="R3168" i="33"/>
  <c r="S3168" i="33"/>
  <c r="C3169" i="33"/>
  <c r="H3169" i="33"/>
  <c r="I3169" i="33"/>
  <c r="L3169" i="33"/>
  <c r="O3169" i="33"/>
  <c r="Q3169" i="33"/>
  <c r="R3169" i="33"/>
  <c r="S3169" i="33"/>
  <c r="C3170" i="33"/>
  <c r="H3170" i="33"/>
  <c r="I3170" i="33"/>
  <c r="L3170" i="33"/>
  <c r="O3170" i="33"/>
  <c r="Q3170" i="33"/>
  <c r="R3170" i="33"/>
  <c r="S3170" i="33"/>
  <c r="C3171" i="33"/>
  <c r="H3171" i="33"/>
  <c r="I3171" i="33"/>
  <c r="L3171" i="33"/>
  <c r="O3171" i="33"/>
  <c r="Q3171" i="33"/>
  <c r="R3171" i="33"/>
  <c r="S3171" i="33"/>
  <c r="C3172" i="33"/>
  <c r="H3172" i="33"/>
  <c r="I3172" i="33"/>
  <c r="L3172" i="33"/>
  <c r="O3172" i="33"/>
  <c r="Q3172" i="33"/>
  <c r="R3172" i="33"/>
  <c r="S3172" i="33"/>
  <c r="C3173" i="33"/>
  <c r="H3173" i="33"/>
  <c r="I3173" i="33"/>
  <c r="L3173" i="33"/>
  <c r="O3173" i="33"/>
  <c r="Q3173" i="33"/>
  <c r="R3173" i="33"/>
  <c r="S3173" i="33"/>
  <c r="C3174" i="33"/>
  <c r="H3174" i="33"/>
  <c r="I3174" i="33"/>
  <c r="L3174" i="33"/>
  <c r="O3174" i="33"/>
  <c r="Q3174" i="33"/>
  <c r="R3174" i="33"/>
  <c r="S3174" i="33"/>
  <c r="C3175" i="33"/>
  <c r="H3175" i="33"/>
  <c r="I3175" i="33"/>
  <c r="L3175" i="33"/>
  <c r="O3175" i="33"/>
  <c r="Q3175" i="33"/>
  <c r="R3175" i="33"/>
  <c r="S3175" i="33"/>
  <c r="C3176" i="33"/>
  <c r="H3176" i="33"/>
  <c r="I3176" i="33"/>
  <c r="L3176" i="33"/>
  <c r="O3176" i="33"/>
  <c r="Q3176" i="33"/>
  <c r="R3176" i="33"/>
  <c r="S3176" i="33"/>
  <c r="C3177" i="33"/>
  <c r="H3177" i="33"/>
  <c r="I3177" i="33"/>
  <c r="L3177" i="33"/>
  <c r="O3177" i="33"/>
  <c r="Q3177" i="33"/>
  <c r="R3177" i="33"/>
  <c r="S3177" i="33"/>
  <c r="C3178" i="33"/>
  <c r="H3178" i="33"/>
  <c r="I3178" i="33"/>
  <c r="L3178" i="33"/>
  <c r="O3178" i="33"/>
  <c r="Q3178" i="33"/>
  <c r="R3178" i="33"/>
  <c r="S3178" i="33"/>
  <c r="C3179" i="33"/>
  <c r="H3179" i="33"/>
  <c r="I3179" i="33"/>
  <c r="L3179" i="33"/>
  <c r="O3179" i="33"/>
  <c r="Q3179" i="33"/>
  <c r="R3179" i="33"/>
  <c r="S3179" i="33"/>
  <c r="C3180" i="33"/>
  <c r="H3180" i="33"/>
  <c r="I3180" i="33"/>
  <c r="L3180" i="33"/>
  <c r="O3180" i="33"/>
  <c r="Q3180" i="33"/>
  <c r="R3180" i="33"/>
  <c r="S3180" i="33"/>
  <c r="C3181" i="33"/>
  <c r="H3181" i="33"/>
  <c r="I3181" i="33"/>
  <c r="L3181" i="33"/>
  <c r="O3181" i="33"/>
  <c r="Q3181" i="33"/>
  <c r="R3181" i="33"/>
  <c r="S3181" i="33"/>
  <c r="C3182" i="33"/>
  <c r="H3182" i="33"/>
  <c r="I3182" i="33"/>
  <c r="L3182" i="33"/>
  <c r="O3182" i="33"/>
  <c r="Q3182" i="33"/>
  <c r="R3182" i="33"/>
  <c r="S3182" i="33"/>
  <c r="C3183" i="33"/>
  <c r="H3183" i="33"/>
  <c r="I3183" i="33"/>
  <c r="L3183" i="33"/>
  <c r="O3183" i="33"/>
  <c r="Q3183" i="33"/>
  <c r="R3183" i="33"/>
  <c r="S3183" i="33"/>
  <c r="C3184" i="33"/>
  <c r="H3184" i="33"/>
  <c r="I3184" i="33"/>
  <c r="L3184" i="33"/>
  <c r="O3184" i="33"/>
  <c r="Q3184" i="33"/>
  <c r="R3184" i="33"/>
  <c r="S3184" i="33"/>
  <c r="C3185" i="33"/>
  <c r="H3185" i="33"/>
  <c r="I3185" i="33"/>
  <c r="L3185" i="33"/>
  <c r="O3185" i="33"/>
  <c r="Q3185" i="33"/>
  <c r="R3185" i="33"/>
  <c r="S3185" i="33"/>
  <c r="C3186" i="33"/>
  <c r="H3186" i="33"/>
  <c r="I3186" i="33"/>
  <c r="L3186" i="33"/>
  <c r="O3186" i="33"/>
  <c r="Q3186" i="33"/>
  <c r="R3186" i="33"/>
  <c r="S3186" i="33"/>
  <c r="C3187" i="33"/>
  <c r="H3187" i="33"/>
  <c r="I3187" i="33"/>
  <c r="L3187" i="33"/>
  <c r="O3187" i="33"/>
  <c r="Q3187" i="33"/>
  <c r="R3187" i="33"/>
  <c r="S3187" i="33"/>
  <c r="C3188" i="33"/>
  <c r="H3188" i="33"/>
  <c r="I3188" i="33"/>
  <c r="L3188" i="33"/>
  <c r="O3188" i="33"/>
  <c r="Q3188" i="33"/>
  <c r="R3188" i="33"/>
  <c r="S3188" i="33"/>
  <c r="C3189" i="33"/>
  <c r="H3189" i="33"/>
  <c r="I3189" i="33"/>
  <c r="L3189" i="33"/>
  <c r="O3189" i="33"/>
  <c r="Q3189" i="33"/>
  <c r="R3189" i="33"/>
  <c r="S3189" i="33"/>
  <c r="C3190" i="33"/>
  <c r="H3190" i="33"/>
  <c r="I3190" i="33"/>
  <c r="L3190" i="33"/>
  <c r="O3190" i="33"/>
  <c r="Q3190" i="33"/>
  <c r="R3190" i="33"/>
  <c r="S3190" i="33"/>
  <c r="C3191" i="33"/>
  <c r="H3191" i="33"/>
  <c r="I3191" i="33"/>
  <c r="L3191" i="33"/>
  <c r="O3191" i="33"/>
  <c r="Q3191" i="33"/>
  <c r="R3191" i="33"/>
  <c r="S3191" i="33"/>
  <c r="C3192" i="33"/>
  <c r="H3192" i="33"/>
  <c r="I3192" i="33"/>
  <c r="L3192" i="33"/>
  <c r="O3192" i="33"/>
  <c r="Q3192" i="33"/>
  <c r="R3192" i="33"/>
  <c r="S3192" i="33"/>
  <c r="C3193" i="33"/>
  <c r="H3193" i="33"/>
  <c r="I3193" i="33"/>
  <c r="L3193" i="33"/>
  <c r="O3193" i="33"/>
  <c r="Q3193" i="33"/>
  <c r="R3193" i="33"/>
  <c r="S3193" i="33"/>
  <c r="C3194" i="33"/>
  <c r="H3194" i="33"/>
  <c r="I3194" i="33"/>
  <c r="L3194" i="33"/>
  <c r="O3194" i="33"/>
  <c r="Q3194" i="33"/>
  <c r="R3194" i="33"/>
  <c r="S3194" i="33"/>
  <c r="C3195" i="33"/>
  <c r="H3195" i="33"/>
  <c r="I3195" i="33"/>
  <c r="L3195" i="33"/>
  <c r="O3195" i="33"/>
  <c r="Q3195" i="33"/>
  <c r="R3195" i="33"/>
  <c r="S3195" i="33"/>
  <c r="C3196" i="33"/>
  <c r="H3196" i="33"/>
  <c r="I3196" i="33"/>
  <c r="L3196" i="33"/>
  <c r="O3196" i="33"/>
  <c r="Q3196" i="33"/>
  <c r="R3196" i="33"/>
  <c r="S3196" i="33"/>
  <c r="C3197" i="33"/>
  <c r="H3197" i="33"/>
  <c r="I3197" i="33"/>
  <c r="L3197" i="33"/>
  <c r="O3197" i="33"/>
  <c r="Q3197" i="33"/>
  <c r="R3197" i="33"/>
  <c r="S3197" i="33"/>
  <c r="C3198" i="33"/>
  <c r="H3198" i="33"/>
  <c r="I3198" i="33"/>
  <c r="L3198" i="33"/>
  <c r="O3198" i="33"/>
  <c r="Q3198" i="33"/>
  <c r="R3198" i="33"/>
  <c r="S3198" i="33"/>
  <c r="C3199" i="33"/>
  <c r="H3199" i="33"/>
  <c r="I3199" i="33"/>
  <c r="L3199" i="33"/>
  <c r="O3199" i="33"/>
  <c r="Q3199" i="33"/>
  <c r="R3199" i="33"/>
  <c r="S3199" i="33"/>
  <c r="C3200" i="33"/>
  <c r="H3200" i="33"/>
  <c r="I3200" i="33"/>
  <c r="L3200" i="33"/>
  <c r="O3200" i="33"/>
  <c r="Q3200" i="33"/>
  <c r="R3200" i="33"/>
  <c r="S3200" i="33"/>
  <c r="C3201" i="33"/>
  <c r="H3201" i="33"/>
  <c r="I3201" i="33"/>
  <c r="L3201" i="33"/>
  <c r="O3201" i="33"/>
  <c r="Q3201" i="33"/>
  <c r="R3201" i="33"/>
  <c r="S3201" i="33"/>
  <c r="C3202" i="33"/>
  <c r="H3202" i="33"/>
  <c r="I3202" i="33"/>
  <c r="L3202" i="33"/>
  <c r="O3202" i="33"/>
  <c r="Q3202" i="33"/>
  <c r="R3202" i="33"/>
  <c r="S3202" i="33"/>
  <c r="C3203" i="33"/>
  <c r="H3203" i="33"/>
  <c r="I3203" i="33"/>
  <c r="L3203" i="33"/>
  <c r="O3203" i="33"/>
  <c r="Q3203" i="33"/>
  <c r="R3203" i="33"/>
  <c r="S3203" i="33"/>
  <c r="C3204" i="33"/>
  <c r="H3204" i="33"/>
  <c r="I3204" i="33"/>
  <c r="L3204" i="33"/>
  <c r="O3204" i="33"/>
  <c r="Q3204" i="33"/>
  <c r="R3204" i="33"/>
  <c r="S3204" i="33"/>
  <c r="C3205" i="33"/>
  <c r="H3205" i="33"/>
  <c r="I3205" i="33"/>
  <c r="L3205" i="33"/>
  <c r="O3205" i="33"/>
  <c r="Q3205" i="33"/>
  <c r="R3205" i="33"/>
  <c r="S3205" i="33"/>
  <c r="C3206" i="33"/>
  <c r="H3206" i="33"/>
  <c r="I3206" i="33"/>
  <c r="L3206" i="33"/>
  <c r="O3206" i="33"/>
  <c r="Q3206" i="33"/>
  <c r="R3206" i="33"/>
  <c r="S3206" i="33"/>
  <c r="C3207" i="33"/>
  <c r="H3207" i="33"/>
  <c r="I3207" i="33"/>
  <c r="L3207" i="33"/>
  <c r="O3207" i="33"/>
  <c r="Q3207" i="33"/>
  <c r="R3207" i="33"/>
  <c r="S3207" i="33"/>
  <c r="C3208" i="33"/>
  <c r="H3208" i="33"/>
  <c r="I3208" i="33"/>
  <c r="L3208" i="33"/>
  <c r="O3208" i="33"/>
  <c r="Q3208" i="33"/>
  <c r="R3208" i="33"/>
  <c r="S3208" i="33"/>
  <c r="C3209" i="33"/>
  <c r="H3209" i="33"/>
  <c r="I3209" i="33"/>
  <c r="L3209" i="33"/>
  <c r="O3209" i="33"/>
  <c r="Q3209" i="33"/>
  <c r="R3209" i="33"/>
  <c r="S3209" i="33"/>
  <c r="C3210" i="33"/>
  <c r="H3210" i="33"/>
  <c r="I3210" i="33"/>
  <c r="L3210" i="33"/>
  <c r="O3210" i="33"/>
  <c r="Q3210" i="33"/>
  <c r="R3210" i="33"/>
  <c r="S3210" i="33"/>
  <c r="C3211" i="33"/>
  <c r="H3211" i="33"/>
  <c r="I3211" i="33"/>
  <c r="L3211" i="33"/>
  <c r="O3211" i="33"/>
  <c r="Q3211" i="33"/>
  <c r="R3211" i="33"/>
  <c r="S3211" i="33"/>
  <c r="C3212" i="33"/>
  <c r="H3212" i="33"/>
  <c r="I3212" i="33"/>
  <c r="L3212" i="33"/>
  <c r="O3212" i="33"/>
  <c r="Q3212" i="33"/>
  <c r="R3212" i="33"/>
  <c r="S3212" i="33"/>
  <c r="C3213" i="33"/>
  <c r="H3213" i="33"/>
  <c r="I3213" i="33"/>
  <c r="L3213" i="33"/>
  <c r="O3213" i="33"/>
  <c r="Q3213" i="33"/>
  <c r="R3213" i="33"/>
  <c r="S3213" i="33"/>
  <c r="C3214" i="33"/>
  <c r="H3214" i="33"/>
  <c r="I3214" i="33"/>
  <c r="L3214" i="33"/>
  <c r="O3214" i="33"/>
  <c r="Q3214" i="33"/>
  <c r="R3214" i="33"/>
  <c r="S3214" i="33"/>
  <c r="C3215" i="33"/>
  <c r="H3215" i="33"/>
  <c r="I3215" i="33"/>
  <c r="L3215" i="33"/>
  <c r="O3215" i="33"/>
  <c r="Q3215" i="33"/>
  <c r="R3215" i="33"/>
  <c r="S3215" i="33"/>
  <c r="C3216" i="33"/>
  <c r="H3216" i="33"/>
  <c r="I3216" i="33"/>
  <c r="L3216" i="33"/>
  <c r="O3216" i="33"/>
  <c r="Q3216" i="33"/>
  <c r="R3216" i="33"/>
  <c r="S3216" i="33"/>
  <c r="C3217" i="33"/>
  <c r="H3217" i="33"/>
  <c r="I3217" i="33"/>
  <c r="L3217" i="33"/>
  <c r="O3217" i="33"/>
  <c r="Q3217" i="33"/>
  <c r="R3217" i="33"/>
  <c r="S3217" i="33"/>
  <c r="C3218" i="33"/>
  <c r="H3218" i="33"/>
  <c r="I3218" i="33"/>
  <c r="L3218" i="33"/>
  <c r="O3218" i="33"/>
  <c r="Q3218" i="33"/>
  <c r="R3218" i="33"/>
  <c r="S3218" i="33"/>
  <c r="C3219" i="33"/>
  <c r="H3219" i="33"/>
  <c r="I3219" i="33"/>
  <c r="L3219" i="33"/>
  <c r="O3219" i="33"/>
  <c r="Q3219" i="33"/>
  <c r="R3219" i="33"/>
  <c r="S3219" i="33"/>
  <c r="C3220" i="33"/>
  <c r="H3220" i="33"/>
  <c r="I3220" i="33"/>
  <c r="L3220" i="33"/>
  <c r="O3220" i="33"/>
  <c r="Q3220" i="33"/>
  <c r="R3220" i="33"/>
  <c r="S3220" i="33"/>
  <c r="C3221" i="33"/>
  <c r="H3221" i="33"/>
  <c r="I3221" i="33"/>
  <c r="L3221" i="33"/>
  <c r="O3221" i="33"/>
  <c r="Q3221" i="33"/>
  <c r="R3221" i="33"/>
  <c r="S3221" i="33"/>
  <c r="C3222" i="33"/>
  <c r="H3222" i="33"/>
  <c r="I3222" i="33"/>
  <c r="L3222" i="33"/>
  <c r="O3222" i="33"/>
  <c r="Q3222" i="33"/>
  <c r="R3222" i="33"/>
  <c r="S3222" i="33"/>
  <c r="C3223" i="33"/>
  <c r="H3223" i="33"/>
  <c r="I3223" i="33"/>
  <c r="L3223" i="33"/>
  <c r="O3223" i="33"/>
  <c r="Q3223" i="33"/>
  <c r="R3223" i="33"/>
  <c r="S3223" i="33"/>
  <c r="C3224" i="33"/>
  <c r="H3224" i="33"/>
  <c r="I3224" i="33"/>
  <c r="L3224" i="33"/>
  <c r="O3224" i="33"/>
  <c r="Q3224" i="33"/>
  <c r="R3224" i="33"/>
  <c r="S3224" i="33"/>
  <c r="C3225" i="33"/>
  <c r="H3225" i="33"/>
  <c r="I3225" i="33"/>
  <c r="L3225" i="33"/>
  <c r="O3225" i="33"/>
  <c r="Q3225" i="33"/>
  <c r="R3225" i="33"/>
  <c r="S3225" i="33"/>
  <c r="C3226" i="33"/>
  <c r="H3226" i="33"/>
  <c r="I3226" i="33"/>
  <c r="L3226" i="33"/>
  <c r="O3226" i="33"/>
  <c r="Q3226" i="33"/>
  <c r="R3226" i="33"/>
  <c r="S3226" i="33"/>
  <c r="C3227" i="33"/>
  <c r="H3227" i="33"/>
  <c r="I3227" i="33"/>
  <c r="L3227" i="33"/>
  <c r="O3227" i="33"/>
  <c r="Q3227" i="33"/>
  <c r="R3227" i="33"/>
  <c r="S3227" i="33"/>
  <c r="C3228" i="33"/>
  <c r="H3228" i="33"/>
  <c r="I3228" i="33"/>
  <c r="L3228" i="33"/>
  <c r="O3228" i="33"/>
  <c r="Q3228" i="33"/>
  <c r="R3228" i="33"/>
  <c r="S3228" i="33"/>
  <c r="C3229" i="33"/>
  <c r="H3229" i="33"/>
  <c r="I3229" i="33"/>
  <c r="L3229" i="33"/>
  <c r="O3229" i="33"/>
  <c r="Q3229" i="33"/>
  <c r="R3229" i="33"/>
  <c r="S3229" i="33"/>
  <c r="C3230" i="33"/>
  <c r="H3230" i="33"/>
  <c r="I3230" i="33"/>
  <c r="L3230" i="33"/>
  <c r="O3230" i="33"/>
  <c r="Q3230" i="33"/>
  <c r="R3230" i="33"/>
  <c r="S3230" i="33"/>
  <c r="C3231" i="33"/>
  <c r="H3231" i="33"/>
  <c r="I3231" i="33"/>
  <c r="L3231" i="33"/>
  <c r="O3231" i="33"/>
  <c r="Q3231" i="33"/>
  <c r="R3231" i="33"/>
  <c r="S3231" i="33"/>
  <c r="C3232" i="33"/>
  <c r="H3232" i="33"/>
  <c r="I3232" i="33"/>
  <c r="L3232" i="33"/>
  <c r="O3232" i="33"/>
  <c r="Q3232" i="33"/>
  <c r="R3232" i="33"/>
  <c r="S3232" i="33"/>
  <c r="C3233" i="33"/>
  <c r="H3233" i="33"/>
  <c r="I3233" i="33"/>
  <c r="L3233" i="33"/>
  <c r="O3233" i="33"/>
  <c r="Q3233" i="33"/>
  <c r="R3233" i="33"/>
  <c r="S3233" i="33"/>
  <c r="C3234" i="33"/>
  <c r="H3234" i="33"/>
  <c r="I3234" i="33"/>
  <c r="L3234" i="33"/>
  <c r="O3234" i="33"/>
  <c r="Q3234" i="33"/>
  <c r="R3234" i="33"/>
  <c r="S3234" i="33"/>
  <c r="C3235" i="33"/>
  <c r="H3235" i="33"/>
  <c r="I3235" i="33"/>
  <c r="L3235" i="33"/>
  <c r="O3235" i="33"/>
  <c r="Q3235" i="33"/>
  <c r="R3235" i="33"/>
  <c r="S3235" i="33"/>
  <c r="C3236" i="33"/>
  <c r="H3236" i="33"/>
  <c r="I3236" i="33"/>
  <c r="L3236" i="33"/>
  <c r="O3236" i="33"/>
  <c r="Q3236" i="33"/>
  <c r="R3236" i="33"/>
  <c r="S3236" i="33"/>
  <c r="C3237" i="33"/>
  <c r="H3237" i="33"/>
  <c r="I3237" i="33"/>
  <c r="L3237" i="33"/>
  <c r="O3237" i="33"/>
  <c r="Q3237" i="33"/>
  <c r="R3237" i="33"/>
  <c r="S3237" i="33"/>
  <c r="C3238" i="33"/>
  <c r="H3238" i="33"/>
  <c r="I3238" i="33"/>
  <c r="L3238" i="33"/>
  <c r="O3238" i="33"/>
  <c r="Q3238" i="33"/>
  <c r="R3238" i="33"/>
  <c r="S3238" i="33"/>
  <c r="C3239" i="33"/>
  <c r="H3239" i="33"/>
  <c r="I3239" i="33"/>
  <c r="L3239" i="33"/>
  <c r="O3239" i="33"/>
  <c r="Q3239" i="33"/>
  <c r="R3239" i="33"/>
  <c r="S3239" i="33"/>
  <c r="C3240" i="33"/>
  <c r="H3240" i="33"/>
  <c r="I3240" i="33"/>
  <c r="L3240" i="33"/>
  <c r="O3240" i="33"/>
  <c r="Q3240" i="33"/>
  <c r="R3240" i="33"/>
  <c r="S3240" i="33"/>
  <c r="C3241" i="33"/>
  <c r="H3241" i="33"/>
  <c r="I3241" i="33"/>
  <c r="L3241" i="33"/>
  <c r="O3241" i="33"/>
  <c r="Q3241" i="33"/>
  <c r="R3241" i="33"/>
  <c r="S3241" i="33"/>
  <c r="C3242" i="33"/>
  <c r="H3242" i="33"/>
  <c r="I3242" i="33"/>
  <c r="L3242" i="33"/>
  <c r="O3242" i="33"/>
  <c r="Q3242" i="33"/>
  <c r="R3242" i="33"/>
  <c r="S3242" i="33"/>
  <c r="C3243" i="33"/>
  <c r="H3243" i="33"/>
  <c r="I3243" i="33"/>
  <c r="L3243" i="33"/>
  <c r="O3243" i="33"/>
  <c r="Q3243" i="33"/>
  <c r="R3243" i="33"/>
  <c r="S3243" i="33"/>
  <c r="C3244" i="33"/>
  <c r="H3244" i="33"/>
  <c r="I3244" i="33"/>
  <c r="L3244" i="33"/>
  <c r="O3244" i="33"/>
  <c r="Q3244" i="33"/>
  <c r="R3244" i="33"/>
  <c r="S3244" i="33"/>
  <c r="C3245" i="33"/>
  <c r="H3245" i="33"/>
  <c r="I3245" i="33"/>
  <c r="L3245" i="33"/>
  <c r="O3245" i="33"/>
  <c r="Q3245" i="33"/>
  <c r="R3245" i="33"/>
  <c r="S3245" i="33"/>
  <c r="C3246" i="33"/>
  <c r="H3246" i="33"/>
  <c r="I3246" i="33"/>
  <c r="L3246" i="33"/>
  <c r="O3246" i="33"/>
  <c r="Q3246" i="33"/>
  <c r="R3246" i="33"/>
  <c r="S3246" i="33"/>
  <c r="C3247" i="33"/>
  <c r="H3247" i="33"/>
  <c r="I3247" i="33"/>
  <c r="L3247" i="33"/>
  <c r="O3247" i="33"/>
  <c r="Q3247" i="33"/>
  <c r="R3247" i="33"/>
  <c r="S3247" i="33"/>
  <c r="C3248" i="33"/>
  <c r="H3248" i="33"/>
  <c r="I3248" i="33"/>
  <c r="L3248" i="33"/>
  <c r="O3248" i="33"/>
  <c r="Q3248" i="33"/>
  <c r="R3248" i="33"/>
  <c r="S3248" i="33"/>
  <c r="C3249" i="33"/>
  <c r="H3249" i="33"/>
  <c r="I3249" i="33"/>
  <c r="L3249" i="33"/>
  <c r="O3249" i="33"/>
  <c r="Q3249" i="33"/>
  <c r="R3249" i="33"/>
  <c r="S3249" i="33"/>
  <c r="C3250" i="33"/>
  <c r="H3250" i="33"/>
  <c r="I3250" i="33"/>
  <c r="L3250" i="33"/>
  <c r="O3250" i="33"/>
  <c r="Q3250" i="33"/>
  <c r="R3250" i="33"/>
  <c r="S3250" i="33"/>
  <c r="C3251" i="33"/>
  <c r="H3251" i="33"/>
  <c r="I3251" i="33"/>
  <c r="L3251" i="33"/>
  <c r="O3251" i="33"/>
  <c r="Q3251" i="33"/>
  <c r="R3251" i="33"/>
  <c r="S3251" i="33"/>
  <c r="C3252" i="33"/>
  <c r="H3252" i="33"/>
  <c r="I3252" i="33"/>
  <c r="L3252" i="33"/>
  <c r="O3252" i="33"/>
  <c r="Q3252" i="33"/>
  <c r="R3252" i="33"/>
  <c r="S3252" i="33"/>
  <c r="C3253" i="33"/>
  <c r="H3253" i="33"/>
  <c r="I3253" i="33"/>
  <c r="L3253" i="33"/>
  <c r="O3253" i="33"/>
  <c r="Q3253" i="33"/>
  <c r="R3253" i="33"/>
  <c r="S3253" i="33"/>
  <c r="C3254" i="33"/>
  <c r="H3254" i="33"/>
  <c r="I3254" i="33"/>
  <c r="L3254" i="33"/>
  <c r="O3254" i="33"/>
  <c r="Q3254" i="33"/>
  <c r="R3254" i="33"/>
  <c r="S3254" i="33"/>
  <c r="C3255" i="33"/>
  <c r="H3255" i="33"/>
  <c r="I3255" i="33"/>
  <c r="L3255" i="33"/>
  <c r="O3255" i="33"/>
  <c r="Q3255" i="33"/>
  <c r="R3255" i="33"/>
  <c r="S3255" i="33"/>
  <c r="C3256" i="33"/>
  <c r="H3256" i="33"/>
  <c r="I3256" i="33"/>
  <c r="L3256" i="33"/>
  <c r="O3256" i="33"/>
  <c r="Q3256" i="33"/>
  <c r="R3256" i="33"/>
  <c r="S3256" i="33"/>
  <c r="C3257" i="33"/>
  <c r="H3257" i="33"/>
  <c r="I3257" i="33"/>
  <c r="L3257" i="33"/>
  <c r="O3257" i="33"/>
  <c r="Q3257" i="33"/>
  <c r="R3257" i="33"/>
  <c r="S3257" i="33"/>
  <c r="C3258" i="33"/>
  <c r="H3258" i="33"/>
  <c r="I3258" i="33"/>
  <c r="L3258" i="33"/>
  <c r="O3258" i="33"/>
  <c r="Q3258" i="33"/>
  <c r="R3258" i="33"/>
  <c r="S3258" i="33"/>
  <c r="C3259" i="33"/>
  <c r="H3259" i="33"/>
  <c r="I3259" i="33"/>
  <c r="L3259" i="33"/>
  <c r="O3259" i="33"/>
  <c r="Q3259" i="33"/>
  <c r="R3259" i="33"/>
  <c r="S3259" i="33"/>
  <c r="C3260" i="33"/>
  <c r="H3260" i="33"/>
  <c r="I3260" i="33"/>
  <c r="L3260" i="33"/>
  <c r="O3260" i="33"/>
  <c r="Q3260" i="33"/>
  <c r="R3260" i="33"/>
  <c r="S3260" i="33"/>
  <c r="C3261" i="33"/>
  <c r="H3261" i="33"/>
  <c r="I3261" i="33"/>
  <c r="L3261" i="33"/>
  <c r="O3261" i="33"/>
  <c r="Q3261" i="33"/>
  <c r="R3261" i="33"/>
  <c r="S3261" i="33"/>
  <c r="C3262" i="33"/>
  <c r="H3262" i="33"/>
  <c r="I3262" i="33"/>
  <c r="L3262" i="33"/>
  <c r="O3262" i="33"/>
  <c r="Q3262" i="33"/>
  <c r="R3262" i="33"/>
  <c r="S3262" i="33"/>
  <c r="C3263" i="33"/>
  <c r="H3263" i="33"/>
  <c r="I3263" i="33"/>
  <c r="L3263" i="33"/>
  <c r="O3263" i="33"/>
  <c r="Q3263" i="33"/>
  <c r="R3263" i="33"/>
  <c r="S3263" i="33"/>
  <c r="C3264" i="33"/>
  <c r="H3264" i="33"/>
  <c r="I3264" i="33"/>
  <c r="L3264" i="33"/>
  <c r="O3264" i="33"/>
  <c r="Q3264" i="33"/>
  <c r="R3264" i="33"/>
  <c r="S3264" i="33"/>
  <c r="C3265" i="33"/>
  <c r="H3265" i="33"/>
  <c r="I3265" i="33"/>
  <c r="L3265" i="33"/>
  <c r="O3265" i="33"/>
  <c r="Q3265" i="33"/>
  <c r="R3265" i="33"/>
  <c r="S3265" i="33"/>
  <c r="C3266" i="33"/>
  <c r="H3266" i="33"/>
  <c r="I3266" i="33"/>
  <c r="L3266" i="33"/>
  <c r="O3266" i="33"/>
  <c r="Q3266" i="33"/>
  <c r="R3266" i="33"/>
  <c r="S3266" i="33"/>
  <c r="C3267" i="33"/>
  <c r="H3267" i="33"/>
  <c r="I3267" i="33"/>
  <c r="L3267" i="33"/>
  <c r="O3267" i="33"/>
  <c r="Q3267" i="33"/>
  <c r="R3267" i="33"/>
  <c r="S3267" i="33"/>
  <c r="C3268" i="33"/>
  <c r="H3268" i="33"/>
  <c r="I3268" i="33"/>
  <c r="L3268" i="33"/>
  <c r="O3268" i="33"/>
  <c r="Q3268" i="33"/>
  <c r="R3268" i="33"/>
  <c r="S3268" i="33"/>
  <c r="C3269" i="33"/>
  <c r="H3269" i="33"/>
  <c r="I3269" i="33"/>
  <c r="L3269" i="33"/>
  <c r="O3269" i="33"/>
  <c r="Q3269" i="33"/>
  <c r="R3269" i="33"/>
  <c r="S3269" i="33"/>
  <c r="C3270" i="33"/>
  <c r="H3270" i="33"/>
  <c r="I3270" i="33"/>
  <c r="L3270" i="33"/>
  <c r="O3270" i="33"/>
  <c r="Q3270" i="33"/>
  <c r="R3270" i="33"/>
  <c r="S3270" i="33"/>
  <c r="C3271" i="33"/>
  <c r="H3271" i="33"/>
  <c r="I3271" i="33"/>
  <c r="L3271" i="33"/>
  <c r="O3271" i="33"/>
  <c r="Q3271" i="33"/>
  <c r="R3271" i="33"/>
  <c r="S3271" i="33"/>
  <c r="C3272" i="33"/>
  <c r="H3272" i="33"/>
  <c r="I3272" i="33"/>
  <c r="L3272" i="33"/>
  <c r="O3272" i="33"/>
  <c r="Q3272" i="33"/>
  <c r="R3272" i="33"/>
  <c r="S3272" i="33"/>
  <c r="C3273" i="33"/>
  <c r="H3273" i="33"/>
  <c r="I3273" i="33"/>
  <c r="L3273" i="33"/>
  <c r="O3273" i="33"/>
  <c r="Q3273" i="33"/>
  <c r="R3273" i="33"/>
  <c r="S3273" i="33"/>
  <c r="C3274" i="33"/>
  <c r="H3274" i="33"/>
  <c r="I3274" i="33"/>
  <c r="L3274" i="33"/>
  <c r="O3274" i="33"/>
  <c r="Q3274" i="33"/>
  <c r="R3274" i="33"/>
  <c r="S3274" i="33"/>
  <c r="C3275" i="33"/>
  <c r="H3275" i="33"/>
  <c r="I3275" i="33"/>
  <c r="L3275" i="33"/>
  <c r="O3275" i="33"/>
  <c r="Q3275" i="33"/>
  <c r="R3275" i="33"/>
  <c r="S3275" i="33"/>
  <c r="C3276" i="33"/>
  <c r="H3276" i="33"/>
  <c r="I3276" i="33"/>
  <c r="L3276" i="33"/>
  <c r="O3276" i="33"/>
  <c r="Q3276" i="33"/>
  <c r="R3276" i="33"/>
  <c r="S3276" i="33"/>
  <c r="C3277" i="33"/>
  <c r="H3277" i="33"/>
  <c r="I3277" i="33"/>
  <c r="L3277" i="33"/>
  <c r="O3277" i="33"/>
  <c r="Q3277" i="33"/>
  <c r="R3277" i="33"/>
  <c r="S3277" i="33"/>
  <c r="C3278" i="33"/>
  <c r="H3278" i="33"/>
  <c r="I3278" i="33"/>
  <c r="L3278" i="33"/>
  <c r="O3278" i="33"/>
  <c r="Q3278" i="33"/>
  <c r="R3278" i="33"/>
  <c r="S3278" i="33"/>
  <c r="C3279" i="33"/>
  <c r="H3279" i="33"/>
  <c r="I3279" i="33"/>
  <c r="L3279" i="33"/>
  <c r="O3279" i="33"/>
  <c r="Q3279" i="33"/>
  <c r="R3279" i="33"/>
  <c r="S3279" i="33"/>
  <c r="C3280" i="33"/>
  <c r="H3280" i="33"/>
  <c r="I3280" i="33"/>
  <c r="L3280" i="33"/>
  <c r="O3280" i="33"/>
  <c r="Q3280" i="33"/>
  <c r="R3280" i="33"/>
  <c r="S3280" i="33"/>
  <c r="C3281" i="33"/>
  <c r="H3281" i="33"/>
  <c r="I3281" i="33"/>
  <c r="L3281" i="33"/>
  <c r="O3281" i="33"/>
  <c r="Q3281" i="33"/>
  <c r="R3281" i="33"/>
  <c r="S3281" i="33"/>
  <c r="C3282" i="33"/>
  <c r="H3282" i="33"/>
  <c r="I3282" i="33"/>
  <c r="L3282" i="33"/>
  <c r="O3282" i="33"/>
  <c r="Q3282" i="33"/>
  <c r="R3282" i="33"/>
  <c r="S3282" i="33"/>
  <c r="C3283" i="33"/>
  <c r="H3283" i="33"/>
  <c r="I3283" i="33"/>
  <c r="L3283" i="33"/>
  <c r="O3283" i="33"/>
  <c r="Q3283" i="33"/>
  <c r="R3283" i="33"/>
  <c r="S3283" i="33"/>
  <c r="C3284" i="33"/>
  <c r="H3284" i="33"/>
  <c r="I3284" i="33"/>
  <c r="L3284" i="33"/>
  <c r="O3284" i="33"/>
  <c r="Q3284" i="33"/>
  <c r="R3284" i="33"/>
  <c r="S3284" i="33"/>
  <c r="C3285" i="33"/>
  <c r="H3285" i="33"/>
  <c r="I3285" i="33"/>
  <c r="L3285" i="33"/>
  <c r="O3285" i="33"/>
  <c r="Q3285" i="33"/>
  <c r="R3285" i="33"/>
  <c r="S3285" i="33"/>
  <c r="C3286" i="33"/>
  <c r="H3286" i="33"/>
  <c r="I3286" i="33"/>
  <c r="L3286" i="33"/>
  <c r="O3286" i="33"/>
  <c r="Q3286" i="33"/>
  <c r="R3286" i="33"/>
  <c r="S3286" i="33"/>
  <c r="C3287" i="33"/>
  <c r="H3287" i="33"/>
  <c r="I3287" i="33"/>
  <c r="L3287" i="33"/>
  <c r="O3287" i="33"/>
  <c r="Q3287" i="33"/>
  <c r="R3287" i="33"/>
  <c r="S3287" i="33"/>
  <c r="C3288" i="33"/>
  <c r="H3288" i="33"/>
  <c r="I3288" i="33"/>
  <c r="L3288" i="33"/>
  <c r="O3288" i="33"/>
  <c r="Q3288" i="33"/>
  <c r="R3288" i="33"/>
  <c r="S3288" i="33"/>
  <c r="C3289" i="33"/>
  <c r="H3289" i="33"/>
  <c r="I3289" i="33"/>
  <c r="L3289" i="33"/>
  <c r="O3289" i="33"/>
  <c r="Q3289" i="33"/>
  <c r="R3289" i="33"/>
  <c r="S3289" i="33"/>
  <c r="C3290" i="33"/>
  <c r="H3290" i="33"/>
  <c r="I3290" i="33"/>
  <c r="L3290" i="33"/>
  <c r="O3290" i="33"/>
  <c r="Q3290" i="33"/>
  <c r="R3290" i="33"/>
  <c r="S3290" i="33"/>
  <c r="C3291" i="33"/>
  <c r="H3291" i="33"/>
  <c r="I3291" i="33"/>
  <c r="L3291" i="33"/>
  <c r="O3291" i="33"/>
  <c r="Q3291" i="33"/>
  <c r="R3291" i="33"/>
  <c r="S3291" i="33"/>
  <c r="C3292" i="33"/>
  <c r="H3292" i="33"/>
  <c r="I3292" i="33"/>
  <c r="L3292" i="33"/>
  <c r="O3292" i="33"/>
  <c r="Q3292" i="33"/>
  <c r="R3292" i="33"/>
  <c r="S3292" i="33"/>
  <c r="C3293" i="33"/>
  <c r="H3293" i="33"/>
  <c r="I3293" i="33"/>
  <c r="L3293" i="33"/>
  <c r="O3293" i="33"/>
  <c r="Q3293" i="33"/>
  <c r="R3293" i="33"/>
  <c r="S3293" i="33"/>
  <c r="C3294" i="33"/>
  <c r="H3294" i="33"/>
  <c r="I3294" i="33"/>
  <c r="L3294" i="33"/>
  <c r="O3294" i="33"/>
  <c r="Q3294" i="33"/>
  <c r="R3294" i="33"/>
  <c r="S3294" i="33"/>
  <c r="C3295" i="33"/>
  <c r="H3295" i="33"/>
  <c r="I3295" i="33"/>
  <c r="L3295" i="33"/>
  <c r="O3295" i="33"/>
  <c r="Q3295" i="33"/>
  <c r="R3295" i="33"/>
  <c r="S3295" i="33"/>
  <c r="C3296" i="33"/>
  <c r="H3296" i="33"/>
  <c r="I3296" i="33"/>
  <c r="L3296" i="33"/>
  <c r="O3296" i="33"/>
  <c r="Q3296" i="33"/>
  <c r="R3296" i="33"/>
  <c r="S3296" i="33"/>
  <c r="C3297" i="33"/>
  <c r="H3297" i="33"/>
  <c r="I3297" i="33"/>
  <c r="L3297" i="33"/>
  <c r="O3297" i="33"/>
  <c r="Q3297" i="33"/>
  <c r="R3297" i="33"/>
  <c r="S3297" i="33"/>
  <c r="C3298" i="33"/>
  <c r="H3298" i="33"/>
  <c r="I3298" i="33"/>
  <c r="L3298" i="33"/>
  <c r="O3298" i="33"/>
  <c r="Q3298" i="33"/>
  <c r="R3298" i="33"/>
  <c r="S3298" i="33"/>
  <c r="C3299" i="33"/>
  <c r="H3299" i="33"/>
  <c r="I3299" i="33"/>
  <c r="L3299" i="33"/>
  <c r="O3299" i="33"/>
  <c r="Q3299" i="33"/>
  <c r="R3299" i="33"/>
  <c r="S3299" i="33"/>
  <c r="C3300" i="33"/>
  <c r="H3300" i="33"/>
  <c r="I3300" i="33"/>
  <c r="L3300" i="33"/>
  <c r="O3300" i="33"/>
  <c r="Q3300" i="33"/>
  <c r="R3300" i="33"/>
  <c r="S3300" i="33"/>
  <c r="C3301" i="33"/>
  <c r="H3301" i="33"/>
  <c r="I3301" i="33"/>
  <c r="L3301" i="33"/>
  <c r="O3301" i="33"/>
  <c r="Q3301" i="33"/>
  <c r="R3301" i="33"/>
  <c r="S3301" i="33"/>
  <c r="C3302" i="33"/>
  <c r="H3302" i="33"/>
  <c r="I3302" i="33"/>
  <c r="L3302" i="33"/>
  <c r="O3302" i="33"/>
  <c r="Q3302" i="33"/>
  <c r="R3302" i="33"/>
  <c r="S3302" i="33"/>
  <c r="C3303" i="33"/>
  <c r="H3303" i="33"/>
  <c r="I3303" i="33"/>
  <c r="L3303" i="33"/>
  <c r="O3303" i="33"/>
  <c r="Q3303" i="33"/>
  <c r="R3303" i="33"/>
  <c r="S3303" i="33"/>
  <c r="C3304" i="33"/>
  <c r="H3304" i="33"/>
  <c r="I3304" i="33"/>
  <c r="L3304" i="33"/>
  <c r="O3304" i="33"/>
  <c r="Q3304" i="33"/>
  <c r="R3304" i="33"/>
  <c r="S3304" i="33"/>
  <c r="C3305" i="33"/>
  <c r="H3305" i="33"/>
  <c r="I3305" i="33"/>
  <c r="L3305" i="33"/>
  <c r="O3305" i="33"/>
  <c r="Q3305" i="33"/>
  <c r="R3305" i="33"/>
  <c r="S3305" i="33"/>
  <c r="C3306" i="33"/>
  <c r="H3306" i="33"/>
  <c r="I3306" i="33"/>
  <c r="L3306" i="33"/>
  <c r="O3306" i="33"/>
  <c r="Q3306" i="33"/>
  <c r="R3306" i="33"/>
  <c r="S3306" i="33"/>
  <c r="C3307" i="33"/>
  <c r="H3307" i="33"/>
  <c r="I3307" i="33"/>
  <c r="L3307" i="33"/>
  <c r="O3307" i="33"/>
  <c r="Q3307" i="33"/>
  <c r="R3307" i="33"/>
  <c r="S3307" i="33"/>
  <c r="C3308" i="33"/>
  <c r="H3308" i="33"/>
  <c r="I3308" i="33"/>
  <c r="L3308" i="33"/>
  <c r="O3308" i="33"/>
  <c r="Q3308" i="33"/>
  <c r="R3308" i="33"/>
  <c r="S3308" i="33"/>
  <c r="C3309" i="33"/>
  <c r="H3309" i="33"/>
  <c r="I3309" i="33"/>
  <c r="L3309" i="33"/>
  <c r="O3309" i="33"/>
  <c r="Q3309" i="33"/>
  <c r="R3309" i="33"/>
  <c r="S3309" i="33"/>
  <c r="C3310" i="33"/>
  <c r="H3310" i="33"/>
  <c r="I3310" i="33"/>
  <c r="L3310" i="33"/>
  <c r="O3310" i="33"/>
  <c r="Q3310" i="33"/>
  <c r="R3310" i="33"/>
  <c r="S3310" i="33"/>
  <c r="C3311" i="33"/>
  <c r="H3311" i="33"/>
  <c r="I3311" i="33"/>
  <c r="L3311" i="33"/>
  <c r="O3311" i="33"/>
  <c r="Q3311" i="33"/>
  <c r="R3311" i="33"/>
  <c r="S3311" i="33"/>
  <c r="C3312" i="33"/>
  <c r="H3312" i="33"/>
  <c r="I3312" i="33"/>
  <c r="L3312" i="33"/>
  <c r="O3312" i="33"/>
  <c r="Q3312" i="33"/>
  <c r="R3312" i="33"/>
  <c r="S3312" i="33"/>
  <c r="C3313" i="33"/>
  <c r="H3313" i="33"/>
  <c r="I3313" i="33"/>
  <c r="L3313" i="33"/>
  <c r="O3313" i="33"/>
  <c r="Q3313" i="33"/>
  <c r="R3313" i="33"/>
  <c r="S3313" i="33"/>
  <c r="C3314" i="33"/>
  <c r="H3314" i="33"/>
  <c r="I3314" i="33"/>
  <c r="L3314" i="33"/>
  <c r="O3314" i="33"/>
  <c r="Q3314" i="33"/>
  <c r="R3314" i="33"/>
  <c r="S3314" i="33"/>
  <c r="C3315" i="33"/>
  <c r="H3315" i="33"/>
  <c r="I3315" i="33"/>
  <c r="L3315" i="33"/>
  <c r="O3315" i="33"/>
  <c r="Q3315" i="33"/>
  <c r="R3315" i="33"/>
  <c r="S3315" i="33"/>
  <c r="C3316" i="33"/>
  <c r="H3316" i="33"/>
  <c r="I3316" i="33"/>
  <c r="L3316" i="33"/>
  <c r="O3316" i="33"/>
  <c r="Q3316" i="33"/>
  <c r="R3316" i="33"/>
  <c r="S3316" i="33"/>
  <c r="C3317" i="33"/>
  <c r="H3317" i="33"/>
  <c r="I3317" i="33"/>
  <c r="L3317" i="33"/>
  <c r="O3317" i="33"/>
  <c r="Q3317" i="33"/>
  <c r="R3317" i="33"/>
  <c r="S3317" i="33"/>
  <c r="C3318" i="33"/>
  <c r="H3318" i="33"/>
  <c r="I3318" i="33"/>
  <c r="L3318" i="33"/>
  <c r="O3318" i="33"/>
  <c r="Q3318" i="33"/>
  <c r="R3318" i="33"/>
  <c r="S3318" i="33"/>
  <c r="C3319" i="33"/>
  <c r="H3319" i="33"/>
  <c r="I3319" i="33"/>
  <c r="L3319" i="33"/>
  <c r="O3319" i="33"/>
  <c r="Q3319" i="33"/>
  <c r="R3319" i="33"/>
  <c r="S3319" i="33"/>
  <c r="C3320" i="33"/>
  <c r="H3320" i="33"/>
  <c r="I3320" i="33"/>
  <c r="L3320" i="33"/>
  <c r="O3320" i="33"/>
  <c r="Q3320" i="33"/>
  <c r="R3320" i="33"/>
  <c r="S3320" i="33"/>
  <c r="C3321" i="33"/>
  <c r="H3321" i="33"/>
  <c r="I3321" i="33"/>
  <c r="L3321" i="33"/>
  <c r="O3321" i="33"/>
  <c r="Q3321" i="33"/>
  <c r="R3321" i="33"/>
  <c r="S3321" i="33"/>
  <c r="C3322" i="33"/>
  <c r="H3322" i="33"/>
  <c r="I3322" i="33"/>
  <c r="L3322" i="33"/>
  <c r="O3322" i="33"/>
  <c r="Q3322" i="33"/>
  <c r="R3322" i="33"/>
  <c r="S3322" i="33"/>
  <c r="C3323" i="33"/>
  <c r="H3323" i="33"/>
  <c r="I3323" i="33"/>
  <c r="L3323" i="33"/>
  <c r="O3323" i="33"/>
  <c r="Q3323" i="33"/>
  <c r="R3323" i="33"/>
  <c r="S3323" i="33"/>
  <c r="C3324" i="33"/>
  <c r="H3324" i="33"/>
  <c r="I3324" i="33"/>
  <c r="L3324" i="33"/>
  <c r="O3324" i="33"/>
  <c r="Q3324" i="33"/>
  <c r="R3324" i="33"/>
  <c r="S3324" i="33"/>
  <c r="C3325" i="33"/>
  <c r="H3325" i="33"/>
  <c r="I3325" i="33"/>
  <c r="L3325" i="33"/>
  <c r="O3325" i="33"/>
  <c r="Q3325" i="33"/>
  <c r="R3325" i="33"/>
  <c r="S3325" i="33"/>
  <c r="C3326" i="33"/>
  <c r="H3326" i="33"/>
  <c r="I3326" i="33"/>
  <c r="L3326" i="33"/>
  <c r="O3326" i="33"/>
  <c r="Q3326" i="33"/>
  <c r="R3326" i="33"/>
  <c r="S3326" i="33"/>
  <c r="C3327" i="33"/>
  <c r="H3327" i="33"/>
  <c r="I3327" i="33"/>
  <c r="L3327" i="33"/>
  <c r="O3327" i="33"/>
  <c r="Q3327" i="33"/>
  <c r="R3327" i="33"/>
  <c r="S3327" i="33"/>
  <c r="C3328" i="33"/>
  <c r="H3328" i="33"/>
  <c r="I3328" i="33"/>
  <c r="L3328" i="33"/>
  <c r="O3328" i="33"/>
  <c r="Q3328" i="33"/>
  <c r="R3328" i="33"/>
  <c r="S3328" i="33"/>
  <c r="C3329" i="33"/>
  <c r="H3329" i="33"/>
  <c r="I3329" i="33"/>
  <c r="L3329" i="33"/>
  <c r="O3329" i="33"/>
  <c r="Q3329" i="33"/>
  <c r="R3329" i="33"/>
  <c r="S3329" i="33"/>
  <c r="C3330" i="33"/>
  <c r="H3330" i="33"/>
  <c r="I3330" i="33"/>
  <c r="L3330" i="33"/>
  <c r="O3330" i="33"/>
  <c r="Q3330" i="33"/>
  <c r="R3330" i="33"/>
  <c r="S3330" i="33"/>
  <c r="C3331" i="33"/>
  <c r="H3331" i="33"/>
  <c r="I3331" i="33"/>
  <c r="L3331" i="33"/>
  <c r="O3331" i="33"/>
  <c r="Q3331" i="33"/>
  <c r="R3331" i="33"/>
  <c r="S3331" i="33"/>
  <c r="C3332" i="33"/>
  <c r="H3332" i="33"/>
  <c r="I3332" i="33"/>
  <c r="L3332" i="33"/>
  <c r="O3332" i="33"/>
  <c r="Q3332" i="33"/>
  <c r="R3332" i="33"/>
  <c r="S3332" i="33"/>
  <c r="C3333" i="33"/>
  <c r="H3333" i="33"/>
  <c r="I3333" i="33"/>
  <c r="L3333" i="33"/>
  <c r="O3333" i="33"/>
  <c r="Q3333" i="33"/>
  <c r="R3333" i="33"/>
  <c r="S3333" i="33"/>
  <c r="C3334" i="33"/>
  <c r="H3334" i="33"/>
  <c r="I3334" i="33"/>
  <c r="L3334" i="33"/>
  <c r="O3334" i="33"/>
  <c r="Q3334" i="33"/>
  <c r="R3334" i="33"/>
  <c r="S3334" i="33"/>
  <c r="C3335" i="33"/>
  <c r="H3335" i="33"/>
  <c r="I3335" i="33"/>
  <c r="L3335" i="33"/>
  <c r="O3335" i="33"/>
  <c r="Q3335" i="33"/>
  <c r="R3335" i="33"/>
  <c r="S3335" i="33"/>
  <c r="C3336" i="33"/>
  <c r="H3336" i="33"/>
  <c r="I3336" i="33"/>
  <c r="L3336" i="33"/>
  <c r="O3336" i="33"/>
  <c r="Q3336" i="33"/>
  <c r="R3336" i="33"/>
  <c r="S3336" i="33"/>
  <c r="C3337" i="33"/>
  <c r="H3337" i="33"/>
  <c r="I3337" i="33"/>
  <c r="L3337" i="33"/>
  <c r="O3337" i="33"/>
  <c r="Q3337" i="33"/>
  <c r="R3337" i="33"/>
  <c r="S3337" i="33"/>
  <c r="C3338" i="33"/>
  <c r="H3338" i="33"/>
  <c r="I3338" i="33"/>
  <c r="L3338" i="33"/>
  <c r="O3338" i="33"/>
  <c r="Q3338" i="33"/>
  <c r="R3338" i="33"/>
  <c r="S3338" i="33"/>
  <c r="C3339" i="33"/>
  <c r="H3339" i="33"/>
  <c r="I3339" i="33"/>
  <c r="L3339" i="33"/>
  <c r="O3339" i="33"/>
  <c r="Q3339" i="33"/>
  <c r="R3339" i="33"/>
  <c r="S3339" i="33"/>
  <c r="C3340" i="33"/>
  <c r="H3340" i="33"/>
  <c r="I3340" i="33"/>
  <c r="L3340" i="33"/>
  <c r="O3340" i="33"/>
  <c r="Q3340" i="33"/>
  <c r="R3340" i="33"/>
  <c r="S3340" i="33"/>
  <c r="C3341" i="33"/>
  <c r="H3341" i="33"/>
  <c r="I3341" i="33"/>
  <c r="L3341" i="33"/>
  <c r="O3341" i="33"/>
  <c r="Q3341" i="33"/>
  <c r="R3341" i="33"/>
  <c r="S3341" i="33"/>
  <c r="C3342" i="33"/>
  <c r="H3342" i="33"/>
  <c r="I3342" i="33"/>
  <c r="L3342" i="33"/>
  <c r="O3342" i="33"/>
  <c r="Q3342" i="33"/>
  <c r="R3342" i="33"/>
  <c r="S3342" i="33"/>
  <c r="C3343" i="33"/>
  <c r="H3343" i="33"/>
  <c r="I3343" i="33"/>
  <c r="L3343" i="33"/>
  <c r="O3343" i="33"/>
  <c r="Q3343" i="33"/>
  <c r="R3343" i="33"/>
  <c r="S3343" i="33"/>
  <c r="C3344" i="33"/>
  <c r="H3344" i="33"/>
  <c r="I3344" i="33"/>
  <c r="L3344" i="33"/>
  <c r="O3344" i="33"/>
  <c r="Q3344" i="33"/>
  <c r="R3344" i="33"/>
  <c r="S3344" i="33"/>
  <c r="C3345" i="33"/>
  <c r="H3345" i="33"/>
  <c r="I3345" i="33"/>
  <c r="L3345" i="33"/>
  <c r="O3345" i="33"/>
  <c r="Q3345" i="33"/>
  <c r="R3345" i="33"/>
  <c r="S3345" i="33"/>
  <c r="C3346" i="33"/>
  <c r="H3346" i="33"/>
  <c r="I3346" i="33"/>
  <c r="L3346" i="33"/>
  <c r="O3346" i="33"/>
  <c r="Q3346" i="33"/>
  <c r="R3346" i="33"/>
  <c r="S3346" i="33"/>
  <c r="C3347" i="33"/>
  <c r="H3347" i="33"/>
  <c r="I3347" i="33"/>
  <c r="L3347" i="33"/>
  <c r="O3347" i="33"/>
  <c r="Q3347" i="33"/>
  <c r="R3347" i="33"/>
  <c r="S3347" i="33"/>
  <c r="C3348" i="33"/>
  <c r="H3348" i="33"/>
  <c r="I3348" i="33"/>
  <c r="L3348" i="33"/>
  <c r="O3348" i="33"/>
  <c r="Q3348" i="33"/>
  <c r="R3348" i="33"/>
  <c r="S3348" i="33"/>
  <c r="C3349" i="33"/>
  <c r="H3349" i="33"/>
  <c r="I3349" i="33"/>
  <c r="L3349" i="33"/>
  <c r="O3349" i="33"/>
  <c r="Q3349" i="33"/>
  <c r="R3349" i="33"/>
  <c r="S3349" i="33"/>
  <c r="C3350" i="33"/>
  <c r="H3350" i="33"/>
  <c r="I3350" i="33"/>
  <c r="L3350" i="33"/>
  <c r="O3350" i="33"/>
  <c r="Q3350" i="33"/>
  <c r="R3350" i="33"/>
  <c r="S3350" i="33"/>
  <c r="C3351" i="33"/>
  <c r="H3351" i="33"/>
  <c r="I3351" i="33"/>
  <c r="L3351" i="33"/>
  <c r="O3351" i="33"/>
  <c r="Q3351" i="33"/>
  <c r="R3351" i="33"/>
  <c r="S3351" i="33"/>
  <c r="C3352" i="33"/>
  <c r="H3352" i="33"/>
  <c r="I3352" i="33"/>
  <c r="L3352" i="33"/>
  <c r="O3352" i="33"/>
  <c r="Q3352" i="33"/>
  <c r="R3352" i="33"/>
  <c r="S3352" i="33"/>
  <c r="C3353" i="33"/>
  <c r="H3353" i="33"/>
  <c r="I3353" i="33"/>
  <c r="L3353" i="33"/>
  <c r="O3353" i="33"/>
  <c r="Q3353" i="33"/>
  <c r="R3353" i="33"/>
  <c r="S3353" i="33"/>
  <c r="C3354" i="33"/>
  <c r="H3354" i="33"/>
  <c r="I3354" i="33"/>
  <c r="L3354" i="33"/>
  <c r="O3354" i="33"/>
  <c r="Q3354" i="33"/>
  <c r="R3354" i="33"/>
  <c r="S3354" i="33"/>
  <c r="C3355" i="33"/>
  <c r="H3355" i="33"/>
  <c r="I3355" i="33"/>
  <c r="L3355" i="33"/>
  <c r="O3355" i="33"/>
  <c r="Q3355" i="33"/>
  <c r="R3355" i="33"/>
  <c r="S3355" i="33"/>
  <c r="C3356" i="33"/>
  <c r="H3356" i="33"/>
  <c r="I3356" i="33"/>
  <c r="L3356" i="33"/>
  <c r="O3356" i="33"/>
  <c r="Q3356" i="33"/>
  <c r="R3356" i="33"/>
  <c r="S3356" i="33"/>
  <c r="C3357" i="33"/>
  <c r="H3357" i="33"/>
  <c r="I3357" i="33"/>
  <c r="L3357" i="33"/>
  <c r="O3357" i="33"/>
  <c r="Q3357" i="33"/>
  <c r="R3357" i="33"/>
  <c r="S3357" i="33"/>
  <c r="C3358" i="33"/>
  <c r="H3358" i="33"/>
  <c r="I3358" i="33"/>
  <c r="L3358" i="33"/>
  <c r="O3358" i="33"/>
  <c r="Q3358" i="33"/>
  <c r="R3358" i="33"/>
  <c r="S3358" i="33"/>
  <c r="C3359" i="33"/>
  <c r="H3359" i="33"/>
  <c r="I3359" i="33"/>
  <c r="L3359" i="33"/>
  <c r="O3359" i="33"/>
  <c r="Q3359" i="33"/>
  <c r="R3359" i="33"/>
  <c r="S3359" i="33"/>
  <c r="C3360" i="33"/>
  <c r="H3360" i="33"/>
  <c r="I3360" i="33"/>
  <c r="L3360" i="33"/>
  <c r="O3360" i="33"/>
  <c r="Q3360" i="33"/>
  <c r="R3360" i="33"/>
  <c r="S3360" i="33"/>
  <c r="C3361" i="33"/>
  <c r="H3361" i="33"/>
  <c r="I3361" i="33"/>
  <c r="L3361" i="33"/>
  <c r="O3361" i="33"/>
  <c r="Q3361" i="33"/>
  <c r="R3361" i="33"/>
  <c r="S3361" i="33"/>
  <c r="C3362" i="33"/>
  <c r="H3362" i="33"/>
  <c r="I3362" i="33"/>
  <c r="L3362" i="33"/>
  <c r="O3362" i="33"/>
  <c r="Q3362" i="33"/>
  <c r="R3362" i="33"/>
  <c r="S3362" i="33"/>
  <c r="C3363" i="33"/>
  <c r="H3363" i="33"/>
  <c r="I3363" i="33"/>
  <c r="L3363" i="33"/>
  <c r="O3363" i="33"/>
  <c r="Q3363" i="33"/>
  <c r="R3363" i="33"/>
  <c r="S3363" i="33"/>
  <c r="C3364" i="33"/>
  <c r="H3364" i="33"/>
  <c r="I3364" i="33"/>
  <c r="L3364" i="33"/>
  <c r="O3364" i="33"/>
  <c r="Q3364" i="33"/>
  <c r="R3364" i="33"/>
  <c r="S3364" i="33"/>
  <c r="C3365" i="33"/>
  <c r="H3365" i="33"/>
  <c r="I3365" i="33"/>
  <c r="L3365" i="33"/>
  <c r="O3365" i="33"/>
  <c r="Q3365" i="33"/>
  <c r="R3365" i="33"/>
  <c r="S3365" i="33"/>
  <c r="C3366" i="33"/>
  <c r="H3366" i="33"/>
  <c r="I3366" i="33"/>
  <c r="L3366" i="33"/>
  <c r="O3366" i="33"/>
  <c r="Q3366" i="33"/>
  <c r="R3366" i="33"/>
  <c r="S3366" i="33"/>
  <c r="C3367" i="33"/>
  <c r="H3367" i="33"/>
  <c r="I3367" i="33"/>
  <c r="L3367" i="33"/>
  <c r="O3367" i="33"/>
  <c r="Q3367" i="33"/>
  <c r="R3367" i="33"/>
  <c r="S3367" i="33"/>
  <c r="C3368" i="33"/>
  <c r="H3368" i="33"/>
  <c r="I3368" i="33"/>
  <c r="L3368" i="33"/>
  <c r="O3368" i="33"/>
  <c r="Q3368" i="33"/>
  <c r="R3368" i="33"/>
  <c r="S3368" i="33"/>
  <c r="C3369" i="33"/>
  <c r="H3369" i="33"/>
  <c r="I3369" i="33"/>
  <c r="L3369" i="33"/>
  <c r="O3369" i="33"/>
  <c r="Q3369" i="33"/>
  <c r="R3369" i="33"/>
  <c r="S3369" i="33"/>
  <c r="C3370" i="33"/>
  <c r="H3370" i="33"/>
  <c r="I3370" i="33"/>
  <c r="L3370" i="33"/>
  <c r="O3370" i="33"/>
  <c r="Q3370" i="33"/>
  <c r="R3370" i="33"/>
  <c r="S3370" i="33"/>
  <c r="C3371" i="33"/>
  <c r="H3371" i="33"/>
  <c r="I3371" i="33"/>
  <c r="L3371" i="33"/>
  <c r="O3371" i="33"/>
  <c r="Q3371" i="33"/>
  <c r="R3371" i="33"/>
  <c r="S3371" i="33"/>
  <c r="C3372" i="33"/>
  <c r="H3372" i="33"/>
  <c r="I3372" i="33"/>
  <c r="L3372" i="33"/>
  <c r="O3372" i="33"/>
  <c r="Q3372" i="33"/>
  <c r="R3372" i="33"/>
  <c r="S3372" i="33"/>
  <c r="C3373" i="33"/>
  <c r="H3373" i="33"/>
  <c r="I3373" i="33"/>
  <c r="L3373" i="33"/>
  <c r="O3373" i="33"/>
  <c r="Q3373" i="33"/>
  <c r="R3373" i="33"/>
  <c r="S3373" i="33"/>
  <c r="C3374" i="33"/>
  <c r="H3374" i="33"/>
  <c r="I3374" i="33"/>
  <c r="L3374" i="33"/>
  <c r="O3374" i="33"/>
  <c r="Q3374" i="33"/>
  <c r="R3374" i="33"/>
  <c r="S3374" i="33"/>
  <c r="C3375" i="33"/>
  <c r="H3375" i="33"/>
  <c r="I3375" i="33"/>
  <c r="L3375" i="33"/>
  <c r="O3375" i="33"/>
  <c r="Q3375" i="33"/>
  <c r="R3375" i="33"/>
  <c r="S3375" i="33"/>
  <c r="C3376" i="33"/>
  <c r="H3376" i="33"/>
  <c r="I3376" i="33"/>
  <c r="L3376" i="33"/>
  <c r="O3376" i="33"/>
  <c r="Q3376" i="33"/>
  <c r="R3376" i="33"/>
  <c r="S3376" i="33"/>
  <c r="C3377" i="33"/>
  <c r="H3377" i="33"/>
  <c r="I3377" i="33"/>
  <c r="L3377" i="33"/>
  <c r="O3377" i="33"/>
  <c r="Q3377" i="33"/>
  <c r="R3377" i="33"/>
  <c r="S3377" i="33"/>
  <c r="C3378" i="33"/>
  <c r="H3378" i="33"/>
  <c r="I3378" i="33"/>
  <c r="L3378" i="33"/>
  <c r="O3378" i="33"/>
  <c r="Q3378" i="33"/>
  <c r="R3378" i="33"/>
  <c r="S3378" i="33"/>
  <c r="C3379" i="33"/>
  <c r="H3379" i="33"/>
  <c r="I3379" i="33"/>
  <c r="L3379" i="33"/>
  <c r="O3379" i="33"/>
  <c r="Q3379" i="33"/>
  <c r="R3379" i="33"/>
  <c r="S3379" i="33"/>
  <c r="C3380" i="33"/>
  <c r="H3380" i="33"/>
  <c r="I3380" i="33"/>
  <c r="L3380" i="33"/>
  <c r="O3380" i="33"/>
  <c r="Q3380" i="33"/>
  <c r="R3380" i="33"/>
  <c r="S3380" i="33"/>
  <c r="C3381" i="33"/>
  <c r="H3381" i="33"/>
  <c r="I3381" i="33"/>
  <c r="L3381" i="33"/>
  <c r="O3381" i="33"/>
  <c r="Q3381" i="33"/>
  <c r="R3381" i="33"/>
  <c r="S3381" i="33"/>
  <c r="C3382" i="33"/>
  <c r="H3382" i="33"/>
  <c r="I3382" i="33"/>
  <c r="L3382" i="33"/>
  <c r="O3382" i="33"/>
  <c r="Q3382" i="33"/>
  <c r="R3382" i="33"/>
  <c r="S3382" i="33"/>
  <c r="C3383" i="33"/>
  <c r="H3383" i="33"/>
  <c r="I3383" i="33"/>
  <c r="L3383" i="33"/>
  <c r="O3383" i="33"/>
  <c r="Q3383" i="33"/>
  <c r="R3383" i="33"/>
  <c r="S3383" i="33"/>
  <c r="C3384" i="33"/>
  <c r="H3384" i="33"/>
  <c r="I3384" i="33"/>
  <c r="L3384" i="33"/>
  <c r="O3384" i="33"/>
  <c r="Q3384" i="33"/>
  <c r="R3384" i="33"/>
  <c r="S3384" i="33"/>
  <c r="C3385" i="33"/>
  <c r="H3385" i="33"/>
  <c r="I3385" i="33"/>
  <c r="L3385" i="33"/>
  <c r="O3385" i="33"/>
  <c r="Q3385" i="33"/>
  <c r="R3385" i="33"/>
  <c r="S3385" i="33"/>
  <c r="C3386" i="33"/>
  <c r="H3386" i="33"/>
  <c r="I3386" i="33"/>
  <c r="L3386" i="33"/>
  <c r="O3386" i="33"/>
  <c r="Q3386" i="33"/>
  <c r="R3386" i="33"/>
  <c r="S3386" i="33"/>
  <c r="C3387" i="33"/>
  <c r="H3387" i="33"/>
  <c r="I3387" i="33"/>
  <c r="L3387" i="33"/>
  <c r="O3387" i="33"/>
  <c r="Q3387" i="33"/>
  <c r="R3387" i="33"/>
  <c r="S3387" i="33"/>
  <c r="C3388" i="33"/>
  <c r="H3388" i="33"/>
  <c r="I3388" i="33"/>
  <c r="L3388" i="33"/>
  <c r="O3388" i="33"/>
  <c r="Q3388" i="33"/>
  <c r="R3388" i="33"/>
  <c r="S3388" i="33"/>
  <c r="C3389" i="33"/>
  <c r="H3389" i="33"/>
  <c r="I3389" i="33"/>
  <c r="L3389" i="33"/>
  <c r="O3389" i="33"/>
  <c r="Q3389" i="33"/>
  <c r="R3389" i="33"/>
  <c r="S3389" i="33"/>
  <c r="C3390" i="33"/>
  <c r="H3390" i="33"/>
  <c r="I3390" i="33"/>
  <c r="L3390" i="33"/>
  <c r="O3390" i="33"/>
  <c r="Q3390" i="33"/>
  <c r="R3390" i="33"/>
  <c r="S3390" i="33"/>
  <c r="C3391" i="33"/>
  <c r="H3391" i="33"/>
  <c r="I3391" i="33"/>
  <c r="L3391" i="33"/>
  <c r="O3391" i="33"/>
  <c r="Q3391" i="33"/>
  <c r="R3391" i="33"/>
  <c r="S3391" i="33"/>
  <c r="C3392" i="33"/>
  <c r="H3392" i="33"/>
  <c r="I3392" i="33"/>
  <c r="L3392" i="33"/>
  <c r="O3392" i="33"/>
  <c r="Q3392" i="33"/>
  <c r="R3392" i="33"/>
  <c r="S3392" i="33"/>
  <c r="C3393" i="33"/>
  <c r="H3393" i="33"/>
  <c r="I3393" i="33"/>
  <c r="L3393" i="33"/>
  <c r="O3393" i="33"/>
  <c r="Q3393" i="33"/>
  <c r="R3393" i="33"/>
  <c r="S3393" i="33"/>
  <c r="C3394" i="33"/>
  <c r="H3394" i="33"/>
  <c r="I3394" i="33"/>
  <c r="L3394" i="33"/>
  <c r="O3394" i="33"/>
  <c r="Q3394" i="33"/>
  <c r="R3394" i="33"/>
  <c r="S3394" i="33"/>
  <c r="C3395" i="33"/>
  <c r="H3395" i="33"/>
  <c r="I3395" i="33"/>
  <c r="L3395" i="33"/>
  <c r="O3395" i="33"/>
  <c r="Q3395" i="33"/>
  <c r="R3395" i="33"/>
  <c r="S3395" i="33"/>
  <c r="C3396" i="33"/>
  <c r="H3396" i="33"/>
  <c r="I3396" i="33"/>
  <c r="L3396" i="33"/>
  <c r="O3396" i="33"/>
  <c r="Q3396" i="33"/>
  <c r="R3396" i="33"/>
  <c r="S3396" i="33"/>
  <c r="C3397" i="33"/>
  <c r="H3397" i="33"/>
  <c r="I3397" i="33"/>
  <c r="L3397" i="33"/>
  <c r="O3397" i="33"/>
  <c r="Q3397" i="33"/>
  <c r="R3397" i="33"/>
  <c r="S3397" i="33"/>
  <c r="C3398" i="33"/>
  <c r="H3398" i="33"/>
  <c r="I3398" i="33"/>
  <c r="L3398" i="33"/>
  <c r="O3398" i="33"/>
  <c r="Q3398" i="33"/>
  <c r="R3398" i="33"/>
  <c r="S3398" i="33"/>
  <c r="C3399" i="33"/>
  <c r="H3399" i="33"/>
  <c r="I3399" i="33"/>
  <c r="L3399" i="33"/>
  <c r="O3399" i="33"/>
  <c r="Q3399" i="33"/>
  <c r="R3399" i="33"/>
  <c r="S3399" i="33"/>
  <c r="C3400" i="33"/>
  <c r="H3400" i="33"/>
  <c r="I3400" i="33"/>
  <c r="L3400" i="33"/>
  <c r="O3400" i="33"/>
  <c r="Q3400" i="33"/>
  <c r="R3400" i="33"/>
  <c r="S3400" i="33"/>
  <c r="C3401" i="33"/>
  <c r="H3401" i="33"/>
  <c r="I3401" i="33"/>
  <c r="L3401" i="33"/>
  <c r="O3401" i="33"/>
  <c r="Q3401" i="33"/>
  <c r="R3401" i="33"/>
  <c r="S3401" i="33"/>
  <c r="C3402" i="33"/>
  <c r="H3402" i="33"/>
  <c r="I3402" i="33"/>
  <c r="L3402" i="33"/>
  <c r="O3402" i="33"/>
  <c r="Q3402" i="33"/>
  <c r="R3402" i="33"/>
  <c r="S3402" i="33"/>
  <c r="C3403" i="33"/>
  <c r="H3403" i="33"/>
  <c r="I3403" i="33"/>
  <c r="L3403" i="33"/>
  <c r="O3403" i="33"/>
  <c r="Q3403" i="33"/>
  <c r="R3403" i="33"/>
  <c r="S3403" i="33"/>
  <c r="C3404" i="33"/>
  <c r="H3404" i="33"/>
  <c r="I3404" i="33"/>
  <c r="L3404" i="33"/>
  <c r="O3404" i="33"/>
  <c r="Q3404" i="33"/>
  <c r="R3404" i="33"/>
  <c r="S3404" i="33"/>
  <c r="C3405" i="33"/>
  <c r="H3405" i="33"/>
  <c r="I3405" i="33"/>
  <c r="L3405" i="33"/>
  <c r="O3405" i="33"/>
  <c r="Q3405" i="33"/>
  <c r="R3405" i="33"/>
  <c r="S3405" i="33"/>
  <c r="C3406" i="33"/>
  <c r="H3406" i="33"/>
  <c r="I3406" i="33"/>
  <c r="L3406" i="33"/>
  <c r="O3406" i="33"/>
  <c r="Q3406" i="33"/>
  <c r="R3406" i="33"/>
  <c r="S3406" i="33"/>
  <c r="C3407" i="33"/>
  <c r="H3407" i="33"/>
  <c r="I3407" i="33"/>
  <c r="L3407" i="33"/>
  <c r="O3407" i="33"/>
  <c r="Q3407" i="33"/>
  <c r="R3407" i="33"/>
  <c r="S3407" i="33"/>
  <c r="C3408" i="33"/>
  <c r="H3408" i="33"/>
  <c r="I3408" i="33"/>
  <c r="L3408" i="33"/>
  <c r="O3408" i="33"/>
  <c r="Q3408" i="33"/>
  <c r="R3408" i="33"/>
  <c r="S3408" i="33"/>
  <c r="C3409" i="33"/>
  <c r="H3409" i="33"/>
  <c r="I3409" i="33"/>
  <c r="L3409" i="33"/>
  <c r="O3409" i="33"/>
  <c r="Q3409" i="33"/>
  <c r="R3409" i="33"/>
  <c r="S3409" i="33"/>
  <c r="C3410" i="33"/>
  <c r="H3410" i="33"/>
  <c r="I3410" i="33"/>
  <c r="L3410" i="33"/>
  <c r="O3410" i="33"/>
  <c r="Q3410" i="33"/>
  <c r="R3410" i="33"/>
  <c r="S3410" i="33"/>
  <c r="C3411" i="33"/>
  <c r="H3411" i="33"/>
  <c r="I3411" i="33"/>
  <c r="L3411" i="33"/>
  <c r="O3411" i="33"/>
  <c r="Q3411" i="33"/>
  <c r="R3411" i="33"/>
  <c r="S3411" i="33"/>
  <c r="C3412" i="33"/>
  <c r="H3412" i="33"/>
  <c r="I3412" i="33"/>
  <c r="L3412" i="33"/>
  <c r="O3412" i="33"/>
  <c r="Q3412" i="33"/>
  <c r="R3412" i="33"/>
  <c r="S3412" i="33"/>
  <c r="C3413" i="33"/>
  <c r="H3413" i="33"/>
  <c r="I3413" i="33"/>
  <c r="L3413" i="33"/>
  <c r="O3413" i="33"/>
  <c r="Q3413" i="33"/>
  <c r="R3413" i="33"/>
  <c r="S3413" i="33"/>
  <c r="C3414" i="33"/>
  <c r="H3414" i="33"/>
  <c r="I3414" i="33"/>
  <c r="L3414" i="33"/>
  <c r="O3414" i="33"/>
  <c r="Q3414" i="33"/>
  <c r="R3414" i="33"/>
  <c r="S3414" i="33"/>
  <c r="C3415" i="33"/>
  <c r="H3415" i="33"/>
  <c r="I3415" i="33"/>
  <c r="L3415" i="33"/>
  <c r="O3415" i="33"/>
  <c r="Q3415" i="33"/>
  <c r="R3415" i="33"/>
  <c r="S3415" i="33"/>
  <c r="C3416" i="33"/>
  <c r="H3416" i="33"/>
  <c r="I3416" i="33"/>
  <c r="L3416" i="33"/>
  <c r="O3416" i="33"/>
  <c r="Q3416" i="33"/>
  <c r="R3416" i="33"/>
  <c r="S3416" i="33"/>
  <c r="C3417" i="33"/>
  <c r="H3417" i="33"/>
  <c r="I3417" i="33"/>
  <c r="L3417" i="33"/>
  <c r="O3417" i="33"/>
  <c r="Q3417" i="33"/>
  <c r="R3417" i="33"/>
  <c r="S3417" i="33"/>
  <c r="C3418" i="33"/>
  <c r="H3418" i="33"/>
  <c r="I3418" i="33"/>
  <c r="L3418" i="33"/>
  <c r="O3418" i="33"/>
  <c r="Q3418" i="33"/>
  <c r="R3418" i="33"/>
  <c r="S3418" i="33"/>
  <c r="C3419" i="33"/>
  <c r="H3419" i="33"/>
  <c r="I3419" i="33"/>
  <c r="L3419" i="33"/>
  <c r="O3419" i="33"/>
  <c r="Q3419" i="33"/>
  <c r="R3419" i="33"/>
  <c r="S3419" i="33"/>
  <c r="C3420" i="33"/>
  <c r="H3420" i="33"/>
  <c r="I3420" i="33"/>
  <c r="L3420" i="33"/>
  <c r="O3420" i="33"/>
  <c r="Q3420" i="33"/>
  <c r="R3420" i="33"/>
  <c r="S3420" i="33"/>
  <c r="C3421" i="33"/>
  <c r="H3421" i="33"/>
  <c r="I3421" i="33"/>
  <c r="L3421" i="33"/>
  <c r="O3421" i="33"/>
  <c r="Q3421" i="33"/>
  <c r="R3421" i="33"/>
  <c r="S3421" i="33"/>
  <c r="C3422" i="33"/>
  <c r="H3422" i="33"/>
  <c r="I3422" i="33"/>
  <c r="L3422" i="33"/>
  <c r="O3422" i="33"/>
  <c r="Q3422" i="33"/>
  <c r="R3422" i="33"/>
  <c r="S3422" i="33"/>
  <c r="C3423" i="33"/>
  <c r="H3423" i="33"/>
  <c r="I3423" i="33"/>
  <c r="L3423" i="33"/>
  <c r="O3423" i="33"/>
  <c r="Q3423" i="33"/>
  <c r="R3423" i="33"/>
  <c r="S3423" i="33"/>
  <c r="C3424" i="33"/>
  <c r="H3424" i="33"/>
  <c r="I3424" i="33"/>
  <c r="L3424" i="33"/>
  <c r="O3424" i="33"/>
  <c r="Q3424" i="33"/>
  <c r="R3424" i="33"/>
  <c r="S3424" i="33"/>
  <c r="C3425" i="33"/>
  <c r="H3425" i="33"/>
  <c r="I3425" i="33"/>
  <c r="L3425" i="33"/>
  <c r="O3425" i="33"/>
  <c r="Q3425" i="33"/>
  <c r="R3425" i="33"/>
  <c r="S3425" i="33"/>
  <c r="C3426" i="33"/>
  <c r="H3426" i="33"/>
  <c r="I3426" i="33"/>
  <c r="L3426" i="33"/>
  <c r="O3426" i="33"/>
  <c r="Q3426" i="33"/>
  <c r="R3426" i="33"/>
  <c r="S3426" i="33"/>
  <c r="C3427" i="33"/>
  <c r="H3427" i="33"/>
  <c r="I3427" i="33"/>
  <c r="L3427" i="33"/>
  <c r="O3427" i="33"/>
  <c r="Q3427" i="33"/>
  <c r="R3427" i="33"/>
  <c r="S3427" i="33"/>
  <c r="C3428" i="33"/>
  <c r="H3428" i="33"/>
  <c r="I3428" i="33"/>
  <c r="L3428" i="33"/>
  <c r="O3428" i="33"/>
  <c r="Q3428" i="33"/>
  <c r="R3428" i="33"/>
  <c r="S3428" i="33"/>
  <c r="C3429" i="33"/>
  <c r="H3429" i="33"/>
  <c r="I3429" i="33"/>
  <c r="L3429" i="33"/>
  <c r="O3429" i="33"/>
  <c r="Q3429" i="33"/>
  <c r="R3429" i="33"/>
  <c r="S3429" i="33"/>
  <c r="C3430" i="33"/>
  <c r="H3430" i="33"/>
  <c r="I3430" i="33"/>
  <c r="L3430" i="33"/>
  <c r="O3430" i="33"/>
  <c r="Q3430" i="33"/>
  <c r="R3430" i="33"/>
  <c r="S3430" i="33"/>
  <c r="C3431" i="33"/>
  <c r="H3431" i="33"/>
  <c r="I3431" i="33"/>
  <c r="L3431" i="33"/>
  <c r="O3431" i="33"/>
  <c r="Q3431" i="33"/>
  <c r="R3431" i="33"/>
  <c r="S3431" i="33"/>
  <c r="C3432" i="33"/>
  <c r="H3432" i="33"/>
  <c r="I3432" i="33"/>
  <c r="L3432" i="33"/>
  <c r="O3432" i="33"/>
  <c r="Q3432" i="33"/>
  <c r="R3432" i="33"/>
  <c r="S3432" i="33"/>
  <c r="C3433" i="33"/>
  <c r="H3433" i="33"/>
  <c r="I3433" i="33"/>
  <c r="L3433" i="33"/>
  <c r="O3433" i="33"/>
  <c r="Q3433" i="33"/>
  <c r="R3433" i="33"/>
  <c r="S3433" i="33"/>
  <c r="C3434" i="33"/>
  <c r="H3434" i="33"/>
  <c r="I3434" i="33"/>
  <c r="L3434" i="33"/>
  <c r="O3434" i="33"/>
  <c r="Q3434" i="33"/>
  <c r="R3434" i="33"/>
  <c r="S3434" i="33"/>
  <c r="C3435" i="33"/>
  <c r="H3435" i="33"/>
  <c r="I3435" i="33"/>
  <c r="L3435" i="33"/>
  <c r="O3435" i="33"/>
  <c r="Q3435" i="33"/>
  <c r="R3435" i="33"/>
  <c r="S3435" i="33"/>
  <c r="C3436" i="33"/>
  <c r="H3436" i="33"/>
  <c r="I3436" i="33"/>
  <c r="L3436" i="33"/>
  <c r="O3436" i="33"/>
  <c r="Q3436" i="33"/>
  <c r="R3436" i="33"/>
  <c r="S3436" i="33"/>
  <c r="C3437" i="33"/>
  <c r="H3437" i="33"/>
  <c r="I3437" i="33"/>
  <c r="L3437" i="33"/>
  <c r="O3437" i="33"/>
  <c r="Q3437" i="33"/>
  <c r="R3437" i="33"/>
  <c r="S3437" i="33"/>
  <c r="C3438" i="33"/>
  <c r="H3438" i="33"/>
  <c r="I3438" i="33"/>
  <c r="L3438" i="33"/>
  <c r="O3438" i="33"/>
  <c r="Q3438" i="33"/>
  <c r="R3438" i="33"/>
  <c r="S3438" i="33"/>
  <c r="C3439" i="33"/>
  <c r="H3439" i="33"/>
  <c r="I3439" i="33"/>
  <c r="L3439" i="33"/>
  <c r="O3439" i="33"/>
  <c r="Q3439" i="33"/>
  <c r="R3439" i="33"/>
  <c r="S3439" i="33"/>
  <c r="C3440" i="33"/>
  <c r="H3440" i="33"/>
  <c r="I3440" i="33"/>
  <c r="L3440" i="33"/>
  <c r="O3440" i="33"/>
  <c r="Q3440" i="33"/>
  <c r="R3440" i="33"/>
  <c r="S3440" i="33"/>
  <c r="C3441" i="33"/>
  <c r="H3441" i="33"/>
  <c r="I3441" i="33"/>
  <c r="L3441" i="33"/>
  <c r="O3441" i="33"/>
  <c r="Q3441" i="33"/>
  <c r="R3441" i="33"/>
  <c r="S3441" i="33"/>
  <c r="C3442" i="33"/>
  <c r="H3442" i="33"/>
  <c r="I3442" i="33"/>
  <c r="L3442" i="33"/>
  <c r="O3442" i="33"/>
  <c r="Q3442" i="33"/>
  <c r="R3442" i="33"/>
  <c r="S3442" i="33"/>
  <c r="C3443" i="33"/>
  <c r="H3443" i="33"/>
  <c r="I3443" i="33"/>
  <c r="L3443" i="33"/>
  <c r="O3443" i="33"/>
  <c r="Q3443" i="33"/>
  <c r="R3443" i="33"/>
  <c r="S3443" i="33"/>
  <c r="C3444" i="33"/>
  <c r="H3444" i="33"/>
  <c r="I3444" i="33"/>
  <c r="L3444" i="33"/>
  <c r="O3444" i="33"/>
  <c r="Q3444" i="33"/>
  <c r="R3444" i="33"/>
  <c r="S3444" i="33"/>
  <c r="C3445" i="33"/>
  <c r="H3445" i="33"/>
  <c r="I3445" i="33"/>
  <c r="L3445" i="33"/>
  <c r="O3445" i="33"/>
  <c r="Q3445" i="33"/>
  <c r="R3445" i="33"/>
  <c r="S3445" i="33"/>
  <c r="C3446" i="33"/>
  <c r="H3446" i="33"/>
  <c r="I3446" i="33"/>
  <c r="L3446" i="33"/>
  <c r="O3446" i="33"/>
  <c r="Q3446" i="33"/>
  <c r="R3446" i="33"/>
  <c r="S3446" i="33"/>
  <c r="C3447" i="33"/>
  <c r="H3447" i="33"/>
  <c r="I3447" i="33"/>
  <c r="L3447" i="33"/>
  <c r="O3447" i="33"/>
  <c r="Q3447" i="33"/>
  <c r="R3447" i="33"/>
  <c r="S3447" i="33"/>
  <c r="C3448" i="33"/>
  <c r="H3448" i="33"/>
  <c r="I3448" i="33"/>
  <c r="L3448" i="33"/>
  <c r="O3448" i="33"/>
  <c r="Q3448" i="33"/>
  <c r="R3448" i="33"/>
  <c r="S3448" i="33"/>
  <c r="C3449" i="33"/>
  <c r="H3449" i="33"/>
  <c r="I3449" i="33"/>
  <c r="L3449" i="33"/>
  <c r="O3449" i="33"/>
  <c r="Q3449" i="33"/>
  <c r="R3449" i="33"/>
  <c r="S3449" i="33"/>
  <c r="C3450" i="33"/>
  <c r="H3450" i="33"/>
  <c r="I3450" i="33"/>
  <c r="L3450" i="33"/>
  <c r="O3450" i="33"/>
  <c r="Q3450" i="33"/>
  <c r="R3450" i="33"/>
  <c r="S3450" i="33"/>
  <c r="C3451" i="33"/>
  <c r="H3451" i="33"/>
  <c r="I3451" i="33"/>
  <c r="L3451" i="33"/>
  <c r="O3451" i="33"/>
  <c r="Q3451" i="33"/>
  <c r="R3451" i="33"/>
  <c r="S3451" i="33"/>
  <c r="C3452" i="33"/>
  <c r="H3452" i="33"/>
  <c r="I3452" i="33"/>
  <c r="L3452" i="33"/>
  <c r="O3452" i="33"/>
  <c r="Q3452" i="33"/>
  <c r="R3452" i="33"/>
  <c r="S3452" i="33"/>
  <c r="C3453" i="33"/>
  <c r="H3453" i="33"/>
  <c r="I3453" i="33"/>
  <c r="L3453" i="33"/>
  <c r="O3453" i="33"/>
  <c r="Q3453" i="33"/>
  <c r="R3453" i="33"/>
  <c r="S3453" i="33"/>
  <c r="C3454" i="33"/>
  <c r="H3454" i="33"/>
  <c r="I3454" i="33"/>
  <c r="L3454" i="33"/>
  <c r="O3454" i="33"/>
  <c r="Q3454" i="33"/>
  <c r="R3454" i="33"/>
  <c r="S3454" i="33"/>
  <c r="C3455" i="33"/>
  <c r="H3455" i="33"/>
  <c r="I3455" i="33"/>
  <c r="L3455" i="33"/>
  <c r="O3455" i="33"/>
  <c r="Q3455" i="33"/>
  <c r="R3455" i="33"/>
  <c r="S3455" i="33"/>
  <c r="C3456" i="33"/>
  <c r="H3456" i="33"/>
  <c r="I3456" i="33"/>
  <c r="L3456" i="33"/>
  <c r="O3456" i="33"/>
  <c r="Q3456" i="33"/>
  <c r="R3456" i="33"/>
  <c r="S3456" i="33"/>
  <c r="C3457" i="33"/>
  <c r="H3457" i="33"/>
  <c r="I3457" i="33"/>
  <c r="L3457" i="33"/>
  <c r="O3457" i="33"/>
  <c r="Q3457" i="33"/>
  <c r="R3457" i="33"/>
  <c r="S3457" i="33"/>
  <c r="C3458" i="33"/>
  <c r="H3458" i="33"/>
  <c r="I3458" i="33"/>
  <c r="L3458" i="33"/>
  <c r="O3458" i="33"/>
  <c r="Q3458" i="33"/>
  <c r="R3458" i="33"/>
  <c r="S3458" i="33"/>
  <c r="C3459" i="33"/>
  <c r="H3459" i="33"/>
  <c r="I3459" i="33"/>
  <c r="L3459" i="33"/>
  <c r="O3459" i="33"/>
  <c r="Q3459" i="33"/>
  <c r="R3459" i="33"/>
  <c r="S3459" i="33"/>
  <c r="C3460" i="33"/>
  <c r="H3460" i="33"/>
  <c r="I3460" i="33"/>
  <c r="L3460" i="33"/>
  <c r="O3460" i="33"/>
  <c r="Q3460" i="33"/>
  <c r="R3460" i="33"/>
  <c r="S3460" i="33"/>
  <c r="C3461" i="33"/>
  <c r="H3461" i="33"/>
  <c r="I3461" i="33"/>
  <c r="L3461" i="33"/>
  <c r="O3461" i="33"/>
  <c r="Q3461" i="33"/>
  <c r="R3461" i="33"/>
  <c r="S3461" i="33"/>
  <c r="C3462" i="33"/>
  <c r="H3462" i="33"/>
  <c r="I3462" i="33"/>
  <c r="L3462" i="33"/>
  <c r="O3462" i="33"/>
  <c r="Q3462" i="33"/>
  <c r="R3462" i="33"/>
  <c r="S3462" i="33"/>
  <c r="C3463" i="33"/>
  <c r="H3463" i="33"/>
  <c r="I3463" i="33"/>
  <c r="L3463" i="33"/>
  <c r="O3463" i="33"/>
  <c r="Q3463" i="33"/>
  <c r="R3463" i="33"/>
  <c r="S3463" i="33"/>
  <c r="C3464" i="33"/>
  <c r="H3464" i="33"/>
  <c r="I3464" i="33"/>
  <c r="L3464" i="33"/>
  <c r="O3464" i="33"/>
  <c r="Q3464" i="33"/>
  <c r="R3464" i="33"/>
  <c r="S3464" i="33"/>
  <c r="C3465" i="33"/>
  <c r="H3465" i="33"/>
  <c r="I3465" i="33"/>
  <c r="L3465" i="33"/>
  <c r="O3465" i="33"/>
  <c r="Q3465" i="33"/>
  <c r="R3465" i="33"/>
  <c r="S3465" i="33"/>
  <c r="C3466" i="33"/>
  <c r="H3466" i="33"/>
  <c r="I3466" i="33"/>
  <c r="L3466" i="33"/>
  <c r="O3466" i="33"/>
  <c r="Q3466" i="33"/>
  <c r="R3466" i="33"/>
  <c r="S3466" i="33"/>
  <c r="C3467" i="33"/>
  <c r="H3467" i="33"/>
  <c r="I3467" i="33"/>
  <c r="L3467" i="33"/>
  <c r="O3467" i="33"/>
  <c r="Q3467" i="33"/>
  <c r="R3467" i="33"/>
  <c r="S3467" i="33"/>
  <c r="C3468" i="33"/>
  <c r="H3468" i="33"/>
  <c r="I3468" i="33"/>
  <c r="L3468" i="33"/>
  <c r="O3468" i="33"/>
  <c r="Q3468" i="33"/>
  <c r="R3468" i="33"/>
  <c r="S3468" i="33"/>
  <c r="C3469" i="33"/>
  <c r="H3469" i="33"/>
  <c r="I3469" i="33"/>
  <c r="L3469" i="33"/>
  <c r="O3469" i="33"/>
  <c r="Q3469" i="33"/>
  <c r="R3469" i="33"/>
  <c r="S3469" i="33"/>
  <c r="C3470" i="33"/>
  <c r="H3470" i="33"/>
  <c r="I3470" i="33"/>
  <c r="L3470" i="33"/>
  <c r="O3470" i="33"/>
  <c r="Q3470" i="33"/>
  <c r="R3470" i="33"/>
  <c r="S3470" i="33"/>
  <c r="C3471" i="33"/>
  <c r="H3471" i="33"/>
  <c r="I3471" i="33"/>
  <c r="L3471" i="33"/>
  <c r="O3471" i="33"/>
  <c r="Q3471" i="33"/>
  <c r="R3471" i="33"/>
  <c r="S3471" i="33"/>
  <c r="C3472" i="33"/>
  <c r="H3472" i="33"/>
  <c r="I3472" i="33"/>
  <c r="L3472" i="33"/>
  <c r="O3472" i="33"/>
  <c r="Q3472" i="33"/>
  <c r="R3472" i="33"/>
  <c r="S3472" i="33"/>
  <c r="C3473" i="33"/>
  <c r="H3473" i="33"/>
  <c r="I3473" i="33"/>
  <c r="L3473" i="33"/>
  <c r="O3473" i="33"/>
  <c r="Q3473" i="33"/>
  <c r="R3473" i="33"/>
  <c r="S3473" i="33"/>
  <c r="C3474" i="33"/>
  <c r="H3474" i="33"/>
  <c r="I3474" i="33"/>
  <c r="L3474" i="33"/>
  <c r="O3474" i="33"/>
  <c r="Q3474" i="33"/>
  <c r="R3474" i="33"/>
  <c r="S3474" i="33"/>
  <c r="C3475" i="33"/>
  <c r="H3475" i="33"/>
  <c r="I3475" i="33"/>
  <c r="L3475" i="33"/>
  <c r="O3475" i="33"/>
  <c r="Q3475" i="33"/>
  <c r="R3475" i="33"/>
  <c r="S3475" i="33"/>
  <c r="C3476" i="33"/>
  <c r="H3476" i="33"/>
  <c r="I3476" i="33"/>
  <c r="L3476" i="33"/>
  <c r="O3476" i="33"/>
  <c r="Q3476" i="33"/>
  <c r="R3476" i="33"/>
  <c r="S3476" i="33"/>
  <c r="C3477" i="33"/>
  <c r="H3477" i="33"/>
  <c r="I3477" i="33"/>
  <c r="L3477" i="33"/>
  <c r="O3477" i="33"/>
  <c r="Q3477" i="33"/>
  <c r="R3477" i="33"/>
  <c r="S3477" i="33"/>
  <c r="C3478" i="33"/>
  <c r="H3478" i="33"/>
  <c r="I3478" i="33"/>
  <c r="L3478" i="33"/>
  <c r="O3478" i="33"/>
  <c r="Q3478" i="33"/>
  <c r="R3478" i="33"/>
  <c r="S3478" i="33"/>
  <c r="C3479" i="33"/>
  <c r="H3479" i="33"/>
  <c r="I3479" i="33"/>
  <c r="L3479" i="33"/>
  <c r="O3479" i="33"/>
  <c r="Q3479" i="33"/>
  <c r="R3479" i="33"/>
  <c r="S3479" i="33"/>
  <c r="C3480" i="33"/>
  <c r="H3480" i="33"/>
  <c r="I3480" i="33"/>
  <c r="L3480" i="33"/>
  <c r="O3480" i="33"/>
  <c r="Q3480" i="33"/>
  <c r="R3480" i="33"/>
  <c r="S3480" i="33"/>
  <c r="C3481" i="33"/>
  <c r="H3481" i="33"/>
  <c r="I3481" i="33"/>
  <c r="L3481" i="33"/>
  <c r="O3481" i="33"/>
  <c r="Q3481" i="33"/>
  <c r="R3481" i="33"/>
  <c r="S3481" i="33"/>
  <c r="C3482" i="33"/>
  <c r="H3482" i="33"/>
  <c r="I3482" i="33"/>
  <c r="L3482" i="33"/>
  <c r="O3482" i="33"/>
  <c r="Q3482" i="33"/>
  <c r="R3482" i="33"/>
  <c r="S3482" i="33"/>
  <c r="C3483" i="33"/>
  <c r="H3483" i="33"/>
  <c r="I3483" i="33"/>
  <c r="L3483" i="33"/>
  <c r="O3483" i="33"/>
  <c r="Q3483" i="33"/>
  <c r="R3483" i="33"/>
  <c r="S3483" i="33"/>
  <c r="C3484" i="33"/>
  <c r="H3484" i="33"/>
  <c r="I3484" i="33"/>
  <c r="L3484" i="33"/>
  <c r="O3484" i="33"/>
  <c r="Q3484" i="33"/>
  <c r="R3484" i="33"/>
  <c r="S3484" i="33"/>
  <c r="C3485" i="33"/>
  <c r="H3485" i="33"/>
  <c r="I3485" i="33"/>
  <c r="L3485" i="33"/>
  <c r="O3485" i="33"/>
  <c r="Q3485" i="33"/>
  <c r="R3485" i="33"/>
  <c r="S3485" i="33"/>
  <c r="C3486" i="33"/>
  <c r="H3486" i="33"/>
  <c r="I3486" i="33"/>
  <c r="L3486" i="33"/>
  <c r="O3486" i="33"/>
  <c r="Q3486" i="33"/>
  <c r="R3486" i="33"/>
  <c r="S3486" i="33"/>
  <c r="C3487" i="33"/>
  <c r="H3487" i="33"/>
  <c r="I3487" i="33"/>
  <c r="L3487" i="33"/>
  <c r="O3487" i="33"/>
  <c r="Q3487" i="33"/>
  <c r="R3487" i="33"/>
  <c r="S3487" i="33"/>
  <c r="C3488" i="33"/>
  <c r="H3488" i="33"/>
  <c r="I3488" i="33"/>
  <c r="L3488" i="33"/>
  <c r="O3488" i="33"/>
  <c r="Q3488" i="33"/>
  <c r="R3488" i="33"/>
  <c r="S3488" i="33"/>
  <c r="C3489" i="33"/>
  <c r="H3489" i="33"/>
  <c r="I3489" i="33"/>
  <c r="L3489" i="33"/>
  <c r="O3489" i="33"/>
  <c r="Q3489" i="33"/>
  <c r="R3489" i="33"/>
  <c r="S3489" i="33"/>
  <c r="C3490" i="33"/>
  <c r="H3490" i="33"/>
  <c r="I3490" i="33"/>
  <c r="L3490" i="33"/>
  <c r="O3490" i="33"/>
  <c r="Q3490" i="33"/>
  <c r="R3490" i="33"/>
  <c r="S3490" i="33"/>
  <c r="C3491" i="33"/>
  <c r="H3491" i="33"/>
  <c r="I3491" i="33"/>
  <c r="L3491" i="33"/>
  <c r="O3491" i="33"/>
  <c r="Q3491" i="33"/>
  <c r="R3491" i="33"/>
  <c r="S3491" i="33"/>
  <c r="C3492" i="33"/>
  <c r="H3492" i="33"/>
  <c r="I3492" i="33"/>
  <c r="L3492" i="33"/>
  <c r="O3492" i="33"/>
  <c r="Q3492" i="33"/>
  <c r="R3492" i="33"/>
  <c r="S3492" i="33"/>
  <c r="C3493" i="33"/>
  <c r="H3493" i="33"/>
  <c r="I3493" i="33"/>
  <c r="L3493" i="33"/>
  <c r="O3493" i="33"/>
  <c r="Q3493" i="33"/>
  <c r="R3493" i="33"/>
  <c r="S3493" i="33"/>
  <c r="C3494" i="33"/>
  <c r="H3494" i="33"/>
  <c r="I3494" i="33"/>
  <c r="L3494" i="33"/>
  <c r="O3494" i="33"/>
  <c r="Q3494" i="33"/>
  <c r="R3494" i="33"/>
  <c r="S3494" i="33"/>
  <c r="C3495" i="33"/>
  <c r="H3495" i="33"/>
  <c r="I3495" i="33"/>
  <c r="L3495" i="33"/>
  <c r="O3495" i="33"/>
  <c r="Q3495" i="33"/>
  <c r="R3495" i="33"/>
  <c r="S3495" i="33"/>
  <c r="C3496" i="33"/>
  <c r="H3496" i="33"/>
  <c r="I3496" i="33"/>
  <c r="L3496" i="33"/>
  <c r="O3496" i="33"/>
  <c r="Q3496" i="33"/>
  <c r="R3496" i="33"/>
  <c r="S3496" i="33"/>
  <c r="C3497" i="33"/>
  <c r="H3497" i="33"/>
  <c r="I3497" i="33"/>
  <c r="L3497" i="33"/>
  <c r="O3497" i="33"/>
  <c r="Q3497" i="33"/>
  <c r="R3497" i="33"/>
  <c r="S3497" i="33"/>
  <c r="C3498" i="33"/>
  <c r="H3498" i="33"/>
  <c r="I3498" i="33"/>
  <c r="L3498" i="33"/>
  <c r="O3498" i="33"/>
  <c r="Q3498" i="33"/>
  <c r="R3498" i="33"/>
  <c r="S3498" i="33"/>
  <c r="C3499" i="33"/>
  <c r="H3499" i="33"/>
  <c r="I3499" i="33"/>
  <c r="L3499" i="33"/>
  <c r="O3499" i="33"/>
  <c r="Q3499" i="33"/>
  <c r="R3499" i="33"/>
  <c r="S3499" i="33"/>
  <c r="C3500" i="33"/>
  <c r="H3500" i="33"/>
  <c r="I3500" i="33"/>
  <c r="L3500" i="33"/>
  <c r="O3500" i="33"/>
  <c r="Q3500" i="33"/>
  <c r="R3500" i="33"/>
  <c r="S3500" i="33"/>
  <c r="C3501" i="33"/>
  <c r="H3501" i="33"/>
  <c r="I3501" i="33"/>
  <c r="L3501" i="33"/>
  <c r="O3501" i="33"/>
  <c r="Q3501" i="33"/>
  <c r="R3501" i="33"/>
  <c r="S3501" i="33"/>
  <c r="C3502" i="33"/>
  <c r="H3502" i="33"/>
  <c r="I3502" i="33"/>
  <c r="L3502" i="33"/>
  <c r="O3502" i="33"/>
  <c r="Q3502" i="33"/>
  <c r="R3502" i="33"/>
  <c r="S3502" i="33"/>
  <c r="C3503" i="33"/>
  <c r="H3503" i="33"/>
  <c r="I3503" i="33"/>
  <c r="L3503" i="33"/>
  <c r="O3503" i="33"/>
  <c r="Q3503" i="33"/>
  <c r="R3503" i="33"/>
  <c r="S3503" i="33"/>
  <c r="C3504" i="33"/>
  <c r="H3504" i="33"/>
  <c r="I3504" i="33"/>
  <c r="L3504" i="33"/>
  <c r="O3504" i="33"/>
  <c r="Q3504" i="33"/>
  <c r="R3504" i="33"/>
  <c r="S3504" i="33"/>
  <c r="C3505" i="33"/>
  <c r="H3505" i="33"/>
  <c r="I3505" i="33"/>
  <c r="L3505" i="33"/>
  <c r="O3505" i="33"/>
  <c r="Q3505" i="33"/>
  <c r="R3505" i="33"/>
  <c r="S3505" i="33"/>
  <c r="C3506" i="33"/>
  <c r="H3506" i="33"/>
  <c r="I3506" i="33"/>
  <c r="L3506" i="33"/>
  <c r="O3506" i="33"/>
  <c r="Q3506" i="33"/>
  <c r="R3506" i="33"/>
  <c r="S3506" i="33"/>
  <c r="C3507" i="33"/>
  <c r="H3507" i="33"/>
  <c r="I3507" i="33"/>
  <c r="L3507" i="33"/>
  <c r="O3507" i="33"/>
  <c r="Q3507" i="33"/>
  <c r="R3507" i="33"/>
  <c r="S3507" i="33"/>
  <c r="C3508" i="33"/>
  <c r="H3508" i="33"/>
  <c r="I3508" i="33"/>
  <c r="L3508" i="33"/>
  <c r="O3508" i="33"/>
  <c r="Q3508" i="33"/>
  <c r="R3508" i="33"/>
  <c r="S3508" i="33"/>
  <c r="C3509" i="33"/>
  <c r="H3509" i="33"/>
  <c r="I3509" i="33"/>
  <c r="L3509" i="33"/>
  <c r="O3509" i="33"/>
  <c r="Q3509" i="33"/>
  <c r="R3509" i="33"/>
  <c r="S3509" i="33"/>
  <c r="C3510" i="33"/>
  <c r="H3510" i="33"/>
  <c r="I3510" i="33"/>
  <c r="L3510" i="33"/>
  <c r="O3510" i="33"/>
  <c r="Q3510" i="33"/>
  <c r="R3510" i="33"/>
  <c r="S3510" i="33"/>
  <c r="C3511" i="33"/>
  <c r="H3511" i="33"/>
  <c r="I3511" i="33"/>
  <c r="L3511" i="33"/>
  <c r="O3511" i="33"/>
  <c r="Q3511" i="33"/>
  <c r="R3511" i="33"/>
  <c r="S3511" i="33"/>
  <c r="C3512" i="33"/>
  <c r="H3512" i="33"/>
  <c r="I3512" i="33"/>
  <c r="L3512" i="33"/>
  <c r="O3512" i="33"/>
  <c r="Q3512" i="33"/>
  <c r="R3512" i="33"/>
  <c r="S3512" i="33"/>
  <c r="C3513" i="33"/>
  <c r="H3513" i="33"/>
  <c r="I3513" i="33"/>
  <c r="L3513" i="33"/>
  <c r="O3513" i="33"/>
  <c r="Q3513" i="33"/>
  <c r="R3513" i="33"/>
  <c r="S3513" i="33"/>
  <c r="C3514" i="33"/>
  <c r="H3514" i="33"/>
  <c r="I3514" i="33"/>
  <c r="L3514" i="33"/>
  <c r="O3514" i="33"/>
  <c r="Q3514" i="33"/>
  <c r="R3514" i="33"/>
  <c r="S3514" i="33"/>
  <c r="C3515" i="33"/>
  <c r="H3515" i="33"/>
  <c r="I3515" i="33"/>
  <c r="L3515" i="33"/>
  <c r="O3515" i="33"/>
  <c r="Q3515" i="33"/>
  <c r="R3515" i="33"/>
  <c r="S3515" i="33"/>
  <c r="C3516" i="33"/>
  <c r="H3516" i="33"/>
  <c r="I3516" i="33"/>
  <c r="L3516" i="33"/>
  <c r="O3516" i="33"/>
  <c r="Q3516" i="33"/>
  <c r="R3516" i="33"/>
  <c r="S3516" i="33"/>
  <c r="C3517" i="33"/>
  <c r="H3517" i="33"/>
  <c r="I3517" i="33"/>
  <c r="L3517" i="33"/>
  <c r="O3517" i="33"/>
  <c r="Q3517" i="33"/>
  <c r="R3517" i="33"/>
  <c r="S3517" i="33"/>
  <c r="C3518" i="33"/>
  <c r="H3518" i="33"/>
  <c r="I3518" i="33"/>
  <c r="L3518" i="33"/>
  <c r="O3518" i="33"/>
  <c r="Q3518" i="33"/>
  <c r="R3518" i="33"/>
  <c r="S3518" i="33"/>
  <c r="C3519" i="33"/>
  <c r="H3519" i="33"/>
  <c r="I3519" i="33"/>
  <c r="L3519" i="33"/>
  <c r="O3519" i="33"/>
  <c r="Q3519" i="33"/>
  <c r="R3519" i="33"/>
  <c r="S3519" i="33"/>
  <c r="C3520" i="33"/>
  <c r="H3520" i="33"/>
  <c r="I3520" i="33"/>
  <c r="L3520" i="33"/>
  <c r="O3520" i="33"/>
  <c r="Q3520" i="33"/>
  <c r="R3520" i="33"/>
  <c r="S3520" i="33"/>
  <c r="C3521" i="33"/>
  <c r="H3521" i="33"/>
  <c r="I3521" i="33"/>
  <c r="L3521" i="33"/>
  <c r="O3521" i="33"/>
  <c r="Q3521" i="33"/>
  <c r="R3521" i="33"/>
  <c r="S3521" i="33"/>
  <c r="C3522" i="33"/>
  <c r="H3522" i="33"/>
  <c r="I3522" i="33"/>
  <c r="L3522" i="33"/>
  <c r="O3522" i="33"/>
  <c r="Q3522" i="33"/>
  <c r="R3522" i="33"/>
  <c r="S3522" i="33"/>
  <c r="C3523" i="33"/>
  <c r="H3523" i="33"/>
  <c r="I3523" i="33"/>
  <c r="L3523" i="33"/>
  <c r="O3523" i="33"/>
  <c r="Q3523" i="33"/>
  <c r="R3523" i="33"/>
  <c r="S3523" i="33"/>
  <c r="C3524" i="33"/>
  <c r="H3524" i="33"/>
  <c r="I3524" i="33"/>
  <c r="L3524" i="33"/>
  <c r="O3524" i="33"/>
  <c r="Q3524" i="33"/>
  <c r="R3524" i="33"/>
  <c r="S3524" i="33"/>
  <c r="C3525" i="33"/>
  <c r="H3525" i="33"/>
  <c r="I3525" i="33"/>
  <c r="L3525" i="33"/>
  <c r="O3525" i="33"/>
  <c r="Q3525" i="33"/>
  <c r="R3525" i="33"/>
  <c r="S3525" i="33"/>
  <c r="C3526" i="33"/>
  <c r="H3526" i="33"/>
  <c r="I3526" i="33"/>
  <c r="L3526" i="33"/>
  <c r="O3526" i="33"/>
  <c r="Q3526" i="33"/>
  <c r="R3526" i="33"/>
  <c r="S3526" i="33"/>
  <c r="C3527" i="33"/>
  <c r="H3527" i="33"/>
  <c r="I3527" i="33"/>
  <c r="L3527" i="33"/>
  <c r="O3527" i="33"/>
  <c r="Q3527" i="33"/>
  <c r="R3527" i="33"/>
  <c r="S3527" i="33"/>
  <c r="C3528" i="33"/>
  <c r="H3528" i="33"/>
  <c r="I3528" i="33"/>
  <c r="L3528" i="33"/>
  <c r="O3528" i="33"/>
  <c r="Q3528" i="33"/>
  <c r="R3528" i="33"/>
  <c r="S3528" i="33"/>
  <c r="C3529" i="33"/>
  <c r="H3529" i="33"/>
  <c r="I3529" i="33"/>
  <c r="L3529" i="33"/>
  <c r="O3529" i="33"/>
  <c r="Q3529" i="33"/>
  <c r="R3529" i="33"/>
  <c r="S3529" i="33"/>
  <c r="C3530" i="33"/>
  <c r="H3530" i="33"/>
  <c r="I3530" i="33"/>
  <c r="L3530" i="33"/>
  <c r="O3530" i="33"/>
  <c r="Q3530" i="33"/>
  <c r="R3530" i="33"/>
  <c r="S3530" i="33"/>
  <c r="C3531" i="33"/>
  <c r="H3531" i="33"/>
  <c r="I3531" i="33"/>
  <c r="L3531" i="33"/>
  <c r="O3531" i="33"/>
  <c r="Q3531" i="33"/>
  <c r="R3531" i="33"/>
  <c r="S3531" i="33"/>
  <c r="C3532" i="33"/>
  <c r="H3532" i="33"/>
  <c r="I3532" i="33"/>
  <c r="L3532" i="33"/>
  <c r="O3532" i="33"/>
  <c r="Q3532" i="33"/>
  <c r="R3532" i="33"/>
  <c r="S3532" i="33"/>
  <c r="C3533" i="33"/>
  <c r="H3533" i="33"/>
  <c r="I3533" i="33"/>
  <c r="L3533" i="33"/>
  <c r="O3533" i="33"/>
  <c r="Q3533" i="33"/>
  <c r="R3533" i="33"/>
  <c r="S3533" i="33"/>
  <c r="C3534" i="33"/>
  <c r="H3534" i="33"/>
  <c r="I3534" i="33"/>
  <c r="L3534" i="33"/>
  <c r="O3534" i="33"/>
  <c r="Q3534" i="33"/>
  <c r="R3534" i="33"/>
  <c r="S3534" i="33"/>
  <c r="C3535" i="33"/>
  <c r="H3535" i="33"/>
  <c r="I3535" i="33"/>
  <c r="L3535" i="33"/>
  <c r="O3535" i="33"/>
  <c r="Q3535" i="33"/>
  <c r="R3535" i="33"/>
  <c r="S3535" i="33"/>
  <c r="C3536" i="33"/>
  <c r="H3536" i="33"/>
  <c r="I3536" i="33"/>
  <c r="L3536" i="33"/>
  <c r="O3536" i="33"/>
  <c r="Q3536" i="33"/>
  <c r="R3536" i="33"/>
  <c r="S3536" i="33"/>
  <c r="C3537" i="33"/>
  <c r="H3537" i="33"/>
  <c r="I3537" i="33"/>
  <c r="L3537" i="33"/>
  <c r="O3537" i="33"/>
  <c r="Q3537" i="33"/>
  <c r="R3537" i="33"/>
  <c r="S3537" i="33"/>
  <c r="C3538" i="33"/>
  <c r="H3538" i="33"/>
  <c r="I3538" i="33"/>
  <c r="L3538" i="33"/>
  <c r="O3538" i="33"/>
  <c r="Q3538" i="33"/>
  <c r="R3538" i="33"/>
  <c r="S3538" i="33"/>
  <c r="C3539" i="33"/>
  <c r="H3539" i="33"/>
  <c r="I3539" i="33"/>
  <c r="L3539" i="33"/>
  <c r="O3539" i="33"/>
  <c r="Q3539" i="33"/>
  <c r="R3539" i="33"/>
  <c r="S3539" i="33"/>
  <c r="C3540" i="33"/>
  <c r="H3540" i="33"/>
  <c r="I3540" i="33"/>
  <c r="L3540" i="33"/>
  <c r="O3540" i="33"/>
  <c r="Q3540" i="33"/>
  <c r="R3540" i="33"/>
  <c r="S3540" i="33"/>
  <c r="C3541" i="33"/>
  <c r="H3541" i="33"/>
  <c r="I3541" i="33"/>
  <c r="L3541" i="33"/>
  <c r="O3541" i="33"/>
  <c r="Q3541" i="33"/>
  <c r="R3541" i="33"/>
  <c r="S3541" i="33"/>
  <c r="C3542" i="33"/>
  <c r="H3542" i="33"/>
  <c r="I3542" i="33"/>
  <c r="L3542" i="33"/>
  <c r="O3542" i="33"/>
  <c r="Q3542" i="33"/>
  <c r="R3542" i="33"/>
  <c r="S3542" i="33"/>
  <c r="C3543" i="33"/>
  <c r="H3543" i="33"/>
  <c r="I3543" i="33"/>
  <c r="L3543" i="33"/>
  <c r="O3543" i="33"/>
  <c r="Q3543" i="33"/>
  <c r="R3543" i="33"/>
  <c r="S3543" i="33"/>
  <c r="C3544" i="33"/>
  <c r="H3544" i="33"/>
  <c r="I3544" i="33"/>
  <c r="L3544" i="33"/>
  <c r="O3544" i="33"/>
  <c r="Q3544" i="33"/>
  <c r="R3544" i="33"/>
  <c r="S3544" i="33"/>
  <c r="C3545" i="33"/>
  <c r="H3545" i="33"/>
  <c r="I3545" i="33"/>
  <c r="L3545" i="33"/>
  <c r="O3545" i="33"/>
  <c r="Q3545" i="33"/>
  <c r="R3545" i="33"/>
  <c r="S3545" i="33"/>
  <c r="C3546" i="33"/>
  <c r="H3546" i="33"/>
  <c r="I3546" i="33"/>
  <c r="L3546" i="33"/>
  <c r="O3546" i="33"/>
  <c r="Q3546" i="33"/>
  <c r="R3546" i="33"/>
  <c r="S3546" i="33"/>
  <c r="C3547" i="33"/>
  <c r="H3547" i="33"/>
  <c r="I3547" i="33"/>
  <c r="L3547" i="33"/>
  <c r="O3547" i="33"/>
  <c r="Q3547" i="33"/>
  <c r="R3547" i="33"/>
  <c r="S3547" i="33"/>
  <c r="C3548" i="33"/>
  <c r="H3548" i="33"/>
  <c r="I3548" i="33"/>
  <c r="L3548" i="33"/>
  <c r="O3548" i="33"/>
  <c r="Q3548" i="33"/>
  <c r="R3548" i="33"/>
  <c r="S3548" i="33"/>
  <c r="C3549" i="33"/>
  <c r="H3549" i="33"/>
  <c r="I3549" i="33"/>
  <c r="L3549" i="33"/>
  <c r="O3549" i="33"/>
  <c r="Q3549" i="33"/>
  <c r="R3549" i="33"/>
  <c r="S3549" i="33"/>
  <c r="C3550" i="33"/>
  <c r="H3550" i="33"/>
  <c r="I3550" i="33"/>
  <c r="L3550" i="33"/>
  <c r="O3550" i="33"/>
  <c r="Q3550" i="33"/>
  <c r="R3550" i="33"/>
  <c r="S3550" i="33"/>
  <c r="C3551" i="33"/>
  <c r="H3551" i="33"/>
  <c r="I3551" i="33"/>
  <c r="L3551" i="33"/>
  <c r="O3551" i="33"/>
  <c r="Q3551" i="33"/>
  <c r="R3551" i="33"/>
  <c r="S3551" i="33"/>
  <c r="C3552" i="33"/>
  <c r="H3552" i="33"/>
  <c r="I3552" i="33"/>
  <c r="L3552" i="33"/>
  <c r="O3552" i="33"/>
  <c r="Q3552" i="33"/>
  <c r="R3552" i="33"/>
  <c r="S3552" i="33"/>
  <c r="C3553" i="33"/>
  <c r="H3553" i="33"/>
  <c r="I3553" i="33"/>
  <c r="L3553" i="33"/>
  <c r="O3553" i="33"/>
  <c r="Q3553" i="33"/>
  <c r="R3553" i="33"/>
  <c r="S3553" i="33"/>
  <c r="C3554" i="33"/>
  <c r="H3554" i="33"/>
  <c r="I3554" i="33"/>
  <c r="L3554" i="33"/>
  <c r="O3554" i="33"/>
  <c r="Q3554" i="33"/>
  <c r="R3554" i="33"/>
  <c r="S3554" i="33"/>
  <c r="C3555" i="33"/>
  <c r="H3555" i="33"/>
  <c r="I3555" i="33"/>
  <c r="L3555" i="33"/>
  <c r="O3555" i="33"/>
  <c r="Q3555" i="33"/>
  <c r="R3555" i="33"/>
  <c r="S3555" i="33"/>
  <c r="C3556" i="33"/>
  <c r="H3556" i="33"/>
  <c r="I3556" i="33"/>
  <c r="L3556" i="33"/>
  <c r="O3556" i="33"/>
  <c r="Q3556" i="33"/>
  <c r="R3556" i="33"/>
  <c r="S3556" i="33"/>
  <c r="C3557" i="33"/>
  <c r="H3557" i="33"/>
  <c r="I3557" i="33"/>
  <c r="L3557" i="33"/>
  <c r="O3557" i="33"/>
  <c r="Q3557" i="33"/>
  <c r="R3557" i="33"/>
  <c r="S3557" i="33"/>
  <c r="C3558" i="33"/>
  <c r="H3558" i="33"/>
  <c r="I3558" i="33"/>
  <c r="L3558" i="33"/>
  <c r="O3558" i="33"/>
  <c r="Q3558" i="33"/>
  <c r="R3558" i="33"/>
  <c r="S3558" i="33"/>
  <c r="C3559" i="33"/>
  <c r="H3559" i="33"/>
  <c r="I3559" i="33"/>
  <c r="L3559" i="33"/>
  <c r="O3559" i="33"/>
  <c r="Q3559" i="33"/>
  <c r="R3559" i="33"/>
  <c r="S3559" i="33"/>
  <c r="C3560" i="33"/>
  <c r="H3560" i="33"/>
  <c r="I3560" i="33"/>
  <c r="L3560" i="33"/>
  <c r="O3560" i="33"/>
  <c r="Q3560" i="33"/>
  <c r="R3560" i="33"/>
  <c r="S3560" i="33"/>
  <c r="C3561" i="33"/>
  <c r="H3561" i="33"/>
  <c r="I3561" i="33"/>
  <c r="L3561" i="33"/>
  <c r="O3561" i="33"/>
  <c r="Q3561" i="33"/>
  <c r="R3561" i="33"/>
  <c r="S3561" i="33"/>
  <c r="C3562" i="33"/>
  <c r="H3562" i="33"/>
  <c r="I3562" i="33"/>
  <c r="L3562" i="33"/>
  <c r="O3562" i="33"/>
  <c r="Q3562" i="33"/>
  <c r="R3562" i="33"/>
  <c r="S3562" i="33"/>
  <c r="C3563" i="33"/>
  <c r="H3563" i="33"/>
  <c r="I3563" i="33"/>
  <c r="L3563" i="33"/>
  <c r="O3563" i="33"/>
  <c r="Q3563" i="33"/>
  <c r="R3563" i="33"/>
  <c r="S3563" i="33"/>
  <c r="C3564" i="33"/>
  <c r="H3564" i="33"/>
  <c r="I3564" i="33"/>
  <c r="L3564" i="33"/>
  <c r="O3564" i="33"/>
  <c r="Q3564" i="33"/>
  <c r="R3564" i="33"/>
  <c r="S3564" i="33"/>
  <c r="C3565" i="33"/>
  <c r="H3565" i="33"/>
  <c r="I3565" i="33"/>
  <c r="L3565" i="33"/>
  <c r="O3565" i="33"/>
  <c r="Q3565" i="33"/>
  <c r="R3565" i="33"/>
  <c r="S3565" i="33"/>
  <c r="C3566" i="33"/>
  <c r="H3566" i="33"/>
  <c r="I3566" i="33"/>
  <c r="L3566" i="33"/>
  <c r="O3566" i="33"/>
  <c r="Q3566" i="33"/>
  <c r="R3566" i="33"/>
  <c r="S3566" i="33"/>
  <c r="C3567" i="33"/>
  <c r="H3567" i="33"/>
  <c r="I3567" i="33"/>
  <c r="L3567" i="33"/>
  <c r="O3567" i="33"/>
  <c r="Q3567" i="33"/>
  <c r="R3567" i="33"/>
  <c r="S3567" i="33"/>
  <c r="C3568" i="33"/>
  <c r="H3568" i="33"/>
  <c r="I3568" i="33"/>
  <c r="L3568" i="33"/>
  <c r="O3568" i="33"/>
  <c r="Q3568" i="33"/>
  <c r="R3568" i="33"/>
  <c r="S3568" i="33"/>
  <c r="C3569" i="33"/>
  <c r="H3569" i="33"/>
  <c r="I3569" i="33"/>
  <c r="L3569" i="33"/>
  <c r="O3569" i="33"/>
  <c r="Q3569" i="33"/>
  <c r="R3569" i="33"/>
  <c r="S3569" i="33"/>
  <c r="C3570" i="33"/>
  <c r="H3570" i="33"/>
  <c r="I3570" i="33"/>
  <c r="L3570" i="33"/>
  <c r="O3570" i="33"/>
  <c r="Q3570" i="33"/>
  <c r="R3570" i="33"/>
  <c r="S3570" i="33"/>
  <c r="C3571" i="33"/>
  <c r="H3571" i="33"/>
  <c r="I3571" i="33"/>
  <c r="L3571" i="33"/>
  <c r="O3571" i="33"/>
  <c r="Q3571" i="33"/>
  <c r="R3571" i="33"/>
  <c r="S3571" i="33"/>
  <c r="C3572" i="33"/>
  <c r="H3572" i="33"/>
  <c r="I3572" i="33"/>
  <c r="L3572" i="33"/>
  <c r="O3572" i="33"/>
  <c r="Q3572" i="33"/>
  <c r="R3572" i="33"/>
  <c r="S3572" i="33"/>
  <c r="C3573" i="33"/>
  <c r="H3573" i="33"/>
  <c r="I3573" i="33"/>
  <c r="L3573" i="33"/>
  <c r="O3573" i="33"/>
  <c r="Q3573" i="33"/>
  <c r="R3573" i="33"/>
  <c r="S3573" i="33"/>
  <c r="C3574" i="33"/>
  <c r="H3574" i="33"/>
  <c r="I3574" i="33"/>
  <c r="L3574" i="33"/>
  <c r="O3574" i="33"/>
  <c r="Q3574" i="33"/>
  <c r="R3574" i="33"/>
  <c r="S3574" i="33"/>
  <c r="C3575" i="33"/>
  <c r="H3575" i="33"/>
  <c r="I3575" i="33"/>
  <c r="L3575" i="33"/>
  <c r="O3575" i="33"/>
  <c r="Q3575" i="33"/>
  <c r="R3575" i="33"/>
  <c r="S3575" i="33"/>
  <c r="C3576" i="33"/>
  <c r="H3576" i="33"/>
  <c r="I3576" i="33"/>
  <c r="L3576" i="33"/>
  <c r="O3576" i="33"/>
  <c r="Q3576" i="33"/>
  <c r="R3576" i="33"/>
  <c r="S3576" i="33"/>
  <c r="C3577" i="33"/>
  <c r="H3577" i="33"/>
  <c r="I3577" i="33"/>
  <c r="L3577" i="33"/>
  <c r="O3577" i="33"/>
  <c r="Q3577" i="33"/>
  <c r="R3577" i="33"/>
  <c r="S3577" i="33"/>
  <c r="C3578" i="33"/>
  <c r="H3578" i="33"/>
  <c r="I3578" i="33"/>
  <c r="L3578" i="33"/>
  <c r="O3578" i="33"/>
  <c r="Q3578" i="33"/>
  <c r="R3578" i="33"/>
  <c r="S3578" i="33"/>
  <c r="C3579" i="33"/>
  <c r="H3579" i="33"/>
  <c r="I3579" i="33"/>
  <c r="L3579" i="33"/>
  <c r="O3579" i="33"/>
  <c r="Q3579" i="33"/>
  <c r="R3579" i="33"/>
  <c r="S3579" i="33"/>
  <c r="C3580" i="33"/>
  <c r="H3580" i="33"/>
  <c r="I3580" i="33"/>
  <c r="L3580" i="33"/>
  <c r="O3580" i="33"/>
  <c r="Q3580" i="33"/>
  <c r="R3580" i="33"/>
  <c r="S3580" i="33"/>
  <c r="C3581" i="33"/>
  <c r="H3581" i="33"/>
  <c r="I3581" i="33"/>
  <c r="L3581" i="33"/>
  <c r="O3581" i="33"/>
  <c r="Q3581" i="33"/>
  <c r="R3581" i="33"/>
  <c r="S3581" i="33"/>
  <c r="C3582" i="33"/>
  <c r="H3582" i="33"/>
  <c r="I3582" i="33"/>
  <c r="L3582" i="33"/>
  <c r="O3582" i="33"/>
  <c r="Q3582" i="33"/>
  <c r="R3582" i="33"/>
  <c r="S3582" i="33"/>
  <c r="C3583" i="33"/>
  <c r="H3583" i="33"/>
  <c r="I3583" i="33"/>
  <c r="L3583" i="33"/>
  <c r="O3583" i="33"/>
  <c r="Q3583" i="33"/>
  <c r="R3583" i="33"/>
  <c r="S3583" i="33"/>
  <c r="C3584" i="33"/>
  <c r="H3584" i="33"/>
  <c r="I3584" i="33"/>
  <c r="L3584" i="33"/>
  <c r="O3584" i="33"/>
  <c r="Q3584" i="33"/>
  <c r="R3584" i="33"/>
  <c r="S3584" i="33"/>
  <c r="C3585" i="33"/>
  <c r="H3585" i="33"/>
  <c r="I3585" i="33"/>
  <c r="L3585" i="33"/>
  <c r="O3585" i="33"/>
  <c r="Q3585" i="33"/>
  <c r="R3585" i="33"/>
  <c r="S3585" i="33"/>
  <c r="C3586" i="33"/>
  <c r="H3586" i="33"/>
  <c r="I3586" i="33"/>
  <c r="L3586" i="33"/>
  <c r="O3586" i="33"/>
  <c r="Q3586" i="33"/>
  <c r="R3586" i="33"/>
  <c r="S3586" i="33"/>
  <c r="C3587" i="33"/>
  <c r="H3587" i="33"/>
  <c r="I3587" i="33"/>
  <c r="L3587" i="33"/>
  <c r="O3587" i="33"/>
  <c r="Q3587" i="33"/>
  <c r="R3587" i="33"/>
  <c r="S3587" i="33"/>
  <c r="C3588" i="33"/>
  <c r="H3588" i="33"/>
  <c r="I3588" i="33"/>
  <c r="L3588" i="33"/>
  <c r="O3588" i="33"/>
  <c r="Q3588" i="33"/>
  <c r="R3588" i="33"/>
  <c r="S3588" i="33"/>
  <c r="C3589" i="33"/>
  <c r="H3589" i="33"/>
  <c r="I3589" i="33"/>
  <c r="L3589" i="33"/>
  <c r="O3589" i="33"/>
  <c r="Q3589" i="33"/>
  <c r="R3589" i="33"/>
  <c r="S3589" i="33"/>
  <c r="C3590" i="33"/>
  <c r="H3590" i="33"/>
  <c r="I3590" i="33"/>
  <c r="L3590" i="33"/>
  <c r="O3590" i="33"/>
  <c r="Q3590" i="33"/>
  <c r="R3590" i="33"/>
  <c r="S3590" i="33"/>
  <c r="C3591" i="33"/>
  <c r="H3591" i="33"/>
  <c r="I3591" i="33"/>
  <c r="L3591" i="33"/>
  <c r="O3591" i="33"/>
  <c r="Q3591" i="33"/>
  <c r="R3591" i="33"/>
  <c r="S3591" i="33"/>
  <c r="C3592" i="33"/>
  <c r="H3592" i="33"/>
  <c r="I3592" i="33"/>
  <c r="L3592" i="33"/>
  <c r="O3592" i="33"/>
  <c r="Q3592" i="33"/>
  <c r="R3592" i="33"/>
  <c r="S3592" i="33"/>
  <c r="C3593" i="33"/>
  <c r="H3593" i="33"/>
  <c r="I3593" i="33"/>
  <c r="L3593" i="33"/>
  <c r="O3593" i="33"/>
  <c r="Q3593" i="33"/>
  <c r="R3593" i="33"/>
  <c r="S3593" i="33"/>
  <c r="C3594" i="33"/>
  <c r="H3594" i="33"/>
  <c r="I3594" i="33"/>
  <c r="L3594" i="33"/>
  <c r="O3594" i="33"/>
  <c r="Q3594" i="33"/>
  <c r="R3594" i="33"/>
  <c r="S3594" i="33"/>
  <c r="C3595" i="33"/>
  <c r="H3595" i="33"/>
  <c r="I3595" i="33"/>
  <c r="L3595" i="33"/>
  <c r="O3595" i="33"/>
  <c r="Q3595" i="33"/>
  <c r="R3595" i="33"/>
  <c r="S3595" i="33"/>
  <c r="C3596" i="33"/>
  <c r="H3596" i="33"/>
  <c r="I3596" i="33"/>
  <c r="L3596" i="33"/>
  <c r="O3596" i="33"/>
  <c r="Q3596" i="33"/>
  <c r="R3596" i="33"/>
  <c r="S3596" i="33"/>
  <c r="C3597" i="33"/>
  <c r="H3597" i="33"/>
  <c r="I3597" i="33"/>
  <c r="L3597" i="33"/>
  <c r="O3597" i="33"/>
  <c r="Q3597" i="33"/>
  <c r="R3597" i="33"/>
  <c r="S3597" i="33"/>
  <c r="C3598" i="33"/>
  <c r="H3598" i="33"/>
  <c r="I3598" i="33"/>
  <c r="L3598" i="33"/>
  <c r="O3598" i="33"/>
  <c r="Q3598" i="33"/>
  <c r="R3598" i="33"/>
  <c r="S3598" i="33"/>
  <c r="C3599" i="33"/>
  <c r="H3599" i="33"/>
  <c r="I3599" i="33"/>
  <c r="L3599" i="33"/>
  <c r="O3599" i="33"/>
  <c r="Q3599" i="33"/>
  <c r="R3599" i="33"/>
  <c r="S3599" i="33"/>
  <c r="C3600" i="33"/>
  <c r="H3600" i="33"/>
  <c r="I3600" i="33"/>
  <c r="L3600" i="33"/>
  <c r="O3600" i="33"/>
  <c r="Q3600" i="33"/>
  <c r="R3600" i="33"/>
  <c r="S3600" i="33"/>
  <c r="C3601" i="33"/>
  <c r="H3601" i="33"/>
  <c r="I3601" i="33"/>
  <c r="L3601" i="33"/>
  <c r="O3601" i="33"/>
  <c r="Q3601" i="33"/>
  <c r="R3601" i="33"/>
  <c r="S3601" i="33"/>
  <c r="C3602" i="33"/>
  <c r="H3602" i="33"/>
  <c r="I3602" i="33"/>
  <c r="L3602" i="33"/>
  <c r="O3602" i="33"/>
  <c r="Q3602" i="33"/>
  <c r="R3602" i="33"/>
  <c r="S3602" i="33"/>
  <c r="C3603" i="33"/>
  <c r="H3603" i="33"/>
  <c r="I3603" i="33"/>
  <c r="L3603" i="33"/>
  <c r="O3603" i="33"/>
  <c r="Q3603" i="33"/>
  <c r="R3603" i="33"/>
  <c r="S3603" i="33"/>
  <c r="C3604" i="33"/>
  <c r="H3604" i="33"/>
  <c r="I3604" i="33"/>
  <c r="L3604" i="33"/>
  <c r="O3604" i="33"/>
  <c r="Q3604" i="33"/>
  <c r="R3604" i="33"/>
  <c r="S3604" i="33"/>
  <c r="C3605" i="33"/>
  <c r="H3605" i="33"/>
  <c r="I3605" i="33"/>
  <c r="L3605" i="33"/>
  <c r="O3605" i="33"/>
  <c r="Q3605" i="33"/>
  <c r="R3605" i="33"/>
  <c r="S3605" i="33"/>
  <c r="C3606" i="33"/>
  <c r="H3606" i="33"/>
  <c r="I3606" i="33"/>
  <c r="L3606" i="33"/>
  <c r="O3606" i="33"/>
  <c r="Q3606" i="33"/>
  <c r="R3606" i="33"/>
  <c r="S3606" i="33"/>
  <c r="C3607" i="33"/>
  <c r="H3607" i="33"/>
  <c r="I3607" i="33"/>
  <c r="L3607" i="33"/>
  <c r="O3607" i="33"/>
  <c r="Q3607" i="33"/>
  <c r="R3607" i="33"/>
  <c r="S3607" i="33"/>
  <c r="C3608" i="33"/>
  <c r="H3608" i="33"/>
  <c r="I3608" i="33"/>
  <c r="L3608" i="33"/>
  <c r="O3608" i="33"/>
  <c r="Q3608" i="33"/>
  <c r="R3608" i="33"/>
  <c r="S3608" i="33"/>
  <c r="C3609" i="33"/>
  <c r="H3609" i="33"/>
  <c r="I3609" i="33"/>
  <c r="L3609" i="33"/>
  <c r="O3609" i="33"/>
  <c r="Q3609" i="33"/>
  <c r="R3609" i="33"/>
  <c r="S3609" i="33"/>
  <c r="C3610" i="33"/>
  <c r="H3610" i="33"/>
  <c r="I3610" i="33"/>
  <c r="L3610" i="33"/>
  <c r="O3610" i="33"/>
  <c r="Q3610" i="33"/>
  <c r="R3610" i="33"/>
  <c r="S3610" i="33"/>
  <c r="C3611" i="33"/>
  <c r="H3611" i="33"/>
  <c r="I3611" i="33"/>
  <c r="L3611" i="33"/>
  <c r="O3611" i="33"/>
  <c r="Q3611" i="33"/>
  <c r="R3611" i="33"/>
  <c r="S3611" i="33"/>
  <c r="C3612" i="33"/>
  <c r="H3612" i="33"/>
  <c r="I3612" i="33"/>
  <c r="L3612" i="33"/>
  <c r="O3612" i="33"/>
  <c r="Q3612" i="33"/>
  <c r="R3612" i="33"/>
  <c r="S3612" i="33"/>
  <c r="C3613" i="33"/>
  <c r="H3613" i="33"/>
  <c r="I3613" i="33"/>
  <c r="L3613" i="33"/>
  <c r="O3613" i="33"/>
  <c r="Q3613" i="33"/>
  <c r="R3613" i="33"/>
  <c r="S3613" i="33"/>
  <c r="C3614" i="33"/>
  <c r="H3614" i="33"/>
  <c r="I3614" i="33"/>
  <c r="L3614" i="33"/>
  <c r="O3614" i="33"/>
  <c r="Q3614" i="33"/>
  <c r="R3614" i="33"/>
  <c r="S3614" i="33"/>
  <c r="C3615" i="33"/>
  <c r="H3615" i="33"/>
  <c r="I3615" i="33"/>
  <c r="L3615" i="33"/>
  <c r="O3615" i="33"/>
  <c r="Q3615" i="33"/>
  <c r="R3615" i="33"/>
  <c r="S3615" i="33"/>
  <c r="C3616" i="33"/>
  <c r="H3616" i="33"/>
  <c r="I3616" i="33"/>
  <c r="L3616" i="33"/>
  <c r="O3616" i="33"/>
  <c r="Q3616" i="33"/>
  <c r="R3616" i="33"/>
  <c r="S3616" i="33"/>
  <c r="C3617" i="33"/>
  <c r="H3617" i="33"/>
  <c r="I3617" i="33"/>
  <c r="L3617" i="33"/>
  <c r="O3617" i="33"/>
  <c r="Q3617" i="33"/>
  <c r="R3617" i="33"/>
  <c r="S3617" i="33"/>
  <c r="C3618" i="33"/>
  <c r="H3618" i="33"/>
  <c r="I3618" i="33"/>
  <c r="L3618" i="33"/>
  <c r="O3618" i="33"/>
  <c r="Q3618" i="33"/>
  <c r="R3618" i="33"/>
  <c r="S3618" i="33"/>
  <c r="C3619" i="33"/>
  <c r="H3619" i="33"/>
  <c r="I3619" i="33"/>
  <c r="L3619" i="33"/>
  <c r="O3619" i="33"/>
  <c r="Q3619" i="33"/>
  <c r="R3619" i="33"/>
  <c r="S3619" i="33"/>
  <c r="C3620" i="33"/>
  <c r="H3620" i="33"/>
  <c r="I3620" i="33"/>
  <c r="L3620" i="33"/>
  <c r="O3620" i="33"/>
  <c r="Q3620" i="33"/>
  <c r="R3620" i="33"/>
  <c r="S3620" i="33"/>
  <c r="C3621" i="33"/>
  <c r="H3621" i="33"/>
  <c r="I3621" i="33"/>
  <c r="L3621" i="33"/>
  <c r="O3621" i="33"/>
  <c r="Q3621" i="33"/>
  <c r="R3621" i="33"/>
  <c r="S3621" i="33"/>
  <c r="C3622" i="33"/>
  <c r="H3622" i="33"/>
  <c r="I3622" i="33"/>
  <c r="L3622" i="33"/>
  <c r="O3622" i="33"/>
  <c r="Q3622" i="33"/>
  <c r="R3622" i="33"/>
  <c r="S3622" i="33"/>
  <c r="C3623" i="33"/>
  <c r="H3623" i="33"/>
  <c r="I3623" i="33"/>
  <c r="L3623" i="33"/>
  <c r="O3623" i="33"/>
  <c r="Q3623" i="33"/>
  <c r="R3623" i="33"/>
  <c r="S3623" i="33"/>
  <c r="C3624" i="33"/>
  <c r="H3624" i="33"/>
  <c r="I3624" i="33"/>
  <c r="L3624" i="33"/>
  <c r="O3624" i="33"/>
  <c r="Q3624" i="33"/>
  <c r="R3624" i="33"/>
  <c r="S3624" i="33"/>
  <c r="C3625" i="33"/>
  <c r="H3625" i="33"/>
  <c r="I3625" i="33"/>
  <c r="L3625" i="33"/>
  <c r="O3625" i="33"/>
  <c r="Q3625" i="33"/>
  <c r="R3625" i="33"/>
  <c r="S3625" i="33"/>
  <c r="C3626" i="33"/>
  <c r="H3626" i="33"/>
  <c r="I3626" i="33"/>
  <c r="L3626" i="33"/>
  <c r="O3626" i="33"/>
  <c r="Q3626" i="33"/>
  <c r="R3626" i="33"/>
  <c r="S3626" i="33"/>
  <c r="C3627" i="33"/>
  <c r="H3627" i="33"/>
  <c r="I3627" i="33"/>
  <c r="L3627" i="33"/>
  <c r="O3627" i="33"/>
  <c r="Q3627" i="33"/>
  <c r="R3627" i="33"/>
  <c r="S3627" i="33"/>
  <c r="C3628" i="33"/>
  <c r="H3628" i="33"/>
  <c r="I3628" i="33"/>
  <c r="L3628" i="33"/>
  <c r="O3628" i="33"/>
  <c r="Q3628" i="33"/>
  <c r="R3628" i="33"/>
  <c r="S3628" i="33"/>
  <c r="C3629" i="33"/>
  <c r="H3629" i="33"/>
  <c r="I3629" i="33"/>
  <c r="L3629" i="33"/>
  <c r="O3629" i="33"/>
  <c r="Q3629" i="33"/>
  <c r="R3629" i="33"/>
  <c r="S3629" i="33"/>
  <c r="C3630" i="33"/>
  <c r="H3630" i="33"/>
  <c r="I3630" i="33"/>
  <c r="L3630" i="33"/>
  <c r="O3630" i="33"/>
  <c r="Q3630" i="33"/>
  <c r="R3630" i="33"/>
  <c r="S3630" i="33"/>
  <c r="C3631" i="33"/>
  <c r="H3631" i="33"/>
  <c r="I3631" i="33"/>
  <c r="L3631" i="33"/>
  <c r="O3631" i="33"/>
  <c r="Q3631" i="33"/>
  <c r="R3631" i="33"/>
  <c r="S3631" i="33"/>
  <c r="C3632" i="33"/>
  <c r="H3632" i="33"/>
  <c r="I3632" i="33"/>
  <c r="L3632" i="33"/>
  <c r="O3632" i="33"/>
  <c r="Q3632" i="33"/>
  <c r="R3632" i="33"/>
  <c r="S3632" i="33"/>
  <c r="C3633" i="33"/>
  <c r="H3633" i="33"/>
  <c r="I3633" i="33"/>
  <c r="L3633" i="33"/>
  <c r="O3633" i="33"/>
  <c r="Q3633" i="33"/>
  <c r="R3633" i="33"/>
  <c r="S3633" i="33"/>
  <c r="C3634" i="33"/>
  <c r="H3634" i="33"/>
  <c r="I3634" i="33"/>
  <c r="L3634" i="33"/>
  <c r="O3634" i="33"/>
  <c r="Q3634" i="33"/>
  <c r="R3634" i="33"/>
  <c r="S3634" i="33"/>
  <c r="C3635" i="33"/>
  <c r="H3635" i="33"/>
  <c r="I3635" i="33"/>
  <c r="L3635" i="33"/>
  <c r="O3635" i="33"/>
  <c r="Q3635" i="33"/>
  <c r="R3635" i="33"/>
  <c r="S3635" i="33"/>
  <c r="C3636" i="33"/>
  <c r="H3636" i="33"/>
  <c r="I3636" i="33"/>
  <c r="L3636" i="33"/>
  <c r="O3636" i="33"/>
  <c r="Q3636" i="33"/>
  <c r="R3636" i="33"/>
  <c r="S3636" i="33"/>
  <c r="C3637" i="33"/>
  <c r="H3637" i="33"/>
  <c r="I3637" i="33"/>
  <c r="L3637" i="33"/>
  <c r="O3637" i="33"/>
  <c r="Q3637" i="33"/>
  <c r="R3637" i="33"/>
  <c r="S3637" i="33"/>
  <c r="C3638" i="33"/>
  <c r="H3638" i="33"/>
  <c r="I3638" i="33"/>
  <c r="L3638" i="33"/>
  <c r="O3638" i="33"/>
  <c r="Q3638" i="33"/>
  <c r="R3638" i="33"/>
  <c r="S3638" i="33"/>
  <c r="C3639" i="33"/>
  <c r="H3639" i="33"/>
  <c r="I3639" i="33"/>
  <c r="L3639" i="33"/>
  <c r="O3639" i="33"/>
  <c r="Q3639" i="33"/>
  <c r="R3639" i="33"/>
  <c r="S3639" i="33"/>
  <c r="C3640" i="33"/>
  <c r="H3640" i="33"/>
  <c r="I3640" i="33"/>
  <c r="L3640" i="33"/>
  <c r="O3640" i="33"/>
  <c r="Q3640" i="33"/>
  <c r="R3640" i="33"/>
  <c r="S3640" i="33"/>
  <c r="C3641" i="33"/>
  <c r="H3641" i="33"/>
  <c r="I3641" i="33"/>
  <c r="L3641" i="33"/>
  <c r="O3641" i="33"/>
  <c r="Q3641" i="33"/>
  <c r="R3641" i="33"/>
  <c r="S3641" i="33"/>
  <c r="C3642" i="33"/>
  <c r="H3642" i="33"/>
  <c r="I3642" i="33"/>
  <c r="L3642" i="33"/>
  <c r="O3642" i="33"/>
  <c r="Q3642" i="33"/>
  <c r="R3642" i="33"/>
  <c r="S3642" i="33"/>
  <c r="C3643" i="33"/>
  <c r="H3643" i="33"/>
  <c r="I3643" i="33"/>
  <c r="L3643" i="33"/>
  <c r="O3643" i="33"/>
  <c r="Q3643" i="33"/>
  <c r="R3643" i="33"/>
  <c r="S3643" i="33"/>
  <c r="C3644" i="33"/>
  <c r="H3644" i="33"/>
  <c r="I3644" i="33"/>
  <c r="L3644" i="33"/>
  <c r="O3644" i="33"/>
  <c r="Q3644" i="33"/>
  <c r="R3644" i="33"/>
  <c r="S3644" i="33"/>
  <c r="C3645" i="33"/>
  <c r="H3645" i="33"/>
  <c r="I3645" i="33"/>
  <c r="L3645" i="33"/>
  <c r="O3645" i="33"/>
  <c r="Q3645" i="33"/>
  <c r="R3645" i="33"/>
  <c r="S3645" i="33"/>
  <c r="C3646" i="33"/>
  <c r="H3646" i="33"/>
  <c r="I3646" i="33"/>
  <c r="L3646" i="33"/>
  <c r="O3646" i="33"/>
  <c r="Q3646" i="33"/>
  <c r="R3646" i="33"/>
  <c r="S3646" i="33"/>
  <c r="C3647" i="33"/>
  <c r="H3647" i="33"/>
  <c r="I3647" i="33"/>
  <c r="L3647" i="33"/>
  <c r="O3647" i="33"/>
  <c r="Q3647" i="33"/>
  <c r="R3647" i="33"/>
  <c r="S3647" i="33"/>
  <c r="C3648" i="33"/>
  <c r="H3648" i="33"/>
  <c r="I3648" i="33"/>
  <c r="L3648" i="33"/>
  <c r="O3648" i="33"/>
  <c r="Q3648" i="33"/>
  <c r="R3648" i="33"/>
  <c r="S3648" i="33"/>
  <c r="C3649" i="33"/>
  <c r="H3649" i="33"/>
  <c r="I3649" i="33"/>
  <c r="L3649" i="33"/>
  <c r="O3649" i="33"/>
  <c r="Q3649" i="33"/>
  <c r="R3649" i="33"/>
  <c r="S3649" i="33"/>
  <c r="C3650" i="33"/>
  <c r="H3650" i="33"/>
  <c r="I3650" i="33"/>
  <c r="L3650" i="33"/>
  <c r="O3650" i="33"/>
  <c r="Q3650" i="33"/>
  <c r="R3650" i="33"/>
  <c r="S3650" i="33"/>
  <c r="C3651" i="33"/>
  <c r="H3651" i="33"/>
  <c r="I3651" i="33"/>
  <c r="L3651" i="33"/>
  <c r="O3651" i="33"/>
  <c r="Q3651" i="33"/>
  <c r="R3651" i="33"/>
  <c r="S3651" i="33"/>
  <c r="C3652" i="33"/>
  <c r="H3652" i="33"/>
  <c r="I3652" i="33"/>
  <c r="L3652" i="33"/>
  <c r="O3652" i="33"/>
  <c r="Q3652" i="33"/>
  <c r="R3652" i="33"/>
  <c r="S3652" i="33"/>
  <c r="C3653" i="33"/>
  <c r="H3653" i="33"/>
  <c r="I3653" i="33"/>
  <c r="L3653" i="33"/>
  <c r="O3653" i="33"/>
  <c r="Q3653" i="33"/>
  <c r="R3653" i="33"/>
  <c r="S3653" i="33"/>
  <c r="C3654" i="33"/>
  <c r="H3654" i="33"/>
  <c r="I3654" i="33"/>
  <c r="L3654" i="33"/>
  <c r="O3654" i="33"/>
  <c r="Q3654" i="33"/>
  <c r="R3654" i="33"/>
  <c r="S3654" i="33"/>
  <c r="C3655" i="33"/>
  <c r="H3655" i="33"/>
  <c r="I3655" i="33"/>
  <c r="L3655" i="33"/>
  <c r="O3655" i="33"/>
  <c r="Q3655" i="33"/>
  <c r="R3655" i="33"/>
  <c r="S3655" i="33"/>
  <c r="C3656" i="33"/>
  <c r="H3656" i="33"/>
  <c r="I3656" i="33"/>
  <c r="L3656" i="33"/>
  <c r="O3656" i="33"/>
  <c r="Q3656" i="33"/>
  <c r="R3656" i="33"/>
  <c r="S3656" i="33"/>
  <c r="C3657" i="33"/>
  <c r="H3657" i="33"/>
  <c r="I3657" i="33"/>
  <c r="L3657" i="33"/>
  <c r="O3657" i="33"/>
  <c r="Q3657" i="33"/>
  <c r="R3657" i="33"/>
  <c r="S3657" i="33"/>
  <c r="C3658" i="33"/>
  <c r="H3658" i="33"/>
  <c r="I3658" i="33"/>
  <c r="L3658" i="33"/>
  <c r="O3658" i="33"/>
  <c r="Q3658" i="33"/>
  <c r="R3658" i="33"/>
  <c r="S3658" i="33"/>
  <c r="C3659" i="33"/>
  <c r="H3659" i="33"/>
  <c r="I3659" i="33"/>
  <c r="L3659" i="33"/>
  <c r="O3659" i="33"/>
  <c r="Q3659" i="33"/>
  <c r="R3659" i="33"/>
  <c r="S3659" i="33"/>
  <c r="C3660" i="33"/>
  <c r="H3660" i="33"/>
  <c r="I3660" i="33"/>
  <c r="L3660" i="33"/>
  <c r="O3660" i="33"/>
  <c r="Q3660" i="33"/>
  <c r="R3660" i="33"/>
  <c r="S3660" i="33"/>
  <c r="C3661" i="33"/>
  <c r="H3661" i="33"/>
  <c r="I3661" i="33"/>
  <c r="L3661" i="33"/>
  <c r="O3661" i="33"/>
  <c r="Q3661" i="33"/>
  <c r="R3661" i="33"/>
  <c r="S3661" i="33"/>
  <c r="C3662" i="33"/>
  <c r="H3662" i="33"/>
  <c r="I3662" i="33"/>
  <c r="L3662" i="33"/>
  <c r="O3662" i="33"/>
  <c r="Q3662" i="33"/>
  <c r="R3662" i="33"/>
  <c r="S3662" i="33"/>
  <c r="C3663" i="33"/>
  <c r="H3663" i="33"/>
  <c r="I3663" i="33"/>
  <c r="L3663" i="33"/>
  <c r="O3663" i="33"/>
  <c r="Q3663" i="33"/>
  <c r="R3663" i="33"/>
  <c r="S3663" i="33"/>
  <c r="C3664" i="33"/>
  <c r="H3664" i="33"/>
  <c r="I3664" i="33"/>
  <c r="L3664" i="33"/>
  <c r="O3664" i="33"/>
  <c r="Q3664" i="33"/>
  <c r="R3664" i="33"/>
  <c r="S3664" i="33"/>
  <c r="C3665" i="33"/>
  <c r="H3665" i="33"/>
  <c r="I3665" i="33"/>
  <c r="L3665" i="33"/>
  <c r="O3665" i="33"/>
  <c r="Q3665" i="33"/>
  <c r="R3665" i="33"/>
  <c r="S3665" i="33"/>
  <c r="C3666" i="33"/>
  <c r="H3666" i="33"/>
  <c r="I3666" i="33"/>
  <c r="L3666" i="33"/>
  <c r="O3666" i="33"/>
  <c r="Q3666" i="33"/>
  <c r="R3666" i="33"/>
  <c r="S3666" i="33"/>
  <c r="C3667" i="33"/>
  <c r="H3667" i="33"/>
  <c r="I3667" i="33"/>
  <c r="L3667" i="33"/>
  <c r="O3667" i="33"/>
  <c r="Q3667" i="33"/>
  <c r="R3667" i="33"/>
  <c r="S3667" i="33"/>
  <c r="C3668" i="33"/>
  <c r="H3668" i="33"/>
  <c r="I3668" i="33"/>
  <c r="L3668" i="33"/>
  <c r="O3668" i="33"/>
  <c r="Q3668" i="33"/>
  <c r="R3668" i="33"/>
  <c r="S3668" i="33"/>
  <c r="C3669" i="33"/>
  <c r="H3669" i="33"/>
  <c r="I3669" i="33"/>
  <c r="L3669" i="33"/>
  <c r="O3669" i="33"/>
  <c r="Q3669" i="33"/>
  <c r="R3669" i="33"/>
  <c r="S3669" i="33"/>
  <c r="C3670" i="33"/>
  <c r="H3670" i="33"/>
  <c r="I3670" i="33"/>
  <c r="L3670" i="33"/>
  <c r="O3670" i="33"/>
  <c r="Q3670" i="33"/>
  <c r="R3670" i="33"/>
  <c r="S3670" i="33"/>
  <c r="C3671" i="33"/>
  <c r="H3671" i="33"/>
  <c r="I3671" i="33"/>
  <c r="L3671" i="33"/>
  <c r="O3671" i="33"/>
  <c r="Q3671" i="33"/>
  <c r="R3671" i="33"/>
  <c r="S3671" i="33"/>
  <c r="C3672" i="33"/>
  <c r="H3672" i="33"/>
  <c r="I3672" i="33"/>
  <c r="L3672" i="33"/>
  <c r="O3672" i="33"/>
  <c r="Q3672" i="33"/>
  <c r="R3672" i="33"/>
  <c r="S3672" i="33"/>
  <c r="C3673" i="33"/>
  <c r="H3673" i="33"/>
  <c r="I3673" i="33"/>
  <c r="L3673" i="33"/>
  <c r="O3673" i="33"/>
  <c r="Q3673" i="33"/>
  <c r="R3673" i="33"/>
  <c r="S3673" i="33"/>
  <c r="C3674" i="33"/>
  <c r="H3674" i="33"/>
  <c r="I3674" i="33"/>
  <c r="L3674" i="33"/>
  <c r="O3674" i="33"/>
  <c r="Q3674" i="33"/>
  <c r="R3674" i="33"/>
  <c r="S3674" i="33"/>
  <c r="C3675" i="33"/>
  <c r="H3675" i="33"/>
  <c r="I3675" i="33"/>
  <c r="L3675" i="33"/>
  <c r="O3675" i="33"/>
  <c r="Q3675" i="33"/>
  <c r="R3675" i="33"/>
  <c r="S3675" i="33"/>
  <c r="C3676" i="33"/>
  <c r="H3676" i="33"/>
  <c r="I3676" i="33"/>
  <c r="L3676" i="33"/>
  <c r="O3676" i="33"/>
  <c r="Q3676" i="33"/>
  <c r="R3676" i="33"/>
  <c r="S3676" i="33"/>
  <c r="C3677" i="33"/>
  <c r="H3677" i="33"/>
  <c r="I3677" i="33"/>
  <c r="L3677" i="33"/>
  <c r="O3677" i="33"/>
  <c r="Q3677" i="33"/>
  <c r="R3677" i="33"/>
  <c r="S3677" i="33"/>
  <c r="C3678" i="33"/>
  <c r="H3678" i="33"/>
  <c r="I3678" i="33"/>
  <c r="L3678" i="33"/>
  <c r="O3678" i="33"/>
  <c r="Q3678" i="33"/>
  <c r="R3678" i="33"/>
  <c r="S3678" i="33"/>
  <c r="C3679" i="33"/>
  <c r="H3679" i="33"/>
  <c r="I3679" i="33"/>
  <c r="L3679" i="33"/>
  <c r="O3679" i="33"/>
  <c r="Q3679" i="33"/>
  <c r="R3679" i="33"/>
  <c r="S3679" i="33"/>
  <c r="C3680" i="33"/>
  <c r="H3680" i="33"/>
  <c r="I3680" i="33"/>
  <c r="L3680" i="33"/>
  <c r="O3680" i="33"/>
  <c r="Q3680" i="33"/>
  <c r="R3680" i="33"/>
  <c r="S3680" i="33"/>
  <c r="C3681" i="33"/>
  <c r="H3681" i="33"/>
  <c r="I3681" i="33"/>
  <c r="L3681" i="33"/>
  <c r="O3681" i="33"/>
  <c r="Q3681" i="33"/>
  <c r="R3681" i="33"/>
  <c r="S3681" i="33"/>
  <c r="C3682" i="33"/>
  <c r="H3682" i="33"/>
  <c r="I3682" i="33"/>
  <c r="L3682" i="33"/>
  <c r="O3682" i="33"/>
  <c r="Q3682" i="33"/>
  <c r="R3682" i="33"/>
  <c r="S3682" i="33"/>
  <c r="C3683" i="33"/>
  <c r="H3683" i="33"/>
  <c r="I3683" i="33"/>
  <c r="L3683" i="33"/>
  <c r="O3683" i="33"/>
  <c r="Q3683" i="33"/>
  <c r="R3683" i="33"/>
  <c r="S3683" i="33"/>
  <c r="C3684" i="33"/>
  <c r="H3684" i="33"/>
  <c r="I3684" i="33"/>
  <c r="L3684" i="33"/>
  <c r="O3684" i="33"/>
  <c r="Q3684" i="33"/>
  <c r="R3684" i="33"/>
  <c r="S3684" i="33"/>
  <c r="C3685" i="33"/>
  <c r="H3685" i="33"/>
  <c r="I3685" i="33"/>
  <c r="L3685" i="33"/>
  <c r="O3685" i="33"/>
  <c r="Q3685" i="33"/>
  <c r="R3685" i="33"/>
  <c r="S3685" i="33"/>
  <c r="C3686" i="33"/>
  <c r="H3686" i="33"/>
  <c r="I3686" i="33"/>
  <c r="L3686" i="33"/>
  <c r="O3686" i="33"/>
  <c r="Q3686" i="33"/>
  <c r="R3686" i="33"/>
  <c r="S3686" i="33"/>
  <c r="C3687" i="33"/>
  <c r="H3687" i="33"/>
  <c r="I3687" i="33"/>
  <c r="L3687" i="33"/>
  <c r="O3687" i="33"/>
  <c r="Q3687" i="33"/>
  <c r="R3687" i="33"/>
  <c r="S3687" i="33"/>
  <c r="C3688" i="33"/>
  <c r="H3688" i="33"/>
  <c r="I3688" i="33"/>
  <c r="L3688" i="33"/>
  <c r="O3688" i="33"/>
  <c r="Q3688" i="33"/>
  <c r="R3688" i="33"/>
  <c r="S3688" i="33"/>
  <c r="C3689" i="33"/>
  <c r="H3689" i="33"/>
  <c r="I3689" i="33"/>
  <c r="L3689" i="33"/>
  <c r="O3689" i="33"/>
  <c r="Q3689" i="33"/>
  <c r="R3689" i="33"/>
  <c r="S3689" i="33"/>
  <c r="C3690" i="33"/>
  <c r="H3690" i="33"/>
  <c r="I3690" i="33"/>
  <c r="L3690" i="33"/>
  <c r="O3690" i="33"/>
  <c r="Q3690" i="33"/>
  <c r="R3690" i="33"/>
  <c r="S3690" i="33"/>
  <c r="C3691" i="33"/>
  <c r="H3691" i="33"/>
  <c r="I3691" i="33"/>
  <c r="L3691" i="33"/>
  <c r="O3691" i="33"/>
  <c r="Q3691" i="33"/>
  <c r="R3691" i="33"/>
  <c r="S3691" i="33"/>
  <c r="C3692" i="33"/>
  <c r="H3692" i="33"/>
  <c r="I3692" i="33"/>
  <c r="L3692" i="33"/>
  <c r="O3692" i="33"/>
  <c r="Q3692" i="33"/>
  <c r="R3692" i="33"/>
  <c r="S3692" i="33"/>
  <c r="C3693" i="33"/>
  <c r="H3693" i="33"/>
  <c r="I3693" i="33"/>
  <c r="L3693" i="33"/>
  <c r="O3693" i="33"/>
  <c r="Q3693" i="33"/>
  <c r="R3693" i="33"/>
  <c r="S3693" i="33"/>
  <c r="C3694" i="33"/>
  <c r="H3694" i="33"/>
  <c r="I3694" i="33"/>
  <c r="L3694" i="33"/>
  <c r="O3694" i="33"/>
  <c r="Q3694" i="33"/>
  <c r="R3694" i="33"/>
  <c r="S3694" i="33"/>
  <c r="C3695" i="33"/>
  <c r="H3695" i="33"/>
  <c r="I3695" i="33"/>
  <c r="L3695" i="33"/>
  <c r="O3695" i="33"/>
  <c r="Q3695" i="33"/>
  <c r="R3695" i="33"/>
  <c r="S3695" i="33"/>
  <c r="C3696" i="33"/>
  <c r="H3696" i="33"/>
  <c r="I3696" i="33"/>
  <c r="L3696" i="33"/>
  <c r="O3696" i="33"/>
  <c r="Q3696" i="33"/>
  <c r="R3696" i="33"/>
  <c r="S3696" i="33"/>
  <c r="C3697" i="33"/>
  <c r="H3697" i="33"/>
  <c r="I3697" i="33"/>
  <c r="L3697" i="33"/>
  <c r="O3697" i="33"/>
  <c r="Q3697" i="33"/>
  <c r="R3697" i="33"/>
  <c r="S3697" i="33"/>
  <c r="C3698" i="33"/>
  <c r="H3698" i="33"/>
  <c r="I3698" i="33"/>
  <c r="L3698" i="33"/>
  <c r="O3698" i="33"/>
  <c r="Q3698" i="33"/>
  <c r="R3698" i="33"/>
  <c r="S3698" i="33"/>
  <c r="C3699" i="33"/>
  <c r="H3699" i="33"/>
  <c r="I3699" i="33"/>
  <c r="L3699" i="33"/>
  <c r="O3699" i="33"/>
  <c r="Q3699" i="33"/>
  <c r="R3699" i="33"/>
  <c r="S3699" i="33"/>
  <c r="C3700" i="33"/>
  <c r="H3700" i="33"/>
  <c r="I3700" i="33"/>
  <c r="L3700" i="33"/>
  <c r="O3700" i="33"/>
  <c r="Q3700" i="33"/>
  <c r="R3700" i="33"/>
  <c r="S3700" i="33"/>
  <c r="C3701" i="33"/>
  <c r="H3701" i="33"/>
  <c r="I3701" i="33"/>
  <c r="L3701" i="33"/>
  <c r="O3701" i="33"/>
  <c r="Q3701" i="33"/>
  <c r="R3701" i="33"/>
  <c r="S3701" i="33"/>
  <c r="C3702" i="33"/>
  <c r="H3702" i="33"/>
  <c r="I3702" i="33"/>
  <c r="L3702" i="33"/>
  <c r="O3702" i="33"/>
  <c r="Q3702" i="33"/>
  <c r="R3702" i="33"/>
  <c r="S3702" i="33"/>
  <c r="C3703" i="33"/>
  <c r="H3703" i="33"/>
  <c r="I3703" i="33"/>
  <c r="L3703" i="33"/>
  <c r="O3703" i="33"/>
  <c r="Q3703" i="33"/>
  <c r="R3703" i="33"/>
  <c r="S3703" i="33"/>
  <c r="C3704" i="33"/>
  <c r="H3704" i="33"/>
  <c r="I3704" i="33"/>
  <c r="L3704" i="33"/>
  <c r="O3704" i="33"/>
  <c r="Q3704" i="33"/>
  <c r="R3704" i="33"/>
  <c r="S3704" i="33"/>
  <c r="C3705" i="33"/>
  <c r="H3705" i="33"/>
  <c r="I3705" i="33"/>
  <c r="L3705" i="33"/>
  <c r="O3705" i="33"/>
  <c r="Q3705" i="33"/>
  <c r="R3705" i="33"/>
  <c r="S3705" i="33"/>
  <c r="C3706" i="33"/>
  <c r="H3706" i="33"/>
  <c r="I3706" i="33"/>
  <c r="L3706" i="33"/>
  <c r="O3706" i="33"/>
  <c r="Q3706" i="33"/>
  <c r="R3706" i="33"/>
  <c r="S3706" i="33"/>
  <c r="C3707" i="33"/>
  <c r="H3707" i="33"/>
  <c r="I3707" i="33"/>
  <c r="L3707" i="33"/>
  <c r="O3707" i="33"/>
  <c r="Q3707" i="33"/>
  <c r="R3707" i="33"/>
  <c r="S3707" i="33"/>
  <c r="C3708" i="33"/>
  <c r="H3708" i="33"/>
  <c r="I3708" i="33"/>
  <c r="L3708" i="33"/>
  <c r="O3708" i="33"/>
  <c r="Q3708" i="33"/>
  <c r="R3708" i="33"/>
  <c r="S3708" i="33"/>
  <c r="C3709" i="33"/>
  <c r="H3709" i="33"/>
  <c r="I3709" i="33"/>
  <c r="L3709" i="33"/>
  <c r="O3709" i="33"/>
  <c r="Q3709" i="33"/>
  <c r="R3709" i="33"/>
  <c r="S3709" i="33"/>
  <c r="C3710" i="33"/>
  <c r="H3710" i="33"/>
  <c r="I3710" i="33"/>
  <c r="L3710" i="33"/>
  <c r="O3710" i="33"/>
  <c r="Q3710" i="33"/>
  <c r="R3710" i="33"/>
  <c r="S3710" i="33"/>
  <c r="C3711" i="33"/>
  <c r="H3711" i="33"/>
  <c r="I3711" i="33"/>
  <c r="L3711" i="33"/>
  <c r="O3711" i="33"/>
  <c r="Q3711" i="33"/>
  <c r="R3711" i="33"/>
  <c r="S3711" i="33"/>
  <c r="C3712" i="33"/>
  <c r="H3712" i="33"/>
  <c r="I3712" i="33"/>
  <c r="L3712" i="33"/>
  <c r="O3712" i="33"/>
  <c r="Q3712" i="33"/>
  <c r="R3712" i="33"/>
  <c r="S3712" i="33"/>
  <c r="C3713" i="33"/>
  <c r="H3713" i="33"/>
  <c r="I3713" i="33"/>
  <c r="L3713" i="33"/>
  <c r="O3713" i="33"/>
  <c r="Q3713" i="33"/>
  <c r="R3713" i="33"/>
  <c r="S3713" i="33"/>
  <c r="C3714" i="33"/>
  <c r="H3714" i="33"/>
  <c r="I3714" i="33"/>
  <c r="L3714" i="33"/>
  <c r="O3714" i="33"/>
  <c r="Q3714" i="33"/>
  <c r="R3714" i="33"/>
  <c r="S3714" i="33"/>
  <c r="C3715" i="33"/>
  <c r="H3715" i="33"/>
  <c r="I3715" i="33"/>
  <c r="L3715" i="33"/>
  <c r="O3715" i="33"/>
  <c r="Q3715" i="33"/>
  <c r="R3715" i="33"/>
  <c r="S3715" i="33"/>
  <c r="C3716" i="33"/>
  <c r="H3716" i="33"/>
  <c r="I3716" i="33"/>
  <c r="L3716" i="33"/>
  <c r="O3716" i="33"/>
  <c r="Q3716" i="33"/>
  <c r="R3716" i="33"/>
  <c r="S3716" i="33"/>
  <c r="C3717" i="33"/>
  <c r="H3717" i="33"/>
  <c r="I3717" i="33"/>
  <c r="L3717" i="33"/>
  <c r="O3717" i="33"/>
  <c r="Q3717" i="33"/>
  <c r="R3717" i="33"/>
  <c r="S3717" i="33"/>
  <c r="C3718" i="33"/>
  <c r="H3718" i="33"/>
  <c r="I3718" i="33"/>
  <c r="L3718" i="33"/>
  <c r="O3718" i="33"/>
  <c r="Q3718" i="33"/>
  <c r="R3718" i="33"/>
  <c r="S3718" i="33"/>
  <c r="C3719" i="33"/>
  <c r="H3719" i="33"/>
  <c r="I3719" i="33"/>
  <c r="L3719" i="33"/>
  <c r="O3719" i="33"/>
  <c r="Q3719" i="33"/>
  <c r="R3719" i="33"/>
  <c r="S3719" i="33"/>
  <c r="C3720" i="33"/>
  <c r="H3720" i="33"/>
  <c r="I3720" i="33"/>
  <c r="L3720" i="33"/>
  <c r="O3720" i="33"/>
  <c r="Q3720" i="33"/>
  <c r="R3720" i="33"/>
  <c r="S3720" i="33"/>
  <c r="C3721" i="33"/>
  <c r="H3721" i="33"/>
  <c r="I3721" i="33"/>
  <c r="L3721" i="33"/>
  <c r="O3721" i="33"/>
  <c r="Q3721" i="33"/>
  <c r="R3721" i="33"/>
  <c r="S3721" i="33"/>
  <c r="C3722" i="33"/>
  <c r="H3722" i="33"/>
  <c r="I3722" i="33"/>
  <c r="L3722" i="33"/>
  <c r="O3722" i="33"/>
  <c r="Q3722" i="33"/>
  <c r="R3722" i="33"/>
  <c r="S3722" i="33"/>
  <c r="C3723" i="33"/>
  <c r="H3723" i="33"/>
  <c r="I3723" i="33"/>
  <c r="L3723" i="33"/>
  <c r="O3723" i="33"/>
  <c r="Q3723" i="33"/>
  <c r="R3723" i="33"/>
  <c r="S3723" i="33"/>
  <c r="C3724" i="33"/>
  <c r="H3724" i="33"/>
  <c r="I3724" i="33"/>
  <c r="L3724" i="33"/>
  <c r="O3724" i="33"/>
  <c r="Q3724" i="33"/>
  <c r="R3724" i="33"/>
  <c r="S3724" i="33"/>
  <c r="C3725" i="33"/>
  <c r="H3725" i="33"/>
  <c r="I3725" i="33"/>
  <c r="L3725" i="33"/>
  <c r="O3725" i="33"/>
  <c r="Q3725" i="33"/>
  <c r="R3725" i="33"/>
  <c r="S3725" i="33"/>
  <c r="C3726" i="33"/>
  <c r="H3726" i="33"/>
  <c r="I3726" i="33"/>
  <c r="L3726" i="33"/>
  <c r="O3726" i="33"/>
  <c r="Q3726" i="33"/>
  <c r="R3726" i="33"/>
  <c r="S3726" i="33"/>
  <c r="C3727" i="33"/>
  <c r="H3727" i="33"/>
  <c r="I3727" i="33"/>
  <c r="L3727" i="33"/>
  <c r="O3727" i="33"/>
  <c r="Q3727" i="33"/>
  <c r="R3727" i="33"/>
  <c r="S3727" i="33"/>
  <c r="C3728" i="33"/>
  <c r="H3728" i="33"/>
  <c r="I3728" i="33"/>
  <c r="L3728" i="33"/>
  <c r="O3728" i="33"/>
  <c r="Q3728" i="33"/>
  <c r="R3728" i="33"/>
  <c r="S3728" i="33"/>
  <c r="C3729" i="33"/>
  <c r="H3729" i="33"/>
  <c r="I3729" i="33"/>
  <c r="L3729" i="33"/>
  <c r="O3729" i="33"/>
  <c r="Q3729" i="33"/>
  <c r="R3729" i="33"/>
  <c r="S3729" i="33"/>
  <c r="C3730" i="33"/>
  <c r="H3730" i="33"/>
  <c r="I3730" i="33"/>
  <c r="L3730" i="33"/>
  <c r="O3730" i="33"/>
  <c r="Q3730" i="33"/>
  <c r="R3730" i="33"/>
  <c r="S3730" i="33"/>
  <c r="C3731" i="33"/>
  <c r="H3731" i="33"/>
  <c r="I3731" i="33"/>
  <c r="L3731" i="33"/>
  <c r="O3731" i="33"/>
  <c r="Q3731" i="33"/>
  <c r="R3731" i="33"/>
  <c r="S3731" i="33"/>
  <c r="C3732" i="33"/>
  <c r="H3732" i="33"/>
  <c r="I3732" i="33"/>
  <c r="L3732" i="33"/>
  <c r="O3732" i="33"/>
  <c r="Q3732" i="33"/>
  <c r="R3732" i="33"/>
  <c r="S3732" i="33"/>
  <c r="C3733" i="33"/>
  <c r="H3733" i="33"/>
  <c r="I3733" i="33"/>
  <c r="L3733" i="33"/>
  <c r="O3733" i="33"/>
  <c r="Q3733" i="33"/>
  <c r="R3733" i="33"/>
  <c r="S3733" i="33"/>
  <c r="C3734" i="33"/>
  <c r="H3734" i="33"/>
  <c r="I3734" i="33"/>
  <c r="L3734" i="33"/>
  <c r="O3734" i="33"/>
  <c r="Q3734" i="33"/>
  <c r="R3734" i="33"/>
  <c r="S3734" i="33"/>
  <c r="C3735" i="33"/>
  <c r="H3735" i="33"/>
  <c r="I3735" i="33"/>
  <c r="L3735" i="33"/>
  <c r="O3735" i="33"/>
  <c r="Q3735" i="33"/>
  <c r="R3735" i="33"/>
  <c r="S3735" i="33"/>
  <c r="C3736" i="33"/>
  <c r="H3736" i="33"/>
  <c r="I3736" i="33"/>
  <c r="L3736" i="33"/>
  <c r="O3736" i="33"/>
  <c r="Q3736" i="33"/>
  <c r="R3736" i="33"/>
  <c r="S3736" i="33"/>
  <c r="C3737" i="33"/>
  <c r="H3737" i="33"/>
  <c r="I3737" i="33"/>
  <c r="L3737" i="33"/>
  <c r="O3737" i="33"/>
  <c r="Q3737" i="33"/>
  <c r="R3737" i="33"/>
  <c r="S3737" i="33"/>
  <c r="C3738" i="33"/>
  <c r="H3738" i="33"/>
  <c r="I3738" i="33"/>
  <c r="L3738" i="33"/>
  <c r="O3738" i="33"/>
  <c r="Q3738" i="33"/>
  <c r="R3738" i="33"/>
  <c r="S3738" i="33"/>
  <c r="C3739" i="33"/>
  <c r="H3739" i="33"/>
  <c r="I3739" i="33"/>
  <c r="L3739" i="33"/>
  <c r="O3739" i="33"/>
  <c r="Q3739" i="33"/>
  <c r="R3739" i="33"/>
  <c r="S3739" i="33"/>
  <c r="C3740" i="33"/>
  <c r="H3740" i="33"/>
  <c r="I3740" i="33"/>
  <c r="L3740" i="33"/>
  <c r="O3740" i="33"/>
  <c r="Q3740" i="33"/>
  <c r="R3740" i="33"/>
  <c r="S3740" i="33"/>
  <c r="C3741" i="33"/>
  <c r="H3741" i="33"/>
  <c r="I3741" i="33"/>
  <c r="L3741" i="33"/>
  <c r="O3741" i="33"/>
  <c r="Q3741" i="33"/>
  <c r="R3741" i="33"/>
  <c r="S3741" i="33"/>
  <c r="C3742" i="33"/>
  <c r="H3742" i="33"/>
  <c r="I3742" i="33"/>
  <c r="L3742" i="33"/>
  <c r="O3742" i="33"/>
  <c r="Q3742" i="33"/>
  <c r="R3742" i="33"/>
  <c r="S3742" i="33"/>
  <c r="C3743" i="33"/>
  <c r="H3743" i="33"/>
  <c r="I3743" i="33"/>
  <c r="L3743" i="33"/>
  <c r="O3743" i="33"/>
  <c r="Q3743" i="33"/>
  <c r="R3743" i="33"/>
  <c r="S3743" i="33"/>
  <c r="C3744" i="33"/>
  <c r="H3744" i="33"/>
  <c r="I3744" i="33"/>
  <c r="L3744" i="33"/>
  <c r="O3744" i="33"/>
  <c r="Q3744" i="33"/>
  <c r="R3744" i="33"/>
  <c r="S3744" i="33"/>
  <c r="C3745" i="33"/>
  <c r="H3745" i="33"/>
  <c r="I3745" i="33"/>
  <c r="L3745" i="33"/>
  <c r="O3745" i="33"/>
  <c r="Q3745" i="33"/>
  <c r="R3745" i="33"/>
  <c r="S3745" i="33"/>
  <c r="C3746" i="33"/>
  <c r="H3746" i="33"/>
  <c r="I3746" i="33"/>
  <c r="L3746" i="33"/>
  <c r="O3746" i="33"/>
  <c r="Q3746" i="33"/>
  <c r="R3746" i="33"/>
  <c r="S3746" i="33"/>
  <c r="C3747" i="33"/>
  <c r="H3747" i="33"/>
  <c r="I3747" i="33"/>
  <c r="L3747" i="33"/>
  <c r="O3747" i="33"/>
  <c r="Q3747" i="33"/>
  <c r="R3747" i="33"/>
  <c r="S3747" i="33"/>
  <c r="C3748" i="33"/>
  <c r="H3748" i="33"/>
  <c r="I3748" i="33"/>
  <c r="L3748" i="33"/>
  <c r="O3748" i="33"/>
  <c r="Q3748" i="33"/>
  <c r="R3748" i="33"/>
  <c r="S3748" i="33"/>
  <c r="C3749" i="33"/>
  <c r="H3749" i="33"/>
  <c r="I3749" i="33"/>
  <c r="L3749" i="33"/>
  <c r="O3749" i="33"/>
  <c r="Q3749" i="33"/>
  <c r="R3749" i="33"/>
  <c r="S3749" i="33"/>
  <c r="C3750" i="33"/>
  <c r="H3750" i="33"/>
  <c r="I3750" i="33"/>
  <c r="L3750" i="33"/>
  <c r="O3750" i="33"/>
  <c r="Q3750" i="33"/>
  <c r="R3750" i="33"/>
  <c r="S3750" i="33"/>
  <c r="C3751" i="33"/>
  <c r="H3751" i="33"/>
  <c r="I3751" i="33"/>
  <c r="L3751" i="33"/>
  <c r="O3751" i="33"/>
  <c r="Q3751" i="33"/>
  <c r="R3751" i="33"/>
  <c r="S3751" i="33"/>
  <c r="C3752" i="33"/>
  <c r="H3752" i="33"/>
  <c r="I3752" i="33"/>
  <c r="L3752" i="33"/>
  <c r="O3752" i="33"/>
  <c r="Q3752" i="33"/>
  <c r="R3752" i="33"/>
  <c r="S3752" i="33"/>
  <c r="C3753" i="33"/>
  <c r="H3753" i="33"/>
  <c r="I3753" i="33"/>
  <c r="L3753" i="33"/>
  <c r="O3753" i="33"/>
  <c r="Q3753" i="33"/>
  <c r="R3753" i="33"/>
  <c r="S3753" i="33"/>
  <c r="C3754" i="33"/>
  <c r="H3754" i="33"/>
  <c r="I3754" i="33"/>
  <c r="L3754" i="33"/>
  <c r="O3754" i="33"/>
  <c r="Q3754" i="33"/>
  <c r="R3754" i="33"/>
  <c r="S3754" i="33"/>
  <c r="C3755" i="33"/>
  <c r="H3755" i="33"/>
  <c r="I3755" i="33"/>
  <c r="L3755" i="33"/>
  <c r="O3755" i="33"/>
  <c r="Q3755" i="33"/>
  <c r="R3755" i="33"/>
  <c r="S3755" i="33"/>
  <c r="C3756" i="33"/>
  <c r="H3756" i="33"/>
  <c r="I3756" i="33"/>
  <c r="L3756" i="33"/>
  <c r="O3756" i="33"/>
  <c r="Q3756" i="33"/>
  <c r="R3756" i="33"/>
  <c r="S3756" i="33"/>
  <c r="C3757" i="33"/>
  <c r="H3757" i="33"/>
  <c r="I3757" i="33"/>
  <c r="L3757" i="33"/>
  <c r="O3757" i="33"/>
  <c r="Q3757" i="33"/>
  <c r="R3757" i="33"/>
  <c r="S3757" i="33"/>
  <c r="C3758" i="33"/>
  <c r="H3758" i="33"/>
  <c r="I3758" i="33"/>
  <c r="L3758" i="33"/>
  <c r="O3758" i="33"/>
  <c r="Q3758" i="33"/>
  <c r="R3758" i="33"/>
  <c r="S3758" i="33"/>
  <c r="C3759" i="33"/>
  <c r="H3759" i="33"/>
  <c r="I3759" i="33"/>
  <c r="L3759" i="33"/>
  <c r="O3759" i="33"/>
  <c r="Q3759" i="33"/>
  <c r="R3759" i="33"/>
  <c r="S3759" i="33"/>
  <c r="C3760" i="33"/>
  <c r="H3760" i="33"/>
  <c r="I3760" i="33"/>
  <c r="L3760" i="33"/>
  <c r="O3760" i="33"/>
  <c r="Q3760" i="33"/>
  <c r="R3760" i="33"/>
  <c r="S3760" i="33"/>
  <c r="C3761" i="33"/>
  <c r="H3761" i="33"/>
  <c r="I3761" i="33"/>
  <c r="L3761" i="33"/>
  <c r="O3761" i="33"/>
  <c r="Q3761" i="33"/>
  <c r="R3761" i="33"/>
  <c r="S3761" i="33"/>
  <c r="C3762" i="33"/>
  <c r="H3762" i="33"/>
  <c r="I3762" i="33"/>
  <c r="L3762" i="33"/>
  <c r="O3762" i="33"/>
  <c r="Q3762" i="33"/>
  <c r="R3762" i="33"/>
  <c r="S3762" i="33"/>
  <c r="C3763" i="33"/>
  <c r="H3763" i="33"/>
  <c r="I3763" i="33"/>
  <c r="L3763" i="33"/>
  <c r="O3763" i="33"/>
  <c r="Q3763" i="33"/>
  <c r="R3763" i="33"/>
  <c r="S3763" i="33"/>
  <c r="C3764" i="33"/>
  <c r="H3764" i="33"/>
  <c r="I3764" i="33"/>
  <c r="L3764" i="33"/>
  <c r="O3764" i="33"/>
  <c r="Q3764" i="33"/>
  <c r="R3764" i="33"/>
  <c r="S3764" i="33"/>
  <c r="C3765" i="33"/>
  <c r="H3765" i="33"/>
  <c r="I3765" i="33"/>
  <c r="L3765" i="33"/>
  <c r="O3765" i="33"/>
  <c r="Q3765" i="33"/>
  <c r="R3765" i="33"/>
  <c r="S3765" i="33"/>
  <c r="C3766" i="33"/>
  <c r="H3766" i="33"/>
  <c r="I3766" i="33"/>
  <c r="L3766" i="33"/>
  <c r="O3766" i="33"/>
  <c r="Q3766" i="33"/>
  <c r="R3766" i="33"/>
  <c r="S3766" i="33"/>
  <c r="C3767" i="33"/>
  <c r="H3767" i="33"/>
  <c r="I3767" i="33"/>
  <c r="L3767" i="33"/>
  <c r="O3767" i="33"/>
  <c r="Q3767" i="33"/>
  <c r="R3767" i="33"/>
  <c r="S3767" i="33"/>
  <c r="C3768" i="33"/>
  <c r="H3768" i="33"/>
  <c r="I3768" i="33"/>
  <c r="L3768" i="33"/>
  <c r="O3768" i="33"/>
  <c r="Q3768" i="33"/>
  <c r="R3768" i="33"/>
  <c r="S3768" i="33"/>
  <c r="C3769" i="33"/>
  <c r="H3769" i="33"/>
  <c r="I3769" i="33"/>
  <c r="L3769" i="33"/>
  <c r="O3769" i="33"/>
  <c r="Q3769" i="33"/>
  <c r="R3769" i="33"/>
  <c r="S3769" i="33"/>
  <c r="C3770" i="33"/>
  <c r="H3770" i="33"/>
  <c r="I3770" i="33"/>
  <c r="L3770" i="33"/>
  <c r="O3770" i="33"/>
  <c r="Q3770" i="33"/>
  <c r="R3770" i="33"/>
  <c r="S3770" i="33"/>
  <c r="C3771" i="33"/>
  <c r="H3771" i="33"/>
  <c r="I3771" i="33"/>
  <c r="L3771" i="33"/>
  <c r="O3771" i="33"/>
  <c r="Q3771" i="33"/>
  <c r="R3771" i="33"/>
  <c r="S3771" i="33"/>
  <c r="C3772" i="33"/>
  <c r="H3772" i="33"/>
  <c r="I3772" i="33"/>
  <c r="L3772" i="33"/>
  <c r="O3772" i="33"/>
  <c r="Q3772" i="33"/>
  <c r="R3772" i="33"/>
  <c r="S3772" i="33"/>
  <c r="C3773" i="33"/>
  <c r="H3773" i="33"/>
  <c r="I3773" i="33"/>
  <c r="L3773" i="33"/>
  <c r="O3773" i="33"/>
  <c r="Q3773" i="33"/>
  <c r="R3773" i="33"/>
  <c r="S3773" i="33"/>
  <c r="C3774" i="33"/>
  <c r="H3774" i="33"/>
  <c r="I3774" i="33"/>
  <c r="L3774" i="33"/>
  <c r="O3774" i="33"/>
  <c r="Q3774" i="33"/>
  <c r="R3774" i="33"/>
  <c r="S3774" i="33"/>
  <c r="C3775" i="33"/>
  <c r="H3775" i="33"/>
  <c r="I3775" i="33"/>
  <c r="L3775" i="33"/>
  <c r="O3775" i="33"/>
  <c r="Q3775" i="33"/>
  <c r="R3775" i="33"/>
  <c r="S3775" i="33"/>
  <c r="C3776" i="33"/>
  <c r="H3776" i="33"/>
  <c r="I3776" i="33"/>
  <c r="L3776" i="33"/>
  <c r="O3776" i="33"/>
  <c r="Q3776" i="33"/>
  <c r="R3776" i="33"/>
  <c r="S3776" i="33"/>
  <c r="C3777" i="33"/>
  <c r="H3777" i="33"/>
  <c r="I3777" i="33"/>
  <c r="L3777" i="33"/>
  <c r="O3777" i="33"/>
  <c r="Q3777" i="33"/>
  <c r="R3777" i="33"/>
  <c r="S3777" i="33"/>
  <c r="C3778" i="33"/>
  <c r="H3778" i="33"/>
  <c r="I3778" i="33"/>
  <c r="L3778" i="33"/>
  <c r="O3778" i="33"/>
  <c r="Q3778" i="33"/>
  <c r="R3778" i="33"/>
  <c r="S3778" i="33"/>
  <c r="C3779" i="33"/>
  <c r="H3779" i="33"/>
  <c r="I3779" i="33"/>
  <c r="L3779" i="33"/>
  <c r="O3779" i="33"/>
  <c r="Q3779" i="33"/>
  <c r="R3779" i="33"/>
  <c r="S3779" i="33"/>
  <c r="C3780" i="33"/>
  <c r="H3780" i="33"/>
  <c r="I3780" i="33"/>
  <c r="L3780" i="33"/>
  <c r="O3780" i="33"/>
  <c r="Q3780" i="33"/>
  <c r="R3780" i="33"/>
  <c r="S3780" i="33"/>
  <c r="C3781" i="33"/>
  <c r="H3781" i="33"/>
  <c r="I3781" i="33"/>
  <c r="L3781" i="33"/>
  <c r="O3781" i="33"/>
  <c r="Q3781" i="33"/>
  <c r="R3781" i="33"/>
  <c r="S3781" i="33"/>
  <c r="C3782" i="33"/>
  <c r="H3782" i="33"/>
  <c r="I3782" i="33"/>
  <c r="L3782" i="33"/>
  <c r="O3782" i="33"/>
  <c r="Q3782" i="33"/>
  <c r="R3782" i="33"/>
  <c r="S3782" i="33"/>
  <c r="C3783" i="33"/>
  <c r="H3783" i="33"/>
  <c r="I3783" i="33"/>
  <c r="L3783" i="33"/>
  <c r="O3783" i="33"/>
  <c r="Q3783" i="33"/>
  <c r="R3783" i="33"/>
  <c r="S3783" i="33"/>
  <c r="C3784" i="33"/>
  <c r="H3784" i="33"/>
  <c r="I3784" i="33"/>
  <c r="L3784" i="33"/>
  <c r="O3784" i="33"/>
  <c r="Q3784" i="33"/>
  <c r="R3784" i="33"/>
  <c r="S3784" i="33"/>
  <c r="C3785" i="33"/>
  <c r="H3785" i="33"/>
  <c r="I3785" i="33"/>
  <c r="L3785" i="33"/>
  <c r="O3785" i="33"/>
  <c r="Q3785" i="33"/>
  <c r="R3785" i="33"/>
  <c r="S3785" i="33"/>
  <c r="C3786" i="33"/>
  <c r="H3786" i="33"/>
  <c r="I3786" i="33"/>
  <c r="L3786" i="33"/>
  <c r="O3786" i="33"/>
  <c r="Q3786" i="33"/>
  <c r="R3786" i="33"/>
  <c r="S3786" i="33"/>
  <c r="C3787" i="33"/>
  <c r="H3787" i="33"/>
  <c r="I3787" i="33"/>
  <c r="L3787" i="33"/>
  <c r="O3787" i="33"/>
  <c r="Q3787" i="33"/>
  <c r="R3787" i="33"/>
  <c r="S3787" i="33"/>
  <c r="C3788" i="33"/>
  <c r="H3788" i="33"/>
  <c r="I3788" i="33"/>
  <c r="L3788" i="33"/>
  <c r="O3788" i="33"/>
  <c r="Q3788" i="33"/>
  <c r="R3788" i="33"/>
  <c r="S3788" i="33"/>
  <c r="C3789" i="33"/>
  <c r="H3789" i="33"/>
  <c r="I3789" i="33"/>
  <c r="L3789" i="33"/>
  <c r="O3789" i="33"/>
  <c r="Q3789" i="33"/>
  <c r="R3789" i="33"/>
  <c r="S3789" i="33"/>
  <c r="C3790" i="33"/>
  <c r="H3790" i="33"/>
  <c r="I3790" i="33"/>
  <c r="L3790" i="33"/>
  <c r="O3790" i="33"/>
  <c r="Q3790" i="33"/>
  <c r="R3790" i="33"/>
  <c r="S3790" i="33"/>
  <c r="C3791" i="33"/>
  <c r="H3791" i="33"/>
  <c r="I3791" i="33"/>
  <c r="L3791" i="33"/>
  <c r="O3791" i="33"/>
  <c r="Q3791" i="33"/>
  <c r="R3791" i="33"/>
  <c r="S3791" i="33"/>
  <c r="C3792" i="33"/>
  <c r="H3792" i="33"/>
  <c r="I3792" i="33"/>
  <c r="L3792" i="33"/>
  <c r="O3792" i="33"/>
  <c r="Q3792" i="33"/>
  <c r="R3792" i="33"/>
  <c r="S3792" i="33"/>
  <c r="C3793" i="33"/>
  <c r="H3793" i="33"/>
  <c r="I3793" i="33"/>
  <c r="L3793" i="33"/>
  <c r="O3793" i="33"/>
  <c r="Q3793" i="33"/>
  <c r="R3793" i="33"/>
  <c r="S3793" i="33"/>
  <c r="C3794" i="33"/>
  <c r="H3794" i="33"/>
  <c r="I3794" i="33"/>
  <c r="L3794" i="33"/>
  <c r="O3794" i="33"/>
  <c r="Q3794" i="33"/>
  <c r="R3794" i="33"/>
  <c r="S3794" i="33"/>
  <c r="C3795" i="33"/>
  <c r="H3795" i="33"/>
  <c r="I3795" i="33"/>
  <c r="L3795" i="33"/>
  <c r="O3795" i="33"/>
  <c r="Q3795" i="33"/>
  <c r="R3795" i="33"/>
  <c r="S3795" i="33"/>
  <c r="C3796" i="33"/>
  <c r="H3796" i="33"/>
  <c r="I3796" i="33"/>
  <c r="L3796" i="33"/>
  <c r="O3796" i="33"/>
  <c r="Q3796" i="33"/>
  <c r="R3796" i="33"/>
  <c r="S3796" i="33"/>
  <c r="C3797" i="33"/>
  <c r="H3797" i="33"/>
  <c r="I3797" i="33"/>
  <c r="L3797" i="33"/>
  <c r="O3797" i="33"/>
  <c r="Q3797" i="33"/>
  <c r="R3797" i="33"/>
  <c r="S3797" i="33"/>
  <c r="C3798" i="33"/>
  <c r="H3798" i="33"/>
  <c r="I3798" i="33"/>
  <c r="L3798" i="33"/>
  <c r="O3798" i="33"/>
  <c r="Q3798" i="33"/>
  <c r="R3798" i="33"/>
  <c r="S3798" i="33"/>
  <c r="C3799" i="33"/>
  <c r="H3799" i="33"/>
  <c r="I3799" i="33"/>
  <c r="L3799" i="33"/>
  <c r="O3799" i="33"/>
  <c r="Q3799" i="33"/>
  <c r="R3799" i="33"/>
  <c r="S3799" i="33"/>
  <c r="C3800" i="33"/>
  <c r="H3800" i="33"/>
  <c r="I3800" i="33"/>
  <c r="L3800" i="33"/>
  <c r="O3800" i="33"/>
  <c r="Q3800" i="33"/>
  <c r="R3800" i="33"/>
  <c r="S3800" i="33"/>
  <c r="C3801" i="33"/>
  <c r="H3801" i="33"/>
  <c r="I3801" i="33"/>
  <c r="L3801" i="33"/>
  <c r="O3801" i="33"/>
  <c r="Q3801" i="33"/>
  <c r="R3801" i="33"/>
  <c r="S3801" i="33"/>
  <c r="C3802" i="33"/>
  <c r="H3802" i="33"/>
  <c r="I3802" i="33"/>
  <c r="L3802" i="33"/>
  <c r="O3802" i="33"/>
  <c r="Q3802" i="33"/>
  <c r="R3802" i="33"/>
  <c r="S3802" i="33"/>
  <c r="C3803" i="33"/>
  <c r="H3803" i="33"/>
  <c r="I3803" i="33"/>
  <c r="L3803" i="33"/>
  <c r="O3803" i="33"/>
  <c r="Q3803" i="33"/>
  <c r="R3803" i="33"/>
  <c r="S3803" i="33"/>
  <c r="C3804" i="33"/>
  <c r="H3804" i="33"/>
  <c r="I3804" i="33"/>
  <c r="L3804" i="33"/>
  <c r="O3804" i="33"/>
  <c r="Q3804" i="33"/>
  <c r="R3804" i="33"/>
  <c r="S3804" i="33"/>
  <c r="C3805" i="33"/>
  <c r="H3805" i="33"/>
  <c r="I3805" i="33"/>
  <c r="L3805" i="33"/>
  <c r="O3805" i="33"/>
  <c r="Q3805" i="33"/>
  <c r="R3805" i="33"/>
  <c r="S3805" i="33"/>
  <c r="C3806" i="33"/>
  <c r="H3806" i="33"/>
  <c r="I3806" i="33"/>
  <c r="L3806" i="33"/>
  <c r="O3806" i="33"/>
  <c r="Q3806" i="33"/>
  <c r="R3806" i="33"/>
  <c r="S3806" i="33"/>
  <c r="C3807" i="33"/>
  <c r="H3807" i="33"/>
  <c r="I3807" i="33"/>
  <c r="L3807" i="33"/>
  <c r="O3807" i="33"/>
  <c r="Q3807" i="33"/>
  <c r="R3807" i="33"/>
  <c r="S3807" i="33"/>
  <c r="C3808" i="33"/>
  <c r="H3808" i="33"/>
  <c r="I3808" i="33"/>
  <c r="L3808" i="33"/>
  <c r="O3808" i="33"/>
  <c r="Q3808" i="33"/>
  <c r="R3808" i="33"/>
  <c r="S3808" i="33"/>
  <c r="C3809" i="33"/>
  <c r="H3809" i="33"/>
  <c r="I3809" i="33"/>
  <c r="L3809" i="33"/>
  <c r="O3809" i="33"/>
  <c r="Q3809" i="33"/>
  <c r="R3809" i="33"/>
  <c r="S3809" i="33"/>
  <c r="C3810" i="33"/>
  <c r="H3810" i="33"/>
  <c r="I3810" i="33"/>
  <c r="L3810" i="33"/>
  <c r="O3810" i="33"/>
  <c r="Q3810" i="33"/>
  <c r="R3810" i="33"/>
  <c r="S3810" i="33"/>
  <c r="C3811" i="33"/>
  <c r="H3811" i="33"/>
  <c r="I3811" i="33"/>
  <c r="L3811" i="33"/>
  <c r="O3811" i="33"/>
  <c r="Q3811" i="33"/>
  <c r="R3811" i="33"/>
  <c r="S3811" i="33"/>
  <c r="C3812" i="33"/>
  <c r="H3812" i="33"/>
  <c r="I3812" i="33"/>
  <c r="L3812" i="33"/>
  <c r="O3812" i="33"/>
  <c r="Q3812" i="33"/>
  <c r="R3812" i="33"/>
  <c r="S3812" i="33"/>
  <c r="C3813" i="33"/>
  <c r="H3813" i="33"/>
  <c r="I3813" i="33"/>
  <c r="L3813" i="33"/>
  <c r="O3813" i="33"/>
  <c r="Q3813" i="33"/>
  <c r="R3813" i="33"/>
  <c r="S3813" i="33"/>
  <c r="C3814" i="33"/>
  <c r="H3814" i="33"/>
  <c r="I3814" i="33"/>
  <c r="L3814" i="33"/>
  <c r="O3814" i="33"/>
  <c r="Q3814" i="33"/>
  <c r="R3814" i="33"/>
  <c r="S3814" i="33"/>
  <c r="C3815" i="33"/>
  <c r="H3815" i="33"/>
  <c r="I3815" i="33"/>
  <c r="L3815" i="33"/>
  <c r="O3815" i="33"/>
  <c r="Q3815" i="33"/>
  <c r="R3815" i="33"/>
  <c r="S3815" i="33"/>
  <c r="C3816" i="33"/>
  <c r="H3816" i="33"/>
  <c r="I3816" i="33"/>
  <c r="L3816" i="33"/>
  <c r="O3816" i="33"/>
  <c r="Q3816" i="33"/>
  <c r="R3816" i="33"/>
  <c r="S3816" i="33"/>
  <c r="C3817" i="33"/>
  <c r="H3817" i="33"/>
  <c r="I3817" i="33"/>
  <c r="L3817" i="33"/>
  <c r="O3817" i="33"/>
  <c r="Q3817" i="33"/>
  <c r="R3817" i="33"/>
  <c r="S3817" i="33"/>
  <c r="C3818" i="33"/>
  <c r="H3818" i="33"/>
  <c r="I3818" i="33"/>
  <c r="L3818" i="33"/>
  <c r="O3818" i="33"/>
  <c r="Q3818" i="33"/>
  <c r="R3818" i="33"/>
  <c r="S3818" i="33"/>
  <c r="C3819" i="33"/>
  <c r="H3819" i="33"/>
  <c r="I3819" i="33"/>
  <c r="L3819" i="33"/>
  <c r="O3819" i="33"/>
  <c r="Q3819" i="33"/>
  <c r="R3819" i="33"/>
  <c r="S3819" i="33"/>
  <c r="C3820" i="33"/>
  <c r="H3820" i="33"/>
  <c r="I3820" i="33"/>
  <c r="L3820" i="33"/>
  <c r="O3820" i="33"/>
  <c r="Q3820" i="33"/>
  <c r="R3820" i="33"/>
  <c r="S3820" i="33"/>
  <c r="C3821" i="33"/>
  <c r="H3821" i="33"/>
  <c r="I3821" i="33"/>
  <c r="L3821" i="33"/>
  <c r="O3821" i="33"/>
  <c r="Q3821" i="33"/>
  <c r="R3821" i="33"/>
  <c r="S3821" i="33"/>
  <c r="C3822" i="33"/>
  <c r="H3822" i="33"/>
  <c r="I3822" i="33"/>
  <c r="L3822" i="33"/>
  <c r="O3822" i="33"/>
  <c r="Q3822" i="33"/>
  <c r="R3822" i="33"/>
  <c r="S3822" i="33"/>
  <c r="C3823" i="33"/>
  <c r="H3823" i="33"/>
  <c r="I3823" i="33"/>
  <c r="L3823" i="33"/>
  <c r="O3823" i="33"/>
  <c r="Q3823" i="33"/>
  <c r="R3823" i="33"/>
  <c r="S3823" i="33"/>
  <c r="C3824" i="33"/>
  <c r="H3824" i="33"/>
  <c r="I3824" i="33"/>
  <c r="L3824" i="33"/>
  <c r="O3824" i="33"/>
  <c r="Q3824" i="33"/>
  <c r="R3824" i="33"/>
  <c r="S3824" i="33"/>
  <c r="C3825" i="33"/>
  <c r="H3825" i="33"/>
  <c r="I3825" i="33"/>
  <c r="L3825" i="33"/>
  <c r="O3825" i="33"/>
  <c r="Q3825" i="33"/>
  <c r="R3825" i="33"/>
  <c r="S3825" i="33"/>
  <c r="C3826" i="33"/>
  <c r="H3826" i="33"/>
  <c r="I3826" i="33"/>
  <c r="L3826" i="33"/>
  <c r="O3826" i="33"/>
  <c r="Q3826" i="33"/>
  <c r="R3826" i="33"/>
  <c r="S3826" i="33"/>
  <c r="C3827" i="33"/>
  <c r="H3827" i="33"/>
  <c r="I3827" i="33"/>
  <c r="L3827" i="33"/>
  <c r="O3827" i="33"/>
  <c r="Q3827" i="33"/>
  <c r="R3827" i="33"/>
  <c r="S3827" i="33"/>
  <c r="C3828" i="33"/>
  <c r="H3828" i="33"/>
  <c r="I3828" i="33"/>
  <c r="L3828" i="33"/>
  <c r="O3828" i="33"/>
  <c r="Q3828" i="33"/>
  <c r="R3828" i="33"/>
  <c r="S3828" i="33"/>
  <c r="C3829" i="33"/>
  <c r="H3829" i="33"/>
  <c r="I3829" i="33"/>
  <c r="L3829" i="33"/>
  <c r="O3829" i="33"/>
  <c r="Q3829" i="33"/>
  <c r="R3829" i="33"/>
  <c r="S3829" i="33"/>
  <c r="C3830" i="33"/>
  <c r="H3830" i="33"/>
  <c r="I3830" i="33"/>
  <c r="L3830" i="33"/>
  <c r="O3830" i="33"/>
  <c r="Q3830" i="33"/>
  <c r="R3830" i="33"/>
  <c r="S3830" i="33"/>
  <c r="C3831" i="33"/>
  <c r="H3831" i="33"/>
  <c r="I3831" i="33"/>
  <c r="L3831" i="33"/>
  <c r="O3831" i="33"/>
  <c r="Q3831" i="33"/>
  <c r="R3831" i="33"/>
  <c r="S3831" i="33"/>
  <c r="C3832" i="33"/>
  <c r="H3832" i="33"/>
  <c r="I3832" i="33"/>
  <c r="L3832" i="33"/>
  <c r="O3832" i="33"/>
  <c r="Q3832" i="33"/>
  <c r="R3832" i="33"/>
  <c r="S3832" i="33"/>
  <c r="C3833" i="33"/>
  <c r="H3833" i="33"/>
  <c r="I3833" i="33"/>
  <c r="L3833" i="33"/>
  <c r="O3833" i="33"/>
  <c r="Q3833" i="33"/>
  <c r="R3833" i="33"/>
  <c r="S3833" i="33"/>
  <c r="C3834" i="33"/>
  <c r="H3834" i="33"/>
  <c r="I3834" i="33"/>
  <c r="L3834" i="33"/>
  <c r="O3834" i="33"/>
  <c r="Q3834" i="33"/>
  <c r="R3834" i="33"/>
  <c r="S3834" i="33"/>
  <c r="C3835" i="33"/>
  <c r="H3835" i="33"/>
  <c r="I3835" i="33"/>
  <c r="L3835" i="33"/>
  <c r="O3835" i="33"/>
  <c r="Q3835" i="33"/>
  <c r="R3835" i="33"/>
  <c r="S3835" i="33"/>
  <c r="C3836" i="33"/>
  <c r="H3836" i="33"/>
  <c r="I3836" i="33"/>
  <c r="L3836" i="33"/>
  <c r="O3836" i="33"/>
  <c r="Q3836" i="33"/>
  <c r="R3836" i="33"/>
  <c r="S3836" i="33"/>
  <c r="C3837" i="33"/>
  <c r="H3837" i="33"/>
  <c r="I3837" i="33"/>
  <c r="L3837" i="33"/>
  <c r="O3837" i="33"/>
  <c r="Q3837" i="33"/>
  <c r="R3837" i="33"/>
  <c r="S3837" i="33"/>
  <c r="C3838" i="33"/>
  <c r="H3838" i="33"/>
  <c r="I3838" i="33"/>
  <c r="L3838" i="33"/>
  <c r="O3838" i="33"/>
  <c r="Q3838" i="33"/>
  <c r="R3838" i="33"/>
  <c r="S3838" i="33"/>
  <c r="C3839" i="33"/>
  <c r="H3839" i="33"/>
  <c r="I3839" i="33"/>
  <c r="L3839" i="33"/>
  <c r="O3839" i="33"/>
  <c r="Q3839" i="33"/>
  <c r="R3839" i="33"/>
  <c r="S3839" i="33"/>
  <c r="C3840" i="33"/>
  <c r="H3840" i="33"/>
  <c r="I3840" i="33"/>
  <c r="L3840" i="33"/>
  <c r="O3840" i="33"/>
  <c r="Q3840" i="33"/>
  <c r="R3840" i="33"/>
  <c r="S3840" i="33"/>
  <c r="C3841" i="33"/>
  <c r="H3841" i="33"/>
  <c r="I3841" i="33"/>
  <c r="L3841" i="33"/>
  <c r="O3841" i="33"/>
  <c r="Q3841" i="33"/>
  <c r="R3841" i="33"/>
  <c r="S3841" i="33"/>
  <c r="C3842" i="33"/>
  <c r="H3842" i="33"/>
  <c r="I3842" i="33"/>
  <c r="L3842" i="33"/>
  <c r="O3842" i="33"/>
  <c r="Q3842" i="33"/>
  <c r="R3842" i="33"/>
  <c r="S3842" i="33"/>
  <c r="C3843" i="33"/>
  <c r="H3843" i="33"/>
  <c r="I3843" i="33"/>
  <c r="L3843" i="33"/>
  <c r="O3843" i="33"/>
  <c r="Q3843" i="33"/>
  <c r="R3843" i="33"/>
  <c r="S3843" i="33"/>
  <c r="C3844" i="33"/>
  <c r="H3844" i="33"/>
  <c r="I3844" i="33"/>
  <c r="L3844" i="33"/>
  <c r="O3844" i="33"/>
  <c r="Q3844" i="33"/>
  <c r="R3844" i="33"/>
  <c r="S3844" i="33"/>
  <c r="C3845" i="33"/>
  <c r="H3845" i="33"/>
  <c r="I3845" i="33"/>
  <c r="L3845" i="33"/>
  <c r="O3845" i="33"/>
  <c r="Q3845" i="33"/>
  <c r="R3845" i="33"/>
  <c r="S3845" i="33"/>
  <c r="C3846" i="33"/>
  <c r="H3846" i="33"/>
  <c r="I3846" i="33"/>
  <c r="L3846" i="33"/>
  <c r="O3846" i="33"/>
  <c r="Q3846" i="33"/>
  <c r="R3846" i="33"/>
  <c r="S3846" i="33"/>
  <c r="C3847" i="33"/>
  <c r="H3847" i="33"/>
  <c r="I3847" i="33"/>
  <c r="L3847" i="33"/>
  <c r="O3847" i="33"/>
  <c r="Q3847" i="33"/>
  <c r="R3847" i="33"/>
  <c r="S3847" i="33"/>
  <c r="C3848" i="33"/>
  <c r="H3848" i="33"/>
  <c r="I3848" i="33"/>
  <c r="L3848" i="33"/>
  <c r="O3848" i="33"/>
  <c r="Q3848" i="33"/>
  <c r="R3848" i="33"/>
  <c r="S3848" i="33"/>
  <c r="C3849" i="33"/>
  <c r="H3849" i="33"/>
  <c r="I3849" i="33"/>
  <c r="L3849" i="33"/>
  <c r="O3849" i="33"/>
  <c r="Q3849" i="33"/>
  <c r="R3849" i="33"/>
  <c r="S3849" i="33"/>
  <c r="C3850" i="33"/>
  <c r="H3850" i="33"/>
  <c r="I3850" i="33"/>
  <c r="L3850" i="33"/>
  <c r="O3850" i="33"/>
  <c r="Q3850" i="33"/>
  <c r="R3850" i="33"/>
  <c r="S3850" i="33"/>
  <c r="C3851" i="33"/>
  <c r="H3851" i="33"/>
  <c r="I3851" i="33"/>
  <c r="L3851" i="33"/>
  <c r="O3851" i="33"/>
  <c r="Q3851" i="33"/>
  <c r="R3851" i="33"/>
  <c r="S3851" i="33"/>
  <c r="C3852" i="33"/>
  <c r="H3852" i="33"/>
  <c r="I3852" i="33"/>
  <c r="L3852" i="33"/>
  <c r="O3852" i="33"/>
  <c r="Q3852" i="33"/>
  <c r="R3852" i="33"/>
  <c r="S3852" i="33"/>
  <c r="C3853" i="33"/>
  <c r="H3853" i="33"/>
  <c r="I3853" i="33"/>
  <c r="L3853" i="33"/>
  <c r="O3853" i="33"/>
  <c r="Q3853" i="33"/>
  <c r="R3853" i="33"/>
  <c r="S3853" i="33"/>
  <c r="C3854" i="33"/>
  <c r="H3854" i="33"/>
  <c r="I3854" i="33"/>
  <c r="L3854" i="33"/>
  <c r="O3854" i="33"/>
  <c r="Q3854" i="33"/>
  <c r="R3854" i="33"/>
  <c r="S3854" i="33"/>
  <c r="C3855" i="33"/>
  <c r="H3855" i="33"/>
  <c r="I3855" i="33"/>
  <c r="L3855" i="33"/>
  <c r="O3855" i="33"/>
  <c r="Q3855" i="33"/>
  <c r="R3855" i="33"/>
  <c r="S3855" i="33"/>
  <c r="C3856" i="33"/>
  <c r="H3856" i="33"/>
  <c r="I3856" i="33"/>
  <c r="L3856" i="33"/>
  <c r="O3856" i="33"/>
  <c r="Q3856" i="33"/>
  <c r="R3856" i="33"/>
  <c r="S3856" i="33"/>
  <c r="C3857" i="33"/>
  <c r="H3857" i="33"/>
  <c r="I3857" i="33"/>
  <c r="L3857" i="33"/>
  <c r="O3857" i="33"/>
  <c r="Q3857" i="33"/>
  <c r="R3857" i="33"/>
  <c r="S3857" i="33"/>
  <c r="C3858" i="33"/>
  <c r="H3858" i="33"/>
  <c r="I3858" i="33"/>
  <c r="L3858" i="33"/>
  <c r="O3858" i="33"/>
  <c r="Q3858" i="33"/>
  <c r="R3858" i="33"/>
  <c r="S3858" i="33"/>
  <c r="C3859" i="33"/>
  <c r="H3859" i="33"/>
  <c r="I3859" i="33"/>
  <c r="L3859" i="33"/>
  <c r="O3859" i="33"/>
  <c r="Q3859" i="33"/>
  <c r="R3859" i="33"/>
  <c r="S3859" i="33"/>
  <c r="C3860" i="33"/>
  <c r="H3860" i="33"/>
  <c r="I3860" i="33"/>
  <c r="L3860" i="33"/>
  <c r="O3860" i="33"/>
  <c r="Q3860" i="33"/>
  <c r="R3860" i="33"/>
  <c r="S3860" i="33"/>
  <c r="C3861" i="33"/>
  <c r="H3861" i="33"/>
  <c r="I3861" i="33"/>
  <c r="L3861" i="33"/>
  <c r="O3861" i="33"/>
  <c r="Q3861" i="33"/>
  <c r="R3861" i="33"/>
  <c r="S3861" i="33"/>
  <c r="C3862" i="33"/>
  <c r="H3862" i="33"/>
  <c r="I3862" i="33"/>
  <c r="L3862" i="33"/>
  <c r="O3862" i="33"/>
  <c r="Q3862" i="33"/>
  <c r="R3862" i="33"/>
  <c r="S3862" i="33"/>
  <c r="C3863" i="33"/>
  <c r="H3863" i="33"/>
  <c r="I3863" i="33"/>
  <c r="L3863" i="33"/>
  <c r="O3863" i="33"/>
  <c r="Q3863" i="33"/>
  <c r="R3863" i="33"/>
  <c r="S3863" i="33"/>
  <c r="C3864" i="33"/>
  <c r="H3864" i="33"/>
  <c r="I3864" i="33"/>
  <c r="L3864" i="33"/>
  <c r="O3864" i="33"/>
  <c r="Q3864" i="33"/>
  <c r="R3864" i="33"/>
  <c r="S3864" i="33"/>
  <c r="C3865" i="33"/>
  <c r="H3865" i="33"/>
  <c r="I3865" i="33"/>
  <c r="L3865" i="33"/>
  <c r="O3865" i="33"/>
  <c r="Q3865" i="33"/>
  <c r="R3865" i="33"/>
  <c r="S3865" i="33"/>
  <c r="C3866" i="33"/>
  <c r="H3866" i="33"/>
  <c r="I3866" i="33"/>
  <c r="L3866" i="33"/>
  <c r="O3866" i="33"/>
  <c r="Q3866" i="33"/>
  <c r="R3866" i="33"/>
  <c r="S3866" i="33"/>
  <c r="C3867" i="33"/>
  <c r="H3867" i="33"/>
  <c r="I3867" i="33"/>
  <c r="L3867" i="33"/>
  <c r="O3867" i="33"/>
  <c r="Q3867" i="33"/>
  <c r="R3867" i="33"/>
  <c r="S3867" i="33"/>
  <c r="C3868" i="33"/>
  <c r="H3868" i="33"/>
  <c r="I3868" i="33"/>
  <c r="L3868" i="33"/>
  <c r="O3868" i="33"/>
  <c r="Q3868" i="33"/>
  <c r="R3868" i="33"/>
  <c r="S3868" i="33"/>
  <c r="C3869" i="33"/>
  <c r="H3869" i="33"/>
  <c r="I3869" i="33"/>
  <c r="L3869" i="33"/>
  <c r="O3869" i="33"/>
  <c r="Q3869" i="33"/>
  <c r="R3869" i="33"/>
  <c r="S3869" i="33"/>
  <c r="C3870" i="33"/>
  <c r="H3870" i="33"/>
  <c r="I3870" i="33"/>
  <c r="L3870" i="33"/>
  <c r="O3870" i="33"/>
  <c r="Q3870" i="33"/>
  <c r="R3870" i="33"/>
  <c r="S3870" i="33"/>
  <c r="C3871" i="33"/>
  <c r="H3871" i="33"/>
  <c r="I3871" i="33"/>
  <c r="L3871" i="33"/>
  <c r="O3871" i="33"/>
  <c r="Q3871" i="33"/>
  <c r="R3871" i="33"/>
  <c r="S3871" i="33"/>
  <c r="C3872" i="33"/>
  <c r="H3872" i="33"/>
  <c r="I3872" i="33"/>
  <c r="L3872" i="33"/>
  <c r="O3872" i="33"/>
  <c r="Q3872" i="33"/>
  <c r="R3872" i="33"/>
  <c r="S3872" i="33"/>
  <c r="C3873" i="33"/>
  <c r="H3873" i="33"/>
  <c r="I3873" i="33"/>
  <c r="L3873" i="33"/>
  <c r="O3873" i="33"/>
  <c r="Q3873" i="33"/>
  <c r="R3873" i="33"/>
  <c r="S3873" i="33"/>
  <c r="C3874" i="33"/>
  <c r="H3874" i="33"/>
  <c r="I3874" i="33"/>
  <c r="L3874" i="33"/>
  <c r="O3874" i="33"/>
  <c r="Q3874" i="33"/>
  <c r="R3874" i="33"/>
  <c r="S3874" i="33"/>
  <c r="C3875" i="33"/>
  <c r="H3875" i="33"/>
  <c r="I3875" i="33"/>
  <c r="L3875" i="33"/>
  <c r="O3875" i="33"/>
  <c r="Q3875" i="33"/>
  <c r="R3875" i="33"/>
  <c r="S3875" i="33"/>
  <c r="C3876" i="33"/>
  <c r="H3876" i="33"/>
  <c r="I3876" i="33"/>
  <c r="L3876" i="33"/>
  <c r="O3876" i="33"/>
  <c r="Q3876" i="33"/>
  <c r="R3876" i="33"/>
  <c r="S3876" i="33"/>
  <c r="C3877" i="33"/>
  <c r="H3877" i="33"/>
  <c r="I3877" i="33"/>
  <c r="L3877" i="33"/>
  <c r="O3877" i="33"/>
  <c r="Q3877" i="33"/>
  <c r="R3877" i="33"/>
  <c r="S3877" i="33"/>
  <c r="C3878" i="33"/>
  <c r="H3878" i="33"/>
  <c r="I3878" i="33"/>
  <c r="L3878" i="33"/>
  <c r="O3878" i="33"/>
  <c r="Q3878" i="33"/>
  <c r="R3878" i="33"/>
  <c r="S3878" i="33"/>
  <c r="C3879" i="33"/>
  <c r="H3879" i="33"/>
  <c r="I3879" i="33"/>
  <c r="L3879" i="33"/>
  <c r="O3879" i="33"/>
  <c r="Q3879" i="33"/>
  <c r="R3879" i="33"/>
  <c r="S3879" i="33"/>
  <c r="C3880" i="33"/>
  <c r="H3880" i="33"/>
  <c r="I3880" i="33"/>
  <c r="L3880" i="33"/>
  <c r="O3880" i="33"/>
  <c r="Q3880" i="33"/>
  <c r="R3880" i="33"/>
  <c r="S3880" i="33"/>
  <c r="C3881" i="33"/>
  <c r="H3881" i="33"/>
  <c r="I3881" i="33"/>
  <c r="L3881" i="33"/>
  <c r="O3881" i="33"/>
  <c r="Q3881" i="33"/>
  <c r="R3881" i="33"/>
  <c r="S3881" i="33"/>
  <c r="C3882" i="33"/>
  <c r="H3882" i="33"/>
  <c r="I3882" i="33"/>
  <c r="L3882" i="33"/>
  <c r="O3882" i="33"/>
  <c r="Q3882" i="33"/>
  <c r="R3882" i="33"/>
  <c r="S3882" i="33"/>
  <c r="C3883" i="33"/>
  <c r="H3883" i="33"/>
  <c r="I3883" i="33"/>
  <c r="L3883" i="33"/>
  <c r="O3883" i="33"/>
  <c r="Q3883" i="33"/>
  <c r="R3883" i="33"/>
  <c r="S3883" i="33"/>
  <c r="C3884" i="33"/>
  <c r="H3884" i="33"/>
  <c r="I3884" i="33"/>
  <c r="L3884" i="33"/>
  <c r="O3884" i="33"/>
  <c r="Q3884" i="33"/>
  <c r="R3884" i="33"/>
  <c r="S3884" i="33"/>
  <c r="C3885" i="33"/>
  <c r="H3885" i="33"/>
  <c r="I3885" i="33"/>
  <c r="L3885" i="33"/>
  <c r="O3885" i="33"/>
  <c r="Q3885" i="33"/>
  <c r="R3885" i="33"/>
  <c r="S3885" i="33"/>
  <c r="C3886" i="33"/>
  <c r="H3886" i="33"/>
  <c r="I3886" i="33"/>
  <c r="L3886" i="33"/>
  <c r="O3886" i="33"/>
  <c r="Q3886" i="33"/>
  <c r="R3886" i="33"/>
  <c r="S3886" i="33"/>
  <c r="C3887" i="33"/>
  <c r="H3887" i="33"/>
  <c r="I3887" i="33"/>
  <c r="L3887" i="33"/>
  <c r="O3887" i="33"/>
  <c r="Q3887" i="33"/>
  <c r="R3887" i="33"/>
  <c r="S3887" i="33"/>
  <c r="C3888" i="33"/>
  <c r="H3888" i="33"/>
  <c r="I3888" i="33"/>
  <c r="L3888" i="33"/>
  <c r="O3888" i="33"/>
  <c r="Q3888" i="33"/>
  <c r="R3888" i="33"/>
  <c r="S3888" i="33"/>
  <c r="C3889" i="33"/>
  <c r="H3889" i="33"/>
  <c r="I3889" i="33"/>
  <c r="L3889" i="33"/>
  <c r="O3889" i="33"/>
  <c r="Q3889" i="33"/>
  <c r="R3889" i="33"/>
  <c r="S3889" i="33"/>
  <c r="C3890" i="33"/>
  <c r="H3890" i="33"/>
  <c r="I3890" i="33"/>
  <c r="L3890" i="33"/>
  <c r="O3890" i="33"/>
  <c r="Q3890" i="33"/>
  <c r="R3890" i="33"/>
  <c r="S3890" i="33"/>
  <c r="C3891" i="33"/>
  <c r="H3891" i="33"/>
  <c r="I3891" i="33"/>
  <c r="L3891" i="33"/>
  <c r="O3891" i="33"/>
  <c r="Q3891" i="33"/>
  <c r="R3891" i="33"/>
  <c r="S3891" i="33"/>
  <c r="C3892" i="33"/>
  <c r="H3892" i="33"/>
  <c r="I3892" i="33"/>
  <c r="L3892" i="33"/>
  <c r="O3892" i="33"/>
  <c r="Q3892" i="33"/>
  <c r="R3892" i="33"/>
  <c r="S3892" i="33"/>
  <c r="C3893" i="33"/>
  <c r="H3893" i="33"/>
  <c r="I3893" i="33"/>
  <c r="L3893" i="33"/>
  <c r="O3893" i="33"/>
  <c r="Q3893" i="33"/>
  <c r="R3893" i="33"/>
  <c r="S3893" i="33"/>
  <c r="C3894" i="33"/>
  <c r="H3894" i="33"/>
  <c r="I3894" i="33"/>
  <c r="L3894" i="33"/>
  <c r="O3894" i="33"/>
  <c r="Q3894" i="33"/>
  <c r="R3894" i="33"/>
  <c r="S3894" i="33"/>
  <c r="C3895" i="33"/>
  <c r="H3895" i="33"/>
  <c r="I3895" i="33"/>
  <c r="L3895" i="33"/>
  <c r="O3895" i="33"/>
  <c r="Q3895" i="33"/>
  <c r="R3895" i="33"/>
  <c r="S3895" i="33"/>
  <c r="C3896" i="33"/>
  <c r="H3896" i="33"/>
  <c r="I3896" i="33"/>
  <c r="L3896" i="33"/>
  <c r="O3896" i="33"/>
  <c r="Q3896" i="33"/>
  <c r="R3896" i="33"/>
  <c r="S3896" i="33"/>
  <c r="C3897" i="33"/>
  <c r="H3897" i="33"/>
  <c r="I3897" i="33"/>
  <c r="L3897" i="33"/>
  <c r="O3897" i="33"/>
  <c r="Q3897" i="33"/>
  <c r="R3897" i="33"/>
  <c r="S3897" i="33"/>
  <c r="C3898" i="33"/>
  <c r="H3898" i="33"/>
  <c r="I3898" i="33"/>
  <c r="L3898" i="33"/>
  <c r="O3898" i="33"/>
  <c r="Q3898" i="33"/>
  <c r="R3898" i="33"/>
  <c r="S3898" i="33"/>
  <c r="C3899" i="33"/>
  <c r="H3899" i="33"/>
  <c r="I3899" i="33"/>
  <c r="L3899" i="33"/>
  <c r="O3899" i="33"/>
  <c r="Q3899" i="33"/>
  <c r="R3899" i="33"/>
  <c r="S3899" i="33"/>
  <c r="C3900" i="33"/>
  <c r="H3900" i="33"/>
  <c r="I3900" i="33"/>
  <c r="L3900" i="33"/>
  <c r="O3900" i="33"/>
  <c r="Q3900" i="33"/>
  <c r="R3900" i="33"/>
  <c r="S3900" i="33"/>
  <c r="C3901" i="33"/>
  <c r="H3901" i="33"/>
  <c r="I3901" i="33"/>
  <c r="L3901" i="33"/>
  <c r="O3901" i="33"/>
  <c r="Q3901" i="33"/>
  <c r="R3901" i="33"/>
  <c r="S3901" i="33"/>
  <c r="C3902" i="33"/>
  <c r="H3902" i="33"/>
  <c r="I3902" i="33"/>
  <c r="L3902" i="33"/>
  <c r="O3902" i="33"/>
  <c r="Q3902" i="33"/>
  <c r="R3902" i="33"/>
  <c r="S3902" i="33"/>
  <c r="C3903" i="33"/>
  <c r="H3903" i="33"/>
  <c r="I3903" i="33"/>
  <c r="L3903" i="33"/>
  <c r="O3903" i="33"/>
  <c r="Q3903" i="33"/>
  <c r="R3903" i="33"/>
  <c r="S3903" i="33"/>
  <c r="C3904" i="33"/>
  <c r="H3904" i="33"/>
  <c r="I3904" i="33"/>
  <c r="L3904" i="33"/>
  <c r="O3904" i="33"/>
  <c r="Q3904" i="33"/>
  <c r="R3904" i="33"/>
  <c r="S3904" i="33"/>
  <c r="C3905" i="33"/>
  <c r="H3905" i="33"/>
  <c r="I3905" i="33"/>
  <c r="L3905" i="33"/>
  <c r="O3905" i="33"/>
  <c r="Q3905" i="33"/>
  <c r="R3905" i="33"/>
  <c r="S3905" i="33"/>
  <c r="C3906" i="33"/>
  <c r="H3906" i="33"/>
  <c r="I3906" i="33"/>
  <c r="L3906" i="33"/>
  <c r="O3906" i="33"/>
  <c r="Q3906" i="33"/>
  <c r="R3906" i="33"/>
  <c r="S3906" i="33"/>
  <c r="C3907" i="33"/>
  <c r="H3907" i="33"/>
  <c r="I3907" i="33"/>
  <c r="L3907" i="33"/>
  <c r="O3907" i="33"/>
  <c r="Q3907" i="33"/>
  <c r="R3907" i="33"/>
  <c r="S3907" i="33"/>
  <c r="C3908" i="33"/>
  <c r="H3908" i="33"/>
  <c r="I3908" i="33"/>
  <c r="L3908" i="33"/>
  <c r="O3908" i="33"/>
  <c r="Q3908" i="33"/>
  <c r="R3908" i="33"/>
  <c r="S3908" i="33"/>
  <c r="C3909" i="33"/>
  <c r="H3909" i="33"/>
  <c r="I3909" i="33"/>
  <c r="L3909" i="33"/>
  <c r="O3909" i="33"/>
  <c r="Q3909" i="33"/>
  <c r="R3909" i="33"/>
  <c r="S3909" i="33"/>
  <c r="C3910" i="33"/>
  <c r="H3910" i="33"/>
  <c r="I3910" i="33"/>
  <c r="L3910" i="33"/>
  <c r="O3910" i="33"/>
  <c r="Q3910" i="33"/>
  <c r="R3910" i="33"/>
  <c r="S3910" i="33"/>
  <c r="C3911" i="33"/>
  <c r="H3911" i="33"/>
  <c r="I3911" i="33"/>
  <c r="L3911" i="33"/>
  <c r="O3911" i="33"/>
  <c r="Q3911" i="33"/>
  <c r="R3911" i="33"/>
  <c r="S3911" i="33"/>
  <c r="C3912" i="33"/>
  <c r="H3912" i="33"/>
  <c r="I3912" i="33"/>
  <c r="L3912" i="33"/>
  <c r="O3912" i="33"/>
  <c r="Q3912" i="33"/>
  <c r="R3912" i="33"/>
  <c r="S3912" i="33"/>
  <c r="C3913" i="33"/>
  <c r="H3913" i="33"/>
  <c r="I3913" i="33"/>
  <c r="L3913" i="33"/>
  <c r="O3913" i="33"/>
  <c r="Q3913" i="33"/>
  <c r="R3913" i="33"/>
  <c r="S3913" i="33"/>
  <c r="C3914" i="33"/>
  <c r="H3914" i="33"/>
  <c r="I3914" i="33"/>
  <c r="L3914" i="33"/>
  <c r="O3914" i="33"/>
  <c r="Q3914" i="33"/>
  <c r="R3914" i="33"/>
  <c r="S3914" i="33"/>
  <c r="C3915" i="33"/>
  <c r="H3915" i="33"/>
  <c r="I3915" i="33"/>
  <c r="L3915" i="33"/>
  <c r="O3915" i="33"/>
  <c r="Q3915" i="33"/>
  <c r="R3915" i="33"/>
  <c r="S3915" i="33"/>
  <c r="C3916" i="33"/>
  <c r="H3916" i="33"/>
  <c r="I3916" i="33"/>
  <c r="L3916" i="33"/>
  <c r="O3916" i="33"/>
  <c r="Q3916" i="33"/>
  <c r="R3916" i="33"/>
  <c r="S3916" i="33"/>
  <c r="C3917" i="33"/>
  <c r="H3917" i="33"/>
  <c r="I3917" i="33"/>
  <c r="L3917" i="33"/>
  <c r="O3917" i="33"/>
  <c r="Q3917" i="33"/>
  <c r="R3917" i="33"/>
  <c r="S3917" i="33"/>
  <c r="C3918" i="33"/>
  <c r="H3918" i="33"/>
  <c r="I3918" i="33"/>
  <c r="L3918" i="33"/>
  <c r="O3918" i="33"/>
  <c r="Q3918" i="33"/>
  <c r="R3918" i="33"/>
  <c r="S3918" i="33"/>
  <c r="C3919" i="33"/>
  <c r="H3919" i="33"/>
  <c r="I3919" i="33"/>
  <c r="L3919" i="33"/>
  <c r="O3919" i="33"/>
  <c r="Q3919" i="33"/>
  <c r="R3919" i="33"/>
  <c r="S3919" i="33"/>
  <c r="C3920" i="33"/>
  <c r="H3920" i="33"/>
  <c r="I3920" i="33"/>
  <c r="L3920" i="33"/>
  <c r="O3920" i="33"/>
  <c r="Q3920" i="33"/>
  <c r="R3920" i="33"/>
  <c r="S3920" i="33"/>
  <c r="C3921" i="33"/>
  <c r="H3921" i="33"/>
  <c r="I3921" i="33"/>
  <c r="L3921" i="33"/>
  <c r="O3921" i="33"/>
  <c r="Q3921" i="33"/>
  <c r="R3921" i="33"/>
  <c r="S3921" i="33"/>
  <c r="C3922" i="33"/>
  <c r="H3922" i="33"/>
  <c r="I3922" i="33"/>
  <c r="L3922" i="33"/>
  <c r="O3922" i="33"/>
  <c r="Q3922" i="33"/>
  <c r="R3922" i="33"/>
  <c r="S3922" i="33"/>
  <c r="C3923" i="33"/>
  <c r="H3923" i="33"/>
  <c r="I3923" i="33"/>
  <c r="L3923" i="33"/>
  <c r="O3923" i="33"/>
  <c r="Q3923" i="33"/>
  <c r="R3923" i="33"/>
  <c r="S3923" i="33"/>
  <c r="C3924" i="33"/>
  <c r="H3924" i="33"/>
  <c r="I3924" i="33"/>
  <c r="L3924" i="33"/>
  <c r="O3924" i="33"/>
  <c r="Q3924" i="33"/>
  <c r="R3924" i="33"/>
  <c r="S3924" i="33"/>
  <c r="C3925" i="33"/>
  <c r="H3925" i="33"/>
  <c r="I3925" i="33"/>
  <c r="L3925" i="33"/>
  <c r="O3925" i="33"/>
  <c r="Q3925" i="33"/>
  <c r="R3925" i="33"/>
  <c r="S3925" i="33"/>
  <c r="C3926" i="33"/>
  <c r="H3926" i="33"/>
  <c r="I3926" i="33"/>
  <c r="L3926" i="33"/>
  <c r="O3926" i="33"/>
  <c r="Q3926" i="33"/>
  <c r="R3926" i="33"/>
  <c r="S3926" i="33"/>
  <c r="C3927" i="33"/>
  <c r="H3927" i="33"/>
  <c r="I3927" i="33"/>
  <c r="L3927" i="33"/>
  <c r="O3927" i="33"/>
  <c r="Q3927" i="33"/>
  <c r="R3927" i="33"/>
  <c r="S3927" i="33"/>
  <c r="C3928" i="33"/>
  <c r="H3928" i="33"/>
  <c r="I3928" i="33"/>
  <c r="L3928" i="33"/>
  <c r="O3928" i="33"/>
  <c r="Q3928" i="33"/>
  <c r="R3928" i="33"/>
  <c r="S3928" i="33"/>
  <c r="C3929" i="33"/>
  <c r="H3929" i="33"/>
  <c r="I3929" i="33"/>
  <c r="L3929" i="33"/>
  <c r="O3929" i="33"/>
  <c r="Q3929" i="33"/>
  <c r="R3929" i="33"/>
  <c r="S3929" i="33"/>
  <c r="C3930" i="33"/>
  <c r="H3930" i="33"/>
  <c r="I3930" i="33"/>
  <c r="L3930" i="33"/>
  <c r="O3930" i="33"/>
  <c r="Q3930" i="33"/>
  <c r="R3930" i="33"/>
  <c r="S3930" i="33"/>
  <c r="C3931" i="33"/>
  <c r="H3931" i="33"/>
  <c r="I3931" i="33"/>
  <c r="L3931" i="33"/>
  <c r="O3931" i="33"/>
  <c r="Q3931" i="33"/>
  <c r="R3931" i="33"/>
  <c r="S3931" i="33"/>
  <c r="C3932" i="33"/>
  <c r="H3932" i="33"/>
  <c r="I3932" i="33"/>
  <c r="L3932" i="33"/>
  <c r="O3932" i="33"/>
  <c r="Q3932" i="33"/>
  <c r="R3932" i="33"/>
  <c r="S3932" i="33"/>
  <c r="C3933" i="33"/>
  <c r="H3933" i="33"/>
  <c r="I3933" i="33"/>
  <c r="L3933" i="33"/>
  <c r="O3933" i="33"/>
  <c r="Q3933" i="33"/>
  <c r="R3933" i="33"/>
  <c r="S3933" i="33"/>
  <c r="C3934" i="33"/>
  <c r="H3934" i="33"/>
  <c r="I3934" i="33"/>
  <c r="L3934" i="33"/>
  <c r="O3934" i="33"/>
  <c r="Q3934" i="33"/>
  <c r="R3934" i="33"/>
  <c r="S3934" i="33"/>
  <c r="C3935" i="33"/>
  <c r="H3935" i="33"/>
  <c r="I3935" i="33"/>
  <c r="L3935" i="33"/>
  <c r="O3935" i="33"/>
  <c r="Q3935" i="33"/>
  <c r="R3935" i="33"/>
  <c r="S3935" i="33"/>
  <c r="C3936" i="33"/>
  <c r="H3936" i="33"/>
  <c r="I3936" i="33"/>
  <c r="L3936" i="33"/>
  <c r="O3936" i="33"/>
  <c r="Q3936" i="33"/>
  <c r="R3936" i="33"/>
  <c r="S3936" i="33"/>
  <c r="C3937" i="33"/>
  <c r="H3937" i="33"/>
  <c r="I3937" i="33"/>
  <c r="L3937" i="33"/>
  <c r="O3937" i="33"/>
  <c r="Q3937" i="33"/>
  <c r="R3937" i="33"/>
  <c r="S3937" i="33"/>
  <c r="C3938" i="33"/>
  <c r="H3938" i="33"/>
  <c r="I3938" i="33"/>
  <c r="L3938" i="33"/>
  <c r="O3938" i="33"/>
  <c r="Q3938" i="33"/>
  <c r="R3938" i="33"/>
  <c r="S3938" i="33"/>
  <c r="C3939" i="33"/>
  <c r="H3939" i="33"/>
  <c r="I3939" i="33"/>
  <c r="L3939" i="33"/>
  <c r="O3939" i="33"/>
  <c r="Q3939" i="33"/>
  <c r="R3939" i="33"/>
  <c r="S3939" i="33"/>
  <c r="C3940" i="33"/>
  <c r="H3940" i="33"/>
  <c r="I3940" i="33"/>
  <c r="L3940" i="33"/>
  <c r="O3940" i="33"/>
  <c r="Q3940" i="33"/>
  <c r="R3940" i="33"/>
  <c r="S3940" i="33"/>
  <c r="C3941" i="33"/>
  <c r="H3941" i="33"/>
  <c r="I3941" i="33"/>
  <c r="L3941" i="33"/>
  <c r="O3941" i="33"/>
  <c r="Q3941" i="33"/>
  <c r="R3941" i="33"/>
  <c r="S3941" i="33"/>
  <c r="C3942" i="33"/>
  <c r="H3942" i="33"/>
  <c r="I3942" i="33"/>
  <c r="L3942" i="33"/>
  <c r="O3942" i="33"/>
  <c r="Q3942" i="33"/>
  <c r="R3942" i="33"/>
  <c r="S3942" i="33"/>
  <c r="C3943" i="33"/>
  <c r="H3943" i="33"/>
  <c r="I3943" i="33"/>
  <c r="L3943" i="33"/>
  <c r="O3943" i="33"/>
  <c r="Q3943" i="33"/>
  <c r="R3943" i="33"/>
  <c r="S3943" i="33"/>
  <c r="C3944" i="33"/>
  <c r="H3944" i="33"/>
  <c r="I3944" i="33"/>
  <c r="L3944" i="33"/>
  <c r="O3944" i="33"/>
  <c r="Q3944" i="33"/>
  <c r="R3944" i="33"/>
  <c r="S3944" i="33"/>
  <c r="C3945" i="33"/>
  <c r="H3945" i="33"/>
  <c r="I3945" i="33"/>
  <c r="L3945" i="33"/>
  <c r="O3945" i="33"/>
  <c r="Q3945" i="33"/>
  <c r="R3945" i="33"/>
  <c r="S3945" i="33"/>
  <c r="C3946" i="33"/>
  <c r="H3946" i="33"/>
  <c r="I3946" i="33"/>
  <c r="L3946" i="33"/>
  <c r="O3946" i="33"/>
  <c r="Q3946" i="33"/>
  <c r="R3946" i="33"/>
  <c r="S3946" i="33"/>
  <c r="C3947" i="33"/>
  <c r="H3947" i="33"/>
  <c r="I3947" i="33"/>
  <c r="L3947" i="33"/>
  <c r="O3947" i="33"/>
  <c r="Q3947" i="33"/>
  <c r="R3947" i="33"/>
  <c r="S3947" i="33"/>
  <c r="C3948" i="33"/>
  <c r="H3948" i="33"/>
  <c r="I3948" i="33"/>
  <c r="L3948" i="33"/>
  <c r="O3948" i="33"/>
  <c r="Q3948" i="33"/>
  <c r="R3948" i="33"/>
  <c r="S3948" i="33"/>
  <c r="C3949" i="33"/>
  <c r="H3949" i="33"/>
  <c r="I3949" i="33"/>
  <c r="L3949" i="33"/>
  <c r="O3949" i="33"/>
  <c r="Q3949" i="33"/>
  <c r="R3949" i="33"/>
  <c r="S3949" i="33"/>
  <c r="C3950" i="33"/>
  <c r="H3950" i="33"/>
  <c r="I3950" i="33"/>
  <c r="L3950" i="33"/>
  <c r="O3950" i="33"/>
  <c r="Q3950" i="33"/>
  <c r="R3950" i="33"/>
  <c r="S3950" i="33"/>
  <c r="C3951" i="33"/>
  <c r="H3951" i="33"/>
  <c r="I3951" i="33"/>
  <c r="L3951" i="33"/>
  <c r="O3951" i="33"/>
  <c r="Q3951" i="33"/>
  <c r="R3951" i="33"/>
  <c r="S3951" i="33"/>
  <c r="C3952" i="33"/>
  <c r="H3952" i="33"/>
  <c r="I3952" i="33"/>
  <c r="L3952" i="33"/>
  <c r="O3952" i="33"/>
  <c r="Q3952" i="33"/>
  <c r="R3952" i="33"/>
  <c r="S3952" i="33"/>
  <c r="C3953" i="33"/>
  <c r="H3953" i="33"/>
  <c r="I3953" i="33"/>
  <c r="L3953" i="33"/>
  <c r="O3953" i="33"/>
  <c r="Q3953" i="33"/>
  <c r="R3953" i="33"/>
  <c r="S3953" i="33"/>
  <c r="C3954" i="33"/>
  <c r="H3954" i="33"/>
  <c r="I3954" i="33"/>
  <c r="L3954" i="33"/>
  <c r="O3954" i="33"/>
  <c r="Q3954" i="33"/>
  <c r="R3954" i="33"/>
  <c r="S3954" i="33"/>
  <c r="C3955" i="33"/>
  <c r="H3955" i="33"/>
  <c r="I3955" i="33"/>
  <c r="L3955" i="33"/>
  <c r="O3955" i="33"/>
  <c r="Q3955" i="33"/>
  <c r="R3955" i="33"/>
  <c r="S3955" i="33"/>
  <c r="C3956" i="33"/>
  <c r="H3956" i="33"/>
  <c r="I3956" i="33"/>
  <c r="L3956" i="33"/>
  <c r="O3956" i="33"/>
  <c r="Q3956" i="33"/>
  <c r="R3956" i="33"/>
  <c r="S3956" i="33"/>
  <c r="C3957" i="33"/>
  <c r="H3957" i="33"/>
  <c r="I3957" i="33"/>
  <c r="L3957" i="33"/>
  <c r="O3957" i="33"/>
  <c r="Q3957" i="33"/>
  <c r="R3957" i="33"/>
  <c r="S3957" i="33"/>
  <c r="C3958" i="33"/>
  <c r="H3958" i="33"/>
  <c r="I3958" i="33"/>
  <c r="L3958" i="33"/>
  <c r="O3958" i="33"/>
  <c r="Q3958" i="33"/>
  <c r="R3958" i="33"/>
  <c r="S3958" i="33"/>
  <c r="C3959" i="33"/>
  <c r="H3959" i="33"/>
  <c r="I3959" i="33"/>
  <c r="L3959" i="33"/>
  <c r="O3959" i="33"/>
  <c r="Q3959" i="33"/>
  <c r="R3959" i="33"/>
  <c r="S3959" i="33"/>
  <c r="C3960" i="33"/>
  <c r="H3960" i="33"/>
  <c r="I3960" i="33"/>
  <c r="L3960" i="33"/>
  <c r="O3960" i="33"/>
  <c r="Q3960" i="33"/>
  <c r="R3960" i="33"/>
  <c r="S3960" i="33"/>
  <c r="C3961" i="33"/>
  <c r="H3961" i="33"/>
  <c r="I3961" i="33"/>
  <c r="L3961" i="33"/>
  <c r="O3961" i="33"/>
  <c r="Q3961" i="33"/>
  <c r="R3961" i="33"/>
  <c r="S3961" i="33"/>
  <c r="C3962" i="33"/>
  <c r="H3962" i="33"/>
  <c r="I3962" i="33"/>
  <c r="L3962" i="33"/>
  <c r="O3962" i="33"/>
  <c r="Q3962" i="33"/>
  <c r="R3962" i="33"/>
  <c r="S3962" i="33"/>
  <c r="C3963" i="33"/>
  <c r="H3963" i="33"/>
  <c r="I3963" i="33"/>
  <c r="L3963" i="33"/>
  <c r="O3963" i="33"/>
  <c r="Q3963" i="33"/>
  <c r="R3963" i="33"/>
  <c r="S3963" i="33"/>
  <c r="C3964" i="33"/>
  <c r="H3964" i="33"/>
  <c r="I3964" i="33"/>
  <c r="L3964" i="33"/>
  <c r="O3964" i="33"/>
  <c r="Q3964" i="33"/>
  <c r="R3964" i="33"/>
  <c r="S3964" i="33"/>
  <c r="C3965" i="33"/>
  <c r="H3965" i="33"/>
  <c r="I3965" i="33"/>
  <c r="L3965" i="33"/>
  <c r="O3965" i="33"/>
  <c r="Q3965" i="33"/>
  <c r="R3965" i="33"/>
  <c r="S3965" i="33"/>
  <c r="C3966" i="33"/>
  <c r="H3966" i="33"/>
  <c r="I3966" i="33"/>
  <c r="L3966" i="33"/>
  <c r="O3966" i="33"/>
  <c r="Q3966" i="33"/>
  <c r="R3966" i="33"/>
  <c r="S3966" i="33"/>
  <c r="C3967" i="33"/>
  <c r="H3967" i="33"/>
  <c r="I3967" i="33"/>
  <c r="L3967" i="33"/>
  <c r="O3967" i="33"/>
  <c r="Q3967" i="33"/>
  <c r="R3967" i="33"/>
  <c r="S3967" i="33"/>
  <c r="C3968" i="33"/>
  <c r="H3968" i="33"/>
  <c r="I3968" i="33"/>
  <c r="L3968" i="33"/>
  <c r="O3968" i="33"/>
  <c r="Q3968" i="33"/>
  <c r="R3968" i="33"/>
  <c r="S3968" i="33"/>
  <c r="C3969" i="33"/>
  <c r="H3969" i="33"/>
  <c r="I3969" i="33"/>
  <c r="L3969" i="33"/>
  <c r="O3969" i="33"/>
  <c r="Q3969" i="33"/>
  <c r="R3969" i="33"/>
  <c r="S3969" i="33"/>
  <c r="C3970" i="33"/>
  <c r="H3970" i="33"/>
  <c r="I3970" i="33"/>
  <c r="L3970" i="33"/>
  <c r="O3970" i="33"/>
  <c r="Q3970" i="33"/>
  <c r="R3970" i="33"/>
  <c r="S3970" i="33"/>
  <c r="C3971" i="33"/>
  <c r="H3971" i="33"/>
  <c r="I3971" i="33"/>
  <c r="L3971" i="33"/>
  <c r="O3971" i="33"/>
  <c r="Q3971" i="33"/>
  <c r="R3971" i="33"/>
  <c r="S3971" i="33"/>
  <c r="C3972" i="33"/>
  <c r="H3972" i="33"/>
  <c r="I3972" i="33"/>
  <c r="L3972" i="33"/>
  <c r="O3972" i="33"/>
  <c r="Q3972" i="33"/>
  <c r="R3972" i="33"/>
  <c r="S3972" i="33"/>
  <c r="C3973" i="33"/>
  <c r="H3973" i="33"/>
  <c r="I3973" i="33"/>
  <c r="L3973" i="33"/>
  <c r="O3973" i="33"/>
  <c r="Q3973" i="33"/>
  <c r="R3973" i="33"/>
  <c r="S3973" i="33"/>
  <c r="C3974" i="33"/>
  <c r="H3974" i="33"/>
  <c r="I3974" i="33"/>
  <c r="L3974" i="33"/>
  <c r="O3974" i="33"/>
  <c r="Q3974" i="33"/>
  <c r="R3974" i="33"/>
  <c r="S3974" i="33"/>
  <c r="C3975" i="33"/>
  <c r="H3975" i="33"/>
  <c r="I3975" i="33"/>
  <c r="L3975" i="33"/>
  <c r="O3975" i="33"/>
  <c r="Q3975" i="33"/>
  <c r="R3975" i="33"/>
  <c r="S3975" i="33"/>
  <c r="C3976" i="33"/>
  <c r="H3976" i="33"/>
  <c r="I3976" i="33"/>
  <c r="L3976" i="33"/>
  <c r="O3976" i="33"/>
  <c r="Q3976" i="33"/>
  <c r="R3976" i="33"/>
  <c r="S3976" i="33"/>
  <c r="C3977" i="33"/>
  <c r="H3977" i="33"/>
  <c r="I3977" i="33"/>
  <c r="L3977" i="33"/>
  <c r="O3977" i="33"/>
  <c r="Q3977" i="33"/>
  <c r="R3977" i="33"/>
  <c r="S3977" i="33"/>
  <c r="C3978" i="33"/>
  <c r="H3978" i="33"/>
  <c r="I3978" i="33"/>
  <c r="L3978" i="33"/>
  <c r="O3978" i="33"/>
  <c r="Q3978" i="33"/>
  <c r="R3978" i="33"/>
  <c r="S3978" i="33"/>
  <c r="C3979" i="33"/>
  <c r="H3979" i="33"/>
  <c r="I3979" i="33"/>
  <c r="L3979" i="33"/>
  <c r="O3979" i="33"/>
  <c r="Q3979" i="33"/>
  <c r="R3979" i="33"/>
  <c r="S3979" i="33"/>
  <c r="C3980" i="33"/>
  <c r="H3980" i="33"/>
  <c r="I3980" i="33"/>
  <c r="L3980" i="33"/>
  <c r="O3980" i="33"/>
  <c r="Q3980" i="33"/>
  <c r="R3980" i="33"/>
  <c r="S3980" i="33"/>
  <c r="C3981" i="33"/>
  <c r="H3981" i="33"/>
  <c r="I3981" i="33"/>
  <c r="L3981" i="33"/>
  <c r="O3981" i="33"/>
  <c r="Q3981" i="33"/>
  <c r="R3981" i="33"/>
  <c r="S3981" i="33"/>
  <c r="C3982" i="33"/>
  <c r="H3982" i="33"/>
  <c r="I3982" i="33"/>
  <c r="L3982" i="33"/>
  <c r="O3982" i="33"/>
  <c r="Q3982" i="33"/>
  <c r="R3982" i="33"/>
  <c r="S3982" i="33"/>
  <c r="C3983" i="33"/>
  <c r="H3983" i="33"/>
  <c r="I3983" i="33"/>
  <c r="L3983" i="33"/>
  <c r="O3983" i="33"/>
  <c r="Q3983" i="33"/>
  <c r="R3983" i="33"/>
  <c r="S3983" i="33"/>
  <c r="C3984" i="33"/>
  <c r="H3984" i="33"/>
  <c r="I3984" i="33"/>
  <c r="L3984" i="33"/>
  <c r="O3984" i="33"/>
  <c r="Q3984" i="33"/>
  <c r="R3984" i="33"/>
  <c r="S3984" i="33"/>
  <c r="C3985" i="33"/>
  <c r="H3985" i="33"/>
  <c r="I3985" i="33"/>
  <c r="L3985" i="33"/>
  <c r="O3985" i="33"/>
  <c r="Q3985" i="33"/>
  <c r="R3985" i="33"/>
  <c r="S3985" i="33"/>
  <c r="C3986" i="33"/>
  <c r="H3986" i="33"/>
  <c r="I3986" i="33"/>
  <c r="L3986" i="33"/>
  <c r="O3986" i="33"/>
  <c r="Q3986" i="33"/>
  <c r="R3986" i="33"/>
  <c r="S3986" i="33"/>
  <c r="C3987" i="33"/>
  <c r="H3987" i="33"/>
  <c r="I3987" i="33"/>
  <c r="L3987" i="33"/>
  <c r="O3987" i="33"/>
  <c r="Q3987" i="33"/>
  <c r="R3987" i="33"/>
  <c r="S3987" i="33"/>
  <c r="C3988" i="33"/>
  <c r="H3988" i="33"/>
  <c r="I3988" i="33"/>
  <c r="L3988" i="33"/>
  <c r="O3988" i="33"/>
  <c r="Q3988" i="33"/>
  <c r="R3988" i="33"/>
  <c r="S3988" i="33"/>
  <c r="C3989" i="33"/>
  <c r="H3989" i="33"/>
  <c r="I3989" i="33"/>
  <c r="L3989" i="33"/>
  <c r="O3989" i="33"/>
  <c r="Q3989" i="33"/>
  <c r="R3989" i="33"/>
  <c r="S3989" i="33"/>
  <c r="C3990" i="33"/>
  <c r="H3990" i="33"/>
  <c r="I3990" i="33"/>
  <c r="L3990" i="33"/>
  <c r="O3990" i="33"/>
  <c r="Q3990" i="33"/>
  <c r="R3990" i="33"/>
  <c r="S3990" i="33"/>
  <c r="C3991" i="33"/>
  <c r="H3991" i="33"/>
  <c r="I3991" i="33"/>
  <c r="L3991" i="33"/>
  <c r="O3991" i="33"/>
  <c r="Q3991" i="33"/>
  <c r="R3991" i="33"/>
  <c r="S3991" i="33"/>
  <c r="C3992" i="33"/>
  <c r="H3992" i="33"/>
  <c r="I3992" i="33"/>
  <c r="L3992" i="33"/>
  <c r="O3992" i="33"/>
  <c r="Q3992" i="33"/>
  <c r="R3992" i="33"/>
  <c r="S3992" i="33"/>
  <c r="C3993" i="33"/>
  <c r="H3993" i="33"/>
  <c r="I3993" i="33"/>
  <c r="L3993" i="33"/>
  <c r="O3993" i="33"/>
  <c r="Q3993" i="33"/>
  <c r="R3993" i="33"/>
  <c r="S3993" i="33"/>
  <c r="C3994" i="33"/>
  <c r="H3994" i="33"/>
  <c r="I3994" i="33"/>
  <c r="L3994" i="33"/>
  <c r="O3994" i="33"/>
  <c r="Q3994" i="33"/>
  <c r="R3994" i="33"/>
  <c r="S3994" i="33"/>
  <c r="C3995" i="33"/>
  <c r="H3995" i="33"/>
  <c r="I3995" i="33"/>
  <c r="L3995" i="33"/>
  <c r="O3995" i="33"/>
  <c r="Q3995" i="33"/>
  <c r="R3995" i="33"/>
  <c r="S3995" i="33"/>
  <c r="C3996" i="33"/>
  <c r="H3996" i="33"/>
  <c r="I3996" i="33"/>
  <c r="L3996" i="33"/>
  <c r="O3996" i="33"/>
  <c r="Q3996" i="33"/>
  <c r="R3996" i="33"/>
  <c r="S3996" i="33"/>
  <c r="C3997" i="33"/>
  <c r="H3997" i="33"/>
  <c r="I3997" i="33"/>
  <c r="L3997" i="33"/>
  <c r="O3997" i="33"/>
  <c r="Q3997" i="33"/>
  <c r="R3997" i="33"/>
  <c r="S3997" i="33"/>
  <c r="C3998" i="33"/>
  <c r="H3998" i="33"/>
  <c r="I3998" i="33"/>
  <c r="L3998" i="33"/>
  <c r="O3998" i="33"/>
  <c r="Q3998" i="33"/>
  <c r="R3998" i="33"/>
  <c r="S3998" i="33"/>
  <c r="C3999" i="33"/>
  <c r="H3999" i="33"/>
  <c r="I3999" i="33"/>
  <c r="L3999" i="33"/>
  <c r="O3999" i="33"/>
  <c r="Q3999" i="33"/>
  <c r="R3999" i="33"/>
  <c r="S3999" i="33"/>
  <c r="C4000" i="33"/>
  <c r="H4000" i="33"/>
  <c r="I4000" i="33"/>
  <c r="L4000" i="33"/>
  <c r="O4000" i="33"/>
  <c r="Q4000" i="33"/>
  <c r="R4000" i="33"/>
  <c r="S4000" i="33"/>
  <c r="C4001" i="33"/>
  <c r="H4001" i="33"/>
  <c r="I4001" i="33"/>
  <c r="L4001" i="33"/>
  <c r="O4001" i="33"/>
  <c r="Q4001" i="33"/>
  <c r="R4001" i="33"/>
  <c r="S4001" i="33"/>
  <c r="C4002" i="33"/>
  <c r="H4002" i="33"/>
  <c r="I4002" i="33"/>
  <c r="L4002" i="33"/>
  <c r="O4002" i="33"/>
  <c r="Q4002" i="33"/>
  <c r="R4002" i="33"/>
  <c r="S4002" i="33"/>
  <c r="C4003" i="33"/>
  <c r="H4003" i="33"/>
  <c r="I4003" i="33"/>
  <c r="L4003" i="33"/>
  <c r="O4003" i="33"/>
  <c r="Q4003" i="33"/>
  <c r="R4003" i="33"/>
  <c r="S4003" i="33"/>
  <c r="C4004" i="33"/>
  <c r="H4004" i="33"/>
  <c r="I4004" i="33"/>
  <c r="L4004" i="33"/>
  <c r="O4004" i="33"/>
  <c r="Q4004" i="33"/>
  <c r="R4004" i="33"/>
  <c r="S4004" i="33"/>
  <c r="C4005" i="33"/>
  <c r="H4005" i="33"/>
  <c r="I4005" i="33"/>
  <c r="L4005" i="33"/>
  <c r="O4005" i="33"/>
  <c r="Q4005" i="33"/>
  <c r="R4005" i="33"/>
  <c r="S4005" i="33"/>
  <c r="C4006" i="33"/>
  <c r="H4006" i="33"/>
  <c r="I4006" i="33"/>
  <c r="L4006" i="33"/>
  <c r="O4006" i="33"/>
  <c r="Q4006" i="33"/>
  <c r="R4006" i="33"/>
  <c r="S4006" i="33"/>
  <c r="C4007" i="33"/>
  <c r="H4007" i="33"/>
  <c r="I4007" i="33"/>
  <c r="L4007" i="33"/>
  <c r="O4007" i="33"/>
  <c r="Q4007" i="33"/>
  <c r="R4007" i="33"/>
  <c r="S4007" i="33"/>
  <c r="C4008" i="33"/>
  <c r="H4008" i="33"/>
  <c r="I4008" i="33"/>
  <c r="L4008" i="33"/>
  <c r="O4008" i="33"/>
  <c r="Q4008" i="33"/>
  <c r="R4008" i="33"/>
  <c r="S4008" i="33"/>
  <c r="C4009" i="33"/>
  <c r="H4009" i="33"/>
  <c r="I4009" i="33"/>
  <c r="L4009" i="33"/>
  <c r="O4009" i="33"/>
  <c r="Q4009" i="33"/>
  <c r="R4009" i="33"/>
  <c r="S4009" i="33"/>
  <c r="C4010" i="33"/>
  <c r="H4010" i="33"/>
  <c r="I4010" i="33"/>
  <c r="L4010" i="33"/>
  <c r="O4010" i="33"/>
  <c r="Q4010" i="33"/>
  <c r="R4010" i="33"/>
  <c r="S4010" i="33"/>
  <c r="C4011" i="33"/>
  <c r="H4011" i="33"/>
  <c r="I4011" i="33"/>
  <c r="L4011" i="33"/>
  <c r="O4011" i="33"/>
  <c r="Q4011" i="33"/>
  <c r="R4011" i="33"/>
  <c r="S4011" i="33"/>
  <c r="C4012" i="33"/>
  <c r="H4012" i="33"/>
  <c r="I4012" i="33"/>
  <c r="L4012" i="33"/>
  <c r="O4012" i="33"/>
  <c r="Q4012" i="33"/>
  <c r="R4012" i="33"/>
  <c r="S4012" i="33"/>
  <c r="C4013" i="33"/>
  <c r="H4013" i="33"/>
  <c r="I4013" i="33"/>
  <c r="L4013" i="33"/>
  <c r="O4013" i="33"/>
  <c r="Q4013" i="33"/>
  <c r="R4013" i="33"/>
  <c r="S4013" i="33"/>
  <c r="C4014" i="33"/>
  <c r="H4014" i="33"/>
  <c r="I4014" i="33"/>
  <c r="L4014" i="33"/>
  <c r="O4014" i="33"/>
  <c r="Q4014" i="33"/>
  <c r="R4014" i="33"/>
  <c r="S4014" i="33"/>
  <c r="C4015" i="33"/>
  <c r="H4015" i="33"/>
  <c r="I4015" i="33"/>
  <c r="L4015" i="33"/>
  <c r="O4015" i="33"/>
  <c r="Q4015" i="33"/>
  <c r="R4015" i="33"/>
  <c r="S4015" i="33"/>
  <c r="C4016" i="33"/>
  <c r="H4016" i="33"/>
  <c r="I4016" i="33"/>
  <c r="L4016" i="33"/>
  <c r="O4016" i="33"/>
  <c r="Q4016" i="33"/>
  <c r="R4016" i="33"/>
  <c r="S4016" i="33"/>
  <c r="C4017" i="33"/>
  <c r="H4017" i="33"/>
  <c r="I4017" i="33"/>
  <c r="L4017" i="33"/>
  <c r="O4017" i="33"/>
  <c r="Q4017" i="33"/>
  <c r="R4017" i="33"/>
  <c r="S4017" i="33"/>
  <c r="C4018" i="33"/>
  <c r="H4018" i="33"/>
  <c r="I4018" i="33"/>
  <c r="L4018" i="33"/>
  <c r="O4018" i="33"/>
  <c r="Q4018" i="33"/>
  <c r="R4018" i="33"/>
  <c r="S4018" i="33"/>
  <c r="C4019" i="33"/>
  <c r="H4019" i="33"/>
  <c r="I4019" i="33"/>
  <c r="L4019" i="33"/>
  <c r="O4019" i="33"/>
  <c r="Q4019" i="33"/>
  <c r="R4019" i="33"/>
  <c r="S4019" i="33"/>
  <c r="C4020" i="33"/>
  <c r="H4020" i="33"/>
  <c r="I4020" i="33"/>
  <c r="L4020" i="33"/>
  <c r="O4020" i="33"/>
  <c r="Q4020" i="33"/>
  <c r="R4020" i="33"/>
  <c r="S4020" i="33"/>
  <c r="C4021" i="33"/>
  <c r="H4021" i="33"/>
  <c r="I4021" i="33"/>
  <c r="L4021" i="33"/>
  <c r="O4021" i="33"/>
  <c r="Q4021" i="33"/>
  <c r="R4021" i="33"/>
  <c r="S4021" i="33"/>
  <c r="C4022" i="33"/>
  <c r="H4022" i="33"/>
  <c r="I4022" i="33"/>
  <c r="L4022" i="33"/>
  <c r="O4022" i="33"/>
  <c r="Q4022" i="33"/>
  <c r="R4022" i="33"/>
  <c r="S4022" i="33"/>
  <c r="C4023" i="33"/>
  <c r="H4023" i="33"/>
  <c r="I4023" i="33"/>
  <c r="L4023" i="33"/>
  <c r="O4023" i="33"/>
  <c r="Q4023" i="33"/>
  <c r="R4023" i="33"/>
  <c r="S4023" i="33"/>
  <c r="C4024" i="33"/>
  <c r="H4024" i="33"/>
  <c r="I4024" i="33"/>
  <c r="L4024" i="33"/>
  <c r="O4024" i="33"/>
  <c r="Q4024" i="33"/>
  <c r="R4024" i="33"/>
  <c r="S4024" i="33"/>
  <c r="C4025" i="33"/>
  <c r="H4025" i="33"/>
  <c r="I4025" i="33"/>
  <c r="L4025" i="33"/>
  <c r="O4025" i="33"/>
  <c r="Q4025" i="33"/>
  <c r="R4025" i="33"/>
  <c r="S4025" i="33"/>
  <c r="C4026" i="33"/>
  <c r="H4026" i="33"/>
  <c r="I4026" i="33"/>
  <c r="L4026" i="33"/>
  <c r="O4026" i="33"/>
  <c r="Q4026" i="33"/>
  <c r="R4026" i="33"/>
  <c r="S4026" i="33"/>
  <c r="C4027" i="33"/>
  <c r="H4027" i="33"/>
  <c r="I4027" i="33"/>
  <c r="L4027" i="33"/>
  <c r="O4027" i="33"/>
  <c r="Q4027" i="33"/>
  <c r="R4027" i="33"/>
  <c r="S4027" i="33"/>
  <c r="C4028" i="33"/>
  <c r="H4028" i="33"/>
  <c r="I4028" i="33"/>
  <c r="L4028" i="33"/>
  <c r="O4028" i="33"/>
  <c r="Q4028" i="33"/>
  <c r="R4028" i="33"/>
  <c r="S4028" i="33"/>
  <c r="C4029" i="33"/>
  <c r="H4029" i="33"/>
  <c r="I4029" i="33"/>
  <c r="L4029" i="33"/>
  <c r="O4029" i="33"/>
  <c r="Q4029" i="33"/>
  <c r="R4029" i="33"/>
  <c r="S4029" i="33"/>
  <c r="C4030" i="33"/>
  <c r="H4030" i="33"/>
  <c r="I4030" i="33"/>
  <c r="L4030" i="33"/>
  <c r="O4030" i="33"/>
  <c r="Q4030" i="33"/>
  <c r="R4030" i="33"/>
  <c r="S4030" i="33"/>
  <c r="C4031" i="33"/>
  <c r="H4031" i="33"/>
  <c r="I4031" i="33"/>
  <c r="L4031" i="33"/>
  <c r="O4031" i="33"/>
  <c r="Q4031" i="33"/>
  <c r="R4031" i="33"/>
  <c r="S4031" i="33"/>
  <c r="C4032" i="33"/>
  <c r="H4032" i="33"/>
  <c r="I4032" i="33"/>
  <c r="L4032" i="33"/>
  <c r="O4032" i="33"/>
  <c r="Q4032" i="33"/>
  <c r="R4032" i="33"/>
  <c r="S4032" i="33"/>
  <c r="C4033" i="33"/>
  <c r="H4033" i="33"/>
  <c r="I4033" i="33"/>
  <c r="L4033" i="33"/>
  <c r="O4033" i="33"/>
  <c r="Q4033" i="33"/>
  <c r="R4033" i="33"/>
  <c r="S4033" i="33"/>
  <c r="C4034" i="33"/>
  <c r="H4034" i="33"/>
  <c r="I4034" i="33"/>
  <c r="L4034" i="33"/>
  <c r="O4034" i="33"/>
  <c r="Q4034" i="33"/>
  <c r="R4034" i="33"/>
  <c r="S4034" i="33"/>
  <c r="C4035" i="33"/>
  <c r="H4035" i="33"/>
  <c r="I4035" i="33"/>
  <c r="L4035" i="33"/>
  <c r="O4035" i="33"/>
  <c r="Q4035" i="33"/>
  <c r="R4035" i="33"/>
  <c r="S4035" i="33"/>
  <c r="C4036" i="33"/>
  <c r="H4036" i="33"/>
  <c r="I4036" i="33"/>
  <c r="L4036" i="33"/>
  <c r="O4036" i="33"/>
  <c r="Q4036" i="33"/>
  <c r="R4036" i="33"/>
  <c r="S4036" i="33"/>
  <c r="C4037" i="33"/>
  <c r="H4037" i="33"/>
  <c r="I4037" i="33"/>
  <c r="L4037" i="33"/>
  <c r="O4037" i="33"/>
  <c r="Q4037" i="33"/>
  <c r="R4037" i="33"/>
  <c r="S4037" i="33"/>
  <c r="C4038" i="33"/>
  <c r="H4038" i="33"/>
  <c r="I4038" i="33"/>
  <c r="L4038" i="33"/>
  <c r="O4038" i="33"/>
  <c r="Q4038" i="33"/>
  <c r="R4038" i="33"/>
  <c r="S4038" i="33"/>
  <c r="C4039" i="33"/>
  <c r="H4039" i="33"/>
  <c r="I4039" i="33"/>
  <c r="L4039" i="33"/>
  <c r="O4039" i="33"/>
  <c r="Q4039" i="33"/>
  <c r="R4039" i="33"/>
  <c r="S4039" i="33"/>
  <c r="C4040" i="33"/>
  <c r="H4040" i="33"/>
  <c r="I4040" i="33"/>
  <c r="L4040" i="33"/>
  <c r="O4040" i="33"/>
  <c r="Q4040" i="33"/>
  <c r="R4040" i="33"/>
  <c r="S4040" i="33"/>
  <c r="C4041" i="33"/>
  <c r="H4041" i="33"/>
  <c r="I4041" i="33"/>
  <c r="L4041" i="33"/>
  <c r="O4041" i="33"/>
  <c r="Q4041" i="33"/>
  <c r="R4041" i="33"/>
  <c r="S4041" i="33"/>
  <c r="C4042" i="33"/>
  <c r="H4042" i="33"/>
  <c r="I4042" i="33"/>
  <c r="L4042" i="33"/>
  <c r="O4042" i="33"/>
  <c r="Q4042" i="33"/>
  <c r="R4042" i="33"/>
  <c r="S4042" i="33"/>
  <c r="C4043" i="33"/>
  <c r="H4043" i="33"/>
  <c r="I4043" i="33"/>
  <c r="L4043" i="33"/>
  <c r="O4043" i="33"/>
  <c r="Q4043" i="33"/>
  <c r="R4043" i="33"/>
  <c r="S4043" i="33"/>
  <c r="C4044" i="33"/>
  <c r="H4044" i="33"/>
  <c r="I4044" i="33"/>
  <c r="L4044" i="33"/>
  <c r="O4044" i="33"/>
  <c r="Q4044" i="33"/>
  <c r="R4044" i="33"/>
  <c r="S4044" i="33"/>
  <c r="C4045" i="33"/>
  <c r="H4045" i="33"/>
  <c r="I4045" i="33"/>
  <c r="L4045" i="33"/>
  <c r="O4045" i="33"/>
  <c r="Q4045" i="33"/>
  <c r="R4045" i="33"/>
  <c r="S4045" i="33"/>
  <c r="C4046" i="33"/>
  <c r="H4046" i="33"/>
  <c r="I4046" i="33"/>
  <c r="L4046" i="33"/>
  <c r="O4046" i="33"/>
  <c r="Q4046" i="33"/>
  <c r="R4046" i="33"/>
  <c r="S4046" i="33"/>
  <c r="C4047" i="33"/>
  <c r="H4047" i="33"/>
  <c r="I4047" i="33"/>
  <c r="L4047" i="33"/>
  <c r="O4047" i="33"/>
  <c r="Q4047" i="33"/>
  <c r="R4047" i="33"/>
  <c r="S4047" i="33"/>
  <c r="C4048" i="33"/>
  <c r="H4048" i="33"/>
  <c r="I4048" i="33"/>
  <c r="L4048" i="33"/>
  <c r="O4048" i="33"/>
  <c r="Q4048" i="33"/>
  <c r="R4048" i="33"/>
  <c r="S4048" i="33"/>
  <c r="C4049" i="33"/>
  <c r="H4049" i="33"/>
  <c r="I4049" i="33"/>
  <c r="L4049" i="33"/>
  <c r="O4049" i="33"/>
  <c r="Q4049" i="33"/>
  <c r="R4049" i="33"/>
  <c r="S4049" i="33"/>
  <c r="C4050" i="33"/>
  <c r="H4050" i="33"/>
  <c r="I4050" i="33"/>
  <c r="L4050" i="33"/>
  <c r="O4050" i="33"/>
  <c r="Q4050" i="33"/>
  <c r="R4050" i="33"/>
  <c r="S4050" i="33"/>
  <c r="C4051" i="33"/>
  <c r="H4051" i="33"/>
  <c r="I4051" i="33"/>
  <c r="L4051" i="33"/>
  <c r="O4051" i="33"/>
  <c r="Q4051" i="33"/>
  <c r="R4051" i="33"/>
  <c r="S4051" i="33"/>
  <c r="C4052" i="33"/>
  <c r="H4052" i="33"/>
  <c r="I4052" i="33"/>
  <c r="L4052" i="33"/>
  <c r="O4052" i="33"/>
  <c r="Q4052" i="33"/>
  <c r="R4052" i="33"/>
  <c r="S4052" i="33"/>
  <c r="C4053" i="33"/>
  <c r="H4053" i="33"/>
  <c r="I4053" i="33"/>
  <c r="L4053" i="33"/>
  <c r="O4053" i="33"/>
  <c r="Q4053" i="33"/>
  <c r="R4053" i="33"/>
  <c r="S4053" i="33"/>
  <c r="C4054" i="33"/>
  <c r="H4054" i="33"/>
  <c r="I4054" i="33"/>
  <c r="L4054" i="33"/>
  <c r="O4054" i="33"/>
  <c r="Q4054" i="33"/>
  <c r="R4054" i="33"/>
  <c r="S4054" i="33"/>
  <c r="C4055" i="33"/>
  <c r="H4055" i="33"/>
  <c r="I4055" i="33"/>
  <c r="L4055" i="33"/>
  <c r="O4055" i="33"/>
  <c r="Q4055" i="33"/>
  <c r="R4055" i="33"/>
  <c r="S4055" i="33"/>
  <c r="C4056" i="33"/>
  <c r="H4056" i="33"/>
  <c r="I4056" i="33"/>
  <c r="L4056" i="33"/>
  <c r="O4056" i="33"/>
  <c r="Q4056" i="33"/>
  <c r="R4056" i="33"/>
  <c r="S4056" i="33"/>
  <c r="C4057" i="33"/>
  <c r="H4057" i="33"/>
  <c r="I4057" i="33"/>
  <c r="L4057" i="33"/>
  <c r="O4057" i="33"/>
  <c r="Q4057" i="33"/>
  <c r="R4057" i="33"/>
  <c r="S4057" i="33"/>
  <c r="C4058" i="33"/>
  <c r="H4058" i="33"/>
  <c r="I4058" i="33"/>
  <c r="L4058" i="33"/>
  <c r="O4058" i="33"/>
  <c r="Q4058" i="33"/>
  <c r="R4058" i="33"/>
  <c r="S4058" i="33"/>
  <c r="C4059" i="33"/>
  <c r="H4059" i="33"/>
  <c r="I4059" i="33"/>
  <c r="L4059" i="33"/>
  <c r="O4059" i="33"/>
  <c r="Q4059" i="33"/>
  <c r="R4059" i="33"/>
  <c r="S4059" i="33"/>
  <c r="C4060" i="33"/>
  <c r="H4060" i="33"/>
  <c r="I4060" i="33"/>
  <c r="L4060" i="33"/>
  <c r="O4060" i="33"/>
  <c r="Q4060" i="33"/>
  <c r="R4060" i="33"/>
  <c r="S4060" i="33"/>
  <c r="C4061" i="33"/>
  <c r="H4061" i="33"/>
  <c r="I4061" i="33"/>
  <c r="L4061" i="33"/>
  <c r="O4061" i="33"/>
  <c r="Q4061" i="33"/>
  <c r="R4061" i="33"/>
  <c r="S4061" i="33"/>
  <c r="C4062" i="33"/>
  <c r="H4062" i="33"/>
  <c r="I4062" i="33"/>
  <c r="L4062" i="33"/>
  <c r="O4062" i="33"/>
  <c r="Q4062" i="33"/>
  <c r="R4062" i="33"/>
  <c r="S4062" i="33"/>
  <c r="C4063" i="33"/>
  <c r="H4063" i="33"/>
  <c r="I4063" i="33"/>
  <c r="L4063" i="33"/>
  <c r="O4063" i="33"/>
  <c r="Q4063" i="33"/>
  <c r="R4063" i="33"/>
  <c r="S4063" i="33"/>
  <c r="C4064" i="33"/>
  <c r="H4064" i="33"/>
  <c r="I4064" i="33"/>
  <c r="L4064" i="33"/>
  <c r="O4064" i="33"/>
  <c r="Q4064" i="33"/>
  <c r="R4064" i="33"/>
  <c r="S4064" i="33"/>
  <c r="C4065" i="33"/>
  <c r="H4065" i="33"/>
  <c r="I4065" i="33"/>
  <c r="L4065" i="33"/>
  <c r="O4065" i="33"/>
  <c r="Q4065" i="33"/>
  <c r="R4065" i="33"/>
  <c r="S4065" i="33"/>
  <c r="C4066" i="33"/>
  <c r="H4066" i="33"/>
  <c r="I4066" i="33"/>
  <c r="L4066" i="33"/>
  <c r="O4066" i="33"/>
  <c r="Q4066" i="33"/>
  <c r="R4066" i="33"/>
  <c r="S4066" i="33"/>
  <c r="C4067" i="33"/>
  <c r="H4067" i="33"/>
  <c r="I4067" i="33"/>
  <c r="L4067" i="33"/>
  <c r="O4067" i="33"/>
  <c r="Q4067" i="33"/>
  <c r="R4067" i="33"/>
  <c r="S4067" i="33"/>
  <c r="C4068" i="33"/>
  <c r="H4068" i="33"/>
  <c r="I4068" i="33"/>
  <c r="L4068" i="33"/>
  <c r="O4068" i="33"/>
  <c r="Q4068" i="33"/>
  <c r="R4068" i="33"/>
  <c r="S4068" i="33"/>
  <c r="C4069" i="33"/>
  <c r="H4069" i="33"/>
  <c r="I4069" i="33"/>
  <c r="L4069" i="33"/>
  <c r="O4069" i="33"/>
  <c r="Q4069" i="33"/>
  <c r="R4069" i="33"/>
  <c r="S4069" i="33"/>
  <c r="C4070" i="33"/>
  <c r="H4070" i="33"/>
  <c r="I4070" i="33"/>
  <c r="L4070" i="33"/>
  <c r="O4070" i="33"/>
  <c r="Q4070" i="33"/>
  <c r="R4070" i="33"/>
  <c r="S4070" i="33"/>
  <c r="C4071" i="33"/>
  <c r="H4071" i="33"/>
  <c r="I4071" i="33"/>
  <c r="L4071" i="33"/>
  <c r="O4071" i="33"/>
  <c r="Q4071" i="33"/>
  <c r="R4071" i="33"/>
  <c r="S4071" i="33"/>
  <c r="C4072" i="33"/>
  <c r="H4072" i="33"/>
  <c r="I4072" i="33"/>
  <c r="L4072" i="33"/>
  <c r="O4072" i="33"/>
  <c r="Q4072" i="33"/>
  <c r="R4072" i="33"/>
  <c r="S4072" i="33"/>
  <c r="C4073" i="33"/>
  <c r="H4073" i="33"/>
  <c r="I4073" i="33"/>
  <c r="L4073" i="33"/>
  <c r="O4073" i="33"/>
  <c r="Q4073" i="33"/>
  <c r="R4073" i="33"/>
  <c r="S4073" i="33"/>
  <c r="C4074" i="33"/>
  <c r="H4074" i="33"/>
  <c r="I4074" i="33"/>
  <c r="L4074" i="33"/>
  <c r="O4074" i="33"/>
  <c r="Q4074" i="33"/>
  <c r="R4074" i="33"/>
  <c r="S4074" i="33"/>
  <c r="C4075" i="33"/>
  <c r="H4075" i="33"/>
  <c r="I4075" i="33"/>
  <c r="L4075" i="33"/>
  <c r="O4075" i="33"/>
  <c r="Q4075" i="33"/>
  <c r="R4075" i="33"/>
  <c r="S4075" i="33"/>
  <c r="C4076" i="33"/>
  <c r="H4076" i="33"/>
  <c r="I4076" i="33"/>
  <c r="L4076" i="33"/>
  <c r="O4076" i="33"/>
  <c r="Q4076" i="33"/>
  <c r="R4076" i="33"/>
  <c r="S4076" i="33"/>
  <c r="C4077" i="33"/>
  <c r="H4077" i="33"/>
  <c r="I4077" i="33"/>
  <c r="L4077" i="33"/>
  <c r="O4077" i="33"/>
  <c r="Q4077" i="33"/>
  <c r="R4077" i="33"/>
  <c r="S4077" i="33"/>
  <c r="C4078" i="33"/>
  <c r="H4078" i="33"/>
  <c r="I4078" i="33"/>
  <c r="L4078" i="33"/>
  <c r="O4078" i="33"/>
  <c r="Q4078" i="33"/>
  <c r="R4078" i="33"/>
  <c r="S4078" i="33"/>
  <c r="C4079" i="33"/>
  <c r="H4079" i="33"/>
  <c r="I4079" i="33"/>
  <c r="L4079" i="33"/>
  <c r="O4079" i="33"/>
  <c r="Q4079" i="33"/>
  <c r="R4079" i="33"/>
  <c r="S4079" i="33"/>
  <c r="C4080" i="33"/>
  <c r="H4080" i="33"/>
  <c r="I4080" i="33"/>
  <c r="L4080" i="33"/>
  <c r="O4080" i="33"/>
  <c r="Q4080" i="33"/>
  <c r="R4080" i="33"/>
  <c r="S4080" i="33"/>
  <c r="C4081" i="33"/>
  <c r="H4081" i="33"/>
  <c r="I4081" i="33"/>
  <c r="L4081" i="33"/>
  <c r="O4081" i="33"/>
  <c r="Q4081" i="33"/>
  <c r="R4081" i="33"/>
  <c r="S4081" i="33"/>
  <c r="C4082" i="33"/>
  <c r="H4082" i="33"/>
  <c r="I4082" i="33"/>
  <c r="L4082" i="33"/>
  <c r="O4082" i="33"/>
  <c r="Q4082" i="33"/>
  <c r="R4082" i="33"/>
  <c r="S4082" i="33"/>
  <c r="C4083" i="33"/>
  <c r="H4083" i="33"/>
  <c r="I4083" i="33"/>
  <c r="L4083" i="33"/>
  <c r="O4083" i="33"/>
  <c r="Q4083" i="33"/>
  <c r="R4083" i="33"/>
  <c r="S4083" i="33"/>
  <c r="C4084" i="33"/>
  <c r="H4084" i="33"/>
  <c r="I4084" i="33"/>
  <c r="L4084" i="33"/>
  <c r="O4084" i="33"/>
  <c r="Q4084" i="33"/>
  <c r="R4084" i="33"/>
  <c r="S4084" i="33"/>
  <c r="C4085" i="33"/>
  <c r="H4085" i="33"/>
  <c r="I4085" i="33"/>
  <c r="L4085" i="33"/>
  <c r="O4085" i="33"/>
  <c r="Q4085" i="33"/>
  <c r="R4085" i="33"/>
  <c r="S4085" i="33"/>
  <c r="C4086" i="33"/>
  <c r="H4086" i="33"/>
  <c r="I4086" i="33"/>
  <c r="L4086" i="33"/>
  <c r="O4086" i="33"/>
  <c r="Q4086" i="33"/>
  <c r="R4086" i="33"/>
  <c r="S4086" i="33"/>
  <c r="C4087" i="33"/>
  <c r="H4087" i="33"/>
  <c r="I4087" i="33"/>
  <c r="L4087" i="33"/>
  <c r="O4087" i="33"/>
  <c r="Q4087" i="33"/>
  <c r="R4087" i="33"/>
  <c r="S4087" i="33"/>
  <c r="C4088" i="33"/>
  <c r="H4088" i="33"/>
  <c r="I4088" i="33"/>
  <c r="L4088" i="33"/>
  <c r="O4088" i="33"/>
  <c r="Q4088" i="33"/>
  <c r="R4088" i="33"/>
  <c r="S4088" i="33"/>
  <c r="C4089" i="33"/>
  <c r="H4089" i="33"/>
  <c r="I4089" i="33"/>
  <c r="L4089" i="33"/>
  <c r="O4089" i="33"/>
  <c r="Q4089" i="33"/>
  <c r="R4089" i="33"/>
  <c r="S4089" i="33"/>
  <c r="C4090" i="33"/>
  <c r="H4090" i="33"/>
  <c r="I4090" i="33"/>
  <c r="L4090" i="33"/>
  <c r="O4090" i="33"/>
  <c r="Q4090" i="33"/>
  <c r="R4090" i="33"/>
  <c r="S4090" i="33"/>
  <c r="C4091" i="33"/>
  <c r="H4091" i="33"/>
  <c r="I4091" i="33"/>
  <c r="L4091" i="33"/>
  <c r="O4091" i="33"/>
  <c r="Q4091" i="33"/>
  <c r="R4091" i="33"/>
  <c r="S4091" i="33"/>
  <c r="C4092" i="33"/>
  <c r="H4092" i="33"/>
  <c r="I4092" i="33"/>
  <c r="L4092" i="33"/>
  <c r="O4092" i="33"/>
  <c r="Q4092" i="33"/>
  <c r="R4092" i="33"/>
  <c r="S4092" i="33"/>
  <c r="C4093" i="33"/>
  <c r="H4093" i="33"/>
  <c r="I4093" i="33"/>
  <c r="L4093" i="33"/>
  <c r="O4093" i="33"/>
  <c r="Q4093" i="33"/>
  <c r="R4093" i="33"/>
  <c r="S4093" i="33"/>
  <c r="C4094" i="33"/>
  <c r="H4094" i="33"/>
  <c r="I4094" i="33"/>
  <c r="L4094" i="33"/>
  <c r="O4094" i="33"/>
  <c r="Q4094" i="33"/>
  <c r="R4094" i="33"/>
  <c r="S4094" i="33"/>
  <c r="C4095" i="33"/>
  <c r="H4095" i="33"/>
  <c r="I4095" i="33"/>
  <c r="L4095" i="33"/>
  <c r="O4095" i="33"/>
  <c r="Q4095" i="33"/>
  <c r="R4095" i="33"/>
  <c r="S4095" i="33"/>
  <c r="C4096" i="33"/>
  <c r="H4096" i="33"/>
  <c r="I4096" i="33"/>
  <c r="L4096" i="33"/>
  <c r="O4096" i="33"/>
  <c r="Q4096" i="33"/>
  <c r="R4096" i="33"/>
  <c r="S4096" i="33"/>
  <c r="C4097" i="33"/>
  <c r="H4097" i="33"/>
  <c r="I4097" i="33"/>
  <c r="L4097" i="33"/>
  <c r="O4097" i="33"/>
  <c r="Q4097" i="33"/>
  <c r="R4097" i="33"/>
  <c r="S4097" i="33"/>
  <c r="C4098" i="33"/>
  <c r="H4098" i="33"/>
  <c r="I4098" i="33"/>
  <c r="L4098" i="33"/>
  <c r="O4098" i="33"/>
  <c r="Q4098" i="33"/>
  <c r="R4098" i="33"/>
  <c r="S4098" i="33"/>
  <c r="C4099" i="33"/>
  <c r="H4099" i="33"/>
  <c r="I4099" i="33"/>
  <c r="L4099" i="33"/>
  <c r="O4099" i="33"/>
  <c r="Q4099" i="33"/>
  <c r="R4099" i="33"/>
  <c r="S4099" i="33"/>
  <c r="C4100" i="33"/>
  <c r="H4100" i="33"/>
  <c r="I4100" i="33"/>
  <c r="L4100" i="33"/>
  <c r="O4100" i="33"/>
  <c r="Q4100" i="33"/>
  <c r="R4100" i="33"/>
  <c r="S4100" i="33"/>
  <c r="C4101" i="33"/>
  <c r="H4101" i="33"/>
  <c r="I4101" i="33"/>
  <c r="L4101" i="33"/>
  <c r="O4101" i="33"/>
  <c r="Q4101" i="33"/>
  <c r="R4101" i="33"/>
  <c r="S4101" i="33"/>
  <c r="C4102" i="33"/>
  <c r="H4102" i="33"/>
  <c r="I4102" i="33"/>
  <c r="L4102" i="33"/>
  <c r="O4102" i="33"/>
  <c r="Q4102" i="33"/>
  <c r="R4102" i="33"/>
  <c r="S4102" i="33"/>
  <c r="C4103" i="33"/>
  <c r="H4103" i="33"/>
  <c r="I4103" i="33"/>
  <c r="L4103" i="33"/>
  <c r="O4103" i="33"/>
  <c r="Q4103" i="33"/>
  <c r="R4103" i="33"/>
  <c r="S4103" i="33"/>
  <c r="C4104" i="33"/>
  <c r="H4104" i="33"/>
  <c r="I4104" i="33"/>
  <c r="L4104" i="33"/>
  <c r="O4104" i="33"/>
  <c r="Q4104" i="33"/>
  <c r="R4104" i="33"/>
  <c r="S4104" i="33"/>
  <c r="C4105" i="33"/>
  <c r="H4105" i="33"/>
  <c r="I4105" i="33"/>
  <c r="L4105" i="33"/>
  <c r="O4105" i="33"/>
  <c r="Q4105" i="33"/>
  <c r="R4105" i="33"/>
  <c r="S4105" i="33"/>
  <c r="C4106" i="33"/>
  <c r="H4106" i="33"/>
  <c r="I4106" i="33"/>
  <c r="L4106" i="33"/>
  <c r="O4106" i="33"/>
  <c r="Q4106" i="33"/>
  <c r="R4106" i="33"/>
  <c r="S4106" i="33"/>
  <c r="C4107" i="33"/>
  <c r="H4107" i="33"/>
  <c r="I4107" i="33"/>
  <c r="L4107" i="33"/>
  <c r="O4107" i="33"/>
  <c r="Q4107" i="33"/>
  <c r="R4107" i="33"/>
  <c r="S4107" i="33"/>
  <c r="C4108" i="33"/>
  <c r="H4108" i="33"/>
  <c r="I4108" i="33"/>
  <c r="L4108" i="33"/>
  <c r="O4108" i="33"/>
  <c r="Q4108" i="33"/>
  <c r="R4108" i="33"/>
  <c r="S4108" i="33"/>
  <c r="C4109" i="33"/>
  <c r="H4109" i="33"/>
  <c r="I4109" i="33"/>
  <c r="L4109" i="33"/>
  <c r="O4109" i="33"/>
  <c r="Q4109" i="33"/>
  <c r="R4109" i="33"/>
  <c r="S4109" i="33"/>
  <c r="C4110" i="33"/>
  <c r="H4110" i="33"/>
  <c r="I4110" i="33"/>
  <c r="L4110" i="33"/>
  <c r="O4110" i="33"/>
  <c r="Q4110" i="33"/>
  <c r="R4110" i="33"/>
  <c r="S4110" i="33"/>
  <c r="C4111" i="33"/>
  <c r="H4111" i="33"/>
  <c r="I4111" i="33"/>
  <c r="L4111" i="33"/>
  <c r="O4111" i="33"/>
  <c r="Q4111" i="33"/>
  <c r="R4111" i="33"/>
  <c r="S4111" i="33"/>
  <c r="C4112" i="33"/>
  <c r="H4112" i="33"/>
  <c r="I4112" i="33"/>
  <c r="L4112" i="33"/>
  <c r="O4112" i="33"/>
  <c r="Q4112" i="33"/>
  <c r="R4112" i="33"/>
  <c r="S4112" i="33"/>
  <c r="C4113" i="33"/>
  <c r="H4113" i="33"/>
  <c r="I4113" i="33"/>
  <c r="L4113" i="33"/>
  <c r="O4113" i="33"/>
  <c r="Q4113" i="33"/>
  <c r="R4113" i="33"/>
  <c r="S4113" i="33"/>
  <c r="C4114" i="33"/>
  <c r="H4114" i="33"/>
  <c r="I4114" i="33"/>
  <c r="L4114" i="33"/>
  <c r="O4114" i="33"/>
  <c r="Q4114" i="33"/>
  <c r="R4114" i="33"/>
  <c r="S4114" i="33"/>
  <c r="C4115" i="33"/>
  <c r="H4115" i="33"/>
  <c r="I4115" i="33"/>
  <c r="L4115" i="33"/>
  <c r="O4115" i="33"/>
  <c r="Q4115" i="33"/>
  <c r="R4115" i="33"/>
  <c r="S4115" i="33"/>
  <c r="C4116" i="33"/>
  <c r="H4116" i="33"/>
  <c r="I4116" i="33"/>
  <c r="L4116" i="33"/>
  <c r="O4116" i="33"/>
  <c r="Q4116" i="33"/>
  <c r="R4116" i="33"/>
  <c r="S4116" i="33"/>
  <c r="C4117" i="33"/>
  <c r="H4117" i="33"/>
  <c r="I4117" i="33"/>
  <c r="L4117" i="33"/>
  <c r="O4117" i="33"/>
  <c r="Q4117" i="33"/>
  <c r="R4117" i="33"/>
  <c r="S4117" i="33"/>
  <c r="C4118" i="33"/>
  <c r="H4118" i="33"/>
  <c r="I4118" i="33"/>
  <c r="L4118" i="33"/>
  <c r="O4118" i="33"/>
  <c r="Q4118" i="33"/>
  <c r="R4118" i="33"/>
  <c r="S4118" i="33"/>
  <c r="C4119" i="33"/>
  <c r="H4119" i="33"/>
  <c r="I4119" i="33"/>
  <c r="L4119" i="33"/>
  <c r="O4119" i="33"/>
  <c r="Q4119" i="33"/>
  <c r="R4119" i="33"/>
  <c r="S4119" i="33"/>
  <c r="C4120" i="33"/>
  <c r="H4120" i="33"/>
  <c r="I4120" i="33"/>
  <c r="L4120" i="33"/>
  <c r="O4120" i="33"/>
  <c r="Q4120" i="33"/>
  <c r="R4120" i="33"/>
  <c r="S4120" i="33"/>
  <c r="C4121" i="33"/>
  <c r="H4121" i="33"/>
  <c r="I4121" i="33"/>
  <c r="L4121" i="33"/>
  <c r="O4121" i="33"/>
  <c r="Q4121" i="33"/>
  <c r="R4121" i="33"/>
  <c r="S4121" i="33"/>
  <c r="C4122" i="33"/>
  <c r="H4122" i="33"/>
  <c r="I4122" i="33"/>
  <c r="L4122" i="33"/>
  <c r="O4122" i="33"/>
  <c r="Q4122" i="33"/>
  <c r="R4122" i="33"/>
  <c r="S4122" i="33"/>
  <c r="C4123" i="33"/>
  <c r="H4123" i="33"/>
  <c r="I4123" i="33"/>
  <c r="L4123" i="33"/>
  <c r="O4123" i="33"/>
  <c r="Q4123" i="33"/>
  <c r="R4123" i="33"/>
  <c r="S4123" i="33"/>
  <c r="C4124" i="33"/>
  <c r="H4124" i="33"/>
  <c r="I4124" i="33"/>
  <c r="L4124" i="33"/>
  <c r="O4124" i="33"/>
  <c r="Q4124" i="33"/>
  <c r="R4124" i="33"/>
  <c r="S4124" i="33"/>
  <c r="C4125" i="33"/>
  <c r="H4125" i="33"/>
  <c r="I4125" i="33"/>
  <c r="L4125" i="33"/>
  <c r="O4125" i="33"/>
  <c r="Q4125" i="33"/>
  <c r="R4125" i="33"/>
  <c r="S4125" i="33"/>
  <c r="C4126" i="33"/>
  <c r="H4126" i="33"/>
  <c r="I4126" i="33"/>
  <c r="L4126" i="33"/>
  <c r="O4126" i="33"/>
  <c r="Q4126" i="33"/>
  <c r="R4126" i="33"/>
  <c r="S4126" i="33"/>
  <c r="C4127" i="33"/>
  <c r="H4127" i="33"/>
  <c r="I4127" i="33"/>
  <c r="L4127" i="33"/>
  <c r="O4127" i="33"/>
  <c r="Q4127" i="33"/>
  <c r="R4127" i="33"/>
  <c r="S4127" i="33"/>
  <c r="C4128" i="33"/>
  <c r="H4128" i="33"/>
  <c r="I4128" i="33"/>
  <c r="L4128" i="33"/>
  <c r="O4128" i="33"/>
  <c r="Q4128" i="33"/>
  <c r="R4128" i="33"/>
  <c r="S4128" i="33"/>
  <c r="C4129" i="33"/>
  <c r="H4129" i="33"/>
  <c r="I4129" i="33"/>
  <c r="L4129" i="33"/>
  <c r="O4129" i="33"/>
  <c r="Q4129" i="33"/>
  <c r="R4129" i="33"/>
  <c r="S4129" i="33"/>
  <c r="C4130" i="33"/>
  <c r="H4130" i="33"/>
  <c r="I4130" i="33"/>
  <c r="L4130" i="33"/>
  <c r="O4130" i="33"/>
  <c r="Q4130" i="33"/>
  <c r="R4130" i="33"/>
  <c r="S4130" i="33"/>
  <c r="C4131" i="33"/>
  <c r="H4131" i="33"/>
  <c r="I4131" i="33"/>
  <c r="L4131" i="33"/>
  <c r="O4131" i="33"/>
  <c r="Q4131" i="33"/>
  <c r="R4131" i="33"/>
  <c r="S4131" i="33"/>
  <c r="C4132" i="33"/>
  <c r="H4132" i="33"/>
  <c r="I4132" i="33"/>
  <c r="L4132" i="33"/>
  <c r="O4132" i="33"/>
  <c r="Q4132" i="33"/>
  <c r="R4132" i="33"/>
  <c r="S4132" i="33"/>
  <c r="C4133" i="33"/>
  <c r="H4133" i="33"/>
  <c r="I4133" i="33"/>
  <c r="L4133" i="33"/>
  <c r="O4133" i="33"/>
  <c r="Q4133" i="33"/>
  <c r="R4133" i="33"/>
  <c r="S4133" i="33"/>
  <c r="C4134" i="33"/>
  <c r="H4134" i="33"/>
  <c r="I4134" i="33"/>
  <c r="L4134" i="33"/>
  <c r="O4134" i="33"/>
  <c r="Q4134" i="33"/>
  <c r="R4134" i="33"/>
  <c r="S4134" i="33"/>
  <c r="C4135" i="33"/>
  <c r="H4135" i="33"/>
  <c r="I4135" i="33"/>
  <c r="L4135" i="33"/>
  <c r="O4135" i="33"/>
  <c r="Q4135" i="33"/>
  <c r="R4135" i="33"/>
  <c r="S4135" i="33"/>
  <c r="C4136" i="33"/>
  <c r="H4136" i="33"/>
  <c r="I4136" i="33"/>
  <c r="L4136" i="33"/>
  <c r="O4136" i="33"/>
  <c r="Q4136" i="33"/>
  <c r="R4136" i="33"/>
  <c r="S4136" i="33"/>
  <c r="C4137" i="33"/>
  <c r="H4137" i="33"/>
  <c r="I4137" i="33"/>
  <c r="L4137" i="33"/>
  <c r="O4137" i="33"/>
  <c r="Q4137" i="33"/>
  <c r="R4137" i="33"/>
  <c r="S4137" i="33"/>
  <c r="C4138" i="33"/>
  <c r="H4138" i="33"/>
  <c r="I4138" i="33"/>
  <c r="L4138" i="33"/>
  <c r="O4138" i="33"/>
  <c r="Q4138" i="33"/>
  <c r="R4138" i="33"/>
  <c r="S4138" i="33"/>
  <c r="C4139" i="33"/>
  <c r="H4139" i="33"/>
  <c r="I4139" i="33"/>
  <c r="L4139" i="33"/>
  <c r="O4139" i="33"/>
  <c r="Q4139" i="33"/>
  <c r="R4139" i="33"/>
  <c r="S4139" i="33"/>
  <c r="C4140" i="33"/>
  <c r="H4140" i="33"/>
  <c r="I4140" i="33"/>
  <c r="L4140" i="33"/>
  <c r="O4140" i="33"/>
  <c r="Q4140" i="33"/>
  <c r="R4140" i="33"/>
  <c r="S4140" i="33"/>
  <c r="C4141" i="33"/>
  <c r="H4141" i="33"/>
  <c r="I4141" i="33"/>
  <c r="L4141" i="33"/>
  <c r="O4141" i="33"/>
  <c r="Q4141" i="33"/>
  <c r="R4141" i="33"/>
  <c r="S4141" i="33"/>
  <c r="C4142" i="33"/>
  <c r="H4142" i="33"/>
  <c r="I4142" i="33"/>
  <c r="L4142" i="33"/>
  <c r="O4142" i="33"/>
  <c r="Q4142" i="33"/>
  <c r="R4142" i="33"/>
  <c r="S4142" i="33"/>
  <c r="C4143" i="33"/>
  <c r="H4143" i="33"/>
  <c r="I4143" i="33"/>
  <c r="L4143" i="33"/>
  <c r="O4143" i="33"/>
  <c r="Q4143" i="33"/>
  <c r="R4143" i="33"/>
  <c r="S4143" i="33"/>
  <c r="C4144" i="33"/>
  <c r="H4144" i="33"/>
  <c r="I4144" i="33"/>
  <c r="L4144" i="33"/>
  <c r="O4144" i="33"/>
  <c r="Q4144" i="33"/>
  <c r="R4144" i="33"/>
  <c r="S4144" i="33"/>
  <c r="C4145" i="33"/>
  <c r="H4145" i="33"/>
  <c r="I4145" i="33"/>
  <c r="L4145" i="33"/>
  <c r="O4145" i="33"/>
  <c r="Q4145" i="33"/>
  <c r="R4145" i="33"/>
  <c r="S4145" i="33"/>
  <c r="C4146" i="33"/>
  <c r="H4146" i="33"/>
  <c r="I4146" i="33"/>
  <c r="L4146" i="33"/>
  <c r="O4146" i="33"/>
  <c r="Q4146" i="33"/>
  <c r="R4146" i="33"/>
  <c r="S4146" i="33"/>
  <c r="C4147" i="33"/>
  <c r="H4147" i="33"/>
  <c r="I4147" i="33"/>
  <c r="L4147" i="33"/>
  <c r="O4147" i="33"/>
  <c r="Q4147" i="33"/>
  <c r="R4147" i="33"/>
  <c r="S4147" i="33"/>
  <c r="C4148" i="33"/>
  <c r="H4148" i="33"/>
  <c r="I4148" i="33"/>
  <c r="L4148" i="33"/>
  <c r="O4148" i="33"/>
  <c r="Q4148" i="33"/>
  <c r="R4148" i="33"/>
  <c r="S4148" i="33"/>
  <c r="C4149" i="33"/>
  <c r="H4149" i="33"/>
  <c r="I4149" i="33"/>
  <c r="L4149" i="33"/>
  <c r="O4149" i="33"/>
  <c r="Q4149" i="33"/>
  <c r="R4149" i="33"/>
  <c r="S4149" i="33"/>
  <c r="C4150" i="33"/>
  <c r="H4150" i="33"/>
  <c r="I4150" i="33"/>
  <c r="L4150" i="33"/>
  <c r="O4150" i="33"/>
  <c r="Q4150" i="33"/>
  <c r="R4150" i="33"/>
  <c r="S4150" i="33"/>
  <c r="C4151" i="33"/>
  <c r="H4151" i="33"/>
  <c r="I4151" i="33"/>
  <c r="L4151" i="33"/>
  <c r="O4151" i="33"/>
  <c r="Q4151" i="33"/>
  <c r="R4151" i="33"/>
  <c r="S4151" i="33"/>
  <c r="C4152" i="33"/>
  <c r="H4152" i="33"/>
  <c r="I4152" i="33"/>
  <c r="L4152" i="33"/>
  <c r="O4152" i="33"/>
  <c r="Q4152" i="33"/>
  <c r="R4152" i="33"/>
  <c r="S4152" i="33"/>
  <c r="C4153" i="33"/>
  <c r="H4153" i="33"/>
  <c r="I4153" i="33"/>
  <c r="L4153" i="33"/>
  <c r="O4153" i="33"/>
  <c r="Q4153" i="33"/>
  <c r="R4153" i="33"/>
  <c r="S4153" i="33"/>
  <c r="C4154" i="33"/>
  <c r="H4154" i="33"/>
  <c r="I4154" i="33"/>
  <c r="L4154" i="33"/>
  <c r="O4154" i="33"/>
  <c r="Q4154" i="33"/>
  <c r="R4154" i="33"/>
  <c r="S4154" i="33"/>
  <c r="C4155" i="33"/>
  <c r="H4155" i="33"/>
  <c r="I4155" i="33"/>
  <c r="L4155" i="33"/>
  <c r="O4155" i="33"/>
  <c r="Q4155" i="33"/>
  <c r="R4155" i="33"/>
  <c r="S4155" i="33"/>
  <c r="C4156" i="33"/>
  <c r="H4156" i="33"/>
  <c r="I4156" i="33"/>
  <c r="L4156" i="33"/>
  <c r="O4156" i="33"/>
  <c r="Q4156" i="33"/>
  <c r="R4156" i="33"/>
  <c r="S4156" i="33"/>
  <c r="C4157" i="33"/>
  <c r="H4157" i="33"/>
  <c r="I4157" i="33"/>
  <c r="L4157" i="33"/>
  <c r="O4157" i="33"/>
  <c r="Q4157" i="33"/>
  <c r="R4157" i="33"/>
  <c r="S4157" i="33"/>
  <c r="C4158" i="33"/>
  <c r="H4158" i="33"/>
  <c r="I4158" i="33"/>
  <c r="L4158" i="33"/>
  <c r="O4158" i="33"/>
  <c r="Q4158" i="33"/>
  <c r="R4158" i="33"/>
  <c r="S4158" i="33"/>
  <c r="C4159" i="33"/>
  <c r="H4159" i="33"/>
  <c r="I4159" i="33"/>
  <c r="L4159" i="33"/>
  <c r="O4159" i="33"/>
  <c r="Q4159" i="33"/>
  <c r="R4159" i="33"/>
  <c r="S4159" i="33"/>
  <c r="C4160" i="33"/>
  <c r="H4160" i="33"/>
  <c r="I4160" i="33"/>
  <c r="L4160" i="33"/>
  <c r="O4160" i="33"/>
  <c r="Q4160" i="33"/>
  <c r="R4160" i="33"/>
  <c r="S4160" i="33"/>
  <c r="C4161" i="33"/>
  <c r="H4161" i="33"/>
  <c r="I4161" i="33"/>
  <c r="L4161" i="33"/>
  <c r="O4161" i="33"/>
  <c r="Q4161" i="33"/>
  <c r="R4161" i="33"/>
  <c r="S4161" i="33"/>
  <c r="C4162" i="33"/>
  <c r="H4162" i="33"/>
  <c r="I4162" i="33"/>
  <c r="L4162" i="33"/>
  <c r="O4162" i="33"/>
  <c r="Q4162" i="33"/>
  <c r="R4162" i="33"/>
  <c r="S4162" i="33"/>
  <c r="C4163" i="33"/>
  <c r="H4163" i="33"/>
  <c r="I4163" i="33"/>
  <c r="L4163" i="33"/>
  <c r="O4163" i="33"/>
  <c r="Q4163" i="33"/>
  <c r="R4163" i="33"/>
  <c r="S4163" i="33"/>
  <c r="C4164" i="33"/>
  <c r="H4164" i="33"/>
  <c r="I4164" i="33"/>
  <c r="L4164" i="33"/>
  <c r="O4164" i="33"/>
  <c r="Q4164" i="33"/>
  <c r="R4164" i="33"/>
  <c r="S4164" i="33"/>
  <c r="C4165" i="33"/>
  <c r="H4165" i="33"/>
  <c r="I4165" i="33"/>
  <c r="L4165" i="33"/>
  <c r="O4165" i="33"/>
  <c r="Q4165" i="33"/>
  <c r="R4165" i="33"/>
  <c r="S4165" i="33"/>
  <c r="C4166" i="33"/>
  <c r="H4166" i="33"/>
  <c r="I4166" i="33"/>
  <c r="L4166" i="33"/>
  <c r="O4166" i="33"/>
  <c r="Q4166" i="33"/>
  <c r="R4166" i="33"/>
  <c r="S4166" i="33"/>
  <c r="C4167" i="33"/>
  <c r="H4167" i="33"/>
  <c r="I4167" i="33"/>
  <c r="L4167" i="33"/>
  <c r="O4167" i="33"/>
  <c r="Q4167" i="33"/>
  <c r="R4167" i="33"/>
  <c r="S4167" i="33"/>
  <c r="C4168" i="33"/>
  <c r="H4168" i="33"/>
  <c r="I4168" i="33"/>
  <c r="L4168" i="33"/>
  <c r="O4168" i="33"/>
  <c r="Q4168" i="33"/>
  <c r="R4168" i="33"/>
  <c r="S4168" i="33"/>
  <c r="C4169" i="33"/>
  <c r="H4169" i="33"/>
  <c r="I4169" i="33"/>
  <c r="L4169" i="33"/>
  <c r="O4169" i="33"/>
  <c r="Q4169" i="33"/>
  <c r="R4169" i="33"/>
  <c r="S4169" i="33"/>
  <c r="C4170" i="33"/>
  <c r="H4170" i="33"/>
  <c r="I4170" i="33"/>
  <c r="L4170" i="33"/>
  <c r="O4170" i="33"/>
  <c r="Q4170" i="33"/>
  <c r="R4170" i="33"/>
  <c r="S4170" i="33"/>
  <c r="C4171" i="33"/>
  <c r="H4171" i="33"/>
  <c r="I4171" i="33"/>
  <c r="L4171" i="33"/>
  <c r="O4171" i="33"/>
  <c r="Q4171" i="33"/>
  <c r="R4171" i="33"/>
  <c r="S4171" i="33"/>
  <c r="C4172" i="33"/>
  <c r="H4172" i="33"/>
  <c r="I4172" i="33"/>
  <c r="L4172" i="33"/>
  <c r="O4172" i="33"/>
  <c r="Q4172" i="33"/>
  <c r="R4172" i="33"/>
  <c r="S4172" i="33"/>
  <c r="C4173" i="33"/>
  <c r="H4173" i="33"/>
  <c r="I4173" i="33"/>
  <c r="L4173" i="33"/>
  <c r="O4173" i="33"/>
  <c r="Q4173" i="33"/>
  <c r="R4173" i="33"/>
  <c r="S4173" i="33"/>
  <c r="C4174" i="33"/>
  <c r="H4174" i="33"/>
  <c r="I4174" i="33"/>
  <c r="L4174" i="33"/>
  <c r="O4174" i="33"/>
  <c r="Q4174" i="33"/>
  <c r="R4174" i="33"/>
  <c r="S4174" i="33"/>
  <c r="C4175" i="33"/>
  <c r="H4175" i="33"/>
  <c r="I4175" i="33"/>
  <c r="L4175" i="33"/>
  <c r="O4175" i="33"/>
  <c r="Q4175" i="33"/>
  <c r="R4175" i="33"/>
  <c r="S4175" i="33"/>
  <c r="C4176" i="33"/>
  <c r="H4176" i="33"/>
  <c r="I4176" i="33"/>
  <c r="L4176" i="33"/>
  <c r="O4176" i="33"/>
  <c r="Q4176" i="33"/>
  <c r="R4176" i="33"/>
  <c r="S4176" i="33"/>
  <c r="C4177" i="33"/>
  <c r="H4177" i="33"/>
  <c r="I4177" i="33"/>
  <c r="L4177" i="33"/>
  <c r="O4177" i="33"/>
  <c r="Q4177" i="33"/>
  <c r="R4177" i="33"/>
  <c r="S4177" i="33"/>
  <c r="C4178" i="33"/>
  <c r="H4178" i="33"/>
  <c r="I4178" i="33"/>
  <c r="L4178" i="33"/>
  <c r="O4178" i="33"/>
  <c r="Q4178" i="33"/>
  <c r="R4178" i="33"/>
  <c r="S4178" i="33"/>
  <c r="C4179" i="33"/>
  <c r="H4179" i="33"/>
  <c r="I4179" i="33"/>
  <c r="L4179" i="33"/>
  <c r="O4179" i="33"/>
  <c r="Q4179" i="33"/>
  <c r="R4179" i="33"/>
  <c r="S4179" i="33"/>
  <c r="C4180" i="33"/>
  <c r="H4180" i="33"/>
  <c r="I4180" i="33"/>
  <c r="L4180" i="33"/>
  <c r="O4180" i="33"/>
  <c r="Q4180" i="33"/>
  <c r="R4180" i="33"/>
  <c r="S4180" i="33"/>
  <c r="C4181" i="33"/>
  <c r="H4181" i="33"/>
  <c r="I4181" i="33"/>
  <c r="L4181" i="33"/>
  <c r="O4181" i="33"/>
  <c r="Q4181" i="33"/>
  <c r="R4181" i="33"/>
  <c r="S4181" i="33"/>
  <c r="C4182" i="33"/>
  <c r="H4182" i="33"/>
  <c r="I4182" i="33"/>
  <c r="L4182" i="33"/>
  <c r="O4182" i="33"/>
  <c r="Q4182" i="33"/>
  <c r="R4182" i="33"/>
  <c r="S4182" i="33"/>
  <c r="C4183" i="33"/>
  <c r="H4183" i="33"/>
  <c r="I4183" i="33"/>
  <c r="L4183" i="33"/>
  <c r="O4183" i="33"/>
  <c r="Q4183" i="33"/>
  <c r="R4183" i="33"/>
  <c r="S4183" i="33"/>
  <c r="C4184" i="33"/>
  <c r="H4184" i="33"/>
  <c r="I4184" i="33"/>
  <c r="L4184" i="33"/>
  <c r="O4184" i="33"/>
  <c r="Q4184" i="33"/>
  <c r="R4184" i="33"/>
  <c r="S4184" i="33"/>
  <c r="C4185" i="33"/>
  <c r="H4185" i="33"/>
  <c r="I4185" i="33"/>
  <c r="L4185" i="33"/>
  <c r="O4185" i="33"/>
  <c r="Q4185" i="33"/>
  <c r="R4185" i="33"/>
  <c r="S4185" i="33"/>
  <c r="C4186" i="33"/>
  <c r="H4186" i="33"/>
  <c r="I4186" i="33"/>
  <c r="L4186" i="33"/>
  <c r="O4186" i="33"/>
  <c r="Q4186" i="33"/>
  <c r="R4186" i="33"/>
  <c r="S4186" i="33"/>
  <c r="C4187" i="33"/>
  <c r="H4187" i="33"/>
  <c r="I4187" i="33"/>
  <c r="L4187" i="33"/>
  <c r="O4187" i="33"/>
  <c r="Q4187" i="33"/>
  <c r="R4187" i="33"/>
  <c r="S4187" i="33"/>
  <c r="C4188" i="33"/>
  <c r="H4188" i="33"/>
  <c r="I4188" i="33"/>
  <c r="L4188" i="33"/>
  <c r="O4188" i="33"/>
  <c r="Q4188" i="33"/>
  <c r="R4188" i="33"/>
  <c r="S4188" i="33"/>
  <c r="C4189" i="33"/>
  <c r="H4189" i="33"/>
  <c r="I4189" i="33"/>
  <c r="L4189" i="33"/>
  <c r="O4189" i="33"/>
  <c r="Q4189" i="33"/>
  <c r="R4189" i="33"/>
  <c r="S4189" i="33"/>
  <c r="C4190" i="33"/>
  <c r="H4190" i="33"/>
  <c r="I4190" i="33"/>
  <c r="L4190" i="33"/>
  <c r="O4190" i="33"/>
  <c r="Q4190" i="33"/>
  <c r="R4190" i="33"/>
  <c r="S4190" i="33"/>
  <c r="C4191" i="33"/>
  <c r="H4191" i="33"/>
  <c r="I4191" i="33"/>
  <c r="L4191" i="33"/>
  <c r="O4191" i="33"/>
  <c r="Q4191" i="33"/>
  <c r="R4191" i="33"/>
  <c r="S4191" i="33"/>
  <c r="C4192" i="33"/>
  <c r="H4192" i="33"/>
  <c r="I4192" i="33"/>
  <c r="L4192" i="33"/>
  <c r="O4192" i="33"/>
  <c r="Q4192" i="33"/>
  <c r="R4192" i="33"/>
  <c r="S4192" i="33"/>
  <c r="C4193" i="33"/>
  <c r="H4193" i="33"/>
  <c r="I4193" i="33"/>
  <c r="L4193" i="33"/>
  <c r="O4193" i="33"/>
  <c r="Q4193" i="33"/>
  <c r="R4193" i="33"/>
  <c r="S4193" i="33"/>
  <c r="C4194" i="33"/>
  <c r="H4194" i="33"/>
  <c r="I4194" i="33"/>
  <c r="L4194" i="33"/>
  <c r="O4194" i="33"/>
  <c r="Q4194" i="33"/>
  <c r="R4194" i="33"/>
  <c r="S4194" i="33"/>
  <c r="C4195" i="33"/>
  <c r="H4195" i="33"/>
  <c r="I4195" i="33"/>
  <c r="L4195" i="33"/>
  <c r="O4195" i="33"/>
  <c r="Q4195" i="33"/>
  <c r="R4195" i="33"/>
  <c r="S4195" i="33"/>
  <c r="C4196" i="33"/>
  <c r="H4196" i="33"/>
  <c r="I4196" i="33"/>
  <c r="L4196" i="33"/>
  <c r="O4196" i="33"/>
  <c r="Q4196" i="33"/>
  <c r="R4196" i="33"/>
  <c r="S4196" i="33"/>
  <c r="C4197" i="33"/>
  <c r="H4197" i="33"/>
  <c r="I4197" i="33"/>
  <c r="L4197" i="33"/>
  <c r="O4197" i="33"/>
  <c r="Q4197" i="33"/>
  <c r="R4197" i="33"/>
  <c r="S4197" i="33"/>
  <c r="C4198" i="33"/>
  <c r="H4198" i="33"/>
  <c r="I4198" i="33"/>
  <c r="L4198" i="33"/>
  <c r="O4198" i="33"/>
  <c r="Q4198" i="33"/>
  <c r="R4198" i="33"/>
  <c r="S4198" i="33"/>
  <c r="C4199" i="33"/>
  <c r="H4199" i="33"/>
  <c r="I4199" i="33"/>
  <c r="L4199" i="33"/>
  <c r="O4199" i="33"/>
  <c r="Q4199" i="33"/>
  <c r="R4199" i="33"/>
  <c r="S4199" i="33"/>
  <c r="C4200" i="33"/>
  <c r="H4200" i="33"/>
  <c r="I4200" i="33"/>
  <c r="L4200" i="33"/>
  <c r="O4200" i="33"/>
  <c r="Q4200" i="33"/>
  <c r="R4200" i="33"/>
  <c r="S4200" i="33"/>
  <c r="C4201" i="33"/>
  <c r="H4201" i="33"/>
  <c r="I4201" i="33"/>
  <c r="L4201" i="33"/>
  <c r="O4201" i="33"/>
  <c r="Q4201" i="33"/>
  <c r="R4201" i="33"/>
  <c r="S4201" i="33"/>
  <c r="C4202" i="33"/>
  <c r="H4202" i="33"/>
  <c r="I4202" i="33"/>
  <c r="L4202" i="33"/>
  <c r="O4202" i="33"/>
  <c r="Q4202" i="33"/>
  <c r="R4202" i="33"/>
  <c r="S4202" i="33"/>
  <c r="C4203" i="33"/>
  <c r="H4203" i="33"/>
  <c r="I4203" i="33"/>
  <c r="L4203" i="33"/>
  <c r="O4203" i="33"/>
  <c r="Q4203" i="33"/>
  <c r="R4203" i="33"/>
  <c r="S4203" i="33"/>
  <c r="C4204" i="33"/>
  <c r="H4204" i="33"/>
  <c r="I4204" i="33"/>
  <c r="L4204" i="33"/>
  <c r="O4204" i="33"/>
  <c r="Q4204" i="33"/>
  <c r="R4204" i="33"/>
  <c r="S4204" i="33"/>
  <c r="C4205" i="33"/>
  <c r="H4205" i="33"/>
  <c r="I4205" i="33"/>
  <c r="L4205" i="33"/>
  <c r="O4205" i="33"/>
  <c r="Q4205" i="33"/>
  <c r="R4205" i="33"/>
  <c r="S4205" i="33"/>
  <c r="C4206" i="33"/>
  <c r="H4206" i="33"/>
  <c r="I4206" i="33"/>
  <c r="L4206" i="33"/>
  <c r="O4206" i="33"/>
  <c r="Q4206" i="33"/>
  <c r="R4206" i="33"/>
  <c r="S4206" i="33"/>
  <c r="C4207" i="33"/>
  <c r="H4207" i="33"/>
  <c r="I4207" i="33"/>
  <c r="L4207" i="33"/>
  <c r="O4207" i="33"/>
  <c r="Q4207" i="33"/>
  <c r="R4207" i="33"/>
  <c r="S4207" i="33"/>
  <c r="C4208" i="33"/>
  <c r="H4208" i="33"/>
  <c r="I4208" i="33"/>
  <c r="L4208" i="33"/>
  <c r="O4208" i="33"/>
  <c r="Q4208" i="33"/>
  <c r="R4208" i="33"/>
  <c r="S4208" i="33"/>
  <c r="C4209" i="33"/>
  <c r="H4209" i="33"/>
  <c r="I4209" i="33"/>
  <c r="L4209" i="33"/>
  <c r="O4209" i="33"/>
  <c r="Q4209" i="33"/>
  <c r="R4209" i="33"/>
  <c r="S4209" i="33"/>
  <c r="C4210" i="33"/>
  <c r="H4210" i="33"/>
  <c r="I4210" i="33"/>
  <c r="L4210" i="33"/>
  <c r="O4210" i="33"/>
  <c r="Q4210" i="33"/>
  <c r="R4210" i="33"/>
  <c r="S4210" i="33"/>
  <c r="C4211" i="33"/>
  <c r="H4211" i="33"/>
  <c r="I4211" i="33"/>
  <c r="L4211" i="33"/>
  <c r="O4211" i="33"/>
  <c r="Q4211" i="33"/>
  <c r="R4211" i="33"/>
  <c r="S4211" i="33"/>
  <c r="C4212" i="33"/>
  <c r="H4212" i="33"/>
  <c r="I4212" i="33"/>
  <c r="L4212" i="33"/>
  <c r="O4212" i="33"/>
  <c r="Q4212" i="33"/>
  <c r="R4212" i="33"/>
  <c r="S4212" i="33"/>
  <c r="C4213" i="33"/>
  <c r="H4213" i="33"/>
  <c r="I4213" i="33"/>
  <c r="L4213" i="33"/>
  <c r="O4213" i="33"/>
  <c r="Q4213" i="33"/>
  <c r="R4213" i="33"/>
  <c r="S4213" i="33"/>
  <c r="C4214" i="33"/>
  <c r="H4214" i="33"/>
  <c r="I4214" i="33"/>
  <c r="L4214" i="33"/>
  <c r="O4214" i="33"/>
  <c r="Q4214" i="33"/>
  <c r="R4214" i="33"/>
  <c r="S4214" i="33"/>
  <c r="C4215" i="33"/>
  <c r="H4215" i="33"/>
  <c r="I4215" i="33"/>
  <c r="L4215" i="33"/>
  <c r="O4215" i="33"/>
  <c r="Q4215" i="33"/>
  <c r="R4215" i="33"/>
  <c r="S4215" i="33"/>
  <c r="C4216" i="33"/>
  <c r="H4216" i="33"/>
  <c r="I4216" i="33"/>
  <c r="L4216" i="33"/>
  <c r="O4216" i="33"/>
  <c r="Q4216" i="33"/>
  <c r="R4216" i="33"/>
  <c r="S4216" i="33"/>
  <c r="C4217" i="33"/>
  <c r="H4217" i="33"/>
  <c r="I4217" i="33"/>
  <c r="L4217" i="33"/>
  <c r="O4217" i="33"/>
  <c r="Q4217" i="33"/>
  <c r="R4217" i="33"/>
  <c r="S4217" i="33"/>
  <c r="C4218" i="33"/>
  <c r="H4218" i="33"/>
  <c r="I4218" i="33"/>
  <c r="L4218" i="33"/>
  <c r="O4218" i="33"/>
  <c r="Q4218" i="33"/>
  <c r="R4218" i="33"/>
  <c r="S4218" i="33"/>
  <c r="C4219" i="33"/>
  <c r="H4219" i="33"/>
  <c r="I4219" i="33"/>
  <c r="L4219" i="33"/>
  <c r="O4219" i="33"/>
  <c r="Q4219" i="33"/>
  <c r="R4219" i="33"/>
  <c r="S4219" i="33"/>
  <c r="C4220" i="33"/>
  <c r="H4220" i="33"/>
  <c r="I4220" i="33"/>
  <c r="L4220" i="33"/>
  <c r="O4220" i="33"/>
  <c r="Q4220" i="33"/>
  <c r="R4220" i="33"/>
  <c r="S4220" i="33"/>
  <c r="C4221" i="33"/>
  <c r="H4221" i="33"/>
  <c r="I4221" i="33"/>
  <c r="L4221" i="33"/>
  <c r="O4221" i="33"/>
  <c r="Q4221" i="33"/>
  <c r="R4221" i="33"/>
  <c r="S4221" i="33"/>
  <c r="C4222" i="33"/>
  <c r="H4222" i="33"/>
  <c r="I4222" i="33"/>
  <c r="L4222" i="33"/>
  <c r="O4222" i="33"/>
  <c r="Q4222" i="33"/>
  <c r="R4222" i="33"/>
  <c r="S4222" i="33"/>
  <c r="C4223" i="33"/>
  <c r="H4223" i="33"/>
  <c r="I4223" i="33"/>
  <c r="L4223" i="33"/>
  <c r="O4223" i="33"/>
  <c r="Q4223" i="33"/>
  <c r="R4223" i="33"/>
  <c r="S4223" i="33"/>
  <c r="C4224" i="33"/>
  <c r="H4224" i="33"/>
  <c r="I4224" i="33"/>
  <c r="L4224" i="33"/>
  <c r="O4224" i="33"/>
  <c r="Q4224" i="33"/>
  <c r="R4224" i="33"/>
  <c r="S4224" i="33"/>
  <c r="C4225" i="33"/>
  <c r="H4225" i="33"/>
  <c r="I4225" i="33"/>
  <c r="L4225" i="33"/>
  <c r="O4225" i="33"/>
  <c r="Q4225" i="33"/>
  <c r="R4225" i="33"/>
  <c r="S4225" i="33"/>
  <c r="C4226" i="33"/>
  <c r="H4226" i="33"/>
  <c r="I4226" i="33"/>
  <c r="L4226" i="33"/>
  <c r="O4226" i="33"/>
  <c r="Q4226" i="33"/>
  <c r="R4226" i="33"/>
  <c r="S4226" i="33"/>
  <c r="C4227" i="33"/>
  <c r="H4227" i="33"/>
  <c r="I4227" i="33"/>
  <c r="L4227" i="33"/>
  <c r="O4227" i="33"/>
  <c r="Q4227" i="33"/>
  <c r="R4227" i="33"/>
  <c r="S4227" i="33"/>
  <c r="C4228" i="33"/>
  <c r="H4228" i="33"/>
  <c r="I4228" i="33"/>
  <c r="L4228" i="33"/>
  <c r="O4228" i="33"/>
  <c r="Q4228" i="33"/>
  <c r="R4228" i="33"/>
  <c r="S4228" i="33"/>
  <c r="C4229" i="33"/>
  <c r="H4229" i="33"/>
  <c r="I4229" i="33"/>
  <c r="L4229" i="33"/>
  <c r="O4229" i="33"/>
  <c r="Q4229" i="33"/>
  <c r="R4229" i="33"/>
  <c r="S4229" i="33"/>
  <c r="C4230" i="33"/>
  <c r="H4230" i="33"/>
  <c r="I4230" i="33"/>
  <c r="L4230" i="33"/>
  <c r="O4230" i="33"/>
  <c r="Q4230" i="33"/>
  <c r="R4230" i="33"/>
  <c r="S4230" i="33"/>
  <c r="C4231" i="33"/>
  <c r="H4231" i="33"/>
  <c r="I4231" i="33"/>
  <c r="L4231" i="33"/>
  <c r="O4231" i="33"/>
  <c r="Q4231" i="33"/>
  <c r="R4231" i="33"/>
  <c r="S4231" i="33"/>
  <c r="C4232" i="33"/>
  <c r="H4232" i="33"/>
  <c r="I4232" i="33"/>
  <c r="L4232" i="33"/>
  <c r="O4232" i="33"/>
  <c r="Q4232" i="33"/>
  <c r="R4232" i="33"/>
  <c r="S4232" i="33"/>
  <c r="C4233" i="33"/>
  <c r="H4233" i="33"/>
  <c r="I4233" i="33"/>
  <c r="L4233" i="33"/>
  <c r="O4233" i="33"/>
  <c r="Q4233" i="33"/>
  <c r="R4233" i="33"/>
  <c r="S4233" i="33"/>
  <c r="C4234" i="33"/>
  <c r="H4234" i="33"/>
  <c r="I4234" i="33"/>
  <c r="L4234" i="33"/>
  <c r="O4234" i="33"/>
  <c r="Q4234" i="33"/>
  <c r="R4234" i="33"/>
  <c r="S4234" i="33"/>
  <c r="C4235" i="33"/>
  <c r="H4235" i="33"/>
  <c r="I4235" i="33"/>
  <c r="L4235" i="33"/>
  <c r="O4235" i="33"/>
  <c r="Q4235" i="33"/>
  <c r="R4235" i="33"/>
  <c r="S4235" i="33"/>
  <c r="C4236" i="33"/>
  <c r="H4236" i="33"/>
  <c r="I4236" i="33"/>
  <c r="L4236" i="33"/>
  <c r="O4236" i="33"/>
  <c r="Q4236" i="33"/>
  <c r="R4236" i="33"/>
  <c r="S4236" i="33"/>
  <c r="C4237" i="33"/>
  <c r="H4237" i="33"/>
  <c r="I4237" i="33"/>
  <c r="L4237" i="33"/>
  <c r="O4237" i="33"/>
  <c r="Q4237" i="33"/>
  <c r="R4237" i="33"/>
  <c r="S4237" i="33"/>
  <c r="C4238" i="33"/>
  <c r="H4238" i="33"/>
  <c r="I4238" i="33"/>
  <c r="L4238" i="33"/>
  <c r="O4238" i="33"/>
  <c r="Q4238" i="33"/>
  <c r="R4238" i="33"/>
  <c r="S4238" i="33"/>
  <c r="C4239" i="33"/>
  <c r="H4239" i="33"/>
  <c r="I4239" i="33"/>
  <c r="L4239" i="33"/>
  <c r="O4239" i="33"/>
  <c r="Q4239" i="33"/>
  <c r="R4239" i="33"/>
  <c r="S4239" i="33"/>
  <c r="C4240" i="33"/>
  <c r="H4240" i="33"/>
  <c r="I4240" i="33"/>
  <c r="L4240" i="33"/>
  <c r="O4240" i="33"/>
  <c r="Q4240" i="33"/>
  <c r="R4240" i="33"/>
  <c r="S4240" i="33"/>
  <c r="C4241" i="33"/>
  <c r="H4241" i="33"/>
  <c r="I4241" i="33"/>
  <c r="L4241" i="33"/>
  <c r="O4241" i="33"/>
  <c r="Q4241" i="33"/>
  <c r="R4241" i="33"/>
  <c r="S4241" i="33"/>
  <c r="C4242" i="33"/>
  <c r="H4242" i="33"/>
  <c r="I4242" i="33"/>
  <c r="L4242" i="33"/>
  <c r="O4242" i="33"/>
  <c r="Q4242" i="33"/>
  <c r="R4242" i="33"/>
  <c r="S4242" i="33"/>
  <c r="C4243" i="33"/>
  <c r="H4243" i="33"/>
  <c r="I4243" i="33"/>
  <c r="L4243" i="33"/>
  <c r="O4243" i="33"/>
  <c r="Q4243" i="33"/>
  <c r="R4243" i="33"/>
  <c r="S4243" i="33"/>
  <c r="C4244" i="33"/>
  <c r="H4244" i="33"/>
  <c r="I4244" i="33"/>
  <c r="L4244" i="33"/>
  <c r="O4244" i="33"/>
  <c r="Q4244" i="33"/>
  <c r="R4244" i="33"/>
  <c r="S4244" i="33"/>
  <c r="C4245" i="33"/>
  <c r="H4245" i="33"/>
  <c r="I4245" i="33"/>
  <c r="L4245" i="33"/>
  <c r="O4245" i="33"/>
  <c r="Q4245" i="33"/>
  <c r="R4245" i="33"/>
  <c r="S4245" i="33"/>
  <c r="C4246" i="33"/>
  <c r="H4246" i="33"/>
  <c r="I4246" i="33"/>
  <c r="L4246" i="33"/>
  <c r="O4246" i="33"/>
  <c r="Q4246" i="33"/>
  <c r="R4246" i="33"/>
  <c r="S4246" i="33"/>
  <c r="C4247" i="33"/>
  <c r="H4247" i="33"/>
  <c r="I4247" i="33"/>
  <c r="L4247" i="33"/>
  <c r="O4247" i="33"/>
  <c r="Q4247" i="33"/>
  <c r="R4247" i="33"/>
  <c r="S4247" i="33"/>
  <c r="C4248" i="33"/>
  <c r="H4248" i="33"/>
  <c r="I4248" i="33"/>
  <c r="L4248" i="33"/>
  <c r="O4248" i="33"/>
  <c r="Q4248" i="33"/>
  <c r="R4248" i="33"/>
  <c r="S4248" i="33"/>
  <c r="C4249" i="33"/>
  <c r="H4249" i="33"/>
  <c r="I4249" i="33"/>
  <c r="L4249" i="33"/>
  <c r="O4249" i="33"/>
  <c r="Q4249" i="33"/>
  <c r="R4249" i="33"/>
  <c r="S4249" i="33"/>
  <c r="C4250" i="33"/>
  <c r="H4250" i="33"/>
  <c r="I4250" i="33"/>
  <c r="L4250" i="33"/>
  <c r="O4250" i="33"/>
  <c r="Q4250" i="33"/>
  <c r="R4250" i="33"/>
  <c r="S4250" i="33"/>
  <c r="C4251" i="33"/>
  <c r="H4251" i="33"/>
  <c r="I4251" i="33"/>
  <c r="L4251" i="33"/>
  <c r="O4251" i="33"/>
  <c r="Q4251" i="33"/>
  <c r="R4251" i="33"/>
  <c r="S4251" i="33"/>
  <c r="C4252" i="33"/>
  <c r="H4252" i="33"/>
  <c r="I4252" i="33"/>
  <c r="L4252" i="33"/>
  <c r="O4252" i="33"/>
  <c r="Q4252" i="33"/>
  <c r="R4252" i="33"/>
  <c r="S4252" i="33"/>
  <c r="C4253" i="33"/>
  <c r="H4253" i="33"/>
  <c r="I4253" i="33"/>
  <c r="L4253" i="33"/>
  <c r="O4253" i="33"/>
  <c r="Q4253" i="33"/>
  <c r="R4253" i="33"/>
  <c r="S4253" i="33"/>
  <c r="C4254" i="33"/>
  <c r="H4254" i="33"/>
  <c r="I4254" i="33"/>
  <c r="L4254" i="33"/>
  <c r="O4254" i="33"/>
  <c r="Q4254" i="33"/>
  <c r="R4254" i="33"/>
  <c r="S4254" i="33"/>
  <c r="C4255" i="33"/>
  <c r="H4255" i="33"/>
  <c r="I4255" i="33"/>
  <c r="L4255" i="33"/>
  <c r="O4255" i="33"/>
  <c r="Q4255" i="33"/>
  <c r="R4255" i="33"/>
  <c r="S4255" i="33"/>
  <c r="C4256" i="33"/>
  <c r="H4256" i="33"/>
  <c r="I4256" i="33"/>
  <c r="L4256" i="33"/>
  <c r="O4256" i="33"/>
  <c r="Q4256" i="33"/>
  <c r="R4256" i="33"/>
  <c r="S4256" i="33"/>
  <c r="C4257" i="33"/>
  <c r="H4257" i="33"/>
  <c r="I4257" i="33"/>
  <c r="L4257" i="33"/>
  <c r="O4257" i="33"/>
  <c r="Q4257" i="33"/>
  <c r="R4257" i="33"/>
  <c r="S4257" i="33"/>
  <c r="C4258" i="33"/>
  <c r="H4258" i="33"/>
  <c r="I4258" i="33"/>
  <c r="L4258" i="33"/>
  <c r="O4258" i="33"/>
  <c r="Q4258" i="33"/>
  <c r="R4258" i="33"/>
  <c r="S4258" i="33"/>
  <c r="C4259" i="33"/>
  <c r="H4259" i="33"/>
  <c r="I4259" i="33"/>
  <c r="L4259" i="33"/>
  <c r="O4259" i="33"/>
  <c r="Q4259" i="33"/>
  <c r="R4259" i="33"/>
  <c r="S4259" i="33"/>
  <c r="C4260" i="33"/>
  <c r="H4260" i="33"/>
  <c r="I4260" i="33"/>
  <c r="L4260" i="33"/>
  <c r="O4260" i="33"/>
  <c r="Q4260" i="33"/>
  <c r="R4260" i="33"/>
  <c r="S4260" i="33"/>
  <c r="C4261" i="33"/>
  <c r="H4261" i="33"/>
  <c r="I4261" i="33"/>
  <c r="L4261" i="33"/>
  <c r="O4261" i="33"/>
  <c r="Q4261" i="33"/>
  <c r="R4261" i="33"/>
  <c r="S4261" i="33"/>
  <c r="C4262" i="33"/>
  <c r="H4262" i="33"/>
  <c r="I4262" i="33"/>
  <c r="L4262" i="33"/>
  <c r="O4262" i="33"/>
  <c r="Q4262" i="33"/>
  <c r="R4262" i="33"/>
  <c r="S4262" i="33"/>
  <c r="C4263" i="33"/>
  <c r="H4263" i="33"/>
  <c r="I4263" i="33"/>
  <c r="L4263" i="33"/>
  <c r="O4263" i="33"/>
  <c r="Q4263" i="33"/>
  <c r="R4263" i="33"/>
  <c r="S4263" i="33"/>
  <c r="C4264" i="33"/>
  <c r="H4264" i="33"/>
  <c r="I4264" i="33"/>
  <c r="L4264" i="33"/>
  <c r="O4264" i="33"/>
  <c r="Q4264" i="33"/>
  <c r="R4264" i="33"/>
  <c r="S4264" i="33"/>
  <c r="C4265" i="33"/>
  <c r="H4265" i="33"/>
  <c r="I4265" i="33"/>
  <c r="L4265" i="33"/>
  <c r="O4265" i="33"/>
  <c r="Q4265" i="33"/>
  <c r="R4265" i="33"/>
  <c r="S4265" i="33"/>
  <c r="C4266" i="33"/>
  <c r="H4266" i="33"/>
  <c r="I4266" i="33"/>
  <c r="L4266" i="33"/>
  <c r="O4266" i="33"/>
  <c r="Q4266" i="33"/>
  <c r="R4266" i="33"/>
  <c r="S4266" i="33"/>
  <c r="C4267" i="33"/>
  <c r="H4267" i="33"/>
  <c r="I4267" i="33"/>
  <c r="L4267" i="33"/>
  <c r="O4267" i="33"/>
  <c r="Q4267" i="33"/>
  <c r="R4267" i="33"/>
  <c r="S4267" i="33"/>
  <c r="C4268" i="33"/>
  <c r="H4268" i="33"/>
  <c r="I4268" i="33"/>
  <c r="L4268" i="33"/>
  <c r="O4268" i="33"/>
  <c r="Q4268" i="33"/>
  <c r="R4268" i="33"/>
  <c r="S4268" i="33"/>
  <c r="C4269" i="33"/>
  <c r="H4269" i="33"/>
  <c r="I4269" i="33"/>
  <c r="L4269" i="33"/>
  <c r="O4269" i="33"/>
  <c r="Q4269" i="33"/>
  <c r="R4269" i="33"/>
  <c r="S4269" i="33"/>
  <c r="C4270" i="33"/>
  <c r="H4270" i="33"/>
  <c r="I4270" i="33"/>
  <c r="L4270" i="33"/>
  <c r="O4270" i="33"/>
  <c r="Q4270" i="33"/>
  <c r="R4270" i="33"/>
  <c r="S4270" i="33"/>
  <c r="C4271" i="33"/>
  <c r="H4271" i="33"/>
  <c r="I4271" i="33"/>
  <c r="L4271" i="33"/>
  <c r="O4271" i="33"/>
  <c r="Q4271" i="33"/>
  <c r="R4271" i="33"/>
  <c r="S4271" i="33"/>
  <c r="C4272" i="33"/>
  <c r="H4272" i="33"/>
  <c r="I4272" i="33"/>
  <c r="L4272" i="33"/>
  <c r="O4272" i="33"/>
  <c r="Q4272" i="33"/>
  <c r="R4272" i="33"/>
  <c r="S4272" i="33"/>
  <c r="C4273" i="33"/>
  <c r="H4273" i="33"/>
  <c r="I4273" i="33"/>
  <c r="L4273" i="33"/>
  <c r="O4273" i="33"/>
  <c r="Q4273" i="33"/>
  <c r="R4273" i="33"/>
  <c r="S4273" i="33"/>
  <c r="C4274" i="33"/>
  <c r="H4274" i="33"/>
  <c r="I4274" i="33"/>
  <c r="L4274" i="33"/>
  <c r="O4274" i="33"/>
  <c r="Q4274" i="33"/>
  <c r="R4274" i="33"/>
  <c r="S4274" i="33"/>
  <c r="C4275" i="33"/>
  <c r="H4275" i="33"/>
  <c r="I4275" i="33"/>
  <c r="L4275" i="33"/>
  <c r="O4275" i="33"/>
  <c r="Q4275" i="33"/>
  <c r="R4275" i="33"/>
  <c r="S4275" i="33"/>
  <c r="C4276" i="33"/>
  <c r="H4276" i="33"/>
  <c r="I4276" i="33"/>
  <c r="L4276" i="33"/>
  <c r="O4276" i="33"/>
  <c r="Q4276" i="33"/>
  <c r="R4276" i="33"/>
  <c r="S4276" i="33"/>
  <c r="C4277" i="33"/>
  <c r="H4277" i="33"/>
  <c r="I4277" i="33"/>
  <c r="L4277" i="33"/>
  <c r="O4277" i="33"/>
  <c r="Q4277" i="33"/>
  <c r="R4277" i="33"/>
  <c r="S4277" i="33"/>
  <c r="C4278" i="33"/>
  <c r="H4278" i="33"/>
  <c r="I4278" i="33"/>
  <c r="L4278" i="33"/>
  <c r="O4278" i="33"/>
  <c r="Q4278" i="33"/>
  <c r="R4278" i="33"/>
  <c r="S4278" i="33"/>
  <c r="C4279" i="33"/>
  <c r="H4279" i="33"/>
  <c r="I4279" i="33"/>
  <c r="L4279" i="33"/>
  <c r="O4279" i="33"/>
  <c r="Q4279" i="33"/>
  <c r="R4279" i="33"/>
  <c r="S4279" i="33"/>
  <c r="C4280" i="33"/>
  <c r="H4280" i="33"/>
  <c r="I4280" i="33"/>
  <c r="L4280" i="33"/>
  <c r="O4280" i="33"/>
  <c r="Q4280" i="33"/>
  <c r="R4280" i="33"/>
  <c r="S4280" i="33"/>
  <c r="C4281" i="33"/>
  <c r="H4281" i="33"/>
  <c r="I4281" i="33"/>
  <c r="L4281" i="33"/>
  <c r="O4281" i="33"/>
  <c r="Q4281" i="33"/>
  <c r="R4281" i="33"/>
  <c r="S4281" i="33"/>
  <c r="C4282" i="33"/>
  <c r="H4282" i="33"/>
  <c r="I4282" i="33"/>
  <c r="L4282" i="33"/>
  <c r="O4282" i="33"/>
  <c r="Q4282" i="33"/>
  <c r="R4282" i="33"/>
  <c r="S4282" i="33"/>
  <c r="C4283" i="33"/>
  <c r="H4283" i="33"/>
  <c r="I4283" i="33"/>
  <c r="L4283" i="33"/>
  <c r="O4283" i="33"/>
  <c r="Q4283" i="33"/>
  <c r="R4283" i="33"/>
  <c r="S4283" i="33"/>
  <c r="C4284" i="33"/>
  <c r="H4284" i="33"/>
  <c r="I4284" i="33"/>
  <c r="L4284" i="33"/>
  <c r="O4284" i="33"/>
  <c r="Q4284" i="33"/>
  <c r="R4284" i="33"/>
  <c r="S4284" i="33"/>
  <c r="C4285" i="33"/>
  <c r="H4285" i="33"/>
  <c r="I4285" i="33"/>
  <c r="L4285" i="33"/>
  <c r="O4285" i="33"/>
  <c r="Q4285" i="33"/>
  <c r="R4285" i="33"/>
  <c r="S4285" i="33"/>
  <c r="C4286" i="33"/>
  <c r="H4286" i="33"/>
  <c r="I4286" i="33"/>
  <c r="L4286" i="33"/>
  <c r="O4286" i="33"/>
  <c r="Q4286" i="33"/>
  <c r="R4286" i="33"/>
  <c r="S4286" i="33"/>
  <c r="C4287" i="33"/>
  <c r="H4287" i="33"/>
  <c r="I4287" i="33"/>
  <c r="L4287" i="33"/>
  <c r="O4287" i="33"/>
  <c r="Q4287" i="33"/>
  <c r="R4287" i="33"/>
  <c r="S4287" i="33"/>
  <c r="C4288" i="33"/>
  <c r="H4288" i="33"/>
  <c r="I4288" i="33"/>
  <c r="L4288" i="33"/>
  <c r="O4288" i="33"/>
  <c r="Q4288" i="33"/>
  <c r="R4288" i="33"/>
  <c r="S4288" i="33"/>
  <c r="C4289" i="33"/>
  <c r="H4289" i="33"/>
  <c r="I4289" i="33"/>
  <c r="L4289" i="33"/>
  <c r="O4289" i="33"/>
  <c r="Q4289" i="33"/>
  <c r="R4289" i="33"/>
  <c r="S4289" i="33"/>
  <c r="C4290" i="33"/>
  <c r="H4290" i="33"/>
  <c r="I4290" i="33"/>
  <c r="L4290" i="33"/>
  <c r="O4290" i="33"/>
  <c r="Q4290" i="33"/>
  <c r="R4290" i="33"/>
  <c r="S4290" i="33"/>
  <c r="C4291" i="33"/>
  <c r="H4291" i="33"/>
  <c r="I4291" i="33"/>
  <c r="L4291" i="33"/>
  <c r="O4291" i="33"/>
  <c r="Q4291" i="33"/>
  <c r="R4291" i="33"/>
  <c r="S4291" i="33"/>
  <c r="C4292" i="33"/>
  <c r="H4292" i="33"/>
  <c r="I4292" i="33"/>
  <c r="L4292" i="33"/>
  <c r="O4292" i="33"/>
  <c r="Q4292" i="33"/>
  <c r="R4292" i="33"/>
  <c r="S4292" i="33"/>
  <c r="C4293" i="33"/>
  <c r="H4293" i="33"/>
  <c r="I4293" i="33"/>
  <c r="L4293" i="33"/>
  <c r="O4293" i="33"/>
  <c r="Q4293" i="33"/>
  <c r="R4293" i="33"/>
  <c r="S4293" i="33"/>
  <c r="C4294" i="33"/>
  <c r="H4294" i="33"/>
  <c r="I4294" i="33"/>
  <c r="L4294" i="33"/>
  <c r="O4294" i="33"/>
  <c r="Q4294" i="33"/>
  <c r="R4294" i="33"/>
  <c r="S4294" i="33"/>
  <c r="C4295" i="33"/>
  <c r="H4295" i="33"/>
  <c r="I4295" i="33"/>
  <c r="L4295" i="33"/>
  <c r="O4295" i="33"/>
  <c r="Q4295" i="33"/>
  <c r="R4295" i="33"/>
  <c r="S4295" i="33"/>
  <c r="C4296" i="33"/>
  <c r="H4296" i="33"/>
  <c r="I4296" i="33"/>
  <c r="L4296" i="33"/>
  <c r="O4296" i="33"/>
  <c r="Q4296" i="33"/>
  <c r="R4296" i="33"/>
  <c r="S4296" i="33"/>
  <c r="C4297" i="33"/>
  <c r="H4297" i="33"/>
  <c r="I4297" i="33"/>
  <c r="L4297" i="33"/>
  <c r="O4297" i="33"/>
  <c r="Q4297" i="33"/>
  <c r="R4297" i="33"/>
  <c r="S4297" i="33"/>
  <c r="C4298" i="33"/>
  <c r="H4298" i="33"/>
  <c r="I4298" i="33"/>
  <c r="L4298" i="33"/>
  <c r="O4298" i="33"/>
  <c r="Q4298" i="33"/>
  <c r="R4298" i="33"/>
  <c r="S4298" i="33"/>
  <c r="C4299" i="33"/>
  <c r="H4299" i="33"/>
  <c r="I4299" i="33"/>
  <c r="L4299" i="33"/>
  <c r="O4299" i="33"/>
  <c r="Q4299" i="33"/>
  <c r="R4299" i="33"/>
  <c r="S4299" i="33"/>
  <c r="C4300" i="33"/>
  <c r="H4300" i="33"/>
  <c r="I4300" i="33"/>
  <c r="L4300" i="33"/>
  <c r="O4300" i="33"/>
  <c r="Q4300" i="33"/>
  <c r="R4300" i="33"/>
  <c r="S4300" i="33"/>
  <c r="C4301" i="33"/>
  <c r="H4301" i="33"/>
  <c r="I4301" i="33"/>
  <c r="L4301" i="33"/>
  <c r="O4301" i="33"/>
  <c r="Q4301" i="33"/>
  <c r="R4301" i="33"/>
  <c r="S4301" i="33"/>
  <c r="C4302" i="33"/>
  <c r="H4302" i="33"/>
  <c r="I4302" i="33"/>
  <c r="L4302" i="33"/>
  <c r="O4302" i="33"/>
  <c r="Q4302" i="33"/>
  <c r="R4302" i="33"/>
  <c r="S4302" i="33"/>
  <c r="C4303" i="33"/>
  <c r="H4303" i="33"/>
  <c r="I4303" i="33"/>
  <c r="L4303" i="33"/>
  <c r="O4303" i="33"/>
  <c r="Q4303" i="33"/>
  <c r="R4303" i="33"/>
  <c r="S4303" i="33"/>
  <c r="C4304" i="33"/>
  <c r="H4304" i="33"/>
  <c r="I4304" i="33"/>
  <c r="L4304" i="33"/>
  <c r="O4304" i="33"/>
  <c r="Q4304" i="33"/>
  <c r="R4304" i="33"/>
  <c r="S4304" i="33"/>
  <c r="C4305" i="33"/>
  <c r="H4305" i="33"/>
  <c r="I4305" i="33"/>
  <c r="L4305" i="33"/>
  <c r="O4305" i="33"/>
  <c r="Q4305" i="33"/>
  <c r="R4305" i="33"/>
  <c r="S4305" i="33"/>
  <c r="C4306" i="33"/>
  <c r="H4306" i="33"/>
  <c r="I4306" i="33"/>
  <c r="L4306" i="33"/>
  <c r="O4306" i="33"/>
  <c r="Q4306" i="33"/>
  <c r="R4306" i="33"/>
  <c r="S4306" i="33"/>
  <c r="C4307" i="33"/>
  <c r="H4307" i="33"/>
  <c r="I4307" i="33"/>
  <c r="L4307" i="33"/>
  <c r="O4307" i="33"/>
  <c r="Q4307" i="33"/>
  <c r="R4307" i="33"/>
  <c r="S4307" i="33"/>
  <c r="C4308" i="33"/>
  <c r="H4308" i="33"/>
  <c r="I4308" i="33"/>
  <c r="L4308" i="33"/>
  <c r="O4308" i="33"/>
  <c r="Q4308" i="33"/>
  <c r="R4308" i="33"/>
  <c r="S4308" i="33"/>
  <c r="C4309" i="33"/>
  <c r="H4309" i="33"/>
  <c r="I4309" i="33"/>
  <c r="L4309" i="33"/>
  <c r="O4309" i="33"/>
  <c r="Q4309" i="33"/>
  <c r="R4309" i="33"/>
  <c r="S4309" i="33"/>
  <c r="C4310" i="33"/>
  <c r="H4310" i="33"/>
  <c r="I4310" i="33"/>
  <c r="L4310" i="33"/>
  <c r="O4310" i="33"/>
  <c r="Q4310" i="33"/>
  <c r="R4310" i="33"/>
  <c r="S4310" i="33"/>
  <c r="C4311" i="33"/>
  <c r="H4311" i="33"/>
  <c r="I4311" i="33"/>
  <c r="L4311" i="33"/>
  <c r="O4311" i="33"/>
  <c r="Q4311" i="33"/>
  <c r="R4311" i="33"/>
  <c r="S4311" i="33"/>
  <c r="C4312" i="33"/>
  <c r="H4312" i="33"/>
  <c r="I4312" i="33"/>
  <c r="L4312" i="33"/>
  <c r="O4312" i="33"/>
  <c r="Q4312" i="33"/>
  <c r="R4312" i="33"/>
  <c r="S4312" i="33"/>
  <c r="C4313" i="33"/>
  <c r="H4313" i="33"/>
  <c r="I4313" i="33"/>
  <c r="L4313" i="33"/>
  <c r="O4313" i="33"/>
  <c r="Q4313" i="33"/>
  <c r="R4313" i="33"/>
  <c r="S4313" i="33"/>
  <c r="C4314" i="33"/>
  <c r="H4314" i="33"/>
  <c r="I4314" i="33"/>
  <c r="L4314" i="33"/>
  <c r="O4314" i="33"/>
  <c r="Q4314" i="33"/>
  <c r="R4314" i="33"/>
  <c r="S4314" i="33"/>
  <c r="C4315" i="33"/>
  <c r="H4315" i="33"/>
  <c r="I4315" i="33"/>
  <c r="L4315" i="33"/>
  <c r="O4315" i="33"/>
  <c r="Q4315" i="33"/>
  <c r="R4315" i="33"/>
  <c r="S4315" i="33"/>
  <c r="C4316" i="33"/>
  <c r="H4316" i="33"/>
  <c r="I4316" i="33"/>
  <c r="L4316" i="33"/>
  <c r="O4316" i="33"/>
  <c r="Q4316" i="33"/>
  <c r="R4316" i="33"/>
  <c r="S4316" i="33"/>
  <c r="C4317" i="33"/>
  <c r="H4317" i="33"/>
  <c r="I4317" i="33"/>
  <c r="L4317" i="33"/>
  <c r="O4317" i="33"/>
  <c r="Q4317" i="33"/>
  <c r="R4317" i="33"/>
  <c r="S4317" i="33"/>
  <c r="C4318" i="33"/>
  <c r="H4318" i="33"/>
  <c r="I4318" i="33"/>
  <c r="L4318" i="33"/>
  <c r="O4318" i="33"/>
  <c r="Q4318" i="33"/>
  <c r="R4318" i="33"/>
  <c r="S4318" i="33"/>
  <c r="C4319" i="33"/>
  <c r="H4319" i="33"/>
  <c r="I4319" i="33"/>
  <c r="L4319" i="33"/>
  <c r="O4319" i="33"/>
  <c r="Q4319" i="33"/>
  <c r="R4319" i="33"/>
  <c r="S4319" i="33"/>
  <c r="C4320" i="33"/>
  <c r="H4320" i="33"/>
  <c r="I4320" i="33"/>
  <c r="L4320" i="33"/>
  <c r="O4320" i="33"/>
  <c r="Q4320" i="33"/>
  <c r="R4320" i="33"/>
  <c r="S4320" i="33"/>
  <c r="C4321" i="33"/>
  <c r="H4321" i="33"/>
  <c r="I4321" i="33"/>
  <c r="L4321" i="33"/>
  <c r="O4321" i="33"/>
  <c r="Q4321" i="33"/>
  <c r="R4321" i="33"/>
  <c r="S4321" i="33"/>
  <c r="C4322" i="33"/>
  <c r="H4322" i="33"/>
  <c r="I4322" i="33"/>
  <c r="L4322" i="33"/>
  <c r="O4322" i="33"/>
  <c r="Q4322" i="33"/>
  <c r="R4322" i="33"/>
  <c r="S4322" i="33"/>
  <c r="C4323" i="33"/>
  <c r="H4323" i="33"/>
  <c r="I4323" i="33"/>
  <c r="L4323" i="33"/>
  <c r="O4323" i="33"/>
  <c r="Q4323" i="33"/>
  <c r="R4323" i="33"/>
  <c r="S4323" i="33"/>
  <c r="C4324" i="33"/>
  <c r="H4324" i="33"/>
  <c r="I4324" i="33"/>
  <c r="L4324" i="33"/>
  <c r="O4324" i="33"/>
  <c r="Q4324" i="33"/>
  <c r="R4324" i="33"/>
  <c r="S4324" i="33"/>
  <c r="C4325" i="33"/>
  <c r="H4325" i="33"/>
  <c r="I4325" i="33"/>
  <c r="L4325" i="33"/>
  <c r="O4325" i="33"/>
  <c r="Q4325" i="33"/>
  <c r="R4325" i="33"/>
  <c r="S4325" i="33"/>
  <c r="C4326" i="33"/>
  <c r="H4326" i="33"/>
  <c r="I4326" i="33"/>
  <c r="L4326" i="33"/>
  <c r="O4326" i="33"/>
  <c r="Q4326" i="33"/>
  <c r="R4326" i="33"/>
  <c r="S4326" i="33"/>
  <c r="C4327" i="33"/>
  <c r="H4327" i="33"/>
  <c r="I4327" i="33"/>
  <c r="L4327" i="33"/>
  <c r="O4327" i="33"/>
  <c r="Q4327" i="33"/>
  <c r="R4327" i="33"/>
  <c r="S4327" i="33"/>
  <c r="C4328" i="33"/>
  <c r="H4328" i="33"/>
  <c r="I4328" i="33"/>
  <c r="L4328" i="33"/>
  <c r="O4328" i="33"/>
  <c r="Q4328" i="33"/>
  <c r="R4328" i="33"/>
  <c r="S4328" i="33"/>
  <c r="C4329" i="33"/>
  <c r="H4329" i="33"/>
  <c r="I4329" i="33"/>
  <c r="L4329" i="33"/>
  <c r="O4329" i="33"/>
  <c r="Q4329" i="33"/>
  <c r="R4329" i="33"/>
  <c r="S4329" i="33"/>
  <c r="C4330" i="33"/>
  <c r="H4330" i="33"/>
  <c r="I4330" i="33"/>
  <c r="L4330" i="33"/>
  <c r="O4330" i="33"/>
  <c r="Q4330" i="33"/>
  <c r="R4330" i="33"/>
  <c r="S4330" i="33"/>
  <c r="C4331" i="33"/>
  <c r="H4331" i="33"/>
  <c r="I4331" i="33"/>
  <c r="L4331" i="33"/>
  <c r="O4331" i="33"/>
  <c r="Q4331" i="33"/>
  <c r="R4331" i="33"/>
  <c r="S4331" i="33"/>
  <c r="C4332" i="33"/>
  <c r="H4332" i="33"/>
  <c r="I4332" i="33"/>
  <c r="L4332" i="33"/>
  <c r="O4332" i="33"/>
  <c r="Q4332" i="33"/>
  <c r="R4332" i="33"/>
  <c r="S4332" i="33"/>
  <c r="C4333" i="33"/>
  <c r="H4333" i="33"/>
  <c r="I4333" i="33"/>
  <c r="L4333" i="33"/>
  <c r="O4333" i="33"/>
  <c r="Q4333" i="33"/>
  <c r="R4333" i="33"/>
  <c r="S4333" i="33"/>
  <c r="C4334" i="33"/>
  <c r="H4334" i="33"/>
  <c r="I4334" i="33"/>
  <c r="L4334" i="33"/>
  <c r="O4334" i="33"/>
  <c r="Q4334" i="33"/>
  <c r="R4334" i="33"/>
  <c r="S4334" i="33"/>
  <c r="C4335" i="33"/>
  <c r="H4335" i="33"/>
  <c r="I4335" i="33"/>
  <c r="L4335" i="33"/>
  <c r="O4335" i="33"/>
  <c r="Q4335" i="33"/>
  <c r="R4335" i="33"/>
  <c r="S4335" i="33"/>
  <c r="C4336" i="33"/>
  <c r="H4336" i="33"/>
  <c r="I4336" i="33"/>
  <c r="L4336" i="33"/>
  <c r="O4336" i="33"/>
  <c r="Q4336" i="33"/>
  <c r="R4336" i="33"/>
  <c r="S4336" i="33"/>
  <c r="C4337" i="33"/>
  <c r="H4337" i="33"/>
  <c r="I4337" i="33"/>
  <c r="L4337" i="33"/>
  <c r="O4337" i="33"/>
  <c r="Q4337" i="33"/>
  <c r="R4337" i="33"/>
  <c r="S4337" i="33"/>
  <c r="C4338" i="33"/>
  <c r="H4338" i="33"/>
  <c r="I4338" i="33"/>
  <c r="L4338" i="33"/>
  <c r="O4338" i="33"/>
  <c r="Q4338" i="33"/>
  <c r="R4338" i="33"/>
  <c r="S4338" i="33"/>
  <c r="C4339" i="33"/>
  <c r="H4339" i="33"/>
  <c r="I4339" i="33"/>
  <c r="L4339" i="33"/>
  <c r="O4339" i="33"/>
  <c r="Q4339" i="33"/>
  <c r="R4339" i="33"/>
  <c r="S4339" i="33"/>
  <c r="C4340" i="33"/>
  <c r="H4340" i="33"/>
  <c r="I4340" i="33"/>
  <c r="L4340" i="33"/>
  <c r="O4340" i="33"/>
  <c r="Q4340" i="33"/>
  <c r="R4340" i="33"/>
  <c r="S4340" i="33"/>
  <c r="C4341" i="33"/>
  <c r="H4341" i="33"/>
  <c r="I4341" i="33"/>
  <c r="L4341" i="33"/>
  <c r="O4341" i="33"/>
  <c r="Q4341" i="33"/>
  <c r="R4341" i="33"/>
  <c r="S4341" i="33"/>
  <c r="C4342" i="33"/>
  <c r="H4342" i="33"/>
  <c r="I4342" i="33"/>
  <c r="L4342" i="33"/>
  <c r="O4342" i="33"/>
  <c r="Q4342" i="33"/>
  <c r="R4342" i="33"/>
  <c r="S4342" i="33"/>
  <c r="C4343" i="33"/>
  <c r="H4343" i="33"/>
  <c r="I4343" i="33"/>
  <c r="L4343" i="33"/>
  <c r="O4343" i="33"/>
  <c r="Q4343" i="33"/>
  <c r="R4343" i="33"/>
  <c r="S4343" i="33"/>
  <c r="C4344" i="33"/>
  <c r="H4344" i="33"/>
  <c r="I4344" i="33"/>
  <c r="L4344" i="33"/>
  <c r="O4344" i="33"/>
  <c r="Q4344" i="33"/>
  <c r="R4344" i="33"/>
  <c r="S4344" i="33"/>
  <c r="C4345" i="33"/>
  <c r="H4345" i="33"/>
  <c r="I4345" i="33"/>
  <c r="L4345" i="33"/>
  <c r="O4345" i="33"/>
  <c r="Q4345" i="33"/>
  <c r="R4345" i="33"/>
  <c r="S4345" i="33"/>
  <c r="C4346" i="33"/>
  <c r="H4346" i="33"/>
  <c r="I4346" i="33"/>
  <c r="L4346" i="33"/>
  <c r="O4346" i="33"/>
  <c r="Q4346" i="33"/>
  <c r="R4346" i="33"/>
  <c r="S4346" i="33"/>
  <c r="C4347" i="33"/>
  <c r="H4347" i="33"/>
  <c r="I4347" i="33"/>
  <c r="L4347" i="33"/>
  <c r="O4347" i="33"/>
  <c r="Q4347" i="33"/>
  <c r="R4347" i="33"/>
  <c r="S4347" i="33"/>
  <c r="C4348" i="33"/>
  <c r="H4348" i="33"/>
  <c r="I4348" i="33"/>
  <c r="L4348" i="33"/>
  <c r="O4348" i="33"/>
  <c r="Q4348" i="33"/>
  <c r="R4348" i="33"/>
  <c r="S4348" i="33"/>
  <c r="C4349" i="33"/>
  <c r="H4349" i="33"/>
  <c r="I4349" i="33"/>
  <c r="L4349" i="33"/>
  <c r="O4349" i="33"/>
  <c r="Q4349" i="33"/>
  <c r="R4349" i="33"/>
  <c r="S4349" i="33"/>
  <c r="C4350" i="33"/>
  <c r="H4350" i="33"/>
  <c r="I4350" i="33"/>
  <c r="L4350" i="33"/>
  <c r="O4350" i="33"/>
  <c r="Q4350" i="33"/>
  <c r="R4350" i="33"/>
  <c r="S4350" i="33"/>
  <c r="C4351" i="33"/>
  <c r="H4351" i="33"/>
  <c r="I4351" i="33"/>
  <c r="L4351" i="33"/>
  <c r="O4351" i="33"/>
  <c r="Q4351" i="33"/>
  <c r="R4351" i="33"/>
  <c r="S4351" i="33"/>
  <c r="C4352" i="33"/>
  <c r="H4352" i="33"/>
  <c r="I4352" i="33"/>
  <c r="L4352" i="33"/>
  <c r="O4352" i="33"/>
  <c r="Q4352" i="33"/>
  <c r="R4352" i="33"/>
  <c r="S4352" i="33"/>
  <c r="C4353" i="33"/>
  <c r="H4353" i="33"/>
  <c r="I4353" i="33"/>
  <c r="L4353" i="33"/>
  <c r="O4353" i="33"/>
  <c r="Q4353" i="33"/>
  <c r="R4353" i="33"/>
  <c r="S4353" i="33"/>
  <c r="C4354" i="33"/>
  <c r="H4354" i="33"/>
  <c r="I4354" i="33"/>
  <c r="L4354" i="33"/>
  <c r="O4354" i="33"/>
  <c r="Q4354" i="33"/>
  <c r="R4354" i="33"/>
  <c r="S4354" i="33"/>
  <c r="C4355" i="33"/>
  <c r="H4355" i="33"/>
  <c r="I4355" i="33"/>
  <c r="L4355" i="33"/>
  <c r="O4355" i="33"/>
  <c r="Q4355" i="33"/>
  <c r="R4355" i="33"/>
  <c r="S4355" i="33"/>
  <c r="C4356" i="33"/>
  <c r="H4356" i="33"/>
  <c r="I4356" i="33"/>
  <c r="L4356" i="33"/>
  <c r="O4356" i="33"/>
  <c r="Q4356" i="33"/>
  <c r="R4356" i="33"/>
  <c r="S4356" i="33"/>
  <c r="C4357" i="33"/>
  <c r="H4357" i="33"/>
  <c r="I4357" i="33"/>
  <c r="L4357" i="33"/>
  <c r="O4357" i="33"/>
  <c r="Q4357" i="33"/>
  <c r="R4357" i="33"/>
  <c r="S4357" i="33"/>
  <c r="C4358" i="33"/>
  <c r="H4358" i="33"/>
  <c r="I4358" i="33"/>
  <c r="L4358" i="33"/>
  <c r="O4358" i="33"/>
  <c r="Q4358" i="33"/>
  <c r="R4358" i="33"/>
  <c r="S4358" i="33"/>
  <c r="C4359" i="33"/>
  <c r="H4359" i="33"/>
  <c r="I4359" i="33"/>
  <c r="L4359" i="33"/>
  <c r="O4359" i="33"/>
  <c r="Q4359" i="33"/>
  <c r="R4359" i="33"/>
  <c r="S4359" i="33"/>
  <c r="C4360" i="33"/>
  <c r="H4360" i="33"/>
  <c r="I4360" i="33"/>
  <c r="L4360" i="33"/>
  <c r="O4360" i="33"/>
  <c r="Q4360" i="33"/>
  <c r="R4360" i="33"/>
  <c r="S4360" i="33"/>
  <c r="C4361" i="33"/>
  <c r="H4361" i="33"/>
  <c r="I4361" i="33"/>
  <c r="L4361" i="33"/>
  <c r="O4361" i="33"/>
  <c r="Q4361" i="33"/>
  <c r="R4361" i="33"/>
  <c r="S4361" i="33"/>
  <c r="C4362" i="33"/>
  <c r="H4362" i="33"/>
  <c r="I4362" i="33"/>
  <c r="L4362" i="33"/>
  <c r="O4362" i="33"/>
  <c r="Q4362" i="33"/>
  <c r="R4362" i="33"/>
  <c r="S4362" i="33"/>
  <c r="C4363" i="33"/>
  <c r="H4363" i="33"/>
  <c r="I4363" i="33"/>
  <c r="L4363" i="33"/>
  <c r="O4363" i="33"/>
  <c r="Q4363" i="33"/>
  <c r="R4363" i="33"/>
  <c r="S4363" i="33"/>
  <c r="C4364" i="33"/>
  <c r="H4364" i="33"/>
  <c r="I4364" i="33"/>
  <c r="L4364" i="33"/>
  <c r="O4364" i="33"/>
  <c r="Q4364" i="33"/>
  <c r="R4364" i="33"/>
  <c r="S4364" i="33"/>
  <c r="C4365" i="33"/>
  <c r="H4365" i="33"/>
  <c r="I4365" i="33"/>
  <c r="L4365" i="33"/>
  <c r="O4365" i="33"/>
  <c r="Q4365" i="33"/>
  <c r="R4365" i="33"/>
  <c r="S4365" i="33"/>
  <c r="C4366" i="33"/>
  <c r="H4366" i="33"/>
  <c r="I4366" i="33"/>
  <c r="L4366" i="33"/>
  <c r="O4366" i="33"/>
  <c r="Q4366" i="33"/>
  <c r="R4366" i="33"/>
  <c r="S4366" i="33"/>
  <c r="C4367" i="33"/>
  <c r="H4367" i="33"/>
  <c r="I4367" i="33"/>
  <c r="L4367" i="33"/>
  <c r="O4367" i="33"/>
  <c r="Q4367" i="33"/>
  <c r="R4367" i="33"/>
  <c r="S4367" i="33"/>
  <c r="C4368" i="33"/>
  <c r="H4368" i="33"/>
  <c r="I4368" i="33"/>
  <c r="L4368" i="33"/>
  <c r="O4368" i="33"/>
  <c r="Q4368" i="33"/>
  <c r="R4368" i="33"/>
  <c r="S4368" i="33"/>
  <c r="C4369" i="33"/>
  <c r="H4369" i="33"/>
  <c r="I4369" i="33"/>
  <c r="L4369" i="33"/>
  <c r="O4369" i="33"/>
  <c r="Q4369" i="33"/>
  <c r="R4369" i="33"/>
  <c r="S4369" i="33"/>
  <c r="C4370" i="33"/>
  <c r="H4370" i="33"/>
  <c r="I4370" i="33"/>
  <c r="L4370" i="33"/>
  <c r="O4370" i="33"/>
  <c r="Q4370" i="33"/>
  <c r="R4370" i="33"/>
  <c r="S4370" i="33"/>
  <c r="C4371" i="33"/>
  <c r="H4371" i="33"/>
  <c r="I4371" i="33"/>
  <c r="L4371" i="33"/>
  <c r="O4371" i="33"/>
  <c r="Q4371" i="33"/>
  <c r="R4371" i="33"/>
  <c r="S4371" i="33"/>
  <c r="C4372" i="33"/>
  <c r="H4372" i="33"/>
  <c r="I4372" i="33"/>
  <c r="L4372" i="33"/>
  <c r="O4372" i="33"/>
  <c r="Q4372" i="33"/>
  <c r="R4372" i="33"/>
  <c r="S4372" i="33"/>
  <c r="C4373" i="33"/>
  <c r="H4373" i="33"/>
  <c r="I4373" i="33"/>
  <c r="L4373" i="33"/>
  <c r="O4373" i="33"/>
  <c r="Q4373" i="33"/>
  <c r="R4373" i="33"/>
  <c r="S4373" i="33"/>
  <c r="C4374" i="33"/>
  <c r="H4374" i="33"/>
  <c r="I4374" i="33"/>
  <c r="L4374" i="33"/>
  <c r="O4374" i="33"/>
  <c r="Q4374" i="33"/>
  <c r="R4374" i="33"/>
  <c r="S4374" i="33"/>
  <c r="C4375" i="33"/>
  <c r="H4375" i="33"/>
  <c r="I4375" i="33"/>
  <c r="L4375" i="33"/>
  <c r="O4375" i="33"/>
  <c r="Q4375" i="33"/>
  <c r="R4375" i="33"/>
  <c r="S4375" i="33"/>
  <c r="C4376" i="33"/>
  <c r="H4376" i="33"/>
  <c r="I4376" i="33"/>
  <c r="L4376" i="33"/>
  <c r="O4376" i="33"/>
  <c r="Q4376" i="33"/>
  <c r="R4376" i="33"/>
  <c r="S4376" i="33"/>
  <c r="C4377" i="33"/>
  <c r="H4377" i="33"/>
  <c r="I4377" i="33"/>
  <c r="L4377" i="33"/>
  <c r="O4377" i="33"/>
  <c r="Q4377" i="33"/>
  <c r="R4377" i="33"/>
  <c r="S4377" i="33"/>
  <c r="C4378" i="33"/>
  <c r="H4378" i="33"/>
  <c r="I4378" i="33"/>
  <c r="L4378" i="33"/>
  <c r="O4378" i="33"/>
  <c r="Q4378" i="33"/>
  <c r="R4378" i="33"/>
  <c r="S4378" i="33"/>
  <c r="C4379" i="33"/>
  <c r="H4379" i="33"/>
  <c r="I4379" i="33"/>
  <c r="L4379" i="33"/>
  <c r="O4379" i="33"/>
  <c r="Q4379" i="33"/>
  <c r="R4379" i="33"/>
  <c r="S4379" i="33"/>
  <c r="C4380" i="33"/>
  <c r="H4380" i="33"/>
  <c r="I4380" i="33"/>
  <c r="L4380" i="33"/>
  <c r="O4380" i="33"/>
  <c r="Q4380" i="33"/>
  <c r="R4380" i="33"/>
  <c r="S4380" i="33"/>
  <c r="C4381" i="33"/>
  <c r="H4381" i="33"/>
  <c r="I4381" i="33"/>
  <c r="L4381" i="33"/>
  <c r="O4381" i="33"/>
  <c r="Q4381" i="33"/>
  <c r="R4381" i="33"/>
  <c r="S4381" i="33"/>
  <c r="C4382" i="33"/>
  <c r="H4382" i="33"/>
  <c r="I4382" i="33"/>
  <c r="L4382" i="33"/>
  <c r="O4382" i="33"/>
  <c r="Q4382" i="33"/>
  <c r="R4382" i="33"/>
  <c r="S4382" i="33"/>
  <c r="C4383" i="33"/>
  <c r="H4383" i="33"/>
  <c r="I4383" i="33"/>
  <c r="L4383" i="33"/>
  <c r="O4383" i="33"/>
  <c r="Q4383" i="33"/>
  <c r="R4383" i="33"/>
  <c r="S4383" i="33"/>
  <c r="C4384" i="33"/>
  <c r="H4384" i="33"/>
  <c r="I4384" i="33"/>
  <c r="L4384" i="33"/>
  <c r="O4384" i="33"/>
  <c r="Q4384" i="33"/>
  <c r="R4384" i="33"/>
  <c r="S4384" i="33"/>
  <c r="C4385" i="33"/>
  <c r="H4385" i="33"/>
  <c r="I4385" i="33"/>
  <c r="L4385" i="33"/>
  <c r="O4385" i="33"/>
  <c r="Q4385" i="33"/>
  <c r="R4385" i="33"/>
  <c r="S4385" i="33"/>
  <c r="C4386" i="33"/>
  <c r="H4386" i="33"/>
  <c r="I4386" i="33"/>
  <c r="L4386" i="33"/>
  <c r="O4386" i="33"/>
  <c r="Q4386" i="33"/>
  <c r="R4386" i="33"/>
  <c r="S4386" i="33"/>
  <c r="C4387" i="33"/>
  <c r="H4387" i="33"/>
  <c r="I4387" i="33"/>
  <c r="L4387" i="33"/>
  <c r="O4387" i="33"/>
  <c r="Q4387" i="33"/>
  <c r="R4387" i="33"/>
  <c r="S4387" i="33"/>
  <c r="C4388" i="33"/>
  <c r="H4388" i="33"/>
  <c r="I4388" i="33"/>
  <c r="L4388" i="33"/>
  <c r="O4388" i="33"/>
  <c r="Q4388" i="33"/>
  <c r="R4388" i="33"/>
  <c r="S4388" i="33"/>
  <c r="C4389" i="33"/>
  <c r="H4389" i="33"/>
  <c r="I4389" i="33"/>
  <c r="L4389" i="33"/>
  <c r="O4389" i="33"/>
  <c r="Q4389" i="33"/>
  <c r="R4389" i="33"/>
  <c r="S4389" i="33"/>
  <c r="C4390" i="33"/>
  <c r="H4390" i="33"/>
  <c r="I4390" i="33"/>
  <c r="L4390" i="33"/>
  <c r="O4390" i="33"/>
  <c r="Q4390" i="33"/>
  <c r="R4390" i="33"/>
  <c r="S4390" i="33"/>
  <c r="C4391" i="33"/>
  <c r="H4391" i="33"/>
  <c r="I4391" i="33"/>
  <c r="L4391" i="33"/>
  <c r="O4391" i="33"/>
  <c r="Q4391" i="33"/>
  <c r="R4391" i="33"/>
  <c r="S4391" i="33"/>
  <c r="C4392" i="33"/>
  <c r="H4392" i="33"/>
  <c r="I4392" i="33"/>
  <c r="L4392" i="33"/>
  <c r="O4392" i="33"/>
  <c r="Q4392" i="33"/>
  <c r="R4392" i="33"/>
  <c r="S4392" i="33"/>
  <c r="C4393" i="33"/>
  <c r="H4393" i="33"/>
  <c r="I4393" i="33"/>
  <c r="L4393" i="33"/>
  <c r="O4393" i="33"/>
  <c r="Q4393" i="33"/>
  <c r="R4393" i="33"/>
  <c r="S4393" i="33"/>
  <c r="C4394" i="33"/>
  <c r="H4394" i="33"/>
  <c r="I4394" i="33"/>
  <c r="L4394" i="33"/>
  <c r="O4394" i="33"/>
  <c r="Q4394" i="33"/>
  <c r="R4394" i="33"/>
  <c r="S4394" i="33"/>
  <c r="C4395" i="33"/>
  <c r="H4395" i="33"/>
  <c r="I4395" i="33"/>
  <c r="L4395" i="33"/>
  <c r="O4395" i="33"/>
  <c r="Q4395" i="33"/>
  <c r="R4395" i="33"/>
  <c r="S4395" i="33"/>
  <c r="C4396" i="33"/>
  <c r="H4396" i="33"/>
  <c r="I4396" i="33"/>
  <c r="L4396" i="33"/>
  <c r="O4396" i="33"/>
  <c r="Q4396" i="33"/>
  <c r="R4396" i="33"/>
  <c r="S4396" i="33"/>
  <c r="C4397" i="33"/>
  <c r="H4397" i="33"/>
  <c r="I4397" i="33"/>
  <c r="L4397" i="33"/>
  <c r="O4397" i="33"/>
  <c r="Q4397" i="33"/>
  <c r="R4397" i="33"/>
  <c r="S4397" i="33"/>
  <c r="C4398" i="33"/>
  <c r="H4398" i="33"/>
  <c r="I4398" i="33"/>
  <c r="L4398" i="33"/>
  <c r="O4398" i="33"/>
  <c r="Q4398" i="33"/>
  <c r="R4398" i="33"/>
  <c r="S4398" i="33"/>
  <c r="C4399" i="33"/>
  <c r="H4399" i="33"/>
  <c r="I4399" i="33"/>
  <c r="L4399" i="33"/>
  <c r="O4399" i="33"/>
  <c r="Q4399" i="33"/>
  <c r="R4399" i="33"/>
  <c r="S4399" i="33"/>
  <c r="C4400" i="33"/>
  <c r="H4400" i="33"/>
  <c r="I4400" i="33"/>
  <c r="L4400" i="33"/>
  <c r="O4400" i="33"/>
  <c r="Q4400" i="33"/>
  <c r="R4400" i="33"/>
  <c r="S4400" i="33"/>
  <c r="C4401" i="33"/>
  <c r="H4401" i="33"/>
  <c r="I4401" i="33"/>
  <c r="L4401" i="33"/>
  <c r="O4401" i="33"/>
  <c r="Q4401" i="33"/>
  <c r="R4401" i="33"/>
  <c r="S4401" i="33"/>
  <c r="C4402" i="33"/>
  <c r="H4402" i="33"/>
  <c r="I4402" i="33"/>
  <c r="L4402" i="33"/>
  <c r="O4402" i="33"/>
  <c r="Q4402" i="33"/>
  <c r="R4402" i="33"/>
  <c r="S4402" i="33"/>
  <c r="C4403" i="33"/>
  <c r="H4403" i="33"/>
  <c r="I4403" i="33"/>
  <c r="L4403" i="33"/>
  <c r="O4403" i="33"/>
  <c r="Q4403" i="33"/>
  <c r="R4403" i="33"/>
  <c r="S4403" i="33"/>
  <c r="C4404" i="33"/>
  <c r="H4404" i="33"/>
  <c r="I4404" i="33"/>
  <c r="L4404" i="33"/>
  <c r="O4404" i="33"/>
  <c r="Q4404" i="33"/>
  <c r="R4404" i="33"/>
  <c r="S4404" i="33"/>
  <c r="C4405" i="33"/>
  <c r="H4405" i="33"/>
  <c r="I4405" i="33"/>
  <c r="L4405" i="33"/>
  <c r="O4405" i="33"/>
  <c r="Q4405" i="33"/>
  <c r="R4405" i="33"/>
  <c r="S4405" i="33"/>
  <c r="C4406" i="33"/>
  <c r="H4406" i="33"/>
  <c r="I4406" i="33"/>
  <c r="L4406" i="33"/>
  <c r="O4406" i="33"/>
  <c r="Q4406" i="33"/>
  <c r="R4406" i="33"/>
  <c r="S4406" i="33"/>
  <c r="C4407" i="33"/>
  <c r="H4407" i="33"/>
  <c r="I4407" i="33"/>
  <c r="L4407" i="33"/>
  <c r="O4407" i="33"/>
  <c r="Q4407" i="33"/>
  <c r="R4407" i="33"/>
  <c r="S4407" i="33"/>
  <c r="C4408" i="33"/>
  <c r="H4408" i="33"/>
  <c r="I4408" i="33"/>
  <c r="L4408" i="33"/>
  <c r="O4408" i="33"/>
  <c r="Q4408" i="33"/>
  <c r="R4408" i="33"/>
  <c r="S4408" i="33"/>
  <c r="C4409" i="33"/>
  <c r="H4409" i="33"/>
  <c r="I4409" i="33"/>
  <c r="L4409" i="33"/>
  <c r="O4409" i="33"/>
  <c r="Q4409" i="33"/>
  <c r="R4409" i="33"/>
  <c r="S4409" i="33"/>
  <c r="C4410" i="33"/>
  <c r="H4410" i="33"/>
  <c r="I4410" i="33"/>
  <c r="L4410" i="33"/>
  <c r="O4410" i="33"/>
  <c r="Q4410" i="33"/>
  <c r="R4410" i="33"/>
  <c r="S4410" i="33"/>
  <c r="C4411" i="33"/>
  <c r="H4411" i="33"/>
  <c r="I4411" i="33"/>
  <c r="L4411" i="33"/>
  <c r="O4411" i="33"/>
  <c r="Q4411" i="33"/>
  <c r="R4411" i="33"/>
  <c r="S4411" i="33"/>
  <c r="C4412" i="33"/>
  <c r="H4412" i="33"/>
  <c r="I4412" i="33"/>
  <c r="L4412" i="33"/>
  <c r="O4412" i="33"/>
  <c r="Q4412" i="33"/>
  <c r="R4412" i="33"/>
  <c r="S4412" i="33"/>
  <c r="C4413" i="33"/>
  <c r="H4413" i="33"/>
  <c r="I4413" i="33"/>
  <c r="L4413" i="33"/>
  <c r="O4413" i="33"/>
  <c r="Q4413" i="33"/>
  <c r="R4413" i="33"/>
  <c r="S4413" i="33"/>
  <c r="C4414" i="33"/>
  <c r="H4414" i="33"/>
  <c r="I4414" i="33"/>
  <c r="L4414" i="33"/>
  <c r="O4414" i="33"/>
  <c r="Q4414" i="33"/>
  <c r="R4414" i="33"/>
  <c r="S4414" i="33"/>
  <c r="C4415" i="33"/>
  <c r="H4415" i="33"/>
  <c r="I4415" i="33"/>
  <c r="L4415" i="33"/>
  <c r="O4415" i="33"/>
  <c r="Q4415" i="33"/>
  <c r="R4415" i="33"/>
  <c r="S4415" i="33"/>
  <c r="C4416" i="33"/>
  <c r="H4416" i="33"/>
  <c r="I4416" i="33"/>
  <c r="L4416" i="33"/>
  <c r="O4416" i="33"/>
  <c r="Q4416" i="33"/>
  <c r="R4416" i="33"/>
  <c r="S4416" i="33"/>
  <c r="C4417" i="33"/>
  <c r="H4417" i="33"/>
  <c r="I4417" i="33"/>
  <c r="L4417" i="33"/>
  <c r="O4417" i="33"/>
  <c r="Q4417" i="33"/>
  <c r="R4417" i="33"/>
  <c r="S4417" i="33"/>
  <c r="C4418" i="33"/>
  <c r="H4418" i="33"/>
  <c r="I4418" i="33"/>
  <c r="L4418" i="33"/>
  <c r="O4418" i="33"/>
  <c r="Q4418" i="33"/>
  <c r="R4418" i="33"/>
  <c r="S4418" i="33"/>
  <c r="C4419" i="33"/>
  <c r="H4419" i="33"/>
  <c r="I4419" i="33"/>
  <c r="L4419" i="33"/>
  <c r="O4419" i="33"/>
  <c r="Q4419" i="33"/>
  <c r="R4419" i="33"/>
  <c r="S4419" i="33"/>
  <c r="C4420" i="33"/>
  <c r="H4420" i="33"/>
  <c r="I4420" i="33"/>
  <c r="L4420" i="33"/>
  <c r="O4420" i="33"/>
  <c r="Q4420" i="33"/>
  <c r="R4420" i="33"/>
  <c r="S4420" i="33"/>
  <c r="C4421" i="33"/>
  <c r="H4421" i="33"/>
  <c r="I4421" i="33"/>
  <c r="L4421" i="33"/>
  <c r="O4421" i="33"/>
  <c r="Q4421" i="33"/>
  <c r="R4421" i="33"/>
  <c r="S4421" i="33"/>
  <c r="C4422" i="33"/>
  <c r="H4422" i="33"/>
  <c r="I4422" i="33"/>
  <c r="L4422" i="33"/>
  <c r="O4422" i="33"/>
  <c r="Q4422" i="33"/>
  <c r="R4422" i="33"/>
  <c r="S4422" i="33"/>
  <c r="C4423" i="33"/>
  <c r="H4423" i="33"/>
  <c r="I4423" i="33"/>
  <c r="L4423" i="33"/>
  <c r="O4423" i="33"/>
  <c r="Q4423" i="33"/>
  <c r="R4423" i="33"/>
  <c r="S4423" i="33"/>
  <c r="C4424" i="33"/>
  <c r="H4424" i="33"/>
  <c r="I4424" i="33"/>
  <c r="L4424" i="33"/>
  <c r="O4424" i="33"/>
  <c r="Q4424" i="33"/>
  <c r="R4424" i="33"/>
  <c r="S4424" i="33"/>
  <c r="C4425" i="33"/>
  <c r="H4425" i="33"/>
  <c r="I4425" i="33"/>
  <c r="L4425" i="33"/>
  <c r="O4425" i="33"/>
  <c r="Q4425" i="33"/>
  <c r="R4425" i="33"/>
  <c r="S4425" i="33"/>
  <c r="C4426" i="33"/>
  <c r="H4426" i="33"/>
  <c r="I4426" i="33"/>
  <c r="L4426" i="33"/>
  <c r="O4426" i="33"/>
  <c r="Q4426" i="33"/>
  <c r="R4426" i="33"/>
  <c r="S4426" i="33"/>
  <c r="C4427" i="33"/>
  <c r="H4427" i="33"/>
  <c r="I4427" i="33"/>
  <c r="L4427" i="33"/>
  <c r="O4427" i="33"/>
  <c r="Q4427" i="33"/>
  <c r="R4427" i="33"/>
  <c r="S4427" i="33"/>
  <c r="C4428" i="33"/>
  <c r="H4428" i="33"/>
  <c r="I4428" i="33"/>
  <c r="L4428" i="33"/>
  <c r="O4428" i="33"/>
  <c r="Q4428" i="33"/>
  <c r="R4428" i="33"/>
  <c r="S4428" i="33"/>
  <c r="C4429" i="33"/>
  <c r="H4429" i="33"/>
  <c r="I4429" i="33"/>
  <c r="L4429" i="33"/>
  <c r="O4429" i="33"/>
  <c r="Q4429" i="33"/>
  <c r="R4429" i="33"/>
  <c r="S4429" i="33"/>
  <c r="C4430" i="33"/>
  <c r="H4430" i="33"/>
  <c r="I4430" i="33"/>
  <c r="L4430" i="33"/>
  <c r="O4430" i="33"/>
  <c r="Q4430" i="33"/>
  <c r="R4430" i="33"/>
  <c r="S4430" i="33"/>
  <c r="C4431" i="33"/>
  <c r="H4431" i="33"/>
  <c r="I4431" i="33"/>
  <c r="L4431" i="33"/>
  <c r="O4431" i="33"/>
  <c r="Q4431" i="33"/>
  <c r="R4431" i="33"/>
  <c r="S4431" i="33"/>
  <c r="C4432" i="33"/>
  <c r="H4432" i="33"/>
  <c r="I4432" i="33"/>
  <c r="L4432" i="33"/>
  <c r="O4432" i="33"/>
  <c r="Q4432" i="33"/>
  <c r="R4432" i="33"/>
  <c r="S4432" i="33"/>
  <c r="C4433" i="33"/>
  <c r="H4433" i="33"/>
  <c r="I4433" i="33"/>
  <c r="L4433" i="33"/>
  <c r="O4433" i="33"/>
  <c r="Q4433" i="33"/>
  <c r="R4433" i="33"/>
  <c r="S4433" i="33"/>
  <c r="C4434" i="33"/>
  <c r="H4434" i="33"/>
  <c r="I4434" i="33"/>
  <c r="L4434" i="33"/>
  <c r="O4434" i="33"/>
  <c r="Q4434" i="33"/>
  <c r="R4434" i="33"/>
  <c r="S4434" i="33"/>
  <c r="C4435" i="33"/>
  <c r="H4435" i="33"/>
  <c r="I4435" i="33"/>
  <c r="L4435" i="33"/>
  <c r="O4435" i="33"/>
  <c r="Q4435" i="33"/>
  <c r="R4435" i="33"/>
  <c r="S4435" i="33"/>
  <c r="C4436" i="33"/>
  <c r="H4436" i="33"/>
  <c r="I4436" i="33"/>
  <c r="L4436" i="33"/>
  <c r="O4436" i="33"/>
  <c r="Q4436" i="33"/>
  <c r="R4436" i="33"/>
  <c r="S4436" i="33"/>
  <c r="C4437" i="33"/>
  <c r="H4437" i="33"/>
  <c r="I4437" i="33"/>
  <c r="L4437" i="33"/>
  <c r="O4437" i="33"/>
  <c r="Q4437" i="33"/>
  <c r="R4437" i="33"/>
  <c r="S4437" i="33"/>
  <c r="C4438" i="33"/>
  <c r="H4438" i="33"/>
  <c r="I4438" i="33"/>
  <c r="L4438" i="33"/>
  <c r="O4438" i="33"/>
  <c r="Q4438" i="33"/>
  <c r="R4438" i="33"/>
  <c r="S4438" i="33"/>
  <c r="C4439" i="33"/>
  <c r="H4439" i="33"/>
  <c r="I4439" i="33"/>
  <c r="L4439" i="33"/>
  <c r="O4439" i="33"/>
  <c r="Q4439" i="33"/>
  <c r="R4439" i="33"/>
  <c r="S4439" i="33"/>
  <c r="C4440" i="33"/>
  <c r="H4440" i="33"/>
  <c r="I4440" i="33"/>
  <c r="L4440" i="33"/>
  <c r="O4440" i="33"/>
  <c r="Q4440" i="33"/>
  <c r="R4440" i="33"/>
  <c r="S4440" i="33"/>
  <c r="C4441" i="33"/>
  <c r="H4441" i="33"/>
  <c r="I4441" i="33"/>
  <c r="L4441" i="33"/>
  <c r="O4441" i="33"/>
  <c r="Q4441" i="33"/>
  <c r="R4441" i="33"/>
  <c r="S4441" i="33"/>
  <c r="C4442" i="33"/>
  <c r="H4442" i="33"/>
  <c r="I4442" i="33"/>
  <c r="L4442" i="33"/>
  <c r="O4442" i="33"/>
  <c r="Q4442" i="33"/>
  <c r="R4442" i="33"/>
  <c r="S4442" i="33"/>
  <c r="C4443" i="33"/>
  <c r="H4443" i="33"/>
  <c r="I4443" i="33"/>
  <c r="L4443" i="33"/>
  <c r="O4443" i="33"/>
  <c r="Q4443" i="33"/>
  <c r="R4443" i="33"/>
  <c r="S4443" i="33"/>
  <c r="C4444" i="33"/>
  <c r="H4444" i="33"/>
  <c r="I4444" i="33"/>
  <c r="L4444" i="33"/>
  <c r="O4444" i="33"/>
  <c r="Q4444" i="33"/>
  <c r="R4444" i="33"/>
  <c r="S4444" i="33"/>
  <c r="C4445" i="33"/>
  <c r="H4445" i="33"/>
  <c r="I4445" i="33"/>
  <c r="L4445" i="33"/>
  <c r="O4445" i="33"/>
  <c r="Q4445" i="33"/>
  <c r="R4445" i="33"/>
  <c r="S4445" i="33"/>
  <c r="C4446" i="33"/>
  <c r="H4446" i="33"/>
  <c r="I4446" i="33"/>
  <c r="L4446" i="33"/>
  <c r="O4446" i="33"/>
  <c r="Q4446" i="33"/>
  <c r="R4446" i="33"/>
  <c r="S4446" i="33"/>
  <c r="C4447" i="33"/>
  <c r="H4447" i="33"/>
  <c r="I4447" i="33"/>
  <c r="L4447" i="33"/>
  <c r="O4447" i="33"/>
  <c r="Q4447" i="33"/>
  <c r="R4447" i="33"/>
  <c r="S4447" i="33"/>
  <c r="C4448" i="33"/>
  <c r="H4448" i="33"/>
  <c r="I4448" i="33"/>
  <c r="L4448" i="33"/>
  <c r="O4448" i="33"/>
  <c r="Q4448" i="33"/>
  <c r="R4448" i="33"/>
  <c r="S4448" i="33"/>
  <c r="C4449" i="33"/>
  <c r="H4449" i="33"/>
  <c r="I4449" i="33"/>
  <c r="L4449" i="33"/>
  <c r="O4449" i="33"/>
  <c r="Q4449" i="33"/>
  <c r="R4449" i="33"/>
  <c r="S4449" i="33"/>
  <c r="C4450" i="33"/>
  <c r="H4450" i="33"/>
  <c r="I4450" i="33"/>
  <c r="L4450" i="33"/>
  <c r="O4450" i="33"/>
  <c r="Q4450" i="33"/>
  <c r="R4450" i="33"/>
  <c r="S4450" i="33"/>
  <c r="C4451" i="33"/>
  <c r="H4451" i="33"/>
  <c r="I4451" i="33"/>
  <c r="L4451" i="33"/>
  <c r="O4451" i="33"/>
  <c r="Q4451" i="33"/>
  <c r="R4451" i="33"/>
  <c r="S4451" i="33"/>
  <c r="C4452" i="33"/>
  <c r="H4452" i="33"/>
  <c r="I4452" i="33"/>
  <c r="L4452" i="33"/>
  <c r="O4452" i="33"/>
  <c r="Q4452" i="33"/>
  <c r="R4452" i="33"/>
  <c r="S4452" i="33"/>
  <c r="C4453" i="33"/>
  <c r="H4453" i="33"/>
  <c r="I4453" i="33"/>
  <c r="L4453" i="33"/>
  <c r="O4453" i="33"/>
  <c r="Q4453" i="33"/>
  <c r="R4453" i="33"/>
  <c r="S4453" i="33"/>
  <c r="C4454" i="33"/>
  <c r="H4454" i="33"/>
  <c r="I4454" i="33"/>
  <c r="L4454" i="33"/>
  <c r="O4454" i="33"/>
  <c r="Q4454" i="33"/>
  <c r="R4454" i="33"/>
  <c r="S4454" i="33"/>
  <c r="C4455" i="33"/>
  <c r="H4455" i="33"/>
  <c r="I4455" i="33"/>
  <c r="L4455" i="33"/>
  <c r="O4455" i="33"/>
  <c r="Q4455" i="33"/>
  <c r="R4455" i="33"/>
  <c r="S4455" i="33"/>
  <c r="C4456" i="33"/>
  <c r="H4456" i="33"/>
  <c r="I4456" i="33"/>
  <c r="L4456" i="33"/>
  <c r="O4456" i="33"/>
  <c r="Q4456" i="33"/>
  <c r="R4456" i="33"/>
  <c r="S4456" i="33"/>
  <c r="C4457" i="33"/>
  <c r="H4457" i="33"/>
  <c r="I4457" i="33"/>
  <c r="L4457" i="33"/>
  <c r="O4457" i="33"/>
  <c r="Q4457" i="33"/>
  <c r="R4457" i="33"/>
  <c r="S4457" i="33"/>
  <c r="C4458" i="33"/>
  <c r="H4458" i="33"/>
  <c r="I4458" i="33"/>
  <c r="L4458" i="33"/>
  <c r="O4458" i="33"/>
  <c r="Q4458" i="33"/>
  <c r="R4458" i="33"/>
  <c r="S4458" i="33"/>
  <c r="C4459" i="33"/>
  <c r="H4459" i="33"/>
  <c r="I4459" i="33"/>
  <c r="L4459" i="33"/>
  <c r="O4459" i="33"/>
  <c r="Q4459" i="33"/>
  <c r="R4459" i="33"/>
  <c r="S4459" i="33"/>
  <c r="C4460" i="33"/>
  <c r="H4460" i="33"/>
  <c r="I4460" i="33"/>
  <c r="L4460" i="33"/>
  <c r="O4460" i="33"/>
  <c r="Q4460" i="33"/>
  <c r="R4460" i="33"/>
  <c r="S4460" i="33"/>
  <c r="C4461" i="33"/>
  <c r="H4461" i="33"/>
  <c r="I4461" i="33"/>
  <c r="L4461" i="33"/>
  <c r="O4461" i="33"/>
  <c r="Q4461" i="33"/>
  <c r="R4461" i="33"/>
  <c r="S4461" i="33"/>
  <c r="C4462" i="33"/>
  <c r="H4462" i="33"/>
  <c r="I4462" i="33"/>
  <c r="L4462" i="33"/>
  <c r="O4462" i="33"/>
  <c r="Q4462" i="33"/>
  <c r="R4462" i="33"/>
  <c r="S4462" i="33"/>
  <c r="C4463" i="33"/>
  <c r="H4463" i="33"/>
  <c r="I4463" i="33"/>
  <c r="L4463" i="33"/>
  <c r="O4463" i="33"/>
  <c r="Q4463" i="33"/>
  <c r="R4463" i="33"/>
  <c r="S4463" i="33"/>
  <c r="C4464" i="33"/>
  <c r="H4464" i="33"/>
  <c r="I4464" i="33"/>
  <c r="L4464" i="33"/>
  <c r="O4464" i="33"/>
  <c r="Q4464" i="33"/>
  <c r="R4464" i="33"/>
  <c r="S4464" i="33"/>
  <c r="C4465" i="33"/>
  <c r="H4465" i="33"/>
  <c r="I4465" i="33"/>
  <c r="L4465" i="33"/>
  <c r="O4465" i="33"/>
  <c r="Q4465" i="33"/>
  <c r="R4465" i="33"/>
  <c r="S4465" i="33"/>
  <c r="C4466" i="33"/>
  <c r="H4466" i="33"/>
  <c r="I4466" i="33"/>
  <c r="L4466" i="33"/>
  <c r="O4466" i="33"/>
  <c r="Q4466" i="33"/>
  <c r="R4466" i="33"/>
  <c r="S4466" i="33"/>
  <c r="C4467" i="33"/>
  <c r="H4467" i="33"/>
  <c r="I4467" i="33"/>
  <c r="L4467" i="33"/>
  <c r="O4467" i="33"/>
  <c r="Q4467" i="33"/>
  <c r="R4467" i="33"/>
  <c r="S4467" i="33"/>
  <c r="C4468" i="33"/>
  <c r="H4468" i="33"/>
  <c r="I4468" i="33"/>
  <c r="L4468" i="33"/>
  <c r="O4468" i="33"/>
  <c r="Q4468" i="33"/>
  <c r="R4468" i="33"/>
  <c r="S4468" i="33"/>
  <c r="C4469" i="33"/>
  <c r="H4469" i="33"/>
  <c r="I4469" i="33"/>
  <c r="L4469" i="33"/>
  <c r="O4469" i="33"/>
  <c r="Q4469" i="33"/>
  <c r="R4469" i="33"/>
  <c r="S4469" i="33"/>
  <c r="C4470" i="33"/>
  <c r="H4470" i="33"/>
  <c r="I4470" i="33"/>
  <c r="L4470" i="33"/>
  <c r="O4470" i="33"/>
  <c r="Q4470" i="33"/>
  <c r="R4470" i="33"/>
  <c r="S4470" i="33"/>
  <c r="C4471" i="33"/>
  <c r="H4471" i="33"/>
  <c r="I4471" i="33"/>
  <c r="L4471" i="33"/>
  <c r="O4471" i="33"/>
  <c r="Q4471" i="33"/>
  <c r="R4471" i="33"/>
  <c r="S4471" i="33"/>
  <c r="C4472" i="33"/>
  <c r="H4472" i="33"/>
  <c r="I4472" i="33"/>
  <c r="L4472" i="33"/>
  <c r="O4472" i="33"/>
  <c r="Q4472" i="33"/>
  <c r="R4472" i="33"/>
  <c r="S4472" i="33"/>
  <c r="C4473" i="33"/>
  <c r="H4473" i="33"/>
  <c r="I4473" i="33"/>
  <c r="L4473" i="33"/>
  <c r="O4473" i="33"/>
  <c r="Q4473" i="33"/>
  <c r="R4473" i="33"/>
  <c r="S4473" i="33"/>
  <c r="C4474" i="33"/>
  <c r="H4474" i="33"/>
  <c r="I4474" i="33"/>
  <c r="L4474" i="33"/>
  <c r="O4474" i="33"/>
  <c r="Q4474" i="33"/>
  <c r="R4474" i="33"/>
  <c r="S4474" i="33"/>
  <c r="C4475" i="33"/>
  <c r="H4475" i="33"/>
  <c r="I4475" i="33"/>
  <c r="L4475" i="33"/>
  <c r="O4475" i="33"/>
  <c r="Q4475" i="33"/>
  <c r="R4475" i="33"/>
  <c r="S4475" i="33"/>
  <c r="C4476" i="33"/>
  <c r="H4476" i="33"/>
  <c r="I4476" i="33"/>
  <c r="L4476" i="33"/>
  <c r="O4476" i="33"/>
  <c r="Q4476" i="33"/>
  <c r="R4476" i="33"/>
  <c r="S4476" i="33"/>
  <c r="C4477" i="33"/>
  <c r="H4477" i="33"/>
  <c r="I4477" i="33"/>
  <c r="L4477" i="33"/>
  <c r="O4477" i="33"/>
  <c r="Q4477" i="33"/>
  <c r="R4477" i="33"/>
  <c r="S4477" i="33"/>
  <c r="C4478" i="33"/>
  <c r="H4478" i="33"/>
  <c r="I4478" i="33"/>
  <c r="L4478" i="33"/>
  <c r="O4478" i="33"/>
  <c r="Q4478" i="33"/>
  <c r="R4478" i="33"/>
  <c r="S4478" i="33"/>
  <c r="C4479" i="33"/>
  <c r="H4479" i="33"/>
  <c r="I4479" i="33"/>
  <c r="L4479" i="33"/>
  <c r="O4479" i="33"/>
  <c r="Q4479" i="33"/>
  <c r="R4479" i="33"/>
  <c r="S4479" i="33"/>
  <c r="C4480" i="33"/>
  <c r="H4480" i="33"/>
  <c r="I4480" i="33"/>
  <c r="L4480" i="33"/>
  <c r="O4480" i="33"/>
  <c r="Q4480" i="33"/>
  <c r="R4480" i="33"/>
  <c r="S4480" i="33"/>
  <c r="C4481" i="33"/>
  <c r="H4481" i="33"/>
  <c r="I4481" i="33"/>
  <c r="L4481" i="33"/>
  <c r="O4481" i="33"/>
  <c r="Q4481" i="33"/>
  <c r="R4481" i="33"/>
  <c r="S4481" i="33"/>
  <c r="C4482" i="33"/>
  <c r="H4482" i="33"/>
  <c r="I4482" i="33"/>
  <c r="L4482" i="33"/>
  <c r="O4482" i="33"/>
  <c r="Q4482" i="33"/>
  <c r="R4482" i="33"/>
  <c r="S4482" i="33"/>
  <c r="C4483" i="33"/>
  <c r="H4483" i="33"/>
  <c r="I4483" i="33"/>
  <c r="L4483" i="33"/>
  <c r="O4483" i="33"/>
  <c r="Q4483" i="33"/>
  <c r="R4483" i="33"/>
  <c r="S4483" i="33"/>
  <c r="C4484" i="33"/>
  <c r="H4484" i="33"/>
  <c r="I4484" i="33"/>
  <c r="L4484" i="33"/>
  <c r="O4484" i="33"/>
  <c r="Q4484" i="33"/>
  <c r="R4484" i="33"/>
  <c r="S4484" i="33"/>
  <c r="C4485" i="33"/>
  <c r="H4485" i="33"/>
  <c r="I4485" i="33"/>
  <c r="L4485" i="33"/>
  <c r="O4485" i="33"/>
  <c r="Q4485" i="33"/>
  <c r="R4485" i="33"/>
  <c r="S4485" i="33"/>
  <c r="C4486" i="33"/>
  <c r="H4486" i="33"/>
  <c r="I4486" i="33"/>
  <c r="L4486" i="33"/>
  <c r="O4486" i="33"/>
  <c r="Q4486" i="33"/>
  <c r="R4486" i="33"/>
  <c r="S4486" i="33"/>
  <c r="C4487" i="33"/>
  <c r="H4487" i="33"/>
  <c r="I4487" i="33"/>
  <c r="L4487" i="33"/>
  <c r="O4487" i="33"/>
  <c r="Q4487" i="33"/>
  <c r="R4487" i="33"/>
  <c r="S4487" i="33"/>
  <c r="C4488" i="33"/>
  <c r="H4488" i="33"/>
  <c r="I4488" i="33"/>
  <c r="L4488" i="33"/>
  <c r="O4488" i="33"/>
  <c r="Q4488" i="33"/>
  <c r="R4488" i="33"/>
  <c r="S4488" i="33"/>
  <c r="C4489" i="33"/>
  <c r="H4489" i="33"/>
  <c r="I4489" i="33"/>
  <c r="L4489" i="33"/>
  <c r="O4489" i="33"/>
  <c r="Q4489" i="33"/>
  <c r="R4489" i="33"/>
  <c r="S4489" i="33"/>
  <c r="C4490" i="33"/>
  <c r="H4490" i="33"/>
  <c r="I4490" i="33"/>
  <c r="L4490" i="33"/>
  <c r="O4490" i="33"/>
  <c r="Q4490" i="33"/>
  <c r="R4490" i="33"/>
  <c r="S4490" i="33"/>
  <c r="C4491" i="33"/>
  <c r="H4491" i="33"/>
  <c r="I4491" i="33"/>
  <c r="L4491" i="33"/>
  <c r="O4491" i="33"/>
  <c r="Q4491" i="33"/>
  <c r="R4491" i="33"/>
  <c r="S4491" i="33"/>
  <c r="C4492" i="33"/>
  <c r="H4492" i="33"/>
  <c r="I4492" i="33"/>
  <c r="L4492" i="33"/>
  <c r="O4492" i="33"/>
  <c r="Q4492" i="33"/>
  <c r="R4492" i="33"/>
  <c r="S4492" i="33"/>
  <c r="C4493" i="33"/>
  <c r="H4493" i="33"/>
  <c r="I4493" i="33"/>
  <c r="L4493" i="33"/>
  <c r="O4493" i="33"/>
  <c r="Q4493" i="33"/>
  <c r="R4493" i="33"/>
  <c r="S4493" i="33"/>
  <c r="C4494" i="33"/>
  <c r="H4494" i="33"/>
  <c r="I4494" i="33"/>
  <c r="L4494" i="33"/>
  <c r="O4494" i="33"/>
  <c r="Q4494" i="33"/>
  <c r="R4494" i="33"/>
  <c r="S4494" i="33"/>
  <c r="C4495" i="33"/>
  <c r="H4495" i="33"/>
  <c r="I4495" i="33"/>
  <c r="L4495" i="33"/>
  <c r="O4495" i="33"/>
  <c r="Q4495" i="33"/>
  <c r="R4495" i="33"/>
  <c r="S4495" i="33"/>
  <c r="C4496" i="33"/>
  <c r="H4496" i="33"/>
  <c r="I4496" i="33"/>
  <c r="L4496" i="33"/>
  <c r="O4496" i="33"/>
  <c r="Q4496" i="33"/>
  <c r="R4496" i="33"/>
  <c r="S4496" i="33"/>
  <c r="C4497" i="33"/>
  <c r="H4497" i="33"/>
  <c r="I4497" i="33"/>
  <c r="L4497" i="33"/>
  <c r="O4497" i="33"/>
  <c r="Q4497" i="33"/>
  <c r="R4497" i="33"/>
  <c r="S4497" i="33"/>
  <c r="C4498" i="33"/>
  <c r="H4498" i="33"/>
  <c r="I4498" i="33"/>
  <c r="L4498" i="33"/>
  <c r="O4498" i="33"/>
  <c r="Q4498" i="33"/>
  <c r="R4498" i="33"/>
  <c r="S4498" i="33"/>
  <c r="C4499" i="33"/>
  <c r="H4499" i="33"/>
  <c r="I4499" i="33"/>
  <c r="L4499" i="33"/>
  <c r="O4499" i="33"/>
  <c r="Q4499" i="33"/>
  <c r="R4499" i="33"/>
  <c r="S4499" i="33"/>
  <c r="C4500" i="33"/>
  <c r="H4500" i="33"/>
  <c r="I4500" i="33"/>
  <c r="L4500" i="33"/>
  <c r="O4500" i="33"/>
  <c r="Q4500" i="33"/>
  <c r="R4500" i="33"/>
  <c r="S4500" i="33"/>
  <c r="C4501" i="33"/>
  <c r="H4501" i="33"/>
  <c r="I4501" i="33"/>
  <c r="L4501" i="33"/>
  <c r="O4501" i="33"/>
  <c r="Q4501" i="33"/>
  <c r="R4501" i="33"/>
  <c r="S4501" i="33"/>
  <c r="C4502" i="33"/>
  <c r="H4502" i="33"/>
  <c r="I4502" i="33"/>
  <c r="L4502" i="33"/>
  <c r="O4502" i="33"/>
  <c r="Q4502" i="33"/>
  <c r="R4502" i="33"/>
  <c r="S4502" i="33"/>
  <c r="C4503" i="33"/>
  <c r="H4503" i="33"/>
  <c r="I4503" i="33"/>
  <c r="L4503" i="33"/>
  <c r="O4503" i="33"/>
  <c r="Q4503" i="33"/>
  <c r="R4503" i="33"/>
  <c r="S4503" i="33"/>
  <c r="C4504" i="33"/>
  <c r="H4504" i="33"/>
  <c r="I4504" i="33"/>
  <c r="L4504" i="33"/>
  <c r="O4504" i="33"/>
  <c r="Q4504" i="33"/>
  <c r="R4504" i="33"/>
  <c r="S4504" i="33"/>
  <c r="C4505" i="33"/>
  <c r="H4505" i="33"/>
  <c r="I4505" i="33"/>
  <c r="L4505" i="33"/>
  <c r="O4505" i="33"/>
  <c r="Q4505" i="33"/>
  <c r="R4505" i="33"/>
  <c r="S4505" i="33"/>
  <c r="C4506" i="33"/>
  <c r="H4506" i="33"/>
  <c r="I4506" i="33"/>
  <c r="L4506" i="33"/>
  <c r="O4506" i="33"/>
  <c r="Q4506" i="33"/>
  <c r="R4506" i="33"/>
  <c r="S4506" i="33"/>
  <c r="C4507" i="33"/>
  <c r="H4507" i="33"/>
  <c r="I4507" i="33"/>
  <c r="L4507" i="33"/>
  <c r="O4507" i="33"/>
  <c r="Q4507" i="33"/>
  <c r="R4507" i="33"/>
  <c r="S4507" i="33"/>
  <c r="C4508" i="33"/>
  <c r="H4508" i="33"/>
  <c r="I4508" i="33"/>
  <c r="L4508" i="33"/>
  <c r="O4508" i="33"/>
  <c r="Q4508" i="33"/>
  <c r="R4508" i="33"/>
  <c r="S4508" i="33"/>
  <c r="C4509" i="33"/>
  <c r="H4509" i="33"/>
  <c r="I4509" i="33"/>
  <c r="L4509" i="33"/>
  <c r="O4509" i="33"/>
  <c r="Q4509" i="33"/>
  <c r="R4509" i="33"/>
  <c r="S4509" i="33"/>
  <c r="C4510" i="33"/>
  <c r="H4510" i="33"/>
  <c r="I4510" i="33"/>
  <c r="L4510" i="33"/>
  <c r="O4510" i="33"/>
  <c r="Q4510" i="33"/>
  <c r="R4510" i="33"/>
  <c r="S4510" i="33"/>
  <c r="C4511" i="33"/>
  <c r="H4511" i="33"/>
  <c r="I4511" i="33"/>
  <c r="L4511" i="33"/>
  <c r="O4511" i="33"/>
  <c r="Q4511" i="33"/>
  <c r="R4511" i="33"/>
  <c r="S4511" i="33"/>
  <c r="C4512" i="33"/>
  <c r="H4512" i="33"/>
  <c r="I4512" i="33"/>
  <c r="L4512" i="33"/>
  <c r="O4512" i="33"/>
  <c r="Q4512" i="33"/>
  <c r="R4512" i="33"/>
  <c r="S4512" i="33"/>
  <c r="C4513" i="33"/>
  <c r="H4513" i="33"/>
  <c r="I4513" i="33"/>
  <c r="L4513" i="33"/>
  <c r="O4513" i="33"/>
  <c r="Q4513" i="33"/>
  <c r="R4513" i="33"/>
  <c r="S4513" i="33"/>
  <c r="C4514" i="33"/>
  <c r="H4514" i="33"/>
  <c r="I4514" i="33"/>
  <c r="L4514" i="33"/>
  <c r="O4514" i="33"/>
  <c r="Q4514" i="33"/>
  <c r="R4514" i="33"/>
  <c r="S4514" i="33"/>
  <c r="C4515" i="33"/>
  <c r="H4515" i="33"/>
  <c r="I4515" i="33"/>
  <c r="L4515" i="33"/>
  <c r="O4515" i="33"/>
  <c r="Q4515" i="33"/>
  <c r="R4515" i="33"/>
  <c r="S4515" i="33"/>
  <c r="C4516" i="33"/>
  <c r="H4516" i="33"/>
  <c r="I4516" i="33"/>
  <c r="L4516" i="33"/>
  <c r="O4516" i="33"/>
  <c r="Q4516" i="33"/>
  <c r="R4516" i="33"/>
  <c r="S4516" i="33"/>
  <c r="C4517" i="33"/>
  <c r="H4517" i="33"/>
  <c r="I4517" i="33"/>
  <c r="L4517" i="33"/>
  <c r="O4517" i="33"/>
  <c r="Q4517" i="33"/>
  <c r="R4517" i="33"/>
  <c r="S4517" i="33"/>
  <c r="C4518" i="33"/>
  <c r="H4518" i="33"/>
  <c r="I4518" i="33"/>
  <c r="L4518" i="33"/>
  <c r="O4518" i="33"/>
  <c r="Q4518" i="33"/>
  <c r="R4518" i="33"/>
  <c r="S4518" i="33"/>
  <c r="C4519" i="33"/>
  <c r="H4519" i="33"/>
  <c r="I4519" i="33"/>
  <c r="L4519" i="33"/>
  <c r="O4519" i="33"/>
  <c r="Q4519" i="33"/>
  <c r="R4519" i="33"/>
  <c r="S4519" i="33"/>
  <c r="C4520" i="33"/>
  <c r="H4520" i="33"/>
  <c r="I4520" i="33"/>
  <c r="L4520" i="33"/>
  <c r="O4520" i="33"/>
  <c r="Q4520" i="33"/>
  <c r="R4520" i="33"/>
  <c r="S4520" i="33"/>
  <c r="C4521" i="33"/>
  <c r="H4521" i="33"/>
  <c r="I4521" i="33"/>
  <c r="L4521" i="33"/>
  <c r="O4521" i="33"/>
  <c r="Q4521" i="33"/>
  <c r="R4521" i="33"/>
  <c r="S4521" i="33"/>
  <c r="C4522" i="33"/>
  <c r="H4522" i="33"/>
  <c r="I4522" i="33"/>
  <c r="L4522" i="33"/>
  <c r="O4522" i="33"/>
  <c r="Q4522" i="33"/>
  <c r="R4522" i="33"/>
  <c r="S4522" i="33"/>
  <c r="C4523" i="33"/>
  <c r="H4523" i="33"/>
  <c r="I4523" i="33"/>
  <c r="L4523" i="33"/>
  <c r="O4523" i="33"/>
  <c r="Q4523" i="33"/>
  <c r="R4523" i="33"/>
  <c r="S4523" i="33"/>
  <c r="C4524" i="33"/>
  <c r="H4524" i="33"/>
  <c r="I4524" i="33"/>
  <c r="L4524" i="33"/>
  <c r="O4524" i="33"/>
  <c r="Q4524" i="33"/>
  <c r="R4524" i="33"/>
  <c r="S4524" i="33"/>
  <c r="C4525" i="33"/>
  <c r="H4525" i="33"/>
  <c r="I4525" i="33"/>
  <c r="L4525" i="33"/>
  <c r="O4525" i="33"/>
  <c r="Q4525" i="33"/>
  <c r="R4525" i="33"/>
  <c r="S4525" i="33"/>
  <c r="C4526" i="33"/>
  <c r="H4526" i="33"/>
  <c r="I4526" i="33"/>
  <c r="L4526" i="33"/>
  <c r="O4526" i="33"/>
  <c r="Q4526" i="33"/>
  <c r="R4526" i="33"/>
  <c r="S4526" i="33"/>
  <c r="C4527" i="33"/>
  <c r="H4527" i="33"/>
  <c r="I4527" i="33"/>
  <c r="L4527" i="33"/>
  <c r="O4527" i="33"/>
  <c r="Q4527" i="33"/>
  <c r="R4527" i="33"/>
  <c r="S4527" i="33"/>
  <c r="C4528" i="33"/>
  <c r="H4528" i="33"/>
  <c r="I4528" i="33"/>
  <c r="L4528" i="33"/>
  <c r="O4528" i="33"/>
  <c r="Q4528" i="33"/>
  <c r="R4528" i="33"/>
  <c r="S4528" i="33"/>
  <c r="C4529" i="33"/>
  <c r="H4529" i="33"/>
  <c r="I4529" i="33"/>
  <c r="L4529" i="33"/>
  <c r="O4529" i="33"/>
  <c r="Q4529" i="33"/>
  <c r="R4529" i="33"/>
  <c r="S4529" i="33"/>
  <c r="C4530" i="33"/>
  <c r="H4530" i="33"/>
  <c r="I4530" i="33"/>
  <c r="L4530" i="33"/>
  <c r="O4530" i="33"/>
  <c r="Q4530" i="33"/>
  <c r="R4530" i="33"/>
  <c r="S4530" i="33"/>
  <c r="C4531" i="33"/>
  <c r="H4531" i="33"/>
  <c r="I4531" i="33"/>
  <c r="L4531" i="33"/>
  <c r="O4531" i="33"/>
  <c r="Q4531" i="33"/>
  <c r="R4531" i="33"/>
  <c r="S4531" i="33"/>
  <c r="C4532" i="33"/>
  <c r="H4532" i="33"/>
  <c r="I4532" i="33"/>
  <c r="L4532" i="33"/>
  <c r="O4532" i="33"/>
  <c r="Q4532" i="33"/>
  <c r="R4532" i="33"/>
  <c r="S4532" i="33"/>
  <c r="C4533" i="33"/>
  <c r="H4533" i="33"/>
  <c r="I4533" i="33"/>
  <c r="L4533" i="33"/>
  <c r="O4533" i="33"/>
  <c r="Q4533" i="33"/>
  <c r="R4533" i="33"/>
  <c r="S4533" i="33"/>
  <c r="C4534" i="33"/>
  <c r="H4534" i="33"/>
  <c r="I4534" i="33"/>
  <c r="L4534" i="33"/>
  <c r="O4534" i="33"/>
  <c r="Q4534" i="33"/>
  <c r="R4534" i="33"/>
  <c r="S4534" i="33"/>
  <c r="C4535" i="33"/>
  <c r="H4535" i="33"/>
  <c r="I4535" i="33"/>
  <c r="L4535" i="33"/>
  <c r="O4535" i="33"/>
  <c r="Q4535" i="33"/>
  <c r="R4535" i="33"/>
  <c r="S4535" i="33"/>
  <c r="C4536" i="33"/>
  <c r="H4536" i="33"/>
  <c r="I4536" i="33"/>
  <c r="L4536" i="33"/>
  <c r="O4536" i="33"/>
  <c r="Q4536" i="33"/>
  <c r="R4536" i="33"/>
  <c r="S4536" i="33"/>
  <c r="C4537" i="33"/>
  <c r="H4537" i="33"/>
  <c r="I4537" i="33"/>
  <c r="L4537" i="33"/>
  <c r="O4537" i="33"/>
  <c r="Q4537" i="33"/>
  <c r="R4537" i="33"/>
  <c r="S4537" i="33"/>
  <c r="C4538" i="33"/>
  <c r="H4538" i="33"/>
  <c r="I4538" i="33"/>
  <c r="L4538" i="33"/>
  <c r="O4538" i="33"/>
  <c r="Q4538" i="33"/>
  <c r="R4538" i="33"/>
  <c r="S4538" i="33"/>
  <c r="C4539" i="33"/>
  <c r="H4539" i="33"/>
  <c r="I4539" i="33"/>
  <c r="L4539" i="33"/>
  <c r="O4539" i="33"/>
  <c r="Q4539" i="33"/>
  <c r="R4539" i="33"/>
  <c r="S4539" i="33"/>
  <c r="C4540" i="33"/>
  <c r="H4540" i="33"/>
  <c r="I4540" i="33"/>
  <c r="L4540" i="33"/>
  <c r="O4540" i="33"/>
  <c r="Q4540" i="33"/>
  <c r="R4540" i="33"/>
  <c r="S4540" i="33"/>
  <c r="C4541" i="33"/>
  <c r="H4541" i="33"/>
  <c r="I4541" i="33"/>
  <c r="L4541" i="33"/>
  <c r="O4541" i="33"/>
  <c r="Q4541" i="33"/>
  <c r="R4541" i="33"/>
  <c r="S4541" i="33"/>
  <c r="C4542" i="33"/>
  <c r="H4542" i="33"/>
  <c r="I4542" i="33"/>
  <c r="L4542" i="33"/>
  <c r="O4542" i="33"/>
  <c r="Q4542" i="33"/>
  <c r="R4542" i="33"/>
  <c r="S4542" i="33"/>
  <c r="C4543" i="33"/>
  <c r="H4543" i="33"/>
  <c r="I4543" i="33"/>
  <c r="L4543" i="33"/>
  <c r="O4543" i="33"/>
  <c r="Q4543" i="33"/>
  <c r="R4543" i="33"/>
  <c r="S4543" i="33"/>
  <c r="C4544" i="33"/>
  <c r="H4544" i="33"/>
  <c r="I4544" i="33"/>
  <c r="L4544" i="33"/>
  <c r="O4544" i="33"/>
  <c r="Q4544" i="33"/>
  <c r="R4544" i="33"/>
  <c r="S4544" i="33"/>
  <c r="C4545" i="33"/>
  <c r="H4545" i="33"/>
  <c r="I4545" i="33"/>
  <c r="L4545" i="33"/>
  <c r="O4545" i="33"/>
  <c r="Q4545" i="33"/>
  <c r="R4545" i="33"/>
  <c r="S4545" i="33"/>
  <c r="C4546" i="33"/>
  <c r="H4546" i="33"/>
  <c r="I4546" i="33"/>
  <c r="L4546" i="33"/>
  <c r="O4546" i="33"/>
  <c r="Q4546" i="33"/>
  <c r="R4546" i="33"/>
  <c r="S4546" i="33"/>
  <c r="C4547" i="33"/>
  <c r="H4547" i="33"/>
  <c r="I4547" i="33"/>
  <c r="L4547" i="33"/>
  <c r="O4547" i="33"/>
  <c r="Q4547" i="33"/>
  <c r="R4547" i="33"/>
  <c r="S4547" i="33"/>
  <c r="C4548" i="33"/>
  <c r="H4548" i="33"/>
  <c r="I4548" i="33"/>
  <c r="L4548" i="33"/>
  <c r="O4548" i="33"/>
  <c r="Q4548" i="33"/>
  <c r="R4548" i="33"/>
  <c r="S4548" i="33"/>
  <c r="C4549" i="33"/>
  <c r="H4549" i="33"/>
  <c r="I4549" i="33"/>
  <c r="L4549" i="33"/>
  <c r="O4549" i="33"/>
  <c r="Q4549" i="33"/>
  <c r="R4549" i="33"/>
  <c r="S4549" i="33"/>
  <c r="C4550" i="33"/>
  <c r="H4550" i="33"/>
  <c r="I4550" i="33"/>
  <c r="L4550" i="33"/>
  <c r="O4550" i="33"/>
  <c r="Q4550" i="33"/>
  <c r="R4550" i="33"/>
  <c r="S4550" i="33"/>
  <c r="C4551" i="33"/>
  <c r="H4551" i="33"/>
  <c r="I4551" i="33"/>
  <c r="L4551" i="33"/>
  <c r="O4551" i="33"/>
  <c r="Q4551" i="33"/>
  <c r="R4551" i="33"/>
  <c r="S4551" i="33"/>
  <c r="C4552" i="33"/>
  <c r="H4552" i="33"/>
  <c r="I4552" i="33"/>
  <c r="L4552" i="33"/>
  <c r="O4552" i="33"/>
  <c r="Q4552" i="33"/>
  <c r="R4552" i="33"/>
  <c r="S4552" i="33"/>
  <c r="C4553" i="33"/>
  <c r="H4553" i="33"/>
  <c r="I4553" i="33"/>
  <c r="L4553" i="33"/>
  <c r="O4553" i="33"/>
  <c r="Q4553" i="33"/>
  <c r="R4553" i="33"/>
  <c r="S4553" i="33"/>
  <c r="C4554" i="33"/>
  <c r="H4554" i="33"/>
  <c r="I4554" i="33"/>
  <c r="L4554" i="33"/>
  <c r="O4554" i="33"/>
  <c r="Q4554" i="33"/>
  <c r="R4554" i="33"/>
  <c r="S4554" i="33"/>
  <c r="C4555" i="33"/>
  <c r="H4555" i="33"/>
  <c r="I4555" i="33"/>
  <c r="L4555" i="33"/>
  <c r="O4555" i="33"/>
  <c r="Q4555" i="33"/>
  <c r="R4555" i="33"/>
  <c r="S4555" i="33"/>
  <c r="C4556" i="33"/>
  <c r="H4556" i="33"/>
  <c r="I4556" i="33"/>
  <c r="L4556" i="33"/>
  <c r="O4556" i="33"/>
  <c r="Q4556" i="33"/>
  <c r="R4556" i="33"/>
  <c r="S4556" i="33"/>
  <c r="C4557" i="33"/>
  <c r="H4557" i="33"/>
  <c r="I4557" i="33"/>
  <c r="L4557" i="33"/>
  <c r="O4557" i="33"/>
  <c r="Q4557" i="33"/>
  <c r="R4557" i="33"/>
  <c r="S4557" i="33"/>
  <c r="C4558" i="33"/>
  <c r="H4558" i="33"/>
  <c r="I4558" i="33"/>
  <c r="L4558" i="33"/>
  <c r="O4558" i="33"/>
  <c r="Q4558" i="33"/>
  <c r="R4558" i="33"/>
  <c r="S4558" i="33"/>
  <c r="C4559" i="33"/>
  <c r="H4559" i="33"/>
  <c r="I4559" i="33"/>
  <c r="L4559" i="33"/>
  <c r="O4559" i="33"/>
  <c r="Q4559" i="33"/>
  <c r="R4559" i="33"/>
  <c r="S4559" i="33"/>
  <c r="C4560" i="33"/>
  <c r="H4560" i="33"/>
  <c r="I4560" i="33"/>
  <c r="L4560" i="33"/>
  <c r="O4560" i="33"/>
  <c r="Q4560" i="33"/>
  <c r="R4560" i="33"/>
  <c r="S4560" i="33"/>
  <c r="C4561" i="33"/>
  <c r="H4561" i="33"/>
  <c r="I4561" i="33"/>
  <c r="L4561" i="33"/>
  <c r="O4561" i="33"/>
  <c r="Q4561" i="33"/>
  <c r="R4561" i="33"/>
  <c r="S4561" i="33"/>
  <c r="C4562" i="33"/>
  <c r="H4562" i="33"/>
  <c r="I4562" i="33"/>
  <c r="L4562" i="33"/>
  <c r="O4562" i="33"/>
  <c r="Q4562" i="33"/>
  <c r="R4562" i="33"/>
  <c r="S4562" i="33"/>
  <c r="C4563" i="33"/>
  <c r="H4563" i="33"/>
  <c r="I4563" i="33"/>
  <c r="L4563" i="33"/>
  <c r="O4563" i="33"/>
  <c r="Q4563" i="33"/>
  <c r="R4563" i="33"/>
  <c r="S4563" i="33"/>
  <c r="C4564" i="33"/>
  <c r="H4564" i="33"/>
  <c r="I4564" i="33"/>
  <c r="L4564" i="33"/>
  <c r="O4564" i="33"/>
  <c r="Q4564" i="33"/>
  <c r="R4564" i="33"/>
  <c r="S4564" i="33"/>
  <c r="C4565" i="33"/>
  <c r="H4565" i="33"/>
  <c r="I4565" i="33"/>
  <c r="L4565" i="33"/>
  <c r="O4565" i="33"/>
  <c r="Q4565" i="33"/>
  <c r="R4565" i="33"/>
  <c r="S4565" i="33"/>
  <c r="C4566" i="33"/>
  <c r="H4566" i="33"/>
  <c r="I4566" i="33"/>
  <c r="L4566" i="33"/>
  <c r="O4566" i="33"/>
  <c r="Q4566" i="33"/>
  <c r="R4566" i="33"/>
  <c r="S4566" i="33"/>
  <c r="C4567" i="33"/>
  <c r="H4567" i="33"/>
  <c r="I4567" i="33"/>
  <c r="L4567" i="33"/>
  <c r="O4567" i="33"/>
  <c r="Q4567" i="33"/>
  <c r="R4567" i="33"/>
  <c r="S4567" i="33"/>
  <c r="C4568" i="33"/>
  <c r="H4568" i="33"/>
  <c r="I4568" i="33"/>
  <c r="L4568" i="33"/>
  <c r="O4568" i="33"/>
  <c r="Q4568" i="33"/>
  <c r="R4568" i="33"/>
  <c r="S4568" i="33"/>
  <c r="C4569" i="33"/>
  <c r="H4569" i="33"/>
  <c r="I4569" i="33"/>
  <c r="L4569" i="33"/>
  <c r="O4569" i="33"/>
  <c r="Q4569" i="33"/>
  <c r="R4569" i="33"/>
  <c r="S4569" i="33"/>
  <c r="C4570" i="33"/>
  <c r="H4570" i="33"/>
  <c r="I4570" i="33"/>
  <c r="L4570" i="33"/>
  <c r="O4570" i="33"/>
  <c r="Q4570" i="33"/>
  <c r="R4570" i="33"/>
  <c r="S4570" i="33"/>
  <c r="C4571" i="33"/>
  <c r="H4571" i="33"/>
  <c r="I4571" i="33"/>
  <c r="L4571" i="33"/>
  <c r="O4571" i="33"/>
  <c r="Q4571" i="33"/>
  <c r="R4571" i="33"/>
  <c r="S4571" i="33"/>
  <c r="C4572" i="33"/>
  <c r="H4572" i="33"/>
  <c r="I4572" i="33"/>
  <c r="L4572" i="33"/>
  <c r="O4572" i="33"/>
  <c r="Q4572" i="33"/>
  <c r="R4572" i="33"/>
  <c r="S4572" i="33"/>
  <c r="C4573" i="33"/>
  <c r="H4573" i="33"/>
  <c r="I4573" i="33"/>
  <c r="L4573" i="33"/>
  <c r="O4573" i="33"/>
  <c r="Q4573" i="33"/>
  <c r="R4573" i="33"/>
  <c r="S4573" i="33"/>
  <c r="C4574" i="33"/>
  <c r="H4574" i="33"/>
  <c r="I4574" i="33"/>
  <c r="L4574" i="33"/>
  <c r="O4574" i="33"/>
  <c r="Q4574" i="33"/>
  <c r="R4574" i="33"/>
  <c r="S4574" i="33"/>
  <c r="C4575" i="33"/>
  <c r="H4575" i="33"/>
  <c r="I4575" i="33"/>
  <c r="L4575" i="33"/>
  <c r="O4575" i="33"/>
  <c r="Q4575" i="33"/>
  <c r="R4575" i="33"/>
  <c r="S4575" i="33"/>
  <c r="C4576" i="33"/>
  <c r="H4576" i="33"/>
  <c r="I4576" i="33"/>
  <c r="L4576" i="33"/>
  <c r="O4576" i="33"/>
  <c r="Q4576" i="33"/>
  <c r="R4576" i="33"/>
  <c r="S4576" i="33"/>
  <c r="C4577" i="33"/>
  <c r="H4577" i="33"/>
  <c r="I4577" i="33"/>
  <c r="L4577" i="33"/>
  <c r="O4577" i="33"/>
  <c r="Q4577" i="33"/>
  <c r="R4577" i="33"/>
  <c r="S4577" i="33"/>
  <c r="C4578" i="33"/>
  <c r="H4578" i="33"/>
  <c r="I4578" i="33"/>
  <c r="L4578" i="33"/>
  <c r="O4578" i="33"/>
  <c r="Q4578" i="33"/>
  <c r="R4578" i="33"/>
  <c r="S4578" i="33"/>
  <c r="C4579" i="33"/>
  <c r="H4579" i="33"/>
  <c r="I4579" i="33"/>
  <c r="L4579" i="33"/>
  <c r="O4579" i="33"/>
  <c r="Q4579" i="33"/>
  <c r="R4579" i="33"/>
  <c r="S4579" i="33"/>
  <c r="C4580" i="33"/>
  <c r="H4580" i="33"/>
  <c r="I4580" i="33"/>
  <c r="L4580" i="33"/>
  <c r="O4580" i="33"/>
  <c r="Q4580" i="33"/>
  <c r="R4580" i="33"/>
  <c r="S4580" i="33"/>
  <c r="C4581" i="33"/>
  <c r="H4581" i="33"/>
  <c r="I4581" i="33"/>
  <c r="L4581" i="33"/>
  <c r="O4581" i="33"/>
  <c r="Q4581" i="33"/>
  <c r="R4581" i="33"/>
  <c r="S4581" i="33"/>
  <c r="C4582" i="33"/>
  <c r="H4582" i="33"/>
  <c r="I4582" i="33"/>
  <c r="L4582" i="33"/>
  <c r="O4582" i="33"/>
  <c r="Q4582" i="33"/>
  <c r="R4582" i="33"/>
  <c r="S4582" i="33"/>
  <c r="C4583" i="33"/>
  <c r="H4583" i="33"/>
  <c r="I4583" i="33"/>
  <c r="L4583" i="33"/>
  <c r="O4583" i="33"/>
  <c r="Q4583" i="33"/>
  <c r="R4583" i="33"/>
  <c r="S4583" i="33"/>
  <c r="C4584" i="33"/>
  <c r="H4584" i="33"/>
  <c r="I4584" i="33"/>
  <c r="L4584" i="33"/>
  <c r="O4584" i="33"/>
  <c r="Q4584" i="33"/>
  <c r="R4584" i="33"/>
  <c r="S4584" i="33"/>
  <c r="C4585" i="33"/>
  <c r="H4585" i="33"/>
  <c r="I4585" i="33"/>
  <c r="L4585" i="33"/>
  <c r="O4585" i="33"/>
  <c r="Q4585" i="33"/>
  <c r="R4585" i="33"/>
  <c r="S4585" i="33"/>
  <c r="C4586" i="33"/>
  <c r="H4586" i="33"/>
  <c r="I4586" i="33"/>
  <c r="L4586" i="33"/>
  <c r="O4586" i="33"/>
  <c r="Q4586" i="33"/>
  <c r="R4586" i="33"/>
  <c r="S4586" i="33"/>
  <c r="C4587" i="33"/>
  <c r="H4587" i="33"/>
  <c r="I4587" i="33"/>
  <c r="L4587" i="33"/>
  <c r="O4587" i="33"/>
  <c r="Q4587" i="33"/>
  <c r="R4587" i="33"/>
  <c r="S4587" i="33"/>
  <c r="C4588" i="33"/>
  <c r="H4588" i="33"/>
  <c r="I4588" i="33"/>
  <c r="L4588" i="33"/>
  <c r="O4588" i="33"/>
  <c r="Q4588" i="33"/>
  <c r="R4588" i="33"/>
  <c r="S4588" i="33"/>
  <c r="C4589" i="33"/>
  <c r="H4589" i="33"/>
  <c r="I4589" i="33"/>
  <c r="L4589" i="33"/>
  <c r="O4589" i="33"/>
  <c r="Q4589" i="33"/>
  <c r="R4589" i="33"/>
  <c r="S4589" i="33"/>
  <c r="C4590" i="33"/>
  <c r="H4590" i="33"/>
  <c r="I4590" i="33"/>
  <c r="L4590" i="33"/>
  <c r="O4590" i="33"/>
  <c r="Q4590" i="33"/>
  <c r="R4590" i="33"/>
  <c r="S4590" i="33"/>
  <c r="C4591" i="33"/>
  <c r="H4591" i="33"/>
  <c r="I4591" i="33"/>
  <c r="L4591" i="33"/>
  <c r="O4591" i="33"/>
  <c r="Q4591" i="33"/>
  <c r="R4591" i="33"/>
  <c r="S4591" i="33"/>
  <c r="C4592" i="33"/>
  <c r="H4592" i="33"/>
  <c r="I4592" i="33"/>
  <c r="L4592" i="33"/>
  <c r="O4592" i="33"/>
  <c r="Q4592" i="33"/>
  <c r="R4592" i="33"/>
  <c r="S4592" i="33"/>
  <c r="C4593" i="33"/>
  <c r="H4593" i="33"/>
  <c r="I4593" i="33"/>
  <c r="L4593" i="33"/>
  <c r="O4593" i="33"/>
  <c r="Q4593" i="33"/>
  <c r="R4593" i="33"/>
  <c r="S4593" i="33"/>
  <c r="C4594" i="33"/>
  <c r="H4594" i="33"/>
  <c r="I4594" i="33"/>
  <c r="L4594" i="33"/>
  <c r="O4594" i="33"/>
  <c r="Q4594" i="33"/>
  <c r="R4594" i="33"/>
  <c r="S4594" i="33"/>
  <c r="C4595" i="33"/>
  <c r="H4595" i="33"/>
  <c r="I4595" i="33"/>
  <c r="L4595" i="33"/>
  <c r="O4595" i="33"/>
  <c r="Q4595" i="33"/>
  <c r="R4595" i="33"/>
  <c r="S4595" i="33"/>
  <c r="C4596" i="33"/>
  <c r="H4596" i="33"/>
  <c r="I4596" i="33"/>
  <c r="L4596" i="33"/>
  <c r="O4596" i="33"/>
  <c r="Q4596" i="33"/>
  <c r="R4596" i="33"/>
  <c r="S4596" i="33"/>
  <c r="C4597" i="33"/>
  <c r="H4597" i="33"/>
  <c r="I4597" i="33"/>
  <c r="L4597" i="33"/>
  <c r="O4597" i="33"/>
  <c r="Q4597" i="33"/>
  <c r="R4597" i="33"/>
  <c r="S4597" i="33"/>
  <c r="C4598" i="33"/>
  <c r="H4598" i="33"/>
  <c r="I4598" i="33"/>
  <c r="L4598" i="33"/>
  <c r="O4598" i="33"/>
  <c r="Q4598" i="33"/>
  <c r="R4598" i="33"/>
  <c r="S4598" i="33"/>
  <c r="C4599" i="33"/>
  <c r="H4599" i="33"/>
  <c r="I4599" i="33"/>
  <c r="L4599" i="33"/>
  <c r="O4599" i="33"/>
  <c r="Q4599" i="33"/>
  <c r="R4599" i="33"/>
  <c r="S4599" i="33"/>
  <c r="C4600" i="33"/>
  <c r="H4600" i="33"/>
  <c r="I4600" i="33"/>
  <c r="L4600" i="33"/>
  <c r="O4600" i="33"/>
  <c r="Q4600" i="33"/>
  <c r="R4600" i="33"/>
  <c r="S4600" i="33"/>
  <c r="C4601" i="33"/>
  <c r="H4601" i="33"/>
  <c r="I4601" i="33"/>
  <c r="L4601" i="33"/>
  <c r="O4601" i="33"/>
  <c r="Q4601" i="33"/>
  <c r="R4601" i="33"/>
  <c r="S4601" i="33"/>
  <c r="C4602" i="33"/>
  <c r="H4602" i="33"/>
  <c r="I4602" i="33"/>
  <c r="L4602" i="33"/>
  <c r="O4602" i="33"/>
  <c r="Q4602" i="33"/>
  <c r="R4602" i="33"/>
  <c r="S4602" i="33"/>
  <c r="C4603" i="33"/>
  <c r="H4603" i="33"/>
  <c r="I4603" i="33"/>
  <c r="L4603" i="33"/>
  <c r="O4603" i="33"/>
  <c r="Q4603" i="33"/>
  <c r="R4603" i="33"/>
  <c r="S4603" i="33"/>
  <c r="C4604" i="33"/>
  <c r="H4604" i="33"/>
  <c r="I4604" i="33"/>
  <c r="L4604" i="33"/>
  <c r="O4604" i="33"/>
  <c r="Q4604" i="33"/>
  <c r="R4604" i="33"/>
  <c r="S4604" i="33"/>
  <c r="C4605" i="33"/>
  <c r="H4605" i="33"/>
  <c r="I4605" i="33"/>
  <c r="L4605" i="33"/>
  <c r="O4605" i="33"/>
  <c r="Q4605" i="33"/>
  <c r="R4605" i="33"/>
  <c r="S4605" i="33"/>
  <c r="C4606" i="33"/>
  <c r="H4606" i="33"/>
  <c r="I4606" i="33"/>
  <c r="L4606" i="33"/>
  <c r="O4606" i="33"/>
  <c r="Q4606" i="33"/>
  <c r="R4606" i="33"/>
  <c r="S4606" i="33"/>
  <c r="C4607" i="33"/>
  <c r="H4607" i="33"/>
  <c r="I4607" i="33"/>
  <c r="L4607" i="33"/>
  <c r="O4607" i="33"/>
  <c r="Q4607" i="33"/>
  <c r="R4607" i="33"/>
  <c r="S4607" i="33"/>
  <c r="C4608" i="33"/>
  <c r="H4608" i="33"/>
  <c r="I4608" i="33"/>
  <c r="L4608" i="33"/>
  <c r="O4608" i="33"/>
  <c r="Q4608" i="33"/>
  <c r="R4608" i="33"/>
  <c r="S4608" i="33"/>
  <c r="C4609" i="33"/>
  <c r="H4609" i="33"/>
  <c r="I4609" i="33"/>
  <c r="L4609" i="33"/>
  <c r="O4609" i="33"/>
  <c r="Q4609" i="33"/>
  <c r="R4609" i="33"/>
  <c r="S4609" i="33"/>
  <c r="C4610" i="33"/>
  <c r="H4610" i="33"/>
  <c r="I4610" i="33"/>
  <c r="L4610" i="33"/>
  <c r="O4610" i="33"/>
  <c r="Q4610" i="33"/>
  <c r="R4610" i="33"/>
  <c r="S4610" i="33"/>
  <c r="C4611" i="33"/>
  <c r="H4611" i="33"/>
  <c r="I4611" i="33"/>
  <c r="L4611" i="33"/>
  <c r="O4611" i="33"/>
  <c r="Q4611" i="33"/>
  <c r="R4611" i="33"/>
  <c r="S4611" i="33"/>
  <c r="C4612" i="33"/>
  <c r="H4612" i="33"/>
  <c r="I4612" i="33"/>
  <c r="L4612" i="33"/>
  <c r="O4612" i="33"/>
  <c r="Q4612" i="33"/>
  <c r="R4612" i="33"/>
  <c r="S4612" i="33"/>
  <c r="C4613" i="33"/>
  <c r="H4613" i="33"/>
  <c r="I4613" i="33"/>
  <c r="L4613" i="33"/>
  <c r="O4613" i="33"/>
  <c r="Q4613" i="33"/>
  <c r="R4613" i="33"/>
  <c r="S4613" i="33"/>
  <c r="C4614" i="33"/>
  <c r="H4614" i="33"/>
  <c r="I4614" i="33"/>
  <c r="L4614" i="33"/>
  <c r="O4614" i="33"/>
  <c r="Q4614" i="33"/>
  <c r="R4614" i="33"/>
  <c r="S4614" i="33"/>
  <c r="C4615" i="33"/>
  <c r="H4615" i="33"/>
  <c r="I4615" i="33"/>
  <c r="L4615" i="33"/>
  <c r="O4615" i="33"/>
  <c r="Q4615" i="33"/>
  <c r="R4615" i="33"/>
  <c r="S4615" i="33"/>
  <c r="C4616" i="33"/>
  <c r="H4616" i="33"/>
  <c r="I4616" i="33"/>
  <c r="L4616" i="33"/>
  <c r="O4616" i="33"/>
  <c r="Q4616" i="33"/>
  <c r="R4616" i="33"/>
  <c r="S4616" i="33"/>
  <c r="C4617" i="33"/>
  <c r="H4617" i="33"/>
  <c r="I4617" i="33"/>
  <c r="L4617" i="33"/>
  <c r="O4617" i="33"/>
  <c r="Q4617" i="33"/>
  <c r="R4617" i="33"/>
  <c r="S4617" i="33"/>
  <c r="C4618" i="33"/>
  <c r="H4618" i="33"/>
  <c r="I4618" i="33"/>
  <c r="L4618" i="33"/>
  <c r="O4618" i="33"/>
  <c r="Q4618" i="33"/>
  <c r="R4618" i="33"/>
  <c r="S4618" i="33"/>
  <c r="C4619" i="33"/>
  <c r="H4619" i="33"/>
  <c r="I4619" i="33"/>
  <c r="L4619" i="33"/>
  <c r="O4619" i="33"/>
  <c r="Q4619" i="33"/>
  <c r="R4619" i="33"/>
  <c r="S4619" i="33"/>
  <c r="C4620" i="33"/>
  <c r="H4620" i="33"/>
  <c r="I4620" i="33"/>
  <c r="L4620" i="33"/>
  <c r="O4620" i="33"/>
  <c r="Q4620" i="33"/>
  <c r="R4620" i="33"/>
  <c r="S4620" i="33"/>
  <c r="C4621" i="33"/>
  <c r="H4621" i="33"/>
  <c r="I4621" i="33"/>
  <c r="L4621" i="33"/>
  <c r="O4621" i="33"/>
  <c r="Q4621" i="33"/>
  <c r="R4621" i="33"/>
  <c r="S4621" i="33"/>
  <c r="C4622" i="33"/>
  <c r="H4622" i="33"/>
  <c r="I4622" i="33"/>
  <c r="L4622" i="33"/>
  <c r="O4622" i="33"/>
  <c r="Q4622" i="33"/>
  <c r="R4622" i="33"/>
  <c r="S4622" i="33"/>
  <c r="C4623" i="33"/>
  <c r="H4623" i="33"/>
  <c r="I4623" i="33"/>
  <c r="L4623" i="33"/>
  <c r="O4623" i="33"/>
  <c r="Q4623" i="33"/>
  <c r="R4623" i="33"/>
  <c r="S4623" i="33"/>
  <c r="C4624" i="33"/>
  <c r="H4624" i="33"/>
  <c r="I4624" i="33"/>
  <c r="L4624" i="33"/>
  <c r="O4624" i="33"/>
  <c r="Q4624" i="33"/>
  <c r="R4624" i="33"/>
  <c r="S4624" i="33"/>
  <c r="C4625" i="33"/>
  <c r="H4625" i="33"/>
  <c r="I4625" i="33"/>
  <c r="L4625" i="33"/>
  <c r="O4625" i="33"/>
  <c r="Q4625" i="33"/>
  <c r="R4625" i="33"/>
  <c r="S4625" i="33"/>
  <c r="C4626" i="33"/>
  <c r="H4626" i="33"/>
  <c r="I4626" i="33"/>
  <c r="L4626" i="33"/>
  <c r="O4626" i="33"/>
  <c r="Q4626" i="33"/>
  <c r="R4626" i="33"/>
  <c r="S4626" i="33"/>
  <c r="C4627" i="33"/>
  <c r="H4627" i="33"/>
  <c r="I4627" i="33"/>
  <c r="L4627" i="33"/>
  <c r="O4627" i="33"/>
  <c r="Q4627" i="33"/>
  <c r="R4627" i="33"/>
  <c r="S4627" i="33"/>
  <c r="C4628" i="33"/>
  <c r="H4628" i="33"/>
  <c r="I4628" i="33"/>
  <c r="L4628" i="33"/>
  <c r="O4628" i="33"/>
  <c r="Q4628" i="33"/>
  <c r="R4628" i="33"/>
  <c r="S4628" i="33"/>
  <c r="C4629" i="33"/>
  <c r="H4629" i="33"/>
  <c r="I4629" i="33"/>
  <c r="L4629" i="33"/>
  <c r="O4629" i="33"/>
  <c r="Q4629" i="33"/>
  <c r="R4629" i="33"/>
  <c r="S4629" i="33"/>
  <c r="C4630" i="33"/>
  <c r="H4630" i="33"/>
  <c r="I4630" i="33"/>
  <c r="L4630" i="33"/>
  <c r="O4630" i="33"/>
  <c r="Q4630" i="33"/>
  <c r="R4630" i="33"/>
  <c r="S4630" i="33"/>
  <c r="C4631" i="33"/>
  <c r="H4631" i="33"/>
  <c r="I4631" i="33"/>
  <c r="L4631" i="33"/>
  <c r="O4631" i="33"/>
  <c r="Q4631" i="33"/>
  <c r="R4631" i="33"/>
  <c r="S4631" i="33"/>
  <c r="C4632" i="33"/>
  <c r="H4632" i="33"/>
  <c r="I4632" i="33"/>
  <c r="L4632" i="33"/>
  <c r="O4632" i="33"/>
  <c r="Q4632" i="33"/>
  <c r="R4632" i="33"/>
  <c r="S4632" i="33"/>
  <c r="C4633" i="33"/>
  <c r="H4633" i="33"/>
  <c r="I4633" i="33"/>
  <c r="L4633" i="33"/>
  <c r="O4633" i="33"/>
  <c r="Q4633" i="33"/>
  <c r="R4633" i="33"/>
  <c r="S4633" i="33"/>
  <c r="C4634" i="33"/>
  <c r="H4634" i="33"/>
  <c r="I4634" i="33"/>
  <c r="L4634" i="33"/>
  <c r="O4634" i="33"/>
  <c r="Q4634" i="33"/>
  <c r="R4634" i="33"/>
  <c r="S4634" i="33"/>
  <c r="C4635" i="33"/>
  <c r="H4635" i="33"/>
  <c r="I4635" i="33"/>
  <c r="L4635" i="33"/>
  <c r="O4635" i="33"/>
  <c r="Q4635" i="33"/>
  <c r="R4635" i="33"/>
  <c r="S4635" i="33"/>
  <c r="C4636" i="33"/>
  <c r="H4636" i="33"/>
  <c r="I4636" i="33"/>
  <c r="L4636" i="33"/>
  <c r="O4636" i="33"/>
  <c r="Q4636" i="33"/>
  <c r="R4636" i="33"/>
  <c r="S4636" i="33"/>
  <c r="C4637" i="33"/>
  <c r="H4637" i="33"/>
  <c r="I4637" i="33"/>
  <c r="L4637" i="33"/>
  <c r="O4637" i="33"/>
  <c r="Q4637" i="33"/>
  <c r="R4637" i="33"/>
  <c r="S4637" i="33"/>
  <c r="C4638" i="33"/>
  <c r="H4638" i="33"/>
  <c r="I4638" i="33"/>
  <c r="L4638" i="33"/>
  <c r="O4638" i="33"/>
  <c r="Q4638" i="33"/>
  <c r="R4638" i="33"/>
  <c r="S4638" i="33"/>
  <c r="C4639" i="33"/>
  <c r="H4639" i="33"/>
  <c r="I4639" i="33"/>
  <c r="L4639" i="33"/>
  <c r="O4639" i="33"/>
  <c r="Q4639" i="33"/>
  <c r="R4639" i="33"/>
  <c r="S4639" i="33"/>
  <c r="C4640" i="33"/>
  <c r="H4640" i="33"/>
  <c r="I4640" i="33"/>
  <c r="L4640" i="33"/>
  <c r="O4640" i="33"/>
  <c r="Q4640" i="33"/>
  <c r="R4640" i="33"/>
  <c r="S4640" i="33"/>
  <c r="C4641" i="33"/>
  <c r="H4641" i="33"/>
  <c r="I4641" i="33"/>
  <c r="L4641" i="33"/>
  <c r="O4641" i="33"/>
  <c r="Q4641" i="33"/>
  <c r="R4641" i="33"/>
  <c r="S4641" i="33"/>
  <c r="C4642" i="33"/>
  <c r="H4642" i="33"/>
  <c r="I4642" i="33"/>
  <c r="L4642" i="33"/>
  <c r="O4642" i="33"/>
  <c r="Q4642" i="33"/>
  <c r="R4642" i="33"/>
  <c r="S4642" i="33"/>
  <c r="C4643" i="33"/>
  <c r="H4643" i="33"/>
  <c r="I4643" i="33"/>
  <c r="L4643" i="33"/>
  <c r="O4643" i="33"/>
  <c r="Q4643" i="33"/>
  <c r="R4643" i="33"/>
  <c r="S4643" i="33"/>
  <c r="C4644" i="33"/>
  <c r="H4644" i="33"/>
  <c r="I4644" i="33"/>
  <c r="L4644" i="33"/>
  <c r="O4644" i="33"/>
  <c r="Q4644" i="33"/>
  <c r="R4644" i="33"/>
  <c r="S4644" i="33"/>
  <c r="C4645" i="33"/>
  <c r="H4645" i="33"/>
  <c r="I4645" i="33"/>
  <c r="L4645" i="33"/>
  <c r="O4645" i="33"/>
  <c r="Q4645" i="33"/>
  <c r="R4645" i="33"/>
  <c r="S4645" i="33"/>
  <c r="C4646" i="33"/>
  <c r="H4646" i="33"/>
  <c r="I4646" i="33"/>
  <c r="L4646" i="33"/>
  <c r="O4646" i="33"/>
  <c r="Q4646" i="33"/>
  <c r="R4646" i="33"/>
  <c r="S4646" i="33"/>
  <c r="C4647" i="33"/>
  <c r="H4647" i="33"/>
  <c r="I4647" i="33"/>
  <c r="L4647" i="33"/>
  <c r="O4647" i="33"/>
  <c r="Q4647" i="33"/>
  <c r="R4647" i="33"/>
  <c r="S4647" i="33"/>
  <c r="C4648" i="33"/>
  <c r="H4648" i="33"/>
  <c r="I4648" i="33"/>
  <c r="L4648" i="33"/>
  <c r="O4648" i="33"/>
  <c r="Q4648" i="33"/>
  <c r="R4648" i="33"/>
  <c r="S4648" i="33"/>
  <c r="C4649" i="33"/>
  <c r="H4649" i="33"/>
  <c r="I4649" i="33"/>
  <c r="L4649" i="33"/>
  <c r="O4649" i="33"/>
  <c r="Q4649" i="33"/>
  <c r="R4649" i="33"/>
  <c r="S4649" i="33"/>
  <c r="C4650" i="33"/>
  <c r="H4650" i="33"/>
  <c r="I4650" i="33"/>
  <c r="L4650" i="33"/>
  <c r="O4650" i="33"/>
  <c r="Q4650" i="33"/>
  <c r="R4650" i="33"/>
  <c r="S4650" i="33"/>
  <c r="C4651" i="33"/>
  <c r="H4651" i="33"/>
  <c r="I4651" i="33"/>
  <c r="L4651" i="33"/>
  <c r="O4651" i="33"/>
  <c r="Q4651" i="33"/>
  <c r="R4651" i="33"/>
  <c r="S4651" i="33"/>
  <c r="C4652" i="33"/>
  <c r="H4652" i="33"/>
  <c r="I4652" i="33"/>
  <c r="L4652" i="33"/>
  <c r="O4652" i="33"/>
  <c r="Q4652" i="33"/>
  <c r="R4652" i="33"/>
  <c r="S4652" i="33"/>
  <c r="C4653" i="33"/>
  <c r="H4653" i="33"/>
  <c r="I4653" i="33"/>
  <c r="L4653" i="33"/>
  <c r="O4653" i="33"/>
  <c r="Q4653" i="33"/>
  <c r="R4653" i="33"/>
  <c r="S4653" i="33"/>
  <c r="C4654" i="33"/>
  <c r="H4654" i="33"/>
  <c r="I4654" i="33"/>
  <c r="L4654" i="33"/>
  <c r="O4654" i="33"/>
  <c r="Q4654" i="33"/>
  <c r="R4654" i="33"/>
  <c r="S4654" i="33"/>
  <c r="C4655" i="33"/>
  <c r="H4655" i="33"/>
  <c r="I4655" i="33"/>
  <c r="L4655" i="33"/>
  <c r="O4655" i="33"/>
  <c r="Q4655" i="33"/>
  <c r="R4655" i="33"/>
  <c r="S4655" i="33"/>
  <c r="C4656" i="33"/>
  <c r="H4656" i="33"/>
  <c r="I4656" i="33"/>
  <c r="L4656" i="33"/>
  <c r="O4656" i="33"/>
  <c r="Q4656" i="33"/>
  <c r="R4656" i="33"/>
  <c r="S4656" i="33"/>
  <c r="C4657" i="33"/>
  <c r="H4657" i="33"/>
  <c r="I4657" i="33"/>
  <c r="L4657" i="33"/>
  <c r="O4657" i="33"/>
  <c r="Q4657" i="33"/>
  <c r="R4657" i="33"/>
  <c r="S4657" i="33"/>
  <c r="C4658" i="33"/>
  <c r="H4658" i="33"/>
  <c r="I4658" i="33"/>
  <c r="L4658" i="33"/>
  <c r="O4658" i="33"/>
  <c r="Q4658" i="33"/>
  <c r="R4658" i="33"/>
  <c r="S4658" i="33"/>
  <c r="C4659" i="33"/>
  <c r="H4659" i="33"/>
  <c r="I4659" i="33"/>
  <c r="L4659" i="33"/>
  <c r="O4659" i="33"/>
  <c r="Q4659" i="33"/>
  <c r="R4659" i="33"/>
  <c r="S4659" i="33"/>
  <c r="C4660" i="33"/>
  <c r="H4660" i="33"/>
  <c r="I4660" i="33"/>
  <c r="L4660" i="33"/>
  <c r="O4660" i="33"/>
  <c r="Q4660" i="33"/>
  <c r="R4660" i="33"/>
  <c r="S4660" i="33"/>
  <c r="C4661" i="33"/>
  <c r="H4661" i="33"/>
  <c r="I4661" i="33"/>
  <c r="L4661" i="33"/>
  <c r="O4661" i="33"/>
  <c r="Q4661" i="33"/>
  <c r="R4661" i="33"/>
  <c r="S4661" i="33"/>
  <c r="C4662" i="33"/>
  <c r="H4662" i="33"/>
  <c r="I4662" i="33"/>
  <c r="L4662" i="33"/>
  <c r="O4662" i="33"/>
  <c r="Q4662" i="33"/>
  <c r="R4662" i="33"/>
  <c r="S4662" i="33"/>
  <c r="C4663" i="33"/>
  <c r="H4663" i="33"/>
  <c r="I4663" i="33"/>
  <c r="L4663" i="33"/>
  <c r="O4663" i="33"/>
  <c r="Q4663" i="33"/>
  <c r="R4663" i="33"/>
  <c r="S4663" i="33"/>
  <c r="C4664" i="33"/>
  <c r="H4664" i="33"/>
  <c r="I4664" i="33"/>
  <c r="L4664" i="33"/>
  <c r="O4664" i="33"/>
  <c r="Q4664" i="33"/>
  <c r="R4664" i="33"/>
  <c r="S4664" i="33"/>
  <c r="C4665" i="33"/>
  <c r="H4665" i="33"/>
  <c r="I4665" i="33"/>
  <c r="L4665" i="33"/>
  <c r="O4665" i="33"/>
  <c r="Q4665" i="33"/>
  <c r="R4665" i="33"/>
  <c r="S4665" i="33"/>
  <c r="C4666" i="33"/>
  <c r="H4666" i="33"/>
  <c r="I4666" i="33"/>
  <c r="L4666" i="33"/>
  <c r="O4666" i="33"/>
  <c r="Q4666" i="33"/>
  <c r="R4666" i="33"/>
  <c r="S4666" i="33"/>
  <c r="C4667" i="33"/>
  <c r="H4667" i="33"/>
  <c r="I4667" i="33"/>
  <c r="L4667" i="33"/>
  <c r="O4667" i="33"/>
  <c r="Q4667" i="33"/>
  <c r="R4667" i="33"/>
  <c r="S4667" i="33"/>
  <c r="C4668" i="33"/>
  <c r="H4668" i="33"/>
  <c r="I4668" i="33"/>
  <c r="L4668" i="33"/>
  <c r="O4668" i="33"/>
  <c r="Q4668" i="33"/>
  <c r="R4668" i="33"/>
  <c r="S4668" i="33"/>
  <c r="C4669" i="33"/>
  <c r="H4669" i="33"/>
  <c r="I4669" i="33"/>
  <c r="L4669" i="33"/>
  <c r="O4669" i="33"/>
  <c r="Q4669" i="33"/>
  <c r="R4669" i="33"/>
  <c r="S4669" i="33"/>
  <c r="C4670" i="33"/>
  <c r="H4670" i="33"/>
  <c r="I4670" i="33"/>
  <c r="L4670" i="33"/>
  <c r="O4670" i="33"/>
  <c r="Q4670" i="33"/>
  <c r="R4670" i="33"/>
  <c r="S4670" i="33"/>
  <c r="C4671" i="33"/>
  <c r="H4671" i="33"/>
  <c r="I4671" i="33"/>
  <c r="L4671" i="33"/>
  <c r="O4671" i="33"/>
  <c r="Q4671" i="33"/>
  <c r="R4671" i="33"/>
  <c r="S4671" i="33"/>
  <c r="C4672" i="33"/>
  <c r="H4672" i="33"/>
  <c r="I4672" i="33"/>
  <c r="L4672" i="33"/>
  <c r="O4672" i="33"/>
  <c r="Q4672" i="33"/>
  <c r="R4672" i="33"/>
  <c r="S4672" i="33"/>
  <c r="C4673" i="33"/>
  <c r="H4673" i="33"/>
  <c r="I4673" i="33"/>
  <c r="L4673" i="33"/>
  <c r="O4673" i="33"/>
  <c r="Q4673" i="33"/>
  <c r="R4673" i="33"/>
  <c r="S4673" i="33"/>
  <c r="C4674" i="33"/>
  <c r="H4674" i="33"/>
  <c r="I4674" i="33"/>
  <c r="L4674" i="33"/>
  <c r="O4674" i="33"/>
  <c r="Q4674" i="33"/>
  <c r="R4674" i="33"/>
  <c r="S4674" i="33"/>
  <c r="C4675" i="33"/>
  <c r="H4675" i="33"/>
  <c r="I4675" i="33"/>
  <c r="L4675" i="33"/>
  <c r="O4675" i="33"/>
  <c r="Q4675" i="33"/>
  <c r="R4675" i="33"/>
  <c r="S4675" i="33"/>
  <c r="C4676" i="33"/>
  <c r="H4676" i="33"/>
  <c r="I4676" i="33"/>
  <c r="L4676" i="33"/>
  <c r="O4676" i="33"/>
  <c r="Q4676" i="33"/>
  <c r="R4676" i="33"/>
  <c r="S4676" i="33"/>
  <c r="C4677" i="33"/>
  <c r="H4677" i="33"/>
  <c r="I4677" i="33"/>
  <c r="L4677" i="33"/>
  <c r="O4677" i="33"/>
  <c r="Q4677" i="33"/>
  <c r="R4677" i="33"/>
  <c r="S4677" i="33"/>
  <c r="C4678" i="33"/>
  <c r="H4678" i="33"/>
  <c r="I4678" i="33"/>
  <c r="L4678" i="33"/>
  <c r="O4678" i="33"/>
  <c r="Q4678" i="33"/>
  <c r="R4678" i="33"/>
  <c r="S4678" i="33"/>
  <c r="C4679" i="33"/>
  <c r="H4679" i="33"/>
  <c r="I4679" i="33"/>
  <c r="L4679" i="33"/>
  <c r="O4679" i="33"/>
  <c r="Q4679" i="33"/>
  <c r="R4679" i="33"/>
  <c r="S4679" i="33"/>
  <c r="C4680" i="33"/>
  <c r="H4680" i="33"/>
  <c r="I4680" i="33"/>
  <c r="L4680" i="33"/>
  <c r="O4680" i="33"/>
  <c r="Q4680" i="33"/>
  <c r="R4680" i="33"/>
  <c r="S4680" i="33"/>
  <c r="C4681" i="33"/>
  <c r="H4681" i="33"/>
  <c r="I4681" i="33"/>
  <c r="L4681" i="33"/>
  <c r="O4681" i="33"/>
  <c r="Q4681" i="33"/>
  <c r="R4681" i="33"/>
  <c r="S4681" i="33"/>
  <c r="C4682" i="33"/>
  <c r="H4682" i="33"/>
  <c r="I4682" i="33"/>
  <c r="L4682" i="33"/>
  <c r="O4682" i="33"/>
  <c r="Q4682" i="33"/>
  <c r="R4682" i="33"/>
  <c r="S4682" i="33"/>
  <c r="C4683" i="33"/>
  <c r="H4683" i="33"/>
  <c r="I4683" i="33"/>
  <c r="L4683" i="33"/>
  <c r="O4683" i="33"/>
  <c r="Q4683" i="33"/>
  <c r="R4683" i="33"/>
  <c r="S4683" i="33"/>
  <c r="C4684" i="33"/>
  <c r="H4684" i="33"/>
  <c r="I4684" i="33"/>
  <c r="L4684" i="33"/>
  <c r="O4684" i="33"/>
  <c r="Q4684" i="33"/>
  <c r="R4684" i="33"/>
  <c r="S4684" i="33"/>
  <c r="C4685" i="33"/>
  <c r="H4685" i="33"/>
  <c r="I4685" i="33"/>
  <c r="L4685" i="33"/>
  <c r="O4685" i="33"/>
  <c r="Q4685" i="33"/>
  <c r="R4685" i="33"/>
  <c r="S4685" i="33"/>
  <c r="C4686" i="33"/>
  <c r="H4686" i="33"/>
  <c r="I4686" i="33"/>
  <c r="L4686" i="33"/>
  <c r="O4686" i="33"/>
  <c r="Q4686" i="33"/>
  <c r="R4686" i="33"/>
  <c r="S4686" i="33"/>
  <c r="C4687" i="33"/>
  <c r="H4687" i="33"/>
  <c r="I4687" i="33"/>
  <c r="L4687" i="33"/>
  <c r="O4687" i="33"/>
  <c r="Q4687" i="33"/>
  <c r="R4687" i="33"/>
  <c r="S4687" i="33"/>
  <c r="C4688" i="33"/>
  <c r="H4688" i="33"/>
  <c r="I4688" i="33"/>
  <c r="L4688" i="33"/>
  <c r="O4688" i="33"/>
  <c r="Q4688" i="33"/>
  <c r="R4688" i="33"/>
  <c r="S4688" i="33"/>
  <c r="C4689" i="33"/>
  <c r="H4689" i="33"/>
  <c r="I4689" i="33"/>
  <c r="L4689" i="33"/>
  <c r="O4689" i="33"/>
  <c r="Q4689" i="33"/>
  <c r="R4689" i="33"/>
  <c r="S4689" i="33"/>
  <c r="C4690" i="33"/>
  <c r="H4690" i="33"/>
  <c r="I4690" i="33"/>
  <c r="L4690" i="33"/>
  <c r="O4690" i="33"/>
  <c r="Q4690" i="33"/>
  <c r="R4690" i="33"/>
  <c r="S4690" i="33"/>
  <c r="C4691" i="33"/>
  <c r="H4691" i="33"/>
  <c r="I4691" i="33"/>
  <c r="L4691" i="33"/>
  <c r="O4691" i="33"/>
  <c r="Q4691" i="33"/>
  <c r="R4691" i="33"/>
  <c r="S4691" i="33"/>
  <c r="C4692" i="33"/>
  <c r="H4692" i="33"/>
  <c r="I4692" i="33"/>
  <c r="L4692" i="33"/>
  <c r="O4692" i="33"/>
  <c r="Q4692" i="33"/>
  <c r="R4692" i="33"/>
  <c r="S4692" i="33"/>
  <c r="C4693" i="33"/>
  <c r="H4693" i="33"/>
  <c r="I4693" i="33"/>
  <c r="L4693" i="33"/>
  <c r="O4693" i="33"/>
  <c r="Q4693" i="33"/>
  <c r="R4693" i="33"/>
  <c r="S4693" i="33"/>
  <c r="C4694" i="33"/>
  <c r="H4694" i="33"/>
  <c r="I4694" i="33"/>
  <c r="L4694" i="33"/>
  <c r="O4694" i="33"/>
  <c r="Q4694" i="33"/>
  <c r="R4694" i="33"/>
  <c r="S4694" i="33"/>
  <c r="C4695" i="33"/>
  <c r="H4695" i="33"/>
  <c r="I4695" i="33"/>
  <c r="L4695" i="33"/>
  <c r="O4695" i="33"/>
  <c r="Q4695" i="33"/>
  <c r="R4695" i="33"/>
  <c r="S4695" i="33"/>
  <c r="C4696" i="33"/>
  <c r="H4696" i="33"/>
  <c r="I4696" i="33"/>
  <c r="L4696" i="33"/>
  <c r="O4696" i="33"/>
  <c r="Q4696" i="33"/>
  <c r="R4696" i="33"/>
  <c r="S4696" i="33"/>
  <c r="C4697" i="33"/>
  <c r="H4697" i="33"/>
  <c r="I4697" i="33"/>
  <c r="L4697" i="33"/>
  <c r="O4697" i="33"/>
  <c r="Q4697" i="33"/>
  <c r="R4697" i="33"/>
  <c r="S4697" i="33"/>
  <c r="C4698" i="33"/>
  <c r="H4698" i="33"/>
  <c r="I4698" i="33"/>
  <c r="L4698" i="33"/>
  <c r="O4698" i="33"/>
  <c r="Q4698" i="33"/>
  <c r="R4698" i="33"/>
  <c r="S4698" i="33"/>
  <c r="C4699" i="33"/>
  <c r="H4699" i="33"/>
  <c r="I4699" i="33"/>
  <c r="L4699" i="33"/>
  <c r="O4699" i="33"/>
  <c r="Q4699" i="33"/>
  <c r="R4699" i="33"/>
  <c r="S4699" i="33"/>
  <c r="C4700" i="33"/>
  <c r="H4700" i="33"/>
  <c r="I4700" i="33"/>
  <c r="L4700" i="33"/>
  <c r="O4700" i="33"/>
  <c r="Q4700" i="33"/>
  <c r="R4700" i="33"/>
  <c r="S4700" i="33"/>
  <c r="C4701" i="33"/>
  <c r="H4701" i="33"/>
  <c r="I4701" i="33"/>
  <c r="L4701" i="33"/>
  <c r="O4701" i="33"/>
  <c r="Q4701" i="33"/>
  <c r="R4701" i="33"/>
  <c r="S4701" i="33"/>
  <c r="C4702" i="33"/>
  <c r="H4702" i="33"/>
  <c r="I4702" i="33"/>
  <c r="L4702" i="33"/>
  <c r="O4702" i="33"/>
  <c r="Q4702" i="33"/>
  <c r="R4702" i="33"/>
  <c r="S4702" i="33"/>
  <c r="C4703" i="33"/>
  <c r="H4703" i="33"/>
  <c r="I4703" i="33"/>
  <c r="L4703" i="33"/>
  <c r="O4703" i="33"/>
  <c r="Q4703" i="33"/>
  <c r="R4703" i="33"/>
  <c r="S4703" i="33"/>
  <c r="C4704" i="33"/>
  <c r="H4704" i="33"/>
  <c r="I4704" i="33"/>
  <c r="L4704" i="33"/>
  <c r="O4704" i="33"/>
  <c r="Q4704" i="33"/>
  <c r="R4704" i="33"/>
  <c r="S4704" i="33"/>
  <c r="C4705" i="33"/>
  <c r="H4705" i="33"/>
  <c r="I4705" i="33"/>
  <c r="L4705" i="33"/>
  <c r="O4705" i="33"/>
  <c r="Q4705" i="33"/>
  <c r="R4705" i="33"/>
  <c r="S4705" i="33"/>
  <c r="C4706" i="33"/>
  <c r="H4706" i="33"/>
  <c r="I4706" i="33"/>
  <c r="L4706" i="33"/>
  <c r="O4706" i="33"/>
  <c r="Q4706" i="33"/>
  <c r="R4706" i="33"/>
  <c r="S4706" i="33"/>
  <c r="C4707" i="33"/>
  <c r="H4707" i="33"/>
  <c r="I4707" i="33"/>
  <c r="L4707" i="33"/>
  <c r="O4707" i="33"/>
  <c r="Q4707" i="33"/>
  <c r="R4707" i="33"/>
  <c r="S4707" i="33"/>
  <c r="C4708" i="33"/>
  <c r="H4708" i="33"/>
  <c r="I4708" i="33"/>
  <c r="L4708" i="33"/>
  <c r="O4708" i="33"/>
  <c r="Q4708" i="33"/>
  <c r="R4708" i="33"/>
  <c r="S4708" i="33"/>
  <c r="C4709" i="33"/>
  <c r="H4709" i="33"/>
  <c r="I4709" i="33"/>
  <c r="L4709" i="33"/>
  <c r="O4709" i="33"/>
  <c r="Q4709" i="33"/>
  <c r="R4709" i="33"/>
  <c r="S4709" i="33"/>
  <c r="C4710" i="33"/>
  <c r="H4710" i="33"/>
  <c r="I4710" i="33"/>
  <c r="L4710" i="33"/>
  <c r="O4710" i="33"/>
  <c r="Q4710" i="33"/>
  <c r="R4710" i="33"/>
  <c r="S4710" i="33"/>
  <c r="C4711" i="33"/>
  <c r="H4711" i="33"/>
  <c r="I4711" i="33"/>
  <c r="L4711" i="33"/>
  <c r="O4711" i="33"/>
  <c r="Q4711" i="33"/>
  <c r="R4711" i="33"/>
  <c r="S4711" i="33"/>
  <c r="C4712" i="33"/>
  <c r="H4712" i="33"/>
  <c r="I4712" i="33"/>
  <c r="L4712" i="33"/>
  <c r="O4712" i="33"/>
  <c r="Q4712" i="33"/>
  <c r="R4712" i="33"/>
  <c r="S4712" i="33"/>
  <c r="C4713" i="33"/>
  <c r="H4713" i="33"/>
  <c r="I4713" i="33"/>
  <c r="L4713" i="33"/>
  <c r="O4713" i="33"/>
  <c r="Q4713" i="33"/>
  <c r="R4713" i="33"/>
  <c r="S4713" i="33"/>
  <c r="C4714" i="33"/>
  <c r="H4714" i="33"/>
  <c r="I4714" i="33"/>
  <c r="L4714" i="33"/>
  <c r="O4714" i="33"/>
  <c r="Q4714" i="33"/>
  <c r="R4714" i="33"/>
  <c r="S4714" i="33"/>
  <c r="C4715" i="33"/>
  <c r="H4715" i="33"/>
  <c r="I4715" i="33"/>
  <c r="L4715" i="33"/>
  <c r="O4715" i="33"/>
  <c r="Q4715" i="33"/>
  <c r="R4715" i="33"/>
  <c r="S4715" i="33"/>
  <c r="C4716" i="33"/>
  <c r="H4716" i="33"/>
  <c r="I4716" i="33"/>
  <c r="L4716" i="33"/>
  <c r="O4716" i="33"/>
  <c r="Q4716" i="33"/>
  <c r="R4716" i="33"/>
  <c r="S4716" i="33"/>
  <c r="C4717" i="33"/>
  <c r="H4717" i="33"/>
  <c r="I4717" i="33"/>
  <c r="L4717" i="33"/>
  <c r="O4717" i="33"/>
  <c r="Q4717" i="33"/>
  <c r="R4717" i="33"/>
  <c r="S4717" i="33"/>
  <c r="C4718" i="33"/>
  <c r="H4718" i="33"/>
  <c r="I4718" i="33"/>
  <c r="L4718" i="33"/>
  <c r="O4718" i="33"/>
  <c r="Q4718" i="33"/>
  <c r="R4718" i="33"/>
  <c r="S4718" i="33"/>
  <c r="C4719" i="33"/>
  <c r="H4719" i="33"/>
  <c r="I4719" i="33"/>
  <c r="L4719" i="33"/>
  <c r="O4719" i="33"/>
  <c r="Q4719" i="33"/>
  <c r="R4719" i="33"/>
  <c r="S4719" i="33"/>
  <c r="C4720" i="33"/>
  <c r="H4720" i="33"/>
  <c r="I4720" i="33"/>
  <c r="L4720" i="33"/>
  <c r="O4720" i="33"/>
  <c r="Q4720" i="33"/>
  <c r="R4720" i="33"/>
  <c r="S4720" i="33"/>
  <c r="C4721" i="33"/>
  <c r="H4721" i="33"/>
  <c r="I4721" i="33"/>
  <c r="L4721" i="33"/>
  <c r="O4721" i="33"/>
  <c r="Q4721" i="33"/>
  <c r="R4721" i="33"/>
  <c r="S4721" i="33"/>
  <c r="C4722" i="33"/>
  <c r="H4722" i="33"/>
  <c r="I4722" i="33"/>
  <c r="L4722" i="33"/>
  <c r="O4722" i="33"/>
  <c r="Q4722" i="33"/>
  <c r="R4722" i="33"/>
  <c r="S4722" i="33"/>
  <c r="C4723" i="33"/>
  <c r="H4723" i="33"/>
  <c r="I4723" i="33"/>
  <c r="L4723" i="33"/>
  <c r="O4723" i="33"/>
  <c r="Q4723" i="33"/>
  <c r="R4723" i="33"/>
  <c r="S4723" i="33"/>
  <c r="C4724" i="33"/>
  <c r="H4724" i="33"/>
  <c r="I4724" i="33"/>
  <c r="L4724" i="33"/>
  <c r="O4724" i="33"/>
  <c r="Q4724" i="33"/>
  <c r="R4724" i="33"/>
  <c r="S4724" i="33"/>
  <c r="C4725" i="33"/>
  <c r="H4725" i="33"/>
  <c r="I4725" i="33"/>
  <c r="L4725" i="33"/>
  <c r="O4725" i="33"/>
  <c r="Q4725" i="33"/>
  <c r="R4725" i="33"/>
  <c r="S4725" i="33"/>
  <c r="C4726" i="33"/>
  <c r="H4726" i="33"/>
  <c r="I4726" i="33"/>
  <c r="L4726" i="33"/>
  <c r="O4726" i="33"/>
  <c r="Q4726" i="33"/>
  <c r="R4726" i="33"/>
  <c r="S4726" i="33"/>
  <c r="C4727" i="33"/>
  <c r="H4727" i="33"/>
  <c r="I4727" i="33"/>
  <c r="L4727" i="33"/>
  <c r="O4727" i="33"/>
  <c r="Q4727" i="33"/>
  <c r="R4727" i="33"/>
  <c r="S4727" i="33"/>
  <c r="C4728" i="33"/>
  <c r="H4728" i="33"/>
  <c r="I4728" i="33"/>
  <c r="L4728" i="33"/>
  <c r="O4728" i="33"/>
  <c r="Q4728" i="33"/>
  <c r="R4728" i="33"/>
  <c r="S4728" i="33"/>
  <c r="C4729" i="33"/>
  <c r="H4729" i="33"/>
  <c r="I4729" i="33"/>
  <c r="L4729" i="33"/>
  <c r="O4729" i="33"/>
  <c r="Q4729" i="33"/>
  <c r="R4729" i="33"/>
  <c r="S4729" i="33"/>
  <c r="C4730" i="33"/>
  <c r="H4730" i="33"/>
  <c r="I4730" i="33"/>
  <c r="L4730" i="33"/>
  <c r="O4730" i="33"/>
  <c r="Q4730" i="33"/>
  <c r="R4730" i="33"/>
  <c r="S4730" i="33"/>
  <c r="C4731" i="33"/>
  <c r="H4731" i="33"/>
  <c r="I4731" i="33"/>
  <c r="L4731" i="33"/>
  <c r="O4731" i="33"/>
  <c r="Q4731" i="33"/>
  <c r="R4731" i="33"/>
  <c r="S4731" i="33"/>
  <c r="C4732" i="33"/>
  <c r="H4732" i="33"/>
  <c r="I4732" i="33"/>
  <c r="L4732" i="33"/>
  <c r="O4732" i="33"/>
  <c r="Q4732" i="33"/>
  <c r="R4732" i="33"/>
  <c r="S4732" i="33"/>
  <c r="C4733" i="33"/>
  <c r="H4733" i="33"/>
  <c r="I4733" i="33"/>
  <c r="L4733" i="33"/>
  <c r="O4733" i="33"/>
  <c r="Q4733" i="33"/>
  <c r="R4733" i="33"/>
  <c r="S4733" i="33"/>
  <c r="C4734" i="33"/>
  <c r="H4734" i="33"/>
  <c r="I4734" i="33"/>
  <c r="L4734" i="33"/>
  <c r="O4734" i="33"/>
  <c r="Q4734" i="33"/>
  <c r="R4734" i="33"/>
  <c r="S4734" i="33"/>
  <c r="C4735" i="33"/>
  <c r="H4735" i="33"/>
  <c r="I4735" i="33"/>
  <c r="L4735" i="33"/>
  <c r="O4735" i="33"/>
  <c r="Q4735" i="33"/>
  <c r="R4735" i="33"/>
  <c r="S4735" i="33"/>
  <c r="C4736" i="33"/>
  <c r="H4736" i="33"/>
  <c r="I4736" i="33"/>
  <c r="L4736" i="33"/>
  <c r="O4736" i="33"/>
  <c r="Q4736" i="33"/>
  <c r="R4736" i="33"/>
  <c r="S4736" i="33"/>
  <c r="C4737" i="33"/>
  <c r="H4737" i="33"/>
  <c r="I4737" i="33"/>
  <c r="L4737" i="33"/>
  <c r="O4737" i="33"/>
  <c r="Q4737" i="33"/>
  <c r="R4737" i="33"/>
  <c r="S4737" i="33"/>
  <c r="C4738" i="33"/>
  <c r="H4738" i="33"/>
  <c r="I4738" i="33"/>
  <c r="L4738" i="33"/>
  <c r="O4738" i="33"/>
  <c r="Q4738" i="33"/>
  <c r="R4738" i="33"/>
  <c r="S4738" i="33"/>
  <c r="C4739" i="33"/>
  <c r="H4739" i="33"/>
  <c r="I4739" i="33"/>
  <c r="L4739" i="33"/>
  <c r="O4739" i="33"/>
  <c r="Q4739" i="33"/>
  <c r="R4739" i="33"/>
  <c r="S4739" i="33"/>
  <c r="C4740" i="33"/>
  <c r="H4740" i="33"/>
  <c r="I4740" i="33"/>
  <c r="L4740" i="33"/>
  <c r="O4740" i="33"/>
  <c r="Q4740" i="33"/>
  <c r="R4740" i="33"/>
  <c r="S4740" i="33"/>
  <c r="C4741" i="33"/>
  <c r="H4741" i="33"/>
  <c r="I4741" i="33"/>
  <c r="L4741" i="33"/>
  <c r="O4741" i="33"/>
  <c r="Q4741" i="33"/>
  <c r="R4741" i="33"/>
  <c r="S4741" i="33"/>
  <c r="C4742" i="33"/>
  <c r="H4742" i="33"/>
  <c r="I4742" i="33"/>
  <c r="L4742" i="33"/>
  <c r="O4742" i="33"/>
  <c r="Q4742" i="33"/>
  <c r="R4742" i="33"/>
  <c r="S4742" i="33"/>
  <c r="C4743" i="33"/>
  <c r="H4743" i="33"/>
  <c r="I4743" i="33"/>
  <c r="L4743" i="33"/>
  <c r="O4743" i="33"/>
  <c r="Q4743" i="33"/>
  <c r="R4743" i="33"/>
  <c r="S4743" i="33"/>
  <c r="C4744" i="33"/>
  <c r="H4744" i="33"/>
  <c r="I4744" i="33"/>
  <c r="L4744" i="33"/>
  <c r="O4744" i="33"/>
  <c r="Q4744" i="33"/>
  <c r="R4744" i="33"/>
  <c r="S4744" i="33"/>
  <c r="C4745" i="33"/>
  <c r="H4745" i="33"/>
  <c r="I4745" i="33"/>
  <c r="L4745" i="33"/>
  <c r="O4745" i="33"/>
  <c r="Q4745" i="33"/>
  <c r="R4745" i="33"/>
  <c r="S4745" i="33"/>
  <c r="C4746" i="33"/>
  <c r="H4746" i="33"/>
  <c r="I4746" i="33"/>
  <c r="L4746" i="33"/>
  <c r="O4746" i="33"/>
  <c r="Q4746" i="33"/>
  <c r="R4746" i="33"/>
  <c r="S4746" i="33"/>
  <c r="C4747" i="33"/>
  <c r="H4747" i="33"/>
  <c r="I4747" i="33"/>
  <c r="L4747" i="33"/>
  <c r="O4747" i="33"/>
  <c r="Q4747" i="33"/>
  <c r="R4747" i="33"/>
  <c r="S4747" i="33"/>
  <c r="C4748" i="33"/>
  <c r="H4748" i="33"/>
  <c r="I4748" i="33"/>
  <c r="L4748" i="33"/>
  <c r="O4748" i="33"/>
  <c r="Q4748" i="33"/>
  <c r="R4748" i="33"/>
  <c r="S4748" i="33"/>
  <c r="C4749" i="33"/>
  <c r="H4749" i="33"/>
  <c r="I4749" i="33"/>
  <c r="L4749" i="33"/>
  <c r="O4749" i="33"/>
  <c r="Q4749" i="33"/>
  <c r="R4749" i="33"/>
  <c r="S4749" i="33"/>
  <c r="C4750" i="33"/>
  <c r="H4750" i="33"/>
  <c r="I4750" i="33"/>
  <c r="L4750" i="33"/>
  <c r="O4750" i="33"/>
  <c r="Q4750" i="33"/>
  <c r="R4750" i="33"/>
  <c r="S4750" i="33"/>
  <c r="C4751" i="33"/>
  <c r="H4751" i="33"/>
  <c r="I4751" i="33"/>
  <c r="L4751" i="33"/>
  <c r="O4751" i="33"/>
  <c r="Q4751" i="33"/>
  <c r="R4751" i="33"/>
  <c r="S4751" i="33"/>
  <c r="C4752" i="33"/>
  <c r="H4752" i="33"/>
  <c r="I4752" i="33"/>
  <c r="L4752" i="33"/>
  <c r="O4752" i="33"/>
  <c r="Q4752" i="33"/>
  <c r="R4752" i="33"/>
  <c r="S4752" i="33"/>
  <c r="C4753" i="33"/>
  <c r="H4753" i="33"/>
  <c r="I4753" i="33"/>
  <c r="L4753" i="33"/>
  <c r="O4753" i="33"/>
  <c r="Q4753" i="33"/>
  <c r="R4753" i="33"/>
  <c r="S4753" i="33"/>
  <c r="C4754" i="33"/>
  <c r="H4754" i="33"/>
  <c r="I4754" i="33"/>
  <c r="L4754" i="33"/>
  <c r="O4754" i="33"/>
  <c r="Q4754" i="33"/>
  <c r="R4754" i="33"/>
  <c r="S4754" i="33"/>
  <c r="C4755" i="33"/>
  <c r="H4755" i="33"/>
  <c r="I4755" i="33"/>
  <c r="L4755" i="33"/>
  <c r="O4755" i="33"/>
  <c r="Q4755" i="33"/>
  <c r="R4755" i="33"/>
  <c r="S4755" i="33"/>
  <c r="C4756" i="33"/>
  <c r="H4756" i="33"/>
  <c r="I4756" i="33"/>
  <c r="L4756" i="33"/>
  <c r="O4756" i="33"/>
  <c r="Q4756" i="33"/>
  <c r="R4756" i="33"/>
  <c r="S4756" i="33"/>
  <c r="C4757" i="33"/>
  <c r="H4757" i="33"/>
  <c r="I4757" i="33"/>
  <c r="L4757" i="33"/>
  <c r="O4757" i="33"/>
  <c r="Q4757" i="33"/>
  <c r="R4757" i="33"/>
  <c r="S4757" i="33"/>
  <c r="C4758" i="33"/>
  <c r="H4758" i="33"/>
  <c r="I4758" i="33"/>
  <c r="L4758" i="33"/>
  <c r="O4758" i="33"/>
  <c r="Q4758" i="33"/>
  <c r="R4758" i="33"/>
  <c r="S4758" i="33"/>
  <c r="C4759" i="33"/>
  <c r="H4759" i="33"/>
  <c r="I4759" i="33"/>
  <c r="L4759" i="33"/>
  <c r="O4759" i="33"/>
  <c r="Q4759" i="33"/>
  <c r="R4759" i="33"/>
  <c r="S4759" i="33"/>
  <c r="C4760" i="33"/>
  <c r="H4760" i="33"/>
  <c r="I4760" i="33"/>
  <c r="L4760" i="33"/>
  <c r="O4760" i="33"/>
  <c r="Q4760" i="33"/>
  <c r="R4760" i="33"/>
  <c r="S4760" i="33"/>
  <c r="C4761" i="33"/>
  <c r="H4761" i="33"/>
  <c r="I4761" i="33"/>
  <c r="L4761" i="33"/>
  <c r="O4761" i="33"/>
  <c r="Q4761" i="33"/>
  <c r="R4761" i="33"/>
  <c r="S4761" i="33"/>
  <c r="C4762" i="33"/>
  <c r="H4762" i="33"/>
  <c r="I4762" i="33"/>
  <c r="L4762" i="33"/>
  <c r="O4762" i="33"/>
  <c r="Q4762" i="33"/>
  <c r="R4762" i="33"/>
  <c r="S4762" i="33"/>
  <c r="C4763" i="33"/>
  <c r="H4763" i="33"/>
  <c r="I4763" i="33"/>
  <c r="L4763" i="33"/>
  <c r="O4763" i="33"/>
  <c r="Q4763" i="33"/>
  <c r="R4763" i="33"/>
  <c r="S4763" i="33"/>
  <c r="C4764" i="33"/>
  <c r="H4764" i="33"/>
  <c r="I4764" i="33"/>
  <c r="L4764" i="33"/>
  <c r="O4764" i="33"/>
  <c r="Q4764" i="33"/>
  <c r="R4764" i="33"/>
  <c r="S4764" i="33"/>
  <c r="C4765" i="33"/>
  <c r="H4765" i="33"/>
  <c r="I4765" i="33"/>
  <c r="L4765" i="33"/>
  <c r="O4765" i="33"/>
  <c r="Q4765" i="33"/>
  <c r="R4765" i="33"/>
  <c r="S4765" i="33"/>
  <c r="C4766" i="33"/>
  <c r="H4766" i="33"/>
  <c r="I4766" i="33"/>
  <c r="L4766" i="33"/>
  <c r="O4766" i="33"/>
  <c r="Q4766" i="33"/>
  <c r="R4766" i="33"/>
  <c r="S4766" i="33"/>
  <c r="C4767" i="33"/>
  <c r="H4767" i="33"/>
  <c r="I4767" i="33"/>
  <c r="L4767" i="33"/>
  <c r="O4767" i="33"/>
  <c r="Q4767" i="33"/>
  <c r="R4767" i="33"/>
  <c r="S4767" i="33"/>
  <c r="C4768" i="33"/>
  <c r="H4768" i="33"/>
  <c r="I4768" i="33"/>
  <c r="L4768" i="33"/>
  <c r="O4768" i="33"/>
  <c r="Q4768" i="33"/>
  <c r="R4768" i="33"/>
  <c r="S4768" i="33"/>
  <c r="C4769" i="33"/>
  <c r="H4769" i="33"/>
  <c r="I4769" i="33"/>
  <c r="L4769" i="33"/>
  <c r="O4769" i="33"/>
  <c r="Q4769" i="33"/>
  <c r="R4769" i="33"/>
  <c r="S4769" i="33"/>
  <c r="C4770" i="33"/>
  <c r="H4770" i="33"/>
  <c r="I4770" i="33"/>
  <c r="L4770" i="33"/>
  <c r="O4770" i="33"/>
  <c r="Q4770" i="33"/>
  <c r="R4770" i="33"/>
  <c r="S4770" i="33"/>
  <c r="C4771" i="33"/>
  <c r="H4771" i="33"/>
  <c r="I4771" i="33"/>
  <c r="L4771" i="33"/>
  <c r="O4771" i="33"/>
  <c r="Q4771" i="33"/>
  <c r="R4771" i="33"/>
  <c r="S4771" i="33"/>
  <c r="C4772" i="33"/>
  <c r="H4772" i="33"/>
  <c r="I4772" i="33"/>
  <c r="L4772" i="33"/>
  <c r="O4772" i="33"/>
  <c r="Q4772" i="33"/>
  <c r="R4772" i="33"/>
  <c r="S4772" i="33"/>
  <c r="C4773" i="33"/>
  <c r="H4773" i="33"/>
  <c r="I4773" i="33"/>
  <c r="L4773" i="33"/>
  <c r="O4773" i="33"/>
  <c r="Q4773" i="33"/>
  <c r="R4773" i="33"/>
  <c r="S4773" i="33"/>
  <c r="C4774" i="33"/>
  <c r="H4774" i="33"/>
  <c r="I4774" i="33"/>
  <c r="L4774" i="33"/>
  <c r="O4774" i="33"/>
  <c r="Q4774" i="33"/>
  <c r="R4774" i="33"/>
  <c r="S4774" i="33"/>
  <c r="C4775" i="33"/>
  <c r="H4775" i="33"/>
  <c r="I4775" i="33"/>
  <c r="L4775" i="33"/>
  <c r="O4775" i="33"/>
  <c r="Q4775" i="33"/>
  <c r="R4775" i="33"/>
  <c r="S4775" i="33"/>
  <c r="C4776" i="33"/>
  <c r="H4776" i="33"/>
  <c r="I4776" i="33"/>
  <c r="L4776" i="33"/>
  <c r="O4776" i="33"/>
  <c r="Q4776" i="33"/>
  <c r="R4776" i="33"/>
  <c r="S4776" i="33"/>
  <c r="C4777" i="33"/>
  <c r="H4777" i="33"/>
  <c r="I4777" i="33"/>
  <c r="L4777" i="33"/>
  <c r="O4777" i="33"/>
  <c r="Q4777" i="33"/>
  <c r="R4777" i="33"/>
  <c r="S4777" i="33"/>
  <c r="C4778" i="33"/>
  <c r="H4778" i="33"/>
  <c r="I4778" i="33"/>
  <c r="L4778" i="33"/>
  <c r="O4778" i="33"/>
  <c r="Q4778" i="33"/>
  <c r="R4778" i="33"/>
  <c r="S4778" i="33"/>
  <c r="C4779" i="33"/>
  <c r="H4779" i="33"/>
  <c r="I4779" i="33"/>
  <c r="L4779" i="33"/>
  <c r="O4779" i="33"/>
  <c r="Q4779" i="33"/>
  <c r="R4779" i="33"/>
  <c r="S4779" i="33"/>
  <c r="C4780" i="33"/>
  <c r="H4780" i="33"/>
  <c r="I4780" i="33"/>
  <c r="L4780" i="33"/>
  <c r="O4780" i="33"/>
  <c r="Q4780" i="33"/>
  <c r="R4780" i="33"/>
  <c r="S4780" i="33"/>
  <c r="C4781" i="33"/>
  <c r="H4781" i="33"/>
  <c r="I4781" i="33"/>
  <c r="L4781" i="33"/>
  <c r="O4781" i="33"/>
  <c r="Q4781" i="33"/>
  <c r="R4781" i="33"/>
  <c r="S4781" i="33"/>
  <c r="C4782" i="33"/>
  <c r="H4782" i="33"/>
  <c r="I4782" i="33"/>
  <c r="L4782" i="33"/>
  <c r="O4782" i="33"/>
  <c r="Q4782" i="33"/>
  <c r="R4782" i="33"/>
  <c r="S4782" i="33"/>
  <c r="C4783" i="33"/>
  <c r="H4783" i="33"/>
  <c r="I4783" i="33"/>
  <c r="L4783" i="33"/>
  <c r="O4783" i="33"/>
  <c r="Q4783" i="33"/>
  <c r="R4783" i="33"/>
  <c r="S4783" i="33"/>
  <c r="C4784" i="33"/>
  <c r="H4784" i="33"/>
  <c r="I4784" i="33"/>
  <c r="L4784" i="33"/>
  <c r="O4784" i="33"/>
  <c r="Q4784" i="33"/>
  <c r="R4784" i="33"/>
  <c r="S4784" i="33"/>
  <c r="C4785" i="33"/>
  <c r="H4785" i="33"/>
  <c r="I4785" i="33"/>
  <c r="L4785" i="33"/>
  <c r="O4785" i="33"/>
  <c r="Q4785" i="33"/>
  <c r="R4785" i="33"/>
  <c r="S4785" i="33"/>
  <c r="C4786" i="33"/>
  <c r="H4786" i="33"/>
  <c r="I4786" i="33"/>
  <c r="L4786" i="33"/>
  <c r="O4786" i="33"/>
  <c r="Q4786" i="33"/>
  <c r="R4786" i="33"/>
  <c r="S4786" i="33"/>
  <c r="C4787" i="33"/>
  <c r="H4787" i="33"/>
  <c r="I4787" i="33"/>
  <c r="L4787" i="33"/>
  <c r="O4787" i="33"/>
  <c r="Q4787" i="33"/>
  <c r="R4787" i="33"/>
  <c r="S4787" i="33"/>
  <c r="C4788" i="33"/>
  <c r="H4788" i="33"/>
  <c r="I4788" i="33"/>
  <c r="L4788" i="33"/>
  <c r="O4788" i="33"/>
  <c r="Q4788" i="33"/>
  <c r="R4788" i="33"/>
  <c r="S4788" i="33"/>
  <c r="C4789" i="33"/>
  <c r="H4789" i="33"/>
  <c r="I4789" i="33"/>
  <c r="L4789" i="33"/>
  <c r="O4789" i="33"/>
  <c r="Q4789" i="33"/>
  <c r="R4789" i="33"/>
  <c r="S4789" i="33"/>
  <c r="C4790" i="33"/>
  <c r="H4790" i="33"/>
  <c r="I4790" i="33"/>
  <c r="L4790" i="33"/>
  <c r="O4790" i="33"/>
  <c r="Q4790" i="33"/>
  <c r="R4790" i="33"/>
  <c r="S4790" i="33"/>
  <c r="C4791" i="33"/>
  <c r="H4791" i="33"/>
  <c r="I4791" i="33"/>
  <c r="L4791" i="33"/>
  <c r="O4791" i="33"/>
  <c r="Q4791" i="33"/>
  <c r="R4791" i="33"/>
  <c r="S4791" i="33"/>
  <c r="C4792" i="33"/>
  <c r="H4792" i="33"/>
  <c r="I4792" i="33"/>
  <c r="L4792" i="33"/>
  <c r="O4792" i="33"/>
  <c r="Q4792" i="33"/>
  <c r="R4792" i="33"/>
  <c r="S4792" i="33"/>
  <c r="C4793" i="33"/>
  <c r="H4793" i="33"/>
  <c r="I4793" i="33"/>
  <c r="L4793" i="33"/>
  <c r="O4793" i="33"/>
  <c r="Q4793" i="33"/>
  <c r="R4793" i="33"/>
  <c r="S4793" i="33"/>
  <c r="C4794" i="33"/>
  <c r="H4794" i="33"/>
  <c r="I4794" i="33"/>
  <c r="L4794" i="33"/>
  <c r="O4794" i="33"/>
  <c r="Q4794" i="33"/>
  <c r="R4794" i="33"/>
  <c r="S4794" i="33"/>
  <c r="C4795" i="33"/>
  <c r="H4795" i="33"/>
  <c r="I4795" i="33"/>
  <c r="L4795" i="33"/>
  <c r="O4795" i="33"/>
  <c r="Q4795" i="33"/>
  <c r="R4795" i="33"/>
  <c r="S4795" i="33"/>
  <c r="C4796" i="33"/>
  <c r="H4796" i="33"/>
  <c r="I4796" i="33"/>
  <c r="L4796" i="33"/>
  <c r="O4796" i="33"/>
  <c r="Q4796" i="33"/>
  <c r="R4796" i="33"/>
  <c r="S4796" i="33"/>
  <c r="C4797" i="33"/>
  <c r="H4797" i="33"/>
  <c r="I4797" i="33"/>
  <c r="L4797" i="33"/>
  <c r="O4797" i="33"/>
  <c r="Q4797" i="33"/>
  <c r="R4797" i="33"/>
  <c r="S4797" i="33"/>
  <c r="C4798" i="33"/>
  <c r="H4798" i="33"/>
  <c r="I4798" i="33"/>
  <c r="L4798" i="33"/>
  <c r="O4798" i="33"/>
  <c r="Q4798" i="33"/>
  <c r="R4798" i="33"/>
  <c r="S4798" i="33"/>
  <c r="C4799" i="33"/>
  <c r="H4799" i="33"/>
  <c r="I4799" i="33"/>
  <c r="L4799" i="33"/>
  <c r="O4799" i="33"/>
  <c r="Q4799" i="33"/>
  <c r="R4799" i="33"/>
  <c r="S4799" i="33"/>
  <c r="C4800" i="33"/>
  <c r="H4800" i="33"/>
  <c r="I4800" i="33"/>
  <c r="L4800" i="33"/>
  <c r="O4800" i="33"/>
  <c r="Q4800" i="33"/>
  <c r="R4800" i="33"/>
  <c r="S4800" i="33"/>
  <c r="C4801" i="33"/>
  <c r="H4801" i="33"/>
  <c r="I4801" i="33"/>
  <c r="L4801" i="33"/>
  <c r="O4801" i="33"/>
  <c r="Q4801" i="33"/>
  <c r="R4801" i="33"/>
  <c r="S4801" i="33"/>
  <c r="C4802" i="33"/>
  <c r="H4802" i="33"/>
  <c r="I4802" i="33"/>
  <c r="L4802" i="33"/>
  <c r="O4802" i="33"/>
  <c r="Q4802" i="33"/>
  <c r="R4802" i="33"/>
  <c r="S4802" i="33"/>
  <c r="C4803" i="33"/>
  <c r="H4803" i="33"/>
  <c r="I4803" i="33"/>
  <c r="L4803" i="33"/>
  <c r="O4803" i="33"/>
  <c r="Q4803" i="33"/>
  <c r="R4803" i="33"/>
  <c r="S4803" i="33"/>
  <c r="C4804" i="33"/>
  <c r="H4804" i="33"/>
  <c r="I4804" i="33"/>
  <c r="L4804" i="33"/>
  <c r="O4804" i="33"/>
  <c r="Q4804" i="33"/>
  <c r="R4804" i="33"/>
  <c r="S4804" i="33"/>
  <c r="C4805" i="33"/>
  <c r="H4805" i="33"/>
  <c r="I4805" i="33"/>
  <c r="L4805" i="33"/>
  <c r="O4805" i="33"/>
  <c r="Q4805" i="33"/>
  <c r="R4805" i="33"/>
  <c r="S4805" i="33"/>
  <c r="C4806" i="33"/>
  <c r="H4806" i="33"/>
  <c r="I4806" i="33"/>
  <c r="L4806" i="33"/>
  <c r="O4806" i="33"/>
  <c r="Q4806" i="33"/>
  <c r="R4806" i="33"/>
  <c r="S4806" i="33"/>
  <c r="C4807" i="33"/>
  <c r="H4807" i="33"/>
  <c r="I4807" i="33"/>
  <c r="L4807" i="33"/>
  <c r="O4807" i="33"/>
  <c r="Q4807" i="33"/>
  <c r="R4807" i="33"/>
  <c r="S4807" i="33"/>
  <c r="C4808" i="33"/>
  <c r="H4808" i="33"/>
  <c r="I4808" i="33"/>
  <c r="L4808" i="33"/>
  <c r="O4808" i="33"/>
  <c r="Q4808" i="33"/>
  <c r="R4808" i="33"/>
  <c r="S4808" i="33"/>
  <c r="C4809" i="33"/>
  <c r="H4809" i="33"/>
  <c r="I4809" i="33"/>
  <c r="L4809" i="33"/>
  <c r="O4809" i="33"/>
  <c r="Q4809" i="33"/>
  <c r="R4809" i="33"/>
  <c r="S4809" i="33"/>
  <c r="C4810" i="33"/>
  <c r="H4810" i="33"/>
  <c r="I4810" i="33"/>
  <c r="L4810" i="33"/>
  <c r="O4810" i="33"/>
  <c r="Q4810" i="33"/>
  <c r="R4810" i="33"/>
  <c r="S4810" i="33"/>
  <c r="C4811" i="33"/>
  <c r="H4811" i="33"/>
  <c r="I4811" i="33"/>
  <c r="L4811" i="33"/>
  <c r="O4811" i="33"/>
  <c r="Q4811" i="33"/>
  <c r="R4811" i="33"/>
  <c r="S4811" i="33"/>
  <c r="C4812" i="33"/>
  <c r="H4812" i="33"/>
  <c r="I4812" i="33"/>
  <c r="L4812" i="33"/>
  <c r="O4812" i="33"/>
  <c r="Q4812" i="33"/>
  <c r="R4812" i="33"/>
  <c r="S4812" i="33"/>
  <c r="C4813" i="33"/>
  <c r="H4813" i="33"/>
  <c r="I4813" i="33"/>
  <c r="L4813" i="33"/>
  <c r="O4813" i="33"/>
  <c r="Q4813" i="33"/>
  <c r="R4813" i="33"/>
  <c r="S4813" i="33"/>
  <c r="C4814" i="33"/>
  <c r="H4814" i="33"/>
  <c r="I4814" i="33"/>
  <c r="L4814" i="33"/>
  <c r="O4814" i="33"/>
  <c r="Q4814" i="33"/>
  <c r="R4814" i="33"/>
  <c r="S4814" i="33"/>
  <c r="C4815" i="33"/>
  <c r="H4815" i="33"/>
  <c r="I4815" i="33"/>
  <c r="L4815" i="33"/>
  <c r="O4815" i="33"/>
  <c r="Q4815" i="33"/>
  <c r="R4815" i="33"/>
  <c r="S4815" i="33"/>
  <c r="C4816" i="33"/>
  <c r="H4816" i="33"/>
  <c r="I4816" i="33"/>
  <c r="L4816" i="33"/>
  <c r="O4816" i="33"/>
  <c r="Q4816" i="33"/>
  <c r="R4816" i="33"/>
  <c r="S4816" i="33"/>
  <c r="C4817" i="33"/>
  <c r="H4817" i="33"/>
  <c r="I4817" i="33"/>
  <c r="L4817" i="33"/>
  <c r="O4817" i="33"/>
  <c r="Q4817" i="33"/>
  <c r="R4817" i="33"/>
  <c r="S4817" i="33"/>
  <c r="C4818" i="33"/>
  <c r="H4818" i="33"/>
  <c r="I4818" i="33"/>
  <c r="L4818" i="33"/>
  <c r="O4818" i="33"/>
  <c r="Q4818" i="33"/>
  <c r="R4818" i="33"/>
  <c r="S4818" i="33"/>
  <c r="C4819" i="33"/>
  <c r="H4819" i="33"/>
  <c r="I4819" i="33"/>
  <c r="L4819" i="33"/>
  <c r="O4819" i="33"/>
  <c r="Q4819" i="33"/>
  <c r="R4819" i="33"/>
  <c r="S4819" i="33"/>
  <c r="C4820" i="33"/>
  <c r="H4820" i="33"/>
  <c r="I4820" i="33"/>
  <c r="L4820" i="33"/>
  <c r="O4820" i="33"/>
  <c r="Q4820" i="33"/>
  <c r="R4820" i="33"/>
  <c r="S4820" i="33"/>
  <c r="C4821" i="33"/>
  <c r="H4821" i="33"/>
  <c r="I4821" i="33"/>
  <c r="L4821" i="33"/>
  <c r="O4821" i="33"/>
  <c r="Q4821" i="33"/>
  <c r="R4821" i="33"/>
  <c r="S4821" i="33"/>
  <c r="C4822" i="33"/>
  <c r="H4822" i="33"/>
  <c r="I4822" i="33"/>
  <c r="L4822" i="33"/>
  <c r="O4822" i="33"/>
  <c r="Q4822" i="33"/>
  <c r="R4822" i="33"/>
  <c r="S4822" i="33"/>
  <c r="C4823" i="33"/>
  <c r="H4823" i="33"/>
  <c r="I4823" i="33"/>
  <c r="L4823" i="33"/>
  <c r="O4823" i="33"/>
  <c r="Q4823" i="33"/>
  <c r="R4823" i="33"/>
  <c r="S4823" i="33"/>
  <c r="C4824" i="33"/>
  <c r="H4824" i="33"/>
  <c r="I4824" i="33"/>
  <c r="L4824" i="33"/>
  <c r="O4824" i="33"/>
  <c r="Q4824" i="33"/>
  <c r="R4824" i="33"/>
  <c r="S4824" i="33"/>
  <c r="C4825" i="33"/>
  <c r="H4825" i="33"/>
  <c r="I4825" i="33"/>
  <c r="L4825" i="33"/>
  <c r="O4825" i="33"/>
  <c r="Q4825" i="33"/>
  <c r="R4825" i="33"/>
  <c r="S4825" i="33"/>
  <c r="C4826" i="33"/>
  <c r="H4826" i="33"/>
  <c r="I4826" i="33"/>
  <c r="L4826" i="33"/>
  <c r="O4826" i="33"/>
  <c r="Q4826" i="33"/>
  <c r="R4826" i="33"/>
  <c r="S4826" i="33"/>
  <c r="C4827" i="33"/>
  <c r="H4827" i="33"/>
  <c r="I4827" i="33"/>
  <c r="L4827" i="33"/>
  <c r="O4827" i="33"/>
  <c r="Q4827" i="33"/>
  <c r="R4827" i="33"/>
  <c r="S4827" i="33"/>
  <c r="C4828" i="33"/>
  <c r="H4828" i="33"/>
  <c r="I4828" i="33"/>
  <c r="L4828" i="33"/>
  <c r="O4828" i="33"/>
  <c r="Q4828" i="33"/>
  <c r="R4828" i="33"/>
  <c r="S4828" i="33"/>
  <c r="C4829" i="33"/>
  <c r="H4829" i="33"/>
  <c r="I4829" i="33"/>
  <c r="L4829" i="33"/>
  <c r="O4829" i="33"/>
  <c r="Q4829" i="33"/>
  <c r="R4829" i="33"/>
  <c r="S4829" i="33"/>
  <c r="C4830" i="33"/>
  <c r="H4830" i="33"/>
  <c r="I4830" i="33"/>
  <c r="L4830" i="33"/>
  <c r="O4830" i="33"/>
  <c r="Q4830" i="33"/>
  <c r="R4830" i="33"/>
  <c r="S4830" i="33"/>
  <c r="C4831" i="33"/>
  <c r="H4831" i="33"/>
  <c r="I4831" i="33"/>
  <c r="L4831" i="33"/>
  <c r="O4831" i="33"/>
  <c r="Q4831" i="33"/>
  <c r="R4831" i="33"/>
  <c r="S4831" i="33"/>
  <c r="C4832" i="33"/>
  <c r="H4832" i="33"/>
  <c r="I4832" i="33"/>
  <c r="L4832" i="33"/>
  <c r="O4832" i="33"/>
  <c r="Q4832" i="33"/>
  <c r="R4832" i="33"/>
  <c r="S4832" i="33"/>
  <c r="C4833" i="33"/>
  <c r="H4833" i="33"/>
  <c r="I4833" i="33"/>
  <c r="L4833" i="33"/>
  <c r="O4833" i="33"/>
  <c r="Q4833" i="33"/>
  <c r="R4833" i="33"/>
  <c r="S4833" i="33"/>
  <c r="C4834" i="33"/>
  <c r="H4834" i="33"/>
  <c r="I4834" i="33"/>
  <c r="L4834" i="33"/>
  <c r="O4834" i="33"/>
  <c r="Q4834" i="33"/>
  <c r="R4834" i="33"/>
  <c r="S4834" i="33"/>
  <c r="C4835" i="33"/>
  <c r="H4835" i="33"/>
  <c r="I4835" i="33"/>
  <c r="L4835" i="33"/>
  <c r="O4835" i="33"/>
  <c r="Q4835" i="33"/>
  <c r="R4835" i="33"/>
  <c r="S4835" i="33"/>
  <c r="C4836" i="33"/>
  <c r="H4836" i="33"/>
  <c r="I4836" i="33"/>
  <c r="L4836" i="33"/>
  <c r="O4836" i="33"/>
  <c r="Q4836" i="33"/>
  <c r="R4836" i="33"/>
  <c r="S4836" i="33"/>
  <c r="C4837" i="33"/>
  <c r="H4837" i="33"/>
  <c r="I4837" i="33"/>
  <c r="L4837" i="33"/>
  <c r="O4837" i="33"/>
  <c r="Q4837" i="33"/>
  <c r="R4837" i="33"/>
  <c r="S4837" i="33"/>
  <c r="C4838" i="33"/>
  <c r="H4838" i="33"/>
  <c r="I4838" i="33"/>
  <c r="L4838" i="33"/>
  <c r="O4838" i="33"/>
  <c r="Q4838" i="33"/>
  <c r="R4838" i="33"/>
  <c r="S4838" i="33"/>
  <c r="C4839" i="33"/>
  <c r="H4839" i="33"/>
  <c r="I4839" i="33"/>
  <c r="L4839" i="33"/>
  <c r="O4839" i="33"/>
  <c r="Q4839" i="33"/>
  <c r="R4839" i="33"/>
  <c r="S4839" i="33"/>
  <c r="C4840" i="33"/>
  <c r="H4840" i="33"/>
  <c r="I4840" i="33"/>
  <c r="L4840" i="33"/>
  <c r="O4840" i="33"/>
  <c r="Q4840" i="33"/>
  <c r="R4840" i="33"/>
  <c r="S4840" i="33"/>
  <c r="C4841" i="33"/>
  <c r="H4841" i="33"/>
  <c r="I4841" i="33"/>
  <c r="L4841" i="33"/>
  <c r="O4841" i="33"/>
  <c r="Q4841" i="33"/>
  <c r="R4841" i="33"/>
  <c r="S4841" i="33"/>
  <c r="C4842" i="33"/>
  <c r="H4842" i="33"/>
  <c r="I4842" i="33"/>
  <c r="L4842" i="33"/>
  <c r="O4842" i="33"/>
  <c r="Q4842" i="33"/>
  <c r="R4842" i="33"/>
  <c r="S4842" i="33"/>
  <c r="C4843" i="33"/>
  <c r="H4843" i="33"/>
  <c r="I4843" i="33"/>
  <c r="L4843" i="33"/>
  <c r="O4843" i="33"/>
  <c r="Q4843" i="33"/>
  <c r="R4843" i="33"/>
  <c r="S4843" i="33"/>
  <c r="C4844" i="33"/>
  <c r="H4844" i="33"/>
  <c r="I4844" i="33"/>
  <c r="L4844" i="33"/>
  <c r="O4844" i="33"/>
  <c r="Q4844" i="33"/>
  <c r="R4844" i="33"/>
  <c r="S4844" i="33"/>
  <c r="C4845" i="33"/>
  <c r="H4845" i="33"/>
  <c r="I4845" i="33"/>
  <c r="L4845" i="33"/>
  <c r="O4845" i="33"/>
  <c r="Q4845" i="33"/>
  <c r="R4845" i="33"/>
  <c r="S4845" i="33"/>
  <c r="C4846" i="33"/>
  <c r="H4846" i="33"/>
  <c r="I4846" i="33"/>
  <c r="L4846" i="33"/>
  <c r="O4846" i="33"/>
  <c r="Q4846" i="33"/>
  <c r="R4846" i="33"/>
  <c r="S4846" i="33"/>
  <c r="C4847" i="33"/>
  <c r="H4847" i="33"/>
  <c r="I4847" i="33"/>
  <c r="L4847" i="33"/>
  <c r="O4847" i="33"/>
  <c r="Q4847" i="33"/>
  <c r="R4847" i="33"/>
  <c r="S4847" i="33"/>
  <c r="C4848" i="33"/>
  <c r="H4848" i="33"/>
  <c r="I4848" i="33"/>
  <c r="L4848" i="33"/>
  <c r="O4848" i="33"/>
  <c r="Q4848" i="33"/>
  <c r="R4848" i="33"/>
  <c r="S4848" i="33"/>
  <c r="C4849" i="33"/>
  <c r="H4849" i="33"/>
  <c r="I4849" i="33"/>
  <c r="L4849" i="33"/>
  <c r="O4849" i="33"/>
  <c r="Q4849" i="33"/>
  <c r="R4849" i="33"/>
  <c r="S4849" i="33"/>
  <c r="C4850" i="33"/>
  <c r="H4850" i="33"/>
  <c r="I4850" i="33"/>
  <c r="L4850" i="33"/>
  <c r="O4850" i="33"/>
  <c r="Q4850" i="33"/>
  <c r="R4850" i="33"/>
  <c r="S4850" i="33"/>
  <c r="C4851" i="33"/>
  <c r="H4851" i="33"/>
  <c r="I4851" i="33"/>
  <c r="L4851" i="33"/>
  <c r="O4851" i="33"/>
  <c r="Q4851" i="33"/>
  <c r="R4851" i="33"/>
  <c r="S4851" i="33"/>
  <c r="C4852" i="33"/>
  <c r="H4852" i="33"/>
  <c r="I4852" i="33"/>
  <c r="L4852" i="33"/>
  <c r="O4852" i="33"/>
  <c r="Q4852" i="33"/>
  <c r="R4852" i="33"/>
  <c r="S4852" i="33"/>
  <c r="C4853" i="33"/>
  <c r="H4853" i="33"/>
  <c r="I4853" i="33"/>
  <c r="L4853" i="33"/>
  <c r="O4853" i="33"/>
  <c r="Q4853" i="33"/>
  <c r="R4853" i="33"/>
  <c r="S4853" i="33"/>
  <c r="C4854" i="33"/>
  <c r="H4854" i="33"/>
  <c r="I4854" i="33"/>
  <c r="L4854" i="33"/>
  <c r="O4854" i="33"/>
  <c r="Q4854" i="33"/>
  <c r="R4854" i="33"/>
  <c r="S4854" i="33"/>
  <c r="C4855" i="33"/>
  <c r="H4855" i="33"/>
  <c r="I4855" i="33"/>
  <c r="L4855" i="33"/>
  <c r="O4855" i="33"/>
  <c r="Q4855" i="33"/>
  <c r="R4855" i="33"/>
  <c r="S4855" i="33"/>
  <c r="C4856" i="33"/>
  <c r="H4856" i="33"/>
  <c r="I4856" i="33"/>
  <c r="L4856" i="33"/>
  <c r="O4856" i="33"/>
  <c r="Q4856" i="33"/>
  <c r="R4856" i="33"/>
  <c r="S4856" i="33"/>
  <c r="C4857" i="33"/>
  <c r="H4857" i="33"/>
  <c r="I4857" i="33"/>
  <c r="L4857" i="33"/>
  <c r="O4857" i="33"/>
  <c r="Q4857" i="33"/>
  <c r="R4857" i="33"/>
  <c r="S4857" i="33"/>
  <c r="C4858" i="33"/>
  <c r="H4858" i="33"/>
  <c r="I4858" i="33"/>
  <c r="L4858" i="33"/>
  <c r="O4858" i="33"/>
  <c r="Q4858" i="33"/>
  <c r="R4858" i="33"/>
  <c r="S4858" i="33"/>
  <c r="C4859" i="33"/>
  <c r="H4859" i="33"/>
  <c r="I4859" i="33"/>
  <c r="L4859" i="33"/>
  <c r="O4859" i="33"/>
  <c r="Q4859" i="33"/>
  <c r="R4859" i="33"/>
  <c r="S4859" i="33"/>
  <c r="C4860" i="33"/>
  <c r="H4860" i="33"/>
  <c r="I4860" i="33"/>
  <c r="L4860" i="33"/>
  <c r="O4860" i="33"/>
  <c r="Q4860" i="33"/>
  <c r="R4860" i="33"/>
  <c r="S4860" i="33"/>
  <c r="C4861" i="33"/>
  <c r="H4861" i="33"/>
  <c r="I4861" i="33"/>
  <c r="L4861" i="33"/>
  <c r="O4861" i="33"/>
  <c r="Q4861" i="33"/>
  <c r="R4861" i="33"/>
  <c r="S4861" i="33"/>
  <c r="C4862" i="33"/>
  <c r="H4862" i="33"/>
  <c r="I4862" i="33"/>
  <c r="L4862" i="33"/>
  <c r="O4862" i="33"/>
  <c r="Q4862" i="33"/>
  <c r="R4862" i="33"/>
  <c r="S4862" i="33"/>
  <c r="C4863" i="33"/>
  <c r="H4863" i="33"/>
  <c r="I4863" i="33"/>
  <c r="L4863" i="33"/>
  <c r="O4863" i="33"/>
  <c r="Q4863" i="33"/>
  <c r="R4863" i="33"/>
  <c r="S4863" i="33"/>
  <c r="C4864" i="33"/>
  <c r="H4864" i="33"/>
  <c r="I4864" i="33"/>
  <c r="L4864" i="33"/>
  <c r="O4864" i="33"/>
  <c r="Q4864" i="33"/>
  <c r="R4864" i="33"/>
  <c r="S4864" i="33"/>
  <c r="C4865" i="33"/>
  <c r="H4865" i="33"/>
  <c r="I4865" i="33"/>
  <c r="L4865" i="33"/>
  <c r="O4865" i="33"/>
  <c r="Q4865" i="33"/>
  <c r="R4865" i="33"/>
  <c r="S4865" i="33"/>
  <c r="C4866" i="33"/>
  <c r="H4866" i="33"/>
  <c r="I4866" i="33"/>
  <c r="L4866" i="33"/>
  <c r="O4866" i="33"/>
  <c r="Q4866" i="33"/>
  <c r="R4866" i="33"/>
  <c r="S4866" i="33"/>
  <c r="C4867" i="33"/>
  <c r="H4867" i="33"/>
  <c r="I4867" i="33"/>
  <c r="L4867" i="33"/>
  <c r="O4867" i="33"/>
  <c r="Q4867" i="33"/>
  <c r="R4867" i="33"/>
  <c r="S4867" i="33"/>
  <c r="C4868" i="33"/>
  <c r="H4868" i="33"/>
  <c r="I4868" i="33"/>
  <c r="L4868" i="33"/>
  <c r="O4868" i="33"/>
  <c r="Q4868" i="33"/>
  <c r="R4868" i="33"/>
  <c r="S4868" i="33"/>
  <c r="C4869" i="33"/>
  <c r="H4869" i="33"/>
  <c r="I4869" i="33"/>
  <c r="L4869" i="33"/>
  <c r="O4869" i="33"/>
  <c r="Q4869" i="33"/>
  <c r="R4869" i="33"/>
  <c r="S4869" i="33"/>
  <c r="C4870" i="33"/>
  <c r="H4870" i="33"/>
  <c r="I4870" i="33"/>
  <c r="L4870" i="33"/>
  <c r="O4870" i="33"/>
  <c r="Q4870" i="33"/>
  <c r="R4870" i="33"/>
  <c r="S4870" i="33"/>
  <c r="C4871" i="33"/>
  <c r="H4871" i="33"/>
  <c r="I4871" i="33"/>
  <c r="L4871" i="33"/>
  <c r="O4871" i="33"/>
  <c r="Q4871" i="33"/>
  <c r="R4871" i="33"/>
  <c r="S4871" i="33"/>
  <c r="C4872" i="33"/>
  <c r="H4872" i="33"/>
  <c r="I4872" i="33"/>
  <c r="L4872" i="33"/>
  <c r="O4872" i="33"/>
  <c r="Q4872" i="33"/>
  <c r="R4872" i="33"/>
  <c r="S4872" i="33"/>
  <c r="C4873" i="33"/>
  <c r="H4873" i="33"/>
  <c r="I4873" i="33"/>
  <c r="L4873" i="33"/>
  <c r="O4873" i="33"/>
  <c r="Q4873" i="33"/>
  <c r="R4873" i="33"/>
  <c r="S4873" i="33"/>
  <c r="C4874" i="33"/>
  <c r="H4874" i="33"/>
  <c r="I4874" i="33"/>
  <c r="L4874" i="33"/>
  <c r="O4874" i="33"/>
  <c r="Q4874" i="33"/>
  <c r="R4874" i="33"/>
  <c r="S4874" i="33"/>
  <c r="C4875" i="33"/>
  <c r="H4875" i="33"/>
  <c r="I4875" i="33"/>
  <c r="L4875" i="33"/>
  <c r="O4875" i="33"/>
  <c r="Q4875" i="33"/>
  <c r="R4875" i="33"/>
  <c r="S4875" i="33"/>
  <c r="C4876" i="33"/>
  <c r="H4876" i="33"/>
  <c r="I4876" i="33"/>
  <c r="L4876" i="33"/>
  <c r="O4876" i="33"/>
  <c r="Q4876" i="33"/>
  <c r="R4876" i="33"/>
  <c r="S4876" i="33"/>
  <c r="C4877" i="33"/>
  <c r="H4877" i="33"/>
  <c r="I4877" i="33"/>
  <c r="L4877" i="33"/>
  <c r="O4877" i="33"/>
  <c r="Q4877" i="33"/>
  <c r="R4877" i="33"/>
  <c r="S4877" i="33"/>
  <c r="C4878" i="33"/>
  <c r="H4878" i="33"/>
  <c r="I4878" i="33"/>
  <c r="L4878" i="33"/>
  <c r="O4878" i="33"/>
  <c r="Q4878" i="33"/>
  <c r="R4878" i="33"/>
  <c r="S4878" i="33"/>
  <c r="C4879" i="33"/>
  <c r="H4879" i="33"/>
  <c r="I4879" i="33"/>
  <c r="L4879" i="33"/>
  <c r="O4879" i="33"/>
  <c r="Q4879" i="33"/>
  <c r="R4879" i="33"/>
  <c r="S4879" i="33"/>
  <c r="C4880" i="33"/>
  <c r="H4880" i="33"/>
  <c r="I4880" i="33"/>
  <c r="L4880" i="33"/>
  <c r="O4880" i="33"/>
  <c r="Q4880" i="33"/>
  <c r="R4880" i="33"/>
  <c r="S4880" i="33"/>
  <c r="C4881" i="33"/>
  <c r="H4881" i="33"/>
  <c r="I4881" i="33"/>
  <c r="L4881" i="33"/>
  <c r="O4881" i="33"/>
  <c r="Q4881" i="33"/>
  <c r="R4881" i="33"/>
  <c r="S4881" i="33"/>
  <c r="C4882" i="33"/>
  <c r="H4882" i="33"/>
  <c r="I4882" i="33"/>
  <c r="L4882" i="33"/>
  <c r="O4882" i="33"/>
  <c r="Q4882" i="33"/>
  <c r="R4882" i="33"/>
  <c r="S4882" i="33"/>
  <c r="C4883" i="33"/>
  <c r="H4883" i="33"/>
  <c r="I4883" i="33"/>
  <c r="L4883" i="33"/>
  <c r="O4883" i="33"/>
  <c r="Q4883" i="33"/>
  <c r="R4883" i="33"/>
  <c r="S4883" i="33"/>
  <c r="C4884" i="33"/>
  <c r="H4884" i="33"/>
  <c r="I4884" i="33"/>
  <c r="L4884" i="33"/>
  <c r="O4884" i="33"/>
  <c r="Q4884" i="33"/>
  <c r="R4884" i="33"/>
  <c r="S4884" i="33"/>
  <c r="C4885" i="33"/>
  <c r="H4885" i="33"/>
  <c r="I4885" i="33"/>
  <c r="L4885" i="33"/>
  <c r="O4885" i="33"/>
  <c r="Q4885" i="33"/>
  <c r="R4885" i="33"/>
  <c r="S4885" i="33"/>
  <c r="C4886" i="33"/>
  <c r="H4886" i="33"/>
  <c r="I4886" i="33"/>
  <c r="L4886" i="33"/>
  <c r="O4886" i="33"/>
  <c r="Q4886" i="33"/>
  <c r="R4886" i="33"/>
  <c r="S4886" i="33"/>
  <c r="C4887" i="33"/>
  <c r="H4887" i="33"/>
  <c r="I4887" i="33"/>
  <c r="L4887" i="33"/>
  <c r="O4887" i="33"/>
  <c r="Q4887" i="33"/>
  <c r="R4887" i="33"/>
  <c r="S4887" i="33"/>
  <c r="C4888" i="33"/>
  <c r="H4888" i="33"/>
  <c r="I4888" i="33"/>
  <c r="L4888" i="33"/>
  <c r="O4888" i="33"/>
  <c r="Q4888" i="33"/>
  <c r="R4888" i="33"/>
  <c r="S4888" i="33"/>
  <c r="C4889" i="33"/>
  <c r="H4889" i="33"/>
  <c r="I4889" i="33"/>
  <c r="L4889" i="33"/>
  <c r="O4889" i="33"/>
  <c r="Q4889" i="33"/>
  <c r="R4889" i="33"/>
  <c r="S4889" i="33"/>
  <c r="C4890" i="33"/>
  <c r="H4890" i="33"/>
  <c r="I4890" i="33"/>
  <c r="L4890" i="33"/>
  <c r="O4890" i="33"/>
  <c r="Q4890" i="33"/>
  <c r="R4890" i="33"/>
  <c r="S4890" i="33"/>
  <c r="C4891" i="33"/>
  <c r="H4891" i="33"/>
  <c r="I4891" i="33"/>
  <c r="L4891" i="33"/>
  <c r="O4891" i="33"/>
  <c r="Q4891" i="33"/>
  <c r="R4891" i="33"/>
  <c r="S4891" i="33"/>
  <c r="C4892" i="33"/>
  <c r="H4892" i="33"/>
  <c r="I4892" i="33"/>
  <c r="L4892" i="33"/>
  <c r="O4892" i="33"/>
  <c r="Q4892" i="33"/>
  <c r="R4892" i="33"/>
  <c r="S4892" i="33"/>
  <c r="C4893" i="33"/>
  <c r="H4893" i="33"/>
  <c r="I4893" i="33"/>
  <c r="L4893" i="33"/>
  <c r="O4893" i="33"/>
  <c r="Q4893" i="33"/>
  <c r="R4893" i="33"/>
  <c r="S4893" i="33"/>
  <c r="C4894" i="33"/>
  <c r="H4894" i="33"/>
  <c r="I4894" i="33"/>
  <c r="L4894" i="33"/>
  <c r="O4894" i="33"/>
  <c r="Q4894" i="33"/>
  <c r="R4894" i="33"/>
  <c r="S4894" i="33"/>
  <c r="C4895" i="33"/>
  <c r="H4895" i="33"/>
  <c r="I4895" i="33"/>
  <c r="L4895" i="33"/>
  <c r="O4895" i="33"/>
  <c r="Q4895" i="33"/>
  <c r="R4895" i="33"/>
  <c r="S4895" i="33"/>
  <c r="C4896" i="33"/>
  <c r="H4896" i="33"/>
  <c r="I4896" i="33"/>
  <c r="L4896" i="33"/>
  <c r="O4896" i="33"/>
  <c r="Q4896" i="33"/>
  <c r="R4896" i="33"/>
  <c r="S4896" i="33"/>
  <c r="C4897" i="33"/>
  <c r="H4897" i="33"/>
  <c r="I4897" i="33"/>
  <c r="L4897" i="33"/>
  <c r="O4897" i="33"/>
  <c r="Q4897" i="33"/>
  <c r="R4897" i="33"/>
  <c r="S4897" i="33"/>
  <c r="C4898" i="33"/>
  <c r="H4898" i="33"/>
  <c r="I4898" i="33"/>
  <c r="L4898" i="33"/>
  <c r="O4898" i="33"/>
  <c r="Q4898" i="33"/>
  <c r="R4898" i="33"/>
  <c r="S4898" i="33"/>
  <c r="C4899" i="33"/>
  <c r="H4899" i="33"/>
  <c r="I4899" i="33"/>
  <c r="L4899" i="33"/>
  <c r="O4899" i="33"/>
  <c r="Q4899" i="33"/>
  <c r="R4899" i="33"/>
  <c r="S4899" i="33"/>
  <c r="C4900" i="33"/>
  <c r="H4900" i="33"/>
  <c r="I4900" i="33"/>
  <c r="L4900" i="33"/>
  <c r="O4900" i="33"/>
  <c r="Q4900" i="33"/>
  <c r="R4900" i="33"/>
  <c r="S4900" i="33"/>
  <c r="C4901" i="33"/>
  <c r="H4901" i="33"/>
  <c r="I4901" i="33"/>
  <c r="L4901" i="33"/>
  <c r="O4901" i="33"/>
  <c r="Q4901" i="33"/>
  <c r="R4901" i="33"/>
  <c r="S4901" i="33"/>
  <c r="C4902" i="33"/>
  <c r="H4902" i="33"/>
  <c r="I4902" i="33"/>
  <c r="L4902" i="33"/>
  <c r="O4902" i="33"/>
  <c r="Q4902" i="33"/>
  <c r="R4902" i="33"/>
  <c r="S4902" i="33"/>
  <c r="C4903" i="33"/>
  <c r="H4903" i="33"/>
  <c r="I4903" i="33"/>
  <c r="L4903" i="33"/>
  <c r="O4903" i="33"/>
  <c r="Q4903" i="33"/>
  <c r="R4903" i="33"/>
  <c r="S4903" i="33"/>
  <c r="C4904" i="33"/>
  <c r="H4904" i="33"/>
  <c r="I4904" i="33"/>
  <c r="L4904" i="33"/>
  <c r="O4904" i="33"/>
  <c r="Q4904" i="33"/>
  <c r="R4904" i="33"/>
  <c r="S4904" i="33"/>
  <c r="C4905" i="33"/>
  <c r="H4905" i="33"/>
  <c r="I4905" i="33"/>
  <c r="L4905" i="33"/>
  <c r="O4905" i="33"/>
  <c r="Q4905" i="33"/>
  <c r="R4905" i="33"/>
  <c r="S4905" i="33"/>
  <c r="C4906" i="33"/>
  <c r="H4906" i="33"/>
  <c r="I4906" i="33"/>
  <c r="L4906" i="33"/>
  <c r="O4906" i="33"/>
  <c r="Q4906" i="33"/>
  <c r="R4906" i="33"/>
  <c r="S4906" i="33"/>
  <c r="C4907" i="33"/>
  <c r="H4907" i="33"/>
  <c r="I4907" i="33"/>
  <c r="L4907" i="33"/>
  <c r="O4907" i="33"/>
  <c r="Q4907" i="33"/>
  <c r="R4907" i="33"/>
  <c r="S4907" i="33"/>
  <c r="C4908" i="33"/>
  <c r="H4908" i="33"/>
  <c r="I4908" i="33"/>
  <c r="L4908" i="33"/>
  <c r="O4908" i="33"/>
  <c r="Q4908" i="33"/>
  <c r="R4908" i="33"/>
  <c r="S4908" i="33"/>
  <c r="C4909" i="33"/>
  <c r="H4909" i="33"/>
  <c r="I4909" i="33"/>
  <c r="L4909" i="33"/>
  <c r="O4909" i="33"/>
  <c r="Q4909" i="33"/>
  <c r="R4909" i="33"/>
  <c r="S4909" i="33"/>
  <c r="C4910" i="33"/>
  <c r="H4910" i="33"/>
  <c r="I4910" i="33"/>
  <c r="L4910" i="33"/>
  <c r="O4910" i="33"/>
  <c r="Q4910" i="33"/>
  <c r="R4910" i="33"/>
  <c r="S4910" i="33"/>
  <c r="C4911" i="33"/>
  <c r="H4911" i="33"/>
  <c r="I4911" i="33"/>
  <c r="L4911" i="33"/>
  <c r="O4911" i="33"/>
  <c r="Q4911" i="33"/>
  <c r="R4911" i="33"/>
  <c r="S4911" i="33"/>
  <c r="C4912" i="33"/>
  <c r="H4912" i="33"/>
  <c r="I4912" i="33"/>
  <c r="L4912" i="33"/>
  <c r="O4912" i="33"/>
  <c r="Q4912" i="33"/>
  <c r="R4912" i="33"/>
  <c r="S4912" i="33"/>
  <c r="C4913" i="33"/>
  <c r="H4913" i="33"/>
  <c r="I4913" i="33"/>
  <c r="L4913" i="33"/>
  <c r="O4913" i="33"/>
  <c r="Q4913" i="33"/>
  <c r="R4913" i="33"/>
  <c r="S4913" i="33"/>
  <c r="C4914" i="33"/>
  <c r="H4914" i="33"/>
  <c r="I4914" i="33"/>
  <c r="L4914" i="33"/>
  <c r="O4914" i="33"/>
  <c r="Q4914" i="33"/>
  <c r="R4914" i="33"/>
  <c r="S4914" i="33"/>
  <c r="C4915" i="33"/>
  <c r="H4915" i="33"/>
  <c r="I4915" i="33"/>
  <c r="L4915" i="33"/>
  <c r="O4915" i="33"/>
  <c r="Q4915" i="33"/>
  <c r="R4915" i="33"/>
  <c r="S4915" i="33"/>
  <c r="C4916" i="33"/>
  <c r="H4916" i="33"/>
  <c r="I4916" i="33"/>
  <c r="L4916" i="33"/>
  <c r="O4916" i="33"/>
  <c r="Q4916" i="33"/>
  <c r="R4916" i="33"/>
  <c r="S4916" i="33"/>
  <c r="C4917" i="33"/>
  <c r="H4917" i="33"/>
  <c r="I4917" i="33"/>
  <c r="L4917" i="33"/>
  <c r="O4917" i="33"/>
  <c r="Q4917" i="33"/>
  <c r="R4917" i="33"/>
  <c r="S4917" i="33"/>
  <c r="C4918" i="33"/>
  <c r="H4918" i="33"/>
  <c r="I4918" i="33"/>
  <c r="L4918" i="33"/>
  <c r="O4918" i="33"/>
  <c r="Q4918" i="33"/>
  <c r="R4918" i="33"/>
  <c r="S4918" i="33"/>
  <c r="C4919" i="33"/>
  <c r="H4919" i="33"/>
  <c r="I4919" i="33"/>
  <c r="L4919" i="33"/>
  <c r="O4919" i="33"/>
  <c r="Q4919" i="33"/>
  <c r="R4919" i="33"/>
  <c r="S4919" i="33"/>
  <c r="C4920" i="33"/>
  <c r="H4920" i="33"/>
  <c r="I4920" i="33"/>
  <c r="L4920" i="33"/>
  <c r="O4920" i="33"/>
  <c r="Q4920" i="33"/>
  <c r="R4920" i="33"/>
  <c r="S4920" i="33"/>
  <c r="C4921" i="33"/>
  <c r="H4921" i="33"/>
  <c r="I4921" i="33"/>
  <c r="L4921" i="33"/>
  <c r="O4921" i="33"/>
  <c r="Q4921" i="33"/>
  <c r="R4921" i="33"/>
  <c r="S4921" i="33"/>
  <c r="C4922" i="33"/>
  <c r="H4922" i="33"/>
  <c r="I4922" i="33"/>
  <c r="L4922" i="33"/>
  <c r="O4922" i="33"/>
  <c r="Q4922" i="33"/>
  <c r="R4922" i="33"/>
  <c r="S4922" i="33"/>
  <c r="C4923" i="33"/>
  <c r="H4923" i="33"/>
  <c r="I4923" i="33"/>
  <c r="L4923" i="33"/>
  <c r="O4923" i="33"/>
  <c r="Q4923" i="33"/>
  <c r="R4923" i="33"/>
  <c r="S4923" i="33"/>
  <c r="C4924" i="33"/>
  <c r="H4924" i="33"/>
  <c r="I4924" i="33"/>
  <c r="L4924" i="33"/>
  <c r="O4924" i="33"/>
  <c r="Q4924" i="33"/>
  <c r="R4924" i="33"/>
  <c r="S4924" i="33"/>
  <c r="C4925" i="33"/>
  <c r="H4925" i="33"/>
  <c r="I4925" i="33"/>
  <c r="L4925" i="33"/>
  <c r="O4925" i="33"/>
  <c r="Q4925" i="33"/>
  <c r="R4925" i="33"/>
  <c r="S4925" i="33"/>
  <c r="C4926" i="33"/>
  <c r="H4926" i="33"/>
  <c r="I4926" i="33"/>
  <c r="L4926" i="33"/>
  <c r="O4926" i="33"/>
  <c r="Q4926" i="33"/>
  <c r="R4926" i="33"/>
  <c r="S4926" i="33"/>
  <c r="C4927" i="33"/>
  <c r="H4927" i="33"/>
  <c r="I4927" i="33"/>
  <c r="L4927" i="33"/>
  <c r="O4927" i="33"/>
  <c r="Q4927" i="33"/>
  <c r="R4927" i="33"/>
  <c r="S4927" i="33"/>
  <c r="C4928" i="33"/>
  <c r="H4928" i="33"/>
  <c r="I4928" i="33"/>
  <c r="L4928" i="33"/>
  <c r="O4928" i="33"/>
  <c r="Q4928" i="33"/>
  <c r="R4928" i="33"/>
  <c r="S4928" i="33"/>
  <c r="C4929" i="33"/>
  <c r="H4929" i="33"/>
  <c r="I4929" i="33"/>
  <c r="L4929" i="33"/>
  <c r="O4929" i="33"/>
  <c r="Q4929" i="33"/>
  <c r="R4929" i="33"/>
  <c r="S4929" i="33"/>
  <c r="C4930" i="33"/>
  <c r="H4930" i="33"/>
  <c r="I4930" i="33"/>
  <c r="L4930" i="33"/>
  <c r="O4930" i="33"/>
  <c r="Q4930" i="33"/>
  <c r="R4930" i="33"/>
  <c r="S4930" i="33"/>
  <c r="C4931" i="33"/>
  <c r="H4931" i="33"/>
  <c r="I4931" i="33"/>
  <c r="L4931" i="33"/>
  <c r="O4931" i="33"/>
  <c r="Q4931" i="33"/>
  <c r="R4931" i="33"/>
  <c r="S4931" i="33"/>
  <c r="C4932" i="33"/>
  <c r="H4932" i="33"/>
  <c r="I4932" i="33"/>
  <c r="L4932" i="33"/>
  <c r="O4932" i="33"/>
  <c r="Q4932" i="33"/>
  <c r="R4932" i="33"/>
  <c r="S4932" i="33"/>
  <c r="C4933" i="33"/>
  <c r="H4933" i="33"/>
  <c r="I4933" i="33"/>
  <c r="L4933" i="33"/>
  <c r="O4933" i="33"/>
  <c r="Q4933" i="33"/>
  <c r="R4933" i="33"/>
  <c r="S4933" i="33"/>
  <c r="C4934" i="33"/>
  <c r="H4934" i="33"/>
  <c r="I4934" i="33"/>
  <c r="L4934" i="33"/>
  <c r="O4934" i="33"/>
  <c r="Q4934" i="33"/>
  <c r="R4934" i="33"/>
  <c r="S4934" i="33"/>
  <c r="C4935" i="33"/>
  <c r="H4935" i="33"/>
  <c r="I4935" i="33"/>
  <c r="L4935" i="33"/>
  <c r="O4935" i="33"/>
  <c r="Q4935" i="33"/>
  <c r="R4935" i="33"/>
  <c r="S4935" i="33"/>
  <c r="C4936" i="33"/>
  <c r="H4936" i="33"/>
  <c r="I4936" i="33"/>
  <c r="L4936" i="33"/>
  <c r="O4936" i="33"/>
  <c r="Q4936" i="33"/>
  <c r="R4936" i="33"/>
  <c r="S4936" i="33"/>
  <c r="C4937" i="33"/>
  <c r="H4937" i="33"/>
  <c r="I4937" i="33"/>
  <c r="L4937" i="33"/>
  <c r="O4937" i="33"/>
  <c r="Q4937" i="33"/>
  <c r="R4937" i="33"/>
  <c r="S4937" i="33"/>
  <c r="C4938" i="33"/>
  <c r="H4938" i="33"/>
  <c r="I4938" i="33"/>
  <c r="L4938" i="33"/>
  <c r="O4938" i="33"/>
  <c r="Q4938" i="33"/>
  <c r="R4938" i="33"/>
  <c r="S4938" i="33"/>
  <c r="C4939" i="33"/>
  <c r="H4939" i="33"/>
  <c r="I4939" i="33"/>
  <c r="L4939" i="33"/>
  <c r="O4939" i="33"/>
  <c r="Q4939" i="33"/>
  <c r="R4939" i="33"/>
  <c r="S4939" i="33"/>
  <c r="C4940" i="33"/>
  <c r="H4940" i="33"/>
  <c r="I4940" i="33"/>
  <c r="L4940" i="33"/>
  <c r="O4940" i="33"/>
  <c r="Q4940" i="33"/>
  <c r="R4940" i="33"/>
  <c r="S4940" i="33"/>
  <c r="C4941" i="33"/>
  <c r="H4941" i="33"/>
  <c r="I4941" i="33"/>
  <c r="L4941" i="33"/>
  <c r="O4941" i="33"/>
  <c r="Q4941" i="33"/>
  <c r="R4941" i="33"/>
  <c r="S4941" i="33"/>
  <c r="C4942" i="33"/>
  <c r="H4942" i="33"/>
  <c r="I4942" i="33"/>
  <c r="L4942" i="33"/>
  <c r="O4942" i="33"/>
  <c r="Q4942" i="33"/>
  <c r="R4942" i="33"/>
  <c r="S4942" i="33"/>
  <c r="C4943" i="33"/>
  <c r="H4943" i="33"/>
  <c r="I4943" i="33"/>
  <c r="L4943" i="33"/>
  <c r="O4943" i="33"/>
  <c r="Q4943" i="33"/>
  <c r="R4943" i="33"/>
  <c r="S4943" i="33"/>
  <c r="C4944" i="33"/>
  <c r="H4944" i="33"/>
  <c r="I4944" i="33"/>
  <c r="L4944" i="33"/>
  <c r="O4944" i="33"/>
  <c r="Q4944" i="33"/>
  <c r="R4944" i="33"/>
  <c r="S4944" i="33"/>
  <c r="C4945" i="33"/>
  <c r="H4945" i="33"/>
  <c r="I4945" i="33"/>
  <c r="L4945" i="33"/>
  <c r="O4945" i="33"/>
  <c r="Q4945" i="33"/>
  <c r="R4945" i="33"/>
  <c r="S4945" i="33"/>
  <c r="C4946" i="33"/>
  <c r="H4946" i="33"/>
  <c r="I4946" i="33"/>
  <c r="L4946" i="33"/>
  <c r="O4946" i="33"/>
  <c r="Q4946" i="33"/>
  <c r="R4946" i="33"/>
  <c r="S4946" i="33"/>
  <c r="C4947" i="33"/>
  <c r="H4947" i="33"/>
  <c r="I4947" i="33"/>
  <c r="L4947" i="33"/>
  <c r="O4947" i="33"/>
  <c r="Q4947" i="33"/>
  <c r="R4947" i="33"/>
  <c r="S4947" i="33"/>
  <c r="C4948" i="33"/>
  <c r="H4948" i="33"/>
  <c r="I4948" i="33"/>
  <c r="L4948" i="33"/>
  <c r="O4948" i="33"/>
  <c r="Q4948" i="33"/>
  <c r="R4948" i="33"/>
  <c r="S4948" i="33"/>
  <c r="C4949" i="33"/>
  <c r="H4949" i="33"/>
  <c r="I4949" i="33"/>
  <c r="L4949" i="33"/>
  <c r="O4949" i="33"/>
  <c r="Q4949" i="33"/>
  <c r="R4949" i="33"/>
  <c r="S4949" i="33"/>
  <c r="C4950" i="33"/>
  <c r="H4950" i="33"/>
  <c r="I4950" i="33"/>
  <c r="L4950" i="33"/>
  <c r="O4950" i="33"/>
  <c r="Q4950" i="33"/>
  <c r="R4950" i="33"/>
  <c r="S4950" i="33"/>
  <c r="C4951" i="33"/>
  <c r="H4951" i="33"/>
  <c r="I4951" i="33"/>
  <c r="L4951" i="33"/>
  <c r="O4951" i="33"/>
  <c r="Q4951" i="33"/>
  <c r="R4951" i="33"/>
  <c r="S4951" i="33"/>
  <c r="C4952" i="33"/>
  <c r="H4952" i="33"/>
  <c r="I4952" i="33"/>
  <c r="L4952" i="33"/>
  <c r="O4952" i="33"/>
  <c r="Q4952" i="33"/>
  <c r="R4952" i="33"/>
  <c r="S4952" i="33"/>
  <c r="C4953" i="33"/>
  <c r="H4953" i="33"/>
  <c r="I4953" i="33"/>
  <c r="L4953" i="33"/>
  <c r="O4953" i="33"/>
  <c r="Q4953" i="33"/>
  <c r="R4953" i="33"/>
  <c r="S4953" i="33"/>
  <c r="C4954" i="33"/>
  <c r="H4954" i="33"/>
  <c r="I4954" i="33"/>
  <c r="L4954" i="33"/>
  <c r="O4954" i="33"/>
  <c r="Q4954" i="33"/>
  <c r="R4954" i="33"/>
  <c r="S4954" i="33"/>
  <c r="C4955" i="33"/>
  <c r="H4955" i="33"/>
  <c r="I4955" i="33"/>
  <c r="L4955" i="33"/>
  <c r="O4955" i="33"/>
  <c r="Q4955" i="33"/>
  <c r="R4955" i="33"/>
  <c r="S4955" i="33"/>
  <c r="C4956" i="33"/>
  <c r="H4956" i="33"/>
  <c r="I4956" i="33"/>
  <c r="L4956" i="33"/>
  <c r="O4956" i="33"/>
  <c r="Q4956" i="33"/>
  <c r="R4956" i="33"/>
  <c r="S4956" i="33"/>
  <c r="C4957" i="33"/>
  <c r="H4957" i="33"/>
  <c r="I4957" i="33"/>
  <c r="L4957" i="33"/>
  <c r="O4957" i="33"/>
  <c r="Q4957" i="33"/>
  <c r="R4957" i="33"/>
  <c r="S4957" i="33"/>
  <c r="C4958" i="33"/>
  <c r="H4958" i="33"/>
  <c r="I4958" i="33"/>
  <c r="L4958" i="33"/>
  <c r="O4958" i="33"/>
  <c r="Q4958" i="33"/>
  <c r="R4958" i="33"/>
  <c r="S4958" i="33"/>
  <c r="C4959" i="33"/>
  <c r="H4959" i="33"/>
  <c r="I4959" i="33"/>
  <c r="L4959" i="33"/>
  <c r="O4959" i="33"/>
  <c r="Q4959" i="33"/>
  <c r="R4959" i="33"/>
  <c r="S4959" i="33"/>
  <c r="C4960" i="33"/>
  <c r="H4960" i="33"/>
  <c r="I4960" i="33"/>
  <c r="L4960" i="33"/>
  <c r="O4960" i="33"/>
  <c r="Q4960" i="33"/>
  <c r="R4960" i="33"/>
  <c r="S4960" i="33"/>
  <c r="C4961" i="33"/>
  <c r="H4961" i="33"/>
  <c r="I4961" i="33"/>
  <c r="L4961" i="33"/>
  <c r="O4961" i="33"/>
  <c r="Q4961" i="33"/>
  <c r="R4961" i="33"/>
  <c r="S4961" i="33"/>
  <c r="C4962" i="33"/>
  <c r="H4962" i="33"/>
  <c r="I4962" i="33"/>
  <c r="L4962" i="33"/>
  <c r="O4962" i="33"/>
  <c r="Q4962" i="33"/>
  <c r="R4962" i="33"/>
  <c r="S4962" i="33"/>
  <c r="C4963" i="33"/>
  <c r="H4963" i="33"/>
  <c r="I4963" i="33"/>
  <c r="L4963" i="33"/>
  <c r="O4963" i="33"/>
  <c r="Q4963" i="33"/>
  <c r="R4963" i="33"/>
  <c r="S4963" i="33"/>
  <c r="C4964" i="33"/>
  <c r="H4964" i="33"/>
  <c r="I4964" i="33"/>
  <c r="L4964" i="33"/>
  <c r="O4964" i="33"/>
  <c r="Q4964" i="33"/>
  <c r="R4964" i="33"/>
  <c r="S4964" i="33"/>
  <c r="C4965" i="33"/>
  <c r="H4965" i="33"/>
  <c r="I4965" i="33"/>
  <c r="L4965" i="33"/>
  <c r="O4965" i="33"/>
  <c r="Q4965" i="33"/>
  <c r="R4965" i="33"/>
  <c r="S4965" i="33"/>
  <c r="C4966" i="33"/>
  <c r="H4966" i="33"/>
  <c r="I4966" i="33"/>
  <c r="L4966" i="33"/>
  <c r="O4966" i="33"/>
  <c r="Q4966" i="33"/>
  <c r="R4966" i="33"/>
  <c r="S4966" i="33"/>
  <c r="C4967" i="33"/>
  <c r="H4967" i="33"/>
  <c r="I4967" i="33"/>
  <c r="L4967" i="33"/>
  <c r="O4967" i="33"/>
  <c r="Q4967" i="33"/>
  <c r="R4967" i="33"/>
  <c r="S4967" i="33"/>
  <c r="C4968" i="33"/>
  <c r="H4968" i="33"/>
  <c r="I4968" i="33"/>
  <c r="L4968" i="33"/>
  <c r="O4968" i="33"/>
  <c r="Q4968" i="33"/>
  <c r="R4968" i="33"/>
  <c r="S4968" i="33"/>
  <c r="C4969" i="33"/>
  <c r="H4969" i="33"/>
  <c r="I4969" i="33"/>
  <c r="L4969" i="33"/>
  <c r="O4969" i="33"/>
  <c r="Q4969" i="33"/>
  <c r="R4969" i="33"/>
  <c r="S4969" i="33"/>
  <c r="C4970" i="33"/>
  <c r="H4970" i="33"/>
  <c r="I4970" i="33"/>
  <c r="L4970" i="33"/>
  <c r="O4970" i="33"/>
  <c r="Q4970" i="33"/>
  <c r="R4970" i="33"/>
  <c r="S4970" i="33"/>
  <c r="C4971" i="33"/>
  <c r="H4971" i="33"/>
  <c r="I4971" i="33"/>
  <c r="L4971" i="33"/>
  <c r="O4971" i="33"/>
  <c r="Q4971" i="33"/>
  <c r="R4971" i="33"/>
  <c r="S4971" i="33"/>
  <c r="C4972" i="33"/>
  <c r="H4972" i="33"/>
  <c r="I4972" i="33"/>
  <c r="L4972" i="33"/>
  <c r="O4972" i="33"/>
  <c r="Q4972" i="33"/>
  <c r="R4972" i="33"/>
  <c r="S4972" i="33"/>
  <c r="C4973" i="33"/>
  <c r="H4973" i="33"/>
  <c r="I4973" i="33"/>
  <c r="L4973" i="33"/>
  <c r="O4973" i="33"/>
  <c r="Q4973" i="33"/>
  <c r="R4973" i="33"/>
  <c r="S4973" i="33"/>
  <c r="C4974" i="33"/>
  <c r="H4974" i="33"/>
  <c r="I4974" i="33"/>
  <c r="L4974" i="33"/>
  <c r="O4974" i="33"/>
  <c r="Q4974" i="33"/>
  <c r="R4974" i="33"/>
  <c r="S4974" i="33"/>
  <c r="C4975" i="33"/>
  <c r="H4975" i="33"/>
  <c r="I4975" i="33"/>
  <c r="L4975" i="33"/>
  <c r="O4975" i="33"/>
  <c r="Q4975" i="33"/>
  <c r="R4975" i="33"/>
  <c r="S4975" i="33"/>
  <c r="C4976" i="33"/>
  <c r="H4976" i="33"/>
  <c r="I4976" i="33"/>
  <c r="L4976" i="33"/>
  <c r="O4976" i="33"/>
  <c r="Q4976" i="33"/>
  <c r="R4976" i="33"/>
  <c r="S4976" i="33"/>
  <c r="C4977" i="33"/>
  <c r="H4977" i="33"/>
  <c r="I4977" i="33"/>
  <c r="L4977" i="33"/>
  <c r="O4977" i="33"/>
  <c r="Q4977" i="33"/>
  <c r="R4977" i="33"/>
  <c r="S4977" i="33"/>
  <c r="C4978" i="33"/>
  <c r="H4978" i="33"/>
  <c r="I4978" i="33"/>
  <c r="L4978" i="33"/>
  <c r="O4978" i="33"/>
  <c r="Q4978" i="33"/>
  <c r="R4978" i="33"/>
  <c r="S4978" i="33"/>
  <c r="C4979" i="33"/>
  <c r="H4979" i="33"/>
  <c r="I4979" i="33"/>
  <c r="L4979" i="33"/>
  <c r="O4979" i="33"/>
  <c r="Q4979" i="33"/>
  <c r="R4979" i="33"/>
  <c r="S4979" i="33"/>
  <c r="C4980" i="33"/>
  <c r="H4980" i="33"/>
  <c r="I4980" i="33"/>
  <c r="L4980" i="33"/>
  <c r="O4980" i="33"/>
  <c r="Q4980" i="33"/>
  <c r="R4980" i="33"/>
  <c r="S4980" i="33"/>
  <c r="C4981" i="33"/>
  <c r="H4981" i="33"/>
  <c r="I4981" i="33"/>
  <c r="L4981" i="33"/>
  <c r="O4981" i="33"/>
  <c r="Q4981" i="33"/>
  <c r="R4981" i="33"/>
  <c r="S4981" i="33"/>
  <c r="C4982" i="33"/>
  <c r="H4982" i="33"/>
  <c r="I4982" i="33"/>
  <c r="L4982" i="33"/>
  <c r="O4982" i="33"/>
  <c r="Q4982" i="33"/>
  <c r="R4982" i="33"/>
  <c r="S4982" i="33"/>
  <c r="C4983" i="33"/>
  <c r="H4983" i="33"/>
  <c r="I4983" i="33"/>
  <c r="L4983" i="33"/>
  <c r="O4983" i="33"/>
  <c r="Q4983" i="33"/>
  <c r="R4983" i="33"/>
  <c r="S4983" i="33"/>
  <c r="C4984" i="33"/>
  <c r="H4984" i="33"/>
  <c r="I4984" i="33"/>
  <c r="L4984" i="33"/>
  <c r="O4984" i="33"/>
  <c r="Q4984" i="33"/>
  <c r="R4984" i="33"/>
  <c r="S4984" i="33"/>
  <c r="C4985" i="33"/>
  <c r="H4985" i="33"/>
  <c r="I4985" i="33"/>
  <c r="L4985" i="33"/>
  <c r="O4985" i="33"/>
  <c r="Q4985" i="33"/>
  <c r="R4985" i="33"/>
  <c r="S4985" i="33"/>
  <c r="C4986" i="33"/>
  <c r="H4986" i="33"/>
  <c r="I4986" i="33"/>
  <c r="L4986" i="33"/>
  <c r="O4986" i="33"/>
  <c r="Q4986" i="33"/>
  <c r="R4986" i="33"/>
  <c r="S4986" i="33"/>
  <c r="C4987" i="33"/>
  <c r="H4987" i="33"/>
  <c r="I4987" i="33"/>
  <c r="L4987" i="33"/>
  <c r="O4987" i="33"/>
  <c r="Q4987" i="33"/>
  <c r="R4987" i="33"/>
  <c r="S4987" i="33"/>
  <c r="C4988" i="33"/>
  <c r="H4988" i="33"/>
  <c r="I4988" i="33"/>
  <c r="L4988" i="33"/>
  <c r="O4988" i="33"/>
  <c r="Q4988" i="33"/>
  <c r="R4988" i="33"/>
  <c r="S4988" i="33"/>
  <c r="C4989" i="33"/>
  <c r="H4989" i="33"/>
  <c r="I4989" i="33"/>
  <c r="L4989" i="33"/>
  <c r="O4989" i="33"/>
  <c r="Q4989" i="33"/>
  <c r="R4989" i="33"/>
  <c r="S4989" i="33"/>
  <c r="C4990" i="33"/>
  <c r="H4990" i="33"/>
  <c r="I4990" i="33"/>
  <c r="L4990" i="33"/>
  <c r="O4990" i="33"/>
  <c r="Q4990" i="33"/>
  <c r="R4990" i="33"/>
  <c r="S4990" i="33"/>
  <c r="C4991" i="33"/>
  <c r="H4991" i="33"/>
  <c r="I4991" i="33"/>
  <c r="L4991" i="33"/>
  <c r="O4991" i="33"/>
  <c r="Q4991" i="33"/>
  <c r="R4991" i="33"/>
  <c r="S4991" i="33"/>
  <c r="C4992" i="33"/>
  <c r="H4992" i="33"/>
  <c r="I4992" i="33"/>
  <c r="L4992" i="33"/>
  <c r="O4992" i="33"/>
  <c r="Q4992" i="33"/>
  <c r="R4992" i="33"/>
  <c r="S4992" i="33"/>
  <c r="C4993" i="33"/>
  <c r="H4993" i="33"/>
  <c r="I4993" i="33"/>
  <c r="L4993" i="33"/>
  <c r="O4993" i="33"/>
  <c r="Q4993" i="33"/>
  <c r="R4993" i="33"/>
  <c r="S4993" i="33"/>
  <c r="C4994" i="33"/>
  <c r="H4994" i="33"/>
  <c r="I4994" i="33"/>
  <c r="L4994" i="33"/>
  <c r="O4994" i="33"/>
  <c r="Q4994" i="33"/>
  <c r="R4994" i="33"/>
  <c r="S4994" i="33"/>
  <c r="C4995" i="33"/>
  <c r="H4995" i="33"/>
  <c r="I4995" i="33"/>
  <c r="L4995" i="33"/>
  <c r="O4995" i="33"/>
  <c r="Q4995" i="33"/>
  <c r="R4995" i="33"/>
  <c r="S4995" i="33"/>
  <c r="C4996" i="33"/>
  <c r="H4996" i="33"/>
  <c r="I4996" i="33"/>
  <c r="L4996" i="33"/>
  <c r="O4996" i="33"/>
  <c r="Q4996" i="33"/>
  <c r="R4996" i="33"/>
  <c r="S4996" i="33"/>
  <c r="C4997" i="33"/>
  <c r="H4997" i="33"/>
  <c r="I4997" i="33"/>
  <c r="L4997" i="33"/>
  <c r="O4997" i="33"/>
  <c r="Q4997" i="33"/>
  <c r="R4997" i="33"/>
  <c r="S4997" i="33"/>
  <c r="C4998" i="33"/>
  <c r="H4998" i="33"/>
  <c r="I4998" i="33"/>
  <c r="L4998" i="33"/>
  <c r="O4998" i="33"/>
  <c r="Q4998" i="33"/>
  <c r="R4998" i="33"/>
  <c r="S4998" i="33"/>
  <c r="C4999" i="33"/>
  <c r="H4999" i="33"/>
  <c r="I4999" i="33"/>
  <c r="L4999" i="33"/>
  <c r="O4999" i="33"/>
  <c r="Q4999" i="33"/>
  <c r="R4999" i="33"/>
  <c r="S4999" i="33"/>
  <c r="C5000" i="33"/>
  <c r="H5000" i="33"/>
  <c r="I5000" i="33"/>
  <c r="L5000" i="33"/>
  <c r="O5000" i="33"/>
  <c r="Q5000" i="33"/>
  <c r="R5000" i="33"/>
  <c r="S5000" i="33"/>
  <c r="C5001" i="33"/>
  <c r="H5001" i="33"/>
  <c r="I5001" i="33"/>
  <c r="L5001" i="33"/>
  <c r="O5001" i="33"/>
  <c r="Q5001" i="33"/>
  <c r="R5001" i="33"/>
  <c r="S5001" i="33"/>
  <c r="C5002" i="33"/>
  <c r="H5002" i="33"/>
  <c r="I5002" i="33"/>
  <c r="L5002" i="33"/>
  <c r="O5002" i="33"/>
  <c r="Q5002" i="33"/>
  <c r="R5002" i="33"/>
  <c r="S5002" i="33"/>
  <c r="C5003" i="33"/>
  <c r="H5003" i="33"/>
  <c r="I5003" i="33"/>
  <c r="L5003" i="33"/>
  <c r="O5003" i="33"/>
  <c r="Q5003" i="33"/>
  <c r="R5003" i="33"/>
  <c r="S5003" i="33"/>
  <c r="C5004" i="33"/>
  <c r="H5004" i="33"/>
  <c r="I5004" i="33"/>
  <c r="L5004" i="33"/>
  <c r="O5004" i="33"/>
  <c r="Q5004" i="33"/>
  <c r="R5004" i="33"/>
  <c r="S5004" i="33"/>
  <c r="C5005" i="33"/>
  <c r="H5005" i="33"/>
  <c r="I5005" i="33"/>
  <c r="L5005" i="33"/>
  <c r="O5005" i="33"/>
  <c r="Q5005" i="33"/>
  <c r="R5005" i="33"/>
  <c r="S5005" i="33"/>
  <c r="C5006" i="33"/>
  <c r="H5006" i="33"/>
  <c r="I5006" i="33"/>
  <c r="L5006" i="33"/>
  <c r="O5006" i="33"/>
  <c r="Q5006" i="33"/>
  <c r="R5006" i="33"/>
  <c r="S5006" i="33"/>
  <c r="C5007" i="33"/>
  <c r="H5007" i="33"/>
  <c r="I5007" i="33"/>
  <c r="L5007" i="33"/>
  <c r="O5007" i="33"/>
  <c r="Q5007" i="33"/>
  <c r="R5007" i="33"/>
  <c r="S5007" i="33"/>
  <c r="C5008" i="33"/>
  <c r="H5008" i="33"/>
  <c r="I5008" i="33"/>
  <c r="L5008" i="33"/>
  <c r="O5008" i="33"/>
  <c r="Q5008" i="33"/>
  <c r="R5008" i="33"/>
  <c r="S5008" i="33"/>
  <c r="C5009" i="33"/>
  <c r="H5009" i="33"/>
  <c r="I5009" i="33"/>
  <c r="L5009" i="33"/>
  <c r="O5009" i="33"/>
  <c r="Q5009" i="33"/>
  <c r="R5009" i="33"/>
  <c r="S5009" i="33"/>
  <c r="C5010" i="33"/>
  <c r="H5010" i="33"/>
  <c r="I5010" i="33"/>
  <c r="L5010" i="33"/>
  <c r="O5010" i="33"/>
  <c r="Q5010" i="33"/>
  <c r="R5010" i="33"/>
  <c r="S5010" i="33"/>
  <c r="C5011" i="33"/>
  <c r="H5011" i="33"/>
  <c r="I5011" i="33"/>
  <c r="L5011" i="33"/>
  <c r="O5011" i="33"/>
  <c r="Q5011" i="33"/>
  <c r="R5011" i="33"/>
  <c r="S5011" i="33"/>
  <c r="C5012" i="33"/>
  <c r="H5012" i="33"/>
  <c r="I5012" i="33"/>
  <c r="L5012" i="33"/>
  <c r="O5012" i="33"/>
  <c r="Q5012" i="33"/>
  <c r="R5012" i="33"/>
  <c r="S5012" i="33"/>
  <c r="C5013" i="33"/>
  <c r="H5013" i="33"/>
  <c r="I5013" i="33"/>
  <c r="L5013" i="33"/>
  <c r="O5013" i="33"/>
  <c r="Q5013" i="33"/>
  <c r="R5013" i="33"/>
  <c r="S5013" i="33"/>
  <c r="C5014" i="33"/>
  <c r="H5014" i="33"/>
  <c r="I5014" i="33"/>
  <c r="L5014" i="33"/>
  <c r="O5014" i="33"/>
  <c r="Q5014" i="33"/>
  <c r="R5014" i="33"/>
  <c r="S5014" i="33"/>
  <c r="C5015" i="33"/>
  <c r="H5015" i="33"/>
  <c r="I5015" i="33"/>
  <c r="L5015" i="33"/>
  <c r="O5015" i="33"/>
  <c r="Q5015" i="33"/>
  <c r="R5015" i="33"/>
  <c r="S5015" i="33"/>
  <c r="C5016" i="33"/>
  <c r="H5016" i="33"/>
  <c r="I5016" i="33"/>
  <c r="L5016" i="33"/>
  <c r="O5016" i="33"/>
  <c r="Q5016" i="33"/>
  <c r="R5016" i="33"/>
  <c r="S5016" i="33"/>
  <c r="C5017" i="33"/>
  <c r="H5017" i="33"/>
  <c r="I5017" i="33"/>
  <c r="L5017" i="33"/>
  <c r="O5017" i="33"/>
  <c r="Q5017" i="33"/>
  <c r="R5017" i="33"/>
  <c r="S5017" i="33"/>
  <c r="C5018" i="33"/>
  <c r="H5018" i="33"/>
  <c r="I5018" i="33"/>
  <c r="L5018" i="33"/>
  <c r="O5018" i="33"/>
  <c r="Q5018" i="33"/>
  <c r="R5018" i="33"/>
  <c r="S5018" i="33"/>
  <c r="C5019" i="33"/>
  <c r="H5019" i="33"/>
  <c r="I5019" i="33"/>
  <c r="L5019" i="33"/>
  <c r="O5019" i="33"/>
  <c r="Q5019" i="33"/>
  <c r="R5019" i="33"/>
  <c r="S5019" i="33"/>
  <c r="C5020" i="33"/>
  <c r="H5020" i="33"/>
  <c r="I5020" i="33"/>
  <c r="L5020" i="33"/>
  <c r="O5020" i="33"/>
  <c r="Q5020" i="33"/>
  <c r="R5020" i="33"/>
  <c r="S5020" i="33"/>
  <c r="C5021" i="33"/>
  <c r="H5021" i="33"/>
  <c r="I5021" i="33"/>
  <c r="L5021" i="33"/>
  <c r="O5021" i="33"/>
  <c r="Q5021" i="33"/>
  <c r="R5021" i="33"/>
  <c r="S5021" i="33"/>
  <c r="C5022" i="33"/>
  <c r="H5022" i="33"/>
  <c r="I5022" i="33"/>
  <c r="L5022" i="33"/>
  <c r="O5022" i="33"/>
  <c r="Q5022" i="33"/>
  <c r="R5022" i="33"/>
  <c r="S5022" i="33"/>
  <c r="C5023" i="33"/>
  <c r="H5023" i="33"/>
  <c r="I5023" i="33"/>
  <c r="L5023" i="33"/>
  <c r="O5023" i="33"/>
  <c r="Q5023" i="33"/>
  <c r="R5023" i="33"/>
  <c r="S5023" i="33"/>
  <c r="C5024" i="33"/>
  <c r="H5024" i="33"/>
  <c r="I5024" i="33"/>
  <c r="L5024" i="33"/>
  <c r="O5024" i="33"/>
  <c r="Q5024" i="33"/>
  <c r="R5024" i="33"/>
  <c r="S5024" i="33"/>
  <c r="C5025" i="33"/>
  <c r="H5025" i="33"/>
  <c r="I5025" i="33"/>
  <c r="L5025" i="33"/>
  <c r="O5025" i="33"/>
  <c r="Q5025" i="33"/>
  <c r="R5025" i="33"/>
  <c r="S5025" i="33"/>
  <c r="C5026" i="33"/>
  <c r="H5026" i="33"/>
  <c r="I5026" i="33"/>
  <c r="L5026" i="33"/>
  <c r="O5026" i="33"/>
  <c r="Q5026" i="33"/>
  <c r="R5026" i="33"/>
  <c r="S5026" i="33"/>
  <c r="C5027" i="33"/>
  <c r="H5027" i="33"/>
  <c r="I5027" i="33"/>
  <c r="L5027" i="33"/>
  <c r="O5027" i="33"/>
  <c r="Q5027" i="33"/>
  <c r="R5027" i="33"/>
  <c r="S5027" i="33"/>
  <c r="C5028" i="33"/>
  <c r="H5028" i="33"/>
  <c r="I5028" i="33"/>
  <c r="L5028" i="33"/>
  <c r="O5028" i="33"/>
  <c r="Q5028" i="33"/>
  <c r="R5028" i="33"/>
  <c r="S5028" i="33"/>
  <c r="C5029" i="33"/>
  <c r="H5029" i="33"/>
  <c r="I5029" i="33"/>
  <c r="L5029" i="33"/>
  <c r="O5029" i="33"/>
  <c r="Q5029" i="33"/>
  <c r="R5029" i="33"/>
  <c r="S5029" i="33"/>
  <c r="C5030" i="33"/>
  <c r="H5030" i="33"/>
  <c r="I5030" i="33"/>
  <c r="L5030" i="33"/>
  <c r="O5030" i="33"/>
  <c r="Q5030" i="33"/>
  <c r="R5030" i="33"/>
  <c r="S5030" i="33"/>
  <c r="C5031" i="33"/>
  <c r="H5031" i="33"/>
  <c r="I5031" i="33"/>
  <c r="L5031" i="33"/>
  <c r="O5031" i="33"/>
  <c r="Q5031" i="33"/>
  <c r="R5031" i="33"/>
  <c r="S5031" i="33"/>
  <c r="C5032" i="33"/>
  <c r="H5032" i="33"/>
  <c r="I5032" i="33"/>
  <c r="L5032" i="33"/>
  <c r="O5032" i="33"/>
  <c r="Q5032" i="33"/>
  <c r="R5032" i="33"/>
  <c r="S5032" i="33"/>
  <c r="C5033" i="33"/>
  <c r="H5033" i="33"/>
  <c r="I5033" i="33"/>
  <c r="L5033" i="33"/>
  <c r="O5033" i="33"/>
  <c r="Q5033" i="33"/>
  <c r="R5033" i="33"/>
  <c r="S5033" i="33"/>
  <c r="C5034" i="33"/>
  <c r="H5034" i="33"/>
  <c r="I5034" i="33"/>
  <c r="L5034" i="33"/>
  <c r="O5034" i="33"/>
  <c r="Q5034" i="33"/>
  <c r="R5034" i="33"/>
  <c r="S5034" i="33"/>
  <c r="C5035" i="33"/>
  <c r="H5035" i="33"/>
  <c r="I5035" i="33"/>
  <c r="L5035" i="33"/>
  <c r="O5035" i="33"/>
  <c r="Q5035" i="33"/>
  <c r="R5035" i="33"/>
  <c r="S5035" i="33"/>
  <c r="C5036" i="33"/>
  <c r="H5036" i="33"/>
  <c r="I5036" i="33"/>
  <c r="L5036" i="33"/>
  <c r="O5036" i="33"/>
  <c r="Q5036" i="33"/>
  <c r="R5036" i="33"/>
  <c r="S5036" i="33"/>
  <c r="C5037" i="33"/>
  <c r="H5037" i="33"/>
  <c r="I5037" i="33"/>
  <c r="L5037" i="33"/>
  <c r="O5037" i="33"/>
  <c r="Q5037" i="33"/>
  <c r="R5037" i="33"/>
  <c r="S5037" i="33"/>
  <c r="C5038" i="33"/>
  <c r="H5038" i="33"/>
  <c r="I5038" i="33"/>
  <c r="L5038" i="33"/>
  <c r="O5038" i="33"/>
  <c r="Q5038" i="33"/>
  <c r="R5038" i="33"/>
  <c r="S5038" i="33"/>
  <c r="C5039" i="33"/>
  <c r="H5039" i="33"/>
  <c r="I5039" i="33"/>
  <c r="L5039" i="33"/>
  <c r="O5039" i="33"/>
  <c r="Q5039" i="33"/>
  <c r="R5039" i="33"/>
  <c r="S5039" i="33"/>
  <c r="C5040" i="33"/>
  <c r="H5040" i="33"/>
  <c r="I5040" i="33"/>
  <c r="L5040" i="33"/>
  <c r="O5040" i="33"/>
  <c r="Q5040" i="33"/>
  <c r="R5040" i="33"/>
  <c r="S5040" i="33"/>
  <c r="C5041" i="33"/>
  <c r="H5041" i="33"/>
  <c r="I5041" i="33"/>
  <c r="L5041" i="33"/>
  <c r="O5041" i="33"/>
  <c r="Q5041" i="33"/>
  <c r="R5041" i="33"/>
  <c r="S5041" i="33"/>
  <c r="C5042" i="33"/>
  <c r="H5042" i="33"/>
  <c r="I5042" i="33"/>
  <c r="L5042" i="33"/>
  <c r="O5042" i="33"/>
  <c r="Q5042" i="33"/>
  <c r="R5042" i="33"/>
  <c r="S5042" i="33"/>
  <c r="C5043" i="33"/>
  <c r="H5043" i="33"/>
  <c r="I5043" i="33"/>
  <c r="L5043" i="33"/>
  <c r="O5043" i="33"/>
  <c r="Q5043" i="33"/>
  <c r="R5043" i="33"/>
  <c r="S5043" i="33"/>
  <c r="C5044" i="33"/>
  <c r="H5044" i="33"/>
  <c r="I5044" i="33"/>
  <c r="L5044" i="33"/>
  <c r="O5044" i="33"/>
  <c r="Q5044" i="33"/>
  <c r="R5044" i="33"/>
  <c r="S5044" i="33"/>
  <c r="C5045" i="33"/>
  <c r="H5045" i="33"/>
  <c r="I5045" i="33"/>
  <c r="L5045" i="33"/>
  <c r="O5045" i="33"/>
  <c r="Q5045" i="33"/>
  <c r="R5045" i="33"/>
  <c r="S5045" i="33"/>
  <c r="C5046" i="33"/>
  <c r="H5046" i="33"/>
  <c r="I5046" i="33"/>
  <c r="L5046" i="33"/>
  <c r="O5046" i="33"/>
  <c r="Q5046" i="33"/>
  <c r="R5046" i="33"/>
  <c r="S5046" i="33"/>
  <c r="C5047" i="33"/>
  <c r="H5047" i="33"/>
  <c r="I5047" i="33"/>
  <c r="L5047" i="33"/>
  <c r="O5047" i="33"/>
  <c r="Q5047" i="33"/>
  <c r="R5047" i="33"/>
  <c r="S5047" i="33"/>
  <c r="C5048" i="33"/>
  <c r="H5048" i="33"/>
  <c r="I5048" i="33"/>
  <c r="L5048" i="33"/>
  <c r="O5048" i="33"/>
  <c r="Q5048" i="33"/>
  <c r="R5048" i="33"/>
  <c r="S5048" i="33"/>
  <c r="C5049" i="33"/>
  <c r="H5049" i="33"/>
  <c r="I5049" i="33"/>
  <c r="L5049" i="33"/>
  <c r="O5049" i="33"/>
  <c r="Q5049" i="33"/>
  <c r="R5049" i="33"/>
  <c r="S5049" i="33"/>
  <c r="C5050" i="33"/>
  <c r="H5050" i="33"/>
  <c r="I5050" i="33"/>
  <c r="L5050" i="33"/>
  <c r="O5050" i="33"/>
  <c r="Q5050" i="33"/>
  <c r="R5050" i="33"/>
  <c r="S5050" i="33"/>
  <c r="C5051" i="33"/>
  <c r="H5051" i="33"/>
  <c r="I5051" i="33"/>
  <c r="L5051" i="33"/>
  <c r="O5051" i="33"/>
  <c r="Q5051" i="33"/>
  <c r="R5051" i="33"/>
  <c r="S5051" i="33"/>
  <c r="C5052" i="33"/>
  <c r="H5052" i="33"/>
  <c r="I5052" i="33"/>
  <c r="L5052" i="33"/>
  <c r="O5052" i="33"/>
  <c r="Q5052" i="33"/>
  <c r="R5052" i="33"/>
  <c r="S5052" i="33"/>
  <c r="C5053" i="33"/>
  <c r="H5053" i="33"/>
  <c r="I5053" i="33"/>
  <c r="L5053" i="33"/>
  <c r="O5053" i="33"/>
  <c r="Q5053" i="33"/>
  <c r="R5053" i="33"/>
  <c r="S5053" i="33"/>
  <c r="C5054" i="33"/>
  <c r="H5054" i="33"/>
  <c r="I5054" i="33"/>
  <c r="L5054" i="33"/>
  <c r="O5054" i="33"/>
  <c r="Q5054" i="33"/>
  <c r="R5054" i="33"/>
  <c r="S5054" i="33"/>
  <c r="C5055" i="33"/>
  <c r="H5055" i="33"/>
  <c r="I5055" i="33"/>
  <c r="L5055" i="33"/>
  <c r="O5055" i="33"/>
  <c r="Q5055" i="33"/>
  <c r="R5055" i="33"/>
  <c r="S5055" i="33"/>
  <c r="C5056" i="33"/>
  <c r="H5056" i="33"/>
  <c r="I5056" i="33"/>
  <c r="L5056" i="33"/>
  <c r="O5056" i="33"/>
  <c r="Q5056" i="33"/>
  <c r="R5056" i="33"/>
  <c r="S5056" i="33"/>
  <c r="C5057" i="33"/>
  <c r="H5057" i="33"/>
  <c r="I5057" i="33"/>
  <c r="L5057" i="33"/>
  <c r="O5057" i="33"/>
  <c r="Q5057" i="33"/>
  <c r="R5057" i="33"/>
  <c r="S5057" i="33"/>
  <c r="C5058" i="33"/>
  <c r="H5058" i="33"/>
  <c r="I5058" i="33"/>
  <c r="L5058" i="33"/>
  <c r="O5058" i="33"/>
  <c r="Q5058" i="33"/>
  <c r="R5058" i="33"/>
  <c r="S5058" i="33"/>
  <c r="C5059" i="33"/>
  <c r="H5059" i="33"/>
  <c r="I5059" i="33"/>
  <c r="L5059" i="33"/>
  <c r="O5059" i="33"/>
  <c r="Q5059" i="33"/>
  <c r="R5059" i="33"/>
  <c r="S5059" i="33"/>
  <c r="C5060" i="33"/>
  <c r="H5060" i="33"/>
  <c r="I5060" i="33"/>
  <c r="L5060" i="33"/>
  <c r="O5060" i="33"/>
  <c r="Q5060" i="33"/>
  <c r="R5060" i="33"/>
  <c r="S5060" i="33"/>
  <c r="C5061" i="33"/>
  <c r="H5061" i="33"/>
  <c r="I5061" i="33"/>
  <c r="L5061" i="33"/>
  <c r="O5061" i="33"/>
  <c r="Q5061" i="33"/>
  <c r="R5061" i="33"/>
  <c r="S5061" i="33"/>
  <c r="C5062" i="33"/>
  <c r="H5062" i="33"/>
  <c r="I5062" i="33"/>
  <c r="L5062" i="33"/>
  <c r="O5062" i="33"/>
  <c r="Q5062" i="33"/>
  <c r="R5062" i="33"/>
  <c r="S5062" i="33"/>
  <c r="C5063" i="33"/>
  <c r="H5063" i="33"/>
  <c r="I5063" i="33"/>
  <c r="L5063" i="33"/>
  <c r="O5063" i="33"/>
  <c r="Q5063" i="33"/>
  <c r="R5063" i="33"/>
  <c r="S5063" i="33"/>
  <c r="C5064" i="33"/>
  <c r="H5064" i="33"/>
  <c r="I5064" i="33"/>
  <c r="L5064" i="33"/>
  <c r="O5064" i="33"/>
  <c r="Q5064" i="33"/>
  <c r="R5064" i="33"/>
  <c r="S5064" i="33"/>
  <c r="C5065" i="33"/>
  <c r="H5065" i="33"/>
  <c r="I5065" i="33"/>
  <c r="L5065" i="33"/>
  <c r="O5065" i="33"/>
  <c r="Q5065" i="33"/>
  <c r="R5065" i="33"/>
  <c r="S5065" i="33"/>
  <c r="C5066" i="33"/>
  <c r="H5066" i="33"/>
  <c r="I5066" i="33"/>
  <c r="L5066" i="33"/>
  <c r="O5066" i="33"/>
  <c r="Q5066" i="33"/>
  <c r="R5066" i="33"/>
  <c r="S5066" i="33"/>
  <c r="C5067" i="33"/>
  <c r="H5067" i="33"/>
  <c r="I5067" i="33"/>
  <c r="L5067" i="33"/>
  <c r="O5067" i="33"/>
  <c r="Q5067" i="33"/>
  <c r="R5067" i="33"/>
  <c r="S5067" i="33"/>
  <c r="C5068" i="33"/>
  <c r="H5068" i="33"/>
  <c r="I5068" i="33"/>
  <c r="L5068" i="33"/>
  <c r="O5068" i="33"/>
  <c r="Q5068" i="33"/>
  <c r="R5068" i="33"/>
  <c r="S5068" i="33"/>
  <c r="C5069" i="33"/>
  <c r="H5069" i="33"/>
  <c r="I5069" i="33"/>
  <c r="L5069" i="33"/>
  <c r="O5069" i="33"/>
  <c r="Q5069" i="33"/>
  <c r="R5069" i="33"/>
  <c r="S5069" i="33"/>
  <c r="C5070" i="33"/>
  <c r="H5070" i="33"/>
  <c r="I5070" i="33"/>
  <c r="L5070" i="33"/>
  <c r="O5070" i="33"/>
  <c r="Q5070" i="33"/>
  <c r="R5070" i="33"/>
  <c r="S5070" i="33"/>
  <c r="C5071" i="33"/>
  <c r="H5071" i="33"/>
  <c r="I5071" i="33"/>
  <c r="L5071" i="33"/>
  <c r="O5071" i="33"/>
  <c r="Q5071" i="33"/>
  <c r="R5071" i="33"/>
  <c r="S5071" i="33"/>
  <c r="C5072" i="33"/>
  <c r="H5072" i="33"/>
  <c r="I5072" i="33"/>
  <c r="L5072" i="33"/>
  <c r="O5072" i="33"/>
  <c r="Q5072" i="33"/>
  <c r="R5072" i="33"/>
  <c r="S5072" i="33"/>
  <c r="C5073" i="33"/>
  <c r="H5073" i="33"/>
  <c r="I5073" i="33"/>
  <c r="L5073" i="33"/>
  <c r="O5073" i="33"/>
  <c r="Q5073" i="33"/>
  <c r="R5073" i="33"/>
  <c r="S5073" i="33"/>
  <c r="C5074" i="33"/>
  <c r="H5074" i="33"/>
  <c r="I5074" i="33"/>
  <c r="L5074" i="33"/>
  <c r="O5074" i="33"/>
  <c r="Q5074" i="33"/>
  <c r="R5074" i="33"/>
  <c r="S5074" i="33"/>
  <c r="C5075" i="33"/>
  <c r="H5075" i="33"/>
  <c r="I5075" i="33"/>
  <c r="L5075" i="33"/>
  <c r="O5075" i="33"/>
  <c r="Q5075" i="33"/>
  <c r="R5075" i="33"/>
  <c r="S5075" i="33"/>
  <c r="C5076" i="33"/>
  <c r="H5076" i="33"/>
  <c r="I5076" i="33"/>
  <c r="L5076" i="33"/>
  <c r="O5076" i="33"/>
  <c r="Q5076" i="33"/>
  <c r="R5076" i="33"/>
  <c r="S5076" i="33"/>
  <c r="C5077" i="33"/>
  <c r="H5077" i="33"/>
  <c r="I5077" i="33"/>
  <c r="L5077" i="33"/>
  <c r="O5077" i="33"/>
  <c r="Q5077" i="33"/>
  <c r="R5077" i="33"/>
  <c r="S5077" i="33"/>
  <c r="C5078" i="33"/>
  <c r="H5078" i="33"/>
  <c r="I5078" i="33"/>
  <c r="L5078" i="33"/>
  <c r="O5078" i="33"/>
  <c r="Q5078" i="33"/>
  <c r="R5078" i="33"/>
  <c r="S5078" i="33"/>
  <c r="C5079" i="33"/>
  <c r="H5079" i="33"/>
  <c r="I5079" i="33"/>
  <c r="L5079" i="33"/>
  <c r="O5079" i="33"/>
  <c r="Q5079" i="33"/>
  <c r="R5079" i="33"/>
  <c r="S5079" i="33"/>
  <c r="C5080" i="33"/>
  <c r="H5080" i="33"/>
  <c r="I5080" i="33"/>
  <c r="L5080" i="33"/>
  <c r="O5080" i="33"/>
  <c r="Q5080" i="33"/>
  <c r="R5080" i="33"/>
  <c r="S5080" i="33"/>
  <c r="C5081" i="33"/>
  <c r="H5081" i="33"/>
  <c r="I5081" i="33"/>
  <c r="L5081" i="33"/>
  <c r="O5081" i="33"/>
  <c r="Q5081" i="33"/>
  <c r="R5081" i="33"/>
  <c r="S5081" i="33"/>
  <c r="C5082" i="33"/>
  <c r="H5082" i="33"/>
  <c r="I5082" i="33"/>
  <c r="L5082" i="33"/>
  <c r="O5082" i="33"/>
  <c r="Q5082" i="33"/>
  <c r="R5082" i="33"/>
  <c r="S5082" i="33"/>
  <c r="C5083" i="33"/>
  <c r="H5083" i="33"/>
  <c r="I5083" i="33"/>
  <c r="L5083" i="33"/>
  <c r="O5083" i="33"/>
  <c r="Q5083" i="33"/>
  <c r="R5083" i="33"/>
  <c r="S5083" i="33"/>
  <c r="C5084" i="33"/>
  <c r="H5084" i="33"/>
  <c r="I5084" i="33"/>
  <c r="L5084" i="33"/>
  <c r="O5084" i="33"/>
  <c r="Q5084" i="33"/>
  <c r="R5084" i="33"/>
  <c r="S5084" i="33"/>
  <c r="C5085" i="33"/>
  <c r="H5085" i="33"/>
  <c r="I5085" i="33"/>
  <c r="L5085" i="33"/>
  <c r="O5085" i="33"/>
  <c r="Q5085" i="33"/>
  <c r="R5085" i="33"/>
  <c r="S5085" i="33"/>
  <c r="C5086" i="33"/>
  <c r="H5086" i="33"/>
  <c r="I5086" i="33"/>
  <c r="L5086" i="33"/>
  <c r="O5086" i="33"/>
  <c r="Q5086" i="33"/>
  <c r="R5086" i="33"/>
  <c r="S5086" i="33"/>
  <c r="C5087" i="33"/>
  <c r="H5087" i="33"/>
  <c r="I5087" i="33"/>
  <c r="L5087" i="33"/>
  <c r="O5087" i="33"/>
  <c r="Q5087" i="33"/>
  <c r="R5087" i="33"/>
  <c r="S5087" i="33"/>
  <c r="C5088" i="33"/>
  <c r="H5088" i="33"/>
  <c r="I5088" i="33"/>
  <c r="L5088" i="33"/>
  <c r="O5088" i="33"/>
  <c r="Q5088" i="33"/>
  <c r="R5088" i="33"/>
  <c r="S5088" i="33"/>
  <c r="C5089" i="33"/>
  <c r="H5089" i="33"/>
  <c r="I5089" i="33"/>
  <c r="L5089" i="33"/>
  <c r="O5089" i="33"/>
  <c r="Q5089" i="33"/>
  <c r="R5089" i="33"/>
  <c r="S5089" i="33"/>
  <c r="C5090" i="33"/>
  <c r="H5090" i="33"/>
  <c r="I5090" i="33"/>
  <c r="L5090" i="33"/>
  <c r="O5090" i="33"/>
  <c r="Q5090" i="33"/>
  <c r="R5090" i="33"/>
  <c r="S5090" i="33"/>
  <c r="C5091" i="33"/>
  <c r="H5091" i="33"/>
  <c r="I5091" i="33"/>
  <c r="L5091" i="33"/>
  <c r="O5091" i="33"/>
  <c r="Q5091" i="33"/>
  <c r="R5091" i="33"/>
  <c r="S5091" i="33"/>
  <c r="C5092" i="33"/>
  <c r="H5092" i="33"/>
  <c r="I5092" i="33"/>
  <c r="L5092" i="33"/>
  <c r="O5092" i="33"/>
  <c r="Q5092" i="33"/>
  <c r="R5092" i="33"/>
  <c r="S5092" i="33"/>
  <c r="C5093" i="33"/>
  <c r="H5093" i="33"/>
  <c r="I5093" i="33"/>
  <c r="L5093" i="33"/>
  <c r="O5093" i="33"/>
  <c r="Q5093" i="33"/>
  <c r="R5093" i="33"/>
  <c r="S5093" i="33"/>
  <c r="C5094" i="33"/>
  <c r="H5094" i="33"/>
  <c r="I5094" i="33"/>
  <c r="L5094" i="33"/>
  <c r="O5094" i="33"/>
  <c r="Q5094" i="33"/>
  <c r="R5094" i="33"/>
  <c r="S5094" i="33"/>
  <c r="C5095" i="33"/>
  <c r="H5095" i="33"/>
  <c r="I5095" i="33"/>
  <c r="L5095" i="33"/>
  <c r="O5095" i="33"/>
  <c r="Q5095" i="33"/>
  <c r="R5095" i="33"/>
  <c r="S5095" i="33"/>
  <c r="C5096" i="33"/>
  <c r="H5096" i="33"/>
  <c r="I5096" i="33"/>
  <c r="L5096" i="33"/>
  <c r="O5096" i="33"/>
  <c r="Q5096" i="33"/>
  <c r="R5096" i="33"/>
  <c r="S5096" i="33"/>
  <c r="C5097" i="33"/>
  <c r="H5097" i="33"/>
  <c r="I5097" i="33"/>
  <c r="L5097" i="33"/>
  <c r="O5097" i="33"/>
  <c r="Q5097" i="33"/>
  <c r="R5097" i="33"/>
  <c r="S5097" i="33"/>
  <c r="C5098" i="33"/>
  <c r="H5098" i="33"/>
  <c r="I5098" i="33"/>
  <c r="L5098" i="33"/>
  <c r="O5098" i="33"/>
  <c r="Q5098" i="33"/>
  <c r="R5098" i="33"/>
  <c r="S5098" i="33"/>
  <c r="C5099" i="33"/>
  <c r="H5099" i="33"/>
  <c r="I5099" i="33"/>
  <c r="L5099" i="33"/>
  <c r="O5099" i="33"/>
  <c r="Q5099" i="33"/>
  <c r="R5099" i="33"/>
  <c r="S5099" i="33"/>
  <c r="C5100" i="33"/>
  <c r="H5100" i="33"/>
  <c r="I5100" i="33"/>
  <c r="L5100" i="33"/>
  <c r="O5100" i="33"/>
  <c r="Q5100" i="33"/>
  <c r="R5100" i="33"/>
  <c r="S5100" i="33"/>
  <c r="C5101" i="33"/>
  <c r="H5101" i="33"/>
  <c r="I5101" i="33"/>
  <c r="L5101" i="33"/>
  <c r="O5101" i="33"/>
  <c r="Q5101" i="33"/>
  <c r="R5101" i="33"/>
  <c r="S5101" i="33"/>
  <c r="C5102" i="33"/>
  <c r="H5102" i="33"/>
  <c r="I5102" i="33"/>
  <c r="L5102" i="33"/>
  <c r="O5102" i="33"/>
  <c r="Q5102" i="33"/>
  <c r="R5102" i="33"/>
  <c r="S5102" i="33"/>
  <c r="C5103" i="33"/>
  <c r="H5103" i="33"/>
  <c r="I5103" i="33"/>
  <c r="L5103" i="33"/>
  <c r="O5103" i="33"/>
  <c r="Q5103" i="33"/>
  <c r="R5103" i="33"/>
  <c r="S5103" i="33"/>
  <c r="C5104" i="33"/>
  <c r="H5104" i="33"/>
  <c r="I5104" i="33"/>
  <c r="L5104" i="33"/>
  <c r="O5104" i="33"/>
  <c r="Q5104" i="33"/>
  <c r="R5104" i="33"/>
  <c r="S5104" i="33"/>
  <c r="C5105" i="33"/>
  <c r="H5105" i="33"/>
  <c r="I5105" i="33"/>
  <c r="L5105" i="33"/>
  <c r="O5105" i="33"/>
  <c r="Q5105" i="33"/>
  <c r="R5105" i="33"/>
  <c r="S5105" i="33"/>
  <c r="C5106" i="33"/>
  <c r="H5106" i="33"/>
  <c r="I5106" i="33"/>
  <c r="L5106" i="33"/>
  <c r="O5106" i="33"/>
  <c r="Q5106" i="33"/>
  <c r="R5106" i="33"/>
  <c r="S5106" i="33"/>
  <c r="C5107" i="33"/>
  <c r="H5107" i="33"/>
  <c r="I5107" i="33"/>
  <c r="L5107" i="33"/>
  <c r="O5107" i="33"/>
  <c r="Q5107" i="33"/>
  <c r="R5107" i="33"/>
  <c r="S5107" i="33"/>
  <c r="C5108" i="33"/>
  <c r="H5108" i="33"/>
  <c r="I5108" i="33"/>
  <c r="L5108" i="33"/>
  <c r="O5108" i="33"/>
  <c r="Q5108" i="33"/>
  <c r="R5108" i="33"/>
  <c r="S5108" i="33"/>
  <c r="C5109" i="33"/>
  <c r="H5109" i="33"/>
  <c r="I5109" i="33"/>
  <c r="L5109" i="33"/>
  <c r="O5109" i="33"/>
  <c r="Q5109" i="33"/>
  <c r="R5109" i="33"/>
  <c r="S5109" i="33"/>
  <c r="C5110" i="33"/>
  <c r="H5110" i="33"/>
  <c r="I5110" i="33"/>
  <c r="L5110" i="33"/>
  <c r="O5110" i="33"/>
  <c r="Q5110" i="33"/>
  <c r="R5110" i="33"/>
  <c r="S5110" i="33"/>
  <c r="C5111" i="33"/>
  <c r="H5111" i="33"/>
  <c r="I5111" i="33"/>
  <c r="L5111" i="33"/>
  <c r="O5111" i="33"/>
  <c r="Q5111" i="33"/>
  <c r="R5111" i="33"/>
  <c r="S5111" i="33"/>
  <c r="C5112" i="33"/>
  <c r="H5112" i="33"/>
  <c r="I5112" i="33"/>
  <c r="L5112" i="33"/>
  <c r="O5112" i="33"/>
  <c r="Q5112" i="33"/>
  <c r="R5112" i="33"/>
  <c r="S5112" i="33"/>
  <c r="C5113" i="33"/>
  <c r="H5113" i="33"/>
  <c r="I5113" i="33"/>
  <c r="L5113" i="33"/>
  <c r="O5113" i="33"/>
  <c r="Q5113" i="33"/>
  <c r="R5113" i="33"/>
  <c r="S5113" i="33"/>
  <c r="C5114" i="33"/>
  <c r="H5114" i="33"/>
  <c r="I5114" i="33"/>
  <c r="L5114" i="33"/>
  <c r="O5114" i="33"/>
  <c r="Q5114" i="33"/>
  <c r="R5114" i="33"/>
  <c r="S5114" i="33"/>
  <c r="C5115" i="33"/>
  <c r="H5115" i="33"/>
  <c r="I5115" i="33"/>
  <c r="L5115" i="33"/>
  <c r="O5115" i="33"/>
  <c r="Q5115" i="33"/>
  <c r="R5115" i="33"/>
  <c r="S5115" i="33"/>
  <c r="C5116" i="33"/>
  <c r="H5116" i="33"/>
  <c r="I5116" i="33"/>
  <c r="L5116" i="33"/>
  <c r="O5116" i="33"/>
  <c r="Q5116" i="33"/>
  <c r="R5116" i="33"/>
  <c r="S5116" i="33"/>
  <c r="C5117" i="33"/>
  <c r="H5117" i="33"/>
  <c r="I5117" i="33"/>
  <c r="L5117" i="33"/>
  <c r="O5117" i="33"/>
  <c r="Q5117" i="33"/>
  <c r="R5117" i="33"/>
  <c r="S5117" i="33"/>
  <c r="C5118" i="33"/>
  <c r="H5118" i="33"/>
  <c r="I5118" i="33"/>
  <c r="L5118" i="33"/>
  <c r="O5118" i="33"/>
  <c r="Q5118" i="33"/>
  <c r="R5118" i="33"/>
  <c r="S5118" i="33"/>
  <c r="C5119" i="33"/>
  <c r="H5119" i="33"/>
  <c r="I5119" i="33"/>
  <c r="L5119" i="33"/>
  <c r="O5119" i="33"/>
  <c r="Q5119" i="33"/>
  <c r="R5119" i="33"/>
  <c r="S5119" i="33"/>
  <c r="C5120" i="33"/>
  <c r="H5120" i="33"/>
  <c r="I5120" i="33"/>
  <c r="L5120" i="33"/>
  <c r="O5120" i="33"/>
  <c r="Q5120" i="33"/>
  <c r="R5120" i="33"/>
  <c r="S5120" i="33"/>
  <c r="C5121" i="33"/>
  <c r="H5121" i="33"/>
  <c r="I5121" i="33"/>
  <c r="L5121" i="33"/>
  <c r="O5121" i="33"/>
  <c r="Q5121" i="33"/>
  <c r="R5121" i="33"/>
  <c r="S5121" i="33"/>
  <c r="C5122" i="33"/>
  <c r="H5122" i="33"/>
  <c r="I5122" i="33"/>
  <c r="L5122" i="33"/>
  <c r="O5122" i="33"/>
  <c r="Q5122" i="33"/>
  <c r="R5122" i="33"/>
  <c r="S5122" i="33"/>
  <c r="C5123" i="33"/>
  <c r="H5123" i="33"/>
  <c r="I5123" i="33"/>
  <c r="L5123" i="33"/>
  <c r="O5123" i="33"/>
  <c r="Q5123" i="33"/>
  <c r="R5123" i="33"/>
  <c r="S5123" i="33"/>
  <c r="C5124" i="33"/>
  <c r="H5124" i="33"/>
  <c r="I5124" i="33"/>
  <c r="L5124" i="33"/>
  <c r="O5124" i="33"/>
  <c r="Q5124" i="33"/>
  <c r="R5124" i="33"/>
  <c r="S5124" i="33"/>
  <c r="C5125" i="33"/>
  <c r="H5125" i="33"/>
  <c r="I5125" i="33"/>
  <c r="L5125" i="33"/>
  <c r="O5125" i="33"/>
  <c r="Q5125" i="33"/>
  <c r="R5125" i="33"/>
  <c r="S5125" i="33"/>
  <c r="C5126" i="33"/>
  <c r="H5126" i="33"/>
  <c r="I5126" i="33"/>
  <c r="L5126" i="33"/>
  <c r="O5126" i="33"/>
  <c r="Q5126" i="33"/>
  <c r="R5126" i="33"/>
  <c r="S5126" i="33"/>
  <c r="C5127" i="33"/>
  <c r="H5127" i="33"/>
  <c r="I5127" i="33"/>
  <c r="L5127" i="33"/>
  <c r="O5127" i="33"/>
  <c r="Q5127" i="33"/>
  <c r="R5127" i="33"/>
  <c r="S5127" i="33"/>
  <c r="C5128" i="33"/>
  <c r="H5128" i="33"/>
  <c r="I5128" i="33"/>
  <c r="L5128" i="33"/>
  <c r="O5128" i="33"/>
  <c r="Q5128" i="33"/>
  <c r="R5128" i="33"/>
  <c r="S5128" i="33"/>
  <c r="C5129" i="33"/>
  <c r="H5129" i="33"/>
  <c r="I5129" i="33"/>
  <c r="L5129" i="33"/>
  <c r="O5129" i="33"/>
  <c r="Q5129" i="33"/>
  <c r="R5129" i="33"/>
  <c r="S5129" i="33"/>
  <c r="C5130" i="33"/>
  <c r="H5130" i="33"/>
  <c r="I5130" i="33"/>
  <c r="L5130" i="33"/>
  <c r="O5130" i="33"/>
  <c r="Q5130" i="33"/>
  <c r="R5130" i="33"/>
  <c r="S5130" i="33"/>
  <c r="C5131" i="33"/>
  <c r="H5131" i="33"/>
  <c r="I5131" i="33"/>
  <c r="L5131" i="33"/>
  <c r="O5131" i="33"/>
  <c r="Q5131" i="33"/>
  <c r="R5131" i="33"/>
  <c r="S5131" i="33"/>
  <c r="C5132" i="33"/>
  <c r="H5132" i="33"/>
  <c r="I5132" i="33"/>
  <c r="L5132" i="33"/>
  <c r="O5132" i="33"/>
  <c r="Q5132" i="33"/>
  <c r="R5132" i="33"/>
  <c r="S5132" i="33"/>
  <c r="C5133" i="33"/>
  <c r="H5133" i="33"/>
  <c r="I5133" i="33"/>
  <c r="L5133" i="33"/>
  <c r="O5133" i="33"/>
  <c r="Q5133" i="33"/>
  <c r="R5133" i="33"/>
  <c r="S5133" i="33"/>
  <c r="C5134" i="33"/>
  <c r="H5134" i="33"/>
  <c r="I5134" i="33"/>
  <c r="L5134" i="33"/>
  <c r="O5134" i="33"/>
  <c r="Q5134" i="33"/>
  <c r="R5134" i="33"/>
  <c r="S5134" i="33"/>
  <c r="C5135" i="33"/>
  <c r="H5135" i="33"/>
  <c r="I5135" i="33"/>
  <c r="L5135" i="33"/>
  <c r="O5135" i="33"/>
  <c r="Q5135" i="33"/>
  <c r="R5135" i="33"/>
  <c r="S5135" i="33"/>
  <c r="C5136" i="33"/>
  <c r="H5136" i="33"/>
  <c r="I5136" i="33"/>
  <c r="L5136" i="33"/>
  <c r="O5136" i="33"/>
  <c r="Q5136" i="33"/>
  <c r="R5136" i="33"/>
  <c r="S5136" i="33"/>
  <c r="C5137" i="33"/>
  <c r="H5137" i="33"/>
  <c r="I5137" i="33"/>
  <c r="L5137" i="33"/>
  <c r="O5137" i="33"/>
  <c r="Q5137" i="33"/>
  <c r="R5137" i="33"/>
  <c r="S5137" i="33"/>
  <c r="C5138" i="33"/>
  <c r="H5138" i="33"/>
  <c r="I5138" i="33"/>
  <c r="L5138" i="33"/>
  <c r="O5138" i="33"/>
  <c r="Q5138" i="33"/>
  <c r="R5138" i="33"/>
  <c r="S5138" i="33"/>
  <c r="C5139" i="33"/>
  <c r="H5139" i="33"/>
  <c r="I5139" i="33"/>
  <c r="L5139" i="33"/>
  <c r="O5139" i="33"/>
  <c r="Q5139" i="33"/>
  <c r="R5139" i="33"/>
  <c r="S5139" i="33"/>
  <c r="C5140" i="33"/>
  <c r="H5140" i="33"/>
  <c r="I5140" i="33"/>
  <c r="L5140" i="33"/>
  <c r="O5140" i="33"/>
  <c r="Q5140" i="33"/>
  <c r="R5140" i="33"/>
  <c r="S5140" i="33"/>
  <c r="C5141" i="33"/>
  <c r="H5141" i="33"/>
  <c r="I5141" i="33"/>
  <c r="L5141" i="33"/>
  <c r="O5141" i="33"/>
  <c r="Q5141" i="33"/>
  <c r="R5141" i="33"/>
  <c r="S5141" i="33"/>
  <c r="C5142" i="33"/>
  <c r="H5142" i="33"/>
  <c r="I5142" i="33"/>
  <c r="L5142" i="33"/>
  <c r="O5142" i="33"/>
  <c r="Q5142" i="33"/>
  <c r="R5142" i="33"/>
  <c r="S5142" i="33"/>
  <c r="C5143" i="33"/>
  <c r="H5143" i="33"/>
  <c r="I5143" i="33"/>
  <c r="L5143" i="33"/>
  <c r="O5143" i="33"/>
  <c r="Q5143" i="33"/>
  <c r="R5143" i="33"/>
  <c r="S5143" i="33"/>
  <c r="C5144" i="33"/>
  <c r="H5144" i="33"/>
  <c r="I5144" i="33"/>
  <c r="L5144" i="33"/>
  <c r="O5144" i="33"/>
  <c r="Q5144" i="33"/>
  <c r="R5144" i="33"/>
  <c r="S5144" i="33"/>
  <c r="C5145" i="33"/>
  <c r="H5145" i="33"/>
  <c r="I5145" i="33"/>
  <c r="L5145" i="33"/>
  <c r="O5145" i="33"/>
  <c r="Q5145" i="33"/>
  <c r="R5145" i="33"/>
  <c r="S5145" i="33"/>
  <c r="C5146" i="33"/>
  <c r="H5146" i="33"/>
  <c r="I5146" i="33"/>
  <c r="L5146" i="33"/>
  <c r="O5146" i="33"/>
  <c r="Q5146" i="33"/>
  <c r="R5146" i="33"/>
  <c r="S5146" i="33"/>
  <c r="C5147" i="33"/>
  <c r="H5147" i="33"/>
  <c r="I5147" i="33"/>
  <c r="L5147" i="33"/>
  <c r="O5147" i="33"/>
  <c r="Q5147" i="33"/>
  <c r="R5147" i="33"/>
  <c r="S5147" i="33"/>
  <c r="C5148" i="33"/>
  <c r="H5148" i="33"/>
  <c r="I5148" i="33"/>
  <c r="L5148" i="33"/>
  <c r="O5148" i="33"/>
  <c r="Q5148" i="33"/>
  <c r="R5148" i="33"/>
  <c r="S5148" i="33"/>
  <c r="C5149" i="33"/>
  <c r="H5149" i="33"/>
  <c r="I5149" i="33"/>
  <c r="L5149" i="33"/>
  <c r="O5149" i="33"/>
  <c r="Q5149" i="33"/>
  <c r="R5149" i="33"/>
  <c r="S5149" i="33"/>
  <c r="C5150" i="33"/>
  <c r="H5150" i="33"/>
  <c r="I5150" i="33"/>
  <c r="L5150" i="33"/>
  <c r="O5150" i="33"/>
  <c r="Q5150" i="33"/>
  <c r="R5150" i="33"/>
  <c r="S5150" i="33"/>
  <c r="C5151" i="33"/>
  <c r="H5151" i="33"/>
  <c r="I5151" i="33"/>
  <c r="L5151" i="33"/>
  <c r="O5151" i="33"/>
  <c r="Q5151" i="33"/>
  <c r="R5151" i="33"/>
  <c r="S5151" i="33"/>
  <c r="C5152" i="33"/>
  <c r="H5152" i="33"/>
  <c r="I5152" i="33"/>
  <c r="L5152" i="33"/>
  <c r="O5152" i="33"/>
  <c r="Q5152" i="33"/>
  <c r="R5152" i="33"/>
  <c r="S5152" i="33"/>
  <c r="C5153" i="33"/>
  <c r="H5153" i="33"/>
  <c r="I5153" i="33"/>
  <c r="L5153" i="33"/>
  <c r="O5153" i="33"/>
  <c r="Q5153" i="33"/>
  <c r="R5153" i="33"/>
  <c r="S5153" i="33"/>
  <c r="C5154" i="33"/>
  <c r="H5154" i="33"/>
  <c r="I5154" i="33"/>
  <c r="L5154" i="33"/>
  <c r="O5154" i="33"/>
  <c r="Q5154" i="33"/>
  <c r="R5154" i="33"/>
  <c r="S5154" i="33"/>
  <c r="C5155" i="33"/>
  <c r="H5155" i="33"/>
  <c r="I5155" i="33"/>
  <c r="L5155" i="33"/>
  <c r="O5155" i="33"/>
  <c r="Q5155" i="33"/>
  <c r="R5155" i="33"/>
  <c r="S5155" i="33"/>
  <c r="C5156" i="33"/>
  <c r="H5156" i="33"/>
  <c r="I5156" i="33"/>
  <c r="L5156" i="33"/>
  <c r="O5156" i="33"/>
  <c r="Q5156" i="33"/>
  <c r="R5156" i="33"/>
  <c r="S5156" i="33"/>
  <c r="C5157" i="33"/>
  <c r="H5157" i="33"/>
  <c r="I5157" i="33"/>
  <c r="L5157" i="33"/>
  <c r="O5157" i="33"/>
  <c r="Q5157" i="33"/>
  <c r="R5157" i="33"/>
  <c r="S5157" i="33"/>
  <c r="C5158" i="33"/>
  <c r="H5158" i="33"/>
  <c r="I5158" i="33"/>
  <c r="L5158" i="33"/>
  <c r="O5158" i="33"/>
  <c r="Q5158" i="33"/>
  <c r="R5158" i="33"/>
  <c r="S5158" i="33"/>
  <c r="C5159" i="33"/>
  <c r="H5159" i="33"/>
  <c r="I5159" i="33"/>
  <c r="L5159" i="33"/>
  <c r="O5159" i="33"/>
  <c r="Q5159" i="33"/>
  <c r="R5159" i="33"/>
  <c r="S5159" i="33"/>
  <c r="C5160" i="33"/>
  <c r="H5160" i="33"/>
  <c r="I5160" i="33"/>
  <c r="L5160" i="33"/>
  <c r="O5160" i="33"/>
  <c r="Q5160" i="33"/>
  <c r="R5160" i="33"/>
  <c r="S5160" i="33"/>
  <c r="C5161" i="33"/>
  <c r="H5161" i="33"/>
  <c r="I5161" i="33"/>
  <c r="L5161" i="33"/>
  <c r="O5161" i="33"/>
  <c r="Q5161" i="33"/>
  <c r="R5161" i="33"/>
  <c r="S5161" i="33"/>
  <c r="C5162" i="33"/>
  <c r="H5162" i="33"/>
  <c r="I5162" i="33"/>
  <c r="L5162" i="33"/>
  <c r="O5162" i="33"/>
  <c r="Q5162" i="33"/>
  <c r="R5162" i="33"/>
  <c r="S5162" i="33"/>
  <c r="C5163" i="33"/>
  <c r="H5163" i="33"/>
  <c r="I5163" i="33"/>
  <c r="L5163" i="33"/>
  <c r="O5163" i="33"/>
  <c r="Q5163" i="33"/>
  <c r="R5163" i="33"/>
  <c r="S5163" i="33"/>
  <c r="C5164" i="33"/>
  <c r="H5164" i="33"/>
  <c r="I5164" i="33"/>
  <c r="L5164" i="33"/>
  <c r="O5164" i="33"/>
  <c r="Q5164" i="33"/>
  <c r="R5164" i="33"/>
  <c r="S5164" i="33"/>
  <c r="C5165" i="33"/>
  <c r="H5165" i="33"/>
  <c r="I5165" i="33"/>
  <c r="L5165" i="33"/>
  <c r="O5165" i="33"/>
  <c r="Q5165" i="33"/>
  <c r="R5165" i="33"/>
  <c r="S5165" i="33"/>
  <c r="C5166" i="33"/>
  <c r="H5166" i="33"/>
  <c r="I5166" i="33"/>
  <c r="L5166" i="33"/>
  <c r="O5166" i="33"/>
  <c r="Q5166" i="33"/>
  <c r="R5166" i="33"/>
  <c r="S5166" i="33"/>
  <c r="C5167" i="33"/>
  <c r="H5167" i="33"/>
  <c r="I5167" i="33"/>
  <c r="L5167" i="33"/>
  <c r="O5167" i="33"/>
  <c r="Q5167" i="33"/>
  <c r="R5167" i="33"/>
  <c r="S5167" i="33"/>
  <c r="C5168" i="33"/>
  <c r="H5168" i="33"/>
  <c r="I5168" i="33"/>
  <c r="L5168" i="33"/>
  <c r="O5168" i="33"/>
  <c r="Q5168" i="33"/>
  <c r="R5168" i="33"/>
  <c r="S5168" i="33"/>
  <c r="C5169" i="33"/>
  <c r="H5169" i="33"/>
  <c r="I5169" i="33"/>
  <c r="L5169" i="33"/>
  <c r="O5169" i="33"/>
  <c r="Q5169" i="33"/>
  <c r="R5169" i="33"/>
  <c r="S5169" i="33"/>
  <c r="C5170" i="33"/>
  <c r="H5170" i="33"/>
  <c r="I5170" i="33"/>
  <c r="L5170" i="33"/>
  <c r="O5170" i="33"/>
  <c r="Q5170" i="33"/>
  <c r="R5170" i="33"/>
  <c r="S5170" i="33"/>
  <c r="C5171" i="33"/>
  <c r="H5171" i="33"/>
  <c r="I5171" i="33"/>
  <c r="L5171" i="33"/>
  <c r="O5171" i="33"/>
  <c r="Q5171" i="33"/>
  <c r="R5171" i="33"/>
  <c r="S5171" i="33"/>
  <c r="C5172" i="33"/>
  <c r="H5172" i="33"/>
  <c r="I5172" i="33"/>
  <c r="L5172" i="33"/>
  <c r="O5172" i="33"/>
  <c r="Q5172" i="33"/>
  <c r="R5172" i="33"/>
  <c r="S5172" i="33"/>
  <c r="C5173" i="33"/>
  <c r="H5173" i="33"/>
  <c r="I5173" i="33"/>
  <c r="L5173" i="33"/>
  <c r="O5173" i="33"/>
  <c r="Q5173" i="33"/>
  <c r="R5173" i="33"/>
  <c r="S5173" i="33"/>
  <c r="C5174" i="33"/>
  <c r="H5174" i="33"/>
  <c r="I5174" i="33"/>
  <c r="L5174" i="33"/>
  <c r="O5174" i="33"/>
  <c r="Q5174" i="33"/>
  <c r="R5174" i="33"/>
  <c r="S5174" i="33"/>
  <c r="C5175" i="33"/>
  <c r="H5175" i="33"/>
  <c r="I5175" i="33"/>
  <c r="L5175" i="33"/>
  <c r="O5175" i="33"/>
  <c r="Q5175" i="33"/>
  <c r="R5175" i="33"/>
  <c r="S5175" i="33"/>
  <c r="C5176" i="33"/>
  <c r="H5176" i="33"/>
  <c r="I5176" i="33"/>
  <c r="L5176" i="33"/>
  <c r="O5176" i="33"/>
  <c r="Q5176" i="33"/>
  <c r="R5176" i="33"/>
  <c r="S5176" i="33"/>
  <c r="C5177" i="33"/>
  <c r="H5177" i="33"/>
  <c r="I5177" i="33"/>
  <c r="L5177" i="33"/>
  <c r="O5177" i="33"/>
  <c r="Q5177" i="33"/>
  <c r="R5177" i="33"/>
  <c r="S5177" i="33"/>
  <c r="C5178" i="33"/>
  <c r="H5178" i="33"/>
  <c r="I5178" i="33"/>
  <c r="L5178" i="33"/>
  <c r="O5178" i="33"/>
  <c r="Q5178" i="33"/>
  <c r="R5178" i="33"/>
  <c r="S5178" i="33"/>
  <c r="C5179" i="33"/>
  <c r="H5179" i="33"/>
  <c r="I5179" i="33"/>
  <c r="L5179" i="33"/>
  <c r="O5179" i="33"/>
  <c r="Q5179" i="33"/>
  <c r="R5179" i="33"/>
  <c r="S5179" i="33"/>
  <c r="C5180" i="33"/>
  <c r="H5180" i="33"/>
  <c r="I5180" i="33"/>
  <c r="L5180" i="33"/>
  <c r="O5180" i="33"/>
  <c r="Q5180" i="33"/>
  <c r="R5180" i="33"/>
  <c r="S5180" i="33"/>
  <c r="C5181" i="33"/>
  <c r="H5181" i="33"/>
  <c r="I5181" i="33"/>
  <c r="L5181" i="33"/>
  <c r="O5181" i="33"/>
  <c r="Q5181" i="33"/>
  <c r="R5181" i="33"/>
  <c r="S5181" i="33"/>
  <c r="C5182" i="33"/>
  <c r="H5182" i="33"/>
  <c r="I5182" i="33"/>
  <c r="L5182" i="33"/>
  <c r="O5182" i="33"/>
  <c r="Q5182" i="33"/>
  <c r="R5182" i="33"/>
  <c r="S5182" i="33"/>
  <c r="C5183" i="33"/>
  <c r="H5183" i="33"/>
  <c r="I5183" i="33"/>
  <c r="L5183" i="33"/>
  <c r="O5183" i="33"/>
  <c r="Q5183" i="33"/>
  <c r="R5183" i="33"/>
  <c r="S5183" i="33"/>
  <c r="C5184" i="33"/>
  <c r="H5184" i="33"/>
  <c r="I5184" i="33"/>
  <c r="L5184" i="33"/>
  <c r="O5184" i="33"/>
  <c r="Q5184" i="33"/>
  <c r="R5184" i="33"/>
  <c r="S5184" i="33"/>
  <c r="C5185" i="33"/>
  <c r="H5185" i="33"/>
  <c r="I5185" i="33"/>
  <c r="L5185" i="33"/>
  <c r="O5185" i="33"/>
  <c r="Q5185" i="33"/>
  <c r="R5185" i="33"/>
  <c r="S5185" i="33"/>
  <c r="C5186" i="33"/>
  <c r="H5186" i="33"/>
  <c r="I5186" i="33"/>
  <c r="L5186" i="33"/>
  <c r="O5186" i="33"/>
  <c r="Q5186" i="33"/>
  <c r="R5186" i="33"/>
  <c r="S5186" i="33"/>
  <c r="C5187" i="33"/>
  <c r="H5187" i="33"/>
  <c r="I5187" i="33"/>
  <c r="L5187" i="33"/>
  <c r="O5187" i="33"/>
  <c r="Q5187" i="33"/>
  <c r="R5187" i="33"/>
  <c r="S5187" i="33"/>
  <c r="C5188" i="33"/>
  <c r="H5188" i="33"/>
  <c r="I5188" i="33"/>
  <c r="L5188" i="33"/>
  <c r="O5188" i="33"/>
  <c r="Q5188" i="33"/>
  <c r="R5188" i="33"/>
  <c r="S5188" i="33"/>
  <c r="C5189" i="33"/>
  <c r="H5189" i="33"/>
  <c r="I5189" i="33"/>
  <c r="L5189" i="33"/>
  <c r="O5189" i="33"/>
  <c r="Q5189" i="33"/>
  <c r="R5189" i="33"/>
  <c r="S5189" i="33"/>
  <c r="C5190" i="33"/>
  <c r="H5190" i="33"/>
  <c r="I5190" i="33"/>
  <c r="L5190" i="33"/>
  <c r="O5190" i="33"/>
  <c r="Q5190" i="33"/>
  <c r="R5190" i="33"/>
  <c r="S5190" i="33"/>
  <c r="C5191" i="33"/>
  <c r="H5191" i="33"/>
  <c r="I5191" i="33"/>
  <c r="L5191" i="33"/>
  <c r="O5191" i="33"/>
  <c r="Q5191" i="33"/>
  <c r="R5191" i="33"/>
  <c r="S5191" i="33"/>
  <c r="C5192" i="33"/>
  <c r="H5192" i="33"/>
  <c r="I5192" i="33"/>
  <c r="L5192" i="33"/>
  <c r="O5192" i="33"/>
  <c r="Q5192" i="33"/>
  <c r="R5192" i="33"/>
  <c r="S5192" i="33"/>
  <c r="C5193" i="33"/>
  <c r="H5193" i="33"/>
  <c r="I5193" i="33"/>
  <c r="L5193" i="33"/>
  <c r="O5193" i="33"/>
  <c r="Q5193" i="33"/>
  <c r="R5193" i="33"/>
  <c r="S5193" i="33"/>
  <c r="C5194" i="33"/>
  <c r="H5194" i="33"/>
  <c r="I5194" i="33"/>
  <c r="L5194" i="33"/>
  <c r="O5194" i="33"/>
  <c r="Q5194" i="33"/>
  <c r="R5194" i="33"/>
  <c r="S5194" i="33"/>
  <c r="C5195" i="33"/>
  <c r="H5195" i="33"/>
  <c r="I5195" i="33"/>
  <c r="L5195" i="33"/>
  <c r="O5195" i="33"/>
  <c r="Q5195" i="33"/>
  <c r="R5195" i="33"/>
  <c r="S5195" i="33"/>
  <c r="C5196" i="33"/>
  <c r="H5196" i="33"/>
  <c r="I5196" i="33"/>
  <c r="L5196" i="33"/>
  <c r="O5196" i="33"/>
  <c r="Q5196" i="33"/>
  <c r="R5196" i="33"/>
  <c r="S5196" i="33"/>
  <c r="C5197" i="33"/>
  <c r="H5197" i="33"/>
  <c r="I5197" i="33"/>
  <c r="L5197" i="33"/>
  <c r="O5197" i="33"/>
  <c r="Q5197" i="33"/>
  <c r="R5197" i="33"/>
  <c r="S5197" i="33"/>
  <c r="C5198" i="33"/>
  <c r="H5198" i="33"/>
  <c r="I5198" i="33"/>
  <c r="L5198" i="33"/>
  <c r="O5198" i="33"/>
  <c r="Q5198" i="33"/>
  <c r="R5198" i="33"/>
  <c r="S5198" i="33"/>
  <c r="C5199" i="33"/>
  <c r="H5199" i="33"/>
  <c r="I5199" i="33"/>
  <c r="L5199" i="33"/>
  <c r="O5199" i="33"/>
  <c r="Q5199" i="33"/>
  <c r="R5199" i="33"/>
  <c r="S5199" i="33"/>
  <c r="C5200" i="33"/>
  <c r="H5200" i="33"/>
  <c r="I5200" i="33"/>
  <c r="L5200" i="33"/>
  <c r="O5200" i="33"/>
  <c r="Q5200" i="33"/>
  <c r="R5200" i="33"/>
  <c r="S5200" i="33"/>
  <c r="C5201" i="33"/>
  <c r="H5201" i="33"/>
  <c r="I5201" i="33"/>
  <c r="L5201" i="33"/>
  <c r="O5201" i="33"/>
  <c r="Q5201" i="33"/>
  <c r="R5201" i="33"/>
  <c r="S5201" i="33"/>
  <c r="C5202" i="33"/>
  <c r="H5202" i="33"/>
  <c r="I5202" i="33"/>
  <c r="L5202" i="33"/>
  <c r="O5202" i="33"/>
  <c r="Q5202" i="33"/>
  <c r="R5202" i="33"/>
  <c r="S5202" i="33"/>
  <c r="C5203" i="33"/>
  <c r="H5203" i="33"/>
  <c r="I5203" i="33"/>
  <c r="L5203" i="33"/>
  <c r="O5203" i="33"/>
  <c r="Q5203" i="33"/>
  <c r="R5203" i="33"/>
  <c r="S5203" i="33"/>
  <c r="C5204" i="33"/>
  <c r="H5204" i="33"/>
  <c r="I5204" i="33"/>
  <c r="L5204" i="33"/>
  <c r="O5204" i="33"/>
  <c r="Q5204" i="33"/>
  <c r="R5204" i="33"/>
  <c r="S5204" i="33"/>
  <c r="C5205" i="33"/>
  <c r="H5205" i="33"/>
  <c r="I5205" i="33"/>
  <c r="L5205" i="33"/>
  <c r="O5205" i="33"/>
  <c r="Q5205" i="33"/>
  <c r="R5205" i="33"/>
  <c r="S5205" i="33"/>
  <c r="C5206" i="33"/>
  <c r="H5206" i="33"/>
  <c r="I5206" i="33"/>
  <c r="L5206" i="33"/>
  <c r="O5206" i="33"/>
  <c r="Q5206" i="33"/>
  <c r="R5206" i="33"/>
  <c r="S5206" i="33"/>
  <c r="C5207" i="33"/>
  <c r="H5207" i="33"/>
  <c r="I5207" i="33"/>
  <c r="L5207" i="33"/>
  <c r="O5207" i="33"/>
  <c r="Q5207" i="33"/>
  <c r="R5207" i="33"/>
  <c r="S5207" i="33"/>
  <c r="C5208" i="33"/>
  <c r="H5208" i="33"/>
  <c r="I5208" i="33"/>
  <c r="L5208" i="33"/>
  <c r="O5208" i="33"/>
  <c r="Q5208" i="33"/>
  <c r="R5208" i="33"/>
  <c r="S5208" i="33"/>
  <c r="C5209" i="33"/>
  <c r="H5209" i="33"/>
  <c r="I5209" i="33"/>
  <c r="L5209" i="33"/>
  <c r="O5209" i="33"/>
  <c r="Q5209" i="33"/>
  <c r="R5209" i="33"/>
  <c r="S5209" i="33"/>
  <c r="C5210" i="33"/>
  <c r="H5210" i="33"/>
  <c r="I5210" i="33"/>
  <c r="L5210" i="33"/>
  <c r="O5210" i="33"/>
  <c r="Q5210" i="33"/>
  <c r="R5210" i="33"/>
  <c r="S5210" i="33"/>
  <c r="C5211" i="33"/>
  <c r="H5211" i="33"/>
  <c r="I5211" i="33"/>
  <c r="L5211" i="33"/>
  <c r="O5211" i="33"/>
  <c r="Q5211" i="33"/>
  <c r="R5211" i="33"/>
  <c r="S5211" i="33"/>
  <c r="C5212" i="33"/>
  <c r="H5212" i="33"/>
  <c r="I5212" i="33"/>
  <c r="L5212" i="33"/>
  <c r="O5212" i="33"/>
  <c r="Q5212" i="33"/>
  <c r="R5212" i="33"/>
  <c r="S5212" i="33"/>
  <c r="C5213" i="33"/>
  <c r="H5213" i="33"/>
  <c r="I5213" i="33"/>
  <c r="L5213" i="33"/>
  <c r="O5213" i="33"/>
  <c r="Q5213" i="33"/>
  <c r="R5213" i="33"/>
  <c r="S5213" i="33"/>
  <c r="C5214" i="33"/>
  <c r="H5214" i="33"/>
  <c r="I5214" i="33"/>
  <c r="L5214" i="33"/>
  <c r="O5214" i="33"/>
  <c r="Q5214" i="33"/>
  <c r="R5214" i="33"/>
  <c r="S5214" i="33"/>
  <c r="C5215" i="33"/>
  <c r="H5215" i="33"/>
  <c r="I5215" i="33"/>
  <c r="L5215" i="33"/>
  <c r="O5215" i="33"/>
  <c r="Q5215" i="33"/>
  <c r="R5215" i="33"/>
  <c r="S5215" i="33"/>
  <c r="C5216" i="33"/>
  <c r="H5216" i="33"/>
  <c r="I5216" i="33"/>
  <c r="L5216" i="33"/>
  <c r="O5216" i="33"/>
  <c r="Q5216" i="33"/>
  <c r="R5216" i="33"/>
  <c r="S5216" i="33"/>
  <c r="C5217" i="33"/>
  <c r="H5217" i="33"/>
  <c r="I5217" i="33"/>
  <c r="L5217" i="33"/>
  <c r="O5217" i="33"/>
  <c r="Q5217" i="33"/>
  <c r="R5217" i="33"/>
  <c r="S5217" i="33"/>
  <c r="C5218" i="33"/>
  <c r="H5218" i="33"/>
  <c r="I5218" i="33"/>
  <c r="L5218" i="33"/>
  <c r="O5218" i="33"/>
  <c r="Q5218" i="33"/>
  <c r="R5218" i="33"/>
  <c r="S5218" i="33"/>
  <c r="C5219" i="33"/>
  <c r="H5219" i="33"/>
  <c r="I5219" i="33"/>
  <c r="L5219" i="33"/>
  <c r="O5219" i="33"/>
  <c r="Q5219" i="33"/>
  <c r="R5219" i="33"/>
  <c r="S5219" i="33"/>
  <c r="C5220" i="33"/>
  <c r="H5220" i="33"/>
  <c r="I5220" i="33"/>
  <c r="L5220" i="33"/>
  <c r="O5220" i="33"/>
  <c r="Q5220" i="33"/>
  <c r="R5220" i="33"/>
  <c r="S5220" i="33"/>
  <c r="C5221" i="33"/>
  <c r="H5221" i="33"/>
  <c r="I5221" i="33"/>
  <c r="L5221" i="33"/>
  <c r="O5221" i="33"/>
  <c r="Q5221" i="33"/>
  <c r="R5221" i="33"/>
  <c r="S5221" i="33"/>
  <c r="C5222" i="33"/>
  <c r="H5222" i="33"/>
  <c r="I5222" i="33"/>
  <c r="L5222" i="33"/>
  <c r="O5222" i="33"/>
  <c r="Q5222" i="33"/>
  <c r="R5222" i="33"/>
  <c r="S5222" i="33"/>
  <c r="C5223" i="33"/>
  <c r="H5223" i="33"/>
  <c r="I5223" i="33"/>
  <c r="L5223" i="33"/>
  <c r="O5223" i="33"/>
  <c r="Q5223" i="33"/>
  <c r="R5223" i="33"/>
  <c r="S5223" i="33"/>
  <c r="C5224" i="33"/>
  <c r="H5224" i="33"/>
  <c r="I5224" i="33"/>
  <c r="L5224" i="33"/>
  <c r="O5224" i="33"/>
  <c r="Q5224" i="33"/>
  <c r="R5224" i="33"/>
  <c r="S5224" i="33"/>
  <c r="C5225" i="33"/>
  <c r="H5225" i="33"/>
  <c r="I5225" i="33"/>
  <c r="L5225" i="33"/>
  <c r="O5225" i="33"/>
  <c r="Q5225" i="33"/>
  <c r="R5225" i="33"/>
  <c r="S5225" i="33"/>
  <c r="C5226" i="33"/>
  <c r="H5226" i="33"/>
  <c r="I5226" i="33"/>
  <c r="L5226" i="33"/>
  <c r="O5226" i="33"/>
  <c r="Q5226" i="33"/>
  <c r="R5226" i="33"/>
  <c r="S5226" i="33"/>
  <c r="C5227" i="33"/>
  <c r="H5227" i="33"/>
  <c r="I5227" i="33"/>
  <c r="L5227" i="33"/>
  <c r="O5227" i="33"/>
  <c r="Q5227" i="33"/>
  <c r="R5227" i="33"/>
  <c r="S5227" i="33"/>
  <c r="C5228" i="33"/>
  <c r="H5228" i="33"/>
  <c r="I5228" i="33"/>
  <c r="L5228" i="33"/>
  <c r="O5228" i="33"/>
  <c r="Q5228" i="33"/>
  <c r="R5228" i="33"/>
  <c r="S5228" i="33"/>
  <c r="C5229" i="33"/>
  <c r="H5229" i="33"/>
  <c r="I5229" i="33"/>
  <c r="L5229" i="33"/>
  <c r="O5229" i="33"/>
  <c r="Q5229" i="33"/>
  <c r="R5229" i="33"/>
  <c r="S5229" i="33"/>
  <c r="C5230" i="33"/>
  <c r="H5230" i="33"/>
  <c r="I5230" i="33"/>
  <c r="L5230" i="33"/>
  <c r="O5230" i="33"/>
  <c r="Q5230" i="33"/>
  <c r="R5230" i="33"/>
  <c r="S5230" i="33"/>
  <c r="C5231" i="33"/>
  <c r="H5231" i="33"/>
  <c r="I5231" i="33"/>
  <c r="L5231" i="33"/>
  <c r="O5231" i="33"/>
  <c r="Q5231" i="33"/>
  <c r="R5231" i="33"/>
  <c r="S5231" i="33"/>
  <c r="C5232" i="33"/>
  <c r="H5232" i="33"/>
  <c r="I5232" i="33"/>
  <c r="L5232" i="33"/>
  <c r="O5232" i="33"/>
  <c r="Q5232" i="33"/>
  <c r="R5232" i="33"/>
  <c r="S5232" i="33"/>
  <c r="C5233" i="33"/>
  <c r="H5233" i="33"/>
  <c r="I5233" i="33"/>
  <c r="L5233" i="33"/>
  <c r="O5233" i="33"/>
  <c r="Q5233" i="33"/>
  <c r="R5233" i="33"/>
  <c r="S5233" i="33"/>
  <c r="C5234" i="33"/>
  <c r="H5234" i="33"/>
  <c r="I5234" i="33"/>
  <c r="L5234" i="33"/>
  <c r="O5234" i="33"/>
  <c r="Q5234" i="33"/>
  <c r="R5234" i="33"/>
  <c r="S5234" i="33"/>
  <c r="C5235" i="33"/>
  <c r="H5235" i="33"/>
  <c r="I5235" i="33"/>
  <c r="L5235" i="33"/>
  <c r="O5235" i="33"/>
  <c r="Q5235" i="33"/>
  <c r="R5235" i="33"/>
  <c r="S5235" i="33"/>
  <c r="C5236" i="33"/>
  <c r="H5236" i="33"/>
  <c r="I5236" i="33"/>
  <c r="L5236" i="33"/>
  <c r="O5236" i="33"/>
  <c r="Q5236" i="33"/>
  <c r="R5236" i="33"/>
  <c r="S5236" i="33"/>
  <c r="C5237" i="33"/>
  <c r="H5237" i="33"/>
  <c r="I5237" i="33"/>
  <c r="L5237" i="33"/>
  <c r="O5237" i="33"/>
  <c r="Q5237" i="33"/>
  <c r="R5237" i="33"/>
  <c r="S5237" i="33"/>
  <c r="C5238" i="33"/>
  <c r="H5238" i="33"/>
  <c r="I5238" i="33"/>
  <c r="L5238" i="33"/>
  <c r="O5238" i="33"/>
  <c r="Q5238" i="33"/>
  <c r="R5238" i="33"/>
  <c r="S5238" i="33"/>
  <c r="C5239" i="33"/>
  <c r="H5239" i="33"/>
  <c r="I5239" i="33"/>
  <c r="L5239" i="33"/>
  <c r="O5239" i="33"/>
  <c r="Q5239" i="33"/>
  <c r="R5239" i="33"/>
  <c r="S5239" i="33"/>
  <c r="C5240" i="33"/>
  <c r="H5240" i="33"/>
  <c r="I5240" i="33"/>
  <c r="L5240" i="33"/>
  <c r="O5240" i="33"/>
  <c r="Q5240" i="33"/>
  <c r="R5240" i="33"/>
  <c r="S5240" i="33"/>
  <c r="C5241" i="33"/>
  <c r="H5241" i="33"/>
  <c r="I5241" i="33"/>
  <c r="L5241" i="33"/>
  <c r="O5241" i="33"/>
  <c r="Q5241" i="33"/>
  <c r="R5241" i="33"/>
  <c r="S5241" i="33"/>
  <c r="C5242" i="33"/>
  <c r="H5242" i="33"/>
  <c r="I5242" i="33"/>
  <c r="L5242" i="33"/>
  <c r="O5242" i="33"/>
  <c r="Q5242" i="33"/>
  <c r="R5242" i="33"/>
  <c r="S5242" i="33"/>
  <c r="C5243" i="33"/>
  <c r="H5243" i="33"/>
  <c r="I5243" i="33"/>
  <c r="L5243" i="33"/>
  <c r="O5243" i="33"/>
  <c r="Q5243" i="33"/>
  <c r="R5243" i="33"/>
  <c r="S5243" i="33"/>
  <c r="C5244" i="33"/>
  <c r="H5244" i="33"/>
  <c r="I5244" i="33"/>
  <c r="L5244" i="33"/>
  <c r="O5244" i="33"/>
  <c r="Q5244" i="33"/>
  <c r="R5244" i="33"/>
  <c r="S5244" i="33"/>
  <c r="C5245" i="33"/>
  <c r="H5245" i="33"/>
  <c r="I5245" i="33"/>
  <c r="L5245" i="33"/>
  <c r="O5245" i="33"/>
  <c r="Q5245" i="33"/>
  <c r="R5245" i="33"/>
  <c r="S5245" i="33"/>
  <c r="C5246" i="33"/>
  <c r="H5246" i="33"/>
  <c r="I5246" i="33"/>
  <c r="L5246" i="33"/>
  <c r="O5246" i="33"/>
  <c r="Q5246" i="33"/>
  <c r="R5246" i="33"/>
  <c r="S5246" i="33"/>
  <c r="C5247" i="33"/>
  <c r="H5247" i="33"/>
  <c r="I5247" i="33"/>
  <c r="L5247" i="33"/>
  <c r="O5247" i="33"/>
  <c r="Q5247" i="33"/>
  <c r="R5247" i="33"/>
  <c r="S5247" i="33"/>
  <c r="C5248" i="33"/>
  <c r="H5248" i="33"/>
  <c r="I5248" i="33"/>
  <c r="L5248" i="33"/>
  <c r="O5248" i="33"/>
  <c r="Q5248" i="33"/>
  <c r="R5248" i="33"/>
  <c r="S5248" i="33"/>
  <c r="C5249" i="33"/>
  <c r="H5249" i="33"/>
  <c r="I5249" i="33"/>
  <c r="L5249" i="33"/>
  <c r="O5249" i="33"/>
  <c r="Q5249" i="33"/>
  <c r="R5249" i="33"/>
  <c r="S5249" i="33"/>
  <c r="C5250" i="33"/>
  <c r="H5250" i="33"/>
  <c r="I5250" i="33"/>
  <c r="L5250" i="33"/>
  <c r="O5250" i="33"/>
  <c r="Q5250" i="33"/>
  <c r="R5250" i="33"/>
  <c r="S5250" i="33"/>
  <c r="C5251" i="33"/>
  <c r="H5251" i="33"/>
  <c r="I5251" i="33"/>
  <c r="L5251" i="33"/>
  <c r="O5251" i="33"/>
  <c r="Q5251" i="33"/>
  <c r="R5251" i="33"/>
  <c r="S5251" i="33"/>
  <c r="C5252" i="33"/>
  <c r="H5252" i="33"/>
  <c r="I5252" i="33"/>
  <c r="L5252" i="33"/>
  <c r="O5252" i="33"/>
  <c r="Q5252" i="33"/>
  <c r="R5252" i="33"/>
  <c r="S5252" i="33"/>
  <c r="C5253" i="33"/>
  <c r="H5253" i="33"/>
  <c r="I5253" i="33"/>
  <c r="L5253" i="33"/>
  <c r="O5253" i="33"/>
  <c r="Q5253" i="33"/>
  <c r="R5253" i="33"/>
  <c r="S5253" i="33"/>
  <c r="C5254" i="33"/>
  <c r="H5254" i="33"/>
  <c r="I5254" i="33"/>
  <c r="L5254" i="33"/>
  <c r="O5254" i="33"/>
  <c r="Q5254" i="33"/>
  <c r="R5254" i="33"/>
  <c r="S5254" i="33"/>
  <c r="C5255" i="33"/>
  <c r="H5255" i="33"/>
  <c r="I5255" i="33"/>
  <c r="L5255" i="33"/>
  <c r="O5255" i="33"/>
  <c r="Q5255" i="33"/>
  <c r="R5255" i="33"/>
  <c r="S5255" i="33"/>
  <c r="C5256" i="33"/>
  <c r="H5256" i="33"/>
  <c r="I5256" i="33"/>
  <c r="L5256" i="33"/>
  <c r="O5256" i="33"/>
  <c r="Q5256" i="33"/>
  <c r="R5256" i="33"/>
  <c r="S5256" i="33"/>
  <c r="C5257" i="33"/>
  <c r="H5257" i="33"/>
  <c r="I5257" i="33"/>
  <c r="L5257" i="33"/>
  <c r="O5257" i="33"/>
  <c r="Q5257" i="33"/>
  <c r="R5257" i="33"/>
  <c r="S5257" i="33"/>
  <c r="C5258" i="33"/>
  <c r="H5258" i="33"/>
  <c r="I5258" i="33"/>
  <c r="L5258" i="33"/>
  <c r="O5258" i="33"/>
  <c r="Q5258" i="33"/>
  <c r="R5258" i="33"/>
  <c r="S5258" i="33"/>
  <c r="C5259" i="33"/>
  <c r="H5259" i="33"/>
  <c r="I5259" i="33"/>
  <c r="L5259" i="33"/>
  <c r="O5259" i="33"/>
  <c r="Q5259" i="33"/>
  <c r="R5259" i="33"/>
  <c r="S5259" i="33"/>
  <c r="C5260" i="33"/>
  <c r="H5260" i="33"/>
  <c r="I5260" i="33"/>
  <c r="L5260" i="33"/>
  <c r="O5260" i="33"/>
  <c r="Q5260" i="33"/>
  <c r="R5260" i="33"/>
  <c r="S5260" i="33"/>
  <c r="C5261" i="33"/>
  <c r="H5261" i="33"/>
  <c r="I5261" i="33"/>
  <c r="L5261" i="33"/>
  <c r="O5261" i="33"/>
  <c r="Q5261" i="33"/>
  <c r="R5261" i="33"/>
  <c r="S5261" i="33"/>
  <c r="C5262" i="33"/>
  <c r="H5262" i="33"/>
  <c r="I5262" i="33"/>
  <c r="L5262" i="33"/>
  <c r="O5262" i="33"/>
  <c r="Q5262" i="33"/>
  <c r="R5262" i="33"/>
  <c r="S5262" i="33"/>
  <c r="C5263" i="33"/>
  <c r="H5263" i="33"/>
  <c r="I5263" i="33"/>
  <c r="L5263" i="33"/>
  <c r="O5263" i="33"/>
  <c r="Q5263" i="33"/>
  <c r="R5263" i="33"/>
  <c r="S5263" i="33"/>
  <c r="C5264" i="33"/>
  <c r="H5264" i="33"/>
  <c r="I5264" i="33"/>
  <c r="L5264" i="33"/>
  <c r="O5264" i="33"/>
  <c r="Q5264" i="33"/>
  <c r="R5264" i="33"/>
  <c r="S5264" i="33"/>
  <c r="C5265" i="33"/>
  <c r="H5265" i="33"/>
  <c r="I5265" i="33"/>
  <c r="L5265" i="33"/>
  <c r="O5265" i="33"/>
  <c r="Q5265" i="33"/>
  <c r="R5265" i="33"/>
  <c r="S5265" i="33"/>
  <c r="C5266" i="33"/>
  <c r="H5266" i="33"/>
  <c r="I5266" i="33"/>
  <c r="L5266" i="33"/>
  <c r="O5266" i="33"/>
  <c r="Q5266" i="33"/>
  <c r="R5266" i="33"/>
  <c r="S5266" i="33"/>
  <c r="C5267" i="33"/>
  <c r="H5267" i="33"/>
  <c r="I5267" i="33"/>
  <c r="L5267" i="33"/>
  <c r="O5267" i="33"/>
  <c r="Q5267" i="33"/>
  <c r="R5267" i="33"/>
  <c r="S5267" i="33"/>
  <c r="C5268" i="33"/>
  <c r="H5268" i="33"/>
  <c r="I5268" i="33"/>
  <c r="L5268" i="33"/>
  <c r="O5268" i="33"/>
  <c r="Q5268" i="33"/>
  <c r="R5268" i="33"/>
  <c r="S5268" i="33"/>
  <c r="C5269" i="33"/>
  <c r="H5269" i="33"/>
  <c r="I5269" i="33"/>
  <c r="L5269" i="33"/>
  <c r="O5269" i="33"/>
  <c r="Q5269" i="33"/>
  <c r="R5269" i="33"/>
  <c r="S5269" i="33"/>
  <c r="C5270" i="33"/>
  <c r="H5270" i="33"/>
  <c r="I5270" i="33"/>
  <c r="L5270" i="33"/>
  <c r="O5270" i="33"/>
  <c r="Q5270" i="33"/>
  <c r="R5270" i="33"/>
  <c r="S5270" i="33"/>
  <c r="C5271" i="33"/>
  <c r="H5271" i="33"/>
  <c r="I5271" i="33"/>
  <c r="L5271" i="33"/>
  <c r="O5271" i="33"/>
  <c r="Q5271" i="33"/>
  <c r="R5271" i="33"/>
  <c r="S5271" i="33"/>
  <c r="C5272" i="33"/>
  <c r="H5272" i="33"/>
  <c r="I5272" i="33"/>
  <c r="L5272" i="33"/>
  <c r="O5272" i="33"/>
  <c r="Q5272" i="33"/>
  <c r="R5272" i="33"/>
  <c r="S5272" i="33"/>
  <c r="C5273" i="33"/>
  <c r="H5273" i="33"/>
  <c r="I5273" i="33"/>
  <c r="L5273" i="33"/>
  <c r="O5273" i="33"/>
  <c r="Q5273" i="33"/>
  <c r="R5273" i="33"/>
  <c r="S5273" i="33"/>
  <c r="C5274" i="33"/>
  <c r="H5274" i="33"/>
  <c r="I5274" i="33"/>
  <c r="L5274" i="33"/>
  <c r="O5274" i="33"/>
  <c r="Q5274" i="33"/>
  <c r="R5274" i="33"/>
  <c r="S5274" i="33"/>
  <c r="C5275" i="33"/>
  <c r="H5275" i="33"/>
  <c r="I5275" i="33"/>
  <c r="L5275" i="33"/>
  <c r="O5275" i="33"/>
  <c r="Q5275" i="33"/>
  <c r="R5275" i="33"/>
  <c r="S5275" i="33"/>
  <c r="C5276" i="33"/>
  <c r="H5276" i="33"/>
  <c r="I5276" i="33"/>
  <c r="L5276" i="33"/>
  <c r="O5276" i="33"/>
  <c r="Q5276" i="33"/>
  <c r="R5276" i="33"/>
  <c r="S5276" i="33"/>
  <c r="C5277" i="33"/>
  <c r="H5277" i="33"/>
  <c r="I5277" i="33"/>
  <c r="L5277" i="33"/>
  <c r="O5277" i="33"/>
  <c r="Q5277" i="33"/>
  <c r="R5277" i="33"/>
  <c r="S5277" i="33"/>
  <c r="C5278" i="33"/>
  <c r="H5278" i="33"/>
  <c r="I5278" i="33"/>
  <c r="L5278" i="33"/>
  <c r="O5278" i="33"/>
  <c r="Q5278" i="33"/>
  <c r="R5278" i="33"/>
  <c r="S5278" i="33"/>
  <c r="C5279" i="33"/>
  <c r="H5279" i="33"/>
  <c r="I5279" i="33"/>
  <c r="L5279" i="33"/>
  <c r="O5279" i="33"/>
  <c r="Q5279" i="33"/>
  <c r="R5279" i="33"/>
  <c r="S5279" i="33"/>
  <c r="C5280" i="33"/>
  <c r="H5280" i="33"/>
  <c r="I5280" i="33"/>
  <c r="L5280" i="33"/>
  <c r="O5280" i="33"/>
  <c r="Q5280" i="33"/>
  <c r="R5280" i="33"/>
  <c r="S5280" i="33"/>
  <c r="C5281" i="33"/>
  <c r="H5281" i="33"/>
  <c r="I5281" i="33"/>
  <c r="L5281" i="33"/>
  <c r="O5281" i="33"/>
  <c r="Q5281" i="33"/>
  <c r="R5281" i="33"/>
  <c r="S5281" i="33"/>
  <c r="C5282" i="33"/>
  <c r="H5282" i="33"/>
  <c r="I5282" i="33"/>
  <c r="L5282" i="33"/>
  <c r="O5282" i="33"/>
  <c r="Q5282" i="33"/>
  <c r="R5282" i="33"/>
  <c r="S5282" i="33"/>
  <c r="C5283" i="33"/>
  <c r="H5283" i="33"/>
  <c r="I5283" i="33"/>
  <c r="L5283" i="33"/>
  <c r="O5283" i="33"/>
  <c r="Q5283" i="33"/>
  <c r="R5283" i="33"/>
  <c r="S5283" i="33"/>
  <c r="C5284" i="33"/>
  <c r="H5284" i="33"/>
  <c r="I5284" i="33"/>
  <c r="L5284" i="33"/>
  <c r="O5284" i="33"/>
  <c r="Q5284" i="33"/>
  <c r="R5284" i="33"/>
  <c r="S5284" i="33"/>
  <c r="C5285" i="33"/>
  <c r="H5285" i="33"/>
  <c r="I5285" i="33"/>
  <c r="L5285" i="33"/>
  <c r="O5285" i="33"/>
  <c r="Q5285" i="33"/>
  <c r="R5285" i="33"/>
  <c r="S5285" i="33"/>
  <c r="C5286" i="33"/>
  <c r="H5286" i="33"/>
  <c r="I5286" i="33"/>
  <c r="L5286" i="33"/>
  <c r="O5286" i="33"/>
  <c r="Q5286" i="33"/>
  <c r="R5286" i="33"/>
  <c r="S5286" i="33"/>
  <c r="C5287" i="33"/>
  <c r="H5287" i="33"/>
  <c r="I5287" i="33"/>
  <c r="L5287" i="33"/>
  <c r="O5287" i="33"/>
  <c r="Q5287" i="33"/>
  <c r="R5287" i="33"/>
  <c r="S5287" i="33"/>
  <c r="C5288" i="33"/>
  <c r="H5288" i="33"/>
  <c r="I5288" i="33"/>
  <c r="L5288" i="33"/>
  <c r="O5288" i="33"/>
  <c r="Q5288" i="33"/>
  <c r="R5288" i="33"/>
  <c r="S5288" i="33"/>
  <c r="C5289" i="33"/>
  <c r="H5289" i="33"/>
  <c r="I5289" i="33"/>
  <c r="L5289" i="33"/>
  <c r="O5289" i="33"/>
  <c r="Q5289" i="33"/>
  <c r="R5289" i="33"/>
  <c r="S5289" i="33"/>
  <c r="C5290" i="33"/>
  <c r="H5290" i="33"/>
  <c r="I5290" i="33"/>
  <c r="L5290" i="33"/>
  <c r="O5290" i="33"/>
  <c r="Q5290" i="33"/>
  <c r="R5290" i="33"/>
  <c r="S5290" i="33"/>
  <c r="C5291" i="33"/>
  <c r="H5291" i="33"/>
  <c r="I5291" i="33"/>
  <c r="L5291" i="33"/>
  <c r="O5291" i="33"/>
  <c r="Q5291" i="33"/>
  <c r="R5291" i="33"/>
  <c r="S5291" i="33"/>
  <c r="C5292" i="33"/>
  <c r="H5292" i="33"/>
  <c r="I5292" i="33"/>
  <c r="L5292" i="33"/>
  <c r="O5292" i="33"/>
  <c r="Q5292" i="33"/>
  <c r="R5292" i="33"/>
  <c r="S5292" i="33"/>
  <c r="C5293" i="33"/>
  <c r="H5293" i="33"/>
  <c r="I5293" i="33"/>
  <c r="L5293" i="33"/>
  <c r="O5293" i="33"/>
  <c r="Q5293" i="33"/>
  <c r="R5293" i="33"/>
  <c r="S5293" i="33"/>
  <c r="C5294" i="33"/>
  <c r="H5294" i="33"/>
  <c r="I5294" i="33"/>
  <c r="L5294" i="33"/>
  <c r="O5294" i="33"/>
  <c r="Q5294" i="33"/>
  <c r="R5294" i="33"/>
  <c r="S5294" i="33"/>
  <c r="C5295" i="33"/>
  <c r="H5295" i="33"/>
  <c r="I5295" i="33"/>
  <c r="L5295" i="33"/>
  <c r="O5295" i="33"/>
  <c r="Q5295" i="33"/>
  <c r="R5295" i="33"/>
  <c r="S5295" i="33"/>
  <c r="C5296" i="33"/>
  <c r="H5296" i="33"/>
  <c r="I5296" i="33"/>
  <c r="L5296" i="33"/>
  <c r="O5296" i="33"/>
  <c r="Q5296" i="33"/>
  <c r="R5296" i="33"/>
  <c r="S5296" i="33"/>
  <c r="C5297" i="33"/>
  <c r="H5297" i="33"/>
  <c r="I5297" i="33"/>
  <c r="L5297" i="33"/>
  <c r="O5297" i="33"/>
  <c r="Q5297" i="33"/>
  <c r="R5297" i="33"/>
  <c r="S5297" i="33"/>
  <c r="C5298" i="33"/>
  <c r="H5298" i="33"/>
  <c r="I5298" i="33"/>
  <c r="L5298" i="33"/>
  <c r="O5298" i="33"/>
  <c r="Q5298" i="33"/>
  <c r="R5298" i="33"/>
  <c r="S5298" i="33"/>
  <c r="C5299" i="33"/>
  <c r="H5299" i="33"/>
  <c r="I5299" i="33"/>
  <c r="L5299" i="33"/>
  <c r="O5299" i="33"/>
  <c r="Q5299" i="33"/>
  <c r="R5299" i="33"/>
  <c r="S5299" i="33"/>
  <c r="C5300" i="33"/>
  <c r="H5300" i="33"/>
  <c r="I5300" i="33"/>
  <c r="L5300" i="33"/>
  <c r="O5300" i="33"/>
  <c r="Q5300" i="33"/>
  <c r="R5300" i="33"/>
  <c r="S5300" i="33"/>
  <c r="C5301" i="33"/>
  <c r="H5301" i="33"/>
  <c r="I5301" i="33"/>
  <c r="L5301" i="33"/>
  <c r="O5301" i="33"/>
  <c r="Q5301" i="33"/>
  <c r="R5301" i="33"/>
  <c r="S5301" i="33"/>
  <c r="C5302" i="33"/>
  <c r="H5302" i="33"/>
  <c r="I5302" i="33"/>
  <c r="L5302" i="33"/>
  <c r="O5302" i="33"/>
  <c r="Q5302" i="33"/>
  <c r="R5302" i="33"/>
  <c r="S5302" i="33"/>
  <c r="C5303" i="33"/>
  <c r="H5303" i="33"/>
  <c r="I5303" i="33"/>
  <c r="L5303" i="33"/>
  <c r="O5303" i="33"/>
  <c r="Q5303" i="33"/>
  <c r="R5303" i="33"/>
  <c r="S5303" i="33"/>
  <c r="C5304" i="33"/>
  <c r="H5304" i="33"/>
  <c r="I5304" i="33"/>
  <c r="L5304" i="33"/>
  <c r="O5304" i="33"/>
  <c r="Q5304" i="33"/>
  <c r="R5304" i="33"/>
  <c r="S5304" i="33"/>
  <c r="C5305" i="33"/>
  <c r="H5305" i="33"/>
  <c r="I5305" i="33"/>
  <c r="L5305" i="33"/>
  <c r="O5305" i="33"/>
  <c r="Q5305" i="33"/>
  <c r="R5305" i="33"/>
  <c r="S5305" i="33"/>
  <c r="C5306" i="33"/>
  <c r="H5306" i="33"/>
  <c r="I5306" i="33"/>
  <c r="L5306" i="33"/>
  <c r="O5306" i="33"/>
  <c r="Q5306" i="33"/>
  <c r="R5306" i="33"/>
  <c r="S5306" i="33"/>
  <c r="C5307" i="33"/>
  <c r="H5307" i="33"/>
  <c r="I5307" i="33"/>
  <c r="L5307" i="33"/>
  <c r="O5307" i="33"/>
  <c r="Q5307" i="33"/>
  <c r="R5307" i="33"/>
  <c r="S5307" i="33"/>
  <c r="C5308" i="33"/>
  <c r="H5308" i="33"/>
  <c r="I5308" i="33"/>
  <c r="L5308" i="33"/>
  <c r="O5308" i="33"/>
  <c r="Q5308" i="33"/>
  <c r="R5308" i="33"/>
  <c r="S5308" i="33"/>
  <c r="C5309" i="33"/>
  <c r="H5309" i="33"/>
  <c r="I5309" i="33"/>
  <c r="L5309" i="33"/>
  <c r="O5309" i="33"/>
  <c r="Q5309" i="33"/>
  <c r="R5309" i="33"/>
  <c r="S5309" i="33"/>
  <c r="C5310" i="33"/>
  <c r="H5310" i="33"/>
  <c r="I5310" i="33"/>
  <c r="L5310" i="33"/>
  <c r="O5310" i="33"/>
  <c r="Q5310" i="33"/>
  <c r="R5310" i="33"/>
  <c r="S5310" i="33"/>
  <c r="C5311" i="33"/>
  <c r="H5311" i="33"/>
  <c r="I5311" i="33"/>
  <c r="L5311" i="33"/>
  <c r="O5311" i="33"/>
  <c r="Q5311" i="33"/>
  <c r="R5311" i="33"/>
  <c r="S5311" i="33"/>
  <c r="C5312" i="33"/>
  <c r="H5312" i="33"/>
  <c r="I5312" i="33"/>
  <c r="L5312" i="33"/>
  <c r="O5312" i="33"/>
  <c r="Q5312" i="33"/>
  <c r="R5312" i="33"/>
  <c r="S5312" i="33"/>
  <c r="C5313" i="33"/>
  <c r="H5313" i="33"/>
  <c r="I5313" i="33"/>
  <c r="L5313" i="33"/>
  <c r="O5313" i="33"/>
  <c r="Q5313" i="33"/>
  <c r="R5313" i="33"/>
  <c r="S5313" i="33"/>
  <c r="C5314" i="33"/>
  <c r="H5314" i="33"/>
  <c r="I5314" i="33"/>
  <c r="L5314" i="33"/>
  <c r="O5314" i="33"/>
  <c r="Q5314" i="33"/>
  <c r="R5314" i="33"/>
  <c r="S5314" i="33"/>
  <c r="C5315" i="33"/>
  <c r="H5315" i="33"/>
  <c r="I5315" i="33"/>
  <c r="L5315" i="33"/>
  <c r="O5315" i="33"/>
  <c r="Q5315" i="33"/>
  <c r="R5315" i="33"/>
  <c r="S5315" i="33"/>
  <c r="C5316" i="33"/>
  <c r="H5316" i="33"/>
  <c r="I5316" i="33"/>
  <c r="L5316" i="33"/>
  <c r="O5316" i="33"/>
  <c r="Q5316" i="33"/>
  <c r="R5316" i="33"/>
  <c r="S5316" i="33"/>
  <c r="C5317" i="33"/>
  <c r="H5317" i="33"/>
  <c r="I5317" i="33"/>
  <c r="L5317" i="33"/>
  <c r="O5317" i="33"/>
  <c r="Q5317" i="33"/>
  <c r="R5317" i="33"/>
  <c r="S5317" i="33"/>
  <c r="C5318" i="33"/>
  <c r="H5318" i="33"/>
  <c r="I5318" i="33"/>
  <c r="L5318" i="33"/>
  <c r="O5318" i="33"/>
  <c r="Q5318" i="33"/>
  <c r="R5318" i="33"/>
  <c r="S5318" i="33"/>
  <c r="C5319" i="33"/>
  <c r="H5319" i="33"/>
  <c r="I5319" i="33"/>
  <c r="L5319" i="33"/>
  <c r="O5319" i="33"/>
  <c r="Q5319" i="33"/>
  <c r="R5319" i="33"/>
  <c r="S5319" i="33"/>
  <c r="C5320" i="33"/>
  <c r="H5320" i="33"/>
  <c r="I5320" i="33"/>
  <c r="L5320" i="33"/>
  <c r="O5320" i="33"/>
  <c r="Q5320" i="33"/>
  <c r="R5320" i="33"/>
  <c r="S5320" i="33"/>
  <c r="C5321" i="33"/>
  <c r="H5321" i="33"/>
  <c r="I5321" i="33"/>
  <c r="L5321" i="33"/>
  <c r="O5321" i="33"/>
  <c r="Q5321" i="33"/>
  <c r="R5321" i="33"/>
  <c r="S5321" i="33"/>
  <c r="C5322" i="33"/>
  <c r="H5322" i="33"/>
  <c r="I5322" i="33"/>
  <c r="L5322" i="33"/>
  <c r="O5322" i="33"/>
  <c r="Q5322" i="33"/>
  <c r="R5322" i="33"/>
  <c r="S5322" i="33"/>
  <c r="C5323" i="33"/>
  <c r="H5323" i="33"/>
  <c r="I5323" i="33"/>
  <c r="L5323" i="33"/>
  <c r="O5323" i="33"/>
  <c r="Q5323" i="33"/>
  <c r="R5323" i="33"/>
  <c r="S5323" i="33"/>
  <c r="C5324" i="33"/>
  <c r="H5324" i="33"/>
  <c r="I5324" i="33"/>
  <c r="L5324" i="33"/>
  <c r="O5324" i="33"/>
  <c r="Q5324" i="33"/>
  <c r="R5324" i="33"/>
  <c r="S5324" i="33"/>
  <c r="C5325" i="33"/>
  <c r="H5325" i="33"/>
  <c r="I5325" i="33"/>
  <c r="L5325" i="33"/>
  <c r="O5325" i="33"/>
  <c r="Q5325" i="33"/>
  <c r="R5325" i="33"/>
  <c r="S5325" i="33"/>
  <c r="C5326" i="33"/>
  <c r="H5326" i="33"/>
  <c r="I5326" i="33"/>
  <c r="L5326" i="33"/>
  <c r="O5326" i="33"/>
  <c r="Q5326" i="33"/>
  <c r="R5326" i="33"/>
  <c r="S5326" i="33"/>
  <c r="C5327" i="33"/>
  <c r="H5327" i="33"/>
  <c r="I5327" i="33"/>
  <c r="L5327" i="33"/>
  <c r="O5327" i="33"/>
  <c r="Q5327" i="33"/>
  <c r="R5327" i="33"/>
  <c r="S5327" i="33"/>
  <c r="C5328" i="33"/>
  <c r="H5328" i="33"/>
  <c r="I5328" i="33"/>
  <c r="L5328" i="33"/>
  <c r="O5328" i="33"/>
  <c r="Q5328" i="33"/>
  <c r="R5328" i="33"/>
  <c r="S5328" i="33"/>
  <c r="C5329" i="33"/>
  <c r="H5329" i="33"/>
  <c r="I5329" i="33"/>
  <c r="L5329" i="33"/>
  <c r="O5329" i="33"/>
  <c r="Q5329" i="33"/>
  <c r="R5329" i="33"/>
  <c r="S5329" i="33"/>
  <c r="C5330" i="33"/>
  <c r="H5330" i="33"/>
  <c r="I5330" i="33"/>
  <c r="L5330" i="33"/>
  <c r="O5330" i="33"/>
  <c r="Q5330" i="33"/>
  <c r="R5330" i="33"/>
  <c r="S5330" i="33"/>
  <c r="C5331" i="33"/>
  <c r="H5331" i="33"/>
  <c r="I5331" i="33"/>
  <c r="L5331" i="33"/>
  <c r="O5331" i="33"/>
  <c r="Q5331" i="33"/>
  <c r="R5331" i="33"/>
  <c r="S5331" i="33"/>
  <c r="C5332" i="33"/>
  <c r="H5332" i="33"/>
  <c r="I5332" i="33"/>
  <c r="L5332" i="33"/>
  <c r="O5332" i="33"/>
  <c r="Q5332" i="33"/>
  <c r="R5332" i="33"/>
  <c r="S5332" i="33"/>
  <c r="C5333" i="33"/>
  <c r="H5333" i="33"/>
  <c r="I5333" i="33"/>
  <c r="L5333" i="33"/>
  <c r="O5333" i="33"/>
  <c r="Q5333" i="33"/>
  <c r="R5333" i="33"/>
  <c r="S5333" i="33"/>
  <c r="C5334" i="33"/>
  <c r="H5334" i="33"/>
  <c r="I5334" i="33"/>
  <c r="L5334" i="33"/>
  <c r="O5334" i="33"/>
  <c r="Q5334" i="33"/>
  <c r="R5334" i="33"/>
  <c r="S5334" i="33"/>
  <c r="C5335" i="33"/>
  <c r="H5335" i="33"/>
  <c r="I5335" i="33"/>
  <c r="L5335" i="33"/>
  <c r="O5335" i="33"/>
  <c r="Q5335" i="33"/>
  <c r="R5335" i="33"/>
  <c r="S5335" i="33"/>
  <c r="C5336" i="33"/>
  <c r="H5336" i="33"/>
  <c r="I5336" i="33"/>
  <c r="L5336" i="33"/>
  <c r="O5336" i="33"/>
  <c r="Q5336" i="33"/>
  <c r="R5336" i="33"/>
  <c r="S5336" i="33"/>
  <c r="C5337" i="33"/>
  <c r="H5337" i="33"/>
  <c r="I5337" i="33"/>
  <c r="L5337" i="33"/>
  <c r="O5337" i="33"/>
  <c r="Q5337" i="33"/>
  <c r="R5337" i="33"/>
  <c r="S5337" i="33"/>
  <c r="C5338" i="33"/>
  <c r="H5338" i="33"/>
  <c r="I5338" i="33"/>
  <c r="L5338" i="33"/>
  <c r="O5338" i="33"/>
  <c r="Q5338" i="33"/>
  <c r="R5338" i="33"/>
  <c r="S5338" i="33"/>
  <c r="C5339" i="33"/>
  <c r="H5339" i="33"/>
  <c r="I5339" i="33"/>
  <c r="L5339" i="33"/>
  <c r="O5339" i="33"/>
  <c r="Q5339" i="33"/>
  <c r="R5339" i="33"/>
  <c r="S5339" i="33"/>
  <c r="C5340" i="33"/>
  <c r="H5340" i="33"/>
  <c r="I5340" i="33"/>
  <c r="L5340" i="33"/>
  <c r="O5340" i="33"/>
  <c r="Q5340" i="33"/>
  <c r="R5340" i="33"/>
  <c r="S5340" i="33"/>
  <c r="C5341" i="33"/>
  <c r="H5341" i="33"/>
  <c r="I5341" i="33"/>
  <c r="L5341" i="33"/>
  <c r="O5341" i="33"/>
  <c r="Q5341" i="33"/>
  <c r="R5341" i="33"/>
  <c r="S5341" i="33"/>
  <c r="C5342" i="33"/>
  <c r="H5342" i="33"/>
  <c r="I5342" i="33"/>
  <c r="L5342" i="33"/>
  <c r="O5342" i="33"/>
  <c r="Q5342" i="33"/>
  <c r="R5342" i="33"/>
  <c r="S5342" i="33"/>
  <c r="C5343" i="33"/>
  <c r="H5343" i="33"/>
  <c r="I5343" i="33"/>
  <c r="L5343" i="33"/>
  <c r="O5343" i="33"/>
  <c r="Q5343" i="33"/>
  <c r="R5343" i="33"/>
  <c r="S5343" i="33"/>
  <c r="C5344" i="33"/>
  <c r="H5344" i="33"/>
  <c r="I5344" i="33"/>
  <c r="L5344" i="33"/>
  <c r="O5344" i="33"/>
  <c r="Q5344" i="33"/>
  <c r="R5344" i="33"/>
  <c r="S5344" i="33"/>
  <c r="C5345" i="33"/>
  <c r="H5345" i="33"/>
  <c r="I5345" i="33"/>
  <c r="L5345" i="33"/>
  <c r="O5345" i="33"/>
  <c r="Q5345" i="33"/>
  <c r="R5345" i="33"/>
  <c r="S5345" i="33"/>
  <c r="C5346" i="33"/>
  <c r="H5346" i="33"/>
  <c r="I5346" i="33"/>
  <c r="L5346" i="33"/>
  <c r="O5346" i="33"/>
  <c r="Q5346" i="33"/>
  <c r="R5346" i="33"/>
  <c r="S5346" i="33"/>
  <c r="C5347" i="33"/>
  <c r="H5347" i="33"/>
  <c r="I5347" i="33"/>
  <c r="L5347" i="33"/>
  <c r="O5347" i="33"/>
  <c r="Q5347" i="33"/>
  <c r="R5347" i="33"/>
  <c r="S5347" i="33"/>
  <c r="C5348" i="33"/>
  <c r="H5348" i="33"/>
  <c r="I5348" i="33"/>
  <c r="L5348" i="33"/>
  <c r="O5348" i="33"/>
  <c r="Q5348" i="33"/>
  <c r="R5348" i="33"/>
  <c r="S5348" i="33"/>
  <c r="C5349" i="33"/>
  <c r="H5349" i="33"/>
  <c r="I5349" i="33"/>
  <c r="L5349" i="33"/>
  <c r="O5349" i="33"/>
  <c r="Q5349" i="33"/>
  <c r="R5349" i="33"/>
  <c r="S5349" i="33"/>
  <c r="C5350" i="33"/>
  <c r="H5350" i="33"/>
  <c r="I5350" i="33"/>
  <c r="L5350" i="33"/>
  <c r="O5350" i="33"/>
  <c r="Q5350" i="33"/>
  <c r="R5350" i="33"/>
  <c r="S5350" i="33"/>
  <c r="C5351" i="33"/>
  <c r="H5351" i="33"/>
  <c r="I5351" i="33"/>
  <c r="L5351" i="33"/>
  <c r="O5351" i="33"/>
  <c r="Q5351" i="33"/>
  <c r="R5351" i="33"/>
  <c r="S5351" i="33"/>
  <c r="C5352" i="33"/>
  <c r="H5352" i="33"/>
  <c r="I5352" i="33"/>
  <c r="L5352" i="33"/>
  <c r="O5352" i="33"/>
  <c r="Q5352" i="33"/>
  <c r="R5352" i="33"/>
  <c r="S5352" i="33"/>
  <c r="C5353" i="33"/>
  <c r="H5353" i="33"/>
  <c r="I5353" i="33"/>
  <c r="L5353" i="33"/>
  <c r="O5353" i="33"/>
  <c r="Q5353" i="33"/>
  <c r="R5353" i="33"/>
  <c r="S5353" i="33"/>
  <c r="C5354" i="33"/>
  <c r="H5354" i="33"/>
  <c r="I5354" i="33"/>
  <c r="L5354" i="33"/>
  <c r="O5354" i="33"/>
  <c r="Q5354" i="33"/>
  <c r="R5354" i="33"/>
  <c r="S5354" i="33"/>
  <c r="C5355" i="33"/>
  <c r="H5355" i="33"/>
  <c r="I5355" i="33"/>
  <c r="L5355" i="33"/>
  <c r="O5355" i="33"/>
  <c r="Q5355" i="33"/>
  <c r="R5355" i="33"/>
  <c r="S5355" i="33"/>
  <c r="C5356" i="33"/>
  <c r="H5356" i="33"/>
  <c r="I5356" i="33"/>
  <c r="L5356" i="33"/>
  <c r="O5356" i="33"/>
  <c r="Q5356" i="33"/>
  <c r="R5356" i="33"/>
  <c r="S5356" i="33"/>
  <c r="C5357" i="33"/>
  <c r="H5357" i="33"/>
  <c r="I5357" i="33"/>
  <c r="L5357" i="33"/>
  <c r="O5357" i="33"/>
  <c r="Q5357" i="33"/>
  <c r="R5357" i="33"/>
  <c r="S5357" i="33"/>
  <c r="C5358" i="33"/>
  <c r="H5358" i="33"/>
  <c r="I5358" i="33"/>
  <c r="L5358" i="33"/>
  <c r="O5358" i="33"/>
  <c r="Q5358" i="33"/>
  <c r="R5358" i="33"/>
  <c r="S5358" i="33"/>
  <c r="C5359" i="33"/>
  <c r="H5359" i="33"/>
  <c r="I5359" i="33"/>
  <c r="L5359" i="33"/>
  <c r="O5359" i="33"/>
  <c r="Q5359" i="33"/>
  <c r="R5359" i="33"/>
  <c r="S5359" i="33"/>
  <c r="C5360" i="33"/>
  <c r="H5360" i="33"/>
  <c r="I5360" i="33"/>
  <c r="L5360" i="33"/>
  <c r="O5360" i="33"/>
  <c r="Q5360" i="33"/>
  <c r="R5360" i="33"/>
  <c r="S5360" i="33"/>
  <c r="C5361" i="33"/>
  <c r="H5361" i="33"/>
  <c r="I5361" i="33"/>
  <c r="L5361" i="33"/>
  <c r="O5361" i="33"/>
  <c r="Q5361" i="33"/>
  <c r="R5361" i="33"/>
  <c r="S5361" i="33"/>
  <c r="C5362" i="33"/>
  <c r="H5362" i="33"/>
  <c r="I5362" i="33"/>
  <c r="L5362" i="33"/>
  <c r="O5362" i="33"/>
  <c r="Q5362" i="33"/>
  <c r="R5362" i="33"/>
  <c r="S5362" i="33"/>
  <c r="C5363" i="33"/>
  <c r="H5363" i="33"/>
  <c r="I5363" i="33"/>
  <c r="L5363" i="33"/>
  <c r="O5363" i="33"/>
  <c r="Q5363" i="33"/>
  <c r="R5363" i="33"/>
  <c r="S5363" i="33"/>
  <c r="C5364" i="33"/>
  <c r="H5364" i="33"/>
  <c r="I5364" i="33"/>
  <c r="L5364" i="33"/>
  <c r="O5364" i="33"/>
  <c r="Q5364" i="33"/>
  <c r="R5364" i="33"/>
  <c r="S5364" i="33"/>
  <c r="C5365" i="33"/>
  <c r="H5365" i="33"/>
  <c r="I5365" i="33"/>
  <c r="L5365" i="33"/>
  <c r="O5365" i="33"/>
  <c r="Q5365" i="33"/>
  <c r="R5365" i="33"/>
  <c r="S5365" i="33"/>
  <c r="C5366" i="33"/>
  <c r="H5366" i="33"/>
  <c r="I5366" i="33"/>
  <c r="L5366" i="33"/>
  <c r="O5366" i="33"/>
  <c r="Q5366" i="33"/>
  <c r="R5366" i="33"/>
  <c r="S5366" i="33"/>
  <c r="C5367" i="33"/>
  <c r="H5367" i="33"/>
  <c r="I5367" i="33"/>
  <c r="L5367" i="33"/>
  <c r="O5367" i="33"/>
  <c r="Q5367" i="33"/>
  <c r="R5367" i="33"/>
  <c r="S5367" i="33"/>
  <c r="C5368" i="33"/>
  <c r="H5368" i="33"/>
  <c r="I5368" i="33"/>
  <c r="L5368" i="33"/>
  <c r="O5368" i="33"/>
  <c r="Q5368" i="33"/>
  <c r="R5368" i="33"/>
  <c r="S5368" i="33"/>
  <c r="C5369" i="33"/>
  <c r="H5369" i="33"/>
  <c r="I5369" i="33"/>
  <c r="L5369" i="33"/>
  <c r="O5369" i="33"/>
  <c r="Q5369" i="33"/>
  <c r="R5369" i="33"/>
  <c r="S5369" i="33"/>
  <c r="C5370" i="33"/>
  <c r="H5370" i="33"/>
  <c r="I5370" i="33"/>
  <c r="L5370" i="33"/>
  <c r="O5370" i="33"/>
  <c r="Q5370" i="33"/>
  <c r="R5370" i="33"/>
  <c r="S5370" i="33"/>
  <c r="C5371" i="33"/>
  <c r="H5371" i="33"/>
  <c r="I5371" i="33"/>
  <c r="L5371" i="33"/>
  <c r="O5371" i="33"/>
  <c r="Q5371" i="33"/>
  <c r="R5371" i="33"/>
  <c r="S5371" i="33"/>
  <c r="C5372" i="33"/>
  <c r="H5372" i="33"/>
  <c r="I5372" i="33"/>
  <c r="L5372" i="33"/>
  <c r="O5372" i="33"/>
  <c r="Q5372" i="33"/>
  <c r="R5372" i="33"/>
  <c r="S5372" i="33"/>
  <c r="C5373" i="33"/>
  <c r="H5373" i="33"/>
  <c r="I5373" i="33"/>
  <c r="L5373" i="33"/>
  <c r="O5373" i="33"/>
  <c r="Q5373" i="33"/>
  <c r="R5373" i="33"/>
  <c r="S5373" i="33"/>
  <c r="C5374" i="33"/>
  <c r="H5374" i="33"/>
  <c r="I5374" i="33"/>
  <c r="L5374" i="33"/>
  <c r="O5374" i="33"/>
  <c r="Q5374" i="33"/>
  <c r="R5374" i="33"/>
  <c r="S5374" i="33"/>
  <c r="C5375" i="33"/>
  <c r="H5375" i="33"/>
  <c r="I5375" i="33"/>
  <c r="L5375" i="33"/>
  <c r="O5375" i="33"/>
  <c r="Q5375" i="33"/>
  <c r="R5375" i="33"/>
  <c r="S5375" i="33"/>
  <c r="C5376" i="33"/>
  <c r="H5376" i="33"/>
  <c r="I5376" i="33"/>
  <c r="L5376" i="33"/>
  <c r="O5376" i="33"/>
  <c r="Q5376" i="33"/>
  <c r="R5376" i="33"/>
  <c r="S5376" i="33"/>
  <c r="C5377" i="33"/>
  <c r="H5377" i="33"/>
  <c r="I5377" i="33"/>
  <c r="L5377" i="33"/>
  <c r="O5377" i="33"/>
  <c r="Q5377" i="33"/>
  <c r="R5377" i="33"/>
  <c r="S5377" i="33"/>
  <c r="C5378" i="33"/>
  <c r="H5378" i="33"/>
  <c r="I5378" i="33"/>
  <c r="L5378" i="33"/>
  <c r="O5378" i="33"/>
  <c r="Q5378" i="33"/>
  <c r="R5378" i="33"/>
  <c r="S5378" i="33"/>
  <c r="C5379" i="33"/>
  <c r="H5379" i="33"/>
  <c r="I5379" i="33"/>
  <c r="L5379" i="33"/>
  <c r="O5379" i="33"/>
  <c r="Q5379" i="33"/>
  <c r="R5379" i="33"/>
  <c r="S5379" i="33"/>
  <c r="C5380" i="33"/>
  <c r="H5380" i="33"/>
  <c r="I5380" i="33"/>
  <c r="L5380" i="33"/>
  <c r="O5380" i="33"/>
  <c r="Q5380" i="33"/>
  <c r="R5380" i="33"/>
  <c r="S5380" i="33"/>
  <c r="C5381" i="33"/>
  <c r="H5381" i="33"/>
  <c r="I5381" i="33"/>
  <c r="L5381" i="33"/>
  <c r="O5381" i="33"/>
  <c r="Q5381" i="33"/>
  <c r="R5381" i="33"/>
  <c r="S5381" i="33"/>
  <c r="C5382" i="33"/>
  <c r="H5382" i="33"/>
  <c r="I5382" i="33"/>
  <c r="L5382" i="33"/>
  <c r="O5382" i="33"/>
  <c r="Q5382" i="33"/>
  <c r="R5382" i="33"/>
  <c r="S5382" i="33"/>
  <c r="C5383" i="33"/>
  <c r="H5383" i="33"/>
  <c r="I5383" i="33"/>
  <c r="L5383" i="33"/>
  <c r="O5383" i="33"/>
  <c r="Q5383" i="33"/>
  <c r="R5383" i="33"/>
  <c r="S5383" i="33"/>
  <c r="C5384" i="33"/>
  <c r="H5384" i="33"/>
  <c r="I5384" i="33"/>
  <c r="L5384" i="33"/>
  <c r="O5384" i="33"/>
  <c r="Q5384" i="33"/>
  <c r="R5384" i="33"/>
  <c r="S5384" i="33"/>
  <c r="C5385" i="33"/>
  <c r="H5385" i="33"/>
  <c r="I5385" i="33"/>
  <c r="L5385" i="33"/>
  <c r="O5385" i="33"/>
  <c r="Q5385" i="33"/>
  <c r="R5385" i="33"/>
  <c r="S5385" i="33"/>
  <c r="C5386" i="33"/>
  <c r="H5386" i="33"/>
  <c r="I5386" i="33"/>
  <c r="L5386" i="33"/>
  <c r="O5386" i="33"/>
  <c r="Q5386" i="33"/>
  <c r="R5386" i="33"/>
  <c r="S5386" i="33"/>
  <c r="C5387" i="33"/>
  <c r="H5387" i="33"/>
  <c r="I5387" i="33"/>
  <c r="L5387" i="33"/>
  <c r="O5387" i="33"/>
  <c r="Q5387" i="33"/>
  <c r="R5387" i="33"/>
  <c r="S5387" i="33"/>
  <c r="C5388" i="33"/>
  <c r="H5388" i="33"/>
  <c r="I5388" i="33"/>
  <c r="L5388" i="33"/>
  <c r="O5388" i="33"/>
  <c r="Q5388" i="33"/>
  <c r="R5388" i="33"/>
  <c r="S5388" i="33"/>
  <c r="C5389" i="33"/>
  <c r="H5389" i="33"/>
  <c r="I5389" i="33"/>
  <c r="L5389" i="33"/>
  <c r="O5389" i="33"/>
  <c r="Q5389" i="33"/>
  <c r="R5389" i="33"/>
  <c r="S5389" i="33"/>
  <c r="C5390" i="33"/>
  <c r="H5390" i="33"/>
  <c r="I5390" i="33"/>
  <c r="L5390" i="33"/>
  <c r="O5390" i="33"/>
  <c r="Q5390" i="33"/>
  <c r="R5390" i="33"/>
  <c r="S5390" i="33"/>
  <c r="C5391" i="33"/>
  <c r="H5391" i="33"/>
  <c r="I5391" i="33"/>
  <c r="L5391" i="33"/>
  <c r="O5391" i="33"/>
  <c r="Q5391" i="33"/>
  <c r="R5391" i="33"/>
  <c r="S5391" i="33"/>
  <c r="C5392" i="33"/>
  <c r="H5392" i="33"/>
  <c r="I5392" i="33"/>
  <c r="L5392" i="33"/>
  <c r="O5392" i="33"/>
  <c r="Q5392" i="33"/>
  <c r="R5392" i="33"/>
  <c r="S5392" i="33"/>
  <c r="C5393" i="33"/>
  <c r="H5393" i="33"/>
  <c r="I5393" i="33"/>
  <c r="L5393" i="33"/>
  <c r="O5393" i="33"/>
  <c r="Q5393" i="33"/>
  <c r="R5393" i="33"/>
  <c r="S5393" i="33"/>
  <c r="C5394" i="33"/>
  <c r="H5394" i="33"/>
  <c r="I5394" i="33"/>
  <c r="L5394" i="33"/>
  <c r="O5394" i="33"/>
  <c r="Q5394" i="33"/>
  <c r="R5394" i="33"/>
  <c r="S5394" i="33"/>
  <c r="C5395" i="33"/>
  <c r="H5395" i="33"/>
  <c r="I5395" i="33"/>
  <c r="L5395" i="33"/>
  <c r="O5395" i="33"/>
  <c r="Q5395" i="33"/>
  <c r="R5395" i="33"/>
  <c r="S5395" i="33"/>
  <c r="C5396" i="33"/>
  <c r="H5396" i="33"/>
  <c r="I5396" i="33"/>
  <c r="L5396" i="33"/>
  <c r="O5396" i="33"/>
  <c r="Q5396" i="33"/>
  <c r="R5396" i="33"/>
  <c r="S5396" i="33"/>
  <c r="C5397" i="33"/>
  <c r="H5397" i="33"/>
  <c r="I5397" i="33"/>
  <c r="L5397" i="33"/>
  <c r="O5397" i="33"/>
  <c r="Q5397" i="33"/>
  <c r="R5397" i="33"/>
  <c r="S5397" i="33"/>
  <c r="C5398" i="33"/>
  <c r="H5398" i="33"/>
  <c r="I5398" i="33"/>
  <c r="L5398" i="33"/>
  <c r="O5398" i="33"/>
  <c r="Q5398" i="33"/>
  <c r="R5398" i="33"/>
  <c r="S5398" i="33"/>
  <c r="C5399" i="33"/>
  <c r="H5399" i="33"/>
  <c r="I5399" i="33"/>
  <c r="L5399" i="33"/>
  <c r="O5399" i="33"/>
  <c r="Q5399" i="33"/>
  <c r="R5399" i="33"/>
  <c r="S5399" i="33"/>
  <c r="C5400" i="33"/>
  <c r="H5400" i="33"/>
  <c r="I5400" i="33"/>
  <c r="L5400" i="33"/>
  <c r="O5400" i="33"/>
  <c r="Q5400" i="33"/>
  <c r="R5400" i="33"/>
  <c r="S5400" i="33"/>
  <c r="C5401" i="33"/>
  <c r="H5401" i="33"/>
  <c r="I5401" i="33"/>
  <c r="L5401" i="33"/>
  <c r="O5401" i="33"/>
  <c r="Q5401" i="33"/>
  <c r="R5401" i="33"/>
  <c r="S5401" i="33"/>
  <c r="C5402" i="33"/>
  <c r="H5402" i="33"/>
  <c r="I5402" i="33"/>
  <c r="L5402" i="33"/>
  <c r="O5402" i="33"/>
  <c r="Q5402" i="33"/>
  <c r="R5402" i="33"/>
  <c r="S5402" i="33"/>
  <c r="C5403" i="33"/>
  <c r="H5403" i="33"/>
  <c r="I5403" i="33"/>
  <c r="L5403" i="33"/>
  <c r="O5403" i="33"/>
  <c r="Q5403" i="33"/>
  <c r="R5403" i="33"/>
  <c r="S5403" i="33"/>
  <c r="C5404" i="33"/>
  <c r="H5404" i="33"/>
  <c r="I5404" i="33"/>
  <c r="L5404" i="33"/>
  <c r="O5404" i="33"/>
  <c r="Q5404" i="33"/>
  <c r="R5404" i="33"/>
  <c r="S5404" i="33"/>
  <c r="C5405" i="33"/>
  <c r="H5405" i="33"/>
  <c r="I5405" i="33"/>
  <c r="L5405" i="33"/>
  <c r="O5405" i="33"/>
  <c r="Q5405" i="33"/>
  <c r="R5405" i="33"/>
  <c r="S5405" i="33"/>
  <c r="C5406" i="33"/>
  <c r="H5406" i="33"/>
  <c r="I5406" i="33"/>
  <c r="L5406" i="33"/>
  <c r="O5406" i="33"/>
  <c r="Q5406" i="33"/>
  <c r="R5406" i="33"/>
  <c r="S5406" i="33"/>
  <c r="C5407" i="33"/>
  <c r="H5407" i="33"/>
  <c r="I5407" i="33"/>
  <c r="L5407" i="33"/>
  <c r="O5407" i="33"/>
  <c r="Q5407" i="33"/>
  <c r="R5407" i="33"/>
  <c r="S5407" i="33"/>
  <c r="C5408" i="33"/>
  <c r="H5408" i="33"/>
  <c r="I5408" i="33"/>
  <c r="L5408" i="33"/>
  <c r="O5408" i="33"/>
  <c r="Q5408" i="33"/>
  <c r="R5408" i="33"/>
  <c r="S5408" i="33"/>
  <c r="C5409" i="33"/>
  <c r="H5409" i="33"/>
  <c r="I5409" i="33"/>
  <c r="L5409" i="33"/>
  <c r="O5409" i="33"/>
  <c r="Q5409" i="33"/>
  <c r="R5409" i="33"/>
  <c r="S5409" i="33"/>
  <c r="C5410" i="33"/>
  <c r="H5410" i="33"/>
  <c r="I5410" i="33"/>
  <c r="L5410" i="33"/>
  <c r="O5410" i="33"/>
  <c r="Q5410" i="33"/>
  <c r="R5410" i="33"/>
  <c r="S5410" i="33"/>
  <c r="C5411" i="33"/>
  <c r="H5411" i="33"/>
  <c r="I5411" i="33"/>
  <c r="L5411" i="33"/>
  <c r="O5411" i="33"/>
  <c r="Q5411" i="33"/>
  <c r="R5411" i="33"/>
  <c r="S5411" i="33"/>
  <c r="C5412" i="33"/>
  <c r="H5412" i="33"/>
  <c r="I5412" i="33"/>
  <c r="L5412" i="33"/>
  <c r="O5412" i="33"/>
  <c r="Q5412" i="33"/>
  <c r="R5412" i="33"/>
  <c r="S5412" i="33"/>
  <c r="C5413" i="33"/>
  <c r="H5413" i="33"/>
  <c r="I5413" i="33"/>
  <c r="L5413" i="33"/>
  <c r="O5413" i="33"/>
  <c r="Q5413" i="33"/>
  <c r="R5413" i="33"/>
  <c r="S5413" i="33"/>
  <c r="C5414" i="33"/>
  <c r="H5414" i="33"/>
  <c r="I5414" i="33"/>
  <c r="L5414" i="33"/>
  <c r="O5414" i="33"/>
  <c r="Q5414" i="33"/>
  <c r="R5414" i="33"/>
  <c r="S5414" i="33"/>
  <c r="C5415" i="33"/>
  <c r="H5415" i="33"/>
  <c r="I5415" i="33"/>
  <c r="L5415" i="33"/>
  <c r="O5415" i="33"/>
  <c r="Q5415" i="33"/>
  <c r="R5415" i="33"/>
  <c r="S5415" i="33"/>
  <c r="C5416" i="33"/>
  <c r="H5416" i="33"/>
  <c r="I5416" i="33"/>
  <c r="L5416" i="33"/>
  <c r="O5416" i="33"/>
  <c r="Q5416" i="33"/>
  <c r="R5416" i="33"/>
  <c r="S5416" i="33"/>
  <c r="C5417" i="33"/>
  <c r="H5417" i="33"/>
  <c r="I5417" i="33"/>
  <c r="L5417" i="33"/>
  <c r="O5417" i="33"/>
  <c r="Q5417" i="33"/>
  <c r="R5417" i="33"/>
  <c r="S5417" i="33"/>
  <c r="C5418" i="33"/>
  <c r="H5418" i="33"/>
  <c r="I5418" i="33"/>
  <c r="L5418" i="33"/>
  <c r="O5418" i="33"/>
  <c r="Q5418" i="33"/>
  <c r="R5418" i="33"/>
  <c r="S5418" i="33"/>
  <c r="C5419" i="33"/>
  <c r="H5419" i="33"/>
  <c r="I5419" i="33"/>
  <c r="L5419" i="33"/>
  <c r="O5419" i="33"/>
  <c r="Q5419" i="33"/>
  <c r="R5419" i="33"/>
  <c r="S5419" i="33"/>
  <c r="C5420" i="33"/>
  <c r="H5420" i="33"/>
  <c r="I5420" i="33"/>
  <c r="L5420" i="33"/>
  <c r="O5420" i="33"/>
  <c r="Q5420" i="33"/>
  <c r="R5420" i="33"/>
  <c r="S5420" i="33"/>
  <c r="C5421" i="33"/>
  <c r="H5421" i="33"/>
  <c r="I5421" i="33"/>
  <c r="L5421" i="33"/>
  <c r="O5421" i="33"/>
  <c r="Q5421" i="33"/>
  <c r="R5421" i="33"/>
  <c r="S5421" i="33"/>
  <c r="C5422" i="33"/>
  <c r="H5422" i="33"/>
  <c r="I5422" i="33"/>
  <c r="L5422" i="33"/>
  <c r="O5422" i="33"/>
  <c r="Q5422" i="33"/>
  <c r="R5422" i="33"/>
  <c r="S5422" i="33"/>
  <c r="C5423" i="33"/>
  <c r="H5423" i="33"/>
  <c r="I5423" i="33"/>
  <c r="L5423" i="33"/>
  <c r="O5423" i="33"/>
  <c r="Q5423" i="33"/>
  <c r="R5423" i="33"/>
  <c r="S5423" i="33"/>
  <c r="C5424" i="33"/>
  <c r="H5424" i="33"/>
  <c r="I5424" i="33"/>
  <c r="L5424" i="33"/>
  <c r="O5424" i="33"/>
  <c r="Q5424" i="33"/>
  <c r="R5424" i="33"/>
  <c r="S5424" i="33"/>
  <c r="C5425" i="33"/>
  <c r="H5425" i="33"/>
  <c r="I5425" i="33"/>
  <c r="L5425" i="33"/>
  <c r="O5425" i="33"/>
  <c r="Q5425" i="33"/>
  <c r="R5425" i="33"/>
  <c r="S5425" i="33"/>
  <c r="C5426" i="33"/>
  <c r="H5426" i="33"/>
  <c r="I5426" i="33"/>
  <c r="L5426" i="33"/>
  <c r="O5426" i="33"/>
  <c r="Q5426" i="33"/>
  <c r="R5426" i="33"/>
  <c r="S5426" i="33"/>
  <c r="C5427" i="33"/>
  <c r="H5427" i="33"/>
  <c r="I5427" i="33"/>
  <c r="L5427" i="33"/>
  <c r="O5427" i="33"/>
  <c r="Q5427" i="33"/>
  <c r="R5427" i="33"/>
  <c r="S5427" i="33"/>
  <c r="C5428" i="33"/>
  <c r="H5428" i="33"/>
  <c r="I5428" i="33"/>
  <c r="L5428" i="33"/>
  <c r="O5428" i="33"/>
  <c r="Q5428" i="33"/>
  <c r="R5428" i="33"/>
  <c r="S5428" i="33"/>
  <c r="C5429" i="33"/>
  <c r="H5429" i="33"/>
  <c r="I5429" i="33"/>
  <c r="L5429" i="33"/>
  <c r="O5429" i="33"/>
  <c r="Q5429" i="33"/>
  <c r="R5429" i="33"/>
  <c r="S5429" i="33"/>
  <c r="C5430" i="33"/>
  <c r="H5430" i="33"/>
  <c r="I5430" i="33"/>
  <c r="L5430" i="33"/>
  <c r="O5430" i="33"/>
  <c r="Q5430" i="33"/>
  <c r="R5430" i="33"/>
  <c r="S5430" i="33"/>
  <c r="C5431" i="33"/>
  <c r="H5431" i="33"/>
  <c r="I5431" i="33"/>
  <c r="L5431" i="33"/>
  <c r="O5431" i="33"/>
  <c r="Q5431" i="33"/>
  <c r="R5431" i="33"/>
  <c r="S5431" i="33"/>
  <c r="C5432" i="33"/>
  <c r="H5432" i="33"/>
  <c r="I5432" i="33"/>
  <c r="L5432" i="33"/>
  <c r="O5432" i="33"/>
  <c r="Q5432" i="33"/>
  <c r="R5432" i="33"/>
  <c r="S5432" i="33"/>
  <c r="C5433" i="33"/>
  <c r="H5433" i="33"/>
  <c r="I5433" i="33"/>
  <c r="L5433" i="33"/>
  <c r="O5433" i="33"/>
  <c r="Q5433" i="33"/>
  <c r="R5433" i="33"/>
  <c r="S5433" i="33"/>
  <c r="C5434" i="33"/>
  <c r="H5434" i="33"/>
  <c r="I5434" i="33"/>
  <c r="L5434" i="33"/>
  <c r="O5434" i="33"/>
  <c r="Q5434" i="33"/>
  <c r="R5434" i="33"/>
  <c r="S5434" i="33"/>
  <c r="C5435" i="33"/>
  <c r="H5435" i="33"/>
  <c r="I5435" i="33"/>
  <c r="L5435" i="33"/>
  <c r="O5435" i="33"/>
  <c r="Q5435" i="33"/>
  <c r="R5435" i="33"/>
  <c r="S5435" i="33"/>
  <c r="C5436" i="33"/>
  <c r="H5436" i="33"/>
  <c r="I5436" i="33"/>
  <c r="L5436" i="33"/>
  <c r="O5436" i="33"/>
  <c r="Q5436" i="33"/>
  <c r="R5436" i="33"/>
  <c r="S5436" i="33"/>
  <c r="C5437" i="33"/>
  <c r="H5437" i="33"/>
  <c r="I5437" i="33"/>
  <c r="L5437" i="33"/>
  <c r="O5437" i="33"/>
  <c r="Q5437" i="33"/>
  <c r="R5437" i="33"/>
  <c r="S5437" i="33"/>
  <c r="C5438" i="33"/>
  <c r="H5438" i="33"/>
  <c r="I5438" i="33"/>
  <c r="L5438" i="33"/>
  <c r="O5438" i="33"/>
  <c r="Q5438" i="33"/>
  <c r="R5438" i="33"/>
  <c r="S5438" i="33"/>
  <c r="C5439" i="33"/>
  <c r="H5439" i="33"/>
  <c r="I5439" i="33"/>
  <c r="L5439" i="33"/>
  <c r="O5439" i="33"/>
  <c r="Q5439" i="33"/>
  <c r="R5439" i="33"/>
  <c r="S5439" i="33"/>
  <c r="C5440" i="33"/>
  <c r="H5440" i="33"/>
  <c r="I5440" i="33"/>
  <c r="L5440" i="33"/>
  <c r="O5440" i="33"/>
  <c r="Q5440" i="33"/>
  <c r="R5440" i="33"/>
  <c r="S5440" i="33"/>
  <c r="C5441" i="33"/>
  <c r="H5441" i="33"/>
  <c r="I5441" i="33"/>
  <c r="L5441" i="33"/>
  <c r="O5441" i="33"/>
  <c r="Q5441" i="33"/>
  <c r="R5441" i="33"/>
  <c r="S5441" i="33"/>
  <c r="C5442" i="33"/>
  <c r="H5442" i="33"/>
  <c r="I5442" i="33"/>
  <c r="L5442" i="33"/>
  <c r="O5442" i="33"/>
  <c r="Q5442" i="33"/>
  <c r="R5442" i="33"/>
  <c r="S5442" i="33"/>
  <c r="C5443" i="33"/>
  <c r="H5443" i="33"/>
  <c r="I5443" i="33"/>
  <c r="L5443" i="33"/>
  <c r="O5443" i="33"/>
  <c r="Q5443" i="33"/>
  <c r="R5443" i="33"/>
  <c r="S5443" i="33"/>
  <c r="C5444" i="33"/>
  <c r="H5444" i="33"/>
  <c r="I5444" i="33"/>
  <c r="L5444" i="33"/>
  <c r="O5444" i="33"/>
  <c r="Q5444" i="33"/>
  <c r="R5444" i="33"/>
  <c r="S5444" i="33"/>
  <c r="C5445" i="33"/>
  <c r="H5445" i="33"/>
  <c r="I5445" i="33"/>
  <c r="L5445" i="33"/>
  <c r="O5445" i="33"/>
  <c r="Q5445" i="33"/>
  <c r="R5445" i="33"/>
  <c r="S5445" i="33"/>
  <c r="C5446" i="33"/>
  <c r="H5446" i="33"/>
  <c r="I5446" i="33"/>
  <c r="L5446" i="33"/>
  <c r="O5446" i="33"/>
  <c r="Q5446" i="33"/>
  <c r="R5446" i="33"/>
  <c r="S5446" i="33"/>
  <c r="C5447" i="33"/>
  <c r="H5447" i="33"/>
  <c r="I5447" i="33"/>
  <c r="L5447" i="33"/>
  <c r="O5447" i="33"/>
  <c r="Q5447" i="33"/>
  <c r="R5447" i="33"/>
  <c r="S5447" i="33"/>
  <c r="C5448" i="33"/>
  <c r="H5448" i="33"/>
  <c r="I5448" i="33"/>
  <c r="L5448" i="33"/>
  <c r="O5448" i="33"/>
  <c r="Q5448" i="33"/>
  <c r="R5448" i="33"/>
  <c r="S5448" i="33"/>
  <c r="C5449" i="33"/>
  <c r="H5449" i="33"/>
  <c r="I5449" i="33"/>
  <c r="L5449" i="33"/>
  <c r="O5449" i="33"/>
  <c r="Q5449" i="33"/>
  <c r="R5449" i="33"/>
  <c r="S5449" i="33"/>
  <c r="C5450" i="33"/>
  <c r="H5450" i="33"/>
  <c r="I5450" i="33"/>
  <c r="L5450" i="33"/>
  <c r="O5450" i="33"/>
  <c r="Q5450" i="33"/>
  <c r="R5450" i="33"/>
  <c r="S5450" i="33"/>
  <c r="C5451" i="33"/>
  <c r="H5451" i="33"/>
  <c r="I5451" i="33"/>
  <c r="L5451" i="33"/>
  <c r="O5451" i="33"/>
  <c r="Q5451" i="33"/>
  <c r="R5451" i="33"/>
  <c r="S5451" i="33"/>
  <c r="C5452" i="33"/>
  <c r="H5452" i="33"/>
  <c r="I5452" i="33"/>
  <c r="L5452" i="33"/>
  <c r="O5452" i="33"/>
  <c r="Q5452" i="33"/>
  <c r="R5452" i="33"/>
  <c r="S5452" i="33"/>
  <c r="C5453" i="33"/>
  <c r="H5453" i="33"/>
  <c r="I5453" i="33"/>
  <c r="L5453" i="33"/>
  <c r="O5453" i="33"/>
  <c r="Q5453" i="33"/>
  <c r="R5453" i="33"/>
  <c r="S5453" i="33"/>
  <c r="C5454" i="33"/>
  <c r="H5454" i="33"/>
  <c r="I5454" i="33"/>
  <c r="L5454" i="33"/>
  <c r="O5454" i="33"/>
  <c r="Q5454" i="33"/>
  <c r="R5454" i="33"/>
  <c r="S5454" i="33"/>
  <c r="C5455" i="33"/>
  <c r="H5455" i="33"/>
  <c r="I5455" i="33"/>
  <c r="L5455" i="33"/>
  <c r="O5455" i="33"/>
  <c r="Q5455" i="33"/>
  <c r="R5455" i="33"/>
  <c r="S5455" i="33"/>
  <c r="C5456" i="33"/>
  <c r="H5456" i="33"/>
  <c r="I5456" i="33"/>
  <c r="L5456" i="33"/>
  <c r="O5456" i="33"/>
  <c r="Q5456" i="33"/>
  <c r="R5456" i="33"/>
  <c r="S5456" i="33"/>
  <c r="C5457" i="33"/>
  <c r="H5457" i="33"/>
  <c r="I5457" i="33"/>
  <c r="L5457" i="33"/>
  <c r="O5457" i="33"/>
  <c r="Q5457" i="33"/>
  <c r="R5457" i="33"/>
  <c r="S5457" i="33"/>
  <c r="C5458" i="33"/>
  <c r="H5458" i="33"/>
  <c r="I5458" i="33"/>
  <c r="L5458" i="33"/>
  <c r="O5458" i="33"/>
  <c r="Q5458" i="33"/>
  <c r="R5458" i="33"/>
  <c r="S5458" i="33"/>
  <c r="C5459" i="33"/>
  <c r="H5459" i="33"/>
  <c r="I5459" i="33"/>
  <c r="L5459" i="33"/>
  <c r="O5459" i="33"/>
  <c r="Q5459" i="33"/>
  <c r="R5459" i="33"/>
  <c r="S5459" i="33"/>
  <c r="C5460" i="33"/>
  <c r="H5460" i="33"/>
  <c r="I5460" i="33"/>
  <c r="L5460" i="33"/>
  <c r="O5460" i="33"/>
  <c r="Q5460" i="33"/>
  <c r="R5460" i="33"/>
  <c r="S5460" i="33"/>
  <c r="C5461" i="33"/>
  <c r="H5461" i="33"/>
  <c r="I5461" i="33"/>
  <c r="L5461" i="33"/>
  <c r="O5461" i="33"/>
  <c r="Q5461" i="33"/>
  <c r="R5461" i="33"/>
  <c r="S5461" i="33"/>
  <c r="C5462" i="33"/>
  <c r="H5462" i="33"/>
  <c r="I5462" i="33"/>
  <c r="L5462" i="33"/>
  <c r="O5462" i="33"/>
  <c r="Q5462" i="33"/>
  <c r="R5462" i="33"/>
  <c r="S5462" i="33"/>
  <c r="C5463" i="33"/>
  <c r="H5463" i="33"/>
  <c r="I5463" i="33"/>
  <c r="L5463" i="33"/>
  <c r="O5463" i="33"/>
  <c r="Q5463" i="33"/>
  <c r="R5463" i="33"/>
  <c r="S5463" i="33"/>
  <c r="C5464" i="33"/>
  <c r="H5464" i="33"/>
  <c r="I5464" i="33"/>
  <c r="L5464" i="33"/>
  <c r="O5464" i="33"/>
  <c r="Q5464" i="33"/>
  <c r="R5464" i="33"/>
  <c r="S5464" i="33"/>
  <c r="C5465" i="33"/>
  <c r="H5465" i="33"/>
  <c r="I5465" i="33"/>
  <c r="L5465" i="33"/>
  <c r="O5465" i="33"/>
  <c r="Q5465" i="33"/>
  <c r="R5465" i="33"/>
  <c r="S5465" i="33"/>
  <c r="C5466" i="33"/>
  <c r="H5466" i="33"/>
  <c r="I5466" i="33"/>
  <c r="L5466" i="33"/>
  <c r="O5466" i="33"/>
  <c r="Q5466" i="33"/>
  <c r="R5466" i="33"/>
  <c r="S5466" i="33"/>
  <c r="C5467" i="33"/>
  <c r="H5467" i="33"/>
  <c r="I5467" i="33"/>
  <c r="L5467" i="33"/>
  <c r="O5467" i="33"/>
  <c r="Q5467" i="33"/>
  <c r="R5467" i="33"/>
  <c r="S5467" i="33"/>
  <c r="C5468" i="33"/>
  <c r="H5468" i="33"/>
  <c r="I5468" i="33"/>
  <c r="L5468" i="33"/>
  <c r="O5468" i="33"/>
  <c r="Q5468" i="33"/>
  <c r="R5468" i="33"/>
  <c r="S5468" i="33"/>
  <c r="C5469" i="33"/>
  <c r="H5469" i="33"/>
  <c r="I5469" i="33"/>
  <c r="L5469" i="33"/>
  <c r="O5469" i="33"/>
  <c r="Q5469" i="33"/>
  <c r="R5469" i="33"/>
  <c r="S5469" i="33"/>
  <c r="C5470" i="33"/>
  <c r="H5470" i="33"/>
  <c r="I5470" i="33"/>
  <c r="L5470" i="33"/>
  <c r="O5470" i="33"/>
  <c r="Q5470" i="33"/>
  <c r="R5470" i="33"/>
  <c r="S5470" i="33"/>
  <c r="C5471" i="33"/>
  <c r="H5471" i="33"/>
  <c r="I5471" i="33"/>
  <c r="L5471" i="33"/>
  <c r="O5471" i="33"/>
  <c r="Q5471" i="33"/>
  <c r="R5471" i="33"/>
  <c r="S5471" i="33"/>
  <c r="C5472" i="33"/>
  <c r="H5472" i="33"/>
  <c r="I5472" i="33"/>
  <c r="L5472" i="33"/>
  <c r="O5472" i="33"/>
  <c r="Q5472" i="33"/>
  <c r="R5472" i="33"/>
  <c r="S5472" i="33"/>
  <c r="C5473" i="33"/>
  <c r="H5473" i="33"/>
  <c r="I5473" i="33"/>
  <c r="L5473" i="33"/>
  <c r="O5473" i="33"/>
  <c r="Q5473" i="33"/>
  <c r="R5473" i="33"/>
  <c r="S5473" i="33"/>
  <c r="C5474" i="33"/>
  <c r="H5474" i="33"/>
  <c r="I5474" i="33"/>
  <c r="L5474" i="33"/>
  <c r="O5474" i="33"/>
  <c r="Q5474" i="33"/>
  <c r="R5474" i="33"/>
  <c r="S5474" i="33"/>
  <c r="C5475" i="33"/>
  <c r="H5475" i="33"/>
  <c r="I5475" i="33"/>
  <c r="L5475" i="33"/>
  <c r="O5475" i="33"/>
  <c r="Q5475" i="33"/>
  <c r="R5475" i="33"/>
  <c r="S5475" i="33"/>
  <c r="C5476" i="33"/>
  <c r="H5476" i="33"/>
  <c r="I5476" i="33"/>
  <c r="L5476" i="33"/>
  <c r="O5476" i="33"/>
  <c r="Q5476" i="33"/>
  <c r="R5476" i="33"/>
  <c r="S5476" i="33"/>
  <c r="C5477" i="33"/>
  <c r="H5477" i="33"/>
  <c r="I5477" i="33"/>
  <c r="L5477" i="33"/>
  <c r="O5477" i="33"/>
  <c r="Q5477" i="33"/>
  <c r="R5477" i="33"/>
  <c r="S5477" i="33"/>
  <c r="C5478" i="33"/>
  <c r="H5478" i="33"/>
  <c r="I5478" i="33"/>
  <c r="L5478" i="33"/>
  <c r="O5478" i="33"/>
  <c r="Q5478" i="33"/>
  <c r="R5478" i="33"/>
  <c r="S5478" i="33"/>
  <c r="C5479" i="33"/>
  <c r="H5479" i="33"/>
  <c r="I5479" i="33"/>
  <c r="L5479" i="33"/>
  <c r="O5479" i="33"/>
  <c r="Q5479" i="33"/>
  <c r="R5479" i="33"/>
  <c r="S5479" i="33"/>
  <c r="C5480" i="33"/>
  <c r="H5480" i="33"/>
  <c r="I5480" i="33"/>
  <c r="L5480" i="33"/>
  <c r="O5480" i="33"/>
  <c r="Q5480" i="33"/>
  <c r="R5480" i="33"/>
  <c r="S5480" i="33"/>
  <c r="C5481" i="33"/>
  <c r="H5481" i="33"/>
  <c r="I5481" i="33"/>
  <c r="L5481" i="33"/>
  <c r="O5481" i="33"/>
  <c r="Q5481" i="33"/>
  <c r="R5481" i="33"/>
  <c r="S5481" i="33"/>
  <c r="C5482" i="33"/>
  <c r="H5482" i="33"/>
  <c r="I5482" i="33"/>
  <c r="L5482" i="33"/>
  <c r="O5482" i="33"/>
  <c r="Q5482" i="33"/>
  <c r="R5482" i="33"/>
  <c r="S5482" i="33"/>
  <c r="C5483" i="33"/>
  <c r="H5483" i="33"/>
  <c r="I5483" i="33"/>
  <c r="L5483" i="33"/>
  <c r="O5483" i="33"/>
  <c r="Q5483" i="33"/>
  <c r="R5483" i="33"/>
  <c r="S5483" i="33"/>
  <c r="C5484" i="33"/>
  <c r="H5484" i="33"/>
  <c r="I5484" i="33"/>
  <c r="L5484" i="33"/>
  <c r="O5484" i="33"/>
  <c r="Q5484" i="33"/>
  <c r="R5484" i="33"/>
  <c r="S5484" i="33"/>
  <c r="C5485" i="33"/>
  <c r="H5485" i="33"/>
  <c r="I5485" i="33"/>
  <c r="L5485" i="33"/>
  <c r="O5485" i="33"/>
  <c r="Q5485" i="33"/>
  <c r="R5485" i="33"/>
  <c r="S5485" i="33"/>
  <c r="C5486" i="33"/>
  <c r="H5486" i="33"/>
  <c r="I5486" i="33"/>
  <c r="L5486" i="33"/>
  <c r="O5486" i="33"/>
  <c r="Q5486" i="33"/>
  <c r="R5486" i="33"/>
  <c r="S5486" i="33"/>
  <c r="C5487" i="33"/>
  <c r="H5487" i="33"/>
  <c r="I5487" i="33"/>
  <c r="L5487" i="33"/>
  <c r="O5487" i="33"/>
  <c r="Q5487" i="33"/>
  <c r="R5487" i="33"/>
  <c r="S5487" i="33"/>
  <c r="C5488" i="33"/>
  <c r="H5488" i="33"/>
  <c r="I5488" i="33"/>
  <c r="L5488" i="33"/>
  <c r="O5488" i="33"/>
  <c r="Q5488" i="33"/>
  <c r="R5488" i="33"/>
  <c r="S5488" i="33"/>
  <c r="C5489" i="33"/>
  <c r="H5489" i="33"/>
  <c r="I5489" i="33"/>
  <c r="L5489" i="33"/>
  <c r="O5489" i="33"/>
  <c r="Q5489" i="33"/>
  <c r="R5489" i="33"/>
  <c r="S5489" i="33"/>
  <c r="C5490" i="33"/>
  <c r="H5490" i="33"/>
  <c r="I5490" i="33"/>
  <c r="L5490" i="33"/>
  <c r="O5490" i="33"/>
  <c r="Q5490" i="33"/>
  <c r="R5490" i="33"/>
  <c r="S5490" i="33"/>
  <c r="C5491" i="33"/>
  <c r="H5491" i="33"/>
  <c r="I5491" i="33"/>
  <c r="L5491" i="33"/>
  <c r="O5491" i="33"/>
  <c r="Q5491" i="33"/>
  <c r="R5491" i="33"/>
  <c r="S5491" i="33"/>
  <c r="C5492" i="33"/>
  <c r="H5492" i="33"/>
  <c r="I5492" i="33"/>
  <c r="L5492" i="33"/>
  <c r="O5492" i="33"/>
  <c r="Q5492" i="33"/>
  <c r="R5492" i="33"/>
  <c r="S5492" i="33"/>
  <c r="C5493" i="33"/>
  <c r="H5493" i="33"/>
  <c r="I5493" i="33"/>
  <c r="L5493" i="33"/>
  <c r="O5493" i="33"/>
  <c r="Q5493" i="33"/>
  <c r="R5493" i="33"/>
  <c r="S5493" i="33"/>
  <c r="C5494" i="33"/>
  <c r="H5494" i="33"/>
  <c r="I5494" i="33"/>
  <c r="L5494" i="33"/>
  <c r="O5494" i="33"/>
  <c r="Q5494" i="33"/>
  <c r="R5494" i="33"/>
  <c r="S5494" i="33"/>
  <c r="C5495" i="33"/>
  <c r="H5495" i="33"/>
  <c r="I5495" i="33"/>
  <c r="L5495" i="33"/>
  <c r="O5495" i="33"/>
  <c r="Q5495" i="33"/>
  <c r="R5495" i="33"/>
  <c r="S5495" i="33"/>
  <c r="C5496" i="33"/>
  <c r="H5496" i="33"/>
  <c r="I5496" i="33"/>
  <c r="L5496" i="33"/>
  <c r="O5496" i="33"/>
  <c r="Q5496" i="33"/>
  <c r="R5496" i="33"/>
  <c r="S5496" i="33"/>
  <c r="C5497" i="33"/>
  <c r="H5497" i="33"/>
  <c r="I5497" i="33"/>
  <c r="L5497" i="33"/>
  <c r="O5497" i="33"/>
  <c r="Q5497" i="33"/>
  <c r="R5497" i="33"/>
  <c r="S5497" i="33"/>
  <c r="C5498" i="33"/>
  <c r="H5498" i="33"/>
  <c r="I5498" i="33"/>
  <c r="L5498" i="33"/>
  <c r="O5498" i="33"/>
  <c r="Q5498" i="33"/>
  <c r="R5498" i="33"/>
  <c r="S5498" i="33"/>
  <c r="C5499" i="33"/>
  <c r="H5499" i="33"/>
  <c r="I5499" i="33"/>
  <c r="L5499" i="33"/>
  <c r="O5499" i="33"/>
  <c r="Q5499" i="33"/>
  <c r="R5499" i="33"/>
  <c r="S5499" i="33"/>
  <c r="C5500" i="33"/>
  <c r="H5500" i="33"/>
  <c r="I5500" i="33"/>
  <c r="L5500" i="33"/>
  <c r="O5500" i="33"/>
  <c r="Q5500" i="33"/>
  <c r="R5500" i="33"/>
  <c r="S5500" i="33"/>
  <c r="C5501" i="33"/>
  <c r="H5501" i="33"/>
  <c r="I5501" i="33"/>
  <c r="L5501" i="33"/>
  <c r="O5501" i="33"/>
  <c r="Q5501" i="33"/>
  <c r="R5501" i="33"/>
  <c r="S5501" i="33"/>
  <c r="C5502" i="33"/>
  <c r="H5502" i="33"/>
  <c r="I5502" i="33"/>
  <c r="L5502" i="33"/>
  <c r="O5502" i="33"/>
  <c r="Q5502" i="33"/>
  <c r="R5502" i="33"/>
  <c r="S5502" i="33"/>
  <c r="C5503" i="33"/>
  <c r="H5503" i="33"/>
  <c r="I5503" i="33"/>
  <c r="L5503" i="33"/>
  <c r="O5503" i="33"/>
  <c r="Q5503" i="33"/>
  <c r="R5503" i="33"/>
  <c r="S5503" i="33"/>
  <c r="C5504" i="33"/>
  <c r="H5504" i="33"/>
  <c r="I5504" i="33"/>
  <c r="L5504" i="33"/>
  <c r="O5504" i="33"/>
  <c r="Q5504" i="33"/>
  <c r="R5504" i="33"/>
  <c r="S5504" i="33"/>
  <c r="C5505" i="33"/>
  <c r="H5505" i="33"/>
  <c r="I5505" i="33"/>
  <c r="L5505" i="33"/>
  <c r="O5505" i="33"/>
  <c r="Q5505" i="33"/>
  <c r="R5505" i="33"/>
  <c r="S5505" i="33"/>
  <c r="C5506" i="33"/>
  <c r="H5506" i="33"/>
  <c r="I5506" i="33"/>
  <c r="L5506" i="33"/>
  <c r="O5506" i="33"/>
  <c r="Q5506" i="33"/>
  <c r="R5506" i="33"/>
  <c r="S5506" i="33"/>
  <c r="C5507" i="33"/>
  <c r="H5507" i="33"/>
  <c r="I5507" i="33"/>
  <c r="L5507" i="33"/>
  <c r="O5507" i="33"/>
  <c r="Q5507" i="33"/>
  <c r="R5507" i="33"/>
  <c r="S5507" i="33"/>
  <c r="C5508" i="33"/>
  <c r="H5508" i="33"/>
  <c r="I5508" i="33"/>
  <c r="L5508" i="33"/>
  <c r="O5508" i="33"/>
  <c r="Q5508" i="33"/>
  <c r="R5508" i="33"/>
  <c r="S5508" i="33"/>
  <c r="C5509" i="33"/>
  <c r="H5509" i="33"/>
  <c r="I5509" i="33"/>
  <c r="L5509" i="33"/>
  <c r="O5509" i="33"/>
  <c r="Q5509" i="33"/>
  <c r="R5509" i="33"/>
  <c r="S5509" i="33"/>
  <c r="C5510" i="33"/>
  <c r="H5510" i="33"/>
  <c r="I5510" i="33"/>
  <c r="L5510" i="33"/>
  <c r="O5510" i="33"/>
  <c r="Q5510" i="33"/>
  <c r="R5510" i="33"/>
  <c r="S5510" i="33"/>
  <c r="C5511" i="33"/>
  <c r="H5511" i="33"/>
  <c r="I5511" i="33"/>
  <c r="L5511" i="33"/>
  <c r="O5511" i="33"/>
  <c r="Q5511" i="33"/>
  <c r="R5511" i="33"/>
  <c r="S5511" i="33"/>
  <c r="C5512" i="33"/>
  <c r="H5512" i="33"/>
  <c r="I5512" i="33"/>
  <c r="L5512" i="33"/>
  <c r="O5512" i="33"/>
  <c r="Q5512" i="33"/>
  <c r="R5512" i="33"/>
  <c r="S5512" i="33"/>
  <c r="C5513" i="33"/>
  <c r="H5513" i="33"/>
  <c r="I5513" i="33"/>
  <c r="L5513" i="33"/>
  <c r="O5513" i="33"/>
  <c r="Q5513" i="33"/>
  <c r="R5513" i="33"/>
  <c r="S5513" i="33"/>
  <c r="C5514" i="33"/>
  <c r="H5514" i="33"/>
  <c r="I5514" i="33"/>
  <c r="L5514" i="33"/>
  <c r="O5514" i="33"/>
  <c r="Q5514" i="33"/>
  <c r="R5514" i="33"/>
  <c r="S5514" i="33"/>
  <c r="C5515" i="33"/>
  <c r="H5515" i="33"/>
  <c r="I5515" i="33"/>
  <c r="L5515" i="33"/>
  <c r="O5515" i="33"/>
  <c r="Q5515" i="33"/>
  <c r="R5515" i="33"/>
  <c r="S5515" i="33"/>
  <c r="C5516" i="33"/>
  <c r="H5516" i="33"/>
  <c r="I5516" i="33"/>
  <c r="L5516" i="33"/>
  <c r="O5516" i="33"/>
  <c r="Q5516" i="33"/>
  <c r="R5516" i="33"/>
  <c r="S5516" i="33"/>
  <c r="C5517" i="33"/>
  <c r="H5517" i="33"/>
  <c r="I5517" i="33"/>
  <c r="L5517" i="33"/>
  <c r="O5517" i="33"/>
  <c r="Q5517" i="33"/>
  <c r="R5517" i="33"/>
  <c r="S5517" i="33"/>
  <c r="C5518" i="33"/>
  <c r="H5518" i="33"/>
  <c r="I5518" i="33"/>
  <c r="L5518" i="33"/>
  <c r="O5518" i="33"/>
  <c r="Q5518" i="33"/>
  <c r="R5518" i="33"/>
  <c r="S5518" i="33"/>
  <c r="C5519" i="33"/>
  <c r="H5519" i="33"/>
  <c r="I5519" i="33"/>
  <c r="L5519" i="33"/>
  <c r="O5519" i="33"/>
  <c r="Q5519" i="33"/>
  <c r="R5519" i="33"/>
  <c r="S5519" i="33"/>
  <c r="C5520" i="33"/>
  <c r="H5520" i="33"/>
  <c r="I5520" i="33"/>
  <c r="L5520" i="33"/>
  <c r="O5520" i="33"/>
  <c r="Q5520" i="33"/>
  <c r="R5520" i="33"/>
  <c r="S5520" i="33"/>
  <c r="C5521" i="33"/>
  <c r="H5521" i="33"/>
  <c r="I5521" i="33"/>
  <c r="L5521" i="33"/>
  <c r="O5521" i="33"/>
  <c r="Q5521" i="33"/>
  <c r="R5521" i="33"/>
  <c r="S5521" i="33"/>
  <c r="C5522" i="33"/>
  <c r="H5522" i="33"/>
  <c r="I5522" i="33"/>
  <c r="L5522" i="33"/>
  <c r="O5522" i="33"/>
  <c r="Q5522" i="33"/>
  <c r="R5522" i="33"/>
  <c r="S5522" i="33"/>
  <c r="C5523" i="33"/>
  <c r="H5523" i="33"/>
  <c r="I5523" i="33"/>
  <c r="L5523" i="33"/>
  <c r="O5523" i="33"/>
  <c r="Q5523" i="33"/>
  <c r="R5523" i="33"/>
  <c r="S5523" i="33"/>
  <c r="C5524" i="33"/>
  <c r="H5524" i="33"/>
  <c r="I5524" i="33"/>
  <c r="L5524" i="33"/>
  <c r="O5524" i="33"/>
  <c r="Q5524" i="33"/>
  <c r="R5524" i="33"/>
  <c r="S5524" i="33"/>
  <c r="C5525" i="33"/>
  <c r="H5525" i="33"/>
  <c r="I5525" i="33"/>
  <c r="L5525" i="33"/>
  <c r="O5525" i="33"/>
  <c r="Q5525" i="33"/>
  <c r="R5525" i="33"/>
  <c r="S5525" i="33"/>
  <c r="C5526" i="33"/>
  <c r="H5526" i="33"/>
  <c r="I5526" i="33"/>
  <c r="L5526" i="33"/>
  <c r="O5526" i="33"/>
  <c r="Q5526" i="33"/>
  <c r="R5526" i="33"/>
  <c r="S5526" i="33"/>
  <c r="C5527" i="33"/>
  <c r="H5527" i="33"/>
  <c r="I5527" i="33"/>
  <c r="L5527" i="33"/>
  <c r="O5527" i="33"/>
  <c r="Q5527" i="33"/>
  <c r="R5527" i="33"/>
  <c r="S5527" i="33"/>
  <c r="C5528" i="33"/>
  <c r="H5528" i="33"/>
  <c r="I5528" i="33"/>
  <c r="L5528" i="33"/>
  <c r="O5528" i="33"/>
  <c r="Q5528" i="33"/>
  <c r="R5528" i="33"/>
  <c r="S5528" i="33"/>
  <c r="C5529" i="33"/>
  <c r="H5529" i="33"/>
  <c r="I5529" i="33"/>
  <c r="L5529" i="33"/>
  <c r="O5529" i="33"/>
  <c r="Q5529" i="33"/>
  <c r="R5529" i="33"/>
  <c r="S5529" i="33"/>
  <c r="C5530" i="33"/>
  <c r="H5530" i="33"/>
  <c r="I5530" i="33"/>
  <c r="L5530" i="33"/>
  <c r="O5530" i="33"/>
  <c r="Q5530" i="33"/>
  <c r="R5530" i="33"/>
  <c r="S5530" i="33"/>
  <c r="C5531" i="33"/>
  <c r="H5531" i="33"/>
  <c r="I5531" i="33"/>
  <c r="L5531" i="33"/>
  <c r="O5531" i="33"/>
  <c r="Q5531" i="33"/>
  <c r="R5531" i="33"/>
  <c r="S5531" i="33"/>
  <c r="C5532" i="33"/>
  <c r="H5532" i="33"/>
  <c r="I5532" i="33"/>
  <c r="L5532" i="33"/>
  <c r="O5532" i="33"/>
  <c r="Q5532" i="33"/>
  <c r="R5532" i="33"/>
  <c r="S5532" i="33"/>
  <c r="C5533" i="33"/>
  <c r="H5533" i="33"/>
  <c r="I5533" i="33"/>
  <c r="L5533" i="33"/>
  <c r="O5533" i="33"/>
  <c r="Q5533" i="33"/>
  <c r="R5533" i="33"/>
  <c r="S5533" i="33"/>
  <c r="C5534" i="33"/>
  <c r="H5534" i="33"/>
  <c r="I5534" i="33"/>
  <c r="L5534" i="33"/>
  <c r="O5534" i="33"/>
  <c r="Q5534" i="33"/>
  <c r="R5534" i="33"/>
  <c r="S5534" i="33"/>
  <c r="C5535" i="33"/>
  <c r="H5535" i="33"/>
  <c r="I5535" i="33"/>
  <c r="L5535" i="33"/>
  <c r="O5535" i="33"/>
  <c r="Q5535" i="33"/>
  <c r="R5535" i="33"/>
  <c r="S5535" i="33"/>
  <c r="C5536" i="33"/>
  <c r="H5536" i="33"/>
  <c r="I5536" i="33"/>
  <c r="L5536" i="33"/>
  <c r="O5536" i="33"/>
  <c r="Q5536" i="33"/>
  <c r="R5536" i="33"/>
  <c r="S5536" i="33"/>
  <c r="C5537" i="33"/>
  <c r="H5537" i="33"/>
  <c r="I5537" i="33"/>
  <c r="L5537" i="33"/>
  <c r="O5537" i="33"/>
  <c r="Q5537" i="33"/>
  <c r="R5537" i="33"/>
  <c r="S5537" i="33"/>
  <c r="C5538" i="33"/>
  <c r="H5538" i="33"/>
  <c r="I5538" i="33"/>
  <c r="L5538" i="33"/>
  <c r="O5538" i="33"/>
  <c r="Q5538" i="33"/>
  <c r="R5538" i="33"/>
  <c r="S5538" i="33"/>
  <c r="C5539" i="33"/>
  <c r="H5539" i="33"/>
  <c r="I5539" i="33"/>
  <c r="L5539" i="33"/>
  <c r="O5539" i="33"/>
  <c r="Q5539" i="33"/>
  <c r="R5539" i="33"/>
  <c r="S5539" i="33"/>
  <c r="C5540" i="33"/>
  <c r="H5540" i="33"/>
  <c r="I5540" i="33"/>
  <c r="L5540" i="33"/>
  <c r="O5540" i="33"/>
  <c r="Q5540" i="33"/>
  <c r="R5540" i="33"/>
  <c r="S5540" i="33"/>
  <c r="C5541" i="33"/>
  <c r="H5541" i="33"/>
  <c r="I5541" i="33"/>
  <c r="L5541" i="33"/>
  <c r="O5541" i="33"/>
  <c r="Q5541" i="33"/>
  <c r="R5541" i="33"/>
  <c r="S5541" i="33"/>
  <c r="C5542" i="33"/>
  <c r="H5542" i="33"/>
  <c r="I5542" i="33"/>
  <c r="L5542" i="33"/>
  <c r="O5542" i="33"/>
  <c r="Q5542" i="33"/>
  <c r="R5542" i="33"/>
  <c r="S5542" i="33"/>
  <c r="C5543" i="33"/>
  <c r="H5543" i="33"/>
  <c r="I5543" i="33"/>
  <c r="L5543" i="33"/>
  <c r="O5543" i="33"/>
  <c r="Q5543" i="33"/>
  <c r="R5543" i="33"/>
  <c r="S5543" i="33"/>
  <c r="C5544" i="33"/>
  <c r="H5544" i="33"/>
  <c r="I5544" i="33"/>
  <c r="L5544" i="33"/>
  <c r="O5544" i="33"/>
  <c r="Q5544" i="33"/>
  <c r="R5544" i="33"/>
  <c r="S5544" i="33"/>
  <c r="C5545" i="33"/>
  <c r="H5545" i="33"/>
  <c r="I5545" i="33"/>
  <c r="L5545" i="33"/>
  <c r="O5545" i="33"/>
  <c r="Q5545" i="33"/>
  <c r="R5545" i="33"/>
  <c r="S5545" i="33"/>
  <c r="C5546" i="33"/>
  <c r="H5546" i="33"/>
  <c r="I5546" i="33"/>
  <c r="L5546" i="33"/>
  <c r="O5546" i="33"/>
  <c r="Q5546" i="33"/>
  <c r="R5546" i="33"/>
  <c r="S5546" i="33"/>
  <c r="C5547" i="33"/>
  <c r="H5547" i="33"/>
  <c r="I5547" i="33"/>
  <c r="L5547" i="33"/>
  <c r="O5547" i="33"/>
  <c r="Q5547" i="33"/>
  <c r="R5547" i="33"/>
  <c r="S5547" i="33"/>
  <c r="C5548" i="33"/>
  <c r="H5548" i="33"/>
  <c r="I5548" i="33"/>
  <c r="L5548" i="33"/>
  <c r="O5548" i="33"/>
  <c r="Q5548" i="33"/>
  <c r="R5548" i="33"/>
  <c r="S5548" i="33"/>
  <c r="C5549" i="33"/>
  <c r="H5549" i="33"/>
  <c r="I5549" i="33"/>
  <c r="L5549" i="33"/>
  <c r="O5549" i="33"/>
  <c r="Q5549" i="33"/>
  <c r="R5549" i="33"/>
  <c r="S5549" i="33"/>
  <c r="C5550" i="33"/>
  <c r="H5550" i="33"/>
  <c r="I5550" i="33"/>
  <c r="L5550" i="33"/>
  <c r="O5550" i="33"/>
  <c r="Q5550" i="33"/>
  <c r="R5550" i="33"/>
  <c r="S5550" i="33"/>
  <c r="C5551" i="33"/>
  <c r="H5551" i="33"/>
  <c r="I5551" i="33"/>
  <c r="L5551" i="33"/>
  <c r="O5551" i="33"/>
  <c r="Q5551" i="33"/>
  <c r="R5551" i="33"/>
  <c r="S5551" i="33"/>
  <c r="C5552" i="33"/>
  <c r="H5552" i="33"/>
  <c r="I5552" i="33"/>
  <c r="L5552" i="33"/>
  <c r="O5552" i="33"/>
  <c r="Q5552" i="33"/>
  <c r="R5552" i="33"/>
  <c r="S5552" i="33"/>
  <c r="C5553" i="33"/>
  <c r="H5553" i="33"/>
  <c r="I5553" i="33"/>
  <c r="L5553" i="33"/>
  <c r="O5553" i="33"/>
  <c r="Q5553" i="33"/>
  <c r="R5553" i="33"/>
  <c r="S5553" i="33"/>
  <c r="C5554" i="33"/>
  <c r="H5554" i="33"/>
  <c r="I5554" i="33"/>
  <c r="L5554" i="33"/>
  <c r="O5554" i="33"/>
  <c r="Q5554" i="33"/>
  <c r="R5554" i="33"/>
  <c r="S5554" i="33"/>
  <c r="C5555" i="33"/>
  <c r="H5555" i="33"/>
  <c r="I5555" i="33"/>
  <c r="L5555" i="33"/>
  <c r="O5555" i="33"/>
  <c r="Q5555" i="33"/>
  <c r="R5555" i="33"/>
  <c r="S5555" i="33"/>
  <c r="C5556" i="33"/>
  <c r="H5556" i="33"/>
  <c r="I5556" i="33"/>
  <c r="L5556" i="33"/>
  <c r="O5556" i="33"/>
  <c r="Q5556" i="33"/>
  <c r="R5556" i="33"/>
  <c r="S5556" i="33"/>
  <c r="C5557" i="33"/>
  <c r="H5557" i="33"/>
  <c r="I5557" i="33"/>
  <c r="L5557" i="33"/>
  <c r="O5557" i="33"/>
  <c r="Q5557" i="33"/>
  <c r="R5557" i="33"/>
  <c r="S5557" i="33"/>
  <c r="C5558" i="33"/>
  <c r="H5558" i="33"/>
  <c r="I5558" i="33"/>
  <c r="L5558" i="33"/>
  <c r="O5558" i="33"/>
  <c r="Q5558" i="33"/>
  <c r="R5558" i="33"/>
  <c r="S5558" i="33"/>
  <c r="C5559" i="33"/>
  <c r="H5559" i="33"/>
  <c r="I5559" i="33"/>
  <c r="L5559" i="33"/>
  <c r="O5559" i="33"/>
  <c r="Q5559" i="33"/>
  <c r="R5559" i="33"/>
  <c r="S5559" i="33"/>
  <c r="C5560" i="33"/>
  <c r="H5560" i="33"/>
  <c r="I5560" i="33"/>
  <c r="L5560" i="33"/>
  <c r="O5560" i="33"/>
  <c r="Q5560" i="33"/>
  <c r="R5560" i="33"/>
  <c r="S5560" i="33"/>
  <c r="C5561" i="33"/>
  <c r="H5561" i="33"/>
  <c r="I5561" i="33"/>
  <c r="L5561" i="33"/>
  <c r="O5561" i="33"/>
  <c r="Q5561" i="33"/>
  <c r="R5561" i="33"/>
  <c r="S5561" i="33"/>
  <c r="C5562" i="33"/>
  <c r="H5562" i="33"/>
  <c r="I5562" i="33"/>
  <c r="L5562" i="33"/>
  <c r="O5562" i="33"/>
  <c r="Q5562" i="33"/>
  <c r="R5562" i="33"/>
  <c r="S5562" i="33"/>
  <c r="C5563" i="33"/>
  <c r="H5563" i="33"/>
  <c r="I5563" i="33"/>
  <c r="L5563" i="33"/>
  <c r="O5563" i="33"/>
  <c r="Q5563" i="33"/>
  <c r="R5563" i="33"/>
  <c r="S5563" i="33"/>
  <c r="C5564" i="33"/>
  <c r="H5564" i="33"/>
  <c r="I5564" i="33"/>
  <c r="L5564" i="33"/>
  <c r="O5564" i="33"/>
  <c r="Q5564" i="33"/>
  <c r="R5564" i="33"/>
  <c r="S5564" i="33"/>
  <c r="C5565" i="33"/>
  <c r="H5565" i="33"/>
  <c r="I5565" i="33"/>
  <c r="L5565" i="33"/>
  <c r="O5565" i="33"/>
  <c r="Q5565" i="33"/>
  <c r="R5565" i="33"/>
  <c r="S5565" i="33"/>
  <c r="C5566" i="33"/>
  <c r="H5566" i="33"/>
  <c r="I5566" i="33"/>
  <c r="L5566" i="33"/>
  <c r="O5566" i="33"/>
  <c r="Q5566" i="33"/>
  <c r="R5566" i="33"/>
  <c r="S5566" i="33"/>
  <c r="C5567" i="33"/>
  <c r="H5567" i="33"/>
  <c r="I5567" i="33"/>
  <c r="L5567" i="33"/>
  <c r="O5567" i="33"/>
  <c r="Q5567" i="33"/>
  <c r="R5567" i="33"/>
  <c r="S5567" i="33"/>
  <c r="C5568" i="33"/>
  <c r="H5568" i="33"/>
  <c r="I5568" i="33"/>
  <c r="L5568" i="33"/>
  <c r="O5568" i="33"/>
  <c r="Q5568" i="33"/>
  <c r="R5568" i="33"/>
  <c r="S5568" i="33"/>
  <c r="C5569" i="33"/>
  <c r="H5569" i="33"/>
  <c r="I5569" i="33"/>
  <c r="L5569" i="33"/>
  <c r="O5569" i="33"/>
  <c r="Q5569" i="33"/>
  <c r="R5569" i="33"/>
  <c r="S5569" i="33"/>
  <c r="C5570" i="33"/>
  <c r="H5570" i="33"/>
  <c r="I5570" i="33"/>
  <c r="L5570" i="33"/>
  <c r="O5570" i="33"/>
  <c r="Q5570" i="33"/>
  <c r="R5570" i="33"/>
  <c r="S5570" i="33"/>
  <c r="C5571" i="33"/>
  <c r="H5571" i="33"/>
  <c r="I5571" i="33"/>
  <c r="L5571" i="33"/>
  <c r="O5571" i="33"/>
  <c r="Q5571" i="33"/>
  <c r="R5571" i="33"/>
  <c r="S5571" i="33"/>
  <c r="C5572" i="33"/>
  <c r="H5572" i="33"/>
  <c r="I5572" i="33"/>
  <c r="L5572" i="33"/>
  <c r="O5572" i="33"/>
  <c r="Q5572" i="33"/>
  <c r="R5572" i="33"/>
  <c r="S5572" i="33"/>
  <c r="C5573" i="33"/>
  <c r="H5573" i="33"/>
  <c r="I5573" i="33"/>
  <c r="L5573" i="33"/>
  <c r="O5573" i="33"/>
  <c r="Q5573" i="33"/>
  <c r="R5573" i="33"/>
  <c r="S5573" i="33"/>
  <c r="C5574" i="33"/>
  <c r="H5574" i="33"/>
  <c r="I5574" i="33"/>
  <c r="L5574" i="33"/>
  <c r="O5574" i="33"/>
  <c r="Q5574" i="33"/>
  <c r="R5574" i="33"/>
  <c r="S5574" i="33"/>
  <c r="C5575" i="33"/>
  <c r="H5575" i="33"/>
  <c r="I5575" i="33"/>
  <c r="L5575" i="33"/>
  <c r="O5575" i="33"/>
  <c r="Q5575" i="33"/>
  <c r="R5575" i="33"/>
  <c r="S5575" i="33"/>
  <c r="C5576" i="33"/>
  <c r="H5576" i="33"/>
  <c r="I5576" i="33"/>
  <c r="L5576" i="33"/>
  <c r="O5576" i="33"/>
  <c r="Q5576" i="33"/>
  <c r="R5576" i="33"/>
  <c r="S5576" i="33"/>
  <c r="C5577" i="33"/>
  <c r="H5577" i="33"/>
  <c r="I5577" i="33"/>
  <c r="L5577" i="33"/>
  <c r="O5577" i="33"/>
  <c r="Q5577" i="33"/>
  <c r="R5577" i="33"/>
  <c r="S5577" i="33"/>
  <c r="C5578" i="33"/>
  <c r="H5578" i="33"/>
  <c r="I5578" i="33"/>
  <c r="L5578" i="33"/>
  <c r="O5578" i="33"/>
  <c r="Q5578" i="33"/>
  <c r="R5578" i="33"/>
  <c r="S5578" i="33"/>
  <c r="C5579" i="33"/>
  <c r="H5579" i="33"/>
  <c r="I5579" i="33"/>
  <c r="L5579" i="33"/>
  <c r="O5579" i="33"/>
  <c r="Q5579" i="33"/>
  <c r="R5579" i="33"/>
  <c r="S5579" i="33"/>
  <c r="C5580" i="33"/>
  <c r="H5580" i="33"/>
  <c r="I5580" i="33"/>
  <c r="L5580" i="33"/>
  <c r="O5580" i="33"/>
  <c r="Q5580" i="33"/>
  <c r="R5580" i="33"/>
  <c r="S5580" i="33"/>
  <c r="C5581" i="33"/>
  <c r="H5581" i="33"/>
  <c r="I5581" i="33"/>
  <c r="L5581" i="33"/>
  <c r="O5581" i="33"/>
  <c r="Q5581" i="33"/>
  <c r="R5581" i="33"/>
  <c r="S5581" i="33"/>
  <c r="C5582" i="33"/>
  <c r="H5582" i="33"/>
  <c r="I5582" i="33"/>
  <c r="L5582" i="33"/>
  <c r="O5582" i="33"/>
  <c r="Q5582" i="33"/>
  <c r="R5582" i="33"/>
  <c r="S5582" i="33"/>
  <c r="C5583" i="33"/>
  <c r="H5583" i="33"/>
  <c r="I5583" i="33"/>
  <c r="L5583" i="33"/>
  <c r="O5583" i="33"/>
  <c r="Q5583" i="33"/>
  <c r="R5583" i="33"/>
  <c r="S5583" i="33"/>
  <c r="C5584" i="33"/>
  <c r="H5584" i="33"/>
  <c r="I5584" i="33"/>
  <c r="L5584" i="33"/>
  <c r="O5584" i="33"/>
  <c r="Q5584" i="33"/>
  <c r="R5584" i="33"/>
  <c r="S5584" i="33"/>
  <c r="C5585" i="33"/>
  <c r="H5585" i="33"/>
  <c r="I5585" i="33"/>
  <c r="L5585" i="33"/>
  <c r="O5585" i="33"/>
  <c r="Q5585" i="33"/>
  <c r="R5585" i="33"/>
  <c r="S5585" i="33"/>
  <c r="C5586" i="33"/>
  <c r="H5586" i="33"/>
  <c r="I5586" i="33"/>
  <c r="L5586" i="33"/>
  <c r="O5586" i="33"/>
  <c r="Q5586" i="33"/>
  <c r="R5586" i="33"/>
  <c r="S5586" i="33"/>
  <c r="C5587" i="33"/>
  <c r="H5587" i="33"/>
  <c r="I5587" i="33"/>
  <c r="L5587" i="33"/>
  <c r="O5587" i="33"/>
  <c r="Q5587" i="33"/>
  <c r="R5587" i="33"/>
  <c r="S5587" i="33"/>
  <c r="C5588" i="33"/>
  <c r="H5588" i="33"/>
  <c r="I5588" i="33"/>
  <c r="L5588" i="33"/>
  <c r="O5588" i="33"/>
  <c r="Q5588" i="33"/>
  <c r="R5588" i="33"/>
  <c r="S5588" i="33"/>
  <c r="C5589" i="33"/>
  <c r="H5589" i="33"/>
  <c r="I5589" i="33"/>
  <c r="L5589" i="33"/>
  <c r="O5589" i="33"/>
  <c r="Q5589" i="33"/>
  <c r="R5589" i="33"/>
  <c r="S5589" i="33"/>
  <c r="C5590" i="33"/>
  <c r="H5590" i="33"/>
  <c r="I5590" i="33"/>
  <c r="L5590" i="33"/>
  <c r="O5590" i="33"/>
  <c r="Q5590" i="33"/>
  <c r="R5590" i="33"/>
  <c r="S5590" i="33"/>
  <c r="C5591" i="33"/>
  <c r="H5591" i="33"/>
  <c r="I5591" i="33"/>
  <c r="L5591" i="33"/>
  <c r="O5591" i="33"/>
  <c r="Q5591" i="33"/>
  <c r="R5591" i="33"/>
  <c r="S5591" i="33"/>
  <c r="C5592" i="33"/>
  <c r="H5592" i="33"/>
  <c r="I5592" i="33"/>
  <c r="L5592" i="33"/>
  <c r="O5592" i="33"/>
  <c r="Q5592" i="33"/>
  <c r="R5592" i="33"/>
  <c r="S5592" i="33"/>
  <c r="C5593" i="33"/>
  <c r="H5593" i="33"/>
  <c r="I5593" i="33"/>
  <c r="L5593" i="33"/>
  <c r="O5593" i="33"/>
  <c r="Q5593" i="33"/>
  <c r="R5593" i="33"/>
  <c r="S5593" i="33"/>
  <c r="C5594" i="33"/>
  <c r="H5594" i="33"/>
  <c r="I5594" i="33"/>
  <c r="L5594" i="33"/>
  <c r="O5594" i="33"/>
  <c r="Q5594" i="33"/>
  <c r="R5594" i="33"/>
  <c r="S5594" i="33"/>
  <c r="C5595" i="33"/>
  <c r="H5595" i="33"/>
  <c r="I5595" i="33"/>
  <c r="L5595" i="33"/>
  <c r="O5595" i="33"/>
  <c r="Q5595" i="33"/>
  <c r="R5595" i="33"/>
  <c r="S5595" i="33"/>
  <c r="C5596" i="33"/>
  <c r="H5596" i="33"/>
  <c r="I5596" i="33"/>
  <c r="L5596" i="33"/>
  <c r="O5596" i="33"/>
  <c r="Q5596" i="33"/>
  <c r="R5596" i="33"/>
  <c r="S5596" i="33"/>
  <c r="C5597" i="33"/>
  <c r="H5597" i="33"/>
  <c r="I5597" i="33"/>
  <c r="L5597" i="33"/>
  <c r="O5597" i="33"/>
  <c r="Q5597" i="33"/>
  <c r="R5597" i="33"/>
  <c r="S5597" i="33"/>
  <c r="C5598" i="33"/>
  <c r="H5598" i="33"/>
  <c r="I5598" i="33"/>
  <c r="L5598" i="33"/>
  <c r="O5598" i="33"/>
  <c r="Q5598" i="33"/>
  <c r="R5598" i="33"/>
  <c r="S5598" i="33"/>
  <c r="C5599" i="33"/>
  <c r="H5599" i="33"/>
  <c r="I5599" i="33"/>
  <c r="L5599" i="33"/>
  <c r="O5599" i="33"/>
  <c r="Q5599" i="33"/>
  <c r="R5599" i="33"/>
  <c r="S5599" i="33"/>
  <c r="C5600" i="33"/>
  <c r="H5600" i="33"/>
  <c r="I5600" i="33"/>
  <c r="L5600" i="33"/>
  <c r="O5600" i="33"/>
  <c r="Q5600" i="33"/>
  <c r="R5600" i="33"/>
  <c r="S5600" i="33"/>
  <c r="C5601" i="33"/>
  <c r="H5601" i="33"/>
  <c r="I5601" i="33"/>
  <c r="L5601" i="33"/>
  <c r="O5601" i="33"/>
  <c r="Q5601" i="33"/>
  <c r="R5601" i="33"/>
  <c r="S5601" i="33"/>
  <c r="C5602" i="33"/>
  <c r="H5602" i="33"/>
  <c r="I5602" i="33"/>
  <c r="L5602" i="33"/>
  <c r="O5602" i="33"/>
  <c r="Q5602" i="33"/>
  <c r="R5602" i="33"/>
  <c r="S5602" i="33"/>
  <c r="C5603" i="33"/>
  <c r="H5603" i="33"/>
  <c r="I5603" i="33"/>
  <c r="L5603" i="33"/>
  <c r="O5603" i="33"/>
  <c r="Q5603" i="33"/>
  <c r="R5603" i="33"/>
  <c r="S5603" i="33"/>
  <c r="C5604" i="33"/>
  <c r="H5604" i="33"/>
  <c r="I5604" i="33"/>
  <c r="L5604" i="33"/>
  <c r="O5604" i="33"/>
  <c r="Q5604" i="33"/>
  <c r="R5604" i="33"/>
  <c r="S5604" i="33"/>
  <c r="C5605" i="33"/>
  <c r="H5605" i="33"/>
  <c r="I5605" i="33"/>
  <c r="L5605" i="33"/>
  <c r="O5605" i="33"/>
  <c r="Q5605" i="33"/>
  <c r="R5605" i="33"/>
  <c r="S5605" i="33"/>
  <c r="C5606" i="33"/>
  <c r="H5606" i="33"/>
  <c r="I5606" i="33"/>
  <c r="L5606" i="33"/>
  <c r="O5606" i="33"/>
  <c r="Q5606" i="33"/>
  <c r="R5606" i="33"/>
  <c r="S5606" i="33"/>
  <c r="C5607" i="33"/>
  <c r="H5607" i="33"/>
  <c r="I5607" i="33"/>
  <c r="L5607" i="33"/>
  <c r="O5607" i="33"/>
  <c r="Q5607" i="33"/>
  <c r="R5607" i="33"/>
  <c r="S5607" i="33"/>
  <c r="C5608" i="33"/>
  <c r="H5608" i="33"/>
  <c r="I5608" i="33"/>
  <c r="L5608" i="33"/>
  <c r="O5608" i="33"/>
  <c r="Q5608" i="33"/>
  <c r="R5608" i="33"/>
  <c r="S5608" i="33"/>
  <c r="C5609" i="33"/>
  <c r="H5609" i="33"/>
  <c r="I5609" i="33"/>
  <c r="L5609" i="33"/>
  <c r="O5609" i="33"/>
  <c r="Q5609" i="33"/>
  <c r="R5609" i="33"/>
  <c r="S5609" i="33"/>
  <c r="C5610" i="33"/>
  <c r="H5610" i="33"/>
  <c r="I5610" i="33"/>
  <c r="L5610" i="33"/>
  <c r="O5610" i="33"/>
  <c r="Q5610" i="33"/>
  <c r="R5610" i="33"/>
  <c r="S5610" i="33"/>
  <c r="C5611" i="33"/>
  <c r="H5611" i="33"/>
  <c r="I5611" i="33"/>
  <c r="L5611" i="33"/>
  <c r="O5611" i="33"/>
  <c r="Q5611" i="33"/>
  <c r="R5611" i="33"/>
  <c r="S5611" i="33"/>
  <c r="C5612" i="33"/>
  <c r="H5612" i="33"/>
  <c r="I5612" i="33"/>
  <c r="L5612" i="33"/>
  <c r="O5612" i="33"/>
  <c r="Q5612" i="33"/>
  <c r="R5612" i="33"/>
  <c r="S5612" i="33"/>
  <c r="C5613" i="33"/>
  <c r="H5613" i="33"/>
  <c r="I5613" i="33"/>
  <c r="L5613" i="33"/>
  <c r="O5613" i="33"/>
  <c r="Q5613" i="33"/>
  <c r="R5613" i="33"/>
  <c r="S5613" i="33"/>
  <c r="C5614" i="33"/>
  <c r="H5614" i="33"/>
  <c r="I5614" i="33"/>
  <c r="L5614" i="33"/>
  <c r="O5614" i="33"/>
  <c r="Q5614" i="33"/>
  <c r="R5614" i="33"/>
  <c r="S5614" i="33"/>
  <c r="C5615" i="33"/>
  <c r="H5615" i="33"/>
  <c r="I5615" i="33"/>
  <c r="L5615" i="33"/>
  <c r="O5615" i="33"/>
  <c r="Q5615" i="33"/>
  <c r="R5615" i="33"/>
  <c r="S5615" i="33"/>
  <c r="C5616" i="33"/>
  <c r="H5616" i="33"/>
  <c r="I5616" i="33"/>
  <c r="L5616" i="33"/>
  <c r="O5616" i="33"/>
  <c r="Q5616" i="33"/>
  <c r="R5616" i="33"/>
  <c r="S5616" i="33"/>
  <c r="C5617" i="33"/>
  <c r="H5617" i="33"/>
  <c r="I5617" i="33"/>
  <c r="L5617" i="33"/>
  <c r="O5617" i="33"/>
  <c r="Q5617" i="33"/>
  <c r="R5617" i="33"/>
  <c r="S5617" i="33"/>
  <c r="C5618" i="33"/>
  <c r="H5618" i="33"/>
  <c r="I5618" i="33"/>
  <c r="L5618" i="33"/>
  <c r="O5618" i="33"/>
  <c r="Q5618" i="33"/>
  <c r="R5618" i="33"/>
  <c r="S5618" i="33"/>
  <c r="C5619" i="33"/>
  <c r="H5619" i="33"/>
  <c r="I5619" i="33"/>
  <c r="L5619" i="33"/>
  <c r="O5619" i="33"/>
  <c r="Q5619" i="33"/>
  <c r="R5619" i="33"/>
  <c r="S5619" i="33"/>
  <c r="C5620" i="33"/>
  <c r="H5620" i="33"/>
  <c r="I5620" i="33"/>
  <c r="L5620" i="33"/>
  <c r="O5620" i="33"/>
  <c r="Q5620" i="33"/>
  <c r="R5620" i="33"/>
  <c r="S5620" i="33"/>
  <c r="C5621" i="33"/>
  <c r="H5621" i="33"/>
  <c r="I5621" i="33"/>
  <c r="L5621" i="33"/>
  <c r="O5621" i="33"/>
  <c r="Q5621" i="33"/>
  <c r="R5621" i="33"/>
  <c r="S5621" i="33"/>
  <c r="C5622" i="33"/>
  <c r="H5622" i="33"/>
  <c r="I5622" i="33"/>
  <c r="L5622" i="33"/>
  <c r="O5622" i="33"/>
  <c r="Q5622" i="33"/>
  <c r="R5622" i="33"/>
  <c r="S5622" i="33"/>
  <c r="C5623" i="33"/>
  <c r="H5623" i="33"/>
  <c r="I5623" i="33"/>
  <c r="L5623" i="33"/>
  <c r="O5623" i="33"/>
  <c r="Q5623" i="33"/>
  <c r="R5623" i="33"/>
  <c r="S5623" i="33"/>
  <c r="C5624" i="33"/>
  <c r="H5624" i="33"/>
  <c r="I5624" i="33"/>
  <c r="L5624" i="33"/>
  <c r="O5624" i="33"/>
  <c r="Q5624" i="33"/>
  <c r="R5624" i="33"/>
  <c r="S5624" i="33"/>
  <c r="C5625" i="33"/>
  <c r="H5625" i="33"/>
  <c r="I5625" i="33"/>
  <c r="L5625" i="33"/>
  <c r="O5625" i="33"/>
  <c r="Q5625" i="33"/>
  <c r="R5625" i="33"/>
  <c r="S5625" i="33"/>
  <c r="C5626" i="33"/>
  <c r="H5626" i="33"/>
  <c r="I5626" i="33"/>
  <c r="L5626" i="33"/>
  <c r="O5626" i="33"/>
  <c r="Q5626" i="33"/>
  <c r="R5626" i="33"/>
  <c r="S5626" i="33"/>
  <c r="C5627" i="33"/>
  <c r="H5627" i="33"/>
  <c r="I5627" i="33"/>
  <c r="L5627" i="33"/>
  <c r="O5627" i="33"/>
  <c r="Q5627" i="33"/>
  <c r="R5627" i="33"/>
  <c r="S5627" i="33"/>
  <c r="C5628" i="33"/>
  <c r="H5628" i="33"/>
  <c r="I5628" i="33"/>
  <c r="L5628" i="33"/>
  <c r="O5628" i="33"/>
  <c r="Q5628" i="33"/>
  <c r="R5628" i="33"/>
  <c r="S5628" i="33"/>
  <c r="C5629" i="33"/>
  <c r="H5629" i="33"/>
  <c r="I5629" i="33"/>
  <c r="L5629" i="33"/>
  <c r="O5629" i="33"/>
  <c r="Q5629" i="33"/>
  <c r="R5629" i="33"/>
  <c r="S5629" i="33"/>
  <c r="C5630" i="33"/>
  <c r="H5630" i="33"/>
  <c r="I5630" i="33"/>
  <c r="L5630" i="33"/>
  <c r="O5630" i="33"/>
  <c r="Q5630" i="33"/>
  <c r="R5630" i="33"/>
  <c r="S5630" i="33"/>
  <c r="C5631" i="33"/>
  <c r="H5631" i="33"/>
  <c r="I5631" i="33"/>
  <c r="L5631" i="33"/>
  <c r="O5631" i="33"/>
  <c r="Q5631" i="33"/>
  <c r="R5631" i="33"/>
  <c r="S5631" i="33"/>
  <c r="C5632" i="33"/>
  <c r="H5632" i="33"/>
  <c r="I5632" i="33"/>
  <c r="L5632" i="33"/>
  <c r="O5632" i="33"/>
  <c r="Q5632" i="33"/>
  <c r="R5632" i="33"/>
  <c r="S5632" i="33"/>
  <c r="C5633" i="33"/>
  <c r="H5633" i="33"/>
  <c r="I5633" i="33"/>
  <c r="L5633" i="33"/>
  <c r="O5633" i="33"/>
  <c r="Q5633" i="33"/>
  <c r="R5633" i="33"/>
  <c r="S5633" i="33"/>
  <c r="C5634" i="33"/>
  <c r="H5634" i="33"/>
  <c r="I5634" i="33"/>
  <c r="L5634" i="33"/>
  <c r="O5634" i="33"/>
  <c r="Q5634" i="33"/>
  <c r="R5634" i="33"/>
  <c r="S5634" i="33"/>
  <c r="C5635" i="33"/>
  <c r="H5635" i="33"/>
  <c r="I5635" i="33"/>
  <c r="L5635" i="33"/>
  <c r="O5635" i="33"/>
  <c r="Q5635" i="33"/>
  <c r="R5635" i="33"/>
  <c r="S5635" i="33"/>
  <c r="C5636" i="33"/>
  <c r="H5636" i="33"/>
  <c r="I5636" i="33"/>
  <c r="L5636" i="33"/>
  <c r="O5636" i="33"/>
  <c r="Q5636" i="33"/>
  <c r="R5636" i="33"/>
  <c r="S5636" i="33"/>
  <c r="C5637" i="33"/>
  <c r="H5637" i="33"/>
  <c r="I5637" i="33"/>
  <c r="L5637" i="33"/>
  <c r="O5637" i="33"/>
  <c r="Q5637" i="33"/>
  <c r="R5637" i="33"/>
  <c r="S5637" i="33"/>
  <c r="C5638" i="33"/>
  <c r="H5638" i="33"/>
  <c r="I5638" i="33"/>
  <c r="L5638" i="33"/>
  <c r="O5638" i="33"/>
  <c r="Q5638" i="33"/>
  <c r="R5638" i="33"/>
  <c r="S5638" i="33"/>
  <c r="C5639" i="33"/>
  <c r="H5639" i="33"/>
  <c r="I5639" i="33"/>
  <c r="L5639" i="33"/>
  <c r="O5639" i="33"/>
  <c r="Q5639" i="33"/>
  <c r="R5639" i="33"/>
  <c r="S5639" i="33"/>
  <c r="C5640" i="33"/>
  <c r="H5640" i="33"/>
  <c r="I5640" i="33"/>
  <c r="L5640" i="33"/>
  <c r="O5640" i="33"/>
  <c r="Q5640" i="33"/>
  <c r="R5640" i="33"/>
  <c r="S5640" i="33"/>
  <c r="C5641" i="33"/>
  <c r="H5641" i="33"/>
  <c r="I5641" i="33"/>
  <c r="L5641" i="33"/>
  <c r="O5641" i="33"/>
  <c r="Q5641" i="33"/>
  <c r="R5641" i="33"/>
  <c r="S5641" i="33"/>
  <c r="C5642" i="33"/>
  <c r="H5642" i="33"/>
  <c r="I5642" i="33"/>
  <c r="L5642" i="33"/>
  <c r="O5642" i="33"/>
  <c r="Q5642" i="33"/>
  <c r="R5642" i="33"/>
  <c r="S5642" i="33"/>
  <c r="C5643" i="33"/>
  <c r="H5643" i="33"/>
  <c r="I5643" i="33"/>
  <c r="L5643" i="33"/>
  <c r="O5643" i="33"/>
  <c r="Q5643" i="33"/>
  <c r="R5643" i="33"/>
  <c r="S5643" i="33"/>
  <c r="C5644" i="33"/>
  <c r="H5644" i="33"/>
  <c r="I5644" i="33"/>
  <c r="L5644" i="33"/>
  <c r="O5644" i="33"/>
  <c r="Q5644" i="33"/>
  <c r="R5644" i="33"/>
  <c r="S5644" i="33"/>
  <c r="C5645" i="33"/>
  <c r="H5645" i="33"/>
  <c r="I5645" i="33"/>
  <c r="L5645" i="33"/>
  <c r="O5645" i="33"/>
  <c r="Q5645" i="33"/>
  <c r="R5645" i="33"/>
  <c r="S5645" i="33"/>
  <c r="C5646" i="33"/>
  <c r="H5646" i="33"/>
  <c r="I5646" i="33"/>
  <c r="L5646" i="33"/>
  <c r="O5646" i="33"/>
  <c r="Q5646" i="33"/>
  <c r="R5646" i="33"/>
  <c r="S5646" i="33"/>
  <c r="C5647" i="33"/>
  <c r="H5647" i="33"/>
  <c r="I5647" i="33"/>
  <c r="L5647" i="33"/>
  <c r="O5647" i="33"/>
  <c r="Q5647" i="33"/>
  <c r="R5647" i="33"/>
  <c r="S5647" i="33"/>
  <c r="C5648" i="33"/>
  <c r="H5648" i="33"/>
  <c r="I5648" i="33"/>
  <c r="L5648" i="33"/>
  <c r="O5648" i="33"/>
  <c r="Q5648" i="33"/>
  <c r="R5648" i="33"/>
  <c r="S5648" i="33"/>
  <c r="C5649" i="33"/>
  <c r="H5649" i="33"/>
  <c r="I5649" i="33"/>
  <c r="L5649" i="33"/>
  <c r="O5649" i="33"/>
  <c r="Q5649" i="33"/>
  <c r="R5649" i="33"/>
  <c r="S5649" i="33"/>
  <c r="C5650" i="33"/>
  <c r="H5650" i="33"/>
  <c r="I5650" i="33"/>
  <c r="L5650" i="33"/>
  <c r="O5650" i="33"/>
  <c r="Q5650" i="33"/>
  <c r="R5650" i="33"/>
  <c r="S5650" i="33"/>
  <c r="C5651" i="33"/>
  <c r="H5651" i="33"/>
  <c r="I5651" i="33"/>
  <c r="L5651" i="33"/>
  <c r="O5651" i="33"/>
  <c r="Q5651" i="33"/>
  <c r="R5651" i="33"/>
  <c r="S5651" i="33"/>
  <c r="C5652" i="33"/>
  <c r="H5652" i="33"/>
  <c r="I5652" i="33"/>
  <c r="L5652" i="33"/>
  <c r="O5652" i="33"/>
  <c r="Q5652" i="33"/>
  <c r="R5652" i="33"/>
  <c r="S5652" i="33"/>
  <c r="C5653" i="33"/>
  <c r="H5653" i="33"/>
  <c r="I5653" i="33"/>
  <c r="L5653" i="33"/>
  <c r="O5653" i="33"/>
  <c r="Q5653" i="33"/>
  <c r="R5653" i="33"/>
  <c r="S5653" i="33"/>
  <c r="C5654" i="33"/>
  <c r="H5654" i="33"/>
  <c r="I5654" i="33"/>
  <c r="L5654" i="33"/>
  <c r="O5654" i="33"/>
  <c r="Q5654" i="33"/>
  <c r="R5654" i="33"/>
  <c r="S5654" i="33"/>
  <c r="C5655" i="33"/>
  <c r="H5655" i="33"/>
  <c r="I5655" i="33"/>
  <c r="L5655" i="33"/>
  <c r="O5655" i="33"/>
  <c r="Q5655" i="33"/>
  <c r="R5655" i="33"/>
  <c r="S5655" i="33"/>
  <c r="C5656" i="33"/>
  <c r="H5656" i="33"/>
  <c r="I5656" i="33"/>
  <c r="L5656" i="33"/>
  <c r="O5656" i="33"/>
  <c r="Q5656" i="33"/>
  <c r="R5656" i="33"/>
  <c r="S5656" i="33"/>
  <c r="C5657" i="33"/>
  <c r="H5657" i="33"/>
  <c r="I5657" i="33"/>
  <c r="L5657" i="33"/>
  <c r="O5657" i="33"/>
  <c r="Q5657" i="33"/>
  <c r="R5657" i="33"/>
  <c r="S5657" i="33"/>
  <c r="C5658" i="33"/>
  <c r="H5658" i="33"/>
  <c r="I5658" i="33"/>
  <c r="L5658" i="33"/>
  <c r="O5658" i="33"/>
  <c r="Q5658" i="33"/>
  <c r="R5658" i="33"/>
  <c r="S5658" i="33"/>
  <c r="C5659" i="33"/>
  <c r="H5659" i="33"/>
  <c r="I5659" i="33"/>
  <c r="L5659" i="33"/>
  <c r="O5659" i="33"/>
  <c r="Q5659" i="33"/>
  <c r="R5659" i="33"/>
  <c r="S5659" i="33"/>
  <c r="C5660" i="33"/>
  <c r="H5660" i="33"/>
  <c r="I5660" i="33"/>
  <c r="L5660" i="33"/>
  <c r="O5660" i="33"/>
  <c r="Q5660" i="33"/>
  <c r="R5660" i="33"/>
  <c r="S5660" i="33"/>
  <c r="C5661" i="33"/>
  <c r="H5661" i="33"/>
  <c r="I5661" i="33"/>
  <c r="L5661" i="33"/>
  <c r="O5661" i="33"/>
  <c r="Q5661" i="33"/>
  <c r="R5661" i="33"/>
  <c r="S5661" i="33"/>
  <c r="C5662" i="33"/>
  <c r="H5662" i="33"/>
  <c r="I5662" i="33"/>
  <c r="L5662" i="33"/>
  <c r="O5662" i="33"/>
  <c r="Q5662" i="33"/>
  <c r="R5662" i="33"/>
  <c r="S5662" i="33"/>
  <c r="C5663" i="33"/>
  <c r="H5663" i="33"/>
  <c r="I5663" i="33"/>
  <c r="L5663" i="33"/>
  <c r="O5663" i="33"/>
  <c r="Q5663" i="33"/>
  <c r="R5663" i="33"/>
  <c r="S5663" i="33"/>
  <c r="C5664" i="33"/>
  <c r="H5664" i="33"/>
  <c r="I5664" i="33"/>
  <c r="L5664" i="33"/>
  <c r="O5664" i="33"/>
  <c r="Q5664" i="33"/>
  <c r="R5664" i="33"/>
  <c r="S5664" i="33"/>
  <c r="C5665" i="33"/>
  <c r="H5665" i="33"/>
  <c r="I5665" i="33"/>
  <c r="L5665" i="33"/>
  <c r="O5665" i="33"/>
  <c r="Q5665" i="33"/>
  <c r="R5665" i="33"/>
  <c r="S5665" i="33"/>
  <c r="C5666" i="33"/>
  <c r="H5666" i="33"/>
  <c r="I5666" i="33"/>
  <c r="L5666" i="33"/>
  <c r="O5666" i="33"/>
  <c r="Q5666" i="33"/>
  <c r="R5666" i="33"/>
  <c r="S5666" i="33"/>
  <c r="C5667" i="33"/>
  <c r="H5667" i="33"/>
  <c r="I5667" i="33"/>
  <c r="L5667" i="33"/>
  <c r="O5667" i="33"/>
  <c r="Q5667" i="33"/>
  <c r="R5667" i="33"/>
  <c r="S5667" i="33"/>
  <c r="C5668" i="33"/>
  <c r="H5668" i="33"/>
  <c r="I5668" i="33"/>
  <c r="L5668" i="33"/>
  <c r="O5668" i="33"/>
  <c r="Q5668" i="33"/>
  <c r="R5668" i="33"/>
  <c r="S5668" i="33"/>
  <c r="C5669" i="33"/>
  <c r="H5669" i="33"/>
  <c r="I5669" i="33"/>
  <c r="L5669" i="33"/>
  <c r="O5669" i="33"/>
  <c r="Q5669" i="33"/>
  <c r="R5669" i="33"/>
  <c r="S5669" i="33"/>
  <c r="C5670" i="33"/>
  <c r="H5670" i="33"/>
  <c r="I5670" i="33"/>
  <c r="L5670" i="33"/>
  <c r="O5670" i="33"/>
  <c r="Q5670" i="33"/>
  <c r="R5670" i="33"/>
  <c r="S5670" i="33"/>
  <c r="C5671" i="33"/>
  <c r="H5671" i="33"/>
  <c r="I5671" i="33"/>
  <c r="L5671" i="33"/>
  <c r="O5671" i="33"/>
  <c r="Q5671" i="33"/>
  <c r="R5671" i="33"/>
  <c r="S5671" i="33"/>
  <c r="C5672" i="33"/>
  <c r="H5672" i="33"/>
  <c r="I5672" i="33"/>
  <c r="L5672" i="33"/>
  <c r="O5672" i="33"/>
  <c r="Q5672" i="33"/>
  <c r="R5672" i="33"/>
  <c r="S5672" i="33"/>
  <c r="C5673" i="33"/>
  <c r="H5673" i="33"/>
  <c r="I5673" i="33"/>
  <c r="L5673" i="33"/>
  <c r="O5673" i="33"/>
  <c r="Q5673" i="33"/>
  <c r="R5673" i="33"/>
  <c r="S5673" i="33"/>
  <c r="C5674" i="33"/>
  <c r="H5674" i="33"/>
  <c r="I5674" i="33"/>
  <c r="L5674" i="33"/>
  <c r="O5674" i="33"/>
  <c r="Q5674" i="33"/>
  <c r="R5674" i="33"/>
  <c r="S5674" i="33"/>
  <c r="C5675" i="33"/>
  <c r="H5675" i="33"/>
  <c r="I5675" i="33"/>
  <c r="L5675" i="33"/>
  <c r="O5675" i="33"/>
  <c r="Q5675" i="33"/>
  <c r="R5675" i="33"/>
  <c r="S5675" i="33"/>
  <c r="C5676" i="33"/>
  <c r="H5676" i="33"/>
  <c r="I5676" i="33"/>
  <c r="L5676" i="33"/>
  <c r="O5676" i="33"/>
  <c r="Q5676" i="33"/>
  <c r="R5676" i="33"/>
  <c r="S5676" i="33"/>
  <c r="C5677" i="33"/>
  <c r="H5677" i="33"/>
  <c r="I5677" i="33"/>
  <c r="L5677" i="33"/>
  <c r="O5677" i="33"/>
  <c r="Q5677" i="33"/>
  <c r="R5677" i="33"/>
  <c r="S5677" i="33"/>
  <c r="C5678" i="33"/>
  <c r="H5678" i="33"/>
  <c r="I5678" i="33"/>
  <c r="L5678" i="33"/>
  <c r="O5678" i="33"/>
  <c r="Q5678" i="33"/>
  <c r="R5678" i="33"/>
  <c r="S5678" i="33"/>
  <c r="C5679" i="33"/>
  <c r="H5679" i="33"/>
  <c r="I5679" i="33"/>
  <c r="L5679" i="33"/>
  <c r="O5679" i="33"/>
  <c r="Q5679" i="33"/>
  <c r="R5679" i="33"/>
  <c r="S5679" i="33"/>
  <c r="C5680" i="33"/>
  <c r="H5680" i="33"/>
  <c r="I5680" i="33"/>
  <c r="L5680" i="33"/>
  <c r="O5680" i="33"/>
  <c r="Q5680" i="33"/>
  <c r="R5680" i="33"/>
  <c r="S5680" i="33"/>
  <c r="C5681" i="33"/>
  <c r="H5681" i="33"/>
  <c r="I5681" i="33"/>
  <c r="L5681" i="33"/>
  <c r="O5681" i="33"/>
  <c r="Q5681" i="33"/>
  <c r="R5681" i="33"/>
  <c r="S5681" i="33"/>
  <c r="C5682" i="33"/>
  <c r="H5682" i="33"/>
  <c r="I5682" i="33"/>
  <c r="L5682" i="33"/>
  <c r="O5682" i="33"/>
  <c r="Q5682" i="33"/>
  <c r="R5682" i="33"/>
  <c r="S5682" i="33"/>
  <c r="C5683" i="33"/>
  <c r="H5683" i="33"/>
  <c r="I5683" i="33"/>
  <c r="L5683" i="33"/>
  <c r="O5683" i="33"/>
  <c r="Q5683" i="33"/>
  <c r="R5683" i="33"/>
  <c r="S5683" i="33"/>
  <c r="C5684" i="33"/>
  <c r="H5684" i="33"/>
  <c r="I5684" i="33"/>
  <c r="L5684" i="33"/>
  <c r="O5684" i="33"/>
  <c r="Q5684" i="33"/>
  <c r="R5684" i="33"/>
  <c r="S5684" i="33"/>
  <c r="C5685" i="33"/>
  <c r="H5685" i="33"/>
  <c r="I5685" i="33"/>
  <c r="L5685" i="33"/>
  <c r="O5685" i="33"/>
  <c r="Q5685" i="33"/>
  <c r="R5685" i="33"/>
  <c r="S5685" i="33"/>
  <c r="C5686" i="33"/>
  <c r="H5686" i="33"/>
  <c r="I5686" i="33"/>
  <c r="L5686" i="33"/>
  <c r="O5686" i="33"/>
  <c r="Q5686" i="33"/>
  <c r="R5686" i="33"/>
  <c r="S5686" i="33"/>
  <c r="C5687" i="33"/>
  <c r="H5687" i="33"/>
  <c r="I5687" i="33"/>
  <c r="L5687" i="33"/>
  <c r="O5687" i="33"/>
  <c r="Q5687" i="33"/>
  <c r="R5687" i="33"/>
  <c r="S5687" i="33"/>
  <c r="C5688" i="33"/>
  <c r="H5688" i="33"/>
  <c r="I5688" i="33"/>
  <c r="L5688" i="33"/>
  <c r="O5688" i="33"/>
  <c r="Q5688" i="33"/>
  <c r="R5688" i="33"/>
  <c r="S5688" i="33"/>
  <c r="C5689" i="33"/>
  <c r="H5689" i="33"/>
  <c r="I5689" i="33"/>
  <c r="L5689" i="33"/>
  <c r="O5689" i="33"/>
  <c r="Q5689" i="33"/>
  <c r="R5689" i="33"/>
  <c r="S5689" i="33"/>
  <c r="C5690" i="33"/>
  <c r="H5690" i="33"/>
  <c r="I5690" i="33"/>
  <c r="L5690" i="33"/>
  <c r="O5690" i="33"/>
  <c r="Q5690" i="33"/>
  <c r="R5690" i="33"/>
  <c r="S5690" i="33"/>
  <c r="C5691" i="33"/>
  <c r="H5691" i="33"/>
  <c r="I5691" i="33"/>
  <c r="L5691" i="33"/>
  <c r="O5691" i="33"/>
  <c r="Q5691" i="33"/>
  <c r="R5691" i="33"/>
  <c r="S5691" i="33"/>
  <c r="C5692" i="33"/>
  <c r="H5692" i="33"/>
  <c r="I5692" i="33"/>
  <c r="L5692" i="33"/>
  <c r="O5692" i="33"/>
  <c r="Q5692" i="33"/>
  <c r="R5692" i="33"/>
  <c r="S5692" i="33"/>
  <c r="C5693" i="33"/>
  <c r="H5693" i="33"/>
  <c r="I5693" i="33"/>
  <c r="L5693" i="33"/>
  <c r="O5693" i="33"/>
  <c r="Q5693" i="33"/>
  <c r="R5693" i="33"/>
  <c r="S5693" i="33"/>
  <c r="C5694" i="33"/>
  <c r="H5694" i="33"/>
  <c r="I5694" i="33"/>
  <c r="L5694" i="33"/>
  <c r="O5694" i="33"/>
  <c r="Q5694" i="33"/>
  <c r="R5694" i="33"/>
  <c r="S5694" i="33"/>
  <c r="C5695" i="33"/>
  <c r="H5695" i="33"/>
  <c r="I5695" i="33"/>
  <c r="L5695" i="33"/>
  <c r="O5695" i="33"/>
  <c r="Q5695" i="33"/>
  <c r="R5695" i="33"/>
  <c r="S5695" i="33"/>
  <c r="C5696" i="33"/>
  <c r="H5696" i="33"/>
  <c r="I5696" i="33"/>
  <c r="L5696" i="33"/>
  <c r="O5696" i="33"/>
  <c r="Q5696" i="33"/>
  <c r="R5696" i="33"/>
  <c r="S5696" i="33"/>
  <c r="C5697" i="33"/>
  <c r="H5697" i="33"/>
  <c r="I5697" i="33"/>
  <c r="L5697" i="33"/>
  <c r="O5697" i="33"/>
  <c r="Q5697" i="33"/>
  <c r="R5697" i="33"/>
  <c r="S5697" i="33"/>
  <c r="C5698" i="33"/>
  <c r="H5698" i="33"/>
  <c r="I5698" i="33"/>
  <c r="L5698" i="33"/>
  <c r="O5698" i="33"/>
  <c r="Q5698" i="33"/>
  <c r="R5698" i="33"/>
  <c r="S5698" i="33"/>
  <c r="C5699" i="33"/>
  <c r="H5699" i="33"/>
  <c r="I5699" i="33"/>
  <c r="L5699" i="33"/>
  <c r="O5699" i="33"/>
  <c r="Q5699" i="33"/>
  <c r="R5699" i="33"/>
  <c r="S5699" i="33"/>
  <c r="C5700" i="33"/>
  <c r="H5700" i="33"/>
  <c r="I5700" i="33"/>
  <c r="L5700" i="33"/>
  <c r="O5700" i="33"/>
  <c r="Q5700" i="33"/>
  <c r="R5700" i="33"/>
  <c r="S5700" i="33"/>
  <c r="C5701" i="33"/>
  <c r="H5701" i="33"/>
  <c r="I5701" i="33"/>
  <c r="L5701" i="33"/>
  <c r="O5701" i="33"/>
  <c r="Q5701" i="33"/>
  <c r="R5701" i="33"/>
  <c r="S5701" i="33"/>
  <c r="C5702" i="33"/>
  <c r="H5702" i="33"/>
  <c r="I5702" i="33"/>
  <c r="L5702" i="33"/>
  <c r="O5702" i="33"/>
  <c r="Q5702" i="33"/>
  <c r="R5702" i="33"/>
  <c r="S5702" i="33"/>
  <c r="C5703" i="33"/>
  <c r="H5703" i="33"/>
  <c r="I5703" i="33"/>
  <c r="L5703" i="33"/>
  <c r="O5703" i="33"/>
  <c r="Q5703" i="33"/>
  <c r="R5703" i="33"/>
  <c r="S5703" i="33"/>
  <c r="C5704" i="33"/>
  <c r="H5704" i="33"/>
  <c r="I5704" i="33"/>
  <c r="L5704" i="33"/>
  <c r="O5704" i="33"/>
  <c r="Q5704" i="33"/>
  <c r="R5704" i="33"/>
  <c r="S5704" i="33"/>
  <c r="C5705" i="33"/>
  <c r="H5705" i="33"/>
  <c r="I5705" i="33"/>
  <c r="L5705" i="33"/>
  <c r="O5705" i="33"/>
  <c r="Q5705" i="33"/>
  <c r="R5705" i="33"/>
  <c r="S5705" i="33"/>
  <c r="C5706" i="33"/>
  <c r="H5706" i="33"/>
  <c r="I5706" i="33"/>
  <c r="L5706" i="33"/>
  <c r="O5706" i="33"/>
  <c r="Q5706" i="33"/>
  <c r="R5706" i="33"/>
  <c r="S5706" i="33"/>
  <c r="C5707" i="33"/>
  <c r="H5707" i="33"/>
  <c r="I5707" i="33"/>
  <c r="L5707" i="33"/>
  <c r="O5707" i="33"/>
  <c r="Q5707" i="33"/>
  <c r="R5707" i="33"/>
  <c r="S5707" i="33"/>
  <c r="C5708" i="33"/>
  <c r="H5708" i="33"/>
  <c r="I5708" i="33"/>
  <c r="L5708" i="33"/>
  <c r="O5708" i="33"/>
  <c r="Q5708" i="33"/>
  <c r="R5708" i="33"/>
  <c r="S5708" i="33"/>
  <c r="C5709" i="33"/>
  <c r="H5709" i="33"/>
  <c r="I5709" i="33"/>
  <c r="L5709" i="33"/>
  <c r="O5709" i="33"/>
  <c r="Q5709" i="33"/>
  <c r="R5709" i="33"/>
  <c r="S5709" i="33"/>
  <c r="C5710" i="33"/>
  <c r="H5710" i="33"/>
  <c r="I5710" i="33"/>
  <c r="L5710" i="33"/>
  <c r="O5710" i="33"/>
  <c r="Q5710" i="33"/>
  <c r="R5710" i="33"/>
  <c r="S5710" i="33"/>
  <c r="C5711" i="33"/>
  <c r="H5711" i="33"/>
  <c r="I5711" i="33"/>
  <c r="L5711" i="33"/>
  <c r="O5711" i="33"/>
  <c r="Q5711" i="33"/>
  <c r="R5711" i="33"/>
  <c r="S5711" i="33"/>
  <c r="C5712" i="33"/>
  <c r="H5712" i="33"/>
  <c r="I5712" i="33"/>
  <c r="L5712" i="33"/>
  <c r="O5712" i="33"/>
  <c r="Q5712" i="33"/>
  <c r="R5712" i="33"/>
  <c r="S5712" i="33"/>
  <c r="C5713" i="33"/>
  <c r="H5713" i="33"/>
  <c r="I5713" i="33"/>
  <c r="L5713" i="33"/>
  <c r="O5713" i="33"/>
  <c r="Q5713" i="33"/>
  <c r="R5713" i="33"/>
  <c r="S5713" i="33"/>
  <c r="C5714" i="33"/>
  <c r="H5714" i="33"/>
  <c r="I5714" i="33"/>
  <c r="L5714" i="33"/>
  <c r="O5714" i="33"/>
  <c r="Q5714" i="33"/>
  <c r="R5714" i="33"/>
  <c r="S5714" i="33"/>
  <c r="C5715" i="33"/>
  <c r="H5715" i="33"/>
  <c r="I5715" i="33"/>
  <c r="L5715" i="33"/>
  <c r="O5715" i="33"/>
  <c r="Q5715" i="33"/>
  <c r="R5715" i="33"/>
  <c r="S5715" i="33"/>
  <c r="C5716" i="33"/>
  <c r="H5716" i="33"/>
  <c r="I5716" i="33"/>
  <c r="L5716" i="33"/>
  <c r="O5716" i="33"/>
  <c r="Q5716" i="33"/>
  <c r="R5716" i="33"/>
  <c r="S5716" i="33"/>
  <c r="C5717" i="33"/>
  <c r="H5717" i="33"/>
  <c r="I5717" i="33"/>
  <c r="L5717" i="33"/>
  <c r="O5717" i="33"/>
  <c r="Q5717" i="33"/>
  <c r="R5717" i="33"/>
  <c r="S5717" i="33"/>
  <c r="C5718" i="33"/>
  <c r="H5718" i="33"/>
  <c r="I5718" i="33"/>
  <c r="L5718" i="33"/>
  <c r="O5718" i="33"/>
  <c r="Q5718" i="33"/>
  <c r="R5718" i="33"/>
  <c r="S5718" i="33"/>
  <c r="C5719" i="33"/>
  <c r="H5719" i="33"/>
  <c r="I5719" i="33"/>
  <c r="L5719" i="33"/>
  <c r="O5719" i="33"/>
  <c r="Q5719" i="33"/>
  <c r="R5719" i="33"/>
  <c r="S5719" i="33"/>
  <c r="C5720" i="33"/>
  <c r="H5720" i="33"/>
  <c r="I5720" i="33"/>
  <c r="L5720" i="33"/>
  <c r="O5720" i="33"/>
  <c r="Q5720" i="33"/>
  <c r="R5720" i="33"/>
  <c r="S5720" i="33"/>
  <c r="C5721" i="33"/>
  <c r="H5721" i="33"/>
  <c r="I5721" i="33"/>
  <c r="L5721" i="33"/>
  <c r="O5721" i="33"/>
  <c r="Q5721" i="33"/>
  <c r="R5721" i="33"/>
  <c r="S5721" i="33"/>
  <c r="C5722" i="33"/>
  <c r="H5722" i="33"/>
  <c r="I5722" i="33"/>
  <c r="L5722" i="33"/>
  <c r="O5722" i="33"/>
  <c r="Q5722" i="33"/>
  <c r="R5722" i="33"/>
  <c r="S5722" i="33"/>
  <c r="C5723" i="33"/>
  <c r="H5723" i="33"/>
  <c r="I5723" i="33"/>
  <c r="L5723" i="33"/>
  <c r="O5723" i="33"/>
  <c r="Q5723" i="33"/>
  <c r="R5723" i="33"/>
  <c r="S5723" i="33"/>
  <c r="C5724" i="33"/>
  <c r="H5724" i="33"/>
  <c r="I5724" i="33"/>
  <c r="L5724" i="33"/>
  <c r="O5724" i="33"/>
  <c r="Q5724" i="33"/>
  <c r="R5724" i="33"/>
  <c r="S5724" i="33"/>
  <c r="C5725" i="33"/>
  <c r="H5725" i="33"/>
  <c r="I5725" i="33"/>
  <c r="L5725" i="33"/>
  <c r="O5725" i="33"/>
  <c r="Q5725" i="33"/>
  <c r="R5725" i="33"/>
  <c r="S5725" i="33"/>
  <c r="C5726" i="33"/>
  <c r="H5726" i="33"/>
  <c r="I5726" i="33"/>
  <c r="L5726" i="33"/>
  <c r="O5726" i="33"/>
  <c r="Q5726" i="33"/>
  <c r="R5726" i="33"/>
  <c r="S5726" i="33"/>
  <c r="C5727" i="33"/>
  <c r="H5727" i="33"/>
  <c r="I5727" i="33"/>
  <c r="L5727" i="33"/>
  <c r="O5727" i="33"/>
  <c r="Q5727" i="33"/>
  <c r="R5727" i="33"/>
  <c r="S5727" i="33"/>
  <c r="C5728" i="33"/>
  <c r="H5728" i="33"/>
  <c r="I5728" i="33"/>
  <c r="L5728" i="33"/>
  <c r="O5728" i="33"/>
  <c r="Q5728" i="33"/>
  <c r="R5728" i="33"/>
  <c r="S5728" i="33"/>
  <c r="C5729" i="33"/>
  <c r="H5729" i="33"/>
  <c r="I5729" i="33"/>
  <c r="L5729" i="33"/>
  <c r="O5729" i="33"/>
  <c r="Q5729" i="33"/>
  <c r="R5729" i="33"/>
  <c r="S5729" i="33"/>
  <c r="C5730" i="33"/>
  <c r="H5730" i="33"/>
  <c r="I5730" i="33"/>
  <c r="L5730" i="33"/>
  <c r="O5730" i="33"/>
  <c r="Q5730" i="33"/>
  <c r="R5730" i="33"/>
  <c r="S5730" i="33"/>
  <c r="C5731" i="33"/>
  <c r="H5731" i="33"/>
  <c r="I5731" i="33"/>
  <c r="L5731" i="33"/>
  <c r="O5731" i="33"/>
  <c r="Q5731" i="33"/>
  <c r="R5731" i="33"/>
  <c r="S5731" i="33"/>
  <c r="C5732" i="33"/>
  <c r="H5732" i="33"/>
  <c r="I5732" i="33"/>
  <c r="L5732" i="33"/>
  <c r="O5732" i="33"/>
  <c r="Q5732" i="33"/>
  <c r="R5732" i="33"/>
  <c r="S5732" i="33"/>
  <c r="C5733" i="33"/>
  <c r="H5733" i="33"/>
  <c r="I5733" i="33"/>
  <c r="L5733" i="33"/>
  <c r="O5733" i="33"/>
  <c r="Q5733" i="33"/>
  <c r="R5733" i="33"/>
  <c r="S5733" i="33"/>
  <c r="C5734" i="33"/>
  <c r="H5734" i="33"/>
  <c r="I5734" i="33"/>
  <c r="L5734" i="33"/>
  <c r="O5734" i="33"/>
  <c r="Q5734" i="33"/>
  <c r="R5734" i="33"/>
  <c r="S5734" i="33"/>
  <c r="C5735" i="33"/>
  <c r="H5735" i="33"/>
  <c r="I5735" i="33"/>
  <c r="L5735" i="33"/>
  <c r="O5735" i="33"/>
  <c r="Q5735" i="33"/>
  <c r="R5735" i="33"/>
  <c r="S5735" i="33"/>
  <c r="C5736" i="33"/>
  <c r="H5736" i="33"/>
  <c r="I5736" i="33"/>
  <c r="L5736" i="33"/>
  <c r="O5736" i="33"/>
  <c r="Q5736" i="33"/>
  <c r="R5736" i="33"/>
  <c r="S5736" i="33"/>
  <c r="C5737" i="33"/>
  <c r="H5737" i="33"/>
  <c r="I5737" i="33"/>
  <c r="L5737" i="33"/>
  <c r="O5737" i="33"/>
  <c r="Q5737" i="33"/>
  <c r="R5737" i="33"/>
  <c r="S5737" i="33"/>
  <c r="C5738" i="33"/>
  <c r="H5738" i="33"/>
  <c r="I5738" i="33"/>
  <c r="L5738" i="33"/>
  <c r="O5738" i="33"/>
  <c r="Q5738" i="33"/>
  <c r="R5738" i="33"/>
  <c r="S5738" i="33"/>
  <c r="C5739" i="33"/>
  <c r="H5739" i="33"/>
  <c r="I5739" i="33"/>
  <c r="L5739" i="33"/>
  <c r="O5739" i="33"/>
  <c r="Q5739" i="33"/>
  <c r="R5739" i="33"/>
  <c r="S5739" i="33"/>
  <c r="C5740" i="33"/>
  <c r="H5740" i="33"/>
  <c r="I5740" i="33"/>
  <c r="L5740" i="33"/>
  <c r="O5740" i="33"/>
  <c r="Q5740" i="33"/>
  <c r="R5740" i="33"/>
  <c r="S5740" i="33"/>
  <c r="C5741" i="33"/>
  <c r="H5741" i="33"/>
  <c r="I5741" i="33"/>
  <c r="L5741" i="33"/>
  <c r="O5741" i="33"/>
  <c r="Q5741" i="33"/>
  <c r="R5741" i="33"/>
  <c r="S5741" i="33"/>
  <c r="C5742" i="33"/>
  <c r="H5742" i="33"/>
  <c r="I5742" i="33"/>
  <c r="L5742" i="33"/>
  <c r="O5742" i="33"/>
  <c r="Q5742" i="33"/>
  <c r="R5742" i="33"/>
  <c r="S5742" i="33"/>
  <c r="C5743" i="33"/>
  <c r="H5743" i="33"/>
  <c r="I5743" i="33"/>
  <c r="L5743" i="33"/>
  <c r="O5743" i="33"/>
  <c r="Q5743" i="33"/>
  <c r="R5743" i="33"/>
  <c r="S5743" i="33"/>
  <c r="C5744" i="33"/>
  <c r="H5744" i="33"/>
  <c r="I5744" i="33"/>
  <c r="L5744" i="33"/>
  <c r="O5744" i="33"/>
  <c r="Q5744" i="33"/>
  <c r="R5744" i="33"/>
  <c r="S5744" i="33"/>
  <c r="C5745" i="33"/>
  <c r="H5745" i="33"/>
  <c r="I5745" i="33"/>
  <c r="L5745" i="33"/>
  <c r="O5745" i="33"/>
  <c r="Q5745" i="33"/>
  <c r="R5745" i="33"/>
  <c r="S5745" i="33"/>
  <c r="C5746" i="33"/>
  <c r="H5746" i="33"/>
  <c r="I5746" i="33"/>
  <c r="L5746" i="33"/>
  <c r="O5746" i="33"/>
  <c r="Q5746" i="33"/>
  <c r="R5746" i="33"/>
  <c r="S5746" i="33"/>
  <c r="C5747" i="33"/>
  <c r="H5747" i="33"/>
  <c r="I5747" i="33"/>
  <c r="L5747" i="33"/>
  <c r="O5747" i="33"/>
  <c r="Q5747" i="33"/>
  <c r="R5747" i="33"/>
  <c r="S5747" i="33"/>
  <c r="C5748" i="33"/>
  <c r="H5748" i="33"/>
  <c r="I5748" i="33"/>
  <c r="L5748" i="33"/>
  <c r="O5748" i="33"/>
  <c r="Q5748" i="33"/>
  <c r="R5748" i="33"/>
  <c r="S5748" i="33"/>
  <c r="C5749" i="33"/>
  <c r="H5749" i="33"/>
  <c r="I5749" i="33"/>
  <c r="L5749" i="33"/>
  <c r="O5749" i="33"/>
  <c r="Q5749" i="33"/>
  <c r="R5749" i="33"/>
  <c r="S5749" i="33"/>
  <c r="C5750" i="33"/>
  <c r="H5750" i="33"/>
  <c r="I5750" i="33"/>
  <c r="L5750" i="33"/>
  <c r="O5750" i="33"/>
  <c r="Q5750" i="33"/>
  <c r="R5750" i="33"/>
  <c r="S5750" i="33"/>
  <c r="C5751" i="33"/>
  <c r="H5751" i="33"/>
  <c r="I5751" i="33"/>
  <c r="L5751" i="33"/>
  <c r="O5751" i="33"/>
  <c r="Q5751" i="33"/>
  <c r="R5751" i="33"/>
  <c r="S5751" i="33"/>
  <c r="C5752" i="33"/>
  <c r="H5752" i="33"/>
  <c r="I5752" i="33"/>
  <c r="L5752" i="33"/>
  <c r="O5752" i="33"/>
  <c r="Q5752" i="33"/>
  <c r="R5752" i="33"/>
  <c r="S5752" i="33"/>
  <c r="C5753" i="33"/>
  <c r="H5753" i="33"/>
  <c r="I5753" i="33"/>
  <c r="L5753" i="33"/>
  <c r="O5753" i="33"/>
  <c r="Q5753" i="33"/>
  <c r="R5753" i="33"/>
  <c r="S5753" i="33"/>
  <c r="C5754" i="33"/>
  <c r="H5754" i="33"/>
  <c r="I5754" i="33"/>
  <c r="L5754" i="33"/>
  <c r="O5754" i="33"/>
  <c r="Q5754" i="33"/>
  <c r="R5754" i="33"/>
  <c r="S5754" i="33"/>
  <c r="C5755" i="33"/>
  <c r="H5755" i="33"/>
  <c r="I5755" i="33"/>
  <c r="L5755" i="33"/>
  <c r="O5755" i="33"/>
  <c r="Q5755" i="33"/>
  <c r="R5755" i="33"/>
  <c r="S5755" i="33"/>
  <c r="C5756" i="33"/>
  <c r="H5756" i="33"/>
  <c r="I5756" i="33"/>
  <c r="L5756" i="33"/>
  <c r="O5756" i="33"/>
  <c r="Q5756" i="33"/>
  <c r="R5756" i="33"/>
  <c r="S5756" i="33"/>
  <c r="C5757" i="33"/>
  <c r="H5757" i="33"/>
  <c r="I5757" i="33"/>
  <c r="L5757" i="33"/>
  <c r="O5757" i="33"/>
  <c r="Q5757" i="33"/>
  <c r="R5757" i="33"/>
  <c r="S5757" i="33"/>
  <c r="C5758" i="33"/>
  <c r="H5758" i="33"/>
  <c r="I5758" i="33"/>
  <c r="L5758" i="33"/>
  <c r="O5758" i="33"/>
  <c r="Q5758" i="33"/>
  <c r="R5758" i="33"/>
  <c r="S5758" i="33"/>
  <c r="C5759" i="33"/>
  <c r="H5759" i="33"/>
  <c r="I5759" i="33"/>
  <c r="L5759" i="33"/>
  <c r="O5759" i="33"/>
  <c r="Q5759" i="33"/>
  <c r="R5759" i="33"/>
  <c r="S5759" i="33"/>
  <c r="C5760" i="33"/>
  <c r="H5760" i="33"/>
  <c r="I5760" i="33"/>
  <c r="L5760" i="33"/>
  <c r="O5760" i="33"/>
  <c r="Q5760" i="33"/>
  <c r="R5760" i="33"/>
  <c r="S5760" i="33"/>
  <c r="C5761" i="33"/>
  <c r="H5761" i="33"/>
  <c r="I5761" i="33"/>
  <c r="L5761" i="33"/>
  <c r="O5761" i="33"/>
  <c r="Q5761" i="33"/>
  <c r="R5761" i="33"/>
  <c r="S5761" i="33"/>
  <c r="C5762" i="33"/>
  <c r="H5762" i="33"/>
  <c r="I5762" i="33"/>
  <c r="L5762" i="33"/>
  <c r="O5762" i="33"/>
  <c r="Q5762" i="33"/>
  <c r="R5762" i="33"/>
  <c r="S5762" i="33"/>
  <c r="C5763" i="33"/>
  <c r="H5763" i="33"/>
  <c r="I5763" i="33"/>
  <c r="L5763" i="33"/>
  <c r="O5763" i="33"/>
  <c r="Q5763" i="33"/>
  <c r="R5763" i="33"/>
  <c r="S5763" i="33"/>
  <c r="C5764" i="33"/>
  <c r="H5764" i="33"/>
  <c r="I5764" i="33"/>
  <c r="L5764" i="33"/>
  <c r="O5764" i="33"/>
  <c r="Q5764" i="33"/>
  <c r="R5764" i="33"/>
  <c r="S5764" i="33"/>
  <c r="C5765" i="33"/>
  <c r="H5765" i="33"/>
  <c r="I5765" i="33"/>
  <c r="L5765" i="33"/>
  <c r="O5765" i="33"/>
  <c r="Q5765" i="33"/>
  <c r="R5765" i="33"/>
  <c r="S5765" i="33"/>
  <c r="C5766" i="33"/>
  <c r="H5766" i="33"/>
  <c r="I5766" i="33"/>
  <c r="L5766" i="33"/>
  <c r="O5766" i="33"/>
  <c r="Q5766" i="33"/>
  <c r="R5766" i="33"/>
  <c r="S5766" i="33"/>
  <c r="C5767" i="33"/>
  <c r="H5767" i="33"/>
  <c r="I5767" i="33"/>
  <c r="L5767" i="33"/>
  <c r="O5767" i="33"/>
  <c r="Q5767" i="33"/>
  <c r="R5767" i="33"/>
  <c r="S5767" i="33"/>
  <c r="C5768" i="33"/>
  <c r="H5768" i="33"/>
  <c r="I5768" i="33"/>
  <c r="L5768" i="33"/>
  <c r="O5768" i="33"/>
  <c r="Q5768" i="33"/>
  <c r="R5768" i="33"/>
  <c r="S5768" i="33"/>
  <c r="C5769" i="33"/>
  <c r="H5769" i="33"/>
  <c r="I5769" i="33"/>
  <c r="L5769" i="33"/>
  <c r="O5769" i="33"/>
  <c r="Q5769" i="33"/>
  <c r="R5769" i="33"/>
  <c r="S5769" i="33"/>
  <c r="C5770" i="33"/>
  <c r="H5770" i="33"/>
  <c r="I5770" i="33"/>
  <c r="L5770" i="33"/>
  <c r="O5770" i="33"/>
  <c r="Q5770" i="33"/>
  <c r="R5770" i="33"/>
  <c r="S5770" i="33"/>
  <c r="C5771" i="33"/>
  <c r="H5771" i="33"/>
  <c r="I5771" i="33"/>
  <c r="L5771" i="33"/>
  <c r="O5771" i="33"/>
  <c r="Q5771" i="33"/>
  <c r="R5771" i="33"/>
  <c r="S5771" i="33"/>
  <c r="C5772" i="33"/>
  <c r="H5772" i="33"/>
  <c r="I5772" i="33"/>
  <c r="L5772" i="33"/>
  <c r="O5772" i="33"/>
  <c r="Q5772" i="33"/>
  <c r="R5772" i="33"/>
  <c r="S5772" i="33"/>
  <c r="C5773" i="33"/>
  <c r="H5773" i="33"/>
  <c r="I5773" i="33"/>
  <c r="L5773" i="33"/>
  <c r="O5773" i="33"/>
  <c r="Q5773" i="33"/>
  <c r="R5773" i="33"/>
  <c r="S5773" i="33"/>
  <c r="C5774" i="33"/>
  <c r="H5774" i="33"/>
  <c r="I5774" i="33"/>
  <c r="L5774" i="33"/>
  <c r="O5774" i="33"/>
  <c r="Q5774" i="33"/>
  <c r="R5774" i="33"/>
  <c r="S5774" i="33"/>
  <c r="C5775" i="33"/>
  <c r="H5775" i="33"/>
  <c r="I5775" i="33"/>
  <c r="L5775" i="33"/>
  <c r="O5775" i="33"/>
  <c r="Q5775" i="33"/>
  <c r="R5775" i="33"/>
  <c r="S5775" i="33"/>
  <c r="C5776" i="33"/>
  <c r="H5776" i="33"/>
  <c r="I5776" i="33"/>
  <c r="L5776" i="33"/>
  <c r="O5776" i="33"/>
  <c r="Q5776" i="33"/>
  <c r="R5776" i="33"/>
  <c r="S5776" i="33"/>
  <c r="C5777" i="33"/>
  <c r="H5777" i="33"/>
  <c r="I5777" i="33"/>
  <c r="L5777" i="33"/>
  <c r="O5777" i="33"/>
  <c r="Q5777" i="33"/>
  <c r="R5777" i="33"/>
  <c r="S5777" i="33"/>
  <c r="C5778" i="33"/>
  <c r="H5778" i="33"/>
  <c r="I5778" i="33"/>
  <c r="L5778" i="33"/>
  <c r="O5778" i="33"/>
  <c r="Q5778" i="33"/>
  <c r="R5778" i="33"/>
  <c r="S5778" i="33"/>
  <c r="C5779" i="33"/>
  <c r="H5779" i="33"/>
  <c r="I5779" i="33"/>
  <c r="L5779" i="33"/>
  <c r="O5779" i="33"/>
  <c r="Q5779" i="33"/>
  <c r="R5779" i="33"/>
  <c r="S5779" i="33"/>
  <c r="C5780" i="33"/>
  <c r="H5780" i="33"/>
  <c r="I5780" i="33"/>
  <c r="L5780" i="33"/>
  <c r="O5780" i="33"/>
  <c r="Q5780" i="33"/>
  <c r="R5780" i="33"/>
  <c r="S5780" i="33"/>
  <c r="C5781" i="33"/>
  <c r="H5781" i="33"/>
  <c r="I5781" i="33"/>
  <c r="L5781" i="33"/>
  <c r="O5781" i="33"/>
  <c r="Q5781" i="33"/>
  <c r="R5781" i="33"/>
  <c r="S5781" i="33"/>
  <c r="C5782" i="33"/>
  <c r="H5782" i="33"/>
  <c r="I5782" i="33"/>
  <c r="L5782" i="33"/>
  <c r="O5782" i="33"/>
  <c r="Q5782" i="33"/>
  <c r="R5782" i="33"/>
  <c r="S5782" i="33"/>
  <c r="C5783" i="33"/>
  <c r="H5783" i="33"/>
  <c r="I5783" i="33"/>
  <c r="L5783" i="33"/>
  <c r="O5783" i="33"/>
  <c r="Q5783" i="33"/>
  <c r="R5783" i="33"/>
  <c r="S5783" i="33"/>
  <c r="C5784" i="33"/>
  <c r="H5784" i="33"/>
  <c r="I5784" i="33"/>
  <c r="L5784" i="33"/>
  <c r="O5784" i="33"/>
  <c r="Q5784" i="33"/>
  <c r="R5784" i="33"/>
  <c r="S5784" i="33"/>
  <c r="C5785" i="33"/>
  <c r="H5785" i="33"/>
  <c r="I5785" i="33"/>
  <c r="L5785" i="33"/>
  <c r="O5785" i="33"/>
  <c r="Q5785" i="33"/>
  <c r="R5785" i="33"/>
  <c r="S5785" i="33"/>
  <c r="C5786" i="33"/>
  <c r="H5786" i="33"/>
  <c r="I5786" i="33"/>
  <c r="L5786" i="33"/>
  <c r="O5786" i="33"/>
  <c r="Q5786" i="33"/>
  <c r="R5786" i="33"/>
  <c r="S5786" i="33"/>
  <c r="C5787" i="33"/>
  <c r="H5787" i="33"/>
  <c r="I5787" i="33"/>
  <c r="L5787" i="33"/>
  <c r="O5787" i="33"/>
  <c r="Q5787" i="33"/>
  <c r="R5787" i="33"/>
  <c r="S5787" i="33"/>
  <c r="C5788" i="33"/>
  <c r="H5788" i="33"/>
  <c r="I5788" i="33"/>
  <c r="L5788" i="33"/>
  <c r="O5788" i="33"/>
  <c r="Q5788" i="33"/>
  <c r="R5788" i="33"/>
  <c r="S5788" i="33"/>
  <c r="C5789" i="33"/>
  <c r="H5789" i="33"/>
  <c r="I5789" i="33"/>
  <c r="L5789" i="33"/>
  <c r="O5789" i="33"/>
  <c r="Q5789" i="33"/>
  <c r="R5789" i="33"/>
  <c r="S5789" i="33"/>
  <c r="C5790" i="33"/>
  <c r="H5790" i="33"/>
  <c r="I5790" i="33"/>
  <c r="L5790" i="33"/>
  <c r="O5790" i="33"/>
  <c r="Q5790" i="33"/>
  <c r="R5790" i="33"/>
  <c r="S5790" i="33"/>
  <c r="C5791" i="33"/>
  <c r="H5791" i="33"/>
  <c r="I5791" i="33"/>
  <c r="L5791" i="33"/>
  <c r="O5791" i="33"/>
  <c r="Q5791" i="33"/>
  <c r="R5791" i="33"/>
  <c r="S5791" i="33"/>
  <c r="C5792" i="33"/>
  <c r="H5792" i="33"/>
  <c r="I5792" i="33"/>
  <c r="L5792" i="33"/>
  <c r="O5792" i="33"/>
  <c r="Q5792" i="33"/>
  <c r="R5792" i="33"/>
  <c r="S5792" i="33"/>
  <c r="C5793" i="33"/>
  <c r="H5793" i="33"/>
  <c r="I5793" i="33"/>
  <c r="L5793" i="33"/>
  <c r="O5793" i="33"/>
  <c r="Q5793" i="33"/>
  <c r="R5793" i="33"/>
  <c r="S5793" i="33"/>
  <c r="C5794" i="33"/>
  <c r="H5794" i="33"/>
  <c r="I5794" i="33"/>
  <c r="L5794" i="33"/>
  <c r="O5794" i="33"/>
  <c r="Q5794" i="33"/>
  <c r="R5794" i="33"/>
  <c r="S5794" i="33"/>
  <c r="C5795" i="33"/>
  <c r="H5795" i="33"/>
  <c r="I5795" i="33"/>
  <c r="L5795" i="33"/>
  <c r="O5795" i="33"/>
  <c r="Q5795" i="33"/>
  <c r="R5795" i="33"/>
  <c r="S5795" i="33"/>
  <c r="C5796" i="33"/>
  <c r="H5796" i="33"/>
  <c r="I5796" i="33"/>
  <c r="L5796" i="33"/>
  <c r="O5796" i="33"/>
  <c r="Q5796" i="33"/>
  <c r="R5796" i="33"/>
  <c r="S5796" i="33"/>
  <c r="C5797" i="33"/>
  <c r="H5797" i="33"/>
  <c r="I5797" i="33"/>
  <c r="L5797" i="33"/>
  <c r="O5797" i="33"/>
  <c r="Q5797" i="33"/>
  <c r="R5797" i="33"/>
  <c r="S5797" i="33"/>
  <c r="C5798" i="33"/>
  <c r="H5798" i="33"/>
  <c r="I5798" i="33"/>
  <c r="L5798" i="33"/>
  <c r="O5798" i="33"/>
  <c r="Q5798" i="33"/>
  <c r="R5798" i="33"/>
  <c r="S5798" i="33"/>
  <c r="C5799" i="33"/>
  <c r="H5799" i="33"/>
  <c r="I5799" i="33"/>
  <c r="L5799" i="33"/>
  <c r="O5799" i="33"/>
  <c r="Q5799" i="33"/>
  <c r="R5799" i="33"/>
  <c r="S5799" i="33"/>
  <c r="C5800" i="33"/>
  <c r="H5800" i="33"/>
  <c r="I5800" i="33"/>
  <c r="L5800" i="33"/>
  <c r="O5800" i="33"/>
  <c r="Q5800" i="33"/>
  <c r="R5800" i="33"/>
  <c r="S5800" i="33"/>
  <c r="C5801" i="33"/>
  <c r="H5801" i="33"/>
  <c r="I5801" i="33"/>
  <c r="L5801" i="33"/>
  <c r="O5801" i="33"/>
  <c r="Q5801" i="33"/>
  <c r="R5801" i="33"/>
  <c r="S5801" i="33"/>
  <c r="C5802" i="33"/>
  <c r="H5802" i="33"/>
  <c r="I5802" i="33"/>
  <c r="L5802" i="33"/>
  <c r="O5802" i="33"/>
  <c r="Q5802" i="33"/>
  <c r="R5802" i="33"/>
  <c r="S5802" i="33"/>
  <c r="C5803" i="33"/>
  <c r="H5803" i="33"/>
  <c r="I5803" i="33"/>
  <c r="L5803" i="33"/>
  <c r="O5803" i="33"/>
  <c r="Q5803" i="33"/>
  <c r="R5803" i="33"/>
  <c r="S5803" i="33"/>
  <c r="C5804" i="33"/>
  <c r="H5804" i="33"/>
  <c r="I5804" i="33"/>
  <c r="L5804" i="33"/>
  <c r="O5804" i="33"/>
  <c r="Q5804" i="33"/>
  <c r="R5804" i="33"/>
  <c r="S5804" i="33"/>
  <c r="C5805" i="33"/>
  <c r="H5805" i="33"/>
  <c r="I5805" i="33"/>
  <c r="L5805" i="33"/>
  <c r="O5805" i="33"/>
  <c r="Q5805" i="33"/>
  <c r="R5805" i="33"/>
  <c r="S5805" i="33"/>
  <c r="C5806" i="33"/>
  <c r="H5806" i="33"/>
  <c r="I5806" i="33"/>
  <c r="L5806" i="33"/>
  <c r="O5806" i="33"/>
  <c r="Q5806" i="33"/>
  <c r="R5806" i="33"/>
  <c r="S5806" i="33"/>
  <c r="C5807" i="33"/>
  <c r="H5807" i="33"/>
  <c r="I5807" i="33"/>
  <c r="L5807" i="33"/>
  <c r="O5807" i="33"/>
  <c r="Q5807" i="33"/>
  <c r="R5807" i="33"/>
  <c r="S5807" i="33"/>
  <c r="C5808" i="33"/>
  <c r="H5808" i="33"/>
  <c r="I5808" i="33"/>
  <c r="L5808" i="33"/>
  <c r="O5808" i="33"/>
  <c r="Q5808" i="33"/>
  <c r="R5808" i="33"/>
  <c r="S5808" i="33"/>
  <c r="C5809" i="33"/>
  <c r="H5809" i="33"/>
  <c r="I5809" i="33"/>
  <c r="L5809" i="33"/>
  <c r="O5809" i="33"/>
  <c r="Q5809" i="33"/>
  <c r="R5809" i="33"/>
  <c r="S5809" i="33"/>
  <c r="C5810" i="33"/>
  <c r="H5810" i="33"/>
  <c r="I5810" i="33"/>
  <c r="L5810" i="33"/>
  <c r="O5810" i="33"/>
  <c r="Q5810" i="33"/>
  <c r="R5810" i="33"/>
  <c r="S5810" i="33"/>
  <c r="C5811" i="33"/>
  <c r="H5811" i="33"/>
  <c r="I5811" i="33"/>
  <c r="L5811" i="33"/>
  <c r="O5811" i="33"/>
  <c r="Q5811" i="33"/>
  <c r="R5811" i="33"/>
  <c r="S5811" i="33"/>
  <c r="C5812" i="33"/>
  <c r="H5812" i="33"/>
  <c r="I5812" i="33"/>
  <c r="L5812" i="33"/>
  <c r="O5812" i="33"/>
  <c r="Q5812" i="33"/>
  <c r="R5812" i="33"/>
  <c r="S5812" i="33"/>
  <c r="C5813" i="33"/>
  <c r="H5813" i="33"/>
  <c r="I5813" i="33"/>
  <c r="L5813" i="33"/>
  <c r="O5813" i="33"/>
  <c r="Q5813" i="33"/>
  <c r="R5813" i="33"/>
  <c r="S5813" i="33"/>
  <c r="C5814" i="33"/>
  <c r="H5814" i="33"/>
  <c r="I5814" i="33"/>
  <c r="L5814" i="33"/>
  <c r="O5814" i="33"/>
  <c r="Q5814" i="33"/>
  <c r="R5814" i="33"/>
  <c r="S5814" i="33"/>
  <c r="C5815" i="33"/>
  <c r="H5815" i="33"/>
  <c r="I5815" i="33"/>
  <c r="L5815" i="33"/>
  <c r="O5815" i="33"/>
  <c r="Q5815" i="33"/>
  <c r="R5815" i="33"/>
  <c r="S5815" i="33"/>
  <c r="C5816" i="33"/>
  <c r="H5816" i="33"/>
  <c r="I5816" i="33"/>
  <c r="L5816" i="33"/>
  <c r="O5816" i="33"/>
  <c r="Q5816" i="33"/>
  <c r="R5816" i="33"/>
  <c r="S5816" i="33"/>
  <c r="C5817" i="33"/>
  <c r="H5817" i="33"/>
  <c r="I5817" i="33"/>
  <c r="L5817" i="33"/>
  <c r="O5817" i="33"/>
  <c r="Q5817" i="33"/>
  <c r="R5817" i="33"/>
  <c r="S5817" i="33"/>
  <c r="C5818" i="33"/>
  <c r="H5818" i="33"/>
  <c r="I5818" i="33"/>
  <c r="L5818" i="33"/>
  <c r="O5818" i="33"/>
  <c r="Q5818" i="33"/>
  <c r="R5818" i="33"/>
  <c r="S5818" i="33"/>
  <c r="C5819" i="33"/>
  <c r="H5819" i="33"/>
  <c r="I5819" i="33"/>
  <c r="L5819" i="33"/>
  <c r="O5819" i="33"/>
  <c r="Q5819" i="33"/>
  <c r="R5819" i="33"/>
  <c r="S5819" i="33"/>
  <c r="C5820" i="33"/>
  <c r="H5820" i="33"/>
  <c r="I5820" i="33"/>
  <c r="L5820" i="33"/>
  <c r="O5820" i="33"/>
  <c r="Q5820" i="33"/>
  <c r="R5820" i="33"/>
  <c r="S5820" i="33"/>
  <c r="C5821" i="33"/>
  <c r="H5821" i="33"/>
  <c r="I5821" i="33"/>
  <c r="L5821" i="33"/>
  <c r="O5821" i="33"/>
  <c r="Q5821" i="33"/>
  <c r="R5821" i="33"/>
  <c r="S5821" i="33"/>
  <c r="C5822" i="33"/>
  <c r="H5822" i="33"/>
  <c r="I5822" i="33"/>
  <c r="L5822" i="33"/>
  <c r="O5822" i="33"/>
  <c r="Q5822" i="33"/>
  <c r="R5822" i="33"/>
  <c r="S5822" i="33"/>
  <c r="C5823" i="33"/>
  <c r="H5823" i="33"/>
  <c r="I5823" i="33"/>
  <c r="L5823" i="33"/>
  <c r="O5823" i="33"/>
  <c r="Q5823" i="33"/>
  <c r="R5823" i="33"/>
  <c r="S5823" i="33"/>
  <c r="C5824" i="33"/>
  <c r="H5824" i="33"/>
  <c r="I5824" i="33"/>
  <c r="L5824" i="33"/>
  <c r="O5824" i="33"/>
  <c r="Q5824" i="33"/>
  <c r="R5824" i="33"/>
  <c r="S5824" i="33"/>
  <c r="C5825" i="33"/>
  <c r="H5825" i="33"/>
  <c r="I5825" i="33"/>
  <c r="L5825" i="33"/>
  <c r="O5825" i="33"/>
  <c r="Q5825" i="33"/>
  <c r="R5825" i="33"/>
  <c r="S5825" i="33"/>
  <c r="C5826" i="33"/>
  <c r="H5826" i="33"/>
  <c r="I5826" i="33"/>
  <c r="L5826" i="33"/>
  <c r="O5826" i="33"/>
  <c r="Q5826" i="33"/>
  <c r="R5826" i="33"/>
  <c r="S5826" i="33"/>
  <c r="C5827" i="33"/>
  <c r="H5827" i="33"/>
  <c r="I5827" i="33"/>
  <c r="L5827" i="33"/>
  <c r="O5827" i="33"/>
  <c r="Q5827" i="33"/>
  <c r="R5827" i="33"/>
  <c r="S5827" i="33"/>
  <c r="C5828" i="33"/>
  <c r="H5828" i="33"/>
  <c r="I5828" i="33"/>
  <c r="L5828" i="33"/>
  <c r="O5828" i="33"/>
  <c r="Q5828" i="33"/>
  <c r="R5828" i="33"/>
  <c r="S5828" i="33"/>
  <c r="C5829" i="33"/>
  <c r="H5829" i="33"/>
  <c r="I5829" i="33"/>
  <c r="L5829" i="33"/>
  <c r="O5829" i="33"/>
  <c r="Q5829" i="33"/>
  <c r="R5829" i="33"/>
  <c r="S5829" i="33"/>
  <c r="C5830" i="33"/>
  <c r="H5830" i="33"/>
  <c r="I5830" i="33"/>
  <c r="L5830" i="33"/>
  <c r="O5830" i="33"/>
  <c r="Q5830" i="33"/>
  <c r="R5830" i="33"/>
  <c r="S5830" i="33"/>
  <c r="C5831" i="33"/>
  <c r="H5831" i="33"/>
  <c r="I5831" i="33"/>
  <c r="L5831" i="33"/>
  <c r="O5831" i="33"/>
  <c r="Q5831" i="33"/>
  <c r="R5831" i="33"/>
  <c r="S5831" i="33"/>
  <c r="C5832" i="33"/>
  <c r="H5832" i="33"/>
  <c r="I5832" i="33"/>
  <c r="L5832" i="33"/>
  <c r="O5832" i="33"/>
  <c r="Q5832" i="33"/>
  <c r="R5832" i="33"/>
  <c r="S5832" i="33"/>
  <c r="C5833" i="33"/>
  <c r="H5833" i="33"/>
  <c r="I5833" i="33"/>
  <c r="L5833" i="33"/>
  <c r="O5833" i="33"/>
  <c r="Q5833" i="33"/>
  <c r="R5833" i="33"/>
  <c r="S5833" i="33"/>
  <c r="C5834" i="33"/>
  <c r="H5834" i="33"/>
  <c r="I5834" i="33"/>
  <c r="L5834" i="33"/>
  <c r="O5834" i="33"/>
  <c r="Q5834" i="33"/>
  <c r="R5834" i="33"/>
  <c r="S5834" i="33"/>
  <c r="C5835" i="33"/>
  <c r="H5835" i="33"/>
  <c r="I5835" i="33"/>
  <c r="L5835" i="33"/>
  <c r="O5835" i="33"/>
  <c r="Q5835" i="33"/>
  <c r="R5835" i="33"/>
  <c r="S5835" i="33"/>
  <c r="C5836" i="33"/>
  <c r="H5836" i="33"/>
  <c r="I5836" i="33"/>
  <c r="L5836" i="33"/>
  <c r="O5836" i="33"/>
  <c r="Q5836" i="33"/>
  <c r="R5836" i="33"/>
  <c r="S5836" i="33"/>
  <c r="C5837" i="33"/>
  <c r="H5837" i="33"/>
  <c r="I5837" i="33"/>
  <c r="L5837" i="33"/>
  <c r="O5837" i="33"/>
  <c r="Q5837" i="33"/>
  <c r="R5837" i="33"/>
  <c r="S5837" i="33"/>
  <c r="C5838" i="33"/>
  <c r="H5838" i="33"/>
  <c r="I5838" i="33"/>
  <c r="L5838" i="33"/>
  <c r="O5838" i="33"/>
  <c r="Q5838" i="33"/>
  <c r="R5838" i="33"/>
  <c r="S5838" i="33"/>
  <c r="C5839" i="33"/>
  <c r="H5839" i="33"/>
  <c r="I5839" i="33"/>
  <c r="L5839" i="33"/>
  <c r="O5839" i="33"/>
  <c r="Q5839" i="33"/>
  <c r="R5839" i="33"/>
  <c r="S5839" i="33"/>
  <c r="C5840" i="33"/>
  <c r="H5840" i="33"/>
  <c r="I5840" i="33"/>
  <c r="L5840" i="33"/>
  <c r="O5840" i="33"/>
  <c r="Q5840" i="33"/>
  <c r="R5840" i="33"/>
  <c r="S5840" i="33"/>
  <c r="C5841" i="33"/>
  <c r="H5841" i="33"/>
  <c r="I5841" i="33"/>
  <c r="L5841" i="33"/>
  <c r="O5841" i="33"/>
  <c r="Q5841" i="33"/>
  <c r="R5841" i="33"/>
  <c r="S5841" i="33"/>
  <c r="C5842" i="33"/>
  <c r="H5842" i="33"/>
  <c r="I5842" i="33"/>
  <c r="L5842" i="33"/>
  <c r="O5842" i="33"/>
  <c r="Q5842" i="33"/>
  <c r="R5842" i="33"/>
  <c r="S5842" i="33"/>
  <c r="C5843" i="33"/>
  <c r="H5843" i="33"/>
  <c r="I5843" i="33"/>
  <c r="L5843" i="33"/>
  <c r="O5843" i="33"/>
  <c r="Q5843" i="33"/>
  <c r="R5843" i="33"/>
  <c r="S5843" i="33"/>
  <c r="C5844" i="33"/>
  <c r="H5844" i="33"/>
  <c r="I5844" i="33"/>
  <c r="L5844" i="33"/>
  <c r="O5844" i="33"/>
  <c r="Q5844" i="33"/>
  <c r="R5844" i="33"/>
  <c r="S5844" i="33"/>
  <c r="C5845" i="33"/>
  <c r="H5845" i="33"/>
  <c r="I5845" i="33"/>
  <c r="L5845" i="33"/>
  <c r="O5845" i="33"/>
  <c r="Q5845" i="33"/>
  <c r="R5845" i="33"/>
  <c r="S5845" i="33"/>
  <c r="C5846" i="33"/>
  <c r="H5846" i="33"/>
  <c r="I5846" i="33"/>
  <c r="L5846" i="33"/>
  <c r="O5846" i="33"/>
  <c r="Q5846" i="33"/>
  <c r="R5846" i="33"/>
  <c r="S5846" i="33"/>
  <c r="C5847" i="33"/>
  <c r="H5847" i="33"/>
  <c r="I5847" i="33"/>
  <c r="L5847" i="33"/>
  <c r="O5847" i="33"/>
  <c r="Q5847" i="33"/>
  <c r="R5847" i="33"/>
  <c r="S5847" i="33"/>
  <c r="C5848" i="33"/>
  <c r="H5848" i="33"/>
  <c r="I5848" i="33"/>
  <c r="L5848" i="33"/>
  <c r="O5848" i="33"/>
  <c r="Q5848" i="33"/>
  <c r="R5848" i="33"/>
  <c r="S5848" i="33"/>
  <c r="C5849" i="33"/>
  <c r="H5849" i="33"/>
  <c r="I5849" i="33"/>
  <c r="L5849" i="33"/>
  <c r="O5849" i="33"/>
  <c r="Q5849" i="33"/>
  <c r="R5849" i="33"/>
  <c r="S5849" i="33"/>
  <c r="C5850" i="33"/>
  <c r="H5850" i="33"/>
  <c r="I5850" i="33"/>
  <c r="L5850" i="33"/>
  <c r="O5850" i="33"/>
  <c r="Q5850" i="33"/>
  <c r="R5850" i="33"/>
  <c r="S5850" i="33"/>
  <c r="C5851" i="33"/>
  <c r="H5851" i="33"/>
  <c r="I5851" i="33"/>
  <c r="L5851" i="33"/>
  <c r="O5851" i="33"/>
  <c r="Q5851" i="33"/>
  <c r="R5851" i="33"/>
  <c r="S5851" i="33"/>
  <c r="C5852" i="33"/>
  <c r="H5852" i="33"/>
  <c r="I5852" i="33"/>
  <c r="L5852" i="33"/>
  <c r="O5852" i="33"/>
  <c r="Q5852" i="33"/>
  <c r="R5852" i="33"/>
  <c r="S5852" i="33"/>
  <c r="C5853" i="33"/>
  <c r="H5853" i="33"/>
  <c r="I5853" i="33"/>
  <c r="L5853" i="33"/>
  <c r="O5853" i="33"/>
  <c r="Q5853" i="33"/>
  <c r="R5853" i="33"/>
  <c r="S5853" i="33"/>
  <c r="C5854" i="33"/>
  <c r="H5854" i="33"/>
  <c r="I5854" i="33"/>
  <c r="L5854" i="33"/>
  <c r="O5854" i="33"/>
  <c r="Q5854" i="33"/>
  <c r="R5854" i="33"/>
  <c r="S5854" i="33"/>
  <c r="C5855" i="33"/>
  <c r="H5855" i="33"/>
  <c r="I5855" i="33"/>
  <c r="L5855" i="33"/>
  <c r="O5855" i="33"/>
  <c r="Q5855" i="33"/>
  <c r="R5855" i="33"/>
  <c r="S5855" i="33"/>
  <c r="C5856" i="33"/>
  <c r="H5856" i="33"/>
  <c r="I5856" i="33"/>
  <c r="L5856" i="33"/>
  <c r="O5856" i="33"/>
  <c r="Q5856" i="33"/>
  <c r="R5856" i="33"/>
  <c r="S5856" i="33"/>
  <c r="C5857" i="33"/>
  <c r="H5857" i="33"/>
  <c r="I5857" i="33"/>
  <c r="L5857" i="33"/>
  <c r="O5857" i="33"/>
  <c r="Q5857" i="33"/>
  <c r="R5857" i="33"/>
  <c r="S5857" i="33"/>
  <c r="C5858" i="33"/>
  <c r="H5858" i="33"/>
  <c r="I5858" i="33"/>
  <c r="L5858" i="33"/>
  <c r="O5858" i="33"/>
  <c r="Q5858" i="33"/>
  <c r="R5858" i="33"/>
  <c r="S5858" i="33"/>
  <c r="C5859" i="33"/>
  <c r="H5859" i="33"/>
  <c r="I5859" i="33"/>
  <c r="L5859" i="33"/>
  <c r="O5859" i="33"/>
  <c r="Q5859" i="33"/>
  <c r="R5859" i="33"/>
  <c r="S5859" i="33"/>
  <c r="C5860" i="33"/>
  <c r="H5860" i="33"/>
  <c r="I5860" i="33"/>
  <c r="L5860" i="33"/>
  <c r="O5860" i="33"/>
  <c r="Q5860" i="33"/>
  <c r="R5860" i="33"/>
  <c r="S5860" i="33"/>
  <c r="C5861" i="33"/>
  <c r="H5861" i="33"/>
  <c r="I5861" i="33"/>
  <c r="L5861" i="33"/>
  <c r="O5861" i="33"/>
  <c r="Q5861" i="33"/>
  <c r="R5861" i="33"/>
  <c r="S5861" i="33"/>
  <c r="C5862" i="33"/>
  <c r="H5862" i="33"/>
  <c r="I5862" i="33"/>
  <c r="L5862" i="33"/>
  <c r="O5862" i="33"/>
  <c r="Q5862" i="33"/>
  <c r="R5862" i="33"/>
  <c r="S5862" i="33"/>
  <c r="C5863" i="33"/>
  <c r="H5863" i="33"/>
  <c r="I5863" i="33"/>
  <c r="L5863" i="33"/>
  <c r="O5863" i="33"/>
  <c r="Q5863" i="33"/>
  <c r="R5863" i="33"/>
  <c r="S5863" i="33"/>
  <c r="C5864" i="33"/>
  <c r="H5864" i="33"/>
  <c r="I5864" i="33"/>
  <c r="L5864" i="33"/>
  <c r="O5864" i="33"/>
  <c r="Q5864" i="33"/>
  <c r="R5864" i="33"/>
  <c r="S5864" i="33"/>
  <c r="C5865" i="33"/>
  <c r="H5865" i="33"/>
  <c r="I5865" i="33"/>
  <c r="L5865" i="33"/>
  <c r="O5865" i="33"/>
  <c r="Q5865" i="33"/>
  <c r="R5865" i="33"/>
  <c r="S5865" i="33"/>
  <c r="C5866" i="33"/>
  <c r="H5866" i="33"/>
  <c r="I5866" i="33"/>
  <c r="L5866" i="33"/>
  <c r="O5866" i="33"/>
  <c r="Q5866" i="33"/>
  <c r="R5866" i="33"/>
  <c r="S5866" i="33"/>
  <c r="C5867" i="33"/>
  <c r="H5867" i="33"/>
  <c r="I5867" i="33"/>
  <c r="L5867" i="33"/>
  <c r="O5867" i="33"/>
  <c r="Q5867" i="33"/>
  <c r="R5867" i="33"/>
  <c r="S5867" i="33"/>
  <c r="C5868" i="33"/>
  <c r="H5868" i="33"/>
  <c r="I5868" i="33"/>
  <c r="L5868" i="33"/>
  <c r="O5868" i="33"/>
  <c r="Q5868" i="33"/>
  <c r="R5868" i="33"/>
  <c r="S5868" i="33"/>
  <c r="C5869" i="33"/>
  <c r="H5869" i="33"/>
  <c r="I5869" i="33"/>
  <c r="L5869" i="33"/>
  <c r="O5869" i="33"/>
  <c r="Q5869" i="33"/>
  <c r="R5869" i="33"/>
  <c r="S5869" i="33"/>
  <c r="C5870" i="33"/>
  <c r="H5870" i="33"/>
  <c r="I5870" i="33"/>
  <c r="L5870" i="33"/>
  <c r="O5870" i="33"/>
  <c r="Q5870" i="33"/>
  <c r="R5870" i="33"/>
  <c r="S5870" i="33"/>
  <c r="C5871" i="33"/>
  <c r="H5871" i="33"/>
  <c r="I5871" i="33"/>
  <c r="L5871" i="33"/>
  <c r="O5871" i="33"/>
  <c r="Q5871" i="33"/>
  <c r="R5871" i="33"/>
  <c r="S5871" i="33"/>
  <c r="C5872" i="33"/>
  <c r="H5872" i="33"/>
  <c r="I5872" i="33"/>
  <c r="L5872" i="33"/>
  <c r="O5872" i="33"/>
  <c r="Q5872" i="33"/>
  <c r="R5872" i="33"/>
  <c r="S5872" i="33"/>
  <c r="C5873" i="33"/>
  <c r="H5873" i="33"/>
  <c r="I5873" i="33"/>
  <c r="L5873" i="33"/>
  <c r="O5873" i="33"/>
  <c r="Q5873" i="33"/>
  <c r="R5873" i="33"/>
  <c r="S5873" i="33"/>
  <c r="C5874" i="33"/>
  <c r="H5874" i="33"/>
  <c r="I5874" i="33"/>
  <c r="L5874" i="33"/>
  <c r="O5874" i="33"/>
  <c r="Q5874" i="33"/>
  <c r="R5874" i="33"/>
  <c r="S5874" i="33"/>
  <c r="C5875" i="33"/>
  <c r="H5875" i="33"/>
  <c r="I5875" i="33"/>
  <c r="L5875" i="33"/>
  <c r="O5875" i="33"/>
  <c r="Q5875" i="33"/>
  <c r="R5875" i="33"/>
  <c r="S5875" i="33"/>
  <c r="C5876" i="33"/>
  <c r="H5876" i="33"/>
  <c r="I5876" i="33"/>
  <c r="L5876" i="33"/>
  <c r="O5876" i="33"/>
  <c r="Q5876" i="33"/>
  <c r="R5876" i="33"/>
  <c r="S5876" i="33"/>
  <c r="C5877" i="33"/>
  <c r="H5877" i="33"/>
  <c r="I5877" i="33"/>
  <c r="L5877" i="33"/>
  <c r="O5877" i="33"/>
  <c r="Q5877" i="33"/>
  <c r="R5877" i="33"/>
  <c r="S5877" i="33"/>
  <c r="C5878" i="33"/>
  <c r="H5878" i="33"/>
  <c r="I5878" i="33"/>
  <c r="L5878" i="33"/>
  <c r="O5878" i="33"/>
  <c r="Q5878" i="33"/>
  <c r="R5878" i="33"/>
  <c r="S5878" i="33"/>
  <c r="C5879" i="33"/>
  <c r="H5879" i="33"/>
  <c r="I5879" i="33"/>
  <c r="L5879" i="33"/>
  <c r="O5879" i="33"/>
  <c r="Q5879" i="33"/>
  <c r="R5879" i="33"/>
  <c r="S5879" i="33"/>
  <c r="C5880" i="33"/>
  <c r="H5880" i="33"/>
  <c r="I5880" i="33"/>
  <c r="L5880" i="33"/>
  <c r="O5880" i="33"/>
  <c r="Q5880" i="33"/>
  <c r="R5880" i="33"/>
  <c r="S5880" i="33"/>
  <c r="C5881" i="33"/>
  <c r="H5881" i="33"/>
  <c r="I5881" i="33"/>
  <c r="L5881" i="33"/>
  <c r="O5881" i="33"/>
  <c r="Q5881" i="33"/>
  <c r="R5881" i="33"/>
  <c r="S5881" i="33"/>
  <c r="C5882" i="33"/>
  <c r="H5882" i="33"/>
  <c r="I5882" i="33"/>
  <c r="L5882" i="33"/>
  <c r="O5882" i="33"/>
  <c r="Q5882" i="33"/>
  <c r="R5882" i="33"/>
  <c r="S5882" i="33"/>
  <c r="C5883" i="33"/>
  <c r="H5883" i="33"/>
  <c r="I5883" i="33"/>
  <c r="L5883" i="33"/>
  <c r="O5883" i="33"/>
  <c r="Q5883" i="33"/>
  <c r="R5883" i="33"/>
  <c r="S5883" i="33"/>
  <c r="C5884" i="33"/>
  <c r="H5884" i="33"/>
  <c r="I5884" i="33"/>
  <c r="L5884" i="33"/>
  <c r="O5884" i="33"/>
  <c r="Q5884" i="33"/>
  <c r="R5884" i="33"/>
  <c r="S5884" i="33"/>
  <c r="C5885" i="33"/>
  <c r="H5885" i="33"/>
  <c r="I5885" i="33"/>
  <c r="L5885" i="33"/>
  <c r="O5885" i="33"/>
  <c r="Q5885" i="33"/>
  <c r="R5885" i="33"/>
  <c r="S5885" i="33"/>
  <c r="C5886" i="33"/>
  <c r="H5886" i="33"/>
  <c r="I5886" i="33"/>
  <c r="L5886" i="33"/>
  <c r="O5886" i="33"/>
  <c r="Q5886" i="33"/>
  <c r="R5886" i="33"/>
  <c r="S5886" i="33"/>
  <c r="C5887" i="33"/>
  <c r="H5887" i="33"/>
  <c r="I5887" i="33"/>
  <c r="L5887" i="33"/>
  <c r="O5887" i="33"/>
  <c r="Q5887" i="33"/>
  <c r="R5887" i="33"/>
  <c r="S5887" i="33"/>
  <c r="C5888" i="33"/>
  <c r="H5888" i="33"/>
  <c r="I5888" i="33"/>
  <c r="L5888" i="33"/>
  <c r="O5888" i="33"/>
  <c r="Q5888" i="33"/>
  <c r="R5888" i="33"/>
  <c r="S5888" i="33"/>
  <c r="C5889" i="33"/>
  <c r="H5889" i="33"/>
  <c r="I5889" i="33"/>
  <c r="L5889" i="33"/>
  <c r="O5889" i="33"/>
  <c r="Q5889" i="33"/>
  <c r="R5889" i="33"/>
  <c r="S5889" i="33"/>
  <c r="C5890" i="33"/>
  <c r="H5890" i="33"/>
  <c r="I5890" i="33"/>
  <c r="L5890" i="33"/>
  <c r="O5890" i="33"/>
  <c r="Q5890" i="33"/>
  <c r="R5890" i="33"/>
  <c r="S5890" i="33"/>
  <c r="C5891" i="33"/>
  <c r="H5891" i="33"/>
  <c r="I5891" i="33"/>
  <c r="L5891" i="33"/>
  <c r="O5891" i="33"/>
  <c r="Q5891" i="33"/>
  <c r="R5891" i="33"/>
  <c r="S5891" i="33"/>
  <c r="C5892" i="33"/>
  <c r="H5892" i="33"/>
  <c r="I5892" i="33"/>
  <c r="L5892" i="33"/>
  <c r="O5892" i="33"/>
  <c r="Q5892" i="33"/>
  <c r="R5892" i="33"/>
  <c r="S5892" i="33"/>
  <c r="C5893" i="33"/>
  <c r="H5893" i="33"/>
  <c r="I5893" i="33"/>
  <c r="L5893" i="33"/>
  <c r="O5893" i="33"/>
  <c r="Q5893" i="33"/>
  <c r="R5893" i="33"/>
  <c r="S5893" i="33"/>
  <c r="C5894" i="33"/>
  <c r="H5894" i="33"/>
  <c r="I5894" i="33"/>
  <c r="L5894" i="33"/>
  <c r="O5894" i="33"/>
  <c r="Q5894" i="33"/>
  <c r="R5894" i="33"/>
  <c r="S5894" i="33"/>
  <c r="C5895" i="33"/>
  <c r="H5895" i="33"/>
  <c r="I5895" i="33"/>
  <c r="L5895" i="33"/>
  <c r="O5895" i="33"/>
  <c r="Q5895" i="33"/>
  <c r="R5895" i="33"/>
  <c r="S5895" i="33"/>
  <c r="C5896" i="33"/>
  <c r="H5896" i="33"/>
  <c r="I5896" i="33"/>
  <c r="L5896" i="33"/>
  <c r="O5896" i="33"/>
  <c r="Q5896" i="33"/>
  <c r="R5896" i="33"/>
  <c r="S5896" i="33"/>
  <c r="C5897" i="33"/>
  <c r="H5897" i="33"/>
  <c r="I5897" i="33"/>
  <c r="L5897" i="33"/>
  <c r="O5897" i="33"/>
  <c r="Q5897" i="33"/>
  <c r="R5897" i="33"/>
  <c r="S5897" i="33"/>
  <c r="C5898" i="33"/>
  <c r="H5898" i="33"/>
  <c r="I5898" i="33"/>
  <c r="L5898" i="33"/>
  <c r="O5898" i="33"/>
  <c r="Q5898" i="33"/>
  <c r="R5898" i="33"/>
  <c r="S5898" i="33"/>
  <c r="C5899" i="33"/>
  <c r="H5899" i="33"/>
  <c r="I5899" i="33"/>
  <c r="L5899" i="33"/>
  <c r="O5899" i="33"/>
  <c r="Q5899" i="33"/>
  <c r="R5899" i="33"/>
  <c r="S5899" i="33"/>
  <c r="C5900" i="33"/>
  <c r="H5900" i="33"/>
  <c r="I5900" i="33"/>
  <c r="L5900" i="33"/>
  <c r="O5900" i="33"/>
  <c r="Q5900" i="33"/>
  <c r="R5900" i="33"/>
  <c r="S5900" i="33"/>
  <c r="C5901" i="33"/>
  <c r="H5901" i="33"/>
  <c r="I5901" i="33"/>
  <c r="L5901" i="33"/>
  <c r="O5901" i="33"/>
  <c r="Q5901" i="33"/>
  <c r="R5901" i="33"/>
  <c r="S5901" i="33"/>
  <c r="C5902" i="33"/>
  <c r="H5902" i="33"/>
  <c r="I5902" i="33"/>
  <c r="L5902" i="33"/>
  <c r="O5902" i="33"/>
  <c r="Q5902" i="33"/>
  <c r="R5902" i="33"/>
  <c r="S5902" i="33"/>
  <c r="C5903" i="33"/>
  <c r="H5903" i="33"/>
  <c r="I5903" i="33"/>
  <c r="L5903" i="33"/>
  <c r="O5903" i="33"/>
  <c r="Q5903" i="33"/>
  <c r="R5903" i="33"/>
  <c r="S5903" i="33"/>
  <c r="C5904" i="33"/>
  <c r="H5904" i="33"/>
  <c r="I5904" i="33"/>
  <c r="L5904" i="33"/>
  <c r="O5904" i="33"/>
  <c r="Q5904" i="33"/>
  <c r="R5904" i="33"/>
  <c r="S5904" i="33"/>
  <c r="C5905" i="33"/>
  <c r="H5905" i="33"/>
  <c r="I5905" i="33"/>
  <c r="L5905" i="33"/>
  <c r="O5905" i="33"/>
  <c r="Q5905" i="33"/>
  <c r="R5905" i="33"/>
  <c r="S5905" i="33"/>
  <c r="C5906" i="33"/>
  <c r="H5906" i="33"/>
  <c r="I5906" i="33"/>
  <c r="L5906" i="33"/>
  <c r="O5906" i="33"/>
  <c r="Q5906" i="33"/>
  <c r="R5906" i="33"/>
  <c r="S5906" i="33"/>
  <c r="C5907" i="33"/>
  <c r="H5907" i="33"/>
  <c r="I5907" i="33"/>
  <c r="L5907" i="33"/>
  <c r="O5907" i="33"/>
  <c r="Q5907" i="33"/>
  <c r="R5907" i="33"/>
  <c r="S5907" i="33"/>
  <c r="C5908" i="33"/>
  <c r="H5908" i="33"/>
  <c r="I5908" i="33"/>
  <c r="L5908" i="33"/>
  <c r="O5908" i="33"/>
  <c r="Q5908" i="33"/>
  <c r="R5908" i="33"/>
  <c r="S5908" i="33"/>
  <c r="C5909" i="33"/>
  <c r="H5909" i="33"/>
  <c r="I5909" i="33"/>
  <c r="L5909" i="33"/>
  <c r="O5909" i="33"/>
  <c r="Q5909" i="33"/>
  <c r="R5909" i="33"/>
  <c r="S5909" i="33"/>
  <c r="C5910" i="33"/>
  <c r="H5910" i="33"/>
  <c r="I5910" i="33"/>
  <c r="L5910" i="33"/>
  <c r="O5910" i="33"/>
  <c r="Q5910" i="33"/>
  <c r="R5910" i="33"/>
  <c r="S5910" i="33"/>
  <c r="C5911" i="33"/>
  <c r="H5911" i="33"/>
  <c r="I5911" i="33"/>
  <c r="L5911" i="33"/>
  <c r="O5911" i="33"/>
  <c r="Q5911" i="33"/>
  <c r="R5911" i="33"/>
  <c r="S5911" i="33"/>
  <c r="C5912" i="33"/>
  <c r="H5912" i="33"/>
  <c r="I5912" i="33"/>
  <c r="L5912" i="33"/>
  <c r="O5912" i="33"/>
  <c r="Q5912" i="33"/>
  <c r="R5912" i="33"/>
  <c r="S5912" i="33"/>
  <c r="C5913" i="33"/>
  <c r="H5913" i="33"/>
  <c r="I5913" i="33"/>
  <c r="L5913" i="33"/>
  <c r="O5913" i="33"/>
  <c r="Q5913" i="33"/>
  <c r="R5913" i="33"/>
  <c r="S5913" i="33"/>
  <c r="C5914" i="33"/>
  <c r="H5914" i="33"/>
  <c r="I5914" i="33"/>
  <c r="L5914" i="33"/>
  <c r="O5914" i="33"/>
  <c r="Q5914" i="33"/>
  <c r="R5914" i="33"/>
  <c r="S5914" i="33"/>
  <c r="C5915" i="33"/>
  <c r="H5915" i="33"/>
  <c r="I5915" i="33"/>
  <c r="L5915" i="33"/>
  <c r="O5915" i="33"/>
  <c r="Q5915" i="33"/>
  <c r="R5915" i="33"/>
  <c r="S5915" i="33"/>
  <c r="C5916" i="33"/>
  <c r="H5916" i="33"/>
  <c r="I5916" i="33"/>
  <c r="L5916" i="33"/>
  <c r="O5916" i="33"/>
  <c r="Q5916" i="33"/>
  <c r="R5916" i="33"/>
  <c r="S5916" i="33"/>
  <c r="C5917" i="33"/>
  <c r="H5917" i="33"/>
  <c r="I5917" i="33"/>
  <c r="L5917" i="33"/>
  <c r="O5917" i="33"/>
  <c r="Q5917" i="33"/>
  <c r="R5917" i="33"/>
  <c r="S5917" i="33"/>
  <c r="C5918" i="33"/>
  <c r="H5918" i="33"/>
  <c r="I5918" i="33"/>
  <c r="L5918" i="33"/>
  <c r="O5918" i="33"/>
  <c r="Q5918" i="33"/>
  <c r="R5918" i="33"/>
  <c r="S5918" i="33"/>
  <c r="C5919" i="33"/>
  <c r="H5919" i="33"/>
  <c r="I5919" i="33"/>
  <c r="L5919" i="33"/>
  <c r="O5919" i="33"/>
  <c r="Q5919" i="33"/>
  <c r="R5919" i="33"/>
  <c r="S5919" i="33"/>
  <c r="C5920" i="33"/>
  <c r="H5920" i="33"/>
  <c r="I5920" i="33"/>
  <c r="L5920" i="33"/>
  <c r="O5920" i="33"/>
  <c r="Q5920" i="33"/>
  <c r="R5920" i="33"/>
  <c r="S5920" i="33"/>
  <c r="C5921" i="33"/>
  <c r="H5921" i="33"/>
  <c r="I5921" i="33"/>
  <c r="L5921" i="33"/>
  <c r="O5921" i="33"/>
  <c r="Q5921" i="33"/>
  <c r="R5921" i="33"/>
  <c r="S5921" i="33"/>
  <c r="C5922" i="33"/>
  <c r="H5922" i="33"/>
  <c r="I5922" i="33"/>
  <c r="L5922" i="33"/>
  <c r="O5922" i="33"/>
  <c r="Q5922" i="33"/>
  <c r="R5922" i="33"/>
  <c r="S5922" i="33"/>
  <c r="C5923" i="33"/>
  <c r="H5923" i="33"/>
  <c r="I5923" i="33"/>
  <c r="L5923" i="33"/>
  <c r="O5923" i="33"/>
  <c r="Q5923" i="33"/>
  <c r="R5923" i="33"/>
  <c r="S5923" i="33"/>
  <c r="C5924" i="33"/>
  <c r="H5924" i="33"/>
  <c r="I5924" i="33"/>
  <c r="L5924" i="33"/>
  <c r="O5924" i="33"/>
  <c r="Q5924" i="33"/>
  <c r="R5924" i="33"/>
  <c r="S5924" i="33"/>
  <c r="C5925" i="33"/>
  <c r="H5925" i="33"/>
  <c r="I5925" i="33"/>
  <c r="L5925" i="33"/>
  <c r="O5925" i="33"/>
  <c r="Q5925" i="33"/>
  <c r="R5925" i="33"/>
  <c r="S5925" i="33"/>
  <c r="C5926" i="33"/>
  <c r="H5926" i="33"/>
  <c r="I5926" i="33"/>
  <c r="L5926" i="33"/>
  <c r="O5926" i="33"/>
  <c r="Q5926" i="33"/>
  <c r="R5926" i="33"/>
  <c r="S5926" i="33"/>
  <c r="C5927" i="33"/>
  <c r="H5927" i="33"/>
  <c r="I5927" i="33"/>
  <c r="L5927" i="33"/>
  <c r="O5927" i="33"/>
  <c r="Q5927" i="33"/>
  <c r="R5927" i="33"/>
  <c r="S5927" i="33"/>
  <c r="C5928" i="33"/>
  <c r="H5928" i="33"/>
  <c r="I5928" i="33"/>
  <c r="L5928" i="33"/>
  <c r="O5928" i="33"/>
  <c r="Q5928" i="33"/>
  <c r="R5928" i="33"/>
  <c r="S5928" i="33"/>
  <c r="C5929" i="33"/>
  <c r="H5929" i="33"/>
  <c r="I5929" i="33"/>
  <c r="L5929" i="33"/>
  <c r="O5929" i="33"/>
  <c r="Q5929" i="33"/>
  <c r="R5929" i="33"/>
  <c r="S5929" i="33"/>
  <c r="C5930" i="33"/>
  <c r="H5930" i="33"/>
  <c r="I5930" i="33"/>
  <c r="L5930" i="33"/>
  <c r="O5930" i="33"/>
  <c r="Q5930" i="33"/>
  <c r="R5930" i="33"/>
  <c r="S5930" i="33"/>
  <c r="C5931" i="33"/>
  <c r="H5931" i="33"/>
  <c r="I5931" i="33"/>
  <c r="L5931" i="33"/>
  <c r="O5931" i="33"/>
  <c r="Q5931" i="33"/>
  <c r="R5931" i="33"/>
  <c r="S5931" i="33"/>
  <c r="C5932" i="33"/>
  <c r="H5932" i="33"/>
  <c r="I5932" i="33"/>
  <c r="L5932" i="33"/>
  <c r="O5932" i="33"/>
  <c r="Q5932" i="33"/>
  <c r="R5932" i="33"/>
  <c r="S5932" i="33"/>
  <c r="C5933" i="33"/>
  <c r="H5933" i="33"/>
  <c r="I5933" i="33"/>
  <c r="L5933" i="33"/>
  <c r="O5933" i="33"/>
  <c r="Q5933" i="33"/>
  <c r="R5933" i="33"/>
  <c r="S5933" i="33"/>
  <c r="C5934" i="33"/>
  <c r="H5934" i="33"/>
  <c r="I5934" i="33"/>
  <c r="L5934" i="33"/>
  <c r="O5934" i="33"/>
  <c r="Q5934" i="33"/>
  <c r="R5934" i="33"/>
  <c r="S5934" i="33"/>
  <c r="C5935" i="33"/>
  <c r="H5935" i="33"/>
  <c r="I5935" i="33"/>
  <c r="L5935" i="33"/>
  <c r="O5935" i="33"/>
  <c r="Q5935" i="33"/>
  <c r="R5935" i="33"/>
  <c r="S5935" i="33"/>
  <c r="C5936" i="33"/>
  <c r="H5936" i="33"/>
  <c r="I5936" i="33"/>
  <c r="L5936" i="33"/>
  <c r="O5936" i="33"/>
  <c r="Q5936" i="33"/>
  <c r="R5936" i="33"/>
  <c r="S5936" i="33"/>
  <c r="C5937" i="33"/>
  <c r="H5937" i="33"/>
  <c r="I5937" i="33"/>
  <c r="L5937" i="33"/>
  <c r="O5937" i="33"/>
  <c r="Q5937" i="33"/>
  <c r="R5937" i="33"/>
  <c r="S5937" i="33"/>
  <c r="C5938" i="33"/>
  <c r="H5938" i="33"/>
  <c r="I5938" i="33"/>
  <c r="L5938" i="33"/>
  <c r="O5938" i="33"/>
  <c r="Q5938" i="33"/>
  <c r="R5938" i="33"/>
  <c r="S5938" i="33"/>
  <c r="C5939" i="33"/>
  <c r="H5939" i="33"/>
  <c r="I5939" i="33"/>
  <c r="L5939" i="33"/>
  <c r="O5939" i="33"/>
  <c r="Q5939" i="33"/>
  <c r="R5939" i="33"/>
  <c r="S5939" i="33"/>
  <c r="C5940" i="33"/>
  <c r="H5940" i="33"/>
  <c r="I5940" i="33"/>
  <c r="L5940" i="33"/>
  <c r="O5940" i="33"/>
  <c r="Q5940" i="33"/>
  <c r="R5940" i="33"/>
  <c r="S5940" i="33"/>
  <c r="C5941" i="33"/>
  <c r="H5941" i="33"/>
  <c r="I5941" i="33"/>
  <c r="L5941" i="33"/>
  <c r="O5941" i="33"/>
  <c r="Q5941" i="33"/>
  <c r="R5941" i="33"/>
  <c r="S5941" i="33"/>
  <c r="C5942" i="33"/>
  <c r="H5942" i="33"/>
  <c r="I5942" i="33"/>
  <c r="L5942" i="33"/>
  <c r="O5942" i="33"/>
  <c r="Q5942" i="33"/>
  <c r="R5942" i="33"/>
  <c r="S5942" i="33"/>
  <c r="C5943" i="33"/>
  <c r="H5943" i="33"/>
  <c r="I5943" i="33"/>
  <c r="L5943" i="33"/>
  <c r="O5943" i="33"/>
  <c r="Q5943" i="33"/>
  <c r="R5943" i="33"/>
  <c r="S5943" i="33"/>
  <c r="C5944" i="33"/>
  <c r="H5944" i="33"/>
  <c r="I5944" i="33"/>
  <c r="L5944" i="33"/>
  <c r="O5944" i="33"/>
  <c r="Q5944" i="33"/>
  <c r="R5944" i="33"/>
  <c r="S5944" i="33"/>
  <c r="C5945" i="33"/>
  <c r="H5945" i="33"/>
  <c r="I5945" i="33"/>
  <c r="L5945" i="33"/>
  <c r="O5945" i="33"/>
  <c r="Q5945" i="33"/>
  <c r="R5945" i="33"/>
  <c r="S5945" i="33"/>
  <c r="C5946" i="33"/>
  <c r="H5946" i="33"/>
  <c r="I5946" i="33"/>
  <c r="L5946" i="33"/>
  <c r="O5946" i="33"/>
  <c r="Q5946" i="33"/>
  <c r="R5946" i="33"/>
  <c r="S5946" i="33"/>
  <c r="C5947" i="33"/>
  <c r="H5947" i="33"/>
  <c r="I5947" i="33"/>
  <c r="L5947" i="33"/>
  <c r="O5947" i="33"/>
  <c r="Q5947" i="33"/>
  <c r="R5947" i="33"/>
  <c r="S5947" i="33"/>
  <c r="C5948" i="33"/>
  <c r="H5948" i="33"/>
  <c r="I5948" i="33"/>
  <c r="L5948" i="33"/>
  <c r="O5948" i="33"/>
  <c r="Q5948" i="33"/>
  <c r="R5948" i="33"/>
  <c r="S5948" i="33"/>
  <c r="C5949" i="33"/>
  <c r="H5949" i="33"/>
  <c r="I5949" i="33"/>
  <c r="L5949" i="33"/>
  <c r="O5949" i="33"/>
  <c r="Q5949" i="33"/>
  <c r="R5949" i="33"/>
  <c r="S5949" i="33"/>
  <c r="C5950" i="33"/>
  <c r="H5950" i="33"/>
  <c r="I5950" i="33"/>
  <c r="L5950" i="33"/>
  <c r="O5950" i="33"/>
  <c r="Q5950" i="33"/>
  <c r="R5950" i="33"/>
  <c r="S5950" i="33"/>
  <c r="C5951" i="33"/>
  <c r="H5951" i="33"/>
  <c r="I5951" i="33"/>
  <c r="L5951" i="33"/>
  <c r="O5951" i="33"/>
  <c r="Q5951" i="33"/>
  <c r="R5951" i="33"/>
  <c r="S5951" i="33"/>
  <c r="C5952" i="33"/>
  <c r="H5952" i="33"/>
  <c r="I5952" i="33"/>
  <c r="L5952" i="33"/>
  <c r="O5952" i="33"/>
  <c r="Q5952" i="33"/>
  <c r="R5952" i="33"/>
  <c r="S5952" i="33"/>
  <c r="C5953" i="33"/>
  <c r="H5953" i="33"/>
  <c r="I5953" i="33"/>
  <c r="L5953" i="33"/>
  <c r="O5953" i="33"/>
  <c r="Q5953" i="33"/>
  <c r="R5953" i="33"/>
  <c r="S5953" i="33"/>
  <c r="C5954" i="33"/>
  <c r="H5954" i="33"/>
  <c r="I5954" i="33"/>
  <c r="L5954" i="33"/>
  <c r="O5954" i="33"/>
  <c r="Q5954" i="33"/>
  <c r="R5954" i="33"/>
  <c r="S5954" i="33"/>
  <c r="C5955" i="33"/>
  <c r="H5955" i="33"/>
  <c r="I5955" i="33"/>
  <c r="L5955" i="33"/>
  <c r="O5955" i="33"/>
  <c r="Q5955" i="33"/>
  <c r="R5955" i="33"/>
  <c r="S5955" i="33"/>
  <c r="C5956" i="33"/>
  <c r="H5956" i="33"/>
  <c r="I5956" i="33"/>
  <c r="L5956" i="33"/>
  <c r="O5956" i="33"/>
  <c r="Q5956" i="33"/>
  <c r="R5956" i="33"/>
  <c r="S5956" i="33"/>
  <c r="C5957" i="33"/>
  <c r="H5957" i="33"/>
  <c r="I5957" i="33"/>
  <c r="L5957" i="33"/>
  <c r="O5957" i="33"/>
  <c r="Q5957" i="33"/>
  <c r="R5957" i="33"/>
  <c r="S5957" i="33"/>
  <c r="C5958" i="33"/>
  <c r="H5958" i="33"/>
  <c r="I5958" i="33"/>
  <c r="L5958" i="33"/>
  <c r="O5958" i="33"/>
  <c r="Q5958" i="33"/>
  <c r="R5958" i="33"/>
  <c r="S5958" i="33"/>
  <c r="C5959" i="33"/>
  <c r="H5959" i="33"/>
  <c r="I5959" i="33"/>
  <c r="L5959" i="33"/>
  <c r="O5959" i="33"/>
  <c r="Q5959" i="33"/>
  <c r="R5959" i="33"/>
  <c r="S5959" i="33"/>
  <c r="C5960" i="33"/>
  <c r="H5960" i="33"/>
  <c r="I5960" i="33"/>
  <c r="L5960" i="33"/>
  <c r="O5960" i="33"/>
  <c r="Q5960" i="33"/>
  <c r="R5960" i="33"/>
  <c r="S5960" i="33"/>
  <c r="C5961" i="33"/>
  <c r="H5961" i="33"/>
  <c r="I5961" i="33"/>
  <c r="L5961" i="33"/>
  <c r="O5961" i="33"/>
  <c r="Q5961" i="33"/>
  <c r="R5961" i="33"/>
  <c r="S5961" i="33"/>
  <c r="C5962" i="33"/>
  <c r="H5962" i="33"/>
  <c r="I5962" i="33"/>
  <c r="L5962" i="33"/>
  <c r="O5962" i="33"/>
  <c r="Q5962" i="33"/>
  <c r="R5962" i="33"/>
  <c r="S5962" i="33"/>
  <c r="C5963" i="33"/>
  <c r="H5963" i="33"/>
  <c r="I5963" i="33"/>
  <c r="L5963" i="33"/>
  <c r="O5963" i="33"/>
  <c r="Q5963" i="33"/>
  <c r="R5963" i="33"/>
  <c r="S5963" i="33"/>
  <c r="C5964" i="33"/>
  <c r="H5964" i="33"/>
  <c r="I5964" i="33"/>
  <c r="L5964" i="33"/>
  <c r="O5964" i="33"/>
  <c r="Q5964" i="33"/>
  <c r="R5964" i="33"/>
  <c r="S5964" i="33"/>
  <c r="C5965" i="33"/>
  <c r="H5965" i="33"/>
  <c r="I5965" i="33"/>
  <c r="L5965" i="33"/>
  <c r="O5965" i="33"/>
  <c r="Q5965" i="33"/>
  <c r="R5965" i="33"/>
  <c r="S5965" i="33"/>
  <c r="C5966" i="33"/>
  <c r="H5966" i="33"/>
  <c r="I5966" i="33"/>
  <c r="L5966" i="33"/>
  <c r="O5966" i="33"/>
  <c r="Q5966" i="33"/>
  <c r="R5966" i="33"/>
  <c r="S5966" i="33"/>
  <c r="C5967" i="33"/>
  <c r="H5967" i="33"/>
  <c r="I5967" i="33"/>
  <c r="L5967" i="33"/>
  <c r="O5967" i="33"/>
  <c r="Q5967" i="33"/>
  <c r="R5967" i="33"/>
  <c r="S5967" i="33"/>
  <c r="C5968" i="33"/>
  <c r="H5968" i="33"/>
  <c r="I5968" i="33"/>
  <c r="L5968" i="33"/>
  <c r="O5968" i="33"/>
  <c r="Q5968" i="33"/>
  <c r="R5968" i="33"/>
  <c r="S5968" i="33"/>
  <c r="C5969" i="33"/>
  <c r="H5969" i="33"/>
  <c r="I5969" i="33"/>
  <c r="L5969" i="33"/>
  <c r="O5969" i="33"/>
  <c r="Q5969" i="33"/>
  <c r="R5969" i="33"/>
  <c r="S5969" i="33"/>
  <c r="C5970" i="33"/>
  <c r="H5970" i="33"/>
  <c r="I5970" i="33"/>
  <c r="L5970" i="33"/>
  <c r="O5970" i="33"/>
  <c r="Q5970" i="33"/>
  <c r="R5970" i="33"/>
  <c r="S5970" i="33"/>
  <c r="C5971" i="33"/>
  <c r="H5971" i="33"/>
  <c r="I5971" i="33"/>
  <c r="L5971" i="33"/>
  <c r="O5971" i="33"/>
  <c r="Q5971" i="33"/>
  <c r="R5971" i="33"/>
  <c r="S5971" i="33"/>
  <c r="C5972" i="33"/>
  <c r="H5972" i="33"/>
  <c r="I5972" i="33"/>
  <c r="L5972" i="33"/>
  <c r="O5972" i="33"/>
  <c r="Q5972" i="33"/>
  <c r="R5972" i="33"/>
  <c r="S5972" i="33"/>
  <c r="C5973" i="33"/>
  <c r="H5973" i="33"/>
  <c r="I5973" i="33"/>
  <c r="L5973" i="33"/>
  <c r="O5973" i="33"/>
  <c r="Q5973" i="33"/>
  <c r="R5973" i="33"/>
  <c r="S5973" i="33"/>
  <c r="C5974" i="33"/>
  <c r="H5974" i="33"/>
  <c r="I5974" i="33"/>
  <c r="L5974" i="33"/>
  <c r="O5974" i="33"/>
  <c r="Q5974" i="33"/>
  <c r="R5974" i="33"/>
  <c r="S5974" i="33"/>
  <c r="C5975" i="33"/>
  <c r="H5975" i="33"/>
  <c r="I5975" i="33"/>
  <c r="L5975" i="33"/>
  <c r="O5975" i="33"/>
  <c r="Q5975" i="33"/>
  <c r="R5975" i="33"/>
  <c r="S5975" i="33"/>
  <c r="C5976" i="33"/>
  <c r="H5976" i="33"/>
  <c r="I5976" i="33"/>
  <c r="L5976" i="33"/>
  <c r="O5976" i="33"/>
  <c r="Q5976" i="33"/>
  <c r="R5976" i="33"/>
  <c r="S5976" i="33"/>
  <c r="C5977" i="33"/>
  <c r="H5977" i="33"/>
  <c r="I5977" i="33"/>
  <c r="L5977" i="33"/>
  <c r="O5977" i="33"/>
  <c r="Q5977" i="33"/>
  <c r="R5977" i="33"/>
  <c r="S5977" i="33"/>
  <c r="C5978" i="33"/>
  <c r="H5978" i="33"/>
  <c r="I5978" i="33"/>
  <c r="L5978" i="33"/>
  <c r="O5978" i="33"/>
  <c r="Q5978" i="33"/>
  <c r="R5978" i="33"/>
  <c r="S5978" i="33"/>
  <c r="C5979" i="33"/>
  <c r="H5979" i="33"/>
  <c r="I5979" i="33"/>
  <c r="L5979" i="33"/>
  <c r="O5979" i="33"/>
  <c r="Q5979" i="33"/>
  <c r="R5979" i="33"/>
  <c r="S5979" i="33"/>
  <c r="C5980" i="33"/>
  <c r="H5980" i="33"/>
  <c r="I5980" i="33"/>
  <c r="L5980" i="33"/>
  <c r="O5980" i="33"/>
  <c r="Q5980" i="33"/>
  <c r="R5980" i="33"/>
  <c r="S5980" i="33"/>
  <c r="C5981" i="33"/>
  <c r="H5981" i="33"/>
  <c r="I5981" i="33"/>
  <c r="L5981" i="33"/>
  <c r="O5981" i="33"/>
  <c r="Q5981" i="33"/>
  <c r="R5981" i="33"/>
  <c r="S5981" i="33"/>
  <c r="C5982" i="33"/>
  <c r="H5982" i="33"/>
  <c r="I5982" i="33"/>
  <c r="L5982" i="33"/>
  <c r="O5982" i="33"/>
  <c r="Q5982" i="33"/>
  <c r="R5982" i="33"/>
  <c r="S5982" i="33"/>
  <c r="C5983" i="33"/>
  <c r="H5983" i="33"/>
  <c r="I5983" i="33"/>
  <c r="L5983" i="33"/>
  <c r="O5983" i="33"/>
  <c r="Q5983" i="33"/>
  <c r="R5983" i="33"/>
  <c r="S5983" i="33"/>
  <c r="C5984" i="33"/>
  <c r="H5984" i="33"/>
  <c r="I5984" i="33"/>
  <c r="L5984" i="33"/>
  <c r="O5984" i="33"/>
  <c r="Q5984" i="33"/>
  <c r="R5984" i="33"/>
  <c r="S5984" i="33"/>
  <c r="C5985" i="33"/>
  <c r="H5985" i="33"/>
  <c r="I5985" i="33"/>
  <c r="L5985" i="33"/>
  <c r="O5985" i="33"/>
  <c r="Q5985" i="33"/>
  <c r="R5985" i="33"/>
  <c r="S5985" i="33"/>
  <c r="C5986" i="33"/>
  <c r="H5986" i="33"/>
  <c r="I5986" i="33"/>
  <c r="L5986" i="33"/>
  <c r="O5986" i="33"/>
  <c r="Q5986" i="33"/>
  <c r="R5986" i="33"/>
  <c r="S5986" i="33"/>
  <c r="C5987" i="33"/>
  <c r="H5987" i="33"/>
  <c r="I5987" i="33"/>
  <c r="L5987" i="33"/>
  <c r="O5987" i="33"/>
  <c r="Q5987" i="33"/>
  <c r="R5987" i="33"/>
  <c r="S5987" i="33"/>
  <c r="C5988" i="33"/>
  <c r="H5988" i="33"/>
  <c r="I5988" i="33"/>
  <c r="L5988" i="33"/>
  <c r="O5988" i="33"/>
  <c r="Q5988" i="33"/>
  <c r="R5988" i="33"/>
  <c r="S5988" i="33"/>
  <c r="C5989" i="33"/>
  <c r="H5989" i="33"/>
  <c r="I5989" i="33"/>
  <c r="L5989" i="33"/>
  <c r="O5989" i="33"/>
  <c r="Q5989" i="33"/>
  <c r="R5989" i="33"/>
  <c r="S5989" i="33"/>
  <c r="C5990" i="33"/>
  <c r="H5990" i="33"/>
  <c r="I5990" i="33"/>
  <c r="L5990" i="33"/>
  <c r="O5990" i="33"/>
  <c r="Q5990" i="33"/>
  <c r="R5990" i="33"/>
  <c r="S5990" i="33"/>
  <c r="C5991" i="33"/>
  <c r="H5991" i="33"/>
  <c r="I5991" i="33"/>
  <c r="L5991" i="33"/>
  <c r="O5991" i="33"/>
  <c r="Q5991" i="33"/>
  <c r="R5991" i="33"/>
  <c r="S5991" i="33"/>
  <c r="C5992" i="33"/>
  <c r="H5992" i="33"/>
  <c r="I5992" i="33"/>
  <c r="L5992" i="33"/>
  <c r="O5992" i="33"/>
  <c r="Q5992" i="33"/>
  <c r="R5992" i="33"/>
  <c r="S5992" i="33"/>
  <c r="C5993" i="33"/>
  <c r="H5993" i="33"/>
  <c r="I5993" i="33"/>
  <c r="L5993" i="33"/>
  <c r="O5993" i="33"/>
  <c r="Q5993" i="33"/>
  <c r="R5993" i="33"/>
  <c r="S5993" i="33"/>
  <c r="C5994" i="33"/>
  <c r="H5994" i="33"/>
  <c r="I5994" i="33"/>
  <c r="L5994" i="33"/>
  <c r="O5994" i="33"/>
  <c r="Q5994" i="33"/>
  <c r="R5994" i="33"/>
  <c r="S5994" i="33"/>
  <c r="C5995" i="33"/>
  <c r="H5995" i="33"/>
  <c r="I5995" i="33"/>
  <c r="L5995" i="33"/>
  <c r="O5995" i="33"/>
  <c r="Q5995" i="33"/>
  <c r="R5995" i="33"/>
  <c r="S5995" i="33"/>
  <c r="C5996" i="33"/>
  <c r="H5996" i="33"/>
  <c r="I5996" i="33"/>
  <c r="L5996" i="33"/>
  <c r="O5996" i="33"/>
  <c r="Q5996" i="33"/>
  <c r="R5996" i="33"/>
  <c r="S5996" i="33"/>
  <c r="C5997" i="33"/>
  <c r="H5997" i="33"/>
  <c r="I5997" i="33"/>
  <c r="L5997" i="33"/>
  <c r="O5997" i="33"/>
  <c r="Q5997" i="33"/>
  <c r="R5997" i="33"/>
  <c r="S5997" i="33"/>
  <c r="C5998" i="33"/>
  <c r="H5998" i="33"/>
  <c r="I5998" i="33"/>
  <c r="L5998" i="33"/>
  <c r="O5998" i="33"/>
  <c r="Q5998" i="33"/>
  <c r="R5998" i="33"/>
  <c r="S5998" i="33"/>
  <c r="C5999" i="33"/>
  <c r="H5999" i="33"/>
  <c r="I5999" i="33"/>
  <c r="L5999" i="33"/>
  <c r="O5999" i="33"/>
  <c r="Q5999" i="33"/>
  <c r="R5999" i="33"/>
  <c r="S5999" i="33"/>
  <c r="C6000" i="33"/>
  <c r="H6000" i="33"/>
  <c r="I6000" i="33"/>
  <c r="L6000" i="33"/>
  <c r="O6000" i="33"/>
  <c r="Q6000" i="33"/>
  <c r="R6000" i="33"/>
  <c r="S6000" i="33"/>
  <c r="C6001" i="33"/>
  <c r="H6001" i="33"/>
  <c r="I6001" i="33"/>
  <c r="L6001" i="33"/>
  <c r="O6001" i="33"/>
  <c r="Q6001" i="33"/>
  <c r="R6001" i="33"/>
  <c r="S6001" i="33"/>
  <c r="C6002" i="33"/>
  <c r="H6002" i="33"/>
  <c r="I6002" i="33"/>
  <c r="L6002" i="33"/>
  <c r="O6002" i="33"/>
  <c r="Q6002" i="33"/>
  <c r="R6002" i="33"/>
  <c r="S6002" i="33"/>
  <c r="C6003" i="33"/>
  <c r="H6003" i="33"/>
  <c r="I6003" i="33"/>
  <c r="L6003" i="33"/>
  <c r="O6003" i="33"/>
  <c r="Q6003" i="33"/>
  <c r="R6003" i="33"/>
  <c r="S6003" i="33"/>
  <c r="C6004" i="33"/>
  <c r="H6004" i="33"/>
  <c r="I6004" i="33"/>
  <c r="L6004" i="33"/>
  <c r="O6004" i="33"/>
  <c r="Q6004" i="33"/>
  <c r="R6004" i="33"/>
  <c r="S6004" i="33"/>
  <c r="C6005" i="33"/>
  <c r="H6005" i="33"/>
  <c r="I6005" i="33"/>
  <c r="L6005" i="33"/>
  <c r="O6005" i="33"/>
  <c r="Q6005" i="33"/>
  <c r="R6005" i="33"/>
  <c r="S6005" i="33"/>
  <c r="C6006" i="33"/>
  <c r="H6006" i="33"/>
  <c r="I6006" i="33"/>
  <c r="L6006" i="33"/>
  <c r="O6006" i="33"/>
  <c r="Q6006" i="33"/>
  <c r="R6006" i="33"/>
  <c r="S6006" i="33"/>
  <c r="C6007" i="33"/>
  <c r="H6007" i="33"/>
  <c r="I6007" i="33"/>
  <c r="L6007" i="33"/>
  <c r="O6007" i="33"/>
  <c r="Q6007" i="33"/>
  <c r="R6007" i="33"/>
  <c r="S6007" i="33"/>
  <c r="C6008" i="33"/>
  <c r="H6008" i="33"/>
  <c r="I6008" i="33"/>
  <c r="L6008" i="33"/>
  <c r="O6008" i="33"/>
  <c r="Q6008" i="33"/>
  <c r="R6008" i="33"/>
  <c r="S6008" i="33"/>
  <c r="C6009" i="33"/>
  <c r="H6009" i="33"/>
  <c r="I6009" i="33"/>
  <c r="L6009" i="33"/>
  <c r="O6009" i="33"/>
  <c r="Q6009" i="33"/>
  <c r="R6009" i="33"/>
  <c r="S6009" i="33"/>
  <c r="C6010" i="33"/>
  <c r="H6010" i="33"/>
  <c r="I6010" i="33"/>
  <c r="L6010" i="33"/>
  <c r="O6010" i="33"/>
  <c r="Q6010" i="33"/>
  <c r="R6010" i="33"/>
  <c r="S6010" i="33"/>
  <c r="C6011" i="33"/>
  <c r="H6011" i="33"/>
  <c r="I6011" i="33"/>
  <c r="L6011" i="33"/>
  <c r="O6011" i="33"/>
  <c r="Q6011" i="33"/>
  <c r="R6011" i="33"/>
  <c r="S6011" i="33"/>
  <c r="C6012" i="33"/>
  <c r="H6012" i="33"/>
  <c r="I6012" i="33"/>
  <c r="L6012" i="33"/>
  <c r="O6012" i="33"/>
  <c r="Q6012" i="33"/>
  <c r="R6012" i="33"/>
  <c r="S6012" i="33"/>
  <c r="C6013" i="33"/>
  <c r="H6013" i="33"/>
  <c r="I6013" i="33"/>
  <c r="L6013" i="33"/>
  <c r="O6013" i="33"/>
  <c r="Q6013" i="33"/>
  <c r="R6013" i="33"/>
  <c r="S6013" i="33"/>
  <c r="C6014" i="33"/>
  <c r="H6014" i="33"/>
  <c r="I6014" i="33"/>
  <c r="L6014" i="33"/>
  <c r="O6014" i="33"/>
  <c r="Q6014" i="33"/>
  <c r="R6014" i="33"/>
  <c r="S6014" i="33"/>
  <c r="C6015" i="33"/>
  <c r="H6015" i="33"/>
  <c r="I6015" i="33"/>
  <c r="L6015" i="33"/>
  <c r="O6015" i="33"/>
  <c r="Q6015" i="33"/>
  <c r="R6015" i="33"/>
  <c r="S6015" i="33"/>
  <c r="C6016" i="33"/>
  <c r="H6016" i="33"/>
  <c r="I6016" i="33"/>
  <c r="L6016" i="33"/>
  <c r="O6016" i="33"/>
  <c r="Q6016" i="33"/>
  <c r="R6016" i="33"/>
  <c r="S6016" i="33"/>
  <c r="C6017" i="33"/>
  <c r="H6017" i="33"/>
  <c r="I6017" i="33"/>
  <c r="L6017" i="33"/>
  <c r="O6017" i="33"/>
  <c r="Q6017" i="33"/>
  <c r="R6017" i="33"/>
  <c r="S6017" i="33"/>
  <c r="C6018" i="33"/>
  <c r="H6018" i="33"/>
  <c r="I6018" i="33"/>
  <c r="L6018" i="33"/>
  <c r="O6018" i="33"/>
  <c r="Q6018" i="33"/>
  <c r="R6018" i="33"/>
  <c r="S6018" i="33"/>
  <c r="C6019" i="33"/>
  <c r="H6019" i="33"/>
  <c r="I6019" i="33"/>
  <c r="L6019" i="33"/>
  <c r="O6019" i="33"/>
  <c r="Q6019" i="33"/>
  <c r="R6019" i="33"/>
  <c r="S6019" i="33"/>
  <c r="C6020" i="33"/>
  <c r="H6020" i="33"/>
  <c r="I6020" i="33"/>
  <c r="L6020" i="33"/>
  <c r="O6020" i="33"/>
  <c r="Q6020" i="33"/>
  <c r="R6020" i="33"/>
  <c r="S6020" i="33"/>
  <c r="C6021" i="33"/>
  <c r="H6021" i="33"/>
  <c r="I6021" i="33"/>
  <c r="L6021" i="33"/>
  <c r="O6021" i="33"/>
  <c r="Q6021" i="33"/>
  <c r="R6021" i="33"/>
  <c r="S6021" i="33"/>
  <c r="C6022" i="33"/>
  <c r="H6022" i="33"/>
  <c r="I6022" i="33"/>
  <c r="L6022" i="33"/>
  <c r="O6022" i="33"/>
  <c r="Q6022" i="33"/>
  <c r="R6022" i="33"/>
  <c r="S6022" i="33"/>
  <c r="C6023" i="33"/>
  <c r="H6023" i="33"/>
  <c r="I6023" i="33"/>
  <c r="L6023" i="33"/>
  <c r="O6023" i="33"/>
  <c r="Q6023" i="33"/>
  <c r="R6023" i="33"/>
  <c r="S6023" i="33"/>
  <c r="C6024" i="33"/>
  <c r="H6024" i="33"/>
  <c r="I6024" i="33"/>
  <c r="L6024" i="33"/>
  <c r="O6024" i="33"/>
  <c r="Q6024" i="33"/>
  <c r="R6024" i="33"/>
  <c r="S6024" i="33"/>
  <c r="C6025" i="33"/>
  <c r="H6025" i="33"/>
  <c r="I6025" i="33"/>
  <c r="L6025" i="33"/>
  <c r="O6025" i="33"/>
  <c r="Q6025" i="33"/>
  <c r="R6025" i="33"/>
  <c r="S6025" i="33"/>
  <c r="C6026" i="33"/>
  <c r="H6026" i="33"/>
  <c r="I6026" i="33"/>
  <c r="L6026" i="33"/>
  <c r="O6026" i="33"/>
  <c r="Q6026" i="33"/>
  <c r="R6026" i="33"/>
  <c r="S6026" i="33"/>
  <c r="C6027" i="33"/>
  <c r="H6027" i="33"/>
  <c r="I6027" i="33"/>
  <c r="L6027" i="33"/>
  <c r="O6027" i="33"/>
  <c r="Q6027" i="33"/>
  <c r="R6027" i="33"/>
  <c r="S6027" i="33"/>
  <c r="C6028" i="33"/>
  <c r="H6028" i="33"/>
  <c r="I6028" i="33"/>
  <c r="L6028" i="33"/>
  <c r="O6028" i="33"/>
  <c r="Q6028" i="33"/>
  <c r="R6028" i="33"/>
  <c r="S6028" i="33"/>
  <c r="C6029" i="33"/>
  <c r="H6029" i="33"/>
  <c r="I6029" i="33"/>
  <c r="L6029" i="33"/>
  <c r="O6029" i="33"/>
  <c r="Q6029" i="33"/>
  <c r="R6029" i="33"/>
  <c r="S6029" i="33"/>
  <c r="C6030" i="33"/>
  <c r="H6030" i="33"/>
  <c r="I6030" i="33"/>
  <c r="L6030" i="33"/>
  <c r="O6030" i="33"/>
  <c r="Q6030" i="33"/>
  <c r="R6030" i="33"/>
  <c r="S6030" i="33"/>
  <c r="C6031" i="33"/>
  <c r="H6031" i="33"/>
  <c r="I6031" i="33"/>
  <c r="L6031" i="33"/>
  <c r="O6031" i="33"/>
  <c r="Q6031" i="33"/>
  <c r="R6031" i="33"/>
  <c r="S6031" i="33"/>
  <c r="C6032" i="33"/>
  <c r="H6032" i="33"/>
  <c r="I6032" i="33"/>
  <c r="L6032" i="33"/>
  <c r="O6032" i="33"/>
  <c r="Q6032" i="33"/>
  <c r="R6032" i="33"/>
  <c r="S6032" i="33"/>
  <c r="C6033" i="33"/>
  <c r="H6033" i="33"/>
  <c r="I6033" i="33"/>
  <c r="L6033" i="33"/>
  <c r="O6033" i="33"/>
  <c r="Q6033" i="33"/>
  <c r="R6033" i="33"/>
  <c r="S6033" i="33"/>
  <c r="C6034" i="33"/>
  <c r="H6034" i="33"/>
  <c r="I6034" i="33"/>
  <c r="L6034" i="33"/>
  <c r="O6034" i="33"/>
  <c r="Q6034" i="33"/>
  <c r="R6034" i="33"/>
  <c r="S6034" i="33"/>
  <c r="C6035" i="33"/>
  <c r="H6035" i="33"/>
  <c r="I6035" i="33"/>
  <c r="L6035" i="33"/>
  <c r="O6035" i="33"/>
  <c r="Q6035" i="33"/>
  <c r="R6035" i="33"/>
  <c r="S6035" i="33"/>
  <c r="C6036" i="33"/>
  <c r="H6036" i="33"/>
  <c r="I6036" i="33"/>
  <c r="L6036" i="33"/>
  <c r="O6036" i="33"/>
  <c r="Q6036" i="33"/>
  <c r="R6036" i="33"/>
  <c r="S6036" i="33"/>
  <c r="C6037" i="33"/>
  <c r="H6037" i="33"/>
  <c r="I6037" i="33"/>
  <c r="L6037" i="33"/>
  <c r="O6037" i="33"/>
  <c r="Q6037" i="33"/>
  <c r="R6037" i="33"/>
  <c r="S6037" i="33"/>
  <c r="C6038" i="33"/>
  <c r="H6038" i="33"/>
  <c r="I6038" i="33"/>
  <c r="L6038" i="33"/>
  <c r="O6038" i="33"/>
  <c r="Q6038" i="33"/>
  <c r="R6038" i="33"/>
  <c r="S6038" i="33"/>
  <c r="C6039" i="33"/>
  <c r="H6039" i="33"/>
  <c r="I6039" i="33"/>
  <c r="L6039" i="33"/>
  <c r="O6039" i="33"/>
  <c r="Q6039" i="33"/>
  <c r="R6039" i="33"/>
  <c r="S6039" i="33"/>
  <c r="C6040" i="33"/>
  <c r="H6040" i="33"/>
  <c r="I6040" i="33"/>
  <c r="L6040" i="33"/>
  <c r="O6040" i="33"/>
  <c r="Q6040" i="33"/>
  <c r="R6040" i="33"/>
  <c r="S6040" i="33"/>
  <c r="C6041" i="33"/>
  <c r="H6041" i="33"/>
  <c r="I6041" i="33"/>
  <c r="L6041" i="33"/>
  <c r="O6041" i="33"/>
  <c r="Q6041" i="33"/>
  <c r="R6041" i="33"/>
  <c r="S6041" i="33"/>
  <c r="C6042" i="33"/>
  <c r="H6042" i="33"/>
  <c r="I6042" i="33"/>
  <c r="L6042" i="33"/>
  <c r="O6042" i="33"/>
  <c r="Q6042" i="33"/>
  <c r="R6042" i="33"/>
  <c r="S6042" i="33"/>
  <c r="C6043" i="33"/>
  <c r="H6043" i="33"/>
  <c r="I6043" i="33"/>
  <c r="L6043" i="33"/>
  <c r="O6043" i="33"/>
  <c r="Q6043" i="33"/>
  <c r="R6043" i="33"/>
  <c r="S6043" i="33"/>
  <c r="C6044" i="33"/>
  <c r="H6044" i="33"/>
  <c r="I6044" i="33"/>
  <c r="L6044" i="33"/>
  <c r="O6044" i="33"/>
  <c r="Q6044" i="33"/>
  <c r="R6044" i="33"/>
  <c r="S6044" i="33"/>
  <c r="C6045" i="33"/>
  <c r="H6045" i="33"/>
  <c r="I6045" i="33"/>
  <c r="L6045" i="33"/>
  <c r="O6045" i="33"/>
  <c r="Q6045" i="33"/>
  <c r="R6045" i="33"/>
  <c r="S6045" i="33"/>
  <c r="C6046" i="33"/>
  <c r="H6046" i="33"/>
  <c r="I6046" i="33"/>
  <c r="L6046" i="33"/>
  <c r="O6046" i="33"/>
  <c r="Q6046" i="33"/>
  <c r="R6046" i="33"/>
  <c r="S6046" i="33"/>
  <c r="C6047" i="33"/>
  <c r="H6047" i="33"/>
  <c r="I6047" i="33"/>
  <c r="L6047" i="33"/>
  <c r="O6047" i="33"/>
  <c r="Q6047" i="33"/>
  <c r="R6047" i="33"/>
  <c r="S6047" i="33"/>
  <c r="C6048" i="33"/>
  <c r="H6048" i="33"/>
  <c r="I6048" i="33"/>
  <c r="L6048" i="33"/>
  <c r="O6048" i="33"/>
  <c r="Q6048" i="33"/>
  <c r="R6048" i="33"/>
  <c r="S6048" i="33"/>
  <c r="C6049" i="33"/>
  <c r="H6049" i="33"/>
  <c r="I6049" i="33"/>
  <c r="L6049" i="33"/>
  <c r="O6049" i="33"/>
  <c r="Q6049" i="33"/>
  <c r="R6049" i="33"/>
  <c r="S6049" i="33"/>
  <c r="C6050" i="33"/>
  <c r="H6050" i="33"/>
  <c r="I6050" i="33"/>
  <c r="L6050" i="33"/>
  <c r="O6050" i="33"/>
  <c r="Q6050" i="33"/>
  <c r="R6050" i="33"/>
  <c r="S6050" i="33"/>
  <c r="C6051" i="33"/>
  <c r="H6051" i="33"/>
  <c r="I6051" i="33"/>
  <c r="L6051" i="33"/>
  <c r="O6051" i="33"/>
  <c r="Q6051" i="33"/>
  <c r="R6051" i="33"/>
  <c r="S6051" i="33"/>
  <c r="C6052" i="33"/>
  <c r="H6052" i="33"/>
  <c r="I6052" i="33"/>
  <c r="L6052" i="33"/>
  <c r="O6052" i="33"/>
  <c r="Q6052" i="33"/>
  <c r="R6052" i="33"/>
  <c r="S6052" i="33"/>
  <c r="C6053" i="33"/>
  <c r="H6053" i="33"/>
  <c r="I6053" i="33"/>
  <c r="L6053" i="33"/>
  <c r="O6053" i="33"/>
  <c r="Q6053" i="33"/>
  <c r="R6053" i="33"/>
  <c r="S6053" i="33"/>
  <c r="C6054" i="33"/>
  <c r="H6054" i="33"/>
  <c r="I6054" i="33"/>
  <c r="L6054" i="33"/>
  <c r="O6054" i="33"/>
  <c r="Q6054" i="33"/>
  <c r="R6054" i="33"/>
  <c r="S6054" i="33"/>
  <c r="C6055" i="33"/>
  <c r="H6055" i="33"/>
  <c r="I6055" i="33"/>
  <c r="L6055" i="33"/>
  <c r="O6055" i="33"/>
  <c r="Q6055" i="33"/>
  <c r="R6055" i="33"/>
  <c r="S6055" i="33"/>
  <c r="C6056" i="33"/>
  <c r="H6056" i="33"/>
  <c r="I6056" i="33"/>
  <c r="L6056" i="33"/>
  <c r="O6056" i="33"/>
  <c r="Q6056" i="33"/>
  <c r="R6056" i="33"/>
  <c r="S6056" i="33"/>
  <c r="C6057" i="33"/>
  <c r="H6057" i="33"/>
  <c r="I6057" i="33"/>
  <c r="L6057" i="33"/>
  <c r="O6057" i="33"/>
  <c r="Q6057" i="33"/>
  <c r="R6057" i="33"/>
  <c r="S6057" i="33"/>
  <c r="C6058" i="33"/>
  <c r="H6058" i="33"/>
  <c r="I6058" i="33"/>
  <c r="L6058" i="33"/>
  <c r="O6058" i="33"/>
  <c r="Q6058" i="33"/>
  <c r="R6058" i="33"/>
  <c r="S6058" i="33"/>
  <c r="C6059" i="33"/>
  <c r="H6059" i="33"/>
  <c r="I6059" i="33"/>
  <c r="L6059" i="33"/>
  <c r="O6059" i="33"/>
  <c r="Q6059" i="33"/>
  <c r="R6059" i="33"/>
  <c r="S6059" i="33"/>
  <c r="C6060" i="33"/>
  <c r="H6060" i="33"/>
  <c r="I6060" i="33"/>
  <c r="L6060" i="33"/>
  <c r="O6060" i="33"/>
  <c r="Q6060" i="33"/>
  <c r="R6060" i="33"/>
  <c r="S6060" i="33"/>
  <c r="C6061" i="33"/>
  <c r="H6061" i="33"/>
  <c r="I6061" i="33"/>
  <c r="L6061" i="33"/>
  <c r="O6061" i="33"/>
  <c r="Q6061" i="33"/>
  <c r="R6061" i="33"/>
  <c r="S6061" i="33"/>
  <c r="C6062" i="33"/>
  <c r="H6062" i="33"/>
  <c r="I6062" i="33"/>
  <c r="L6062" i="33"/>
  <c r="O6062" i="33"/>
  <c r="Q6062" i="33"/>
  <c r="R6062" i="33"/>
  <c r="S6062" i="33"/>
  <c r="C6063" i="33"/>
  <c r="H6063" i="33"/>
  <c r="I6063" i="33"/>
  <c r="L6063" i="33"/>
  <c r="O6063" i="33"/>
  <c r="Q6063" i="33"/>
  <c r="R6063" i="33"/>
  <c r="S6063" i="33"/>
  <c r="C6064" i="33"/>
  <c r="H6064" i="33"/>
  <c r="I6064" i="33"/>
  <c r="L6064" i="33"/>
  <c r="O6064" i="33"/>
  <c r="Q6064" i="33"/>
  <c r="R6064" i="33"/>
  <c r="S6064" i="33"/>
  <c r="C6065" i="33"/>
  <c r="H6065" i="33"/>
  <c r="I6065" i="33"/>
  <c r="L6065" i="33"/>
  <c r="O6065" i="33"/>
  <c r="Q6065" i="33"/>
  <c r="R6065" i="33"/>
  <c r="S6065" i="33"/>
  <c r="C6066" i="33"/>
  <c r="H6066" i="33"/>
  <c r="I6066" i="33"/>
  <c r="L6066" i="33"/>
  <c r="O6066" i="33"/>
  <c r="Q6066" i="33"/>
  <c r="R6066" i="33"/>
  <c r="S6066" i="33"/>
  <c r="C6067" i="33"/>
  <c r="H6067" i="33"/>
  <c r="I6067" i="33"/>
  <c r="L6067" i="33"/>
  <c r="O6067" i="33"/>
  <c r="Q6067" i="33"/>
  <c r="R6067" i="33"/>
  <c r="S6067" i="33"/>
  <c r="C6068" i="33"/>
  <c r="H6068" i="33"/>
  <c r="I6068" i="33"/>
  <c r="L6068" i="33"/>
  <c r="O6068" i="33"/>
  <c r="Q6068" i="33"/>
  <c r="R6068" i="33"/>
  <c r="S6068" i="33"/>
  <c r="C6069" i="33"/>
  <c r="H6069" i="33"/>
  <c r="I6069" i="33"/>
  <c r="L6069" i="33"/>
  <c r="O6069" i="33"/>
  <c r="Q6069" i="33"/>
  <c r="R6069" i="33"/>
  <c r="S6069" i="33"/>
  <c r="C6070" i="33"/>
  <c r="H6070" i="33"/>
  <c r="I6070" i="33"/>
  <c r="L6070" i="33"/>
  <c r="O6070" i="33"/>
  <c r="Q6070" i="33"/>
  <c r="R6070" i="33"/>
  <c r="S6070" i="33"/>
  <c r="C6071" i="33"/>
  <c r="H6071" i="33"/>
  <c r="I6071" i="33"/>
  <c r="L6071" i="33"/>
  <c r="O6071" i="33"/>
  <c r="Q6071" i="33"/>
  <c r="R6071" i="33"/>
  <c r="S6071" i="33"/>
  <c r="C6072" i="33"/>
  <c r="H6072" i="33"/>
  <c r="I6072" i="33"/>
  <c r="L6072" i="33"/>
  <c r="O6072" i="33"/>
  <c r="Q6072" i="33"/>
  <c r="R6072" i="33"/>
  <c r="S6072" i="33"/>
  <c r="C6073" i="33"/>
  <c r="H6073" i="33"/>
  <c r="I6073" i="33"/>
  <c r="L6073" i="33"/>
  <c r="O6073" i="33"/>
  <c r="Q6073" i="33"/>
  <c r="R6073" i="33"/>
  <c r="S6073" i="33"/>
  <c r="C6074" i="33"/>
  <c r="H6074" i="33"/>
  <c r="I6074" i="33"/>
  <c r="L6074" i="33"/>
  <c r="O6074" i="33"/>
  <c r="Q6074" i="33"/>
  <c r="R6074" i="33"/>
  <c r="S6074" i="33"/>
  <c r="C6075" i="33"/>
  <c r="H6075" i="33"/>
  <c r="I6075" i="33"/>
  <c r="L6075" i="33"/>
  <c r="O6075" i="33"/>
  <c r="Q6075" i="33"/>
  <c r="R6075" i="33"/>
  <c r="S6075" i="33"/>
  <c r="C6076" i="33"/>
  <c r="H6076" i="33"/>
  <c r="I6076" i="33"/>
  <c r="L6076" i="33"/>
  <c r="O6076" i="33"/>
  <c r="Q6076" i="33"/>
  <c r="R6076" i="33"/>
  <c r="S6076" i="33"/>
  <c r="C6077" i="33"/>
  <c r="H6077" i="33"/>
  <c r="I6077" i="33"/>
  <c r="L6077" i="33"/>
  <c r="O6077" i="33"/>
  <c r="Q6077" i="33"/>
  <c r="R6077" i="33"/>
  <c r="S6077" i="33"/>
  <c r="C6078" i="33"/>
  <c r="H6078" i="33"/>
  <c r="I6078" i="33"/>
  <c r="L6078" i="33"/>
  <c r="O6078" i="33"/>
  <c r="Q6078" i="33"/>
  <c r="R6078" i="33"/>
  <c r="S6078" i="33"/>
  <c r="C6079" i="33"/>
  <c r="H6079" i="33"/>
  <c r="I6079" i="33"/>
  <c r="L6079" i="33"/>
  <c r="O6079" i="33"/>
  <c r="Q6079" i="33"/>
  <c r="R6079" i="33"/>
  <c r="S6079" i="33"/>
  <c r="C6080" i="33"/>
  <c r="H6080" i="33"/>
  <c r="I6080" i="33"/>
  <c r="L6080" i="33"/>
  <c r="O6080" i="33"/>
  <c r="Q6080" i="33"/>
  <c r="R6080" i="33"/>
  <c r="S6080" i="33"/>
  <c r="C6081" i="33"/>
  <c r="H6081" i="33"/>
  <c r="I6081" i="33"/>
  <c r="L6081" i="33"/>
  <c r="O6081" i="33"/>
  <c r="Q6081" i="33"/>
  <c r="R6081" i="33"/>
  <c r="S6081" i="33"/>
  <c r="C6082" i="33"/>
  <c r="H6082" i="33"/>
  <c r="I6082" i="33"/>
  <c r="L6082" i="33"/>
  <c r="O6082" i="33"/>
  <c r="Q6082" i="33"/>
  <c r="R6082" i="33"/>
  <c r="S6082" i="33"/>
  <c r="C6083" i="33"/>
  <c r="H6083" i="33"/>
  <c r="I6083" i="33"/>
  <c r="L6083" i="33"/>
  <c r="O6083" i="33"/>
  <c r="Q6083" i="33"/>
  <c r="R6083" i="33"/>
  <c r="S6083" i="33"/>
  <c r="C6084" i="33"/>
  <c r="H6084" i="33"/>
  <c r="I6084" i="33"/>
  <c r="L6084" i="33"/>
  <c r="O6084" i="33"/>
  <c r="Q6084" i="33"/>
  <c r="R6084" i="33"/>
  <c r="S6084" i="33"/>
  <c r="C6085" i="33"/>
  <c r="H6085" i="33"/>
  <c r="I6085" i="33"/>
  <c r="L6085" i="33"/>
  <c r="O6085" i="33"/>
  <c r="Q6085" i="33"/>
  <c r="R6085" i="33"/>
  <c r="S6085" i="33"/>
  <c r="C6086" i="33"/>
  <c r="H6086" i="33"/>
  <c r="I6086" i="33"/>
  <c r="L6086" i="33"/>
  <c r="O6086" i="33"/>
  <c r="Q6086" i="33"/>
  <c r="R6086" i="33"/>
  <c r="S6086" i="33"/>
  <c r="C6087" i="33"/>
  <c r="H6087" i="33"/>
  <c r="I6087" i="33"/>
  <c r="L6087" i="33"/>
  <c r="O6087" i="33"/>
  <c r="Q6087" i="33"/>
  <c r="R6087" i="33"/>
  <c r="S6087" i="33"/>
  <c r="C6088" i="33"/>
  <c r="H6088" i="33"/>
  <c r="I6088" i="33"/>
  <c r="L6088" i="33"/>
  <c r="O6088" i="33"/>
  <c r="Q6088" i="33"/>
  <c r="R6088" i="33"/>
  <c r="S6088" i="33"/>
  <c r="C6089" i="33"/>
  <c r="H6089" i="33"/>
  <c r="I6089" i="33"/>
  <c r="L6089" i="33"/>
  <c r="O6089" i="33"/>
  <c r="Q6089" i="33"/>
  <c r="R6089" i="33"/>
  <c r="S6089" i="33"/>
  <c r="C6090" i="33"/>
  <c r="H6090" i="33"/>
  <c r="I6090" i="33"/>
  <c r="L6090" i="33"/>
  <c r="O6090" i="33"/>
  <c r="Q6090" i="33"/>
  <c r="R6090" i="33"/>
  <c r="S6090" i="33"/>
  <c r="C6091" i="33"/>
  <c r="H6091" i="33"/>
  <c r="I6091" i="33"/>
  <c r="L6091" i="33"/>
  <c r="O6091" i="33"/>
  <c r="Q6091" i="33"/>
  <c r="R6091" i="33"/>
  <c r="S6091" i="33"/>
  <c r="C6092" i="33"/>
  <c r="H6092" i="33"/>
  <c r="I6092" i="33"/>
  <c r="L6092" i="33"/>
  <c r="O6092" i="33"/>
  <c r="Q6092" i="33"/>
  <c r="R6092" i="33"/>
  <c r="S6092" i="33"/>
  <c r="C6093" i="33"/>
  <c r="H6093" i="33"/>
  <c r="I6093" i="33"/>
  <c r="L6093" i="33"/>
  <c r="O6093" i="33"/>
  <c r="Q6093" i="33"/>
  <c r="R6093" i="33"/>
  <c r="S6093" i="33"/>
  <c r="C6094" i="33"/>
  <c r="H6094" i="33"/>
  <c r="I6094" i="33"/>
  <c r="L6094" i="33"/>
  <c r="O6094" i="33"/>
  <c r="Q6094" i="33"/>
  <c r="R6094" i="33"/>
  <c r="S6094" i="33"/>
  <c r="C6095" i="33"/>
  <c r="H6095" i="33"/>
  <c r="I6095" i="33"/>
  <c r="L6095" i="33"/>
  <c r="O6095" i="33"/>
  <c r="Q6095" i="33"/>
  <c r="R6095" i="33"/>
  <c r="S6095" i="33"/>
  <c r="C6096" i="33"/>
  <c r="H6096" i="33"/>
  <c r="I6096" i="33"/>
  <c r="L6096" i="33"/>
  <c r="O6096" i="33"/>
  <c r="Q6096" i="33"/>
  <c r="R6096" i="33"/>
  <c r="S6096" i="33"/>
  <c r="C6097" i="33"/>
  <c r="H6097" i="33"/>
  <c r="I6097" i="33"/>
  <c r="L6097" i="33"/>
  <c r="O6097" i="33"/>
  <c r="Q6097" i="33"/>
  <c r="R6097" i="33"/>
  <c r="S6097" i="33"/>
  <c r="C6098" i="33"/>
  <c r="H6098" i="33"/>
  <c r="I6098" i="33"/>
  <c r="L6098" i="33"/>
  <c r="O6098" i="33"/>
  <c r="Q6098" i="33"/>
  <c r="R6098" i="33"/>
  <c r="S6098" i="33"/>
  <c r="C6099" i="33"/>
  <c r="H6099" i="33"/>
  <c r="I6099" i="33"/>
  <c r="L6099" i="33"/>
  <c r="O6099" i="33"/>
  <c r="Q6099" i="33"/>
  <c r="R6099" i="33"/>
  <c r="S6099" i="33"/>
  <c r="C6100" i="33"/>
  <c r="H6100" i="33"/>
  <c r="I6100" i="33"/>
  <c r="L6100" i="33"/>
  <c r="O6100" i="33"/>
  <c r="Q6100" i="33"/>
  <c r="R6100" i="33"/>
  <c r="S6100" i="33"/>
  <c r="C6101" i="33"/>
  <c r="H6101" i="33"/>
  <c r="I6101" i="33"/>
  <c r="L6101" i="33"/>
  <c r="O6101" i="33"/>
  <c r="Q6101" i="33"/>
  <c r="R6101" i="33"/>
  <c r="S6101" i="33"/>
  <c r="C6102" i="33"/>
  <c r="H6102" i="33"/>
  <c r="I6102" i="33"/>
  <c r="L6102" i="33"/>
  <c r="O6102" i="33"/>
  <c r="Q6102" i="33"/>
  <c r="R6102" i="33"/>
  <c r="S6102" i="33"/>
  <c r="C6103" i="33"/>
  <c r="H6103" i="33"/>
  <c r="I6103" i="33"/>
  <c r="L6103" i="33"/>
  <c r="O6103" i="33"/>
  <c r="Q6103" i="33"/>
  <c r="R6103" i="33"/>
  <c r="S6103" i="33"/>
  <c r="C6104" i="33"/>
  <c r="H6104" i="33"/>
  <c r="I6104" i="33"/>
  <c r="L6104" i="33"/>
  <c r="O6104" i="33"/>
  <c r="Q6104" i="33"/>
  <c r="R6104" i="33"/>
  <c r="S6104" i="33"/>
  <c r="C6105" i="33"/>
  <c r="H6105" i="33"/>
  <c r="I6105" i="33"/>
  <c r="L6105" i="33"/>
  <c r="O6105" i="33"/>
  <c r="Q6105" i="33"/>
  <c r="R6105" i="33"/>
  <c r="S6105" i="33"/>
  <c r="C6106" i="33"/>
  <c r="H6106" i="33"/>
  <c r="I6106" i="33"/>
  <c r="L6106" i="33"/>
  <c r="O6106" i="33"/>
  <c r="Q6106" i="33"/>
  <c r="R6106" i="33"/>
  <c r="S6106" i="33"/>
  <c r="C6107" i="33"/>
  <c r="H6107" i="33"/>
  <c r="I6107" i="33"/>
  <c r="L6107" i="33"/>
  <c r="O6107" i="33"/>
  <c r="Q6107" i="33"/>
  <c r="R6107" i="33"/>
  <c r="S6107" i="33"/>
  <c r="C6108" i="33"/>
  <c r="H6108" i="33"/>
  <c r="I6108" i="33"/>
  <c r="L6108" i="33"/>
  <c r="O6108" i="33"/>
  <c r="Q6108" i="33"/>
  <c r="R6108" i="33"/>
  <c r="S6108" i="33"/>
  <c r="C6109" i="33"/>
  <c r="H6109" i="33"/>
  <c r="I6109" i="33"/>
  <c r="L6109" i="33"/>
  <c r="O6109" i="33"/>
  <c r="Q6109" i="33"/>
  <c r="R6109" i="33"/>
  <c r="S6109" i="33"/>
  <c r="C6110" i="33"/>
  <c r="H6110" i="33"/>
  <c r="I6110" i="33"/>
  <c r="L6110" i="33"/>
  <c r="O6110" i="33"/>
  <c r="Q6110" i="33"/>
  <c r="R6110" i="33"/>
  <c r="S6110" i="33"/>
  <c r="C6111" i="33"/>
  <c r="H6111" i="33"/>
  <c r="I6111" i="33"/>
  <c r="L6111" i="33"/>
  <c r="O6111" i="33"/>
  <c r="Q6111" i="33"/>
  <c r="R6111" i="33"/>
  <c r="S6111" i="33"/>
  <c r="C6112" i="33"/>
  <c r="H6112" i="33"/>
  <c r="I6112" i="33"/>
  <c r="L6112" i="33"/>
  <c r="O6112" i="33"/>
  <c r="Q6112" i="33"/>
  <c r="R6112" i="33"/>
  <c r="S6112" i="33"/>
  <c r="C6113" i="33"/>
  <c r="H6113" i="33"/>
  <c r="I6113" i="33"/>
  <c r="L6113" i="33"/>
  <c r="O6113" i="33"/>
  <c r="Q6113" i="33"/>
  <c r="R6113" i="33"/>
  <c r="S6113" i="33"/>
  <c r="C6114" i="33"/>
  <c r="H6114" i="33"/>
  <c r="I6114" i="33"/>
  <c r="L6114" i="33"/>
  <c r="O6114" i="33"/>
  <c r="Q6114" i="33"/>
  <c r="R6114" i="33"/>
  <c r="S6114" i="33"/>
  <c r="C6115" i="33"/>
  <c r="H6115" i="33"/>
  <c r="I6115" i="33"/>
  <c r="L6115" i="33"/>
  <c r="O6115" i="33"/>
  <c r="Q6115" i="33"/>
  <c r="R6115" i="33"/>
  <c r="S6115" i="33"/>
  <c r="C6116" i="33"/>
  <c r="H6116" i="33"/>
  <c r="I6116" i="33"/>
  <c r="L6116" i="33"/>
  <c r="O6116" i="33"/>
  <c r="Q6116" i="33"/>
  <c r="R6116" i="33"/>
  <c r="S6116" i="33"/>
  <c r="C6117" i="33"/>
  <c r="H6117" i="33"/>
  <c r="I6117" i="33"/>
  <c r="L6117" i="33"/>
  <c r="O6117" i="33"/>
  <c r="Q6117" i="33"/>
  <c r="R6117" i="33"/>
  <c r="S6117" i="33"/>
  <c r="C6118" i="33"/>
  <c r="H6118" i="33"/>
  <c r="I6118" i="33"/>
  <c r="L6118" i="33"/>
  <c r="O6118" i="33"/>
  <c r="Q6118" i="33"/>
  <c r="R6118" i="33"/>
  <c r="S6118" i="33"/>
  <c r="C6119" i="33"/>
  <c r="H6119" i="33"/>
  <c r="I6119" i="33"/>
  <c r="L6119" i="33"/>
  <c r="O6119" i="33"/>
  <c r="Q6119" i="33"/>
  <c r="R6119" i="33"/>
  <c r="S6119" i="33"/>
  <c r="C6120" i="33"/>
  <c r="H6120" i="33"/>
  <c r="I6120" i="33"/>
  <c r="L6120" i="33"/>
  <c r="O6120" i="33"/>
  <c r="Q6120" i="33"/>
  <c r="R6120" i="33"/>
  <c r="S6120" i="33"/>
  <c r="C6121" i="33"/>
  <c r="H6121" i="33"/>
  <c r="I6121" i="33"/>
  <c r="L6121" i="33"/>
  <c r="O6121" i="33"/>
  <c r="Q6121" i="33"/>
  <c r="R6121" i="33"/>
  <c r="S6121" i="33"/>
  <c r="C6122" i="33"/>
  <c r="H6122" i="33"/>
  <c r="I6122" i="33"/>
  <c r="L6122" i="33"/>
  <c r="O6122" i="33"/>
  <c r="Q6122" i="33"/>
  <c r="R6122" i="33"/>
  <c r="S6122" i="33"/>
  <c r="C6123" i="33"/>
  <c r="H6123" i="33"/>
  <c r="I6123" i="33"/>
  <c r="L6123" i="33"/>
  <c r="O6123" i="33"/>
  <c r="Q6123" i="33"/>
  <c r="R6123" i="33"/>
  <c r="S6123" i="33"/>
  <c r="C6124" i="33"/>
  <c r="H6124" i="33"/>
  <c r="I6124" i="33"/>
  <c r="L6124" i="33"/>
  <c r="O6124" i="33"/>
  <c r="Q6124" i="33"/>
  <c r="R6124" i="33"/>
  <c r="S6124" i="33"/>
  <c r="C6125" i="33"/>
  <c r="H6125" i="33"/>
  <c r="I6125" i="33"/>
  <c r="L6125" i="33"/>
  <c r="O6125" i="33"/>
  <c r="Q6125" i="33"/>
  <c r="R6125" i="33"/>
  <c r="S6125" i="33"/>
  <c r="C6126" i="33"/>
  <c r="H6126" i="33"/>
  <c r="I6126" i="33"/>
  <c r="L6126" i="33"/>
  <c r="O6126" i="33"/>
  <c r="Q6126" i="33"/>
  <c r="R6126" i="33"/>
  <c r="S6126" i="33"/>
  <c r="C6127" i="33"/>
  <c r="H6127" i="33"/>
  <c r="I6127" i="33"/>
  <c r="L6127" i="33"/>
  <c r="O6127" i="33"/>
  <c r="Q6127" i="33"/>
  <c r="R6127" i="33"/>
  <c r="S6127" i="33"/>
  <c r="C6128" i="33"/>
  <c r="H6128" i="33"/>
  <c r="I6128" i="33"/>
  <c r="L6128" i="33"/>
  <c r="O6128" i="33"/>
  <c r="Q6128" i="33"/>
  <c r="R6128" i="33"/>
  <c r="S6128" i="33"/>
  <c r="C6129" i="33"/>
  <c r="H6129" i="33"/>
  <c r="I6129" i="33"/>
  <c r="L6129" i="33"/>
  <c r="O6129" i="33"/>
  <c r="Q6129" i="33"/>
  <c r="R6129" i="33"/>
  <c r="S6129" i="33"/>
  <c r="C6130" i="33"/>
  <c r="H6130" i="33"/>
  <c r="I6130" i="33"/>
  <c r="L6130" i="33"/>
  <c r="O6130" i="33"/>
  <c r="Q6130" i="33"/>
  <c r="R6130" i="33"/>
  <c r="S6130" i="33"/>
  <c r="C6131" i="33"/>
  <c r="H6131" i="33"/>
  <c r="I6131" i="33"/>
  <c r="L6131" i="33"/>
  <c r="O6131" i="33"/>
  <c r="Q6131" i="33"/>
  <c r="R6131" i="33"/>
  <c r="S6131" i="33"/>
  <c r="C6132" i="33"/>
  <c r="H6132" i="33"/>
  <c r="I6132" i="33"/>
  <c r="L6132" i="33"/>
  <c r="O6132" i="33"/>
  <c r="Q6132" i="33"/>
  <c r="R6132" i="33"/>
  <c r="S6132" i="33"/>
  <c r="C6133" i="33"/>
  <c r="H6133" i="33"/>
  <c r="I6133" i="33"/>
  <c r="L6133" i="33"/>
  <c r="O6133" i="33"/>
  <c r="Q6133" i="33"/>
  <c r="R6133" i="33"/>
  <c r="S6133" i="33"/>
  <c r="C6134" i="33"/>
  <c r="H6134" i="33"/>
  <c r="I6134" i="33"/>
  <c r="L6134" i="33"/>
  <c r="O6134" i="33"/>
  <c r="Q6134" i="33"/>
  <c r="R6134" i="33"/>
  <c r="S6134" i="33"/>
  <c r="C6135" i="33"/>
  <c r="H6135" i="33"/>
  <c r="I6135" i="33"/>
  <c r="L6135" i="33"/>
  <c r="O6135" i="33"/>
  <c r="Q6135" i="33"/>
  <c r="R6135" i="33"/>
  <c r="S6135" i="33"/>
  <c r="C6136" i="33"/>
  <c r="H6136" i="33"/>
  <c r="I6136" i="33"/>
  <c r="L6136" i="33"/>
  <c r="O6136" i="33"/>
  <c r="Q6136" i="33"/>
  <c r="R6136" i="33"/>
  <c r="S6136" i="33"/>
  <c r="C6137" i="33"/>
  <c r="H6137" i="33"/>
  <c r="I6137" i="33"/>
  <c r="L6137" i="33"/>
  <c r="O6137" i="33"/>
  <c r="Q6137" i="33"/>
  <c r="R6137" i="33"/>
  <c r="S6137" i="33"/>
  <c r="C6138" i="33"/>
  <c r="H6138" i="33"/>
  <c r="I6138" i="33"/>
  <c r="L6138" i="33"/>
  <c r="O6138" i="33"/>
  <c r="Q6138" i="33"/>
  <c r="R6138" i="33"/>
  <c r="S6138" i="33"/>
  <c r="C6139" i="33"/>
  <c r="H6139" i="33"/>
  <c r="I6139" i="33"/>
  <c r="L6139" i="33"/>
  <c r="O6139" i="33"/>
  <c r="Q6139" i="33"/>
  <c r="R6139" i="33"/>
  <c r="S6139" i="33"/>
  <c r="C6140" i="33"/>
  <c r="H6140" i="33"/>
  <c r="I6140" i="33"/>
  <c r="L6140" i="33"/>
  <c r="O6140" i="33"/>
  <c r="Q6140" i="33"/>
  <c r="R6140" i="33"/>
  <c r="S6140" i="33"/>
  <c r="C6141" i="33"/>
  <c r="H6141" i="33"/>
  <c r="I6141" i="33"/>
  <c r="L6141" i="33"/>
  <c r="O6141" i="33"/>
  <c r="Q6141" i="33"/>
  <c r="R6141" i="33"/>
  <c r="S6141" i="33"/>
  <c r="C6142" i="33"/>
  <c r="H6142" i="33"/>
  <c r="I6142" i="33"/>
  <c r="L6142" i="33"/>
  <c r="O6142" i="33"/>
  <c r="Q6142" i="33"/>
  <c r="R6142" i="33"/>
  <c r="S6142" i="33"/>
  <c r="C6143" i="33"/>
  <c r="H6143" i="33"/>
  <c r="I6143" i="33"/>
  <c r="L6143" i="33"/>
  <c r="O6143" i="33"/>
  <c r="Q6143" i="33"/>
  <c r="R6143" i="33"/>
  <c r="S6143" i="33"/>
  <c r="C6144" i="33"/>
  <c r="H6144" i="33"/>
  <c r="I6144" i="33"/>
  <c r="L6144" i="33"/>
  <c r="O6144" i="33"/>
  <c r="Q6144" i="33"/>
  <c r="R6144" i="33"/>
  <c r="S6144" i="33"/>
  <c r="C6145" i="33"/>
  <c r="H6145" i="33"/>
  <c r="I6145" i="33"/>
  <c r="L6145" i="33"/>
  <c r="O6145" i="33"/>
  <c r="Q6145" i="33"/>
  <c r="R6145" i="33"/>
  <c r="S6145" i="33"/>
  <c r="C6146" i="33"/>
  <c r="H6146" i="33"/>
  <c r="I6146" i="33"/>
  <c r="L6146" i="33"/>
  <c r="O6146" i="33"/>
  <c r="Q6146" i="33"/>
  <c r="R6146" i="33"/>
  <c r="S6146" i="33"/>
  <c r="C6147" i="33"/>
  <c r="H6147" i="33"/>
  <c r="I6147" i="33"/>
  <c r="L6147" i="33"/>
  <c r="O6147" i="33"/>
  <c r="Q6147" i="33"/>
  <c r="R6147" i="33"/>
  <c r="S6147" i="33"/>
  <c r="C6148" i="33"/>
  <c r="H6148" i="33"/>
  <c r="I6148" i="33"/>
  <c r="L6148" i="33"/>
  <c r="O6148" i="33"/>
  <c r="Q6148" i="33"/>
  <c r="R6148" i="33"/>
  <c r="S6148" i="33"/>
  <c r="C6149" i="33"/>
  <c r="H6149" i="33"/>
  <c r="I6149" i="33"/>
  <c r="L6149" i="33"/>
  <c r="O6149" i="33"/>
  <c r="Q6149" i="33"/>
  <c r="R6149" i="33"/>
  <c r="S6149" i="33"/>
  <c r="C6150" i="33"/>
  <c r="H6150" i="33"/>
  <c r="I6150" i="33"/>
  <c r="L6150" i="33"/>
  <c r="O6150" i="33"/>
  <c r="Q6150" i="33"/>
  <c r="R6150" i="33"/>
  <c r="S6150" i="33"/>
  <c r="C6151" i="33"/>
  <c r="H6151" i="33"/>
  <c r="I6151" i="33"/>
  <c r="L6151" i="33"/>
  <c r="O6151" i="33"/>
  <c r="Q6151" i="33"/>
  <c r="R6151" i="33"/>
  <c r="S6151" i="33"/>
  <c r="C6152" i="33"/>
  <c r="H6152" i="33"/>
  <c r="I6152" i="33"/>
  <c r="L6152" i="33"/>
  <c r="O6152" i="33"/>
  <c r="Q6152" i="33"/>
  <c r="R6152" i="33"/>
  <c r="S6152" i="33"/>
  <c r="C6153" i="33"/>
  <c r="H6153" i="33"/>
  <c r="I6153" i="33"/>
  <c r="L6153" i="33"/>
  <c r="O6153" i="33"/>
  <c r="Q6153" i="33"/>
  <c r="R6153" i="33"/>
  <c r="S6153" i="33"/>
  <c r="C6154" i="33"/>
  <c r="H6154" i="33"/>
  <c r="I6154" i="33"/>
  <c r="L6154" i="33"/>
  <c r="O6154" i="33"/>
  <c r="Q6154" i="33"/>
  <c r="R6154" i="33"/>
  <c r="S6154" i="33"/>
  <c r="C6155" i="33"/>
  <c r="H6155" i="33"/>
  <c r="I6155" i="33"/>
  <c r="L6155" i="33"/>
  <c r="O6155" i="33"/>
  <c r="Q6155" i="33"/>
  <c r="R6155" i="33"/>
  <c r="S6155" i="33"/>
  <c r="C6156" i="33"/>
  <c r="H6156" i="33"/>
  <c r="I6156" i="33"/>
  <c r="L6156" i="33"/>
  <c r="O6156" i="33"/>
  <c r="Q6156" i="33"/>
  <c r="R6156" i="33"/>
  <c r="S6156" i="33"/>
  <c r="C6157" i="33"/>
  <c r="H6157" i="33"/>
  <c r="I6157" i="33"/>
  <c r="L6157" i="33"/>
  <c r="O6157" i="33"/>
  <c r="Q6157" i="33"/>
  <c r="R6157" i="33"/>
  <c r="S6157" i="33"/>
  <c r="C6158" i="33"/>
  <c r="H6158" i="33"/>
  <c r="I6158" i="33"/>
  <c r="L6158" i="33"/>
  <c r="O6158" i="33"/>
  <c r="Q6158" i="33"/>
  <c r="R6158" i="33"/>
  <c r="S6158" i="33"/>
  <c r="C6159" i="33"/>
  <c r="H6159" i="33"/>
  <c r="I6159" i="33"/>
  <c r="L6159" i="33"/>
  <c r="O6159" i="33"/>
  <c r="Q6159" i="33"/>
  <c r="R6159" i="33"/>
  <c r="S6159" i="33"/>
  <c r="C6160" i="33"/>
  <c r="H6160" i="33"/>
  <c r="I6160" i="33"/>
  <c r="L6160" i="33"/>
  <c r="O6160" i="33"/>
  <c r="Q6160" i="33"/>
  <c r="R6160" i="33"/>
  <c r="S6160" i="33"/>
  <c r="C6161" i="33"/>
  <c r="H6161" i="33"/>
  <c r="I6161" i="33"/>
  <c r="L6161" i="33"/>
  <c r="O6161" i="33"/>
  <c r="Q6161" i="33"/>
  <c r="R6161" i="33"/>
  <c r="S6161" i="33"/>
  <c r="C6162" i="33"/>
  <c r="H6162" i="33"/>
  <c r="I6162" i="33"/>
  <c r="L6162" i="33"/>
  <c r="O6162" i="33"/>
  <c r="Q6162" i="33"/>
  <c r="R6162" i="33"/>
  <c r="S6162" i="33"/>
  <c r="C6163" i="33"/>
  <c r="H6163" i="33"/>
  <c r="I6163" i="33"/>
  <c r="L6163" i="33"/>
  <c r="O6163" i="33"/>
  <c r="Q6163" i="33"/>
  <c r="R6163" i="33"/>
  <c r="S6163" i="33"/>
  <c r="C6164" i="33"/>
  <c r="H6164" i="33"/>
  <c r="I6164" i="33"/>
  <c r="L6164" i="33"/>
  <c r="O6164" i="33"/>
  <c r="Q6164" i="33"/>
  <c r="R6164" i="33"/>
  <c r="S6164" i="33"/>
  <c r="C6165" i="33"/>
  <c r="H6165" i="33"/>
  <c r="I6165" i="33"/>
  <c r="L6165" i="33"/>
  <c r="O6165" i="33"/>
  <c r="Q6165" i="33"/>
  <c r="R6165" i="33"/>
  <c r="S6165" i="33"/>
  <c r="C6166" i="33"/>
  <c r="H6166" i="33"/>
  <c r="I6166" i="33"/>
  <c r="L6166" i="33"/>
  <c r="O6166" i="33"/>
  <c r="Q6166" i="33"/>
  <c r="R6166" i="33"/>
  <c r="S6166" i="33"/>
  <c r="C6167" i="33"/>
  <c r="H6167" i="33"/>
  <c r="I6167" i="33"/>
  <c r="L6167" i="33"/>
  <c r="O6167" i="33"/>
  <c r="Q6167" i="33"/>
  <c r="R6167" i="33"/>
  <c r="S6167" i="33"/>
  <c r="C6168" i="33"/>
  <c r="H6168" i="33"/>
  <c r="I6168" i="33"/>
  <c r="L6168" i="33"/>
  <c r="O6168" i="33"/>
  <c r="Q6168" i="33"/>
  <c r="R6168" i="33"/>
  <c r="S6168" i="33"/>
  <c r="C6169" i="33"/>
  <c r="H6169" i="33"/>
  <c r="I6169" i="33"/>
  <c r="L6169" i="33"/>
  <c r="O6169" i="33"/>
  <c r="Q6169" i="33"/>
  <c r="R6169" i="33"/>
  <c r="S6169" i="33"/>
  <c r="C6170" i="33"/>
  <c r="H6170" i="33"/>
  <c r="I6170" i="33"/>
  <c r="L6170" i="33"/>
  <c r="O6170" i="33"/>
  <c r="Q6170" i="33"/>
  <c r="R6170" i="33"/>
  <c r="S6170" i="33"/>
  <c r="C6171" i="33"/>
  <c r="H6171" i="33"/>
  <c r="I6171" i="33"/>
  <c r="L6171" i="33"/>
  <c r="O6171" i="33"/>
  <c r="Q6171" i="33"/>
  <c r="R6171" i="33"/>
  <c r="S6171" i="33"/>
  <c r="C6172" i="33"/>
  <c r="H6172" i="33"/>
  <c r="I6172" i="33"/>
  <c r="L6172" i="33"/>
  <c r="O6172" i="33"/>
  <c r="Q6172" i="33"/>
  <c r="R6172" i="33"/>
  <c r="S6172" i="33"/>
  <c r="C6173" i="33"/>
  <c r="H6173" i="33"/>
  <c r="I6173" i="33"/>
  <c r="L6173" i="33"/>
  <c r="O6173" i="33"/>
  <c r="Q6173" i="33"/>
  <c r="R6173" i="33"/>
  <c r="S6173" i="33"/>
  <c r="C6174" i="33"/>
  <c r="H6174" i="33"/>
  <c r="I6174" i="33"/>
  <c r="L6174" i="33"/>
  <c r="O6174" i="33"/>
  <c r="Q6174" i="33"/>
  <c r="R6174" i="33"/>
  <c r="S6174" i="33"/>
  <c r="C6175" i="33"/>
  <c r="H6175" i="33"/>
  <c r="I6175" i="33"/>
  <c r="L6175" i="33"/>
  <c r="O6175" i="33"/>
  <c r="Q6175" i="33"/>
  <c r="R6175" i="33"/>
  <c r="S6175" i="33"/>
  <c r="C6176" i="33"/>
  <c r="H6176" i="33"/>
  <c r="I6176" i="33"/>
  <c r="L6176" i="33"/>
  <c r="O6176" i="33"/>
  <c r="Q6176" i="33"/>
  <c r="R6176" i="33"/>
  <c r="S6176" i="33"/>
  <c r="C6177" i="33"/>
  <c r="H6177" i="33"/>
  <c r="I6177" i="33"/>
  <c r="L6177" i="33"/>
  <c r="O6177" i="33"/>
  <c r="Q6177" i="33"/>
  <c r="R6177" i="33"/>
  <c r="S6177" i="33"/>
  <c r="C6178" i="33"/>
  <c r="H6178" i="33"/>
  <c r="I6178" i="33"/>
  <c r="L6178" i="33"/>
  <c r="O6178" i="33"/>
  <c r="Q6178" i="33"/>
  <c r="R6178" i="33"/>
  <c r="S6178" i="33"/>
  <c r="C6179" i="33"/>
  <c r="H6179" i="33"/>
  <c r="I6179" i="33"/>
  <c r="L6179" i="33"/>
  <c r="O6179" i="33"/>
  <c r="Q6179" i="33"/>
  <c r="R6179" i="33"/>
  <c r="S6179" i="33"/>
  <c r="C6180" i="33"/>
  <c r="H6180" i="33"/>
  <c r="I6180" i="33"/>
  <c r="L6180" i="33"/>
  <c r="O6180" i="33"/>
  <c r="Q6180" i="33"/>
  <c r="R6180" i="33"/>
  <c r="S6180" i="33"/>
  <c r="C6181" i="33"/>
  <c r="H6181" i="33"/>
  <c r="I6181" i="33"/>
  <c r="L6181" i="33"/>
  <c r="O6181" i="33"/>
  <c r="Q6181" i="33"/>
  <c r="R6181" i="33"/>
  <c r="S6181" i="33"/>
  <c r="C6182" i="33"/>
  <c r="H6182" i="33"/>
  <c r="I6182" i="33"/>
  <c r="L6182" i="33"/>
  <c r="O6182" i="33"/>
  <c r="Q6182" i="33"/>
  <c r="R6182" i="33"/>
  <c r="S6182" i="33"/>
  <c r="C6183" i="33"/>
  <c r="H6183" i="33"/>
  <c r="I6183" i="33"/>
  <c r="L6183" i="33"/>
  <c r="O6183" i="33"/>
  <c r="Q6183" i="33"/>
  <c r="R6183" i="33"/>
  <c r="S6183" i="33"/>
  <c r="C6184" i="33"/>
  <c r="H6184" i="33"/>
  <c r="I6184" i="33"/>
  <c r="L6184" i="33"/>
  <c r="O6184" i="33"/>
  <c r="Q6184" i="33"/>
  <c r="R6184" i="33"/>
  <c r="S6184" i="33"/>
  <c r="C6185" i="33"/>
  <c r="H6185" i="33"/>
  <c r="I6185" i="33"/>
  <c r="L6185" i="33"/>
  <c r="O6185" i="33"/>
  <c r="Q6185" i="33"/>
  <c r="R6185" i="33"/>
  <c r="S6185" i="33"/>
  <c r="C6186" i="33"/>
  <c r="H6186" i="33"/>
  <c r="I6186" i="33"/>
  <c r="L6186" i="33"/>
  <c r="O6186" i="33"/>
  <c r="Q6186" i="33"/>
  <c r="R6186" i="33"/>
  <c r="S6186" i="33"/>
  <c r="C6187" i="33"/>
  <c r="H6187" i="33"/>
  <c r="I6187" i="33"/>
  <c r="L6187" i="33"/>
  <c r="O6187" i="33"/>
  <c r="Q6187" i="33"/>
  <c r="R6187" i="33"/>
  <c r="S6187" i="33"/>
  <c r="C6188" i="33"/>
  <c r="H6188" i="33"/>
  <c r="I6188" i="33"/>
  <c r="L6188" i="33"/>
  <c r="O6188" i="33"/>
  <c r="Q6188" i="33"/>
  <c r="R6188" i="33"/>
  <c r="S6188" i="33"/>
  <c r="C6189" i="33"/>
  <c r="H6189" i="33"/>
  <c r="I6189" i="33"/>
  <c r="L6189" i="33"/>
  <c r="O6189" i="33"/>
  <c r="Q6189" i="33"/>
  <c r="R6189" i="33"/>
  <c r="S6189" i="33"/>
  <c r="C6190" i="33"/>
  <c r="H6190" i="33"/>
  <c r="I6190" i="33"/>
  <c r="L6190" i="33"/>
  <c r="O6190" i="33"/>
  <c r="Q6190" i="33"/>
  <c r="R6190" i="33"/>
  <c r="S6190" i="33"/>
  <c r="C6191" i="33"/>
  <c r="H6191" i="33"/>
  <c r="I6191" i="33"/>
  <c r="L6191" i="33"/>
  <c r="O6191" i="33"/>
  <c r="Q6191" i="33"/>
  <c r="R6191" i="33"/>
  <c r="S6191" i="33"/>
  <c r="C6192" i="33"/>
  <c r="H6192" i="33"/>
  <c r="I6192" i="33"/>
  <c r="L6192" i="33"/>
  <c r="O6192" i="33"/>
  <c r="Q6192" i="33"/>
  <c r="R6192" i="33"/>
  <c r="S6192" i="33"/>
  <c r="C6193" i="33"/>
  <c r="H6193" i="33"/>
  <c r="I6193" i="33"/>
  <c r="L6193" i="33"/>
  <c r="O6193" i="33"/>
  <c r="Q6193" i="33"/>
  <c r="R6193" i="33"/>
  <c r="S6193" i="33"/>
  <c r="C6194" i="33"/>
  <c r="H6194" i="33"/>
  <c r="I6194" i="33"/>
  <c r="L6194" i="33"/>
  <c r="O6194" i="33"/>
  <c r="Q6194" i="33"/>
  <c r="R6194" i="33"/>
  <c r="S6194" i="33"/>
  <c r="C6195" i="33"/>
  <c r="H6195" i="33"/>
  <c r="I6195" i="33"/>
  <c r="L6195" i="33"/>
  <c r="O6195" i="33"/>
  <c r="Q6195" i="33"/>
  <c r="R6195" i="33"/>
  <c r="S6195" i="33"/>
  <c r="C6196" i="33"/>
  <c r="H6196" i="33"/>
  <c r="I6196" i="33"/>
  <c r="L6196" i="33"/>
  <c r="O6196" i="33"/>
  <c r="Q6196" i="33"/>
  <c r="R6196" i="33"/>
  <c r="S6196" i="33"/>
  <c r="C6197" i="33"/>
  <c r="H6197" i="33"/>
  <c r="I6197" i="33"/>
  <c r="L6197" i="33"/>
  <c r="O6197" i="33"/>
  <c r="Q6197" i="33"/>
  <c r="R6197" i="33"/>
  <c r="S6197" i="33"/>
  <c r="C6198" i="33"/>
  <c r="H6198" i="33"/>
  <c r="I6198" i="33"/>
  <c r="L6198" i="33"/>
  <c r="O6198" i="33"/>
  <c r="Q6198" i="33"/>
  <c r="R6198" i="33"/>
  <c r="S6198" i="33"/>
  <c r="C6199" i="33"/>
  <c r="H6199" i="33"/>
  <c r="I6199" i="33"/>
  <c r="L6199" i="33"/>
  <c r="O6199" i="33"/>
  <c r="Q6199" i="33"/>
  <c r="R6199" i="33"/>
  <c r="S6199" i="33"/>
  <c r="C6200" i="33"/>
  <c r="H6200" i="33"/>
  <c r="I6200" i="33"/>
  <c r="L6200" i="33"/>
  <c r="O6200" i="33"/>
  <c r="Q6200" i="33"/>
  <c r="R6200" i="33"/>
  <c r="S6200" i="33"/>
  <c r="C6201" i="33"/>
  <c r="H6201" i="33"/>
  <c r="I6201" i="33"/>
  <c r="L6201" i="33"/>
  <c r="O6201" i="33"/>
  <c r="Q6201" i="33"/>
  <c r="R6201" i="33"/>
  <c r="S6201" i="33"/>
  <c r="C6202" i="33"/>
  <c r="H6202" i="33"/>
  <c r="I6202" i="33"/>
  <c r="L6202" i="33"/>
  <c r="O6202" i="33"/>
  <c r="Q6202" i="33"/>
  <c r="R6202" i="33"/>
  <c r="S6202" i="33"/>
  <c r="C6203" i="33"/>
  <c r="H6203" i="33"/>
  <c r="I6203" i="33"/>
  <c r="L6203" i="33"/>
  <c r="O6203" i="33"/>
  <c r="Q6203" i="33"/>
  <c r="R6203" i="33"/>
  <c r="S6203" i="33"/>
  <c r="C6204" i="33"/>
  <c r="H6204" i="33"/>
  <c r="I6204" i="33"/>
  <c r="L6204" i="33"/>
  <c r="O6204" i="33"/>
  <c r="Q6204" i="33"/>
  <c r="R6204" i="33"/>
  <c r="S6204" i="33"/>
  <c r="C6205" i="33"/>
  <c r="H6205" i="33"/>
  <c r="I6205" i="33"/>
  <c r="L6205" i="33"/>
  <c r="O6205" i="33"/>
  <c r="Q6205" i="33"/>
  <c r="R6205" i="33"/>
  <c r="S6205" i="33"/>
  <c r="C6206" i="33"/>
  <c r="H6206" i="33"/>
  <c r="I6206" i="33"/>
  <c r="L6206" i="33"/>
  <c r="O6206" i="33"/>
  <c r="Q6206" i="33"/>
  <c r="R6206" i="33"/>
  <c r="S6206" i="33"/>
  <c r="C6207" i="33"/>
  <c r="H6207" i="33"/>
  <c r="I6207" i="33"/>
  <c r="L6207" i="33"/>
  <c r="O6207" i="33"/>
  <c r="Q6207" i="33"/>
  <c r="R6207" i="33"/>
  <c r="S6207" i="33"/>
  <c r="C6208" i="33"/>
  <c r="H6208" i="33"/>
  <c r="I6208" i="33"/>
  <c r="L6208" i="33"/>
  <c r="O6208" i="33"/>
  <c r="Q6208" i="33"/>
  <c r="R6208" i="33"/>
  <c r="S6208" i="33"/>
  <c r="C6209" i="33"/>
  <c r="H6209" i="33"/>
  <c r="I6209" i="33"/>
  <c r="L6209" i="33"/>
  <c r="O6209" i="33"/>
  <c r="Q6209" i="33"/>
  <c r="R6209" i="33"/>
  <c r="S6209" i="33"/>
  <c r="C6210" i="33"/>
  <c r="H6210" i="33"/>
  <c r="I6210" i="33"/>
  <c r="L6210" i="33"/>
  <c r="O6210" i="33"/>
  <c r="Q6210" i="33"/>
  <c r="R6210" i="33"/>
  <c r="S6210" i="33"/>
  <c r="C6211" i="33"/>
  <c r="H6211" i="33"/>
  <c r="I6211" i="33"/>
  <c r="L6211" i="33"/>
  <c r="O6211" i="33"/>
  <c r="Q6211" i="33"/>
  <c r="R6211" i="33"/>
  <c r="S6211" i="33"/>
  <c r="C6212" i="33"/>
  <c r="H6212" i="33"/>
  <c r="I6212" i="33"/>
  <c r="L6212" i="33"/>
  <c r="O6212" i="33"/>
  <c r="Q6212" i="33"/>
  <c r="R6212" i="33"/>
  <c r="S6212" i="33"/>
  <c r="C6213" i="33"/>
  <c r="H6213" i="33"/>
  <c r="I6213" i="33"/>
  <c r="L6213" i="33"/>
  <c r="O6213" i="33"/>
  <c r="Q6213" i="33"/>
  <c r="R6213" i="33"/>
  <c r="S6213" i="33"/>
  <c r="C6214" i="33"/>
  <c r="H6214" i="33"/>
  <c r="I6214" i="33"/>
  <c r="L6214" i="33"/>
  <c r="O6214" i="33"/>
  <c r="Q6214" i="33"/>
  <c r="R6214" i="33"/>
  <c r="S6214" i="33"/>
  <c r="C6215" i="33"/>
  <c r="H6215" i="33"/>
  <c r="I6215" i="33"/>
  <c r="L6215" i="33"/>
  <c r="O6215" i="33"/>
  <c r="Q6215" i="33"/>
  <c r="R6215" i="33"/>
  <c r="S6215" i="33"/>
  <c r="C6216" i="33"/>
  <c r="H6216" i="33"/>
  <c r="I6216" i="33"/>
  <c r="L6216" i="33"/>
  <c r="O6216" i="33"/>
  <c r="Q6216" i="33"/>
  <c r="R6216" i="33"/>
  <c r="S6216" i="33"/>
  <c r="C6217" i="33"/>
  <c r="H6217" i="33"/>
  <c r="I6217" i="33"/>
  <c r="L6217" i="33"/>
  <c r="O6217" i="33"/>
  <c r="Q6217" i="33"/>
  <c r="R6217" i="33"/>
  <c r="S6217" i="33"/>
  <c r="C6218" i="33"/>
  <c r="H6218" i="33"/>
  <c r="I6218" i="33"/>
  <c r="L6218" i="33"/>
  <c r="O6218" i="33"/>
  <c r="Q6218" i="33"/>
  <c r="R6218" i="33"/>
  <c r="S6218" i="33"/>
  <c r="C6219" i="33"/>
  <c r="H6219" i="33"/>
  <c r="I6219" i="33"/>
  <c r="L6219" i="33"/>
  <c r="O6219" i="33"/>
  <c r="Q6219" i="33"/>
  <c r="R6219" i="33"/>
  <c r="S6219" i="33"/>
  <c r="C6220" i="33"/>
  <c r="H6220" i="33"/>
  <c r="I6220" i="33"/>
  <c r="L6220" i="33"/>
  <c r="O6220" i="33"/>
  <c r="Q6220" i="33"/>
  <c r="R6220" i="33"/>
  <c r="S6220" i="33"/>
  <c r="C6221" i="33"/>
  <c r="H6221" i="33"/>
  <c r="I6221" i="33"/>
  <c r="L6221" i="33"/>
  <c r="O6221" i="33"/>
  <c r="Q6221" i="33"/>
  <c r="R6221" i="33"/>
  <c r="S6221" i="33"/>
  <c r="C6222" i="33"/>
  <c r="H6222" i="33"/>
  <c r="I6222" i="33"/>
  <c r="L6222" i="33"/>
  <c r="O6222" i="33"/>
  <c r="Q6222" i="33"/>
  <c r="R6222" i="33"/>
  <c r="S6222" i="33"/>
  <c r="C6223" i="33"/>
  <c r="H6223" i="33"/>
  <c r="I6223" i="33"/>
  <c r="L6223" i="33"/>
  <c r="O6223" i="33"/>
  <c r="Q6223" i="33"/>
  <c r="R6223" i="33"/>
  <c r="S6223" i="33"/>
  <c r="C6224" i="33"/>
  <c r="H6224" i="33"/>
  <c r="I6224" i="33"/>
  <c r="L6224" i="33"/>
  <c r="O6224" i="33"/>
  <c r="Q6224" i="33"/>
  <c r="R6224" i="33"/>
  <c r="S6224" i="33"/>
  <c r="C6225" i="33"/>
  <c r="H6225" i="33"/>
  <c r="I6225" i="33"/>
  <c r="L6225" i="33"/>
  <c r="O6225" i="33"/>
  <c r="Q6225" i="33"/>
  <c r="R6225" i="33"/>
  <c r="S6225" i="33"/>
  <c r="C6226" i="33"/>
  <c r="H6226" i="33"/>
  <c r="I6226" i="33"/>
  <c r="L6226" i="33"/>
  <c r="O6226" i="33"/>
  <c r="Q6226" i="33"/>
  <c r="R6226" i="33"/>
  <c r="S6226" i="33"/>
  <c r="C6227" i="33"/>
  <c r="H6227" i="33"/>
  <c r="I6227" i="33"/>
  <c r="L6227" i="33"/>
  <c r="O6227" i="33"/>
  <c r="Q6227" i="33"/>
  <c r="R6227" i="33"/>
  <c r="S6227" i="33"/>
  <c r="C6228" i="33"/>
  <c r="H6228" i="33"/>
  <c r="I6228" i="33"/>
  <c r="L6228" i="33"/>
  <c r="O6228" i="33"/>
  <c r="Q6228" i="33"/>
  <c r="R6228" i="33"/>
  <c r="S6228" i="33"/>
  <c r="C6229" i="33"/>
  <c r="H6229" i="33"/>
  <c r="I6229" i="33"/>
  <c r="L6229" i="33"/>
  <c r="O6229" i="33"/>
  <c r="Q6229" i="33"/>
  <c r="R6229" i="33"/>
  <c r="S6229" i="33"/>
  <c r="C6230" i="33"/>
  <c r="H6230" i="33"/>
  <c r="I6230" i="33"/>
  <c r="L6230" i="33"/>
  <c r="O6230" i="33"/>
  <c r="Q6230" i="33"/>
  <c r="R6230" i="33"/>
  <c r="S6230" i="33"/>
  <c r="C6231" i="33"/>
  <c r="H6231" i="33"/>
  <c r="I6231" i="33"/>
  <c r="L6231" i="33"/>
  <c r="O6231" i="33"/>
  <c r="Q6231" i="33"/>
  <c r="R6231" i="33"/>
  <c r="S6231" i="33"/>
  <c r="C6232" i="33"/>
  <c r="H6232" i="33"/>
  <c r="I6232" i="33"/>
  <c r="L6232" i="33"/>
  <c r="O6232" i="33"/>
  <c r="Q6232" i="33"/>
  <c r="R6232" i="33"/>
  <c r="S6232" i="33"/>
  <c r="C6233" i="33"/>
  <c r="H6233" i="33"/>
  <c r="I6233" i="33"/>
  <c r="L6233" i="33"/>
  <c r="O6233" i="33"/>
  <c r="Q6233" i="33"/>
  <c r="R6233" i="33"/>
  <c r="S6233" i="33"/>
  <c r="C6234" i="33"/>
  <c r="H6234" i="33"/>
  <c r="I6234" i="33"/>
  <c r="L6234" i="33"/>
  <c r="O6234" i="33"/>
  <c r="Q6234" i="33"/>
  <c r="R6234" i="33"/>
  <c r="S6234" i="33"/>
  <c r="C6235" i="33"/>
  <c r="H6235" i="33"/>
  <c r="I6235" i="33"/>
  <c r="L6235" i="33"/>
  <c r="O6235" i="33"/>
  <c r="Q6235" i="33"/>
  <c r="R6235" i="33"/>
  <c r="S6235" i="33"/>
  <c r="C6236" i="33"/>
  <c r="H6236" i="33"/>
  <c r="I6236" i="33"/>
  <c r="L6236" i="33"/>
  <c r="O6236" i="33"/>
  <c r="Q6236" i="33"/>
  <c r="R6236" i="33"/>
  <c r="S6236" i="33"/>
  <c r="C6237" i="33"/>
  <c r="H6237" i="33"/>
  <c r="I6237" i="33"/>
  <c r="L6237" i="33"/>
  <c r="O6237" i="33"/>
  <c r="Q6237" i="33"/>
  <c r="R6237" i="33"/>
  <c r="S6237" i="33"/>
  <c r="C6238" i="33"/>
  <c r="H6238" i="33"/>
  <c r="I6238" i="33"/>
  <c r="L6238" i="33"/>
  <c r="O6238" i="33"/>
  <c r="Q6238" i="33"/>
  <c r="R6238" i="33"/>
  <c r="S6238" i="33"/>
  <c r="C6239" i="33"/>
  <c r="H6239" i="33"/>
  <c r="I6239" i="33"/>
  <c r="L6239" i="33"/>
  <c r="O6239" i="33"/>
  <c r="Q6239" i="33"/>
  <c r="R6239" i="33"/>
  <c r="S6239" i="33"/>
  <c r="C6240" i="33"/>
  <c r="H6240" i="33"/>
  <c r="I6240" i="33"/>
  <c r="L6240" i="33"/>
  <c r="O6240" i="33"/>
  <c r="Q6240" i="33"/>
  <c r="R6240" i="33"/>
  <c r="S6240" i="33"/>
  <c r="C6241" i="33"/>
  <c r="H6241" i="33"/>
  <c r="I6241" i="33"/>
  <c r="L6241" i="33"/>
  <c r="O6241" i="33"/>
  <c r="Q6241" i="33"/>
  <c r="R6241" i="33"/>
  <c r="S6241" i="33"/>
  <c r="C6242" i="33"/>
  <c r="H6242" i="33"/>
  <c r="I6242" i="33"/>
  <c r="L6242" i="33"/>
  <c r="O6242" i="33"/>
  <c r="Q6242" i="33"/>
  <c r="R6242" i="33"/>
  <c r="S6242" i="33"/>
  <c r="C6243" i="33"/>
  <c r="H6243" i="33"/>
  <c r="I6243" i="33"/>
  <c r="L6243" i="33"/>
  <c r="O6243" i="33"/>
  <c r="Q6243" i="33"/>
  <c r="R6243" i="33"/>
  <c r="S6243" i="33"/>
  <c r="C6244" i="33"/>
  <c r="H6244" i="33"/>
  <c r="I6244" i="33"/>
  <c r="L6244" i="33"/>
  <c r="O6244" i="33"/>
  <c r="Q6244" i="33"/>
  <c r="R6244" i="33"/>
  <c r="S6244" i="33"/>
  <c r="C6245" i="33"/>
  <c r="H6245" i="33"/>
  <c r="I6245" i="33"/>
  <c r="L6245" i="33"/>
  <c r="O6245" i="33"/>
  <c r="Q6245" i="33"/>
  <c r="R6245" i="33"/>
  <c r="S6245" i="33"/>
  <c r="C6246" i="33"/>
  <c r="H6246" i="33"/>
  <c r="I6246" i="33"/>
  <c r="L6246" i="33"/>
  <c r="O6246" i="33"/>
  <c r="Q6246" i="33"/>
  <c r="R6246" i="33"/>
  <c r="S6246" i="33"/>
  <c r="C6247" i="33"/>
  <c r="H6247" i="33"/>
  <c r="I6247" i="33"/>
  <c r="L6247" i="33"/>
  <c r="O6247" i="33"/>
  <c r="Q6247" i="33"/>
  <c r="R6247" i="33"/>
  <c r="S6247" i="33"/>
  <c r="C6248" i="33"/>
  <c r="H6248" i="33"/>
  <c r="I6248" i="33"/>
  <c r="L6248" i="33"/>
  <c r="O6248" i="33"/>
  <c r="Q6248" i="33"/>
  <c r="R6248" i="33"/>
  <c r="S6248" i="33"/>
  <c r="C6249" i="33"/>
  <c r="H6249" i="33"/>
  <c r="I6249" i="33"/>
  <c r="L6249" i="33"/>
  <c r="O6249" i="33"/>
  <c r="Q6249" i="33"/>
  <c r="R6249" i="33"/>
  <c r="S6249" i="33"/>
  <c r="C6250" i="33"/>
  <c r="H6250" i="33"/>
  <c r="I6250" i="33"/>
  <c r="L6250" i="33"/>
  <c r="O6250" i="33"/>
  <c r="Q6250" i="33"/>
  <c r="R6250" i="33"/>
  <c r="S6250" i="33"/>
  <c r="C6251" i="33"/>
  <c r="H6251" i="33"/>
  <c r="I6251" i="33"/>
  <c r="L6251" i="33"/>
  <c r="O6251" i="33"/>
  <c r="Q6251" i="33"/>
  <c r="R6251" i="33"/>
  <c r="S6251" i="33"/>
  <c r="C6252" i="33"/>
  <c r="H6252" i="33"/>
  <c r="I6252" i="33"/>
  <c r="L6252" i="33"/>
  <c r="O6252" i="33"/>
  <c r="Q6252" i="33"/>
  <c r="R6252" i="33"/>
  <c r="S6252" i="33"/>
  <c r="C6253" i="33"/>
  <c r="H6253" i="33"/>
  <c r="I6253" i="33"/>
  <c r="L6253" i="33"/>
  <c r="O6253" i="33"/>
  <c r="Q6253" i="33"/>
  <c r="R6253" i="33"/>
  <c r="S6253" i="33"/>
  <c r="C6254" i="33"/>
  <c r="H6254" i="33"/>
  <c r="I6254" i="33"/>
  <c r="L6254" i="33"/>
  <c r="O6254" i="33"/>
  <c r="Q6254" i="33"/>
  <c r="R6254" i="33"/>
  <c r="S6254" i="33"/>
  <c r="C6255" i="33"/>
  <c r="H6255" i="33"/>
  <c r="I6255" i="33"/>
  <c r="L6255" i="33"/>
  <c r="O6255" i="33"/>
  <c r="Q6255" i="33"/>
  <c r="R6255" i="33"/>
  <c r="S6255" i="33"/>
  <c r="C6256" i="33"/>
  <c r="H6256" i="33"/>
  <c r="I6256" i="33"/>
  <c r="L6256" i="33"/>
  <c r="O6256" i="33"/>
  <c r="Q6256" i="33"/>
  <c r="R6256" i="33"/>
  <c r="S6256" i="33"/>
  <c r="C6257" i="33"/>
  <c r="H6257" i="33"/>
  <c r="I6257" i="33"/>
  <c r="L6257" i="33"/>
  <c r="O6257" i="33"/>
  <c r="Q6257" i="33"/>
  <c r="R6257" i="33"/>
  <c r="S6257" i="33"/>
  <c r="C6258" i="33"/>
  <c r="H6258" i="33"/>
  <c r="I6258" i="33"/>
  <c r="L6258" i="33"/>
  <c r="O6258" i="33"/>
  <c r="Q6258" i="33"/>
  <c r="R6258" i="33"/>
  <c r="S6258" i="33"/>
  <c r="C6259" i="33"/>
  <c r="H6259" i="33"/>
  <c r="I6259" i="33"/>
  <c r="L6259" i="33"/>
  <c r="O6259" i="33"/>
  <c r="Q6259" i="33"/>
  <c r="R6259" i="33"/>
  <c r="S6259" i="33"/>
  <c r="C6260" i="33"/>
  <c r="H6260" i="33"/>
  <c r="I6260" i="33"/>
  <c r="L6260" i="33"/>
  <c r="O6260" i="33"/>
  <c r="Q6260" i="33"/>
  <c r="R6260" i="33"/>
  <c r="S6260" i="33"/>
  <c r="C6261" i="33"/>
  <c r="H6261" i="33"/>
  <c r="I6261" i="33"/>
  <c r="L6261" i="33"/>
  <c r="O6261" i="33"/>
  <c r="Q6261" i="33"/>
  <c r="R6261" i="33"/>
  <c r="S6261" i="33"/>
  <c r="C6262" i="33"/>
  <c r="H6262" i="33"/>
  <c r="I6262" i="33"/>
  <c r="L6262" i="33"/>
  <c r="O6262" i="33"/>
  <c r="Q6262" i="33"/>
  <c r="R6262" i="33"/>
  <c r="S6262" i="33"/>
  <c r="C6263" i="33"/>
  <c r="H6263" i="33"/>
  <c r="I6263" i="33"/>
  <c r="L6263" i="33"/>
  <c r="O6263" i="33"/>
  <c r="Q6263" i="33"/>
  <c r="R6263" i="33"/>
  <c r="S6263" i="33"/>
  <c r="C6264" i="33"/>
  <c r="H6264" i="33"/>
  <c r="I6264" i="33"/>
  <c r="L6264" i="33"/>
  <c r="O6264" i="33"/>
  <c r="Q6264" i="33"/>
  <c r="R6264" i="33"/>
  <c r="S6264" i="33"/>
  <c r="C6265" i="33"/>
  <c r="H6265" i="33"/>
  <c r="I6265" i="33"/>
  <c r="L6265" i="33"/>
  <c r="O6265" i="33"/>
  <c r="Q6265" i="33"/>
  <c r="R6265" i="33"/>
  <c r="S6265" i="33"/>
  <c r="C6266" i="33"/>
  <c r="H6266" i="33"/>
  <c r="I6266" i="33"/>
  <c r="L6266" i="33"/>
  <c r="O6266" i="33"/>
  <c r="Q6266" i="33"/>
  <c r="R6266" i="33"/>
  <c r="S6266" i="33"/>
  <c r="C6267" i="33"/>
  <c r="H6267" i="33"/>
  <c r="I6267" i="33"/>
  <c r="L6267" i="33"/>
  <c r="O6267" i="33"/>
  <c r="Q6267" i="33"/>
  <c r="R6267" i="33"/>
  <c r="S6267" i="33"/>
  <c r="C6268" i="33"/>
  <c r="H6268" i="33"/>
  <c r="I6268" i="33"/>
  <c r="L6268" i="33"/>
  <c r="O6268" i="33"/>
  <c r="Q6268" i="33"/>
  <c r="R6268" i="33"/>
  <c r="S6268" i="33"/>
  <c r="C6269" i="33"/>
  <c r="H6269" i="33"/>
  <c r="I6269" i="33"/>
  <c r="L6269" i="33"/>
  <c r="O6269" i="33"/>
  <c r="Q6269" i="33"/>
  <c r="R6269" i="33"/>
  <c r="S6269" i="33"/>
  <c r="C6270" i="33"/>
  <c r="H6270" i="33"/>
  <c r="I6270" i="33"/>
  <c r="L6270" i="33"/>
  <c r="O6270" i="33"/>
  <c r="Q6270" i="33"/>
  <c r="R6270" i="33"/>
  <c r="S6270" i="33"/>
  <c r="C6271" i="33"/>
  <c r="H6271" i="33"/>
  <c r="I6271" i="33"/>
  <c r="L6271" i="33"/>
  <c r="O6271" i="33"/>
  <c r="Q6271" i="33"/>
  <c r="R6271" i="33"/>
  <c r="S6271" i="33"/>
  <c r="C6272" i="33"/>
  <c r="H6272" i="33"/>
  <c r="I6272" i="33"/>
  <c r="L6272" i="33"/>
  <c r="O6272" i="33"/>
  <c r="Q6272" i="33"/>
  <c r="R6272" i="33"/>
  <c r="S6272" i="33"/>
  <c r="C6273" i="33"/>
  <c r="H6273" i="33"/>
  <c r="I6273" i="33"/>
  <c r="L6273" i="33"/>
  <c r="O6273" i="33"/>
  <c r="Q6273" i="33"/>
  <c r="R6273" i="33"/>
  <c r="S6273" i="33"/>
  <c r="C6274" i="33"/>
  <c r="H6274" i="33"/>
  <c r="I6274" i="33"/>
  <c r="L6274" i="33"/>
  <c r="O6274" i="33"/>
  <c r="Q6274" i="33"/>
  <c r="R6274" i="33"/>
  <c r="S6274" i="33"/>
  <c r="C6275" i="33"/>
  <c r="H6275" i="33"/>
  <c r="I6275" i="33"/>
  <c r="L6275" i="33"/>
  <c r="O6275" i="33"/>
  <c r="Q6275" i="33"/>
  <c r="R6275" i="33"/>
  <c r="S6275" i="33"/>
  <c r="C6276" i="33"/>
  <c r="H6276" i="33"/>
  <c r="I6276" i="33"/>
  <c r="L6276" i="33"/>
  <c r="O6276" i="33"/>
  <c r="Q6276" i="33"/>
  <c r="R6276" i="33"/>
  <c r="S6276" i="33"/>
  <c r="C6277" i="33"/>
  <c r="H6277" i="33"/>
  <c r="I6277" i="33"/>
  <c r="L6277" i="33"/>
  <c r="O6277" i="33"/>
  <c r="Q6277" i="33"/>
  <c r="R6277" i="33"/>
  <c r="S6277" i="33"/>
  <c r="C6278" i="33"/>
  <c r="H6278" i="33"/>
  <c r="I6278" i="33"/>
  <c r="L6278" i="33"/>
  <c r="O6278" i="33"/>
  <c r="Q6278" i="33"/>
  <c r="R6278" i="33"/>
  <c r="S6278" i="33"/>
  <c r="C6279" i="33"/>
  <c r="H6279" i="33"/>
  <c r="I6279" i="33"/>
  <c r="L6279" i="33"/>
  <c r="O6279" i="33"/>
  <c r="Q6279" i="33"/>
  <c r="R6279" i="33"/>
  <c r="S6279" i="33"/>
  <c r="C6280" i="33"/>
  <c r="H6280" i="33"/>
  <c r="I6280" i="33"/>
  <c r="L6280" i="33"/>
  <c r="O6280" i="33"/>
  <c r="Q6280" i="33"/>
  <c r="R6280" i="33"/>
  <c r="S6280" i="33"/>
  <c r="C6281" i="33"/>
  <c r="H6281" i="33"/>
  <c r="I6281" i="33"/>
  <c r="L6281" i="33"/>
  <c r="O6281" i="33"/>
  <c r="Q6281" i="33"/>
  <c r="R6281" i="33"/>
  <c r="S6281" i="33"/>
  <c r="C6282" i="33"/>
  <c r="H6282" i="33"/>
  <c r="I6282" i="33"/>
  <c r="L6282" i="33"/>
  <c r="O6282" i="33"/>
  <c r="Q6282" i="33"/>
  <c r="R6282" i="33"/>
  <c r="S6282" i="33"/>
  <c r="C6283" i="33"/>
  <c r="H6283" i="33"/>
  <c r="I6283" i="33"/>
  <c r="L6283" i="33"/>
  <c r="O6283" i="33"/>
  <c r="Q6283" i="33"/>
  <c r="R6283" i="33"/>
  <c r="S6283" i="33"/>
  <c r="C6284" i="33"/>
  <c r="H6284" i="33"/>
  <c r="I6284" i="33"/>
  <c r="L6284" i="33"/>
  <c r="O6284" i="33"/>
  <c r="Q6284" i="33"/>
  <c r="R6284" i="33"/>
  <c r="S6284" i="33"/>
  <c r="C6285" i="33"/>
  <c r="H6285" i="33"/>
  <c r="I6285" i="33"/>
  <c r="L6285" i="33"/>
  <c r="O6285" i="33"/>
  <c r="Q6285" i="33"/>
  <c r="R6285" i="33"/>
  <c r="S6285" i="33"/>
  <c r="C6286" i="33"/>
  <c r="H6286" i="33"/>
  <c r="I6286" i="33"/>
  <c r="L6286" i="33"/>
  <c r="O6286" i="33"/>
  <c r="Q6286" i="33"/>
  <c r="R6286" i="33"/>
  <c r="S6286" i="33"/>
  <c r="C6287" i="33"/>
  <c r="H6287" i="33"/>
  <c r="I6287" i="33"/>
  <c r="L6287" i="33"/>
  <c r="O6287" i="33"/>
  <c r="Q6287" i="33"/>
  <c r="R6287" i="33"/>
  <c r="S6287" i="33"/>
  <c r="C6288" i="33"/>
  <c r="H6288" i="33"/>
  <c r="I6288" i="33"/>
  <c r="L6288" i="33"/>
  <c r="O6288" i="33"/>
  <c r="Q6288" i="33"/>
  <c r="R6288" i="33"/>
  <c r="S6288" i="33"/>
  <c r="C6289" i="33"/>
  <c r="H6289" i="33"/>
  <c r="I6289" i="33"/>
  <c r="L6289" i="33"/>
  <c r="O6289" i="33"/>
  <c r="Q6289" i="33"/>
  <c r="R6289" i="33"/>
  <c r="S6289" i="33"/>
  <c r="C6290" i="33"/>
  <c r="H6290" i="33"/>
  <c r="I6290" i="33"/>
  <c r="L6290" i="33"/>
  <c r="O6290" i="33"/>
  <c r="Q6290" i="33"/>
  <c r="R6290" i="33"/>
  <c r="S6290" i="33"/>
  <c r="C6291" i="33"/>
  <c r="H6291" i="33"/>
  <c r="I6291" i="33"/>
  <c r="L6291" i="33"/>
  <c r="O6291" i="33"/>
  <c r="Q6291" i="33"/>
  <c r="R6291" i="33"/>
  <c r="S6291" i="33"/>
  <c r="C6292" i="33"/>
  <c r="H6292" i="33"/>
  <c r="I6292" i="33"/>
  <c r="L6292" i="33"/>
  <c r="O6292" i="33"/>
  <c r="Q6292" i="33"/>
  <c r="R6292" i="33"/>
  <c r="S6292" i="33"/>
  <c r="C6293" i="33"/>
  <c r="H6293" i="33"/>
  <c r="I6293" i="33"/>
  <c r="L6293" i="33"/>
  <c r="O6293" i="33"/>
  <c r="Q6293" i="33"/>
  <c r="R6293" i="33"/>
  <c r="S6293" i="33"/>
  <c r="C6294" i="33"/>
  <c r="H6294" i="33"/>
  <c r="I6294" i="33"/>
  <c r="L6294" i="33"/>
  <c r="O6294" i="33"/>
  <c r="Q6294" i="33"/>
  <c r="R6294" i="33"/>
  <c r="S6294" i="33"/>
  <c r="C6295" i="33"/>
  <c r="H6295" i="33"/>
  <c r="I6295" i="33"/>
  <c r="L6295" i="33"/>
  <c r="O6295" i="33"/>
  <c r="Q6295" i="33"/>
  <c r="R6295" i="33"/>
  <c r="S6295" i="33"/>
  <c r="C6296" i="33"/>
  <c r="H6296" i="33"/>
  <c r="I6296" i="33"/>
  <c r="L6296" i="33"/>
  <c r="O6296" i="33"/>
  <c r="Q6296" i="33"/>
  <c r="R6296" i="33"/>
  <c r="S6296" i="33"/>
  <c r="C6297" i="33"/>
  <c r="H6297" i="33"/>
  <c r="I6297" i="33"/>
  <c r="L6297" i="33"/>
  <c r="O6297" i="33"/>
  <c r="Q6297" i="33"/>
  <c r="R6297" i="33"/>
  <c r="S6297" i="33"/>
  <c r="C6298" i="33"/>
  <c r="H6298" i="33"/>
  <c r="I6298" i="33"/>
  <c r="L6298" i="33"/>
  <c r="O6298" i="33"/>
  <c r="Q6298" i="33"/>
  <c r="R6298" i="33"/>
  <c r="S6298" i="33"/>
  <c r="C6299" i="33"/>
  <c r="H6299" i="33"/>
  <c r="I6299" i="33"/>
  <c r="L6299" i="33"/>
  <c r="O6299" i="33"/>
  <c r="Q6299" i="33"/>
  <c r="R6299" i="33"/>
  <c r="S6299" i="33"/>
  <c r="C6300" i="33"/>
  <c r="H6300" i="33"/>
  <c r="I6300" i="33"/>
  <c r="L6300" i="33"/>
  <c r="O6300" i="33"/>
  <c r="Q6300" i="33"/>
  <c r="R6300" i="33"/>
  <c r="S6300" i="33"/>
  <c r="C6301" i="33"/>
  <c r="H6301" i="33"/>
  <c r="I6301" i="33"/>
  <c r="L6301" i="33"/>
  <c r="O6301" i="33"/>
  <c r="Q6301" i="33"/>
  <c r="R6301" i="33"/>
  <c r="S6301" i="33"/>
  <c r="C6302" i="33"/>
  <c r="H6302" i="33"/>
  <c r="I6302" i="33"/>
  <c r="L6302" i="33"/>
  <c r="O6302" i="33"/>
  <c r="Q6302" i="33"/>
  <c r="R6302" i="33"/>
  <c r="S6302" i="33"/>
  <c r="C6303" i="33"/>
  <c r="H6303" i="33"/>
  <c r="I6303" i="33"/>
  <c r="L6303" i="33"/>
  <c r="O6303" i="33"/>
  <c r="Q6303" i="33"/>
  <c r="R6303" i="33"/>
  <c r="S6303" i="33"/>
  <c r="C6304" i="33"/>
  <c r="H6304" i="33"/>
  <c r="I6304" i="33"/>
  <c r="L6304" i="33"/>
  <c r="O6304" i="33"/>
  <c r="Q6304" i="33"/>
  <c r="R6304" i="33"/>
  <c r="S6304" i="33"/>
  <c r="C6305" i="33"/>
  <c r="H6305" i="33"/>
  <c r="I6305" i="33"/>
  <c r="L6305" i="33"/>
  <c r="O6305" i="33"/>
  <c r="Q6305" i="33"/>
  <c r="R6305" i="33"/>
  <c r="S6305" i="33"/>
  <c r="C6306" i="33"/>
  <c r="H6306" i="33"/>
  <c r="I6306" i="33"/>
  <c r="L6306" i="33"/>
  <c r="O6306" i="33"/>
  <c r="Q6306" i="33"/>
  <c r="R6306" i="33"/>
  <c r="S6306" i="33"/>
  <c r="C6307" i="33"/>
  <c r="H6307" i="33"/>
  <c r="I6307" i="33"/>
  <c r="L6307" i="33"/>
  <c r="O6307" i="33"/>
  <c r="Q6307" i="33"/>
  <c r="R6307" i="33"/>
  <c r="S6307" i="33"/>
  <c r="C6308" i="33"/>
  <c r="H6308" i="33"/>
  <c r="I6308" i="33"/>
  <c r="L6308" i="33"/>
  <c r="O6308" i="33"/>
  <c r="Q6308" i="33"/>
  <c r="R6308" i="33"/>
  <c r="S6308" i="33"/>
  <c r="C6309" i="33"/>
  <c r="H6309" i="33"/>
  <c r="I6309" i="33"/>
  <c r="L6309" i="33"/>
  <c r="O6309" i="33"/>
  <c r="Q6309" i="33"/>
  <c r="R6309" i="33"/>
  <c r="S6309" i="33"/>
  <c r="C6310" i="33"/>
  <c r="H6310" i="33"/>
  <c r="I6310" i="33"/>
  <c r="L6310" i="33"/>
  <c r="O6310" i="33"/>
  <c r="Q6310" i="33"/>
  <c r="R6310" i="33"/>
  <c r="S6310" i="33"/>
  <c r="C6311" i="33"/>
  <c r="H6311" i="33"/>
  <c r="I6311" i="33"/>
  <c r="L6311" i="33"/>
  <c r="O6311" i="33"/>
  <c r="Q6311" i="33"/>
  <c r="R6311" i="33"/>
  <c r="S6311" i="33"/>
  <c r="C6312" i="33"/>
  <c r="H6312" i="33"/>
  <c r="I6312" i="33"/>
  <c r="L6312" i="33"/>
  <c r="O6312" i="33"/>
  <c r="Q6312" i="33"/>
  <c r="R6312" i="33"/>
  <c r="S6312" i="33"/>
  <c r="C6313" i="33"/>
  <c r="H6313" i="33"/>
  <c r="I6313" i="33"/>
  <c r="L6313" i="33"/>
  <c r="O6313" i="33"/>
  <c r="Q6313" i="33"/>
  <c r="R6313" i="33"/>
  <c r="S6313" i="33"/>
  <c r="C6314" i="33"/>
  <c r="H6314" i="33"/>
  <c r="I6314" i="33"/>
  <c r="L6314" i="33"/>
  <c r="O6314" i="33"/>
  <c r="Q6314" i="33"/>
  <c r="R6314" i="33"/>
  <c r="S6314" i="33"/>
  <c r="C6315" i="33"/>
  <c r="H6315" i="33"/>
  <c r="I6315" i="33"/>
  <c r="L6315" i="33"/>
  <c r="O6315" i="33"/>
  <c r="Q6315" i="33"/>
  <c r="R6315" i="33"/>
  <c r="S6315" i="33"/>
  <c r="C6316" i="33"/>
  <c r="H6316" i="33"/>
  <c r="I6316" i="33"/>
  <c r="L6316" i="33"/>
  <c r="O6316" i="33"/>
  <c r="Q6316" i="33"/>
  <c r="R6316" i="33"/>
  <c r="S6316" i="33"/>
  <c r="C6317" i="33"/>
  <c r="H6317" i="33"/>
  <c r="I6317" i="33"/>
  <c r="L6317" i="33"/>
  <c r="O6317" i="33"/>
  <c r="Q6317" i="33"/>
  <c r="R6317" i="33"/>
  <c r="S6317" i="33"/>
  <c r="C6318" i="33"/>
  <c r="H6318" i="33"/>
  <c r="I6318" i="33"/>
  <c r="L6318" i="33"/>
  <c r="O6318" i="33"/>
  <c r="Q6318" i="33"/>
  <c r="R6318" i="33"/>
  <c r="S6318" i="33"/>
  <c r="C6319" i="33"/>
  <c r="H6319" i="33"/>
  <c r="I6319" i="33"/>
  <c r="L6319" i="33"/>
  <c r="O6319" i="33"/>
  <c r="Q6319" i="33"/>
  <c r="R6319" i="33"/>
  <c r="S6319" i="33"/>
  <c r="C6320" i="33"/>
  <c r="H6320" i="33"/>
  <c r="I6320" i="33"/>
  <c r="L6320" i="33"/>
  <c r="O6320" i="33"/>
  <c r="Q6320" i="33"/>
  <c r="R6320" i="33"/>
  <c r="S6320" i="33"/>
  <c r="C6321" i="33"/>
  <c r="H6321" i="33"/>
  <c r="I6321" i="33"/>
  <c r="L6321" i="33"/>
  <c r="O6321" i="33"/>
  <c r="Q6321" i="33"/>
  <c r="R6321" i="33"/>
  <c r="S6321" i="33"/>
  <c r="C6322" i="33"/>
  <c r="H6322" i="33"/>
  <c r="I6322" i="33"/>
  <c r="L6322" i="33"/>
  <c r="O6322" i="33"/>
  <c r="Q6322" i="33"/>
  <c r="R6322" i="33"/>
  <c r="S6322" i="33"/>
  <c r="C6323" i="33"/>
  <c r="H6323" i="33"/>
  <c r="I6323" i="33"/>
  <c r="L6323" i="33"/>
  <c r="O6323" i="33"/>
  <c r="Q6323" i="33"/>
  <c r="R6323" i="33"/>
  <c r="S6323" i="33"/>
  <c r="C6324" i="33"/>
  <c r="H6324" i="33"/>
  <c r="I6324" i="33"/>
  <c r="L6324" i="33"/>
  <c r="O6324" i="33"/>
  <c r="Q6324" i="33"/>
  <c r="R6324" i="33"/>
  <c r="S6324" i="33"/>
  <c r="C6325" i="33"/>
  <c r="H6325" i="33"/>
  <c r="I6325" i="33"/>
  <c r="L6325" i="33"/>
  <c r="O6325" i="33"/>
  <c r="Q6325" i="33"/>
  <c r="R6325" i="33"/>
  <c r="S6325" i="33"/>
  <c r="C6326" i="33"/>
  <c r="H6326" i="33"/>
  <c r="I6326" i="33"/>
  <c r="L6326" i="33"/>
  <c r="O6326" i="33"/>
  <c r="Q6326" i="33"/>
  <c r="R6326" i="33"/>
  <c r="S6326" i="33"/>
  <c r="C6327" i="33"/>
  <c r="H6327" i="33"/>
  <c r="I6327" i="33"/>
  <c r="L6327" i="33"/>
  <c r="O6327" i="33"/>
  <c r="Q6327" i="33"/>
  <c r="R6327" i="33"/>
  <c r="S6327" i="33"/>
  <c r="C6328" i="33"/>
  <c r="H6328" i="33"/>
  <c r="I6328" i="33"/>
  <c r="L6328" i="33"/>
  <c r="O6328" i="33"/>
  <c r="Q6328" i="33"/>
  <c r="R6328" i="33"/>
  <c r="S6328" i="33"/>
  <c r="C6329" i="33"/>
  <c r="H6329" i="33"/>
  <c r="I6329" i="33"/>
  <c r="L6329" i="33"/>
  <c r="O6329" i="33"/>
  <c r="Q6329" i="33"/>
  <c r="R6329" i="33"/>
  <c r="S6329" i="33"/>
  <c r="C6330" i="33"/>
  <c r="H6330" i="33"/>
  <c r="I6330" i="33"/>
  <c r="L6330" i="33"/>
  <c r="O6330" i="33"/>
  <c r="Q6330" i="33"/>
  <c r="R6330" i="33"/>
  <c r="S6330" i="33"/>
  <c r="C6331" i="33"/>
  <c r="H6331" i="33"/>
  <c r="I6331" i="33"/>
  <c r="L6331" i="33"/>
  <c r="O6331" i="33"/>
  <c r="Q6331" i="33"/>
  <c r="R6331" i="33"/>
  <c r="S6331" i="33"/>
  <c r="C6332" i="33"/>
  <c r="H6332" i="33"/>
  <c r="I6332" i="33"/>
  <c r="L6332" i="33"/>
  <c r="O6332" i="33"/>
  <c r="Q6332" i="33"/>
  <c r="R6332" i="33"/>
  <c r="S6332" i="33"/>
  <c r="C6333" i="33"/>
  <c r="H6333" i="33"/>
  <c r="I6333" i="33"/>
  <c r="L6333" i="33"/>
  <c r="O6333" i="33"/>
  <c r="Q6333" i="33"/>
  <c r="R6333" i="33"/>
  <c r="S6333" i="33"/>
  <c r="C6334" i="33"/>
  <c r="H6334" i="33"/>
  <c r="I6334" i="33"/>
  <c r="L6334" i="33"/>
  <c r="O6334" i="33"/>
  <c r="Q6334" i="33"/>
  <c r="R6334" i="33"/>
  <c r="S6334" i="33"/>
  <c r="C6335" i="33"/>
  <c r="H6335" i="33"/>
  <c r="I6335" i="33"/>
  <c r="L6335" i="33"/>
  <c r="O6335" i="33"/>
  <c r="Q6335" i="33"/>
  <c r="R6335" i="33"/>
  <c r="S6335" i="33"/>
  <c r="C6336" i="33"/>
  <c r="H6336" i="33"/>
  <c r="I6336" i="33"/>
  <c r="L6336" i="33"/>
  <c r="O6336" i="33"/>
  <c r="Q6336" i="33"/>
  <c r="R6336" i="33"/>
  <c r="S6336" i="33"/>
  <c r="C6337" i="33"/>
  <c r="H6337" i="33"/>
  <c r="I6337" i="33"/>
  <c r="L6337" i="33"/>
  <c r="O6337" i="33"/>
  <c r="Q6337" i="33"/>
  <c r="R6337" i="33"/>
  <c r="S6337" i="33"/>
  <c r="C6338" i="33"/>
  <c r="H6338" i="33"/>
  <c r="I6338" i="33"/>
  <c r="L6338" i="33"/>
  <c r="O6338" i="33"/>
  <c r="Q6338" i="33"/>
  <c r="R6338" i="33"/>
  <c r="S6338" i="33"/>
  <c r="C6339" i="33"/>
  <c r="H6339" i="33"/>
  <c r="I6339" i="33"/>
  <c r="L6339" i="33"/>
  <c r="O6339" i="33"/>
  <c r="Q6339" i="33"/>
  <c r="R6339" i="33"/>
  <c r="S6339" i="33"/>
  <c r="C6340" i="33"/>
  <c r="H6340" i="33"/>
  <c r="I6340" i="33"/>
  <c r="L6340" i="33"/>
  <c r="O6340" i="33"/>
  <c r="Q6340" i="33"/>
  <c r="R6340" i="33"/>
  <c r="S6340" i="33"/>
  <c r="C6341" i="33"/>
  <c r="H6341" i="33"/>
  <c r="I6341" i="33"/>
  <c r="L6341" i="33"/>
  <c r="O6341" i="33"/>
  <c r="Q6341" i="33"/>
  <c r="R6341" i="33"/>
  <c r="S6341" i="33"/>
  <c r="C6342" i="33"/>
  <c r="H6342" i="33"/>
  <c r="I6342" i="33"/>
  <c r="L6342" i="33"/>
  <c r="O6342" i="33"/>
  <c r="Q6342" i="33"/>
  <c r="R6342" i="33"/>
  <c r="S6342" i="33"/>
  <c r="C6343" i="33"/>
  <c r="H6343" i="33"/>
  <c r="I6343" i="33"/>
  <c r="L6343" i="33"/>
  <c r="O6343" i="33"/>
  <c r="Q6343" i="33"/>
  <c r="R6343" i="33"/>
  <c r="S6343" i="33"/>
  <c r="C6344" i="33"/>
  <c r="H6344" i="33"/>
  <c r="I6344" i="33"/>
  <c r="L6344" i="33"/>
  <c r="O6344" i="33"/>
  <c r="Q6344" i="33"/>
  <c r="R6344" i="33"/>
  <c r="S6344" i="33"/>
  <c r="C6345" i="33"/>
  <c r="H6345" i="33"/>
  <c r="I6345" i="33"/>
  <c r="L6345" i="33"/>
  <c r="O6345" i="33"/>
  <c r="Q6345" i="33"/>
  <c r="R6345" i="33"/>
  <c r="S6345" i="33"/>
  <c r="C6346" i="33"/>
  <c r="H6346" i="33"/>
  <c r="I6346" i="33"/>
  <c r="L6346" i="33"/>
  <c r="O6346" i="33"/>
  <c r="Q6346" i="33"/>
  <c r="R6346" i="33"/>
  <c r="S6346" i="33"/>
  <c r="C6347" i="33"/>
  <c r="H6347" i="33"/>
  <c r="I6347" i="33"/>
  <c r="L6347" i="33"/>
  <c r="O6347" i="33"/>
  <c r="Q6347" i="33"/>
  <c r="R6347" i="33"/>
  <c r="S6347" i="33"/>
  <c r="C6348" i="33"/>
  <c r="H6348" i="33"/>
  <c r="I6348" i="33"/>
  <c r="L6348" i="33"/>
  <c r="O6348" i="33"/>
  <c r="Q6348" i="33"/>
  <c r="R6348" i="33"/>
  <c r="S6348" i="33"/>
  <c r="C6349" i="33"/>
  <c r="H6349" i="33"/>
  <c r="I6349" i="33"/>
  <c r="L6349" i="33"/>
  <c r="O6349" i="33"/>
  <c r="Q6349" i="33"/>
  <c r="R6349" i="33"/>
  <c r="S6349" i="33"/>
  <c r="C6350" i="33"/>
  <c r="H6350" i="33"/>
  <c r="I6350" i="33"/>
  <c r="L6350" i="33"/>
  <c r="O6350" i="33"/>
  <c r="Q6350" i="33"/>
  <c r="R6350" i="33"/>
  <c r="S6350" i="33"/>
  <c r="C6351" i="33"/>
  <c r="H6351" i="33"/>
  <c r="I6351" i="33"/>
  <c r="L6351" i="33"/>
  <c r="O6351" i="33"/>
  <c r="Q6351" i="33"/>
  <c r="R6351" i="33"/>
  <c r="S6351" i="33"/>
  <c r="C6352" i="33"/>
  <c r="H6352" i="33"/>
  <c r="I6352" i="33"/>
  <c r="L6352" i="33"/>
  <c r="O6352" i="33"/>
  <c r="Q6352" i="33"/>
  <c r="R6352" i="33"/>
  <c r="S6352" i="33"/>
  <c r="C6353" i="33"/>
  <c r="H6353" i="33"/>
  <c r="I6353" i="33"/>
  <c r="L6353" i="33"/>
  <c r="O6353" i="33"/>
  <c r="Q6353" i="33"/>
  <c r="R6353" i="33"/>
  <c r="S6353" i="33"/>
  <c r="C6354" i="33"/>
  <c r="H6354" i="33"/>
  <c r="I6354" i="33"/>
  <c r="L6354" i="33"/>
  <c r="O6354" i="33"/>
  <c r="Q6354" i="33"/>
  <c r="R6354" i="33"/>
  <c r="S6354" i="33"/>
  <c r="C6355" i="33"/>
  <c r="H6355" i="33"/>
  <c r="I6355" i="33"/>
  <c r="L6355" i="33"/>
  <c r="O6355" i="33"/>
  <c r="Q6355" i="33"/>
  <c r="R6355" i="33"/>
  <c r="S6355" i="33"/>
  <c r="C6356" i="33"/>
  <c r="H6356" i="33"/>
  <c r="I6356" i="33"/>
  <c r="L6356" i="33"/>
  <c r="O6356" i="33"/>
  <c r="Q6356" i="33"/>
  <c r="R6356" i="33"/>
  <c r="S6356" i="33"/>
  <c r="C6357" i="33"/>
  <c r="H6357" i="33"/>
  <c r="I6357" i="33"/>
  <c r="L6357" i="33"/>
  <c r="O6357" i="33"/>
  <c r="Q6357" i="33"/>
  <c r="R6357" i="33"/>
  <c r="S6357" i="33"/>
  <c r="C6358" i="33"/>
  <c r="H6358" i="33"/>
  <c r="I6358" i="33"/>
  <c r="L6358" i="33"/>
  <c r="O6358" i="33"/>
  <c r="Q6358" i="33"/>
  <c r="R6358" i="33"/>
  <c r="S6358" i="33"/>
  <c r="C6359" i="33"/>
  <c r="H6359" i="33"/>
  <c r="I6359" i="33"/>
  <c r="L6359" i="33"/>
  <c r="O6359" i="33"/>
  <c r="Q6359" i="33"/>
  <c r="R6359" i="33"/>
  <c r="S6359" i="33"/>
  <c r="C6360" i="33"/>
  <c r="H6360" i="33"/>
  <c r="I6360" i="33"/>
  <c r="L6360" i="33"/>
  <c r="O6360" i="33"/>
  <c r="Q6360" i="33"/>
  <c r="R6360" i="33"/>
  <c r="S6360" i="33"/>
  <c r="C6361" i="33"/>
  <c r="H6361" i="33"/>
  <c r="I6361" i="33"/>
  <c r="L6361" i="33"/>
  <c r="O6361" i="33"/>
  <c r="Q6361" i="33"/>
  <c r="R6361" i="33"/>
  <c r="S6361" i="33"/>
  <c r="C6362" i="33"/>
  <c r="H6362" i="33"/>
  <c r="I6362" i="33"/>
  <c r="L6362" i="33"/>
  <c r="O6362" i="33"/>
  <c r="Q6362" i="33"/>
  <c r="R6362" i="33"/>
  <c r="S6362" i="33"/>
  <c r="C6363" i="33"/>
  <c r="H6363" i="33"/>
  <c r="I6363" i="33"/>
  <c r="L6363" i="33"/>
  <c r="O6363" i="33"/>
  <c r="Q6363" i="33"/>
  <c r="R6363" i="33"/>
  <c r="S6363" i="33"/>
  <c r="C6364" i="33"/>
  <c r="H6364" i="33"/>
  <c r="I6364" i="33"/>
  <c r="L6364" i="33"/>
  <c r="O6364" i="33"/>
  <c r="Q6364" i="33"/>
  <c r="R6364" i="33"/>
  <c r="S6364" i="33"/>
  <c r="C6365" i="33"/>
  <c r="H6365" i="33"/>
  <c r="I6365" i="33"/>
  <c r="L6365" i="33"/>
  <c r="O6365" i="33"/>
  <c r="Q6365" i="33"/>
  <c r="R6365" i="33"/>
  <c r="S6365" i="33"/>
  <c r="C6366" i="33"/>
  <c r="H6366" i="33"/>
  <c r="I6366" i="33"/>
  <c r="L6366" i="33"/>
  <c r="O6366" i="33"/>
  <c r="Q6366" i="33"/>
  <c r="R6366" i="33"/>
  <c r="S6366" i="33"/>
  <c r="C6367" i="33"/>
  <c r="H6367" i="33"/>
  <c r="I6367" i="33"/>
  <c r="L6367" i="33"/>
  <c r="O6367" i="33"/>
  <c r="Q6367" i="33"/>
  <c r="R6367" i="33"/>
  <c r="S6367" i="33"/>
  <c r="C6368" i="33"/>
  <c r="H6368" i="33"/>
  <c r="I6368" i="33"/>
  <c r="L6368" i="33"/>
  <c r="O6368" i="33"/>
  <c r="Q6368" i="33"/>
  <c r="R6368" i="33"/>
  <c r="S6368" i="33"/>
  <c r="C6369" i="33"/>
  <c r="H6369" i="33"/>
  <c r="I6369" i="33"/>
  <c r="L6369" i="33"/>
  <c r="O6369" i="33"/>
  <c r="Q6369" i="33"/>
  <c r="R6369" i="33"/>
  <c r="S6369" i="33"/>
  <c r="C6370" i="33"/>
  <c r="H6370" i="33"/>
  <c r="I6370" i="33"/>
  <c r="L6370" i="33"/>
  <c r="O6370" i="33"/>
  <c r="Q6370" i="33"/>
  <c r="R6370" i="33"/>
  <c r="S6370" i="33"/>
  <c r="C6371" i="33"/>
  <c r="H6371" i="33"/>
  <c r="I6371" i="33"/>
  <c r="L6371" i="33"/>
  <c r="O6371" i="33"/>
  <c r="Q6371" i="33"/>
  <c r="R6371" i="33"/>
  <c r="S6371" i="33"/>
  <c r="C6372" i="33"/>
  <c r="H6372" i="33"/>
  <c r="I6372" i="33"/>
  <c r="L6372" i="33"/>
  <c r="O6372" i="33"/>
  <c r="Q6372" i="33"/>
  <c r="R6372" i="33"/>
  <c r="S6372" i="33"/>
  <c r="C6373" i="33"/>
  <c r="H6373" i="33"/>
  <c r="I6373" i="33"/>
  <c r="L6373" i="33"/>
  <c r="O6373" i="33"/>
  <c r="Q6373" i="33"/>
  <c r="R6373" i="33"/>
  <c r="S6373" i="33"/>
  <c r="C6374" i="33"/>
  <c r="H6374" i="33"/>
  <c r="I6374" i="33"/>
  <c r="L6374" i="33"/>
  <c r="O6374" i="33"/>
  <c r="Q6374" i="33"/>
  <c r="R6374" i="33"/>
  <c r="S6374" i="33"/>
  <c r="C6375" i="33"/>
  <c r="H6375" i="33"/>
  <c r="I6375" i="33"/>
  <c r="L6375" i="33"/>
  <c r="O6375" i="33"/>
  <c r="Q6375" i="33"/>
  <c r="R6375" i="33"/>
  <c r="S6375" i="33"/>
  <c r="C6376" i="33"/>
  <c r="H6376" i="33"/>
  <c r="I6376" i="33"/>
  <c r="L6376" i="33"/>
  <c r="O6376" i="33"/>
  <c r="Q6376" i="33"/>
  <c r="R6376" i="33"/>
  <c r="S6376" i="33"/>
  <c r="C6377" i="33"/>
  <c r="H6377" i="33"/>
  <c r="I6377" i="33"/>
  <c r="L6377" i="33"/>
  <c r="O6377" i="33"/>
  <c r="Q6377" i="33"/>
  <c r="R6377" i="33"/>
  <c r="S6377" i="33"/>
  <c r="C6378" i="33"/>
  <c r="H6378" i="33"/>
  <c r="I6378" i="33"/>
  <c r="L6378" i="33"/>
  <c r="O6378" i="33"/>
  <c r="Q6378" i="33"/>
  <c r="R6378" i="33"/>
  <c r="S6378" i="33"/>
  <c r="C6379" i="33"/>
  <c r="H6379" i="33"/>
  <c r="I6379" i="33"/>
  <c r="L6379" i="33"/>
  <c r="O6379" i="33"/>
  <c r="Q6379" i="33"/>
  <c r="R6379" i="33"/>
  <c r="S6379" i="33"/>
  <c r="C6380" i="33"/>
  <c r="H6380" i="33"/>
  <c r="I6380" i="33"/>
  <c r="L6380" i="33"/>
  <c r="O6380" i="33"/>
  <c r="Q6380" i="33"/>
  <c r="R6380" i="33"/>
  <c r="S6380" i="33"/>
  <c r="C6381" i="33"/>
  <c r="H6381" i="33"/>
  <c r="I6381" i="33"/>
  <c r="L6381" i="33"/>
  <c r="O6381" i="33"/>
  <c r="Q6381" i="33"/>
  <c r="R6381" i="33"/>
  <c r="S6381" i="33"/>
  <c r="C6382" i="33"/>
  <c r="H6382" i="33"/>
  <c r="I6382" i="33"/>
  <c r="L6382" i="33"/>
  <c r="O6382" i="33"/>
  <c r="Q6382" i="33"/>
  <c r="R6382" i="33"/>
  <c r="S6382" i="33"/>
  <c r="C6383" i="33"/>
  <c r="H6383" i="33"/>
  <c r="I6383" i="33"/>
  <c r="L6383" i="33"/>
  <c r="O6383" i="33"/>
  <c r="Q6383" i="33"/>
  <c r="R6383" i="33"/>
  <c r="S6383" i="33"/>
  <c r="C6384" i="33"/>
  <c r="H6384" i="33"/>
  <c r="I6384" i="33"/>
  <c r="L6384" i="33"/>
  <c r="O6384" i="33"/>
  <c r="Q6384" i="33"/>
  <c r="R6384" i="33"/>
  <c r="S6384" i="33"/>
  <c r="C6385" i="33"/>
  <c r="H6385" i="33"/>
  <c r="I6385" i="33"/>
  <c r="L6385" i="33"/>
  <c r="O6385" i="33"/>
  <c r="Q6385" i="33"/>
  <c r="R6385" i="33"/>
  <c r="S6385" i="33"/>
  <c r="C6386" i="33"/>
  <c r="H6386" i="33"/>
  <c r="I6386" i="33"/>
  <c r="L6386" i="33"/>
  <c r="O6386" i="33"/>
  <c r="Q6386" i="33"/>
  <c r="R6386" i="33"/>
  <c r="S6386" i="33"/>
  <c r="C6387" i="33"/>
  <c r="H6387" i="33"/>
  <c r="I6387" i="33"/>
  <c r="L6387" i="33"/>
  <c r="O6387" i="33"/>
  <c r="Q6387" i="33"/>
  <c r="R6387" i="33"/>
  <c r="S6387" i="33"/>
  <c r="C6388" i="33"/>
  <c r="H6388" i="33"/>
  <c r="I6388" i="33"/>
  <c r="L6388" i="33"/>
  <c r="O6388" i="33"/>
  <c r="Q6388" i="33"/>
  <c r="R6388" i="33"/>
  <c r="S6388" i="33"/>
  <c r="C6389" i="33"/>
  <c r="H6389" i="33"/>
  <c r="I6389" i="33"/>
  <c r="L6389" i="33"/>
  <c r="O6389" i="33"/>
  <c r="Q6389" i="33"/>
  <c r="R6389" i="33"/>
  <c r="S6389" i="33"/>
  <c r="C6390" i="33"/>
  <c r="H6390" i="33"/>
  <c r="I6390" i="33"/>
  <c r="L6390" i="33"/>
  <c r="O6390" i="33"/>
  <c r="Q6390" i="33"/>
  <c r="R6390" i="33"/>
  <c r="S6390" i="33"/>
  <c r="C6391" i="33"/>
  <c r="H6391" i="33"/>
  <c r="I6391" i="33"/>
  <c r="L6391" i="33"/>
  <c r="O6391" i="33"/>
  <c r="Q6391" i="33"/>
  <c r="R6391" i="33"/>
  <c r="S6391" i="33"/>
  <c r="C6392" i="33"/>
  <c r="H6392" i="33"/>
  <c r="I6392" i="33"/>
  <c r="L6392" i="33"/>
  <c r="O6392" i="33"/>
  <c r="Q6392" i="33"/>
  <c r="R6392" i="33"/>
  <c r="S6392" i="33"/>
  <c r="C6393" i="33"/>
  <c r="H6393" i="33"/>
  <c r="I6393" i="33"/>
  <c r="L6393" i="33"/>
  <c r="O6393" i="33"/>
  <c r="Q6393" i="33"/>
  <c r="R6393" i="33"/>
  <c r="S6393" i="33"/>
  <c r="C6394" i="33"/>
  <c r="H6394" i="33"/>
  <c r="I6394" i="33"/>
  <c r="L6394" i="33"/>
  <c r="O6394" i="33"/>
  <c r="Q6394" i="33"/>
  <c r="R6394" i="33"/>
  <c r="S6394" i="33"/>
  <c r="C6395" i="33"/>
  <c r="H6395" i="33"/>
  <c r="I6395" i="33"/>
  <c r="L6395" i="33"/>
  <c r="O6395" i="33"/>
  <c r="Q6395" i="33"/>
  <c r="R6395" i="33"/>
  <c r="S6395" i="33"/>
  <c r="C6396" i="33"/>
  <c r="H6396" i="33"/>
  <c r="I6396" i="33"/>
  <c r="L6396" i="33"/>
  <c r="O6396" i="33"/>
  <c r="Q6396" i="33"/>
  <c r="R6396" i="33"/>
  <c r="S6396" i="33"/>
  <c r="C6397" i="33"/>
  <c r="H6397" i="33"/>
  <c r="I6397" i="33"/>
  <c r="L6397" i="33"/>
  <c r="O6397" i="33"/>
  <c r="Q6397" i="33"/>
  <c r="R6397" i="33"/>
  <c r="S6397" i="33"/>
  <c r="C6398" i="33"/>
  <c r="H6398" i="33"/>
  <c r="I6398" i="33"/>
  <c r="L6398" i="33"/>
  <c r="O6398" i="33"/>
  <c r="Q6398" i="33"/>
  <c r="R6398" i="33"/>
  <c r="S6398" i="33"/>
  <c r="C6399" i="33"/>
  <c r="H6399" i="33"/>
  <c r="I6399" i="33"/>
  <c r="L6399" i="33"/>
  <c r="O6399" i="33"/>
  <c r="Q6399" i="33"/>
  <c r="R6399" i="33"/>
  <c r="S6399" i="33"/>
  <c r="C6400" i="33"/>
  <c r="H6400" i="33"/>
  <c r="I6400" i="33"/>
  <c r="L6400" i="33"/>
  <c r="O6400" i="33"/>
  <c r="Q6400" i="33"/>
  <c r="R6400" i="33"/>
  <c r="S6400" i="33"/>
  <c r="C6401" i="33"/>
  <c r="H6401" i="33"/>
  <c r="I6401" i="33"/>
  <c r="L6401" i="33"/>
  <c r="O6401" i="33"/>
  <c r="Q6401" i="33"/>
  <c r="R6401" i="33"/>
  <c r="S6401" i="33"/>
  <c r="C6402" i="33"/>
  <c r="H6402" i="33"/>
  <c r="I6402" i="33"/>
  <c r="L6402" i="33"/>
  <c r="O6402" i="33"/>
  <c r="Q6402" i="33"/>
  <c r="R6402" i="33"/>
  <c r="S6402" i="33"/>
  <c r="C6403" i="33"/>
  <c r="H6403" i="33"/>
  <c r="I6403" i="33"/>
  <c r="L6403" i="33"/>
  <c r="O6403" i="33"/>
  <c r="Q6403" i="33"/>
  <c r="R6403" i="33"/>
  <c r="S6403" i="33"/>
  <c r="C6404" i="33"/>
  <c r="H6404" i="33"/>
  <c r="I6404" i="33"/>
  <c r="L6404" i="33"/>
  <c r="O6404" i="33"/>
  <c r="Q6404" i="33"/>
  <c r="R6404" i="33"/>
  <c r="S6404" i="33"/>
  <c r="C6405" i="33"/>
  <c r="H6405" i="33"/>
  <c r="I6405" i="33"/>
  <c r="L6405" i="33"/>
  <c r="O6405" i="33"/>
  <c r="Q6405" i="33"/>
  <c r="R6405" i="33"/>
  <c r="S6405" i="33"/>
  <c r="C6406" i="33"/>
  <c r="H6406" i="33"/>
  <c r="I6406" i="33"/>
  <c r="L6406" i="33"/>
  <c r="O6406" i="33"/>
  <c r="Q6406" i="33"/>
  <c r="R6406" i="33"/>
  <c r="S6406" i="33"/>
  <c r="C6407" i="33"/>
  <c r="H6407" i="33"/>
  <c r="I6407" i="33"/>
  <c r="L6407" i="33"/>
  <c r="O6407" i="33"/>
  <c r="Q6407" i="33"/>
  <c r="R6407" i="33"/>
  <c r="S6407" i="33"/>
  <c r="C6408" i="33"/>
  <c r="H6408" i="33"/>
  <c r="I6408" i="33"/>
  <c r="L6408" i="33"/>
  <c r="O6408" i="33"/>
  <c r="Q6408" i="33"/>
  <c r="R6408" i="33"/>
  <c r="S6408" i="33"/>
  <c r="C6409" i="33"/>
  <c r="H6409" i="33"/>
  <c r="I6409" i="33"/>
  <c r="L6409" i="33"/>
  <c r="O6409" i="33"/>
  <c r="Q6409" i="33"/>
  <c r="R6409" i="33"/>
  <c r="S6409" i="33"/>
  <c r="C6410" i="33"/>
  <c r="H6410" i="33"/>
  <c r="I6410" i="33"/>
  <c r="L6410" i="33"/>
  <c r="O6410" i="33"/>
  <c r="Q6410" i="33"/>
  <c r="R6410" i="33"/>
  <c r="S6410" i="33"/>
  <c r="C6411" i="33"/>
  <c r="H6411" i="33"/>
  <c r="I6411" i="33"/>
  <c r="L6411" i="33"/>
  <c r="O6411" i="33"/>
  <c r="Q6411" i="33"/>
  <c r="R6411" i="33"/>
  <c r="S6411" i="33"/>
  <c r="C6412" i="33"/>
  <c r="H6412" i="33"/>
  <c r="I6412" i="33"/>
  <c r="L6412" i="33"/>
  <c r="O6412" i="33"/>
  <c r="Q6412" i="33"/>
  <c r="R6412" i="33"/>
  <c r="S6412" i="33"/>
  <c r="C6413" i="33"/>
  <c r="H6413" i="33"/>
  <c r="I6413" i="33"/>
  <c r="L6413" i="33"/>
  <c r="O6413" i="33"/>
  <c r="Q6413" i="33"/>
  <c r="R6413" i="33"/>
  <c r="S6413" i="33"/>
  <c r="C6414" i="33"/>
  <c r="H6414" i="33"/>
  <c r="I6414" i="33"/>
  <c r="L6414" i="33"/>
  <c r="O6414" i="33"/>
  <c r="Q6414" i="33"/>
  <c r="R6414" i="33"/>
  <c r="S6414" i="33"/>
  <c r="C6415" i="33"/>
  <c r="H6415" i="33"/>
  <c r="I6415" i="33"/>
  <c r="L6415" i="33"/>
  <c r="O6415" i="33"/>
  <c r="Q6415" i="33"/>
  <c r="R6415" i="33"/>
  <c r="S6415" i="33"/>
  <c r="C6416" i="33"/>
  <c r="H6416" i="33"/>
  <c r="I6416" i="33"/>
  <c r="L6416" i="33"/>
  <c r="O6416" i="33"/>
  <c r="Q6416" i="33"/>
  <c r="R6416" i="33"/>
  <c r="S6416" i="33"/>
  <c r="C6417" i="33"/>
  <c r="H6417" i="33"/>
  <c r="I6417" i="33"/>
  <c r="L6417" i="33"/>
  <c r="O6417" i="33"/>
  <c r="Q6417" i="33"/>
  <c r="R6417" i="33"/>
  <c r="S6417" i="33"/>
  <c r="C6418" i="33"/>
  <c r="H6418" i="33"/>
  <c r="I6418" i="33"/>
  <c r="L6418" i="33"/>
  <c r="O6418" i="33"/>
  <c r="Q6418" i="33"/>
  <c r="R6418" i="33"/>
  <c r="S6418" i="33"/>
  <c r="C6419" i="33"/>
  <c r="H6419" i="33"/>
  <c r="I6419" i="33"/>
  <c r="L6419" i="33"/>
  <c r="O6419" i="33"/>
  <c r="Q6419" i="33"/>
  <c r="R6419" i="33"/>
  <c r="S6419" i="33"/>
  <c r="C6420" i="33"/>
  <c r="H6420" i="33"/>
  <c r="I6420" i="33"/>
  <c r="L6420" i="33"/>
  <c r="O6420" i="33"/>
  <c r="Q6420" i="33"/>
  <c r="R6420" i="33"/>
  <c r="S6420" i="33"/>
  <c r="C6421" i="33"/>
  <c r="H6421" i="33"/>
  <c r="I6421" i="33"/>
  <c r="L6421" i="33"/>
  <c r="O6421" i="33"/>
  <c r="Q6421" i="33"/>
  <c r="R6421" i="33"/>
  <c r="S6421" i="33"/>
  <c r="C6422" i="33"/>
  <c r="H6422" i="33"/>
  <c r="I6422" i="33"/>
  <c r="L6422" i="33"/>
  <c r="O6422" i="33"/>
  <c r="Q6422" i="33"/>
  <c r="R6422" i="33"/>
  <c r="S6422" i="33"/>
  <c r="C6423" i="33"/>
  <c r="H6423" i="33"/>
  <c r="I6423" i="33"/>
  <c r="L6423" i="33"/>
  <c r="O6423" i="33"/>
  <c r="Q6423" i="33"/>
  <c r="R6423" i="33"/>
  <c r="S6423" i="33"/>
  <c r="C6424" i="33"/>
  <c r="H6424" i="33"/>
  <c r="I6424" i="33"/>
  <c r="L6424" i="33"/>
  <c r="O6424" i="33"/>
  <c r="Q6424" i="33"/>
  <c r="R6424" i="33"/>
  <c r="S6424" i="33"/>
  <c r="C6425" i="33"/>
  <c r="H6425" i="33"/>
  <c r="I6425" i="33"/>
  <c r="L6425" i="33"/>
  <c r="O6425" i="33"/>
  <c r="Q6425" i="33"/>
  <c r="R6425" i="33"/>
  <c r="S6425" i="33"/>
  <c r="C6426" i="33"/>
  <c r="H6426" i="33"/>
  <c r="I6426" i="33"/>
  <c r="L6426" i="33"/>
  <c r="O6426" i="33"/>
  <c r="Q6426" i="33"/>
  <c r="R6426" i="33"/>
  <c r="S6426" i="33"/>
  <c r="C6427" i="33"/>
  <c r="H6427" i="33"/>
  <c r="I6427" i="33"/>
  <c r="L6427" i="33"/>
  <c r="O6427" i="33"/>
  <c r="Q6427" i="33"/>
  <c r="R6427" i="33"/>
  <c r="S6427" i="33"/>
  <c r="C6428" i="33"/>
  <c r="H6428" i="33"/>
  <c r="I6428" i="33"/>
  <c r="L6428" i="33"/>
  <c r="O6428" i="33"/>
  <c r="Q6428" i="33"/>
  <c r="R6428" i="33"/>
  <c r="S6428" i="33"/>
  <c r="C6429" i="33"/>
  <c r="H6429" i="33"/>
  <c r="I6429" i="33"/>
  <c r="L6429" i="33"/>
  <c r="O6429" i="33"/>
  <c r="Q6429" i="33"/>
  <c r="R6429" i="33"/>
  <c r="S6429" i="33"/>
  <c r="C6430" i="33"/>
  <c r="H6430" i="33"/>
  <c r="I6430" i="33"/>
  <c r="L6430" i="33"/>
  <c r="O6430" i="33"/>
  <c r="Q6430" i="33"/>
  <c r="R6430" i="33"/>
  <c r="S6430" i="33"/>
  <c r="C6431" i="33"/>
  <c r="H6431" i="33"/>
  <c r="I6431" i="33"/>
  <c r="L6431" i="33"/>
  <c r="O6431" i="33"/>
  <c r="Q6431" i="33"/>
  <c r="R6431" i="33"/>
  <c r="S6431" i="33"/>
  <c r="C6432" i="33"/>
  <c r="H6432" i="33"/>
  <c r="I6432" i="33"/>
  <c r="L6432" i="33"/>
  <c r="O6432" i="33"/>
  <c r="Q6432" i="33"/>
  <c r="R6432" i="33"/>
  <c r="S6432" i="33"/>
  <c r="C6433" i="33"/>
  <c r="H6433" i="33"/>
  <c r="I6433" i="33"/>
  <c r="L6433" i="33"/>
  <c r="O6433" i="33"/>
  <c r="Q6433" i="33"/>
  <c r="R6433" i="33"/>
  <c r="S6433" i="33"/>
  <c r="C6434" i="33"/>
  <c r="H6434" i="33"/>
  <c r="I6434" i="33"/>
  <c r="L6434" i="33"/>
  <c r="O6434" i="33"/>
  <c r="Q6434" i="33"/>
  <c r="R6434" i="33"/>
  <c r="S6434" i="33"/>
  <c r="C6435" i="33"/>
  <c r="H6435" i="33"/>
  <c r="I6435" i="33"/>
  <c r="L6435" i="33"/>
  <c r="O6435" i="33"/>
  <c r="Q6435" i="33"/>
  <c r="R6435" i="33"/>
  <c r="S6435" i="33"/>
  <c r="C6436" i="33"/>
  <c r="H6436" i="33"/>
  <c r="I6436" i="33"/>
  <c r="L6436" i="33"/>
  <c r="O6436" i="33"/>
  <c r="Q6436" i="33"/>
  <c r="R6436" i="33"/>
  <c r="S6436" i="33"/>
  <c r="C6437" i="33"/>
  <c r="H6437" i="33"/>
  <c r="I6437" i="33"/>
  <c r="L6437" i="33"/>
  <c r="O6437" i="33"/>
  <c r="Q6437" i="33"/>
  <c r="R6437" i="33"/>
  <c r="S6437" i="33"/>
  <c r="C6438" i="33"/>
  <c r="H6438" i="33"/>
  <c r="I6438" i="33"/>
  <c r="L6438" i="33"/>
  <c r="O6438" i="33"/>
  <c r="Q6438" i="33"/>
  <c r="R6438" i="33"/>
  <c r="S6438" i="33"/>
  <c r="C6439" i="33"/>
  <c r="H6439" i="33"/>
  <c r="I6439" i="33"/>
  <c r="L6439" i="33"/>
  <c r="O6439" i="33"/>
  <c r="Q6439" i="33"/>
  <c r="R6439" i="33"/>
  <c r="S6439" i="33"/>
  <c r="C6440" i="33"/>
  <c r="H6440" i="33"/>
  <c r="I6440" i="33"/>
  <c r="L6440" i="33"/>
  <c r="O6440" i="33"/>
  <c r="Q6440" i="33"/>
  <c r="R6440" i="33"/>
  <c r="S6440" i="33"/>
  <c r="C6441" i="33"/>
  <c r="H6441" i="33"/>
  <c r="I6441" i="33"/>
  <c r="L6441" i="33"/>
  <c r="O6441" i="33"/>
  <c r="Q6441" i="33"/>
  <c r="R6441" i="33"/>
  <c r="S6441" i="33"/>
  <c r="C6442" i="33"/>
  <c r="H6442" i="33"/>
  <c r="I6442" i="33"/>
  <c r="L6442" i="33"/>
  <c r="O6442" i="33"/>
  <c r="Q6442" i="33"/>
  <c r="R6442" i="33"/>
  <c r="S6442" i="33"/>
  <c r="C6443" i="33"/>
  <c r="H6443" i="33"/>
  <c r="I6443" i="33"/>
  <c r="L6443" i="33"/>
  <c r="O6443" i="33"/>
  <c r="Q6443" i="33"/>
  <c r="R6443" i="33"/>
  <c r="S6443" i="33"/>
  <c r="C6444" i="33"/>
  <c r="H6444" i="33"/>
  <c r="I6444" i="33"/>
  <c r="L6444" i="33"/>
  <c r="O6444" i="33"/>
  <c r="Q6444" i="33"/>
  <c r="R6444" i="33"/>
  <c r="S6444" i="33"/>
  <c r="C6445" i="33"/>
  <c r="H6445" i="33"/>
  <c r="I6445" i="33"/>
  <c r="L6445" i="33"/>
  <c r="O6445" i="33"/>
  <c r="Q6445" i="33"/>
  <c r="R6445" i="33"/>
  <c r="S6445" i="33"/>
  <c r="C6446" i="33"/>
  <c r="H6446" i="33"/>
  <c r="I6446" i="33"/>
  <c r="L6446" i="33"/>
  <c r="O6446" i="33"/>
  <c r="Q6446" i="33"/>
  <c r="R6446" i="33"/>
  <c r="S6446" i="33"/>
  <c r="C6447" i="33"/>
  <c r="H6447" i="33"/>
  <c r="I6447" i="33"/>
  <c r="L6447" i="33"/>
  <c r="O6447" i="33"/>
  <c r="Q6447" i="33"/>
  <c r="R6447" i="33"/>
  <c r="S6447" i="33"/>
  <c r="C6448" i="33"/>
  <c r="H6448" i="33"/>
  <c r="I6448" i="33"/>
  <c r="L6448" i="33"/>
  <c r="O6448" i="33"/>
  <c r="Q6448" i="33"/>
  <c r="R6448" i="33"/>
  <c r="S6448" i="33"/>
  <c r="C6449" i="33"/>
  <c r="H6449" i="33"/>
  <c r="I6449" i="33"/>
  <c r="L6449" i="33"/>
  <c r="O6449" i="33"/>
  <c r="Q6449" i="33"/>
  <c r="R6449" i="33"/>
  <c r="S6449" i="33"/>
  <c r="C6450" i="33"/>
  <c r="H6450" i="33"/>
  <c r="I6450" i="33"/>
  <c r="L6450" i="33"/>
  <c r="O6450" i="33"/>
  <c r="Q6450" i="33"/>
  <c r="R6450" i="33"/>
  <c r="S6450" i="33"/>
  <c r="C6451" i="33"/>
  <c r="H6451" i="33"/>
  <c r="I6451" i="33"/>
  <c r="L6451" i="33"/>
  <c r="O6451" i="33"/>
  <c r="Q6451" i="33"/>
  <c r="R6451" i="33"/>
  <c r="S6451" i="33"/>
  <c r="C6452" i="33"/>
  <c r="H6452" i="33"/>
  <c r="I6452" i="33"/>
  <c r="L6452" i="33"/>
  <c r="O6452" i="33"/>
  <c r="Q6452" i="33"/>
  <c r="R6452" i="33"/>
  <c r="S6452" i="33"/>
  <c r="C6453" i="33"/>
  <c r="H6453" i="33"/>
  <c r="I6453" i="33"/>
  <c r="L6453" i="33"/>
  <c r="O6453" i="33"/>
  <c r="Q6453" i="33"/>
  <c r="R6453" i="33"/>
  <c r="S6453" i="33"/>
  <c r="C6454" i="33"/>
  <c r="H6454" i="33"/>
  <c r="I6454" i="33"/>
  <c r="L6454" i="33"/>
  <c r="O6454" i="33"/>
  <c r="Q6454" i="33"/>
  <c r="R6454" i="33"/>
  <c r="S6454" i="33"/>
  <c r="C6455" i="33"/>
  <c r="H6455" i="33"/>
  <c r="I6455" i="33"/>
  <c r="L6455" i="33"/>
  <c r="O6455" i="33"/>
  <c r="Q6455" i="33"/>
  <c r="R6455" i="33"/>
  <c r="S6455" i="33"/>
  <c r="C6456" i="33"/>
  <c r="H6456" i="33"/>
  <c r="I6456" i="33"/>
  <c r="L6456" i="33"/>
  <c r="O6456" i="33"/>
  <c r="Q6456" i="33"/>
  <c r="R6456" i="33"/>
  <c r="S6456" i="33"/>
  <c r="C6457" i="33"/>
  <c r="H6457" i="33"/>
  <c r="I6457" i="33"/>
  <c r="L6457" i="33"/>
  <c r="O6457" i="33"/>
  <c r="Q6457" i="33"/>
  <c r="R6457" i="33"/>
  <c r="S6457" i="33"/>
  <c r="C6458" i="33"/>
  <c r="H6458" i="33"/>
  <c r="I6458" i="33"/>
  <c r="L6458" i="33"/>
  <c r="O6458" i="33"/>
  <c r="Q6458" i="33"/>
  <c r="R6458" i="33"/>
  <c r="S6458" i="33"/>
  <c r="C6459" i="33"/>
  <c r="H6459" i="33"/>
  <c r="I6459" i="33"/>
  <c r="L6459" i="33"/>
  <c r="O6459" i="33"/>
  <c r="Q6459" i="33"/>
  <c r="R6459" i="33"/>
  <c r="S6459" i="33"/>
  <c r="C6460" i="33"/>
  <c r="H6460" i="33"/>
  <c r="I6460" i="33"/>
  <c r="L6460" i="33"/>
  <c r="O6460" i="33"/>
  <c r="Q6460" i="33"/>
  <c r="R6460" i="33"/>
  <c r="S6460" i="33"/>
  <c r="C6461" i="33"/>
  <c r="H6461" i="33"/>
  <c r="I6461" i="33"/>
  <c r="L6461" i="33"/>
  <c r="O6461" i="33"/>
  <c r="Q6461" i="33"/>
  <c r="R6461" i="33"/>
  <c r="S6461" i="33"/>
  <c r="C6462" i="33"/>
  <c r="H6462" i="33"/>
  <c r="I6462" i="33"/>
  <c r="L6462" i="33"/>
  <c r="O6462" i="33"/>
  <c r="Q6462" i="33"/>
  <c r="R6462" i="33"/>
  <c r="S6462" i="33"/>
  <c r="C6463" i="33"/>
  <c r="H6463" i="33"/>
  <c r="I6463" i="33"/>
  <c r="L6463" i="33"/>
  <c r="O6463" i="33"/>
  <c r="Q6463" i="33"/>
  <c r="R6463" i="33"/>
  <c r="S6463" i="33"/>
  <c r="C6464" i="33"/>
  <c r="H6464" i="33"/>
  <c r="I6464" i="33"/>
  <c r="L6464" i="33"/>
  <c r="O6464" i="33"/>
  <c r="Q6464" i="33"/>
  <c r="R6464" i="33"/>
  <c r="S6464" i="33"/>
  <c r="C6465" i="33"/>
  <c r="H6465" i="33"/>
  <c r="I6465" i="33"/>
  <c r="L6465" i="33"/>
  <c r="O6465" i="33"/>
  <c r="Q6465" i="33"/>
  <c r="R6465" i="33"/>
  <c r="S6465" i="33"/>
  <c r="C6466" i="33"/>
  <c r="H6466" i="33"/>
  <c r="I6466" i="33"/>
  <c r="L6466" i="33"/>
  <c r="O6466" i="33"/>
  <c r="Q6466" i="33"/>
  <c r="R6466" i="33"/>
  <c r="S6466" i="33"/>
  <c r="C6467" i="33"/>
  <c r="H6467" i="33"/>
  <c r="I6467" i="33"/>
  <c r="L6467" i="33"/>
  <c r="O6467" i="33"/>
  <c r="Q6467" i="33"/>
  <c r="R6467" i="33"/>
  <c r="S6467" i="33"/>
  <c r="C6468" i="33"/>
  <c r="H6468" i="33"/>
  <c r="I6468" i="33"/>
  <c r="L6468" i="33"/>
  <c r="O6468" i="33"/>
  <c r="Q6468" i="33"/>
  <c r="R6468" i="33"/>
  <c r="S6468" i="33"/>
  <c r="C6469" i="33"/>
  <c r="H6469" i="33"/>
  <c r="I6469" i="33"/>
  <c r="L6469" i="33"/>
  <c r="O6469" i="33"/>
  <c r="Q6469" i="33"/>
  <c r="R6469" i="33"/>
  <c r="S6469" i="33"/>
  <c r="C6470" i="33"/>
  <c r="H6470" i="33"/>
  <c r="I6470" i="33"/>
  <c r="L6470" i="33"/>
  <c r="O6470" i="33"/>
  <c r="Q6470" i="33"/>
  <c r="R6470" i="33"/>
  <c r="S6470" i="33"/>
  <c r="C6471" i="33"/>
  <c r="H6471" i="33"/>
  <c r="I6471" i="33"/>
  <c r="L6471" i="33"/>
  <c r="O6471" i="33"/>
  <c r="Q6471" i="33"/>
  <c r="R6471" i="33"/>
  <c r="S6471" i="33"/>
  <c r="C6472" i="33"/>
  <c r="H6472" i="33"/>
  <c r="I6472" i="33"/>
  <c r="L6472" i="33"/>
  <c r="O6472" i="33"/>
  <c r="Q6472" i="33"/>
  <c r="R6472" i="33"/>
  <c r="S6472" i="33"/>
  <c r="C6473" i="33"/>
  <c r="H6473" i="33"/>
  <c r="I6473" i="33"/>
  <c r="L6473" i="33"/>
  <c r="O6473" i="33"/>
  <c r="Q6473" i="33"/>
  <c r="R6473" i="33"/>
  <c r="S6473" i="33"/>
  <c r="C6474" i="33"/>
  <c r="H6474" i="33"/>
  <c r="I6474" i="33"/>
  <c r="L6474" i="33"/>
  <c r="O6474" i="33"/>
  <c r="Q6474" i="33"/>
  <c r="R6474" i="33"/>
  <c r="S6474" i="33"/>
  <c r="C6475" i="33"/>
  <c r="H6475" i="33"/>
  <c r="I6475" i="33"/>
  <c r="L6475" i="33"/>
  <c r="O6475" i="33"/>
  <c r="Q6475" i="33"/>
  <c r="R6475" i="33"/>
  <c r="S6475" i="33"/>
  <c r="C6476" i="33"/>
  <c r="H6476" i="33"/>
  <c r="I6476" i="33"/>
  <c r="L6476" i="33"/>
  <c r="O6476" i="33"/>
  <c r="Q6476" i="33"/>
  <c r="R6476" i="33"/>
  <c r="S6476" i="33"/>
  <c r="C6477" i="33"/>
  <c r="H6477" i="33"/>
  <c r="I6477" i="33"/>
  <c r="L6477" i="33"/>
  <c r="O6477" i="33"/>
  <c r="Q6477" i="33"/>
  <c r="R6477" i="33"/>
  <c r="S6477" i="33"/>
  <c r="C6478" i="33"/>
  <c r="H6478" i="33"/>
  <c r="I6478" i="33"/>
  <c r="L6478" i="33"/>
  <c r="O6478" i="33"/>
  <c r="Q6478" i="33"/>
  <c r="R6478" i="33"/>
  <c r="S6478" i="33"/>
  <c r="C6479" i="33"/>
  <c r="H6479" i="33"/>
  <c r="I6479" i="33"/>
  <c r="L6479" i="33"/>
  <c r="O6479" i="33"/>
  <c r="Q6479" i="33"/>
  <c r="R6479" i="33"/>
  <c r="S6479" i="33"/>
  <c r="C6480" i="33"/>
  <c r="H6480" i="33"/>
  <c r="I6480" i="33"/>
  <c r="L6480" i="33"/>
  <c r="O6480" i="33"/>
  <c r="Q6480" i="33"/>
  <c r="R6480" i="33"/>
  <c r="S6480" i="33"/>
  <c r="C6481" i="33"/>
  <c r="H6481" i="33"/>
  <c r="I6481" i="33"/>
  <c r="L6481" i="33"/>
  <c r="O6481" i="33"/>
  <c r="Q6481" i="33"/>
  <c r="R6481" i="33"/>
  <c r="S6481" i="33"/>
  <c r="C6482" i="33"/>
  <c r="H6482" i="33"/>
  <c r="I6482" i="33"/>
  <c r="L6482" i="33"/>
  <c r="O6482" i="33"/>
  <c r="Q6482" i="33"/>
  <c r="R6482" i="33"/>
  <c r="S6482" i="33"/>
  <c r="C6483" i="33"/>
  <c r="H6483" i="33"/>
  <c r="I6483" i="33"/>
  <c r="L6483" i="33"/>
  <c r="O6483" i="33"/>
  <c r="Q6483" i="33"/>
  <c r="R6483" i="33"/>
  <c r="S6483" i="33"/>
  <c r="C6484" i="33"/>
  <c r="H6484" i="33"/>
  <c r="I6484" i="33"/>
  <c r="L6484" i="33"/>
  <c r="O6484" i="33"/>
  <c r="Q6484" i="33"/>
  <c r="R6484" i="33"/>
  <c r="S6484" i="33"/>
  <c r="C6485" i="33"/>
  <c r="H6485" i="33"/>
  <c r="I6485" i="33"/>
  <c r="L6485" i="33"/>
  <c r="O6485" i="33"/>
  <c r="Q6485" i="33"/>
  <c r="R6485" i="33"/>
  <c r="S6485" i="33"/>
  <c r="C6486" i="33"/>
  <c r="H6486" i="33"/>
  <c r="I6486" i="33"/>
  <c r="L6486" i="33"/>
  <c r="O6486" i="33"/>
  <c r="Q6486" i="33"/>
  <c r="R6486" i="33"/>
  <c r="S6486" i="33"/>
  <c r="C6487" i="33"/>
  <c r="H6487" i="33"/>
  <c r="I6487" i="33"/>
  <c r="L6487" i="33"/>
  <c r="O6487" i="33"/>
  <c r="Q6487" i="33"/>
  <c r="R6487" i="33"/>
  <c r="S6487" i="33"/>
  <c r="C6488" i="33"/>
  <c r="H6488" i="33"/>
  <c r="I6488" i="33"/>
  <c r="L6488" i="33"/>
  <c r="O6488" i="33"/>
  <c r="Q6488" i="33"/>
  <c r="R6488" i="33"/>
  <c r="S6488" i="33"/>
  <c r="C6489" i="33"/>
  <c r="H6489" i="33"/>
  <c r="I6489" i="33"/>
  <c r="L6489" i="33"/>
  <c r="O6489" i="33"/>
  <c r="Q6489" i="33"/>
  <c r="R6489" i="33"/>
  <c r="S6489" i="33"/>
  <c r="C6490" i="33"/>
  <c r="H6490" i="33"/>
  <c r="I6490" i="33"/>
  <c r="L6490" i="33"/>
  <c r="O6490" i="33"/>
  <c r="Q6490" i="33"/>
  <c r="R6490" i="33"/>
  <c r="S6490" i="33"/>
  <c r="C6491" i="33"/>
  <c r="H6491" i="33"/>
  <c r="I6491" i="33"/>
  <c r="L6491" i="33"/>
  <c r="O6491" i="33"/>
  <c r="Q6491" i="33"/>
  <c r="R6491" i="33"/>
  <c r="S6491" i="33"/>
  <c r="C6492" i="33"/>
  <c r="H6492" i="33"/>
  <c r="I6492" i="33"/>
  <c r="L6492" i="33"/>
  <c r="O6492" i="33"/>
  <c r="Q6492" i="33"/>
  <c r="R6492" i="33"/>
  <c r="S6492" i="33"/>
  <c r="C6493" i="33"/>
  <c r="H6493" i="33"/>
  <c r="I6493" i="33"/>
  <c r="L6493" i="33"/>
  <c r="O6493" i="33"/>
  <c r="Q6493" i="33"/>
  <c r="R6493" i="33"/>
  <c r="S6493" i="33"/>
  <c r="C6494" i="33"/>
  <c r="H6494" i="33"/>
  <c r="I6494" i="33"/>
  <c r="L6494" i="33"/>
  <c r="O6494" i="33"/>
  <c r="Q6494" i="33"/>
  <c r="R6494" i="33"/>
  <c r="S6494" i="33"/>
  <c r="C6495" i="33"/>
  <c r="H6495" i="33"/>
  <c r="I6495" i="33"/>
  <c r="L6495" i="33"/>
  <c r="O6495" i="33"/>
  <c r="Q6495" i="33"/>
  <c r="R6495" i="33"/>
  <c r="S6495" i="33"/>
  <c r="C6496" i="33"/>
  <c r="H6496" i="33"/>
  <c r="I6496" i="33"/>
  <c r="L6496" i="33"/>
  <c r="O6496" i="33"/>
  <c r="Q6496" i="33"/>
  <c r="R6496" i="33"/>
  <c r="S6496" i="33"/>
  <c r="C6497" i="33"/>
  <c r="H6497" i="33"/>
  <c r="I6497" i="33"/>
  <c r="L6497" i="33"/>
  <c r="O6497" i="33"/>
  <c r="Q6497" i="33"/>
  <c r="R6497" i="33"/>
  <c r="S6497" i="33"/>
  <c r="C6498" i="33"/>
  <c r="H6498" i="33"/>
  <c r="I6498" i="33"/>
  <c r="L6498" i="33"/>
  <c r="O6498" i="33"/>
  <c r="Q6498" i="33"/>
  <c r="R6498" i="33"/>
  <c r="S6498" i="33"/>
  <c r="C6499" i="33"/>
  <c r="H6499" i="33"/>
  <c r="I6499" i="33"/>
  <c r="L6499" i="33"/>
  <c r="O6499" i="33"/>
  <c r="Q6499" i="33"/>
  <c r="R6499" i="33"/>
  <c r="S6499" i="33"/>
  <c r="C6500" i="33"/>
  <c r="H6500" i="33"/>
  <c r="I6500" i="33"/>
  <c r="L6500" i="33"/>
  <c r="O6500" i="33"/>
  <c r="Q6500" i="33"/>
  <c r="R6500" i="33"/>
  <c r="S6500" i="33"/>
  <c r="C6501" i="33"/>
  <c r="H6501" i="33"/>
  <c r="I6501" i="33"/>
  <c r="L6501" i="33"/>
  <c r="O6501" i="33"/>
  <c r="Q6501" i="33"/>
  <c r="R6501" i="33"/>
  <c r="S6501" i="33"/>
  <c r="C6502" i="33"/>
  <c r="H6502" i="33"/>
  <c r="I6502" i="33"/>
  <c r="L6502" i="33"/>
  <c r="O6502" i="33"/>
  <c r="Q6502" i="33"/>
  <c r="R6502" i="33"/>
  <c r="S6502" i="33"/>
  <c r="C6503" i="33"/>
  <c r="H6503" i="33"/>
  <c r="I6503" i="33"/>
  <c r="L6503" i="33"/>
  <c r="O6503" i="33"/>
  <c r="Q6503" i="33"/>
  <c r="R6503" i="33"/>
  <c r="S6503" i="33"/>
  <c r="C6504" i="33"/>
  <c r="H6504" i="33"/>
  <c r="I6504" i="33"/>
  <c r="L6504" i="33"/>
  <c r="O6504" i="33"/>
  <c r="Q6504" i="33"/>
  <c r="R6504" i="33"/>
  <c r="S6504" i="33"/>
  <c r="C6505" i="33"/>
  <c r="H6505" i="33"/>
  <c r="I6505" i="33"/>
  <c r="L6505" i="33"/>
  <c r="O6505" i="33"/>
  <c r="Q6505" i="33"/>
  <c r="R6505" i="33"/>
  <c r="S6505" i="33"/>
  <c r="C6506" i="33"/>
  <c r="H6506" i="33"/>
  <c r="I6506" i="33"/>
  <c r="L6506" i="33"/>
  <c r="O6506" i="33"/>
  <c r="Q6506" i="33"/>
  <c r="R6506" i="33"/>
  <c r="S6506" i="33"/>
  <c r="C6507" i="33"/>
  <c r="H6507" i="33"/>
  <c r="I6507" i="33"/>
  <c r="L6507" i="33"/>
  <c r="O6507" i="33"/>
  <c r="Q6507" i="33"/>
  <c r="R6507" i="33"/>
  <c r="S6507" i="33"/>
  <c r="C6508" i="33"/>
  <c r="H6508" i="33"/>
  <c r="I6508" i="33"/>
  <c r="L6508" i="33"/>
  <c r="O6508" i="33"/>
  <c r="Q6508" i="33"/>
  <c r="R6508" i="33"/>
  <c r="S6508" i="33"/>
  <c r="C6509" i="33"/>
  <c r="H6509" i="33"/>
  <c r="I6509" i="33"/>
  <c r="L6509" i="33"/>
  <c r="O6509" i="33"/>
  <c r="Q6509" i="33"/>
  <c r="R6509" i="33"/>
  <c r="S6509" i="33"/>
  <c r="C6510" i="33"/>
  <c r="H6510" i="33"/>
  <c r="I6510" i="33"/>
  <c r="L6510" i="33"/>
  <c r="O6510" i="33"/>
  <c r="Q6510" i="33"/>
  <c r="R6510" i="33"/>
  <c r="S6510" i="33"/>
  <c r="C6511" i="33"/>
  <c r="H6511" i="33"/>
  <c r="I6511" i="33"/>
  <c r="L6511" i="33"/>
  <c r="O6511" i="33"/>
  <c r="Q6511" i="33"/>
  <c r="R6511" i="33"/>
  <c r="S6511" i="33"/>
  <c r="C6512" i="33"/>
  <c r="H6512" i="33"/>
  <c r="I6512" i="33"/>
  <c r="L6512" i="33"/>
  <c r="O6512" i="33"/>
  <c r="Q6512" i="33"/>
  <c r="R6512" i="33"/>
  <c r="S6512" i="33"/>
  <c r="C6513" i="33"/>
  <c r="H6513" i="33"/>
  <c r="I6513" i="33"/>
  <c r="L6513" i="33"/>
  <c r="O6513" i="33"/>
  <c r="Q6513" i="33"/>
  <c r="R6513" i="33"/>
  <c r="S6513" i="33"/>
  <c r="C6514" i="33"/>
  <c r="H6514" i="33"/>
  <c r="I6514" i="33"/>
  <c r="L6514" i="33"/>
  <c r="O6514" i="33"/>
  <c r="Q6514" i="33"/>
  <c r="R6514" i="33"/>
  <c r="S6514" i="33"/>
  <c r="C6515" i="33"/>
  <c r="H6515" i="33"/>
  <c r="I6515" i="33"/>
  <c r="L6515" i="33"/>
  <c r="O6515" i="33"/>
  <c r="Q6515" i="33"/>
  <c r="R6515" i="33"/>
  <c r="S6515" i="33"/>
  <c r="C6516" i="33"/>
  <c r="H6516" i="33"/>
  <c r="I6516" i="33"/>
  <c r="L6516" i="33"/>
  <c r="O6516" i="33"/>
  <c r="Q6516" i="33"/>
  <c r="R6516" i="33"/>
  <c r="S6516" i="33"/>
  <c r="C6517" i="33"/>
  <c r="H6517" i="33"/>
  <c r="I6517" i="33"/>
  <c r="L6517" i="33"/>
  <c r="O6517" i="33"/>
  <c r="Q6517" i="33"/>
  <c r="R6517" i="33"/>
  <c r="S6517" i="33"/>
  <c r="C6518" i="33"/>
  <c r="H6518" i="33"/>
  <c r="I6518" i="33"/>
  <c r="L6518" i="33"/>
  <c r="O6518" i="33"/>
  <c r="Q6518" i="33"/>
  <c r="R6518" i="33"/>
  <c r="S6518" i="33"/>
  <c r="C6519" i="33"/>
  <c r="H6519" i="33"/>
  <c r="I6519" i="33"/>
  <c r="L6519" i="33"/>
  <c r="O6519" i="33"/>
  <c r="Q6519" i="33"/>
  <c r="R6519" i="33"/>
  <c r="S6519" i="33"/>
  <c r="C6520" i="33"/>
  <c r="H6520" i="33"/>
  <c r="I6520" i="33"/>
  <c r="L6520" i="33"/>
  <c r="O6520" i="33"/>
  <c r="Q6520" i="33"/>
  <c r="R6520" i="33"/>
  <c r="S6520" i="33"/>
  <c r="C6521" i="33"/>
  <c r="H6521" i="33"/>
  <c r="I6521" i="33"/>
  <c r="L6521" i="33"/>
  <c r="O6521" i="33"/>
  <c r="Q6521" i="33"/>
  <c r="R6521" i="33"/>
  <c r="S6521" i="33"/>
  <c r="C6522" i="33"/>
  <c r="H6522" i="33"/>
  <c r="I6522" i="33"/>
  <c r="L6522" i="33"/>
  <c r="O6522" i="33"/>
  <c r="Q6522" i="33"/>
  <c r="R6522" i="33"/>
  <c r="S6522" i="33"/>
  <c r="C6523" i="33"/>
  <c r="H6523" i="33"/>
  <c r="I6523" i="33"/>
  <c r="L6523" i="33"/>
  <c r="O6523" i="33"/>
  <c r="Q6523" i="33"/>
  <c r="R6523" i="33"/>
  <c r="S6523" i="33"/>
  <c r="C6524" i="33"/>
  <c r="H6524" i="33"/>
  <c r="I6524" i="33"/>
  <c r="L6524" i="33"/>
  <c r="O6524" i="33"/>
  <c r="Q6524" i="33"/>
  <c r="R6524" i="33"/>
  <c r="S6524" i="33"/>
  <c r="C6525" i="33"/>
  <c r="H6525" i="33"/>
  <c r="I6525" i="33"/>
  <c r="L6525" i="33"/>
  <c r="O6525" i="33"/>
  <c r="Q6525" i="33"/>
  <c r="R6525" i="33"/>
  <c r="S6525" i="33"/>
  <c r="C6526" i="33"/>
  <c r="H6526" i="33"/>
  <c r="I6526" i="33"/>
  <c r="L6526" i="33"/>
  <c r="O6526" i="33"/>
  <c r="Q6526" i="33"/>
  <c r="R6526" i="33"/>
  <c r="S6526" i="33"/>
  <c r="C6527" i="33"/>
  <c r="H6527" i="33"/>
  <c r="I6527" i="33"/>
  <c r="L6527" i="33"/>
  <c r="O6527" i="33"/>
  <c r="Q6527" i="33"/>
  <c r="R6527" i="33"/>
  <c r="S6527" i="33"/>
  <c r="C6528" i="33"/>
  <c r="H6528" i="33"/>
  <c r="I6528" i="33"/>
  <c r="L6528" i="33"/>
  <c r="O6528" i="33"/>
  <c r="Q6528" i="33"/>
  <c r="R6528" i="33"/>
  <c r="S6528" i="33"/>
  <c r="C6529" i="33"/>
  <c r="H6529" i="33"/>
  <c r="I6529" i="33"/>
  <c r="L6529" i="33"/>
  <c r="O6529" i="33"/>
  <c r="Q6529" i="33"/>
  <c r="R6529" i="33"/>
  <c r="S6529" i="33"/>
  <c r="C6530" i="33"/>
  <c r="H6530" i="33"/>
  <c r="I6530" i="33"/>
  <c r="L6530" i="33"/>
  <c r="O6530" i="33"/>
  <c r="Q6530" i="33"/>
  <c r="R6530" i="33"/>
  <c r="S6530" i="33"/>
  <c r="C6531" i="33"/>
  <c r="H6531" i="33"/>
  <c r="I6531" i="33"/>
  <c r="L6531" i="33"/>
  <c r="O6531" i="33"/>
  <c r="Q6531" i="33"/>
  <c r="R6531" i="33"/>
  <c r="S6531" i="33"/>
  <c r="C6532" i="33"/>
  <c r="H6532" i="33"/>
  <c r="I6532" i="33"/>
  <c r="L6532" i="33"/>
  <c r="O6532" i="33"/>
  <c r="Q6532" i="33"/>
  <c r="R6532" i="33"/>
  <c r="S6532" i="33"/>
  <c r="C6533" i="33"/>
  <c r="H6533" i="33"/>
  <c r="I6533" i="33"/>
  <c r="L6533" i="33"/>
  <c r="O6533" i="33"/>
  <c r="Q6533" i="33"/>
  <c r="R6533" i="33"/>
  <c r="S6533" i="33"/>
  <c r="C6534" i="33"/>
  <c r="H6534" i="33"/>
  <c r="I6534" i="33"/>
  <c r="L6534" i="33"/>
  <c r="O6534" i="33"/>
  <c r="Q6534" i="33"/>
  <c r="R6534" i="33"/>
  <c r="S6534" i="33"/>
  <c r="C6535" i="33"/>
  <c r="H6535" i="33"/>
  <c r="I6535" i="33"/>
  <c r="L6535" i="33"/>
  <c r="O6535" i="33"/>
  <c r="Q6535" i="33"/>
  <c r="R6535" i="33"/>
  <c r="S6535" i="33"/>
  <c r="C6536" i="33"/>
  <c r="H6536" i="33"/>
  <c r="I6536" i="33"/>
  <c r="L6536" i="33"/>
  <c r="O6536" i="33"/>
  <c r="Q6536" i="33"/>
  <c r="R6536" i="33"/>
  <c r="S6536" i="33"/>
  <c r="C6537" i="33"/>
  <c r="H6537" i="33"/>
  <c r="I6537" i="33"/>
  <c r="L6537" i="33"/>
  <c r="O6537" i="33"/>
  <c r="Q6537" i="33"/>
  <c r="R6537" i="33"/>
  <c r="S6537" i="33"/>
  <c r="C6538" i="33"/>
  <c r="H6538" i="33"/>
  <c r="I6538" i="33"/>
  <c r="L6538" i="33"/>
  <c r="O6538" i="33"/>
  <c r="Q6538" i="33"/>
  <c r="R6538" i="33"/>
  <c r="S6538" i="33"/>
  <c r="C6539" i="33"/>
  <c r="H6539" i="33"/>
  <c r="I6539" i="33"/>
  <c r="L6539" i="33"/>
  <c r="O6539" i="33"/>
  <c r="Q6539" i="33"/>
  <c r="R6539" i="33"/>
  <c r="S6539" i="33"/>
  <c r="C6540" i="33"/>
  <c r="H6540" i="33"/>
  <c r="I6540" i="33"/>
  <c r="L6540" i="33"/>
  <c r="O6540" i="33"/>
  <c r="Q6540" i="33"/>
  <c r="R6540" i="33"/>
  <c r="S6540" i="33"/>
  <c r="C6541" i="33"/>
  <c r="H6541" i="33"/>
  <c r="I6541" i="33"/>
  <c r="L6541" i="33"/>
  <c r="O6541" i="33"/>
  <c r="Q6541" i="33"/>
  <c r="R6541" i="33"/>
  <c r="S6541" i="33"/>
  <c r="C6542" i="33"/>
  <c r="H6542" i="33"/>
  <c r="I6542" i="33"/>
  <c r="L6542" i="33"/>
  <c r="O6542" i="33"/>
  <c r="Q6542" i="33"/>
  <c r="R6542" i="33"/>
  <c r="S6542" i="33"/>
  <c r="C6543" i="33"/>
  <c r="H6543" i="33"/>
  <c r="I6543" i="33"/>
  <c r="L6543" i="33"/>
  <c r="O6543" i="33"/>
  <c r="Q6543" i="33"/>
  <c r="R6543" i="33"/>
  <c r="S6543" i="33"/>
  <c r="C6544" i="33"/>
  <c r="H6544" i="33"/>
  <c r="I6544" i="33"/>
  <c r="L6544" i="33"/>
  <c r="O6544" i="33"/>
  <c r="Q6544" i="33"/>
  <c r="R6544" i="33"/>
  <c r="S6544" i="33"/>
  <c r="C6545" i="33"/>
  <c r="H6545" i="33"/>
  <c r="I6545" i="33"/>
  <c r="L6545" i="33"/>
  <c r="O6545" i="33"/>
  <c r="Q6545" i="33"/>
  <c r="R6545" i="33"/>
  <c r="S6545" i="33"/>
  <c r="C6546" i="33"/>
  <c r="H6546" i="33"/>
  <c r="I6546" i="33"/>
  <c r="L6546" i="33"/>
  <c r="O6546" i="33"/>
  <c r="Q6546" i="33"/>
  <c r="R6546" i="33"/>
  <c r="S6546" i="33"/>
  <c r="C6547" i="33"/>
  <c r="H6547" i="33"/>
  <c r="I6547" i="33"/>
  <c r="L6547" i="33"/>
  <c r="O6547" i="33"/>
  <c r="Q6547" i="33"/>
  <c r="R6547" i="33"/>
  <c r="S6547" i="33"/>
  <c r="C6548" i="33"/>
  <c r="H6548" i="33"/>
  <c r="I6548" i="33"/>
  <c r="L6548" i="33"/>
  <c r="O6548" i="33"/>
  <c r="Q6548" i="33"/>
  <c r="R6548" i="33"/>
  <c r="S6548" i="33"/>
  <c r="C6549" i="33"/>
  <c r="H6549" i="33"/>
  <c r="I6549" i="33"/>
  <c r="L6549" i="33"/>
  <c r="O6549" i="33"/>
  <c r="Q6549" i="33"/>
  <c r="R6549" i="33"/>
  <c r="S6549" i="33"/>
  <c r="C6550" i="33"/>
  <c r="H6550" i="33"/>
  <c r="I6550" i="33"/>
  <c r="L6550" i="33"/>
  <c r="O6550" i="33"/>
  <c r="Q6550" i="33"/>
  <c r="R6550" i="33"/>
  <c r="S6550" i="33"/>
  <c r="C6551" i="33"/>
  <c r="H6551" i="33"/>
  <c r="I6551" i="33"/>
  <c r="L6551" i="33"/>
  <c r="O6551" i="33"/>
  <c r="Q6551" i="33"/>
  <c r="R6551" i="33"/>
  <c r="S6551" i="33"/>
  <c r="C6552" i="33"/>
  <c r="H6552" i="33"/>
  <c r="I6552" i="33"/>
  <c r="L6552" i="33"/>
  <c r="O6552" i="33"/>
  <c r="Q6552" i="33"/>
  <c r="R6552" i="33"/>
  <c r="S6552" i="33"/>
  <c r="C6553" i="33"/>
  <c r="H6553" i="33"/>
  <c r="I6553" i="33"/>
  <c r="L6553" i="33"/>
  <c r="O6553" i="33"/>
  <c r="Q6553" i="33"/>
  <c r="R6553" i="33"/>
  <c r="S6553" i="33"/>
  <c r="C6554" i="33"/>
  <c r="H6554" i="33"/>
  <c r="I6554" i="33"/>
  <c r="L6554" i="33"/>
  <c r="O6554" i="33"/>
  <c r="Q6554" i="33"/>
  <c r="R6554" i="33"/>
  <c r="S6554" i="33"/>
  <c r="C6555" i="33"/>
  <c r="H6555" i="33"/>
  <c r="I6555" i="33"/>
  <c r="L6555" i="33"/>
  <c r="O6555" i="33"/>
  <c r="Q6555" i="33"/>
  <c r="R6555" i="33"/>
  <c r="S6555" i="33"/>
  <c r="C6556" i="33"/>
  <c r="H6556" i="33"/>
  <c r="I6556" i="33"/>
  <c r="L6556" i="33"/>
  <c r="O6556" i="33"/>
  <c r="Q6556" i="33"/>
  <c r="R6556" i="33"/>
  <c r="S6556" i="33"/>
  <c r="C6557" i="33"/>
  <c r="H6557" i="33"/>
  <c r="I6557" i="33"/>
  <c r="L6557" i="33"/>
  <c r="O6557" i="33"/>
  <c r="Q6557" i="33"/>
  <c r="R6557" i="33"/>
  <c r="S6557" i="33"/>
  <c r="C6558" i="33"/>
  <c r="H6558" i="33"/>
  <c r="I6558" i="33"/>
  <c r="L6558" i="33"/>
  <c r="O6558" i="33"/>
  <c r="Q6558" i="33"/>
  <c r="R6558" i="33"/>
  <c r="S6558" i="33"/>
  <c r="C6559" i="33"/>
  <c r="H6559" i="33"/>
  <c r="I6559" i="33"/>
  <c r="L6559" i="33"/>
  <c r="O6559" i="33"/>
  <c r="Q6559" i="33"/>
  <c r="R6559" i="33"/>
  <c r="S6559" i="33"/>
  <c r="C6560" i="33"/>
  <c r="H6560" i="33"/>
  <c r="I6560" i="33"/>
  <c r="L6560" i="33"/>
  <c r="O6560" i="33"/>
  <c r="Q6560" i="33"/>
  <c r="R6560" i="33"/>
  <c r="S6560" i="33"/>
  <c r="C6561" i="33"/>
  <c r="H6561" i="33"/>
  <c r="I6561" i="33"/>
  <c r="L6561" i="33"/>
  <c r="O6561" i="33"/>
  <c r="Q6561" i="33"/>
  <c r="R6561" i="33"/>
  <c r="S6561" i="33"/>
  <c r="C6562" i="33"/>
  <c r="H6562" i="33"/>
  <c r="I6562" i="33"/>
  <c r="L6562" i="33"/>
  <c r="O6562" i="33"/>
  <c r="Q6562" i="33"/>
  <c r="R6562" i="33"/>
  <c r="S6562" i="33"/>
  <c r="C6563" i="33"/>
  <c r="H6563" i="33"/>
  <c r="I6563" i="33"/>
  <c r="L6563" i="33"/>
  <c r="O6563" i="33"/>
  <c r="Q6563" i="33"/>
  <c r="R6563" i="33"/>
  <c r="S6563" i="33"/>
  <c r="C6564" i="33"/>
  <c r="H6564" i="33"/>
  <c r="I6564" i="33"/>
  <c r="L6564" i="33"/>
  <c r="O6564" i="33"/>
  <c r="Q6564" i="33"/>
  <c r="R6564" i="33"/>
  <c r="S6564" i="33"/>
  <c r="C6565" i="33"/>
  <c r="H6565" i="33"/>
  <c r="I6565" i="33"/>
  <c r="L6565" i="33"/>
  <c r="O6565" i="33"/>
  <c r="Q6565" i="33"/>
  <c r="R6565" i="33"/>
  <c r="S6565" i="33"/>
  <c r="C6566" i="33"/>
  <c r="H6566" i="33"/>
  <c r="I6566" i="33"/>
  <c r="L6566" i="33"/>
  <c r="O6566" i="33"/>
  <c r="Q6566" i="33"/>
  <c r="R6566" i="33"/>
  <c r="S6566" i="33"/>
  <c r="C6567" i="33"/>
  <c r="H6567" i="33"/>
  <c r="I6567" i="33"/>
  <c r="L6567" i="33"/>
  <c r="O6567" i="33"/>
  <c r="Q6567" i="33"/>
  <c r="R6567" i="33"/>
  <c r="S6567" i="33"/>
  <c r="C6568" i="33"/>
  <c r="H6568" i="33"/>
  <c r="I6568" i="33"/>
  <c r="L6568" i="33"/>
  <c r="O6568" i="33"/>
  <c r="Q6568" i="33"/>
  <c r="R6568" i="33"/>
  <c r="S6568" i="33"/>
  <c r="C6569" i="33"/>
  <c r="H6569" i="33"/>
  <c r="I6569" i="33"/>
  <c r="L6569" i="33"/>
  <c r="O6569" i="33"/>
  <c r="Q6569" i="33"/>
  <c r="R6569" i="33"/>
  <c r="S6569" i="33"/>
  <c r="C6570" i="33"/>
  <c r="H6570" i="33"/>
  <c r="I6570" i="33"/>
  <c r="L6570" i="33"/>
  <c r="O6570" i="33"/>
  <c r="Q6570" i="33"/>
  <c r="R6570" i="33"/>
  <c r="S6570" i="33"/>
  <c r="C6571" i="33"/>
  <c r="H6571" i="33"/>
  <c r="I6571" i="33"/>
  <c r="L6571" i="33"/>
  <c r="O6571" i="33"/>
  <c r="Q6571" i="33"/>
  <c r="R6571" i="33"/>
  <c r="S6571" i="33"/>
  <c r="C6572" i="33"/>
  <c r="H6572" i="33"/>
  <c r="I6572" i="33"/>
  <c r="L6572" i="33"/>
  <c r="O6572" i="33"/>
  <c r="Q6572" i="33"/>
  <c r="R6572" i="33"/>
  <c r="S6572" i="33"/>
  <c r="C6573" i="33"/>
  <c r="H6573" i="33"/>
  <c r="I6573" i="33"/>
  <c r="L6573" i="33"/>
  <c r="O6573" i="33"/>
  <c r="Q6573" i="33"/>
  <c r="R6573" i="33"/>
  <c r="S6573" i="33"/>
  <c r="C6574" i="33"/>
  <c r="H6574" i="33"/>
  <c r="I6574" i="33"/>
  <c r="L6574" i="33"/>
  <c r="O6574" i="33"/>
  <c r="Q6574" i="33"/>
  <c r="R6574" i="33"/>
  <c r="S6574" i="33"/>
  <c r="C6575" i="33"/>
  <c r="H6575" i="33"/>
  <c r="I6575" i="33"/>
  <c r="L6575" i="33"/>
  <c r="O6575" i="33"/>
  <c r="Q6575" i="33"/>
  <c r="R6575" i="33"/>
  <c r="S6575" i="33"/>
  <c r="C6576" i="33"/>
  <c r="H6576" i="33"/>
  <c r="I6576" i="33"/>
  <c r="L6576" i="33"/>
  <c r="O6576" i="33"/>
  <c r="Q6576" i="33"/>
  <c r="R6576" i="33"/>
  <c r="S6576" i="33"/>
  <c r="C6577" i="33"/>
  <c r="H6577" i="33"/>
  <c r="I6577" i="33"/>
  <c r="L6577" i="33"/>
  <c r="O6577" i="33"/>
  <c r="Q6577" i="33"/>
  <c r="R6577" i="33"/>
  <c r="S6577" i="33"/>
  <c r="C6578" i="33"/>
  <c r="H6578" i="33"/>
  <c r="I6578" i="33"/>
  <c r="L6578" i="33"/>
  <c r="O6578" i="33"/>
  <c r="Q6578" i="33"/>
  <c r="R6578" i="33"/>
  <c r="S6578" i="33"/>
  <c r="C6579" i="33"/>
  <c r="H6579" i="33"/>
  <c r="I6579" i="33"/>
  <c r="L6579" i="33"/>
  <c r="O6579" i="33"/>
  <c r="Q6579" i="33"/>
  <c r="R6579" i="33"/>
  <c r="S6579" i="33"/>
  <c r="C6580" i="33"/>
  <c r="H6580" i="33"/>
  <c r="I6580" i="33"/>
  <c r="L6580" i="33"/>
  <c r="O6580" i="33"/>
  <c r="Q6580" i="33"/>
  <c r="R6580" i="33"/>
  <c r="S6580" i="33"/>
  <c r="C6581" i="33"/>
  <c r="H6581" i="33"/>
  <c r="I6581" i="33"/>
  <c r="L6581" i="33"/>
  <c r="O6581" i="33"/>
  <c r="Q6581" i="33"/>
  <c r="R6581" i="33"/>
  <c r="S6581" i="33"/>
  <c r="C6582" i="33"/>
  <c r="H6582" i="33"/>
  <c r="I6582" i="33"/>
  <c r="L6582" i="33"/>
  <c r="O6582" i="33"/>
  <c r="Q6582" i="33"/>
  <c r="R6582" i="33"/>
  <c r="S6582" i="33"/>
  <c r="C6583" i="33"/>
  <c r="H6583" i="33"/>
  <c r="I6583" i="33"/>
  <c r="L6583" i="33"/>
  <c r="O6583" i="33"/>
  <c r="Q6583" i="33"/>
  <c r="R6583" i="33"/>
  <c r="S6583" i="33"/>
  <c r="C6584" i="33"/>
  <c r="H6584" i="33"/>
  <c r="I6584" i="33"/>
  <c r="L6584" i="33"/>
  <c r="O6584" i="33"/>
  <c r="Q6584" i="33"/>
  <c r="R6584" i="33"/>
  <c r="S6584" i="33"/>
  <c r="C6585" i="33"/>
  <c r="H6585" i="33"/>
  <c r="I6585" i="33"/>
  <c r="L6585" i="33"/>
  <c r="O6585" i="33"/>
  <c r="Q6585" i="33"/>
  <c r="R6585" i="33"/>
  <c r="S6585" i="33"/>
  <c r="C6586" i="33"/>
  <c r="H6586" i="33"/>
  <c r="I6586" i="33"/>
  <c r="L6586" i="33"/>
  <c r="O6586" i="33"/>
  <c r="Q6586" i="33"/>
  <c r="R6586" i="33"/>
  <c r="S6586" i="33"/>
  <c r="C6587" i="33"/>
  <c r="H6587" i="33"/>
  <c r="I6587" i="33"/>
  <c r="L6587" i="33"/>
  <c r="O6587" i="33"/>
  <c r="Q6587" i="33"/>
  <c r="R6587" i="33"/>
  <c r="S6587" i="33"/>
  <c r="C6588" i="33"/>
  <c r="H6588" i="33"/>
  <c r="I6588" i="33"/>
  <c r="L6588" i="33"/>
  <c r="O6588" i="33"/>
  <c r="Q6588" i="33"/>
  <c r="R6588" i="33"/>
  <c r="S6588" i="33"/>
  <c r="C6589" i="33"/>
  <c r="H6589" i="33"/>
  <c r="I6589" i="33"/>
  <c r="L6589" i="33"/>
  <c r="O6589" i="33"/>
  <c r="Q6589" i="33"/>
  <c r="R6589" i="33"/>
  <c r="S6589" i="33"/>
  <c r="C6590" i="33"/>
  <c r="H6590" i="33"/>
  <c r="I6590" i="33"/>
  <c r="L6590" i="33"/>
  <c r="O6590" i="33"/>
  <c r="Q6590" i="33"/>
  <c r="R6590" i="33"/>
  <c r="S6590" i="33"/>
  <c r="C6591" i="33"/>
  <c r="H6591" i="33"/>
  <c r="I6591" i="33"/>
  <c r="L6591" i="33"/>
  <c r="O6591" i="33"/>
  <c r="Q6591" i="33"/>
  <c r="R6591" i="33"/>
  <c r="S6591" i="33"/>
  <c r="C6592" i="33"/>
  <c r="H6592" i="33"/>
  <c r="I6592" i="33"/>
  <c r="L6592" i="33"/>
  <c r="O6592" i="33"/>
  <c r="Q6592" i="33"/>
  <c r="R6592" i="33"/>
  <c r="S6592" i="33"/>
  <c r="C6593" i="33"/>
  <c r="H6593" i="33"/>
  <c r="I6593" i="33"/>
  <c r="L6593" i="33"/>
  <c r="O6593" i="33"/>
  <c r="Q6593" i="33"/>
  <c r="R6593" i="33"/>
  <c r="S6593" i="33"/>
  <c r="C6594" i="33"/>
  <c r="H6594" i="33"/>
  <c r="I6594" i="33"/>
  <c r="L6594" i="33"/>
  <c r="O6594" i="33"/>
  <c r="Q6594" i="33"/>
  <c r="R6594" i="33"/>
  <c r="S6594" i="33"/>
  <c r="C6595" i="33"/>
  <c r="H6595" i="33"/>
  <c r="I6595" i="33"/>
  <c r="L6595" i="33"/>
  <c r="O6595" i="33"/>
  <c r="Q6595" i="33"/>
  <c r="R6595" i="33"/>
  <c r="S6595" i="33"/>
  <c r="C6596" i="33"/>
  <c r="H6596" i="33"/>
  <c r="I6596" i="33"/>
  <c r="L6596" i="33"/>
  <c r="O6596" i="33"/>
  <c r="Q6596" i="33"/>
  <c r="R6596" i="33"/>
  <c r="S6596" i="33"/>
  <c r="C6597" i="33"/>
  <c r="H6597" i="33"/>
  <c r="I6597" i="33"/>
  <c r="L6597" i="33"/>
  <c r="O6597" i="33"/>
  <c r="Q6597" i="33"/>
  <c r="R6597" i="33"/>
  <c r="S6597" i="33"/>
  <c r="C6598" i="33"/>
  <c r="H6598" i="33"/>
  <c r="I6598" i="33"/>
  <c r="L6598" i="33"/>
  <c r="O6598" i="33"/>
  <c r="Q6598" i="33"/>
  <c r="R6598" i="33"/>
  <c r="S6598" i="33"/>
  <c r="C6599" i="33"/>
  <c r="H6599" i="33"/>
  <c r="I6599" i="33"/>
  <c r="L6599" i="33"/>
  <c r="O6599" i="33"/>
  <c r="Q6599" i="33"/>
  <c r="R6599" i="33"/>
  <c r="S6599" i="33"/>
  <c r="C6600" i="33"/>
  <c r="H6600" i="33"/>
  <c r="I6600" i="33"/>
  <c r="L6600" i="33"/>
  <c r="O6600" i="33"/>
  <c r="Q6600" i="33"/>
  <c r="R6600" i="33"/>
  <c r="S6600" i="33"/>
  <c r="C6601" i="33"/>
  <c r="H6601" i="33"/>
  <c r="I6601" i="33"/>
  <c r="L6601" i="33"/>
  <c r="O6601" i="33"/>
  <c r="Q6601" i="33"/>
  <c r="R6601" i="33"/>
  <c r="S6601" i="33"/>
  <c r="C6602" i="33"/>
  <c r="H6602" i="33"/>
  <c r="I6602" i="33"/>
  <c r="L6602" i="33"/>
  <c r="O6602" i="33"/>
  <c r="Q6602" i="33"/>
  <c r="R6602" i="33"/>
  <c r="S6602" i="33"/>
  <c r="C6603" i="33"/>
  <c r="H6603" i="33"/>
  <c r="I6603" i="33"/>
  <c r="L6603" i="33"/>
  <c r="O6603" i="33"/>
  <c r="Q6603" i="33"/>
  <c r="R6603" i="33"/>
  <c r="S6603" i="33"/>
  <c r="C6604" i="33"/>
  <c r="H6604" i="33"/>
  <c r="I6604" i="33"/>
  <c r="L6604" i="33"/>
  <c r="O6604" i="33"/>
  <c r="Q6604" i="33"/>
  <c r="R6604" i="33"/>
  <c r="S6604" i="33"/>
  <c r="C6605" i="33"/>
  <c r="H6605" i="33"/>
  <c r="I6605" i="33"/>
  <c r="L6605" i="33"/>
  <c r="O6605" i="33"/>
  <c r="Q6605" i="33"/>
  <c r="R6605" i="33"/>
  <c r="S6605" i="33"/>
  <c r="C6606" i="33"/>
  <c r="H6606" i="33"/>
  <c r="I6606" i="33"/>
  <c r="L6606" i="33"/>
  <c r="O6606" i="33"/>
  <c r="Q6606" i="33"/>
  <c r="R6606" i="33"/>
  <c r="S6606" i="33"/>
  <c r="C6607" i="33"/>
  <c r="H6607" i="33"/>
  <c r="I6607" i="33"/>
  <c r="L6607" i="33"/>
  <c r="O6607" i="33"/>
  <c r="Q6607" i="33"/>
  <c r="R6607" i="33"/>
  <c r="S6607" i="33"/>
  <c r="C6608" i="33"/>
  <c r="H6608" i="33"/>
  <c r="I6608" i="33"/>
  <c r="L6608" i="33"/>
  <c r="O6608" i="33"/>
  <c r="Q6608" i="33"/>
  <c r="R6608" i="33"/>
  <c r="S6608" i="33"/>
  <c r="C6609" i="33"/>
  <c r="H6609" i="33"/>
  <c r="I6609" i="33"/>
  <c r="L6609" i="33"/>
  <c r="O6609" i="33"/>
  <c r="Q6609" i="33"/>
  <c r="R6609" i="33"/>
  <c r="S6609" i="33"/>
  <c r="C6610" i="33"/>
  <c r="H6610" i="33"/>
  <c r="I6610" i="33"/>
  <c r="L6610" i="33"/>
  <c r="O6610" i="33"/>
  <c r="Q6610" i="33"/>
  <c r="R6610" i="33"/>
  <c r="S6610" i="33"/>
  <c r="C6611" i="33"/>
  <c r="H6611" i="33"/>
  <c r="I6611" i="33"/>
  <c r="L6611" i="33"/>
  <c r="O6611" i="33"/>
  <c r="Q6611" i="33"/>
  <c r="R6611" i="33"/>
  <c r="S6611" i="33"/>
  <c r="C6612" i="33"/>
  <c r="H6612" i="33"/>
  <c r="I6612" i="33"/>
  <c r="L6612" i="33"/>
  <c r="O6612" i="33"/>
  <c r="Q6612" i="33"/>
  <c r="R6612" i="33"/>
  <c r="S6612" i="33"/>
  <c r="C6613" i="33"/>
  <c r="H6613" i="33"/>
  <c r="I6613" i="33"/>
  <c r="L6613" i="33"/>
  <c r="O6613" i="33"/>
  <c r="Q6613" i="33"/>
  <c r="R6613" i="33"/>
  <c r="S6613" i="33"/>
  <c r="C6614" i="33"/>
  <c r="H6614" i="33"/>
  <c r="I6614" i="33"/>
  <c r="L6614" i="33"/>
  <c r="O6614" i="33"/>
  <c r="Q6614" i="33"/>
  <c r="R6614" i="33"/>
  <c r="S6614" i="33"/>
  <c r="C6615" i="33"/>
  <c r="H6615" i="33"/>
  <c r="I6615" i="33"/>
  <c r="L6615" i="33"/>
  <c r="O6615" i="33"/>
  <c r="Q6615" i="33"/>
  <c r="R6615" i="33"/>
  <c r="S6615" i="33"/>
  <c r="C6616" i="33"/>
  <c r="H6616" i="33"/>
  <c r="I6616" i="33"/>
  <c r="L6616" i="33"/>
  <c r="O6616" i="33"/>
  <c r="Q6616" i="33"/>
  <c r="R6616" i="33"/>
  <c r="S6616" i="33"/>
  <c r="C6617" i="33"/>
  <c r="H6617" i="33"/>
  <c r="I6617" i="33"/>
  <c r="L6617" i="33"/>
  <c r="O6617" i="33"/>
  <c r="Q6617" i="33"/>
  <c r="R6617" i="33"/>
  <c r="S6617" i="33"/>
  <c r="C6618" i="33"/>
  <c r="H6618" i="33"/>
  <c r="I6618" i="33"/>
  <c r="L6618" i="33"/>
  <c r="O6618" i="33"/>
  <c r="Q6618" i="33"/>
  <c r="R6618" i="33"/>
  <c r="S6618" i="33"/>
  <c r="C6619" i="33"/>
  <c r="H6619" i="33"/>
  <c r="I6619" i="33"/>
  <c r="L6619" i="33"/>
  <c r="O6619" i="33"/>
  <c r="Q6619" i="33"/>
  <c r="R6619" i="33"/>
  <c r="S6619" i="33"/>
  <c r="C6620" i="33"/>
  <c r="H6620" i="33"/>
  <c r="I6620" i="33"/>
  <c r="L6620" i="33"/>
  <c r="O6620" i="33"/>
  <c r="Q6620" i="33"/>
  <c r="R6620" i="33"/>
  <c r="S6620" i="33"/>
  <c r="C6621" i="33"/>
  <c r="H6621" i="33"/>
  <c r="I6621" i="33"/>
  <c r="L6621" i="33"/>
  <c r="O6621" i="33"/>
  <c r="Q6621" i="33"/>
  <c r="R6621" i="33"/>
  <c r="S6621" i="33"/>
  <c r="C6622" i="33"/>
  <c r="H6622" i="33"/>
  <c r="I6622" i="33"/>
  <c r="L6622" i="33"/>
  <c r="O6622" i="33"/>
  <c r="Q6622" i="33"/>
  <c r="R6622" i="33"/>
  <c r="S6622" i="33"/>
  <c r="C6623" i="33"/>
  <c r="H6623" i="33"/>
  <c r="I6623" i="33"/>
  <c r="L6623" i="33"/>
  <c r="O6623" i="33"/>
  <c r="Q6623" i="33"/>
  <c r="R6623" i="33"/>
  <c r="S6623" i="33"/>
  <c r="C6624" i="33"/>
  <c r="H6624" i="33"/>
  <c r="I6624" i="33"/>
  <c r="L6624" i="33"/>
  <c r="O6624" i="33"/>
  <c r="Q6624" i="33"/>
  <c r="R6624" i="33"/>
  <c r="S6624" i="33"/>
  <c r="C6625" i="33"/>
  <c r="H6625" i="33"/>
  <c r="I6625" i="33"/>
  <c r="L6625" i="33"/>
  <c r="O6625" i="33"/>
  <c r="Q6625" i="33"/>
  <c r="R6625" i="33"/>
  <c r="S6625" i="33"/>
  <c r="C6626" i="33"/>
  <c r="H6626" i="33"/>
  <c r="I6626" i="33"/>
  <c r="L6626" i="33"/>
  <c r="O6626" i="33"/>
  <c r="Q6626" i="33"/>
  <c r="R6626" i="33"/>
  <c r="S6626" i="33"/>
  <c r="C6627" i="33"/>
  <c r="H6627" i="33"/>
  <c r="I6627" i="33"/>
  <c r="L6627" i="33"/>
  <c r="O6627" i="33"/>
  <c r="Q6627" i="33"/>
  <c r="R6627" i="33"/>
  <c r="S6627" i="33"/>
  <c r="C6628" i="33"/>
  <c r="H6628" i="33"/>
  <c r="I6628" i="33"/>
  <c r="L6628" i="33"/>
  <c r="O6628" i="33"/>
  <c r="Q6628" i="33"/>
  <c r="R6628" i="33"/>
  <c r="S6628" i="33"/>
  <c r="C6629" i="33"/>
  <c r="H6629" i="33"/>
  <c r="I6629" i="33"/>
  <c r="L6629" i="33"/>
  <c r="O6629" i="33"/>
  <c r="Q6629" i="33"/>
  <c r="R6629" i="33"/>
  <c r="S6629" i="33"/>
  <c r="C6630" i="33"/>
  <c r="H6630" i="33"/>
  <c r="I6630" i="33"/>
  <c r="L6630" i="33"/>
  <c r="O6630" i="33"/>
  <c r="Q6630" i="33"/>
  <c r="R6630" i="33"/>
  <c r="S6630" i="33"/>
  <c r="C6631" i="33"/>
  <c r="H6631" i="33"/>
  <c r="I6631" i="33"/>
  <c r="L6631" i="33"/>
  <c r="O6631" i="33"/>
  <c r="Q6631" i="33"/>
  <c r="R6631" i="33"/>
  <c r="S6631" i="33"/>
  <c r="C6632" i="33"/>
  <c r="H6632" i="33"/>
  <c r="I6632" i="33"/>
  <c r="L6632" i="33"/>
  <c r="O6632" i="33"/>
  <c r="Q6632" i="33"/>
  <c r="R6632" i="33"/>
  <c r="S6632" i="33"/>
  <c r="C6633" i="33"/>
  <c r="H6633" i="33"/>
  <c r="I6633" i="33"/>
  <c r="L6633" i="33"/>
  <c r="O6633" i="33"/>
  <c r="Q6633" i="33"/>
  <c r="R6633" i="33"/>
  <c r="S6633" i="33"/>
  <c r="C6634" i="33"/>
  <c r="H6634" i="33"/>
  <c r="I6634" i="33"/>
  <c r="L6634" i="33"/>
  <c r="O6634" i="33"/>
  <c r="Q6634" i="33"/>
  <c r="R6634" i="33"/>
  <c r="S6634" i="33"/>
  <c r="C6635" i="33"/>
  <c r="H6635" i="33"/>
  <c r="I6635" i="33"/>
  <c r="L6635" i="33"/>
  <c r="O6635" i="33"/>
  <c r="Q6635" i="33"/>
  <c r="R6635" i="33"/>
  <c r="S6635" i="33"/>
  <c r="C6636" i="33"/>
  <c r="H6636" i="33"/>
  <c r="I6636" i="33"/>
  <c r="L6636" i="33"/>
  <c r="O6636" i="33"/>
  <c r="Q6636" i="33"/>
  <c r="R6636" i="33"/>
  <c r="S6636" i="33"/>
  <c r="C6637" i="33"/>
  <c r="H6637" i="33"/>
  <c r="I6637" i="33"/>
  <c r="L6637" i="33"/>
  <c r="O6637" i="33"/>
  <c r="Q6637" i="33"/>
  <c r="R6637" i="33"/>
  <c r="S6637" i="33"/>
  <c r="C6638" i="33"/>
  <c r="H6638" i="33"/>
  <c r="I6638" i="33"/>
  <c r="L6638" i="33"/>
  <c r="O6638" i="33"/>
  <c r="Q6638" i="33"/>
  <c r="R6638" i="33"/>
  <c r="S6638" i="33"/>
  <c r="C6639" i="33"/>
  <c r="H6639" i="33"/>
  <c r="I6639" i="33"/>
  <c r="L6639" i="33"/>
  <c r="O6639" i="33"/>
  <c r="Q6639" i="33"/>
  <c r="R6639" i="33"/>
  <c r="S6639" i="33"/>
  <c r="C6640" i="33"/>
  <c r="H6640" i="33"/>
  <c r="I6640" i="33"/>
  <c r="L6640" i="33"/>
  <c r="O6640" i="33"/>
  <c r="Q6640" i="33"/>
  <c r="R6640" i="33"/>
  <c r="S6640" i="33"/>
  <c r="C6641" i="33"/>
  <c r="H6641" i="33"/>
  <c r="I6641" i="33"/>
  <c r="L6641" i="33"/>
  <c r="O6641" i="33"/>
  <c r="Q6641" i="33"/>
  <c r="R6641" i="33"/>
  <c r="S6641" i="33"/>
  <c r="C6642" i="33"/>
  <c r="H6642" i="33"/>
  <c r="I6642" i="33"/>
  <c r="L6642" i="33"/>
  <c r="O6642" i="33"/>
  <c r="Q6642" i="33"/>
  <c r="R6642" i="33"/>
  <c r="S6642" i="33"/>
  <c r="C6643" i="33"/>
  <c r="H6643" i="33"/>
  <c r="I6643" i="33"/>
  <c r="L6643" i="33"/>
  <c r="O6643" i="33"/>
  <c r="Q6643" i="33"/>
  <c r="R6643" i="33"/>
  <c r="S6643" i="33"/>
  <c r="C6644" i="33"/>
  <c r="H6644" i="33"/>
  <c r="I6644" i="33"/>
  <c r="L6644" i="33"/>
  <c r="O6644" i="33"/>
  <c r="Q6644" i="33"/>
  <c r="R6644" i="33"/>
  <c r="S6644" i="33"/>
  <c r="C6645" i="33"/>
  <c r="H6645" i="33"/>
  <c r="I6645" i="33"/>
  <c r="L6645" i="33"/>
  <c r="O6645" i="33"/>
  <c r="Q6645" i="33"/>
  <c r="R6645" i="33"/>
  <c r="S6645" i="33"/>
  <c r="C6646" i="33"/>
  <c r="H6646" i="33"/>
  <c r="I6646" i="33"/>
  <c r="L6646" i="33"/>
  <c r="O6646" i="33"/>
  <c r="Q6646" i="33"/>
  <c r="R6646" i="33"/>
  <c r="S6646" i="33"/>
  <c r="C6647" i="33"/>
  <c r="H6647" i="33"/>
  <c r="I6647" i="33"/>
  <c r="L6647" i="33"/>
  <c r="O6647" i="33"/>
  <c r="Q6647" i="33"/>
  <c r="R6647" i="33"/>
  <c r="S6647" i="33"/>
  <c r="C6648" i="33"/>
  <c r="H6648" i="33"/>
  <c r="I6648" i="33"/>
  <c r="L6648" i="33"/>
  <c r="O6648" i="33"/>
  <c r="Q6648" i="33"/>
  <c r="R6648" i="33"/>
  <c r="S6648" i="33"/>
  <c r="C6649" i="33"/>
  <c r="H6649" i="33"/>
  <c r="I6649" i="33"/>
  <c r="L6649" i="33"/>
  <c r="O6649" i="33"/>
  <c r="Q6649" i="33"/>
  <c r="R6649" i="33"/>
  <c r="S6649" i="33"/>
  <c r="C6650" i="33"/>
  <c r="H6650" i="33"/>
  <c r="I6650" i="33"/>
  <c r="L6650" i="33"/>
  <c r="O6650" i="33"/>
  <c r="Q6650" i="33"/>
  <c r="R6650" i="33"/>
  <c r="S6650" i="33"/>
  <c r="C6651" i="33"/>
  <c r="H6651" i="33"/>
  <c r="I6651" i="33"/>
  <c r="L6651" i="33"/>
  <c r="O6651" i="33"/>
  <c r="Q6651" i="33"/>
  <c r="R6651" i="33"/>
  <c r="S6651" i="33"/>
  <c r="C6652" i="33"/>
  <c r="H6652" i="33"/>
  <c r="I6652" i="33"/>
  <c r="L6652" i="33"/>
  <c r="O6652" i="33"/>
  <c r="Q6652" i="33"/>
  <c r="R6652" i="33"/>
  <c r="S6652" i="33"/>
  <c r="C6653" i="33"/>
  <c r="H6653" i="33"/>
  <c r="I6653" i="33"/>
  <c r="L6653" i="33"/>
  <c r="O6653" i="33"/>
  <c r="Q6653" i="33"/>
  <c r="R6653" i="33"/>
  <c r="S6653" i="33"/>
  <c r="C6654" i="33"/>
  <c r="H6654" i="33"/>
  <c r="I6654" i="33"/>
  <c r="L6654" i="33"/>
  <c r="O6654" i="33"/>
  <c r="Q6654" i="33"/>
  <c r="R6654" i="33"/>
  <c r="S6654" i="33"/>
  <c r="C6655" i="33"/>
  <c r="H6655" i="33"/>
  <c r="I6655" i="33"/>
  <c r="L6655" i="33"/>
  <c r="O6655" i="33"/>
  <c r="Q6655" i="33"/>
  <c r="R6655" i="33"/>
  <c r="S6655" i="33"/>
  <c r="C6656" i="33"/>
  <c r="H6656" i="33"/>
  <c r="I6656" i="33"/>
  <c r="L6656" i="33"/>
  <c r="O6656" i="33"/>
  <c r="Q6656" i="33"/>
  <c r="R6656" i="33"/>
  <c r="S6656" i="33"/>
  <c r="C6657" i="33"/>
  <c r="H6657" i="33"/>
  <c r="I6657" i="33"/>
  <c r="L6657" i="33"/>
  <c r="O6657" i="33"/>
  <c r="Q6657" i="33"/>
  <c r="R6657" i="33"/>
  <c r="S6657" i="33"/>
  <c r="C6658" i="33"/>
  <c r="H6658" i="33"/>
  <c r="I6658" i="33"/>
  <c r="L6658" i="33"/>
  <c r="O6658" i="33"/>
  <c r="Q6658" i="33"/>
  <c r="R6658" i="33"/>
  <c r="S6658" i="33"/>
  <c r="C6659" i="33"/>
  <c r="H6659" i="33"/>
  <c r="I6659" i="33"/>
  <c r="L6659" i="33"/>
  <c r="O6659" i="33"/>
  <c r="Q6659" i="33"/>
  <c r="R6659" i="33"/>
  <c r="S6659" i="33"/>
  <c r="C6660" i="33"/>
  <c r="H6660" i="33"/>
  <c r="I6660" i="33"/>
  <c r="L6660" i="33"/>
  <c r="O6660" i="33"/>
  <c r="Q6660" i="33"/>
  <c r="R6660" i="33"/>
  <c r="S6660" i="33"/>
  <c r="C6661" i="33"/>
  <c r="H6661" i="33"/>
  <c r="I6661" i="33"/>
  <c r="L6661" i="33"/>
  <c r="O6661" i="33"/>
  <c r="Q6661" i="33"/>
  <c r="R6661" i="33"/>
  <c r="S6661" i="33"/>
  <c r="C6662" i="33"/>
  <c r="H6662" i="33"/>
  <c r="I6662" i="33"/>
  <c r="L6662" i="33"/>
  <c r="O6662" i="33"/>
  <c r="Q6662" i="33"/>
  <c r="R6662" i="33"/>
  <c r="S6662" i="33"/>
  <c r="C6663" i="33"/>
  <c r="H6663" i="33"/>
  <c r="I6663" i="33"/>
  <c r="L6663" i="33"/>
  <c r="O6663" i="33"/>
  <c r="Q6663" i="33"/>
  <c r="R6663" i="33"/>
  <c r="S6663" i="33"/>
  <c r="C6664" i="33"/>
  <c r="H6664" i="33"/>
  <c r="I6664" i="33"/>
  <c r="L6664" i="33"/>
  <c r="O6664" i="33"/>
  <c r="Q6664" i="33"/>
  <c r="R6664" i="33"/>
  <c r="S6664" i="33"/>
  <c r="C6665" i="33"/>
  <c r="H6665" i="33"/>
  <c r="I6665" i="33"/>
  <c r="L6665" i="33"/>
  <c r="O6665" i="33"/>
  <c r="Q6665" i="33"/>
  <c r="R6665" i="33"/>
  <c r="S6665" i="33"/>
  <c r="C6666" i="33"/>
  <c r="H6666" i="33"/>
  <c r="I6666" i="33"/>
  <c r="L6666" i="33"/>
  <c r="O6666" i="33"/>
  <c r="Q6666" i="33"/>
  <c r="R6666" i="33"/>
  <c r="S6666" i="33"/>
  <c r="C6667" i="33"/>
  <c r="H6667" i="33"/>
  <c r="I6667" i="33"/>
  <c r="L6667" i="33"/>
  <c r="O6667" i="33"/>
  <c r="Q6667" i="33"/>
  <c r="R6667" i="33"/>
  <c r="S6667" i="33"/>
  <c r="C6668" i="33"/>
  <c r="H6668" i="33"/>
  <c r="I6668" i="33"/>
  <c r="L6668" i="33"/>
  <c r="O6668" i="33"/>
  <c r="Q6668" i="33"/>
  <c r="R6668" i="33"/>
  <c r="S6668" i="33"/>
  <c r="C6669" i="33"/>
  <c r="H6669" i="33"/>
  <c r="I6669" i="33"/>
  <c r="L6669" i="33"/>
  <c r="O6669" i="33"/>
  <c r="Q6669" i="33"/>
  <c r="R6669" i="33"/>
  <c r="S6669" i="33"/>
  <c r="C6670" i="33"/>
  <c r="H6670" i="33"/>
  <c r="I6670" i="33"/>
  <c r="L6670" i="33"/>
  <c r="O6670" i="33"/>
  <c r="Q6670" i="33"/>
  <c r="R6670" i="33"/>
  <c r="S6670" i="33"/>
  <c r="C6671" i="33"/>
  <c r="H6671" i="33"/>
  <c r="I6671" i="33"/>
  <c r="L6671" i="33"/>
  <c r="O6671" i="33"/>
  <c r="Q6671" i="33"/>
  <c r="R6671" i="33"/>
  <c r="S6671" i="33"/>
  <c r="C6672" i="33"/>
  <c r="H6672" i="33"/>
  <c r="I6672" i="33"/>
  <c r="L6672" i="33"/>
  <c r="O6672" i="33"/>
  <c r="Q6672" i="33"/>
  <c r="R6672" i="33"/>
  <c r="S6672" i="33"/>
  <c r="C6673" i="33"/>
  <c r="H6673" i="33"/>
  <c r="I6673" i="33"/>
  <c r="L6673" i="33"/>
  <c r="O6673" i="33"/>
  <c r="Q6673" i="33"/>
  <c r="R6673" i="33"/>
  <c r="S6673" i="33"/>
  <c r="C6674" i="33"/>
  <c r="H6674" i="33"/>
  <c r="I6674" i="33"/>
  <c r="L6674" i="33"/>
  <c r="O6674" i="33"/>
  <c r="Q6674" i="33"/>
  <c r="R6674" i="33"/>
  <c r="S6674" i="33"/>
  <c r="C6675" i="33"/>
  <c r="H6675" i="33"/>
  <c r="I6675" i="33"/>
  <c r="L6675" i="33"/>
  <c r="O6675" i="33"/>
  <c r="Q6675" i="33"/>
  <c r="R6675" i="33"/>
  <c r="S6675" i="33"/>
  <c r="C6676" i="33"/>
  <c r="H6676" i="33"/>
  <c r="I6676" i="33"/>
  <c r="L6676" i="33"/>
  <c r="O6676" i="33"/>
  <c r="Q6676" i="33"/>
  <c r="R6676" i="33"/>
  <c r="S6676" i="33"/>
  <c r="C6677" i="33"/>
  <c r="H6677" i="33"/>
  <c r="I6677" i="33"/>
  <c r="L6677" i="33"/>
  <c r="O6677" i="33"/>
  <c r="Q6677" i="33"/>
  <c r="R6677" i="33"/>
  <c r="S6677" i="33"/>
  <c r="C6678" i="33"/>
  <c r="H6678" i="33"/>
  <c r="I6678" i="33"/>
  <c r="L6678" i="33"/>
  <c r="O6678" i="33"/>
  <c r="Q6678" i="33"/>
  <c r="R6678" i="33"/>
  <c r="S6678" i="33"/>
  <c r="C6679" i="33"/>
  <c r="H6679" i="33"/>
  <c r="I6679" i="33"/>
  <c r="L6679" i="33"/>
  <c r="O6679" i="33"/>
  <c r="Q6679" i="33"/>
  <c r="R6679" i="33"/>
  <c r="S6679" i="33"/>
  <c r="C6680" i="33"/>
  <c r="H6680" i="33"/>
  <c r="I6680" i="33"/>
  <c r="L6680" i="33"/>
  <c r="O6680" i="33"/>
  <c r="Q6680" i="33"/>
  <c r="R6680" i="33"/>
  <c r="S6680" i="33"/>
  <c r="C6681" i="33"/>
  <c r="H6681" i="33"/>
  <c r="I6681" i="33"/>
  <c r="L6681" i="33"/>
  <c r="O6681" i="33"/>
  <c r="Q6681" i="33"/>
  <c r="R6681" i="33"/>
  <c r="S6681" i="33"/>
  <c r="C6682" i="33"/>
  <c r="H6682" i="33"/>
  <c r="I6682" i="33"/>
  <c r="L6682" i="33"/>
  <c r="O6682" i="33"/>
  <c r="Q6682" i="33"/>
  <c r="R6682" i="33"/>
  <c r="S6682" i="33"/>
  <c r="C6683" i="33"/>
  <c r="H6683" i="33"/>
  <c r="I6683" i="33"/>
  <c r="L6683" i="33"/>
  <c r="O6683" i="33"/>
  <c r="Q6683" i="33"/>
  <c r="R6683" i="33"/>
  <c r="S6683" i="33"/>
  <c r="C6684" i="33"/>
  <c r="H6684" i="33"/>
  <c r="I6684" i="33"/>
  <c r="L6684" i="33"/>
  <c r="O6684" i="33"/>
  <c r="Q6684" i="33"/>
  <c r="R6684" i="33"/>
  <c r="S6684" i="33"/>
  <c r="C6685" i="33"/>
  <c r="H6685" i="33"/>
  <c r="I6685" i="33"/>
  <c r="L6685" i="33"/>
  <c r="O6685" i="33"/>
  <c r="Q6685" i="33"/>
  <c r="R6685" i="33"/>
  <c r="S6685" i="33"/>
  <c r="C6686" i="33"/>
  <c r="H6686" i="33"/>
  <c r="I6686" i="33"/>
  <c r="L6686" i="33"/>
  <c r="O6686" i="33"/>
  <c r="Q6686" i="33"/>
  <c r="R6686" i="33"/>
  <c r="S6686" i="33"/>
  <c r="C6687" i="33"/>
  <c r="H6687" i="33"/>
  <c r="I6687" i="33"/>
  <c r="L6687" i="33"/>
  <c r="O6687" i="33"/>
  <c r="Q6687" i="33"/>
  <c r="R6687" i="33"/>
  <c r="S6687" i="33"/>
  <c r="C6688" i="33"/>
  <c r="H6688" i="33"/>
  <c r="I6688" i="33"/>
  <c r="L6688" i="33"/>
  <c r="O6688" i="33"/>
  <c r="Q6688" i="33"/>
  <c r="R6688" i="33"/>
  <c r="S6688" i="33"/>
  <c r="C6689" i="33"/>
  <c r="H6689" i="33"/>
  <c r="I6689" i="33"/>
  <c r="L6689" i="33"/>
  <c r="O6689" i="33"/>
  <c r="Q6689" i="33"/>
  <c r="R6689" i="33"/>
  <c r="S6689" i="33"/>
  <c r="C6690" i="33"/>
  <c r="H6690" i="33"/>
  <c r="I6690" i="33"/>
  <c r="L6690" i="33"/>
  <c r="O6690" i="33"/>
  <c r="Q6690" i="33"/>
  <c r="R6690" i="33"/>
  <c r="S6690" i="33"/>
  <c r="C6691" i="33"/>
  <c r="H6691" i="33"/>
  <c r="I6691" i="33"/>
  <c r="L6691" i="33"/>
  <c r="O6691" i="33"/>
  <c r="Q6691" i="33"/>
  <c r="R6691" i="33"/>
  <c r="S6691" i="33"/>
  <c r="C6692" i="33"/>
  <c r="H6692" i="33"/>
  <c r="I6692" i="33"/>
  <c r="L6692" i="33"/>
  <c r="O6692" i="33"/>
  <c r="Q6692" i="33"/>
  <c r="R6692" i="33"/>
  <c r="S6692" i="33"/>
  <c r="C6693" i="33"/>
  <c r="H6693" i="33"/>
  <c r="I6693" i="33"/>
  <c r="L6693" i="33"/>
  <c r="O6693" i="33"/>
  <c r="Q6693" i="33"/>
  <c r="R6693" i="33"/>
  <c r="S6693" i="33"/>
  <c r="C6694" i="33"/>
  <c r="H6694" i="33"/>
  <c r="I6694" i="33"/>
  <c r="L6694" i="33"/>
  <c r="O6694" i="33"/>
  <c r="Q6694" i="33"/>
  <c r="R6694" i="33"/>
  <c r="S6694" i="33"/>
  <c r="C6695" i="33"/>
  <c r="H6695" i="33"/>
  <c r="I6695" i="33"/>
  <c r="L6695" i="33"/>
  <c r="O6695" i="33"/>
  <c r="Q6695" i="33"/>
  <c r="R6695" i="33"/>
  <c r="S6695" i="33"/>
  <c r="C6696" i="33"/>
  <c r="H6696" i="33"/>
  <c r="I6696" i="33"/>
  <c r="L6696" i="33"/>
  <c r="O6696" i="33"/>
  <c r="Q6696" i="33"/>
  <c r="R6696" i="33"/>
  <c r="S6696" i="33"/>
  <c r="C6697" i="33"/>
  <c r="H6697" i="33"/>
  <c r="I6697" i="33"/>
  <c r="L6697" i="33"/>
  <c r="O6697" i="33"/>
  <c r="Q6697" i="33"/>
  <c r="R6697" i="33"/>
  <c r="S6697" i="33"/>
  <c r="C6698" i="33"/>
  <c r="H6698" i="33"/>
  <c r="I6698" i="33"/>
  <c r="L6698" i="33"/>
  <c r="O6698" i="33"/>
  <c r="Q6698" i="33"/>
  <c r="R6698" i="33"/>
  <c r="S6698" i="33"/>
  <c r="C6699" i="33"/>
  <c r="H6699" i="33"/>
  <c r="I6699" i="33"/>
  <c r="L6699" i="33"/>
  <c r="O6699" i="33"/>
  <c r="Q6699" i="33"/>
  <c r="R6699" i="33"/>
  <c r="S6699" i="33"/>
  <c r="C6700" i="33"/>
  <c r="H6700" i="33"/>
  <c r="I6700" i="33"/>
  <c r="L6700" i="33"/>
  <c r="O6700" i="33"/>
  <c r="Q6700" i="33"/>
  <c r="R6700" i="33"/>
  <c r="S6700" i="33"/>
  <c r="C6701" i="33"/>
  <c r="H6701" i="33"/>
  <c r="I6701" i="33"/>
  <c r="L6701" i="33"/>
  <c r="O6701" i="33"/>
  <c r="Q6701" i="33"/>
  <c r="R6701" i="33"/>
  <c r="S6701" i="33"/>
  <c r="C6702" i="33"/>
  <c r="H6702" i="33"/>
  <c r="I6702" i="33"/>
  <c r="L6702" i="33"/>
  <c r="O6702" i="33"/>
  <c r="Q6702" i="33"/>
  <c r="R6702" i="33"/>
  <c r="S6702" i="33"/>
  <c r="C6703" i="33"/>
  <c r="H6703" i="33"/>
  <c r="I6703" i="33"/>
  <c r="L6703" i="33"/>
  <c r="O6703" i="33"/>
  <c r="Q6703" i="33"/>
  <c r="R6703" i="33"/>
  <c r="S6703" i="33"/>
  <c r="C6704" i="33"/>
  <c r="H6704" i="33"/>
  <c r="I6704" i="33"/>
  <c r="L6704" i="33"/>
  <c r="O6704" i="33"/>
  <c r="Q6704" i="33"/>
  <c r="R6704" i="33"/>
  <c r="S6704" i="33"/>
  <c r="C6705" i="33"/>
  <c r="H6705" i="33"/>
  <c r="I6705" i="33"/>
  <c r="L6705" i="33"/>
  <c r="O6705" i="33"/>
  <c r="Q6705" i="33"/>
  <c r="R6705" i="33"/>
  <c r="S6705" i="33"/>
  <c r="C6706" i="33"/>
  <c r="H6706" i="33"/>
  <c r="I6706" i="33"/>
  <c r="L6706" i="33"/>
  <c r="O6706" i="33"/>
  <c r="Q6706" i="33"/>
  <c r="R6706" i="33"/>
  <c r="S6706" i="33"/>
  <c r="C6707" i="33"/>
  <c r="H6707" i="33"/>
  <c r="I6707" i="33"/>
  <c r="L6707" i="33"/>
  <c r="O6707" i="33"/>
  <c r="Q6707" i="33"/>
  <c r="R6707" i="33"/>
  <c r="S6707" i="33"/>
  <c r="C6708" i="33"/>
  <c r="H6708" i="33"/>
  <c r="I6708" i="33"/>
  <c r="L6708" i="33"/>
  <c r="O6708" i="33"/>
  <c r="Q6708" i="33"/>
  <c r="R6708" i="33"/>
  <c r="S6708" i="33"/>
  <c r="C6709" i="33"/>
  <c r="H6709" i="33"/>
  <c r="I6709" i="33"/>
  <c r="L6709" i="33"/>
  <c r="O6709" i="33"/>
  <c r="Q6709" i="33"/>
  <c r="R6709" i="33"/>
  <c r="S6709" i="33"/>
  <c r="C6710" i="33"/>
  <c r="H6710" i="33"/>
  <c r="I6710" i="33"/>
  <c r="L6710" i="33"/>
  <c r="O6710" i="33"/>
  <c r="Q6710" i="33"/>
  <c r="R6710" i="33"/>
  <c r="S6710" i="33"/>
  <c r="C6711" i="33"/>
  <c r="H6711" i="33"/>
  <c r="I6711" i="33"/>
  <c r="L6711" i="33"/>
  <c r="O6711" i="33"/>
  <c r="Q6711" i="33"/>
  <c r="R6711" i="33"/>
  <c r="S6711" i="33"/>
  <c r="C6712" i="33"/>
  <c r="H6712" i="33"/>
  <c r="I6712" i="33"/>
  <c r="L6712" i="33"/>
  <c r="O6712" i="33"/>
  <c r="Q6712" i="33"/>
  <c r="R6712" i="33"/>
  <c r="S6712" i="33"/>
  <c r="C6713" i="33"/>
  <c r="H6713" i="33"/>
  <c r="I6713" i="33"/>
  <c r="L6713" i="33"/>
  <c r="O6713" i="33"/>
  <c r="Q6713" i="33"/>
  <c r="R6713" i="33"/>
  <c r="S6713" i="33"/>
  <c r="C6714" i="33"/>
  <c r="H6714" i="33"/>
  <c r="I6714" i="33"/>
  <c r="L6714" i="33"/>
  <c r="O6714" i="33"/>
  <c r="Q6714" i="33"/>
  <c r="R6714" i="33"/>
  <c r="S6714" i="33"/>
  <c r="C6715" i="33"/>
  <c r="H6715" i="33"/>
  <c r="I6715" i="33"/>
  <c r="L6715" i="33"/>
  <c r="O6715" i="33"/>
  <c r="Q6715" i="33"/>
  <c r="R6715" i="33"/>
  <c r="S6715" i="33"/>
  <c r="C6716" i="33"/>
  <c r="H6716" i="33"/>
  <c r="I6716" i="33"/>
  <c r="L6716" i="33"/>
  <c r="O6716" i="33"/>
  <c r="Q6716" i="33"/>
  <c r="R6716" i="33"/>
  <c r="S6716" i="33"/>
  <c r="C6717" i="33"/>
  <c r="H6717" i="33"/>
  <c r="I6717" i="33"/>
  <c r="L6717" i="33"/>
  <c r="O6717" i="33"/>
  <c r="Q6717" i="33"/>
  <c r="R6717" i="33"/>
  <c r="S6717" i="33"/>
  <c r="C6718" i="33"/>
  <c r="H6718" i="33"/>
  <c r="I6718" i="33"/>
  <c r="L6718" i="33"/>
  <c r="O6718" i="33"/>
  <c r="Q6718" i="33"/>
  <c r="R6718" i="33"/>
  <c r="S6718" i="33"/>
  <c r="C6719" i="33"/>
  <c r="H6719" i="33"/>
  <c r="I6719" i="33"/>
  <c r="L6719" i="33"/>
  <c r="O6719" i="33"/>
  <c r="Q6719" i="33"/>
  <c r="R6719" i="33"/>
  <c r="S6719" i="33"/>
  <c r="C6720" i="33"/>
  <c r="H6720" i="33"/>
  <c r="I6720" i="33"/>
  <c r="L6720" i="33"/>
  <c r="O6720" i="33"/>
  <c r="Q6720" i="33"/>
  <c r="R6720" i="33"/>
  <c r="S6720" i="33"/>
  <c r="C6721" i="33"/>
  <c r="H6721" i="33"/>
  <c r="I6721" i="33"/>
  <c r="L6721" i="33"/>
  <c r="O6721" i="33"/>
  <c r="Q6721" i="33"/>
  <c r="R6721" i="33"/>
  <c r="S6721" i="33"/>
  <c r="C6722" i="33"/>
  <c r="H6722" i="33"/>
  <c r="I6722" i="33"/>
  <c r="L6722" i="33"/>
  <c r="O6722" i="33"/>
  <c r="Q6722" i="33"/>
  <c r="R6722" i="33"/>
  <c r="S6722" i="33"/>
  <c r="C6723" i="33"/>
  <c r="H6723" i="33"/>
  <c r="I6723" i="33"/>
  <c r="L6723" i="33"/>
  <c r="O6723" i="33"/>
  <c r="Q6723" i="33"/>
  <c r="R6723" i="33"/>
  <c r="S6723" i="33"/>
  <c r="C6724" i="33"/>
  <c r="H6724" i="33"/>
  <c r="I6724" i="33"/>
  <c r="L6724" i="33"/>
  <c r="O6724" i="33"/>
  <c r="Q6724" i="33"/>
  <c r="R6724" i="33"/>
  <c r="S6724" i="33"/>
  <c r="C6725" i="33"/>
  <c r="H6725" i="33"/>
  <c r="I6725" i="33"/>
  <c r="L6725" i="33"/>
  <c r="O6725" i="33"/>
  <c r="Q6725" i="33"/>
  <c r="R6725" i="33"/>
  <c r="S6725" i="33"/>
  <c r="C6726" i="33"/>
  <c r="H6726" i="33"/>
  <c r="I6726" i="33"/>
  <c r="L6726" i="33"/>
  <c r="O6726" i="33"/>
  <c r="Q6726" i="33"/>
  <c r="R6726" i="33"/>
  <c r="S6726" i="33"/>
  <c r="C6727" i="33"/>
  <c r="H6727" i="33"/>
  <c r="I6727" i="33"/>
  <c r="L6727" i="33"/>
  <c r="O6727" i="33"/>
  <c r="Q6727" i="33"/>
  <c r="R6727" i="33"/>
  <c r="S6727" i="33"/>
  <c r="C6728" i="33"/>
  <c r="H6728" i="33"/>
  <c r="I6728" i="33"/>
  <c r="L6728" i="33"/>
  <c r="O6728" i="33"/>
  <c r="Q6728" i="33"/>
  <c r="R6728" i="33"/>
  <c r="S6728" i="33"/>
  <c r="C6729" i="33"/>
  <c r="H6729" i="33"/>
  <c r="I6729" i="33"/>
  <c r="L6729" i="33"/>
  <c r="O6729" i="33"/>
  <c r="Q6729" i="33"/>
  <c r="R6729" i="33"/>
  <c r="S6729" i="33"/>
  <c r="C6730" i="33"/>
  <c r="H6730" i="33"/>
  <c r="I6730" i="33"/>
  <c r="L6730" i="33"/>
  <c r="O6730" i="33"/>
  <c r="Q6730" i="33"/>
  <c r="R6730" i="33"/>
  <c r="S6730" i="33"/>
  <c r="C6731" i="33"/>
  <c r="H6731" i="33"/>
  <c r="I6731" i="33"/>
  <c r="L6731" i="33"/>
  <c r="O6731" i="33"/>
  <c r="Q6731" i="33"/>
  <c r="R6731" i="33"/>
  <c r="S6731" i="33"/>
  <c r="C6732" i="33"/>
  <c r="H6732" i="33"/>
  <c r="I6732" i="33"/>
  <c r="L6732" i="33"/>
  <c r="O6732" i="33"/>
  <c r="Q6732" i="33"/>
  <c r="R6732" i="33"/>
  <c r="S6732" i="33"/>
  <c r="C6733" i="33"/>
  <c r="H6733" i="33"/>
  <c r="I6733" i="33"/>
  <c r="L6733" i="33"/>
  <c r="O6733" i="33"/>
  <c r="Q6733" i="33"/>
  <c r="R6733" i="33"/>
  <c r="S6733" i="33"/>
  <c r="C6734" i="33"/>
  <c r="H6734" i="33"/>
  <c r="I6734" i="33"/>
  <c r="L6734" i="33"/>
  <c r="O6734" i="33"/>
  <c r="Q6734" i="33"/>
  <c r="R6734" i="33"/>
  <c r="S6734" i="33"/>
  <c r="C6735" i="33"/>
  <c r="H6735" i="33"/>
  <c r="I6735" i="33"/>
  <c r="L6735" i="33"/>
  <c r="O6735" i="33"/>
  <c r="Q6735" i="33"/>
  <c r="R6735" i="33"/>
  <c r="S6735" i="33"/>
  <c r="C6736" i="33"/>
  <c r="H6736" i="33"/>
  <c r="I6736" i="33"/>
  <c r="L6736" i="33"/>
  <c r="O6736" i="33"/>
  <c r="Q6736" i="33"/>
  <c r="R6736" i="33"/>
  <c r="S6736" i="33"/>
  <c r="C6737" i="33"/>
  <c r="H6737" i="33"/>
  <c r="I6737" i="33"/>
  <c r="L6737" i="33"/>
  <c r="O6737" i="33"/>
  <c r="Q6737" i="33"/>
  <c r="R6737" i="33"/>
  <c r="S6737" i="33"/>
  <c r="C6738" i="33"/>
  <c r="H6738" i="33"/>
  <c r="I6738" i="33"/>
  <c r="L6738" i="33"/>
  <c r="O6738" i="33"/>
  <c r="Q6738" i="33"/>
  <c r="R6738" i="33"/>
  <c r="S6738" i="33"/>
  <c r="C6739" i="33"/>
  <c r="H6739" i="33"/>
  <c r="I6739" i="33"/>
  <c r="L6739" i="33"/>
  <c r="O6739" i="33"/>
  <c r="Q6739" i="33"/>
  <c r="R6739" i="33"/>
  <c r="S6739" i="33"/>
  <c r="C6740" i="33"/>
  <c r="H6740" i="33"/>
  <c r="I6740" i="33"/>
  <c r="L6740" i="33"/>
  <c r="O6740" i="33"/>
  <c r="Q6740" i="33"/>
  <c r="R6740" i="33"/>
  <c r="S6740" i="33"/>
  <c r="C6741" i="33"/>
  <c r="H6741" i="33"/>
  <c r="I6741" i="33"/>
  <c r="L6741" i="33"/>
  <c r="O6741" i="33"/>
  <c r="Q6741" i="33"/>
  <c r="R6741" i="33"/>
  <c r="S6741" i="33"/>
  <c r="C6742" i="33"/>
  <c r="H6742" i="33"/>
  <c r="I6742" i="33"/>
  <c r="L6742" i="33"/>
  <c r="O6742" i="33"/>
  <c r="Q6742" i="33"/>
  <c r="R6742" i="33"/>
  <c r="S6742" i="33"/>
  <c r="C6743" i="33"/>
  <c r="H6743" i="33"/>
  <c r="I6743" i="33"/>
  <c r="L6743" i="33"/>
  <c r="O6743" i="33"/>
  <c r="Q6743" i="33"/>
  <c r="R6743" i="33"/>
  <c r="S6743" i="33"/>
  <c r="C6744" i="33"/>
  <c r="H6744" i="33"/>
  <c r="I6744" i="33"/>
  <c r="L6744" i="33"/>
  <c r="O6744" i="33"/>
  <c r="Q6744" i="33"/>
  <c r="R6744" i="33"/>
  <c r="S6744" i="33"/>
  <c r="C6745" i="33"/>
  <c r="H6745" i="33"/>
  <c r="I6745" i="33"/>
  <c r="L6745" i="33"/>
  <c r="O6745" i="33"/>
  <c r="Q6745" i="33"/>
  <c r="R6745" i="33"/>
  <c r="S6745" i="33"/>
  <c r="C6746" i="33"/>
  <c r="H6746" i="33"/>
  <c r="I6746" i="33"/>
  <c r="L6746" i="33"/>
  <c r="O6746" i="33"/>
  <c r="Q6746" i="33"/>
  <c r="R6746" i="33"/>
  <c r="S6746" i="33"/>
  <c r="C6747" i="33"/>
  <c r="H6747" i="33"/>
  <c r="I6747" i="33"/>
  <c r="L6747" i="33"/>
  <c r="O6747" i="33"/>
  <c r="Q6747" i="33"/>
  <c r="R6747" i="33"/>
  <c r="S6747" i="33"/>
  <c r="C6748" i="33"/>
  <c r="H6748" i="33"/>
  <c r="I6748" i="33"/>
  <c r="L6748" i="33"/>
  <c r="O6748" i="33"/>
  <c r="Q6748" i="33"/>
  <c r="R6748" i="33"/>
  <c r="S6748" i="33"/>
  <c r="C6749" i="33"/>
  <c r="H6749" i="33"/>
  <c r="I6749" i="33"/>
  <c r="L6749" i="33"/>
  <c r="O6749" i="33"/>
  <c r="Q6749" i="33"/>
  <c r="R6749" i="33"/>
  <c r="S6749" i="33"/>
  <c r="C6750" i="33"/>
  <c r="H6750" i="33"/>
  <c r="I6750" i="33"/>
  <c r="L6750" i="33"/>
  <c r="O6750" i="33"/>
  <c r="Q6750" i="33"/>
  <c r="R6750" i="33"/>
  <c r="S6750" i="33"/>
  <c r="C6751" i="33"/>
  <c r="H6751" i="33"/>
  <c r="I6751" i="33"/>
  <c r="L6751" i="33"/>
  <c r="O6751" i="33"/>
  <c r="Q6751" i="33"/>
  <c r="R6751" i="33"/>
  <c r="S6751" i="33"/>
  <c r="C6752" i="33"/>
  <c r="H6752" i="33"/>
  <c r="I6752" i="33"/>
  <c r="L6752" i="33"/>
  <c r="O6752" i="33"/>
  <c r="Q6752" i="33"/>
  <c r="R6752" i="33"/>
  <c r="S6752" i="33"/>
  <c r="C6753" i="33"/>
  <c r="H6753" i="33"/>
  <c r="I6753" i="33"/>
  <c r="L6753" i="33"/>
  <c r="O6753" i="33"/>
  <c r="Q6753" i="33"/>
  <c r="R6753" i="33"/>
  <c r="S6753" i="33"/>
  <c r="C6754" i="33"/>
  <c r="H6754" i="33"/>
  <c r="I6754" i="33"/>
  <c r="L6754" i="33"/>
  <c r="O6754" i="33"/>
  <c r="Q6754" i="33"/>
  <c r="R6754" i="33"/>
  <c r="S6754" i="33"/>
  <c r="C6755" i="33"/>
  <c r="H6755" i="33"/>
  <c r="I6755" i="33"/>
  <c r="L6755" i="33"/>
  <c r="O6755" i="33"/>
  <c r="Q6755" i="33"/>
  <c r="R6755" i="33"/>
  <c r="S6755" i="33"/>
  <c r="C6756" i="33"/>
  <c r="H6756" i="33"/>
  <c r="I6756" i="33"/>
  <c r="L6756" i="33"/>
  <c r="O6756" i="33"/>
  <c r="Q6756" i="33"/>
  <c r="R6756" i="33"/>
  <c r="S6756" i="33"/>
  <c r="C6757" i="33"/>
  <c r="H6757" i="33"/>
  <c r="I6757" i="33"/>
  <c r="L6757" i="33"/>
  <c r="O6757" i="33"/>
  <c r="Q6757" i="33"/>
  <c r="R6757" i="33"/>
  <c r="S6757" i="33"/>
  <c r="C6758" i="33"/>
  <c r="H6758" i="33"/>
  <c r="I6758" i="33"/>
  <c r="L6758" i="33"/>
  <c r="O6758" i="33"/>
  <c r="Q6758" i="33"/>
  <c r="R6758" i="33"/>
  <c r="S6758" i="33"/>
  <c r="C6759" i="33"/>
  <c r="H6759" i="33"/>
  <c r="I6759" i="33"/>
  <c r="L6759" i="33"/>
  <c r="O6759" i="33"/>
  <c r="Q6759" i="33"/>
  <c r="R6759" i="33"/>
  <c r="S6759" i="33"/>
  <c r="C6760" i="33"/>
  <c r="H6760" i="33"/>
  <c r="I6760" i="33"/>
  <c r="L6760" i="33"/>
  <c r="O6760" i="33"/>
  <c r="Q6760" i="33"/>
  <c r="R6760" i="33"/>
  <c r="S6760" i="33"/>
  <c r="C6761" i="33"/>
  <c r="H6761" i="33"/>
  <c r="I6761" i="33"/>
  <c r="L6761" i="33"/>
  <c r="O6761" i="33"/>
  <c r="Q6761" i="33"/>
  <c r="R6761" i="33"/>
  <c r="S6761" i="33"/>
  <c r="C6762" i="33"/>
  <c r="H6762" i="33"/>
  <c r="I6762" i="33"/>
  <c r="L6762" i="33"/>
  <c r="O6762" i="33"/>
  <c r="Q6762" i="33"/>
  <c r="R6762" i="33"/>
  <c r="S6762" i="33"/>
  <c r="C6763" i="33"/>
  <c r="H6763" i="33"/>
  <c r="I6763" i="33"/>
  <c r="L6763" i="33"/>
  <c r="O6763" i="33"/>
  <c r="Q6763" i="33"/>
  <c r="R6763" i="33"/>
  <c r="S6763" i="33"/>
  <c r="C6764" i="33"/>
  <c r="H6764" i="33"/>
  <c r="I6764" i="33"/>
  <c r="L6764" i="33"/>
  <c r="O6764" i="33"/>
  <c r="Q6764" i="33"/>
  <c r="R6764" i="33"/>
  <c r="S6764" i="33"/>
  <c r="C6765" i="33"/>
  <c r="H6765" i="33"/>
  <c r="I6765" i="33"/>
  <c r="L6765" i="33"/>
  <c r="O6765" i="33"/>
  <c r="Q6765" i="33"/>
  <c r="R6765" i="33"/>
  <c r="S6765" i="33"/>
  <c r="C6766" i="33"/>
  <c r="H6766" i="33"/>
  <c r="I6766" i="33"/>
  <c r="L6766" i="33"/>
  <c r="O6766" i="33"/>
  <c r="Q6766" i="33"/>
  <c r="R6766" i="33"/>
  <c r="S6766" i="33"/>
  <c r="C6767" i="33"/>
  <c r="H6767" i="33"/>
  <c r="I6767" i="33"/>
  <c r="L6767" i="33"/>
  <c r="O6767" i="33"/>
  <c r="Q6767" i="33"/>
  <c r="R6767" i="33"/>
  <c r="S6767" i="33"/>
  <c r="C6768" i="33"/>
  <c r="H6768" i="33"/>
  <c r="I6768" i="33"/>
  <c r="L6768" i="33"/>
  <c r="O6768" i="33"/>
  <c r="Q6768" i="33"/>
  <c r="R6768" i="33"/>
  <c r="S6768" i="33"/>
  <c r="C6769" i="33"/>
  <c r="H6769" i="33"/>
  <c r="I6769" i="33"/>
  <c r="L6769" i="33"/>
  <c r="O6769" i="33"/>
  <c r="Q6769" i="33"/>
  <c r="R6769" i="33"/>
  <c r="S6769" i="33"/>
  <c r="C6770" i="33"/>
  <c r="H6770" i="33"/>
  <c r="I6770" i="33"/>
  <c r="L6770" i="33"/>
  <c r="O6770" i="33"/>
  <c r="Q6770" i="33"/>
  <c r="R6770" i="33"/>
  <c r="S6770" i="33"/>
  <c r="C6771" i="33"/>
  <c r="H6771" i="33"/>
  <c r="I6771" i="33"/>
  <c r="L6771" i="33"/>
  <c r="O6771" i="33"/>
  <c r="Q6771" i="33"/>
  <c r="R6771" i="33"/>
  <c r="S6771" i="33"/>
  <c r="C6772" i="33"/>
  <c r="H6772" i="33"/>
  <c r="I6772" i="33"/>
  <c r="L6772" i="33"/>
  <c r="O6772" i="33"/>
  <c r="Q6772" i="33"/>
  <c r="R6772" i="33"/>
  <c r="S6772" i="33"/>
  <c r="C6773" i="33"/>
  <c r="H6773" i="33"/>
  <c r="I6773" i="33"/>
  <c r="L6773" i="33"/>
  <c r="O6773" i="33"/>
  <c r="Q6773" i="33"/>
  <c r="R6773" i="33"/>
  <c r="S6773" i="33"/>
  <c r="C6774" i="33"/>
  <c r="H6774" i="33"/>
  <c r="I6774" i="33"/>
  <c r="L6774" i="33"/>
  <c r="O6774" i="33"/>
  <c r="Q6774" i="33"/>
  <c r="R6774" i="33"/>
  <c r="S6774" i="33"/>
  <c r="C6775" i="33"/>
  <c r="H6775" i="33"/>
  <c r="I6775" i="33"/>
  <c r="L6775" i="33"/>
  <c r="O6775" i="33"/>
  <c r="Q6775" i="33"/>
  <c r="R6775" i="33"/>
  <c r="S6775" i="33"/>
  <c r="C6776" i="33"/>
  <c r="H6776" i="33"/>
  <c r="I6776" i="33"/>
  <c r="L6776" i="33"/>
  <c r="O6776" i="33"/>
  <c r="Q6776" i="33"/>
  <c r="R6776" i="33"/>
  <c r="S6776" i="33"/>
  <c r="C6777" i="33"/>
  <c r="H6777" i="33"/>
  <c r="I6777" i="33"/>
  <c r="L6777" i="33"/>
  <c r="O6777" i="33"/>
  <c r="Q6777" i="33"/>
  <c r="R6777" i="33"/>
  <c r="S6777" i="33"/>
  <c r="C6778" i="33"/>
  <c r="H6778" i="33"/>
  <c r="I6778" i="33"/>
  <c r="L6778" i="33"/>
  <c r="O6778" i="33"/>
  <c r="Q6778" i="33"/>
  <c r="R6778" i="33"/>
  <c r="S6778" i="33"/>
  <c r="C6779" i="33"/>
  <c r="H6779" i="33"/>
  <c r="I6779" i="33"/>
  <c r="L6779" i="33"/>
  <c r="O6779" i="33"/>
  <c r="Q6779" i="33"/>
  <c r="R6779" i="33"/>
  <c r="S6779" i="33"/>
  <c r="C6780" i="33"/>
  <c r="H6780" i="33"/>
  <c r="I6780" i="33"/>
  <c r="L6780" i="33"/>
  <c r="O6780" i="33"/>
  <c r="Q6780" i="33"/>
  <c r="R6780" i="33"/>
  <c r="S6780" i="33"/>
  <c r="C6781" i="33"/>
  <c r="H6781" i="33"/>
  <c r="I6781" i="33"/>
  <c r="L6781" i="33"/>
  <c r="O6781" i="33"/>
  <c r="Q6781" i="33"/>
  <c r="R6781" i="33"/>
  <c r="S6781" i="33"/>
  <c r="C6782" i="33"/>
  <c r="H6782" i="33"/>
  <c r="I6782" i="33"/>
  <c r="L6782" i="33"/>
  <c r="O6782" i="33"/>
  <c r="Q6782" i="33"/>
  <c r="R6782" i="33"/>
  <c r="S6782" i="33"/>
  <c r="C6783" i="33"/>
  <c r="H6783" i="33"/>
  <c r="I6783" i="33"/>
  <c r="L6783" i="33"/>
  <c r="O6783" i="33"/>
  <c r="Q6783" i="33"/>
  <c r="R6783" i="33"/>
  <c r="S6783" i="33"/>
  <c r="C6784" i="33"/>
  <c r="H6784" i="33"/>
  <c r="I6784" i="33"/>
  <c r="L6784" i="33"/>
  <c r="O6784" i="33"/>
  <c r="Q6784" i="33"/>
  <c r="R6784" i="33"/>
  <c r="S6784" i="33"/>
  <c r="C6785" i="33"/>
  <c r="H6785" i="33"/>
  <c r="I6785" i="33"/>
  <c r="L6785" i="33"/>
  <c r="O6785" i="33"/>
  <c r="Q6785" i="33"/>
  <c r="R6785" i="33"/>
  <c r="S6785" i="33"/>
  <c r="C6786" i="33"/>
  <c r="H6786" i="33"/>
  <c r="I6786" i="33"/>
  <c r="L6786" i="33"/>
  <c r="O6786" i="33"/>
  <c r="Q6786" i="33"/>
  <c r="R6786" i="33"/>
  <c r="S6786" i="33"/>
  <c r="C6787" i="33"/>
  <c r="H6787" i="33"/>
  <c r="I6787" i="33"/>
  <c r="L6787" i="33"/>
  <c r="O6787" i="33"/>
  <c r="Q6787" i="33"/>
  <c r="R6787" i="33"/>
  <c r="S6787" i="33"/>
  <c r="C6788" i="33"/>
  <c r="H6788" i="33"/>
  <c r="I6788" i="33"/>
  <c r="L6788" i="33"/>
  <c r="O6788" i="33"/>
  <c r="Q6788" i="33"/>
  <c r="R6788" i="33"/>
  <c r="S6788" i="33"/>
  <c r="C6789" i="33"/>
  <c r="H6789" i="33"/>
  <c r="I6789" i="33"/>
  <c r="L6789" i="33"/>
  <c r="O6789" i="33"/>
  <c r="Q6789" i="33"/>
  <c r="R6789" i="33"/>
  <c r="S6789" i="33"/>
  <c r="C6790" i="33"/>
  <c r="H6790" i="33"/>
  <c r="I6790" i="33"/>
  <c r="L6790" i="33"/>
  <c r="O6790" i="33"/>
  <c r="Q6790" i="33"/>
  <c r="R6790" i="33"/>
  <c r="S6790" i="33"/>
  <c r="C6791" i="33"/>
  <c r="H6791" i="33"/>
  <c r="I6791" i="33"/>
  <c r="L6791" i="33"/>
  <c r="O6791" i="33"/>
  <c r="Q6791" i="33"/>
  <c r="R6791" i="33"/>
  <c r="S6791" i="33"/>
  <c r="C6792" i="33"/>
  <c r="H6792" i="33"/>
  <c r="I6792" i="33"/>
  <c r="L6792" i="33"/>
  <c r="O6792" i="33"/>
  <c r="Q6792" i="33"/>
  <c r="R6792" i="33"/>
  <c r="S6792" i="33"/>
  <c r="C6793" i="33"/>
  <c r="H6793" i="33"/>
  <c r="I6793" i="33"/>
  <c r="L6793" i="33"/>
  <c r="O6793" i="33"/>
  <c r="Q6793" i="33"/>
  <c r="R6793" i="33"/>
  <c r="S6793" i="33"/>
  <c r="C6794" i="33"/>
  <c r="H6794" i="33"/>
  <c r="I6794" i="33"/>
  <c r="L6794" i="33"/>
  <c r="O6794" i="33"/>
  <c r="Q6794" i="33"/>
  <c r="R6794" i="33"/>
  <c r="S6794" i="33"/>
  <c r="C6795" i="33"/>
  <c r="H6795" i="33"/>
  <c r="I6795" i="33"/>
  <c r="L6795" i="33"/>
  <c r="O6795" i="33"/>
  <c r="Q6795" i="33"/>
  <c r="R6795" i="33"/>
  <c r="S6795" i="33"/>
  <c r="C6796" i="33"/>
  <c r="H6796" i="33"/>
  <c r="I6796" i="33"/>
  <c r="L6796" i="33"/>
  <c r="O6796" i="33"/>
  <c r="Q6796" i="33"/>
  <c r="R6796" i="33"/>
  <c r="S6796" i="33"/>
  <c r="C6797" i="33"/>
  <c r="H6797" i="33"/>
  <c r="I6797" i="33"/>
  <c r="L6797" i="33"/>
  <c r="O6797" i="33"/>
  <c r="Q6797" i="33"/>
  <c r="R6797" i="33"/>
  <c r="S6797" i="33"/>
  <c r="C6798" i="33"/>
  <c r="H6798" i="33"/>
  <c r="I6798" i="33"/>
  <c r="L6798" i="33"/>
  <c r="O6798" i="33"/>
  <c r="Q6798" i="33"/>
  <c r="R6798" i="33"/>
  <c r="S6798" i="33"/>
  <c r="C6799" i="33"/>
  <c r="H6799" i="33"/>
  <c r="I6799" i="33"/>
  <c r="L6799" i="33"/>
  <c r="O6799" i="33"/>
  <c r="Q6799" i="33"/>
  <c r="R6799" i="33"/>
  <c r="S6799" i="33"/>
  <c r="C6800" i="33"/>
  <c r="H6800" i="33"/>
  <c r="I6800" i="33"/>
  <c r="L6800" i="33"/>
  <c r="O6800" i="33"/>
  <c r="Q6800" i="33"/>
  <c r="R6800" i="33"/>
  <c r="S6800" i="33"/>
  <c r="C6801" i="33"/>
  <c r="H6801" i="33"/>
  <c r="I6801" i="33"/>
  <c r="L6801" i="33"/>
  <c r="O6801" i="33"/>
  <c r="Q6801" i="33"/>
  <c r="R6801" i="33"/>
  <c r="S6801" i="33"/>
  <c r="C6802" i="33"/>
  <c r="H6802" i="33"/>
  <c r="I6802" i="33"/>
  <c r="L6802" i="33"/>
  <c r="O6802" i="33"/>
  <c r="Q6802" i="33"/>
  <c r="R6802" i="33"/>
  <c r="S6802" i="33"/>
  <c r="C6803" i="33"/>
  <c r="H6803" i="33"/>
  <c r="I6803" i="33"/>
  <c r="L6803" i="33"/>
  <c r="O6803" i="33"/>
  <c r="Q6803" i="33"/>
  <c r="R6803" i="33"/>
  <c r="S6803" i="33"/>
  <c r="C6804" i="33"/>
  <c r="H6804" i="33"/>
  <c r="I6804" i="33"/>
  <c r="L6804" i="33"/>
  <c r="O6804" i="33"/>
  <c r="Q6804" i="33"/>
  <c r="R6804" i="33"/>
  <c r="S6804" i="33"/>
  <c r="C6805" i="33"/>
  <c r="H6805" i="33"/>
  <c r="I6805" i="33"/>
  <c r="L6805" i="33"/>
  <c r="O6805" i="33"/>
  <c r="Q6805" i="33"/>
  <c r="R6805" i="33"/>
  <c r="S6805" i="33"/>
  <c r="C6806" i="33"/>
  <c r="H6806" i="33"/>
  <c r="I6806" i="33"/>
  <c r="L6806" i="33"/>
  <c r="O6806" i="33"/>
  <c r="Q6806" i="33"/>
  <c r="R6806" i="33"/>
  <c r="S6806" i="33"/>
  <c r="C6807" i="33"/>
  <c r="H6807" i="33"/>
  <c r="I6807" i="33"/>
  <c r="L6807" i="33"/>
  <c r="O6807" i="33"/>
  <c r="Q6807" i="33"/>
  <c r="R6807" i="33"/>
  <c r="S6807" i="33"/>
  <c r="C6808" i="33"/>
  <c r="H6808" i="33"/>
  <c r="I6808" i="33"/>
  <c r="L6808" i="33"/>
  <c r="O6808" i="33"/>
  <c r="Q6808" i="33"/>
  <c r="R6808" i="33"/>
  <c r="S6808" i="33"/>
  <c r="C6809" i="33"/>
  <c r="H6809" i="33"/>
  <c r="I6809" i="33"/>
  <c r="L6809" i="33"/>
  <c r="O6809" i="33"/>
  <c r="Q6809" i="33"/>
  <c r="R6809" i="33"/>
  <c r="S6809" i="33"/>
  <c r="C6810" i="33"/>
  <c r="H6810" i="33"/>
  <c r="I6810" i="33"/>
  <c r="L6810" i="33"/>
  <c r="O6810" i="33"/>
  <c r="Q6810" i="33"/>
  <c r="R6810" i="33"/>
  <c r="S6810" i="33"/>
  <c r="C6811" i="33"/>
  <c r="H6811" i="33"/>
  <c r="I6811" i="33"/>
  <c r="L6811" i="33"/>
  <c r="O6811" i="33"/>
  <c r="Q6811" i="33"/>
  <c r="R6811" i="33"/>
  <c r="S6811" i="33"/>
  <c r="C6812" i="33"/>
  <c r="H6812" i="33"/>
  <c r="I6812" i="33"/>
  <c r="L6812" i="33"/>
  <c r="O6812" i="33"/>
  <c r="Q6812" i="33"/>
  <c r="R6812" i="33"/>
  <c r="S6812" i="33"/>
  <c r="C6813" i="33"/>
  <c r="H6813" i="33"/>
  <c r="I6813" i="33"/>
  <c r="L6813" i="33"/>
  <c r="O6813" i="33"/>
  <c r="Q6813" i="33"/>
  <c r="R6813" i="33"/>
  <c r="S6813" i="33"/>
  <c r="C6814" i="33"/>
  <c r="H6814" i="33"/>
  <c r="I6814" i="33"/>
  <c r="L6814" i="33"/>
  <c r="O6814" i="33"/>
  <c r="Q6814" i="33"/>
  <c r="R6814" i="33"/>
  <c r="S6814" i="33"/>
  <c r="C6815" i="33"/>
  <c r="H6815" i="33"/>
  <c r="I6815" i="33"/>
  <c r="L6815" i="33"/>
  <c r="O6815" i="33"/>
  <c r="Q6815" i="33"/>
  <c r="R6815" i="33"/>
  <c r="S6815" i="33"/>
  <c r="C6816" i="33"/>
  <c r="H6816" i="33"/>
  <c r="I6816" i="33"/>
  <c r="L6816" i="33"/>
  <c r="O6816" i="33"/>
  <c r="Q6816" i="33"/>
  <c r="R6816" i="33"/>
  <c r="S6816" i="33"/>
  <c r="C6817" i="33"/>
  <c r="H6817" i="33"/>
  <c r="I6817" i="33"/>
  <c r="L6817" i="33"/>
  <c r="O6817" i="33"/>
  <c r="Q6817" i="33"/>
  <c r="R6817" i="33"/>
  <c r="S6817" i="33"/>
  <c r="C6818" i="33"/>
  <c r="H6818" i="33"/>
  <c r="I6818" i="33"/>
  <c r="L6818" i="33"/>
  <c r="O6818" i="33"/>
  <c r="Q6818" i="33"/>
  <c r="R6818" i="33"/>
  <c r="S6818" i="33"/>
  <c r="C6819" i="33"/>
  <c r="H6819" i="33"/>
  <c r="I6819" i="33"/>
  <c r="L6819" i="33"/>
  <c r="O6819" i="33"/>
  <c r="Q6819" i="33"/>
  <c r="R6819" i="33"/>
  <c r="S6819" i="33"/>
  <c r="C6820" i="33"/>
  <c r="H6820" i="33"/>
  <c r="I6820" i="33"/>
  <c r="L6820" i="33"/>
  <c r="O6820" i="33"/>
  <c r="Q6820" i="33"/>
  <c r="R6820" i="33"/>
  <c r="S6820" i="33"/>
  <c r="C6821" i="33"/>
  <c r="H6821" i="33"/>
  <c r="I6821" i="33"/>
  <c r="L6821" i="33"/>
  <c r="O6821" i="33"/>
  <c r="Q6821" i="33"/>
  <c r="R6821" i="33"/>
  <c r="S6821" i="33"/>
  <c r="C6822" i="33"/>
  <c r="H6822" i="33"/>
  <c r="I6822" i="33"/>
  <c r="L6822" i="33"/>
  <c r="O6822" i="33"/>
  <c r="Q6822" i="33"/>
  <c r="R6822" i="33"/>
  <c r="S6822" i="33"/>
  <c r="C6823" i="33"/>
  <c r="H6823" i="33"/>
  <c r="I6823" i="33"/>
  <c r="L6823" i="33"/>
  <c r="O6823" i="33"/>
  <c r="Q6823" i="33"/>
  <c r="R6823" i="33"/>
  <c r="S6823" i="33"/>
  <c r="C6824" i="33"/>
  <c r="H6824" i="33"/>
  <c r="I6824" i="33"/>
  <c r="L6824" i="33"/>
  <c r="O6824" i="33"/>
  <c r="Q6824" i="33"/>
  <c r="R6824" i="33"/>
  <c r="S6824" i="33"/>
  <c r="C6825" i="33"/>
  <c r="H6825" i="33"/>
  <c r="I6825" i="33"/>
  <c r="L6825" i="33"/>
  <c r="O6825" i="33"/>
  <c r="Q6825" i="33"/>
  <c r="R6825" i="33"/>
  <c r="S6825" i="33"/>
  <c r="C6826" i="33"/>
  <c r="H6826" i="33"/>
  <c r="I6826" i="33"/>
  <c r="L6826" i="33"/>
  <c r="O6826" i="33"/>
  <c r="Q6826" i="33"/>
  <c r="R6826" i="33"/>
  <c r="S6826" i="33"/>
  <c r="C6827" i="33"/>
  <c r="H6827" i="33"/>
  <c r="I6827" i="33"/>
  <c r="L6827" i="33"/>
  <c r="O6827" i="33"/>
  <c r="Q6827" i="33"/>
  <c r="R6827" i="33"/>
  <c r="S6827" i="33"/>
  <c r="C6828" i="33"/>
  <c r="H6828" i="33"/>
  <c r="I6828" i="33"/>
  <c r="L6828" i="33"/>
  <c r="O6828" i="33"/>
  <c r="Q6828" i="33"/>
  <c r="R6828" i="33"/>
  <c r="S6828" i="33"/>
  <c r="C6829" i="33"/>
  <c r="H6829" i="33"/>
  <c r="I6829" i="33"/>
  <c r="L6829" i="33"/>
  <c r="O6829" i="33"/>
  <c r="Q6829" i="33"/>
  <c r="R6829" i="33"/>
  <c r="S6829" i="33"/>
  <c r="C6830" i="33"/>
  <c r="H6830" i="33"/>
  <c r="I6830" i="33"/>
  <c r="L6830" i="33"/>
  <c r="O6830" i="33"/>
  <c r="Q6830" i="33"/>
  <c r="R6830" i="33"/>
  <c r="S6830" i="33"/>
  <c r="C6831" i="33"/>
  <c r="H6831" i="33"/>
  <c r="I6831" i="33"/>
  <c r="L6831" i="33"/>
  <c r="O6831" i="33"/>
  <c r="Q6831" i="33"/>
  <c r="R6831" i="33"/>
  <c r="S6831" i="33"/>
  <c r="C6832" i="33"/>
  <c r="H6832" i="33"/>
  <c r="I6832" i="33"/>
  <c r="L6832" i="33"/>
  <c r="O6832" i="33"/>
  <c r="Q6832" i="33"/>
  <c r="R6832" i="33"/>
  <c r="S6832" i="33"/>
  <c r="C6833" i="33"/>
  <c r="H6833" i="33"/>
  <c r="I6833" i="33"/>
  <c r="L6833" i="33"/>
  <c r="O6833" i="33"/>
  <c r="Q6833" i="33"/>
  <c r="R6833" i="33"/>
  <c r="S6833" i="33"/>
  <c r="C6834" i="33"/>
  <c r="H6834" i="33"/>
  <c r="I6834" i="33"/>
  <c r="L6834" i="33"/>
  <c r="O6834" i="33"/>
  <c r="Q6834" i="33"/>
  <c r="R6834" i="33"/>
  <c r="S6834" i="33"/>
  <c r="C6835" i="33"/>
  <c r="H6835" i="33"/>
  <c r="I6835" i="33"/>
  <c r="L6835" i="33"/>
  <c r="O6835" i="33"/>
  <c r="Q6835" i="33"/>
  <c r="R6835" i="33"/>
  <c r="S6835" i="33"/>
  <c r="C6836" i="33"/>
  <c r="H6836" i="33"/>
  <c r="I6836" i="33"/>
  <c r="L6836" i="33"/>
  <c r="O6836" i="33"/>
  <c r="Q6836" i="33"/>
  <c r="R6836" i="33"/>
  <c r="S6836" i="33"/>
  <c r="C6837" i="33"/>
  <c r="H6837" i="33"/>
  <c r="I6837" i="33"/>
  <c r="L6837" i="33"/>
  <c r="O6837" i="33"/>
  <c r="Q6837" i="33"/>
  <c r="R6837" i="33"/>
  <c r="S6837" i="33"/>
  <c r="C6838" i="33"/>
  <c r="H6838" i="33"/>
  <c r="I6838" i="33"/>
  <c r="L6838" i="33"/>
  <c r="O6838" i="33"/>
  <c r="Q6838" i="33"/>
  <c r="R6838" i="33"/>
  <c r="S6838" i="33"/>
  <c r="C6839" i="33"/>
  <c r="H6839" i="33"/>
  <c r="I6839" i="33"/>
  <c r="L6839" i="33"/>
  <c r="O6839" i="33"/>
  <c r="Q6839" i="33"/>
  <c r="R6839" i="33"/>
  <c r="S6839" i="33"/>
  <c r="C6840" i="33"/>
  <c r="H6840" i="33"/>
  <c r="I6840" i="33"/>
  <c r="L6840" i="33"/>
  <c r="O6840" i="33"/>
  <c r="Q6840" i="33"/>
  <c r="R6840" i="33"/>
  <c r="S6840" i="33"/>
  <c r="C6841" i="33"/>
  <c r="H6841" i="33"/>
  <c r="I6841" i="33"/>
  <c r="L6841" i="33"/>
  <c r="O6841" i="33"/>
  <c r="Q6841" i="33"/>
  <c r="R6841" i="33"/>
  <c r="S6841" i="33"/>
  <c r="C6842" i="33"/>
  <c r="H6842" i="33"/>
  <c r="I6842" i="33"/>
  <c r="L6842" i="33"/>
  <c r="O6842" i="33"/>
  <c r="Q6842" i="33"/>
  <c r="R6842" i="33"/>
  <c r="S6842" i="33"/>
  <c r="C6843" i="33"/>
  <c r="H6843" i="33"/>
  <c r="I6843" i="33"/>
  <c r="L6843" i="33"/>
  <c r="O6843" i="33"/>
  <c r="Q6843" i="33"/>
  <c r="R6843" i="33"/>
  <c r="S6843" i="33"/>
  <c r="C6844" i="33"/>
  <c r="H6844" i="33"/>
  <c r="I6844" i="33"/>
  <c r="L6844" i="33"/>
  <c r="O6844" i="33"/>
  <c r="Q6844" i="33"/>
  <c r="R6844" i="33"/>
  <c r="S6844" i="33"/>
  <c r="C6845" i="33"/>
  <c r="H6845" i="33"/>
  <c r="I6845" i="33"/>
  <c r="L6845" i="33"/>
  <c r="O6845" i="33"/>
  <c r="Q6845" i="33"/>
  <c r="R6845" i="33"/>
  <c r="S6845" i="33"/>
  <c r="C6846" i="33"/>
  <c r="H6846" i="33"/>
  <c r="I6846" i="33"/>
  <c r="L6846" i="33"/>
  <c r="O6846" i="33"/>
  <c r="Q6846" i="33"/>
  <c r="R6846" i="33"/>
  <c r="S6846" i="33"/>
  <c r="C6847" i="33"/>
  <c r="H6847" i="33"/>
  <c r="I6847" i="33"/>
  <c r="L6847" i="33"/>
  <c r="O6847" i="33"/>
  <c r="Q6847" i="33"/>
  <c r="R6847" i="33"/>
  <c r="S6847" i="33"/>
  <c r="C6848" i="33"/>
  <c r="H6848" i="33"/>
  <c r="I6848" i="33"/>
  <c r="L6848" i="33"/>
  <c r="O6848" i="33"/>
  <c r="Q6848" i="33"/>
  <c r="R6848" i="33"/>
  <c r="S6848" i="33"/>
  <c r="C6849" i="33"/>
  <c r="H6849" i="33"/>
  <c r="I6849" i="33"/>
  <c r="L6849" i="33"/>
  <c r="O6849" i="33"/>
  <c r="Q6849" i="33"/>
  <c r="R6849" i="33"/>
  <c r="S6849" i="33"/>
  <c r="C6850" i="33"/>
  <c r="H6850" i="33"/>
  <c r="I6850" i="33"/>
  <c r="L6850" i="33"/>
  <c r="O6850" i="33"/>
  <c r="Q6850" i="33"/>
  <c r="R6850" i="33"/>
  <c r="S6850" i="33"/>
  <c r="C6851" i="33"/>
  <c r="H6851" i="33"/>
  <c r="I6851" i="33"/>
  <c r="L6851" i="33"/>
  <c r="O6851" i="33"/>
  <c r="Q6851" i="33"/>
  <c r="R6851" i="33"/>
  <c r="S6851" i="33"/>
  <c r="C6852" i="33"/>
  <c r="H6852" i="33"/>
  <c r="I6852" i="33"/>
  <c r="L6852" i="33"/>
  <c r="O6852" i="33"/>
  <c r="Q6852" i="33"/>
  <c r="R6852" i="33"/>
  <c r="S6852" i="33"/>
  <c r="C6853" i="33"/>
  <c r="H6853" i="33"/>
  <c r="I6853" i="33"/>
  <c r="L6853" i="33"/>
  <c r="O6853" i="33"/>
  <c r="Q6853" i="33"/>
  <c r="R6853" i="33"/>
  <c r="S6853" i="33"/>
  <c r="C6854" i="33"/>
  <c r="H6854" i="33"/>
  <c r="I6854" i="33"/>
  <c r="L6854" i="33"/>
  <c r="O6854" i="33"/>
  <c r="Q6854" i="33"/>
  <c r="R6854" i="33"/>
  <c r="S6854" i="33"/>
  <c r="C6855" i="33"/>
  <c r="H6855" i="33"/>
  <c r="I6855" i="33"/>
  <c r="L6855" i="33"/>
  <c r="O6855" i="33"/>
  <c r="Q6855" i="33"/>
  <c r="R6855" i="33"/>
  <c r="S6855" i="33"/>
  <c r="C6856" i="33"/>
  <c r="H6856" i="33"/>
  <c r="I6856" i="33"/>
  <c r="L6856" i="33"/>
  <c r="O6856" i="33"/>
  <c r="Q6856" i="33"/>
  <c r="R6856" i="33"/>
  <c r="S6856" i="33"/>
  <c r="C6857" i="33"/>
  <c r="H6857" i="33"/>
  <c r="I6857" i="33"/>
  <c r="L6857" i="33"/>
  <c r="O6857" i="33"/>
  <c r="Q6857" i="33"/>
  <c r="R6857" i="33"/>
  <c r="S6857" i="33"/>
  <c r="C6858" i="33"/>
  <c r="H6858" i="33"/>
  <c r="I6858" i="33"/>
  <c r="L6858" i="33"/>
  <c r="O6858" i="33"/>
  <c r="Q6858" i="33"/>
  <c r="R6858" i="33"/>
  <c r="S6858" i="33"/>
  <c r="C6859" i="33"/>
  <c r="H6859" i="33"/>
  <c r="I6859" i="33"/>
  <c r="L6859" i="33"/>
  <c r="O6859" i="33"/>
  <c r="Q6859" i="33"/>
  <c r="R6859" i="33"/>
  <c r="S6859" i="33"/>
  <c r="C6860" i="33"/>
  <c r="H6860" i="33"/>
  <c r="I6860" i="33"/>
  <c r="L6860" i="33"/>
  <c r="O6860" i="33"/>
  <c r="Q6860" i="33"/>
  <c r="R6860" i="33"/>
  <c r="S6860" i="33"/>
  <c r="C6861" i="33"/>
  <c r="H6861" i="33"/>
  <c r="I6861" i="33"/>
  <c r="L6861" i="33"/>
  <c r="O6861" i="33"/>
  <c r="Q6861" i="33"/>
  <c r="R6861" i="33"/>
  <c r="S6861" i="33"/>
  <c r="C6862" i="33"/>
  <c r="H6862" i="33"/>
  <c r="I6862" i="33"/>
  <c r="L6862" i="33"/>
  <c r="O6862" i="33"/>
  <c r="Q6862" i="33"/>
  <c r="R6862" i="33"/>
  <c r="S6862" i="33"/>
  <c r="C6863" i="33"/>
  <c r="H6863" i="33"/>
  <c r="I6863" i="33"/>
  <c r="L6863" i="33"/>
  <c r="O6863" i="33"/>
  <c r="Q6863" i="33"/>
  <c r="R6863" i="33"/>
  <c r="S6863" i="33"/>
  <c r="C6864" i="33"/>
  <c r="H6864" i="33"/>
  <c r="I6864" i="33"/>
  <c r="L6864" i="33"/>
  <c r="O6864" i="33"/>
  <c r="Q6864" i="33"/>
  <c r="R6864" i="33"/>
  <c r="S6864" i="33"/>
  <c r="C6865" i="33"/>
  <c r="H6865" i="33"/>
  <c r="I6865" i="33"/>
  <c r="L6865" i="33"/>
  <c r="O6865" i="33"/>
  <c r="Q6865" i="33"/>
  <c r="R6865" i="33"/>
  <c r="S6865" i="33"/>
  <c r="C6866" i="33"/>
  <c r="H6866" i="33"/>
  <c r="I6866" i="33"/>
  <c r="L6866" i="33"/>
  <c r="O6866" i="33"/>
  <c r="Q6866" i="33"/>
  <c r="R6866" i="33"/>
  <c r="S6866" i="33"/>
  <c r="C6867" i="33"/>
  <c r="H6867" i="33"/>
  <c r="I6867" i="33"/>
  <c r="L6867" i="33"/>
  <c r="O6867" i="33"/>
  <c r="Q6867" i="33"/>
  <c r="R6867" i="33"/>
  <c r="S6867" i="33"/>
  <c r="C6868" i="33"/>
  <c r="H6868" i="33"/>
  <c r="I6868" i="33"/>
  <c r="L6868" i="33"/>
  <c r="O6868" i="33"/>
  <c r="Q6868" i="33"/>
  <c r="R6868" i="33"/>
  <c r="S6868" i="33"/>
  <c r="C6869" i="33"/>
  <c r="H6869" i="33"/>
  <c r="I6869" i="33"/>
  <c r="L6869" i="33"/>
  <c r="O6869" i="33"/>
  <c r="Q6869" i="33"/>
  <c r="R6869" i="33"/>
  <c r="S6869" i="33"/>
  <c r="C6870" i="33"/>
  <c r="H6870" i="33"/>
  <c r="I6870" i="33"/>
  <c r="L6870" i="33"/>
  <c r="O6870" i="33"/>
  <c r="Q6870" i="33"/>
  <c r="R6870" i="33"/>
  <c r="S6870" i="33"/>
  <c r="C6871" i="33"/>
  <c r="H6871" i="33"/>
  <c r="I6871" i="33"/>
  <c r="L6871" i="33"/>
  <c r="O6871" i="33"/>
  <c r="Q6871" i="33"/>
  <c r="R6871" i="33"/>
  <c r="S6871" i="33"/>
  <c r="C6872" i="33"/>
  <c r="H6872" i="33"/>
  <c r="I6872" i="33"/>
  <c r="L6872" i="33"/>
  <c r="O6872" i="33"/>
  <c r="Q6872" i="33"/>
  <c r="R6872" i="33"/>
  <c r="S6872" i="33"/>
  <c r="C6873" i="33"/>
  <c r="H6873" i="33"/>
  <c r="I6873" i="33"/>
  <c r="L6873" i="33"/>
  <c r="O6873" i="33"/>
  <c r="Q6873" i="33"/>
  <c r="R6873" i="33"/>
  <c r="S6873" i="33"/>
  <c r="C6874" i="33"/>
  <c r="H6874" i="33"/>
  <c r="I6874" i="33"/>
  <c r="L6874" i="33"/>
  <c r="O6874" i="33"/>
  <c r="Q6874" i="33"/>
  <c r="R6874" i="33"/>
  <c r="S6874" i="33"/>
  <c r="C6875" i="33"/>
  <c r="H6875" i="33"/>
  <c r="I6875" i="33"/>
  <c r="L6875" i="33"/>
  <c r="O6875" i="33"/>
  <c r="Q6875" i="33"/>
  <c r="R6875" i="33"/>
  <c r="S6875" i="33"/>
  <c r="C6876" i="33"/>
  <c r="H6876" i="33"/>
  <c r="I6876" i="33"/>
  <c r="L6876" i="33"/>
  <c r="O6876" i="33"/>
  <c r="Q6876" i="33"/>
  <c r="R6876" i="33"/>
  <c r="S6876" i="33"/>
  <c r="C6877" i="33"/>
  <c r="H6877" i="33"/>
  <c r="I6877" i="33"/>
  <c r="L6877" i="33"/>
  <c r="O6877" i="33"/>
  <c r="Q6877" i="33"/>
  <c r="R6877" i="33"/>
  <c r="S6877" i="33"/>
  <c r="C6878" i="33"/>
  <c r="H6878" i="33"/>
  <c r="I6878" i="33"/>
  <c r="L6878" i="33"/>
  <c r="O6878" i="33"/>
  <c r="Q6878" i="33"/>
  <c r="R6878" i="33"/>
  <c r="S6878" i="33"/>
  <c r="C6879" i="33"/>
  <c r="H6879" i="33"/>
  <c r="I6879" i="33"/>
  <c r="L6879" i="33"/>
  <c r="O6879" i="33"/>
  <c r="Q6879" i="33"/>
  <c r="R6879" i="33"/>
  <c r="S6879" i="33"/>
  <c r="C6880" i="33"/>
  <c r="H6880" i="33"/>
  <c r="I6880" i="33"/>
  <c r="L6880" i="33"/>
  <c r="O6880" i="33"/>
  <c r="Q6880" i="33"/>
  <c r="R6880" i="33"/>
  <c r="S6880" i="33"/>
  <c r="C6881" i="33"/>
  <c r="H6881" i="33"/>
  <c r="I6881" i="33"/>
  <c r="L6881" i="33"/>
  <c r="O6881" i="33"/>
  <c r="Q6881" i="33"/>
  <c r="R6881" i="33"/>
  <c r="S6881" i="33"/>
  <c r="C6882" i="33"/>
  <c r="H6882" i="33"/>
  <c r="I6882" i="33"/>
  <c r="L6882" i="33"/>
  <c r="O6882" i="33"/>
  <c r="Q6882" i="33"/>
  <c r="R6882" i="33"/>
  <c r="S6882" i="33"/>
  <c r="C6883" i="33"/>
  <c r="H6883" i="33"/>
  <c r="I6883" i="33"/>
  <c r="L6883" i="33"/>
  <c r="O6883" i="33"/>
  <c r="Q6883" i="33"/>
  <c r="R6883" i="33"/>
  <c r="S6883" i="33"/>
  <c r="C6884" i="33"/>
  <c r="H6884" i="33"/>
  <c r="I6884" i="33"/>
  <c r="L6884" i="33"/>
  <c r="O6884" i="33"/>
  <c r="Q6884" i="33"/>
  <c r="R6884" i="33"/>
  <c r="S6884" i="33"/>
  <c r="C6885" i="33"/>
  <c r="H6885" i="33"/>
  <c r="I6885" i="33"/>
  <c r="L6885" i="33"/>
  <c r="O6885" i="33"/>
  <c r="Q6885" i="33"/>
  <c r="R6885" i="33"/>
  <c r="S6885" i="33"/>
  <c r="C6886" i="33"/>
  <c r="H6886" i="33"/>
  <c r="I6886" i="33"/>
  <c r="L6886" i="33"/>
  <c r="O6886" i="33"/>
  <c r="Q6886" i="33"/>
  <c r="R6886" i="33"/>
  <c r="S6886" i="33"/>
  <c r="C6887" i="33"/>
  <c r="H6887" i="33"/>
  <c r="I6887" i="33"/>
  <c r="L6887" i="33"/>
  <c r="O6887" i="33"/>
  <c r="Q6887" i="33"/>
  <c r="R6887" i="33"/>
  <c r="S6887" i="33"/>
  <c r="C6888" i="33"/>
  <c r="H6888" i="33"/>
  <c r="I6888" i="33"/>
  <c r="L6888" i="33"/>
  <c r="O6888" i="33"/>
  <c r="Q6888" i="33"/>
  <c r="R6888" i="33"/>
  <c r="S6888" i="33"/>
  <c r="C6889" i="33"/>
  <c r="H6889" i="33"/>
  <c r="I6889" i="33"/>
  <c r="L6889" i="33"/>
  <c r="O6889" i="33"/>
  <c r="Q6889" i="33"/>
  <c r="R6889" i="33"/>
  <c r="S6889" i="33"/>
  <c r="C6890" i="33"/>
  <c r="H6890" i="33"/>
  <c r="I6890" i="33"/>
  <c r="L6890" i="33"/>
  <c r="O6890" i="33"/>
  <c r="Q6890" i="33"/>
  <c r="R6890" i="33"/>
  <c r="S6890" i="33"/>
  <c r="C6891" i="33"/>
  <c r="H6891" i="33"/>
  <c r="I6891" i="33"/>
  <c r="L6891" i="33"/>
  <c r="O6891" i="33"/>
  <c r="Q6891" i="33"/>
  <c r="R6891" i="33"/>
  <c r="S6891" i="33"/>
  <c r="C6892" i="33"/>
  <c r="H6892" i="33"/>
  <c r="I6892" i="33"/>
  <c r="L6892" i="33"/>
  <c r="O6892" i="33"/>
  <c r="Q6892" i="33"/>
  <c r="R6892" i="33"/>
  <c r="S6892" i="33"/>
  <c r="C6893" i="33"/>
  <c r="H6893" i="33"/>
  <c r="I6893" i="33"/>
  <c r="L6893" i="33"/>
  <c r="O6893" i="33"/>
  <c r="Q6893" i="33"/>
  <c r="R6893" i="33"/>
  <c r="S6893" i="33"/>
  <c r="C6894" i="33"/>
  <c r="H6894" i="33"/>
  <c r="I6894" i="33"/>
  <c r="L6894" i="33"/>
  <c r="O6894" i="33"/>
  <c r="Q6894" i="33"/>
  <c r="R6894" i="33"/>
  <c r="S6894" i="33"/>
  <c r="C6895" i="33"/>
  <c r="H6895" i="33"/>
  <c r="I6895" i="33"/>
  <c r="L6895" i="33"/>
  <c r="O6895" i="33"/>
  <c r="Q6895" i="33"/>
  <c r="R6895" i="33"/>
  <c r="S6895" i="33"/>
  <c r="C6896" i="33"/>
  <c r="H6896" i="33"/>
  <c r="I6896" i="33"/>
  <c r="L6896" i="33"/>
  <c r="O6896" i="33"/>
  <c r="Q6896" i="33"/>
  <c r="R6896" i="33"/>
  <c r="S6896" i="33"/>
  <c r="C6897" i="33"/>
  <c r="H6897" i="33"/>
  <c r="I6897" i="33"/>
  <c r="L6897" i="33"/>
  <c r="O6897" i="33"/>
  <c r="Q6897" i="33"/>
  <c r="R6897" i="33"/>
  <c r="S6897" i="33"/>
  <c r="C6898" i="33"/>
  <c r="H6898" i="33"/>
  <c r="I6898" i="33"/>
  <c r="L6898" i="33"/>
  <c r="O6898" i="33"/>
  <c r="Q6898" i="33"/>
  <c r="R6898" i="33"/>
  <c r="S6898" i="33"/>
  <c r="C6899" i="33"/>
  <c r="H6899" i="33"/>
  <c r="I6899" i="33"/>
  <c r="L6899" i="33"/>
  <c r="O6899" i="33"/>
  <c r="Q6899" i="33"/>
  <c r="R6899" i="33"/>
  <c r="S6899" i="33"/>
  <c r="C6900" i="33"/>
  <c r="H6900" i="33"/>
  <c r="I6900" i="33"/>
  <c r="L6900" i="33"/>
  <c r="O6900" i="33"/>
  <c r="Q6900" i="33"/>
  <c r="R6900" i="33"/>
  <c r="S6900" i="33"/>
  <c r="C6901" i="33"/>
  <c r="H6901" i="33"/>
  <c r="I6901" i="33"/>
  <c r="L6901" i="33"/>
  <c r="O6901" i="33"/>
  <c r="Q6901" i="33"/>
  <c r="R6901" i="33"/>
  <c r="S6901" i="33"/>
  <c r="C6902" i="33"/>
  <c r="H6902" i="33"/>
  <c r="I6902" i="33"/>
  <c r="L6902" i="33"/>
  <c r="O6902" i="33"/>
  <c r="Q6902" i="33"/>
  <c r="R6902" i="33"/>
  <c r="S6902" i="33"/>
  <c r="C6903" i="33"/>
  <c r="H6903" i="33"/>
  <c r="I6903" i="33"/>
  <c r="L6903" i="33"/>
  <c r="O6903" i="33"/>
  <c r="Q6903" i="33"/>
  <c r="R6903" i="33"/>
  <c r="S6903" i="33"/>
  <c r="C6904" i="33"/>
  <c r="H6904" i="33"/>
  <c r="I6904" i="33"/>
  <c r="L6904" i="33"/>
  <c r="O6904" i="33"/>
  <c r="Q6904" i="33"/>
  <c r="R6904" i="33"/>
  <c r="S6904" i="33"/>
  <c r="C6905" i="33"/>
  <c r="H6905" i="33"/>
  <c r="I6905" i="33"/>
  <c r="L6905" i="33"/>
  <c r="O6905" i="33"/>
  <c r="Q6905" i="33"/>
  <c r="R6905" i="33"/>
  <c r="S6905" i="33"/>
  <c r="C6906" i="33"/>
  <c r="H6906" i="33"/>
  <c r="I6906" i="33"/>
  <c r="L6906" i="33"/>
  <c r="O6906" i="33"/>
  <c r="Q6906" i="33"/>
  <c r="R6906" i="33"/>
  <c r="S6906" i="33"/>
  <c r="C6907" i="33"/>
  <c r="H6907" i="33"/>
  <c r="I6907" i="33"/>
  <c r="L6907" i="33"/>
  <c r="O6907" i="33"/>
  <c r="Q6907" i="33"/>
  <c r="R6907" i="33"/>
  <c r="S6907" i="33"/>
  <c r="C6908" i="33"/>
  <c r="H6908" i="33"/>
  <c r="I6908" i="33"/>
  <c r="L6908" i="33"/>
  <c r="O6908" i="33"/>
  <c r="Q6908" i="33"/>
  <c r="R6908" i="33"/>
  <c r="S6908" i="33"/>
  <c r="C6909" i="33"/>
  <c r="H6909" i="33"/>
  <c r="I6909" i="33"/>
  <c r="L6909" i="33"/>
  <c r="O6909" i="33"/>
  <c r="Q6909" i="33"/>
  <c r="R6909" i="33"/>
  <c r="S6909" i="33"/>
  <c r="C6910" i="33"/>
  <c r="H6910" i="33"/>
  <c r="I6910" i="33"/>
  <c r="L6910" i="33"/>
  <c r="O6910" i="33"/>
  <c r="Q6910" i="33"/>
  <c r="R6910" i="33"/>
  <c r="S6910" i="33"/>
  <c r="C6911" i="33"/>
  <c r="H6911" i="33"/>
  <c r="I6911" i="33"/>
  <c r="L6911" i="33"/>
  <c r="O6911" i="33"/>
  <c r="Q6911" i="33"/>
  <c r="R6911" i="33"/>
  <c r="S6911" i="33"/>
  <c r="C6912" i="33"/>
  <c r="H6912" i="33"/>
  <c r="I6912" i="33"/>
  <c r="L6912" i="33"/>
  <c r="O6912" i="33"/>
  <c r="Q6912" i="33"/>
  <c r="R6912" i="33"/>
  <c r="S6912" i="33"/>
  <c r="C6913" i="33"/>
  <c r="H6913" i="33"/>
  <c r="I6913" i="33"/>
  <c r="L6913" i="33"/>
  <c r="O6913" i="33"/>
  <c r="Q6913" i="33"/>
  <c r="R6913" i="33"/>
  <c r="S6913" i="33"/>
  <c r="C6914" i="33"/>
  <c r="H6914" i="33"/>
  <c r="I6914" i="33"/>
  <c r="L6914" i="33"/>
  <c r="O6914" i="33"/>
  <c r="Q6914" i="33"/>
  <c r="R6914" i="33"/>
  <c r="S6914" i="33"/>
  <c r="C6915" i="33"/>
  <c r="H6915" i="33"/>
  <c r="I6915" i="33"/>
  <c r="L6915" i="33"/>
  <c r="O6915" i="33"/>
  <c r="Q6915" i="33"/>
  <c r="R6915" i="33"/>
  <c r="S6915" i="33"/>
  <c r="C6916" i="33"/>
  <c r="H6916" i="33"/>
  <c r="I6916" i="33"/>
  <c r="L6916" i="33"/>
  <c r="O6916" i="33"/>
  <c r="Q6916" i="33"/>
  <c r="R6916" i="33"/>
  <c r="S6916" i="33"/>
  <c r="C6917" i="33"/>
  <c r="H6917" i="33"/>
  <c r="I6917" i="33"/>
  <c r="L6917" i="33"/>
  <c r="O6917" i="33"/>
  <c r="Q6917" i="33"/>
  <c r="R6917" i="33"/>
  <c r="S6917" i="33"/>
  <c r="C6918" i="33"/>
  <c r="H6918" i="33"/>
  <c r="I6918" i="33"/>
  <c r="L6918" i="33"/>
  <c r="O6918" i="33"/>
  <c r="Q6918" i="33"/>
  <c r="R6918" i="33"/>
  <c r="S6918" i="33"/>
  <c r="C6919" i="33"/>
  <c r="H6919" i="33"/>
  <c r="I6919" i="33"/>
  <c r="L6919" i="33"/>
  <c r="O6919" i="33"/>
  <c r="Q6919" i="33"/>
  <c r="R6919" i="33"/>
  <c r="S6919" i="33"/>
  <c r="C6920" i="33"/>
  <c r="H6920" i="33"/>
  <c r="I6920" i="33"/>
  <c r="L6920" i="33"/>
  <c r="O6920" i="33"/>
  <c r="Q6920" i="33"/>
  <c r="R6920" i="33"/>
  <c r="S6920" i="33"/>
  <c r="C6921" i="33"/>
  <c r="H6921" i="33"/>
  <c r="I6921" i="33"/>
  <c r="L6921" i="33"/>
  <c r="O6921" i="33"/>
  <c r="Q6921" i="33"/>
  <c r="R6921" i="33"/>
  <c r="S6921" i="33"/>
  <c r="C6922" i="33"/>
  <c r="H6922" i="33"/>
  <c r="I6922" i="33"/>
  <c r="L6922" i="33"/>
  <c r="O6922" i="33"/>
  <c r="Q6922" i="33"/>
  <c r="R6922" i="33"/>
  <c r="S6922" i="33"/>
  <c r="C6923" i="33"/>
  <c r="H6923" i="33"/>
  <c r="I6923" i="33"/>
  <c r="L6923" i="33"/>
  <c r="O6923" i="33"/>
  <c r="Q6923" i="33"/>
  <c r="R6923" i="33"/>
  <c r="S6923" i="33"/>
  <c r="C6924" i="33"/>
  <c r="H6924" i="33"/>
  <c r="I6924" i="33"/>
  <c r="L6924" i="33"/>
  <c r="O6924" i="33"/>
  <c r="Q6924" i="33"/>
  <c r="R6924" i="33"/>
  <c r="S6924" i="33"/>
  <c r="C6925" i="33"/>
  <c r="H6925" i="33"/>
  <c r="I6925" i="33"/>
  <c r="L6925" i="33"/>
  <c r="O6925" i="33"/>
  <c r="Q6925" i="33"/>
  <c r="R6925" i="33"/>
  <c r="S6925" i="33"/>
  <c r="C6926" i="33"/>
  <c r="H6926" i="33"/>
  <c r="I6926" i="33"/>
  <c r="L6926" i="33"/>
  <c r="O6926" i="33"/>
  <c r="Q6926" i="33"/>
  <c r="R6926" i="33"/>
  <c r="S6926" i="33"/>
  <c r="C6927" i="33"/>
  <c r="H6927" i="33"/>
  <c r="I6927" i="33"/>
  <c r="L6927" i="33"/>
  <c r="O6927" i="33"/>
  <c r="Q6927" i="33"/>
  <c r="R6927" i="33"/>
  <c r="S6927" i="33"/>
  <c r="C6928" i="33"/>
  <c r="H6928" i="33"/>
  <c r="I6928" i="33"/>
  <c r="L6928" i="33"/>
  <c r="O6928" i="33"/>
  <c r="Q6928" i="33"/>
  <c r="R6928" i="33"/>
  <c r="S6928" i="33"/>
  <c r="C6929" i="33"/>
  <c r="H6929" i="33"/>
  <c r="I6929" i="33"/>
  <c r="L6929" i="33"/>
  <c r="O6929" i="33"/>
  <c r="Q6929" i="33"/>
  <c r="R6929" i="33"/>
  <c r="S6929" i="33"/>
  <c r="C6930" i="33"/>
  <c r="H6930" i="33"/>
  <c r="I6930" i="33"/>
  <c r="L6930" i="33"/>
  <c r="O6930" i="33"/>
  <c r="Q6930" i="33"/>
  <c r="R6930" i="33"/>
  <c r="S6930" i="33"/>
  <c r="C6931" i="33"/>
  <c r="H6931" i="33"/>
  <c r="I6931" i="33"/>
  <c r="L6931" i="33"/>
  <c r="O6931" i="33"/>
  <c r="Q6931" i="33"/>
  <c r="R6931" i="33"/>
  <c r="S6931" i="33"/>
  <c r="C6932" i="33"/>
  <c r="H6932" i="33"/>
  <c r="I6932" i="33"/>
  <c r="L6932" i="33"/>
  <c r="O6932" i="33"/>
  <c r="Q6932" i="33"/>
  <c r="R6932" i="33"/>
  <c r="S6932" i="33"/>
  <c r="C6933" i="33"/>
  <c r="H6933" i="33"/>
  <c r="I6933" i="33"/>
  <c r="L6933" i="33"/>
  <c r="O6933" i="33"/>
  <c r="Q6933" i="33"/>
  <c r="R6933" i="33"/>
  <c r="S6933" i="33"/>
  <c r="C6934" i="33"/>
  <c r="H6934" i="33"/>
  <c r="I6934" i="33"/>
  <c r="L6934" i="33"/>
  <c r="O6934" i="33"/>
  <c r="Q6934" i="33"/>
  <c r="R6934" i="33"/>
  <c r="S6934" i="33"/>
  <c r="C6935" i="33"/>
  <c r="H6935" i="33"/>
  <c r="I6935" i="33"/>
  <c r="L6935" i="33"/>
  <c r="O6935" i="33"/>
  <c r="Q6935" i="33"/>
  <c r="R6935" i="33"/>
  <c r="S6935" i="33"/>
  <c r="C6936" i="33"/>
  <c r="H6936" i="33"/>
  <c r="I6936" i="33"/>
  <c r="L6936" i="33"/>
  <c r="O6936" i="33"/>
  <c r="Q6936" i="33"/>
  <c r="R6936" i="33"/>
  <c r="S6936" i="33"/>
  <c r="C6937" i="33"/>
  <c r="H6937" i="33"/>
  <c r="I6937" i="33"/>
  <c r="L6937" i="33"/>
  <c r="O6937" i="33"/>
  <c r="Q6937" i="33"/>
  <c r="R6937" i="33"/>
  <c r="S6937" i="33"/>
  <c r="C6938" i="33"/>
  <c r="H6938" i="33"/>
  <c r="I6938" i="33"/>
  <c r="L6938" i="33"/>
  <c r="O6938" i="33"/>
  <c r="Q6938" i="33"/>
  <c r="R6938" i="33"/>
  <c r="S6938" i="33"/>
  <c r="C6939" i="33"/>
  <c r="H6939" i="33"/>
  <c r="I6939" i="33"/>
  <c r="L6939" i="33"/>
  <c r="O6939" i="33"/>
  <c r="Q6939" i="33"/>
  <c r="R6939" i="33"/>
  <c r="S6939" i="33"/>
  <c r="C6940" i="33"/>
  <c r="H6940" i="33"/>
  <c r="I6940" i="33"/>
  <c r="L6940" i="33"/>
  <c r="O6940" i="33"/>
  <c r="Q6940" i="33"/>
  <c r="R6940" i="33"/>
  <c r="S6940" i="33"/>
  <c r="C6941" i="33"/>
  <c r="H6941" i="33"/>
  <c r="I6941" i="33"/>
  <c r="L6941" i="33"/>
  <c r="O6941" i="33"/>
  <c r="Q6941" i="33"/>
  <c r="R6941" i="33"/>
  <c r="S6941" i="33"/>
  <c r="C6942" i="33"/>
  <c r="H6942" i="33"/>
  <c r="I6942" i="33"/>
  <c r="L6942" i="33"/>
  <c r="O6942" i="33"/>
  <c r="Q6942" i="33"/>
  <c r="R6942" i="33"/>
  <c r="S6942" i="33"/>
  <c r="C6943" i="33"/>
  <c r="H6943" i="33"/>
  <c r="I6943" i="33"/>
  <c r="L6943" i="33"/>
  <c r="O6943" i="33"/>
  <c r="Q6943" i="33"/>
  <c r="R6943" i="33"/>
  <c r="S6943" i="33"/>
  <c r="C6944" i="33"/>
  <c r="H6944" i="33"/>
  <c r="I6944" i="33"/>
  <c r="L6944" i="33"/>
  <c r="O6944" i="33"/>
  <c r="Q6944" i="33"/>
  <c r="R6944" i="33"/>
  <c r="S6944" i="33"/>
  <c r="C6945" i="33"/>
  <c r="H6945" i="33"/>
  <c r="I6945" i="33"/>
  <c r="L6945" i="33"/>
  <c r="O6945" i="33"/>
  <c r="Q6945" i="33"/>
  <c r="R6945" i="33"/>
  <c r="S6945" i="33"/>
  <c r="C6946" i="33"/>
  <c r="H6946" i="33"/>
  <c r="I6946" i="33"/>
  <c r="L6946" i="33"/>
  <c r="O6946" i="33"/>
  <c r="Q6946" i="33"/>
  <c r="R6946" i="33"/>
  <c r="S6946" i="33"/>
  <c r="C6947" i="33"/>
  <c r="H6947" i="33"/>
  <c r="I6947" i="33"/>
  <c r="L6947" i="33"/>
  <c r="O6947" i="33"/>
  <c r="Q6947" i="33"/>
  <c r="R6947" i="33"/>
  <c r="S6947" i="33"/>
  <c r="C6948" i="33"/>
  <c r="H6948" i="33"/>
  <c r="I6948" i="33"/>
  <c r="L6948" i="33"/>
  <c r="O6948" i="33"/>
  <c r="Q6948" i="33"/>
  <c r="R6948" i="33"/>
  <c r="S6948" i="33"/>
  <c r="C6949" i="33"/>
  <c r="H6949" i="33"/>
  <c r="I6949" i="33"/>
  <c r="L6949" i="33"/>
  <c r="O6949" i="33"/>
  <c r="Q6949" i="33"/>
  <c r="R6949" i="33"/>
  <c r="S6949" i="33"/>
  <c r="C6950" i="33"/>
  <c r="H6950" i="33"/>
  <c r="I6950" i="33"/>
  <c r="L6950" i="33"/>
  <c r="O6950" i="33"/>
  <c r="Q6950" i="33"/>
  <c r="R6950" i="33"/>
  <c r="S6950" i="33"/>
  <c r="C6951" i="33"/>
  <c r="H6951" i="33"/>
  <c r="I6951" i="33"/>
  <c r="L6951" i="33"/>
  <c r="O6951" i="33"/>
  <c r="Q6951" i="33"/>
  <c r="R6951" i="33"/>
  <c r="S6951" i="33"/>
  <c r="C6952" i="33"/>
  <c r="H6952" i="33"/>
  <c r="I6952" i="33"/>
  <c r="L6952" i="33"/>
  <c r="O6952" i="33"/>
  <c r="Q6952" i="33"/>
  <c r="R6952" i="33"/>
  <c r="S6952" i="33"/>
  <c r="C6953" i="33"/>
  <c r="H6953" i="33"/>
  <c r="I6953" i="33"/>
  <c r="L6953" i="33"/>
  <c r="O6953" i="33"/>
  <c r="Q6953" i="33"/>
  <c r="R6953" i="33"/>
  <c r="S6953" i="33"/>
  <c r="C6954" i="33"/>
  <c r="H6954" i="33"/>
  <c r="I6954" i="33"/>
  <c r="L6954" i="33"/>
  <c r="O6954" i="33"/>
  <c r="Q6954" i="33"/>
  <c r="R6954" i="33"/>
  <c r="S6954" i="33"/>
  <c r="C6955" i="33"/>
  <c r="H6955" i="33"/>
  <c r="I6955" i="33"/>
  <c r="L6955" i="33"/>
  <c r="O6955" i="33"/>
  <c r="Q6955" i="33"/>
  <c r="R6955" i="33"/>
  <c r="S6955" i="33"/>
  <c r="C6956" i="33"/>
  <c r="H6956" i="33"/>
  <c r="I6956" i="33"/>
  <c r="L6956" i="33"/>
  <c r="O6956" i="33"/>
  <c r="Q6956" i="33"/>
  <c r="R6956" i="33"/>
  <c r="S6956" i="33"/>
  <c r="C6957" i="33"/>
  <c r="H6957" i="33"/>
  <c r="I6957" i="33"/>
  <c r="L6957" i="33"/>
  <c r="O6957" i="33"/>
  <c r="Q6957" i="33"/>
  <c r="R6957" i="33"/>
  <c r="S6957" i="33"/>
  <c r="C6958" i="33"/>
  <c r="H6958" i="33"/>
  <c r="I6958" i="33"/>
  <c r="L6958" i="33"/>
  <c r="O6958" i="33"/>
  <c r="Q6958" i="33"/>
  <c r="R6958" i="33"/>
  <c r="S6958" i="33"/>
  <c r="C6959" i="33"/>
  <c r="H6959" i="33"/>
  <c r="I6959" i="33"/>
  <c r="L6959" i="33"/>
  <c r="O6959" i="33"/>
  <c r="Q6959" i="33"/>
  <c r="R6959" i="33"/>
  <c r="S6959" i="33"/>
  <c r="C6960" i="33"/>
  <c r="H6960" i="33"/>
  <c r="I6960" i="33"/>
  <c r="L6960" i="33"/>
  <c r="O6960" i="33"/>
  <c r="Q6960" i="33"/>
  <c r="R6960" i="33"/>
  <c r="S6960" i="33"/>
  <c r="C6961" i="33"/>
  <c r="H6961" i="33"/>
  <c r="I6961" i="33"/>
  <c r="L6961" i="33"/>
  <c r="O6961" i="33"/>
  <c r="Q6961" i="33"/>
  <c r="R6961" i="33"/>
  <c r="S6961" i="33"/>
  <c r="C6962" i="33"/>
  <c r="H6962" i="33"/>
  <c r="I6962" i="33"/>
  <c r="L6962" i="33"/>
  <c r="O6962" i="33"/>
  <c r="Q6962" i="33"/>
  <c r="R6962" i="33"/>
  <c r="S6962" i="33"/>
  <c r="C6963" i="33"/>
  <c r="H6963" i="33"/>
  <c r="I6963" i="33"/>
  <c r="L6963" i="33"/>
  <c r="O6963" i="33"/>
  <c r="Q6963" i="33"/>
  <c r="R6963" i="33"/>
  <c r="S6963" i="33"/>
  <c r="C6964" i="33"/>
  <c r="H6964" i="33"/>
  <c r="I6964" i="33"/>
  <c r="L6964" i="33"/>
  <c r="O6964" i="33"/>
  <c r="Q6964" i="33"/>
  <c r="R6964" i="33"/>
  <c r="S6964" i="33"/>
  <c r="C6965" i="33"/>
  <c r="H6965" i="33"/>
  <c r="I6965" i="33"/>
  <c r="L6965" i="33"/>
  <c r="O6965" i="33"/>
  <c r="Q6965" i="33"/>
  <c r="R6965" i="33"/>
  <c r="S6965" i="33"/>
  <c r="C6966" i="33"/>
  <c r="H6966" i="33"/>
  <c r="I6966" i="33"/>
  <c r="L6966" i="33"/>
  <c r="O6966" i="33"/>
  <c r="Q6966" i="33"/>
  <c r="R6966" i="33"/>
  <c r="S6966" i="33"/>
  <c r="C6967" i="33"/>
  <c r="H6967" i="33"/>
  <c r="I6967" i="33"/>
  <c r="L6967" i="33"/>
  <c r="O6967" i="33"/>
  <c r="Q6967" i="33"/>
  <c r="R6967" i="33"/>
  <c r="S6967" i="33"/>
  <c r="C6968" i="33"/>
  <c r="H6968" i="33"/>
  <c r="I6968" i="33"/>
  <c r="L6968" i="33"/>
  <c r="O6968" i="33"/>
  <c r="Q6968" i="33"/>
  <c r="R6968" i="33"/>
  <c r="S6968" i="33"/>
  <c r="C6969" i="33"/>
  <c r="H6969" i="33"/>
  <c r="I6969" i="33"/>
  <c r="L6969" i="33"/>
  <c r="O6969" i="33"/>
  <c r="Q6969" i="33"/>
  <c r="R6969" i="33"/>
  <c r="S6969" i="33"/>
  <c r="C6970" i="33"/>
  <c r="H6970" i="33"/>
  <c r="I6970" i="33"/>
  <c r="L6970" i="33"/>
  <c r="O6970" i="33"/>
  <c r="Q6970" i="33"/>
  <c r="R6970" i="33"/>
  <c r="S6970" i="33"/>
  <c r="C6971" i="33"/>
  <c r="H6971" i="33"/>
  <c r="I6971" i="33"/>
  <c r="L6971" i="33"/>
  <c r="O6971" i="33"/>
  <c r="Q6971" i="33"/>
  <c r="R6971" i="33"/>
  <c r="S6971" i="33"/>
  <c r="C6972" i="33"/>
  <c r="H6972" i="33"/>
  <c r="I6972" i="33"/>
  <c r="L6972" i="33"/>
  <c r="O6972" i="33"/>
  <c r="Q6972" i="33"/>
  <c r="R6972" i="33"/>
  <c r="S6972" i="33"/>
  <c r="C6973" i="33"/>
  <c r="H6973" i="33"/>
  <c r="I6973" i="33"/>
  <c r="L6973" i="33"/>
  <c r="O6973" i="33"/>
  <c r="Q6973" i="33"/>
  <c r="R6973" i="33"/>
  <c r="S6973" i="33"/>
  <c r="C6974" i="33"/>
  <c r="H6974" i="33"/>
  <c r="I6974" i="33"/>
  <c r="L6974" i="33"/>
  <c r="O6974" i="33"/>
  <c r="Q6974" i="33"/>
  <c r="R6974" i="33"/>
  <c r="S6974" i="33"/>
  <c r="C6975" i="33"/>
  <c r="H6975" i="33"/>
  <c r="I6975" i="33"/>
  <c r="L6975" i="33"/>
  <c r="O6975" i="33"/>
  <c r="Q6975" i="33"/>
  <c r="R6975" i="33"/>
  <c r="S6975" i="33"/>
  <c r="C6976" i="33"/>
  <c r="H6976" i="33"/>
  <c r="I6976" i="33"/>
  <c r="L6976" i="33"/>
  <c r="O6976" i="33"/>
  <c r="Q6976" i="33"/>
  <c r="R6976" i="33"/>
  <c r="S6976" i="33"/>
  <c r="C6977" i="33"/>
  <c r="H6977" i="33"/>
  <c r="I6977" i="33"/>
  <c r="L6977" i="33"/>
  <c r="O6977" i="33"/>
  <c r="Q6977" i="33"/>
  <c r="R6977" i="33"/>
  <c r="S6977" i="33"/>
  <c r="C6978" i="33"/>
  <c r="H6978" i="33"/>
  <c r="I6978" i="33"/>
  <c r="L6978" i="33"/>
  <c r="O6978" i="33"/>
  <c r="Q6978" i="33"/>
  <c r="R6978" i="33"/>
  <c r="S6978" i="33"/>
  <c r="C6979" i="33"/>
  <c r="H6979" i="33"/>
  <c r="I6979" i="33"/>
  <c r="L6979" i="33"/>
  <c r="O6979" i="33"/>
  <c r="Q6979" i="33"/>
  <c r="R6979" i="33"/>
  <c r="S6979" i="33"/>
  <c r="C6980" i="33"/>
  <c r="H6980" i="33"/>
  <c r="I6980" i="33"/>
  <c r="L6980" i="33"/>
  <c r="O6980" i="33"/>
  <c r="Q6980" i="33"/>
  <c r="R6980" i="33"/>
  <c r="S6980" i="33"/>
  <c r="C6981" i="33"/>
  <c r="H6981" i="33"/>
  <c r="I6981" i="33"/>
  <c r="L6981" i="33"/>
  <c r="O6981" i="33"/>
  <c r="Q6981" i="33"/>
  <c r="R6981" i="33"/>
  <c r="S6981" i="33"/>
  <c r="C6982" i="33"/>
  <c r="H6982" i="33"/>
  <c r="I6982" i="33"/>
  <c r="L6982" i="33"/>
  <c r="O6982" i="33"/>
  <c r="Q6982" i="33"/>
  <c r="R6982" i="33"/>
  <c r="S6982" i="33"/>
  <c r="C6983" i="33"/>
  <c r="H6983" i="33"/>
  <c r="I6983" i="33"/>
  <c r="L6983" i="33"/>
  <c r="O6983" i="33"/>
  <c r="Q6983" i="33"/>
  <c r="R6983" i="33"/>
  <c r="S6983" i="33"/>
  <c r="C6984" i="33"/>
  <c r="H6984" i="33"/>
  <c r="I6984" i="33"/>
  <c r="L6984" i="33"/>
  <c r="O6984" i="33"/>
  <c r="Q6984" i="33"/>
  <c r="R6984" i="33"/>
  <c r="S6984" i="33"/>
  <c r="C6985" i="33"/>
  <c r="H6985" i="33"/>
  <c r="I6985" i="33"/>
  <c r="L6985" i="33"/>
  <c r="O6985" i="33"/>
  <c r="Q6985" i="33"/>
  <c r="R6985" i="33"/>
  <c r="S6985" i="33"/>
  <c r="C6986" i="33"/>
  <c r="H6986" i="33"/>
  <c r="I6986" i="33"/>
  <c r="L6986" i="33"/>
  <c r="O6986" i="33"/>
  <c r="Q6986" i="33"/>
  <c r="R6986" i="33"/>
  <c r="S6986" i="33"/>
  <c r="C6987" i="33"/>
  <c r="H6987" i="33"/>
  <c r="I6987" i="33"/>
  <c r="L6987" i="33"/>
  <c r="O6987" i="33"/>
  <c r="Q6987" i="33"/>
  <c r="R6987" i="33"/>
  <c r="S6987" i="33"/>
  <c r="C6988" i="33"/>
  <c r="H6988" i="33"/>
  <c r="I6988" i="33"/>
  <c r="L6988" i="33"/>
  <c r="O6988" i="33"/>
  <c r="Q6988" i="33"/>
  <c r="R6988" i="33"/>
  <c r="S6988" i="33"/>
  <c r="C6989" i="33"/>
  <c r="H6989" i="33"/>
  <c r="I6989" i="33"/>
  <c r="L6989" i="33"/>
  <c r="O6989" i="33"/>
  <c r="Q6989" i="33"/>
  <c r="R6989" i="33"/>
  <c r="S6989" i="33"/>
  <c r="C6990" i="33"/>
  <c r="H6990" i="33"/>
  <c r="I6990" i="33"/>
  <c r="L6990" i="33"/>
  <c r="O6990" i="33"/>
  <c r="Q6990" i="33"/>
  <c r="R6990" i="33"/>
  <c r="S6990" i="33"/>
  <c r="C6991" i="33"/>
  <c r="H6991" i="33"/>
  <c r="I6991" i="33"/>
  <c r="L6991" i="33"/>
  <c r="O6991" i="33"/>
  <c r="Q6991" i="33"/>
  <c r="R6991" i="33"/>
  <c r="S6991" i="33"/>
  <c r="C6992" i="33"/>
  <c r="H6992" i="33"/>
  <c r="I6992" i="33"/>
  <c r="L6992" i="33"/>
  <c r="O6992" i="33"/>
  <c r="Q6992" i="33"/>
  <c r="R6992" i="33"/>
  <c r="S6992" i="33"/>
  <c r="C6993" i="33"/>
  <c r="H6993" i="33"/>
  <c r="I6993" i="33"/>
  <c r="L6993" i="33"/>
  <c r="O6993" i="33"/>
  <c r="Q6993" i="33"/>
  <c r="R6993" i="33"/>
  <c r="S6993" i="33"/>
  <c r="C6994" i="33"/>
  <c r="H6994" i="33"/>
  <c r="I6994" i="33"/>
  <c r="L6994" i="33"/>
  <c r="O6994" i="33"/>
  <c r="Q6994" i="33"/>
  <c r="R6994" i="33"/>
  <c r="S6994" i="33"/>
  <c r="C6995" i="33"/>
  <c r="H6995" i="33"/>
  <c r="I6995" i="33"/>
  <c r="L6995" i="33"/>
  <c r="O6995" i="33"/>
  <c r="Q6995" i="33"/>
  <c r="R6995" i="33"/>
  <c r="S6995" i="33"/>
  <c r="C6996" i="33"/>
  <c r="H6996" i="33"/>
  <c r="I6996" i="33"/>
  <c r="L6996" i="33"/>
  <c r="O6996" i="33"/>
  <c r="Q6996" i="33"/>
  <c r="R6996" i="33"/>
  <c r="S6996" i="33"/>
  <c r="C6997" i="33"/>
  <c r="H6997" i="33"/>
  <c r="I6997" i="33"/>
  <c r="L6997" i="33"/>
  <c r="O6997" i="33"/>
  <c r="Q6997" i="33"/>
  <c r="R6997" i="33"/>
  <c r="S6997" i="33"/>
  <c r="C6998" i="33"/>
  <c r="H6998" i="33"/>
  <c r="I6998" i="33"/>
  <c r="L6998" i="33"/>
  <c r="O6998" i="33"/>
  <c r="Q6998" i="33"/>
  <c r="R6998" i="33"/>
  <c r="S6998" i="33"/>
  <c r="C6999" i="33"/>
  <c r="H6999" i="33"/>
  <c r="I6999" i="33"/>
  <c r="L6999" i="33"/>
  <c r="O6999" i="33"/>
  <c r="Q6999" i="33"/>
  <c r="R6999" i="33"/>
  <c r="S6999" i="33"/>
  <c r="C7000" i="33"/>
  <c r="H7000" i="33"/>
  <c r="I7000" i="33"/>
  <c r="L7000" i="33"/>
  <c r="O7000" i="33"/>
  <c r="Q7000" i="33"/>
  <c r="R7000" i="33"/>
  <c r="S7000" i="33"/>
  <c r="C7001" i="33"/>
  <c r="H7001" i="33"/>
  <c r="I7001" i="33"/>
  <c r="L7001" i="33"/>
  <c r="O7001" i="33"/>
  <c r="Q7001" i="33"/>
  <c r="R7001" i="33"/>
  <c r="S7001" i="33"/>
  <c r="C7002" i="33"/>
  <c r="H7002" i="33"/>
  <c r="I7002" i="33"/>
  <c r="L7002" i="33"/>
  <c r="O7002" i="33"/>
  <c r="Q7002" i="33"/>
  <c r="R7002" i="33"/>
  <c r="S7002" i="33"/>
  <c r="C7003" i="33"/>
  <c r="H7003" i="33"/>
  <c r="I7003" i="33"/>
  <c r="L7003" i="33"/>
  <c r="O7003" i="33"/>
  <c r="Q7003" i="33"/>
  <c r="R7003" i="33"/>
  <c r="S7003" i="33"/>
  <c r="C7004" i="33"/>
  <c r="H7004" i="33"/>
  <c r="I7004" i="33"/>
  <c r="L7004" i="33"/>
  <c r="O7004" i="33"/>
  <c r="Q7004" i="33"/>
  <c r="R7004" i="33"/>
  <c r="S7004" i="33"/>
  <c r="C7005" i="33"/>
  <c r="H7005" i="33"/>
  <c r="I7005" i="33"/>
  <c r="L7005" i="33"/>
  <c r="O7005" i="33"/>
  <c r="Q7005" i="33"/>
  <c r="R7005" i="33"/>
  <c r="S7005" i="33"/>
  <c r="C7006" i="33"/>
  <c r="H7006" i="33"/>
  <c r="I7006" i="33"/>
  <c r="L7006" i="33"/>
  <c r="O7006" i="33"/>
  <c r="Q7006" i="33"/>
  <c r="R7006" i="33"/>
  <c r="S7006" i="33"/>
  <c r="C7007" i="33"/>
  <c r="H7007" i="33"/>
  <c r="I7007" i="33"/>
  <c r="L7007" i="33"/>
  <c r="O7007" i="33"/>
  <c r="Q7007" i="33"/>
  <c r="R7007" i="33"/>
  <c r="S7007" i="33"/>
  <c r="C7008" i="33"/>
  <c r="H7008" i="33"/>
  <c r="I7008" i="33"/>
  <c r="L7008" i="33"/>
  <c r="O7008" i="33"/>
  <c r="Q7008" i="33"/>
  <c r="R7008" i="33"/>
  <c r="S7008" i="33"/>
  <c r="C7009" i="33"/>
  <c r="H7009" i="33"/>
  <c r="I7009" i="33"/>
  <c r="L7009" i="33"/>
  <c r="O7009" i="33"/>
  <c r="Q7009" i="33"/>
  <c r="R7009" i="33"/>
  <c r="S7009" i="33"/>
  <c r="C7010" i="33"/>
  <c r="H7010" i="33"/>
  <c r="I7010" i="33"/>
  <c r="L7010" i="33"/>
  <c r="O7010" i="33"/>
  <c r="Q7010" i="33"/>
  <c r="R7010" i="33"/>
  <c r="S7010" i="33"/>
  <c r="C7011" i="33"/>
  <c r="H7011" i="33"/>
  <c r="I7011" i="33"/>
  <c r="L7011" i="33"/>
  <c r="O7011" i="33"/>
  <c r="Q7011" i="33"/>
  <c r="R7011" i="33"/>
  <c r="S7011" i="33"/>
  <c r="C7012" i="33"/>
  <c r="H7012" i="33"/>
  <c r="I7012" i="33"/>
  <c r="L7012" i="33"/>
  <c r="O7012" i="33"/>
  <c r="Q7012" i="33"/>
  <c r="R7012" i="33"/>
  <c r="S7012" i="33"/>
  <c r="C7013" i="33"/>
  <c r="H7013" i="33"/>
  <c r="I7013" i="33"/>
  <c r="L7013" i="33"/>
  <c r="O7013" i="33"/>
  <c r="Q7013" i="33"/>
  <c r="R7013" i="33"/>
  <c r="S7013" i="33"/>
  <c r="C7014" i="33"/>
  <c r="H7014" i="33"/>
  <c r="I7014" i="33"/>
  <c r="L7014" i="33"/>
  <c r="O7014" i="33"/>
  <c r="Q7014" i="33"/>
  <c r="R7014" i="33"/>
  <c r="S7014" i="33"/>
  <c r="C7015" i="33"/>
  <c r="H7015" i="33"/>
  <c r="I7015" i="33"/>
  <c r="L7015" i="33"/>
  <c r="O7015" i="33"/>
  <c r="Q7015" i="33"/>
  <c r="R7015" i="33"/>
  <c r="S7015" i="33"/>
  <c r="C7016" i="33"/>
  <c r="H7016" i="33"/>
  <c r="I7016" i="33"/>
  <c r="L7016" i="33"/>
  <c r="O7016" i="33"/>
  <c r="Q7016" i="33"/>
  <c r="R7016" i="33"/>
  <c r="S7016" i="33"/>
  <c r="C7017" i="33"/>
  <c r="H7017" i="33"/>
  <c r="I7017" i="33"/>
  <c r="L7017" i="33"/>
  <c r="O7017" i="33"/>
  <c r="Q7017" i="33"/>
  <c r="R7017" i="33"/>
  <c r="S7017" i="33"/>
  <c r="C7018" i="33"/>
  <c r="H7018" i="33"/>
  <c r="I7018" i="33"/>
  <c r="L7018" i="33"/>
  <c r="O7018" i="33"/>
  <c r="Q7018" i="33"/>
  <c r="R7018" i="33"/>
  <c r="S7018" i="33"/>
  <c r="C7019" i="33"/>
  <c r="H7019" i="33"/>
  <c r="I7019" i="33"/>
  <c r="L7019" i="33"/>
  <c r="O7019" i="33"/>
  <c r="Q7019" i="33"/>
  <c r="R7019" i="33"/>
  <c r="S7019" i="33"/>
  <c r="C7020" i="33"/>
  <c r="H7020" i="33"/>
  <c r="I7020" i="33"/>
  <c r="L7020" i="33"/>
  <c r="O7020" i="33"/>
  <c r="Q7020" i="33"/>
  <c r="R7020" i="33"/>
  <c r="S7020" i="33"/>
  <c r="C7021" i="33"/>
  <c r="H7021" i="33"/>
  <c r="I7021" i="33"/>
  <c r="L7021" i="33"/>
  <c r="O7021" i="33"/>
  <c r="Q7021" i="33"/>
  <c r="R7021" i="33"/>
  <c r="S7021" i="33"/>
  <c r="C7022" i="33"/>
  <c r="H7022" i="33"/>
  <c r="I7022" i="33"/>
  <c r="L7022" i="33"/>
  <c r="O7022" i="33"/>
  <c r="Q7022" i="33"/>
  <c r="R7022" i="33"/>
  <c r="S7022" i="33"/>
  <c r="C7023" i="33"/>
  <c r="H7023" i="33"/>
  <c r="I7023" i="33"/>
  <c r="L7023" i="33"/>
  <c r="O7023" i="33"/>
  <c r="Q7023" i="33"/>
  <c r="R7023" i="33"/>
  <c r="S7023" i="33"/>
  <c r="C7024" i="33"/>
  <c r="H7024" i="33"/>
  <c r="I7024" i="33"/>
  <c r="L7024" i="33"/>
  <c r="O7024" i="33"/>
  <c r="Q7024" i="33"/>
  <c r="R7024" i="33"/>
  <c r="S7024" i="33"/>
  <c r="C7025" i="33"/>
  <c r="H7025" i="33"/>
  <c r="I7025" i="33"/>
  <c r="L7025" i="33"/>
  <c r="O7025" i="33"/>
  <c r="Q7025" i="33"/>
  <c r="R7025" i="33"/>
  <c r="S7025" i="33"/>
  <c r="C7026" i="33"/>
  <c r="H7026" i="33"/>
  <c r="I7026" i="33"/>
  <c r="L7026" i="33"/>
  <c r="O7026" i="33"/>
  <c r="Q7026" i="33"/>
  <c r="R7026" i="33"/>
  <c r="S7026" i="33"/>
  <c r="C7027" i="33"/>
  <c r="H7027" i="33"/>
  <c r="I7027" i="33"/>
  <c r="L7027" i="33"/>
  <c r="O7027" i="33"/>
  <c r="Q7027" i="33"/>
  <c r="R7027" i="33"/>
  <c r="S7027" i="33"/>
  <c r="C7028" i="33"/>
  <c r="H7028" i="33"/>
  <c r="I7028" i="33"/>
  <c r="L7028" i="33"/>
  <c r="O7028" i="33"/>
  <c r="Q7028" i="33"/>
  <c r="R7028" i="33"/>
  <c r="S7028" i="33"/>
  <c r="C7029" i="33"/>
  <c r="H7029" i="33"/>
  <c r="I7029" i="33"/>
  <c r="L7029" i="33"/>
  <c r="O7029" i="33"/>
  <c r="Q7029" i="33"/>
  <c r="R7029" i="33"/>
  <c r="S7029" i="33"/>
  <c r="C7030" i="33"/>
  <c r="H7030" i="33"/>
  <c r="I7030" i="33"/>
  <c r="L7030" i="33"/>
  <c r="O7030" i="33"/>
  <c r="Q7030" i="33"/>
  <c r="R7030" i="33"/>
  <c r="S7030" i="33"/>
  <c r="C7031" i="33"/>
  <c r="H7031" i="33"/>
  <c r="I7031" i="33"/>
  <c r="L7031" i="33"/>
  <c r="O7031" i="33"/>
  <c r="Q7031" i="33"/>
  <c r="R7031" i="33"/>
  <c r="S7031" i="33"/>
  <c r="C7032" i="33"/>
  <c r="H7032" i="33"/>
  <c r="I7032" i="33"/>
  <c r="L7032" i="33"/>
  <c r="O7032" i="33"/>
  <c r="Q7032" i="33"/>
  <c r="R7032" i="33"/>
  <c r="S7032" i="33"/>
  <c r="C7033" i="33"/>
  <c r="H7033" i="33"/>
  <c r="I7033" i="33"/>
  <c r="L7033" i="33"/>
  <c r="O7033" i="33"/>
  <c r="Q7033" i="33"/>
  <c r="R7033" i="33"/>
  <c r="S7033" i="33"/>
  <c r="C7034" i="33"/>
  <c r="H7034" i="33"/>
  <c r="I7034" i="33"/>
  <c r="L7034" i="33"/>
  <c r="O7034" i="33"/>
  <c r="Q7034" i="33"/>
  <c r="R7034" i="33"/>
  <c r="S7034" i="33"/>
  <c r="C7035" i="33"/>
  <c r="H7035" i="33"/>
  <c r="I7035" i="33"/>
  <c r="L7035" i="33"/>
  <c r="O7035" i="33"/>
  <c r="Q7035" i="33"/>
  <c r="R7035" i="33"/>
  <c r="S7035" i="33"/>
  <c r="C7036" i="33"/>
  <c r="H7036" i="33"/>
  <c r="I7036" i="33"/>
  <c r="L7036" i="33"/>
  <c r="O7036" i="33"/>
  <c r="Q7036" i="33"/>
  <c r="R7036" i="33"/>
  <c r="S7036" i="33"/>
  <c r="C7037" i="33"/>
  <c r="H7037" i="33"/>
  <c r="I7037" i="33"/>
  <c r="L7037" i="33"/>
  <c r="O7037" i="33"/>
  <c r="Q7037" i="33"/>
  <c r="R7037" i="33"/>
  <c r="S7037" i="33"/>
  <c r="C7038" i="33"/>
  <c r="H7038" i="33"/>
  <c r="I7038" i="33"/>
  <c r="L7038" i="33"/>
  <c r="O7038" i="33"/>
  <c r="Q7038" i="33"/>
  <c r="R7038" i="33"/>
  <c r="S7038" i="33"/>
  <c r="C7039" i="33"/>
  <c r="H7039" i="33"/>
  <c r="I7039" i="33"/>
  <c r="L7039" i="33"/>
  <c r="O7039" i="33"/>
  <c r="Q7039" i="33"/>
  <c r="R7039" i="33"/>
  <c r="S7039" i="33"/>
  <c r="C7040" i="33"/>
  <c r="H7040" i="33"/>
  <c r="I7040" i="33"/>
  <c r="L7040" i="33"/>
  <c r="O7040" i="33"/>
  <c r="Q7040" i="33"/>
  <c r="R7040" i="33"/>
  <c r="S7040" i="33"/>
  <c r="C7041" i="33"/>
  <c r="H7041" i="33"/>
  <c r="I7041" i="33"/>
  <c r="L7041" i="33"/>
  <c r="O7041" i="33"/>
  <c r="Q7041" i="33"/>
  <c r="R7041" i="33"/>
  <c r="S7041" i="33"/>
  <c r="C7042" i="33"/>
  <c r="H7042" i="33"/>
  <c r="I7042" i="33"/>
  <c r="L7042" i="33"/>
  <c r="O7042" i="33"/>
  <c r="Q7042" i="33"/>
  <c r="R7042" i="33"/>
  <c r="S7042" i="33"/>
  <c r="C7043" i="33"/>
  <c r="H7043" i="33"/>
  <c r="I7043" i="33"/>
  <c r="L7043" i="33"/>
  <c r="O7043" i="33"/>
  <c r="Q7043" i="33"/>
  <c r="R7043" i="33"/>
  <c r="S7043" i="33"/>
  <c r="C7044" i="33"/>
  <c r="H7044" i="33"/>
  <c r="I7044" i="33"/>
  <c r="L7044" i="33"/>
  <c r="O7044" i="33"/>
  <c r="Q7044" i="33"/>
  <c r="R7044" i="33"/>
  <c r="S7044" i="33"/>
  <c r="C7045" i="33"/>
  <c r="H7045" i="33"/>
  <c r="I7045" i="33"/>
  <c r="L7045" i="33"/>
  <c r="O7045" i="33"/>
  <c r="Q7045" i="33"/>
  <c r="R7045" i="33"/>
  <c r="S7045" i="33"/>
  <c r="C7046" i="33"/>
  <c r="H7046" i="33"/>
  <c r="I7046" i="33"/>
  <c r="L7046" i="33"/>
  <c r="O7046" i="33"/>
  <c r="Q7046" i="33"/>
  <c r="R7046" i="33"/>
  <c r="S7046" i="33"/>
  <c r="C7047" i="33"/>
  <c r="H7047" i="33"/>
  <c r="I7047" i="33"/>
  <c r="L7047" i="33"/>
  <c r="O7047" i="33"/>
  <c r="Q7047" i="33"/>
  <c r="R7047" i="33"/>
  <c r="S7047" i="33"/>
  <c r="C7048" i="33"/>
  <c r="H7048" i="33"/>
  <c r="I7048" i="33"/>
  <c r="L7048" i="33"/>
  <c r="O7048" i="33"/>
  <c r="Q7048" i="33"/>
  <c r="R7048" i="33"/>
  <c r="S7048" i="33"/>
  <c r="C7049" i="33"/>
  <c r="H7049" i="33"/>
  <c r="I7049" i="33"/>
  <c r="L7049" i="33"/>
  <c r="O7049" i="33"/>
  <c r="Q7049" i="33"/>
  <c r="R7049" i="33"/>
  <c r="S7049" i="33"/>
  <c r="C7050" i="33"/>
  <c r="H7050" i="33"/>
  <c r="I7050" i="33"/>
  <c r="L7050" i="33"/>
  <c r="O7050" i="33"/>
  <c r="Q7050" i="33"/>
  <c r="R7050" i="33"/>
  <c r="S7050" i="33"/>
  <c r="C7051" i="33"/>
  <c r="H7051" i="33"/>
  <c r="I7051" i="33"/>
  <c r="L7051" i="33"/>
  <c r="O7051" i="33"/>
  <c r="Q7051" i="33"/>
  <c r="R7051" i="33"/>
  <c r="S7051" i="33"/>
  <c r="C7052" i="33"/>
  <c r="H7052" i="33"/>
  <c r="I7052" i="33"/>
  <c r="L7052" i="33"/>
  <c r="O7052" i="33"/>
  <c r="Q7052" i="33"/>
  <c r="R7052" i="33"/>
  <c r="S7052" i="33"/>
  <c r="C7053" i="33"/>
  <c r="H7053" i="33"/>
  <c r="I7053" i="33"/>
  <c r="L7053" i="33"/>
  <c r="O7053" i="33"/>
  <c r="Q7053" i="33"/>
  <c r="R7053" i="33"/>
  <c r="S7053" i="33"/>
  <c r="C7054" i="33"/>
  <c r="H7054" i="33"/>
  <c r="I7054" i="33"/>
  <c r="L7054" i="33"/>
  <c r="O7054" i="33"/>
  <c r="Q7054" i="33"/>
  <c r="R7054" i="33"/>
  <c r="S7054" i="33"/>
  <c r="C7055" i="33"/>
  <c r="H7055" i="33"/>
  <c r="I7055" i="33"/>
  <c r="L7055" i="33"/>
  <c r="O7055" i="33"/>
  <c r="Q7055" i="33"/>
  <c r="R7055" i="33"/>
  <c r="S7055" i="33"/>
  <c r="C7056" i="33"/>
  <c r="H7056" i="33"/>
  <c r="I7056" i="33"/>
  <c r="L7056" i="33"/>
  <c r="O7056" i="33"/>
  <c r="Q7056" i="33"/>
  <c r="R7056" i="33"/>
  <c r="S7056" i="33"/>
  <c r="C7057" i="33"/>
  <c r="H7057" i="33"/>
  <c r="I7057" i="33"/>
  <c r="L7057" i="33"/>
  <c r="O7057" i="33"/>
  <c r="Q7057" i="33"/>
  <c r="R7057" i="33"/>
  <c r="S7057" i="33"/>
  <c r="C7058" i="33"/>
  <c r="H7058" i="33"/>
  <c r="I7058" i="33"/>
  <c r="L7058" i="33"/>
  <c r="O7058" i="33"/>
  <c r="Q7058" i="33"/>
  <c r="R7058" i="33"/>
  <c r="S7058" i="33"/>
  <c r="C7059" i="33"/>
  <c r="H7059" i="33"/>
  <c r="I7059" i="33"/>
  <c r="L7059" i="33"/>
  <c r="O7059" i="33"/>
  <c r="Q7059" i="33"/>
  <c r="R7059" i="33"/>
  <c r="S7059" i="33"/>
  <c r="C7060" i="33"/>
  <c r="H7060" i="33"/>
  <c r="I7060" i="33"/>
  <c r="L7060" i="33"/>
  <c r="O7060" i="33"/>
  <c r="Q7060" i="33"/>
  <c r="R7060" i="33"/>
  <c r="S7060" i="33"/>
  <c r="C7061" i="33"/>
  <c r="H7061" i="33"/>
  <c r="I7061" i="33"/>
  <c r="L7061" i="33"/>
  <c r="O7061" i="33"/>
  <c r="Q7061" i="33"/>
  <c r="R7061" i="33"/>
  <c r="S7061" i="33"/>
  <c r="C7062" i="33"/>
  <c r="H7062" i="33"/>
  <c r="I7062" i="33"/>
  <c r="L7062" i="33"/>
  <c r="O7062" i="33"/>
  <c r="Q7062" i="33"/>
  <c r="R7062" i="33"/>
  <c r="S7062" i="33"/>
  <c r="C7063" i="33"/>
  <c r="H7063" i="33"/>
  <c r="I7063" i="33"/>
  <c r="L7063" i="33"/>
  <c r="O7063" i="33"/>
  <c r="Q7063" i="33"/>
  <c r="R7063" i="33"/>
  <c r="S7063" i="33"/>
  <c r="C7064" i="33"/>
  <c r="H7064" i="33"/>
  <c r="I7064" i="33"/>
  <c r="L7064" i="33"/>
  <c r="O7064" i="33"/>
  <c r="Q7064" i="33"/>
  <c r="R7064" i="33"/>
  <c r="S7064" i="33"/>
  <c r="C7065" i="33"/>
  <c r="H7065" i="33"/>
  <c r="I7065" i="33"/>
  <c r="L7065" i="33"/>
  <c r="O7065" i="33"/>
  <c r="Q7065" i="33"/>
  <c r="R7065" i="33"/>
  <c r="S7065" i="33"/>
  <c r="C7066" i="33"/>
  <c r="H7066" i="33"/>
  <c r="I7066" i="33"/>
  <c r="L7066" i="33"/>
  <c r="O7066" i="33"/>
  <c r="Q7066" i="33"/>
  <c r="R7066" i="33"/>
  <c r="S7066" i="33"/>
  <c r="C7067" i="33"/>
  <c r="H7067" i="33"/>
  <c r="I7067" i="33"/>
  <c r="L7067" i="33"/>
  <c r="O7067" i="33"/>
  <c r="Q7067" i="33"/>
  <c r="R7067" i="33"/>
  <c r="S7067" i="33"/>
  <c r="C7068" i="33"/>
  <c r="H7068" i="33"/>
  <c r="I7068" i="33"/>
  <c r="L7068" i="33"/>
  <c r="O7068" i="33"/>
  <c r="Q7068" i="33"/>
  <c r="R7068" i="33"/>
  <c r="S7068" i="33"/>
  <c r="C7069" i="33"/>
  <c r="H7069" i="33"/>
  <c r="I7069" i="33"/>
  <c r="L7069" i="33"/>
  <c r="O7069" i="33"/>
  <c r="Q7069" i="33"/>
  <c r="R7069" i="33"/>
  <c r="S7069" i="33"/>
  <c r="C7070" i="33"/>
  <c r="H7070" i="33"/>
  <c r="I7070" i="33"/>
  <c r="L7070" i="33"/>
  <c r="O7070" i="33"/>
  <c r="Q7070" i="33"/>
  <c r="R7070" i="33"/>
  <c r="S7070" i="33"/>
  <c r="C7071" i="33"/>
  <c r="H7071" i="33"/>
  <c r="I7071" i="33"/>
  <c r="L7071" i="33"/>
  <c r="O7071" i="33"/>
  <c r="Q7071" i="33"/>
  <c r="R7071" i="33"/>
  <c r="S7071" i="33"/>
  <c r="C7072" i="33"/>
  <c r="H7072" i="33"/>
  <c r="I7072" i="33"/>
  <c r="L7072" i="33"/>
  <c r="O7072" i="33"/>
  <c r="Q7072" i="33"/>
  <c r="R7072" i="33"/>
  <c r="S7072" i="33"/>
  <c r="C7073" i="33"/>
  <c r="H7073" i="33"/>
  <c r="I7073" i="33"/>
  <c r="L7073" i="33"/>
  <c r="O7073" i="33"/>
  <c r="Q7073" i="33"/>
  <c r="R7073" i="33"/>
  <c r="S7073" i="33"/>
  <c r="C7074" i="33"/>
  <c r="H7074" i="33"/>
  <c r="I7074" i="33"/>
  <c r="L7074" i="33"/>
  <c r="O7074" i="33"/>
  <c r="Q7074" i="33"/>
  <c r="R7074" i="33"/>
  <c r="S7074" i="33"/>
  <c r="C7075" i="33"/>
  <c r="H7075" i="33"/>
  <c r="I7075" i="33"/>
  <c r="L7075" i="33"/>
  <c r="O7075" i="33"/>
  <c r="Q7075" i="33"/>
  <c r="R7075" i="33"/>
  <c r="S7075" i="33"/>
  <c r="C7076" i="33"/>
  <c r="H7076" i="33"/>
  <c r="I7076" i="33"/>
  <c r="L7076" i="33"/>
  <c r="O7076" i="33"/>
  <c r="Q7076" i="33"/>
  <c r="R7076" i="33"/>
  <c r="S7076" i="33"/>
  <c r="C7077" i="33"/>
  <c r="H7077" i="33"/>
  <c r="I7077" i="33"/>
  <c r="L7077" i="33"/>
  <c r="O7077" i="33"/>
  <c r="Q7077" i="33"/>
  <c r="R7077" i="33"/>
  <c r="S7077" i="33"/>
  <c r="C7078" i="33"/>
  <c r="H7078" i="33"/>
  <c r="I7078" i="33"/>
  <c r="L7078" i="33"/>
  <c r="O7078" i="33"/>
  <c r="Q7078" i="33"/>
  <c r="R7078" i="33"/>
  <c r="S7078" i="33"/>
  <c r="C7079" i="33"/>
  <c r="H7079" i="33"/>
  <c r="I7079" i="33"/>
  <c r="L7079" i="33"/>
  <c r="O7079" i="33"/>
  <c r="Q7079" i="33"/>
  <c r="R7079" i="33"/>
  <c r="S7079" i="33"/>
  <c r="C7080" i="33"/>
  <c r="H7080" i="33"/>
  <c r="I7080" i="33"/>
  <c r="L7080" i="33"/>
  <c r="O7080" i="33"/>
  <c r="Q7080" i="33"/>
  <c r="R7080" i="33"/>
  <c r="S7080" i="33"/>
  <c r="C7081" i="33"/>
  <c r="H7081" i="33"/>
  <c r="I7081" i="33"/>
  <c r="L7081" i="33"/>
  <c r="O7081" i="33"/>
  <c r="Q7081" i="33"/>
  <c r="R7081" i="33"/>
  <c r="S7081" i="33"/>
  <c r="C7082" i="33"/>
  <c r="H7082" i="33"/>
  <c r="I7082" i="33"/>
  <c r="L7082" i="33"/>
  <c r="O7082" i="33"/>
  <c r="Q7082" i="33"/>
  <c r="R7082" i="33"/>
  <c r="S7082" i="33"/>
  <c r="C7083" i="33"/>
  <c r="H7083" i="33"/>
  <c r="I7083" i="33"/>
  <c r="L7083" i="33"/>
  <c r="O7083" i="33"/>
  <c r="Q7083" i="33"/>
  <c r="R7083" i="33"/>
  <c r="S7083" i="33"/>
  <c r="C7084" i="33"/>
  <c r="H7084" i="33"/>
  <c r="I7084" i="33"/>
  <c r="L7084" i="33"/>
  <c r="O7084" i="33"/>
  <c r="Q7084" i="33"/>
  <c r="R7084" i="33"/>
  <c r="S7084" i="33"/>
  <c r="C7085" i="33"/>
  <c r="H7085" i="33"/>
  <c r="I7085" i="33"/>
  <c r="L7085" i="33"/>
  <c r="O7085" i="33"/>
  <c r="Q7085" i="33"/>
  <c r="R7085" i="33"/>
  <c r="S7085" i="33"/>
  <c r="C7086" i="33"/>
  <c r="H7086" i="33"/>
  <c r="I7086" i="33"/>
  <c r="L7086" i="33"/>
  <c r="O7086" i="33"/>
  <c r="Q7086" i="33"/>
  <c r="R7086" i="33"/>
  <c r="S7086" i="33"/>
  <c r="C7087" i="33"/>
  <c r="H7087" i="33"/>
  <c r="I7087" i="33"/>
  <c r="L7087" i="33"/>
  <c r="O7087" i="33"/>
  <c r="Q7087" i="33"/>
  <c r="R7087" i="33"/>
  <c r="S7087" i="33"/>
  <c r="C7088" i="33"/>
  <c r="H7088" i="33"/>
  <c r="I7088" i="33"/>
  <c r="L7088" i="33"/>
  <c r="O7088" i="33"/>
  <c r="Q7088" i="33"/>
  <c r="R7088" i="33"/>
  <c r="S7088" i="33"/>
  <c r="C7089" i="33"/>
  <c r="H7089" i="33"/>
  <c r="I7089" i="33"/>
  <c r="L7089" i="33"/>
  <c r="O7089" i="33"/>
  <c r="Q7089" i="33"/>
  <c r="R7089" i="33"/>
  <c r="S7089" i="33"/>
  <c r="C7090" i="33"/>
  <c r="H7090" i="33"/>
  <c r="I7090" i="33"/>
  <c r="L7090" i="33"/>
  <c r="O7090" i="33"/>
  <c r="Q7090" i="33"/>
  <c r="R7090" i="33"/>
  <c r="S7090" i="33"/>
  <c r="C7091" i="33"/>
  <c r="H7091" i="33"/>
  <c r="I7091" i="33"/>
  <c r="L7091" i="33"/>
  <c r="O7091" i="33"/>
  <c r="Q7091" i="33"/>
  <c r="R7091" i="33"/>
  <c r="S7091" i="33"/>
  <c r="C7092" i="33"/>
  <c r="H7092" i="33"/>
  <c r="I7092" i="33"/>
  <c r="L7092" i="33"/>
  <c r="O7092" i="33"/>
  <c r="Q7092" i="33"/>
  <c r="R7092" i="33"/>
  <c r="S7092" i="33"/>
  <c r="C7093" i="33"/>
  <c r="H7093" i="33"/>
  <c r="I7093" i="33"/>
  <c r="L7093" i="33"/>
  <c r="O7093" i="33"/>
  <c r="Q7093" i="33"/>
  <c r="R7093" i="33"/>
  <c r="S7093" i="33"/>
  <c r="C7094" i="33"/>
  <c r="H7094" i="33"/>
  <c r="I7094" i="33"/>
  <c r="L7094" i="33"/>
  <c r="O7094" i="33"/>
  <c r="Q7094" i="33"/>
  <c r="R7094" i="33"/>
  <c r="S7094" i="33"/>
  <c r="C7095" i="33"/>
  <c r="H7095" i="33"/>
  <c r="I7095" i="33"/>
  <c r="L7095" i="33"/>
  <c r="O7095" i="33"/>
  <c r="Q7095" i="33"/>
  <c r="R7095" i="33"/>
  <c r="S7095" i="33"/>
  <c r="C7096" i="33"/>
  <c r="H7096" i="33"/>
  <c r="I7096" i="33"/>
  <c r="L7096" i="33"/>
  <c r="O7096" i="33"/>
  <c r="Q7096" i="33"/>
  <c r="R7096" i="33"/>
  <c r="S7096" i="33"/>
  <c r="C7097" i="33"/>
  <c r="H7097" i="33"/>
  <c r="I7097" i="33"/>
  <c r="L7097" i="33"/>
  <c r="O7097" i="33"/>
  <c r="Q7097" i="33"/>
  <c r="R7097" i="33"/>
  <c r="S7097" i="33"/>
  <c r="C7098" i="33"/>
  <c r="H7098" i="33"/>
  <c r="I7098" i="33"/>
  <c r="L7098" i="33"/>
  <c r="O7098" i="33"/>
  <c r="Q7098" i="33"/>
  <c r="R7098" i="33"/>
  <c r="S7098" i="33"/>
  <c r="C7099" i="33"/>
  <c r="H7099" i="33"/>
  <c r="I7099" i="33"/>
  <c r="L7099" i="33"/>
  <c r="O7099" i="33"/>
  <c r="Q7099" i="33"/>
  <c r="R7099" i="33"/>
  <c r="S7099" i="33"/>
  <c r="C7100" i="33"/>
  <c r="H7100" i="33"/>
  <c r="I7100" i="33"/>
  <c r="L7100" i="33"/>
  <c r="O7100" i="33"/>
  <c r="Q7100" i="33"/>
  <c r="R7100" i="33"/>
  <c r="S7100" i="33"/>
  <c r="C7101" i="33"/>
  <c r="H7101" i="33"/>
  <c r="I7101" i="33"/>
  <c r="L7101" i="33"/>
  <c r="O7101" i="33"/>
  <c r="Q7101" i="33"/>
  <c r="R7101" i="33"/>
  <c r="S7101" i="33"/>
  <c r="C7102" i="33"/>
  <c r="H7102" i="33"/>
  <c r="I7102" i="33"/>
  <c r="L7102" i="33"/>
  <c r="O7102" i="33"/>
  <c r="Q7102" i="33"/>
  <c r="R7102" i="33"/>
  <c r="S7102" i="33"/>
  <c r="C7103" i="33"/>
  <c r="H7103" i="33"/>
  <c r="I7103" i="33"/>
  <c r="L7103" i="33"/>
  <c r="O7103" i="33"/>
  <c r="Q7103" i="33"/>
  <c r="R7103" i="33"/>
  <c r="S7103" i="33"/>
  <c r="C7104" i="33"/>
  <c r="H7104" i="33"/>
  <c r="I7104" i="33"/>
  <c r="L7104" i="33"/>
  <c r="O7104" i="33"/>
  <c r="Q7104" i="33"/>
  <c r="R7104" i="33"/>
  <c r="S7104" i="33"/>
  <c r="C7105" i="33"/>
  <c r="H7105" i="33"/>
  <c r="I7105" i="33"/>
  <c r="L7105" i="33"/>
  <c r="O7105" i="33"/>
  <c r="Q7105" i="33"/>
  <c r="R7105" i="33"/>
  <c r="S7105" i="33"/>
  <c r="C7106" i="33"/>
  <c r="H7106" i="33"/>
  <c r="I7106" i="33"/>
  <c r="L7106" i="33"/>
  <c r="O7106" i="33"/>
  <c r="Q7106" i="33"/>
  <c r="R7106" i="33"/>
  <c r="S7106" i="33"/>
  <c r="C7107" i="33"/>
  <c r="H7107" i="33"/>
  <c r="I7107" i="33"/>
  <c r="L7107" i="33"/>
  <c r="O7107" i="33"/>
  <c r="Q7107" i="33"/>
  <c r="R7107" i="33"/>
  <c r="S7107" i="33"/>
  <c r="C7108" i="33"/>
  <c r="H7108" i="33"/>
  <c r="I7108" i="33"/>
  <c r="L7108" i="33"/>
  <c r="O7108" i="33"/>
  <c r="Q7108" i="33"/>
  <c r="R7108" i="33"/>
  <c r="S7108" i="33"/>
  <c r="C7109" i="33"/>
  <c r="H7109" i="33"/>
  <c r="I7109" i="33"/>
  <c r="L7109" i="33"/>
  <c r="O7109" i="33"/>
  <c r="Q7109" i="33"/>
  <c r="R7109" i="33"/>
  <c r="S7109" i="33"/>
  <c r="C7110" i="33"/>
  <c r="H7110" i="33"/>
  <c r="I7110" i="33"/>
  <c r="L7110" i="33"/>
  <c r="O7110" i="33"/>
  <c r="Q7110" i="33"/>
  <c r="R7110" i="33"/>
  <c r="S7110" i="33"/>
  <c r="C7111" i="33"/>
  <c r="H7111" i="33"/>
  <c r="I7111" i="33"/>
  <c r="L7111" i="33"/>
  <c r="O7111" i="33"/>
  <c r="Q7111" i="33"/>
  <c r="R7111" i="33"/>
  <c r="S7111" i="33"/>
  <c r="C7112" i="33"/>
  <c r="H7112" i="33"/>
  <c r="I7112" i="33"/>
  <c r="L7112" i="33"/>
  <c r="O7112" i="33"/>
  <c r="Q7112" i="33"/>
  <c r="R7112" i="33"/>
  <c r="S7112" i="33"/>
  <c r="C7113" i="33"/>
  <c r="H7113" i="33"/>
  <c r="I7113" i="33"/>
  <c r="L7113" i="33"/>
  <c r="O7113" i="33"/>
  <c r="Q7113" i="33"/>
  <c r="R7113" i="33"/>
  <c r="S7113" i="33"/>
  <c r="C7114" i="33"/>
  <c r="H7114" i="33"/>
  <c r="I7114" i="33"/>
  <c r="L7114" i="33"/>
  <c r="O7114" i="33"/>
  <c r="Q7114" i="33"/>
  <c r="R7114" i="33"/>
  <c r="S7114" i="33"/>
  <c r="C7115" i="33"/>
  <c r="H7115" i="33"/>
  <c r="I7115" i="33"/>
  <c r="L7115" i="33"/>
  <c r="O7115" i="33"/>
  <c r="Q7115" i="33"/>
  <c r="R7115" i="33"/>
  <c r="S7115" i="33"/>
  <c r="C7116" i="33"/>
  <c r="H7116" i="33"/>
  <c r="I7116" i="33"/>
  <c r="L7116" i="33"/>
  <c r="O7116" i="33"/>
  <c r="Q7116" i="33"/>
  <c r="R7116" i="33"/>
  <c r="S7116" i="33"/>
  <c r="C7117" i="33"/>
  <c r="H7117" i="33"/>
  <c r="I7117" i="33"/>
  <c r="L7117" i="33"/>
  <c r="O7117" i="33"/>
  <c r="Q7117" i="33"/>
  <c r="R7117" i="33"/>
  <c r="S7117" i="33"/>
  <c r="C7118" i="33"/>
  <c r="H7118" i="33"/>
  <c r="I7118" i="33"/>
  <c r="L7118" i="33"/>
  <c r="O7118" i="33"/>
  <c r="Q7118" i="33"/>
  <c r="R7118" i="33"/>
  <c r="S7118" i="33"/>
  <c r="C7119" i="33"/>
  <c r="H7119" i="33"/>
  <c r="I7119" i="33"/>
  <c r="L7119" i="33"/>
  <c r="O7119" i="33"/>
  <c r="Q7119" i="33"/>
  <c r="R7119" i="33"/>
  <c r="S7119" i="33"/>
  <c r="C7120" i="33"/>
  <c r="H7120" i="33"/>
  <c r="I7120" i="33"/>
  <c r="L7120" i="33"/>
  <c r="O7120" i="33"/>
  <c r="Q7120" i="33"/>
  <c r="R7120" i="33"/>
  <c r="S7120" i="33"/>
  <c r="C7121" i="33"/>
  <c r="H7121" i="33"/>
  <c r="I7121" i="33"/>
  <c r="L7121" i="33"/>
  <c r="O7121" i="33"/>
  <c r="Q7121" i="33"/>
  <c r="R7121" i="33"/>
  <c r="S7121" i="33"/>
  <c r="C7122" i="33"/>
  <c r="H7122" i="33"/>
  <c r="I7122" i="33"/>
  <c r="L7122" i="33"/>
  <c r="O7122" i="33"/>
  <c r="Q7122" i="33"/>
  <c r="R7122" i="33"/>
  <c r="S7122" i="33"/>
  <c r="C7123" i="33"/>
  <c r="H7123" i="33"/>
  <c r="I7123" i="33"/>
  <c r="L7123" i="33"/>
  <c r="O7123" i="33"/>
  <c r="Q7123" i="33"/>
  <c r="R7123" i="33"/>
  <c r="S7123" i="33"/>
  <c r="C7124" i="33"/>
  <c r="H7124" i="33"/>
  <c r="I7124" i="33"/>
  <c r="L7124" i="33"/>
  <c r="O7124" i="33"/>
  <c r="Q7124" i="33"/>
  <c r="R7124" i="33"/>
  <c r="S7124" i="33"/>
  <c r="C7125" i="33"/>
  <c r="H7125" i="33"/>
  <c r="I7125" i="33"/>
  <c r="L7125" i="33"/>
  <c r="O7125" i="33"/>
  <c r="Q7125" i="33"/>
  <c r="R7125" i="33"/>
  <c r="S7125" i="33"/>
  <c r="C7126" i="33"/>
  <c r="H7126" i="33"/>
  <c r="I7126" i="33"/>
  <c r="L7126" i="33"/>
  <c r="O7126" i="33"/>
  <c r="Q7126" i="33"/>
  <c r="R7126" i="33"/>
  <c r="S7126" i="33"/>
  <c r="C7127" i="33"/>
  <c r="H7127" i="33"/>
  <c r="I7127" i="33"/>
  <c r="L7127" i="33"/>
  <c r="O7127" i="33"/>
  <c r="Q7127" i="33"/>
  <c r="R7127" i="33"/>
  <c r="S7127" i="33"/>
  <c r="C7128" i="33"/>
  <c r="H7128" i="33"/>
  <c r="I7128" i="33"/>
  <c r="L7128" i="33"/>
  <c r="O7128" i="33"/>
  <c r="Q7128" i="33"/>
  <c r="R7128" i="33"/>
  <c r="S7128" i="33"/>
  <c r="C7129" i="33"/>
  <c r="H7129" i="33"/>
  <c r="I7129" i="33"/>
  <c r="L7129" i="33"/>
  <c r="O7129" i="33"/>
  <c r="Q7129" i="33"/>
  <c r="R7129" i="33"/>
  <c r="S7129" i="33"/>
  <c r="C7130" i="33"/>
  <c r="H7130" i="33"/>
  <c r="I7130" i="33"/>
  <c r="L7130" i="33"/>
  <c r="O7130" i="33"/>
  <c r="Q7130" i="33"/>
  <c r="R7130" i="33"/>
  <c r="S7130" i="33"/>
  <c r="C7131" i="33"/>
  <c r="H7131" i="33"/>
  <c r="I7131" i="33"/>
  <c r="L7131" i="33"/>
  <c r="O7131" i="33"/>
  <c r="Q7131" i="33"/>
  <c r="R7131" i="33"/>
  <c r="S7131" i="33"/>
  <c r="C7132" i="33"/>
  <c r="H7132" i="33"/>
  <c r="I7132" i="33"/>
  <c r="L7132" i="33"/>
  <c r="O7132" i="33"/>
  <c r="Q7132" i="33"/>
  <c r="R7132" i="33"/>
  <c r="S7132" i="33"/>
  <c r="C7133" i="33"/>
  <c r="H7133" i="33"/>
  <c r="I7133" i="33"/>
  <c r="L7133" i="33"/>
  <c r="O7133" i="33"/>
  <c r="Q7133" i="33"/>
  <c r="R7133" i="33"/>
  <c r="S7133" i="33"/>
  <c r="C7134" i="33"/>
  <c r="H7134" i="33"/>
  <c r="I7134" i="33"/>
  <c r="L7134" i="33"/>
  <c r="O7134" i="33"/>
  <c r="Q7134" i="33"/>
  <c r="R7134" i="33"/>
  <c r="S7134" i="33"/>
  <c r="C7135" i="33"/>
  <c r="H7135" i="33"/>
  <c r="I7135" i="33"/>
  <c r="L7135" i="33"/>
  <c r="O7135" i="33"/>
  <c r="Q7135" i="33"/>
  <c r="R7135" i="33"/>
  <c r="S7135" i="33"/>
  <c r="C7136" i="33"/>
  <c r="H7136" i="33"/>
  <c r="I7136" i="33"/>
  <c r="L7136" i="33"/>
  <c r="O7136" i="33"/>
  <c r="Q7136" i="33"/>
  <c r="R7136" i="33"/>
  <c r="S7136" i="33"/>
  <c r="C7137" i="33"/>
  <c r="H7137" i="33"/>
  <c r="I7137" i="33"/>
  <c r="L7137" i="33"/>
  <c r="O7137" i="33"/>
  <c r="Q7137" i="33"/>
  <c r="R7137" i="33"/>
  <c r="S7137" i="33"/>
  <c r="C7138" i="33"/>
  <c r="H7138" i="33"/>
  <c r="I7138" i="33"/>
  <c r="L7138" i="33"/>
  <c r="O7138" i="33"/>
  <c r="Q7138" i="33"/>
  <c r="R7138" i="33"/>
  <c r="S7138" i="33"/>
  <c r="C7139" i="33"/>
  <c r="H7139" i="33"/>
  <c r="I7139" i="33"/>
  <c r="L7139" i="33"/>
  <c r="O7139" i="33"/>
  <c r="Q7139" i="33"/>
  <c r="R7139" i="33"/>
  <c r="S7139" i="33"/>
  <c r="C7140" i="33"/>
  <c r="H7140" i="33"/>
  <c r="I7140" i="33"/>
  <c r="L7140" i="33"/>
  <c r="O7140" i="33"/>
  <c r="Q7140" i="33"/>
  <c r="R7140" i="33"/>
  <c r="S7140" i="33"/>
  <c r="C7141" i="33"/>
  <c r="H7141" i="33"/>
  <c r="I7141" i="33"/>
  <c r="L7141" i="33"/>
  <c r="O7141" i="33"/>
  <c r="Q7141" i="33"/>
  <c r="R7141" i="33"/>
  <c r="S7141" i="33"/>
  <c r="C7142" i="33"/>
  <c r="H7142" i="33"/>
  <c r="I7142" i="33"/>
  <c r="L7142" i="33"/>
  <c r="O7142" i="33"/>
  <c r="Q7142" i="33"/>
  <c r="R7142" i="33"/>
  <c r="S7142" i="33"/>
  <c r="C7143" i="33"/>
  <c r="H7143" i="33"/>
  <c r="I7143" i="33"/>
  <c r="L7143" i="33"/>
  <c r="O7143" i="33"/>
  <c r="Q7143" i="33"/>
  <c r="R7143" i="33"/>
  <c r="S7143" i="33"/>
  <c r="C7144" i="33"/>
  <c r="H7144" i="33"/>
  <c r="I7144" i="33"/>
  <c r="L7144" i="33"/>
  <c r="O7144" i="33"/>
  <c r="Q7144" i="33"/>
  <c r="R7144" i="33"/>
  <c r="S7144" i="33"/>
  <c r="C7145" i="33"/>
  <c r="H7145" i="33"/>
  <c r="I7145" i="33"/>
  <c r="L7145" i="33"/>
  <c r="O7145" i="33"/>
  <c r="Q7145" i="33"/>
  <c r="R7145" i="33"/>
  <c r="S7145" i="33"/>
  <c r="C7146" i="33"/>
  <c r="H7146" i="33"/>
  <c r="I7146" i="33"/>
  <c r="L7146" i="33"/>
  <c r="O7146" i="33"/>
  <c r="Q7146" i="33"/>
  <c r="R7146" i="33"/>
  <c r="S7146" i="33"/>
  <c r="C7147" i="33"/>
  <c r="H7147" i="33"/>
  <c r="I7147" i="33"/>
  <c r="L7147" i="33"/>
  <c r="O7147" i="33"/>
  <c r="Q7147" i="33"/>
  <c r="R7147" i="33"/>
  <c r="S7147" i="33"/>
  <c r="C7148" i="33"/>
  <c r="H7148" i="33"/>
  <c r="I7148" i="33"/>
  <c r="L7148" i="33"/>
  <c r="O7148" i="33"/>
  <c r="Q7148" i="33"/>
  <c r="R7148" i="33"/>
  <c r="S7148" i="33"/>
  <c r="C7149" i="33"/>
  <c r="H7149" i="33"/>
  <c r="I7149" i="33"/>
  <c r="L7149" i="33"/>
  <c r="O7149" i="33"/>
  <c r="Q7149" i="33"/>
  <c r="R7149" i="33"/>
  <c r="S7149" i="33"/>
  <c r="C7150" i="33"/>
  <c r="H7150" i="33"/>
  <c r="I7150" i="33"/>
  <c r="L7150" i="33"/>
  <c r="O7150" i="33"/>
  <c r="Q7150" i="33"/>
  <c r="R7150" i="33"/>
  <c r="S7150" i="33"/>
  <c r="C7151" i="33"/>
  <c r="H7151" i="33"/>
  <c r="I7151" i="33"/>
  <c r="L7151" i="33"/>
  <c r="O7151" i="33"/>
  <c r="Q7151" i="33"/>
  <c r="R7151" i="33"/>
  <c r="S7151" i="33"/>
  <c r="C7152" i="33"/>
  <c r="H7152" i="33"/>
  <c r="I7152" i="33"/>
  <c r="L7152" i="33"/>
  <c r="O7152" i="33"/>
  <c r="Q7152" i="33"/>
  <c r="R7152" i="33"/>
  <c r="S7152" i="33"/>
  <c r="C7153" i="33"/>
  <c r="H7153" i="33"/>
  <c r="I7153" i="33"/>
  <c r="L7153" i="33"/>
  <c r="O7153" i="33"/>
  <c r="Q7153" i="33"/>
  <c r="R7153" i="33"/>
  <c r="S7153" i="33"/>
  <c r="C7154" i="33"/>
  <c r="H7154" i="33"/>
  <c r="I7154" i="33"/>
  <c r="L7154" i="33"/>
  <c r="O7154" i="33"/>
  <c r="Q7154" i="33"/>
  <c r="R7154" i="33"/>
  <c r="S7154" i="33"/>
  <c r="C7155" i="33"/>
  <c r="H7155" i="33"/>
  <c r="I7155" i="33"/>
  <c r="L7155" i="33"/>
  <c r="O7155" i="33"/>
  <c r="Q7155" i="33"/>
  <c r="R7155" i="33"/>
  <c r="S7155" i="33"/>
  <c r="C7156" i="33"/>
  <c r="H7156" i="33"/>
  <c r="I7156" i="33"/>
  <c r="L7156" i="33"/>
  <c r="O7156" i="33"/>
  <c r="Q7156" i="33"/>
  <c r="R7156" i="33"/>
  <c r="S7156" i="33"/>
  <c r="C7157" i="33"/>
  <c r="H7157" i="33"/>
  <c r="I7157" i="33"/>
  <c r="L7157" i="33"/>
  <c r="O7157" i="33"/>
  <c r="Q7157" i="33"/>
  <c r="R7157" i="33"/>
  <c r="S7157" i="33"/>
  <c r="C7158" i="33"/>
  <c r="H7158" i="33"/>
  <c r="I7158" i="33"/>
  <c r="L7158" i="33"/>
  <c r="O7158" i="33"/>
  <c r="Q7158" i="33"/>
  <c r="R7158" i="33"/>
  <c r="S7158" i="33"/>
  <c r="C7159" i="33"/>
  <c r="H7159" i="33"/>
  <c r="I7159" i="33"/>
  <c r="L7159" i="33"/>
  <c r="O7159" i="33"/>
  <c r="Q7159" i="33"/>
  <c r="R7159" i="33"/>
  <c r="S7159" i="33"/>
  <c r="C7160" i="33"/>
  <c r="H7160" i="33"/>
  <c r="I7160" i="33"/>
  <c r="L7160" i="33"/>
  <c r="O7160" i="33"/>
  <c r="Q7160" i="33"/>
  <c r="R7160" i="33"/>
  <c r="S7160" i="33"/>
  <c r="C7161" i="33"/>
  <c r="H7161" i="33"/>
  <c r="I7161" i="33"/>
  <c r="L7161" i="33"/>
  <c r="O7161" i="33"/>
  <c r="Q7161" i="33"/>
  <c r="R7161" i="33"/>
  <c r="S7161" i="33"/>
  <c r="C7162" i="33"/>
  <c r="H7162" i="33"/>
  <c r="I7162" i="33"/>
  <c r="L7162" i="33"/>
  <c r="O7162" i="33"/>
  <c r="Q7162" i="33"/>
  <c r="R7162" i="33"/>
  <c r="S7162" i="33"/>
  <c r="C7163" i="33"/>
  <c r="H7163" i="33"/>
  <c r="I7163" i="33"/>
  <c r="L7163" i="33"/>
  <c r="O7163" i="33"/>
  <c r="Q7163" i="33"/>
  <c r="R7163" i="33"/>
  <c r="S7163" i="33"/>
  <c r="C7164" i="33"/>
  <c r="H7164" i="33"/>
  <c r="I7164" i="33"/>
  <c r="L7164" i="33"/>
  <c r="O7164" i="33"/>
  <c r="Q7164" i="33"/>
  <c r="R7164" i="33"/>
  <c r="S7164" i="33"/>
  <c r="C7165" i="33"/>
  <c r="H7165" i="33"/>
  <c r="I7165" i="33"/>
  <c r="L7165" i="33"/>
  <c r="O7165" i="33"/>
  <c r="Q7165" i="33"/>
  <c r="R7165" i="33"/>
  <c r="S7165" i="33"/>
  <c r="C7166" i="33"/>
  <c r="H7166" i="33"/>
  <c r="I7166" i="33"/>
  <c r="L7166" i="33"/>
  <c r="O7166" i="33"/>
  <c r="Q7166" i="33"/>
  <c r="R7166" i="33"/>
  <c r="S7166" i="33"/>
  <c r="C7167" i="33"/>
  <c r="H7167" i="33"/>
  <c r="I7167" i="33"/>
  <c r="L7167" i="33"/>
  <c r="O7167" i="33"/>
  <c r="Q7167" i="33"/>
  <c r="R7167" i="33"/>
  <c r="S7167" i="33"/>
  <c r="C7168" i="33"/>
  <c r="H7168" i="33"/>
  <c r="I7168" i="33"/>
  <c r="L7168" i="33"/>
  <c r="O7168" i="33"/>
  <c r="Q7168" i="33"/>
  <c r="R7168" i="33"/>
  <c r="S7168" i="33"/>
  <c r="C7169" i="33"/>
  <c r="H7169" i="33"/>
  <c r="I7169" i="33"/>
  <c r="L7169" i="33"/>
  <c r="O7169" i="33"/>
  <c r="Q7169" i="33"/>
  <c r="R7169" i="33"/>
  <c r="S7169" i="33"/>
  <c r="C7170" i="33"/>
  <c r="H7170" i="33"/>
  <c r="I7170" i="33"/>
  <c r="L7170" i="33"/>
  <c r="O7170" i="33"/>
  <c r="Q7170" i="33"/>
  <c r="R7170" i="33"/>
  <c r="S7170" i="33"/>
  <c r="C7171" i="33"/>
  <c r="H7171" i="33"/>
  <c r="I7171" i="33"/>
  <c r="L7171" i="33"/>
  <c r="O7171" i="33"/>
  <c r="Q7171" i="33"/>
  <c r="R7171" i="33"/>
  <c r="S7171" i="33"/>
  <c r="C7172" i="33"/>
  <c r="H7172" i="33"/>
  <c r="I7172" i="33"/>
  <c r="L7172" i="33"/>
  <c r="O7172" i="33"/>
  <c r="Q7172" i="33"/>
  <c r="R7172" i="33"/>
  <c r="S7172" i="33"/>
  <c r="C7173" i="33"/>
  <c r="H7173" i="33"/>
  <c r="I7173" i="33"/>
  <c r="L7173" i="33"/>
  <c r="O7173" i="33"/>
  <c r="Q7173" i="33"/>
  <c r="R7173" i="33"/>
  <c r="S7173" i="33"/>
  <c r="C7174" i="33"/>
  <c r="H7174" i="33"/>
  <c r="I7174" i="33"/>
  <c r="L7174" i="33"/>
  <c r="O7174" i="33"/>
  <c r="Q7174" i="33"/>
  <c r="R7174" i="33"/>
  <c r="S7174" i="33"/>
  <c r="C7175" i="33"/>
  <c r="H7175" i="33"/>
  <c r="I7175" i="33"/>
  <c r="L7175" i="33"/>
  <c r="O7175" i="33"/>
  <c r="Q7175" i="33"/>
  <c r="R7175" i="33"/>
  <c r="S7175" i="33"/>
  <c r="C7176" i="33"/>
  <c r="H7176" i="33"/>
  <c r="I7176" i="33"/>
  <c r="L7176" i="33"/>
  <c r="O7176" i="33"/>
  <c r="Q7176" i="33"/>
  <c r="R7176" i="33"/>
  <c r="S7176" i="33"/>
  <c r="C7177" i="33"/>
  <c r="H7177" i="33"/>
  <c r="I7177" i="33"/>
  <c r="L7177" i="33"/>
  <c r="O7177" i="33"/>
  <c r="Q7177" i="33"/>
  <c r="R7177" i="33"/>
  <c r="S7177" i="33"/>
  <c r="C7178" i="33"/>
  <c r="H7178" i="33"/>
  <c r="I7178" i="33"/>
  <c r="L7178" i="33"/>
  <c r="O7178" i="33"/>
  <c r="Q7178" i="33"/>
  <c r="R7178" i="33"/>
  <c r="S7178" i="33"/>
  <c r="C7179" i="33"/>
  <c r="H7179" i="33"/>
  <c r="I7179" i="33"/>
  <c r="L7179" i="33"/>
  <c r="O7179" i="33"/>
  <c r="Q7179" i="33"/>
  <c r="R7179" i="33"/>
  <c r="S7179" i="33"/>
  <c r="C7180" i="33"/>
  <c r="H7180" i="33"/>
  <c r="I7180" i="33"/>
  <c r="L7180" i="33"/>
  <c r="O7180" i="33"/>
  <c r="Q7180" i="33"/>
  <c r="R7180" i="33"/>
  <c r="S7180" i="33"/>
  <c r="C7181" i="33"/>
  <c r="H7181" i="33"/>
  <c r="I7181" i="33"/>
  <c r="L7181" i="33"/>
  <c r="O7181" i="33"/>
  <c r="Q7181" i="33"/>
  <c r="R7181" i="33"/>
  <c r="S7181" i="33"/>
  <c r="C7182" i="33"/>
  <c r="H7182" i="33"/>
  <c r="I7182" i="33"/>
  <c r="L7182" i="33"/>
  <c r="O7182" i="33"/>
  <c r="Q7182" i="33"/>
  <c r="R7182" i="33"/>
  <c r="S7182" i="33"/>
  <c r="C7183" i="33"/>
  <c r="H7183" i="33"/>
  <c r="I7183" i="33"/>
  <c r="L7183" i="33"/>
  <c r="O7183" i="33"/>
  <c r="Q7183" i="33"/>
  <c r="R7183" i="33"/>
  <c r="S7183" i="33"/>
  <c r="C7184" i="33"/>
  <c r="H7184" i="33"/>
  <c r="I7184" i="33"/>
  <c r="L7184" i="33"/>
  <c r="O7184" i="33"/>
  <c r="Q7184" i="33"/>
  <c r="R7184" i="33"/>
  <c r="S7184" i="33"/>
  <c r="C7185" i="33"/>
  <c r="H7185" i="33"/>
  <c r="I7185" i="33"/>
  <c r="L7185" i="33"/>
  <c r="O7185" i="33"/>
  <c r="Q7185" i="33"/>
  <c r="R7185" i="33"/>
  <c r="S7185" i="33"/>
  <c r="C7186" i="33"/>
  <c r="H7186" i="33"/>
  <c r="I7186" i="33"/>
  <c r="L7186" i="33"/>
  <c r="O7186" i="33"/>
  <c r="Q7186" i="33"/>
  <c r="R7186" i="33"/>
  <c r="S7186" i="33"/>
  <c r="C7187" i="33"/>
  <c r="H7187" i="33"/>
  <c r="I7187" i="33"/>
  <c r="L7187" i="33"/>
  <c r="O7187" i="33"/>
  <c r="Q7187" i="33"/>
  <c r="R7187" i="33"/>
  <c r="S7187" i="33"/>
  <c r="C7188" i="33"/>
  <c r="H7188" i="33"/>
  <c r="I7188" i="33"/>
  <c r="L7188" i="33"/>
  <c r="O7188" i="33"/>
  <c r="Q7188" i="33"/>
  <c r="R7188" i="33"/>
  <c r="S7188" i="33"/>
  <c r="C7189" i="33"/>
  <c r="H7189" i="33"/>
  <c r="I7189" i="33"/>
  <c r="L7189" i="33"/>
  <c r="O7189" i="33"/>
  <c r="Q7189" i="33"/>
  <c r="R7189" i="33"/>
  <c r="S7189" i="33"/>
  <c r="C7190" i="33"/>
  <c r="H7190" i="33"/>
  <c r="I7190" i="33"/>
  <c r="L7190" i="33"/>
  <c r="O7190" i="33"/>
  <c r="Q7190" i="33"/>
  <c r="R7190" i="33"/>
  <c r="S7190" i="33"/>
  <c r="C7191" i="33"/>
  <c r="H7191" i="33"/>
  <c r="I7191" i="33"/>
  <c r="L7191" i="33"/>
  <c r="O7191" i="33"/>
  <c r="Q7191" i="33"/>
  <c r="R7191" i="33"/>
  <c r="S7191" i="33"/>
  <c r="C7192" i="33"/>
  <c r="H7192" i="33"/>
  <c r="I7192" i="33"/>
  <c r="L7192" i="33"/>
  <c r="O7192" i="33"/>
  <c r="Q7192" i="33"/>
  <c r="R7192" i="33"/>
  <c r="S7192" i="33"/>
  <c r="C7193" i="33"/>
  <c r="H7193" i="33"/>
  <c r="I7193" i="33"/>
  <c r="L7193" i="33"/>
  <c r="O7193" i="33"/>
  <c r="Q7193" i="33"/>
  <c r="R7193" i="33"/>
  <c r="S7193" i="33"/>
  <c r="C7194" i="33"/>
  <c r="H7194" i="33"/>
  <c r="I7194" i="33"/>
  <c r="L7194" i="33"/>
  <c r="O7194" i="33"/>
  <c r="Q7194" i="33"/>
  <c r="R7194" i="33"/>
  <c r="S7194" i="33"/>
  <c r="C7195" i="33"/>
  <c r="H7195" i="33"/>
  <c r="I7195" i="33"/>
  <c r="L7195" i="33"/>
  <c r="O7195" i="33"/>
  <c r="Q7195" i="33"/>
  <c r="R7195" i="33"/>
  <c r="S7195" i="33"/>
  <c r="C7196" i="33"/>
  <c r="H7196" i="33"/>
  <c r="I7196" i="33"/>
  <c r="L7196" i="33"/>
  <c r="O7196" i="33"/>
  <c r="Q7196" i="33"/>
  <c r="R7196" i="33"/>
  <c r="S7196" i="33"/>
  <c r="C7197" i="33"/>
  <c r="H7197" i="33"/>
  <c r="I7197" i="33"/>
  <c r="L7197" i="33"/>
  <c r="O7197" i="33"/>
  <c r="Q7197" i="33"/>
  <c r="R7197" i="33"/>
  <c r="S7197" i="33"/>
  <c r="C7198" i="33"/>
  <c r="H7198" i="33"/>
  <c r="I7198" i="33"/>
  <c r="L7198" i="33"/>
  <c r="O7198" i="33"/>
  <c r="Q7198" i="33"/>
  <c r="R7198" i="33"/>
  <c r="S7198" i="33"/>
  <c r="C7199" i="33"/>
  <c r="H7199" i="33"/>
  <c r="I7199" i="33"/>
  <c r="L7199" i="33"/>
  <c r="O7199" i="33"/>
  <c r="Q7199" i="33"/>
  <c r="R7199" i="33"/>
  <c r="S7199" i="33"/>
  <c r="C7200" i="33"/>
  <c r="H7200" i="33"/>
  <c r="I7200" i="33"/>
  <c r="L7200" i="33"/>
  <c r="O7200" i="33"/>
  <c r="Q7200" i="33"/>
  <c r="R7200" i="33"/>
  <c r="S7200" i="33"/>
  <c r="C7201" i="33"/>
  <c r="H7201" i="33"/>
  <c r="I7201" i="33"/>
  <c r="L7201" i="33"/>
  <c r="O7201" i="33"/>
  <c r="Q7201" i="33"/>
  <c r="R7201" i="33"/>
  <c r="S7201" i="33"/>
  <c r="C7202" i="33"/>
  <c r="H7202" i="33"/>
  <c r="I7202" i="33"/>
  <c r="L7202" i="33"/>
  <c r="O7202" i="33"/>
  <c r="Q7202" i="33"/>
  <c r="R7202" i="33"/>
  <c r="S7202" i="33"/>
  <c r="C7203" i="33"/>
  <c r="H7203" i="33"/>
  <c r="I7203" i="33"/>
  <c r="L7203" i="33"/>
  <c r="O7203" i="33"/>
  <c r="Q7203" i="33"/>
  <c r="R7203" i="33"/>
  <c r="S7203" i="33"/>
  <c r="C7204" i="33"/>
  <c r="H7204" i="33"/>
  <c r="I7204" i="33"/>
  <c r="L7204" i="33"/>
  <c r="O7204" i="33"/>
  <c r="Q7204" i="33"/>
  <c r="R7204" i="33"/>
  <c r="S7204" i="33"/>
  <c r="C7205" i="33"/>
  <c r="H7205" i="33"/>
  <c r="I7205" i="33"/>
  <c r="L7205" i="33"/>
  <c r="O7205" i="33"/>
  <c r="Q7205" i="33"/>
  <c r="R7205" i="33"/>
  <c r="S7205" i="33"/>
  <c r="C7206" i="33"/>
  <c r="H7206" i="33"/>
  <c r="I7206" i="33"/>
  <c r="L7206" i="33"/>
  <c r="O7206" i="33"/>
  <c r="Q7206" i="33"/>
  <c r="R7206" i="33"/>
  <c r="S7206" i="33"/>
  <c r="C7207" i="33"/>
  <c r="H7207" i="33"/>
  <c r="I7207" i="33"/>
  <c r="L7207" i="33"/>
  <c r="O7207" i="33"/>
  <c r="Q7207" i="33"/>
  <c r="R7207" i="33"/>
  <c r="S7207" i="33"/>
  <c r="C7208" i="33"/>
  <c r="H7208" i="33"/>
  <c r="I7208" i="33"/>
  <c r="L7208" i="33"/>
  <c r="O7208" i="33"/>
  <c r="Q7208" i="33"/>
  <c r="R7208" i="33"/>
  <c r="S7208" i="33"/>
  <c r="C7209" i="33"/>
  <c r="H7209" i="33"/>
  <c r="I7209" i="33"/>
  <c r="L7209" i="33"/>
  <c r="O7209" i="33"/>
  <c r="Q7209" i="33"/>
  <c r="R7209" i="33"/>
  <c r="S7209" i="33"/>
  <c r="C7210" i="33"/>
  <c r="H7210" i="33"/>
  <c r="I7210" i="33"/>
  <c r="L7210" i="33"/>
  <c r="O7210" i="33"/>
  <c r="Q7210" i="33"/>
  <c r="R7210" i="33"/>
  <c r="S7210" i="33"/>
  <c r="C7211" i="33"/>
  <c r="H7211" i="33"/>
  <c r="I7211" i="33"/>
  <c r="L7211" i="33"/>
  <c r="O7211" i="33"/>
  <c r="Q7211" i="33"/>
  <c r="R7211" i="33"/>
  <c r="S7211" i="33"/>
  <c r="C7212" i="33"/>
  <c r="H7212" i="33"/>
  <c r="I7212" i="33"/>
  <c r="L7212" i="33"/>
  <c r="O7212" i="33"/>
  <c r="Q7212" i="33"/>
  <c r="R7212" i="33"/>
  <c r="S7212" i="33"/>
  <c r="C7213" i="33"/>
  <c r="H7213" i="33"/>
  <c r="I7213" i="33"/>
  <c r="L7213" i="33"/>
  <c r="O7213" i="33"/>
  <c r="Q7213" i="33"/>
  <c r="R7213" i="33"/>
  <c r="S7213" i="33"/>
  <c r="C7214" i="33"/>
  <c r="H7214" i="33"/>
  <c r="I7214" i="33"/>
  <c r="L7214" i="33"/>
  <c r="O7214" i="33"/>
  <c r="Q7214" i="33"/>
  <c r="R7214" i="33"/>
  <c r="S7214" i="33"/>
  <c r="C7215" i="33"/>
  <c r="H7215" i="33"/>
  <c r="I7215" i="33"/>
  <c r="L7215" i="33"/>
  <c r="O7215" i="33"/>
  <c r="Q7215" i="33"/>
  <c r="R7215" i="33"/>
  <c r="S7215" i="33"/>
  <c r="C7216" i="33"/>
  <c r="H7216" i="33"/>
  <c r="I7216" i="33"/>
  <c r="L7216" i="33"/>
  <c r="O7216" i="33"/>
  <c r="Q7216" i="33"/>
  <c r="R7216" i="33"/>
  <c r="S7216" i="33"/>
  <c r="C7217" i="33"/>
  <c r="H7217" i="33"/>
  <c r="I7217" i="33"/>
  <c r="L7217" i="33"/>
  <c r="O7217" i="33"/>
  <c r="Q7217" i="33"/>
  <c r="R7217" i="33"/>
  <c r="S7217" i="33"/>
  <c r="C7218" i="33"/>
  <c r="H7218" i="33"/>
  <c r="I7218" i="33"/>
  <c r="L7218" i="33"/>
  <c r="O7218" i="33"/>
  <c r="Q7218" i="33"/>
  <c r="R7218" i="33"/>
  <c r="S7218" i="33"/>
  <c r="C7219" i="33"/>
  <c r="H7219" i="33"/>
  <c r="I7219" i="33"/>
  <c r="L7219" i="33"/>
  <c r="O7219" i="33"/>
  <c r="Q7219" i="33"/>
  <c r="R7219" i="33"/>
  <c r="S7219" i="33"/>
  <c r="C7220" i="33"/>
  <c r="H7220" i="33"/>
  <c r="I7220" i="33"/>
  <c r="L7220" i="33"/>
  <c r="O7220" i="33"/>
  <c r="Q7220" i="33"/>
  <c r="R7220" i="33"/>
  <c r="S7220" i="33"/>
  <c r="C7221" i="33"/>
  <c r="H7221" i="33"/>
  <c r="I7221" i="33"/>
  <c r="L7221" i="33"/>
  <c r="O7221" i="33"/>
  <c r="Q7221" i="33"/>
  <c r="R7221" i="33"/>
  <c r="S7221" i="33"/>
  <c r="C7222" i="33"/>
  <c r="H7222" i="33"/>
  <c r="I7222" i="33"/>
  <c r="L7222" i="33"/>
  <c r="O7222" i="33"/>
  <c r="Q7222" i="33"/>
  <c r="R7222" i="33"/>
  <c r="S7222" i="33"/>
  <c r="C7223" i="33"/>
  <c r="H7223" i="33"/>
  <c r="I7223" i="33"/>
  <c r="L7223" i="33"/>
  <c r="O7223" i="33"/>
  <c r="Q7223" i="33"/>
  <c r="R7223" i="33"/>
  <c r="S7223" i="33"/>
  <c r="C7224" i="33"/>
  <c r="H7224" i="33"/>
  <c r="I7224" i="33"/>
  <c r="L7224" i="33"/>
  <c r="O7224" i="33"/>
  <c r="Q7224" i="33"/>
  <c r="R7224" i="33"/>
  <c r="S7224" i="33"/>
  <c r="C7225" i="33"/>
  <c r="H7225" i="33"/>
  <c r="I7225" i="33"/>
  <c r="L7225" i="33"/>
  <c r="O7225" i="33"/>
  <c r="Q7225" i="33"/>
  <c r="R7225" i="33"/>
  <c r="S7225" i="33"/>
  <c r="C7226" i="33"/>
  <c r="H7226" i="33"/>
  <c r="I7226" i="33"/>
  <c r="L7226" i="33"/>
  <c r="O7226" i="33"/>
  <c r="Q7226" i="33"/>
  <c r="R7226" i="33"/>
  <c r="S7226" i="33"/>
  <c r="C7227" i="33"/>
  <c r="H7227" i="33"/>
  <c r="I7227" i="33"/>
  <c r="L7227" i="33"/>
  <c r="O7227" i="33"/>
  <c r="Q7227" i="33"/>
  <c r="R7227" i="33"/>
  <c r="S7227" i="33"/>
  <c r="C7228" i="33"/>
  <c r="H7228" i="33"/>
  <c r="I7228" i="33"/>
  <c r="L7228" i="33"/>
  <c r="O7228" i="33"/>
  <c r="Q7228" i="33"/>
  <c r="R7228" i="33"/>
  <c r="S7228" i="33"/>
  <c r="C7229" i="33"/>
  <c r="H7229" i="33"/>
  <c r="I7229" i="33"/>
  <c r="L7229" i="33"/>
  <c r="O7229" i="33"/>
  <c r="Q7229" i="33"/>
  <c r="R7229" i="33"/>
  <c r="S7229" i="33"/>
  <c r="C7230" i="33"/>
  <c r="H7230" i="33"/>
  <c r="I7230" i="33"/>
  <c r="L7230" i="33"/>
  <c r="O7230" i="33"/>
  <c r="Q7230" i="33"/>
  <c r="R7230" i="33"/>
  <c r="S7230" i="33"/>
  <c r="C7231" i="33"/>
  <c r="H7231" i="33"/>
  <c r="I7231" i="33"/>
  <c r="L7231" i="33"/>
  <c r="O7231" i="33"/>
  <c r="Q7231" i="33"/>
  <c r="R7231" i="33"/>
  <c r="S7231" i="33"/>
  <c r="C7232" i="33"/>
  <c r="H7232" i="33"/>
  <c r="I7232" i="33"/>
  <c r="L7232" i="33"/>
  <c r="O7232" i="33"/>
  <c r="Q7232" i="33"/>
  <c r="R7232" i="33"/>
  <c r="S7232" i="33"/>
  <c r="C7233" i="33"/>
  <c r="H7233" i="33"/>
  <c r="I7233" i="33"/>
  <c r="L7233" i="33"/>
  <c r="O7233" i="33"/>
  <c r="Q7233" i="33"/>
  <c r="R7233" i="33"/>
  <c r="S7233" i="33"/>
  <c r="C7234" i="33"/>
  <c r="H7234" i="33"/>
  <c r="I7234" i="33"/>
  <c r="L7234" i="33"/>
  <c r="O7234" i="33"/>
  <c r="Q7234" i="33"/>
  <c r="R7234" i="33"/>
  <c r="S7234" i="33"/>
  <c r="C7235" i="33"/>
  <c r="H7235" i="33"/>
  <c r="I7235" i="33"/>
  <c r="L7235" i="33"/>
  <c r="O7235" i="33"/>
  <c r="Q7235" i="33"/>
  <c r="R7235" i="33"/>
  <c r="S7235" i="33"/>
  <c r="C7236" i="33"/>
  <c r="H7236" i="33"/>
  <c r="I7236" i="33"/>
  <c r="L7236" i="33"/>
  <c r="O7236" i="33"/>
  <c r="Q7236" i="33"/>
  <c r="R7236" i="33"/>
  <c r="S7236" i="33"/>
  <c r="C7237" i="33"/>
  <c r="H7237" i="33"/>
  <c r="I7237" i="33"/>
  <c r="L7237" i="33"/>
  <c r="O7237" i="33"/>
  <c r="Q7237" i="33"/>
  <c r="R7237" i="33"/>
  <c r="S7237" i="33"/>
  <c r="C7238" i="33"/>
  <c r="H7238" i="33"/>
  <c r="I7238" i="33"/>
  <c r="L7238" i="33"/>
  <c r="O7238" i="33"/>
  <c r="Q7238" i="33"/>
  <c r="R7238" i="33"/>
  <c r="S7238" i="33"/>
  <c r="C7239" i="33"/>
  <c r="H7239" i="33"/>
  <c r="I7239" i="33"/>
  <c r="L7239" i="33"/>
  <c r="O7239" i="33"/>
  <c r="Q7239" i="33"/>
  <c r="R7239" i="33"/>
  <c r="S7239" i="33"/>
  <c r="C7240" i="33"/>
  <c r="H7240" i="33"/>
  <c r="I7240" i="33"/>
  <c r="L7240" i="33"/>
  <c r="O7240" i="33"/>
  <c r="Q7240" i="33"/>
  <c r="R7240" i="33"/>
  <c r="S7240" i="33"/>
  <c r="C7241" i="33"/>
  <c r="H7241" i="33"/>
  <c r="I7241" i="33"/>
  <c r="L7241" i="33"/>
  <c r="O7241" i="33"/>
  <c r="Q7241" i="33"/>
  <c r="R7241" i="33"/>
  <c r="S7241" i="33"/>
  <c r="C7242" i="33"/>
  <c r="H7242" i="33"/>
  <c r="I7242" i="33"/>
  <c r="L7242" i="33"/>
  <c r="O7242" i="33"/>
  <c r="Q7242" i="33"/>
  <c r="R7242" i="33"/>
  <c r="S7242" i="33"/>
  <c r="C7243" i="33"/>
  <c r="H7243" i="33"/>
  <c r="I7243" i="33"/>
  <c r="L7243" i="33"/>
  <c r="O7243" i="33"/>
  <c r="Q7243" i="33"/>
  <c r="R7243" i="33"/>
  <c r="S7243" i="33"/>
  <c r="C7244" i="33"/>
  <c r="H7244" i="33"/>
  <c r="I7244" i="33"/>
  <c r="L7244" i="33"/>
  <c r="O7244" i="33"/>
  <c r="Q7244" i="33"/>
  <c r="R7244" i="33"/>
  <c r="S7244" i="33"/>
  <c r="C7245" i="33"/>
  <c r="H7245" i="33"/>
  <c r="I7245" i="33"/>
  <c r="L7245" i="33"/>
  <c r="O7245" i="33"/>
  <c r="Q7245" i="33"/>
  <c r="R7245" i="33"/>
  <c r="S7245" i="33"/>
  <c r="C7246" i="33"/>
  <c r="H7246" i="33"/>
  <c r="I7246" i="33"/>
  <c r="L7246" i="33"/>
  <c r="O7246" i="33"/>
  <c r="Q7246" i="33"/>
  <c r="R7246" i="33"/>
  <c r="S7246" i="33"/>
  <c r="C7247" i="33"/>
  <c r="H7247" i="33"/>
  <c r="I7247" i="33"/>
  <c r="L7247" i="33"/>
  <c r="O7247" i="33"/>
  <c r="Q7247" i="33"/>
  <c r="R7247" i="33"/>
  <c r="S7247" i="33"/>
  <c r="C7248" i="33"/>
  <c r="H7248" i="33"/>
  <c r="I7248" i="33"/>
  <c r="L7248" i="33"/>
  <c r="O7248" i="33"/>
  <c r="Q7248" i="33"/>
  <c r="R7248" i="33"/>
  <c r="S7248" i="33"/>
  <c r="C7249" i="33"/>
  <c r="H7249" i="33"/>
  <c r="I7249" i="33"/>
  <c r="L7249" i="33"/>
  <c r="O7249" i="33"/>
  <c r="Q7249" i="33"/>
  <c r="R7249" i="33"/>
  <c r="S7249" i="33"/>
  <c r="C7250" i="33"/>
  <c r="H7250" i="33"/>
  <c r="I7250" i="33"/>
  <c r="L7250" i="33"/>
  <c r="O7250" i="33"/>
  <c r="Q7250" i="33"/>
  <c r="R7250" i="33"/>
  <c r="S7250" i="33"/>
  <c r="C7251" i="33"/>
  <c r="H7251" i="33"/>
  <c r="I7251" i="33"/>
  <c r="L7251" i="33"/>
  <c r="O7251" i="33"/>
  <c r="Q7251" i="33"/>
  <c r="R7251" i="33"/>
  <c r="S7251" i="33"/>
  <c r="C7252" i="33"/>
  <c r="H7252" i="33"/>
  <c r="I7252" i="33"/>
  <c r="L7252" i="33"/>
  <c r="O7252" i="33"/>
  <c r="Q7252" i="33"/>
  <c r="R7252" i="33"/>
  <c r="S7252" i="33"/>
  <c r="C7253" i="33"/>
  <c r="H7253" i="33"/>
  <c r="I7253" i="33"/>
  <c r="L7253" i="33"/>
  <c r="O7253" i="33"/>
  <c r="Q7253" i="33"/>
  <c r="R7253" i="33"/>
  <c r="S7253" i="33"/>
  <c r="C7254" i="33"/>
  <c r="H7254" i="33"/>
  <c r="I7254" i="33"/>
  <c r="L7254" i="33"/>
  <c r="O7254" i="33"/>
  <c r="Q7254" i="33"/>
  <c r="R7254" i="33"/>
  <c r="S7254" i="33"/>
  <c r="C7255" i="33"/>
  <c r="H7255" i="33"/>
  <c r="I7255" i="33"/>
  <c r="L7255" i="33"/>
  <c r="O7255" i="33"/>
  <c r="Q7255" i="33"/>
  <c r="R7255" i="33"/>
  <c r="S7255" i="33"/>
  <c r="C7256" i="33"/>
  <c r="H7256" i="33"/>
  <c r="I7256" i="33"/>
  <c r="L7256" i="33"/>
  <c r="O7256" i="33"/>
  <c r="Q7256" i="33"/>
  <c r="R7256" i="33"/>
  <c r="S7256" i="33"/>
  <c r="C7257" i="33"/>
  <c r="H7257" i="33"/>
  <c r="I7257" i="33"/>
  <c r="L7257" i="33"/>
  <c r="O7257" i="33"/>
  <c r="Q7257" i="33"/>
  <c r="R7257" i="33"/>
  <c r="S7257" i="33"/>
  <c r="C7258" i="33"/>
  <c r="H7258" i="33"/>
  <c r="I7258" i="33"/>
  <c r="L7258" i="33"/>
  <c r="O7258" i="33"/>
  <c r="Q7258" i="33"/>
  <c r="R7258" i="33"/>
  <c r="S7258" i="33"/>
  <c r="C7259" i="33"/>
  <c r="H7259" i="33"/>
  <c r="I7259" i="33"/>
  <c r="L7259" i="33"/>
  <c r="O7259" i="33"/>
  <c r="Q7259" i="33"/>
  <c r="R7259" i="33"/>
  <c r="S7259" i="33"/>
  <c r="C7260" i="33"/>
  <c r="H7260" i="33"/>
  <c r="I7260" i="33"/>
  <c r="L7260" i="33"/>
  <c r="O7260" i="33"/>
  <c r="Q7260" i="33"/>
  <c r="R7260" i="33"/>
  <c r="S7260" i="33"/>
  <c r="C7261" i="33"/>
  <c r="H7261" i="33"/>
  <c r="I7261" i="33"/>
  <c r="L7261" i="33"/>
  <c r="O7261" i="33"/>
  <c r="Q7261" i="33"/>
  <c r="R7261" i="33"/>
  <c r="S7261" i="33"/>
  <c r="C7262" i="33"/>
  <c r="H7262" i="33"/>
  <c r="I7262" i="33"/>
  <c r="L7262" i="33"/>
  <c r="O7262" i="33"/>
  <c r="Q7262" i="33"/>
  <c r="R7262" i="33"/>
  <c r="S7262" i="33"/>
  <c r="C7263" i="33"/>
  <c r="H7263" i="33"/>
  <c r="I7263" i="33"/>
  <c r="L7263" i="33"/>
  <c r="O7263" i="33"/>
  <c r="Q7263" i="33"/>
  <c r="R7263" i="33"/>
  <c r="S7263" i="33"/>
  <c r="C7264" i="33"/>
  <c r="H7264" i="33"/>
  <c r="I7264" i="33"/>
  <c r="L7264" i="33"/>
  <c r="O7264" i="33"/>
  <c r="Q7264" i="33"/>
  <c r="R7264" i="33"/>
  <c r="S7264" i="33"/>
  <c r="C7265" i="33"/>
  <c r="H7265" i="33"/>
  <c r="I7265" i="33"/>
  <c r="L7265" i="33"/>
  <c r="O7265" i="33"/>
  <c r="Q7265" i="33"/>
  <c r="R7265" i="33"/>
  <c r="S7265" i="33"/>
  <c r="C7266" i="33"/>
  <c r="H7266" i="33"/>
  <c r="I7266" i="33"/>
  <c r="L7266" i="33"/>
  <c r="O7266" i="33"/>
  <c r="Q7266" i="33"/>
  <c r="R7266" i="33"/>
  <c r="S7266" i="33"/>
  <c r="C7267" i="33"/>
  <c r="H7267" i="33"/>
  <c r="I7267" i="33"/>
  <c r="L7267" i="33"/>
  <c r="O7267" i="33"/>
  <c r="Q7267" i="33"/>
  <c r="R7267" i="33"/>
  <c r="S7267" i="33"/>
  <c r="C7268" i="33"/>
  <c r="H7268" i="33"/>
  <c r="I7268" i="33"/>
  <c r="L7268" i="33"/>
  <c r="O7268" i="33"/>
  <c r="Q7268" i="33"/>
  <c r="R7268" i="33"/>
  <c r="S7268" i="33"/>
  <c r="C7269" i="33"/>
  <c r="H7269" i="33"/>
  <c r="I7269" i="33"/>
  <c r="L7269" i="33"/>
  <c r="O7269" i="33"/>
  <c r="Q7269" i="33"/>
  <c r="R7269" i="33"/>
  <c r="S7269" i="33"/>
  <c r="C7270" i="33"/>
  <c r="H7270" i="33"/>
  <c r="I7270" i="33"/>
  <c r="L7270" i="33"/>
  <c r="O7270" i="33"/>
  <c r="Q7270" i="33"/>
  <c r="R7270" i="33"/>
  <c r="S7270" i="33"/>
  <c r="C7271" i="33"/>
  <c r="H7271" i="33"/>
  <c r="I7271" i="33"/>
  <c r="L7271" i="33"/>
  <c r="O7271" i="33"/>
  <c r="Q7271" i="33"/>
  <c r="R7271" i="33"/>
  <c r="S7271" i="33"/>
  <c r="C7272" i="33"/>
  <c r="H7272" i="33"/>
  <c r="I7272" i="33"/>
  <c r="L7272" i="33"/>
  <c r="O7272" i="33"/>
  <c r="Q7272" i="33"/>
  <c r="R7272" i="33"/>
  <c r="S7272" i="33"/>
  <c r="C7273" i="33"/>
  <c r="H7273" i="33"/>
  <c r="I7273" i="33"/>
  <c r="L7273" i="33"/>
  <c r="O7273" i="33"/>
  <c r="Q7273" i="33"/>
  <c r="R7273" i="33"/>
  <c r="S7273" i="33"/>
  <c r="C7274" i="33"/>
  <c r="H7274" i="33"/>
  <c r="I7274" i="33"/>
  <c r="L7274" i="33"/>
  <c r="O7274" i="33"/>
  <c r="Q7274" i="33"/>
  <c r="R7274" i="33"/>
  <c r="S7274" i="33"/>
  <c r="C7275" i="33"/>
  <c r="H7275" i="33"/>
  <c r="I7275" i="33"/>
  <c r="L7275" i="33"/>
  <c r="O7275" i="33"/>
  <c r="Q7275" i="33"/>
  <c r="R7275" i="33"/>
  <c r="S7275" i="33"/>
  <c r="C7276" i="33"/>
  <c r="H7276" i="33"/>
  <c r="I7276" i="33"/>
  <c r="L7276" i="33"/>
  <c r="O7276" i="33"/>
  <c r="Q7276" i="33"/>
  <c r="R7276" i="33"/>
  <c r="S7276" i="33"/>
  <c r="C7277" i="33"/>
  <c r="H7277" i="33"/>
  <c r="I7277" i="33"/>
  <c r="L7277" i="33"/>
  <c r="O7277" i="33"/>
  <c r="Q7277" i="33"/>
  <c r="R7277" i="33"/>
  <c r="S7277" i="33"/>
  <c r="C7278" i="33"/>
  <c r="H7278" i="33"/>
  <c r="I7278" i="33"/>
  <c r="L7278" i="33"/>
  <c r="O7278" i="33"/>
  <c r="Q7278" i="33"/>
  <c r="R7278" i="33"/>
  <c r="S7278" i="33"/>
  <c r="C7279" i="33"/>
  <c r="H7279" i="33"/>
  <c r="I7279" i="33"/>
  <c r="L7279" i="33"/>
  <c r="O7279" i="33"/>
  <c r="Q7279" i="33"/>
  <c r="R7279" i="33"/>
  <c r="S7279" i="33"/>
  <c r="C7280" i="33"/>
  <c r="H7280" i="33"/>
  <c r="I7280" i="33"/>
  <c r="L7280" i="33"/>
  <c r="O7280" i="33"/>
  <c r="Q7280" i="33"/>
  <c r="R7280" i="33"/>
  <c r="S7280" i="33"/>
  <c r="C7281" i="33"/>
  <c r="H7281" i="33"/>
  <c r="I7281" i="33"/>
  <c r="L7281" i="33"/>
  <c r="O7281" i="33"/>
  <c r="Q7281" i="33"/>
  <c r="R7281" i="33"/>
  <c r="S7281" i="33"/>
  <c r="C7282" i="33"/>
  <c r="H7282" i="33"/>
  <c r="I7282" i="33"/>
  <c r="L7282" i="33"/>
  <c r="O7282" i="33"/>
  <c r="Q7282" i="33"/>
  <c r="R7282" i="33"/>
  <c r="S7282" i="33"/>
  <c r="C7283" i="33"/>
  <c r="H7283" i="33"/>
  <c r="I7283" i="33"/>
  <c r="L7283" i="33"/>
  <c r="O7283" i="33"/>
  <c r="Q7283" i="33"/>
  <c r="R7283" i="33"/>
  <c r="S7283" i="33"/>
  <c r="C7284" i="33"/>
  <c r="H7284" i="33"/>
  <c r="I7284" i="33"/>
  <c r="L7284" i="33"/>
  <c r="O7284" i="33"/>
  <c r="Q7284" i="33"/>
  <c r="R7284" i="33"/>
  <c r="S7284" i="33"/>
  <c r="C7285" i="33"/>
  <c r="H7285" i="33"/>
  <c r="I7285" i="33"/>
  <c r="L7285" i="33"/>
  <c r="O7285" i="33"/>
  <c r="Q7285" i="33"/>
  <c r="R7285" i="33"/>
  <c r="S7285" i="33"/>
  <c r="C7286" i="33"/>
  <c r="H7286" i="33"/>
  <c r="I7286" i="33"/>
  <c r="L7286" i="33"/>
  <c r="O7286" i="33"/>
  <c r="Q7286" i="33"/>
  <c r="R7286" i="33"/>
  <c r="S7286" i="33"/>
  <c r="C7287" i="33"/>
  <c r="H7287" i="33"/>
  <c r="I7287" i="33"/>
  <c r="L7287" i="33"/>
  <c r="O7287" i="33"/>
  <c r="Q7287" i="33"/>
  <c r="R7287" i="33"/>
  <c r="S7287" i="33"/>
  <c r="C7288" i="33"/>
  <c r="H7288" i="33"/>
  <c r="I7288" i="33"/>
  <c r="L7288" i="33"/>
  <c r="O7288" i="33"/>
  <c r="Q7288" i="33"/>
  <c r="R7288" i="33"/>
  <c r="S7288" i="33"/>
  <c r="C7289" i="33"/>
  <c r="H7289" i="33"/>
  <c r="I7289" i="33"/>
  <c r="L7289" i="33"/>
  <c r="O7289" i="33"/>
  <c r="Q7289" i="33"/>
  <c r="R7289" i="33"/>
  <c r="S7289" i="33"/>
  <c r="C7290" i="33"/>
  <c r="H7290" i="33"/>
  <c r="I7290" i="33"/>
  <c r="L7290" i="33"/>
  <c r="O7290" i="33"/>
  <c r="Q7290" i="33"/>
  <c r="R7290" i="33"/>
  <c r="S7290" i="33"/>
  <c r="C7291" i="33"/>
  <c r="H7291" i="33"/>
  <c r="I7291" i="33"/>
  <c r="L7291" i="33"/>
  <c r="O7291" i="33"/>
  <c r="Q7291" i="33"/>
  <c r="R7291" i="33"/>
  <c r="S7291" i="33"/>
  <c r="C7292" i="33"/>
  <c r="H7292" i="33"/>
  <c r="I7292" i="33"/>
  <c r="L7292" i="33"/>
  <c r="O7292" i="33"/>
  <c r="Q7292" i="33"/>
  <c r="R7292" i="33"/>
  <c r="S7292" i="33"/>
  <c r="C7293" i="33"/>
  <c r="H7293" i="33"/>
  <c r="I7293" i="33"/>
  <c r="L7293" i="33"/>
  <c r="O7293" i="33"/>
  <c r="Q7293" i="33"/>
  <c r="R7293" i="33"/>
  <c r="S7293" i="33"/>
  <c r="C7294" i="33"/>
  <c r="H7294" i="33"/>
  <c r="I7294" i="33"/>
  <c r="L7294" i="33"/>
  <c r="O7294" i="33"/>
  <c r="Q7294" i="33"/>
  <c r="R7294" i="33"/>
  <c r="S7294" i="33"/>
  <c r="C7295" i="33"/>
  <c r="H7295" i="33"/>
  <c r="I7295" i="33"/>
  <c r="L7295" i="33"/>
  <c r="O7295" i="33"/>
  <c r="Q7295" i="33"/>
  <c r="R7295" i="33"/>
  <c r="S7295" i="33"/>
  <c r="C7296" i="33"/>
  <c r="H7296" i="33"/>
  <c r="I7296" i="33"/>
  <c r="L7296" i="33"/>
  <c r="O7296" i="33"/>
  <c r="Q7296" i="33"/>
  <c r="R7296" i="33"/>
  <c r="S7296" i="33"/>
  <c r="C7297" i="33"/>
  <c r="H7297" i="33"/>
  <c r="I7297" i="33"/>
  <c r="L7297" i="33"/>
  <c r="O7297" i="33"/>
  <c r="Q7297" i="33"/>
  <c r="R7297" i="33"/>
  <c r="S7297" i="33"/>
  <c r="C7298" i="33"/>
  <c r="H7298" i="33"/>
  <c r="I7298" i="33"/>
  <c r="L7298" i="33"/>
  <c r="O7298" i="33"/>
  <c r="Q7298" i="33"/>
  <c r="R7298" i="33"/>
  <c r="S7298" i="33"/>
  <c r="C7299" i="33"/>
  <c r="H7299" i="33"/>
  <c r="I7299" i="33"/>
  <c r="L7299" i="33"/>
  <c r="O7299" i="33"/>
  <c r="Q7299" i="33"/>
  <c r="R7299" i="33"/>
  <c r="S7299" i="33"/>
  <c r="C7300" i="33"/>
  <c r="H7300" i="33"/>
  <c r="I7300" i="33"/>
  <c r="L7300" i="33"/>
  <c r="O7300" i="33"/>
  <c r="Q7300" i="33"/>
  <c r="R7300" i="33"/>
  <c r="S7300" i="33"/>
  <c r="C7301" i="33"/>
  <c r="H7301" i="33"/>
  <c r="I7301" i="33"/>
  <c r="L7301" i="33"/>
  <c r="O7301" i="33"/>
  <c r="Q7301" i="33"/>
  <c r="R7301" i="33"/>
  <c r="S7301" i="33"/>
  <c r="C7302" i="33"/>
  <c r="H7302" i="33"/>
  <c r="I7302" i="33"/>
  <c r="L7302" i="33"/>
  <c r="O7302" i="33"/>
  <c r="Q7302" i="33"/>
  <c r="R7302" i="33"/>
  <c r="S7302" i="33"/>
  <c r="C7303" i="33"/>
  <c r="H7303" i="33"/>
  <c r="I7303" i="33"/>
  <c r="L7303" i="33"/>
  <c r="O7303" i="33"/>
  <c r="Q7303" i="33"/>
  <c r="R7303" i="33"/>
  <c r="S7303" i="33"/>
  <c r="C7304" i="33"/>
  <c r="H7304" i="33"/>
  <c r="I7304" i="33"/>
  <c r="L7304" i="33"/>
  <c r="O7304" i="33"/>
  <c r="Q7304" i="33"/>
  <c r="R7304" i="33"/>
  <c r="S7304" i="33"/>
  <c r="C7305" i="33"/>
  <c r="H7305" i="33"/>
  <c r="I7305" i="33"/>
  <c r="L7305" i="33"/>
  <c r="O7305" i="33"/>
  <c r="Q7305" i="33"/>
  <c r="R7305" i="33"/>
  <c r="S7305" i="33"/>
  <c r="C7306" i="33"/>
  <c r="H7306" i="33"/>
  <c r="I7306" i="33"/>
  <c r="L7306" i="33"/>
  <c r="O7306" i="33"/>
  <c r="Q7306" i="33"/>
  <c r="R7306" i="33"/>
  <c r="S7306" i="33"/>
  <c r="C7307" i="33"/>
  <c r="H7307" i="33"/>
  <c r="I7307" i="33"/>
  <c r="L7307" i="33"/>
  <c r="O7307" i="33"/>
  <c r="Q7307" i="33"/>
  <c r="R7307" i="33"/>
  <c r="S7307" i="33"/>
  <c r="C7308" i="33"/>
  <c r="H7308" i="33"/>
  <c r="I7308" i="33"/>
  <c r="L7308" i="33"/>
  <c r="O7308" i="33"/>
  <c r="Q7308" i="33"/>
  <c r="R7308" i="33"/>
  <c r="S7308" i="33"/>
  <c r="C7309" i="33"/>
  <c r="H7309" i="33"/>
  <c r="I7309" i="33"/>
  <c r="L7309" i="33"/>
  <c r="O7309" i="33"/>
  <c r="Q7309" i="33"/>
  <c r="R7309" i="33"/>
  <c r="S7309" i="33"/>
  <c r="C7310" i="33"/>
  <c r="H7310" i="33"/>
  <c r="I7310" i="33"/>
  <c r="L7310" i="33"/>
  <c r="O7310" i="33"/>
  <c r="Q7310" i="33"/>
  <c r="R7310" i="33"/>
  <c r="S7310" i="33"/>
  <c r="C7311" i="33"/>
  <c r="H7311" i="33"/>
  <c r="I7311" i="33"/>
  <c r="L7311" i="33"/>
  <c r="O7311" i="33"/>
  <c r="Q7311" i="33"/>
  <c r="R7311" i="33"/>
  <c r="S7311" i="33"/>
  <c r="C7312" i="33"/>
  <c r="H7312" i="33"/>
  <c r="I7312" i="33"/>
  <c r="L7312" i="33"/>
  <c r="O7312" i="33"/>
  <c r="Q7312" i="33"/>
  <c r="R7312" i="33"/>
  <c r="S7312" i="33"/>
  <c r="C7313" i="33"/>
  <c r="H7313" i="33"/>
  <c r="I7313" i="33"/>
  <c r="L7313" i="33"/>
  <c r="O7313" i="33"/>
  <c r="Q7313" i="33"/>
  <c r="R7313" i="33"/>
  <c r="S7313" i="33"/>
  <c r="C7314" i="33"/>
  <c r="H7314" i="33"/>
  <c r="I7314" i="33"/>
  <c r="L7314" i="33"/>
  <c r="O7314" i="33"/>
  <c r="Q7314" i="33"/>
  <c r="R7314" i="33"/>
  <c r="S7314" i="33"/>
  <c r="C7315" i="33"/>
  <c r="H7315" i="33"/>
  <c r="I7315" i="33"/>
  <c r="L7315" i="33"/>
  <c r="O7315" i="33"/>
  <c r="Q7315" i="33"/>
  <c r="R7315" i="33"/>
  <c r="S7315" i="33"/>
  <c r="C7316" i="33"/>
  <c r="H7316" i="33"/>
  <c r="I7316" i="33"/>
  <c r="L7316" i="33"/>
  <c r="O7316" i="33"/>
  <c r="Q7316" i="33"/>
  <c r="R7316" i="33"/>
  <c r="S7316" i="33"/>
  <c r="C7317" i="33"/>
  <c r="H7317" i="33"/>
  <c r="I7317" i="33"/>
  <c r="L7317" i="33"/>
  <c r="O7317" i="33"/>
  <c r="Q7317" i="33"/>
  <c r="R7317" i="33"/>
  <c r="S7317" i="33"/>
  <c r="C7318" i="33"/>
  <c r="H7318" i="33"/>
  <c r="I7318" i="33"/>
  <c r="L7318" i="33"/>
  <c r="O7318" i="33"/>
  <c r="Q7318" i="33"/>
  <c r="R7318" i="33"/>
  <c r="S7318" i="33"/>
  <c r="C7319" i="33"/>
  <c r="H7319" i="33"/>
  <c r="I7319" i="33"/>
  <c r="L7319" i="33"/>
  <c r="O7319" i="33"/>
  <c r="Q7319" i="33"/>
  <c r="R7319" i="33"/>
  <c r="S7319" i="33"/>
  <c r="C7320" i="33"/>
  <c r="H7320" i="33"/>
  <c r="I7320" i="33"/>
  <c r="L7320" i="33"/>
  <c r="O7320" i="33"/>
  <c r="Q7320" i="33"/>
  <c r="R7320" i="33"/>
  <c r="S7320" i="33"/>
  <c r="C7321" i="33"/>
  <c r="H7321" i="33"/>
  <c r="I7321" i="33"/>
  <c r="L7321" i="33"/>
  <c r="O7321" i="33"/>
  <c r="Q7321" i="33"/>
  <c r="R7321" i="33"/>
  <c r="S7321" i="33"/>
  <c r="C7322" i="33"/>
  <c r="H7322" i="33"/>
  <c r="I7322" i="33"/>
  <c r="L7322" i="33"/>
  <c r="O7322" i="33"/>
  <c r="Q7322" i="33"/>
  <c r="R7322" i="33"/>
  <c r="S7322" i="33"/>
  <c r="C7323" i="33"/>
  <c r="H7323" i="33"/>
  <c r="I7323" i="33"/>
  <c r="L7323" i="33"/>
  <c r="O7323" i="33"/>
  <c r="Q7323" i="33"/>
  <c r="R7323" i="33"/>
  <c r="S7323" i="33"/>
  <c r="C7324" i="33"/>
  <c r="H7324" i="33"/>
  <c r="I7324" i="33"/>
  <c r="L7324" i="33"/>
  <c r="O7324" i="33"/>
  <c r="Q7324" i="33"/>
  <c r="R7324" i="33"/>
  <c r="S7324" i="33"/>
  <c r="C7325" i="33"/>
  <c r="H7325" i="33"/>
  <c r="I7325" i="33"/>
  <c r="L7325" i="33"/>
  <c r="O7325" i="33"/>
  <c r="Q7325" i="33"/>
  <c r="R7325" i="33"/>
  <c r="S7325" i="33"/>
  <c r="C7326" i="33"/>
  <c r="H7326" i="33"/>
  <c r="I7326" i="33"/>
  <c r="L7326" i="33"/>
  <c r="O7326" i="33"/>
  <c r="Q7326" i="33"/>
  <c r="R7326" i="33"/>
  <c r="S7326" i="33"/>
  <c r="C7327" i="33"/>
  <c r="H7327" i="33"/>
  <c r="I7327" i="33"/>
  <c r="L7327" i="33"/>
  <c r="O7327" i="33"/>
  <c r="Q7327" i="33"/>
  <c r="R7327" i="33"/>
  <c r="S7327" i="33"/>
  <c r="C7328" i="33"/>
  <c r="H7328" i="33"/>
  <c r="I7328" i="33"/>
  <c r="L7328" i="33"/>
  <c r="O7328" i="33"/>
  <c r="Q7328" i="33"/>
  <c r="R7328" i="33"/>
  <c r="S7328" i="33"/>
  <c r="C7329" i="33"/>
  <c r="H7329" i="33"/>
  <c r="I7329" i="33"/>
  <c r="L7329" i="33"/>
  <c r="O7329" i="33"/>
  <c r="Q7329" i="33"/>
  <c r="R7329" i="33"/>
  <c r="S7329" i="33"/>
  <c r="C7330" i="33"/>
  <c r="H7330" i="33"/>
  <c r="I7330" i="33"/>
  <c r="L7330" i="33"/>
  <c r="O7330" i="33"/>
  <c r="Q7330" i="33"/>
  <c r="R7330" i="33"/>
  <c r="S7330" i="33"/>
  <c r="C7331" i="33"/>
  <c r="H7331" i="33"/>
  <c r="I7331" i="33"/>
  <c r="L7331" i="33"/>
  <c r="O7331" i="33"/>
  <c r="Q7331" i="33"/>
  <c r="R7331" i="33"/>
  <c r="S7331" i="33"/>
  <c r="C7332" i="33"/>
  <c r="H7332" i="33"/>
  <c r="I7332" i="33"/>
  <c r="L7332" i="33"/>
  <c r="O7332" i="33"/>
  <c r="Q7332" i="33"/>
  <c r="R7332" i="33"/>
  <c r="S7332" i="33"/>
  <c r="C7333" i="33"/>
  <c r="H7333" i="33"/>
  <c r="I7333" i="33"/>
  <c r="L7333" i="33"/>
  <c r="O7333" i="33"/>
  <c r="Q7333" i="33"/>
  <c r="R7333" i="33"/>
  <c r="S7333" i="33"/>
  <c r="C7334" i="33"/>
  <c r="H7334" i="33"/>
  <c r="I7334" i="33"/>
  <c r="L7334" i="33"/>
  <c r="O7334" i="33"/>
  <c r="Q7334" i="33"/>
  <c r="R7334" i="33"/>
  <c r="S7334" i="33"/>
  <c r="C7335" i="33"/>
  <c r="H7335" i="33"/>
  <c r="I7335" i="33"/>
  <c r="L7335" i="33"/>
  <c r="O7335" i="33"/>
  <c r="Q7335" i="33"/>
  <c r="R7335" i="33"/>
  <c r="S7335" i="33"/>
  <c r="C7336" i="33"/>
  <c r="H7336" i="33"/>
  <c r="I7336" i="33"/>
  <c r="L7336" i="33"/>
  <c r="O7336" i="33"/>
  <c r="Q7336" i="33"/>
  <c r="R7336" i="33"/>
  <c r="S7336" i="33"/>
  <c r="C7337" i="33"/>
  <c r="H7337" i="33"/>
  <c r="I7337" i="33"/>
  <c r="L7337" i="33"/>
  <c r="O7337" i="33"/>
  <c r="Q7337" i="33"/>
  <c r="R7337" i="33"/>
  <c r="S7337" i="33"/>
  <c r="C7338" i="33"/>
  <c r="H7338" i="33"/>
  <c r="I7338" i="33"/>
  <c r="L7338" i="33"/>
  <c r="O7338" i="33"/>
  <c r="Q7338" i="33"/>
  <c r="R7338" i="33"/>
  <c r="S7338" i="33"/>
  <c r="C7339" i="33"/>
  <c r="H7339" i="33"/>
  <c r="I7339" i="33"/>
  <c r="L7339" i="33"/>
  <c r="O7339" i="33"/>
  <c r="Q7339" i="33"/>
  <c r="R7339" i="33"/>
  <c r="S7339" i="33"/>
  <c r="C7340" i="33"/>
  <c r="H7340" i="33"/>
  <c r="I7340" i="33"/>
  <c r="L7340" i="33"/>
  <c r="O7340" i="33"/>
  <c r="Q7340" i="33"/>
  <c r="R7340" i="33"/>
  <c r="S7340" i="33"/>
  <c r="C7341" i="33"/>
  <c r="H7341" i="33"/>
  <c r="I7341" i="33"/>
  <c r="L7341" i="33"/>
  <c r="O7341" i="33"/>
  <c r="Q7341" i="33"/>
  <c r="R7341" i="33"/>
  <c r="S7341" i="33"/>
  <c r="C7342" i="33"/>
  <c r="H7342" i="33"/>
  <c r="I7342" i="33"/>
  <c r="L7342" i="33"/>
  <c r="O7342" i="33"/>
  <c r="Q7342" i="33"/>
  <c r="R7342" i="33"/>
  <c r="S7342" i="33"/>
  <c r="C7343" i="33"/>
  <c r="H7343" i="33"/>
  <c r="I7343" i="33"/>
  <c r="L7343" i="33"/>
  <c r="O7343" i="33"/>
  <c r="Q7343" i="33"/>
  <c r="R7343" i="33"/>
  <c r="S7343" i="33"/>
  <c r="C7344" i="33"/>
  <c r="H7344" i="33"/>
  <c r="I7344" i="33"/>
  <c r="L7344" i="33"/>
  <c r="O7344" i="33"/>
  <c r="Q7344" i="33"/>
  <c r="R7344" i="33"/>
  <c r="S7344" i="33"/>
  <c r="C7345" i="33"/>
  <c r="H7345" i="33"/>
  <c r="I7345" i="33"/>
  <c r="L7345" i="33"/>
  <c r="O7345" i="33"/>
  <c r="Q7345" i="33"/>
  <c r="R7345" i="33"/>
  <c r="S7345" i="33"/>
  <c r="C7346" i="33"/>
  <c r="H7346" i="33"/>
  <c r="I7346" i="33"/>
  <c r="L7346" i="33"/>
  <c r="O7346" i="33"/>
  <c r="Q7346" i="33"/>
  <c r="R7346" i="33"/>
  <c r="S7346" i="33"/>
  <c r="C7347" i="33"/>
  <c r="H7347" i="33"/>
  <c r="I7347" i="33"/>
  <c r="L7347" i="33"/>
  <c r="O7347" i="33"/>
  <c r="Q7347" i="33"/>
  <c r="R7347" i="33"/>
  <c r="S7347" i="33"/>
  <c r="C7348" i="33"/>
  <c r="H7348" i="33"/>
  <c r="I7348" i="33"/>
  <c r="L7348" i="33"/>
  <c r="O7348" i="33"/>
  <c r="Q7348" i="33"/>
  <c r="R7348" i="33"/>
  <c r="S7348" i="33"/>
  <c r="C7349" i="33"/>
  <c r="H7349" i="33"/>
  <c r="I7349" i="33"/>
  <c r="L7349" i="33"/>
  <c r="O7349" i="33"/>
  <c r="Q7349" i="33"/>
  <c r="R7349" i="33"/>
  <c r="S7349" i="33"/>
  <c r="C7350" i="33"/>
  <c r="H7350" i="33"/>
  <c r="I7350" i="33"/>
  <c r="L7350" i="33"/>
  <c r="O7350" i="33"/>
  <c r="Q7350" i="33"/>
  <c r="R7350" i="33"/>
  <c r="S7350" i="33"/>
  <c r="C7351" i="33"/>
  <c r="H7351" i="33"/>
  <c r="I7351" i="33"/>
  <c r="L7351" i="33"/>
  <c r="O7351" i="33"/>
  <c r="Q7351" i="33"/>
  <c r="R7351" i="33"/>
  <c r="S7351" i="33"/>
  <c r="C7352" i="33"/>
  <c r="H7352" i="33"/>
  <c r="I7352" i="33"/>
  <c r="L7352" i="33"/>
  <c r="O7352" i="33"/>
  <c r="Q7352" i="33"/>
  <c r="R7352" i="33"/>
  <c r="S7352" i="33"/>
  <c r="C7353" i="33"/>
  <c r="H7353" i="33"/>
  <c r="I7353" i="33"/>
  <c r="L7353" i="33"/>
  <c r="O7353" i="33"/>
  <c r="Q7353" i="33"/>
  <c r="R7353" i="33"/>
  <c r="S7353" i="33"/>
  <c r="C7354" i="33"/>
  <c r="H7354" i="33"/>
  <c r="I7354" i="33"/>
  <c r="L7354" i="33"/>
  <c r="O7354" i="33"/>
  <c r="Q7354" i="33"/>
  <c r="R7354" i="33"/>
  <c r="S7354" i="33"/>
  <c r="C7355" i="33"/>
  <c r="H7355" i="33"/>
  <c r="I7355" i="33"/>
  <c r="L7355" i="33"/>
  <c r="O7355" i="33"/>
  <c r="Q7355" i="33"/>
  <c r="R7355" i="33"/>
  <c r="S7355" i="33"/>
  <c r="C7356" i="33"/>
  <c r="H7356" i="33"/>
  <c r="I7356" i="33"/>
  <c r="L7356" i="33"/>
  <c r="O7356" i="33"/>
  <c r="Q7356" i="33"/>
  <c r="R7356" i="33"/>
  <c r="S7356" i="33"/>
  <c r="C7357" i="33"/>
  <c r="H7357" i="33"/>
  <c r="I7357" i="33"/>
  <c r="L7357" i="33"/>
  <c r="O7357" i="33"/>
  <c r="Q7357" i="33"/>
  <c r="R7357" i="33"/>
  <c r="S7357" i="33"/>
  <c r="C7358" i="33"/>
  <c r="H7358" i="33"/>
  <c r="I7358" i="33"/>
  <c r="L7358" i="33"/>
  <c r="O7358" i="33"/>
  <c r="Q7358" i="33"/>
  <c r="R7358" i="33"/>
  <c r="S7358" i="33"/>
  <c r="C7359" i="33"/>
  <c r="H7359" i="33"/>
  <c r="I7359" i="33"/>
  <c r="L7359" i="33"/>
  <c r="O7359" i="33"/>
  <c r="Q7359" i="33"/>
  <c r="R7359" i="33"/>
  <c r="S7359" i="33"/>
  <c r="C7360" i="33"/>
  <c r="H7360" i="33"/>
  <c r="I7360" i="33"/>
  <c r="L7360" i="33"/>
  <c r="O7360" i="33"/>
  <c r="Q7360" i="33"/>
  <c r="R7360" i="33"/>
  <c r="S7360" i="33"/>
  <c r="C7361" i="33"/>
  <c r="H7361" i="33"/>
  <c r="I7361" i="33"/>
  <c r="L7361" i="33"/>
  <c r="O7361" i="33"/>
  <c r="Q7361" i="33"/>
  <c r="R7361" i="33"/>
  <c r="S7361" i="33"/>
  <c r="C7362" i="33"/>
  <c r="H7362" i="33"/>
  <c r="I7362" i="33"/>
  <c r="L7362" i="33"/>
  <c r="O7362" i="33"/>
  <c r="Q7362" i="33"/>
  <c r="R7362" i="33"/>
  <c r="S7362" i="33"/>
  <c r="C7363" i="33"/>
  <c r="H7363" i="33"/>
  <c r="I7363" i="33"/>
  <c r="L7363" i="33"/>
  <c r="O7363" i="33"/>
  <c r="Q7363" i="33"/>
  <c r="R7363" i="33"/>
  <c r="S7363" i="33"/>
  <c r="C7364" i="33"/>
  <c r="H7364" i="33"/>
  <c r="I7364" i="33"/>
  <c r="L7364" i="33"/>
  <c r="O7364" i="33"/>
  <c r="Q7364" i="33"/>
  <c r="R7364" i="33"/>
  <c r="S7364" i="33"/>
  <c r="C7365" i="33"/>
  <c r="H7365" i="33"/>
  <c r="I7365" i="33"/>
  <c r="L7365" i="33"/>
  <c r="O7365" i="33"/>
  <c r="Q7365" i="33"/>
  <c r="R7365" i="33"/>
  <c r="S7365" i="33"/>
  <c r="C7366" i="33"/>
  <c r="H7366" i="33"/>
  <c r="I7366" i="33"/>
  <c r="L7366" i="33"/>
  <c r="O7366" i="33"/>
  <c r="Q7366" i="33"/>
  <c r="R7366" i="33"/>
  <c r="S7366" i="33"/>
  <c r="C7367" i="33"/>
  <c r="H7367" i="33"/>
  <c r="I7367" i="33"/>
  <c r="L7367" i="33"/>
  <c r="O7367" i="33"/>
  <c r="Q7367" i="33"/>
  <c r="R7367" i="33"/>
  <c r="S7367" i="33"/>
  <c r="C7368" i="33"/>
  <c r="H7368" i="33"/>
  <c r="I7368" i="33"/>
  <c r="L7368" i="33"/>
  <c r="O7368" i="33"/>
  <c r="Q7368" i="33"/>
  <c r="R7368" i="33"/>
  <c r="S7368" i="33"/>
  <c r="C7369" i="33"/>
  <c r="H7369" i="33"/>
  <c r="I7369" i="33"/>
  <c r="L7369" i="33"/>
  <c r="O7369" i="33"/>
  <c r="Q7369" i="33"/>
  <c r="R7369" i="33"/>
  <c r="S7369" i="33"/>
  <c r="C7370" i="33"/>
  <c r="H7370" i="33"/>
  <c r="I7370" i="33"/>
  <c r="L7370" i="33"/>
  <c r="O7370" i="33"/>
  <c r="Q7370" i="33"/>
  <c r="R7370" i="33"/>
  <c r="S7370" i="33"/>
  <c r="C7371" i="33"/>
  <c r="H7371" i="33"/>
  <c r="I7371" i="33"/>
  <c r="L7371" i="33"/>
  <c r="O7371" i="33"/>
  <c r="Q7371" i="33"/>
  <c r="R7371" i="33"/>
  <c r="S7371" i="33"/>
  <c r="C7372" i="33"/>
  <c r="H7372" i="33"/>
  <c r="I7372" i="33"/>
  <c r="L7372" i="33"/>
  <c r="O7372" i="33"/>
  <c r="Q7372" i="33"/>
  <c r="R7372" i="33"/>
  <c r="S7372" i="33"/>
  <c r="C7373" i="33"/>
  <c r="H7373" i="33"/>
  <c r="I7373" i="33"/>
  <c r="L7373" i="33"/>
  <c r="O7373" i="33"/>
  <c r="Q7373" i="33"/>
  <c r="R7373" i="33"/>
  <c r="S7373" i="33"/>
  <c r="C7374" i="33"/>
  <c r="H7374" i="33"/>
  <c r="I7374" i="33"/>
  <c r="L7374" i="33"/>
  <c r="O7374" i="33"/>
  <c r="Q7374" i="33"/>
  <c r="R7374" i="33"/>
  <c r="S7374" i="33"/>
  <c r="C7375" i="33"/>
  <c r="H7375" i="33"/>
  <c r="I7375" i="33"/>
  <c r="L7375" i="33"/>
  <c r="O7375" i="33"/>
  <c r="Q7375" i="33"/>
  <c r="R7375" i="33"/>
  <c r="S7375" i="33"/>
  <c r="C7376" i="33"/>
  <c r="H7376" i="33"/>
  <c r="I7376" i="33"/>
  <c r="L7376" i="33"/>
  <c r="O7376" i="33"/>
  <c r="Q7376" i="33"/>
  <c r="R7376" i="33"/>
  <c r="S7376" i="33"/>
  <c r="C7377" i="33"/>
  <c r="H7377" i="33"/>
  <c r="I7377" i="33"/>
  <c r="L7377" i="33"/>
  <c r="O7377" i="33"/>
  <c r="Q7377" i="33"/>
  <c r="R7377" i="33"/>
  <c r="S7377" i="33"/>
  <c r="C7378" i="33"/>
  <c r="H7378" i="33"/>
  <c r="I7378" i="33"/>
  <c r="L7378" i="33"/>
  <c r="O7378" i="33"/>
  <c r="Q7378" i="33"/>
  <c r="R7378" i="33"/>
  <c r="S7378" i="33"/>
  <c r="C7379" i="33"/>
  <c r="H7379" i="33"/>
  <c r="I7379" i="33"/>
  <c r="L7379" i="33"/>
  <c r="O7379" i="33"/>
  <c r="Q7379" i="33"/>
  <c r="R7379" i="33"/>
  <c r="S7379" i="33"/>
  <c r="C7380" i="33"/>
  <c r="H7380" i="33"/>
  <c r="I7380" i="33"/>
  <c r="L7380" i="33"/>
  <c r="O7380" i="33"/>
  <c r="Q7380" i="33"/>
  <c r="R7380" i="33"/>
  <c r="S7380" i="33"/>
  <c r="C7381" i="33"/>
  <c r="H7381" i="33"/>
  <c r="I7381" i="33"/>
  <c r="L7381" i="33"/>
  <c r="O7381" i="33"/>
  <c r="Q7381" i="33"/>
  <c r="R7381" i="33"/>
  <c r="S7381" i="33"/>
  <c r="C7382" i="33"/>
  <c r="H7382" i="33"/>
  <c r="I7382" i="33"/>
  <c r="L7382" i="33"/>
  <c r="O7382" i="33"/>
  <c r="Q7382" i="33"/>
  <c r="R7382" i="33"/>
  <c r="S7382" i="33"/>
  <c r="C7383" i="33"/>
  <c r="H7383" i="33"/>
  <c r="I7383" i="33"/>
  <c r="L7383" i="33"/>
  <c r="O7383" i="33"/>
  <c r="Q7383" i="33"/>
  <c r="R7383" i="33"/>
  <c r="S7383" i="33"/>
  <c r="C7384" i="33"/>
  <c r="H7384" i="33"/>
  <c r="I7384" i="33"/>
  <c r="L7384" i="33"/>
  <c r="O7384" i="33"/>
  <c r="Q7384" i="33"/>
  <c r="R7384" i="33"/>
  <c r="S7384" i="33"/>
  <c r="C7385" i="33"/>
  <c r="H7385" i="33"/>
  <c r="I7385" i="33"/>
  <c r="L7385" i="33"/>
  <c r="O7385" i="33"/>
  <c r="Q7385" i="33"/>
  <c r="R7385" i="33"/>
  <c r="S7385" i="33"/>
  <c r="C7386" i="33"/>
  <c r="H7386" i="33"/>
  <c r="I7386" i="33"/>
  <c r="L7386" i="33"/>
  <c r="O7386" i="33"/>
  <c r="Q7386" i="33"/>
  <c r="R7386" i="33"/>
  <c r="S7386" i="33"/>
  <c r="C7387" i="33"/>
  <c r="H7387" i="33"/>
  <c r="I7387" i="33"/>
  <c r="L7387" i="33"/>
  <c r="O7387" i="33"/>
  <c r="Q7387" i="33"/>
  <c r="R7387" i="33"/>
  <c r="S7387" i="33"/>
  <c r="C7388" i="33"/>
  <c r="H7388" i="33"/>
  <c r="I7388" i="33"/>
  <c r="L7388" i="33"/>
  <c r="O7388" i="33"/>
  <c r="Q7388" i="33"/>
  <c r="R7388" i="33"/>
  <c r="S7388" i="33"/>
  <c r="C7389" i="33"/>
  <c r="H7389" i="33"/>
  <c r="I7389" i="33"/>
  <c r="L7389" i="33"/>
  <c r="O7389" i="33"/>
  <c r="Q7389" i="33"/>
  <c r="R7389" i="33"/>
  <c r="S7389" i="33"/>
  <c r="C7390" i="33"/>
  <c r="H7390" i="33"/>
  <c r="I7390" i="33"/>
  <c r="L7390" i="33"/>
  <c r="O7390" i="33"/>
  <c r="Q7390" i="33"/>
  <c r="R7390" i="33"/>
  <c r="S7390" i="33"/>
  <c r="C7391" i="33"/>
  <c r="H7391" i="33"/>
  <c r="I7391" i="33"/>
  <c r="L7391" i="33"/>
  <c r="O7391" i="33"/>
  <c r="Q7391" i="33"/>
  <c r="R7391" i="33"/>
  <c r="S7391" i="33"/>
  <c r="C7392" i="33"/>
  <c r="H7392" i="33"/>
  <c r="I7392" i="33"/>
  <c r="L7392" i="33"/>
  <c r="O7392" i="33"/>
  <c r="Q7392" i="33"/>
  <c r="R7392" i="33"/>
  <c r="S7392" i="33"/>
  <c r="C7393" i="33"/>
  <c r="H7393" i="33"/>
  <c r="I7393" i="33"/>
  <c r="L7393" i="33"/>
  <c r="O7393" i="33"/>
  <c r="Q7393" i="33"/>
  <c r="R7393" i="33"/>
  <c r="S7393" i="33"/>
  <c r="C7394" i="33"/>
  <c r="H7394" i="33"/>
  <c r="I7394" i="33"/>
  <c r="L7394" i="33"/>
  <c r="O7394" i="33"/>
  <c r="Q7394" i="33"/>
  <c r="R7394" i="33"/>
  <c r="S7394" i="33"/>
  <c r="C7395" i="33"/>
  <c r="H7395" i="33"/>
  <c r="I7395" i="33"/>
  <c r="L7395" i="33"/>
  <c r="O7395" i="33"/>
  <c r="Q7395" i="33"/>
  <c r="R7395" i="33"/>
  <c r="S7395" i="33"/>
  <c r="C7396" i="33"/>
  <c r="H7396" i="33"/>
  <c r="I7396" i="33"/>
  <c r="L7396" i="33"/>
  <c r="O7396" i="33"/>
  <c r="Q7396" i="33"/>
  <c r="R7396" i="33"/>
  <c r="S7396" i="33"/>
  <c r="C7397" i="33"/>
  <c r="H7397" i="33"/>
  <c r="I7397" i="33"/>
  <c r="L7397" i="33"/>
  <c r="O7397" i="33"/>
  <c r="Q7397" i="33"/>
  <c r="R7397" i="33"/>
  <c r="S7397" i="33"/>
  <c r="C7398" i="33"/>
  <c r="H7398" i="33"/>
  <c r="I7398" i="33"/>
  <c r="L7398" i="33"/>
  <c r="O7398" i="33"/>
  <c r="Q7398" i="33"/>
  <c r="R7398" i="33"/>
  <c r="S7398" i="33"/>
  <c r="C7399" i="33"/>
  <c r="H7399" i="33"/>
  <c r="I7399" i="33"/>
  <c r="L7399" i="33"/>
  <c r="O7399" i="33"/>
  <c r="Q7399" i="33"/>
  <c r="R7399" i="33"/>
  <c r="S7399" i="33"/>
  <c r="C7400" i="33"/>
  <c r="H7400" i="33"/>
  <c r="I7400" i="33"/>
  <c r="L7400" i="33"/>
  <c r="O7400" i="33"/>
  <c r="Q7400" i="33"/>
  <c r="R7400" i="33"/>
  <c r="S7400" i="33"/>
  <c r="C7401" i="33"/>
  <c r="H7401" i="33"/>
  <c r="I7401" i="33"/>
  <c r="L7401" i="33"/>
  <c r="O7401" i="33"/>
  <c r="Q7401" i="33"/>
  <c r="R7401" i="33"/>
  <c r="S7401" i="33"/>
  <c r="C7402" i="33"/>
  <c r="H7402" i="33"/>
  <c r="I7402" i="33"/>
  <c r="L7402" i="33"/>
  <c r="O7402" i="33"/>
  <c r="Q7402" i="33"/>
  <c r="R7402" i="33"/>
  <c r="S7402" i="33"/>
  <c r="C7403" i="33"/>
  <c r="H7403" i="33"/>
  <c r="I7403" i="33"/>
  <c r="L7403" i="33"/>
  <c r="O7403" i="33"/>
  <c r="Q7403" i="33"/>
  <c r="R7403" i="33"/>
  <c r="S7403" i="33"/>
  <c r="C7404" i="33"/>
  <c r="H7404" i="33"/>
  <c r="I7404" i="33"/>
  <c r="L7404" i="33"/>
  <c r="O7404" i="33"/>
  <c r="Q7404" i="33"/>
  <c r="R7404" i="33"/>
  <c r="S7404" i="33"/>
  <c r="C7405" i="33"/>
  <c r="H7405" i="33"/>
  <c r="I7405" i="33"/>
  <c r="L7405" i="33"/>
  <c r="O7405" i="33"/>
  <c r="Q7405" i="33"/>
  <c r="R7405" i="33"/>
  <c r="S7405" i="33"/>
  <c r="C7406" i="33"/>
  <c r="H7406" i="33"/>
  <c r="I7406" i="33"/>
  <c r="L7406" i="33"/>
  <c r="O7406" i="33"/>
  <c r="Q7406" i="33"/>
  <c r="R7406" i="33"/>
  <c r="S7406" i="33"/>
  <c r="C7407" i="33"/>
  <c r="H7407" i="33"/>
  <c r="I7407" i="33"/>
  <c r="L7407" i="33"/>
  <c r="O7407" i="33"/>
  <c r="Q7407" i="33"/>
  <c r="R7407" i="33"/>
  <c r="S7407" i="33"/>
  <c r="C7408" i="33"/>
  <c r="H7408" i="33"/>
  <c r="I7408" i="33"/>
  <c r="L7408" i="33"/>
  <c r="O7408" i="33"/>
  <c r="Q7408" i="33"/>
  <c r="R7408" i="33"/>
  <c r="S7408" i="33"/>
  <c r="C7409" i="33"/>
  <c r="H7409" i="33"/>
  <c r="I7409" i="33"/>
  <c r="L7409" i="33"/>
  <c r="O7409" i="33"/>
  <c r="Q7409" i="33"/>
  <c r="R7409" i="33"/>
  <c r="S7409" i="33"/>
  <c r="C7410" i="33"/>
  <c r="H7410" i="33"/>
  <c r="I7410" i="33"/>
  <c r="L7410" i="33"/>
  <c r="O7410" i="33"/>
  <c r="Q7410" i="33"/>
  <c r="R7410" i="33"/>
  <c r="S7410" i="33"/>
  <c r="C7411" i="33"/>
  <c r="H7411" i="33"/>
  <c r="I7411" i="33"/>
  <c r="L7411" i="33"/>
  <c r="O7411" i="33"/>
  <c r="Q7411" i="33"/>
  <c r="R7411" i="33"/>
  <c r="S7411" i="33"/>
  <c r="C7412" i="33"/>
  <c r="H7412" i="33"/>
  <c r="I7412" i="33"/>
  <c r="L7412" i="33"/>
  <c r="O7412" i="33"/>
  <c r="Q7412" i="33"/>
  <c r="R7412" i="33"/>
  <c r="S7412" i="33"/>
  <c r="C7413" i="33"/>
  <c r="H7413" i="33"/>
  <c r="I7413" i="33"/>
  <c r="L7413" i="33"/>
  <c r="O7413" i="33"/>
  <c r="Q7413" i="33"/>
  <c r="R7413" i="33"/>
  <c r="S7413" i="33"/>
  <c r="C7414" i="33"/>
  <c r="H7414" i="33"/>
  <c r="I7414" i="33"/>
  <c r="L7414" i="33"/>
  <c r="O7414" i="33"/>
  <c r="Q7414" i="33"/>
  <c r="R7414" i="33"/>
  <c r="S7414" i="33"/>
  <c r="C7415" i="33"/>
  <c r="H7415" i="33"/>
  <c r="I7415" i="33"/>
  <c r="L7415" i="33"/>
  <c r="O7415" i="33"/>
  <c r="Q7415" i="33"/>
  <c r="R7415" i="33"/>
  <c r="S7415" i="33"/>
  <c r="C7416" i="33"/>
  <c r="H7416" i="33"/>
  <c r="I7416" i="33"/>
  <c r="L7416" i="33"/>
  <c r="O7416" i="33"/>
  <c r="Q7416" i="33"/>
  <c r="R7416" i="33"/>
  <c r="S7416" i="33"/>
  <c r="C7417" i="33"/>
  <c r="H7417" i="33"/>
  <c r="I7417" i="33"/>
  <c r="L7417" i="33"/>
  <c r="O7417" i="33"/>
  <c r="Q7417" i="33"/>
  <c r="R7417" i="33"/>
  <c r="S7417" i="33"/>
  <c r="C7418" i="33"/>
  <c r="H7418" i="33"/>
  <c r="I7418" i="33"/>
  <c r="L7418" i="33"/>
  <c r="O7418" i="33"/>
  <c r="Q7418" i="33"/>
  <c r="R7418" i="33"/>
  <c r="S7418" i="33"/>
  <c r="C7419" i="33"/>
  <c r="H7419" i="33"/>
  <c r="I7419" i="33"/>
  <c r="L7419" i="33"/>
  <c r="O7419" i="33"/>
  <c r="Q7419" i="33"/>
  <c r="R7419" i="33"/>
  <c r="S7419" i="33"/>
  <c r="C7420" i="33"/>
  <c r="H7420" i="33"/>
  <c r="I7420" i="33"/>
  <c r="L7420" i="33"/>
  <c r="O7420" i="33"/>
  <c r="Q7420" i="33"/>
  <c r="R7420" i="33"/>
  <c r="S7420" i="33"/>
  <c r="C7421" i="33"/>
  <c r="H7421" i="33"/>
  <c r="I7421" i="33"/>
  <c r="L7421" i="33"/>
  <c r="O7421" i="33"/>
  <c r="Q7421" i="33"/>
  <c r="R7421" i="33"/>
  <c r="S7421" i="33"/>
  <c r="C7422" i="33"/>
  <c r="H7422" i="33"/>
  <c r="I7422" i="33"/>
  <c r="L7422" i="33"/>
  <c r="O7422" i="33"/>
  <c r="Q7422" i="33"/>
  <c r="R7422" i="33"/>
  <c r="S7422" i="33"/>
  <c r="C7423" i="33"/>
  <c r="H7423" i="33"/>
  <c r="I7423" i="33"/>
  <c r="L7423" i="33"/>
  <c r="O7423" i="33"/>
  <c r="Q7423" i="33"/>
  <c r="R7423" i="33"/>
  <c r="S7423" i="33"/>
  <c r="C7424" i="33"/>
  <c r="H7424" i="33"/>
  <c r="I7424" i="33"/>
  <c r="L7424" i="33"/>
  <c r="O7424" i="33"/>
  <c r="Q7424" i="33"/>
  <c r="R7424" i="33"/>
  <c r="S7424" i="33"/>
  <c r="C7425" i="33"/>
  <c r="H7425" i="33"/>
  <c r="I7425" i="33"/>
  <c r="L7425" i="33"/>
  <c r="O7425" i="33"/>
  <c r="Q7425" i="33"/>
  <c r="R7425" i="33"/>
  <c r="S7425" i="33"/>
  <c r="C7426" i="33"/>
  <c r="H7426" i="33"/>
  <c r="I7426" i="33"/>
  <c r="L7426" i="33"/>
  <c r="O7426" i="33"/>
  <c r="Q7426" i="33"/>
  <c r="R7426" i="33"/>
  <c r="S7426" i="33"/>
  <c r="C7427" i="33"/>
  <c r="H7427" i="33"/>
  <c r="I7427" i="33"/>
  <c r="L7427" i="33"/>
  <c r="O7427" i="33"/>
  <c r="Q7427" i="33"/>
  <c r="R7427" i="33"/>
  <c r="S7427" i="33"/>
  <c r="C7428" i="33"/>
  <c r="H7428" i="33"/>
  <c r="I7428" i="33"/>
  <c r="L7428" i="33"/>
  <c r="O7428" i="33"/>
  <c r="Q7428" i="33"/>
  <c r="R7428" i="33"/>
  <c r="S7428" i="33"/>
  <c r="C7429" i="33"/>
  <c r="H7429" i="33"/>
  <c r="I7429" i="33"/>
  <c r="L7429" i="33"/>
  <c r="O7429" i="33"/>
  <c r="Q7429" i="33"/>
  <c r="R7429" i="33"/>
  <c r="S7429" i="33"/>
  <c r="C7430" i="33"/>
  <c r="H7430" i="33"/>
  <c r="I7430" i="33"/>
  <c r="L7430" i="33"/>
  <c r="O7430" i="33"/>
  <c r="Q7430" i="33"/>
  <c r="R7430" i="33"/>
  <c r="S7430" i="33"/>
  <c r="C7431" i="33"/>
  <c r="H7431" i="33"/>
  <c r="I7431" i="33"/>
  <c r="L7431" i="33"/>
  <c r="O7431" i="33"/>
  <c r="Q7431" i="33"/>
  <c r="R7431" i="33"/>
  <c r="S7431" i="33"/>
  <c r="C7432" i="33"/>
  <c r="H7432" i="33"/>
  <c r="I7432" i="33"/>
  <c r="L7432" i="33"/>
  <c r="O7432" i="33"/>
  <c r="Q7432" i="33"/>
  <c r="R7432" i="33"/>
  <c r="S7432" i="33"/>
  <c r="C7433" i="33"/>
  <c r="H7433" i="33"/>
  <c r="I7433" i="33"/>
  <c r="L7433" i="33"/>
  <c r="O7433" i="33"/>
  <c r="Q7433" i="33"/>
  <c r="R7433" i="33"/>
  <c r="S7433" i="33"/>
  <c r="C7434" i="33"/>
  <c r="H7434" i="33"/>
  <c r="I7434" i="33"/>
  <c r="L7434" i="33"/>
  <c r="O7434" i="33"/>
  <c r="Q7434" i="33"/>
  <c r="R7434" i="33"/>
  <c r="S7434" i="33"/>
  <c r="C7435" i="33"/>
  <c r="H7435" i="33"/>
  <c r="I7435" i="33"/>
  <c r="L7435" i="33"/>
  <c r="O7435" i="33"/>
  <c r="Q7435" i="33"/>
  <c r="R7435" i="33"/>
  <c r="S7435" i="33"/>
  <c r="C7436" i="33"/>
  <c r="H7436" i="33"/>
  <c r="I7436" i="33"/>
  <c r="L7436" i="33"/>
  <c r="O7436" i="33"/>
  <c r="Q7436" i="33"/>
  <c r="R7436" i="33"/>
  <c r="S7436" i="33"/>
  <c r="C7437" i="33"/>
  <c r="H7437" i="33"/>
  <c r="I7437" i="33"/>
  <c r="L7437" i="33"/>
  <c r="O7437" i="33"/>
  <c r="Q7437" i="33"/>
  <c r="R7437" i="33"/>
  <c r="S7437" i="33"/>
  <c r="C7438" i="33"/>
  <c r="H7438" i="33"/>
  <c r="I7438" i="33"/>
  <c r="L7438" i="33"/>
  <c r="O7438" i="33"/>
  <c r="Q7438" i="33"/>
  <c r="R7438" i="33"/>
  <c r="S7438" i="33"/>
  <c r="C7439" i="33"/>
  <c r="H7439" i="33"/>
  <c r="I7439" i="33"/>
  <c r="L7439" i="33"/>
  <c r="O7439" i="33"/>
  <c r="Q7439" i="33"/>
  <c r="R7439" i="33"/>
  <c r="S7439" i="33"/>
  <c r="C7440" i="33"/>
  <c r="H7440" i="33"/>
  <c r="I7440" i="33"/>
  <c r="L7440" i="33"/>
  <c r="O7440" i="33"/>
  <c r="Q7440" i="33"/>
  <c r="R7440" i="33"/>
  <c r="S7440" i="33"/>
  <c r="C7441" i="33"/>
  <c r="H7441" i="33"/>
  <c r="I7441" i="33"/>
  <c r="L7441" i="33"/>
  <c r="O7441" i="33"/>
  <c r="Q7441" i="33"/>
  <c r="R7441" i="33"/>
  <c r="S7441" i="33"/>
  <c r="C7442" i="33"/>
  <c r="H7442" i="33"/>
  <c r="I7442" i="33"/>
  <c r="L7442" i="33"/>
  <c r="O7442" i="33"/>
  <c r="Q7442" i="33"/>
  <c r="R7442" i="33"/>
  <c r="S7442" i="33"/>
  <c r="C7443" i="33"/>
  <c r="H7443" i="33"/>
  <c r="I7443" i="33"/>
  <c r="L7443" i="33"/>
  <c r="O7443" i="33"/>
  <c r="Q7443" i="33"/>
  <c r="R7443" i="33"/>
  <c r="S7443" i="33"/>
  <c r="C7444" i="33"/>
  <c r="H7444" i="33"/>
  <c r="I7444" i="33"/>
  <c r="L7444" i="33"/>
  <c r="O7444" i="33"/>
  <c r="Q7444" i="33"/>
  <c r="R7444" i="33"/>
  <c r="S7444" i="33"/>
  <c r="C7445" i="33"/>
  <c r="H7445" i="33"/>
  <c r="I7445" i="33"/>
  <c r="L7445" i="33"/>
  <c r="O7445" i="33"/>
  <c r="Q7445" i="33"/>
  <c r="R7445" i="33"/>
  <c r="S7445" i="33"/>
  <c r="C7446" i="33"/>
  <c r="H7446" i="33"/>
  <c r="I7446" i="33"/>
  <c r="L7446" i="33"/>
  <c r="O7446" i="33"/>
  <c r="Q7446" i="33"/>
  <c r="R7446" i="33"/>
  <c r="S7446" i="33"/>
  <c r="C7447" i="33"/>
  <c r="H7447" i="33"/>
  <c r="I7447" i="33"/>
  <c r="L7447" i="33"/>
  <c r="O7447" i="33"/>
  <c r="Q7447" i="33"/>
  <c r="R7447" i="33"/>
  <c r="S7447" i="33"/>
  <c r="C7448" i="33"/>
  <c r="H7448" i="33"/>
  <c r="I7448" i="33"/>
  <c r="L7448" i="33"/>
  <c r="O7448" i="33"/>
  <c r="Q7448" i="33"/>
  <c r="R7448" i="33"/>
  <c r="S7448" i="33"/>
  <c r="C7449" i="33"/>
  <c r="H7449" i="33"/>
  <c r="I7449" i="33"/>
  <c r="L7449" i="33"/>
  <c r="O7449" i="33"/>
  <c r="Q7449" i="33"/>
  <c r="R7449" i="33"/>
  <c r="S7449" i="33"/>
  <c r="C7450" i="33"/>
  <c r="H7450" i="33"/>
  <c r="I7450" i="33"/>
  <c r="L7450" i="33"/>
  <c r="O7450" i="33"/>
  <c r="Q7450" i="33"/>
  <c r="R7450" i="33"/>
  <c r="S7450" i="33"/>
  <c r="C7451" i="33"/>
  <c r="H7451" i="33"/>
  <c r="I7451" i="33"/>
  <c r="L7451" i="33"/>
  <c r="O7451" i="33"/>
  <c r="Q7451" i="33"/>
  <c r="R7451" i="33"/>
  <c r="S7451" i="33"/>
  <c r="C7452" i="33"/>
  <c r="H7452" i="33"/>
  <c r="I7452" i="33"/>
  <c r="L7452" i="33"/>
  <c r="O7452" i="33"/>
  <c r="Q7452" i="33"/>
  <c r="R7452" i="33"/>
  <c r="S7452" i="33"/>
  <c r="C7453" i="33"/>
  <c r="H7453" i="33"/>
  <c r="I7453" i="33"/>
  <c r="L7453" i="33"/>
  <c r="O7453" i="33"/>
  <c r="Q7453" i="33"/>
  <c r="R7453" i="33"/>
  <c r="S7453" i="33"/>
  <c r="C7454" i="33"/>
  <c r="H7454" i="33"/>
  <c r="I7454" i="33"/>
  <c r="L7454" i="33"/>
  <c r="O7454" i="33"/>
  <c r="Q7454" i="33"/>
  <c r="R7454" i="33"/>
  <c r="S7454" i="33"/>
  <c r="C7455" i="33"/>
  <c r="H7455" i="33"/>
  <c r="I7455" i="33"/>
  <c r="L7455" i="33"/>
  <c r="O7455" i="33"/>
  <c r="Q7455" i="33"/>
  <c r="R7455" i="33"/>
  <c r="S7455" i="33"/>
  <c r="C7456" i="33"/>
  <c r="H7456" i="33"/>
  <c r="I7456" i="33"/>
  <c r="L7456" i="33"/>
  <c r="O7456" i="33"/>
  <c r="Q7456" i="33"/>
  <c r="R7456" i="33"/>
  <c r="S7456" i="33"/>
  <c r="C7457" i="33"/>
  <c r="H7457" i="33"/>
  <c r="I7457" i="33"/>
  <c r="L7457" i="33"/>
  <c r="O7457" i="33"/>
  <c r="Q7457" i="33"/>
  <c r="R7457" i="33"/>
  <c r="S7457" i="33"/>
  <c r="C7458" i="33"/>
  <c r="H7458" i="33"/>
  <c r="I7458" i="33"/>
  <c r="L7458" i="33"/>
  <c r="O7458" i="33"/>
  <c r="Q7458" i="33"/>
  <c r="R7458" i="33"/>
  <c r="S7458" i="33"/>
  <c r="C7459" i="33"/>
  <c r="H7459" i="33"/>
  <c r="I7459" i="33"/>
  <c r="L7459" i="33"/>
  <c r="O7459" i="33"/>
  <c r="Q7459" i="33"/>
  <c r="R7459" i="33"/>
  <c r="S7459" i="33"/>
  <c r="C7460" i="33"/>
  <c r="H7460" i="33"/>
  <c r="I7460" i="33"/>
  <c r="L7460" i="33"/>
  <c r="O7460" i="33"/>
  <c r="Q7460" i="33"/>
  <c r="R7460" i="33"/>
  <c r="S7460" i="33"/>
  <c r="C7461" i="33"/>
  <c r="H7461" i="33"/>
  <c r="I7461" i="33"/>
  <c r="L7461" i="33"/>
  <c r="O7461" i="33"/>
  <c r="Q7461" i="33"/>
  <c r="R7461" i="33"/>
  <c r="S7461" i="33"/>
  <c r="C7462" i="33"/>
  <c r="H7462" i="33"/>
  <c r="I7462" i="33"/>
  <c r="L7462" i="33"/>
  <c r="O7462" i="33"/>
  <c r="Q7462" i="33"/>
  <c r="R7462" i="33"/>
  <c r="S7462" i="33"/>
  <c r="C7463" i="33"/>
  <c r="H7463" i="33"/>
  <c r="I7463" i="33"/>
  <c r="L7463" i="33"/>
  <c r="O7463" i="33"/>
  <c r="Q7463" i="33"/>
  <c r="R7463" i="33"/>
  <c r="S7463" i="33"/>
  <c r="C7464" i="33"/>
  <c r="H7464" i="33"/>
  <c r="I7464" i="33"/>
  <c r="L7464" i="33"/>
  <c r="O7464" i="33"/>
  <c r="Q7464" i="33"/>
  <c r="R7464" i="33"/>
  <c r="S7464" i="33"/>
  <c r="C7465" i="33"/>
  <c r="H7465" i="33"/>
  <c r="I7465" i="33"/>
  <c r="L7465" i="33"/>
  <c r="O7465" i="33"/>
  <c r="Q7465" i="33"/>
  <c r="R7465" i="33"/>
  <c r="S7465" i="33"/>
  <c r="C7466" i="33"/>
  <c r="H7466" i="33"/>
  <c r="I7466" i="33"/>
  <c r="L7466" i="33"/>
  <c r="O7466" i="33"/>
  <c r="Q7466" i="33"/>
  <c r="R7466" i="33"/>
  <c r="S7466" i="33"/>
  <c r="C7467" i="33"/>
  <c r="H7467" i="33"/>
  <c r="I7467" i="33"/>
  <c r="L7467" i="33"/>
  <c r="O7467" i="33"/>
  <c r="Q7467" i="33"/>
  <c r="R7467" i="33"/>
  <c r="S7467" i="33"/>
  <c r="C7468" i="33"/>
  <c r="H7468" i="33"/>
  <c r="I7468" i="33"/>
  <c r="L7468" i="33"/>
  <c r="O7468" i="33"/>
  <c r="Q7468" i="33"/>
  <c r="R7468" i="33"/>
  <c r="S7468" i="33"/>
  <c r="C7469" i="33"/>
  <c r="H7469" i="33"/>
  <c r="I7469" i="33"/>
  <c r="L7469" i="33"/>
  <c r="O7469" i="33"/>
  <c r="Q7469" i="33"/>
  <c r="R7469" i="33"/>
  <c r="S7469" i="33"/>
  <c r="C7470" i="33"/>
  <c r="H7470" i="33"/>
  <c r="I7470" i="33"/>
  <c r="L7470" i="33"/>
  <c r="O7470" i="33"/>
  <c r="Q7470" i="33"/>
  <c r="R7470" i="33"/>
  <c r="S7470" i="33"/>
  <c r="C7471" i="33"/>
  <c r="H7471" i="33"/>
  <c r="I7471" i="33"/>
  <c r="L7471" i="33"/>
  <c r="O7471" i="33"/>
  <c r="Q7471" i="33"/>
  <c r="R7471" i="33"/>
  <c r="S7471" i="33"/>
  <c r="C7472" i="33"/>
  <c r="H7472" i="33"/>
  <c r="I7472" i="33"/>
  <c r="L7472" i="33"/>
  <c r="O7472" i="33"/>
  <c r="Q7472" i="33"/>
  <c r="R7472" i="33"/>
  <c r="S7472" i="33"/>
  <c r="C7473" i="33"/>
  <c r="H7473" i="33"/>
  <c r="I7473" i="33"/>
  <c r="L7473" i="33"/>
  <c r="O7473" i="33"/>
  <c r="Q7473" i="33"/>
  <c r="R7473" i="33"/>
  <c r="S7473" i="33"/>
  <c r="C7474" i="33"/>
  <c r="H7474" i="33"/>
  <c r="I7474" i="33"/>
  <c r="L7474" i="33"/>
  <c r="O7474" i="33"/>
  <c r="Q7474" i="33"/>
  <c r="R7474" i="33"/>
  <c r="S7474" i="33"/>
  <c r="C7475" i="33"/>
  <c r="H7475" i="33"/>
  <c r="I7475" i="33"/>
  <c r="L7475" i="33"/>
  <c r="O7475" i="33"/>
  <c r="Q7475" i="33"/>
  <c r="R7475" i="33"/>
  <c r="S7475" i="33"/>
  <c r="C7476" i="33"/>
  <c r="H7476" i="33"/>
  <c r="I7476" i="33"/>
  <c r="L7476" i="33"/>
  <c r="O7476" i="33"/>
  <c r="Q7476" i="33"/>
  <c r="R7476" i="33"/>
  <c r="S7476" i="33"/>
  <c r="C7477" i="33"/>
  <c r="H7477" i="33"/>
  <c r="I7477" i="33"/>
  <c r="L7477" i="33"/>
  <c r="O7477" i="33"/>
  <c r="Q7477" i="33"/>
  <c r="R7477" i="33"/>
  <c r="S7477" i="33"/>
  <c r="C7478" i="33"/>
  <c r="H7478" i="33"/>
  <c r="I7478" i="33"/>
  <c r="L7478" i="33"/>
  <c r="O7478" i="33"/>
  <c r="Q7478" i="33"/>
  <c r="R7478" i="33"/>
  <c r="S7478" i="33"/>
  <c r="C7479" i="33"/>
  <c r="H7479" i="33"/>
  <c r="I7479" i="33"/>
  <c r="L7479" i="33"/>
  <c r="O7479" i="33"/>
  <c r="Q7479" i="33"/>
  <c r="R7479" i="33"/>
  <c r="S7479" i="33"/>
  <c r="C7480" i="33"/>
  <c r="H7480" i="33"/>
  <c r="I7480" i="33"/>
  <c r="L7480" i="33"/>
  <c r="O7480" i="33"/>
  <c r="Q7480" i="33"/>
  <c r="R7480" i="33"/>
  <c r="S7480" i="33"/>
  <c r="C7481" i="33"/>
  <c r="H7481" i="33"/>
  <c r="I7481" i="33"/>
  <c r="L7481" i="33"/>
  <c r="O7481" i="33"/>
  <c r="Q7481" i="33"/>
  <c r="R7481" i="33"/>
  <c r="S7481" i="33"/>
  <c r="C7482" i="33"/>
  <c r="H7482" i="33"/>
  <c r="I7482" i="33"/>
  <c r="L7482" i="33"/>
  <c r="O7482" i="33"/>
  <c r="Q7482" i="33"/>
  <c r="R7482" i="33"/>
  <c r="S7482" i="33"/>
  <c r="C7483" i="33"/>
  <c r="H7483" i="33"/>
  <c r="I7483" i="33"/>
  <c r="L7483" i="33"/>
  <c r="O7483" i="33"/>
  <c r="Q7483" i="33"/>
  <c r="R7483" i="33"/>
  <c r="S7483" i="33"/>
  <c r="C7484" i="33"/>
  <c r="H7484" i="33"/>
  <c r="I7484" i="33"/>
  <c r="L7484" i="33"/>
  <c r="O7484" i="33"/>
  <c r="Q7484" i="33"/>
  <c r="R7484" i="33"/>
  <c r="S7484" i="33"/>
  <c r="C7485" i="33"/>
  <c r="H7485" i="33"/>
  <c r="I7485" i="33"/>
  <c r="L7485" i="33"/>
  <c r="O7485" i="33"/>
  <c r="Q7485" i="33"/>
  <c r="R7485" i="33"/>
  <c r="S7485" i="33"/>
  <c r="C7486" i="33"/>
  <c r="H7486" i="33"/>
  <c r="I7486" i="33"/>
  <c r="L7486" i="33"/>
  <c r="O7486" i="33"/>
  <c r="Q7486" i="33"/>
  <c r="R7486" i="33"/>
  <c r="S7486" i="33"/>
  <c r="C7487" i="33"/>
  <c r="H7487" i="33"/>
  <c r="I7487" i="33"/>
  <c r="L7487" i="33"/>
  <c r="O7487" i="33"/>
  <c r="Q7487" i="33"/>
  <c r="R7487" i="33"/>
  <c r="S7487" i="33"/>
  <c r="C7488" i="33"/>
  <c r="H7488" i="33"/>
  <c r="I7488" i="33"/>
  <c r="L7488" i="33"/>
  <c r="O7488" i="33"/>
  <c r="Q7488" i="33"/>
  <c r="R7488" i="33"/>
  <c r="S7488" i="33"/>
  <c r="C7489" i="33"/>
  <c r="H7489" i="33"/>
  <c r="I7489" i="33"/>
  <c r="L7489" i="33"/>
  <c r="O7489" i="33"/>
  <c r="Q7489" i="33"/>
  <c r="R7489" i="33"/>
  <c r="S7489" i="33"/>
  <c r="C7490" i="33"/>
  <c r="H7490" i="33"/>
  <c r="I7490" i="33"/>
  <c r="L7490" i="33"/>
  <c r="O7490" i="33"/>
  <c r="Q7490" i="33"/>
  <c r="R7490" i="33"/>
  <c r="S7490" i="33"/>
  <c r="C7491" i="33"/>
  <c r="H7491" i="33"/>
  <c r="I7491" i="33"/>
  <c r="L7491" i="33"/>
  <c r="O7491" i="33"/>
  <c r="Q7491" i="33"/>
  <c r="R7491" i="33"/>
  <c r="S7491" i="33"/>
  <c r="C7492" i="33"/>
  <c r="H7492" i="33"/>
  <c r="I7492" i="33"/>
  <c r="L7492" i="33"/>
  <c r="O7492" i="33"/>
  <c r="Q7492" i="33"/>
  <c r="R7492" i="33"/>
  <c r="S7492" i="33"/>
  <c r="C7493" i="33"/>
  <c r="H7493" i="33"/>
  <c r="I7493" i="33"/>
  <c r="L7493" i="33"/>
  <c r="O7493" i="33"/>
  <c r="Q7493" i="33"/>
  <c r="R7493" i="33"/>
  <c r="S7493" i="33"/>
  <c r="C7494" i="33"/>
  <c r="H7494" i="33"/>
  <c r="I7494" i="33"/>
  <c r="L7494" i="33"/>
  <c r="O7494" i="33"/>
  <c r="Q7494" i="33"/>
  <c r="R7494" i="33"/>
  <c r="S7494" i="33"/>
  <c r="C7495" i="33"/>
  <c r="H7495" i="33"/>
  <c r="I7495" i="33"/>
  <c r="L7495" i="33"/>
  <c r="O7495" i="33"/>
  <c r="Q7495" i="33"/>
  <c r="R7495" i="33"/>
  <c r="S7495" i="33"/>
  <c r="C7496" i="33"/>
  <c r="H7496" i="33"/>
  <c r="I7496" i="33"/>
  <c r="L7496" i="33"/>
  <c r="O7496" i="33"/>
  <c r="Q7496" i="33"/>
  <c r="R7496" i="33"/>
  <c r="S7496" i="33"/>
  <c r="C7497" i="33"/>
  <c r="H7497" i="33"/>
  <c r="I7497" i="33"/>
  <c r="L7497" i="33"/>
  <c r="O7497" i="33"/>
  <c r="Q7497" i="33"/>
  <c r="R7497" i="33"/>
  <c r="S7497" i="33"/>
  <c r="C7498" i="33"/>
  <c r="H7498" i="33"/>
  <c r="I7498" i="33"/>
  <c r="L7498" i="33"/>
  <c r="O7498" i="33"/>
  <c r="Q7498" i="33"/>
  <c r="R7498" i="33"/>
  <c r="S7498" i="33"/>
  <c r="C7499" i="33"/>
  <c r="H7499" i="33"/>
  <c r="I7499" i="33"/>
  <c r="L7499" i="33"/>
  <c r="O7499" i="33"/>
  <c r="Q7499" i="33"/>
  <c r="R7499" i="33"/>
  <c r="S7499" i="33"/>
  <c r="C7500" i="33"/>
  <c r="H7500" i="33"/>
  <c r="I7500" i="33"/>
  <c r="L7500" i="33"/>
  <c r="O7500" i="33"/>
  <c r="Q7500" i="33"/>
  <c r="R7500" i="33"/>
  <c r="S7500" i="33"/>
  <c r="C7501" i="33"/>
  <c r="H7501" i="33"/>
  <c r="I7501" i="33"/>
  <c r="L7501" i="33"/>
  <c r="O7501" i="33"/>
  <c r="Q7501" i="33"/>
  <c r="R7501" i="33"/>
  <c r="S7501" i="33"/>
  <c r="C7502" i="33"/>
  <c r="H7502" i="33"/>
  <c r="I7502" i="33"/>
  <c r="L7502" i="33"/>
  <c r="O7502" i="33"/>
  <c r="Q7502" i="33"/>
  <c r="R7502" i="33"/>
  <c r="S7502" i="33"/>
  <c r="C7503" i="33"/>
  <c r="H7503" i="33"/>
  <c r="I7503" i="33"/>
  <c r="L7503" i="33"/>
  <c r="O7503" i="33"/>
  <c r="Q7503" i="33"/>
  <c r="R7503" i="33"/>
  <c r="S7503" i="33"/>
  <c r="C7504" i="33"/>
  <c r="H7504" i="33"/>
  <c r="I7504" i="33"/>
  <c r="L7504" i="33"/>
  <c r="O7504" i="33"/>
  <c r="Q7504" i="33"/>
  <c r="R7504" i="33"/>
  <c r="S7504" i="33"/>
  <c r="C7505" i="33"/>
  <c r="H7505" i="33"/>
  <c r="I7505" i="33"/>
  <c r="L7505" i="33"/>
  <c r="O7505" i="33"/>
  <c r="Q7505" i="33"/>
  <c r="R7505" i="33"/>
  <c r="S7505" i="33"/>
  <c r="C7506" i="33"/>
  <c r="H7506" i="33"/>
  <c r="I7506" i="33"/>
  <c r="L7506" i="33"/>
  <c r="O7506" i="33"/>
  <c r="Q7506" i="33"/>
  <c r="R7506" i="33"/>
  <c r="S7506" i="33"/>
  <c r="C7507" i="33"/>
  <c r="H7507" i="33"/>
  <c r="I7507" i="33"/>
  <c r="L7507" i="33"/>
  <c r="O7507" i="33"/>
  <c r="Q7507" i="33"/>
  <c r="R7507" i="33"/>
  <c r="S7507" i="33"/>
  <c r="C7508" i="33"/>
  <c r="H7508" i="33"/>
  <c r="I7508" i="33"/>
  <c r="L7508" i="33"/>
  <c r="O7508" i="33"/>
  <c r="Q7508" i="33"/>
  <c r="R7508" i="33"/>
  <c r="S7508" i="33"/>
  <c r="C7509" i="33"/>
  <c r="H7509" i="33"/>
  <c r="I7509" i="33"/>
  <c r="L7509" i="33"/>
  <c r="O7509" i="33"/>
  <c r="Q7509" i="33"/>
  <c r="R7509" i="33"/>
  <c r="S7509" i="33"/>
  <c r="C7510" i="33"/>
  <c r="H7510" i="33"/>
  <c r="I7510" i="33"/>
  <c r="L7510" i="33"/>
  <c r="O7510" i="33"/>
  <c r="Q7510" i="33"/>
  <c r="R7510" i="33"/>
  <c r="S7510" i="33"/>
  <c r="C7511" i="33"/>
  <c r="H7511" i="33"/>
  <c r="I7511" i="33"/>
  <c r="L7511" i="33"/>
  <c r="O7511" i="33"/>
  <c r="Q7511" i="33"/>
  <c r="R7511" i="33"/>
  <c r="S7511" i="33"/>
  <c r="C7512" i="33"/>
  <c r="H7512" i="33"/>
  <c r="I7512" i="33"/>
  <c r="L7512" i="33"/>
  <c r="O7512" i="33"/>
  <c r="Q7512" i="33"/>
  <c r="R7512" i="33"/>
  <c r="S7512" i="33"/>
  <c r="C7513" i="33"/>
  <c r="H7513" i="33"/>
  <c r="I7513" i="33"/>
  <c r="L7513" i="33"/>
  <c r="O7513" i="33"/>
  <c r="Q7513" i="33"/>
  <c r="R7513" i="33"/>
  <c r="S7513" i="33"/>
  <c r="C7514" i="33"/>
  <c r="H7514" i="33"/>
  <c r="I7514" i="33"/>
  <c r="L7514" i="33"/>
  <c r="O7514" i="33"/>
  <c r="Q7514" i="33"/>
  <c r="R7514" i="33"/>
  <c r="S7514" i="33"/>
  <c r="C7515" i="33"/>
  <c r="H7515" i="33"/>
  <c r="I7515" i="33"/>
  <c r="L7515" i="33"/>
  <c r="O7515" i="33"/>
  <c r="Q7515" i="33"/>
  <c r="R7515" i="33"/>
  <c r="S7515" i="33"/>
  <c r="C7516" i="33"/>
  <c r="H7516" i="33"/>
  <c r="I7516" i="33"/>
  <c r="L7516" i="33"/>
  <c r="O7516" i="33"/>
  <c r="Q7516" i="33"/>
  <c r="R7516" i="33"/>
  <c r="S7516" i="33"/>
  <c r="C7517" i="33"/>
  <c r="H7517" i="33"/>
  <c r="I7517" i="33"/>
  <c r="L7517" i="33"/>
  <c r="O7517" i="33"/>
  <c r="Q7517" i="33"/>
  <c r="R7517" i="33"/>
  <c r="S7517" i="33"/>
  <c r="C7518" i="33"/>
  <c r="H7518" i="33"/>
  <c r="I7518" i="33"/>
  <c r="L7518" i="33"/>
  <c r="O7518" i="33"/>
  <c r="Q7518" i="33"/>
  <c r="R7518" i="33"/>
  <c r="S7518" i="33"/>
  <c r="C7519" i="33"/>
  <c r="H7519" i="33"/>
  <c r="I7519" i="33"/>
  <c r="L7519" i="33"/>
  <c r="O7519" i="33"/>
  <c r="Q7519" i="33"/>
  <c r="R7519" i="33"/>
  <c r="S7519" i="33"/>
  <c r="C7520" i="33"/>
  <c r="H7520" i="33"/>
  <c r="I7520" i="33"/>
  <c r="L7520" i="33"/>
  <c r="O7520" i="33"/>
  <c r="Q7520" i="33"/>
  <c r="R7520" i="33"/>
  <c r="S7520" i="33"/>
  <c r="C7521" i="33"/>
  <c r="H7521" i="33"/>
  <c r="I7521" i="33"/>
  <c r="L7521" i="33"/>
  <c r="O7521" i="33"/>
  <c r="Q7521" i="33"/>
  <c r="R7521" i="33"/>
  <c r="S7521" i="33"/>
  <c r="C7522" i="33"/>
  <c r="H7522" i="33"/>
  <c r="I7522" i="33"/>
  <c r="L7522" i="33"/>
  <c r="O7522" i="33"/>
  <c r="Q7522" i="33"/>
  <c r="R7522" i="33"/>
  <c r="S7522" i="33"/>
  <c r="C7523" i="33"/>
  <c r="H7523" i="33"/>
  <c r="I7523" i="33"/>
  <c r="L7523" i="33"/>
  <c r="O7523" i="33"/>
  <c r="Q7523" i="33"/>
  <c r="R7523" i="33"/>
  <c r="S7523" i="33"/>
  <c r="C7524" i="33"/>
  <c r="H7524" i="33"/>
  <c r="I7524" i="33"/>
  <c r="L7524" i="33"/>
  <c r="O7524" i="33"/>
  <c r="Q7524" i="33"/>
  <c r="R7524" i="33"/>
  <c r="S7524" i="33"/>
  <c r="C7525" i="33"/>
  <c r="H7525" i="33"/>
  <c r="I7525" i="33"/>
  <c r="L7525" i="33"/>
  <c r="O7525" i="33"/>
  <c r="Q7525" i="33"/>
  <c r="R7525" i="33"/>
  <c r="S7525" i="33"/>
  <c r="C7526" i="33"/>
  <c r="H7526" i="33"/>
  <c r="I7526" i="33"/>
  <c r="L7526" i="33"/>
  <c r="O7526" i="33"/>
  <c r="Q7526" i="33"/>
  <c r="R7526" i="33"/>
  <c r="S7526" i="33"/>
  <c r="C7527" i="33"/>
  <c r="H7527" i="33"/>
  <c r="I7527" i="33"/>
  <c r="L7527" i="33"/>
  <c r="O7527" i="33"/>
  <c r="Q7527" i="33"/>
  <c r="R7527" i="33"/>
  <c r="S7527" i="33"/>
  <c r="C7528" i="33"/>
  <c r="H7528" i="33"/>
  <c r="I7528" i="33"/>
  <c r="L7528" i="33"/>
  <c r="O7528" i="33"/>
  <c r="Q7528" i="33"/>
  <c r="R7528" i="33"/>
  <c r="S7528" i="33"/>
  <c r="C7529" i="33"/>
  <c r="H7529" i="33"/>
  <c r="I7529" i="33"/>
  <c r="L7529" i="33"/>
  <c r="O7529" i="33"/>
  <c r="Q7529" i="33"/>
  <c r="R7529" i="33"/>
  <c r="S7529" i="33"/>
  <c r="C7530" i="33"/>
  <c r="H7530" i="33"/>
  <c r="I7530" i="33"/>
  <c r="L7530" i="33"/>
  <c r="O7530" i="33"/>
  <c r="Q7530" i="33"/>
  <c r="R7530" i="33"/>
  <c r="S7530" i="33"/>
  <c r="C7531" i="33"/>
  <c r="H7531" i="33"/>
  <c r="I7531" i="33"/>
  <c r="L7531" i="33"/>
  <c r="O7531" i="33"/>
  <c r="Q7531" i="33"/>
  <c r="R7531" i="33"/>
  <c r="S7531" i="33"/>
  <c r="C7532" i="33"/>
  <c r="H7532" i="33"/>
  <c r="I7532" i="33"/>
  <c r="L7532" i="33"/>
  <c r="O7532" i="33"/>
  <c r="Q7532" i="33"/>
  <c r="R7532" i="33"/>
  <c r="S7532" i="33"/>
  <c r="C7533" i="33"/>
  <c r="H7533" i="33"/>
  <c r="I7533" i="33"/>
  <c r="L7533" i="33"/>
  <c r="O7533" i="33"/>
  <c r="Q7533" i="33"/>
  <c r="R7533" i="33"/>
  <c r="S7533" i="33"/>
  <c r="C7534" i="33"/>
  <c r="H7534" i="33"/>
  <c r="I7534" i="33"/>
  <c r="L7534" i="33"/>
  <c r="O7534" i="33"/>
  <c r="Q7534" i="33"/>
  <c r="R7534" i="33"/>
  <c r="S7534" i="33"/>
  <c r="C7535" i="33"/>
  <c r="H7535" i="33"/>
  <c r="I7535" i="33"/>
  <c r="L7535" i="33"/>
  <c r="O7535" i="33"/>
  <c r="Q7535" i="33"/>
  <c r="R7535" i="33"/>
  <c r="S7535" i="33"/>
  <c r="C7536" i="33"/>
  <c r="H7536" i="33"/>
  <c r="I7536" i="33"/>
  <c r="L7536" i="33"/>
  <c r="O7536" i="33"/>
  <c r="Q7536" i="33"/>
  <c r="R7536" i="33"/>
  <c r="S7536" i="33"/>
  <c r="C7537" i="33"/>
  <c r="H7537" i="33"/>
  <c r="I7537" i="33"/>
  <c r="L7537" i="33"/>
  <c r="O7537" i="33"/>
  <c r="Q7537" i="33"/>
  <c r="R7537" i="33"/>
  <c r="S7537" i="33"/>
  <c r="C7538" i="33"/>
  <c r="H7538" i="33"/>
  <c r="I7538" i="33"/>
  <c r="L7538" i="33"/>
  <c r="O7538" i="33"/>
  <c r="Q7538" i="33"/>
  <c r="R7538" i="33"/>
  <c r="S7538" i="33"/>
  <c r="C7539" i="33"/>
  <c r="H7539" i="33"/>
  <c r="I7539" i="33"/>
  <c r="L7539" i="33"/>
  <c r="O7539" i="33"/>
  <c r="Q7539" i="33"/>
  <c r="R7539" i="33"/>
  <c r="S7539" i="33"/>
  <c r="C7540" i="33"/>
  <c r="H7540" i="33"/>
  <c r="I7540" i="33"/>
  <c r="L7540" i="33"/>
  <c r="O7540" i="33"/>
  <c r="Q7540" i="33"/>
  <c r="R7540" i="33"/>
  <c r="S7540" i="33"/>
  <c r="C7541" i="33"/>
  <c r="H7541" i="33"/>
  <c r="I7541" i="33"/>
  <c r="L7541" i="33"/>
  <c r="O7541" i="33"/>
  <c r="Q7541" i="33"/>
  <c r="R7541" i="33"/>
  <c r="S7541" i="33"/>
  <c r="C7542" i="33"/>
  <c r="H7542" i="33"/>
  <c r="I7542" i="33"/>
  <c r="L7542" i="33"/>
  <c r="O7542" i="33"/>
  <c r="Q7542" i="33"/>
  <c r="R7542" i="33"/>
  <c r="S7542" i="33"/>
  <c r="C7543" i="33"/>
  <c r="H7543" i="33"/>
  <c r="I7543" i="33"/>
  <c r="L7543" i="33"/>
  <c r="O7543" i="33"/>
  <c r="Q7543" i="33"/>
  <c r="R7543" i="33"/>
  <c r="S7543" i="33"/>
  <c r="C7544" i="33"/>
  <c r="H7544" i="33"/>
  <c r="I7544" i="33"/>
  <c r="L7544" i="33"/>
  <c r="O7544" i="33"/>
  <c r="Q7544" i="33"/>
  <c r="R7544" i="33"/>
  <c r="S7544" i="33"/>
  <c r="C7545" i="33"/>
  <c r="H7545" i="33"/>
  <c r="I7545" i="33"/>
  <c r="L7545" i="33"/>
  <c r="O7545" i="33"/>
  <c r="Q7545" i="33"/>
  <c r="R7545" i="33"/>
  <c r="S7545" i="33"/>
  <c r="C7546" i="33"/>
  <c r="H7546" i="33"/>
  <c r="I7546" i="33"/>
  <c r="L7546" i="33"/>
  <c r="O7546" i="33"/>
  <c r="Q7546" i="33"/>
  <c r="R7546" i="33"/>
  <c r="S7546" i="33"/>
  <c r="C7547" i="33"/>
  <c r="H7547" i="33"/>
  <c r="I7547" i="33"/>
  <c r="L7547" i="33"/>
  <c r="O7547" i="33"/>
  <c r="Q7547" i="33"/>
  <c r="R7547" i="33"/>
  <c r="S7547" i="33"/>
  <c r="C7548" i="33"/>
  <c r="H7548" i="33"/>
  <c r="I7548" i="33"/>
  <c r="L7548" i="33"/>
  <c r="O7548" i="33"/>
  <c r="Q7548" i="33"/>
  <c r="R7548" i="33"/>
  <c r="S7548" i="33"/>
  <c r="C7549" i="33"/>
  <c r="H7549" i="33"/>
  <c r="I7549" i="33"/>
  <c r="L7549" i="33"/>
  <c r="O7549" i="33"/>
  <c r="Q7549" i="33"/>
  <c r="R7549" i="33"/>
  <c r="S7549" i="33"/>
  <c r="C7550" i="33"/>
  <c r="H7550" i="33"/>
  <c r="I7550" i="33"/>
  <c r="L7550" i="33"/>
  <c r="O7550" i="33"/>
  <c r="Q7550" i="33"/>
  <c r="R7550" i="33"/>
  <c r="S7550" i="33"/>
  <c r="C7551" i="33"/>
  <c r="H7551" i="33"/>
  <c r="I7551" i="33"/>
  <c r="L7551" i="33"/>
  <c r="O7551" i="33"/>
  <c r="Q7551" i="33"/>
  <c r="R7551" i="33"/>
  <c r="S7551" i="33"/>
  <c r="C7552" i="33"/>
  <c r="H7552" i="33"/>
  <c r="I7552" i="33"/>
  <c r="L7552" i="33"/>
  <c r="O7552" i="33"/>
  <c r="Q7552" i="33"/>
  <c r="R7552" i="33"/>
  <c r="S7552" i="33"/>
  <c r="C7553" i="33"/>
  <c r="H7553" i="33"/>
  <c r="I7553" i="33"/>
  <c r="L7553" i="33"/>
  <c r="O7553" i="33"/>
  <c r="Q7553" i="33"/>
  <c r="R7553" i="33"/>
  <c r="S7553" i="33"/>
  <c r="C7554" i="33"/>
  <c r="H7554" i="33"/>
  <c r="I7554" i="33"/>
  <c r="L7554" i="33"/>
  <c r="O7554" i="33"/>
  <c r="Q7554" i="33"/>
  <c r="R7554" i="33"/>
  <c r="S7554" i="33"/>
  <c r="C7555" i="33"/>
  <c r="H7555" i="33"/>
  <c r="I7555" i="33"/>
  <c r="L7555" i="33"/>
  <c r="O7555" i="33"/>
  <c r="Q7555" i="33"/>
  <c r="R7555" i="33"/>
  <c r="S7555" i="33"/>
  <c r="C7556" i="33"/>
  <c r="H7556" i="33"/>
  <c r="I7556" i="33"/>
  <c r="L7556" i="33"/>
  <c r="O7556" i="33"/>
  <c r="Q7556" i="33"/>
  <c r="R7556" i="33"/>
  <c r="S7556" i="33"/>
  <c r="C7557" i="33"/>
  <c r="H7557" i="33"/>
  <c r="I7557" i="33"/>
  <c r="L7557" i="33"/>
  <c r="O7557" i="33"/>
  <c r="Q7557" i="33"/>
  <c r="R7557" i="33"/>
  <c r="S7557" i="33"/>
  <c r="C7558" i="33"/>
  <c r="H7558" i="33"/>
  <c r="I7558" i="33"/>
  <c r="L7558" i="33"/>
  <c r="O7558" i="33"/>
  <c r="Q7558" i="33"/>
  <c r="R7558" i="33"/>
  <c r="S7558" i="33"/>
  <c r="C7559" i="33"/>
  <c r="H7559" i="33"/>
  <c r="I7559" i="33"/>
  <c r="L7559" i="33"/>
  <c r="O7559" i="33"/>
  <c r="Q7559" i="33"/>
  <c r="R7559" i="33"/>
  <c r="S7559" i="33"/>
  <c r="C7560" i="33"/>
  <c r="H7560" i="33"/>
  <c r="I7560" i="33"/>
  <c r="L7560" i="33"/>
  <c r="O7560" i="33"/>
  <c r="Q7560" i="33"/>
  <c r="R7560" i="33"/>
  <c r="S7560" i="33"/>
  <c r="C7561" i="33"/>
  <c r="H7561" i="33"/>
  <c r="I7561" i="33"/>
  <c r="L7561" i="33"/>
  <c r="O7561" i="33"/>
  <c r="Q7561" i="33"/>
  <c r="R7561" i="33"/>
  <c r="S7561" i="33"/>
  <c r="C7562" i="33"/>
  <c r="H7562" i="33"/>
  <c r="I7562" i="33"/>
  <c r="L7562" i="33"/>
  <c r="O7562" i="33"/>
  <c r="Q7562" i="33"/>
  <c r="R7562" i="33"/>
  <c r="S7562" i="33"/>
  <c r="C7563" i="33"/>
  <c r="H7563" i="33"/>
  <c r="I7563" i="33"/>
  <c r="L7563" i="33"/>
  <c r="O7563" i="33"/>
  <c r="Q7563" i="33"/>
  <c r="R7563" i="33"/>
  <c r="S7563" i="33"/>
  <c r="C7564" i="33"/>
  <c r="H7564" i="33"/>
  <c r="I7564" i="33"/>
  <c r="L7564" i="33"/>
  <c r="O7564" i="33"/>
  <c r="Q7564" i="33"/>
  <c r="R7564" i="33"/>
  <c r="S7564" i="33"/>
  <c r="C7565" i="33"/>
  <c r="H7565" i="33"/>
  <c r="I7565" i="33"/>
  <c r="L7565" i="33"/>
  <c r="O7565" i="33"/>
  <c r="Q7565" i="33"/>
  <c r="R7565" i="33"/>
  <c r="S7565" i="33"/>
  <c r="C7566" i="33"/>
  <c r="H7566" i="33"/>
  <c r="I7566" i="33"/>
  <c r="L7566" i="33"/>
  <c r="O7566" i="33"/>
  <c r="Q7566" i="33"/>
  <c r="R7566" i="33"/>
  <c r="S7566" i="33"/>
  <c r="C7567" i="33"/>
  <c r="H7567" i="33"/>
  <c r="I7567" i="33"/>
  <c r="L7567" i="33"/>
  <c r="O7567" i="33"/>
  <c r="Q7567" i="33"/>
  <c r="R7567" i="33"/>
  <c r="S7567" i="33"/>
  <c r="C7568" i="33"/>
  <c r="H7568" i="33"/>
  <c r="I7568" i="33"/>
  <c r="L7568" i="33"/>
  <c r="O7568" i="33"/>
  <c r="Q7568" i="33"/>
  <c r="R7568" i="33"/>
  <c r="S7568" i="33"/>
  <c r="C7569" i="33"/>
  <c r="H7569" i="33"/>
  <c r="I7569" i="33"/>
  <c r="L7569" i="33"/>
  <c r="O7569" i="33"/>
  <c r="Q7569" i="33"/>
  <c r="R7569" i="33"/>
  <c r="S7569" i="33"/>
  <c r="C7570" i="33"/>
  <c r="H7570" i="33"/>
  <c r="I7570" i="33"/>
  <c r="L7570" i="33"/>
  <c r="O7570" i="33"/>
  <c r="Q7570" i="33"/>
  <c r="R7570" i="33"/>
  <c r="S7570" i="33"/>
  <c r="C7571" i="33"/>
  <c r="H7571" i="33"/>
  <c r="I7571" i="33"/>
  <c r="L7571" i="33"/>
  <c r="O7571" i="33"/>
  <c r="Q7571" i="33"/>
  <c r="R7571" i="33"/>
  <c r="S7571" i="33"/>
  <c r="C7572" i="33"/>
  <c r="H7572" i="33"/>
  <c r="I7572" i="33"/>
  <c r="L7572" i="33"/>
  <c r="O7572" i="33"/>
  <c r="Q7572" i="33"/>
  <c r="R7572" i="33"/>
  <c r="S7572" i="33"/>
  <c r="C7573" i="33"/>
  <c r="H7573" i="33"/>
  <c r="I7573" i="33"/>
  <c r="L7573" i="33"/>
  <c r="O7573" i="33"/>
  <c r="Q7573" i="33"/>
  <c r="R7573" i="33"/>
  <c r="S7573" i="33"/>
  <c r="C7574" i="33"/>
  <c r="H7574" i="33"/>
  <c r="I7574" i="33"/>
  <c r="L7574" i="33"/>
  <c r="O7574" i="33"/>
  <c r="Q7574" i="33"/>
  <c r="R7574" i="33"/>
  <c r="S7574" i="33"/>
  <c r="C7575" i="33"/>
  <c r="H7575" i="33"/>
  <c r="I7575" i="33"/>
  <c r="L7575" i="33"/>
  <c r="O7575" i="33"/>
  <c r="Q7575" i="33"/>
  <c r="R7575" i="33"/>
  <c r="S7575" i="33"/>
  <c r="C7576" i="33"/>
  <c r="H7576" i="33"/>
  <c r="I7576" i="33"/>
  <c r="L7576" i="33"/>
  <c r="O7576" i="33"/>
  <c r="Q7576" i="33"/>
  <c r="R7576" i="33"/>
  <c r="S7576" i="33"/>
  <c r="C7577" i="33"/>
  <c r="H7577" i="33"/>
  <c r="I7577" i="33"/>
  <c r="L7577" i="33"/>
  <c r="O7577" i="33"/>
  <c r="Q7577" i="33"/>
  <c r="R7577" i="33"/>
  <c r="S7577" i="33"/>
  <c r="C7578" i="33"/>
  <c r="H7578" i="33"/>
  <c r="I7578" i="33"/>
  <c r="L7578" i="33"/>
  <c r="O7578" i="33"/>
  <c r="Q7578" i="33"/>
  <c r="R7578" i="33"/>
  <c r="S7578" i="33"/>
  <c r="C7579" i="33"/>
  <c r="H7579" i="33"/>
  <c r="I7579" i="33"/>
  <c r="L7579" i="33"/>
  <c r="O7579" i="33"/>
  <c r="Q7579" i="33"/>
  <c r="R7579" i="33"/>
  <c r="S7579" i="33"/>
  <c r="C7580" i="33"/>
  <c r="H7580" i="33"/>
  <c r="I7580" i="33"/>
  <c r="L7580" i="33"/>
  <c r="O7580" i="33"/>
  <c r="Q7580" i="33"/>
  <c r="R7580" i="33"/>
  <c r="S7580" i="33"/>
  <c r="C7581" i="33"/>
  <c r="H7581" i="33"/>
  <c r="I7581" i="33"/>
  <c r="L7581" i="33"/>
  <c r="O7581" i="33"/>
  <c r="Q7581" i="33"/>
  <c r="R7581" i="33"/>
  <c r="S7581" i="33"/>
  <c r="C7582" i="33"/>
  <c r="H7582" i="33"/>
  <c r="I7582" i="33"/>
  <c r="L7582" i="33"/>
  <c r="O7582" i="33"/>
  <c r="Q7582" i="33"/>
  <c r="R7582" i="33"/>
  <c r="S7582" i="33"/>
  <c r="C7583" i="33"/>
  <c r="H7583" i="33"/>
  <c r="I7583" i="33"/>
  <c r="L7583" i="33"/>
  <c r="O7583" i="33"/>
  <c r="Q7583" i="33"/>
  <c r="R7583" i="33"/>
  <c r="S7583" i="33"/>
  <c r="C7584" i="33"/>
  <c r="H7584" i="33"/>
  <c r="I7584" i="33"/>
  <c r="L7584" i="33"/>
  <c r="O7584" i="33"/>
  <c r="Q7584" i="33"/>
  <c r="R7584" i="33"/>
  <c r="S7584" i="33"/>
  <c r="C7585" i="33"/>
  <c r="H7585" i="33"/>
  <c r="I7585" i="33"/>
  <c r="L7585" i="33"/>
  <c r="O7585" i="33"/>
  <c r="Q7585" i="33"/>
  <c r="R7585" i="33"/>
  <c r="S7585" i="33"/>
  <c r="C7586" i="33"/>
  <c r="H7586" i="33"/>
  <c r="I7586" i="33"/>
  <c r="L7586" i="33"/>
  <c r="O7586" i="33"/>
  <c r="Q7586" i="33"/>
  <c r="R7586" i="33"/>
  <c r="S7586" i="33"/>
  <c r="C7587" i="33"/>
  <c r="H7587" i="33"/>
  <c r="I7587" i="33"/>
  <c r="L7587" i="33"/>
  <c r="O7587" i="33"/>
  <c r="Q7587" i="33"/>
  <c r="R7587" i="33"/>
  <c r="S7587" i="33"/>
  <c r="C7588" i="33"/>
  <c r="H7588" i="33"/>
  <c r="I7588" i="33"/>
  <c r="L7588" i="33"/>
  <c r="O7588" i="33"/>
  <c r="Q7588" i="33"/>
  <c r="R7588" i="33"/>
  <c r="S7588" i="33"/>
  <c r="C7589" i="33"/>
  <c r="H7589" i="33"/>
  <c r="I7589" i="33"/>
  <c r="L7589" i="33"/>
  <c r="O7589" i="33"/>
  <c r="Q7589" i="33"/>
  <c r="R7589" i="33"/>
  <c r="S7589" i="33"/>
  <c r="C7590" i="33"/>
  <c r="H7590" i="33"/>
  <c r="I7590" i="33"/>
  <c r="L7590" i="33"/>
  <c r="O7590" i="33"/>
  <c r="Q7590" i="33"/>
  <c r="R7590" i="33"/>
  <c r="S7590" i="33"/>
  <c r="C7591" i="33"/>
  <c r="H7591" i="33"/>
  <c r="I7591" i="33"/>
  <c r="L7591" i="33"/>
  <c r="O7591" i="33"/>
  <c r="Q7591" i="33"/>
  <c r="R7591" i="33"/>
  <c r="S7591" i="33"/>
  <c r="C7592" i="33"/>
  <c r="H7592" i="33"/>
  <c r="I7592" i="33"/>
  <c r="L7592" i="33"/>
  <c r="O7592" i="33"/>
  <c r="Q7592" i="33"/>
  <c r="R7592" i="33"/>
  <c r="S7592" i="33"/>
  <c r="C7593" i="33"/>
  <c r="H7593" i="33"/>
  <c r="I7593" i="33"/>
  <c r="L7593" i="33"/>
  <c r="O7593" i="33"/>
  <c r="Q7593" i="33"/>
  <c r="R7593" i="33"/>
  <c r="S7593" i="33"/>
  <c r="C7594" i="33"/>
  <c r="H7594" i="33"/>
  <c r="I7594" i="33"/>
  <c r="L7594" i="33"/>
  <c r="O7594" i="33"/>
  <c r="Q7594" i="33"/>
  <c r="R7594" i="33"/>
  <c r="S7594" i="33"/>
  <c r="C7595" i="33"/>
  <c r="H7595" i="33"/>
  <c r="I7595" i="33"/>
  <c r="L7595" i="33"/>
  <c r="O7595" i="33"/>
  <c r="Q7595" i="33"/>
  <c r="R7595" i="33"/>
  <c r="S7595" i="33"/>
  <c r="C7596" i="33"/>
  <c r="H7596" i="33"/>
  <c r="I7596" i="33"/>
  <c r="L7596" i="33"/>
  <c r="O7596" i="33"/>
  <c r="Q7596" i="33"/>
  <c r="R7596" i="33"/>
  <c r="S7596" i="33"/>
  <c r="C7597" i="33"/>
  <c r="H7597" i="33"/>
  <c r="I7597" i="33"/>
  <c r="L7597" i="33"/>
  <c r="O7597" i="33"/>
  <c r="Q7597" i="33"/>
  <c r="R7597" i="33"/>
  <c r="S7597" i="33"/>
  <c r="C7598" i="33"/>
  <c r="H7598" i="33"/>
  <c r="I7598" i="33"/>
  <c r="L7598" i="33"/>
  <c r="O7598" i="33"/>
  <c r="Q7598" i="33"/>
  <c r="R7598" i="33"/>
  <c r="S7598" i="33"/>
  <c r="C7599" i="33"/>
  <c r="H7599" i="33"/>
  <c r="I7599" i="33"/>
  <c r="L7599" i="33"/>
  <c r="O7599" i="33"/>
  <c r="Q7599" i="33"/>
  <c r="R7599" i="33"/>
  <c r="S7599" i="33"/>
  <c r="C7600" i="33"/>
  <c r="H7600" i="33"/>
  <c r="I7600" i="33"/>
  <c r="L7600" i="33"/>
  <c r="O7600" i="33"/>
  <c r="Q7600" i="33"/>
  <c r="R7600" i="33"/>
  <c r="S7600" i="33"/>
  <c r="C7601" i="33"/>
  <c r="H7601" i="33"/>
  <c r="I7601" i="33"/>
  <c r="L7601" i="33"/>
  <c r="O7601" i="33"/>
  <c r="Q7601" i="33"/>
  <c r="R7601" i="33"/>
  <c r="S7601" i="33"/>
  <c r="C7602" i="33"/>
  <c r="H7602" i="33"/>
  <c r="I7602" i="33"/>
  <c r="L7602" i="33"/>
  <c r="O7602" i="33"/>
  <c r="Q7602" i="33"/>
  <c r="R7602" i="33"/>
  <c r="S7602" i="33"/>
  <c r="C7603" i="33"/>
  <c r="H7603" i="33"/>
  <c r="I7603" i="33"/>
  <c r="L7603" i="33"/>
  <c r="O7603" i="33"/>
  <c r="Q7603" i="33"/>
  <c r="R7603" i="33"/>
  <c r="S7603" i="33"/>
  <c r="C7604" i="33"/>
  <c r="H7604" i="33"/>
  <c r="I7604" i="33"/>
  <c r="L7604" i="33"/>
  <c r="O7604" i="33"/>
  <c r="Q7604" i="33"/>
  <c r="R7604" i="33"/>
  <c r="S7604" i="33"/>
  <c r="C7605" i="33"/>
  <c r="H7605" i="33"/>
  <c r="I7605" i="33"/>
  <c r="L7605" i="33"/>
  <c r="O7605" i="33"/>
  <c r="Q7605" i="33"/>
  <c r="R7605" i="33"/>
  <c r="S7605" i="33"/>
  <c r="C7606" i="33"/>
  <c r="H7606" i="33"/>
  <c r="I7606" i="33"/>
  <c r="L7606" i="33"/>
  <c r="O7606" i="33"/>
  <c r="Q7606" i="33"/>
  <c r="R7606" i="33"/>
  <c r="S7606" i="33"/>
  <c r="C7607" i="33"/>
  <c r="H7607" i="33"/>
  <c r="I7607" i="33"/>
  <c r="L7607" i="33"/>
  <c r="O7607" i="33"/>
  <c r="Q7607" i="33"/>
  <c r="R7607" i="33"/>
  <c r="S7607" i="33"/>
  <c r="C7608" i="33"/>
  <c r="H7608" i="33"/>
  <c r="I7608" i="33"/>
  <c r="L7608" i="33"/>
  <c r="O7608" i="33"/>
  <c r="Q7608" i="33"/>
  <c r="R7608" i="33"/>
  <c r="S7608" i="33"/>
  <c r="C7609" i="33"/>
  <c r="H7609" i="33"/>
  <c r="I7609" i="33"/>
  <c r="L7609" i="33"/>
  <c r="O7609" i="33"/>
  <c r="Q7609" i="33"/>
  <c r="R7609" i="33"/>
  <c r="S7609" i="33"/>
  <c r="C7610" i="33"/>
  <c r="H7610" i="33"/>
  <c r="I7610" i="33"/>
  <c r="L7610" i="33"/>
  <c r="O7610" i="33"/>
  <c r="Q7610" i="33"/>
  <c r="R7610" i="33"/>
  <c r="S7610" i="33"/>
  <c r="C7611" i="33"/>
  <c r="H7611" i="33"/>
  <c r="I7611" i="33"/>
  <c r="L7611" i="33"/>
  <c r="O7611" i="33"/>
  <c r="Q7611" i="33"/>
  <c r="R7611" i="33"/>
  <c r="S7611" i="33"/>
  <c r="C7612" i="33"/>
  <c r="H7612" i="33"/>
  <c r="I7612" i="33"/>
  <c r="L7612" i="33"/>
  <c r="O7612" i="33"/>
  <c r="Q7612" i="33"/>
  <c r="R7612" i="33"/>
  <c r="S7612" i="33"/>
  <c r="C7613" i="33"/>
  <c r="H7613" i="33"/>
  <c r="I7613" i="33"/>
  <c r="L7613" i="33"/>
  <c r="O7613" i="33"/>
  <c r="Q7613" i="33"/>
  <c r="R7613" i="33"/>
  <c r="S7613" i="33"/>
  <c r="C7614" i="33"/>
  <c r="H7614" i="33"/>
  <c r="I7614" i="33"/>
  <c r="L7614" i="33"/>
  <c r="O7614" i="33"/>
  <c r="Q7614" i="33"/>
  <c r="R7614" i="33"/>
  <c r="S7614" i="33"/>
  <c r="C7615" i="33"/>
  <c r="H7615" i="33"/>
  <c r="I7615" i="33"/>
  <c r="L7615" i="33"/>
  <c r="O7615" i="33"/>
  <c r="Q7615" i="33"/>
  <c r="R7615" i="33"/>
  <c r="S7615" i="33"/>
  <c r="C7616" i="33"/>
  <c r="H7616" i="33"/>
  <c r="I7616" i="33"/>
  <c r="L7616" i="33"/>
  <c r="O7616" i="33"/>
  <c r="Q7616" i="33"/>
  <c r="R7616" i="33"/>
  <c r="S7616" i="33"/>
  <c r="C7617" i="33"/>
  <c r="H7617" i="33"/>
  <c r="I7617" i="33"/>
  <c r="L7617" i="33"/>
  <c r="O7617" i="33"/>
  <c r="Q7617" i="33"/>
  <c r="R7617" i="33"/>
  <c r="S7617" i="33"/>
  <c r="C7618" i="33"/>
  <c r="H7618" i="33"/>
  <c r="I7618" i="33"/>
  <c r="L7618" i="33"/>
  <c r="O7618" i="33"/>
  <c r="Q7618" i="33"/>
  <c r="R7618" i="33"/>
  <c r="S7618" i="33"/>
  <c r="C7619" i="33"/>
  <c r="H7619" i="33"/>
  <c r="I7619" i="33"/>
  <c r="L7619" i="33"/>
  <c r="O7619" i="33"/>
  <c r="Q7619" i="33"/>
  <c r="R7619" i="33"/>
  <c r="S7619" i="33"/>
  <c r="C7620" i="33"/>
  <c r="H7620" i="33"/>
  <c r="I7620" i="33"/>
  <c r="L7620" i="33"/>
  <c r="O7620" i="33"/>
  <c r="Q7620" i="33"/>
  <c r="R7620" i="33"/>
  <c r="S7620" i="33"/>
  <c r="C7621" i="33"/>
  <c r="H7621" i="33"/>
  <c r="I7621" i="33"/>
  <c r="L7621" i="33"/>
  <c r="O7621" i="33"/>
  <c r="Q7621" i="33"/>
  <c r="R7621" i="33"/>
  <c r="S7621" i="33"/>
  <c r="C7622" i="33"/>
  <c r="H7622" i="33"/>
  <c r="I7622" i="33"/>
  <c r="L7622" i="33"/>
  <c r="O7622" i="33"/>
  <c r="Q7622" i="33"/>
  <c r="R7622" i="33"/>
  <c r="S7622" i="33"/>
  <c r="C7623" i="33"/>
  <c r="H7623" i="33"/>
  <c r="I7623" i="33"/>
  <c r="L7623" i="33"/>
  <c r="O7623" i="33"/>
  <c r="Q7623" i="33"/>
  <c r="R7623" i="33"/>
  <c r="S7623" i="33"/>
  <c r="C7624" i="33"/>
  <c r="H7624" i="33"/>
  <c r="I7624" i="33"/>
  <c r="L7624" i="33"/>
  <c r="O7624" i="33"/>
  <c r="Q7624" i="33"/>
  <c r="R7624" i="33"/>
  <c r="S7624" i="33"/>
  <c r="C7625" i="33"/>
  <c r="H7625" i="33"/>
  <c r="I7625" i="33"/>
  <c r="L7625" i="33"/>
  <c r="O7625" i="33"/>
  <c r="Q7625" i="33"/>
  <c r="R7625" i="33"/>
  <c r="S7625" i="33"/>
  <c r="C7626" i="33"/>
  <c r="H7626" i="33"/>
  <c r="I7626" i="33"/>
  <c r="L7626" i="33"/>
  <c r="O7626" i="33"/>
  <c r="Q7626" i="33"/>
  <c r="R7626" i="33"/>
  <c r="S7626" i="33"/>
  <c r="C7627" i="33"/>
  <c r="H7627" i="33"/>
  <c r="I7627" i="33"/>
  <c r="L7627" i="33"/>
  <c r="O7627" i="33"/>
  <c r="Q7627" i="33"/>
  <c r="R7627" i="33"/>
  <c r="S7627" i="33"/>
  <c r="C7628" i="33"/>
  <c r="H7628" i="33"/>
  <c r="I7628" i="33"/>
  <c r="L7628" i="33"/>
  <c r="O7628" i="33"/>
  <c r="Q7628" i="33"/>
  <c r="R7628" i="33"/>
  <c r="S7628" i="33"/>
  <c r="C7629" i="33"/>
  <c r="H7629" i="33"/>
  <c r="I7629" i="33"/>
  <c r="L7629" i="33"/>
  <c r="O7629" i="33"/>
  <c r="Q7629" i="33"/>
  <c r="R7629" i="33"/>
  <c r="S7629" i="33"/>
  <c r="C7630" i="33"/>
  <c r="H7630" i="33"/>
  <c r="I7630" i="33"/>
  <c r="L7630" i="33"/>
  <c r="O7630" i="33"/>
  <c r="Q7630" i="33"/>
  <c r="R7630" i="33"/>
  <c r="S7630" i="33"/>
  <c r="C7631" i="33"/>
  <c r="H7631" i="33"/>
  <c r="I7631" i="33"/>
  <c r="L7631" i="33"/>
  <c r="O7631" i="33"/>
  <c r="Q7631" i="33"/>
  <c r="R7631" i="33"/>
  <c r="S7631" i="33"/>
  <c r="C7632" i="33"/>
  <c r="H7632" i="33"/>
  <c r="I7632" i="33"/>
  <c r="L7632" i="33"/>
  <c r="O7632" i="33"/>
  <c r="Q7632" i="33"/>
  <c r="R7632" i="33"/>
  <c r="S7632" i="33"/>
  <c r="C7633" i="33"/>
  <c r="H7633" i="33"/>
  <c r="I7633" i="33"/>
  <c r="L7633" i="33"/>
  <c r="O7633" i="33"/>
  <c r="Q7633" i="33"/>
  <c r="R7633" i="33"/>
  <c r="S7633" i="33"/>
  <c r="C7634" i="33"/>
  <c r="H7634" i="33"/>
  <c r="I7634" i="33"/>
  <c r="L7634" i="33"/>
  <c r="O7634" i="33"/>
  <c r="Q7634" i="33"/>
  <c r="R7634" i="33"/>
  <c r="S7634" i="33"/>
  <c r="C7635" i="33"/>
  <c r="H7635" i="33"/>
  <c r="I7635" i="33"/>
  <c r="L7635" i="33"/>
  <c r="O7635" i="33"/>
  <c r="Q7635" i="33"/>
  <c r="R7635" i="33"/>
  <c r="S7635" i="33"/>
  <c r="C7636" i="33"/>
  <c r="H7636" i="33"/>
  <c r="I7636" i="33"/>
  <c r="L7636" i="33"/>
  <c r="O7636" i="33"/>
  <c r="Q7636" i="33"/>
  <c r="R7636" i="33"/>
  <c r="S7636" i="33"/>
  <c r="C7637" i="33"/>
  <c r="H7637" i="33"/>
  <c r="I7637" i="33"/>
  <c r="L7637" i="33"/>
  <c r="O7637" i="33"/>
  <c r="Q7637" i="33"/>
  <c r="R7637" i="33"/>
  <c r="S7637" i="33"/>
  <c r="C7638" i="33"/>
  <c r="H7638" i="33"/>
  <c r="I7638" i="33"/>
  <c r="L7638" i="33"/>
  <c r="O7638" i="33"/>
  <c r="Q7638" i="33"/>
  <c r="R7638" i="33"/>
  <c r="S7638" i="33"/>
  <c r="C7639" i="33"/>
  <c r="H7639" i="33"/>
  <c r="I7639" i="33"/>
  <c r="L7639" i="33"/>
  <c r="O7639" i="33"/>
  <c r="Q7639" i="33"/>
  <c r="R7639" i="33"/>
  <c r="S7639" i="33"/>
  <c r="C7640" i="33"/>
  <c r="H7640" i="33"/>
  <c r="I7640" i="33"/>
  <c r="L7640" i="33"/>
  <c r="O7640" i="33"/>
  <c r="Q7640" i="33"/>
  <c r="R7640" i="33"/>
  <c r="S7640" i="33"/>
  <c r="C7641" i="33"/>
  <c r="H7641" i="33"/>
  <c r="I7641" i="33"/>
  <c r="L7641" i="33"/>
  <c r="O7641" i="33"/>
  <c r="Q7641" i="33"/>
  <c r="R7641" i="33"/>
  <c r="S7641" i="33"/>
  <c r="C7642" i="33"/>
  <c r="H7642" i="33"/>
  <c r="I7642" i="33"/>
  <c r="L7642" i="33"/>
  <c r="O7642" i="33"/>
  <c r="Q7642" i="33"/>
  <c r="R7642" i="33"/>
  <c r="S7642" i="33"/>
  <c r="C7643" i="33"/>
  <c r="H7643" i="33"/>
  <c r="I7643" i="33"/>
  <c r="L7643" i="33"/>
  <c r="O7643" i="33"/>
  <c r="Q7643" i="33"/>
  <c r="R7643" i="33"/>
  <c r="S7643" i="33"/>
  <c r="C7644" i="33"/>
  <c r="H7644" i="33"/>
  <c r="I7644" i="33"/>
  <c r="L7644" i="33"/>
  <c r="O7644" i="33"/>
  <c r="Q7644" i="33"/>
  <c r="R7644" i="33"/>
  <c r="S7644" i="33"/>
  <c r="C7645" i="33"/>
  <c r="H7645" i="33"/>
  <c r="I7645" i="33"/>
  <c r="L7645" i="33"/>
  <c r="O7645" i="33"/>
  <c r="Q7645" i="33"/>
  <c r="R7645" i="33"/>
  <c r="S7645" i="33"/>
  <c r="C7646" i="33"/>
  <c r="H7646" i="33"/>
  <c r="I7646" i="33"/>
  <c r="L7646" i="33"/>
  <c r="O7646" i="33"/>
  <c r="Q7646" i="33"/>
  <c r="R7646" i="33"/>
  <c r="S7646" i="33"/>
  <c r="C7647" i="33"/>
  <c r="H7647" i="33"/>
  <c r="I7647" i="33"/>
  <c r="L7647" i="33"/>
  <c r="O7647" i="33"/>
  <c r="Q7647" i="33"/>
  <c r="R7647" i="33"/>
  <c r="S7647" i="33"/>
  <c r="C7648" i="33"/>
  <c r="H7648" i="33"/>
  <c r="I7648" i="33"/>
  <c r="L7648" i="33"/>
  <c r="O7648" i="33"/>
  <c r="Q7648" i="33"/>
  <c r="R7648" i="33"/>
  <c r="S7648" i="33"/>
  <c r="C7649" i="33"/>
  <c r="H7649" i="33"/>
  <c r="I7649" i="33"/>
  <c r="L7649" i="33"/>
  <c r="O7649" i="33"/>
  <c r="Q7649" i="33"/>
  <c r="R7649" i="33"/>
  <c r="S7649" i="33"/>
  <c r="C7650" i="33"/>
  <c r="H7650" i="33"/>
  <c r="I7650" i="33"/>
  <c r="L7650" i="33"/>
  <c r="O7650" i="33"/>
  <c r="Q7650" i="33"/>
  <c r="R7650" i="33"/>
  <c r="S7650" i="33"/>
  <c r="C7651" i="33"/>
  <c r="H7651" i="33"/>
  <c r="I7651" i="33"/>
  <c r="L7651" i="33"/>
  <c r="O7651" i="33"/>
  <c r="Q7651" i="33"/>
  <c r="R7651" i="33"/>
  <c r="S7651" i="33"/>
  <c r="C7652" i="33"/>
  <c r="H7652" i="33"/>
  <c r="I7652" i="33"/>
  <c r="L7652" i="33"/>
  <c r="O7652" i="33"/>
  <c r="Q7652" i="33"/>
  <c r="R7652" i="33"/>
  <c r="S7652" i="33"/>
  <c r="C7653" i="33"/>
  <c r="H7653" i="33"/>
  <c r="I7653" i="33"/>
  <c r="L7653" i="33"/>
  <c r="O7653" i="33"/>
  <c r="Q7653" i="33"/>
  <c r="R7653" i="33"/>
  <c r="S7653" i="33"/>
  <c r="C7654" i="33"/>
  <c r="H7654" i="33"/>
  <c r="I7654" i="33"/>
  <c r="L7654" i="33"/>
  <c r="O7654" i="33"/>
  <c r="Q7654" i="33"/>
  <c r="R7654" i="33"/>
  <c r="S7654" i="33"/>
  <c r="C7655" i="33"/>
  <c r="H7655" i="33"/>
  <c r="I7655" i="33"/>
  <c r="L7655" i="33"/>
  <c r="O7655" i="33"/>
  <c r="Q7655" i="33"/>
  <c r="R7655" i="33"/>
  <c r="S7655" i="33"/>
  <c r="C7656" i="33"/>
  <c r="H7656" i="33"/>
  <c r="I7656" i="33"/>
  <c r="L7656" i="33"/>
  <c r="O7656" i="33"/>
  <c r="Q7656" i="33"/>
  <c r="R7656" i="33"/>
  <c r="S7656" i="33"/>
  <c r="C7657" i="33"/>
  <c r="H7657" i="33"/>
  <c r="I7657" i="33"/>
  <c r="L7657" i="33"/>
  <c r="O7657" i="33"/>
  <c r="Q7657" i="33"/>
  <c r="R7657" i="33"/>
  <c r="S7657" i="33"/>
  <c r="C7658" i="33"/>
  <c r="H7658" i="33"/>
  <c r="I7658" i="33"/>
  <c r="L7658" i="33"/>
  <c r="O7658" i="33"/>
  <c r="Q7658" i="33"/>
  <c r="R7658" i="33"/>
  <c r="S7658" i="33"/>
  <c r="C7659" i="33"/>
  <c r="H7659" i="33"/>
  <c r="I7659" i="33"/>
  <c r="L7659" i="33"/>
  <c r="O7659" i="33"/>
  <c r="Q7659" i="33"/>
  <c r="R7659" i="33"/>
  <c r="S7659" i="33"/>
  <c r="C7660" i="33"/>
  <c r="H7660" i="33"/>
  <c r="I7660" i="33"/>
  <c r="L7660" i="33"/>
  <c r="O7660" i="33"/>
  <c r="Q7660" i="33"/>
  <c r="R7660" i="33"/>
  <c r="S7660" i="33"/>
  <c r="C7661" i="33"/>
  <c r="H7661" i="33"/>
  <c r="I7661" i="33"/>
  <c r="L7661" i="33"/>
  <c r="O7661" i="33"/>
  <c r="Q7661" i="33"/>
  <c r="R7661" i="33"/>
  <c r="S7661" i="33"/>
  <c r="C7662" i="33"/>
  <c r="H7662" i="33"/>
  <c r="I7662" i="33"/>
  <c r="L7662" i="33"/>
  <c r="O7662" i="33"/>
  <c r="Q7662" i="33"/>
  <c r="R7662" i="33"/>
  <c r="S7662" i="33"/>
  <c r="C7663" i="33"/>
  <c r="H7663" i="33"/>
  <c r="I7663" i="33"/>
  <c r="L7663" i="33"/>
  <c r="O7663" i="33"/>
  <c r="Q7663" i="33"/>
  <c r="R7663" i="33"/>
  <c r="S7663" i="33"/>
  <c r="C7664" i="33"/>
  <c r="H7664" i="33"/>
  <c r="I7664" i="33"/>
  <c r="L7664" i="33"/>
  <c r="O7664" i="33"/>
  <c r="Q7664" i="33"/>
  <c r="R7664" i="33"/>
  <c r="S7664" i="33"/>
  <c r="C7665" i="33"/>
  <c r="H7665" i="33"/>
  <c r="I7665" i="33"/>
  <c r="L7665" i="33"/>
  <c r="O7665" i="33"/>
  <c r="Q7665" i="33"/>
  <c r="R7665" i="33"/>
  <c r="S7665" i="33"/>
  <c r="C7666" i="33"/>
  <c r="H7666" i="33"/>
  <c r="I7666" i="33"/>
  <c r="L7666" i="33"/>
  <c r="O7666" i="33"/>
  <c r="Q7666" i="33"/>
  <c r="R7666" i="33"/>
  <c r="S7666" i="33"/>
  <c r="C7667" i="33"/>
  <c r="H7667" i="33"/>
  <c r="I7667" i="33"/>
  <c r="L7667" i="33"/>
  <c r="O7667" i="33"/>
  <c r="Q7667" i="33"/>
  <c r="R7667" i="33"/>
  <c r="S7667" i="33"/>
  <c r="C7668" i="33"/>
  <c r="H7668" i="33"/>
  <c r="I7668" i="33"/>
  <c r="L7668" i="33"/>
  <c r="O7668" i="33"/>
  <c r="Q7668" i="33"/>
  <c r="R7668" i="33"/>
  <c r="S7668" i="33"/>
  <c r="C7669" i="33"/>
  <c r="H7669" i="33"/>
  <c r="I7669" i="33"/>
  <c r="L7669" i="33"/>
  <c r="O7669" i="33"/>
  <c r="Q7669" i="33"/>
  <c r="R7669" i="33"/>
  <c r="S7669" i="33"/>
  <c r="C7670" i="33"/>
  <c r="H7670" i="33"/>
  <c r="I7670" i="33"/>
  <c r="L7670" i="33"/>
  <c r="O7670" i="33"/>
  <c r="Q7670" i="33"/>
  <c r="R7670" i="33"/>
  <c r="S7670" i="33"/>
  <c r="C7671" i="33"/>
  <c r="H7671" i="33"/>
  <c r="I7671" i="33"/>
  <c r="L7671" i="33"/>
  <c r="O7671" i="33"/>
  <c r="Q7671" i="33"/>
  <c r="R7671" i="33"/>
  <c r="S7671" i="33"/>
  <c r="C7672" i="33"/>
  <c r="H7672" i="33"/>
  <c r="I7672" i="33"/>
  <c r="L7672" i="33"/>
  <c r="O7672" i="33"/>
  <c r="Q7672" i="33"/>
  <c r="R7672" i="33"/>
  <c r="S7672" i="33"/>
  <c r="C7673" i="33"/>
  <c r="H7673" i="33"/>
  <c r="I7673" i="33"/>
  <c r="L7673" i="33"/>
  <c r="O7673" i="33"/>
  <c r="Q7673" i="33"/>
  <c r="R7673" i="33"/>
  <c r="S7673" i="33"/>
  <c r="C7674" i="33"/>
  <c r="H7674" i="33"/>
  <c r="I7674" i="33"/>
  <c r="L7674" i="33"/>
  <c r="O7674" i="33"/>
  <c r="Q7674" i="33"/>
  <c r="R7674" i="33"/>
  <c r="S7674" i="33"/>
  <c r="C7675" i="33"/>
  <c r="H7675" i="33"/>
  <c r="I7675" i="33"/>
  <c r="L7675" i="33"/>
  <c r="O7675" i="33"/>
  <c r="Q7675" i="33"/>
  <c r="R7675" i="33"/>
  <c r="S7675" i="33"/>
  <c r="C7676" i="33"/>
  <c r="H7676" i="33"/>
  <c r="I7676" i="33"/>
  <c r="L7676" i="33"/>
  <c r="O7676" i="33"/>
  <c r="Q7676" i="33"/>
  <c r="R7676" i="33"/>
  <c r="S7676" i="33"/>
  <c r="C7677" i="33"/>
  <c r="H7677" i="33"/>
  <c r="I7677" i="33"/>
  <c r="L7677" i="33"/>
  <c r="O7677" i="33"/>
  <c r="Q7677" i="33"/>
  <c r="R7677" i="33"/>
  <c r="S7677" i="33"/>
  <c r="C7678" i="33"/>
  <c r="H7678" i="33"/>
  <c r="I7678" i="33"/>
  <c r="L7678" i="33"/>
  <c r="O7678" i="33"/>
  <c r="Q7678" i="33"/>
  <c r="R7678" i="33"/>
  <c r="S7678" i="33"/>
  <c r="C7679" i="33"/>
  <c r="H7679" i="33"/>
  <c r="I7679" i="33"/>
  <c r="L7679" i="33"/>
  <c r="O7679" i="33"/>
  <c r="Q7679" i="33"/>
  <c r="R7679" i="33"/>
  <c r="S7679" i="33"/>
  <c r="C7680" i="33"/>
  <c r="H7680" i="33"/>
  <c r="I7680" i="33"/>
  <c r="L7680" i="33"/>
  <c r="O7680" i="33"/>
  <c r="Q7680" i="33"/>
  <c r="R7680" i="33"/>
  <c r="S7680" i="33"/>
  <c r="C7681" i="33"/>
  <c r="H7681" i="33"/>
  <c r="I7681" i="33"/>
  <c r="L7681" i="33"/>
  <c r="O7681" i="33"/>
  <c r="Q7681" i="33"/>
  <c r="R7681" i="33"/>
  <c r="S7681" i="33"/>
  <c r="C7682" i="33"/>
  <c r="H7682" i="33"/>
  <c r="I7682" i="33"/>
  <c r="L7682" i="33"/>
  <c r="O7682" i="33"/>
  <c r="Q7682" i="33"/>
  <c r="R7682" i="33"/>
  <c r="S7682" i="33"/>
  <c r="C7683" i="33"/>
  <c r="H7683" i="33"/>
  <c r="I7683" i="33"/>
  <c r="L7683" i="33"/>
  <c r="O7683" i="33"/>
  <c r="Q7683" i="33"/>
  <c r="R7683" i="33"/>
  <c r="S7683" i="33"/>
  <c r="C7684" i="33"/>
  <c r="H7684" i="33"/>
  <c r="I7684" i="33"/>
  <c r="L7684" i="33"/>
  <c r="O7684" i="33"/>
  <c r="Q7684" i="33"/>
  <c r="R7684" i="33"/>
  <c r="S7684" i="33"/>
  <c r="C7685" i="33"/>
  <c r="H7685" i="33"/>
  <c r="I7685" i="33"/>
  <c r="L7685" i="33"/>
  <c r="O7685" i="33"/>
  <c r="Q7685" i="33"/>
  <c r="R7685" i="33"/>
  <c r="S7685" i="33"/>
  <c r="C7686" i="33"/>
  <c r="H7686" i="33"/>
  <c r="I7686" i="33"/>
  <c r="L7686" i="33"/>
  <c r="O7686" i="33"/>
  <c r="Q7686" i="33"/>
  <c r="R7686" i="33"/>
  <c r="S7686" i="33"/>
  <c r="C7687" i="33"/>
  <c r="H7687" i="33"/>
  <c r="I7687" i="33"/>
  <c r="L7687" i="33"/>
  <c r="O7687" i="33"/>
  <c r="Q7687" i="33"/>
  <c r="R7687" i="33"/>
  <c r="S7687" i="33"/>
  <c r="C7688" i="33"/>
  <c r="H7688" i="33"/>
  <c r="I7688" i="33"/>
  <c r="L7688" i="33"/>
  <c r="O7688" i="33"/>
  <c r="Q7688" i="33"/>
  <c r="R7688" i="33"/>
  <c r="S7688" i="33"/>
  <c r="C7689" i="33"/>
  <c r="H7689" i="33"/>
  <c r="I7689" i="33"/>
  <c r="L7689" i="33"/>
  <c r="O7689" i="33"/>
  <c r="Q7689" i="33"/>
  <c r="R7689" i="33"/>
  <c r="S7689" i="33"/>
  <c r="C7690" i="33"/>
  <c r="H7690" i="33"/>
  <c r="I7690" i="33"/>
  <c r="L7690" i="33"/>
  <c r="O7690" i="33"/>
  <c r="Q7690" i="33"/>
  <c r="R7690" i="33"/>
  <c r="S7690" i="33"/>
  <c r="C7691" i="33"/>
  <c r="H7691" i="33"/>
  <c r="I7691" i="33"/>
  <c r="L7691" i="33"/>
  <c r="O7691" i="33"/>
  <c r="Q7691" i="33"/>
  <c r="R7691" i="33"/>
  <c r="S7691" i="33"/>
  <c r="C7692" i="33"/>
  <c r="H7692" i="33"/>
  <c r="I7692" i="33"/>
  <c r="L7692" i="33"/>
  <c r="O7692" i="33"/>
  <c r="Q7692" i="33"/>
  <c r="R7692" i="33"/>
  <c r="S7692" i="33"/>
  <c r="C7693" i="33"/>
  <c r="H7693" i="33"/>
  <c r="I7693" i="33"/>
  <c r="L7693" i="33"/>
  <c r="O7693" i="33"/>
  <c r="Q7693" i="33"/>
  <c r="R7693" i="33"/>
  <c r="S7693" i="33"/>
  <c r="C7694" i="33"/>
  <c r="H7694" i="33"/>
  <c r="I7694" i="33"/>
  <c r="L7694" i="33"/>
  <c r="O7694" i="33"/>
  <c r="Q7694" i="33"/>
  <c r="R7694" i="33"/>
  <c r="S7694" i="33"/>
  <c r="C7695" i="33"/>
  <c r="H7695" i="33"/>
  <c r="I7695" i="33"/>
  <c r="L7695" i="33"/>
  <c r="O7695" i="33"/>
  <c r="Q7695" i="33"/>
  <c r="R7695" i="33"/>
  <c r="S7695" i="33"/>
  <c r="C7696" i="33"/>
  <c r="H7696" i="33"/>
  <c r="I7696" i="33"/>
  <c r="L7696" i="33"/>
  <c r="O7696" i="33"/>
  <c r="Q7696" i="33"/>
  <c r="R7696" i="33"/>
  <c r="S7696" i="33"/>
  <c r="C7697" i="33"/>
  <c r="H7697" i="33"/>
  <c r="I7697" i="33"/>
  <c r="L7697" i="33"/>
  <c r="O7697" i="33"/>
  <c r="Q7697" i="33"/>
  <c r="R7697" i="33"/>
  <c r="S7697" i="33"/>
  <c r="C7698" i="33"/>
  <c r="H7698" i="33"/>
  <c r="I7698" i="33"/>
  <c r="L7698" i="33"/>
  <c r="O7698" i="33"/>
  <c r="Q7698" i="33"/>
  <c r="R7698" i="33"/>
  <c r="S7698" i="33"/>
  <c r="C7699" i="33"/>
  <c r="H7699" i="33"/>
  <c r="I7699" i="33"/>
  <c r="L7699" i="33"/>
  <c r="O7699" i="33"/>
  <c r="Q7699" i="33"/>
  <c r="R7699" i="33"/>
  <c r="S7699" i="33"/>
  <c r="C7700" i="33"/>
  <c r="H7700" i="33"/>
  <c r="I7700" i="33"/>
  <c r="L7700" i="33"/>
  <c r="O7700" i="33"/>
  <c r="Q7700" i="33"/>
  <c r="R7700" i="33"/>
  <c r="S7700" i="33"/>
  <c r="C7701" i="33"/>
  <c r="H7701" i="33"/>
  <c r="I7701" i="33"/>
  <c r="L7701" i="33"/>
  <c r="O7701" i="33"/>
  <c r="Q7701" i="33"/>
  <c r="R7701" i="33"/>
  <c r="S7701" i="33"/>
  <c r="C7702" i="33"/>
  <c r="H7702" i="33"/>
  <c r="I7702" i="33"/>
  <c r="L7702" i="33"/>
  <c r="O7702" i="33"/>
  <c r="Q7702" i="33"/>
  <c r="R7702" i="33"/>
  <c r="S7702" i="33"/>
  <c r="C7703" i="33"/>
  <c r="H7703" i="33"/>
  <c r="I7703" i="33"/>
  <c r="L7703" i="33"/>
  <c r="O7703" i="33"/>
  <c r="Q7703" i="33"/>
  <c r="R7703" i="33"/>
  <c r="S7703" i="33"/>
  <c r="C7704" i="33"/>
  <c r="H7704" i="33"/>
  <c r="I7704" i="33"/>
  <c r="L7704" i="33"/>
  <c r="O7704" i="33"/>
  <c r="Q7704" i="33"/>
  <c r="R7704" i="33"/>
  <c r="S7704" i="33"/>
  <c r="C7705" i="33"/>
  <c r="H7705" i="33"/>
  <c r="I7705" i="33"/>
  <c r="L7705" i="33"/>
  <c r="O7705" i="33"/>
  <c r="Q7705" i="33"/>
  <c r="R7705" i="33"/>
  <c r="S7705" i="33"/>
  <c r="C7706" i="33"/>
  <c r="H7706" i="33"/>
  <c r="I7706" i="33"/>
  <c r="L7706" i="33"/>
  <c r="O7706" i="33"/>
  <c r="Q7706" i="33"/>
  <c r="R7706" i="33"/>
  <c r="S7706" i="33"/>
  <c r="C7707" i="33"/>
  <c r="H7707" i="33"/>
  <c r="I7707" i="33"/>
  <c r="L7707" i="33"/>
  <c r="O7707" i="33"/>
  <c r="Q7707" i="33"/>
  <c r="R7707" i="33"/>
  <c r="S7707" i="33"/>
  <c r="C7708" i="33"/>
  <c r="H7708" i="33"/>
  <c r="I7708" i="33"/>
  <c r="L7708" i="33"/>
  <c r="O7708" i="33"/>
  <c r="Q7708" i="33"/>
  <c r="R7708" i="33"/>
  <c r="S7708" i="33"/>
  <c r="C7709" i="33"/>
  <c r="H7709" i="33"/>
  <c r="I7709" i="33"/>
  <c r="L7709" i="33"/>
  <c r="O7709" i="33"/>
  <c r="Q7709" i="33"/>
  <c r="R7709" i="33"/>
  <c r="S7709" i="33"/>
  <c r="C7710" i="33"/>
  <c r="H7710" i="33"/>
  <c r="I7710" i="33"/>
  <c r="L7710" i="33"/>
  <c r="O7710" i="33"/>
  <c r="Q7710" i="33"/>
  <c r="R7710" i="33"/>
  <c r="S7710" i="33"/>
  <c r="C7711" i="33"/>
  <c r="H7711" i="33"/>
  <c r="I7711" i="33"/>
  <c r="L7711" i="33"/>
  <c r="O7711" i="33"/>
  <c r="Q7711" i="33"/>
  <c r="R7711" i="33"/>
  <c r="S7711" i="33"/>
  <c r="C7712" i="33"/>
  <c r="H7712" i="33"/>
  <c r="I7712" i="33"/>
  <c r="L7712" i="33"/>
  <c r="O7712" i="33"/>
  <c r="Q7712" i="33"/>
  <c r="R7712" i="33"/>
  <c r="S7712" i="33"/>
  <c r="C7713" i="33"/>
  <c r="H7713" i="33"/>
  <c r="I7713" i="33"/>
  <c r="L7713" i="33"/>
  <c r="O7713" i="33"/>
  <c r="Q7713" i="33"/>
  <c r="R7713" i="33"/>
  <c r="S7713" i="33"/>
  <c r="C7714" i="33"/>
  <c r="H7714" i="33"/>
  <c r="I7714" i="33"/>
  <c r="L7714" i="33"/>
  <c r="O7714" i="33"/>
  <c r="Q7714" i="33"/>
  <c r="R7714" i="33"/>
  <c r="S7714" i="33"/>
  <c r="C7715" i="33"/>
  <c r="H7715" i="33"/>
  <c r="I7715" i="33"/>
  <c r="L7715" i="33"/>
  <c r="O7715" i="33"/>
  <c r="Q7715" i="33"/>
  <c r="R7715" i="33"/>
  <c r="S7715" i="33"/>
  <c r="C7716" i="33"/>
  <c r="H7716" i="33"/>
  <c r="I7716" i="33"/>
  <c r="L7716" i="33"/>
  <c r="O7716" i="33"/>
  <c r="Q7716" i="33"/>
  <c r="R7716" i="33"/>
  <c r="S7716" i="33"/>
  <c r="C7717" i="33"/>
  <c r="H7717" i="33"/>
  <c r="I7717" i="33"/>
  <c r="L7717" i="33"/>
  <c r="O7717" i="33"/>
  <c r="Q7717" i="33"/>
  <c r="R7717" i="33"/>
  <c r="S7717" i="33"/>
  <c r="C7718" i="33"/>
  <c r="H7718" i="33"/>
  <c r="I7718" i="33"/>
  <c r="L7718" i="33"/>
  <c r="O7718" i="33"/>
  <c r="Q7718" i="33"/>
  <c r="R7718" i="33"/>
  <c r="S7718" i="33"/>
  <c r="C7719" i="33"/>
  <c r="H7719" i="33"/>
  <c r="I7719" i="33"/>
  <c r="L7719" i="33"/>
  <c r="O7719" i="33"/>
  <c r="Q7719" i="33"/>
  <c r="R7719" i="33"/>
  <c r="S7719" i="33"/>
  <c r="C7720" i="33"/>
  <c r="H7720" i="33"/>
  <c r="I7720" i="33"/>
  <c r="L7720" i="33"/>
  <c r="O7720" i="33"/>
  <c r="Q7720" i="33"/>
  <c r="R7720" i="33"/>
  <c r="S7720" i="33"/>
  <c r="C7721" i="33"/>
  <c r="H7721" i="33"/>
  <c r="I7721" i="33"/>
  <c r="L7721" i="33"/>
  <c r="O7721" i="33"/>
  <c r="Q7721" i="33"/>
  <c r="R7721" i="33"/>
  <c r="S7721" i="33"/>
  <c r="C7722" i="33"/>
  <c r="H7722" i="33"/>
  <c r="I7722" i="33"/>
  <c r="L7722" i="33"/>
  <c r="O7722" i="33"/>
  <c r="Q7722" i="33"/>
  <c r="R7722" i="33"/>
  <c r="S7722" i="33"/>
  <c r="C7723" i="33"/>
  <c r="H7723" i="33"/>
  <c r="I7723" i="33"/>
  <c r="L7723" i="33"/>
  <c r="O7723" i="33"/>
  <c r="Q7723" i="33"/>
  <c r="R7723" i="33"/>
  <c r="S7723" i="33"/>
  <c r="C7724" i="33"/>
  <c r="H7724" i="33"/>
  <c r="I7724" i="33"/>
  <c r="L7724" i="33"/>
  <c r="O7724" i="33"/>
  <c r="Q7724" i="33"/>
  <c r="R7724" i="33"/>
  <c r="S7724" i="33"/>
  <c r="C7725" i="33"/>
  <c r="H7725" i="33"/>
  <c r="I7725" i="33"/>
  <c r="L7725" i="33"/>
  <c r="O7725" i="33"/>
  <c r="Q7725" i="33"/>
  <c r="R7725" i="33"/>
  <c r="S7725" i="33"/>
  <c r="C7726" i="33"/>
  <c r="H7726" i="33"/>
  <c r="I7726" i="33"/>
  <c r="L7726" i="33"/>
  <c r="O7726" i="33"/>
  <c r="Q7726" i="33"/>
  <c r="R7726" i="33"/>
  <c r="S7726" i="33"/>
  <c r="C7727" i="33"/>
  <c r="H7727" i="33"/>
  <c r="I7727" i="33"/>
  <c r="L7727" i="33"/>
  <c r="O7727" i="33"/>
  <c r="Q7727" i="33"/>
  <c r="R7727" i="33"/>
  <c r="S7727" i="33"/>
  <c r="C7728" i="33"/>
  <c r="H7728" i="33"/>
  <c r="I7728" i="33"/>
  <c r="L7728" i="33"/>
  <c r="O7728" i="33"/>
  <c r="Q7728" i="33"/>
  <c r="R7728" i="33"/>
  <c r="S7728" i="33"/>
  <c r="C7729" i="33"/>
  <c r="H7729" i="33"/>
  <c r="I7729" i="33"/>
  <c r="L7729" i="33"/>
  <c r="O7729" i="33"/>
  <c r="Q7729" i="33"/>
  <c r="R7729" i="33"/>
  <c r="S7729" i="33"/>
  <c r="C7730" i="33"/>
  <c r="H7730" i="33"/>
  <c r="I7730" i="33"/>
  <c r="L7730" i="33"/>
  <c r="O7730" i="33"/>
  <c r="Q7730" i="33"/>
  <c r="R7730" i="33"/>
  <c r="S7730" i="33"/>
  <c r="C7731" i="33"/>
  <c r="H7731" i="33"/>
  <c r="I7731" i="33"/>
  <c r="L7731" i="33"/>
  <c r="O7731" i="33"/>
  <c r="Q7731" i="33"/>
  <c r="R7731" i="33"/>
  <c r="S7731" i="33"/>
  <c r="C7732" i="33"/>
  <c r="H7732" i="33"/>
  <c r="I7732" i="33"/>
  <c r="L7732" i="33"/>
  <c r="O7732" i="33"/>
  <c r="Q7732" i="33"/>
  <c r="R7732" i="33"/>
  <c r="S7732" i="33"/>
  <c r="C7733" i="33"/>
  <c r="H7733" i="33"/>
  <c r="I7733" i="33"/>
  <c r="L7733" i="33"/>
  <c r="O7733" i="33"/>
  <c r="Q7733" i="33"/>
  <c r="R7733" i="33"/>
  <c r="S7733" i="33"/>
  <c r="C7734" i="33"/>
  <c r="H7734" i="33"/>
  <c r="I7734" i="33"/>
  <c r="L7734" i="33"/>
  <c r="O7734" i="33"/>
  <c r="Q7734" i="33"/>
  <c r="R7734" i="33"/>
  <c r="S7734" i="33"/>
  <c r="C7735" i="33"/>
  <c r="H7735" i="33"/>
  <c r="I7735" i="33"/>
  <c r="L7735" i="33"/>
  <c r="O7735" i="33"/>
  <c r="Q7735" i="33"/>
  <c r="R7735" i="33"/>
  <c r="S7735" i="33"/>
  <c r="C7736" i="33"/>
  <c r="H7736" i="33"/>
  <c r="I7736" i="33"/>
  <c r="L7736" i="33"/>
  <c r="O7736" i="33"/>
  <c r="Q7736" i="33"/>
  <c r="R7736" i="33"/>
  <c r="S7736" i="33"/>
  <c r="C7737" i="33"/>
  <c r="H7737" i="33"/>
  <c r="I7737" i="33"/>
  <c r="L7737" i="33"/>
  <c r="O7737" i="33"/>
  <c r="Q7737" i="33"/>
  <c r="R7737" i="33"/>
  <c r="S7737" i="33"/>
  <c r="C7738" i="33"/>
  <c r="H7738" i="33"/>
  <c r="I7738" i="33"/>
  <c r="L7738" i="33"/>
  <c r="O7738" i="33"/>
  <c r="Q7738" i="33"/>
  <c r="R7738" i="33"/>
  <c r="S7738" i="33"/>
  <c r="C7739" i="33"/>
  <c r="H7739" i="33"/>
  <c r="I7739" i="33"/>
  <c r="L7739" i="33"/>
  <c r="O7739" i="33"/>
  <c r="Q7739" i="33"/>
  <c r="R7739" i="33"/>
  <c r="S7739" i="33"/>
  <c r="C7740" i="33"/>
  <c r="H7740" i="33"/>
  <c r="I7740" i="33"/>
  <c r="L7740" i="33"/>
  <c r="O7740" i="33"/>
  <c r="Q7740" i="33"/>
  <c r="R7740" i="33"/>
  <c r="S7740" i="33"/>
  <c r="C7741" i="33"/>
  <c r="H7741" i="33"/>
  <c r="I7741" i="33"/>
  <c r="L7741" i="33"/>
  <c r="O7741" i="33"/>
  <c r="Q7741" i="33"/>
  <c r="R7741" i="33"/>
  <c r="S7741" i="33"/>
  <c r="C7742" i="33"/>
  <c r="H7742" i="33"/>
  <c r="I7742" i="33"/>
  <c r="L7742" i="33"/>
  <c r="O7742" i="33"/>
  <c r="Q7742" i="33"/>
  <c r="R7742" i="33"/>
  <c r="S7742" i="33"/>
  <c r="C7743" i="33"/>
  <c r="H7743" i="33"/>
  <c r="I7743" i="33"/>
  <c r="L7743" i="33"/>
  <c r="O7743" i="33"/>
  <c r="Q7743" i="33"/>
  <c r="R7743" i="33"/>
  <c r="S7743" i="33"/>
  <c r="C7744" i="33"/>
  <c r="H7744" i="33"/>
  <c r="I7744" i="33"/>
  <c r="L7744" i="33"/>
  <c r="O7744" i="33"/>
  <c r="Q7744" i="33"/>
  <c r="R7744" i="33"/>
  <c r="S7744" i="33"/>
  <c r="C7745" i="33"/>
  <c r="H7745" i="33"/>
  <c r="I7745" i="33"/>
  <c r="L7745" i="33"/>
  <c r="O7745" i="33"/>
  <c r="Q7745" i="33"/>
  <c r="R7745" i="33"/>
  <c r="S7745" i="33"/>
  <c r="C7746" i="33"/>
  <c r="H7746" i="33"/>
  <c r="I7746" i="33"/>
  <c r="L7746" i="33"/>
  <c r="O7746" i="33"/>
  <c r="Q7746" i="33"/>
  <c r="R7746" i="33"/>
  <c r="S7746" i="33"/>
  <c r="C7747" i="33"/>
  <c r="H7747" i="33"/>
  <c r="I7747" i="33"/>
  <c r="L7747" i="33"/>
  <c r="O7747" i="33"/>
  <c r="Q7747" i="33"/>
  <c r="R7747" i="33"/>
  <c r="S7747" i="33"/>
  <c r="C7748" i="33"/>
  <c r="H7748" i="33"/>
  <c r="I7748" i="33"/>
  <c r="L7748" i="33"/>
  <c r="O7748" i="33"/>
  <c r="Q7748" i="33"/>
  <c r="R7748" i="33"/>
  <c r="S7748" i="33"/>
  <c r="C7749" i="33"/>
  <c r="H7749" i="33"/>
  <c r="I7749" i="33"/>
  <c r="L7749" i="33"/>
  <c r="O7749" i="33"/>
  <c r="Q7749" i="33"/>
  <c r="R7749" i="33"/>
  <c r="S7749" i="33"/>
  <c r="C7750" i="33"/>
  <c r="H7750" i="33"/>
  <c r="I7750" i="33"/>
  <c r="L7750" i="33"/>
  <c r="O7750" i="33"/>
  <c r="Q7750" i="33"/>
  <c r="R7750" i="33"/>
  <c r="S7750" i="33"/>
  <c r="C7751" i="33"/>
  <c r="H7751" i="33"/>
  <c r="I7751" i="33"/>
  <c r="L7751" i="33"/>
  <c r="O7751" i="33"/>
  <c r="Q7751" i="33"/>
  <c r="R7751" i="33"/>
  <c r="S7751" i="33"/>
  <c r="C7752" i="33"/>
  <c r="H7752" i="33"/>
  <c r="I7752" i="33"/>
  <c r="L7752" i="33"/>
  <c r="O7752" i="33"/>
  <c r="Q7752" i="33"/>
  <c r="R7752" i="33"/>
  <c r="S7752" i="33"/>
  <c r="C7753" i="33"/>
  <c r="H7753" i="33"/>
  <c r="I7753" i="33"/>
  <c r="L7753" i="33"/>
  <c r="O7753" i="33"/>
  <c r="Q7753" i="33"/>
  <c r="R7753" i="33"/>
  <c r="S7753" i="33"/>
  <c r="C7754" i="33"/>
  <c r="H7754" i="33"/>
  <c r="I7754" i="33"/>
  <c r="L7754" i="33"/>
  <c r="O7754" i="33"/>
  <c r="Q7754" i="33"/>
  <c r="R7754" i="33"/>
  <c r="S7754" i="33"/>
  <c r="C7755" i="33"/>
  <c r="H7755" i="33"/>
  <c r="I7755" i="33"/>
  <c r="L7755" i="33"/>
  <c r="O7755" i="33"/>
  <c r="Q7755" i="33"/>
  <c r="R7755" i="33"/>
  <c r="S7755" i="33"/>
  <c r="C7756" i="33"/>
  <c r="H7756" i="33"/>
  <c r="I7756" i="33"/>
  <c r="L7756" i="33"/>
  <c r="O7756" i="33"/>
  <c r="Q7756" i="33"/>
  <c r="R7756" i="33"/>
  <c r="S7756" i="33"/>
  <c r="C7757" i="33"/>
  <c r="H7757" i="33"/>
  <c r="I7757" i="33"/>
  <c r="L7757" i="33"/>
  <c r="O7757" i="33"/>
  <c r="Q7757" i="33"/>
  <c r="R7757" i="33"/>
  <c r="S7757" i="33"/>
  <c r="C7758" i="33"/>
  <c r="H7758" i="33"/>
  <c r="I7758" i="33"/>
  <c r="L7758" i="33"/>
  <c r="O7758" i="33"/>
  <c r="Q7758" i="33"/>
  <c r="R7758" i="33"/>
  <c r="S7758" i="33"/>
  <c r="C7759" i="33"/>
  <c r="H7759" i="33"/>
  <c r="I7759" i="33"/>
  <c r="L7759" i="33"/>
  <c r="O7759" i="33"/>
  <c r="Q7759" i="33"/>
  <c r="R7759" i="33"/>
  <c r="S7759" i="33"/>
  <c r="C7760" i="33"/>
  <c r="H7760" i="33"/>
  <c r="I7760" i="33"/>
  <c r="L7760" i="33"/>
  <c r="O7760" i="33"/>
  <c r="Q7760" i="33"/>
  <c r="R7760" i="33"/>
  <c r="S7760" i="33"/>
  <c r="C7761" i="33"/>
  <c r="H7761" i="33"/>
  <c r="I7761" i="33"/>
  <c r="L7761" i="33"/>
  <c r="O7761" i="33"/>
  <c r="Q7761" i="33"/>
  <c r="R7761" i="33"/>
  <c r="S7761" i="33"/>
  <c r="C7762" i="33"/>
  <c r="H7762" i="33"/>
  <c r="I7762" i="33"/>
  <c r="L7762" i="33"/>
  <c r="O7762" i="33"/>
  <c r="Q7762" i="33"/>
  <c r="R7762" i="33"/>
  <c r="S7762" i="33"/>
  <c r="C7763" i="33"/>
  <c r="H7763" i="33"/>
  <c r="I7763" i="33"/>
  <c r="L7763" i="33"/>
  <c r="O7763" i="33"/>
  <c r="Q7763" i="33"/>
  <c r="R7763" i="33"/>
  <c r="S7763" i="33"/>
  <c r="C7764" i="33"/>
  <c r="H7764" i="33"/>
  <c r="I7764" i="33"/>
  <c r="L7764" i="33"/>
  <c r="O7764" i="33"/>
  <c r="Q7764" i="33"/>
  <c r="R7764" i="33"/>
  <c r="S7764" i="33"/>
  <c r="C7765" i="33"/>
  <c r="H7765" i="33"/>
  <c r="I7765" i="33"/>
  <c r="L7765" i="33"/>
  <c r="O7765" i="33"/>
  <c r="Q7765" i="33"/>
  <c r="R7765" i="33"/>
  <c r="S7765" i="33"/>
  <c r="C7766" i="33"/>
  <c r="H7766" i="33"/>
  <c r="I7766" i="33"/>
  <c r="L7766" i="33"/>
  <c r="O7766" i="33"/>
  <c r="Q7766" i="33"/>
  <c r="R7766" i="33"/>
  <c r="S7766" i="33"/>
  <c r="C7767" i="33"/>
  <c r="H7767" i="33"/>
  <c r="I7767" i="33"/>
  <c r="L7767" i="33"/>
  <c r="O7767" i="33"/>
  <c r="Q7767" i="33"/>
  <c r="R7767" i="33"/>
  <c r="S7767" i="33"/>
  <c r="C7768" i="33"/>
  <c r="H7768" i="33"/>
  <c r="I7768" i="33"/>
  <c r="L7768" i="33"/>
  <c r="O7768" i="33"/>
  <c r="Q7768" i="33"/>
  <c r="R7768" i="33"/>
  <c r="S7768" i="33"/>
  <c r="C7769" i="33"/>
  <c r="H7769" i="33"/>
  <c r="I7769" i="33"/>
  <c r="L7769" i="33"/>
  <c r="O7769" i="33"/>
  <c r="Q7769" i="33"/>
  <c r="R7769" i="33"/>
  <c r="S7769" i="33"/>
  <c r="C7770" i="33"/>
  <c r="H7770" i="33"/>
  <c r="I7770" i="33"/>
  <c r="L7770" i="33"/>
  <c r="O7770" i="33"/>
  <c r="Q7770" i="33"/>
  <c r="R7770" i="33"/>
  <c r="S7770" i="33"/>
  <c r="C7771" i="33"/>
  <c r="H7771" i="33"/>
  <c r="I7771" i="33"/>
  <c r="L7771" i="33"/>
  <c r="O7771" i="33"/>
  <c r="Q7771" i="33"/>
  <c r="R7771" i="33"/>
  <c r="S7771" i="33"/>
  <c r="C7772" i="33"/>
  <c r="H7772" i="33"/>
  <c r="I7772" i="33"/>
  <c r="L7772" i="33"/>
  <c r="O7772" i="33"/>
  <c r="Q7772" i="33"/>
  <c r="R7772" i="33"/>
  <c r="S7772" i="33"/>
  <c r="C7773" i="33"/>
  <c r="H7773" i="33"/>
  <c r="I7773" i="33"/>
  <c r="L7773" i="33"/>
  <c r="O7773" i="33"/>
  <c r="Q7773" i="33"/>
  <c r="R7773" i="33"/>
  <c r="S7773" i="33"/>
  <c r="C7774" i="33"/>
  <c r="H7774" i="33"/>
  <c r="I7774" i="33"/>
  <c r="L7774" i="33"/>
  <c r="O7774" i="33"/>
  <c r="Q7774" i="33"/>
  <c r="R7774" i="33"/>
  <c r="S7774" i="33"/>
  <c r="C7775" i="33"/>
  <c r="H7775" i="33"/>
  <c r="I7775" i="33"/>
  <c r="L7775" i="33"/>
  <c r="O7775" i="33"/>
  <c r="Q7775" i="33"/>
  <c r="R7775" i="33"/>
  <c r="S7775" i="33"/>
  <c r="C7776" i="33"/>
  <c r="H7776" i="33"/>
  <c r="I7776" i="33"/>
  <c r="L7776" i="33"/>
  <c r="O7776" i="33"/>
  <c r="Q7776" i="33"/>
  <c r="R7776" i="33"/>
  <c r="S7776" i="33"/>
  <c r="C7777" i="33"/>
  <c r="H7777" i="33"/>
  <c r="I7777" i="33"/>
  <c r="L7777" i="33"/>
  <c r="O7777" i="33"/>
  <c r="Q7777" i="33"/>
  <c r="R7777" i="33"/>
  <c r="S7777" i="33"/>
  <c r="C7778" i="33"/>
  <c r="H7778" i="33"/>
  <c r="I7778" i="33"/>
  <c r="L7778" i="33"/>
  <c r="O7778" i="33"/>
  <c r="Q7778" i="33"/>
  <c r="R7778" i="33"/>
  <c r="S7778" i="33"/>
  <c r="C7779" i="33"/>
  <c r="H7779" i="33"/>
  <c r="I7779" i="33"/>
  <c r="L7779" i="33"/>
  <c r="O7779" i="33"/>
  <c r="Q7779" i="33"/>
  <c r="R7779" i="33"/>
  <c r="S7779" i="33"/>
  <c r="C7780" i="33"/>
  <c r="H7780" i="33"/>
  <c r="I7780" i="33"/>
  <c r="L7780" i="33"/>
  <c r="O7780" i="33"/>
  <c r="Q7780" i="33"/>
  <c r="R7780" i="33"/>
  <c r="S7780" i="33"/>
  <c r="C7781" i="33"/>
  <c r="H7781" i="33"/>
  <c r="I7781" i="33"/>
  <c r="L7781" i="33"/>
  <c r="O7781" i="33"/>
  <c r="Q7781" i="33"/>
  <c r="R7781" i="33"/>
  <c r="S7781" i="33"/>
  <c r="C7782" i="33"/>
  <c r="H7782" i="33"/>
  <c r="I7782" i="33"/>
  <c r="L7782" i="33"/>
  <c r="O7782" i="33"/>
  <c r="Q7782" i="33"/>
  <c r="R7782" i="33"/>
  <c r="S7782" i="33"/>
  <c r="C7783" i="33"/>
  <c r="H7783" i="33"/>
  <c r="I7783" i="33"/>
  <c r="L7783" i="33"/>
  <c r="O7783" i="33"/>
  <c r="Q7783" i="33"/>
  <c r="R7783" i="33"/>
  <c r="S7783" i="33"/>
  <c r="C7784" i="33"/>
  <c r="H7784" i="33"/>
  <c r="I7784" i="33"/>
  <c r="L7784" i="33"/>
  <c r="O7784" i="33"/>
  <c r="Q7784" i="33"/>
  <c r="R7784" i="33"/>
  <c r="S7784" i="33"/>
  <c r="C7785" i="33"/>
  <c r="H7785" i="33"/>
  <c r="I7785" i="33"/>
  <c r="L7785" i="33"/>
  <c r="O7785" i="33"/>
  <c r="Q7785" i="33"/>
  <c r="R7785" i="33"/>
  <c r="S7785" i="33"/>
  <c r="C7786" i="33"/>
  <c r="H7786" i="33"/>
  <c r="I7786" i="33"/>
  <c r="L7786" i="33"/>
  <c r="O7786" i="33"/>
  <c r="Q7786" i="33"/>
  <c r="R7786" i="33"/>
  <c r="S7786" i="33"/>
  <c r="C7787" i="33"/>
  <c r="H7787" i="33"/>
  <c r="I7787" i="33"/>
  <c r="L7787" i="33"/>
  <c r="O7787" i="33"/>
  <c r="Q7787" i="33"/>
  <c r="R7787" i="33"/>
  <c r="S7787" i="33"/>
  <c r="C7788" i="33"/>
  <c r="H7788" i="33"/>
  <c r="I7788" i="33"/>
  <c r="L7788" i="33"/>
  <c r="O7788" i="33"/>
  <c r="Q7788" i="33"/>
  <c r="R7788" i="33"/>
  <c r="S7788" i="33"/>
  <c r="C7789" i="33"/>
  <c r="H7789" i="33"/>
  <c r="I7789" i="33"/>
  <c r="L7789" i="33"/>
  <c r="O7789" i="33"/>
  <c r="Q7789" i="33"/>
  <c r="R7789" i="33"/>
  <c r="S7789" i="33"/>
  <c r="C7790" i="33"/>
  <c r="H7790" i="33"/>
  <c r="I7790" i="33"/>
  <c r="L7790" i="33"/>
  <c r="O7790" i="33"/>
  <c r="Q7790" i="33"/>
  <c r="R7790" i="33"/>
  <c r="S7790" i="33"/>
  <c r="C7791" i="33"/>
  <c r="H7791" i="33"/>
  <c r="I7791" i="33"/>
  <c r="L7791" i="33"/>
  <c r="O7791" i="33"/>
  <c r="Q7791" i="33"/>
  <c r="R7791" i="33"/>
  <c r="S7791" i="33"/>
  <c r="C7792" i="33"/>
  <c r="H7792" i="33"/>
  <c r="I7792" i="33"/>
  <c r="L7792" i="33"/>
  <c r="O7792" i="33"/>
  <c r="Q7792" i="33"/>
  <c r="R7792" i="33"/>
  <c r="S7792" i="33"/>
  <c r="C7793" i="33"/>
  <c r="H7793" i="33"/>
  <c r="I7793" i="33"/>
  <c r="L7793" i="33"/>
  <c r="O7793" i="33"/>
  <c r="Q7793" i="33"/>
  <c r="R7793" i="33"/>
  <c r="S7793" i="33"/>
  <c r="C7794" i="33"/>
  <c r="H7794" i="33"/>
  <c r="I7794" i="33"/>
  <c r="L7794" i="33"/>
  <c r="O7794" i="33"/>
  <c r="Q7794" i="33"/>
  <c r="R7794" i="33"/>
  <c r="S7794" i="33"/>
  <c r="C7795" i="33"/>
  <c r="H7795" i="33"/>
  <c r="I7795" i="33"/>
  <c r="L7795" i="33"/>
  <c r="O7795" i="33"/>
  <c r="Q7795" i="33"/>
  <c r="R7795" i="33"/>
  <c r="S7795" i="33"/>
  <c r="C7796" i="33"/>
  <c r="H7796" i="33"/>
  <c r="I7796" i="33"/>
  <c r="L7796" i="33"/>
  <c r="O7796" i="33"/>
  <c r="Q7796" i="33"/>
  <c r="R7796" i="33"/>
  <c r="S7796" i="33"/>
  <c r="C7797" i="33"/>
  <c r="H7797" i="33"/>
  <c r="I7797" i="33"/>
  <c r="L7797" i="33"/>
  <c r="O7797" i="33"/>
  <c r="Q7797" i="33"/>
  <c r="R7797" i="33"/>
  <c r="S7797" i="33"/>
  <c r="C7798" i="33"/>
  <c r="H7798" i="33"/>
  <c r="I7798" i="33"/>
  <c r="L7798" i="33"/>
  <c r="O7798" i="33"/>
  <c r="Q7798" i="33"/>
  <c r="R7798" i="33"/>
  <c r="S7798" i="33"/>
  <c r="C7799" i="33"/>
  <c r="H7799" i="33"/>
  <c r="I7799" i="33"/>
  <c r="L7799" i="33"/>
  <c r="O7799" i="33"/>
  <c r="Q7799" i="33"/>
  <c r="R7799" i="33"/>
  <c r="S7799" i="33"/>
  <c r="C7800" i="33"/>
  <c r="H7800" i="33"/>
  <c r="I7800" i="33"/>
  <c r="L7800" i="33"/>
  <c r="O7800" i="33"/>
  <c r="Q7800" i="33"/>
  <c r="R7800" i="33"/>
  <c r="S7800" i="33"/>
  <c r="C7801" i="33"/>
  <c r="H7801" i="33"/>
  <c r="I7801" i="33"/>
  <c r="L7801" i="33"/>
  <c r="O7801" i="33"/>
  <c r="Q7801" i="33"/>
  <c r="R7801" i="33"/>
  <c r="S7801" i="33"/>
  <c r="C7802" i="33"/>
  <c r="H7802" i="33"/>
  <c r="I7802" i="33"/>
  <c r="L7802" i="33"/>
  <c r="O7802" i="33"/>
  <c r="Q7802" i="33"/>
  <c r="R7802" i="33"/>
  <c r="S7802" i="33"/>
  <c r="C7803" i="33"/>
  <c r="H7803" i="33"/>
  <c r="I7803" i="33"/>
  <c r="L7803" i="33"/>
  <c r="O7803" i="33"/>
  <c r="Q7803" i="33"/>
  <c r="R7803" i="33"/>
  <c r="S7803" i="33"/>
  <c r="C7804" i="33"/>
  <c r="H7804" i="33"/>
  <c r="I7804" i="33"/>
  <c r="L7804" i="33"/>
  <c r="O7804" i="33"/>
  <c r="Q7804" i="33"/>
  <c r="R7804" i="33"/>
  <c r="S7804" i="33"/>
  <c r="C7805" i="33"/>
  <c r="H7805" i="33"/>
  <c r="I7805" i="33"/>
  <c r="L7805" i="33"/>
  <c r="O7805" i="33"/>
  <c r="Q7805" i="33"/>
  <c r="R7805" i="33"/>
  <c r="S7805" i="33"/>
  <c r="C7806" i="33"/>
  <c r="H7806" i="33"/>
  <c r="I7806" i="33"/>
  <c r="L7806" i="33"/>
  <c r="O7806" i="33"/>
  <c r="Q7806" i="33"/>
  <c r="R7806" i="33"/>
  <c r="S7806" i="33"/>
  <c r="C7807" i="33"/>
  <c r="H7807" i="33"/>
  <c r="I7807" i="33"/>
  <c r="L7807" i="33"/>
  <c r="O7807" i="33"/>
  <c r="Q7807" i="33"/>
  <c r="R7807" i="33"/>
  <c r="S7807" i="33"/>
  <c r="C7808" i="33"/>
  <c r="H7808" i="33"/>
  <c r="I7808" i="33"/>
  <c r="L7808" i="33"/>
  <c r="O7808" i="33"/>
  <c r="Q7808" i="33"/>
  <c r="R7808" i="33"/>
  <c r="S7808" i="33"/>
  <c r="C7809" i="33"/>
  <c r="H7809" i="33"/>
  <c r="I7809" i="33"/>
  <c r="L7809" i="33"/>
  <c r="O7809" i="33"/>
  <c r="Q7809" i="33"/>
  <c r="R7809" i="33"/>
  <c r="S7809" i="33"/>
  <c r="C7810" i="33"/>
  <c r="H7810" i="33"/>
  <c r="I7810" i="33"/>
  <c r="L7810" i="33"/>
  <c r="O7810" i="33"/>
  <c r="Q7810" i="33"/>
  <c r="R7810" i="33"/>
  <c r="S7810" i="33"/>
  <c r="C7811" i="33"/>
  <c r="H7811" i="33"/>
  <c r="I7811" i="33"/>
  <c r="L7811" i="33"/>
  <c r="O7811" i="33"/>
  <c r="Q7811" i="33"/>
  <c r="R7811" i="33"/>
  <c r="S7811" i="33"/>
  <c r="C7812" i="33"/>
  <c r="H7812" i="33"/>
  <c r="I7812" i="33"/>
  <c r="L7812" i="33"/>
  <c r="O7812" i="33"/>
  <c r="Q7812" i="33"/>
  <c r="R7812" i="33"/>
  <c r="S7812" i="33"/>
  <c r="C7813" i="33"/>
  <c r="H7813" i="33"/>
  <c r="I7813" i="33"/>
  <c r="L7813" i="33"/>
  <c r="O7813" i="33"/>
  <c r="Q7813" i="33"/>
  <c r="R7813" i="33"/>
  <c r="S7813" i="33"/>
  <c r="C7814" i="33"/>
  <c r="H7814" i="33"/>
  <c r="I7814" i="33"/>
  <c r="L7814" i="33"/>
  <c r="O7814" i="33"/>
  <c r="Q7814" i="33"/>
  <c r="R7814" i="33"/>
  <c r="S7814" i="33"/>
  <c r="C7815" i="33"/>
  <c r="H7815" i="33"/>
  <c r="I7815" i="33"/>
  <c r="L7815" i="33"/>
  <c r="O7815" i="33"/>
  <c r="Q7815" i="33"/>
  <c r="R7815" i="33"/>
  <c r="S7815" i="33"/>
  <c r="C7816" i="33"/>
  <c r="H7816" i="33"/>
  <c r="I7816" i="33"/>
  <c r="L7816" i="33"/>
  <c r="O7816" i="33"/>
  <c r="Q7816" i="33"/>
  <c r="R7816" i="33"/>
  <c r="S7816" i="33"/>
  <c r="C7817" i="33"/>
  <c r="H7817" i="33"/>
  <c r="I7817" i="33"/>
  <c r="L7817" i="33"/>
  <c r="O7817" i="33"/>
  <c r="Q7817" i="33"/>
  <c r="R7817" i="33"/>
  <c r="S7817" i="33"/>
  <c r="C7818" i="33"/>
  <c r="H7818" i="33"/>
  <c r="I7818" i="33"/>
  <c r="L7818" i="33"/>
  <c r="O7818" i="33"/>
  <c r="Q7818" i="33"/>
  <c r="R7818" i="33"/>
  <c r="S7818" i="33"/>
  <c r="C7819" i="33"/>
  <c r="H7819" i="33"/>
  <c r="I7819" i="33"/>
  <c r="L7819" i="33"/>
  <c r="O7819" i="33"/>
  <c r="Q7819" i="33"/>
  <c r="R7819" i="33"/>
  <c r="S7819" i="33"/>
  <c r="C7820" i="33"/>
  <c r="H7820" i="33"/>
  <c r="I7820" i="33"/>
  <c r="L7820" i="33"/>
  <c r="O7820" i="33"/>
  <c r="Q7820" i="33"/>
  <c r="R7820" i="33"/>
  <c r="S7820" i="33"/>
  <c r="C7821" i="33"/>
  <c r="H7821" i="33"/>
  <c r="I7821" i="33"/>
  <c r="L7821" i="33"/>
  <c r="O7821" i="33"/>
  <c r="Q7821" i="33"/>
  <c r="R7821" i="33"/>
  <c r="S7821" i="33"/>
  <c r="C7822" i="33"/>
  <c r="H7822" i="33"/>
  <c r="I7822" i="33"/>
  <c r="L7822" i="33"/>
  <c r="O7822" i="33"/>
  <c r="Q7822" i="33"/>
  <c r="R7822" i="33"/>
  <c r="S7822" i="33"/>
  <c r="C7823" i="33"/>
  <c r="H7823" i="33"/>
  <c r="I7823" i="33"/>
  <c r="L7823" i="33"/>
  <c r="O7823" i="33"/>
  <c r="Q7823" i="33"/>
  <c r="R7823" i="33"/>
  <c r="S7823" i="33"/>
  <c r="C7824" i="33"/>
  <c r="H7824" i="33"/>
  <c r="I7824" i="33"/>
  <c r="L7824" i="33"/>
  <c r="O7824" i="33"/>
  <c r="Q7824" i="33"/>
  <c r="R7824" i="33"/>
  <c r="S7824" i="33"/>
  <c r="C7825" i="33"/>
  <c r="H7825" i="33"/>
  <c r="I7825" i="33"/>
  <c r="L7825" i="33"/>
  <c r="O7825" i="33"/>
  <c r="Q7825" i="33"/>
  <c r="R7825" i="33"/>
  <c r="S7825" i="33"/>
  <c r="C7826" i="33"/>
  <c r="H7826" i="33"/>
  <c r="I7826" i="33"/>
  <c r="L7826" i="33"/>
  <c r="O7826" i="33"/>
  <c r="Q7826" i="33"/>
  <c r="R7826" i="33"/>
  <c r="S7826" i="33"/>
  <c r="C7827" i="33"/>
  <c r="H7827" i="33"/>
  <c r="I7827" i="33"/>
  <c r="L7827" i="33"/>
  <c r="O7827" i="33"/>
  <c r="Q7827" i="33"/>
  <c r="R7827" i="33"/>
  <c r="S7827" i="33"/>
  <c r="C7828" i="33"/>
  <c r="H7828" i="33"/>
  <c r="I7828" i="33"/>
  <c r="L7828" i="33"/>
  <c r="O7828" i="33"/>
  <c r="Q7828" i="33"/>
  <c r="R7828" i="33"/>
  <c r="S7828" i="33"/>
  <c r="C7829" i="33"/>
  <c r="H7829" i="33"/>
  <c r="I7829" i="33"/>
  <c r="L7829" i="33"/>
  <c r="O7829" i="33"/>
  <c r="Q7829" i="33"/>
  <c r="R7829" i="33"/>
  <c r="S7829" i="33"/>
  <c r="C7830" i="33"/>
  <c r="H7830" i="33"/>
  <c r="I7830" i="33"/>
  <c r="L7830" i="33"/>
  <c r="O7830" i="33"/>
  <c r="Q7830" i="33"/>
  <c r="R7830" i="33"/>
  <c r="S7830" i="33"/>
  <c r="C7831" i="33"/>
  <c r="H7831" i="33"/>
  <c r="I7831" i="33"/>
  <c r="L7831" i="33"/>
  <c r="O7831" i="33"/>
  <c r="Q7831" i="33"/>
  <c r="R7831" i="33"/>
  <c r="S7831" i="33"/>
  <c r="C7832" i="33"/>
  <c r="H7832" i="33"/>
  <c r="I7832" i="33"/>
  <c r="L7832" i="33"/>
  <c r="O7832" i="33"/>
  <c r="Q7832" i="33"/>
  <c r="R7832" i="33"/>
  <c r="S7832" i="33"/>
  <c r="C7833" i="33"/>
  <c r="H7833" i="33"/>
  <c r="I7833" i="33"/>
  <c r="L7833" i="33"/>
  <c r="O7833" i="33"/>
  <c r="Q7833" i="33"/>
  <c r="R7833" i="33"/>
  <c r="S7833" i="33"/>
  <c r="C7834" i="33"/>
  <c r="H7834" i="33"/>
  <c r="I7834" i="33"/>
  <c r="L7834" i="33"/>
  <c r="O7834" i="33"/>
  <c r="Q7834" i="33"/>
  <c r="R7834" i="33"/>
  <c r="S7834" i="33"/>
  <c r="C7835" i="33"/>
  <c r="H7835" i="33"/>
  <c r="I7835" i="33"/>
  <c r="L7835" i="33"/>
  <c r="O7835" i="33"/>
  <c r="Q7835" i="33"/>
  <c r="R7835" i="33"/>
  <c r="S7835" i="33"/>
  <c r="C7836" i="33"/>
  <c r="H7836" i="33"/>
  <c r="I7836" i="33"/>
  <c r="L7836" i="33"/>
  <c r="O7836" i="33"/>
  <c r="Q7836" i="33"/>
  <c r="R7836" i="33"/>
  <c r="S7836" i="33"/>
  <c r="C7837" i="33"/>
  <c r="H7837" i="33"/>
  <c r="I7837" i="33"/>
  <c r="L7837" i="33"/>
  <c r="O7837" i="33"/>
  <c r="Q7837" i="33"/>
  <c r="R7837" i="33"/>
  <c r="S7837" i="33"/>
  <c r="C7838" i="33"/>
  <c r="H7838" i="33"/>
  <c r="I7838" i="33"/>
  <c r="L7838" i="33"/>
  <c r="O7838" i="33"/>
  <c r="Q7838" i="33"/>
  <c r="R7838" i="33"/>
  <c r="S7838" i="33"/>
  <c r="C7839" i="33"/>
  <c r="H7839" i="33"/>
  <c r="I7839" i="33"/>
  <c r="L7839" i="33"/>
  <c r="O7839" i="33"/>
  <c r="Q7839" i="33"/>
  <c r="R7839" i="33"/>
  <c r="S7839" i="33"/>
  <c r="C7840" i="33"/>
  <c r="H7840" i="33"/>
  <c r="I7840" i="33"/>
  <c r="L7840" i="33"/>
  <c r="O7840" i="33"/>
  <c r="Q7840" i="33"/>
  <c r="R7840" i="33"/>
  <c r="S7840" i="33"/>
  <c r="C7841" i="33"/>
  <c r="H7841" i="33"/>
  <c r="I7841" i="33"/>
  <c r="L7841" i="33"/>
  <c r="O7841" i="33"/>
  <c r="Q7841" i="33"/>
  <c r="R7841" i="33"/>
  <c r="S7841" i="33"/>
  <c r="C7842" i="33"/>
  <c r="H7842" i="33"/>
  <c r="I7842" i="33"/>
  <c r="L7842" i="33"/>
  <c r="O7842" i="33"/>
  <c r="Q7842" i="33"/>
  <c r="R7842" i="33"/>
  <c r="S7842" i="33"/>
  <c r="C7843" i="33"/>
  <c r="H7843" i="33"/>
  <c r="I7843" i="33"/>
  <c r="L7843" i="33"/>
  <c r="O7843" i="33"/>
  <c r="Q7843" i="33"/>
  <c r="R7843" i="33"/>
  <c r="S7843" i="33"/>
  <c r="C7844" i="33"/>
  <c r="H7844" i="33"/>
  <c r="I7844" i="33"/>
  <c r="L7844" i="33"/>
  <c r="O7844" i="33"/>
  <c r="Q7844" i="33"/>
  <c r="R7844" i="33"/>
  <c r="S7844" i="33"/>
  <c r="C7845" i="33"/>
  <c r="H7845" i="33"/>
  <c r="I7845" i="33"/>
  <c r="L7845" i="33"/>
  <c r="O7845" i="33"/>
  <c r="Q7845" i="33"/>
  <c r="R7845" i="33"/>
  <c r="S7845" i="33"/>
  <c r="C7846" i="33"/>
  <c r="H7846" i="33"/>
  <c r="I7846" i="33"/>
  <c r="L7846" i="33"/>
  <c r="O7846" i="33"/>
  <c r="Q7846" i="33"/>
  <c r="R7846" i="33"/>
  <c r="S7846" i="33"/>
  <c r="C7847" i="33"/>
  <c r="H7847" i="33"/>
  <c r="I7847" i="33"/>
  <c r="L7847" i="33"/>
  <c r="O7847" i="33"/>
  <c r="Q7847" i="33"/>
  <c r="R7847" i="33"/>
  <c r="S7847" i="33"/>
  <c r="C7848" i="33"/>
  <c r="H7848" i="33"/>
  <c r="I7848" i="33"/>
  <c r="L7848" i="33"/>
  <c r="O7848" i="33"/>
  <c r="Q7848" i="33"/>
  <c r="R7848" i="33"/>
  <c r="S7848" i="33"/>
  <c r="C7849" i="33"/>
  <c r="H7849" i="33"/>
  <c r="I7849" i="33"/>
  <c r="L7849" i="33"/>
  <c r="O7849" i="33"/>
  <c r="Q7849" i="33"/>
  <c r="R7849" i="33"/>
  <c r="S7849" i="33"/>
  <c r="C7850" i="33"/>
  <c r="H7850" i="33"/>
  <c r="I7850" i="33"/>
  <c r="L7850" i="33"/>
  <c r="O7850" i="33"/>
  <c r="Q7850" i="33"/>
  <c r="R7850" i="33"/>
  <c r="S7850" i="33"/>
  <c r="C7851" i="33"/>
  <c r="H7851" i="33"/>
  <c r="I7851" i="33"/>
  <c r="L7851" i="33"/>
  <c r="O7851" i="33"/>
  <c r="Q7851" i="33"/>
  <c r="R7851" i="33"/>
  <c r="S7851" i="33"/>
  <c r="C7852" i="33"/>
  <c r="H7852" i="33"/>
  <c r="I7852" i="33"/>
  <c r="L7852" i="33"/>
  <c r="O7852" i="33"/>
  <c r="Q7852" i="33"/>
  <c r="R7852" i="33"/>
  <c r="S7852" i="33"/>
  <c r="C7853" i="33"/>
  <c r="H7853" i="33"/>
  <c r="I7853" i="33"/>
  <c r="L7853" i="33"/>
  <c r="O7853" i="33"/>
  <c r="Q7853" i="33"/>
  <c r="R7853" i="33"/>
  <c r="S7853" i="33"/>
  <c r="C7854" i="33"/>
  <c r="H7854" i="33"/>
  <c r="I7854" i="33"/>
  <c r="L7854" i="33"/>
  <c r="O7854" i="33"/>
  <c r="Q7854" i="33"/>
  <c r="R7854" i="33"/>
  <c r="S7854" i="33"/>
  <c r="C7855" i="33"/>
  <c r="H7855" i="33"/>
  <c r="I7855" i="33"/>
  <c r="L7855" i="33"/>
  <c r="O7855" i="33"/>
  <c r="Q7855" i="33"/>
  <c r="R7855" i="33"/>
  <c r="S7855" i="33"/>
  <c r="C7856" i="33"/>
  <c r="H7856" i="33"/>
  <c r="I7856" i="33"/>
  <c r="L7856" i="33"/>
  <c r="O7856" i="33"/>
  <c r="Q7856" i="33"/>
  <c r="R7856" i="33"/>
  <c r="S7856" i="33"/>
  <c r="C7857" i="33"/>
  <c r="H7857" i="33"/>
  <c r="I7857" i="33"/>
  <c r="L7857" i="33"/>
  <c r="O7857" i="33"/>
  <c r="Q7857" i="33"/>
  <c r="R7857" i="33"/>
  <c r="S7857" i="33"/>
  <c r="C7858" i="33"/>
  <c r="H7858" i="33"/>
  <c r="I7858" i="33"/>
  <c r="L7858" i="33"/>
  <c r="O7858" i="33"/>
  <c r="Q7858" i="33"/>
  <c r="R7858" i="33"/>
  <c r="S7858" i="33"/>
  <c r="C7859" i="33"/>
  <c r="H7859" i="33"/>
  <c r="I7859" i="33"/>
  <c r="L7859" i="33"/>
  <c r="O7859" i="33"/>
  <c r="Q7859" i="33"/>
  <c r="R7859" i="33"/>
  <c r="S7859" i="33"/>
  <c r="C7860" i="33"/>
  <c r="H7860" i="33"/>
  <c r="I7860" i="33"/>
  <c r="L7860" i="33"/>
  <c r="O7860" i="33"/>
  <c r="Q7860" i="33"/>
  <c r="R7860" i="33"/>
  <c r="S7860" i="33"/>
  <c r="C7861" i="33"/>
  <c r="H7861" i="33"/>
  <c r="I7861" i="33"/>
  <c r="L7861" i="33"/>
  <c r="O7861" i="33"/>
  <c r="Q7861" i="33"/>
  <c r="R7861" i="33"/>
  <c r="S7861" i="33"/>
  <c r="C7862" i="33"/>
  <c r="H7862" i="33"/>
  <c r="I7862" i="33"/>
  <c r="L7862" i="33"/>
  <c r="O7862" i="33"/>
  <c r="Q7862" i="33"/>
  <c r="R7862" i="33"/>
  <c r="S7862" i="33"/>
  <c r="C7863" i="33"/>
  <c r="H7863" i="33"/>
  <c r="I7863" i="33"/>
  <c r="L7863" i="33"/>
  <c r="O7863" i="33"/>
  <c r="Q7863" i="33"/>
  <c r="R7863" i="33"/>
  <c r="S7863" i="33"/>
  <c r="C7864" i="33"/>
  <c r="H7864" i="33"/>
  <c r="I7864" i="33"/>
  <c r="L7864" i="33"/>
  <c r="O7864" i="33"/>
  <c r="Q7864" i="33"/>
  <c r="R7864" i="33"/>
  <c r="S7864" i="33"/>
  <c r="C7865" i="33"/>
  <c r="H7865" i="33"/>
  <c r="I7865" i="33"/>
  <c r="L7865" i="33"/>
  <c r="O7865" i="33"/>
  <c r="Q7865" i="33"/>
  <c r="R7865" i="33"/>
  <c r="S7865" i="33"/>
  <c r="C7866" i="33"/>
  <c r="H7866" i="33"/>
  <c r="I7866" i="33"/>
  <c r="L7866" i="33"/>
  <c r="O7866" i="33"/>
  <c r="Q7866" i="33"/>
  <c r="R7866" i="33"/>
  <c r="S7866" i="33"/>
  <c r="C7867" i="33"/>
  <c r="H7867" i="33"/>
  <c r="I7867" i="33"/>
  <c r="L7867" i="33"/>
  <c r="O7867" i="33"/>
  <c r="Q7867" i="33"/>
  <c r="R7867" i="33"/>
  <c r="S7867" i="33"/>
  <c r="C7868" i="33"/>
  <c r="H7868" i="33"/>
  <c r="I7868" i="33"/>
  <c r="L7868" i="33"/>
  <c r="O7868" i="33"/>
  <c r="Q7868" i="33"/>
  <c r="R7868" i="33"/>
  <c r="S7868" i="33"/>
  <c r="C7869" i="33"/>
  <c r="H7869" i="33"/>
  <c r="I7869" i="33"/>
  <c r="L7869" i="33"/>
  <c r="O7869" i="33"/>
  <c r="Q7869" i="33"/>
  <c r="R7869" i="33"/>
  <c r="S7869" i="33"/>
  <c r="C7870" i="33"/>
  <c r="H7870" i="33"/>
  <c r="I7870" i="33"/>
  <c r="L7870" i="33"/>
  <c r="O7870" i="33"/>
  <c r="Q7870" i="33"/>
  <c r="R7870" i="33"/>
  <c r="S7870" i="33"/>
  <c r="C7871" i="33"/>
  <c r="H7871" i="33"/>
  <c r="I7871" i="33"/>
  <c r="L7871" i="33"/>
  <c r="O7871" i="33"/>
  <c r="Q7871" i="33"/>
  <c r="R7871" i="33"/>
  <c r="S7871" i="33"/>
  <c r="C7872" i="33"/>
  <c r="H7872" i="33"/>
  <c r="I7872" i="33"/>
  <c r="L7872" i="33"/>
  <c r="O7872" i="33"/>
  <c r="Q7872" i="33"/>
  <c r="R7872" i="33"/>
  <c r="S7872" i="33"/>
  <c r="C7873" i="33"/>
  <c r="H7873" i="33"/>
  <c r="I7873" i="33"/>
  <c r="L7873" i="33"/>
  <c r="O7873" i="33"/>
  <c r="Q7873" i="33"/>
  <c r="R7873" i="33"/>
  <c r="S7873" i="33"/>
  <c r="C7874" i="33"/>
  <c r="H7874" i="33"/>
  <c r="I7874" i="33"/>
  <c r="L7874" i="33"/>
  <c r="O7874" i="33"/>
  <c r="Q7874" i="33"/>
  <c r="R7874" i="33"/>
  <c r="S7874" i="33"/>
  <c r="C7875" i="33"/>
  <c r="H7875" i="33"/>
  <c r="I7875" i="33"/>
  <c r="L7875" i="33"/>
  <c r="O7875" i="33"/>
  <c r="Q7875" i="33"/>
  <c r="R7875" i="33"/>
  <c r="S7875" i="33"/>
  <c r="C7876" i="33"/>
  <c r="H7876" i="33"/>
  <c r="I7876" i="33"/>
  <c r="L7876" i="33"/>
  <c r="O7876" i="33"/>
  <c r="Q7876" i="33"/>
  <c r="R7876" i="33"/>
  <c r="S7876" i="33"/>
  <c r="C7877" i="33"/>
  <c r="H7877" i="33"/>
  <c r="I7877" i="33"/>
  <c r="L7877" i="33"/>
  <c r="O7877" i="33"/>
  <c r="Q7877" i="33"/>
  <c r="R7877" i="33"/>
  <c r="S7877" i="33"/>
  <c r="C7878" i="33"/>
  <c r="H7878" i="33"/>
  <c r="I7878" i="33"/>
  <c r="L7878" i="33"/>
  <c r="O7878" i="33"/>
  <c r="Q7878" i="33"/>
  <c r="R7878" i="33"/>
  <c r="S7878" i="33"/>
  <c r="C7879" i="33"/>
  <c r="H7879" i="33"/>
  <c r="I7879" i="33"/>
  <c r="L7879" i="33"/>
  <c r="O7879" i="33"/>
  <c r="Q7879" i="33"/>
  <c r="R7879" i="33"/>
  <c r="S7879" i="33"/>
  <c r="C7880" i="33"/>
  <c r="H7880" i="33"/>
  <c r="I7880" i="33"/>
  <c r="L7880" i="33"/>
  <c r="O7880" i="33"/>
  <c r="Q7880" i="33"/>
  <c r="R7880" i="33"/>
  <c r="S7880" i="33"/>
  <c r="C7881" i="33"/>
  <c r="H7881" i="33"/>
  <c r="I7881" i="33"/>
  <c r="L7881" i="33"/>
  <c r="O7881" i="33"/>
  <c r="Q7881" i="33"/>
  <c r="R7881" i="33"/>
  <c r="S7881" i="33"/>
  <c r="C7882" i="33"/>
  <c r="H7882" i="33"/>
  <c r="I7882" i="33"/>
  <c r="L7882" i="33"/>
  <c r="O7882" i="33"/>
  <c r="Q7882" i="33"/>
  <c r="R7882" i="33"/>
  <c r="S7882" i="33"/>
  <c r="C7883" i="33"/>
  <c r="H7883" i="33"/>
  <c r="I7883" i="33"/>
  <c r="L7883" i="33"/>
  <c r="O7883" i="33"/>
  <c r="Q7883" i="33"/>
  <c r="R7883" i="33"/>
  <c r="S7883" i="33"/>
  <c r="C7884" i="33"/>
  <c r="H7884" i="33"/>
  <c r="I7884" i="33"/>
  <c r="L7884" i="33"/>
  <c r="O7884" i="33"/>
  <c r="Q7884" i="33"/>
  <c r="R7884" i="33"/>
  <c r="S7884" i="33"/>
  <c r="C7885" i="33"/>
  <c r="H7885" i="33"/>
  <c r="I7885" i="33"/>
  <c r="L7885" i="33"/>
  <c r="O7885" i="33"/>
  <c r="Q7885" i="33"/>
  <c r="R7885" i="33"/>
  <c r="S7885" i="33"/>
  <c r="C7886" i="33"/>
  <c r="H7886" i="33"/>
  <c r="I7886" i="33"/>
  <c r="L7886" i="33"/>
  <c r="O7886" i="33"/>
  <c r="Q7886" i="33"/>
  <c r="R7886" i="33"/>
  <c r="S7886" i="33"/>
  <c r="C7887" i="33"/>
  <c r="H7887" i="33"/>
  <c r="I7887" i="33"/>
  <c r="L7887" i="33"/>
  <c r="O7887" i="33"/>
  <c r="Q7887" i="33"/>
  <c r="R7887" i="33"/>
  <c r="S7887" i="33"/>
  <c r="C7888" i="33"/>
  <c r="H7888" i="33"/>
  <c r="I7888" i="33"/>
  <c r="L7888" i="33"/>
  <c r="O7888" i="33"/>
  <c r="Q7888" i="33"/>
  <c r="R7888" i="33"/>
  <c r="S7888" i="33"/>
  <c r="C7889" i="33"/>
  <c r="H7889" i="33"/>
  <c r="I7889" i="33"/>
  <c r="L7889" i="33"/>
  <c r="O7889" i="33"/>
  <c r="Q7889" i="33"/>
  <c r="R7889" i="33"/>
  <c r="S7889" i="33"/>
  <c r="C7890" i="33"/>
  <c r="H7890" i="33"/>
  <c r="I7890" i="33"/>
  <c r="L7890" i="33"/>
  <c r="O7890" i="33"/>
  <c r="Q7890" i="33"/>
  <c r="R7890" i="33"/>
  <c r="S7890" i="33"/>
  <c r="C7891" i="33"/>
  <c r="H7891" i="33"/>
  <c r="I7891" i="33"/>
  <c r="L7891" i="33"/>
  <c r="O7891" i="33"/>
  <c r="Q7891" i="33"/>
  <c r="R7891" i="33"/>
  <c r="S7891" i="33"/>
  <c r="C7892" i="33"/>
  <c r="H7892" i="33"/>
  <c r="I7892" i="33"/>
  <c r="L7892" i="33"/>
  <c r="O7892" i="33"/>
  <c r="Q7892" i="33"/>
  <c r="R7892" i="33"/>
  <c r="S7892" i="33"/>
  <c r="C7893" i="33"/>
  <c r="H7893" i="33"/>
  <c r="I7893" i="33"/>
  <c r="L7893" i="33"/>
  <c r="O7893" i="33"/>
  <c r="Q7893" i="33"/>
  <c r="R7893" i="33"/>
  <c r="S7893" i="33"/>
  <c r="C7894" i="33"/>
  <c r="H7894" i="33"/>
  <c r="I7894" i="33"/>
  <c r="L7894" i="33"/>
  <c r="O7894" i="33"/>
  <c r="Q7894" i="33"/>
  <c r="R7894" i="33"/>
  <c r="S7894" i="33"/>
  <c r="C7895" i="33"/>
  <c r="H7895" i="33"/>
  <c r="I7895" i="33"/>
  <c r="L7895" i="33"/>
  <c r="O7895" i="33"/>
  <c r="Q7895" i="33"/>
  <c r="R7895" i="33"/>
  <c r="S7895" i="33"/>
  <c r="C7896" i="33"/>
  <c r="H7896" i="33"/>
  <c r="I7896" i="33"/>
  <c r="L7896" i="33"/>
  <c r="O7896" i="33"/>
  <c r="Q7896" i="33"/>
  <c r="R7896" i="33"/>
  <c r="S7896" i="33"/>
  <c r="C7897" i="33"/>
  <c r="H7897" i="33"/>
  <c r="I7897" i="33"/>
  <c r="L7897" i="33"/>
  <c r="O7897" i="33"/>
  <c r="Q7897" i="33"/>
  <c r="R7897" i="33"/>
  <c r="S7897" i="33"/>
  <c r="C7898" i="33"/>
  <c r="H7898" i="33"/>
  <c r="I7898" i="33"/>
  <c r="L7898" i="33"/>
  <c r="O7898" i="33"/>
  <c r="Q7898" i="33"/>
  <c r="R7898" i="33"/>
  <c r="S7898" i="33"/>
  <c r="C7899" i="33"/>
  <c r="H7899" i="33"/>
  <c r="I7899" i="33"/>
  <c r="L7899" i="33"/>
  <c r="O7899" i="33"/>
  <c r="Q7899" i="33"/>
  <c r="R7899" i="33"/>
  <c r="S7899" i="33"/>
  <c r="C7900" i="33"/>
  <c r="H7900" i="33"/>
  <c r="I7900" i="33"/>
  <c r="L7900" i="33"/>
  <c r="O7900" i="33"/>
  <c r="Q7900" i="33"/>
  <c r="R7900" i="33"/>
  <c r="S7900" i="33"/>
  <c r="C7901" i="33"/>
  <c r="H7901" i="33"/>
  <c r="I7901" i="33"/>
  <c r="L7901" i="33"/>
  <c r="O7901" i="33"/>
  <c r="Q7901" i="33"/>
  <c r="R7901" i="33"/>
  <c r="S7901" i="33"/>
  <c r="C7902" i="33"/>
  <c r="H7902" i="33"/>
  <c r="I7902" i="33"/>
  <c r="L7902" i="33"/>
  <c r="O7902" i="33"/>
  <c r="Q7902" i="33"/>
  <c r="R7902" i="33"/>
  <c r="S7902" i="33"/>
  <c r="C7903" i="33"/>
  <c r="H7903" i="33"/>
  <c r="I7903" i="33"/>
  <c r="L7903" i="33"/>
  <c r="O7903" i="33"/>
  <c r="Q7903" i="33"/>
  <c r="R7903" i="33"/>
  <c r="S7903" i="33"/>
  <c r="C7904" i="33"/>
  <c r="H7904" i="33"/>
  <c r="I7904" i="33"/>
  <c r="L7904" i="33"/>
  <c r="O7904" i="33"/>
  <c r="Q7904" i="33"/>
  <c r="R7904" i="33"/>
  <c r="S7904" i="33"/>
  <c r="C7905" i="33"/>
  <c r="H7905" i="33"/>
  <c r="I7905" i="33"/>
  <c r="L7905" i="33"/>
  <c r="O7905" i="33"/>
  <c r="Q7905" i="33"/>
  <c r="R7905" i="33"/>
  <c r="S7905" i="33"/>
  <c r="C7906" i="33"/>
  <c r="H7906" i="33"/>
  <c r="I7906" i="33"/>
  <c r="L7906" i="33"/>
  <c r="O7906" i="33"/>
  <c r="Q7906" i="33"/>
  <c r="R7906" i="33"/>
  <c r="S7906" i="33"/>
  <c r="C7907" i="33"/>
  <c r="H7907" i="33"/>
  <c r="I7907" i="33"/>
  <c r="L7907" i="33"/>
  <c r="O7907" i="33"/>
  <c r="Q7907" i="33"/>
  <c r="R7907" i="33"/>
  <c r="S7907" i="33"/>
  <c r="C7908" i="33"/>
  <c r="H7908" i="33"/>
  <c r="I7908" i="33"/>
  <c r="L7908" i="33"/>
  <c r="O7908" i="33"/>
  <c r="Q7908" i="33"/>
  <c r="R7908" i="33"/>
  <c r="S7908" i="33"/>
  <c r="C7909" i="33"/>
  <c r="H7909" i="33"/>
  <c r="I7909" i="33"/>
  <c r="L7909" i="33"/>
  <c r="O7909" i="33"/>
  <c r="Q7909" i="33"/>
  <c r="R7909" i="33"/>
  <c r="S7909" i="33"/>
  <c r="C7910" i="33"/>
  <c r="H7910" i="33"/>
  <c r="I7910" i="33"/>
  <c r="L7910" i="33"/>
  <c r="O7910" i="33"/>
  <c r="Q7910" i="33"/>
  <c r="R7910" i="33"/>
  <c r="S7910" i="33"/>
  <c r="C7911" i="33"/>
  <c r="H7911" i="33"/>
  <c r="I7911" i="33"/>
  <c r="L7911" i="33"/>
  <c r="O7911" i="33"/>
  <c r="Q7911" i="33"/>
  <c r="R7911" i="33"/>
  <c r="S7911" i="33"/>
  <c r="C7912" i="33"/>
  <c r="H7912" i="33"/>
  <c r="I7912" i="33"/>
  <c r="L7912" i="33"/>
  <c r="O7912" i="33"/>
  <c r="Q7912" i="33"/>
  <c r="R7912" i="33"/>
  <c r="S7912" i="33"/>
  <c r="C7913" i="33"/>
  <c r="H7913" i="33"/>
  <c r="I7913" i="33"/>
  <c r="L7913" i="33"/>
  <c r="O7913" i="33"/>
  <c r="Q7913" i="33"/>
  <c r="R7913" i="33"/>
  <c r="S7913" i="33"/>
  <c r="C7914" i="33"/>
  <c r="H7914" i="33"/>
  <c r="I7914" i="33"/>
  <c r="L7914" i="33"/>
  <c r="O7914" i="33"/>
  <c r="Q7914" i="33"/>
  <c r="R7914" i="33"/>
  <c r="S7914" i="33"/>
  <c r="C7915" i="33"/>
  <c r="H7915" i="33"/>
  <c r="I7915" i="33"/>
  <c r="L7915" i="33"/>
  <c r="O7915" i="33"/>
  <c r="Q7915" i="33"/>
  <c r="R7915" i="33"/>
  <c r="S7915" i="33"/>
  <c r="C7916" i="33"/>
  <c r="H7916" i="33"/>
  <c r="I7916" i="33"/>
  <c r="L7916" i="33"/>
  <c r="O7916" i="33"/>
  <c r="Q7916" i="33"/>
  <c r="R7916" i="33"/>
  <c r="S7916" i="33"/>
  <c r="C7917" i="33"/>
  <c r="H7917" i="33"/>
  <c r="I7917" i="33"/>
  <c r="L7917" i="33"/>
  <c r="O7917" i="33"/>
  <c r="Q7917" i="33"/>
  <c r="R7917" i="33"/>
  <c r="S7917" i="33"/>
  <c r="C7918" i="33"/>
  <c r="H7918" i="33"/>
  <c r="I7918" i="33"/>
  <c r="L7918" i="33"/>
  <c r="O7918" i="33"/>
  <c r="Q7918" i="33"/>
  <c r="R7918" i="33"/>
  <c r="S7918" i="33"/>
  <c r="C7919" i="33"/>
  <c r="H7919" i="33"/>
  <c r="I7919" i="33"/>
  <c r="L7919" i="33"/>
  <c r="O7919" i="33"/>
  <c r="Q7919" i="33"/>
  <c r="R7919" i="33"/>
  <c r="S7919" i="33"/>
  <c r="C7920" i="33"/>
  <c r="H7920" i="33"/>
  <c r="I7920" i="33"/>
  <c r="L7920" i="33"/>
  <c r="O7920" i="33"/>
  <c r="Q7920" i="33"/>
  <c r="R7920" i="33"/>
  <c r="S7920" i="33"/>
  <c r="C7921" i="33"/>
  <c r="H7921" i="33"/>
  <c r="I7921" i="33"/>
  <c r="L7921" i="33"/>
  <c r="O7921" i="33"/>
  <c r="Q7921" i="33"/>
  <c r="R7921" i="33"/>
  <c r="S7921" i="33"/>
  <c r="C7922" i="33"/>
  <c r="H7922" i="33"/>
  <c r="I7922" i="33"/>
  <c r="L7922" i="33"/>
  <c r="O7922" i="33"/>
  <c r="Q7922" i="33"/>
  <c r="R7922" i="33"/>
  <c r="S7922" i="33"/>
  <c r="C7923" i="33"/>
  <c r="H7923" i="33"/>
  <c r="I7923" i="33"/>
  <c r="L7923" i="33"/>
  <c r="O7923" i="33"/>
  <c r="Q7923" i="33"/>
  <c r="R7923" i="33"/>
  <c r="S7923" i="33"/>
  <c r="C7924" i="33"/>
  <c r="H7924" i="33"/>
  <c r="I7924" i="33"/>
  <c r="L7924" i="33"/>
  <c r="O7924" i="33"/>
  <c r="Q7924" i="33"/>
  <c r="R7924" i="33"/>
  <c r="S7924" i="33"/>
  <c r="C7925" i="33"/>
  <c r="H7925" i="33"/>
  <c r="I7925" i="33"/>
  <c r="L7925" i="33"/>
  <c r="O7925" i="33"/>
  <c r="Q7925" i="33"/>
  <c r="R7925" i="33"/>
  <c r="S7925" i="33"/>
  <c r="C7926" i="33"/>
  <c r="H7926" i="33"/>
  <c r="I7926" i="33"/>
  <c r="L7926" i="33"/>
  <c r="O7926" i="33"/>
  <c r="Q7926" i="33"/>
  <c r="R7926" i="33"/>
  <c r="S7926" i="33"/>
  <c r="C7927" i="33"/>
  <c r="H7927" i="33"/>
  <c r="I7927" i="33"/>
  <c r="L7927" i="33"/>
  <c r="O7927" i="33"/>
  <c r="Q7927" i="33"/>
  <c r="R7927" i="33"/>
  <c r="S7927" i="33"/>
  <c r="C7928" i="33"/>
  <c r="H7928" i="33"/>
  <c r="I7928" i="33"/>
  <c r="L7928" i="33"/>
  <c r="O7928" i="33"/>
  <c r="Q7928" i="33"/>
  <c r="R7928" i="33"/>
  <c r="S7928" i="33"/>
  <c r="C7929" i="33"/>
  <c r="H7929" i="33"/>
  <c r="I7929" i="33"/>
  <c r="L7929" i="33"/>
  <c r="O7929" i="33"/>
  <c r="Q7929" i="33"/>
  <c r="R7929" i="33"/>
  <c r="S7929" i="33"/>
  <c r="C7930" i="33"/>
  <c r="H7930" i="33"/>
  <c r="I7930" i="33"/>
  <c r="L7930" i="33"/>
  <c r="O7930" i="33"/>
  <c r="Q7930" i="33"/>
  <c r="R7930" i="33"/>
  <c r="S7930" i="33"/>
  <c r="C7931" i="33"/>
  <c r="H7931" i="33"/>
  <c r="I7931" i="33"/>
  <c r="L7931" i="33"/>
  <c r="O7931" i="33"/>
  <c r="Q7931" i="33"/>
  <c r="R7931" i="33"/>
  <c r="S7931" i="33"/>
  <c r="C7932" i="33"/>
  <c r="H7932" i="33"/>
  <c r="I7932" i="33"/>
  <c r="L7932" i="33"/>
  <c r="O7932" i="33"/>
  <c r="Q7932" i="33"/>
  <c r="R7932" i="33"/>
  <c r="S7932" i="33"/>
  <c r="C7933" i="33"/>
  <c r="H7933" i="33"/>
  <c r="I7933" i="33"/>
  <c r="L7933" i="33"/>
  <c r="O7933" i="33"/>
  <c r="Q7933" i="33"/>
  <c r="R7933" i="33"/>
  <c r="S7933" i="33"/>
  <c r="C7934" i="33"/>
  <c r="H7934" i="33"/>
  <c r="I7934" i="33"/>
  <c r="L7934" i="33"/>
  <c r="O7934" i="33"/>
  <c r="Q7934" i="33"/>
  <c r="R7934" i="33"/>
  <c r="S7934" i="33"/>
  <c r="C7935" i="33"/>
  <c r="H7935" i="33"/>
  <c r="I7935" i="33"/>
  <c r="L7935" i="33"/>
  <c r="O7935" i="33"/>
  <c r="Q7935" i="33"/>
  <c r="R7935" i="33"/>
  <c r="S7935" i="33"/>
  <c r="C7936" i="33"/>
  <c r="H7936" i="33"/>
  <c r="I7936" i="33"/>
  <c r="L7936" i="33"/>
  <c r="O7936" i="33"/>
  <c r="Q7936" i="33"/>
  <c r="R7936" i="33"/>
  <c r="S7936" i="33"/>
  <c r="C7937" i="33"/>
  <c r="H7937" i="33"/>
  <c r="I7937" i="33"/>
  <c r="L7937" i="33"/>
  <c r="O7937" i="33"/>
  <c r="Q7937" i="33"/>
  <c r="R7937" i="33"/>
  <c r="S7937" i="33"/>
  <c r="C7938" i="33"/>
  <c r="H7938" i="33"/>
  <c r="I7938" i="33"/>
  <c r="L7938" i="33"/>
  <c r="O7938" i="33"/>
  <c r="Q7938" i="33"/>
  <c r="R7938" i="33"/>
  <c r="S7938" i="33"/>
  <c r="C7939" i="33"/>
  <c r="H7939" i="33"/>
  <c r="I7939" i="33"/>
  <c r="L7939" i="33"/>
  <c r="O7939" i="33"/>
  <c r="Q7939" i="33"/>
  <c r="R7939" i="33"/>
  <c r="S7939" i="33"/>
  <c r="C7940" i="33"/>
  <c r="H7940" i="33"/>
  <c r="I7940" i="33"/>
  <c r="L7940" i="33"/>
  <c r="O7940" i="33"/>
  <c r="Q7940" i="33"/>
  <c r="R7940" i="33"/>
  <c r="S7940" i="33"/>
  <c r="C7941" i="33"/>
  <c r="H7941" i="33"/>
  <c r="I7941" i="33"/>
  <c r="L7941" i="33"/>
  <c r="O7941" i="33"/>
  <c r="Q7941" i="33"/>
  <c r="R7941" i="33"/>
  <c r="S7941" i="33"/>
  <c r="C7942" i="33"/>
  <c r="H7942" i="33"/>
  <c r="I7942" i="33"/>
  <c r="L7942" i="33"/>
  <c r="O7942" i="33"/>
  <c r="Q7942" i="33"/>
  <c r="R7942" i="33"/>
  <c r="S7942" i="33"/>
  <c r="C7943" i="33"/>
  <c r="H7943" i="33"/>
  <c r="I7943" i="33"/>
  <c r="L7943" i="33"/>
  <c r="O7943" i="33"/>
  <c r="Q7943" i="33"/>
  <c r="R7943" i="33"/>
  <c r="S7943" i="33"/>
  <c r="C7944" i="33"/>
  <c r="H7944" i="33"/>
  <c r="I7944" i="33"/>
  <c r="L7944" i="33"/>
  <c r="O7944" i="33"/>
  <c r="Q7944" i="33"/>
  <c r="R7944" i="33"/>
  <c r="S7944" i="33"/>
  <c r="C7945" i="33"/>
  <c r="H7945" i="33"/>
  <c r="I7945" i="33"/>
  <c r="L7945" i="33"/>
  <c r="O7945" i="33"/>
  <c r="Q7945" i="33"/>
  <c r="R7945" i="33"/>
  <c r="S7945" i="33"/>
  <c r="C7946" i="33"/>
  <c r="H7946" i="33"/>
  <c r="I7946" i="33"/>
  <c r="L7946" i="33"/>
  <c r="O7946" i="33"/>
  <c r="Q7946" i="33"/>
  <c r="R7946" i="33"/>
  <c r="S7946" i="33"/>
  <c r="C7947" i="33"/>
  <c r="H7947" i="33"/>
  <c r="I7947" i="33"/>
  <c r="L7947" i="33"/>
  <c r="O7947" i="33"/>
  <c r="Q7947" i="33"/>
  <c r="R7947" i="33"/>
  <c r="S7947" i="33"/>
  <c r="C7948" i="33"/>
  <c r="H7948" i="33"/>
  <c r="I7948" i="33"/>
  <c r="L7948" i="33"/>
  <c r="O7948" i="33"/>
  <c r="Q7948" i="33"/>
  <c r="R7948" i="33"/>
  <c r="S7948" i="33"/>
  <c r="C7949" i="33"/>
  <c r="H7949" i="33"/>
  <c r="I7949" i="33"/>
  <c r="L7949" i="33"/>
  <c r="O7949" i="33"/>
  <c r="Q7949" i="33"/>
  <c r="R7949" i="33"/>
  <c r="S7949" i="33"/>
  <c r="C7950" i="33"/>
  <c r="H7950" i="33"/>
  <c r="I7950" i="33"/>
  <c r="L7950" i="33"/>
  <c r="O7950" i="33"/>
  <c r="Q7950" i="33"/>
  <c r="R7950" i="33"/>
  <c r="S7950" i="33"/>
  <c r="C7951" i="33"/>
  <c r="H7951" i="33"/>
  <c r="I7951" i="33"/>
  <c r="L7951" i="33"/>
  <c r="O7951" i="33"/>
  <c r="Q7951" i="33"/>
  <c r="R7951" i="33"/>
  <c r="S7951" i="33"/>
  <c r="C7952" i="33"/>
  <c r="H7952" i="33"/>
  <c r="I7952" i="33"/>
  <c r="L7952" i="33"/>
  <c r="O7952" i="33"/>
  <c r="Q7952" i="33"/>
  <c r="R7952" i="33"/>
  <c r="S7952" i="33"/>
  <c r="C7953" i="33"/>
  <c r="H7953" i="33"/>
  <c r="I7953" i="33"/>
  <c r="L7953" i="33"/>
  <c r="O7953" i="33"/>
  <c r="Q7953" i="33"/>
  <c r="R7953" i="33"/>
  <c r="S7953" i="33"/>
  <c r="C7954" i="33"/>
  <c r="H7954" i="33"/>
  <c r="I7954" i="33"/>
  <c r="L7954" i="33"/>
  <c r="O7954" i="33"/>
  <c r="Q7954" i="33"/>
  <c r="R7954" i="33"/>
  <c r="S7954" i="33"/>
  <c r="C7955" i="33"/>
  <c r="H7955" i="33"/>
  <c r="I7955" i="33"/>
  <c r="L7955" i="33"/>
  <c r="O7955" i="33"/>
  <c r="Q7955" i="33"/>
  <c r="R7955" i="33"/>
  <c r="S7955" i="33"/>
  <c r="C7956" i="33"/>
  <c r="H7956" i="33"/>
  <c r="I7956" i="33"/>
  <c r="L7956" i="33"/>
  <c r="O7956" i="33"/>
  <c r="Q7956" i="33"/>
  <c r="R7956" i="33"/>
  <c r="S7956" i="33"/>
  <c r="C7957" i="33"/>
  <c r="H7957" i="33"/>
  <c r="I7957" i="33"/>
  <c r="L7957" i="33"/>
  <c r="O7957" i="33"/>
  <c r="Q7957" i="33"/>
  <c r="R7957" i="33"/>
  <c r="S7957" i="33"/>
  <c r="C7958" i="33"/>
  <c r="H7958" i="33"/>
  <c r="I7958" i="33"/>
  <c r="L7958" i="33"/>
  <c r="O7958" i="33"/>
  <c r="Q7958" i="33"/>
  <c r="R7958" i="33"/>
  <c r="S7958" i="33"/>
  <c r="C7959" i="33"/>
  <c r="H7959" i="33"/>
  <c r="I7959" i="33"/>
  <c r="L7959" i="33"/>
  <c r="O7959" i="33"/>
  <c r="Q7959" i="33"/>
  <c r="R7959" i="33"/>
  <c r="S7959" i="33"/>
  <c r="C7960" i="33"/>
  <c r="H7960" i="33"/>
  <c r="I7960" i="33"/>
  <c r="L7960" i="33"/>
  <c r="O7960" i="33"/>
  <c r="Q7960" i="33"/>
  <c r="R7960" i="33"/>
  <c r="S7960" i="33"/>
  <c r="C7961" i="33"/>
  <c r="H7961" i="33"/>
  <c r="I7961" i="33"/>
  <c r="L7961" i="33"/>
  <c r="O7961" i="33"/>
  <c r="Q7961" i="33"/>
  <c r="R7961" i="33"/>
  <c r="S7961" i="33"/>
  <c r="C7962" i="33"/>
  <c r="H7962" i="33"/>
  <c r="I7962" i="33"/>
  <c r="L7962" i="33"/>
  <c r="O7962" i="33"/>
  <c r="Q7962" i="33"/>
  <c r="R7962" i="33"/>
  <c r="S7962" i="33"/>
  <c r="C7963" i="33"/>
  <c r="H7963" i="33"/>
  <c r="I7963" i="33"/>
  <c r="L7963" i="33"/>
  <c r="O7963" i="33"/>
  <c r="Q7963" i="33"/>
  <c r="R7963" i="33"/>
  <c r="S7963" i="33"/>
  <c r="C7964" i="33"/>
  <c r="H7964" i="33"/>
  <c r="I7964" i="33"/>
  <c r="L7964" i="33"/>
  <c r="O7964" i="33"/>
  <c r="Q7964" i="33"/>
  <c r="R7964" i="33"/>
  <c r="S7964" i="33"/>
  <c r="C7965" i="33"/>
  <c r="H7965" i="33"/>
  <c r="I7965" i="33"/>
  <c r="L7965" i="33"/>
  <c r="O7965" i="33"/>
  <c r="Q7965" i="33"/>
  <c r="R7965" i="33"/>
  <c r="S7965" i="33"/>
  <c r="C7966" i="33"/>
  <c r="H7966" i="33"/>
  <c r="I7966" i="33"/>
  <c r="L7966" i="33"/>
  <c r="O7966" i="33"/>
  <c r="Q7966" i="33"/>
  <c r="R7966" i="33"/>
  <c r="S7966" i="33"/>
  <c r="C7967" i="33"/>
  <c r="H7967" i="33"/>
  <c r="I7967" i="33"/>
  <c r="L7967" i="33"/>
  <c r="O7967" i="33"/>
  <c r="Q7967" i="33"/>
  <c r="R7967" i="33"/>
  <c r="S7967" i="33"/>
  <c r="C7968" i="33"/>
  <c r="H7968" i="33"/>
  <c r="I7968" i="33"/>
  <c r="L7968" i="33"/>
  <c r="O7968" i="33"/>
  <c r="Q7968" i="33"/>
  <c r="R7968" i="33"/>
  <c r="S7968" i="33"/>
  <c r="C7969" i="33"/>
  <c r="H7969" i="33"/>
  <c r="I7969" i="33"/>
  <c r="L7969" i="33"/>
  <c r="O7969" i="33"/>
  <c r="Q7969" i="33"/>
  <c r="R7969" i="33"/>
  <c r="S7969" i="33"/>
  <c r="C7970" i="33"/>
  <c r="H7970" i="33"/>
  <c r="I7970" i="33"/>
  <c r="L7970" i="33"/>
  <c r="O7970" i="33"/>
  <c r="Q7970" i="33"/>
  <c r="R7970" i="33"/>
  <c r="S7970" i="33"/>
  <c r="C7971" i="33"/>
  <c r="H7971" i="33"/>
  <c r="I7971" i="33"/>
  <c r="L7971" i="33"/>
  <c r="O7971" i="33"/>
  <c r="Q7971" i="33"/>
  <c r="R7971" i="33"/>
  <c r="S7971" i="33"/>
  <c r="C7972" i="33"/>
  <c r="H7972" i="33"/>
  <c r="I7972" i="33"/>
  <c r="L7972" i="33"/>
  <c r="O7972" i="33"/>
  <c r="Q7972" i="33"/>
  <c r="R7972" i="33"/>
  <c r="S7972" i="33"/>
  <c r="C7973" i="33"/>
  <c r="H7973" i="33"/>
  <c r="I7973" i="33"/>
  <c r="L7973" i="33"/>
  <c r="O7973" i="33"/>
  <c r="Q7973" i="33"/>
  <c r="R7973" i="33"/>
  <c r="S7973" i="33"/>
  <c r="C7974" i="33"/>
  <c r="H7974" i="33"/>
  <c r="I7974" i="33"/>
  <c r="L7974" i="33"/>
  <c r="O7974" i="33"/>
  <c r="Q7974" i="33"/>
  <c r="R7974" i="33"/>
  <c r="S7974" i="33"/>
  <c r="C7975" i="33"/>
  <c r="H7975" i="33"/>
  <c r="I7975" i="33"/>
  <c r="L7975" i="33"/>
  <c r="O7975" i="33"/>
  <c r="Q7975" i="33"/>
  <c r="R7975" i="33"/>
  <c r="S7975" i="33"/>
  <c r="C7976" i="33"/>
  <c r="H7976" i="33"/>
  <c r="I7976" i="33"/>
  <c r="L7976" i="33"/>
  <c r="O7976" i="33"/>
  <c r="Q7976" i="33"/>
  <c r="R7976" i="33"/>
  <c r="S7976" i="33"/>
  <c r="C7977" i="33"/>
  <c r="H7977" i="33"/>
  <c r="I7977" i="33"/>
  <c r="L7977" i="33"/>
  <c r="O7977" i="33"/>
  <c r="Q7977" i="33"/>
  <c r="R7977" i="33"/>
  <c r="S7977" i="33"/>
  <c r="C7978" i="33"/>
  <c r="H7978" i="33"/>
  <c r="I7978" i="33"/>
  <c r="L7978" i="33"/>
  <c r="O7978" i="33"/>
  <c r="Q7978" i="33"/>
  <c r="R7978" i="33"/>
  <c r="S7978" i="33"/>
  <c r="C7979" i="33"/>
  <c r="H7979" i="33"/>
  <c r="I7979" i="33"/>
  <c r="L7979" i="33"/>
  <c r="O7979" i="33"/>
  <c r="Q7979" i="33"/>
  <c r="R7979" i="33"/>
  <c r="S7979" i="33"/>
  <c r="C7980" i="33"/>
  <c r="H7980" i="33"/>
  <c r="I7980" i="33"/>
  <c r="L7980" i="33"/>
  <c r="O7980" i="33"/>
  <c r="Q7980" i="33"/>
  <c r="R7980" i="33"/>
  <c r="S7980" i="33"/>
  <c r="C7981" i="33"/>
  <c r="H7981" i="33"/>
  <c r="I7981" i="33"/>
  <c r="L7981" i="33"/>
  <c r="O7981" i="33"/>
  <c r="Q7981" i="33"/>
  <c r="R7981" i="33"/>
  <c r="S7981" i="33"/>
  <c r="C7982" i="33"/>
  <c r="H7982" i="33"/>
  <c r="I7982" i="33"/>
  <c r="L7982" i="33"/>
  <c r="O7982" i="33"/>
  <c r="Q7982" i="33"/>
  <c r="R7982" i="33"/>
  <c r="S7982" i="33"/>
  <c r="C7983" i="33"/>
  <c r="H7983" i="33"/>
  <c r="I7983" i="33"/>
  <c r="L7983" i="33"/>
  <c r="O7983" i="33"/>
  <c r="Q7983" i="33"/>
  <c r="R7983" i="33"/>
  <c r="S7983" i="33"/>
  <c r="C7984" i="33"/>
  <c r="H7984" i="33"/>
  <c r="I7984" i="33"/>
  <c r="L7984" i="33"/>
  <c r="O7984" i="33"/>
  <c r="Q7984" i="33"/>
  <c r="R7984" i="33"/>
  <c r="S7984" i="33"/>
  <c r="C7985" i="33"/>
  <c r="H7985" i="33"/>
  <c r="I7985" i="33"/>
  <c r="L7985" i="33"/>
  <c r="O7985" i="33"/>
  <c r="Q7985" i="33"/>
  <c r="R7985" i="33"/>
  <c r="S7985" i="33"/>
  <c r="C7986" i="33"/>
  <c r="H7986" i="33"/>
  <c r="I7986" i="33"/>
  <c r="L7986" i="33"/>
  <c r="O7986" i="33"/>
  <c r="Q7986" i="33"/>
  <c r="R7986" i="33"/>
  <c r="S7986" i="33"/>
  <c r="C7987" i="33"/>
  <c r="H7987" i="33"/>
  <c r="I7987" i="33"/>
  <c r="L7987" i="33"/>
  <c r="O7987" i="33"/>
  <c r="Q7987" i="33"/>
  <c r="R7987" i="33"/>
  <c r="S7987" i="33"/>
  <c r="C7988" i="33"/>
  <c r="H7988" i="33"/>
  <c r="I7988" i="33"/>
  <c r="L7988" i="33"/>
  <c r="O7988" i="33"/>
  <c r="Q7988" i="33"/>
  <c r="R7988" i="33"/>
  <c r="S7988" i="33"/>
  <c r="C7989" i="33"/>
  <c r="H7989" i="33"/>
  <c r="I7989" i="33"/>
  <c r="L7989" i="33"/>
  <c r="O7989" i="33"/>
  <c r="Q7989" i="33"/>
  <c r="R7989" i="33"/>
  <c r="S7989" i="33"/>
  <c r="C7990" i="33"/>
  <c r="H7990" i="33"/>
  <c r="I7990" i="33"/>
  <c r="L7990" i="33"/>
  <c r="O7990" i="33"/>
  <c r="Q7990" i="33"/>
  <c r="R7990" i="33"/>
  <c r="S7990" i="33"/>
  <c r="C7991" i="33"/>
  <c r="H7991" i="33"/>
  <c r="I7991" i="33"/>
  <c r="L7991" i="33"/>
  <c r="O7991" i="33"/>
  <c r="Q7991" i="33"/>
  <c r="R7991" i="33"/>
  <c r="S7991" i="33"/>
  <c r="C7992" i="33"/>
  <c r="H7992" i="33"/>
  <c r="I7992" i="33"/>
  <c r="L7992" i="33"/>
  <c r="O7992" i="33"/>
  <c r="Q7992" i="33"/>
  <c r="R7992" i="33"/>
  <c r="S7992" i="33"/>
  <c r="C7993" i="33"/>
  <c r="H7993" i="33"/>
  <c r="I7993" i="33"/>
  <c r="L7993" i="33"/>
  <c r="O7993" i="33"/>
  <c r="Q7993" i="33"/>
  <c r="R7993" i="33"/>
  <c r="S7993" i="33"/>
  <c r="C7994" i="33"/>
  <c r="H7994" i="33"/>
  <c r="I7994" i="33"/>
  <c r="L7994" i="33"/>
  <c r="O7994" i="33"/>
  <c r="Q7994" i="33"/>
  <c r="R7994" i="33"/>
  <c r="S7994" i="33"/>
  <c r="C7995" i="33"/>
  <c r="H7995" i="33"/>
  <c r="I7995" i="33"/>
  <c r="L7995" i="33"/>
  <c r="O7995" i="33"/>
  <c r="Q7995" i="33"/>
  <c r="R7995" i="33"/>
  <c r="S7995" i="33"/>
  <c r="F15" i="34"/>
  <c r="G15" i="34" s="1"/>
  <c r="F16" i="34"/>
  <c r="G16" i="34" s="1"/>
  <c r="F17" i="34"/>
  <c r="G17" i="34" s="1"/>
  <c r="F18" i="34"/>
  <c r="G18" i="34" s="1"/>
  <c r="F19" i="34"/>
  <c r="G19" i="34" s="1"/>
  <c r="E16" i="34"/>
  <c r="E17" i="34"/>
  <c r="E18" i="34"/>
  <c r="E19" i="34"/>
  <c r="W4" i="34" a="1"/>
  <c r="W4" i="34" s="1"/>
  <c r="U4" i="34" s="1" a="1"/>
  <c r="U4" i="34" s="1"/>
  <c r="V4" i="34" a="1"/>
  <c r="V4" i="34" s="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2" i="1"/>
  <c r="G23" i="34"/>
  <c r="H23" i="34"/>
  <c r="H8" i="34"/>
  <c r="H9" i="34"/>
  <c r="U1" i="34" l="1"/>
  <c r="V1" i="34"/>
  <c r="H10" i="3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<sst xmlns="http://schemas.openxmlformats.org/spreadsheetml/2006/main" count="64467" uniqueCount="8217">
  <si>
    <t>OrderNumber</t>
  </si>
  <si>
    <t>OrderDate</t>
  </si>
  <si>
    <t>Distributor</t>
  </si>
  <si>
    <t>Export</t>
  </si>
  <si>
    <t>Wholesale</t>
  </si>
  <si>
    <t>New Ltd</t>
  </si>
  <si>
    <t>Apollo Ltd</t>
  </si>
  <si>
    <t>Eminence Corp</t>
  </si>
  <si>
    <t>ETUDE Ltd</t>
  </si>
  <si>
    <t>Procter Corp</t>
  </si>
  <si>
    <t>Pacific Ltd</t>
  </si>
  <si>
    <t>Rochester Ltd</t>
  </si>
  <si>
    <t xml:space="preserve">Medline </t>
  </si>
  <si>
    <t xml:space="preserve">WakeFern </t>
  </si>
  <si>
    <t>Elorac, Corp</t>
  </si>
  <si>
    <t>21st Ltd</t>
  </si>
  <si>
    <t>Avon Corp</t>
  </si>
  <si>
    <t>Medsep Group</t>
  </si>
  <si>
    <t>PEDIFIX, Corp</t>
  </si>
  <si>
    <t xml:space="preserve">Linde </t>
  </si>
  <si>
    <t xml:space="preserve">Ei </t>
  </si>
  <si>
    <t>Pure Group</t>
  </si>
  <si>
    <t>Ole Group</t>
  </si>
  <si>
    <t xml:space="preserve">Qualitest </t>
  </si>
  <si>
    <t>3LAB, Ltd</t>
  </si>
  <si>
    <t>SO - 000101</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</si>
  <si>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</si>
  <si>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</si>
  <si>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</si>
  <si>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</si>
  <si>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</si>
  <si>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</si>
  <si>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</si>
  <si>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</si>
  <si>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</si>
  <si>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</si>
  <si>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</si>
  <si>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</si>
  <si>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</si>
  <si>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</si>
  <si>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</si>
  <si>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</si>
  <si>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</si>
  <si>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</si>
  <si>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</si>
  <si>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</si>
  <si>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</si>
  <si>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</si>
  <si>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</si>
  <si>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</si>
  <si>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</si>
  <si>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</si>
  <si>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</si>
  <si>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</si>
  <si>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</si>
  <si>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</si>
  <si>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</si>
  <si>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</si>
  <si>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</si>
  <si>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</si>
  <si>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</si>
  <si>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</si>
  <si>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</si>
  <si>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</si>
  <si>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</si>
  <si>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</si>
  <si>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</si>
  <si>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</si>
  <si>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</si>
  <si>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</si>
  <si>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</si>
  <si>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</si>
  <si>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</si>
  <si>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</si>
  <si>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</si>
  <si>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</si>
  <si>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</si>
  <si>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</si>
  <si>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</si>
  <si>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</si>
  <si>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</si>
  <si>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</si>
  <si>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</si>
  <si>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</si>
  <si>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</si>
  <si>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</si>
  <si>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</si>
  <si>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</si>
  <si>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</si>
  <si>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</si>
  <si>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</si>
  <si>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</si>
  <si>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</si>
  <si>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</si>
  <si>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</si>
  <si>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</si>
  <si>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</si>
  <si>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</si>
  <si>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</si>
  <si>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</si>
  <si>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</si>
  <si>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</si>
  <si>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</si>
  <si>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</si>
  <si>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</si>
  <si>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</si>
  <si>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</si>
  <si>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</si>
  <si>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</si>
  <si>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</si>
  <si>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</si>
  <si>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</si>
  <si>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</si>
  <si>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</si>
  <si>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</si>
  <si>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</si>
  <si>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</si>
  <si>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</si>
  <si>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</si>
  <si>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</si>
  <si>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</si>
  <si>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</si>
  <si>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</si>
  <si>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</si>
  <si>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</si>
  <si>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</si>
  <si>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</si>
  <si>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</si>
  <si>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</si>
  <si>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</si>
  <si>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</si>
  <si>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</si>
  <si>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</si>
  <si>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</si>
  <si>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</si>
  <si>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</si>
  <si>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</si>
  <si>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</si>
  <si>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</si>
  <si>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</si>
  <si>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</si>
  <si>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</si>
  <si>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</si>
  <si>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</si>
  <si>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</si>
  <si>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</si>
  <si>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</si>
  <si>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</si>
  <si>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</si>
  <si>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</si>
  <si>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</si>
  <si>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</si>
  <si>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</si>
  <si>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</si>
  <si>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</si>
  <si>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</si>
  <si>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</si>
  <si>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</si>
  <si>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</si>
  <si>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</si>
  <si>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</si>
  <si>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</si>
  <si>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</si>
  <si>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</si>
  <si>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</si>
  <si>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</si>
  <si>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</si>
  <si>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</si>
  <si>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</si>
  <si>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</si>
  <si>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</si>
  <si>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</si>
  <si>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</si>
  <si>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</si>
  <si>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</si>
  <si>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</si>
  <si>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</si>
  <si>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</si>
  <si>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</si>
  <si>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</si>
  <si>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</si>
  <si>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</si>
  <si>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</si>
  <si>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</si>
  <si>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</si>
  <si>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</si>
  <si>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</si>
  <si>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</si>
  <si>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</si>
  <si>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</si>
  <si>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</si>
  <si>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</si>
  <si>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</si>
  <si>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</si>
  <si>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</si>
  <si>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</si>
  <si>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</si>
  <si>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</si>
  <si>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</si>
  <si>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</si>
  <si>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</si>
  <si>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</si>
  <si>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</si>
  <si>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</si>
  <si>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</si>
  <si>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</si>
  <si>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</si>
  <si>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</si>
  <si>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</si>
  <si>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</si>
  <si>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</si>
  <si>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</si>
  <si>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</si>
  <si>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</si>
  <si>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</si>
  <si>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</si>
  <si>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</si>
  <si>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</si>
  <si>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</si>
  <si>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</si>
  <si>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</si>
  <si>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</si>
  <si>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</si>
  <si>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</si>
  <si>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</si>
  <si>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</si>
  <si>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</si>
  <si>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</si>
  <si>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</si>
  <si>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</si>
  <si>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</si>
  <si>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</si>
  <si>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</si>
  <si>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</si>
  <si>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</si>
  <si>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</si>
  <si>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</si>
  <si>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</si>
  <si>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</si>
  <si>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</si>
  <si>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</si>
  <si>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</si>
  <si>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</si>
  <si>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</si>
  <si>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</si>
  <si>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</si>
  <si>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</si>
  <si>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</si>
  <si>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</si>
  <si>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</si>
  <si>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</si>
  <si>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</si>
  <si>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</si>
  <si>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</si>
  <si>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</si>
  <si>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</si>
  <si>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</si>
  <si>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</si>
  <si>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</si>
  <si>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</si>
  <si>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</si>
  <si>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</si>
  <si>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</si>
  <si>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</si>
  <si>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</si>
  <si>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</si>
  <si>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</si>
  <si>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</si>
  <si>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</si>
  <si>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</si>
  <si>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</si>
  <si>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</si>
  <si>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</si>
  <si>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</si>
  <si>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</si>
  <si>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</si>
  <si>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</si>
  <si>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</si>
  <si>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</si>
  <si>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</si>
  <si>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</si>
  <si>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</si>
  <si>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</si>
  <si>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</si>
  <si>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</si>
  <si>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</si>
  <si>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</si>
  <si>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</si>
  <si>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</si>
  <si>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</si>
  <si>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</si>
  <si>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</si>
  <si>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</si>
  <si>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</si>
  <si>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</si>
  <si>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</si>
  <si>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</si>
  <si>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</si>
  <si>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</si>
  <si>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</si>
  <si>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</si>
  <si>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</si>
  <si>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</si>
  <si>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</si>
  <si>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</si>
  <si>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</si>
  <si>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</si>
  <si>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</si>
  <si>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</si>
  <si>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</si>
  <si>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</si>
  <si>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</si>
  <si>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</si>
  <si>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</si>
  <si>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</si>
  <si>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</si>
  <si>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</si>
  <si>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</si>
  <si>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</si>
  <si>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</si>
  <si>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</si>
  <si>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</si>
  <si>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</si>
  <si>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</si>
  <si>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</si>
  <si>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</si>
  <si>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</si>
  <si>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</si>
  <si>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</si>
  <si>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</si>
  <si>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</si>
  <si>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</si>
  <si>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</si>
  <si>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</si>
  <si>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</si>
  <si>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</si>
  <si>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</si>
  <si>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</si>
  <si>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</si>
  <si>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</si>
  <si>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</si>
  <si>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</si>
  <si>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</si>
  <si>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</si>
  <si>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</si>
  <si>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</si>
  <si>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</si>
  <si>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</si>
  <si>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</si>
  <si>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</si>
  <si>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</si>
  <si>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</si>
  <si>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</si>
  <si>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</si>
  <si>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</si>
  <si>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</si>
  <si>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</si>
  <si>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</si>
  <si>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</si>
  <si>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</si>
  <si>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</si>
  <si>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</si>
  <si>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</si>
  <si>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</si>
  <si>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</si>
  <si>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</si>
  <si>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</si>
  <si>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</si>
  <si>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</si>
  <si>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</si>
  <si>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</si>
  <si>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</si>
  <si>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</si>
  <si>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</si>
  <si>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</si>
  <si>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</si>
  <si>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</si>
  <si>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</si>
  <si>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</si>
  <si>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</si>
  <si>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</si>
  <si>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</si>
  <si>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</si>
  <si>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</si>
  <si>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</si>
  <si>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</si>
  <si>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</si>
  <si>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</si>
  <si>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</si>
  <si>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</si>
  <si>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</si>
  <si>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</si>
  <si>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</si>
  <si>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</si>
  <si>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</si>
  <si>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</si>
  <si>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</si>
  <si>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</si>
  <si>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</si>
  <si>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</si>
  <si>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</si>
  <si>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</si>
  <si>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</si>
  <si>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</si>
  <si>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</si>
  <si>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</si>
  <si>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</si>
  <si>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</si>
  <si>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</si>
  <si>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</si>
  <si>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</si>
  <si>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</si>
  <si>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</si>
  <si>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</si>
  <si>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</si>
  <si>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</si>
  <si>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</si>
  <si>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</si>
  <si>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</si>
  <si>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</si>
  <si>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</si>
  <si>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</si>
  <si>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</si>
  <si>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</si>
  <si>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</si>
  <si>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</si>
  <si>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</si>
  <si>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</si>
  <si>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</si>
  <si>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</si>
  <si>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</si>
  <si>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</si>
  <si>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</si>
  <si>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</si>
  <si>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</si>
  <si>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</si>
  <si>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</si>
  <si>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</si>
  <si>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</si>
  <si>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</si>
  <si>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</si>
  <si>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</si>
  <si>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</si>
  <si>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</si>
  <si>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</si>
  <si>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</si>
  <si>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</si>
  <si>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</si>
  <si>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</si>
  <si>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</si>
  <si>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</si>
  <si>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</si>
  <si>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</si>
  <si>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</si>
  <si>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</si>
  <si>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</si>
  <si>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</si>
  <si>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</si>
  <si>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</si>
  <si>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</si>
  <si>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</si>
  <si>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</si>
  <si>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</si>
  <si>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</si>
  <si>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</si>
  <si>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</si>
  <si>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</si>
  <si>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</si>
  <si>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</si>
  <si>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</si>
  <si>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</si>
  <si>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</si>
  <si>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</si>
  <si>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</si>
  <si>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</si>
  <si>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</si>
  <si>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</si>
  <si>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</si>
  <si>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</si>
  <si>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</si>
  <si>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</si>
  <si>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</si>
  <si>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</si>
  <si>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</si>
  <si>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</si>
  <si>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</si>
  <si>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</si>
  <si>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</si>
  <si>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</si>
  <si>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</si>
  <si>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</si>
  <si>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</si>
  <si>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</si>
  <si>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</si>
  <si>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</si>
  <si>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</si>
  <si>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</si>
  <si>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</si>
  <si>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</si>
  <si>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</si>
  <si>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</si>
  <si>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</si>
  <si>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</si>
  <si>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</si>
  <si>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</si>
  <si>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</si>
  <si>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</si>
  <si>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</si>
  <si>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</si>
  <si>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</si>
  <si>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</si>
  <si>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</si>
  <si>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</si>
  <si>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</si>
  <si>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</si>
  <si>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</si>
  <si>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</si>
  <si>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</si>
  <si>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</si>
  <si>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</si>
  <si>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</si>
  <si>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</si>
  <si>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</si>
  <si>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</si>
  <si>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</si>
  <si>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</si>
  <si>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</si>
  <si>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</si>
  <si>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</si>
  <si>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</si>
  <si>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</si>
  <si>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</si>
  <si>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</si>
  <si>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</si>
  <si>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</si>
  <si>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</si>
  <si>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</si>
  <si>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</si>
  <si>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</si>
  <si>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</si>
  <si>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</si>
  <si>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</si>
  <si>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</si>
  <si>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</si>
  <si>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</si>
  <si>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</si>
  <si>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</si>
  <si>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</si>
  <si>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</si>
  <si>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</si>
  <si>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</si>
  <si>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</si>
  <si>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</si>
  <si>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</si>
  <si>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</si>
  <si>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</si>
  <si>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</si>
  <si>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</si>
  <si>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</si>
  <si>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</si>
  <si>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</si>
  <si>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</si>
  <si>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</si>
  <si>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</si>
  <si>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</si>
  <si>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</si>
  <si>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</si>
  <si>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</si>
  <si>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</si>
  <si>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</si>
  <si>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</si>
  <si>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</si>
  <si>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</si>
  <si>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</si>
  <si>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</si>
  <si>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</si>
  <si>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</si>
  <si>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</si>
  <si>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</si>
  <si>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</si>
  <si>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</si>
  <si>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</si>
  <si>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</si>
  <si>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</si>
  <si>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</si>
  <si>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</si>
  <si>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</si>
  <si>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</si>
  <si>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</si>
  <si>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</si>
  <si>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</si>
  <si>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</si>
  <si>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</si>
  <si>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</si>
  <si>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</si>
  <si>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</si>
  <si>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</si>
  <si>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</si>
  <si>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</si>
  <si>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</si>
  <si>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</si>
  <si>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</si>
  <si>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</si>
  <si>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</si>
  <si>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</si>
  <si>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</si>
  <si>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</si>
  <si>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</si>
  <si>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</si>
  <si>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</si>
  <si>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</si>
  <si>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</si>
  <si>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</si>
  <si>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</si>
  <si>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</si>
  <si>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</si>
  <si>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</si>
  <si>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</si>
  <si>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</si>
  <si>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</si>
  <si>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</si>
  <si>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</si>
  <si>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</si>
  <si>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</si>
  <si>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</si>
  <si>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</si>
  <si>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</si>
  <si>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</si>
  <si>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</si>
  <si>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</si>
  <si>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</si>
  <si>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</si>
  <si>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</si>
  <si>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</si>
  <si>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</si>
  <si>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</si>
  <si>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</si>
  <si>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</si>
  <si>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</si>
  <si>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</si>
  <si>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</si>
  <si>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</si>
  <si>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</si>
  <si>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</si>
  <si>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</si>
  <si>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</si>
  <si>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</si>
  <si>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</si>
  <si>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</si>
  <si>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</si>
  <si>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</si>
  <si>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</si>
  <si>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</si>
  <si>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</si>
  <si>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</si>
  <si>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</si>
  <si>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</si>
  <si>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</si>
  <si>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</si>
  <si>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</si>
  <si>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</si>
  <si>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</si>
  <si>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</si>
  <si>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</si>
  <si>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</si>
  <si>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</si>
  <si>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</si>
  <si>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</si>
  <si>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</si>
  <si>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</si>
  <si>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</si>
  <si>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</si>
  <si>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</si>
  <si>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</si>
  <si>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</si>
  <si>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</si>
  <si>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</si>
  <si>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</si>
  <si>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</si>
  <si>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</si>
  <si>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</si>
  <si>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</si>
  <si>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</si>
  <si>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</si>
  <si>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</si>
  <si>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</si>
  <si>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</si>
  <si>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</si>
  <si>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</si>
  <si>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</si>
  <si>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</si>
  <si>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</si>
  <si>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</si>
  <si>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</si>
  <si>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</si>
  <si>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</si>
  <si>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</si>
  <si>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</si>
  <si>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</si>
  <si>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</si>
  <si>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</si>
  <si>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</si>
  <si>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</si>
  <si>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</si>
  <si>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</si>
  <si>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</si>
  <si>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</si>
  <si>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</si>
  <si>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</si>
  <si>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</si>
  <si>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</si>
  <si>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</si>
  <si>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</si>
  <si>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</si>
  <si>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</si>
  <si>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</si>
  <si>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</si>
  <si>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</si>
  <si>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</si>
  <si>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</si>
  <si>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</si>
  <si>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</si>
  <si>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</si>
  <si>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</si>
  <si>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</si>
  <si>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</si>
  <si>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</si>
  <si>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</si>
  <si>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</si>
  <si>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</si>
  <si>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</si>
  <si>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</si>
  <si>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</si>
  <si>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</si>
  <si>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</si>
  <si>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</si>
  <si>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</si>
  <si>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</si>
  <si>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</si>
  <si>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</si>
  <si>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</si>
  <si>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</si>
  <si>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</si>
  <si>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</si>
  <si>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</si>
  <si>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</si>
  <si>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</si>
  <si>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</si>
  <si>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</si>
  <si>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</si>
  <si>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</si>
  <si>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</si>
  <si>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</si>
  <si>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</si>
  <si>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</si>
  <si>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</si>
  <si>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</si>
  <si>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</si>
  <si>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</si>
  <si>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</si>
  <si>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</si>
  <si>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</si>
  <si>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</si>
  <si>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</si>
  <si>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</si>
  <si>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</si>
  <si>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</si>
  <si>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</si>
  <si>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</si>
  <si>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</si>
  <si>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</si>
  <si>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</si>
  <si>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</si>
  <si>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</si>
  <si>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</si>
  <si>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</si>
  <si>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</si>
  <si>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</si>
  <si>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</si>
  <si>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</si>
  <si>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</si>
  <si>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</si>
  <si>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</si>
  <si>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</si>
  <si>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</si>
  <si>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</si>
  <si>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</si>
  <si>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</si>
  <si>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</si>
  <si>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</si>
  <si>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</si>
  <si>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</si>
  <si>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</si>
  <si>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</si>
  <si>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</si>
  <si>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</si>
  <si>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</si>
  <si>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</si>
  <si>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</si>
  <si>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</si>
  <si>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</si>
  <si>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</si>
  <si>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</si>
  <si>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</si>
  <si>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</si>
  <si>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</si>
  <si>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</si>
  <si>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</si>
  <si>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</si>
  <si>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</si>
  <si>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</si>
  <si>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</si>
  <si>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</si>
  <si>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</si>
  <si>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</si>
  <si>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</si>
  <si>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</si>
  <si>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</si>
  <si>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</si>
  <si>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</si>
  <si>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</si>
  <si>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</si>
  <si>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</si>
  <si>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</si>
  <si>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</si>
  <si>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</si>
  <si>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</si>
  <si>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</si>
  <si>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</si>
  <si>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</si>
  <si>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</si>
  <si>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</si>
  <si>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</si>
  <si>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</si>
  <si>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</si>
  <si>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</si>
  <si>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</si>
  <si>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</si>
  <si>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</si>
  <si>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</si>
  <si>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</si>
  <si>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</si>
  <si>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</si>
  <si>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</si>
  <si>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</si>
  <si>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</si>
  <si>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</si>
  <si>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</si>
  <si>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</si>
  <si>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</si>
  <si>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</si>
  <si>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</si>
  <si>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</si>
  <si>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</si>
  <si>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</si>
  <si>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</si>
  <si>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</si>
  <si>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</si>
  <si>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</si>
  <si>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</si>
  <si>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</si>
  <si>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</si>
  <si>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</si>
  <si>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</si>
  <si>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</si>
  <si>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</si>
  <si>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</si>
  <si>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</si>
  <si>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</si>
  <si>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</si>
  <si>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</si>
  <si>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</si>
  <si>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</si>
  <si>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</si>
  <si>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</si>
  <si>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</si>
  <si>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</si>
  <si>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</si>
  <si>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</si>
  <si>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</si>
  <si>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</si>
  <si>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</si>
  <si>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</si>
  <si>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</si>
  <si>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</si>
  <si>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</si>
  <si>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</si>
  <si>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</si>
  <si>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</si>
  <si>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</si>
  <si>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</si>
  <si>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</si>
  <si>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</si>
  <si>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</si>
  <si>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</si>
  <si>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</si>
  <si>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</si>
  <si>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</si>
  <si>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</si>
  <si>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</si>
  <si>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</si>
  <si>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</si>
  <si>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</si>
  <si>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</si>
  <si>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</si>
  <si>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</si>
  <si>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</si>
  <si>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</si>
  <si>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</si>
  <si>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</si>
  <si>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</si>
  <si>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</si>
  <si>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</si>
  <si>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</si>
  <si>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</si>
  <si>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</si>
  <si>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</si>
  <si>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</si>
  <si>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</si>
  <si>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</si>
  <si>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</si>
  <si>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</si>
  <si>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</si>
  <si>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</si>
  <si>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</si>
  <si>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</si>
  <si>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</si>
  <si>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</si>
  <si>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</si>
  <si>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</si>
  <si>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</si>
  <si>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</si>
  <si>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</si>
  <si>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</si>
  <si>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</si>
  <si>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</si>
  <si>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</si>
  <si>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</si>
  <si>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</si>
  <si>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</si>
  <si>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</si>
  <si>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</si>
  <si>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</si>
  <si>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</si>
  <si>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</si>
  <si>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</si>
  <si>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</si>
  <si>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</si>
  <si>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</si>
  <si>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</si>
  <si>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</si>
  <si>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</si>
  <si>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</si>
  <si>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</si>
  <si>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</si>
  <si>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</si>
  <si>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</si>
  <si>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</si>
  <si>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</si>
  <si>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</si>
  <si>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</si>
  <si>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</si>
  <si>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</si>
  <si>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</si>
  <si>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</si>
  <si>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</si>
  <si>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</si>
  <si>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</si>
  <si>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</si>
  <si>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</si>
  <si>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</si>
  <si>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</si>
  <si>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</si>
  <si>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</si>
  <si>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</si>
  <si>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</si>
  <si>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</si>
  <si>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</si>
  <si>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</si>
  <si>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</si>
  <si>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</si>
  <si>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</si>
  <si>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</si>
  <si>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</si>
  <si>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</si>
  <si>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</si>
  <si>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</si>
  <si>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</si>
  <si>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</si>
  <si>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</si>
  <si>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</si>
  <si>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</si>
  <si>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</si>
  <si>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</si>
  <si>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</si>
  <si>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</si>
  <si>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</si>
  <si>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</si>
  <si>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</si>
  <si>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</si>
  <si>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</si>
  <si>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</si>
  <si>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</si>
  <si>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</si>
  <si>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</si>
  <si>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</si>
  <si>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</si>
  <si>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</si>
  <si>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</si>
  <si>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</si>
  <si>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</si>
  <si>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</si>
  <si>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</si>
  <si>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</si>
  <si>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</si>
  <si>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</si>
  <si>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</si>
  <si>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</si>
  <si>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</si>
  <si>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</si>
  <si>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</si>
  <si>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</si>
  <si>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</si>
  <si>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</si>
  <si>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</si>
  <si>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</si>
  <si>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</si>
  <si>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</si>
  <si>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</si>
  <si>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</si>
  <si>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</si>
  <si>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</si>
  <si>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</si>
  <si>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</si>
  <si>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</si>
  <si>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</si>
  <si>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</si>
  <si>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</si>
  <si>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</si>
  <si>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</si>
  <si>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</si>
  <si>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</si>
  <si>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</si>
  <si>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</si>
  <si>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</si>
  <si>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</si>
  <si>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</si>
  <si>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</si>
  <si>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</si>
  <si>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</si>
  <si>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</si>
  <si>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</si>
  <si>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</si>
  <si>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</si>
  <si>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</si>
  <si>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</si>
  <si>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</si>
  <si>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</si>
  <si>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</si>
  <si>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</si>
  <si>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</si>
  <si>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</si>
  <si>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</si>
  <si>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</si>
  <si>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</si>
  <si>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</si>
  <si>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</si>
  <si>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</si>
  <si>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</si>
  <si>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</si>
  <si>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</si>
  <si>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</si>
  <si>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</si>
  <si>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</si>
  <si>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</si>
  <si>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</si>
  <si>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</si>
  <si>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</si>
  <si>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</si>
  <si>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</si>
  <si>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</si>
  <si>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</si>
  <si>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</si>
  <si>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</si>
  <si>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</si>
  <si>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</si>
  <si>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</si>
  <si>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</si>
  <si>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</si>
  <si>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</si>
  <si>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</si>
  <si>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</si>
  <si>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</si>
  <si>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</si>
  <si>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</si>
  <si>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</si>
  <si>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</si>
  <si>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</si>
  <si>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</si>
  <si>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</si>
  <si>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</si>
  <si>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</si>
  <si>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</si>
  <si>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</si>
  <si>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</si>
  <si>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</si>
  <si>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</si>
  <si>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</si>
  <si>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</si>
  <si>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</si>
  <si>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</si>
  <si>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</si>
  <si>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</si>
  <si>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</si>
  <si>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</si>
  <si>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</si>
  <si>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</si>
  <si>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</si>
  <si>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</si>
  <si>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</si>
  <si>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</si>
  <si>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</si>
  <si>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</si>
  <si>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</si>
  <si>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</si>
  <si>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</si>
  <si>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</si>
  <si>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</si>
  <si>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</si>
  <si>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</si>
  <si>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</si>
  <si>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</si>
  <si>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</si>
  <si>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</si>
  <si>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</si>
  <si>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</si>
  <si>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</si>
  <si>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</si>
  <si>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</si>
  <si>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</si>
  <si>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</si>
  <si>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</si>
  <si>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</si>
  <si>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</si>
  <si>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</si>
  <si>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</si>
  <si>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</si>
  <si>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</si>
  <si>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</si>
  <si>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</si>
  <si>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</si>
  <si>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</si>
  <si>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</si>
  <si>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</si>
  <si>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</si>
  <si>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</si>
  <si>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</si>
  <si>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</si>
  <si>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</si>
  <si>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</si>
  <si>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</si>
  <si>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</si>
  <si>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</si>
  <si>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</si>
  <si>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</si>
  <si>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</si>
  <si>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</si>
  <si>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</si>
  <si>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</si>
  <si>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</si>
  <si>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</si>
  <si>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</si>
  <si>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</si>
  <si>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</si>
  <si>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</si>
  <si>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</si>
  <si>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</si>
  <si>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</si>
  <si>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</si>
  <si>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</si>
  <si>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</si>
  <si>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</si>
  <si>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</si>
  <si>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</si>
  <si>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</si>
  <si>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</si>
  <si>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</si>
  <si>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</si>
  <si>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</si>
  <si>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</si>
  <si>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</si>
  <si>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</si>
  <si>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</si>
  <si>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</si>
  <si>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</si>
  <si>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</si>
  <si>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</si>
  <si>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</si>
  <si>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</si>
  <si>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</si>
  <si>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</si>
  <si>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</si>
  <si>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</si>
  <si>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</si>
  <si>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</si>
  <si>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</si>
  <si>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</si>
  <si>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</si>
  <si>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</si>
  <si>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</si>
  <si>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</si>
  <si>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</si>
  <si>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</si>
  <si>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</si>
  <si>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</si>
  <si>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</si>
  <si>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</si>
  <si>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</si>
  <si>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</si>
  <si>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</si>
  <si>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</si>
  <si>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</si>
  <si>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</si>
  <si>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</si>
  <si>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</si>
  <si>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</si>
  <si>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</si>
  <si>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</si>
  <si>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</si>
  <si>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</si>
  <si>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</si>
  <si>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</si>
  <si>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</si>
  <si>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</si>
  <si>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</si>
  <si>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</si>
  <si>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</si>
  <si>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</si>
  <si>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</si>
  <si>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</si>
  <si>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</si>
  <si>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</si>
  <si>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</si>
  <si>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</si>
  <si>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</si>
  <si>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</si>
  <si>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</si>
  <si>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</si>
  <si>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</si>
  <si>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</si>
  <si>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</si>
  <si>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</si>
  <si>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</si>
  <si>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</si>
  <si>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</si>
  <si>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</si>
  <si>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</si>
  <si>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</si>
  <si>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</si>
  <si>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</si>
  <si>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</si>
  <si>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</si>
  <si>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</si>
  <si>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</si>
  <si>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</si>
  <si>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</si>
  <si>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</si>
  <si>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</si>
  <si>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</si>
  <si>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</si>
  <si>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</si>
  <si>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</si>
  <si>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</si>
  <si>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</si>
  <si>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</si>
  <si>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</si>
  <si>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</si>
  <si>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</si>
  <si>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</si>
  <si>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</si>
  <si>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</si>
  <si>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</si>
  <si>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</si>
  <si>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</si>
  <si>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</si>
  <si>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</si>
  <si>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</si>
  <si>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</si>
  <si>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</si>
  <si>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</si>
  <si>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</si>
  <si>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</si>
  <si>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</si>
  <si>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</si>
  <si>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</si>
  <si>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</si>
  <si>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</si>
  <si>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</si>
  <si>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</si>
  <si>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</si>
  <si>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</si>
  <si>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</si>
  <si>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</si>
  <si>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</si>
  <si>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</si>
  <si>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</si>
  <si>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</si>
  <si>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</si>
  <si>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</si>
  <si>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</si>
  <si>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</si>
  <si>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</si>
  <si>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</si>
  <si>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</si>
  <si>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</si>
  <si>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</si>
  <si>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</si>
  <si>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</si>
  <si>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</si>
  <si>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</si>
  <si>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</si>
  <si>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</si>
  <si>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</si>
  <si>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</si>
  <si>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</si>
  <si>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</si>
  <si>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</si>
  <si>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</si>
  <si>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</si>
  <si>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</si>
  <si>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</si>
  <si>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</si>
  <si>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</si>
  <si>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</si>
  <si>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</si>
  <si>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</si>
  <si>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</si>
  <si>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</si>
  <si>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</si>
  <si>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</si>
  <si>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</si>
  <si>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</si>
  <si>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</si>
  <si>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</si>
  <si>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</si>
  <si>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</si>
  <si>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</si>
  <si>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</si>
  <si>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</si>
  <si>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</si>
  <si>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</si>
  <si>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</si>
  <si>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</si>
  <si>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</si>
  <si>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</si>
  <si>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</si>
  <si>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</si>
  <si>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</si>
  <si>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</si>
  <si>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</si>
  <si>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</si>
  <si>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</si>
  <si>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</si>
  <si>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</si>
  <si>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</si>
  <si>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</si>
  <si>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</si>
  <si>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</si>
  <si>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</si>
  <si>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</si>
  <si>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</si>
  <si>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</si>
  <si>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</si>
  <si>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</si>
  <si>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</si>
  <si>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</si>
  <si>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</si>
  <si>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</si>
  <si>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</si>
  <si>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</si>
  <si>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</si>
  <si>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</si>
  <si>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</si>
  <si>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</si>
  <si>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</si>
  <si>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</si>
  <si>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</si>
  <si>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</si>
  <si>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</si>
  <si>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</si>
  <si>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</si>
  <si>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</si>
  <si>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</si>
  <si>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</si>
  <si>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</si>
  <si>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</si>
  <si>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</si>
  <si>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</si>
  <si>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</si>
  <si>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</si>
  <si>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</si>
  <si>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</si>
  <si>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</si>
  <si>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</si>
  <si>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</si>
  <si>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</si>
  <si>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</si>
  <si>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</si>
  <si>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</si>
  <si>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</si>
  <si>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</si>
  <si>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</si>
  <si>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</si>
  <si>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</si>
  <si>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</si>
  <si>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</si>
  <si>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</si>
  <si>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</si>
  <si>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</si>
  <si>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</si>
  <si>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</si>
  <si>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</si>
  <si>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</si>
  <si>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</si>
  <si>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</si>
  <si>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</si>
  <si>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</si>
  <si>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</si>
  <si>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</si>
  <si>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</si>
  <si>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</si>
  <si>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</si>
  <si>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</si>
  <si>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</si>
  <si>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</si>
  <si>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</si>
  <si>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</si>
  <si>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</si>
  <si>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</si>
  <si>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</si>
  <si>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</si>
  <si>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</si>
  <si>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</si>
  <si>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</si>
  <si>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</si>
  <si>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</si>
  <si>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</si>
  <si>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</si>
  <si>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</si>
  <si>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</si>
  <si>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</si>
  <si>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</si>
  <si>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</si>
  <si>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</si>
  <si>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</si>
  <si>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</si>
  <si>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</si>
  <si>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</si>
  <si>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</si>
  <si>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</si>
  <si>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</si>
  <si>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</si>
  <si>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</si>
  <si>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</si>
  <si>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</si>
  <si>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</si>
  <si>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</si>
  <si>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</si>
  <si>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</si>
  <si>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</si>
  <si>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</si>
  <si>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</si>
  <si>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</si>
  <si>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</si>
  <si>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</si>
  <si>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</si>
  <si>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</si>
  <si>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</si>
  <si>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</si>
  <si>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</si>
  <si>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</si>
  <si>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</si>
  <si>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</si>
  <si>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</si>
  <si>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</si>
  <si>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</si>
  <si>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</si>
  <si>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</si>
  <si>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</si>
  <si>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</si>
  <si>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</si>
  <si>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</si>
  <si>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</si>
  <si>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</si>
  <si>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</si>
  <si>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</si>
  <si>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</si>
  <si>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</si>
  <si>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</si>
  <si>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</si>
  <si>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</si>
  <si>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</si>
  <si>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</si>
  <si>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</si>
  <si>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</si>
  <si>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</si>
  <si>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</si>
  <si>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</si>
  <si>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</si>
  <si>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</si>
  <si>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</si>
  <si>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</si>
  <si>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</si>
  <si>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</si>
  <si>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</si>
  <si>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</si>
  <si>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</si>
  <si>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</si>
  <si>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</si>
  <si>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</si>
  <si>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</si>
  <si>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</si>
  <si>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</si>
  <si>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</si>
  <si>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</si>
  <si>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</si>
  <si>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</si>
  <si>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</si>
  <si>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</si>
  <si>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</si>
  <si>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</si>
  <si>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</si>
  <si>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</si>
  <si>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</si>
  <si>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</si>
  <si>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</si>
  <si>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</si>
  <si>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</si>
  <si>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</si>
  <si>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</si>
  <si>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</si>
  <si>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</si>
  <si>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</si>
  <si>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</si>
  <si>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</si>
  <si>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</si>
  <si>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</si>
  <si>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</si>
  <si>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</si>
  <si>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</si>
  <si>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</si>
  <si>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</si>
  <si>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</si>
  <si>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</si>
  <si>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</si>
  <si>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</si>
  <si>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</si>
  <si>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</si>
  <si>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</si>
  <si>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</si>
  <si>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</si>
  <si>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</si>
  <si>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</si>
  <si>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</si>
  <si>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</si>
  <si>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</si>
  <si>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</si>
  <si>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</si>
  <si>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</si>
  <si>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</si>
  <si>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</si>
  <si>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</si>
  <si>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</si>
  <si>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</si>
  <si>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</si>
  <si>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</si>
  <si>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</si>
  <si>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</si>
  <si>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</si>
  <si>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</si>
  <si>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</si>
  <si>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</si>
  <si>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</si>
  <si>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</si>
  <si>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</si>
  <si>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</si>
  <si>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</si>
  <si>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</si>
  <si>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</si>
  <si>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</si>
  <si>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</si>
  <si>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</si>
  <si>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</si>
  <si>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</si>
  <si>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</si>
  <si>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</si>
  <si>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</si>
  <si>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</si>
  <si>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</si>
  <si>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</si>
  <si>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</si>
  <si>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</si>
  <si>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</si>
  <si>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</si>
  <si>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</si>
  <si>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</si>
  <si>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</si>
  <si>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</si>
  <si>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</si>
  <si>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</si>
  <si>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</si>
  <si>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</si>
  <si>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</si>
  <si>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</si>
  <si>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</si>
  <si>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</si>
  <si>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</si>
  <si>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</si>
  <si>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</si>
  <si>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</si>
  <si>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</si>
  <si>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</si>
  <si>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</si>
  <si>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</si>
  <si>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</si>
  <si>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</si>
  <si>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</si>
  <si>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</si>
  <si>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</si>
  <si>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</si>
  <si>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</si>
  <si>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</si>
  <si>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</si>
  <si>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</si>
  <si>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</si>
  <si>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</si>
  <si>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</si>
  <si>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</si>
  <si>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</si>
  <si>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</si>
  <si>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</si>
  <si>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</si>
  <si>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</si>
  <si>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</si>
  <si>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</si>
  <si>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</si>
  <si>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</si>
  <si>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</si>
  <si>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</si>
  <si>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</si>
  <si>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</si>
  <si>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</si>
  <si>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</si>
  <si>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</si>
  <si>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</si>
  <si>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</si>
  <si>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</si>
  <si>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</si>
  <si>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</si>
  <si>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</si>
  <si>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</si>
  <si>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</si>
  <si>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</si>
  <si>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</si>
  <si>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</si>
  <si>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</si>
  <si>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</si>
  <si>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</si>
  <si>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</si>
  <si>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</si>
  <si>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</si>
  <si>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</si>
  <si>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</si>
  <si>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</si>
  <si>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</si>
  <si>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</si>
  <si>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</si>
  <si>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</si>
  <si>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</si>
  <si>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</si>
  <si>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</si>
  <si>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</si>
  <si>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</si>
  <si>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</si>
  <si>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</si>
  <si>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</si>
  <si>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</si>
  <si>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</si>
  <si>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</si>
  <si>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</si>
  <si>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</si>
  <si>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</si>
  <si>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</si>
  <si>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</si>
  <si>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</si>
  <si>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</si>
  <si>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</si>
  <si>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</si>
  <si>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</si>
  <si>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</si>
  <si>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</si>
  <si>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</si>
  <si>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</si>
  <si>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</si>
  <si>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</si>
  <si>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</si>
  <si>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</si>
  <si>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</si>
  <si>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</si>
  <si>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</si>
  <si>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</si>
  <si>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</si>
  <si>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</si>
  <si>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</si>
  <si>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</si>
  <si>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</si>
  <si>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</si>
  <si>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</si>
  <si>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</si>
  <si>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</si>
  <si>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</si>
  <si>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</si>
  <si>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</si>
  <si>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</si>
  <si>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</si>
  <si>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</si>
  <si>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</si>
  <si>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</si>
  <si>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</si>
  <si>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</si>
  <si>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</si>
  <si>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</si>
  <si>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</si>
  <si>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</si>
  <si>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</si>
  <si>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</si>
  <si>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</si>
  <si>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</si>
  <si>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</si>
  <si>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</si>
  <si>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</si>
  <si>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</si>
  <si>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</si>
  <si>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</si>
  <si>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</si>
  <si>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</si>
  <si>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</si>
  <si>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</si>
  <si>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</si>
  <si>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</si>
  <si>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</si>
  <si>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</si>
  <si>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</si>
  <si>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</si>
  <si>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</si>
  <si>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</si>
  <si>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</si>
  <si>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</si>
  <si>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</si>
  <si>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</si>
  <si>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</si>
  <si>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</si>
  <si>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</si>
  <si>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</si>
  <si>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</si>
  <si>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</si>
  <si>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</si>
  <si>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</si>
  <si>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</si>
  <si>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</si>
  <si>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</si>
  <si>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</si>
  <si>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</si>
  <si>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</si>
  <si>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</si>
  <si>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</si>
  <si>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</si>
  <si>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</si>
  <si>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</si>
  <si>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</si>
  <si>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</si>
  <si>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</si>
  <si>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</si>
  <si>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</si>
  <si>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</si>
  <si>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</si>
  <si>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</si>
  <si>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</si>
  <si>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</si>
  <si>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</si>
  <si>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</si>
  <si>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</si>
  <si>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</si>
  <si>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</si>
  <si>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</si>
  <si>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</si>
  <si>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</si>
  <si>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</si>
  <si>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</si>
  <si>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</si>
  <si>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</si>
  <si>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</si>
  <si>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</si>
  <si>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</si>
  <si>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</si>
  <si>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</si>
  <si>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</si>
  <si>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</si>
  <si>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</si>
  <si>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</si>
  <si>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</si>
  <si>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</si>
  <si>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</si>
  <si>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</si>
  <si>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</si>
  <si>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</si>
  <si>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</si>
  <si>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</si>
  <si>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</si>
  <si>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</si>
  <si>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</si>
  <si>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</si>
  <si>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</si>
  <si>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</si>
  <si>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</si>
  <si>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</si>
  <si>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</si>
  <si>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</si>
  <si>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</si>
  <si>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</si>
  <si>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</si>
  <si>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</si>
  <si>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</si>
  <si>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</si>
  <si>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</si>
  <si>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</si>
  <si>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</si>
  <si>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</si>
  <si>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</si>
  <si>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</si>
  <si>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</si>
  <si>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</si>
  <si>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</si>
  <si>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</si>
  <si>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</si>
  <si>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</si>
  <si>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</si>
  <si>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</si>
  <si>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</si>
  <si>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</si>
  <si>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</si>
  <si>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</si>
  <si>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</si>
  <si>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</si>
  <si>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</si>
  <si>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</si>
  <si>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</si>
  <si>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</si>
  <si>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</si>
  <si>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</si>
  <si>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</si>
  <si>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</si>
  <si>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</si>
  <si>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</si>
  <si>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</si>
  <si>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</si>
  <si>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</si>
  <si>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</si>
  <si>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</si>
  <si>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</si>
  <si>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</si>
  <si>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</si>
  <si>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</si>
  <si>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</si>
  <si>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</si>
  <si>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</si>
  <si>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</si>
  <si>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</si>
  <si>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</si>
  <si>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</si>
  <si>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</si>
  <si>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</si>
  <si>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</si>
  <si>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</si>
  <si>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</si>
  <si>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</si>
  <si>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</si>
  <si>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</si>
  <si>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</si>
  <si>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</si>
  <si>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</si>
  <si>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</si>
  <si>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</si>
  <si>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</si>
  <si>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</si>
  <si>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</si>
  <si>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</si>
  <si>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</si>
  <si>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</si>
  <si>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</si>
  <si>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</si>
  <si>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</si>
  <si>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</si>
  <si>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</si>
  <si>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</si>
  <si>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</si>
  <si>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</si>
  <si>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</si>
  <si>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</si>
  <si>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</si>
  <si>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</si>
  <si>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</si>
  <si>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</si>
  <si>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</si>
  <si>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</si>
  <si>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</si>
  <si>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</si>
  <si>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</si>
  <si>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</si>
  <si>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</si>
  <si>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</si>
  <si>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</si>
  <si>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</si>
  <si>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</si>
  <si>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</si>
  <si>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</si>
  <si>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</si>
  <si>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</si>
  <si>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</si>
  <si>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</si>
  <si>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</si>
  <si>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</si>
  <si>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</si>
  <si>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</si>
  <si>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</si>
  <si>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</si>
  <si>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</si>
  <si>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</si>
  <si>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</si>
  <si>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</si>
  <si>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</si>
  <si>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</si>
  <si>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</si>
  <si>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</si>
  <si>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</si>
  <si>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</si>
  <si>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</si>
  <si>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</si>
  <si>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</si>
  <si>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</si>
  <si>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</si>
  <si>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</si>
  <si>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</si>
  <si>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</si>
  <si>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</si>
  <si>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</si>
  <si>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</si>
  <si>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</si>
  <si>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</si>
  <si>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</si>
  <si>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</si>
  <si>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</si>
  <si>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</si>
  <si>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</si>
  <si>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</si>
  <si>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</si>
  <si>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</si>
  <si>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</si>
  <si>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</si>
  <si>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</si>
  <si>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</si>
  <si>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</si>
  <si>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</si>
  <si>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</si>
  <si>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</si>
  <si>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</si>
  <si>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</si>
  <si>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</si>
  <si>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</si>
  <si>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</si>
  <si>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</si>
  <si>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</si>
  <si>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</si>
  <si>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</si>
  <si>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</si>
  <si>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</si>
  <si>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</si>
  <si>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</si>
  <si>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</si>
  <si>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</si>
  <si>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</si>
  <si>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</si>
  <si>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</si>
  <si>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</si>
  <si>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</si>
  <si>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</si>
  <si>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</si>
  <si>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</si>
  <si>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</si>
  <si>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</si>
  <si>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</si>
  <si>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</si>
  <si>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</si>
  <si>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</si>
  <si>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</si>
  <si>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</si>
  <si>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</si>
  <si>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</si>
  <si>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</si>
  <si>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</si>
  <si>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</si>
  <si>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</si>
  <si>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</si>
  <si>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</si>
  <si>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</si>
  <si>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</si>
  <si>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</si>
  <si>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</si>
  <si>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</si>
  <si>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</si>
  <si>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</si>
  <si>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</si>
  <si>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</si>
  <si>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</si>
  <si>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</si>
  <si>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</si>
  <si>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</si>
  <si>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</si>
  <si>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</si>
  <si>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</si>
  <si>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</si>
  <si>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</si>
  <si>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</si>
  <si>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</si>
  <si>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</si>
  <si>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</si>
  <si>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</si>
  <si>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</si>
  <si>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</si>
  <si>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</si>
  <si>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</si>
  <si>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</si>
  <si>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</si>
  <si>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</si>
  <si>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</si>
  <si>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</si>
  <si>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</si>
  <si>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</si>
  <si>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</si>
  <si>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</si>
  <si>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</si>
  <si>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</si>
  <si>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</si>
  <si>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</si>
  <si>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</si>
  <si>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</si>
  <si>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</si>
  <si>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</si>
  <si>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</si>
  <si>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</si>
  <si>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</si>
  <si>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</si>
  <si>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</si>
  <si>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</si>
  <si>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</si>
  <si>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</si>
  <si>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</si>
  <si>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</si>
  <si>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</si>
  <si>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</si>
  <si>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</si>
  <si>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</si>
  <si>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</si>
  <si>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</si>
  <si>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</si>
  <si>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</si>
  <si>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</si>
  <si>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</si>
  <si>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</si>
  <si>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</si>
  <si>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</si>
  <si>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</si>
  <si>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</si>
  <si>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</si>
  <si>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</si>
  <si>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</si>
  <si>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</si>
  <si>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</si>
  <si>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</si>
  <si>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</si>
  <si>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</si>
  <si>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</si>
  <si>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</si>
  <si>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</si>
  <si>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</si>
  <si>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</si>
  <si>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</si>
  <si>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</si>
  <si>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</si>
  <si>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</si>
  <si>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</si>
  <si>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</si>
  <si>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</si>
  <si>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</si>
  <si>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</si>
  <si>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</si>
  <si>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</si>
  <si>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</si>
  <si>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</si>
  <si>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</si>
  <si>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</si>
  <si>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</si>
  <si>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</si>
  <si>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</si>
  <si>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</si>
  <si>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</si>
  <si>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</si>
  <si>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</si>
  <si>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</si>
  <si>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</si>
  <si>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</si>
  <si>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</si>
  <si>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</si>
  <si>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</si>
  <si>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</si>
  <si>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</si>
  <si>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</si>
  <si>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</si>
  <si>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</si>
  <si>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</si>
  <si>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</si>
  <si>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</si>
  <si>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</si>
  <si>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</si>
  <si>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</si>
  <si>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</si>
  <si>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</si>
  <si>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</si>
  <si>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</si>
  <si>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</si>
  <si>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</si>
  <si>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</si>
  <si>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</si>
  <si>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</si>
  <si>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</si>
  <si>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</si>
  <si>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</si>
  <si>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</si>
  <si>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</si>
  <si>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</si>
  <si>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</si>
  <si>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</si>
  <si>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</si>
  <si>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</si>
  <si>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</si>
  <si>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</si>
  <si>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</si>
  <si>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</si>
  <si>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</si>
  <si>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</si>
  <si>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</si>
  <si>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</si>
  <si>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</si>
  <si>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</si>
  <si>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</si>
  <si>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</si>
  <si>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</si>
  <si>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</si>
  <si>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</si>
  <si>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</si>
  <si>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</si>
  <si>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</si>
  <si>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</si>
  <si>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</si>
  <si>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</si>
  <si>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</si>
  <si>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</si>
  <si>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</si>
  <si>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</si>
  <si>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</si>
  <si>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</si>
  <si>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</si>
  <si>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</si>
  <si>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</si>
  <si>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</si>
  <si>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</si>
  <si>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</si>
  <si>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</si>
  <si>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</si>
  <si>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</si>
  <si>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</si>
  <si>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</si>
  <si>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</si>
  <si>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</si>
  <si>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</si>
  <si>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</si>
  <si>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</si>
  <si>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</si>
  <si>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</si>
  <si>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</si>
  <si>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</si>
  <si>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</si>
  <si>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</si>
  <si>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</si>
  <si>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</si>
  <si>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</si>
  <si>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</si>
  <si>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</si>
  <si>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</si>
  <si>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</si>
  <si>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</si>
  <si>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</si>
  <si>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</si>
  <si>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</si>
  <si>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</si>
  <si>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</si>
  <si>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</si>
  <si>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</si>
  <si>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</si>
  <si>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</si>
  <si>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</si>
  <si>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</si>
  <si>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</si>
  <si>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</si>
  <si>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</si>
  <si>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</si>
  <si>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</si>
  <si>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</si>
  <si>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</si>
  <si>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</si>
  <si>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</si>
  <si>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</si>
  <si>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</si>
  <si>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</si>
  <si>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</si>
  <si>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</si>
  <si>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</si>
  <si>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</si>
  <si>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</si>
  <si>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</si>
  <si>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</si>
  <si>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</si>
  <si>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</si>
  <si>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</si>
  <si>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</si>
  <si>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</si>
  <si>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</si>
  <si>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</si>
  <si>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</si>
  <si>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</si>
  <si>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</si>
  <si>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</si>
  <si>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</si>
  <si>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</si>
  <si>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</si>
  <si>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</si>
  <si>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</si>
  <si>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</si>
  <si>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</si>
  <si>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</si>
  <si>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</si>
  <si>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</si>
  <si>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</si>
  <si>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</si>
  <si>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</si>
  <si>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</si>
  <si>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</si>
  <si>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</si>
  <si>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</si>
  <si>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</si>
  <si>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</si>
  <si>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</si>
  <si>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</si>
  <si>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</si>
  <si>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</si>
  <si>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</si>
  <si>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</si>
  <si>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</si>
  <si>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</si>
  <si>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</si>
  <si>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</si>
  <si>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</si>
  <si>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</si>
  <si>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</si>
  <si>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</si>
  <si>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</si>
  <si>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</si>
  <si>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</si>
  <si>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</si>
  <si>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</si>
  <si>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</si>
  <si>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</si>
  <si>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</si>
  <si>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</si>
  <si>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</si>
  <si>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</si>
  <si>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</si>
  <si>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</si>
  <si>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</si>
  <si>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</si>
  <si>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</si>
  <si>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</si>
  <si>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</si>
  <si>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</si>
  <si>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</si>
  <si>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</si>
  <si>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</si>
  <si>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</si>
  <si>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</si>
  <si>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</si>
  <si>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</si>
  <si>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</si>
  <si>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</si>
  <si>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</si>
  <si>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</si>
  <si>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</si>
  <si>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</si>
  <si>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</si>
  <si>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</si>
  <si>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</si>
  <si>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</si>
  <si>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</si>
  <si>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</si>
  <si>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</si>
  <si>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</si>
  <si>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</si>
  <si>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</si>
  <si>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</si>
  <si>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</si>
  <si>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</si>
  <si>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</si>
  <si>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</si>
  <si>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</si>
  <si>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</si>
  <si>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</si>
  <si>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</si>
  <si>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</si>
  <si>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</si>
  <si>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</si>
  <si>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</si>
  <si>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</si>
  <si>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</si>
  <si>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</si>
  <si>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</si>
  <si>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</si>
  <si>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</si>
  <si>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</si>
  <si>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</si>
  <si>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</si>
  <si>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</si>
  <si>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</si>
  <si>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</si>
  <si>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</si>
  <si>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</si>
  <si>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</si>
  <si>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</si>
  <si>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</si>
  <si>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</si>
  <si>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</si>
  <si>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</si>
  <si>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</si>
  <si>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</si>
  <si>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</si>
  <si>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</si>
  <si>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</si>
  <si>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</si>
  <si>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</si>
  <si>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</si>
  <si>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</si>
  <si>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</si>
  <si>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</si>
  <si>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</si>
  <si>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</si>
  <si>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</si>
  <si>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</si>
  <si>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</si>
  <si>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</si>
  <si>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</si>
  <si>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</si>
  <si>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</si>
  <si>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</si>
  <si>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</si>
  <si>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</si>
  <si>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</si>
  <si>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</si>
  <si>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</si>
  <si>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</si>
  <si>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</si>
  <si>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</si>
  <si>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</si>
  <si>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</si>
  <si>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</si>
  <si>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</si>
  <si>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</si>
  <si>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</si>
  <si>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</si>
  <si>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</si>
  <si>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</si>
  <si>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</si>
  <si>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</si>
  <si>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</si>
  <si>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</si>
  <si>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</si>
  <si>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</si>
  <si>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</si>
  <si>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</si>
  <si>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</si>
  <si>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</si>
  <si>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</si>
  <si>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</si>
  <si>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</si>
  <si>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</si>
  <si>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</si>
  <si>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</si>
  <si>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</si>
  <si>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</si>
  <si>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</si>
  <si>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</si>
  <si>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</si>
  <si>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</si>
  <si>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</si>
  <si>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</si>
  <si>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</si>
  <si>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</si>
  <si>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</si>
  <si>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</si>
  <si>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</si>
  <si>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</si>
  <si>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</si>
  <si>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</si>
  <si>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</si>
  <si>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</si>
  <si>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</si>
  <si>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</si>
  <si>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</si>
  <si>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</si>
  <si>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</si>
  <si>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</si>
  <si>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</si>
  <si>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</si>
  <si>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</si>
  <si>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</si>
  <si>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</si>
  <si>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</si>
  <si>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</si>
  <si>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</si>
  <si>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</si>
  <si>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</si>
  <si>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</si>
  <si>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</si>
  <si>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</si>
  <si>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</si>
  <si>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</si>
  <si>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</si>
  <si>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</si>
  <si>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</si>
  <si>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</si>
  <si>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</si>
  <si>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</si>
  <si>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</si>
  <si>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</si>
  <si>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</si>
  <si>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</si>
  <si>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</si>
  <si>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</si>
  <si>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</si>
  <si>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</si>
  <si>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</si>
  <si>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</si>
  <si>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</si>
  <si>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</si>
  <si>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</si>
  <si>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</si>
  <si>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</si>
  <si>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</si>
  <si>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</si>
  <si>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</si>
  <si>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</si>
  <si>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</si>
  <si>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</si>
  <si>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</si>
  <si>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</si>
  <si>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</si>
  <si>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</si>
  <si>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</si>
  <si>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</si>
  <si>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</si>
  <si>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</si>
  <si>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</si>
  <si>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</si>
  <si>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</si>
  <si>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</si>
  <si>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</si>
  <si>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</si>
  <si>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</si>
  <si>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</si>
  <si>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</si>
  <si>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</si>
  <si>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</si>
  <si>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</si>
  <si>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</si>
  <si>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</si>
  <si>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</si>
  <si>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</si>
  <si>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</si>
  <si>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</si>
  <si>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</si>
  <si>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</si>
  <si>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</si>
  <si>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</si>
  <si>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</si>
  <si>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</si>
  <si>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</si>
  <si>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</si>
  <si>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</si>
  <si>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</si>
  <si>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</si>
  <si>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</si>
  <si>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</si>
  <si>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</si>
  <si>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</si>
  <si>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</si>
  <si>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</si>
  <si>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</si>
  <si>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</si>
  <si>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</si>
  <si>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</si>
  <si>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</si>
  <si>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</si>
  <si>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</si>
  <si>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</si>
  <si>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</si>
  <si>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</si>
  <si>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</si>
  <si>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</si>
  <si>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</si>
  <si>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</si>
  <si>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</si>
  <si>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</si>
  <si>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</si>
  <si>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</si>
  <si>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</si>
  <si>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</si>
  <si>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</si>
  <si>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</si>
  <si>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</si>
  <si>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</si>
  <si>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</si>
  <si>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</si>
  <si>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</si>
  <si>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</si>
  <si>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</si>
  <si>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</si>
  <si>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</si>
  <si>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</si>
  <si>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</si>
  <si>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</si>
  <si>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</si>
  <si>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</si>
  <si>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</si>
  <si>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</si>
  <si>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</si>
  <si>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</si>
  <si>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</si>
  <si>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</si>
  <si>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</si>
  <si>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</si>
  <si>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</si>
  <si>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</si>
  <si>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</si>
  <si>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</si>
  <si>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</si>
  <si>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</si>
  <si>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</si>
  <si>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</si>
  <si>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</si>
  <si>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</si>
  <si>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</si>
  <si>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</si>
  <si>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</si>
  <si>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</si>
  <si>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</si>
  <si>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</si>
  <si>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</si>
  <si>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</si>
  <si>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</si>
  <si>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</si>
  <si>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</si>
  <si>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</si>
  <si>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</si>
  <si>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</si>
  <si>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</si>
  <si>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</si>
  <si>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</si>
  <si>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</si>
  <si>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</si>
  <si>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</si>
  <si>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</si>
  <si>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</si>
  <si>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</si>
  <si>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</si>
  <si>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</si>
  <si>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</si>
  <si>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</si>
  <si>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</si>
  <si>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</si>
  <si>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</si>
  <si>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</si>
  <si>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</si>
  <si>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</si>
  <si>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</si>
  <si>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</si>
  <si>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</si>
  <si>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</si>
  <si>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</si>
  <si>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</si>
  <si>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</si>
  <si>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</si>
  <si>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</si>
  <si>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</si>
  <si>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</si>
  <si>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</si>
  <si>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</si>
  <si>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</si>
  <si>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</si>
  <si>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</si>
  <si>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</si>
  <si>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</si>
  <si>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</si>
  <si>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</si>
  <si>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</si>
  <si>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</si>
  <si>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</si>
  <si>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</si>
  <si>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</si>
  <si>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</si>
  <si>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</si>
  <si>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</si>
  <si>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</si>
  <si>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</si>
  <si>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</si>
  <si>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</si>
  <si>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</si>
  <si>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</si>
  <si>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</si>
  <si>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</si>
  <si>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</si>
  <si>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</si>
  <si>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</si>
  <si>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</si>
  <si>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</si>
  <si>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</si>
  <si>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</si>
  <si>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</si>
  <si>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</si>
  <si>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</si>
  <si>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</si>
  <si>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</si>
  <si>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</si>
  <si>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</si>
  <si>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</si>
  <si>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</si>
  <si>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</si>
  <si>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</si>
  <si>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</si>
  <si>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</si>
  <si>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</si>
  <si>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</si>
  <si>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</si>
  <si>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</si>
  <si>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</si>
  <si>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</si>
  <si>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</si>
  <si>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</si>
  <si>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</si>
  <si>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</si>
  <si>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</si>
  <si>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</si>
  <si>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</si>
  <si>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</si>
  <si>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</si>
  <si>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</si>
  <si>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</si>
  <si>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</si>
  <si>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</si>
  <si>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</si>
  <si>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</si>
  <si>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</si>
  <si>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</si>
  <si>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</si>
  <si>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</si>
  <si>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</si>
  <si>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</si>
  <si>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</si>
  <si>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</si>
  <si>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</si>
  <si>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</si>
  <si>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</si>
  <si>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</si>
  <si>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</si>
  <si>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</si>
  <si>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</si>
  <si>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</si>
  <si>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</si>
  <si>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</si>
  <si>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</si>
  <si>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</si>
  <si>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</si>
  <si>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</si>
  <si>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</si>
  <si>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</si>
  <si>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</si>
  <si>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</si>
  <si>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</si>
  <si>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</si>
  <si>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</si>
  <si>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</si>
  <si>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</si>
  <si>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</si>
  <si>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</si>
  <si>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</si>
  <si>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</si>
  <si>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</si>
  <si>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</si>
  <si>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</si>
  <si>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</si>
  <si>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</si>
  <si>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</si>
  <si>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</si>
  <si>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</si>
  <si>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</si>
  <si>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</si>
  <si>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</si>
  <si>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</si>
  <si>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</si>
  <si>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</si>
  <si>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</si>
  <si>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</si>
  <si>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</si>
  <si>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</si>
  <si>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</si>
  <si>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</si>
  <si>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</si>
  <si>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</si>
  <si>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</si>
  <si>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</si>
  <si>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</si>
  <si>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</si>
  <si>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</si>
  <si>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</si>
  <si>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</si>
  <si>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</si>
  <si>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</si>
  <si>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</si>
  <si>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</si>
  <si>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</si>
  <si>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</si>
  <si>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</si>
  <si>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</si>
  <si>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</si>
  <si>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</si>
  <si>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</si>
  <si>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</si>
  <si>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</si>
  <si>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</si>
  <si>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</si>
  <si>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</si>
  <si>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</si>
  <si>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</si>
  <si>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</si>
  <si>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</si>
  <si>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</si>
  <si>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</si>
  <si>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</si>
  <si>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</si>
  <si>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</si>
  <si>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</si>
  <si>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</si>
  <si>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</si>
  <si>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</si>
  <si>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</si>
  <si>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</si>
  <si>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</si>
  <si>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</si>
  <si>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</si>
  <si>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</si>
  <si>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</si>
  <si>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</si>
  <si>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</si>
  <si>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</si>
  <si>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</si>
  <si>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</si>
  <si>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</si>
  <si>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</si>
  <si>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</si>
  <si>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</si>
  <si>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</si>
  <si>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</si>
  <si>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</si>
  <si>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</si>
  <si>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</si>
  <si>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</si>
  <si>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</si>
  <si>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</si>
  <si>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</si>
  <si>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</si>
  <si>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</si>
  <si>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</si>
  <si>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</si>
  <si>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</si>
  <si>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</si>
  <si>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</si>
  <si>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</si>
  <si>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</si>
  <si>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</si>
  <si>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</si>
  <si>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</si>
  <si>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</si>
  <si>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</si>
  <si>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</si>
  <si>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</si>
  <si>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</si>
  <si>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</si>
  <si>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</si>
  <si>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</si>
  <si>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</si>
  <si>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</si>
  <si>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</si>
  <si>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</si>
  <si>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</si>
  <si>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</si>
  <si>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</si>
  <si>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</si>
  <si>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</si>
  <si>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</si>
  <si>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</si>
  <si>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</si>
  <si>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</si>
  <si>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</si>
  <si>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</si>
  <si>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</si>
  <si>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</si>
  <si>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</si>
  <si>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</si>
  <si>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</si>
  <si>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</si>
  <si>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</si>
  <si>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</si>
  <si>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</si>
  <si>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</si>
  <si>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</si>
  <si>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</si>
  <si>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</si>
  <si>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</si>
  <si>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</si>
  <si>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</si>
  <si>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</si>
  <si>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</si>
  <si>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</si>
  <si>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</si>
  <si>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</si>
  <si>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</si>
  <si>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</si>
  <si>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</si>
  <si>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</si>
  <si>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</si>
  <si>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</si>
  <si>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</si>
  <si>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</si>
  <si>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</si>
  <si>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</si>
  <si>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</si>
  <si>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</si>
  <si>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</si>
  <si>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</si>
  <si>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</si>
  <si>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</si>
  <si>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</si>
  <si>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</si>
  <si>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</si>
  <si>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</si>
  <si>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</si>
  <si>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</si>
  <si>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</si>
  <si>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</si>
  <si>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</si>
  <si>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</si>
  <si>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</si>
  <si>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</si>
  <si>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</si>
  <si>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</si>
  <si>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</si>
  <si>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</si>
  <si>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</si>
  <si>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</si>
  <si>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</si>
  <si>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</si>
  <si>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</si>
  <si>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</si>
  <si>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</si>
  <si>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</si>
  <si>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</si>
  <si>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</si>
  <si>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</si>
  <si>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</si>
  <si>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</si>
  <si>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</si>
  <si>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</si>
  <si>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</si>
  <si>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</si>
  <si>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</si>
  <si>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</si>
  <si>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</si>
  <si>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</si>
  <si>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</si>
  <si>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</si>
  <si>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</si>
  <si>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</si>
  <si>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</si>
  <si>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</si>
  <si>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</si>
  <si>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</si>
  <si>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</si>
  <si>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</si>
  <si>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</si>
  <si>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</si>
  <si>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</si>
  <si>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</si>
  <si>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</si>
  <si>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</si>
  <si>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</si>
  <si>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</si>
  <si>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</si>
  <si>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</si>
  <si>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</si>
  <si>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</si>
  <si>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</si>
  <si>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</si>
  <si>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</si>
  <si>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</si>
  <si>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</si>
  <si>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</si>
  <si>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</si>
  <si>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</si>
  <si>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</si>
  <si>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</si>
  <si>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</si>
  <si>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</si>
  <si>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</si>
  <si>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</si>
  <si>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</si>
  <si>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</si>
  <si>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</si>
  <si>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</si>
  <si>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</si>
  <si>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</si>
  <si>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</si>
  <si>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</si>
  <si>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</si>
  <si>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</si>
  <si>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</si>
  <si>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</si>
  <si>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</si>
  <si>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</si>
  <si>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</si>
  <si>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</si>
  <si>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</si>
  <si>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</si>
  <si>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</si>
  <si>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</si>
  <si>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</si>
  <si>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</si>
  <si>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</si>
  <si>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</si>
  <si>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</si>
  <si>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</si>
  <si>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</si>
  <si>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</si>
  <si>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</si>
  <si>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</si>
  <si>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</si>
  <si>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</si>
  <si>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</si>
  <si>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</si>
  <si>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</si>
  <si>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</si>
  <si>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</si>
  <si>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</si>
  <si>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</si>
  <si>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</si>
  <si>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</si>
  <si>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</si>
  <si>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</si>
  <si>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</si>
  <si>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</si>
  <si>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</si>
  <si>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</si>
  <si>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</si>
  <si>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</si>
  <si>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</si>
  <si>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</si>
  <si>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</si>
  <si>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</si>
  <si>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</si>
  <si>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</si>
  <si>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</si>
  <si>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</si>
  <si>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</si>
  <si>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</si>
  <si>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</si>
  <si>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</si>
  <si>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</si>
  <si>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</si>
  <si>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</si>
  <si>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</si>
  <si>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</si>
  <si>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</si>
  <si>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</si>
  <si>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</si>
  <si>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</si>
  <si>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</si>
  <si>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</si>
  <si>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</si>
  <si>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</si>
  <si>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</si>
  <si>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</si>
  <si>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</si>
  <si>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</si>
  <si>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</si>
  <si>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</si>
  <si>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</si>
  <si>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</si>
  <si>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</si>
  <si>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</si>
  <si>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</si>
  <si>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</si>
  <si>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</si>
  <si>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</si>
  <si>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</si>
  <si>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</si>
  <si>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</si>
  <si>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</si>
  <si>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</si>
  <si>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</si>
  <si>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</si>
  <si>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</si>
  <si>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</si>
  <si>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</si>
  <si>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</si>
  <si>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</si>
  <si>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</si>
  <si>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</si>
  <si>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</si>
  <si>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</si>
  <si>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</si>
  <si>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</si>
  <si>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</si>
  <si>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</si>
  <si>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</si>
  <si>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</si>
  <si>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</si>
  <si>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</si>
  <si>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</si>
  <si>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</si>
  <si>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</si>
  <si>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</si>
  <si>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</si>
  <si>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</si>
  <si>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</si>
  <si>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</si>
  <si>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</si>
  <si>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</si>
  <si>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</si>
  <si>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</si>
  <si>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</si>
  <si>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</si>
  <si>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</si>
  <si>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</si>
  <si>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</si>
  <si>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</si>
  <si>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</si>
  <si>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</si>
  <si>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</si>
  <si>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</si>
  <si>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</si>
  <si>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</si>
  <si>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</si>
  <si>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</si>
  <si>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</si>
  <si>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</si>
  <si>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</si>
  <si>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</si>
  <si>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</si>
  <si>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</si>
  <si>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</si>
  <si>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</si>
  <si>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</si>
  <si>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</si>
  <si>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</si>
  <si>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</si>
  <si>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</si>
  <si>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</si>
  <si>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</si>
  <si>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</si>
  <si>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</si>
  <si>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</si>
  <si>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</si>
  <si>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</si>
  <si>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</si>
  <si>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</si>
  <si>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</si>
  <si>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</si>
  <si>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</si>
  <si>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</si>
  <si>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</si>
  <si>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</si>
  <si>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</si>
  <si>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</si>
  <si>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</si>
  <si>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</si>
  <si>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</si>
  <si>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</si>
  <si>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</si>
  <si>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</si>
  <si>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</si>
  <si>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</si>
  <si>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</si>
  <si>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</si>
  <si>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</si>
  <si>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</si>
  <si>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</si>
  <si>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</si>
  <si>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</si>
  <si>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</si>
  <si>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</si>
  <si>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</si>
  <si>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</si>
  <si>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</si>
  <si>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</si>
  <si>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</si>
  <si>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</si>
  <si>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</si>
  <si>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</si>
  <si>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</si>
  <si>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</si>
  <si>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</si>
  <si>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</si>
  <si>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</si>
  <si>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</si>
  <si>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</si>
  <si>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</si>
  <si>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</si>
  <si>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</si>
  <si>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</si>
  <si>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</si>
  <si>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</si>
  <si>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</si>
  <si>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</si>
  <si>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</si>
  <si>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</si>
  <si>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</si>
  <si>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</si>
  <si>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</si>
  <si>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</si>
  <si>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</si>
  <si>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</si>
  <si>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</si>
  <si>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</si>
  <si>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</si>
  <si>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</si>
  <si>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</si>
  <si>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</si>
  <si>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</si>
  <si>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</si>
  <si>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</si>
  <si>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</si>
  <si>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</si>
  <si>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</si>
  <si>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</si>
  <si>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</si>
  <si>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</si>
  <si>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</si>
  <si>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</si>
  <si>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</si>
  <si>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</si>
  <si>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</si>
  <si>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</si>
  <si>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</si>
  <si>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</si>
  <si>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</si>
  <si>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</si>
  <si>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</si>
  <si>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</si>
  <si>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</si>
  <si>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</si>
  <si>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</si>
  <si>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</si>
  <si>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</si>
  <si>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</si>
  <si>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</si>
  <si>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</si>
  <si>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</si>
  <si>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</si>
  <si>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</si>
  <si>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</si>
  <si>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</si>
  <si>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</si>
  <si>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</si>
  <si>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</si>
  <si>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</si>
  <si>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</si>
  <si>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</si>
  <si>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</si>
  <si>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</si>
  <si>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</si>
  <si>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</si>
  <si>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</si>
  <si>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</si>
  <si>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</si>
  <si>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</si>
  <si>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</si>
  <si>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</si>
  <si>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</si>
  <si>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</si>
  <si>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</si>
  <si>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</si>
  <si>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</si>
  <si>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</si>
  <si>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</si>
  <si>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</si>
  <si>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</si>
  <si>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</si>
  <si>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</si>
  <si>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</si>
  <si>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</si>
  <si>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</si>
  <si>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</si>
  <si>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</si>
  <si>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</si>
  <si>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</si>
  <si>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</si>
  <si>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</si>
  <si>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</si>
  <si>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</si>
  <si>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</si>
  <si>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</si>
  <si>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</si>
  <si>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</si>
  <si>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</si>
  <si>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</si>
  <si>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</si>
  <si>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</si>
  <si>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</si>
  <si>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</si>
  <si>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</si>
  <si>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</si>
  <si>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</si>
  <si>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</si>
  <si>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</si>
  <si>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</si>
  <si>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</si>
  <si>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</si>
  <si>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</si>
  <si>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</si>
  <si>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</si>
  <si>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</si>
  <si>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</si>
  <si>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</si>
  <si>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</si>
  <si>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</si>
  <si>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</si>
  <si>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</si>
  <si>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</si>
  <si>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</si>
  <si>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</si>
  <si>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</si>
  <si>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</si>
  <si>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</si>
  <si>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</si>
  <si>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</si>
  <si>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</si>
  <si>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</si>
  <si>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</si>
  <si>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</si>
  <si>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</si>
  <si>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</si>
  <si>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</si>
  <si>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</si>
  <si>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</si>
  <si>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</si>
  <si>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</si>
  <si>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</si>
  <si>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</si>
  <si>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</si>
  <si>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</si>
  <si>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</si>
  <si>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</si>
  <si>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</si>
  <si>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</si>
  <si>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</si>
  <si>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</si>
  <si>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</si>
  <si>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</si>
  <si>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</si>
  <si>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</si>
  <si>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</si>
  <si>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</si>
  <si>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</si>
  <si>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</si>
  <si>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</si>
  <si>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</si>
  <si>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</si>
  <si>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</si>
  <si>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</si>
  <si>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</si>
  <si>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</si>
  <si>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</si>
  <si>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</si>
  <si>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</si>
  <si>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</si>
  <si>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</si>
  <si>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</si>
  <si>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</si>
  <si>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</si>
  <si>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</si>
  <si>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</si>
  <si>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</si>
  <si>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</si>
  <si>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</si>
  <si>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</si>
  <si>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</si>
  <si>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</si>
  <si>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</si>
  <si>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</si>
  <si>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</si>
  <si>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</si>
  <si>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</si>
  <si>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</si>
  <si>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</si>
  <si>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</si>
  <si>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</si>
  <si>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</si>
  <si>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</si>
  <si>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</si>
  <si>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</si>
  <si>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</si>
  <si>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</si>
  <si>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</si>
  <si>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</si>
  <si>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</si>
  <si>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</si>
  <si>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</si>
  <si>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</si>
  <si>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</si>
  <si>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</si>
  <si>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</si>
  <si>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</si>
  <si>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</si>
  <si>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</si>
  <si>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</si>
  <si>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</si>
  <si>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</si>
  <si>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</si>
  <si>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</si>
  <si>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</si>
  <si>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</si>
  <si>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</si>
  <si>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</si>
  <si>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</si>
  <si>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</si>
  <si>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</si>
  <si>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</si>
  <si>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</si>
  <si>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</si>
  <si>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</si>
  <si>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</si>
  <si>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</si>
  <si>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</si>
  <si>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</si>
  <si>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</si>
  <si>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</si>
  <si>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</si>
  <si>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</si>
  <si>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</si>
  <si>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</si>
  <si>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</si>
  <si>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</si>
  <si>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</si>
  <si>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</si>
  <si>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</si>
  <si>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</si>
  <si>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</si>
  <si>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</si>
  <si>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</si>
  <si>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</si>
  <si>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</si>
  <si>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</si>
  <si>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</si>
  <si>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</si>
  <si>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</si>
  <si>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</si>
  <si>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</si>
  <si>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</si>
  <si>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</si>
  <si>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</si>
  <si>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</si>
  <si>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</si>
  <si>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</si>
  <si>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</si>
  <si>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</si>
  <si>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</si>
  <si>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</si>
  <si>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</si>
  <si>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</si>
  <si>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</si>
  <si>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</si>
  <si>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</si>
  <si>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</si>
  <si>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</si>
  <si>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</si>
  <si>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</si>
  <si>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</si>
  <si>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</si>
  <si>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</si>
  <si>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</si>
  <si>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</si>
  <si>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</si>
  <si>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</si>
  <si>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</si>
  <si>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</si>
  <si>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</si>
  <si>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</si>
  <si>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</si>
  <si>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</si>
  <si>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</si>
  <si>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</si>
  <si>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</si>
  <si>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</si>
  <si>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</si>
  <si>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</si>
  <si>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</si>
  <si>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</si>
  <si>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</si>
  <si>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</si>
  <si>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</si>
  <si>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</si>
  <si>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</si>
  <si>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</si>
  <si>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</si>
  <si>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</si>
  <si>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</si>
  <si>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</si>
  <si>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</si>
  <si>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</si>
  <si>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</si>
  <si>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</si>
  <si>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</si>
  <si>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</si>
  <si>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</si>
  <si>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</si>
  <si>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</si>
  <si>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</si>
  <si>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</si>
  <si>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</si>
  <si>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</si>
  <si>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</si>
  <si>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</si>
  <si>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</si>
  <si>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</si>
  <si>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</si>
  <si>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</si>
  <si>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</si>
  <si>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</si>
  <si>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</si>
  <si>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</si>
  <si>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</si>
  <si>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</si>
  <si>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</si>
  <si>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</si>
  <si>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</si>
  <si>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</si>
  <si>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</si>
  <si>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</si>
  <si>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</si>
  <si>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</si>
  <si>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</si>
  <si>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</si>
  <si>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</si>
  <si>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</si>
  <si>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</si>
  <si>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</si>
  <si>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</si>
  <si>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</si>
  <si>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</si>
  <si>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</si>
  <si>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</si>
  <si>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</si>
  <si>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</si>
  <si>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</si>
  <si>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</si>
  <si>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</si>
  <si>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</si>
  <si>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</si>
  <si>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</si>
  <si>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</si>
  <si>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</si>
  <si>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</si>
  <si>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</si>
  <si>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</si>
  <si>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</si>
  <si>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</si>
  <si>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</si>
  <si>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</si>
  <si>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</si>
  <si>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</si>
  <si>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</si>
  <si>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</si>
  <si>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</si>
  <si>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</si>
  <si>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</si>
  <si>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</si>
  <si>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</si>
  <si>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</si>
  <si>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</si>
  <si>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</si>
  <si>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</si>
  <si>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</si>
  <si>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</si>
  <si>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</si>
  <si>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</si>
  <si>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</si>
  <si>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</si>
  <si>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</si>
  <si>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</si>
  <si>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</si>
  <si>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</si>
  <si>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</si>
  <si>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</si>
  <si>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</si>
  <si>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</si>
  <si>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</si>
  <si>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</si>
  <si>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</si>
  <si>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</si>
  <si>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</si>
  <si>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</si>
  <si>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</si>
  <si>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</si>
  <si>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</si>
  <si>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</si>
  <si>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</si>
  <si>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</si>
  <si>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</si>
  <si>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</si>
  <si>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</si>
  <si>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</si>
  <si>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</si>
  <si>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</si>
  <si>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</si>
  <si>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</si>
  <si>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</si>
  <si>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</si>
  <si>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</si>
  <si>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</si>
  <si>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</si>
  <si>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</si>
  <si>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</si>
  <si>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</si>
  <si>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</si>
  <si>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</si>
  <si>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</si>
  <si>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</si>
  <si>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</si>
  <si>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</si>
  <si>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</si>
  <si>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</si>
  <si>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</si>
  <si>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</si>
  <si>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</si>
  <si>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</si>
  <si>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</si>
  <si>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</si>
  <si>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</si>
  <si>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</si>
  <si>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</si>
  <si>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</si>
  <si>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</si>
  <si>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</si>
  <si>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</si>
  <si>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</si>
  <si>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</si>
  <si>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</si>
  <si>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</si>
  <si>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</si>
  <si>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</si>
  <si>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</si>
  <si>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</si>
  <si>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</si>
  <si>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</si>
  <si>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</si>
  <si>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</si>
  <si>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</si>
  <si>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</si>
  <si>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</si>
  <si>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</si>
  <si>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</si>
  <si>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</si>
  <si>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</si>
  <si>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</si>
  <si>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</si>
  <si>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</si>
  <si>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</si>
  <si>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</si>
  <si>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</si>
  <si>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</si>
  <si>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</si>
  <si>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</si>
  <si>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</si>
  <si>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</si>
  <si>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</si>
  <si>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</si>
  <si>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</si>
  <si>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</si>
  <si>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</si>
  <si>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</si>
  <si>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</si>
  <si>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</si>
  <si>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</si>
  <si>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</si>
  <si>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</si>
  <si>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</si>
  <si>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</si>
  <si>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</si>
  <si>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</si>
  <si>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</si>
  <si>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</si>
  <si>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</si>
  <si>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</si>
  <si>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</si>
  <si>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</si>
  <si>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</si>
  <si>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</si>
  <si>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</si>
  <si>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</si>
  <si>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</si>
  <si>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</si>
  <si>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</si>
  <si>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</si>
  <si>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</si>
  <si>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</si>
  <si>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</si>
  <si>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</si>
  <si>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</si>
  <si>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</si>
  <si>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</si>
  <si>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</si>
  <si>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</si>
  <si>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</si>
  <si>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</si>
  <si>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</si>
  <si>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</si>
  <si>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</si>
  <si>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</si>
  <si>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</si>
  <si>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</si>
  <si>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</si>
  <si>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</si>
  <si>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</si>
  <si>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</si>
  <si>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</si>
  <si>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</si>
  <si>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</si>
  <si>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</si>
  <si>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</si>
  <si>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</si>
  <si>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</si>
  <si>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</si>
  <si>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</si>
  <si>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</si>
  <si>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</si>
  <si>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</si>
  <si>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</si>
  <si>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</si>
  <si>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</si>
  <si>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</si>
  <si>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</si>
  <si>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</si>
  <si>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</si>
  <si>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</si>
  <si>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</si>
  <si>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</si>
  <si>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</si>
  <si>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</si>
  <si>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</si>
  <si>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</si>
  <si>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</si>
  <si>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</si>
  <si>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</si>
  <si>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</si>
  <si>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</si>
  <si>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</si>
  <si>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</si>
  <si>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</si>
  <si>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</si>
  <si>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</si>
  <si>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</si>
  <si>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</si>
  <si>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</si>
  <si>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</si>
  <si>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</si>
  <si>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</si>
  <si>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</si>
  <si>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</si>
  <si>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</si>
  <si>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</si>
  <si>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</si>
  <si>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</si>
  <si>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</si>
  <si>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</si>
  <si>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</si>
  <si>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</si>
  <si>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</si>
  <si>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</si>
  <si>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</si>
  <si>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</si>
  <si>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</si>
  <si>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</si>
  <si>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</si>
  <si>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</si>
  <si>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</si>
  <si>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</si>
  <si>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</si>
  <si>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</si>
  <si>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</si>
  <si>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</si>
  <si>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</si>
  <si>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</si>
  <si>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</si>
  <si>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</si>
  <si>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</si>
  <si>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</si>
  <si>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</si>
  <si>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</si>
  <si>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</si>
  <si>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</si>
  <si>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</si>
  <si>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</si>
  <si>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</si>
  <si>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</si>
  <si>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</si>
  <si>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</si>
  <si>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</si>
  <si>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</si>
  <si>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</si>
  <si>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</si>
  <si>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</si>
  <si>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</si>
  <si>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</si>
  <si>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</si>
  <si>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</si>
  <si>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</si>
  <si>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</si>
  <si>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</si>
  <si>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</si>
  <si>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</si>
  <si>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</si>
  <si>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</si>
  <si>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</si>
  <si>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</si>
  <si>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</si>
  <si>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</si>
  <si>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</si>
  <si>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</si>
  <si>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</si>
  <si>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</si>
  <si>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</si>
  <si>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</si>
  <si>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</si>
  <si>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</si>
  <si>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</si>
  <si>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</si>
  <si>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</si>
  <si>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</si>
  <si>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</si>
  <si>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</si>
  <si>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</si>
  <si>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</si>
  <si>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</si>
  <si>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</si>
  <si>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</si>
  <si>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</si>
  <si>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</si>
  <si>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</si>
  <si>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</si>
  <si>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</si>
  <si>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</si>
  <si>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</si>
  <si>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</si>
  <si>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</si>
  <si>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</si>
  <si>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</si>
  <si>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</si>
  <si>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</si>
  <si>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</si>
  <si>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</si>
  <si>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</si>
  <si>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</si>
  <si>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</si>
  <si>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</si>
  <si>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</si>
  <si>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</si>
  <si>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</si>
  <si>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</si>
  <si>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</si>
  <si>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</si>
  <si>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</si>
  <si>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</si>
  <si>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</si>
  <si>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</si>
  <si>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</si>
  <si>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</si>
  <si>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</si>
  <si>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</si>
  <si>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</si>
  <si>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</si>
  <si>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</si>
  <si>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</si>
  <si>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</si>
  <si>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</si>
  <si>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</si>
  <si>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</si>
  <si>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</si>
  <si>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</si>
  <si>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</si>
  <si>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</si>
  <si>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</si>
  <si>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</si>
  <si>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</si>
  <si>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</si>
  <si>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</si>
  <si>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</si>
  <si>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</si>
  <si>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</si>
  <si>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</si>
  <si>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</si>
  <si>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</si>
  <si>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</si>
  <si>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</si>
  <si>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</si>
  <si>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</si>
  <si>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</si>
  <si>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</si>
  <si>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</si>
  <si>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</si>
  <si>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</si>
  <si>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</si>
  <si>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</si>
  <si>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</si>
  <si>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</si>
  <si>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</si>
  <si>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</si>
  <si>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</si>
  <si>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</si>
  <si>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</si>
  <si>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</si>
  <si>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</si>
  <si>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</si>
  <si>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</si>
  <si>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</si>
  <si>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</si>
  <si>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</si>
  <si>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</si>
  <si>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</si>
  <si>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</si>
  <si>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</si>
  <si>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</si>
  <si>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</si>
  <si>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</si>
  <si>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</si>
  <si>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</si>
  <si>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</si>
  <si>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</si>
  <si>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</si>
  <si>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</si>
  <si>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</si>
  <si>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</si>
  <si>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</si>
  <si>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</si>
  <si>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</si>
  <si>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</si>
  <si>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</si>
  <si>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</si>
  <si>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</si>
  <si>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</si>
  <si>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</si>
  <si>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</si>
  <si>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</si>
  <si>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</si>
  <si>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</si>
  <si>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</si>
  <si>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</si>
  <si>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</si>
  <si>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</si>
  <si>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</si>
  <si>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</si>
  <si>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</si>
  <si>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</si>
  <si>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</si>
  <si>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</si>
  <si>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</si>
  <si>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</si>
  <si>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</si>
  <si>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</si>
  <si>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</si>
  <si>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</si>
  <si>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</si>
  <si>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</si>
  <si>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</si>
  <si>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</si>
  <si>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</si>
  <si>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</si>
  <si>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</si>
  <si>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</si>
  <si>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</si>
  <si>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</si>
  <si>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</si>
  <si>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</si>
  <si>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</si>
  <si>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</si>
  <si>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</si>
  <si>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</si>
  <si>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</si>
  <si>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</si>
  <si>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</si>
  <si>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</si>
  <si>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</si>
  <si>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</si>
  <si>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</si>
  <si>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</si>
  <si>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</si>
  <si>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</si>
  <si>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</si>
  <si>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</si>
  <si>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</si>
  <si>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</si>
  <si>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</si>
  <si>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</si>
  <si>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</si>
  <si>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</si>
  <si>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</si>
  <si>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</si>
  <si>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</si>
  <si>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</si>
  <si>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</si>
  <si>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</si>
  <si>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</si>
  <si>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</si>
  <si>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</si>
  <si>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</si>
  <si>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</si>
  <si>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</si>
  <si>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</si>
  <si>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</si>
  <si>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</si>
  <si>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</si>
  <si>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</si>
  <si>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</si>
  <si>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</si>
  <si>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</si>
  <si>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</si>
  <si>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</si>
  <si>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</si>
  <si>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</si>
  <si>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</si>
  <si>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</si>
  <si>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</si>
  <si>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</si>
  <si>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</si>
  <si>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</si>
  <si>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</si>
  <si>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</si>
  <si>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</si>
  <si>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</si>
  <si>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</si>
  <si>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</si>
  <si>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</si>
  <si>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</si>
  <si>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</si>
  <si>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</si>
  <si>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</si>
  <si>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</si>
  <si>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</si>
  <si>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</si>
  <si>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</si>
  <si>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</si>
  <si>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</si>
  <si>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</si>
  <si>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</si>
  <si>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</si>
  <si>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</si>
  <si>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</si>
  <si>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</si>
  <si>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</si>
  <si>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</si>
  <si>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</si>
  <si>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</si>
  <si>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</si>
  <si>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</si>
  <si>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</si>
  <si>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</si>
  <si>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</si>
  <si>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</si>
  <si>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</si>
  <si>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</si>
  <si>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</si>
  <si>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</si>
  <si>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</si>
  <si>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</si>
  <si>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</si>
  <si>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</si>
  <si>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</si>
  <si>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</si>
  <si>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</si>
  <si>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</si>
  <si>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</si>
  <si>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</si>
  <si>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</si>
  <si>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</si>
  <si>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</si>
  <si>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</si>
  <si>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</si>
  <si>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</si>
  <si>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</si>
  <si>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</si>
  <si>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</si>
  <si>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</si>
  <si>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</si>
  <si>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</si>
  <si>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</si>
  <si>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</si>
  <si>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</si>
  <si>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</si>
  <si>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</si>
  <si>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</si>
  <si>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</si>
  <si>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</si>
  <si>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</si>
  <si>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</si>
  <si>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</si>
  <si>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</si>
  <si>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</si>
  <si>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</si>
  <si>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</si>
  <si>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</si>
  <si>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</si>
  <si>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</si>
  <si>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</si>
  <si>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</si>
  <si>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</si>
  <si>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</si>
  <si>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</si>
  <si>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</si>
  <si>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</si>
  <si>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</si>
  <si>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</si>
  <si>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</si>
  <si>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</si>
  <si>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</si>
  <si>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</si>
  <si>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</si>
  <si>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</si>
  <si>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</si>
  <si>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</si>
  <si>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</si>
  <si>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</si>
  <si>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</si>
  <si>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</si>
  <si>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</si>
  <si>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</si>
  <si>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</si>
  <si>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</si>
  <si>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</si>
  <si>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</si>
  <si>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</si>
  <si>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</si>
  <si>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</si>
  <si>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</si>
  <si>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</si>
  <si>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</si>
  <si>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</si>
  <si>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</si>
  <si>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</si>
  <si>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</si>
  <si>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</si>
  <si>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</si>
  <si>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</si>
  <si>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</si>
  <si>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</si>
  <si>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</si>
  <si>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</si>
  <si>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</si>
  <si>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</si>
  <si>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</si>
  <si>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</si>
  <si>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</si>
  <si>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</si>
  <si>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</si>
  <si>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</si>
  <si>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</si>
  <si>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</si>
  <si>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</si>
  <si>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</si>
  <si>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</si>
  <si>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</si>
  <si>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</si>
  <si>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</si>
  <si>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</si>
  <si>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</si>
  <si>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</si>
  <si>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</si>
  <si>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</si>
  <si>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</si>
  <si>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</si>
  <si>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</si>
  <si>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</si>
  <si>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</si>
  <si>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</si>
  <si>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</si>
  <si>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</si>
  <si>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</si>
  <si>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</si>
  <si>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</si>
  <si>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</si>
  <si>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</si>
  <si>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</si>
  <si>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</si>
  <si>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</si>
  <si>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</si>
  <si>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</si>
  <si>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</si>
  <si>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</si>
  <si>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</si>
  <si>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</si>
  <si>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</si>
  <si>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</si>
  <si>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</si>
  <si>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</si>
  <si>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</si>
  <si>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</si>
  <si>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</si>
  <si>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</si>
  <si>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</si>
  <si>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</si>
  <si>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</si>
  <si>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</si>
  <si>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</si>
  <si>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</si>
  <si>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</si>
  <si>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</si>
  <si>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</si>
  <si>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</si>
  <si>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</si>
  <si>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</si>
  <si>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</si>
  <si>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</si>
  <si>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</si>
  <si>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</si>
  <si>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</si>
  <si>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</si>
  <si>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</si>
  <si>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</si>
  <si>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</si>
  <si>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</si>
  <si>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</si>
  <si>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</si>
  <si>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</si>
  <si>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</si>
  <si>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</si>
  <si>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</si>
  <si>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</si>
  <si>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</si>
  <si>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</si>
  <si>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</si>
  <si>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</si>
  <si>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</si>
  <si>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</si>
  <si>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</si>
  <si>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</si>
  <si>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</si>
  <si>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</si>
  <si>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</si>
  <si>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</si>
  <si>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</si>
  <si>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</si>
  <si>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</si>
  <si>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</si>
  <si>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</si>
  <si>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</si>
  <si>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</si>
  <si>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</si>
  <si>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</si>
  <si>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</si>
  <si>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</si>
  <si>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</si>
  <si>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</si>
  <si>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</si>
  <si>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</si>
  <si>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</si>
  <si>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</si>
  <si>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</si>
  <si>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</si>
  <si>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</si>
  <si>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</si>
  <si>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</si>
  <si>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</si>
  <si>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</si>
  <si>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</si>
  <si>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</si>
  <si>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</si>
  <si>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</si>
  <si>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</si>
  <si>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</si>
  <si>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</si>
  <si>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</si>
  <si>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</si>
  <si>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</si>
  <si>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</si>
  <si>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</si>
  <si>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</si>
  <si>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</si>
  <si>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</si>
  <si>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</si>
  <si>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</si>
  <si>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</si>
  <si>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</si>
  <si>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</si>
  <si>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</si>
  <si>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</si>
  <si>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</si>
  <si>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</si>
  <si>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</si>
  <si>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</si>
  <si>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</si>
  <si>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</si>
  <si>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</si>
  <si>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</si>
  <si>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</si>
  <si>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</si>
  <si>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</si>
  <si>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</si>
  <si>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</si>
  <si>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</si>
  <si>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</si>
  <si>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</si>
  <si>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</si>
  <si>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</si>
  <si>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</si>
  <si>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</si>
  <si>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</si>
  <si>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</si>
  <si>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</si>
  <si>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</si>
  <si>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</si>
  <si>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</si>
  <si>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</si>
  <si>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</si>
  <si>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</si>
  <si>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</si>
  <si>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</si>
  <si>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</si>
  <si>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</si>
  <si>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</si>
  <si>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</si>
  <si>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</si>
  <si>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</si>
  <si>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</si>
  <si>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</si>
  <si>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</si>
  <si>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</si>
  <si>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</si>
  <si>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</si>
  <si>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</si>
  <si>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</si>
  <si>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</si>
  <si>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</si>
  <si>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</si>
  <si>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</si>
  <si>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</si>
  <si>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</si>
  <si>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</si>
  <si>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</si>
  <si>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</si>
  <si>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</si>
  <si>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</si>
  <si>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</si>
  <si>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</si>
  <si>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</si>
  <si>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</si>
  <si>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</si>
  <si>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</si>
  <si>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</si>
  <si>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</si>
  <si>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</si>
  <si>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</si>
  <si>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</si>
  <si>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</si>
  <si>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</si>
  <si>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</si>
  <si>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</si>
  <si>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</si>
  <si>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</si>
  <si>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</si>
  <si>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</si>
  <si>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</si>
  <si>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</si>
  <si>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</si>
  <si>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</si>
  <si>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</si>
  <si>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</si>
  <si>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</si>
  <si>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</si>
  <si>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</si>
  <si>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</si>
  <si>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</si>
  <si>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</si>
  <si>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</si>
  <si>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</si>
  <si>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</si>
  <si>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</si>
  <si>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</si>
  <si>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</si>
  <si>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</si>
  <si>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</si>
  <si>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</si>
  <si>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</si>
  <si>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</si>
  <si>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</si>
  <si>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</si>
  <si>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</si>
  <si>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</si>
  <si>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</si>
  <si>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</si>
  <si>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</si>
  <si>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</si>
  <si>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</si>
  <si>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</si>
  <si>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</si>
  <si>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</si>
  <si>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</si>
  <si>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</si>
  <si>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</si>
  <si>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</si>
  <si>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</si>
  <si>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</si>
  <si>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</si>
  <si>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</si>
  <si>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</si>
  <si>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</si>
  <si>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</si>
  <si>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</si>
  <si>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</si>
  <si>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</si>
  <si>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</si>
  <si>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</si>
  <si>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</si>
  <si>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</si>
  <si>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</si>
  <si>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</si>
  <si>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</si>
  <si>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</si>
  <si>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</si>
  <si>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</si>
  <si>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</si>
  <si>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</si>
  <si>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</si>
  <si>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</si>
  <si>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</si>
  <si>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</si>
  <si>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</si>
  <si>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</si>
  <si>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</si>
  <si>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</si>
  <si>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</si>
  <si>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</si>
  <si>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</si>
  <si>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</si>
  <si>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</si>
  <si>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</si>
  <si>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</si>
  <si>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</si>
  <si>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</si>
  <si>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</si>
  <si>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</si>
  <si>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</si>
  <si>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</si>
  <si>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</si>
  <si>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</si>
  <si>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</si>
  <si>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</si>
  <si>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</si>
  <si>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</si>
  <si>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</si>
  <si>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</si>
  <si>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</si>
  <si>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</si>
  <si>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</si>
  <si>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</si>
  <si>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</si>
  <si>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</si>
  <si>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</si>
  <si>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</si>
  <si>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</si>
  <si>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</si>
  <si>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</si>
  <si>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</si>
  <si>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</si>
  <si>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</si>
  <si>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</si>
  <si>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</si>
  <si>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</si>
  <si>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</si>
  <si>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</si>
  <si>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</si>
  <si>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</si>
  <si>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</si>
  <si>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</si>
  <si>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</si>
  <si>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</si>
  <si>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</si>
  <si>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</si>
  <si>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</si>
  <si>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</si>
  <si>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</si>
  <si>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</si>
  <si>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</si>
  <si>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</si>
  <si>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</si>
  <si>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</si>
  <si>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</si>
  <si>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</si>
  <si>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</si>
  <si>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</si>
  <si>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</si>
  <si>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</si>
  <si>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</si>
  <si>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</si>
  <si>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</si>
  <si>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</si>
  <si>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</si>
  <si>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</si>
  <si>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</si>
  <si>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</si>
  <si>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</si>
  <si>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</si>
  <si>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</si>
  <si>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</si>
  <si>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</si>
  <si>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</si>
  <si>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</si>
  <si>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</si>
  <si>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</si>
  <si>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</si>
  <si>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</si>
  <si>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</si>
  <si>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</si>
  <si>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</si>
  <si>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</si>
  <si>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</si>
  <si>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</si>
  <si>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</si>
  <si>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</si>
  <si>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</si>
  <si>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</si>
  <si>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</si>
  <si>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</si>
  <si>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</si>
  <si>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</si>
  <si>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</si>
  <si>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</si>
  <si>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</si>
  <si>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</si>
  <si>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</si>
  <si>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</si>
  <si>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</si>
  <si>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</si>
  <si>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</si>
  <si>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</si>
  <si>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</si>
  <si>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</si>
  <si>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</si>
  <si>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</si>
  <si>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</si>
  <si>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</si>
  <si>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</si>
  <si>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</si>
  <si>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</si>
  <si>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</si>
  <si>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</si>
  <si>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</si>
  <si>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</si>
  <si>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</si>
  <si>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</si>
  <si>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</si>
  <si>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</si>
  <si>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</si>
  <si>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</si>
  <si>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</si>
  <si>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</si>
  <si>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</si>
  <si>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</si>
  <si>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</si>
  <si>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</si>
  <si>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</si>
  <si>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</si>
  <si>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</si>
  <si>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</si>
  <si>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</si>
  <si>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</si>
  <si>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</si>
  <si>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</si>
  <si>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</si>
  <si>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</si>
  <si>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</si>
  <si>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</si>
  <si>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</si>
  <si>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</si>
  <si>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</si>
  <si>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</si>
  <si>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</si>
  <si>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</si>
  <si>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</si>
  <si>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</si>
  <si>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</si>
  <si>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</si>
  <si>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</si>
  <si>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</si>
  <si>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</si>
  <si>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</si>
  <si>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</si>
  <si>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</si>
  <si>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</si>
  <si>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</si>
  <si>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</si>
  <si>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</si>
  <si>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</si>
  <si>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</si>
  <si>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</si>
  <si>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</si>
  <si>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</si>
  <si>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</si>
  <si>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</si>
  <si>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</si>
  <si>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</si>
  <si>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</si>
  <si>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</si>
  <si>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</si>
  <si>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</si>
  <si>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</si>
  <si>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</si>
  <si>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</si>
  <si>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</si>
  <si>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</si>
  <si>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</si>
  <si>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</si>
  <si>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</si>
  <si>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</si>
  <si>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</si>
  <si>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</si>
  <si>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</si>
  <si>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</si>
  <si>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</si>
  <si>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</si>
  <si>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</si>
  <si>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</si>
  <si>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</si>
  <si>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</si>
  <si>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</si>
  <si>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</si>
  <si>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</si>
  <si>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</si>
  <si>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</si>
  <si>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</si>
  <si>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</si>
  <si>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</si>
  <si>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</si>
  <si>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</si>
  <si>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</si>
  <si>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</si>
  <si>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</si>
  <si>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</si>
  <si>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</si>
  <si>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</si>
  <si>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</si>
  <si>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</si>
  <si>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</si>
  <si>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</si>
  <si>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</si>
  <si>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</si>
  <si>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</si>
  <si>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</si>
  <si>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</si>
  <si>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</si>
  <si>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</si>
  <si>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</si>
  <si>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</si>
  <si>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</si>
  <si>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</si>
  <si>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</si>
  <si>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</si>
  <si>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</si>
  <si>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</si>
  <si>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</si>
  <si>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</si>
  <si>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</si>
  <si>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</si>
  <si>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</si>
  <si>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</si>
  <si>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</si>
  <si>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</si>
  <si>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</si>
  <si>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</si>
  <si>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</si>
  <si>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</si>
  <si>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</si>
  <si>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</si>
  <si>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</si>
  <si>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</si>
  <si>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</si>
  <si>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</si>
  <si>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</si>
  <si>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</si>
  <si>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</si>
  <si>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</si>
  <si>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</si>
  <si>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</si>
  <si>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</si>
  <si>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</si>
  <si>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</si>
  <si>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</si>
  <si>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</si>
  <si>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</si>
  <si>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</si>
  <si>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</si>
  <si>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</si>
  <si>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</si>
  <si>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</si>
  <si>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</si>
  <si>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</si>
  <si>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</si>
  <si>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</si>
  <si>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</si>
  <si>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</si>
  <si>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</si>
  <si>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</si>
  <si>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</si>
  <si>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</si>
  <si>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</si>
  <si>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</si>
  <si>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</si>
  <si>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</si>
  <si>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</si>
  <si>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</si>
  <si>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</si>
  <si>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</si>
  <si>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</si>
  <si>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</si>
  <si>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</si>
  <si>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</si>
  <si>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</si>
  <si>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</si>
  <si>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</si>
  <si>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</si>
  <si>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</si>
  <si>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</si>
  <si>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</si>
  <si>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</si>
  <si>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</si>
  <si>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</si>
  <si>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</si>
  <si>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</si>
  <si>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</si>
  <si>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</si>
  <si>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</si>
  <si>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</si>
  <si>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</si>
  <si>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</si>
  <si>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</si>
  <si>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</si>
  <si>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</si>
  <si>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</si>
  <si>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</si>
  <si>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</si>
  <si>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</si>
  <si>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</si>
  <si>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</si>
  <si>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</si>
  <si>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</si>
  <si>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</si>
  <si>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</si>
  <si>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</si>
  <si>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</si>
  <si>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</si>
  <si>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</si>
  <si>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</si>
  <si>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</si>
  <si>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</si>
  <si>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</si>
  <si>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</si>
  <si>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</si>
  <si>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</si>
  <si>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</si>
  <si>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</si>
  <si>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</si>
  <si>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</si>
  <si>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</si>
  <si>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</si>
  <si>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</si>
  <si>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</si>
  <si>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</si>
  <si>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</si>
  <si>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</si>
  <si>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</si>
  <si>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</si>
  <si>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</si>
  <si>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</si>
  <si>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</si>
  <si>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</si>
  <si>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</si>
  <si>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</si>
  <si>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</si>
  <si>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</si>
  <si>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</si>
  <si>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</si>
  <si>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</si>
  <si>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</si>
  <si>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</si>
  <si>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</si>
  <si>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</si>
  <si>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</si>
  <si>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</si>
  <si>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</si>
  <si>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</si>
  <si>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</si>
  <si>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</si>
  <si>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</si>
  <si>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</si>
  <si>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</si>
  <si>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</si>
  <si>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</si>
  <si>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</si>
  <si>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</si>
  <si>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</si>
  <si>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</si>
  <si>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</si>
  <si>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</si>
  <si>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</si>
  <si>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</si>
  <si>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</si>
  <si>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</si>
  <si>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</si>
  <si>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</si>
  <si>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</si>
  <si>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</si>
  <si>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</si>
  <si>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</si>
  <si>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</si>
  <si>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</si>
  <si>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</si>
  <si>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</si>
  <si>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</si>
  <si>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</si>
  <si>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</si>
  <si>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</si>
  <si>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</si>
  <si>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</si>
  <si>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</si>
  <si>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</si>
  <si>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</si>
  <si>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</si>
  <si>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</si>
  <si>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</si>
  <si>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</si>
  <si>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</si>
  <si>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</si>
  <si>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</si>
  <si>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</si>
  <si>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</si>
  <si>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</si>
  <si>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</si>
  <si>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</si>
  <si>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</si>
  <si>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</si>
  <si>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</si>
  <si>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</si>
  <si>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</si>
  <si>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</si>
  <si>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</si>
  <si>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</si>
  <si>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</si>
  <si>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</si>
  <si>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</si>
  <si>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</si>
  <si>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</si>
  <si>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</si>
  <si>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</si>
  <si>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</si>
  <si>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</si>
  <si>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</si>
  <si>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</si>
  <si>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</si>
  <si>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</si>
  <si>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</si>
  <si>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</si>
  <si>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</si>
  <si>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</si>
  <si>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</si>
  <si>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</si>
  <si>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</si>
  <si>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</si>
  <si>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</si>
  <si>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</si>
  <si>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</si>
  <si>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</si>
  <si>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</si>
  <si>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</si>
  <si>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</si>
  <si>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</si>
  <si>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</si>
  <si>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</si>
  <si>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</si>
  <si>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</si>
  <si>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</si>
  <si>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</si>
  <si>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</si>
  <si>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</si>
  <si>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</si>
  <si>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</si>
  <si>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</si>
  <si>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</si>
  <si>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</si>
  <si>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</si>
  <si>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</si>
  <si>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</si>
  <si>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</si>
  <si>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</si>
  <si>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</si>
  <si>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</si>
  <si>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</si>
  <si>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</si>
  <si>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</si>
  <si>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</si>
  <si>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</si>
  <si>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</si>
  <si>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</si>
  <si>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</si>
  <si>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</si>
  <si>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</si>
  <si>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</si>
  <si>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</si>
  <si>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</si>
  <si>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</si>
  <si>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</si>
  <si>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</si>
  <si>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</si>
  <si>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</si>
  <si>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</si>
  <si>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</si>
  <si>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</si>
  <si>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</si>
  <si>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</si>
  <si>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</si>
  <si>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</si>
  <si>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</si>
  <si>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</si>
  <si>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</si>
  <si>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</si>
  <si>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</si>
  <si>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</si>
  <si>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</si>
  <si>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</si>
  <si>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</si>
  <si>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</si>
  <si>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</si>
  <si>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</si>
  <si>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</si>
  <si>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</si>
  <si>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</si>
  <si>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</si>
  <si>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</si>
  <si>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</si>
  <si>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</si>
  <si>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</si>
  <si>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</si>
  <si>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</si>
  <si>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</si>
  <si>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</si>
  <si>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</si>
  <si>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</si>
  <si>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</si>
  <si>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</si>
  <si>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</si>
  <si>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</si>
  <si>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</si>
  <si>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</si>
  <si>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</si>
  <si>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</si>
  <si>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</si>
  <si>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</si>
  <si>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</si>
  <si>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</si>
  <si>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</si>
  <si>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</si>
  <si>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</si>
  <si>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</si>
  <si>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</si>
  <si>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</si>
  <si>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</si>
  <si>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</si>
  <si>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</si>
  <si>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</si>
  <si>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</si>
  <si>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</si>
  <si>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</si>
  <si>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</si>
  <si>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</si>
  <si>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</si>
  <si>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</si>
  <si>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</si>
  <si>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</si>
  <si>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</si>
  <si>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</si>
  <si>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</si>
  <si>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</si>
  <si>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</si>
  <si>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</si>
  <si>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</si>
  <si>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</si>
  <si>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</si>
  <si>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</si>
  <si>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</si>
  <si>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</si>
  <si>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</si>
  <si>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</si>
  <si>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</si>
  <si>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</si>
  <si>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</si>
  <si>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</si>
  <si>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</si>
  <si>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</si>
  <si>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</si>
  <si>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</si>
  <si>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</si>
  <si>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</si>
  <si>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</si>
  <si>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</si>
  <si>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</si>
  <si>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</si>
  <si>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</si>
  <si>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</si>
  <si>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</si>
  <si>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</si>
  <si>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</si>
  <si>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</si>
  <si>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</si>
  <si>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</si>
  <si>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</si>
  <si>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</si>
  <si>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</si>
  <si>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</si>
  <si>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</si>
  <si>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</si>
  <si>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</si>
  <si>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</si>
  <si>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</si>
  <si>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</si>
  <si>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</si>
  <si>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</si>
  <si>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</si>
  <si>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</si>
  <si>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</si>
  <si>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</si>
  <si>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</si>
  <si>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</si>
  <si>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</si>
  <si>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</si>
  <si>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</si>
  <si>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</si>
  <si>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</si>
  <si>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</si>
  <si>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</si>
  <si>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</si>
  <si>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</si>
  <si>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</si>
  <si>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</si>
  <si>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</si>
  <si>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</si>
  <si>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</si>
  <si>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</si>
  <si>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</si>
  <si>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</si>
  <si>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</si>
  <si>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</si>
  <si>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</si>
  <si>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</si>
  <si>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</si>
  <si>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</si>
  <si>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</si>
  <si>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</si>
  <si>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</si>
  <si>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</si>
  <si>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</si>
  <si>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</si>
  <si>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</si>
  <si>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</si>
  <si>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</si>
  <si>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</si>
  <si>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</si>
  <si>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</si>
  <si>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</si>
  <si>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</si>
  <si>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</si>
  <si>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</si>
  <si>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</si>
  <si>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</si>
  <si>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</si>
  <si>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</si>
  <si>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</si>
  <si>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</si>
  <si>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</si>
  <si>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</si>
  <si>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</si>
  <si>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</si>
  <si>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</si>
  <si>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</si>
  <si>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</si>
  <si>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</si>
  <si>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</si>
  <si>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</si>
  <si>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</si>
  <si>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</si>
  <si>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</si>
  <si>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</si>
  <si>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</si>
  <si>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</si>
  <si>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</si>
  <si>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</si>
  <si>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</si>
  <si>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</si>
  <si>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</si>
  <si>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</si>
  <si>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</si>
  <si>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</si>
  <si>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</si>
  <si>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</si>
  <si>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</si>
  <si>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</si>
  <si>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</si>
  <si>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</si>
  <si>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</si>
  <si>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</si>
  <si>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</si>
  <si>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</si>
  <si>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</si>
  <si>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</si>
  <si>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</si>
  <si>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</si>
  <si>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</si>
  <si>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</si>
  <si>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</si>
  <si>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</si>
  <si>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</si>
  <si>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</si>
  <si>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</si>
  <si>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</si>
  <si>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</si>
  <si>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</si>
  <si>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</si>
  <si>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</si>
  <si>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</si>
  <si>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</si>
  <si>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</si>
  <si>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</si>
  <si>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</si>
  <si>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</si>
  <si>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</si>
  <si>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</si>
  <si>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</si>
  <si>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</si>
  <si>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</si>
  <si>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</si>
  <si>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</si>
  <si>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</si>
  <si>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</si>
  <si>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</si>
  <si>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</si>
  <si>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</si>
  <si>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</si>
  <si>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</si>
  <si>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</si>
  <si>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</si>
  <si>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</si>
  <si>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</si>
  <si>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</si>
  <si>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</si>
  <si>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</si>
  <si>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</si>
  <si>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</si>
  <si>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</si>
  <si>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</si>
  <si>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</si>
  <si>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</si>
  <si>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</si>
  <si>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</si>
  <si>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</si>
  <si>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</si>
  <si>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</si>
  <si>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</si>
  <si>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</si>
  <si>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</si>
  <si>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</si>
  <si>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</si>
  <si>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</si>
  <si>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</si>
  <si>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</si>
  <si>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</si>
  <si>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</si>
  <si>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</si>
  <si>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</si>
  <si>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</si>
  <si>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</si>
  <si>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</si>
  <si>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</si>
  <si>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</si>
  <si>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</si>
  <si>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</si>
  <si>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</si>
  <si>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</si>
  <si>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</si>
  <si>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</si>
  <si>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</si>
  <si>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</si>
  <si>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</si>
  <si>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</si>
  <si>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</si>
  <si>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</si>
  <si>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</si>
  <si>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</si>
  <si>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</si>
  <si>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</si>
  <si>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</si>
  <si>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</si>
  <si>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</si>
  <si>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</si>
  <si>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</si>
  <si>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</si>
  <si>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</si>
  <si>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</si>
  <si>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</si>
  <si>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</si>
  <si>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</si>
  <si>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</si>
  <si>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</si>
  <si>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</si>
  <si>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</si>
  <si>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</si>
  <si>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</si>
  <si>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</si>
  <si>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</si>
  <si>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</si>
  <si>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</si>
  <si>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</si>
  <si>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</si>
  <si>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</si>
  <si>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</si>
  <si>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</si>
  <si>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</si>
  <si>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</si>
  <si>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</si>
  <si>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</si>
  <si>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</si>
  <si>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</si>
  <si>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</si>
  <si>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</si>
  <si>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</si>
  <si>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</si>
  <si>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</si>
  <si>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</si>
  <si>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</si>
  <si>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</si>
  <si>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</si>
  <si>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</si>
  <si>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</si>
  <si>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</si>
  <si>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</si>
  <si>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</si>
  <si>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</si>
  <si>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</si>
  <si>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</si>
  <si>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</si>
  <si>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</si>
  <si>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</si>
  <si>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</si>
  <si>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</si>
  <si>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</si>
  <si>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</si>
  <si>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</si>
  <si>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</si>
  <si>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</si>
  <si>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</si>
  <si>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</si>
  <si>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</si>
  <si>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</si>
  <si>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</si>
  <si>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</si>
  <si>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</si>
  <si>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</si>
  <si>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</si>
  <si>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</si>
  <si>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</si>
  <si>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</si>
  <si>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</si>
  <si>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</si>
  <si>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</si>
  <si>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</si>
  <si>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</si>
  <si>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</si>
  <si>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</si>
  <si>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</si>
  <si>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</si>
  <si>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</si>
  <si>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</si>
  <si>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</si>
  <si>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</si>
  <si>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</si>
  <si>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</si>
  <si>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</si>
  <si>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</si>
  <si>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</si>
  <si>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</si>
  <si>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</si>
  <si>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</si>
  <si>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</si>
  <si>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</si>
  <si>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</si>
  <si>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</si>
  <si>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</si>
  <si>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</si>
  <si>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</si>
  <si>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</si>
  <si>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</si>
  <si>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</si>
  <si>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</si>
  <si>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</si>
  <si>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</si>
  <si>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</si>
  <si>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</si>
  <si>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</si>
  <si>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</si>
  <si>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</si>
  <si>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</si>
  <si>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</si>
  <si>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</si>
  <si>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</si>
  <si>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</si>
  <si>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</si>
  <si>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</si>
  <si>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</si>
  <si>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</si>
  <si>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</si>
  <si>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</si>
  <si>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</si>
  <si>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</si>
  <si>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</si>
  <si>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</si>
  <si>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</si>
  <si>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</si>
  <si>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</si>
  <si>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</si>
  <si>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</si>
  <si>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</si>
  <si>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</si>
  <si>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</si>
  <si>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</si>
  <si>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</si>
  <si>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</si>
  <si>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</si>
  <si>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</si>
  <si>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</si>
  <si>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</si>
  <si>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</si>
  <si>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</si>
  <si>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</si>
  <si>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</si>
  <si>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</si>
  <si>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</si>
  <si>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</si>
  <si>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</si>
  <si>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</si>
  <si>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</si>
  <si>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</si>
  <si>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</si>
  <si>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</si>
  <si>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</si>
  <si>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</si>
  <si>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</si>
  <si>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</si>
  <si>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</si>
  <si>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</si>
  <si>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</si>
  <si>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</si>
  <si>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</si>
  <si>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</si>
  <si>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</si>
  <si>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</si>
  <si>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</si>
  <si>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</si>
  <si>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</si>
  <si>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</si>
  <si>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</si>
  <si>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</si>
  <si>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</si>
  <si>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</si>
  <si>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</si>
  <si>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</si>
  <si>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</si>
  <si>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</si>
  <si>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</si>
  <si>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</si>
  <si>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</si>
  <si>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</si>
  <si>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</si>
  <si>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</si>
  <si>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</si>
  <si>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</si>
  <si>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</si>
  <si>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</si>
  <si>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</si>
  <si>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</si>
  <si>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</si>
  <si>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</si>
  <si>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</si>
  <si>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</si>
  <si>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</si>
  <si>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</si>
  <si>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</si>
  <si>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</si>
  <si>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</si>
  <si>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</si>
  <si>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</si>
  <si>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</si>
  <si>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</si>
  <si>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</si>
  <si>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</si>
  <si>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</si>
  <si>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</si>
  <si>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</si>
  <si>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</si>
  <si>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</si>
  <si>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</si>
  <si>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</si>
  <si>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</si>
  <si>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</si>
  <si>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</si>
  <si>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</si>
  <si>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</si>
  <si>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</si>
  <si>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</si>
  <si>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</si>
  <si>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</si>
  <si>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</si>
  <si>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</si>
  <si>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</si>
  <si>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</si>
  <si>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</si>
  <si>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</si>
  <si>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</si>
  <si>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</si>
  <si>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</si>
  <si>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</si>
  <si>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</si>
  <si>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</si>
  <si>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</si>
  <si>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</si>
  <si>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</si>
  <si>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</si>
  <si>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</si>
  <si>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</si>
  <si>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</si>
  <si>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</si>
  <si>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</si>
  <si>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</si>
  <si>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</si>
  <si>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</si>
  <si>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</si>
  <si>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</si>
  <si>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</si>
  <si>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</si>
  <si>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</si>
  <si>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</si>
  <si>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</si>
  <si>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</si>
  <si>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</si>
  <si>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</si>
  <si>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</si>
  <si>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</si>
  <si>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</si>
  <si>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</si>
  <si>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</si>
  <si>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</si>
  <si>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</si>
  <si>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</si>
  <si>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</si>
  <si>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</si>
  <si>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</si>
  <si>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</si>
  <si>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</si>
  <si>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</si>
  <si>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</si>
  <si>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</si>
  <si>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</si>
  <si>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</si>
  <si>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</si>
  <si>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</si>
  <si>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</si>
  <si>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</si>
  <si>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</si>
  <si>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</si>
  <si>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</si>
  <si>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</si>
  <si>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</si>
  <si>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</si>
  <si>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</si>
  <si>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</si>
  <si>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</si>
  <si>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</si>
  <si>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</si>
  <si>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</si>
  <si>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</si>
  <si>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</si>
  <si>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</si>
  <si>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</si>
  <si>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</si>
  <si>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</si>
  <si>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</si>
  <si>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</si>
  <si>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</si>
  <si>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</si>
  <si>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</si>
  <si>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</si>
  <si>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</si>
  <si>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</si>
  <si>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</si>
  <si>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</si>
  <si>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</si>
  <si>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</si>
  <si>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</si>
  <si>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</si>
  <si>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</si>
  <si>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</si>
  <si>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</si>
  <si>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</si>
  <si>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</si>
  <si>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</si>
  <si>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</si>
  <si>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</si>
  <si>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</si>
  <si>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</si>
  <si>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</si>
  <si>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</si>
  <si>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</si>
  <si>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</si>
  <si>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</si>
  <si>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</si>
  <si>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</si>
  <si>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</si>
  <si>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</si>
  <si>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</si>
  <si>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</si>
  <si>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</si>
  <si>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</si>
  <si>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</si>
  <si>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</si>
  <si>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</si>
  <si>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</si>
  <si>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</si>
  <si>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</si>
  <si>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</si>
  <si>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</si>
  <si>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</si>
  <si>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</si>
  <si>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</si>
  <si>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</si>
  <si>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</si>
  <si>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</si>
  <si>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</si>
  <si>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</si>
  <si>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</si>
  <si>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</si>
  <si>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</si>
  <si>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</si>
  <si>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</si>
  <si>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</si>
  <si>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</si>
  <si>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</si>
  <si>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</si>
  <si>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</si>
  <si>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</si>
  <si>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</si>
  <si>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</si>
  <si>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</si>
  <si>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</si>
  <si>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</si>
  <si>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</si>
  <si>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</si>
  <si>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</si>
  <si>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</si>
  <si>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</si>
  <si>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</si>
  <si>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</si>
  <si>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</si>
  <si>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</si>
  <si>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</si>
  <si>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</si>
  <si>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</si>
  <si>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</si>
  <si>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</si>
  <si>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</si>
  <si>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</si>
  <si>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</si>
  <si>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</si>
  <si>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</si>
  <si>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</si>
  <si>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</si>
  <si>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</si>
  <si>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</si>
  <si>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</si>
  <si>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</si>
  <si>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</si>
  <si>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</si>
  <si>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</si>
  <si>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</si>
  <si>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</si>
  <si>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</si>
  <si>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</si>
  <si>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</si>
  <si>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</si>
  <si>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</si>
  <si>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</si>
  <si>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</si>
  <si>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</si>
  <si>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</si>
  <si>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</si>
  <si>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</si>
  <si>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</si>
  <si>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</si>
  <si>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</si>
  <si>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</si>
  <si>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</si>
  <si>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</si>
  <si>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</si>
  <si>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</si>
  <si>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</si>
  <si>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</si>
  <si>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</si>
  <si>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</si>
  <si>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</si>
  <si>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</si>
  <si>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</si>
  <si>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</si>
  <si>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</si>
  <si>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</si>
  <si>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</si>
  <si>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</si>
  <si>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</si>
  <si>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</si>
  <si>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</si>
  <si>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</si>
  <si>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</si>
  <si>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</si>
  <si>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</si>
  <si>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</si>
  <si>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</si>
  <si>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</si>
  <si>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</si>
  <si>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</si>
  <si>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</si>
  <si>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</si>
  <si>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</si>
  <si>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</si>
  <si>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</si>
  <si>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</si>
  <si>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</si>
  <si>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</si>
  <si>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</si>
  <si>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</si>
  <si>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</si>
  <si>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</si>
  <si>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</si>
  <si>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</si>
  <si>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</si>
  <si>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</si>
  <si>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</si>
  <si>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</si>
  <si>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</si>
  <si>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</si>
  <si>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</si>
  <si>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</si>
  <si>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</si>
  <si>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</si>
  <si>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</si>
  <si>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</si>
  <si>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</si>
  <si>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</si>
  <si>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</si>
  <si>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</si>
  <si>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</si>
  <si>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</si>
  <si>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</si>
  <si>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</si>
  <si>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</si>
  <si>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</si>
  <si>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</si>
  <si>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</si>
  <si>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</si>
  <si>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</si>
  <si>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</si>
  <si>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</si>
  <si>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</si>
  <si>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</si>
  <si>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</si>
  <si>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</si>
  <si>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</si>
  <si>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</si>
  <si>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</si>
  <si>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</si>
  <si>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</si>
  <si>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</si>
  <si>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</si>
  <si>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</si>
  <si>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</si>
  <si>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</si>
  <si>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</si>
  <si>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</si>
  <si>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</si>
  <si>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</si>
  <si>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</si>
  <si>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</si>
  <si>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</si>
  <si>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</si>
  <si>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</si>
  <si>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</si>
  <si>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</si>
  <si>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</si>
  <si>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</si>
  <si>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</si>
  <si>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</si>
  <si>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</si>
  <si>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</si>
  <si>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</si>
  <si>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</si>
  <si>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</si>
  <si>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</si>
  <si>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</si>
  <si>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</si>
  <si>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</si>
  <si>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</si>
  <si>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</si>
  <si>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</si>
  <si>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</si>
  <si>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</si>
  <si>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</si>
  <si>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</si>
  <si>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</si>
  <si>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</si>
  <si>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</si>
  <si>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</si>
  <si>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</si>
  <si>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</si>
  <si>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</si>
  <si>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</si>
  <si>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</si>
  <si>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</si>
  <si>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</si>
  <si>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</si>
  <si>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</si>
  <si>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</si>
  <si>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</si>
  <si>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</si>
  <si>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</si>
  <si>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</si>
  <si>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</si>
  <si>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</si>
  <si>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</si>
  <si>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</si>
  <si>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</si>
  <si>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</si>
  <si>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</si>
  <si>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</si>
  <si>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</si>
  <si>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</si>
  <si>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</si>
  <si>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</si>
  <si>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</si>
  <si>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</si>
  <si>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</si>
  <si>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</si>
  <si>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</si>
  <si>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</si>
  <si>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</si>
  <si>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</si>
  <si>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</si>
  <si>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</si>
  <si>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</si>
  <si>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</si>
  <si>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</si>
  <si>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</si>
  <si>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</si>
  <si>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</si>
  <si>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</si>
  <si>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</si>
  <si>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</si>
  <si>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</si>
  <si>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</si>
  <si>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</si>
  <si>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</si>
  <si>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</si>
  <si>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</si>
  <si>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</si>
  <si>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</si>
  <si>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</si>
  <si>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</si>
  <si>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</si>
  <si>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</si>
  <si>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</si>
  <si>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</si>
  <si>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</si>
  <si>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</si>
  <si>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</si>
  <si>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</si>
  <si>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</si>
  <si>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</si>
  <si>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</si>
  <si>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</si>
  <si>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</si>
  <si>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</si>
  <si>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</si>
  <si>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</si>
  <si>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</si>
  <si>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</si>
  <si>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</si>
  <si>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</si>
  <si>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</si>
  <si>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</si>
  <si>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</si>
  <si>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</si>
  <si>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</si>
  <si>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</si>
  <si>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</si>
  <si>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</si>
  <si>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</si>
  <si>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</si>
  <si>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</si>
  <si>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</si>
  <si>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</si>
  <si>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</si>
  <si>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</si>
  <si>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</si>
  <si>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</si>
  <si>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</si>
  <si>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</si>
  <si>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</si>
  <si>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</si>
  <si>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</si>
  <si>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</si>
  <si>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</si>
  <si>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</si>
  <si>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</si>
  <si>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</si>
  <si>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</si>
  <si>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</si>
  <si>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</si>
  <si>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</si>
  <si>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</si>
  <si>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</si>
  <si>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</si>
  <si>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</si>
  <si>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</si>
  <si>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</si>
  <si>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</si>
  <si>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</si>
  <si>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</si>
  <si>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</si>
  <si>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</si>
  <si>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</si>
  <si>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</si>
  <si>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</si>
  <si>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</si>
  <si>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</si>
  <si>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</si>
  <si>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</si>
  <si>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</si>
  <si>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</si>
  <si>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</si>
  <si>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</si>
  <si>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</si>
  <si>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</si>
  <si>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</si>
  <si>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</si>
  <si>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</si>
  <si>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</si>
  <si>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</si>
  <si>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</si>
  <si>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</si>
  <si>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</si>
  <si>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</si>
  <si>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</si>
  <si>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</si>
  <si>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</si>
  <si>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</si>
  <si>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</si>
  <si>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</si>
  <si>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</si>
  <si>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</si>
  <si>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</si>
  <si>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</si>
  <si>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</si>
  <si>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</si>
  <si>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</si>
  <si>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</si>
  <si>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</si>
  <si>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</si>
  <si>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</si>
  <si>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</si>
  <si>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</si>
  <si>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</si>
  <si>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</si>
  <si>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</si>
  <si>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</si>
  <si>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</si>
  <si>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</si>
  <si>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</si>
  <si>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</si>
  <si>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</si>
  <si>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</si>
  <si>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</si>
  <si>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</si>
  <si>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</si>
  <si>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</si>
  <si>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</si>
  <si>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</si>
  <si>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</si>
  <si>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</si>
  <si>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</si>
  <si>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</si>
  <si>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</si>
  <si>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</si>
  <si>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</si>
  <si>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</si>
  <si>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</si>
  <si>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</si>
  <si>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</si>
  <si>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</si>
  <si>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</si>
  <si>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</si>
  <si>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</si>
  <si>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</si>
  <si>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</si>
  <si>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</si>
  <si>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</si>
  <si>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</si>
  <si>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</si>
  <si>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</si>
  <si>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</si>
  <si>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</si>
  <si>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</si>
  <si>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</si>
  <si>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</si>
  <si>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</si>
  <si>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</si>
  <si>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</si>
  <si>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</si>
  <si>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</si>
  <si>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</si>
  <si>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</si>
  <si>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</si>
  <si>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</si>
  <si>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</si>
  <si>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</si>
  <si>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</si>
  <si>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</si>
  <si>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</si>
  <si>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</si>
  <si>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</si>
  <si>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</si>
  <si>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</si>
  <si>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</si>
  <si>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</si>
  <si>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</si>
  <si>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</si>
  <si>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</si>
  <si>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</si>
  <si>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</si>
  <si>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</si>
  <si>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</si>
  <si>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</si>
  <si>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</si>
  <si>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</si>
  <si>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</si>
  <si>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</si>
  <si>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</si>
  <si>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</si>
  <si>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</si>
  <si>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</si>
  <si>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</si>
  <si>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</si>
  <si>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</si>
  <si>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</si>
  <si>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</si>
  <si>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</si>
  <si>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</si>
  <si>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</si>
  <si>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</si>
  <si>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</si>
  <si>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</si>
  <si>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</si>
  <si>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</si>
  <si>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</si>
  <si>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</si>
  <si>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</si>
  <si>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</si>
  <si>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</si>
  <si>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</si>
  <si>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</si>
  <si>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</si>
  <si>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</si>
  <si>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</si>
  <si>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</si>
  <si>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</si>
  <si>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</si>
  <si>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</si>
  <si>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</si>
  <si>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</si>
  <si>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</si>
  <si>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</si>
  <si>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</si>
  <si>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</si>
  <si>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</si>
  <si>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</si>
  <si>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</si>
  <si>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</si>
  <si>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</si>
  <si>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</si>
  <si>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</si>
  <si>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</si>
  <si>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</si>
  <si>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</si>
  <si>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</si>
  <si>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</si>
  <si>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</si>
  <si>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</si>
  <si>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</si>
  <si>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</si>
  <si>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</si>
  <si>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</si>
  <si>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</si>
  <si>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</si>
  <si>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</si>
  <si>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</si>
  <si>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</si>
  <si>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</si>
  <si>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</si>
  <si>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</si>
  <si>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</si>
  <si>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</si>
  <si>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</si>
  <si>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</si>
  <si>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</si>
  <si>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</si>
  <si>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</si>
  <si>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</si>
  <si>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</si>
  <si>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</si>
  <si>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</si>
  <si>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</si>
  <si>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</si>
  <si>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</si>
  <si>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</si>
  <si>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</si>
  <si>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</si>
  <si>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</si>
  <si>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</si>
  <si>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</si>
  <si>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</si>
  <si>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</si>
  <si>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</si>
  <si>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</si>
  <si>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</si>
  <si>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</si>
  <si>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</si>
  <si>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</si>
  <si>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</si>
  <si>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</si>
  <si>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</si>
  <si>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</si>
  <si>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</si>
  <si>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</si>
  <si>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</si>
  <si>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</si>
  <si>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</si>
  <si>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</si>
  <si>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</si>
  <si>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</si>
  <si>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</si>
  <si>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</si>
  <si>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</si>
  <si>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</si>
  <si>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</si>
  <si>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</si>
  <si>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</si>
  <si>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</si>
  <si>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</si>
  <si>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</si>
  <si>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</si>
  <si>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</si>
  <si>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</si>
  <si>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</si>
  <si>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</si>
  <si>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</si>
  <si>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</si>
  <si>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</si>
  <si>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</si>
  <si>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</si>
  <si>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</si>
  <si>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</si>
  <si>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</si>
  <si>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</si>
  <si>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</si>
  <si>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</si>
  <si>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</si>
  <si>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</si>
  <si>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</si>
  <si>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</si>
  <si>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</si>
  <si>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</si>
  <si>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</si>
  <si>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</si>
  <si>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</si>
  <si>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</si>
  <si>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</si>
  <si>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</si>
  <si>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</si>
  <si>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</si>
  <si>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</si>
  <si>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</si>
  <si>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</si>
  <si>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</si>
  <si>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</si>
  <si>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</si>
  <si>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</si>
  <si>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</si>
  <si>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</si>
  <si>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</si>
  <si>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</si>
  <si>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</si>
  <si>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</si>
  <si>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</si>
  <si>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</si>
  <si>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</si>
  <si>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</si>
  <si>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</si>
  <si>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</si>
  <si>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</si>
  <si>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</si>
  <si>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</si>
  <si>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</si>
  <si>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</si>
  <si>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</si>
  <si>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</si>
  <si>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</si>
  <si>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</si>
  <si>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</si>
  <si>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</si>
  <si>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</si>
  <si>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</si>
  <si>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</si>
  <si>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</si>
  <si>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</si>
  <si>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</si>
  <si>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</si>
  <si>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</si>
  <si>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</si>
  <si>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</si>
  <si>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</si>
  <si>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</si>
  <si>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</si>
  <si>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</si>
  <si>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</si>
  <si>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</si>
  <si>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</si>
  <si>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</si>
  <si>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</si>
  <si>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</si>
  <si>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</si>
  <si>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</si>
  <si>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</si>
  <si>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</si>
  <si>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</si>
  <si>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</si>
  <si>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</si>
  <si>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</si>
  <si>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</si>
  <si>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</si>
  <si>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</si>
  <si>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</si>
  <si>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</si>
  <si>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</si>
  <si>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</si>
  <si>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</si>
  <si>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</si>
  <si>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</si>
  <si>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</si>
  <si>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</si>
  <si>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</si>
  <si>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</si>
  <si>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</si>
  <si>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</si>
  <si>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</si>
  <si>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</si>
  <si>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</si>
  <si>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</si>
  <si>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</si>
  <si>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</si>
  <si>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</si>
  <si>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</si>
  <si>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</si>
  <si>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</si>
  <si>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</si>
  <si>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</si>
  <si>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</si>
  <si>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</si>
  <si>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</si>
  <si>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</si>
  <si>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</si>
  <si>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</si>
  <si>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</si>
  <si>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</si>
  <si>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</si>
  <si>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</si>
  <si>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</si>
  <si>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</si>
  <si>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</si>
  <si>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</si>
  <si>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</si>
  <si>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</si>
  <si>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</si>
  <si>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</si>
  <si>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</si>
  <si>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</si>
  <si>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</si>
  <si>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</si>
  <si>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</si>
  <si>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</si>
  <si>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</si>
  <si>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</si>
  <si>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</si>
  <si>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</si>
  <si>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</si>
  <si>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</si>
  <si>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</si>
  <si>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</si>
  <si>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</si>
  <si>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</si>
  <si>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</si>
  <si>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</si>
  <si>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</si>
  <si>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</si>
  <si>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</si>
  <si>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</si>
  <si>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</si>
  <si>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</si>
  <si>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</si>
  <si>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</si>
  <si>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</si>
  <si>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</si>
  <si>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</si>
  <si>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</si>
  <si>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</si>
  <si>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</si>
  <si>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</si>
  <si>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</si>
  <si>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</si>
  <si>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</si>
  <si>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</si>
  <si>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</si>
  <si>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</si>
  <si>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</si>
  <si>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</si>
  <si>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</si>
  <si>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</si>
  <si>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</si>
  <si>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</si>
  <si>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</si>
  <si>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</si>
  <si>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</si>
  <si>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</si>
  <si>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</si>
  <si>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</si>
  <si>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</si>
  <si>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</si>
  <si>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</si>
  <si>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</si>
  <si>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</si>
  <si>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</si>
  <si>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</si>
  <si>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</si>
  <si>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</si>
  <si>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</si>
  <si>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</si>
  <si>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</si>
  <si>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</si>
  <si>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</si>
  <si>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</si>
  <si>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</si>
  <si>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</si>
  <si>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</si>
  <si>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</si>
  <si>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</si>
  <si>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</si>
  <si>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</si>
  <si>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</si>
  <si>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</si>
  <si>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</si>
  <si>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</si>
  <si>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</si>
  <si>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</si>
  <si>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</si>
  <si>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</si>
  <si>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</si>
  <si>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</si>
  <si>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</si>
  <si>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</si>
  <si>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</si>
  <si>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</si>
  <si>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</si>
  <si>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</si>
  <si>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</si>
  <si>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</si>
  <si>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</si>
  <si>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</si>
  <si>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</si>
  <si>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</si>
  <si>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</si>
  <si>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</si>
  <si>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</si>
  <si>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</si>
  <si>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</si>
  <si>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</si>
  <si>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</si>
  <si>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</si>
  <si>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</si>
  <si>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</si>
  <si>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</si>
  <si>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</si>
  <si>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</si>
  <si>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</si>
  <si>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</si>
  <si>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</si>
  <si>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</si>
  <si>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</si>
  <si>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</si>
  <si>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</si>
  <si>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</si>
  <si>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</si>
  <si>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</si>
  <si>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</si>
  <si>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</si>
  <si>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</si>
  <si>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</si>
  <si>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</si>
  <si>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</si>
  <si>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</si>
  <si>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</si>
  <si>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</si>
  <si>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</si>
  <si>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</si>
  <si>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</si>
  <si>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</si>
  <si>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</si>
  <si>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</si>
  <si>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</si>
  <si>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</si>
  <si>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</si>
  <si>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</si>
  <si>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</si>
  <si>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</si>
  <si>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</si>
  <si>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</si>
  <si>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</si>
  <si>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</si>
  <si>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</si>
  <si>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</si>
  <si>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</si>
  <si>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</si>
  <si>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</si>
  <si>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</si>
  <si>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</si>
  <si>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</si>
  <si>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</si>
  <si>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</si>
  <si>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</si>
  <si>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</si>
  <si>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</si>
  <si>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</si>
  <si>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</si>
  <si>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</si>
  <si>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</si>
  <si>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</si>
  <si>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</si>
  <si>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</si>
  <si>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</si>
  <si>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</si>
  <si>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</si>
  <si>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</si>
  <si>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</si>
  <si>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</si>
  <si>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</si>
  <si>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</si>
  <si>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</si>
  <si>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</si>
  <si>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</si>
  <si>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</si>
  <si>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</si>
  <si>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</si>
  <si>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</si>
  <si>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</si>
  <si>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</si>
  <si>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</si>
  <si>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</si>
  <si>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</si>
  <si>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</si>
  <si>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</si>
  <si>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</si>
  <si>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</si>
  <si>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</si>
  <si>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</si>
  <si>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</si>
  <si>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</si>
  <si>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</si>
  <si>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</si>
  <si>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</si>
  <si>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</si>
  <si>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</si>
  <si>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</si>
  <si>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</si>
  <si>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</si>
  <si>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</si>
  <si>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</si>
  <si>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</si>
  <si>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</si>
  <si>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</si>
  <si>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</si>
  <si>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</si>
  <si>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</si>
  <si>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</si>
  <si>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</si>
  <si>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</si>
  <si>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</si>
  <si>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</si>
  <si>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</si>
  <si>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</si>
  <si>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</si>
  <si>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</si>
  <si>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</si>
  <si>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</si>
  <si>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</si>
  <si>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</si>
  <si>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</si>
  <si>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</si>
  <si>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</si>
  <si>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</si>
  <si>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</si>
  <si>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</si>
  <si>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</si>
  <si>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</si>
  <si>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</si>
  <si>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</si>
  <si>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</si>
  <si>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</si>
  <si>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</si>
  <si>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</si>
  <si>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</si>
  <si>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</si>
  <si>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</si>
  <si>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</si>
  <si>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</si>
  <si>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</si>
  <si>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</si>
  <si>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</si>
  <si>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</si>
  <si>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</si>
  <si>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</si>
  <si>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</si>
  <si>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</si>
  <si>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</si>
  <si>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</si>
  <si>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</si>
  <si>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</si>
  <si>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</si>
  <si>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</si>
  <si>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</si>
  <si>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</si>
  <si>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</si>
  <si>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</si>
  <si>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</si>
  <si>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</si>
  <si>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</si>
  <si>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</si>
  <si>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</si>
  <si>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</si>
  <si>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</si>
  <si>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</si>
  <si>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</si>
  <si>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</si>
  <si>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</si>
  <si>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</si>
  <si>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</si>
  <si>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</si>
  <si>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</si>
  <si>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</si>
  <si>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</si>
  <si>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</si>
  <si>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</si>
  <si>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</si>
  <si>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</si>
  <si>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</si>
  <si>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</si>
  <si>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</si>
  <si>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</si>
  <si>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</si>
  <si>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</si>
  <si>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</si>
  <si>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</si>
  <si>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</si>
  <si>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</si>
  <si>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</si>
  <si>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</si>
  <si>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</si>
  <si>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</si>
  <si>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</si>
  <si>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</si>
  <si>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</si>
  <si>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</si>
  <si>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</si>
  <si>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</si>
  <si>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</si>
  <si>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</si>
  <si>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</si>
  <si>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</si>
  <si>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</si>
  <si>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</si>
  <si>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</si>
  <si>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</si>
  <si>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</si>
  <si>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</si>
  <si>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</si>
  <si>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</si>
  <si>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</si>
  <si>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</si>
  <si>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</si>
  <si>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</si>
  <si>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</si>
  <si>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</si>
  <si>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</si>
  <si>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</si>
  <si>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</si>
  <si>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</si>
  <si>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</si>
  <si>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</si>
  <si>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</si>
  <si>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</si>
  <si>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</si>
  <si>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</si>
  <si>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</si>
  <si>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</si>
  <si>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</si>
  <si>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</si>
  <si>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</si>
  <si>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</si>
  <si>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</si>
  <si>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</si>
  <si>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</si>
  <si>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</si>
  <si>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</si>
  <si>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</si>
  <si>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</si>
  <si>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</si>
  <si>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</si>
  <si>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</si>
  <si>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</si>
  <si>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</si>
  <si>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</si>
  <si>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</si>
  <si>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</si>
  <si>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</si>
  <si>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</si>
  <si>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</si>
  <si>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</si>
  <si>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</si>
  <si>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</si>
  <si>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</si>
  <si>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</si>
  <si>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</si>
  <si>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</si>
  <si>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</si>
  <si>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</si>
  <si>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</si>
  <si>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</si>
  <si>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</si>
  <si>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</si>
  <si>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</si>
  <si>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</si>
  <si>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</si>
  <si>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</si>
  <si>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</si>
  <si>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</si>
  <si>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</si>
  <si>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</si>
  <si>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</si>
  <si>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</si>
  <si>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</si>
  <si>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</si>
  <si>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</si>
  <si>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</si>
  <si>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</si>
  <si>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</si>
  <si>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</si>
  <si>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</si>
  <si>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</si>
  <si>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</si>
  <si>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</si>
  <si>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</si>
  <si>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</si>
  <si>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</si>
  <si>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</si>
  <si>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</si>
  <si>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</si>
  <si>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</si>
  <si>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</si>
  <si>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</si>
  <si>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</si>
  <si>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</si>
  <si>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</si>
  <si>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</si>
  <si>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</si>
  <si>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</si>
  <si>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</si>
  <si>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</si>
  <si>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</si>
  <si>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</si>
  <si>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</si>
  <si>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</si>
  <si>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</si>
  <si>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</si>
  <si>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</si>
  <si>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</si>
  <si>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</si>
  <si>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</si>
  <si>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</si>
  <si>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</si>
  <si>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</si>
  <si>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</si>
  <si>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</si>
  <si>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</si>
  <si>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</si>
  <si>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</si>
  <si>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</si>
  <si>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</si>
  <si>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</si>
  <si>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</si>
  <si>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</si>
  <si>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</si>
  <si>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</si>
  <si>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</si>
  <si>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</si>
  <si>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</si>
  <si>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</si>
  <si>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</si>
  <si>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</si>
  <si>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</si>
  <si>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</si>
  <si>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</si>
  <si>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</si>
  <si>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</si>
  <si>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</si>
  <si>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</si>
  <si>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</si>
  <si>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</si>
  <si>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</si>
  <si>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</si>
  <si>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</si>
  <si>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</si>
  <si>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</si>
  <si>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</si>
  <si>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</si>
  <si>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</si>
  <si>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</si>
  <si>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</si>
  <si>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</si>
  <si>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</si>
  <si>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</si>
  <si>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</si>
  <si>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</si>
  <si>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</si>
  <si>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</si>
  <si>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</si>
  <si>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</si>
  <si>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</si>
  <si>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</si>
  <si>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</si>
  <si>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</si>
  <si>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</si>
  <si>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</si>
  <si>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</si>
  <si>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</si>
  <si>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</si>
  <si>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</si>
  <si>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</si>
  <si>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</si>
  <si>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</si>
  <si>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</si>
  <si>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</si>
  <si>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</si>
  <si>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</si>
  <si>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</si>
  <si>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</si>
  <si>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</si>
  <si>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</si>
  <si>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</si>
  <si>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</si>
  <si>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</si>
  <si>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</si>
  <si>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</si>
  <si>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</si>
  <si>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</si>
  <si>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</si>
  <si>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</si>
  <si>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</si>
  <si>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</si>
  <si>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</si>
  <si>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</si>
  <si>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</si>
  <si>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</si>
  <si>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</si>
  <si>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</si>
  <si>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</si>
  <si>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</si>
  <si>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</si>
  <si>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</si>
  <si>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</si>
  <si>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</si>
  <si>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</si>
  <si>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</si>
  <si>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</si>
  <si>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</si>
  <si>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</si>
  <si>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</si>
  <si>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</si>
  <si>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</si>
  <si>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</si>
  <si>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</si>
  <si>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</si>
  <si>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</si>
  <si>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</si>
  <si>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</si>
  <si>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</si>
  <si>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</si>
  <si>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</si>
  <si>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</si>
  <si>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</si>
  <si>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</si>
  <si>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</si>
  <si>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</si>
  <si>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</si>
  <si>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</si>
  <si>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</si>
  <si>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</si>
  <si>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</si>
  <si>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</si>
  <si>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</si>
  <si>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</si>
  <si>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</si>
  <si>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</si>
  <si>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</si>
  <si>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</si>
  <si>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</si>
  <si>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</si>
  <si>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</si>
  <si>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</si>
  <si>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</si>
  <si>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</si>
  <si>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</si>
  <si>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</si>
  <si>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</si>
  <si>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</si>
  <si>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</si>
  <si>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</si>
  <si>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</si>
  <si>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</si>
  <si>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</si>
  <si>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</si>
  <si>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</si>
  <si>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</si>
  <si>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</si>
  <si>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</si>
  <si>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</si>
  <si>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</si>
  <si>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</si>
  <si>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</si>
  <si>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</si>
  <si>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</si>
  <si>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</si>
  <si>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</si>
  <si>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</si>
  <si>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</si>
  <si>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</si>
  <si>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</si>
  <si>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</si>
  <si>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</si>
  <si>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</si>
  <si>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</si>
  <si>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</si>
  <si>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</si>
  <si>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</si>
  <si>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</si>
  <si>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</si>
  <si>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</si>
  <si>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</si>
  <si>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</si>
  <si>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</si>
  <si>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</si>
  <si>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</si>
  <si>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</si>
  <si>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</si>
  <si>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</si>
  <si>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</si>
  <si>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</si>
  <si>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</si>
  <si>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</si>
  <si>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</si>
  <si>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</si>
  <si>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</si>
  <si>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</si>
  <si>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</si>
  <si>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</si>
  <si>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</si>
  <si>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</si>
  <si>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</si>
  <si>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</si>
  <si>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</si>
  <si>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</si>
  <si>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</si>
  <si>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</si>
  <si>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</si>
  <si>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</si>
  <si>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</si>
  <si>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</si>
  <si>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</si>
  <si>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</si>
  <si>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</si>
  <si>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</si>
  <si>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</si>
  <si>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</si>
  <si>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</si>
  <si>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</si>
  <si>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</si>
  <si>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</si>
  <si>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</si>
  <si>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</si>
  <si>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</si>
  <si>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</si>
  <si>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</si>
  <si>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</si>
  <si>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</si>
  <si>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</si>
  <si>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</si>
  <si>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</si>
  <si>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</si>
  <si>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</si>
  <si>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</si>
  <si>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</si>
  <si>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</si>
  <si>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</si>
  <si>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</si>
  <si>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</si>
  <si>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</si>
  <si>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</si>
  <si>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</si>
  <si>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</si>
  <si>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</si>
  <si>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</si>
  <si>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</si>
  <si>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</si>
  <si>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</si>
  <si>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</si>
  <si>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</si>
  <si>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</si>
  <si>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</si>
  <si>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</si>
  <si>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</si>
  <si>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</si>
  <si>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</si>
  <si>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</si>
  <si>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</si>
  <si>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</si>
  <si>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</si>
  <si>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</si>
  <si>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</si>
  <si>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</si>
  <si>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</si>
  <si>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</si>
  <si>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</si>
  <si>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</si>
  <si>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</si>
  <si>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</si>
  <si>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</si>
  <si>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</si>
  <si>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</si>
  <si>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</si>
  <si>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</si>
  <si>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</si>
  <si>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</si>
  <si>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</si>
  <si>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</si>
  <si>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</si>
  <si>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</si>
  <si>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</si>
  <si>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</si>
  <si>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</si>
  <si>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</si>
  <si>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</si>
  <si>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</si>
  <si>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</si>
  <si>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</si>
  <si>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</si>
  <si>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</si>
  <si>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</si>
  <si>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</si>
  <si>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</si>
  <si>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</si>
  <si>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</si>
  <si>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</si>
  <si>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</si>
  <si>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</si>
  <si>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</si>
  <si>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</si>
  <si>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</si>
  <si>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</si>
  <si>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</si>
  <si>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</si>
  <si>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</si>
  <si>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</si>
  <si>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</si>
  <si>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</si>
  <si>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</si>
  <si>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</si>
  <si>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</si>
  <si>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</si>
  <si>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</si>
  <si>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</si>
  <si>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</si>
  <si>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</si>
  <si>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</si>
  <si>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</si>
  <si>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</si>
  <si>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</si>
  <si>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</si>
  <si>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</si>
  <si>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</si>
  <si>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</si>
  <si>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</si>
  <si>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</si>
  <si>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</si>
  <si>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</si>
  <si>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</si>
  <si>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</si>
  <si>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</si>
  <si>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</si>
  <si>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</si>
  <si>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</si>
  <si>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</si>
  <si>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</si>
  <si>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</si>
  <si>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</si>
  <si>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</si>
  <si>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</si>
  <si>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</si>
  <si>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</si>
  <si>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</si>
  <si>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</si>
  <si>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</si>
  <si>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</si>
  <si>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</si>
  <si>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</si>
  <si>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</si>
  <si>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</si>
  <si>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</si>
  <si>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</si>
  <si>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</si>
  <si>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</si>
  <si>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</si>
  <si>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</si>
  <si>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</si>
  <si>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</si>
  <si>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</si>
  <si>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</si>
  <si>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</si>
  <si>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</si>
  <si>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</si>
  <si>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</si>
  <si>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</si>
  <si>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</si>
  <si>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</si>
  <si>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</si>
  <si>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</si>
  <si>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</si>
  <si>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</si>
  <si>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</si>
  <si>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</si>
  <si>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</si>
  <si>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</si>
  <si>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</si>
  <si>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</si>
  <si>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</si>
  <si>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</si>
  <si>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</si>
  <si>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</si>
  <si>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</si>
  <si>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</si>
  <si>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</si>
  <si>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</si>
  <si>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</si>
  <si>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</si>
  <si>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</si>
  <si>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</si>
  <si>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</si>
  <si>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</si>
  <si>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</si>
  <si>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</si>
  <si>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</si>
  <si>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</si>
  <si>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</si>
  <si>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</si>
  <si>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</si>
  <si>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</si>
  <si>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</si>
  <si>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</si>
  <si>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</si>
  <si>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</si>
  <si>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</si>
  <si>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</si>
  <si>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</si>
  <si>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</si>
  <si>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</si>
  <si>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</si>
  <si>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</si>
  <si>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</si>
  <si>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</si>
  <si>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</si>
  <si>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</si>
  <si>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</si>
  <si>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</si>
  <si>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</si>
  <si>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</si>
  <si>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</si>
  <si>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</si>
  <si>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</si>
  <si>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</si>
  <si>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</si>
  <si>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</si>
  <si>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</si>
  <si>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</si>
  <si>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</si>
  <si>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</si>
  <si>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</si>
  <si>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</si>
  <si>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</si>
  <si>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</si>
  <si>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</si>
  <si>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</si>
  <si>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</si>
  <si>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</si>
  <si>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</si>
  <si>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</si>
  <si>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</si>
  <si>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</si>
  <si>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</si>
  <si>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</si>
  <si>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</si>
  <si>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</si>
  <si>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</si>
  <si>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</si>
  <si>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</si>
  <si>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</si>
  <si>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</si>
  <si>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</si>
  <si>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</si>
  <si>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</si>
  <si>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</si>
  <si>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</si>
  <si>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</si>
  <si>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</si>
  <si>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</si>
  <si>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</si>
  <si>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</si>
  <si>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</si>
  <si>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</si>
  <si>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</si>
  <si>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</si>
  <si>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</si>
  <si>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</si>
  <si>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</si>
  <si>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</si>
  <si>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</si>
  <si>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</si>
  <si>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</si>
  <si>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</si>
  <si>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</si>
  <si>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</si>
  <si>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</si>
  <si>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</si>
  <si>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</si>
  <si>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</si>
  <si>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</si>
  <si>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</si>
  <si>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</si>
  <si>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</si>
  <si>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</si>
  <si>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</si>
  <si>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</si>
  <si>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</si>
  <si>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</si>
  <si>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</si>
  <si>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</si>
  <si>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</si>
  <si>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</si>
  <si>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</si>
  <si>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</si>
  <si>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</si>
  <si>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</si>
  <si>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</si>
  <si>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</si>
  <si>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</si>
  <si>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</si>
  <si>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</si>
  <si>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</si>
  <si>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</si>
  <si>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</si>
  <si>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</si>
  <si>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</si>
  <si>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</si>
  <si>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</si>
  <si>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</si>
  <si>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</si>
  <si>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</si>
  <si>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</si>
  <si>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</si>
  <si>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</si>
  <si>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</si>
  <si>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</si>
  <si>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</si>
  <si>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</si>
  <si>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</si>
  <si>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</si>
  <si>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</si>
  <si>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</si>
  <si>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</si>
  <si>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</si>
  <si>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</si>
  <si>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</si>
  <si>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</si>
  <si>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</si>
  <si>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</si>
  <si>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</si>
  <si>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</si>
  <si>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</si>
  <si>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</si>
  <si>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</si>
  <si>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</si>
  <si>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</si>
  <si>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</si>
  <si>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</si>
  <si>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</si>
  <si>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</si>
  <si>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</si>
  <si>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</si>
  <si>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</si>
  <si>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</si>
  <si>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</si>
  <si>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</si>
  <si>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</si>
  <si>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</si>
  <si>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</si>
  <si>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</si>
  <si>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</si>
  <si>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</si>
  <si>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</si>
  <si>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</si>
  <si>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</si>
  <si>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</si>
  <si>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</si>
  <si>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</si>
  <si>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</si>
  <si>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</si>
  <si>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</si>
  <si>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</si>
  <si>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</si>
  <si>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</si>
  <si>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</si>
  <si>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</si>
  <si>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</si>
  <si>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</si>
  <si>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</si>
  <si>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</si>
  <si>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</si>
  <si>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</si>
  <si>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</si>
  <si>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</si>
  <si>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</si>
  <si>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</si>
  <si>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</si>
  <si>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</si>
  <si>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</si>
  <si>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</si>
  <si>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</si>
  <si>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</si>
  <si>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</si>
  <si>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</si>
  <si>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</si>
  <si>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</si>
  <si>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</si>
  <si>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</si>
  <si>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</si>
  <si>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</si>
  <si>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</si>
  <si>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</si>
  <si>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</si>
  <si>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</si>
  <si>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</si>
  <si>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</si>
  <si>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</si>
  <si>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</si>
  <si>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</si>
  <si>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</si>
  <si>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</si>
  <si>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</si>
  <si>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</si>
  <si>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</si>
  <si>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</si>
  <si>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</si>
  <si>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</si>
  <si>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</si>
  <si>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</si>
  <si>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</si>
  <si>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</si>
  <si>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</si>
  <si>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</si>
  <si>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</si>
  <si>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</si>
  <si>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</si>
  <si>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</si>
  <si>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</si>
  <si>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</si>
  <si>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</si>
  <si>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</si>
  <si>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</si>
  <si>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</si>
  <si>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</si>
  <si>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</si>
  <si>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</si>
  <si>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</si>
  <si>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</si>
  <si>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</si>
  <si>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</si>
  <si>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</si>
  <si>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</si>
  <si>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</si>
  <si>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</si>
  <si>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</si>
  <si>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</si>
  <si>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</si>
  <si>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</si>
  <si>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</si>
  <si>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</si>
  <si>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</si>
  <si>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</si>
  <si>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</si>
  <si>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</si>
  <si>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</si>
  <si>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</si>
  <si>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</si>
  <si>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</si>
  <si>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</si>
  <si>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</si>
  <si>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</si>
  <si>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</si>
  <si>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</si>
  <si>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</si>
  <si>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</si>
  <si>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</si>
  <si>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</si>
  <si>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</si>
  <si>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</si>
  <si>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</si>
  <si>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</si>
  <si>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</si>
  <si>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</si>
  <si>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</si>
  <si>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</si>
  <si>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</si>
  <si>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</si>
  <si>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</si>
  <si>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</si>
  <si>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</si>
  <si>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</si>
  <si>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</si>
  <si>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</si>
  <si>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</si>
  <si>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</si>
  <si>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</si>
  <si>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</si>
  <si>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</si>
  <si>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</si>
  <si>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</si>
  <si>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</si>
  <si>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</si>
  <si>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</si>
  <si>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</si>
  <si>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</si>
  <si>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</si>
  <si>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</si>
  <si>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</si>
  <si>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</si>
  <si>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</si>
  <si>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</si>
  <si>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</si>
  <si>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</si>
  <si>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</si>
  <si>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</si>
  <si>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</si>
  <si>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</si>
  <si>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</si>
  <si>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</si>
  <si>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</si>
  <si>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</si>
  <si>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</si>
  <si>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</si>
  <si>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</si>
  <si>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</si>
  <si>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</si>
  <si>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</si>
  <si>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</si>
  <si>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</si>
  <si>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</si>
  <si>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</si>
  <si>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</si>
  <si>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</si>
  <si>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</si>
  <si>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</si>
  <si>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</si>
  <si>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</si>
  <si>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</si>
  <si>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</si>
  <si>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</si>
  <si>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</si>
  <si>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</si>
  <si>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</si>
  <si>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</si>
  <si>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</si>
  <si>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</si>
  <si>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</si>
  <si>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</si>
  <si>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</si>
  <si>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</si>
  <si>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</si>
  <si>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</si>
  <si>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</si>
  <si>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</si>
  <si>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</si>
  <si>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</si>
  <si>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</si>
  <si>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</si>
  <si>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</si>
  <si>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</si>
  <si>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</si>
  <si>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</si>
  <si>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</si>
  <si>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</si>
  <si>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</si>
  <si>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</si>
  <si>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</si>
  <si>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</si>
  <si>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</si>
  <si>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</si>
  <si>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</si>
  <si>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</si>
  <si>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</si>
  <si>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</si>
  <si>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</si>
  <si>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</si>
  <si>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</si>
  <si>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</si>
  <si>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</si>
  <si>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</si>
  <si>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</si>
  <si>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</si>
  <si>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</si>
  <si>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</si>
  <si>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</si>
  <si>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</si>
  <si>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</si>
  <si>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</si>
  <si>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</si>
  <si>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</si>
  <si>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</si>
  <si>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</si>
  <si>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</si>
  <si>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</si>
  <si>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</si>
  <si>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</si>
  <si>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</si>
  <si>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</si>
  <si>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</si>
  <si>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</si>
  <si>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</si>
  <si>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</si>
  <si>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</si>
  <si>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</si>
  <si>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</si>
  <si>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</si>
  <si>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</si>
  <si>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</si>
  <si>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</si>
  <si>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</si>
  <si>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</si>
  <si>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</si>
  <si>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</si>
  <si>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</si>
  <si>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</si>
  <si>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</si>
  <si>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</si>
  <si>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</si>
  <si>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</si>
  <si>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</si>
  <si>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</si>
  <si>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</si>
  <si>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</si>
  <si>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</si>
  <si>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</si>
  <si>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</si>
  <si>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</si>
  <si>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</si>
  <si>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</si>
  <si>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</si>
  <si>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</si>
  <si>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</si>
  <si>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</si>
  <si>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</si>
  <si>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</si>
  <si>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</si>
  <si>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</si>
  <si>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</si>
  <si>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</si>
  <si>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</si>
  <si>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</si>
  <si>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</si>
  <si>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</si>
  <si>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</si>
  <si>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</si>
  <si>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</si>
  <si>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</si>
  <si>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</si>
  <si>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</si>
  <si>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</si>
  <si>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</si>
  <si>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</si>
  <si>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</si>
  <si>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</si>
  <si>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</si>
  <si>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</si>
  <si>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</si>
  <si>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</si>
  <si>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</si>
  <si>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</si>
  <si>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</si>
  <si>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</si>
  <si>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</si>
  <si>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</si>
  <si>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</si>
  <si>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</si>
  <si>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</si>
  <si>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</si>
  <si>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</si>
  <si>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</si>
  <si>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</si>
  <si>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</si>
  <si>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</si>
  <si>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</si>
  <si>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</si>
  <si>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</si>
  <si>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</si>
  <si>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</si>
  <si>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</si>
  <si>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</si>
  <si>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</si>
  <si>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</si>
  <si>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</si>
  <si>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</si>
  <si>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</si>
  <si>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</si>
  <si>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</si>
  <si>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</si>
  <si>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</si>
  <si>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</si>
  <si>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</si>
  <si>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</si>
  <si>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</si>
  <si>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</si>
  <si>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</si>
  <si>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</si>
  <si>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</si>
  <si>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</si>
  <si>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</si>
  <si>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</si>
  <si>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</si>
  <si>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</si>
  <si>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</si>
  <si>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</si>
  <si>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</si>
  <si>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</si>
  <si>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</si>
  <si>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</si>
  <si>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</si>
  <si>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</si>
  <si>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</si>
  <si>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</si>
  <si>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</si>
  <si>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</si>
  <si>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</si>
  <si>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</si>
  <si>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</si>
  <si>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</si>
  <si>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</si>
  <si>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</si>
  <si>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</si>
  <si>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</si>
  <si>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</si>
  <si>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</si>
  <si>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</si>
  <si>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</si>
  <si>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</si>
  <si>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</si>
  <si>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</si>
  <si>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</si>
  <si>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</si>
  <si>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</si>
  <si>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</si>
  <si>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</si>
  <si>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</si>
  <si>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</si>
  <si>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</si>
  <si>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</si>
  <si>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</si>
  <si>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</si>
  <si>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</si>
  <si>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</si>
  <si>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</si>
  <si>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</si>
  <si>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</si>
  <si>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</si>
  <si>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</si>
  <si>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</si>
  <si>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</si>
  <si>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</si>
  <si>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</si>
  <si>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</si>
  <si>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</si>
  <si>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</si>
  <si>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</si>
  <si>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</si>
  <si>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</si>
  <si>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</si>
  <si>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</si>
  <si>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</si>
  <si>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</si>
  <si>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</si>
  <si>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</si>
  <si>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</si>
  <si>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</si>
  <si>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</si>
  <si>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</si>
  <si>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</si>
  <si>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</si>
  <si>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</si>
  <si>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</si>
  <si>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</si>
  <si>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</si>
  <si>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</si>
  <si>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</si>
  <si>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</si>
  <si>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</si>
  <si>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</si>
  <si>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</si>
  <si>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</si>
  <si>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</si>
  <si>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</si>
  <si>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</si>
  <si>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</si>
  <si>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</si>
  <si>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</si>
  <si>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</si>
  <si>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</si>
  <si>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</si>
  <si>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</si>
  <si>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</si>
  <si>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</si>
  <si>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</si>
  <si>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</si>
  <si>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</si>
  <si>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</si>
  <si>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</si>
  <si>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</si>
  <si>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</si>
  <si>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</si>
  <si>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</si>
  <si>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</si>
  <si>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</si>
  <si>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</si>
  <si>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</si>
  <si>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</si>
  <si>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</si>
  <si>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</si>
  <si>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</si>
  <si>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</si>
  <si>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</si>
  <si>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</si>
  <si>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</si>
  <si>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</si>
  <si>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</si>
  <si>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</si>
  <si>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</si>
  <si>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</si>
  <si>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</si>
  <si>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</si>
  <si>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</si>
  <si>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</si>
  <si>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</si>
  <si>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</si>
  <si>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</si>
  <si>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</si>
  <si>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</si>
  <si>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</si>
  <si>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</si>
  <si>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</si>
  <si>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</si>
  <si>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</si>
  <si>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</si>
  <si>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</si>
  <si>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</si>
  <si>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</si>
  <si>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</si>
  <si>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</si>
  <si>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</si>
  <si>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</si>
  <si>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</si>
  <si>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</si>
  <si>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</si>
  <si>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</si>
  <si>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</si>
  <si>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</si>
  <si>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</si>
  <si>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</si>
  <si>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</si>
  <si>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</si>
  <si>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</si>
  <si>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</si>
  <si>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</si>
  <si>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</si>
  <si>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</si>
  <si>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</si>
  <si>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</si>
  <si>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</si>
  <si>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</si>
  <si>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</si>
  <si>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</si>
  <si>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</si>
  <si>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</si>
  <si>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</si>
  <si>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</si>
  <si>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</si>
  <si>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</si>
  <si>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</si>
  <si>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</si>
  <si>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</si>
  <si>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</si>
  <si>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</si>
  <si>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</si>
  <si>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</si>
  <si>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</si>
  <si>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</si>
  <si>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</si>
  <si>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</si>
  <si>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</si>
  <si>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</si>
  <si>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</si>
  <si>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</si>
  <si>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</si>
  <si>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</si>
  <si>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</si>
  <si>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</si>
  <si>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</si>
  <si>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</si>
  <si>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</si>
  <si>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</si>
  <si>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</si>
  <si>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</si>
  <si>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</si>
  <si>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</si>
  <si>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</si>
  <si>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</si>
  <si>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</si>
  <si>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</si>
  <si>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</si>
  <si>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</si>
  <si>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</si>
  <si>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</si>
  <si>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</si>
  <si>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</si>
  <si>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</si>
  <si>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</si>
  <si>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</si>
  <si>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</si>
  <si>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</si>
  <si>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</si>
  <si>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</si>
  <si>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</si>
  <si>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</si>
  <si>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</si>
  <si>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</si>
  <si>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</si>
  <si>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</si>
  <si>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</si>
  <si>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</si>
  <si>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</si>
  <si>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</si>
  <si>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</si>
  <si>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</si>
  <si>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</si>
  <si>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</si>
  <si>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</si>
  <si>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</si>
  <si>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</si>
  <si>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</si>
  <si>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</si>
  <si>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</si>
  <si>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</si>
  <si>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</si>
  <si>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</si>
  <si>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</si>
  <si>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</si>
  <si>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</si>
  <si>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</si>
  <si>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</si>
  <si>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</si>
  <si>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</si>
  <si>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</si>
  <si>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</si>
  <si>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</si>
  <si>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</si>
  <si>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</si>
  <si>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</si>
  <si>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</si>
  <si>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</si>
  <si>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</si>
  <si>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</si>
  <si>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</si>
  <si>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</si>
  <si>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</si>
  <si>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</si>
  <si>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</si>
  <si>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</si>
  <si>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</si>
  <si>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</si>
  <si>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</si>
  <si>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</si>
  <si>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</si>
  <si>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</si>
  <si>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</si>
  <si>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</si>
  <si>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</si>
  <si>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</si>
  <si>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</si>
  <si>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</si>
  <si>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</si>
  <si>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</si>
  <si>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</si>
  <si>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</si>
  <si>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</si>
  <si>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</si>
  <si>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</si>
  <si>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</si>
  <si>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</si>
  <si>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</si>
  <si>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</si>
  <si>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</si>
  <si>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</si>
  <si>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</si>
  <si>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</si>
  <si>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</si>
  <si>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</si>
  <si>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</si>
  <si>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</si>
  <si>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</si>
  <si>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</si>
  <si>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</si>
  <si>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</si>
  <si>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</si>
  <si>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</si>
  <si>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</si>
  <si>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</si>
  <si>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</si>
  <si>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</si>
  <si>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</si>
  <si>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</si>
  <si>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</si>
  <si>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</si>
  <si>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</si>
  <si>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</si>
  <si>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</si>
  <si>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</si>
  <si>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</si>
  <si>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</si>
  <si>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</si>
  <si>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</si>
  <si>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</si>
  <si>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</si>
  <si>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</si>
  <si>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</si>
  <si>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</si>
  <si>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</si>
  <si>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</si>
  <si>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</si>
  <si>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</si>
  <si>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</si>
  <si>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</si>
  <si>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</si>
  <si>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</si>
  <si>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</si>
  <si>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</si>
  <si>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</si>
  <si>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</si>
  <si>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</si>
  <si>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</si>
  <si>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</si>
  <si>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</si>
  <si>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</si>
  <si>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</si>
  <si>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</si>
  <si>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</si>
  <si>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</si>
  <si>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</si>
  <si>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</si>
  <si>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</si>
  <si>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</si>
  <si>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</si>
  <si>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</si>
  <si>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</si>
  <si>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</si>
  <si>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</si>
  <si>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</si>
  <si>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</si>
  <si>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</si>
  <si>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</si>
  <si>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</si>
  <si>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</si>
  <si>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</si>
  <si>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</si>
  <si>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</si>
  <si>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</si>
  <si>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</si>
  <si>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</si>
  <si>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</si>
  <si>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</si>
  <si>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</si>
  <si>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</si>
  <si>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</si>
  <si>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</si>
  <si>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</si>
  <si>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</si>
  <si>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</si>
  <si>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</si>
  <si>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</si>
  <si>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</si>
  <si>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</si>
  <si>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</si>
  <si>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</si>
  <si>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</si>
  <si>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</si>
  <si>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</si>
  <si>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</si>
  <si>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</si>
  <si>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</si>
  <si>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</si>
  <si>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</si>
  <si>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</si>
  <si>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</si>
  <si>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</si>
  <si>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</si>
  <si>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</si>
  <si>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</si>
  <si>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</si>
  <si>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</si>
  <si>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</si>
  <si>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</si>
  <si>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</si>
  <si>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</si>
  <si>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</si>
  <si>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</si>
  <si>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</si>
  <si>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</si>
  <si>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</si>
  <si>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</si>
  <si>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</si>
  <si>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</si>
  <si>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</si>
  <si>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</si>
  <si>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</si>
  <si>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</si>
  <si>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</si>
  <si>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</si>
  <si>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</si>
  <si>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</si>
  <si>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</si>
  <si>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</si>
  <si>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</si>
  <si>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</si>
  <si>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</si>
  <si>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</si>
  <si>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</si>
  <si>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</si>
  <si>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</si>
  <si>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</si>
  <si>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</si>
  <si>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</si>
  <si>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</si>
  <si>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</si>
  <si>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</si>
  <si>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</si>
  <si>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</si>
  <si>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</si>
  <si>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</si>
  <si>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</si>
  <si>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</si>
  <si>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</si>
  <si>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</si>
  <si>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</si>
  <si>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</si>
  <si>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</si>
  <si>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</si>
  <si>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</si>
  <si>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</si>
  <si>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</si>
  <si>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</si>
  <si>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</si>
  <si>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</si>
  <si>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</si>
  <si>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</si>
  <si>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</si>
  <si>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</si>
  <si>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</si>
  <si>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</si>
  <si>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</si>
  <si>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</si>
  <si>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</si>
  <si>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</si>
  <si>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</si>
  <si>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</si>
  <si>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</si>
  <si>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</si>
  <si>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</si>
  <si>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</si>
  <si>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</si>
  <si>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</si>
  <si>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</si>
  <si>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</si>
  <si>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</si>
  <si>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</si>
  <si>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</si>
  <si>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</si>
  <si>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</si>
  <si>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</si>
  <si>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</si>
  <si>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</si>
  <si>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</si>
  <si>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</si>
  <si>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</si>
  <si>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</si>
  <si>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</si>
  <si>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</si>
  <si>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</si>
  <si>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</si>
  <si>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</si>
  <si>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</si>
  <si>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</si>
  <si>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</si>
  <si>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</si>
  <si>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</si>
  <si>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</si>
  <si>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</si>
  <si>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</si>
  <si>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</si>
  <si>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</si>
  <si>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</si>
  <si>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</si>
  <si>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</si>
  <si>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</si>
  <si>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</si>
  <si>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</si>
  <si>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</si>
  <si>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</si>
  <si>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</si>
  <si>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</si>
  <si>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</si>
  <si>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</si>
  <si>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</si>
  <si>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</si>
  <si>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</si>
  <si>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</si>
  <si>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</si>
  <si>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</si>
  <si>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</si>
  <si>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</si>
  <si>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</si>
  <si>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</si>
  <si>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</si>
  <si>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</si>
  <si>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</si>
  <si>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</si>
  <si>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</si>
  <si>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</si>
  <si>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</si>
  <si>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</si>
  <si>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</si>
  <si>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</si>
  <si>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</si>
  <si>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</si>
  <si>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</si>
  <si>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</si>
  <si>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</si>
  <si>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</si>
  <si>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</si>
  <si>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</si>
  <si>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</si>
  <si>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</si>
  <si>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</si>
  <si>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</si>
  <si>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</si>
  <si>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</si>
  <si>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</si>
  <si>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</si>
  <si>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</si>
  <si>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</si>
  <si>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</si>
  <si>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</si>
  <si>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</si>
  <si>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</si>
  <si>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</si>
  <si>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</si>
  <si>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</si>
  <si>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</si>
  <si>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</si>
  <si>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</si>
  <si>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</si>
  <si>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</si>
  <si>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</si>
  <si>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</si>
  <si>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</si>
  <si>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</si>
  <si>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</si>
  <si>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</si>
  <si>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</si>
  <si>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</si>
  <si>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</si>
  <si>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</si>
  <si>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</si>
  <si>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</si>
  <si>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</si>
  <si>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</si>
  <si>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</si>
  <si>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</si>
  <si>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</si>
  <si>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</si>
  <si>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</si>
  <si>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</si>
  <si>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</si>
  <si>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</si>
  <si>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</si>
  <si>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</si>
  <si>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</si>
  <si>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</si>
  <si>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</si>
  <si>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</si>
  <si>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</si>
  <si>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</si>
  <si>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</si>
  <si>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</si>
  <si>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</si>
  <si>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SO - 0008092</t>
  </si>
  <si>
    <t>SO - 0008093</t>
  </si>
  <si>
    <t>SO - 0008094</t>
  </si>
  <si>
    <t>SO - 0008095</t>
  </si>
  <si>
    <t>SO - 0008096</t>
  </si>
  <si>
    <t>SO - 0008097</t>
  </si>
  <si>
    <t>SO - 0008098</t>
  </si>
  <si>
    <t>SO - 0008099</t>
  </si>
  <si>
    <t>SO - 0008100</t>
  </si>
  <si>
    <t>NXH382</t>
  </si>
  <si>
    <t>GUT930</t>
  </si>
  <si>
    <t>AXW291</t>
  </si>
  <si>
    <t>FLR025</t>
  </si>
  <si>
    <t>City</t>
  </si>
  <si>
    <t>Country</t>
  </si>
  <si>
    <t>Index</t>
  </si>
  <si>
    <t>Total Unit Cost</t>
  </si>
  <si>
    <t>Channel</t>
  </si>
  <si>
    <t>Product Name</t>
  </si>
  <si>
    <t>Currency Code</t>
  </si>
  <si>
    <t>Warehouse Code</t>
  </si>
  <si>
    <t>Delivery Region Index</t>
  </si>
  <si>
    <t>Product Description Index</t>
  </si>
  <si>
    <t>Order Quantity</t>
  </si>
  <si>
    <t>Unit Price</t>
  </si>
  <si>
    <t>Line Total</t>
  </si>
  <si>
    <t>Customer Index</t>
  </si>
  <si>
    <t>Customer Names</t>
  </si>
  <si>
    <t>Customer Name Index</t>
  </si>
  <si>
    <t>Territory</t>
  </si>
  <si>
    <t>Full</t>
  </si>
  <si>
    <t>New South Wales</t>
  </si>
  <si>
    <t>Sydney</t>
  </si>
  <si>
    <t>Australia</t>
  </si>
  <si>
    <t>Sydney, New South Wales, Australia</t>
  </si>
  <si>
    <t>Albury</t>
  </si>
  <si>
    <t>Albury, New South Wales, Australia</t>
  </si>
  <si>
    <t>Armidale</t>
  </si>
  <si>
    <t>Armidale, New South Wales, Australia</t>
  </si>
  <si>
    <t>Bathurst</t>
  </si>
  <si>
    <t>Bathurst, New South Wales, Australia</t>
  </si>
  <si>
    <t>Broken Hill</t>
  </si>
  <si>
    <t>Broken Hill, New South Wales, Australia</t>
  </si>
  <si>
    <t>Cessnock</t>
  </si>
  <si>
    <t>Cessnock, New South Wales, Australia</t>
  </si>
  <si>
    <t>Coffs Harbour</t>
  </si>
  <si>
    <t>Coffs Harbour, New South Wales, Australia</t>
  </si>
  <si>
    <t>Dubbo</t>
  </si>
  <si>
    <t>Dubbo, New South Wales, Australia</t>
  </si>
  <si>
    <t>Gosford</t>
  </si>
  <si>
    <t>Gosford, New South Wales, Australia</t>
  </si>
  <si>
    <t>Goulburn</t>
  </si>
  <si>
    <t>Goulburn, New South Wales, Australia</t>
  </si>
  <si>
    <t>Grafton</t>
  </si>
  <si>
    <t>Grafton, New South Wales, Australia</t>
  </si>
  <si>
    <t>Griffith</t>
  </si>
  <si>
    <t>Griffith, New South Wales, Australia</t>
  </si>
  <si>
    <t>Lake Macquarie</t>
  </si>
  <si>
    <t>Lake Macquarie, New South Wales, Australia</t>
  </si>
  <si>
    <t>Lismore</t>
  </si>
  <si>
    <t>Lismore, New South Wales, Australia</t>
  </si>
  <si>
    <t>Maitland</t>
  </si>
  <si>
    <t>Maitland, New South Wales, Australia</t>
  </si>
  <si>
    <t>Newcastle</t>
  </si>
  <si>
    <t>Newcastle, New South Wales, Australia</t>
  </si>
  <si>
    <t>Nowra</t>
  </si>
  <si>
    <t>Nowra, New South Wales, Australia</t>
  </si>
  <si>
    <t>Orange</t>
  </si>
  <si>
    <t>Orange, New South Wales, Australia</t>
  </si>
  <si>
    <t>Port Macquarie</t>
  </si>
  <si>
    <t>Port Macquarie, New South Wales, Australia</t>
  </si>
  <si>
    <t>Queanbeyan</t>
  </si>
  <si>
    <t>Queanbeyan, New South Wales, Australia</t>
  </si>
  <si>
    <t>Tamworth</t>
  </si>
  <si>
    <t>Tamworth, New South Wales, Australia</t>
  </si>
  <si>
    <t>Tweed Heads</t>
  </si>
  <si>
    <t>Tweed Heads, New South Wales, Australia</t>
  </si>
  <si>
    <t>Wagga Wagga</t>
  </si>
  <si>
    <t>Wagga Wagga, New South Wales, Australia</t>
  </si>
  <si>
    <t>Wollongong</t>
  </si>
  <si>
    <t>Wollongong, New South Wales, Australia</t>
  </si>
  <si>
    <t>Wyong</t>
  </si>
  <si>
    <t>Wyong, New South Wales, Australia</t>
  </si>
  <si>
    <t>Queensland</t>
  </si>
  <si>
    <t>Brisbane</t>
  </si>
  <si>
    <t>Brisbane, Queensland, Australia</t>
  </si>
  <si>
    <t>Bundaberg</t>
  </si>
  <si>
    <t>Bundaberg, Queensland, Australia</t>
  </si>
  <si>
    <t>Cairns</t>
  </si>
  <si>
    <t>Cairns, Queensland, Australia</t>
  </si>
  <si>
    <t>Charters Towers</t>
  </si>
  <si>
    <t>Charters Towers, Queensland, Australia</t>
  </si>
  <si>
    <t>Gladstone</t>
  </si>
  <si>
    <t>Gladstone, Queensland, Australia</t>
  </si>
  <si>
    <t>Gold Coast</t>
  </si>
  <si>
    <t>Gold Coast, Queensland, Australia</t>
  </si>
  <si>
    <t>Gympie</t>
  </si>
  <si>
    <t>Gympie, Queensland, Australia</t>
  </si>
  <si>
    <t>Hervey Bay</t>
  </si>
  <si>
    <t>Hervey Bay, Queensland, Australia</t>
  </si>
  <si>
    <t>Ipswich</t>
  </si>
  <si>
    <t>Ipswich, Queensland, Australia</t>
  </si>
  <si>
    <t>Logan City</t>
  </si>
  <si>
    <t>Logan City, Queensland, Australia</t>
  </si>
  <si>
    <t>Mackay</t>
  </si>
  <si>
    <t>Mackay, Queensland, Australia</t>
  </si>
  <si>
    <t>Maryborough</t>
  </si>
  <si>
    <t>Maryborough, Queensland, Australia</t>
  </si>
  <si>
    <t>Mount Isa</t>
  </si>
  <si>
    <t>Mount Isa, Queensland, Australia</t>
  </si>
  <si>
    <t>Nambour</t>
  </si>
  <si>
    <t>Nambour, Queensland, Australia</t>
  </si>
  <si>
    <t>Redcliffe</t>
  </si>
  <si>
    <t>Redcliffe, Queensland, Australia</t>
  </si>
  <si>
    <t>Rockhampton</t>
  </si>
  <si>
    <t>Rockhampton, Queensland, Australia</t>
  </si>
  <si>
    <t>Sunshine Coast</t>
  </si>
  <si>
    <t>Sunshine Coast, Queensland, Australia</t>
  </si>
  <si>
    <t>Thuringowa</t>
  </si>
  <si>
    <t>Thuringowa, Queensland, Australia</t>
  </si>
  <si>
    <t>Toowoomba</t>
  </si>
  <si>
    <t>Toowoomba, Queensland, Australia</t>
  </si>
  <si>
    <t>Townsville</t>
  </si>
  <si>
    <t>Townsville, Queensland, Australia</t>
  </si>
  <si>
    <t>South Australia</t>
  </si>
  <si>
    <t>Adelaide</t>
  </si>
  <si>
    <t>Adelaide, South Australia, Australia</t>
  </si>
  <si>
    <t>Victoria</t>
  </si>
  <si>
    <t>Melbourne</t>
  </si>
  <si>
    <t>Melbourne, Victoria, Australia</t>
  </si>
  <si>
    <t>Benalla</t>
  </si>
  <si>
    <t>Benalla, Victoria, Australia</t>
  </si>
  <si>
    <t>Ballarat</t>
  </si>
  <si>
    <t>Ballarat, Victoria, Australia</t>
  </si>
  <si>
    <t>Bendigo</t>
  </si>
  <si>
    <t>Bendigo, Victoria, Australia</t>
  </si>
  <si>
    <t>Geelong</t>
  </si>
  <si>
    <t>Geelong, Victoria, Australia</t>
  </si>
  <si>
    <t>Latrobe City</t>
  </si>
  <si>
    <t>Latrobe City, Victoria, Australia</t>
  </si>
  <si>
    <t>Mildura</t>
  </si>
  <si>
    <t>Mildura, Victoria, Australia</t>
  </si>
  <si>
    <t>Shepparton</t>
  </si>
  <si>
    <t>Shepparton, Victoria, Australia</t>
  </si>
  <si>
    <t>Swan Hill</t>
  </si>
  <si>
    <t>Swan Hill, Victoria, Australia</t>
  </si>
  <si>
    <t>Wangaratta</t>
  </si>
  <si>
    <t>Wangaratta, Victoria, Australia</t>
  </si>
  <si>
    <t>Warrnambool</t>
  </si>
  <si>
    <t>Warrnambool, Victoria, Australia</t>
  </si>
  <si>
    <t>Wodonga</t>
  </si>
  <si>
    <t>Wodonga, Victoria, Australia</t>
  </si>
  <si>
    <t>AUD</t>
  </si>
  <si>
    <t>Shirts</t>
  </si>
  <si>
    <t>Pants</t>
  </si>
  <si>
    <t>Sunglasses</t>
  </si>
  <si>
    <t>Jeans</t>
  </si>
  <si>
    <t>Hats</t>
  </si>
  <si>
    <t>Socks</t>
  </si>
  <si>
    <t>Dress Shirts</t>
  </si>
  <si>
    <t>Shoes</t>
  </si>
  <si>
    <t>Sales Rep Name</t>
  </si>
  <si>
    <t>Location</t>
  </si>
  <si>
    <t>Jesse Evans</t>
  </si>
  <si>
    <t>Victor Ramos</t>
  </si>
  <si>
    <t>Mark Montgomery</t>
  </si>
  <si>
    <t>Dennis Morris</t>
  </si>
  <si>
    <t>Gregory Simmons</t>
  </si>
  <si>
    <t>Jeremy Vasquez</t>
  </si>
  <si>
    <t>Anthony Simpson</t>
  </si>
  <si>
    <t>CUSTOMER NAME</t>
  </si>
  <si>
    <t>Row Labels</t>
  </si>
  <si>
    <t>2012</t>
  </si>
  <si>
    <t>2013</t>
  </si>
  <si>
    <t>2014</t>
  </si>
  <si>
    <t>2015</t>
  </si>
  <si>
    <t>2016</t>
  </si>
  <si>
    <t>Sum of Line Total</t>
  </si>
  <si>
    <t>Sum of Order Quantity</t>
  </si>
  <si>
    <t>Total Revenue</t>
  </si>
  <si>
    <t>REGION</t>
  </si>
  <si>
    <t>MONTH</t>
  </si>
  <si>
    <t>YEAR</t>
  </si>
  <si>
    <t>PRODUCT NAME</t>
  </si>
  <si>
    <t xml:space="preserve">CITY </t>
  </si>
  <si>
    <t>PROFIT</t>
  </si>
  <si>
    <t>Sum of PROFIT</t>
  </si>
  <si>
    <t xml:space="preserve">Total Profit </t>
  </si>
  <si>
    <t>%profit</t>
  </si>
  <si>
    <t>%PROFIT</t>
  </si>
  <si>
    <t>product</t>
  </si>
  <si>
    <t>sales</t>
  </si>
  <si>
    <t>rank</t>
  </si>
  <si>
    <t>Sum of %profit</t>
  </si>
  <si>
    <t>(All)</t>
  </si>
  <si>
    <t>Line total</t>
  </si>
  <si>
    <t xml:space="preserve">1. USE VLOOKUP TO MATCH ALL DATA INDEX FROM ORIGIONAL FILE TO Customers, Regions and products File. </t>
  </si>
  <si>
    <t>LINE TOTAL</t>
  </si>
  <si>
    <t>2. CREATE PROFIT AND MONTH, YEAR COLUMNS</t>
  </si>
  <si>
    <t>3. FORMAT DATA</t>
  </si>
  <si>
    <t>4. USING PIVOT TABLE TO ANALYZE DATA. FUNTIONS USED: VLOOKUP, OFFSET,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</si>
</sst>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quot;$&quot;* #,##0.00_);_(&quot;$&quot;* \(#,##0.00\);_(&quot;$&quot;* &quot;-&quot;??_);_(@_)"/>
    <numFmt numFmtId="165" formatCode="_-[$£-809]* #,##0.0_-;\-[$£-809]* #,##0.0_-;_-[$£-809]* &quot;-&quot;??_-;_-@_-"/>
    <numFmt numFmtId="166" formatCode="_-[$£-809]* #,##0_-;\-[$£-809]* #,##0_-;_-[$£-809]* &quot;-&quot;??_-;_-@_-"/>
    <numFmt numFmtId="167" formatCode="_-[$$-C09]* #,##0_-;\-[$$-C09]* #,##0_-;_-[$$-C09]* &quot;-&quot;_-;_-@_-"/>
    <numFmt numFmtId="168" formatCode="_(&quot;₫&quot;* #,##0_);_(&quot;₫&quot;* \(#,##0\);_(&quot;₫&quot;* &quot;-&quot;??_);_(@_)"/>
    <numFmt numFmtId="170" formatCode="_-[$£-809]* #,##0.00_-;\-[$£-809]* #,##0.00_-;_-[$£-809]* &quot;-&quot;??_-;_-@_-"/>
  </numFmts>
  <fonts count="7">
    <font>
      <sz val="11"/>
      <color theme="1"/>
      <name val="Calibri"/>
      <family val="2"/>
      <scheme val="minor"/>
    </font>
    <font>
      <sz val="11"/>
      <color theme="1"/>
      <name val="Calibri"/>
      <family val="2"/>
      <scheme val="minor"/>
    </font>
    <font>
      <sz val="12"/>
      <color theme="1"/>
      <name val="Calibri"/>
      <family val="2"/>
      <scheme val="minor"/>
    </font>
    <font>
      <sz val="8"/>
      <color theme="1"/>
      <name val="Arial8"/>
    </font>
    <font>
      <sz val="8"/>
      <color theme="1"/>
      <name val="Arial\"/>
    </font>
    <font>
      <sz val="8"/>
      <color theme="1"/>
      <name val="Arial"/>
      <family val="2"/>
    </font>
    <font>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8">
    <xf numFmtId="0" fontId="0" fillId="0" borderId="0"/>
    <xf numFmtId="0" fontId="1" fillId="0" borderId="0"/>
    <xf numFmtId="9"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4" fontId="0" fillId="0" borderId="0" xfId="0" applyNumberFormat="1"/>
    <xf numFmtId="14" fontId="0" fillId="0" borderId="0" xfId="0" applyNumberFormat="1"/>
    <xf numFmtId="0" fontId="3" fillId="0" borderId="0" xfId="0" applyFont="1"/>
    <xf numFmtId="0" fontId="4" fillId="0" borderId="0" xfId="0" applyFont="1"/>
    <xf numFmtId="0" fontId="5"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6" fontId="0" fillId="0" borderId="0" xfId="0" applyNumberFormat="1"/>
    <xf numFmtId="9" fontId="0" fillId="0" borderId="0" xfId="7" applyFont="1"/>
    <xf numFmtId="9" fontId="0" fillId="0" borderId="0" xfId="0" applyNumberFormat="1"/>
    <xf numFmtId="10" fontId="0" fillId="0" borderId="0" xfId="0" applyNumberFormat="1"/>
    <xf numFmtId="166" fontId="0" fillId="2" borderId="0" xfId="0" applyNumberFormat="1" applyFill="1"/>
    <xf numFmtId="167" fontId="0" fillId="0" borderId="0" xfId="0" applyNumberFormat="1"/>
    <xf numFmtId="168" fontId="0" fillId="0" borderId="0" xfId="0" applyNumberFormat="1"/>
    <xf numFmtId="0" fontId="0" fillId="0" borderId="0" xfId="0" applyNumberFormat="1"/>
    <xf numFmtId="170" fontId="0" fillId="0" borderId="0" xfId="0" applyNumberFormat="1"/>
    <xf numFmtId="166" fontId="0" fillId="0" borderId="0" xfId="0" applyNumberFormat="1" applyAlignment="1">
      <alignment horizontal="left"/>
    </xf>
    <xf numFmtId="0" fontId="0" fillId="0" borderId="0" xfId="0" applyAlignment="1"/>
    <xf numFmtId="0" fontId="6" fillId="0" borderId="0" xfId="0" applyFont="1" applyAlignment="1"/>
    <xf numFmtId="0" fontId="6" fillId="0" borderId="0" xfId="0" applyFont="1"/>
    <xf numFmtId="0" fontId="0" fillId="0" borderId="0" xfId="0" applyFont="1"/>
  </cellXfs>
  <cellStyles count="8">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xfId="7" builtinId="5"/>
    <cellStyle name="Percent 5 3" xfId="6" xr:uid="{00000000-0005-0000-0000-000005000000}"/>
    <cellStyle name="Percent 9" xfId="2" xr:uid="{00000000-0005-0000-0000-000006000000}"/>
  </cellStyles>
  <dxfs count="199">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7" formatCode="_-[$$-C09]* #,##0_-;\-[$$-C09]* #,##0_-;_-[$$-C09]* &quot;-&quot;_-;_-@_-"/>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7" formatCode="_-[$$-C09]* #,##0_-;\-[$$-C09]* #,##0_-;_-[$$-C09]* &quot;-&quot;_-;_-@_-"/>
    </dxf>
    <dxf>
      <numFmt numFmtId="167" formatCode="_-[$$-C09]* #,##0_-;\-[$$-C09]* #,##0_-;_-[$$-C09]* &quot;-&quot;_-;_-@_-"/>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numFmt numFmtId="167" formatCode="_-[$$-C09]* #,##0_-;\-[$$-C09]* #,##0_-;_-[$$-C09]* &quot;-&quot;_-;_-@_-"/>
    </dxf>
    <dxf>
      <numFmt numFmtId="166" formatCode="_-[$£-809]* #,##0_-;\-[$£-809]* #,##0_-;_-[$£-809]* &quot;-&quot;??_-;_-@_-"/>
    </dxf>
    <dxf>
      <numFmt numFmtId="166" formatCode="_-[$£-809]* #,##0_-;\-[$£-809]* #,##0_-;_-[$£-809]* &quot;-&quot;??_-;_-@_-"/>
    </dxf>
    <dxf>
      <numFmt numFmtId="167" formatCode="_-[$$-C09]* #,##0_-;\-[$$-C09]* #,##0_-;_-[$$-C09]* &quot;-&quot;_-;_-@_-"/>
    </dxf>
    <dxf>
      <numFmt numFmtId="167" formatCode="_-[$$-C09]* #,##0_-;\-[$$-C09]* #,##0_-;_-[$$-C09]* &quot;-&quot;_-;_-@_-"/>
    </dxf>
    <dxf>
      <numFmt numFmtId="167" formatCode="_-[$$-C09]* #,##0_-;\-[$$-C09]* #,##0_-;_-[$$-C09]* &quot;-&quot;_-;_-@_-"/>
    </dxf>
    <dxf>
      <numFmt numFmtId="166" formatCode="_-[$£-809]* #,##0_-;\-[$£-809]* #,##0_-;_-[$£-809]* &quot;-&quot;??_-;_-@_-"/>
    </dxf>
    <dxf>
      <numFmt numFmtId="167" formatCode="_-[$$-C09]* #,##0_-;\-[$$-C09]* #,##0_-;_-[$$-C09]* &quot;-&quot;_-;_-@_-"/>
    </dxf>
    <dxf>
      <numFmt numFmtId="13" formatCode="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numFmt numFmtId="0" formatCode="General"/>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numFmt numFmtId="4" formatCode="#,##0.00"/>
    </dxf>
    <dxf>
      <numFmt numFmtId="4" formatCode="#,##0.00"/>
    </dxf>
    <dxf>
      <numFmt numFmtId="165" formatCode="_-[$£-809]* #,##0.0_-;\-[$£-809]* #,##0.0_-;_-[$£-809]* &quot;-&quot;??_-;_-@_-"/>
    </dxf>
    <dxf>
      <numFmt numFmtId="165" formatCode="_-[$£-809]* #,##0.0_-;\-[$£-809]* #,##0.0_-;_-[$£-809]* &quot;-&quot;??_-;_-@_-"/>
    </dxf>
    <dxf>
      <numFmt numFmtId="165" formatCode="_-[$£-809]* #,##0.0_-;\-[$£-809]* #,##0.0_-;_-[$£-809]* &quot;-&quot;??_-;_-@_-"/>
    </dxf>
    <dxf>
      <numFmt numFmtId="165" formatCode="_-[$£-809]* #,##0.0_-;\-[$£-809]* #,##0.0_-;_-[$£-809]* &quot;-&quot;??_-;_-@_-"/>
    </dxf>
    <dxf>
      <numFmt numFmtId="0" formatCode="General"/>
    </dxf>
    <dxf>
      <numFmt numFmtId="0" formatCode="General"/>
    </dxf>
    <dxf>
      <numFmt numFmtId="0" formatCode="General"/>
    </dxf>
    <dxf>
      <numFmt numFmtId="19" formatCode="dd/mm/yyyy"/>
    </dxf>
    <dxf>
      <numFmt numFmtId="169" formatCode="d/mm/yyyy"/>
    </dxf>
    <dxf>
      <numFmt numFmtId="4" formatCode="#,##0.00"/>
    </dxf>
    <dxf>
      <numFmt numFmtId="4" formatCode="#,##0.00"/>
    </dxf>
    <dxf>
      <numFmt numFmtId="4" formatCode="#,##0.00"/>
    </dxf>
    <dxf>
      <numFmt numFmtId="4" formatCode="#,##0.00"/>
    </dxf>
    <dxf>
      <numFmt numFmtId="169" formatCode="d/mm/yyyy"/>
    </dxf>
    <dxf>
      <numFmt numFmtId="4" formatCode="#,##0.00"/>
    </dxf>
  </dxfs>
  <tableStyles count="0" defaultTableStyle="TableStyleMedium2" defaultPivotStyle="PivotStyleLight16"/>
  <colors>
    <mruColors>
      <color rgb="FFF97A88"/>
      <color rgb="FFA788D8"/>
      <color rgb="FF9672B0"/>
      <color rgb="FFCB4E9A"/>
      <color rgb="FF6B6B9D"/>
      <color rgb="FFFF9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Intelligence Scenarios.xlsx]Analysis-Pivot!PivotTable35</c:name>
    <c:fmtId val="2"/>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340988626421697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8965441819772534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1118766404199475"/>
              <c:y val="-5.092592592592594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2298775153105968E-2"/>
              <c:y val="5.555555555555546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0497156605424425E-2"/>
              <c:y val="-5.09259259259259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8.340988626421697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8.8965441819772534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1118766404199475"/>
              <c:y val="-5.092592592592594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7.2298775153105968E-2"/>
              <c:y val="5.555555555555546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0497156605424425E-2"/>
              <c:y val="-5.09259259259259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layout>
            <c:manualLayout>
              <c:x val="-6.5163409414278436E-2"/>
              <c:y val="-5.950001249344094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layout>
            <c:manualLayout>
              <c:x val="-6.9577156115263425E-2"/>
              <c:y val="8.594446249052581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layout>
            <c:manualLayout>
              <c:x val="-6.0749662713293441E-2"/>
              <c:y val="-8.594446249052581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layout>
            <c:manualLayout>
              <c:x val="-7.3990902816248427E-2"/>
              <c:y val="4.627778749489851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Lbl>
          <c:idx val="0"/>
          <c:layout>
            <c:manualLayout>
              <c:x val="-3.6474055857875963E-2"/>
              <c:y val="-6.611112499271222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742462281848485"/>
          <c:w val="0.95588234829701757"/>
          <c:h val="0.67926335586079611"/>
        </c:manualLayout>
      </c:layout>
      <c:lineChart>
        <c:grouping val="standard"/>
        <c:varyColors val="0"/>
        <c:ser>
          <c:idx val="0"/>
          <c:order val="0"/>
          <c:tx>
            <c:strRef>
              <c:f>'Analysis-Pivot'!$B$3</c:f>
              <c:strCache>
                <c:ptCount val="1"/>
                <c:pt idx="0">
                  <c:v>Total</c:v>
                </c:pt>
              </c:strCache>
            </c:strRef>
          </c:tx>
          <c:spPr>
            <a:ln w="38100" cap="rnd">
              <a:solidFill>
                <a:schemeClr val="bg1"/>
              </a:solidFill>
            </a:ln>
            <a:effectLst>
              <a:glow rad="139700">
                <a:schemeClr val="accent1">
                  <a:satMod val="175000"/>
                  <a:alpha val="14000"/>
                </a:schemeClr>
              </a:glow>
            </a:effectLst>
          </c:spPr>
          <c:marker>
            <c:symbol val="circle"/>
            <c:size val="4"/>
            <c:spPr>
              <a:solidFill>
                <a:schemeClr val="bg1"/>
              </a:solidFill>
              <a:ln w="22225">
                <a:solidFill>
                  <a:schemeClr val="bg1"/>
                </a:solidFill>
              </a:ln>
              <a:effectLst>
                <a:glow rad="63500">
                  <a:schemeClr val="accent1">
                    <a:satMod val="175000"/>
                    <a:alpha val="25000"/>
                  </a:schemeClr>
                </a:glow>
              </a:effectLst>
            </c:spPr>
          </c:marker>
          <c:dPt>
            <c:idx val="0"/>
            <c:marker>
              <c:symbol val="circle"/>
              <c:size val="4"/>
              <c:spPr>
                <a:solidFill>
                  <a:schemeClr val="bg1"/>
                </a:solidFill>
                <a:ln w="22225">
                  <a:solidFill>
                    <a:schemeClr val="bg1"/>
                  </a:solidFill>
                </a:ln>
                <a:effectLst>
                  <a:glow rad="63500">
                    <a:schemeClr val="accent1">
                      <a:satMod val="175000"/>
                      <a:alpha val="25000"/>
                    </a:schemeClr>
                  </a:glow>
                </a:effectLst>
              </c:spPr>
            </c:marker>
            <c:bubble3D val="0"/>
            <c:spPr>
              <a:ln w="38100" cap="rnd">
                <a:solidFill>
                  <a:schemeClr val="bg1"/>
                </a:solidFill>
              </a:ln>
              <a:effectLst>
                <a:glow rad="139700">
                  <a:schemeClr val="accent1">
                    <a:satMod val="175000"/>
                    <a:alpha val="14000"/>
                  </a:schemeClr>
                </a:glow>
              </a:effectLst>
            </c:spPr>
            <c:extLst>
              <c:ext xmlns:c16="http://schemas.microsoft.com/office/drawing/2014/chart" uri="{C3380CC4-5D6E-409C-BE32-E72D297353CC}">
                <c16:uniqueId val="{0000000C-BF35-204F-8B03-237D7C17EBAB}"/>
              </c:ext>
            </c:extLst>
          </c:dPt>
          <c:dPt>
            <c:idx val="1"/>
            <c:marker>
              <c:symbol val="circle"/>
              <c:size val="4"/>
              <c:spPr>
                <a:solidFill>
                  <a:schemeClr val="bg1"/>
                </a:solidFill>
                <a:ln w="22225">
                  <a:solidFill>
                    <a:schemeClr val="bg1"/>
                  </a:solidFill>
                </a:ln>
                <a:effectLst>
                  <a:glow rad="63500">
                    <a:schemeClr val="accent1">
                      <a:satMod val="175000"/>
                      <a:alpha val="25000"/>
                    </a:schemeClr>
                  </a:glow>
                </a:effectLst>
              </c:spPr>
            </c:marker>
            <c:bubble3D val="0"/>
            <c:spPr>
              <a:ln w="38100" cap="rnd">
                <a:solidFill>
                  <a:schemeClr val="bg1"/>
                </a:solidFill>
              </a:ln>
              <a:effectLst>
                <a:glow rad="139700">
                  <a:schemeClr val="accent1">
                    <a:satMod val="175000"/>
                    <a:alpha val="14000"/>
                  </a:schemeClr>
                </a:glow>
              </a:effectLst>
            </c:spPr>
            <c:extLst>
              <c:ext xmlns:c16="http://schemas.microsoft.com/office/drawing/2014/chart" uri="{C3380CC4-5D6E-409C-BE32-E72D297353CC}">
                <c16:uniqueId val="{0000000D-BF35-204F-8B03-237D7C17EBAB}"/>
              </c:ext>
            </c:extLst>
          </c:dPt>
          <c:dPt>
            <c:idx val="2"/>
            <c:marker>
              <c:symbol val="circle"/>
              <c:size val="4"/>
              <c:spPr>
                <a:solidFill>
                  <a:schemeClr val="bg1"/>
                </a:solidFill>
                <a:ln w="22225">
                  <a:solidFill>
                    <a:schemeClr val="bg1"/>
                  </a:solidFill>
                </a:ln>
                <a:effectLst>
                  <a:glow rad="63500">
                    <a:schemeClr val="accent1">
                      <a:satMod val="175000"/>
                      <a:alpha val="25000"/>
                    </a:schemeClr>
                  </a:glow>
                </a:effectLst>
              </c:spPr>
            </c:marker>
            <c:bubble3D val="0"/>
            <c:spPr>
              <a:ln w="38100" cap="rnd">
                <a:solidFill>
                  <a:schemeClr val="bg1"/>
                </a:solidFill>
              </a:ln>
              <a:effectLst>
                <a:glow rad="139700">
                  <a:schemeClr val="accent1">
                    <a:satMod val="175000"/>
                    <a:alpha val="14000"/>
                  </a:schemeClr>
                </a:glow>
              </a:effectLst>
            </c:spPr>
            <c:extLst>
              <c:ext xmlns:c16="http://schemas.microsoft.com/office/drawing/2014/chart" uri="{C3380CC4-5D6E-409C-BE32-E72D297353CC}">
                <c16:uniqueId val="{0000000E-BF35-204F-8B03-237D7C17EBAB}"/>
              </c:ext>
            </c:extLst>
          </c:dPt>
          <c:dPt>
            <c:idx val="3"/>
            <c:marker>
              <c:symbol val="circle"/>
              <c:size val="4"/>
              <c:spPr>
                <a:solidFill>
                  <a:schemeClr val="bg1"/>
                </a:solidFill>
                <a:ln w="22225">
                  <a:solidFill>
                    <a:schemeClr val="bg1"/>
                  </a:solidFill>
                </a:ln>
                <a:effectLst>
                  <a:glow rad="63500">
                    <a:schemeClr val="accent1">
                      <a:satMod val="175000"/>
                      <a:alpha val="25000"/>
                    </a:schemeClr>
                  </a:glow>
                </a:effectLst>
              </c:spPr>
            </c:marker>
            <c:bubble3D val="0"/>
            <c:spPr>
              <a:ln w="38100" cap="rnd">
                <a:solidFill>
                  <a:schemeClr val="bg1"/>
                </a:solidFill>
              </a:ln>
              <a:effectLst>
                <a:glow rad="139700">
                  <a:schemeClr val="accent1">
                    <a:satMod val="175000"/>
                    <a:alpha val="14000"/>
                  </a:schemeClr>
                </a:glow>
              </a:effectLst>
            </c:spPr>
            <c:extLst>
              <c:ext xmlns:c16="http://schemas.microsoft.com/office/drawing/2014/chart" uri="{C3380CC4-5D6E-409C-BE32-E72D297353CC}">
                <c16:uniqueId val="{0000000F-BF35-204F-8B03-237D7C17EBAB}"/>
              </c:ext>
            </c:extLst>
          </c:dPt>
          <c:dPt>
            <c:idx val="4"/>
            <c:marker>
              <c:symbol val="circle"/>
              <c:size val="4"/>
              <c:spPr>
                <a:solidFill>
                  <a:schemeClr val="bg1"/>
                </a:solidFill>
                <a:ln w="22225">
                  <a:solidFill>
                    <a:schemeClr val="bg1"/>
                  </a:solidFill>
                </a:ln>
                <a:effectLst>
                  <a:glow rad="63500">
                    <a:schemeClr val="accent1">
                      <a:satMod val="175000"/>
                      <a:alpha val="25000"/>
                    </a:schemeClr>
                  </a:glow>
                </a:effectLst>
              </c:spPr>
            </c:marker>
            <c:bubble3D val="0"/>
            <c:spPr>
              <a:ln w="38100" cap="rnd">
                <a:solidFill>
                  <a:schemeClr val="bg1"/>
                </a:solidFill>
              </a:ln>
              <a:effectLst>
                <a:glow rad="139700">
                  <a:schemeClr val="accent1">
                    <a:satMod val="175000"/>
                    <a:alpha val="14000"/>
                  </a:schemeClr>
                </a:glow>
              </a:effectLst>
            </c:spPr>
            <c:extLst>
              <c:ext xmlns:c16="http://schemas.microsoft.com/office/drawing/2014/chart" uri="{C3380CC4-5D6E-409C-BE32-E72D297353CC}">
                <c16:uniqueId val="{00000010-BF35-204F-8B03-237D7C17EBAB}"/>
              </c:ext>
            </c:extLst>
          </c:dPt>
          <c:dLbls>
            <c:dLbl>
              <c:idx val="0"/>
              <c:layout>
                <c:manualLayout>
                  <c:x val="-6.5163409414278436E-2"/>
                  <c:y val="-5.95000124934409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F35-204F-8B03-237D7C17EBAB}"/>
                </c:ext>
              </c:extLst>
            </c:dLbl>
            <c:dLbl>
              <c:idx val="1"/>
              <c:layout>
                <c:manualLayout>
                  <c:x val="-6.9577156115263425E-2"/>
                  <c:y val="8.59444624905258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F35-204F-8B03-237D7C17EBAB}"/>
                </c:ext>
              </c:extLst>
            </c:dLbl>
            <c:dLbl>
              <c:idx val="2"/>
              <c:layout>
                <c:manualLayout>
                  <c:x val="-6.0749662713293441E-2"/>
                  <c:y val="-8.59444624905258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F35-204F-8B03-237D7C17EBAB}"/>
                </c:ext>
              </c:extLst>
            </c:dLbl>
            <c:dLbl>
              <c:idx val="3"/>
              <c:layout>
                <c:manualLayout>
                  <c:x val="-7.3990902816248427E-2"/>
                  <c:y val="4.62777874948985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F35-204F-8B03-237D7C17EBAB}"/>
                </c:ext>
              </c:extLst>
            </c:dLbl>
            <c:dLbl>
              <c:idx val="4"/>
              <c:layout>
                <c:manualLayout>
                  <c:x val="-3.6474055857875963E-2"/>
                  <c:y val="-6.61111249927122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F35-204F-8B03-237D7C17EBA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V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'Analysis-Pivot'!$A$4:$A$8</c:f>
              <c:strCache>
                <c:ptCount val="5"/>
                <c:pt idx="0">
                  <c:v>2012</c:v>
                </c:pt>
                <c:pt idx="1">
                  <c:v>2013</c:v>
                </c:pt>
                <c:pt idx="2">
                  <c:v>2014</c:v>
                </c:pt>
                <c:pt idx="3">
                  <c:v>2015</c:v>
                </c:pt>
                <c:pt idx="4">
                  <c:v>2016</c:v>
                </c:pt>
              </c:strCache>
            </c:strRef>
          </c:cat>
          <c:val>
            <c:numRef>
              <c:f>'Analysis-Pivot'!$B$4:$B$8</c:f>
              <c:numCache>
                <c:formatCode>_-[$$-C09]* #,##0_-;\-[$$-C09]* #,##0_-;_-[$$-C09]* "-"_-;_-@_-</c:formatCode>
                <c:ptCount val="5"/>
                <c:pt idx="0">
                  <c:v>2033282.4999999998</c:v>
                </c:pt>
                <c:pt idx="1">
                  <c:v>2030141.6888888886</c:v>
                </c:pt>
                <c:pt idx="2">
                  <c:v>2075097.2000000037</c:v>
                </c:pt>
                <c:pt idx="3">
                  <c:v>1942233.2222222204</c:v>
                </c:pt>
                <c:pt idx="4">
                  <c:v>1958864.8555555549</c:v>
                </c:pt>
              </c:numCache>
            </c:numRef>
          </c:val>
          <c:smooth val="0"/>
          <c:extLst>
            <c:ext xmlns:c16="http://schemas.microsoft.com/office/drawing/2014/chart" uri="{C3380CC4-5D6E-409C-BE32-E72D297353CC}">
              <c16:uniqueId val="{0000000B-BF35-204F-8B03-237D7C17EBAB}"/>
            </c:ext>
          </c:extLst>
        </c:ser>
        <c:dLbls>
          <c:dLblPos val="ctr"/>
          <c:showLegendKey val="0"/>
          <c:showVal val="1"/>
          <c:showCatName val="0"/>
          <c:showSerName val="0"/>
          <c:showPercent val="0"/>
          <c:showBubbleSize val="0"/>
        </c:dLbls>
        <c:marker val="1"/>
        <c:smooth val="0"/>
        <c:axId val="834990047"/>
        <c:axId val="835357631"/>
      </c:lineChart>
      <c:catAx>
        <c:axId val="834990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VN"/>
          </a:p>
        </c:txPr>
        <c:crossAx val="835357631"/>
        <c:crosses val="autoZero"/>
        <c:auto val="1"/>
        <c:lblAlgn val="ctr"/>
        <c:lblOffset val="100"/>
        <c:noMultiLvlLbl val="0"/>
      </c:catAx>
      <c:valAx>
        <c:axId val="835357631"/>
        <c:scaling>
          <c:orientation val="minMax"/>
        </c:scaling>
        <c:delete val="1"/>
        <c:axPos val="l"/>
        <c:numFmt formatCode="_-[$$-C09]* #,##0_-;\-[$$-C09]* #,##0_-;_-[$$-C09]* &quot;-&quot;_-;_-@_-" sourceLinked="1"/>
        <c:majorTickMark val="none"/>
        <c:minorTickMark val="none"/>
        <c:tickLblPos val="nextTo"/>
        <c:crossAx val="834990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61130994989262"/>
          <c:y val="0.25229604366885072"/>
          <c:w val="0.67886557485016263"/>
          <c:h val="0.73509382202250584"/>
        </c:manualLayout>
      </c:layout>
      <c:doughnutChart>
        <c:varyColors val="1"/>
        <c:ser>
          <c:idx val="0"/>
          <c:order val="0"/>
          <c:dPt>
            <c:idx val="0"/>
            <c:bubble3D val="0"/>
            <c:spPr>
              <a:solidFill>
                <a:schemeClr val="bg2">
                  <a:lumMod val="90000"/>
                  <a:alpha val="50491"/>
                </a:schemeClr>
              </a:solidFill>
              <a:ln w="19050">
                <a:noFill/>
              </a:ln>
              <a:effectLst/>
            </c:spPr>
            <c:extLst>
              <c:ext xmlns:c16="http://schemas.microsoft.com/office/drawing/2014/chart" uri="{C3380CC4-5D6E-409C-BE32-E72D297353CC}">
                <c16:uniqueId val="{00000001-C51D-4341-89BC-DFEE2A992A29}"/>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C51D-4341-89BC-DFEE2A992A29}"/>
              </c:ext>
            </c:extLst>
          </c:dPt>
          <c:val>
            <c:numRef>
              <c:f>'Analysis-Pivot'!$G$23:$H$23</c:f>
              <c:numCache>
                <c:formatCode>General</c:formatCode>
                <c:ptCount val="2"/>
                <c:pt idx="0">
                  <c:v>10039619.466666667</c:v>
                </c:pt>
                <c:pt idx="1">
                  <c:v>3741670.5951111135</c:v>
                </c:pt>
              </c:numCache>
            </c:numRef>
          </c:val>
          <c:extLst>
            <c:ext xmlns:c16="http://schemas.microsoft.com/office/drawing/2014/chart" uri="{C3380CC4-5D6E-409C-BE32-E72D297353CC}">
              <c16:uniqueId val="{00000004-C51D-4341-89BC-DFEE2A992A2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184352583225722"/>
          <c:y val="3.8373985459432165E-2"/>
          <c:w val="0.69891090309570703"/>
          <c:h val="0.91799958982137586"/>
        </c:manualLayout>
      </c:layout>
      <c:barChart>
        <c:barDir val="bar"/>
        <c:grouping val="clustered"/>
        <c:varyColors val="0"/>
        <c:ser>
          <c:idx val="0"/>
          <c:order val="0"/>
          <c:spPr>
            <a:solidFill>
              <a:schemeClr val="accent1">
                <a:lumMod val="60000"/>
                <a:lumOff val="40000"/>
              </a:schemeClr>
            </a:solidFill>
            <a:ln>
              <a:noFill/>
            </a:ln>
            <a:effectLst/>
          </c:spPr>
          <c:invertIfNegative val="0"/>
          <c:cat>
            <c:strRef>
              <c:f>'Analysis-Pivot'!$Y$4:$Y$8</c:f>
              <c:strCache>
                <c:ptCount val="5"/>
                <c:pt idx="0">
                  <c:v>Procter Corp</c:v>
                </c:pt>
                <c:pt idx="1">
                  <c:v>WakeFern </c:v>
                </c:pt>
                <c:pt idx="2">
                  <c:v>Medsep Group</c:v>
                </c:pt>
                <c:pt idx="3">
                  <c:v>Linde </c:v>
                </c:pt>
                <c:pt idx="4">
                  <c:v>21st Ltd</c:v>
                </c:pt>
              </c:strCache>
            </c:strRef>
          </c:cat>
          <c:val>
            <c:numRef>
              <c:f>'Analysis-Pivot'!$Z$4:$Z$8</c:f>
              <c:numCache>
                <c:formatCode>_-[$$-C09]* #,##0_-;\-[$$-C09]* #,##0_-;_-[$$-C09]* "-"_-;_-@_-</c:formatCode>
                <c:ptCount val="5"/>
                <c:pt idx="0">
                  <c:v>610372.97777777829</c:v>
                </c:pt>
                <c:pt idx="1">
                  <c:v>608413.60000000009</c:v>
                </c:pt>
                <c:pt idx="2">
                  <c:v>548349.58888888895</c:v>
                </c:pt>
                <c:pt idx="3">
                  <c:v>542737.22222222225</c:v>
                </c:pt>
                <c:pt idx="4">
                  <c:v>540237.37777777785</c:v>
                </c:pt>
              </c:numCache>
            </c:numRef>
          </c:val>
          <c:extLst>
            <c:ext xmlns:c16="http://schemas.microsoft.com/office/drawing/2014/chart" uri="{C3380CC4-5D6E-409C-BE32-E72D297353CC}">
              <c16:uniqueId val="{00000000-A561-8148-9EA2-84E9D9A51B5F}"/>
            </c:ext>
          </c:extLst>
        </c:ser>
        <c:dLbls>
          <c:showLegendKey val="0"/>
          <c:showVal val="0"/>
          <c:showCatName val="0"/>
          <c:showSerName val="0"/>
          <c:showPercent val="0"/>
          <c:showBubbleSize val="0"/>
        </c:dLbls>
        <c:gapWidth val="182"/>
        <c:axId val="1592635631"/>
        <c:axId val="946189135"/>
      </c:barChart>
      <c:catAx>
        <c:axId val="159263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VN"/>
          </a:p>
        </c:txPr>
        <c:crossAx val="946189135"/>
        <c:crosses val="autoZero"/>
        <c:auto val="1"/>
        <c:lblAlgn val="ctr"/>
        <c:lblOffset val="100"/>
        <c:noMultiLvlLbl val="0"/>
      </c:catAx>
      <c:valAx>
        <c:axId val="946189135"/>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59263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Intelligence Scenarios.xlsx]Analysis-Pivot!PivotTable40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spPr>
            <a:solidFill>
              <a:schemeClr val="accent1">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'Analysis-Pivot'!$AC$1</c:f>
              <c:strCache>
                <c:ptCount val="1"/>
                <c:pt idx="0">
                  <c:v>Total</c:v>
                </c:pt>
              </c:strCache>
            </c:strRef>
          </c:tx>
          <c:spPr>
            <a:solidFill>
              <a:schemeClr val="accent1">
                <a:lumMod val="60000"/>
                <a:lumOff val="40000"/>
              </a:schemeClr>
            </a:solidFill>
            <a:ln>
              <a:noFill/>
            </a:ln>
            <a:effectLst>
              <a:outerShdw blurRad="254000" sx="102000" sy="102000" algn="ctr" rotWithShape="0">
                <a:prstClr val="black">
                  <a:alpha val="20000"/>
                </a:prstClr>
              </a:outerShdw>
            </a:effectLst>
          </c:spPr>
          <c:invertIfNegative val="0"/>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V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'Analysis-Pivot'!$AB$2:$AB$5</c:f>
              <c:strCache>
                <c:ptCount val="4"/>
                <c:pt idx="0">
                  <c:v>New South Wales</c:v>
                </c:pt>
                <c:pt idx="1">
                  <c:v>Queensland</c:v>
                </c:pt>
                <c:pt idx="2">
                  <c:v>Victoria</c:v>
                </c:pt>
                <c:pt idx="3">
                  <c:v>South Australia</c:v>
                </c:pt>
              </c:strCache>
            </c:strRef>
          </c:cat>
          <c:val>
            <c:numRef>
              <c:f>'Analysis-Pivot'!$AC$2:$AC$5</c:f>
              <c:numCache>
                <c:formatCode>_-[$$-C09]* #,##0_-;\-[$$-C09]* #,##0_-;_-[$$-C09]* "-"_-;_-@_-</c:formatCode>
                <c:ptCount val="4"/>
                <c:pt idx="0">
                  <c:v>4387171.9111111118</c:v>
                </c:pt>
                <c:pt idx="1">
                  <c:v>3435532.9444444496</c:v>
                </c:pt>
                <c:pt idx="2">
                  <c:v>2050046.6444444461</c:v>
                </c:pt>
                <c:pt idx="3">
                  <c:v>166867.96666666665</c:v>
                </c:pt>
              </c:numCache>
            </c:numRef>
          </c:val>
          <c:extLst>
            <c:ext xmlns:c16="http://schemas.microsoft.com/office/drawing/2014/chart" uri="{C3380CC4-5D6E-409C-BE32-E72D297353CC}">
              <c16:uniqueId val="{0000000B-70C3-EB46-AEBC-D2427ED83486}"/>
            </c:ext>
          </c:extLst>
        </c:ser>
        <c:dLbls>
          <c:showLegendKey val="0"/>
          <c:showVal val="0"/>
          <c:showCatName val="0"/>
          <c:showSerName val="0"/>
          <c:showPercent val="0"/>
          <c:showBubbleSize val="0"/>
        </c:dLbls>
        <c:gapWidth val="100"/>
        <c:axId val="1689591455"/>
        <c:axId val="214195840"/>
      </c:barChart>
      <c:catAx>
        <c:axId val="168959145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bg1"/>
                </a:solidFill>
                <a:latin typeface="+mn-lt"/>
                <a:ea typeface="+mn-ea"/>
                <a:cs typeface="+mn-cs"/>
              </a:defRPr>
            </a:pPr>
            <a:endParaRPr lang="en-VN"/>
          </a:p>
        </c:txPr>
        <c:crossAx val="214195840"/>
        <c:crosses val="autoZero"/>
        <c:auto val="1"/>
        <c:lblAlgn val="ctr"/>
        <c:lblOffset val="100"/>
        <c:noMultiLvlLbl val="0"/>
      </c:catAx>
      <c:valAx>
        <c:axId val="214195840"/>
        <c:scaling>
          <c:orientation val="minMax"/>
        </c:scaling>
        <c:delete val="1"/>
        <c:axPos val="l"/>
        <c:numFmt formatCode="_-[$$-C09]* #,##0_-;\-[$$-C09]* #,##0_-;_-[$$-C09]* &quot;-&quot;_-;_-@_-" sourceLinked="1"/>
        <c:majorTickMark val="out"/>
        <c:minorTickMark val="none"/>
        <c:tickLblPos val="nextTo"/>
        <c:crossAx val="168959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Intelligence Scenarios.xlsx]Analysis-Pivot!PivotTable36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15:layout>
                <c:manualLayout>
                  <c:w val="0.2725419880860987"/>
                  <c:h val="0.16631692737464615"/>
                </c:manualLayout>
              </c15:layout>
            </c:ext>
          </c:extLst>
        </c:dLbl>
      </c:pivotFmt>
      <c:pivotFmt>
        <c:idx val="3"/>
        <c:dLbl>
          <c:idx val="0"/>
          <c:showLegendKey val="0"/>
          <c:showVal val="0"/>
          <c:showCatName val="1"/>
          <c:showSerName val="0"/>
          <c:showPercent val="1"/>
          <c:showBubbleSize val="0"/>
          <c:extLst>
            <c:ext xmlns:c15="http://schemas.microsoft.com/office/drawing/2012/chart" uri="{CE6537A1-D6FC-4f65-9D91-7224C49458BB}">
              <c15:layout>
                <c:manualLayout>
                  <c:w val="0.21644073224102039"/>
                  <c:h val="0.12678323981554857"/>
                </c:manualLayout>
              </c15:layout>
            </c:ext>
          </c:extLst>
        </c:dLbl>
      </c:pivotFmt>
      <c:pivotFmt>
        <c:idx val="4"/>
        <c:dLbl>
          <c:idx val="0"/>
          <c:showLegendKey val="0"/>
          <c:showVal val="0"/>
          <c:showCatName val="1"/>
          <c:showSerName val="0"/>
          <c:showPercent val="1"/>
          <c:showBubbleSize val="0"/>
          <c:extLst>
            <c:ext xmlns:c15="http://schemas.microsoft.com/office/drawing/2012/chart" uri="{CE6537A1-D6FC-4f65-9D91-7224C49458BB}">
              <c15:layout>
                <c:manualLayout>
                  <c:w val="0.28575935725692886"/>
                  <c:h val="0.18612438329611969"/>
                </c:manualLayout>
              </c15:layout>
            </c:ext>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15:layout>
                <c:manualLayout>
                  <c:w val="0.28575935725692886"/>
                  <c:h val="0.18612438329611969"/>
                </c:manualLayout>
              </c15:layout>
            </c:ext>
          </c:extLst>
        </c:dLbl>
      </c:pivotFmt>
      <c:pivotFmt>
        <c:idx val="7"/>
        <c:dLbl>
          <c:idx val="0"/>
          <c:showLegendKey val="0"/>
          <c:showVal val="0"/>
          <c:showCatName val="1"/>
          <c:showSerName val="0"/>
          <c:showPercent val="1"/>
          <c:showBubbleSize val="0"/>
          <c:extLst>
            <c:ext xmlns:c15="http://schemas.microsoft.com/office/drawing/2012/chart" uri="{CE6537A1-D6FC-4f65-9D91-7224C49458BB}">
              <c15:layout>
                <c:manualLayout>
                  <c:w val="0.2725419880860987"/>
                  <c:h val="0.16631692737464615"/>
                </c:manualLayout>
              </c15:layout>
            </c:ext>
          </c:extLst>
        </c:dLbl>
      </c:pivotFmt>
      <c:pivotFmt>
        <c:idx val="8"/>
        <c:dLbl>
          <c:idx val="0"/>
          <c:showLegendKey val="0"/>
          <c:showVal val="0"/>
          <c:showCatName val="1"/>
          <c:showSerName val="0"/>
          <c:showPercent val="1"/>
          <c:showBubbleSize val="0"/>
          <c:extLst>
            <c:ext xmlns:c15="http://schemas.microsoft.com/office/drawing/2012/chart" uri="{CE6537A1-D6FC-4f65-9D91-7224C49458BB}">
              <c15:layout>
                <c:manualLayout>
                  <c:w val="0.21644073224102039"/>
                  <c:h val="0.12678323981554857"/>
                </c:manualLayout>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Rounded MT Bold" panose="020F0704030504030204" pitchFamily="34" charset="77"/>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063169951679318"/>
          <c:y val="0.18401744238338416"/>
          <c:w val="0.78736621493466241"/>
          <c:h val="0.81559153285745545"/>
        </c:manualLayout>
      </c:layout>
      <c:doughnutChart>
        <c:varyColors val="1"/>
        <c:ser>
          <c:idx val="0"/>
          <c:order val="0"/>
          <c:tx>
            <c:strRef>
              <c:f>'Analysis-Pivot'!$E$3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delete val="1"/>
          </c:dLbls>
          <c:cat>
            <c:strRef>
              <c:f>'Analysis-Pivot'!$D$4:$D$6</c:f>
              <c:strCache>
                <c:ptCount val="3"/>
                <c:pt idx="0">
                  <c:v>Wholesale</c:v>
                </c:pt>
                <c:pt idx="1">
                  <c:v>Distributor</c:v>
                </c:pt>
                <c:pt idx="2">
                  <c:v>Export</c:v>
                </c:pt>
              </c:strCache>
            </c:strRef>
          </c:cat>
          <c:val>
            <c:numRef>
              <c:f>'Analysis-Pivot'!$E$4:$E$6</c:f>
              <c:numCache>
                <c:formatCode>0.00%</c:formatCode>
                <c:ptCount val="3"/>
                <c:pt idx="0">
                  <c:v>0.5345498342880971</c:v>
                </c:pt>
                <c:pt idx="1">
                  <c:v>0.31946626945639289</c:v>
                </c:pt>
                <c:pt idx="2">
                  <c:v>0.14598389625550998</c:v>
                </c:pt>
              </c:numCache>
            </c:numRef>
          </c:val>
          <c:extLst>
            <c:ext xmlns:c16="http://schemas.microsoft.com/office/drawing/2014/chart" uri="{C3380CC4-5D6E-409C-BE32-E72D297353CC}">
              <c16:uniqueId val="{0000000D-3B4D-9244-B1CC-DE65EF3716CF}"/>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rial Rounded MT Bold" panose="020F0704030504030204" pitchFamily="34" charset="77"/>
        </a:defRPr>
      </a:pPr>
      <a:endParaRPr lang="en-VN"/>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[Time Intelligence Scenarios.xlsx]Analysis-Pivot!PivotTable45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ln>
                    <a:noFill/>
                  </a:ln>
                  <a:solidFill>
                    <a:schemeClr val="bg1"/>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CB4E9A"/>
          </a:solidFill>
          <a:ln>
            <a:noFill/>
          </a:ln>
          <a:effectLst/>
        </c:spPr>
      </c:pivotFmt>
      <c:pivotFmt>
        <c:idx val="5"/>
        <c:spPr>
          <a:solidFill>
            <a:srgbClr val="92D050"/>
          </a:solidFill>
          <a:ln>
            <a:noFill/>
          </a:ln>
          <a:effectLst/>
        </c:spPr>
      </c:pivotFmt>
      <c:pivotFmt>
        <c:idx val="6"/>
        <c:spPr>
          <a:solidFill>
            <a:schemeClr val="accent3">
              <a:lumMod val="40000"/>
              <a:lumOff val="60000"/>
            </a:schemeClr>
          </a:solidFill>
          <a:ln>
            <a:noFill/>
          </a:ln>
          <a:effectLst/>
        </c:spPr>
      </c:pivotFmt>
      <c:pivotFmt>
        <c:idx val="7"/>
        <c:spPr>
          <a:solidFill>
            <a:srgbClr val="9672B0"/>
          </a:solidFill>
          <a:ln>
            <a:noFill/>
          </a:ln>
          <a:effectLst/>
        </c:spPr>
      </c:pivotFmt>
      <c:pivotFmt>
        <c:idx val="8"/>
        <c:spPr>
          <a:solidFill>
            <a:schemeClr val="accent3">
              <a:lumMod val="40000"/>
              <a:lumOff val="60000"/>
            </a:schemeClr>
          </a:solidFill>
          <a:ln>
            <a:noFill/>
          </a:ln>
          <a:effectLst/>
        </c:spPr>
      </c:pivotFmt>
      <c:pivotFmt>
        <c:idx val="9"/>
        <c:spPr>
          <a:solidFill>
            <a:srgbClr val="9672B0"/>
          </a:solidFill>
          <a:ln>
            <a:noFill/>
          </a:ln>
          <a:effectLst/>
        </c:spPr>
      </c:pivotFmt>
      <c:pivotFmt>
        <c:idx val="10"/>
        <c:spPr>
          <a:solidFill>
            <a:schemeClr val="bg1">
              <a:lumMod val="75000"/>
            </a:schemeClr>
          </a:solidFill>
          <a:ln>
            <a:noFill/>
          </a:ln>
          <a:effectLst/>
        </c:spPr>
      </c:pivotFmt>
      <c:pivotFmt>
        <c:idx val="11"/>
        <c:spPr>
          <a:solidFill>
            <a:srgbClr val="F97A88"/>
          </a:solidFill>
          <a:ln>
            <a:noFill/>
          </a:ln>
          <a:effectLst/>
        </c:spPr>
      </c:pivotFmt>
    </c:pivotFmts>
    <c:plotArea>
      <c:layout>
        <c:manualLayout>
          <c:layoutTarget val="inner"/>
          <c:xMode val="edge"/>
          <c:yMode val="edge"/>
          <c:x val="2.9168235607686314E-3"/>
          <c:y val="9.5490793280434208E-4"/>
          <c:w val="0.96791494083154506"/>
          <c:h val="0.68488070645621757"/>
        </c:manualLayout>
      </c:layout>
      <c:barChart>
        <c:barDir val="col"/>
        <c:grouping val="stacked"/>
        <c:varyColors val="0"/>
        <c:ser>
          <c:idx val="0"/>
          <c:order val="0"/>
          <c:tx>
            <c:strRef>
              <c:f>'Analysis-Pivot'!$AP$3</c:f>
              <c:strCache>
                <c:ptCount val="1"/>
                <c:pt idx="0">
                  <c:v>Total</c:v>
                </c:pt>
              </c:strCache>
            </c:strRef>
          </c:tx>
          <c:spPr>
            <a:solidFill>
              <a:schemeClr val="accent1"/>
            </a:solidFill>
            <a:ln>
              <a:noFill/>
            </a:ln>
            <a:effectLst/>
          </c:spPr>
          <c:invertIfNegative val="0"/>
          <c:dPt>
            <c:idx val="0"/>
            <c:invertIfNegative val="0"/>
            <c:bubble3D val="0"/>
            <c:spPr>
              <a:solidFill>
                <a:srgbClr val="CB4E9A"/>
              </a:solidFill>
              <a:ln>
                <a:noFill/>
              </a:ln>
              <a:effectLst/>
            </c:spPr>
          </c:dPt>
          <c:dPt>
            <c:idx val="1"/>
            <c:invertIfNegative val="0"/>
            <c:bubble3D val="0"/>
            <c:spPr>
              <a:solidFill>
                <a:srgbClr val="92D050"/>
              </a:solidFill>
              <a:ln>
                <a:noFill/>
              </a:ln>
              <a:effectLst/>
            </c:spPr>
          </c:dPt>
          <c:dPt>
            <c:idx val="3"/>
            <c:invertIfNegative val="0"/>
            <c:bubble3D val="0"/>
            <c:spPr>
              <a:solidFill>
                <a:srgbClr val="FFC000"/>
              </a:solidFill>
              <a:ln>
                <a:noFill/>
              </a:ln>
              <a:effectLst/>
            </c:spPr>
          </c:dPt>
          <c:dPt>
            <c:idx val="4"/>
            <c:invertIfNegative val="0"/>
            <c:bubble3D val="0"/>
            <c:spPr>
              <a:solidFill>
                <a:srgbClr val="F97A88"/>
              </a:solidFill>
              <a:ln>
                <a:noFill/>
              </a:ln>
              <a:effectLst/>
            </c:spPr>
          </c:dPt>
          <c:dPt>
            <c:idx val="5"/>
            <c:invertIfNegative val="0"/>
            <c:bubble3D val="0"/>
            <c:spPr>
              <a:solidFill>
                <a:srgbClr val="9672B0"/>
              </a:solidFill>
              <a:ln>
                <a:noFill/>
              </a:ln>
              <a:effectLst/>
            </c:spPr>
          </c:dPt>
          <c:dPt>
            <c:idx val="6"/>
            <c:invertIfNegative val="0"/>
            <c:bubble3D val="0"/>
            <c:spPr>
              <a:solidFill>
                <a:srgbClr val="FFC000"/>
              </a:solidFill>
              <a:ln>
                <a:noFill/>
              </a:ln>
              <a:effectLst/>
            </c:spPr>
          </c:dPt>
          <c:dPt>
            <c:idx val="7"/>
            <c:invertIfNegative val="0"/>
            <c:bubble3D val="0"/>
            <c:spPr>
              <a:solidFill>
                <a:schemeClr val="bg1">
                  <a:lumMod val="75000"/>
                </a:schemeClr>
              </a:solidFill>
              <a:ln>
                <a:noFill/>
              </a:ln>
              <a:effectLst/>
            </c:spPr>
          </c:dPt>
          <c:dPt>
            <c:idx val="8"/>
            <c:invertIfNegative val="0"/>
            <c:bubble3D val="0"/>
            <c:spPr>
              <a:solidFill>
                <a:srgbClr val="9672B0"/>
              </a:solidFill>
              <a:ln>
                <a:noFill/>
              </a:ln>
              <a:effectLst/>
            </c:spPr>
          </c:dPt>
          <c:dPt>
            <c:idx val="9"/>
            <c:invertIfNegative val="0"/>
            <c:bubble3D val="0"/>
            <c:spPr>
              <a:solidFill>
                <a:schemeClr val="accent3">
                  <a:lumMod val="40000"/>
                  <a:lumOff val="60000"/>
                </a:schemeClr>
              </a:solidFill>
              <a:ln>
                <a:noFill/>
              </a:ln>
              <a:effectLst/>
            </c:spPr>
          </c:dPt>
          <c:dPt>
            <c:idx val="10"/>
            <c:invertIfNegative val="0"/>
            <c:bubble3D val="0"/>
            <c:spPr>
              <a:solidFill>
                <a:schemeClr val="accent3">
                  <a:lumMod val="40000"/>
                  <a:lumOff val="60000"/>
                </a:schemeClr>
              </a:solidFill>
              <a:ln>
                <a:noFill/>
              </a:ln>
              <a:effectLst/>
            </c:spPr>
          </c:dPt>
          <c:cat>
            <c:multiLvlStrRef>
              <c:f>'Analysis-Pivot'!$AO$4:$AO$18</c:f>
              <c:multiLvlStrCache>
                <c:ptCount val="11"/>
                <c:lvl>
                  <c:pt idx="0">
                    <c:v>Pants</c:v>
                  </c:pt>
                  <c:pt idx="1">
                    <c:v>Shirts</c:v>
                  </c:pt>
                  <c:pt idx="2">
                    <c:v>Sunglasses</c:v>
                  </c:pt>
                  <c:pt idx="3">
                    <c:v>Jeans</c:v>
                  </c:pt>
                  <c:pt idx="4">
                    <c:v>Hats</c:v>
                  </c:pt>
                  <c:pt idx="5">
                    <c:v>Socks</c:v>
                  </c:pt>
                  <c:pt idx="6">
                    <c:v>Jeans</c:v>
                  </c:pt>
                  <c:pt idx="7">
                    <c:v>Dress Shirts</c:v>
                  </c:pt>
                  <c:pt idx="8">
                    <c:v>Socks</c:v>
                  </c:pt>
                  <c:pt idx="9">
                    <c:v>Shoes</c:v>
                  </c:pt>
                  <c:pt idx="10">
                    <c:v>Shoes</c:v>
                  </c:pt>
                </c:lvl>
                <c:lvl>
                  <c:pt idx="0">
                    <c:v>AXW291</c:v>
                  </c:pt>
                  <c:pt idx="4">
                    <c:v>GUT930</c:v>
                  </c:pt>
                  <c:pt idx="7">
                    <c:v>NXH382</c:v>
                  </c:pt>
                  <c:pt idx="10">
                    <c:v>FLR025</c:v>
                  </c:pt>
                </c:lvl>
              </c:multiLvlStrCache>
            </c:multiLvlStrRef>
          </c:cat>
          <c:val>
            <c:numRef>
              <c:f>'Analysis-Pivot'!$AP$4:$AP$18</c:f>
              <c:numCache>
                <c:formatCode>_-[$£-809]* #,##0_-;\-[$£-809]* #,##0_-;_-[$£-809]* "-"??_-;_-@_-</c:formatCode>
                <c:ptCount val="11"/>
                <c:pt idx="0">
                  <c:v>5302</c:v>
                </c:pt>
                <c:pt idx="1">
                  <c:v>5009</c:v>
                </c:pt>
                <c:pt idx="2">
                  <c:v>4987</c:v>
                </c:pt>
                <c:pt idx="3">
                  <c:v>3578</c:v>
                </c:pt>
                <c:pt idx="4">
                  <c:v>4796</c:v>
                </c:pt>
                <c:pt idx="5">
                  <c:v>2960</c:v>
                </c:pt>
                <c:pt idx="6">
                  <c:v>1286</c:v>
                </c:pt>
                <c:pt idx="7">
                  <c:v>5002</c:v>
                </c:pt>
                <c:pt idx="8">
                  <c:v>1787</c:v>
                </c:pt>
                <c:pt idx="9">
                  <c:v>986</c:v>
                </c:pt>
                <c:pt idx="10">
                  <c:v>3998</c:v>
                </c:pt>
              </c:numCache>
            </c:numRef>
          </c:val>
          <c:extLst>
            <c:ext xmlns:c16="http://schemas.microsoft.com/office/drawing/2014/chart" uri="{C3380CC4-5D6E-409C-BE32-E72D297353CC}">
              <c16:uniqueId val="{0000000B-86C4-EF4A-9946-2BF42A72C7A8}"/>
            </c:ext>
          </c:extLst>
        </c:ser>
        <c:dLbls>
          <c:showLegendKey val="0"/>
          <c:showVal val="0"/>
          <c:showCatName val="0"/>
          <c:showSerName val="0"/>
          <c:showPercent val="0"/>
          <c:showBubbleSize val="0"/>
        </c:dLbls>
        <c:gapWidth val="219"/>
        <c:overlap val="100"/>
        <c:axId val="559444512"/>
        <c:axId val="559446512"/>
      </c:barChart>
      <c:catAx>
        <c:axId val="55944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1600" b="0" i="0" u="none" strike="noStrike" kern="1200" baseline="0">
                <a:ln>
                  <a:noFill/>
                </a:ln>
                <a:solidFill>
                  <a:schemeClr val="bg1"/>
                </a:solidFill>
                <a:latin typeface="Arial Rounded MT Bold" panose="020F0704030504030204" pitchFamily="34" charset="77"/>
                <a:ea typeface="+mn-ea"/>
                <a:cs typeface="+mn-cs"/>
              </a:defRPr>
            </a:pPr>
            <a:endParaRPr lang="en-VN"/>
          </a:p>
        </c:txPr>
        <c:crossAx val="559446512"/>
        <c:crosses val="autoZero"/>
        <c:auto val="1"/>
        <c:lblAlgn val="ctr"/>
        <c:lblOffset val="100"/>
        <c:noMultiLvlLbl val="0"/>
      </c:catAx>
      <c:valAx>
        <c:axId val="559446512"/>
        <c:scaling>
          <c:orientation val="minMax"/>
        </c:scaling>
        <c:delete val="1"/>
        <c:axPos val="l"/>
        <c:numFmt formatCode="_-[$£-809]* #,##0_-;\-[$£-809]* #,##0_-;_-[$£-809]* &quot;-&quot;??_-;_-@_-" sourceLinked="1"/>
        <c:majorTickMark val="none"/>
        <c:minorTickMark val="none"/>
        <c:tickLblPos val="nextTo"/>
        <c:crossAx val="55944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0" vert="wordArtVert" anchor="ctr" anchorCtr="0"/>
    <a:lstStyle/>
    <a:p>
      <a:pPr>
        <a:defRPr sz="1400">
          <a:ln>
            <a:noFill/>
          </a:ln>
          <a:solidFill>
            <a:schemeClr val="bg1"/>
          </a:solidFill>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15" fmlaLink="'Analysis-Pivot'!$Y$1" max="20" min="1" page="5"/>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image" Target="../media/image3.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23</xdr:col>
      <xdr:colOff>798849</xdr:colOff>
      <xdr:row>53</xdr:row>
      <xdr:rowOff>109871</xdr:rowOff>
    </xdr:from>
    <xdr:to>
      <xdr:col>29</xdr:col>
      <xdr:colOff>708838</xdr:colOff>
      <xdr:row>89</xdr:row>
      <xdr:rowOff>119547</xdr:rowOff>
    </xdr:to>
    <xdr:sp macro="" textlink="">
      <xdr:nvSpPr>
        <xdr:cNvPr id="32776" name="Rounded Rectangle 32775">
          <a:extLst>
            <a:ext uri="{FF2B5EF4-FFF2-40B4-BE49-F238E27FC236}">
              <a16:creationId xmlns:a16="http://schemas.microsoft.com/office/drawing/2014/main" id="{9B8224DA-E562-B14D-90FD-AC5F9408AD49}"/>
            </a:ext>
          </a:extLst>
        </xdr:cNvPr>
        <xdr:cNvSpPr/>
      </xdr:nvSpPr>
      <xdr:spPr>
        <a:xfrm>
          <a:off x="19878384" y="9501964"/>
          <a:ext cx="4871849" cy="6389211"/>
        </a:xfrm>
        <a:prstGeom prst="roundRect">
          <a:avLst/>
        </a:prstGeom>
        <a:solidFill>
          <a:schemeClr val="tx1">
            <a:lumMod val="85000"/>
            <a:lumOff val="15000"/>
            <a:alpha val="31525"/>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p>
      </xdr:txBody>
    </xdr:sp>
    <xdr:clientData/>
  </xdr:twoCellAnchor>
  <xdr:twoCellAnchor>
    <xdr:from>
      <xdr:col>11</xdr:col>
      <xdr:colOff>80596</xdr:colOff>
      <xdr:row>57</xdr:row>
      <xdr:rowOff>50800</xdr:rowOff>
    </xdr:from>
    <xdr:to>
      <xdr:col>23</xdr:col>
      <xdr:colOff>431800</xdr:colOff>
      <xdr:row>89</xdr:row>
      <xdr:rowOff>50800</xdr:rowOff>
    </xdr:to>
    <xdr:sp macro="" textlink="">
      <xdr:nvSpPr>
        <xdr:cNvPr id="32773" name="Rounded Rectangle 32772">
          <a:extLst>
            <a:ext uri="{FF2B5EF4-FFF2-40B4-BE49-F238E27FC236}">
              <a16:creationId xmlns:a16="http://schemas.microsoft.com/office/drawing/2014/main" id="{9816802C-7CCE-954D-914F-3F2B7D4A5E9F}"/>
            </a:ext>
          </a:extLst>
        </xdr:cNvPr>
        <xdr:cNvSpPr/>
      </xdr:nvSpPr>
      <xdr:spPr>
        <a:xfrm>
          <a:off x="9351596" y="11633200"/>
          <a:ext cx="10409604" cy="6502400"/>
        </a:xfrm>
        <a:prstGeom prst="roundRect">
          <a:avLst/>
        </a:prstGeom>
        <a:solidFill>
          <a:schemeClr val="tx1">
            <a:lumMod val="85000"/>
            <a:lumOff val="15000"/>
            <a:alpha val="31525"/>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p>
      </xdr:txBody>
    </xdr:sp>
    <xdr:clientData/>
  </xdr:twoCellAnchor>
  <xdr:twoCellAnchor>
    <xdr:from>
      <xdr:col>1</xdr:col>
      <xdr:colOff>380998</xdr:colOff>
      <xdr:row>10</xdr:row>
      <xdr:rowOff>1</xdr:rowOff>
    </xdr:from>
    <xdr:to>
      <xdr:col>9</xdr:col>
      <xdr:colOff>793749</xdr:colOff>
      <xdr:row>24</xdr:row>
      <xdr:rowOff>0</xdr:rowOff>
    </xdr:to>
    <xdr:sp macro="" textlink="">
      <xdr:nvSpPr>
        <xdr:cNvPr id="4" name="Rounded Rectangle 3">
          <a:extLst>
            <a:ext uri="{FF2B5EF4-FFF2-40B4-BE49-F238E27FC236}">
              <a16:creationId xmlns:a16="http://schemas.microsoft.com/office/drawing/2014/main" id="{00000000-0008-0000-0500-000004000000}"/>
            </a:ext>
          </a:extLst>
        </xdr:cNvPr>
        <xdr:cNvSpPr/>
      </xdr:nvSpPr>
      <xdr:spPr>
        <a:xfrm>
          <a:off x="1142998" y="1905001"/>
          <a:ext cx="7588251" cy="2666999"/>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latin typeface="Arial Rounded MT Bold" panose="020F0704030504030204" pitchFamily="34" charset="77"/>
            </a:rPr>
            <a:t>REVENUE</a:t>
          </a:r>
          <a:r>
            <a:rPr lang="en-US" sz="1100"/>
            <a:t> </a:t>
          </a:r>
        </a:p>
      </xdr:txBody>
    </xdr:sp>
    <xdr:clientData/>
  </xdr:twoCellAnchor>
  <xdr:oneCellAnchor>
    <xdr:from>
      <xdr:col>3</xdr:col>
      <xdr:colOff>459828</xdr:colOff>
      <xdr:row>10</xdr:row>
      <xdr:rowOff>119175</xdr:rowOff>
    </xdr:from>
    <xdr:ext cx="3328276" cy="835931"/>
    <xdr:sp macro="" textlink="'Analysis-Pivot'!$G$4">
      <xdr:nvSpPr>
        <xdr:cNvPr id="7" name="TextBox 6">
          <a:extLst>
            <a:ext uri="{FF2B5EF4-FFF2-40B4-BE49-F238E27FC236}">
              <a16:creationId xmlns:a16="http://schemas.microsoft.com/office/drawing/2014/main" id="{00000000-0008-0000-0500-000007000000}"/>
            </a:ext>
          </a:extLst>
        </xdr:cNvPr>
        <xdr:cNvSpPr txBox="1"/>
      </xdr:nvSpPr>
      <xdr:spPr>
        <a:xfrm>
          <a:off x="3423161" y="1933461"/>
          <a:ext cx="3328276" cy="835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5FC1640-0C79-9B4C-922A-3DE1C4C89EA1}" type="TxLink">
            <a:rPr lang="en-US" sz="3200" b="1" i="0" u="none" strike="noStrike">
              <a:solidFill>
                <a:schemeClr val="bg1"/>
              </a:solidFill>
              <a:latin typeface="Arial Rounded MT Bold" panose="020F0704030504030204" pitchFamily="34" charset="77"/>
              <a:cs typeface="Calibri"/>
            </a:rPr>
            <a:pPr/>
            <a:t> $10.039.619 </a:t>
          </a:fld>
          <a:endParaRPr lang="en-US" sz="3200" b="1">
            <a:solidFill>
              <a:schemeClr val="bg1"/>
            </a:solidFill>
            <a:latin typeface="Arial Rounded MT Bold" panose="020F0704030504030204" pitchFamily="34" charset="77"/>
          </a:endParaRPr>
        </a:p>
      </xdr:txBody>
    </xdr:sp>
    <xdr:clientData/>
  </xdr:oneCellAnchor>
  <xdr:twoCellAnchor>
    <xdr:from>
      <xdr:col>1</xdr:col>
      <xdr:colOff>819368</xdr:colOff>
      <xdr:row>11</xdr:row>
      <xdr:rowOff>158750</xdr:rowOff>
    </xdr:from>
    <xdr:to>
      <xdr:col>9</xdr:col>
      <xdr:colOff>0</xdr:colOff>
      <xdr:row>24</xdr:row>
      <xdr:rowOff>0</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159123</xdr:colOff>
      <xdr:row>1</xdr:row>
      <xdr:rowOff>106829</xdr:rowOff>
    </xdr:from>
    <xdr:to>
      <xdr:col>25</xdr:col>
      <xdr:colOff>768723</xdr:colOff>
      <xdr:row>5</xdr:row>
      <xdr:rowOff>0</xdr:rowOff>
    </xdr:to>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7256182" y="293594"/>
          <a:ext cx="14131365" cy="640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6000">
              <a:solidFill>
                <a:schemeClr val="bg1"/>
              </a:solidFill>
              <a:latin typeface="Arial Rounded MT Bold" panose="020F0704030504030204" pitchFamily="34" charset="77"/>
            </a:rPr>
            <a:t>PERFORMANCE DASHBOARD</a:t>
          </a:r>
        </a:p>
      </xdr:txBody>
    </xdr:sp>
    <xdr:clientData/>
  </xdr:twoCellAnchor>
  <xdr:twoCellAnchor>
    <xdr:from>
      <xdr:col>10</xdr:col>
      <xdr:colOff>304799</xdr:colOff>
      <xdr:row>5</xdr:row>
      <xdr:rowOff>194733</xdr:rowOff>
    </xdr:from>
    <xdr:to>
      <xdr:col>20</xdr:col>
      <xdr:colOff>304800</xdr:colOff>
      <xdr:row>5</xdr:row>
      <xdr:rowOff>194733</xdr:rowOff>
    </xdr:to>
    <xdr:cxnSp macro="">
      <xdr:nvCxnSpPr>
        <xdr:cNvPr id="11" name="Straight Connector 10">
          <a:extLst>
            <a:ext uri="{FF2B5EF4-FFF2-40B4-BE49-F238E27FC236}">
              <a16:creationId xmlns:a16="http://schemas.microsoft.com/office/drawing/2014/main" id="{00000000-0008-0000-0500-00000B000000}"/>
            </a:ext>
          </a:extLst>
        </xdr:cNvPr>
        <xdr:cNvCxnSpPr/>
      </xdr:nvCxnSpPr>
      <xdr:spPr>
        <a:xfrm>
          <a:off x="9194799" y="1210733"/>
          <a:ext cx="7924801" cy="0"/>
        </a:xfrm>
        <a:prstGeom prst="line">
          <a:avLst/>
        </a:prstGeom>
        <a:ln w="254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0</xdr:rowOff>
    </xdr:from>
    <xdr:to>
      <xdr:col>20</xdr:col>
      <xdr:colOff>0</xdr:colOff>
      <xdr:row>24</xdr:row>
      <xdr:rowOff>2939</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9101667" y="1814286"/>
          <a:ext cx="7347857" cy="2542939"/>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latin typeface="Arial Rounded MT Bold" panose="020F0704030504030204" pitchFamily="34" charset="77"/>
            </a:rPr>
            <a:t>PROFIT</a:t>
          </a:r>
          <a:r>
            <a:rPr lang="en-US" sz="1200" b="1">
              <a:latin typeface="Arial Rounded MT Bold" panose="020F0704030504030204" pitchFamily="34" charset="77"/>
            </a:rPr>
            <a:t> </a:t>
          </a:r>
        </a:p>
      </xdr:txBody>
    </xdr:sp>
    <xdr:clientData/>
  </xdr:twoCellAnchor>
  <xdr:oneCellAnchor>
    <xdr:from>
      <xdr:col>13</xdr:col>
      <xdr:colOff>752366</xdr:colOff>
      <xdr:row>10</xdr:row>
      <xdr:rowOff>82389</xdr:rowOff>
    </xdr:from>
    <xdr:ext cx="3328276" cy="835931"/>
    <xdr:sp macro="" textlink="'Analysis-Pivot'!$H$4">
      <xdr:nvSpPr>
        <xdr:cNvPr id="17" name="TextBox 16">
          <a:extLst>
            <a:ext uri="{FF2B5EF4-FFF2-40B4-BE49-F238E27FC236}">
              <a16:creationId xmlns:a16="http://schemas.microsoft.com/office/drawing/2014/main" id="{00000000-0008-0000-0500-000011000000}"/>
            </a:ext>
          </a:extLst>
        </xdr:cNvPr>
        <xdr:cNvSpPr txBox="1"/>
      </xdr:nvSpPr>
      <xdr:spPr>
        <a:xfrm>
          <a:off x="11486890" y="1896675"/>
          <a:ext cx="3328276" cy="835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5AC9EFC-58E5-8E41-9DA5-F20C15C49B35}" type="TxLink">
            <a:rPr lang="en-US" sz="3200" b="1" i="0" u="none" strike="noStrike">
              <a:solidFill>
                <a:schemeClr val="bg1"/>
              </a:solidFill>
              <a:latin typeface="Arial Rounded MT Bold" panose="020F0704030504030204" pitchFamily="34" charset="77"/>
              <a:ea typeface="+mn-ea"/>
              <a:cs typeface="Calibri"/>
            </a:rPr>
            <a:pPr marL="0" indent="0"/>
            <a:t> $3.741.671 </a:t>
          </a:fld>
          <a:endParaRPr lang="en-US" sz="3200" b="1" i="0" u="none" strike="noStrike">
            <a:solidFill>
              <a:schemeClr val="bg1"/>
            </a:solidFill>
            <a:latin typeface="Arial Rounded MT Bold" panose="020F0704030504030204" pitchFamily="34" charset="77"/>
            <a:ea typeface="+mn-ea"/>
            <a:cs typeface="Calibri"/>
          </a:endParaRPr>
        </a:p>
      </xdr:txBody>
    </xdr:sp>
    <xdr:clientData/>
  </xdr:oneCellAnchor>
  <xdr:twoCellAnchor>
    <xdr:from>
      <xdr:col>13</xdr:col>
      <xdr:colOff>288637</xdr:colOff>
      <xdr:row>11</xdr:row>
      <xdr:rowOff>64534</xdr:rowOff>
    </xdr:from>
    <xdr:to>
      <xdr:col>17</xdr:col>
      <xdr:colOff>288637</xdr:colOff>
      <xdr:row>23</xdr:row>
      <xdr:rowOff>0</xdr:rowOff>
    </xdr:to>
    <xdr:graphicFrame macro="">
      <xdr:nvGraphicFramePr>
        <xdr:cNvPr id="20" name="Chart 24">
          <a:extLst>
            <a:ext uri="{FF2B5EF4-FFF2-40B4-BE49-F238E27FC236}">
              <a16:creationId xmlns:a16="http://schemas.microsoft.com/office/drawing/2014/main" id="{00000000-0008-0000-05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30</xdr:row>
      <xdr:rowOff>0</xdr:rowOff>
    </xdr:from>
    <xdr:to>
      <xdr:col>16</xdr:col>
      <xdr:colOff>0</xdr:colOff>
      <xdr:row>37</xdr:row>
      <xdr:rowOff>0</xdr:rowOff>
    </xdr:to>
    <xdr:sp macro="" textlink="">
      <xdr:nvSpPr>
        <xdr:cNvPr id="21" name="TextBox 20">
          <a:extLst>
            <a:ext uri="{FF2B5EF4-FFF2-40B4-BE49-F238E27FC236}">
              <a16:creationId xmlns:a16="http://schemas.microsoft.com/office/drawing/2014/main" id="{00000000-0008-0000-0500-000015000000}"/>
            </a:ext>
          </a:extLst>
        </xdr:cNvPr>
        <xdr:cNvSpPr txBox="1"/>
      </xdr:nvSpPr>
      <xdr:spPr>
        <a:xfrm>
          <a:off x="12021207" y="5912069"/>
          <a:ext cx="832069" cy="1379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a:solidFill>
              <a:schemeClr val="bg1"/>
            </a:solidFill>
          </a:endParaRPr>
        </a:p>
      </xdr:txBody>
    </xdr:sp>
    <xdr:clientData/>
  </xdr:twoCellAnchor>
  <xdr:twoCellAnchor>
    <xdr:from>
      <xdr:col>15</xdr:col>
      <xdr:colOff>60037</xdr:colOff>
      <xdr:row>16</xdr:row>
      <xdr:rowOff>191655</xdr:rowOff>
    </xdr:from>
    <xdr:to>
      <xdr:col>16</xdr:col>
      <xdr:colOff>60037</xdr:colOff>
      <xdr:row>21</xdr:row>
      <xdr:rowOff>191654</xdr:rowOff>
    </xdr:to>
    <xdr:sp macro="" textlink="'Analysis-Pivot'!$I$4">
      <xdr:nvSpPr>
        <xdr:cNvPr id="23" name="TextBox 22">
          <a:extLst>
            <a:ext uri="{FF2B5EF4-FFF2-40B4-BE49-F238E27FC236}">
              <a16:creationId xmlns:a16="http://schemas.microsoft.com/office/drawing/2014/main" id="{00000000-0008-0000-0500-000017000000}"/>
            </a:ext>
          </a:extLst>
        </xdr:cNvPr>
        <xdr:cNvSpPr txBox="1"/>
      </xdr:nvSpPr>
      <xdr:spPr>
        <a:xfrm>
          <a:off x="12683837" y="3442855"/>
          <a:ext cx="838200" cy="10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6C7F75-D1CC-9941-B0BB-72BE82B0B8C9}" type="TxLink">
            <a:rPr lang="en-US" sz="2800" b="1" i="0" u="none" strike="noStrike">
              <a:solidFill>
                <a:schemeClr val="bg1"/>
              </a:solidFill>
              <a:latin typeface="Calibri"/>
              <a:cs typeface="Calibri"/>
            </a:rPr>
            <a:pPr/>
            <a:t>37%</a:t>
          </a:fld>
          <a:endParaRPr lang="en-US" sz="2800" b="1">
            <a:solidFill>
              <a:schemeClr val="bg1"/>
            </a:solidFill>
          </a:endParaRPr>
        </a:p>
      </xdr:txBody>
    </xdr:sp>
    <xdr:clientData/>
  </xdr:twoCellAnchor>
  <xdr:twoCellAnchor>
    <xdr:from>
      <xdr:col>21</xdr:col>
      <xdr:colOff>330200</xdr:colOff>
      <xdr:row>10</xdr:row>
      <xdr:rowOff>0</xdr:rowOff>
    </xdr:from>
    <xdr:to>
      <xdr:col>30</xdr:col>
      <xdr:colOff>0</xdr:colOff>
      <xdr:row>23</xdr:row>
      <xdr:rowOff>184368</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17983200" y="2032000"/>
          <a:ext cx="7213600" cy="2825968"/>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latin typeface="Arial Rounded MT Bold" panose="020F0704030504030204" pitchFamily="34" charset="77"/>
            </a:rPr>
            <a:t>UNITS SOLD</a:t>
          </a:r>
          <a:endParaRPr lang="en-US" sz="1200" b="1">
            <a:latin typeface="Arial Rounded MT Bold" panose="020F0704030504030204" pitchFamily="34" charset="77"/>
          </a:endParaRPr>
        </a:p>
      </xdr:txBody>
    </xdr:sp>
    <xdr:clientData/>
  </xdr:twoCellAnchor>
  <xdr:twoCellAnchor editAs="oneCell">
    <xdr:from>
      <xdr:col>24</xdr:col>
      <xdr:colOff>536944</xdr:colOff>
      <xdr:row>55</xdr:row>
      <xdr:rowOff>132397</xdr:rowOff>
    </xdr:from>
    <xdr:to>
      <xdr:col>26</xdr:col>
      <xdr:colOff>701607</xdr:colOff>
      <xdr:row>63</xdr:row>
      <xdr:rowOff>59070</xdr:rowOff>
    </xdr:to>
    <mc:AlternateContent xmlns:mc="http://schemas.openxmlformats.org/markup-compatibility/2006">
      <mc:Choice xmlns:a14="http://schemas.microsoft.com/office/drawing/2010/main" Requires="a14">
        <xdr:graphicFrame macro="">
          <xdr:nvGraphicFramePr>
            <xdr:cNvPr id="25" name="YEAR 1">
              <a:extLst>
                <a:ext uri="{FF2B5EF4-FFF2-40B4-BE49-F238E27FC236}">
                  <a16:creationId xmlns:a16="http://schemas.microsoft.com/office/drawing/2014/main" id="{00000000-0008-0000-0500-000019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704544" y="11308397"/>
              <a:ext cx="1841063" cy="1552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557924</xdr:colOff>
      <xdr:row>80</xdr:row>
      <xdr:rowOff>104769</xdr:rowOff>
    </xdr:from>
    <xdr:to>
      <xdr:col>26</xdr:col>
      <xdr:colOff>722586</xdr:colOff>
      <xdr:row>86</xdr:row>
      <xdr:rowOff>76200</xdr:rowOff>
    </xdr:to>
    <mc:AlternateContent xmlns:mc="http://schemas.openxmlformats.org/markup-compatibility/2006">
      <mc:Choice xmlns:a14="http://schemas.microsoft.com/office/drawing/2010/main" Requires="a14">
        <xdr:graphicFrame macro="">
          <xdr:nvGraphicFramePr>
            <xdr:cNvPr id="26" name="Channel 1">
              <a:extLst>
                <a:ext uri="{FF2B5EF4-FFF2-40B4-BE49-F238E27FC236}">
                  <a16:creationId xmlns:a16="http://schemas.microsoft.com/office/drawing/2014/main" id="{00000000-0008-0000-0500-00001A000000}"/>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20725524" y="16360769"/>
              <a:ext cx="1841062" cy="1190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62186</xdr:colOff>
      <xdr:row>63</xdr:row>
      <xdr:rowOff>193669</xdr:rowOff>
    </xdr:from>
    <xdr:to>
      <xdr:col>29</xdr:col>
      <xdr:colOff>232979</xdr:colOff>
      <xdr:row>71</xdr:row>
      <xdr:rowOff>127000</xdr:rowOff>
    </xdr:to>
    <mc:AlternateContent xmlns:mc="http://schemas.openxmlformats.org/markup-compatibility/2006">
      <mc:Choice xmlns:a14="http://schemas.microsoft.com/office/drawing/2010/main" Requires="a14">
        <xdr:graphicFrame macro="">
          <xdr:nvGraphicFramePr>
            <xdr:cNvPr id="27" name="CUSTOMER NAME">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22744386" y="12995269"/>
              <a:ext cx="1847193" cy="1558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61433</xdr:colOff>
      <xdr:row>72</xdr:row>
      <xdr:rowOff>59071</xdr:rowOff>
    </xdr:from>
    <xdr:to>
      <xdr:col>29</xdr:col>
      <xdr:colOff>237318</xdr:colOff>
      <xdr:row>79</xdr:row>
      <xdr:rowOff>101601</xdr:rowOff>
    </xdr:to>
    <mc:AlternateContent xmlns:mc="http://schemas.openxmlformats.org/markup-compatibility/2006">
      <mc:Choice xmlns:a14="http://schemas.microsoft.com/office/drawing/2010/main" Requires="a14">
        <xdr:graphicFrame macro="">
          <xdr:nvGraphicFramePr>
            <xdr:cNvPr id="28" name="Warehouse Code">
              <a:extLst>
                <a:ext uri="{FF2B5EF4-FFF2-40B4-BE49-F238E27FC236}">
                  <a16:creationId xmlns:a16="http://schemas.microsoft.com/office/drawing/2014/main" id="{00000000-0008-0000-0500-00001C000000}"/>
                </a:ext>
              </a:extLst>
            </xdr:cNvPr>
            <xdr:cNvGraphicFramePr/>
          </xdr:nvGraphicFramePr>
          <xdr:xfrm>
            <a:off x="0" y="0"/>
            <a:ext cx="0" cy="0"/>
          </xdr:xfrm>
          <a:graphic>
            <a:graphicData uri="http://schemas.microsoft.com/office/drawing/2010/slicer">
              <sle:slicer xmlns:sle="http://schemas.microsoft.com/office/drawing/2010/slicer" name="Warehouse Code"/>
            </a:graphicData>
          </a:graphic>
        </xdr:graphicFrame>
      </mc:Choice>
      <mc:Fallback>
        <xdr:sp macro="" textlink="">
          <xdr:nvSpPr>
            <xdr:cNvPr id="0" name=""/>
            <xdr:cNvSpPr>
              <a:spLocks noTextEdit="1"/>
            </xdr:cNvSpPr>
          </xdr:nvSpPr>
          <xdr:spPr>
            <a:xfrm>
              <a:off x="22743633" y="14689471"/>
              <a:ext cx="1852285" cy="1464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544185</xdr:colOff>
      <xdr:row>64</xdr:row>
      <xdr:rowOff>8861</xdr:rowOff>
    </xdr:from>
    <xdr:to>
      <xdr:col>26</xdr:col>
      <xdr:colOff>708847</xdr:colOff>
      <xdr:row>71</xdr:row>
      <xdr:rowOff>147675</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00000000-0008-0000-0500-00001D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711785" y="13013661"/>
              <a:ext cx="1841062" cy="1561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524641</xdr:colOff>
      <xdr:row>72</xdr:row>
      <xdr:rowOff>85501</xdr:rowOff>
    </xdr:from>
    <xdr:to>
      <xdr:col>26</xdr:col>
      <xdr:colOff>689303</xdr:colOff>
      <xdr:row>79</xdr:row>
      <xdr:rowOff>101601</xdr:rowOff>
    </xdr:to>
    <mc:AlternateContent xmlns:mc="http://schemas.openxmlformats.org/markup-compatibility/2006">
      <mc:Choice xmlns:a14="http://schemas.microsoft.com/office/drawing/2010/main" Requires="a14">
        <xdr:graphicFrame macro="">
          <xdr:nvGraphicFramePr>
            <xdr:cNvPr id="31" name="PRODUCT NAME 1">
              <a:extLst>
                <a:ext uri="{FF2B5EF4-FFF2-40B4-BE49-F238E27FC236}">
                  <a16:creationId xmlns:a16="http://schemas.microsoft.com/office/drawing/2014/main" id="{00000000-0008-0000-0500-00001F000000}"/>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20692241" y="14715901"/>
              <a:ext cx="1841062" cy="14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67879</xdr:colOff>
      <xdr:row>55</xdr:row>
      <xdr:rowOff>110901</xdr:rowOff>
    </xdr:from>
    <xdr:to>
      <xdr:col>29</xdr:col>
      <xdr:colOff>232541</xdr:colOff>
      <xdr:row>63</xdr:row>
      <xdr:rowOff>50800</xdr:rowOff>
    </xdr:to>
    <mc:AlternateContent xmlns:mc="http://schemas.openxmlformats.org/markup-compatibility/2006">
      <mc:Choice xmlns:a14="http://schemas.microsoft.com/office/drawing/2010/main" Requires="a14">
        <xdr:graphicFrame macro="">
          <xdr:nvGraphicFramePr>
            <xdr:cNvPr id="32" name="MONTH 1">
              <a:extLst>
                <a:ext uri="{FF2B5EF4-FFF2-40B4-BE49-F238E27FC236}">
                  <a16:creationId xmlns:a16="http://schemas.microsoft.com/office/drawing/2014/main" id="{00000000-0008-0000-0500-00002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2750079" y="11286901"/>
              <a:ext cx="1841062" cy="1565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292829</xdr:colOff>
      <xdr:row>14</xdr:row>
      <xdr:rowOff>111500</xdr:rowOff>
    </xdr:from>
    <xdr:to>
      <xdr:col>28</xdr:col>
      <xdr:colOff>381001</xdr:colOff>
      <xdr:row>24</xdr:row>
      <xdr:rowOff>111500</xdr:rowOff>
    </xdr:to>
    <xdr:sp macro="" textlink="'Analysis-Pivot'!$AR$4">
      <xdr:nvSpPr>
        <xdr:cNvPr id="48" name="TextBox 47">
          <a:extLst>
            <a:ext uri="{FF2B5EF4-FFF2-40B4-BE49-F238E27FC236}">
              <a16:creationId xmlns:a16="http://schemas.microsoft.com/office/drawing/2014/main" id="{00000000-0008-0000-0500-000030000000}"/>
            </a:ext>
          </a:extLst>
        </xdr:cNvPr>
        <xdr:cNvSpPr txBox="1"/>
      </xdr:nvSpPr>
      <xdr:spPr>
        <a:xfrm>
          <a:off x="20168329" y="2778500"/>
          <a:ext cx="3390172" cy="190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CAB842-56F2-5B4D-AD94-4C405965FCAE}" type="TxLink">
            <a:rPr lang="en-US" sz="5400" b="0" i="0" u="none" strike="noStrike">
              <a:solidFill>
                <a:schemeClr val="bg1"/>
              </a:solidFill>
              <a:latin typeface="Arial Rounded MT Bold" panose="020F0704030504030204" pitchFamily="34" charset="77"/>
              <a:cs typeface="Calibri"/>
            </a:rPr>
            <a:pPr/>
            <a:t>39691</a:t>
          </a:fld>
          <a:endParaRPr lang="en-US" sz="5400">
            <a:solidFill>
              <a:schemeClr val="bg1"/>
            </a:solidFill>
            <a:latin typeface="Arial Rounded MT Bold" panose="020F0704030504030204" pitchFamily="34" charset="77"/>
          </a:endParaRPr>
        </a:p>
      </xdr:txBody>
    </xdr:sp>
    <xdr:clientData/>
  </xdr:twoCellAnchor>
  <xdr:twoCellAnchor>
    <xdr:from>
      <xdr:col>27</xdr:col>
      <xdr:colOff>77290</xdr:colOff>
      <xdr:row>11</xdr:row>
      <xdr:rowOff>162971</xdr:rowOff>
    </xdr:from>
    <xdr:to>
      <xdr:col>29</xdr:col>
      <xdr:colOff>120952</xdr:colOff>
      <xdr:row>20</xdr:row>
      <xdr:rowOff>30240</xdr:rowOff>
    </xdr:to>
    <xdr:sp macro="" textlink="">
      <xdr:nvSpPr>
        <xdr:cNvPr id="49" name="Freeform 48">
          <a:extLst>
            <a:ext uri="{FF2B5EF4-FFF2-40B4-BE49-F238E27FC236}">
              <a16:creationId xmlns:a16="http://schemas.microsoft.com/office/drawing/2014/main" id="{00000000-0008-0000-0500-000031000000}"/>
            </a:ext>
          </a:extLst>
        </xdr:cNvPr>
        <xdr:cNvSpPr/>
      </xdr:nvSpPr>
      <xdr:spPr>
        <a:xfrm>
          <a:off x="22241814" y="2158685"/>
          <a:ext cx="1676519" cy="1500126"/>
        </a:xfrm>
        <a:custGeom>
          <a:avLst/>
          <a:gdLst/>
          <a:ahLst/>
          <a:cxnLst/>
          <a:rect l="l" t="t" r="r" b="b"/>
          <a:pathLst>
            <a:path w="1673565" h="1575243">
              <a:moveTo>
                <a:pt x="0" y="0"/>
              </a:moveTo>
              <a:lnTo>
                <a:pt x="1673565" y="0"/>
              </a:lnTo>
              <a:lnTo>
                <a:pt x="1673565" y="1575243"/>
              </a:lnTo>
              <a:lnTo>
                <a:pt x="0" y="1575243"/>
              </a:lnTo>
              <a:lnTo>
                <a:pt x="0" y="0"/>
              </a:lnTo>
              <a:close/>
            </a:path>
          </a:pathLst>
        </a:custGeom>
        <a:blipFill>
          <a:blip xmlns:r="http://schemas.openxmlformats.org/officeDocument/2006/relationships" r:embed="rId3">
            <a:lum bright="70000" contrast="-70000"/>
            <a:extLst>
              <a:ext uri="{96DAC541-7B7A-43D3-8B79-37D633B846F1}">
                <asvg:svgBlip xmlns:asvg="http://schemas.microsoft.com/office/drawing/2016/SVG/main" r:embed="rId4"/>
              </a:ext>
            </a:extLst>
          </a:blip>
          <a:stretch>
            <a:fillRect/>
          </a:stretch>
        </a:blipFill>
      </xdr:spPr>
      <xdr:txBody>
        <a:bodyPr wrap="square"/>
        <a:lstStyle/>
        <a:p>
          <a:endParaRPr lang="en-VN"/>
        </a:p>
      </xdr:txBody>
    </xdr:sp>
    <xdr:clientData/>
  </xdr:twoCellAnchor>
  <xdr:twoCellAnchor>
    <xdr:from>
      <xdr:col>1</xdr:col>
      <xdr:colOff>393328</xdr:colOff>
      <xdr:row>25</xdr:row>
      <xdr:rowOff>104693</xdr:rowOff>
    </xdr:from>
    <xdr:to>
      <xdr:col>12</xdr:col>
      <xdr:colOff>21525</xdr:colOff>
      <xdr:row>55</xdr:row>
      <xdr:rowOff>86101</xdr:rowOff>
    </xdr:to>
    <xdr:sp macro="" textlink="">
      <xdr:nvSpPr>
        <xdr:cNvPr id="2" name="Rounded Rectangle 1">
          <a:extLst>
            <a:ext uri="{FF2B5EF4-FFF2-40B4-BE49-F238E27FC236}">
              <a16:creationId xmlns:a16="http://schemas.microsoft.com/office/drawing/2014/main" id="{18696FCD-A99F-6341-A18E-E2BD7698BF68}"/>
            </a:ext>
          </a:extLst>
        </xdr:cNvPr>
        <xdr:cNvSpPr/>
      </xdr:nvSpPr>
      <xdr:spPr>
        <a:xfrm>
          <a:off x="1168243" y="4947913"/>
          <a:ext cx="8798028" cy="5793273"/>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p>
      </xdr:txBody>
    </xdr:sp>
    <xdr:clientData/>
  </xdr:twoCellAnchor>
  <xdr:twoCellAnchor>
    <xdr:from>
      <xdr:col>2</xdr:col>
      <xdr:colOff>797466</xdr:colOff>
      <xdr:row>28</xdr:row>
      <xdr:rowOff>141964</xdr:rowOff>
    </xdr:from>
    <xdr:to>
      <xdr:col>12</xdr:col>
      <xdr:colOff>196290</xdr:colOff>
      <xdr:row>56</xdr:row>
      <xdr:rowOff>12811</xdr:rowOff>
    </xdr:to>
    <xdr:graphicFrame macro="">
      <xdr:nvGraphicFramePr>
        <xdr:cNvPr id="3" name="Chart 14">
          <a:extLst>
            <a:ext uri="{FF2B5EF4-FFF2-40B4-BE49-F238E27FC236}">
              <a16:creationId xmlns:a16="http://schemas.microsoft.com/office/drawing/2014/main" id="{7FD142DC-C9AD-0544-83D2-1DECBBD6E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710339</xdr:colOff>
          <xdr:row>27</xdr:row>
          <xdr:rowOff>64576</xdr:rowOff>
        </xdr:from>
        <xdr:to>
          <xdr:col>2</xdr:col>
          <xdr:colOff>655234</xdr:colOff>
          <xdr:row>53</xdr:row>
          <xdr:rowOff>107627</xdr:rowOff>
        </xdr:to>
        <xdr:sp macro="" textlink="">
          <xdr:nvSpPr>
            <xdr:cNvPr id="32772" name="Scroll Bar 4" hidden="1">
              <a:extLst>
                <a:ext uri="{63B3BB69-23CF-44E3-9099-C40C66FF867C}">
                  <a14:compatExt spid="_x0000_s32772"/>
                </a:ext>
                <a:ext uri="{FF2B5EF4-FFF2-40B4-BE49-F238E27FC236}">
                  <a16:creationId xmlns:a16="http://schemas.microsoft.com/office/drawing/2014/main" id="{D88064A0-06D8-DFD5-122F-E1A07114141A}"/>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12</xdr:col>
      <xdr:colOff>678480</xdr:colOff>
      <xdr:row>25</xdr:row>
      <xdr:rowOff>125278</xdr:rowOff>
    </xdr:from>
    <xdr:to>
      <xdr:col>23</xdr:col>
      <xdr:colOff>736600</xdr:colOff>
      <xdr:row>55</xdr:row>
      <xdr:rowOff>106686</xdr:rowOff>
    </xdr:to>
    <xdr:sp macro="" textlink="">
      <xdr:nvSpPr>
        <xdr:cNvPr id="6" name="Rounded Rectangle 5">
          <a:extLst>
            <a:ext uri="{FF2B5EF4-FFF2-40B4-BE49-F238E27FC236}">
              <a16:creationId xmlns:a16="http://schemas.microsoft.com/office/drawing/2014/main" id="{9D9E5B87-2958-CA45-9CDB-709AFFEFF267}"/>
            </a:ext>
          </a:extLst>
        </xdr:cNvPr>
        <xdr:cNvSpPr/>
      </xdr:nvSpPr>
      <xdr:spPr>
        <a:xfrm>
          <a:off x="10787680" y="5205278"/>
          <a:ext cx="9278320" cy="6077408"/>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p>
      </xdr:txBody>
    </xdr:sp>
    <xdr:clientData/>
  </xdr:twoCellAnchor>
  <xdr:twoCellAnchor>
    <xdr:from>
      <xdr:col>3</xdr:col>
      <xdr:colOff>193729</xdr:colOff>
      <xdr:row>26</xdr:row>
      <xdr:rowOff>0</xdr:rowOff>
    </xdr:from>
    <xdr:to>
      <xdr:col>11</xdr:col>
      <xdr:colOff>129152</xdr:colOff>
      <xdr:row>29</xdr:row>
      <xdr:rowOff>129152</xdr:rowOff>
    </xdr:to>
    <xdr:sp macro="" textlink="">
      <xdr:nvSpPr>
        <xdr:cNvPr id="10" name="TextBox 9">
          <a:extLst>
            <a:ext uri="{FF2B5EF4-FFF2-40B4-BE49-F238E27FC236}">
              <a16:creationId xmlns:a16="http://schemas.microsoft.com/office/drawing/2014/main" id="{CD546D9D-1287-C11C-6FC8-AFBAF3FED5DF}"/>
            </a:ext>
          </a:extLst>
        </xdr:cNvPr>
        <xdr:cNvSpPr txBox="1"/>
      </xdr:nvSpPr>
      <xdr:spPr>
        <a:xfrm>
          <a:off x="3164237" y="5036949"/>
          <a:ext cx="6091695" cy="710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Arial Rounded MT Bold" panose="020F0704030504030204" pitchFamily="34" charset="77"/>
            </a:rPr>
            <a:t>DISTRIBUTION OF CUSTOMERS </a:t>
          </a:r>
        </a:p>
      </xdr:txBody>
    </xdr:sp>
    <xdr:clientData/>
  </xdr:twoCellAnchor>
  <xdr:twoCellAnchor>
    <xdr:from>
      <xdr:col>13</xdr:col>
      <xdr:colOff>321733</xdr:colOff>
      <xdr:row>29</xdr:row>
      <xdr:rowOff>18840</xdr:rowOff>
    </xdr:from>
    <xdr:to>
      <xdr:col>23</xdr:col>
      <xdr:colOff>474133</xdr:colOff>
      <xdr:row>51</xdr:row>
      <xdr:rowOff>101809</xdr:rowOff>
    </xdr:to>
    <xdr:graphicFrame macro="">
      <xdr:nvGraphicFramePr>
        <xdr:cNvPr id="13" name="Chart 16">
          <a:extLst>
            <a:ext uri="{FF2B5EF4-FFF2-40B4-BE49-F238E27FC236}">
              <a16:creationId xmlns:a16="http://schemas.microsoft.com/office/drawing/2014/main" id="{54056323-7E98-9747-8AA8-329B1BCBE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558800</xdr:colOff>
      <xdr:row>25</xdr:row>
      <xdr:rowOff>85876</xdr:rowOff>
    </xdr:from>
    <xdr:to>
      <xdr:col>29</xdr:col>
      <xdr:colOff>584200</xdr:colOff>
      <xdr:row>39</xdr:row>
      <xdr:rowOff>111276</xdr:rowOff>
    </xdr:to>
    <xdr:sp macro="" textlink="">
      <xdr:nvSpPr>
        <xdr:cNvPr id="37" name="Wave 36">
          <a:extLst>
            <a:ext uri="{FF2B5EF4-FFF2-40B4-BE49-F238E27FC236}">
              <a16:creationId xmlns:a16="http://schemas.microsoft.com/office/drawing/2014/main" id="{64F9E5DD-3226-18C8-7F4F-13925B37B2E0}"/>
            </a:ext>
          </a:extLst>
        </xdr:cNvPr>
        <xdr:cNvSpPr/>
      </xdr:nvSpPr>
      <xdr:spPr>
        <a:xfrm>
          <a:off x="20274038" y="4621590"/>
          <a:ext cx="4107543" cy="2565400"/>
        </a:xfrm>
        <a:prstGeom prst="wave">
          <a:avLst/>
        </a:prstGeom>
        <a:solidFill>
          <a:schemeClr val="tx1">
            <a:lumMod val="85000"/>
            <a:lumOff val="15000"/>
            <a:alpha val="3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24</xdr:col>
      <xdr:colOff>609600</xdr:colOff>
      <xdr:row>26</xdr:row>
      <xdr:rowOff>76200</xdr:rowOff>
    </xdr:from>
    <xdr:to>
      <xdr:col>26</xdr:col>
      <xdr:colOff>812800</xdr:colOff>
      <xdr:row>36</xdr:row>
      <xdr:rowOff>127000</xdr:rowOff>
    </xdr:to>
    <xdr:sp macro="" textlink="">
      <xdr:nvSpPr>
        <xdr:cNvPr id="38" name="TextBox 37">
          <a:extLst>
            <a:ext uri="{FF2B5EF4-FFF2-40B4-BE49-F238E27FC236}">
              <a16:creationId xmlns:a16="http://schemas.microsoft.com/office/drawing/2014/main" id="{66C83D95-82C9-004E-B254-A19BA2F96265}"/>
            </a:ext>
          </a:extLst>
        </xdr:cNvPr>
        <xdr:cNvSpPr txBox="1"/>
      </xdr:nvSpPr>
      <xdr:spPr>
        <a:xfrm>
          <a:off x="20516112" y="4683642"/>
          <a:ext cx="1857153" cy="1822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TOP</a:t>
          </a:r>
        </a:p>
        <a:p>
          <a:pPr algn="ctr"/>
          <a:r>
            <a:rPr lang="en-US" sz="2800" b="1">
              <a:solidFill>
                <a:schemeClr val="bg1"/>
              </a:solidFill>
            </a:rPr>
            <a:t> PRODUCT  </a:t>
          </a:r>
        </a:p>
        <a:p>
          <a:r>
            <a:rPr lang="en-US" sz="2800">
              <a:solidFill>
                <a:schemeClr val="bg1"/>
              </a:solidFill>
            </a:rPr>
            <a:t> </a:t>
          </a:r>
        </a:p>
      </xdr:txBody>
    </xdr:sp>
    <xdr:clientData/>
  </xdr:twoCellAnchor>
  <xdr:twoCellAnchor editAs="oneCell">
    <xdr:from>
      <xdr:col>25</xdr:col>
      <xdr:colOff>304800</xdr:colOff>
      <xdr:row>31</xdr:row>
      <xdr:rowOff>118731</xdr:rowOff>
    </xdr:from>
    <xdr:to>
      <xdr:col>26</xdr:col>
      <xdr:colOff>381000</xdr:colOff>
      <xdr:row>36</xdr:row>
      <xdr:rowOff>17131</xdr:rowOff>
    </xdr:to>
    <xdr:pic>
      <xdr:nvPicPr>
        <xdr:cNvPr id="42" name="Graphic 41" descr="Medal with solid fill">
          <a:extLst>
            <a:ext uri="{FF2B5EF4-FFF2-40B4-BE49-F238E27FC236}">
              <a16:creationId xmlns:a16="http://schemas.microsoft.com/office/drawing/2014/main" id="{8059E2A3-D40A-344E-B832-1B18D4F2B8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038288" y="5612219"/>
          <a:ext cx="903177" cy="784447"/>
        </a:xfrm>
        <a:prstGeom prst="rect">
          <a:avLst/>
        </a:prstGeom>
      </xdr:spPr>
    </xdr:pic>
    <xdr:clientData/>
  </xdr:twoCellAnchor>
  <xdr:twoCellAnchor>
    <xdr:from>
      <xdr:col>27</xdr:col>
      <xdr:colOff>482600</xdr:colOff>
      <xdr:row>29</xdr:row>
      <xdr:rowOff>0</xdr:rowOff>
    </xdr:from>
    <xdr:to>
      <xdr:col>29</xdr:col>
      <xdr:colOff>558800</xdr:colOff>
      <xdr:row>32</xdr:row>
      <xdr:rowOff>152400</xdr:rowOff>
    </xdr:to>
    <xdr:sp macro="" textlink="'Analysis-Pivot'!K4:L4">
      <xdr:nvSpPr>
        <xdr:cNvPr id="45" name="TextBox 44">
          <a:extLst>
            <a:ext uri="{FF2B5EF4-FFF2-40B4-BE49-F238E27FC236}">
              <a16:creationId xmlns:a16="http://schemas.microsoft.com/office/drawing/2014/main" id="{5F6F69C7-EA92-C343-85BE-17DD27F5B7A9}"/>
            </a:ext>
          </a:extLst>
        </xdr:cNvPr>
        <xdr:cNvSpPr txBox="1"/>
      </xdr:nvSpPr>
      <xdr:spPr>
        <a:xfrm>
          <a:off x="23164800" y="5892800"/>
          <a:ext cx="17526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83F8A1-BD55-8C4F-9011-32D4C36C43F8}" type="TxLink">
            <a:rPr lang="en-US" sz="3200" b="1" i="0" u="none" strike="noStrike">
              <a:solidFill>
                <a:srgbClr val="FFFF00"/>
              </a:solidFill>
              <a:latin typeface="Arial Rounded MT Bold" panose="020F0704030504030204" pitchFamily="34" charset="77"/>
              <a:cs typeface="Calibri"/>
            </a:rPr>
            <a:t>Pants</a:t>
          </a:fld>
          <a:endParaRPr lang="en-US" sz="3200" b="1">
            <a:solidFill>
              <a:srgbClr val="FFFF00"/>
            </a:solidFill>
            <a:latin typeface="Arial Rounded MT Bold" panose="020F0704030504030204" pitchFamily="34" charset="77"/>
          </a:endParaRPr>
        </a:p>
      </xdr:txBody>
    </xdr:sp>
    <xdr:clientData/>
  </xdr:twoCellAnchor>
  <xdr:twoCellAnchor>
    <xdr:from>
      <xdr:col>26</xdr:col>
      <xdr:colOff>330200</xdr:colOff>
      <xdr:row>32</xdr:row>
      <xdr:rowOff>141514</xdr:rowOff>
    </xdr:from>
    <xdr:to>
      <xdr:col>30</xdr:col>
      <xdr:colOff>127000</xdr:colOff>
      <xdr:row>37</xdr:row>
      <xdr:rowOff>87086</xdr:rowOff>
    </xdr:to>
    <xdr:sp macro="" textlink="'Analysis-Pivot'!L4:L11">
      <xdr:nvSpPr>
        <xdr:cNvPr id="46" name="TextBox 45">
          <a:extLst>
            <a:ext uri="{FF2B5EF4-FFF2-40B4-BE49-F238E27FC236}">
              <a16:creationId xmlns:a16="http://schemas.microsoft.com/office/drawing/2014/main" id="{9A459201-008A-35CE-4E0E-5B386739A1AA}"/>
            </a:ext>
          </a:extLst>
        </xdr:cNvPr>
        <xdr:cNvSpPr txBox="1"/>
      </xdr:nvSpPr>
      <xdr:spPr>
        <a:xfrm>
          <a:off x="21678295" y="5947228"/>
          <a:ext cx="3062515" cy="852715"/>
        </a:xfrm>
        <a:prstGeom prst="rect">
          <a:avLst/>
        </a:prstGeom>
        <a:no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0" i="0" u="none" strike="noStrike"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77"/>
              <a:cs typeface="Calibri"/>
            </a:rPr>
            <a:t> </a:t>
          </a:r>
          <a:fld id="{1563E074-1A54-C249-B209-33EEFC8A7EA3}" type="TxLink">
            <a:rPr lang="en-US" sz="3200" b="0" i="0" u="none" strike="noStrike"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77"/>
              <a:cs typeface="Calibri"/>
            </a:rPr>
            <a:pPr algn="ctr"/>
            <a:t> $1.284.869 </a:t>
          </a:fld>
          <a:endParaRPr lang="en-US" sz="3200" b="0"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77"/>
          </a:endParaRPr>
        </a:p>
      </xdr:txBody>
    </xdr:sp>
    <xdr:clientData/>
  </xdr:twoCellAnchor>
  <xdr:twoCellAnchor>
    <xdr:from>
      <xdr:col>24</xdr:col>
      <xdr:colOff>558800</xdr:colOff>
      <xdr:row>38</xdr:row>
      <xdr:rowOff>50800</xdr:rowOff>
    </xdr:from>
    <xdr:to>
      <xdr:col>29</xdr:col>
      <xdr:colOff>584200</xdr:colOff>
      <xdr:row>52</xdr:row>
      <xdr:rowOff>76200</xdr:rowOff>
    </xdr:to>
    <xdr:sp macro="" textlink="">
      <xdr:nvSpPr>
        <xdr:cNvPr id="47" name="Wave 46">
          <a:extLst>
            <a:ext uri="{FF2B5EF4-FFF2-40B4-BE49-F238E27FC236}">
              <a16:creationId xmlns:a16="http://schemas.microsoft.com/office/drawing/2014/main" id="{5B5D0F72-BDE0-564A-8A64-F7F2DD83A750}"/>
            </a:ext>
          </a:extLst>
        </xdr:cNvPr>
        <xdr:cNvSpPr/>
      </xdr:nvSpPr>
      <xdr:spPr>
        <a:xfrm>
          <a:off x="20274038" y="6945086"/>
          <a:ext cx="4107543" cy="2565400"/>
        </a:xfrm>
        <a:prstGeom prst="wave">
          <a:avLst/>
        </a:prstGeom>
        <a:solidFill>
          <a:schemeClr val="tx1">
            <a:lumMod val="85000"/>
            <a:lumOff val="15000"/>
            <a:alpha val="3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24</xdr:col>
      <xdr:colOff>272144</xdr:colOff>
      <xdr:row>38</xdr:row>
      <xdr:rowOff>141514</xdr:rowOff>
    </xdr:from>
    <xdr:to>
      <xdr:col>27</xdr:col>
      <xdr:colOff>308429</xdr:colOff>
      <xdr:row>49</xdr:row>
      <xdr:rowOff>10885</xdr:rowOff>
    </xdr:to>
    <xdr:sp macro="" textlink="">
      <xdr:nvSpPr>
        <xdr:cNvPr id="50" name="TextBox 49">
          <a:extLst>
            <a:ext uri="{FF2B5EF4-FFF2-40B4-BE49-F238E27FC236}">
              <a16:creationId xmlns:a16="http://schemas.microsoft.com/office/drawing/2014/main" id="{5EA173C9-25AA-D342-8C4E-C43515DAB48C}"/>
            </a:ext>
          </a:extLst>
        </xdr:cNvPr>
        <xdr:cNvSpPr txBox="1"/>
      </xdr:nvSpPr>
      <xdr:spPr>
        <a:xfrm>
          <a:off x="19987382" y="7035800"/>
          <a:ext cx="2485571" cy="1865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TOP</a:t>
          </a:r>
        </a:p>
        <a:p>
          <a:pPr algn="ctr"/>
          <a:r>
            <a:rPr lang="en-US" sz="2800" b="1">
              <a:solidFill>
                <a:schemeClr val="bg1"/>
              </a:solidFill>
            </a:rPr>
            <a:t> CUSTOMER  </a:t>
          </a:r>
        </a:p>
        <a:p>
          <a:r>
            <a:rPr lang="en-US" sz="2800">
              <a:solidFill>
                <a:schemeClr val="bg1"/>
              </a:solidFill>
            </a:rPr>
            <a:t> </a:t>
          </a:r>
        </a:p>
      </xdr:txBody>
    </xdr:sp>
    <xdr:clientData/>
  </xdr:twoCellAnchor>
  <xdr:twoCellAnchor editAs="oneCell">
    <xdr:from>
      <xdr:col>25</xdr:col>
      <xdr:colOff>254000</xdr:colOff>
      <xdr:row>43</xdr:row>
      <xdr:rowOff>122161</xdr:rowOff>
    </xdr:from>
    <xdr:to>
      <xdr:col>26</xdr:col>
      <xdr:colOff>330200</xdr:colOff>
      <xdr:row>48</xdr:row>
      <xdr:rowOff>20562</xdr:rowOff>
    </xdr:to>
    <xdr:pic>
      <xdr:nvPicPr>
        <xdr:cNvPr id="51" name="Graphic 50" descr="Medal with solid fill">
          <a:extLst>
            <a:ext uri="{FF2B5EF4-FFF2-40B4-BE49-F238E27FC236}">
              <a16:creationId xmlns:a16="http://schemas.microsoft.com/office/drawing/2014/main" id="{948C70E4-8316-D441-A352-97BB42CB4B6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0785667" y="7923590"/>
          <a:ext cx="892628" cy="805543"/>
        </a:xfrm>
        <a:prstGeom prst="rect">
          <a:avLst/>
        </a:prstGeom>
      </xdr:spPr>
    </xdr:pic>
    <xdr:clientData/>
  </xdr:twoCellAnchor>
  <xdr:twoCellAnchor>
    <xdr:from>
      <xdr:col>26</xdr:col>
      <xdr:colOff>601133</xdr:colOff>
      <xdr:row>41</xdr:row>
      <xdr:rowOff>122161</xdr:rowOff>
    </xdr:from>
    <xdr:to>
      <xdr:col>30</xdr:col>
      <xdr:colOff>-1</xdr:colOff>
      <xdr:row>55</xdr:row>
      <xdr:rowOff>0</xdr:rowOff>
    </xdr:to>
    <xdr:sp macro="" textlink="'Analysis-Pivot'!$V$4">
      <xdr:nvSpPr>
        <xdr:cNvPr id="53" name="TextBox 52">
          <a:extLst>
            <a:ext uri="{FF2B5EF4-FFF2-40B4-BE49-F238E27FC236}">
              <a16:creationId xmlns:a16="http://schemas.microsoft.com/office/drawing/2014/main" id="{A3D977FE-33BA-A398-6142-25782B3FB4DB}"/>
            </a:ext>
          </a:extLst>
        </xdr:cNvPr>
        <xdr:cNvSpPr txBox="1"/>
      </xdr:nvSpPr>
      <xdr:spPr>
        <a:xfrm>
          <a:off x="21949228" y="7560732"/>
          <a:ext cx="2664581" cy="2417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EA4F696-6968-D64B-8A3C-418A721DAD47}" type="TxLink">
            <a:rPr lang="en-US" sz="3200" b="1" i="0" u="none" strike="noStrike">
              <a:solidFill>
                <a:srgbClr val="FFFF00"/>
              </a:solidFill>
              <a:latin typeface="Arial Rounded MT Bold" panose="020F0704030504030204" pitchFamily="34" charset="77"/>
              <a:ea typeface="+mn-ea"/>
              <a:cs typeface="Calibri"/>
            </a:rPr>
            <a:pPr marL="0" indent="0" algn="ctr"/>
            <a:t>Procter Corp</a:t>
          </a:fld>
          <a:endParaRPr lang="en-US" sz="3200" b="1" i="0" u="none" strike="noStrike">
            <a:solidFill>
              <a:srgbClr val="FFFF00"/>
            </a:solidFill>
            <a:latin typeface="Arial Rounded MT Bold" panose="020F0704030504030204" pitchFamily="34" charset="77"/>
            <a:ea typeface="+mn-ea"/>
            <a:cs typeface="Calibri"/>
          </a:endParaRPr>
        </a:p>
      </xdr:txBody>
    </xdr:sp>
    <xdr:clientData/>
  </xdr:twoCellAnchor>
  <xdr:twoCellAnchor>
    <xdr:from>
      <xdr:col>26</xdr:col>
      <xdr:colOff>655562</xdr:colOff>
      <xdr:row>47</xdr:row>
      <xdr:rowOff>20562</xdr:rowOff>
    </xdr:from>
    <xdr:to>
      <xdr:col>29</xdr:col>
      <xdr:colOff>680962</xdr:colOff>
      <xdr:row>51</xdr:row>
      <xdr:rowOff>151191</xdr:rowOff>
    </xdr:to>
    <xdr:sp macro="" textlink="'Analysis-Pivot'!$W$4">
      <xdr:nvSpPr>
        <xdr:cNvPr id="54" name="TextBox 53">
          <a:extLst>
            <a:ext uri="{FF2B5EF4-FFF2-40B4-BE49-F238E27FC236}">
              <a16:creationId xmlns:a16="http://schemas.microsoft.com/office/drawing/2014/main" id="{A9886E2D-933A-CBD9-96CE-539ED4EB9333}"/>
            </a:ext>
          </a:extLst>
        </xdr:cNvPr>
        <xdr:cNvSpPr txBox="1"/>
      </xdr:nvSpPr>
      <xdr:spPr>
        <a:xfrm>
          <a:off x="22003657" y="8547705"/>
          <a:ext cx="2474686" cy="856343"/>
        </a:xfrm>
        <a:prstGeom prst="rect">
          <a:avLst/>
        </a:prstGeom>
        <a:no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059D14-DB92-EF45-96D4-C435BEF1E577}" type="TxLink">
            <a:rPr lang="en-US" sz="3200" b="0" i="0" u="none" strike="noStrike"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77"/>
              <a:ea typeface="+mn-ea"/>
              <a:cs typeface="Calibri"/>
            </a:rPr>
            <a:pPr marL="0" indent="0" algn="ctr"/>
            <a:t> $610.373 </a:t>
          </a:fld>
          <a:endParaRPr lang="en-US" sz="3200" b="0" i="0" u="none" strike="noStrike"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77"/>
            <a:ea typeface="+mn-ea"/>
            <a:cs typeface="Calibri"/>
          </a:endParaRPr>
        </a:p>
      </xdr:txBody>
    </xdr:sp>
    <xdr:clientData/>
  </xdr:twoCellAnchor>
  <xdr:twoCellAnchor>
    <xdr:from>
      <xdr:col>15</xdr:col>
      <xdr:colOff>90714</xdr:colOff>
      <xdr:row>26</xdr:row>
      <xdr:rowOff>30238</xdr:rowOff>
    </xdr:from>
    <xdr:to>
      <xdr:col>22</xdr:col>
      <xdr:colOff>211667</xdr:colOff>
      <xdr:row>28</xdr:row>
      <xdr:rowOff>30238</xdr:rowOff>
    </xdr:to>
    <xdr:sp macro="" textlink="">
      <xdr:nvSpPr>
        <xdr:cNvPr id="55" name="TextBox 54">
          <a:extLst>
            <a:ext uri="{FF2B5EF4-FFF2-40B4-BE49-F238E27FC236}">
              <a16:creationId xmlns:a16="http://schemas.microsoft.com/office/drawing/2014/main" id="{E6B4DDED-28E1-E068-6FC5-09C65A5EC366}"/>
            </a:ext>
          </a:extLst>
        </xdr:cNvPr>
        <xdr:cNvSpPr txBox="1"/>
      </xdr:nvSpPr>
      <xdr:spPr>
        <a:xfrm>
          <a:off x="12458095" y="4747381"/>
          <a:ext cx="5835953" cy="362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Arial Rounded MT Bold" panose="020F0704030504030204" pitchFamily="34" charset="77"/>
            </a:rPr>
            <a:t>DISTRIBUTION OF REGION</a:t>
          </a:r>
        </a:p>
      </xdr:txBody>
    </xdr:sp>
    <xdr:clientData/>
  </xdr:twoCellAnchor>
  <xdr:twoCellAnchor>
    <xdr:from>
      <xdr:col>1</xdr:col>
      <xdr:colOff>365882</xdr:colOff>
      <xdr:row>57</xdr:row>
      <xdr:rowOff>63500</xdr:rowOff>
    </xdr:from>
    <xdr:to>
      <xdr:col>9</xdr:col>
      <xdr:colOff>728738</xdr:colOff>
      <xdr:row>88</xdr:row>
      <xdr:rowOff>182941</xdr:rowOff>
    </xdr:to>
    <xdr:sp macro="" textlink="">
      <xdr:nvSpPr>
        <xdr:cNvPr id="58" name="Rounded Rectangle 57">
          <a:extLst>
            <a:ext uri="{FF2B5EF4-FFF2-40B4-BE49-F238E27FC236}">
              <a16:creationId xmlns:a16="http://schemas.microsoft.com/office/drawing/2014/main" id="{C4A8D5BF-B3BF-464A-82FE-4432454F7561}"/>
            </a:ext>
          </a:extLst>
        </xdr:cNvPr>
        <xdr:cNvSpPr/>
      </xdr:nvSpPr>
      <xdr:spPr>
        <a:xfrm>
          <a:off x="1127882" y="10922000"/>
          <a:ext cx="7538356" cy="6024941"/>
        </a:xfrm>
        <a:prstGeom prst="roundRect">
          <a:avLst/>
        </a:prstGeom>
        <a:solidFill>
          <a:schemeClr val="tx1">
            <a:lumMod val="85000"/>
            <a:lumOff val="15000"/>
            <a:alpha val="31525"/>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p>
      </xdr:txBody>
    </xdr:sp>
    <xdr:clientData/>
  </xdr:twoCellAnchor>
  <xdr:twoCellAnchor>
    <xdr:from>
      <xdr:col>0</xdr:col>
      <xdr:colOff>609600</xdr:colOff>
      <xdr:row>58</xdr:row>
      <xdr:rowOff>95249</xdr:rowOff>
    </xdr:from>
    <xdr:to>
      <xdr:col>11</xdr:col>
      <xdr:colOff>76199</xdr:colOff>
      <xdr:row>87</xdr:row>
      <xdr:rowOff>2150</xdr:rowOff>
    </xdr:to>
    <xdr:graphicFrame macro="">
      <xdr:nvGraphicFramePr>
        <xdr:cNvPr id="59" name="Chart 2">
          <a:extLst>
            <a:ext uri="{FF2B5EF4-FFF2-40B4-BE49-F238E27FC236}">
              <a16:creationId xmlns:a16="http://schemas.microsoft.com/office/drawing/2014/main" id="{31B3339F-0B3B-374D-BE4D-2FAAFF7B2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762000</xdr:colOff>
      <xdr:row>58</xdr:row>
      <xdr:rowOff>0</xdr:rowOff>
    </xdr:from>
    <xdr:to>
      <xdr:col>9</xdr:col>
      <xdr:colOff>31750</xdr:colOff>
      <xdr:row>61</xdr:row>
      <xdr:rowOff>158750</xdr:rowOff>
    </xdr:to>
    <xdr:sp macro="" textlink="">
      <xdr:nvSpPr>
        <xdr:cNvPr id="32769" name="TextBox 32768">
          <a:extLst>
            <a:ext uri="{FF2B5EF4-FFF2-40B4-BE49-F238E27FC236}">
              <a16:creationId xmlns:a16="http://schemas.microsoft.com/office/drawing/2014/main" id="{1BEF5B6F-0F5B-1795-45CF-1679ABB73A12}"/>
            </a:ext>
          </a:extLst>
        </xdr:cNvPr>
        <xdr:cNvSpPr txBox="1"/>
      </xdr:nvSpPr>
      <xdr:spPr>
        <a:xfrm>
          <a:off x="2571750" y="11049000"/>
          <a:ext cx="5397500" cy="730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a:solidFill>
                <a:schemeClr val="bg1"/>
              </a:solidFill>
              <a:latin typeface="Arial Rounded MT Bold" panose="020F0704030504030204" pitchFamily="34" charset="77"/>
            </a:rPr>
            <a:t>DISTRIBUTION OF CHANNEL</a:t>
          </a:r>
        </a:p>
      </xdr:txBody>
    </xdr:sp>
    <xdr:clientData/>
  </xdr:twoCellAnchor>
  <xdr:twoCellAnchor>
    <xdr:from>
      <xdr:col>11</xdr:col>
      <xdr:colOff>584200</xdr:colOff>
      <xdr:row>59</xdr:row>
      <xdr:rowOff>117166</xdr:rowOff>
    </xdr:from>
    <xdr:to>
      <xdr:col>23</xdr:col>
      <xdr:colOff>50800</xdr:colOff>
      <xdr:row>89</xdr:row>
      <xdr:rowOff>76200</xdr:rowOff>
    </xdr:to>
    <xdr:graphicFrame macro="">
      <xdr:nvGraphicFramePr>
        <xdr:cNvPr id="32774" name="Chart 4">
          <a:extLst>
            <a:ext uri="{FF2B5EF4-FFF2-40B4-BE49-F238E27FC236}">
              <a16:creationId xmlns:a16="http://schemas.microsoft.com/office/drawing/2014/main" id="{4DA8CD52-25BC-7005-0DA2-8E2C152BC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50800</xdr:colOff>
      <xdr:row>57</xdr:row>
      <xdr:rowOff>177800</xdr:rowOff>
    </xdr:from>
    <xdr:to>
      <xdr:col>21</xdr:col>
      <xdr:colOff>609600</xdr:colOff>
      <xdr:row>60</xdr:row>
      <xdr:rowOff>177800</xdr:rowOff>
    </xdr:to>
    <xdr:sp macro="" textlink="">
      <xdr:nvSpPr>
        <xdr:cNvPr id="32775" name="TextBox 32774">
          <a:extLst>
            <a:ext uri="{FF2B5EF4-FFF2-40B4-BE49-F238E27FC236}">
              <a16:creationId xmlns:a16="http://schemas.microsoft.com/office/drawing/2014/main" id="{882C973E-00B5-72A4-93AA-04C9D72C396C}"/>
            </a:ext>
          </a:extLst>
        </xdr:cNvPr>
        <xdr:cNvSpPr txBox="1"/>
      </xdr:nvSpPr>
      <xdr:spPr>
        <a:xfrm>
          <a:off x="10160000" y="11760200"/>
          <a:ext cx="81026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a:solidFill>
                <a:schemeClr val="bg1"/>
              </a:solidFill>
              <a:latin typeface="Arial Rounded MT Bold" panose="020F0704030504030204" pitchFamily="34" charset="77"/>
            </a:rPr>
            <a:t>DISTRIBUTION OF WAREHOUSE AND PRODUCT</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0.26548</cdr:x>
      <cdr:y>0.13129</cdr:y>
    </cdr:from>
    <cdr:to>
      <cdr:x>0.45331</cdr:x>
      <cdr:y>0.24449</cdr:y>
    </cdr:to>
    <cdr:sp macro="" textlink="'Analysis-Pivot'!$D$6">
      <cdr:nvSpPr>
        <cdr:cNvPr id="4" name="TextBox 3">
          <a:extLst xmlns:a="http://schemas.openxmlformats.org/drawingml/2006/main">
            <a:ext uri="{FF2B5EF4-FFF2-40B4-BE49-F238E27FC236}">
              <a16:creationId xmlns:a16="http://schemas.microsoft.com/office/drawing/2014/main" id="{E244F089-5FDA-7F13-EE5B-4D38A77DC0AD}"/>
            </a:ext>
          </a:extLst>
        </cdr:cNvPr>
        <cdr:cNvSpPr txBox="1"/>
      </cdr:nvSpPr>
      <cdr:spPr>
        <a:xfrm xmlns:a="http://schemas.openxmlformats.org/drawingml/2006/main">
          <a:off x="2323648" y="730924"/>
          <a:ext cx="1644014" cy="6301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fld id="{6CCC4ED4-D14A-0146-AA9C-CE288FA468FA}" type="TxLink">
            <a:rPr lang="en-US" sz="2000" b="1" i="0" u="none" strike="noStrike">
              <a:solidFill>
                <a:schemeClr val="bg1"/>
              </a:solidFill>
              <a:latin typeface="Arial Rounded MT Bold" panose="020F0704030504030204" pitchFamily="34" charset="77"/>
              <a:ea typeface="+mn-ea"/>
              <a:cs typeface="Calibri"/>
            </a:rPr>
            <a:pPr marL="0" indent="0"/>
            <a:t>Export</a:t>
          </a:fld>
          <a:endParaRPr lang="en-US" sz="2000" b="1" i="0" u="none" strike="noStrike">
            <a:solidFill>
              <a:schemeClr val="bg1"/>
            </a:solidFill>
            <a:latin typeface="Arial Rounded MT Bold" panose="020F0704030504030204" pitchFamily="34" charset="77"/>
            <a:ea typeface="+mn-ea"/>
            <a:cs typeface="Calibri"/>
          </a:endParaRPr>
        </a:p>
      </cdr:txBody>
    </cdr:sp>
  </cdr:relSizeAnchor>
  <cdr:relSizeAnchor xmlns:cdr="http://schemas.openxmlformats.org/drawingml/2006/chartDrawing">
    <cdr:from>
      <cdr:x>0.27127</cdr:x>
      <cdr:y>0.19468</cdr:y>
    </cdr:from>
    <cdr:to>
      <cdr:x>0.42404</cdr:x>
      <cdr:y>0.28499</cdr:y>
    </cdr:to>
    <cdr:sp macro="" textlink="'Analysis-Pivot'!$E$6">
      <cdr:nvSpPr>
        <cdr:cNvPr id="6" name="TextBox 5">
          <a:extLst xmlns:a="http://schemas.openxmlformats.org/drawingml/2006/main">
            <a:ext uri="{FF2B5EF4-FFF2-40B4-BE49-F238E27FC236}">
              <a16:creationId xmlns:a16="http://schemas.microsoft.com/office/drawing/2014/main" id="{477367B1-378D-EBC5-989A-F5E2D6865371}"/>
            </a:ext>
          </a:extLst>
        </cdr:cNvPr>
        <cdr:cNvSpPr txBox="1"/>
      </cdr:nvSpPr>
      <cdr:spPr>
        <a:xfrm xmlns:a="http://schemas.openxmlformats.org/drawingml/2006/main">
          <a:off x="2374368" y="1083783"/>
          <a:ext cx="1337068" cy="50278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EE075A7-12E4-A144-BDC8-FCAB2D8E12DE}" type="TxLink">
            <a:rPr lang="en-US" sz="1600" b="1" i="0" u="none" strike="noStrike">
              <a:solidFill>
                <a:schemeClr val="bg1"/>
              </a:solidFill>
              <a:latin typeface="Arial Rounded MT Bold" panose="020F0704030504030204" pitchFamily="34" charset="77"/>
              <a:cs typeface="Calibri"/>
            </a:rPr>
            <a:t>14,60%</a:t>
          </a:fld>
          <a:endParaRPr lang="en-US" sz="1600" b="1">
            <a:solidFill>
              <a:schemeClr val="bg1"/>
            </a:solidFill>
            <a:latin typeface="Arial Rounded MT Bold" panose="020F0704030504030204" pitchFamily="34" charset="77"/>
          </a:endParaRPr>
        </a:p>
      </cdr:txBody>
    </cdr:sp>
  </cdr:relSizeAnchor>
  <cdr:relSizeAnchor xmlns:cdr="http://schemas.openxmlformats.org/drawingml/2006/chartDrawing">
    <cdr:from>
      <cdr:x>0.72727</cdr:x>
      <cdr:y>0.33263</cdr:y>
    </cdr:from>
    <cdr:to>
      <cdr:x>0.90355</cdr:x>
      <cdr:y>0.41248</cdr:y>
    </cdr:to>
    <cdr:sp macro="" textlink="'Analysis-Pivot'!$D$4">
      <cdr:nvSpPr>
        <cdr:cNvPr id="7" name="TextBox 6">
          <a:extLst xmlns:a="http://schemas.openxmlformats.org/drawingml/2006/main">
            <a:ext uri="{FF2B5EF4-FFF2-40B4-BE49-F238E27FC236}">
              <a16:creationId xmlns:a16="http://schemas.microsoft.com/office/drawing/2014/main" id="{4BA0D5FE-AE9A-EDF0-D311-99DE6D810DDC}"/>
            </a:ext>
          </a:extLst>
        </cdr:cNvPr>
        <cdr:cNvSpPr txBox="1"/>
      </cdr:nvSpPr>
      <cdr:spPr>
        <a:xfrm xmlns:a="http://schemas.openxmlformats.org/drawingml/2006/main">
          <a:off x="6365532" y="1851747"/>
          <a:ext cx="1542916" cy="44455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665F733-215E-CF4B-A23D-E32A22DB4E1D}" type="TxLink">
            <a:rPr lang="en-US" sz="2000" b="0" i="0" u="none" strike="noStrike">
              <a:solidFill>
                <a:schemeClr val="bg1"/>
              </a:solidFill>
              <a:latin typeface="Arial Rounded MT Bold" panose="020F0704030504030204" pitchFamily="34" charset="77"/>
              <a:cs typeface="Calibri"/>
            </a:rPr>
            <a:t>Wholesale</a:t>
          </a:fld>
          <a:endParaRPr lang="en-US" sz="2000">
            <a:solidFill>
              <a:schemeClr val="bg1"/>
            </a:solidFill>
            <a:latin typeface="Arial Rounded MT Bold" panose="020F0704030504030204" pitchFamily="34" charset="77"/>
          </a:endParaRPr>
        </a:p>
      </cdr:txBody>
    </cdr:sp>
  </cdr:relSizeAnchor>
  <cdr:relSizeAnchor xmlns:cdr="http://schemas.openxmlformats.org/drawingml/2006/chartDrawing">
    <cdr:from>
      <cdr:x>0.75927</cdr:x>
      <cdr:y>0.40678</cdr:y>
    </cdr:from>
    <cdr:to>
      <cdr:x>0.95222</cdr:x>
      <cdr:y>0.54367</cdr:y>
    </cdr:to>
    <cdr:sp macro="" textlink="'Analysis-Pivot'!$E$4">
      <cdr:nvSpPr>
        <cdr:cNvPr id="8" name="TextBox 7">
          <a:extLst xmlns:a="http://schemas.openxmlformats.org/drawingml/2006/main">
            <a:ext uri="{FF2B5EF4-FFF2-40B4-BE49-F238E27FC236}">
              <a16:creationId xmlns:a16="http://schemas.microsoft.com/office/drawing/2014/main" id="{573147F9-FA4F-2897-664E-A31AE54BB6DC}"/>
            </a:ext>
          </a:extLst>
        </cdr:cNvPr>
        <cdr:cNvSpPr txBox="1"/>
      </cdr:nvSpPr>
      <cdr:spPr>
        <a:xfrm xmlns:a="http://schemas.openxmlformats.org/drawingml/2006/main">
          <a:off x="6645585" y="2264546"/>
          <a:ext cx="1688866" cy="7620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322A62B-0175-7745-AB18-6E7BD71EE610}" type="TxLink">
            <a:rPr lang="en-US" sz="1600" b="1" i="0" u="none" strike="noStrike">
              <a:solidFill>
                <a:schemeClr val="bg1"/>
              </a:solidFill>
              <a:latin typeface="Arial Rounded MT Bold" panose="020F0704030504030204" pitchFamily="34" charset="77"/>
              <a:cs typeface="Calibri"/>
            </a:rPr>
            <a:t>53,45%</a:t>
          </a:fld>
          <a:endParaRPr lang="en-US" sz="1600" b="1">
            <a:solidFill>
              <a:schemeClr val="bg1"/>
            </a:solidFill>
            <a:latin typeface="Arial Rounded MT Bold" panose="020F0704030504030204" pitchFamily="34" charset="77"/>
          </a:endParaRPr>
        </a:p>
      </cdr:txBody>
    </cdr:sp>
  </cdr:relSizeAnchor>
  <cdr:relSizeAnchor xmlns:cdr="http://schemas.openxmlformats.org/drawingml/2006/chartDrawing">
    <cdr:from>
      <cdr:x>0.08612</cdr:x>
      <cdr:y>0.67868</cdr:y>
    </cdr:from>
    <cdr:to>
      <cdr:x>0.30655</cdr:x>
      <cdr:y>0.83274</cdr:y>
    </cdr:to>
    <cdr:sp macro="" textlink="'Analysis-Pivot'!$D$5">
      <cdr:nvSpPr>
        <cdr:cNvPr id="9" name="TextBox 8">
          <a:extLst xmlns:a="http://schemas.openxmlformats.org/drawingml/2006/main">
            <a:ext uri="{FF2B5EF4-FFF2-40B4-BE49-F238E27FC236}">
              <a16:creationId xmlns:a16="http://schemas.microsoft.com/office/drawing/2014/main" id="{FF5518ED-078C-609A-2845-231A5425F0B7}"/>
            </a:ext>
          </a:extLst>
        </cdr:cNvPr>
        <cdr:cNvSpPr txBox="1"/>
      </cdr:nvSpPr>
      <cdr:spPr>
        <a:xfrm xmlns:a="http://schemas.openxmlformats.org/drawingml/2006/main">
          <a:off x="734975" y="3936133"/>
          <a:ext cx="1881223" cy="8935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2FB8414-9DC9-C849-B60B-7CF1076093A2}" type="TxLink">
            <a:rPr lang="en-US" sz="2000" b="0" i="0" u="none" strike="noStrike">
              <a:solidFill>
                <a:schemeClr val="bg1"/>
              </a:solidFill>
              <a:latin typeface="Arial Rounded MT Bold" panose="020F0704030504030204" pitchFamily="34" charset="77"/>
              <a:cs typeface="Calibri"/>
            </a:rPr>
            <a:t>Distributor</a:t>
          </a:fld>
          <a:endParaRPr lang="en-US" sz="2000">
            <a:solidFill>
              <a:schemeClr val="bg1"/>
            </a:solidFill>
            <a:latin typeface="Arial Rounded MT Bold" panose="020F0704030504030204" pitchFamily="34" charset="77"/>
          </a:endParaRPr>
        </a:p>
      </cdr:txBody>
    </cdr:sp>
  </cdr:relSizeAnchor>
  <cdr:relSizeAnchor xmlns:cdr="http://schemas.openxmlformats.org/drawingml/2006/chartDrawing">
    <cdr:from>
      <cdr:x>0.1373</cdr:x>
      <cdr:y>0.77283</cdr:y>
    </cdr:from>
    <cdr:to>
      <cdr:x>0.25172</cdr:x>
      <cdr:y>0.84558</cdr:y>
    </cdr:to>
    <cdr:sp macro="" textlink="'Analysis-Pivot'!$E$5">
      <cdr:nvSpPr>
        <cdr:cNvPr id="10" name="TextBox 9">
          <a:extLst xmlns:a="http://schemas.openxmlformats.org/drawingml/2006/main">
            <a:ext uri="{FF2B5EF4-FFF2-40B4-BE49-F238E27FC236}">
              <a16:creationId xmlns:a16="http://schemas.microsoft.com/office/drawing/2014/main" id="{96D89D6E-8466-CC9D-9251-017AE07B8B54}"/>
            </a:ext>
          </a:extLst>
        </cdr:cNvPr>
        <cdr:cNvSpPr txBox="1"/>
      </cdr:nvSpPr>
      <cdr:spPr>
        <a:xfrm xmlns:a="http://schemas.openxmlformats.org/drawingml/2006/main">
          <a:off x="1219200" y="4586987"/>
          <a:ext cx="1016000" cy="431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F823430-22CE-0644-82E7-71D6CBE037B9}" type="TxLink">
            <a:rPr lang="en-US" sz="1600" b="0" i="0" u="none" strike="noStrike">
              <a:solidFill>
                <a:schemeClr val="bg1"/>
              </a:solidFill>
              <a:latin typeface="Arial Rounded MT Bold" panose="020F0704030504030204" pitchFamily="34" charset="77"/>
              <a:cs typeface="Calibri"/>
            </a:rPr>
            <a:t>31,95%</a:t>
          </a:fld>
          <a:endParaRPr lang="en-US" sz="1600">
            <a:solidFill>
              <a:schemeClr val="bg1"/>
            </a:solidFill>
            <a:latin typeface="Arial Rounded MT Bold" panose="020F0704030504030204" pitchFamily="34" charset="77"/>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09.504353703705" createdVersion="8" refreshedVersion="8" minRefreshableVersion="3" recordCount="7994" xr:uid="{BBA1CDD9-9252-0E44-8F01-35F51BA26DA0}">
  <cacheSource type="worksheet">
    <worksheetSource name="Sales_Data17"/>
  </cacheSource>
  <cacheFields count="20">
    <cacheField name="OrderNumber" numFmtId="0">
      <sharedItems/>
    </cacheField>
    <cacheField name="OrderDate" numFmtId="14">
      <sharedItems containsSemiMixedTypes="0" containsNonDate="0" containsDate="1" containsString="0" minDate="2012-01-01T00:00:00" maxDate="2017-01-01T00:00:00"/>
    </cacheField>
    <cacheField name="CUSTOMER NAME" numFmtId="14">
      <sharedItems count="20">
        <s v="Rochester Ltd"/>
        <s v="Apollo Ltd"/>
        <s v="Medline "/>
        <s v="PEDIFIX, Corp"/>
        <s v="New Ltd"/>
        <s v="3LAB, Ltd"/>
        <s v="Avon Corp"/>
        <s v="Pure Group"/>
        <s v="Ei "/>
        <s v="Eminence Corp"/>
        <s v="Medsep Group"/>
        <s v="Pacific Ltd"/>
        <s v="WakeFern "/>
        <s v="Qualitest "/>
        <s v="21st Ltd"/>
        <s v="Ole Group"/>
        <s v="Procter Corp"/>
        <s v="Linde "/>
        <s v="Elorac, Corp"/>
        <s v="ETUDE Ltd"/>
      </sharedItems>
    </cacheField>
    <cacheField name="Customer Name Index" numFmtId="0">
      <sharedItems containsSemiMixedTypes="0" containsString="0" containsNumber="1" containsInteger="1" minValue="1" maxValue="20"/>
    </cacheField>
    <cacheField name="Channel" numFmtId="0">
      <sharedItems count="3">
        <s v="Distributor"/>
        <s v="Wholesale"/>
        <s v="Export"/>
      </sharedItems>
    </cacheField>
    <cacheField name="Currency Code" numFmtId="0">
      <sharedItems/>
    </cacheField>
    <cacheField name="Warehouse Code" numFmtId="0">
      <sharedItems count="4">
        <s v="NXH382"/>
        <s v="GUT930"/>
        <s v="AXW291"/>
        <s v="FLR025"/>
      </sharedItems>
    </cacheField>
    <cacheField name="REGION" numFmtId="0">
      <sharedItems count="4">
        <s v="Queensland"/>
        <s v="New South Wales"/>
        <s v="Victoria"/>
        <s v="South Australia"/>
      </sharedItems>
    </cacheField>
    <cacheField name="CITY " numFmtId="0">
      <sharedItems count="58">
        <s v="Rockhampton"/>
        <s v="Gold Coast"/>
        <s v="Ipswich"/>
        <s v="Nowra"/>
        <s v="Orange"/>
        <s v="Townsville"/>
        <s v="Sydney"/>
        <s v="Benalla"/>
        <s v="Sunshine Coast"/>
        <s v="Armidale"/>
        <s v="Wyong"/>
        <s v="Geelong"/>
        <s v="Adelaide"/>
        <s v="Tweed Heads"/>
        <s v="Wangaratta"/>
        <s v="Bathurst"/>
        <s v="Logan City"/>
        <s v="Cairns"/>
        <s v="Maryborough"/>
        <s v="Mount Isa"/>
        <s v="Newcastle"/>
        <s v="Ballarat"/>
        <s v="Wodonga"/>
        <s v="Mildura"/>
        <s v="Lismore"/>
        <s v="Warrnambool"/>
        <s v="Maitland"/>
        <s v="Coffs Harbour"/>
        <s v="Redcliffe"/>
        <s v="Cessnock"/>
        <s v="Melbourne"/>
        <s v="Wagga Wagga"/>
        <s v="Wollongong"/>
        <s v="Goulburn"/>
        <s v="Port Macquarie"/>
        <s v="Lake Macquarie"/>
        <s v="Grafton"/>
        <s v="Broken Hill"/>
        <s v="Bundaberg"/>
        <s v="Shepparton"/>
        <s v="Hervey Bay"/>
        <s v="Albury"/>
        <s v="Gympie"/>
        <s v="Gladstone"/>
        <s v="Tamworth"/>
        <s v="Charters Towers"/>
        <s v="Swan Hill"/>
        <s v="Toowoomba"/>
        <s v="Queanbeyan"/>
        <s v="Dubbo"/>
        <s v="Nambour"/>
        <s v="Griffith"/>
        <s v="Gosford"/>
        <s v="Brisbane"/>
        <s v="Mackay"/>
        <s v="Bendigo"/>
        <s v="Latrobe City"/>
        <s v="Thuringowa"/>
      </sharedItems>
    </cacheField>
    <cacheField name="Delivery Region Index" numFmtId="0">
      <sharedItems containsSemiMixedTypes="0" containsString="0" containsNumber="1" containsInteger="1" minValue="1" maxValue="58"/>
    </cacheField>
    <cacheField name="Product Description Index" numFmtId="0">
      <sharedItems containsSemiMixedTypes="0" containsString="0" containsNumber="1" containsInteger="1" minValue="1" maxValue="8"/>
    </cacheField>
    <cacheField name="PRODUCT NAME" numFmtId="0">
      <sharedItems count="8">
        <s v="Socks"/>
        <s v="Hats"/>
        <s v="Sunglasses"/>
        <s v="Dress Shirts"/>
        <s v="Shirts"/>
        <s v="Jeans"/>
        <s v="Shoes"/>
        <s v="Pants"/>
      </sharedItems>
    </cacheField>
    <cacheField name="Order Quantity" numFmtId="0">
      <sharedItems containsSemiMixedTypes="0" containsString="0" containsNumber="1" containsInteger="1" minValue="1" maxValue="9"/>
    </cacheField>
    <cacheField name="Unit Price" numFmtId="165">
      <sharedItems containsSemiMixedTypes="0" containsString="0" containsNumber="1" minValue="18.611111111111111" maxValue="729.55555555555554"/>
    </cacheField>
    <cacheField name="Line Total" numFmtId="165">
      <sharedItems containsSemiMixedTypes="0" containsString="0" containsNumber="1" minValue="18.611111111111111" maxValue="6552.6"/>
    </cacheField>
    <cacheField name="Total Unit Cost" numFmtId="165">
      <sharedItems containsSemiMixedTypes="0" containsString="0" containsNumber="1" minValue="7.6305555555555555" maxValue="610.95066666666673"/>
    </cacheField>
    <cacheField name="PROFIT" numFmtId="165">
      <sharedItems containsSemiMixedTypes="0" containsString="0" containsNumber="1" minValue="3.5361111111111097" maxValue="3557.7000000000003"/>
    </cacheField>
    <cacheField name="MONTH" numFmtId="4">
      <sharedItems count="12">
        <s v="Jan"/>
        <s v="Feb"/>
        <s v="Mar"/>
        <s v="Apr"/>
        <s v="May"/>
        <s v="Jun"/>
        <s v="Jul"/>
        <s v="Aug"/>
        <s v="Sep"/>
        <s v="Oct"/>
        <s v="Nov"/>
        <s v="Dec"/>
      </sharedItems>
    </cacheField>
    <cacheField name="YEAR" numFmtId="4">
      <sharedItems count="6">
        <s v="2012"/>
        <s v="2013"/>
        <s v="2014"/>
        <s v="2015"/>
        <s v="2016"/>
        <s v="2017" u="1"/>
      </sharedItems>
    </cacheField>
    <cacheField name="%profit" numFmtId="0" formula="PROFIT/'Line Total'" databaseField="0"/>
  </cacheFields>
  <extLst>
    <ext xmlns:x14="http://schemas.microsoft.com/office/spreadsheetml/2009/9/main" uri="{725AE2AE-9491-48be-B2B4-4EB974FC3084}">
      <x14:pivotCacheDefinition pivotCacheId="70301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4">
  <r>
    <s v="SO - 000101"/>
    <d v="2012-01-01T00:00:00"/>
    <x v="0"/>
    <n v="15"/>
    <x v="0"/>
    <s v="AUD"/>
    <x v="0"/>
    <x v="0"/>
    <x v="0"/>
    <n v="41"/>
    <n v="6"/>
    <x v="0"/>
    <n v="3"/>
    <n v="218.12222222222223"/>
    <n v="654.36666666666667"/>
    <n v="111.24233333333333"/>
    <n v="320.6396666666667"/>
    <x v="0"/>
    <x v="0"/>
  </r>
  <r>
    <s v="SO - 000102"/>
    <d v="2012-01-02T00:00:00"/>
    <x v="1"/>
    <n v="11"/>
    <x v="1"/>
    <s v="AUD"/>
    <x v="1"/>
    <x v="0"/>
    <x v="1"/>
    <n v="31"/>
    <n v="5"/>
    <x v="1"/>
    <n v="8"/>
    <n v="437.73333333333335"/>
    <n v="3501.8666666666668"/>
    <n v="372.07333333333332"/>
    <n v="525.2800000000002"/>
    <x v="0"/>
    <x v="0"/>
  </r>
  <r>
    <s v="SO - 000103"/>
    <d v="2012-01-02T00:00:00"/>
    <x v="2"/>
    <n v="12"/>
    <x v="2"/>
    <s v="AUD"/>
    <x v="1"/>
    <x v="0"/>
    <x v="2"/>
    <n v="34"/>
    <n v="5"/>
    <x v="1"/>
    <n v="4"/>
    <n v="197.27777777777777"/>
    <n v="789.11111111111109"/>
    <n v="86.802222222222227"/>
    <n v="441.90222222222218"/>
    <x v="0"/>
    <x v="0"/>
  </r>
  <r>
    <s v="SO - 000104"/>
    <d v="2012-01-02T00:00:00"/>
    <x v="3"/>
    <n v="6"/>
    <x v="2"/>
    <s v="AUD"/>
    <x v="2"/>
    <x v="1"/>
    <x v="3"/>
    <n v="17"/>
    <n v="3"/>
    <x v="2"/>
    <n v="2"/>
    <n v="258.32222222222225"/>
    <n v="516.6444444444445"/>
    <n v="162.74300000000002"/>
    <n v="191.15844444444446"/>
    <x v="0"/>
    <x v="0"/>
  </r>
  <r>
    <s v="SO - 000105"/>
    <d v="2012-01-02T00:00:00"/>
    <x v="4"/>
    <n v="7"/>
    <x v="1"/>
    <s v="AUD"/>
    <x v="2"/>
    <x v="1"/>
    <x v="4"/>
    <n v="18"/>
    <n v="3"/>
    <x v="2"/>
    <n v="3"/>
    <n v="202.48888888888891"/>
    <n v="607.4666666666667"/>
    <n v="164.01600000000002"/>
    <n v="115.41866666666664"/>
    <x v="0"/>
    <x v="0"/>
  </r>
  <r>
    <s v="SO - 000106"/>
    <d v="2012-01-02T00:00:00"/>
    <x v="5"/>
    <n v="16"/>
    <x v="1"/>
    <s v="AUD"/>
    <x v="0"/>
    <x v="0"/>
    <x v="5"/>
    <n v="45"/>
    <n v="7"/>
    <x v="3"/>
    <n v="3"/>
    <n v="115.38888888888889"/>
    <n v="346.16666666666663"/>
    <n v="49.617222222222225"/>
    <n v="197.31499999999994"/>
    <x v="0"/>
    <x v="0"/>
  </r>
  <r>
    <s v="SO - 000107"/>
    <d v="2012-01-03T00:00:00"/>
    <x v="6"/>
    <n v="1"/>
    <x v="0"/>
    <s v="AUD"/>
    <x v="2"/>
    <x v="1"/>
    <x v="6"/>
    <n v="1"/>
    <n v="1"/>
    <x v="4"/>
    <n v="2"/>
    <n v="132.51111111111112"/>
    <n v="265.02222222222224"/>
    <n v="59.63000000000001"/>
    <n v="145.76222222222222"/>
    <x v="0"/>
    <x v="0"/>
  </r>
  <r>
    <s v="SO - 000108"/>
    <d v="2012-01-03T00:00:00"/>
    <x v="5"/>
    <n v="16"/>
    <x v="0"/>
    <s v="AUD"/>
    <x v="0"/>
    <x v="0"/>
    <x v="5"/>
    <n v="45"/>
    <n v="7"/>
    <x v="3"/>
    <n v="3"/>
    <n v="201.74444444444444"/>
    <n v="605.23333333333335"/>
    <n v="169.46533333333332"/>
    <n v="96.83733333333339"/>
    <x v="0"/>
    <x v="0"/>
  </r>
  <r>
    <s v="SO - 000109"/>
    <d v="2012-01-03T00:00:00"/>
    <x v="7"/>
    <n v="17"/>
    <x v="1"/>
    <s v="AUD"/>
    <x v="0"/>
    <x v="2"/>
    <x v="7"/>
    <n v="48"/>
    <n v="7"/>
    <x v="3"/>
    <n v="3"/>
    <n v="431.03333333333336"/>
    <n v="1293.1000000000001"/>
    <n v="245.68899999999999"/>
    <n v="556.03300000000013"/>
    <x v="0"/>
    <x v="0"/>
  </r>
  <r>
    <s v="SO - 000110"/>
    <d v="2012-01-03T00:00:00"/>
    <x v="0"/>
    <n v="15"/>
    <x v="1"/>
    <s v="AUD"/>
    <x v="0"/>
    <x v="0"/>
    <x v="8"/>
    <n v="42"/>
    <n v="6"/>
    <x v="0"/>
    <n v="2"/>
    <n v="217.37777777777779"/>
    <n v="434.75555555555559"/>
    <n v="134.77422222222222"/>
    <n v="165.20711111111115"/>
    <x v="0"/>
    <x v="0"/>
  </r>
  <r>
    <s v="SO - 000111"/>
    <d v="2012-01-03T00:00:00"/>
    <x v="6"/>
    <n v="1"/>
    <x v="2"/>
    <s v="AUD"/>
    <x v="2"/>
    <x v="1"/>
    <x v="9"/>
    <n v="3"/>
    <n v="1"/>
    <x v="4"/>
    <n v="5"/>
    <n v="22.333333333333332"/>
    <n v="111.66666666666666"/>
    <n v="13.846666666666668"/>
    <n v="42.433333333333323"/>
    <x v="0"/>
    <x v="0"/>
  </r>
  <r>
    <s v="SO - 000112"/>
    <d v="2012-01-04T00:00:00"/>
    <x v="8"/>
    <n v="9"/>
    <x v="0"/>
    <s v="AUD"/>
    <x v="2"/>
    <x v="1"/>
    <x v="10"/>
    <n v="25"/>
    <n v="4"/>
    <x v="5"/>
    <n v="9"/>
    <n v="697.54444444444448"/>
    <n v="6277.9000000000005"/>
    <n v="306.91955555555558"/>
    <n v="3515.6240000000003"/>
    <x v="0"/>
    <x v="0"/>
  </r>
  <r>
    <s v="SO - 000113"/>
    <d v="2012-01-04T00:00:00"/>
    <x v="9"/>
    <n v="18"/>
    <x v="2"/>
    <s v="AUD"/>
    <x v="0"/>
    <x v="2"/>
    <x v="11"/>
    <n v="51"/>
    <n v="7"/>
    <x v="3"/>
    <n v="1"/>
    <n v="116.87777777777779"/>
    <n v="116.87777777777779"/>
    <n v="71.295444444444442"/>
    <n v="45.582333333333352"/>
    <x v="0"/>
    <x v="0"/>
  </r>
  <r>
    <s v="SO - 000114"/>
    <d v="2012-01-04T00:00:00"/>
    <x v="5"/>
    <n v="16"/>
    <x v="2"/>
    <s v="AUD"/>
    <x v="0"/>
    <x v="3"/>
    <x v="12"/>
    <n v="46"/>
    <n v="7"/>
    <x v="3"/>
    <n v="3"/>
    <n v="28.288888888888888"/>
    <n v="84.86666666666666"/>
    <n v="24.045555555555556"/>
    <n v="12.72999999999999"/>
    <x v="0"/>
    <x v="0"/>
  </r>
  <r>
    <s v="SO - 000115"/>
    <d v="2012-01-04T00:00:00"/>
    <x v="10"/>
    <n v="8"/>
    <x v="0"/>
    <s v="AUD"/>
    <x v="2"/>
    <x v="1"/>
    <x v="13"/>
    <n v="22"/>
    <n v="3"/>
    <x v="2"/>
    <n v="8"/>
    <n v="436.98888888888888"/>
    <n v="3495.911111111111"/>
    <n v="349.5911111111111"/>
    <n v="699.18222222222221"/>
    <x v="0"/>
    <x v="0"/>
  </r>
  <r>
    <s v="SO - 000116"/>
    <d v="2012-01-04T00:00:00"/>
    <x v="11"/>
    <n v="20"/>
    <x v="1"/>
    <s v="AUD"/>
    <x v="3"/>
    <x v="2"/>
    <x v="14"/>
    <n v="56"/>
    <n v="8"/>
    <x v="6"/>
    <n v="2"/>
    <n v="123.57777777777778"/>
    <n v="247.15555555555557"/>
    <n v="77.853999999999999"/>
    <n v="91.447555555555567"/>
    <x v="0"/>
    <x v="0"/>
  </r>
  <r>
    <s v="SO - 000117"/>
    <d v="2012-01-04T00:00:00"/>
    <x v="9"/>
    <n v="18"/>
    <x v="1"/>
    <s v="AUD"/>
    <x v="0"/>
    <x v="2"/>
    <x v="11"/>
    <n v="51"/>
    <n v="7"/>
    <x v="3"/>
    <n v="6"/>
    <n v="137.72222222222223"/>
    <n v="826.33333333333337"/>
    <n v="100.53722222222221"/>
    <n v="223.11000000000013"/>
    <x v="0"/>
    <x v="0"/>
  </r>
  <r>
    <s v="SO - 000118"/>
    <d v="2012-01-04T00:00:00"/>
    <x v="12"/>
    <n v="2"/>
    <x v="2"/>
    <s v="AUD"/>
    <x v="2"/>
    <x v="1"/>
    <x v="15"/>
    <n v="4"/>
    <n v="1"/>
    <x v="4"/>
    <n v="3"/>
    <n v="109.43333333333334"/>
    <n v="328.3"/>
    <n v="43.773333333333341"/>
    <n v="196.98"/>
    <x v="0"/>
    <x v="0"/>
  </r>
  <r>
    <s v="SO - 000119"/>
    <d v="2012-01-04T00:00:00"/>
    <x v="13"/>
    <n v="19"/>
    <x v="0"/>
    <s v="AUD"/>
    <x v="3"/>
    <x v="2"/>
    <x v="14"/>
    <n v="56"/>
    <n v="8"/>
    <x v="6"/>
    <n v="3"/>
    <n v="620.12222222222226"/>
    <n v="1860.3666666666668"/>
    <n v="458.89044444444448"/>
    <n v="483.69533333333334"/>
    <x v="0"/>
    <x v="0"/>
  </r>
  <r>
    <s v="SO - 000120"/>
    <d v="2012-01-05T00:00:00"/>
    <x v="10"/>
    <n v="8"/>
    <x v="1"/>
    <s v="AUD"/>
    <x v="2"/>
    <x v="1"/>
    <x v="13"/>
    <n v="22"/>
    <n v="3"/>
    <x v="2"/>
    <n v="7"/>
    <n v="343.93333333333334"/>
    <n v="2407.5333333333333"/>
    <n v="199.48133333333331"/>
    <n v="1011.1640000000002"/>
    <x v="0"/>
    <x v="0"/>
  </r>
  <r>
    <s v="SO - 000121"/>
    <d v="2012-01-05T00:00:00"/>
    <x v="1"/>
    <n v="11"/>
    <x v="2"/>
    <s v="AUD"/>
    <x v="1"/>
    <x v="0"/>
    <x v="1"/>
    <n v="31"/>
    <n v="5"/>
    <x v="1"/>
    <n v="3"/>
    <n v="253.11111111111111"/>
    <n v="759.33333333333337"/>
    <n v="194.89555555555555"/>
    <n v="174.64666666666676"/>
    <x v="0"/>
    <x v="0"/>
  </r>
  <r>
    <s v="SO - 000122"/>
    <d v="2012-01-05T00:00:00"/>
    <x v="5"/>
    <n v="16"/>
    <x v="2"/>
    <s v="AUD"/>
    <x v="0"/>
    <x v="0"/>
    <x v="5"/>
    <n v="45"/>
    <n v="7"/>
    <x v="3"/>
    <n v="3"/>
    <n v="110.17777777777778"/>
    <n v="330.5333333333333"/>
    <n v="72.717333333333329"/>
    <n v="112.38133333333332"/>
    <x v="0"/>
    <x v="0"/>
  </r>
  <r>
    <s v="SO - 000123"/>
    <d v="2012-01-06T00:00:00"/>
    <x v="12"/>
    <n v="2"/>
    <x v="0"/>
    <s v="AUD"/>
    <x v="2"/>
    <x v="1"/>
    <x v="15"/>
    <n v="4"/>
    <n v="1"/>
    <x v="4"/>
    <n v="4"/>
    <n v="442.20000000000005"/>
    <n v="1768.8000000000002"/>
    <n v="340.49400000000003"/>
    <n v="406.82400000000007"/>
    <x v="0"/>
    <x v="0"/>
  </r>
  <r>
    <s v="SO - 000124"/>
    <d v="2012-01-06T00:00:00"/>
    <x v="2"/>
    <n v="12"/>
    <x v="1"/>
    <s v="AUD"/>
    <x v="1"/>
    <x v="0"/>
    <x v="16"/>
    <n v="35"/>
    <n v="5"/>
    <x v="1"/>
    <n v="6"/>
    <n v="218.86666666666667"/>
    <n v="1313.2"/>
    <n v="96.301333333333332"/>
    <n v="735.39200000000005"/>
    <x v="0"/>
    <x v="0"/>
  </r>
  <r>
    <s v="SO - 000125"/>
    <d v="2012-01-06T00:00:00"/>
    <x v="14"/>
    <n v="10"/>
    <x v="1"/>
    <s v="AUD"/>
    <x v="1"/>
    <x v="0"/>
    <x v="17"/>
    <n v="28"/>
    <n v="4"/>
    <x v="5"/>
    <n v="6"/>
    <n v="29.777777777777779"/>
    <n v="178.66666666666669"/>
    <n v="14.591111111111111"/>
    <n v="91.120000000000019"/>
    <x v="0"/>
    <x v="0"/>
  </r>
  <r>
    <s v="SO - 000126"/>
    <d v="2012-01-06T00:00:00"/>
    <x v="3"/>
    <n v="6"/>
    <x v="1"/>
    <s v="AUD"/>
    <x v="2"/>
    <x v="1"/>
    <x v="4"/>
    <n v="18"/>
    <n v="3"/>
    <x v="2"/>
    <n v="9"/>
    <n v="19.355555555555558"/>
    <n v="174.20000000000002"/>
    <n v="10.645555555555557"/>
    <n v="78.39"/>
    <x v="0"/>
    <x v="0"/>
  </r>
  <r>
    <s v="SO - 000127"/>
    <d v="2012-01-06T00:00:00"/>
    <x v="15"/>
    <n v="13"/>
    <x v="0"/>
    <s v="AUD"/>
    <x v="1"/>
    <x v="0"/>
    <x v="18"/>
    <n v="37"/>
    <n v="5"/>
    <x v="1"/>
    <n v="7"/>
    <n v="332.02222222222224"/>
    <n v="2324.1555555555556"/>
    <n v="278.89866666666671"/>
    <n v="371.86488888888857"/>
    <x v="0"/>
    <x v="0"/>
  </r>
  <r>
    <s v="SO - 000128"/>
    <d v="2012-01-07T00:00:00"/>
    <x v="15"/>
    <n v="13"/>
    <x v="1"/>
    <s v="AUD"/>
    <x v="1"/>
    <x v="0"/>
    <x v="19"/>
    <n v="38"/>
    <n v="6"/>
    <x v="0"/>
    <n v="3"/>
    <n v="444.43333333333334"/>
    <n v="1333.3"/>
    <n v="297.77033333333338"/>
    <n v="439.98899999999981"/>
    <x v="0"/>
    <x v="0"/>
  </r>
  <r>
    <s v="SO - 000129"/>
    <d v="2012-01-07T00:00:00"/>
    <x v="3"/>
    <n v="6"/>
    <x v="0"/>
    <s v="AUD"/>
    <x v="2"/>
    <x v="1"/>
    <x v="20"/>
    <n v="16"/>
    <n v="3"/>
    <x v="2"/>
    <n v="4"/>
    <n v="664.04444444444448"/>
    <n v="2656.1777777777779"/>
    <n v="272.25822222222223"/>
    <n v="1567.144888888889"/>
    <x v="0"/>
    <x v="0"/>
  </r>
  <r>
    <s v="SO - 000130"/>
    <d v="2012-01-08T00:00:00"/>
    <x v="3"/>
    <n v="6"/>
    <x v="1"/>
    <s v="AUD"/>
    <x v="2"/>
    <x v="1"/>
    <x v="3"/>
    <n v="17"/>
    <n v="3"/>
    <x v="2"/>
    <n v="2"/>
    <n v="322.34444444444443"/>
    <n v="644.68888888888887"/>
    <n v="264.32244444444439"/>
    <n v="116.0440000000001"/>
    <x v="0"/>
    <x v="0"/>
  </r>
  <r>
    <s v="SO - 000131"/>
    <d v="2012-01-08T00:00:00"/>
    <x v="7"/>
    <n v="17"/>
    <x v="0"/>
    <s v="AUD"/>
    <x v="0"/>
    <x v="2"/>
    <x v="21"/>
    <n v="49"/>
    <n v="7"/>
    <x v="3"/>
    <n v="3"/>
    <n v="675.21111111111122"/>
    <n v="2025.6333333333337"/>
    <n v="303.84500000000003"/>
    <n v="1114.0983333333336"/>
    <x v="0"/>
    <x v="0"/>
  </r>
  <r>
    <s v="SO - 000132"/>
    <d v="2012-01-08T00:00:00"/>
    <x v="7"/>
    <n v="17"/>
    <x v="0"/>
    <s v="AUD"/>
    <x v="0"/>
    <x v="2"/>
    <x v="7"/>
    <n v="48"/>
    <n v="7"/>
    <x v="3"/>
    <n v="3"/>
    <n v="637.24444444444441"/>
    <n v="1911.7333333333331"/>
    <n v="465.18844444444443"/>
    <n v="516.16799999999989"/>
    <x v="0"/>
    <x v="0"/>
  </r>
  <r>
    <s v="SO - 000133"/>
    <d v="2012-01-08T00:00:00"/>
    <x v="2"/>
    <n v="12"/>
    <x v="2"/>
    <s v="AUD"/>
    <x v="1"/>
    <x v="0"/>
    <x v="16"/>
    <n v="35"/>
    <n v="5"/>
    <x v="1"/>
    <n v="8"/>
    <n v="435.5"/>
    <n v="3484"/>
    <n v="230.815"/>
    <n v="1637.48"/>
    <x v="0"/>
    <x v="0"/>
  </r>
  <r>
    <s v="SO - 000134"/>
    <d v="2012-01-08T00:00:00"/>
    <x v="11"/>
    <n v="20"/>
    <x v="0"/>
    <s v="AUD"/>
    <x v="3"/>
    <x v="2"/>
    <x v="22"/>
    <n v="58"/>
    <n v="8"/>
    <x v="6"/>
    <n v="8"/>
    <n v="675.95555555555563"/>
    <n v="5407.6444444444451"/>
    <n v="425.85200000000003"/>
    <n v="2000.8284444444448"/>
    <x v="0"/>
    <x v="0"/>
  </r>
  <r>
    <s v="SO - 000135"/>
    <d v="2012-01-09T00:00:00"/>
    <x v="13"/>
    <n v="19"/>
    <x v="1"/>
    <s v="AUD"/>
    <x v="3"/>
    <x v="2"/>
    <x v="23"/>
    <n v="53"/>
    <n v="8"/>
    <x v="6"/>
    <n v="4"/>
    <n v="285.12222222222221"/>
    <n v="1140.4888888888888"/>
    <n v="182.47822222222223"/>
    <n v="410.57599999999991"/>
    <x v="0"/>
    <x v="0"/>
  </r>
  <r>
    <s v="SO - 000136"/>
    <d v="2012-01-09T00:00:00"/>
    <x v="16"/>
    <n v="5"/>
    <x v="1"/>
    <s v="AUD"/>
    <x v="2"/>
    <x v="1"/>
    <x v="24"/>
    <n v="14"/>
    <n v="2"/>
    <x v="7"/>
    <n v="5"/>
    <n v="253.11111111111111"/>
    <n v="1265.5555555555557"/>
    <n v="121.49333333333334"/>
    <n v="658.08888888888896"/>
    <x v="0"/>
    <x v="0"/>
  </r>
  <r>
    <s v="SO - 000137"/>
    <d v="2012-01-09T00:00:00"/>
    <x v="17"/>
    <n v="14"/>
    <x v="1"/>
    <s v="AUD"/>
    <x v="1"/>
    <x v="0"/>
    <x v="0"/>
    <n v="41"/>
    <n v="6"/>
    <x v="0"/>
    <n v="8"/>
    <n v="29.033333333333335"/>
    <n v="232.26666666666668"/>
    <n v="13.355333333333334"/>
    <n v="125.42400000000001"/>
    <x v="0"/>
    <x v="0"/>
  </r>
  <r>
    <s v="SO - 000138"/>
    <d v="2012-01-09T00:00:00"/>
    <x v="11"/>
    <n v="20"/>
    <x v="1"/>
    <s v="AUD"/>
    <x v="3"/>
    <x v="2"/>
    <x v="25"/>
    <n v="57"/>
    <n v="8"/>
    <x v="6"/>
    <n v="6"/>
    <n v="110.92222222222223"/>
    <n v="665.53333333333342"/>
    <n v="77.645555555555561"/>
    <n v="199.66000000000008"/>
    <x v="0"/>
    <x v="0"/>
  </r>
  <r>
    <s v="SO - 000139"/>
    <d v="2012-01-10T00:00:00"/>
    <x v="16"/>
    <n v="5"/>
    <x v="1"/>
    <s v="AUD"/>
    <x v="2"/>
    <x v="1"/>
    <x v="26"/>
    <n v="15"/>
    <n v="2"/>
    <x v="7"/>
    <n v="6"/>
    <n v="388.6"/>
    <n v="2331.6000000000004"/>
    <n v="217.61600000000004"/>
    <n v="1025.904"/>
    <x v="0"/>
    <x v="0"/>
  </r>
  <r>
    <s v="SO - 000140"/>
    <d v="2012-01-10T00:00:00"/>
    <x v="1"/>
    <n v="11"/>
    <x v="1"/>
    <s v="AUD"/>
    <x v="1"/>
    <x v="0"/>
    <x v="1"/>
    <n v="31"/>
    <n v="5"/>
    <x v="1"/>
    <n v="8"/>
    <n v="125.8111111111111"/>
    <n v="1006.4888888888888"/>
    <n v="54.098777777777769"/>
    <n v="573.69866666666667"/>
    <x v="0"/>
    <x v="0"/>
  </r>
  <r>
    <s v="SO - 000141"/>
    <d v="2012-01-10T00:00:00"/>
    <x v="18"/>
    <n v="3"/>
    <x v="1"/>
    <s v="AUD"/>
    <x v="2"/>
    <x v="1"/>
    <x v="27"/>
    <n v="7"/>
    <n v="1"/>
    <x v="4"/>
    <n v="8"/>
    <n v="267.25555555555559"/>
    <n v="2138.0444444444447"/>
    <n v="176.38866666666669"/>
    <n v="726.93511111111115"/>
    <x v="0"/>
    <x v="0"/>
  </r>
  <r>
    <s v="SO - 000142"/>
    <d v="2012-01-10T00:00:00"/>
    <x v="11"/>
    <n v="20"/>
    <x v="0"/>
    <s v="AUD"/>
    <x v="3"/>
    <x v="2"/>
    <x v="22"/>
    <n v="58"/>
    <n v="8"/>
    <x v="6"/>
    <n v="2"/>
    <n v="633.52222222222224"/>
    <n v="1267.0444444444445"/>
    <n v="361.1076666666666"/>
    <n v="544.82911111111127"/>
    <x v="0"/>
    <x v="0"/>
  </r>
  <r>
    <s v="SO - 000143"/>
    <d v="2012-01-11T00:00:00"/>
    <x v="17"/>
    <n v="14"/>
    <x v="0"/>
    <s v="AUD"/>
    <x v="1"/>
    <x v="0"/>
    <x v="28"/>
    <n v="40"/>
    <n v="6"/>
    <x v="0"/>
    <n v="6"/>
    <n v="272.4666666666667"/>
    <n v="1634.8000000000002"/>
    <n v="160.75533333333334"/>
    <n v="670.26800000000014"/>
    <x v="0"/>
    <x v="0"/>
  </r>
  <r>
    <s v="SO - 000144"/>
    <d v="2012-01-11T00:00:00"/>
    <x v="6"/>
    <n v="1"/>
    <x v="1"/>
    <s v="AUD"/>
    <x v="2"/>
    <x v="1"/>
    <x v="6"/>
    <n v="1"/>
    <n v="1"/>
    <x v="4"/>
    <n v="6"/>
    <n v="343.93333333333334"/>
    <n v="2063.6"/>
    <n v="223.5566666666667"/>
    <n v="722.25999999999976"/>
    <x v="0"/>
    <x v="0"/>
  </r>
  <r>
    <s v="SO - 000145"/>
    <d v="2012-01-11T00:00:00"/>
    <x v="2"/>
    <n v="12"/>
    <x v="2"/>
    <s v="AUD"/>
    <x v="1"/>
    <x v="0"/>
    <x v="2"/>
    <n v="34"/>
    <n v="5"/>
    <x v="1"/>
    <n v="8"/>
    <n v="429.54444444444448"/>
    <n v="3436.3555555555558"/>
    <n v="240.54488888888895"/>
    <n v="1511.9964444444443"/>
    <x v="0"/>
    <x v="0"/>
  </r>
  <r>
    <s v="SO - 000146"/>
    <d v="2012-01-11T00:00:00"/>
    <x v="18"/>
    <n v="3"/>
    <x v="0"/>
    <s v="AUD"/>
    <x v="2"/>
    <x v="1"/>
    <x v="29"/>
    <n v="6"/>
    <n v="1"/>
    <x v="4"/>
    <n v="9"/>
    <n v="256.0888888888889"/>
    <n v="2304.8000000000002"/>
    <n v="153.65333333333334"/>
    <n v="921.92000000000007"/>
    <x v="0"/>
    <x v="0"/>
  </r>
  <r>
    <s v="SO - 000147"/>
    <d v="2012-01-12T00:00:00"/>
    <x v="18"/>
    <n v="3"/>
    <x v="0"/>
    <s v="AUD"/>
    <x v="2"/>
    <x v="1"/>
    <x v="29"/>
    <n v="6"/>
    <n v="1"/>
    <x v="4"/>
    <n v="8"/>
    <n v="355.1"/>
    <n v="2840.8"/>
    <n v="163.346"/>
    <n v="1534.0320000000002"/>
    <x v="0"/>
    <x v="0"/>
  </r>
  <r>
    <s v="SO - 000148"/>
    <d v="2012-01-12T00:00:00"/>
    <x v="5"/>
    <n v="16"/>
    <x v="1"/>
    <s v="AUD"/>
    <x v="0"/>
    <x v="2"/>
    <x v="30"/>
    <n v="47"/>
    <n v="7"/>
    <x v="3"/>
    <n v="6"/>
    <n v="716.90000000000009"/>
    <n v="4301.4000000000005"/>
    <n v="573.52"/>
    <n v="860.28000000000065"/>
    <x v="0"/>
    <x v="0"/>
  </r>
  <r>
    <s v="SO - 000149"/>
    <d v="2012-01-12T00:00:00"/>
    <x v="3"/>
    <n v="6"/>
    <x v="2"/>
    <s v="AUD"/>
    <x v="2"/>
    <x v="1"/>
    <x v="3"/>
    <n v="17"/>
    <n v="3"/>
    <x v="2"/>
    <n v="4"/>
    <n v="222.58888888888887"/>
    <n v="890.3555555555555"/>
    <n v="102.3908888888889"/>
    <n v="480.79199999999992"/>
    <x v="0"/>
    <x v="0"/>
  </r>
  <r>
    <s v="SO - 000150"/>
    <d v="2012-01-12T00:00:00"/>
    <x v="6"/>
    <n v="1"/>
    <x v="1"/>
    <s v="AUD"/>
    <x v="2"/>
    <x v="1"/>
    <x v="9"/>
    <n v="3"/>
    <n v="1"/>
    <x v="4"/>
    <n v="5"/>
    <n v="404.23333333333335"/>
    <n v="2021.1666666666667"/>
    <n v="161.69333333333333"/>
    <n v="1212.7"/>
    <x v="0"/>
    <x v="0"/>
  </r>
  <r>
    <s v="SO - 000151"/>
    <d v="2012-01-12T00:00:00"/>
    <x v="3"/>
    <n v="6"/>
    <x v="2"/>
    <s v="AUD"/>
    <x v="2"/>
    <x v="1"/>
    <x v="4"/>
    <n v="18"/>
    <n v="3"/>
    <x v="2"/>
    <n v="4"/>
    <n v="253.11111111111111"/>
    <n v="1012.4444444444445"/>
    <n v="202.48888888888891"/>
    <n v="202.48888888888882"/>
    <x v="0"/>
    <x v="0"/>
  </r>
  <r>
    <s v="SO - 000152"/>
    <d v="2012-01-13T00:00:00"/>
    <x v="10"/>
    <n v="8"/>
    <x v="0"/>
    <s v="AUD"/>
    <x v="2"/>
    <x v="1"/>
    <x v="31"/>
    <n v="23"/>
    <n v="4"/>
    <x v="5"/>
    <n v="1"/>
    <n v="102.73333333333333"/>
    <n v="102.73333333333333"/>
    <n v="64.722000000000008"/>
    <n v="38.011333333333326"/>
    <x v="0"/>
    <x v="0"/>
  </r>
  <r>
    <s v="SO - 000153"/>
    <d v="2012-01-13T00:00:00"/>
    <x v="4"/>
    <n v="7"/>
    <x v="1"/>
    <s v="AUD"/>
    <x v="2"/>
    <x v="1"/>
    <x v="4"/>
    <n v="18"/>
    <n v="3"/>
    <x v="2"/>
    <n v="5"/>
    <n v="436.24444444444447"/>
    <n v="2181.2222222222222"/>
    <n v="340.27066666666667"/>
    <n v="479.8688888888887"/>
    <x v="0"/>
    <x v="0"/>
  </r>
  <r>
    <s v="SO - 000154"/>
    <d v="2012-01-13T00:00:00"/>
    <x v="13"/>
    <n v="19"/>
    <x v="2"/>
    <s v="AUD"/>
    <x v="3"/>
    <x v="2"/>
    <x v="14"/>
    <n v="56"/>
    <n v="8"/>
    <x v="6"/>
    <n v="7"/>
    <n v="425.07777777777778"/>
    <n v="2975.5444444444447"/>
    <n v="250.7958888888889"/>
    <n v="1219.9732222222224"/>
    <x v="0"/>
    <x v="0"/>
  </r>
  <r>
    <s v="SO - 000155"/>
    <d v="2012-01-13T00:00:00"/>
    <x v="11"/>
    <n v="20"/>
    <x v="1"/>
    <s v="AUD"/>
    <x v="3"/>
    <x v="2"/>
    <x v="25"/>
    <n v="57"/>
    <n v="8"/>
    <x v="6"/>
    <n v="2"/>
    <n v="250.87777777777779"/>
    <n v="501.75555555555559"/>
    <n v="153.03544444444444"/>
    <n v="195.68466666666671"/>
    <x v="0"/>
    <x v="0"/>
  </r>
  <r>
    <s v="SO - 000156"/>
    <d v="2012-01-13T00:00:00"/>
    <x v="8"/>
    <n v="9"/>
    <x v="1"/>
    <s v="AUD"/>
    <x v="2"/>
    <x v="1"/>
    <x v="32"/>
    <n v="24"/>
    <n v="4"/>
    <x v="5"/>
    <n v="6"/>
    <n v="123.57777777777778"/>
    <n v="741.4666666666667"/>
    <n v="84.032888888888891"/>
    <n v="237.26933333333335"/>
    <x v="0"/>
    <x v="0"/>
  </r>
  <r>
    <s v="SO - 000157"/>
    <d v="2012-01-13T00:00:00"/>
    <x v="3"/>
    <n v="6"/>
    <x v="1"/>
    <s v="AUD"/>
    <x v="2"/>
    <x v="1"/>
    <x v="3"/>
    <n v="17"/>
    <n v="3"/>
    <x v="2"/>
    <n v="5"/>
    <n v="395.3"/>
    <n v="1976.5"/>
    <n v="201.60300000000001"/>
    <n v="968.4849999999999"/>
    <x v="0"/>
    <x v="0"/>
  </r>
  <r>
    <s v="SO - 000158"/>
    <d v="2012-01-14T00:00:00"/>
    <x v="19"/>
    <n v="4"/>
    <x v="0"/>
    <s v="AUD"/>
    <x v="2"/>
    <x v="1"/>
    <x v="33"/>
    <n v="10"/>
    <n v="2"/>
    <x v="7"/>
    <n v="2"/>
    <n v="263.53333333333336"/>
    <n v="527.06666666666672"/>
    <n v="137.03733333333335"/>
    <n v="252.99200000000002"/>
    <x v="0"/>
    <x v="0"/>
  </r>
  <r>
    <s v="SO - 000159"/>
    <d v="2012-01-15T00:00:00"/>
    <x v="19"/>
    <n v="4"/>
    <x v="1"/>
    <s v="AUD"/>
    <x v="2"/>
    <x v="1"/>
    <x v="33"/>
    <n v="10"/>
    <n v="2"/>
    <x v="7"/>
    <n v="8"/>
    <n v="95.288888888888891"/>
    <n v="762.31111111111113"/>
    <n v="76.231111111111119"/>
    <n v="152.46222222222218"/>
    <x v="0"/>
    <x v="0"/>
  </r>
  <r>
    <s v="SO - 000160"/>
    <d v="2012-01-15T00:00:00"/>
    <x v="15"/>
    <n v="13"/>
    <x v="1"/>
    <s v="AUD"/>
    <x v="1"/>
    <x v="0"/>
    <x v="19"/>
    <n v="38"/>
    <n v="6"/>
    <x v="0"/>
    <n v="3"/>
    <n v="432.52222222222224"/>
    <n v="1297.5666666666666"/>
    <n v="320.06644444444441"/>
    <n v="337.36733333333336"/>
    <x v="0"/>
    <x v="0"/>
  </r>
  <r>
    <s v="SO - 000161"/>
    <d v="2012-01-15T00:00:00"/>
    <x v="8"/>
    <n v="9"/>
    <x v="0"/>
    <s v="AUD"/>
    <x v="2"/>
    <x v="1"/>
    <x v="32"/>
    <n v="24"/>
    <n v="4"/>
    <x v="5"/>
    <n v="8"/>
    <n v="386.36666666666667"/>
    <n v="3090.9333333333334"/>
    <n v="154.54666666666668"/>
    <n v="1854.56"/>
    <x v="0"/>
    <x v="0"/>
  </r>
  <r>
    <s v="SO - 000162"/>
    <d v="2012-01-15T00:00:00"/>
    <x v="8"/>
    <n v="9"/>
    <x v="0"/>
    <s v="AUD"/>
    <x v="2"/>
    <x v="1"/>
    <x v="32"/>
    <n v="24"/>
    <n v="4"/>
    <x v="5"/>
    <n v="8"/>
    <n v="415.4"/>
    <n v="3323.2"/>
    <n v="311.54999999999995"/>
    <n v="830.80000000000018"/>
    <x v="0"/>
    <x v="0"/>
  </r>
  <r>
    <s v="SO - 000163"/>
    <d v="2012-01-15T00:00:00"/>
    <x v="0"/>
    <n v="15"/>
    <x v="1"/>
    <s v="AUD"/>
    <x v="0"/>
    <x v="0"/>
    <x v="8"/>
    <n v="42"/>
    <n v="6"/>
    <x v="0"/>
    <n v="9"/>
    <n v="119.11111111111111"/>
    <n v="1072"/>
    <n v="65.51111111111112"/>
    <n v="482.39999999999986"/>
    <x v="0"/>
    <x v="0"/>
  </r>
  <r>
    <s v="SO - 000164"/>
    <d v="2012-01-16T00:00:00"/>
    <x v="4"/>
    <n v="7"/>
    <x v="1"/>
    <s v="AUD"/>
    <x v="2"/>
    <x v="1"/>
    <x v="34"/>
    <n v="19"/>
    <n v="3"/>
    <x v="2"/>
    <n v="8"/>
    <n v="250.87777777777779"/>
    <n v="2007.0222222222224"/>
    <n v="195.68466666666666"/>
    <n v="441.54488888888909"/>
    <x v="0"/>
    <x v="0"/>
  </r>
  <r>
    <s v="SO - 000165"/>
    <d v="2012-01-16T00:00:00"/>
    <x v="15"/>
    <n v="13"/>
    <x v="0"/>
    <s v="AUD"/>
    <x v="1"/>
    <x v="0"/>
    <x v="18"/>
    <n v="37"/>
    <n v="6"/>
    <x v="0"/>
    <n v="1"/>
    <n v="117.62222222222223"/>
    <n v="117.62222222222223"/>
    <n v="83.511777777777795"/>
    <n v="34.11044444444444"/>
    <x v="0"/>
    <x v="0"/>
  </r>
  <r>
    <s v="SO - 000166"/>
    <d v="2012-01-16T00:00:00"/>
    <x v="16"/>
    <n v="5"/>
    <x v="1"/>
    <s v="AUD"/>
    <x v="2"/>
    <x v="1"/>
    <x v="35"/>
    <n v="13"/>
    <n v="2"/>
    <x v="7"/>
    <n v="1"/>
    <n v="276.93333333333334"/>
    <n v="276.93333333333334"/>
    <n v="144.00533333333334"/>
    <n v="132.928"/>
    <x v="0"/>
    <x v="0"/>
  </r>
  <r>
    <s v="SO - 000167"/>
    <d v="2012-01-16T00:00:00"/>
    <x v="19"/>
    <n v="4"/>
    <x v="1"/>
    <s v="AUD"/>
    <x v="2"/>
    <x v="1"/>
    <x v="36"/>
    <n v="11"/>
    <n v="2"/>
    <x v="7"/>
    <n v="4"/>
    <n v="428.05555555555554"/>
    <n v="1712.2222222222222"/>
    <n v="273.95555555555552"/>
    <n v="616.40000000000009"/>
    <x v="0"/>
    <x v="0"/>
  </r>
  <r>
    <s v="SO - 000168"/>
    <d v="2012-01-16T00:00:00"/>
    <x v="2"/>
    <n v="12"/>
    <x v="1"/>
    <s v="AUD"/>
    <x v="1"/>
    <x v="0"/>
    <x v="2"/>
    <n v="34"/>
    <n v="5"/>
    <x v="1"/>
    <n v="2"/>
    <n v="26.8"/>
    <n v="53.6"/>
    <n v="14.740000000000002"/>
    <n v="24.119999999999997"/>
    <x v="0"/>
    <x v="0"/>
  </r>
  <r>
    <s v="SO - 000169"/>
    <d v="2012-01-16T00:00:00"/>
    <x v="12"/>
    <n v="2"/>
    <x v="0"/>
    <s v="AUD"/>
    <x v="2"/>
    <x v="1"/>
    <x v="37"/>
    <n v="5"/>
    <n v="1"/>
    <x v="4"/>
    <n v="9"/>
    <n v="116.87777777777779"/>
    <n v="1051.9000000000001"/>
    <n v="54.93255555555556"/>
    <n v="557.50700000000006"/>
    <x v="0"/>
    <x v="0"/>
  </r>
  <r>
    <s v="SO - 000170"/>
    <d v="2012-01-16T00:00:00"/>
    <x v="14"/>
    <n v="10"/>
    <x v="0"/>
    <s v="AUD"/>
    <x v="2"/>
    <x v="0"/>
    <x v="38"/>
    <n v="27"/>
    <n v="4"/>
    <x v="5"/>
    <n v="5"/>
    <n v="25.311111111111114"/>
    <n v="126.55555555555557"/>
    <n v="11.896222222222223"/>
    <n v="67.074444444444453"/>
    <x v="0"/>
    <x v="0"/>
  </r>
  <r>
    <s v="SO - 000171"/>
    <d v="2012-01-17T00:00:00"/>
    <x v="13"/>
    <n v="19"/>
    <x v="1"/>
    <s v="AUD"/>
    <x v="3"/>
    <x v="2"/>
    <x v="23"/>
    <n v="53"/>
    <n v="8"/>
    <x v="6"/>
    <n v="6"/>
    <n v="119.85555555555555"/>
    <n v="719.13333333333333"/>
    <n v="56.332111111111111"/>
    <n v="381.14066666666668"/>
    <x v="0"/>
    <x v="0"/>
  </r>
  <r>
    <s v="SO - 000172"/>
    <d v="2012-01-17T00:00:00"/>
    <x v="3"/>
    <n v="6"/>
    <x v="1"/>
    <s v="AUD"/>
    <x v="2"/>
    <x v="1"/>
    <x v="20"/>
    <n v="16"/>
    <n v="3"/>
    <x v="2"/>
    <n v="1"/>
    <n v="111.66666666666667"/>
    <n v="111.66666666666667"/>
    <n v="82.63333333333334"/>
    <n v="29.033333333333331"/>
    <x v="0"/>
    <x v="0"/>
  </r>
  <r>
    <s v="SO - 000173"/>
    <d v="2012-01-18T00:00:00"/>
    <x v="5"/>
    <n v="16"/>
    <x v="0"/>
    <s v="AUD"/>
    <x v="0"/>
    <x v="3"/>
    <x v="12"/>
    <n v="46"/>
    <n v="7"/>
    <x v="3"/>
    <n v="3"/>
    <n v="276.18888888888893"/>
    <n v="828.56666666666683"/>
    <n v="146.38011111111115"/>
    <n v="389.42633333333339"/>
    <x v="0"/>
    <x v="0"/>
  </r>
  <r>
    <s v="SO - 000174"/>
    <d v="2012-01-18T00:00:00"/>
    <x v="10"/>
    <n v="8"/>
    <x v="0"/>
    <s v="AUD"/>
    <x v="2"/>
    <x v="1"/>
    <x v="13"/>
    <n v="22"/>
    <n v="4"/>
    <x v="5"/>
    <n v="5"/>
    <n v="295.54444444444448"/>
    <n v="1477.7222222222224"/>
    <n v="239.39100000000002"/>
    <n v="280.76722222222224"/>
    <x v="0"/>
    <x v="0"/>
  </r>
  <r>
    <s v="SO - 000175"/>
    <d v="2012-01-18T00:00:00"/>
    <x v="3"/>
    <n v="6"/>
    <x v="1"/>
    <s v="AUD"/>
    <x v="2"/>
    <x v="1"/>
    <x v="3"/>
    <n v="17"/>
    <n v="3"/>
    <x v="2"/>
    <n v="7"/>
    <n v="247.15555555555557"/>
    <n v="1730.088888888889"/>
    <n v="175.48044444444446"/>
    <n v="501.72577777777769"/>
    <x v="0"/>
    <x v="0"/>
  </r>
  <r>
    <s v="SO - 000176"/>
    <d v="2012-01-18T00:00:00"/>
    <x v="13"/>
    <n v="19"/>
    <x v="1"/>
    <s v="AUD"/>
    <x v="3"/>
    <x v="2"/>
    <x v="39"/>
    <n v="54"/>
    <n v="8"/>
    <x v="6"/>
    <n v="5"/>
    <n v="274.70000000000005"/>
    <n v="1373.5000000000002"/>
    <n v="140.09700000000001"/>
    <n v="673.01500000000021"/>
    <x v="0"/>
    <x v="0"/>
  </r>
  <r>
    <s v="SO - 000177"/>
    <d v="2012-01-19T00:00:00"/>
    <x v="15"/>
    <n v="13"/>
    <x v="1"/>
    <s v="AUD"/>
    <x v="1"/>
    <x v="0"/>
    <x v="18"/>
    <n v="37"/>
    <n v="6"/>
    <x v="0"/>
    <n v="5"/>
    <n v="112.41111111111111"/>
    <n v="562.05555555555554"/>
    <n v="88.804777777777787"/>
    <n v="118.03166666666664"/>
    <x v="0"/>
    <x v="0"/>
  </r>
  <r>
    <s v="SO - 000178"/>
    <d v="2012-01-19T00:00:00"/>
    <x v="15"/>
    <n v="13"/>
    <x v="1"/>
    <s v="AUD"/>
    <x v="1"/>
    <x v="0"/>
    <x v="18"/>
    <n v="37"/>
    <n v="6"/>
    <x v="0"/>
    <n v="2"/>
    <n v="26.055555555555557"/>
    <n v="52.111111111111114"/>
    <n v="14.330555555555557"/>
    <n v="23.45"/>
    <x v="0"/>
    <x v="0"/>
  </r>
  <r>
    <s v="SO - 000179"/>
    <d v="2012-01-19T00:00:00"/>
    <x v="8"/>
    <n v="9"/>
    <x v="0"/>
    <s v="AUD"/>
    <x v="2"/>
    <x v="1"/>
    <x v="10"/>
    <n v="25"/>
    <n v="4"/>
    <x v="5"/>
    <n v="5"/>
    <n v="29.033333333333335"/>
    <n v="145.16666666666669"/>
    <n v="15.968333333333337"/>
    <n v="65.325000000000003"/>
    <x v="0"/>
    <x v="0"/>
  </r>
  <r>
    <s v="SO - 000180"/>
    <d v="2012-01-19T00:00:00"/>
    <x v="12"/>
    <n v="2"/>
    <x v="2"/>
    <s v="AUD"/>
    <x v="2"/>
    <x v="1"/>
    <x v="29"/>
    <n v="6"/>
    <n v="1"/>
    <x v="4"/>
    <n v="5"/>
    <n v="445.17777777777775"/>
    <n v="2225.8888888888887"/>
    <n v="316.07622222222221"/>
    <n v="645.50777777777762"/>
    <x v="0"/>
    <x v="0"/>
  </r>
  <r>
    <s v="SO - 000181"/>
    <d v="2012-01-20T00:00:00"/>
    <x v="2"/>
    <n v="12"/>
    <x v="0"/>
    <s v="AUD"/>
    <x v="1"/>
    <x v="0"/>
    <x v="40"/>
    <n v="33"/>
    <n v="5"/>
    <x v="1"/>
    <n v="7"/>
    <n v="148.14444444444445"/>
    <n v="1037.0111111111112"/>
    <n v="96.293888888888887"/>
    <n v="362.95388888888897"/>
    <x v="0"/>
    <x v="0"/>
  </r>
  <r>
    <s v="SO - 000182"/>
    <d v="2012-01-20T00:00:00"/>
    <x v="17"/>
    <n v="14"/>
    <x v="1"/>
    <s v="AUD"/>
    <x v="1"/>
    <x v="0"/>
    <x v="0"/>
    <n v="41"/>
    <n v="6"/>
    <x v="0"/>
    <n v="7"/>
    <n v="18.611111111111111"/>
    <n v="130.27777777777777"/>
    <n v="10.050000000000001"/>
    <n v="59.927777777777763"/>
    <x v="0"/>
    <x v="0"/>
  </r>
  <r>
    <s v="SO - 000183"/>
    <d v="2012-01-20T00:00:00"/>
    <x v="13"/>
    <n v="19"/>
    <x v="2"/>
    <s v="AUD"/>
    <x v="3"/>
    <x v="2"/>
    <x v="23"/>
    <n v="53"/>
    <n v="8"/>
    <x v="6"/>
    <n v="7"/>
    <n v="355.1"/>
    <n v="2485.7000000000003"/>
    <n v="202.40699999999998"/>
    <n v="1068.8510000000003"/>
    <x v="0"/>
    <x v="0"/>
  </r>
  <r>
    <s v="SO - 000184"/>
    <d v="2012-01-20T00:00:00"/>
    <x v="7"/>
    <n v="17"/>
    <x v="1"/>
    <s v="AUD"/>
    <x v="0"/>
    <x v="2"/>
    <x v="21"/>
    <n v="49"/>
    <n v="7"/>
    <x v="3"/>
    <n v="7"/>
    <n v="116.87777777777779"/>
    <n v="818.14444444444462"/>
    <n v="89.995888888888899"/>
    <n v="188.17322222222231"/>
    <x v="0"/>
    <x v="0"/>
  </r>
  <r>
    <s v="SO - 000185"/>
    <d v="2012-01-21T00:00:00"/>
    <x v="6"/>
    <n v="1"/>
    <x v="2"/>
    <s v="AUD"/>
    <x v="2"/>
    <x v="1"/>
    <x v="41"/>
    <n v="2"/>
    <n v="1"/>
    <x v="4"/>
    <n v="2"/>
    <n v="605.23333333333335"/>
    <n v="1210.4666666666667"/>
    <n v="393.4016666666667"/>
    <n v="423.6633333333333"/>
    <x v="0"/>
    <x v="0"/>
  </r>
  <r>
    <s v="SO - 000186"/>
    <d v="2012-01-21T00:00:00"/>
    <x v="1"/>
    <n v="11"/>
    <x v="1"/>
    <s v="AUD"/>
    <x v="1"/>
    <x v="0"/>
    <x v="42"/>
    <n v="32"/>
    <n v="5"/>
    <x v="1"/>
    <n v="8"/>
    <n v="353.61111111111109"/>
    <n v="2828.8888888888887"/>
    <n v="219.23888888888891"/>
    <n v="1074.9777777777774"/>
    <x v="0"/>
    <x v="0"/>
  </r>
  <r>
    <s v="SO - 000187"/>
    <d v="2012-01-21T00:00:00"/>
    <x v="13"/>
    <n v="19"/>
    <x v="1"/>
    <s v="AUD"/>
    <x v="3"/>
    <x v="2"/>
    <x v="39"/>
    <n v="54"/>
    <n v="8"/>
    <x v="6"/>
    <n v="9"/>
    <n v="99.01111111111112"/>
    <n v="891.10000000000014"/>
    <n v="70.297888888888892"/>
    <n v="258.4190000000001"/>
    <x v="0"/>
    <x v="0"/>
  </r>
  <r>
    <s v="SO - 000188"/>
    <d v="2012-01-21T00:00:00"/>
    <x v="8"/>
    <n v="9"/>
    <x v="2"/>
    <s v="AUD"/>
    <x v="2"/>
    <x v="1"/>
    <x v="10"/>
    <n v="25"/>
    <n v="4"/>
    <x v="5"/>
    <n v="6"/>
    <n v="432.52222222222224"/>
    <n v="2595.1333333333332"/>
    <n v="302.76555555555552"/>
    <n v="778.54"/>
    <x v="0"/>
    <x v="0"/>
  </r>
  <r>
    <s v="SO - 000189"/>
    <d v="2012-01-21T00:00:00"/>
    <x v="17"/>
    <n v="14"/>
    <x v="2"/>
    <s v="AUD"/>
    <x v="1"/>
    <x v="0"/>
    <x v="28"/>
    <n v="40"/>
    <n v="6"/>
    <x v="0"/>
    <n v="5"/>
    <n v="439.22222222222223"/>
    <n v="2196.1111111111113"/>
    <n v="373.33888888888885"/>
    <n v="329.41666666666697"/>
    <x v="0"/>
    <x v="0"/>
  </r>
  <r>
    <s v="SO - 000190"/>
    <d v="2012-01-21T00:00:00"/>
    <x v="1"/>
    <n v="11"/>
    <x v="1"/>
    <s v="AUD"/>
    <x v="1"/>
    <x v="0"/>
    <x v="43"/>
    <n v="30"/>
    <n v="5"/>
    <x v="1"/>
    <n v="1"/>
    <n v="102.73333333333333"/>
    <n v="102.73333333333333"/>
    <n v="60.612666666666669"/>
    <n v="42.120666666666665"/>
    <x v="0"/>
    <x v="0"/>
  </r>
  <r>
    <s v="SO - 000191"/>
    <d v="2012-01-21T00:00:00"/>
    <x v="1"/>
    <n v="11"/>
    <x v="0"/>
    <s v="AUD"/>
    <x v="1"/>
    <x v="0"/>
    <x v="43"/>
    <n v="30"/>
    <n v="5"/>
    <x v="1"/>
    <n v="7"/>
    <n v="381.15555555555557"/>
    <n v="2668.088888888889"/>
    <n v="221.07022222222221"/>
    <n v="1120.5973333333334"/>
    <x v="0"/>
    <x v="0"/>
  </r>
  <r>
    <s v="SO - 000192"/>
    <d v="2012-01-22T00:00:00"/>
    <x v="14"/>
    <n v="10"/>
    <x v="1"/>
    <s v="AUD"/>
    <x v="2"/>
    <x v="0"/>
    <x v="38"/>
    <n v="27"/>
    <n v="4"/>
    <x v="5"/>
    <n v="9"/>
    <n v="128.04444444444445"/>
    <n v="1152.4000000000001"/>
    <n v="69.144000000000005"/>
    <n v="530.10400000000004"/>
    <x v="0"/>
    <x v="0"/>
  </r>
  <r>
    <s v="SO - 000193"/>
    <d v="2012-01-23T00:00:00"/>
    <x v="10"/>
    <n v="8"/>
    <x v="1"/>
    <s v="AUD"/>
    <x v="2"/>
    <x v="1"/>
    <x v="44"/>
    <n v="21"/>
    <n v="3"/>
    <x v="2"/>
    <n v="7"/>
    <n v="120.60000000000001"/>
    <n v="844.2"/>
    <n v="102.51"/>
    <n v="126.63"/>
    <x v="0"/>
    <x v="0"/>
  </r>
  <r>
    <s v="SO - 000194"/>
    <d v="2012-01-23T00:00:00"/>
    <x v="8"/>
    <n v="9"/>
    <x v="1"/>
    <s v="AUD"/>
    <x v="2"/>
    <x v="1"/>
    <x v="32"/>
    <n v="24"/>
    <n v="4"/>
    <x v="5"/>
    <n v="7"/>
    <n v="559.07777777777778"/>
    <n v="3913.5444444444447"/>
    <n v="447.26222222222225"/>
    <n v="782.70888888888885"/>
    <x v="0"/>
    <x v="0"/>
  </r>
  <r>
    <s v="SO - 000195"/>
    <d v="2012-01-23T00:00:00"/>
    <x v="3"/>
    <n v="6"/>
    <x v="1"/>
    <s v="AUD"/>
    <x v="2"/>
    <x v="1"/>
    <x v="20"/>
    <n v="16"/>
    <n v="3"/>
    <x v="2"/>
    <n v="4"/>
    <n v="121.34444444444446"/>
    <n v="485.37777777777785"/>
    <n v="48.537777777777791"/>
    <n v="291.22666666666669"/>
    <x v="0"/>
    <x v="0"/>
  </r>
  <r>
    <s v="SO - 000196"/>
    <d v="2012-01-23T00:00:00"/>
    <x v="12"/>
    <n v="2"/>
    <x v="2"/>
    <s v="AUD"/>
    <x v="2"/>
    <x v="1"/>
    <x v="15"/>
    <n v="4"/>
    <n v="1"/>
    <x v="4"/>
    <n v="5"/>
    <n v="20.844444444444445"/>
    <n v="104.22222222222223"/>
    <n v="16.050222222222221"/>
    <n v="23.971111111111128"/>
    <x v="0"/>
    <x v="0"/>
  </r>
  <r>
    <s v="SO - 000197"/>
    <d v="2012-01-23T00:00:00"/>
    <x v="16"/>
    <n v="5"/>
    <x v="2"/>
    <s v="AUD"/>
    <x v="2"/>
    <x v="1"/>
    <x v="26"/>
    <n v="15"/>
    <n v="2"/>
    <x v="7"/>
    <n v="4"/>
    <n v="443.68888888888893"/>
    <n v="1774.7555555555557"/>
    <n v="315.0191111111111"/>
    <n v="514.6791111111113"/>
    <x v="0"/>
    <x v="0"/>
  </r>
  <r>
    <s v="SO - 000198"/>
    <d v="2012-01-24T00:00:00"/>
    <x v="11"/>
    <n v="20"/>
    <x v="2"/>
    <s v="AUD"/>
    <x v="3"/>
    <x v="2"/>
    <x v="25"/>
    <n v="57"/>
    <n v="8"/>
    <x v="6"/>
    <n v="1"/>
    <n v="274.70000000000005"/>
    <n v="274.70000000000005"/>
    <n v="159.32599999999999"/>
    <n v="115.37400000000005"/>
    <x v="0"/>
    <x v="0"/>
  </r>
  <r>
    <s v="SO - 000199"/>
    <d v="2012-01-24T00:00:00"/>
    <x v="12"/>
    <n v="2"/>
    <x v="1"/>
    <s v="AUD"/>
    <x v="2"/>
    <x v="1"/>
    <x v="15"/>
    <n v="4"/>
    <n v="1"/>
    <x v="4"/>
    <n v="1"/>
    <n v="134"/>
    <n v="134"/>
    <n v="93.8"/>
    <n v="40.200000000000003"/>
    <x v="0"/>
    <x v="0"/>
  </r>
  <r>
    <s v="SO - 000200"/>
    <d v="2012-01-25T00:00:00"/>
    <x v="10"/>
    <n v="8"/>
    <x v="0"/>
    <s v="AUD"/>
    <x v="2"/>
    <x v="1"/>
    <x v="31"/>
    <n v="23"/>
    <n v="4"/>
    <x v="5"/>
    <n v="1"/>
    <n v="192.06666666666669"/>
    <n v="192.06666666666669"/>
    <n v="109.47800000000001"/>
    <n v="82.588666666666683"/>
    <x v="0"/>
    <x v="0"/>
  </r>
  <r>
    <s v="SO - 000201"/>
    <d v="2012-01-25T00:00:00"/>
    <x v="10"/>
    <n v="8"/>
    <x v="1"/>
    <s v="AUD"/>
    <x v="2"/>
    <x v="1"/>
    <x v="13"/>
    <n v="22"/>
    <n v="3"/>
    <x v="2"/>
    <n v="5"/>
    <n v="220.35555555555555"/>
    <n v="1101.7777777777778"/>
    <n v="160.85955555555557"/>
    <n v="297.48"/>
    <x v="0"/>
    <x v="0"/>
  </r>
  <r>
    <s v="SO - 000202"/>
    <d v="2012-01-25T00:00:00"/>
    <x v="14"/>
    <n v="10"/>
    <x v="1"/>
    <s v="AUD"/>
    <x v="1"/>
    <x v="0"/>
    <x v="45"/>
    <n v="29"/>
    <n v="4"/>
    <x v="5"/>
    <n v="2"/>
    <n v="590.34444444444443"/>
    <n v="1180.6888888888889"/>
    <n v="295.17222222222222"/>
    <n v="590.34444444444443"/>
    <x v="0"/>
    <x v="0"/>
  </r>
  <r>
    <s v="SO - 000203"/>
    <d v="2012-01-26T00:00:00"/>
    <x v="19"/>
    <n v="4"/>
    <x v="2"/>
    <s v="AUD"/>
    <x v="2"/>
    <x v="1"/>
    <x v="33"/>
    <n v="10"/>
    <n v="2"/>
    <x v="7"/>
    <n v="3"/>
    <n v="96.777777777777771"/>
    <n v="290.33333333333331"/>
    <n v="62.905555555555551"/>
    <n v="101.61666666666667"/>
    <x v="0"/>
    <x v="0"/>
  </r>
  <r>
    <s v="SO - 000204"/>
    <d v="2012-01-26T00:00:00"/>
    <x v="14"/>
    <n v="10"/>
    <x v="1"/>
    <s v="AUD"/>
    <x v="1"/>
    <x v="0"/>
    <x v="17"/>
    <n v="28"/>
    <n v="4"/>
    <x v="5"/>
    <n v="7"/>
    <n v="281.39999999999998"/>
    <n v="1969.7999999999997"/>
    <n v="227.934"/>
    <n v="374.26199999999972"/>
    <x v="0"/>
    <x v="0"/>
  </r>
  <r>
    <s v="SO - 000205"/>
    <d v="2012-01-26T00:00:00"/>
    <x v="3"/>
    <n v="6"/>
    <x v="1"/>
    <s v="AUD"/>
    <x v="2"/>
    <x v="1"/>
    <x v="26"/>
    <n v="15"/>
    <n v="3"/>
    <x v="2"/>
    <n v="2"/>
    <n v="657.34444444444443"/>
    <n v="1314.6888888888889"/>
    <n v="519.30211111111112"/>
    <n v="276.08466666666664"/>
    <x v="0"/>
    <x v="0"/>
  </r>
  <r>
    <s v="SO - 000206"/>
    <d v="2012-01-26T00:00:00"/>
    <x v="15"/>
    <n v="13"/>
    <x v="1"/>
    <s v="AUD"/>
    <x v="1"/>
    <x v="0"/>
    <x v="18"/>
    <n v="37"/>
    <n v="6"/>
    <x v="0"/>
    <n v="1"/>
    <n v="320.85555555555561"/>
    <n v="320.85555555555561"/>
    <n v="160.42777777777781"/>
    <n v="160.42777777777781"/>
    <x v="0"/>
    <x v="0"/>
  </r>
  <r>
    <s v="SO - 000207"/>
    <d v="2012-01-27T00:00:00"/>
    <x v="1"/>
    <n v="11"/>
    <x v="1"/>
    <s v="AUD"/>
    <x v="1"/>
    <x v="0"/>
    <x v="42"/>
    <n v="32"/>
    <n v="5"/>
    <x v="1"/>
    <n v="5"/>
    <n v="206.21111111111111"/>
    <n v="1031.0555555555557"/>
    <n v="160.84466666666668"/>
    <n v="226.8322222222223"/>
    <x v="0"/>
    <x v="0"/>
  </r>
  <r>
    <s v="SO - 000208"/>
    <d v="2012-01-27T00:00:00"/>
    <x v="19"/>
    <n v="4"/>
    <x v="0"/>
    <s v="AUD"/>
    <x v="2"/>
    <x v="1"/>
    <x v="33"/>
    <n v="10"/>
    <n v="2"/>
    <x v="7"/>
    <n v="5"/>
    <n v="23.077777777777779"/>
    <n v="115.3888888888889"/>
    <n v="15.000555555555557"/>
    <n v="40.386111111111106"/>
    <x v="0"/>
    <x v="0"/>
  </r>
  <r>
    <s v="SO - 000209"/>
    <d v="2012-01-27T00:00:00"/>
    <x v="13"/>
    <n v="19"/>
    <x v="1"/>
    <s v="AUD"/>
    <x v="3"/>
    <x v="2"/>
    <x v="46"/>
    <n v="55"/>
    <n v="8"/>
    <x v="6"/>
    <n v="9"/>
    <n v="117.62222222222223"/>
    <n v="1058.6000000000001"/>
    <n v="85.864222222222239"/>
    <n v="285.822"/>
    <x v="0"/>
    <x v="0"/>
  </r>
  <r>
    <s v="SO - 000210"/>
    <d v="2012-01-28T00:00:00"/>
    <x v="17"/>
    <n v="14"/>
    <x v="1"/>
    <s v="AUD"/>
    <x v="1"/>
    <x v="0"/>
    <x v="19"/>
    <n v="38"/>
    <n v="6"/>
    <x v="0"/>
    <n v="3"/>
    <n v="106.45555555555556"/>
    <n v="319.36666666666667"/>
    <n v="57.486000000000004"/>
    <n v="146.90866666666665"/>
    <x v="0"/>
    <x v="0"/>
  </r>
  <r>
    <s v="SO - 000211"/>
    <d v="2012-01-28T00:00:00"/>
    <x v="1"/>
    <n v="11"/>
    <x v="1"/>
    <s v="AUD"/>
    <x v="1"/>
    <x v="0"/>
    <x v="43"/>
    <n v="30"/>
    <n v="5"/>
    <x v="1"/>
    <n v="9"/>
    <n v="295.54444444444448"/>
    <n v="2659.9000000000005"/>
    <n v="186.19300000000001"/>
    <n v="984.16300000000047"/>
    <x v="0"/>
    <x v="0"/>
  </r>
  <r>
    <s v="SO - 000212"/>
    <d v="2012-01-28T00:00:00"/>
    <x v="10"/>
    <n v="8"/>
    <x v="0"/>
    <s v="AUD"/>
    <x v="2"/>
    <x v="1"/>
    <x v="31"/>
    <n v="23"/>
    <n v="4"/>
    <x v="5"/>
    <n v="1"/>
    <n v="246.41111111111115"/>
    <n v="246.41111111111115"/>
    <n v="189.73655555555558"/>
    <n v="56.674555555555571"/>
    <x v="0"/>
    <x v="0"/>
  </r>
  <r>
    <s v="SO - 000213"/>
    <d v="2012-01-28T00:00:00"/>
    <x v="18"/>
    <n v="3"/>
    <x v="1"/>
    <s v="AUD"/>
    <x v="2"/>
    <x v="1"/>
    <x v="27"/>
    <n v="7"/>
    <n v="1"/>
    <x v="4"/>
    <n v="7"/>
    <n v="190.57777777777778"/>
    <n v="1334.0444444444445"/>
    <n v="95.288888888888891"/>
    <n v="667.02222222222224"/>
    <x v="0"/>
    <x v="0"/>
  </r>
  <r>
    <s v="SO - 000214"/>
    <d v="2012-01-28T00:00:00"/>
    <x v="5"/>
    <n v="16"/>
    <x v="1"/>
    <s v="AUD"/>
    <x v="0"/>
    <x v="3"/>
    <x v="12"/>
    <n v="46"/>
    <n v="7"/>
    <x v="3"/>
    <n v="7"/>
    <n v="436.98888888888888"/>
    <n v="3058.922222222222"/>
    <n v="187.90522222222222"/>
    <n v="1743.5856666666664"/>
    <x v="0"/>
    <x v="0"/>
  </r>
  <r>
    <s v="SO - 000215"/>
    <d v="2012-01-29T00:00:00"/>
    <x v="14"/>
    <n v="10"/>
    <x v="0"/>
    <s v="AUD"/>
    <x v="2"/>
    <x v="0"/>
    <x v="38"/>
    <n v="27"/>
    <n v="4"/>
    <x v="5"/>
    <n v="2"/>
    <n v="282.88888888888891"/>
    <n v="565.77777777777783"/>
    <n v="212.16666666666666"/>
    <n v="141.44444444444451"/>
    <x v="0"/>
    <x v="0"/>
  </r>
  <r>
    <s v="SO - 000216"/>
    <d v="2012-01-29T00:00:00"/>
    <x v="5"/>
    <n v="16"/>
    <x v="0"/>
    <s v="AUD"/>
    <x v="0"/>
    <x v="0"/>
    <x v="47"/>
    <n v="44"/>
    <n v="7"/>
    <x v="3"/>
    <n v="6"/>
    <n v="93.055555555555557"/>
    <n v="558.33333333333337"/>
    <n v="67"/>
    <n v="156.33333333333337"/>
    <x v="0"/>
    <x v="0"/>
  </r>
  <r>
    <s v="SO - 000217"/>
    <d v="2012-01-29T00:00:00"/>
    <x v="2"/>
    <n v="12"/>
    <x v="0"/>
    <s v="AUD"/>
    <x v="1"/>
    <x v="0"/>
    <x v="16"/>
    <n v="35"/>
    <n v="5"/>
    <x v="1"/>
    <n v="3"/>
    <n v="201"/>
    <n v="603"/>
    <n v="144.72"/>
    <n v="168.84000000000003"/>
    <x v="0"/>
    <x v="0"/>
  </r>
  <r>
    <s v="SO - 000218"/>
    <d v="2012-01-29T00:00:00"/>
    <x v="7"/>
    <n v="17"/>
    <x v="0"/>
    <s v="AUD"/>
    <x v="0"/>
    <x v="2"/>
    <x v="21"/>
    <n v="49"/>
    <n v="7"/>
    <x v="3"/>
    <n v="1"/>
    <n v="95.288888888888891"/>
    <n v="95.288888888888891"/>
    <n v="57.173333333333325"/>
    <n v="38.115555555555567"/>
    <x v="0"/>
    <x v="0"/>
  </r>
  <r>
    <s v="SO - 000219"/>
    <d v="2012-01-30T00:00:00"/>
    <x v="6"/>
    <n v="1"/>
    <x v="2"/>
    <s v="AUD"/>
    <x v="2"/>
    <x v="1"/>
    <x v="41"/>
    <n v="2"/>
    <n v="1"/>
    <x v="4"/>
    <n v="9"/>
    <n v="194.3"/>
    <n v="1748.7"/>
    <n v="122.40900000000001"/>
    <n v="647.01900000000001"/>
    <x v="0"/>
    <x v="0"/>
  </r>
  <r>
    <s v="SO - 000220"/>
    <d v="2012-01-30T00:00:00"/>
    <x v="16"/>
    <n v="5"/>
    <x v="0"/>
    <s v="AUD"/>
    <x v="2"/>
    <x v="1"/>
    <x v="35"/>
    <n v="13"/>
    <n v="2"/>
    <x v="7"/>
    <n v="2"/>
    <n v="140.69999999999999"/>
    <n v="281.39999999999998"/>
    <n v="64.722000000000008"/>
    <n v="151.95599999999996"/>
    <x v="0"/>
    <x v="0"/>
  </r>
  <r>
    <s v="SO - 000221"/>
    <d v="2012-01-30T00:00:00"/>
    <x v="12"/>
    <n v="2"/>
    <x v="1"/>
    <s v="AUD"/>
    <x v="2"/>
    <x v="1"/>
    <x v="37"/>
    <n v="5"/>
    <n v="1"/>
    <x v="4"/>
    <n v="1"/>
    <n v="562.05555555555554"/>
    <n v="562.05555555555554"/>
    <n v="399.05944444444441"/>
    <n v="162.99611111111113"/>
    <x v="0"/>
    <x v="0"/>
  </r>
  <r>
    <s v="SO - 000222"/>
    <d v="2012-01-31T00:00:00"/>
    <x v="18"/>
    <n v="3"/>
    <x v="0"/>
    <s v="AUD"/>
    <x v="2"/>
    <x v="1"/>
    <x v="27"/>
    <n v="7"/>
    <n v="1"/>
    <x v="4"/>
    <n v="7"/>
    <n v="106.45555555555556"/>
    <n v="745.18888888888898"/>
    <n v="88.3581111111111"/>
    <n v="126.68211111111134"/>
    <x v="0"/>
    <x v="0"/>
  </r>
  <r>
    <s v="SO - 000223"/>
    <d v="2012-01-31T00:00:00"/>
    <x v="4"/>
    <n v="7"/>
    <x v="2"/>
    <s v="AUD"/>
    <x v="2"/>
    <x v="1"/>
    <x v="48"/>
    <n v="20"/>
    <n v="3"/>
    <x v="2"/>
    <n v="1"/>
    <n v="200.25555555555556"/>
    <n v="200.25555555555556"/>
    <n v="84.10733333333333"/>
    <n v="116.14822222222223"/>
    <x v="0"/>
    <x v="0"/>
  </r>
  <r>
    <s v="SO - 000224"/>
    <d v="2012-01-31T00:00:00"/>
    <x v="18"/>
    <n v="3"/>
    <x v="1"/>
    <s v="AUD"/>
    <x v="2"/>
    <x v="1"/>
    <x v="49"/>
    <n v="8"/>
    <n v="2"/>
    <x v="7"/>
    <n v="4"/>
    <n v="699.77777777777783"/>
    <n v="2799.1111111111113"/>
    <n v="503.83999999999992"/>
    <n v="783.75111111111164"/>
    <x v="0"/>
    <x v="0"/>
  </r>
  <r>
    <s v="SO - 000225"/>
    <d v="2012-01-31T00:00:00"/>
    <x v="6"/>
    <n v="1"/>
    <x v="1"/>
    <s v="AUD"/>
    <x v="2"/>
    <x v="1"/>
    <x v="6"/>
    <n v="1"/>
    <n v="1"/>
    <x v="4"/>
    <n v="7"/>
    <n v="277.67777777777775"/>
    <n v="1943.7444444444443"/>
    <n v="202.70477777777776"/>
    <n v="524.81099999999992"/>
    <x v="0"/>
    <x v="0"/>
  </r>
  <r>
    <s v="SO - 000226"/>
    <d v="2012-01-31T00:00:00"/>
    <x v="1"/>
    <n v="11"/>
    <x v="1"/>
    <s v="AUD"/>
    <x v="1"/>
    <x v="0"/>
    <x v="42"/>
    <n v="32"/>
    <n v="5"/>
    <x v="1"/>
    <n v="1"/>
    <n v="96.777777777777771"/>
    <n v="96.777777777777771"/>
    <n v="78.39"/>
    <n v="18.387777777777771"/>
    <x v="0"/>
    <x v="0"/>
  </r>
  <r>
    <s v="SO - 000227"/>
    <d v="2012-02-01T00:00:00"/>
    <x v="17"/>
    <n v="14"/>
    <x v="1"/>
    <s v="AUD"/>
    <x v="1"/>
    <x v="0"/>
    <x v="50"/>
    <n v="39"/>
    <n v="6"/>
    <x v="0"/>
    <n v="7"/>
    <n v="83.37777777777778"/>
    <n v="583.6444444444445"/>
    <n v="40.021333333333331"/>
    <n v="303.49511111111121"/>
    <x v="1"/>
    <x v="0"/>
  </r>
  <r>
    <s v="SO - 000228"/>
    <d v="2012-02-01T00:00:00"/>
    <x v="1"/>
    <n v="11"/>
    <x v="0"/>
    <s v="AUD"/>
    <x v="1"/>
    <x v="0"/>
    <x v="42"/>
    <n v="32"/>
    <n v="5"/>
    <x v="1"/>
    <n v="7"/>
    <n v="84.866666666666674"/>
    <n v="594.06666666666672"/>
    <n v="56.012000000000008"/>
    <n v="201.98266666666666"/>
    <x v="1"/>
    <x v="0"/>
  </r>
  <r>
    <s v="SO - 000229"/>
    <d v="2012-02-01T00:00:00"/>
    <x v="7"/>
    <n v="17"/>
    <x v="2"/>
    <s v="AUD"/>
    <x v="0"/>
    <x v="2"/>
    <x v="7"/>
    <n v="48"/>
    <n v="7"/>
    <x v="3"/>
    <n v="4"/>
    <n v="93.800000000000011"/>
    <n v="375.20000000000005"/>
    <n v="62.846000000000004"/>
    <n v="123.81600000000003"/>
    <x v="1"/>
    <x v="0"/>
  </r>
  <r>
    <s v="SO - 000230"/>
    <d v="2012-02-01T00:00:00"/>
    <x v="12"/>
    <n v="2"/>
    <x v="1"/>
    <s v="AUD"/>
    <x v="2"/>
    <x v="1"/>
    <x v="37"/>
    <n v="5"/>
    <n v="1"/>
    <x v="4"/>
    <n v="6"/>
    <n v="29.033333333333335"/>
    <n v="174.20000000000002"/>
    <n v="12.484333333333334"/>
    <n v="99.294000000000011"/>
    <x v="1"/>
    <x v="0"/>
  </r>
  <r>
    <s v="SO - 000231"/>
    <d v="2012-02-01T00:00:00"/>
    <x v="19"/>
    <n v="4"/>
    <x v="2"/>
    <s v="AUD"/>
    <x v="2"/>
    <x v="1"/>
    <x v="51"/>
    <n v="12"/>
    <n v="2"/>
    <x v="7"/>
    <n v="1"/>
    <n v="444.43333333333334"/>
    <n v="444.43333333333334"/>
    <n v="262.21566666666666"/>
    <n v="182.21766666666667"/>
    <x v="1"/>
    <x v="0"/>
  </r>
  <r>
    <s v="SO - 000232"/>
    <d v="2012-02-02T00:00:00"/>
    <x v="17"/>
    <n v="14"/>
    <x v="1"/>
    <s v="AUD"/>
    <x v="1"/>
    <x v="0"/>
    <x v="28"/>
    <n v="40"/>
    <n v="6"/>
    <x v="0"/>
    <n v="2"/>
    <n v="123.57777777777778"/>
    <n v="247.15555555555557"/>
    <n v="90.211777777777783"/>
    <n v="66.731999999999999"/>
    <x v="1"/>
    <x v="0"/>
  </r>
  <r>
    <s v="SO - 000233"/>
    <d v="2012-02-03T00:00:00"/>
    <x v="14"/>
    <n v="10"/>
    <x v="1"/>
    <s v="AUD"/>
    <x v="2"/>
    <x v="0"/>
    <x v="38"/>
    <n v="27"/>
    <n v="4"/>
    <x v="5"/>
    <n v="4"/>
    <n v="292.56666666666666"/>
    <n v="1170.2666666666667"/>
    <n v="204.79666666666665"/>
    <n v="351.08000000000004"/>
    <x v="1"/>
    <x v="0"/>
  </r>
  <r>
    <s v="SO - 000234"/>
    <d v="2012-02-03T00:00:00"/>
    <x v="10"/>
    <n v="8"/>
    <x v="0"/>
    <s v="AUD"/>
    <x v="2"/>
    <x v="1"/>
    <x v="44"/>
    <n v="21"/>
    <n v="3"/>
    <x v="2"/>
    <n v="1"/>
    <n v="113.15555555555555"/>
    <n v="113.15555555555555"/>
    <n v="70.156444444444446"/>
    <n v="42.999111111111105"/>
    <x v="1"/>
    <x v="0"/>
  </r>
  <r>
    <s v="SO - 000235"/>
    <d v="2012-02-03T00:00:00"/>
    <x v="18"/>
    <n v="3"/>
    <x v="0"/>
    <s v="AUD"/>
    <x v="2"/>
    <x v="1"/>
    <x v="52"/>
    <n v="9"/>
    <n v="2"/>
    <x v="7"/>
    <n v="7"/>
    <n v="579.92222222222222"/>
    <n v="4059.4555555555553"/>
    <n v="382.74866666666668"/>
    <n v="1380.2148888888887"/>
    <x v="1"/>
    <x v="0"/>
  </r>
  <r>
    <s v="SO - 000236"/>
    <d v="2012-02-03T00:00:00"/>
    <x v="0"/>
    <n v="15"/>
    <x v="2"/>
    <s v="AUD"/>
    <x v="0"/>
    <x v="0"/>
    <x v="0"/>
    <n v="41"/>
    <n v="6"/>
    <x v="0"/>
    <n v="1"/>
    <n v="444.43333333333334"/>
    <n v="444.43333333333334"/>
    <n v="262.21566666666666"/>
    <n v="182.21766666666667"/>
    <x v="1"/>
    <x v="0"/>
  </r>
  <r>
    <s v="SO - 000237"/>
    <d v="2012-02-04T00:00:00"/>
    <x v="13"/>
    <n v="19"/>
    <x v="1"/>
    <s v="AUD"/>
    <x v="3"/>
    <x v="2"/>
    <x v="39"/>
    <n v="54"/>
    <n v="8"/>
    <x v="6"/>
    <n v="8"/>
    <n v="191.32222222222222"/>
    <n v="1530.5777777777778"/>
    <n v="120.533"/>
    <n v="566.31377777777777"/>
    <x v="1"/>
    <x v="0"/>
  </r>
  <r>
    <s v="SO - 000238"/>
    <d v="2012-02-05T00:00:00"/>
    <x v="1"/>
    <n v="11"/>
    <x v="1"/>
    <s v="AUD"/>
    <x v="1"/>
    <x v="0"/>
    <x v="1"/>
    <n v="31"/>
    <n v="5"/>
    <x v="1"/>
    <n v="6"/>
    <n v="81.888888888888886"/>
    <n v="491.33333333333331"/>
    <n v="50.771111111111111"/>
    <n v="186.70666666666665"/>
    <x v="1"/>
    <x v="0"/>
  </r>
  <r>
    <s v="SO - 000239"/>
    <d v="2012-02-05T00:00:00"/>
    <x v="12"/>
    <n v="2"/>
    <x v="1"/>
    <s v="AUD"/>
    <x v="2"/>
    <x v="1"/>
    <x v="29"/>
    <n v="6"/>
    <n v="1"/>
    <x v="4"/>
    <n v="7"/>
    <n v="135.48888888888891"/>
    <n v="948.42222222222233"/>
    <n v="77.228666666666669"/>
    <n v="407.82155555555562"/>
    <x v="1"/>
    <x v="0"/>
  </r>
  <r>
    <s v="SO - 000240"/>
    <d v="2012-02-05T00:00:00"/>
    <x v="5"/>
    <n v="16"/>
    <x v="1"/>
    <s v="AUD"/>
    <x v="0"/>
    <x v="0"/>
    <x v="47"/>
    <n v="44"/>
    <n v="7"/>
    <x v="3"/>
    <n v="7"/>
    <n v="99.01111111111112"/>
    <n v="693.07777777777778"/>
    <n v="79.208888888888907"/>
    <n v="138.61555555555537"/>
    <x v="1"/>
    <x v="0"/>
  </r>
  <r>
    <s v="SO - 000241"/>
    <d v="2012-02-06T00:00:00"/>
    <x v="8"/>
    <n v="9"/>
    <x v="1"/>
    <s v="AUD"/>
    <x v="2"/>
    <x v="1"/>
    <x v="32"/>
    <n v="24"/>
    <n v="4"/>
    <x v="5"/>
    <n v="1"/>
    <n v="108.6888888888889"/>
    <n v="108.6888888888889"/>
    <n v="82.603555555555559"/>
    <n v="26.085333333333338"/>
    <x v="1"/>
    <x v="0"/>
  </r>
  <r>
    <s v="SO - 000242"/>
    <d v="2012-02-06T00:00:00"/>
    <x v="14"/>
    <n v="10"/>
    <x v="1"/>
    <s v="AUD"/>
    <x v="2"/>
    <x v="0"/>
    <x v="38"/>
    <n v="27"/>
    <n v="4"/>
    <x v="5"/>
    <n v="4"/>
    <n v="438.47777777777782"/>
    <n v="1753.9111111111113"/>
    <n v="184.16066666666666"/>
    <n v="1017.2684444444446"/>
    <x v="1"/>
    <x v="0"/>
  </r>
  <r>
    <s v="SO - 000243"/>
    <d v="2012-02-06T00:00:00"/>
    <x v="14"/>
    <n v="10"/>
    <x v="1"/>
    <s v="AUD"/>
    <x v="1"/>
    <x v="0"/>
    <x v="45"/>
    <n v="29"/>
    <n v="4"/>
    <x v="5"/>
    <n v="4"/>
    <n v="144.42222222222222"/>
    <n v="577.68888888888887"/>
    <n v="102.53977777777777"/>
    <n v="167.52977777777778"/>
    <x v="1"/>
    <x v="0"/>
  </r>
  <r>
    <s v="SO - 000244"/>
    <d v="2012-02-06T00:00:00"/>
    <x v="16"/>
    <n v="5"/>
    <x v="0"/>
    <s v="AUD"/>
    <x v="2"/>
    <x v="1"/>
    <x v="35"/>
    <n v="13"/>
    <n v="2"/>
    <x v="7"/>
    <n v="1"/>
    <n v="646.17777777777781"/>
    <n v="646.17777777777781"/>
    <n v="310.16533333333336"/>
    <n v="336.01244444444444"/>
    <x v="1"/>
    <x v="0"/>
  </r>
  <r>
    <s v="SO - 000245"/>
    <d v="2012-02-06T00:00:00"/>
    <x v="4"/>
    <n v="7"/>
    <x v="0"/>
    <s v="AUD"/>
    <x v="2"/>
    <x v="1"/>
    <x v="48"/>
    <n v="20"/>
    <n v="3"/>
    <x v="2"/>
    <n v="1"/>
    <n v="121.34444444444446"/>
    <n v="121.34444444444446"/>
    <n v="72.806666666666672"/>
    <n v="48.537777777777791"/>
    <x v="1"/>
    <x v="0"/>
  </r>
  <r>
    <s v="SO - 000246"/>
    <d v="2012-02-06T00:00:00"/>
    <x v="12"/>
    <n v="2"/>
    <x v="1"/>
    <s v="AUD"/>
    <x v="2"/>
    <x v="1"/>
    <x v="29"/>
    <n v="6"/>
    <n v="1"/>
    <x v="4"/>
    <n v="2"/>
    <n v="119.11111111111111"/>
    <n v="238.22222222222223"/>
    <n v="71.466666666666654"/>
    <n v="95.28888888888892"/>
    <x v="1"/>
    <x v="0"/>
  </r>
  <r>
    <s v="SO - 000247"/>
    <d v="2012-02-07T00:00:00"/>
    <x v="2"/>
    <n v="12"/>
    <x v="1"/>
    <s v="AUD"/>
    <x v="1"/>
    <x v="0"/>
    <x v="16"/>
    <n v="35"/>
    <n v="5"/>
    <x v="1"/>
    <n v="2"/>
    <n v="446.66666666666669"/>
    <n v="893.33333333333337"/>
    <n v="294.8"/>
    <n v="303.73333333333335"/>
    <x v="1"/>
    <x v="0"/>
  </r>
  <r>
    <s v="SO - 000248"/>
    <d v="2012-02-07T00:00:00"/>
    <x v="19"/>
    <n v="4"/>
    <x v="1"/>
    <s v="AUD"/>
    <x v="2"/>
    <x v="1"/>
    <x v="33"/>
    <n v="10"/>
    <n v="2"/>
    <x v="7"/>
    <n v="8"/>
    <n v="109.43333333333334"/>
    <n v="875.4666666666667"/>
    <n v="74.414666666666676"/>
    <n v="280.14933333333329"/>
    <x v="1"/>
    <x v="0"/>
  </r>
  <r>
    <s v="SO - 000249"/>
    <d v="2012-02-07T00:00:00"/>
    <x v="13"/>
    <n v="19"/>
    <x v="1"/>
    <s v="AUD"/>
    <x v="3"/>
    <x v="2"/>
    <x v="39"/>
    <n v="54"/>
    <n v="8"/>
    <x v="6"/>
    <n v="7"/>
    <n v="25.311111111111114"/>
    <n v="177.17777777777781"/>
    <n v="11.136888888888889"/>
    <n v="99.219555555555587"/>
    <x v="1"/>
    <x v="0"/>
  </r>
  <r>
    <s v="SO - 000250"/>
    <d v="2012-02-07T00:00:00"/>
    <x v="12"/>
    <n v="2"/>
    <x v="1"/>
    <s v="AUD"/>
    <x v="2"/>
    <x v="1"/>
    <x v="29"/>
    <n v="6"/>
    <n v="1"/>
    <x v="4"/>
    <n v="4"/>
    <n v="443.68888888888893"/>
    <n v="1774.7555555555557"/>
    <n v="368.26177777777781"/>
    <n v="301.70844444444447"/>
    <x v="1"/>
    <x v="0"/>
  </r>
  <r>
    <s v="SO - 000251"/>
    <d v="2012-02-07T00:00:00"/>
    <x v="8"/>
    <n v="9"/>
    <x v="0"/>
    <s v="AUD"/>
    <x v="2"/>
    <x v="0"/>
    <x v="53"/>
    <n v="26"/>
    <n v="4"/>
    <x v="5"/>
    <n v="4"/>
    <n v="24.566666666666666"/>
    <n v="98.266666666666666"/>
    <n v="20.635999999999999"/>
    <n v="15.722666666666669"/>
    <x v="1"/>
    <x v="0"/>
  </r>
  <r>
    <s v="SO - 000252"/>
    <d v="2012-02-07T00:00:00"/>
    <x v="3"/>
    <n v="6"/>
    <x v="0"/>
    <s v="AUD"/>
    <x v="2"/>
    <x v="1"/>
    <x v="20"/>
    <n v="16"/>
    <n v="3"/>
    <x v="2"/>
    <n v="8"/>
    <n v="372.9666666666667"/>
    <n v="2983.7333333333336"/>
    <n v="313.29200000000003"/>
    <n v="477.39733333333334"/>
    <x v="1"/>
    <x v="0"/>
  </r>
  <r>
    <s v="SO - 000253"/>
    <d v="2012-02-07T00:00:00"/>
    <x v="9"/>
    <n v="18"/>
    <x v="1"/>
    <s v="AUD"/>
    <x v="0"/>
    <x v="2"/>
    <x v="11"/>
    <n v="51"/>
    <n v="7"/>
    <x v="3"/>
    <n v="6"/>
    <n v="189.08888888888887"/>
    <n v="1134.5333333333333"/>
    <n v="128.58044444444445"/>
    <n v="363.05066666666653"/>
    <x v="1"/>
    <x v="0"/>
  </r>
  <r>
    <s v="SO - 000254"/>
    <d v="2012-02-07T00:00:00"/>
    <x v="5"/>
    <n v="16"/>
    <x v="1"/>
    <s v="AUD"/>
    <x v="0"/>
    <x v="0"/>
    <x v="47"/>
    <n v="44"/>
    <n v="7"/>
    <x v="3"/>
    <n v="6"/>
    <n v="285.12222222222221"/>
    <n v="1710.7333333333331"/>
    <n v="242.35388888888889"/>
    <n v="256.60999999999967"/>
    <x v="1"/>
    <x v="0"/>
  </r>
  <r>
    <s v="SO - 000255"/>
    <d v="2012-02-07T00:00:00"/>
    <x v="3"/>
    <n v="6"/>
    <x v="1"/>
    <s v="AUD"/>
    <x v="2"/>
    <x v="1"/>
    <x v="20"/>
    <n v="16"/>
    <n v="3"/>
    <x v="2"/>
    <n v="7"/>
    <n v="24.566666666666666"/>
    <n v="171.96666666666667"/>
    <n v="14.002999999999998"/>
    <n v="73.945666666666682"/>
    <x v="1"/>
    <x v="0"/>
  </r>
  <r>
    <s v="SO - 000256"/>
    <d v="2012-02-07T00:00:00"/>
    <x v="17"/>
    <n v="14"/>
    <x v="1"/>
    <s v="AUD"/>
    <x v="1"/>
    <x v="0"/>
    <x v="28"/>
    <n v="40"/>
    <n v="6"/>
    <x v="0"/>
    <n v="4"/>
    <n v="198.02222222222224"/>
    <n v="792.08888888888896"/>
    <n v="108.91222222222224"/>
    <n v="356.44"/>
    <x v="1"/>
    <x v="0"/>
  </r>
  <r>
    <s v="SO - 000257"/>
    <d v="2012-02-08T00:00:00"/>
    <x v="3"/>
    <n v="6"/>
    <x v="1"/>
    <s v="AUD"/>
    <x v="2"/>
    <x v="1"/>
    <x v="26"/>
    <n v="15"/>
    <n v="3"/>
    <x v="2"/>
    <n v="1"/>
    <n v="222.58888888888887"/>
    <n v="222.58888888888887"/>
    <n v="89.035555555555561"/>
    <n v="133.55333333333331"/>
    <x v="1"/>
    <x v="0"/>
  </r>
  <r>
    <s v="SO - 000258"/>
    <d v="2012-02-08T00:00:00"/>
    <x v="12"/>
    <n v="2"/>
    <x v="1"/>
    <s v="AUD"/>
    <x v="2"/>
    <x v="1"/>
    <x v="29"/>
    <n v="6"/>
    <n v="1"/>
    <x v="4"/>
    <n v="1"/>
    <n v="265.02222222222224"/>
    <n v="265.02222222222224"/>
    <n v="166.96400000000003"/>
    <n v="98.058222222222213"/>
    <x v="1"/>
    <x v="0"/>
  </r>
  <r>
    <s v="SO - 000259"/>
    <d v="2012-02-08T00:00:00"/>
    <x v="6"/>
    <n v="1"/>
    <x v="1"/>
    <s v="AUD"/>
    <x v="2"/>
    <x v="1"/>
    <x v="41"/>
    <n v="2"/>
    <n v="1"/>
    <x v="4"/>
    <n v="1"/>
    <n v="247.89999999999998"/>
    <n v="247.89999999999998"/>
    <n v="198.32000000000002"/>
    <n v="49.579999999999956"/>
    <x v="1"/>
    <x v="0"/>
  </r>
  <r>
    <s v="SO - 000260"/>
    <d v="2012-02-08T00:00:00"/>
    <x v="4"/>
    <n v="7"/>
    <x v="1"/>
    <s v="AUD"/>
    <x v="2"/>
    <x v="1"/>
    <x v="34"/>
    <n v="19"/>
    <n v="3"/>
    <x v="2"/>
    <n v="1"/>
    <n v="111.66666666666667"/>
    <n v="111.66666666666667"/>
    <n v="45.783333333333331"/>
    <n v="65.88333333333334"/>
    <x v="1"/>
    <x v="0"/>
  </r>
  <r>
    <s v="SO - 000261"/>
    <d v="2012-02-08T00:00:00"/>
    <x v="5"/>
    <n v="16"/>
    <x v="0"/>
    <s v="AUD"/>
    <x v="0"/>
    <x v="3"/>
    <x v="12"/>
    <n v="46"/>
    <n v="7"/>
    <x v="3"/>
    <n v="2"/>
    <n v="299.26666666666665"/>
    <n v="598.5333333333333"/>
    <n v="215.47200000000001"/>
    <n v="167.58933333333329"/>
    <x v="1"/>
    <x v="0"/>
  </r>
  <r>
    <s v="SO - 000262"/>
    <d v="2012-02-08T00:00:00"/>
    <x v="3"/>
    <n v="6"/>
    <x v="1"/>
    <s v="AUD"/>
    <x v="2"/>
    <x v="1"/>
    <x v="4"/>
    <n v="18"/>
    <n v="3"/>
    <x v="2"/>
    <n v="7"/>
    <n v="122.83333333333333"/>
    <n v="859.83333333333326"/>
    <n v="72.471666666666664"/>
    <n v="352.53166666666664"/>
    <x v="1"/>
    <x v="0"/>
  </r>
  <r>
    <s v="SO - 000263"/>
    <d v="2012-02-09T00:00:00"/>
    <x v="16"/>
    <n v="5"/>
    <x v="0"/>
    <s v="AUD"/>
    <x v="2"/>
    <x v="1"/>
    <x v="24"/>
    <n v="14"/>
    <n v="2"/>
    <x v="7"/>
    <n v="1"/>
    <n v="212.16666666666666"/>
    <n v="212.16666666666666"/>
    <n v="120.935"/>
    <n v="91.231666666666655"/>
    <x v="1"/>
    <x v="0"/>
  </r>
  <r>
    <s v="SO - 000264"/>
    <d v="2012-02-09T00:00:00"/>
    <x v="14"/>
    <n v="10"/>
    <x v="0"/>
    <s v="AUD"/>
    <x v="1"/>
    <x v="0"/>
    <x v="17"/>
    <n v="28"/>
    <n v="4"/>
    <x v="5"/>
    <n v="7"/>
    <n v="124.32222222222224"/>
    <n v="870.2555555555557"/>
    <n v="94.484888888888889"/>
    <n v="208.8613333333335"/>
    <x v="1"/>
    <x v="0"/>
  </r>
  <r>
    <s v="SO - 000265"/>
    <d v="2012-02-09T00:00:00"/>
    <x v="3"/>
    <n v="6"/>
    <x v="1"/>
    <s v="AUD"/>
    <x v="2"/>
    <x v="1"/>
    <x v="26"/>
    <n v="15"/>
    <n v="3"/>
    <x v="2"/>
    <n v="5"/>
    <n v="115.38888888888889"/>
    <n v="576.94444444444446"/>
    <n v="84.233888888888885"/>
    <n v="155.77500000000003"/>
    <x v="1"/>
    <x v="0"/>
  </r>
  <r>
    <s v="SO - 000266"/>
    <d v="2012-02-09T00:00:00"/>
    <x v="4"/>
    <n v="7"/>
    <x v="0"/>
    <s v="AUD"/>
    <x v="2"/>
    <x v="1"/>
    <x v="48"/>
    <n v="20"/>
    <n v="3"/>
    <x v="2"/>
    <n v="4"/>
    <n v="702.75555555555559"/>
    <n v="2811.0222222222224"/>
    <n v="477.87377777777783"/>
    <n v="899.52711111111103"/>
    <x v="1"/>
    <x v="0"/>
  </r>
  <r>
    <s v="SO - 000267"/>
    <d v="2012-02-10T00:00:00"/>
    <x v="6"/>
    <n v="1"/>
    <x v="1"/>
    <s v="AUD"/>
    <x v="2"/>
    <x v="1"/>
    <x v="9"/>
    <n v="3"/>
    <n v="1"/>
    <x v="4"/>
    <n v="1"/>
    <n v="111.66666666666667"/>
    <n v="111.66666666666667"/>
    <n v="55.833333333333336"/>
    <n v="55.833333333333336"/>
    <x v="1"/>
    <x v="0"/>
  </r>
  <r>
    <s v="SO - 000268"/>
    <d v="2012-02-10T00:00:00"/>
    <x v="14"/>
    <n v="10"/>
    <x v="0"/>
    <s v="AUD"/>
    <x v="1"/>
    <x v="0"/>
    <x v="17"/>
    <n v="28"/>
    <n v="4"/>
    <x v="5"/>
    <n v="8"/>
    <n v="143.67777777777781"/>
    <n v="1149.4222222222224"/>
    <n v="73.27566666666668"/>
    <n v="563.216888888889"/>
    <x v="1"/>
    <x v="0"/>
  </r>
  <r>
    <s v="SO - 000269"/>
    <d v="2012-02-10T00:00:00"/>
    <x v="16"/>
    <n v="5"/>
    <x v="1"/>
    <s v="AUD"/>
    <x v="2"/>
    <x v="1"/>
    <x v="51"/>
    <n v="12"/>
    <n v="2"/>
    <x v="7"/>
    <n v="6"/>
    <n v="93.800000000000011"/>
    <n v="562.80000000000007"/>
    <n v="60.032000000000004"/>
    <n v="202.60800000000006"/>
    <x v="1"/>
    <x v="0"/>
  </r>
  <r>
    <s v="SO - 000270"/>
    <d v="2012-02-10T00:00:00"/>
    <x v="9"/>
    <n v="18"/>
    <x v="1"/>
    <s v="AUD"/>
    <x v="0"/>
    <x v="2"/>
    <x v="11"/>
    <n v="51"/>
    <n v="7"/>
    <x v="3"/>
    <n v="8"/>
    <n v="27.544444444444444"/>
    <n v="220.35555555555555"/>
    <n v="21.760111111111112"/>
    <n v="46.274666666666661"/>
    <x v="1"/>
    <x v="0"/>
  </r>
  <r>
    <s v="SO - 000271"/>
    <d v="2012-02-10T00:00:00"/>
    <x v="2"/>
    <n v="12"/>
    <x v="1"/>
    <s v="AUD"/>
    <x v="1"/>
    <x v="0"/>
    <x v="16"/>
    <n v="35"/>
    <n v="5"/>
    <x v="1"/>
    <n v="8"/>
    <n v="19.355555555555558"/>
    <n v="154.84444444444446"/>
    <n v="15.484444444444446"/>
    <n v="30.968888888888898"/>
    <x v="1"/>
    <x v="0"/>
  </r>
  <r>
    <s v="SO - 000272"/>
    <d v="2012-02-10T00:00:00"/>
    <x v="5"/>
    <n v="16"/>
    <x v="1"/>
    <s v="AUD"/>
    <x v="0"/>
    <x v="0"/>
    <x v="47"/>
    <n v="44"/>
    <n v="7"/>
    <x v="3"/>
    <n v="2"/>
    <n v="113.90000000000002"/>
    <n v="227.80000000000004"/>
    <n v="78.591000000000008"/>
    <n v="70.618000000000023"/>
    <x v="1"/>
    <x v="0"/>
  </r>
  <r>
    <s v="SO - 000273"/>
    <d v="2012-02-10T00:00:00"/>
    <x v="13"/>
    <n v="19"/>
    <x v="2"/>
    <s v="AUD"/>
    <x v="3"/>
    <x v="2"/>
    <x v="39"/>
    <n v="54"/>
    <n v="8"/>
    <x v="6"/>
    <n v="9"/>
    <n v="340.95555555555552"/>
    <n v="3068.5999999999995"/>
    <n v="255.71666666666664"/>
    <n v="767.14999999999964"/>
    <x v="1"/>
    <x v="0"/>
  </r>
  <r>
    <s v="SO - 000274"/>
    <d v="2012-02-11T00:00:00"/>
    <x v="4"/>
    <n v="7"/>
    <x v="0"/>
    <s v="AUD"/>
    <x v="2"/>
    <x v="1"/>
    <x v="48"/>
    <n v="20"/>
    <n v="3"/>
    <x v="2"/>
    <n v="9"/>
    <n v="26.8"/>
    <n v="241.20000000000002"/>
    <n v="12.864000000000001"/>
    <n v="125.42400000000001"/>
    <x v="1"/>
    <x v="0"/>
  </r>
  <r>
    <s v="SO - 000275"/>
    <d v="2012-02-11T00:00:00"/>
    <x v="1"/>
    <n v="11"/>
    <x v="0"/>
    <s v="AUD"/>
    <x v="1"/>
    <x v="0"/>
    <x v="42"/>
    <n v="32"/>
    <n v="5"/>
    <x v="1"/>
    <n v="9"/>
    <n v="19.355555555555558"/>
    <n v="174.20000000000002"/>
    <n v="15.484444444444446"/>
    <n v="34.840000000000003"/>
    <x v="1"/>
    <x v="0"/>
  </r>
  <r>
    <s v="SO - 000276"/>
    <d v="2012-02-11T00:00:00"/>
    <x v="12"/>
    <n v="2"/>
    <x v="2"/>
    <s v="AUD"/>
    <x v="2"/>
    <x v="1"/>
    <x v="37"/>
    <n v="5"/>
    <n v="1"/>
    <x v="4"/>
    <n v="8"/>
    <n v="278.42222222222222"/>
    <n v="2227.3777777777777"/>
    <n v="200.46400000000003"/>
    <n v="623.66577777777752"/>
    <x v="1"/>
    <x v="0"/>
  </r>
  <r>
    <s v="SO - 000277"/>
    <d v="2012-02-11T00:00:00"/>
    <x v="15"/>
    <n v="13"/>
    <x v="1"/>
    <s v="AUD"/>
    <x v="1"/>
    <x v="0"/>
    <x v="18"/>
    <n v="37"/>
    <n v="6"/>
    <x v="0"/>
    <n v="1"/>
    <n v="288.84444444444443"/>
    <n v="288.84444444444443"/>
    <n v="181.97200000000001"/>
    <n v="106.87244444444443"/>
    <x v="1"/>
    <x v="0"/>
  </r>
  <r>
    <s v="SO - 000278"/>
    <d v="2012-02-11T00:00:00"/>
    <x v="8"/>
    <n v="9"/>
    <x v="2"/>
    <s v="AUD"/>
    <x v="2"/>
    <x v="1"/>
    <x v="32"/>
    <n v="24"/>
    <n v="4"/>
    <x v="5"/>
    <n v="1"/>
    <n v="253.11111111111111"/>
    <n v="253.11111111111111"/>
    <n v="167.05333333333334"/>
    <n v="86.057777777777773"/>
    <x v="1"/>
    <x v="0"/>
  </r>
  <r>
    <s v="SO - 000279"/>
    <d v="2012-02-11T00:00:00"/>
    <x v="11"/>
    <n v="20"/>
    <x v="1"/>
    <s v="AUD"/>
    <x v="3"/>
    <x v="2"/>
    <x v="14"/>
    <n v="56"/>
    <n v="8"/>
    <x v="6"/>
    <n v="5"/>
    <n v="121.34444444444446"/>
    <n v="606.72222222222229"/>
    <n v="65.52600000000001"/>
    <n v="279.09222222222223"/>
    <x v="1"/>
    <x v="0"/>
  </r>
  <r>
    <s v="SO - 000280"/>
    <d v="2012-02-11T00:00:00"/>
    <x v="18"/>
    <n v="3"/>
    <x v="1"/>
    <s v="AUD"/>
    <x v="2"/>
    <x v="1"/>
    <x v="27"/>
    <n v="7"/>
    <n v="1"/>
    <x v="4"/>
    <n v="4"/>
    <n v="126.55555555555556"/>
    <n v="506.22222222222223"/>
    <n v="103.77555555555554"/>
    <n v="91.120000000000061"/>
    <x v="1"/>
    <x v="0"/>
  </r>
  <r>
    <s v="SO - 000281"/>
    <d v="2012-02-11T00:00:00"/>
    <x v="13"/>
    <n v="19"/>
    <x v="2"/>
    <s v="AUD"/>
    <x v="3"/>
    <x v="2"/>
    <x v="39"/>
    <n v="54"/>
    <n v="8"/>
    <x v="6"/>
    <n v="4"/>
    <n v="186.11111111111111"/>
    <n v="744.44444444444446"/>
    <n v="119.11111111111111"/>
    <n v="268"/>
    <x v="1"/>
    <x v="0"/>
  </r>
  <r>
    <s v="SO - 000282"/>
    <d v="2012-02-12T00:00:00"/>
    <x v="15"/>
    <n v="13"/>
    <x v="2"/>
    <s v="AUD"/>
    <x v="1"/>
    <x v="0"/>
    <x v="54"/>
    <n v="36"/>
    <n v="5"/>
    <x v="1"/>
    <n v="5"/>
    <n v="112.41111111111111"/>
    <n v="562.05555555555554"/>
    <n v="76.439555555555572"/>
    <n v="179.8577777777777"/>
    <x v="1"/>
    <x v="0"/>
  </r>
  <r>
    <s v="SO - 000283"/>
    <d v="2012-02-12T00:00:00"/>
    <x v="4"/>
    <n v="7"/>
    <x v="1"/>
    <s v="AUD"/>
    <x v="2"/>
    <x v="1"/>
    <x v="44"/>
    <n v="21"/>
    <n v="3"/>
    <x v="2"/>
    <n v="3"/>
    <n v="104.22222222222223"/>
    <n v="312.66666666666669"/>
    <n v="45.857777777777784"/>
    <n v="175.09333333333333"/>
    <x v="1"/>
    <x v="0"/>
  </r>
  <r>
    <s v="SO - 000284"/>
    <d v="2012-02-13T00:00:00"/>
    <x v="18"/>
    <n v="3"/>
    <x v="0"/>
    <s v="AUD"/>
    <x v="2"/>
    <x v="1"/>
    <x v="52"/>
    <n v="9"/>
    <n v="2"/>
    <x v="7"/>
    <n v="1"/>
    <n v="285.12222222222221"/>
    <n v="285.12222222222221"/>
    <n v="116.9001111111111"/>
    <n v="168.2221111111111"/>
    <x v="1"/>
    <x v="0"/>
  </r>
  <r>
    <s v="SO - 000285"/>
    <d v="2012-02-13T00:00:00"/>
    <x v="14"/>
    <n v="10"/>
    <x v="1"/>
    <s v="AUD"/>
    <x v="1"/>
    <x v="0"/>
    <x v="17"/>
    <n v="28"/>
    <n v="4"/>
    <x v="5"/>
    <n v="5"/>
    <n v="96.777777777777771"/>
    <n v="483.88888888888886"/>
    <n v="41.614444444444445"/>
    <n v="275.81666666666661"/>
    <x v="1"/>
    <x v="0"/>
  </r>
  <r>
    <s v="SO - 000286"/>
    <d v="2012-02-13T00:00:00"/>
    <x v="16"/>
    <n v="5"/>
    <x v="1"/>
    <s v="AUD"/>
    <x v="2"/>
    <x v="1"/>
    <x v="35"/>
    <n v="13"/>
    <n v="2"/>
    <x v="7"/>
    <n v="6"/>
    <n v="276.18888888888893"/>
    <n v="1657.1333333333337"/>
    <n v="198.85600000000002"/>
    <n v="463.99733333333347"/>
    <x v="1"/>
    <x v="0"/>
  </r>
  <r>
    <s v="SO - 000287"/>
    <d v="2012-02-14T00:00:00"/>
    <x v="11"/>
    <n v="20"/>
    <x v="0"/>
    <s v="AUD"/>
    <x v="3"/>
    <x v="2"/>
    <x v="22"/>
    <n v="58"/>
    <n v="8"/>
    <x v="6"/>
    <n v="2"/>
    <n v="260.55555555555554"/>
    <n v="521.11111111111109"/>
    <n v="213.65555555555554"/>
    <n v="93.800000000000011"/>
    <x v="1"/>
    <x v="0"/>
  </r>
  <r>
    <s v="SO - 000288"/>
    <d v="2012-02-14T00:00:00"/>
    <x v="18"/>
    <n v="3"/>
    <x v="0"/>
    <s v="AUD"/>
    <x v="2"/>
    <x v="1"/>
    <x v="49"/>
    <n v="8"/>
    <n v="2"/>
    <x v="7"/>
    <n v="2"/>
    <n v="124.32222222222224"/>
    <n v="248.64444444444447"/>
    <n v="83.295888888888896"/>
    <n v="82.052666666666681"/>
    <x v="1"/>
    <x v="0"/>
  </r>
  <r>
    <s v="SO - 000289"/>
    <d v="2012-02-14T00:00:00"/>
    <x v="6"/>
    <n v="1"/>
    <x v="1"/>
    <s v="AUD"/>
    <x v="2"/>
    <x v="1"/>
    <x v="41"/>
    <n v="2"/>
    <n v="1"/>
    <x v="4"/>
    <n v="4"/>
    <n v="221.84444444444446"/>
    <n v="887.37777777777785"/>
    <n v="155.29111111111112"/>
    <n v="266.21333333333337"/>
    <x v="1"/>
    <x v="0"/>
  </r>
  <r>
    <s v="SO - 000290"/>
    <d v="2012-02-14T00:00:00"/>
    <x v="4"/>
    <n v="7"/>
    <x v="0"/>
    <s v="AUD"/>
    <x v="2"/>
    <x v="1"/>
    <x v="44"/>
    <n v="21"/>
    <n v="3"/>
    <x v="2"/>
    <n v="2"/>
    <n v="78.911111111111111"/>
    <n v="157.82222222222222"/>
    <n v="43.401111111111121"/>
    <n v="71.019999999999982"/>
    <x v="1"/>
    <x v="0"/>
  </r>
  <r>
    <s v="SO - 000291"/>
    <d v="2012-02-14T00:00:00"/>
    <x v="1"/>
    <n v="11"/>
    <x v="2"/>
    <s v="AUD"/>
    <x v="1"/>
    <x v="0"/>
    <x v="42"/>
    <n v="32"/>
    <n v="5"/>
    <x v="1"/>
    <n v="6"/>
    <n v="442.20000000000005"/>
    <n v="2653.2000000000003"/>
    <n v="198.99"/>
    <n v="1459.2600000000002"/>
    <x v="1"/>
    <x v="0"/>
  </r>
  <r>
    <s v="SO - 000292"/>
    <d v="2012-02-14T00:00:00"/>
    <x v="13"/>
    <n v="19"/>
    <x v="0"/>
    <s v="AUD"/>
    <x v="3"/>
    <x v="2"/>
    <x v="39"/>
    <n v="54"/>
    <n v="8"/>
    <x v="6"/>
    <n v="9"/>
    <n v="113.90000000000002"/>
    <n v="1025.1000000000001"/>
    <n v="48.977000000000004"/>
    <n v="584.30700000000013"/>
    <x v="1"/>
    <x v="0"/>
  </r>
  <r>
    <s v="SO - 000293"/>
    <d v="2012-02-14T00:00:00"/>
    <x v="1"/>
    <n v="11"/>
    <x v="0"/>
    <s v="AUD"/>
    <x v="1"/>
    <x v="0"/>
    <x v="42"/>
    <n v="32"/>
    <n v="5"/>
    <x v="1"/>
    <n v="4"/>
    <n v="279.91111111111115"/>
    <n v="1119.6444444444446"/>
    <n v="145.55377777777778"/>
    <n v="537.42933333333349"/>
    <x v="1"/>
    <x v="0"/>
  </r>
  <r>
    <s v="SO - 000294"/>
    <d v="2012-02-15T00:00:00"/>
    <x v="8"/>
    <n v="9"/>
    <x v="1"/>
    <s v="AUD"/>
    <x v="2"/>
    <x v="1"/>
    <x v="32"/>
    <n v="24"/>
    <n v="4"/>
    <x v="5"/>
    <n v="1"/>
    <n v="559.07777777777778"/>
    <n v="559.07777777777778"/>
    <n v="385.76366666666661"/>
    <n v="173.31411111111117"/>
    <x v="1"/>
    <x v="0"/>
  </r>
  <r>
    <s v="SO - 000295"/>
    <d v="2012-02-15T00:00:00"/>
    <x v="7"/>
    <n v="17"/>
    <x v="1"/>
    <s v="AUD"/>
    <x v="0"/>
    <x v="2"/>
    <x v="55"/>
    <n v="50"/>
    <n v="7"/>
    <x v="3"/>
    <n v="6"/>
    <n v="203.23333333333335"/>
    <n v="1219.4000000000001"/>
    <n v="85.358000000000004"/>
    <n v="707.25200000000007"/>
    <x v="1"/>
    <x v="0"/>
  </r>
  <r>
    <s v="SO - 000296"/>
    <d v="2012-02-15T00:00:00"/>
    <x v="7"/>
    <n v="17"/>
    <x v="1"/>
    <s v="AUD"/>
    <x v="0"/>
    <x v="2"/>
    <x v="7"/>
    <n v="48"/>
    <n v="7"/>
    <x v="3"/>
    <n v="6"/>
    <n v="119.11111111111111"/>
    <n v="714.66666666666674"/>
    <n v="100.05333333333334"/>
    <n v="114.34666666666669"/>
    <x v="1"/>
    <x v="0"/>
  </r>
  <r>
    <s v="SO - 000297"/>
    <d v="2012-02-15T00:00:00"/>
    <x v="17"/>
    <n v="14"/>
    <x v="1"/>
    <s v="AUD"/>
    <x v="1"/>
    <x v="0"/>
    <x v="28"/>
    <n v="40"/>
    <n v="6"/>
    <x v="0"/>
    <n v="9"/>
    <n v="282.14444444444445"/>
    <n v="2539.3000000000002"/>
    <n v="203.14400000000001"/>
    <n v="711.00400000000013"/>
    <x v="1"/>
    <x v="0"/>
  </r>
  <r>
    <s v="SO - 000298"/>
    <d v="2012-02-16T00:00:00"/>
    <x v="0"/>
    <n v="15"/>
    <x v="0"/>
    <s v="AUD"/>
    <x v="0"/>
    <x v="0"/>
    <x v="8"/>
    <n v="42"/>
    <n v="6"/>
    <x v="0"/>
    <n v="4"/>
    <n v="433.26666666666665"/>
    <n v="1733.0666666666666"/>
    <n v="225.29866666666669"/>
    <n v="831.87199999999984"/>
    <x v="1"/>
    <x v="0"/>
  </r>
  <r>
    <s v="SO - 000299"/>
    <d v="2012-02-16T00:00:00"/>
    <x v="11"/>
    <n v="20"/>
    <x v="1"/>
    <s v="AUD"/>
    <x v="3"/>
    <x v="2"/>
    <x v="22"/>
    <n v="58"/>
    <n v="8"/>
    <x v="6"/>
    <n v="6"/>
    <n v="560.56666666666672"/>
    <n v="3363.4000000000005"/>
    <n v="375.57966666666675"/>
    <n v="1109.922"/>
    <x v="1"/>
    <x v="0"/>
  </r>
  <r>
    <s v="SO - 000300"/>
    <d v="2012-02-16T00:00:00"/>
    <x v="4"/>
    <n v="7"/>
    <x v="1"/>
    <s v="AUD"/>
    <x v="2"/>
    <x v="1"/>
    <x v="48"/>
    <n v="20"/>
    <n v="3"/>
    <x v="2"/>
    <n v="5"/>
    <n v="111.66666666666667"/>
    <n v="558.33333333333337"/>
    <n v="58.06666666666667"/>
    <n v="268"/>
    <x v="1"/>
    <x v="0"/>
  </r>
  <r>
    <s v="SO - 000301"/>
    <d v="2012-02-16T00:00:00"/>
    <x v="14"/>
    <n v="10"/>
    <x v="1"/>
    <s v="AUD"/>
    <x v="1"/>
    <x v="0"/>
    <x v="45"/>
    <n v="29"/>
    <n v="4"/>
    <x v="5"/>
    <n v="1"/>
    <n v="270.97777777777782"/>
    <n v="270.97777777777782"/>
    <n v="135.48888888888891"/>
    <n v="135.48888888888891"/>
    <x v="1"/>
    <x v="0"/>
  </r>
  <r>
    <s v="SO - 000302"/>
    <d v="2012-02-17T00:00:00"/>
    <x v="8"/>
    <n v="9"/>
    <x v="0"/>
    <s v="AUD"/>
    <x v="2"/>
    <x v="1"/>
    <x v="32"/>
    <n v="24"/>
    <n v="4"/>
    <x v="5"/>
    <n v="6"/>
    <n v="370.73333333333335"/>
    <n v="2224.4"/>
    <n v="226.14733333333331"/>
    <n v="867.5160000000003"/>
    <x v="1"/>
    <x v="0"/>
  </r>
  <r>
    <s v="SO - 000303"/>
    <d v="2012-02-17T00:00:00"/>
    <x v="17"/>
    <n v="14"/>
    <x v="1"/>
    <s v="AUD"/>
    <x v="1"/>
    <x v="0"/>
    <x v="0"/>
    <n v="41"/>
    <n v="6"/>
    <x v="0"/>
    <n v="7"/>
    <n v="122.08888888888889"/>
    <n v="854.62222222222226"/>
    <n v="95.229333333333329"/>
    <n v="188.01688888888896"/>
    <x v="1"/>
    <x v="0"/>
  </r>
  <r>
    <s v="SO - 000304"/>
    <d v="2012-02-17T00:00:00"/>
    <x v="19"/>
    <n v="4"/>
    <x v="1"/>
    <s v="AUD"/>
    <x v="2"/>
    <x v="1"/>
    <x v="36"/>
    <n v="11"/>
    <n v="2"/>
    <x v="7"/>
    <n v="8"/>
    <n v="211.42222222222222"/>
    <n v="1691.3777777777777"/>
    <n v="107.82533333333333"/>
    <n v="828.77511111111107"/>
    <x v="1"/>
    <x v="0"/>
  </r>
  <r>
    <s v="SO - 000305"/>
    <d v="2012-02-17T00:00:00"/>
    <x v="8"/>
    <n v="9"/>
    <x v="1"/>
    <s v="AUD"/>
    <x v="2"/>
    <x v="1"/>
    <x v="10"/>
    <n v="25"/>
    <n v="4"/>
    <x v="5"/>
    <n v="3"/>
    <n v="386.36666666666667"/>
    <n v="1159.0999999999999"/>
    <n v="243.411"/>
    <n v="428.86699999999996"/>
    <x v="1"/>
    <x v="0"/>
  </r>
  <r>
    <s v="SO - 000306"/>
    <d v="2012-02-17T00:00:00"/>
    <x v="1"/>
    <n v="11"/>
    <x v="0"/>
    <s v="AUD"/>
    <x v="1"/>
    <x v="0"/>
    <x v="42"/>
    <n v="32"/>
    <n v="5"/>
    <x v="1"/>
    <n v="2"/>
    <n v="288.84444444444443"/>
    <n v="577.68888888888887"/>
    <n v="164.64133333333334"/>
    <n v="248.4062222222222"/>
    <x v="1"/>
    <x v="0"/>
  </r>
  <r>
    <s v="SO - 000307"/>
    <d v="2012-02-17T00:00:00"/>
    <x v="7"/>
    <n v="17"/>
    <x v="1"/>
    <s v="AUD"/>
    <x v="0"/>
    <x v="2"/>
    <x v="7"/>
    <n v="48"/>
    <n v="7"/>
    <x v="3"/>
    <n v="8"/>
    <n v="119.85555555555555"/>
    <n v="958.84444444444443"/>
    <n v="56.332111111111111"/>
    <n v="508.18755555555555"/>
    <x v="1"/>
    <x v="0"/>
  </r>
  <r>
    <s v="SO - 000308"/>
    <d v="2012-02-18T00:00:00"/>
    <x v="1"/>
    <n v="11"/>
    <x v="0"/>
    <s v="AUD"/>
    <x v="1"/>
    <x v="0"/>
    <x v="42"/>
    <n v="32"/>
    <n v="5"/>
    <x v="1"/>
    <n v="1"/>
    <n v="116.13333333333334"/>
    <n v="116.13333333333334"/>
    <n v="59.228000000000002"/>
    <n v="56.905333333333338"/>
    <x v="1"/>
    <x v="0"/>
  </r>
  <r>
    <s v="SO - 000309"/>
    <d v="2012-02-18T00:00:00"/>
    <x v="8"/>
    <n v="9"/>
    <x v="2"/>
    <s v="AUD"/>
    <x v="2"/>
    <x v="1"/>
    <x v="10"/>
    <n v="25"/>
    <n v="4"/>
    <x v="5"/>
    <n v="1"/>
    <n v="125.06666666666668"/>
    <n v="125.06666666666668"/>
    <n v="87.546666666666681"/>
    <n v="37.519999999999996"/>
    <x v="1"/>
    <x v="0"/>
  </r>
  <r>
    <s v="SO - 000310"/>
    <d v="2012-02-18T00:00:00"/>
    <x v="1"/>
    <n v="11"/>
    <x v="2"/>
    <s v="AUD"/>
    <x v="1"/>
    <x v="0"/>
    <x v="43"/>
    <n v="30"/>
    <n v="5"/>
    <x v="1"/>
    <n v="9"/>
    <n v="122.83333333333333"/>
    <n v="1105.5"/>
    <n v="84.754999999999995"/>
    <n v="342.70500000000004"/>
    <x v="1"/>
    <x v="0"/>
  </r>
  <r>
    <s v="SO - 000311"/>
    <d v="2012-02-18T00:00:00"/>
    <x v="16"/>
    <n v="5"/>
    <x v="2"/>
    <s v="AUD"/>
    <x v="2"/>
    <x v="1"/>
    <x v="24"/>
    <n v="14"/>
    <n v="2"/>
    <x v="7"/>
    <n v="8"/>
    <n v="289.5888888888889"/>
    <n v="2316.7111111111112"/>
    <n v="185.33688888888889"/>
    <n v="834.01600000000008"/>
    <x v="1"/>
    <x v="0"/>
  </r>
  <r>
    <s v="SO - 000312"/>
    <d v="2012-02-18T00:00:00"/>
    <x v="15"/>
    <n v="13"/>
    <x v="1"/>
    <s v="AUD"/>
    <x v="1"/>
    <x v="0"/>
    <x v="54"/>
    <n v="36"/>
    <n v="5"/>
    <x v="1"/>
    <n v="3"/>
    <n v="25.311111111111114"/>
    <n v="75.933333333333337"/>
    <n v="10.630666666666666"/>
    <n v="44.041333333333341"/>
    <x v="1"/>
    <x v="0"/>
  </r>
  <r>
    <s v="SO - 000313"/>
    <d v="2012-02-19T00:00:00"/>
    <x v="14"/>
    <n v="10"/>
    <x v="1"/>
    <s v="AUD"/>
    <x v="1"/>
    <x v="0"/>
    <x v="45"/>
    <n v="29"/>
    <n v="4"/>
    <x v="5"/>
    <n v="2"/>
    <n v="18.611111111111111"/>
    <n v="37.222222222222221"/>
    <n v="13.772222222222222"/>
    <n v="9.6777777777777771"/>
    <x v="1"/>
    <x v="0"/>
  </r>
  <r>
    <s v="SO - 000314"/>
    <d v="2012-02-19T00:00:00"/>
    <x v="17"/>
    <n v="14"/>
    <x v="1"/>
    <s v="AUD"/>
    <x v="1"/>
    <x v="0"/>
    <x v="28"/>
    <n v="40"/>
    <n v="6"/>
    <x v="0"/>
    <n v="3"/>
    <n v="127.30000000000001"/>
    <n v="381.90000000000003"/>
    <n v="59.831000000000003"/>
    <n v="202.40700000000004"/>
    <x v="1"/>
    <x v="0"/>
  </r>
  <r>
    <s v="SO - 000315"/>
    <d v="2012-02-19T00:00:00"/>
    <x v="9"/>
    <n v="18"/>
    <x v="1"/>
    <s v="AUD"/>
    <x v="0"/>
    <x v="2"/>
    <x v="56"/>
    <n v="52"/>
    <n v="8"/>
    <x v="6"/>
    <n v="9"/>
    <n v="288.84444444444443"/>
    <n v="2599.6"/>
    <n v="239.74088888888886"/>
    <n v="441.93200000000024"/>
    <x v="1"/>
    <x v="0"/>
  </r>
  <r>
    <s v="SO - 000316"/>
    <d v="2012-02-19T00:00:00"/>
    <x v="10"/>
    <n v="8"/>
    <x v="1"/>
    <s v="AUD"/>
    <x v="2"/>
    <x v="1"/>
    <x v="13"/>
    <n v="22"/>
    <n v="3"/>
    <x v="2"/>
    <n v="5"/>
    <n v="437.73333333333335"/>
    <n v="2188.666666666667"/>
    <n v="218.86666666666667"/>
    <n v="1094.3333333333335"/>
    <x v="1"/>
    <x v="0"/>
  </r>
  <r>
    <s v="SO - 000317"/>
    <d v="2012-02-19T00:00:00"/>
    <x v="4"/>
    <n v="7"/>
    <x v="0"/>
    <s v="AUD"/>
    <x v="2"/>
    <x v="1"/>
    <x v="4"/>
    <n v="18"/>
    <n v="3"/>
    <x v="2"/>
    <n v="2"/>
    <n v="320.11111111111109"/>
    <n v="640.22222222222217"/>
    <n v="176.06111111111113"/>
    <n v="288.09999999999991"/>
    <x v="1"/>
    <x v="0"/>
  </r>
  <r>
    <s v="SO - 000318"/>
    <d v="2012-02-20T00:00:00"/>
    <x v="3"/>
    <n v="6"/>
    <x v="0"/>
    <s v="AUD"/>
    <x v="2"/>
    <x v="1"/>
    <x v="3"/>
    <n v="17"/>
    <n v="3"/>
    <x v="2"/>
    <n v="6"/>
    <n v="428.05555555555554"/>
    <n v="2568.333333333333"/>
    <n v="222.5888888888889"/>
    <n v="1232.7999999999997"/>
    <x v="1"/>
    <x v="0"/>
  </r>
  <r>
    <s v="SO - 000319"/>
    <d v="2012-02-20T00:00:00"/>
    <x v="19"/>
    <n v="4"/>
    <x v="2"/>
    <s v="AUD"/>
    <x v="2"/>
    <x v="1"/>
    <x v="52"/>
    <n v="9"/>
    <n v="2"/>
    <x v="7"/>
    <n v="2"/>
    <n v="126.55555555555556"/>
    <n v="253.11111111111111"/>
    <n v="60.74666666666667"/>
    <n v="131.61777777777777"/>
    <x v="1"/>
    <x v="0"/>
  </r>
  <r>
    <s v="SO - 000320"/>
    <d v="2012-02-20T00:00:00"/>
    <x v="1"/>
    <n v="11"/>
    <x v="0"/>
    <s v="AUD"/>
    <x v="1"/>
    <x v="0"/>
    <x v="1"/>
    <n v="31"/>
    <n v="5"/>
    <x v="1"/>
    <n v="7"/>
    <n v="279.91111111111115"/>
    <n v="1959.3777777777782"/>
    <n v="226.72800000000004"/>
    <n v="372.28177777777796"/>
    <x v="1"/>
    <x v="0"/>
  </r>
  <r>
    <s v="SO - 000321"/>
    <d v="2012-02-20T00:00:00"/>
    <x v="16"/>
    <n v="5"/>
    <x v="0"/>
    <s v="AUD"/>
    <x v="2"/>
    <x v="1"/>
    <x v="35"/>
    <n v="13"/>
    <n v="2"/>
    <x v="7"/>
    <n v="7"/>
    <n v="132.51111111111112"/>
    <n v="927.57777777777778"/>
    <n v="78.181555555555562"/>
    <n v="380.30688888888881"/>
    <x v="1"/>
    <x v="0"/>
  </r>
  <r>
    <s v="SO - 000322"/>
    <d v="2012-02-21T00:00:00"/>
    <x v="2"/>
    <n v="12"/>
    <x v="1"/>
    <s v="AUD"/>
    <x v="1"/>
    <x v="0"/>
    <x v="2"/>
    <n v="34"/>
    <n v="5"/>
    <x v="1"/>
    <n v="5"/>
    <n v="268"/>
    <n v="1340"/>
    <n v="112.56"/>
    <n v="777.2"/>
    <x v="1"/>
    <x v="0"/>
  </r>
  <r>
    <s v="SO - 000323"/>
    <d v="2012-02-21T00:00:00"/>
    <x v="10"/>
    <n v="8"/>
    <x v="1"/>
    <s v="AUD"/>
    <x v="2"/>
    <x v="1"/>
    <x v="13"/>
    <n v="22"/>
    <n v="3"/>
    <x v="2"/>
    <n v="6"/>
    <n v="275.44444444444446"/>
    <n v="1652.6666666666667"/>
    <n v="228.61888888888885"/>
    <n v="280.9533333333336"/>
    <x v="1"/>
    <x v="0"/>
  </r>
  <r>
    <s v="SO - 000324"/>
    <d v="2012-02-21T00:00:00"/>
    <x v="9"/>
    <n v="18"/>
    <x v="1"/>
    <s v="AUD"/>
    <x v="0"/>
    <x v="2"/>
    <x v="11"/>
    <n v="51"/>
    <n v="8"/>
    <x v="6"/>
    <n v="1"/>
    <n v="217.37777777777779"/>
    <n v="217.37777777777779"/>
    <n v="147.81688888888891"/>
    <n v="69.560888888888883"/>
    <x v="1"/>
    <x v="0"/>
  </r>
  <r>
    <s v="SO - 000325"/>
    <d v="2012-02-21T00:00:00"/>
    <x v="14"/>
    <n v="10"/>
    <x v="1"/>
    <s v="AUD"/>
    <x v="1"/>
    <x v="0"/>
    <x v="17"/>
    <n v="28"/>
    <n v="4"/>
    <x v="5"/>
    <n v="3"/>
    <n v="119.85555555555555"/>
    <n v="359.56666666666666"/>
    <n v="80.303222222222232"/>
    <n v="118.65699999999998"/>
    <x v="1"/>
    <x v="0"/>
  </r>
  <r>
    <s v="SO - 000326"/>
    <d v="2012-02-21T00:00:00"/>
    <x v="19"/>
    <n v="4"/>
    <x v="1"/>
    <s v="AUD"/>
    <x v="2"/>
    <x v="1"/>
    <x v="51"/>
    <n v="12"/>
    <n v="2"/>
    <x v="7"/>
    <n v="3"/>
    <n v="134.74444444444444"/>
    <n v="404.23333333333335"/>
    <n v="105.10066666666667"/>
    <n v="88.931333333333328"/>
    <x v="1"/>
    <x v="0"/>
  </r>
  <r>
    <s v="SO - 000327"/>
    <d v="2012-02-22T00:00:00"/>
    <x v="17"/>
    <n v="14"/>
    <x v="0"/>
    <s v="AUD"/>
    <x v="1"/>
    <x v="0"/>
    <x v="28"/>
    <n v="40"/>
    <n v="6"/>
    <x v="0"/>
    <n v="5"/>
    <n v="108.6888888888889"/>
    <n v="543.44444444444446"/>
    <n v="91.298666666666662"/>
    <n v="86.951111111111118"/>
    <x v="1"/>
    <x v="0"/>
  </r>
  <r>
    <s v="SO - 000328"/>
    <d v="2012-02-22T00:00:00"/>
    <x v="0"/>
    <n v="15"/>
    <x v="0"/>
    <s v="AUD"/>
    <x v="0"/>
    <x v="0"/>
    <x v="47"/>
    <n v="44"/>
    <n v="6"/>
    <x v="0"/>
    <n v="8"/>
    <n v="19.355555555555558"/>
    <n v="154.84444444444446"/>
    <n v="13.355333333333334"/>
    <n v="48.001777777777789"/>
    <x v="1"/>
    <x v="0"/>
  </r>
  <r>
    <s v="SO - 000329"/>
    <d v="2012-02-22T00:00:00"/>
    <x v="15"/>
    <n v="13"/>
    <x v="1"/>
    <s v="AUD"/>
    <x v="1"/>
    <x v="0"/>
    <x v="54"/>
    <n v="36"/>
    <n v="5"/>
    <x v="1"/>
    <n v="4"/>
    <n v="125.06666666666668"/>
    <n v="500.26666666666671"/>
    <n v="70.037333333333351"/>
    <n v="220.11733333333331"/>
    <x v="1"/>
    <x v="0"/>
  </r>
  <r>
    <s v="SO - 000330"/>
    <d v="2012-02-22T00:00:00"/>
    <x v="5"/>
    <n v="16"/>
    <x v="0"/>
    <s v="AUD"/>
    <x v="0"/>
    <x v="3"/>
    <x v="12"/>
    <n v="46"/>
    <n v="7"/>
    <x v="3"/>
    <n v="4"/>
    <n v="118.36666666666666"/>
    <n v="473.46666666666664"/>
    <n v="52.081333333333333"/>
    <n v="265.14133333333331"/>
    <x v="1"/>
    <x v="0"/>
  </r>
  <r>
    <s v="SO - 000331"/>
    <d v="2012-02-22T00:00:00"/>
    <x v="19"/>
    <n v="4"/>
    <x v="0"/>
    <s v="AUD"/>
    <x v="2"/>
    <x v="1"/>
    <x v="33"/>
    <n v="10"/>
    <n v="2"/>
    <x v="7"/>
    <n v="4"/>
    <n v="432.52222222222224"/>
    <n v="1730.088888888889"/>
    <n v="302.76555555555552"/>
    <n v="519.02666666666687"/>
    <x v="1"/>
    <x v="0"/>
  </r>
  <r>
    <s v="SO - 000332"/>
    <d v="2012-02-22T00:00:00"/>
    <x v="7"/>
    <n v="17"/>
    <x v="1"/>
    <s v="AUD"/>
    <x v="0"/>
    <x v="2"/>
    <x v="30"/>
    <n v="47"/>
    <n v="7"/>
    <x v="3"/>
    <n v="6"/>
    <n v="23.077777777777779"/>
    <n v="138.46666666666667"/>
    <n v="13.385111111111112"/>
    <n v="58.156000000000006"/>
    <x v="1"/>
    <x v="0"/>
  </r>
  <r>
    <s v="SO - 000333"/>
    <d v="2012-02-22T00:00:00"/>
    <x v="16"/>
    <n v="5"/>
    <x v="1"/>
    <s v="AUD"/>
    <x v="2"/>
    <x v="1"/>
    <x v="51"/>
    <n v="12"/>
    <n v="2"/>
    <x v="7"/>
    <n v="4"/>
    <n v="131.76666666666668"/>
    <n v="527.06666666666672"/>
    <n v="105.41333333333336"/>
    <n v="105.4133333333333"/>
    <x v="1"/>
    <x v="0"/>
  </r>
  <r>
    <s v="SO - 000334"/>
    <d v="2012-02-23T00:00:00"/>
    <x v="11"/>
    <n v="20"/>
    <x v="2"/>
    <s v="AUD"/>
    <x v="3"/>
    <x v="2"/>
    <x v="14"/>
    <n v="56"/>
    <n v="8"/>
    <x v="6"/>
    <n v="7"/>
    <n v="287.35555555555561"/>
    <n v="2011.4888888888893"/>
    <n v="181.03400000000002"/>
    <n v="744.25088888888922"/>
    <x v="1"/>
    <x v="0"/>
  </r>
  <r>
    <s v="SO - 000335"/>
    <d v="2012-02-23T00:00:00"/>
    <x v="12"/>
    <n v="2"/>
    <x v="1"/>
    <s v="AUD"/>
    <x v="2"/>
    <x v="1"/>
    <x v="15"/>
    <n v="4"/>
    <n v="1"/>
    <x v="4"/>
    <n v="9"/>
    <n v="286.61111111111109"/>
    <n v="2579.5"/>
    <n v="217.82444444444445"/>
    <n v="619.07999999999993"/>
    <x v="1"/>
    <x v="0"/>
  </r>
  <r>
    <s v="SO - 000336"/>
    <d v="2012-02-23T00:00:00"/>
    <x v="12"/>
    <n v="2"/>
    <x v="0"/>
    <s v="AUD"/>
    <x v="2"/>
    <x v="1"/>
    <x v="15"/>
    <n v="4"/>
    <n v="1"/>
    <x v="4"/>
    <n v="7"/>
    <n v="708.71111111111122"/>
    <n v="4960.9777777777781"/>
    <n v="311.83288888888887"/>
    <n v="2778.1475555555562"/>
    <x v="1"/>
    <x v="0"/>
  </r>
  <r>
    <s v="SO - 000337"/>
    <d v="2012-02-23T00:00:00"/>
    <x v="5"/>
    <n v="16"/>
    <x v="1"/>
    <s v="AUD"/>
    <x v="0"/>
    <x v="2"/>
    <x v="30"/>
    <n v="47"/>
    <n v="7"/>
    <x v="3"/>
    <n v="1"/>
    <n v="334.25555555555559"/>
    <n v="334.25555555555559"/>
    <n v="247.34911111111114"/>
    <n v="86.906444444444446"/>
    <x v="1"/>
    <x v="0"/>
  </r>
  <r>
    <s v="SO - 000338"/>
    <d v="2012-02-23T00:00:00"/>
    <x v="10"/>
    <n v="8"/>
    <x v="1"/>
    <s v="AUD"/>
    <x v="2"/>
    <x v="1"/>
    <x v="31"/>
    <n v="23"/>
    <n v="4"/>
    <x v="5"/>
    <n v="3"/>
    <n v="195.04444444444445"/>
    <n v="585.13333333333333"/>
    <n v="103.37355555555557"/>
    <n v="275.01266666666663"/>
    <x v="1"/>
    <x v="0"/>
  </r>
  <r>
    <s v="SO - 000339"/>
    <d v="2012-02-24T00:00:00"/>
    <x v="14"/>
    <n v="10"/>
    <x v="1"/>
    <s v="AUD"/>
    <x v="2"/>
    <x v="0"/>
    <x v="38"/>
    <n v="27"/>
    <n v="4"/>
    <x v="5"/>
    <n v="2"/>
    <n v="126.55555555555556"/>
    <n v="253.11111111111111"/>
    <n v="82.26111111111112"/>
    <n v="88.588888888888874"/>
    <x v="1"/>
    <x v="0"/>
  </r>
  <r>
    <s v="SO - 000340"/>
    <d v="2012-02-24T00:00:00"/>
    <x v="18"/>
    <n v="3"/>
    <x v="0"/>
    <s v="AUD"/>
    <x v="2"/>
    <x v="1"/>
    <x v="27"/>
    <n v="7"/>
    <n v="1"/>
    <x v="4"/>
    <n v="2"/>
    <n v="684.1444444444445"/>
    <n v="1368.288888888889"/>
    <n v="506.2668888888889"/>
    <n v="355.7551111111112"/>
    <x v="1"/>
    <x v="0"/>
  </r>
  <r>
    <s v="SO - 000341"/>
    <d v="2012-02-24T00:00:00"/>
    <x v="18"/>
    <n v="3"/>
    <x v="2"/>
    <s v="AUD"/>
    <x v="2"/>
    <x v="1"/>
    <x v="27"/>
    <n v="7"/>
    <n v="1"/>
    <x v="4"/>
    <n v="5"/>
    <n v="247.89999999999998"/>
    <n v="1239.5"/>
    <n v="121.471"/>
    <n v="632.14499999999998"/>
    <x v="1"/>
    <x v="0"/>
  </r>
  <r>
    <s v="SO - 000342"/>
    <d v="2012-02-25T00:00:00"/>
    <x v="19"/>
    <n v="4"/>
    <x v="1"/>
    <s v="AUD"/>
    <x v="2"/>
    <x v="1"/>
    <x v="36"/>
    <n v="11"/>
    <n v="2"/>
    <x v="7"/>
    <n v="7"/>
    <n v="275.44444444444446"/>
    <n v="1928.1111111111113"/>
    <n v="206.58333333333334"/>
    <n v="482.02777777777783"/>
    <x v="1"/>
    <x v="0"/>
  </r>
  <r>
    <s v="SO - 000343"/>
    <d v="2012-02-25T00:00:00"/>
    <x v="6"/>
    <n v="1"/>
    <x v="1"/>
    <s v="AUD"/>
    <x v="2"/>
    <x v="1"/>
    <x v="9"/>
    <n v="3"/>
    <n v="1"/>
    <x v="4"/>
    <n v="7"/>
    <n v="710.2"/>
    <n v="4971.4000000000005"/>
    <n v="532.65000000000009"/>
    <n v="1242.8499999999999"/>
    <x v="1"/>
    <x v="0"/>
  </r>
  <r>
    <s v="SO - 000344"/>
    <d v="2012-02-25T00:00:00"/>
    <x v="0"/>
    <n v="15"/>
    <x v="2"/>
    <s v="AUD"/>
    <x v="0"/>
    <x v="0"/>
    <x v="8"/>
    <n v="42"/>
    <n v="6"/>
    <x v="0"/>
    <n v="6"/>
    <n v="126.55555555555556"/>
    <n v="759.33333333333337"/>
    <n v="73.402222222222221"/>
    <n v="318.92000000000007"/>
    <x v="1"/>
    <x v="0"/>
  </r>
  <r>
    <s v="SO - 000345"/>
    <d v="2012-02-25T00:00:00"/>
    <x v="1"/>
    <n v="11"/>
    <x v="1"/>
    <s v="AUD"/>
    <x v="1"/>
    <x v="0"/>
    <x v="1"/>
    <n v="31"/>
    <n v="5"/>
    <x v="1"/>
    <n v="1"/>
    <n v="287.35555555555561"/>
    <n v="287.35555555555561"/>
    <n v="186.78111111111113"/>
    <n v="100.57444444444448"/>
    <x v="1"/>
    <x v="0"/>
  </r>
  <r>
    <s v="SO - 000346"/>
    <d v="2012-02-25T00:00:00"/>
    <x v="2"/>
    <n v="12"/>
    <x v="1"/>
    <s v="AUD"/>
    <x v="1"/>
    <x v="0"/>
    <x v="40"/>
    <n v="33"/>
    <n v="5"/>
    <x v="1"/>
    <n v="3"/>
    <n v="433.26666666666665"/>
    <n v="1299.8"/>
    <n v="207.96799999999999"/>
    <n v="675.89599999999996"/>
    <x v="1"/>
    <x v="0"/>
  </r>
  <r>
    <s v="SO - 000347"/>
    <d v="2012-02-25T00:00:00"/>
    <x v="16"/>
    <n v="5"/>
    <x v="0"/>
    <s v="AUD"/>
    <x v="2"/>
    <x v="1"/>
    <x v="35"/>
    <n v="13"/>
    <n v="2"/>
    <x v="7"/>
    <n v="4"/>
    <n v="105.71111111111111"/>
    <n v="422.84444444444443"/>
    <n v="66.597999999999999"/>
    <n v="156.45244444444444"/>
    <x v="1"/>
    <x v="0"/>
  </r>
  <r>
    <s v="SO - 000348"/>
    <d v="2012-02-25T00:00:00"/>
    <x v="14"/>
    <n v="10"/>
    <x v="0"/>
    <s v="AUD"/>
    <x v="1"/>
    <x v="0"/>
    <x v="17"/>
    <n v="28"/>
    <n v="4"/>
    <x v="5"/>
    <n v="6"/>
    <n v="623.1"/>
    <n v="3738.6000000000004"/>
    <n v="386.322"/>
    <n v="1420.6680000000006"/>
    <x v="1"/>
    <x v="0"/>
  </r>
  <r>
    <s v="SO - 000349"/>
    <d v="2012-02-26T00:00:00"/>
    <x v="0"/>
    <n v="15"/>
    <x v="2"/>
    <s v="AUD"/>
    <x v="0"/>
    <x v="0"/>
    <x v="47"/>
    <n v="44"/>
    <n v="6"/>
    <x v="0"/>
    <n v="1"/>
    <n v="129.53333333333333"/>
    <n v="129.53333333333333"/>
    <n v="91.968666666666664"/>
    <n v="37.564666666666668"/>
    <x v="1"/>
    <x v="0"/>
  </r>
  <r>
    <s v="SO - 000350"/>
    <d v="2012-02-26T00:00:00"/>
    <x v="5"/>
    <n v="16"/>
    <x v="0"/>
    <s v="AUD"/>
    <x v="0"/>
    <x v="0"/>
    <x v="47"/>
    <n v="44"/>
    <n v="7"/>
    <x v="3"/>
    <n v="3"/>
    <n v="216.63333333333333"/>
    <n v="649.9"/>
    <n v="168.97400000000002"/>
    <n v="142.97799999999995"/>
    <x v="1"/>
    <x v="0"/>
  </r>
  <r>
    <s v="SO - 000351"/>
    <d v="2012-02-26T00:00:00"/>
    <x v="10"/>
    <n v="8"/>
    <x v="0"/>
    <s v="AUD"/>
    <x v="2"/>
    <x v="1"/>
    <x v="32"/>
    <n v="24"/>
    <n v="4"/>
    <x v="5"/>
    <n v="2"/>
    <n v="409.44444444444446"/>
    <n v="818.88888888888891"/>
    <n v="298.89444444444439"/>
    <n v="221.10000000000014"/>
    <x v="1"/>
    <x v="0"/>
  </r>
  <r>
    <s v="SO - 000352"/>
    <d v="2012-02-26T00:00:00"/>
    <x v="13"/>
    <n v="19"/>
    <x v="1"/>
    <s v="AUD"/>
    <x v="3"/>
    <x v="2"/>
    <x v="23"/>
    <n v="53"/>
    <n v="8"/>
    <x v="6"/>
    <n v="9"/>
    <n v="292.56666666666666"/>
    <n v="2633.1"/>
    <n v="201.87099999999998"/>
    <n v="816.26099999999997"/>
    <x v="1"/>
    <x v="0"/>
  </r>
  <r>
    <s v="SO - 000353"/>
    <d v="2012-02-26T00:00:00"/>
    <x v="0"/>
    <n v="15"/>
    <x v="1"/>
    <s v="AUD"/>
    <x v="0"/>
    <x v="0"/>
    <x v="47"/>
    <n v="44"/>
    <n v="6"/>
    <x v="0"/>
    <n v="9"/>
    <n v="119.11111111111111"/>
    <n v="1072"/>
    <n v="51.217777777777776"/>
    <n v="611.04"/>
    <x v="1"/>
    <x v="0"/>
  </r>
  <r>
    <s v="SO - 000354"/>
    <d v="2012-02-26T00:00:00"/>
    <x v="12"/>
    <n v="2"/>
    <x v="0"/>
    <s v="AUD"/>
    <x v="2"/>
    <x v="1"/>
    <x v="29"/>
    <n v="6"/>
    <n v="1"/>
    <x v="4"/>
    <n v="5"/>
    <n v="393.06666666666666"/>
    <n v="1965.3333333333333"/>
    <n v="212.256"/>
    <n v="904.05333333333328"/>
    <x v="1"/>
    <x v="0"/>
  </r>
  <r>
    <s v="SO - 000355"/>
    <d v="2012-02-26T00:00:00"/>
    <x v="15"/>
    <n v="13"/>
    <x v="0"/>
    <s v="AUD"/>
    <x v="1"/>
    <x v="0"/>
    <x v="18"/>
    <n v="37"/>
    <n v="6"/>
    <x v="0"/>
    <n v="1"/>
    <n v="121.34444444444446"/>
    <n v="121.34444444444446"/>
    <n v="69.166333333333341"/>
    <n v="52.178111111111122"/>
    <x v="1"/>
    <x v="0"/>
  </r>
  <r>
    <s v="SO - 000356"/>
    <d v="2012-02-26T00:00:00"/>
    <x v="0"/>
    <n v="15"/>
    <x v="1"/>
    <s v="AUD"/>
    <x v="0"/>
    <x v="0"/>
    <x v="8"/>
    <n v="42"/>
    <n v="6"/>
    <x v="0"/>
    <n v="9"/>
    <n v="194.3"/>
    <n v="1748.7"/>
    <n v="126.295"/>
    <n v="612.04500000000007"/>
    <x v="1"/>
    <x v="0"/>
  </r>
  <r>
    <s v="SO - 000357"/>
    <d v="2012-02-26T00:00:00"/>
    <x v="6"/>
    <n v="1"/>
    <x v="1"/>
    <s v="AUD"/>
    <x v="2"/>
    <x v="1"/>
    <x v="6"/>
    <n v="1"/>
    <n v="1"/>
    <x v="4"/>
    <n v="4"/>
    <n v="99.01111111111112"/>
    <n v="396.04444444444448"/>
    <n v="82.179222222222222"/>
    <n v="67.327555555555591"/>
    <x v="1"/>
    <x v="0"/>
  </r>
  <r>
    <s v="SO - 000358"/>
    <d v="2012-02-26T00:00:00"/>
    <x v="8"/>
    <n v="9"/>
    <x v="1"/>
    <s v="AUD"/>
    <x v="2"/>
    <x v="0"/>
    <x v="53"/>
    <n v="26"/>
    <n v="4"/>
    <x v="5"/>
    <n v="3"/>
    <n v="342.44444444444446"/>
    <n v="1027.3333333333335"/>
    <n v="167.79777777777778"/>
    <n v="523.94000000000017"/>
    <x v="1"/>
    <x v="0"/>
  </r>
  <r>
    <s v="SO - 000359"/>
    <d v="2012-02-26T00:00:00"/>
    <x v="8"/>
    <n v="9"/>
    <x v="1"/>
    <s v="AUD"/>
    <x v="2"/>
    <x v="1"/>
    <x v="32"/>
    <n v="24"/>
    <n v="4"/>
    <x v="5"/>
    <n v="4"/>
    <n v="125.06666666666668"/>
    <n v="500.26666666666671"/>
    <n v="86.295999999999992"/>
    <n v="155.08266666666674"/>
    <x v="1"/>
    <x v="0"/>
  </r>
  <r>
    <s v="SO - 000360"/>
    <d v="2012-02-26T00:00:00"/>
    <x v="3"/>
    <n v="6"/>
    <x v="1"/>
    <s v="AUD"/>
    <x v="2"/>
    <x v="1"/>
    <x v="20"/>
    <n v="16"/>
    <n v="3"/>
    <x v="2"/>
    <n v="5"/>
    <n v="139.21111111111111"/>
    <n v="696.05555555555554"/>
    <n v="72.38977777777778"/>
    <n v="334.10666666666663"/>
    <x v="1"/>
    <x v="0"/>
  </r>
  <r>
    <s v="SO - 000361"/>
    <d v="2012-02-26T00:00:00"/>
    <x v="11"/>
    <n v="20"/>
    <x v="0"/>
    <s v="AUD"/>
    <x v="3"/>
    <x v="2"/>
    <x v="22"/>
    <n v="58"/>
    <n v="8"/>
    <x v="6"/>
    <n v="8"/>
    <n v="93.055555555555557"/>
    <n v="744.44444444444446"/>
    <n v="58.625"/>
    <n v="275.44444444444446"/>
    <x v="1"/>
    <x v="0"/>
  </r>
  <r>
    <s v="SO - 000362"/>
    <d v="2012-02-27T00:00:00"/>
    <x v="7"/>
    <n v="17"/>
    <x v="1"/>
    <s v="AUD"/>
    <x v="0"/>
    <x v="2"/>
    <x v="30"/>
    <n v="47"/>
    <n v="7"/>
    <x v="3"/>
    <n v="7"/>
    <n v="114.64444444444445"/>
    <n v="802.51111111111118"/>
    <n v="85.98333333333332"/>
    <n v="200.62777777777796"/>
    <x v="1"/>
    <x v="0"/>
  </r>
  <r>
    <s v="SO - 000363"/>
    <d v="2012-02-27T00:00:00"/>
    <x v="17"/>
    <n v="14"/>
    <x v="1"/>
    <s v="AUD"/>
    <x v="1"/>
    <x v="0"/>
    <x v="0"/>
    <n v="41"/>
    <n v="6"/>
    <x v="0"/>
    <n v="6"/>
    <n v="265.02222222222224"/>
    <n v="1590.1333333333334"/>
    <n v="161.66355555555558"/>
    <n v="620.15200000000004"/>
    <x v="1"/>
    <x v="0"/>
  </r>
  <r>
    <s v="SO - 000364"/>
    <d v="2012-02-27T00:00:00"/>
    <x v="8"/>
    <n v="9"/>
    <x v="0"/>
    <s v="AUD"/>
    <x v="2"/>
    <x v="1"/>
    <x v="10"/>
    <n v="25"/>
    <n v="4"/>
    <x v="5"/>
    <n v="6"/>
    <n v="200.25555555555556"/>
    <n v="1201.5333333333333"/>
    <n v="128.16355555555555"/>
    <n v="432.55200000000002"/>
    <x v="1"/>
    <x v="0"/>
  </r>
  <r>
    <s v="SO - 000365"/>
    <d v="2012-02-27T00:00:00"/>
    <x v="0"/>
    <n v="15"/>
    <x v="0"/>
    <s v="AUD"/>
    <x v="0"/>
    <x v="0"/>
    <x v="57"/>
    <n v="43"/>
    <n v="6"/>
    <x v="0"/>
    <n v="1"/>
    <n v="113.15555555555555"/>
    <n v="113.15555555555555"/>
    <n v="83.735111111111109"/>
    <n v="29.420444444444442"/>
    <x v="1"/>
    <x v="0"/>
  </r>
  <r>
    <s v="SO - 000366"/>
    <d v="2012-02-28T00:00:00"/>
    <x v="3"/>
    <n v="6"/>
    <x v="1"/>
    <s v="AUD"/>
    <x v="2"/>
    <x v="1"/>
    <x v="3"/>
    <n v="17"/>
    <n v="3"/>
    <x v="2"/>
    <n v="9"/>
    <n v="438.47777777777782"/>
    <n v="3946.3"/>
    <n v="201.6997777777778"/>
    <n v="2131.002"/>
    <x v="1"/>
    <x v="0"/>
  </r>
  <r>
    <s v="SO - 000367"/>
    <d v="2012-02-28T00:00:00"/>
    <x v="10"/>
    <n v="8"/>
    <x v="0"/>
    <s v="AUD"/>
    <x v="2"/>
    <x v="1"/>
    <x v="44"/>
    <n v="21"/>
    <n v="3"/>
    <x v="2"/>
    <n v="2"/>
    <n v="439.22222222222223"/>
    <n v="878.44444444444446"/>
    <n v="232.78777777777779"/>
    <n v="412.86888888888888"/>
    <x v="1"/>
    <x v="0"/>
  </r>
  <r>
    <s v="SO - 000368"/>
    <d v="2012-02-28T00:00:00"/>
    <x v="8"/>
    <n v="9"/>
    <x v="1"/>
    <s v="AUD"/>
    <x v="2"/>
    <x v="0"/>
    <x v="53"/>
    <n v="26"/>
    <n v="4"/>
    <x v="5"/>
    <n v="9"/>
    <n v="566.52222222222224"/>
    <n v="5098.7"/>
    <n v="379.5698888888889"/>
    <n v="1682.5709999999999"/>
    <x v="1"/>
    <x v="0"/>
  </r>
  <r>
    <s v="SO - 000369"/>
    <d v="2012-02-29T00:00:00"/>
    <x v="13"/>
    <n v="19"/>
    <x v="2"/>
    <s v="AUD"/>
    <x v="3"/>
    <x v="2"/>
    <x v="46"/>
    <n v="55"/>
    <n v="8"/>
    <x v="6"/>
    <n v="2"/>
    <n v="417.63333333333338"/>
    <n v="835.26666666666677"/>
    <n v="217.16933333333336"/>
    <n v="400.92800000000005"/>
    <x v="1"/>
    <x v="0"/>
  </r>
  <r>
    <s v="SO - 000370"/>
    <d v="2012-02-29T00:00:00"/>
    <x v="18"/>
    <n v="3"/>
    <x v="0"/>
    <s v="AUD"/>
    <x v="2"/>
    <x v="1"/>
    <x v="49"/>
    <n v="8"/>
    <n v="1"/>
    <x v="4"/>
    <n v="6"/>
    <n v="101.24444444444445"/>
    <n v="607.4666666666667"/>
    <n v="67.833777777777783"/>
    <n v="200.464"/>
    <x v="1"/>
    <x v="0"/>
  </r>
  <r>
    <s v="SO - 000371"/>
    <d v="2012-02-29T00:00:00"/>
    <x v="15"/>
    <n v="13"/>
    <x v="1"/>
    <s v="AUD"/>
    <x v="1"/>
    <x v="0"/>
    <x v="19"/>
    <n v="38"/>
    <n v="6"/>
    <x v="0"/>
    <n v="1"/>
    <n v="100.5"/>
    <n v="100.5"/>
    <n v="42.21"/>
    <n v="58.29"/>
    <x v="1"/>
    <x v="0"/>
  </r>
  <r>
    <s v="SO - 000372"/>
    <d v="2012-02-29T00:00:00"/>
    <x v="4"/>
    <n v="7"/>
    <x v="1"/>
    <s v="AUD"/>
    <x v="2"/>
    <x v="1"/>
    <x v="44"/>
    <n v="21"/>
    <n v="3"/>
    <x v="2"/>
    <n v="8"/>
    <n v="101.24444444444445"/>
    <n v="809.95555555555563"/>
    <n v="45.56"/>
    <n v="445.47555555555562"/>
    <x v="1"/>
    <x v="0"/>
  </r>
  <r>
    <s v="SO - 000373"/>
    <d v="2012-03-01T00:00:00"/>
    <x v="18"/>
    <n v="3"/>
    <x v="1"/>
    <s v="AUD"/>
    <x v="2"/>
    <x v="1"/>
    <x v="27"/>
    <n v="7"/>
    <n v="1"/>
    <x v="4"/>
    <n v="9"/>
    <n v="25.311111111111114"/>
    <n v="227.8"/>
    <n v="14.933555555555554"/>
    <n v="93.398000000000025"/>
    <x v="2"/>
    <x v="0"/>
  </r>
  <r>
    <s v="SO - 000374"/>
    <d v="2012-03-01T00:00:00"/>
    <x v="19"/>
    <n v="4"/>
    <x v="0"/>
    <s v="AUD"/>
    <x v="2"/>
    <x v="1"/>
    <x v="36"/>
    <n v="11"/>
    <n v="2"/>
    <x v="7"/>
    <n v="2"/>
    <n v="28.288888888888888"/>
    <n v="56.577777777777776"/>
    <n v="13.012888888888888"/>
    <n v="30.552"/>
    <x v="2"/>
    <x v="0"/>
  </r>
  <r>
    <s v="SO - 000375"/>
    <d v="2012-03-01T00:00:00"/>
    <x v="12"/>
    <n v="2"/>
    <x v="1"/>
    <s v="AUD"/>
    <x v="2"/>
    <x v="1"/>
    <x v="37"/>
    <n v="5"/>
    <n v="1"/>
    <x v="4"/>
    <n v="8"/>
    <n v="75.933333333333337"/>
    <n v="607.4666666666667"/>
    <n v="49.356666666666662"/>
    <n v="212.6133333333334"/>
    <x v="2"/>
    <x v="0"/>
  </r>
  <r>
    <s v="SO - 000376"/>
    <d v="2012-03-02T00:00:00"/>
    <x v="8"/>
    <n v="9"/>
    <x v="1"/>
    <s v="AUD"/>
    <x v="2"/>
    <x v="0"/>
    <x v="53"/>
    <n v="26"/>
    <n v="4"/>
    <x v="5"/>
    <n v="4"/>
    <n v="435.5"/>
    <n v="1742"/>
    <n v="248.23499999999999"/>
    <n v="749.06000000000006"/>
    <x v="2"/>
    <x v="0"/>
  </r>
  <r>
    <s v="SO - 000377"/>
    <d v="2012-03-02T00:00:00"/>
    <x v="11"/>
    <n v="20"/>
    <x v="0"/>
    <s v="AUD"/>
    <x v="3"/>
    <x v="2"/>
    <x v="14"/>
    <n v="56"/>
    <n v="8"/>
    <x v="6"/>
    <n v="8"/>
    <n v="121.34444444444446"/>
    <n v="970.7555555555557"/>
    <n v="87.368000000000009"/>
    <n v="271.81155555555563"/>
    <x v="2"/>
    <x v="0"/>
  </r>
  <r>
    <s v="SO - 000378"/>
    <d v="2012-03-02T00:00:00"/>
    <x v="1"/>
    <n v="11"/>
    <x v="1"/>
    <s v="AUD"/>
    <x v="1"/>
    <x v="0"/>
    <x v="42"/>
    <n v="32"/>
    <n v="5"/>
    <x v="1"/>
    <n v="7"/>
    <n v="102.73333333333333"/>
    <n v="719.13333333333333"/>
    <n v="59.585333333333338"/>
    <n v="302.03599999999994"/>
    <x v="2"/>
    <x v="0"/>
  </r>
  <r>
    <s v="SO - 000379"/>
    <d v="2012-03-02T00:00:00"/>
    <x v="14"/>
    <n v="10"/>
    <x v="0"/>
    <s v="AUD"/>
    <x v="1"/>
    <x v="0"/>
    <x v="45"/>
    <n v="29"/>
    <n v="4"/>
    <x v="5"/>
    <n v="9"/>
    <n v="113.15555555555555"/>
    <n v="1018.4"/>
    <n v="88.261333333333326"/>
    <n v="224.048"/>
    <x v="2"/>
    <x v="0"/>
  </r>
  <r>
    <s v="SO - 000380"/>
    <d v="2012-03-02T00:00:00"/>
    <x v="11"/>
    <n v="20"/>
    <x v="0"/>
    <s v="AUD"/>
    <x v="3"/>
    <x v="2"/>
    <x v="25"/>
    <n v="57"/>
    <n v="8"/>
    <x v="6"/>
    <n v="9"/>
    <n v="198.76666666666668"/>
    <n v="1788.9"/>
    <n v="145.09966666666665"/>
    <n v="483.00300000000016"/>
    <x v="2"/>
    <x v="0"/>
  </r>
  <r>
    <s v="SO - 000381"/>
    <d v="2012-03-02T00:00:00"/>
    <x v="16"/>
    <n v="5"/>
    <x v="0"/>
    <s v="AUD"/>
    <x v="2"/>
    <x v="1"/>
    <x v="35"/>
    <n v="13"/>
    <n v="2"/>
    <x v="7"/>
    <n v="5"/>
    <n v="104.96666666666667"/>
    <n v="524.83333333333337"/>
    <n v="59.830999999999989"/>
    <n v="225.6783333333334"/>
    <x v="2"/>
    <x v="0"/>
  </r>
  <r>
    <s v="SO - 000382"/>
    <d v="2012-03-03T00:00:00"/>
    <x v="10"/>
    <n v="8"/>
    <x v="0"/>
    <s v="AUD"/>
    <x v="2"/>
    <x v="1"/>
    <x v="13"/>
    <n v="22"/>
    <n v="4"/>
    <x v="5"/>
    <n v="5"/>
    <n v="439.9666666666667"/>
    <n v="2199.8333333333335"/>
    <n v="285.97833333333335"/>
    <n v="769.94166666666661"/>
    <x v="2"/>
    <x v="0"/>
  </r>
  <r>
    <s v="SO - 000383"/>
    <d v="2012-03-03T00:00:00"/>
    <x v="10"/>
    <n v="8"/>
    <x v="0"/>
    <s v="AUD"/>
    <x v="2"/>
    <x v="1"/>
    <x v="31"/>
    <n v="23"/>
    <n v="4"/>
    <x v="5"/>
    <n v="2"/>
    <n v="18.611111111111111"/>
    <n v="37.222222222222221"/>
    <n v="7.8166666666666664"/>
    <n v="21.588888888888889"/>
    <x v="2"/>
    <x v="0"/>
  </r>
  <r>
    <s v="SO - 000384"/>
    <d v="2012-03-04T00:00:00"/>
    <x v="3"/>
    <n v="6"/>
    <x v="2"/>
    <s v="AUD"/>
    <x v="2"/>
    <x v="1"/>
    <x v="3"/>
    <n v="17"/>
    <n v="3"/>
    <x v="2"/>
    <n v="2"/>
    <n v="430.28888888888889"/>
    <n v="860.57777777777778"/>
    <n v="219.44733333333335"/>
    <n v="421.68311111111109"/>
    <x v="2"/>
    <x v="0"/>
  </r>
  <r>
    <s v="SO - 000385"/>
    <d v="2012-03-05T00:00:00"/>
    <x v="1"/>
    <n v="11"/>
    <x v="0"/>
    <s v="AUD"/>
    <x v="1"/>
    <x v="0"/>
    <x v="43"/>
    <n v="30"/>
    <n v="5"/>
    <x v="1"/>
    <n v="9"/>
    <n v="726.57777777777778"/>
    <n v="6539.2"/>
    <n v="428.68088888888883"/>
    <n v="2681.0720000000001"/>
    <x v="2"/>
    <x v="0"/>
  </r>
  <r>
    <s v="SO - 000386"/>
    <d v="2012-03-05T00:00:00"/>
    <x v="18"/>
    <n v="3"/>
    <x v="1"/>
    <s v="AUD"/>
    <x v="2"/>
    <x v="1"/>
    <x v="52"/>
    <n v="9"/>
    <n v="2"/>
    <x v="7"/>
    <n v="3"/>
    <n v="113.90000000000002"/>
    <n v="341.70000000000005"/>
    <n v="86.564000000000021"/>
    <n v="82.007999999999981"/>
    <x v="2"/>
    <x v="0"/>
  </r>
  <r>
    <s v="SO - 000387"/>
    <d v="2012-03-05T00:00:00"/>
    <x v="1"/>
    <n v="11"/>
    <x v="1"/>
    <s v="AUD"/>
    <x v="1"/>
    <x v="0"/>
    <x v="1"/>
    <n v="31"/>
    <n v="5"/>
    <x v="1"/>
    <n v="2"/>
    <n v="104.22222222222223"/>
    <n v="208.44444444444446"/>
    <n v="63.575555555555553"/>
    <n v="81.293333333333351"/>
    <x v="2"/>
    <x v="0"/>
  </r>
  <r>
    <s v="SO - 000388"/>
    <d v="2012-03-06T00:00:00"/>
    <x v="11"/>
    <n v="20"/>
    <x v="0"/>
    <s v="AUD"/>
    <x v="3"/>
    <x v="2"/>
    <x v="14"/>
    <n v="56"/>
    <n v="8"/>
    <x v="6"/>
    <n v="9"/>
    <n v="116.13333333333334"/>
    <n v="1045.2"/>
    <n v="89.422666666666672"/>
    <n v="240.39599999999996"/>
    <x v="2"/>
    <x v="0"/>
  </r>
  <r>
    <s v="SO - 000389"/>
    <d v="2012-03-06T00:00:00"/>
    <x v="2"/>
    <n v="12"/>
    <x v="2"/>
    <s v="AUD"/>
    <x v="1"/>
    <x v="0"/>
    <x v="40"/>
    <n v="33"/>
    <n v="5"/>
    <x v="1"/>
    <n v="1"/>
    <n v="18.611111111111111"/>
    <n v="18.611111111111111"/>
    <n v="12.469444444444445"/>
    <n v="6.1416666666666657"/>
    <x v="2"/>
    <x v="0"/>
  </r>
  <r>
    <s v="SO - 000390"/>
    <d v="2012-03-06T00:00:00"/>
    <x v="13"/>
    <n v="19"/>
    <x v="0"/>
    <s v="AUD"/>
    <x v="3"/>
    <x v="2"/>
    <x v="23"/>
    <n v="53"/>
    <n v="8"/>
    <x v="6"/>
    <n v="9"/>
    <n v="191.32222222222222"/>
    <n v="1721.9"/>
    <n v="153.0577777777778"/>
    <n v="344.37999999999988"/>
    <x v="2"/>
    <x v="0"/>
  </r>
  <r>
    <s v="SO - 000391"/>
    <d v="2012-03-07T00:00:00"/>
    <x v="17"/>
    <n v="14"/>
    <x v="1"/>
    <s v="AUD"/>
    <x v="1"/>
    <x v="0"/>
    <x v="50"/>
    <n v="39"/>
    <n v="6"/>
    <x v="0"/>
    <n v="8"/>
    <n v="75.188888888888897"/>
    <n v="601.51111111111118"/>
    <n v="51.880333333333333"/>
    <n v="186.46844444444451"/>
    <x v="2"/>
    <x v="0"/>
  </r>
  <r>
    <s v="SO - 000392"/>
    <d v="2012-03-07T00:00:00"/>
    <x v="8"/>
    <n v="9"/>
    <x v="1"/>
    <s v="AUD"/>
    <x v="2"/>
    <x v="0"/>
    <x v="53"/>
    <n v="26"/>
    <n v="4"/>
    <x v="5"/>
    <n v="6"/>
    <n v="18.611111111111111"/>
    <n v="111.66666666666666"/>
    <n v="9.1194444444444454"/>
    <n v="56.949999999999989"/>
    <x v="2"/>
    <x v="0"/>
  </r>
  <r>
    <s v="SO - 000393"/>
    <d v="2012-03-07T00:00:00"/>
    <x v="17"/>
    <n v="14"/>
    <x v="0"/>
    <s v="AUD"/>
    <x v="1"/>
    <x v="0"/>
    <x v="0"/>
    <n v="41"/>
    <n v="6"/>
    <x v="0"/>
    <n v="2"/>
    <n v="124.32222222222224"/>
    <n v="248.64444444444447"/>
    <n v="99.457777777777792"/>
    <n v="49.728888888888889"/>
    <x v="2"/>
    <x v="0"/>
  </r>
  <r>
    <s v="SO - 000394"/>
    <d v="2012-03-08T00:00:00"/>
    <x v="12"/>
    <n v="2"/>
    <x v="0"/>
    <s v="AUD"/>
    <x v="2"/>
    <x v="1"/>
    <x v="15"/>
    <n v="4"/>
    <n v="1"/>
    <x v="4"/>
    <n v="6"/>
    <n v="126.55555555555556"/>
    <n v="759.33333333333337"/>
    <n v="103.77555555555554"/>
    <n v="136.68000000000018"/>
    <x v="2"/>
    <x v="0"/>
  </r>
  <r>
    <s v="SO - 000395"/>
    <d v="2012-03-08T00:00:00"/>
    <x v="5"/>
    <n v="16"/>
    <x v="1"/>
    <s v="AUD"/>
    <x v="0"/>
    <x v="0"/>
    <x v="47"/>
    <n v="44"/>
    <n v="7"/>
    <x v="3"/>
    <n v="4"/>
    <n v="194.3"/>
    <n v="777.2"/>
    <n v="83.549000000000007"/>
    <n v="443.00400000000002"/>
    <x v="2"/>
    <x v="0"/>
  </r>
  <r>
    <s v="SO - 000396"/>
    <d v="2012-03-08T00:00:00"/>
    <x v="0"/>
    <n v="15"/>
    <x v="0"/>
    <s v="AUD"/>
    <x v="0"/>
    <x v="0"/>
    <x v="0"/>
    <n v="41"/>
    <n v="6"/>
    <x v="0"/>
    <n v="2"/>
    <n v="192.06666666666669"/>
    <n v="384.13333333333338"/>
    <n v="126.76400000000002"/>
    <n v="130.60533333333333"/>
    <x v="2"/>
    <x v="0"/>
  </r>
  <r>
    <s v="SO - 000397"/>
    <d v="2012-03-08T00:00:00"/>
    <x v="14"/>
    <n v="10"/>
    <x v="0"/>
    <s v="AUD"/>
    <x v="1"/>
    <x v="0"/>
    <x v="45"/>
    <n v="29"/>
    <n v="4"/>
    <x v="5"/>
    <n v="6"/>
    <n v="123.57777777777778"/>
    <n v="741.4666666666667"/>
    <n v="55.61"/>
    <n v="407.80666666666673"/>
    <x v="2"/>
    <x v="0"/>
  </r>
  <r>
    <s v="SO - 000398"/>
    <d v="2012-03-08T00:00:00"/>
    <x v="19"/>
    <n v="4"/>
    <x v="0"/>
    <s v="AUD"/>
    <x v="2"/>
    <x v="1"/>
    <x v="33"/>
    <n v="10"/>
    <n v="2"/>
    <x v="7"/>
    <n v="9"/>
    <n v="265.02222222222224"/>
    <n v="2385.2000000000003"/>
    <n v="161.66355555555558"/>
    <n v="930.22800000000007"/>
    <x v="2"/>
    <x v="0"/>
  </r>
  <r>
    <s v="SO - 000399"/>
    <d v="2012-03-08T00:00:00"/>
    <x v="16"/>
    <n v="5"/>
    <x v="2"/>
    <s v="AUD"/>
    <x v="2"/>
    <x v="1"/>
    <x v="35"/>
    <n v="13"/>
    <n v="2"/>
    <x v="7"/>
    <n v="9"/>
    <n v="24.566666666666666"/>
    <n v="221.1"/>
    <n v="19.161999999999999"/>
    <n v="48.641999999999996"/>
    <x v="2"/>
    <x v="0"/>
  </r>
  <r>
    <s v="SO - 000400"/>
    <d v="2012-03-08T00:00:00"/>
    <x v="4"/>
    <n v="7"/>
    <x v="1"/>
    <s v="AUD"/>
    <x v="2"/>
    <x v="1"/>
    <x v="34"/>
    <n v="19"/>
    <n v="3"/>
    <x v="2"/>
    <n v="5"/>
    <n v="634.26666666666677"/>
    <n v="3171.3333333333339"/>
    <n v="298.10533333333336"/>
    <n v="1680.8066666666671"/>
    <x v="2"/>
    <x v="0"/>
  </r>
  <r>
    <s v="SO - 000401"/>
    <d v="2012-03-09T00:00:00"/>
    <x v="5"/>
    <n v="16"/>
    <x v="1"/>
    <s v="AUD"/>
    <x v="0"/>
    <x v="3"/>
    <x v="12"/>
    <n v="46"/>
    <n v="7"/>
    <x v="3"/>
    <n v="5"/>
    <n v="115.38888888888889"/>
    <n v="576.94444444444446"/>
    <n v="92.311111111111117"/>
    <n v="115.38888888888886"/>
    <x v="2"/>
    <x v="0"/>
  </r>
  <r>
    <s v="SO - 000402"/>
    <d v="2012-03-09T00:00:00"/>
    <x v="12"/>
    <n v="2"/>
    <x v="0"/>
    <s v="AUD"/>
    <x v="2"/>
    <x v="1"/>
    <x v="9"/>
    <n v="3"/>
    <n v="1"/>
    <x v="4"/>
    <n v="4"/>
    <n v="443.68888888888893"/>
    <n v="1774.7555555555557"/>
    <n v="359.38800000000009"/>
    <n v="337.20355555555534"/>
    <x v="2"/>
    <x v="0"/>
  </r>
  <r>
    <s v="SO - 000403"/>
    <d v="2012-03-09T00:00:00"/>
    <x v="1"/>
    <n v="11"/>
    <x v="0"/>
    <s v="AUD"/>
    <x v="1"/>
    <x v="0"/>
    <x v="1"/>
    <n v="31"/>
    <n v="5"/>
    <x v="1"/>
    <n v="6"/>
    <n v="120.60000000000001"/>
    <n v="723.6"/>
    <n v="88.038000000000011"/>
    <n v="195.37199999999996"/>
    <x v="2"/>
    <x v="0"/>
  </r>
  <r>
    <s v="SO - 000404"/>
    <d v="2012-03-09T00:00:00"/>
    <x v="5"/>
    <n v="16"/>
    <x v="1"/>
    <s v="AUD"/>
    <x v="0"/>
    <x v="0"/>
    <x v="47"/>
    <n v="44"/>
    <n v="7"/>
    <x v="3"/>
    <n v="4"/>
    <n v="431.77777777777777"/>
    <n v="1727.1111111111111"/>
    <n v="224.52444444444444"/>
    <n v="829.01333333333332"/>
    <x v="2"/>
    <x v="0"/>
  </r>
  <r>
    <s v="SO - 000405"/>
    <d v="2012-03-09T00:00:00"/>
    <x v="7"/>
    <n v="17"/>
    <x v="1"/>
    <s v="AUD"/>
    <x v="0"/>
    <x v="2"/>
    <x v="30"/>
    <n v="47"/>
    <n v="7"/>
    <x v="3"/>
    <n v="5"/>
    <n v="442.94444444444446"/>
    <n v="2214.7222222222222"/>
    <n v="296.77277777777783"/>
    <n v="730.85833333333312"/>
    <x v="2"/>
    <x v="0"/>
  </r>
  <r>
    <s v="SO - 000406"/>
    <d v="2012-03-09T00:00:00"/>
    <x v="4"/>
    <n v="7"/>
    <x v="1"/>
    <s v="AUD"/>
    <x v="2"/>
    <x v="1"/>
    <x v="34"/>
    <n v="19"/>
    <n v="3"/>
    <x v="2"/>
    <n v="1"/>
    <n v="134"/>
    <n v="134"/>
    <n v="109.88"/>
    <n v="24.120000000000005"/>
    <x v="2"/>
    <x v="0"/>
  </r>
  <r>
    <s v="SO - 000407"/>
    <d v="2012-03-09T00:00:00"/>
    <x v="11"/>
    <n v="20"/>
    <x v="2"/>
    <s v="AUD"/>
    <x v="3"/>
    <x v="2"/>
    <x v="25"/>
    <n v="57"/>
    <n v="8"/>
    <x v="6"/>
    <n v="9"/>
    <n v="204.72222222222223"/>
    <n v="1842.5"/>
    <n v="116.69166666666666"/>
    <n v="792.27500000000009"/>
    <x v="2"/>
    <x v="0"/>
  </r>
  <r>
    <s v="SO - 000408"/>
    <d v="2012-03-10T00:00:00"/>
    <x v="7"/>
    <n v="17"/>
    <x v="0"/>
    <s v="AUD"/>
    <x v="0"/>
    <x v="2"/>
    <x v="30"/>
    <n v="47"/>
    <n v="7"/>
    <x v="3"/>
    <n v="6"/>
    <n v="561.31111111111113"/>
    <n v="3367.8666666666668"/>
    <n v="325.56044444444444"/>
    <n v="1414.5040000000001"/>
    <x v="2"/>
    <x v="0"/>
  </r>
  <r>
    <s v="SO - 000409"/>
    <d v="2012-03-10T00:00:00"/>
    <x v="17"/>
    <n v="14"/>
    <x v="0"/>
    <s v="AUD"/>
    <x v="1"/>
    <x v="0"/>
    <x v="28"/>
    <n v="40"/>
    <n v="6"/>
    <x v="0"/>
    <n v="4"/>
    <n v="129.53333333333333"/>
    <n v="518.13333333333333"/>
    <n v="51.813333333333333"/>
    <n v="310.88"/>
    <x v="2"/>
    <x v="0"/>
  </r>
  <r>
    <s v="SO - 000410"/>
    <d v="2012-03-10T00:00:00"/>
    <x v="13"/>
    <n v="19"/>
    <x v="1"/>
    <s v="AUD"/>
    <x v="3"/>
    <x v="2"/>
    <x v="23"/>
    <n v="53"/>
    <n v="8"/>
    <x v="6"/>
    <n v="8"/>
    <n v="440.71111111111111"/>
    <n v="3525.6888888888889"/>
    <n v="260.01955555555554"/>
    <n v="1445.5324444444445"/>
    <x v="2"/>
    <x v="0"/>
  </r>
  <r>
    <s v="SO - 000411"/>
    <d v="2012-03-10T00:00:00"/>
    <x v="9"/>
    <n v="18"/>
    <x v="1"/>
    <s v="AUD"/>
    <x v="0"/>
    <x v="2"/>
    <x v="11"/>
    <n v="51"/>
    <n v="8"/>
    <x v="6"/>
    <n v="6"/>
    <n v="200.25555555555556"/>
    <n v="1201.5333333333333"/>
    <n v="166.21211111111108"/>
    <n v="204.26066666666679"/>
    <x v="2"/>
    <x v="0"/>
  </r>
  <r>
    <s v="SO - 000412"/>
    <d v="2012-03-10T00:00:00"/>
    <x v="8"/>
    <n v="9"/>
    <x v="1"/>
    <s v="AUD"/>
    <x v="2"/>
    <x v="1"/>
    <x v="10"/>
    <n v="25"/>
    <n v="4"/>
    <x v="5"/>
    <n v="1"/>
    <n v="122.83333333333333"/>
    <n v="122.83333333333333"/>
    <n v="94.581666666666663"/>
    <n v="28.251666666666665"/>
    <x v="2"/>
    <x v="0"/>
  </r>
  <r>
    <s v="SO - 000413"/>
    <d v="2012-03-11T00:00:00"/>
    <x v="18"/>
    <n v="3"/>
    <x v="1"/>
    <s v="AUD"/>
    <x v="2"/>
    <x v="1"/>
    <x v="49"/>
    <n v="8"/>
    <n v="1"/>
    <x v="4"/>
    <n v="9"/>
    <n v="209.93333333333334"/>
    <n v="1889.4"/>
    <n v="155.35066666666665"/>
    <n v="491.24400000000014"/>
    <x v="2"/>
    <x v="0"/>
  </r>
  <r>
    <s v="SO - 000414"/>
    <d v="2012-03-11T00:00:00"/>
    <x v="11"/>
    <n v="20"/>
    <x v="1"/>
    <s v="AUD"/>
    <x v="3"/>
    <x v="2"/>
    <x v="14"/>
    <n v="56"/>
    <n v="8"/>
    <x v="6"/>
    <n v="8"/>
    <n v="113.15555555555555"/>
    <n v="905.24444444444441"/>
    <n v="73.551111111111112"/>
    <n v="316.83555555555552"/>
    <x v="2"/>
    <x v="0"/>
  </r>
  <r>
    <s v="SO - 000415"/>
    <d v="2012-03-12T00:00:00"/>
    <x v="5"/>
    <n v="16"/>
    <x v="1"/>
    <s v="AUD"/>
    <x v="0"/>
    <x v="2"/>
    <x v="30"/>
    <n v="47"/>
    <n v="7"/>
    <x v="3"/>
    <n v="5"/>
    <n v="429.54444444444448"/>
    <n v="2147.7222222222226"/>
    <n v="313.56744444444445"/>
    <n v="579.88500000000045"/>
    <x v="2"/>
    <x v="0"/>
  </r>
  <r>
    <s v="SO - 000416"/>
    <d v="2012-03-12T00:00:00"/>
    <x v="17"/>
    <n v="14"/>
    <x v="1"/>
    <s v="AUD"/>
    <x v="1"/>
    <x v="0"/>
    <x v="0"/>
    <n v="41"/>
    <n v="6"/>
    <x v="0"/>
    <n v="1"/>
    <n v="110.92222222222223"/>
    <n v="110.92222222222223"/>
    <n v="49.914999999999999"/>
    <n v="61.007222222222232"/>
    <x v="2"/>
    <x v="0"/>
  </r>
  <r>
    <s v="SO - 000417"/>
    <d v="2012-03-13T00:00:00"/>
    <x v="8"/>
    <n v="9"/>
    <x v="0"/>
    <s v="AUD"/>
    <x v="2"/>
    <x v="1"/>
    <x v="32"/>
    <n v="24"/>
    <n v="4"/>
    <x v="5"/>
    <n v="6"/>
    <n v="28.288888888888888"/>
    <n v="169.73333333333332"/>
    <n v="14.144444444444444"/>
    <n v="84.86666666666666"/>
    <x v="2"/>
    <x v="0"/>
  </r>
  <r>
    <s v="SO - 000418"/>
    <d v="2012-03-13T00:00:00"/>
    <x v="6"/>
    <n v="1"/>
    <x v="1"/>
    <s v="AUD"/>
    <x v="2"/>
    <x v="1"/>
    <x v="6"/>
    <n v="1"/>
    <n v="1"/>
    <x v="4"/>
    <n v="3"/>
    <n v="78.166666666666671"/>
    <n v="234.5"/>
    <n v="35.174999999999997"/>
    <n v="128.97500000000002"/>
    <x v="2"/>
    <x v="0"/>
  </r>
  <r>
    <s v="SO - 000419"/>
    <d v="2012-03-13T00:00:00"/>
    <x v="19"/>
    <n v="4"/>
    <x v="1"/>
    <s v="AUD"/>
    <x v="2"/>
    <x v="1"/>
    <x v="33"/>
    <n v="10"/>
    <n v="2"/>
    <x v="7"/>
    <n v="1"/>
    <n v="121.34444444444446"/>
    <n v="121.34444444444446"/>
    <n v="60.672222222222231"/>
    <n v="60.672222222222231"/>
    <x v="2"/>
    <x v="0"/>
  </r>
  <r>
    <s v="SO - 000420"/>
    <d v="2012-03-14T00:00:00"/>
    <x v="19"/>
    <n v="4"/>
    <x v="2"/>
    <s v="AUD"/>
    <x v="2"/>
    <x v="1"/>
    <x v="33"/>
    <n v="10"/>
    <n v="2"/>
    <x v="7"/>
    <n v="7"/>
    <n v="115.38888888888889"/>
    <n v="807.72222222222217"/>
    <n v="62.310000000000009"/>
    <n v="371.5522222222221"/>
    <x v="2"/>
    <x v="0"/>
  </r>
  <r>
    <s v="SO - 000421"/>
    <d v="2012-03-14T00:00:00"/>
    <x v="1"/>
    <n v="11"/>
    <x v="0"/>
    <s v="AUD"/>
    <x v="1"/>
    <x v="0"/>
    <x v="43"/>
    <n v="30"/>
    <n v="5"/>
    <x v="1"/>
    <n v="7"/>
    <n v="266.51111111111112"/>
    <n v="1865.5777777777778"/>
    <n v="210.54377777777779"/>
    <n v="391.77133333333336"/>
    <x v="2"/>
    <x v="0"/>
  </r>
  <r>
    <s v="SO - 000422"/>
    <d v="2012-03-15T00:00:00"/>
    <x v="8"/>
    <n v="9"/>
    <x v="2"/>
    <s v="AUD"/>
    <x v="2"/>
    <x v="1"/>
    <x v="32"/>
    <n v="24"/>
    <n v="4"/>
    <x v="5"/>
    <n v="8"/>
    <n v="99.75555555555556"/>
    <n v="798.04444444444448"/>
    <n v="40.899777777777778"/>
    <n v="470.84622222222225"/>
    <x v="2"/>
    <x v="0"/>
  </r>
  <r>
    <s v="SO - 000423"/>
    <d v="2012-03-15T00:00:00"/>
    <x v="18"/>
    <n v="3"/>
    <x v="1"/>
    <s v="AUD"/>
    <x v="2"/>
    <x v="1"/>
    <x v="27"/>
    <n v="7"/>
    <n v="1"/>
    <x v="4"/>
    <n v="5"/>
    <n v="579.17777777777781"/>
    <n v="2895.8888888888891"/>
    <n v="353.29844444444444"/>
    <n v="1129.396666666667"/>
    <x v="2"/>
    <x v="0"/>
  </r>
  <r>
    <s v="SO - 000424"/>
    <d v="2012-03-15T00:00:00"/>
    <x v="3"/>
    <n v="6"/>
    <x v="2"/>
    <s v="AUD"/>
    <x v="2"/>
    <x v="1"/>
    <x v="3"/>
    <n v="17"/>
    <n v="3"/>
    <x v="2"/>
    <n v="3"/>
    <n v="28.288888888888888"/>
    <n v="84.86666666666666"/>
    <n v="22.914000000000001"/>
    <n v="16.124666666666656"/>
    <x v="2"/>
    <x v="0"/>
  </r>
  <r>
    <s v="SO - 000425"/>
    <d v="2012-03-15T00:00:00"/>
    <x v="15"/>
    <n v="13"/>
    <x v="0"/>
    <s v="AUD"/>
    <x v="1"/>
    <x v="0"/>
    <x v="19"/>
    <n v="38"/>
    <n v="6"/>
    <x v="0"/>
    <n v="3"/>
    <n v="436.24444444444447"/>
    <n v="1308.7333333333333"/>
    <n v="235.572"/>
    <n v="602.01733333333334"/>
    <x v="2"/>
    <x v="0"/>
  </r>
  <r>
    <s v="SO - 000426"/>
    <d v="2012-03-15T00:00:00"/>
    <x v="7"/>
    <n v="17"/>
    <x v="1"/>
    <s v="AUD"/>
    <x v="0"/>
    <x v="2"/>
    <x v="55"/>
    <n v="50"/>
    <n v="7"/>
    <x v="3"/>
    <n v="3"/>
    <n v="129.53333333333333"/>
    <n v="388.6"/>
    <n v="64.766666666666666"/>
    <n v="194.3"/>
    <x v="2"/>
    <x v="0"/>
  </r>
  <r>
    <s v="SO - 000427"/>
    <d v="2012-03-16T00:00:00"/>
    <x v="14"/>
    <n v="10"/>
    <x v="2"/>
    <s v="AUD"/>
    <x v="1"/>
    <x v="0"/>
    <x v="45"/>
    <n v="29"/>
    <n v="4"/>
    <x v="5"/>
    <n v="9"/>
    <n v="428.8"/>
    <n v="3859.2000000000003"/>
    <n v="261.56799999999998"/>
    <n v="1505.0880000000002"/>
    <x v="2"/>
    <x v="0"/>
  </r>
  <r>
    <s v="SO - 000428"/>
    <d v="2012-03-16T00:00:00"/>
    <x v="19"/>
    <n v="4"/>
    <x v="2"/>
    <s v="AUD"/>
    <x v="2"/>
    <x v="1"/>
    <x v="36"/>
    <n v="11"/>
    <n v="2"/>
    <x v="7"/>
    <n v="7"/>
    <n v="18.611111111111111"/>
    <n v="130.27777777777777"/>
    <n v="11.166666666666666"/>
    <n v="52.111111111111114"/>
    <x v="2"/>
    <x v="0"/>
  </r>
  <r>
    <s v="SO - 000429"/>
    <d v="2012-03-16T00:00:00"/>
    <x v="9"/>
    <n v="18"/>
    <x v="0"/>
    <s v="AUD"/>
    <x v="0"/>
    <x v="2"/>
    <x v="23"/>
    <n v="53"/>
    <n v="8"/>
    <x v="6"/>
    <n v="4"/>
    <n v="186.85555555555555"/>
    <n v="747.42222222222222"/>
    <n v="99.033444444444456"/>
    <n v="351.28844444444439"/>
    <x v="2"/>
    <x v="0"/>
  </r>
  <r>
    <s v="SO - 000430"/>
    <d v="2012-03-16T00:00:00"/>
    <x v="10"/>
    <n v="8"/>
    <x v="2"/>
    <s v="AUD"/>
    <x v="2"/>
    <x v="1"/>
    <x v="13"/>
    <n v="22"/>
    <n v="3"/>
    <x v="2"/>
    <n v="7"/>
    <n v="102.73333333333333"/>
    <n v="719.13333333333333"/>
    <n v="73.968000000000004"/>
    <n v="201.35733333333326"/>
    <x v="2"/>
    <x v="0"/>
  </r>
  <r>
    <s v="SO - 000431"/>
    <d v="2012-03-17T00:00:00"/>
    <x v="4"/>
    <n v="7"/>
    <x v="1"/>
    <s v="AUD"/>
    <x v="2"/>
    <x v="1"/>
    <x v="34"/>
    <n v="19"/>
    <n v="3"/>
    <x v="2"/>
    <n v="1"/>
    <n v="440.71111111111111"/>
    <n v="440.71111111111111"/>
    <n v="374.60444444444443"/>
    <n v="66.106666666666683"/>
    <x v="2"/>
    <x v="0"/>
  </r>
  <r>
    <s v="SO - 000432"/>
    <d v="2012-03-17T00:00:00"/>
    <x v="5"/>
    <n v="16"/>
    <x v="0"/>
    <s v="AUD"/>
    <x v="0"/>
    <x v="0"/>
    <x v="5"/>
    <n v="45"/>
    <n v="7"/>
    <x v="3"/>
    <n v="4"/>
    <n v="104.22222222222223"/>
    <n v="416.88888888888891"/>
    <n v="50.026666666666671"/>
    <n v="216.78222222222223"/>
    <x v="2"/>
    <x v="0"/>
  </r>
  <r>
    <s v="SO - 000433"/>
    <d v="2012-03-17T00:00:00"/>
    <x v="16"/>
    <n v="5"/>
    <x v="0"/>
    <s v="AUD"/>
    <x v="2"/>
    <x v="1"/>
    <x v="35"/>
    <n v="13"/>
    <n v="2"/>
    <x v="7"/>
    <n v="1"/>
    <n v="220.35555555555555"/>
    <n v="220.35555555555555"/>
    <n v="121.19555555555559"/>
    <n v="99.159999999999968"/>
    <x v="2"/>
    <x v="0"/>
  </r>
  <r>
    <s v="SO - 000434"/>
    <d v="2012-03-18T00:00:00"/>
    <x v="8"/>
    <n v="9"/>
    <x v="1"/>
    <s v="AUD"/>
    <x v="2"/>
    <x v="0"/>
    <x v="53"/>
    <n v="26"/>
    <n v="4"/>
    <x v="5"/>
    <n v="1"/>
    <n v="287.35555555555561"/>
    <n v="287.35555555555561"/>
    <n v="232.75800000000007"/>
    <n v="54.597555555555545"/>
    <x v="2"/>
    <x v="0"/>
  </r>
  <r>
    <s v="SO - 000435"/>
    <d v="2012-03-19T00:00:00"/>
    <x v="16"/>
    <n v="5"/>
    <x v="2"/>
    <s v="AUD"/>
    <x v="2"/>
    <x v="1"/>
    <x v="24"/>
    <n v="14"/>
    <n v="2"/>
    <x v="7"/>
    <n v="2"/>
    <n v="340.21111111111111"/>
    <n v="680.42222222222222"/>
    <n v="227.94144444444444"/>
    <n v="224.53933333333333"/>
    <x v="2"/>
    <x v="0"/>
  </r>
  <r>
    <s v="SO - 000436"/>
    <d v="2012-03-20T00:00:00"/>
    <x v="9"/>
    <n v="18"/>
    <x v="2"/>
    <s v="AUD"/>
    <x v="0"/>
    <x v="2"/>
    <x v="11"/>
    <n v="51"/>
    <n v="8"/>
    <x v="6"/>
    <n v="6"/>
    <n v="116.87777777777779"/>
    <n v="701.26666666666677"/>
    <n v="50.257444444444445"/>
    <n v="399.72200000000009"/>
    <x v="2"/>
    <x v="0"/>
  </r>
  <r>
    <s v="SO - 000437"/>
    <d v="2012-03-20T00:00:00"/>
    <x v="15"/>
    <n v="13"/>
    <x v="2"/>
    <s v="AUD"/>
    <x v="1"/>
    <x v="0"/>
    <x v="54"/>
    <n v="36"/>
    <n v="5"/>
    <x v="1"/>
    <n v="8"/>
    <n v="29.033333333333335"/>
    <n v="232.26666666666668"/>
    <n v="11.613333333333335"/>
    <n v="139.36000000000001"/>
    <x v="2"/>
    <x v="0"/>
  </r>
  <r>
    <s v="SO - 000438"/>
    <d v="2012-03-20T00:00:00"/>
    <x v="10"/>
    <n v="8"/>
    <x v="1"/>
    <s v="AUD"/>
    <x v="2"/>
    <x v="1"/>
    <x v="13"/>
    <n v="22"/>
    <n v="3"/>
    <x v="2"/>
    <n v="3"/>
    <n v="682.65555555555557"/>
    <n v="2047.9666666666667"/>
    <n v="341.32777777777778"/>
    <n v="1023.9833333333333"/>
    <x v="2"/>
    <x v="0"/>
  </r>
  <r>
    <s v="SO - 000439"/>
    <d v="2012-03-21T00:00:00"/>
    <x v="10"/>
    <n v="8"/>
    <x v="0"/>
    <s v="AUD"/>
    <x v="2"/>
    <x v="1"/>
    <x v="31"/>
    <n v="23"/>
    <n v="4"/>
    <x v="5"/>
    <n v="7"/>
    <n v="274.70000000000005"/>
    <n v="1922.9000000000003"/>
    <n v="214.26600000000002"/>
    <n v="423.03800000000024"/>
    <x v="2"/>
    <x v="0"/>
  </r>
  <r>
    <s v="SO - 000440"/>
    <d v="2012-03-21T00:00:00"/>
    <x v="9"/>
    <n v="18"/>
    <x v="1"/>
    <s v="AUD"/>
    <x v="0"/>
    <x v="2"/>
    <x v="55"/>
    <n v="50"/>
    <n v="7"/>
    <x v="3"/>
    <n v="4"/>
    <n v="432.52222222222224"/>
    <n v="1730.088888888889"/>
    <n v="341.6925555555556"/>
    <n v="363.31866666666656"/>
    <x v="2"/>
    <x v="0"/>
  </r>
  <r>
    <s v="SO - 000441"/>
    <d v="2012-03-21T00:00:00"/>
    <x v="2"/>
    <n v="12"/>
    <x v="0"/>
    <s v="AUD"/>
    <x v="1"/>
    <x v="0"/>
    <x v="2"/>
    <n v="34"/>
    <n v="5"/>
    <x v="1"/>
    <n v="8"/>
    <n v="107.2"/>
    <n v="857.6"/>
    <n v="54.672000000000004"/>
    <n v="420.22399999999999"/>
    <x v="2"/>
    <x v="0"/>
  </r>
  <r>
    <s v="SO - 000442"/>
    <d v="2012-03-21T00:00:00"/>
    <x v="13"/>
    <n v="19"/>
    <x v="2"/>
    <s v="AUD"/>
    <x v="3"/>
    <x v="2"/>
    <x v="46"/>
    <n v="55"/>
    <n v="8"/>
    <x v="6"/>
    <n v="9"/>
    <n v="425.82222222222225"/>
    <n v="3832.4"/>
    <n v="344.916"/>
    <n v="728.15599999999995"/>
    <x v="2"/>
    <x v="0"/>
  </r>
  <r>
    <s v="SO - 000443"/>
    <d v="2012-03-21T00:00:00"/>
    <x v="1"/>
    <n v="11"/>
    <x v="0"/>
    <s v="AUD"/>
    <x v="1"/>
    <x v="0"/>
    <x v="43"/>
    <n v="30"/>
    <n v="5"/>
    <x v="1"/>
    <n v="5"/>
    <n v="107.2"/>
    <n v="536"/>
    <n v="86.832000000000008"/>
    <n v="101.83999999999997"/>
    <x v="2"/>
    <x v="0"/>
  </r>
  <r>
    <s v="SO - 000444"/>
    <d v="2012-03-21T00:00:00"/>
    <x v="4"/>
    <n v="7"/>
    <x v="1"/>
    <s v="AUD"/>
    <x v="2"/>
    <x v="1"/>
    <x v="48"/>
    <n v="20"/>
    <n v="3"/>
    <x v="2"/>
    <n v="5"/>
    <n v="124.32222222222224"/>
    <n v="621.6111111111112"/>
    <n v="88.268777777777771"/>
    <n v="180.26722222222236"/>
    <x v="2"/>
    <x v="0"/>
  </r>
  <r>
    <s v="SO - 000445"/>
    <d v="2012-03-22T00:00:00"/>
    <x v="9"/>
    <n v="18"/>
    <x v="1"/>
    <s v="AUD"/>
    <x v="0"/>
    <x v="2"/>
    <x v="11"/>
    <n v="51"/>
    <n v="7"/>
    <x v="3"/>
    <n v="8"/>
    <n v="20.100000000000001"/>
    <n v="160.80000000000001"/>
    <n v="8.2409999999999997"/>
    <n v="94.872000000000014"/>
    <x v="2"/>
    <x v="0"/>
  </r>
  <r>
    <s v="SO - 000446"/>
    <d v="2012-03-22T00:00:00"/>
    <x v="3"/>
    <n v="6"/>
    <x v="1"/>
    <s v="AUD"/>
    <x v="2"/>
    <x v="1"/>
    <x v="20"/>
    <n v="16"/>
    <n v="3"/>
    <x v="2"/>
    <n v="4"/>
    <n v="93.800000000000011"/>
    <n v="375.20000000000005"/>
    <n v="38.457999999999998"/>
    <n v="221.36800000000005"/>
    <x v="2"/>
    <x v="0"/>
  </r>
  <r>
    <s v="SO - 000447"/>
    <d v="2012-03-22T00:00:00"/>
    <x v="3"/>
    <n v="6"/>
    <x v="2"/>
    <s v="AUD"/>
    <x v="2"/>
    <x v="1"/>
    <x v="20"/>
    <n v="16"/>
    <n v="3"/>
    <x v="2"/>
    <n v="1"/>
    <n v="387.85555555555561"/>
    <n v="387.85555555555561"/>
    <n v="197.80633333333333"/>
    <n v="190.04922222222228"/>
    <x v="2"/>
    <x v="0"/>
  </r>
  <r>
    <s v="SO - 000448"/>
    <d v="2012-03-22T00:00:00"/>
    <x v="19"/>
    <n v="4"/>
    <x v="0"/>
    <s v="AUD"/>
    <x v="2"/>
    <x v="1"/>
    <x v="36"/>
    <n v="11"/>
    <n v="2"/>
    <x v="7"/>
    <n v="9"/>
    <n v="123.57777777777778"/>
    <n v="1112.2"/>
    <n v="86.504444444444445"/>
    <n v="333.66000000000008"/>
    <x v="2"/>
    <x v="0"/>
  </r>
  <r>
    <s v="SO - 000449"/>
    <d v="2012-03-23T00:00:00"/>
    <x v="4"/>
    <n v="7"/>
    <x v="1"/>
    <s v="AUD"/>
    <x v="2"/>
    <x v="1"/>
    <x v="44"/>
    <n v="21"/>
    <n v="3"/>
    <x v="2"/>
    <n v="9"/>
    <n v="119.11111111111111"/>
    <n v="1072"/>
    <n v="63.128888888888895"/>
    <n v="503.83999999999992"/>
    <x v="2"/>
    <x v="0"/>
  </r>
  <r>
    <s v="SO - 000450"/>
    <d v="2012-03-23T00:00:00"/>
    <x v="6"/>
    <n v="1"/>
    <x v="1"/>
    <s v="AUD"/>
    <x v="2"/>
    <x v="1"/>
    <x v="6"/>
    <n v="1"/>
    <n v="1"/>
    <x v="4"/>
    <n v="6"/>
    <n v="119.85555555555555"/>
    <n v="719.13333333333333"/>
    <n v="100.67866666666667"/>
    <n v="115.06133333333332"/>
    <x v="2"/>
    <x v="0"/>
  </r>
  <r>
    <s v="SO - 000451"/>
    <d v="2012-03-23T00:00:00"/>
    <x v="0"/>
    <n v="15"/>
    <x v="1"/>
    <s v="AUD"/>
    <x v="0"/>
    <x v="0"/>
    <x v="47"/>
    <n v="44"/>
    <n v="6"/>
    <x v="0"/>
    <n v="1"/>
    <n v="603.74444444444441"/>
    <n v="603.74444444444441"/>
    <n v="428.65855555555549"/>
    <n v="175.08588888888892"/>
    <x v="2"/>
    <x v="0"/>
  </r>
  <r>
    <s v="SO - 000452"/>
    <d v="2012-03-23T00:00:00"/>
    <x v="7"/>
    <n v="17"/>
    <x v="0"/>
    <s v="AUD"/>
    <x v="0"/>
    <x v="2"/>
    <x v="21"/>
    <n v="49"/>
    <n v="7"/>
    <x v="3"/>
    <n v="8"/>
    <n v="434.01111111111112"/>
    <n v="3472.088888888889"/>
    <n v="351.54900000000004"/>
    <n v="659.69688888888868"/>
    <x v="2"/>
    <x v="0"/>
  </r>
  <r>
    <s v="SO - 000453"/>
    <d v="2012-03-23T00:00:00"/>
    <x v="3"/>
    <n v="6"/>
    <x v="0"/>
    <s v="AUD"/>
    <x v="2"/>
    <x v="1"/>
    <x v="3"/>
    <n v="17"/>
    <n v="3"/>
    <x v="2"/>
    <n v="7"/>
    <n v="273.21111111111111"/>
    <n v="1912.4777777777776"/>
    <n v="232.22944444444445"/>
    <n v="286.87166666666644"/>
    <x v="2"/>
    <x v="0"/>
  </r>
  <r>
    <s v="SO - 000454"/>
    <d v="2012-03-24T00:00:00"/>
    <x v="0"/>
    <n v="15"/>
    <x v="2"/>
    <s v="AUD"/>
    <x v="0"/>
    <x v="0"/>
    <x v="0"/>
    <n v="41"/>
    <n v="6"/>
    <x v="0"/>
    <n v="8"/>
    <n v="123.57777777777778"/>
    <n v="988.62222222222226"/>
    <n v="95.154888888888891"/>
    <n v="227.38311111111113"/>
    <x v="2"/>
    <x v="0"/>
  </r>
  <r>
    <s v="SO - 000455"/>
    <d v="2012-03-24T00:00:00"/>
    <x v="8"/>
    <n v="9"/>
    <x v="2"/>
    <s v="AUD"/>
    <x v="2"/>
    <x v="1"/>
    <x v="32"/>
    <n v="24"/>
    <n v="4"/>
    <x v="5"/>
    <n v="2"/>
    <n v="118.36666666666666"/>
    <n v="236.73333333333332"/>
    <n v="82.856666666666655"/>
    <n v="71.02000000000001"/>
    <x v="2"/>
    <x v="0"/>
  </r>
  <r>
    <s v="SO - 000456"/>
    <d v="2012-03-24T00:00:00"/>
    <x v="7"/>
    <n v="17"/>
    <x v="0"/>
    <s v="AUD"/>
    <x v="0"/>
    <x v="2"/>
    <x v="7"/>
    <n v="48"/>
    <n v="7"/>
    <x v="3"/>
    <n v="4"/>
    <n v="206.95555555555558"/>
    <n v="827.82222222222231"/>
    <n v="151.07755555555556"/>
    <n v="223.51200000000006"/>
    <x v="2"/>
    <x v="0"/>
  </r>
  <r>
    <s v="SO - 000457"/>
    <d v="2012-03-24T00:00:00"/>
    <x v="0"/>
    <n v="15"/>
    <x v="1"/>
    <s v="AUD"/>
    <x v="0"/>
    <x v="0"/>
    <x v="47"/>
    <n v="44"/>
    <n v="6"/>
    <x v="0"/>
    <n v="2"/>
    <n v="202.48888888888891"/>
    <n v="404.97777777777782"/>
    <n v="131.6177777777778"/>
    <n v="141.74222222222221"/>
    <x v="2"/>
    <x v="0"/>
  </r>
  <r>
    <s v="SO - 000458"/>
    <d v="2012-03-24T00:00:00"/>
    <x v="8"/>
    <n v="9"/>
    <x v="0"/>
    <s v="AUD"/>
    <x v="2"/>
    <x v="0"/>
    <x v="53"/>
    <n v="26"/>
    <n v="4"/>
    <x v="5"/>
    <n v="1"/>
    <n v="118.36666666666666"/>
    <n v="118.36666666666666"/>
    <n v="63.918000000000006"/>
    <n v="54.448666666666654"/>
    <x v="2"/>
    <x v="0"/>
  </r>
  <r>
    <s v="SO - 000459"/>
    <d v="2012-03-26T00:00:00"/>
    <x v="12"/>
    <n v="2"/>
    <x v="1"/>
    <s v="AUD"/>
    <x v="2"/>
    <x v="1"/>
    <x v="37"/>
    <n v="5"/>
    <n v="1"/>
    <x v="4"/>
    <n v="4"/>
    <n v="652.87777777777785"/>
    <n v="2611.5111111111114"/>
    <n v="476.60077777777781"/>
    <n v="705.10800000000017"/>
    <x v="2"/>
    <x v="0"/>
  </r>
  <r>
    <s v="SO - 000460"/>
    <d v="2012-03-26T00:00:00"/>
    <x v="8"/>
    <n v="9"/>
    <x v="1"/>
    <s v="AUD"/>
    <x v="2"/>
    <x v="1"/>
    <x v="32"/>
    <n v="24"/>
    <n v="4"/>
    <x v="5"/>
    <n v="8"/>
    <n v="192.06666666666669"/>
    <n v="1536.5333333333335"/>
    <n v="78.74733333333333"/>
    <n v="906.55466666666689"/>
    <x v="2"/>
    <x v="0"/>
  </r>
  <r>
    <s v="SO - 000461"/>
    <d v="2012-03-26T00:00:00"/>
    <x v="4"/>
    <n v="7"/>
    <x v="0"/>
    <s v="AUD"/>
    <x v="2"/>
    <x v="1"/>
    <x v="48"/>
    <n v="20"/>
    <n v="3"/>
    <x v="2"/>
    <n v="7"/>
    <n v="425.82222222222225"/>
    <n v="2980.7555555555559"/>
    <n v="272.52622222222226"/>
    <n v="1073.0720000000001"/>
    <x v="2"/>
    <x v="0"/>
  </r>
  <r>
    <s v="SO - 000462"/>
    <d v="2012-03-26T00:00:00"/>
    <x v="0"/>
    <n v="15"/>
    <x v="1"/>
    <s v="AUD"/>
    <x v="0"/>
    <x v="0"/>
    <x v="8"/>
    <n v="42"/>
    <n v="6"/>
    <x v="0"/>
    <n v="8"/>
    <n v="113.90000000000002"/>
    <n v="911.20000000000016"/>
    <n v="95.676000000000002"/>
    <n v="145.79200000000014"/>
    <x v="2"/>
    <x v="0"/>
  </r>
  <r>
    <s v="SO - 000463"/>
    <d v="2012-03-26T00:00:00"/>
    <x v="4"/>
    <n v="7"/>
    <x v="0"/>
    <s v="AUD"/>
    <x v="2"/>
    <x v="1"/>
    <x v="34"/>
    <n v="19"/>
    <n v="3"/>
    <x v="2"/>
    <n v="1"/>
    <n v="201.74444444444444"/>
    <n v="201.74444444444444"/>
    <n v="104.90711111111112"/>
    <n v="96.837333333333319"/>
    <x v="2"/>
    <x v="0"/>
  </r>
  <r>
    <s v="SO - 000464"/>
    <d v="2012-03-27T00:00:00"/>
    <x v="5"/>
    <n v="16"/>
    <x v="1"/>
    <s v="AUD"/>
    <x v="0"/>
    <x v="2"/>
    <x v="30"/>
    <n v="47"/>
    <n v="7"/>
    <x v="3"/>
    <n v="7"/>
    <n v="426.56666666666666"/>
    <n v="2985.9666666666667"/>
    <n v="187.68933333333334"/>
    <n v="1672.1413333333333"/>
    <x v="2"/>
    <x v="0"/>
  </r>
  <r>
    <s v="SO - 000465"/>
    <d v="2012-03-27T00:00:00"/>
    <x v="19"/>
    <n v="4"/>
    <x v="1"/>
    <s v="AUD"/>
    <x v="2"/>
    <x v="1"/>
    <x v="52"/>
    <n v="9"/>
    <n v="2"/>
    <x v="7"/>
    <n v="6"/>
    <n v="269.48888888888888"/>
    <n v="1616.9333333333334"/>
    <n v="158.99844444444443"/>
    <n v="662.94266666666681"/>
    <x v="2"/>
    <x v="0"/>
  </r>
  <r>
    <s v="SO - 000466"/>
    <d v="2012-03-28T00:00:00"/>
    <x v="2"/>
    <n v="12"/>
    <x v="1"/>
    <s v="AUD"/>
    <x v="1"/>
    <x v="0"/>
    <x v="16"/>
    <n v="35"/>
    <n v="5"/>
    <x v="1"/>
    <n v="7"/>
    <n v="429.54444444444448"/>
    <n v="3006.8111111111111"/>
    <n v="219.0676666666667"/>
    <n v="1473.3374444444444"/>
    <x v="2"/>
    <x v="0"/>
  </r>
  <r>
    <s v="SO - 000467"/>
    <d v="2012-03-28T00:00:00"/>
    <x v="11"/>
    <n v="20"/>
    <x v="0"/>
    <s v="AUD"/>
    <x v="3"/>
    <x v="2"/>
    <x v="14"/>
    <n v="56"/>
    <n v="8"/>
    <x v="6"/>
    <n v="8"/>
    <n v="294.8"/>
    <n v="2358.4"/>
    <n v="206.36"/>
    <n v="707.52"/>
    <x v="2"/>
    <x v="0"/>
  </r>
  <r>
    <s v="SO - 000468"/>
    <d v="2012-03-28T00:00:00"/>
    <x v="16"/>
    <n v="5"/>
    <x v="0"/>
    <s v="AUD"/>
    <x v="2"/>
    <x v="1"/>
    <x v="26"/>
    <n v="15"/>
    <n v="2"/>
    <x v="7"/>
    <n v="7"/>
    <n v="110.17777777777778"/>
    <n v="771.24444444444441"/>
    <n v="66.106666666666669"/>
    <n v="308.49777777777774"/>
    <x v="2"/>
    <x v="0"/>
  </r>
  <r>
    <s v="SO - 000469"/>
    <d v="2012-03-28T00:00:00"/>
    <x v="13"/>
    <n v="19"/>
    <x v="1"/>
    <s v="AUD"/>
    <x v="3"/>
    <x v="2"/>
    <x v="46"/>
    <n v="55"/>
    <n v="8"/>
    <x v="6"/>
    <n v="2"/>
    <n v="279.16666666666669"/>
    <n v="558.33333333333337"/>
    <n v="228.91666666666666"/>
    <n v="100.50000000000006"/>
    <x v="2"/>
    <x v="0"/>
  </r>
  <r>
    <s v="SO - 000470"/>
    <d v="2012-03-29T00:00:00"/>
    <x v="18"/>
    <n v="3"/>
    <x v="1"/>
    <s v="AUD"/>
    <x v="2"/>
    <x v="1"/>
    <x v="27"/>
    <n v="7"/>
    <n v="1"/>
    <x v="4"/>
    <n v="4"/>
    <n v="290.33333333333331"/>
    <n v="1161.3333333333333"/>
    <n v="148.07000000000002"/>
    <n v="569.05333333333317"/>
    <x v="2"/>
    <x v="0"/>
  </r>
  <r>
    <s v="SO - 000471"/>
    <d v="2012-03-29T00:00:00"/>
    <x v="11"/>
    <n v="20"/>
    <x v="1"/>
    <s v="AUD"/>
    <x v="3"/>
    <x v="2"/>
    <x v="22"/>
    <n v="58"/>
    <n v="8"/>
    <x v="6"/>
    <n v="6"/>
    <n v="635.75555555555559"/>
    <n v="3814.5333333333338"/>
    <n v="375.09577777777781"/>
    <n v="1563.9586666666669"/>
    <x v="2"/>
    <x v="0"/>
  </r>
  <r>
    <s v="SO - 000472"/>
    <d v="2012-03-29T00:00:00"/>
    <x v="15"/>
    <n v="13"/>
    <x v="1"/>
    <s v="AUD"/>
    <x v="1"/>
    <x v="0"/>
    <x v="18"/>
    <n v="37"/>
    <n v="6"/>
    <x v="0"/>
    <n v="6"/>
    <n v="196.53333333333333"/>
    <n v="1179.2"/>
    <n v="92.370666666666651"/>
    <n v="624.97600000000011"/>
    <x v="2"/>
    <x v="0"/>
  </r>
  <r>
    <s v="SO - 000473"/>
    <d v="2012-03-29T00:00:00"/>
    <x v="2"/>
    <n v="12"/>
    <x v="2"/>
    <s v="AUD"/>
    <x v="1"/>
    <x v="0"/>
    <x v="16"/>
    <n v="35"/>
    <n v="5"/>
    <x v="1"/>
    <n v="8"/>
    <n v="289.5888888888889"/>
    <n v="2316.7111111111112"/>
    <n v="139.00266666666667"/>
    <n v="1204.6897777777779"/>
    <x v="2"/>
    <x v="0"/>
  </r>
  <r>
    <s v="SO - 000474"/>
    <d v="2012-03-30T00:00:00"/>
    <x v="13"/>
    <n v="19"/>
    <x v="2"/>
    <s v="AUD"/>
    <x v="3"/>
    <x v="2"/>
    <x v="23"/>
    <n v="53"/>
    <n v="8"/>
    <x v="6"/>
    <n v="3"/>
    <n v="272.4666666666667"/>
    <n v="817.40000000000009"/>
    <n v="174.37866666666667"/>
    <n v="294.26400000000012"/>
    <x v="2"/>
    <x v="0"/>
  </r>
  <r>
    <s v="SO - 000475"/>
    <d v="2012-03-30T00:00:00"/>
    <x v="2"/>
    <n v="12"/>
    <x v="1"/>
    <s v="AUD"/>
    <x v="1"/>
    <x v="0"/>
    <x v="2"/>
    <n v="34"/>
    <n v="5"/>
    <x v="1"/>
    <n v="1"/>
    <n v="107.2"/>
    <n v="107.2"/>
    <n v="77.184000000000012"/>
    <n v="30.015999999999991"/>
    <x v="2"/>
    <x v="0"/>
  </r>
  <r>
    <s v="SO - 000476"/>
    <d v="2012-03-31T00:00:00"/>
    <x v="16"/>
    <n v="5"/>
    <x v="2"/>
    <s v="AUD"/>
    <x v="2"/>
    <x v="1"/>
    <x v="26"/>
    <n v="15"/>
    <n v="2"/>
    <x v="7"/>
    <n v="6"/>
    <n v="125.06666666666668"/>
    <n v="750.40000000000009"/>
    <n v="62.533333333333339"/>
    <n v="375.20000000000005"/>
    <x v="2"/>
    <x v="0"/>
  </r>
  <r>
    <s v="SO - 000477"/>
    <d v="2012-03-31T00:00:00"/>
    <x v="9"/>
    <n v="18"/>
    <x v="0"/>
    <s v="AUD"/>
    <x v="0"/>
    <x v="2"/>
    <x v="55"/>
    <n v="50"/>
    <n v="7"/>
    <x v="3"/>
    <n v="5"/>
    <n v="95.288888888888891"/>
    <n v="476.44444444444446"/>
    <n v="60.984888888888889"/>
    <n v="171.51999999999998"/>
    <x v="2"/>
    <x v="0"/>
  </r>
  <r>
    <s v="SO - 000478"/>
    <d v="2012-04-01T00:00:00"/>
    <x v="12"/>
    <n v="2"/>
    <x v="1"/>
    <s v="AUD"/>
    <x v="2"/>
    <x v="1"/>
    <x v="37"/>
    <n v="5"/>
    <n v="1"/>
    <x v="4"/>
    <n v="6"/>
    <n v="434.01111111111112"/>
    <n v="2604.0666666666666"/>
    <n v="199.64511111111111"/>
    <n v="1406.1959999999999"/>
    <x v="3"/>
    <x v="0"/>
  </r>
  <r>
    <s v="SO - 000479"/>
    <d v="2012-04-01T00:00:00"/>
    <x v="8"/>
    <n v="9"/>
    <x v="2"/>
    <s v="AUD"/>
    <x v="2"/>
    <x v="0"/>
    <x v="53"/>
    <n v="26"/>
    <n v="4"/>
    <x v="5"/>
    <n v="3"/>
    <n v="119.85555555555555"/>
    <n v="359.56666666666666"/>
    <n v="56.332111111111111"/>
    <n v="190.57033333333334"/>
    <x v="3"/>
    <x v="0"/>
  </r>
  <r>
    <s v="SO - 000480"/>
    <d v="2012-04-01T00:00:00"/>
    <x v="5"/>
    <n v="16"/>
    <x v="1"/>
    <s v="AUD"/>
    <x v="0"/>
    <x v="0"/>
    <x v="5"/>
    <n v="45"/>
    <n v="7"/>
    <x v="3"/>
    <n v="7"/>
    <n v="270.23333333333335"/>
    <n v="1891.6333333333334"/>
    <n v="140.52133333333333"/>
    <n v="907.98400000000015"/>
    <x v="3"/>
    <x v="0"/>
  </r>
  <r>
    <s v="SO - 000481"/>
    <d v="2012-04-01T00:00:00"/>
    <x v="16"/>
    <n v="5"/>
    <x v="1"/>
    <s v="AUD"/>
    <x v="2"/>
    <x v="1"/>
    <x v="26"/>
    <n v="15"/>
    <n v="2"/>
    <x v="7"/>
    <n v="7"/>
    <n v="106.45555555555556"/>
    <n v="745.18888888888898"/>
    <n v="59.615111111111119"/>
    <n v="327.88311111111113"/>
    <x v="3"/>
    <x v="0"/>
  </r>
  <r>
    <s v="SO - 000482"/>
    <d v="2012-04-01T00:00:00"/>
    <x v="10"/>
    <n v="8"/>
    <x v="1"/>
    <s v="AUD"/>
    <x v="2"/>
    <x v="1"/>
    <x v="13"/>
    <n v="22"/>
    <n v="4"/>
    <x v="5"/>
    <n v="6"/>
    <n v="96.033333333333346"/>
    <n v="576.20000000000005"/>
    <n v="80.668000000000006"/>
    <n v="92.192000000000007"/>
    <x v="3"/>
    <x v="0"/>
  </r>
  <r>
    <s v="SO - 000483"/>
    <d v="2012-04-01T00:00:00"/>
    <x v="10"/>
    <n v="8"/>
    <x v="0"/>
    <s v="AUD"/>
    <x v="2"/>
    <x v="1"/>
    <x v="32"/>
    <n v="24"/>
    <n v="4"/>
    <x v="5"/>
    <n v="1"/>
    <n v="96.033333333333346"/>
    <n v="96.033333333333346"/>
    <n v="77.787000000000006"/>
    <n v="18.24633333333334"/>
    <x v="3"/>
    <x v="0"/>
  </r>
  <r>
    <s v="SO - 000484"/>
    <d v="2012-04-01T00:00:00"/>
    <x v="1"/>
    <n v="11"/>
    <x v="0"/>
    <s v="AUD"/>
    <x v="1"/>
    <x v="0"/>
    <x v="1"/>
    <n v="31"/>
    <n v="5"/>
    <x v="1"/>
    <n v="7"/>
    <n v="99.01111111111112"/>
    <n v="693.07777777777778"/>
    <n v="64.357222222222219"/>
    <n v="242.57722222222225"/>
    <x v="3"/>
    <x v="0"/>
  </r>
  <r>
    <s v="SO - 000485"/>
    <d v="2012-04-01T00:00:00"/>
    <x v="3"/>
    <n v="6"/>
    <x v="1"/>
    <s v="AUD"/>
    <x v="2"/>
    <x v="1"/>
    <x v="20"/>
    <n v="16"/>
    <n v="3"/>
    <x v="2"/>
    <n v="6"/>
    <n v="442.20000000000005"/>
    <n v="2653.2000000000003"/>
    <n v="229.94400000000002"/>
    <n v="1273.5360000000001"/>
    <x v="3"/>
    <x v="0"/>
  </r>
  <r>
    <s v="SO - 000486"/>
    <d v="2012-04-02T00:00:00"/>
    <x v="2"/>
    <n v="12"/>
    <x v="1"/>
    <s v="AUD"/>
    <x v="1"/>
    <x v="0"/>
    <x v="2"/>
    <n v="34"/>
    <n v="5"/>
    <x v="1"/>
    <n v="7"/>
    <n v="93.055555555555557"/>
    <n v="651.38888888888891"/>
    <n v="52.111111111111114"/>
    <n v="286.61111111111109"/>
    <x v="3"/>
    <x v="0"/>
  </r>
  <r>
    <s v="SO - 000487"/>
    <d v="2012-04-02T00:00:00"/>
    <x v="16"/>
    <n v="5"/>
    <x v="0"/>
    <s v="AUD"/>
    <x v="2"/>
    <x v="1"/>
    <x v="35"/>
    <n v="13"/>
    <n v="2"/>
    <x v="7"/>
    <n v="3"/>
    <n v="257.57777777777778"/>
    <n v="772.73333333333335"/>
    <n v="193.18333333333334"/>
    <n v="193.18333333333339"/>
    <x v="3"/>
    <x v="0"/>
  </r>
  <r>
    <s v="SO - 000488"/>
    <d v="2012-04-02T00:00:00"/>
    <x v="12"/>
    <n v="2"/>
    <x v="1"/>
    <s v="AUD"/>
    <x v="2"/>
    <x v="1"/>
    <x v="37"/>
    <n v="5"/>
    <n v="1"/>
    <x v="4"/>
    <n v="9"/>
    <n v="202.48888888888891"/>
    <n v="1822.4"/>
    <n v="89.095111111111109"/>
    <n v="1020.5440000000001"/>
    <x v="3"/>
    <x v="0"/>
  </r>
  <r>
    <s v="SO - 000489"/>
    <d v="2012-04-02T00:00:00"/>
    <x v="9"/>
    <n v="18"/>
    <x v="0"/>
    <s v="AUD"/>
    <x v="0"/>
    <x v="2"/>
    <x v="56"/>
    <n v="52"/>
    <n v="8"/>
    <x v="6"/>
    <n v="7"/>
    <n v="129.53333333333333"/>
    <n v="906.73333333333335"/>
    <n v="73.834000000000003"/>
    <n v="389.89533333333338"/>
    <x v="3"/>
    <x v="0"/>
  </r>
  <r>
    <s v="SO - 000490"/>
    <d v="2012-04-02T00:00:00"/>
    <x v="18"/>
    <n v="3"/>
    <x v="1"/>
    <s v="AUD"/>
    <x v="2"/>
    <x v="1"/>
    <x v="27"/>
    <n v="7"/>
    <n v="1"/>
    <x v="4"/>
    <n v="3"/>
    <n v="26.055555555555557"/>
    <n v="78.166666666666671"/>
    <n v="20.844444444444449"/>
    <n v="15.633333333333326"/>
    <x v="3"/>
    <x v="0"/>
  </r>
  <r>
    <s v="SO - 000491"/>
    <d v="2012-04-02T00:00:00"/>
    <x v="17"/>
    <n v="14"/>
    <x v="1"/>
    <s v="AUD"/>
    <x v="1"/>
    <x v="0"/>
    <x v="19"/>
    <n v="38"/>
    <n v="6"/>
    <x v="0"/>
    <n v="9"/>
    <n v="272.4666666666667"/>
    <n v="2452.2000000000003"/>
    <n v="212.52400000000003"/>
    <n v="539.48399999999992"/>
    <x v="3"/>
    <x v="0"/>
  </r>
  <r>
    <s v="SO - 000492"/>
    <d v="2012-04-03T00:00:00"/>
    <x v="13"/>
    <n v="19"/>
    <x v="0"/>
    <s v="AUD"/>
    <x v="3"/>
    <x v="2"/>
    <x v="23"/>
    <n v="53"/>
    <n v="8"/>
    <x v="6"/>
    <n v="9"/>
    <n v="29.033333333333335"/>
    <n v="261.3"/>
    <n v="14.807"/>
    <n v="128.03700000000001"/>
    <x v="3"/>
    <x v="0"/>
  </r>
  <r>
    <s v="SO - 000493"/>
    <d v="2012-04-03T00:00:00"/>
    <x v="16"/>
    <n v="5"/>
    <x v="2"/>
    <s v="AUD"/>
    <x v="2"/>
    <x v="1"/>
    <x v="24"/>
    <n v="14"/>
    <n v="2"/>
    <x v="7"/>
    <n v="1"/>
    <n v="114.64444444444445"/>
    <n v="114.64444444444445"/>
    <n v="50.443555555555548"/>
    <n v="64.200888888888898"/>
    <x v="3"/>
    <x v="0"/>
  </r>
  <r>
    <s v="SO - 000494"/>
    <d v="2012-04-03T00:00:00"/>
    <x v="13"/>
    <n v="19"/>
    <x v="1"/>
    <s v="AUD"/>
    <x v="3"/>
    <x v="2"/>
    <x v="14"/>
    <n v="56"/>
    <n v="8"/>
    <x v="6"/>
    <n v="2"/>
    <n v="342.44444444444446"/>
    <n v="684.88888888888891"/>
    <n v="205.46666666666664"/>
    <n v="273.95555555555563"/>
    <x v="3"/>
    <x v="0"/>
  </r>
  <r>
    <s v="SO - 000495"/>
    <d v="2012-04-03T00:00:00"/>
    <x v="7"/>
    <n v="17"/>
    <x v="1"/>
    <s v="AUD"/>
    <x v="0"/>
    <x v="2"/>
    <x v="55"/>
    <n v="50"/>
    <n v="7"/>
    <x v="3"/>
    <n v="8"/>
    <n v="711.68888888888887"/>
    <n v="5693.5111111111109"/>
    <n v="348.72755555555551"/>
    <n v="2903.6906666666669"/>
    <x v="3"/>
    <x v="0"/>
  </r>
  <r>
    <s v="SO - 000496"/>
    <d v="2012-04-03T00:00:00"/>
    <x v="8"/>
    <n v="9"/>
    <x v="0"/>
    <s v="AUD"/>
    <x v="2"/>
    <x v="0"/>
    <x v="53"/>
    <n v="26"/>
    <n v="4"/>
    <x v="5"/>
    <n v="4"/>
    <n v="202.48888888888891"/>
    <n v="809.95555555555563"/>
    <n v="105.29422222222223"/>
    <n v="388.77866666666671"/>
    <x v="3"/>
    <x v="0"/>
  </r>
  <r>
    <s v="SO - 000497"/>
    <d v="2012-04-03T00:00:00"/>
    <x v="14"/>
    <n v="10"/>
    <x v="1"/>
    <s v="AUD"/>
    <x v="1"/>
    <x v="0"/>
    <x v="45"/>
    <n v="29"/>
    <n v="4"/>
    <x v="5"/>
    <n v="2"/>
    <n v="142.1888888888889"/>
    <n v="284.37777777777779"/>
    <n v="118.01677777777779"/>
    <n v="48.344222222222214"/>
    <x v="3"/>
    <x v="0"/>
  </r>
  <r>
    <s v="SO - 000498"/>
    <d v="2012-04-04T00:00:00"/>
    <x v="5"/>
    <n v="16"/>
    <x v="1"/>
    <s v="AUD"/>
    <x v="0"/>
    <x v="0"/>
    <x v="5"/>
    <n v="45"/>
    <n v="7"/>
    <x v="3"/>
    <n v="7"/>
    <n v="436.98888888888888"/>
    <n v="3058.922222222222"/>
    <n v="292.78255555555558"/>
    <n v="1009.4443333333329"/>
    <x v="3"/>
    <x v="0"/>
  </r>
  <r>
    <s v="SO - 000499"/>
    <d v="2012-04-04T00:00:00"/>
    <x v="7"/>
    <n v="17"/>
    <x v="1"/>
    <s v="AUD"/>
    <x v="0"/>
    <x v="2"/>
    <x v="21"/>
    <n v="49"/>
    <n v="7"/>
    <x v="3"/>
    <n v="6"/>
    <n v="22.333333333333332"/>
    <n v="134"/>
    <n v="8.9333333333333336"/>
    <n v="80.400000000000006"/>
    <x v="3"/>
    <x v="0"/>
  </r>
  <r>
    <s v="SO - 000500"/>
    <d v="2012-04-04T00:00:00"/>
    <x v="10"/>
    <n v="8"/>
    <x v="1"/>
    <s v="AUD"/>
    <x v="2"/>
    <x v="1"/>
    <x v="31"/>
    <n v="23"/>
    <n v="4"/>
    <x v="5"/>
    <n v="5"/>
    <n v="438.47777777777782"/>
    <n v="2192.3888888888891"/>
    <n v="236.77800000000005"/>
    <n v="1008.4988888888888"/>
    <x v="3"/>
    <x v="0"/>
  </r>
  <r>
    <s v="SO - 000501"/>
    <d v="2012-04-04T00:00:00"/>
    <x v="19"/>
    <n v="4"/>
    <x v="1"/>
    <s v="AUD"/>
    <x v="2"/>
    <x v="1"/>
    <x v="51"/>
    <n v="12"/>
    <n v="2"/>
    <x v="7"/>
    <n v="1"/>
    <n v="212.16666666666666"/>
    <n v="212.16666666666666"/>
    <n v="146.39499999999998"/>
    <n v="65.771666666666675"/>
    <x v="3"/>
    <x v="0"/>
  </r>
  <r>
    <s v="SO - 000502"/>
    <d v="2012-04-04T00:00:00"/>
    <x v="4"/>
    <n v="7"/>
    <x v="0"/>
    <s v="AUD"/>
    <x v="2"/>
    <x v="1"/>
    <x v="34"/>
    <n v="19"/>
    <n v="3"/>
    <x v="2"/>
    <n v="3"/>
    <n v="268"/>
    <n v="804"/>
    <n v="123.28"/>
    <n v="434.15999999999997"/>
    <x v="3"/>
    <x v="0"/>
  </r>
  <r>
    <s v="SO - 000503"/>
    <d v="2012-04-04T00:00:00"/>
    <x v="8"/>
    <n v="9"/>
    <x v="1"/>
    <s v="AUD"/>
    <x v="2"/>
    <x v="1"/>
    <x v="32"/>
    <n v="24"/>
    <n v="4"/>
    <x v="5"/>
    <n v="5"/>
    <n v="107.2"/>
    <n v="536"/>
    <n v="75.040000000000006"/>
    <n v="160.79999999999995"/>
    <x v="3"/>
    <x v="0"/>
  </r>
  <r>
    <s v="SO - 000504"/>
    <d v="2012-04-05T00:00:00"/>
    <x v="19"/>
    <n v="4"/>
    <x v="1"/>
    <s v="AUD"/>
    <x v="2"/>
    <x v="1"/>
    <x v="52"/>
    <n v="9"/>
    <n v="2"/>
    <x v="7"/>
    <n v="4"/>
    <n v="221.84444444444446"/>
    <n v="887.37777777777785"/>
    <n v="161.94644444444444"/>
    <n v="239.5920000000001"/>
    <x v="3"/>
    <x v="0"/>
  </r>
  <r>
    <s v="SO - 000505"/>
    <d v="2012-04-05T00:00:00"/>
    <x v="15"/>
    <n v="13"/>
    <x v="1"/>
    <s v="AUD"/>
    <x v="1"/>
    <x v="0"/>
    <x v="54"/>
    <n v="36"/>
    <n v="5"/>
    <x v="1"/>
    <n v="5"/>
    <n v="116.13333333333334"/>
    <n v="580.66666666666674"/>
    <n v="77.809333333333342"/>
    <n v="191.62"/>
    <x v="3"/>
    <x v="0"/>
  </r>
  <r>
    <s v="SO - 000506"/>
    <d v="2012-04-05T00:00:00"/>
    <x v="12"/>
    <n v="2"/>
    <x v="1"/>
    <s v="AUD"/>
    <x v="2"/>
    <x v="1"/>
    <x v="29"/>
    <n v="6"/>
    <n v="1"/>
    <x v="4"/>
    <n v="1"/>
    <n v="431.03333333333336"/>
    <n v="431.03333333333336"/>
    <n v="357.75766666666664"/>
    <n v="73.275666666666723"/>
    <x v="3"/>
    <x v="0"/>
  </r>
  <r>
    <s v="SO - 000507"/>
    <d v="2012-04-05T00:00:00"/>
    <x v="16"/>
    <n v="5"/>
    <x v="1"/>
    <s v="AUD"/>
    <x v="2"/>
    <x v="1"/>
    <x v="51"/>
    <n v="12"/>
    <n v="2"/>
    <x v="7"/>
    <n v="2"/>
    <n v="664.04444444444448"/>
    <n v="1328.088888888889"/>
    <n v="385.14577777777777"/>
    <n v="557.79733333333343"/>
    <x v="3"/>
    <x v="0"/>
  </r>
  <r>
    <s v="SO - 000508"/>
    <d v="2012-04-05T00:00:00"/>
    <x v="17"/>
    <n v="14"/>
    <x v="1"/>
    <s v="AUD"/>
    <x v="1"/>
    <x v="0"/>
    <x v="0"/>
    <n v="41"/>
    <n v="6"/>
    <x v="0"/>
    <n v="2"/>
    <n v="250.87777777777779"/>
    <n v="501.75555555555559"/>
    <n v="140.49155555555558"/>
    <n v="220.77244444444443"/>
    <x v="3"/>
    <x v="0"/>
  </r>
  <r>
    <s v="SO - 000509"/>
    <d v="2012-04-05T00:00:00"/>
    <x v="1"/>
    <n v="11"/>
    <x v="0"/>
    <s v="AUD"/>
    <x v="1"/>
    <x v="0"/>
    <x v="43"/>
    <n v="30"/>
    <n v="5"/>
    <x v="1"/>
    <n v="4"/>
    <n v="26.8"/>
    <n v="107.2"/>
    <n v="17.152000000000001"/>
    <n v="38.591999999999999"/>
    <x v="3"/>
    <x v="0"/>
  </r>
  <r>
    <s v="SO - 000510"/>
    <d v="2012-04-05T00:00:00"/>
    <x v="19"/>
    <n v="4"/>
    <x v="0"/>
    <s v="AUD"/>
    <x v="2"/>
    <x v="1"/>
    <x v="36"/>
    <n v="11"/>
    <n v="2"/>
    <x v="7"/>
    <n v="5"/>
    <n v="220.35555555555555"/>
    <n v="1101.7777777777778"/>
    <n v="88.14222222222223"/>
    <n v="661.06666666666661"/>
    <x v="3"/>
    <x v="0"/>
  </r>
  <r>
    <s v="SO - 000511"/>
    <d v="2012-04-05T00:00:00"/>
    <x v="11"/>
    <n v="20"/>
    <x v="2"/>
    <s v="AUD"/>
    <x v="3"/>
    <x v="2"/>
    <x v="22"/>
    <n v="58"/>
    <n v="8"/>
    <x v="6"/>
    <n v="1"/>
    <n v="435.5"/>
    <n v="435.5"/>
    <n v="370.17499999999995"/>
    <n v="65.325000000000045"/>
    <x v="3"/>
    <x v="0"/>
  </r>
  <r>
    <s v="SO - 000512"/>
    <d v="2012-04-05T00:00:00"/>
    <x v="14"/>
    <n v="10"/>
    <x v="0"/>
    <s v="AUD"/>
    <x v="1"/>
    <x v="0"/>
    <x v="17"/>
    <n v="28"/>
    <n v="4"/>
    <x v="5"/>
    <n v="4"/>
    <n v="26.8"/>
    <n v="107.2"/>
    <n v="15.008000000000003"/>
    <n v="47.167999999999992"/>
    <x v="3"/>
    <x v="0"/>
  </r>
  <r>
    <s v="SO - 000513"/>
    <d v="2012-04-05T00:00:00"/>
    <x v="6"/>
    <n v="1"/>
    <x v="0"/>
    <s v="AUD"/>
    <x v="2"/>
    <x v="1"/>
    <x v="6"/>
    <n v="1"/>
    <n v="1"/>
    <x v="4"/>
    <n v="1"/>
    <n v="438.47777777777782"/>
    <n v="438.47777777777782"/>
    <n v="223.62366666666668"/>
    <n v="214.85411111111114"/>
    <x v="3"/>
    <x v="0"/>
  </r>
  <r>
    <s v="SO - 000514"/>
    <d v="2012-04-06T00:00:00"/>
    <x v="8"/>
    <n v="9"/>
    <x v="1"/>
    <s v="AUD"/>
    <x v="2"/>
    <x v="1"/>
    <x v="10"/>
    <n v="25"/>
    <n v="4"/>
    <x v="5"/>
    <n v="7"/>
    <n v="440.71111111111111"/>
    <n v="3084.9777777777776"/>
    <n v="339.34755555555557"/>
    <n v="709.54488888888864"/>
    <x v="3"/>
    <x v="0"/>
  </r>
  <r>
    <s v="SO - 000515"/>
    <d v="2012-04-06T00:00:00"/>
    <x v="3"/>
    <n v="6"/>
    <x v="1"/>
    <s v="AUD"/>
    <x v="2"/>
    <x v="1"/>
    <x v="3"/>
    <n v="17"/>
    <n v="3"/>
    <x v="2"/>
    <n v="5"/>
    <n v="203.23333333333335"/>
    <n v="1016.1666666666667"/>
    <n v="162.5866666666667"/>
    <n v="203.23333333333323"/>
    <x v="3"/>
    <x v="0"/>
  </r>
  <r>
    <s v="SO - 000516"/>
    <d v="2012-04-06T00:00:00"/>
    <x v="5"/>
    <n v="16"/>
    <x v="1"/>
    <s v="AUD"/>
    <x v="0"/>
    <x v="0"/>
    <x v="47"/>
    <n v="44"/>
    <n v="7"/>
    <x v="3"/>
    <n v="1"/>
    <n v="303.73333333333335"/>
    <n v="303.73333333333335"/>
    <n v="136.67999999999998"/>
    <n v="167.05333333333337"/>
    <x v="3"/>
    <x v="0"/>
  </r>
  <r>
    <s v="SO - 000517"/>
    <d v="2012-04-06T00:00:00"/>
    <x v="9"/>
    <n v="18"/>
    <x v="0"/>
    <s v="AUD"/>
    <x v="0"/>
    <x v="2"/>
    <x v="56"/>
    <n v="52"/>
    <n v="8"/>
    <x v="6"/>
    <n v="6"/>
    <n v="93.800000000000011"/>
    <n v="562.80000000000007"/>
    <n v="79.73"/>
    <n v="84.420000000000073"/>
    <x v="3"/>
    <x v="0"/>
  </r>
  <r>
    <s v="SO - 000518"/>
    <d v="2012-04-06T00:00:00"/>
    <x v="7"/>
    <n v="17"/>
    <x v="1"/>
    <s v="AUD"/>
    <x v="0"/>
    <x v="2"/>
    <x v="7"/>
    <n v="48"/>
    <n v="7"/>
    <x v="3"/>
    <n v="4"/>
    <n v="692.33333333333337"/>
    <n v="2769.3333333333335"/>
    <n v="546.94333333333327"/>
    <n v="581.5600000000004"/>
    <x v="3"/>
    <x v="0"/>
  </r>
  <r>
    <s v="SO - 000519"/>
    <d v="2012-04-06T00:00:00"/>
    <x v="19"/>
    <n v="4"/>
    <x v="0"/>
    <s v="AUD"/>
    <x v="2"/>
    <x v="1"/>
    <x v="36"/>
    <n v="11"/>
    <n v="2"/>
    <x v="7"/>
    <n v="7"/>
    <n v="128.78888888888889"/>
    <n v="901.52222222222224"/>
    <n v="68.25811111111112"/>
    <n v="423.71544444444442"/>
    <x v="3"/>
    <x v="0"/>
  </r>
  <r>
    <s v="SO - 000520"/>
    <d v="2012-04-06T00:00:00"/>
    <x v="18"/>
    <n v="3"/>
    <x v="1"/>
    <s v="AUD"/>
    <x v="2"/>
    <x v="1"/>
    <x v="27"/>
    <n v="7"/>
    <n v="1"/>
    <x v="4"/>
    <n v="3"/>
    <n v="440.71111111111111"/>
    <n v="1322.1333333333332"/>
    <n v="264.42666666666668"/>
    <n v="528.85333333333324"/>
    <x v="3"/>
    <x v="0"/>
  </r>
  <r>
    <s v="SO - 000521"/>
    <d v="2012-04-06T00:00:00"/>
    <x v="6"/>
    <n v="1"/>
    <x v="1"/>
    <s v="AUD"/>
    <x v="2"/>
    <x v="1"/>
    <x v="6"/>
    <n v="1"/>
    <n v="1"/>
    <x v="4"/>
    <n v="7"/>
    <n v="122.83333333333333"/>
    <n v="859.83333333333326"/>
    <n v="82.298333333333346"/>
    <n v="283.74499999999989"/>
    <x v="3"/>
    <x v="0"/>
  </r>
  <r>
    <s v="SO - 000522"/>
    <d v="2012-04-07T00:00:00"/>
    <x v="19"/>
    <n v="4"/>
    <x v="1"/>
    <s v="AUD"/>
    <x v="2"/>
    <x v="1"/>
    <x v="52"/>
    <n v="9"/>
    <n v="2"/>
    <x v="7"/>
    <n v="1"/>
    <n v="125.06666666666668"/>
    <n v="125.06666666666668"/>
    <n v="81.293333333333351"/>
    <n v="43.773333333333326"/>
    <x v="3"/>
    <x v="0"/>
  </r>
  <r>
    <s v="SO - 000523"/>
    <d v="2012-04-07T00:00:00"/>
    <x v="10"/>
    <n v="8"/>
    <x v="0"/>
    <s v="AUD"/>
    <x v="2"/>
    <x v="1"/>
    <x v="13"/>
    <n v="22"/>
    <n v="4"/>
    <x v="5"/>
    <n v="7"/>
    <n v="99.75555555555556"/>
    <n v="698.28888888888889"/>
    <n v="78.806888888888892"/>
    <n v="146.64066666666668"/>
    <x v="3"/>
    <x v="0"/>
  </r>
  <r>
    <s v="SO - 000524"/>
    <d v="2012-04-09T00:00:00"/>
    <x v="19"/>
    <n v="4"/>
    <x v="1"/>
    <s v="AUD"/>
    <x v="2"/>
    <x v="1"/>
    <x v="36"/>
    <n v="11"/>
    <n v="2"/>
    <x v="7"/>
    <n v="7"/>
    <n v="23.077777777777779"/>
    <n v="161.54444444444445"/>
    <n v="9.2311111111111117"/>
    <n v="96.926666666666677"/>
    <x v="3"/>
    <x v="0"/>
  </r>
  <r>
    <s v="SO - 000525"/>
    <d v="2012-04-09T00:00:00"/>
    <x v="11"/>
    <n v="20"/>
    <x v="1"/>
    <s v="AUD"/>
    <x v="3"/>
    <x v="2"/>
    <x v="25"/>
    <n v="57"/>
    <n v="8"/>
    <x v="6"/>
    <n v="8"/>
    <n v="439.9666666666667"/>
    <n v="3519.7333333333336"/>
    <n v="237.58200000000002"/>
    <n v="1619.0773333333334"/>
    <x v="3"/>
    <x v="0"/>
  </r>
  <r>
    <s v="SO - 000526"/>
    <d v="2012-04-10T00:00:00"/>
    <x v="9"/>
    <n v="18"/>
    <x v="1"/>
    <s v="AUD"/>
    <x v="0"/>
    <x v="2"/>
    <x v="11"/>
    <n v="51"/>
    <n v="7"/>
    <x v="3"/>
    <n v="6"/>
    <n v="195.04444444444445"/>
    <n v="1170.2666666666667"/>
    <n v="101.42311111111113"/>
    <n v="561.72799999999984"/>
    <x v="3"/>
    <x v="0"/>
  </r>
  <r>
    <s v="SO - 000527"/>
    <d v="2012-04-10T00:00:00"/>
    <x v="2"/>
    <n v="12"/>
    <x v="1"/>
    <s v="AUD"/>
    <x v="1"/>
    <x v="0"/>
    <x v="2"/>
    <n v="34"/>
    <n v="5"/>
    <x v="1"/>
    <n v="7"/>
    <n v="333.51111111111112"/>
    <n v="2334.577777777778"/>
    <n v="183.43111111111114"/>
    <n v="1050.56"/>
    <x v="3"/>
    <x v="0"/>
  </r>
  <r>
    <s v="SO - 000528"/>
    <d v="2012-04-10T00:00:00"/>
    <x v="0"/>
    <n v="15"/>
    <x v="1"/>
    <s v="AUD"/>
    <x v="0"/>
    <x v="0"/>
    <x v="57"/>
    <n v="43"/>
    <n v="6"/>
    <x v="0"/>
    <n v="6"/>
    <n v="114.64444444444445"/>
    <n v="687.86666666666667"/>
    <n v="51.59"/>
    <n v="378.32666666666665"/>
    <x v="3"/>
    <x v="0"/>
  </r>
  <r>
    <s v="SO - 000529"/>
    <d v="2012-04-10T00:00:00"/>
    <x v="18"/>
    <n v="3"/>
    <x v="2"/>
    <s v="AUD"/>
    <x v="2"/>
    <x v="1"/>
    <x v="52"/>
    <n v="9"/>
    <n v="2"/>
    <x v="7"/>
    <n v="6"/>
    <n v="440.71111111111111"/>
    <n v="2644.2666666666664"/>
    <n v="308.4977777777778"/>
    <n v="793.27999999999975"/>
    <x v="3"/>
    <x v="0"/>
  </r>
  <r>
    <s v="SO - 000530"/>
    <d v="2012-04-11T00:00:00"/>
    <x v="3"/>
    <n v="6"/>
    <x v="0"/>
    <s v="AUD"/>
    <x v="2"/>
    <x v="1"/>
    <x v="26"/>
    <n v="15"/>
    <n v="3"/>
    <x v="2"/>
    <n v="4"/>
    <n v="186.85555555555555"/>
    <n v="747.42222222222222"/>
    <n v="125.19322222222223"/>
    <n v="246.64933333333329"/>
    <x v="3"/>
    <x v="0"/>
  </r>
  <r>
    <s v="SO - 000531"/>
    <d v="2012-04-11T00:00:00"/>
    <x v="6"/>
    <n v="1"/>
    <x v="1"/>
    <s v="AUD"/>
    <x v="2"/>
    <x v="1"/>
    <x v="41"/>
    <n v="2"/>
    <n v="1"/>
    <x v="4"/>
    <n v="8"/>
    <n v="130.27777777777777"/>
    <n v="1042.2222222222222"/>
    <n v="89.891666666666666"/>
    <n v="323.08888888888885"/>
    <x v="3"/>
    <x v="0"/>
  </r>
  <r>
    <s v="SO - 000532"/>
    <d v="2012-04-11T00:00:00"/>
    <x v="7"/>
    <n v="17"/>
    <x v="0"/>
    <s v="AUD"/>
    <x v="0"/>
    <x v="2"/>
    <x v="21"/>
    <n v="49"/>
    <n v="7"/>
    <x v="3"/>
    <n v="4"/>
    <n v="79.655555555555551"/>
    <n v="318.62222222222221"/>
    <n v="52.572666666666663"/>
    <n v="108.33155555555555"/>
    <x v="3"/>
    <x v="0"/>
  </r>
  <r>
    <s v="SO - 000533"/>
    <d v="2012-04-11T00:00:00"/>
    <x v="5"/>
    <n v="16"/>
    <x v="1"/>
    <s v="AUD"/>
    <x v="0"/>
    <x v="3"/>
    <x v="12"/>
    <n v="46"/>
    <n v="7"/>
    <x v="3"/>
    <n v="7"/>
    <n v="718.38888888888891"/>
    <n v="5028.7222222222226"/>
    <n v="431.0333333333333"/>
    <n v="2011.4888888888895"/>
    <x v="3"/>
    <x v="0"/>
  </r>
  <r>
    <s v="SO - 000534"/>
    <d v="2012-04-11T00:00:00"/>
    <x v="5"/>
    <n v="16"/>
    <x v="1"/>
    <s v="AUD"/>
    <x v="0"/>
    <x v="3"/>
    <x v="12"/>
    <n v="46"/>
    <n v="7"/>
    <x v="3"/>
    <n v="7"/>
    <n v="26.8"/>
    <n v="187.6"/>
    <n v="11.256"/>
    <n v="108.80799999999999"/>
    <x v="3"/>
    <x v="0"/>
  </r>
  <r>
    <s v="SO - 000535"/>
    <d v="2012-04-11T00:00:00"/>
    <x v="4"/>
    <n v="7"/>
    <x v="2"/>
    <s v="AUD"/>
    <x v="2"/>
    <x v="1"/>
    <x v="48"/>
    <n v="20"/>
    <n v="3"/>
    <x v="2"/>
    <n v="8"/>
    <n v="214.4"/>
    <n v="1715.2"/>
    <n v="94.336000000000013"/>
    <n v="960.51199999999994"/>
    <x v="3"/>
    <x v="0"/>
  </r>
  <r>
    <s v="SO - 000536"/>
    <d v="2012-04-12T00:00:00"/>
    <x v="14"/>
    <n v="10"/>
    <x v="1"/>
    <s v="AUD"/>
    <x v="2"/>
    <x v="0"/>
    <x v="38"/>
    <n v="27"/>
    <n v="4"/>
    <x v="5"/>
    <n v="8"/>
    <n v="439.22222222222223"/>
    <n v="3513.7777777777778"/>
    <n v="364.55444444444441"/>
    <n v="597.34222222222252"/>
    <x v="3"/>
    <x v="0"/>
  </r>
  <r>
    <s v="SO - 000537"/>
    <d v="2012-04-13T00:00:00"/>
    <x v="2"/>
    <n v="12"/>
    <x v="0"/>
    <s v="AUD"/>
    <x v="1"/>
    <x v="0"/>
    <x v="40"/>
    <n v="33"/>
    <n v="5"/>
    <x v="1"/>
    <n v="6"/>
    <n v="276.93333333333334"/>
    <n v="1661.6"/>
    <n v="146.77466666666669"/>
    <n v="780.95199999999977"/>
    <x v="3"/>
    <x v="0"/>
  </r>
  <r>
    <s v="SO - 000538"/>
    <d v="2012-04-13T00:00:00"/>
    <x v="7"/>
    <n v="17"/>
    <x v="2"/>
    <s v="AUD"/>
    <x v="0"/>
    <x v="2"/>
    <x v="30"/>
    <n v="47"/>
    <n v="7"/>
    <x v="3"/>
    <n v="8"/>
    <n v="26.8"/>
    <n v="214.4"/>
    <n v="20.636000000000003"/>
    <n v="49.311999999999983"/>
    <x v="3"/>
    <x v="0"/>
  </r>
  <r>
    <s v="SO - 000539"/>
    <d v="2012-04-14T00:00:00"/>
    <x v="2"/>
    <n v="12"/>
    <x v="0"/>
    <s v="AUD"/>
    <x v="1"/>
    <x v="0"/>
    <x v="40"/>
    <n v="33"/>
    <n v="5"/>
    <x v="1"/>
    <n v="1"/>
    <n v="105.71111111111111"/>
    <n v="105.71111111111111"/>
    <n v="42.284444444444446"/>
    <n v="63.426666666666662"/>
    <x v="3"/>
    <x v="0"/>
  </r>
  <r>
    <s v="SO - 000540"/>
    <d v="2012-04-14T00:00:00"/>
    <x v="16"/>
    <n v="5"/>
    <x v="2"/>
    <s v="AUD"/>
    <x v="2"/>
    <x v="1"/>
    <x v="51"/>
    <n v="12"/>
    <n v="2"/>
    <x v="7"/>
    <n v="6"/>
    <n v="690.84444444444443"/>
    <n v="4145.0666666666666"/>
    <n v="587.21777777777777"/>
    <n v="621.76000000000022"/>
    <x v="3"/>
    <x v="0"/>
  </r>
  <r>
    <s v="SO - 000541"/>
    <d v="2012-04-14T00:00:00"/>
    <x v="16"/>
    <n v="5"/>
    <x v="0"/>
    <s v="AUD"/>
    <x v="2"/>
    <x v="1"/>
    <x v="35"/>
    <n v="13"/>
    <n v="2"/>
    <x v="7"/>
    <n v="9"/>
    <n v="261.3"/>
    <n v="2351.7000000000003"/>
    <n v="138.48900000000003"/>
    <n v="1105.299"/>
    <x v="3"/>
    <x v="0"/>
  </r>
  <r>
    <s v="SO - 000542"/>
    <d v="2012-04-14T00:00:00"/>
    <x v="10"/>
    <n v="8"/>
    <x v="0"/>
    <s v="AUD"/>
    <x v="2"/>
    <x v="1"/>
    <x v="13"/>
    <n v="22"/>
    <n v="3"/>
    <x v="2"/>
    <n v="7"/>
    <n v="125.8111111111111"/>
    <n v="880.67777777777769"/>
    <n v="96.87455555555556"/>
    <n v="202.55588888888883"/>
    <x v="3"/>
    <x v="0"/>
  </r>
  <r>
    <s v="SO - 000543"/>
    <d v="2012-04-15T00:00:00"/>
    <x v="2"/>
    <n v="12"/>
    <x v="1"/>
    <s v="AUD"/>
    <x v="1"/>
    <x v="0"/>
    <x v="2"/>
    <n v="34"/>
    <n v="5"/>
    <x v="1"/>
    <n v="8"/>
    <n v="127.30000000000001"/>
    <n v="1018.4000000000001"/>
    <n v="67.468999999999994"/>
    <n v="478.64800000000014"/>
    <x v="3"/>
    <x v="0"/>
  </r>
  <r>
    <s v="SO - 000544"/>
    <d v="2012-04-15T00:00:00"/>
    <x v="4"/>
    <n v="7"/>
    <x v="1"/>
    <s v="AUD"/>
    <x v="2"/>
    <x v="1"/>
    <x v="48"/>
    <n v="20"/>
    <n v="3"/>
    <x v="2"/>
    <n v="2"/>
    <n v="413.91111111111115"/>
    <n v="827.82222222222231"/>
    <n v="227.65111111111113"/>
    <n v="372.52000000000004"/>
    <x v="3"/>
    <x v="0"/>
  </r>
  <r>
    <s v="SO - 000545"/>
    <d v="2012-04-15T00:00:00"/>
    <x v="1"/>
    <n v="11"/>
    <x v="1"/>
    <s v="AUD"/>
    <x v="1"/>
    <x v="0"/>
    <x v="1"/>
    <n v="31"/>
    <n v="5"/>
    <x v="1"/>
    <n v="6"/>
    <n v="104.96666666666667"/>
    <n v="629.79999999999995"/>
    <n v="76.62566666666666"/>
    <n v="170.04599999999999"/>
    <x v="3"/>
    <x v="0"/>
  </r>
  <r>
    <s v="SO - 000546"/>
    <d v="2012-04-15T00:00:00"/>
    <x v="8"/>
    <n v="9"/>
    <x v="0"/>
    <s v="AUD"/>
    <x v="2"/>
    <x v="1"/>
    <x v="10"/>
    <n v="25"/>
    <n v="4"/>
    <x v="5"/>
    <n v="1"/>
    <n v="135.48888888888891"/>
    <n v="135.48888888888891"/>
    <n v="62.3248888888889"/>
    <n v="73.164000000000016"/>
    <x v="3"/>
    <x v="0"/>
  </r>
  <r>
    <s v="SO - 000547"/>
    <d v="2012-04-16T00:00:00"/>
    <x v="2"/>
    <n v="12"/>
    <x v="1"/>
    <s v="AUD"/>
    <x v="1"/>
    <x v="0"/>
    <x v="2"/>
    <n v="34"/>
    <n v="5"/>
    <x v="1"/>
    <n v="3"/>
    <n v="116.87777777777779"/>
    <n v="350.63333333333338"/>
    <n v="81.814444444444447"/>
    <n v="105.19000000000005"/>
    <x v="3"/>
    <x v="0"/>
  </r>
  <r>
    <s v="SO - 000548"/>
    <d v="2012-04-16T00:00:00"/>
    <x v="12"/>
    <n v="2"/>
    <x v="1"/>
    <s v="AUD"/>
    <x v="2"/>
    <x v="1"/>
    <x v="9"/>
    <n v="3"/>
    <n v="1"/>
    <x v="4"/>
    <n v="2"/>
    <n v="23.077777777777779"/>
    <n v="46.155555555555559"/>
    <n v="15.000555555555557"/>
    <n v="16.154444444444444"/>
    <x v="3"/>
    <x v="0"/>
  </r>
  <r>
    <s v="SO - 000549"/>
    <d v="2012-04-16T00:00:00"/>
    <x v="1"/>
    <n v="11"/>
    <x v="2"/>
    <s v="AUD"/>
    <x v="1"/>
    <x v="0"/>
    <x v="42"/>
    <n v="32"/>
    <n v="5"/>
    <x v="1"/>
    <n v="2"/>
    <n v="206.95555555555558"/>
    <n v="413.91111111111115"/>
    <n v="122.10377777777778"/>
    <n v="169.7035555555556"/>
    <x v="3"/>
    <x v="0"/>
  </r>
  <r>
    <s v="SO - 000550"/>
    <d v="2012-04-17T00:00:00"/>
    <x v="16"/>
    <n v="5"/>
    <x v="0"/>
    <s v="AUD"/>
    <x v="2"/>
    <x v="1"/>
    <x v="51"/>
    <n v="12"/>
    <n v="2"/>
    <x v="7"/>
    <n v="4"/>
    <n v="209.93333333333334"/>
    <n v="839.73333333333335"/>
    <n v="128.05933333333334"/>
    <n v="327.49599999999998"/>
    <x v="3"/>
    <x v="0"/>
  </r>
  <r>
    <s v="SO - 000551"/>
    <d v="2012-04-17T00:00:00"/>
    <x v="11"/>
    <n v="20"/>
    <x v="1"/>
    <s v="AUD"/>
    <x v="3"/>
    <x v="2"/>
    <x v="14"/>
    <n v="56"/>
    <n v="8"/>
    <x v="6"/>
    <n v="9"/>
    <n v="294.8"/>
    <n v="2653.2000000000003"/>
    <n v="224.04800000000003"/>
    <n v="636.76800000000003"/>
    <x v="3"/>
    <x v="0"/>
  </r>
  <r>
    <s v="SO - 000552"/>
    <d v="2012-04-17T00:00:00"/>
    <x v="13"/>
    <n v="19"/>
    <x v="1"/>
    <s v="AUD"/>
    <x v="3"/>
    <x v="2"/>
    <x v="46"/>
    <n v="55"/>
    <n v="8"/>
    <x v="6"/>
    <n v="1"/>
    <n v="439.22222222222223"/>
    <n v="439.22222222222223"/>
    <n v="202.04222222222222"/>
    <n v="237.18"/>
    <x v="3"/>
    <x v="0"/>
  </r>
  <r>
    <s v="SO - 000553"/>
    <d v="2012-04-18T00:00:00"/>
    <x v="11"/>
    <n v="20"/>
    <x v="2"/>
    <s v="AUD"/>
    <x v="3"/>
    <x v="2"/>
    <x v="22"/>
    <n v="58"/>
    <n v="8"/>
    <x v="6"/>
    <n v="1"/>
    <n v="25.311111111111114"/>
    <n v="25.311111111111114"/>
    <n v="21.261333333333333"/>
    <n v="4.0497777777777806"/>
    <x v="3"/>
    <x v="0"/>
  </r>
  <r>
    <s v="SO - 000554"/>
    <d v="2012-04-18T00:00:00"/>
    <x v="7"/>
    <n v="17"/>
    <x v="0"/>
    <s v="AUD"/>
    <x v="0"/>
    <x v="2"/>
    <x v="21"/>
    <n v="49"/>
    <n v="7"/>
    <x v="3"/>
    <n v="9"/>
    <n v="431.03333333333336"/>
    <n v="3879.3"/>
    <n v="172.41333333333336"/>
    <n v="2327.58"/>
    <x v="3"/>
    <x v="0"/>
  </r>
  <r>
    <s v="SO - 000555"/>
    <d v="2012-04-18T00:00:00"/>
    <x v="8"/>
    <n v="9"/>
    <x v="1"/>
    <s v="AUD"/>
    <x v="2"/>
    <x v="1"/>
    <x v="32"/>
    <n v="24"/>
    <n v="4"/>
    <x v="5"/>
    <n v="7"/>
    <n v="116.13333333333334"/>
    <n v="812.93333333333339"/>
    <n v="89.422666666666672"/>
    <n v="186.97466666666674"/>
    <x v="3"/>
    <x v="0"/>
  </r>
  <r>
    <s v="SO - 000556"/>
    <d v="2012-04-18T00:00:00"/>
    <x v="7"/>
    <n v="17"/>
    <x v="1"/>
    <s v="AUD"/>
    <x v="0"/>
    <x v="2"/>
    <x v="30"/>
    <n v="47"/>
    <n v="7"/>
    <x v="3"/>
    <n v="7"/>
    <n v="563.54444444444448"/>
    <n v="3944.8111111111111"/>
    <n v="281.77222222222224"/>
    <n v="1972.4055555555556"/>
    <x v="3"/>
    <x v="0"/>
  </r>
  <r>
    <s v="SO - 000557"/>
    <d v="2012-04-18T00:00:00"/>
    <x v="11"/>
    <n v="20"/>
    <x v="1"/>
    <s v="AUD"/>
    <x v="3"/>
    <x v="2"/>
    <x v="22"/>
    <n v="58"/>
    <n v="8"/>
    <x v="6"/>
    <n v="4"/>
    <n v="26.8"/>
    <n v="107.2"/>
    <n v="16.079999999999998"/>
    <n v="42.88000000000001"/>
    <x v="3"/>
    <x v="0"/>
  </r>
  <r>
    <s v="SO - 000558"/>
    <d v="2012-04-18T00:00:00"/>
    <x v="3"/>
    <n v="6"/>
    <x v="0"/>
    <s v="AUD"/>
    <x v="2"/>
    <x v="1"/>
    <x v="26"/>
    <n v="15"/>
    <n v="3"/>
    <x v="2"/>
    <n v="7"/>
    <n v="255.34444444444443"/>
    <n v="1787.411111111111"/>
    <n v="171.0807777777778"/>
    <n v="589.84566666666638"/>
    <x v="3"/>
    <x v="0"/>
  </r>
  <r>
    <s v="SO - 000559"/>
    <d v="2012-04-19T00:00:00"/>
    <x v="19"/>
    <n v="4"/>
    <x v="0"/>
    <s v="AUD"/>
    <x v="2"/>
    <x v="1"/>
    <x v="36"/>
    <n v="11"/>
    <n v="2"/>
    <x v="7"/>
    <n v="6"/>
    <n v="427.31111111111113"/>
    <n v="2563.8666666666668"/>
    <n v="205.10933333333332"/>
    <n v="1333.2106666666668"/>
    <x v="3"/>
    <x v="0"/>
  </r>
  <r>
    <s v="SO - 000560"/>
    <d v="2012-04-19T00:00:00"/>
    <x v="17"/>
    <n v="14"/>
    <x v="0"/>
    <s v="AUD"/>
    <x v="1"/>
    <x v="0"/>
    <x v="0"/>
    <n v="41"/>
    <n v="6"/>
    <x v="0"/>
    <n v="3"/>
    <n v="269.48888888888888"/>
    <n v="808.4666666666667"/>
    <n v="115.88022222222223"/>
    <n v="460.82600000000002"/>
    <x v="3"/>
    <x v="0"/>
  </r>
  <r>
    <s v="SO - 000561"/>
    <d v="2012-04-19T00:00:00"/>
    <x v="6"/>
    <n v="1"/>
    <x v="1"/>
    <s v="AUD"/>
    <x v="2"/>
    <x v="1"/>
    <x v="6"/>
    <n v="1"/>
    <n v="1"/>
    <x v="4"/>
    <n v="8"/>
    <n v="134"/>
    <n v="1072"/>
    <n v="73.7"/>
    <n v="482.4"/>
    <x v="3"/>
    <x v="0"/>
  </r>
  <r>
    <s v="SO - 000562"/>
    <d v="2012-04-19T00:00:00"/>
    <x v="4"/>
    <n v="7"/>
    <x v="0"/>
    <s v="AUD"/>
    <x v="2"/>
    <x v="1"/>
    <x v="48"/>
    <n v="20"/>
    <n v="3"/>
    <x v="2"/>
    <n v="9"/>
    <n v="24.566666666666666"/>
    <n v="221.1"/>
    <n v="19.899000000000001"/>
    <n v="42.008999999999986"/>
    <x v="3"/>
    <x v="0"/>
  </r>
  <r>
    <s v="SO - 000563"/>
    <d v="2012-04-19T00:00:00"/>
    <x v="17"/>
    <n v="14"/>
    <x v="1"/>
    <s v="AUD"/>
    <x v="1"/>
    <x v="0"/>
    <x v="0"/>
    <n v="41"/>
    <n v="6"/>
    <x v="0"/>
    <n v="6"/>
    <n v="425.07777777777778"/>
    <n v="2550.4666666666667"/>
    <n v="284.80211111111117"/>
    <n v="841.65399999999954"/>
    <x v="3"/>
    <x v="0"/>
  </r>
  <r>
    <s v="SO - 000564"/>
    <d v="2012-04-20T00:00:00"/>
    <x v="18"/>
    <n v="3"/>
    <x v="1"/>
    <s v="AUD"/>
    <x v="2"/>
    <x v="1"/>
    <x v="27"/>
    <n v="7"/>
    <n v="1"/>
    <x v="4"/>
    <n v="9"/>
    <n v="95.288888888888891"/>
    <n v="857.6"/>
    <n v="43.832888888888895"/>
    <n v="463.10399999999998"/>
    <x v="3"/>
    <x v="0"/>
  </r>
  <r>
    <s v="SO - 000565"/>
    <d v="2012-04-20T00:00:00"/>
    <x v="18"/>
    <n v="3"/>
    <x v="0"/>
    <s v="AUD"/>
    <x v="2"/>
    <x v="1"/>
    <x v="27"/>
    <n v="7"/>
    <n v="1"/>
    <x v="4"/>
    <n v="8"/>
    <n v="425.07777777777778"/>
    <n v="3400.6222222222223"/>
    <n v="284.80211111111117"/>
    <n v="1122.2053333333329"/>
    <x v="3"/>
    <x v="0"/>
  </r>
  <r>
    <s v="SO - 000566"/>
    <d v="2012-04-20T00:00:00"/>
    <x v="3"/>
    <n v="6"/>
    <x v="1"/>
    <s v="AUD"/>
    <x v="2"/>
    <x v="1"/>
    <x v="3"/>
    <n v="17"/>
    <n v="3"/>
    <x v="2"/>
    <n v="6"/>
    <n v="221.84444444444446"/>
    <n v="1331.0666666666668"/>
    <n v="99.83"/>
    <n v="732.08666666666682"/>
    <x v="3"/>
    <x v="0"/>
  </r>
  <r>
    <s v="SO - 000567"/>
    <d v="2012-04-20T00:00:00"/>
    <x v="10"/>
    <n v="8"/>
    <x v="0"/>
    <s v="AUD"/>
    <x v="2"/>
    <x v="1"/>
    <x v="32"/>
    <n v="24"/>
    <n v="4"/>
    <x v="5"/>
    <n v="4"/>
    <n v="26.055555555555557"/>
    <n v="104.22222222222223"/>
    <n v="13.548888888888889"/>
    <n v="50.026666666666671"/>
    <x v="3"/>
    <x v="0"/>
  </r>
  <r>
    <s v="SO - 000568"/>
    <d v="2012-04-20T00:00:00"/>
    <x v="2"/>
    <n v="12"/>
    <x v="1"/>
    <s v="AUD"/>
    <x v="1"/>
    <x v="0"/>
    <x v="40"/>
    <n v="33"/>
    <n v="5"/>
    <x v="1"/>
    <n v="8"/>
    <n v="210.67777777777781"/>
    <n v="1685.4222222222224"/>
    <n v="105.3388888888889"/>
    <n v="842.71111111111122"/>
    <x v="3"/>
    <x v="0"/>
  </r>
  <r>
    <s v="SO - 000569"/>
    <d v="2012-04-20T00:00:00"/>
    <x v="4"/>
    <n v="7"/>
    <x v="0"/>
    <s v="AUD"/>
    <x v="2"/>
    <x v="1"/>
    <x v="34"/>
    <n v="19"/>
    <n v="3"/>
    <x v="2"/>
    <n v="1"/>
    <n v="23.077777777777779"/>
    <n v="23.077777777777779"/>
    <n v="9.6926666666666677"/>
    <n v="13.385111111111112"/>
    <x v="3"/>
    <x v="0"/>
  </r>
  <r>
    <s v="SO - 000570"/>
    <d v="2012-04-20T00:00:00"/>
    <x v="3"/>
    <n v="6"/>
    <x v="0"/>
    <s v="AUD"/>
    <x v="2"/>
    <x v="1"/>
    <x v="4"/>
    <n v="18"/>
    <n v="3"/>
    <x v="2"/>
    <n v="6"/>
    <n v="18.611111111111111"/>
    <n v="111.66666666666666"/>
    <n v="13.958333333333334"/>
    <n v="27.916666666666657"/>
    <x v="3"/>
    <x v="0"/>
  </r>
  <r>
    <s v="SO - 000571"/>
    <d v="2012-04-20T00:00:00"/>
    <x v="7"/>
    <n v="17"/>
    <x v="1"/>
    <s v="AUD"/>
    <x v="0"/>
    <x v="2"/>
    <x v="30"/>
    <n v="47"/>
    <n v="7"/>
    <x v="3"/>
    <n v="8"/>
    <n v="442.94444444444446"/>
    <n v="3543.5555555555557"/>
    <n v="287.91388888888889"/>
    <n v="1240.2444444444445"/>
    <x v="3"/>
    <x v="0"/>
  </r>
  <r>
    <s v="SO - 000572"/>
    <d v="2012-04-20T00:00:00"/>
    <x v="4"/>
    <n v="7"/>
    <x v="1"/>
    <s v="AUD"/>
    <x v="2"/>
    <x v="1"/>
    <x v="4"/>
    <n v="18"/>
    <n v="3"/>
    <x v="2"/>
    <n v="4"/>
    <n v="282.88888888888891"/>
    <n v="1131.5555555555557"/>
    <n v="113.15555555555557"/>
    <n v="678.93333333333339"/>
    <x v="3"/>
    <x v="0"/>
  </r>
  <r>
    <s v="SO - 000573"/>
    <d v="2012-04-21T00:00:00"/>
    <x v="10"/>
    <n v="8"/>
    <x v="1"/>
    <s v="AUD"/>
    <x v="2"/>
    <x v="1"/>
    <x v="13"/>
    <n v="22"/>
    <n v="4"/>
    <x v="5"/>
    <n v="4"/>
    <n v="96.033333333333346"/>
    <n v="384.13333333333338"/>
    <n v="42.254666666666672"/>
    <n v="215.11466666666669"/>
    <x v="3"/>
    <x v="0"/>
  </r>
  <r>
    <s v="SO - 000574"/>
    <d v="2012-04-21T00:00:00"/>
    <x v="8"/>
    <n v="9"/>
    <x v="2"/>
    <s v="AUD"/>
    <x v="2"/>
    <x v="1"/>
    <x v="32"/>
    <n v="24"/>
    <n v="4"/>
    <x v="5"/>
    <n v="2"/>
    <n v="208.44444444444446"/>
    <n v="416.88888888888891"/>
    <n v="150.08000000000001"/>
    <n v="116.72888888888889"/>
    <x v="3"/>
    <x v="0"/>
  </r>
  <r>
    <s v="SO - 000575"/>
    <d v="2012-04-21T00:00:00"/>
    <x v="7"/>
    <n v="17"/>
    <x v="0"/>
    <s v="AUD"/>
    <x v="0"/>
    <x v="2"/>
    <x v="21"/>
    <n v="49"/>
    <n v="7"/>
    <x v="3"/>
    <n v="4"/>
    <n v="27.544444444444444"/>
    <n v="110.17777777777778"/>
    <n v="18.179333333333332"/>
    <n v="37.460444444444448"/>
    <x v="3"/>
    <x v="0"/>
  </r>
  <r>
    <s v="SO - 000576"/>
    <d v="2012-04-21T00:00:00"/>
    <x v="8"/>
    <n v="9"/>
    <x v="1"/>
    <s v="AUD"/>
    <x v="2"/>
    <x v="1"/>
    <x v="32"/>
    <n v="24"/>
    <n v="4"/>
    <x v="5"/>
    <n v="8"/>
    <n v="561.31111111111113"/>
    <n v="4490.4888888888891"/>
    <n v="381.69155555555557"/>
    <n v="1436.9564444444445"/>
    <x v="3"/>
    <x v="0"/>
  </r>
  <r>
    <s v="SO - 000577"/>
    <d v="2012-04-21T00:00:00"/>
    <x v="0"/>
    <n v="15"/>
    <x v="2"/>
    <s v="AUD"/>
    <x v="0"/>
    <x v="0"/>
    <x v="57"/>
    <n v="43"/>
    <n v="6"/>
    <x v="0"/>
    <n v="4"/>
    <n v="112.41111111111111"/>
    <n v="449.64444444444445"/>
    <n v="74.191333333333347"/>
    <n v="152.87911111111106"/>
    <x v="3"/>
    <x v="0"/>
  </r>
  <r>
    <s v="SO - 000578"/>
    <d v="2012-04-21T00:00:00"/>
    <x v="17"/>
    <n v="14"/>
    <x v="0"/>
    <s v="AUD"/>
    <x v="1"/>
    <x v="0"/>
    <x v="50"/>
    <n v="39"/>
    <n v="6"/>
    <x v="0"/>
    <n v="9"/>
    <n v="206.95555555555558"/>
    <n v="1862.6000000000001"/>
    <n v="138.66022222222225"/>
    <n v="614.6579999999999"/>
    <x v="3"/>
    <x v="0"/>
  </r>
  <r>
    <s v="SO - 000579"/>
    <d v="2012-04-21T00:00:00"/>
    <x v="8"/>
    <n v="9"/>
    <x v="2"/>
    <s v="AUD"/>
    <x v="2"/>
    <x v="1"/>
    <x v="32"/>
    <n v="24"/>
    <n v="4"/>
    <x v="5"/>
    <n v="7"/>
    <n v="138.46666666666667"/>
    <n v="969.26666666666665"/>
    <n v="73.387333333333345"/>
    <n v="455.55533333333324"/>
    <x v="3"/>
    <x v="0"/>
  </r>
  <r>
    <s v="SO - 000580"/>
    <d v="2012-04-22T00:00:00"/>
    <x v="11"/>
    <n v="20"/>
    <x v="2"/>
    <s v="AUD"/>
    <x v="3"/>
    <x v="2"/>
    <x v="14"/>
    <n v="56"/>
    <n v="8"/>
    <x v="6"/>
    <n v="7"/>
    <n v="187.60000000000002"/>
    <n v="1313.2000000000003"/>
    <n v="135.072"/>
    <n v="367.69600000000025"/>
    <x v="3"/>
    <x v="0"/>
  </r>
  <r>
    <s v="SO - 000581"/>
    <d v="2012-04-22T00:00:00"/>
    <x v="15"/>
    <n v="13"/>
    <x v="1"/>
    <s v="AUD"/>
    <x v="1"/>
    <x v="0"/>
    <x v="19"/>
    <n v="38"/>
    <n v="6"/>
    <x v="0"/>
    <n v="8"/>
    <n v="657.34444444444443"/>
    <n v="5258.7555555555555"/>
    <n v="519.30211111111112"/>
    <n v="1104.3386666666665"/>
    <x v="3"/>
    <x v="0"/>
  </r>
  <r>
    <s v="SO - 000582"/>
    <d v="2012-04-22T00:00:00"/>
    <x v="1"/>
    <n v="11"/>
    <x v="1"/>
    <s v="AUD"/>
    <x v="1"/>
    <x v="0"/>
    <x v="43"/>
    <n v="30"/>
    <n v="5"/>
    <x v="1"/>
    <n v="7"/>
    <n v="570.24444444444441"/>
    <n v="3991.7111111111108"/>
    <n v="307.93200000000002"/>
    <n v="1836.1871111111104"/>
    <x v="3"/>
    <x v="0"/>
  </r>
  <r>
    <s v="SO - 000583"/>
    <d v="2012-04-22T00:00:00"/>
    <x v="16"/>
    <n v="5"/>
    <x v="0"/>
    <s v="AUD"/>
    <x v="2"/>
    <x v="1"/>
    <x v="35"/>
    <n v="13"/>
    <n v="2"/>
    <x v="7"/>
    <n v="8"/>
    <n v="124.32222222222224"/>
    <n v="994.5777777777779"/>
    <n v="93.241666666666674"/>
    <n v="248.6444444444445"/>
    <x v="3"/>
    <x v="0"/>
  </r>
  <r>
    <s v="SO - 000584"/>
    <d v="2012-04-23T00:00:00"/>
    <x v="2"/>
    <n v="12"/>
    <x v="2"/>
    <s v="AUD"/>
    <x v="1"/>
    <x v="0"/>
    <x v="2"/>
    <n v="34"/>
    <n v="5"/>
    <x v="1"/>
    <n v="5"/>
    <n v="648.41111111111104"/>
    <n v="3242.0555555555552"/>
    <n v="440.91955555555558"/>
    <n v="1037.4577777777772"/>
    <x v="3"/>
    <x v="0"/>
  </r>
  <r>
    <s v="SO - 000585"/>
    <d v="2012-04-23T00:00:00"/>
    <x v="0"/>
    <n v="15"/>
    <x v="1"/>
    <s v="AUD"/>
    <x v="0"/>
    <x v="0"/>
    <x v="47"/>
    <n v="44"/>
    <n v="6"/>
    <x v="0"/>
    <n v="8"/>
    <n v="670.74444444444441"/>
    <n v="5365.9555555555553"/>
    <n v="348.78711111111107"/>
    <n v="2575.6586666666667"/>
    <x v="3"/>
    <x v="0"/>
  </r>
  <r>
    <s v="SO - 000586"/>
    <d v="2012-04-23T00:00:00"/>
    <x v="14"/>
    <n v="10"/>
    <x v="0"/>
    <s v="AUD"/>
    <x v="2"/>
    <x v="0"/>
    <x v="38"/>
    <n v="27"/>
    <n v="4"/>
    <x v="5"/>
    <n v="1"/>
    <n v="114.64444444444445"/>
    <n v="114.64444444444445"/>
    <n v="91.715555555555568"/>
    <n v="22.928888888888878"/>
    <x v="3"/>
    <x v="0"/>
  </r>
  <r>
    <s v="SO - 000587"/>
    <d v="2012-04-23T00:00:00"/>
    <x v="13"/>
    <n v="19"/>
    <x v="1"/>
    <s v="AUD"/>
    <x v="3"/>
    <x v="2"/>
    <x v="23"/>
    <n v="53"/>
    <n v="8"/>
    <x v="6"/>
    <n v="4"/>
    <n v="661.81111111111113"/>
    <n v="2647.2444444444445"/>
    <n v="489.74022222222226"/>
    <n v="688.28355555555549"/>
    <x v="3"/>
    <x v="0"/>
  </r>
  <r>
    <s v="SO - 000588"/>
    <d v="2012-04-23T00:00:00"/>
    <x v="3"/>
    <n v="6"/>
    <x v="0"/>
    <s v="AUD"/>
    <x v="2"/>
    <x v="1"/>
    <x v="3"/>
    <n v="17"/>
    <n v="3"/>
    <x v="2"/>
    <n v="3"/>
    <n v="436.98888888888888"/>
    <n v="1310.9666666666667"/>
    <n v="332.11155555555553"/>
    <n v="314.63200000000006"/>
    <x v="3"/>
    <x v="0"/>
  </r>
  <r>
    <s v="SO - 000589"/>
    <d v="2012-04-23T00:00:00"/>
    <x v="17"/>
    <n v="14"/>
    <x v="1"/>
    <s v="AUD"/>
    <x v="1"/>
    <x v="0"/>
    <x v="50"/>
    <n v="39"/>
    <n v="6"/>
    <x v="0"/>
    <n v="3"/>
    <n v="654.36666666666667"/>
    <n v="1963.1"/>
    <n v="490.77500000000003"/>
    <n v="490.77499999999986"/>
    <x v="3"/>
    <x v="0"/>
  </r>
  <r>
    <s v="SO - 000590"/>
    <d v="2012-04-23T00:00:00"/>
    <x v="9"/>
    <n v="18"/>
    <x v="2"/>
    <s v="AUD"/>
    <x v="0"/>
    <x v="2"/>
    <x v="56"/>
    <n v="52"/>
    <n v="8"/>
    <x v="6"/>
    <n v="4"/>
    <n v="273.21111111111111"/>
    <n v="1092.8444444444444"/>
    <n v="183.05144444444446"/>
    <n v="360.63866666666661"/>
    <x v="3"/>
    <x v="0"/>
  </r>
  <r>
    <s v="SO - 000591"/>
    <d v="2012-04-24T00:00:00"/>
    <x v="3"/>
    <n v="6"/>
    <x v="1"/>
    <s v="AUD"/>
    <x v="2"/>
    <x v="1"/>
    <x v="3"/>
    <n v="17"/>
    <n v="3"/>
    <x v="2"/>
    <n v="9"/>
    <n v="434.75555555555559"/>
    <n v="3912.8"/>
    <n v="226.07288888888891"/>
    <n v="1878.144"/>
    <x v="3"/>
    <x v="0"/>
  </r>
  <r>
    <s v="SO - 000592"/>
    <d v="2012-04-24T00:00:00"/>
    <x v="10"/>
    <n v="8"/>
    <x v="1"/>
    <s v="AUD"/>
    <x v="2"/>
    <x v="1"/>
    <x v="13"/>
    <n v="22"/>
    <n v="3"/>
    <x v="2"/>
    <n v="5"/>
    <n v="629.79999999999995"/>
    <n v="3149"/>
    <n v="396.774"/>
    <n v="1165.1300000000001"/>
    <x v="3"/>
    <x v="0"/>
  </r>
  <r>
    <s v="SO - 000593"/>
    <d v="2012-04-24T00:00:00"/>
    <x v="6"/>
    <n v="1"/>
    <x v="1"/>
    <s v="AUD"/>
    <x v="2"/>
    <x v="1"/>
    <x v="6"/>
    <n v="1"/>
    <n v="1"/>
    <x v="4"/>
    <n v="7"/>
    <n v="616.40000000000009"/>
    <n v="4314.8000000000011"/>
    <n v="468.46400000000006"/>
    <n v="1035.5520000000006"/>
    <x v="3"/>
    <x v="0"/>
  </r>
  <r>
    <s v="SO - 000594"/>
    <d v="2012-04-24T00:00:00"/>
    <x v="3"/>
    <n v="6"/>
    <x v="2"/>
    <s v="AUD"/>
    <x v="2"/>
    <x v="1"/>
    <x v="4"/>
    <n v="18"/>
    <n v="3"/>
    <x v="2"/>
    <n v="7"/>
    <n v="22.333333333333332"/>
    <n v="156.33333333333331"/>
    <n v="10.719999999999999"/>
    <n v="81.293333333333322"/>
    <x v="3"/>
    <x v="0"/>
  </r>
  <r>
    <s v="SO - 000595"/>
    <d v="2012-04-24T00:00:00"/>
    <x v="11"/>
    <n v="20"/>
    <x v="1"/>
    <s v="AUD"/>
    <x v="3"/>
    <x v="2"/>
    <x v="22"/>
    <n v="58"/>
    <n v="8"/>
    <x v="6"/>
    <n v="1"/>
    <n v="27.544444444444444"/>
    <n v="27.544444444444444"/>
    <n v="22.035555555555558"/>
    <n v="5.5088888888888867"/>
    <x v="3"/>
    <x v="0"/>
  </r>
  <r>
    <s v="SO - 000596"/>
    <d v="2012-04-25T00:00:00"/>
    <x v="5"/>
    <n v="16"/>
    <x v="0"/>
    <s v="AUD"/>
    <x v="0"/>
    <x v="0"/>
    <x v="5"/>
    <n v="45"/>
    <n v="7"/>
    <x v="3"/>
    <n v="7"/>
    <n v="428.8"/>
    <n v="3001.6"/>
    <n v="347.32800000000003"/>
    <n v="570.30399999999963"/>
    <x v="3"/>
    <x v="0"/>
  </r>
  <r>
    <s v="SO - 000597"/>
    <d v="2012-04-25T00:00:00"/>
    <x v="2"/>
    <n v="12"/>
    <x v="1"/>
    <s v="AUD"/>
    <x v="1"/>
    <x v="0"/>
    <x v="2"/>
    <n v="34"/>
    <n v="5"/>
    <x v="1"/>
    <n v="6"/>
    <n v="609.70000000000005"/>
    <n v="3658.2000000000003"/>
    <n v="347.529"/>
    <n v="1573.0260000000003"/>
    <x v="3"/>
    <x v="0"/>
  </r>
  <r>
    <s v="SO - 000598"/>
    <d v="2012-04-25T00:00:00"/>
    <x v="15"/>
    <n v="13"/>
    <x v="1"/>
    <s v="AUD"/>
    <x v="1"/>
    <x v="0"/>
    <x v="54"/>
    <n v="36"/>
    <n v="5"/>
    <x v="1"/>
    <n v="5"/>
    <n v="201"/>
    <n v="1005"/>
    <n v="128.63999999999999"/>
    <n v="361.80000000000007"/>
    <x v="3"/>
    <x v="0"/>
  </r>
  <r>
    <s v="SO - 000599"/>
    <d v="2012-04-25T00:00:00"/>
    <x v="3"/>
    <n v="6"/>
    <x v="2"/>
    <s v="AUD"/>
    <x v="2"/>
    <x v="1"/>
    <x v="20"/>
    <n v="16"/>
    <n v="3"/>
    <x v="2"/>
    <n v="8"/>
    <n v="267.25555555555559"/>
    <n v="2138.0444444444447"/>
    <n v="192.42400000000001"/>
    <n v="598.65244444444465"/>
    <x v="3"/>
    <x v="0"/>
  </r>
  <r>
    <s v="SO - 000600"/>
    <d v="2012-04-25T00:00:00"/>
    <x v="1"/>
    <n v="11"/>
    <x v="1"/>
    <s v="AUD"/>
    <x v="1"/>
    <x v="0"/>
    <x v="43"/>
    <n v="30"/>
    <n v="5"/>
    <x v="1"/>
    <n v="6"/>
    <n v="87.844444444444449"/>
    <n v="527.06666666666672"/>
    <n v="74.667777777777772"/>
    <n v="79.060000000000059"/>
    <x v="3"/>
    <x v="0"/>
  </r>
  <r>
    <s v="SO - 000601"/>
    <d v="2012-04-25T00:00:00"/>
    <x v="5"/>
    <n v="16"/>
    <x v="0"/>
    <s v="AUD"/>
    <x v="0"/>
    <x v="2"/>
    <x v="30"/>
    <n v="47"/>
    <n v="7"/>
    <x v="3"/>
    <n v="8"/>
    <n v="355.84444444444443"/>
    <n v="2846.7555555555555"/>
    <n v="241.97422222222224"/>
    <n v="910.96177777777757"/>
    <x v="3"/>
    <x v="0"/>
  </r>
  <r>
    <s v="SO - 000602"/>
    <d v="2012-04-26T00:00:00"/>
    <x v="9"/>
    <n v="18"/>
    <x v="1"/>
    <s v="AUD"/>
    <x v="0"/>
    <x v="2"/>
    <x v="55"/>
    <n v="50"/>
    <n v="7"/>
    <x v="3"/>
    <n v="7"/>
    <n v="117.62222222222223"/>
    <n v="823.35555555555561"/>
    <n v="71.74955555555556"/>
    <n v="321.10866666666669"/>
    <x v="3"/>
    <x v="0"/>
  </r>
  <r>
    <s v="SO - 000603"/>
    <d v="2012-04-26T00:00:00"/>
    <x v="12"/>
    <n v="2"/>
    <x v="1"/>
    <s v="AUD"/>
    <x v="2"/>
    <x v="1"/>
    <x v="29"/>
    <n v="6"/>
    <n v="1"/>
    <x v="4"/>
    <n v="8"/>
    <n v="196.53333333333333"/>
    <n v="1572.2666666666667"/>
    <n v="86.474666666666664"/>
    <n v="880.46933333333334"/>
    <x v="3"/>
    <x v="0"/>
  </r>
  <r>
    <s v="SO - 000604"/>
    <d v="2012-04-26T00:00:00"/>
    <x v="1"/>
    <n v="11"/>
    <x v="2"/>
    <s v="AUD"/>
    <x v="1"/>
    <x v="0"/>
    <x v="42"/>
    <n v="32"/>
    <n v="5"/>
    <x v="1"/>
    <n v="2"/>
    <n v="107.94444444444444"/>
    <n v="215.88888888888889"/>
    <n v="59.369444444444447"/>
    <n v="97.149999999999991"/>
    <x v="3"/>
    <x v="0"/>
  </r>
  <r>
    <s v="SO - 000605"/>
    <d v="2012-04-26T00:00:00"/>
    <x v="8"/>
    <n v="9"/>
    <x v="0"/>
    <s v="AUD"/>
    <x v="2"/>
    <x v="1"/>
    <x v="10"/>
    <n v="25"/>
    <n v="4"/>
    <x v="5"/>
    <n v="4"/>
    <n v="104.22222222222223"/>
    <n v="416.88888888888891"/>
    <n v="53.153333333333336"/>
    <n v="204.27555555555557"/>
    <x v="3"/>
    <x v="0"/>
  </r>
  <r>
    <s v="SO - 000606"/>
    <d v="2012-04-26T00:00:00"/>
    <x v="12"/>
    <n v="2"/>
    <x v="1"/>
    <s v="AUD"/>
    <x v="2"/>
    <x v="1"/>
    <x v="37"/>
    <n v="5"/>
    <n v="1"/>
    <x v="4"/>
    <n v="6"/>
    <n v="106.45555555555556"/>
    <n v="638.73333333333335"/>
    <n v="84.099888888888884"/>
    <n v="134.13400000000001"/>
    <x v="3"/>
    <x v="0"/>
  </r>
  <r>
    <s v="SO - 000607"/>
    <d v="2012-04-26T00:00:00"/>
    <x v="14"/>
    <n v="10"/>
    <x v="1"/>
    <s v="AUD"/>
    <x v="2"/>
    <x v="0"/>
    <x v="38"/>
    <n v="27"/>
    <n v="4"/>
    <x v="5"/>
    <n v="4"/>
    <n v="411.67777777777775"/>
    <n v="1646.711111111111"/>
    <n v="234.65633333333329"/>
    <n v="708.08577777777782"/>
    <x v="3"/>
    <x v="0"/>
  </r>
  <r>
    <s v="SO - 000608"/>
    <d v="2012-04-27T00:00:00"/>
    <x v="17"/>
    <n v="14"/>
    <x v="1"/>
    <s v="AUD"/>
    <x v="1"/>
    <x v="0"/>
    <x v="0"/>
    <n v="41"/>
    <n v="6"/>
    <x v="0"/>
    <n v="5"/>
    <n v="113.90000000000002"/>
    <n v="569.50000000000011"/>
    <n v="76.313000000000017"/>
    <n v="187.93500000000006"/>
    <x v="3"/>
    <x v="0"/>
  </r>
  <r>
    <s v="SO - 000609"/>
    <d v="2012-04-27T00:00:00"/>
    <x v="14"/>
    <n v="10"/>
    <x v="2"/>
    <s v="AUD"/>
    <x v="1"/>
    <x v="0"/>
    <x v="45"/>
    <n v="29"/>
    <n v="4"/>
    <x v="5"/>
    <n v="4"/>
    <n v="288.10000000000002"/>
    <n v="1152.4000000000001"/>
    <n v="190.14600000000002"/>
    <n v="391.81600000000003"/>
    <x v="3"/>
    <x v="0"/>
  </r>
  <r>
    <s v="SO - 000610"/>
    <d v="2012-04-27T00:00:00"/>
    <x v="8"/>
    <n v="9"/>
    <x v="1"/>
    <s v="AUD"/>
    <x v="2"/>
    <x v="1"/>
    <x v="32"/>
    <n v="24"/>
    <n v="4"/>
    <x v="5"/>
    <n v="6"/>
    <n v="429.54444444444448"/>
    <n v="2577.2666666666669"/>
    <n v="339.34011111111113"/>
    <n v="541.22600000000011"/>
    <x v="3"/>
    <x v="0"/>
  </r>
  <r>
    <s v="SO - 000611"/>
    <d v="2012-04-28T00:00:00"/>
    <x v="13"/>
    <n v="19"/>
    <x v="1"/>
    <s v="AUD"/>
    <x v="3"/>
    <x v="2"/>
    <x v="46"/>
    <n v="55"/>
    <n v="8"/>
    <x v="6"/>
    <n v="9"/>
    <n v="626.07777777777778"/>
    <n v="5634.7"/>
    <n v="469.55833333333328"/>
    <n v="1408.6750000000002"/>
    <x v="3"/>
    <x v="0"/>
  </r>
  <r>
    <s v="SO - 000612"/>
    <d v="2012-04-28T00:00:00"/>
    <x v="11"/>
    <n v="20"/>
    <x v="1"/>
    <s v="AUD"/>
    <x v="3"/>
    <x v="2"/>
    <x v="22"/>
    <n v="58"/>
    <n v="8"/>
    <x v="6"/>
    <n v="3"/>
    <n v="107.94444444444444"/>
    <n v="323.83333333333331"/>
    <n v="69.084444444444443"/>
    <n v="116.57999999999998"/>
    <x v="3"/>
    <x v="0"/>
  </r>
  <r>
    <s v="SO - 000613"/>
    <d v="2012-04-28T00:00:00"/>
    <x v="2"/>
    <n v="12"/>
    <x v="0"/>
    <s v="AUD"/>
    <x v="1"/>
    <x v="0"/>
    <x v="16"/>
    <n v="35"/>
    <n v="5"/>
    <x v="1"/>
    <n v="8"/>
    <n v="116.87777777777779"/>
    <n v="935.02222222222235"/>
    <n v="77.139333333333354"/>
    <n v="317.90755555555552"/>
    <x v="3"/>
    <x v="0"/>
  </r>
  <r>
    <s v="SO - 000614"/>
    <d v="2012-04-28T00:00:00"/>
    <x v="1"/>
    <n v="11"/>
    <x v="1"/>
    <s v="AUD"/>
    <x v="1"/>
    <x v="0"/>
    <x v="1"/>
    <n v="31"/>
    <n v="5"/>
    <x v="1"/>
    <n v="1"/>
    <n v="116.87777777777779"/>
    <n v="116.87777777777779"/>
    <n v="75.970555555555563"/>
    <n v="40.907222222222231"/>
    <x v="3"/>
    <x v="0"/>
  </r>
  <r>
    <s v="SO - 000615"/>
    <d v="2012-04-29T00:00:00"/>
    <x v="15"/>
    <n v="13"/>
    <x v="2"/>
    <s v="AUD"/>
    <x v="1"/>
    <x v="0"/>
    <x v="54"/>
    <n v="36"/>
    <n v="5"/>
    <x v="1"/>
    <n v="8"/>
    <n v="126.55555555555556"/>
    <n v="1012.4444444444445"/>
    <n v="94.916666666666671"/>
    <n v="253.11111111111109"/>
    <x v="3"/>
    <x v="0"/>
  </r>
  <r>
    <s v="SO - 000616"/>
    <d v="2012-04-29T00:00:00"/>
    <x v="12"/>
    <n v="2"/>
    <x v="0"/>
    <s v="AUD"/>
    <x v="2"/>
    <x v="1"/>
    <x v="29"/>
    <n v="6"/>
    <n v="1"/>
    <x v="4"/>
    <n v="7"/>
    <n v="649.90000000000009"/>
    <n v="4549.3000000000011"/>
    <n v="337.94800000000004"/>
    <n v="2183.6640000000007"/>
    <x v="3"/>
    <x v="0"/>
  </r>
  <r>
    <s v="SO - 000617"/>
    <d v="2012-04-30T00:00:00"/>
    <x v="19"/>
    <n v="4"/>
    <x v="2"/>
    <s v="AUD"/>
    <x v="2"/>
    <x v="1"/>
    <x v="36"/>
    <n v="11"/>
    <n v="2"/>
    <x v="7"/>
    <n v="8"/>
    <n v="251.62222222222221"/>
    <n v="2012.9777777777776"/>
    <n v="135.876"/>
    <n v="925.96977777777761"/>
    <x v="3"/>
    <x v="0"/>
  </r>
  <r>
    <s v="SO - 000618"/>
    <d v="2012-04-30T00:00:00"/>
    <x v="3"/>
    <n v="6"/>
    <x v="2"/>
    <s v="AUD"/>
    <x v="2"/>
    <x v="1"/>
    <x v="3"/>
    <n v="17"/>
    <n v="3"/>
    <x v="2"/>
    <n v="6"/>
    <n v="125.06666666666668"/>
    <n v="750.40000000000009"/>
    <n v="98.802666666666681"/>
    <n v="157.58400000000006"/>
    <x v="3"/>
    <x v="0"/>
  </r>
  <r>
    <s v="SO - 000619"/>
    <d v="2012-04-30T00:00:00"/>
    <x v="6"/>
    <n v="1"/>
    <x v="0"/>
    <s v="AUD"/>
    <x v="2"/>
    <x v="1"/>
    <x v="41"/>
    <n v="2"/>
    <n v="1"/>
    <x v="4"/>
    <n v="7"/>
    <n v="119.85555555555555"/>
    <n v="838.98888888888882"/>
    <n v="83.898888888888891"/>
    <n v="251.6966666666666"/>
    <x v="3"/>
    <x v="0"/>
  </r>
  <r>
    <s v="SO - 000620"/>
    <d v="2012-04-30T00:00:00"/>
    <x v="19"/>
    <n v="4"/>
    <x v="1"/>
    <s v="AUD"/>
    <x v="2"/>
    <x v="1"/>
    <x v="52"/>
    <n v="9"/>
    <n v="2"/>
    <x v="7"/>
    <n v="1"/>
    <n v="267.25555555555559"/>
    <n v="267.25555555555559"/>
    <n v="181.73377777777782"/>
    <n v="85.521777777777771"/>
    <x v="3"/>
    <x v="0"/>
  </r>
  <r>
    <s v="SO - 000621"/>
    <d v="2012-04-30T00:00:00"/>
    <x v="8"/>
    <n v="9"/>
    <x v="2"/>
    <s v="AUD"/>
    <x v="2"/>
    <x v="1"/>
    <x v="10"/>
    <n v="25"/>
    <n v="4"/>
    <x v="5"/>
    <n v="7"/>
    <n v="119.11111111111111"/>
    <n v="833.77777777777783"/>
    <n v="78.61333333333333"/>
    <n v="283.48444444444453"/>
    <x v="3"/>
    <x v="0"/>
  </r>
  <r>
    <s v="SO - 000622"/>
    <d v="2012-04-30T00:00:00"/>
    <x v="1"/>
    <n v="11"/>
    <x v="2"/>
    <s v="AUD"/>
    <x v="1"/>
    <x v="0"/>
    <x v="42"/>
    <n v="32"/>
    <n v="5"/>
    <x v="1"/>
    <n v="4"/>
    <n v="645.43333333333339"/>
    <n v="2581.7333333333336"/>
    <n v="374.35133333333334"/>
    <n v="1084.3280000000002"/>
    <x v="3"/>
    <x v="0"/>
  </r>
  <r>
    <s v="SO - 000623"/>
    <d v="2012-05-01T00:00:00"/>
    <x v="2"/>
    <n v="12"/>
    <x v="0"/>
    <s v="AUD"/>
    <x v="1"/>
    <x v="0"/>
    <x v="40"/>
    <n v="33"/>
    <n v="5"/>
    <x v="1"/>
    <n v="6"/>
    <n v="436.24444444444447"/>
    <n v="2617.4666666666667"/>
    <n v="205.0348888888889"/>
    <n v="1387.2573333333332"/>
    <x v="4"/>
    <x v="0"/>
  </r>
  <r>
    <s v="SO - 000624"/>
    <d v="2012-05-01T00:00:00"/>
    <x v="5"/>
    <n v="16"/>
    <x v="1"/>
    <s v="AUD"/>
    <x v="0"/>
    <x v="3"/>
    <x v="12"/>
    <n v="46"/>
    <n v="7"/>
    <x v="3"/>
    <n v="3"/>
    <n v="22.333333333333332"/>
    <n v="67"/>
    <n v="17.866666666666667"/>
    <n v="13.399999999999999"/>
    <x v="4"/>
    <x v="0"/>
  </r>
  <r>
    <s v="SO - 000625"/>
    <d v="2012-05-01T00:00:00"/>
    <x v="6"/>
    <n v="1"/>
    <x v="1"/>
    <s v="AUD"/>
    <x v="2"/>
    <x v="1"/>
    <x v="9"/>
    <n v="3"/>
    <n v="1"/>
    <x v="4"/>
    <n v="3"/>
    <n v="209.1888888888889"/>
    <n v="627.56666666666672"/>
    <n v="158.98355555555557"/>
    <n v="150.61599999999999"/>
    <x v="4"/>
    <x v="0"/>
  </r>
  <r>
    <s v="SO - 000626"/>
    <d v="2012-05-01T00:00:00"/>
    <x v="8"/>
    <n v="9"/>
    <x v="0"/>
    <s v="AUD"/>
    <x v="2"/>
    <x v="1"/>
    <x v="32"/>
    <n v="24"/>
    <n v="4"/>
    <x v="5"/>
    <n v="9"/>
    <n v="281.39999999999998"/>
    <n v="2532.6"/>
    <n v="121.00200000000001"/>
    <n v="1443.5819999999999"/>
    <x v="4"/>
    <x v="0"/>
  </r>
  <r>
    <s v="SO - 000627"/>
    <d v="2012-05-01T00:00:00"/>
    <x v="12"/>
    <n v="2"/>
    <x v="1"/>
    <s v="AUD"/>
    <x v="2"/>
    <x v="1"/>
    <x v="15"/>
    <n v="4"/>
    <n v="1"/>
    <x v="4"/>
    <n v="3"/>
    <n v="23.077777777777779"/>
    <n v="69.233333333333334"/>
    <n v="15.000555555555557"/>
    <n v="24.231666666666662"/>
    <x v="4"/>
    <x v="0"/>
  </r>
  <r>
    <s v="SO - 000628"/>
    <d v="2012-05-01T00:00:00"/>
    <x v="4"/>
    <n v="7"/>
    <x v="0"/>
    <s v="AUD"/>
    <x v="2"/>
    <x v="1"/>
    <x v="34"/>
    <n v="19"/>
    <n v="3"/>
    <x v="2"/>
    <n v="1"/>
    <n v="26.8"/>
    <n v="26.8"/>
    <n v="20.100000000000001"/>
    <n v="6.6999999999999993"/>
    <x v="4"/>
    <x v="0"/>
  </r>
  <r>
    <s v="SO - 000629"/>
    <d v="2012-05-02T00:00:00"/>
    <x v="15"/>
    <n v="13"/>
    <x v="1"/>
    <s v="AUD"/>
    <x v="1"/>
    <x v="0"/>
    <x v="16"/>
    <n v="35"/>
    <n v="5"/>
    <x v="1"/>
    <n v="4"/>
    <n v="128.04444444444445"/>
    <n v="512.17777777777781"/>
    <n v="56.339555555555563"/>
    <n v="286.81955555555555"/>
    <x v="4"/>
    <x v="0"/>
  </r>
  <r>
    <s v="SO - 000630"/>
    <d v="2012-05-02T00:00:00"/>
    <x v="1"/>
    <n v="11"/>
    <x v="1"/>
    <s v="AUD"/>
    <x v="1"/>
    <x v="0"/>
    <x v="1"/>
    <n v="31"/>
    <n v="5"/>
    <x v="1"/>
    <n v="4"/>
    <n v="431.03333333333336"/>
    <n v="1724.1333333333334"/>
    <n v="254.30966666666666"/>
    <n v="706.89466666666681"/>
    <x v="4"/>
    <x v="0"/>
  </r>
  <r>
    <s v="SO - 000631"/>
    <d v="2012-05-02T00:00:00"/>
    <x v="2"/>
    <n v="12"/>
    <x v="1"/>
    <s v="AUD"/>
    <x v="1"/>
    <x v="0"/>
    <x v="16"/>
    <n v="35"/>
    <n v="5"/>
    <x v="1"/>
    <n v="8"/>
    <n v="429.54444444444448"/>
    <n v="3436.3555555555558"/>
    <n v="352.22644444444444"/>
    <n v="618.54400000000032"/>
    <x v="4"/>
    <x v="0"/>
  </r>
  <r>
    <s v="SO - 000632"/>
    <d v="2012-05-02T00:00:00"/>
    <x v="4"/>
    <n v="7"/>
    <x v="0"/>
    <s v="AUD"/>
    <x v="2"/>
    <x v="1"/>
    <x v="48"/>
    <n v="20"/>
    <n v="3"/>
    <x v="2"/>
    <n v="9"/>
    <n v="203.97777777777776"/>
    <n v="1835.7999999999997"/>
    <n v="138.70488888888889"/>
    <n v="587.45599999999968"/>
    <x v="4"/>
    <x v="0"/>
  </r>
  <r>
    <s v="SO - 000633"/>
    <d v="2012-05-03T00:00:00"/>
    <x v="13"/>
    <n v="19"/>
    <x v="1"/>
    <s v="AUD"/>
    <x v="3"/>
    <x v="2"/>
    <x v="23"/>
    <n v="53"/>
    <n v="8"/>
    <x v="6"/>
    <n v="8"/>
    <n v="26.055555555555557"/>
    <n v="208.44444444444446"/>
    <n v="20.062777777777779"/>
    <n v="47.942222222222227"/>
    <x v="4"/>
    <x v="0"/>
  </r>
  <r>
    <s v="SO - 000634"/>
    <d v="2012-05-03T00:00:00"/>
    <x v="5"/>
    <n v="16"/>
    <x v="1"/>
    <s v="AUD"/>
    <x v="0"/>
    <x v="0"/>
    <x v="5"/>
    <n v="45"/>
    <n v="7"/>
    <x v="3"/>
    <n v="6"/>
    <n v="84.12222222222222"/>
    <n v="504.73333333333335"/>
    <n v="56.361888888888899"/>
    <n v="166.56199999999995"/>
    <x v="4"/>
    <x v="0"/>
  </r>
  <r>
    <s v="SO - 000635"/>
    <d v="2012-05-03T00:00:00"/>
    <x v="2"/>
    <n v="12"/>
    <x v="1"/>
    <s v="AUD"/>
    <x v="1"/>
    <x v="0"/>
    <x v="2"/>
    <n v="34"/>
    <n v="5"/>
    <x v="1"/>
    <n v="1"/>
    <n v="111.66666666666667"/>
    <n v="111.66666666666667"/>
    <n v="78.166666666666671"/>
    <n v="33.5"/>
    <x v="4"/>
    <x v="0"/>
  </r>
  <r>
    <s v="SO - 000636"/>
    <d v="2012-05-03T00:00:00"/>
    <x v="8"/>
    <n v="9"/>
    <x v="0"/>
    <s v="AUD"/>
    <x v="2"/>
    <x v="0"/>
    <x v="53"/>
    <n v="26"/>
    <n v="4"/>
    <x v="5"/>
    <n v="4"/>
    <n v="710.2"/>
    <n v="2840.8"/>
    <n v="568.16000000000008"/>
    <n v="568.15999999999985"/>
    <x v="4"/>
    <x v="0"/>
  </r>
  <r>
    <s v="SO - 000637"/>
    <d v="2012-05-03T00:00:00"/>
    <x v="0"/>
    <n v="15"/>
    <x v="1"/>
    <s v="AUD"/>
    <x v="0"/>
    <x v="0"/>
    <x v="57"/>
    <n v="43"/>
    <n v="6"/>
    <x v="0"/>
    <n v="2"/>
    <n v="304.47777777777782"/>
    <n v="608.95555555555563"/>
    <n v="124.83588888888887"/>
    <n v="359.28377777777791"/>
    <x v="4"/>
    <x v="0"/>
  </r>
  <r>
    <s v="SO - 000638"/>
    <d v="2012-05-03T00:00:00"/>
    <x v="19"/>
    <n v="4"/>
    <x v="0"/>
    <s v="AUD"/>
    <x v="2"/>
    <x v="1"/>
    <x v="33"/>
    <n v="10"/>
    <n v="2"/>
    <x v="7"/>
    <n v="7"/>
    <n v="102.73333333333333"/>
    <n v="719.13333333333333"/>
    <n v="59.585333333333338"/>
    <n v="302.03599999999994"/>
    <x v="4"/>
    <x v="0"/>
  </r>
  <r>
    <s v="SO - 000639"/>
    <d v="2012-05-03T00:00:00"/>
    <x v="12"/>
    <n v="2"/>
    <x v="0"/>
    <s v="AUD"/>
    <x v="2"/>
    <x v="1"/>
    <x v="15"/>
    <n v="4"/>
    <n v="1"/>
    <x v="4"/>
    <n v="4"/>
    <n v="114.64444444444445"/>
    <n v="458.57777777777778"/>
    <n v="56.175777777777775"/>
    <n v="233.87466666666668"/>
    <x v="4"/>
    <x v="0"/>
  </r>
  <r>
    <s v="SO - 000640"/>
    <d v="2012-05-04T00:00:00"/>
    <x v="16"/>
    <n v="5"/>
    <x v="1"/>
    <s v="AUD"/>
    <x v="2"/>
    <x v="1"/>
    <x v="26"/>
    <n v="15"/>
    <n v="2"/>
    <x v="7"/>
    <n v="3"/>
    <n v="122.08888888888889"/>
    <n v="366.26666666666665"/>
    <n v="85.462222222222223"/>
    <n v="109.88"/>
    <x v="4"/>
    <x v="0"/>
  </r>
  <r>
    <s v="SO - 000641"/>
    <d v="2012-05-04T00:00:00"/>
    <x v="5"/>
    <n v="16"/>
    <x v="1"/>
    <s v="AUD"/>
    <x v="0"/>
    <x v="0"/>
    <x v="47"/>
    <n v="44"/>
    <n v="7"/>
    <x v="3"/>
    <n v="4"/>
    <n v="125.8111111111111"/>
    <n v="503.24444444444441"/>
    <n v="79.260999999999996"/>
    <n v="186.20044444444443"/>
    <x v="4"/>
    <x v="0"/>
  </r>
  <r>
    <s v="SO - 000642"/>
    <d v="2012-05-04T00:00:00"/>
    <x v="11"/>
    <n v="20"/>
    <x v="1"/>
    <s v="AUD"/>
    <x v="3"/>
    <x v="2"/>
    <x v="14"/>
    <n v="56"/>
    <n v="8"/>
    <x v="6"/>
    <n v="4"/>
    <n v="273.95555555555552"/>
    <n v="1095.8222222222221"/>
    <n v="178.07111111111112"/>
    <n v="383.53777777777759"/>
    <x v="4"/>
    <x v="0"/>
  </r>
  <r>
    <s v="SO - 000643"/>
    <d v="2012-05-04T00:00:00"/>
    <x v="4"/>
    <n v="7"/>
    <x v="0"/>
    <s v="AUD"/>
    <x v="2"/>
    <x v="1"/>
    <x v="44"/>
    <n v="21"/>
    <n v="3"/>
    <x v="2"/>
    <n v="2"/>
    <n v="111.66666666666667"/>
    <n v="223.33333333333334"/>
    <n v="51.366666666666667"/>
    <n v="120.60000000000001"/>
    <x v="4"/>
    <x v="0"/>
  </r>
  <r>
    <s v="SO - 000644"/>
    <d v="2012-05-05T00:00:00"/>
    <x v="17"/>
    <n v="14"/>
    <x v="1"/>
    <s v="AUD"/>
    <x v="1"/>
    <x v="0"/>
    <x v="28"/>
    <n v="40"/>
    <n v="6"/>
    <x v="0"/>
    <n v="2"/>
    <n v="138.46666666666667"/>
    <n v="276.93333333333334"/>
    <n v="113.54266666666666"/>
    <n v="49.848000000000013"/>
    <x v="4"/>
    <x v="0"/>
  </r>
  <r>
    <s v="SO - 000645"/>
    <d v="2012-05-05T00:00:00"/>
    <x v="5"/>
    <n v="16"/>
    <x v="0"/>
    <s v="AUD"/>
    <x v="0"/>
    <x v="3"/>
    <x v="12"/>
    <n v="46"/>
    <n v="7"/>
    <x v="3"/>
    <n v="6"/>
    <n v="113.90000000000002"/>
    <n v="683.40000000000009"/>
    <n v="89.981000000000023"/>
    <n v="143.5139999999999"/>
    <x v="4"/>
    <x v="0"/>
  </r>
  <r>
    <s v="SO - 000646"/>
    <d v="2012-05-05T00:00:00"/>
    <x v="6"/>
    <n v="1"/>
    <x v="0"/>
    <s v="AUD"/>
    <x v="2"/>
    <x v="1"/>
    <x v="9"/>
    <n v="3"/>
    <n v="1"/>
    <x v="4"/>
    <n v="2"/>
    <n v="211.42222222222222"/>
    <n v="422.84444444444443"/>
    <n v="120.51066666666664"/>
    <n v="181.82311111111116"/>
    <x v="4"/>
    <x v="0"/>
  </r>
  <r>
    <s v="SO - 000647"/>
    <d v="2012-05-05T00:00:00"/>
    <x v="5"/>
    <n v="16"/>
    <x v="1"/>
    <s v="AUD"/>
    <x v="0"/>
    <x v="2"/>
    <x v="30"/>
    <n v="47"/>
    <n v="7"/>
    <x v="3"/>
    <n v="6"/>
    <n v="415.4"/>
    <n v="2492.3999999999996"/>
    <n v="228.47"/>
    <n v="1121.5799999999997"/>
    <x v="4"/>
    <x v="0"/>
  </r>
  <r>
    <s v="SO - 000648"/>
    <d v="2012-05-05T00:00:00"/>
    <x v="14"/>
    <n v="10"/>
    <x v="1"/>
    <s v="AUD"/>
    <x v="1"/>
    <x v="0"/>
    <x v="45"/>
    <n v="29"/>
    <n v="4"/>
    <x v="5"/>
    <n v="5"/>
    <n v="221.84444444444446"/>
    <n v="1109.2222222222224"/>
    <n v="137.54355555555557"/>
    <n v="421.50444444444452"/>
    <x v="4"/>
    <x v="0"/>
  </r>
  <r>
    <s v="SO - 000649"/>
    <d v="2012-05-06T00:00:00"/>
    <x v="16"/>
    <n v="5"/>
    <x v="0"/>
    <s v="AUD"/>
    <x v="2"/>
    <x v="1"/>
    <x v="51"/>
    <n v="12"/>
    <n v="2"/>
    <x v="7"/>
    <n v="1"/>
    <n v="259.06666666666666"/>
    <n v="259.06666666666666"/>
    <n v="202.072"/>
    <n v="56.99466666666666"/>
    <x v="4"/>
    <x v="0"/>
  </r>
  <r>
    <s v="SO - 000650"/>
    <d v="2012-05-06T00:00:00"/>
    <x v="15"/>
    <n v="13"/>
    <x v="2"/>
    <s v="AUD"/>
    <x v="1"/>
    <x v="0"/>
    <x v="16"/>
    <n v="35"/>
    <n v="5"/>
    <x v="1"/>
    <n v="1"/>
    <n v="119.85555555555555"/>
    <n v="119.85555555555555"/>
    <n v="77.906111111111116"/>
    <n v="41.949444444444438"/>
    <x v="4"/>
    <x v="0"/>
  </r>
  <r>
    <s v="SO - 000651"/>
    <d v="2012-05-06T00:00:00"/>
    <x v="13"/>
    <n v="19"/>
    <x v="0"/>
    <s v="AUD"/>
    <x v="3"/>
    <x v="2"/>
    <x v="23"/>
    <n v="53"/>
    <n v="8"/>
    <x v="6"/>
    <n v="8"/>
    <n v="198.76666666666668"/>
    <n v="1590.1333333333334"/>
    <n v="135.16133333333335"/>
    <n v="508.84266666666667"/>
    <x v="4"/>
    <x v="0"/>
  </r>
  <r>
    <s v="SO - 000652"/>
    <d v="2012-05-07T00:00:00"/>
    <x v="13"/>
    <n v="19"/>
    <x v="1"/>
    <s v="AUD"/>
    <x v="3"/>
    <x v="2"/>
    <x v="46"/>
    <n v="55"/>
    <n v="8"/>
    <x v="6"/>
    <n v="6"/>
    <n v="26.8"/>
    <n v="160.80000000000001"/>
    <n v="17.956000000000003"/>
    <n v="53.063999999999993"/>
    <x v="4"/>
    <x v="0"/>
  </r>
  <r>
    <s v="SO - 000653"/>
    <d v="2012-05-07T00:00:00"/>
    <x v="17"/>
    <n v="14"/>
    <x v="0"/>
    <s v="AUD"/>
    <x v="1"/>
    <x v="0"/>
    <x v="19"/>
    <n v="38"/>
    <n v="6"/>
    <x v="0"/>
    <n v="2"/>
    <n v="128.78888888888889"/>
    <n v="257.57777777777778"/>
    <n v="59.242888888888892"/>
    <n v="139.09199999999998"/>
    <x v="4"/>
    <x v="0"/>
  </r>
  <r>
    <s v="SO - 000654"/>
    <d v="2012-05-07T00:00:00"/>
    <x v="6"/>
    <n v="1"/>
    <x v="1"/>
    <s v="AUD"/>
    <x v="2"/>
    <x v="1"/>
    <x v="6"/>
    <n v="1"/>
    <n v="1"/>
    <x v="4"/>
    <n v="6"/>
    <n v="116.87777777777779"/>
    <n v="701.26666666666677"/>
    <n v="57.270111111111113"/>
    <n v="357.64600000000007"/>
    <x v="4"/>
    <x v="0"/>
  </r>
  <r>
    <s v="SO - 000655"/>
    <d v="2012-05-07T00:00:00"/>
    <x v="17"/>
    <n v="14"/>
    <x v="1"/>
    <s v="AUD"/>
    <x v="1"/>
    <x v="0"/>
    <x v="50"/>
    <n v="39"/>
    <n v="6"/>
    <x v="0"/>
    <n v="2"/>
    <n v="663.3"/>
    <n v="1326.6"/>
    <n v="371.44800000000004"/>
    <n v="583.70399999999984"/>
    <x v="4"/>
    <x v="0"/>
  </r>
  <r>
    <s v="SO - 000656"/>
    <d v="2012-05-08T00:00:00"/>
    <x v="11"/>
    <n v="20"/>
    <x v="1"/>
    <s v="AUD"/>
    <x v="3"/>
    <x v="2"/>
    <x v="14"/>
    <n v="56"/>
    <n v="8"/>
    <x v="6"/>
    <n v="6"/>
    <n v="435.5"/>
    <n v="2613"/>
    <n v="278.72000000000003"/>
    <n v="940.67999999999984"/>
    <x v="4"/>
    <x v="0"/>
  </r>
  <r>
    <s v="SO - 000657"/>
    <d v="2012-05-08T00:00:00"/>
    <x v="6"/>
    <n v="1"/>
    <x v="2"/>
    <s v="AUD"/>
    <x v="2"/>
    <x v="1"/>
    <x v="6"/>
    <n v="1"/>
    <n v="1"/>
    <x v="4"/>
    <n v="3"/>
    <n v="124.32222222222224"/>
    <n v="372.9666666666667"/>
    <n v="54.701777777777778"/>
    <n v="208.86133333333336"/>
    <x v="4"/>
    <x v="0"/>
  </r>
  <r>
    <s v="SO - 000658"/>
    <d v="2012-05-08T00:00:00"/>
    <x v="11"/>
    <n v="20"/>
    <x v="2"/>
    <s v="AUD"/>
    <x v="3"/>
    <x v="2"/>
    <x v="14"/>
    <n v="56"/>
    <n v="8"/>
    <x v="6"/>
    <n v="8"/>
    <n v="124.32222222222224"/>
    <n v="994.5777777777779"/>
    <n v="63.404333333333334"/>
    <n v="487.34311111111123"/>
    <x v="4"/>
    <x v="0"/>
  </r>
  <r>
    <s v="SO - 000659"/>
    <d v="2012-05-08T00:00:00"/>
    <x v="12"/>
    <n v="2"/>
    <x v="1"/>
    <s v="AUD"/>
    <x v="2"/>
    <x v="1"/>
    <x v="37"/>
    <n v="5"/>
    <n v="1"/>
    <x v="4"/>
    <n v="6"/>
    <n v="603"/>
    <n v="3618"/>
    <n v="416.06999999999994"/>
    <n v="1121.5800000000004"/>
    <x v="4"/>
    <x v="0"/>
  </r>
  <r>
    <s v="SO - 000660"/>
    <d v="2012-05-08T00:00:00"/>
    <x v="3"/>
    <n v="6"/>
    <x v="1"/>
    <s v="AUD"/>
    <x v="2"/>
    <x v="1"/>
    <x v="4"/>
    <n v="18"/>
    <n v="3"/>
    <x v="2"/>
    <n v="8"/>
    <n v="413.91111111111115"/>
    <n v="3311.2888888888892"/>
    <n v="285.59866666666665"/>
    <n v="1026.4995555555561"/>
    <x v="4"/>
    <x v="0"/>
  </r>
  <r>
    <s v="SO - 000661"/>
    <d v="2012-05-08T00:00:00"/>
    <x v="2"/>
    <n v="12"/>
    <x v="1"/>
    <s v="AUD"/>
    <x v="1"/>
    <x v="0"/>
    <x v="2"/>
    <n v="34"/>
    <n v="5"/>
    <x v="1"/>
    <n v="8"/>
    <n v="20.844444444444445"/>
    <n v="166.75555555555556"/>
    <n v="8.3377777777777791"/>
    <n v="100.05333333333333"/>
    <x v="4"/>
    <x v="0"/>
  </r>
  <r>
    <s v="SO - 000662"/>
    <d v="2012-05-09T00:00:00"/>
    <x v="7"/>
    <n v="17"/>
    <x v="2"/>
    <s v="AUD"/>
    <x v="0"/>
    <x v="2"/>
    <x v="30"/>
    <n v="47"/>
    <n v="7"/>
    <x v="3"/>
    <n v="9"/>
    <n v="444.43333333333334"/>
    <n v="3999.9"/>
    <n v="373.32400000000001"/>
    <n v="639.98399999999992"/>
    <x v="4"/>
    <x v="0"/>
  </r>
  <r>
    <s v="SO - 000663"/>
    <d v="2012-05-09T00:00:00"/>
    <x v="6"/>
    <n v="1"/>
    <x v="1"/>
    <s v="AUD"/>
    <x v="2"/>
    <x v="1"/>
    <x v="9"/>
    <n v="3"/>
    <n v="1"/>
    <x v="4"/>
    <n v="1"/>
    <n v="107.94444444444444"/>
    <n v="107.94444444444444"/>
    <n v="65.846111111111114"/>
    <n v="42.098333333333329"/>
    <x v="4"/>
    <x v="0"/>
  </r>
  <r>
    <s v="SO - 000664"/>
    <d v="2012-05-09T00:00:00"/>
    <x v="12"/>
    <n v="2"/>
    <x v="1"/>
    <s v="AUD"/>
    <x v="2"/>
    <x v="1"/>
    <x v="15"/>
    <n v="4"/>
    <n v="1"/>
    <x v="4"/>
    <n v="1"/>
    <n v="124.32222222222224"/>
    <n v="124.32222222222224"/>
    <n v="80.809444444444452"/>
    <n v="43.512777777777785"/>
    <x v="4"/>
    <x v="0"/>
  </r>
  <r>
    <s v="SO - 000665"/>
    <d v="2012-05-09T00:00:00"/>
    <x v="2"/>
    <n v="12"/>
    <x v="2"/>
    <s v="AUD"/>
    <x v="1"/>
    <x v="0"/>
    <x v="40"/>
    <n v="33"/>
    <n v="5"/>
    <x v="1"/>
    <n v="9"/>
    <n v="96.033333333333346"/>
    <n v="864.30000000000007"/>
    <n v="55.699333333333328"/>
    <n v="363.00600000000009"/>
    <x v="4"/>
    <x v="0"/>
  </r>
  <r>
    <s v="SO - 000666"/>
    <d v="2012-05-09T00:00:00"/>
    <x v="4"/>
    <n v="7"/>
    <x v="1"/>
    <s v="AUD"/>
    <x v="2"/>
    <x v="1"/>
    <x v="34"/>
    <n v="19"/>
    <n v="3"/>
    <x v="2"/>
    <n v="4"/>
    <n v="642.45555555555563"/>
    <n v="2569.8222222222225"/>
    <n v="488.26622222222227"/>
    <n v="616.75733333333346"/>
    <x v="4"/>
    <x v="0"/>
  </r>
  <r>
    <s v="SO - 000667"/>
    <d v="2012-05-10T00:00:00"/>
    <x v="8"/>
    <n v="9"/>
    <x v="1"/>
    <s v="AUD"/>
    <x v="2"/>
    <x v="1"/>
    <x v="32"/>
    <n v="24"/>
    <n v="4"/>
    <x v="5"/>
    <n v="6"/>
    <n v="100.5"/>
    <n v="603"/>
    <n v="51.255000000000003"/>
    <n v="295.46999999999997"/>
    <x v="4"/>
    <x v="0"/>
  </r>
  <r>
    <s v="SO - 000668"/>
    <d v="2012-05-10T00:00:00"/>
    <x v="1"/>
    <n v="11"/>
    <x v="1"/>
    <s v="AUD"/>
    <x v="1"/>
    <x v="0"/>
    <x v="43"/>
    <n v="30"/>
    <n v="5"/>
    <x v="1"/>
    <n v="6"/>
    <n v="27.544444444444444"/>
    <n v="165.26666666666665"/>
    <n v="17.628444444444444"/>
    <n v="59.495999999999981"/>
    <x v="4"/>
    <x v="0"/>
  </r>
  <r>
    <s v="SO - 000669"/>
    <d v="2012-05-10T00:00:00"/>
    <x v="0"/>
    <n v="15"/>
    <x v="2"/>
    <s v="AUD"/>
    <x v="0"/>
    <x v="0"/>
    <x v="57"/>
    <n v="43"/>
    <n v="6"/>
    <x v="0"/>
    <n v="3"/>
    <n v="189.83333333333334"/>
    <n v="569.5"/>
    <n v="134.78166666666664"/>
    <n v="165.15500000000009"/>
    <x v="4"/>
    <x v="0"/>
  </r>
  <r>
    <s v="SO - 000670"/>
    <d v="2012-05-11T00:00:00"/>
    <x v="14"/>
    <n v="10"/>
    <x v="0"/>
    <s v="AUD"/>
    <x v="2"/>
    <x v="0"/>
    <x v="38"/>
    <n v="27"/>
    <n v="4"/>
    <x v="5"/>
    <n v="4"/>
    <n v="125.8111111111111"/>
    <n v="503.24444444444441"/>
    <n v="78.00288888888889"/>
    <n v="191.23288888888885"/>
    <x v="4"/>
    <x v="0"/>
  </r>
  <r>
    <s v="SO - 000671"/>
    <d v="2012-05-11T00:00:00"/>
    <x v="4"/>
    <n v="7"/>
    <x v="0"/>
    <s v="AUD"/>
    <x v="2"/>
    <x v="1"/>
    <x v="34"/>
    <n v="19"/>
    <n v="3"/>
    <x v="2"/>
    <n v="2"/>
    <n v="197.27777777777777"/>
    <n v="394.55555555555554"/>
    <n v="136.12166666666664"/>
    <n v="122.31222222222226"/>
    <x v="4"/>
    <x v="0"/>
  </r>
  <r>
    <s v="SO - 000672"/>
    <d v="2012-05-11T00:00:00"/>
    <x v="12"/>
    <n v="2"/>
    <x v="0"/>
    <s v="AUD"/>
    <x v="2"/>
    <x v="1"/>
    <x v="37"/>
    <n v="5"/>
    <n v="1"/>
    <x v="4"/>
    <n v="3"/>
    <n v="211.42222222222222"/>
    <n v="634.26666666666665"/>
    <n v="107.82533333333333"/>
    <n v="310.79066666666665"/>
    <x v="4"/>
    <x v="0"/>
  </r>
  <r>
    <s v="SO - 000673"/>
    <d v="2012-05-11T00:00:00"/>
    <x v="8"/>
    <n v="9"/>
    <x v="1"/>
    <s v="AUD"/>
    <x v="2"/>
    <x v="1"/>
    <x v="32"/>
    <n v="24"/>
    <n v="4"/>
    <x v="5"/>
    <n v="4"/>
    <n v="662.55555555555554"/>
    <n v="2650.2222222222222"/>
    <n v="311.40111111111105"/>
    <n v="1404.617777777778"/>
    <x v="4"/>
    <x v="0"/>
  </r>
  <r>
    <s v="SO - 000674"/>
    <d v="2012-05-11T00:00:00"/>
    <x v="2"/>
    <n v="12"/>
    <x v="1"/>
    <s v="AUD"/>
    <x v="1"/>
    <x v="0"/>
    <x v="2"/>
    <n v="34"/>
    <n v="5"/>
    <x v="1"/>
    <n v="6"/>
    <n v="431.77777777777777"/>
    <n v="2590.6666666666665"/>
    <n v="241.79555555555558"/>
    <n v="1139.893333333333"/>
    <x v="4"/>
    <x v="0"/>
  </r>
  <r>
    <s v="SO - 000675"/>
    <d v="2012-05-11T00:00:00"/>
    <x v="5"/>
    <n v="16"/>
    <x v="1"/>
    <s v="AUD"/>
    <x v="0"/>
    <x v="0"/>
    <x v="5"/>
    <n v="45"/>
    <n v="7"/>
    <x v="3"/>
    <n v="3"/>
    <n v="117.62222222222223"/>
    <n v="352.86666666666667"/>
    <n v="70.573333333333338"/>
    <n v="141.14666666666665"/>
    <x v="4"/>
    <x v="0"/>
  </r>
  <r>
    <s v="SO - 000676"/>
    <d v="2012-05-11T00:00:00"/>
    <x v="2"/>
    <n v="12"/>
    <x v="1"/>
    <s v="AUD"/>
    <x v="1"/>
    <x v="0"/>
    <x v="2"/>
    <n v="34"/>
    <n v="5"/>
    <x v="1"/>
    <n v="2"/>
    <n v="646.17777777777781"/>
    <n v="1292.3555555555556"/>
    <n v="491.09511111111118"/>
    <n v="310.16533333333325"/>
    <x v="4"/>
    <x v="0"/>
  </r>
  <r>
    <s v="SO - 000677"/>
    <d v="2012-05-12T00:00:00"/>
    <x v="17"/>
    <n v="14"/>
    <x v="2"/>
    <s v="AUD"/>
    <x v="1"/>
    <x v="0"/>
    <x v="19"/>
    <n v="38"/>
    <n v="6"/>
    <x v="0"/>
    <n v="7"/>
    <n v="594.81111111111113"/>
    <n v="4163.6777777777779"/>
    <n v="499.64133333333331"/>
    <n v="666.18844444444494"/>
    <x v="4"/>
    <x v="0"/>
  </r>
  <r>
    <s v="SO - 000678"/>
    <d v="2012-05-12T00:00:00"/>
    <x v="7"/>
    <n v="17"/>
    <x v="1"/>
    <s v="AUD"/>
    <x v="0"/>
    <x v="2"/>
    <x v="30"/>
    <n v="47"/>
    <n v="7"/>
    <x v="3"/>
    <n v="8"/>
    <n v="618.63333333333333"/>
    <n v="4949.0666666666666"/>
    <n v="507.27933333333323"/>
    <n v="890.83200000000079"/>
    <x v="4"/>
    <x v="0"/>
  </r>
  <r>
    <s v="SO - 000679"/>
    <d v="2012-05-13T00:00:00"/>
    <x v="8"/>
    <n v="9"/>
    <x v="0"/>
    <s v="AUD"/>
    <x v="2"/>
    <x v="1"/>
    <x v="10"/>
    <n v="25"/>
    <n v="4"/>
    <x v="5"/>
    <n v="1"/>
    <n v="279.16666666666669"/>
    <n v="279.16666666666669"/>
    <n v="237.29166666666666"/>
    <n v="41.875000000000028"/>
    <x v="4"/>
    <x v="0"/>
  </r>
  <r>
    <s v="SO - 000680"/>
    <d v="2012-05-13T00:00:00"/>
    <x v="5"/>
    <n v="16"/>
    <x v="1"/>
    <s v="AUD"/>
    <x v="0"/>
    <x v="2"/>
    <x v="30"/>
    <n v="47"/>
    <n v="7"/>
    <x v="3"/>
    <n v="2"/>
    <n v="186.85555555555555"/>
    <n v="373.71111111111111"/>
    <n v="136.40455555555556"/>
    <n v="100.90199999999999"/>
    <x v="4"/>
    <x v="0"/>
  </r>
  <r>
    <s v="SO - 000681"/>
    <d v="2012-05-13T00:00:00"/>
    <x v="0"/>
    <n v="15"/>
    <x v="1"/>
    <s v="AUD"/>
    <x v="0"/>
    <x v="0"/>
    <x v="8"/>
    <n v="42"/>
    <n v="6"/>
    <x v="0"/>
    <n v="3"/>
    <n v="21.588888888888889"/>
    <n v="64.766666666666666"/>
    <n v="15.112222222222222"/>
    <n v="19.43"/>
    <x v="4"/>
    <x v="0"/>
  </r>
  <r>
    <s v="SO - 000682"/>
    <d v="2012-05-13T00:00:00"/>
    <x v="17"/>
    <n v="14"/>
    <x v="0"/>
    <s v="AUD"/>
    <x v="1"/>
    <x v="0"/>
    <x v="0"/>
    <n v="41"/>
    <n v="6"/>
    <x v="0"/>
    <n v="5"/>
    <n v="267.25555555555559"/>
    <n v="1336.2777777777778"/>
    <n v="187.07888888888888"/>
    <n v="400.88333333333344"/>
    <x v="4"/>
    <x v="0"/>
  </r>
  <r>
    <s v="SO - 000683"/>
    <d v="2012-05-14T00:00:00"/>
    <x v="0"/>
    <n v="15"/>
    <x v="0"/>
    <s v="AUD"/>
    <x v="0"/>
    <x v="0"/>
    <x v="57"/>
    <n v="43"/>
    <n v="6"/>
    <x v="0"/>
    <n v="9"/>
    <n v="115.38888888888889"/>
    <n v="1038.5"/>
    <n v="78.464444444444453"/>
    <n v="332.31999999999994"/>
    <x v="4"/>
    <x v="0"/>
  </r>
  <r>
    <s v="SO - 000684"/>
    <d v="2012-05-14T00:00:00"/>
    <x v="19"/>
    <n v="4"/>
    <x v="1"/>
    <s v="AUD"/>
    <x v="2"/>
    <x v="1"/>
    <x v="51"/>
    <n v="12"/>
    <n v="2"/>
    <x v="7"/>
    <n v="4"/>
    <n v="95.288888888888891"/>
    <n v="381.15555555555557"/>
    <n v="65.749333333333325"/>
    <n v="118.15822222222226"/>
    <x v="4"/>
    <x v="0"/>
  </r>
  <r>
    <s v="SO - 000685"/>
    <d v="2012-05-14T00:00:00"/>
    <x v="5"/>
    <n v="16"/>
    <x v="1"/>
    <s v="AUD"/>
    <x v="0"/>
    <x v="0"/>
    <x v="5"/>
    <n v="45"/>
    <n v="7"/>
    <x v="3"/>
    <n v="2"/>
    <n v="206.21111111111111"/>
    <n v="412.42222222222222"/>
    <n v="150.53411111111112"/>
    <n v="111.35399999999998"/>
    <x v="4"/>
    <x v="0"/>
  </r>
  <r>
    <s v="SO - 000686"/>
    <d v="2012-05-15T00:00:00"/>
    <x v="12"/>
    <n v="2"/>
    <x v="0"/>
    <s v="AUD"/>
    <x v="2"/>
    <x v="1"/>
    <x v="37"/>
    <n v="5"/>
    <n v="1"/>
    <x v="4"/>
    <n v="6"/>
    <n v="624.58888888888896"/>
    <n v="3747.5333333333338"/>
    <n v="287.31088888888894"/>
    <n v="2023.6680000000001"/>
    <x v="4"/>
    <x v="0"/>
  </r>
  <r>
    <s v="SO - 000687"/>
    <d v="2012-05-15T00:00:00"/>
    <x v="16"/>
    <n v="5"/>
    <x v="0"/>
    <s v="AUD"/>
    <x v="2"/>
    <x v="1"/>
    <x v="26"/>
    <n v="15"/>
    <n v="2"/>
    <x v="7"/>
    <n v="3"/>
    <n v="126.55555555555556"/>
    <n v="379.66666666666669"/>
    <n v="72.136666666666656"/>
    <n v="163.25666666666672"/>
    <x v="4"/>
    <x v="0"/>
  </r>
  <r>
    <s v="SO - 000688"/>
    <d v="2012-05-15T00:00:00"/>
    <x v="11"/>
    <n v="20"/>
    <x v="2"/>
    <s v="AUD"/>
    <x v="3"/>
    <x v="2"/>
    <x v="14"/>
    <n v="56"/>
    <n v="8"/>
    <x v="6"/>
    <n v="6"/>
    <n v="251.62222222222221"/>
    <n v="1509.7333333333331"/>
    <n v="203.81399999999999"/>
    <n v="286.84933333333311"/>
    <x v="4"/>
    <x v="0"/>
  </r>
  <r>
    <s v="SO - 000689"/>
    <d v="2012-05-15T00:00:00"/>
    <x v="7"/>
    <n v="17"/>
    <x v="1"/>
    <s v="AUD"/>
    <x v="0"/>
    <x v="2"/>
    <x v="7"/>
    <n v="48"/>
    <n v="7"/>
    <x v="3"/>
    <n v="6"/>
    <n v="98.266666666666666"/>
    <n v="589.6"/>
    <n v="62.890666666666661"/>
    <n v="212.25600000000009"/>
    <x v="4"/>
    <x v="0"/>
  </r>
  <r>
    <s v="SO - 000690"/>
    <d v="2012-05-15T00:00:00"/>
    <x v="16"/>
    <n v="5"/>
    <x v="1"/>
    <s v="AUD"/>
    <x v="2"/>
    <x v="1"/>
    <x v="35"/>
    <n v="13"/>
    <n v="2"/>
    <x v="7"/>
    <n v="8"/>
    <n v="75.933333333333337"/>
    <n v="607.4666666666667"/>
    <n v="42.522666666666666"/>
    <n v="267.28533333333337"/>
    <x v="4"/>
    <x v="0"/>
  </r>
  <r>
    <s v="SO - 000691"/>
    <d v="2012-05-15T00:00:00"/>
    <x v="19"/>
    <n v="4"/>
    <x v="2"/>
    <s v="AUD"/>
    <x v="2"/>
    <x v="1"/>
    <x v="36"/>
    <n v="11"/>
    <n v="2"/>
    <x v="7"/>
    <n v="1"/>
    <n v="113.90000000000002"/>
    <n v="113.90000000000002"/>
    <n v="53.533000000000001"/>
    <n v="60.367000000000019"/>
    <x v="4"/>
    <x v="0"/>
  </r>
  <r>
    <s v="SO - 000692"/>
    <d v="2012-05-15T00:00:00"/>
    <x v="16"/>
    <n v="5"/>
    <x v="2"/>
    <s v="AUD"/>
    <x v="2"/>
    <x v="1"/>
    <x v="24"/>
    <n v="14"/>
    <n v="2"/>
    <x v="7"/>
    <n v="3"/>
    <n v="414.65555555555557"/>
    <n v="1243.9666666666667"/>
    <n v="252.93988888888887"/>
    <n v="485.14700000000005"/>
    <x v="4"/>
    <x v="0"/>
  </r>
  <r>
    <s v="SO - 000693"/>
    <d v="2012-05-16T00:00:00"/>
    <x v="13"/>
    <n v="19"/>
    <x v="1"/>
    <s v="AUD"/>
    <x v="3"/>
    <x v="2"/>
    <x v="39"/>
    <n v="54"/>
    <n v="8"/>
    <x v="6"/>
    <n v="2"/>
    <n v="618.63333333333333"/>
    <n v="1237.2666666666667"/>
    <n v="358.8073333333333"/>
    <n v="519.65200000000004"/>
    <x v="4"/>
    <x v="0"/>
  </r>
  <r>
    <s v="SO - 000694"/>
    <d v="2012-05-16T00:00:00"/>
    <x v="3"/>
    <n v="6"/>
    <x v="1"/>
    <s v="AUD"/>
    <x v="2"/>
    <x v="1"/>
    <x v="26"/>
    <n v="15"/>
    <n v="3"/>
    <x v="2"/>
    <n v="9"/>
    <n v="110.17777777777778"/>
    <n v="991.6"/>
    <n v="58.394222222222226"/>
    <n v="466.05200000000002"/>
    <x v="4"/>
    <x v="0"/>
  </r>
  <r>
    <s v="SO - 000695"/>
    <d v="2012-05-16T00:00:00"/>
    <x v="3"/>
    <n v="6"/>
    <x v="1"/>
    <s v="AUD"/>
    <x v="2"/>
    <x v="1"/>
    <x v="26"/>
    <n v="15"/>
    <n v="3"/>
    <x v="2"/>
    <n v="1"/>
    <n v="428.05555555555554"/>
    <n v="428.05555555555554"/>
    <n v="338.16388888888895"/>
    <n v="89.891666666666595"/>
    <x v="4"/>
    <x v="0"/>
  </r>
  <r>
    <s v="SO - 000696"/>
    <d v="2012-05-16T00:00:00"/>
    <x v="0"/>
    <n v="15"/>
    <x v="0"/>
    <s v="AUD"/>
    <x v="0"/>
    <x v="0"/>
    <x v="8"/>
    <n v="42"/>
    <n v="6"/>
    <x v="0"/>
    <n v="8"/>
    <n v="434.01111111111112"/>
    <n v="3472.088888888889"/>
    <n v="203.98522222222221"/>
    <n v="1840.2071111111113"/>
    <x v="4"/>
    <x v="0"/>
  </r>
  <r>
    <s v="SO - 000697"/>
    <d v="2012-05-16T00:00:00"/>
    <x v="17"/>
    <n v="14"/>
    <x v="1"/>
    <s v="AUD"/>
    <x v="1"/>
    <x v="0"/>
    <x v="50"/>
    <n v="39"/>
    <n v="6"/>
    <x v="0"/>
    <n v="1"/>
    <n v="568.75555555555559"/>
    <n v="568.75555555555559"/>
    <n v="261.62755555555555"/>
    <n v="307.12800000000004"/>
    <x v="4"/>
    <x v="0"/>
  </r>
  <r>
    <s v="SO - 000698"/>
    <d v="2012-05-17T00:00:00"/>
    <x v="5"/>
    <n v="16"/>
    <x v="1"/>
    <s v="AUD"/>
    <x v="0"/>
    <x v="0"/>
    <x v="5"/>
    <n v="45"/>
    <n v="7"/>
    <x v="3"/>
    <n v="4"/>
    <n v="679.67777777777781"/>
    <n v="2718.7111111111112"/>
    <n v="489.36799999999999"/>
    <n v="761.23911111111124"/>
    <x v="4"/>
    <x v="0"/>
  </r>
  <r>
    <s v="SO - 000699"/>
    <d v="2012-05-17T00:00:00"/>
    <x v="5"/>
    <n v="16"/>
    <x v="0"/>
    <s v="AUD"/>
    <x v="0"/>
    <x v="0"/>
    <x v="5"/>
    <n v="45"/>
    <n v="7"/>
    <x v="3"/>
    <n v="8"/>
    <n v="113.90000000000002"/>
    <n v="911.20000000000016"/>
    <n v="94.537000000000006"/>
    <n v="154.90400000000011"/>
    <x v="4"/>
    <x v="0"/>
  </r>
  <r>
    <s v="SO - 000700"/>
    <d v="2012-05-17T00:00:00"/>
    <x v="4"/>
    <n v="7"/>
    <x v="0"/>
    <s v="AUD"/>
    <x v="2"/>
    <x v="1"/>
    <x v="4"/>
    <n v="18"/>
    <n v="3"/>
    <x v="2"/>
    <n v="4"/>
    <n v="104.96666666666667"/>
    <n v="419.86666666666667"/>
    <n v="51.433666666666667"/>
    <n v="214.13200000000001"/>
    <x v="4"/>
    <x v="0"/>
  </r>
  <r>
    <s v="SO - 000701"/>
    <d v="2012-05-17T00:00:00"/>
    <x v="7"/>
    <n v="17"/>
    <x v="1"/>
    <s v="AUD"/>
    <x v="0"/>
    <x v="2"/>
    <x v="7"/>
    <n v="48"/>
    <n v="7"/>
    <x v="3"/>
    <n v="9"/>
    <n v="113.90000000000002"/>
    <n v="1025.1000000000001"/>
    <n v="72.896000000000015"/>
    <n v="369.03600000000006"/>
    <x v="4"/>
    <x v="0"/>
  </r>
  <r>
    <s v="SO - 000702"/>
    <d v="2012-05-17T00:00:00"/>
    <x v="0"/>
    <n v="15"/>
    <x v="0"/>
    <s v="AUD"/>
    <x v="0"/>
    <x v="0"/>
    <x v="8"/>
    <n v="42"/>
    <n v="6"/>
    <x v="0"/>
    <n v="3"/>
    <n v="428.8"/>
    <n v="1286.4000000000001"/>
    <n v="227.26400000000001"/>
    <n v="604.60800000000006"/>
    <x v="4"/>
    <x v="0"/>
  </r>
  <r>
    <s v="SO - 000703"/>
    <d v="2012-05-18T00:00:00"/>
    <x v="9"/>
    <n v="18"/>
    <x v="1"/>
    <s v="AUD"/>
    <x v="0"/>
    <x v="2"/>
    <x v="56"/>
    <n v="52"/>
    <n v="8"/>
    <x v="6"/>
    <n v="3"/>
    <n v="21.588888888888889"/>
    <n v="64.766666666666666"/>
    <n v="10.146777777777778"/>
    <n v="34.326333333333331"/>
    <x v="4"/>
    <x v="0"/>
  </r>
  <r>
    <s v="SO - 000704"/>
    <d v="2012-05-18T00:00:00"/>
    <x v="16"/>
    <n v="5"/>
    <x v="1"/>
    <s v="AUD"/>
    <x v="2"/>
    <x v="1"/>
    <x v="35"/>
    <n v="13"/>
    <n v="2"/>
    <x v="7"/>
    <n v="3"/>
    <n v="687.12222222222226"/>
    <n v="2061.3666666666668"/>
    <n v="515.3416666666667"/>
    <n v="515.3416666666667"/>
    <x v="4"/>
    <x v="0"/>
  </r>
  <r>
    <s v="SO - 000705"/>
    <d v="2012-05-19T00:00:00"/>
    <x v="10"/>
    <n v="8"/>
    <x v="0"/>
    <s v="AUD"/>
    <x v="2"/>
    <x v="1"/>
    <x v="44"/>
    <n v="21"/>
    <n v="3"/>
    <x v="2"/>
    <n v="2"/>
    <n v="192.06666666666669"/>
    <n v="384.13333333333338"/>
    <n v="101.79533333333335"/>
    <n v="180.54266666666669"/>
    <x v="4"/>
    <x v="0"/>
  </r>
  <r>
    <s v="SO - 000706"/>
    <d v="2012-05-19T00:00:00"/>
    <x v="2"/>
    <n v="12"/>
    <x v="1"/>
    <s v="AUD"/>
    <x v="1"/>
    <x v="0"/>
    <x v="40"/>
    <n v="33"/>
    <n v="5"/>
    <x v="1"/>
    <n v="4"/>
    <n v="103.47777777777779"/>
    <n v="413.91111111111115"/>
    <n v="85.88655555555556"/>
    <n v="70.364888888888913"/>
    <x v="4"/>
    <x v="0"/>
  </r>
  <r>
    <s v="SO - 000707"/>
    <d v="2012-05-20T00:00:00"/>
    <x v="10"/>
    <n v="8"/>
    <x v="1"/>
    <s v="AUD"/>
    <x v="2"/>
    <x v="1"/>
    <x v="44"/>
    <n v="21"/>
    <n v="3"/>
    <x v="2"/>
    <n v="8"/>
    <n v="431.77777777777777"/>
    <n v="3454.2222222222222"/>
    <n v="310.88"/>
    <n v="967.18222222222221"/>
    <x v="4"/>
    <x v="0"/>
  </r>
  <r>
    <s v="SO - 000708"/>
    <d v="2012-05-20T00:00:00"/>
    <x v="16"/>
    <n v="5"/>
    <x v="1"/>
    <s v="AUD"/>
    <x v="2"/>
    <x v="1"/>
    <x v="51"/>
    <n v="12"/>
    <n v="2"/>
    <x v="7"/>
    <n v="7"/>
    <n v="26.055555555555557"/>
    <n v="182.38888888888891"/>
    <n v="10.682777777777778"/>
    <n v="107.60944444444446"/>
    <x v="4"/>
    <x v="0"/>
  </r>
  <r>
    <s v="SO - 000709"/>
    <d v="2012-05-20T00:00:00"/>
    <x v="2"/>
    <n v="12"/>
    <x v="0"/>
    <s v="AUD"/>
    <x v="1"/>
    <x v="0"/>
    <x v="2"/>
    <n v="34"/>
    <n v="5"/>
    <x v="1"/>
    <n v="4"/>
    <n v="442.20000000000005"/>
    <n v="1768.8000000000002"/>
    <n v="221.10000000000002"/>
    <n v="884.40000000000009"/>
    <x v="4"/>
    <x v="0"/>
  </r>
  <r>
    <s v="SO - 000710"/>
    <d v="2012-05-20T00:00:00"/>
    <x v="15"/>
    <n v="13"/>
    <x v="0"/>
    <s v="AUD"/>
    <x v="1"/>
    <x v="0"/>
    <x v="18"/>
    <n v="37"/>
    <n v="6"/>
    <x v="0"/>
    <n v="8"/>
    <n v="372.9666666666667"/>
    <n v="2983.7333333333336"/>
    <n v="205.13166666666672"/>
    <n v="1342.6799999999998"/>
    <x v="4"/>
    <x v="0"/>
  </r>
  <r>
    <s v="SO - 000711"/>
    <d v="2012-05-20T00:00:00"/>
    <x v="18"/>
    <n v="3"/>
    <x v="1"/>
    <s v="AUD"/>
    <x v="2"/>
    <x v="1"/>
    <x v="52"/>
    <n v="9"/>
    <n v="2"/>
    <x v="7"/>
    <n v="6"/>
    <n v="279.91111111111115"/>
    <n v="1679.4666666666669"/>
    <n v="145.55377777777778"/>
    <n v="806.14400000000023"/>
    <x v="4"/>
    <x v="0"/>
  </r>
  <r>
    <s v="SO - 000712"/>
    <d v="2012-05-21T00:00:00"/>
    <x v="12"/>
    <n v="2"/>
    <x v="1"/>
    <s v="AUD"/>
    <x v="2"/>
    <x v="1"/>
    <x v="15"/>
    <n v="4"/>
    <n v="1"/>
    <x v="4"/>
    <n v="5"/>
    <n v="93.055555555555557"/>
    <n v="465.27777777777777"/>
    <n v="51.180555555555564"/>
    <n v="209.37499999999994"/>
    <x v="4"/>
    <x v="0"/>
  </r>
  <r>
    <s v="SO - 000713"/>
    <d v="2012-05-21T00:00:00"/>
    <x v="15"/>
    <n v="13"/>
    <x v="0"/>
    <s v="AUD"/>
    <x v="1"/>
    <x v="0"/>
    <x v="18"/>
    <n v="37"/>
    <n v="6"/>
    <x v="0"/>
    <n v="4"/>
    <n v="436.24444444444447"/>
    <n v="1744.9777777777779"/>
    <n v="283.55888888888893"/>
    <n v="610.74222222222215"/>
    <x v="4"/>
    <x v="0"/>
  </r>
  <r>
    <s v="SO - 000714"/>
    <d v="2012-05-21T00:00:00"/>
    <x v="7"/>
    <n v="17"/>
    <x v="1"/>
    <s v="AUD"/>
    <x v="0"/>
    <x v="2"/>
    <x v="21"/>
    <n v="49"/>
    <n v="7"/>
    <x v="3"/>
    <n v="4"/>
    <n v="692.33333333333337"/>
    <n v="2769.3333333333335"/>
    <n v="533.09666666666669"/>
    <n v="636.94666666666672"/>
    <x v="4"/>
    <x v="0"/>
  </r>
  <r>
    <s v="SO - 000715"/>
    <d v="2012-05-21T00:00:00"/>
    <x v="15"/>
    <n v="13"/>
    <x v="1"/>
    <s v="AUD"/>
    <x v="1"/>
    <x v="0"/>
    <x v="19"/>
    <n v="38"/>
    <n v="6"/>
    <x v="0"/>
    <n v="3"/>
    <n v="436.98888888888888"/>
    <n v="1310.9666666666667"/>
    <n v="319.00188888888886"/>
    <n v="353.96100000000013"/>
    <x v="4"/>
    <x v="0"/>
  </r>
  <r>
    <s v="SO - 000716"/>
    <d v="2012-05-21T00:00:00"/>
    <x v="8"/>
    <n v="9"/>
    <x v="1"/>
    <s v="AUD"/>
    <x v="2"/>
    <x v="1"/>
    <x v="10"/>
    <n v="25"/>
    <n v="4"/>
    <x v="5"/>
    <n v="1"/>
    <n v="440.71111111111111"/>
    <n v="440.71111111111111"/>
    <n v="312.90488888888888"/>
    <n v="127.80622222222223"/>
    <x v="4"/>
    <x v="0"/>
  </r>
  <r>
    <s v="SO - 000717"/>
    <d v="2012-05-22T00:00:00"/>
    <x v="19"/>
    <n v="4"/>
    <x v="1"/>
    <s v="AUD"/>
    <x v="2"/>
    <x v="1"/>
    <x v="36"/>
    <n v="11"/>
    <n v="2"/>
    <x v="7"/>
    <n v="9"/>
    <n v="254.60000000000002"/>
    <n v="2291.4"/>
    <n v="175.67400000000001"/>
    <n v="710.33400000000006"/>
    <x v="4"/>
    <x v="0"/>
  </r>
  <r>
    <s v="SO - 000718"/>
    <d v="2012-05-22T00:00:00"/>
    <x v="14"/>
    <n v="10"/>
    <x v="1"/>
    <s v="AUD"/>
    <x v="1"/>
    <x v="0"/>
    <x v="45"/>
    <n v="29"/>
    <n v="4"/>
    <x v="5"/>
    <n v="4"/>
    <n v="408.70000000000005"/>
    <n v="1634.8000000000002"/>
    <n v="228.87200000000004"/>
    <n v="719.31200000000001"/>
    <x v="4"/>
    <x v="0"/>
  </r>
  <r>
    <s v="SO - 000719"/>
    <d v="2012-05-22T00:00:00"/>
    <x v="11"/>
    <n v="20"/>
    <x v="0"/>
    <s v="AUD"/>
    <x v="3"/>
    <x v="2"/>
    <x v="25"/>
    <n v="57"/>
    <n v="8"/>
    <x v="6"/>
    <n v="6"/>
    <n v="444.43333333333334"/>
    <n v="2666.6"/>
    <n v="337.76933333333335"/>
    <n v="639.98399999999992"/>
    <x v="4"/>
    <x v="0"/>
  </r>
  <r>
    <s v="SO - 000720"/>
    <d v="2012-05-22T00:00:00"/>
    <x v="5"/>
    <n v="16"/>
    <x v="2"/>
    <s v="AUD"/>
    <x v="0"/>
    <x v="0"/>
    <x v="5"/>
    <n v="45"/>
    <n v="7"/>
    <x v="3"/>
    <n v="2"/>
    <n v="110.17777777777778"/>
    <n v="220.35555555555555"/>
    <n v="63.903111111111102"/>
    <n v="92.549333333333351"/>
    <x v="4"/>
    <x v="0"/>
  </r>
  <r>
    <s v="SO - 000721"/>
    <d v="2012-05-22T00:00:00"/>
    <x v="10"/>
    <n v="8"/>
    <x v="0"/>
    <s v="AUD"/>
    <x v="2"/>
    <x v="1"/>
    <x v="31"/>
    <n v="23"/>
    <n v="4"/>
    <x v="5"/>
    <n v="4"/>
    <n v="605.23333333333335"/>
    <n v="2420.9333333333334"/>
    <n v="472.08200000000005"/>
    <n v="532.60533333333319"/>
    <x v="4"/>
    <x v="0"/>
  </r>
  <r>
    <s v="SO - 000722"/>
    <d v="2012-05-22T00:00:00"/>
    <x v="14"/>
    <n v="10"/>
    <x v="0"/>
    <s v="AUD"/>
    <x v="1"/>
    <x v="0"/>
    <x v="45"/>
    <n v="29"/>
    <n v="4"/>
    <x v="5"/>
    <n v="2"/>
    <n v="272.4666666666667"/>
    <n v="544.93333333333339"/>
    <n v="117.16066666666669"/>
    <n v="310.61200000000002"/>
    <x v="4"/>
    <x v="0"/>
  </r>
  <r>
    <s v="SO - 000723"/>
    <d v="2012-05-23T00:00:00"/>
    <x v="1"/>
    <n v="11"/>
    <x v="2"/>
    <s v="AUD"/>
    <x v="1"/>
    <x v="0"/>
    <x v="42"/>
    <n v="32"/>
    <n v="5"/>
    <x v="1"/>
    <n v="8"/>
    <n v="110.92222222222223"/>
    <n v="887.37777777777785"/>
    <n v="52.13344444444445"/>
    <n v="470.31022222222225"/>
    <x v="4"/>
    <x v="0"/>
  </r>
  <r>
    <s v="SO - 000724"/>
    <d v="2012-05-23T00:00:00"/>
    <x v="17"/>
    <n v="14"/>
    <x v="1"/>
    <s v="AUD"/>
    <x v="1"/>
    <x v="0"/>
    <x v="28"/>
    <n v="40"/>
    <n v="6"/>
    <x v="0"/>
    <n v="9"/>
    <n v="145.91111111111113"/>
    <n v="1313.2"/>
    <n v="64.200888888888883"/>
    <n v="735.39200000000005"/>
    <x v="4"/>
    <x v="0"/>
  </r>
  <r>
    <s v="SO - 000725"/>
    <d v="2012-05-23T00:00:00"/>
    <x v="6"/>
    <n v="1"/>
    <x v="1"/>
    <s v="AUD"/>
    <x v="2"/>
    <x v="1"/>
    <x v="9"/>
    <n v="3"/>
    <n v="1"/>
    <x v="4"/>
    <n v="8"/>
    <n v="279.16666666666669"/>
    <n v="2233.3333333333335"/>
    <n v="184.25"/>
    <n v="759.33333333333348"/>
    <x v="4"/>
    <x v="0"/>
  </r>
  <r>
    <s v="SO - 000726"/>
    <d v="2012-05-23T00:00:00"/>
    <x v="15"/>
    <n v="13"/>
    <x v="0"/>
    <s v="AUD"/>
    <x v="1"/>
    <x v="0"/>
    <x v="19"/>
    <n v="38"/>
    <n v="6"/>
    <x v="0"/>
    <n v="3"/>
    <n v="594.06666666666672"/>
    <n v="1782.2000000000003"/>
    <n v="392.08400000000006"/>
    <n v="605.94800000000009"/>
    <x v="4"/>
    <x v="0"/>
  </r>
  <r>
    <s v="SO - 000727"/>
    <d v="2012-05-23T00:00:00"/>
    <x v="9"/>
    <n v="18"/>
    <x v="0"/>
    <s v="AUD"/>
    <x v="0"/>
    <x v="2"/>
    <x v="23"/>
    <n v="53"/>
    <n v="8"/>
    <x v="6"/>
    <n v="5"/>
    <n v="402"/>
    <n v="2010"/>
    <n v="277.37999999999994"/>
    <n v="623.10000000000036"/>
    <x v="4"/>
    <x v="0"/>
  </r>
  <r>
    <s v="SO - 000728"/>
    <d v="2012-05-23T00:00:00"/>
    <x v="4"/>
    <n v="7"/>
    <x v="1"/>
    <s v="AUD"/>
    <x v="2"/>
    <x v="1"/>
    <x v="48"/>
    <n v="20"/>
    <n v="3"/>
    <x v="2"/>
    <n v="5"/>
    <n v="208.44444444444446"/>
    <n v="1042.2222222222222"/>
    <n v="166.75555555555559"/>
    <n v="208.44444444444423"/>
    <x v="4"/>
    <x v="0"/>
  </r>
  <r>
    <s v="SO - 000729"/>
    <d v="2012-05-23T00:00:00"/>
    <x v="18"/>
    <n v="3"/>
    <x v="0"/>
    <s v="AUD"/>
    <x v="2"/>
    <x v="1"/>
    <x v="27"/>
    <n v="7"/>
    <n v="1"/>
    <x v="4"/>
    <n v="1"/>
    <n v="28.288888888888888"/>
    <n v="28.288888888888888"/>
    <n v="22.348222222222223"/>
    <n v="5.9406666666666652"/>
    <x v="4"/>
    <x v="0"/>
  </r>
  <r>
    <s v="SO - 000730"/>
    <d v="2012-05-24T00:00:00"/>
    <x v="8"/>
    <n v="9"/>
    <x v="0"/>
    <s v="AUD"/>
    <x v="2"/>
    <x v="1"/>
    <x v="10"/>
    <n v="25"/>
    <n v="4"/>
    <x v="5"/>
    <n v="9"/>
    <n v="425.07777777777778"/>
    <n v="3825.7"/>
    <n v="170.03111111111113"/>
    <n v="2295.4199999999996"/>
    <x v="4"/>
    <x v="0"/>
  </r>
  <r>
    <s v="SO - 000731"/>
    <d v="2012-05-24T00:00:00"/>
    <x v="5"/>
    <n v="16"/>
    <x v="1"/>
    <s v="AUD"/>
    <x v="0"/>
    <x v="0"/>
    <x v="5"/>
    <n v="45"/>
    <n v="7"/>
    <x v="3"/>
    <n v="7"/>
    <n v="250.13333333333335"/>
    <n v="1750.9333333333334"/>
    <n v="180.096"/>
    <n v="490.26133333333337"/>
    <x v="4"/>
    <x v="0"/>
  </r>
  <r>
    <s v="SO - 000732"/>
    <d v="2012-05-24T00:00:00"/>
    <x v="10"/>
    <n v="8"/>
    <x v="1"/>
    <s v="AUD"/>
    <x v="2"/>
    <x v="1"/>
    <x v="44"/>
    <n v="21"/>
    <n v="3"/>
    <x v="2"/>
    <n v="2"/>
    <n v="445.92222222222222"/>
    <n v="891.84444444444443"/>
    <n v="343.36011111111111"/>
    <n v="205.12422222222222"/>
    <x v="4"/>
    <x v="0"/>
  </r>
  <r>
    <s v="SO - 000733"/>
    <d v="2012-05-24T00:00:00"/>
    <x v="8"/>
    <n v="9"/>
    <x v="2"/>
    <s v="AUD"/>
    <x v="2"/>
    <x v="1"/>
    <x v="32"/>
    <n v="24"/>
    <n v="4"/>
    <x v="5"/>
    <n v="7"/>
    <n v="119.11111111111111"/>
    <n v="833.77777777777783"/>
    <n v="92.90666666666668"/>
    <n v="183.43111111111102"/>
    <x v="4"/>
    <x v="0"/>
  </r>
  <r>
    <s v="SO - 000734"/>
    <d v="2012-05-24T00:00:00"/>
    <x v="0"/>
    <n v="15"/>
    <x v="2"/>
    <s v="AUD"/>
    <x v="0"/>
    <x v="0"/>
    <x v="47"/>
    <n v="44"/>
    <n v="6"/>
    <x v="0"/>
    <n v="3"/>
    <n v="273.21111111111111"/>
    <n v="819.63333333333333"/>
    <n v="232.22944444444445"/>
    <n v="122.94499999999994"/>
    <x v="4"/>
    <x v="0"/>
  </r>
  <r>
    <s v="SO - 000735"/>
    <d v="2012-05-25T00:00:00"/>
    <x v="8"/>
    <n v="9"/>
    <x v="2"/>
    <s v="AUD"/>
    <x v="2"/>
    <x v="0"/>
    <x v="53"/>
    <n v="26"/>
    <n v="4"/>
    <x v="5"/>
    <n v="4"/>
    <n v="201"/>
    <n v="804"/>
    <n v="112.56"/>
    <n v="353.76"/>
    <x v="4"/>
    <x v="0"/>
  </r>
  <r>
    <s v="SO - 000736"/>
    <d v="2012-05-25T00:00:00"/>
    <x v="0"/>
    <n v="15"/>
    <x v="1"/>
    <s v="AUD"/>
    <x v="0"/>
    <x v="0"/>
    <x v="8"/>
    <n v="42"/>
    <n v="6"/>
    <x v="0"/>
    <n v="4"/>
    <n v="192.06666666666669"/>
    <n v="768.26666666666677"/>
    <n v="128.68466666666669"/>
    <n v="253.52800000000002"/>
    <x v="4"/>
    <x v="0"/>
  </r>
  <r>
    <s v="SO - 000737"/>
    <d v="2012-05-25T00:00:00"/>
    <x v="1"/>
    <n v="11"/>
    <x v="1"/>
    <s v="AUD"/>
    <x v="1"/>
    <x v="0"/>
    <x v="43"/>
    <n v="30"/>
    <n v="5"/>
    <x v="1"/>
    <n v="7"/>
    <n v="413.16666666666669"/>
    <n v="2892.166666666667"/>
    <n v="297.47999999999996"/>
    <n v="809.8066666666673"/>
    <x v="4"/>
    <x v="0"/>
  </r>
  <r>
    <s v="SO - 000738"/>
    <d v="2012-05-25T00:00:00"/>
    <x v="19"/>
    <n v="4"/>
    <x v="1"/>
    <s v="AUD"/>
    <x v="2"/>
    <x v="1"/>
    <x v="36"/>
    <n v="11"/>
    <n v="2"/>
    <x v="7"/>
    <n v="3"/>
    <n v="20.100000000000001"/>
    <n v="60.300000000000004"/>
    <n v="16.683"/>
    <n v="10.251000000000005"/>
    <x v="4"/>
    <x v="0"/>
  </r>
  <r>
    <s v="SO - 000739"/>
    <d v="2012-05-25T00:00:00"/>
    <x v="3"/>
    <n v="6"/>
    <x v="0"/>
    <s v="AUD"/>
    <x v="2"/>
    <x v="1"/>
    <x v="3"/>
    <n v="17"/>
    <n v="3"/>
    <x v="2"/>
    <n v="6"/>
    <n v="437.73333333333335"/>
    <n v="2626.4"/>
    <n v="363.31866666666667"/>
    <n v="446.48799999999983"/>
    <x v="4"/>
    <x v="0"/>
  </r>
  <r>
    <s v="SO - 000740"/>
    <d v="2012-05-25T00:00:00"/>
    <x v="12"/>
    <n v="2"/>
    <x v="0"/>
    <s v="AUD"/>
    <x v="2"/>
    <x v="1"/>
    <x v="29"/>
    <n v="6"/>
    <n v="1"/>
    <x v="4"/>
    <n v="4"/>
    <n v="207.7"/>
    <n v="830.8"/>
    <n v="132.928"/>
    <n v="299.08799999999997"/>
    <x v="4"/>
    <x v="0"/>
  </r>
  <r>
    <s v="SO - 000741"/>
    <d v="2012-05-25T00:00:00"/>
    <x v="11"/>
    <n v="20"/>
    <x v="1"/>
    <s v="AUD"/>
    <x v="3"/>
    <x v="2"/>
    <x v="25"/>
    <n v="57"/>
    <n v="8"/>
    <x v="6"/>
    <n v="1"/>
    <n v="96.033333333333346"/>
    <n v="96.033333333333346"/>
    <n v="76.826666666666668"/>
    <n v="19.206666666666678"/>
    <x v="4"/>
    <x v="0"/>
  </r>
  <r>
    <s v="SO - 000742"/>
    <d v="2012-05-26T00:00:00"/>
    <x v="3"/>
    <n v="6"/>
    <x v="1"/>
    <s v="AUD"/>
    <x v="2"/>
    <x v="1"/>
    <x v="3"/>
    <n v="17"/>
    <n v="3"/>
    <x v="2"/>
    <n v="1"/>
    <n v="122.08888888888889"/>
    <n v="122.08888888888889"/>
    <n v="92.787555555555556"/>
    <n v="29.301333333333332"/>
    <x v="4"/>
    <x v="0"/>
  </r>
  <r>
    <s v="SO - 000743"/>
    <d v="2012-05-26T00:00:00"/>
    <x v="15"/>
    <n v="13"/>
    <x v="1"/>
    <s v="AUD"/>
    <x v="1"/>
    <x v="0"/>
    <x v="54"/>
    <n v="36"/>
    <n v="5"/>
    <x v="1"/>
    <n v="9"/>
    <n v="427.31111111111113"/>
    <n v="3845.8"/>
    <n v="303.39088888888887"/>
    <n v="1115.2820000000002"/>
    <x v="4"/>
    <x v="0"/>
  </r>
  <r>
    <s v="SO - 000744"/>
    <d v="2012-05-26T00:00:00"/>
    <x v="4"/>
    <n v="7"/>
    <x v="2"/>
    <s v="AUD"/>
    <x v="2"/>
    <x v="1"/>
    <x v="4"/>
    <n v="18"/>
    <n v="3"/>
    <x v="2"/>
    <n v="6"/>
    <n v="582.90000000000009"/>
    <n v="3497.4000000000005"/>
    <n v="431.346"/>
    <n v="909.32400000000052"/>
    <x v="4"/>
    <x v="0"/>
  </r>
  <r>
    <s v="SO - 000745"/>
    <d v="2012-05-26T00:00:00"/>
    <x v="9"/>
    <n v="18"/>
    <x v="2"/>
    <s v="AUD"/>
    <x v="0"/>
    <x v="2"/>
    <x v="55"/>
    <n v="50"/>
    <n v="7"/>
    <x v="3"/>
    <n v="5"/>
    <n v="84.866666666666674"/>
    <n v="424.33333333333337"/>
    <n v="44.979333333333344"/>
    <n v="199.43666666666667"/>
    <x v="4"/>
    <x v="0"/>
  </r>
  <r>
    <s v="SO - 000746"/>
    <d v="2012-05-26T00:00:00"/>
    <x v="4"/>
    <n v="7"/>
    <x v="2"/>
    <s v="AUD"/>
    <x v="2"/>
    <x v="1"/>
    <x v="34"/>
    <n v="19"/>
    <n v="3"/>
    <x v="2"/>
    <n v="8"/>
    <n v="424.33333333333331"/>
    <n v="3394.6666666666665"/>
    <n v="297.0333333333333"/>
    <n v="1018.4000000000001"/>
    <x v="4"/>
    <x v="0"/>
  </r>
  <r>
    <s v="SO - 000747"/>
    <d v="2012-05-26T00:00:00"/>
    <x v="5"/>
    <n v="16"/>
    <x v="0"/>
    <s v="AUD"/>
    <x v="0"/>
    <x v="2"/>
    <x v="30"/>
    <n v="47"/>
    <n v="7"/>
    <x v="3"/>
    <n v="8"/>
    <n v="269.48888888888888"/>
    <n v="2155.911111111111"/>
    <n v="223.67577777777777"/>
    <n v="366.5048888888889"/>
    <x v="4"/>
    <x v="0"/>
  </r>
  <r>
    <s v="SO - 000748"/>
    <d v="2012-05-26T00:00:00"/>
    <x v="19"/>
    <n v="4"/>
    <x v="1"/>
    <s v="AUD"/>
    <x v="2"/>
    <x v="1"/>
    <x v="36"/>
    <n v="11"/>
    <n v="2"/>
    <x v="7"/>
    <n v="9"/>
    <n v="146.65555555555557"/>
    <n v="1319.9"/>
    <n v="98.259222222222235"/>
    <n v="435.56700000000001"/>
    <x v="4"/>
    <x v="0"/>
  </r>
  <r>
    <s v="SO - 000749"/>
    <d v="2012-05-27T00:00:00"/>
    <x v="4"/>
    <n v="7"/>
    <x v="0"/>
    <s v="AUD"/>
    <x v="2"/>
    <x v="1"/>
    <x v="4"/>
    <n v="18"/>
    <n v="3"/>
    <x v="2"/>
    <n v="1"/>
    <n v="125.06666666666668"/>
    <n v="125.06666666666668"/>
    <n v="58.781333333333336"/>
    <n v="66.285333333333341"/>
    <x v="4"/>
    <x v="0"/>
  </r>
  <r>
    <s v="SO - 000750"/>
    <d v="2012-05-27T00:00:00"/>
    <x v="12"/>
    <n v="2"/>
    <x v="0"/>
    <s v="AUD"/>
    <x v="2"/>
    <x v="1"/>
    <x v="37"/>
    <n v="5"/>
    <n v="1"/>
    <x v="4"/>
    <n v="6"/>
    <n v="702.01111111111118"/>
    <n v="4212.0666666666675"/>
    <n v="287.82455555555555"/>
    <n v="2485.119333333334"/>
    <x v="4"/>
    <x v="0"/>
  </r>
  <r>
    <s v="SO - 000751"/>
    <d v="2012-05-27T00:00:00"/>
    <x v="14"/>
    <n v="10"/>
    <x v="2"/>
    <s v="AUD"/>
    <x v="1"/>
    <x v="0"/>
    <x v="45"/>
    <n v="29"/>
    <n v="4"/>
    <x v="5"/>
    <n v="7"/>
    <n v="360.31111111111113"/>
    <n v="2522.1777777777779"/>
    <n v="162.14000000000001"/>
    <n v="1387.1977777777779"/>
    <x v="4"/>
    <x v="0"/>
  </r>
  <r>
    <s v="SO - 000752"/>
    <d v="2012-05-27T00:00:00"/>
    <x v="14"/>
    <n v="10"/>
    <x v="0"/>
    <s v="AUD"/>
    <x v="2"/>
    <x v="0"/>
    <x v="38"/>
    <n v="27"/>
    <n v="4"/>
    <x v="5"/>
    <n v="4"/>
    <n v="215.14444444444445"/>
    <n v="860.57777777777778"/>
    <n v="126.93522222222221"/>
    <n v="352.83688888888895"/>
    <x v="4"/>
    <x v="0"/>
  </r>
  <r>
    <s v="SO - 000753"/>
    <d v="2012-05-27T00:00:00"/>
    <x v="2"/>
    <n v="12"/>
    <x v="1"/>
    <s v="AUD"/>
    <x v="1"/>
    <x v="0"/>
    <x v="16"/>
    <n v="35"/>
    <n v="5"/>
    <x v="1"/>
    <n v="3"/>
    <n v="438.47777777777782"/>
    <n v="1315.4333333333334"/>
    <n v="337.62788888888895"/>
    <n v="302.54966666666655"/>
    <x v="4"/>
    <x v="0"/>
  </r>
  <r>
    <s v="SO - 000754"/>
    <d v="2012-05-28T00:00:00"/>
    <x v="6"/>
    <n v="1"/>
    <x v="1"/>
    <s v="AUD"/>
    <x v="2"/>
    <x v="1"/>
    <x v="41"/>
    <n v="2"/>
    <n v="1"/>
    <x v="4"/>
    <n v="1"/>
    <n v="119.85555555555555"/>
    <n v="119.85555555555555"/>
    <n v="49.140777777777778"/>
    <n v="70.714777777777783"/>
    <x v="4"/>
    <x v="0"/>
  </r>
  <r>
    <s v="SO - 000755"/>
    <d v="2012-05-28T00:00:00"/>
    <x v="4"/>
    <n v="7"/>
    <x v="1"/>
    <s v="AUD"/>
    <x v="2"/>
    <x v="1"/>
    <x v="34"/>
    <n v="19"/>
    <n v="3"/>
    <x v="2"/>
    <n v="1"/>
    <n v="620.86666666666667"/>
    <n v="620.86666666666667"/>
    <n v="440.81533333333329"/>
    <n v="180.05133333333339"/>
    <x v="4"/>
    <x v="0"/>
  </r>
  <r>
    <s v="SO - 000756"/>
    <d v="2012-05-28T00:00:00"/>
    <x v="18"/>
    <n v="3"/>
    <x v="1"/>
    <s v="AUD"/>
    <x v="2"/>
    <x v="1"/>
    <x v="49"/>
    <n v="8"/>
    <n v="2"/>
    <x v="7"/>
    <n v="6"/>
    <n v="345.42222222222222"/>
    <n v="2072.5333333333333"/>
    <n v="210.70755555555559"/>
    <n v="808.28799999999978"/>
    <x v="4"/>
    <x v="0"/>
  </r>
  <r>
    <s v="SO - 000757"/>
    <d v="2012-05-28T00:00:00"/>
    <x v="4"/>
    <n v="7"/>
    <x v="0"/>
    <s v="AUD"/>
    <x v="2"/>
    <x v="1"/>
    <x v="34"/>
    <n v="19"/>
    <n v="3"/>
    <x v="2"/>
    <n v="2"/>
    <n v="96.777777777777771"/>
    <n v="193.55555555555554"/>
    <n v="73.551111111111112"/>
    <n v="46.453333333333319"/>
    <x v="4"/>
    <x v="0"/>
  </r>
  <r>
    <s v="SO - 000758"/>
    <d v="2012-05-28T00:00:00"/>
    <x v="5"/>
    <n v="16"/>
    <x v="0"/>
    <s v="AUD"/>
    <x v="0"/>
    <x v="0"/>
    <x v="5"/>
    <n v="45"/>
    <n v="7"/>
    <x v="3"/>
    <n v="5"/>
    <n v="201.74444444444444"/>
    <n v="1008.7222222222222"/>
    <n v="171.48277777777778"/>
    <n v="151.30833333333328"/>
    <x v="4"/>
    <x v="0"/>
  </r>
  <r>
    <s v="SO - 000759"/>
    <d v="2012-05-28T00:00:00"/>
    <x v="15"/>
    <n v="13"/>
    <x v="1"/>
    <s v="AUD"/>
    <x v="1"/>
    <x v="0"/>
    <x v="18"/>
    <n v="37"/>
    <n v="6"/>
    <x v="0"/>
    <n v="2"/>
    <n v="109.43333333333334"/>
    <n v="218.86666666666667"/>
    <n v="60.18833333333334"/>
    <n v="98.49"/>
    <x v="4"/>
    <x v="0"/>
  </r>
  <r>
    <s v="SO - 000760"/>
    <d v="2012-05-28T00:00:00"/>
    <x v="11"/>
    <n v="20"/>
    <x v="0"/>
    <s v="AUD"/>
    <x v="3"/>
    <x v="2"/>
    <x v="14"/>
    <n v="56"/>
    <n v="8"/>
    <x v="6"/>
    <n v="8"/>
    <n v="436.24444444444447"/>
    <n v="3489.9555555555557"/>
    <n v="191.94755555555557"/>
    <n v="1954.3751111111112"/>
    <x v="4"/>
    <x v="0"/>
  </r>
  <r>
    <s v="SO - 000761"/>
    <d v="2012-05-28T00:00:00"/>
    <x v="7"/>
    <n v="17"/>
    <x v="1"/>
    <s v="AUD"/>
    <x v="0"/>
    <x v="2"/>
    <x v="21"/>
    <n v="49"/>
    <n v="7"/>
    <x v="3"/>
    <n v="8"/>
    <n v="26.055555555555557"/>
    <n v="208.44444444444446"/>
    <n v="14.07"/>
    <n v="95.884444444444455"/>
    <x v="4"/>
    <x v="0"/>
  </r>
  <r>
    <s v="SO - 000762"/>
    <d v="2012-05-28T00:00:00"/>
    <x v="2"/>
    <n v="12"/>
    <x v="1"/>
    <s v="AUD"/>
    <x v="1"/>
    <x v="0"/>
    <x v="40"/>
    <n v="33"/>
    <n v="5"/>
    <x v="1"/>
    <n v="2"/>
    <n v="283.63333333333338"/>
    <n v="567.26666666666677"/>
    <n v="158.83466666666672"/>
    <n v="249.59733333333332"/>
    <x v="4"/>
    <x v="0"/>
  </r>
  <r>
    <s v="SO - 000763"/>
    <d v="2012-05-29T00:00:00"/>
    <x v="15"/>
    <n v="13"/>
    <x v="1"/>
    <s v="AUD"/>
    <x v="1"/>
    <x v="0"/>
    <x v="54"/>
    <n v="36"/>
    <n v="5"/>
    <x v="1"/>
    <n v="5"/>
    <n v="95.288888888888891"/>
    <n v="476.44444444444446"/>
    <n v="65.749333333333325"/>
    <n v="147.69777777777784"/>
    <x v="4"/>
    <x v="0"/>
  </r>
  <r>
    <s v="SO - 000764"/>
    <d v="2012-05-29T00:00:00"/>
    <x v="19"/>
    <n v="4"/>
    <x v="0"/>
    <s v="AUD"/>
    <x v="2"/>
    <x v="1"/>
    <x v="51"/>
    <n v="12"/>
    <n v="2"/>
    <x v="7"/>
    <n v="6"/>
    <n v="118.36666666666666"/>
    <n v="710.19999999999993"/>
    <n v="61.550666666666672"/>
    <n v="340.8959999999999"/>
    <x v="4"/>
    <x v="0"/>
  </r>
  <r>
    <s v="SO - 000765"/>
    <d v="2012-05-29T00:00:00"/>
    <x v="13"/>
    <n v="19"/>
    <x v="0"/>
    <s v="AUD"/>
    <x v="3"/>
    <x v="2"/>
    <x v="23"/>
    <n v="53"/>
    <n v="8"/>
    <x v="6"/>
    <n v="9"/>
    <n v="219.61111111111111"/>
    <n v="1976.5"/>
    <n v="175.6888888888889"/>
    <n v="395.29999999999995"/>
    <x v="4"/>
    <x v="0"/>
  </r>
  <r>
    <s v="SO - 000766"/>
    <d v="2012-05-29T00:00:00"/>
    <x v="4"/>
    <n v="7"/>
    <x v="0"/>
    <s v="AUD"/>
    <x v="2"/>
    <x v="1"/>
    <x v="34"/>
    <n v="19"/>
    <n v="3"/>
    <x v="2"/>
    <n v="2"/>
    <n v="426.56666666666666"/>
    <n v="853.13333333333333"/>
    <n v="302.86233333333331"/>
    <n v="247.4086666666667"/>
    <x v="4"/>
    <x v="0"/>
  </r>
  <r>
    <s v="SO - 000767"/>
    <d v="2012-05-29T00:00:00"/>
    <x v="15"/>
    <n v="13"/>
    <x v="1"/>
    <s v="AUD"/>
    <x v="1"/>
    <x v="0"/>
    <x v="16"/>
    <n v="35"/>
    <n v="5"/>
    <x v="1"/>
    <n v="2"/>
    <n v="433.26666666666665"/>
    <n v="866.5333333333333"/>
    <n v="311.952"/>
    <n v="242.62933333333331"/>
    <x v="4"/>
    <x v="0"/>
  </r>
  <r>
    <s v="SO - 000768"/>
    <d v="2012-05-30T00:00:00"/>
    <x v="2"/>
    <n v="12"/>
    <x v="1"/>
    <s v="AUD"/>
    <x v="1"/>
    <x v="0"/>
    <x v="16"/>
    <n v="35"/>
    <n v="5"/>
    <x v="1"/>
    <n v="8"/>
    <n v="20.100000000000001"/>
    <n v="160.80000000000001"/>
    <n v="9.4469999999999992"/>
    <n v="85.224000000000018"/>
    <x v="4"/>
    <x v="0"/>
  </r>
  <r>
    <s v="SO - 000769"/>
    <d v="2012-05-30T00:00:00"/>
    <x v="5"/>
    <n v="16"/>
    <x v="1"/>
    <s v="AUD"/>
    <x v="0"/>
    <x v="0"/>
    <x v="5"/>
    <n v="45"/>
    <n v="7"/>
    <x v="3"/>
    <n v="1"/>
    <n v="136.23333333333335"/>
    <n v="136.23333333333335"/>
    <n v="65.391999999999996"/>
    <n v="70.841333333333353"/>
    <x v="4"/>
    <x v="0"/>
  </r>
  <r>
    <s v="SO - 000770"/>
    <d v="2012-05-30T00:00:00"/>
    <x v="0"/>
    <n v="15"/>
    <x v="2"/>
    <s v="AUD"/>
    <x v="0"/>
    <x v="0"/>
    <x v="8"/>
    <n v="42"/>
    <n v="6"/>
    <x v="0"/>
    <n v="3"/>
    <n v="87.1"/>
    <n v="261.29999999999995"/>
    <n v="34.840000000000003"/>
    <n v="156.77999999999994"/>
    <x v="4"/>
    <x v="0"/>
  </r>
  <r>
    <s v="SO - 000771"/>
    <d v="2012-05-30T00:00:00"/>
    <x v="17"/>
    <n v="14"/>
    <x v="0"/>
    <s v="AUD"/>
    <x v="1"/>
    <x v="0"/>
    <x v="28"/>
    <n v="40"/>
    <n v="6"/>
    <x v="0"/>
    <n v="1"/>
    <n v="108.6888888888889"/>
    <n v="108.6888888888889"/>
    <n v="54.344444444444449"/>
    <n v="54.344444444444449"/>
    <x v="4"/>
    <x v="0"/>
  </r>
  <r>
    <s v="SO - 000772"/>
    <d v="2012-05-30T00:00:00"/>
    <x v="5"/>
    <n v="16"/>
    <x v="1"/>
    <s v="AUD"/>
    <x v="0"/>
    <x v="0"/>
    <x v="5"/>
    <n v="45"/>
    <n v="7"/>
    <x v="3"/>
    <n v="6"/>
    <n v="352.12222222222221"/>
    <n v="2112.7333333333331"/>
    <n v="179.58233333333334"/>
    <n v="1035.239333333333"/>
    <x v="4"/>
    <x v="0"/>
  </r>
  <r>
    <s v="SO - 000773"/>
    <d v="2012-05-30T00:00:00"/>
    <x v="3"/>
    <n v="6"/>
    <x v="0"/>
    <s v="AUD"/>
    <x v="2"/>
    <x v="1"/>
    <x v="26"/>
    <n v="15"/>
    <n v="3"/>
    <x v="2"/>
    <n v="3"/>
    <n v="339.4666666666667"/>
    <n v="1018.4000000000001"/>
    <n v="166.33866666666665"/>
    <n v="519.38400000000013"/>
    <x v="4"/>
    <x v="0"/>
  </r>
  <r>
    <s v="SO - 000774"/>
    <d v="2012-05-30T00:00:00"/>
    <x v="1"/>
    <n v="11"/>
    <x v="1"/>
    <s v="AUD"/>
    <x v="1"/>
    <x v="0"/>
    <x v="42"/>
    <n v="32"/>
    <n v="5"/>
    <x v="1"/>
    <n v="2"/>
    <n v="289.5888888888889"/>
    <n v="579.17777777777781"/>
    <n v="173.75333333333333"/>
    <n v="231.67111111111114"/>
    <x v="4"/>
    <x v="0"/>
  </r>
  <r>
    <s v="SO - 000775"/>
    <d v="2012-05-30T00:00:00"/>
    <x v="1"/>
    <n v="11"/>
    <x v="2"/>
    <s v="AUD"/>
    <x v="1"/>
    <x v="0"/>
    <x v="43"/>
    <n v="30"/>
    <n v="5"/>
    <x v="1"/>
    <n v="7"/>
    <n v="116.13333333333334"/>
    <n v="812.93333333333339"/>
    <n v="88.26133333333334"/>
    <n v="195.10400000000004"/>
    <x v="4"/>
    <x v="0"/>
  </r>
  <r>
    <s v="SO - 000776"/>
    <d v="2012-05-30T00:00:00"/>
    <x v="2"/>
    <n v="12"/>
    <x v="0"/>
    <s v="AUD"/>
    <x v="1"/>
    <x v="0"/>
    <x v="40"/>
    <n v="33"/>
    <n v="5"/>
    <x v="1"/>
    <n v="6"/>
    <n v="212.16666666666666"/>
    <n v="1273"/>
    <n v="118.81333333333335"/>
    <n v="560.11999999999989"/>
    <x v="4"/>
    <x v="0"/>
  </r>
  <r>
    <s v="SO - 000777"/>
    <d v="2012-05-30T00:00:00"/>
    <x v="3"/>
    <n v="6"/>
    <x v="1"/>
    <s v="AUD"/>
    <x v="2"/>
    <x v="1"/>
    <x v="3"/>
    <n v="17"/>
    <n v="3"/>
    <x v="2"/>
    <n v="3"/>
    <n v="109.43333333333334"/>
    <n v="328.3"/>
    <n v="76.603333333333325"/>
    <n v="98.490000000000038"/>
    <x v="4"/>
    <x v="0"/>
  </r>
  <r>
    <s v="SO - 000778"/>
    <d v="2012-05-31T00:00:00"/>
    <x v="8"/>
    <n v="9"/>
    <x v="2"/>
    <s v="AUD"/>
    <x v="2"/>
    <x v="1"/>
    <x v="10"/>
    <n v="25"/>
    <n v="4"/>
    <x v="5"/>
    <n v="3"/>
    <n v="129.53333333333333"/>
    <n v="388.6"/>
    <n v="104.922"/>
    <n v="73.83400000000006"/>
    <x v="4"/>
    <x v="0"/>
  </r>
  <r>
    <s v="SO - 000779"/>
    <d v="2012-05-31T00:00:00"/>
    <x v="10"/>
    <n v="8"/>
    <x v="2"/>
    <s v="AUD"/>
    <x v="2"/>
    <x v="1"/>
    <x v="44"/>
    <n v="21"/>
    <n v="3"/>
    <x v="2"/>
    <n v="9"/>
    <n v="194.3"/>
    <n v="1748.7"/>
    <n v="104.92200000000001"/>
    <n v="804.40199999999993"/>
    <x v="4"/>
    <x v="0"/>
  </r>
  <r>
    <s v="SO - 000780"/>
    <d v="2012-05-31T00:00:00"/>
    <x v="11"/>
    <n v="20"/>
    <x v="2"/>
    <s v="AUD"/>
    <x v="3"/>
    <x v="2"/>
    <x v="25"/>
    <n v="57"/>
    <n v="8"/>
    <x v="6"/>
    <n v="7"/>
    <n v="424.33333333333331"/>
    <n v="2970.333333333333"/>
    <n v="224.89666666666668"/>
    <n v="1396.0566666666664"/>
    <x v="4"/>
    <x v="0"/>
  </r>
  <r>
    <s v="SO - 000781"/>
    <d v="2012-05-31T00:00:00"/>
    <x v="1"/>
    <n v="11"/>
    <x v="1"/>
    <s v="AUD"/>
    <x v="1"/>
    <x v="0"/>
    <x v="1"/>
    <n v="31"/>
    <n v="5"/>
    <x v="1"/>
    <n v="8"/>
    <n v="127.30000000000001"/>
    <n v="1018.4000000000001"/>
    <n v="82.745000000000005"/>
    <n v="356.44000000000005"/>
    <x v="4"/>
    <x v="0"/>
  </r>
  <r>
    <s v="SO - 000782"/>
    <d v="2012-05-31T00:00:00"/>
    <x v="2"/>
    <n v="12"/>
    <x v="1"/>
    <s v="AUD"/>
    <x v="1"/>
    <x v="0"/>
    <x v="2"/>
    <n v="34"/>
    <n v="5"/>
    <x v="1"/>
    <n v="1"/>
    <n v="404.97777777777782"/>
    <n v="404.97777777777782"/>
    <n v="218.68800000000002"/>
    <n v="186.2897777777778"/>
    <x v="4"/>
    <x v="0"/>
  </r>
  <r>
    <s v="SO - 000783"/>
    <d v="2012-05-31T00:00:00"/>
    <x v="14"/>
    <n v="10"/>
    <x v="1"/>
    <s v="AUD"/>
    <x v="2"/>
    <x v="0"/>
    <x v="38"/>
    <n v="27"/>
    <n v="4"/>
    <x v="5"/>
    <n v="4"/>
    <n v="429.54444444444448"/>
    <n v="1718.1777777777779"/>
    <n v="343.63555555555558"/>
    <n v="343.63555555555558"/>
    <x v="4"/>
    <x v="0"/>
  </r>
  <r>
    <s v="SO - 000784"/>
    <d v="2012-06-01T00:00:00"/>
    <x v="6"/>
    <n v="1"/>
    <x v="2"/>
    <s v="AUD"/>
    <x v="2"/>
    <x v="1"/>
    <x v="41"/>
    <n v="2"/>
    <n v="1"/>
    <x v="4"/>
    <n v="4"/>
    <n v="21.588888888888889"/>
    <n v="86.355555555555554"/>
    <n v="12.305666666666665"/>
    <n v="37.132888888888893"/>
    <x v="5"/>
    <x v="0"/>
  </r>
  <r>
    <s v="SO - 000785"/>
    <d v="2012-06-01T00:00:00"/>
    <x v="10"/>
    <n v="8"/>
    <x v="1"/>
    <s v="AUD"/>
    <x v="2"/>
    <x v="1"/>
    <x v="13"/>
    <n v="22"/>
    <n v="4"/>
    <x v="5"/>
    <n v="4"/>
    <n v="373.71111111111111"/>
    <n v="1494.8444444444444"/>
    <n v="186.85555555555555"/>
    <n v="747.42222222222222"/>
    <x v="5"/>
    <x v="0"/>
  </r>
  <r>
    <s v="SO - 000786"/>
    <d v="2012-06-01T00:00:00"/>
    <x v="18"/>
    <n v="3"/>
    <x v="1"/>
    <s v="AUD"/>
    <x v="2"/>
    <x v="1"/>
    <x v="49"/>
    <n v="8"/>
    <n v="2"/>
    <x v="7"/>
    <n v="8"/>
    <n v="334.25555555555559"/>
    <n v="2674.0444444444447"/>
    <n v="267.40444444444449"/>
    <n v="534.80888888888876"/>
    <x v="5"/>
    <x v="0"/>
  </r>
  <r>
    <s v="SO - 000787"/>
    <d v="2012-06-01T00:00:00"/>
    <x v="17"/>
    <n v="14"/>
    <x v="2"/>
    <s v="AUD"/>
    <x v="1"/>
    <x v="0"/>
    <x v="19"/>
    <n v="38"/>
    <n v="6"/>
    <x v="0"/>
    <n v="8"/>
    <n v="339.4666666666667"/>
    <n v="2715.7333333333336"/>
    <n v="247.81066666666669"/>
    <n v="733.24800000000005"/>
    <x v="5"/>
    <x v="0"/>
  </r>
  <r>
    <s v="SO - 000788"/>
    <d v="2012-06-01T00:00:00"/>
    <x v="19"/>
    <n v="4"/>
    <x v="1"/>
    <s v="AUD"/>
    <x v="2"/>
    <x v="1"/>
    <x v="52"/>
    <n v="9"/>
    <n v="2"/>
    <x v="7"/>
    <n v="5"/>
    <n v="114.64444444444445"/>
    <n v="573.22222222222217"/>
    <n v="69.933111111111103"/>
    <n v="223.55666666666667"/>
    <x v="5"/>
    <x v="0"/>
  </r>
  <r>
    <s v="SO - 000789"/>
    <d v="2012-06-01T00:00:00"/>
    <x v="19"/>
    <n v="4"/>
    <x v="1"/>
    <s v="AUD"/>
    <x v="2"/>
    <x v="1"/>
    <x v="51"/>
    <n v="12"/>
    <n v="2"/>
    <x v="7"/>
    <n v="7"/>
    <n v="437.73333333333335"/>
    <n v="3064.1333333333332"/>
    <n v="236.376"/>
    <n v="1409.5013333333332"/>
    <x v="5"/>
    <x v="0"/>
  </r>
  <r>
    <s v="SO - 000790"/>
    <d v="2012-06-01T00:00:00"/>
    <x v="10"/>
    <n v="8"/>
    <x v="0"/>
    <s v="AUD"/>
    <x v="2"/>
    <x v="1"/>
    <x v="13"/>
    <n v="22"/>
    <n v="4"/>
    <x v="5"/>
    <n v="7"/>
    <n v="431.77777777777777"/>
    <n v="3022.4444444444443"/>
    <n v="302.24444444444441"/>
    <n v="906.73333333333358"/>
    <x v="5"/>
    <x v="0"/>
  </r>
  <r>
    <s v="SO - 000791"/>
    <d v="2012-06-01T00:00:00"/>
    <x v="12"/>
    <n v="2"/>
    <x v="2"/>
    <s v="AUD"/>
    <x v="2"/>
    <x v="1"/>
    <x v="29"/>
    <n v="6"/>
    <n v="1"/>
    <x v="4"/>
    <n v="6"/>
    <n v="345.42222222222222"/>
    <n v="2072.5333333333333"/>
    <n v="210.70755555555559"/>
    <n v="808.28799999999978"/>
    <x v="5"/>
    <x v="0"/>
  </r>
  <r>
    <s v="SO - 000792"/>
    <d v="2012-06-02T00:00:00"/>
    <x v="15"/>
    <n v="13"/>
    <x v="0"/>
    <s v="AUD"/>
    <x v="1"/>
    <x v="0"/>
    <x v="54"/>
    <n v="36"/>
    <n v="5"/>
    <x v="1"/>
    <n v="2"/>
    <n v="112.41111111111111"/>
    <n v="224.82222222222222"/>
    <n v="56.205555555555556"/>
    <n v="112.41111111111111"/>
    <x v="5"/>
    <x v="0"/>
  </r>
  <r>
    <s v="SO - 000793"/>
    <d v="2012-06-02T00:00:00"/>
    <x v="0"/>
    <n v="15"/>
    <x v="1"/>
    <s v="AUD"/>
    <x v="0"/>
    <x v="0"/>
    <x v="0"/>
    <n v="41"/>
    <n v="6"/>
    <x v="0"/>
    <n v="4"/>
    <n v="283.63333333333338"/>
    <n v="1134.5333333333335"/>
    <n v="147.48933333333335"/>
    <n v="544.57600000000014"/>
    <x v="5"/>
    <x v="0"/>
  </r>
  <r>
    <s v="SO - 000794"/>
    <d v="2012-06-02T00:00:00"/>
    <x v="8"/>
    <n v="9"/>
    <x v="0"/>
    <s v="AUD"/>
    <x v="2"/>
    <x v="0"/>
    <x v="53"/>
    <n v="26"/>
    <n v="4"/>
    <x v="5"/>
    <n v="6"/>
    <n v="186.11111111111111"/>
    <n v="1116.6666666666667"/>
    <n v="106.08333333333331"/>
    <n v="480.16666666666686"/>
    <x v="5"/>
    <x v="0"/>
  </r>
  <r>
    <s v="SO - 000795"/>
    <d v="2012-06-02T00:00:00"/>
    <x v="8"/>
    <n v="9"/>
    <x v="1"/>
    <s v="AUD"/>
    <x v="2"/>
    <x v="1"/>
    <x v="10"/>
    <n v="25"/>
    <n v="4"/>
    <x v="5"/>
    <n v="4"/>
    <n v="126.55555555555556"/>
    <n v="506.22222222222223"/>
    <n v="92.385555555555555"/>
    <n v="136.68"/>
    <x v="5"/>
    <x v="0"/>
  </r>
  <r>
    <s v="SO - 000796"/>
    <d v="2012-06-02T00:00:00"/>
    <x v="4"/>
    <n v="7"/>
    <x v="0"/>
    <s v="AUD"/>
    <x v="2"/>
    <x v="1"/>
    <x v="48"/>
    <n v="20"/>
    <n v="3"/>
    <x v="2"/>
    <n v="2"/>
    <n v="704.24444444444441"/>
    <n v="1408.4888888888888"/>
    <n v="422.54666666666662"/>
    <n v="563.39555555555557"/>
    <x v="5"/>
    <x v="0"/>
  </r>
  <r>
    <s v="SO - 000797"/>
    <d v="2012-06-03T00:00:00"/>
    <x v="0"/>
    <n v="15"/>
    <x v="1"/>
    <s v="AUD"/>
    <x v="0"/>
    <x v="0"/>
    <x v="0"/>
    <n v="41"/>
    <n v="6"/>
    <x v="0"/>
    <n v="1"/>
    <n v="247.89999999999998"/>
    <n v="247.89999999999998"/>
    <n v="208.23599999999999"/>
    <n v="39.663999999999987"/>
    <x v="5"/>
    <x v="0"/>
  </r>
  <r>
    <s v="SO - 000798"/>
    <d v="2012-06-03T00:00:00"/>
    <x v="16"/>
    <n v="5"/>
    <x v="1"/>
    <s v="AUD"/>
    <x v="2"/>
    <x v="1"/>
    <x v="35"/>
    <n v="13"/>
    <n v="2"/>
    <x v="7"/>
    <n v="6"/>
    <n v="256.83333333333331"/>
    <n v="1541"/>
    <n v="169.51000000000002"/>
    <n v="523.93999999999983"/>
    <x v="5"/>
    <x v="0"/>
  </r>
  <r>
    <s v="SO - 000799"/>
    <d v="2012-06-03T00:00:00"/>
    <x v="6"/>
    <n v="1"/>
    <x v="1"/>
    <s v="AUD"/>
    <x v="2"/>
    <x v="1"/>
    <x v="9"/>
    <n v="3"/>
    <n v="1"/>
    <x v="4"/>
    <n v="4"/>
    <n v="425.82222222222225"/>
    <n v="1703.288888888889"/>
    <n v="315.10844444444444"/>
    <n v="442.85511111111123"/>
    <x v="5"/>
    <x v="0"/>
  </r>
  <r>
    <s v="SO - 000800"/>
    <d v="2012-06-03T00:00:00"/>
    <x v="9"/>
    <n v="18"/>
    <x v="1"/>
    <s v="AUD"/>
    <x v="0"/>
    <x v="2"/>
    <x v="56"/>
    <n v="52"/>
    <n v="8"/>
    <x v="6"/>
    <n v="4"/>
    <n v="111.66666666666667"/>
    <n v="446.66666666666669"/>
    <n v="88.216666666666669"/>
    <n v="93.800000000000011"/>
    <x v="5"/>
    <x v="0"/>
  </r>
  <r>
    <s v="SO - 000801"/>
    <d v="2012-06-03T00:00:00"/>
    <x v="6"/>
    <n v="1"/>
    <x v="1"/>
    <s v="AUD"/>
    <x v="2"/>
    <x v="1"/>
    <x v="9"/>
    <n v="3"/>
    <n v="1"/>
    <x v="4"/>
    <n v="8"/>
    <n v="118.36666666666666"/>
    <n v="946.93333333333328"/>
    <n v="74.570999999999998"/>
    <n v="350.3653333333333"/>
    <x v="5"/>
    <x v="0"/>
  </r>
  <r>
    <s v="SO - 000802"/>
    <d v="2012-06-04T00:00:00"/>
    <x v="14"/>
    <n v="10"/>
    <x v="1"/>
    <s v="AUD"/>
    <x v="2"/>
    <x v="0"/>
    <x v="38"/>
    <n v="27"/>
    <n v="4"/>
    <x v="5"/>
    <n v="8"/>
    <n v="209.93333333333334"/>
    <n v="1679.4666666666667"/>
    <n v="161.64866666666668"/>
    <n v="386.27733333333322"/>
    <x v="5"/>
    <x v="0"/>
  </r>
  <r>
    <s v="SO - 000803"/>
    <d v="2012-06-04T00:00:00"/>
    <x v="0"/>
    <n v="15"/>
    <x v="0"/>
    <s v="AUD"/>
    <x v="0"/>
    <x v="0"/>
    <x v="57"/>
    <n v="43"/>
    <n v="6"/>
    <x v="0"/>
    <n v="2"/>
    <n v="18.611111111111111"/>
    <n v="37.222222222222221"/>
    <n v="12.097222222222221"/>
    <n v="13.027777777777779"/>
    <x v="5"/>
    <x v="0"/>
  </r>
  <r>
    <s v="SO - 000804"/>
    <d v="2012-06-04T00:00:00"/>
    <x v="5"/>
    <n v="16"/>
    <x v="0"/>
    <s v="AUD"/>
    <x v="0"/>
    <x v="0"/>
    <x v="47"/>
    <n v="44"/>
    <n v="7"/>
    <x v="3"/>
    <n v="9"/>
    <n v="670"/>
    <n v="6030"/>
    <n v="274.7"/>
    <n v="3557.7000000000003"/>
    <x v="5"/>
    <x v="0"/>
  </r>
  <r>
    <s v="SO - 000805"/>
    <d v="2012-06-04T00:00:00"/>
    <x v="7"/>
    <n v="17"/>
    <x v="2"/>
    <s v="AUD"/>
    <x v="0"/>
    <x v="2"/>
    <x v="7"/>
    <n v="48"/>
    <n v="7"/>
    <x v="3"/>
    <n v="3"/>
    <n v="93.055555555555557"/>
    <n v="279.16666666666669"/>
    <n v="58.625"/>
    <n v="103.29166666666669"/>
    <x v="5"/>
    <x v="0"/>
  </r>
  <r>
    <s v="SO - 000806"/>
    <d v="2012-06-04T00:00:00"/>
    <x v="16"/>
    <n v="5"/>
    <x v="1"/>
    <s v="AUD"/>
    <x v="2"/>
    <x v="1"/>
    <x v="35"/>
    <n v="13"/>
    <n v="2"/>
    <x v="7"/>
    <n v="1"/>
    <n v="198.02222222222224"/>
    <n v="198.02222222222224"/>
    <n v="116.83311111111112"/>
    <n v="81.189111111111117"/>
    <x v="5"/>
    <x v="0"/>
  </r>
  <r>
    <s v="SO - 000807"/>
    <d v="2012-06-04T00:00:00"/>
    <x v="14"/>
    <n v="10"/>
    <x v="1"/>
    <s v="AUD"/>
    <x v="1"/>
    <x v="0"/>
    <x v="17"/>
    <n v="28"/>
    <n v="4"/>
    <x v="5"/>
    <n v="7"/>
    <n v="110.92222222222223"/>
    <n v="776.45555555555563"/>
    <n v="48.805777777777777"/>
    <n v="434.81511111111121"/>
    <x v="5"/>
    <x v="0"/>
  </r>
  <r>
    <s v="SO - 000808"/>
    <d v="2012-06-04T00:00:00"/>
    <x v="9"/>
    <n v="18"/>
    <x v="1"/>
    <s v="AUD"/>
    <x v="0"/>
    <x v="2"/>
    <x v="11"/>
    <n v="51"/>
    <n v="7"/>
    <x v="3"/>
    <n v="4"/>
    <n v="444.43333333333334"/>
    <n v="1777.7333333333333"/>
    <n v="297.77033333333338"/>
    <n v="586.65199999999982"/>
    <x v="5"/>
    <x v="0"/>
  </r>
  <r>
    <s v="SO - 000809"/>
    <d v="2012-06-05T00:00:00"/>
    <x v="7"/>
    <n v="17"/>
    <x v="0"/>
    <s v="AUD"/>
    <x v="0"/>
    <x v="2"/>
    <x v="21"/>
    <n v="49"/>
    <n v="7"/>
    <x v="3"/>
    <n v="8"/>
    <n v="210.67777777777781"/>
    <n v="1685.4222222222224"/>
    <n v="124.2998888888889"/>
    <n v="691.02311111111123"/>
    <x v="5"/>
    <x v="0"/>
  </r>
  <r>
    <s v="SO - 000810"/>
    <d v="2012-06-06T00:00:00"/>
    <x v="8"/>
    <n v="9"/>
    <x v="1"/>
    <s v="AUD"/>
    <x v="2"/>
    <x v="1"/>
    <x v="32"/>
    <n v="24"/>
    <n v="4"/>
    <x v="5"/>
    <n v="9"/>
    <n v="115.38888888888889"/>
    <n v="1038.5"/>
    <n v="53.078888888888891"/>
    <n v="560.79"/>
    <x v="5"/>
    <x v="0"/>
  </r>
  <r>
    <s v="SO - 000811"/>
    <d v="2012-06-06T00:00:00"/>
    <x v="14"/>
    <n v="10"/>
    <x v="0"/>
    <s v="AUD"/>
    <x v="2"/>
    <x v="0"/>
    <x v="38"/>
    <n v="27"/>
    <n v="4"/>
    <x v="5"/>
    <n v="6"/>
    <n v="426.56666666666666"/>
    <n v="2559.4"/>
    <n v="341.25333333333333"/>
    <n v="511.88000000000011"/>
    <x v="5"/>
    <x v="0"/>
  </r>
  <r>
    <s v="SO - 000812"/>
    <d v="2012-06-06T00:00:00"/>
    <x v="4"/>
    <n v="7"/>
    <x v="1"/>
    <s v="AUD"/>
    <x v="2"/>
    <x v="1"/>
    <x v="44"/>
    <n v="21"/>
    <n v="3"/>
    <x v="2"/>
    <n v="9"/>
    <n v="82.63333333333334"/>
    <n v="743.7"/>
    <n v="59.496000000000009"/>
    <n v="208.23599999999999"/>
    <x v="5"/>
    <x v="0"/>
  </r>
  <r>
    <s v="SO - 000813"/>
    <d v="2012-06-06T00:00:00"/>
    <x v="16"/>
    <n v="5"/>
    <x v="1"/>
    <s v="AUD"/>
    <x v="2"/>
    <x v="1"/>
    <x v="26"/>
    <n v="15"/>
    <n v="2"/>
    <x v="7"/>
    <n v="6"/>
    <n v="271.72222222222223"/>
    <n v="1630.3333333333335"/>
    <n v="122.27500000000002"/>
    <n v="896.68333333333339"/>
    <x v="5"/>
    <x v="0"/>
  </r>
  <r>
    <s v="SO - 000814"/>
    <d v="2012-06-06T00:00:00"/>
    <x v="7"/>
    <n v="17"/>
    <x v="1"/>
    <s v="AUD"/>
    <x v="0"/>
    <x v="2"/>
    <x v="30"/>
    <n v="47"/>
    <n v="7"/>
    <x v="3"/>
    <n v="5"/>
    <n v="290.33333333333331"/>
    <n v="1451.6666666666665"/>
    <n v="162.5866666666667"/>
    <n v="638.73333333333301"/>
    <x v="5"/>
    <x v="0"/>
  </r>
  <r>
    <s v="SO - 000815"/>
    <d v="2012-06-06T00:00:00"/>
    <x v="1"/>
    <n v="11"/>
    <x v="0"/>
    <s v="AUD"/>
    <x v="1"/>
    <x v="0"/>
    <x v="42"/>
    <n v="32"/>
    <n v="5"/>
    <x v="1"/>
    <n v="3"/>
    <n v="20.844444444444445"/>
    <n v="62.533333333333331"/>
    <n v="14.174222222222223"/>
    <n v="20.010666666666665"/>
    <x v="5"/>
    <x v="0"/>
  </r>
  <r>
    <s v="SO - 000816"/>
    <d v="2012-06-06T00:00:00"/>
    <x v="1"/>
    <n v="11"/>
    <x v="1"/>
    <s v="AUD"/>
    <x v="1"/>
    <x v="0"/>
    <x v="42"/>
    <n v="32"/>
    <n v="5"/>
    <x v="1"/>
    <n v="2"/>
    <n v="610.44444444444446"/>
    <n v="1220.8888888888889"/>
    <n v="427.31111111111107"/>
    <n v="366.26666666666677"/>
    <x v="5"/>
    <x v="0"/>
  </r>
  <r>
    <s v="SO - 000817"/>
    <d v="2012-06-06T00:00:00"/>
    <x v="15"/>
    <n v="13"/>
    <x v="0"/>
    <s v="AUD"/>
    <x v="1"/>
    <x v="0"/>
    <x v="18"/>
    <n v="37"/>
    <n v="6"/>
    <x v="0"/>
    <n v="4"/>
    <n v="642.45555555555563"/>
    <n v="2569.8222222222225"/>
    <n v="513.96444444444444"/>
    <n v="513.96444444444478"/>
    <x v="5"/>
    <x v="0"/>
  </r>
  <r>
    <s v="SO - 000818"/>
    <d v="2012-06-07T00:00:00"/>
    <x v="12"/>
    <n v="2"/>
    <x v="0"/>
    <s v="AUD"/>
    <x v="2"/>
    <x v="1"/>
    <x v="29"/>
    <n v="6"/>
    <n v="1"/>
    <x v="4"/>
    <n v="7"/>
    <n v="430.28888888888889"/>
    <n v="3012.0222222222224"/>
    <n v="228.05311111111112"/>
    <n v="1415.6504444444445"/>
    <x v="5"/>
    <x v="0"/>
  </r>
  <r>
    <s v="SO - 000819"/>
    <d v="2012-06-07T00:00:00"/>
    <x v="0"/>
    <n v="15"/>
    <x v="2"/>
    <s v="AUD"/>
    <x v="0"/>
    <x v="0"/>
    <x v="8"/>
    <n v="42"/>
    <n v="6"/>
    <x v="0"/>
    <n v="5"/>
    <n v="716.15555555555557"/>
    <n v="3580.7777777777778"/>
    <n v="393.88555555555564"/>
    <n v="1611.3499999999997"/>
    <x v="5"/>
    <x v="0"/>
  </r>
  <r>
    <s v="SO - 000820"/>
    <d v="2012-06-07T00:00:00"/>
    <x v="3"/>
    <n v="6"/>
    <x v="0"/>
    <s v="AUD"/>
    <x v="2"/>
    <x v="1"/>
    <x v="26"/>
    <n v="15"/>
    <n v="3"/>
    <x v="2"/>
    <n v="4"/>
    <n v="25.311111111111114"/>
    <n v="101.24444444444445"/>
    <n v="10.377555555555555"/>
    <n v="59.734222222222236"/>
    <x v="5"/>
    <x v="0"/>
  </r>
  <r>
    <s v="SO - 000821"/>
    <d v="2012-06-08T00:00:00"/>
    <x v="12"/>
    <n v="2"/>
    <x v="0"/>
    <s v="AUD"/>
    <x v="2"/>
    <x v="1"/>
    <x v="15"/>
    <n v="4"/>
    <n v="1"/>
    <x v="4"/>
    <n v="8"/>
    <n v="27.544444444444444"/>
    <n v="220.35555555555555"/>
    <n v="16.80211111111111"/>
    <n v="85.938666666666677"/>
    <x v="5"/>
    <x v="0"/>
  </r>
  <r>
    <s v="SO - 000822"/>
    <d v="2012-06-08T00:00:00"/>
    <x v="3"/>
    <n v="6"/>
    <x v="0"/>
    <s v="AUD"/>
    <x v="2"/>
    <x v="1"/>
    <x v="20"/>
    <n v="16"/>
    <n v="3"/>
    <x v="2"/>
    <n v="4"/>
    <n v="114.64444444444445"/>
    <n v="458.57777777777778"/>
    <n v="84.836888888888879"/>
    <n v="119.23022222222227"/>
    <x v="5"/>
    <x v="0"/>
  </r>
  <r>
    <s v="SO - 000823"/>
    <d v="2012-06-08T00:00:00"/>
    <x v="11"/>
    <n v="20"/>
    <x v="0"/>
    <s v="AUD"/>
    <x v="3"/>
    <x v="2"/>
    <x v="14"/>
    <n v="56"/>
    <n v="8"/>
    <x v="6"/>
    <n v="5"/>
    <n v="248.64444444444447"/>
    <n v="1243.2222222222224"/>
    <n v="166.59177777777779"/>
    <n v="410.26333333333343"/>
    <x v="5"/>
    <x v="0"/>
  </r>
  <r>
    <s v="SO - 000824"/>
    <d v="2012-06-08T00:00:00"/>
    <x v="4"/>
    <n v="7"/>
    <x v="1"/>
    <s v="AUD"/>
    <x v="2"/>
    <x v="1"/>
    <x v="34"/>
    <n v="19"/>
    <n v="3"/>
    <x v="2"/>
    <n v="3"/>
    <n v="131.02222222222224"/>
    <n v="393.06666666666672"/>
    <n v="91.715555555555554"/>
    <n v="117.92000000000007"/>
    <x v="5"/>
    <x v="0"/>
  </r>
  <r>
    <s v="SO - 000825"/>
    <d v="2012-06-08T00:00:00"/>
    <x v="15"/>
    <n v="13"/>
    <x v="0"/>
    <s v="AUD"/>
    <x v="1"/>
    <x v="0"/>
    <x v="19"/>
    <n v="38"/>
    <n v="6"/>
    <x v="0"/>
    <n v="6"/>
    <n v="264.27777777777777"/>
    <n v="1585.6666666666665"/>
    <n v="171.78055555555557"/>
    <n v="554.98333333333312"/>
    <x v="5"/>
    <x v="0"/>
  </r>
  <r>
    <s v="SO - 000826"/>
    <d v="2012-06-08T00:00:00"/>
    <x v="10"/>
    <n v="8"/>
    <x v="2"/>
    <s v="AUD"/>
    <x v="2"/>
    <x v="1"/>
    <x v="13"/>
    <n v="22"/>
    <n v="3"/>
    <x v="2"/>
    <n v="3"/>
    <n v="113.90000000000002"/>
    <n v="341.70000000000005"/>
    <n v="85.425000000000011"/>
    <n v="85.425000000000011"/>
    <x v="5"/>
    <x v="0"/>
  </r>
  <r>
    <s v="SO - 000827"/>
    <d v="2012-06-08T00:00:00"/>
    <x v="10"/>
    <n v="8"/>
    <x v="2"/>
    <s v="AUD"/>
    <x v="2"/>
    <x v="1"/>
    <x v="13"/>
    <n v="22"/>
    <n v="3"/>
    <x v="2"/>
    <n v="4"/>
    <n v="200.25555555555556"/>
    <n v="801.02222222222224"/>
    <n v="80.102222222222224"/>
    <n v="480.61333333333334"/>
    <x v="5"/>
    <x v="0"/>
  </r>
  <r>
    <s v="SO - 000828"/>
    <d v="2012-06-09T00:00:00"/>
    <x v="4"/>
    <n v="7"/>
    <x v="1"/>
    <s v="AUD"/>
    <x v="2"/>
    <x v="1"/>
    <x v="34"/>
    <n v="19"/>
    <n v="3"/>
    <x v="2"/>
    <n v="4"/>
    <n v="212.91111111111113"/>
    <n v="851.6444444444445"/>
    <n v="112.84288888888891"/>
    <n v="400.27288888888887"/>
    <x v="5"/>
    <x v="0"/>
  </r>
  <r>
    <s v="SO - 000829"/>
    <d v="2012-06-09T00:00:00"/>
    <x v="16"/>
    <n v="5"/>
    <x v="0"/>
    <s v="AUD"/>
    <x v="2"/>
    <x v="1"/>
    <x v="35"/>
    <n v="13"/>
    <n v="2"/>
    <x v="7"/>
    <n v="5"/>
    <n v="335.74444444444447"/>
    <n v="1678.7222222222224"/>
    <n v="184.65944444444446"/>
    <n v="755.42500000000007"/>
    <x v="5"/>
    <x v="0"/>
  </r>
  <r>
    <s v="SO - 000830"/>
    <d v="2012-06-09T00:00:00"/>
    <x v="16"/>
    <n v="5"/>
    <x v="1"/>
    <s v="AUD"/>
    <x v="2"/>
    <x v="1"/>
    <x v="35"/>
    <n v="13"/>
    <n v="2"/>
    <x v="7"/>
    <n v="5"/>
    <n v="250.13333333333335"/>
    <n v="1250.6666666666667"/>
    <n v="190.10133333333337"/>
    <n v="300.15999999999985"/>
    <x v="5"/>
    <x v="0"/>
  </r>
  <r>
    <s v="SO - 000831"/>
    <d v="2012-06-09T00:00:00"/>
    <x v="8"/>
    <n v="9"/>
    <x v="1"/>
    <s v="AUD"/>
    <x v="2"/>
    <x v="1"/>
    <x v="10"/>
    <n v="25"/>
    <n v="4"/>
    <x v="5"/>
    <n v="5"/>
    <n v="291.07777777777778"/>
    <n v="1455.3888888888889"/>
    <n v="119.34188888888889"/>
    <n v="858.67944444444447"/>
    <x v="5"/>
    <x v="0"/>
  </r>
  <r>
    <s v="SO - 000832"/>
    <d v="2012-06-09T00:00:00"/>
    <x v="15"/>
    <n v="13"/>
    <x v="1"/>
    <s v="AUD"/>
    <x v="1"/>
    <x v="0"/>
    <x v="54"/>
    <n v="36"/>
    <n v="5"/>
    <x v="1"/>
    <n v="3"/>
    <n v="223.33333333333334"/>
    <n v="670"/>
    <n v="98.266666666666666"/>
    <n v="375.2"/>
    <x v="5"/>
    <x v="0"/>
  </r>
  <r>
    <s v="SO - 000833"/>
    <d v="2012-06-09T00:00:00"/>
    <x v="16"/>
    <n v="5"/>
    <x v="1"/>
    <s v="AUD"/>
    <x v="2"/>
    <x v="1"/>
    <x v="26"/>
    <n v="15"/>
    <n v="2"/>
    <x v="7"/>
    <n v="2"/>
    <n v="127.30000000000001"/>
    <n v="254.60000000000002"/>
    <n v="76.38"/>
    <n v="101.84000000000003"/>
    <x v="5"/>
    <x v="0"/>
  </r>
  <r>
    <s v="SO - 000834"/>
    <d v="2012-06-10T00:00:00"/>
    <x v="17"/>
    <n v="14"/>
    <x v="1"/>
    <s v="AUD"/>
    <x v="1"/>
    <x v="0"/>
    <x v="28"/>
    <n v="40"/>
    <n v="6"/>
    <x v="0"/>
    <n v="2"/>
    <n v="402"/>
    <n v="804"/>
    <n v="160.80000000000001"/>
    <n v="482.4"/>
    <x v="5"/>
    <x v="0"/>
  </r>
  <r>
    <s v="SO - 000835"/>
    <d v="2012-06-10T00:00:00"/>
    <x v="2"/>
    <n v="12"/>
    <x v="1"/>
    <s v="AUD"/>
    <x v="1"/>
    <x v="0"/>
    <x v="16"/>
    <n v="35"/>
    <n v="5"/>
    <x v="1"/>
    <n v="1"/>
    <n v="394.55555555555554"/>
    <n v="394.55555555555554"/>
    <n v="331.42666666666662"/>
    <n v="63.128888888888923"/>
    <x v="5"/>
    <x v="0"/>
  </r>
  <r>
    <s v="SO - 000836"/>
    <d v="2012-06-10T00:00:00"/>
    <x v="15"/>
    <n v="13"/>
    <x v="0"/>
    <s v="AUD"/>
    <x v="1"/>
    <x v="0"/>
    <x v="16"/>
    <n v="35"/>
    <n v="5"/>
    <x v="1"/>
    <n v="9"/>
    <n v="104.96666666666667"/>
    <n v="944.7"/>
    <n v="81.874000000000009"/>
    <n v="207.83399999999995"/>
    <x v="5"/>
    <x v="0"/>
  </r>
  <r>
    <s v="SO - 000837"/>
    <d v="2012-06-10T00:00:00"/>
    <x v="12"/>
    <n v="2"/>
    <x v="2"/>
    <s v="AUD"/>
    <x v="2"/>
    <x v="1"/>
    <x v="37"/>
    <n v="5"/>
    <n v="1"/>
    <x v="4"/>
    <n v="5"/>
    <n v="19.355555555555558"/>
    <n v="96.777777777777786"/>
    <n v="8.3228888888888903"/>
    <n v="55.163333333333334"/>
    <x v="5"/>
    <x v="0"/>
  </r>
  <r>
    <s v="SO - 000838"/>
    <d v="2012-06-11T00:00:00"/>
    <x v="6"/>
    <n v="1"/>
    <x v="0"/>
    <s v="AUD"/>
    <x v="2"/>
    <x v="1"/>
    <x v="9"/>
    <n v="3"/>
    <n v="1"/>
    <x v="4"/>
    <n v="3"/>
    <n v="201"/>
    <n v="603"/>
    <n v="162.81000000000003"/>
    <n v="114.56999999999994"/>
    <x v="5"/>
    <x v="0"/>
  </r>
  <r>
    <s v="SO - 000839"/>
    <d v="2012-06-11T00:00:00"/>
    <x v="19"/>
    <n v="4"/>
    <x v="1"/>
    <s v="AUD"/>
    <x v="2"/>
    <x v="1"/>
    <x v="52"/>
    <n v="9"/>
    <n v="2"/>
    <x v="7"/>
    <n v="4"/>
    <n v="443.68888888888893"/>
    <n v="1774.7555555555557"/>
    <n v="208.5337777777778"/>
    <n v="940.6204444444445"/>
    <x v="5"/>
    <x v="0"/>
  </r>
  <r>
    <s v="SO - 000840"/>
    <d v="2012-06-11T00:00:00"/>
    <x v="16"/>
    <n v="5"/>
    <x v="1"/>
    <s v="AUD"/>
    <x v="2"/>
    <x v="1"/>
    <x v="26"/>
    <n v="15"/>
    <n v="2"/>
    <x v="7"/>
    <n v="1"/>
    <n v="111.66666666666667"/>
    <n v="111.66666666666667"/>
    <n v="88.216666666666669"/>
    <n v="23.450000000000003"/>
    <x v="5"/>
    <x v="0"/>
  </r>
  <r>
    <s v="SO - 000841"/>
    <d v="2012-06-11T00:00:00"/>
    <x v="10"/>
    <n v="8"/>
    <x v="1"/>
    <s v="AUD"/>
    <x v="2"/>
    <x v="1"/>
    <x v="32"/>
    <n v="24"/>
    <n v="4"/>
    <x v="5"/>
    <n v="8"/>
    <n v="424.33333333333331"/>
    <n v="3394.6666666666665"/>
    <n v="241.87"/>
    <n v="1459.7066666666665"/>
    <x v="5"/>
    <x v="0"/>
  </r>
  <r>
    <s v="SO - 000842"/>
    <d v="2012-06-12T00:00:00"/>
    <x v="2"/>
    <n v="12"/>
    <x v="1"/>
    <s v="AUD"/>
    <x v="1"/>
    <x v="0"/>
    <x v="2"/>
    <n v="34"/>
    <n v="5"/>
    <x v="1"/>
    <n v="1"/>
    <n v="250.13333333333335"/>
    <n v="250.13333333333335"/>
    <n v="107.55733333333335"/>
    <n v="142.57600000000002"/>
    <x v="5"/>
    <x v="0"/>
  </r>
  <r>
    <s v="SO - 000843"/>
    <d v="2012-06-12T00:00:00"/>
    <x v="3"/>
    <n v="6"/>
    <x v="1"/>
    <s v="AUD"/>
    <x v="2"/>
    <x v="1"/>
    <x v="3"/>
    <n v="17"/>
    <n v="3"/>
    <x v="2"/>
    <n v="1"/>
    <n v="107.2"/>
    <n v="107.2"/>
    <n v="73.968000000000004"/>
    <n v="33.231999999999999"/>
    <x v="5"/>
    <x v="0"/>
  </r>
  <r>
    <s v="SO - 000844"/>
    <d v="2012-06-12T00:00:00"/>
    <x v="7"/>
    <n v="17"/>
    <x v="1"/>
    <s v="AUD"/>
    <x v="0"/>
    <x v="2"/>
    <x v="21"/>
    <n v="49"/>
    <n v="7"/>
    <x v="3"/>
    <n v="1"/>
    <n v="113.15555555555555"/>
    <n v="113.15555555555555"/>
    <n v="81.471999999999994"/>
    <n v="31.683555555555557"/>
    <x v="5"/>
    <x v="0"/>
  </r>
  <r>
    <s v="SO - 000845"/>
    <d v="2012-06-12T00:00:00"/>
    <x v="9"/>
    <n v="18"/>
    <x v="2"/>
    <s v="AUD"/>
    <x v="0"/>
    <x v="2"/>
    <x v="23"/>
    <n v="53"/>
    <n v="8"/>
    <x v="6"/>
    <n v="9"/>
    <n v="29.033333333333335"/>
    <n v="261.3"/>
    <n v="13.065000000000001"/>
    <n v="143.715"/>
    <x v="5"/>
    <x v="0"/>
  </r>
  <r>
    <s v="SO - 000846"/>
    <d v="2012-06-12T00:00:00"/>
    <x v="1"/>
    <n v="11"/>
    <x v="1"/>
    <s v="AUD"/>
    <x v="1"/>
    <x v="0"/>
    <x v="1"/>
    <n v="31"/>
    <n v="5"/>
    <x v="1"/>
    <n v="7"/>
    <n v="320.85555555555561"/>
    <n v="2245.9888888888891"/>
    <n v="170.05344444444447"/>
    <n v="1055.6147777777778"/>
    <x v="5"/>
    <x v="0"/>
  </r>
  <r>
    <s v="SO - 000847"/>
    <d v="2012-06-13T00:00:00"/>
    <x v="10"/>
    <n v="8"/>
    <x v="0"/>
    <s v="AUD"/>
    <x v="2"/>
    <x v="1"/>
    <x v="31"/>
    <n v="23"/>
    <n v="4"/>
    <x v="5"/>
    <n v="9"/>
    <n v="122.08888888888889"/>
    <n v="1098.8"/>
    <n v="95.229333333333329"/>
    <n v="241.73599999999999"/>
    <x v="5"/>
    <x v="0"/>
  </r>
  <r>
    <s v="SO - 000848"/>
    <d v="2012-06-13T00:00:00"/>
    <x v="6"/>
    <n v="1"/>
    <x v="1"/>
    <s v="AUD"/>
    <x v="2"/>
    <x v="1"/>
    <x v="6"/>
    <n v="1"/>
    <n v="1"/>
    <x v="4"/>
    <n v="6"/>
    <n v="246.41111111111115"/>
    <n v="1478.4666666666669"/>
    <n v="177.41600000000003"/>
    <n v="413.97066666666683"/>
    <x v="5"/>
    <x v="0"/>
  </r>
  <r>
    <s v="SO - 000849"/>
    <d v="2012-06-13T00:00:00"/>
    <x v="3"/>
    <n v="6"/>
    <x v="1"/>
    <s v="AUD"/>
    <x v="2"/>
    <x v="1"/>
    <x v="26"/>
    <n v="15"/>
    <n v="3"/>
    <x v="2"/>
    <n v="5"/>
    <n v="28.288888888888888"/>
    <n v="141.44444444444443"/>
    <n v="18.387777777777778"/>
    <n v="49.505555555555532"/>
    <x v="5"/>
    <x v="0"/>
  </r>
  <r>
    <s v="SO - 000850"/>
    <d v="2012-06-13T00:00:00"/>
    <x v="19"/>
    <n v="4"/>
    <x v="0"/>
    <s v="AUD"/>
    <x v="2"/>
    <x v="1"/>
    <x v="33"/>
    <n v="10"/>
    <n v="2"/>
    <x v="7"/>
    <n v="1"/>
    <n v="270.23333333333335"/>
    <n v="270.23333333333335"/>
    <n v="224.29366666666664"/>
    <n v="45.93966666666671"/>
    <x v="5"/>
    <x v="0"/>
  </r>
  <r>
    <s v="SO - 000851"/>
    <d v="2012-06-13T00:00:00"/>
    <x v="15"/>
    <n v="13"/>
    <x v="1"/>
    <s v="AUD"/>
    <x v="1"/>
    <x v="0"/>
    <x v="19"/>
    <n v="38"/>
    <n v="6"/>
    <x v="0"/>
    <n v="1"/>
    <n v="277.67777777777775"/>
    <n v="277.67777777777775"/>
    <n v="180.49055555555555"/>
    <n v="97.187222222222204"/>
    <x v="5"/>
    <x v="0"/>
  </r>
  <r>
    <s v="SO - 000852"/>
    <d v="2012-06-14T00:00:00"/>
    <x v="11"/>
    <n v="20"/>
    <x v="1"/>
    <s v="AUD"/>
    <x v="3"/>
    <x v="2"/>
    <x v="25"/>
    <n v="57"/>
    <n v="8"/>
    <x v="6"/>
    <n v="7"/>
    <n v="396.04444444444448"/>
    <n v="2772.3111111111111"/>
    <n v="166.33866666666665"/>
    <n v="1607.9404444444444"/>
    <x v="5"/>
    <x v="0"/>
  </r>
  <r>
    <s v="SO - 000853"/>
    <d v="2012-06-14T00:00:00"/>
    <x v="4"/>
    <n v="7"/>
    <x v="1"/>
    <s v="AUD"/>
    <x v="2"/>
    <x v="1"/>
    <x v="34"/>
    <n v="19"/>
    <n v="3"/>
    <x v="2"/>
    <n v="8"/>
    <n v="281.39999999999998"/>
    <n v="2251.1999999999998"/>
    <n v="177.28200000000001"/>
    <n v="832.94399999999973"/>
    <x v="5"/>
    <x v="0"/>
  </r>
  <r>
    <s v="SO - 000854"/>
    <d v="2012-06-14T00:00:00"/>
    <x v="16"/>
    <n v="5"/>
    <x v="1"/>
    <s v="AUD"/>
    <x v="2"/>
    <x v="1"/>
    <x v="24"/>
    <n v="14"/>
    <n v="2"/>
    <x v="7"/>
    <n v="5"/>
    <n v="196.53333333333333"/>
    <n v="982.66666666666663"/>
    <n v="115.95466666666665"/>
    <n v="402.89333333333332"/>
    <x v="5"/>
    <x v="0"/>
  </r>
  <r>
    <s v="SO - 000855"/>
    <d v="2012-06-15T00:00:00"/>
    <x v="9"/>
    <n v="18"/>
    <x v="0"/>
    <s v="AUD"/>
    <x v="0"/>
    <x v="2"/>
    <x v="11"/>
    <n v="51"/>
    <n v="8"/>
    <x v="6"/>
    <n v="5"/>
    <n v="271.72222222222223"/>
    <n v="1358.6111111111111"/>
    <n v="135.86111111111111"/>
    <n v="679.30555555555554"/>
    <x v="5"/>
    <x v="0"/>
  </r>
  <r>
    <s v="SO - 000856"/>
    <d v="2012-06-15T00:00:00"/>
    <x v="18"/>
    <n v="3"/>
    <x v="1"/>
    <s v="AUD"/>
    <x v="2"/>
    <x v="1"/>
    <x v="49"/>
    <n v="8"/>
    <n v="2"/>
    <x v="7"/>
    <n v="3"/>
    <n v="650.6444444444445"/>
    <n v="1951.9333333333334"/>
    <n v="507.5026666666667"/>
    <n v="429.42533333333336"/>
    <x v="5"/>
    <x v="0"/>
  </r>
  <r>
    <s v="SO - 000857"/>
    <d v="2012-06-15T00:00:00"/>
    <x v="2"/>
    <n v="12"/>
    <x v="1"/>
    <s v="AUD"/>
    <x v="1"/>
    <x v="0"/>
    <x v="2"/>
    <n v="34"/>
    <n v="5"/>
    <x v="1"/>
    <n v="3"/>
    <n v="442.20000000000005"/>
    <n v="1326.6000000000001"/>
    <n v="358.18200000000002"/>
    <n v="252.05400000000009"/>
    <x v="5"/>
    <x v="0"/>
  </r>
  <r>
    <s v="SO - 000858"/>
    <d v="2012-06-15T00:00:00"/>
    <x v="15"/>
    <n v="13"/>
    <x v="0"/>
    <s v="AUD"/>
    <x v="1"/>
    <x v="0"/>
    <x v="54"/>
    <n v="36"/>
    <n v="5"/>
    <x v="1"/>
    <n v="7"/>
    <n v="107.2"/>
    <n v="750.4"/>
    <n v="49.312000000000005"/>
    <n v="405.21599999999995"/>
    <x v="5"/>
    <x v="0"/>
  </r>
  <r>
    <s v="SO - 000859"/>
    <d v="2012-06-16T00:00:00"/>
    <x v="15"/>
    <n v="13"/>
    <x v="1"/>
    <s v="AUD"/>
    <x v="1"/>
    <x v="0"/>
    <x v="54"/>
    <n v="36"/>
    <n v="5"/>
    <x v="1"/>
    <n v="8"/>
    <n v="27.544444444444444"/>
    <n v="220.35555555555555"/>
    <n v="17.628444444444444"/>
    <n v="79.328000000000003"/>
    <x v="5"/>
    <x v="0"/>
  </r>
  <r>
    <s v="SO - 000860"/>
    <d v="2012-06-16T00:00:00"/>
    <x v="17"/>
    <n v="14"/>
    <x v="0"/>
    <s v="AUD"/>
    <x v="1"/>
    <x v="0"/>
    <x v="0"/>
    <n v="41"/>
    <n v="6"/>
    <x v="0"/>
    <n v="7"/>
    <n v="354.35555555555561"/>
    <n v="2480.4888888888891"/>
    <n v="251.59244444444442"/>
    <n v="719.34177777777813"/>
    <x v="5"/>
    <x v="0"/>
  </r>
  <r>
    <s v="SO - 000861"/>
    <d v="2012-06-16T00:00:00"/>
    <x v="9"/>
    <n v="18"/>
    <x v="1"/>
    <s v="AUD"/>
    <x v="0"/>
    <x v="2"/>
    <x v="55"/>
    <n v="50"/>
    <n v="7"/>
    <x v="3"/>
    <n v="5"/>
    <n v="593.32222222222231"/>
    <n v="2966.6111111111113"/>
    <n v="314.46077777777782"/>
    <n v="1394.3072222222222"/>
    <x v="5"/>
    <x v="0"/>
  </r>
  <r>
    <s v="SO - 000862"/>
    <d v="2012-06-16T00:00:00"/>
    <x v="12"/>
    <n v="2"/>
    <x v="1"/>
    <s v="AUD"/>
    <x v="2"/>
    <x v="1"/>
    <x v="29"/>
    <n v="6"/>
    <n v="1"/>
    <x v="4"/>
    <n v="6"/>
    <n v="126.55555555555556"/>
    <n v="759.33333333333337"/>
    <n v="79.73"/>
    <n v="280.95333333333338"/>
    <x v="5"/>
    <x v="0"/>
  </r>
  <r>
    <s v="SO - 000863"/>
    <d v="2012-06-16T00:00:00"/>
    <x v="10"/>
    <n v="8"/>
    <x v="0"/>
    <s v="AUD"/>
    <x v="2"/>
    <x v="1"/>
    <x v="31"/>
    <n v="23"/>
    <n v="4"/>
    <x v="5"/>
    <n v="4"/>
    <n v="23.077777777777779"/>
    <n v="92.311111111111117"/>
    <n v="10.154222222222224"/>
    <n v="51.694222222222223"/>
    <x v="5"/>
    <x v="0"/>
  </r>
  <r>
    <s v="SO - 000864"/>
    <d v="2012-06-16T00:00:00"/>
    <x v="7"/>
    <n v="17"/>
    <x v="2"/>
    <s v="AUD"/>
    <x v="0"/>
    <x v="2"/>
    <x v="7"/>
    <n v="48"/>
    <n v="7"/>
    <x v="3"/>
    <n v="4"/>
    <n v="260.55555555555554"/>
    <n v="1042.2222222222222"/>
    <n v="138.09444444444446"/>
    <n v="489.84444444444432"/>
    <x v="5"/>
    <x v="0"/>
  </r>
  <r>
    <s v="SO - 000865"/>
    <d v="2012-06-16T00:00:00"/>
    <x v="3"/>
    <n v="6"/>
    <x v="1"/>
    <s v="AUD"/>
    <x v="2"/>
    <x v="1"/>
    <x v="20"/>
    <n v="16"/>
    <n v="3"/>
    <x v="2"/>
    <n v="8"/>
    <n v="270.23333333333335"/>
    <n v="2161.8666666666668"/>
    <n v="202.67499999999998"/>
    <n v="540.46666666666692"/>
    <x v="5"/>
    <x v="0"/>
  </r>
  <r>
    <s v="SO - 000866"/>
    <d v="2012-06-17T00:00:00"/>
    <x v="17"/>
    <n v="14"/>
    <x v="0"/>
    <s v="AUD"/>
    <x v="1"/>
    <x v="0"/>
    <x v="28"/>
    <n v="40"/>
    <n v="6"/>
    <x v="0"/>
    <n v="6"/>
    <n v="123.57777777777778"/>
    <n v="741.4666666666667"/>
    <n v="64.260444444444445"/>
    <n v="355.904"/>
    <x v="5"/>
    <x v="0"/>
  </r>
  <r>
    <s v="SO - 000867"/>
    <d v="2012-06-17T00:00:00"/>
    <x v="10"/>
    <n v="8"/>
    <x v="0"/>
    <s v="AUD"/>
    <x v="2"/>
    <x v="1"/>
    <x v="31"/>
    <n v="23"/>
    <n v="4"/>
    <x v="5"/>
    <n v="1"/>
    <n v="122.08888888888889"/>
    <n v="122.08888888888889"/>
    <n v="74.47422222222221"/>
    <n v="47.614666666666679"/>
    <x v="5"/>
    <x v="0"/>
  </r>
  <r>
    <s v="SO - 000868"/>
    <d v="2012-06-17T00:00:00"/>
    <x v="7"/>
    <n v="17"/>
    <x v="1"/>
    <s v="AUD"/>
    <x v="0"/>
    <x v="2"/>
    <x v="21"/>
    <n v="49"/>
    <n v="7"/>
    <x v="3"/>
    <n v="2"/>
    <n v="128.78888888888889"/>
    <n v="257.57777777777778"/>
    <n v="82.424888888888901"/>
    <n v="92.72799999999998"/>
    <x v="5"/>
    <x v="0"/>
  </r>
  <r>
    <s v="SO - 000869"/>
    <d v="2012-06-17T00:00:00"/>
    <x v="8"/>
    <n v="9"/>
    <x v="1"/>
    <s v="AUD"/>
    <x v="2"/>
    <x v="0"/>
    <x v="53"/>
    <n v="26"/>
    <n v="4"/>
    <x v="5"/>
    <n v="5"/>
    <n v="296.28888888888889"/>
    <n v="1481.4444444444443"/>
    <n v="139.25577777777778"/>
    <n v="785.16555555555544"/>
    <x v="5"/>
    <x v="0"/>
  </r>
  <r>
    <s v="SO - 000870"/>
    <d v="2012-06-19T00:00:00"/>
    <x v="7"/>
    <n v="17"/>
    <x v="1"/>
    <s v="AUD"/>
    <x v="0"/>
    <x v="2"/>
    <x v="21"/>
    <n v="49"/>
    <n v="7"/>
    <x v="3"/>
    <n v="9"/>
    <n v="314.89999999999998"/>
    <n v="2834.1"/>
    <n v="132.25799999999998"/>
    <n v="1643.778"/>
    <x v="5"/>
    <x v="0"/>
  </r>
  <r>
    <s v="SO - 000871"/>
    <d v="2012-06-19T00:00:00"/>
    <x v="16"/>
    <n v="5"/>
    <x v="1"/>
    <s v="AUD"/>
    <x v="2"/>
    <x v="1"/>
    <x v="35"/>
    <n v="13"/>
    <n v="2"/>
    <x v="7"/>
    <n v="6"/>
    <n v="439.22222222222223"/>
    <n v="2635.3333333333335"/>
    <n v="272.31777777777779"/>
    <n v="1001.4266666666667"/>
    <x v="5"/>
    <x v="0"/>
  </r>
  <r>
    <s v="SO - 000872"/>
    <d v="2012-06-19T00:00:00"/>
    <x v="0"/>
    <n v="15"/>
    <x v="0"/>
    <s v="AUD"/>
    <x v="0"/>
    <x v="0"/>
    <x v="57"/>
    <n v="43"/>
    <n v="6"/>
    <x v="0"/>
    <n v="7"/>
    <n v="195.78888888888889"/>
    <n v="1370.5222222222224"/>
    <n v="125.30488888888891"/>
    <n v="493.38799999999992"/>
    <x v="5"/>
    <x v="0"/>
  </r>
  <r>
    <s v="SO - 000873"/>
    <d v="2012-06-19T00:00:00"/>
    <x v="9"/>
    <n v="18"/>
    <x v="2"/>
    <s v="AUD"/>
    <x v="0"/>
    <x v="2"/>
    <x v="23"/>
    <n v="53"/>
    <n v="8"/>
    <x v="6"/>
    <n v="5"/>
    <n v="288.10000000000002"/>
    <n v="1440.5"/>
    <n v="155.57400000000001"/>
    <n v="662.62999999999988"/>
    <x v="5"/>
    <x v="0"/>
  </r>
  <r>
    <s v="SO - 000874"/>
    <d v="2012-06-19T00:00:00"/>
    <x v="16"/>
    <n v="5"/>
    <x v="1"/>
    <s v="AUD"/>
    <x v="2"/>
    <x v="1"/>
    <x v="35"/>
    <n v="13"/>
    <n v="2"/>
    <x v="7"/>
    <n v="9"/>
    <n v="278.42222222222222"/>
    <n v="2505.8000000000002"/>
    <n v="153.13222222222225"/>
    <n v="1127.6099999999999"/>
    <x v="5"/>
    <x v="0"/>
  </r>
  <r>
    <s v="SO - 000875"/>
    <d v="2012-06-19T00:00:00"/>
    <x v="11"/>
    <n v="20"/>
    <x v="1"/>
    <s v="AUD"/>
    <x v="3"/>
    <x v="2"/>
    <x v="25"/>
    <n v="57"/>
    <n v="8"/>
    <x v="6"/>
    <n v="4"/>
    <n v="21.588888888888889"/>
    <n v="86.355555555555554"/>
    <n v="15.328111111111111"/>
    <n v="25.043111111111109"/>
    <x v="5"/>
    <x v="0"/>
  </r>
  <r>
    <s v="SO - 000876"/>
    <d v="2012-06-20T00:00:00"/>
    <x v="11"/>
    <n v="20"/>
    <x v="1"/>
    <s v="AUD"/>
    <x v="3"/>
    <x v="2"/>
    <x v="25"/>
    <n v="57"/>
    <n v="8"/>
    <x v="6"/>
    <n v="6"/>
    <n v="646.92222222222222"/>
    <n v="3881.5333333333333"/>
    <n v="316.99188888888892"/>
    <n v="1979.5819999999999"/>
    <x v="5"/>
    <x v="0"/>
  </r>
  <r>
    <s v="SO - 000877"/>
    <d v="2012-06-20T00:00:00"/>
    <x v="9"/>
    <n v="18"/>
    <x v="0"/>
    <s v="AUD"/>
    <x v="0"/>
    <x v="2"/>
    <x v="11"/>
    <n v="51"/>
    <n v="7"/>
    <x v="3"/>
    <n v="1"/>
    <n v="201.74444444444444"/>
    <n v="201.74444444444444"/>
    <n v="159.37811111111111"/>
    <n v="42.36633333333333"/>
    <x v="5"/>
    <x v="0"/>
  </r>
  <r>
    <s v="SO - 000878"/>
    <d v="2012-06-21T00:00:00"/>
    <x v="1"/>
    <n v="11"/>
    <x v="1"/>
    <s v="AUD"/>
    <x v="1"/>
    <x v="0"/>
    <x v="1"/>
    <n v="31"/>
    <n v="5"/>
    <x v="1"/>
    <n v="6"/>
    <n v="434.01111111111112"/>
    <n v="2604.0666666666666"/>
    <n v="238.70611111111111"/>
    <n v="1171.83"/>
    <x v="5"/>
    <x v="0"/>
  </r>
  <r>
    <s v="SO - 000879"/>
    <d v="2012-06-21T00:00:00"/>
    <x v="17"/>
    <n v="14"/>
    <x v="1"/>
    <s v="AUD"/>
    <x v="1"/>
    <x v="0"/>
    <x v="19"/>
    <n v="38"/>
    <n v="6"/>
    <x v="0"/>
    <n v="1"/>
    <n v="436.24444444444447"/>
    <n v="436.24444444444447"/>
    <n v="196.31000000000003"/>
    <n v="239.93444444444444"/>
    <x v="5"/>
    <x v="0"/>
  </r>
  <r>
    <s v="SO - 000880"/>
    <d v="2012-06-21T00:00:00"/>
    <x v="14"/>
    <n v="10"/>
    <x v="1"/>
    <s v="AUD"/>
    <x v="2"/>
    <x v="0"/>
    <x v="38"/>
    <n v="27"/>
    <n v="4"/>
    <x v="5"/>
    <n v="9"/>
    <n v="680.42222222222222"/>
    <n v="6123.8"/>
    <n v="551.14200000000005"/>
    <n v="1163.5219999999999"/>
    <x v="5"/>
    <x v="0"/>
  </r>
  <r>
    <s v="SO - 000881"/>
    <d v="2012-06-21T00:00:00"/>
    <x v="19"/>
    <n v="4"/>
    <x v="2"/>
    <s v="AUD"/>
    <x v="2"/>
    <x v="1"/>
    <x v="33"/>
    <n v="10"/>
    <n v="2"/>
    <x v="7"/>
    <n v="3"/>
    <n v="125.8111111111111"/>
    <n v="377.43333333333328"/>
    <n v="106.93944444444443"/>
    <n v="56.615000000000009"/>
    <x v="5"/>
    <x v="0"/>
  </r>
  <r>
    <s v="SO - 000882"/>
    <d v="2012-06-21T00:00:00"/>
    <x v="15"/>
    <n v="13"/>
    <x v="2"/>
    <s v="AUD"/>
    <x v="1"/>
    <x v="0"/>
    <x v="19"/>
    <n v="38"/>
    <n v="6"/>
    <x v="0"/>
    <n v="2"/>
    <n v="428.8"/>
    <n v="857.6"/>
    <n v="257.27999999999997"/>
    <n v="343.04000000000008"/>
    <x v="5"/>
    <x v="0"/>
  </r>
  <r>
    <s v="SO - 000883"/>
    <d v="2012-06-22T00:00:00"/>
    <x v="15"/>
    <n v="13"/>
    <x v="0"/>
    <s v="AUD"/>
    <x v="1"/>
    <x v="0"/>
    <x v="54"/>
    <n v="36"/>
    <n v="5"/>
    <x v="1"/>
    <n v="7"/>
    <n v="88.588888888888903"/>
    <n v="620.12222222222226"/>
    <n v="50.495666666666665"/>
    <n v="266.65255555555564"/>
    <x v="5"/>
    <x v="0"/>
  </r>
  <r>
    <s v="SO - 000884"/>
    <d v="2012-06-22T00:00:00"/>
    <x v="9"/>
    <n v="18"/>
    <x v="0"/>
    <s v="AUD"/>
    <x v="0"/>
    <x v="2"/>
    <x v="55"/>
    <n v="50"/>
    <n v="7"/>
    <x v="3"/>
    <n v="9"/>
    <n v="597.78888888888889"/>
    <n v="5380.1"/>
    <n v="352.69544444444443"/>
    <n v="2205.8410000000003"/>
    <x v="5"/>
    <x v="0"/>
  </r>
  <r>
    <s v="SO - 000885"/>
    <d v="2012-06-22T00:00:00"/>
    <x v="10"/>
    <n v="8"/>
    <x v="1"/>
    <s v="AUD"/>
    <x v="2"/>
    <x v="1"/>
    <x v="13"/>
    <n v="22"/>
    <n v="3"/>
    <x v="2"/>
    <n v="3"/>
    <n v="442.94444444444446"/>
    <n v="1328.8333333333335"/>
    <n v="318.91999999999996"/>
    <n v="372.07333333333361"/>
    <x v="5"/>
    <x v="0"/>
  </r>
  <r>
    <s v="SO - 000886"/>
    <d v="2012-06-22T00:00:00"/>
    <x v="12"/>
    <n v="2"/>
    <x v="0"/>
    <s v="AUD"/>
    <x v="2"/>
    <x v="1"/>
    <x v="15"/>
    <n v="4"/>
    <n v="1"/>
    <x v="4"/>
    <n v="7"/>
    <n v="135.48888888888891"/>
    <n v="948.42222222222233"/>
    <n v="105.68133333333334"/>
    <n v="208.65288888888892"/>
    <x v="5"/>
    <x v="0"/>
  </r>
  <r>
    <s v="SO - 000887"/>
    <d v="2012-06-22T00:00:00"/>
    <x v="1"/>
    <n v="11"/>
    <x v="0"/>
    <s v="AUD"/>
    <x v="1"/>
    <x v="0"/>
    <x v="43"/>
    <n v="30"/>
    <n v="5"/>
    <x v="1"/>
    <n v="3"/>
    <n v="186.85555555555555"/>
    <n v="560.56666666666661"/>
    <n v="149.48444444444445"/>
    <n v="112.11333333333323"/>
    <x v="5"/>
    <x v="0"/>
  </r>
  <r>
    <s v="SO - 000888"/>
    <d v="2012-06-22T00:00:00"/>
    <x v="12"/>
    <n v="2"/>
    <x v="1"/>
    <s v="AUD"/>
    <x v="2"/>
    <x v="1"/>
    <x v="15"/>
    <n v="4"/>
    <n v="1"/>
    <x v="4"/>
    <n v="3"/>
    <n v="19.355555555555558"/>
    <n v="58.066666666666677"/>
    <n v="8.9035555555555561"/>
    <n v="31.356000000000009"/>
    <x v="5"/>
    <x v="0"/>
  </r>
  <r>
    <s v="SO - 000889"/>
    <d v="2012-06-23T00:00:00"/>
    <x v="10"/>
    <n v="8"/>
    <x v="1"/>
    <s v="AUD"/>
    <x v="2"/>
    <x v="1"/>
    <x v="13"/>
    <n v="22"/>
    <n v="3"/>
    <x v="2"/>
    <n v="4"/>
    <n v="429.54444444444448"/>
    <n v="1718.1777777777779"/>
    <n v="193.29499999999999"/>
    <n v="944.99777777777797"/>
    <x v="5"/>
    <x v="0"/>
  </r>
  <r>
    <s v="SO - 000890"/>
    <d v="2012-06-23T00:00:00"/>
    <x v="14"/>
    <n v="10"/>
    <x v="1"/>
    <s v="AUD"/>
    <x v="2"/>
    <x v="0"/>
    <x v="38"/>
    <n v="27"/>
    <n v="4"/>
    <x v="5"/>
    <n v="9"/>
    <n v="570.24444444444441"/>
    <n v="5132.2"/>
    <n v="279.41977777777777"/>
    <n v="2617.422"/>
    <x v="5"/>
    <x v="0"/>
  </r>
  <r>
    <s v="SO - 000891"/>
    <d v="2012-06-23T00:00:00"/>
    <x v="3"/>
    <n v="6"/>
    <x v="2"/>
    <s v="AUD"/>
    <x v="2"/>
    <x v="1"/>
    <x v="4"/>
    <n v="18"/>
    <n v="3"/>
    <x v="2"/>
    <n v="7"/>
    <n v="203.23333333333335"/>
    <n v="1422.6333333333334"/>
    <n v="109.74600000000002"/>
    <n v="654.41133333333323"/>
    <x v="5"/>
    <x v="0"/>
  </r>
  <r>
    <s v="SO - 000892"/>
    <d v="2012-06-23T00:00:00"/>
    <x v="11"/>
    <n v="20"/>
    <x v="1"/>
    <s v="AUD"/>
    <x v="3"/>
    <x v="2"/>
    <x v="25"/>
    <n v="57"/>
    <n v="8"/>
    <x v="6"/>
    <n v="8"/>
    <n v="351.37777777777779"/>
    <n v="2811.0222222222224"/>
    <n v="224.88177777777778"/>
    <n v="1011.9680000000001"/>
    <x v="5"/>
    <x v="0"/>
  </r>
  <r>
    <s v="SO - 000893"/>
    <d v="2012-06-23T00:00:00"/>
    <x v="6"/>
    <n v="1"/>
    <x v="0"/>
    <s v="AUD"/>
    <x v="2"/>
    <x v="1"/>
    <x v="6"/>
    <n v="1"/>
    <n v="1"/>
    <x v="4"/>
    <n v="7"/>
    <n v="678.18888888888887"/>
    <n v="4747.3222222222221"/>
    <n v="305.185"/>
    <n v="2611.027222222222"/>
    <x v="5"/>
    <x v="0"/>
  </r>
  <r>
    <s v="SO - 000894"/>
    <d v="2012-06-23T00:00:00"/>
    <x v="17"/>
    <n v="14"/>
    <x v="0"/>
    <s v="AUD"/>
    <x v="1"/>
    <x v="0"/>
    <x v="19"/>
    <n v="38"/>
    <n v="6"/>
    <x v="0"/>
    <n v="7"/>
    <n v="83.37777777777778"/>
    <n v="583.6444444444445"/>
    <n v="66.702222222222233"/>
    <n v="116.72888888888889"/>
    <x v="5"/>
    <x v="0"/>
  </r>
  <r>
    <s v="SO - 000895"/>
    <d v="2012-06-24T00:00:00"/>
    <x v="15"/>
    <n v="13"/>
    <x v="0"/>
    <s v="AUD"/>
    <x v="1"/>
    <x v="0"/>
    <x v="54"/>
    <n v="36"/>
    <n v="5"/>
    <x v="1"/>
    <n v="5"/>
    <n v="18.611111111111111"/>
    <n v="93.055555555555557"/>
    <n v="11.166666666666666"/>
    <n v="37.222222222222229"/>
    <x v="5"/>
    <x v="0"/>
  </r>
  <r>
    <s v="SO - 000896"/>
    <d v="2012-06-24T00:00:00"/>
    <x v="1"/>
    <n v="11"/>
    <x v="1"/>
    <s v="AUD"/>
    <x v="1"/>
    <x v="0"/>
    <x v="1"/>
    <n v="31"/>
    <n v="5"/>
    <x v="1"/>
    <n v="8"/>
    <n v="294.8"/>
    <n v="2358.4"/>
    <n v="229.94400000000002"/>
    <n v="518.84799999999996"/>
    <x v="5"/>
    <x v="0"/>
  </r>
  <r>
    <s v="SO - 000897"/>
    <d v="2012-06-24T00:00:00"/>
    <x v="6"/>
    <n v="1"/>
    <x v="0"/>
    <s v="AUD"/>
    <x v="2"/>
    <x v="1"/>
    <x v="41"/>
    <n v="2"/>
    <n v="1"/>
    <x v="4"/>
    <n v="9"/>
    <n v="334.25555555555559"/>
    <n v="3008.3"/>
    <n v="177.15544444444447"/>
    <n v="1413.9009999999998"/>
    <x v="5"/>
    <x v="0"/>
  </r>
  <r>
    <s v="SO - 000898"/>
    <d v="2012-06-25T00:00:00"/>
    <x v="0"/>
    <n v="15"/>
    <x v="0"/>
    <s v="AUD"/>
    <x v="0"/>
    <x v="0"/>
    <x v="8"/>
    <n v="42"/>
    <n v="6"/>
    <x v="0"/>
    <n v="4"/>
    <n v="76.677777777777777"/>
    <n v="306.71111111111111"/>
    <n v="37.572111111111113"/>
    <n v="156.42266666666666"/>
    <x v="5"/>
    <x v="0"/>
  </r>
  <r>
    <s v="SO - 000899"/>
    <d v="2012-06-25T00:00:00"/>
    <x v="4"/>
    <n v="7"/>
    <x v="0"/>
    <s v="AUD"/>
    <x v="2"/>
    <x v="1"/>
    <x v="34"/>
    <n v="19"/>
    <n v="3"/>
    <x v="2"/>
    <n v="3"/>
    <n v="114.64444444444445"/>
    <n v="343.93333333333334"/>
    <n v="52.736444444444444"/>
    <n v="185.72399999999999"/>
    <x v="5"/>
    <x v="0"/>
  </r>
  <r>
    <s v="SO - 000900"/>
    <d v="2012-06-25T00:00:00"/>
    <x v="11"/>
    <n v="20"/>
    <x v="1"/>
    <s v="AUD"/>
    <x v="3"/>
    <x v="2"/>
    <x v="25"/>
    <n v="57"/>
    <n v="8"/>
    <x v="6"/>
    <n v="1"/>
    <n v="98.266666666666666"/>
    <n v="98.266666666666666"/>
    <n v="41.271999999999998"/>
    <n v="56.994666666666667"/>
    <x v="5"/>
    <x v="0"/>
  </r>
  <r>
    <s v="SO - 000901"/>
    <d v="2012-06-25T00:00:00"/>
    <x v="3"/>
    <n v="6"/>
    <x v="0"/>
    <s v="AUD"/>
    <x v="2"/>
    <x v="1"/>
    <x v="3"/>
    <n v="17"/>
    <n v="3"/>
    <x v="2"/>
    <n v="4"/>
    <n v="124.32222222222224"/>
    <n v="497.28888888888895"/>
    <n v="52.215333333333341"/>
    <n v="288.42755555555561"/>
    <x v="5"/>
    <x v="0"/>
  </r>
  <r>
    <s v="SO - 000902"/>
    <d v="2012-06-25T00:00:00"/>
    <x v="10"/>
    <n v="8"/>
    <x v="1"/>
    <s v="AUD"/>
    <x v="2"/>
    <x v="1"/>
    <x v="13"/>
    <n v="22"/>
    <n v="3"/>
    <x v="2"/>
    <n v="5"/>
    <n v="259.81111111111113"/>
    <n v="1299.0555555555557"/>
    <n v="106.52255555555556"/>
    <n v="766.44277777777791"/>
    <x v="5"/>
    <x v="0"/>
  </r>
  <r>
    <s v="SO - 000903"/>
    <d v="2012-06-25T00:00:00"/>
    <x v="4"/>
    <n v="7"/>
    <x v="1"/>
    <s v="AUD"/>
    <x v="2"/>
    <x v="1"/>
    <x v="34"/>
    <n v="19"/>
    <n v="3"/>
    <x v="2"/>
    <n v="9"/>
    <n v="90.077777777777783"/>
    <n v="810.7"/>
    <n v="61.252888888888897"/>
    <n v="259.42399999999998"/>
    <x v="5"/>
    <x v="0"/>
  </r>
  <r>
    <s v="SO - 000904"/>
    <d v="2012-06-25T00:00:00"/>
    <x v="10"/>
    <n v="8"/>
    <x v="1"/>
    <s v="AUD"/>
    <x v="2"/>
    <x v="1"/>
    <x v="44"/>
    <n v="21"/>
    <n v="3"/>
    <x v="2"/>
    <n v="3"/>
    <n v="436.98888888888888"/>
    <n v="1310.9666666666667"/>
    <n v="183.53533333333334"/>
    <n v="760.3606666666667"/>
    <x v="5"/>
    <x v="0"/>
  </r>
  <r>
    <s v="SO - 000905"/>
    <d v="2012-06-26T00:00:00"/>
    <x v="16"/>
    <n v="5"/>
    <x v="0"/>
    <s v="AUD"/>
    <x v="2"/>
    <x v="1"/>
    <x v="24"/>
    <n v="14"/>
    <n v="2"/>
    <x v="7"/>
    <n v="4"/>
    <n v="93.800000000000011"/>
    <n v="375.20000000000005"/>
    <n v="37.52000000000001"/>
    <n v="225.12"/>
    <x v="5"/>
    <x v="0"/>
  </r>
  <r>
    <s v="SO - 000906"/>
    <d v="2012-06-26T00:00:00"/>
    <x v="2"/>
    <n v="12"/>
    <x v="0"/>
    <s v="AUD"/>
    <x v="1"/>
    <x v="0"/>
    <x v="16"/>
    <n v="35"/>
    <n v="5"/>
    <x v="1"/>
    <n v="9"/>
    <n v="20.100000000000001"/>
    <n v="180.9"/>
    <n v="13.266"/>
    <n v="61.506"/>
    <x v="5"/>
    <x v="0"/>
  </r>
  <r>
    <s v="SO - 000907"/>
    <d v="2012-06-26T00:00:00"/>
    <x v="0"/>
    <n v="15"/>
    <x v="1"/>
    <s v="AUD"/>
    <x v="0"/>
    <x v="0"/>
    <x v="0"/>
    <n v="41"/>
    <n v="6"/>
    <x v="0"/>
    <n v="9"/>
    <n v="262.78888888888889"/>
    <n v="2365.1"/>
    <n v="220.74266666666665"/>
    <n v="378.41600000000017"/>
    <x v="5"/>
    <x v="0"/>
  </r>
  <r>
    <s v="SO - 000908"/>
    <d v="2012-06-26T00:00:00"/>
    <x v="3"/>
    <n v="6"/>
    <x v="1"/>
    <s v="AUD"/>
    <x v="2"/>
    <x v="1"/>
    <x v="20"/>
    <n v="16"/>
    <n v="3"/>
    <x v="2"/>
    <n v="2"/>
    <n v="262.04444444444448"/>
    <n v="524.08888888888896"/>
    <n v="120.54044444444445"/>
    <n v="283.00800000000004"/>
    <x v="5"/>
    <x v="0"/>
  </r>
  <r>
    <s v="SO - 000909"/>
    <d v="2012-06-26T00:00:00"/>
    <x v="2"/>
    <n v="12"/>
    <x v="1"/>
    <s v="AUD"/>
    <x v="1"/>
    <x v="0"/>
    <x v="2"/>
    <n v="34"/>
    <n v="5"/>
    <x v="1"/>
    <n v="6"/>
    <n v="194.3"/>
    <n v="1165.8000000000002"/>
    <n v="130.18100000000001"/>
    <n v="384.71400000000017"/>
    <x v="5"/>
    <x v="0"/>
  </r>
  <r>
    <s v="SO - 000910"/>
    <d v="2012-06-26T00:00:00"/>
    <x v="2"/>
    <n v="12"/>
    <x v="2"/>
    <s v="AUD"/>
    <x v="1"/>
    <x v="0"/>
    <x v="2"/>
    <n v="34"/>
    <n v="5"/>
    <x v="1"/>
    <n v="8"/>
    <n v="202.48888888888891"/>
    <n v="1619.9111111111113"/>
    <n v="133.64266666666668"/>
    <n v="550.76977777777779"/>
    <x v="5"/>
    <x v="0"/>
  </r>
  <r>
    <s v="SO - 000911"/>
    <d v="2012-06-27T00:00:00"/>
    <x v="11"/>
    <n v="20"/>
    <x v="1"/>
    <s v="AUD"/>
    <x v="3"/>
    <x v="2"/>
    <x v="22"/>
    <n v="58"/>
    <n v="8"/>
    <x v="6"/>
    <n v="4"/>
    <n v="91.566666666666663"/>
    <n v="366.26666666666665"/>
    <n v="76.000333333333344"/>
    <n v="62.265333333333274"/>
    <x v="5"/>
    <x v="0"/>
  </r>
  <r>
    <s v="SO - 000912"/>
    <d v="2012-06-27T00:00:00"/>
    <x v="13"/>
    <n v="19"/>
    <x v="1"/>
    <s v="AUD"/>
    <x v="3"/>
    <x v="2"/>
    <x v="46"/>
    <n v="55"/>
    <n v="8"/>
    <x v="6"/>
    <n v="1"/>
    <n v="209.1888888888889"/>
    <n v="209.1888888888889"/>
    <n v="146.43222222222221"/>
    <n v="62.756666666666689"/>
    <x v="5"/>
    <x v="0"/>
  </r>
  <r>
    <s v="SO - 000913"/>
    <d v="2012-06-27T00:00:00"/>
    <x v="16"/>
    <n v="5"/>
    <x v="0"/>
    <s v="AUD"/>
    <x v="2"/>
    <x v="1"/>
    <x v="26"/>
    <n v="15"/>
    <n v="2"/>
    <x v="7"/>
    <n v="9"/>
    <n v="424.33333333333331"/>
    <n v="3819"/>
    <n v="173.97666666666666"/>
    <n v="2253.21"/>
    <x v="5"/>
    <x v="0"/>
  </r>
  <r>
    <s v="SO - 000914"/>
    <d v="2012-06-27T00:00:00"/>
    <x v="7"/>
    <n v="17"/>
    <x v="1"/>
    <s v="AUD"/>
    <x v="0"/>
    <x v="2"/>
    <x v="30"/>
    <n v="47"/>
    <n v="7"/>
    <x v="3"/>
    <n v="3"/>
    <n v="120.60000000000001"/>
    <n v="361.8"/>
    <n v="74.772000000000006"/>
    <n v="137.48399999999998"/>
    <x v="5"/>
    <x v="0"/>
  </r>
  <r>
    <s v="SO - 000915"/>
    <d v="2012-06-27T00:00:00"/>
    <x v="5"/>
    <n v="16"/>
    <x v="1"/>
    <s v="AUD"/>
    <x v="0"/>
    <x v="0"/>
    <x v="5"/>
    <n v="45"/>
    <n v="7"/>
    <x v="3"/>
    <n v="7"/>
    <n v="119.11111111111111"/>
    <n v="833.77777777777783"/>
    <n v="95.288888888888891"/>
    <n v="166.75555555555559"/>
    <x v="5"/>
    <x v="0"/>
  </r>
  <r>
    <s v="SO - 000916"/>
    <d v="2012-06-27T00:00:00"/>
    <x v="8"/>
    <n v="9"/>
    <x v="1"/>
    <s v="AUD"/>
    <x v="2"/>
    <x v="1"/>
    <x v="32"/>
    <n v="24"/>
    <n v="4"/>
    <x v="5"/>
    <n v="7"/>
    <n v="116.87777777777779"/>
    <n v="818.14444444444462"/>
    <n v="49.088666666666668"/>
    <n v="474.52377777777792"/>
    <x v="5"/>
    <x v="0"/>
  </r>
  <r>
    <s v="SO - 000917"/>
    <d v="2012-06-28T00:00:00"/>
    <x v="15"/>
    <n v="13"/>
    <x v="2"/>
    <s v="AUD"/>
    <x v="1"/>
    <x v="0"/>
    <x v="18"/>
    <n v="37"/>
    <n v="6"/>
    <x v="0"/>
    <n v="4"/>
    <n v="113.90000000000002"/>
    <n v="455.60000000000008"/>
    <n v="64.923000000000002"/>
    <n v="195.90800000000007"/>
    <x v="5"/>
    <x v="0"/>
  </r>
  <r>
    <s v="SO - 000918"/>
    <d v="2012-06-28T00:00:00"/>
    <x v="14"/>
    <n v="10"/>
    <x v="0"/>
    <s v="AUD"/>
    <x v="1"/>
    <x v="0"/>
    <x v="45"/>
    <n v="29"/>
    <n v="4"/>
    <x v="5"/>
    <n v="9"/>
    <n v="247.89999999999998"/>
    <n v="2231.1"/>
    <n v="114.03400000000001"/>
    <n v="1204.7939999999999"/>
    <x v="5"/>
    <x v="0"/>
  </r>
  <r>
    <s v="SO - 000919"/>
    <d v="2012-06-28T00:00:00"/>
    <x v="14"/>
    <n v="10"/>
    <x v="2"/>
    <s v="AUD"/>
    <x v="1"/>
    <x v="0"/>
    <x v="45"/>
    <n v="29"/>
    <n v="4"/>
    <x v="5"/>
    <n v="4"/>
    <n v="29.033333333333335"/>
    <n v="116.13333333333334"/>
    <n v="13.065000000000001"/>
    <n v="63.873333333333335"/>
    <x v="5"/>
    <x v="0"/>
  </r>
  <r>
    <s v="SO - 000920"/>
    <d v="2012-06-29T00:00:00"/>
    <x v="18"/>
    <n v="3"/>
    <x v="0"/>
    <s v="AUD"/>
    <x v="2"/>
    <x v="1"/>
    <x v="49"/>
    <n v="8"/>
    <n v="2"/>
    <x v="7"/>
    <n v="3"/>
    <n v="391.57777777777778"/>
    <n v="1174.7333333333333"/>
    <n v="328.92533333333336"/>
    <n v="187.95733333333328"/>
    <x v="5"/>
    <x v="0"/>
  </r>
  <r>
    <s v="SO - 000921"/>
    <d v="2012-06-29T00:00:00"/>
    <x v="11"/>
    <n v="20"/>
    <x v="2"/>
    <s v="AUD"/>
    <x v="3"/>
    <x v="2"/>
    <x v="25"/>
    <n v="57"/>
    <n v="8"/>
    <x v="6"/>
    <n v="9"/>
    <n v="424.33333333333331"/>
    <n v="3819"/>
    <n v="356.44"/>
    <n v="611.04"/>
    <x v="5"/>
    <x v="0"/>
  </r>
  <r>
    <s v="SO - 000922"/>
    <d v="2012-06-29T00:00:00"/>
    <x v="19"/>
    <n v="4"/>
    <x v="0"/>
    <s v="AUD"/>
    <x v="2"/>
    <x v="1"/>
    <x v="36"/>
    <n v="11"/>
    <n v="2"/>
    <x v="7"/>
    <n v="4"/>
    <n v="431.03333333333336"/>
    <n v="1724.1333333333334"/>
    <n v="284.48200000000003"/>
    <n v="586.20533333333333"/>
    <x v="5"/>
    <x v="0"/>
  </r>
  <r>
    <s v="SO - 000923"/>
    <d v="2012-06-29T00:00:00"/>
    <x v="2"/>
    <n v="12"/>
    <x v="1"/>
    <s v="AUD"/>
    <x v="1"/>
    <x v="0"/>
    <x v="16"/>
    <n v="35"/>
    <n v="5"/>
    <x v="1"/>
    <n v="3"/>
    <n v="25.311111111111114"/>
    <n v="75.933333333333337"/>
    <n v="14.680444444444444"/>
    <n v="31.89200000000001"/>
    <x v="5"/>
    <x v="0"/>
  </r>
  <r>
    <s v="SO - 000924"/>
    <d v="2012-06-29T00:00:00"/>
    <x v="17"/>
    <n v="14"/>
    <x v="1"/>
    <s v="AUD"/>
    <x v="1"/>
    <x v="0"/>
    <x v="28"/>
    <n v="40"/>
    <n v="6"/>
    <x v="0"/>
    <n v="2"/>
    <n v="127.30000000000001"/>
    <n v="254.60000000000002"/>
    <n v="94.201999999999998"/>
    <n v="66.196000000000026"/>
    <x v="5"/>
    <x v="0"/>
  </r>
  <r>
    <s v="SO - 000925"/>
    <d v="2012-06-30T00:00:00"/>
    <x v="18"/>
    <n v="3"/>
    <x v="1"/>
    <s v="AUD"/>
    <x v="2"/>
    <x v="1"/>
    <x v="27"/>
    <n v="7"/>
    <n v="1"/>
    <x v="4"/>
    <n v="3"/>
    <n v="286.61111111111109"/>
    <n v="859.83333333333326"/>
    <n v="126.10888888888888"/>
    <n v="481.5066666666666"/>
    <x v="5"/>
    <x v="0"/>
  </r>
  <r>
    <s v="SO - 000926"/>
    <d v="2012-06-30T00:00:00"/>
    <x v="17"/>
    <n v="14"/>
    <x v="0"/>
    <s v="AUD"/>
    <x v="1"/>
    <x v="0"/>
    <x v="19"/>
    <n v="38"/>
    <n v="6"/>
    <x v="0"/>
    <n v="5"/>
    <n v="122.83333333333333"/>
    <n v="614.16666666666663"/>
    <n v="51.59"/>
    <n v="356.21666666666658"/>
    <x v="5"/>
    <x v="0"/>
  </r>
  <r>
    <s v="SO - 000927"/>
    <d v="2012-06-30T00:00:00"/>
    <x v="0"/>
    <n v="15"/>
    <x v="0"/>
    <s v="AUD"/>
    <x v="0"/>
    <x v="0"/>
    <x v="57"/>
    <n v="43"/>
    <n v="6"/>
    <x v="0"/>
    <n v="6"/>
    <n v="195.78888888888889"/>
    <n v="1174.7333333333333"/>
    <n v="135.09433333333334"/>
    <n v="364.16733333333332"/>
    <x v="5"/>
    <x v="0"/>
  </r>
  <r>
    <s v="SO - 000928"/>
    <d v="2012-06-30T00:00:00"/>
    <x v="5"/>
    <n v="16"/>
    <x v="1"/>
    <s v="AUD"/>
    <x v="0"/>
    <x v="3"/>
    <x v="12"/>
    <n v="46"/>
    <n v="7"/>
    <x v="3"/>
    <n v="7"/>
    <n v="221.10000000000002"/>
    <n v="1547.7000000000003"/>
    <n v="103.917"/>
    <n v="820.28100000000029"/>
    <x v="5"/>
    <x v="0"/>
  </r>
  <r>
    <s v="SO - 000929"/>
    <d v="2012-06-30T00:00:00"/>
    <x v="8"/>
    <n v="9"/>
    <x v="2"/>
    <s v="AUD"/>
    <x v="2"/>
    <x v="0"/>
    <x v="53"/>
    <n v="26"/>
    <n v="4"/>
    <x v="5"/>
    <n v="1"/>
    <n v="29.033333333333335"/>
    <n v="29.033333333333335"/>
    <n v="22.065333333333335"/>
    <n v="6.968"/>
    <x v="5"/>
    <x v="0"/>
  </r>
  <r>
    <s v="SO - 000930"/>
    <d v="2012-07-01T00:00:00"/>
    <x v="12"/>
    <n v="2"/>
    <x v="2"/>
    <s v="AUD"/>
    <x v="2"/>
    <x v="1"/>
    <x v="37"/>
    <n v="5"/>
    <n v="1"/>
    <x v="4"/>
    <n v="8"/>
    <n v="119.11111111111111"/>
    <n v="952.88888888888891"/>
    <n v="75.040000000000006"/>
    <n v="352.56888888888886"/>
    <x v="6"/>
    <x v="0"/>
  </r>
  <r>
    <s v="SO - 000931"/>
    <d v="2012-07-01T00:00:00"/>
    <x v="14"/>
    <n v="10"/>
    <x v="0"/>
    <s v="AUD"/>
    <x v="1"/>
    <x v="0"/>
    <x v="45"/>
    <n v="29"/>
    <n v="4"/>
    <x v="5"/>
    <n v="7"/>
    <n v="117.62222222222223"/>
    <n v="823.35555555555561"/>
    <n v="99.978888888888889"/>
    <n v="123.50333333333333"/>
    <x v="6"/>
    <x v="0"/>
  </r>
  <r>
    <s v="SO - 000932"/>
    <d v="2012-07-01T00:00:00"/>
    <x v="2"/>
    <n v="12"/>
    <x v="2"/>
    <s v="AUD"/>
    <x v="1"/>
    <x v="0"/>
    <x v="2"/>
    <n v="34"/>
    <n v="5"/>
    <x v="1"/>
    <n v="3"/>
    <n v="27.544444444444444"/>
    <n v="82.633333333333326"/>
    <n v="14.598555555555556"/>
    <n v="38.837666666666657"/>
    <x v="6"/>
    <x v="0"/>
  </r>
  <r>
    <s v="SO - 000933"/>
    <d v="2012-07-01T00:00:00"/>
    <x v="12"/>
    <n v="2"/>
    <x v="1"/>
    <s v="AUD"/>
    <x v="2"/>
    <x v="1"/>
    <x v="15"/>
    <n v="4"/>
    <n v="1"/>
    <x v="4"/>
    <n v="9"/>
    <n v="295.54444444444448"/>
    <n v="2659.9000000000005"/>
    <n v="124.12866666666666"/>
    <n v="1542.7420000000006"/>
    <x v="6"/>
    <x v="0"/>
  </r>
  <r>
    <s v="SO - 000934"/>
    <d v="2012-07-01T00:00:00"/>
    <x v="8"/>
    <n v="9"/>
    <x v="0"/>
    <s v="AUD"/>
    <x v="2"/>
    <x v="1"/>
    <x v="32"/>
    <n v="24"/>
    <n v="4"/>
    <x v="5"/>
    <n v="1"/>
    <n v="114.64444444444445"/>
    <n v="114.64444444444445"/>
    <n v="96.301333333333318"/>
    <n v="18.343111111111128"/>
    <x v="6"/>
    <x v="0"/>
  </r>
  <r>
    <s v="SO - 000935"/>
    <d v="2012-07-01T00:00:00"/>
    <x v="18"/>
    <n v="3"/>
    <x v="0"/>
    <s v="AUD"/>
    <x v="2"/>
    <x v="1"/>
    <x v="27"/>
    <n v="7"/>
    <n v="1"/>
    <x v="4"/>
    <n v="9"/>
    <n v="282.88888888888891"/>
    <n v="2546"/>
    <n v="124.47111111111111"/>
    <n v="1425.76"/>
    <x v="6"/>
    <x v="0"/>
  </r>
  <r>
    <s v="SO - 000936"/>
    <d v="2012-07-01T00:00:00"/>
    <x v="18"/>
    <n v="3"/>
    <x v="0"/>
    <s v="AUD"/>
    <x v="2"/>
    <x v="1"/>
    <x v="52"/>
    <n v="9"/>
    <n v="2"/>
    <x v="7"/>
    <n v="8"/>
    <n v="95.288888888888891"/>
    <n v="762.31111111111113"/>
    <n v="73.372444444444454"/>
    <n v="175.3315555555555"/>
    <x v="6"/>
    <x v="0"/>
  </r>
  <r>
    <s v="SO - 000937"/>
    <d v="2012-07-02T00:00:00"/>
    <x v="4"/>
    <n v="7"/>
    <x v="0"/>
    <s v="AUD"/>
    <x v="2"/>
    <x v="1"/>
    <x v="34"/>
    <n v="19"/>
    <n v="3"/>
    <x v="2"/>
    <n v="7"/>
    <n v="438.47777777777782"/>
    <n v="3069.3444444444449"/>
    <n v="219.23888888888891"/>
    <n v="1534.6722222222224"/>
    <x v="6"/>
    <x v="0"/>
  </r>
  <r>
    <s v="SO - 000938"/>
    <d v="2012-07-03T00:00:00"/>
    <x v="11"/>
    <n v="20"/>
    <x v="0"/>
    <s v="AUD"/>
    <x v="3"/>
    <x v="2"/>
    <x v="22"/>
    <n v="58"/>
    <n v="8"/>
    <x v="6"/>
    <n v="2"/>
    <n v="445.17777777777775"/>
    <n v="890.3555555555555"/>
    <n v="276.01022222222224"/>
    <n v="338.33511111111102"/>
    <x v="6"/>
    <x v="0"/>
  </r>
  <r>
    <s v="SO - 000939"/>
    <d v="2012-07-03T00:00:00"/>
    <x v="15"/>
    <n v="13"/>
    <x v="1"/>
    <s v="AUD"/>
    <x v="1"/>
    <x v="0"/>
    <x v="54"/>
    <n v="36"/>
    <n v="5"/>
    <x v="1"/>
    <n v="6"/>
    <n v="125.8111111111111"/>
    <n v="754.86666666666656"/>
    <n v="84.293444444444447"/>
    <n v="249.10599999999988"/>
    <x v="6"/>
    <x v="0"/>
  </r>
  <r>
    <s v="SO - 000940"/>
    <d v="2012-07-03T00:00:00"/>
    <x v="3"/>
    <n v="6"/>
    <x v="1"/>
    <s v="AUD"/>
    <x v="2"/>
    <x v="1"/>
    <x v="20"/>
    <n v="16"/>
    <n v="3"/>
    <x v="2"/>
    <n v="2"/>
    <n v="99.75555555555556"/>
    <n v="199.51111111111112"/>
    <n v="56.860666666666667"/>
    <n v="85.789777777777786"/>
    <x v="6"/>
    <x v="0"/>
  </r>
  <r>
    <s v="SO - 000941"/>
    <d v="2012-07-03T00:00:00"/>
    <x v="8"/>
    <n v="9"/>
    <x v="1"/>
    <s v="AUD"/>
    <x v="2"/>
    <x v="1"/>
    <x v="10"/>
    <n v="25"/>
    <n v="4"/>
    <x v="5"/>
    <n v="7"/>
    <n v="437.73333333333335"/>
    <n v="3064.1333333333332"/>
    <n v="297.6586666666667"/>
    <n v="980.52266666666628"/>
    <x v="6"/>
    <x v="0"/>
  </r>
  <r>
    <s v="SO - 000942"/>
    <d v="2012-07-04T00:00:00"/>
    <x v="14"/>
    <n v="10"/>
    <x v="0"/>
    <s v="AUD"/>
    <x v="1"/>
    <x v="0"/>
    <x v="17"/>
    <n v="28"/>
    <n v="4"/>
    <x v="5"/>
    <n v="3"/>
    <n v="114.64444444444445"/>
    <n v="343.93333333333334"/>
    <n v="57.322222222222223"/>
    <n v="171.96666666666667"/>
    <x v="6"/>
    <x v="0"/>
  </r>
  <r>
    <s v="SO - 000943"/>
    <d v="2012-07-04T00:00:00"/>
    <x v="12"/>
    <n v="2"/>
    <x v="2"/>
    <s v="AUD"/>
    <x v="2"/>
    <x v="1"/>
    <x v="15"/>
    <n v="4"/>
    <n v="1"/>
    <x v="4"/>
    <n v="5"/>
    <n v="694.56666666666672"/>
    <n v="3472.8333333333335"/>
    <n v="548.70766666666668"/>
    <n v="729.29500000000007"/>
    <x v="6"/>
    <x v="0"/>
  </r>
  <r>
    <s v="SO - 000944"/>
    <d v="2012-07-04T00:00:00"/>
    <x v="14"/>
    <n v="10"/>
    <x v="1"/>
    <s v="AUD"/>
    <x v="2"/>
    <x v="0"/>
    <x v="38"/>
    <n v="27"/>
    <n v="4"/>
    <x v="5"/>
    <n v="1"/>
    <n v="424.33333333333331"/>
    <n v="424.33333333333331"/>
    <n v="241.87"/>
    <n v="182.46333333333331"/>
    <x v="6"/>
    <x v="0"/>
  </r>
  <r>
    <s v="SO - 000945"/>
    <d v="2012-07-04T00:00:00"/>
    <x v="8"/>
    <n v="9"/>
    <x v="1"/>
    <s v="AUD"/>
    <x v="2"/>
    <x v="0"/>
    <x v="53"/>
    <n v="26"/>
    <n v="4"/>
    <x v="5"/>
    <n v="3"/>
    <n v="608.95555555555563"/>
    <n v="1826.8666666666668"/>
    <n v="359.2837777777778"/>
    <n v="749.01533333333327"/>
    <x v="6"/>
    <x v="0"/>
  </r>
  <r>
    <s v="SO - 000946"/>
    <d v="2012-07-05T00:00:00"/>
    <x v="13"/>
    <n v="19"/>
    <x v="0"/>
    <s v="AUD"/>
    <x v="3"/>
    <x v="2"/>
    <x v="46"/>
    <n v="55"/>
    <n v="8"/>
    <x v="6"/>
    <n v="6"/>
    <n v="116.13333333333334"/>
    <n v="696.80000000000007"/>
    <n v="83.616"/>
    <n v="195.10400000000004"/>
    <x v="6"/>
    <x v="0"/>
  </r>
  <r>
    <s v="SO - 000947"/>
    <d v="2012-07-05T00:00:00"/>
    <x v="3"/>
    <n v="6"/>
    <x v="1"/>
    <s v="AUD"/>
    <x v="2"/>
    <x v="1"/>
    <x v="20"/>
    <n v="16"/>
    <n v="3"/>
    <x v="2"/>
    <n v="1"/>
    <n v="255.34444444444443"/>
    <n v="255.34444444444443"/>
    <n v="109.79811111111111"/>
    <n v="145.54633333333334"/>
    <x v="6"/>
    <x v="0"/>
  </r>
  <r>
    <s v="SO - 000948"/>
    <d v="2012-07-05T00:00:00"/>
    <x v="19"/>
    <n v="4"/>
    <x v="1"/>
    <s v="AUD"/>
    <x v="2"/>
    <x v="1"/>
    <x v="36"/>
    <n v="11"/>
    <n v="2"/>
    <x v="7"/>
    <n v="5"/>
    <n v="102.73333333333333"/>
    <n v="513.66666666666663"/>
    <n v="81.159333333333336"/>
    <n v="107.86999999999995"/>
    <x v="6"/>
    <x v="0"/>
  </r>
  <r>
    <s v="SO - 000949"/>
    <d v="2012-07-05T00:00:00"/>
    <x v="1"/>
    <n v="11"/>
    <x v="0"/>
    <s v="AUD"/>
    <x v="1"/>
    <x v="0"/>
    <x v="43"/>
    <n v="30"/>
    <n v="5"/>
    <x v="1"/>
    <n v="8"/>
    <n v="330.53333333333336"/>
    <n v="2644.2666666666669"/>
    <n v="247.90000000000003"/>
    <n v="661.06666666666661"/>
    <x v="6"/>
    <x v="0"/>
  </r>
  <r>
    <s v="SO - 000950"/>
    <d v="2012-07-05T00:00:00"/>
    <x v="4"/>
    <n v="7"/>
    <x v="0"/>
    <s v="AUD"/>
    <x v="2"/>
    <x v="1"/>
    <x v="48"/>
    <n v="20"/>
    <n v="3"/>
    <x v="2"/>
    <n v="9"/>
    <n v="92.311111111111117"/>
    <n v="830.80000000000007"/>
    <n v="57.232888888888887"/>
    <n v="315.70400000000006"/>
    <x v="6"/>
    <x v="0"/>
  </r>
  <r>
    <s v="SO - 000951"/>
    <d v="2012-07-05T00:00:00"/>
    <x v="1"/>
    <n v="11"/>
    <x v="2"/>
    <s v="AUD"/>
    <x v="1"/>
    <x v="0"/>
    <x v="43"/>
    <n v="30"/>
    <n v="5"/>
    <x v="1"/>
    <n v="7"/>
    <n v="116.87777777777779"/>
    <n v="818.14444444444462"/>
    <n v="71.295444444444442"/>
    <n v="319.07633333333354"/>
    <x v="6"/>
    <x v="0"/>
  </r>
  <r>
    <s v="SO - 000952"/>
    <d v="2012-07-05T00:00:00"/>
    <x v="10"/>
    <n v="8"/>
    <x v="2"/>
    <s v="AUD"/>
    <x v="2"/>
    <x v="1"/>
    <x v="31"/>
    <n v="23"/>
    <n v="4"/>
    <x v="5"/>
    <n v="2"/>
    <n v="114.64444444444445"/>
    <n v="229.28888888888889"/>
    <n v="84.836888888888879"/>
    <n v="59.615111111111133"/>
    <x v="6"/>
    <x v="0"/>
  </r>
  <r>
    <s v="SO - 000953"/>
    <d v="2012-07-06T00:00:00"/>
    <x v="3"/>
    <n v="6"/>
    <x v="2"/>
    <s v="AUD"/>
    <x v="2"/>
    <x v="1"/>
    <x v="20"/>
    <n v="16"/>
    <n v="3"/>
    <x v="2"/>
    <n v="7"/>
    <n v="197.27777777777777"/>
    <n v="1380.9444444444443"/>
    <n v="100.61166666666666"/>
    <n v="676.66277777777771"/>
    <x v="6"/>
    <x v="0"/>
  </r>
  <r>
    <s v="SO - 000954"/>
    <d v="2012-07-06T00:00:00"/>
    <x v="12"/>
    <n v="2"/>
    <x v="1"/>
    <s v="AUD"/>
    <x v="2"/>
    <x v="1"/>
    <x v="15"/>
    <n v="4"/>
    <n v="1"/>
    <x v="4"/>
    <n v="4"/>
    <n v="201"/>
    <n v="804"/>
    <n v="162.81000000000003"/>
    <n v="152.75999999999988"/>
    <x v="6"/>
    <x v="0"/>
  </r>
  <r>
    <s v="SO - 000955"/>
    <d v="2012-07-06T00:00:00"/>
    <x v="15"/>
    <n v="13"/>
    <x v="1"/>
    <s v="AUD"/>
    <x v="1"/>
    <x v="0"/>
    <x v="19"/>
    <n v="38"/>
    <n v="6"/>
    <x v="0"/>
    <n v="7"/>
    <n v="111.66666666666667"/>
    <n v="781.66666666666674"/>
    <n v="84.86666666666666"/>
    <n v="187.60000000000014"/>
    <x v="6"/>
    <x v="0"/>
  </r>
  <r>
    <s v="SO - 000956"/>
    <d v="2012-07-07T00:00:00"/>
    <x v="10"/>
    <n v="8"/>
    <x v="2"/>
    <s v="AUD"/>
    <x v="2"/>
    <x v="1"/>
    <x v="13"/>
    <n v="22"/>
    <n v="3"/>
    <x v="2"/>
    <n v="4"/>
    <n v="18.611111111111111"/>
    <n v="74.444444444444443"/>
    <n v="9.4916666666666671"/>
    <n v="36.477777777777774"/>
    <x v="6"/>
    <x v="0"/>
  </r>
  <r>
    <s v="SO - 000957"/>
    <d v="2012-07-07T00:00:00"/>
    <x v="1"/>
    <n v="11"/>
    <x v="0"/>
    <s v="AUD"/>
    <x v="1"/>
    <x v="0"/>
    <x v="42"/>
    <n v="32"/>
    <n v="5"/>
    <x v="1"/>
    <n v="8"/>
    <n v="122.08888888888889"/>
    <n v="976.71111111111111"/>
    <n v="75.695111111111103"/>
    <n v="371.15022222222228"/>
    <x v="6"/>
    <x v="0"/>
  </r>
  <r>
    <s v="SO - 000958"/>
    <d v="2012-07-07T00:00:00"/>
    <x v="9"/>
    <n v="18"/>
    <x v="1"/>
    <s v="AUD"/>
    <x v="0"/>
    <x v="2"/>
    <x v="56"/>
    <n v="52"/>
    <n v="8"/>
    <x v="6"/>
    <n v="9"/>
    <n v="20.844444444444445"/>
    <n v="187.6"/>
    <n v="10.213777777777777"/>
    <n v="95.676000000000002"/>
    <x v="6"/>
    <x v="0"/>
  </r>
  <r>
    <s v="SO - 000959"/>
    <d v="2012-07-07T00:00:00"/>
    <x v="8"/>
    <n v="9"/>
    <x v="1"/>
    <s v="AUD"/>
    <x v="2"/>
    <x v="1"/>
    <x v="10"/>
    <n v="25"/>
    <n v="4"/>
    <x v="5"/>
    <n v="4"/>
    <n v="118.36666666666666"/>
    <n v="473.46666666666664"/>
    <n v="56.815999999999995"/>
    <n v="246.20266666666666"/>
    <x v="6"/>
    <x v="0"/>
  </r>
  <r>
    <s v="SO - 000960"/>
    <d v="2012-07-07T00:00:00"/>
    <x v="2"/>
    <n v="12"/>
    <x v="0"/>
    <s v="AUD"/>
    <x v="1"/>
    <x v="0"/>
    <x v="16"/>
    <n v="35"/>
    <n v="5"/>
    <x v="1"/>
    <n v="8"/>
    <n v="131.02222222222224"/>
    <n v="1048.1777777777779"/>
    <n v="90.405333333333331"/>
    <n v="324.93511111111127"/>
    <x v="6"/>
    <x v="0"/>
  </r>
  <r>
    <s v="SO - 000961"/>
    <d v="2012-07-07T00:00:00"/>
    <x v="10"/>
    <n v="8"/>
    <x v="1"/>
    <s v="AUD"/>
    <x v="2"/>
    <x v="1"/>
    <x v="31"/>
    <n v="23"/>
    <n v="4"/>
    <x v="5"/>
    <n v="4"/>
    <n v="116.13333333333334"/>
    <n v="464.53333333333336"/>
    <n v="46.45333333333334"/>
    <n v="278.72000000000003"/>
    <x v="6"/>
    <x v="0"/>
  </r>
  <r>
    <s v="SO - 000962"/>
    <d v="2012-07-08T00:00:00"/>
    <x v="12"/>
    <n v="2"/>
    <x v="1"/>
    <s v="AUD"/>
    <x v="2"/>
    <x v="1"/>
    <x v="15"/>
    <n v="4"/>
    <n v="1"/>
    <x v="4"/>
    <n v="2"/>
    <n v="93.055555555555557"/>
    <n v="186.11111111111111"/>
    <n v="71.652777777777771"/>
    <n v="42.805555555555571"/>
    <x v="6"/>
    <x v="0"/>
  </r>
  <r>
    <s v="SO - 000963"/>
    <d v="2012-07-08T00:00:00"/>
    <x v="18"/>
    <n v="3"/>
    <x v="1"/>
    <s v="AUD"/>
    <x v="2"/>
    <x v="1"/>
    <x v="27"/>
    <n v="7"/>
    <n v="1"/>
    <x v="4"/>
    <n v="7"/>
    <n v="130.27777777777777"/>
    <n v="911.94444444444434"/>
    <n v="53.413888888888884"/>
    <n v="538.04722222222222"/>
    <x v="6"/>
    <x v="0"/>
  </r>
  <r>
    <s v="SO - 000964"/>
    <d v="2012-07-09T00:00:00"/>
    <x v="18"/>
    <n v="3"/>
    <x v="1"/>
    <s v="AUD"/>
    <x v="2"/>
    <x v="1"/>
    <x v="52"/>
    <n v="9"/>
    <n v="2"/>
    <x v="7"/>
    <n v="3"/>
    <n v="29.777777777777779"/>
    <n v="89.333333333333343"/>
    <n v="13.697777777777778"/>
    <n v="48.240000000000009"/>
    <x v="6"/>
    <x v="0"/>
  </r>
  <r>
    <s v="SO - 000965"/>
    <d v="2012-07-09T00:00:00"/>
    <x v="18"/>
    <n v="3"/>
    <x v="0"/>
    <s v="AUD"/>
    <x v="2"/>
    <x v="1"/>
    <x v="52"/>
    <n v="9"/>
    <n v="2"/>
    <x v="7"/>
    <n v="3"/>
    <n v="120.60000000000001"/>
    <n v="361.8"/>
    <n v="71.153999999999996"/>
    <n v="148.33800000000002"/>
    <x v="6"/>
    <x v="0"/>
  </r>
  <r>
    <s v="SO - 000966"/>
    <d v="2012-07-09T00:00:00"/>
    <x v="5"/>
    <n v="16"/>
    <x v="1"/>
    <s v="AUD"/>
    <x v="0"/>
    <x v="0"/>
    <x v="5"/>
    <n v="45"/>
    <n v="7"/>
    <x v="3"/>
    <n v="1"/>
    <n v="346.16666666666669"/>
    <n v="346.16666666666669"/>
    <n v="138.46666666666667"/>
    <n v="207.70000000000002"/>
    <x v="6"/>
    <x v="0"/>
  </r>
  <r>
    <s v="SO - 000967"/>
    <d v="2012-07-09T00:00:00"/>
    <x v="3"/>
    <n v="6"/>
    <x v="1"/>
    <s v="AUD"/>
    <x v="2"/>
    <x v="1"/>
    <x v="20"/>
    <n v="16"/>
    <n v="3"/>
    <x v="2"/>
    <n v="4"/>
    <n v="268"/>
    <n v="1072"/>
    <n v="160.80000000000001"/>
    <n v="428.79999999999995"/>
    <x v="6"/>
    <x v="0"/>
  </r>
  <r>
    <s v="SO - 000968"/>
    <d v="2012-07-09T00:00:00"/>
    <x v="18"/>
    <n v="3"/>
    <x v="2"/>
    <s v="AUD"/>
    <x v="2"/>
    <x v="1"/>
    <x v="52"/>
    <n v="9"/>
    <n v="2"/>
    <x v="7"/>
    <n v="4"/>
    <n v="436.24444444444447"/>
    <n v="1744.9777777777779"/>
    <n v="213.7597777777778"/>
    <n v="889.93866666666668"/>
    <x v="6"/>
    <x v="0"/>
  </r>
  <r>
    <s v="SO - 000969"/>
    <d v="2012-07-09T00:00:00"/>
    <x v="6"/>
    <n v="1"/>
    <x v="1"/>
    <s v="AUD"/>
    <x v="2"/>
    <x v="1"/>
    <x v="9"/>
    <n v="3"/>
    <n v="1"/>
    <x v="4"/>
    <n v="2"/>
    <n v="253.85555555555558"/>
    <n v="507.71111111111117"/>
    <n v="190.39166666666668"/>
    <n v="126.92777777777781"/>
    <x v="6"/>
    <x v="0"/>
  </r>
  <r>
    <s v="SO - 000970"/>
    <d v="2012-07-10T00:00:00"/>
    <x v="17"/>
    <n v="14"/>
    <x v="2"/>
    <s v="AUD"/>
    <x v="1"/>
    <x v="0"/>
    <x v="0"/>
    <n v="41"/>
    <n v="6"/>
    <x v="0"/>
    <n v="2"/>
    <n v="87.1"/>
    <n v="174.2"/>
    <n v="61.840999999999994"/>
    <n v="50.518000000000001"/>
    <x v="6"/>
    <x v="0"/>
  </r>
  <r>
    <s v="SO - 000971"/>
    <d v="2012-07-10T00:00:00"/>
    <x v="7"/>
    <n v="17"/>
    <x v="1"/>
    <s v="AUD"/>
    <x v="0"/>
    <x v="2"/>
    <x v="21"/>
    <n v="49"/>
    <n v="7"/>
    <x v="3"/>
    <n v="7"/>
    <n v="96.777777777777771"/>
    <n v="677.44444444444434"/>
    <n v="61.937777777777782"/>
    <n v="243.87999999999988"/>
    <x v="6"/>
    <x v="0"/>
  </r>
  <r>
    <s v="SO - 000972"/>
    <d v="2012-07-10T00:00:00"/>
    <x v="1"/>
    <n v="11"/>
    <x v="0"/>
    <s v="AUD"/>
    <x v="1"/>
    <x v="0"/>
    <x v="1"/>
    <n v="31"/>
    <n v="5"/>
    <x v="1"/>
    <n v="3"/>
    <n v="116.87777777777779"/>
    <n v="350.63333333333338"/>
    <n v="92.333444444444453"/>
    <n v="73.633000000000038"/>
    <x v="6"/>
    <x v="0"/>
  </r>
  <r>
    <s v="SO - 000973"/>
    <d v="2012-07-10T00:00:00"/>
    <x v="7"/>
    <n v="17"/>
    <x v="0"/>
    <s v="AUD"/>
    <x v="0"/>
    <x v="2"/>
    <x v="30"/>
    <n v="47"/>
    <n v="7"/>
    <x v="3"/>
    <n v="1"/>
    <n v="135.48888888888891"/>
    <n v="135.48888888888891"/>
    <n v="67.744444444444454"/>
    <n v="67.744444444444454"/>
    <x v="6"/>
    <x v="0"/>
  </r>
  <r>
    <s v="SO - 000974"/>
    <d v="2012-07-10T00:00:00"/>
    <x v="11"/>
    <n v="20"/>
    <x v="1"/>
    <s v="AUD"/>
    <x v="3"/>
    <x v="2"/>
    <x v="22"/>
    <n v="58"/>
    <n v="8"/>
    <x v="6"/>
    <n v="6"/>
    <n v="97.522222222222226"/>
    <n v="585.13333333333333"/>
    <n v="56.562888888888885"/>
    <n v="245.75600000000003"/>
    <x v="6"/>
    <x v="0"/>
  </r>
  <r>
    <s v="SO - 000975"/>
    <d v="2012-07-11T00:00:00"/>
    <x v="1"/>
    <n v="11"/>
    <x v="2"/>
    <s v="AUD"/>
    <x v="1"/>
    <x v="0"/>
    <x v="1"/>
    <n v="31"/>
    <n v="5"/>
    <x v="1"/>
    <n v="9"/>
    <n v="29.033333333333335"/>
    <n v="261.3"/>
    <n v="16.839333333333332"/>
    <n v="109.74600000000001"/>
    <x v="6"/>
    <x v="0"/>
  </r>
  <r>
    <s v="SO - 000976"/>
    <d v="2012-07-12T00:00:00"/>
    <x v="12"/>
    <n v="2"/>
    <x v="0"/>
    <s v="AUD"/>
    <x v="2"/>
    <x v="1"/>
    <x v="15"/>
    <n v="4"/>
    <n v="1"/>
    <x v="4"/>
    <n v="9"/>
    <n v="574.71111111111122"/>
    <n v="5172.4000000000015"/>
    <n v="350.57377777777782"/>
    <n v="2017.2360000000012"/>
    <x v="6"/>
    <x v="0"/>
  </r>
  <r>
    <s v="SO - 000977"/>
    <d v="2012-07-12T00:00:00"/>
    <x v="15"/>
    <n v="13"/>
    <x v="1"/>
    <s v="AUD"/>
    <x v="1"/>
    <x v="0"/>
    <x v="18"/>
    <n v="37"/>
    <n v="6"/>
    <x v="0"/>
    <n v="1"/>
    <n v="248.64444444444447"/>
    <n v="248.64444444444447"/>
    <n v="203.88844444444445"/>
    <n v="44.756000000000029"/>
    <x v="6"/>
    <x v="0"/>
  </r>
  <r>
    <s v="SO - 000978"/>
    <d v="2012-07-12T00:00:00"/>
    <x v="4"/>
    <n v="7"/>
    <x v="1"/>
    <s v="AUD"/>
    <x v="2"/>
    <x v="1"/>
    <x v="48"/>
    <n v="20"/>
    <n v="3"/>
    <x v="2"/>
    <n v="5"/>
    <n v="20.100000000000001"/>
    <n v="100.5"/>
    <n v="15.075000000000001"/>
    <n v="25.125"/>
    <x v="6"/>
    <x v="0"/>
  </r>
  <r>
    <s v="SO - 000979"/>
    <d v="2012-07-12T00:00:00"/>
    <x v="3"/>
    <n v="6"/>
    <x v="0"/>
    <s v="AUD"/>
    <x v="2"/>
    <x v="1"/>
    <x v="3"/>
    <n v="17"/>
    <n v="3"/>
    <x v="2"/>
    <n v="9"/>
    <n v="208.44444444444446"/>
    <n v="1876"/>
    <n v="177.17777777777778"/>
    <n v="281.40000000000009"/>
    <x v="6"/>
    <x v="0"/>
  </r>
  <r>
    <s v="SO - 000980"/>
    <d v="2012-07-13T00:00:00"/>
    <x v="17"/>
    <n v="14"/>
    <x v="1"/>
    <s v="AUD"/>
    <x v="1"/>
    <x v="0"/>
    <x v="28"/>
    <n v="40"/>
    <n v="6"/>
    <x v="0"/>
    <n v="8"/>
    <n v="646.17777777777781"/>
    <n v="5169.4222222222224"/>
    <n v="478.17155555555553"/>
    <n v="1344.0497777777782"/>
    <x v="6"/>
    <x v="0"/>
  </r>
  <r>
    <s v="SO - 000981"/>
    <d v="2012-07-14T00:00:00"/>
    <x v="8"/>
    <n v="9"/>
    <x v="1"/>
    <s v="AUD"/>
    <x v="2"/>
    <x v="1"/>
    <x v="32"/>
    <n v="24"/>
    <n v="4"/>
    <x v="5"/>
    <n v="7"/>
    <n v="213.65555555555557"/>
    <n v="1495.588888888889"/>
    <n v="100.41811111111112"/>
    <n v="792.66211111111113"/>
    <x v="6"/>
    <x v="0"/>
  </r>
  <r>
    <s v="SO - 000982"/>
    <d v="2012-07-14T00:00:00"/>
    <x v="10"/>
    <n v="8"/>
    <x v="1"/>
    <s v="AUD"/>
    <x v="2"/>
    <x v="1"/>
    <x v="31"/>
    <n v="23"/>
    <n v="4"/>
    <x v="5"/>
    <n v="3"/>
    <n v="116.87777777777779"/>
    <n v="350.63333333333338"/>
    <n v="49.088666666666668"/>
    <n v="203.36733333333336"/>
    <x v="6"/>
    <x v="0"/>
  </r>
  <r>
    <s v="SO - 000983"/>
    <d v="2012-07-14T00:00:00"/>
    <x v="16"/>
    <n v="5"/>
    <x v="1"/>
    <s v="AUD"/>
    <x v="2"/>
    <x v="1"/>
    <x v="51"/>
    <n v="12"/>
    <n v="2"/>
    <x v="7"/>
    <n v="7"/>
    <n v="666.27777777777783"/>
    <n v="4663.9444444444453"/>
    <n v="399.76666666666665"/>
    <n v="1865.5777777777785"/>
    <x v="6"/>
    <x v="0"/>
  </r>
  <r>
    <s v="SO - 000984"/>
    <d v="2012-07-14T00:00:00"/>
    <x v="9"/>
    <n v="18"/>
    <x v="1"/>
    <s v="AUD"/>
    <x v="0"/>
    <x v="2"/>
    <x v="11"/>
    <n v="51"/>
    <n v="8"/>
    <x v="6"/>
    <n v="2"/>
    <n v="130.27777777777777"/>
    <n v="260.55555555555554"/>
    <n v="102.91944444444445"/>
    <n v="54.71666666666664"/>
    <x v="6"/>
    <x v="0"/>
  </r>
  <r>
    <s v="SO - 000985"/>
    <d v="2012-07-15T00:00:00"/>
    <x v="19"/>
    <n v="4"/>
    <x v="0"/>
    <s v="AUD"/>
    <x v="2"/>
    <x v="1"/>
    <x v="52"/>
    <n v="9"/>
    <n v="2"/>
    <x v="7"/>
    <n v="6"/>
    <n v="23.077777777777779"/>
    <n v="138.46666666666667"/>
    <n v="17.077555555555556"/>
    <n v="36.001333333333335"/>
    <x v="6"/>
    <x v="0"/>
  </r>
  <r>
    <s v="SO - 000986"/>
    <d v="2012-07-15T00:00:00"/>
    <x v="8"/>
    <n v="9"/>
    <x v="1"/>
    <s v="AUD"/>
    <x v="2"/>
    <x v="1"/>
    <x v="32"/>
    <n v="24"/>
    <n v="4"/>
    <x v="5"/>
    <n v="1"/>
    <n v="120.60000000000001"/>
    <n v="120.60000000000001"/>
    <n v="96.480000000000018"/>
    <n v="24.11999999999999"/>
    <x v="6"/>
    <x v="0"/>
  </r>
  <r>
    <s v="SO - 000987"/>
    <d v="2012-07-15T00:00:00"/>
    <x v="15"/>
    <n v="13"/>
    <x v="0"/>
    <s v="AUD"/>
    <x v="1"/>
    <x v="0"/>
    <x v="54"/>
    <n v="36"/>
    <n v="5"/>
    <x v="1"/>
    <n v="1"/>
    <n v="107.2"/>
    <n v="107.2"/>
    <n v="69.680000000000007"/>
    <n v="37.519999999999996"/>
    <x v="6"/>
    <x v="0"/>
  </r>
  <r>
    <s v="SO - 000988"/>
    <d v="2012-07-16T00:00:00"/>
    <x v="1"/>
    <n v="11"/>
    <x v="0"/>
    <s v="AUD"/>
    <x v="1"/>
    <x v="0"/>
    <x v="42"/>
    <n v="32"/>
    <n v="5"/>
    <x v="1"/>
    <n v="8"/>
    <n v="425.82222222222225"/>
    <n v="3406.577777777778"/>
    <n v="349.17422222222217"/>
    <n v="613.18400000000065"/>
    <x v="6"/>
    <x v="0"/>
  </r>
  <r>
    <s v="SO - 000989"/>
    <d v="2012-07-17T00:00:00"/>
    <x v="0"/>
    <n v="15"/>
    <x v="0"/>
    <s v="AUD"/>
    <x v="0"/>
    <x v="0"/>
    <x v="57"/>
    <n v="43"/>
    <n v="6"/>
    <x v="0"/>
    <n v="7"/>
    <n v="125.06666666666668"/>
    <n v="875.4666666666667"/>
    <n v="83.794666666666686"/>
    <n v="288.90399999999988"/>
    <x v="6"/>
    <x v="0"/>
  </r>
  <r>
    <s v="SO - 000990"/>
    <d v="2012-07-17T00:00:00"/>
    <x v="18"/>
    <n v="3"/>
    <x v="1"/>
    <s v="AUD"/>
    <x v="2"/>
    <x v="1"/>
    <x v="49"/>
    <n v="8"/>
    <n v="1"/>
    <x v="4"/>
    <n v="6"/>
    <n v="118.36666666666666"/>
    <n v="710.19999999999993"/>
    <n v="72.203666666666663"/>
    <n v="276.97799999999995"/>
    <x v="6"/>
    <x v="0"/>
  </r>
  <r>
    <s v="SO - 000991"/>
    <d v="2012-07-17T00:00:00"/>
    <x v="4"/>
    <n v="7"/>
    <x v="0"/>
    <s v="AUD"/>
    <x v="2"/>
    <x v="1"/>
    <x v="34"/>
    <n v="19"/>
    <n v="3"/>
    <x v="2"/>
    <n v="4"/>
    <n v="688.61111111111109"/>
    <n v="2754.4444444444443"/>
    <n v="468.25555555555559"/>
    <n v="881.42222222222199"/>
    <x v="6"/>
    <x v="0"/>
  </r>
  <r>
    <s v="SO - 000992"/>
    <d v="2012-07-17T00:00:00"/>
    <x v="6"/>
    <n v="1"/>
    <x v="2"/>
    <s v="AUD"/>
    <x v="2"/>
    <x v="1"/>
    <x v="6"/>
    <n v="1"/>
    <n v="1"/>
    <x v="4"/>
    <n v="5"/>
    <n v="434.75555555555559"/>
    <n v="2173.7777777777778"/>
    <n v="308.67644444444448"/>
    <n v="630.39555555555535"/>
    <x v="6"/>
    <x v="0"/>
  </r>
  <r>
    <s v="SO - 000993"/>
    <d v="2012-07-18T00:00:00"/>
    <x v="5"/>
    <n v="16"/>
    <x v="1"/>
    <s v="AUD"/>
    <x v="0"/>
    <x v="3"/>
    <x v="12"/>
    <n v="46"/>
    <n v="7"/>
    <x v="3"/>
    <n v="7"/>
    <n v="27.544444444444444"/>
    <n v="192.8111111111111"/>
    <n v="20.658333333333335"/>
    <n v="48.202777777777754"/>
    <x v="6"/>
    <x v="0"/>
  </r>
  <r>
    <s v="SO - 000994"/>
    <d v="2012-07-18T00:00:00"/>
    <x v="13"/>
    <n v="19"/>
    <x v="0"/>
    <s v="AUD"/>
    <x v="3"/>
    <x v="2"/>
    <x v="39"/>
    <n v="54"/>
    <n v="8"/>
    <x v="6"/>
    <n v="7"/>
    <n v="115.38888888888889"/>
    <n v="807.72222222222217"/>
    <n v="87.695555555555558"/>
    <n v="193.85333333333324"/>
    <x v="6"/>
    <x v="0"/>
  </r>
  <r>
    <s v="SO - 000995"/>
    <d v="2012-07-18T00:00:00"/>
    <x v="3"/>
    <n v="6"/>
    <x v="1"/>
    <s v="AUD"/>
    <x v="2"/>
    <x v="1"/>
    <x v="4"/>
    <n v="18"/>
    <n v="3"/>
    <x v="2"/>
    <n v="3"/>
    <n v="122.08888888888889"/>
    <n v="366.26666666666665"/>
    <n v="67.148888888888891"/>
    <n v="164.82"/>
    <x v="6"/>
    <x v="0"/>
  </r>
  <r>
    <s v="SO - 000996"/>
    <d v="2012-07-18T00:00:00"/>
    <x v="16"/>
    <n v="5"/>
    <x v="0"/>
    <s v="AUD"/>
    <x v="2"/>
    <x v="1"/>
    <x v="24"/>
    <n v="14"/>
    <n v="2"/>
    <x v="7"/>
    <n v="6"/>
    <n v="141.44444444444446"/>
    <n v="848.66666666666674"/>
    <n v="90.524444444444441"/>
    <n v="305.5200000000001"/>
    <x v="6"/>
    <x v="0"/>
  </r>
  <r>
    <s v="SO - 000997"/>
    <d v="2012-07-19T00:00:00"/>
    <x v="11"/>
    <n v="20"/>
    <x v="0"/>
    <s v="AUD"/>
    <x v="3"/>
    <x v="2"/>
    <x v="14"/>
    <n v="56"/>
    <n v="8"/>
    <x v="6"/>
    <n v="8"/>
    <n v="29.777777777777779"/>
    <n v="238.22222222222223"/>
    <n v="17.866666666666664"/>
    <n v="95.28888888888892"/>
    <x v="6"/>
    <x v="0"/>
  </r>
  <r>
    <s v="SO - 000998"/>
    <d v="2012-07-19T00:00:00"/>
    <x v="19"/>
    <n v="4"/>
    <x v="1"/>
    <s v="AUD"/>
    <x v="2"/>
    <x v="1"/>
    <x v="36"/>
    <n v="11"/>
    <n v="2"/>
    <x v="7"/>
    <n v="6"/>
    <n v="428.05555555555554"/>
    <n v="2568.333333333333"/>
    <n v="239.71111111111111"/>
    <n v="1130.0666666666664"/>
    <x v="6"/>
    <x v="0"/>
  </r>
  <r>
    <s v="SO - 000999"/>
    <d v="2012-07-19T00:00:00"/>
    <x v="8"/>
    <n v="9"/>
    <x v="2"/>
    <s v="AUD"/>
    <x v="2"/>
    <x v="1"/>
    <x v="10"/>
    <n v="25"/>
    <n v="4"/>
    <x v="5"/>
    <n v="9"/>
    <n v="208.44444444444446"/>
    <n v="1876"/>
    <n v="100.05333333333334"/>
    <n v="975.52"/>
    <x v="6"/>
    <x v="0"/>
  </r>
  <r>
    <s v="SO - 0001000"/>
    <d v="2012-07-19T00:00:00"/>
    <x v="10"/>
    <n v="8"/>
    <x v="1"/>
    <s v="AUD"/>
    <x v="2"/>
    <x v="1"/>
    <x v="13"/>
    <n v="22"/>
    <n v="3"/>
    <x v="2"/>
    <n v="1"/>
    <n v="142.93333333333334"/>
    <n v="142.93333333333334"/>
    <n v="98.623999999999995"/>
    <n v="44.309333333333342"/>
    <x v="6"/>
    <x v="0"/>
  </r>
  <r>
    <s v="SO - 0001001"/>
    <d v="2012-07-19T00:00:00"/>
    <x v="4"/>
    <n v="7"/>
    <x v="2"/>
    <s v="AUD"/>
    <x v="2"/>
    <x v="1"/>
    <x v="34"/>
    <n v="19"/>
    <n v="3"/>
    <x v="2"/>
    <n v="8"/>
    <n v="19.355555555555558"/>
    <n v="154.84444444444446"/>
    <n v="11.226222222222223"/>
    <n v="65.034666666666681"/>
    <x v="6"/>
    <x v="0"/>
  </r>
  <r>
    <s v="SO - 0001002"/>
    <d v="2012-07-19T00:00:00"/>
    <x v="11"/>
    <n v="20"/>
    <x v="0"/>
    <s v="AUD"/>
    <x v="3"/>
    <x v="2"/>
    <x v="25"/>
    <n v="57"/>
    <n v="8"/>
    <x v="6"/>
    <n v="9"/>
    <n v="584.38888888888891"/>
    <n v="5259.5"/>
    <n v="455.82333333333332"/>
    <n v="1157.0900000000001"/>
    <x v="6"/>
    <x v="0"/>
  </r>
  <r>
    <s v="SO - 0001003"/>
    <d v="2012-07-19T00:00:00"/>
    <x v="2"/>
    <n v="12"/>
    <x v="0"/>
    <s v="AUD"/>
    <x v="1"/>
    <x v="0"/>
    <x v="2"/>
    <n v="34"/>
    <n v="5"/>
    <x v="1"/>
    <n v="4"/>
    <n v="723.6"/>
    <n v="2894.4"/>
    <n v="571.64400000000001"/>
    <n v="607.82400000000007"/>
    <x v="6"/>
    <x v="0"/>
  </r>
  <r>
    <s v="SO - 0001004"/>
    <d v="2012-07-20T00:00:00"/>
    <x v="1"/>
    <n v="11"/>
    <x v="1"/>
    <s v="AUD"/>
    <x v="1"/>
    <x v="0"/>
    <x v="1"/>
    <n v="31"/>
    <n v="5"/>
    <x v="1"/>
    <n v="9"/>
    <n v="189.08888888888887"/>
    <n v="1701.8"/>
    <n v="113.45333333333332"/>
    <n v="680.72"/>
    <x v="6"/>
    <x v="0"/>
  </r>
  <r>
    <s v="SO - 0001005"/>
    <d v="2012-07-20T00:00:00"/>
    <x v="18"/>
    <n v="3"/>
    <x v="1"/>
    <s v="AUD"/>
    <x v="2"/>
    <x v="1"/>
    <x v="49"/>
    <n v="8"/>
    <n v="2"/>
    <x v="7"/>
    <n v="8"/>
    <n v="425.82222222222225"/>
    <n v="3406.577777777778"/>
    <n v="298.07555555555552"/>
    <n v="1021.9733333333338"/>
    <x v="6"/>
    <x v="0"/>
  </r>
  <r>
    <s v="SO - 0001006"/>
    <d v="2012-07-20T00:00:00"/>
    <x v="9"/>
    <n v="18"/>
    <x v="0"/>
    <s v="AUD"/>
    <x v="0"/>
    <x v="2"/>
    <x v="23"/>
    <n v="53"/>
    <n v="8"/>
    <x v="6"/>
    <n v="6"/>
    <n v="197.27777777777777"/>
    <n v="1183.6666666666665"/>
    <n v="102.58444444444444"/>
    <n v="568.15999999999985"/>
    <x v="6"/>
    <x v="0"/>
  </r>
  <r>
    <s v="SO - 0001007"/>
    <d v="2012-07-20T00:00:00"/>
    <x v="6"/>
    <n v="1"/>
    <x v="0"/>
    <s v="AUD"/>
    <x v="2"/>
    <x v="1"/>
    <x v="41"/>
    <n v="2"/>
    <n v="1"/>
    <x v="4"/>
    <n v="6"/>
    <n v="213.65555555555557"/>
    <n v="1281.9333333333334"/>
    <n v="96.14500000000001"/>
    <n v="705.06333333333328"/>
    <x v="6"/>
    <x v="0"/>
  </r>
  <r>
    <s v="SO - 0001008"/>
    <d v="2012-07-21T00:00:00"/>
    <x v="5"/>
    <n v="16"/>
    <x v="0"/>
    <s v="AUD"/>
    <x v="0"/>
    <x v="3"/>
    <x v="12"/>
    <n v="46"/>
    <n v="7"/>
    <x v="3"/>
    <n v="8"/>
    <n v="99.01111111111112"/>
    <n v="792.08888888888896"/>
    <n v="54.45611111111112"/>
    <n v="356.44"/>
    <x v="6"/>
    <x v="0"/>
  </r>
  <r>
    <s v="SO - 0001009"/>
    <d v="2012-07-21T00:00:00"/>
    <x v="0"/>
    <n v="15"/>
    <x v="1"/>
    <s v="AUD"/>
    <x v="0"/>
    <x v="0"/>
    <x v="8"/>
    <n v="42"/>
    <n v="6"/>
    <x v="0"/>
    <n v="4"/>
    <n v="365.52222222222224"/>
    <n v="1462.088888888889"/>
    <n v="208.34766666666667"/>
    <n v="628.69822222222228"/>
    <x v="6"/>
    <x v="0"/>
  </r>
  <r>
    <s v="SO - 0001010"/>
    <d v="2012-07-22T00:00:00"/>
    <x v="16"/>
    <n v="5"/>
    <x v="1"/>
    <s v="AUD"/>
    <x v="2"/>
    <x v="1"/>
    <x v="26"/>
    <n v="15"/>
    <n v="2"/>
    <x v="7"/>
    <n v="3"/>
    <n v="119.85555555555555"/>
    <n v="359.56666666666666"/>
    <n v="65.920555555555566"/>
    <n v="161.80499999999995"/>
    <x v="6"/>
    <x v="0"/>
  </r>
  <r>
    <s v="SO - 0001011"/>
    <d v="2012-07-22T00:00:00"/>
    <x v="13"/>
    <n v="19"/>
    <x v="0"/>
    <s v="AUD"/>
    <x v="3"/>
    <x v="2"/>
    <x v="46"/>
    <n v="55"/>
    <n v="8"/>
    <x v="6"/>
    <n v="5"/>
    <n v="431.77777777777777"/>
    <n v="2158.8888888888887"/>
    <n v="302.24444444444441"/>
    <n v="647.66666666666652"/>
    <x v="6"/>
    <x v="0"/>
  </r>
  <r>
    <s v="SO - 0001012"/>
    <d v="2012-07-22T00:00:00"/>
    <x v="14"/>
    <n v="10"/>
    <x v="0"/>
    <s v="AUD"/>
    <x v="1"/>
    <x v="0"/>
    <x v="17"/>
    <n v="28"/>
    <n v="4"/>
    <x v="5"/>
    <n v="3"/>
    <n v="186.85555555555555"/>
    <n v="560.56666666666661"/>
    <n v="127.06177777777778"/>
    <n v="179.38133333333326"/>
    <x v="6"/>
    <x v="0"/>
  </r>
  <r>
    <s v="SO - 0001013"/>
    <d v="2012-07-22T00:00:00"/>
    <x v="0"/>
    <n v="15"/>
    <x v="1"/>
    <s v="AUD"/>
    <x v="0"/>
    <x v="0"/>
    <x v="8"/>
    <n v="42"/>
    <n v="6"/>
    <x v="0"/>
    <n v="6"/>
    <n v="118.36666666666666"/>
    <n v="710.19999999999993"/>
    <n v="94.693333333333328"/>
    <n v="142.03999999999996"/>
    <x v="6"/>
    <x v="0"/>
  </r>
  <r>
    <s v="SO - 0001014"/>
    <d v="2012-07-22T00:00:00"/>
    <x v="10"/>
    <n v="8"/>
    <x v="1"/>
    <s v="AUD"/>
    <x v="2"/>
    <x v="1"/>
    <x v="32"/>
    <n v="24"/>
    <n v="4"/>
    <x v="5"/>
    <n v="1"/>
    <n v="434.75555555555559"/>
    <n v="434.75555555555559"/>
    <n v="365.19466666666665"/>
    <n v="69.56088888888894"/>
    <x v="6"/>
    <x v="0"/>
  </r>
  <r>
    <s v="SO - 0001015"/>
    <d v="2012-07-23T00:00:00"/>
    <x v="16"/>
    <n v="5"/>
    <x v="1"/>
    <s v="AUD"/>
    <x v="2"/>
    <x v="1"/>
    <x v="24"/>
    <n v="14"/>
    <n v="2"/>
    <x v="7"/>
    <n v="2"/>
    <n v="424.33333333333331"/>
    <n v="848.66666666666663"/>
    <n v="280.06"/>
    <n v="288.54666666666662"/>
    <x v="6"/>
    <x v="0"/>
  </r>
  <r>
    <s v="SO - 0001016"/>
    <d v="2012-07-23T00:00:00"/>
    <x v="15"/>
    <n v="13"/>
    <x v="0"/>
    <s v="AUD"/>
    <x v="1"/>
    <x v="0"/>
    <x v="16"/>
    <n v="35"/>
    <n v="5"/>
    <x v="1"/>
    <n v="2"/>
    <n v="113.90000000000002"/>
    <n v="227.80000000000004"/>
    <n v="84.286000000000001"/>
    <n v="59.228000000000037"/>
    <x v="6"/>
    <x v="0"/>
  </r>
  <r>
    <s v="SO - 0001017"/>
    <d v="2012-07-23T00:00:00"/>
    <x v="2"/>
    <n v="12"/>
    <x v="1"/>
    <s v="AUD"/>
    <x v="1"/>
    <x v="0"/>
    <x v="42"/>
    <n v="32"/>
    <n v="5"/>
    <x v="1"/>
    <n v="7"/>
    <n v="355.84444444444443"/>
    <n v="2490.911111111111"/>
    <n v="177.92222222222222"/>
    <n v="1245.4555555555555"/>
    <x v="6"/>
    <x v="0"/>
  </r>
  <r>
    <s v="SO - 0001018"/>
    <d v="2012-07-23T00:00:00"/>
    <x v="14"/>
    <n v="10"/>
    <x v="0"/>
    <s v="AUD"/>
    <x v="2"/>
    <x v="0"/>
    <x v="38"/>
    <n v="27"/>
    <n v="4"/>
    <x v="5"/>
    <n v="8"/>
    <n v="589.6"/>
    <n v="4716.8"/>
    <n v="271.21600000000007"/>
    <n v="2547.0719999999997"/>
    <x v="6"/>
    <x v="0"/>
  </r>
  <r>
    <s v="SO - 0001019"/>
    <d v="2012-07-23T00:00:00"/>
    <x v="15"/>
    <n v="13"/>
    <x v="0"/>
    <s v="AUD"/>
    <x v="1"/>
    <x v="0"/>
    <x v="19"/>
    <n v="38"/>
    <n v="6"/>
    <x v="0"/>
    <n v="6"/>
    <n v="205.46666666666667"/>
    <n v="1232.8"/>
    <n v="147.93600000000001"/>
    <n v="345.18399999999997"/>
    <x v="6"/>
    <x v="0"/>
  </r>
  <r>
    <s v="SO - 0001020"/>
    <d v="2012-07-24T00:00:00"/>
    <x v="5"/>
    <n v="16"/>
    <x v="0"/>
    <s v="AUD"/>
    <x v="0"/>
    <x v="0"/>
    <x v="5"/>
    <n v="45"/>
    <n v="7"/>
    <x v="3"/>
    <n v="2"/>
    <n v="21.588888888888889"/>
    <n v="43.177777777777777"/>
    <n v="15.328111111111111"/>
    <n v="12.521555555555555"/>
    <x v="6"/>
    <x v="0"/>
  </r>
  <r>
    <s v="SO - 0001021"/>
    <d v="2012-07-24T00:00:00"/>
    <x v="12"/>
    <n v="2"/>
    <x v="1"/>
    <s v="AUD"/>
    <x v="2"/>
    <x v="1"/>
    <x v="15"/>
    <n v="4"/>
    <n v="1"/>
    <x v="4"/>
    <n v="3"/>
    <n v="116.87777777777779"/>
    <n v="350.63333333333338"/>
    <n v="84.152000000000001"/>
    <n v="98.177333333333365"/>
    <x v="6"/>
    <x v="0"/>
  </r>
  <r>
    <s v="SO - 0001022"/>
    <d v="2012-07-25T00:00:00"/>
    <x v="19"/>
    <n v="4"/>
    <x v="2"/>
    <s v="AUD"/>
    <x v="2"/>
    <x v="1"/>
    <x v="33"/>
    <n v="10"/>
    <n v="2"/>
    <x v="7"/>
    <n v="4"/>
    <n v="201"/>
    <n v="804"/>
    <n v="170.85"/>
    <n v="120.60000000000002"/>
    <x v="6"/>
    <x v="0"/>
  </r>
  <r>
    <s v="SO - 0001023"/>
    <d v="2012-07-25T00:00:00"/>
    <x v="18"/>
    <n v="3"/>
    <x v="0"/>
    <s v="AUD"/>
    <x v="2"/>
    <x v="1"/>
    <x v="29"/>
    <n v="6"/>
    <n v="1"/>
    <x v="4"/>
    <n v="3"/>
    <n v="23.822222222222223"/>
    <n v="71.466666666666669"/>
    <n v="14.531555555555554"/>
    <n v="27.872000000000007"/>
    <x v="6"/>
    <x v="0"/>
  </r>
  <r>
    <s v="SO - 0001024"/>
    <d v="2012-07-25T00:00:00"/>
    <x v="12"/>
    <n v="2"/>
    <x v="1"/>
    <s v="AUD"/>
    <x v="2"/>
    <x v="1"/>
    <x v="9"/>
    <n v="3"/>
    <n v="1"/>
    <x v="4"/>
    <n v="5"/>
    <n v="392.32222222222225"/>
    <n v="1961.6111111111113"/>
    <n v="286.39522222222217"/>
    <n v="529.63500000000045"/>
    <x v="6"/>
    <x v="0"/>
  </r>
  <r>
    <s v="SO - 0001025"/>
    <d v="2012-07-25T00:00:00"/>
    <x v="1"/>
    <n v="11"/>
    <x v="0"/>
    <s v="AUD"/>
    <x v="1"/>
    <x v="0"/>
    <x v="42"/>
    <n v="32"/>
    <n v="5"/>
    <x v="1"/>
    <n v="1"/>
    <n v="115.38888888888889"/>
    <n v="115.38888888888889"/>
    <n v="90.00333333333333"/>
    <n v="25.385555555555555"/>
    <x v="6"/>
    <x v="0"/>
  </r>
  <r>
    <s v="SO - 0001026"/>
    <d v="2012-07-25T00:00:00"/>
    <x v="11"/>
    <n v="20"/>
    <x v="2"/>
    <s v="AUD"/>
    <x v="3"/>
    <x v="2"/>
    <x v="14"/>
    <n v="56"/>
    <n v="8"/>
    <x v="6"/>
    <n v="8"/>
    <n v="385.62222222222221"/>
    <n v="3084.9777777777776"/>
    <n v="173.53"/>
    <n v="1696.7377777777776"/>
    <x v="6"/>
    <x v="0"/>
  </r>
  <r>
    <s v="SO - 0001027"/>
    <d v="2012-07-25T00:00:00"/>
    <x v="16"/>
    <n v="5"/>
    <x v="1"/>
    <s v="AUD"/>
    <x v="2"/>
    <x v="1"/>
    <x v="24"/>
    <n v="14"/>
    <n v="2"/>
    <x v="7"/>
    <n v="7"/>
    <n v="295.54444444444448"/>
    <n v="2068.8111111111111"/>
    <n v="239.39100000000002"/>
    <n v="393.07411111111105"/>
    <x v="6"/>
    <x v="0"/>
  </r>
  <r>
    <s v="SO - 0001028"/>
    <d v="2012-07-26T00:00:00"/>
    <x v="4"/>
    <n v="7"/>
    <x v="0"/>
    <s v="AUD"/>
    <x v="2"/>
    <x v="1"/>
    <x v="44"/>
    <n v="21"/>
    <n v="3"/>
    <x v="2"/>
    <n v="7"/>
    <n v="124.32222222222224"/>
    <n v="870.2555555555557"/>
    <n v="70.863666666666674"/>
    <n v="374.209888888889"/>
    <x v="6"/>
    <x v="0"/>
  </r>
  <r>
    <s v="SO - 0001029"/>
    <d v="2012-07-26T00:00:00"/>
    <x v="9"/>
    <n v="18"/>
    <x v="0"/>
    <s v="AUD"/>
    <x v="0"/>
    <x v="2"/>
    <x v="56"/>
    <n v="52"/>
    <n v="8"/>
    <x v="6"/>
    <n v="2"/>
    <n v="432.52222222222224"/>
    <n v="865.04444444444448"/>
    <n v="250.8628888888889"/>
    <n v="363.31866666666667"/>
    <x v="6"/>
    <x v="0"/>
  </r>
  <r>
    <s v="SO - 0001030"/>
    <d v="2012-07-26T00:00:00"/>
    <x v="14"/>
    <n v="10"/>
    <x v="2"/>
    <s v="AUD"/>
    <x v="1"/>
    <x v="0"/>
    <x v="17"/>
    <n v="28"/>
    <n v="4"/>
    <x v="5"/>
    <n v="2"/>
    <n v="222.58888888888887"/>
    <n v="445.17777777777775"/>
    <n v="102.3908888888889"/>
    <n v="240.39599999999996"/>
    <x v="6"/>
    <x v="0"/>
  </r>
  <r>
    <s v="SO - 0001031"/>
    <d v="2012-07-26T00:00:00"/>
    <x v="16"/>
    <n v="5"/>
    <x v="0"/>
    <s v="AUD"/>
    <x v="2"/>
    <x v="1"/>
    <x v="24"/>
    <n v="14"/>
    <n v="2"/>
    <x v="7"/>
    <n v="2"/>
    <n v="110.92222222222223"/>
    <n v="221.84444444444446"/>
    <n v="87.628555555555565"/>
    <n v="46.587333333333333"/>
    <x v="6"/>
    <x v="0"/>
  </r>
  <r>
    <s v="SO - 0001032"/>
    <d v="2012-07-26T00:00:00"/>
    <x v="7"/>
    <n v="17"/>
    <x v="0"/>
    <s v="AUD"/>
    <x v="0"/>
    <x v="2"/>
    <x v="55"/>
    <n v="50"/>
    <n v="7"/>
    <x v="3"/>
    <n v="7"/>
    <n v="282.88888888888891"/>
    <n v="1980.2222222222224"/>
    <n v="183.87777777777779"/>
    <n v="693.07777777777778"/>
    <x v="6"/>
    <x v="0"/>
  </r>
  <r>
    <s v="SO - 0001033"/>
    <d v="2012-07-26T00:00:00"/>
    <x v="12"/>
    <n v="2"/>
    <x v="1"/>
    <s v="AUD"/>
    <x v="2"/>
    <x v="1"/>
    <x v="15"/>
    <n v="4"/>
    <n v="1"/>
    <x v="4"/>
    <n v="5"/>
    <n v="283.63333333333338"/>
    <n v="1418.166666666667"/>
    <n v="232.57933333333332"/>
    <n v="255.27000000000044"/>
    <x v="6"/>
    <x v="0"/>
  </r>
  <r>
    <s v="SO - 0001034"/>
    <d v="2012-07-26T00:00:00"/>
    <x v="18"/>
    <n v="3"/>
    <x v="2"/>
    <s v="AUD"/>
    <x v="2"/>
    <x v="1"/>
    <x v="49"/>
    <n v="8"/>
    <n v="2"/>
    <x v="7"/>
    <n v="9"/>
    <n v="426.56666666666666"/>
    <n v="3839.1"/>
    <n v="290.06533333333334"/>
    <n v="1228.5119999999997"/>
    <x v="6"/>
    <x v="0"/>
  </r>
  <r>
    <s v="SO - 0001035"/>
    <d v="2012-07-26T00:00:00"/>
    <x v="11"/>
    <n v="20"/>
    <x v="1"/>
    <s v="AUD"/>
    <x v="3"/>
    <x v="2"/>
    <x v="14"/>
    <n v="56"/>
    <n v="8"/>
    <x v="6"/>
    <n v="8"/>
    <n v="675.21111111111122"/>
    <n v="5401.6888888888898"/>
    <n v="452.39144444444452"/>
    <n v="1782.5573333333336"/>
    <x v="6"/>
    <x v="0"/>
  </r>
  <r>
    <s v="SO - 0001036"/>
    <d v="2012-07-26T00:00:00"/>
    <x v="7"/>
    <n v="17"/>
    <x v="0"/>
    <s v="AUD"/>
    <x v="0"/>
    <x v="2"/>
    <x v="21"/>
    <n v="49"/>
    <n v="7"/>
    <x v="3"/>
    <n v="8"/>
    <n v="116.87777777777779"/>
    <n v="935.02222222222235"/>
    <n v="51.426222222222229"/>
    <n v="523.61244444444446"/>
    <x v="6"/>
    <x v="0"/>
  </r>
  <r>
    <s v="SO - 0001037"/>
    <d v="2012-07-27T00:00:00"/>
    <x v="7"/>
    <n v="17"/>
    <x v="1"/>
    <s v="AUD"/>
    <x v="0"/>
    <x v="2"/>
    <x v="7"/>
    <n v="48"/>
    <n v="7"/>
    <x v="3"/>
    <n v="5"/>
    <n v="125.8111111111111"/>
    <n v="629.05555555555554"/>
    <n v="64.163666666666657"/>
    <n v="308.23722222222227"/>
    <x v="6"/>
    <x v="0"/>
  </r>
  <r>
    <s v="SO - 0001038"/>
    <d v="2012-07-27T00:00:00"/>
    <x v="11"/>
    <n v="20"/>
    <x v="1"/>
    <s v="AUD"/>
    <x v="3"/>
    <x v="2"/>
    <x v="22"/>
    <n v="58"/>
    <n v="8"/>
    <x v="6"/>
    <n v="2"/>
    <n v="329.04444444444448"/>
    <n v="658.08888888888896"/>
    <n v="131.6177777777778"/>
    <n v="394.85333333333335"/>
    <x v="6"/>
    <x v="0"/>
  </r>
  <r>
    <s v="SO - 0001039"/>
    <d v="2012-07-27T00:00:00"/>
    <x v="16"/>
    <n v="5"/>
    <x v="1"/>
    <s v="AUD"/>
    <x v="2"/>
    <x v="1"/>
    <x v="24"/>
    <n v="14"/>
    <n v="2"/>
    <x v="7"/>
    <n v="1"/>
    <n v="377.43333333333334"/>
    <n v="377.43333333333334"/>
    <n v="237.78300000000002"/>
    <n v="139.65033333333332"/>
    <x v="6"/>
    <x v="0"/>
  </r>
  <r>
    <s v="SO - 0001040"/>
    <d v="2012-07-27T00:00:00"/>
    <x v="17"/>
    <n v="14"/>
    <x v="2"/>
    <s v="AUD"/>
    <x v="1"/>
    <x v="0"/>
    <x v="50"/>
    <n v="39"/>
    <n v="6"/>
    <x v="0"/>
    <n v="6"/>
    <n v="636.5"/>
    <n v="3819"/>
    <n v="369.16999999999996"/>
    <n v="1603.9800000000005"/>
    <x v="6"/>
    <x v="0"/>
  </r>
  <r>
    <s v="SO - 0001041"/>
    <d v="2012-07-27T00:00:00"/>
    <x v="15"/>
    <n v="13"/>
    <x v="0"/>
    <s v="AUD"/>
    <x v="1"/>
    <x v="0"/>
    <x v="18"/>
    <n v="37"/>
    <n v="6"/>
    <x v="0"/>
    <n v="1"/>
    <n v="247.15555555555557"/>
    <n v="247.15555555555557"/>
    <n v="155.708"/>
    <n v="91.447555555555567"/>
    <x v="6"/>
    <x v="0"/>
  </r>
  <r>
    <s v="SO - 0001042"/>
    <d v="2012-07-27T00:00:00"/>
    <x v="11"/>
    <n v="20"/>
    <x v="1"/>
    <s v="AUD"/>
    <x v="3"/>
    <x v="2"/>
    <x v="25"/>
    <n v="57"/>
    <n v="8"/>
    <x v="6"/>
    <n v="2"/>
    <n v="442.94444444444446"/>
    <n v="885.88888888888891"/>
    <n v="186.03666666666666"/>
    <n v="513.81555555555565"/>
    <x v="6"/>
    <x v="0"/>
  </r>
  <r>
    <s v="SO - 0001043"/>
    <d v="2012-07-27T00:00:00"/>
    <x v="8"/>
    <n v="9"/>
    <x v="1"/>
    <s v="AUD"/>
    <x v="2"/>
    <x v="1"/>
    <x v="10"/>
    <n v="25"/>
    <n v="4"/>
    <x v="5"/>
    <n v="1"/>
    <n v="631.28888888888889"/>
    <n v="631.28888888888889"/>
    <n v="290.39288888888888"/>
    <n v="340.89600000000002"/>
    <x v="6"/>
    <x v="0"/>
  </r>
  <r>
    <s v="SO - 0001044"/>
    <d v="2012-07-28T00:00:00"/>
    <x v="12"/>
    <n v="2"/>
    <x v="0"/>
    <s v="AUD"/>
    <x v="2"/>
    <x v="1"/>
    <x v="15"/>
    <n v="4"/>
    <n v="1"/>
    <x v="4"/>
    <n v="3"/>
    <n v="585.87777777777785"/>
    <n v="1757.6333333333337"/>
    <n v="333.95033333333333"/>
    <n v="755.78233333333367"/>
    <x v="6"/>
    <x v="0"/>
  </r>
  <r>
    <s v="SO - 0001045"/>
    <d v="2012-07-28T00:00:00"/>
    <x v="9"/>
    <n v="18"/>
    <x v="2"/>
    <s v="AUD"/>
    <x v="0"/>
    <x v="2"/>
    <x v="11"/>
    <n v="51"/>
    <n v="8"/>
    <x v="6"/>
    <n v="9"/>
    <n v="125.06666666666668"/>
    <n v="1125.6000000000001"/>
    <n v="58.781333333333336"/>
    <n v="596.5680000000001"/>
    <x v="6"/>
    <x v="0"/>
  </r>
  <r>
    <s v="SO - 0001046"/>
    <d v="2012-07-28T00:00:00"/>
    <x v="19"/>
    <n v="4"/>
    <x v="0"/>
    <s v="AUD"/>
    <x v="2"/>
    <x v="1"/>
    <x v="33"/>
    <n v="10"/>
    <n v="2"/>
    <x v="7"/>
    <n v="8"/>
    <n v="76.677777777777777"/>
    <n v="613.42222222222222"/>
    <n v="44.473111111111109"/>
    <n v="257.63733333333334"/>
    <x v="6"/>
    <x v="0"/>
  </r>
  <r>
    <s v="SO - 0001047"/>
    <d v="2012-07-28T00:00:00"/>
    <x v="16"/>
    <n v="5"/>
    <x v="1"/>
    <s v="AUD"/>
    <x v="2"/>
    <x v="1"/>
    <x v="26"/>
    <n v="15"/>
    <n v="2"/>
    <x v="7"/>
    <n v="6"/>
    <n v="282.88888888888891"/>
    <n v="1697.3333333333335"/>
    <n v="166.90444444444444"/>
    <n v="695.90666666666687"/>
    <x v="6"/>
    <x v="0"/>
  </r>
  <r>
    <s v="SO - 0001048"/>
    <d v="2012-07-28T00:00:00"/>
    <x v="15"/>
    <n v="13"/>
    <x v="0"/>
    <s v="AUD"/>
    <x v="1"/>
    <x v="0"/>
    <x v="54"/>
    <n v="36"/>
    <n v="5"/>
    <x v="1"/>
    <n v="3"/>
    <n v="337.23333333333335"/>
    <n v="1011.7"/>
    <n v="252.92499999999998"/>
    <n v="252.92500000000007"/>
    <x v="6"/>
    <x v="0"/>
  </r>
  <r>
    <s v="SO - 0001049"/>
    <d v="2012-07-28T00:00:00"/>
    <x v="10"/>
    <n v="8"/>
    <x v="0"/>
    <s v="AUD"/>
    <x v="2"/>
    <x v="1"/>
    <x v="13"/>
    <n v="22"/>
    <n v="3"/>
    <x v="2"/>
    <n v="6"/>
    <n v="445.17777777777775"/>
    <n v="2671.0666666666666"/>
    <n v="271.55844444444443"/>
    <n v="1041.7159999999999"/>
    <x v="6"/>
    <x v="0"/>
  </r>
  <r>
    <s v="SO - 0001050"/>
    <d v="2012-07-28T00:00:00"/>
    <x v="1"/>
    <n v="11"/>
    <x v="2"/>
    <s v="AUD"/>
    <x v="1"/>
    <x v="0"/>
    <x v="1"/>
    <n v="31"/>
    <n v="5"/>
    <x v="1"/>
    <n v="8"/>
    <n v="432.52222222222224"/>
    <n v="3460.1777777777779"/>
    <n v="242.21244444444449"/>
    <n v="1522.478222222222"/>
    <x v="6"/>
    <x v="0"/>
  </r>
  <r>
    <s v="SO - 0001051"/>
    <d v="2012-07-28T00:00:00"/>
    <x v="13"/>
    <n v="19"/>
    <x v="1"/>
    <s v="AUD"/>
    <x v="3"/>
    <x v="2"/>
    <x v="39"/>
    <n v="54"/>
    <n v="8"/>
    <x v="6"/>
    <n v="4"/>
    <n v="285.12222222222221"/>
    <n v="1140.4888888888888"/>
    <n v="148.26355555555557"/>
    <n v="547.43466666666654"/>
    <x v="6"/>
    <x v="0"/>
  </r>
  <r>
    <s v="SO - 0001052"/>
    <d v="2012-07-28T00:00:00"/>
    <x v="1"/>
    <n v="11"/>
    <x v="2"/>
    <s v="AUD"/>
    <x v="1"/>
    <x v="0"/>
    <x v="42"/>
    <n v="32"/>
    <n v="5"/>
    <x v="1"/>
    <n v="8"/>
    <n v="148.14444444444445"/>
    <n v="1185.1555555555556"/>
    <n v="87.405222222222221"/>
    <n v="485.9137777777778"/>
    <x v="6"/>
    <x v="0"/>
  </r>
  <r>
    <s v="SO - 0001053"/>
    <d v="2012-07-28T00:00:00"/>
    <x v="11"/>
    <n v="20"/>
    <x v="0"/>
    <s v="AUD"/>
    <x v="3"/>
    <x v="2"/>
    <x v="14"/>
    <n v="56"/>
    <n v="8"/>
    <x v="6"/>
    <n v="1"/>
    <n v="116.87777777777779"/>
    <n v="116.87777777777779"/>
    <n v="50.257444444444445"/>
    <n v="66.620333333333349"/>
    <x v="6"/>
    <x v="0"/>
  </r>
  <r>
    <s v="SO - 0001054"/>
    <d v="2012-07-28T00:00:00"/>
    <x v="5"/>
    <n v="16"/>
    <x v="0"/>
    <s v="AUD"/>
    <x v="0"/>
    <x v="0"/>
    <x v="5"/>
    <n v="45"/>
    <n v="7"/>
    <x v="3"/>
    <n v="2"/>
    <n v="438.47777777777782"/>
    <n v="876.95555555555563"/>
    <n v="368.32133333333331"/>
    <n v="140.31288888888901"/>
    <x v="6"/>
    <x v="0"/>
  </r>
  <r>
    <s v="SO - 0001055"/>
    <d v="2012-07-29T00:00:00"/>
    <x v="8"/>
    <n v="9"/>
    <x v="0"/>
    <s v="AUD"/>
    <x v="2"/>
    <x v="1"/>
    <x v="32"/>
    <n v="24"/>
    <n v="4"/>
    <x v="5"/>
    <n v="8"/>
    <n v="124.32222222222224"/>
    <n v="994.5777777777779"/>
    <n v="65.890777777777785"/>
    <n v="467.45155555555561"/>
    <x v="6"/>
    <x v="0"/>
  </r>
  <r>
    <s v="SO - 0001056"/>
    <d v="2012-07-29T00:00:00"/>
    <x v="5"/>
    <n v="16"/>
    <x v="0"/>
    <s v="AUD"/>
    <x v="0"/>
    <x v="0"/>
    <x v="47"/>
    <n v="44"/>
    <n v="7"/>
    <x v="3"/>
    <n v="1"/>
    <n v="320.11111111111109"/>
    <n v="320.11111111111109"/>
    <n v="147.2511111111111"/>
    <n v="172.85999999999999"/>
    <x v="6"/>
    <x v="0"/>
  </r>
  <r>
    <s v="SO - 0001057"/>
    <d v="2012-07-30T00:00:00"/>
    <x v="2"/>
    <n v="12"/>
    <x v="2"/>
    <s v="AUD"/>
    <x v="1"/>
    <x v="0"/>
    <x v="2"/>
    <n v="34"/>
    <n v="5"/>
    <x v="1"/>
    <n v="2"/>
    <n v="247.15555555555557"/>
    <n v="494.31111111111113"/>
    <n v="210.08222222222221"/>
    <n v="74.146666666666704"/>
    <x v="6"/>
    <x v="0"/>
  </r>
  <r>
    <s v="SO - 0001058"/>
    <d v="2012-07-30T00:00:00"/>
    <x v="8"/>
    <n v="9"/>
    <x v="1"/>
    <s v="AUD"/>
    <x v="2"/>
    <x v="0"/>
    <x v="53"/>
    <n v="26"/>
    <n v="4"/>
    <x v="5"/>
    <n v="6"/>
    <n v="112.41111111111111"/>
    <n v="674.4666666666667"/>
    <n v="65.198444444444434"/>
    <n v="283.27600000000007"/>
    <x v="6"/>
    <x v="0"/>
  </r>
  <r>
    <s v="SO - 0001059"/>
    <d v="2012-07-30T00:00:00"/>
    <x v="6"/>
    <n v="1"/>
    <x v="1"/>
    <s v="AUD"/>
    <x v="2"/>
    <x v="1"/>
    <x v="9"/>
    <n v="3"/>
    <n v="1"/>
    <x v="4"/>
    <n v="1"/>
    <n v="18.611111111111111"/>
    <n v="18.611111111111111"/>
    <n v="13.772222222222222"/>
    <n v="4.8388888888888886"/>
    <x v="6"/>
    <x v="0"/>
  </r>
  <r>
    <s v="SO - 0001060"/>
    <d v="2012-07-31T00:00:00"/>
    <x v="6"/>
    <n v="1"/>
    <x v="1"/>
    <s v="AUD"/>
    <x v="2"/>
    <x v="1"/>
    <x v="9"/>
    <n v="3"/>
    <n v="1"/>
    <x v="4"/>
    <n v="3"/>
    <n v="126.55555555555556"/>
    <n v="379.66666666666669"/>
    <n v="82.26111111111112"/>
    <n v="132.88333333333333"/>
    <x v="6"/>
    <x v="0"/>
  </r>
  <r>
    <s v="SO - 0001061"/>
    <d v="2012-08-01T00:00:00"/>
    <x v="10"/>
    <n v="8"/>
    <x v="1"/>
    <s v="AUD"/>
    <x v="2"/>
    <x v="1"/>
    <x v="13"/>
    <n v="22"/>
    <n v="3"/>
    <x v="2"/>
    <n v="6"/>
    <n v="18.611111111111111"/>
    <n v="111.66666666666666"/>
    <n v="12.283333333333335"/>
    <n v="37.96666666666664"/>
    <x v="7"/>
    <x v="0"/>
  </r>
  <r>
    <s v="SO - 0001062"/>
    <d v="2012-08-01T00:00:00"/>
    <x v="8"/>
    <n v="9"/>
    <x v="1"/>
    <s v="AUD"/>
    <x v="2"/>
    <x v="1"/>
    <x v="10"/>
    <n v="25"/>
    <n v="4"/>
    <x v="5"/>
    <n v="8"/>
    <n v="96.033333333333346"/>
    <n v="768.26666666666677"/>
    <n v="61.461333333333336"/>
    <n v="276.57600000000008"/>
    <x v="7"/>
    <x v="0"/>
  </r>
  <r>
    <s v="SO - 0001063"/>
    <d v="2012-08-01T00:00:00"/>
    <x v="10"/>
    <n v="8"/>
    <x v="1"/>
    <s v="AUD"/>
    <x v="2"/>
    <x v="1"/>
    <x v="13"/>
    <n v="22"/>
    <n v="3"/>
    <x v="2"/>
    <n v="8"/>
    <n v="323.83333333333331"/>
    <n v="2590.6666666666665"/>
    <n v="275.25833333333333"/>
    <n v="388.59999999999991"/>
    <x v="7"/>
    <x v="0"/>
  </r>
  <r>
    <s v="SO - 0001064"/>
    <d v="2012-08-01T00:00:00"/>
    <x v="15"/>
    <n v="13"/>
    <x v="0"/>
    <s v="AUD"/>
    <x v="1"/>
    <x v="0"/>
    <x v="18"/>
    <n v="37"/>
    <n v="6"/>
    <x v="0"/>
    <n v="5"/>
    <n v="588.11111111111109"/>
    <n v="2940.5555555555557"/>
    <n v="317.58000000000004"/>
    <n v="1352.6555555555556"/>
    <x v="7"/>
    <x v="0"/>
  </r>
  <r>
    <s v="SO - 0001065"/>
    <d v="2012-08-01T00:00:00"/>
    <x v="19"/>
    <n v="4"/>
    <x v="2"/>
    <s v="AUD"/>
    <x v="2"/>
    <x v="1"/>
    <x v="36"/>
    <n v="11"/>
    <n v="2"/>
    <x v="7"/>
    <n v="1"/>
    <n v="102.73333333333333"/>
    <n v="102.73333333333333"/>
    <n v="45.202666666666666"/>
    <n v="57.530666666666669"/>
    <x v="7"/>
    <x v="0"/>
  </r>
  <r>
    <s v="SO - 0001066"/>
    <d v="2012-08-02T00:00:00"/>
    <x v="8"/>
    <n v="9"/>
    <x v="1"/>
    <s v="AUD"/>
    <x v="2"/>
    <x v="0"/>
    <x v="53"/>
    <n v="26"/>
    <n v="4"/>
    <x v="5"/>
    <n v="4"/>
    <n v="98.266666666666666"/>
    <n v="393.06666666666666"/>
    <n v="68.786666666666662"/>
    <n v="117.92000000000002"/>
    <x v="7"/>
    <x v="0"/>
  </r>
  <r>
    <s v="SO - 0001067"/>
    <d v="2012-08-02T00:00:00"/>
    <x v="19"/>
    <n v="4"/>
    <x v="0"/>
    <s v="AUD"/>
    <x v="2"/>
    <x v="1"/>
    <x v="33"/>
    <n v="10"/>
    <n v="2"/>
    <x v="7"/>
    <n v="1"/>
    <n v="273.21111111111111"/>
    <n v="273.21111111111111"/>
    <n v="202.17622222222224"/>
    <n v="71.034888888888872"/>
    <x v="7"/>
    <x v="0"/>
  </r>
  <r>
    <s v="SO - 0001068"/>
    <d v="2012-08-02T00:00:00"/>
    <x v="11"/>
    <n v="20"/>
    <x v="2"/>
    <s v="AUD"/>
    <x v="3"/>
    <x v="2"/>
    <x v="25"/>
    <n v="57"/>
    <n v="8"/>
    <x v="6"/>
    <n v="3"/>
    <n v="102.73333333333333"/>
    <n v="308.2"/>
    <n v="72.940666666666672"/>
    <n v="89.377999999999986"/>
    <x v="7"/>
    <x v="0"/>
  </r>
  <r>
    <s v="SO - 0001069"/>
    <d v="2012-08-02T00:00:00"/>
    <x v="3"/>
    <n v="6"/>
    <x v="1"/>
    <s v="AUD"/>
    <x v="2"/>
    <x v="1"/>
    <x v="20"/>
    <n v="16"/>
    <n v="3"/>
    <x v="2"/>
    <n v="6"/>
    <n v="704.98888888888894"/>
    <n v="4229.9333333333334"/>
    <n v="359.54433333333338"/>
    <n v="2072.6673333333329"/>
    <x v="7"/>
    <x v="0"/>
  </r>
  <r>
    <s v="SO - 0001070"/>
    <d v="2012-08-02T00:00:00"/>
    <x v="12"/>
    <n v="2"/>
    <x v="0"/>
    <s v="AUD"/>
    <x v="2"/>
    <x v="1"/>
    <x v="15"/>
    <n v="4"/>
    <n v="1"/>
    <x v="4"/>
    <n v="9"/>
    <n v="436.98888888888888"/>
    <n v="3932.9"/>
    <n v="323.37177777777777"/>
    <n v="1022.5540000000001"/>
    <x v="7"/>
    <x v="0"/>
  </r>
  <r>
    <s v="SO - 0001071"/>
    <d v="2012-08-03T00:00:00"/>
    <x v="7"/>
    <n v="17"/>
    <x v="2"/>
    <s v="AUD"/>
    <x v="0"/>
    <x v="2"/>
    <x v="30"/>
    <n v="47"/>
    <n v="7"/>
    <x v="3"/>
    <n v="8"/>
    <n v="123.57777777777778"/>
    <n v="988.62222222222226"/>
    <n v="55.61"/>
    <n v="543.74222222222227"/>
    <x v="7"/>
    <x v="0"/>
  </r>
  <r>
    <s v="SO - 0001072"/>
    <d v="2012-08-03T00:00:00"/>
    <x v="0"/>
    <n v="15"/>
    <x v="2"/>
    <s v="AUD"/>
    <x v="0"/>
    <x v="0"/>
    <x v="8"/>
    <n v="42"/>
    <n v="6"/>
    <x v="0"/>
    <n v="3"/>
    <n v="100.5"/>
    <n v="301.5"/>
    <n v="41.204999999999998"/>
    <n v="177.88499999999999"/>
    <x v="7"/>
    <x v="0"/>
  </r>
  <r>
    <s v="SO - 0001073"/>
    <d v="2012-08-03T00:00:00"/>
    <x v="3"/>
    <n v="6"/>
    <x v="1"/>
    <s v="AUD"/>
    <x v="2"/>
    <x v="1"/>
    <x v="26"/>
    <n v="15"/>
    <n v="3"/>
    <x v="2"/>
    <n v="1"/>
    <n v="129.53333333333333"/>
    <n v="129.53333333333333"/>
    <n v="58.29"/>
    <n v="71.243333333333339"/>
    <x v="7"/>
    <x v="0"/>
  </r>
  <r>
    <s v="SO - 0001074"/>
    <d v="2012-08-03T00:00:00"/>
    <x v="5"/>
    <n v="16"/>
    <x v="2"/>
    <s v="AUD"/>
    <x v="0"/>
    <x v="3"/>
    <x v="12"/>
    <n v="46"/>
    <n v="7"/>
    <x v="3"/>
    <n v="5"/>
    <n v="19.355555555555558"/>
    <n v="96.777777777777786"/>
    <n v="12.968222222222224"/>
    <n v="31.936666666666667"/>
    <x v="7"/>
    <x v="0"/>
  </r>
  <r>
    <s v="SO - 0001075"/>
    <d v="2012-08-04T00:00:00"/>
    <x v="9"/>
    <n v="18"/>
    <x v="1"/>
    <s v="AUD"/>
    <x v="0"/>
    <x v="2"/>
    <x v="11"/>
    <n v="51"/>
    <n v="7"/>
    <x v="3"/>
    <n v="6"/>
    <n v="264.27777777777777"/>
    <n v="1585.6666666666665"/>
    <n v="153.2811111111111"/>
    <n v="665.9799999999999"/>
    <x v="7"/>
    <x v="0"/>
  </r>
  <r>
    <s v="SO - 0001076"/>
    <d v="2012-08-04T00:00:00"/>
    <x v="11"/>
    <n v="20"/>
    <x v="1"/>
    <s v="AUD"/>
    <x v="3"/>
    <x v="2"/>
    <x v="22"/>
    <n v="58"/>
    <n v="8"/>
    <x v="6"/>
    <n v="5"/>
    <n v="113.90000000000002"/>
    <n v="569.50000000000011"/>
    <n v="94.537000000000006"/>
    <n v="96.815000000000055"/>
    <x v="7"/>
    <x v="0"/>
  </r>
  <r>
    <s v="SO - 0001077"/>
    <d v="2012-08-04T00:00:00"/>
    <x v="3"/>
    <n v="6"/>
    <x v="1"/>
    <s v="AUD"/>
    <x v="2"/>
    <x v="1"/>
    <x v="20"/>
    <n v="16"/>
    <n v="3"/>
    <x v="2"/>
    <n v="1"/>
    <n v="426.56666666666666"/>
    <n v="426.56666666666666"/>
    <n v="226.08033333333333"/>
    <n v="200.48633333333333"/>
    <x v="7"/>
    <x v="0"/>
  </r>
  <r>
    <s v="SO - 0001078"/>
    <d v="2012-08-05T00:00:00"/>
    <x v="14"/>
    <n v="10"/>
    <x v="0"/>
    <s v="AUD"/>
    <x v="2"/>
    <x v="0"/>
    <x v="38"/>
    <n v="27"/>
    <n v="4"/>
    <x v="5"/>
    <n v="4"/>
    <n v="114.64444444444445"/>
    <n v="458.57777777777778"/>
    <n v="72.225999999999999"/>
    <n v="169.67377777777779"/>
    <x v="7"/>
    <x v="0"/>
  </r>
  <r>
    <s v="SO - 0001079"/>
    <d v="2012-08-05T00:00:00"/>
    <x v="13"/>
    <n v="19"/>
    <x v="1"/>
    <s v="AUD"/>
    <x v="3"/>
    <x v="2"/>
    <x v="23"/>
    <n v="53"/>
    <n v="8"/>
    <x v="6"/>
    <n v="8"/>
    <n v="111.66666666666667"/>
    <n v="893.33333333333337"/>
    <n v="69.233333333333334"/>
    <n v="339.4666666666667"/>
    <x v="7"/>
    <x v="0"/>
  </r>
  <r>
    <s v="SO - 0001080"/>
    <d v="2012-08-05T00:00:00"/>
    <x v="13"/>
    <n v="19"/>
    <x v="0"/>
    <s v="AUD"/>
    <x v="3"/>
    <x v="2"/>
    <x v="39"/>
    <n v="54"/>
    <n v="8"/>
    <x v="6"/>
    <n v="5"/>
    <n v="431.77777777777777"/>
    <n v="2158.8888888888887"/>
    <n v="246.11333333333334"/>
    <n v="928.32222222222208"/>
    <x v="7"/>
    <x v="0"/>
  </r>
  <r>
    <s v="SO - 0001081"/>
    <d v="2012-08-05T00:00:00"/>
    <x v="1"/>
    <n v="11"/>
    <x v="0"/>
    <s v="AUD"/>
    <x v="1"/>
    <x v="0"/>
    <x v="43"/>
    <n v="30"/>
    <n v="5"/>
    <x v="1"/>
    <n v="5"/>
    <n v="125.06666666666668"/>
    <n v="625.33333333333337"/>
    <n v="63.784000000000006"/>
    <n v="306.41333333333336"/>
    <x v="7"/>
    <x v="0"/>
  </r>
  <r>
    <s v="SO - 0001082"/>
    <d v="2012-08-05T00:00:00"/>
    <x v="9"/>
    <n v="18"/>
    <x v="0"/>
    <s v="AUD"/>
    <x v="0"/>
    <x v="2"/>
    <x v="56"/>
    <n v="52"/>
    <n v="8"/>
    <x v="6"/>
    <n v="5"/>
    <n v="433.26666666666665"/>
    <n v="2166.333333333333"/>
    <n v="203.63533333333331"/>
    <n v="1148.1566666666665"/>
    <x v="7"/>
    <x v="0"/>
  </r>
  <r>
    <s v="SO - 0001083"/>
    <d v="2012-08-05T00:00:00"/>
    <x v="2"/>
    <n v="12"/>
    <x v="2"/>
    <s v="AUD"/>
    <x v="1"/>
    <x v="0"/>
    <x v="2"/>
    <n v="34"/>
    <n v="5"/>
    <x v="1"/>
    <n v="6"/>
    <n v="204.72222222222223"/>
    <n v="1228.3333333333335"/>
    <n v="108.50277777777779"/>
    <n v="577.31666666666672"/>
    <x v="7"/>
    <x v="0"/>
  </r>
  <r>
    <s v="SO - 0001084"/>
    <d v="2012-08-06T00:00:00"/>
    <x v="8"/>
    <n v="9"/>
    <x v="0"/>
    <s v="AUD"/>
    <x v="2"/>
    <x v="1"/>
    <x v="10"/>
    <n v="25"/>
    <n v="4"/>
    <x v="5"/>
    <n v="4"/>
    <n v="22.333333333333332"/>
    <n v="89.333333333333329"/>
    <n v="9.6033333333333317"/>
    <n v="50.92"/>
    <x v="7"/>
    <x v="0"/>
  </r>
  <r>
    <s v="SO - 0001085"/>
    <d v="2012-08-06T00:00:00"/>
    <x v="7"/>
    <n v="17"/>
    <x v="1"/>
    <s v="AUD"/>
    <x v="0"/>
    <x v="2"/>
    <x v="7"/>
    <n v="48"/>
    <n v="7"/>
    <x v="3"/>
    <n v="3"/>
    <n v="196.53333333333333"/>
    <n v="589.6"/>
    <n v="78.61333333333333"/>
    <n v="353.76000000000005"/>
    <x v="7"/>
    <x v="0"/>
  </r>
  <r>
    <s v="SO - 0001086"/>
    <d v="2012-08-06T00:00:00"/>
    <x v="0"/>
    <n v="15"/>
    <x v="1"/>
    <s v="AUD"/>
    <x v="0"/>
    <x v="0"/>
    <x v="57"/>
    <n v="43"/>
    <n v="6"/>
    <x v="0"/>
    <n v="5"/>
    <n v="666.27777777777783"/>
    <n v="3331.3888888888891"/>
    <n v="419.755"/>
    <n v="1232.6138888888891"/>
    <x v="7"/>
    <x v="0"/>
  </r>
  <r>
    <s v="SO - 0001087"/>
    <d v="2012-08-07T00:00:00"/>
    <x v="9"/>
    <n v="18"/>
    <x v="2"/>
    <s v="AUD"/>
    <x v="0"/>
    <x v="2"/>
    <x v="56"/>
    <n v="52"/>
    <n v="8"/>
    <x v="6"/>
    <n v="6"/>
    <n v="280.65555555555557"/>
    <n v="1683.9333333333334"/>
    <n v="185.23266666666666"/>
    <n v="572.53733333333344"/>
    <x v="7"/>
    <x v="0"/>
  </r>
  <r>
    <s v="SO - 0001088"/>
    <d v="2012-08-07T00:00:00"/>
    <x v="19"/>
    <n v="4"/>
    <x v="0"/>
    <s v="AUD"/>
    <x v="2"/>
    <x v="1"/>
    <x v="52"/>
    <n v="9"/>
    <n v="2"/>
    <x v="7"/>
    <n v="1"/>
    <n v="111.66666666666667"/>
    <n v="111.66666666666667"/>
    <n v="62.533333333333339"/>
    <n v="49.133333333333333"/>
    <x v="7"/>
    <x v="0"/>
  </r>
  <r>
    <s v="SO - 0001089"/>
    <d v="2012-08-07T00:00:00"/>
    <x v="5"/>
    <n v="16"/>
    <x v="1"/>
    <s v="AUD"/>
    <x v="0"/>
    <x v="0"/>
    <x v="5"/>
    <n v="45"/>
    <n v="7"/>
    <x v="3"/>
    <n v="9"/>
    <n v="104.96666666666667"/>
    <n v="944.7"/>
    <n v="41.986666666666672"/>
    <n v="566.81999999999994"/>
    <x v="7"/>
    <x v="0"/>
  </r>
  <r>
    <s v="SO - 0001090"/>
    <d v="2012-08-07T00:00:00"/>
    <x v="17"/>
    <n v="14"/>
    <x v="2"/>
    <s v="AUD"/>
    <x v="1"/>
    <x v="0"/>
    <x v="50"/>
    <n v="39"/>
    <n v="6"/>
    <x v="0"/>
    <n v="5"/>
    <n v="186.85555555555555"/>
    <n v="934.27777777777783"/>
    <n v="102.77055555555556"/>
    <n v="420.42500000000007"/>
    <x v="7"/>
    <x v="0"/>
  </r>
  <r>
    <s v="SO - 0001091"/>
    <d v="2012-08-07T00:00:00"/>
    <x v="13"/>
    <n v="19"/>
    <x v="1"/>
    <s v="AUD"/>
    <x v="3"/>
    <x v="2"/>
    <x v="39"/>
    <n v="54"/>
    <n v="8"/>
    <x v="6"/>
    <n v="6"/>
    <n v="20.100000000000001"/>
    <n v="120.60000000000001"/>
    <n v="16.884"/>
    <n v="19.296000000000006"/>
    <x v="7"/>
    <x v="0"/>
  </r>
  <r>
    <s v="SO - 0001092"/>
    <d v="2012-08-07T00:00:00"/>
    <x v="7"/>
    <n v="17"/>
    <x v="1"/>
    <s v="AUD"/>
    <x v="0"/>
    <x v="2"/>
    <x v="21"/>
    <n v="49"/>
    <n v="7"/>
    <x v="3"/>
    <n v="7"/>
    <n v="210.67777777777781"/>
    <n v="1474.7444444444445"/>
    <n v="176.96933333333334"/>
    <n v="235.95911111111127"/>
    <x v="7"/>
    <x v="0"/>
  </r>
  <r>
    <s v="SO - 0001093"/>
    <d v="2012-08-08T00:00:00"/>
    <x v="5"/>
    <n v="16"/>
    <x v="1"/>
    <s v="AUD"/>
    <x v="0"/>
    <x v="3"/>
    <x v="12"/>
    <n v="46"/>
    <n v="7"/>
    <x v="3"/>
    <n v="5"/>
    <n v="89.333333333333329"/>
    <n v="446.66666666666663"/>
    <n v="45.56"/>
    <n v="218.86666666666662"/>
    <x v="7"/>
    <x v="0"/>
  </r>
  <r>
    <s v="SO - 0001094"/>
    <d v="2012-08-08T00:00:00"/>
    <x v="5"/>
    <n v="16"/>
    <x v="1"/>
    <s v="AUD"/>
    <x v="0"/>
    <x v="3"/>
    <x v="12"/>
    <n v="46"/>
    <n v="7"/>
    <x v="3"/>
    <n v="2"/>
    <n v="123.57777777777778"/>
    <n v="247.15555555555557"/>
    <n v="86.504444444444445"/>
    <n v="74.146666666666675"/>
    <x v="7"/>
    <x v="0"/>
  </r>
  <r>
    <s v="SO - 0001095"/>
    <d v="2012-08-09T00:00:00"/>
    <x v="14"/>
    <n v="10"/>
    <x v="1"/>
    <s v="AUD"/>
    <x v="1"/>
    <x v="0"/>
    <x v="17"/>
    <n v="28"/>
    <n v="4"/>
    <x v="5"/>
    <n v="5"/>
    <n v="107.94444444444444"/>
    <n v="539.72222222222217"/>
    <n v="48.575000000000003"/>
    <n v="296.84722222222217"/>
    <x v="7"/>
    <x v="0"/>
  </r>
  <r>
    <s v="SO - 0001096"/>
    <d v="2012-08-09T00:00:00"/>
    <x v="0"/>
    <n v="15"/>
    <x v="2"/>
    <s v="AUD"/>
    <x v="0"/>
    <x v="0"/>
    <x v="57"/>
    <n v="43"/>
    <n v="6"/>
    <x v="0"/>
    <n v="5"/>
    <n v="273.95555555555552"/>
    <n v="1369.7777777777776"/>
    <n v="153.41511111111112"/>
    <n v="602.70222222222196"/>
    <x v="7"/>
    <x v="0"/>
  </r>
  <r>
    <s v="SO - 0001097"/>
    <d v="2012-08-10T00:00:00"/>
    <x v="2"/>
    <n v="12"/>
    <x v="1"/>
    <s v="AUD"/>
    <x v="1"/>
    <x v="0"/>
    <x v="40"/>
    <n v="33"/>
    <n v="5"/>
    <x v="1"/>
    <n v="4"/>
    <n v="295.54444444444448"/>
    <n v="1182.1777777777779"/>
    <n v="212.792"/>
    <n v="331.00977777777791"/>
    <x v="7"/>
    <x v="0"/>
  </r>
  <r>
    <s v="SO - 0001098"/>
    <d v="2012-08-10T00:00:00"/>
    <x v="19"/>
    <n v="4"/>
    <x v="1"/>
    <s v="AUD"/>
    <x v="2"/>
    <x v="1"/>
    <x v="33"/>
    <n v="10"/>
    <n v="2"/>
    <x v="7"/>
    <n v="5"/>
    <n v="186.11111111111111"/>
    <n v="930.55555555555554"/>
    <n v="128.41666666666666"/>
    <n v="288.47222222222229"/>
    <x v="7"/>
    <x v="0"/>
  </r>
  <r>
    <s v="SO - 0001099"/>
    <d v="2012-08-10T00:00:00"/>
    <x v="4"/>
    <n v="7"/>
    <x v="1"/>
    <s v="AUD"/>
    <x v="2"/>
    <x v="1"/>
    <x v="34"/>
    <n v="19"/>
    <n v="3"/>
    <x v="2"/>
    <n v="4"/>
    <n v="683.40000000000009"/>
    <n v="2733.6000000000004"/>
    <n v="389.53800000000001"/>
    <n v="1175.4480000000003"/>
    <x v="7"/>
    <x v="0"/>
  </r>
  <r>
    <s v="SO - 0001100"/>
    <d v="2012-08-11T00:00:00"/>
    <x v="14"/>
    <n v="10"/>
    <x v="0"/>
    <s v="AUD"/>
    <x v="1"/>
    <x v="0"/>
    <x v="17"/>
    <n v="28"/>
    <n v="4"/>
    <x v="5"/>
    <n v="8"/>
    <n v="589.6"/>
    <n v="4716.8"/>
    <n v="265.32"/>
    <n v="2594.2400000000002"/>
    <x v="7"/>
    <x v="0"/>
  </r>
  <r>
    <s v="SO - 0001101"/>
    <d v="2012-08-11T00:00:00"/>
    <x v="9"/>
    <n v="18"/>
    <x v="1"/>
    <s v="AUD"/>
    <x v="0"/>
    <x v="2"/>
    <x v="56"/>
    <n v="52"/>
    <n v="8"/>
    <x v="6"/>
    <n v="3"/>
    <n v="417.63333333333338"/>
    <n v="1252.9000000000001"/>
    <n v="342.45933333333335"/>
    <n v="225.52199999999993"/>
    <x v="7"/>
    <x v="0"/>
  </r>
  <r>
    <s v="SO - 0001102"/>
    <d v="2012-08-12T00:00:00"/>
    <x v="9"/>
    <n v="18"/>
    <x v="1"/>
    <s v="AUD"/>
    <x v="0"/>
    <x v="2"/>
    <x v="11"/>
    <n v="51"/>
    <n v="7"/>
    <x v="3"/>
    <n v="8"/>
    <n v="254.60000000000002"/>
    <n v="2036.8000000000002"/>
    <n v="178.22"/>
    <n v="611.04000000000019"/>
    <x v="7"/>
    <x v="0"/>
  </r>
  <r>
    <s v="SO - 0001103"/>
    <d v="2012-08-12T00:00:00"/>
    <x v="10"/>
    <n v="8"/>
    <x v="0"/>
    <s v="AUD"/>
    <x v="2"/>
    <x v="1"/>
    <x v="31"/>
    <n v="23"/>
    <n v="4"/>
    <x v="5"/>
    <n v="7"/>
    <n v="638.73333333333335"/>
    <n v="4471.1333333333332"/>
    <n v="396.0146666666667"/>
    <n v="1699.0306666666665"/>
    <x v="7"/>
    <x v="0"/>
  </r>
  <r>
    <s v="SO - 0001104"/>
    <d v="2012-08-12T00:00:00"/>
    <x v="11"/>
    <n v="20"/>
    <x v="1"/>
    <s v="AUD"/>
    <x v="3"/>
    <x v="2"/>
    <x v="14"/>
    <n v="56"/>
    <n v="8"/>
    <x v="6"/>
    <n v="2"/>
    <n v="212.16666666666666"/>
    <n v="424.33333333333331"/>
    <n v="148.51666666666665"/>
    <n v="127.30000000000001"/>
    <x v="7"/>
    <x v="0"/>
  </r>
  <r>
    <s v="SO - 0001105"/>
    <d v="2012-08-13T00:00:00"/>
    <x v="1"/>
    <n v="11"/>
    <x v="0"/>
    <s v="AUD"/>
    <x v="1"/>
    <x v="0"/>
    <x v="43"/>
    <n v="30"/>
    <n v="5"/>
    <x v="1"/>
    <n v="2"/>
    <n v="432.52222222222224"/>
    <n v="865.04444444444448"/>
    <n v="367.64388888888891"/>
    <n v="129.75666666666666"/>
    <x v="7"/>
    <x v="0"/>
  </r>
  <r>
    <s v="SO - 0001106"/>
    <d v="2012-08-13T00:00:00"/>
    <x v="11"/>
    <n v="20"/>
    <x v="1"/>
    <s v="AUD"/>
    <x v="3"/>
    <x v="2"/>
    <x v="22"/>
    <n v="58"/>
    <n v="8"/>
    <x v="6"/>
    <n v="5"/>
    <n v="124.32222222222224"/>
    <n v="621.6111111111112"/>
    <n v="83.295888888888896"/>
    <n v="205.13166666666672"/>
    <x v="7"/>
    <x v="0"/>
  </r>
  <r>
    <s v="SO - 0001107"/>
    <d v="2012-08-13T00:00:00"/>
    <x v="8"/>
    <n v="9"/>
    <x v="0"/>
    <s v="AUD"/>
    <x v="2"/>
    <x v="0"/>
    <x v="53"/>
    <n v="26"/>
    <n v="4"/>
    <x v="5"/>
    <n v="3"/>
    <n v="444.43333333333334"/>
    <n v="1333.3"/>
    <n v="284.43733333333336"/>
    <n v="479.98799999999983"/>
    <x v="7"/>
    <x v="0"/>
  </r>
  <r>
    <s v="SO - 0001108"/>
    <d v="2012-08-14T00:00:00"/>
    <x v="5"/>
    <n v="16"/>
    <x v="1"/>
    <s v="AUD"/>
    <x v="0"/>
    <x v="3"/>
    <x v="12"/>
    <n v="46"/>
    <n v="7"/>
    <x v="3"/>
    <n v="3"/>
    <n v="198.02222222222224"/>
    <n v="594.06666666666672"/>
    <n v="97.030888888888896"/>
    <n v="302.97400000000005"/>
    <x v="7"/>
    <x v="0"/>
  </r>
  <r>
    <s v="SO - 0001109"/>
    <d v="2012-08-14T00:00:00"/>
    <x v="4"/>
    <n v="7"/>
    <x v="0"/>
    <s v="AUD"/>
    <x v="2"/>
    <x v="1"/>
    <x v="4"/>
    <n v="18"/>
    <n v="3"/>
    <x v="2"/>
    <n v="4"/>
    <n v="119.11111111111111"/>
    <n v="476.44444444444446"/>
    <n v="78.61333333333333"/>
    <n v="161.99111111111114"/>
    <x v="7"/>
    <x v="0"/>
  </r>
  <r>
    <s v="SO - 0001110"/>
    <d v="2012-08-15T00:00:00"/>
    <x v="12"/>
    <n v="2"/>
    <x v="1"/>
    <s v="AUD"/>
    <x v="2"/>
    <x v="1"/>
    <x v="37"/>
    <n v="5"/>
    <n v="1"/>
    <x v="4"/>
    <n v="7"/>
    <n v="101.98888888888888"/>
    <n v="713.92222222222222"/>
    <n v="62.213222222222221"/>
    <n v="278.42966666666666"/>
    <x v="7"/>
    <x v="0"/>
  </r>
  <r>
    <s v="SO - 0001111"/>
    <d v="2012-08-15T00:00:00"/>
    <x v="9"/>
    <n v="18"/>
    <x v="1"/>
    <s v="AUD"/>
    <x v="0"/>
    <x v="2"/>
    <x v="56"/>
    <n v="52"/>
    <n v="8"/>
    <x v="6"/>
    <n v="4"/>
    <n v="583.6444444444445"/>
    <n v="2334.577777777778"/>
    <n v="315.16800000000001"/>
    <n v="1073.905777777778"/>
    <x v="7"/>
    <x v="0"/>
  </r>
  <r>
    <s v="SO - 0001112"/>
    <d v="2012-08-15T00:00:00"/>
    <x v="2"/>
    <n v="12"/>
    <x v="0"/>
    <s v="AUD"/>
    <x v="1"/>
    <x v="0"/>
    <x v="2"/>
    <n v="34"/>
    <n v="5"/>
    <x v="1"/>
    <n v="9"/>
    <n v="722.8555555555555"/>
    <n v="6505.7"/>
    <n v="599.97011111111112"/>
    <n v="1105.9690000000001"/>
    <x v="7"/>
    <x v="0"/>
  </r>
  <r>
    <s v="SO - 0001113"/>
    <d v="2012-08-16T00:00:00"/>
    <x v="9"/>
    <n v="18"/>
    <x v="1"/>
    <s v="AUD"/>
    <x v="0"/>
    <x v="2"/>
    <x v="55"/>
    <n v="50"/>
    <n v="7"/>
    <x v="3"/>
    <n v="2"/>
    <n v="376.68888888888893"/>
    <n v="753.37777777777785"/>
    <n v="214.71266666666668"/>
    <n v="323.9524444444445"/>
    <x v="7"/>
    <x v="0"/>
  </r>
  <r>
    <s v="SO - 0001114"/>
    <d v="2012-08-16T00:00:00"/>
    <x v="7"/>
    <n v="17"/>
    <x v="2"/>
    <s v="AUD"/>
    <x v="0"/>
    <x v="2"/>
    <x v="30"/>
    <n v="47"/>
    <n v="7"/>
    <x v="3"/>
    <n v="1"/>
    <n v="24.566666666666666"/>
    <n v="24.566666666666666"/>
    <n v="12.037666666666667"/>
    <n v="12.529"/>
    <x v="7"/>
    <x v="0"/>
  </r>
  <r>
    <s v="SO - 0001115"/>
    <d v="2012-08-16T00:00:00"/>
    <x v="5"/>
    <n v="16"/>
    <x v="1"/>
    <s v="AUD"/>
    <x v="0"/>
    <x v="0"/>
    <x v="5"/>
    <n v="45"/>
    <n v="7"/>
    <x v="3"/>
    <n v="5"/>
    <n v="443.68888888888893"/>
    <n v="2218.4444444444448"/>
    <n v="337.20355555555557"/>
    <n v="532.42666666666696"/>
    <x v="7"/>
    <x v="0"/>
  </r>
  <r>
    <s v="SO - 0001116"/>
    <d v="2012-08-17T00:00:00"/>
    <x v="13"/>
    <n v="19"/>
    <x v="1"/>
    <s v="AUD"/>
    <x v="3"/>
    <x v="2"/>
    <x v="39"/>
    <n v="54"/>
    <n v="8"/>
    <x v="6"/>
    <n v="4"/>
    <n v="279.91111111111115"/>
    <n v="1119.6444444444446"/>
    <n v="179.14311111111112"/>
    <n v="403.07200000000012"/>
    <x v="7"/>
    <x v="0"/>
  </r>
  <r>
    <s v="SO - 0001117"/>
    <d v="2012-08-17T00:00:00"/>
    <x v="12"/>
    <n v="2"/>
    <x v="1"/>
    <s v="AUD"/>
    <x v="2"/>
    <x v="1"/>
    <x v="9"/>
    <n v="3"/>
    <n v="1"/>
    <x v="4"/>
    <n v="4"/>
    <n v="439.22222222222223"/>
    <n v="1756.8888888888889"/>
    <n v="329.41666666666669"/>
    <n v="439.22222222222217"/>
    <x v="7"/>
    <x v="0"/>
  </r>
  <r>
    <s v="SO - 0001118"/>
    <d v="2012-08-17T00:00:00"/>
    <x v="7"/>
    <n v="17"/>
    <x v="1"/>
    <s v="AUD"/>
    <x v="0"/>
    <x v="2"/>
    <x v="7"/>
    <n v="48"/>
    <n v="7"/>
    <x v="3"/>
    <n v="3"/>
    <n v="121.34444444444446"/>
    <n v="364.03333333333342"/>
    <n v="93.435222222222237"/>
    <n v="83.727666666666721"/>
    <x v="7"/>
    <x v="0"/>
  </r>
  <r>
    <s v="SO - 0001119"/>
    <d v="2012-08-18T00:00:00"/>
    <x v="16"/>
    <n v="5"/>
    <x v="1"/>
    <s v="AUD"/>
    <x v="2"/>
    <x v="1"/>
    <x v="24"/>
    <n v="14"/>
    <n v="2"/>
    <x v="7"/>
    <n v="3"/>
    <n v="648.41111111111104"/>
    <n v="1945.2333333333331"/>
    <n v="525.21300000000008"/>
    <n v="369.594333333333"/>
    <x v="7"/>
    <x v="0"/>
  </r>
  <r>
    <s v="SO - 0001120"/>
    <d v="2012-08-18T00:00:00"/>
    <x v="3"/>
    <n v="6"/>
    <x v="1"/>
    <s v="AUD"/>
    <x v="2"/>
    <x v="1"/>
    <x v="20"/>
    <n v="16"/>
    <n v="3"/>
    <x v="2"/>
    <n v="6"/>
    <n v="189.08888888888887"/>
    <n v="1134.5333333333333"/>
    <n v="141.81666666666666"/>
    <n v="283.63333333333333"/>
    <x v="7"/>
    <x v="0"/>
  </r>
  <r>
    <s v="SO - 0001121"/>
    <d v="2012-08-19T00:00:00"/>
    <x v="12"/>
    <n v="2"/>
    <x v="0"/>
    <s v="AUD"/>
    <x v="2"/>
    <x v="1"/>
    <x v="15"/>
    <n v="4"/>
    <n v="1"/>
    <x v="4"/>
    <n v="4"/>
    <n v="679.67777777777781"/>
    <n v="2718.7111111111112"/>
    <n v="482.57122222222216"/>
    <n v="788.42622222222258"/>
    <x v="7"/>
    <x v="0"/>
  </r>
  <r>
    <s v="SO - 0001122"/>
    <d v="2012-08-19T00:00:00"/>
    <x v="13"/>
    <n v="19"/>
    <x v="1"/>
    <s v="AUD"/>
    <x v="3"/>
    <x v="2"/>
    <x v="23"/>
    <n v="53"/>
    <n v="8"/>
    <x v="6"/>
    <n v="6"/>
    <n v="203.23333333333335"/>
    <n v="1219.4000000000001"/>
    <n v="132.10166666666669"/>
    <n v="426.78999999999996"/>
    <x v="7"/>
    <x v="0"/>
  </r>
  <r>
    <s v="SO - 0001123"/>
    <d v="2012-08-20T00:00:00"/>
    <x v="11"/>
    <n v="20"/>
    <x v="0"/>
    <s v="AUD"/>
    <x v="3"/>
    <x v="2"/>
    <x v="22"/>
    <n v="58"/>
    <n v="8"/>
    <x v="6"/>
    <n v="3"/>
    <n v="436.98888888888888"/>
    <n v="1310.9666666666667"/>
    <n v="275.303"/>
    <n v="485.05766666666671"/>
    <x v="7"/>
    <x v="0"/>
  </r>
  <r>
    <s v="SO - 0001124"/>
    <d v="2012-08-20T00:00:00"/>
    <x v="3"/>
    <n v="6"/>
    <x v="1"/>
    <s v="AUD"/>
    <x v="2"/>
    <x v="1"/>
    <x v="20"/>
    <n v="16"/>
    <n v="3"/>
    <x v="2"/>
    <n v="6"/>
    <n v="188.34444444444446"/>
    <n v="1130.0666666666668"/>
    <n v="122.4238888888889"/>
    <n v="395.52333333333343"/>
    <x v="7"/>
    <x v="0"/>
  </r>
  <r>
    <s v="SO - 0001125"/>
    <d v="2012-08-20T00:00:00"/>
    <x v="1"/>
    <n v="11"/>
    <x v="1"/>
    <s v="AUD"/>
    <x v="1"/>
    <x v="0"/>
    <x v="42"/>
    <n v="32"/>
    <n v="5"/>
    <x v="1"/>
    <n v="4"/>
    <n v="20.100000000000001"/>
    <n v="80.400000000000006"/>
    <n v="14.472"/>
    <n v="22.512000000000008"/>
    <x v="7"/>
    <x v="0"/>
  </r>
  <r>
    <s v="SO - 0001126"/>
    <d v="2012-08-20T00:00:00"/>
    <x v="4"/>
    <n v="7"/>
    <x v="1"/>
    <s v="AUD"/>
    <x v="2"/>
    <x v="1"/>
    <x v="48"/>
    <n v="20"/>
    <n v="3"/>
    <x v="2"/>
    <n v="1"/>
    <n v="97.522222222222226"/>
    <n v="97.522222222222226"/>
    <n v="70.215999999999994"/>
    <n v="27.306222222222232"/>
    <x v="7"/>
    <x v="0"/>
  </r>
  <r>
    <s v="SO - 0001127"/>
    <d v="2012-08-20T00:00:00"/>
    <x v="16"/>
    <n v="5"/>
    <x v="0"/>
    <s v="AUD"/>
    <x v="2"/>
    <x v="1"/>
    <x v="35"/>
    <n v="13"/>
    <n v="2"/>
    <x v="7"/>
    <n v="8"/>
    <n v="294.05555555555554"/>
    <n v="2352.4444444444443"/>
    <n v="220.54166666666666"/>
    <n v="588.11111111111109"/>
    <x v="7"/>
    <x v="0"/>
  </r>
  <r>
    <s v="SO - 0001128"/>
    <d v="2012-08-20T00:00:00"/>
    <x v="16"/>
    <n v="5"/>
    <x v="0"/>
    <s v="AUD"/>
    <x v="2"/>
    <x v="1"/>
    <x v="51"/>
    <n v="12"/>
    <n v="2"/>
    <x v="7"/>
    <n v="6"/>
    <n v="570.24444444444441"/>
    <n v="3421.4666666666662"/>
    <n v="245.20511111111111"/>
    <n v="1950.2359999999996"/>
    <x v="7"/>
    <x v="0"/>
  </r>
  <r>
    <s v="SO - 0001129"/>
    <d v="2012-08-20T00:00:00"/>
    <x v="18"/>
    <n v="3"/>
    <x v="0"/>
    <s v="AUD"/>
    <x v="2"/>
    <x v="1"/>
    <x v="49"/>
    <n v="8"/>
    <n v="2"/>
    <x v="7"/>
    <n v="6"/>
    <n v="568.01111111111118"/>
    <n v="3408.0666666666671"/>
    <n v="363.52711111111114"/>
    <n v="1226.904"/>
    <x v="7"/>
    <x v="0"/>
  </r>
  <r>
    <s v="SO - 0001130"/>
    <d v="2012-08-20T00:00:00"/>
    <x v="15"/>
    <n v="13"/>
    <x v="1"/>
    <s v="AUD"/>
    <x v="1"/>
    <x v="0"/>
    <x v="54"/>
    <n v="36"/>
    <n v="5"/>
    <x v="1"/>
    <n v="7"/>
    <n v="118.36666666666666"/>
    <n v="828.56666666666661"/>
    <n v="57.999666666666663"/>
    <n v="422.56899999999996"/>
    <x v="7"/>
    <x v="0"/>
  </r>
  <r>
    <s v="SO - 0001131"/>
    <d v="2012-08-21T00:00:00"/>
    <x v="2"/>
    <n v="12"/>
    <x v="1"/>
    <s v="AUD"/>
    <x v="1"/>
    <x v="0"/>
    <x v="2"/>
    <n v="34"/>
    <n v="5"/>
    <x v="1"/>
    <n v="8"/>
    <n v="363.28888888888889"/>
    <n v="2906.3111111111111"/>
    <n v="228.87199999999999"/>
    <n v="1075.3351111111112"/>
    <x v="7"/>
    <x v="0"/>
  </r>
  <r>
    <s v="SO - 0001132"/>
    <d v="2012-08-21T00:00:00"/>
    <x v="9"/>
    <n v="18"/>
    <x v="2"/>
    <s v="AUD"/>
    <x v="0"/>
    <x v="2"/>
    <x v="55"/>
    <n v="50"/>
    <n v="7"/>
    <x v="3"/>
    <n v="2"/>
    <n v="674.4666666666667"/>
    <n v="1348.9333333333334"/>
    <n v="364.21199999999999"/>
    <n v="620.50933333333342"/>
    <x v="7"/>
    <x v="0"/>
  </r>
  <r>
    <s v="SO - 0001133"/>
    <d v="2012-08-21T00:00:00"/>
    <x v="12"/>
    <n v="2"/>
    <x v="0"/>
    <s v="AUD"/>
    <x v="2"/>
    <x v="1"/>
    <x v="29"/>
    <n v="6"/>
    <n v="1"/>
    <x v="4"/>
    <n v="3"/>
    <n v="142.1888888888889"/>
    <n v="426.56666666666672"/>
    <n v="95.26655555555557"/>
    <n v="140.767"/>
    <x v="7"/>
    <x v="0"/>
  </r>
  <r>
    <s v="SO - 0001134"/>
    <d v="2012-08-21T00:00:00"/>
    <x v="16"/>
    <n v="5"/>
    <x v="0"/>
    <s v="AUD"/>
    <x v="2"/>
    <x v="1"/>
    <x v="51"/>
    <n v="12"/>
    <n v="2"/>
    <x v="7"/>
    <n v="5"/>
    <n v="340.21111111111111"/>
    <n v="1701.0555555555557"/>
    <n v="272.16888888888889"/>
    <n v="340.21111111111122"/>
    <x v="7"/>
    <x v="0"/>
  </r>
  <r>
    <s v="SO - 0001135"/>
    <d v="2012-08-21T00:00:00"/>
    <x v="15"/>
    <n v="13"/>
    <x v="2"/>
    <s v="AUD"/>
    <x v="1"/>
    <x v="0"/>
    <x v="18"/>
    <n v="37"/>
    <n v="6"/>
    <x v="0"/>
    <n v="4"/>
    <n v="294.05555555555554"/>
    <n v="1176.2222222222222"/>
    <n v="135.26555555555558"/>
    <n v="635.15999999999985"/>
    <x v="7"/>
    <x v="0"/>
  </r>
  <r>
    <s v="SO - 0001136"/>
    <d v="2012-08-21T00:00:00"/>
    <x v="14"/>
    <n v="10"/>
    <x v="1"/>
    <s v="AUD"/>
    <x v="2"/>
    <x v="0"/>
    <x v="38"/>
    <n v="27"/>
    <n v="4"/>
    <x v="5"/>
    <n v="9"/>
    <n v="581.41111111111104"/>
    <n v="5232.6999999999989"/>
    <n v="418.61599999999999"/>
    <n v="1465.155999999999"/>
    <x v="7"/>
    <x v="0"/>
  </r>
  <r>
    <s v="SO - 0001137"/>
    <d v="2012-08-21T00:00:00"/>
    <x v="3"/>
    <n v="6"/>
    <x v="0"/>
    <s v="AUD"/>
    <x v="2"/>
    <x v="1"/>
    <x v="3"/>
    <n v="17"/>
    <n v="3"/>
    <x v="2"/>
    <n v="5"/>
    <n v="442.94444444444446"/>
    <n v="2214.7222222222222"/>
    <n v="363.21444444444444"/>
    <n v="398.65000000000009"/>
    <x v="7"/>
    <x v="0"/>
  </r>
  <r>
    <s v="SO - 0001138"/>
    <d v="2012-08-22T00:00:00"/>
    <x v="7"/>
    <n v="17"/>
    <x v="1"/>
    <s v="AUD"/>
    <x v="0"/>
    <x v="2"/>
    <x v="21"/>
    <n v="49"/>
    <n v="7"/>
    <x v="3"/>
    <n v="4"/>
    <n v="27.544444444444444"/>
    <n v="110.17777777777778"/>
    <n v="19.832000000000001"/>
    <n v="30.849777777777774"/>
    <x v="7"/>
    <x v="0"/>
  </r>
  <r>
    <s v="SO - 0001139"/>
    <d v="2012-08-22T00:00:00"/>
    <x v="4"/>
    <n v="7"/>
    <x v="1"/>
    <s v="AUD"/>
    <x v="2"/>
    <x v="1"/>
    <x v="4"/>
    <n v="18"/>
    <n v="3"/>
    <x v="2"/>
    <n v="4"/>
    <n v="24.566666666666666"/>
    <n v="98.266666666666666"/>
    <n v="15.722666666666665"/>
    <n v="35.376000000000005"/>
    <x v="7"/>
    <x v="0"/>
  </r>
  <r>
    <s v="SO - 0001140"/>
    <d v="2012-08-22T00:00:00"/>
    <x v="11"/>
    <n v="20"/>
    <x v="1"/>
    <s v="AUD"/>
    <x v="3"/>
    <x v="2"/>
    <x v="25"/>
    <n v="57"/>
    <n v="8"/>
    <x v="6"/>
    <n v="4"/>
    <n v="124.32222222222224"/>
    <n v="497.28888888888895"/>
    <n v="54.701777777777778"/>
    <n v="278.48177777777784"/>
    <x v="7"/>
    <x v="0"/>
  </r>
  <r>
    <s v="SO - 0001141"/>
    <d v="2012-08-22T00:00:00"/>
    <x v="10"/>
    <n v="8"/>
    <x v="1"/>
    <s v="AUD"/>
    <x v="2"/>
    <x v="1"/>
    <x v="32"/>
    <n v="24"/>
    <n v="4"/>
    <x v="5"/>
    <n v="4"/>
    <n v="603.74444444444441"/>
    <n v="2414.9777777777776"/>
    <n v="313.9471111111111"/>
    <n v="1159.1893333333333"/>
    <x v="7"/>
    <x v="0"/>
  </r>
  <r>
    <s v="SO - 0001142"/>
    <d v="2012-08-22T00:00:00"/>
    <x v="5"/>
    <n v="16"/>
    <x v="1"/>
    <s v="AUD"/>
    <x v="0"/>
    <x v="3"/>
    <x v="12"/>
    <n v="46"/>
    <n v="7"/>
    <x v="3"/>
    <n v="4"/>
    <n v="336.48888888888888"/>
    <n v="1345.9555555555555"/>
    <n v="195.16355555555555"/>
    <n v="565.30133333333333"/>
    <x v="7"/>
    <x v="0"/>
  </r>
  <r>
    <s v="SO - 0001143"/>
    <d v="2012-08-22T00:00:00"/>
    <x v="7"/>
    <n v="17"/>
    <x v="0"/>
    <s v="AUD"/>
    <x v="0"/>
    <x v="2"/>
    <x v="30"/>
    <n v="47"/>
    <n v="7"/>
    <x v="3"/>
    <n v="9"/>
    <n v="432.52222222222224"/>
    <n v="3892.7000000000003"/>
    <n v="255.18811111111114"/>
    <n v="1596.0070000000001"/>
    <x v="7"/>
    <x v="0"/>
  </r>
  <r>
    <s v="SO - 0001144"/>
    <d v="2012-08-22T00:00:00"/>
    <x v="15"/>
    <n v="13"/>
    <x v="1"/>
    <s v="AUD"/>
    <x v="1"/>
    <x v="0"/>
    <x v="54"/>
    <n v="36"/>
    <n v="5"/>
    <x v="1"/>
    <n v="5"/>
    <n v="286.61111111111109"/>
    <n v="1433.0555555555554"/>
    <n v="232.155"/>
    <n v="272.28055555555534"/>
    <x v="7"/>
    <x v="0"/>
  </r>
  <r>
    <s v="SO - 0001145"/>
    <d v="2012-08-23T00:00:00"/>
    <x v="10"/>
    <n v="8"/>
    <x v="1"/>
    <s v="AUD"/>
    <x v="2"/>
    <x v="1"/>
    <x v="44"/>
    <n v="21"/>
    <n v="3"/>
    <x v="2"/>
    <n v="5"/>
    <n v="201"/>
    <n v="1005"/>
    <n v="136.68"/>
    <n v="321.59999999999991"/>
    <x v="7"/>
    <x v="0"/>
  </r>
  <r>
    <s v="SO - 0001146"/>
    <d v="2012-08-23T00:00:00"/>
    <x v="2"/>
    <n v="12"/>
    <x v="1"/>
    <s v="AUD"/>
    <x v="1"/>
    <x v="0"/>
    <x v="2"/>
    <n v="34"/>
    <n v="5"/>
    <x v="1"/>
    <n v="7"/>
    <n v="568.75555555555559"/>
    <n v="3981.2888888888892"/>
    <n v="273.00266666666664"/>
    <n v="2070.2702222222229"/>
    <x v="7"/>
    <x v="0"/>
  </r>
  <r>
    <s v="SO - 0001147"/>
    <d v="2012-08-23T00:00:00"/>
    <x v="17"/>
    <n v="14"/>
    <x v="0"/>
    <s v="AUD"/>
    <x v="1"/>
    <x v="0"/>
    <x v="50"/>
    <n v="39"/>
    <n v="6"/>
    <x v="0"/>
    <n v="2"/>
    <n v="108.6888888888889"/>
    <n v="217.37777777777779"/>
    <n v="83.690444444444452"/>
    <n v="49.99688888888889"/>
    <x v="7"/>
    <x v="0"/>
  </r>
  <r>
    <s v="SO - 0001148"/>
    <d v="2012-08-23T00:00:00"/>
    <x v="2"/>
    <n v="12"/>
    <x v="1"/>
    <s v="AUD"/>
    <x v="1"/>
    <x v="0"/>
    <x v="2"/>
    <n v="34"/>
    <n v="5"/>
    <x v="1"/>
    <n v="4"/>
    <n v="85.611111111111114"/>
    <n v="342.44444444444446"/>
    <n v="61.64"/>
    <n v="95.884444444444455"/>
    <x v="7"/>
    <x v="0"/>
  </r>
  <r>
    <s v="SO - 0001149"/>
    <d v="2012-08-23T00:00:00"/>
    <x v="12"/>
    <n v="2"/>
    <x v="0"/>
    <s v="AUD"/>
    <x v="2"/>
    <x v="1"/>
    <x v="15"/>
    <n v="4"/>
    <n v="1"/>
    <x v="4"/>
    <n v="9"/>
    <n v="120.60000000000001"/>
    <n v="1085.4000000000001"/>
    <n v="84.42"/>
    <n v="325.62000000000012"/>
    <x v="7"/>
    <x v="0"/>
  </r>
  <r>
    <s v="SO - 0001150"/>
    <d v="2012-08-24T00:00:00"/>
    <x v="7"/>
    <n v="17"/>
    <x v="1"/>
    <s v="AUD"/>
    <x v="0"/>
    <x v="2"/>
    <x v="21"/>
    <n v="49"/>
    <n v="7"/>
    <x v="3"/>
    <n v="4"/>
    <n v="221.10000000000002"/>
    <n v="884.40000000000009"/>
    <n v="88.44"/>
    <n v="530.6400000000001"/>
    <x v="7"/>
    <x v="0"/>
  </r>
  <r>
    <s v="SO - 0001151"/>
    <d v="2012-08-24T00:00:00"/>
    <x v="12"/>
    <n v="2"/>
    <x v="1"/>
    <s v="AUD"/>
    <x v="2"/>
    <x v="1"/>
    <x v="15"/>
    <n v="4"/>
    <n v="1"/>
    <x v="4"/>
    <n v="5"/>
    <n v="323.0888888888889"/>
    <n v="1615.4444444444446"/>
    <n v="242.31666666666672"/>
    <n v="403.86111111111109"/>
    <x v="7"/>
    <x v="0"/>
  </r>
  <r>
    <s v="SO - 0001152"/>
    <d v="2012-08-24T00:00:00"/>
    <x v="19"/>
    <n v="4"/>
    <x v="1"/>
    <s v="AUD"/>
    <x v="2"/>
    <x v="1"/>
    <x v="52"/>
    <n v="9"/>
    <n v="2"/>
    <x v="7"/>
    <n v="7"/>
    <n v="129.53333333333333"/>
    <n v="906.73333333333335"/>
    <n v="98.445333333333323"/>
    <n v="217.6160000000001"/>
    <x v="7"/>
    <x v="0"/>
  </r>
  <r>
    <s v="SO - 0001153"/>
    <d v="2012-08-24T00:00:00"/>
    <x v="4"/>
    <n v="7"/>
    <x v="1"/>
    <s v="AUD"/>
    <x v="2"/>
    <x v="1"/>
    <x v="34"/>
    <n v="19"/>
    <n v="3"/>
    <x v="2"/>
    <n v="4"/>
    <n v="635.01111111111118"/>
    <n v="2540.0444444444447"/>
    <n v="482.6084444444445"/>
    <n v="609.6106666666667"/>
    <x v="7"/>
    <x v="0"/>
  </r>
  <r>
    <s v="SO - 0001154"/>
    <d v="2012-08-25T00:00:00"/>
    <x v="8"/>
    <n v="9"/>
    <x v="1"/>
    <s v="AUD"/>
    <x v="2"/>
    <x v="0"/>
    <x v="53"/>
    <n v="26"/>
    <n v="4"/>
    <x v="5"/>
    <n v="4"/>
    <n v="188.34444444444446"/>
    <n v="753.37777777777785"/>
    <n v="139.3748888888889"/>
    <n v="195.87822222222223"/>
    <x v="7"/>
    <x v="0"/>
  </r>
  <r>
    <s v="SO - 0001155"/>
    <d v="2012-08-25T00:00:00"/>
    <x v="8"/>
    <n v="9"/>
    <x v="1"/>
    <s v="AUD"/>
    <x v="2"/>
    <x v="1"/>
    <x v="10"/>
    <n v="25"/>
    <n v="4"/>
    <x v="5"/>
    <n v="5"/>
    <n v="115.38888888888889"/>
    <n v="576.94444444444446"/>
    <n v="71.541111111111107"/>
    <n v="219.23888888888894"/>
    <x v="7"/>
    <x v="0"/>
  </r>
  <r>
    <s v="SO - 0001156"/>
    <d v="2012-08-25T00:00:00"/>
    <x v="9"/>
    <n v="18"/>
    <x v="2"/>
    <s v="AUD"/>
    <x v="0"/>
    <x v="2"/>
    <x v="55"/>
    <n v="50"/>
    <n v="7"/>
    <x v="3"/>
    <n v="5"/>
    <n v="643.20000000000005"/>
    <n v="3216"/>
    <n v="308.73599999999999"/>
    <n v="1672.3200000000002"/>
    <x v="7"/>
    <x v="0"/>
  </r>
  <r>
    <s v="SO - 0001157"/>
    <d v="2012-08-26T00:00:00"/>
    <x v="12"/>
    <n v="2"/>
    <x v="2"/>
    <s v="AUD"/>
    <x v="2"/>
    <x v="1"/>
    <x v="15"/>
    <n v="4"/>
    <n v="1"/>
    <x v="4"/>
    <n v="5"/>
    <n v="248.64444444444447"/>
    <n v="1243.2222222222224"/>
    <n v="124.32222222222224"/>
    <n v="621.6111111111112"/>
    <x v="7"/>
    <x v="0"/>
  </r>
  <r>
    <s v="SO - 0001158"/>
    <d v="2012-08-26T00:00:00"/>
    <x v="9"/>
    <n v="18"/>
    <x v="2"/>
    <s v="AUD"/>
    <x v="0"/>
    <x v="2"/>
    <x v="23"/>
    <n v="53"/>
    <n v="8"/>
    <x v="6"/>
    <n v="2"/>
    <n v="125.8111111111111"/>
    <n v="251.62222222222221"/>
    <n v="96.87455555555556"/>
    <n v="57.873111111111086"/>
    <x v="7"/>
    <x v="0"/>
  </r>
  <r>
    <s v="SO - 0001159"/>
    <d v="2012-08-26T00:00:00"/>
    <x v="16"/>
    <n v="5"/>
    <x v="1"/>
    <s v="AUD"/>
    <x v="2"/>
    <x v="1"/>
    <x v="24"/>
    <n v="14"/>
    <n v="2"/>
    <x v="7"/>
    <n v="5"/>
    <n v="99.01111111111112"/>
    <n v="495.0555555555556"/>
    <n v="61.386888888888883"/>
    <n v="188.12111111111119"/>
    <x v="7"/>
    <x v="0"/>
  </r>
  <r>
    <s v="SO - 0001160"/>
    <d v="2012-08-26T00:00:00"/>
    <x v="12"/>
    <n v="2"/>
    <x v="0"/>
    <s v="AUD"/>
    <x v="2"/>
    <x v="1"/>
    <x v="15"/>
    <n v="4"/>
    <n v="1"/>
    <x v="4"/>
    <n v="8"/>
    <n v="424.33333333333331"/>
    <n v="3394.6666666666665"/>
    <n v="339.4666666666667"/>
    <n v="678.93333333333294"/>
    <x v="7"/>
    <x v="0"/>
  </r>
  <r>
    <s v="SO - 0001161"/>
    <d v="2012-08-27T00:00:00"/>
    <x v="5"/>
    <n v="16"/>
    <x v="1"/>
    <s v="AUD"/>
    <x v="0"/>
    <x v="3"/>
    <x v="12"/>
    <n v="46"/>
    <n v="7"/>
    <x v="3"/>
    <n v="4"/>
    <n v="136.97777777777776"/>
    <n v="547.91111111111104"/>
    <n v="78.077333333333328"/>
    <n v="235.60177777777773"/>
    <x v="7"/>
    <x v="0"/>
  </r>
  <r>
    <s v="SO - 0001162"/>
    <d v="2012-08-27T00:00:00"/>
    <x v="6"/>
    <n v="1"/>
    <x v="2"/>
    <s v="AUD"/>
    <x v="2"/>
    <x v="1"/>
    <x v="9"/>
    <n v="3"/>
    <n v="1"/>
    <x v="4"/>
    <n v="3"/>
    <n v="703.5"/>
    <n v="2110.5"/>
    <n v="281.40000000000003"/>
    <n v="1266.3"/>
    <x v="7"/>
    <x v="0"/>
  </r>
  <r>
    <s v="SO - 0001163"/>
    <d v="2012-08-27T00:00:00"/>
    <x v="18"/>
    <n v="3"/>
    <x v="0"/>
    <s v="AUD"/>
    <x v="2"/>
    <x v="1"/>
    <x v="49"/>
    <n v="8"/>
    <n v="2"/>
    <x v="7"/>
    <n v="6"/>
    <n v="101.98888888888888"/>
    <n v="611.93333333333328"/>
    <n v="47.934777777777775"/>
    <n v="324.32466666666664"/>
    <x v="7"/>
    <x v="0"/>
  </r>
  <r>
    <s v="SO - 0001164"/>
    <d v="2012-08-27T00:00:00"/>
    <x v="17"/>
    <n v="14"/>
    <x v="1"/>
    <s v="AUD"/>
    <x v="1"/>
    <x v="0"/>
    <x v="50"/>
    <n v="39"/>
    <n v="6"/>
    <x v="0"/>
    <n v="7"/>
    <n v="148.14444444444445"/>
    <n v="1037.0111111111112"/>
    <n v="71.109333333333325"/>
    <n v="539.2457777777779"/>
    <x v="7"/>
    <x v="0"/>
  </r>
  <r>
    <s v="SO - 0001165"/>
    <d v="2012-08-27T00:00:00"/>
    <x v="3"/>
    <n v="6"/>
    <x v="1"/>
    <s v="AUD"/>
    <x v="2"/>
    <x v="1"/>
    <x v="20"/>
    <n v="16"/>
    <n v="3"/>
    <x v="2"/>
    <n v="7"/>
    <n v="607.4666666666667"/>
    <n v="4252.2666666666664"/>
    <n v="382.70399999999995"/>
    <n v="1573.3386666666665"/>
    <x v="7"/>
    <x v="0"/>
  </r>
  <r>
    <s v="SO - 0001166"/>
    <d v="2012-08-27T00:00:00"/>
    <x v="7"/>
    <n v="17"/>
    <x v="2"/>
    <s v="AUD"/>
    <x v="0"/>
    <x v="2"/>
    <x v="21"/>
    <n v="49"/>
    <n v="7"/>
    <x v="3"/>
    <n v="8"/>
    <n v="655.11111111111109"/>
    <n v="5240.8888888888887"/>
    <n v="438.92444444444448"/>
    <n v="1729.4933333333329"/>
    <x v="7"/>
    <x v="0"/>
  </r>
  <r>
    <s v="SO - 0001167"/>
    <d v="2012-08-27T00:00:00"/>
    <x v="16"/>
    <n v="5"/>
    <x v="1"/>
    <s v="AUD"/>
    <x v="2"/>
    <x v="1"/>
    <x v="35"/>
    <n v="13"/>
    <n v="2"/>
    <x v="7"/>
    <n v="4"/>
    <n v="201"/>
    <n v="804"/>
    <n v="134.66999999999999"/>
    <n v="265.32000000000005"/>
    <x v="7"/>
    <x v="0"/>
  </r>
  <r>
    <s v="SO - 0001168"/>
    <d v="2012-08-28T00:00:00"/>
    <x v="16"/>
    <n v="5"/>
    <x v="1"/>
    <s v="AUD"/>
    <x v="2"/>
    <x v="1"/>
    <x v="24"/>
    <n v="14"/>
    <n v="2"/>
    <x v="7"/>
    <n v="8"/>
    <n v="123.57777777777778"/>
    <n v="988.62222222222226"/>
    <n v="80.325555555555567"/>
    <n v="346.01777777777772"/>
    <x v="7"/>
    <x v="0"/>
  </r>
  <r>
    <s v="SO - 0001169"/>
    <d v="2012-08-28T00:00:00"/>
    <x v="1"/>
    <n v="11"/>
    <x v="2"/>
    <s v="AUD"/>
    <x v="1"/>
    <x v="0"/>
    <x v="43"/>
    <n v="30"/>
    <n v="5"/>
    <x v="1"/>
    <n v="7"/>
    <n v="282.88888888888891"/>
    <n v="1980.2222222222224"/>
    <n v="198.02222222222221"/>
    <n v="594.06666666666683"/>
    <x v="7"/>
    <x v="0"/>
  </r>
  <r>
    <s v="SO - 0001170"/>
    <d v="2012-08-29T00:00:00"/>
    <x v="15"/>
    <n v="13"/>
    <x v="1"/>
    <s v="AUD"/>
    <x v="1"/>
    <x v="0"/>
    <x v="54"/>
    <n v="36"/>
    <n v="5"/>
    <x v="1"/>
    <n v="6"/>
    <n v="126.55555555555556"/>
    <n v="759.33333333333337"/>
    <n v="86.057777777777787"/>
    <n v="242.98666666666668"/>
    <x v="7"/>
    <x v="0"/>
  </r>
  <r>
    <s v="SO - 0001171"/>
    <d v="2012-08-29T00:00:00"/>
    <x v="15"/>
    <n v="13"/>
    <x v="1"/>
    <s v="AUD"/>
    <x v="1"/>
    <x v="0"/>
    <x v="54"/>
    <n v="36"/>
    <n v="5"/>
    <x v="1"/>
    <n v="9"/>
    <n v="430.28888888888889"/>
    <n v="3872.6"/>
    <n v="262.47622222222225"/>
    <n v="1510.3139999999999"/>
    <x v="7"/>
    <x v="0"/>
  </r>
  <r>
    <s v="SO - 0001172"/>
    <d v="2012-08-29T00:00:00"/>
    <x v="18"/>
    <n v="3"/>
    <x v="1"/>
    <s v="AUD"/>
    <x v="2"/>
    <x v="1"/>
    <x v="29"/>
    <n v="6"/>
    <n v="1"/>
    <x v="4"/>
    <n v="2"/>
    <n v="147.4"/>
    <n v="294.8"/>
    <n v="89.914000000000016"/>
    <n v="114.97199999999998"/>
    <x v="7"/>
    <x v="0"/>
  </r>
  <r>
    <s v="SO - 0001173"/>
    <d v="2012-08-29T00:00:00"/>
    <x v="13"/>
    <n v="19"/>
    <x v="1"/>
    <s v="AUD"/>
    <x v="3"/>
    <x v="2"/>
    <x v="46"/>
    <n v="55"/>
    <n v="8"/>
    <x v="6"/>
    <n v="3"/>
    <n v="280.65555555555557"/>
    <n v="841.9666666666667"/>
    <n v="199.26544444444443"/>
    <n v="244.17033333333347"/>
    <x v="7"/>
    <x v="0"/>
  </r>
  <r>
    <s v="SO - 0001174"/>
    <d v="2012-08-29T00:00:00"/>
    <x v="10"/>
    <n v="8"/>
    <x v="1"/>
    <s v="AUD"/>
    <x v="2"/>
    <x v="1"/>
    <x v="31"/>
    <n v="23"/>
    <n v="4"/>
    <x v="5"/>
    <n v="2"/>
    <n v="102.73333333333333"/>
    <n v="205.46666666666667"/>
    <n v="62.667333333333332"/>
    <n v="80.132000000000005"/>
    <x v="7"/>
    <x v="0"/>
  </r>
  <r>
    <s v="SO - 0001175"/>
    <d v="2012-08-30T00:00:00"/>
    <x v="4"/>
    <n v="7"/>
    <x v="1"/>
    <s v="AUD"/>
    <x v="2"/>
    <x v="1"/>
    <x v="44"/>
    <n v="21"/>
    <n v="3"/>
    <x v="2"/>
    <n v="3"/>
    <n v="29.033333333333335"/>
    <n v="87.100000000000009"/>
    <n v="16.25866666666667"/>
    <n v="38.323999999999998"/>
    <x v="7"/>
    <x v="0"/>
  </r>
  <r>
    <s v="SO - 0001176"/>
    <d v="2012-08-30T00:00:00"/>
    <x v="6"/>
    <n v="1"/>
    <x v="0"/>
    <s v="AUD"/>
    <x v="2"/>
    <x v="1"/>
    <x v="9"/>
    <n v="3"/>
    <n v="1"/>
    <x v="4"/>
    <n v="3"/>
    <n v="26.055555555555557"/>
    <n v="78.166666666666671"/>
    <n v="17.978333333333332"/>
    <n v="24.231666666666676"/>
    <x v="7"/>
    <x v="0"/>
  </r>
  <r>
    <s v="SO - 0001177"/>
    <d v="2012-08-30T00:00:00"/>
    <x v="9"/>
    <n v="18"/>
    <x v="0"/>
    <s v="AUD"/>
    <x v="0"/>
    <x v="2"/>
    <x v="56"/>
    <n v="52"/>
    <n v="8"/>
    <x v="6"/>
    <n v="5"/>
    <n v="641.71111111111122"/>
    <n v="3208.5555555555561"/>
    <n v="474.86622222222223"/>
    <n v="834.224444444445"/>
    <x v="7"/>
    <x v="0"/>
  </r>
  <r>
    <s v="SO - 0001178"/>
    <d v="2012-08-30T00:00:00"/>
    <x v="14"/>
    <n v="10"/>
    <x v="0"/>
    <s v="AUD"/>
    <x v="1"/>
    <x v="0"/>
    <x v="45"/>
    <n v="29"/>
    <n v="4"/>
    <x v="5"/>
    <n v="8"/>
    <n v="428.05555555555554"/>
    <n v="3424.4444444444443"/>
    <n v="312.48055555555555"/>
    <n v="924.59999999999991"/>
    <x v="7"/>
    <x v="0"/>
  </r>
  <r>
    <s v="SO - 0001179"/>
    <d v="2012-08-30T00:00:00"/>
    <x v="8"/>
    <n v="9"/>
    <x v="0"/>
    <s v="AUD"/>
    <x v="2"/>
    <x v="1"/>
    <x v="32"/>
    <n v="24"/>
    <n v="4"/>
    <x v="5"/>
    <n v="6"/>
    <n v="116.13333333333334"/>
    <n v="696.80000000000007"/>
    <n v="65.034666666666681"/>
    <n v="306.59199999999998"/>
    <x v="7"/>
    <x v="0"/>
  </r>
  <r>
    <s v="SO - 0001180"/>
    <d v="2012-08-31T00:00:00"/>
    <x v="13"/>
    <n v="19"/>
    <x v="2"/>
    <s v="AUD"/>
    <x v="3"/>
    <x v="2"/>
    <x v="46"/>
    <n v="55"/>
    <n v="8"/>
    <x v="6"/>
    <n v="9"/>
    <n v="96.033333333333346"/>
    <n v="864.30000000000007"/>
    <n v="59.540666666666667"/>
    <n v="328.43400000000008"/>
    <x v="7"/>
    <x v="0"/>
  </r>
  <r>
    <s v="SO - 0001181"/>
    <d v="2012-08-31T00:00:00"/>
    <x v="3"/>
    <n v="6"/>
    <x v="0"/>
    <s v="AUD"/>
    <x v="2"/>
    <x v="1"/>
    <x v="26"/>
    <n v="15"/>
    <n v="3"/>
    <x v="2"/>
    <n v="2"/>
    <n v="284.37777777777779"/>
    <n v="568.75555555555559"/>
    <n v="236.03355555555558"/>
    <n v="96.688444444444428"/>
    <x v="7"/>
    <x v="0"/>
  </r>
  <r>
    <s v="SO - 0001182"/>
    <d v="2012-08-31T00:00:00"/>
    <x v="2"/>
    <n v="12"/>
    <x v="1"/>
    <s v="AUD"/>
    <x v="1"/>
    <x v="0"/>
    <x v="40"/>
    <n v="33"/>
    <n v="5"/>
    <x v="1"/>
    <n v="4"/>
    <n v="213.65555555555557"/>
    <n v="854.62222222222226"/>
    <n v="111.1008888888889"/>
    <n v="410.21866666666665"/>
    <x v="7"/>
    <x v="0"/>
  </r>
  <r>
    <s v="SO - 0001183"/>
    <d v="2012-08-31T00:00:00"/>
    <x v="6"/>
    <n v="1"/>
    <x v="0"/>
    <s v="AUD"/>
    <x v="2"/>
    <x v="1"/>
    <x v="9"/>
    <n v="3"/>
    <n v="1"/>
    <x v="4"/>
    <n v="1"/>
    <n v="442.20000000000005"/>
    <n v="442.20000000000005"/>
    <n v="318.38400000000001"/>
    <n v="123.81600000000003"/>
    <x v="7"/>
    <x v="0"/>
  </r>
  <r>
    <s v="SO - 0001184"/>
    <d v="2012-08-31T00:00:00"/>
    <x v="7"/>
    <n v="17"/>
    <x v="1"/>
    <s v="AUD"/>
    <x v="0"/>
    <x v="2"/>
    <x v="7"/>
    <n v="48"/>
    <n v="7"/>
    <x v="3"/>
    <n v="5"/>
    <n v="101.98888888888888"/>
    <n v="509.9444444444444"/>
    <n v="78.531444444444446"/>
    <n v="117.28722222222217"/>
    <x v="7"/>
    <x v="0"/>
  </r>
  <r>
    <s v="SO - 0001185"/>
    <d v="2012-09-01T00:00:00"/>
    <x v="14"/>
    <n v="10"/>
    <x v="2"/>
    <s v="AUD"/>
    <x v="1"/>
    <x v="0"/>
    <x v="17"/>
    <n v="28"/>
    <n v="4"/>
    <x v="5"/>
    <n v="8"/>
    <n v="407.95555555555552"/>
    <n v="3263.6444444444442"/>
    <n v="183.58"/>
    <n v="1795.0044444444441"/>
    <x v="8"/>
    <x v="0"/>
  </r>
  <r>
    <s v="SO - 0001186"/>
    <d v="2012-09-01T00:00:00"/>
    <x v="1"/>
    <n v="11"/>
    <x v="2"/>
    <s v="AUD"/>
    <x v="1"/>
    <x v="0"/>
    <x v="42"/>
    <n v="32"/>
    <n v="5"/>
    <x v="1"/>
    <n v="1"/>
    <n v="113.15555555555555"/>
    <n v="113.15555555555555"/>
    <n v="72.419555555555547"/>
    <n v="40.736000000000004"/>
    <x v="8"/>
    <x v="0"/>
  </r>
  <r>
    <s v="SO - 0001187"/>
    <d v="2012-09-01T00:00:00"/>
    <x v="10"/>
    <n v="8"/>
    <x v="0"/>
    <s v="AUD"/>
    <x v="2"/>
    <x v="1"/>
    <x v="13"/>
    <n v="22"/>
    <n v="4"/>
    <x v="5"/>
    <n v="3"/>
    <n v="116.87777777777779"/>
    <n v="350.63333333333338"/>
    <n v="92.333444444444453"/>
    <n v="73.633000000000038"/>
    <x v="8"/>
    <x v="0"/>
  </r>
  <r>
    <s v="SO - 0001188"/>
    <d v="2012-09-01T00:00:00"/>
    <x v="18"/>
    <n v="3"/>
    <x v="1"/>
    <s v="AUD"/>
    <x v="2"/>
    <x v="1"/>
    <x v="52"/>
    <n v="9"/>
    <n v="2"/>
    <x v="7"/>
    <n v="9"/>
    <n v="113.90000000000002"/>
    <n v="1025.1000000000001"/>
    <n v="87.703000000000017"/>
    <n v="235.77300000000002"/>
    <x v="8"/>
    <x v="0"/>
  </r>
  <r>
    <s v="SO - 0001189"/>
    <d v="2012-09-02T00:00:00"/>
    <x v="0"/>
    <n v="15"/>
    <x v="1"/>
    <s v="AUD"/>
    <x v="0"/>
    <x v="0"/>
    <x v="57"/>
    <n v="43"/>
    <n v="6"/>
    <x v="0"/>
    <n v="4"/>
    <n v="21.588888888888889"/>
    <n v="86.355555555555554"/>
    <n v="9.2832222222222232"/>
    <n v="49.222666666666662"/>
    <x v="8"/>
    <x v="0"/>
  </r>
  <r>
    <s v="SO - 0001190"/>
    <d v="2012-09-02T00:00:00"/>
    <x v="16"/>
    <n v="5"/>
    <x v="2"/>
    <s v="AUD"/>
    <x v="2"/>
    <x v="1"/>
    <x v="35"/>
    <n v="13"/>
    <n v="2"/>
    <x v="7"/>
    <n v="4"/>
    <n v="443.68888888888893"/>
    <n v="1774.7555555555557"/>
    <n v="204.09688888888891"/>
    <n v="958.36800000000005"/>
    <x v="8"/>
    <x v="0"/>
  </r>
  <r>
    <s v="SO - 0001191"/>
    <d v="2012-09-02T00:00:00"/>
    <x v="16"/>
    <n v="5"/>
    <x v="0"/>
    <s v="AUD"/>
    <x v="2"/>
    <x v="1"/>
    <x v="35"/>
    <n v="13"/>
    <n v="2"/>
    <x v="7"/>
    <n v="3"/>
    <n v="618.63333333333333"/>
    <n v="1855.9"/>
    <n v="463.97499999999997"/>
    <n v="463.97500000000014"/>
    <x v="8"/>
    <x v="0"/>
  </r>
  <r>
    <s v="SO - 0001192"/>
    <d v="2012-09-02T00:00:00"/>
    <x v="4"/>
    <n v="7"/>
    <x v="0"/>
    <s v="AUD"/>
    <x v="2"/>
    <x v="1"/>
    <x v="34"/>
    <n v="19"/>
    <n v="3"/>
    <x v="2"/>
    <n v="4"/>
    <n v="118.36666666666666"/>
    <n v="473.46666666666664"/>
    <n v="55.632333333333328"/>
    <n v="250.93733333333333"/>
    <x v="8"/>
    <x v="0"/>
  </r>
  <r>
    <s v="SO - 0001193"/>
    <d v="2012-09-02T00:00:00"/>
    <x v="8"/>
    <n v="9"/>
    <x v="1"/>
    <s v="AUD"/>
    <x v="2"/>
    <x v="1"/>
    <x v="10"/>
    <n v="25"/>
    <n v="4"/>
    <x v="5"/>
    <n v="7"/>
    <n v="119.11111111111111"/>
    <n v="833.77777777777783"/>
    <n v="101.24444444444444"/>
    <n v="125.06666666666672"/>
    <x v="8"/>
    <x v="0"/>
  </r>
  <r>
    <s v="SO - 0001194"/>
    <d v="2012-09-02T00:00:00"/>
    <x v="0"/>
    <n v="15"/>
    <x v="1"/>
    <s v="AUD"/>
    <x v="0"/>
    <x v="0"/>
    <x v="57"/>
    <n v="43"/>
    <n v="6"/>
    <x v="0"/>
    <n v="4"/>
    <n v="23.822222222222223"/>
    <n v="95.288888888888891"/>
    <n v="17.152000000000001"/>
    <n v="26.680888888888887"/>
    <x v="8"/>
    <x v="0"/>
  </r>
  <r>
    <s v="SO - 0001195"/>
    <d v="2012-09-04T00:00:00"/>
    <x v="18"/>
    <n v="3"/>
    <x v="1"/>
    <s v="AUD"/>
    <x v="2"/>
    <x v="1"/>
    <x v="27"/>
    <n v="7"/>
    <n v="1"/>
    <x v="4"/>
    <n v="9"/>
    <n v="568.01111111111118"/>
    <n v="5112.1000000000004"/>
    <n v="323.76633333333331"/>
    <n v="2198.2030000000004"/>
    <x v="8"/>
    <x v="0"/>
  </r>
  <r>
    <s v="SO - 0001196"/>
    <d v="2012-09-04T00:00:00"/>
    <x v="8"/>
    <n v="9"/>
    <x v="2"/>
    <s v="AUD"/>
    <x v="2"/>
    <x v="0"/>
    <x v="53"/>
    <n v="26"/>
    <n v="4"/>
    <x v="5"/>
    <n v="1"/>
    <n v="100.5"/>
    <n v="100.5"/>
    <n v="68.34"/>
    <n v="32.159999999999997"/>
    <x v="8"/>
    <x v="0"/>
  </r>
  <r>
    <s v="SO - 0001197"/>
    <d v="2012-09-04T00:00:00"/>
    <x v="7"/>
    <n v="17"/>
    <x v="2"/>
    <s v="AUD"/>
    <x v="0"/>
    <x v="2"/>
    <x v="7"/>
    <n v="48"/>
    <n v="7"/>
    <x v="3"/>
    <n v="1"/>
    <n v="258.32222222222225"/>
    <n v="258.32222222222225"/>
    <n v="216.99066666666667"/>
    <n v="41.331555555555582"/>
    <x v="8"/>
    <x v="0"/>
  </r>
  <r>
    <s v="SO - 0001198"/>
    <d v="2012-09-04T00:00:00"/>
    <x v="2"/>
    <n v="12"/>
    <x v="1"/>
    <s v="AUD"/>
    <x v="1"/>
    <x v="0"/>
    <x v="2"/>
    <n v="34"/>
    <n v="5"/>
    <x v="1"/>
    <n v="6"/>
    <n v="443.68888888888893"/>
    <n v="2662.1333333333337"/>
    <n v="368.26177777777781"/>
    <n v="452.5626666666667"/>
    <x v="8"/>
    <x v="0"/>
  </r>
  <r>
    <s v="SO - 0001199"/>
    <d v="2012-09-04T00:00:00"/>
    <x v="5"/>
    <n v="16"/>
    <x v="1"/>
    <s v="AUD"/>
    <x v="0"/>
    <x v="0"/>
    <x v="5"/>
    <n v="45"/>
    <n v="7"/>
    <x v="3"/>
    <n v="5"/>
    <n v="113.90000000000002"/>
    <n v="569.50000000000011"/>
    <n v="66.061999999999998"/>
    <n v="239.19000000000011"/>
    <x v="8"/>
    <x v="0"/>
  </r>
  <r>
    <s v="SO - 0001200"/>
    <d v="2012-09-04T00:00:00"/>
    <x v="3"/>
    <n v="6"/>
    <x v="1"/>
    <s v="AUD"/>
    <x v="2"/>
    <x v="1"/>
    <x v="4"/>
    <n v="18"/>
    <n v="3"/>
    <x v="2"/>
    <n v="9"/>
    <n v="145.16666666666666"/>
    <n v="1306.5"/>
    <n v="98.713333333333338"/>
    <n v="418.07999999999993"/>
    <x v="8"/>
    <x v="0"/>
  </r>
  <r>
    <s v="SO - 0001201"/>
    <d v="2012-09-05T00:00:00"/>
    <x v="12"/>
    <n v="2"/>
    <x v="1"/>
    <s v="AUD"/>
    <x v="2"/>
    <x v="1"/>
    <x v="37"/>
    <n v="5"/>
    <n v="1"/>
    <x v="4"/>
    <n v="8"/>
    <n v="28.288888888888888"/>
    <n v="226.3111111111111"/>
    <n v="11.315555555555555"/>
    <n v="135.78666666666666"/>
    <x v="8"/>
    <x v="0"/>
  </r>
  <r>
    <s v="SO - 0001202"/>
    <d v="2012-09-05T00:00:00"/>
    <x v="15"/>
    <n v="13"/>
    <x v="0"/>
    <s v="AUD"/>
    <x v="1"/>
    <x v="0"/>
    <x v="18"/>
    <n v="37"/>
    <n v="5"/>
    <x v="1"/>
    <n v="4"/>
    <n v="210.67777777777781"/>
    <n v="842.71111111111122"/>
    <n v="174.86255555555556"/>
    <n v="143.26088888888899"/>
    <x v="8"/>
    <x v="0"/>
  </r>
  <r>
    <s v="SO - 0001203"/>
    <d v="2012-09-05T00:00:00"/>
    <x v="1"/>
    <n v="11"/>
    <x v="0"/>
    <s v="AUD"/>
    <x v="1"/>
    <x v="0"/>
    <x v="43"/>
    <n v="30"/>
    <n v="5"/>
    <x v="1"/>
    <n v="2"/>
    <n v="117.62222222222223"/>
    <n v="235.24444444444447"/>
    <n v="63.516000000000012"/>
    <n v="108.21244444444444"/>
    <x v="8"/>
    <x v="0"/>
  </r>
  <r>
    <s v="SO - 0001204"/>
    <d v="2012-09-05T00:00:00"/>
    <x v="17"/>
    <n v="14"/>
    <x v="1"/>
    <s v="AUD"/>
    <x v="1"/>
    <x v="0"/>
    <x v="28"/>
    <n v="40"/>
    <n v="6"/>
    <x v="0"/>
    <n v="3"/>
    <n v="446.66666666666669"/>
    <n v="1340"/>
    <n v="236.73333333333332"/>
    <n v="629.80000000000007"/>
    <x v="8"/>
    <x v="0"/>
  </r>
  <r>
    <s v="SO - 0001205"/>
    <d v="2012-09-05T00:00:00"/>
    <x v="10"/>
    <n v="8"/>
    <x v="1"/>
    <s v="AUD"/>
    <x v="2"/>
    <x v="1"/>
    <x v="44"/>
    <n v="21"/>
    <n v="3"/>
    <x v="2"/>
    <n v="7"/>
    <n v="222.58888888888887"/>
    <n v="1558.122222222222"/>
    <n v="95.713222222222214"/>
    <n v="888.12966666666648"/>
    <x v="8"/>
    <x v="0"/>
  </r>
  <r>
    <s v="SO - 0001206"/>
    <d v="2012-09-05T00:00:00"/>
    <x v="15"/>
    <n v="13"/>
    <x v="1"/>
    <s v="AUD"/>
    <x v="1"/>
    <x v="0"/>
    <x v="18"/>
    <n v="37"/>
    <n v="6"/>
    <x v="0"/>
    <n v="1"/>
    <n v="573.9666666666667"/>
    <n v="573.9666666666667"/>
    <n v="447.69400000000002"/>
    <n v="126.27266666666668"/>
    <x v="8"/>
    <x v="0"/>
  </r>
  <r>
    <s v="SO - 0001207"/>
    <d v="2012-09-05T00:00:00"/>
    <x v="19"/>
    <n v="4"/>
    <x v="1"/>
    <s v="AUD"/>
    <x v="2"/>
    <x v="1"/>
    <x v="33"/>
    <n v="10"/>
    <n v="2"/>
    <x v="7"/>
    <n v="8"/>
    <n v="571.73333333333335"/>
    <n v="4573.8666666666668"/>
    <n v="400.21333333333337"/>
    <n v="1372.1599999999999"/>
    <x v="8"/>
    <x v="0"/>
  </r>
  <r>
    <s v="SO - 0001208"/>
    <d v="2012-09-06T00:00:00"/>
    <x v="13"/>
    <n v="19"/>
    <x v="0"/>
    <s v="AUD"/>
    <x v="3"/>
    <x v="2"/>
    <x v="23"/>
    <n v="53"/>
    <n v="8"/>
    <x v="6"/>
    <n v="3"/>
    <n v="215.14444444444445"/>
    <n v="645.43333333333339"/>
    <n v="141.99533333333335"/>
    <n v="219.44733333333335"/>
    <x v="8"/>
    <x v="0"/>
  </r>
  <r>
    <s v="SO - 0001209"/>
    <d v="2012-09-06T00:00:00"/>
    <x v="10"/>
    <n v="8"/>
    <x v="1"/>
    <s v="AUD"/>
    <x v="2"/>
    <x v="1"/>
    <x v="13"/>
    <n v="22"/>
    <n v="3"/>
    <x v="2"/>
    <n v="9"/>
    <n v="19.355555555555558"/>
    <n v="174.20000000000002"/>
    <n v="12.774666666666668"/>
    <n v="59.228000000000009"/>
    <x v="8"/>
    <x v="0"/>
  </r>
  <r>
    <s v="SO - 0001210"/>
    <d v="2012-09-07T00:00:00"/>
    <x v="7"/>
    <n v="17"/>
    <x v="1"/>
    <s v="AUD"/>
    <x v="0"/>
    <x v="2"/>
    <x v="7"/>
    <n v="48"/>
    <n v="7"/>
    <x v="3"/>
    <n v="7"/>
    <n v="192.06666666666669"/>
    <n v="1344.4666666666669"/>
    <n v="119.08133333333333"/>
    <n v="510.89733333333356"/>
    <x v="8"/>
    <x v="0"/>
  </r>
  <r>
    <s v="SO - 0001211"/>
    <d v="2012-09-07T00:00:00"/>
    <x v="19"/>
    <n v="4"/>
    <x v="0"/>
    <s v="AUD"/>
    <x v="2"/>
    <x v="1"/>
    <x v="33"/>
    <n v="10"/>
    <n v="2"/>
    <x v="7"/>
    <n v="3"/>
    <n v="201"/>
    <n v="603"/>
    <n v="124.61999999999999"/>
    <n v="229.14000000000004"/>
    <x v="8"/>
    <x v="0"/>
  </r>
  <r>
    <s v="SO - 0001212"/>
    <d v="2012-09-07T00:00:00"/>
    <x v="14"/>
    <n v="10"/>
    <x v="0"/>
    <s v="AUD"/>
    <x v="1"/>
    <x v="0"/>
    <x v="45"/>
    <n v="29"/>
    <n v="4"/>
    <x v="5"/>
    <n v="4"/>
    <n v="390.83333333333331"/>
    <n v="1563.3333333333333"/>
    <n v="297.03333333333336"/>
    <n v="375.19999999999982"/>
    <x v="8"/>
    <x v="0"/>
  </r>
  <r>
    <s v="SO - 0001213"/>
    <d v="2012-09-08T00:00:00"/>
    <x v="6"/>
    <n v="1"/>
    <x v="0"/>
    <s v="AUD"/>
    <x v="2"/>
    <x v="1"/>
    <x v="41"/>
    <n v="2"/>
    <n v="1"/>
    <x v="4"/>
    <n v="5"/>
    <n v="295.54444444444448"/>
    <n v="1477.7222222222224"/>
    <n v="239.39100000000002"/>
    <n v="280.76722222222224"/>
    <x v="8"/>
    <x v="0"/>
  </r>
  <r>
    <s v="SO - 0001214"/>
    <d v="2012-09-08T00:00:00"/>
    <x v="0"/>
    <n v="15"/>
    <x v="1"/>
    <s v="AUD"/>
    <x v="0"/>
    <x v="0"/>
    <x v="47"/>
    <n v="44"/>
    <n v="6"/>
    <x v="0"/>
    <n v="3"/>
    <n v="261.3"/>
    <n v="783.90000000000009"/>
    <n v="190.74900000000002"/>
    <n v="211.65300000000002"/>
    <x v="8"/>
    <x v="0"/>
  </r>
  <r>
    <s v="SO - 0001215"/>
    <d v="2012-09-09T00:00:00"/>
    <x v="7"/>
    <n v="17"/>
    <x v="1"/>
    <s v="AUD"/>
    <x v="0"/>
    <x v="2"/>
    <x v="21"/>
    <n v="49"/>
    <n v="7"/>
    <x v="3"/>
    <n v="4"/>
    <n v="20.100000000000001"/>
    <n v="80.400000000000006"/>
    <n v="10.452000000000002"/>
    <n v="38.591999999999999"/>
    <x v="8"/>
    <x v="0"/>
  </r>
  <r>
    <s v="SO - 0001216"/>
    <d v="2012-09-09T00:00:00"/>
    <x v="3"/>
    <n v="6"/>
    <x v="0"/>
    <s v="AUD"/>
    <x v="2"/>
    <x v="1"/>
    <x v="4"/>
    <n v="18"/>
    <n v="3"/>
    <x v="2"/>
    <n v="8"/>
    <n v="124.32222222222224"/>
    <n v="994.5777777777779"/>
    <n v="64.64755555555557"/>
    <n v="477.39733333333334"/>
    <x v="8"/>
    <x v="0"/>
  </r>
  <r>
    <s v="SO - 0001217"/>
    <d v="2012-09-09T00:00:00"/>
    <x v="8"/>
    <n v="9"/>
    <x v="1"/>
    <s v="AUD"/>
    <x v="2"/>
    <x v="1"/>
    <x v="10"/>
    <n v="25"/>
    <n v="4"/>
    <x v="5"/>
    <n v="7"/>
    <n v="223.33333333333334"/>
    <n v="1563.3333333333335"/>
    <n v="131.76666666666665"/>
    <n v="640.96666666666692"/>
    <x v="8"/>
    <x v="0"/>
  </r>
  <r>
    <s v="SO - 0001218"/>
    <d v="2012-09-09T00:00:00"/>
    <x v="1"/>
    <n v="11"/>
    <x v="0"/>
    <s v="AUD"/>
    <x v="1"/>
    <x v="0"/>
    <x v="43"/>
    <n v="30"/>
    <n v="5"/>
    <x v="1"/>
    <n v="9"/>
    <n v="134"/>
    <n v="1206"/>
    <n v="88.44"/>
    <n v="410.03999999999996"/>
    <x v="8"/>
    <x v="0"/>
  </r>
  <r>
    <s v="SO - 0001219"/>
    <d v="2012-09-10T00:00:00"/>
    <x v="6"/>
    <n v="1"/>
    <x v="1"/>
    <s v="AUD"/>
    <x v="2"/>
    <x v="1"/>
    <x v="6"/>
    <n v="1"/>
    <n v="1"/>
    <x v="4"/>
    <n v="7"/>
    <n v="20.100000000000001"/>
    <n v="140.70000000000002"/>
    <n v="14.472"/>
    <n v="39.396000000000015"/>
    <x v="8"/>
    <x v="0"/>
  </r>
  <r>
    <s v="SO - 0001220"/>
    <d v="2012-09-10T00:00:00"/>
    <x v="17"/>
    <n v="14"/>
    <x v="1"/>
    <s v="AUD"/>
    <x v="1"/>
    <x v="0"/>
    <x v="50"/>
    <n v="39"/>
    <n v="6"/>
    <x v="0"/>
    <n v="4"/>
    <n v="431.77777777777777"/>
    <n v="1727.1111111111111"/>
    <n v="228.8422222222222"/>
    <n v="811.74222222222227"/>
    <x v="8"/>
    <x v="0"/>
  </r>
  <r>
    <s v="SO - 0001221"/>
    <d v="2012-09-10T00:00:00"/>
    <x v="11"/>
    <n v="20"/>
    <x v="0"/>
    <s v="AUD"/>
    <x v="3"/>
    <x v="2"/>
    <x v="25"/>
    <n v="57"/>
    <n v="8"/>
    <x v="6"/>
    <n v="4"/>
    <n v="722.8555555555555"/>
    <n v="2891.422222222222"/>
    <n v="477.08466666666664"/>
    <n v="983.08355555555545"/>
    <x v="8"/>
    <x v="0"/>
  </r>
  <r>
    <s v="SO - 0001222"/>
    <d v="2012-09-10T00:00:00"/>
    <x v="12"/>
    <n v="2"/>
    <x v="2"/>
    <s v="AUD"/>
    <x v="2"/>
    <x v="1"/>
    <x v="29"/>
    <n v="6"/>
    <n v="1"/>
    <x v="4"/>
    <n v="5"/>
    <n v="116.87777777777779"/>
    <n v="584.38888888888891"/>
    <n v="91.164666666666676"/>
    <n v="128.56555555555553"/>
    <x v="8"/>
    <x v="0"/>
  </r>
  <r>
    <s v="SO - 0001223"/>
    <d v="2012-09-11T00:00:00"/>
    <x v="5"/>
    <n v="16"/>
    <x v="1"/>
    <s v="AUD"/>
    <x v="0"/>
    <x v="3"/>
    <x v="12"/>
    <n v="46"/>
    <n v="7"/>
    <x v="3"/>
    <n v="6"/>
    <n v="121.34444444444446"/>
    <n v="728.06666666666683"/>
    <n v="58.245333333333342"/>
    <n v="378.5946666666668"/>
    <x v="8"/>
    <x v="0"/>
  </r>
  <r>
    <s v="SO - 0001224"/>
    <d v="2012-09-11T00:00:00"/>
    <x v="6"/>
    <n v="1"/>
    <x v="1"/>
    <s v="AUD"/>
    <x v="2"/>
    <x v="1"/>
    <x v="9"/>
    <n v="3"/>
    <n v="1"/>
    <x v="4"/>
    <n v="2"/>
    <n v="276.93333333333334"/>
    <n v="553.86666666666667"/>
    <n v="152.31333333333336"/>
    <n v="249.23999999999995"/>
    <x v="8"/>
    <x v="0"/>
  </r>
  <r>
    <s v="SO - 0001225"/>
    <d v="2012-09-11T00:00:00"/>
    <x v="11"/>
    <n v="20"/>
    <x v="1"/>
    <s v="AUD"/>
    <x v="3"/>
    <x v="2"/>
    <x v="25"/>
    <n v="57"/>
    <n v="8"/>
    <x v="6"/>
    <n v="5"/>
    <n v="432.52222222222224"/>
    <n v="2162.6111111111113"/>
    <n v="207.61066666666667"/>
    <n v="1124.557777777778"/>
    <x v="8"/>
    <x v="0"/>
  </r>
  <r>
    <s v="SO - 0001226"/>
    <d v="2012-09-11T00:00:00"/>
    <x v="11"/>
    <n v="20"/>
    <x v="1"/>
    <s v="AUD"/>
    <x v="3"/>
    <x v="2"/>
    <x v="22"/>
    <n v="58"/>
    <n v="8"/>
    <x v="6"/>
    <n v="4"/>
    <n v="278.42222222222222"/>
    <n v="1113.6888888888889"/>
    <n v="231.09044444444442"/>
    <n v="189.32711111111121"/>
    <x v="8"/>
    <x v="0"/>
  </r>
  <r>
    <s v="SO - 0001227"/>
    <d v="2012-09-11T00:00:00"/>
    <x v="17"/>
    <n v="14"/>
    <x v="1"/>
    <s v="AUD"/>
    <x v="1"/>
    <x v="0"/>
    <x v="28"/>
    <n v="40"/>
    <n v="6"/>
    <x v="0"/>
    <n v="8"/>
    <n v="91.566666666666663"/>
    <n v="732.5333333333333"/>
    <n v="43.951999999999998"/>
    <n v="380.91733333333332"/>
    <x v="8"/>
    <x v="0"/>
  </r>
  <r>
    <s v="SO - 0001228"/>
    <d v="2012-09-11T00:00:00"/>
    <x v="17"/>
    <n v="14"/>
    <x v="0"/>
    <s v="AUD"/>
    <x v="1"/>
    <x v="0"/>
    <x v="28"/>
    <n v="40"/>
    <n v="6"/>
    <x v="0"/>
    <n v="6"/>
    <n v="76.677777777777777"/>
    <n v="460.06666666666666"/>
    <n v="49.073777777777785"/>
    <n v="165.62399999999997"/>
    <x v="8"/>
    <x v="0"/>
  </r>
  <r>
    <s v="SO - 0001229"/>
    <d v="2012-09-11T00:00:00"/>
    <x v="19"/>
    <n v="4"/>
    <x v="0"/>
    <s v="AUD"/>
    <x v="2"/>
    <x v="1"/>
    <x v="36"/>
    <n v="11"/>
    <n v="2"/>
    <x v="7"/>
    <n v="8"/>
    <n v="262.78888888888889"/>
    <n v="2102.3111111111111"/>
    <n v="134.02233333333334"/>
    <n v="1030.1324444444444"/>
    <x v="8"/>
    <x v="0"/>
  </r>
  <r>
    <s v="SO - 0001230"/>
    <d v="2012-09-12T00:00:00"/>
    <x v="19"/>
    <n v="4"/>
    <x v="0"/>
    <s v="AUD"/>
    <x v="2"/>
    <x v="1"/>
    <x v="36"/>
    <n v="11"/>
    <n v="2"/>
    <x v="7"/>
    <n v="5"/>
    <n v="119.11111111111111"/>
    <n v="595.55555555555554"/>
    <n v="51.217777777777776"/>
    <n v="339.46666666666664"/>
    <x v="8"/>
    <x v="0"/>
  </r>
  <r>
    <s v="SO - 0001231"/>
    <d v="2012-09-12T00:00:00"/>
    <x v="11"/>
    <n v="20"/>
    <x v="0"/>
    <s v="AUD"/>
    <x v="3"/>
    <x v="2"/>
    <x v="25"/>
    <n v="57"/>
    <n v="8"/>
    <x v="6"/>
    <n v="3"/>
    <n v="118.36666666666666"/>
    <n v="355.09999999999997"/>
    <n v="52.081333333333333"/>
    <n v="198.85599999999997"/>
    <x v="8"/>
    <x v="0"/>
  </r>
  <r>
    <s v="SO - 0001232"/>
    <d v="2012-09-12T00:00:00"/>
    <x v="17"/>
    <n v="14"/>
    <x v="1"/>
    <s v="AUD"/>
    <x v="1"/>
    <x v="0"/>
    <x v="0"/>
    <n v="41"/>
    <n v="6"/>
    <x v="0"/>
    <n v="1"/>
    <n v="287.35555555555561"/>
    <n v="287.35555555555561"/>
    <n v="155.17200000000003"/>
    <n v="132.18355555555559"/>
    <x v="8"/>
    <x v="0"/>
  </r>
  <r>
    <s v="SO - 0001233"/>
    <d v="2012-09-12T00:00:00"/>
    <x v="9"/>
    <n v="18"/>
    <x v="1"/>
    <s v="AUD"/>
    <x v="0"/>
    <x v="2"/>
    <x v="56"/>
    <n v="52"/>
    <n v="8"/>
    <x v="6"/>
    <n v="8"/>
    <n v="23.077777777777779"/>
    <n v="184.62222222222223"/>
    <n v="16.846777777777778"/>
    <n v="49.848000000000013"/>
    <x v="8"/>
    <x v="0"/>
  </r>
  <r>
    <s v="SO - 0001234"/>
    <d v="2012-09-12T00:00:00"/>
    <x v="18"/>
    <n v="3"/>
    <x v="1"/>
    <s v="AUD"/>
    <x v="2"/>
    <x v="1"/>
    <x v="49"/>
    <n v="8"/>
    <n v="2"/>
    <x v="7"/>
    <n v="8"/>
    <n v="445.17777777777775"/>
    <n v="3561.422222222222"/>
    <n v="253.75133333333329"/>
    <n v="1531.4115555555557"/>
    <x v="8"/>
    <x v="0"/>
  </r>
  <r>
    <s v="SO - 0001235"/>
    <d v="2012-09-12T00:00:00"/>
    <x v="19"/>
    <n v="4"/>
    <x v="2"/>
    <s v="AUD"/>
    <x v="2"/>
    <x v="1"/>
    <x v="52"/>
    <n v="9"/>
    <n v="2"/>
    <x v="7"/>
    <n v="2"/>
    <n v="259.06666666666666"/>
    <n v="518.13333333333333"/>
    <n v="121.76133333333331"/>
    <n v="274.6106666666667"/>
    <x v="8"/>
    <x v="0"/>
  </r>
  <r>
    <s v="SO - 0001236"/>
    <d v="2012-09-13T00:00:00"/>
    <x v="3"/>
    <n v="6"/>
    <x v="2"/>
    <s v="AUD"/>
    <x v="2"/>
    <x v="1"/>
    <x v="20"/>
    <n v="16"/>
    <n v="3"/>
    <x v="2"/>
    <n v="2"/>
    <n v="113.15555555555555"/>
    <n v="226.3111111111111"/>
    <n v="66.76177777777778"/>
    <n v="92.787555555555542"/>
    <x v="8"/>
    <x v="0"/>
  </r>
  <r>
    <s v="SO - 0001237"/>
    <d v="2012-09-13T00:00:00"/>
    <x v="6"/>
    <n v="1"/>
    <x v="1"/>
    <s v="AUD"/>
    <x v="2"/>
    <x v="1"/>
    <x v="41"/>
    <n v="2"/>
    <n v="1"/>
    <x v="4"/>
    <n v="9"/>
    <n v="625.33333333333337"/>
    <n v="5628"/>
    <n v="456.49333333333328"/>
    <n v="1519.5600000000004"/>
    <x v="8"/>
    <x v="0"/>
  </r>
  <r>
    <s v="SO - 0001238"/>
    <d v="2012-09-13T00:00:00"/>
    <x v="4"/>
    <n v="7"/>
    <x v="1"/>
    <s v="AUD"/>
    <x v="2"/>
    <x v="1"/>
    <x v="34"/>
    <n v="19"/>
    <n v="3"/>
    <x v="2"/>
    <n v="6"/>
    <n v="282.88888888888891"/>
    <n v="1697.3333333333335"/>
    <n v="198.02222222222221"/>
    <n v="509.20000000000027"/>
    <x v="8"/>
    <x v="0"/>
  </r>
  <r>
    <s v="SO - 0001239"/>
    <d v="2012-09-14T00:00:00"/>
    <x v="13"/>
    <n v="19"/>
    <x v="1"/>
    <s v="AUD"/>
    <x v="3"/>
    <x v="2"/>
    <x v="23"/>
    <n v="53"/>
    <n v="8"/>
    <x v="6"/>
    <n v="4"/>
    <n v="95.288888888888891"/>
    <n v="381.15555555555557"/>
    <n v="74.325333333333333"/>
    <n v="83.854222222222234"/>
    <x v="8"/>
    <x v="0"/>
  </r>
  <r>
    <s v="SO - 0001240"/>
    <d v="2012-09-14T00:00:00"/>
    <x v="16"/>
    <n v="5"/>
    <x v="0"/>
    <s v="AUD"/>
    <x v="2"/>
    <x v="1"/>
    <x v="24"/>
    <n v="14"/>
    <n v="2"/>
    <x v="7"/>
    <n v="6"/>
    <n v="434.01111111111112"/>
    <n v="2604.0666666666666"/>
    <n v="195.30499999999998"/>
    <n v="1432.2366666666667"/>
    <x v="8"/>
    <x v="0"/>
  </r>
  <r>
    <s v="SO - 0001241"/>
    <d v="2012-09-14T00:00:00"/>
    <x v="0"/>
    <n v="15"/>
    <x v="1"/>
    <s v="AUD"/>
    <x v="0"/>
    <x v="0"/>
    <x v="0"/>
    <n v="41"/>
    <n v="6"/>
    <x v="0"/>
    <n v="8"/>
    <n v="111.66666666666667"/>
    <n v="893.33333333333337"/>
    <n v="87.1"/>
    <n v="196.53333333333342"/>
    <x v="8"/>
    <x v="0"/>
  </r>
  <r>
    <s v="SO - 0001242"/>
    <d v="2012-09-14T00:00:00"/>
    <x v="7"/>
    <n v="17"/>
    <x v="1"/>
    <s v="AUD"/>
    <x v="0"/>
    <x v="2"/>
    <x v="21"/>
    <n v="49"/>
    <n v="7"/>
    <x v="3"/>
    <n v="6"/>
    <n v="93.800000000000011"/>
    <n v="562.80000000000007"/>
    <n v="43.148000000000003"/>
    <n v="303.91200000000003"/>
    <x v="8"/>
    <x v="0"/>
  </r>
  <r>
    <s v="SO - 0001243"/>
    <d v="2012-09-14T00:00:00"/>
    <x v="12"/>
    <n v="2"/>
    <x v="1"/>
    <s v="AUD"/>
    <x v="2"/>
    <x v="1"/>
    <x v="29"/>
    <n v="6"/>
    <n v="1"/>
    <x v="4"/>
    <n v="1"/>
    <n v="114.64444444444445"/>
    <n v="114.64444444444445"/>
    <n v="57.322222222222223"/>
    <n v="57.322222222222223"/>
    <x v="8"/>
    <x v="0"/>
  </r>
  <r>
    <s v="SO - 0001244"/>
    <d v="2012-09-14T00:00:00"/>
    <x v="7"/>
    <n v="17"/>
    <x v="1"/>
    <s v="AUD"/>
    <x v="0"/>
    <x v="2"/>
    <x v="7"/>
    <n v="48"/>
    <n v="7"/>
    <x v="3"/>
    <n v="5"/>
    <n v="102.73333333333333"/>
    <n v="513.66666666666663"/>
    <n v="65.74933333333334"/>
    <n v="184.91999999999996"/>
    <x v="8"/>
    <x v="0"/>
  </r>
  <r>
    <s v="SO - 0001245"/>
    <d v="2012-09-14T00:00:00"/>
    <x v="7"/>
    <n v="17"/>
    <x v="2"/>
    <s v="AUD"/>
    <x v="0"/>
    <x v="2"/>
    <x v="7"/>
    <n v="48"/>
    <n v="7"/>
    <x v="3"/>
    <n v="5"/>
    <n v="119.11111111111111"/>
    <n v="595.55555555555554"/>
    <n v="91.715555555555568"/>
    <n v="136.9777777777777"/>
    <x v="8"/>
    <x v="0"/>
  </r>
  <r>
    <s v="SO - 0001246"/>
    <d v="2012-09-15T00:00:00"/>
    <x v="16"/>
    <n v="5"/>
    <x v="0"/>
    <s v="AUD"/>
    <x v="2"/>
    <x v="1"/>
    <x v="51"/>
    <n v="12"/>
    <n v="2"/>
    <x v="7"/>
    <n v="6"/>
    <n v="29.033333333333335"/>
    <n v="174.20000000000002"/>
    <n v="19.162000000000003"/>
    <n v="59.228000000000009"/>
    <x v="8"/>
    <x v="0"/>
  </r>
  <r>
    <s v="SO - 0001247"/>
    <d v="2012-09-15T00:00:00"/>
    <x v="18"/>
    <n v="3"/>
    <x v="0"/>
    <s v="AUD"/>
    <x v="2"/>
    <x v="1"/>
    <x v="27"/>
    <n v="7"/>
    <n v="1"/>
    <x v="4"/>
    <n v="2"/>
    <n v="118.36666666666666"/>
    <n v="236.73333333333332"/>
    <n v="99.427999999999997"/>
    <n v="37.877333333333326"/>
    <x v="8"/>
    <x v="0"/>
  </r>
  <r>
    <s v="SO - 0001248"/>
    <d v="2012-09-16T00:00:00"/>
    <x v="15"/>
    <n v="13"/>
    <x v="0"/>
    <s v="AUD"/>
    <x v="1"/>
    <x v="0"/>
    <x v="18"/>
    <n v="37"/>
    <n v="5"/>
    <x v="1"/>
    <n v="8"/>
    <n v="214.4"/>
    <n v="1715.2"/>
    <n v="139.36000000000001"/>
    <n v="600.31999999999994"/>
    <x v="8"/>
    <x v="0"/>
  </r>
  <r>
    <s v="SO - 0001249"/>
    <d v="2012-09-16T00:00:00"/>
    <x v="12"/>
    <n v="2"/>
    <x v="2"/>
    <s v="AUD"/>
    <x v="2"/>
    <x v="1"/>
    <x v="37"/>
    <n v="5"/>
    <n v="1"/>
    <x v="4"/>
    <n v="8"/>
    <n v="606.72222222222217"/>
    <n v="4853.7777777777774"/>
    <n v="388.30222222222227"/>
    <n v="1747.3599999999992"/>
    <x v="8"/>
    <x v="0"/>
  </r>
  <r>
    <s v="SO - 0001250"/>
    <d v="2012-09-16T00:00:00"/>
    <x v="15"/>
    <n v="13"/>
    <x v="2"/>
    <s v="AUD"/>
    <x v="1"/>
    <x v="0"/>
    <x v="18"/>
    <n v="37"/>
    <n v="5"/>
    <x v="1"/>
    <n v="3"/>
    <n v="201.74444444444444"/>
    <n v="605.23333333333335"/>
    <n v="131.13388888888892"/>
    <n v="211.83166666666659"/>
    <x v="8"/>
    <x v="0"/>
  </r>
  <r>
    <s v="SO - 0001251"/>
    <d v="2012-09-16T00:00:00"/>
    <x v="14"/>
    <n v="10"/>
    <x v="0"/>
    <s v="AUD"/>
    <x v="2"/>
    <x v="0"/>
    <x v="38"/>
    <n v="27"/>
    <n v="4"/>
    <x v="5"/>
    <n v="1"/>
    <n v="104.96666666666667"/>
    <n v="104.96666666666667"/>
    <n v="43.036333333333332"/>
    <n v="61.930333333333337"/>
    <x v="8"/>
    <x v="0"/>
  </r>
  <r>
    <s v="SO - 0001252"/>
    <d v="2012-09-17T00:00:00"/>
    <x v="13"/>
    <n v="19"/>
    <x v="1"/>
    <s v="AUD"/>
    <x v="3"/>
    <x v="2"/>
    <x v="46"/>
    <n v="55"/>
    <n v="8"/>
    <x v="6"/>
    <n v="4"/>
    <n v="94.544444444444437"/>
    <n v="378.17777777777775"/>
    <n v="61.453888888888891"/>
    <n v="132.36222222222219"/>
    <x v="8"/>
    <x v="0"/>
  </r>
  <r>
    <s v="SO - 0001253"/>
    <d v="2012-09-17T00:00:00"/>
    <x v="19"/>
    <n v="4"/>
    <x v="1"/>
    <s v="AUD"/>
    <x v="2"/>
    <x v="1"/>
    <x v="51"/>
    <n v="12"/>
    <n v="2"/>
    <x v="7"/>
    <n v="9"/>
    <n v="23.077777777777779"/>
    <n v="207.70000000000002"/>
    <n v="19.385333333333335"/>
    <n v="33.231999999999999"/>
    <x v="8"/>
    <x v="0"/>
  </r>
  <r>
    <s v="SO - 0001254"/>
    <d v="2012-09-17T00:00:00"/>
    <x v="3"/>
    <n v="6"/>
    <x v="0"/>
    <s v="AUD"/>
    <x v="2"/>
    <x v="1"/>
    <x v="4"/>
    <n v="18"/>
    <n v="3"/>
    <x v="2"/>
    <n v="3"/>
    <n v="212.91111111111113"/>
    <n v="638.73333333333335"/>
    <n v="91.551777777777772"/>
    <n v="364.07800000000003"/>
    <x v="8"/>
    <x v="0"/>
  </r>
  <r>
    <s v="SO - 0001255"/>
    <d v="2012-09-17T00:00:00"/>
    <x v="15"/>
    <n v="13"/>
    <x v="0"/>
    <s v="AUD"/>
    <x v="1"/>
    <x v="0"/>
    <x v="54"/>
    <n v="36"/>
    <n v="5"/>
    <x v="1"/>
    <n v="3"/>
    <n v="209.93333333333334"/>
    <n v="629.79999999999995"/>
    <n v="107.066"/>
    <n v="308.60199999999998"/>
    <x v="8"/>
    <x v="0"/>
  </r>
  <r>
    <s v="SO - 0001256"/>
    <d v="2012-09-18T00:00:00"/>
    <x v="16"/>
    <n v="5"/>
    <x v="1"/>
    <s v="AUD"/>
    <x v="2"/>
    <x v="1"/>
    <x v="26"/>
    <n v="15"/>
    <n v="2"/>
    <x v="7"/>
    <n v="3"/>
    <n v="26.8"/>
    <n v="80.400000000000006"/>
    <n v="20.636000000000003"/>
    <n v="18.491999999999997"/>
    <x v="8"/>
    <x v="0"/>
  </r>
  <r>
    <s v="SO - 0001257"/>
    <d v="2012-09-18T00:00:00"/>
    <x v="4"/>
    <n v="7"/>
    <x v="0"/>
    <s v="AUD"/>
    <x v="2"/>
    <x v="1"/>
    <x v="34"/>
    <n v="19"/>
    <n v="3"/>
    <x v="2"/>
    <n v="7"/>
    <n v="668.51111111111118"/>
    <n v="4679.5777777777785"/>
    <n v="488.01311111111113"/>
    <n v="1263.4860000000008"/>
    <x v="8"/>
    <x v="0"/>
  </r>
  <r>
    <s v="SO - 0001258"/>
    <d v="2012-09-19T00:00:00"/>
    <x v="12"/>
    <n v="2"/>
    <x v="0"/>
    <s v="AUD"/>
    <x v="2"/>
    <x v="1"/>
    <x v="29"/>
    <n v="6"/>
    <n v="1"/>
    <x v="4"/>
    <n v="5"/>
    <n v="119.11111111111111"/>
    <n v="595.55555555555554"/>
    <n v="69.084444444444443"/>
    <n v="250.13333333333333"/>
    <x v="8"/>
    <x v="0"/>
  </r>
  <r>
    <s v="SO - 0001259"/>
    <d v="2012-09-19T00:00:00"/>
    <x v="6"/>
    <n v="1"/>
    <x v="0"/>
    <s v="AUD"/>
    <x v="2"/>
    <x v="1"/>
    <x v="6"/>
    <n v="1"/>
    <n v="1"/>
    <x v="4"/>
    <n v="6"/>
    <n v="425.07777777777778"/>
    <n v="2550.4666666666667"/>
    <n v="289.05288888888896"/>
    <n v="816.14933333333283"/>
    <x v="8"/>
    <x v="0"/>
  </r>
  <r>
    <s v="SO - 0001260"/>
    <d v="2012-09-19T00:00:00"/>
    <x v="11"/>
    <n v="20"/>
    <x v="1"/>
    <s v="AUD"/>
    <x v="3"/>
    <x v="2"/>
    <x v="14"/>
    <n v="56"/>
    <n v="8"/>
    <x v="6"/>
    <n v="2"/>
    <n v="312.66666666666669"/>
    <n v="625.33333333333337"/>
    <n v="240.75333333333336"/>
    <n v="143.82666666666665"/>
    <x v="8"/>
    <x v="0"/>
  </r>
  <r>
    <s v="SO - 0001261"/>
    <d v="2012-09-19T00:00:00"/>
    <x v="0"/>
    <n v="15"/>
    <x v="1"/>
    <s v="AUD"/>
    <x v="0"/>
    <x v="0"/>
    <x v="57"/>
    <n v="43"/>
    <n v="6"/>
    <x v="0"/>
    <n v="4"/>
    <n v="291.07777777777778"/>
    <n v="1164.3111111111111"/>
    <n v="200.84366666666668"/>
    <n v="360.93644444444442"/>
    <x v="8"/>
    <x v="0"/>
  </r>
  <r>
    <s v="SO - 0001262"/>
    <d v="2012-09-19T00:00:00"/>
    <x v="8"/>
    <n v="9"/>
    <x v="2"/>
    <s v="AUD"/>
    <x v="2"/>
    <x v="1"/>
    <x v="10"/>
    <n v="25"/>
    <n v="4"/>
    <x v="5"/>
    <n v="4"/>
    <n v="124.32222222222224"/>
    <n v="497.28888888888895"/>
    <n v="58.431444444444452"/>
    <n v="263.56311111111114"/>
    <x v="8"/>
    <x v="0"/>
  </r>
  <r>
    <s v="SO - 0001263"/>
    <d v="2012-09-20T00:00:00"/>
    <x v="14"/>
    <n v="10"/>
    <x v="1"/>
    <s v="AUD"/>
    <x v="2"/>
    <x v="0"/>
    <x v="38"/>
    <n v="27"/>
    <n v="4"/>
    <x v="5"/>
    <n v="4"/>
    <n v="119.11111111111111"/>
    <n v="476.44444444444446"/>
    <n v="57.173333333333325"/>
    <n v="247.75111111111116"/>
    <x v="8"/>
    <x v="0"/>
  </r>
  <r>
    <s v="SO - 0001264"/>
    <d v="2012-09-20T00:00:00"/>
    <x v="14"/>
    <n v="10"/>
    <x v="1"/>
    <s v="AUD"/>
    <x v="2"/>
    <x v="0"/>
    <x v="38"/>
    <n v="27"/>
    <n v="4"/>
    <x v="5"/>
    <n v="5"/>
    <n v="438.47777777777782"/>
    <n v="2192.3888888888891"/>
    <n v="179.77588888888889"/>
    <n v="1293.5094444444449"/>
    <x v="8"/>
    <x v="0"/>
  </r>
  <r>
    <s v="SO - 0001265"/>
    <d v="2012-09-21T00:00:00"/>
    <x v="9"/>
    <n v="18"/>
    <x v="1"/>
    <s v="AUD"/>
    <x v="0"/>
    <x v="2"/>
    <x v="55"/>
    <n v="50"/>
    <n v="7"/>
    <x v="3"/>
    <n v="5"/>
    <n v="26.8"/>
    <n v="134"/>
    <n v="18.492000000000001"/>
    <n v="41.539999999999992"/>
    <x v="8"/>
    <x v="0"/>
  </r>
  <r>
    <s v="SO - 0001266"/>
    <d v="2012-09-21T00:00:00"/>
    <x v="8"/>
    <n v="9"/>
    <x v="0"/>
    <s v="AUD"/>
    <x v="2"/>
    <x v="1"/>
    <x v="32"/>
    <n v="24"/>
    <n v="4"/>
    <x v="5"/>
    <n v="5"/>
    <n v="26.8"/>
    <n v="134"/>
    <n v="17.420000000000002"/>
    <n v="46.899999999999991"/>
    <x v="8"/>
    <x v="0"/>
  </r>
  <r>
    <s v="SO - 0001267"/>
    <d v="2012-09-21T00:00:00"/>
    <x v="0"/>
    <n v="15"/>
    <x v="2"/>
    <s v="AUD"/>
    <x v="0"/>
    <x v="0"/>
    <x v="0"/>
    <n v="41"/>
    <n v="6"/>
    <x v="0"/>
    <n v="2"/>
    <n v="111.66666666666667"/>
    <n v="223.33333333333334"/>
    <n v="94.916666666666671"/>
    <n v="33.5"/>
    <x v="8"/>
    <x v="0"/>
  </r>
  <r>
    <s v="SO - 0001268"/>
    <d v="2012-09-21T00:00:00"/>
    <x v="10"/>
    <n v="8"/>
    <x v="2"/>
    <s v="AUD"/>
    <x v="2"/>
    <x v="1"/>
    <x v="13"/>
    <n v="22"/>
    <n v="4"/>
    <x v="5"/>
    <n v="5"/>
    <n v="26.055555555555557"/>
    <n v="130.27777777777777"/>
    <n v="19.802222222222223"/>
    <n v="31.266666666666652"/>
    <x v="8"/>
    <x v="0"/>
  </r>
  <r>
    <s v="SO - 0001269"/>
    <d v="2012-09-21T00:00:00"/>
    <x v="10"/>
    <n v="8"/>
    <x v="1"/>
    <s v="AUD"/>
    <x v="2"/>
    <x v="1"/>
    <x v="31"/>
    <n v="23"/>
    <n v="4"/>
    <x v="5"/>
    <n v="4"/>
    <n v="100.5"/>
    <n v="402"/>
    <n v="82.41"/>
    <n v="72.360000000000014"/>
    <x v="8"/>
    <x v="0"/>
  </r>
  <r>
    <s v="SO - 0001270"/>
    <d v="2012-09-22T00:00:00"/>
    <x v="16"/>
    <n v="5"/>
    <x v="1"/>
    <s v="AUD"/>
    <x v="2"/>
    <x v="1"/>
    <x v="24"/>
    <n v="14"/>
    <n v="2"/>
    <x v="7"/>
    <n v="7"/>
    <n v="120.60000000000001"/>
    <n v="844.2"/>
    <n v="53.064"/>
    <n v="472.75200000000007"/>
    <x v="8"/>
    <x v="0"/>
  </r>
  <r>
    <s v="SO - 0001271"/>
    <d v="2012-09-22T00:00:00"/>
    <x v="16"/>
    <n v="5"/>
    <x v="0"/>
    <s v="AUD"/>
    <x v="2"/>
    <x v="1"/>
    <x v="24"/>
    <n v="14"/>
    <n v="2"/>
    <x v="7"/>
    <n v="6"/>
    <n v="113.15555555555555"/>
    <n v="678.93333333333328"/>
    <n v="66.76177777777778"/>
    <n v="278.3626666666666"/>
    <x v="8"/>
    <x v="0"/>
  </r>
  <r>
    <s v="SO - 0001272"/>
    <d v="2012-09-24T00:00:00"/>
    <x v="12"/>
    <n v="2"/>
    <x v="0"/>
    <s v="AUD"/>
    <x v="2"/>
    <x v="1"/>
    <x v="37"/>
    <n v="5"/>
    <n v="1"/>
    <x v="4"/>
    <n v="3"/>
    <n v="29.033333333333335"/>
    <n v="87.100000000000009"/>
    <n v="20.033000000000001"/>
    <n v="27.001000000000005"/>
    <x v="8"/>
    <x v="0"/>
  </r>
  <r>
    <s v="SO - 0001273"/>
    <d v="2012-09-24T00:00:00"/>
    <x v="5"/>
    <n v="16"/>
    <x v="0"/>
    <s v="AUD"/>
    <x v="0"/>
    <x v="3"/>
    <x v="12"/>
    <n v="46"/>
    <n v="7"/>
    <x v="3"/>
    <n v="1"/>
    <n v="437.73333333333335"/>
    <n v="437.73333333333335"/>
    <n v="240.75333333333336"/>
    <n v="196.98"/>
    <x v="8"/>
    <x v="0"/>
  </r>
  <r>
    <s v="SO - 0001274"/>
    <d v="2012-09-24T00:00:00"/>
    <x v="7"/>
    <n v="17"/>
    <x v="0"/>
    <s v="AUD"/>
    <x v="0"/>
    <x v="2"/>
    <x v="7"/>
    <n v="48"/>
    <n v="7"/>
    <x v="3"/>
    <n v="8"/>
    <n v="679.67777777777781"/>
    <n v="5437.4222222222224"/>
    <n v="373.82277777777784"/>
    <n v="2446.8399999999997"/>
    <x v="8"/>
    <x v="0"/>
  </r>
  <r>
    <s v="SO - 0001275"/>
    <d v="2012-09-25T00:00:00"/>
    <x v="4"/>
    <n v="7"/>
    <x v="1"/>
    <s v="AUD"/>
    <x v="2"/>
    <x v="1"/>
    <x v="48"/>
    <n v="20"/>
    <n v="3"/>
    <x v="2"/>
    <n v="3"/>
    <n v="197.27777777777777"/>
    <n v="591.83333333333326"/>
    <n v="134.14888888888891"/>
    <n v="189.38666666666654"/>
    <x v="8"/>
    <x v="0"/>
  </r>
  <r>
    <s v="SO - 0001276"/>
    <d v="2012-09-25T00:00:00"/>
    <x v="8"/>
    <n v="9"/>
    <x v="0"/>
    <s v="AUD"/>
    <x v="2"/>
    <x v="1"/>
    <x v="10"/>
    <n v="25"/>
    <n v="4"/>
    <x v="5"/>
    <n v="7"/>
    <n v="111.66666666666667"/>
    <n v="781.66666666666674"/>
    <n v="75.933333333333337"/>
    <n v="250.13333333333344"/>
    <x v="8"/>
    <x v="0"/>
  </r>
  <r>
    <s v="SO - 0001277"/>
    <d v="2012-09-25T00:00:00"/>
    <x v="11"/>
    <n v="20"/>
    <x v="0"/>
    <s v="AUD"/>
    <x v="3"/>
    <x v="2"/>
    <x v="22"/>
    <n v="58"/>
    <n v="8"/>
    <x v="6"/>
    <n v="4"/>
    <n v="128.78888888888889"/>
    <n v="515.15555555555557"/>
    <n v="109.47055555555556"/>
    <n v="77.273333333333312"/>
    <x v="8"/>
    <x v="0"/>
  </r>
  <r>
    <s v="SO - 0001278"/>
    <d v="2012-09-25T00:00:00"/>
    <x v="17"/>
    <n v="14"/>
    <x v="0"/>
    <s v="AUD"/>
    <x v="1"/>
    <x v="0"/>
    <x v="0"/>
    <n v="41"/>
    <n v="6"/>
    <x v="0"/>
    <n v="4"/>
    <n v="26.8"/>
    <n v="107.2"/>
    <n v="22.244"/>
    <n v="18.224000000000004"/>
    <x v="8"/>
    <x v="0"/>
  </r>
  <r>
    <s v="SO - 0001279"/>
    <d v="2012-09-25T00:00:00"/>
    <x v="14"/>
    <n v="10"/>
    <x v="1"/>
    <s v="AUD"/>
    <x v="1"/>
    <x v="0"/>
    <x v="45"/>
    <n v="29"/>
    <n v="4"/>
    <x v="5"/>
    <n v="3"/>
    <n v="659.57777777777778"/>
    <n v="1978.7333333333333"/>
    <n v="362.76777777777784"/>
    <n v="890.42999999999984"/>
    <x v="8"/>
    <x v="0"/>
  </r>
  <r>
    <s v="SO - 0001280"/>
    <d v="2012-09-25T00:00:00"/>
    <x v="7"/>
    <n v="17"/>
    <x v="0"/>
    <s v="AUD"/>
    <x v="0"/>
    <x v="2"/>
    <x v="21"/>
    <n v="49"/>
    <n v="7"/>
    <x v="3"/>
    <n v="6"/>
    <n v="103.47777777777779"/>
    <n v="620.86666666666679"/>
    <n v="43.460666666666668"/>
    <n v="360.10266666666678"/>
    <x v="8"/>
    <x v="0"/>
  </r>
  <r>
    <s v="SO - 0001281"/>
    <d v="2012-09-26T00:00:00"/>
    <x v="4"/>
    <n v="7"/>
    <x v="0"/>
    <s v="AUD"/>
    <x v="2"/>
    <x v="1"/>
    <x v="48"/>
    <n v="20"/>
    <n v="3"/>
    <x v="2"/>
    <n v="1"/>
    <n v="144.42222222222222"/>
    <n v="144.42222222222222"/>
    <n v="69.322666666666663"/>
    <n v="75.099555555555554"/>
    <x v="8"/>
    <x v="0"/>
  </r>
  <r>
    <s v="SO - 0001282"/>
    <d v="2012-09-26T00:00:00"/>
    <x v="19"/>
    <n v="4"/>
    <x v="2"/>
    <s v="AUD"/>
    <x v="2"/>
    <x v="1"/>
    <x v="52"/>
    <n v="9"/>
    <n v="2"/>
    <x v="7"/>
    <n v="3"/>
    <n v="597.04444444444448"/>
    <n v="1791.1333333333334"/>
    <n v="262.69955555555561"/>
    <n v="1003.0346666666667"/>
    <x v="8"/>
    <x v="0"/>
  </r>
  <r>
    <s v="SO - 0001283"/>
    <d v="2012-09-26T00:00:00"/>
    <x v="13"/>
    <n v="19"/>
    <x v="1"/>
    <s v="AUD"/>
    <x v="3"/>
    <x v="2"/>
    <x v="23"/>
    <n v="53"/>
    <n v="8"/>
    <x v="6"/>
    <n v="5"/>
    <n v="247.15555555555557"/>
    <n v="1235.7777777777778"/>
    <n v="200.19600000000003"/>
    <n v="234.7977777777777"/>
    <x v="8"/>
    <x v="0"/>
  </r>
  <r>
    <s v="SO - 0001284"/>
    <d v="2012-09-26T00:00:00"/>
    <x v="1"/>
    <n v="11"/>
    <x v="0"/>
    <s v="AUD"/>
    <x v="1"/>
    <x v="0"/>
    <x v="43"/>
    <n v="30"/>
    <n v="5"/>
    <x v="1"/>
    <n v="5"/>
    <n v="297.03333333333336"/>
    <n v="1485.1666666666667"/>
    <n v="187.131"/>
    <n v="549.51166666666677"/>
    <x v="8"/>
    <x v="0"/>
  </r>
  <r>
    <s v="SO - 0001285"/>
    <d v="2012-09-26T00:00:00"/>
    <x v="5"/>
    <n v="16"/>
    <x v="0"/>
    <s v="AUD"/>
    <x v="0"/>
    <x v="3"/>
    <x v="12"/>
    <n v="46"/>
    <n v="7"/>
    <x v="3"/>
    <n v="4"/>
    <n v="444.43333333333334"/>
    <n v="1777.7333333333333"/>
    <n v="284.43733333333336"/>
    <n v="639.98399999999992"/>
    <x v="8"/>
    <x v="0"/>
  </r>
  <r>
    <s v="SO - 0001286"/>
    <d v="2012-09-26T00:00:00"/>
    <x v="15"/>
    <n v="13"/>
    <x v="1"/>
    <s v="AUD"/>
    <x v="1"/>
    <x v="0"/>
    <x v="54"/>
    <n v="36"/>
    <n v="5"/>
    <x v="1"/>
    <n v="4"/>
    <n v="427.31111111111113"/>
    <n v="1709.2444444444445"/>
    <n v="363.2144444444445"/>
    <n v="256.38666666666654"/>
    <x v="8"/>
    <x v="0"/>
  </r>
  <r>
    <s v="SO - 0001287"/>
    <d v="2012-09-26T00:00:00"/>
    <x v="4"/>
    <n v="7"/>
    <x v="1"/>
    <s v="AUD"/>
    <x v="2"/>
    <x v="1"/>
    <x v="44"/>
    <n v="21"/>
    <n v="3"/>
    <x v="2"/>
    <n v="9"/>
    <n v="256.83333333333331"/>
    <n v="2311.5"/>
    <n v="159.23666666666665"/>
    <n v="878.37000000000012"/>
    <x v="8"/>
    <x v="0"/>
  </r>
  <r>
    <s v="SO - 0001288"/>
    <d v="2012-09-27T00:00:00"/>
    <x v="11"/>
    <n v="20"/>
    <x v="0"/>
    <s v="AUD"/>
    <x v="3"/>
    <x v="2"/>
    <x v="14"/>
    <n v="56"/>
    <n v="8"/>
    <x v="6"/>
    <n v="7"/>
    <n v="123.57777777777778"/>
    <n v="865.04444444444448"/>
    <n v="49.431111111111115"/>
    <n v="519.02666666666664"/>
    <x v="8"/>
    <x v="0"/>
  </r>
  <r>
    <s v="SO - 0001289"/>
    <d v="2012-09-27T00:00:00"/>
    <x v="10"/>
    <n v="8"/>
    <x v="2"/>
    <s v="AUD"/>
    <x v="2"/>
    <x v="1"/>
    <x v="13"/>
    <n v="22"/>
    <n v="3"/>
    <x v="2"/>
    <n v="2"/>
    <n v="114.64444444444445"/>
    <n v="229.28888888888889"/>
    <n v="65.347333333333324"/>
    <n v="98.594222222222243"/>
    <x v="8"/>
    <x v="0"/>
  </r>
  <r>
    <s v="SO - 0001290"/>
    <d v="2012-09-27T00:00:00"/>
    <x v="4"/>
    <n v="7"/>
    <x v="0"/>
    <s v="AUD"/>
    <x v="2"/>
    <x v="1"/>
    <x v="4"/>
    <n v="18"/>
    <n v="3"/>
    <x v="2"/>
    <n v="9"/>
    <n v="99.01111111111112"/>
    <n v="891.10000000000014"/>
    <n v="72.278111111111116"/>
    <n v="240.59700000000009"/>
    <x v="8"/>
    <x v="0"/>
  </r>
  <r>
    <s v="SO - 0001291"/>
    <d v="2012-09-27T00:00:00"/>
    <x v="16"/>
    <n v="5"/>
    <x v="1"/>
    <s v="AUD"/>
    <x v="2"/>
    <x v="1"/>
    <x v="35"/>
    <n v="13"/>
    <n v="2"/>
    <x v="7"/>
    <n v="3"/>
    <n v="678.18888888888887"/>
    <n v="2034.5666666666666"/>
    <n v="488.29599999999999"/>
    <n v="569.67866666666669"/>
    <x v="8"/>
    <x v="0"/>
  </r>
  <r>
    <s v="SO - 0001292"/>
    <d v="2012-09-27T00:00:00"/>
    <x v="5"/>
    <n v="16"/>
    <x v="1"/>
    <s v="AUD"/>
    <x v="0"/>
    <x v="0"/>
    <x v="5"/>
    <n v="45"/>
    <n v="7"/>
    <x v="3"/>
    <n v="9"/>
    <n v="616.40000000000009"/>
    <n v="5547.6"/>
    <n v="357.512"/>
    <n v="2329.9920000000002"/>
    <x v="8"/>
    <x v="0"/>
  </r>
  <r>
    <s v="SO - 0001293"/>
    <d v="2012-09-28T00:00:00"/>
    <x v="9"/>
    <n v="18"/>
    <x v="1"/>
    <s v="AUD"/>
    <x v="0"/>
    <x v="2"/>
    <x v="56"/>
    <n v="52"/>
    <n v="8"/>
    <x v="6"/>
    <n v="1"/>
    <n v="75.933333333333337"/>
    <n v="75.933333333333337"/>
    <n v="44.041333333333327"/>
    <n v="31.89200000000001"/>
    <x v="8"/>
    <x v="0"/>
  </r>
  <r>
    <s v="SO - 0001294"/>
    <d v="2012-09-28T00:00:00"/>
    <x v="18"/>
    <n v="3"/>
    <x v="1"/>
    <s v="AUD"/>
    <x v="2"/>
    <x v="1"/>
    <x v="27"/>
    <n v="7"/>
    <n v="1"/>
    <x v="4"/>
    <n v="9"/>
    <n v="562.05555555555554"/>
    <n v="5058.5"/>
    <n v="309.13055555555559"/>
    <n v="2276.3249999999998"/>
    <x v="8"/>
    <x v="0"/>
  </r>
  <r>
    <s v="SO - 0001295"/>
    <d v="2012-09-28T00:00:00"/>
    <x v="13"/>
    <n v="19"/>
    <x v="1"/>
    <s v="AUD"/>
    <x v="3"/>
    <x v="2"/>
    <x v="23"/>
    <n v="53"/>
    <n v="8"/>
    <x v="6"/>
    <n v="5"/>
    <n v="276.18888888888893"/>
    <n v="1380.9444444444446"/>
    <n v="135.33255555555559"/>
    <n v="704.28166666666664"/>
    <x v="8"/>
    <x v="0"/>
  </r>
  <r>
    <s v="SO - 0001296"/>
    <d v="2012-09-29T00:00:00"/>
    <x v="15"/>
    <n v="13"/>
    <x v="1"/>
    <s v="AUD"/>
    <x v="1"/>
    <x v="0"/>
    <x v="18"/>
    <n v="37"/>
    <n v="5"/>
    <x v="1"/>
    <n v="1"/>
    <n v="672.97777777777776"/>
    <n v="672.97777777777776"/>
    <n v="323.02933333333334"/>
    <n v="349.94844444444442"/>
    <x v="8"/>
    <x v="0"/>
  </r>
  <r>
    <s v="SO - 0001297"/>
    <d v="2012-09-29T00:00:00"/>
    <x v="9"/>
    <n v="18"/>
    <x v="0"/>
    <s v="AUD"/>
    <x v="0"/>
    <x v="2"/>
    <x v="56"/>
    <n v="52"/>
    <n v="8"/>
    <x v="6"/>
    <n v="8"/>
    <n v="424.33333333333331"/>
    <n v="3394.6666666666665"/>
    <n v="263.0866666666667"/>
    <n v="1289.9733333333329"/>
    <x v="8"/>
    <x v="0"/>
  </r>
  <r>
    <s v="SO - 0001298"/>
    <d v="2012-09-29T00:00:00"/>
    <x v="5"/>
    <n v="16"/>
    <x v="0"/>
    <s v="AUD"/>
    <x v="0"/>
    <x v="0"/>
    <x v="47"/>
    <n v="44"/>
    <n v="7"/>
    <x v="3"/>
    <n v="5"/>
    <n v="105.71111111111111"/>
    <n v="528.55555555555554"/>
    <n v="48.627111111111113"/>
    <n v="285.41999999999996"/>
    <x v="8"/>
    <x v="0"/>
  </r>
  <r>
    <s v="SO - 0001299"/>
    <d v="2012-09-29T00:00:00"/>
    <x v="4"/>
    <n v="7"/>
    <x v="0"/>
    <s v="AUD"/>
    <x v="2"/>
    <x v="1"/>
    <x v="48"/>
    <n v="20"/>
    <n v="3"/>
    <x v="2"/>
    <n v="4"/>
    <n v="130.27777777777777"/>
    <n v="521.11111111111109"/>
    <n v="102.91944444444445"/>
    <n v="109.43333333333328"/>
    <x v="8"/>
    <x v="0"/>
  </r>
  <r>
    <s v="SO - 0001300"/>
    <d v="2012-09-29T00:00:00"/>
    <x v="1"/>
    <n v="11"/>
    <x v="1"/>
    <s v="AUD"/>
    <x v="1"/>
    <x v="0"/>
    <x v="42"/>
    <n v="32"/>
    <n v="5"/>
    <x v="1"/>
    <n v="6"/>
    <n v="287.35555555555561"/>
    <n v="1724.1333333333337"/>
    <n v="155.17200000000003"/>
    <n v="793.10133333333351"/>
    <x v="8"/>
    <x v="0"/>
  </r>
  <r>
    <s v="SO - 0001301"/>
    <d v="2012-09-29T00:00:00"/>
    <x v="7"/>
    <n v="17"/>
    <x v="2"/>
    <s v="AUD"/>
    <x v="0"/>
    <x v="2"/>
    <x v="7"/>
    <n v="48"/>
    <n v="7"/>
    <x v="3"/>
    <n v="5"/>
    <n v="26.055555555555557"/>
    <n v="130.27777777777777"/>
    <n v="21.626111111111111"/>
    <n v="22.147222222222211"/>
    <x v="8"/>
    <x v="0"/>
  </r>
  <r>
    <s v="SO - 0001302"/>
    <d v="2012-09-29T00:00:00"/>
    <x v="19"/>
    <n v="4"/>
    <x v="0"/>
    <s v="AUD"/>
    <x v="2"/>
    <x v="1"/>
    <x v="52"/>
    <n v="9"/>
    <n v="2"/>
    <x v="7"/>
    <n v="2"/>
    <n v="132.51111111111112"/>
    <n v="265.02222222222224"/>
    <n v="70.230888888888899"/>
    <n v="124.56044444444444"/>
    <x v="8"/>
    <x v="0"/>
  </r>
  <r>
    <s v="SO - 0001303"/>
    <d v="2012-09-30T00:00:00"/>
    <x v="5"/>
    <n v="16"/>
    <x v="1"/>
    <s v="AUD"/>
    <x v="0"/>
    <x v="2"/>
    <x v="30"/>
    <n v="47"/>
    <n v="7"/>
    <x v="3"/>
    <n v="2"/>
    <n v="361.05555555555554"/>
    <n v="722.11111111111109"/>
    <n v="299.67611111111114"/>
    <n v="122.75888888888881"/>
    <x v="8"/>
    <x v="0"/>
  </r>
  <r>
    <s v="SO - 0001304"/>
    <d v="2012-09-30T00:00:00"/>
    <x v="8"/>
    <n v="9"/>
    <x v="0"/>
    <s v="AUD"/>
    <x v="2"/>
    <x v="1"/>
    <x v="10"/>
    <n v="25"/>
    <n v="4"/>
    <x v="5"/>
    <n v="2"/>
    <n v="623.1"/>
    <n v="1246.2"/>
    <n v="417.47700000000009"/>
    <n v="411.24599999999987"/>
    <x v="8"/>
    <x v="0"/>
  </r>
  <r>
    <s v="SO - 0001305"/>
    <d v="2012-09-30T00:00:00"/>
    <x v="1"/>
    <n v="11"/>
    <x v="2"/>
    <s v="AUD"/>
    <x v="1"/>
    <x v="0"/>
    <x v="42"/>
    <n v="32"/>
    <n v="5"/>
    <x v="1"/>
    <n v="5"/>
    <n v="122.08888888888889"/>
    <n v="610.44444444444446"/>
    <n v="96.450222222222223"/>
    <n v="128.19333333333333"/>
    <x v="8"/>
    <x v="0"/>
  </r>
  <r>
    <s v="SO - 0001306"/>
    <d v="2012-09-30T00:00:00"/>
    <x v="12"/>
    <n v="2"/>
    <x v="0"/>
    <s v="AUD"/>
    <x v="2"/>
    <x v="1"/>
    <x v="37"/>
    <n v="5"/>
    <n v="1"/>
    <x v="4"/>
    <n v="5"/>
    <n v="215.14444444444445"/>
    <n v="1075.7222222222222"/>
    <n v="154.904"/>
    <n v="301.20222222222219"/>
    <x v="8"/>
    <x v="0"/>
  </r>
  <r>
    <s v="SO - 0001307"/>
    <d v="2012-09-30T00:00:00"/>
    <x v="12"/>
    <n v="2"/>
    <x v="2"/>
    <s v="AUD"/>
    <x v="2"/>
    <x v="1"/>
    <x v="15"/>
    <n v="4"/>
    <n v="1"/>
    <x v="4"/>
    <n v="1"/>
    <n v="707.9666666666667"/>
    <n v="707.9666666666667"/>
    <n v="495.5766666666666"/>
    <n v="212.3900000000001"/>
    <x v="8"/>
    <x v="0"/>
  </r>
  <r>
    <s v="SO - 0001308"/>
    <d v="2012-09-30T00:00:00"/>
    <x v="7"/>
    <n v="17"/>
    <x v="0"/>
    <s v="AUD"/>
    <x v="0"/>
    <x v="2"/>
    <x v="21"/>
    <n v="49"/>
    <n v="7"/>
    <x v="3"/>
    <n v="5"/>
    <n v="99.75555555555556"/>
    <n v="498.77777777777783"/>
    <n v="81.799555555555557"/>
    <n v="89.78000000000003"/>
    <x v="8"/>
    <x v="0"/>
  </r>
  <r>
    <s v="SO - 0001309"/>
    <d v="2012-09-30T00:00:00"/>
    <x v="11"/>
    <n v="20"/>
    <x v="0"/>
    <s v="AUD"/>
    <x v="3"/>
    <x v="2"/>
    <x v="22"/>
    <n v="58"/>
    <n v="8"/>
    <x v="6"/>
    <n v="7"/>
    <n v="93.055555555555557"/>
    <n v="651.38888888888891"/>
    <n v="65.138888888888886"/>
    <n v="195.41666666666674"/>
    <x v="8"/>
    <x v="0"/>
  </r>
  <r>
    <s v="SO - 0001310"/>
    <d v="2012-09-30T00:00:00"/>
    <x v="6"/>
    <n v="1"/>
    <x v="1"/>
    <s v="AUD"/>
    <x v="2"/>
    <x v="1"/>
    <x v="41"/>
    <n v="2"/>
    <n v="1"/>
    <x v="4"/>
    <n v="4"/>
    <n v="81.888888888888886"/>
    <n v="327.55555555555554"/>
    <n v="69.605555555555554"/>
    <n v="49.133333333333326"/>
    <x v="8"/>
    <x v="0"/>
  </r>
  <r>
    <s v="SO - 0001311"/>
    <d v="2012-10-01T00:00:00"/>
    <x v="17"/>
    <n v="14"/>
    <x v="1"/>
    <s v="AUD"/>
    <x v="1"/>
    <x v="0"/>
    <x v="50"/>
    <n v="39"/>
    <n v="6"/>
    <x v="0"/>
    <n v="2"/>
    <n v="20.100000000000001"/>
    <n v="40.200000000000003"/>
    <n v="16.281000000000002"/>
    <n v="7.6379999999999981"/>
    <x v="9"/>
    <x v="0"/>
  </r>
  <r>
    <s v="SO - 0001312"/>
    <d v="2012-10-01T00:00:00"/>
    <x v="11"/>
    <n v="20"/>
    <x v="1"/>
    <s v="AUD"/>
    <x v="3"/>
    <x v="2"/>
    <x v="14"/>
    <n v="56"/>
    <n v="8"/>
    <x v="6"/>
    <n v="9"/>
    <n v="384.87777777777779"/>
    <n v="3463.9"/>
    <n v="184.74133333333333"/>
    <n v="1801.2280000000001"/>
    <x v="9"/>
    <x v="0"/>
  </r>
  <r>
    <s v="SO - 0001313"/>
    <d v="2012-10-01T00:00:00"/>
    <x v="18"/>
    <n v="3"/>
    <x v="1"/>
    <s v="AUD"/>
    <x v="2"/>
    <x v="1"/>
    <x v="27"/>
    <n v="7"/>
    <n v="1"/>
    <x v="4"/>
    <n v="4"/>
    <n v="20.100000000000001"/>
    <n v="80.400000000000006"/>
    <n v="9.4469999999999992"/>
    <n v="42.612000000000009"/>
    <x v="9"/>
    <x v="0"/>
  </r>
  <r>
    <s v="SO - 0001314"/>
    <d v="2012-10-01T00:00:00"/>
    <x v="10"/>
    <n v="8"/>
    <x v="1"/>
    <s v="AUD"/>
    <x v="2"/>
    <x v="1"/>
    <x v="31"/>
    <n v="23"/>
    <n v="4"/>
    <x v="5"/>
    <n v="4"/>
    <n v="107.94444444444444"/>
    <n v="431.77777777777777"/>
    <n v="86.355555555555554"/>
    <n v="86.355555555555554"/>
    <x v="9"/>
    <x v="0"/>
  </r>
  <r>
    <s v="SO - 0001315"/>
    <d v="2012-10-01T00:00:00"/>
    <x v="14"/>
    <n v="10"/>
    <x v="2"/>
    <s v="AUD"/>
    <x v="1"/>
    <x v="0"/>
    <x v="45"/>
    <n v="29"/>
    <n v="4"/>
    <x v="5"/>
    <n v="2"/>
    <n v="274.70000000000005"/>
    <n v="549.40000000000009"/>
    <n v="145.59100000000001"/>
    <n v="258.21800000000007"/>
    <x v="9"/>
    <x v="0"/>
  </r>
  <r>
    <s v="SO - 0001316"/>
    <d v="2012-10-02T00:00:00"/>
    <x v="13"/>
    <n v="19"/>
    <x v="1"/>
    <s v="AUD"/>
    <x v="3"/>
    <x v="2"/>
    <x v="23"/>
    <n v="53"/>
    <n v="8"/>
    <x v="6"/>
    <n v="2"/>
    <n v="265.02222222222224"/>
    <n v="530.04444444444448"/>
    <n v="113.95955555555558"/>
    <n v="302.12533333333329"/>
    <x v="9"/>
    <x v="0"/>
  </r>
  <r>
    <s v="SO - 0001317"/>
    <d v="2012-10-02T00:00:00"/>
    <x v="19"/>
    <n v="4"/>
    <x v="1"/>
    <s v="AUD"/>
    <x v="2"/>
    <x v="1"/>
    <x v="33"/>
    <n v="10"/>
    <n v="2"/>
    <x v="7"/>
    <n v="2"/>
    <n v="25.311111111111114"/>
    <n v="50.622222222222227"/>
    <n v="16.705333333333336"/>
    <n v="17.211555555555556"/>
    <x v="9"/>
    <x v="0"/>
  </r>
  <r>
    <s v="SO - 0001318"/>
    <d v="2012-10-02T00:00:00"/>
    <x v="7"/>
    <n v="17"/>
    <x v="1"/>
    <s v="AUD"/>
    <x v="0"/>
    <x v="2"/>
    <x v="7"/>
    <n v="48"/>
    <n v="7"/>
    <x v="3"/>
    <n v="8"/>
    <n v="220.35555555555555"/>
    <n v="1762.8444444444444"/>
    <n v="165.26666666666668"/>
    <n v="440.71111111111099"/>
    <x v="9"/>
    <x v="0"/>
  </r>
  <r>
    <s v="SO - 0001319"/>
    <d v="2012-10-02T00:00:00"/>
    <x v="17"/>
    <n v="14"/>
    <x v="1"/>
    <s v="AUD"/>
    <x v="1"/>
    <x v="0"/>
    <x v="19"/>
    <n v="38"/>
    <n v="6"/>
    <x v="0"/>
    <n v="3"/>
    <n v="441.45555555555552"/>
    <n v="1324.3666666666666"/>
    <n v="269.28788888888886"/>
    <n v="516.50299999999993"/>
    <x v="9"/>
    <x v="0"/>
  </r>
  <r>
    <s v="SO - 0001320"/>
    <d v="2012-10-02T00:00:00"/>
    <x v="16"/>
    <n v="5"/>
    <x v="1"/>
    <s v="AUD"/>
    <x v="2"/>
    <x v="1"/>
    <x v="35"/>
    <n v="13"/>
    <n v="2"/>
    <x v="7"/>
    <n v="5"/>
    <n v="436.24444444444447"/>
    <n v="2181.2222222222222"/>
    <n v="235.572"/>
    <n v="1003.362222222222"/>
    <x v="9"/>
    <x v="0"/>
  </r>
  <r>
    <s v="SO - 0001321"/>
    <d v="2012-10-02T00:00:00"/>
    <x v="6"/>
    <n v="1"/>
    <x v="1"/>
    <s v="AUD"/>
    <x v="2"/>
    <x v="1"/>
    <x v="9"/>
    <n v="3"/>
    <n v="1"/>
    <x v="4"/>
    <n v="7"/>
    <n v="268"/>
    <n v="1876"/>
    <n v="222.43999999999997"/>
    <n v="318.9200000000003"/>
    <x v="9"/>
    <x v="0"/>
  </r>
  <r>
    <s v="SO - 0001322"/>
    <d v="2012-10-03T00:00:00"/>
    <x v="13"/>
    <n v="19"/>
    <x v="1"/>
    <s v="AUD"/>
    <x v="3"/>
    <x v="2"/>
    <x v="23"/>
    <n v="53"/>
    <n v="8"/>
    <x v="6"/>
    <n v="3"/>
    <n v="23.077777777777779"/>
    <n v="69.233333333333334"/>
    <n v="15.231333333333335"/>
    <n v="23.539333333333332"/>
    <x v="9"/>
    <x v="0"/>
  </r>
  <r>
    <s v="SO - 0001323"/>
    <d v="2012-10-03T00:00:00"/>
    <x v="14"/>
    <n v="10"/>
    <x v="0"/>
    <s v="AUD"/>
    <x v="1"/>
    <x v="0"/>
    <x v="45"/>
    <n v="29"/>
    <n v="4"/>
    <x v="5"/>
    <n v="2"/>
    <n v="350.63333333333338"/>
    <n v="701.26666666666677"/>
    <n v="213.88633333333334"/>
    <n v="273.49400000000009"/>
    <x v="9"/>
    <x v="0"/>
  </r>
  <r>
    <s v="SO - 0001324"/>
    <d v="2012-10-03T00:00:00"/>
    <x v="17"/>
    <n v="14"/>
    <x v="1"/>
    <s v="AUD"/>
    <x v="1"/>
    <x v="0"/>
    <x v="50"/>
    <n v="39"/>
    <n v="6"/>
    <x v="0"/>
    <n v="6"/>
    <n v="110.17777777777778"/>
    <n v="661.06666666666661"/>
    <n v="52.885333333333335"/>
    <n v="343.75466666666659"/>
    <x v="9"/>
    <x v="0"/>
  </r>
  <r>
    <s v="SO - 0001325"/>
    <d v="2012-10-03T00:00:00"/>
    <x v="12"/>
    <n v="2"/>
    <x v="0"/>
    <s v="AUD"/>
    <x v="2"/>
    <x v="1"/>
    <x v="15"/>
    <n v="4"/>
    <n v="1"/>
    <x v="4"/>
    <n v="3"/>
    <n v="131.76666666666668"/>
    <n v="395.30000000000007"/>
    <n v="101.46033333333335"/>
    <n v="90.918999999999983"/>
    <x v="9"/>
    <x v="0"/>
  </r>
  <r>
    <s v="SO - 0001326"/>
    <d v="2012-10-04T00:00:00"/>
    <x v="6"/>
    <n v="1"/>
    <x v="0"/>
    <s v="AUD"/>
    <x v="2"/>
    <x v="1"/>
    <x v="6"/>
    <n v="1"/>
    <n v="1"/>
    <x v="4"/>
    <n v="2"/>
    <n v="22.333333333333332"/>
    <n v="44.666666666666664"/>
    <n v="16.973333333333333"/>
    <n v="10.719999999999999"/>
    <x v="9"/>
    <x v="0"/>
  </r>
  <r>
    <s v="SO - 0001327"/>
    <d v="2012-10-04T00:00:00"/>
    <x v="11"/>
    <n v="20"/>
    <x v="1"/>
    <s v="AUD"/>
    <x v="3"/>
    <x v="2"/>
    <x v="14"/>
    <n v="56"/>
    <n v="8"/>
    <x v="6"/>
    <n v="4"/>
    <n v="128.78888888888889"/>
    <n v="515.15555555555557"/>
    <n v="92.728000000000009"/>
    <n v="144.24355555555553"/>
    <x v="9"/>
    <x v="0"/>
  </r>
  <r>
    <s v="SO - 0001328"/>
    <d v="2012-10-04T00:00:00"/>
    <x v="16"/>
    <n v="5"/>
    <x v="0"/>
    <s v="AUD"/>
    <x v="2"/>
    <x v="1"/>
    <x v="35"/>
    <n v="13"/>
    <n v="2"/>
    <x v="7"/>
    <n v="8"/>
    <n v="294.8"/>
    <n v="2358.4"/>
    <n v="138.55600000000001"/>
    <n v="1249.952"/>
    <x v="9"/>
    <x v="0"/>
  </r>
  <r>
    <s v="SO - 0001329"/>
    <d v="2012-10-05T00:00:00"/>
    <x v="9"/>
    <n v="18"/>
    <x v="1"/>
    <s v="AUD"/>
    <x v="0"/>
    <x v="2"/>
    <x v="56"/>
    <n v="52"/>
    <n v="8"/>
    <x v="6"/>
    <n v="7"/>
    <n v="436.98888888888888"/>
    <n v="3058.922222222222"/>
    <n v="187.90522222222222"/>
    <n v="1743.5856666666664"/>
    <x v="9"/>
    <x v="0"/>
  </r>
  <r>
    <s v="SO - 0001330"/>
    <d v="2012-10-05T00:00:00"/>
    <x v="8"/>
    <n v="9"/>
    <x v="1"/>
    <s v="AUD"/>
    <x v="2"/>
    <x v="0"/>
    <x v="53"/>
    <n v="26"/>
    <n v="4"/>
    <x v="5"/>
    <n v="2"/>
    <n v="297.77777777777777"/>
    <n v="595.55555555555554"/>
    <n v="223.33333333333334"/>
    <n v="148.88888888888886"/>
    <x v="9"/>
    <x v="0"/>
  </r>
  <r>
    <s v="SO - 0001331"/>
    <d v="2012-10-06T00:00:00"/>
    <x v="19"/>
    <n v="4"/>
    <x v="1"/>
    <s v="AUD"/>
    <x v="2"/>
    <x v="1"/>
    <x v="33"/>
    <n v="10"/>
    <n v="2"/>
    <x v="7"/>
    <n v="7"/>
    <n v="265.02222222222224"/>
    <n v="1855.1555555555556"/>
    <n v="204.06711111111113"/>
    <n v="426.68577777777773"/>
    <x v="9"/>
    <x v="0"/>
  </r>
  <r>
    <s v="SO - 0001332"/>
    <d v="2012-10-06T00:00:00"/>
    <x v="3"/>
    <n v="6"/>
    <x v="0"/>
    <s v="AUD"/>
    <x v="2"/>
    <x v="1"/>
    <x v="3"/>
    <n v="17"/>
    <n v="3"/>
    <x v="2"/>
    <n v="1"/>
    <n v="216.63333333333333"/>
    <n v="216.63333333333333"/>
    <n v="173.3066666666667"/>
    <n v="43.326666666666625"/>
    <x v="9"/>
    <x v="0"/>
  </r>
  <r>
    <s v="SO - 0001333"/>
    <d v="2012-10-06T00:00:00"/>
    <x v="5"/>
    <n v="16"/>
    <x v="1"/>
    <s v="AUD"/>
    <x v="0"/>
    <x v="0"/>
    <x v="47"/>
    <n v="44"/>
    <n v="7"/>
    <x v="3"/>
    <n v="6"/>
    <n v="126.55555555555556"/>
    <n v="759.33333333333337"/>
    <n v="54.418888888888887"/>
    <n v="432.82000000000005"/>
    <x v="9"/>
    <x v="0"/>
  </r>
  <r>
    <s v="SO - 0001334"/>
    <d v="2012-10-06T00:00:00"/>
    <x v="9"/>
    <n v="18"/>
    <x v="0"/>
    <s v="AUD"/>
    <x v="0"/>
    <x v="2"/>
    <x v="55"/>
    <n v="50"/>
    <n v="7"/>
    <x v="3"/>
    <n v="7"/>
    <n v="294.05555555555554"/>
    <n v="2058.3888888888887"/>
    <n v="173.49277777777777"/>
    <n v="843.93944444444423"/>
    <x v="9"/>
    <x v="0"/>
  </r>
  <r>
    <s v="SO - 0001335"/>
    <d v="2012-10-06T00:00:00"/>
    <x v="3"/>
    <n v="6"/>
    <x v="1"/>
    <s v="AUD"/>
    <x v="2"/>
    <x v="1"/>
    <x v="26"/>
    <n v="15"/>
    <n v="3"/>
    <x v="2"/>
    <n v="6"/>
    <n v="24.566666666666666"/>
    <n v="147.4"/>
    <n v="20.635999999999999"/>
    <n v="23.584000000000003"/>
    <x v="9"/>
    <x v="0"/>
  </r>
  <r>
    <s v="SO - 0001336"/>
    <d v="2012-10-06T00:00:00"/>
    <x v="4"/>
    <n v="7"/>
    <x v="1"/>
    <s v="AUD"/>
    <x v="2"/>
    <x v="1"/>
    <x v="44"/>
    <n v="21"/>
    <n v="3"/>
    <x v="2"/>
    <n v="6"/>
    <n v="113.90000000000002"/>
    <n v="683.40000000000009"/>
    <n v="63.78400000000002"/>
    <n v="300.69599999999997"/>
    <x v="9"/>
    <x v="0"/>
  </r>
  <r>
    <s v="SO - 0001337"/>
    <d v="2012-10-06T00:00:00"/>
    <x v="9"/>
    <n v="18"/>
    <x v="1"/>
    <s v="AUD"/>
    <x v="0"/>
    <x v="2"/>
    <x v="11"/>
    <n v="51"/>
    <n v="7"/>
    <x v="3"/>
    <n v="1"/>
    <n v="29.777777777777779"/>
    <n v="29.777777777777779"/>
    <n v="13.995555555555555"/>
    <n v="15.782222222222224"/>
    <x v="9"/>
    <x v="0"/>
  </r>
  <r>
    <s v="SO - 0001338"/>
    <d v="2012-10-07T00:00:00"/>
    <x v="9"/>
    <n v="18"/>
    <x v="1"/>
    <s v="AUD"/>
    <x v="0"/>
    <x v="2"/>
    <x v="55"/>
    <n v="50"/>
    <n v="7"/>
    <x v="3"/>
    <n v="2"/>
    <n v="122.08888888888889"/>
    <n v="244.17777777777778"/>
    <n v="101.33377777777777"/>
    <n v="41.510222222222239"/>
    <x v="9"/>
    <x v="0"/>
  </r>
  <r>
    <s v="SO - 0001339"/>
    <d v="2012-10-07T00:00:00"/>
    <x v="8"/>
    <n v="9"/>
    <x v="1"/>
    <s v="AUD"/>
    <x v="2"/>
    <x v="1"/>
    <x v="10"/>
    <n v="25"/>
    <n v="4"/>
    <x v="5"/>
    <n v="5"/>
    <n v="294.8"/>
    <n v="1474"/>
    <n v="170.98400000000001"/>
    <n v="619.07999999999993"/>
    <x v="9"/>
    <x v="0"/>
  </r>
  <r>
    <s v="SO - 0001340"/>
    <d v="2012-10-08T00:00:00"/>
    <x v="2"/>
    <n v="12"/>
    <x v="0"/>
    <s v="AUD"/>
    <x v="1"/>
    <x v="0"/>
    <x v="16"/>
    <n v="35"/>
    <n v="5"/>
    <x v="1"/>
    <n v="5"/>
    <n v="248.64444444444447"/>
    <n v="1243.2222222222224"/>
    <n v="144.21377777777778"/>
    <n v="522.15333333333353"/>
    <x v="9"/>
    <x v="0"/>
  </r>
  <r>
    <s v="SO - 0001341"/>
    <d v="2012-10-08T00:00:00"/>
    <x v="19"/>
    <n v="4"/>
    <x v="0"/>
    <s v="AUD"/>
    <x v="2"/>
    <x v="1"/>
    <x v="36"/>
    <n v="11"/>
    <n v="2"/>
    <x v="7"/>
    <n v="8"/>
    <n v="213.65555555555557"/>
    <n v="1709.2444444444445"/>
    <n v="98.28155555555557"/>
    <n v="922.99199999999996"/>
    <x v="9"/>
    <x v="0"/>
  </r>
  <r>
    <s v="SO - 0001342"/>
    <d v="2012-10-08T00:00:00"/>
    <x v="13"/>
    <n v="19"/>
    <x v="0"/>
    <s v="AUD"/>
    <x v="3"/>
    <x v="2"/>
    <x v="46"/>
    <n v="55"/>
    <n v="8"/>
    <x v="6"/>
    <n v="2"/>
    <n v="597.78888888888889"/>
    <n v="1195.5777777777778"/>
    <n v="478.2311111111112"/>
    <n v="239.11555555555537"/>
    <x v="9"/>
    <x v="0"/>
  </r>
  <r>
    <s v="SO - 0001343"/>
    <d v="2012-10-08T00:00:00"/>
    <x v="3"/>
    <n v="6"/>
    <x v="1"/>
    <s v="AUD"/>
    <x v="2"/>
    <x v="1"/>
    <x v="26"/>
    <n v="15"/>
    <n v="3"/>
    <x v="2"/>
    <n v="5"/>
    <n v="119.85555555555555"/>
    <n v="599.27777777777783"/>
    <n v="58.729222222222219"/>
    <n v="305.63166666666672"/>
    <x v="9"/>
    <x v="0"/>
  </r>
  <r>
    <s v="SO - 0001344"/>
    <d v="2012-10-08T00:00:00"/>
    <x v="6"/>
    <n v="1"/>
    <x v="1"/>
    <s v="AUD"/>
    <x v="2"/>
    <x v="1"/>
    <x v="41"/>
    <n v="2"/>
    <n v="1"/>
    <x v="4"/>
    <n v="2"/>
    <n v="252.36666666666667"/>
    <n v="504.73333333333335"/>
    <n v="143.84900000000002"/>
    <n v="217.03533333333331"/>
    <x v="9"/>
    <x v="0"/>
  </r>
  <r>
    <s v="SO - 0001345"/>
    <d v="2012-10-09T00:00:00"/>
    <x v="4"/>
    <n v="7"/>
    <x v="1"/>
    <s v="AUD"/>
    <x v="2"/>
    <x v="1"/>
    <x v="34"/>
    <n v="19"/>
    <n v="3"/>
    <x v="2"/>
    <n v="7"/>
    <n v="608.21111111111122"/>
    <n v="4257.4777777777781"/>
    <n v="316.26977777777779"/>
    <n v="2043.5893333333333"/>
    <x v="9"/>
    <x v="0"/>
  </r>
  <r>
    <s v="SO - 0001346"/>
    <d v="2012-10-09T00:00:00"/>
    <x v="15"/>
    <n v="13"/>
    <x v="0"/>
    <s v="AUD"/>
    <x v="1"/>
    <x v="0"/>
    <x v="16"/>
    <n v="35"/>
    <n v="5"/>
    <x v="1"/>
    <n v="7"/>
    <n v="263.53333333333336"/>
    <n v="1844.7333333333336"/>
    <n v="171.29666666666668"/>
    <n v="645.65666666666675"/>
    <x v="9"/>
    <x v="0"/>
  </r>
  <r>
    <s v="SO - 0001347"/>
    <d v="2012-10-10T00:00:00"/>
    <x v="10"/>
    <n v="8"/>
    <x v="2"/>
    <s v="AUD"/>
    <x v="2"/>
    <x v="1"/>
    <x v="13"/>
    <n v="22"/>
    <n v="4"/>
    <x v="5"/>
    <n v="2"/>
    <n v="97.522222222222226"/>
    <n v="195.04444444444445"/>
    <n v="51.686777777777785"/>
    <n v="91.670888888888882"/>
    <x v="9"/>
    <x v="0"/>
  </r>
  <r>
    <s v="SO - 0001348"/>
    <d v="2012-10-10T00:00:00"/>
    <x v="15"/>
    <n v="13"/>
    <x v="1"/>
    <s v="AUD"/>
    <x v="1"/>
    <x v="0"/>
    <x v="19"/>
    <n v="38"/>
    <n v="6"/>
    <x v="0"/>
    <n v="1"/>
    <n v="187.60000000000002"/>
    <n v="187.60000000000002"/>
    <n v="84.420000000000016"/>
    <n v="103.18"/>
    <x v="9"/>
    <x v="0"/>
  </r>
  <r>
    <s v="SO - 0001349"/>
    <d v="2012-10-11T00:00:00"/>
    <x v="0"/>
    <n v="15"/>
    <x v="1"/>
    <s v="AUD"/>
    <x v="0"/>
    <x v="0"/>
    <x v="47"/>
    <n v="44"/>
    <n v="6"/>
    <x v="0"/>
    <n v="8"/>
    <n v="138.46666666666667"/>
    <n v="1107.7333333333333"/>
    <n v="78.925999999999988"/>
    <n v="476.32533333333345"/>
    <x v="9"/>
    <x v="0"/>
  </r>
  <r>
    <s v="SO - 0001350"/>
    <d v="2012-10-11T00:00:00"/>
    <x v="0"/>
    <n v="15"/>
    <x v="2"/>
    <s v="AUD"/>
    <x v="0"/>
    <x v="0"/>
    <x v="8"/>
    <n v="42"/>
    <n v="6"/>
    <x v="0"/>
    <n v="2"/>
    <n v="20.844444444444445"/>
    <n v="41.68888888888889"/>
    <n v="13.548888888888889"/>
    <n v="14.591111111111111"/>
    <x v="9"/>
    <x v="0"/>
  </r>
  <r>
    <s v="SO - 0001351"/>
    <d v="2012-10-11T00:00:00"/>
    <x v="19"/>
    <n v="4"/>
    <x v="0"/>
    <s v="AUD"/>
    <x v="2"/>
    <x v="1"/>
    <x v="36"/>
    <n v="11"/>
    <n v="2"/>
    <x v="7"/>
    <n v="8"/>
    <n v="113.15555555555555"/>
    <n v="905.24444444444441"/>
    <n v="79.208888888888893"/>
    <n v="271.57333333333327"/>
    <x v="9"/>
    <x v="0"/>
  </r>
  <r>
    <s v="SO - 0001352"/>
    <d v="2012-10-12T00:00:00"/>
    <x v="12"/>
    <n v="2"/>
    <x v="1"/>
    <s v="AUD"/>
    <x v="2"/>
    <x v="1"/>
    <x v="15"/>
    <n v="4"/>
    <n v="1"/>
    <x v="4"/>
    <n v="6"/>
    <n v="191.32222222222222"/>
    <n v="1147.9333333333334"/>
    <n v="88.00822222222223"/>
    <n v="619.88400000000001"/>
    <x v="9"/>
    <x v="0"/>
  </r>
  <r>
    <s v="SO - 0001353"/>
    <d v="2012-10-12T00:00:00"/>
    <x v="16"/>
    <n v="5"/>
    <x v="0"/>
    <s v="AUD"/>
    <x v="2"/>
    <x v="1"/>
    <x v="26"/>
    <n v="15"/>
    <n v="2"/>
    <x v="7"/>
    <n v="5"/>
    <n v="342.44444444444446"/>
    <n v="1712.2222222222222"/>
    <n v="171.22222222222223"/>
    <n v="856.11111111111109"/>
    <x v="9"/>
    <x v="0"/>
  </r>
  <r>
    <s v="SO - 0001354"/>
    <d v="2012-10-12T00:00:00"/>
    <x v="19"/>
    <n v="4"/>
    <x v="1"/>
    <s v="AUD"/>
    <x v="2"/>
    <x v="1"/>
    <x v="51"/>
    <n v="12"/>
    <n v="2"/>
    <x v="7"/>
    <n v="5"/>
    <n v="223.33333333333334"/>
    <n v="1116.6666666666667"/>
    <n v="149.63333333333333"/>
    <n v="368.50000000000011"/>
    <x v="9"/>
    <x v="0"/>
  </r>
  <r>
    <s v="SO - 0001355"/>
    <d v="2012-10-13T00:00:00"/>
    <x v="11"/>
    <n v="20"/>
    <x v="1"/>
    <s v="AUD"/>
    <x v="3"/>
    <x v="2"/>
    <x v="25"/>
    <n v="57"/>
    <n v="8"/>
    <x v="6"/>
    <n v="3"/>
    <n v="438.47777777777782"/>
    <n v="1315.4333333333334"/>
    <n v="368.32133333333331"/>
    <n v="210.46933333333345"/>
    <x v="9"/>
    <x v="0"/>
  </r>
  <r>
    <s v="SO - 0001356"/>
    <d v="2012-10-14T00:00:00"/>
    <x v="19"/>
    <n v="4"/>
    <x v="1"/>
    <s v="AUD"/>
    <x v="2"/>
    <x v="1"/>
    <x v="36"/>
    <n v="11"/>
    <n v="2"/>
    <x v="7"/>
    <n v="7"/>
    <n v="292.56666666666666"/>
    <n v="2047.9666666666667"/>
    <n v="125.80366666666666"/>
    <n v="1167.3410000000001"/>
    <x v="9"/>
    <x v="0"/>
  </r>
  <r>
    <s v="SO - 0001357"/>
    <d v="2012-10-14T00:00:00"/>
    <x v="17"/>
    <n v="14"/>
    <x v="0"/>
    <s v="AUD"/>
    <x v="1"/>
    <x v="0"/>
    <x v="50"/>
    <n v="39"/>
    <n v="6"/>
    <x v="0"/>
    <n v="5"/>
    <n v="321.60000000000002"/>
    <n v="1608"/>
    <n v="154.36799999999999"/>
    <n v="836.16000000000008"/>
    <x v="9"/>
    <x v="0"/>
  </r>
  <r>
    <s v="SO - 0001358"/>
    <d v="2012-10-14T00:00:00"/>
    <x v="13"/>
    <n v="19"/>
    <x v="1"/>
    <s v="AUD"/>
    <x v="3"/>
    <x v="2"/>
    <x v="23"/>
    <n v="53"/>
    <n v="8"/>
    <x v="6"/>
    <n v="6"/>
    <n v="96.777777777777771"/>
    <n v="580.66666666666663"/>
    <n v="66.776666666666671"/>
    <n v="180.0066666666666"/>
    <x v="9"/>
    <x v="0"/>
  </r>
  <r>
    <s v="SO - 0001359"/>
    <d v="2012-10-14T00:00:00"/>
    <x v="3"/>
    <n v="6"/>
    <x v="0"/>
    <s v="AUD"/>
    <x v="2"/>
    <x v="1"/>
    <x v="20"/>
    <n v="16"/>
    <n v="3"/>
    <x v="2"/>
    <n v="5"/>
    <n v="124.32222222222224"/>
    <n v="621.6111111111112"/>
    <n v="60.917888888888896"/>
    <n v="317.0216666666667"/>
    <x v="9"/>
    <x v="0"/>
  </r>
  <r>
    <s v="SO - 0001360"/>
    <d v="2012-10-14T00:00:00"/>
    <x v="3"/>
    <n v="6"/>
    <x v="1"/>
    <s v="AUD"/>
    <x v="2"/>
    <x v="1"/>
    <x v="26"/>
    <n v="15"/>
    <n v="3"/>
    <x v="2"/>
    <n v="9"/>
    <n v="338.72222222222223"/>
    <n v="3048.5"/>
    <n v="196.45888888888888"/>
    <n v="1280.3700000000001"/>
    <x v="9"/>
    <x v="0"/>
  </r>
  <r>
    <s v="SO - 0001361"/>
    <d v="2012-10-14T00:00:00"/>
    <x v="5"/>
    <n v="16"/>
    <x v="1"/>
    <s v="AUD"/>
    <x v="0"/>
    <x v="0"/>
    <x v="5"/>
    <n v="45"/>
    <n v="7"/>
    <x v="3"/>
    <n v="9"/>
    <n v="364.03333333333336"/>
    <n v="3276.3"/>
    <n v="171.09566666666669"/>
    <n v="1736.4390000000001"/>
    <x v="9"/>
    <x v="0"/>
  </r>
  <r>
    <s v="SO - 0001362"/>
    <d v="2012-10-14T00:00:00"/>
    <x v="5"/>
    <n v="16"/>
    <x v="1"/>
    <s v="AUD"/>
    <x v="0"/>
    <x v="0"/>
    <x v="47"/>
    <n v="44"/>
    <n v="7"/>
    <x v="3"/>
    <n v="7"/>
    <n v="125.8111111111111"/>
    <n v="880.67777777777769"/>
    <n v="57.873111111111108"/>
    <n v="475.56599999999992"/>
    <x v="9"/>
    <x v="0"/>
  </r>
  <r>
    <s v="SO - 0001363"/>
    <d v="2012-10-14T00:00:00"/>
    <x v="10"/>
    <n v="8"/>
    <x v="2"/>
    <s v="AUD"/>
    <x v="2"/>
    <x v="1"/>
    <x v="31"/>
    <n v="23"/>
    <n v="4"/>
    <x v="5"/>
    <n v="6"/>
    <n v="107.2"/>
    <n v="643.20000000000005"/>
    <n v="84.688000000000017"/>
    <n v="135.07199999999995"/>
    <x v="9"/>
    <x v="0"/>
  </r>
  <r>
    <s v="SO - 0001364"/>
    <d v="2012-10-14T00:00:00"/>
    <x v="19"/>
    <n v="4"/>
    <x v="0"/>
    <s v="AUD"/>
    <x v="2"/>
    <x v="1"/>
    <x v="33"/>
    <n v="10"/>
    <n v="2"/>
    <x v="7"/>
    <n v="5"/>
    <n v="29.777777777777779"/>
    <n v="148.88888888888889"/>
    <n v="17.271111111111111"/>
    <n v="62.533333333333331"/>
    <x v="9"/>
    <x v="0"/>
  </r>
  <r>
    <s v="SO - 0001365"/>
    <d v="2012-10-15T00:00:00"/>
    <x v="2"/>
    <n v="12"/>
    <x v="1"/>
    <s v="AUD"/>
    <x v="1"/>
    <x v="0"/>
    <x v="2"/>
    <n v="34"/>
    <n v="5"/>
    <x v="1"/>
    <n v="2"/>
    <n v="108.6888888888889"/>
    <n v="217.37777777777779"/>
    <n v="73.908444444444456"/>
    <n v="69.560888888888883"/>
    <x v="9"/>
    <x v="0"/>
  </r>
  <r>
    <s v="SO - 0001366"/>
    <d v="2012-10-15T00:00:00"/>
    <x v="18"/>
    <n v="3"/>
    <x v="2"/>
    <s v="AUD"/>
    <x v="2"/>
    <x v="1"/>
    <x v="27"/>
    <n v="7"/>
    <n v="1"/>
    <x v="4"/>
    <n v="1"/>
    <n v="430.28888888888889"/>
    <n v="430.28888888888889"/>
    <n v="296.89933333333329"/>
    <n v="133.3895555555556"/>
    <x v="9"/>
    <x v="0"/>
  </r>
  <r>
    <s v="SO - 0001367"/>
    <d v="2012-10-15T00:00:00"/>
    <x v="3"/>
    <n v="6"/>
    <x v="0"/>
    <s v="AUD"/>
    <x v="2"/>
    <x v="1"/>
    <x v="20"/>
    <n v="16"/>
    <n v="3"/>
    <x v="2"/>
    <n v="7"/>
    <n v="328.3"/>
    <n v="2298.1"/>
    <n v="279.05500000000006"/>
    <n v="344.71499999999946"/>
    <x v="9"/>
    <x v="0"/>
  </r>
  <r>
    <s v="SO - 0001368"/>
    <d v="2012-10-15T00:00:00"/>
    <x v="9"/>
    <n v="18"/>
    <x v="1"/>
    <s v="AUD"/>
    <x v="0"/>
    <x v="2"/>
    <x v="55"/>
    <n v="50"/>
    <n v="7"/>
    <x v="3"/>
    <n v="3"/>
    <n v="268.74444444444447"/>
    <n v="806.23333333333335"/>
    <n v="147.80944444444447"/>
    <n v="362.80499999999995"/>
    <x v="9"/>
    <x v="0"/>
  </r>
  <r>
    <s v="SO - 0001369"/>
    <d v="2012-10-15T00:00:00"/>
    <x v="17"/>
    <n v="14"/>
    <x v="1"/>
    <s v="AUD"/>
    <x v="1"/>
    <x v="0"/>
    <x v="50"/>
    <n v="39"/>
    <n v="6"/>
    <x v="0"/>
    <n v="6"/>
    <n v="246.41111111111115"/>
    <n v="1478.4666666666669"/>
    <n v="105.95677777777779"/>
    <n v="842.72600000000023"/>
    <x v="9"/>
    <x v="0"/>
  </r>
  <r>
    <s v="SO - 0001370"/>
    <d v="2012-10-15T00:00:00"/>
    <x v="14"/>
    <n v="10"/>
    <x v="0"/>
    <s v="AUD"/>
    <x v="2"/>
    <x v="0"/>
    <x v="38"/>
    <n v="27"/>
    <n v="4"/>
    <x v="5"/>
    <n v="8"/>
    <n v="396.04444444444448"/>
    <n v="3168.3555555555558"/>
    <n v="277.23111111111109"/>
    <n v="950.50666666666712"/>
    <x v="9"/>
    <x v="0"/>
  </r>
  <r>
    <s v="SO - 0001371"/>
    <d v="2012-10-15T00:00:00"/>
    <x v="2"/>
    <n v="12"/>
    <x v="1"/>
    <s v="AUD"/>
    <x v="1"/>
    <x v="0"/>
    <x v="40"/>
    <n v="33"/>
    <n v="5"/>
    <x v="1"/>
    <n v="8"/>
    <n v="203.97777777777776"/>
    <n v="1631.8222222222221"/>
    <n v="163.18222222222224"/>
    <n v="326.36444444444419"/>
    <x v="9"/>
    <x v="0"/>
  </r>
  <r>
    <s v="SO - 0001372"/>
    <d v="2012-10-16T00:00:00"/>
    <x v="16"/>
    <n v="5"/>
    <x v="2"/>
    <s v="AUD"/>
    <x v="2"/>
    <x v="1"/>
    <x v="24"/>
    <n v="14"/>
    <n v="2"/>
    <x v="7"/>
    <n v="2"/>
    <n v="291.82222222222225"/>
    <n v="583.6444444444445"/>
    <n v="239.29422222222223"/>
    <n v="105.05600000000004"/>
    <x v="9"/>
    <x v="0"/>
  </r>
  <r>
    <s v="SO - 0001373"/>
    <d v="2012-10-16T00:00:00"/>
    <x v="6"/>
    <n v="1"/>
    <x v="0"/>
    <s v="AUD"/>
    <x v="2"/>
    <x v="1"/>
    <x v="6"/>
    <n v="1"/>
    <n v="1"/>
    <x v="4"/>
    <n v="1"/>
    <n v="281.39999999999998"/>
    <n v="281.39999999999998"/>
    <n v="205.422"/>
    <n v="75.97799999999998"/>
    <x v="9"/>
    <x v="0"/>
  </r>
  <r>
    <s v="SO - 0001374"/>
    <d v="2012-10-16T00:00:00"/>
    <x v="3"/>
    <n v="6"/>
    <x v="1"/>
    <s v="AUD"/>
    <x v="2"/>
    <x v="1"/>
    <x v="26"/>
    <n v="15"/>
    <n v="3"/>
    <x v="2"/>
    <n v="7"/>
    <n v="265.76666666666665"/>
    <n v="1860.3666666666666"/>
    <n v="196.66733333333335"/>
    <n v="483.69533333333311"/>
    <x v="9"/>
    <x v="0"/>
  </r>
  <r>
    <s v="SO - 0001375"/>
    <d v="2012-10-16T00:00:00"/>
    <x v="11"/>
    <n v="20"/>
    <x v="1"/>
    <s v="AUD"/>
    <x v="3"/>
    <x v="2"/>
    <x v="14"/>
    <n v="56"/>
    <n v="8"/>
    <x v="6"/>
    <n v="1"/>
    <n v="90.822222222222223"/>
    <n v="90.822222222222223"/>
    <n v="69.024888888888896"/>
    <n v="21.797333333333327"/>
    <x v="9"/>
    <x v="0"/>
  </r>
  <r>
    <s v="SO - 0001376"/>
    <d v="2012-10-16T00:00:00"/>
    <x v="12"/>
    <n v="2"/>
    <x v="1"/>
    <s v="AUD"/>
    <x v="2"/>
    <x v="1"/>
    <x v="15"/>
    <n v="4"/>
    <n v="1"/>
    <x v="4"/>
    <n v="2"/>
    <n v="437.73333333333335"/>
    <n v="875.4666666666667"/>
    <n v="175.09333333333336"/>
    <n v="525.28"/>
    <x v="9"/>
    <x v="0"/>
  </r>
  <r>
    <s v="SO - 0001377"/>
    <d v="2012-10-16T00:00:00"/>
    <x v="9"/>
    <n v="18"/>
    <x v="1"/>
    <s v="AUD"/>
    <x v="0"/>
    <x v="2"/>
    <x v="55"/>
    <n v="50"/>
    <n v="7"/>
    <x v="3"/>
    <n v="9"/>
    <n v="353.61111111111109"/>
    <n v="3182.5"/>
    <n v="187.41388888888889"/>
    <n v="1495.7750000000001"/>
    <x v="9"/>
    <x v="0"/>
  </r>
  <r>
    <s v="SO - 0001378"/>
    <d v="2012-10-17T00:00:00"/>
    <x v="12"/>
    <n v="2"/>
    <x v="1"/>
    <s v="AUD"/>
    <x v="2"/>
    <x v="1"/>
    <x v="37"/>
    <n v="5"/>
    <n v="1"/>
    <x v="4"/>
    <n v="6"/>
    <n v="192.06666666666669"/>
    <n v="1152.4000000000001"/>
    <n v="142.12933333333334"/>
    <n v="299.62400000000002"/>
    <x v="9"/>
    <x v="0"/>
  </r>
  <r>
    <s v="SO - 0001379"/>
    <d v="2012-10-17T00:00:00"/>
    <x v="0"/>
    <n v="15"/>
    <x v="1"/>
    <s v="AUD"/>
    <x v="0"/>
    <x v="0"/>
    <x v="8"/>
    <n v="42"/>
    <n v="6"/>
    <x v="0"/>
    <n v="7"/>
    <n v="297.77777777777777"/>
    <n v="2084.4444444444443"/>
    <n v="241.20000000000002"/>
    <n v="396.04444444444425"/>
    <x v="9"/>
    <x v="0"/>
  </r>
  <r>
    <s v="SO - 0001380"/>
    <d v="2012-10-17T00:00:00"/>
    <x v="3"/>
    <n v="6"/>
    <x v="2"/>
    <s v="AUD"/>
    <x v="2"/>
    <x v="1"/>
    <x v="20"/>
    <n v="16"/>
    <n v="3"/>
    <x v="2"/>
    <n v="7"/>
    <n v="110.17777777777778"/>
    <n v="771.24444444444441"/>
    <n v="72.717333333333329"/>
    <n v="262.22311111111111"/>
    <x v="9"/>
    <x v="0"/>
  </r>
  <r>
    <s v="SO - 0001381"/>
    <d v="2012-10-18T00:00:00"/>
    <x v="13"/>
    <n v="19"/>
    <x v="0"/>
    <s v="AUD"/>
    <x v="3"/>
    <x v="2"/>
    <x v="23"/>
    <n v="53"/>
    <n v="8"/>
    <x v="6"/>
    <n v="5"/>
    <n v="28.288888888888888"/>
    <n v="141.44444444444443"/>
    <n v="13.861555555555555"/>
    <n v="72.136666666666656"/>
    <x v="9"/>
    <x v="0"/>
  </r>
  <r>
    <s v="SO - 0001382"/>
    <d v="2012-10-18T00:00:00"/>
    <x v="12"/>
    <n v="2"/>
    <x v="0"/>
    <s v="AUD"/>
    <x v="2"/>
    <x v="1"/>
    <x v="15"/>
    <n v="4"/>
    <n v="1"/>
    <x v="4"/>
    <n v="3"/>
    <n v="433.26666666666665"/>
    <n v="1299.8"/>
    <n v="268.62533333333334"/>
    <n v="493.92399999999998"/>
    <x v="9"/>
    <x v="0"/>
  </r>
  <r>
    <s v="SO - 0001383"/>
    <d v="2012-10-18T00:00:00"/>
    <x v="2"/>
    <n v="12"/>
    <x v="0"/>
    <s v="AUD"/>
    <x v="1"/>
    <x v="0"/>
    <x v="16"/>
    <n v="35"/>
    <n v="5"/>
    <x v="1"/>
    <n v="4"/>
    <n v="440.71111111111111"/>
    <n v="1762.8444444444444"/>
    <n v="304.09066666666666"/>
    <n v="546.48177777777778"/>
    <x v="9"/>
    <x v="0"/>
  </r>
  <r>
    <s v="SO - 0001384"/>
    <d v="2012-10-18T00:00:00"/>
    <x v="14"/>
    <n v="10"/>
    <x v="1"/>
    <s v="AUD"/>
    <x v="1"/>
    <x v="0"/>
    <x v="45"/>
    <n v="29"/>
    <n v="4"/>
    <x v="5"/>
    <n v="3"/>
    <n v="144.42222222222222"/>
    <n v="433.26666666666665"/>
    <n v="115.53777777777776"/>
    <n v="86.653333333333364"/>
    <x v="9"/>
    <x v="0"/>
  </r>
  <r>
    <s v="SO - 0001385"/>
    <d v="2012-10-18T00:00:00"/>
    <x v="9"/>
    <n v="18"/>
    <x v="1"/>
    <s v="AUD"/>
    <x v="0"/>
    <x v="2"/>
    <x v="11"/>
    <n v="51"/>
    <n v="8"/>
    <x v="6"/>
    <n v="2"/>
    <n v="422.84444444444443"/>
    <n v="845.68888888888887"/>
    <n v="350.96088888888886"/>
    <n v="143.76711111111115"/>
    <x v="9"/>
    <x v="0"/>
  </r>
  <r>
    <s v="SO - 0001386"/>
    <d v="2012-10-18T00:00:00"/>
    <x v="8"/>
    <n v="9"/>
    <x v="0"/>
    <s v="AUD"/>
    <x v="2"/>
    <x v="0"/>
    <x v="53"/>
    <n v="26"/>
    <n v="4"/>
    <x v="5"/>
    <n v="1"/>
    <n v="116.13333333333334"/>
    <n v="116.13333333333334"/>
    <n v="70.841333333333338"/>
    <n v="45.292000000000002"/>
    <x v="9"/>
    <x v="0"/>
  </r>
  <r>
    <s v="SO - 0001387"/>
    <d v="2012-10-19T00:00:00"/>
    <x v="7"/>
    <n v="17"/>
    <x v="1"/>
    <s v="AUD"/>
    <x v="0"/>
    <x v="2"/>
    <x v="21"/>
    <n v="49"/>
    <n v="7"/>
    <x v="3"/>
    <n v="8"/>
    <n v="335.74444444444447"/>
    <n v="2685.9555555555557"/>
    <n v="161.15733333333336"/>
    <n v="1396.6968888888889"/>
    <x v="9"/>
    <x v="0"/>
  </r>
  <r>
    <s v="SO - 0001388"/>
    <d v="2012-10-19T00:00:00"/>
    <x v="7"/>
    <n v="17"/>
    <x v="1"/>
    <s v="AUD"/>
    <x v="0"/>
    <x v="2"/>
    <x v="7"/>
    <n v="48"/>
    <n v="7"/>
    <x v="3"/>
    <n v="8"/>
    <n v="29.033333333333335"/>
    <n v="232.26666666666668"/>
    <n v="24.097666666666665"/>
    <n v="39.485333333333358"/>
    <x v="9"/>
    <x v="0"/>
  </r>
  <r>
    <s v="SO - 0001389"/>
    <d v="2012-10-19T00:00:00"/>
    <x v="12"/>
    <n v="2"/>
    <x v="0"/>
    <s v="AUD"/>
    <x v="2"/>
    <x v="1"/>
    <x v="37"/>
    <n v="5"/>
    <n v="1"/>
    <x v="4"/>
    <n v="2"/>
    <n v="722.8555555555555"/>
    <n v="1445.711111111111"/>
    <n v="549.37022222222231"/>
    <n v="346.97066666666638"/>
    <x v="9"/>
    <x v="0"/>
  </r>
  <r>
    <s v="SO - 0001390"/>
    <d v="2012-10-19T00:00:00"/>
    <x v="2"/>
    <n v="12"/>
    <x v="1"/>
    <s v="AUD"/>
    <x v="1"/>
    <x v="0"/>
    <x v="2"/>
    <n v="34"/>
    <n v="5"/>
    <x v="1"/>
    <n v="2"/>
    <n v="203.97777777777776"/>
    <n v="407.95555555555552"/>
    <n v="87.710444444444448"/>
    <n v="232.53466666666662"/>
    <x v="9"/>
    <x v="0"/>
  </r>
  <r>
    <s v="SO - 0001391"/>
    <d v="2012-10-19T00:00:00"/>
    <x v="1"/>
    <n v="11"/>
    <x v="1"/>
    <s v="AUD"/>
    <x v="1"/>
    <x v="0"/>
    <x v="43"/>
    <n v="30"/>
    <n v="5"/>
    <x v="1"/>
    <n v="6"/>
    <n v="434.75555555555559"/>
    <n v="2608.5333333333338"/>
    <n v="221.72533333333334"/>
    <n v="1278.1813333333337"/>
    <x v="9"/>
    <x v="0"/>
  </r>
  <r>
    <s v="SO - 0001392"/>
    <d v="2012-10-19T00:00:00"/>
    <x v="5"/>
    <n v="16"/>
    <x v="2"/>
    <s v="AUD"/>
    <x v="0"/>
    <x v="3"/>
    <x v="12"/>
    <n v="46"/>
    <n v="7"/>
    <x v="3"/>
    <n v="3"/>
    <n v="278.42222222222222"/>
    <n v="835.26666666666665"/>
    <n v="144.77955555555556"/>
    <n v="400.928"/>
    <x v="9"/>
    <x v="0"/>
  </r>
  <r>
    <s v="SO - 0001393"/>
    <d v="2012-10-19T00:00:00"/>
    <x v="8"/>
    <n v="9"/>
    <x v="1"/>
    <s v="AUD"/>
    <x v="2"/>
    <x v="1"/>
    <x v="10"/>
    <n v="25"/>
    <n v="4"/>
    <x v="5"/>
    <n v="6"/>
    <n v="95.288888888888891"/>
    <n v="571.73333333333335"/>
    <n v="60.984888888888889"/>
    <n v="205.82400000000001"/>
    <x v="9"/>
    <x v="0"/>
  </r>
  <r>
    <s v="SO - 0001394"/>
    <d v="2012-10-19T00:00:00"/>
    <x v="11"/>
    <n v="20"/>
    <x v="1"/>
    <s v="AUD"/>
    <x v="3"/>
    <x v="2"/>
    <x v="25"/>
    <n v="57"/>
    <n v="8"/>
    <x v="6"/>
    <n v="6"/>
    <n v="107.2"/>
    <n v="643.20000000000005"/>
    <n v="84.688000000000017"/>
    <n v="135.07199999999995"/>
    <x v="9"/>
    <x v="0"/>
  </r>
  <r>
    <s v="SO - 0001395"/>
    <d v="2012-10-20T00:00:00"/>
    <x v="18"/>
    <n v="3"/>
    <x v="1"/>
    <s v="AUD"/>
    <x v="2"/>
    <x v="1"/>
    <x v="52"/>
    <n v="9"/>
    <n v="2"/>
    <x v="7"/>
    <n v="1"/>
    <n v="632.77777777777783"/>
    <n v="632.77777777777783"/>
    <n v="259.43888888888887"/>
    <n v="373.33888888888896"/>
    <x v="9"/>
    <x v="0"/>
  </r>
  <r>
    <s v="SO - 0001396"/>
    <d v="2012-10-20T00:00:00"/>
    <x v="17"/>
    <n v="14"/>
    <x v="1"/>
    <s v="AUD"/>
    <x v="1"/>
    <x v="0"/>
    <x v="28"/>
    <n v="40"/>
    <n v="6"/>
    <x v="0"/>
    <n v="4"/>
    <n v="111.66666666666667"/>
    <n v="446.66666666666669"/>
    <n v="83.75"/>
    <n v="111.66666666666669"/>
    <x v="9"/>
    <x v="0"/>
  </r>
  <r>
    <s v="SO - 0001397"/>
    <d v="2012-10-20T00:00:00"/>
    <x v="17"/>
    <n v="14"/>
    <x v="0"/>
    <s v="AUD"/>
    <x v="1"/>
    <x v="0"/>
    <x v="0"/>
    <n v="41"/>
    <n v="6"/>
    <x v="0"/>
    <n v="7"/>
    <n v="259.81111111111113"/>
    <n v="1818.6777777777779"/>
    <n v="200.05455555555557"/>
    <n v="418.29588888888884"/>
    <x v="9"/>
    <x v="0"/>
  </r>
  <r>
    <s v="SO - 0001398"/>
    <d v="2012-10-20T00:00:00"/>
    <x v="0"/>
    <n v="15"/>
    <x v="1"/>
    <s v="AUD"/>
    <x v="0"/>
    <x v="0"/>
    <x v="57"/>
    <n v="43"/>
    <n v="6"/>
    <x v="0"/>
    <n v="2"/>
    <n v="112.41111111111111"/>
    <n v="224.82222222222222"/>
    <n v="48.336777777777776"/>
    <n v="128.14866666666666"/>
    <x v="9"/>
    <x v="0"/>
  </r>
  <r>
    <s v="SO - 0001399"/>
    <d v="2012-10-21T00:00:00"/>
    <x v="14"/>
    <n v="10"/>
    <x v="0"/>
    <s v="AUD"/>
    <x v="1"/>
    <x v="0"/>
    <x v="45"/>
    <n v="29"/>
    <n v="4"/>
    <x v="5"/>
    <n v="2"/>
    <n v="95.288888888888891"/>
    <n v="190.57777777777778"/>
    <n v="61.937777777777782"/>
    <n v="66.702222222222218"/>
    <x v="9"/>
    <x v="0"/>
  </r>
  <r>
    <s v="SO - 0001400"/>
    <d v="2012-10-21T00:00:00"/>
    <x v="11"/>
    <n v="20"/>
    <x v="0"/>
    <s v="AUD"/>
    <x v="3"/>
    <x v="2"/>
    <x v="22"/>
    <n v="58"/>
    <n v="8"/>
    <x v="6"/>
    <n v="5"/>
    <n v="24.566666666666666"/>
    <n v="122.83333333333333"/>
    <n v="20.390333333333331"/>
    <n v="20.881666666666675"/>
    <x v="9"/>
    <x v="0"/>
  </r>
  <r>
    <s v="SO - 0001401"/>
    <d v="2012-10-21T00:00:00"/>
    <x v="9"/>
    <n v="18"/>
    <x v="1"/>
    <s v="AUD"/>
    <x v="0"/>
    <x v="2"/>
    <x v="55"/>
    <n v="50"/>
    <n v="7"/>
    <x v="3"/>
    <n v="2"/>
    <n v="190.57777777777778"/>
    <n v="381.15555555555557"/>
    <n v="104.81777777777779"/>
    <n v="171.51999999999998"/>
    <x v="9"/>
    <x v="0"/>
  </r>
  <r>
    <s v="SO - 0001402"/>
    <d v="2012-10-21T00:00:00"/>
    <x v="19"/>
    <n v="4"/>
    <x v="1"/>
    <s v="AUD"/>
    <x v="2"/>
    <x v="1"/>
    <x v="36"/>
    <n v="11"/>
    <n v="2"/>
    <x v="7"/>
    <n v="9"/>
    <n v="251.62222222222221"/>
    <n v="2264.6"/>
    <n v="166.07066666666665"/>
    <n v="769.96399999999994"/>
    <x v="9"/>
    <x v="0"/>
  </r>
  <r>
    <s v="SO - 0001403"/>
    <d v="2012-10-21T00:00:00"/>
    <x v="17"/>
    <n v="14"/>
    <x v="0"/>
    <s v="AUD"/>
    <x v="1"/>
    <x v="0"/>
    <x v="50"/>
    <n v="39"/>
    <n v="6"/>
    <x v="0"/>
    <n v="2"/>
    <n v="111.66666666666667"/>
    <n v="223.33333333333334"/>
    <n v="50.25"/>
    <n v="122.83333333333334"/>
    <x v="9"/>
    <x v="0"/>
  </r>
  <r>
    <s v="SO - 0001404"/>
    <d v="2012-10-21T00:00:00"/>
    <x v="3"/>
    <n v="6"/>
    <x v="0"/>
    <s v="AUD"/>
    <x v="2"/>
    <x v="1"/>
    <x v="3"/>
    <n v="17"/>
    <n v="3"/>
    <x v="2"/>
    <n v="1"/>
    <n v="423.5888888888889"/>
    <n v="423.5888888888889"/>
    <n v="245.68155555555555"/>
    <n v="177.90733333333336"/>
    <x v="9"/>
    <x v="0"/>
  </r>
  <r>
    <s v="SO - 0001405"/>
    <d v="2012-10-21T00:00:00"/>
    <x v="9"/>
    <n v="18"/>
    <x v="1"/>
    <s v="AUD"/>
    <x v="0"/>
    <x v="2"/>
    <x v="11"/>
    <n v="51"/>
    <n v="7"/>
    <x v="3"/>
    <n v="8"/>
    <n v="104.96666666666667"/>
    <n v="839.73333333333335"/>
    <n v="73.476666666666659"/>
    <n v="251.92000000000007"/>
    <x v="9"/>
    <x v="0"/>
  </r>
  <r>
    <s v="SO - 0001406"/>
    <d v="2012-10-22T00:00:00"/>
    <x v="0"/>
    <n v="15"/>
    <x v="1"/>
    <s v="AUD"/>
    <x v="0"/>
    <x v="0"/>
    <x v="57"/>
    <n v="43"/>
    <n v="6"/>
    <x v="0"/>
    <n v="7"/>
    <n v="134"/>
    <n v="938"/>
    <n v="101.84"/>
    <n v="225.12"/>
    <x v="9"/>
    <x v="0"/>
  </r>
  <r>
    <s v="SO - 0001407"/>
    <d v="2012-10-22T00:00:00"/>
    <x v="10"/>
    <n v="8"/>
    <x v="1"/>
    <s v="AUD"/>
    <x v="2"/>
    <x v="1"/>
    <x v="31"/>
    <n v="23"/>
    <n v="4"/>
    <x v="5"/>
    <n v="5"/>
    <n v="429.54444444444448"/>
    <n v="2147.7222222222226"/>
    <n v="201.88588888888887"/>
    <n v="1138.2927777777782"/>
    <x v="9"/>
    <x v="0"/>
  </r>
  <r>
    <s v="SO - 0001408"/>
    <d v="2012-10-22T00:00:00"/>
    <x v="12"/>
    <n v="2"/>
    <x v="2"/>
    <s v="AUD"/>
    <x v="2"/>
    <x v="1"/>
    <x v="29"/>
    <n v="6"/>
    <n v="1"/>
    <x v="4"/>
    <n v="9"/>
    <n v="432.52222222222224"/>
    <n v="3892.7000000000003"/>
    <n v="272.48900000000003"/>
    <n v="1440.299"/>
    <x v="9"/>
    <x v="0"/>
  </r>
  <r>
    <s v="SO - 0001409"/>
    <d v="2012-10-22T00:00:00"/>
    <x v="15"/>
    <n v="13"/>
    <x v="0"/>
    <s v="AUD"/>
    <x v="1"/>
    <x v="0"/>
    <x v="54"/>
    <n v="36"/>
    <n v="5"/>
    <x v="1"/>
    <n v="9"/>
    <n v="18.611111111111111"/>
    <n v="167.5"/>
    <n v="15.819444444444445"/>
    <n v="25.125"/>
    <x v="9"/>
    <x v="0"/>
  </r>
  <r>
    <s v="SO - 0001410"/>
    <d v="2012-10-22T00:00:00"/>
    <x v="18"/>
    <n v="3"/>
    <x v="0"/>
    <s v="AUD"/>
    <x v="2"/>
    <x v="1"/>
    <x v="27"/>
    <n v="7"/>
    <n v="1"/>
    <x v="4"/>
    <n v="4"/>
    <n v="20.100000000000001"/>
    <n v="80.400000000000006"/>
    <n v="9.4469999999999992"/>
    <n v="42.612000000000009"/>
    <x v="9"/>
    <x v="0"/>
  </r>
  <r>
    <s v="SO - 0001411"/>
    <d v="2012-10-22T00:00:00"/>
    <x v="17"/>
    <n v="14"/>
    <x v="0"/>
    <s v="AUD"/>
    <x v="1"/>
    <x v="0"/>
    <x v="28"/>
    <n v="40"/>
    <n v="6"/>
    <x v="0"/>
    <n v="8"/>
    <n v="201.74444444444444"/>
    <n v="1613.9555555555555"/>
    <n v="92.802444444444461"/>
    <n v="871.53599999999983"/>
    <x v="9"/>
    <x v="0"/>
  </r>
  <r>
    <s v="SO - 0001412"/>
    <d v="2012-10-22T00:00:00"/>
    <x v="4"/>
    <n v="7"/>
    <x v="0"/>
    <s v="AUD"/>
    <x v="2"/>
    <x v="1"/>
    <x v="4"/>
    <n v="18"/>
    <n v="3"/>
    <x v="2"/>
    <n v="5"/>
    <n v="29.033333333333335"/>
    <n v="145.16666666666669"/>
    <n v="15.968333333333337"/>
    <n v="65.325000000000003"/>
    <x v="9"/>
    <x v="0"/>
  </r>
  <r>
    <s v="SO - 0001413"/>
    <d v="2012-10-23T00:00:00"/>
    <x v="12"/>
    <n v="2"/>
    <x v="2"/>
    <s v="AUD"/>
    <x v="2"/>
    <x v="1"/>
    <x v="29"/>
    <n v="6"/>
    <n v="1"/>
    <x v="4"/>
    <n v="8"/>
    <n v="125.06666666666668"/>
    <n v="1000.5333333333334"/>
    <n v="68.78666666666669"/>
    <n v="450.2399999999999"/>
    <x v="9"/>
    <x v="0"/>
  </r>
  <r>
    <s v="SO - 0001414"/>
    <d v="2012-10-23T00:00:00"/>
    <x v="15"/>
    <n v="13"/>
    <x v="1"/>
    <s v="AUD"/>
    <x v="1"/>
    <x v="0"/>
    <x v="18"/>
    <n v="37"/>
    <n v="6"/>
    <x v="0"/>
    <n v="1"/>
    <n v="121.34444444444446"/>
    <n v="121.34444444444446"/>
    <n v="88.581444444444458"/>
    <n v="32.763000000000005"/>
    <x v="9"/>
    <x v="0"/>
  </r>
  <r>
    <s v="SO - 0001415"/>
    <d v="2012-10-23T00:00:00"/>
    <x v="1"/>
    <n v="11"/>
    <x v="0"/>
    <s v="AUD"/>
    <x v="1"/>
    <x v="0"/>
    <x v="42"/>
    <n v="32"/>
    <n v="5"/>
    <x v="1"/>
    <n v="5"/>
    <n v="439.22222222222223"/>
    <n v="2196.1111111111113"/>
    <n v="360.16222222222217"/>
    <n v="395.30000000000041"/>
    <x v="9"/>
    <x v="0"/>
  </r>
  <r>
    <s v="SO - 0001416"/>
    <d v="2012-10-23T00:00:00"/>
    <x v="2"/>
    <n v="12"/>
    <x v="2"/>
    <s v="AUD"/>
    <x v="1"/>
    <x v="0"/>
    <x v="2"/>
    <n v="34"/>
    <n v="5"/>
    <x v="1"/>
    <n v="3"/>
    <n v="578.43333333333339"/>
    <n v="1735.3000000000002"/>
    <n v="485.88400000000001"/>
    <n v="277.64800000000014"/>
    <x v="9"/>
    <x v="0"/>
  </r>
  <r>
    <s v="SO - 0001417"/>
    <d v="2012-10-24T00:00:00"/>
    <x v="7"/>
    <n v="17"/>
    <x v="2"/>
    <s v="AUD"/>
    <x v="0"/>
    <x v="2"/>
    <x v="21"/>
    <n v="49"/>
    <n v="7"/>
    <x v="3"/>
    <n v="7"/>
    <n v="296.28888888888889"/>
    <n v="2074.0222222222224"/>
    <n v="245.91977777777777"/>
    <n v="352.58377777777787"/>
    <x v="9"/>
    <x v="0"/>
  </r>
  <r>
    <s v="SO - 0001418"/>
    <d v="2012-10-24T00:00:00"/>
    <x v="13"/>
    <n v="19"/>
    <x v="2"/>
    <s v="AUD"/>
    <x v="3"/>
    <x v="2"/>
    <x v="46"/>
    <n v="55"/>
    <n v="8"/>
    <x v="6"/>
    <n v="1"/>
    <n v="660.32222222222231"/>
    <n v="660.32222222222231"/>
    <n v="508.44811111111113"/>
    <n v="151.87411111111118"/>
    <x v="9"/>
    <x v="0"/>
  </r>
  <r>
    <s v="SO - 0001419"/>
    <d v="2012-10-24T00:00:00"/>
    <x v="16"/>
    <n v="5"/>
    <x v="1"/>
    <s v="AUD"/>
    <x v="2"/>
    <x v="1"/>
    <x v="35"/>
    <n v="13"/>
    <n v="2"/>
    <x v="7"/>
    <n v="9"/>
    <n v="268"/>
    <n v="2412"/>
    <n v="131.32"/>
    <n v="1230.1200000000001"/>
    <x v="9"/>
    <x v="0"/>
  </r>
  <r>
    <s v="SO - 0001420"/>
    <d v="2012-10-24T00:00:00"/>
    <x v="18"/>
    <n v="3"/>
    <x v="1"/>
    <s v="AUD"/>
    <x v="2"/>
    <x v="1"/>
    <x v="52"/>
    <n v="9"/>
    <n v="2"/>
    <x v="7"/>
    <n v="4"/>
    <n v="122.08888888888889"/>
    <n v="488.35555555555555"/>
    <n v="90.345777777777769"/>
    <n v="126.97244444444448"/>
    <x v="9"/>
    <x v="0"/>
  </r>
  <r>
    <s v="SO - 0001421"/>
    <d v="2012-10-24T00:00:00"/>
    <x v="0"/>
    <n v="15"/>
    <x v="0"/>
    <s v="AUD"/>
    <x v="0"/>
    <x v="0"/>
    <x v="8"/>
    <n v="42"/>
    <n v="6"/>
    <x v="0"/>
    <n v="6"/>
    <n v="125.8111111111111"/>
    <n v="754.86666666666656"/>
    <n v="100.64888888888889"/>
    <n v="150.97333333333324"/>
    <x v="9"/>
    <x v="0"/>
  </r>
  <r>
    <s v="SO - 0001422"/>
    <d v="2012-10-24T00:00:00"/>
    <x v="7"/>
    <n v="17"/>
    <x v="1"/>
    <s v="AUD"/>
    <x v="0"/>
    <x v="2"/>
    <x v="7"/>
    <n v="48"/>
    <n v="7"/>
    <x v="3"/>
    <n v="5"/>
    <n v="400.51111111111112"/>
    <n v="2002.5555555555557"/>
    <n v="204.26066666666668"/>
    <n v="981.25222222222226"/>
    <x v="9"/>
    <x v="0"/>
  </r>
  <r>
    <s v="SO - 0001423"/>
    <d v="2012-10-24T00:00:00"/>
    <x v="4"/>
    <n v="7"/>
    <x v="1"/>
    <s v="AUD"/>
    <x v="2"/>
    <x v="1"/>
    <x v="34"/>
    <n v="19"/>
    <n v="3"/>
    <x v="2"/>
    <n v="4"/>
    <n v="113.90000000000002"/>
    <n v="455.60000000000008"/>
    <n v="62.645000000000017"/>
    <n v="205.02"/>
    <x v="9"/>
    <x v="0"/>
  </r>
  <r>
    <s v="SO - 0001424"/>
    <d v="2012-10-24T00:00:00"/>
    <x v="7"/>
    <n v="17"/>
    <x v="0"/>
    <s v="AUD"/>
    <x v="0"/>
    <x v="2"/>
    <x v="55"/>
    <n v="50"/>
    <n v="7"/>
    <x v="3"/>
    <n v="1"/>
    <n v="187.60000000000002"/>
    <n v="187.60000000000002"/>
    <n v="93.800000000000011"/>
    <n v="93.800000000000011"/>
    <x v="9"/>
    <x v="0"/>
  </r>
  <r>
    <s v="SO - 0001425"/>
    <d v="2012-10-25T00:00:00"/>
    <x v="5"/>
    <n v="16"/>
    <x v="1"/>
    <s v="AUD"/>
    <x v="0"/>
    <x v="3"/>
    <x v="12"/>
    <n v="46"/>
    <n v="7"/>
    <x v="3"/>
    <n v="5"/>
    <n v="446.66666666666669"/>
    <n v="2233.3333333333335"/>
    <n v="379.66666666666669"/>
    <n v="335"/>
    <x v="9"/>
    <x v="0"/>
  </r>
  <r>
    <s v="SO - 0001426"/>
    <d v="2012-10-25T00:00:00"/>
    <x v="10"/>
    <n v="8"/>
    <x v="1"/>
    <s v="AUD"/>
    <x v="2"/>
    <x v="1"/>
    <x v="31"/>
    <n v="23"/>
    <n v="4"/>
    <x v="5"/>
    <n v="9"/>
    <n v="684.1444444444445"/>
    <n v="6157.3"/>
    <n v="465.21822222222232"/>
    <n v="1970.3359999999993"/>
    <x v="9"/>
    <x v="0"/>
  </r>
  <r>
    <s v="SO - 0001427"/>
    <d v="2012-10-25T00:00:00"/>
    <x v="2"/>
    <n v="12"/>
    <x v="1"/>
    <s v="AUD"/>
    <x v="1"/>
    <x v="0"/>
    <x v="2"/>
    <n v="34"/>
    <n v="5"/>
    <x v="1"/>
    <n v="3"/>
    <n v="277.67777777777775"/>
    <n v="833.0333333333333"/>
    <n v="155.49955555555556"/>
    <n v="366.53466666666662"/>
    <x v="9"/>
    <x v="0"/>
  </r>
  <r>
    <s v="SO - 0001428"/>
    <d v="2012-10-25T00:00:00"/>
    <x v="10"/>
    <n v="8"/>
    <x v="1"/>
    <s v="AUD"/>
    <x v="2"/>
    <x v="1"/>
    <x v="13"/>
    <n v="22"/>
    <n v="3"/>
    <x v="2"/>
    <n v="3"/>
    <n v="279.16666666666669"/>
    <n v="837.5"/>
    <n v="228.91666666666666"/>
    <n v="150.75"/>
    <x v="9"/>
    <x v="0"/>
  </r>
  <r>
    <s v="SO - 0001429"/>
    <d v="2012-10-26T00:00:00"/>
    <x v="1"/>
    <n v="11"/>
    <x v="0"/>
    <s v="AUD"/>
    <x v="1"/>
    <x v="0"/>
    <x v="1"/>
    <n v="31"/>
    <n v="5"/>
    <x v="1"/>
    <n v="4"/>
    <n v="131.02222222222224"/>
    <n v="524.08888888888896"/>
    <n v="108.74844444444444"/>
    <n v="89.09511111111118"/>
    <x v="9"/>
    <x v="0"/>
  </r>
  <r>
    <s v="SO - 0001430"/>
    <d v="2012-10-26T00:00:00"/>
    <x v="14"/>
    <n v="10"/>
    <x v="1"/>
    <s v="AUD"/>
    <x v="1"/>
    <x v="0"/>
    <x v="17"/>
    <n v="28"/>
    <n v="4"/>
    <x v="5"/>
    <n v="6"/>
    <n v="24.566666666666666"/>
    <n v="147.4"/>
    <n v="20.144666666666666"/>
    <n v="26.532000000000011"/>
    <x v="9"/>
    <x v="0"/>
  </r>
  <r>
    <s v="SO - 0001431"/>
    <d v="2012-10-26T00:00:00"/>
    <x v="2"/>
    <n v="12"/>
    <x v="0"/>
    <s v="AUD"/>
    <x v="1"/>
    <x v="0"/>
    <x v="16"/>
    <n v="35"/>
    <n v="5"/>
    <x v="1"/>
    <n v="4"/>
    <n v="113.15555555555555"/>
    <n v="452.62222222222221"/>
    <n v="54.314666666666668"/>
    <n v="235.36355555555554"/>
    <x v="9"/>
    <x v="0"/>
  </r>
  <r>
    <s v="SO - 0001432"/>
    <d v="2012-10-26T00:00:00"/>
    <x v="5"/>
    <n v="16"/>
    <x v="0"/>
    <s v="AUD"/>
    <x v="0"/>
    <x v="0"/>
    <x v="5"/>
    <n v="45"/>
    <n v="7"/>
    <x v="3"/>
    <n v="2"/>
    <n v="122.08888888888889"/>
    <n v="244.17777777777778"/>
    <n v="81.799555555555557"/>
    <n v="80.578666666666663"/>
    <x v="9"/>
    <x v="0"/>
  </r>
  <r>
    <s v="SO - 0001433"/>
    <d v="2012-10-26T00:00:00"/>
    <x v="4"/>
    <n v="7"/>
    <x v="1"/>
    <s v="AUD"/>
    <x v="2"/>
    <x v="1"/>
    <x v="34"/>
    <n v="19"/>
    <n v="3"/>
    <x v="2"/>
    <n v="5"/>
    <n v="273.21111111111111"/>
    <n v="1366.0555555555557"/>
    <n v="202.17622222222224"/>
    <n v="355.17444444444448"/>
    <x v="9"/>
    <x v="0"/>
  </r>
  <r>
    <s v="SO - 0001434"/>
    <d v="2012-10-26T00:00:00"/>
    <x v="3"/>
    <n v="6"/>
    <x v="1"/>
    <s v="AUD"/>
    <x v="2"/>
    <x v="1"/>
    <x v="20"/>
    <n v="16"/>
    <n v="3"/>
    <x v="2"/>
    <n v="8"/>
    <n v="113.15555555555555"/>
    <n v="905.24444444444441"/>
    <n v="59.972444444444449"/>
    <n v="425.46488888888882"/>
    <x v="9"/>
    <x v="0"/>
  </r>
  <r>
    <s v="SO - 0001435"/>
    <d v="2012-10-26T00:00:00"/>
    <x v="9"/>
    <n v="18"/>
    <x v="1"/>
    <s v="AUD"/>
    <x v="0"/>
    <x v="2"/>
    <x v="11"/>
    <n v="51"/>
    <n v="7"/>
    <x v="3"/>
    <n v="6"/>
    <n v="249.38888888888889"/>
    <n v="1496.3333333333333"/>
    <n v="117.21277777777777"/>
    <n v="793.05666666666662"/>
    <x v="9"/>
    <x v="0"/>
  </r>
  <r>
    <s v="SO - 0001436"/>
    <d v="2012-10-27T00:00:00"/>
    <x v="3"/>
    <n v="6"/>
    <x v="0"/>
    <s v="AUD"/>
    <x v="2"/>
    <x v="1"/>
    <x v="20"/>
    <n v="16"/>
    <n v="3"/>
    <x v="2"/>
    <n v="7"/>
    <n v="97.522222222222226"/>
    <n v="682.65555555555557"/>
    <n v="72.166444444444451"/>
    <n v="177.49044444444439"/>
    <x v="9"/>
    <x v="0"/>
  </r>
  <r>
    <s v="SO - 0001437"/>
    <d v="2012-10-27T00:00:00"/>
    <x v="19"/>
    <n v="4"/>
    <x v="0"/>
    <s v="AUD"/>
    <x v="2"/>
    <x v="1"/>
    <x v="33"/>
    <n v="10"/>
    <n v="2"/>
    <x v="7"/>
    <n v="7"/>
    <n v="444.43333333333334"/>
    <n v="3111.0333333333333"/>
    <n v="226.661"/>
    <n v="1524.4063333333334"/>
    <x v="9"/>
    <x v="0"/>
  </r>
  <r>
    <s v="SO - 0001438"/>
    <d v="2012-10-27T00:00:00"/>
    <x v="19"/>
    <n v="4"/>
    <x v="1"/>
    <s v="AUD"/>
    <x v="2"/>
    <x v="1"/>
    <x v="33"/>
    <n v="10"/>
    <n v="2"/>
    <x v="7"/>
    <n v="9"/>
    <n v="440.71111111111111"/>
    <n v="3966.4"/>
    <n v="198.32000000000002"/>
    <n v="2181.52"/>
    <x v="9"/>
    <x v="0"/>
  </r>
  <r>
    <s v="SO - 0001439"/>
    <d v="2012-10-27T00:00:00"/>
    <x v="16"/>
    <n v="5"/>
    <x v="0"/>
    <s v="AUD"/>
    <x v="2"/>
    <x v="1"/>
    <x v="26"/>
    <n v="15"/>
    <n v="2"/>
    <x v="7"/>
    <n v="3"/>
    <n v="292.56666666666666"/>
    <n v="877.7"/>
    <n v="231.12766666666664"/>
    <n v="184.31700000000012"/>
    <x v="9"/>
    <x v="0"/>
  </r>
  <r>
    <s v="SO - 0001440"/>
    <d v="2012-10-28T00:00:00"/>
    <x v="19"/>
    <n v="4"/>
    <x v="1"/>
    <s v="AUD"/>
    <x v="2"/>
    <x v="1"/>
    <x v="36"/>
    <n v="11"/>
    <n v="2"/>
    <x v="7"/>
    <n v="6"/>
    <n v="209.1888888888889"/>
    <n v="1255.1333333333334"/>
    <n v="106.68633333333334"/>
    <n v="615.01533333333339"/>
    <x v="9"/>
    <x v="0"/>
  </r>
  <r>
    <s v="SO - 0001441"/>
    <d v="2012-10-28T00:00:00"/>
    <x v="1"/>
    <n v="11"/>
    <x v="1"/>
    <s v="AUD"/>
    <x v="1"/>
    <x v="0"/>
    <x v="1"/>
    <n v="31"/>
    <n v="5"/>
    <x v="1"/>
    <n v="7"/>
    <n v="302.24444444444447"/>
    <n v="2115.7111111111112"/>
    <n v="139.03244444444445"/>
    <n v="1142.4839999999999"/>
    <x v="9"/>
    <x v="0"/>
  </r>
  <r>
    <s v="SO - 0001442"/>
    <d v="2012-10-28T00:00:00"/>
    <x v="11"/>
    <n v="20"/>
    <x v="2"/>
    <s v="AUD"/>
    <x v="3"/>
    <x v="2"/>
    <x v="14"/>
    <n v="56"/>
    <n v="8"/>
    <x v="6"/>
    <n v="3"/>
    <n v="655.8555555555555"/>
    <n v="1967.5666666666666"/>
    <n v="393.51333333333332"/>
    <n v="787.02666666666664"/>
    <x v="9"/>
    <x v="0"/>
  </r>
  <r>
    <s v="SO - 0001443"/>
    <d v="2012-10-28T00:00:00"/>
    <x v="10"/>
    <n v="8"/>
    <x v="0"/>
    <s v="AUD"/>
    <x v="2"/>
    <x v="1"/>
    <x v="31"/>
    <n v="23"/>
    <n v="4"/>
    <x v="5"/>
    <n v="9"/>
    <n v="117.62222222222223"/>
    <n v="1058.6000000000001"/>
    <n v="50.577555555555563"/>
    <n v="603.40200000000004"/>
    <x v="9"/>
    <x v="0"/>
  </r>
  <r>
    <s v="SO - 0001444"/>
    <d v="2012-10-28T00:00:00"/>
    <x v="3"/>
    <n v="6"/>
    <x v="0"/>
    <s v="AUD"/>
    <x v="2"/>
    <x v="1"/>
    <x v="4"/>
    <n v="18"/>
    <n v="3"/>
    <x v="2"/>
    <n v="2"/>
    <n v="120.60000000000001"/>
    <n v="241.20000000000002"/>
    <n v="66.330000000000013"/>
    <n v="108.53999999999999"/>
    <x v="9"/>
    <x v="0"/>
  </r>
  <r>
    <s v="SO - 0001445"/>
    <d v="2012-10-28T00:00:00"/>
    <x v="17"/>
    <n v="14"/>
    <x v="1"/>
    <s v="AUD"/>
    <x v="1"/>
    <x v="0"/>
    <x v="50"/>
    <n v="39"/>
    <n v="6"/>
    <x v="0"/>
    <n v="2"/>
    <n v="251.62222222222221"/>
    <n v="503.24444444444441"/>
    <n v="108.19755555555554"/>
    <n v="286.84933333333333"/>
    <x v="9"/>
    <x v="0"/>
  </r>
  <r>
    <s v="SO - 0001446"/>
    <d v="2012-10-28T00:00:00"/>
    <x v="16"/>
    <n v="5"/>
    <x v="2"/>
    <s v="AUD"/>
    <x v="2"/>
    <x v="1"/>
    <x v="24"/>
    <n v="14"/>
    <n v="2"/>
    <x v="7"/>
    <n v="1"/>
    <n v="90.077777777777783"/>
    <n v="90.077777777777783"/>
    <n v="54.046666666666667"/>
    <n v="36.031111111111116"/>
    <x v="9"/>
    <x v="0"/>
  </r>
  <r>
    <s v="SO - 0001447"/>
    <d v="2012-10-29T00:00:00"/>
    <x v="17"/>
    <n v="14"/>
    <x v="1"/>
    <s v="AUD"/>
    <x v="1"/>
    <x v="0"/>
    <x v="0"/>
    <n v="41"/>
    <n v="6"/>
    <x v="0"/>
    <n v="9"/>
    <n v="436.98888888888888"/>
    <n v="3932.9"/>
    <n v="179.16544444444446"/>
    <n v="2320.4110000000001"/>
    <x v="9"/>
    <x v="0"/>
  </r>
  <r>
    <s v="SO - 0001448"/>
    <d v="2012-10-30T00:00:00"/>
    <x v="4"/>
    <n v="7"/>
    <x v="1"/>
    <s v="AUD"/>
    <x v="2"/>
    <x v="1"/>
    <x v="48"/>
    <n v="20"/>
    <n v="3"/>
    <x v="2"/>
    <n v="8"/>
    <n v="446.66666666666669"/>
    <n v="3573.3333333333335"/>
    <n v="335"/>
    <n v="893.33333333333348"/>
    <x v="9"/>
    <x v="0"/>
  </r>
  <r>
    <s v="SO - 0001449"/>
    <d v="2012-10-30T00:00:00"/>
    <x v="6"/>
    <n v="1"/>
    <x v="1"/>
    <s v="AUD"/>
    <x v="2"/>
    <x v="1"/>
    <x v="9"/>
    <n v="3"/>
    <n v="1"/>
    <x v="4"/>
    <n v="2"/>
    <n v="725.83333333333337"/>
    <n v="1451.6666666666667"/>
    <n v="609.70000000000005"/>
    <n v="232.26666666666665"/>
    <x v="9"/>
    <x v="0"/>
  </r>
  <r>
    <s v="SO - 0001450"/>
    <d v="2012-10-30T00:00:00"/>
    <x v="13"/>
    <n v="19"/>
    <x v="1"/>
    <s v="AUD"/>
    <x v="3"/>
    <x v="2"/>
    <x v="46"/>
    <n v="55"/>
    <n v="8"/>
    <x v="6"/>
    <n v="9"/>
    <n v="83.37777777777778"/>
    <n v="750.4"/>
    <n v="45.024000000000001"/>
    <n v="345.18399999999997"/>
    <x v="9"/>
    <x v="0"/>
  </r>
  <r>
    <s v="SO - 0001451"/>
    <d v="2012-10-30T00:00:00"/>
    <x v="3"/>
    <n v="6"/>
    <x v="1"/>
    <s v="AUD"/>
    <x v="2"/>
    <x v="1"/>
    <x v="20"/>
    <n v="16"/>
    <n v="3"/>
    <x v="2"/>
    <n v="8"/>
    <n v="215.88888888888889"/>
    <n v="1727.1111111111111"/>
    <n v="86.355555555555554"/>
    <n v="1036.2666666666667"/>
    <x v="9"/>
    <x v="0"/>
  </r>
  <r>
    <s v="SO - 0001452"/>
    <d v="2012-10-30T00:00:00"/>
    <x v="17"/>
    <n v="14"/>
    <x v="0"/>
    <s v="AUD"/>
    <x v="1"/>
    <x v="0"/>
    <x v="28"/>
    <n v="40"/>
    <n v="6"/>
    <x v="0"/>
    <n v="9"/>
    <n v="115.38888888888889"/>
    <n v="1038.5"/>
    <n v="65.771666666666661"/>
    <n v="446.55500000000006"/>
    <x v="9"/>
    <x v="0"/>
  </r>
  <r>
    <s v="SO - 0001453"/>
    <d v="2012-10-31T00:00:00"/>
    <x v="11"/>
    <n v="20"/>
    <x v="1"/>
    <s v="AUD"/>
    <x v="3"/>
    <x v="2"/>
    <x v="22"/>
    <n v="58"/>
    <n v="8"/>
    <x v="6"/>
    <n v="2"/>
    <n v="434.01111111111112"/>
    <n v="868.02222222222224"/>
    <n v="325.50833333333333"/>
    <n v="217.00555555555559"/>
    <x v="9"/>
    <x v="0"/>
  </r>
  <r>
    <s v="SO - 0001454"/>
    <d v="2012-10-31T00:00:00"/>
    <x v="10"/>
    <n v="8"/>
    <x v="2"/>
    <s v="AUD"/>
    <x v="2"/>
    <x v="1"/>
    <x v="31"/>
    <n v="23"/>
    <n v="4"/>
    <x v="5"/>
    <n v="6"/>
    <n v="86.355555555555554"/>
    <n v="518.13333333333333"/>
    <n v="45.768444444444448"/>
    <n v="243.52266666666662"/>
    <x v="9"/>
    <x v="0"/>
  </r>
  <r>
    <s v="SO - 0001455"/>
    <d v="2012-10-31T00:00:00"/>
    <x v="10"/>
    <n v="8"/>
    <x v="1"/>
    <s v="AUD"/>
    <x v="2"/>
    <x v="1"/>
    <x v="13"/>
    <n v="22"/>
    <n v="3"/>
    <x v="2"/>
    <n v="4"/>
    <n v="279.91111111111115"/>
    <n v="1119.6444444444446"/>
    <n v="114.76355555555557"/>
    <n v="660.59022222222234"/>
    <x v="9"/>
    <x v="0"/>
  </r>
  <r>
    <s v="SO - 0001456"/>
    <d v="2012-10-31T00:00:00"/>
    <x v="14"/>
    <n v="10"/>
    <x v="1"/>
    <s v="AUD"/>
    <x v="2"/>
    <x v="0"/>
    <x v="38"/>
    <n v="27"/>
    <n v="4"/>
    <x v="5"/>
    <n v="1"/>
    <n v="436.98888888888888"/>
    <n v="436.98888888888888"/>
    <n v="301.52233333333334"/>
    <n v="135.46655555555554"/>
    <x v="9"/>
    <x v="0"/>
  </r>
  <r>
    <s v="SO - 0001457"/>
    <d v="2012-11-01T00:00:00"/>
    <x v="0"/>
    <n v="15"/>
    <x v="2"/>
    <s v="AUD"/>
    <x v="0"/>
    <x v="0"/>
    <x v="8"/>
    <n v="42"/>
    <n v="6"/>
    <x v="0"/>
    <n v="5"/>
    <n v="143.67777777777781"/>
    <n v="718.38888888888903"/>
    <n v="76.149222222222235"/>
    <n v="337.64277777777784"/>
    <x v="10"/>
    <x v="0"/>
  </r>
  <r>
    <s v="SO - 0001458"/>
    <d v="2012-11-01T00:00:00"/>
    <x v="3"/>
    <n v="6"/>
    <x v="1"/>
    <s v="AUD"/>
    <x v="2"/>
    <x v="1"/>
    <x v="26"/>
    <n v="15"/>
    <n v="3"/>
    <x v="2"/>
    <n v="1"/>
    <n v="112.41111111111111"/>
    <n v="112.41111111111111"/>
    <n v="48.336777777777776"/>
    <n v="64.074333333333328"/>
    <x v="10"/>
    <x v="0"/>
  </r>
  <r>
    <s v="SO - 0001459"/>
    <d v="2012-11-01T00:00:00"/>
    <x v="9"/>
    <n v="18"/>
    <x v="0"/>
    <s v="AUD"/>
    <x v="0"/>
    <x v="2"/>
    <x v="11"/>
    <n v="51"/>
    <n v="7"/>
    <x v="3"/>
    <n v="4"/>
    <n v="20.844444444444445"/>
    <n v="83.37777777777778"/>
    <n v="16.675555555555558"/>
    <n v="16.675555555555547"/>
    <x v="10"/>
    <x v="0"/>
  </r>
  <r>
    <s v="SO - 0001460"/>
    <d v="2012-11-01T00:00:00"/>
    <x v="5"/>
    <n v="16"/>
    <x v="1"/>
    <s v="AUD"/>
    <x v="0"/>
    <x v="3"/>
    <x v="12"/>
    <n v="46"/>
    <n v="7"/>
    <x v="3"/>
    <n v="7"/>
    <n v="280.65555555555557"/>
    <n v="1964.588888888889"/>
    <n v="204.87855555555555"/>
    <n v="530.43900000000008"/>
    <x v="10"/>
    <x v="0"/>
  </r>
  <r>
    <s v="SO - 0001461"/>
    <d v="2012-11-01T00:00:00"/>
    <x v="14"/>
    <n v="10"/>
    <x v="1"/>
    <s v="AUD"/>
    <x v="2"/>
    <x v="0"/>
    <x v="38"/>
    <n v="27"/>
    <n v="4"/>
    <x v="5"/>
    <n v="8"/>
    <n v="577.68888888888887"/>
    <n v="4621.5111111111109"/>
    <n v="317.72888888888889"/>
    <n v="2079.6799999999998"/>
    <x v="10"/>
    <x v="0"/>
  </r>
  <r>
    <s v="SO - 0001462"/>
    <d v="2012-11-01T00:00:00"/>
    <x v="18"/>
    <n v="3"/>
    <x v="0"/>
    <s v="AUD"/>
    <x v="2"/>
    <x v="1"/>
    <x v="49"/>
    <n v="8"/>
    <n v="2"/>
    <x v="7"/>
    <n v="4"/>
    <n v="559.82222222222231"/>
    <n v="2239.2888888888892"/>
    <n v="302.30400000000003"/>
    <n v="1030.0728888888891"/>
    <x v="10"/>
    <x v="0"/>
  </r>
  <r>
    <s v="SO - 0001463"/>
    <d v="2012-11-02T00:00:00"/>
    <x v="19"/>
    <n v="4"/>
    <x v="0"/>
    <s v="AUD"/>
    <x v="2"/>
    <x v="1"/>
    <x v="51"/>
    <n v="12"/>
    <n v="2"/>
    <x v="7"/>
    <n v="3"/>
    <n v="116.87777777777779"/>
    <n v="350.63333333333338"/>
    <n v="68.957888888888888"/>
    <n v="143.7596666666667"/>
    <x v="10"/>
    <x v="0"/>
  </r>
  <r>
    <s v="SO - 0001464"/>
    <d v="2012-11-02T00:00:00"/>
    <x v="16"/>
    <n v="5"/>
    <x v="1"/>
    <s v="AUD"/>
    <x v="2"/>
    <x v="1"/>
    <x v="26"/>
    <n v="15"/>
    <n v="2"/>
    <x v="7"/>
    <n v="3"/>
    <n v="186.85555555555555"/>
    <n v="560.56666666666661"/>
    <n v="132.66744444444444"/>
    <n v="162.56433333333325"/>
    <x v="10"/>
    <x v="0"/>
  </r>
  <r>
    <s v="SO - 0001465"/>
    <d v="2012-11-02T00:00:00"/>
    <x v="11"/>
    <n v="20"/>
    <x v="1"/>
    <s v="AUD"/>
    <x v="3"/>
    <x v="2"/>
    <x v="22"/>
    <n v="58"/>
    <n v="8"/>
    <x v="6"/>
    <n v="7"/>
    <n v="203.23333333333335"/>
    <n v="1422.6333333333334"/>
    <n v="87.390333333333331"/>
    <n v="810.90100000000007"/>
    <x v="10"/>
    <x v="0"/>
  </r>
  <r>
    <s v="SO - 0001466"/>
    <d v="2012-11-02T00:00:00"/>
    <x v="6"/>
    <n v="1"/>
    <x v="1"/>
    <s v="AUD"/>
    <x v="2"/>
    <x v="1"/>
    <x v="6"/>
    <n v="1"/>
    <n v="1"/>
    <x v="4"/>
    <n v="6"/>
    <n v="130.27777777777777"/>
    <n v="781.66666666666663"/>
    <n v="79.469444444444449"/>
    <n v="304.84999999999991"/>
    <x v="10"/>
    <x v="0"/>
  </r>
  <r>
    <s v="SO - 0001467"/>
    <d v="2012-11-02T00:00:00"/>
    <x v="4"/>
    <n v="7"/>
    <x v="0"/>
    <s v="AUD"/>
    <x v="2"/>
    <x v="1"/>
    <x v="34"/>
    <n v="19"/>
    <n v="3"/>
    <x v="2"/>
    <n v="4"/>
    <n v="706.47777777777776"/>
    <n v="2825.911111111111"/>
    <n v="282.5911111111111"/>
    <n v="1695.5466666666666"/>
    <x v="10"/>
    <x v="0"/>
  </r>
  <r>
    <s v="SO - 0001468"/>
    <d v="2012-11-02T00:00:00"/>
    <x v="0"/>
    <n v="15"/>
    <x v="0"/>
    <s v="AUD"/>
    <x v="0"/>
    <x v="0"/>
    <x v="8"/>
    <n v="42"/>
    <n v="6"/>
    <x v="0"/>
    <n v="6"/>
    <n v="109.43333333333334"/>
    <n v="656.6"/>
    <n v="87.546666666666681"/>
    <n v="131.31999999999994"/>
    <x v="10"/>
    <x v="0"/>
  </r>
  <r>
    <s v="SO - 0001469"/>
    <d v="2012-11-03T00:00:00"/>
    <x v="3"/>
    <n v="6"/>
    <x v="1"/>
    <s v="AUD"/>
    <x v="2"/>
    <x v="1"/>
    <x v="3"/>
    <n v="17"/>
    <n v="3"/>
    <x v="2"/>
    <n v="9"/>
    <n v="281.39999999999998"/>
    <n v="2532.6"/>
    <n v="211.04999999999998"/>
    <n v="633.15000000000009"/>
    <x v="10"/>
    <x v="0"/>
  </r>
  <r>
    <s v="SO - 0001470"/>
    <d v="2012-11-03T00:00:00"/>
    <x v="4"/>
    <n v="7"/>
    <x v="0"/>
    <s v="AUD"/>
    <x v="2"/>
    <x v="1"/>
    <x v="34"/>
    <n v="19"/>
    <n v="3"/>
    <x v="2"/>
    <n v="3"/>
    <n v="106.45555555555556"/>
    <n v="319.36666666666667"/>
    <n v="87.293555555555542"/>
    <n v="57.486000000000047"/>
    <x v="10"/>
    <x v="0"/>
  </r>
  <r>
    <s v="SO - 0001471"/>
    <d v="2012-11-03T00:00:00"/>
    <x v="18"/>
    <n v="3"/>
    <x v="1"/>
    <s v="AUD"/>
    <x v="2"/>
    <x v="1"/>
    <x v="52"/>
    <n v="9"/>
    <n v="2"/>
    <x v="7"/>
    <n v="3"/>
    <n v="434.01111111111112"/>
    <n v="1302.0333333333333"/>
    <n v="256.06655555555551"/>
    <n v="533.83366666666677"/>
    <x v="10"/>
    <x v="0"/>
  </r>
  <r>
    <s v="SO - 0001472"/>
    <d v="2012-11-03T00:00:00"/>
    <x v="4"/>
    <n v="7"/>
    <x v="0"/>
    <s v="AUD"/>
    <x v="2"/>
    <x v="1"/>
    <x v="34"/>
    <n v="19"/>
    <n v="3"/>
    <x v="2"/>
    <n v="2"/>
    <n v="296.28888888888889"/>
    <n v="592.57777777777778"/>
    <n v="210.3651111111111"/>
    <n v="171.84755555555557"/>
    <x v="10"/>
    <x v="0"/>
  </r>
  <r>
    <s v="SO - 0001473"/>
    <d v="2012-11-03T00:00:00"/>
    <x v="14"/>
    <n v="10"/>
    <x v="0"/>
    <s v="AUD"/>
    <x v="1"/>
    <x v="0"/>
    <x v="17"/>
    <n v="28"/>
    <n v="4"/>
    <x v="5"/>
    <n v="1"/>
    <n v="305.22222222222223"/>
    <n v="305.22222222222223"/>
    <n v="198.39444444444445"/>
    <n v="106.82777777777778"/>
    <x v="10"/>
    <x v="0"/>
  </r>
  <r>
    <s v="SO - 0001474"/>
    <d v="2012-11-04T00:00:00"/>
    <x v="13"/>
    <n v="19"/>
    <x v="2"/>
    <s v="AUD"/>
    <x v="3"/>
    <x v="2"/>
    <x v="39"/>
    <n v="54"/>
    <n v="8"/>
    <x v="6"/>
    <n v="6"/>
    <n v="117.62222222222223"/>
    <n v="705.73333333333335"/>
    <n v="58.811111111111117"/>
    <n v="352.86666666666667"/>
    <x v="10"/>
    <x v="0"/>
  </r>
  <r>
    <s v="SO - 0001475"/>
    <d v="2012-11-04T00:00:00"/>
    <x v="6"/>
    <n v="1"/>
    <x v="1"/>
    <s v="AUD"/>
    <x v="2"/>
    <x v="1"/>
    <x v="9"/>
    <n v="3"/>
    <n v="1"/>
    <x v="4"/>
    <n v="9"/>
    <n v="145.16666666666666"/>
    <n v="1306.5"/>
    <n v="104.52"/>
    <n v="365.82000000000005"/>
    <x v="10"/>
    <x v="0"/>
  </r>
  <r>
    <s v="SO - 0001476"/>
    <d v="2012-11-04T00:00:00"/>
    <x v="5"/>
    <n v="16"/>
    <x v="2"/>
    <s v="AUD"/>
    <x v="0"/>
    <x v="0"/>
    <x v="5"/>
    <n v="45"/>
    <n v="7"/>
    <x v="3"/>
    <n v="1"/>
    <n v="285.86666666666667"/>
    <n v="285.86666666666667"/>
    <n v="171.52"/>
    <n v="114.34666666666666"/>
    <x v="10"/>
    <x v="0"/>
  </r>
  <r>
    <s v="SO - 0001477"/>
    <d v="2012-11-04T00:00:00"/>
    <x v="12"/>
    <n v="2"/>
    <x v="2"/>
    <s v="AUD"/>
    <x v="2"/>
    <x v="1"/>
    <x v="37"/>
    <n v="5"/>
    <n v="1"/>
    <x v="4"/>
    <n v="7"/>
    <n v="125.06666666666668"/>
    <n v="875.4666666666667"/>
    <n v="87.546666666666681"/>
    <n v="262.63999999999987"/>
    <x v="10"/>
    <x v="0"/>
  </r>
  <r>
    <s v="SO - 0001478"/>
    <d v="2012-11-04T00:00:00"/>
    <x v="15"/>
    <n v="13"/>
    <x v="1"/>
    <s v="AUD"/>
    <x v="1"/>
    <x v="0"/>
    <x v="18"/>
    <n v="37"/>
    <n v="6"/>
    <x v="0"/>
    <n v="2"/>
    <n v="101.24444444444445"/>
    <n v="202.48888888888891"/>
    <n v="76.945777777777778"/>
    <n v="48.597333333333353"/>
    <x v="10"/>
    <x v="0"/>
  </r>
  <r>
    <s v="SO - 0001479"/>
    <d v="2012-11-04T00:00:00"/>
    <x v="17"/>
    <n v="14"/>
    <x v="0"/>
    <s v="AUD"/>
    <x v="1"/>
    <x v="0"/>
    <x v="28"/>
    <n v="40"/>
    <n v="6"/>
    <x v="0"/>
    <n v="3"/>
    <n v="121.34444444444446"/>
    <n v="364.03333333333342"/>
    <n v="76.447000000000017"/>
    <n v="134.69233333333335"/>
    <x v="10"/>
    <x v="0"/>
  </r>
  <r>
    <s v="SO - 0001480"/>
    <d v="2012-11-05T00:00:00"/>
    <x v="5"/>
    <n v="16"/>
    <x v="2"/>
    <s v="AUD"/>
    <x v="0"/>
    <x v="3"/>
    <x v="12"/>
    <n v="46"/>
    <n v="7"/>
    <x v="3"/>
    <n v="8"/>
    <n v="212.91111111111113"/>
    <n v="1703.288888888889"/>
    <n v="157.55422222222222"/>
    <n v="442.85511111111123"/>
    <x v="10"/>
    <x v="0"/>
  </r>
  <r>
    <s v="SO - 0001481"/>
    <d v="2012-11-05T00:00:00"/>
    <x v="8"/>
    <n v="9"/>
    <x v="0"/>
    <s v="AUD"/>
    <x v="2"/>
    <x v="1"/>
    <x v="32"/>
    <n v="24"/>
    <n v="4"/>
    <x v="5"/>
    <n v="3"/>
    <n v="583.6444444444445"/>
    <n v="1750.9333333333334"/>
    <n v="449.40622222222225"/>
    <n v="402.71466666666674"/>
    <x v="10"/>
    <x v="0"/>
  </r>
  <r>
    <s v="SO - 0001482"/>
    <d v="2012-11-05T00:00:00"/>
    <x v="5"/>
    <n v="16"/>
    <x v="1"/>
    <s v="AUD"/>
    <x v="0"/>
    <x v="0"/>
    <x v="5"/>
    <n v="45"/>
    <n v="7"/>
    <x v="3"/>
    <n v="1"/>
    <n v="20.100000000000001"/>
    <n v="20.100000000000001"/>
    <n v="13.467000000000002"/>
    <n v="6.6329999999999991"/>
    <x v="10"/>
    <x v="0"/>
  </r>
  <r>
    <s v="SO - 0001483"/>
    <d v="2012-11-05T00:00:00"/>
    <x v="19"/>
    <n v="4"/>
    <x v="0"/>
    <s v="AUD"/>
    <x v="2"/>
    <x v="1"/>
    <x v="36"/>
    <n v="11"/>
    <n v="2"/>
    <x v="7"/>
    <n v="6"/>
    <n v="432.52222222222224"/>
    <n v="2595.1333333333332"/>
    <n v="307.09077777777776"/>
    <n v="752.58866666666654"/>
    <x v="10"/>
    <x v="0"/>
  </r>
  <r>
    <s v="SO - 0001484"/>
    <d v="2012-11-05T00:00:00"/>
    <x v="13"/>
    <n v="19"/>
    <x v="1"/>
    <s v="AUD"/>
    <x v="3"/>
    <x v="2"/>
    <x v="46"/>
    <n v="55"/>
    <n v="8"/>
    <x v="6"/>
    <n v="1"/>
    <n v="27.544444444444444"/>
    <n v="27.544444444444444"/>
    <n v="20.107444444444447"/>
    <n v="7.4369999999999976"/>
    <x v="10"/>
    <x v="0"/>
  </r>
  <r>
    <s v="SO - 0001485"/>
    <d v="2012-11-05T00:00:00"/>
    <x v="4"/>
    <n v="7"/>
    <x v="1"/>
    <s v="AUD"/>
    <x v="2"/>
    <x v="1"/>
    <x v="34"/>
    <n v="19"/>
    <n v="3"/>
    <x v="2"/>
    <n v="4"/>
    <n v="406.4666666666667"/>
    <n v="1625.8666666666668"/>
    <n v="300.78533333333337"/>
    <n v="422.72533333333331"/>
    <x v="10"/>
    <x v="0"/>
  </r>
  <r>
    <s v="SO - 0001486"/>
    <d v="2012-11-06T00:00:00"/>
    <x v="12"/>
    <n v="2"/>
    <x v="0"/>
    <s v="AUD"/>
    <x v="2"/>
    <x v="1"/>
    <x v="37"/>
    <n v="5"/>
    <n v="1"/>
    <x v="4"/>
    <n v="1"/>
    <n v="723.6"/>
    <n v="723.6"/>
    <n v="412.452"/>
    <n v="311.14800000000002"/>
    <x v="10"/>
    <x v="0"/>
  </r>
  <r>
    <s v="SO - 0001487"/>
    <d v="2012-11-06T00:00:00"/>
    <x v="3"/>
    <n v="6"/>
    <x v="0"/>
    <s v="AUD"/>
    <x v="2"/>
    <x v="1"/>
    <x v="4"/>
    <n v="18"/>
    <n v="3"/>
    <x v="2"/>
    <n v="4"/>
    <n v="114.64444444444445"/>
    <n v="458.57777777777778"/>
    <n v="90.569111111111113"/>
    <n v="96.301333333333332"/>
    <x v="10"/>
    <x v="0"/>
  </r>
  <r>
    <s v="SO - 0001488"/>
    <d v="2012-11-06T00:00:00"/>
    <x v="15"/>
    <n v="13"/>
    <x v="1"/>
    <s v="AUD"/>
    <x v="1"/>
    <x v="0"/>
    <x v="19"/>
    <n v="38"/>
    <n v="6"/>
    <x v="0"/>
    <n v="6"/>
    <n v="206.95555555555558"/>
    <n v="1241.7333333333336"/>
    <n v="169.70355555555557"/>
    <n v="223.51200000000017"/>
    <x v="10"/>
    <x v="0"/>
  </r>
  <r>
    <s v="SO - 0001489"/>
    <d v="2012-11-06T00:00:00"/>
    <x v="19"/>
    <n v="4"/>
    <x v="0"/>
    <s v="AUD"/>
    <x v="2"/>
    <x v="1"/>
    <x v="33"/>
    <n v="10"/>
    <n v="2"/>
    <x v="7"/>
    <n v="6"/>
    <n v="262.78888888888889"/>
    <n v="1576.7333333333333"/>
    <n v="134.02233333333334"/>
    <n v="772.59933333333333"/>
    <x v="10"/>
    <x v="0"/>
  </r>
  <r>
    <s v="SO - 0001490"/>
    <d v="2012-11-06T00:00:00"/>
    <x v="9"/>
    <n v="18"/>
    <x v="1"/>
    <s v="AUD"/>
    <x v="0"/>
    <x v="2"/>
    <x v="11"/>
    <n v="51"/>
    <n v="8"/>
    <x v="6"/>
    <n v="2"/>
    <n v="26.8"/>
    <n v="53.6"/>
    <n v="21.172000000000004"/>
    <n v="11.255999999999993"/>
    <x v="10"/>
    <x v="0"/>
  </r>
  <r>
    <s v="SO - 0001491"/>
    <d v="2012-11-06T00:00:00"/>
    <x v="19"/>
    <n v="4"/>
    <x v="2"/>
    <s v="AUD"/>
    <x v="2"/>
    <x v="1"/>
    <x v="33"/>
    <n v="10"/>
    <n v="2"/>
    <x v="7"/>
    <n v="6"/>
    <n v="111.66666666666667"/>
    <n v="670"/>
    <n v="77.05"/>
    <n v="207.70000000000005"/>
    <x v="10"/>
    <x v="0"/>
  </r>
  <r>
    <s v="SO - 0001492"/>
    <d v="2012-11-07T00:00:00"/>
    <x v="8"/>
    <n v="9"/>
    <x v="0"/>
    <s v="AUD"/>
    <x v="2"/>
    <x v="0"/>
    <x v="53"/>
    <n v="26"/>
    <n v="4"/>
    <x v="5"/>
    <n v="2"/>
    <n v="123.57777777777778"/>
    <n v="247.15555555555557"/>
    <n v="55.61"/>
    <n v="135.93555555555557"/>
    <x v="10"/>
    <x v="0"/>
  </r>
  <r>
    <s v="SO - 0001493"/>
    <d v="2012-11-07T00:00:00"/>
    <x v="13"/>
    <n v="19"/>
    <x v="0"/>
    <s v="AUD"/>
    <x v="3"/>
    <x v="2"/>
    <x v="39"/>
    <n v="54"/>
    <n v="8"/>
    <x v="6"/>
    <n v="4"/>
    <n v="116.13333333333334"/>
    <n v="464.53333333333336"/>
    <n v="58.06666666666667"/>
    <n v="232.26666666666668"/>
    <x v="10"/>
    <x v="0"/>
  </r>
  <r>
    <s v="SO - 0001494"/>
    <d v="2012-11-07T00:00:00"/>
    <x v="14"/>
    <n v="10"/>
    <x v="1"/>
    <s v="AUD"/>
    <x v="1"/>
    <x v="0"/>
    <x v="17"/>
    <n v="28"/>
    <n v="4"/>
    <x v="5"/>
    <n v="1"/>
    <n v="26.055555555555557"/>
    <n v="26.055555555555557"/>
    <n v="15.112222222222222"/>
    <n v="10.943333333333335"/>
    <x v="10"/>
    <x v="0"/>
  </r>
  <r>
    <s v="SO - 0001495"/>
    <d v="2012-11-07T00:00:00"/>
    <x v="11"/>
    <n v="20"/>
    <x v="0"/>
    <s v="AUD"/>
    <x v="3"/>
    <x v="2"/>
    <x v="22"/>
    <n v="58"/>
    <n v="8"/>
    <x v="6"/>
    <n v="5"/>
    <n v="247.89999999999998"/>
    <n v="1239.5"/>
    <n v="188.404"/>
    <n v="297.48"/>
    <x v="10"/>
    <x v="0"/>
  </r>
  <r>
    <s v="SO - 0001496"/>
    <d v="2012-11-08T00:00:00"/>
    <x v="8"/>
    <n v="9"/>
    <x v="2"/>
    <s v="AUD"/>
    <x v="2"/>
    <x v="0"/>
    <x v="53"/>
    <n v="26"/>
    <n v="4"/>
    <x v="5"/>
    <n v="9"/>
    <n v="445.92222222222222"/>
    <n v="4013.3"/>
    <n v="303.22711111111113"/>
    <n v="1284.2559999999999"/>
    <x v="10"/>
    <x v="0"/>
  </r>
  <r>
    <s v="SO - 0001497"/>
    <d v="2012-11-08T00:00:00"/>
    <x v="5"/>
    <n v="16"/>
    <x v="1"/>
    <s v="AUD"/>
    <x v="0"/>
    <x v="0"/>
    <x v="5"/>
    <n v="45"/>
    <n v="7"/>
    <x v="3"/>
    <n v="5"/>
    <n v="192.8111111111111"/>
    <n v="964.05555555555554"/>
    <n v="86.765000000000001"/>
    <n v="530.23055555555561"/>
    <x v="10"/>
    <x v="0"/>
  </r>
  <r>
    <s v="SO - 0001498"/>
    <d v="2012-11-08T00:00:00"/>
    <x v="0"/>
    <n v="15"/>
    <x v="0"/>
    <s v="AUD"/>
    <x v="0"/>
    <x v="0"/>
    <x v="8"/>
    <n v="42"/>
    <n v="6"/>
    <x v="0"/>
    <n v="7"/>
    <n v="222.58888888888887"/>
    <n v="1558.122222222222"/>
    <n v="169.16755555555557"/>
    <n v="373.94933333333302"/>
    <x v="10"/>
    <x v="0"/>
  </r>
  <r>
    <s v="SO - 0001499"/>
    <d v="2012-11-08T00:00:00"/>
    <x v="16"/>
    <n v="5"/>
    <x v="1"/>
    <s v="AUD"/>
    <x v="2"/>
    <x v="1"/>
    <x v="51"/>
    <n v="12"/>
    <n v="2"/>
    <x v="7"/>
    <n v="7"/>
    <n v="26.055555555555557"/>
    <n v="182.38888888888891"/>
    <n v="19.020555555555557"/>
    <n v="49.245000000000005"/>
    <x v="10"/>
    <x v="0"/>
  </r>
  <r>
    <s v="SO - 0001500"/>
    <d v="2012-11-09T00:00:00"/>
    <x v="19"/>
    <n v="4"/>
    <x v="1"/>
    <s v="AUD"/>
    <x v="2"/>
    <x v="1"/>
    <x v="33"/>
    <n v="10"/>
    <n v="2"/>
    <x v="7"/>
    <n v="3"/>
    <n v="204.72222222222223"/>
    <n v="614.16666666666674"/>
    <n v="145.35277777777776"/>
    <n v="178.10833333333346"/>
    <x v="10"/>
    <x v="0"/>
  </r>
  <r>
    <s v="SO - 0001501"/>
    <d v="2012-11-09T00:00:00"/>
    <x v="17"/>
    <n v="14"/>
    <x v="0"/>
    <s v="AUD"/>
    <x v="1"/>
    <x v="0"/>
    <x v="50"/>
    <n v="39"/>
    <n v="6"/>
    <x v="0"/>
    <n v="1"/>
    <n v="125.06666666666668"/>
    <n v="125.06666666666668"/>
    <n v="77.541333333333341"/>
    <n v="47.525333333333336"/>
    <x v="10"/>
    <x v="0"/>
  </r>
  <r>
    <s v="SO - 0001502"/>
    <d v="2012-11-09T00:00:00"/>
    <x v="11"/>
    <n v="20"/>
    <x v="1"/>
    <s v="AUD"/>
    <x v="3"/>
    <x v="2"/>
    <x v="22"/>
    <n v="58"/>
    <n v="8"/>
    <x v="6"/>
    <n v="4"/>
    <n v="191.32222222222222"/>
    <n v="765.28888888888889"/>
    <n v="105.22722222222222"/>
    <n v="344.38"/>
    <x v="10"/>
    <x v="0"/>
  </r>
  <r>
    <s v="SO - 0001503"/>
    <d v="2012-11-10T00:00:00"/>
    <x v="5"/>
    <n v="16"/>
    <x v="1"/>
    <s v="AUD"/>
    <x v="0"/>
    <x v="0"/>
    <x v="5"/>
    <n v="45"/>
    <n v="7"/>
    <x v="3"/>
    <n v="9"/>
    <n v="113.90000000000002"/>
    <n v="1025.1000000000001"/>
    <n v="64.923000000000002"/>
    <n v="440.79300000000012"/>
    <x v="10"/>
    <x v="0"/>
  </r>
  <r>
    <s v="SO - 0001504"/>
    <d v="2012-11-10T00:00:00"/>
    <x v="2"/>
    <n v="12"/>
    <x v="1"/>
    <s v="AUD"/>
    <x v="1"/>
    <x v="0"/>
    <x v="40"/>
    <n v="33"/>
    <n v="5"/>
    <x v="1"/>
    <n v="5"/>
    <n v="279.91111111111115"/>
    <n v="1399.5555555555557"/>
    <n v="131.55822222222224"/>
    <n v="741.76444444444451"/>
    <x v="10"/>
    <x v="0"/>
  </r>
  <r>
    <s v="SO - 0001505"/>
    <d v="2012-11-10T00:00:00"/>
    <x v="10"/>
    <n v="8"/>
    <x v="0"/>
    <s v="AUD"/>
    <x v="2"/>
    <x v="1"/>
    <x v="31"/>
    <n v="23"/>
    <n v="4"/>
    <x v="5"/>
    <n v="8"/>
    <n v="326.81111111111113"/>
    <n v="2614.4888888888891"/>
    <n v="277.78944444444443"/>
    <n v="392.17333333333363"/>
    <x v="10"/>
    <x v="0"/>
  </r>
  <r>
    <s v="SO - 0001506"/>
    <d v="2012-11-10T00:00:00"/>
    <x v="3"/>
    <n v="6"/>
    <x v="1"/>
    <s v="AUD"/>
    <x v="2"/>
    <x v="1"/>
    <x v="3"/>
    <n v="17"/>
    <n v="3"/>
    <x v="2"/>
    <n v="7"/>
    <n v="122.08888888888889"/>
    <n v="854.62222222222226"/>
    <n v="58.602666666666664"/>
    <n v="444.40355555555561"/>
    <x v="10"/>
    <x v="0"/>
  </r>
  <r>
    <s v="SO - 0001507"/>
    <d v="2012-11-10T00:00:00"/>
    <x v="5"/>
    <n v="16"/>
    <x v="0"/>
    <s v="AUD"/>
    <x v="0"/>
    <x v="0"/>
    <x v="5"/>
    <n v="45"/>
    <n v="7"/>
    <x v="3"/>
    <n v="1"/>
    <n v="651.38888888888891"/>
    <n v="651.38888888888891"/>
    <n v="280.09722222222223"/>
    <n v="371.29166666666669"/>
    <x v="10"/>
    <x v="0"/>
  </r>
  <r>
    <s v="SO - 0001508"/>
    <d v="2012-11-11T00:00:00"/>
    <x v="16"/>
    <n v="5"/>
    <x v="1"/>
    <s v="AUD"/>
    <x v="2"/>
    <x v="1"/>
    <x v="24"/>
    <n v="14"/>
    <n v="2"/>
    <x v="7"/>
    <n v="7"/>
    <n v="439.9666666666667"/>
    <n v="3079.7666666666669"/>
    <n v="294.77766666666668"/>
    <n v="1016.3230000000003"/>
    <x v="10"/>
    <x v="0"/>
  </r>
  <r>
    <s v="SO - 0001509"/>
    <d v="2012-11-11T00:00:00"/>
    <x v="17"/>
    <n v="14"/>
    <x v="1"/>
    <s v="AUD"/>
    <x v="1"/>
    <x v="0"/>
    <x v="0"/>
    <n v="41"/>
    <n v="6"/>
    <x v="0"/>
    <n v="2"/>
    <n v="268"/>
    <n v="536"/>
    <n v="158.12"/>
    <n v="219.76"/>
    <x v="10"/>
    <x v="0"/>
  </r>
  <r>
    <s v="SO - 0001510"/>
    <d v="2012-11-11T00:00:00"/>
    <x v="15"/>
    <n v="13"/>
    <x v="1"/>
    <s v="AUD"/>
    <x v="1"/>
    <x v="0"/>
    <x v="54"/>
    <n v="36"/>
    <n v="5"/>
    <x v="1"/>
    <n v="2"/>
    <n v="105.71111111111111"/>
    <n v="211.42222222222222"/>
    <n v="86.683111111111103"/>
    <n v="38.056000000000012"/>
    <x v="10"/>
    <x v="0"/>
  </r>
  <r>
    <s v="SO - 0001511"/>
    <d v="2012-11-11T00:00:00"/>
    <x v="19"/>
    <n v="4"/>
    <x v="1"/>
    <s v="AUD"/>
    <x v="2"/>
    <x v="1"/>
    <x v="36"/>
    <n v="11"/>
    <n v="2"/>
    <x v="7"/>
    <n v="1"/>
    <n v="428.8"/>
    <n v="428.8"/>
    <n v="347.32800000000003"/>
    <n v="81.47199999999998"/>
    <x v="10"/>
    <x v="0"/>
  </r>
  <r>
    <s v="SO - 0001512"/>
    <d v="2012-11-12T00:00:00"/>
    <x v="11"/>
    <n v="20"/>
    <x v="1"/>
    <s v="AUD"/>
    <x v="3"/>
    <x v="2"/>
    <x v="14"/>
    <n v="56"/>
    <n v="8"/>
    <x v="6"/>
    <n v="4"/>
    <n v="122.08888888888889"/>
    <n v="488.35555555555555"/>
    <n v="62.265333333333338"/>
    <n v="239.2942222222222"/>
    <x v="10"/>
    <x v="0"/>
  </r>
  <r>
    <s v="SO - 0001513"/>
    <d v="2012-11-12T00:00:00"/>
    <x v="7"/>
    <n v="17"/>
    <x v="1"/>
    <s v="AUD"/>
    <x v="0"/>
    <x v="2"/>
    <x v="7"/>
    <n v="48"/>
    <n v="7"/>
    <x v="3"/>
    <n v="1"/>
    <n v="129.53333333333333"/>
    <n v="129.53333333333333"/>
    <n v="66.061999999999998"/>
    <n v="63.471333333333334"/>
    <x v="10"/>
    <x v="0"/>
  </r>
  <r>
    <s v="SO - 0001514"/>
    <d v="2012-11-13T00:00:00"/>
    <x v="17"/>
    <n v="14"/>
    <x v="1"/>
    <s v="AUD"/>
    <x v="1"/>
    <x v="0"/>
    <x v="50"/>
    <n v="39"/>
    <n v="6"/>
    <x v="0"/>
    <n v="4"/>
    <n v="709.45555555555563"/>
    <n v="2837.8222222222225"/>
    <n v="397.29511111111117"/>
    <n v="1248.6417777777779"/>
    <x v="10"/>
    <x v="0"/>
  </r>
  <r>
    <s v="SO - 0001515"/>
    <d v="2012-11-13T00:00:00"/>
    <x v="12"/>
    <n v="2"/>
    <x v="0"/>
    <s v="AUD"/>
    <x v="2"/>
    <x v="1"/>
    <x v="15"/>
    <n v="4"/>
    <n v="1"/>
    <x v="4"/>
    <n v="4"/>
    <n v="280.65555555555557"/>
    <n v="1122.6222222222223"/>
    <n v="137.52122222222224"/>
    <n v="572.53733333333332"/>
    <x v="10"/>
    <x v="0"/>
  </r>
  <r>
    <s v="SO - 0001516"/>
    <d v="2012-11-13T00:00:00"/>
    <x v="14"/>
    <n v="10"/>
    <x v="1"/>
    <s v="AUD"/>
    <x v="2"/>
    <x v="0"/>
    <x v="38"/>
    <n v="27"/>
    <n v="4"/>
    <x v="5"/>
    <n v="3"/>
    <n v="359.56666666666666"/>
    <n v="1078.7"/>
    <n v="258.88799999999998"/>
    <n v="302.03600000000006"/>
    <x v="10"/>
    <x v="0"/>
  </r>
  <r>
    <s v="SO - 0001517"/>
    <d v="2012-11-13T00:00:00"/>
    <x v="12"/>
    <n v="2"/>
    <x v="0"/>
    <s v="AUD"/>
    <x v="2"/>
    <x v="1"/>
    <x v="29"/>
    <n v="6"/>
    <n v="1"/>
    <x v="4"/>
    <n v="6"/>
    <n v="428.8"/>
    <n v="2572.8000000000002"/>
    <n v="180.096"/>
    <n v="1492.2240000000002"/>
    <x v="10"/>
    <x v="0"/>
  </r>
  <r>
    <s v="SO - 0001518"/>
    <d v="2012-11-13T00:00:00"/>
    <x v="17"/>
    <n v="14"/>
    <x v="1"/>
    <s v="AUD"/>
    <x v="1"/>
    <x v="0"/>
    <x v="50"/>
    <n v="39"/>
    <n v="6"/>
    <x v="0"/>
    <n v="8"/>
    <n v="23.077777777777779"/>
    <n v="184.62222222222223"/>
    <n v="16.154444444444447"/>
    <n v="55.386666666666656"/>
    <x v="10"/>
    <x v="0"/>
  </r>
  <r>
    <s v="SO - 0001519"/>
    <d v="2012-11-13T00:00:00"/>
    <x v="5"/>
    <n v="16"/>
    <x v="0"/>
    <s v="AUD"/>
    <x v="0"/>
    <x v="3"/>
    <x v="12"/>
    <n v="46"/>
    <n v="7"/>
    <x v="3"/>
    <n v="1"/>
    <n v="217.37777777777779"/>
    <n v="217.37777777777779"/>
    <n v="119.5577777777778"/>
    <n v="97.82"/>
    <x v="10"/>
    <x v="0"/>
  </r>
  <r>
    <s v="SO - 0001520"/>
    <d v="2012-11-13T00:00:00"/>
    <x v="14"/>
    <n v="10"/>
    <x v="0"/>
    <s v="AUD"/>
    <x v="2"/>
    <x v="0"/>
    <x v="38"/>
    <n v="27"/>
    <n v="4"/>
    <x v="5"/>
    <n v="5"/>
    <n v="286.61111111111109"/>
    <n v="1433.0555555555554"/>
    <n v="177.69888888888889"/>
    <n v="544.56111111111102"/>
    <x v="10"/>
    <x v="0"/>
  </r>
  <r>
    <s v="SO - 0001521"/>
    <d v="2012-11-13T00:00:00"/>
    <x v="6"/>
    <n v="1"/>
    <x v="2"/>
    <s v="AUD"/>
    <x v="2"/>
    <x v="1"/>
    <x v="6"/>
    <n v="1"/>
    <n v="1"/>
    <x v="4"/>
    <n v="6"/>
    <n v="118.36666666666666"/>
    <n v="710.19999999999993"/>
    <n v="80.489333333333335"/>
    <n v="227.2639999999999"/>
    <x v="10"/>
    <x v="0"/>
  </r>
  <r>
    <s v="SO - 0001522"/>
    <d v="2012-11-13T00:00:00"/>
    <x v="1"/>
    <n v="11"/>
    <x v="2"/>
    <s v="AUD"/>
    <x v="1"/>
    <x v="0"/>
    <x v="1"/>
    <n v="31"/>
    <n v="5"/>
    <x v="1"/>
    <n v="6"/>
    <n v="430.28888888888889"/>
    <n v="2581.7333333333336"/>
    <n v="301.20222222222219"/>
    <n v="774.52000000000044"/>
    <x v="10"/>
    <x v="0"/>
  </r>
  <r>
    <s v="SO - 0001523"/>
    <d v="2012-11-13T00:00:00"/>
    <x v="15"/>
    <n v="13"/>
    <x v="0"/>
    <s v="AUD"/>
    <x v="1"/>
    <x v="0"/>
    <x v="54"/>
    <n v="36"/>
    <n v="5"/>
    <x v="1"/>
    <n v="1"/>
    <n v="681.91111111111104"/>
    <n v="681.91111111111104"/>
    <n v="470.5186666666666"/>
    <n v="211.39244444444444"/>
    <x v="10"/>
    <x v="0"/>
  </r>
  <r>
    <s v="SO - 0001524"/>
    <d v="2012-11-14T00:00:00"/>
    <x v="9"/>
    <n v="18"/>
    <x v="1"/>
    <s v="AUD"/>
    <x v="0"/>
    <x v="2"/>
    <x v="11"/>
    <n v="51"/>
    <n v="7"/>
    <x v="3"/>
    <n v="3"/>
    <n v="105.71111111111111"/>
    <n v="317.13333333333333"/>
    <n v="89.854444444444439"/>
    <n v="47.569999999999993"/>
    <x v="10"/>
    <x v="0"/>
  </r>
  <r>
    <s v="SO - 0001525"/>
    <d v="2012-11-14T00:00:00"/>
    <x v="4"/>
    <n v="7"/>
    <x v="0"/>
    <s v="AUD"/>
    <x v="2"/>
    <x v="1"/>
    <x v="34"/>
    <n v="19"/>
    <n v="3"/>
    <x v="2"/>
    <n v="3"/>
    <n v="270.97777777777782"/>
    <n v="812.93333333333339"/>
    <n v="222.20177777777778"/>
    <n v="146.32800000000009"/>
    <x v="10"/>
    <x v="0"/>
  </r>
  <r>
    <s v="SO - 0001526"/>
    <d v="2012-11-14T00:00:00"/>
    <x v="3"/>
    <n v="6"/>
    <x v="2"/>
    <s v="AUD"/>
    <x v="2"/>
    <x v="1"/>
    <x v="3"/>
    <n v="17"/>
    <n v="3"/>
    <x v="2"/>
    <n v="6"/>
    <n v="132.51111111111112"/>
    <n v="795.06666666666672"/>
    <n v="74.206222222222237"/>
    <n v="349.8293333333333"/>
    <x v="10"/>
    <x v="0"/>
  </r>
  <r>
    <s v="SO - 0001527"/>
    <d v="2012-11-14T00:00:00"/>
    <x v="15"/>
    <n v="13"/>
    <x v="0"/>
    <s v="AUD"/>
    <x v="1"/>
    <x v="0"/>
    <x v="54"/>
    <n v="36"/>
    <n v="5"/>
    <x v="1"/>
    <n v="5"/>
    <n v="699.0333333333333"/>
    <n v="3495.1666666666665"/>
    <n v="538.25566666666668"/>
    <n v="803.88833333333287"/>
    <x v="10"/>
    <x v="0"/>
  </r>
  <r>
    <s v="SO - 0001528"/>
    <d v="2012-11-15T00:00:00"/>
    <x v="10"/>
    <n v="8"/>
    <x v="1"/>
    <s v="AUD"/>
    <x v="2"/>
    <x v="1"/>
    <x v="13"/>
    <n v="22"/>
    <n v="3"/>
    <x v="2"/>
    <n v="2"/>
    <n v="280.65555555555557"/>
    <n v="561.31111111111113"/>
    <n v="216.1047777777778"/>
    <n v="129.10155555555554"/>
    <x v="10"/>
    <x v="0"/>
  </r>
  <r>
    <s v="SO - 0001529"/>
    <d v="2012-11-15T00:00:00"/>
    <x v="1"/>
    <n v="11"/>
    <x v="0"/>
    <s v="AUD"/>
    <x v="1"/>
    <x v="0"/>
    <x v="42"/>
    <n v="32"/>
    <n v="5"/>
    <x v="1"/>
    <n v="9"/>
    <n v="145.91111111111113"/>
    <n v="1313.2"/>
    <n v="100.67866666666666"/>
    <n v="407.0920000000001"/>
    <x v="10"/>
    <x v="0"/>
  </r>
  <r>
    <s v="SO - 0001530"/>
    <d v="2012-11-15T00:00:00"/>
    <x v="15"/>
    <n v="13"/>
    <x v="1"/>
    <s v="AUD"/>
    <x v="1"/>
    <x v="0"/>
    <x v="18"/>
    <n v="37"/>
    <n v="6"/>
    <x v="0"/>
    <n v="3"/>
    <n v="96.777777777777771"/>
    <n v="290.33333333333331"/>
    <n v="78.39"/>
    <n v="55.163333333333298"/>
    <x v="10"/>
    <x v="0"/>
  </r>
  <r>
    <s v="SO - 0001531"/>
    <d v="2012-11-15T00:00:00"/>
    <x v="17"/>
    <n v="14"/>
    <x v="0"/>
    <s v="AUD"/>
    <x v="1"/>
    <x v="0"/>
    <x v="50"/>
    <n v="39"/>
    <n v="6"/>
    <x v="0"/>
    <n v="6"/>
    <n v="439.22222222222223"/>
    <n v="2635.3333333333335"/>
    <n v="241.57222222222222"/>
    <n v="1185.9000000000001"/>
    <x v="10"/>
    <x v="0"/>
  </r>
  <r>
    <s v="SO - 0001532"/>
    <d v="2012-11-15T00:00:00"/>
    <x v="19"/>
    <n v="4"/>
    <x v="1"/>
    <s v="AUD"/>
    <x v="2"/>
    <x v="1"/>
    <x v="52"/>
    <n v="9"/>
    <n v="2"/>
    <x v="7"/>
    <n v="4"/>
    <n v="441.45555555555552"/>
    <n v="1765.8222222222221"/>
    <n v="189.8258888888889"/>
    <n v="1006.5186666666665"/>
    <x v="10"/>
    <x v="0"/>
  </r>
  <r>
    <s v="SO - 0001533"/>
    <d v="2012-11-16T00:00:00"/>
    <x v="17"/>
    <n v="14"/>
    <x v="1"/>
    <s v="AUD"/>
    <x v="1"/>
    <x v="0"/>
    <x v="28"/>
    <n v="40"/>
    <n v="6"/>
    <x v="0"/>
    <n v="3"/>
    <n v="699.77777777777783"/>
    <n v="2099.3333333333335"/>
    <n v="503.83999999999992"/>
    <n v="587.81333333333373"/>
    <x v="10"/>
    <x v="0"/>
  </r>
  <r>
    <s v="SO - 0001534"/>
    <d v="2012-11-16T00:00:00"/>
    <x v="13"/>
    <n v="19"/>
    <x v="0"/>
    <s v="AUD"/>
    <x v="3"/>
    <x v="2"/>
    <x v="46"/>
    <n v="55"/>
    <n v="8"/>
    <x v="6"/>
    <n v="2"/>
    <n v="97.522222222222226"/>
    <n v="195.04444444444445"/>
    <n v="62.414222222222229"/>
    <n v="70.215999999999994"/>
    <x v="10"/>
    <x v="0"/>
  </r>
  <r>
    <s v="SO - 0001535"/>
    <d v="2012-11-16T00:00:00"/>
    <x v="5"/>
    <n v="16"/>
    <x v="1"/>
    <s v="AUD"/>
    <x v="0"/>
    <x v="0"/>
    <x v="5"/>
    <n v="45"/>
    <n v="7"/>
    <x v="3"/>
    <n v="2"/>
    <n v="93.800000000000011"/>
    <n v="187.60000000000002"/>
    <n v="47.838000000000001"/>
    <n v="91.924000000000021"/>
    <x v="10"/>
    <x v="0"/>
  </r>
  <r>
    <s v="SO - 0001536"/>
    <d v="2012-11-16T00:00:00"/>
    <x v="13"/>
    <n v="19"/>
    <x v="1"/>
    <s v="AUD"/>
    <x v="3"/>
    <x v="2"/>
    <x v="46"/>
    <n v="55"/>
    <n v="8"/>
    <x v="6"/>
    <n v="9"/>
    <n v="719.13333333333333"/>
    <n v="6472.2"/>
    <n v="330.80133333333333"/>
    <n v="3494.9879999999998"/>
    <x v="10"/>
    <x v="0"/>
  </r>
  <r>
    <s v="SO - 0001537"/>
    <d v="2012-11-17T00:00:00"/>
    <x v="18"/>
    <n v="3"/>
    <x v="2"/>
    <s v="AUD"/>
    <x v="2"/>
    <x v="1"/>
    <x v="52"/>
    <n v="9"/>
    <n v="2"/>
    <x v="7"/>
    <n v="2"/>
    <n v="442.94444444444446"/>
    <n v="885.88888888888891"/>
    <n v="221.47222222222223"/>
    <n v="442.94444444444446"/>
    <x v="10"/>
    <x v="0"/>
  </r>
  <r>
    <s v="SO - 0001538"/>
    <d v="2012-11-17T00:00:00"/>
    <x v="4"/>
    <n v="7"/>
    <x v="2"/>
    <s v="AUD"/>
    <x v="2"/>
    <x v="1"/>
    <x v="4"/>
    <n v="18"/>
    <n v="3"/>
    <x v="2"/>
    <n v="7"/>
    <n v="443.68888888888893"/>
    <n v="3105.8222222222225"/>
    <n v="372.69866666666667"/>
    <n v="496.93155555555586"/>
    <x v="10"/>
    <x v="0"/>
  </r>
  <r>
    <s v="SO - 0001539"/>
    <d v="2012-11-17T00:00:00"/>
    <x v="0"/>
    <n v="15"/>
    <x v="0"/>
    <s v="AUD"/>
    <x v="0"/>
    <x v="0"/>
    <x v="57"/>
    <n v="43"/>
    <n v="6"/>
    <x v="0"/>
    <n v="5"/>
    <n v="677.44444444444446"/>
    <n v="3387.2222222222222"/>
    <n v="338.72222222222223"/>
    <n v="1693.6111111111111"/>
    <x v="10"/>
    <x v="0"/>
  </r>
  <r>
    <s v="SO - 0001540"/>
    <d v="2012-11-17T00:00:00"/>
    <x v="3"/>
    <n v="6"/>
    <x v="1"/>
    <s v="AUD"/>
    <x v="2"/>
    <x v="1"/>
    <x v="26"/>
    <n v="15"/>
    <n v="3"/>
    <x v="2"/>
    <n v="7"/>
    <n v="122.08888888888889"/>
    <n v="854.62222222222226"/>
    <n v="86.683111111111103"/>
    <n v="247.84044444444453"/>
    <x v="10"/>
    <x v="0"/>
  </r>
  <r>
    <s v="SO - 0001541"/>
    <d v="2012-11-17T00:00:00"/>
    <x v="11"/>
    <n v="20"/>
    <x v="0"/>
    <s v="AUD"/>
    <x v="3"/>
    <x v="2"/>
    <x v="14"/>
    <n v="56"/>
    <n v="8"/>
    <x v="6"/>
    <n v="8"/>
    <n v="440.71111111111111"/>
    <n v="3525.6888888888889"/>
    <n v="299.68355555555559"/>
    <n v="1128.2204444444442"/>
    <x v="10"/>
    <x v="0"/>
  </r>
  <r>
    <s v="SO - 0001542"/>
    <d v="2012-11-18T00:00:00"/>
    <x v="11"/>
    <n v="20"/>
    <x v="0"/>
    <s v="AUD"/>
    <x v="3"/>
    <x v="2"/>
    <x v="14"/>
    <n v="56"/>
    <n v="8"/>
    <x v="6"/>
    <n v="8"/>
    <n v="201"/>
    <n v="1608"/>
    <n v="170.85"/>
    <n v="241.20000000000005"/>
    <x v="10"/>
    <x v="0"/>
  </r>
  <r>
    <s v="SO - 0001543"/>
    <d v="2012-11-18T00:00:00"/>
    <x v="7"/>
    <n v="17"/>
    <x v="0"/>
    <s v="AUD"/>
    <x v="0"/>
    <x v="2"/>
    <x v="55"/>
    <n v="50"/>
    <n v="7"/>
    <x v="3"/>
    <n v="2"/>
    <n v="271.72222222222223"/>
    <n v="543.44444444444446"/>
    <n v="198.35722222222222"/>
    <n v="146.73000000000002"/>
    <x v="10"/>
    <x v="0"/>
  </r>
  <r>
    <s v="SO - 0001544"/>
    <d v="2012-11-18T00:00:00"/>
    <x v="13"/>
    <n v="19"/>
    <x v="1"/>
    <s v="AUD"/>
    <x v="3"/>
    <x v="2"/>
    <x v="23"/>
    <n v="53"/>
    <n v="8"/>
    <x v="6"/>
    <n v="5"/>
    <n v="722.11111111111109"/>
    <n v="3610.5555555555557"/>
    <n v="527.14111111111106"/>
    <n v="974.85000000000036"/>
    <x v="10"/>
    <x v="0"/>
  </r>
  <r>
    <s v="SO - 0001545"/>
    <d v="2012-11-18T00:00:00"/>
    <x v="19"/>
    <n v="4"/>
    <x v="1"/>
    <s v="AUD"/>
    <x v="2"/>
    <x v="1"/>
    <x v="36"/>
    <n v="11"/>
    <n v="2"/>
    <x v="7"/>
    <n v="3"/>
    <n v="223.33333333333334"/>
    <n v="670"/>
    <n v="93.8"/>
    <n v="388.6"/>
    <x v="10"/>
    <x v="0"/>
  </r>
  <r>
    <s v="SO - 0001546"/>
    <d v="2012-11-19T00:00:00"/>
    <x v="13"/>
    <n v="19"/>
    <x v="0"/>
    <s v="AUD"/>
    <x v="3"/>
    <x v="2"/>
    <x v="39"/>
    <n v="54"/>
    <n v="8"/>
    <x v="6"/>
    <n v="5"/>
    <n v="438.47777777777782"/>
    <n v="2192.3888888888891"/>
    <n v="223.62366666666668"/>
    <n v="1074.2705555555558"/>
    <x v="10"/>
    <x v="0"/>
  </r>
  <r>
    <s v="SO - 0001547"/>
    <d v="2012-11-19T00:00:00"/>
    <x v="18"/>
    <n v="3"/>
    <x v="2"/>
    <s v="AUD"/>
    <x v="2"/>
    <x v="1"/>
    <x v="27"/>
    <n v="7"/>
    <n v="1"/>
    <x v="4"/>
    <n v="5"/>
    <n v="196.53333333333333"/>
    <n v="982.66666666666663"/>
    <n v="135.608"/>
    <n v="304.62666666666667"/>
    <x v="10"/>
    <x v="0"/>
  </r>
  <r>
    <s v="SO - 0001548"/>
    <d v="2012-11-19T00:00:00"/>
    <x v="5"/>
    <n v="16"/>
    <x v="2"/>
    <s v="AUD"/>
    <x v="0"/>
    <x v="3"/>
    <x v="12"/>
    <n v="46"/>
    <n v="7"/>
    <x v="3"/>
    <n v="2"/>
    <n v="250.87777777777779"/>
    <n v="501.75555555555559"/>
    <n v="125.4388888888889"/>
    <n v="250.87777777777779"/>
    <x v="10"/>
    <x v="0"/>
  </r>
  <r>
    <s v="SO - 0001549"/>
    <d v="2012-11-19T00:00:00"/>
    <x v="0"/>
    <n v="15"/>
    <x v="0"/>
    <s v="AUD"/>
    <x v="0"/>
    <x v="0"/>
    <x v="57"/>
    <n v="43"/>
    <n v="6"/>
    <x v="0"/>
    <n v="3"/>
    <n v="29.033333333333335"/>
    <n v="87.100000000000009"/>
    <n v="24.678333333333331"/>
    <n v="13.065000000000012"/>
    <x v="10"/>
    <x v="0"/>
  </r>
  <r>
    <s v="SO - 0001550"/>
    <d v="2012-11-19T00:00:00"/>
    <x v="13"/>
    <n v="19"/>
    <x v="1"/>
    <s v="AUD"/>
    <x v="3"/>
    <x v="2"/>
    <x v="46"/>
    <n v="55"/>
    <n v="8"/>
    <x v="6"/>
    <n v="5"/>
    <n v="440.71111111111111"/>
    <n v="2203.5555555555557"/>
    <n v="237.98400000000004"/>
    <n v="1013.6355555555556"/>
    <x v="10"/>
    <x v="0"/>
  </r>
  <r>
    <s v="SO - 0001551"/>
    <d v="2012-11-20T00:00:00"/>
    <x v="14"/>
    <n v="10"/>
    <x v="1"/>
    <s v="AUD"/>
    <x v="2"/>
    <x v="0"/>
    <x v="38"/>
    <n v="27"/>
    <n v="4"/>
    <x v="5"/>
    <n v="9"/>
    <n v="189.83333333333334"/>
    <n v="1708.5"/>
    <n v="161.35833333333332"/>
    <n v="256.27500000000009"/>
    <x v="10"/>
    <x v="0"/>
  </r>
  <r>
    <s v="SO - 0001552"/>
    <d v="2012-11-20T00:00:00"/>
    <x v="13"/>
    <n v="19"/>
    <x v="0"/>
    <s v="AUD"/>
    <x v="3"/>
    <x v="2"/>
    <x v="23"/>
    <n v="53"/>
    <n v="8"/>
    <x v="6"/>
    <n v="8"/>
    <n v="29.777777777777779"/>
    <n v="238.22222222222223"/>
    <n v="21.737777777777776"/>
    <n v="64.320000000000022"/>
    <x v="10"/>
    <x v="0"/>
  </r>
  <r>
    <s v="SO - 0001553"/>
    <d v="2012-11-20T00:00:00"/>
    <x v="19"/>
    <n v="4"/>
    <x v="0"/>
    <s v="AUD"/>
    <x v="2"/>
    <x v="1"/>
    <x v="33"/>
    <n v="10"/>
    <n v="2"/>
    <x v="7"/>
    <n v="6"/>
    <n v="658.83333333333337"/>
    <n v="3953"/>
    <n v="309.65166666666664"/>
    <n v="2095.09"/>
    <x v="10"/>
    <x v="0"/>
  </r>
  <r>
    <s v="SO - 0001554"/>
    <d v="2012-11-20T00:00:00"/>
    <x v="14"/>
    <n v="10"/>
    <x v="1"/>
    <s v="AUD"/>
    <x v="1"/>
    <x v="0"/>
    <x v="45"/>
    <n v="29"/>
    <n v="4"/>
    <x v="5"/>
    <n v="8"/>
    <n v="125.06666666666668"/>
    <n v="1000.5333333333334"/>
    <n v="55.029333333333341"/>
    <n v="560.29866666666669"/>
    <x v="10"/>
    <x v="0"/>
  </r>
  <r>
    <s v="SO - 0001555"/>
    <d v="2012-11-20T00:00:00"/>
    <x v="10"/>
    <n v="8"/>
    <x v="1"/>
    <s v="AUD"/>
    <x v="2"/>
    <x v="1"/>
    <x v="13"/>
    <n v="22"/>
    <n v="4"/>
    <x v="5"/>
    <n v="8"/>
    <n v="96.777777777777771"/>
    <n v="774.22222222222217"/>
    <n v="80.325555555555553"/>
    <n v="131.61777777777775"/>
    <x v="10"/>
    <x v="0"/>
  </r>
  <r>
    <s v="SO - 0001556"/>
    <d v="2012-11-21T00:00:00"/>
    <x v="2"/>
    <n v="12"/>
    <x v="0"/>
    <s v="AUD"/>
    <x v="1"/>
    <x v="0"/>
    <x v="16"/>
    <n v="35"/>
    <n v="5"/>
    <x v="1"/>
    <n v="4"/>
    <n v="435.5"/>
    <n v="1742"/>
    <n v="226.46"/>
    <n v="836.16"/>
    <x v="10"/>
    <x v="0"/>
  </r>
  <r>
    <s v="SO - 0001557"/>
    <d v="2012-11-21T00:00:00"/>
    <x v="6"/>
    <n v="1"/>
    <x v="0"/>
    <s v="AUD"/>
    <x v="2"/>
    <x v="1"/>
    <x v="9"/>
    <n v="3"/>
    <n v="1"/>
    <x v="4"/>
    <n v="2"/>
    <n v="74.444444444444443"/>
    <n v="148.88888888888889"/>
    <n v="52.855555555555554"/>
    <n v="43.177777777777777"/>
    <x v="10"/>
    <x v="0"/>
  </r>
  <r>
    <s v="SO - 0001558"/>
    <d v="2012-11-21T00:00:00"/>
    <x v="4"/>
    <n v="7"/>
    <x v="0"/>
    <s v="AUD"/>
    <x v="2"/>
    <x v="1"/>
    <x v="44"/>
    <n v="21"/>
    <n v="3"/>
    <x v="2"/>
    <n v="7"/>
    <n v="208.44444444444446"/>
    <n v="1459.1111111111113"/>
    <n v="114.64444444444446"/>
    <n v="656.60000000000014"/>
    <x v="10"/>
    <x v="0"/>
  </r>
  <r>
    <s v="SO - 0001559"/>
    <d v="2012-11-21T00:00:00"/>
    <x v="0"/>
    <n v="15"/>
    <x v="1"/>
    <s v="AUD"/>
    <x v="0"/>
    <x v="0"/>
    <x v="57"/>
    <n v="43"/>
    <n v="6"/>
    <x v="0"/>
    <n v="1"/>
    <n v="221.10000000000002"/>
    <n v="221.10000000000002"/>
    <n v="92.862000000000009"/>
    <n v="128.238"/>
    <x v="10"/>
    <x v="0"/>
  </r>
  <r>
    <s v="SO - 0001560"/>
    <d v="2012-11-22T00:00:00"/>
    <x v="12"/>
    <n v="2"/>
    <x v="1"/>
    <s v="AUD"/>
    <x v="2"/>
    <x v="1"/>
    <x v="37"/>
    <n v="5"/>
    <n v="1"/>
    <x v="4"/>
    <n v="9"/>
    <n v="201"/>
    <n v="1809"/>
    <n v="140.69999999999999"/>
    <n v="542.70000000000005"/>
    <x v="10"/>
    <x v="0"/>
  </r>
  <r>
    <s v="SO - 0001561"/>
    <d v="2012-11-22T00:00:00"/>
    <x v="16"/>
    <n v="5"/>
    <x v="2"/>
    <s v="AUD"/>
    <x v="2"/>
    <x v="1"/>
    <x v="24"/>
    <n v="14"/>
    <n v="2"/>
    <x v="7"/>
    <n v="7"/>
    <n v="559.82222222222231"/>
    <n v="3918.7555555555564"/>
    <n v="335.89333333333337"/>
    <n v="1567.5022222222228"/>
    <x v="10"/>
    <x v="0"/>
  </r>
  <r>
    <s v="SO - 0001562"/>
    <d v="2012-11-22T00:00:00"/>
    <x v="12"/>
    <n v="2"/>
    <x v="1"/>
    <s v="AUD"/>
    <x v="2"/>
    <x v="1"/>
    <x v="15"/>
    <n v="4"/>
    <n v="1"/>
    <x v="4"/>
    <n v="7"/>
    <n v="258.32222222222225"/>
    <n v="1808.2555555555557"/>
    <n v="154.99333333333334"/>
    <n v="723.30222222222233"/>
    <x v="10"/>
    <x v="0"/>
  </r>
  <r>
    <s v="SO - 0001563"/>
    <d v="2012-11-23T00:00:00"/>
    <x v="7"/>
    <n v="17"/>
    <x v="2"/>
    <s v="AUD"/>
    <x v="0"/>
    <x v="2"/>
    <x v="21"/>
    <n v="49"/>
    <n v="7"/>
    <x v="3"/>
    <n v="4"/>
    <n v="254.60000000000002"/>
    <n v="1018.4000000000001"/>
    <n v="201.13400000000001"/>
    <n v="213.86400000000003"/>
    <x v="10"/>
    <x v="0"/>
  </r>
  <r>
    <s v="SO - 0001564"/>
    <d v="2012-11-24T00:00:00"/>
    <x v="16"/>
    <n v="5"/>
    <x v="0"/>
    <s v="AUD"/>
    <x v="2"/>
    <x v="1"/>
    <x v="51"/>
    <n v="12"/>
    <n v="2"/>
    <x v="7"/>
    <n v="4"/>
    <n v="110.17777777777778"/>
    <n v="440.71111111111111"/>
    <n v="91.447555555555553"/>
    <n v="74.920888888888896"/>
    <x v="10"/>
    <x v="0"/>
  </r>
  <r>
    <s v="SO - 0001565"/>
    <d v="2012-11-24T00:00:00"/>
    <x v="5"/>
    <n v="16"/>
    <x v="1"/>
    <s v="AUD"/>
    <x v="0"/>
    <x v="0"/>
    <x v="5"/>
    <n v="45"/>
    <n v="7"/>
    <x v="3"/>
    <n v="2"/>
    <n v="122.08888888888889"/>
    <n v="244.17777777777778"/>
    <n v="87.903999999999996"/>
    <n v="68.369777777777784"/>
    <x v="10"/>
    <x v="0"/>
  </r>
  <r>
    <s v="SO - 0001566"/>
    <d v="2012-11-24T00:00:00"/>
    <x v="11"/>
    <n v="20"/>
    <x v="1"/>
    <s v="AUD"/>
    <x v="3"/>
    <x v="2"/>
    <x v="25"/>
    <n v="57"/>
    <n v="8"/>
    <x v="6"/>
    <n v="3"/>
    <n v="378.92222222222222"/>
    <n v="1136.7666666666667"/>
    <n v="265.24555555555554"/>
    <n v="341.03"/>
    <x v="10"/>
    <x v="0"/>
  </r>
  <r>
    <s v="SO - 0001567"/>
    <d v="2012-11-25T00:00:00"/>
    <x v="5"/>
    <n v="16"/>
    <x v="0"/>
    <s v="AUD"/>
    <x v="0"/>
    <x v="2"/>
    <x v="30"/>
    <n v="47"/>
    <n v="7"/>
    <x v="3"/>
    <n v="4"/>
    <n v="75.933333333333337"/>
    <n v="303.73333333333335"/>
    <n v="50.87533333333333"/>
    <n v="100.23200000000003"/>
    <x v="10"/>
    <x v="0"/>
  </r>
  <r>
    <s v="SO - 0001568"/>
    <d v="2012-11-25T00:00:00"/>
    <x v="14"/>
    <n v="10"/>
    <x v="1"/>
    <s v="AUD"/>
    <x v="1"/>
    <x v="0"/>
    <x v="17"/>
    <n v="28"/>
    <n v="4"/>
    <x v="5"/>
    <n v="3"/>
    <n v="188.34444444444446"/>
    <n v="565.03333333333342"/>
    <n v="75.337777777777788"/>
    <n v="339.02000000000004"/>
    <x v="10"/>
    <x v="0"/>
  </r>
  <r>
    <s v="SO - 0001569"/>
    <d v="2012-11-25T00:00:00"/>
    <x v="17"/>
    <n v="14"/>
    <x v="1"/>
    <s v="AUD"/>
    <x v="1"/>
    <x v="0"/>
    <x v="28"/>
    <n v="40"/>
    <n v="6"/>
    <x v="0"/>
    <n v="7"/>
    <n v="29.033333333333335"/>
    <n v="203.23333333333335"/>
    <n v="12.193999999999999"/>
    <n v="117.87533333333336"/>
    <x v="10"/>
    <x v="0"/>
  </r>
  <r>
    <s v="SO - 0001570"/>
    <d v="2012-11-25T00:00:00"/>
    <x v="3"/>
    <n v="6"/>
    <x v="0"/>
    <s v="AUD"/>
    <x v="2"/>
    <x v="1"/>
    <x v="3"/>
    <n v="17"/>
    <n v="3"/>
    <x v="2"/>
    <n v="1"/>
    <n v="434.75555555555559"/>
    <n v="434.75555555555559"/>
    <n v="217.37777777777779"/>
    <n v="217.37777777777779"/>
    <x v="10"/>
    <x v="0"/>
  </r>
  <r>
    <s v="SO - 0001571"/>
    <d v="2012-11-26T00:00:00"/>
    <x v="12"/>
    <n v="2"/>
    <x v="1"/>
    <s v="AUD"/>
    <x v="2"/>
    <x v="1"/>
    <x v="37"/>
    <n v="5"/>
    <n v="1"/>
    <x v="4"/>
    <n v="4"/>
    <n v="210.67777777777781"/>
    <n v="842.71111111111122"/>
    <n v="99.018555555555565"/>
    <n v="446.63688888888896"/>
    <x v="10"/>
    <x v="0"/>
  </r>
  <r>
    <s v="SO - 0001572"/>
    <d v="2012-11-26T00:00:00"/>
    <x v="4"/>
    <n v="7"/>
    <x v="2"/>
    <s v="AUD"/>
    <x v="2"/>
    <x v="1"/>
    <x v="48"/>
    <n v="20"/>
    <n v="3"/>
    <x v="2"/>
    <n v="7"/>
    <n v="124.32222222222224"/>
    <n v="870.2555555555557"/>
    <n v="83.295888888888896"/>
    <n v="287.18433333333337"/>
    <x v="10"/>
    <x v="0"/>
  </r>
  <r>
    <s v="SO - 0001573"/>
    <d v="2012-11-26T00:00:00"/>
    <x v="16"/>
    <n v="5"/>
    <x v="0"/>
    <s v="AUD"/>
    <x v="2"/>
    <x v="1"/>
    <x v="24"/>
    <n v="14"/>
    <n v="2"/>
    <x v="7"/>
    <n v="1"/>
    <n v="121.34444444444446"/>
    <n v="121.34444444444446"/>
    <n v="77.660444444444451"/>
    <n v="43.684000000000012"/>
    <x v="10"/>
    <x v="0"/>
  </r>
  <r>
    <s v="SO - 0001574"/>
    <d v="2012-11-26T00:00:00"/>
    <x v="8"/>
    <n v="9"/>
    <x v="1"/>
    <s v="AUD"/>
    <x v="2"/>
    <x v="0"/>
    <x v="53"/>
    <n v="26"/>
    <n v="4"/>
    <x v="5"/>
    <n v="1"/>
    <n v="215.14444444444445"/>
    <n v="215.14444444444445"/>
    <n v="101.11788888888888"/>
    <n v="114.02655555555556"/>
    <x v="10"/>
    <x v="0"/>
  </r>
  <r>
    <s v="SO - 0001575"/>
    <d v="2012-11-26T00:00:00"/>
    <x v="4"/>
    <n v="7"/>
    <x v="1"/>
    <s v="AUD"/>
    <x v="2"/>
    <x v="1"/>
    <x v="48"/>
    <n v="20"/>
    <n v="3"/>
    <x v="2"/>
    <n v="2"/>
    <n v="213.65555555555557"/>
    <n v="427.31111111111113"/>
    <n v="134.60300000000001"/>
    <n v="158.10511111111111"/>
    <x v="10"/>
    <x v="0"/>
  </r>
  <r>
    <s v="SO - 0001576"/>
    <d v="2012-11-26T00:00:00"/>
    <x v="15"/>
    <n v="13"/>
    <x v="1"/>
    <s v="AUD"/>
    <x v="1"/>
    <x v="0"/>
    <x v="19"/>
    <n v="38"/>
    <n v="6"/>
    <x v="0"/>
    <n v="3"/>
    <n v="434.01111111111112"/>
    <n v="1302.0333333333333"/>
    <n v="282.10722222222222"/>
    <n v="455.71166666666659"/>
    <x v="10"/>
    <x v="0"/>
  </r>
  <r>
    <s v="SO - 0001577"/>
    <d v="2012-11-26T00:00:00"/>
    <x v="8"/>
    <n v="9"/>
    <x v="1"/>
    <s v="AUD"/>
    <x v="2"/>
    <x v="1"/>
    <x v="10"/>
    <n v="25"/>
    <n v="4"/>
    <x v="5"/>
    <n v="9"/>
    <n v="99.01111111111112"/>
    <n v="891.10000000000014"/>
    <n v="40.594555555555559"/>
    <n v="525.74900000000014"/>
    <x v="10"/>
    <x v="0"/>
  </r>
  <r>
    <s v="SO - 0001578"/>
    <d v="2012-11-27T00:00:00"/>
    <x v="7"/>
    <n v="17"/>
    <x v="0"/>
    <s v="AUD"/>
    <x v="0"/>
    <x v="2"/>
    <x v="21"/>
    <n v="49"/>
    <n v="7"/>
    <x v="3"/>
    <n v="6"/>
    <n v="369.24444444444447"/>
    <n v="2215.4666666666667"/>
    <n v="295.39555555555557"/>
    <n v="443.09333333333325"/>
    <x v="10"/>
    <x v="0"/>
  </r>
  <r>
    <s v="SO - 0001579"/>
    <d v="2012-11-27T00:00:00"/>
    <x v="14"/>
    <n v="10"/>
    <x v="2"/>
    <s v="AUD"/>
    <x v="2"/>
    <x v="0"/>
    <x v="17"/>
    <n v="28"/>
    <n v="4"/>
    <x v="5"/>
    <n v="9"/>
    <n v="186.11111111111111"/>
    <n v="1675"/>
    <n v="74.444444444444443"/>
    <n v="1005"/>
    <x v="10"/>
    <x v="0"/>
  </r>
  <r>
    <s v="SO - 0001580"/>
    <d v="2012-11-27T00:00:00"/>
    <x v="8"/>
    <n v="9"/>
    <x v="0"/>
    <s v="AUD"/>
    <x v="2"/>
    <x v="0"/>
    <x v="38"/>
    <n v="27"/>
    <n v="4"/>
    <x v="5"/>
    <n v="1"/>
    <n v="128.78888888888889"/>
    <n v="128.78888888888889"/>
    <n v="63.106555555555559"/>
    <n v="65.682333333333332"/>
    <x v="10"/>
    <x v="0"/>
  </r>
  <r>
    <s v="SO - 0001581"/>
    <d v="2012-11-27T00:00:00"/>
    <x v="15"/>
    <n v="13"/>
    <x v="1"/>
    <s v="AUD"/>
    <x v="1"/>
    <x v="0"/>
    <x v="18"/>
    <n v="37"/>
    <n v="5"/>
    <x v="1"/>
    <n v="7"/>
    <n v="115.38888888888889"/>
    <n v="807.72222222222217"/>
    <n v="91.157222222222231"/>
    <n v="169.62166666666656"/>
    <x v="10"/>
    <x v="0"/>
  </r>
  <r>
    <s v="SO - 0001582"/>
    <d v="2012-11-28T00:00:00"/>
    <x v="17"/>
    <n v="14"/>
    <x v="1"/>
    <s v="AUD"/>
    <x v="1"/>
    <x v="0"/>
    <x v="50"/>
    <n v="39"/>
    <n v="6"/>
    <x v="0"/>
    <n v="1"/>
    <n v="256.83333333333331"/>
    <n v="256.83333333333331"/>
    <n v="156.66833333333332"/>
    <n v="100.16499999999999"/>
    <x v="10"/>
    <x v="0"/>
  </r>
  <r>
    <s v="SO - 0001583"/>
    <d v="2012-11-28T00:00:00"/>
    <x v="11"/>
    <n v="20"/>
    <x v="1"/>
    <s v="AUD"/>
    <x v="3"/>
    <x v="2"/>
    <x v="22"/>
    <n v="58"/>
    <n v="8"/>
    <x v="6"/>
    <n v="7"/>
    <n v="279.91111111111115"/>
    <n v="1959.3777777777782"/>
    <n v="159.54933333333332"/>
    <n v="842.53244444444499"/>
    <x v="10"/>
    <x v="0"/>
  </r>
  <r>
    <s v="SO - 0001584"/>
    <d v="2012-11-28T00:00:00"/>
    <x v="6"/>
    <n v="1"/>
    <x v="2"/>
    <s v="AUD"/>
    <x v="2"/>
    <x v="1"/>
    <x v="9"/>
    <n v="3"/>
    <n v="1"/>
    <x v="4"/>
    <n v="6"/>
    <n v="20.844444444444445"/>
    <n v="125.06666666666666"/>
    <n v="8.754666666666667"/>
    <n v="72.538666666666657"/>
    <x v="10"/>
    <x v="0"/>
  </r>
  <r>
    <s v="SO - 0001585"/>
    <d v="2012-11-28T00:00:00"/>
    <x v="1"/>
    <n v="11"/>
    <x v="1"/>
    <s v="AUD"/>
    <x v="1"/>
    <x v="0"/>
    <x v="42"/>
    <n v="32"/>
    <n v="5"/>
    <x v="1"/>
    <n v="3"/>
    <n v="221.10000000000002"/>
    <n v="663.30000000000007"/>
    <n v="159.19200000000001"/>
    <n v="185.72400000000005"/>
    <x v="10"/>
    <x v="0"/>
  </r>
  <r>
    <s v="SO - 0001586"/>
    <d v="2012-11-28T00:00:00"/>
    <x v="12"/>
    <n v="2"/>
    <x v="0"/>
    <s v="AUD"/>
    <x v="2"/>
    <x v="1"/>
    <x v="15"/>
    <n v="4"/>
    <n v="1"/>
    <x v="4"/>
    <n v="8"/>
    <n v="434.75555555555559"/>
    <n v="3478.0444444444447"/>
    <n v="343.4568888888889"/>
    <n v="730.38933333333352"/>
    <x v="10"/>
    <x v="0"/>
  </r>
  <r>
    <s v="SO - 0001587"/>
    <d v="2012-11-28T00:00:00"/>
    <x v="15"/>
    <n v="13"/>
    <x v="1"/>
    <s v="AUD"/>
    <x v="1"/>
    <x v="0"/>
    <x v="54"/>
    <n v="36"/>
    <n v="5"/>
    <x v="1"/>
    <n v="1"/>
    <n v="720.62222222222226"/>
    <n v="720.62222222222226"/>
    <n v="468.40444444444449"/>
    <n v="252.21777777777777"/>
    <x v="10"/>
    <x v="0"/>
  </r>
  <r>
    <s v="SO - 0001588"/>
    <d v="2012-11-29T00:00:00"/>
    <x v="19"/>
    <n v="4"/>
    <x v="1"/>
    <s v="AUD"/>
    <x v="2"/>
    <x v="1"/>
    <x v="33"/>
    <n v="10"/>
    <n v="2"/>
    <x v="7"/>
    <n v="3"/>
    <n v="649.15555555555557"/>
    <n v="1947.4666666666667"/>
    <n v="506.34133333333347"/>
    <n v="428.44266666666636"/>
    <x v="10"/>
    <x v="0"/>
  </r>
  <r>
    <s v="SO - 0001589"/>
    <d v="2012-11-29T00:00:00"/>
    <x v="14"/>
    <n v="10"/>
    <x v="1"/>
    <s v="AUD"/>
    <x v="1"/>
    <x v="0"/>
    <x v="45"/>
    <n v="29"/>
    <n v="4"/>
    <x v="5"/>
    <n v="4"/>
    <n v="626.82222222222231"/>
    <n v="2507.2888888888892"/>
    <n v="482.65311111111117"/>
    <n v="576.67644444444454"/>
    <x v="10"/>
    <x v="0"/>
  </r>
  <r>
    <s v="SO - 0001590"/>
    <d v="2012-11-29T00:00:00"/>
    <x v="8"/>
    <n v="9"/>
    <x v="1"/>
    <s v="AUD"/>
    <x v="2"/>
    <x v="0"/>
    <x v="53"/>
    <n v="26"/>
    <n v="4"/>
    <x v="5"/>
    <n v="2"/>
    <n v="22.333333333333332"/>
    <n v="44.666666666666664"/>
    <n v="13.846666666666668"/>
    <n v="16.973333333333329"/>
    <x v="10"/>
    <x v="0"/>
  </r>
  <r>
    <s v="SO - 0001591"/>
    <d v="2012-11-29T00:00:00"/>
    <x v="11"/>
    <n v="20"/>
    <x v="1"/>
    <s v="AUD"/>
    <x v="3"/>
    <x v="2"/>
    <x v="22"/>
    <n v="58"/>
    <n v="8"/>
    <x v="6"/>
    <n v="8"/>
    <n v="438.47777777777782"/>
    <n v="3507.8222222222225"/>
    <n v="175.39111111111114"/>
    <n v="2104.6933333333336"/>
    <x v="10"/>
    <x v="0"/>
  </r>
  <r>
    <s v="SO - 0001592"/>
    <d v="2012-11-29T00:00:00"/>
    <x v="2"/>
    <n v="12"/>
    <x v="1"/>
    <s v="AUD"/>
    <x v="1"/>
    <x v="0"/>
    <x v="16"/>
    <n v="35"/>
    <n v="5"/>
    <x v="1"/>
    <n v="4"/>
    <n v="340.21111111111111"/>
    <n v="1360.8444444444444"/>
    <n v="227.94144444444444"/>
    <n v="449.07866666666666"/>
    <x v="10"/>
    <x v="0"/>
  </r>
  <r>
    <s v="SO - 0001593"/>
    <d v="2012-11-29T00:00:00"/>
    <x v="5"/>
    <n v="16"/>
    <x v="0"/>
    <s v="AUD"/>
    <x v="0"/>
    <x v="0"/>
    <x v="47"/>
    <n v="44"/>
    <n v="7"/>
    <x v="3"/>
    <n v="1"/>
    <n v="437.73333333333335"/>
    <n v="437.73333333333335"/>
    <n v="231.99866666666671"/>
    <n v="205.73466666666664"/>
    <x v="10"/>
    <x v="0"/>
  </r>
  <r>
    <s v="SO - 0001594"/>
    <d v="2012-11-30T00:00:00"/>
    <x v="3"/>
    <n v="6"/>
    <x v="1"/>
    <s v="AUD"/>
    <x v="2"/>
    <x v="1"/>
    <x v="3"/>
    <n v="17"/>
    <n v="3"/>
    <x v="2"/>
    <n v="2"/>
    <n v="18.611111111111111"/>
    <n v="37.222222222222221"/>
    <n v="8.18888888888889"/>
    <n v="20.844444444444441"/>
    <x v="10"/>
    <x v="0"/>
  </r>
  <r>
    <s v="SO - 0001595"/>
    <d v="2012-11-30T00:00:00"/>
    <x v="9"/>
    <n v="18"/>
    <x v="1"/>
    <s v="AUD"/>
    <x v="0"/>
    <x v="2"/>
    <x v="23"/>
    <n v="53"/>
    <n v="8"/>
    <x v="6"/>
    <n v="1"/>
    <n v="108.6888888888889"/>
    <n v="108.6888888888889"/>
    <n v="59.778888888888901"/>
    <n v="48.91"/>
    <x v="10"/>
    <x v="0"/>
  </r>
  <r>
    <s v="SO - 0001596"/>
    <d v="2012-11-30T00:00:00"/>
    <x v="7"/>
    <n v="17"/>
    <x v="2"/>
    <s v="AUD"/>
    <x v="0"/>
    <x v="2"/>
    <x v="55"/>
    <n v="50"/>
    <n v="7"/>
    <x v="3"/>
    <n v="7"/>
    <n v="28.288888888888888"/>
    <n v="198.02222222222221"/>
    <n v="14.144444444444444"/>
    <n v="99.011111111111106"/>
    <x v="10"/>
    <x v="0"/>
  </r>
  <r>
    <s v="SO - 0001597"/>
    <d v="2012-12-01T00:00:00"/>
    <x v="4"/>
    <n v="7"/>
    <x v="0"/>
    <s v="AUD"/>
    <x v="2"/>
    <x v="1"/>
    <x v="34"/>
    <n v="19"/>
    <n v="3"/>
    <x v="2"/>
    <n v="1"/>
    <n v="401.25555555555559"/>
    <n v="401.25555555555559"/>
    <n v="296.92911111111113"/>
    <n v="104.32644444444446"/>
    <x v="11"/>
    <x v="0"/>
  </r>
  <r>
    <s v="SO - 0001598"/>
    <d v="2012-12-01T00:00:00"/>
    <x v="9"/>
    <n v="18"/>
    <x v="1"/>
    <s v="AUD"/>
    <x v="0"/>
    <x v="2"/>
    <x v="11"/>
    <n v="51"/>
    <n v="7"/>
    <x v="3"/>
    <n v="6"/>
    <n v="29.033333333333335"/>
    <n v="174.20000000000002"/>
    <n v="23.22666666666667"/>
    <n v="34.840000000000003"/>
    <x v="11"/>
    <x v="0"/>
  </r>
  <r>
    <s v="SO - 0001599"/>
    <d v="2012-12-01T00:00:00"/>
    <x v="1"/>
    <n v="11"/>
    <x v="2"/>
    <s v="AUD"/>
    <x v="1"/>
    <x v="0"/>
    <x v="43"/>
    <n v="30"/>
    <n v="5"/>
    <x v="1"/>
    <n v="4"/>
    <n v="118.36666666666666"/>
    <n v="473.46666666666664"/>
    <n v="95.87700000000001"/>
    <n v="89.958666666666602"/>
    <x v="11"/>
    <x v="0"/>
  </r>
  <r>
    <s v="SO - 0001600"/>
    <d v="2012-12-01T00:00:00"/>
    <x v="16"/>
    <n v="5"/>
    <x v="1"/>
    <s v="AUD"/>
    <x v="2"/>
    <x v="1"/>
    <x v="35"/>
    <n v="13"/>
    <n v="2"/>
    <x v="7"/>
    <n v="6"/>
    <n v="608.95555555555563"/>
    <n v="3653.7333333333336"/>
    <n v="286.2091111111111"/>
    <n v="1936.4786666666669"/>
    <x v="11"/>
    <x v="0"/>
  </r>
  <r>
    <s v="SO - 0001601"/>
    <d v="2012-12-01T00:00:00"/>
    <x v="9"/>
    <n v="18"/>
    <x v="0"/>
    <s v="AUD"/>
    <x v="0"/>
    <x v="2"/>
    <x v="56"/>
    <n v="52"/>
    <n v="8"/>
    <x v="6"/>
    <n v="5"/>
    <n v="442.94444444444446"/>
    <n v="2214.7222222222222"/>
    <n v="225.90166666666667"/>
    <n v="1085.2138888888887"/>
    <x v="11"/>
    <x v="0"/>
  </r>
  <r>
    <s v="SO - 0001602"/>
    <d v="2012-12-02T00:00:00"/>
    <x v="14"/>
    <n v="10"/>
    <x v="0"/>
    <s v="AUD"/>
    <x v="1"/>
    <x v="0"/>
    <x v="45"/>
    <n v="29"/>
    <n v="4"/>
    <x v="5"/>
    <n v="8"/>
    <n v="684.1444444444445"/>
    <n v="5473.155555555556"/>
    <n v="472.0596666666666"/>
    <n v="1696.6782222222232"/>
    <x v="11"/>
    <x v="0"/>
  </r>
  <r>
    <s v="SO - 0001603"/>
    <d v="2012-12-02T00:00:00"/>
    <x v="11"/>
    <n v="20"/>
    <x v="1"/>
    <s v="AUD"/>
    <x v="3"/>
    <x v="2"/>
    <x v="22"/>
    <n v="58"/>
    <n v="8"/>
    <x v="6"/>
    <n v="9"/>
    <n v="384.13333333333338"/>
    <n v="3457.2000000000003"/>
    <n v="318.83066666666667"/>
    <n v="587.72400000000016"/>
    <x v="11"/>
    <x v="0"/>
  </r>
  <r>
    <s v="SO - 0001604"/>
    <d v="2012-12-02T00:00:00"/>
    <x v="6"/>
    <n v="1"/>
    <x v="2"/>
    <s v="AUD"/>
    <x v="2"/>
    <x v="1"/>
    <x v="41"/>
    <n v="2"/>
    <n v="1"/>
    <x v="4"/>
    <n v="1"/>
    <n v="646.17777777777781"/>
    <n v="646.17777777777781"/>
    <n v="342.47422222222229"/>
    <n v="303.70355555555551"/>
    <x v="11"/>
    <x v="0"/>
  </r>
  <r>
    <s v="SO - 0001605"/>
    <d v="2012-12-02T00:00:00"/>
    <x v="11"/>
    <n v="20"/>
    <x v="1"/>
    <s v="AUD"/>
    <x v="3"/>
    <x v="2"/>
    <x v="25"/>
    <n v="57"/>
    <n v="8"/>
    <x v="6"/>
    <n v="3"/>
    <n v="249.38888888888889"/>
    <n v="748.16666666666663"/>
    <n v="149.63333333333333"/>
    <n v="299.26666666666665"/>
    <x v="11"/>
    <x v="0"/>
  </r>
  <r>
    <s v="SO - 0001606"/>
    <d v="2012-12-02T00:00:00"/>
    <x v="7"/>
    <n v="17"/>
    <x v="1"/>
    <s v="AUD"/>
    <x v="0"/>
    <x v="2"/>
    <x v="55"/>
    <n v="50"/>
    <n v="7"/>
    <x v="3"/>
    <n v="4"/>
    <n v="121.34444444444446"/>
    <n v="485.37777777777785"/>
    <n v="80.087333333333348"/>
    <n v="165.02844444444446"/>
    <x v="11"/>
    <x v="0"/>
  </r>
  <r>
    <s v="SO - 0001607"/>
    <d v="2012-12-03T00:00:00"/>
    <x v="3"/>
    <n v="6"/>
    <x v="1"/>
    <s v="AUD"/>
    <x v="2"/>
    <x v="1"/>
    <x v="3"/>
    <n v="17"/>
    <n v="3"/>
    <x v="2"/>
    <n v="7"/>
    <n v="296.28888888888889"/>
    <n v="2074.0222222222224"/>
    <n v="222.21666666666664"/>
    <n v="518.50555555555593"/>
    <x v="11"/>
    <x v="0"/>
  </r>
  <r>
    <s v="SO - 0001608"/>
    <d v="2012-12-03T00:00:00"/>
    <x v="16"/>
    <n v="5"/>
    <x v="0"/>
    <s v="AUD"/>
    <x v="2"/>
    <x v="1"/>
    <x v="51"/>
    <n v="12"/>
    <n v="2"/>
    <x v="7"/>
    <n v="7"/>
    <n v="442.94444444444446"/>
    <n v="3100.6111111111113"/>
    <n v="208.18388888888887"/>
    <n v="1643.3238888888891"/>
    <x v="11"/>
    <x v="0"/>
  </r>
  <r>
    <s v="SO - 0001609"/>
    <d v="2012-12-03T00:00:00"/>
    <x v="8"/>
    <n v="9"/>
    <x v="1"/>
    <s v="AUD"/>
    <x v="2"/>
    <x v="0"/>
    <x v="53"/>
    <n v="26"/>
    <n v="4"/>
    <x v="5"/>
    <n v="1"/>
    <n v="204.72222222222223"/>
    <n v="204.72222222222223"/>
    <n v="169.91944444444442"/>
    <n v="34.802777777777806"/>
    <x v="11"/>
    <x v="0"/>
  </r>
  <r>
    <s v="SO - 0001610"/>
    <d v="2012-12-04T00:00:00"/>
    <x v="17"/>
    <n v="14"/>
    <x v="1"/>
    <s v="AUD"/>
    <x v="1"/>
    <x v="0"/>
    <x v="28"/>
    <n v="40"/>
    <n v="6"/>
    <x v="0"/>
    <n v="8"/>
    <n v="565.0333333333333"/>
    <n v="4520.2666666666664"/>
    <n v="474.62799999999999"/>
    <n v="723.24266666666654"/>
    <x v="11"/>
    <x v="0"/>
  </r>
  <r>
    <s v="SO - 0001611"/>
    <d v="2012-12-04T00:00:00"/>
    <x v="3"/>
    <n v="6"/>
    <x v="2"/>
    <s v="AUD"/>
    <x v="2"/>
    <x v="1"/>
    <x v="3"/>
    <n v="17"/>
    <n v="3"/>
    <x v="2"/>
    <n v="8"/>
    <n v="250.87777777777779"/>
    <n v="2007.0222222222224"/>
    <n v="140.49155555555558"/>
    <n v="883.08977777777773"/>
    <x v="11"/>
    <x v="0"/>
  </r>
  <r>
    <s v="SO - 0001612"/>
    <d v="2012-12-04T00:00:00"/>
    <x v="11"/>
    <n v="20"/>
    <x v="0"/>
    <s v="AUD"/>
    <x v="3"/>
    <x v="2"/>
    <x v="14"/>
    <n v="56"/>
    <n v="8"/>
    <x v="6"/>
    <n v="7"/>
    <n v="439.22222222222223"/>
    <n v="3074.5555555555557"/>
    <n v="276.70999999999998"/>
    <n v="1137.5855555555559"/>
    <x v="11"/>
    <x v="0"/>
  </r>
  <r>
    <s v="SO - 0001613"/>
    <d v="2012-12-04T00:00:00"/>
    <x v="19"/>
    <n v="4"/>
    <x v="2"/>
    <s v="AUD"/>
    <x v="2"/>
    <x v="1"/>
    <x v="36"/>
    <n v="11"/>
    <n v="2"/>
    <x v="7"/>
    <n v="5"/>
    <n v="101.98888888888888"/>
    <n v="509.9444444444444"/>
    <n v="82.611000000000004"/>
    <n v="96.889444444444393"/>
    <x v="11"/>
    <x v="0"/>
  </r>
  <r>
    <s v="SO - 0001614"/>
    <d v="2012-12-04T00:00:00"/>
    <x v="17"/>
    <n v="14"/>
    <x v="0"/>
    <s v="AUD"/>
    <x v="1"/>
    <x v="0"/>
    <x v="19"/>
    <n v="38"/>
    <n v="6"/>
    <x v="0"/>
    <n v="1"/>
    <n v="80.400000000000006"/>
    <n v="80.400000000000006"/>
    <n v="41.808000000000007"/>
    <n v="38.591999999999999"/>
    <x v="11"/>
    <x v="0"/>
  </r>
  <r>
    <s v="SO - 0001615"/>
    <d v="2012-12-04T00:00:00"/>
    <x v="6"/>
    <n v="1"/>
    <x v="1"/>
    <s v="AUD"/>
    <x v="2"/>
    <x v="1"/>
    <x v="9"/>
    <n v="3"/>
    <n v="1"/>
    <x v="4"/>
    <n v="1"/>
    <n v="397.53333333333336"/>
    <n v="397.53333333333336"/>
    <n v="159.01333333333335"/>
    <n v="238.52"/>
    <x v="11"/>
    <x v="0"/>
  </r>
  <r>
    <s v="SO - 0001616"/>
    <d v="2012-12-05T00:00:00"/>
    <x v="9"/>
    <n v="18"/>
    <x v="1"/>
    <s v="AUD"/>
    <x v="0"/>
    <x v="2"/>
    <x v="11"/>
    <n v="51"/>
    <n v="8"/>
    <x v="6"/>
    <n v="1"/>
    <n v="193.55555555555554"/>
    <n v="193.55555555555554"/>
    <n v="154.84444444444446"/>
    <n v="38.71111111111108"/>
    <x v="11"/>
    <x v="0"/>
  </r>
  <r>
    <s v="SO - 0001617"/>
    <d v="2012-12-05T00:00:00"/>
    <x v="12"/>
    <n v="2"/>
    <x v="1"/>
    <s v="AUD"/>
    <x v="2"/>
    <x v="1"/>
    <x v="15"/>
    <n v="4"/>
    <n v="1"/>
    <x v="4"/>
    <n v="7"/>
    <n v="27.544444444444444"/>
    <n v="192.8111111111111"/>
    <n v="11.017777777777779"/>
    <n v="115.68666666666665"/>
    <x v="11"/>
    <x v="0"/>
  </r>
  <r>
    <s v="SO - 0001618"/>
    <d v="2012-12-05T00:00:00"/>
    <x v="14"/>
    <n v="10"/>
    <x v="1"/>
    <s v="AUD"/>
    <x v="1"/>
    <x v="0"/>
    <x v="45"/>
    <n v="29"/>
    <n v="4"/>
    <x v="5"/>
    <n v="1"/>
    <n v="195.78888888888889"/>
    <n v="195.78888888888889"/>
    <n v="129.22066666666669"/>
    <n v="66.568222222222204"/>
    <x v="11"/>
    <x v="0"/>
  </r>
  <r>
    <s v="SO - 0001619"/>
    <d v="2012-12-06T00:00:00"/>
    <x v="14"/>
    <n v="10"/>
    <x v="2"/>
    <s v="AUD"/>
    <x v="1"/>
    <x v="0"/>
    <x v="17"/>
    <n v="28"/>
    <n v="4"/>
    <x v="5"/>
    <n v="2"/>
    <n v="110.17777777777778"/>
    <n v="220.35555555555555"/>
    <n v="69.411999999999992"/>
    <n v="81.53155555555557"/>
    <x v="11"/>
    <x v="0"/>
  </r>
  <r>
    <s v="SO - 0001620"/>
    <d v="2012-12-06T00:00:00"/>
    <x v="18"/>
    <n v="3"/>
    <x v="2"/>
    <s v="AUD"/>
    <x v="2"/>
    <x v="1"/>
    <x v="27"/>
    <n v="7"/>
    <n v="1"/>
    <x v="4"/>
    <n v="3"/>
    <n v="118.36666666666666"/>
    <n v="355.09999999999997"/>
    <n v="79.305666666666667"/>
    <n v="117.18299999999996"/>
    <x v="11"/>
    <x v="0"/>
  </r>
  <r>
    <s v="SO - 0001621"/>
    <d v="2012-12-06T00:00:00"/>
    <x v="12"/>
    <n v="2"/>
    <x v="1"/>
    <s v="AUD"/>
    <x v="2"/>
    <x v="1"/>
    <x v="29"/>
    <n v="6"/>
    <n v="1"/>
    <x v="4"/>
    <n v="3"/>
    <n v="128.04444444444445"/>
    <n v="384.13333333333333"/>
    <n v="85.789777777777786"/>
    <n v="126.76399999999995"/>
    <x v="11"/>
    <x v="0"/>
  </r>
  <r>
    <s v="SO - 0001622"/>
    <d v="2012-12-06T00:00:00"/>
    <x v="10"/>
    <n v="8"/>
    <x v="1"/>
    <s v="AUD"/>
    <x v="2"/>
    <x v="1"/>
    <x v="13"/>
    <n v="22"/>
    <n v="3"/>
    <x v="2"/>
    <n v="7"/>
    <n v="323.83333333333331"/>
    <n v="2266.833333333333"/>
    <n v="272.02"/>
    <n v="362.69333333333316"/>
    <x v="11"/>
    <x v="0"/>
  </r>
  <r>
    <s v="SO - 0001623"/>
    <d v="2012-12-06T00:00:00"/>
    <x v="12"/>
    <n v="2"/>
    <x v="2"/>
    <s v="AUD"/>
    <x v="2"/>
    <x v="1"/>
    <x v="15"/>
    <n v="4"/>
    <n v="1"/>
    <x v="4"/>
    <n v="5"/>
    <n v="582.15555555555557"/>
    <n v="2910.7777777777778"/>
    <n v="291.07777777777778"/>
    <n v="1455.3888888888889"/>
    <x v="11"/>
    <x v="0"/>
  </r>
  <r>
    <s v="SO - 0001624"/>
    <d v="2012-12-06T00:00:00"/>
    <x v="11"/>
    <n v="20"/>
    <x v="1"/>
    <s v="AUD"/>
    <x v="3"/>
    <x v="2"/>
    <x v="14"/>
    <n v="56"/>
    <n v="8"/>
    <x v="6"/>
    <n v="5"/>
    <n v="126.55555555555556"/>
    <n v="632.77777777777783"/>
    <n v="107.57222222222222"/>
    <n v="94.916666666666742"/>
    <x v="11"/>
    <x v="0"/>
  </r>
  <r>
    <s v="SO - 0001625"/>
    <d v="2012-12-07T00:00:00"/>
    <x v="11"/>
    <n v="20"/>
    <x v="0"/>
    <s v="AUD"/>
    <x v="3"/>
    <x v="2"/>
    <x v="22"/>
    <n v="58"/>
    <n v="8"/>
    <x v="6"/>
    <n v="5"/>
    <n v="223.33333333333334"/>
    <n v="1116.6666666666667"/>
    <n v="187.6"/>
    <n v="178.66666666666674"/>
    <x v="11"/>
    <x v="0"/>
  </r>
  <r>
    <s v="SO - 0001626"/>
    <d v="2012-12-07T00:00:00"/>
    <x v="2"/>
    <n v="12"/>
    <x v="1"/>
    <s v="AUD"/>
    <x v="1"/>
    <x v="0"/>
    <x v="2"/>
    <n v="34"/>
    <n v="5"/>
    <x v="1"/>
    <n v="2"/>
    <n v="129.53333333333333"/>
    <n v="259.06666666666666"/>
    <n v="81.605999999999995"/>
    <n v="95.854666666666674"/>
    <x v="11"/>
    <x v="0"/>
  </r>
  <r>
    <s v="SO - 0001627"/>
    <d v="2012-12-07T00:00:00"/>
    <x v="6"/>
    <n v="1"/>
    <x v="0"/>
    <s v="AUD"/>
    <x v="2"/>
    <x v="1"/>
    <x v="6"/>
    <n v="1"/>
    <n v="1"/>
    <x v="4"/>
    <n v="8"/>
    <n v="439.9666666666667"/>
    <n v="3519.7333333333336"/>
    <n v="334.37466666666671"/>
    <n v="844.73599999999988"/>
    <x v="11"/>
    <x v="0"/>
  </r>
  <r>
    <s v="SO - 0001628"/>
    <d v="2012-12-08T00:00:00"/>
    <x v="15"/>
    <n v="13"/>
    <x v="1"/>
    <s v="AUD"/>
    <x v="1"/>
    <x v="0"/>
    <x v="54"/>
    <n v="36"/>
    <n v="5"/>
    <x v="1"/>
    <n v="9"/>
    <n v="288.84444444444443"/>
    <n v="2599.6"/>
    <n v="222.41022222222222"/>
    <n v="597.9079999999999"/>
    <x v="11"/>
    <x v="0"/>
  </r>
  <r>
    <s v="SO - 0001629"/>
    <d v="2012-12-08T00:00:00"/>
    <x v="0"/>
    <n v="15"/>
    <x v="0"/>
    <s v="AUD"/>
    <x v="0"/>
    <x v="0"/>
    <x v="47"/>
    <n v="44"/>
    <n v="6"/>
    <x v="0"/>
    <n v="4"/>
    <n v="309.68888888888893"/>
    <n v="1238.7555555555557"/>
    <n v="139.36000000000001"/>
    <n v="681.31555555555565"/>
    <x v="11"/>
    <x v="0"/>
  </r>
  <r>
    <s v="SO - 0001630"/>
    <d v="2012-12-08T00:00:00"/>
    <x v="10"/>
    <n v="8"/>
    <x v="1"/>
    <s v="AUD"/>
    <x v="2"/>
    <x v="1"/>
    <x v="31"/>
    <n v="23"/>
    <n v="4"/>
    <x v="5"/>
    <n v="8"/>
    <n v="113.90000000000002"/>
    <n v="911.20000000000016"/>
    <n v="62.645000000000017"/>
    <n v="410.04"/>
    <x v="11"/>
    <x v="0"/>
  </r>
  <r>
    <s v="SO - 0001631"/>
    <d v="2012-12-08T00:00:00"/>
    <x v="2"/>
    <n v="12"/>
    <x v="1"/>
    <s v="AUD"/>
    <x v="1"/>
    <x v="0"/>
    <x v="40"/>
    <n v="33"/>
    <n v="5"/>
    <x v="1"/>
    <n v="8"/>
    <n v="435.5"/>
    <n v="3484"/>
    <n v="322.27"/>
    <n v="905.84000000000015"/>
    <x v="11"/>
    <x v="0"/>
  </r>
  <r>
    <s v="SO - 0001632"/>
    <d v="2012-12-08T00:00:00"/>
    <x v="19"/>
    <n v="4"/>
    <x v="2"/>
    <s v="AUD"/>
    <x v="2"/>
    <x v="1"/>
    <x v="33"/>
    <n v="10"/>
    <n v="2"/>
    <x v="7"/>
    <n v="1"/>
    <n v="443.68888888888893"/>
    <n v="443.68888888888893"/>
    <n v="177.47555555555559"/>
    <n v="266.21333333333337"/>
    <x v="11"/>
    <x v="0"/>
  </r>
  <r>
    <s v="SO - 0001633"/>
    <d v="2012-12-08T00:00:00"/>
    <x v="17"/>
    <n v="14"/>
    <x v="1"/>
    <s v="AUD"/>
    <x v="1"/>
    <x v="0"/>
    <x v="50"/>
    <n v="39"/>
    <n v="6"/>
    <x v="0"/>
    <n v="5"/>
    <n v="704.98888888888894"/>
    <n v="3524.9444444444448"/>
    <n v="472.34255555555563"/>
    <n v="1163.2316666666666"/>
    <x v="11"/>
    <x v="0"/>
  </r>
  <r>
    <s v="SO - 0001634"/>
    <d v="2012-12-08T00:00:00"/>
    <x v="16"/>
    <n v="5"/>
    <x v="1"/>
    <s v="AUD"/>
    <x v="2"/>
    <x v="1"/>
    <x v="35"/>
    <n v="13"/>
    <n v="2"/>
    <x v="7"/>
    <n v="5"/>
    <n v="128.04444444444445"/>
    <n v="640.22222222222229"/>
    <n v="99.87466666666667"/>
    <n v="140.84888888888895"/>
    <x v="11"/>
    <x v="0"/>
  </r>
  <r>
    <s v="SO - 0001635"/>
    <d v="2012-12-09T00:00:00"/>
    <x v="2"/>
    <n v="12"/>
    <x v="0"/>
    <s v="AUD"/>
    <x v="1"/>
    <x v="0"/>
    <x v="16"/>
    <n v="35"/>
    <n v="5"/>
    <x v="1"/>
    <n v="2"/>
    <n v="443.68888888888893"/>
    <n v="887.37777777777785"/>
    <n v="297.27155555555561"/>
    <n v="292.83466666666664"/>
    <x v="11"/>
    <x v="0"/>
  </r>
  <r>
    <s v="SO - 0001636"/>
    <d v="2012-12-09T00:00:00"/>
    <x v="9"/>
    <n v="18"/>
    <x v="0"/>
    <s v="AUD"/>
    <x v="0"/>
    <x v="2"/>
    <x v="55"/>
    <n v="50"/>
    <n v="7"/>
    <x v="3"/>
    <n v="4"/>
    <n v="29.777777777777779"/>
    <n v="119.11111111111111"/>
    <n v="20.248888888888889"/>
    <n v="38.115555555555559"/>
    <x v="11"/>
    <x v="0"/>
  </r>
  <r>
    <s v="SO - 0001637"/>
    <d v="2012-12-10T00:00:00"/>
    <x v="2"/>
    <n v="12"/>
    <x v="1"/>
    <s v="AUD"/>
    <x v="1"/>
    <x v="0"/>
    <x v="42"/>
    <n v="32"/>
    <n v="5"/>
    <x v="1"/>
    <n v="9"/>
    <n v="581.41111111111104"/>
    <n v="5232.6999999999989"/>
    <n v="401.17366666666663"/>
    <n v="1622.1369999999993"/>
    <x v="11"/>
    <x v="0"/>
  </r>
  <r>
    <s v="SO - 0001638"/>
    <d v="2012-12-10T00:00:00"/>
    <x v="11"/>
    <n v="20"/>
    <x v="1"/>
    <s v="AUD"/>
    <x v="3"/>
    <x v="2"/>
    <x v="25"/>
    <n v="57"/>
    <n v="8"/>
    <x v="6"/>
    <n v="8"/>
    <n v="273.95555555555552"/>
    <n v="2191.6444444444442"/>
    <n v="158.8942222222222"/>
    <n v="920.49066666666658"/>
    <x v="11"/>
    <x v="0"/>
  </r>
  <r>
    <s v="SO - 0001639"/>
    <d v="2012-12-10T00:00:00"/>
    <x v="10"/>
    <n v="8"/>
    <x v="1"/>
    <s v="AUD"/>
    <x v="2"/>
    <x v="1"/>
    <x v="13"/>
    <n v="22"/>
    <n v="3"/>
    <x v="2"/>
    <n v="4"/>
    <n v="113.15555555555555"/>
    <n v="452.62222222222221"/>
    <n v="48.656888888888886"/>
    <n v="257.99466666666666"/>
    <x v="11"/>
    <x v="0"/>
  </r>
  <r>
    <s v="SO - 0001640"/>
    <d v="2012-12-10T00:00:00"/>
    <x v="15"/>
    <n v="13"/>
    <x v="1"/>
    <s v="AUD"/>
    <x v="1"/>
    <x v="0"/>
    <x v="18"/>
    <n v="37"/>
    <n v="6"/>
    <x v="0"/>
    <n v="7"/>
    <n v="290.33333333333331"/>
    <n v="2032.3333333333333"/>
    <n v="240.97666666666666"/>
    <n v="345.49666666666667"/>
    <x v="11"/>
    <x v="0"/>
  </r>
  <r>
    <s v="SO - 0001641"/>
    <d v="2012-12-10T00:00:00"/>
    <x v="18"/>
    <n v="3"/>
    <x v="2"/>
    <s v="AUD"/>
    <x v="2"/>
    <x v="1"/>
    <x v="49"/>
    <n v="8"/>
    <n v="2"/>
    <x v="7"/>
    <n v="3"/>
    <n v="115.38888888888889"/>
    <n v="346.16666666666663"/>
    <n v="76.15666666666668"/>
    <n v="117.6966666666666"/>
    <x v="11"/>
    <x v="0"/>
  </r>
  <r>
    <s v="SO - 0001642"/>
    <d v="2012-12-10T00:00:00"/>
    <x v="0"/>
    <n v="15"/>
    <x v="0"/>
    <s v="AUD"/>
    <x v="0"/>
    <x v="0"/>
    <x v="57"/>
    <n v="43"/>
    <n v="6"/>
    <x v="0"/>
    <n v="7"/>
    <n v="257.57777777777778"/>
    <n v="1803.0444444444445"/>
    <n v="115.91000000000001"/>
    <n v="991.67444444444436"/>
    <x v="11"/>
    <x v="0"/>
  </r>
  <r>
    <s v="SO - 0001643"/>
    <d v="2012-12-10T00:00:00"/>
    <x v="0"/>
    <n v="15"/>
    <x v="0"/>
    <s v="AUD"/>
    <x v="0"/>
    <x v="0"/>
    <x v="8"/>
    <n v="42"/>
    <n v="6"/>
    <x v="0"/>
    <n v="5"/>
    <n v="135.48888888888891"/>
    <n v="677.44444444444457"/>
    <n v="96.197111111111113"/>
    <n v="196.45888888888902"/>
    <x v="11"/>
    <x v="0"/>
  </r>
  <r>
    <s v="SO - 0001644"/>
    <d v="2012-12-10T00:00:00"/>
    <x v="9"/>
    <n v="18"/>
    <x v="0"/>
    <s v="AUD"/>
    <x v="0"/>
    <x v="2"/>
    <x v="11"/>
    <n v="51"/>
    <n v="7"/>
    <x v="3"/>
    <n v="6"/>
    <n v="589.6"/>
    <n v="3537.6000000000004"/>
    <n v="259.42400000000004"/>
    <n v="1981.056"/>
    <x v="11"/>
    <x v="0"/>
  </r>
  <r>
    <s v="SO - 0001645"/>
    <d v="2012-12-11T00:00:00"/>
    <x v="7"/>
    <n v="17"/>
    <x v="2"/>
    <s v="AUD"/>
    <x v="0"/>
    <x v="2"/>
    <x v="7"/>
    <n v="48"/>
    <n v="7"/>
    <x v="3"/>
    <n v="8"/>
    <n v="275.44444444444446"/>
    <n v="2203.5555555555557"/>
    <n v="162.51222222222222"/>
    <n v="903.45777777777789"/>
    <x v="11"/>
    <x v="0"/>
  </r>
  <r>
    <s v="SO - 0001646"/>
    <d v="2012-12-11T00:00:00"/>
    <x v="17"/>
    <n v="14"/>
    <x v="0"/>
    <s v="AUD"/>
    <x v="1"/>
    <x v="0"/>
    <x v="50"/>
    <n v="39"/>
    <n v="6"/>
    <x v="0"/>
    <n v="4"/>
    <n v="25.311111111111114"/>
    <n v="101.24444444444445"/>
    <n v="20.755111111111109"/>
    <n v="18.224000000000018"/>
    <x v="11"/>
    <x v="0"/>
  </r>
  <r>
    <s v="SO - 0001647"/>
    <d v="2012-12-12T00:00:00"/>
    <x v="3"/>
    <n v="6"/>
    <x v="2"/>
    <s v="AUD"/>
    <x v="2"/>
    <x v="1"/>
    <x v="20"/>
    <n v="16"/>
    <n v="3"/>
    <x v="2"/>
    <n v="7"/>
    <n v="658.83333333333337"/>
    <n v="4611.8333333333339"/>
    <n v="388.71166666666664"/>
    <n v="1890.8516666666674"/>
    <x v="11"/>
    <x v="0"/>
  </r>
  <r>
    <s v="SO - 0001648"/>
    <d v="2012-12-12T00:00:00"/>
    <x v="14"/>
    <n v="10"/>
    <x v="0"/>
    <s v="AUD"/>
    <x v="2"/>
    <x v="0"/>
    <x v="38"/>
    <n v="27"/>
    <n v="4"/>
    <x v="5"/>
    <n v="9"/>
    <n v="192.06666666666669"/>
    <n v="1728.6000000000001"/>
    <n v="130.60533333333333"/>
    <n v="553.15200000000004"/>
    <x v="11"/>
    <x v="0"/>
  </r>
  <r>
    <s v="SO - 0001649"/>
    <d v="2012-12-12T00:00:00"/>
    <x v="2"/>
    <n v="12"/>
    <x v="0"/>
    <s v="AUD"/>
    <x v="1"/>
    <x v="0"/>
    <x v="16"/>
    <n v="35"/>
    <n v="5"/>
    <x v="1"/>
    <n v="7"/>
    <n v="116.13333333333334"/>
    <n v="812.93333333333339"/>
    <n v="91.745333333333349"/>
    <n v="170.71599999999989"/>
    <x v="11"/>
    <x v="0"/>
  </r>
  <r>
    <s v="SO - 0001650"/>
    <d v="2012-12-12T00:00:00"/>
    <x v="12"/>
    <n v="2"/>
    <x v="2"/>
    <s v="AUD"/>
    <x v="2"/>
    <x v="1"/>
    <x v="37"/>
    <n v="5"/>
    <n v="1"/>
    <x v="4"/>
    <n v="7"/>
    <n v="191.32222222222222"/>
    <n v="1339.2555555555555"/>
    <n v="156.88422222222223"/>
    <n v="241.0659999999998"/>
    <x v="11"/>
    <x v="0"/>
  </r>
  <r>
    <s v="SO - 0001651"/>
    <d v="2012-12-12T00:00:00"/>
    <x v="18"/>
    <n v="3"/>
    <x v="2"/>
    <s v="AUD"/>
    <x v="2"/>
    <x v="1"/>
    <x v="27"/>
    <n v="7"/>
    <n v="1"/>
    <x v="4"/>
    <n v="9"/>
    <n v="427.31111111111113"/>
    <n v="3845.8"/>
    <n v="333.30266666666671"/>
    <n v="846.07600000000002"/>
    <x v="11"/>
    <x v="0"/>
  </r>
  <r>
    <s v="SO - 0001652"/>
    <d v="2012-12-12T00:00:00"/>
    <x v="13"/>
    <n v="19"/>
    <x v="0"/>
    <s v="AUD"/>
    <x v="3"/>
    <x v="2"/>
    <x v="14"/>
    <n v="56"/>
    <n v="8"/>
    <x v="6"/>
    <n v="1"/>
    <n v="300.75555555555559"/>
    <n v="300.75555555555559"/>
    <n v="183.46088888888892"/>
    <n v="117.29466666666667"/>
    <x v="11"/>
    <x v="0"/>
  </r>
  <r>
    <s v="SO - 0001653"/>
    <d v="2012-12-12T00:00:00"/>
    <x v="3"/>
    <n v="6"/>
    <x v="0"/>
    <s v="AUD"/>
    <x v="2"/>
    <x v="1"/>
    <x v="26"/>
    <n v="15"/>
    <n v="3"/>
    <x v="2"/>
    <n v="3"/>
    <n v="290.33333333333331"/>
    <n v="871"/>
    <n v="150.97333333333333"/>
    <n v="418.08000000000004"/>
    <x v="11"/>
    <x v="0"/>
  </r>
  <r>
    <s v="SO - 0001654"/>
    <d v="2012-12-12T00:00:00"/>
    <x v="9"/>
    <n v="18"/>
    <x v="1"/>
    <s v="AUD"/>
    <x v="0"/>
    <x v="2"/>
    <x v="11"/>
    <n v="51"/>
    <n v="8"/>
    <x v="6"/>
    <n v="2"/>
    <n v="403.48888888888888"/>
    <n v="806.97777777777776"/>
    <n v="330.86088888888889"/>
    <n v="145.25599999999997"/>
    <x v="11"/>
    <x v="0"/>
  </r>
  <r>
    <s v="SO - 0001655"/>
    <d v="2012-12-13T00:00:00"/>
    <x v="2"/>
    <n v="12"/>
    <x v="0"/>
    <s v="AUD"/>
    <x v="1"/>
    <x v="0"/>
    <x v="2"/>
    <n v="34"/>
    <n v="5"/>
    <x v="1"/>
    <n v="7"/>
    <n v="122.83333333333333"/>
    <n v="859.83333333333326"/>
    <n v="62.64500000000001"/>
    <n v="421.31833333333316"/>
    <x v="11"/>
    <x v="0"/>
  </r>
  <r>
    <s v="SO - 0001656"/>
    <d v="2012-12-13T00:00:00"/>
    <x v="19"/>
    <n v="4"/>
    <x v="1"/>
    <s v="AUD"/>
    <x v="2"/>
    <x v="1"/>
    <x v="51"/>
    <n v="12"/>
    <n v="2"/>
    <x v="7"/>
    <n v="3"/>
    <n v="116.13333333333334"/>
    <n v="348.40000000000003"/>
    <n v="59.228000000000002"/>
    <n v="170.71600000000004"/>
    <x v="11"/>
    <x v="0"/>
  </r>
  <r>
    <s v="SO - 0001657"/>
    <d v="2012-12-13T00:00:00"/>
    <x v="9"/>
    <n v="18"/>
    <x v="1"/>
    <s v="AUD"/>
    <x v="0"/>
    <x v="2"/>
    <x v="11"/>
    <n v="51"/>
    <n v="7"/>
    <x v="3"/>
    <n v="3"/>
    <n v="337.97777777777782"/>
    <n v="1013.9333333333334"/>
    <n v="172.36866666666668"/>
    <n v="496.8273333333334"/>
    <x v="11"/>
    <x v="0"/>
  </r>
  <r>
    <s v="SO - 0001658"/>
    <d v="2012-12-13T00:00:00"/>
    <x v="16"/>
    <n v="5"/>
    <x v="0"/>
    <s v="AUD"/>
    <x v="2"/>
    <x v="1"/>
    <x v="35"/>
    <n v="13"/>
    <n v="2"/>
    <x v="7"/>
    <n v="7"/>
    <n v="195.04444444444445"/>
    <n v="1365.3111111111111"/>
    <n v="107.27444444444446"/>
    <n v="614.39"/>
    <x v="11"/>
    <x v="0"/>
  </r>
  <r>
    <s v="SO - 0001659"/>
    <d v="2012-12-14T00:00:00"/>
    <x v="4"/>
    <n v="7"/>
    <x v="0"/>
    <s v="AUD"/>
    <x v="2"/>
    <x v="1"/>
    <x v="4"/>
    <n v="18"/>
    <n v="3"/>
    <x v="2"/>
    <n v="8"/>
    <n v="254.60000000000002"/>
    <n v="2036.8000000000002"/>
    <n v="132.392"/>
    <n v="977.66400000000021"/>
    <x v="11"/>
    <x v="0"/>
  </r>
  <r>
    <s v="SO - 0001660"/>
    <d v="2012-12-14T00:00:00"/>
    <x v="6"/>
    <n v="1"/>
    <x v="0"/>
    <s v="AUD"/>
    <x v="2"/>
    <x v="1"/>
    <x v="9"/>
    <n v="3"/>
    <n v="1"/>
    <x v="4"/>
    <n v="7"/>
    <n v="117.62222222222223"/>
    <n v="823.35555555555561"/>
    <n v="79.983111111111128"/>
    <n v="263.47377777777774"/>
    <x v="11"/>
    <x v="0"/>
  </r>
  <r>
    <s v="SO - 0001661"/>
    <d v="2012-12-14T00:00:00"/>
    <x v="8"/>
    <n v="9"/>
    <x v="1"/>
    <s v="AUD"/>
    <x v="2"/>
    <x v="0"/>
    <x v="53"/>
    <n v="26"/>
    <n v="4"/>
    <x v="5"/>
    <n v="6"/>
    <n v="118.36666666666666"/>
    <n v="710.19999999999993"/>
    <n v="53.265000000000001"/>
    <n v="390.6099999999999"/>
    <x v="11"/>
    <x v="0"/>
  </r>
  <r>
    <s v="SO - 0001662"/>
    <d v="2012-12-15T00:00:00"/>
    <x v="4"/>
    <n v="7"/>
    <x v="1"/>
    <s v="AUD"/>
    <x v="2"/>
    <x v="1"/>
    <x v="48"/>
    <n v="20"/>
    <n v="3"/>
    <x v="2"/>
    <n v="8"/>
    <n v="26.8"/>
    <n v="214.4"/>
    <n v="12.864000000000001"/>
    <n v="111.488"/>
    <x v="11"/>
    <x v="0"/>
  </r>
  <r>
    <s v="SO - 0001663"/>
    <d v="2012-12-15T00:00:00"/>
    <x v="15"/>
    <n v="13"/>
    <x v="2"/>
    <s v="AUD"/>
    <x v="1"/>
    <x v="0"/>
    <x v="18"/>
    <n v="37"/>
    <n v="5"/>
    <x v="1"/>
    <n v="3"/>
    <n v="125.8111111111111"/>
    <n v="377.43333333333328"/>
    <n v="86.809666666666658"/>
    <n v="117.00433333333331"/>
    <x v="11"/>
    <x v="0"/>
  </r>
  <r>
    <s v="SO - 0001664"/>
    <d v="2012-12-16T00:00:00"/>
    <x v="10"/>
    <n v="8"/>
    <x v="2"/>
    <s v="AUD"/>
    <x v="2"/>
    <x v="1"/>
    <x v="13"/>
    <n v="22"/>
    <n v="3"/>
    <x v="2"/>
    <n v="5"/>
    <n v="247.15555555555557"/>
    <n v="1235.7777777777778"/>
    <n v="210.08222222222221"/>
    <n v="185.36666666666679"/>
    <x v="11"/>
    <x v="0"/>
  </r>
  <r>
    <s v="SO - 0001665"/>
    <d v="2012-12-17T00:00:00"/>
    <x v="13"/>
    <n v="19"/>
    <x v="2"/>
    <s v="AUD"/>
    <x v="3"/>
    <x v="2"/>
    <x v="46"/>
    <n v="55"/>
    <n v="8"/>
    <x v="6"/>
    <n v="5"/>
    <n v="91.566666666666663"/>
    <n v="457.83333333333331"/>
    <n v="73.253333333333345"/>
    <n v="91.566666666666606"/>
    <x v="11"/>
    <x v="0"/>
  </r>
  <r>
    <s v="SO - 0001666"/>
    <d v="2012-12-17T00:00:00"/>
    <x v="0"/>
    <n v="15"/>
    <x v="1"/>
    <s v="AUD"/>
    <x v="0"/>
    <x v="0"/>
    <x v="57"/>
    <n v="43"/>
    <n v="6"/>
    <x v="0"/>
    <n v="3"/>
    <n v="261.3"/>
    <n v="783.90000000000009"/>
    <n v="162.006"/>
    <n v="297.88200000000006"/>
    <x v="11"/>
    <x v="0"/>
  </r>
  <r>
    <s v="SO - 0001667"/>
    <d v="2012-12-17T00:00:00"/>
    <x v="12"/>
    <n v="2"/>
    <x v="2"/>
    <s v="AUD"/>
    <x v="2"/>
    <x v="1"/>
    <x v="15"/>
    <n v="4"/>
    <n v="1"/>
    <x v="4"/>
    <n v="4"/>
    <n v="704.98888888888894"/>
    <n v="2819.9555555555557"/>
    <n v="324.29488888888892"/>
    <n v="1522.7760000000001"/>
    <x v="11"/>
    <x v="0"/>
  </r>
  <r>
    <s v="SO - 0001668"/>
    <d v="2012-12-17T00:00:00"/>
    <x v="4"/>
    <n v="7"/>
    <x v="1"/>
    <s v="AUD"/>
    <x v="2"/>
    <x v="1"/>
    <x v="48"/>
    <n v="20"/>
    <n v="3"/>
    <x v="2"/>
    <n v="2"/>
    <n v="624.58888888888896"/>
    <n v="1249.1777777777779"/>
    <n v="393.49100000000004"/>
    <n v="462.19577777777783"/>
    <x v="11"/>
    <x v="0"/>
  </r>
  <r>
    <s v="SO - 0001669"/>
    <d v="2012-12-17T00:00:00"/>
    <x v="10"/>
    <n v="8"/>
    <x v="1"/>
    <s v="AUD"/>
    <x v="2"/>
    <x v="1"/>
    <x v="31"/>
    <n v="23"/>
    <n v="4"/>
    <x v="5"/>
    <n v="4"/>
    <n v="114.64444444444445"/>
    <n v="458.57777777777778"/>
    <n v="66.49377777777778"/>
    <n v="192.60266666666666"/>
    <x v="11"/>
    <x v="0"/>
  </r>
  <r>
    <s v="SO - 0001670"/>
    <d v="2012-12-17T00:00:00"/>
    <x v="2"/>
    <n v="12"/>
    <x v="0"/>
    <s v="AUD"/>
    <x v="1"/>
    <x v="0"/>
    <x v="2"/>
    <n v="34"/>
    <n v="5"/>
    <x v="1"/>
    <n v="1"/>
    <n v="267.25555555555559"/>
    <n v="267.25555555555559"/>
    <n v="203.11422222222225"/>
    <n v="64.141333333333336"/>
    <x v="11"/>
    <x v="0"/>
  </r>
  <r>
    <s v="SO - 0001671"/>
    <d v="2012-12-18T00:00:00"/>
    <x v="16"/>
    <n v="5"/>
    <x v="1"/>
    <s v="AUD"/>
    <x v="2"/>
    <x v="1"/>
    <x v="26"/>
    <n v="15"/>
    <n v="2"/>
    <x v="7"/>
    <n v="9"/>
    <n v="122.83333333333333"/>
    <n v="1105.5"/>
    <n v="100.72333333333333"/>
    <n v="198.99"/>
    <x v="11"/>
    <x v="0"/>
  </r>
  <r>
    <s v="SO - 0001672"/>
    <d v="2012-12-18T00:00:00"/>
    <x v="13"/>
    <n v="19"/>
    <x v="0"/>
    <s v="AUD"/>
    <x v="3"/>
    <x v="2"/>
    <x v="46"/>
    <n v="55"/>
    <n v="8"/>
    <x v="6"/>
    <n v="5"/>
    <n v="197.27777777777777"/>
    <n v="986.38888888888891"/>
    <n v="106.53000000000002"/>
    <n v="453.73888888888882"/>
    <x v="11"/>
    <x v="0"/>
  </r>
  <r>
    <s v="SO - 0001673"/>
    <d v="2012-12-18T00:00:00"/>
    <x v="8"/>
    <n v="9"/>
    <x v="1"/>
    <s v="AUD"/>
    <x v="2"/>
    <x v="1"/>
    <x v="10"/>
    <n v="25"/>
    <n v="4"/>
    <x v="5"/>
    <n v="7"/>
    <n v="121.34444444444446"/>
    <n v="849.41111111111127"/>
    <n v="87.368000000000009"/>
    <n v="237.83511111111125"/>
    <x v="11"/>
    <x v="0"/>
  </r>
  <r>
    <s v="SO - 0001674"/>
    <d v="2012-12-18T00:00:00"/>
    <x v="3"/>
    <n v="6"/>
    <x v="1"/>
    <s v="AUD"/>
    <x v="2"/>
    <x v="1"/>
    <x v="3"/>
    <n v="17"/>
    <n v="3"/>
    <x v="2"/>
    <n v="4"/>
    <n v="23.077777777777779"/>
    <n v="92.311111111111117"/>
    <n v="9.2311111111111117"/>
    <n v="55.38666666666667"/>
    <x v="11"/>
    <x v="0"/>
  </r>
  <r>
    <s v="SO - 0001675"/>
    <d v="2012-12-18T00:00:00"/>
    <x v="13"/>
    <n v="19"/>
    <x v="1"/>
    <s v="AUD"/>
    <x v="3"/>
    <x v="2"/>
    <x v="39"/>
    <n v="54"/>
    <n v="8"/>
    <x v="6"/>
    <n v="9"/>
    <n v="201"/>
    <n v="1809"/>
    <n v="84.42"/>
    <n v="1049.22"/>
    <x v="11"/>
    <x v="0"/>
  </r>
  <r>
    <s v="SO - 0001676"/>
    <d v="2012-12-18T00:00:00"/>
    <x v="0"/>
    <n v="15"/>
    <x v="0"/>
    <s v="AUD"/>
    <x v="0"/>
    <x v="0"/>
    <x v="0"/>
    <n v="41"/>
    <n v="6"/>
    <x v="0"/>
    <n v="2"/>
    <n v="204.72222222222223"/>
    <n v="409.44444444444446"/>
    <n v="159.68333333333334"/>
    <n v="90.077777777777783"/>
    <x v="11"/>
    <x v="0"/>
  </r>
  <r>
    <s v="SO - 0001677"/>
    <d v="2012-12-18T00:00:00"/>
    <x v="13"/>
    <n v="19"/>
    <x v="2"/>
    <s v="AUD"/>
    <x v="3"/>
    <x v="2"/>
    <x v="46"/>
    <n v="55"/>
    <n v="8"/>
    <x v="6"/>
    <n v="2"/>
    <n v="426.56666666666666"/>
    <n v="853.13333333333333"/>
    <n v="307.12799999999999"/>
    <n v="238.87733333333335"/>
    <x v="11"/>
    <x v="0"/>
  </r>
  <r>
    <s v="SO - 0001678"/>
    <d v="2012-12-20T00:00:00"/>
    <x v="14"/>
    <n v="10"/>
    <x v="1"/>
    <s v="AUD"/>
    <x v="1"/>
    <x v="0"/>
    <x v="17"/>
    <n v="28"/>
    <n v="4"/>
    <x v="5"/>
    <n v="9"/>
    <n v="29.777777777777779"/>
    <n v="268"/>
    <n v="19.05777777777778"/>
    <n v="96.47999999999999"/>
    <x v="11"/>
    <x v="0"/>
  </r>
  <r>
    <s v="SO - 0001679"/>
    <d v="2012-12-20T00:00:00"/>
    <x v="4"/>
    <n v="7"/>
    <x v="2"/>
    <s v="AUD"/>
    <x v="2"/>
    <x v="1"/>
    <x v="34"/>
    <n v="19"/>
    <n v="3"/>
    <x v="2"/>
    <n v="2"/>
    <n v="203.23333333333335"/>
    <n v="406.4666666666667"/>
    <n v="95.519666666666666"/>
    <n v="215.42733333333337"/>
    <x v="11"/>
    <x v="0"/>
  </r>
  <r>
    <s v="SO - 0001680"/>
    <d v="2012-12-20T00:00:00"/>
    <x v="7"/>
    <n v="17"/>
    <x v="1"/>
    <s v="AUD"/>
    <x v="0"/>
    <x v="2"/>
    <x v="30"/>
    <n v="47"/>
    <n v="7"/>
    <x v="3"/>
    <n v="5"/>
    <n v="199.51111111111112"/>
    <n v="997.55555555555566"/>
    <n v="139.6577777777778"/>
    <n v="299.26666666666665"/>
    <x v="11"/>
    <x v="0"/>
  </r>
  <r>
    <s v="SO - 0001681"/>
    <d v="2012-12-20T00:00:00"/>
    <x v="12"/>
    <n v="2"/>
    <x v="1"/>
    <s v="AUD"/>
    <x v="2"/>
    <x v="1"/>
    <x v="15"/>
    <n v="4"/>
    <n v="1"/>
    <x v="4"/>
    <n v="3"/>
    <n v="124.32222222222224"/>
    <n v="372.9666666666667"/>
    <n v="50.972111111111111"/>
    <n v="220.05033333333336"/>
    <x v="11"/>
    <x v="0"/>
  </r>
  <r>
    <s v="SO - 0001682"/>
    <d v="2012-12-21T00:00:00"/>
    <x v="12"/>
    <n v="2"/>
    <x v="0"/>
    <s v="AUD"/>
    <x v="2"/>
    <x v="1"/>
    <x v="29"/>
    <n v="6"/>
    <n v="1"/>
    <x v="4"/>
    <n v="2"/>
    <n v="124.32222222222224"/>
    <n v="248.64444444444447"/>
    <n v="79.566222222222237"/>
    <n v="89.512"/>
    <x v="11"/>
    <x v="0"/>
  </r>
  <r>
    <s v="SO - 0001683"/>
    <d v="2012-12-21T00:00:00"/>
    <x v="0"/>
    <n v="15"/>
    <x v="1"/>
    <s v="AUD"/>
    <x v="0"/>
    <x v="0"/>
    <x v="0"/>
    <n v="41"/>
    <n v="6"/>
    <x v="0"/>
    <n v="8"/>
    <n v="436.24444444444447"/>
    <n v="3489.9555555555557"/>
    <n v="292.28377777777786"/>
    <n v="1151.6853333333329"/>
    <x v="11"/>
    <x v="0"/>
  </r>
  <r>
    <s v="SO - 0001684"/>
    <d v="2012-12-21T00:00:00"/>
    <x v="16"/>
    <n v="5"/>
    <x v="1"/>
    <s v="AUD"/>
    <x v="2"/>
    <x v="1"/>
    <x v="35"/>
    <n v="13"/>
    <n v="2"/>
    <x v="7"/>
    <n v="9"/>
    <n v="101.98888888888888"/>
    <n v="917.89999999999986"/>
    <n v="57.113777777777777"/>
    <n v="403.87599999999986"/>
    <x v="11"/>
    <x v="0"/>
  </r>
  <r>
    <s v="SO - 0001685"/>
    <d v="2012-12-22T00:00:00"/>
    <x v="10"/>
    <n v="8"/>
    <x v="1"/>
    <s v="AUD"/>
    <x v="2"/>
    <x v="1"/>
    <x v="13"/>
    <n v="22"/>
    <n v="3"/>
    <x v="2"/>
    <n v="8"/>
    <n v="23.077777777777779"/>
    <n v="184.62222222222223"/>
    <n v="11.077333333333334"/>
    <n v="96.003555555555565"/>
    <x v="11"/>
    <x v="0"/>
  </r>
  <r>
    <s v="SO - 0001686"/>
    <d v="2012-12-22T00:00:00"/>
    <x v="5"/>
    <n v="16"/>
    <x v="0"/>
    <s v="AUD"/>
    <x v="0"/>
    <x v="0"/>
    <x v="5"/>
    <n v="45"/>
    <n v="7"/>
    <x v="3"/>
    <n v="3"/>
    <n v="219.61111111111111"/>
    <n v="658.83333333333337"/>
    <n v="140.55111111111111"/>
    <n v="237.18000000000006"/>
    <x v="11"/>
    <x v="0"/>
  </r>
  <r>
    <s v="SO - 0001687"/>
    <d v="2012-12-22T00:00:00"/>
    <x v="16"/>
    <n v="5"/>
    <x v="0"/>
    <s v="AUD"/>
    <x v="2"/>
    <x v="1"/>
    <x v="35"/>
    <n v="13"/>
    <n v="2"/>
    <x v="7"/>
    <n v="1"/>
    <n v="439.9666666666667"/>
    <n v="439.9666666666667"/>
    <n v="290.37800000000004"/>
    <n v="149.58866666666665"/>
    <x v="11"/>
    <x v="0"/>
  </r>
  <r>
    <s v="SO - 0001688"/>
    <d v="2012-12-22T00:00:00"/>
    <x v="4"/>
    <n v="7"/>
    <x v="1"/>
    <s v="AUD"/>
    <x v="2"/>
    <x v="1"/>
    <x v="48"/>
    <n v="20"/>
    <n v="3"/>
    <x v="2"/>
    <n v="8"/>
    <n v="122.08888888888889"/>
    <n v="976.71111111111111"/>
    <n v="94.00844444444445"/>
    <n v="224.64355555555551"/>
    <x v="11"/>
    <x v="0"/>
  </r>
  <r>
    <s v="SO - 0001689"/>
    <d v="2012-12-22T00:00:00"/>
    <x v="3"/>
    <n v="6"/>
    <x v="0"/>
    <s v="AUD"/>
    <x v="2"/>
    <x v="1"/>
    <x v="3"/>
    <n v="17"/>
    <n v="3"/>
    <x v="2"/>
    <n v="1"/>
    <n v="97.522222222222226"/>
    <n v="97.522222222222226"/>
    <n v="80.943444444444438"/>
    <n v="16.578777777777788"/>
    <x v="11"/>
    <x v="0"/>
  </r>
  <r>
    <s v="SO - 0001690"/>
    <d v="2012-12-22T00:00:00"/>
    <x v="14"/>
    <n v="10"/>
    <x v="0"/>
    <s v="AUD"/>
    <x v="1"/>
    <x v="0"/>
    <x v="45"/>
    <n v="29"/>
    <n v="4"/>
    <x v="5"/>
    <n v="2"/>
    <n v="283.63333333333338"/>
    <n v="567.26666666666677"/>
    <n v="141.81666666666669"/>
    <n v="283.63333333333338"/>
    <x v="11"/>
    <x v="0"/>
  </r>
  <r>
    <s v="SO - 0001691"/>
    <d v="2012-12-23T00:00:00"/>
    <x v="11"/>
    <n v="20"/>
    <x v="0"/>
    <s v="AUD"/>
    <x v="3"/>
    <x v="2"/>
    <x v="14"/>
    <n v="56"/>
    <n v="8"/>
    <x v="6"/>
    <n v="3"/>
    <n v="113.90000000000002"/>
    <n v="341.70000000000005"/>
    <n v="85.425000000000011"/>
    <n v="85.425000000000011"/>
    <x v="11"/>
    <x v="0"/>
  </r>
  <r>
    <s v="SO - 0001692"/>
    <d v="2012-12-23T00:00:00"/>
    <x v="17"/>
    <n v="14"/>
    <x v="1"/>
    <s v="AUD"/>
    <x v="1"/>
    <x v="0"/>
    <x v="50"/>
    <n v="39"/>
    <n v="6"/>
    <x v="0"/>
    <n v="5"/>
    <n v="116.13333333333334"/>
    <n v="580.66666666666674"/>
    <n v="74.325333333333333"/>
    <n v="209.04000000000008"/>
    <x v="11"/>
    <x v="0"/>
  </r>
  <r>
    <s v="SO - 0001693"/>
    <d v="2012-12-23T00:00:00"/>
    <x v="7"/>
    <n v="17"/>
    <x v="1"/>
    <s v="AUD"/>
    <x v="0"/>
    <x v="2"/>
    <x v="21"/>
    <n v="49"/>
    <n v="7"/>
    <x v="3"/>
    <n v="1"/>
    <n v="664.78888888888889"/>
    <n v="664.78888888888889"/>
    <n v="265.91555555555556"/>
    <n v="398.87333333333333"/>
    <x v="11"/>
    <x v="0"/>
  </r>
  <r>
    <s v="SO - 0001694"/>
    <d v="2012-12-23T00:00:00"/>
    <x v="14"/>
    <n v="10"/>
    <x v="1"/>
    <s v="AUD"/>
    <x v="1"/>
    <x v="0"/>
    <x v="17"/>
    <n v="28"/>
    <n v="4"/>
    <x v="5"/>
    <n v="3"/>
    <n v="123.57777777777778"/>
    <n v="370.73333333333335"/>
    <n v="84.032888888888891"/>
    <n v="118.63466666666667"/>
    <x v="11"/>
    <x v="0"/>
  </r>
  <r>
    <s v="SO - 0001695"/>
    <d v="2012-12-23T00:00:00"/>
    <x v="4"/>
    <n v="7"/>
    <x v="0"/>
    <s v="AUD"/>
    <x v="2"/>
    <x v="1"/>
    <x v="48"/>
    <n v="20"/>
    <n v="3"/>
    <x v="2"/>
    <n v="5"/>
    <n v="206.21111111111111"/>
    <n v="1031.0555555555557"/>
    <n v="90.732888888888894"/>
    <n v="577.39111111111117"/>
    <x v="11"/>
    <x v="0"/>
  </r>
  <r>
    <s v="SO - 0001696"/>
    <d v="2012-12-24T00:00:00"/>
    <x v="9"/>
    <n v="18"/>
    <x v="2"/>
    <s v="AUD"/>
    <x v="0"/>
    <x v="2"/>
    <x v="11"/>
    <n v="51"/>
    <n v="7"/>
    <x v="3"/>
    <n v="1"/>
    <n v="425.07777777777778"/>
    <n v="425.07777777777778"/>
    <n v="255.04666666666668"/>
    <n v="170.0311111111111"/>
    <x v="11"/>
    <x v="0"/>
  </r>
  <r>
    <s v="SO - 0001697"/>
    <d v="2012-12-24T00:00:00"/>
    <x v="2"/>
    <n v="12"/>
    <x v="2"/>
    <s v="AUD"/>
    <x v="1"/>
    <x v="0"/>
    <x v="16"/>
    <n v="35"/>
    <n v="5"/>
    <x v="1"/>
    <n v="5"/>
    <n v="90.822222222222223"/>
    <n v="454.11111111111109"/>
    <n v="72.657777777777781"/>
    <n v="90.822222222222194"/>
    <x v="11"/>
    <x v="0"/>
  </r>
  <r>
    <s v="SO - 0001698"/>
    <d v="2012-12-24T00:00:00"/>
    <x v="4"/>
    <n v="7"/>
    <x v="1"/>
    <s v="AUD"/>
    <x v="2"/>
    <x v="1"/>
    <x v="48"/>
    <n v="20"/>
    <n v="3"/>
    <x v="2"/>
    <n v="5"/>
    <n v="81.888888888888886"/>
    <n v="409.44444444444446"/>
    <n v="41.763333333333335"/>
    <n v="200.62777777777779"/>
    <x v="11"/>
    <x v="0"/>
  </r>
  <r>
    <s v="SO - 0001699"/>
    <d v="2012-12-25T00:00:00"/>
    <x v="2"/>
    <n v="12"/>
    <x v="1"/>
    <s v="AUD"/>
    <x v="1"/>
    <x v="0"/>
    <x v="40"/>
    <n v="33"/>
    <n v="5"/>
    <x v="1"/>
    <n v="7"/>
    <n v="273.95555555555552"/>
    <n v="1917.6888888888886"/>
    <n v="183.55022222222223"/>
    <n v="632.83733333333294"/>
    <x v="11"/>
    <x v="0"/>
  </r>
  <r>
    <s v="SO - 0001700"/>
    <d v="2012-12-25T00:00:00"/>
    <x v="6"/>
    <n v="1"/>
    <x v="1"/>
    <s v="AUD"/>
    <x v="2"/>
    <x v="1"/>
    <x v="41"/>
    <n v="2"/>
    <n v="1"/>
    <x v="4"/>
    <n v="9"/>
    <n v="95.288888888888891"/>
    <n v="857.6"/>
    <n v="76.231111111111119"/>
    <n v="171.51999999999998"/>
    <x v="11"/>
    <x v="0"/>
  </r>
  <r>
    <s v="SO - 0001701"/>
    <d v="2012-12-25T00:00:00"/>
    <x v="9"/>
    <n v="18"/>
    <x v="0"/>
    <s v="AUD"/>
    <x v="0"/>
    <x v="2"/>
    <x v="11"/>
    <n v="51"/>
    <n v="8"/>
    <x v="6"/>
    <n v="2"/>
    <n v="119.85555555555555"/>
    <n v="239.71111111111111"/>
    <n v="47.942222222222227"/>
    <n v="143.82666666666665"/>
    <x v="11"/>
    <x v="0"/>
  </r>
  <r>
    <s v="SO - 0001702"/>
    <d v="2012-12-25T00:00:00"/>
    <x v="8"/>
    <n v="9"/>
    <x v="2"/>
    <s v="AUD"/>
    <x v="2"/>
    <x v="0"/>
    <x v="53"/>
    <n v="26"/>
    <n v="4"/>
    <x v="5"/>
    <n v="8"/>
    <n v="376.68888888888893"/>
    <n v="3013.5111111111114"/>
    <n v="305.11800000000005"/>
    <n v="572.56711111111099"/>
    <x v="11"/>
    <x v="0"/>
  </r>
  <r>
    <s v="SO - 0001703"/>
    <d v="2012-12-26T00:00:00"/>
    <x v="2"/>
    <n v="12"/>
    <x v="1"/>
    <s v="AUD"/>
    <x v="1"/>
    <x v="0"/>
    <x v="40"/>
    <n v="33"/>
    <n v="5"/>
    <x v="1"/>
    <n v="1"/>
    <n v="612.67777777777781"/>
    <n v="612.67777777777781"/>
    <n v="484.01544444444448"/>
    <n v="128.66233333333332"/>
    <x v="11"/>
    <x v="0"/>
  </r>
  <r>
    <s v="SO - 0001704"/>
    <d v="2012-12-26T00:00:00"/>
    <x v="19"/>
    <n v="4"/>
    <x v="0"/>
    <s v="AUD"/>
    <x v="2"/>
    <x v="1"/>
    <x v="33"/>
    <n v="10"/>
    <n v="2"/>
    <x v="7"/>
    <n v="1"/>
    <n v="23.077777777777779"/>
    <n v="23.077777777777779"/>
    <n v="16.154444444444447"/>
    <n v="6.923333333333332"/>
    <x v="11"/>
    <x v="0"/>
  </r>
  <r>
    <s v="SO - 0001705"/>
    <d v="2012-12-26T00:00:00"/>
    <x v="19"/>
    <n v="4"/>
    <x v="1"/>
    <s v="AUD"/>
    <x v="2"/>
    <x v="1"/>
    <x v="36"/>
    <n v="11"/>
    <n v="2"/>
    <x v="7"/>
    <n v="2"/>
    <n v="223.33333333333334"/>
    <n v="446.66666666666669"/>
    <n v="102.73333333333333"/>
    <n v="241.20000000000002"/>
    <x v="11"/>
    <x v="0"/>
  </r>
  <r>
    <s v="SO - 0001706"/>
    <d v="2012-12-26T00:00:00"/>
    <x v="15"/>
    <n v="13"/>
    <x v="1"/>
    <s v="AUD"/>
    <x v="1"/>
    <x v="0"/>
    <x v="16"/>
    <n v="35"/>
    <n v="5"/>
    <x v="1"/>
    <n v="1"/>
    <n v="216.63333333333333"/>
    <n v="216.63333333333333"/>
    <n v="116.98200000000003"/>
    <n v="99.651333333333298"/>
    <x v="11"/>
    <x v="0"/>
  </r>
  <r>
    <s v="SO - 0001707"/>
    <d v="2012-12-26T00:00:00"/>
    <x v="12"/>
    <n v="2"/>
    <x v="0"/>
    <s v="AUD"/>
    <x v="2"/>
    <x v="1"/>
    <x v="15"/>
    <n v="4"/>
    <n v="1"/>
    <x v="4"/>
    <n v="4"/>
    <n v="19.355555555555558"/>
    <n v="77.422222222222231"/>
    <n v="11.80688888888889"/>
    <n v="30.19466666666667"/>
    <x v="11"/>
    <x v="0"/>
  </r>
  <r>
    <s v="SO - 0001708"/>
    <d v="2012-12-26T00:00:00"/>
    <x v="11"/>
    <n v="20"/>
    <x v="1"/>
    <s v="AUD"/>
    <x v="3"/>
    <x v="2"/>
    <x v="22"/>
    <n v="58"/>
    <n v="8"/>
    <x v="6"/>
    <n v="9"/>
    <n v="126.55555555555556"/>
    <n v="1139"/>
    <n v="88.588888888888889"/>
    <n v="341.70000000000005"/>
    <x v="11"/>
    <x v="0"/>
  </r>
  <r>
    <s v="SO - 0001709"/>
    <d v="2012-12-27T00:00:00"/>
    <x v="13"/>
    <n v="19"/>
    <x v="0"/>
    <s v="AUD"/>
    <x v="3"/>
    <x v="2"/>
    <x v="46"/>
    <n v="55"/>
    <n v="8"/>
    <x v="6"/>
    <n v="1"/>
    <n v="591.08888888888896"/>
    <n v="591.08888888888896"/>
    <n v="242.34644444444444"/>
    <n v="348.74244444444452"/>
    <x v="11"/>
    <x v="0"/>
  </r>
  <r>
    <s v="SO - 0001710"/>
    <d v="2012-12-27T00:00:00"/>
    <x v="9"/>
    <n v="18"/>
    <x v="2"/>
    <s v="AUD"/>
    <x v="0"/>
    <x v="2"/>
    <x v="56"/>
    <n v="52"/>
    <n v="8"/>
    <x v="6"/>
    <n v="4"/>
    <n v="436.24444444444447"/>
    <n v="1744.9777777777779"/>
    <n v="231.2095555555556"/>
    <n v="820.13955555555549"/>
    <x v="11"/>
    <x v="0"/>
  </r>
  <r>
    <s v="SO - 0001711"/>
    <d v="2012-12-28T00:00:00"/>
    <x v="9"/>
    <n v="18"/>
    <x v="2"/>
    <s v="AUD"/>
    <x v="0"/>
    <x v="2"/>
    <x v="55"/>
    <n v="50"/>
    <n v="7"/>
    <x v="3"/>
    <n v="3"/>
    <n v="115.38888888888889"/>
    <n v="346.16666666666663"/>
    <n v="85.387777777777785"/>
    <n v="90.003333333333273"/>
    <x v="11"/>
    <x v="0"/>
  </r>
  <r>
    <s v="SO - 0001712"/>
    <d v="2012-12-28T00:00:00"/>
    <x v="13"/>
    <n v="19"/>
    <x v="0"/>
    <s v="AUD"/>
    <x v="3"/>
    <x v="2"/>
    <x v="14"/>
    <n v="56"/>
    <n v="8"/>
    <x v="6"/>
    <n v="6"/>
    <n v="559.82222222222231"/>
    <n v="3358.9333333333338"/>
    <n v="330.29511111111111"/>
    <n v="1377.1626666666671"/>
    <x v="11"/>
    <x v="0"/>
  </r>
  <r>
    <s v="SO - 0001713"/>
    <d v="2012-12-28T00:00:00"/>
    <x v="10"/>
    <n v="8"/>
    <x v="0"/>
    <s v="AUD"/>
    <x v="2"/>
    <x v="1"/>
    <x v="31"/>
    <n v="23"/>
    <n v="4"/>
    <x v="5"/>
    <n v="2"/>
    <n v="117.62222222222223"/>
    <n v="235.24444444444447"/>
    <n v="62.33977777777779"/>
    <n v="110.56488888888889"/>
    <x v="11"/>
    <x v="0"/>
  </r>
  <r>
    <s v="SO - 0001714"/>
    <d v="2012-12-29T00:00:00"/>
    <x v="7"/>
    <n v="17"/>
    <x v="0"/>
    <s v="AUD"/>
    <x v="0"/>
    <x v="2"/>
    <x v="21"/>
    <n v="49"/>
    <n v="7"/>
    <x v="3"/>
    <n v="6"/>
    <n v="24.566666666666666"/>
    <n v="147.4"/>
    <n v="10.809333333333333"/>
    <n v="82.544000000000011"/>
    <x v="11"/>
    <x v="0"/>
  </r>
  <r>
    <s v="SO - 0001715"/>
    <d v="2012-12-29T00:00:00"/>
    <x v="10"/>
    <n v="8"/>
    <x v="1"/>
    <s v="AUD"/>
    <x v="2"/>
    <x v="1"/>
    <x v="31"/>
    <n v="23"/>
    <n v="4"/>
    <x v="5"/>
    <n v="8"/>
    <n v="366.26666666666665"/>
    <n v="2930.1333333333332"/>
    <n v="278.36266666666666"/>
    <n v="703.23199999999997"/>
    <x v="11"/>
    <x v="0"/>
  </r>
  <r>
    <s v="SO - 0001716"/>
    <d v="2012-12-29T00:00:00"/>
    <x v="14"/>
    <n v="10"/>
    <x v="2"/>
    <s v="AUD"/>
    <x v="2"/>
    <x v="0"/>
    <x v="38"/>
    <n v="27"/>
    <n v="4"/>
    <x v="5"/>
    <n v="7"/>
    <n v="627.56666666666672"/>
    <n v="4392.9666666666672"/>
    <n v="301.23200000000003"/>
    <n v="2284.3426666666669"/>
    <x v="11"/>
    <x v="0"/>
  </r>
  <r>
    <s v="SO - 0001717"/>
    <d v="2012-12-29T00:00:00"/>
    <x v="7"/>
    <n v="17"/>
    <x v="2"/>
    <s v="AUD"/>
    <x v="0"/>
    <x v="2"/>
    <x v="21"/>
    <n v="49"/>
    <n v="7"/>
    <x v="3"/>
    <n v="3"/>
    <n v="124.32222222222224"/>
    <n v="372.9666666666667"/>
    <n v="80.809444444444452"/>
    <n v="130.53833333333336"/>
    <x v="11"/>
    <x v="0"/>
  </r>
  <r>
    <s v="SO - 0001718"/>
    <d v="2012-12-29T00:00:00"/>
    <x v="7"/>
    <n v="17"/>
    <x v="2"/>
    <s v="AUD"/>
    <x v="0"/>
    <x v="2"/>
    <x v="7"/>
    <n v="48"/>
    <n v="7"/>
    <x v="3"/>
    <n v="9"/>
    <n v="297.77777777777777"/>
    <n v="2680"/>
    <n v="247.15555555555557"/>
    <n v="455.59999999999991"/>
    <x v="11"/>
    <x v="0"/>
  </r>
  <r>
    <s v="SO - 0001719"/>
    <d v="2012-12-29T00:00:00"/>
    <x v="15"/>
    <n v="13"/>
    <x v="2"/>
    <s v="AUD"/>
    <x v="1"/>
    <x v="0"/>
    <x v="18"/>
    <n v="37"/>
    <n v="6"/>
    <x v="0"/>
    <n v="2"/>
    <n v="429.54444444444448"/>
    <n v="859.08888888888896"/>
    <n v="317.8628888888889"/>
    <n v="223.36311111111115"/>
    <x v="11"/>
    <x v="0"/>
  </r>
  <r>
    <s v="SO - 0001720"/>
    <d v="2012-12-29T00:00:00"/>
    <x v="8"/>
    <n v="9"/>
    <x v="2"/>
    <s v="AUD"/>
    <x v="2"/>
    <x v="1"/>
    <x v="32"/>
    <n v="24"/>
    <n v="4"/>
    <x v="5"/>
    <n v="1"/>
    <n v="105.71111111111111"/>
    <n v="105.71111111111111"/>
    <n v="44.398666666666664"/>
    <n v="61.312444444444445"/>
    <x v="11"/>
    <x v="0"/>
  </r>
  <r>
    <s v="SO - 0001721"/>
    <d v="2012-12-30T00:00:00"/>
    <x v="18"/>
    <n v="3"/>
    <x v="1"/>
    <s v="AUD"/>
    <x v="2"/>
    <x v="1"/>
    <x v="49"/>
    <n v="8"/>
    <n v="2"/>
    <x v="7"/>
    <n v="9"/>
    <n v="624.58888888888896"/>
    <n v="5621.3000000000011"/>
    <n v="474.68755555555555"/>
    <n v="1349.112000000001"/>
    <x v="11"/>
    <x v="0"/>
  </r>
  <r>
    <s v="SO - 0001722"/>
    <d v="2012-12-30T00:00:00"/>
    <x v="17"/>
    <n v="14"/>
    <x v="1"/>
    <s v="AUD"/>
    <x v="1"/>
    <x v="0"/>
    <x v="50"/>
    <n v="39"/>
    <n v="6"/>
    <x v="0"/>
    <n v="9"/>
    <n v="444.43333333333334"/>
    <n v="3999.9"/>
    <n v="346.65800000000002"/>
    <n v="879.97800000000007"/>
    <x v="11"/>
    <x v="0"/>
  </r>
  <r>
    <s v="SO - 0001723"/>
    <d v="2012-12-30T00:00:00"/>
    <x v="18"/>
    <n v="3"/>
    <x v="1"/>
    <s v="AUD"/>
    <x v="2"/>
    <x v="1"/>
    <x v="49"/>
    <n v="8"/>
    <n v="2"/>
    <x v="7"/>
    <n v="3"/>
    <n v="710.94444444444446"/>
    <n v="2132.8333333333335"/>
    <n v="405.23833333333329"/>
    <n v="917.11833333333357"/>
    <x v="11"/>
    <x v="0"/>
  </r>
  <r>
    <s v="SO - 0001724"/>
    <d v="2012-12-31T00:00:00"/>
    <x v="6"/>
    <n v="1"/>
    <x v="1"/>
    <s v="AUD"/>
    <x v="2"/>
    <x v="1"/>
    <x v="6"/>
    <n v="1"/>
    <n v="1"/>
    <x v="4"/>
    <n v="8"/>
    <n v="115.38888888888889"/>
    <n v="923.11111111111109"/>
    <n v="70.387222222222221"/>
    <n v="360.01333333333332"/>
    <x v="11"/>
    <x v="0"/>
  </r>
  <r>
    <s v="SO - 0001725"/>
    <d v="2012-12-31T00:00:00"/>
    <x v="4"/>
    <n v="7"/>
    <x v="1"/>
    <s v="AUD"/>
    <x v="2"/>
    <x v="1"/>
    <x v="4"/>
    <n v="18"/>
    <n v="3"/>
    <x v="2"/>
    <n v="2"/>
    <n v="725.08888888888896"/>
    <n v="1450.1777777777779"/>
    <n v="311.7882222222222"/>
    <n v="826.60133333333351"/>
    <x v="11"/>
    <x v="0"/>
  </r>
  <r>
    <s v="SO - 0001726"/>
    <d v="2012-12-31T00:00:00"/>
    <x v="2"/>
    <n v="12"/>
    <x v="0"/>
    <s v="AUD"/>
    <x v="1"/>
    <x v="0"/>
    <x v="16"/>
    <n v="35"/>
    <n v="5"/>
    <x v="1"/>
    <n v="1"/>
    <n v="121.34444444444446"/>
    <n v="121.34444444444446"/>
    <n v="89.794888888888906"/>
    <n v="31.549555555555557"/>
    <x v="11"/>
    <x v="0"/>
  </r>
  <r>
    <s v="SO - 0001727"/>
    <d v="2013-01-01T00:00:00"/>
    <x v="4"/>
    <n v="7"/>
    <x v="1"/>
    <s v="AUD"/>
    <x v="2"/>
    <x v="1"/>
    <x v="44"/>
    <n v="21"/>
    <n v="3"/>
    <x v="2"/>
    <n v="1"/>
    <n v="431.03333333333336"/>
    <n v="431.03333333333336"/>
    <n v="301.7233333333333"/>
    <n v="129.31000000000006"/>
    <x v="0"/>
    <x v="1"/>
  </r>
  <r>
    <s v="SO - 0001728"/>
    <d v="2013-01-02T00:00:00"/>
    <x v="17"/>
    <n v="14"/>
    <x v="1"/>
    <s v="AUD"/>
    <x v="1"/>
    <x v="0"/>
    <x v="28"/>
    <n v="40"/>
    <n v="6"/>
    <x v="0"/>
    <n v="7"/>
    <n v="288.84444444444443"/>
    <n v="2021.911111111111"/>
    <n v="225.29866666666669"/>
    <n v="444.82044444444409"/>
    <x v="0"/>
    <x v="1"/>
  </r>
  <r>
    <s v="SO - 0001729"/>
    <d v="2013-01-02T00:00:00"/>
    <x v="1"/>
    <n v="11"/>
    <x v="1"/>
    <s v="AUD"/>
    <x v="1"/>
    <x v="0"/>
    <x v="42"/>
    <n v="32"/>
    <n v="5"/>
    <x v="1"/>
    <n v="3"/>
    <n v="94.544444444444437"/>
    <n v="283.63333333333333"/>
    <n v="53.890333333333324"/>
    <n v="121.96233333333336"/>
    <x v="0"/>
    <x v="1"/>
  </r>
  <r>
    <s v="SO - 0001730"/>
    <d v="2013-01-03T00:00:00"/>
    <x v="3"/>
    <n v="6"/>
    <x v="1"/>
    <s v="AUD"/>
    <x v="2"/>
    <x v="1"/>
    <x v="3"/>
    <n v="17"/>
    <n v="3"/>
    <x v="2"/>
    <n v="3"/>
    <n v="114.64444444444445"/>
    <n v="343.93333333333334"/>
    <n v="85.98333333333332"/>
    <n v="85.983333333333405"/>
    <x v="0"/>
    <x v="1"/>
  </r>
  <r>
    <s v="SO - 0001731"/>
    <d v="2013-01-03T00:00:00"/>
    <x v="16"/>
    <n v="5"/>
    <x v="1"/>
    <s v="AUD"/>
    <x v="2"/>
    <x v="1"/>
    <x v="35"/>
    <n v="13"/>
    <n v="2"/>
    <x v="7"/>
    <n v="3"/>
    <n v="21.588888888888889"/>
    <n v="64.766666666666666"/>
    <n v="8.8514444444444447"/>
    <n v="38.212333333333333"/>
    <x v="0"/>
    <x v="1"/>
  </r>
  <r>
    <s v="SO - 0001732"/>
    <d v="2013-01-03T00:00:00"/>
    <x v="8"/>
    <n v="9"/>
    <x v="0"/>
    <s v="AUD"/>
    <x v="2"/>
    <x v="0"/>
    <x v="53"/>
    <n v="26"/>
    <n v="4"/>
    <x v="5"/>
    <n v="3"/>
    <n v="259.06666666666666"/>
    <n v="777.2"/>
    <n v="176.16533333333334"/>
    <n v="248.70400000000006"/>
    <x v="0"/>
    <x v="1"/>
  </r>
  <r>
    <s v="SO - 0001733"/>
    <d v="2013-01-03T00:00:00"/>
    <x v="8"/>
    <n v="9"/>
    <x v="1"/>
    <s v="AUD"/>
    <x v="2"/>
    <x v="0"/>
    <x v="53"/>
    <n v="26"/>
    <n v="4"/>
    <x v="5"/>
    <n v="4"/>
    <n v="333.51111111111112"/>
    <n v="1334.0444444444445"/>
    <n v="243.46311111111106"/>
    <n v="360.19200000000023"/>
    <x v="0"/>
    <x v="1"/>
  </r>
  <r>
    <s v="SO - 0001734"/>
    <d v="2013-01-03T00:00:00"/>
    <x v="10"/>
    <n v="8"/>
    <x v="0"/>
    <s v="AUD"/>
    <x v="2"/>
    <x v="1"/>
    <x v="13"/>
    <n v="22"/>
    <n v="3"/>
    <x v="2"/>
    <n v="9"/>
    <n v="23.077777777777779"/>
    <n v="207.70000000000002"/>
    <n v="18.693000000000001"/>
    <n v="39.462999999999994"/>
    <x v="0"/>
    <x v="1"/>
  </r>
  <r>
    <s v="SO - 0001735"/>
    <d v="2013-01-04T00:00:00"/>
    <x v="11"/>
    <n v="20"/>
    <x v="0"/>
    <s v="AUD"/>
    <x v="3"/>
    <x v="2"/>
    <x v="22"/>
    <n v="58"/>
    <n v="8"/>
    <x v="6"/>
    <n v="3"/>
    <n v="82.63333333333334"/>
    <n v="247.90000000000003"/>
    <n v="48.753666666666668"/>
    <n v="101.63900000000004"/>
    <x v="0"/>
    <x v="1"/>
  </r>
  <r>
    <s v="SO - 0001736"/>
    <d v="2013-01-04T00:00:00"/>
    <x v="4"/>
    <n v="7"/>
    <x v="0"/>
    <s v="AUD"/>
    <x v="2"/>
    <x v="1"/>
    <x v="48"/>
    <n v="20"/>
    <n v="3"/>
    <x v="2"/>
    <n v="3"/>
    <n v="23.077777777777779"/>
    <n v="69.233333333333334"/>
    <n v="13.385111111111112"/>
    <n v="29.078000000000003"/>
    <x v="0"/>
    <x v="1"/>
  </r>
  <r>
    <s v="SO - 0001737"/>
    <d v="2013-01-05T00:00:00"/>
    <x v="10"/>
    <n v="8"/>
    <x v="2"/>
    <s v="AUD"/>
    <x v="2"/>
    <x v="1"/>
    <x v="44"/>
    <n v="21"/>
    <n v="3"/>
    <x v="2"/>
    <n v="6"/>
    <n v="640.9666666666667"/>
    <n v="3845.8"/>
    <n v="435.85733333333337"/>
    <n v="1230.6559999999999"/>
    <x v="0"/>
    <x v="1"/>
  </r>
  <r>
    <s v="SO - 0001738"/>
    <d v="2013-01-05T00:00:00"/>
    <x v="11"/>
    <n v="20"/>
    <x v="1"/>
    <s v="AUD"/>
    <x v="3"/>
    <x v="2"/>
    <x v="25"/>
    <n v="57"/>
    <n v="8"/>
    <x v="6"/>
    <n v="2"/>
    <n v="212.91111111111113"/>
    <n v="425.82222222222225"/>
    <n v="149.03777777777776"/>
    <n v="127.74666666666673"/>
    <x v="0"/>
    <x v="1"/>
  </r>
  <r>
    <s v="SO - 0001739"/>
    <d v="2013-01-05T00:00:00"/>
    <x v="3"/>
    <n v="6"/>
    <x v="1"/>
    <s v="AUD"/>
    <x v="2"/>
    <x v="1"/>
    <x v="4"/>
    <n v="18"/>
    <n v="3"/>
    <x v="2"/>
    <n v="1"/>
    <n v="292.56666666666666"/>
    <n v="292.56666666666666"/>
    <n v="248.68166666666664"/>
    <n v="43.885000000000019"/>
    <x v="0"/>
    <x v="1"/>
  </r>
  <r>
    <s v="SO - 0001740"/>
    <d v="2013-01-05T00:00:00"/>
    <x v="3"/>
    <n v="6"/>
    <x v="1"/>
    <s v="AUD"/>
    <x v="2"/>
    <x v="1"/>
    <x v="20"/>
    <n v="16"/>
    <n v="3"/>
    <x v="2"/>
    <n v="6"/>
    <n v="118.36666666666666"/>
    <n v="710.19999999999993"/>
    <n v="71.02"/>
    <n v="284.07999999999993"/>
    <x v="0"/>
    <x v="1"/>
  </r>
  <r>
    <s v="SO - 0001741"/>
    <d v="2013-01-05T00:00:00"/>
    <x v="16"/>
    <n v="5"/>
    <x v="1"/>
    <s v="AUD"/>
    <x v="2"/>
    <x v="1"/>
    <x v="24"/>
    <n v="14"/>
    <n v="2"/>
    <x v="7"/>
    <n v="7"/>
    <n v="250.87777777777779"/>
    <n v="1756.1444444444446"/>
    <n v="178.12322222222221"/>
    <n v="509.28188888888917"/>
    <x v="0"/>
    <x v="1"/>
  </r>
  <r>
    <s v="SO - 0001742"/>
    <d v="2013-01-05T00:00:00"/>
    <x v="17"/>
    <n v="14"/>
    <x v="0"/>
    <s v="AUD"/>
    <x v="1"/>
    <x v="0"/>
    <x v="50"/>
    <n v="39"/>
    <n v="6"/>
    <x v="0"/>
    <n v="4"/>
    <n v="110.17777777777778"/>
    <n v="440.71111111111111"/>
    <n v="60.597777777777793"/>
    <n v="198.31999999999994"/>
    <x v="0"/>
    <x v="1"/>
  </r>
  <r>
    <s v="SO - 0001743"/>
    <d v="2013-01-06T00:00:00"/>
    <x v="1"/>
    <n v="11"/>
    <x v="1"/>
    <s v="AUD"/>
    <x v="1"/>
    <x v="0"/>
    <x v="1"/>
    <n v="31"/>
    <n v="5"/>
    <x v="1"/>
    <n v="5"/>
    <n v="259.81111111111113"/>
    <n v="1299.0555555555557"/>
    <n v="184.46588888888888"/>
    <n v="376.72611111111121"/>
    <x v="0"/>
    <x v="1"/>
  </r>
  <r>
    <s v="SO - 0001744"/>
    <d v="2013-01-06T00:00:00"/>
    <x v="13"/>
    <n v="19"/>
    <x v="1"/>
    <s v="AUD"/>
    <x v="3"/>
    <x v="2"/>
    <x v="46"/>
    <n v="55"/>
    <n v="8"/>
    <x v="6"/>
    <n v="4"/>
    <n v="332.02222222222224"/>
    <n v="1328.088888888889"/>
    <n v="175.97177777777782"/>
    <n v="624.20177777777769"/>
    <x v="0"/>
    <x v="1"/>
  </r>
  <r>
    <s v="SO - 0001745"/>
    <d v="2013-01-06T00:00:00"/>
    <x v="14"/>
    <n v="10"/>
    <x v="1"/>
    <s v="AUD"/>
    <x v="2"/>
    <x v="0"/>
    <x v="38"/>
    <n v="27"/>
    <n v="4"/>
    <x v="5"/>
    <n v="4"/>
    <n v="124.32222222222224"/>
    <n v="497.28888888888895"/>
    <n v="75.836555555555549"/>
    <n v="193.94266666666675"/>
    <x v="0"/>
    <x v="1"/>
  </r>
  <r>
    <s v="SO - 0001746"/>
    <d v="2013-01-06T00:00:00"/>
    <x v="2"/>
    <n v="12"/>
    <x v="1"/>
    <s v="AUD"/>
    <x v="1"/>
    <x v="0"/>
    <x v="2"/>
    <n v="34"/>
    <n v="5"/>
    <x v="1"/>
    <n v="4"/>
    <n v="276.18888888888893"/>
    <n v="1104.7555555555557"/>
    <n v="140.85633333333334"/>
    <n v="541.33022222222235"/>
    <x v="0"/>
    <x v="1"/>
  </r>
  <r>
    <s v="SO - 0001747"/>
    <d v="2013-01-07T00:00:00"/>
    <x v="4"/>
    <n v="7"/>
    <x v="0"/>
    <s v="AUD"/>
    <x v="2"/>
    <x v="1"/>
    <x v="34"/>
    <n v="19"/>
    <n v="3"/>
    <x v="2"/>
    <n v="2"/>
    <n v="316.38888888888891"/>
    <n v="632.77777777777783"/>
    <n v="189.83333333333334"/>
    <n v="253.11111111111114"/>
    <x v="0"/>
    <x v="1"/>
  </r>
  <r>
    <s v="SO - 0001748"/>
    <d v="2013-01-07T00:00:00"/>
    <x v="19"/>
    <n v="4"/>
    <x v="1"/>
    <s v="AUD"/>
    <x v="2"/>
    <x v="1"/>
    <x v="36"/>
    <n v="11"/>
    <n v="2"/>
    <x v="7"/>
    <n v="7"/>
    <n v="366.26666666666665"/>
    <n v="2563.8666666666668"/>
    <n v="285.68799999999999"/>
    <n v="564.05066666666698"/>
    <x v="0"/>
    <x v="1"/>
  </r>
  <r>
    <s v="SO - 0001749"/>
    <d v="2013-01-07T00:00:00"/>
    <x v="12"/>
    <n v="2"/>
    <x v="2"/>
    <s v="AUD"/>
    <x v="2"/>
    <x v="1"/>
    <x v="29"/>
    <n v="6"/>
    <n v="1"/>
    <x v="4"/>
    <n v="1"/>
    <n v="107.94444444444444"/>
    <n v="107.94444444444444"/>
    <n v="76.640555555555551"/>
    <n v="31.303888888888892"/>
    <x v="0"/>
    <x v="1"/>
  </r>
  <r>
    <s v="SO - 0001750"/>
    <d v="2013-01-07T00:00:00"/>
    <x v="7"/>
    <n v="17"/>
    <x v="1"/>
    <s v="AUD"/>
    <x v="0"/>
    <x v="2"/>
    <x v="7"/>
    <n v="48"/>
    <n v="7"/>
    <x v="3"/>
    <n v="8"/>
    <n v="21.588888888888889"/>
    <n v="172.71111111111111"/>
    <n v="11.442111111111112"/>
    <n v="81.174222222222213"/>
    <x v="0"/>
    <x v="1"/>
  </r>
  <r>
    <s v="SO - 0001751"/>
    <d v="2013-01-07T00:00:00"/>
    <x v="14"/>
    <n v="10"/>
    <x v="0"/>
    <s v="AUD"/>
    <x v="1"/>
    <x v="0"/>
    <x v="17"/>
    <n v="28"/>
    <n v="4"/>
    <x v="5"/>
    <n v="9"/>
    <n v="663.3"/>
    <n v="5969.7"/>
    <n v="358.18200000000002"/>
    <n v="2746.0619999999999"/>
    <x v="0"/>
    <x v="1"/>
  </r>
  <r>
    <s v="SO - 0001752"/>
    <d v="2013-01-07T00:00:00"/>
    <x v="14"/>
    <n v="10"/>
    <x v="2"/>
    <s v="AUD"/>
    <x v="2"/>
    <x v="0"/>
    <x v="38"/>
    <n v="27"/>
    <n v="4"/>
    <x v="5"/>
    <n v="1"/>
    <n v="119.85555555555555"/>
    <n v="119.85555555555555"/>
    <n v="69.516222222222211"/>
    <n v="50.339333333333343"/>
    <x v="0"/>
    <x v="1"/>
  </r>
  <r>
    <s v="SO - 0001753"/>
    <d v="2013-01-08T00:00:00"/>
    <x v="4"/>
    <n v="7"/>
    <x v="1"/>
    <s v="AUD"/>
    <x v="2"/>
    <x v="1"/>
    <x v="44"/>
    <n v="21"/>
    <n v="3"/>
    <x v="2"/>
    <n v="7"/>
    <n v="268"/>
    <n v="1876"/>
    <n v="182.24"/>
    <n v="600.31999999999994"/>
    <x v="0"/>
    <x v="1"/>
  </r>
  <r>
    <s v="SO - 0001754"/>
    <d v="2013-01-08T00:00:00"/>
    <x v="6"/>
    <n v="1"/>
    <x v="0"/>
    <s v="AUD"/>
    <x v="2"/>
    <x v="1"/>
    <x v="9"/>
    <n v="3"/>
    <n v="1"/>
    <x v="4"/>
    <n v="2"/>
    <n v="128.78888888888889"/>
    <n v="257.57777777777778"/>
    <n v="100.45533333333336"/>
    <n v="56.667111111111069"/>
    <x v="0"/>
    <x v="1"/>
  </r>
  <r>
    <s v="SO - 0001755"/>
    <d v="2013-01-08T00:00:00"/>
    <x v="11"/>
    <n v="20"/>
    <x v="1"/>
    <s v="AUD"/>
    <x v="3"/>
    <x v="2"/>
    <x v="14"/>
    <n v="56"/>
    <n v="8"/>
    <x v="6"/>
    <n v="1"/>
    <n v="209.1888888888889"/>
    <n v="209.1888888888889"/>
    <n v="89.951222222222228"/>
    <n v="119.23766666666667"/>
    <x v="0"/>
    <x v="1"/>
  </r>
  <r>
    <s v="SO - 0001756"/>
    <d v="2013-01-09T00:00:00"/>
    <x v="2"/>
    <n v="12"/>
    <x v="0"/>
    <s v="AUD"/>
    <x v="1"/>
    <x v="0"/>
    <x v="16"/>
    <n v="35"/>
    <n v="5"/>
    <x v="1"/>
    <n v="2"/>
    <n v="216.63333333333333"/>
    <n v="433.26666666666665"/>
    <n v="119.14833333333334"/>
    <n v="194.96999999999997"/>
    <x v="0"/>
    <x v="1"/>
  </r>
  <r>
    <s v="SO - 0001757"/>
    <d v="2013-01-09T00:00:00"/>
    <x v="3"/>
    <n v="6"/>
    <x v="2"/>
    <s v="AUD"/>
    <x v="2"/>
    <x v="1"/>
    <x v="20"/>
    <n v="16"/>
    <n v="3"/>
    <x v="2"/>
    <n v="3"/>
    <n v="122.08888888888889"/>
    <n v="366.26666666666665"/>
    <n v="83.020444444444436"/>
    <n v="117.20533333333333"/>
    <x v="0"/>
    <x v="1"/>
  </r>
  <r>
    <s v="SO - 0001758"/>
    <d v="2013-01-09T00:00:00"/>
    <x v="14"/>
    <n v="10"/>
    <x v="0"/>
    <s v="AUD"/>
    <x v="1"/>
    <x v="0"/>
    <x v="17"/>
    <n v="28"/>
    <n v="4"/>
    <x v="5"/>
    <n v="8"/>
    <n v="350.63333333333338"/>
    <n v="2805.0666666666671"/>
    <n v="259.46866666666671"/>
    <n v="729.31733333333341"/>
    <x v="0"/>
    <x v="1"/>
  </r>
  <r>
    <s v="SO - 0001759"/>
    <d v="2013-01-09T00:00:00"/>
    <x v="4"/>
    <n v="7"/>
    <x v="2"/>
    <s v="AUD"/>
    <x v="2"/>
    <x v="1"/>
    <x v="48"/>
    <n v="20"/>
    <n v="3"/>
    <x v="2"/>
    <n v="6"/>
    <n v="297.77777777777777"/>
    <n v="1786.6666666666665"/>
    <n v="238.22222222222223"/>
    <n v="357.33333333333303"/>
    <x v="0"/>
    <x v="1"/>
  </r>
  <r>
    <s v="SO - 0001760"/>
    <d v="2013-01-10T00:00:00"/>
    <x v="7"/>
    <n v="17"/>
    <x v="0"/>
    <s v="AUD"/>
    <x v="0"/>
    <x v="2"/>
    <x v="21"/>
    <n v="49"/>
    <n v="7"/>
    <x v="3"/>
    <n v="6"/>
    <n v="661.81111111111113"/>
    <n v="3970.8666666666668"/>
    <n v="430.17722222222227"/>
    <n v="1389.8033333333333"/>
    <x v="0"/>
    <x v="1"/>
  </r>
  <r>
    <s v="SO - 0001761"/>
    <d v="2013-01-10T00:00:00"/>
    <x v="0"/>
    <n v="15"/>
    <x v="2"/>
    <s v="AUD"/>
    <x v="0"/>
    <x v="0"/>
    <x v="8"/>
    <n v="42"/>
    <n v="6"/>
    <x v="0"/>
    <n v="9"/>
    <n v="223.33333333333334"/>
    <n v="2010"/>
    <n v="102.73333333333333"/>
    <n v="1085.4000000000001"/>
    <x v="0"/>
    <x v="1"/>
  </r>
  <r>
    <s v="SO - 0001762"/>
    <d v="2013-01-10T00:00:00"/>
    <x v="9"/>
    <n v="18"/>
    <x v="0"/>
    <s v="AUD"/>
    <x v="0"/>
    <x v="2"/>
    <x v="56"/>
    <n v="52"/>
    <n v="8"/>
    <x v="6"/>
    <n v="1"/>
    <n v="146.65555555555557"/>
    <n v="146.65555555555557"/>
    <n v="107.05855555555556"/>
    <n v="39.597000000000008"/>
    <x v="0"/>
    <x v="1"/>
  </r>
  <r>
    <s v="SO - 0001763"/>
    <d v="2013-01-10T00:00:00"/>
    <x v="16"/>
    <n v="5"/>
    <x v="1"/>
    <s v="AUD"/>
    <x v="2"/>
    <x v="1"/>
    <x v="35"/>
    <n v="13"/>
    <n v="2"/>
    <x v="7"/>
    <n v="2"/>
    <n v="197.27777777777777"/>
    <n v="394.55555555555554"/>
    <n v="118.36666666666666"/>
    <n v="157.82222222222222"/>
    <x v="0"/>
    <x v="1"/>
  </r>
  <r>
    <s v="SO - 0001764"/>
    <d v="2013-01-10T00:00:00"/>
    <x v="18"/>
    <n v="3"/>
    <x v="1"/>
    <s v="AUD"/>
    <x v="2"/>
    <x v="1"/>
    <x v="27"/>
    <n v="7"/>
    <n v="1"/>
    <x v="4"/>
    <n v="6"/>
    <n v="20.844444444444445"/>
    <n v="125.06666666666666"/>
    <n v="14.382666666666665"/>
    <n v="38.770666666666671"/>
    <x v="0"/>
    <x v="1"/>
  </r>
  <r>
    <s v="SO - 0001765"/>
    <d v="2013-01-10T00:00:00"/>
    <x v="14"/>
    <n v="10"/>
    <x v="2"/>
    <s v="AUD"/>
    <x v="1"/>
    <x v="0"/>
    <x v="17"/>
    <n v="28"/>
    <n v="4"/>
    <x v="5"/>
    <n v="8"/>
    <n v="126.55555555555556"/>
    <n v="1012.4444444444445"/>
    <n v="99.978888888888889"/>
    <n v="212.61333333333334"/>
    <x v="0"/>
    <x v="1"/>
  </r>
  <r>
    <s v="SO - 0001766"/>
    <d v="2013-01-10T00:00:00"/>
    <x v="18"/>
    <n v="3"/>
    <x v="0"/>
    <s v="AUD"/>
    <x v="2"/>
    <x v="1"/>
    <x v="49"/>
    <n v="8"/>
    <n v="1"/>
    <x v="4"/>
    <n v="3"/>
    <n v="111.66666666666667"/>
    <n v="335"/>
    <n v="91.566666666666663"/>
    <n v="60.300000000000011"/>
    <x v="0"/>
    <x v="1"/>
  </r>
  <r>
    <s v="SO - 0001767"/>
    <d v="2013-01-11T00:00:00"/>
    <x v="19"/>
    <n v="4"/>
    <x v="0"/>
    <s v="AUD"/>
    <x v="2"/>
    <x v="1"/>
    <x v="33"/>
    <n v="10"/>
    <n v="2"/>
    <x v="7"/>
    <n v="3"/>
    <n v="265.02222222222224"/>
    <n v="795.06666666666672"/>
    <n v="121.91022222222225"/>
    <n v="429.33600000000001"/>
    <x v="0"/>
    <x v="1"/>
  </r>
  <r>
    <s v="SO - 0001768"/>
    <d v="2013-01-11T00:00:00"/>
    <x v="14"/>
    <n v="10"/>
    <x v="2"/>
    <s v="AUD"/>
    <x v="1"/>
    <x v="0"/>
    <x v="45"/>
    <n v="29"/>
    <n v="4"/>
    <x v="5"/>
    <n v="3"/>
    <n v="120.60000000000001"/>
    <n v="361.8"/>
    <n v="101.304"/>
    <n v="57.887999999999977"/>
    <x v="0"/>
    <x v="1"/>
  </r>
  <r>
    <s v="SO - 0001769"/>
    <d v="2013-01-11T00:00:00"/>
    <x v="7"/>
    <n v="17"/>
    <x v="0"/>
    <s v="AUD"/>
    <x v="0"/>
    <x v="2"/>
    <x v="21"/>
    <n v="49"/>
    <n v="7"/>
    <x v="3"/>
    <n v="9"/>
    <n v="201"/>
    <n v="1809"/>
    <n v="168.84"/>
    <n v="289.44000000000005"/>
    <x v="0"/>
    <x v="1"/>
  </r>
  <r>
    <s v="SO - 0001770"/>
    <d v="2013-01-11T00:00:00"/>
    <x v="17"/>
    <n v="14"/>
    <x v="2"/>
    <s v="AUD"/>
    <x v="1"/>
    <x v="0"/>
    <x v="28"/>
    <n v="40"/>
    <n v="6"/>
    <x v="0"/>
    <n v="8"/>
    <n v="99.75555555555556"/>
    <n v="798.04444444444448"/>
    <n v="71.824000000000012"/>
    <n v="223.45244444444438"/>
    <x v="0"/>
    <x v="1"/>
  </r>
  <r>
    <s v="SO - 0001771"/>
    <d v="2013-01-11T00:00:00"/>
    <x v="5"/>
    <n v="16"/>
    <x v="1"/>
    <s v="AUD"/>
    <x v="0"/>
    <x v="0"/>
    <x v="5"/>
    <n v="45"/>
    <n v="7"/>
    <x v="3"/>
    <n v="9"/>
    <n v="138.46666666666667"/>
    <n v="1246.2"/>
    <n v="94.157333333333341"/>
    <n v="398.78399999999999"/>
    <x v="0"/>
    <x v="1"/>
  </r>
  <r>
    <s v="SO - 0001772"/>
    <d v="2013-01-11T00:00:00"/>
    <x v="12"/>
    <n v="2"/>
    <x v="1"/>
    <s v="AUD"/>
    <x v="2"/>
    <x v="1"/>
    <x v="15"/>
    <n v="4"/>
    <n v="1"/>
    <x v="4"/>
    <n v="6"/>
    <n v="124.32222222222224"/>
    <n v="745.93333333333339"/>
    <n v="55.945000000000007"/>
    <n v="410.26333333333332"/>
    <x v="0"/>
    <x v="1"/>
  </r>
  <r>
    <s v="SO - 0001773"/>
    <d v="2013-01-12T00:00:00"/>
    <x v="16"/>
    <n v="5"/>
    <x v="2"/>
    <s v="AUD"/>
    <x v="2"/>
    <x v="1"/>
    <x v="24"/>
    <n v="14"/>
    <n v="2"/>
    <x v="7"/>
    <n v="7"/>
    <n v="113.15555555555555"/>
    <n v="792.08888888888885"/>
    <n v="92.787555555555556"/>
    <n v="142.57599999999991"/>
    <x v="0"/>
    <x v="1"/>
  </r>
  <r>
    <s v="SO - 0001774"/>
    <d v="2013-01-12T00:00:00"/>
    <x v="2"/>
    <n v="12"/>
    <x v="1"/>
    <s v="AUD"/>
    <x v="1"/>
    <x v="0"/>
    <x v="16"/>
    <n v="35"/>
    <n v="5"/>
    <x v="1"/>
    <n v="9"/>
    <n v="567.26666666666677"/>
    <n v="5105.4000000000005"/>
    <n v="442.46800000000007"/>
    <n v="1123.1880000000001"/>
    <x v="0"/>
    <x v="1"/>
  </r>
  <r>
    <s v="SO - 0001775"/>
    <d v="2013-01-12T00:00:00"/>
    <x v="11"/>
    <n v="20"/>
    <x v="1"/>
    <s v="AUD"/>
    <x v="3"/>
    <x v="2"/>
    <x v="22"/>
    <n v="58"/>
    <n v="8"/>
    <x v="6"/>
    <n v="6"/>
    <n v="128.78888888888889"/>
    <n v="772.73333333333335"/>
    <n v="83.712777777777788"/>
    <n v="270.45666666666659"/>
    <x v="0"/>
    <x v="1"/>
  </r>
  <r>
    <s v="SO - 0001776"/>
    <d v="2013-01-13T00:00:00"/>
    <x v="5"/>
    <n v="16"/>
    <x v="0"/>
    <s v="AUD"/>
    <x v="0"/>
    <x v="3"/>
    <x v="12"/>
    <n v="46"/>
    <n v="7"/>
    <x v="3"/>
    <n v="8"/>
    <n v="212.91111111111113"/>
    <n v="1703.288888888889"/>
    <n v="153.29599999999999"/>
    <n v="476.92088888888907"/>
    <x v="0"/>
    <x v="1"/>
  </r>
  <r>
    <s v="SO - 0001777"/>
    <d v="2013-01-13T00:00:00"/>
    <x v="19"/>
    <n v="4"/>
    <x v="1"/>
    <s v="AUD"/>
    <x v="2"/>
    <x v="1"/>
    <x v="36"/>
    <n v="11"/>
    <n v="2"/>
    <x v="7"/>
    <n v="8"/>
    <n v="27.544444444444444"/>
    <n v="220.35555555555555"/>
    <n v="14.598555555555556"/>
    <n v="103.5671111111111"/>
    <x v="0"/>
    <x v="1"/>
  </r>
  <r>
    <s v="SO - 0001778"/>
    <d v="2013-01-13T00:00:00"/>
    <x v="15"/>
    <n v="13"/>
    <x v="1"/>
    <s v="AUD"/>
    <x v="1"/>
    <x v="0"/>
    <x v="54"/>
    <n v="36"/>
    <n v="5"/>
    <x v="1"/>
    <n v="7"/>
    <n v="98.266666666666666"/>
    <n v="687.86666666666667"/>
    <n v="67.804000000000002"/>
    <n v="213.23866666666663"/>
    <x v="0"/>
    <x v="1"/>
  </r>
  <r>
    <s v="SO - 0001779"/>
    <d v="2013-01-13T00:00:00"/>
    <x v="17"/>
    <n v="14"/>
    <x v="1"/>
    <s v="AUD"/>
    <x v="1"/>
    <x v="0"/>
    <x v="50"/>
    <n v="39"/>
    <n v="6"/>
    <x v="0"/>
    <n v="9"/>
    <n v="126.55555555555556"/>
    <n v="1139"/>
    <n v="86.057777777777787"/>
    <n v="364.4799999999999"/>
    <x v="0"/>
    <x v="1"/>
  </r>
  <r>
    <s v="SO - 0001780"/>
    <d v="2013-01-14T00:00:00"/>
    <x v="13"/>
    <n v="19"/>
    <x v="1"/>
    <s v="AUD"/>
    <x v="3"/>
    <x v="2"/>
    <x v="39"/>
    <n v="54"/>
    <n v="8"/>
    <x v="6"/>
    <n v="6"/>
    <n v="19.355555555555558"/>
    <n v="116.13333333333335"/>
    <n v="9.4842222222222219"/>
    <n v="59.228000000000023"/>
    <x v="0"/>
    <x v="1"/>
  </r>
  <r>
    <s v="SO - 0001781"/>
    <d v="2013-01-15T00:00:00"/>
    <x v="1"/>
    <n v="11"/>
    <x v="0"/>
    <s v="AUD"/>
    <x v="1"/>
    <x v="0"/>
    <x v="43"/>
    <n v="30"/>
    <n v="5"/>
    <x v="1"/>
    <n v="6"/>
    <n v="105.71111111111111"/>
    <n v="634.26666666666665"/>
    <n v="84.568888888888893"/>
    <n v="126.8533333333333"/>
    <x v="0"/>
    <x v="1"/>
  </r>
  <r>
    <s v="SO - 0001782"/>
    <d v="2013-01-16T00:00:00"/>
    <x v="1"/>
    <n v="11"/>
    <x v="1"/>
    <s v="AUD"/>
    <x v="1"/>
    <x v="0"/>
    <x v="1"/>
    <n v="31"/>
    <n v="5"/>
    <x v="1"/>
    <n v="7"/>
    <n v="18.611111111111111"/>
    <n v="130.27777777777777"/>
    <n v="13.958333333333334"/>
    <n v="32.569444444444429"/>
    <x v="0"/>
    <x v="1"/>
  </r>
  <r>
    <s v="SO - 0001783"/>
    <d v="2013-01-16T00:00:00"/>
    <x v="10"/>
    <n v="8"/>
    <x v="1"/>
    <s v="AUD"/>
    <x v="2"/>
    <x v="1"/>
    <x v="31"/>
    <n v="23"/>
    <n v="4"/>
    <x v="5"/>
    <n v="7"/>
    <n v="570.98888888888894"/>
    <n v="3996.9222222222224"/>
    <n v="439.6614444444445"/>
    <n v="919.2921111111109"/>
    <x v="0"/>
    <x v="1"/>
  </r>
  <r>
    <s v="SO - 0001784"/>
    <d v="2013-01-16T00:00:00"/>
    <x v="14"/>
    <n v="10"/>
    <x v="0"/>
    <s v="AUD"/>
    <x v="1"/>
    <x v="0"/>
    <x v="45"/>
    <n v="29"/>
    <n v="4"/>
    <x v="5"/>
    <n v="9"/>
    <n v="23.822222222222223"/>
    <n v="214.4"/>
    <n v="12.149333333333335"/>
    <n v="105.056"/>
    <x v="0"/>
    <x v="1"/>
  </r>
  <r>
    <s v="SO - 0001785"/>
    <d v="2013-01-16T00:00:00"/>
    <x v="7"/>
    <n v="17"/>
    <x v="2"/>
    <s v="AUD"/>
    <x v="0"/>
    <x v="2"/>
    <x v="7"/>
    <n v="48"/>
    <n v="7"/>
    <x v="3"/>
    <n v="3"/>
    <n v="112.41111111111111"/>
    <n v="337.23333333333335"/>
    <n v="52.833222222222219"/>
    <n v="178.73366666666669"/>
    <x v="0"/>
    <x v="1"/>
  </r>
  <r>
    <s v="SO - 0001786"/>
    <d v="2013-01-17T00:00:00"/>
    <x v="13"/>
    <n v="19"/>
    <x v="0"/>
    <s v="AUD"/>
    <x v="3"/>
    <x v="2"/>
    <x v="23"/>
    <n v="53"/>
    <n v="8"/>
    <x v="6"/>
    <n v="2"/>
    <n v="128.78888888888889"/>
    <n v="257.57777777777778"/>
    <n v="101.74322222222224"/>
    <n v="54.091333333333296"/>
    <x v="0"/>
    <x v="1"/>
  </r>
  <r>
    <s v="SO - 0001787"/>
    <d v="2013-01-17T00:00:00"/>
    <x v="15"/>
    <n v="13"/>
    <x v="1"/>
    <s v="AUD"/>
    <x v="1"/>
    <x v="0"/>
    <x v="54"/>
    <n v="36"/>
    <n v="5"/>
    <x v="1"/>
    <n v="6"/>
    <n v="117.62222222222223"/>
    <n v="705.73333333333335"/>
    <n v="95.274000000000015"/>
    <n v="134.08933333333323"/>
    <x v="0"/>
    <x v="1"/>
  </r>
  <r>
    <s v="SO - 0001788"/>
    <d v="2013-01-17T00:00:00"/>
    <x v="11"/>
    <n v="20"/>
    <x v="0"/>
    <s v="AUD"/>
    <x v="3"/>
    <x v="2"/>
    <x v="14"/>
    <n v="56"/>
    <n v="8"/>
    <x v="6"/>
    <n v="2"/>
    <n v="207.7"/>
    <n v="415.4"/>
    <n v="85.156999999999982"/>
    <n v="245.08600000000001"/>
    <x v="0"/>
    <x v="1"/>
  </r>
  <r>
    <s v="SO - 0001789"/>
    <d v="2013-01-17T00:00:00"/>
    <x v="18"/>
    <n v="3"/>
    <x v="0"/>
    <s v="AUD"/>
    <x v="2"/>
    <x v="1"/>
    <x v="52"/>
    <n v="9"/>
    <n v="2"/>
    <x v="7"/>
    <n v="9"/>
    <n v="195.78888888888889"/>
    <n v="1762.1"/>
    <n v="156.63111111111115"/>
    <n v="352.41999999999962"/>
    <x v="0"/>
    <x v="1"/>
  </r>
  <r>
    <s v="SO - 0001790"/>
    <d v="2013-01-17T00:00:00"/>
    <x v="9"/>
    <n v="18"/>
    <x v="1"/>
    <s v="AUD"/>
    <x v="0"/>
    <x v="2"/>
    <x v="56"/>
    <n v="52"/>
    <n v="8"/>
    <x v="6"/>
    <n v="6"/>
    <n v="276.93333333333334"/>
    <n v="1661.6"/>
    <n v="207.70000000000002"/>
    <n v="415.39999999999986"/>
    <x v="0"/>
    <x v="1"/>
  </r>
  <r>
    <s v="SO - 0001791"/>
    <d v="2013-01-17T00:00:00"/>
    <x v="13"/>
    <n v="19"/>
    <x v="1"/>
    <s v="AUD"/>
    <x v="3"/>
    <x v="2"/>
    <x v="46"/>
    <n v="55"/>
    <n v="8"/>
    <x v="6"/>
    <n v="8"/>
    <n v="435.5"/>
    <n v="3484"/>
    <n v="226.46"/>
    <n v="1672.32"/>
    <x v="0"/>
    <x v="1"/>
  </r>
  <r>
    <s v="SO - 0001792"/>
    <d v="2013-01-17T00:00:00"/>
    <x v="10"/>
    <n v="8"/>
    <x v="0"/>
    <s v="AUD"/>
    <x v="2"/>
    <x v="1"/>
    <x v="31"/>
    <n v="23"/>
    <n v="4"/>
    <x v="5"/>
    <n v="6"/>
    <n v="279.91111111111115"/>
    <n v="1679.4666666666669"/>
    <n v="111.96444444444447"/>
    <n v="1007.6800000000001"/>
    <x v="0"/>
    <x v="1"/>
  </r>
  <r>
    <s v="SO - 0001793"/>
    <d v="2013-01-17T00:00:00"/>
    <x v="11"/>
    <n v="20"/>
    <x v="0"/>
    <s v="AUD"/>
    <x v="3"/>
    <x v="2"/>
    <x v="25"/>
    <n v="57"/>
    <n v="8"/>
    <x v="6"/>
    <n v="2"/>
    <n v="430.28888888888889"/>
    <n v="860.57777777777778"/>
    <n v="361.44266666666664"/>
    <n v="137.6924444444445"/>
    <x v="0"/>
    <x v="1"/>
  </r>
  <r>
    <s v="SO - 0001794"/>
    <d v="2013-01-18T00:00:00"/>
    <x v="8"/>
    <n v="9"/>
    <x v="1"/>
    <s v="AUD"/>
    <x v="2"/>
    <x v="1"/>
    <x v="32"/>
    <n v="24"/>
    <n v="4"/>
    <x v="5"/>
    <n v="2"/>
    <n v="206.21111111111111"/>
    <n v="412.42222222222222"/>
    <n v="150.53411111111112"/>
    <n v="111.35399999999998"/>
    <x v="0"/>
    <x v="1"/>
  </r>
  <r>
    <s v="SO - 0001795"/>
    <d v="2013-01-18T00:00:00"/>
    <x v="17"/>
    <n v="14"/>
    <x v="1"/>
    <s v="AUD"/>
    <x v="1"/>
    <x v="0"/>
    <x v="28"/>
    <n v="40"/>
    <n v="6"/>
    <x v="0"/>
    <n v="6"/>
    <n v="445.17777777777775"/>
    <n v="2671.0666666666666"/>
    <n v="356.14222222222224"/>
    <n v="534.21333333333314"/>
    <x v="0"/>
    <x v="1"/>
  </r>
  <r>
    <s v="SO - 0001796"/>
    <d v="2013-01-18T00:00:00"/>
    <x v="2"/>
    <n v="12"/>
    <x v="1"/>
    <s v="AUD"/>
    <x v="1"/>
    <x v="0"/>
    <x v="2"/>
    <n v="34"/>
    <n v="5"/>
    <x v="1"/>
    <n v="6"/>
    <n v="191.32222222222222"/>
    <n v="1147.9333333333334"/>
    <n v="151.14455555555557"/>
    <n v="241.06600000000003"/>
    <x v="0"/>
    <x v="1"/>
  </r>
  <r>
    <s v="SO - 0001797"/>
    <d v="2013-01-19T00:00:00"/>
    <x v="10"/>
    <n v="8"/>
    <x v="2"/>
    <s v="AUD"/>
    <x v="2"/>
    <x v="1"/>
    <x v="31"/>
    <n v="23"/>
    <n v="4"/>
    <x v="5"/>
    <n v="6"/>
    <n v="115.38888888888889"/>
    <n v="692.33333333333326"/>
    <n v="80.772222222222211"/>
    <n v="207.7"/>
    <x v="0"/>
    <x v="1"/>
  </r>
  <r>
    <s v="SO - 0001798"/>
    <d v="2013-01-19T00:00:00"/>
    <x v="14"/>
    <n v="10"/>
    <x v="2"/>
    <s v="AUD"/>
    <x v="1"/>
    <x v="0"/>
    <x v="45"/>
    <n v="29"/>
    <n v="4"/>
    <x v="5"/>
    <n v="5"/>
    <n v="26.8"/>
    <n v="134"/>
    <n v="12.06"/>
    <n v="73.699999999999989"/>
    <x v="0"/>
    <x v="1"/>
  </r>
  <r>
    <s v="SO - 0001799"/>
    <d v="2013-01-19T00:00:00"/>
    <x v="0"/>
    <n v="15"/>
    <x v="0"/>
    <s v="AUD"/>
    <x v="0"/>
    <x v="0"/>
    <x v="47"/>
    <n v="44"/>
    <n v="6"/>
    <x v="0"/>
    <n v="8"/>
    <n v="116.87777777777779"/>
    <n v="935.02222222222235"/>
    <n v="74.801777777777787"/>
    <n v="336.60800000000006"/>
    <x v="0"/>
    <x v="1"/>
  </r>
  <r>
    <s v="SO - 0001800"/>
    <d v="2013-01-19T00:00:00"/>
    <x v="17"/>
    <n v="14"/>
    <x v="0"/>
    <s v="AUD"/>
    <x v="1"/>
    <x v="0"/>
    <x v="50"/>
    <n v="39"/>
    <n v="6"/>
    <x v="0"/>
    <n v="2"/>
    <n v="20.100000000000001"/>
    <n v="40.200000000000003"/>
    <n v="14.472"/>
    <n v="11.256000000000004"/>
    <x v="0"/>
    <x v="1"/>
  </r>
  <r>
    <s v="SO - 0001801"/>
    <d v="2013-01-19T00:00:00"/>
    <x v="1"/>
    <n v="11"/>
    <x v="0"/>
    <s v="AUD"/>
    <x v="1"/>
    <x v="0"/>
    <x v="1"/>
    <n v="31"/>
    <n v="5"/>
    <x v="1"/>
    <n v="1"/>
    <n v="29.777777777777779"/>
    <n v="29.777777777777779"/>
    <n v="24.417777777777776"/>
    <n v="5.360000000000003"/>
    <x v="0"/>
    <x v="1"/>
  </r>
  <r>
    <s v="SO - 0001802"/>
    <d v="2013-01-19T00:00:00"/>
    <x v="6"/>
    <n v="1"/>
    <x v="0"/>
    <s v="AUD"/>
    <x v="2"/>
    <x v="1"/>
    <x v="6"/>
    <n v="1"/>
    <n v="1"/>
    <x v="4"/>
    <n v="5"/>
    <n v="128.78888888888889"/>
    <n v="643.94444444444446"/>
    <n v="59.242888888888892"/>
    <n v="347.73"/>
    <x v="0"/>
    <x v="1"/>
  </r>
  <r>
    <s v="SO - 0001803"/>
    <d v="2013-01-19T00:00:00"/>
    <x v="15"/>
    <n v="13"/>
    <x v="2"/>
    <s v="AUD"/>
    <x v="1"/>
    <x v="0"/>
    <x v="19"/>
    <n v="38"/>
    <n v="6"/>
    <x v="0"/>
    <n v="3"/>
    <n v="105.71111111111111"/>
    <n v="317.13333333333333"/>
    <n v="61.312444444444431"/>
    <n v="133.19600000000003"/>
    <x v="0"/>
    <x v="1"/>
  </r>
  <r>
    <s v="SO - 0001804"/>
    <d v="2013-01-19T00:00:00"/>
    <x v="9"/>
    <n v="18"/>
    <x v="1"/>
    <s v="AUD"/>
    <x v="0"/>
    <x v="2"/>
    <x v="56"/>
    <n v="52"/>
    <n v="8"/>
    <x v="6"/>
    <n v="4"/>
    <n v="445.17777777777775"/>
    <n v="1780.711111111111"/>
    <n v="293.81733333333335"/>
    <n v="605.44177777777759"/>
    <x v="0"/>
    <x v="1"/>
  </r>
  <r>
    <s v="SO - 0001805"/>
    <d v="2013-01-19T00:00:00"/>
    <x v="4"/>
    <n v="7"/>
    <x v="0"/>
    <s v="AUD"/>
    <x v="2"/>
    <x v="1"/>
    <x v="48"/>
    <n v="20"/>
    <n v="3"/>
    <x v="2"/>
    <n v="3"/>
    <n v="627.56666666666672"/>
    <n v="1882.7000000000003"/>
    <n v="263.57800000000003"/>
    <n v="1091.9660000000001"/>
    <x v="0"/>
    <x v="1"/>
  </r>
  <r>
    <s v="SO - 0001806"/>
    <d v="2013-01-20T00:00:00"/>
    <x v="14"/>
    <n v="10"/>
    <x v="2"/>
    <s v="AUD"/>
    <x v="2"/>
    <x v="0"/>
    <x v="38"/>
    <n v="27"/>
    <n v="4"/>
    <x v="5"/>
    <n v="7"/>
    <n v="436.24444444444447"/>
    <n v="3053.7111111111112"/>
    <n v="357.72044444444441"/>
    <n v="549.66800000000012"/>
    <x v="0"/>
    <x v="1"/>
  </r>
  <r>
    <s v="SO - 0001807"/>
    <d v="2013-01-20T00:00:00"/>
    <x v="13"/>
    <n v="19"/>
    <x v="1"/>
    <s v="AUD"/>
    <x v="3"/>
    <x v="2"/>
    <x v="23"/>
    <n v="53"/>
    <n v="8"/>
    <x v="6"/>
    <n v="2"/>
    <n v="591.83333333333337"/>
    <n v="1183.6666666666667"/>
    <n v="467.5483333333334"/>
    <n v="248.56999999999994"/>
    <x v="0"/>
    <x v="1"/>
  </r>
  <r>
    <s v="SO - 0001808"/>
    <d v="2013-01-20T00:00:00"/>
    <x v="1"/>
    <n v="11"/>
    <x v="1"/>
    <s v="AUD"/>
    <x v="1"/>
    <x v="0"/>
    <x v="1"/>
    <n v="31"/>
    <n v="5"/>
    <x v="1"/>
    <n v="9"/>
    <n v="607.4666666666667"/>
    <n v="5467.2000000000007"/>
    <n v="249.06133333333329"/>
    <n v="3225.648000000001"/>
    <x v="0"/>
    <x v="1"/>
  </r>
  <r>
    <s v="SO - 0001809"/>
    <d v="2013-01-20T00:00:00"/>
    <x v="14"/>
    <n v="10"/>
    <x v="1"/>
    <s v="AUD"/>
    <x v="2"/>
    <x v="0"/>
    <x v="38"/>
    <n v="27"/>
    <n v="4"/>
    <x v="5"/>
    <n v="4"/>
    <n v="282.88888888888891"/>
    <n v="1131.5555555555557"/>
    <n v="183.87777777777779"/>
    <n v="396.04444444444448"/>
    <x v="0"/>
    <x v="1"/>
  </r>
  <r>
    <s v="SO - 0001810"/>
    <d v="2013-01-20T00:00:00"/>
    <x v="19"/>
    <n v="4"/>
    <x v="2"/>
    <s v="AUD"/>
    <x v="2"/>
    <x v="1"/>
    <x v="36"/>
    <n v="11"/>
    <n v="2"/>
    <x v="7"/>
    <n v="1"/>
    <n v="119.11111111111111"/>
    <n v="119.11111111111111"/>
    <n v="98.862222222222215"/>
    <n v="20.248888888888899"/>
    <x v="0"/>
    <x v="1"/>
  </r>
  <r>
    <s v="SO - 0001811"/>
    <d v="2013-01-20T00:00:00"/>
    <x v="2"/>
    <n v="12"/>
    <x v="1"/>
    <s v="AUD"/>
    <x v="1"/>
    <x v="0"/>
    <x v="40"/>
    <n v="33"/>
    <n v="5"/>
    <x v="1"/>
    <n v="4"/>
    <n v="123.57777777777778"/>
    <n v="494.31111111111113"/>
    <n v="67.967777777777783"/>
    <n v="222.44"/>
    <x v="0"/>
    <x v="1"/>
  </r>
  <r>
    <s v="SO - 0001812"/>
    <d v="2013-01-20T00:00:00"/>
    <x v="16"/>
    <n v="5"/>
    <x v="1"/>
    <s v="AUD"/>
    <x v="2"/>
    <x v="1"/>
    <x v="24"/>
    <n v="14"/>
    <n v="2"/>
    <x v="7"/>
    <n v="9"/>
    <n v="308.94444444444446"/>
    <n v="2780.5"/>
    <n v="154.47222222222223"/>
    <n v="1390.25"/>
    <x v="0"/>
    <x v="1"/>
  </r>
  <r>
    <s v="SO - 0001813"/>
    <d v="2013-01-21T00:00:00"/>
    <x v="1"/>
    <n v="11"/>
    <x v="0"/>
    <s v="AUD"/>
    <x v="1"/>
    <x v="0"/>
    <x v="43"/>
    <n v="30"/>
    <n v="5"/>
    <x v="1"/>
    <n v="3"/>
    <n v="294.05555555555554"/>
    <n v="882.16666666666663"/>
    <n v="170.55222222222221"/>
    <n v="370.51"/>
    <x v="0"/>
    <x v="1"/>
  </r>
  <r>
    <s v="SO - 0001814"/>
    <d v="2013-01-21T00:00:00"/>
    <x v="0"/>
    <n v="15"/>
    <x v="1"/>
    <s v="AUD"/>
    <x v="0"/>
    <x v="0"/>
    <x v="47"/>
    <n v="44"/>
    <n v="6"/>
    <x v="0"/>
    <n v="4"/>
    <n v="23.822222222222223"/>
    <n v="95.288888888888891"/>
    <n v="15.008000000000001"/>
    <n v="35.256888888888888"/>
    <x v="0"/>
    <x v="1"/>
  </r>
  <r>
    <s v="SO - 0001815"/>
    <d v="2013-01-21T00:00:00"/>
    <x v="12"/>
    <n v="2"/>
    <x v="1"/>
    <s v="AUD"/>
    <x v="2"/>
    <x v="1"/>
    <x v="15"/>
    <n v="4"/>
    <n v="1"/>
    <x v="4"/>
    <n v="4"/>
    <n v="125.06666666666668"/>
    <n v="500.26666666666671"/>
    <n v="91.298666666666676"/>
    <n v="135.072"/>
    <x v="0"/>
    <x v="1"/>
  </r>
  <r>
    <s v="SO - 0001816"/>
    <d v="2013-01-21T00:00:00"/>
    <x v="2"/>
    <n v="12"/>
    <x v="2"/>
    <s v="AUD"/>
    <x v="1"/>
    <x v="0"/>
    <x v="40"/>
    <n v="33"/>
    <n v="5"/>
    <x v="1"/>
    <n v="6"/>
    <n v="204.72222222222223"/>
    <n v="1228.3333333333335"/>
    <n v="81.888888888888886"/>
    <n v="737.00000000000023"/>
    <x v="0"/>
    <x v="1"/>
  </r>
  <r>
    <s v="SO - 0001817"/>
    <d v="2013-01-21T00:00:00"/>
    <x v="8"/>
    <n v="9"/>
    <x v="0"/>
    <s v="AUD"/>
    <x v="2"/>
    <x v="0"/>
    <x v="53"/>
    <n v="26"/>
    <n v="4"/>
    <x v="5"/>
    <n v="6"/>
    <n v="125.06666666666668"/>
    <n v="750.40000000000009"/>
    <n v="62.533333333333339"/>
    <n v="375.20000000000005"/>
    <x v="0"/>
    <x v="1"/>
  </r>
  <r>
    <s v="SO - 0001818"/>
    <d v="2013-01-21T00:00:00"/>
    <x v="1"/>
    <n v="11"/>
    <x v="1"/>
    <s v="AUD"/>
    <x v="1"/>
    <x v="0"/>
    <x v="43"/>
    <n v="30"/>
    <n v="5"/>
    <x v="1"/>
    <n v="3"/>
    <n v="691.58888888888896"/>
    <n v="2074.7666666666669"/>
    <n v="463.36455555555557"/>
    <n v="684.67300000000023"/>
    <x v="0"/>
    <x v="1"/>
  </r>
  <r>
    <s v="SO - 0001819"/>
    <d v="2013-01-21T00:00:00"/>
    <x v="3"/>
    <n v="6"/>
    <x v="1"/>
    <s v="AUD"/>
    <x v="2"/>
    <x v="1"/>
    <x v="26"/>
    <n v="15"/>
    <n v="3"/>
    <x v="2"/>
    <n v="3"/>
    <n v="247.15555555555557"/>
    <n v="741.4666666666667"/>
    <n v="200.19600000000003"/>
    <n v="140.87866666666662"/>
    <x v="0"/>
    <x v="1"/>
  </r>
  <r>
    <s v="SO - 0001820"/>
    <d v="2013-01-22T00:00:00"/>
    <x v="15"/>
    <n v="13"/>
    <x v="1"/>
    <s v="AUD"/>
    <x v="1"/>
    <x v="0"/>
    <x v="19"/>
    <n v="38"/>
    <n v="6"/>
    <x v="0"/>
    <n v="3"/>
    <n v="132.51111111111112"/>
    <n v="397.53333333333336"/>
    <n v="82.156888888888886"/>
    <n v="151.0626666666667"/>
    <x v="0"/>
    <x v="1"/>
  </r>
  <r>
    <s v="SO - 0001821"/>
    <d v="2013-01-22T00:00:00"/>
    <x v="4"/>
    <n v="7"/>
    <x v="1"/>
    <s v="AUD"/>
    <x v="2"/>
    <x v="1"/>
    <x v="48"/>
    <n v="20"/>
    <n v="3"/>
    <x v="2"/>
    <n v="4"/>
    <n v="677.44444444444446"/>
    <n v="2709.7777777777778"/>
    <n v="325.17333333333335"/>
    <n v="1409.0844444444444"/>
    <x v="0"/>
    <x v="1"/>
  </r>
  <r>
    <s v="SO - 0001822"/>
    <d v="2013-01-22T00:00:00"/>
    <x v="15"/>
    <n v="13"/>
    <x v="0"/>
    <s v="AUD"/>
    <x v="1"/>
    <x v="0"/>
    <x v="19"/>
    <n v="38"/>
    <n v="6"/>
    <x v="0"/>
    <n v="9"/>
    <n v="114.64444444444445"/>
    <n v="1031.8"/>
    <n v="96.301333333333318"/>
    <n v="165.08800000000008"/>
    <x v="0"/>
    <x v="1"/>
  </r>
  <r>
    <s v="SO - 0001823"/>
    <d v="2013-01-22T00:00:00"/>
    <x v="7"/>
    <n v="17"/>
    <x v="2"/>
    <s v="AUD"/>
    <x v="0"/>
    <x v="2"/>
    <x v="21"/>
    <n v="49"/>
    <n v="7"/>
    <x v="3"/>
    <n v="5"/>
    <n v="269.48888888888888"/>
    <n v="1347.4444444444443"/>
    <n v="150.9137777777778"/>
    <n v="592.87555555555537"/>
    <x v="0"/>
    <x v="1"/>
  </r>
  <r>
    <s v="SO - 0001824"/>
    <d v="2013-01-22T00:00:00"/>
    <x v="4"/>
    <n v="7"/>
    <x v="1"/>
    <s v="AUD"/>
    <x v="2"/>
    <x v="1"/>
    <x v="48"/>
    <n v="20"/>
    <n v="3"/>
    <x v="2"/>
    <n v="8"/>
    <n v="114.64444444444445"/>
    <n v="917.15555555555557"/>
    <n v="76.811777777777777"/>
    <n v="302.66133333333335"/>
    <x v="0"/>
    <x v="1"/>
  </r>
  <r>
    <s v="SO - 0001825"/>
    <d v="2013-01-22T00:00:00"/>
    <x v="3"/>
    <n v="6"/>
    <x v="1"/>
    <s v="AUD"/>
    <x v="2"/>
    <x v="1"/>
    <x v="20"/>
    <n v="16"/>
    <n v="3"/>
    <x v="2"/>
    <n v="1"/>
    <n v="99.75555555555556"/>
    <n v="99.75555555555556"/>
    <n v="68.831333333333333"/>
    <n v="30.924222222222227"/>
    <x v="0"/>
    <x v="1"/>
  </r>
  <r>
    <s v="SO - 0001826"/>
    <d v="2013-01-22T00:00:00"/>
    <x v="18"/>
    <n v="3"/>
    <x v="1"/>
    <s v="AUD"/>
    <x v="2"/>
    <x v="1"/>
    <x v="49"/>
    <n v="8"/>
    <n v="1"/>
    <x v="4"/>
    <n v="6"/>
    <n v="273.21111111111111"/>
    <n v="1639.2666666666667"/>
    <n v="169.3908888888889"/>
    <n v="622.92133333333322"/>
    <x v="0"/>
    <x v="1"/>
  </r>
  <r>
    <s v="SO - 0001827"/>
    <d v="2013-01-22T00:00:00"/>
    <x v="7"/>
    <n v="17"/>
    <x v="0"/>
    <s v="AUD"/>
    <x v="0"/>
    <x v="2"/>
    <x v="30"/>
    <n v="47"/>
    <n v="7"/>
    <x v="3"/>
    <n v="8"/>
    <n v="262.04444444444448"/>
    <n v="2096.3555555555558"/>
    <n v="146.74488888888891"/>
    <n v="922.39644444444457"/>
    <x v="0"/>
    <x v="1"/>
  </r>
  <r>
    <s v="SO - 0001828"/>
    <d v="2013-01-23T00:00:00"/>
    <x v="10"/>
    <n v="8"/>
    <x v="1"/>
    <s v="AUD"/>
    <x v="2"/>
    <x v="1"/>
    <x v="44"/>
    <n v="21"/>
    <n v="3"/>
    <x v="2"/>
    <n v="8"/>
    <n v="198.76666666666668"/>
    <n v="1590.1333333333334"/>
    <n v="93.420333333333332"/>
    <n v="842.77066666666678"/>
    <x v="0"/>
    <x v="1"/>
  </r>
  <r>
    <s v="SO - 0001829"/>
    <d v="2013-01-23T00:00:00"/>
    <x v="2"/>
    <n v="12"/>
    <x v="2"/>
    <s v="AUD"/>
    <x v="1"/>
    <x v="0"/>
    <x v="2"/>
    <n v="34"/>
    <n v="5"/>
    <x v="1"/>
    <n v="3"/>
    <n v="434.75555555555559"/>
    <n v="1304.2666666666669"/>
    <n v="260.8533333333333"/>
    <n v="521.70666666666693"/>
    <x v="0"/>
    <x v="1"/>
  </r>
  <r>
    <s v="SO - 0001830"/>
    <d v="2013-01-23T00:00:00"/>
    <x v="3"/>
    <n v="6"/>
    <x v="1"/>
    <s v="AUD"/>
    <x v="2"/>
    <x v="1"/>
    <x v="26"/>
    <n v="15"/>
    <n v="3"/>
    <x v="2"/>
    <n v="4"/>
    <n v="682.65555555555557"/>
    <n v="2730.6222222222223"/>
    <n v="484.68544444444444"/>
    <n v="791.88044444444449"/>
    <x v="0"/>
    <x v="1"/>
  </r>
  <r>
    <s v="SO - 0001831"/>
    <d v="2013-01-23T00:00:00"/>
    <x v="10"/>
    <n v="8"/>
    <x v="0"/>
    <s v="AUD"/>
    <x v="2"/>
    <x v="1"/>
    <x v="32"/>
    <n v="24"/>
    <n v="4"/>
    <x v="5"/>
    <n v="4"/>
    <n v="314.15555555555557"/>
    <n v="1256.6222222222223"/>
    <n v="141.37"/>
    <n v="691.14222222222224"/>
    <x v="0"/>
    <x v="1"/>
  </r>
  <r>
    <s v="SO - 0001832"/>
    <d v="2013-01-24T00:00:00"/>
    <x v="9"/>
    <n v="18"/>
    <x v="2"/>
    <s v="AUD"/>
    <x v="0"/>
    <x v="2"/>
    <x v="56"/>
    <n v="52"/>
    <n v="8"/>
    <x v="6"/>
    <n v="9"/>
    <n v="117.62222222222223"/>
    <n v="1058.6000000000001"/>
    <n v="50.577555555555563"/>
    <n v="603.40200000000004"/>
    <x v="0"/>
    <x v="1"/>
  </r>
  <r>
    <s v="SO - 0001833"/>
    <d v="2013-01-24T00:00:00"/>
    <x v="4"/>
    <n v="7"/>
    <x v="1"/>
    <s v="AUD"/>
    <x v="2"/>
    <x v="1"/>
    <x v="48"/>
    <n v="20"/>
    <n v="3"/>
    <x v="2"/>
    <n v="7"/>
    <n v="118.36666666666666"/>
    <n v="828.56666666666661"/>
    <n v="62.734333333333339"/>
    <n v="389.42633333333322"/>
    <x v="0"/>
    <x v="1"/>
  </r>
  <r>
    <s v="SO - 0001834"/>
    <d v="2013-01-24T00:00:00"/>
    <x v="16"/>
    <n v="5"/>
    <x v="0"/>
    <s v="AUD"/>
    <x v="2"/>
    <x v="1"/>
    <x v="24"/>
    <n v="14"/>
    <n v="2"/>
    <x v="7"/>
    <n v="4"/>
    <n v="123.57777777777778"/>
    <n v="494.31111111111113"/>
    <n v="81.561333333333337"/>
    <n v="168.06577777777778"/>
    <x v="0"/>
    <x v="1"/>
  </r>
  <r>
    <s v="SO - 0001835"/>
    <d v="2013-01-24T00:00:00"/>
    <x v="12"/>
    <n v="2"/>
    <x v="1"/>
    <s v="AUD"/>
    <x v="2"/>
    <x v="1"/>
    <x v="37"/>
    <n v="5"/>
    <n v="1"/>
    <x v="4"/>
    <n v="3"/>
    <n v="425.82222222222225"/>
    <n v="1277.4666666666667"/>
    <n v="242.71866666666665"/>
    <n v="549.31066666666675"/>
    <x v="0"/>
    <x v="1"/>
  </r>
  <r>
    <s v="SO - 0001836"/>
    <d v="2013-01-24T00:00:00"/>
    <x v="4"/>
    <n v="7"/>
    <x v="2"/>
    <s v="AUD"/>
    <x v="2"/>
    <x v="1"/>
    <x v="4"/>
    <n v="18"/>
    <n v="3"/>
    <x v="2"/>
    <n v="6"/>
    <n v="95.288888888888891"/>
    <n v="571.73333333333335"/>
    <n v="69.560888888888883"/>
    <n v="154.36800000000005"/>
    <x v="0"/>
    <x v="1"/>
  </r>
  <r>
    <s v="SO - 0001837"/>
    <d v="2013-01-24T00:00:00"/>
    <x v="13"/>
    <n v="19"/>
    <x v="2"/>
    <s v="AUD"/>
    <x v="3"/>
    <x v="2"/>
    <x v="46"/>
    <n v="55"/>
    <n v="8"/>
    <x v="6"/>
    <n v="1"/>
    <n v="606.72222222222217"/>
    <n v="606.72222222222217"/>
    <n v="333.69722222222225"/>
    <n v="273.02499999999992"/>
    <x v="0"/>
    <x v="1"/>
  </r>
  <r>
    <s v="SO - 0001838"/>
    <d v="2013-01-24T00:00:00"/>
    <x v="6"/>
    <n v="1"/>
    <x v="1"/>
    <s v="AUD"/>
    <x v="2"/>
    <x v="1"/>
    <x v="41"/>
    <n v="2"/>
    <n v="1"/>
    <x v="4"/>
    <n v="6"/>
    <n v="285.12222222222221"/>
    <n v="1710.7333333333331"/>
    <n v="216.69288888888889"/>
    <n v="410.57599999999979"/>
    <x v="0"/>
    <x v="1"/>
  </r>
  <r>
    <s v="SO - 0001839"/>
    <d v="2013-01-25T00:00:00"/>
    <x v="13"/>
    <n v="19"/>
    <x v="2"/>
    <s v="AUD"/>
    <x v="3"/>
    <x v="2"/>
    <x v="39"/>
    <n v="54"/>
    <n v="8"/>
    <x v="6"/>
    <n v="9"/>
    <n v="294.8"/>
    <n v="2653.2000000000003"/>
    <n v="132.66"/>
    <n v="1459.2600000000002"/>
    <x v="0"/>
    <x v="1"/>
  </r>
  <r>
    <s v="SO - 0001840"/>
    <d v="2013-01-25T00:00:00"/>
    <x v="19"/>
    <n v="4"/>
    <x v="1"/>
    <s v="AUD"/>
    <x v="2"/>
    <x v="1"/>
    <x v="51"/>
    <n v="12"/>
    <n v="2"/>
    <x v="7"/>
    <n v="8"/>
    <n v="98.266666666666666"/>
    <n v="786.13333333333333"/>
    <n v="70.751999999999995"/>
    <n v="220.11733333333336"/>
    <x v="0"/>
    <x v="1"/>
  </r>
  <r>
    <s v="SO - 0001841"/>
    <d v="2013-01-25T00:00:00"/>
    <x v="16"/>
    <n v="5"/>
    <x v="2"/>
    <s v="AUD"/>
    <x v="2"/>
    <x v="1"/>
    <x v="35"/>
    <n v="13"/>
    <n v="2"/>
    <x v="7"/>
    <n v="9"/>
    <n v="422.84444444444443"/>
    <n v="3805.6"/>
    <n v="177.59466666666665"/>
    <n v="2207.248"/>
    <x v="0"/>
    <x v="1"/>
  </r>
  <r>
    <s v="SO - 0001842"/>
    <d v="2013-01-25T00:00:00"/>
    <x v="15"/>
    <n v="13"/>
    <x v="1"/>
    <s v="AUD"/>
    <x v="1"/>
    <x v="0"/>
    <x v="54"/>
    <n v="36"/>
    <n v="5"/>
    <x v="1"/>
    <n v="4"/>
    <n v="128.04444444444445"/>
    <n v="512.17777777777781"/>
    <n v="98.594222222222228"/>
    <n v="117.80088888888889"/>
    <x v="0"/>
    <x v="1"/>
  </r>
  <r>
    <s v="SO - 0001843"/>
    <d v="2013-01-26T00:00:00"/>
    <x v="19"/>
    <n v="4"/>
    <x v="0"/>
    <s v="AUD"/>
    <x v="2"/>
    <x v="1"/>
    <x v="51"/>
    <n v="12"/>
    <n v="2"/>
    <x v="7"/>
    <n v="6"/>
    <n v="425.82222222222225"/>
    <n v="2554.9333333333334"/>
    <n v="285.30088888888889"/>
    <n v="843.12800000000016"/>
    <x v="0"/>
    <x v="1"/>
  </r>
  <r>
    <s v="SO - 0001844"/>
    <d v="2013-01-26T00:00:00"/>
    <x v="15"/>
    <n v="13"/>
    <x v="0"/>
    <s v="AUD"/>
    <x v="1"/>
    <x v="0"/>
    <x v="18"/>
    <n v="37"/>
    <n v="6"/>
    <x v="0"/>
    <n v="1"/>
    <n v="96.777777777777771"/>
    <n v="96.777777777777771"/>
    <n v="73.551111111111112"/>
    <n v="23.226666666666659"/>
    <x v="0"/>
    <x v="1"/>
  </r>
  <r>
    <s v="SO - 0001845"/>
    <d v="2013-01-26T00:00:00"/>
    <x v="1"/>
    <n v="11"/>
    <x v="1"/>
    <s v="AUD"/>
    <x v="1"/>
    <x v="0"/>
    <x v="43"/>
    <n v="30"/>
    <n v="5"/>
    <x v="1"/>
    <n v="5"/>
    <n v="201"/>
    <n v="1005"/>
    <n v="126.63000000000001"/>
    <n v="371.84999999999991"/>
    <x v="0"/>
    <x v="1"/>
  </r>
  <r>
    <s v="SO - 0001846"/>
    <d v="2013-01-26T00:00:00"/>
    <x v="16"/>
    <n v="5"/>
    <x v="1"/>
    <s v="AUD"/>
    <x v="2"/>
    <x v="1"/>
    <x v="26"/>
    <n v="15"/>
    <n v="2"/>
    <x v="7"/>
    <n v="7"/>
    <n v="218.86666666666667"/>
    <n v="1532.0666666666666"/>
    <n v="153.20666666666665"/>
    <n v="459.62000000000012"/>
    <x v="0"/>
    <x v="1"/>
  </r>
  <r>
    <s v="SO - 0001847"/>
    <d v="2013-01-26T00:00:00"/>
    <x v="18"/>
    <n v="3"/>
    <x v="1"/>
    <s v="AUD"/>
    <x v="2"/>
    <x v="1"/>
    <x v="27"/>
    <n v="7"/>
    <n v="1"/>
    <x v="4"/>
    <n v="4"/>
    <n v="115.38888888888889"/>
    <n v="461.55555555555554"/>
    <n v="79.618333333333325"/>
    <n v="143.08222222222224"/>
    <x v="0"/>
    <x v="1"/>
  </r>
  <r>
    <s v="SO - 0001848"/>
    <d v="2013-01-26T00:00:00"/>
    <x v="17"/>
    <n v="14"/>
    <x v="1"/>
    <s v="AUD"/>
    <x v="1"/>
    <x v="0"/>
    <x v="28"/>
    <n v="40"/>
    <n v="6"/>
    <x v="0"/>
    <n v="2"/>
    <n v="405.72222222222223"/>
    <n v="811.44444444444446"/>
    <n v="178.51777777777778"/>
    <n v="454.4088888888889"/>
    <x v="0"/>
    <x v="1"/>
  </r>
  <r>
    <s v="SO - 0001849"/>
    <d v="2013-01-26T00:00:00"/>
    <x v="19"/>
    <n v="4"/>
    <x v="1"/>
    <s v="AUD"/>
    <x v="2"/>
    <x v="1"/>
    <x v="52"/>
    <n v="9"/>
    <n v="2"/>
    <x v="7"/>
    <n v="5"/>
    <n v="216.63333333333333"/>
    <n v="1083.1666666666665"/>
    <n v="145.14433333333335"/>
    <n v="357.44499999999971"/>
    <x v="0"/>
    <x v="1"/>
  </r>
  <r>
    <s v="SO - 0001850"/>
    <d v="2013-01-26T00:00:00"/>
    <x v="19"/>
    <n v="4"/>
    <x v="1"/>
    <s v="AUD"/>
    <x v="2"/>
    <x v="1"/>
    <x v="33"/>
    <n v="10"/>
    <n v="2"/>
    <x v="7"/>
    <n v="7"/>
    <n v="110.17777777777778"/>
    <n v="771.24444444444441"/>
    <n v="77.12444444444445"/>
    <n v="231.37333333333322"/>
    <x v="0"/>
    <x v="1"/>
  </r>
  <r>
    <s v="SO - 0001851"/>
    <d v="2013-01-27T00:00:00"/>
    <x v="6"/>
    <n v="1"/>
    <x v="2"/>
    <s v="AUD"/>
    <x v="2"/>
    <x v="1"/>
    <x v="41"/>
    <n v="2"/>
    <n v="1"/>
    <x v="4"/>
    <n v="2"/>
    <n v="304.47777777777782"/>
    <n v="608.95555555555563"/>
    <n v="133.97022222222225"/>
    <n v="341.01511111111114"/>
    <x v="0"/>
    <x v="1"/>
  </r>
  <r>
    <s v="SO - 0001852"/>
    <d v="2013-01-27T00:00:00"/>
    <x v="19"/>
    <n v="4"/>
    <x v="0"/>
    <s v="AUD"/>
    <x v="2"/>
    <x v="1"/>
    <x v="36"/>
    <n v="11"/>
    <n v="2"/>
    <x v="7"/>
    <n v="9"/>
    <n v="211.42222222222222"/>
    <n v="1902.8"/>
    <n v="139.53866666666667"/>
    <n v="646.952"/>
    <x v="0"/>
    <x v="1"/>
  </r>
  <r>
    <s v="SO - 0001853"/>
    <d v="2013-01-27T00:00:00"/>
    <x v="16"/>
    <n v="5"/>
    <x v="1"/>
    <s v="AUD"/>
    <x v="2"/>
    <x v="1"/>
    <x v="24"/>
    <n v="14"/>
    <n v="2"/>
    <x v="7"/>
    <n v="2"/>
    <n v="262.78888888888889"/>
    <n v="525.57777777777778"/>
    <n v="197.09166666666664"/>
    <n v="131.3944444444445"/>
    <x v="0"/>
    <x v="1"/>
  </r>
  <r>
    <s v="SO - 0001854"/>
    <d v="2013-01-28T00:00:00"/>
    <x v="14"/>
    <n v="10"/>
    <x v="1"/>
    <s v="AUD"/>
    <x v="1"/>
    <x v="0"/>
    <x v="45"/>
    <n v="29"/>
    <n v="4"/>
    <x v="5"/>
    <n v="6"/>
    <n v="116.87777777777779"/>
    <n v="701.26666666666677"/>
    <n v="73.63300000000001"/>
    <n v="259.46866666666671"/>
    <x v="0"/>
    <x v="1"/>
  </r>
  <r>
    <s v="SO - 0001855"/>
    <d v="2013-01-28T00:00:00"/>
    <x v="17"/>
    <n v="14"/>
    <x v="1"/>
    <s v="AUD"/>
    <x v="1"/>
    <x v="0"/>
    <x v="50"/>
    <n v="39"/>
    <n v="6"/>
    <x v="0"/>
    <n v="2"/>
    <n v="317.87777777777779"/>
    <n v="635.75555555555559"/>
    <n v="225.69322222222223"/>
    <n v="184.36911111111112"/>
    <x v="0"/>
    <x v="1"/>
  </r>
  <r>
    <s v="SO - 0001856"/>
    <d v="2013-01-28T00:00:00"/>
    <x v="0"/>
    <n v="15"/>
    <x v="1"/>
    <s v="AUD"/>
    <x v="0"/>
    <x v="0"/>
    <x v="57"/>
    <n v="43"/>
    <n v="6"/>
    <x v="0"/>
    <n v="4"/>
    <n v="648.41111111111104"/>
    <n v="2593.6444444444442"/>
    <n v="466.85599999999999"/>
    <n v="726.22044444444418"/>
    <x v="0"/>
    <x v="1"/>
  </r>
  <r>
    <s v="SO - 0001857"/>
    <d v="2013-01-28T00:00:00"/>
    <x v="14"/>
    <n v="10"/>
    <x v="1"/>
    <s v="AUD"/>
    <x v="2"/>
    <x v="0"/>
    <x v="38"/>
    <n v="27"/>
    <n v="4"/>
    <x v="5"/>
    <n v="4"/>
    <n v="128.04444444444445"/>
    <n v="512.17777777777781"/>
    <n v="104.99644444444445"/>
    <n v="92.192000000000007"/>
    <x v="0"/>
    <x v="1"/>
  </r>
  <r>
    <s v="SO - 0001858"/>
    <d v="2013-01-28T00:00:00"/>
    <x v="4"/>
    <n v="7"/>
    <x v="0"/>
    <s v="AUD"/>
    <x v="2"/>
    <x v="1"/>
    <x v="34"/>
    <n v="19"/>
    <n v="3"/>
    <x v="2"/>
    <n v="9"/>
    <n v="99.75555555555556"/>
    <n v="897.80000000000007"/>
    <n v="68.831333333333333"/>
    <n v="278.3180000000001"/>
    <x v="0"/>
    <x v="1"/>
  </r>
  <r>
    <s v="SO - 0001859"/>
    <d v="2013-01-28T00:00:00"/>
    <x v="0"/>
    <n v="15"/>
    <x v="1"/>
    <s v="AUD"/>
    <x v="0"/>
    <x v="0"/>
    <x v="57"/>
    <n v="43"/>
    <n v="6"/>
    <x v="0"/>
    <n v="8"/>
    <n v="123.57777777777778"/>
    <n v="988.62222222222226"/>
    <n v="101.33377777777778"/>
    <n v="177.952"/>
    <x v="0"/>
    <x v="1"/>
  </r>
  <r>
    <s v="SO - 0001860"/>
    <d v="2013-01-28T00:00:00"/>
    <x v="11"/>
    <n v="20"/>
    <x v="0"/>
    <s v="AUD"/>
    <x v="3"/>
    <x v="2"/>
    <x v="22"/>
    <n v="58"/>
    <n v="8"/>
    <x v="6"/>
    <n v="6"/>
    <n v="425.07777777777778"/>
    <n v="2550.4666666666667"/>
    <n v="259.29744444444447"/>
    <n v="994.68199999999979"/>
    <x v="0"/>
    <x v="1"/>
  </r>
  <r>
    <s v="SO - 0001861"/>
    <d v="2013-01-28T00:00:00"/>
    <x v="14"/>
    <n v="10"/>
    <x v="1"/>
    <s v="AUD"/>
    <x v="1"/>
    <x v="0"/>
    <x v="17"/>
    <n v="28"/>
    <n v="4"/>
    <x v="5"/>
    <n v="2"/>
    <n v="218.12222222222223"/>
    <n v="436.24444444444447"/>
    <n v="135.2357777777778"/>
    <n v="165.77288888888887"/>
    <x v="0"/>
    <x v="1"/>
  </r>
  <r>
    <s v="SO - 0001862"/>
    <d v="2013-01-28T00:00:00"/>
    <x v="19"/>
    <n v="4"/>
    <x v="1"/>
    <s v="AUD"/>
    <x v="2"/>
    <x v="1"/>
    <x v="51"/>
    <n v="12"/>
    <n v="2"/>
    <x v="7"/>
    <n v="8"/>
    <n v="262.78888888888889"/>
    <n v="2102.3111111111111"/>
    <n v="194.46377777777778"/>
    <n v="546.6008888888889"/>
    <x v="0"/>
    <x v="1"/>
  </r>
  <r>
    <s v="SO - 0001863"/>
    <d v="2013-01-29T00:00:00"/>
    <x v="5"/>
    <n v="16"/>
    <x v="0"/>
    <s v="AUD"/>
    <x v="0"/>
    <x v="3"/>
    <x v="12"/>
    <n v="46"/>
    <n v="7"/>
    <x v="3"/>
    <n v="8"/>
    <n v="106.45555555555556"/>
    <n v="851.6444444444445"/>
    <n v="64.937888888888892"/>
    <n v="332.14133333333336"/>
    <x v="0"/>
    <x v="1"/>
  </r>
  <r>
    <s v="SO - 0001864"/>
    <d v="2013-01-29T00:00:00"/>
    <x v="19"/>
    <n v="4"/>
    <x v="0"/>
    <s v="AUD"/>
    <x v="2"/>
    <x v="1"/>
    <x v="36"/>
    <n v="11"/>
    <n v="2"/>
    <x v="7"/>
    <n v="5"/>
    <n v="206.21111111111111"/>
    <n v="1031.0555555555557"/>
    <n v="125.78877777777777"/>
    <n v="402.11166666666679"/>
    <x v="0"/>
    <x v="1"/>
  </r>
  <r>
    <s v="SO - 0001865"/>
    <d v="2013-01-29T00:00:00"/>
    <x v="19"/>
    <n v="4"/>
    <x v="1"/>
    <s v="AUD"/>
    <x v="2"/>
    <x v="1"/>
    <x v="33"/>
    <n v="10"/>
    <n v="2"/>
    <x v="7"/>
    <n v="1"/>
    <n v="189.83333333333334"/>
    <n v="189.83333333333334"/>
    <n v="149.96833333333336"/>
    <n v="39.864999999999981"/>
    <x v="0"/>
    <x v="1"/>
  </r>
  <r>
    <s v="SO - 0001866"/>
    <d v="2013-01-29T00:00:00"/>
    <x v="15"/>
    <n v="13"/>
    <x v="1"/>
    <s v="AUD"/>
    <x v="1"/>
    <x v="0"/>
    <x v="18"/>
    <n v="37"/>
    <n v="6"/>
    <x v="0"/>
    <n v="7"/>
    <n v="287.35555555555561"/>
    <n v="2011.4888888888893"/>
    <n v="206.89600000000002"/>
    <n v="563.21688888888912"/>
    <x v="0"/>
    <x v="1"/>
  </r>
  <r>
    <s v="SO - 0001867"/>
    <d v="2013-01-29T00:00:00"/>
    <x v="16"/>
    <n v="5"/>
    <x v="1"/>
    <s v="AUD"/>
    <x v="2"/>
    <x v="1"/>
    <x v="24"/>
    <n v="14"/>
    <n v="2"/>
    <x v="7"/>
    <n v="1"/>
    <n v="285.12222222222221"/>
    <n v="285.12222222222221"/>
    <n v="188.18066666666667"/>
    <n v="96.941555555555539"/>
    <x v="0"/>
    <x v="1"/>
  </r>
  <r>
    <s v="SO - 0001868"/>
    <d v="2013-01-29T00:00:00"/>
    <x v="7"/>
    <n v="17"/>
    <x v="1"/>
    <s v="AUD"/>
    <x v="0"/>
    <x v="2"/>
    <x v="21"/>
    <n v="49"/>
    <n v="7"/>
    <x v="3"/>
    <n v="8"/>
    <n v="355.84444444444443"/>
    <n v="2846.7555555555555"/>
    <n v="220.62355555555553"/>
    <n v="1081.7671111111113"/>
    <x v="0"/>
    <x v="1"/>
  </r>
  <r>
    <s v="SO - 0001869"/>
    <d v="2013-01-29T00:00:00"/>
    <x v="14"/>
    <n v="10"/>
    <x v="0"/>
    <s v="AUD"/>
    <x v="1"/>
    <x v="0"/>
    <x v="17"/>
    <n v="28"/>
    <n v="4"/>
    <x v="5"/>
    <n v="2"/>
    <n v="727.32222222222231"/>
    <n v="1454.6444444444446"/>
    <n v="305.47533333333337"/>
    <n v="843.69377777777788"/>
    <x v="0"/>
    <x v="1"/>
  </r>
  <r>
    <s v="SO - 0001870"/>
    <d v="2013-01-29T00:00:00"/>
    <x v="18"/>
    <n v="3"/>
    <x v="0"/>
    <s v="AUD"/>
    <x v="2"/>
    <x v="1"/>
    <x v="27"/>
    <n v="7"/>
    <n v="1"/>
    <x v="4"/>
    <n v="3"/>
    <n v="580.66666666666663"/>
    <n v="1742"/>
    <n v="377.43333333333334"/>
    <n v="609.70000000000005"/>
    <x v="0"/>
    <x v="1"/>
  </r>
  <r>
    <s v="SO - 0001871"/>
    <d v="2013-01-30T00:00:00"/>
    <x v="0"/>
    <n v="15"/>
    <x v="1"/>
    <s v="AUD"/>
    <x v="0"/>
    <x v="0"/>
    <x v="8"/>
    <n v="42"/>
    <n v="6"/>
    <x v="0"/>
    <n v="6"/>
    <n v="100.5"/>
    <n v="603"/>
    <n v="81.405000000000015"/>
    <n v="114.56999999999994"/>
    <x v="0"/>
    <x v="1"/>
  </r>
  <r>
    <s v="SO - 0001872"/>
    <d v="2013-01-30T00:00:00"/>
    <x v="7"/>
    <n v="17"/>
    <x v="2"/>
    <s v="AUD"/>
    <x v="0"/>
    <x v="2"/>
    <x v="7"/>
    <n v="48"/>
    <n v="7"/>
    <x v="3"/>
    <n v="5"/>
    <n v="248.64444444444447"/>
    <n v="1243.2222222222224"/>
    <n v="114.37644444444446"/>
    <n v="671.34000000000015"/>
    <x v="0"/>
    <x v="1"/>
  </r>
  <r>
    <s v="SO - 0001873"/>
    <d v="2013-01-30T00:00:00"/>
    <x v="10"/>
    <n v="8"/>
    <x v="0"/>
    <s v="AUD"/>
    <x v="2"/>
    <x v="1"/>
    <x v="44"/>
    <n v="21"/>
    <n v="3"/>
    <x v="2"/>
    <n v="5"/>
    <n v="119.11111111111111"/>
    <n v="595.55555555555554"/>
    <n v="78.61333333333333"/>
    <n v="202.48888888888888"/>
    <x v="0"/>
    <x v="1"/>
  </r>
  <r>
    <s v="SO - 0001874"/>
    <d v="2013-01-30T00:00:00"/>
    <x v="19"/>
    <n v="4"/>
    <x v="0"/>
    <s v="AUD"/>
    <x v="2"/>
    <x v="1"/>
    <x v="33"/>
    <n v="10"/>
    <n v="2"/>
    <x v="7"/>
    <n v="3"/>
    <n v="121.34444444444446"/>
    <n v="364.03333333333342"/>
    <n v="98.289000000000016"/>
    <n v="69.166333333333341"/>
    <x v="0"/>
    <x v="1"/>
  </r>
  <r>
    <s v="SO - 0001875"/>
    <d v="2013-01-30T00:00:00"/>
    <x v="17"/>
    <n v="14"/>
    <x v="1"/>
    <s v="AUD"/>
    <x v="1"/>
    <x v="0"/>
    <x v="0"/>
    <n v="41"/>
    <n v="6"/>
    <x v="0"/>
    <n v="7"/>
    <n v="425.07777777777778"/>
    <n v="2975.5444444444447"/>
    <n v="259.29744444444447"/>
    <n v="1160.4623333333334"/>
    <x v="0"/>
    <x v="1"/>
  </r>
  <r>
    <s v="SO - 0001876"/>
    <d v="2013-01-30T00:00:00"/>
    <x v="15"/>
    <n v="13"/>
    <x v="1"/>
    <s v="AUD"/>
    <x v="1"/>
    <x v="0"/>
    <x v="19"/>
    <n v="38"/>
    <n v="6"/>
    <x v="0"/>
    <n v="6"/>
    <n v="23.822222222222223"/>
    <n v="142.93333333333334"/>
    <n v="18.343111111111114"/>
    <n v="32.874666666666656"/>
    <x v="0"/>
    <x v="1"/>
  </r>
  <r>
    <s v="SO - 0001877"/>
    <d v="2013-01-31T00:00:00"/>
    <x v="9"/>
    <n v="18"/>
    <x v="2"/>
    <s v="AUD"/>
    <x v="0"/>
    <x v="2"/>
    <x v="56"/>
    <n v="52"/>
    <n v="8"/>
    <x v="6"/>
    <n v="6"/>
    <n v="729.55555555555554"/>
    <n v="4377.333333333333"/>
    <n v="466.91555555555556"/>
    <n v="1575.8399999999997"/>
    <x v="0"/>
    <x v="1"/>
  </r>
  <r>
    <s v="SO - 0001878"/>
    <d v="2013-01-31T00:00:00"/>
    <x v="7"/>
    <n v="17"/>
    <x v="0"/>
    <s v="AUD"/>
    <x v="0"/>
    <x v="2"/>
    <x v="7"/>
    <n v="48"/>
    <n v="7"/>
    <x v="3"/>
    <n v="5"/>
    <n v="203.97777777777776"/>
    <n v="1019.8888888888888"/>
    <n v="120.34688888888887"/>
    <n v="418.15444444444449"/>
    <x v="0"/>
    <x v="1"/>
  </r>
  <r>
    <s v="SO - 0001879"/>
    <d v="2013-01-31T00:00:00"/>
    <x v="16"/>
    <n v="5"/>
    <x v="1"/>
    <s v="AUD"/>
    <x v="2"/>
    <x v="1"/>
    <x v="24"/>
    <n v="14"/>
    <n v="2"/>
    <x v="7"/>
    <n v="6"/>
    <n v="270.23333333333335"/>
    <n v="1621.4"/>
    <n v="113.49799999999999"/>
    <n v="940.41200000000015"/>
    <x v="0"/>
    <x v="1"/>
  </r>
  <r>
    <s v="SO - 0001880"/>
    <d v="2013-01-31T00:00:00"/>
    <x v="9"/>
    <n v="18"/>
    <x v="1"/>
    <s v="AUD"/>
    <x v="0"/>
    <x v="2"/>
    <x v="23"/>
    <n v="53"/>
    <n v="8"/>
    <x v="6"/>
    <n v="6"/>
    <n v="208.44444444444446"/>
    <n v="1250.6666666666667"/>
    <n v="168.84000000000003"/>
    <n v="237.62666666666655"/>
    <x v="0"/>
    <x v="1"/>
  </r>
  <r>
    <s v="SO - 0001881"/>
    <d v="2013-01-31T00:00:00"/>
    <x v="7"/>
    <n v="17"/>
    <x v="1"/>
    <s v="AUD"/>
    <x v="0"/>
    <x v="2"/>
    <x v="21"/>
    <n v="49"/>
    <n v="7"/>
    <x v="3"/>
    <n v="9"/>
    <n v="112.41111111111111"/>
    <n v="1011.7"/>
    <n v="47.212666666666664"/>
    <n v="586.78600000000006"/>
    <x v="0"/>
    <x v="1"/>
  </r>
  <r>
    <s v="SO - 0001882"/>
    <d v="2013-02-01T00:00:00"/>
    <x v="18"/>
    <n v="3"/>
    <x v="1"/>
    <s v="AUD"/>
    <x v="2"/>
    <x v="1"/>
    <x v="49"/>
    <n v="8"/>
    <n v="2"/>
    <x v="7"/>
    <n v="8"/>
    <n v="115.38888888888889"/>
    <n v="923.11111111111109"/>
    <n v="85.387777777777785"/>
    <n v="240.00888888888881"/>
    <x v="1"/>
    <x v="1"/>
  </r>
  <r>
    <s v="SO - 0001883"/>
    <d v="2013-02-01T00:00:00"/>
    <x v="12"/>
    <n v="2"/>
    <x v="1"/>
    <s v="AUD"/>
    <x v="2"/>
    <x v="1"/>
    <x v="37"/>
    <n v="5"/>
    <n v="1"/>
    <x v="4"/>
    <n v="4"/>
    <n v="106.45555555555556"/>
    <n v="425.82222222222225"/>
    <n v="68.131555555555565"/>
    <n v="153.29599999999999"/>
    <x v="1"/>
    <x v="1"/>
  </r>
  <r>
    <s v="SO - 0001884"/>
    <d v="2013-02-01T00:00:00"/>
    <x v="12"/>
    <n v="2"/>
    <x v="2"/>
    <s v="AUD"/>
    <x v="2"/>
    <x v="1"/>
    <x v="37"/>
    <n v="5"/>
    <n v="1"/>
    <x v="4"/>
    <n v="9"/>
    <n v="271.72222222222223"/>
    <n v="2445.5"/>
    <n v="135.86111111111111"/>
    <n v="1222.75"/>
    <x v="1"/>
    <x v="1"/>
  </r>
  <r>
    <s v="SO - 0001885"/>
    <d v="2013-02-01T00:00:00"/>
    <x v="16"/>
    <n v="5"/>
    <x v="1"/>
    <s v="AUD"/>
    <x v="2"/>
    <x v="1"/>
    <x v="26"/>
    <n v="15"/>
    <n v="2"/>
    <x v="7"/>
    <n v="6"/>
    <n v="433.26666666666665"/>
    <n v="2599.6"/>
    <n v="363.94400000000002"/>
    <n v="415.93599999999969"/>
    <x v="1"/>
    <x v="1"/>
  </r>
  <r>
    <s v="SO - 0001886"/>
    <d v="2013-02-02T00:00:00"/>
    <x v="16"/>
    <n v="5"/>
    <x v="0"/>
    <s v="AUD"/>
    <x v="2"/>
    <x v="1"/>
    <x v="24"/>
    <n v="14"/>
    <n v="2"/>
    <x v="7"/>
    <n v="6"/>
    <n v="111.66666666666667"/>
    <n v="670"/>
    <n v="72.583333333333329"/>
    <n v="234.5"/>
    <x v="1"/>
    <x v="1"/>
  </r>
  <r>
    <s v="SO - 0001887"/>
    <d v="2013-02-02T00:00:00"/>
    <x v="12"/>
    <n v="2"/>
    <x v="0"/>
    <s v="AUD"/>
    <x v="2"/>
    <x v="1"/>
    <x v="37"/>
    <n v="5"/>
    <n v="1"/>
    <x v="4"/>
    <n v="4"/>
    <n v="197.27777777777777"/>
    <n v="789.11111111111109"/>
    <n v="149.93111111111114"/>
    <n v="189.38666666666654"/>
    <x v="1"/>
    <x v="1"/>
  </r>
  <r>
    <s v="SO - 0001888"/>
    <d v="2013-02-02T00:00:00"/>
    <x v="2"/>
    <n v="12"/>
    <x v="0"/>
    <s v="AUD"/>
    <x v="1"/>
    <x v="0"/>
    <x v="16"/>
    <n v="35"/>
    <n v="5"/>
    <x v="1"/>
    <n v="2"/>
    <n v="125.06666666666668"/>
    <n v="250.13333333333335"/>
    <n v="95.050666666666686"/>
    <n v="60.031999999999982"/>
    <x v="1"/>
    <x v="1"/>
  </r>
  <r>
    <s v="SO - 0001889"/>
    <d v="2013-02-03T00:00:00"/>
    <x v="14"/>
    <n v="10"/>
    <x v="0"/>
    <s v="AUD"/>
    <x v="1"/>
    <x v="0"/>
    <x v="45"/>
    <n v="29"/>
    <n v="4"/>
    <x v="5"/>
    <n v="1"/>
    <n v="122.08888888888889"/>
    <n v="122.08888888888889"/>
    <n v="83.020444444444436"/>
    <n v="39.068444444444452"/>
    <x v="1"/>
    <x v="1"/>
  </r>
  <r>
    <s v="SO - 0001890"/>
    <d v="2013-02-03T00:00:00"/>
    <x v="3"/>
    <n v="6"/>
    <x v="1"/>
    <s v="AUD"/>
    <x v="2"/>
    <x v="1"/>
    <x v="4"/>
    <n v="18"/>
    <n v="3"/>
    <x v="2"/>
    <n v="4"/>
    <n v="215.14444444444445"/>
    <n v="860.57777777777778"/>
    <n v="165.66122222222222"/>
    <n v="197.9328888888889"/>
    <x v="1"/>
    <x v="1"/>
  </r>
  <r>
    <s v="SO - 0001891"/>
    <d v="2013-02-03T00:00:00"/>
    <x v="15"/>
    <n v="13"/>
    <x v="0"/>
    <s v="AUD"/>
    <x v="1"/>
    <x v="0"/>
    <x v="54"/>
    <n v="36"/>
    <n v="5"/>
    <x v="1"/>
    <n v="8"/>
    <n v="436.24444444444447"/>
    <n v="3489.9555555555557"/>
    <n v="296.64622222222226"/>
    <n v="1116.7857777777776"/>
    <x v="1"/>
    <x v="1"/>
  </r>
  <r>
    <s v="SO - 0001892"/>
    <d v="2013-02-03T00:00:00"/>
    <x v="6"/>
    <n v="1"/>
    <x v="0"/>
    <s v="AUD"/>
    <x v="2"/>
    <x v="1"/>
    <x v="6"/>
    <n v="1"/>
    <n v="1"/>
    <x v="4"/>
    <n v="6"/>
    <n v="350.63333333333338"/>
    <n v="2103.8000000000002"/>
    <n v="248.94966666666667"/>
    <n v="610.10200000000009"/>
    <x v="1"/>
    <x v="1"/>
  </r>
  <r>
    <s v="SO - 0001893"/>
    <d v="2013-02-04T00:00:00"/>
    <x v="14"/>
    <n v="10"/>
    <x v="1"/>
    <s v="AUD"/>
    <x v="2"/>
    <x v="0"/>
    <x v="38"/>
    <n v="27"/>
    <n v="4"/>
    <x v="5"/>
    <n v="7"/>
    <n v="444.43333333333334"/>
    <n v="3111.0333333333333"/>
    <n v="186.66200000000001"/>
    <n v="1804.3993333333333"/>
    <x v="1"/>
    <x v="1"/>
  </r>
  <r>
    <s v="SO - 0001894"/>
    <d v="2013-02-04T00:00:00"/>
    <x v="12"/>
    <n v="2"/>
    <x v="1"/>
    <s v="AUD"/>
    <x v="2"/>
    <x v="1"/>
    <x v="37"/>
    <n v="5"/>
    <n v="1"/>
    <x v="4"/>
    <n v="5"/>
    <n v="121.34444444444446"/>
    <n v="606.72222222222229"/>
    <n v="74.02011111111112"/>
    <n v="236.62166666666667"/>
    <x v="1"/>
    <x v="1"/>
  </r>
  <r>
    <s v="SO - 0001895"/>
    <d v="2013-02-04T00:00:00"/>
    <x v="1"/>
    <n v="11"/>
    <x v="1"/>
    <s v="AUD"/>
    <x v="1"/>
    <x v="0"/>
    <x v="42"/>
    <n v="32"/>
    <n v="5"/>
    <x v="1"/>
    <n v="7"/>
    <n v="111.66666666666667"/>
    <n v="781.66666666666674"/>
    <n v="49.133333333333333"/>
    <n v="437.73333333333341"/>
    <x v="1"/>
    <x v="1"/>
  </r>
  <r>
    <s v="SO - 0001896"/>
    <d v="2013-02-04T00:00:00"/>
    <x v="2"/>
    <n v="12"/>
    <x v="1"/>
    <s v="AUD"/>
    <x v="1"/>
    <x v="0"/>
    <x v="2"/>
    <n v="34"/>
    <n v="5"/>
    <x v="1"/>
    <n v="1"/>
    <n v="28.288888888888888"/>
    <n v="28.288888888888888"/>
    <n v="14.993111111111112"/>
    <n v="13.295777777777776"/>
    <x v="1"/>
    <x v="1"/>
  </r>
  <r>
    <s v="SO - 0001897"/>
    <d v="2013-02-05T00:00:00"/>
    <x v="13"/>
    <n v="19"/>
    <x v="1"/>
    <s v="AUD"/>
    <x v="3"/>
    <x v="2"/>
    <x v="39"/>
    <n v="54"/>
    <n v="8"/>
    <x v="6"/>
    <n v="9"/>
    <n v="99.75555555555556"/>
    <n v="897.80000000000007"/>
    <n v="57.858222222222224"/>
    <n v="377.07600000000002"/>
    <x v="1"/>
    <x v="1"/>
  </r>
  <r>
    <s v="SO - 0001898"/>
    <d v="2013-02-05T00:00:00"/>
    <x v="14"/>
    <n v="10"/>
    <x v="1"/>
    <s v="AUD"/>
    <x v="1"/>
    <x v="0"/>
    <x v="45"/>
    <n v="29"/>
    <n v="4"/>
    <x v="5"/>
    <n v="8"/>
    <n v="194.3"/>
    <n v="1554.4"/>
    <n v="91.320999999999998"/>
    <n v="823.83200000000011"/>
    <x v="1"/>
    <x v="1"/>
  </r>
  <r>
    <s v="SO - 0001899"/>
    <d v="2013-02-05T00:00:00"/>
    <x v="16"/>
    <n v="5"/>
    <x v="1"/>
    <s v="AUD"/>
    <x v="2"/>
    <x v="1"/>
    <x v="26"/>
    <n v="15"/>
    <n v="2"/>
    <x v="7"/>
    <n v="7"/>
    <n v="122.83333333333333"/>
    <n v="859.83333333333326"/>
    <n v="49.13333333333334"/>
    <n v="515.89999999999986"/>
    <x v="1"/>
    <x v="1"/>
  </r>
  <r>
    <s v="SO - 0001900"/>
    <d v="2013-02-05T00:00:00"/>
    <x v="11"/>
    <n v="20"/>
    <x v="0"/>
    <s v="AUD"/>
    <x v="3"/>
    <x v="2"/>
    <x v="22"/>
    <n v="58"/>
    <n v="8"/>
    <x v="6"/>
    <n v="4"/>
    <n v="649.15555555555557"/>
    <n v="2596.6222222222223"/>
    <n v="480.37511111111115"/>
    <n v="675.12177777777765"/>
    <x v="1"/>
    <x v="1"/>
  </r>
  <r>
    <s v="SO - 0001901"/>
    <d v="2013-02-05T00:00:00"/>
    <x v="4"/>
    <n v="7"/>
    <x v="0"/>
    <s v="AUD"/>
    <x v="2"/>
    <x v="1"/>
    <x v="48"/>
    <n v="20"/>
    <n v="3"/>
    <x v="2"/>
    <n v="3"/>
    <n v="131.02222222222224"/>
    <n v="393.06666666666672"/>
    <n v="83.854222222222219"/>
    <n v="141.50400000000008"/>
    <x v="1"/>
    <x v="1"/>
  </r>
  <r>
    <s v="SO - 0001902"/>
    <d v="2013-02-05T00:00:00"/>
    <x v="14"/>
    <n v="10"/>
    <x v="1"/>
    <s v="AUD"/>
    <x v="2"/>
    <x v="0"/>
    <x v="38"/>
    <n v="27"/>
    <n v="4"/>
    <x v="5"/>
    <n v="4"/>
    <n v="286.61111111111109"/>
    <n v="1146.4444444444443"/>
    <n v="166.23444444444442"/>
    <n v="481.50666666666666"/>
    <x v="1"/>
    <x v="1"/>
  </r>
  <r>
    <s v="SO - 0001903"/>
    <d v="2013-02-05T00:00:00"/>
    <x v="13"/>
    <n v="19"/>
    <x v="1"/>
    <s v="AUD"/>
    <x v="3"/>
    <x v="2"/>
    <x v="39"/>
    <n v="54"/>
    <n v="8"/>
    <x v="6"/>
    <n v="7"/>
    <n v="102.73333333333333"/>
    <n v="719.13333333333333"/>
    <n v="72.940666666666672"/>
    <n v="208.54866666666663"/>
    <x v="1"/>
    <x v="1"/>
  </r>
  <r>
    <s v="SO - 0001904"/>
    <d v="2013-02-05T00:00:00"/>
    <x v="8"/>
    <n v="9"/>
    <x v="0"/>
    <s v="AUD"/>
    <x v="2"/>
    <x v="0"/>
    <x v="53"/>
    <n v="26"/>
    <n v="4"/>
    <x v="5"/>
    <n v="9"/>
    <n v="442.20000000000005"/>
    <n v="3979.8"/>
    <n v="322.80599999999998"/>
    <n v="1074.5460000000003"/>
    <x v="1"/>
    <x v="1"/>
  </r>
  <r>
    <s v="SO - 0001905"/>
    <d v="2013-02-06T00:00:00"/>
    <x v="5"/>
    <n v="16"/>
    <x v="1"/>
    <s v="AUD"/>
    <x v="0"/>
    <x v="0"/>
    <x v="5"/>
    <n v="45"/>
    <n v="7"/>
    <x v="3"/>
    <n v="9"/>
    <n v="291.82222222222225"/>
    <n v="2626.4"/>
    <n v="233.45777777777781"/>
    <n v="525.27999999999975"/>
    <x v="1"/>
    <x v="1"/>
  </r>
  <r>
    <s v="SO - 0001906"/>
    <d v="2013-02-06T00:00:00"/>
    <x v="18"/>
    <n v="3"/>
    <x v="1"/>
    <s v="AUD"/>
    <x v="2"/>
    <x v="1"/>
    <x v="49"/>
    <n v="8"/>
    <n v="1"/>
    <x v="4"/>
    <n v="8"/>
    <n v="143.67777777777781"/>
    <n v="1149.4222222222224"/>
    <n v="113.50544444444446"/>
    <n v="241.37866666666673"/>
    <x v="1"/>
    <x v="1"/>
  </r>
  <r>
    <s v="SO - 0001907"/>
    <d v="2013-02-06T00:00:00"/>
    <x v="16"/>
    <n v="5"/>
    <x v="1"/>
    <s v="AUD"/>
    <x v="2"/>
    <x v="1"/>
    <x v="24"/>
    <n v="14"/>
    <n v="2"/>
    <x v="7"/>
    <n v="9"/>
    <n v="125.8111111111111"/>
    <n v="1132.3"/>
    <n v="106.93944444444443"/>
    <n v="169.84500000000003"/>
    <x v="1"/>
    <x v="1"/>
  </r>
  <r>
    <s v="SO - 0001908"/>
    <d v="2013-02-06T00:00:00"/>
    <x v="7"/>
    <n v="17"/>
    <x v="0"/>
    <s v="AUD"/>
    <x v="0"/>
    <x v="2"/>
    <x v="30"/>
    <n v="47"/>
    <n v="7"/>
    <x v="3"/>
    <n v="2"/>
    <n v="74.444444444444443"/>
    <n v="148.88888888888889"/>
    <n v="35.733333333333327"/>
    <n v="77.422222222222231"/>
    <x v="1"/>
    <x v="1"/>
  </r>
  <r>
    <s v="SO - 0001909"/>
    <d v="2013-02-06T00:00:00"/>
    <x v="12"/>
    <n v="2"/>
    <x v="1"/>
    <s v="AUD"/>
    <x v="2"/>
    <x v="1"/>
    <x v="37"/>
    <n v="5"/>
    <n v="1"/>
    <x v="4"/>
    <n v="2"/>
    <n v="726.57777777777778"/>
    <n v="1453.1555555555556"/>
    <n v="523.13599999999997"/>
    <n v="406.88355555555563"/>
    <x v="1"/>
    <x v="1"/>
  </r>
  <r>
    <s v="SO - 0001910"/>
    <d v="2013-02-07T00:00:00"/>
    <x v="16"/>
    <n v="5"/>
    <x v="1"/>
    <s v="AUD"/>
    <x v="2"/>
    <x v="1"/>
    <x v="24"/>
    <n v="14"/>
    <n v="2"/>
    <x v="7"/>
    <n v="3"/>
    <n v="361.8"/>
    <n v="1085.4000000000001"/>
    <n v="293.05800000000005"/>
    <n v="206.22599999999989"/>
    <x v="1"/>
    <x v="1"/>
  </r>
  <r>
    <s v="SO - 0001911"/>
    <d v="2013-02-07T00:00:00"/>
    <x v="6"/>
    <n v="1"/>
    <x v="0"/>
    <s v="AUD"/>
    <x v="2"/>
    <x v="1"/>
    <x v="9"/>
    <n v="3"/>
    <n v="1"/>
    <x v="4"/>
    <n v="6"/>
    <n v="286.61111111111109"/>
    <n v="1719.6666666666665"/>
    <n v="180.565"/>
    <n v="636.27666666666664"/>
    <x v="1"/>
    <x v="1"/>
  </r>
  <r>
    <s v="SO - 0001912"/>
    <d v="2013-02-08T00:00:00"/>
    <x v="16"/>
    <n v="5"/>
    <x v="1"/>
    <s v="AUD"/>
    <x v="2"/>
    <x v="1"/>
    <x v="24"/>
    <n v="14"/>
    <n v="2"/>
    <x v="7"/>
    <n v="9"/>
    <n v="428.05555555555554"/>
    <n v="3852.5"/>
    <n v="329.60277777777782"/>
    <n v="886.07499999999982"/>
    <x v="1"/>
    <x v="1"/>
  </r>
  <r>
    <s v="SO - 0001913"/>
    <d v="2013-02-08T00:00:00"/>
    <x v="10"/>
    <n v="8"/>
    <x v="1"/>
    <s v="AUD"/>
    <x v="2"/>
    <x v="1"/>
    <x v="31"/>
    <n v="23"/>
    <n v="4"/>
    <x v="5"/>
    <n v="9"/>
    <n v="102.73333333333333"/>
    <n v="924.6"/>
    <n v="58.557999999999993"/>
    <n v="397.57800000000009"/>
    <x v="1"/>
    <x v="1"/>
  </r>
  <r>
    <s v="SO - 0001914"/>
    <d v="2013-02-08T00:00:00"/>
    <x v="0"/>
    <n v="15"/>
    <x v="0"/>
    <s v="AUD"/>
    <x v="0"/>
    <x v="0"/>
    <x v="8"/>
    <n v="42"/>
    <n v="6"/>
    <x v="0"/>
    <n v="8"/>
    <n v="434.01111111111112"/>
    <n v="3472.088888888889"/>
    <n v="269.08688888888889"/>
    <n v="1319.3937777777778"/>
    <x v="1"/>
    <x v="1"/>
  </r>
  <r>
    <s v="SO - 0001915"/>
    <d v="2013-02-09T00:00:00"/>
    <x v="2"/>
    <n v="12"/>
    <x v="1"/>
    <s v="AUD"/>
    <x v="1"/>
    <x v="0"/>
    <x v="16"/>
    <n v="35"/>
    <n v="5"/>
    <x v="1"/>
    <n v="2"/>
    <n v="28.288888888888888"/>
    <n v="56.577777777777776"/>
    <n v="14.427333333333333"/>
    <n v="27.723111111111109"/>
    <x v="1"/>
    <x v="1"/>
  </r>
  <r>
    <s v="SO - 0001916"/>
    <d v="2013-02-09T00:00:00"/>
    <x v="9"/>
    <n v="18"/>
    <x v="1"/>
    <s v="AUD"/>
    <x v="0"/>
    <x v="2"/>
    <x v="23"/>
    <n v="53"/>
    <n v="8"/>
    <x v="6"/>
    <n v="5"/>
    <n v="119.11111111111111"/>
    <n v="595.55555555555554"/>
    <n v="65.51111111111112"/>
    <n v="267.99999999999994"/>
    <x v="1"/>
    <x v="1"/>
  </r>
  <r>
    <s v="SO - 0001917"/>
    <d v="2013-02-10T00:00:00"/>
    <x v="5"/>
    <n v="16"/>
    <x v="0"/>
    <s v="AUD"/>
    <x v="0"/>
    <x v="3"/>
    <x v="12"/>
    <n v="46"/>
    <n v="7"/>
    <x v="3"/>
    <n v="2"/>
    <n v="294.8"/>
    <n v="589.6"/>
    <n v="117.92000000000002"/>
    <n v="353.76"/>
    <x v="1"/>
    <x v="1"/>
  </r>
  <r>
    <s v="SO - 0001918"/>
    <d v="2013-02-10T00:00:00"/>
    <x v="15"/>
    <n v="13"/>
    <x v="0"/>
    <s v="AUD"/>
    <x v="1"/>
    <x v="0"/>
    <x v="18"/>
    <n v="37"/>
    <n v="6"/>
    <x v="0"/>
    <n v="5"/>
    <n v="396.04444444444448"/>
    <n v="1980.2222222222224"/>
    <n v="201.98266666666666"/>
    <n v="970.3088888888891"/>
    <x v="1"/>
    <x v="1"/>
  </r>
  <r>
    <s v="SO - 0001919"/>
    <d v="2013-02-10T00:00:00"/>
    <x v="0"/>
    <n v="15"/>
    <x v="0"/>
    <s v="AUD"/>
    <x v="0"/>
    <x v="0"/>
    <x v="57"/>
    <n v="43"/>
    <n v="6"/>
    <x v="0"/>
    <n v="9"/>
    <n v="119.85555555555555"/>
    <n v="1078.7"/>
    <n v="57.530666666666662"/>
    <n v="560.92400000000009"/>
    <x v="1"/>
    <x v="1"/>
  </r>
  <r>
    <s v="SO - 0001920"/>
    <d v="2013-02-10T00:00:00"/>
    <x v="11"/>
    <n v="20"/>
    <x v="1"/>
    <s v="AUD"/>
    <x v="3"/>
    <x v="2"/>
    <x v="25"/>
    <n v="57"/>
    <n v="8"/>
    <x v="6"/>
    <n v="3"/>
    <n v="691.58888888888896"/>
    <n v="2074.7666666666669"/>
    <n v="345.79444444444448"/>
    <n v="1037.3833333333334"/>
    <x v="1"/>
    <x v="1"/>
  </r>
  <r>
    <s v="SO - 0001921"/>
    <d v="2013-02-10T00:00:00"/>
    <x v="3"/>
    <n v="6"/>
    <x v="0"/>
    <s v="AUD"/>
    <x v="2"/>
    <x v="1"/>
    <x v="20"/>
    <n v="16"/>
    <n v="3"/>
    <x v="2"/>
    <n v="1"/>
    <n v="147.4"/>
    <n v="147.4"/>
    <n v="91.388000000000005"/>
    <n v="56.012"/>
    <x v="1"/>
    <x v="1"/>
  </r>
  <r>
    <s v="SO - 0001922"/>
    <d v="2013-02-10T00:00:00"/>
    <x v="4"/>
    <n v="7"/>
    <x v="1"/>
    <s v="AUD"/>
    <x v="2"/>
    <x v="1"/>
    <x v="34"/>
    <n v="19"/>
    <n v="3"/>
    <x v="2"/>
    <n v="2"/>
    <n v="24.566666666666666"/>
    <n v="49.133333333333333"/>
    <n v="17.687999999999999"/>
    <n v="13.757333333333335"/>
    <x v="1"/>
    <x v="1"/>
  </r>
  <r>
    <s v="SO - 0001923"/>
    <d v="2013-02-10T00:00:00"/>
    <x v="2"/>
    <n v="12"/>
    <x v="0"/>
    <s v="AUD"/>
    <x v="1"/>
    <x v="0"/>
    <x v="16"/>
    <n v="35"/>
    <n v="5"/>
    <x v="1"/>
    <n v="1"/>
    <n v="704.98888888888894"/>
    <n v="704.98888888888894"/>
    <n v="422.99333333333334"/>
    <n v="281.9955555555556"/>
    <x v="1"/>
    <x v="1"/>
  </r>
  <r>
    <s v="SO - 0001924"/>
    <d v="2013-02-11T00:00:00"/>
    <x v="11"/>
    <n v="20"/>
    <x v="1"/>
    <s v="AUD"/>
    <x v="3"/>
    <x v="2"/>
    <x v="14"/>
    <n v="56"/>
    <n v="8"/>
    <x v="6"/>
    <n v="3"/>
    <n v="125.8111111111111"/>
    <n v="377.43333333333328"/>
    <n v="90.584000000000003"/>
    <n v="105.68133333333327"/>
    <x v="1"/>
    <x v="1"/>
  </r>
  <r>
    <s v="SO - 0001925"/>
    <d v="2013-02-11T00:00:00"/>
    <x v="13"/>
    <n v="19"/>
    <x v="1"/>
    <s v="AUD"/>
    <x v="3"/>
    <x v="2"/>
    <x v="46"/>
    <n v="55"/>
    <n v="8"/>
    <x v="6"/>
    <n v="3"/>
    <n v="84.12222222222222"/>
    <n v="252.36666666666667"/>
    <n v="49.632111111111108"/>
    <n v="103.47033333333334"/>
    <x v="1"/>
    <x v="1"/>
  </r>
  <r>
    <s v="SO - 0001926"/>
    <d v="2013-02-11T00:00:00"/>
    <x v="0"/>
    <n v="15"/>
    <x v="0"/>
    <s v="AUD"/>
    <x v="0"/>
    <x v="0"/>
    <x v="8"/>
    <n v="42"/>
    <n v="6"/>
    <x v="0"/>
    <n v="3"/>
    <n v="115.38888888888889"/>
    <n v="346.16666666666663"/>
    <n v="98.080555555555563"/>
    <n v="51.924999999999955"/>
    <x v="1"/>
    <x v="1"/>
  </r>
  <r>
    <s v="SO - 0001927"/>
    <d v="2013-02-11T00:00:00"/>
    <x v="4"/>
    <n v="7"/>
    <x v="0"/>
    <s v="AUD"/>
    <x v="2"/>
    <x v="1"/>
    <x v="48"/>
    <n v="20"/>
    <n v="3"/>
    <x v="2"/>
    <n v="7"/>
    <n v="106.45555555555556"/>
    <n v="745.18888888888898"/>
    <n v="67.067000000000007"/>
    <n v="275.71988888888893"/>
    <x v="1"/>
    <x v="1"/>
  </r>
  <r>
    <s v="SO - 0001928"/>
    <d v="2013-02-11T00:00:00"/>
    <x v="18"/>
    <n v="3"/>
    <x v="1"/>
    <s v="AUD"/>
    <x v="2"/>
    <x v="1"/>
    <x v="27"/>
    <n v="7"/>
    <n v="1"/>
    <x v="4"/>
    <n v="6"/>
    <n v="206.21111111111111"/>
    <n v="1237.2666666666667"/>
    <n v="169.09311111111111"/>
    <n v="222.70799999999997"/>
    <x v="1"/>
    <x v="1"/>
  </r>
  <r>
    <s v="SO - 0001929"/>
    <d v="2013-02-11T00:00:00"/>
    <x v="1"/>
    <n v="11"/>
    <x v="1"/>
    <s v="AUD"/>
    <x v="1"/>
    <x v="0"/>
    <x v="43"/>
    <n v="30"/>
    <n v="5"/>
    <x v="1"/>
    <n v="2"/>
    <n v="294.05555555555554"/>
    <n v="588.11111111111109"/>
    <n v="208.77944444444444"/>
    <n v="170.55222222222221"/>
    <x v="1"/>
    <x v="1"/>
  </r>
  <r>
    <s v="SO - 0001930"/>
    <d v="2013-02-11T00:00:00"/>
    <x v="12"/>
    <n v="2"/>
    <x v="0"/>
    <s v="AUD"/>
    <x v="2"/>
    <x v="1"/>
    <x v="29"/>
    <n v="6"/>
    <n v="1"/>
    <x v="4"/>
    <n v="1"/>
    <n v="605.97777777777776"/>
    <n v="605.97777777777776"/>
    <n v="406.00511111111115"/>
    <n v="199.97266666666661"/>
    <x v="1"/>
    <x v="1"/>
  </r>
  <r>
    <s v="SO - 0001931"/>
    <d v="2013-02-11T00:00:00"/>
    <x v="3"/>
    <n v="6"/>
    <x v="1"/>
    <s v="AUD"/>
    <x v="2"/>
    <x v="1"/>
    <x v="3"/>
    <n v="17"/>
    <n v="3"/>
    <x v="2"/>
    <n v="6"/>
    <n v="198.02222222222224"/>
    <n v="1188.1333333333334"/>
    <n v="144.55622222222223"/>
    <n v="320.79600000000005"/>
    <x v="1"/>
    <x v="1"/>
  </r>
  <r>
    <s v="SO - 0001932"/>
    <d v="2013-02-11T00:00:00"/>
    <x v="4"/>
    <n v="7"/>
    <x v="0"/>
    <s v="AUD"/>
    <x v="2"/>
    <x v="1"/>
    <x v="48"/>
    <n v="20"/>
    <n v="3"/>
    <x v="2"/>
    <n v="9"/>
    <n v="116.87777777777779"/>
    <n v="1051.9000000000001"/>
    <n v="70.126666666666665"/>
    <n v="420.7600000000001"/>
    <x v="1"/>
    <x v="1"/>
  </r>
  <r>
    <s v="SO - 0001933"/>
    <d v="2013-02-11T00:00:00"/>
    <x v="13"/>
    <n v="19"/>
    <x v="0"/>
    <s v="AUD"/>
    <x v="3"/>
    <x v="2"/>
    <x v="39"/>
    <n v="54"/>
    <n v="8"/>
    <x v="6"/>
    <n v="6"/>
    <n v="28.288888888888888"/>
    <n v="169.73333333333332"/>
    <n v="24.045555555555556"/>
    <n v="25.45999999999998"/>
    <x v="1"/>
    <x v="1"/>
  </r>
  <r>
    <s v="SO - 0001934"/>
    <d v="2013-02-12T00:00:00"/>
    <x v="9"/>
    <n v="18"/>
    <x v="1"/>
    <s v="AUD"/>
    <x v="0"/>
    <x v="2"/>
    <x v="55"/>
    <n v="50"/>
    <n v="7"/>
    <x v="3"/>
    <n v="1"/>
    <n v="317.87777777777779"/>
    <n v="317.87777777777779"/>
    <n v="193.90544444444447"/>
    <n v="123.97233333333332"/>
    <x v="1"/>
    <x v="1"/>
  </r>
  <r>
    <s v="SO - 0001935"/>
    <d v="2013-02-12T00:00:00"/>
    <x v="16"/>
    <n v="5"/>
    <x v="0"/>
    <s v="AUD"/>
    <x v="2"/>
    <x v="1"/>
    <x v="35"/>
    <n v="13"/>
    <n v="2"/>
    <x v="7"/>
    <n v="9"/>
    <n v="320.85555555555561"/>
    <n v="2887.7000000000007"/>
    <n v="134.75933333333333"/>
    <n v="1674.8660000000007"/>
    <x v="1"/>
    <x v="1"/>
  </r>
  <r>
    <s v="SO - 0001936"/>
    <d v="2013-02-12T00:00:00"/>
    <x v="12"/>
    <n v="2"/>
    <x v="1"/>
    <s v="AUD"/>
    <x v="2"/>
    <x v="1"/>
    <x v="37"/>
    <n v="5"/>
    <n v="1"/>
    <x v="4"/>
    <n v="3"/>
    <n v="120.60000000000001"/>
    <n v="361.8"/>
    <n v="95.274000000000015"/>
    <n v="75.977999999999952"/>
    <x v="1"/>
    <x v="1"/>
  </r>
  <r>
    <s v="SO - 0001937"/>
    <d v="2013-02-12T00:00:00"/>
    <x v="10"/>
    <n v="8"/>
    <x v="1"/>
    <s v="AUD"/>
    <x v="2"/>
    <x v="1"/>
    <x v="13"/>
    <n v="22"/>
    <n v="3"/>
    <x v="2"/>
    <n v="1"/>
    <n v="114.64444444444445"/>
    <n v="114.64444444444445"/>
    <n v="85.98333333333332"/>
    <n v="28.661111111111126"/>
    <x v="1"/>
    <x v="1"/>
  </r>
  <r>
    <s v="SO - 0001938"/>
    <d v="2013-02-12T00:00:00"/>
    <x v="5"/>
    <n v="16"/>
    <x v="1"/>
    <s v="AUD"/>
    <x v="0"/>
    <x v="0"/>
    <x v="5"/>
    <n v="45"/>
    <n v="7"/>
    <x v="3"/>
    <n v="4"/>
    <n v="130.27777777777777"/>
    <n v="521.11111111111109"/>
    <n v="71.652777777777771"/>
    <n v="234.5"/>
    <x v="1"/>
    <x v="1"/>
  </r>
  <r>
    <s v="SO - 0001939"/>
    <d v="2013-02-12T00:00:00"/>
    <x v="11"/>
    <n v="20"/>
    <x v="1"/>
    <s v="AUD"/>
    <x v="3"/>
    <x v="2"/>
    <x v="14"/>
    <n v="56"/>
    <n v="8"/>
    <x v="6"/>
    <n v="5"/>
    <n v="223.33333333333334"/>
    <n v="1116.6666666666667"/>
    <n v="102.73333333333333"/>
    <n v="603.00000000000011"/>
    <x v="1"/>
    <x v="1"/>
  </r>
  <r>
    <s v="SO - 0001940"/>
    <d v="2013-02-13T00:00:00"/>
    <x v="15"/>
    <n v="13"/>
    <x v="1"/>
    <s v="AUD"/>
    <x v="1"/>
    <x v="0"/>
    <x v="19"/>
    <n v="38"/>
    <n v="6"/>
    <x v="0"/>
    <n v="2"/>
    <n v="586.62222222222226"/>
    <n v="1173.2444444444445"/>
    <n v="457.5653333333334"/>
    <n v="258.11377777777773"/>
    <x v="1"/>
    <x v="1"/>
  </r>
  <r>
    <s v="SO - 0001941"/>
    <d v="2013-02-13T00:00:00"/>
    <x v="14"/>
    <n v="10"/>
    <x v="0"/>
    <s v="AUD"/>
    <x v="1"/>
    <x v="0"/>
    <x v="17"/>
    <n v="28"/>
    <n v="4"/>
    <x v="5"/>
    <n v="5"/>
    <n v="115.38888888888889"/>
    <n v="576.94444444444446"/>
    <n v="64.617777777777789"/>
    <n v="253.8555555555555"/>
    <x v="1"/>
    <x v="1"/>
  </r>
  <r>
    <s v="SO - 0001942"/>
    <d v="2013-02-14T00:00:00"/>
    <x v="3"/>
    <n v="6"/>
    <x v="2"/>
    <s v="AUD"/>
    <x v="2"/>
    <x v="1"/>
    <x v="20"/>
    <n v="16"/>
    <n v="3"/>
    <x v="2"/>
    <n v="2"/>
    <n v="317.87777777777779"/>
    <n v="635.75555555555559"/>
    <n v="165.29644444444446"/>
    <n v="305.16266666666667"/>
    <x v="1"/>
    <x v="1"/>
  </r>
  <r>
    <s v="SO - 0001943"/>
    <d v="2013-02-14T00:00:00"/>
    <x v="16"/>
    <n v="5"/>
    <x v="1"/>
    <s v="AUD"/>
    <x v="2"/>
    <x v="1"/>
    <x v="24"/>
    <n v="14"/>
    <n v="2"/>
    <x v="7"/>
    <n v="1"/>
    <n v="108.6888888888889"/>
    <n v="108.6888888888889"/>
    <n v="69.560888888888883"/>
    <n v="39.128000000000014"/>
    <x v="1"/>
    <x v="1"/>
  </r>
  <r>
    <s v="SO - 0001944"/>
    <d v="2013-02-14T00:00:00"/>
    <x v="0"/>
    <n v="15"/>
    <x v="0"/>
    <s v="AUD"/>
    <x v="0"/>
    <x v="0"/>
    <x v="57"/>
    <n v="43"/>
    <n v="6"/>
    <x v="0"/>
    <n v="4"/>
    <n v="413.16666666666669"/>
    <n v="1652.6666666666667"/>
    <n v="218.97833333333335"/>
    <n v="776.75333333333333"/>
    <x v="1"/>
    <x v="1"/>
  </r>
  <r>
    <s v="SO - 0001945"/>
    <d v="2013-02-15T00:00:00"/>
    <x v="0"/>
    <n v="15"/>
    <x v="2"/>
    <s v="AUD"/>
    <x v="0"/>
    <x v="0"/>
    <x v="47"/>
    <n v="44"/>
    <n v="6"/>
    <x v="0"/>
    <n v="2"/>
    <n v="608.95555555555563"/>
    <n v="1217.9111111111113"/>
    <n v="334.9255555555556"/>
    <n v="548.06000000000006"/>
    <x v="1"/>
    <x v="1"/>
  </r>
  <r>
    <s v="SO - 0001946"/>
    <d v="2013-02-15T00:00:00"/>
    <x v="19"/>
    <n v="4"/>
    <x v="0"/>
    <s v="AUD"/>
    <x v="2"/>
    <x v="1"/>
    <x v="33"/>
    <n v="10"/>
    <n v="2"/>
    <x v="7"/>
    <n v="1"/>
    <n v="88.588888888888903"/>
    <n v="88.588888888888903"/>
    <n v="57.582777777777792"/>
    <n v="31.00611111111111"/>
    <x v="1"/>
    <x v="1"/>
  </r>
  <r>
    <s v="SO - 0001947"/>
    <d v="2013-02-16T00:00:00"/>
    <x v="0"/>
    <n v="15"/>
    <x v="0"/>
    <s v="AUD"/>
    <x v="0"/>
    <x v="0"/>
    <x v="0"/>
    <n v="41"/>
    <n v="6"/>
    <x v="0"/>
    <n v="5"/>
    <n v="27.544444444444444"/>
    <n v="137.72222222222223"/>
    <n v="13.772222222222222"/>
    <n v="68.861111111111114"/>
    <x v="1"/>
    <x v="1"/>
  </r>
  <r>
    <s v="SO - 0001948"/>
    <d v="2013-02-16T00:00:00"/>
    <x v="18"/>
    <n v="3"/>
    <x v="1"/>
    <s v="AUD"/>
    <x v="2"/>
    <x v="1"/>
    <x v="52"/>
    <n v="9"/>
    <n v="2"/>
    <x v="7"/>
    <n v="5"/>
    <n v="129.53333333333333"/>
    <n v="647.66666666666663"/>
    <n v="99.740666666666655"/>
    <n v="148.96333333333337"/>
    <x v="1"/>
    <x v="1"/>
  </r>
  <r>
    <s v="SO - 0001949"/>
    <d v="2013-02-16T00:00:00"/>
    <x v="3"/>
    <n v="6"/>
    <x v="0"/>
    <s v="AUD"/>
    <x v="2"/>
    <x v="1"/>
    <x v="20"/>
    <n v="16"/>
    <n v="3"/>
    <x v="2"/>
    <n v="2"/>
    <n v="713.92222222222222"/>
    <n v="1427.8444444444444"/>
    <n v="356.96111111111111"/>
    <n v="713.92222222222222"/>
    <x v="1"/>
    <x v="1"/>
  </r>
  <r>
    <s v="SO - 0001950"/>
    <d v="2013-02-16T00:00:00"/>
    <x v="14"/>
    <n v="10"/>
    <x v="0"/>
    <s v="AUD"/>
    <x v="1"/>
    <x v="0"/>
    <x v="17"/>
    <n v="28"/>
    <n v="4"/>
    <x v="5"/>
    <n v="3"/>
    <n v="143.67777777777781"/>
    <n v="431.03333333333342"/>
    <n v="106.32155555555556"/>
    <n v="112.06866666666673"/>
    <x v="1"/>
    <x v="1"/>
  </r>
  <r>
    <s v="SO - 0001951"/>
    <d v="2013-02-16T00:00:00"/>
    <x v="4"/>
    <n v="7"/>
    <x v="1"/>
    <s v="AUD"/>
    <x v="2"/>
    <x v="1"/>
    <x v="4"/>
    <n v="18"/>
    <n v="3"/>
    <x v="2"/>
    <n v="5"/>
    <n v="688.61111111111109"/>
    <n v="3443.0555555555557"/>
    <n v="399.39444444444439"/>
    <n v="1446.0833333333337"/>
    <x v="1"/>
    <x v="1"/>
  </r>
  <r>
    <s v="SO - 0001952"/>
    <d v="2013-02-16T00:00:00"/>
    <x v="9"/>
    <n v="18"/>
    <x v="1"/>
    <s v="AUD"/>
    <x v="0"/>
    <x v="2"/>
    <x v="56"/>
    <n v="52"/>
    <n v="8"/>
    <x v="6"/>
    <n v="8"/>
    <n v="652.13333333333333"/>
    <n v="5217.0666666666666"/>
    <n v="384.75866666666661"/>
    <n v="2138.9973333333337"/>
    <x v="1"/>
    <x v="1"/>
  </r>
  <r>
    <s v="SO - 0001953"/>
    <d v="2013-02-16T00:00:00"/>
    <x v="17"/>
    <n v="14"/>
    <x v="0"/>
    <s v="AUD"/>
    <x v="1"/>
    <x v="0"/>
    <x v="28"/>
    <n v="40"/>
    <n v="6"/>
    <x v="0"/>
    <n v="3"/>
    <n v="122.08888888888889"/>
    <n v="366.26666666666665"/>
    <n v="65.927999999999997"/>
    <n v="168.48266666666666"/>
    <x v="1"/>
    <x v="1"/>
  </r>
  <r>
    <s v="SO - 0001954"/>
    <d v="2013-02-16T00:00:00"/>
    <x v="17"/>
    <n v="14"/>
    <x v="1"/>
    <s v="AUD"/>
    <x v="1"/>
    <x v="0"/>
    <x v="19"/>
    <n v="38"/>
    <n v="6"/>
    <x v="0"/>
    <n v="6"/>
    <n v="119.11111111111111"/>
    <n v="714.66666666666674"/>
    <n v="98.862222222222215"/>
    <n v="121.49333333333345"/>
    <x v="1"/>
    <x v="1"/>
  </r>
  <r>
    <s v="SO - 0001955"/>
    <d v="2013-02-17T00:00:00"/>
    <x v="9"/>
    <n v="18"/>
    <x v="1"/>
    <s v="AUD"/>
    <x v="0"/>
    <x v="2"/>
    <x v="55"/>
    <n v="50"/>
    <n v="7"/>
    <x v="3"/>
    <n v="6"/>
    <n v="725.83333333333337"/>
    <n v="4355"/>
    <n v="442.75833333333333"/>
    <n v="1698.4499999999998"/>
    <x v="1"/>
    <x v="1"/>
  </r>
  <r>
    <s v="SO - 0001956"/>
    <d v="2013-02-17T00:00:00"/>
    <x v="4"/>
    <n v="7"/>
    <x v="1"/>
    <s v="AUD"/>
    <x v="2"/>
    <x v="1"/>
    <x v="48"/>
    <n v="20"/>
    <n v="3"/>
    <x v="2"/>
    <n v="3"/>
    <n v="438.47777777777782"/>
    <n v="1315.4333333333334"/>
    <n v="263.0866666666667"/>
    <n v="526.17333333333329"/>
    <x v="1"/>
    <x v="1"/>
  </r>
  <r>
    <s v="SO - 0001957"/>
    <d v="2013-02-17T00:00:00"/>
    <x v="4"/>
    <n v="7"/>
    <x v="1"/>
    <s v="AUD"/>
    <x v="2"/>
    <x v="1"/>
    <x v="44"/>
    <n v="21"/>
    <n v="3"/>
    <x v="2"/>
    <n v="4"/>
    <n v="114.64444444444445"/>
    <n v="458.57777777777778"/>
    <n v="92.862000000000009"/>
    <n v="87.129777777777747"/>
    <x v="1"/>
    <x v="1"/>
  </r>
  <r>
    <s v="SO - 0001958"/>
    <d v="2013-02-17T00:00:00"/>
    <x v="9"/>
    <n v="18"/>
    <x v="0"/>
    <s v="AUD"/>
    <x v="0"/>
    <x v="2"/>
    <x v="11"/>
    <n v="51"/>
    <n v="7"/>
    <x v="3"/>
    <n v="8"/>
    <n v="574.71111111111122"/>
    <n v="4597.6888888888898"/>
    <n v="362.06800000000004"/>
    <n v="1701.1448888888895"/>
    <x v="1"/>
    <x v="1"/>
  </r>
  <r>
    <s v="SO - 0001959"/>
    <d v="2013-02-17T00:00:00"/>
    <x v="7"/>
    <n v="17"/>
    <x v="2"/>
    <s v="AUD"/>
    <x v="0"/>
    <x v="2"/>
    <x v="21"/>
    <n v="49"/>
    <n v="7"/>
    <x v="3"/>
    <n v="5"/>
    <n v="279.16666666666669"/>
    <n v="1395.8333333333335"/>
    <n v="145.16666666666666"/>
    <n v="670.00000000000023"/>
    <x v="1"/>
    <x v="1"/>
  </r>
  <r>
    <s v="SO - 0001960"/>
    <d v="2013-02-17T00:00:00"/>
    <x v="7"/>
    <n v="17"/>
    <x v="2"/>
    <s v="AUD"/>
    <x v="0"/>
    <x v="2"/>
    <x v="7"/>
    <n v="48"/>
    <n v="7"/>
    <x v="3"/>
    <n v="1"/>
    <n v="293.31111111111113"/>
    <n v="293.31111111111113"/>
    <n v="225.84955555555558"/>
    <n v="67.461555555555549"/>
    <x v="1"/>
    <x v="1"/>
  </r>
  <r>
    <s v="SO - 0001961"/>
    <d v="2013-02-17T00:00:00"/>
    <x v="7"/>
    <n v="17"/>
    <x v="2"/>
    <s v="AUD"/>
    <x v="0"/>
    <x v="2"/>
    <x v="55"/>
    <n v="50"/>
    <n v="7"/>
    <x v="3"/>
    <n v="7"/>
    <n v="116.87777777777779"/>
    <n v="818.14444444444462"/>
    <n v="73.63300000000001"/>
    <n v="302.71344444444458"/>
    <x v="1"/>
    <x v="1"/>
  </r>
  <r>
    <s v="SO - 0001962"/>
    <d v="2013-02-17T00:00:00"/>
    <x v="0"/>
    <n v="15"/>
    <x v="1"/>
    <s v="AUD"/>
    <x v="0"/>
    <x v="0"/>
    <x v="8"/>
    <n v="42"/>
    <n v="6"/>
    <x v="0"/>
    <n v="6"/>
    <n v="116.87777777777779"/>
    <n v="701.26666666666677"/>
    <n v="84.152000000000001"/>
    <n v="196.35466666666673"/>
    <x v="1"/>
    <x v="1"/>
  </r>
  <r>
    <s v="SO - 0001963"/>
    <d v="2013-02-18T00:00:00"/>
    <x v="1"/>
    <n v="11"/>
    <x v="1"/>
    <s v="AUD"/>
    <x v="1"/>
    <x v="0"/>
    <x v="43"/>
    <n v="30"/>
    <n v="5"/>
    <x v="1"/>
    <n v="6"/>
    <n v="222.58888888888887"/>
    <n v="1335.5333333333333"/>
    <n v="164.71577777777779"/>
    <n v="347.23866666666663"/>
    <x v="1"/>
    <x v="1"/>
  </r>
  <r>
    <s v="SO - 0001964"/>
    <d v="2013-02-18T00:00:00"/>
    <x v="10"/>
    <n v="8"/>
    <x v="1"/>
    <s v="AUD"/>
    <x v="2"/>
    <x v="1"/>
    <x v="31"/>
    <n v="23"/>
    <n v="4"/>
    <x v="5"/>
    <n v="1"/>
    <n v="93.055555555555557"/>
    <n v="93.055555555555557"/>
    <n v="55.833333333333336"/>
    <n v="37.222222222222221"/>
    <x v="1"/>
    <x v="1"/>
  </r>
  <r>
    <s v="SO - 0001965"/>
    <d v="2013-02-18T00:00:00"/>
    <x v="15"/>
    <n v="13"/>
    <x v="1"/>
    <s v="AUD"/>
    <x v="1"/>
    <x v="0"/>
    <x v="19"/>
    <n v="38"/>
    <n v="6"/>
    <x v="0"/>
    <n v="7"/>
    <n v="646.17777777777781"/>
    <n v="4523.2444444444445"/>
    <n v="478.17155555555553"/>
    <n v="1176.0435555555559"/>
    <x v="1"/>
    <x v="1"/>
  </r>
  <r>
    <s v="SO - 0001966"/>
    <d v="2013-02-19T00:00:00"/>
    <x v="18"/>
    <n v="3"/>
    <x v="1"/>
    <s v="AUD"/>
    <x v="2"/>
    <x v="1"/>
    <x v="29"/>
    <n v="6"/>
    <n v="1"/>
    <x v="4"/>
    <n v="7"/>
    <n v="130.27777777777777"/>
    <n v="911.94444444444434"/>
    <n v="108.13055555555555"/>
    <n v="155.03055555555557"/>
    <x v="1"/>
    <x v="1"/>
  </r>
  <r>
    <s v="SO - 0001967"/>
    <d v="2013-02-19T00:00:00"/>
    <x v="16"/>
    <n v="5"/>
    <x v="0"/>
    <s v="AUD"/>
    <x v="2"/>
    <x v="1"/>
    <x v="24"/>
    <n v="14"/>
    <n v="2"/>
    <x v="7"/>
    <n v="9"/>
    <n v="124.32222222222224"/>
    <n v="1118.9000000000001"/>
    <n v="79.566222222222237"/>
    <n v="402.80399999999997"/>
    <x v="1"/>
    <x v="1"/>
  </r>
  <r>
    <s v="SO - 0001968"/>
    <d v="2013-02-19T00:00:00"/>
    <x v="5"/>
    <n v="16"/>
    <x v="1"/>
    <s v="AUD"/>
    <x v="0"/>
    <x v="0"/>
    <x v="5"/>
    <n v="45"/>
    <n v="7"/>
    <x v="3"/>
    <n v="4"/>
    <n v="427.31111111111113"/>
    <n v="1709.2444444444445"/>
    <n v="358.94133333333338"/>
    <n v="273.47911111111102"/>
    <x v="1"/>
    <x v="1"/>
  </r>
  <r>
    <s v="SO - 0001969"/>
    <d v="2013-02-20T00:00:00"/>
    <x v="12"/>
    <n v="2"/>
    <x v="2"/>
    <s v="AUD"/>
    <x v="2"/>
    <x v="1"/>
    <x v="15"/>
    <n v="4"/>
    <n v="1"/>
    <x v="4"/>
    <n v="8"/>
    <n v="287.35555555555561"/>
    <n v="2298.8444444444449"/>
    <n v="114.94222222222226"/>
    <n v="1379.3066666666668"/>
    <x v="1"/>
    <x v="1"/>
  </r>
  <r>
    <s v="SO - 0001970"/>
    <d v="2013-02-20T00:00:00"/>
    <x v="10"/>
    <n v="8"/>
    <x v="1"/>
    <s v="AUD"/>
    <x v="2"/>
    <x v="1"/>
    <x v="13"/>
    <n v="22"/>
    <n v="4"/>
    <x v="5"/>
    <n v="2"/>
    <n v="573.9666666666667"/>
    <n v="1147.9333333333334"/>
    <n v="229.5866666666667"/>
    <n v="688.76"/>
    <x v="1"/>
    <x v="1"/>
  </r>
  <r>
    <s v="SO - 0001971"/>
    <d v="2013-02-20T00:00:00"/>
    <x v="6"/>
    <n v="1"/>
    <x v="0"/>
    <s v="AUD"/>
    <x v="2"/>
    <x v="1"/>
    <x v="9"/>
    <n v="3"/>
    <n v="1"/>
    <x v="4"/>
    <n v="4"/>
    <n v="350.63333333333338"/>
    <n v="1402.5333333333335"/>
    <n v="140.25333333333336"/>
    <n v="841.5200000000001"/>
    <x v="1"/>
    <x v="1"/>
  </r>
  <r>
    <s v="SO - 0001972"/>
    <d v="2013-02-20T00:00:00"/>
    <x v="0"/>
    <n v="15"/>
    <x v="2"/>
    <s v="AUD"/>
    <x v="0"/>
    <x v="0"/>
    <x v="0"/>
    <n v="41"/>
    <n v="6"/>
    <x v="0"/>
    <n v="3"/>
    <n v="256.0888888888889"/>
    <n v="768.26666666666665"/>
    <n v="179.26222222222225"/>
    <n v="230.4799999999999"/>
    <x v="1"/>
    <x v="1"/>
  </r>
  <r>
    <s v="SO - 0001973"/>
    <d v="2013-02-20T00:00:00"/>
    <x v="14"/>
    <n v="10"/>
    <x v="1"/>
    <s v="AUD"/>
    <x v="1"/>
    <x v="0"/>
    <x v="45"/>
    <n v="29"/>
    <n v="4"/>
    <x v="5"/>
    <n v="9"/>
    <n v="426.56666666666666"/>
    <n v="3839.1"/>
    <n v="311.3936666666666"/>
    <n v="1036.5570000000002"/>
    <x v="1"/>
    <x v="1"/>
  </r>
  <r>
    <s v="SO - 0001974"/>
    <d v="2013-02-20T00:00:00"/>
    <x v="0"/>
    <n v="15"/>
    <x v="1"/>
    <s v="AUD"/>
    <x v="0"/>
    <x v="0"/>
    <x v="8"/>
    <n v="42"/>
    <n v="6"/>
    <x v="0"/>
    <n v="6"/>
    <n v="111.66666666666667"/>
    <n v="670"/>
    <n v="80.400000000000006"/>
    <n v="187.59999999999997"/>
    <x v="1"/>
    <x v="1"/>
  </r>
  <r>
    <s v="SO - 0001975"/>
    <d v="2013-02-20T00:00:00"/>
    <x v="8"/>
    <n v="9"/>
    <x v="1"/>
    <s v="AUD"/>
    <x v="2"/>
    <x v="0"/>
    <x v="53"/>
    <n v="26"/>
    <n v="4"/>
    <x v="5"/>
    <n v="5"/>
    <n v="280.65555555555557"/>
    <n v="1403.2777777777778"/>
    <n v="196.45888888888888"/>
    <n v="420.98333333333346"/>
    <x v="1"/>
    <x v="1"/>
  </r>
  <r>
    <s v="SO - 0001976"/>
    <d v="2013-02-20T00:00:00"/>
    <x v="8"/>
    <n v="9"/>
    <x v="1"/>
    <s v="AUD"/>
    <x v="2"/>
    <x v="1"/>
    <x v="32"/>
    <n v="24"/>
    <n v="4"/>
    <x v="5"/>
    <n v="7"/>
    <n v="213.65555555555557"/>
    <n v="1495.588888888889"/>
    <n v="151.69544444444443"/>
    <n v="433.72077777777804"/>
    <x v="1"/>
    <x v="1"/>
  </r>
  <r>
    <s v="SO - 0001977"/>
    <d v="2013-02-21T00:00:00"/>
    <x v="5"/>
    <n v="16"/>
    <x v="0"/>
    <s v="AUD"/>
    <x v="0"/>
    <x v="2"/>
    <x v="30"/>
    <n v="47"/>
    <n v="7"/>
    <x v="3"/>
    <n v="7"/>
    <n v="707.9666666666667"/>
    <n v="4955.7666666666664"/>
    <n v="509.73599999999999"/>
    <n v="1387.6146666666664"/>
    <x v="1"/>
    <x v="1"/>
  </r>
  <r>
    <s v="SO - 0001978"/>
    <d v="2013-02-21T00:00:00"/>
    <x v="5"/>
    <n v="16"/>
    <x v="0"/>
    <s v="AUD"/>
    <x v="0"/>
    <x v="3"/>
    <x v="12"/>
    <n v="46"/>
    <n v="7"/>
    <x v="3"/>
    <n v="7"/>
    <n v="442.94444444444446"/>
    <n v="3100.6111111111113"/>
    <n v="296.77277777777783"/>
    <n v="1023.2016666666664"/>
    <x v="1"/>
    <x v="1"/>
  </r>
  <r>
    <s v="SO - 0001979"/>
    <d v="2013-02-21T00:00:00"/>
    <x v="2"/>
    <n v="12"/>
    <x v="0"/>
    <s v="AUD"/>
    <x v="1"/>
    <x v="0"/>
    <x v="2"/>
    <n v="34"/>
    <n v="5"/>
    <x v="1"/>
    <n v="7"/>
    <n v="203.97777777777776"/>
    <n v="1427.8444444444444"/>
    <n v="132.58555555555554"/>
    <n v="499.7455555555556"/>
    <x v="1"/>
    <x v="1"/>
  </r>
  <r>
    <s v="SO - 0001980"/>
    <d v="2013-02-21T00:00:00"/>
    <x v="10"/>
    <n v="8"/>
    <x v="1"/>
    <s v="AUD"/>
    <x v="2"/>
    <x v="1"/>
    <x v="13"/>
    <n v="22"/>
    <n v="3"/>
    <x v="2"/>
    <n v="2"/>
    <n v="96.777777777777771"/>
    <n v="193.55555555555554"/>
    <n v="63.873333333333335"/>
    <n v="65.808888888888873"/>
    <x v="1"/>
    <x v="1"/>
  </r>
  <r>
    <s v="SO - 0001981"/>
    <d v="2013-02-21T00:00:00"/>
    <x v="12"/>
    <n v="2"/>
    <x v="1"/>
    <s v="AUD"/>
    <x v="2"/>
    <x v="1"/>
    <x v="29"/>
    <n v="6"/>
    <n v="1"/>
    <x v="4"/>
    <n v="2"/>
    <n v="414.65555555555557"/>
    <n v="829.31111111111113"/>
    <n v="323.43133333333333"/>
    <n v="182.44844444444448"/>
    <x v="1"/>
    <x v="1"/>
  </r>
  <r>
    <s v="SO - 0001982"/>
    <d v="2013-02-21T00:00:00"/>
    <x v="2"/>
    <n v="12"/>
    <x v="0"/>
    <s v="AUD"/>
    <x v="1"/>
    <x v="0"/>
    <x v="40"/>
    <n v="33"/>
    <n v="5"/>
    <x v="1"/>
    <n v="5"/>
    <n v="219.61111111111111"/>
    <n v="1098.0555555555557"/>
    <n v="107.60944444444445"/>
    <n v="560.00833333333344"/>
    <x v="1"/>
    <x v="1"/>
  </r>
  <r>
    <s v="SO - 0001983"/>
    <d v="2013-02-21T00:00:00"/>
    <x v="8"/>
    <n v="9"/>
    <x v="1"/>
    <s v="AUD"/>
    <x v="2"/>
    <x v="0"/>
    <x v="53"/>
    <n v="26"/>
    <n v="4"/>
    <x v="5"/>
    <n v="7"/>
    <n v="393.06666666666666"/>
    <n v="2751.4666666666667"/>
    <n v="334.10666666666668"/>
    <n v="412.7199999999998"/>
    <x v="1"/>
    <x v="1"/>
  </r>
  <r>
    <s v="SO - 0001984"/>
    <d v="2013-02-22T00:00:00"/>
    <x v="10"/>
    <n v="8"/>
    <x v="2"/>
    <s v="AUD"/>
    <x v="2"/>
    <x v="1"/>
    <x v="13"/>
    <n v="22"/>
    <n v="3"/>
    <x v="2"/>
    <n v="6"/>
    <n v="267.25555555555559"/>
    <n v="1603.5333333333335"/>
    <n v="200.44166666666669"/>
    <n v="400.88333333333344"/>
    <x v="1"/>
    <x v="1"/>
  </r>
  <r>
    <s v="SO - 0001985"/>
    <d v="2013-02-22T00:00:00"/>
    <x v="15"/>
    <n v="13"/>
    <x v="2"/>
    <s v="AUD"/>
    <x v="1"/>
    <x v="0"/>
    <x v="18"/>
    <n v="37"/>
    <n v="6"/>
    <x v="0"/>
    <n v="6"/>
    <n v="341.70000000000005"/>
    <n v="2050.2000000000003"/>
    <n v="276.77700000000004"/>
    <n v="389.53800000000001"/>
    <x v="1"/>
    <x v="1"/>
  </r>
  <r>
    <s v="SO - 0001986"/>
    <d v="2013-02-22T00:00:00"/>
    <x v="15"/>
    <n v="13"/>
    <x v="2"/>
    <s v="AUD"/>
    <x v="1"/>
    <x v="0"/>
    <x v="54"/>
    <n v="36"/>
    <n v="5"/>
    <x v="1"/>
    <n v="9"/>
    <n v="24.566666666666666"/>
    <n v="221.1"/>
    <n v="12.037666666666667"/>
    <n v="112.761"/>
    <x v="1"/>
    <x v="1"/>
  </r>
  <r>
    <s v="SO - 0001987"/>
    <d v="2013-02-22T00:00:00"/>
    <x v="1"/>
    <n v="11"/>
    <x v="0"/>
    <s v="AUD"/>
    <x v="1"/>
    <x v="0"/>
    <x v="1"/>
    <n v="31"/>
    <n v="5"/>
    <x v="1"/>
    <n v="7"/>
    <n v="99.01111111111112"/>
    <n v="693.07777777777778"/>
    <n v="70.297888888888892"/>
    <n v="200.99255555555555"/>
    <x v="1"/>
    <x v="1"/>
  </r>
  <r>
    <s v="SO - 0001988"/>
    <d v="2013-02-22T00:00:00"/>
    <x v="17"/>
    <n v="14"/>
    <x v="1"/>
    <s v="AUD"/>
    <x v="1"/>
    <x v="0"/>
    <x v="0"/>
    <n v="41"/>
    <n v="6"/>
    <x v="0"/>
    <n v="1"/>
    <n v="136.23333333333335"/>
    <n v="136.23333333333335"/>
    <n v="104.89966666666668"/>
    <n v="31.333666666666673"/>
    <x v="1"/>
    <x v="1"/>
  </r>
  <r>
    <s v="SO - 0001989"/>
    <d v="2013-02-24T00:00:00"/>
    <x v="12"/>
    <n v="2"/>
    <x v="1"/>
    <s v="AUD"/>
    <x v="2"/>
    <x v="1"/>
    <x v="15"/>
    <n v="4"/>
    <n v="1"/>
    <x v="4"/>
    <n v="4"/>
    <n v="635.75555555555559"/>
    <n v="2543.0222222222224"/>
    <n v="464.10155555555554"/>
    <n v="686.61600000000021"/>
    <x v="1"/>
    <x v="1"/>
  </r>
  <r>
    <s v="SO - 0001990"/>
    <d v="2013-02-24T00:00:00"/>
    <x v="4"/>
    <n v="7"/>
    <x v="0"/>
    <s v="AUD"/>
    <x v="2"/>
    <x v="1"/>
    <x v="34"/>
    <n v="19"/>
    <n v="3"/>
    <x v="2"/>
    <n v="1"/>
    <n v="355.84444444444443"/>
    <n v="355.84444444444443"/>
    <n v="163.68844444444443"/>
    <n v="192.15600000000001"/>
    <x v="1"/>
    <x v="1"/>
  </r>
  <r>
    <s v="SO - 0001991"/>
    <d v="2013-02-24T00:00:00"/>
    <x v="17"/>
    <n v="14"/>
    <x v="1"/>
    <s v="AUD"/>
    <x v="1"/>
    <x v="0"/>
    <x v="50"/>
    <n v="39"/>
    <n v="6"/>
    <x v="0"/>
    <n v="6"/>
    <n v="191.32222222222222"/>
    <n v="1147.9333333333334"/>
    <n v="154.97100000000003"/>
    <n v="218.10733333333314"/>
    <x v="1"/>
    <x v="1"/>
  </r>
  <r>
    <s v="SO - 0001992"/>
    <d v="2013-02-25T00:00:00"/>
    <x v="0"/>
    <n v="15"/>
    <x v="2"/>
    <s v="AUD"/>
    <x v="0"/>
    <x v="0"/>
    <x v="57"/>
    <n v="43"/>
    <n v="6"/>
    <x v="0"/>
    <n v="5"/>
    <n v="99.75555555555556"/>
    <n v="498.77777777777783"/>
    <n v="54.865555555555567"/>
    <n v="224.45"/>
    <x v="1"/>
    <x v="1"/>
  </r>
  <r>
    <s v="SO - 0001993"/>
    <d v="2013-02-25T00:00:00"/>
    <x v="7"/>
    <n v="17"/>
    <x v="2"/>
    <s v="AUD"/>
    <x v="0"/>
    <x v="2"/>
    <x v="21"/>
    <n v="49"/>
    <n v="7"/>
    <x v="3"/>
    <n v="5"/>
    <n v="116.87777777777779"/>
    <n v="584.38888888888891"/>
    <n v="81.814444444444447"/>
    <n v="175.31666666666666"/>
    <x v="1"/>
    <x v="1"/>
  </r>
  <r>
    <s v="SO - 0001994"/>
    <d v="2013-02-25T00:00:00"/>
    <x v="15"/>
    <n v="13"/>
    <x v="1"/>
    <s v="AUD"/>
    <x v="1"/>
    <x v="0"/>
    <x v="19"/>
    <n v="38"/>
    <n v="6"/>
    <x v="0"/>
    <n v="7"/>
    <n v="100.5"/>
    <n v="703.5"/>
    <n v="44.22"/>
    <n v="393.96000000000004"/>
    <x v="1"/>
    <x v="1"/>
  </r>
  <r>
    <s v="SO - 0001995"/>
    <d v="2013-02-25T00:00:00"/>
    <x v="12"/>
    <n v="2"/>
    <x v="0"/>
    <s v="AUD"/>
    <x v="2"/>
    <x v="1"/>
    <x v="15"/>
    <n v="4"/>
    <n v="1"/>
    <x v="4"/>
    <n v="1"/>
    <n v="297.03333333333336"/>
    <n v="297.03333333333336"/>
    <n v="133.66500000000002"/>
    <n v="163.36833333333334"/>
    <x v="1"/>
    <x v="1"/>
  </r>
  <r>
    <s v="SO - 0001996"/>
    <d v="2013-02-25T00:00:00"/>
    <x v="17"/>
    <n v="14"/>
    <x v="1"/>
    <s v="AUD"/>
    <x v="1"/>
    <x v="0"/>
    <x v="50"/>
    <n v="39"/>
    <n v="6"/>
    <x v="0"/>
    <n v="2"/>
    <n v="118.36666666666666"/>
    <n v="236.73333333333332"/>
    <n v="82.856666666666655"/>
    <n v="71.02000000000001"/>
    <x v="1"/>
    <x v="1"/>
  </r>
  <r>
    <s v="SO - 0001997"/>
    <d v="2013-02-25T00:00:00"/>
    <x v="13"/>
    <n v="19"/>
    <x v="0"/>
    <s v="AUD"/>
    <x v="3"/>
    <x v="2"/>
    <x v="23"/>
    <n v="53"/>
    <n v="8"/>
    <x v="6"/>
    <n v="8"/>
    <n v="223.33333333333334"/>
    <n v="1786.6666666666667"/>
    <n v="96.033333333333331"/>
    <n v="1018.4000000000001"/>
    <x v="1"/>
    <x v="1"/>
  </r>
  <r>
    <s v="SO - 0001998"/>
    <d v="2013-02-25T00:00:00"/>
    <x v="11"/>
    <n v="20"/>
    <x v="1"/>
    <s v="AUD"/>
    <x v="3"/>
    <x v="2"/>
    <x v="25"/>
    <n v="57"/>
    <n v="8"/>
    <x v="6"/>
    <n v="5"/>
    <n v="94.544444444444437"/>
    <n v="472.72222222222217"/>
    <n v="78.471888888888884"/>
    <n v="80.362777777777751"/>
    <x v="1"/>
    <x v="1"/>
  </r>
  <r>
    <s v="SO - 0001999"/>
    <d v="2013-02-26T00:00:00"/>
    <x v="15"/>
    <n v="13"/>
    <x v="1"/>
    <s v="AUD"/>
    <x v="1"/>
    <x v="0"/>
    <x v="18"/>
    <n v="37"/>
    <n v="6"/>
    <x v="0"/>
    <n v="4"/>
    <n v="273.95555555555552"/>
    <n v="1095.8222222222221"/>
    <n v="186.28977777777777"/>
    <n v="350.66311111111099"/>
    <x v="1"/>
    <x v="1"/>
  </r>
  <r>
    <s v="SO - 0002000"/>
    <d v="2013-02-26T00:00:00"/>
    <x v="1"/>
    <n v="11"/>
    <x v="1"/>
    <s v="AUD"/>
    <x v="1"/>
    <x v="0"/>
    <x v="42"/>
    <n v="32"/>
    <n v="5"/>
    <x v="1"/>
    <n v="5"/>
    <n v="430.28888888888889"/>
    <n v="2151.4444444444443"/>
    <n v="253.87044444444442"/>
    <n v="882.09222222222229"/>
    <x v="1"/>
    <x v="1"/>
  </r>
  <r>
    <s v="SO - 0002001"/>
    <d v="2013-02-26T00:00:00"/>
    <x v="5"/>
    <n v="16"/>
    <x v="1"/>
    <s v="AUD"/>
    <x v="0"/>
    <x v="0"/>
    <x v="5"/>
    <n v="45"/>
    <n v="7"/>
    <x v="3"/>
    <n v="2"/>
    <n v="28.288888888888888"/>
    <n v="56.577777777777776"/>
    <n v="16.124666666666666"/>
    <n v="24.328444444444443"/>
    <x v="1"/>
    <x v="1"/>
  </r>
  <r>
    <s v="SO - 0002002"/>
    <d v="2013-02-27T00:00:00"/>
    <x v="16"/>
    <n v="5"/>
    <x v="0"/>
    <s v="AUD"/>
    <x v="2"/>
    <x v="1"/>
    <x v="24"/>
    <n v="14"/>
    <n v="2"/>
    <x v="7"/>
    <n v="6"/>
    <n v="353.61111111111109"/>
    <n v="2121.6666666666665"/>
    <n v="222.77499999999998"/>
    <n v="785.01666666666665"/>
    <x v="1"/>
    <x v="1"/>
  </r>
  <r>
    <s v="SO - 0002003"/>
    <d v="2013-02-27T00:00:00"/>
    <x v="15"/>
    <n v="13"/>
    <x v="1"/>
    <s v="AUD"/>
    <x v="1"/>
    <x v="0"/>
    <x v="54"/>
    <n v="36"/>
    <n v="5"/>
    <x v="1"/>
    <n v="8"/>
    <n v="123.57777777777778"/>
    <n v="988.62222222222226"/>
    <n v="82.797111111111121"/>
    <n v="326.24533333333329"/>
    <x v="1"/>
    <x v="1"/>
  </r>
  <r>
    <s v="SO - 0002004"/>
    <d v="2013-02-28T00:00:00"/>
    <x v="14"/>
    <n v="10"/>
    <x v="1"/>
    <s v="AUD"/>
    <x v="1"/>
    <x v="0"/>
    <x v="45"/>
    <n v="29"/>
    <n v="4"/>
    <x v="5"/>
    <n v="9"/>
    <n v="101.98888888888888"/>
    <n v="917.89999999999986"/>
    <n v="66.292777777777772"/>
    <n v="321.26499999999987"/>
    <x v="1"/>
    <x v="1"/>
  </r>
  <r>
    <s v="SO - 0002005"/>
    <d v="2013-02-28T00:00:00"/>
    <x v="1"/>
    <n v="11"/>
    <x v="1"/>
    <s v="AUD"/>
    <x v="1"/>
    <x v="0"/>
    <x v="43"/>
    <n v="30"/>
    <n v="5"/>
    <x v="1"/>
    <n v="1"/>
    <n v="213.65555555555557"/>
    <n v="213.65555555555557"/>
    <n v="94.00844444444445"/>
    <n v="119.64711111111112"/>
    <x v="1"/>
    <x v="1"/>
  </r>
  <r>
    <s v="SO - 0002006"/>
    <d v="2013-03-01T00:00:00"/>
    <x v="10"/>
    <n v="8"/>
    <x v="1"/>
    <s v="AUD"/>
    <x v="2"/>
    <x v="1"/>
    <x v="44"/>
    <n v="21"/>
    <n v="3"/>
    <x v="2"/>
    <n v="7"/>
    <n v="221.84444444444446"/>
    <n v="1552.9111111111113"/>
    <n v="119.79600000000002"/>
    <n v="714.33911111111115"/>
    <x v="2"/>
    <x v="1"/>
  </r>
  <r>
    <s v="SO - 0002007"/>
    <d v="2013-03-01T00:00:00"/>
    <x v="4"/>
    <n v="7"/>
    <x v="0"/>
    <s v="AUD"/>
    <x v="2"/>
    <x v="1"/>
    <x v="48"/>
    <n v="20"/>
    <n v="3"/>
    <x v="2"/>
    <n v="7"/>
    <n v="440.71111111111111"/>
    <n v="3084.9777777777776"/>
    <n v="264.42666666666668"/>
    <n v="1233.991111111111"/>
    <x v="2"/>
    <x v="1"/>
  </r>
  <r>
    <s v="SO - 0002008"/>
    <d v="2013-03-01T00:00:00"/>
    <x v="3"/>
    <n v="6"/>
    <x v="0"/>
    <s v="AUD"/>
    <x v="2"/>
    <x v="1"/>
    <x v="4"/>
    <n v="18"/>
    <n v="3"/>
    <x v="2"/>
    <n v="1"/>
    <n v="87.1"/>
    <n v="87.1"/>
    <n v="52.26"/>
    <n v="34.839999999999996"/>
    <x v="2"/>
    <x v="1"/>
  </r>
  <r>
    <s v="SO - 0002009"/>
    <d v="2013-03-01T00:00:00"/>
    <x v="8"/>
    <n v="9"/>
    <x v="1"/>
    <s v="AUD"/>
    <x v="2"/>
    <x v="0"/>
    <x v="53"/>
    <n v="26"/>
    <n v="4"/>
    <x v="5"/>
    <n v="4"/>
    <n v="92.311111111111117"/>
    <n v="369.24444444444447"/>
    <n v="48.924888888888894"/>
    <n v="173.54488888888889"/>
    <x v="2"/>
    <x v="1"/>
  </r>
  <r>
    <s v="SO - 0002010"/>
    <d v="2013-03-02T00:00:00"/>
    <x v="7"/>
    <n v="17"/>
    <x v="0"/>
    <s v="AUD"/>
    <x v="0"/>
    <x v="2"/>
    <x v="21"/>
    <n v="49"/>
    <n v="7"/>
    <x v="3"/>
    <n v="2"/>
    <n v="116.13333333333334"/>
    <n v="232.26666666666668"/>
    <n v="60.389333333333333"/>
    <n v="111.48800000000001"/>
    <x v="2"/>
    <x v="1"/>
  </r>
  <r>
    <s v="SO - 0002011"/>
    <d v="2013-03-02T00:00:00"/>
    <x v="10"/>
    <n v="8"/>
    <x v="1"/>
    <s v="AUD"/>
    <x v="2"/>
    <x v="1"/>
    <x v="13"/>
    <n v="22"/>
    <n v="3"/>
    <x v="2"/>
    <n v="9"/>
    <n v="113.90000000000002"/>
    <n v="1025.1000000000001"/>
    <n v="56.95000000000001"/>
    <n v="512.55000000000007"/>
    <x v="2"/>
    <x v="1"/>
  </r>
  <r>
    <s v="SO - 0002012"/>
    <d v="2013-03-02T00:00:00"/>
    <x v="12"/>
    <n v="2"/>
    <x v="0"/>
    <s v="AUD"/>
    <x v="2"/>
    <x v="1"/>
    <x v="29"/>
    <n v="6"/>
    <n v="1"/>
    <x v="4"/>
    <n v="2"/>
    <n v="591.08888888888896"/>
    <n v="1182.1777777777779"/>
    <n v="366.47511111111112"/>
    <n v="449.22755555555568"/>
    <x v="2"/>
    <x v="1"/>
  </r>
  <r>
    <s v="SO - 0002013"/>
    <d v="2013-03-03T00:00:00"/>
    <x v="17"/>
    <n v="14"/>
    <x v="2"/>
    <s v="AUD"/>
    <x v="1"/>
    <x v="0"/>
    <x v="50"/>
    <n v="39"/>
    <n v="6"/>
    <x v="0"/>
    <n v="4"/>
    <n v="99.75555555555556"/>
    <n v="399.02222222222224"/>
    <n v="47.882666666666665"/>
    <n v="207.49155555555558"/>
    <x v="2"/>
    <x v="1"/>
  </r>
  <r>
    <s v="SO - 0002014"/>
    <d v="2013-03-03T00:00:00"/>
    <x v="17"/>
    <n v="14"/>
    <x v="1"/>
    <s v="AUD"/>
    <x v="1"/>
    <x v="0"/>
    <x v="50"/>
    <n v="39"/>
    <n v="6"/>
    <x v="0"/>
    <n v="1"/>
    <n v="218.86666666666667"/>
    <n v="218.86666666666667"/>
    <n v="164.14999999999998"/>
    <n v="54.716666666666697"/>
    <x v="2"/>
    <x v="1"/>
  </r>
  <r>
    <s v="SO - 0002015"/>
    <d v="2013-03-03T00:00:00"/>
    <x v="5"/>
    <n v="16"/>
    <x v="1"/>
    <s v="AUD"/>
    <x v="0"/>
    <x v="3"/>
    <x v="12"/>
    <n v="46"/>
    <n v="7"/>
    <x v="3"/>
    <n v="2"/>
    <n v="123.57777777777778"/>
    <n v="247.15555555555557"/>
    <n v="75.382444444444445"/>
    <n v="96.390666666666675"/>
    <x v="2"/>
    <x v="1"/>
  </r>
  <r>
    <s v="SO - 0002016"/>
    <d v="2013-03-03T00:00:00"/>
    <x v="8"/>
    <n v="9"/>
    <x v="1"/>
    <s v="AUD"/>
    <x v="2"/>
    <x v="0"/>
    <x v="53"/>
    <n v="26"/>
    <n v="4"/>
    <x v="5"/>
    <n v="9"/>
    <n v="116.13333333333334"/>
    <n v="1045.2"/>
    <n v="83.616"/>
    <n v="292.65600000000006"/>
    <x v="2"/>
    <x v="1"/>
  </r>
  <r>
    <s v="SO - 0002017"/>
    <d v="2013-03-04T00:00:00"/>
    <x v="6"/>
    <n v="1"/>
    <x v="1"/>
    <s v="AUD"/>
    <x v="2"/>
    <x v="1"/>
    <x v="9"/>
    <n v="3"/>
    <n v="1"/>
    <x v="4"/>
    <n v="9"/>
    <n v="114.64444444444445"/>
    <n v="1031.8"/>
    <n v="45.857777777777784"/>
    <n v="619.07999999999993"/>
    <x v="2"/>
    <x v="1"/>
  </r>
  <r>
    <s v="SO - 0002018"/>
    <d v="2013-03-04T00:00:00"/>
    <x v="8"/>
    <n v="9"/>
    <x v="1"/>
    <s v="AUD"/>
    <x v="2"/>
    <x v="0"/>
    <x v="53"/>
    <n v="26"/>
    <n v="4"/>
    <x v="5"/>
    <n v="4"/>
    <n v="262.78888888888889"/>
    <n v="1051.1555555555556"/>
    <n v="120.88288888888889"/>
    <n v="567.62400000000002"/>
    <x v="2"/>
    <x v="1"/>
  </r>
  <r>
    <s v="SO - 0002019"/>
    <d v="2013-03-04T00:00:00"/>
    <x v="5"/>
    <n v="16"/>
    <x v="0"/>
    <s v="AUD"/>
    <x v="0"/>
    <x v="3"/>
    <x v="12"/>
    <n v="46"/>
    <n v="7"/>
    <x v="3"/>
    <n v="4"/>
    <n v="26.055555555555557"/>
    <n v="104.22222222222223"/>
    <n v="11.725000000000001"/>
    <n v="57.322222222222223"/>
    <x v="2"/>
    <x v="1"/>
  </r>
  <r>
    <s v="SO - 0002020"/>
    <d v="2013-03-05T00:00:00"/>
    <x v="2"/>
    <n v="12"/>
    <x v="1"/>
    <s v="AUD"/>
    <x v="1"/>
    <x v="0"/>
    <x v="40"/>
    <n v="33"/>
    <n v="5"/>
    <x v="1"/>
    <n v="2"/>
    <n v="285.86666666666667"/>
    <n v="571.73333333333335"/>
    <n v="205.82400000000001"/>
    <n v="160.08533333333332"/>
    <x v="2"/>
    <x v="1"/>
  </r>
  <r>
    <s v="SO - 0002021"/>
    <d v="2013-03-05T00:00:00"/>
    <x v="1"/>
    <n v="11"/>
    <x v="0"/>
    <s v="AUD"/>
    <x v="1"/>
    <x v="0"/>
    <x v="43"/>
    <n v="30"/>
    <n v="5"/>
    <x v="1"/>
    <n v="6"/>
    <n v="19.355555555555558"/>
    <n v="116.13333333333335"/>
    <n v="9.6777777777777789"/>
    <n v="58.066666666666677"/>
    <x v="2"/>
    <x v="1"/>
  </r>
  <r>
    <s v="SO - 0002022"/>
    <d v="2013-03-05T00:00:00"/>
    <x v="7"/>
    <n v="17"/>
    <x v="2"/>
    <s v="AUD"/>
    <x v="0"/>
    <x v="2"/>
    <x v="21"/>
    <n v="49"/>
    <n v="7"/>
    <x v="3"/>
    <n v="6"/>
    <n v="122.83333333333333"/>
    <n v="737"/>
    <n v="51.59"/>
    <n v="427.46"/>
    <x v="2"/>
    <x v="1"/>
  </r>
  <r>
    <s v="SO - 0002023"/>
    <d v="2013-03-05T00:00:00"/>
    <x v="1"/>
    <n v="11"/>
    <x v="0"/>
    <s v="AUD"/>
    <x v="1"/>
    <x v="0"/>
    <x v="1"/>
    <n v="31"/>
    <n v="5"/>
    <x v="1"/>
    <n v="8"/>
    <n v="425.82222222222225"/>
    <n v="3406.577777777778"/>
    <n v="353.4324444444444"/>
    <n v="579.11822222222281"/>
    <x v="2"/>
    <x v="1"/>
  </r>
  <r>
    <s v="SO - 0002024"/>
    <d v="2013-03-05T00:00:00"/>
    <x v="9"/>
    <n v="18"/>
    <x v="1"/>
    <s v="AUD"/>
    <x v="0"/>
    <x v="2"/>
    <x v="11"/>
    <n v="51"/>
    <n v="7"/>
    <x v="3"/>
    <n v="1"/>
    <n v="437.73333333333335"/>
    <n v="437.73333333333335"/>
    <n v="358.94133333333332"/>
    <n v="78.79200000000003"/>
    <x v="2"/>
    <x v="1"/>
  </r>
  <r>
    <s v="SO - 0002025"/>
    <d v="2013-03-06T00:00:00"/>
    <x v="10"/>
    <n v="8"/>
    <x v="0"/>
    <s v="AUD"/>
    <x v="2"/>
    <x v="1"/>
    <x v="13"/>
    <n v="22"/>
    <n v="3"/>
    <x v="2"/>
    <n v="3"/>
    <n v="120.60000000000001"/>
    <n v="361.8"/>
    <n v="96.480000000000018"/>
    <n v="72.359999999999957"/>
    <x v="2"/>
    <x v="1"/>
  </r>
  <r>
    <s v="SO - 0002026"/>
    <d v="2013-03-06T00:00:00"/>
    <x v="19"/>
    <n v="4"/>
    <x v="2"/>
    <s v="AUD"/>
    <x v="2"/>
    <x v="1"/>
    <x v="52"/>
    <n v="9"/>
    <n v="2"/>
    <x v="7"/>
    <n v="7"/>
    <n v="291.07777777777778"/>
    <n v="2037.5444444444445"/>
    <n v="174.64666666666668"/>
    <n v="815.01777777777784"/>
    <x v="2"/>
    <x v="1"/>
  </r>
  <r>
    <s v="SO - 0002027"/>
    <d v="2013-03-06T00:00:00"/>
    <x v="18"/>
    <n v="3"/>
    <x v="0"/>
    <s v="AUD"/>
    <x v="2"/>
    <x v="1"/>
    <x v="27"/>
    <n v="7"/>
    <n v="1"/>
    <x v="4"/>
    <n v="1"/>
    <n v="375.94444444444446"/>
    <n v="375.94444444444446"/>
    <n v="296.99611111111113"/>
    <n v="78.948333333333323"/>
    <x v="2"/>
    <x v="1"/>
  </r>
  <r>
    <s v="SO - 0002028"/>
    <d v="2013-03-07T00:00:00"/>
    <x v="0"/>
    <n v="15"/>
    <x v="1"/>
    <s v="AUD"/>
    <x v="0"/>
    <x v="0"/>
    <x v="8"/>
    <n v="42"/>
    <n v="6"/>
    <x v="0"/>
    <n v="9"/>
    <n v="90.822222222222223"/>
    <n v="817.4"/>
    <n v="37.237111111111105"/>
    <n v="482.26600000000002"/>
    <x v="2"/>
    <x v="1"/>
  </r>
  <r>
    <s v="SO - 0002029"/>
    <d v="2013-03-07T00:00:00"/>
    <x v="18"/>
    <n v="3"/>
    <x v="1"/>
    <s v="AUD"/>
    <x v="2"/>
    <x v="1"/>
    <x v="49"/>
    <n v="8"/>
    <n v="2"/>
    <x v="7"/>
    <n v="5"/>
    <n v="119.85555555555555"/>
    <n v="599.27777777777783"/>
    <n v="61.126333333333342"/>
    <n v="293.64611111111111"/>
    <x v="2"/>
    <x v="1"/>
  </r>
  <r>
    <s v="SO - 0002030"/>
    <d v="2013-03-07T00:00:00"/>
    <x v="16"/>
    <n v="5"/>
    <x v="0"/>
    <s v="AUD"/>
    <x v="2"/>
    <x v="1"/>
    <x v="24"/>
    <n v="14"/>
    <n v="2"/>
    <x v="7"/>
    <n v="8"/>
    <n v="689.3555555555555"/>
    <n v="5514.844444444444"/>
    <n v="475.65533333333326"/>
    <n v="1709.6017777777779"/>
    <x v="2"/>
    <x v="1"/>
  </r>
  <r>
    <s v="SO - 0002031"/>
    <d v="2013-03-07T00:00:00"/>
    <x v="12"/>
    <n v="2"/>
    <x v="1"/>
    <s v="AUD"/>
    <x v="2"/>
    <x v="1"/>
    <x v="29"/>
    <n v="6"/>
    <n v="1"/>
    <x v="4"/>
    <n v="1"/>
    <n v="588.8555555555555"/>
    <n v="588.8555555555555"/>
    <n v="465.19588888888887"/>
    <n v="123.65966666666662"/>
    <x v="2"/>
    <x v="1"/>
  </r>
  <r>
    <s v="SO - 0002032"/>
    <d v="2013-03-07T00:00:00"/>
    <x v="8"/>
    <n v="9"/>
    <x v="0"/>
    <s v="AUD"/>
    <x v="2"/>
    <x v="0"/>
    <x v="53"/>
    <n v="26"/>
    <n v="4"/>
    <x v="5"/>
    <n v="4"/>
    <n v="22.333333333333332"/>
    <n v="89.333333333333329"/>
    <n v="15.856666666666664"/>
    <n v="25.906666666666673"/>
    <x v="2"/>
    <x v="1"/>
  </r>
  <r>
    <s v="SO - 0002033"/>
    <d v="2013-03-08T00:00:00"/>
    <x v="10"/>
    <n v="8"/>
    <x v="1"/>
    <s v="AUD"/>
    <x v="2"/>
    <x v="1"/>
    <x v="44"/>
    <n v="21"/>
    <n v="3"/>
    <x v="2"/>
    <n v="9"/>
    <n v="377.43333333333334"/>
    <n v="3396.9"/>
    <n v="264.20333333333332"/>
    <n v="1019.0700000000002"/>
    <x v="2"/>
    <x v="1"/>
  </r>
  <r>
    <s v="SO - 0002034"/>
    <d v="2013-03-09T00:00:00"/>
    <x v="15"/>
    <n v="13"/>
    <x v="1"/>
    <s v="AUD"/>
    <x v="1"/>
    <x v="0"/>
    <x v="18"/>
    <n v="37"/>
    <n v="6"/>
    <x v="0"/>
    <n v="8"/>
    <n v="118.36666666666666"/>
    <n v="946.93333333333328"/>
    <n v="75.754666666666665"/>
    <n v="340.89599999999996"/>
    <x v="2"/>
    <x v="1"/>
  </r>
  <r>
    <s v="SO - 0002035"/>
    <d v="2013-03-09T00:00:00"/>
    <x v="7"/>
    <n v="17"/>
    <x v="0"/>
    <s v="AUD"/>
    <x v="0"/>
    <x v="2"/>
    <x v="21"/>
    <n v="49"/>
    <n v="7"/>
    <x v="3"/>
    <n v="1"/>
    <n v="441.45555555555552"/>
    <n v="441.45555555555552"/>
    <n v="361.99355555555553"/>
    <n v="79.461999999999989"/>
    <x v="2"/>
    <x v="1"/>
  </r>
  <r>
    <s v="SO - 0002036"/>
    <d v="2013-03-09T00:00:00"/>
    <x v="2"/>
    <n v="12"/>
    <x v="1"/>
    <s v="AUD"/>
    <x v="1"/>
    <x v="0"/>
    <x v="2"/>
    <n v="34"/>
    <n v="5"/>
    <x v="1"/>
    <n v="6"/>
    <n v="220.35555555555555"/>
    <n v="1322.1333333333332"/>
    <n v="130.00977777777777"/>
    <n v="542.07466666666664"/>
    <x v="2"/>
    <x v="1"/>
  </r>
  <r>
    <s v="SO - 0002037"/>
    <d v="2013-03-09T00:00:00"/>
    <x v="11"/>
    <n v="20"/>
    <x v="1"/>
    <s v="AUD"/>
    <x v="3"/>
    <x v="2"/>
    <x v="25"/>
    <n v="57"/>
    <n v="8"/>
    <x v="6"/>
    <n v="1"/>
    <n v="214.4"/>
    <n v="214.4"/>
    <n v="162.94400000000002"/>
    <n v="51.455999999999989"/>
    <x v="2"/>
    <x v="1"/>
  </r>
  <r>
    <s v="SO - 0002038"/>
    <d v="2013-03-10T00:00:00"/>
    <x v="11"/>
    <n v="20"/>
    <x v="0"/>
    <s v="AUD"/>
    <x v="3"/>
    <x v="2"/>
    <x v="25"/>
    <n v="57"/>
    <n v="8"/>
    <x v="6"/>
    <n v="1"/>
    <n v="99.01111111111112"/>
    <n v="99.01111111111112"/>
    <n v="53.466000000000001"/>
    <n v="45.545111111111119"/>
    <x v="2"/>
    <x v="1"/>
  </r>
  <r>
    <s v="SO - 0002039"/>
    <d v="2013-03-10T00:00:00"/>
    <x v="2"/>
    <n v="12"/>
    <x v="1"/>
    <s v="AUD"/>
    <x v="1"/>
    <x v="0"/>
    <x v="40"/>
    <n v="33"/>
    <n v="5"/>
    <x v="1"/>
    <n v="4"/>
    <n v="444.43333333333334"/>
    <n v="1777.7333333333333"/>
    <n v="248.88266666666672"/>
    <n v="782.20266666666646"/>
    <x v="2"/>
    <x v="1"/>
  </r>
  <r>
    <s v="SO - 0002040"/>
    <d v="2013-03-10T00:00:00"/>
    <x v="8"/>
    <n v="9"/>
    <x v="0"/>
    <s v="AUD"/>
    <x v="2"/>
    <x v="0"/>
    <x v="53"/>
    <n v="26"/>
    <n v="4"/>
    <x v="5"/>
    <n v="5"/>
    <n v="201"/>
    <n v="1005"/>
    <n v="168.84"/>
    <n v="160.79999999999995"/>
    <x v="2"/>
    <x v="1"/>
  </r>
  <r>
    <s v="SO - 0002041"/>
    <d v="2013-03-10T00:00:00"/>
    <x v="15"/>
    <n v="13"/>
    <x v="0"/>
    <s v="AUD"/>
    <x v="1"/>
    <x v="0"/>
    <x v="16"/>
    <n v="35"/>
    <n v="5"/>
    <x v="1"/>
    <n v="2"/>
    <n v="381.15555555555557"/>
    <n v="762.31111111111113"/>
    <n v="304.92444444444448"/>
    <n v="152.46222222222218"/>
    <x v="2"/>
    <x v="1"/>
  </r>
  <r>
    <s v="SO - 0002042"/>
    <d v="2013-03-10T00:00:00"/>
    <x v="15"/>
    <n v="13"/>
    <x v="0"/>
    <s v="AUD"/>
    <x v="1"/>
    <x v="0"/>
    <x v="18"/>
    <n v="37"/>
    <n v="5"/>
    <x v="1"/>
    <n v="6"/>
    <n v="279.91111111111115"/>
    <n v="1679.4666666666669"/>
    <n v="139.95555555555558"/>
    <n v="839.73333333333346"/>
    <x v="2"/>
    <x v="1"/>
  </r>
  <r>
    <s v="SO - 0002043"/>
    <d v="2013-03-10T00:00:00"/>
    <x v="16"/>
    <n v="5"/>
    <x v="1"/>
    <s v="AUD"/>
    <x v="2"/>
    <x v="1"/>
    <x v="24"/>
    <n v="14"/>
    <n v="2"/>
    <x v="7"/>
    <n v="3"/>
    <n v="112.41111111111111"/>
    <n v="337.23333333333335"/>
    <n v="59.577888888888893"/>
    <n v="158.49966666666666"/>
    <x v="2"/>
    <x v="1"/>
  </r>
  <r>
    <s v="SO - 0002044"/>
    <d v="2013-03-10T00:00:00"/>
    <x v="9"/>
    <n v="18"/>
    <x v="1"/>
    <s v="AUD"/>
    <x v="0"/>
    <x v="2"/>
    <x v="55"/>
    <n v="50"/>
    <n v="7"/>
    <x v="3"/>
    <n v="9"/>
    <n v="23.822222222222223"/>
    <n v="214.4"/>
    <n v="15.008000000000001"/>
    <n v="79.328000000000003"/>
    <x v="2"/>
    <x v="1"/>
  </r>
  <r>
    <s v="SO - 0002045"/>
    <d v="2013-03-10T00:00:00"/>
    <x v="10"/>
    <n v="8"/>
    <x v="1"/>
    <s v="AUD"/>
    <x v="2"/>
    <x v="1"/>
    <x v="13"/>
    <n v="22"/>
    <n v="3"/>
    <x v="2"/>
    <n v="3"/>
    <n v="258.32222222222225"/>
    <n v="774.9666666666667"/>
    <n v="162.74300000000002"/>
    <n v="286.73766666666666"/>
    <x v="2"/>
    <x v="1"/>
  </r>
  <r>
    <s v="SO - 0002046"/>
    <d v="2013-03-10T00:00:00"/>
    <x v="1"/>
    <n v="11"/>
    <x v="0"/>
    <s v="AUD"/>
    <x v="1"/>
    <x v="0"/>
    <x v="42"/>
    <n v="32"/>
    <n v="5"/>
    <x v="1"/>
    <n v="7"/>
    <n v="283.63333333333338"/>
    <n v="1985.4333333333336"/>
    <n v="195.70699999999999"/>
    <n v="615.48433333333355"/>
    <x v="2"/>
    <x v="1"/>
  </r>
  <r>
    <s v="SO - 0002047"/>
    <d v="2013-03-11T00:00:00"/>
    <x v="6"/>
    <n v="1"/>
    <x v="1"/>
    <s v="AUD"/>
    <x v="2"/>
    <x v="1"/>
    <x v="6"/>
    <n v="1"/>
    <n v="1"/>
    <x v="4"/>
    <n v="5"/>
    <n v="197.27777777777777"/>
    <n v="986.38888888888891"/>
    <n v="110.47555555555556"/>
    <n v="434.01111111111118"/>
    <x v="2"/>
    <x v="1"/>
  </r>
  <r>
    <s v="SO - 0002048"/>
    <d v="2013-03-11T00:00:00"/>
    <x v="18"/>
    <n v="3"/>
    <x v="0"/>
    <s v="AUD"/>
    <x v="2"/>
    <x v="1"/>
    <x v="52"/>
    <n v="9"/>
    <n v="2"/>
    <x v="7"/>
    <n v="6"/>
    <n v="434.01111111111112"/>
    <n v="2604.0666666666666"/>
    <n v="299.46766666666667"/>
    <n v="807.26066666666657"/>
    <x v="2"/>
    <x v="1"/>
  </r>
  <r>
    <s v="SO - 0002049"/>
    <d v="2013-03-11T00:00:00"/>
    <x v="7"/>
    <n v="17"/>
    <x v="1"/>
    <s v="AUD"/>
    <x v="0"/>
    <x v="2"/>
    <x v="7"/>
    <n v="48"/>
    <n v="7"/>
    <x v="3"/>
    <n v="3"/>
    <n v="317.87777777777779"/>
    <n v="953.63333333333344"/>
    <n v="187.54788888888891"/>
    <n v="390.98966666666672"/>
    <x v="2"/>
    <x v="1"/>
  </r>
  <r>
    <s v="SO - 0002050"/>
    <d v="2013-03-11T00:00:00"/>
    <x v="14"/>
    <n v="10"/>
    <x v="0"/>
    <s v="AUD"/>
    <x v="2"/>
    <x v="0"/>
    <x v="38"/>
    <n v="27"/>
    <n v="4"/>
    <x v="5"/>
    <n v="5"/>
    <n v="103.47777777777779"/>
    <n v="517.38888888888891"/>
    <n v="60.017111111111113"/>
    <n v="217.30333333333334"/>
    <x v="2"/>
    <x v="1"/>
  </r>
  <r>
    <s v="SO - 0002051"/>
    <d v="2013-03-11T00:00:00"/>
    <x v="5"/>
    <n v="16"/>
    <x v="1"/>
    <s v="AUD"/>
    <x v="0"/>
    <x v="3"/>
    <x v="12"/>
    <n v="46"/>
    <n v="7"/>
    <x v="3"/>
    <n v="8"/>
    <n v="119.11111111111111"/>
    <n v="952.88888888888891"/>
    <n v="94.097777777777779"/>
    <n v="200.10666666666668"/>
    <x v="2"/>
    <x v="1"/>
  </r>
  <r>
    <s v="SO - 0002052"/>
    <d v="2013-03-12T00:00:00"/>
    <x v="14"/>
    <n v="10"/>
    <x v="2"/>
    <s v="AUD"/>
    <x v="1"/>
    <x v="0"/>
    <x v="17"/>
    <n v="28"/>
    <n v="4"/>
    <x v="5"/>
    <n v="2"/>
    <n v="26.8"/>
    <n v="53.6"/>
    <n v="11.256"/>
    <n v="31.088000000000001"/>
    <x v="2"/>
    <x v="1"/>
  </r>
  <r>
    <s v="SO - 0002053"/>
    <d v="2013-03-12T00:00:00"/>
    <x v="12"/>
    <n v="2"/>
    <x v="1"/>
    <s v="AUD"/>
    <x v="2"/>
    <x v="1"/>
    <x v="37"/>
    <n v="5"/>
    <n v="1"/>
    <x v="4"/>
    <n v="6"/>
    <n v="410.18888888888893"/>
    <n v="2461.1333333333337"/>
    <n v="287.13222222222225"/>
    <n v="738.34000000000015"/>
    <x v="2"/>
    <x v="1"/>
  </r>
  <r>
    <s v="SO - 0002054"/>
    <d v="2013-03-12T00:00:00"/>
    <x v="16"/>
    <n v="5"/>
    <x v="1"/>
    <s v="AUD"/>
    <x v="2"/>
    <x v="1"/>
    <x v="24"/>
    <n v="14"/>
    <n v="2"/>
    <x v="7"/>
    <n v="4"/>
    <n v="95.288888888888891"/>
    <n v="381.15555555555557"/>
    <n v="55.267555555555553"/>
    <n v="160.08533333333335"/>
    <x v="2"/>
    <x v="1"/>
  </r>
  <r>
    <s v="SO - 0002055"/>
    <d v="2013-03-12T00:00:00"/>
    <x v="6"/>
    <n v="1"/>
    <x v="1"/>
    <s v="AUD"/>
    <x v="2"/>
    <x v="1"/>
    <x v="41"/>
    <n v="2"/>
    <n v="1"/>
    <x v="4"/>
    <n v="8"/>
    <n v="131.76666666666668"/>
    <n v="1054.1333333333334"/>
    <n v="106.73100000000002"/>
    <n v="200.28533333333326"/>
    <x v="2"/>
    <x v="1"/>
  </r>
  <r>
    <s v="SO - 0002056"/>
    <d v="2013-03-12T00:00:00"/>
    <x v="3"/>
    <n v="6"/>
    <x v="0"/>
    <s v="AUD"/>
    <x v="2"/>
    <x v="1"/>
    <x v="20"/>
    <n v="16"/>
    <n v="3"/>
    <x v="2"/>
    <n v="6"/>
    <n v="633.52222222222224"/>
    <n v="3801.1333333333332"/>
    <n v="532.1586666666667"/>
    <n v="608.18133333333299"/>
    <x v="2"/>
    <x v="1"/>
  </r>
  <r>
    <s v="SO - 0002057"/>
    <d v="2013-03-12T00:00:00"/>
    <x v="10"/>
    <n v="8"/>
    <x v="0"/>
    <s v="AUD"/>
    <x v="2"/>
    <x v="1"/>
    <x v="13"/>
    <n v="22"/>
    <n v="3"/>
    <x v="2"/>
    <n v="2"/>
    <n v="435.5"/>
    <n v="871"/>
    <n v="174.20000000000002"/>
    <n v="522.59999999999991"/>
    <x v="2"/>
    <x v="1"/>
  </r>
  <r>
    <s v="SO - 0002058"/>
    <d v="2013-03-13T00:00:00"/>
    <x v="1"/>
    <n v="11"/>
    <x v="1"/>
    <s v="AUD"/>
    <x v="1"/>
    <x v="0"/>
    <x v="1"/>
    <n v="31"/>
    <n v="5"/>
    <x v="1"/>
    <n v="9"/>
    <n v="116.87777777777779"/>
    <n v="1051.9000000000001"/>
    <n v="68.957888888888888"/>
    <n v="431.27900000000011"/>
    <x v="2"/>
    <x v="1"/>
  </r>
  <r>
    <s v="SO - 0002059"/>
    <d v="2013-03-13T00:00:00"/>
    <x v="7"/>
    <n v="17"/>
    <x v="1"/>
    <s v="AUD"/>
    <x v="0"/>
    <x v="2"/>
    <x v="7"/>
    <n v="48"/>
    <n v="7"/>
    <x v="3"/>
    <n v="7"/>
    <n v="113.15555555555555"/>
    <n v="792.08888888888885"/>
    <n v="45.262222222222221"/>
    <n v="475.25333333333333"/>
    <x v="2"/>
    <x v="1"/>
  </r>
  <r>
    <s v="SO - 0002060"/>
    <d v="2013-03-13T00:00:00"/>
    <x v="12"/>
    <n v="2"/>
    <x v="1"/>
    <s v="AUD"/>
    <x v="2"/>
    <x v="1"/>
    <x v="15"/>
    <n v="4"/>
    <n v="1"/>
    <x v="4"/>
    <n v="8"/>
    <n v="134.74444444444444"/>
    <n v="1077.9555555555555"/>
    <n v="79.499222222222215"/>
    <n v="441.9617777777778"/>
    <x v="2"/>
    <x v="1"/>
  </r>
  <r>
    <s v="SO - 0002061"/>
    <d v="2013-03-13T00:00:00"/>
    <x v="17"/>
    <n v="14"/>
    <x v="1"/>
    <s v="AUD"/>
    <x v="1"/>
    <x v="0"/>
    <x v="0"/>
    <n v="41"/>
    <n v="6"/>
    <x v="0"/>
    <n v="1"/>
    <n v="341.70000000000005"/>
    <n v="341.70000000000005"/>
    <n v="222.10500000000002"/>
    <n v="119.59500000000003"/>
    <x v="2"/>
    <x v="1"/>
  </r>
  <r>
    <s v="SO - 0002062"/>
    <d v="2013-03-13T00:00:00"/>
    <x v="17"/>
    <n v="14"/>
    <x v="0"/>
    <s v="AUD"/>
    <x v="1"/>
    <x v="0"/>
    <x v="28"/>
    <n v="40"/>
    <n v="6"/>
    <x v="0"/>
    <n v="7"/>
    <n v="620.86666666666667"/>
    <n v="4346.0666666666666"/>
    <n v="298.01599999999996"/>
    <n v="2259.954666666667"/>
    <x v="2"/>
    <x v="1"/>
  </r>
  <r>
    <s v="SO - 0002063"/>
    <d v="2013-03-13T00:00:00"/>
    <x v="16"/>
    <n v="5"/>
    <x v="0"/>
    <s v="AUD"/>
    <x v="2"/>
    <x v="1"/>
    <x v="26"/>
    <n v="15"/>
    <n v="2"/>
    <x v="7"/>
    <n v="4"/>
    <n v="125.06666666666668"/>
    <n v="500.26666666666671"/>
    <n v="95.050666666666686"/>
    <n v="120.06399999999996"/>
    <x v="2"/>
    <x v="1"/>
  </r>
  <r>
    <s v="SO - 0002064"/>
    <d v="2013-03-13T00:00:00"/>
    <x v="14"/>
    <n v="10"/>
    <x v="1"/>
    <s v="AUD"/>
    <x v="1"/>
    <x v="0"/>
    <x v="17"/>
    <n v="28"/>
    <n v="4"/>
    <x v="5"/>
    <n v="4"/>
    <n v="675.95555555555563"/>
    <n v="2703.8222222222225"/>
    <n v="304.18000000000006"/>
    <n v="1487.1022222222223"/>
    <x v="2"/>
    <x v="1"/>
  </r>
  <r>
    <s v="SO - 0002065"/>
    <d v="2013-03-13T00:00:00"/>
    <x v="5"/>
    <n v="16"/>
    <x v="2"/>
    <s v="AUD"/>
    <x v="0"/>
    <x v="0"/>
    <x v="5"/>
    <n v="45"/>
    <n v="7"/>
    <x v="3"/>
    <n v="2"/>
    <n v="107.2"/>
    <n v="214.4"/>
    <n v="73.968000000000004"/>
    <n v="66.463999999999999"/>
    <x v="2"/>
    <x v="1"/>
  </r>
  <r>
    <s v="SO - 0002066"/>
    <d v="2013-03-13T00:00:00"/>
    <x v="7"/>
    <n v="17"/>
    <x v="0"/>
    <s v="AUD"/>
    <x v="0"/>
    <x v="2"/>
    <x v="21"/>
    <n v="49"/>
    <n v="7"/>
    <x v="3"/>
    <n v="2"/>
    <n v="20.844444444444445"/>
    <n v="41.68888888888889"/>
    <n v="14.799555555555555"/>
    <n v="12.08977777777778"/>
    <x v="2"/>
    <x v="1"/>
  </r>
  <r>
    <s v="SO - 0002067"/>
    <d v="2013-03-14T00:00:00"/>
    <x v="9"/>
    <n v="18"/>
    <x v="1"/>
    <s v="AUD"/>
    <x v="0"/>
    <x v="2"/>
    <x v="56"/>
    <n v="52"/>
    <n v="8"/>
    <x v="6"/>
    <n v="1"/>
    <n v="78.166666666666671"/>
    <n v="78.166666666666671"/>
    <n v="32.83"/>
    <n v="45.336666666666673"/>
    <x v="2"/>
    <x v="1"/>
  </r>
  <r>
    <s v="SO - 0002068"/>
    <d v="2013-03-14T00:00:00"/>
    <x v="14"/>
    <n v="10"/>
    <x v="1"/>
    <s v="AUD"/>
    <x v="2"/>
    <x v="0"/>
    <x v="38"/>
    <n v="27"/>
    <n v="4"/>
    <x v="5"/>
    <n v="9"/>
    <n v="425.82222222222225"/>
    <n v="3832.4"/>
    <n v="208.6528888888889"/>
    <n v="1954.5240000000001"/>
    <x v="2"/>
    <x v="1"/>
  </r>
  <r>
    <s v="SO - 0002069"/>
    <d v="2013-03-14T00:00:00"/>
    <x v="3"/>
    <n v="6"/>
    <x v="2"/>
    <s v="AUD"/>
    <x v="2"/>
    <x v="1"/>
    <x v="26"/>
    <n v="15"/>
    <n v="3"/>
    <x v="2"/>
    <n v="5"/>
    <n v="629.05555555555554"/>
    <n v="3145.2777777777778"/>
    <n v="257.91277777777776"/>
    <n v="1855.713888888889"/>
    <x v="2"/>
    <x v="1"/>
  </r>
  <r>
    <s v="SO - 0002070"/>
    <d v="2013-03-14T00:00:00"/>
    <x v="4"/>
    <n v="7"/>
    <x v="0"/>
    <s v="AUD"/>
    <x v="2"/>
    <x v="1"/>
    <x v="48"/>
    <n v="20"/>
    <n v="3"/>
    <x v="2"/>
    <n v="4"/>
    <n v="23.077777777777779"/>
    <n v="92.311111111111117"/>
    <n v="17.769888888888893"/>
    <n v="21.231555555555545"/>
    <x v="2"/>
    <x v="1"/>
  </r>
  <r>
    <s v="SO - 0002071"/>
    <d v="2013-03-14T00:00:00"/>
    <x v="5"/>
    <n v="16"/>
    <x v="1"/>
    <s v="AUD"/>
    <x v="0"/>
    <x v="0"/>
    <x v="5"/>
    <n v="45"/>
    <n v="7"/>
    <x v="3"/>
    <n v="1"/>
    <n v="432.52222222222224"/>
    <n v="432.52222222222224"/>
    <n v="367.64388888888891"/>
    <n v="64.87833333333333"/>
    <x v="2"/>
    <x v="1"/>
  </r>
  <r>
    <s v="SO - 0002072"/>
    <d v="2013-03-14T00:00:00"/>
    <x v="9"/>
    <n v="18"/>
    <x v="1"/>
    <s v="AUD"/>
    <x v="0"/>
    <x v="2"/>
    <x v="55"/>
    <n v="50"/>
    <n v="7"/>
    <x v="3"/>
    <n v="1"/>
    <n v="279.91111111111115"/>
    <n v="279.91111111111115"/>
    <n v="190.33955555555559"/>
    <n v="89.571555555555562"/>
    <x v="2"/>
    <x v="1"/>
  </r>
  <r>
    <s v="SO - 0002073"/>
    <d v="2013-03-15T00:00:00"/>
    <x v="19"/>
    <n v="4"/>
    <x v="1"/>
    <s v="AUD"/>
    <x v="2"/>
    <x v="1"/>
    <x v="36"/>
    <n v="11"/>
    <n v="2"/>
    <x v="7"/>
    <n v="9"/>
    <n v="324.57777777777778"/>
    <n v="2921.2"/>
    <n v="162.28888888888889"/>
    <n v="1460.6"/>
    <x v="2"/>
    <x v="1"/>
  </r>
  <r>
    <s v="SO - 0002074"/>
    <d v="2013-03-15T00:00:00"/>
    <x v="8"/>
    <n v="9"/>
    <x v="1"/>
    <s v="AUD"/>
    <x v="2"/>
    <x v="1"/>
    <x v="10"/>
    <n v="25"/>
    <n v="4"/>
    <x v="5"/>
    <n v="4"/>
    <n v="621.61111111111109"/>
    <n v="2486.4444444444443"/>
    <n v="279.72500000000002"/>
    <n v="1367.5444444444443"/>
    <x v="2"/>
    <x v="1"/>
  </r>
  <r>
    <s v="SO - 0002075"/>
    <d v="2013-03-15T00:00:00"/>
    <x v="4"/>
    <n v="7"/>
    <x v="0"/>
    <s v="AUD"/>
    <x v="2"/>
    <x v="1"/>
    <x v="34"/>
    <n v="19"/>
    <n v="3"/>
    <x v="2"/>
    <n v="8"/>
    <n v="110.17777777777778"/>
    <n v="881.42222222222222"/>
    <n v="82.63333333333334"/>
    <n v="220.3555555555555"/>
    <x v="2"/>
    <x v="1"/>
  </r>
  <r>
    <s v="SO - 0002076"/>
    <d v="2013-03-16T00:00:00"/>
    <x v="19"/>
    <n v="4"/>
    <x v="1"/>
    <s v="AUD"/>
    <x v="2"/>
    <x v="1"/>
    <x v="33"/>
    <n v="10"/>
    <n v="2"/>
    <x v="7"/>
    <n v="2"/>
    <n v="99.01111111111112"/>
    <n v="198.02222222222224"/>
    <n v="63.367111111111107"/>
    <n v="71.288000000000025"/>
    <x v="2"/>
    <x v="1"/>
  </r>
  <r>
    <s v="SO - 0002077"/>
    <d v="2013-03-16T00:00:00"/>
    <x v="17"/>
    <n v="14"/>
    <x v="0"/>
    <s v="AUD"/>
    <x v="1"/>
    <x v="0"/>
    <x v="19"/>
    <n v="38"/>
    <n v="6"/>
    <x v="0"/>
    <n v="4"/>
    <n v="603"/>
    <n v="2412"/>
    <n v="271.35000000000002"/>
    <n v="1326.6"/>
    <x v="2"/>
    <x v="1"/>
  </r>
  <r>
    <s v="SO - 0002078"/>
    <d v="2013-03-16T00:00:00"/>
    <x v="6"/>
    <n v="1"/>
    <x v="1"/>
    <s v="AUD"/>
    <x v="2"/>
    <x v="1"/>
    <x v="6"/>
    <n v="1"/>
    <n v="1"/>
    <x v="4"/>
    <n v="3"/>
    <n v="444.43333333333334"/>
    <n v="1333.3"/>
    <n v="364.43533333333329"/>
    <n v="239.99400000000014"/>
    <x v="2"/>
    <x v="1"/>
  </r>
  <r>
    <s v="SO - 0002079"/>
    <d v="2013-03-16T00:00:00"/>
    <x v="5"/>
    <n v="16"/>
    <x v="1"/>
    <s v="AUD"/>
    <x v="0"/>
    <x v="0"/>
    <x v="47"/>
    <n v="44"/>
    <n v="7"/>
    <x v="3"/>
    <n v="5"/>
    <n v="118.36666666666666"/>
    <n v="591.83333333333326"/>
    <n v="57.999666666666663"/>
    <n v="301.83499999999992"/>
    <x v="2"/>
    <x v="1"/>
  </r>
  <r>
    <s v="SO - 0002080"/>
    <d v="2013-03-16T00:00:00"/>
    <x v="1"/>
    <n v="11"/>
    <x v="1"/>
    <s v="AUD"/>
    <x v="1"/>
    <x v="0"/>
    <x v="1"/>
    <n v="31"/>
    <n v="5"/>
    <x v="1"/>
    <n v="8"/>
    <n v="19.355555555555558"/>
    <n v="154.84444444444446"/>
    <n v="15.871555555555554"/>
    <n v="27.872000000000028"/>
    <x v="2"/>
    <x v="1"/>
  </r>
  <r>
    <s v="SO - 0002081"/>
    <d v="2013-03-16T00:00:00"/>
    <x v="9"/>
    <n v="18"/>
    <x v="1"/>
    <s v="AUD"/>
    <x v="0"/>
    <x v="2"/>
    <x v="55"/>
    <n v="50"/>
    <n v="7"/>
    <x v="3"/>
    <n v="4"/>
    <n v="424.33333333333331"/>
    <n v="1697.3333333333333"/>
    <n v="347.95333333333332"/>
    <n v="305.52"/>
    <x v="2"/>
    <x v="1"/>
  </r>
  <r>
    <s v="SO - 0002082"/>
    <d v="2013-03-17T00:00:00"/>
    <x v="13"/>
    <n v="19"/>
    <x v="1"/>
    <s v="AUD"/>
    <x v="3"/>
    <x v="2"/>
    <x v="39"/>
    <n v="54"/>
    <n v="8"/>
    <x v="6"/>
    <n v="3"/>
    <n v="117.62222222222223"/>
    <n v="352.86666666666667"/>
    <n v="81.159333333333336"/>
    <n v="109.38866666666667"/>
    <x v="2"/>
    <x v="1"/>
  </r>
  <r>
    <s v="SO - 0002083"/>
    <d v="2013-03-17T00:00:00"/>
    <x v="17"/>
    <n v="14"/>
    <x v="1"/>
    <s v="AUD"/>
    <x v="1"/>
    <x v="0"/>
    <x v="28"/>
    <n v="40"/>
    <n v="6"/>
    <x v="0"/>
    <n v="3"/>
    <n v="360.31111111111113"/>
    <n v="1080.9333333333334"/>
    <n v="288.24888888888893"/>
    <n v="216.18666666666661"/>
    <x v="2"/>
    <x v="1"/>
  </r>
  <r>
    <s v="SO - 0002084"/>
    <d v="2013-03-18T00:00:00"/>
    <x v="11"/>
    <n v="20"/>
    <x v="0"/>
    <s v="AUD"/>
    <x v="3"/>
    <x v="2"/>
    <x v="14"/>
    <n v="56"/>
    <n v="8"/>
    <x v="6"/>
    <n v="5"/>
    <n v="716.15555555555557"/>
    <n v="3580.7777777777778"/>
    <n v="522.7935555555556"/>
    <n v="966.81"/>
    <x v="2"/>
    <x v="1"/>
  </r>
  <r>
    <s v="SO - 0002085"/>
    <d v="2013-03-18T00:00:00"/>
    <x v="19"/>
    <n v="4"/>
    <x v="1"/>
    <s v="AUD"/>
    <x v="2"/>
    <x v="1"/>
    <x v="36"/>
    <n v="11"/>
    <n v="2"/>
    <x v="7"/>
    <n v="6"/>
    <n v="120.60000000000001"/>
    <n v="723.6"/>
    <n v="65.124000000000009"/>
    <n v="332.85599999999999"/>
    <x v="2"/>
    <x v="1"/>
  </r>
  <r>
    <s v="SO - 0002086"/>
    <d v="2013-03-18T00:00:00"/>
    <x v="3"/>
    <n v="6"/>
    <x v="2"/>
    <s v="AUD"/>
    <x v="2"/>
    <x v="1"/>
    <x v="20"/>
    <n v="16"/>
    <n v="3"/>
    <x v="2"/>
    <n v="1"/>
    <n v="396.78888888888889"/>
    <n v="396.78888888888889"/>
    <n v="222.20177777777778"/>
    <n v="174.58711111111111"/>
    <x v="2"/>
    <x v="1"/>
  </r>
  <r>
    <s v="SO - 0002087"/>
    <d v="2013-03-19T00:00:00"/>
    <x v="9"/>
    <n v="18"/>
    <x v="1"/>
    <s v="AUD"/>
    <x v="0"/>
    <x v="2"/>
    <x v="55"/>
    <n v="50"/>
    <n v="7"/>
    <x v="3"/>
    <n v="1"/>
    <n v="266.51111111111112"/>
    <n v="266.51111111111112"/>
    <n v="146.58111111111111"/>
    <n v="119.93"/>
    <x v="2"/>
    <x v="1"/>
  </r>
  <r>
    <s v="SO - 0002088"/>
    <d v="2013-03-19T00:00:00"/>
    <x v="11"/>
    <n v="20"/>
    <x v="1"/>
    <s v="AUD"/>
    <x v="3"/>
    <x v="2"/>
    <x v="14"/>
    <n v="56"/>
    <n v="8"/>
    <x v="6"/>
    <n v="4"/>
    <n v="144.42222222222222"/>
    <n v="577.68888888888887"/>
    <n v="114.09355555555557"/>
    <n v="121.3146666666666"/>
    <x v="2"/>
    <x v="1"/>
  </r>
  <r>
    <s v="SO - 0002089"/>
    <d v="2013-03-19T00:00:00"/>
    <x v="0"/>
    <n v="15"/>
    <x v="0"/>
    <s v="AUD"/>
    <x v="0"/>
    <x v="0"/>
    <x v="47"/>
    <n v="44"/>
    <n v="6"/>
    <x v="0"/>
    <n v="1"/>
    <n v="97.522222222222226"/>
    <n v="97.522222222222226"/>
    <n v="73.14166666666668"/>
    <n v="24.380555555555546"/>
    <x v="2"/>
    <x v="1"/>
  </r>
  <r>
    <s v="SO - 0002090"/>
    <d v="2013-03-19T00:00:00"/>
    <x v="12"/>
    <n v="2"/>
    <x v="1"/>
    <s v="AUD"/>
    <x v="2"/>
    <x v="1"/>
    <x v="15"/>
    <n v="4"/>
    <n v="1"/>
    <x v="4"/>
    <n v="6"/>
    <n v="113.15555555555555"/>
    <n v="678.93333333333328"/>
    <n v="79.208888888888893"/>
    <n v="203.67999999999995"/>
    <x v="2"/>
    <x v="1"/>
  </r>
  <r>
    <s v="SO - 0002091"/>
    <d v="2013-03-19T00:00:00"/>
    <x v="4"/>
    <n v="7"/>
    <x v="2"/>
    <s v="AUD"/>
    <x v="2"/>
    <x v="1"/>
    <x v="48"/>
    <n v="20"/>
    <n v="3"/>
    <x v="2"/>
    <n v="3"/>
    <n v="398.27777777777777"/>
    <n v="1194.8333333333333"/>
    <n v="262.86333333333334"/>
    <n v="406.24333333333323"/>
    <x v="2"/>
    <x v="1"/>
  </r>
  <r>
    <s v="SO - 0002092"/>
    <d v="2013-03-19T00:00:00"/>
    <x v="16"/>
    <n v="5"/>
    <x v="0"/>
    <s v="AUD"/>
    <x v="2"/>
    <x v="1"/>
    <x v="24"/>
    <n v="14"/>
    <n v="2"/>
    <x v="7"/>
    <n v="3"/>
    <n v="110.17777777777778"/>
    <n v="330.5333333333333"/>
    <n v="82.63333333333334"/>
    <n v="82.633333333333269"/>
    <x v="2"/>
    <x v="1"/>
  </r>
  <r>
    <s v="SO - 0002093"/>
    <d v="2013-03-19T00:00:00"/>
    <x v="6"/>
    <n v="1"/>
    <x v="2"/>
    <s v="AUD"/>
    <x v="2"/>
    <x v="1"/>
    <x v="41"/>
    <n v="2"/>
    <n v="1"/>
    <x v="4"/>
    <n v="1"/>
    <n v="710.2"/>
    <n v="710.2"/>
    <n v="369.30400000000003"/>
    <n v="340.89600000000002"/>
    <x v="2"/>
    <x v="1"/>
  </r>
  <r>
    <s v="SO - 0002094"/>
    <d v="2013-03-19T00:00:00"/>
    <x v="12"/>
    <n v="2"/>
    <x v="1"/>
    <s v="AUD"/>
    <x v="2"/>
    <x v="1"/>
    <x v="29"/>
    <n v="6"/>
    <n v="1"/>
    <x v="4"/>
    <n v="8"/>
    <n v="96.777777777777771"/>
    <n v="774.22222222222217"/>
    <n v="71.615555555555545"/>
    <n v="201.29777777777781"/>
    <x v="2"/>
    <x v="1"/>
  </r>
  <r>
    <s v="SO - 0002095"/>
    <d v="2013-03-20T00:00:00"/>
    <x v="5"/>
    <n v="16"/>
    <x v="0"/>
    <s v="AUD"/>
    <x v="0"/>
    <x v="0"/>
    <x v="47"/>
    <n v="44"/>
    <n v="7"/>
    <x v="3"/>
    <n v="2"/>
    <n v="123.57777777777778"/>
    <n v="247.15555555555557"/>
    <n v="102.56955555555555"/>
    <n v="42.01644444444446"/>
    <x v="2"/>
    <x v="1"/>
  </r>
  <r>
    <s v="SO - 0002096"/>
    <d v="2013-03-20T00:00:00"/>
    <x v="17"/>
    <n v="14"/>
    <x v="2"/>
    <s v="AUD"/>
    <x v="1"/>
    <x v="0"/>
    <x v="28"/>
    <n v="40"/>
    <n v="6"/>
    <x v="0"/>
    <n v="3"/>
    <n v="203.97777777777776"/>
    <n v="611.93333333333328"/>
    <n v="93.829777777777778"/>
    <n v="330.44399999999996"/>
    <x v="2"/>
    <x v="1"/>
  </r>
  <r>
    <s v="SO - 0002097"/>
    <d v="2013-03-20T00:00:00"/>
    <x v="13"/>
    <n v="19"/>
    <x v="0"/>
    <s v="AUD"/>
    <x v="3"/>
    <x v="2"/>
    <x v="23"/>
    <n v="53"/>
    <n v="8"/>
    <x v="6"/>
    <n v="6"/>
    <n v="22.333333333333332"/>
    <n v="134"/>
    <n v="10.050000000000001"/>
    <n v="73.699999999999989"/>
    <x v="2"/>
    <x v="1"/>
  </r>
  <r>
    <s v="SO - 0002098"/>
    <d v="2013-03-20T00:00:00"/>
    <x v="18"/>
    <n v="3"/>
    <x v="0"/>
    <s v="AUD"/>
    <x v="2"/>
    <x v="1"/>
    <x v="49"/>
    <n v="8"/>
    <n v="2"/>
    <x v="7"/>
    <n v="9"/>
    <n v="559.82222222222231"/>
    <n v="5038.4000000000005"/>
    <n v="391.87555555555559"/>
    <n v="1511.5200000000004"/>
    <x v="2"/>
    <x v="1"/>
  </r>
  <r>
    <s v="SO - 0002099"/>
    <d v="2013-03-20T00:00:00"/>
    <x v="13"/>
    <n v="19"/>
    <x v="2"/>
    <s v="AUD"/>
    <x v="3"/>
    <x v="2"/>
    <x v="23"/>
    <n v="53"/>
    <n v="8"/>
    <x v="6"/>
    <n v="2"/>
    <n v="122.08888888888889"/>
    <n v="244.17777777777778"/>
    <n v="103.77555555555554"/>
    <n v="36.626666666666694"/>
    <x v="2"/>
    <x v="1"/>
  </r>
  <r>
    <s v="SO - 0002100"/>
    <d v="2013-03-20T00:00:00"/>
    <x v="17"/>
    <n v="14"/>
    <x v="1"/>
    <s v="AUD"/>
    <x v="1"/>
    <x v="0"/>
    <x v="50"/>
    <n v="39"/>
    <n v="6"/>
    <x v="0"/>
    <n v="4"/>
    <n v="252.36666666666667"/>
    <n v="1009.4666666666667"/>
    <n v="189.27500000000001"/>
    <n v="252.36666666666667"/>
    <x v="2"/>
    <x v="1"/>
  </r>
  <r>
    <s v="SO - 0002101"/>
    <d v="2013-03-21T00:00:00"/>
    <x v="5"/>
    <n v="16"/>
    <x v="1"/>
    <s v="AUD"/>
    <x v="0"/>
    <x v="3"/>
    <x v="12"/>
    <n v="46"/>
    <n v="7"/>
    <x v="3"/>
    <n v="8"/>
    <n v="145.91111111111113"/>
    <n v="1167.288888888889"/>
    <n v="68.578222222222223"/>
    <n v="618.66311111111122"/>
    <x v="2"/>
    <x v="1"/>
  </r>
  <r>
    <s v="SO - 0002102"/>
    <d v="2013-03-21T00:00:00"/>
    <x v="16"/>
    <n v="5"/>
    <x v="0"/>
    <s v="AUD"/>
    <x v="2"/>
    <x v="1"/>
    <x v="26"/>
    <n v="15"/>
    <n v="2"/>
    <x v="7"/>
    <n v="6"/>
    <n v="107.94444444444444"/>
    <n v="647.66666666666663"/>
    <n v="43.177777777777777"/>
    <n v="388.59999999999997"/>
    <x v="2"/>
    <x v="1"/>
  </r>
  <r>
    <s v="SO - 0002103"/>
    <d v="2013-03-21T00:00:00"/>
    <x v="15"/>
    <n v="13"/>
    <x v="1"/>
    <s v="AUD"/>
    <x v="1"/>
    <x v="0"/>
    <x v="18"/>
    <n v="37"/>
    <n v="6"/>
    <x v="0"/>
    <n v="4"/>
    <n v="203.23333333333335"/>
    <n v="812.93333333333339"/>
    <n v="160.55433333333337"/>
    <n v="170.71599999999989"/>
    <x v="2"/>
    <x v="1"/>
  </r>
  <r>
    <s v="SO - 0002104"/>
    <d v="2013-03-22T00:00:00"/>
    <x v="2"/>
    <n v="12"/>
    <x v="1"/>
    <s v="AUD"/>
    <x v="1"/>
    <x v="0"/>
    <x v="16"/>
    <n v="35"/>
    <n v="5"/>
    <x v="1"/>
    <n v="7"/>
    <n v="192.8111111111111"/>
    <n v="1349.6777777777777"/>
    <n v="152.32077777777778"/>
    <n v="283.43233333333319"/>
    <x v="2"/>
    <x v="1"/>
  </r>
  <r>
    <s v="SO - 0002105"/>
    <d v="2013-03-22T00:00:00"/>
    <x v="12"/>
    <n v="2"/>
    <x v="1"/>
    <s v="AUD"/>
    <x v="2"/>
    <x v="1"/>
    <x v="15"/>
    <n v="4"/>
    <n v="1"/>
    <x v="4"/>
    <n v="5"/>
    <n v="436.98888888888888"/>
    <n v="2184.9444444444443"/>
    <n v="196.64500000000001"/>
    <n v="1201.7194444444444"/>
    <x v="2"/>
    <x v="1"/>
  </r>
  <r>
    <s v="SO - 0002106"/>
    <d v="2013-03-22T00:00:00"/>
    <x v="14"/>
    <n v="10"/>
    <x v="1"/>
    <s v="AUD"/>
    <x v="1"/>
    <x v="0"/>
    <x v="45"/>
    <n v="29"/>
    <n v="4"/>
    <x v="5"/>
    <n v="7"/>
    <n v="294.8"/>
    <n v="2063.6"/>
    <n v="200.46400000000006"/>
    <n v="660.35199999999941"/>
    <x v="2"/>
    <x v="1"/>
  </r>
  <r>
    <s v="SO - 0002107"/>
    <d v="2013-03-22T00:00:00"/>
    <x v="5"/>
    <n v="16"/>
    <x v="0"/>
    <s v="AUD"/>
    <x v="0"/>
    <x v="3"/>
    <x v="12"/>
    <n v="46"/>
    <n v="7"/>
    <x v="3"/>
    <n v="9"/>
    <n v="209.1888888888889"/>
    <n v="1882.7"/>
    <n v="150.61599999999999"/>
    <n v="527.15600000000018"/>
    <x v="2"/>
    <x v="1"/>
  </r>
  <r>
    <s v="SO - 0002108"/>
    <d v="2013-03-22T00:00:00"/>
    <x v="2"/>
    <n v="12"/>
    <x v="1"/>
    <s v="AUD"/>
    <x v="1"/>
    <x v="0"/>
    <x v="2"/>
    <n v="34"/>
    <n v="5"/>
    <x v="1"/>
    <n v="3"/>
    <n v="436.98888888888888"/>
    <n v="1310.9666666666667"/>
    <n v="262.19333333333333"/>
    <n v="524.38666666666677"/>
    <x v="2"/>
    <x v="1"/>
  </r>
  <r>
    <s v="SO - 0002109"/>
    <d v="2013-03-22T00:00:00"/>
    <x v="9"/>
    <n v="18"/>
    <x v="1"/>
    <s v="AUD"/>
    <x v="0"/>
    <x v="2"/>
    <x v="56"/>
    <n v="52"/>
    <n v="8"/>
    <x v="6"/>
    <n v="1"/>
    <n v="434.75555555555559"/>
    <n v="434.75555555555559"/>
    <n v="226.07288888888891"/>
    <n v="208.68266666666668"/>
    <x v="2"/>
    <x v="1"/>
  </r>
  <r>
    <s v="SO - 0002110"/>
    <d v="2013-03-23T00:00:00"/>
    <x v="7"/>
    <n v="17"/>
    <x v="1"/>
    <s v="AUD"/>
    <x v="0"/>
    <x v="2"/>
    <x v="7"/>
    <n v="48"/>
    <n v="7"/>
    <x v="3"/>
    <n v="5"/>
    <n v="108.6888888888889"/>
    <n v="543.44444444444446"/>
    <n v="82.603555555555559"/>
    <n v="130.42666666666668"/>
    <x v="2"/>
    <x v="1"/>
  </r>
  <r>
    <s v="SO - 0002111"/>
    <d v="2013-03-23T00:00:00"/>
    <x v="17"/>
    <n v="14"/>
    <x v="1"/>
    <s v="AUD"/>
    <x v="1"/>
    <x v="0"/>
    <x v="0"/>
    <n v="41"/>
    <n v="6"/>
    <x v="0"/>
    <n v="7"/>
    <n v="204.72222222222223"/>
    <n v="1433.0555555555557"/>
    <n v="133.06944444444446"/>
    <n v="501.56944444444446"/>
    <x v="2"/>
    <x v="1"/>
  </r>
  <r>
    <s v="SO - 0002112"/>
    <d v="2013-03-23T00:00:00"/>
    <x v="2"/>
    <n v="12"/>
    <x v="1"/>
    <s v="AUD"/>
    <x v="1"/>
    <x v="0"/>
    <x v="2"/>
    <n v="34"/>
    <n v="5"/>
    <x v="1"/>
    <n v="5"/>
    <n v="28.288888888888888"/>
    <n v="141.44444444444443"/>
    <n v="11.598444444444445"/>
    <n v="83.452222222222204"/>
    <x v="2"/>
    <x v="1"/>
  </r>
  <r>
    <s v="SO - 0002113"/>
    <d v="2013-03-23T00:00:00"/>
    <x v="12"/>
    <n v="2"/>
    <x v="1"/>
    <s v="AUD"/>
    <x v="2"/>
    <x v="1"/>
    <x v="15"/>
    <n v="4"/>
    <n v="1"/>
    <x v="4"/>
    <n v="2"/>
    <n v="118.36666666666666"/>
    <n v="236.73333333333332"/>
    <n v="63.918000000000006"/>
    <n v="108.89733333333331"/>
    <x v="2"/>
    <x v="1"/>
  </r>
  <r>
    <s v="SO - 0002114"/>
    <d v="2013-03-23T00:00:00"/>
    <x v="18"/>
    <n v="3"/>
    <x v="0"/>
    <s v="AUD"/>
    <x v="2"/>
    <x v="1"/>
    <x v="27"/>
    <n v="7"/>
    <n v="1"/>
    <x v="4"/>
    <n v="1"/>
    <n v="390.0888888888889"/>
    <n v="390.0888888888889"/>
    <n v="245.756"/>
    <n v="144.3328888888889"/>
    <x v="2"/>
    <x v="1"/>
  </r>
  <r>
    <s v="SO - 0002115"/>
    <d v="2013-03-24T00:00:00"/>
    <x v="15"/>
    <n v="13"/>
    <x v="1"/>
    <s v="AUD"/>
    <x v="1"/>
    <x v="0"/>
    <x v="54"/>
    <n v="36"/>
    <n v="5"/>
    <x v="1"/>
    <n v="8"/>
    <n v="633.52222222222224"/>
    <n v="5068.1777777777779"/>
    <n v="323.09633333333329"/>
    <n v="2483.4071111111116"/>
    <x v="2"/>
    <x v="1"/>
  </r>
  <r>
    <s v="SO - 0002116"/>
    <d v="2013-03-24T00:00:00"/>
    <x v="1"/>
    <n v="11"/>
    <x v="1"/>
    <s v="AUD"/>
    <x v="1"/>
    <x v="0"/>
    <x v="42"/>
    <n v="32"/>
    <n v="5"/>
    <x v="1"/>
    <n v="7"/>
    <n v="376.68888888888893"/>
    <n v="2636.8222222222225"/>
    <n v="263.68222222222221"/>
    <n v="791.04666666666708"/>
    <x v="2"/>
    <x v="1"/>
  </r>
  <r>
    <s v="SO - 0002117"/>
    <d v="2013-03-24T00:00:00"/>
    <x v="16"/>
    <n v="5"/>
    <x v="0"/>
    <s v="AUD"/>
    <x v="2"/>
    <x v="1"/>
    <x v="24"/>
    <n v="14"/>
    <n v="2"/>
    <x v="7"/>
    <n v="2"/>
    <n v="255.34444444444443"/>
    <n v="510.68888888888887"/>
    <n v="155.76011111111109"/>
    <n v="199.1686666666667"/>
    <x v="2"/>
    <x v="1"/>
  </r>
  <r>
    <s v="SO - 0002118"/>
    <d v="2013-03-25T00:00:00"/>
    <x v="0"/>
    <n v="15"/>
    <x v="1"/>
    <s v="AUD"/>
    <x v="0"/>
    <x v="0"/>
    <x v="57"/>
    <n v="43"/>
    <n v="6"/>
    <x v="0"/>
    <n v="5"/>
    <n v="439.9666666666667"/>
    <n v="2199.8333333333335"/>
    <n v="184.786"/>
    <n v="1275.9033333333334"/>
    <x v="2"/>
    <x v="1"/>
  </r>
  <r>
    <s v="SO - 0002119"/>
    <d v="2013-03-25T00:00:00"/>
    <x v="17"/>
    <n v="14"/>
    <x v="1"/>
    <s v="AUD"/>
    <x v="1"/>
    <x v="0"/>
    <x v="50"/>
    <n v="39"/>
    <n v="6"/>
    <x v="0"/>
    <n v="5"/>
    <n v="257.57777777777778"/>
    <n v="1287.8888888888889"/>
    <n v="190.60755555555556"/>
    <n v="334.85111111111109"/>
    <x v="2"/>
    <x v="1"/>
  </r>
  <r>
    <s v="SO - 0002120"/>
    <d v="2013-03-25T00:00:00"/>
    <x v="11"/>
    <n v="20"/>
    <x v="1"/>
    <s v="AUD"/>
    <x v="3"/>
    <x v="2"/>
    <x v="22"/>
    <n v="58"/>
    <n v="8"/>
    <x v="6"/>
    <n v="3"/>
    <n v="22.333333333333332"/>
    <n v="67"/>
    <n v="9.1566666666666663"/>
    <n v="39.53"/>
    <x v="2"/>
    <x v="1"/>
  </r>
  <r>
    <s v="SO - 0002121"/>
    <d v="2013-03-26T00:00:00"/>
    <x v="10"/>
    <n v="8"/>
    <x v="1"/>
    <s v="AUD"/>
    <x v="2"/>
    <x v="1"/>
    <x v="31"/>
    <n v="23"/>
    <n v="4"/>
    <x v="5"/>
    <n v="7"/>
    <n v="314.15555555555557"/>
    <n v="2199.088888888889"/>
    <n v="267.03222222222223"/>
    <n v="329.86333333333323"/>
    <x v="2"/>
    <x v="1"/>
  </r>
  <r>
    <s v="SO - 0002122"/>
    <d v="2013-03-26T00:00:00"/>
    <x v="6"/>
    <n v="1"/>
    <x v="1"/>
    <s v="AUD"/>
    <x v="2"/>
    <x v="1"/>
    <x v="41"/>
    <n v="2"/>
    <n v="1"/>
    <x v="4"/>
    <n v="1"/>
    <n v="98.266666666666666"/>
    <n v="98.266666666666666"/>
    <n v="76.647999999999996"/>
    <n v="21.61866666666667"/>
    <x v="2"/>
    <x v="1"/>
  </r>
  <r>
    <s v="SO - 0002123"/>
    <d v="2013-03-26T00:00:00"/>
    <x v="7"/>
    <n v="17"/>
    <x v="1"/>
    <s v="AUD"/>
    <x v="0"/>
    <x v="2"/>
    <x v="7"/>
    <n v="48"/>
    <n v="7"/>
    <x v="3"/>
    <n v="9"/>
    <n v="440.71111111111111"/>
    <n v="3966.4"/>
    <n v="299.68355555555559"/>
    <n v="1269.248"/>
    <x v="2"/>
    <x v="1"/>
  </r>
  <r>
    <s v="SO - 0002124"/>
    <d v="2013-03-26T00:00:00"/>
    <x v="5"/>
    <n v="16"/>
    <x v="1"/>
    <s v="AUD"/>
    <x v="0"/>
    <x v="0"/>
    <x v="5"/>
    <n v="45"/>
    <n v="7"/>
    <x v="3"/>
    <n v="9"/>
    <n v="433.26666666666665"/>
    <n v="3899.3999999999996"/>
    <n v="368.27666666666664"/>
    <n v="584.90999999999985"/>
    <x v="2"/>
    <x v="1"/>
  </r>
  <r>
    <s v="SO - 0002125"/>
    <d v="2013-03-26T00:00:00"/>
    <x v="1"/>
    <n v="11"/>
    <x v="1"/>
    <s v="AUD"/>
    <x v="1"/>
    <x v="0"/>
    <x v="42"/>
    <n v="32"/>
    <n v="5"/>
    <x v="1"/>
    <n v="7"/>
    <n v="85.611111111111114"/>
    <n v="599.27777777777783"/>
    <n v="60.783888888888882"/>
    <n v="173.79055555555567"/>
    <x v="2"/>
    <x v="1"/>
  </r>
  <r>
    <s v="SO - 0002126"/>
    <d v="2013-03-27T00:00:00"/>
    <x v="3"/>
    <n v="6"/>
    <x v="0"/>
    <s v="AUD"/>
    <x v="2"/>
    <x v="1"/>
    <x v="26"/>
    <n v="15"/>
    <n v="3"/>
    <x v="2"/>
    <n v="1"/>
    <n v="115.38888888888889"/>
    <n v="115.38888888888889"/>
    <n v="70.387222222222221"/>
    <n v="45.001666666666665"/>
    <x v="2"/>
    <x v="1"/>
  </r>
  <r>
    <s v="SO - 0002127"/>
    <d v="2013-03-27T00:00:00"/>
    <x v="3"/>
    <n v="6"/>
    <x v="2"/>
    <s v="AUD"/>
    <x v="2"/>
    <x v="1"/>
    <x v="3"/>
    <n v="17"/>
    <n v="3"/>
    <x v="2"/>
    <n v="9"/>
    <n v="93.055555555555557"/>
    <n v="837.5"/>
    <n v="73.513888888888886"/>
    <n v="175.875"/>
    <x v="2"/>
    <x v="1"/>
  </r>
  <r>
    <s v="SO - 0002128"/>
    <d v="2013-03-27T00:00:00"/>
    <x v="12"/>
    <n v="2"/>
    <x v="2"/>
    <s v="AUD"/>
    <x v="2"/>
    <x v="1"/>
    <x v="29"/>
    <n v="6"/>
    <n v="1"/>
    <x v="4"/>
    <n v="3"/>
    <n v="727.32222222222231"/>
    <n v="2181.9666666666672"/>
    <n v="341.84144444444445"/>
    <n v="1156.4423333333339"/>
    <x v="2"/>
    <x v="1"/>
  </r>
  <r>
    <s v="SO - 0002129"/>
    <d v="2013-03-27T00:00:00"/>
    <x v="17"/>
    <n v="14"/>
    <x v="1"/>
    <s v="AUD"/>
    <x v="1"/>
    <x v="0"/>
    <x v="50"/>
    <n v="39"/>
    <n v="6"/>
    <x v="0"/>
    <n v="3"/>
    <n v="28.288888888888888"/>
    <n v="84.86666666666666"/>
    <n v="22.065333333333331"/>
    <n v="18.670666666666662"/>
    <x v="2"/>
    <x v="1"/>
  </r>
  <r>
    <s v="SO - 0002130"/>
    <d v="2013-03-28T00:00:00"/>
    <x v="7"/>
    <n v="17"/>
    <x v="2"/>
    <s v="AUD"/>
    <x v="0"/>
    <x v="2"/>
    <x v="30"/>
    <n v="47"/>
    <n v="7"/>
    <x v="3"/>
    <n v="4"/>
    <n v="19.355555555555558"/>
    <n v="77.422222222222231"/>
    <n v="8.7100000000000009"/>
    <n v="42.582222222222228"/>
    <x v="2"/>
    <x v="1"/>
  </r>
  <r>
    <s v="SO - 0002131"/>
    <d v="2013-03-28T00:00:00"/>
    <x v="12"/>
    <n v="2"/>
    <x v="0"/>
    <s v="AUD"/>
    <x v="2"/>
    <x v="1"/>
    <x v="15"/>
    <n v="4"/>
    <n v="1"/>
    <x v="4"/>
    <n v="5"/>
    <n v="113.90000000000002"/>
    <n v="569.50000000000011"/>
    <n v="85.425000000000011"/>
    <n v="142.37500000000006"/>
    <x v="2"/>
    <x v="1"/>
  </r>
  <r>
    <s v="SO - 0002132"/>
    <d v="2013-03-28T00:00:00"/>
    <x v="5"/>
    <n v="16"/>
    <x v="1"/>
    <s v="AUD"/>
    <x v="0"/>
    <x v="0"/>
    <x v="47"/>
    <n v="44"/>
    <n v="7"/>
    <x v="3"/>
    <n v="6"/>
    <n v="197.27777777777777"/>
    <n v="1183.6666666666665"/>
    <n v="80.883888888888876"/>
    <n v="698.36333333333323"/>
    <x v="2"/>
    <x v="1"/>
  </r>
  <r>
    <s v="SO - 0002133"/>
    <d v="2013-03-28T00:00:00"/>
    <x v="11"/>
    <n v="20"/>
    <x v="0"/>
    <s v="AUD"/>
    <x v="3"/>
    <x v="2"/>
    <x v="14"/>
    <n v="56"/>
    <n v="8"/>
    <x v="6"/>
    <n v="3"/>
    <n v="376.68888888888893"/>
    <n v="1130.0666666666668"/>
    <n v="222.24644444444445"/>
    <n v="463.32733333333351"/>
    <x v="2"/>
    <x v="1"/>
  </r>
  <r>
    <s v="SO - 0002134"/>
    <d v="2013-03-28T00:00:00"/>
    <x v="14"/>
    <n v="10"/>
    <x v="1"/>
    <s v="AUD"/>
    <x v="2"/>
    <x v="0"/>
    <x v="38"/>
    <n v="27"/>
    <n v="4"/>
    <x v="5"/>
    <n v="5"/>
    <n v="26.055555555555557"/>
    <n v="130.27777777777777"/>
    <n v="10.422222222222224"/>
    <n v="78.166666666666657"/>
    <x v="2"/>
    <x v="1"/>
  </r>
  <r>
    <s v="SO - 0002135"/>
    <d v="2013-03-28T00:00:00"/>
    <x v="5"/>
    <n v="16"/>
    <x v="1"/>
    <s v="AUD"/>
    <x v="0"/>
    <x v="3"/>
    <x v="12"/>
    <n v="46"/>
    <n v="7"/>
    <x v="3"/>
    <n v="2"/>
    <n v="265.02222222222224"/>
    <n v="530.04444444444448"/>
    <n v="161.66355555555558"/>
    <n v="206.71733333333333"/>
    <x v="2"/>
    <x v="1"/>
  </r>
  <r>
    <s v="SO - 0002136"/>
    <d v="2013-03-28T00:00:00"/>
    <x v="17"/>
    <n v="14"/>
    <x v="2"/>
    <s v="AUD"/>
    <x v="1"/>
    <x v="0"/>
    <x v="50"/>
    <n v="39"/>
    <n v="6"/>
    <x v="0"/>
    <n v="5"/>
    <n v="115.38888888888889"/>
    <n v="576.94444444444446"/>
    <n v="49.617222222222225"/>
    <n v="328.85833333333335"/>
    <x v="2"/>
    <x v="1"/>
  </r>
  <r>
    <s v="SO - 0002137"/>
    <d v="2013-03-29T00:00:00"/>
    <x v="19"/>
    <n v="4"/>
    <x v="0"/>
    <s v="AUD"/>
    <x v="2"/>
    <x v="1"/>
    <x v="36"/>
    <n v="11"/>
    <n v="2"/>
    <x v="7"/>
    <n v="9"/>
    <n v="276.93333333333334"/>
    <n v="2492.4"/>
    <n v="155.08266666666668"/>
    <n v="1096.6559999999999"/>
    <x v="2"/>
    <x v="1"/>
  </r>
  <r>
    <s v="SO - 0002138"/>
    <d v="2013-03-29T00:00:00"/>
    <x v="19"/>
    <n v="4"/>
    <x v="0"/>
    <s v="AUD"/>
    <x v="2"/>
    <x v="1"/>
    <x v="52"/>
    <n v="9"/>
    <n v="2"/>
    <x v="7"/>
    <n v="1"/>
    <n v="116.13333333333334"/>
    <n v="116.13333333333334"/>
    <n v="66.195999999999998"/>
    <n v="49.937333333333342"/>
    <x v="2"/>
    <x v="1"/>
  </r>
  <r>
    <s v="SO - 0002139"/>
    <d v="2013-03-29T00:00:00"/>
    <x v="7"/>
    <n v="17"/>
    <x v="2"/>
    <s v="AUD"/>
    <x v="0"/>
    <x v="2"/>
    <x v="30"/>
    <n v="47"/>
    <n v="7"/>
    <x v="3"/>
    <n v="6"/>
    <n v="686.37777777777785"/>
    <n v="4118.2666666666673"/>
    <n v="308.87000000000006"/>
    <n v="2265.0466666666671"/>
    <x v="2"/>
    <x v="1"/>
  </r>
  <r>
    <s v="SO - 0002140"/>
    <d v="2013-03-29T00:00:00"/>
    <x v="15"/>
    <n v="13"/>
    <x v="1"/>
    <s v="AUD"/>
    <x v="1"/>
    <x v="0"/>
    <x v="18"/>
    <n v="37"/>
    <n v="6"/>
    <x v="0"/>
    <n v="8"/>
    <n v="293.31111111111113"/>
    <n v="2346.4888888888891"/>
    <n v="134.92311111111113"/>
    <n v="1267.104"/>
    <x v="2"/>
    <x v="1"/>
  </r>
  <r>
    <s v="SO - 0002141"/>
    <d v="2013-03-30T00:00:00"/>
    <x v="1"/>
    <n v="11"/>
    <x v="1"/>
    <s v="AUD"/>
    <x v="1"/>
    <x v="0"/>
    <x v="43"/>
    <n v="30"/>
    <n v="5"/>
    <x v="1"/>
    <n v="5"/>
    <n v="281.39999999999998"/>
    <n v="1407"/>
    <n v="146.328"/>
    <n v="675.36"/>
    <x v="2"/>
    <x v="1"/>
  </r>
  <r>
    <s v="SO - 0002142"/>
    <d v="2013-03-30T00:00:00"/>
    <x v="5"/>
    <n v="16"/>
    <x v="1"/>
    <s v="AUD"/>
    <x v="0"/>
    <x v="0"/>
    <x v="5"/>
    <n v="45"/>
    <n v="7"/>
    <x v="3"/>
    <n v="2"/>
    <n v="129.53333333333333"/>
    <n v="259.06666666666666"/>
    <n v="76.424666666666653"/>
    <n v="106.21733333333336"/>
    <x v="2"/>
    <x v="1"/>
  </r>
  <r>
    <s v="SO - 0002143"/>
    <d v="2013-03-30T00:00:00"/>
    <x v="14"/>
    <n v="10"/>
    <x v="0"/>
    <s v="AUD"/>
    <x v="1"/>
    <x v="0"/>
    <x v="17"/>
    <n v="28"/>
    <n v="4"/>
    <x v="5"/>
    <n v="8"/>
    <n v="439.9666666666667"/>
    <n v="3519.7333333333336"/>
    <n v="356.37300000000005"/>
    <n v="668.7493333333332"/>
    <x v="2"/>
    <x v="1"/>
  </r>
  <r>
    <s v="SO - 0002144"/>
    <d v="2013-03-30T00:00:00"/>
    <x v="10"/>
    <n v="8"/>
    <x v="0"/>
    <s v="AUD"/>
    <x v="2"/>
    <x v="1"/>
    <x v="13"/>
    <n v="22"/>
    <n v="3"/>
    <x v="2"/>
    <n v="7"/>
    <n v="125.06666666666668"/>
    <n v="875.4666666666667"/>
    <n v="68.78666666666669"/>
    <n v="393.95999999999987"/>
    <x v="2"/>
    <x v="1"/>
  </r>
  <r>
    <s v="SO - 0002145"/>
    <d v="2013-03-30T00:00:00"/>
    <x v="4"/>
    <n v="7"/>
    <x v="1"/>
    <s v="AUD"/>
    <x v="2"/>
    <x v="1"/>
    <x v="44"/>
    <n v="21"/>
    <n v="3"/>
    <x v="2"/>
    <n v="6"/>
    <n v="259.06666666666666"/>
    <n v="1554.4"/>
    <n v="142.48666666666668"/>
    <n v="699.48"/>
    <x v="2"/>
    <x v="1"/>
  </r>
  <r>
    <s v="SO - 0002146"/>
    <d v="2013-03-30T00:00:00"/>
    <x v="4"/>
    <n v="7"/>
    <x v="1"/>
    <s v="AUD"/>
    <x v="2"/>
    <x v="1"/>
    <x v="48"/>
    <n v="20"/>
    <n v="3"/>
    <x v="2"/>
    <n v="2"/>
    <n v="210.67777777777781"/>
    <n v="421.35555555555561"/>
    <n v="149.58122222222221"/>
    <n v="122.19311111111119"/>
    <x v="2"/>
    <x v="1"/>
  </r>
  <r>
    <s v="SO - 0002147"/>
    <d v="2013-03-31T00:00:00"/>
    <x v="5"/>
    <n v="16"/>
    <x v="1"/>
    <s v="AUD"/>
    <x v="0"/>
    <x v="0"/>
    <x v="5"/>
    <n v="45"/>
    <n v="7"/>
    <x v="3"/>
    <n v="6"/>
    <n v="439.22222222222223"/>
    <n v="2635.3333333333335"/>
    <n v="368.94666666666666"/>
    <n v="421.65333333333365"/>
    <x v="2"/>
    <x v="1"/>
  </r>
  <r>
    <s v="SO - 0002148"/>
    <d v="2013-03-31T00:00:00"/>
    <x v="5"/>
    <n v="16"/>
    <x v="0"/>
    <s v="AUD"/>
    <x v="0"/>
    <x v="0"/>
    <x v="47"/>
    <n v="44"/>
    <n v="7"/>
    <x v="3"/>
    <n v="4"/>
    <n v="95.288888888888891"/>
    <n v="381.15555555555557"/>
    <n v="70.513777777777776"/>
    <n v="99.100444444444463"/>
    <x v="2"/>
    <x v="1"/>
  </r>
  <r>
    <s v="SO - 0002149"/>
    <d v="2013-03-31T00:00:00"/>
    <x v="15"/>
    <n v="13"/>
    <x v="1"/>
    <s v="AUD"/>
    <x v="1"/>
    <x v="0"/>
    <x v="18"/>
    <n v="37"/>
    <n v="5"/>
    <x v="1"/>
    <n v="6"/>
    <n v="626.82222222222231"/>
    <n v="3760.9333333333338"/>
    <n v="363.55688888888892"/>
    <n v="1579.5920000000001"/>
    <x v="2"/>
    <x v="1"/>
  </r>
  <r>
    <s v="SO - 0002150"/>
    <d v="2013-04-01T00:00:00"/>
    <x v="8"/>
    <n v="9"/>
    <x v="1"/>
    <s v="AUD"/>
    <x v="2"/>
    <x v="1"/>
    <x v="32"/>
    <n v="24"/>
    <n v="4"/>
    <x v="5"/>
    <n v="5"/>
    <n v="246.41111111111115"/>
    <n v="1232.0555555555557"/>
    <n v="172.48777777777778"/>
    <n v="369.61666666666679"/>
    <x v="3"/>
    <x v="1"/>
  </r>
  <r>
    <s v="SO - 0002151"/>
    <d v="2013-04-01T00:00:00"/>
    <x v="12"/>
    <n v="2"/>
    <x v="1"/>
    <s v="AUD"/>
    <x v="2"/>
    <x v="1"/>
    <x v="29"/>
    <n v="6"/>
    <n v="1"/>
    <x v="4"/>
    <n v="5"/>
    <n v="206.21111111111111"/>
    <n v="1031.0555555555557"/>
    <n v="146.4098888888889"/>
    <n v="299.00611111111118"/>
    <x v="3"/>
    <x v="1"/>
  </r>
  <r>
    <s v="SO - 0002152"/>
    <d v="2013-04-01T00:00:00"/>
    <x v="10"/>
    <n v="8"/>
    <x v="1"/>
    <s v="AUD"/>
    <x v="2"/>
    <x v="1"/>
    <x v="13"/>
    <n v="22"/>
    <n v="3"/>
    <x v="2"/>
    <n v="3"/>
    <n v="219.61111111111111"/>
    <n v="658.83333333333337"/>
    <n v="175.6888888888889"/>
    <n v="131.76666666666665"/>
    <x v="3"/>
    <x v="1"/>
  </r>
  <r>
    <s v="SO - 0002153"/>
    <d v="2013-04-02T00:00:00"/>
    <x v="16"/>
    <n v="5"/>
    <x v="1"/>
    <s v="AUD"/>
    <x v="2"/>
    <x v="1"/>
    <x v="51"/>
    <n v="12"/>
    <n v="2"/>
    <x v="7"/>
    <n v="1"/>
    <n v="118.36666666666666"/>
    <n v="118.36666666666666"/>
    <n v="69.836333333333329"/>
    <n v="48.530333333333331"/>
    <x v="3"/>
    <x v="1"/>
  </r>
  <r>
    <s v="SO - 0002154"/>
    <d v="2013-04-02T00:00:00"/>
    <x v="17"/>
    <n v="14"/>
    <x v="0"/>
    <s v="AUD"/>
    <x v="1"/>
    <x v="0"/>
    <x v="28"/>
    <n v="40"/>
    <n v="6"/>
    <x v="0"/>
    <n v="5"/>
    <n v="430.28888888888889"/>
    <n v="2151.4444444444443"/>
    <n v="288.2935555555556"/>
    <n v="709.97666666666646"/>
    <x v="3"/>
    <x v="1"/>
  </r>
  <r>
    <s v="SO - 0002155"/>
    <d v="2013-04-02T00:00:00"/>
    <x v="8"/>
    <n v="9"/>
    <x v="0"/>
    <s v="AUD"/>
    <x v="2"/>
    <x v="1"/>
    <x v="32"/>
    <n v="24"/>
    <n v="4"/>
    <x v="5"/>
    <n v="7"/>
    <n v="431.77777777777777"/>
    <n v="3022.4444444444443"/>
    <n v="202.93555555555554"/>
    <n v="1601.8955555555556"/>
    <x v="3"/>
    <x v="1"/>
  </r>
  <r>
    <s v="SO - 0002156"/>
    <d v="2013-04-03T00:00:00"/>
    <x v="16"/>
    <n v="5"/>
    <x v="1"/>
    <s v="AUD"/>
    <x v="2"/>
    <x v="1"/>
    <x v="51"/>
    <n v="12"/>
    <n v="2"/>
    <x v="7"/>
    <n v="3"/>
    <n v="29.777777777777779"/>
    <n v="89.333333333333343"/>
    <n v="24.715555555555554"/>
    <n v="15.186666666666682"/>
    <x v="3"/>
    <x v="1"/>
  </r>
  <r>
    <s v="SO - 0002157"/>
    <d v="2013-04-03T00:00:00"/>
    <x v="15"/>
    <n v="13"/>
    <x v="1"/>
    <s v="AUD"/>
    <x v="1"/>
    <x v="0"/>
    <x v="54"/>
    <n v="36"/>
    <n v="5"/>
    <x v="1"/>
    <n v="5"/>
    <n v="23.822222222222223"/>
    <n v="119.11111111111111"/>
    <n v="10.243555555555556"/>
    <n v="67.893333333333331"/>
    <x v="3"/>
    <x v="1"/>
  </r>
  <r>
    <s v="SO - 0002158"/>
    <d v="2013-04-03T00:00:00"/>
    <x v="13"/>
    <n v="19"/>
    <x v="1"/>
    <s v="AUD"/>
    <x v="3"/>
    <x v="2"/>
    <x v="46"/>
    <n v="55"/>
    <n v="8"/>
    <x v="6"/>
    <n v="2"/>
    <n v="75.188888888888897"/>
    <n v="150.37777777777779"/>
    <n v="48.120888888888892"/>
    <n v="54.13600000000001"/>
    <x v="3"/>
    <x v="1"/>
  </r>
  <r>
    <s v="SO - 0002159"/>
    <d v="2013-04-04T00:00:00"/>
    <x v="14"/>
    <n v="10"/>
    <x v="0"/>
    <s v="AUD"/>
    <x v="1"/>
    <x v="0"/>
    <x v="17"/>
    <n v="28"/>
    <n v="4"/>
    <x v="5"/>
    <n v="6"/>
    <n v="111.66666666666667"/>
    <n v="670"/>
    <n v="45.783333333333331"/>
    <n v="395.3"/>
    <x v="3"/>
    <x v="1"/>
  </r>
  <r>
    <s v="SO - 0002160"/>
    <d v="2013-04-04T00:00:00"/>
    <x v="5"/>
    <n v="16"/>
    <x v="0"/>
    <s v="AUD"/>
    <x v="0"/>
    <x v="0"/>
    <x v="47"/>
    <n v="44"/>
    <n v="7"/>
    <x v="3"/>
    <n v="3"/>
    <n v="118.36666666666666"/>
    <n v="355.09999999999997"/>
    <n v="78.122"/>
    <n v="120.73399999999998"/>
    <x v="3"/>
    <x v="1"/>
  </r>
  <r>
    <s v="SO - 0002161"/>
    <d v="2013-04-05T00:00:00"/>
    <x v="11"/>
    <n v="20"/>
    <x v="1"/>
    <s v="AUD"/>
    <x v="3"/>
    <x v="2"/>
    <x v="14"/>
    <n v="56"/>
    <n v="8"/>
    <x v="6"/>
    <n v="1"/>
    <n v="18.611111111111111"/>
    <n v="18.611111111111111"/>
    <n v="12.655555555555557"/>
    <n v="5.9555555555555539"/>
    <x v="3"/>
    <x v="1"/>
  </r>
  <r>
    <s v="SO - 0002162"/>
    <d v="2013-04-05T00:00:00"/>
    <x v="18"/>
    <n v="3"/>
    <x v="1"/>
    <s v="AUD"/>
    <x v="2"/>
    <x v="1"/>
    <x v="49"/>
    <n v="8"/>
    <n v="2"/>
    <x v="7"/>
    <n v="8"/>
    <n v="131.02222222222224"/>
    <n v="1048.1777777777779"/>
    <n v="93.025777777777776"/>
    <n v="303.97155555555571"/>
    <x v="3"/>
    <x v="1"/>
  </r>
  <r>
    <s v="SO - 0002163"/>
    <d v="2013-04-05T00:00:00"/>
    <x v="14"/>
    <n v="10"/>
    <x v="1"/>
    <s v="AUD"/>
    <x v="1"/>
    <x v="0"/>
    <x v="45"/>
    <n v="29"/>
    <n v="4"/>
    <x v="5"/>
    <n v="2"/>
    <n v="645.43333333333339"/>
    <n v="1290.8666666666668"/>
    <n v="387.26"/>
    <n v="516.34666666666681"/>
    <x v="3"/>
    <x v="1"/>
  </r>
  <r>
    <s v="SO - 0002164"/>
    <d v="2013-04-05T00:00:00"/>
    <x v="16"/>
    <n v="5"/>
    <x v="1"/>
    <s v="AUD"/>
    <x v="2"/>
    <x v="1"/>
    <x v="24"/>
    <n v="14"/>
    <n v="2"/>
    <x v="7"/>
    <n v="9"/>
    <n v="419.12222222222221"/>
    <n v="3772.1"/>
    <n v="343.6802222222222"/>
    <n v="678.97800000000007"/>
    <x v="3"/>
    <x v="1"/>
  </r>
  <r>
    <s v="SO - 0002165"/>
    <d v="2013-04-05T00:00:00"/>
    <x v="19"/>
    <n v="4"/>
    <x v="1"/>
    <s v="AUD"/>
    <x v="2"/>
    <x v="1"/>
    <x v="36"/>
    <n v="11"/>
    <n v="2"/>
    <x v="7"/>
    <n v="3"/>
    <n v="387.11111111111109"/>
    <n v="1161.3333333333333"/>
    <n v="170.32888888888888"/>
    <n v="650.34666666666658"/>
    <x v="3"/>
    <x v="1"/>
  </r>
  <r>
    <s v="SO - 0002166"/>
    <d v="2013-04-06T00:00:00"/>
    <x v="5"/>
    <n v="16"/>
    <x v="2"/>
    <s v="AUD"/>
    <x v="0"/>
    <x v="3"/>
    <x v="12"/>
    <n v="46"/>
    <n v="7"/>
    <x v="3"/>
    <n v="7"/>
    <n v="116.87777777777779"/>
    <n v="818.14444444444462"/>
    <n v="46.751111111111115"/>
    <n v="490.88666666666683"/>
    <x v="3"/>
    <x v="1"/>
  </r>
  <r>
    <s v="SO - 0002167"/>
    <d v="2013-04-06T00:00:00"/>
    <x v="13"/>
    <n v="19"/>
    <x v="1"/>
    <s v="AUD"/>
    <x v="3"/>
    <x v="2"/>
    <x v="23"/>
    <n v="53"/>
    <n v="8"/>
    <x v="6"/>
    <n v="9"/>
    <n v="23.077777777777779"/>
    <n v="207.70000000000002"/>
    <n v="12.923555555555559"/>
    <n v="91.387999999999977"/>
    <x v="3"/>
    <x v="1"/>
  </r>
  <r>
    <s v="SO - 0002168"/>
    <d v="2013-04-06T00:00:00"/>
    <x v="18"/>
    <n v="3"/>
    <x v="1"/>
    <s v="AUD"/>
    <x v="2"/>
    <x v="1"/>
    <x v="29"/>
    <n v="6"/>
    <n v="1"/>
    <x v="4"/>
    <n v="5"/>
    <n v="189.83333333333334"/>
    <n v="949.16666666666674"/>
    <n v="132.88333333333333"/>
    <n v="284.75000000000011"/>
    <x v="3"/>
    <x v="1"/>
  </r>
  <r>
    <s v="SO - 0002169"/>
    <d v="2013-04-06T00:00:00"/>
    <x v="8"/>
    <n v="9"/>
    <x v="0"/>
    <s v="AUD"/>
    <x v="2"/>
    <x v="0"/>
    <x v="53"/>
    <n v="26"/>
    <n v="4"/>
    <x v="5"/>
    <n v="1"/>
    <n v="124.32222222222224"/>
    <n v="124.32222222222224"/>
    <n v="88.268777777777771"/>
    <n v="36.053444444444466"/>
    <x v="3"/>
    <x v="1"/>
  </r>
  <r>
    <s v="SO - 0002170"/>
    <d v="2013-04-06T00:00:00"/>
    <x v="17"/>
    <n v="14"/>
    <x v="1"/>
    <s v="AUD"/>
    <x v="1"/>
    <x v="0"/>
    <x v="19"/>
    <n v="38"/>
    <n v="6"/>
    <x v="0"/>
    <n v="5"/>
    <n v="210.67777777777781"/>
    <n v="1053.3888888888891"/>
    <n v="88.484666666666669"/>
    <n v="610.96555555555574"/>
    <x v="3"/>
    <x v="1"/>
  </r>
  <r>
    <s v="SO - 0002171"/>
    <d v="2013-04-07T00:00:00"/>
    <x v="1"/>
    <n v="11"/>
    <x v="1"/>
    <s v="AUD"/>
    <x v="1"/>
    <x v="0"/>
    <x v="1"/>
    <n v="31"/>
    <n v="5"/>
    <x v="1"/>
    <n v="1"/>
    <n v="252.36666666666667"/>
    <n v="252.36666666666667"/>
    <n v="103.47033333333334"/>
    <n v="148.89633333333333"/>
    <x v="3"/>
    <x v="1"/>
  </r>
  <r>
    <s v="SO - 0002172"/>
    <d v="2013-04-07T00:00:00"/>
    <x v="7"/>
    <n v="17"/>
    <x v="2"/>
    <s v="AUD"/>
    <x v="0"/>
    <x v="2"/>
    <x v="7"/>
    <n v="48"/>
    <n v="7"/>
    <x v="3"/>
    <n v="4"/>
    <n v="631.28888888888889"/>
    <n v="2525.1555555555556"/>
    <n v="416.65066666666667"/>
    <n v="858.5528888888889"/>
    <x v="3"/>
    <x v="1"/>
  </r>
  <r>
    <s v="SO - 0002173"/>
    <d v="2013-04-07T00:00:00"/>
    <x v="9"/>
    <n v="18"/>
    <x v="0"/>
    <s v="AUD"/>
    <x v="0"/>
    <x v="2"/>
    <x v="23"/>
    <n v="53"/>
    <n v="8"/>
    <x v="6"/>
    <n v="4"/>
    <n v="118.36666666666666"/>
    <n v="473.46666666666664"/>
    <n v="67.468999999999994"/>
    <n v="203.59066666666666"/>
    <x v="3"/>
    <x v="1"/>
  </r>
  <r>
    <s v="SO - 0002174"/>
    <d v="2013-04-07T00:00:00"/>
    <x v="15"/>
    <n v="13"/>
    <x v="0"/>
    <s v="AUD"/>
    <x v="1"/>
    <x v="0"/>
    <x v="18"/>
    <n v="37"/>
    <n v="6"/>
    <x v="0"/>
    <n v="1"/>
    <n v="286.61111111111109"/>
    <n v="286.61111111111109"/>
    <n v="237.88722222222219"/>
    <n v="48.723888888888894"/>
    <x v="3"/>
    <x v="1"/>
  </r>
  <r>
    <s v="SO - 0002175"/>
    <d v="2013-04-07T00:00:00"/>
    <x v="0"/>
    <n v="15"/>
    <x v="1"/>
    <s v="AUD"/>
    <x v="0"/>
    <x v="0"/>
    <x v="47"/>
    <n v="44"/>
    <n v="6"/>
    <x v="0"/>
    <n v="5"/>
    <n v="431.03333333333336"/>
    <n v="2155.166666666667"/>
    <n v="331.89566666666667"/>
    <n v="495.6883333333335"/>
    <x v="3"/>
    <x v="1"/>
  </r>
  <r>
    <s v="SO - 0002176"/>
    <d v="2013-04-07T00:00:00"/>
    <x v="13"/>
    <n v="19"/>
    <x v="0"/>
    <s v="AUD"/>
    <x v="3"/>
    <x v="2"/>
    <x v="23"/>
    <n v="53"/>
    <n v="8"/>
    <x v="6"/>
    <n v="5"/>
    <n v="276.18888888888893"/>
    <n v="1380.9444444444446"/>
    <n v="138.09444444444446"/>
    <n v="690.47222222222229"/>
    <x v="3"/>
    <x v="1"/>
  </r>
  <r>
    <s v="SO - 0002177"/>
    <d v="2013-04-07T00:00:00"/>
    <x v="15"/>
    <n v="13"/>
    <x v="0"/>
    <s v="AUD"/>
    <x v="1"/>
    <x v="0"/>
    <x v="54"/>
    <n v="36"/>
    <n v="5"/>
    <x v="1"/>
    <n v="7"/>
    <n v="103.47777777777779"/>
    <n v="724.34444444444455"/>
    <n v="78.643111111111111"/>
    <n v="173.84266666666679"/>
    <x v="3"/>
    <x v="1"/>
  </r>
  <r>
    <s v="SO - 0002178"/>
    <d v="2013-04-07T00:00:00"/>
    <x v="7"/>
    <n v="17"/>
    <x v="1"/>
    <s v="AUD"/>
    <x v="0"/>
    <x v="2"/>
    <x v="21"/>
    <n v="49"/>
    <n v="7"/>
    <x v="3"/>
    <n v="9"/>
    <n v="123.57777777777778"/>
    <n v="1112.2"/>
    <n v="95.154888888888891"/>
    <n v="255.80600000000004"/>
    <x v="3"/>
    <x v="1"/>
  </r>
  <r>
    <s v="SO - 0002179"/>
    <d v="2013-04-08T00:00:00"/>
    <x v="3"/>
    <n v="6"/>
    <x v="2"/>
    <s v="AUD"/>
    <x v="2"/>
    <x v="1"/>
    <x v="20"/>
    <n v="16"/>
    <n v="3"/>
    <x v="2"/>
    <n v="9"/>
    <n v="117.62222222222223"/>
    <n v="1058.6000000000001"/>
    <n v="51.753777777777785"/>
    <n v="592.81600000000003"/>
    <x v="3"/>
    <x v="1"/>
  </r>
  <r>
    <s v="SO - 0002180"/>
    <d v="2013-04-08T00:00:00"/>
    <x v="18"/>
    <n v="3"/>
    <x v="2"/>
    <s v="AUD"/>
    <x v="2"/>
    <x v="1"/>
    <x v="52"/>
    <n v="9"/>
    <n v="2"/>
    <x v="7"/>
    <n v="1"/>
    <n v="113.15555555555555"/>
    <n v="113.15555555555555"/>
    <n v="91.656000000000006"/>
    <n v="21.499555555555546"/>
    <x v="3"/>
    <x v="1"/>
  </r>
  <r>
    <s v="SO - 0002181"/>
    <d v="2013-04-08T00:00:00"/>
    <x v="5"/>
    <n v="16"/>
    <x v="1"/>
    <s v="AUD"/>
    <x v="0"/>
    <x v="0"/>
    <x v="5"/>
    <n v="45"/>
    <n v="7"/>
    <x v="3"/>
    <n v="4"/>
    <n v="209.1888888888889"/>
    <n v="836.75555555555559"/>
    <n v="121.32955555555554"/>
    <n v="351.43733333333341"/>
    <x v="3"/>
    <x v="1"/>
  </r>
  <r>
    <s v="SO - 0002182"/>
    <d v="2013-04-08T00:00:00"/>
    <x v="12"/>
    <n v="2"/>
    <x v="0"/>
    <s v="AUD"/>
    <x v="2"/>
    <x v="1"/>
    <x v="15"/>
    <n v="4"/>
    <n v="1"/>
    <x v="4"/>
    <n v="7"/>
    <n v="113.90000000000002"/>
    <n v="797.30000000000018"/>
    <n v="62.645000000000017"/>
    <n v="358.78500000000008"/>
    <x v="3"/>
    <x v="1"/>
  </r>
  <r>
    <s v="SO - 0002183"/>
    <d v="2013-04-08T00:00:00"/>
    <x v="7"/>
    <n v="17"/>
    <x v="1"/>
    <s v="AUD"/>
    <x v="0"/>
    <x v="2"/>
    <x v="7"/>
    <n v="48"/>
    <n v="7"/>
    <x v="3"/>
    <n v="9"/>
    <n v="653.62222222222226"/>
    <n v="5882.6"/>
    <n v="464.07177777777775"/>
    <n v="1705.9540000000006"/>
    <x v="3"/>
    <x v="1"/>
  </r>
  <r>
    <s v="SO - 0002184"/>
    <d v="2013-04-09T00:00:00"/>
    <x v="18"/>
    <n v="3"/>
    <x v="2"/>
    <s v="AUD"/>
    <x v="2"/>
    <x v="1"/>
    <x v="49"/>
    <n v="8"/>
    <n v="2"/>
    <x v="7"/>
    <n v="5"/>
    <n v="125.06666666666668"/>
    <n v="625.33333333333337"/>
    <n v="96.301333333333346"/>
    <n v="143.82666666666665"/>
    <x v="3"/>
    <x v="1"/>
  </r>
  <r>
    <s v="SO - 0002185"/>
    <d v="2013-04-09T00:00:00"/>
    <x v="18"/>
    <n v="3"/>
    <x v="1"/>
    <s v="AUD"/>
    <x v="2"/>
    <x v="1"/>
    <x v="27"/>
    <n v="7"/>
    <n v="1"/>
    <x v="4"/>
    <n v="2"/>
    <n v="129.53333333333333"/>
    <n v="259.06666666666666"/>
    <n v="102.33133333333333"/>
    <n v="54.403999999999996"/>
    <x v="3"/>
    <x v="1"/>
  </r>
  <r>
    <s v="SO - 0002186"/>
    <d v="2013-04-09T00:00:00"/>
    <x v="4"/>
    <n v="7"/>
    <x v="1"/>
    <s v="AUD"/>
    <x v="2"/>
    <x v="1"/>
    <x v="48"/>
    <n v="20"/>
    <n v="3"/>
    <x v="2"/>
    <n v="2"/>
    <n v="594.81111111111113"/>
    <n v="1189.6222222222223"/>
    <n v="392.57533333333339"/>
    <n v="404.47155555555548"/>
    <x v="3"/>
    <x v="1"/>
  </r>
  <r>
    <s v="SO - 0002187"/>
    <d v="2013-04-09T00:00:00"/>
    <x v="3"/>
    <n v="6"/>
    <x v="0"/>
    <s v="AUD"/>
    <x v="2"/>
    <x v="1"/>
    <x v="3"/>
    <n v="17"/>
    <n v="3"/>
    <x v="2"/>
    <n v="8"/>
    <n v="442.20000000000005"/>
    <n v="3537.6000000000004"/>
    <n v="221.10000000000002"/>
    <n v="1768.8000000000002"/>
    <x v="3"/>
    <x v="1"/>
  </r>
  <r>
    <s v="SO - 0002188"/>
    <d v="2013-04-09T00:00:00"/>
    <x v="12"/>
    <n v="2"/>
    <x v="1"/>
    <s v="AUD"/>
    <x v="2"/>
    <x v="1"/>
    <x v="15"/>
    <n v="4"/>
    <n v="1"/>
    <x v="4"/>
    <n v="8"/>
    <n v="21.588888888888889"/>
    <n v="172.71111111111111"/>
    <n v="14.032777777777779"/>
    <n v="60.448888888888874"/>
    <x v="3"/>
    <x v="1"/>
  </r>
  <r>
    <s v="SO - 0002189"/>
    <d v="2013-04-09T00:00:00"/>
    <x v="17"/>
    <n v="14"/>
    <x v="0"/>
    <s v="AUD"/>
    <x v="1"/>
    <x v="0"/>
    <x v="50"/>
    <n v="39"/>
    <n v="6"/>
    <x v="0"/>
    <n v="8"/>
    <n v="428.05555555555554"/>
    <n v="3424.4444444444443"/>
    <n v="312.48055555555555"/>
    <n v="924.59999999999991"/>
    <x v="3"/>
    <x v="1"/>
  </r>
  <r>
    <s v="SO - 0002190"/>
    <d v="2013-04-09T00:00:00"/>
    <x v="13"/>
    <n v="19"/>
    <x v="2"/>
    <s v="AUD"/>
    <x v="3"/>
    <x v="2"/>
    <x v="46"/>
    <n v="55"/>
    <n v="8"/>
    <x v="6"/>
    <n v="8"/>
    <n v="675.95555555555563"/>
    <n v="5407.6444444444451"/>
    <n v="283.90133333333335"/>
    <n v="3136.4337777777782"/>
    <x v="3"/>
    <x v="1"/>
  </r>
  <r>
    <s v="SO - 0002191"/>
    <d v="2013-04-10T00:00:00"/>
    <x v="11"/>
    <n v="20"/>
    <x v="1"/>
    <s v="AUD"/>
    <x v="3"/>
    <x v="2"/>
    <x v="22"/>
    <n v="58"/>
    <n v="8"/>
    <x v="6"/>
    <n v="5"/>
    <n v="687.86666666666667"/>
    <n v="3439.3333333333335"/>
    <n v="282.02533333333332"/>
    <n v="2029.2066666666669"/>
    <x v="3"/>
    <x v="1"/>
  </r>
  <r>
    <s v="SO - 0002192"/>
    <d v="2013-04-11T00:00:00"/>
    <x v="17"/>
    <n v="14"/>
    <x v="1"/>
    <s v="AUD"/>
    <x v="1"/>
    <x v="0"/>
    <x v="28"/>
    <n v="40"/>
    <n v="6"/>
    <x v="0"/>
    <n v="4"/>
    <n v="428.05555555555554"/>
    <n v="1712.2222222222222"/>
    <n v="329.60277777777782"/>
    <n v="393.8111111111109"/>
    <x v="3"/>
    <x v="1"/>
  </r>
  <r>
    <s v="SO - 0002193"/>
    <d v="2013-04-11T00:00:00"/>
    <x v="17"/>
    <n v="14"/>
    <x v="0"/>
    <s v="AUD"/>
    <x v="1"/>
    <x v="0"/>
    <x v="28"/>
    <n v="40"/>
    <n v="6"/>
    <x v="0"/>
    <n v="8"/>
    <n v="192.8111111111111"/>
    <n v="1542.4888888888888"/>
    <n v="94.47744444444443"/>
    <n v="786.66933333333338"/>
    <x v="3"/>
    <x v="1"/>
  </r>
  <r>
    <s v="SO - 0002194"/>
    <d v="2013-04-11T00:00:00"/>
    <x v="10"/>
    <n v="8"/>
    <x v="1"/>
    <s v="AUD"/>
    <x v="2"/>
    <x v="1"/>
    <x v="31"/>
    <n v="23"/>
    <n v="4"/>
    <x v="5"/>
    <n v="5"/>
    <n v="297.77777777777777"/>
    <n v="1488.8888888888889"/>
    <n v="122.08888888888889"/>
    <n v="878.44444444444446"/>
    <x v="3"/>
    <x v="1"/>
  </r>
  <r>
    <s v="SO - 0002195"/>
    <d v="2013-04-11T00:00:00"/>
    <x v="10"/>
    <n v="8"/>
    <x v="1"/>
    <s v="AUD"/>
    <x v="2"/>
    <x v="1"/>
    <x v="44"/>
    <n v="21"/>
    <n v="3"/>
    <x v="2"/>
    <n v="3"/>
    <n v="186.11111111111111"/>
    <n v="558.33333333333337"/>
    <n v="76.305555555555557"/>
    <n v="329.41666666666669"/>
    <x v="3"/>
    <x v="1"/>
  </r>
  <r>
    <s v="SO - 0002196"/>
    <d v="2013-04-12T00:00:00"/>
    <x v="17"/>
    <n v="14"/>
    <x v="1"/>
    <s v="AUD"/>
    <x v="1"/>
    <x v="0"/>
    <x v="19"/>
    <n v="38"/>
    <n v="6"/>
    <x v="0"/>
    <n v="1"/>
    <n v="186.85555555555555"/>
    <n v="186.85555555555555"/>
    <n v="100.902"/>
    <n v="85.953555555555553"/>
    <x v="3"/>
    <x v="1"/>
  </r>
  <r>
    <s v="SO - 0002197"/>
    <d v="2013-04-12T00:00:00"/>
    <x v="9"/>
    <n v="18"/>
    <x v="1"/>
    <s v="AUD"/>
    <x v="0"/>
    <x v="2"/>
    <x v="55"/>
    <n v="50"/>
    <n v="7"/>
    <x v="3"/>
    <n v="4"/>
    <n v="432.52222222222224"/>
    <n v="1730.088888888889"/>
    <n v="263.83855555555556"/>
    <n v="674.73466666666673"/>
    <x v="3"/>
    <x v="1"/>
  </r>
  <r>
    <s v="SO - 0002198"/>
    <d v="2013-04-12T00:00:00"/>
    <x v="11"/>
    <n v="20"/>
    <x v="2"/>
    <s v="AUD"/>
    <x v="3"/>
    <x v="2"/>
    <x v="25"/>
    <n v="57"/>
    <n v="8"/>
    <x v="6"/>
    <n v="2"/>
    <n v="442.20000000000005"/>
    <n v="884.40000000000009"/>
    <n v="207.834"/>
    <n v="468.73200000000008"/>
    <x v="3"/>
    <x v="1"/>
  </r>
  <r>
    <s v="SO - 0002199"/>
    <d v="2013-04-13T00:00:00"/>
    <x v="15"/>
    <n v="13"/>
    <x v="2"/>
    <s v="AUD"/>
    <x v="1"/>
    <x v="0"/>
    <x v="19"/>
    <n v="38"/>
    <n v="6"/>
    <x v="0"/>
    <n v="4"/>
    <n v="128.04444444444445"/>
    <n v="512.17777777777781"/>
    <n v="56.339555555555563"/>
    <n v="286.81955555555555"/>
    <x v="3"/>
    <x v="1"/>
  </r>
  <r>
    <s v="SO - 0002200"/>
    <d v="2013-04-13T00:00:00"/>
    <x v="13"/>
    <n v="19"/>
    <x v="0"/>
    <s v="AUD"/>
    <x v="3"/>
    <x v="2"/>
    <x v="46"/>
    <n v="55"/>
    <n v="8"/>
    <x v="6"/>
    <n v="7"/>
    <n v="424.33333333333331"/>
    <n v="2970.333333333333"/>
    <n v="173.97666666666666"/>
    <n v="1752.4966666666664"/>
    <x v="3"/>
    <x v="1"/>
  </r>
  <r>
    <s v="SO - 0002201"/>
    <d v="2013-04-13T00:00:00"/>
    <x v="0"/>
    <n v="15"/>
    <x v="2"/>
    <s v="AUD"/>
    <x v="0"/>
    <x v="0"/>
    <x v="57"/>
    <n v="43"/>
    <n v="6"/>
    <x v="0"/>
    <n v="8"/>
    <n v="265.02222222222224"/>
    <n v="2120.1777777777779"/>
    <n v="217.31822222222223"/>
    <n v="381.63200000000006"/>
    <x v="3"/>
    <x v="1"/>
  </r>
  <r>
    <s v="SO - 0002202"/>
    <d v="2013-04-13T00:00:00"/>
    <x v="3"/>
    <n v="6"/>
    <x v="1"/>
    <s v="AUD"/>
    <x v="2"/>
    <x v="1"/>
    <x v="3"/>
    <n v="17"/>
    <n v="3"/>
    <x v="2"/>
    <n v="3"/>
    <n v="431.03333333333336"/>
    <n v="1293.1000000000001"/>
    <n v="228.44766666666666"/>
    <n v="607.75700000000018"/>
    <x v="3"/>
    <x v="1"/>
  </r>
  <r>
    <s v="SO - 0002203"/>
    <d v="2013-04-13T00:00:00"/>
    <x v="12"/>
    <n v="2"/>
    <x v="1"/>
    <s v="AUD"/>
    <x v="2"/>
    <x v="1"/>
    <x v="37"/>
    <n v="5"/>
    <n v="1"/>
    <x v="4"/>
    <n v="4"/>
    <n v="424.33333333333331"/>
    <n v="1697.3333333333333"/>
    <n v="267.33"/>
    <n v="628.01333333333332"/>
    <x v="3"/>
    <x v="1"/>
  </r>
  <r>
    <s v="SO - 0002204"/>
    <d v="2013-04-14T00:00:00"/>
    <x v="0"/>
    <n v="15"/>
    <x v="1"/>
    <s v="AUD"/>
    <x v="0"/>
    <x v="0"/>
    <x v="8"/>
    <n v="42"/>
    <n v="6"/>
    <x v="0"/>
    <n v="5"/>
    <n v="23.077777777777779"/>
    <n v="115.3888888888889"/>
    <n v="15.692888888888891"/>
    <n v="36.924444444444447"/>
    <x v="3"/>
    <x v="1"/>
  </r>
  <r>
    <s v="SO - 0002205"/>
    <d v="2013-04-14T00:00:00"/>
    <x v="14"/>
    <n v="10"/>
    <x v="1"/>
    <s v="AUD"/>
    <x v="1"/>
    <x v="0"/>
    <x v="17"/>
    <n v="28"/>
    <n v="4"/>
    <x v="5"/>
    <n v="1"/>
    <n v="122.83333333333333"/>
    <n v="122.83333333333333"/>
    <n v="98.26666666666668"/>
    <n v="24.566666666666649"/>
    <x v="3"/>
    <x v="1"/>
  </r>
  <r>
    <s v="SO - 0002206"/>
    <d v="2013-04-14T00:00:00"/>
    <x v="19"/>
    <n v="4"/>
    <x v="1"/>
    <s v="AUD"/>
    <x v="2"/>
    <x v="1"/>
    <x v="51"/>
    <n v="12"/>
    <n v="2"/>
    <x v="7"/>
    <n v="9"/>
    <n v="19.355555555555558"/>
    <n v="174.20000000000002"/>
    <n v="12.194000000000001"/>
    <n v="64.454000000000008"/>
    <x v="3"/>
    <x v="1"/>
  </r>
  <r>
    <s v="SO - 0002207"/>
    <d v="2013-04-14T00:00:00"/>
    <x v="19"/>
    <n v="4"/>
    <x v="1"/>
    <s v="AUD"/>
    <x v="2"/>
    <x v="1"/>
    <x v="36"/>
    <n v="11"/>
    <n v="2"/>
    <x v="7"/>
    <n v="5"/>
    <n v="113.15555555555555"/>
    <n v="565.77777777777771"/>
    <n v="85.998222222222225"/>
    <n v="135.78666666666658"/>
    <x v="3"/>
    <x v="1"/>
  </r>
  <r>
    <s v="SO - 0002208"/>
    <d v="2013-04-15T00:00:00"/>
    <x v="16"/>
    <n v="5"/>
    <x v="1"/>
    <s v="AUD"/>
    <x v="2"/>
    <x v="1"/>
    <x v="24"/>
    <n v="14"/>
    <n v="2"/>
    <x v="7"/>
    <n v="9"/>
    <n v="280.65555555555557"/>
    <n v="2525.9"/>
    <n v="129.10155555555556"/>
    <n v="1363.9860000000001"/>
    <x v="3"/>
    <x v="1"/>
  </r>
  <r>
    <s v="SO - 0002209"/>
    <d v="2013-04-15T00:00:00"/>
    <x v="5"/>
    <n v="16"/>
    <x v="2"/>
    <s v="AUD"/>
    <x v="0"/>
    <x v="3"/>
    <x v="12"/>
    <n v="46"/>
    <n v="7"/>
    <x v="3"/>
    <n v="2"/>
    <n v="428.8"/>
    <n v="857.6"/>
    <n v="261.56799999999998"/>
    <n v="334.46400000000006"/>
    <x v="3"/>
    <x v="1"/>
  </r>
  <r>
    <s v="SO - 0002210"/>
    <d v="2013-04-15T00:00:00"/>
    <x v="13"/>
    <n v="19"/>
    <x v="0"/>
    <s v="AUD"/>
    <x v="3"/>
    <x v="2"/>
    <x v="39"/>
    <n v="54"/>
    <n v="8"/>
    <x v="6"/>
    <n v="6"/>
    <n v="264.27777777777777"/>
    <n v="1585.6666666666665"/>
    <n v="169.13777777777779"/>
    <n v="570.8399999999998"/>
    <x v="3"/>
    <x v="1"/>
  </r>
  <r>
    <s v="SO - 0002211"/>
    <d v="2013-04-15T00:00:00"/>
    <x v="3"/>
    <n v="6"/>
    <x v="1"/>
    <s v="AUD"/>
    <x v="2"/>
    <x v="1"/>
    <x v="3"/>
    <n v="17"/>
    <n v="3"/>
    <x v="2"/>
    <n v="7"/>
    <n v="223.33333333333334"/>
    <n v="1563.3333333333335"/>
    <n v="154.1"/>
    <n v="484.63333333333344"/>
    <x v="3"/>
    <x v="1"/>
  </r>
  <r>
    <s v="SO - 0002212"/>
    <d v="2013-04-15T00:00:00"/>
    <x v="16"/>
    <n v="5"/>
    <x v="0"/>
    <s v="AUD"/>
    <x v="2"/>
    <x v="1"/>
    <x v="35"/>
    <n v="13"/>
    <n v="2"/>
    <x v="7"/>
    <n v="3"/>
    <n v="429.54444444444448"/>
    <n v="1288.6333333333334"/>
    <n v="176.11322222222222"/>
    <n v="760.29366666666681"/>
    <x v="3"/>
    <x v="1"/>
  </r>
  <r>
    <s v="SO - 0002213"/>
    <d v="2013-04-15T00:00:00"/>
    <x v="12"/>
    <n v="2"/>
    <x v="1"/>
    <s v="AUD"/>
    <x v="2"/>
    <x v="1"/>
    <x v="37"/>
    <n v="5"/>
    <n v="1"/>
    <x v="4"/>
    <n v="9"/>
    <n v="189.08888888888887"/>
    <n v="1701.8"/>
    <n v="138.03488888888887"/>
    <n v="459.4860000000001"/>
    <x v="3"/>
    <x v="1"/>
  </r>
  <r>
    <s v="SO - 0002214"/>
    <d v="2013-04-15T00:00:00"/>
    <x v="14"/>
    <n v="10"/>
    <x v="1"/>
    <s v="AUD"/>
    <x v="1"/>
    <x v="0"/>
    <x v="45"/>
    <n v="29"/>
    <n v="4"/>
    <x v="5"/>
    <n v="1"/>
    <n v="209.93333333333334"/>
    <n v="209.93333333333334"/>
    <n v="104.96666666666667"/>
    <n v="104.96666666666667"/>
    <x v="3"/>
    <x v="1"/>
  </r>
  <r>
    <s v="SO - 0002215"/>
    <d v="2013-04-16T00:00:00"/>
    <x v="14"/>
    <n v="10"/>
    <x v="2"/>
    <s v="AUD"/>
    <x v="1"/>
    <x v="0"/>
    <x v="45"/>
    <n v="29"/>
    <n v="4"/>
    <x v="5"/>
    <n v="4"/>
    <n v="24.566666666666666"/>
    <n v="98.266666666666666"/>
    <n v="12.774666666666667"/>
    <n v="47.167999999999999"/>
    <x v="3"/>
    <x v="1"/>
  </r>
  <r>
    <s v="SO - 0002216"/>
    <d v="2013-04-16T00:00:00"/>
    <x v="4"/>
    <n v="7"/>
    <x v="0"/>
    <s v="AUD"/>
    <x v="2"/>
    <x v="1"/>
    <x v="34"/>
    <n v="19"/>
    <n v="3"/>
    <x v="2"/>
    <n v="9"/>
    <n v="109.43333333333334"/>
    <n v="984.90000000000009"/>
    <n v="54.716666666666669"/>
    <n v="492.45000000000005"/>
    <x v="3"/>
    <x v="1"/>
  </r>
  <r>
    <s v="SO - 0002217"/>
    <d v="2013-04-16T00:00:00"/>
    <x v="6"/>
    <n v="1"/>
    <x v="1"/>
    <s v="AUD"/>
    <x v="2"/>
    <x v="1"/>
    <x v="6"/>
    <n v="1"/>
    <n v="1"/>
    <x v="4"/>
    <n v="7"/>
    <n v="122.08888888888889"/>
    <n v="854.62222222222226"/>
    <n v="53.719111111111111"/>
    <n v="478.58844444444446"/>
    <x v="3"/>
    <x v="1"/>
  </r>
  <r>
    <s v="SO - 0002218"/>
    <d v="2013-04-16T00:00:00"/>
    <x v="3"/>
    <n v="6"/>
    <x v="1"/>
    <s v="AUD"/>
    <x v="2"/>
    <x v="1"/>
    <x v="20"/>
    <n v="16"/>
    <n v="3"/>
    <x v="2"/>
    <n v="5"/>
    <n v="103.47777777777779"/>
    <n v="517.38888888888891"/>
    <n v="64.156222222222226"/>
    <n v="196.60777777777776"/>
    <x v="3"/>
    <x v="1"/>
  </r>
  <r>
    <s v="SO - 0002219"/>
    <d v="2013-04-16T00:00:00"/>
    <x v="2"/>
    <n v="12"/>
    <x v="2"/>
    <s v="AUD"/>
    <x v="1"/>
    <x v="0"/>
    <x v="2"/>
    <n v="34"/>
    <n v="5"/>
    <x v="1"/>
    <n v="5"/>
    <n v="626.82222222222231"/>
    <n v="3134.1111111111113"/>
    <n v="495.18955555555567"/>
    <n v="658.16333333333296"/>
    <x v="3"/>
    <x v="1"/>
  </r>
  <r>
    <s v="SO - 0002220"/>
    <d v="2013-04-16T00:00:00"/>
    <x v="9"/>
    <n v="18"/>
    <x v="1"/>
    <s v="AUD"/>
    <x v="0"/>
    <x v="2"/>
    <x v="55"/>
    <n v="50"/>
    <n v="7"/>
    <x v="3"/>
    <n v="3"/>
    <n v="118.36666666666666"/>
    <n v="355.09999999999997"/>
    <n v="87.591333333333338"/>
    <n v="92.325999999999965"/>
    <x v="3"/>
    <x v="1"/>
  </r>
  <r>
    <s v="SO - 0002221"/>
    <d v="2013-04-16T00:00:00"/>
    <x v="18"/>
    <n v="3"/>
    <x v="0"/>
    <s v="AUD"/>
    <x v="2"/>
    <x v="1"/>
    <x v="27"/>
    <n v="7"/>
    <n v="1"/>
    <x v="4"/>
    <n v="1"/>
    <n v="117.62222222222223"/>
    <n v="117.62222222222223"/>
    <n v="95.274000000000015"/>
    <n v="22.348222222222219"/>
    <x v="3"/>
    <x v="1"/>
  </r>
  <r>
    <s v="SO - 0002222"/>
    <d v="2013-04-17T00:00:00"/>
    <x v="6"/>
    <n v="1"/>
    <x v="1"/>
    <s v="AUD"/>
    <x v="2"/>
    <x v="1"/>
    <x v="41"/>
    <n v="2"/>
    <n v="1"/>
    <x v="4"/>
    <n v="9"/>
    <n v="204.72222222222223"/>
    <n v="1842.5"/>
    <n v="100.31388888888888"/>
    <n v="939.67500000000007"/>
    <x v="3"/>
    <x v="1"/>
  </r>
  <r>
    <s v="SO - 0002223"/>
    <d v="2013-04-17T00:00:00"/>
    <x v="14"/>
    <n v="10"/>
    <x v="0"/>
    <s v="AUD"/>
    <x v="1"/>
    <x v="0"/>
    <x v="45"/>
    <n v="29"/>
    <n v="4"/>
    <x v="5"/>
    <n v="5"/>
    <n v="315.64444444444445"/>
    <n v="1578.2222222222222"/>
    <n v="179.91733333333332"/>
    <n v="678.63555555555558"/>
    <x v="3"/>
    <x v="1"/>
  </r>
  <r>
    <s v="SO - 0002224"/>
    <d v="2013-04-17T00:00:00"/>
    <x v="13"/>
    <n v="19"/>
    <x v="2"/>
    <s v="AUD"/>
    <x v="3"/>
    <x v="2"/>
    <x v="39"/>
    <n v="54"/>
    <n v="8"/>
    <x v="6"/>
    <n v="5"/>
    <n v="431.77777777777777"/>
    <n v="2158.8888888888887"/>
    <n v="224.52444444444444"/>
    <n v="1036.2666666666664"/>
    <x v="3"/>
    <x v="1"/>
  </r>
  <r>
    <s v="SO - 0002225"/>
    <d v="2013-04-18T00:00:00"/>
    <x v="5"/>
    <n v="16"/>
    <x v="1"/>
    <s v="AUD"/>
    <x v="0"/>
    <x v="0"/>
    <x v="5"/>
    <n v="45"/>
    <n v="7"/>
    <x v="3"/>
    <n v="5"/>
    <n v="207.7"/>
    <n v="1038.5"/>
    <n v="120.46599999999999"/>
    <n v="436.17000000000007"/>
    <x v="3"/>
    <x v="1"/>
  </r>
  <r>
    <s v="SO - 0002226"/>
    <d v="2013-04-18T00:00:00"/>
    <x v="9"/>
    <n v="18"/>
    <x v="2"/>
    <s v="AUD"/>
    <x v="0"/>
    <x v="2"/>
    <x v="11"/>
    <n v="51"/>
    <n v="7"/>
    <x v="3"/>
    <n v="7"/>
    <n v="119.11111111111111"/>
    <n v="833.77777777777783"/>
    <n v="91.715555555555568"/>
    <n v="191.7688888888888"/>
    <x v="3"/>
    <x v="1"/>
  </r>
  <r>
    <s v="SO - 0002227"/>
    <d v="2013-04-18T00:00:00"/>
    <x v="7"/>
    <n v="17"/>
    <x v="0"/>
    <s v="AUD"/>
    <x v="0"/>
    <x v="2"/>
    <x v="7"/>
    <n v="48"/>
    <n v="7"/>
    <x v="3"/>
    <n v="1"/>
    <n v="146.65555555555557"/>
    <n v="146.65555555555557"/>
    <n v="95.326111111111118"/>
    <n v="51.329444444444448"/>
    <x v="3"/>
    <x v="1"/>
  </r>
  <r>
    <s v="SO - 0002228"/>
    <d v="2013-04-18T00:00:00"/>
    <x v="1"/>
    <n v="11"/>
    <x v="2"/>
    <s v="AUD"/>
    <x v="1"/>
    <x v="0"/>
    <x v="1"/>
    <n v="31"/>
    <n v="5"/>
    <x v="1"/>
    <n v="4"/>
    <n v="425.82222222222225"/>
    <n v="1703.288888888889"/>
    <n v="195.87822222222223"/>
    <n v="919.77600000000007"/>
    <x v="3"/>
    <x v="1"/>
  </r>
  <r>
    <s v="SO - 0002229"/>
    <d v="2013-04-19T00:00:00"/>
    <x v="10"/>
    <n v="8"/>
    <x v="1"/>
    <s v="AUD"/>
    <x v="2"/>
    <x v="1"/>
    <x v="31"/>
    <n v="23"/>
    <n v="4"/>
    <x v="5"/>
    <n v="9"/>
    <n v="294.8"/>
    <n v="2653.2000000000003"/>
    <n v="229.94400000000002"/>
    <n v="583.70400000000018"/>
    <x v="3"/>
    <x v="1"/>
  </r>
  <r>
    <s v="SO - 0002230"/>
    <d v="2013-04-19T00:00:00"/>
    <x v="7"/>
    <n v="17"/>
    <x v="1"/>
    <s v="AUD"/>
    <x v="0"/>
    <x v="2"/>
    <x v="7"/>
    <n v="48"/>
    <n v="7"/>
    <x v="3"/>
    <n v="6"/>
    <n v="190.57777777777778"/>
    <n v="1143.4666666666667"/>
    <n v="127.68711111111114"/>
    <n v="377.34399999999982"/>
    <x v="3"/>
    <x v="1"/>
  </r>
  <r>
    <s v="SO - 0002231"/>
    <d v="2013-04-20T00:00:00"/>
    <x v="17"/>
    <n v="14"/>
    <x v="1"/>
    <s v="AUD"/>
    <x v="1"/>
    <x v="0"/>
    <x v="50"/>
    <n v="39"/>
    <n v="6"/>
    <x v="0"/>
    <n v="2"/>
    <n v="381.9"/>
    <n v="763.8"/>
    <n v="179.49299999999999"/>
    <n v="404.81399999999996"/>
    <x v="3"/>
    <x v="1"/>
  </r>
  <r>
    <s v="SO - 0002232"/>
    <d v="2013-04-20T00:00:00"/>
    <x v="16"/>
    <n v="5"/>
    <x v="1"/>
    <s v="AUD"/>
    <x v="2"/>
    <x v="1"/>
    <x v="24"/>
    <n v="14"/>
    <n v="2"/>
    <x v="7"/>
    <n v="2"/>
    <n v="428.05555555555554"/>
    <n v="856.11111111111109"/>
    <n v="286.79722222222222"/>
    <n v="282.51666666666665"/>
    <x v="3"/>
    <x v="1"/>
  </r>
  <r>
    <s v="SO - 0002233"/>
    <d v="2013-04-20T00:00:00"/>
    <x v="11"/>
    <n v="20"/>
    <x v="1"/>
    <s v="AUD"/>
    <x v="3"/>
    <x v="2"/>
    <x v="25"/>
    <n v="57"/>
    <n v="8"/>
    <x v="6"/>
    <n v="1"/>
    <n v="221.10000000000002"/>
    <n v="221.10000000000002"/>
    <n v="172.458"/>
    <n v="48.642000000000024"/>
    <x v="3"/>
    <x v="1"/>
  </r>
  <r>
    <s v="SO - 0002234"/>
    <d v="2013-04-20T00:00:00"/>
    <x v="4"/>
    <n v="7"/>
    <x v="0"/>
    <s v="AUD"/>
    <x v="2"/>
    <x v="1"/>
    <x v="48"/>
    <n v="20"/>
    <n v="3"/>
    <x v="2"/>
    <n v="9"/>
    <n v="124.32222222222224"/>
    <n v="1118.9000000000001"/>
    <n v="91.998444444444459"/>
    <n v="290.91399999999999"/>
    <x v="3"/>
    <x v="1"/>
  </r>
  <r>
    <s v="SO - 0002235"/>
    <d v="2013-04-21T00:00:00"/>
    <x v="17"/>
    <n v="14"/>
    <x v="0"/>
    <s v="AUD"/>
    <x v="1"/>
    <x v="0"/>
    <x v="50"/>
    <n v="39"/>
    <n v="6"/>
    <x v="0"/>
    <n v="8"/>
    <n v="121.34444444444446"/>
    <n v="970.7555555555557"/>
    <n v="78.873888888888899"/>
    <n v="339.76444444444451"/>
    <x v="3"/>
    <x v="1"/>
  </r>
  <r>
    <s v="SO - 0002236"/>
    <d v="2013-04-21T00:00:00"/>
    <x v="7"/>
    <n v="17"/>
    <x v="2"/>
    <s v="AUD"/>
    <x v="0"/>
    <x v="2"/>
    <x v="7"/>
    <n v="48"/>
    <n v="7"/>
    <x v="3"/>
    <n v="5"/>
    <n v="267.25555555555559"/>
    <n v="1336.2777777777778"/>
    <n v="128.28266666666667"/>
    <n v="694.86444444444442"/>
    <x v="3"/>
    <x v="1"/>
  </r>
  <r>
    <s v="SO - 0002237"/>
    <d v="2013-04-21T00:00:00"/>
    <x v="15"/>
    <n v="13"/>
    <x v="1"/>
    <s v="AUD"/>
    <x v="1"/>
    <x v="0"/>
    <x v="19"/>
    <n v="38"/>
    <n v="6"/>
    <x v="0"/>
    <n v="8"/>
    <n v="115.38888888888889"/>
    <n v="923.11111111111109"/>
    <n v="49.617222222222225"/>
    <n v="526.17333333333329"/>
    <x v="3"/>
    <x v="1"/>
  </r>
  <r>
    <s v="SO - 0002238"/>
    <d v="2013-04-21T00:00:00"/>
    <x v="16"/>
    <n v="5"/>
    <x v="1"/>
    <s v="AUD"/>
    <x v="2"/>
    <x v="1"/>
    <x v="26"/>
    <n v="15"/>
    <n v="2"/>
    <x v="7"/>
    <n v="6"/>
    <n v="114.64444444444445"/>
    <n v="687.86666666666667"/>
    <n v="60.76155555555556"/>
    <n v="323.29733333333331"/>
    <x v="3"/>
    <x v="1"/>
  </r>
  <r>
    <s v="SO - 0002239"/>
    <d v="2013-04-22T00:00:00"/>
    <x v="8"/>
    <n v="9"/>
    <x v="0"/>
    <s v="AUD"/>
    <x v="2"/>
    <x v="1"/>
    <x v="10"/>
    <n v="25"/>
    <n v="4"/>
    <x v="5"/>
    <n v="3"/>
    <n v="281.39999999999998"/>
    <n v="844.19999999999993"/>
    <n v="160.398"/>
    <n v="363.00599999999997"/>
    <x v="3"/>
    <x v="1"/>
  </r>
  <r>
    <s v="SO - 0002240"/>
    <d v="2013-04-22T00:00:00"/>
    <x v="10"/>
    <n v="8"/>
    <x v="0"/>
    <s v="AUD"/>
    <x v="2"/>
    <x v="1"/>
    <x v="13"/>
    <n v="22"/>
    <n v="4"/>
    <x v="5"/>
    <n v="9"/>
    <n v="283.63333333333338"/>
    <n v="2552.7000000000003"/>
    <n v="173.01633333333336"/>
    <n v="995.55299999999988"/>
    <x v="3"/>
    <x v="1"/>
  </r>
  <r>
    <s v="SO - 0002241"/>
    <d v="2013-04-22T00:00:00"/>
    <x v="0"/>
    <n v="15"/>
    <x v="2"/>
    <s v="AUD"/>
    <x v="0"/>
    <x v="0"/>
    <x v="57"/>
    <n v="43"/>
    <n v="6"/>
    <x v="0"/>
    <n v="9"/>
    <n v="200.25555555555556"/>
    <n v="1802.3"/>
    <n v="92.117555555555555"/>
    <n v="973.24199999999996"/>
    <x v="3"/>
    <x v="1"/>
  </r>
  <r>
    <s v="SO - 0002242"/>
    <d v="2013-04-22T00:00:00"/>
    <x v="9"/>
    <n v="18"/>
    <x v="0"/>
    <s v="AUD"/>
    <x v="0"/>
    <x v="2"/>
    <x v="11"/>
    <n v="51"/>
    <n v="7"/>
    <x v="3"/>
    <n v="5"/>
    <n v="120.60000000000001"/>
    <n v="603"/>
    <n v="77.184000000000012"/>
    <n v="217.07999999999993"/>
    <x v="3"/>
    <x v="1"/>
  </r>
  <r>
    <s v="SO - 0002243"/>
    <d v="2013-04-23T00:00:00"/>
    <x v="11"/>
    <n v="20"/>
    <x v="0"/>
    <s v="AUD"/>
    <x v="3"/>
    <x v="2"/>
    <x v="22"/>
    <n v="58"/>
    <n v="8"/>
    <x v="6"/>
    <n v="3"/>
    <n v="373.71111111111111"/>
    <n v="1121.1333333333332"/>
    <n v="261.59777777777776"/>
    <n v="336.33999999999992"/>
    <x v="3"/>
    <x v="1"/>
  </r>
  <r>
    <s v="SO - 0002244"/>
    <d v="2013-04-24T00:00:00"/>
    <x v="1"/>
    <n v="11"/>
    <x v="1"/>
    <s v="AUD"/>
    <x v="1"/>
    <x v="0"/>
    <x v="1"/>
    <n v="31"/>
    <n v="5"/>
    <x v="1"/>
    <n v="5"/>
    <n v="633.52222222222224"/>
    <n v="3167.6111111111113"/>
    <n v="253.40888888888887"/>
    <n v="1900.5666666666671"/>
    <x v="3"/>
    <x v="1"/>
  </r>
  <r>
    <s v="SO - 0002245"/>
    <d v="2013-04-24T00:00:00"/>
    <x v="11"/>
    <n v="20"/>
    <x v="1"/>
    <s v="AUD"/>
    <x v="3"/>
    <x v="2"/>
    <x v="14"/>
    <n v="56"/>
    <n v="8"/>
    <x v="6"/>
    <n v="6"/>
    <n v="19.355555555555558"/>
    <n v="116.13333333333335"/>
    <n v="13.936"/>
    <n v="32.517333333333355"/>
    <x v="3"/>
    <x v="1"/>
  </r>
  <r>
    <s v="SO - 0002246"/>
    <d v="2013-04-24T00:00:00"/>
    <x v="14"/>
    <n v="10"/>
    <x v="0"/>
    <s v="AUD"/>
    <x v="2"/>
    <x v="0"/>
    <x v="38"/>
    <n v="27"/>
    <n v="4"/>
    <x v="5"/>
    <n v="3"/>
    <n v="118.36666666666666"/>
    <n v="355.09999999999997"/>
    <n v="74.570999999999998"/>
    <n v="131.38699999999997"/>
    <x v="3"/>
    <x v="1"/>
  </r>
  <r>
    <s v="SO - 0002247"/>
    <d v="2013-04-24T00:00:00"/>
    <x v="5"/>
    <n v="16"/>
    <x v="2"/>
    <s v="AUD"/>
    <x v="0"/>
    <x v="0"/>
    <x v="47"/>
    <n v="44"/>
    <n v="7"/>
    <x v="3"/>
    <n v="4"/>
    <n v="122.83333333333333"/>
    <n v="491.33333333333331"/>
    <n v="103.18"/>
    <n v="78.613333333333287"/>
    <x v="3"/>
    <x v="1"/>
  </r>
  <r>
    <s v="SO - 0002248"/>
    <d v="2013-04-24T00:00:00"/>
    <x v="13"/>
    <n v="19"/>
    <x v="1"/>
    <s v="AUD"/>
    <x v="3"/>
    <x v="2"/>
    <x v="46"/>
    <n v="55"/>
    <n v="8"/>
    <x v="6"/>
    <n v="6"/>
    <n v="18.611111111111111"/>
    <n v="111.66666666666666"/>
    <n v="12.097222222222221"/>
    <n v="39.083333333333329"/>
    <x v="3"/>
    <x v="1"/>
  </r>
  <r>
    <s v="SO - 0002249"/>
    <d v="2013-04-24T00:00:00"/>
    <x v="7"/>
    <n v="17"/>
    <x v="0"/>
    <s v="AUD"/>
    <x v="0"/>
    <x v="2"/>
    <x v="7"/>
    <n v="48"/>
    <n v="7"/>
    <x v="3"/>
    <n v="8"/>
    <n v="416.88888888888891"/>
    <n v="3335.1111111111113"/>
    <n v="333.51111111111118"/>
    <n v="667.0222222222219"/>
    <x v="3"/>
    <x v="1"/>
  </r>
  <r>
    <s v="SO - 0002250"/>
    <d v="2013-04-24T00:00:00"/>
    <x v="5"/>
    <n v="16"/>
    <x v="1"/>
    <s v="AUD"/>
    <x v="0"/>
    <x v="0"/>
    <x v="5"/>
    <n v="45"/>
    <n v="7"/>
    <x v="3"/>
    <n v="7"/>
    <n v="78.166666666666671"/>
    <n v="547.16666666666674"/>
    <n v="64.096666666666664"/>
    <n v="98.490000000000123"/>
    <x v="3"/>
    <x v="1"/>
  </r>
  <r>
    <s v="SO - 0002251"/>
    <d v="2013-04-25T00:00:00"/>
    <x v="14"/>
    <n v="10"/>
    <x v="0"/>
    <s v="AUD"/>
    <x v="1"/>
    <x v="0"/>
    <x v="17"/>
    <n v="28"/>
    <n v="4"/>
    <x v="5"/>
    <n v="7"/>
    <n v="199.51111111111112"/>
    <n v="1396.5777777777778"/>
    <n v="85.789777777777786"/>
    <n v="796.04933333333327"/>
    <x v="3"/>
    <x v="1"/>
  </r>
  <r>
    <s v="SO - 0002252"/>
    <d v="2013-04-25T00:00:00"/>
    <x v="19"/>
    <n v="4"/>
    <x v="1"/>
    <s v="AUD"/>
    <x v="2"/>
    <x v="1"/>
    <x v="52"/>
    <n v="9"/>
    <n v="2"/>
    <x v="7"/>
    <n v="9"/>
    <n v="433.26666666666665"/>
    <n v="3899.3999999999996"/>
    <n v="255.6273333333333"/>
    <n v="1598.7539999999999"/>
    <x v="3"/>
    <x v="1"/>
  </r>
  <r>
    <s v="SO - 0002253"/>
    <d v="2013-04-25T00:00:00"/>
    <x v="10"/>
    <n v="8"/>
    <x v="2"/>
    <s v="AUD"/>
    <x v="2"/>
    <x v="1"/>
    <x v="44"/>
    <n v="21"/>
    <n v="3"/>
    <x v="2"/>
    <n v="7"/>
    <n v="110.17777777777778"/>
    <n v="771.24444444444441"/>
    <n v="89.244"/>
    <n v="146.53644444444444"/>
    <x v="3"/>
    <x v="1"/>
  </r>
  <r>
    <s v="SO - 0002254"/>
    <d v="2013-04-25T00:00:00"/>
    <x v="11"/>
    <n v="20"/>
    <x v="1"/>
    <s v="AUD"/>
    <x v="3"/>
    <x v="2"/>
    <x v="25"/>
    <n v="57"/>
    <n v="8"/>
    <x v="6"/>
    <n v="2"/>
    <n v="282.14444444444445"/>
    <n v="564.28888888888889"/>
    <n v="132.60788888888888"/>
    <n v="299.07311111111113"/>
    <x v="3"/>
    <x v="1"/>
  </r>
  <r>
    <s v="SO - 0002255"/>
    <d v="2013-04-25T00:00:00"/>
    <x v="15"/>
    <n v="13"/>
    <x v="2"/>
    <s v="AUD"/>
    <x v="1"/>
    <x v="0"/>
    <x v="19"/>
    <n v="38"/>
    <n v="6"/>
    <x v="0"/>
    <n v="3"/>
    <n v="116.87777777777779"/>
    <n v="350.63333333333338"/>
    <n v="78.308111111111131"/>
    <n v="115.709"/>
    <x v="3"/>
    <x v="1"/>
  </r>
  <r>
    <s v="SO - 0002256"/>
    <d v="2013-04-25T00:00:00"/>
    <x v="14"/>
    <n v="10"/>
    <x v="1"/>
    <s v="AUD"/>
    <x v="1"/>
    <x v="0"/>
    <x v="45"/>
    <n v="29"/>
    <n v="4"/>
    <x v="5"/>
    <n v="9"/>
    <n v="101.24444444444445"/>
    <n v="911.2"/>
    <n v="55.684444444444452"/>
    <n v="410.03999999999996"/>
    <x v="3"/>
    <x v="1"/>
  </r>
  <r>
    <s v="SO - 0002257"/>
    <d v="2013-04-26T00:00:00"/>
    <x v="12"/>
    <n v="2"/>
    <x v="1"/>
    <s v="AUD"/>
    <x v="2"/>
    <x v="1"/>
    <x v="37"/>
    <n v="5"/>
    <n v="1"/>
    <x v="4"/>
    <n v="9"/>
    <n v="434.75555555555559"/>
    <n v="3912.8"/>
    <n v="369.54222222222222"/>
    <n v="586.92000000000007"/>
    <x v="3"/>
    <x v="1"/>
  </r>
  <r>
    <s v="SO - 0002258"/>
    <d v="2013-04-26T00:00:00"/>
    <x v="7"/>
    <n v="17"/>
    <x v="1"/>
    <s v="AUD"/>
    <x v="0"/>
    <x v="2"/>
    <x v="55"/>
    <n v="50"/>
    <n v="7"/>
    <x v="3"/>
    <n v="7"/>
    <n v="110.92222222222223"/>
    <n v="776.45555555555563"/>
    <n v="78.754777777777775"/>
    <n v="225.17211111111124"/>
    <x v="3"/>
    <x v="1"/>
  </r>
  <r>
    <s v="SO - 0002259"/>
    <d v="2013-04-26T00:00:00"/>
    <x v="6"/>
    <n v="1"/>
    <x v="1"/>
    <s v="AUD"/>
    <x v="2"/>
    <x v="1"/>
    <x v="9"/>
    <n v="3"/>
    <n v="1"/>
    <x v="4"/>
    <n v="7"/>
    <n v="114.64444444444445"/>
    <n v="802.51111111111118"/>
    <n v="48.150666666666659"/>
    <n v="465.45644444444457"/>
    <x v="3"/>
    <x v="1"/>
  </r>
  <r>
    <s v="SO - 0002260"/>
    <d v="2013-04-27T00:00:00"/>
    <x v="10"/>
    <n v="8"/>
    <x v="0"/>
    <s v="AUD"/>
    <x v="2"/>
    <x v="1"/>
    <x v="32"/>
    <n v="24"/>
    <n v="4"/>
    <x v="5"/>
    <n v="6"/>
    <n v="305.9666666666667"/>
    <n v="1835.8000000000002"/>
    <n v="162.16233333333335"/>
    <n v="862.82600000000002"/>
    <x v="3"/>
    <x v="1"/>
  </r>
  <r>
    <s v="SO - 0002261"/>
    <d v="2013-04-27T00:00:00"/>
    <x v="16"/>
    <n v="5"/>
    <x v="1"/>
    <s v="AUD"/>
    <x v="2"/>
    <x v="1"/>
    <x v="51"/>
    <n v="12"/>
    <n v="2"/>
    <x v="7"/>
    <n v="3"/>
    <n v="26.055555555555557"/>
    <n v="78.166666666666671"/>
    <n v="15.893888888888888"/>
    <n v="30.485000000000007"/>
    <x v="3"/>
    <x v="1"/>
  </r>
  <r>
    <s v="SO - 0002262"/>
    <d v="2013-04-27T00:00:00"/>
    <x v="18"/>
    <n v="3"/>
    <x v="1"/>
    <s v="AUD"/>
    <x v="2"/>
    <x v="1"/>
    <x v="27"/>
    <n v="7"/>
    <n v="1"/>
    <x v="4"/>
    <n v="8"/>
    <n v="125.8111111111111"/>
    <n v="1006.4888888888888"/>
    <n v="78.00288888888889"/>
    <n v="382.4657777777777"/>
    <x v="3"/>
    <x v="1"/>
  </r>
  <r>
    <s v="SO - 0002263"/>
    <d v="2013-04-27T00:00:00"/>
    <x v="2"/>
    <n v="12"/>
    <x v="1"/>
    <s v="AUD"/>
    <x v="1"/>
    <x v="0"/>
    <x v="16"/>
    <n v="35"/>
    <n v="5"/>
    <x v="1"/>
    <n v="9"/>
    <n v="108.6888888888889"/>
    <n v="978.2"/>
    <n v="49.99688888888889"/>
    <n v="528.22800000000007"/>
    <x v="3"/>
    <x v="1"/>
  </r>
  <r>
    <s v="SO - 0002264"/>
    <d v="2013-04-27T00:00:00"/>
    <x v="11"/>
    <n v="20"/>
    <x v="1"/>
    <s v="AUD"/>
    <x v="3"/>
    <x v="2"/>
    <x v="25"/>
    <n v="57"/>
    <n v="8"/>
    <x v="6"/>
    <n v="8"/>
    <n v="291.07777777777778"/>
    <n v="2328.6222222222223"/>
    <n v="215.39755555555558"/>
    <n v="605.44177777777759"/>
    <x v="3"/>
    <x v="1"/>
  </r>
  <r>
    <s v="SO - 0002265"/>
    <d v="2013-04-28T00:00:00"/>
    <x v="12"/>
    <n v="2"/>
    <x v="1"/>
    <s v="AUD"/>
    <x v="2"/>
    <x v="1"/>
    <x v="15"/>
    <n v="4"/>
    <n v="1"/>
    <x v="4"/>
    <n v="6"/>
    <n v="119.85555555555555"/>
    <n v="719.13333333333333"/>
    <n v="58.729222222222219"/>
    <n v="366.75800000000004"/>
    <x v="3"/>
    <x v="1"/>
  </r>
  <r>
    <s v="SO - 0002266"/>
    <d v="2013-04-28T00:00:00"/>
    <x v="12"/>
    <n v="2"/>
    <x v="1"/>
    <s v="AUD"/>
    <x v="2"/>
    <x v="1"/>
    <x v="37"/>
    <n v="5"/>
    <n v="1"/>
    <x v="4"/>
    <n v="5"/>
    <n v="203.23333333333335"/>
    <n v="1016.1666666666667"/>
    <n v="89.422666666666672"/>
    <n v="569.0533333333334"/>
    <x v="3"/>
    <x v="1"/>
  </r>
  <r>
    <s v="SO - 0002267"/>
    <d v="2013-04-28T00:00:00"/>
    <x v="8"/>
    <n v="9"/>
    <x v="1"/>
    <s v="AUD"/>
    <x v="2"/>
    <x v="1"/>
    <x v="32"/>
    <n v="24"/>
    <n v="4"/>
    <x v="5"/>
    <n v="5"/>
    <n v="115.38888888888889"/>
    <n v="576.94444444444446"/>
    <n v="56.540555555555557"/>
    <n v="294.24166666666667"/>
    <x v="3"/>
    <x v="1"/>
  </r>
  <r>
    <s v="SO - 0002268"/>
    <d v="2013-04-29T00:00:00"/>
    <x v="17"/>
    <n v="14"/>
    <x v="1"/>
    <s v="AUD"/>
    <x v="1"/>
    <x v="0"/>
    <x v="28"/>
    <n v="40"/>
    <n v="6"/>
    <x v="0"/>
    <n v="2"/>
    <n v="438.47777777777782"/>
    <n v="876.95555555555563"/>
    <n v="210.46933333333334"/>
    <n v="456.01688888888896"/>
    <x v="3"/>
    <x v="1"/>
  </r>
  <r>
    <s v="SO - 0002269"/>
    <d v="2013-04-29T00:00:00"/>
    <x v="7"/>
    <n v="17"/>
    <x v="1"/>
    <s v="AUD"/>
    <x v="0"/>
    <x v="2"/>
    <x v="30"/>
    <n v="47"/>
    <n v="7"/>
    <x v="3"/>
    <n v="2"/>
    <n v="588.8555555555555"/>
    <n v="1177.711111111111"/>
    <n v="288.53922222222224"/>
    <n v="600.63266666666652"/>
    <x v="3"/>
    <x v="1"/>
  </r>
  <r>
    <s v="SO - 0002270"/>
    <d v="2013-04-29T00:00:00"/>
    <x v="1"/>
    <n v="11"/>
    <x v="1"/>
    <s v="AUD"/>
    <x v="1"/>
    <x v="0"/>
    <x v="42"/>
    <n v="32"/>
    <n v="5"/>
    <x v="1"/>
    <n v="9"/>
    <n v="262.78888888888889"/>
    <n v="2365.1"/>
    <n v="160.30122222222224"/>
    <n v="922.38899999999967"/>
    <x v="3"/>
    <x v="1"/>
  </r>
  <r>
    <s v="SO - 0002271"/>
    <d v="2013-04-30T00:00:00"/>
    <x v="18"/>
    <n v="3"/>
    <x v="2"/>
    <s v="AUD"/>
    <x v="2"/>
    <x v="1"/>
    <x v="49"/>
    <n v="8"/>
    <n v="2"/>
    <x v="7"/>
    <n v="6"/>
    <n v="29.777777777777779"/>
    <n v="178.66666666666669"/>
    <n v="13.4"/>
    <n v="98.26666666666668"/>
    <x v="3"/>
    <x v="1"/>
  </r>
  <r>
    <s v="SO - 0002272"/>
    <d v="2013-04-30T00:00:00"/>
    <x v="10"/>
    <n v="8"/>
    <x v="0"/>
    <s v="AUD"/>
    <x v="2"/>
    <x v="1"/>
    <x v="13"/>
    <n v="22"/>
    <n v="3"/>
    <x v="2"/>
    <n v="6"/>
    <n v="126.55555555555556"/>
    <n v="759.33333333333337"/>
    <n v="87.323333333333323"/>
    <n v="235.39333333333343"/>
    <x v="3"/>
    <x v="1"/>
  </r>
  <r>
    <s v="SO - 0002273"/>
    <d v="2013-04-30T00:00:00"/>
    <x v="8"/>
    <n v="9"/>
    <x v="1"/>
    <s v="AUD"/>
    <x v="2"/>
    <x v="1"/>
    <x v="32"/>
    <n v="24"/>
    <n v="4"/>
    <x v="5"/>
    <n v="1"/>
    <n v="126.55555555555556"/>
    <n v="126.55555555555556"/>
    <n v="83.526666666666671"/>
    <n v="43.028888888888886"/>
    <x v="3"/>
    <x v="1"/>
  </r>
  <r>
    <s v="SO - 0002274"/>
    <d v="2013-04-30T00:00:00"/>
    <x v="11"/>
    <n v="20"/>
    <x v="2"/>
    <s v="AUD"/>
    <x v="3"/>
    <x v="2"/>
    <x v="14"/>
    <n v="56"/>
    <n v="8"/>
    <x v="6"/>
    <n v="7"/>
    <n v="27.544444444444444"/>
    <n v="192.8111111111111"/>
    <n v="16.526666666666667"/>
    <n v="77.124444444444435"/>
    <x v="3"/>
    <x v="1"/>
  </r>
  <r>
    <s v="SO - 0002275"/>
    <d v="2013-04-30T00:00:00"/>
    <x v="1"/>
    <n v="11"/>
    <x v="0"/>
    <s v="AUD"/>
    <x v="1"/>
    <x v="0"/>
    <x v="43"/>
    <n v="30"/>
    <n v="5"/>
    <x v="1"/>
    <n v="7"/>
    <n v="436.24444444444447"/>
    <n v="3053.7111111111112"/>
    <n v="200.67244444444447"/>
    <n v="1649.0039999999999"/>
    <x v="3"/>
    <x v="1"/>
  </r>
  <r>
    <s v="SO - 0002276"/>
    <d v="2013-04-30T00:00:00"/>
    <x v="2"/>
    <n v="12"/>
    <x v="2"/>
    <s v="AUD"/>
    <x v="1"/>
    <x v="0"/>
    <x v="16"/>
    <n v="35"/>
    <n v="5"/>
    <x v="1"/>
    <n v="3"/>
    <n v="104.22222222222223"/>
    <n v="312.66666666666669"/>
    <n v="79.208888888888893"/>
    <n v="75.04000000000002"/>
    <x v="3"/>
    <x v="1"/>
  </r>
  <r>
    <s v="SO - 0002277"/>
    <d v="2013-05-01T00:00:00"/>
    <x v="7"/>
    <n v="17"/>
    <x v="0"/>
    <s v="AUD"/>
    <x v="0"/>
    <x v="2"/>
    <x v="30"/>
    <n v="47"/>
    <n v="7"/>
    <x v="3"/>
    <n v="7"/>
    <n v="413.16666666666669"/>
    <n v="2892.166666666667"/>
    <n v="268.55833333333334"/>
    <n v="1012.2583333333337"/>
    <x v="4"/>
    <x v="1"/>
  </r>
  <r>
    <s v="SO - 0002278"/>
    <d v="2013-05-01T00:00:00"/>
    <x v="5"/>
    <n v="16"/>
    <x v="1"/>
    <s v="AUD"/>
    <x v="0"/>
    <x v="0"/>
    <x v="5"/>
    <n v="45"/>
    <n v="7"/>
    <x v="3"/>
    <n v="2"/>
    <n v="274.70000000000005"/>
    <n v="549.40000000000009"/>
    <n v="148.33800000000002"/>
    <n v="252.72400000000005"/>
    <x v="4"/>
    <x v="1"/>
  </r>
  <r>
    <s v="SO - 0002279"/>
    <d v="2013-05-01T00:00:00"/>
    <x v="3"/>
    <n v="6"/>
    <x v="1"/>
    <s v="AUD"/>
    <x v="2"/>
    <x v="1"/>
    <x v="20"/>
    <n v="16"/>
    <n v="3"/>
    <x v="2"/>
    <n v="8"/>
    <n v="622.3555555555555"/>
    <n v="4978.844444444444"/>
    <n v="342.29555555555561"/>
    <n v="2240.4799999999991"/>
    <x v="4"/>
    <x v="1"/>
  </r>
  <r>
    <s v="SO - 0002280"/>
    <d v="2013-05-01T00:00:00"/>
    <x v="12"/>
    <n v="2"/>
    <x v="1"/>
    <s v="AUD"/>
    <x v="2"/>
    <x v="1"/>
    <x v="15"/>
    <n v="4"/>
    <n v="1"/>
    <x v="4"/>
    <n v="6"/>
    <n v="439.9666666666667"/>
    <n v="2639.8"/>
    <n v="206.78433333333334"/>
    <n v="1399.0940000000001"/>
    <x v="4"/>
    <x v="1"/>
  </r>
  <r>
    <s v="SO - 0002281"/>
    <d v="2013-05-01T00:00:00"/>
    <x v="8"/>
    <n v="9"/>
    <x v="0"/>
    <s v="AUD"/>
    <x v="2"/>
    <x v="1"/>
    <x v="10"/>
    <n v="25"/>
    <n v="4"/>
    <x v="5"/>
    <n v="3"/>
    <n v="200.25555555555556"/>
    <n v="600.76666666666665"/>
    <n v="80.102222222222224"/>
    <n v="360.46"/>
    <x v="4"/>
    <x v="1"/>
  </r>
  <r>
    <s v="SO - 0002282"/>
    <d v="2013-05-01T00:00:00"/>
    <x v="12"/>
    <n v="2"/>
    <x v="1"/>
    <s v="AUD"/>
    <x v="2"/>
    <x v="1"/>
    <x v="37"/>
    <n v="5"/>
    <n v="1"/>
    <x v="4"/>
    <n v="1"/>
    <n v="268.74444444444447"/>
    <n v="268.74444444444447"/>
    <n v="177.37133333333338"/>
    <n v="91.373111111111086"/>
    <x v="4"/>
    <x v="1"/>
  </r>
  <r>
    <s v="SO - 0002283"/>
    <d v="2013-05-02T00:00:00"/>
    <x v="18"/>
    <n v="3"/>
    <x v="1"/>
    <s v="AUD"/>
    <x v="2"/>
    <x v="1"/>
    <x v="27"/>
    <n v="7"/>
    <n v="1"/>
    <x v="4"/>
    <n v="8"/>
    <n v="144.42222222222222"/>
    <n v="1155.3777777777777"/>
    <n v="118.42622222222222"/>
    <n v="207.96799999999996"/>
    <x v="4"/>
    <x v="1"/>
  </r>
  <r>
    <s v="SO - 0002284"/>
    <d v="2013-05-02T00:00:00"/>
    <x v="14"/>
    <n v="10"/>
    <x v="1"/>
    <s v="AUD"/>
    <x v="2"/>
    <x v="0"/>
    <x v="38"/>
    <n v="27"/>
    <n v="4"/>
    <x v="5"/>
    <n v="4"/>
    <n v="124.32222222222224"/>
    <n v="497.28888888888895"/>
    <n v="75.836555555555549"/>
    <n v="193.94266666666675"/>
    <x v="4"/>
    <x v="1"/>
  </r>
  <r>
    <s v="SO - 0002285"/>
    <d v="2013-05-02T00:00:00"/>
    <x v="5"/>
    <n v="16"/>
    <x v="0"/>
    <s v="AUD"/>
    <x v="0"/>
    <x v="3"/>
    <x v="12"/>
    <n v="46"/>
    <n v="7"/>
    <x v="3"/>
    <n v="1"/>
    <n v="436.98888888888888"/>
    <n v="436.98888888888888"/>
    <n v="174.79555555555555"/>
    <n v="262.19333333333333"/>
    <x v="4"/>
    <x v="1"/>
  </r>
  <r>
    <s v="SO - 0002286"/>
    <d v="2013-05-02T00:00:00"/>
    <x v="2"/>
    <n v="12"/>
    <x v="1"/>
    <s v="AUD"/>
    <x v="1"/>
    <x v="0"/>
    <x v="2"/>
    <n v="34"/>
    <n v="5"/>
    <x v="1"/>
    <n v="4"/>
    <n v="24.566666666666666"/>
    <n v="98.266666666666666"/>
    <n v="10.563666666666666"/>
    <n v="56.012"/>
    <x v="4"/>
    <x v="1"/>
  </r>
  <r>
    <s v="SO - 0002287"/>
    <d v="2013-05-02T00:00:00"/>
    <x v="12"/>
    <n v="2"/>
    <x v="0"/>
    <s v="AUD"/>
    <x v="2"/>
    <x v="1"/>
    <x v="37"/>
    <n v="5"/>
    <n v="1"/>
    <x v="4"/>
    <n v="4"/>
    <n v="20.844444444444445"/>
    <n v="83.37777777777778"/>
    <n v="10.422222222222222"/>
    <n v="41.68888888888889"/>
    <x v="4"/>
    <x v="1"/>
  </r>
  <r>
    <s v="SO - 0002288"/>
    <d v="2013-05-02T00:00:00"/>
    <x v="8"/>
    <n v="9"/>
    <x v="2"/>
    <s v="AUD"/>
    <x v="2"/>
    <x v="1"/>
    <x v="32"/>
    <n v="24"/>
    <n v="4"/>
    <x v="5"/>
    <n v="4"/>
    <n v="249.38888888888889"/>
    <n v="997.55555555555554"/>
    <n v="147.13944444444442"/>
    <n v="408.99777777777786"/>
    <x v="4"/>
    <x v="1"/>
  </r>
  <r>
    <s v="SO - 0002289"/>
    <d v="2013-05-02T00:00:00"/>
    <x v="2"/>
    <n v="12"/>
    <x v="1"/>
    <s v="AUD"/>
    <x v="1"/>
    <x v="0"/>
    <x v="40"/>
    <n v="33"/>
    <n v="5"/>
    <x v="1"/>
    <n v="2"/>
    <n v="270.23333333333335"/>
    <n v="540.4666666666667"/>
    <n v="199.97266666666667"/>
    <n v="140.52133333333336"/>
    <x v="4"/>
    <x v="1"/>
  </r>
  <r>
    <s v="SO - 0002290"/>
    <d v="2013-05-03T00:00:00"/>
    <x v="15"/>
    <n v="13"/>
    <x v="0"/>
    <s v="AUD"/>
    <x v="1"/>
    <x v="0"/>
    <x v="54"/>
    <n v="36"/>
    <n v="5"/>
    <x v="1"/>
    <n v="8"/>
    <n v="699.77777777777783"/>
    <n v="5598.2222222222226"/>
    <n v="370.88222222222225"/>
    <n v="2631.1644444444446"/>
    <x v="4"/>
    <x v="1"/>
  </r>
  <r>
    <s v="SO - 0002291"/>
    <d v="2013-05-03T00:00:00"/>
    <x v="19"/>
    <n v="4"/>
    <x v="1"/>
    <s v="AUD"/>
    <x v="2"/>
    <x v="1"/>
    <x v="33"/>
    <n v="10"/>
    <n v="2"/>
    <x v="7"/>
    <n v="3"/>
    <n v="252.36666666666667"/>
    <n v="757.1"/>
    <n v="164.03833333333336"/>
    <n v="264.98499999999996"/>
    <x v="4"/>
    <x v="1"/>
  </r>
  <r>
    <s v="SO - 0002292"/>
    <d v="2013-05-03T00:00:00"/>
    <x v="5"/>
    <n v="16"/>
    <x v="0"/>
    <s v="AUD"/>
    <x v="0"/>
    <x v="2"/>
    <x v="30"/>
    <n v="47"/>
    <n v="7"/>
    <x v="3"/>
    <n v="2"/>
    <n v="442.20000000000005"/>
    <n v="884.40000000000009"/>
    <n v="309.54000000000002"/>
    <n v="265.32000000000005"/>
    <x v="4"/>
    <x v="1"/>
  </r>
  <r>
    <s v="SO - 0002293"/>
    <d v="2013-05-03T00:00:00"/>
    <x v="17"/>
    <n v="14"/>
    <x v="1"/>
    <s v="AUD"/>
    <x v="1"/>
    <x v="0"/>
    <x v="0"/>
    <n v="41"/>
    <n v="6"/>
    <x v="0"/>
    <n v="8"/>
    <n v="26.8"/>
    <n v="214.4"/>
    <n v="18.492000000000001"/>
    <n v="66.463999999999999"/>
    <x v="4"/>
    <x v="1"/>
  </r>
  <r>
    <s v="SO - 0002294"/>
    <d v="2013-05-03T00:00:00"/>
    <x v="15"/>
    <n v="13"/>
    <x v="0"/>
    <s v="AUD"/>
    <x v="1"/>
    <x v="0"/>
    <x v="18"/>
    <n v="37"/>
    <n v="6"/>
    <x v="0"/>
    <n v="5"/>
    <n v="122.08888888888889"/>
    <n v="610.44444444444446"/>
    <n v="48.835555555555551"/>
    <n v="366.26666666666671"/>
    <x v="4"/>
    <x v="1"/>
  </r>
  <r>
    <s v="SO - 0002295"/>
    <d v="2013-05-03T00:00:00"/>
    <x v="18"/>
    <n v="3"/>
    <x v="1"/>
    <s v="AUD"/>
    <x v="2"/>
    <x v="1"/>
    <x v="27"/>
    <n v="7"/>
    <n v="1"/>
    <x v="4"/>
    <n v="4"/>
    <n v="259.06666666666666"/>
    <n v="1036.2666666666667"/>
    <n v="163.21199999999999"/>
    <n v="383.4186666666667"/>
    <x v="4"/>
    <x v="1"/>
  </r>
  <r>
    <s v="SO - 0002296"/>
    <d v="2013-05-04T00:00:00"/>
    <x v="16"/>
    <n v="5"/>
    <x v="0"/>
    <s v="AUD"/>
    <x v="2"/>
    <x v="1"/>
    <x v="35"/>
    <n v="13"/>
    <n v="2"/>
    <x v="7"/>
    <n v="9"/>
    <n v="326.06666666666666"/>
    <n v="2934.6"/>
    <n v="267.37466666666666"/>
    <n v="528.22800000000007"/>
    <x v="4"/>
    <x v="1"/>
  </r>
  <r>
    <s v="SO - 0002297"/>
    <d v="2013-05-04T00:00:00"/>
    <x v="13"/>
    <n v="19"/>
    <x v="1"/>
    <s v="AUD"/>
    <x v="3"/>
    <x v="2"/>
    <x v="23"/>
    <n v="53"/>
    <n v="8"/>
    <x v="6"/>
    <n v="6"/>
    <n v="198.76666666666668"/>
    <n v="1192.6000000000001"/>
    <n v="153.05033333333336"/>
    <n v="274.298"/>
    <x v="4"/>
    <x v="1"/>
  </r>
  <r>
    <s v="SO - 0002298"/>
    <d v="2013-05-04T00:00:00"/>
    <x v="5"/>
    <n v="16"/>
    <x v="1"/>
    <s v="AUD"/>
    <x v="0"/>
    <x v="2"/>
    <x v="30"/>
    <n v="47"/>
    <n v="7"/>
    <x v="3"/>
    <n v="4"/>
    <n v="341.70000000000005"/>
    <n v="1366.8000000000002"/>
    <n v="287.02800000000002"/>
    <n v="218.6880000000001"/>
    <x v="4"/>
    <x v="1"/>
  </r>
  <r>
    <s v="SO - 0002299"/>
    <d v="2013-05-04T00:00:00"/>
    <x v="14"/>
    <n v="10"/>
    <x v="1"/>
    <s v="AUD"/>
    <x v="1"/>
    <x v="0"/>
    <x v="17"/>
    <n v="28"/>
    <n v="4"/>
    <x v="5"/>
    <n v="5"/>
    <n v="250.87777777777779"/>
    <n v="1254.3888888888889"/>
    <n v="158.053"/>
    <n v="464.12388888888893"/>
    <x v="4"/>
    <x v="1"/>
  </r>
  <r>
    <s v="SO - 0002300"/>
    <d v="2013-05-04T00:00:00"/>
    <x v="7"/>
    <n v="17"/>
    <x v="0"/>
    <s v="AUD"/>
    <x v="0"/>
    <x v="2"/>
    <x v="7"/>
    <n v="48"/>
    <n v="7"/>
    <x v="3"/>
    <n v="8"/>
    <n v="107.94444444444444"/>
    <n v="863.55555555555554"/>
    <n v="68.004999999999995"/>
    <n v="319.51555555555558"/>
    <x v="4"/>
    <x v="1"/>
  </r>
  <r>
    <s v="SO - 0002301"/>
    <d v="2013-05-04T00:00:00"/>
    <x v="10"/>
    <n v="8"/>
    <x v="0"/>
    <s v="AUD"/>
    <x v="2"/>
    <x v="1"/>
    <x v="13"/>
    <n v="22"/>
    <n v="3"/>
    <x v="2"/>
    <n v="5"/>
    <n v="411.67777777777775"/>
    <n v="2058.3888888888887"/>
    <n v="275.82411111111111"/>
    <n v="679.2683333333332"/>
    <x v="4"/>
    <x v="1"/>
  </r>
  <r>
    <s v="SO - 0002302"/>
    <d v="2013-05-05T00:00:00"/>
    <x v="9"/>
    <n v="18"/>
    <x v="2"/>
    <s v="AUD"/>
    <x v="0"/>
    <x v="2"/>
    <x v="23"/>
    <n v="53"/>
    <n v="8"/>
    <x v="6"/>
    <n v="5"/>
    <n v="26.8"/>
    <n v="134"/>
    <n v="12.328000000000001"/>
    <n v="72.359999999999985"/>
    <x v="4"/>
    <x v="1"/>
  </r>
  <r>
    <s v="SO - 0002303"/>
    <d v="2013-05-05T00:00:00"/>
    <x v="11"/>
    <n v="20"/>
    <x v="1"/>
    <s v="AUD"/>
    <x v="3"/>
    <x v="2"/>
    <x v="14"/>
    <n v="56"/>
    <n v="8"/>
    <x v="6"/>
    <n v="1"/>
    <n v="439.22222222222223"/>
    <n v="439.22222222222223"/>
    <n v="281.10222222222222"/>
    <n v="158.12"/>
    <x v="4"/>
    <x v="1"/>
  </r>
  <r>
    <s v="SO - 0002304"/>
    <d v="2013-05-05T00:00:00"/>
    <x v="16"/>
    <n v="5"/>
    <x v="0"/>
    <s v="AUD"/>
    <x v="2"/>
    <x v="1"/>
    <x v="26"/>
    <n v="15"/>
    <n v="2"/>
    <x v="7"/>
    <n v="9"/>
    <n v="93.800000000000011"/>
    <n v="844.2"/>
    <n v="37.52000000000001"/>
    <n v="506.52"/>
    <x v="4"/>
    <x v="1"/>
  </r>
  <r>
    <s v="SO - 0002305"/>
    <d v="2013-05-05T00:00:00"/>
    <x v="17"/>
    <n v="14"/>
    <x v="0"/>
    <s v="AUD"/>
    <x v="1"/>
    <x v="0"/>
    <x v="28"/>
    <n v="40"/>
    <n v="6"/>
    <x v="0"/>
    <n v="4"/>
    <n v="292.56666666666666"/>
    <n v="1170.2666666666667"/>
    <n v="193.09399999999999"/>
    <n v="397.89066666666668"/>
    <x v="4"/>
    <x v="1"/>
  </r>
  <r>
    <s v="SO - 0002306"/>
    <d v="2013-05-05T00:00:00"/>
    <x v="14"/>
    <n v="10"/>
    <x v="2"/>
    <s v="AUD"/>
    <x v="2"/>
    <x v="0"/>
    <x v="38"/>
    <n v="27"/>
    <n v="4"/>
    <x v="5"/>
    <n v="7"/>
    <n v="189.08888888888887"/>
    <n v="1323.622222222222"/>
    <n v="156.94377777777777"/>
    <n v="225.01577777777766"/>
    <x v="4"/>
    <x v="1"/>
  </r>
  <r>
    <s v="SO - 0002307"/>
    <d v="2013-05-05T00:00:00"/>
    <x v="6"/>
    <n v="1"/>
    <x v="2"/>
    <s v="AUD"/>
    <x v="2"/>
    <x v="1"/>
    <x v="41"/>
    <n v="2"/>
    <n v="1"/>
    <x v="4"/>
    <n v="3"/>
    <n v="18.611111111111111"/>
    <n v="55.833333333333329"/>
    <n v="8.7472222222222218"/>
    <n v="29.591666666666661"/>
    <x v="4"/>
    <x v="1"/>
  </r>
  <r>
    <s v="SO - 0002308"/>
    <d v="2013-05-05T00:00:00"/>
    <x v="13"/>
    <n v="19"/>
    <x v="0"/>
    <s v="AUD"/>
    <x v="3"/>
    <x v="2"/>
    <x v="14"/>
    <n v="56"/>
    <n v="8"/>
    <x v="6"/>
    <n v="2"/>
    <n v="264.27777777777777"/>
    <n v="528.55555555555554"/>
    <n v="137.42444444444445"/>
    <n v="253.70666666666665"/>
    <x v="4"/>
    <x v="1"/>
  </r>
  <r>
    <s v="SO - 0002309"/>
    <d v="2013-05-06T00:00:00"/>
    <x v="6"/>
    <n v="1"/>
    <x v="1"/>
    <s v="AUD"/>
    <x v="2"/>
    <x v="1"/>
    <x v="9"/>
    <n v="3"/>
    <n v="1"/>
    <x v="4"/>
    <n v="8"/>
    <n v="119.85555555555555"/>
    <n v="958.84444444444443"/>
    <n v="81.501777777777789"/>
    <n v="306.83022222222212"/>
    <x v="4"/>
    <x v="1"/>
  </r>
  <r>
    <s v="SO - 0002310"/>
    <d v="2013-05-06T00:00:00"/>
    <x v="19"/>
    <n v="4"/>
    <x v="1"/>
    <s v="AUD"/>
    <x v="2"/>
    <x v="1"/>
    <x v="36"/>
    <n v="11"/>
    <n v="2"/>
    <x v="7"/>
    <n v="4"/>
    <n v="272.4666666666667"/>
    <n v="1089.8666666666668"/>
    <n v="209.79933333333335"/>
    <n v="250.66933333333338"/>
    <x v="4"/>
    <x v="1"/>
  </r>
  <r>
    <s v="SO - 0002311"/>
    <d v="2013-05-06T00:00:00"/>
    <x v="0"/>
    <n v="15"/>
    <x v="1"/>
    <s v="AUD"/>
    <x v="0"/>
    <x v="0"/>
    <x v="0"/>
    <n v="41"/>
    <n v="6"/>
    <x v="0"/>
    <n v="2"/>
    <n v="213.65555555555557"/>
    <n v="427.31111111111113"/>
    <n v="168.78788888888892"/>
    <n v="89.735333333333301"/>
    <x v="4"/>
    <x v="1"/>
  </r>
  <r>
    <s v="SO - 0002312"/>
    <d v="2013-05-07T00:00:00"/>
    <x v="17"/>
    <n v="14"/>
    <x v="1"/>
    <s v="AUD"/>
    <x v="1"/>
    <x v="0"/>
    <x v="0"/>
    <n v="41"/>
    <n v="6"/>
    <x v="0"/>
    <n v="9"/>
    <n v="691.58888888888896"/>
    <n v="6224.3000000000011"/>
    <n v="428.78511111111112"/>
    <n v="2365.2340000000008"/>
    <x v="4"/>
    <x v="1"/>
  </r>
  <r>
    <s v="SO - 0002313"/>
    <d v="2013-05-07T00:00:00"/>
    <x v="0"/>
    <n v="15"/>
    <x v="1"/>
    <s v="AUD"/>
    <x v="0"/>
    <x v="0"/>
    <x v="57"/>
    <n v="43"/>
    <n v="6"/>
    <x v="0"/>
    <n v="9"/>
    <n v="208.44444444444446"/>
    <n v="1876"/>
    <n v="110.47555555555556"/>
    <n v="881.72"/>
    <x v="4"/>
    <x v="1"/>
  </r>
  <r>
    <s v="SO - 0002314"/>
    <d v="2013-05-07T00:00:00"/>
    <x v="1"/>
    <n v="11"/>
    <x v="1"/>
    <s v="AUD"/>
    <x v="1"/>
    <x v="0"/>
    <x v="43"/>
    <n v="30"/>
    <n v="5"/>
    <x v="1"/>
    <n v="8"/>
    <n v="700.52222222222224"/>
    <n v="5604.1777777777779"/>
    <n v="308.22977777777777"/>
    <n v="3138.3395555555558"/>
    <x v="4"/>
    <x v="1"/>
  </r>
  <r>
    <s v="SO - 0002315"/>
    <d v="2013-05-08T00:00:00"/>
    <x v="15"/>
    <n v="13"/>
    <x v="1"/>
    <s v="AUD"/>
    <x v="1"/>
    <x v="0"/>
    <x v="19"/>
    <n v="38"/>
    <n v="6"/>
    <x v="0"/>
    <n v="8"/>
    <n v="107.2"/>
    <n v="857.6"/>
    <n v="63.247999999999998"/>
    <n v="351.61600000000004"/>
    <x v="4"/>
    <x v="1"/>
  </r>
  <r>
    <s v="SO - 0002316"/>
    <d v="2013-05-08T00:00:00"/>
    <x v="4"/>
    <n v="7"/>
    <x v="1"/>
    <s v="AUD"/>
    <x v="2"/>
    <x v="1"/>
    <x v="34"/>
    <n v="19"/>
    <n v="3"/>
    <x v="2"/>
    <n v="3"/>
    <n v="401.25555555555559"/>
    <n v="1203.7666666666669"/>
    <n v="308.96677777777779"/>
    <n v="276.8663333333335"/>
    <x v="4"/>
    <x v="1"/>
  </r>
  <r>
    <s v="SO - 0002317"/>
    <d v="2013-05-08T00:00:00"/>
    <x v="7"/>
    <n v="17"/>
    <x v="1"/>
    <s v="AUD"/>
    <x v="0"/>
    <x v="2"/>
    <x v="21"/>
    <n v="49"/>
    <n v="7"/>
    <x v="3"/>
    <n v="6"/>
    <n v="111.66666666666667"/>
    <n v="670"/>
    <n v="70.349999999999994"/>
    <n v="247.90000000000003"/>
    <x v="4"/>
    <x v="1"/>
  </r>
  <r>
    <s v="SO - 0002318"/>
    <d v="2013-05-08T00:00:00"/>
    <x v="15"/>
    <n v="13"/>
    <x v="1"/>
    <s v="AUD"/>
    <x v="1"/>
    <x v="0"/>
    <x v="54"/>
    <n v="36"/>
    <n v="5"/>
    <x v="1"/>
    <n v="4"/>
    <n v="310.43333333333334"/>
    <n v="1241.7333333333333"/>
    <n v="133.48633333333333"/>
    <n v="707.78800000000001"/>
    <x v="4"/>
    <x v="1"/>
  </r>
  <r>
    <s v="SO - 0002319"/>
    <d v="2013-05-09T00:00:00"/>
    <x v="14"/>
    <n v="10"/>
    <x v="1"/>
    <s v="AUD"/>
    <x v="1"/>
    <x v="0"/>
    <x v="17"/>
    <n v="28"/>
    <n v="4"/>
    <x v="5"/>
    <n v="4"/>
    <n v="94.544444444444437"/>
    <n v="378.17777777777775"/>
    <n v="71.853777777777779"/>
    <n v="90.762666666666632"/>
    <x v="4"/>
    <x v="1"/>
  </r>
  <r>
    <s v="SO - 0002320"/>
    <d v="2013-05-11T00:00:00"/>
    <x v="0"/>
    <n v="15"/>
    <x v="0"/>
    <s v="AUD"/>
    <x v="0"/>
    <x v="0"/>
    <x v="57"/>
    <n v="43"/>
    <n v="6"/>
    <x v="0"/>
    <n v="2"/>
    <n v="253.11111111111111"/>
    <n v="506.22222222222223"/>
    <n v="212.61333333333334"/>
    <n v="80.995555555555541"/>
    <x v="4"/>
    <x v="1"/>
  </r>
  <r>
    <s v="SO - 0002321"/>
    <d v="2013-05-12T00:00:00"/>
    <x v="18"/>
    <n v="3"/>
    <x v="2"/>
    <s v="AUD"/>
    <x v="2"/>
    <x v="1"/>
    <x v="29"/>
    <n v="6"/>
    <n v="1"/>
    <x v="4"/>
    <n v="9"/>
    <n v="121.34444444444446"/>
    <n v="1092.1000000000001"/>
    <n v="72.806666666666672"/>
    <n v="436.84000000000015"/>
    <x v="4"/>
    <x v="1"/>
  </r>
  <r>
    <s v="SO - 0002322"/>
    <d v="2013-05-12T00:00:00"/>
    <x v="8"/>
    <n v="9"/>
    <x v="1"/>
    <s v="AUD"/>
    <x v="2"/>
    <x v="0"/>
    <x v="53"/>
    <n v="26"/>
    <n v="4"/>
    <x v="5"/>
    <n v="3"/>
    <n v="722.8555555555555"/>
    <n v="2168.5666666666666"/>
    <n v="397.57055555555559"/>
    <n v="975.85499999999979"/>
    <x v="4"/>
    <x v="1"/>
  </r>
  <r>
    <s v="SO - 0002323"/>
    <d v="2013-05-12T00:00:00"/>
    <x v="10"/>
    <n v="8"/>
    <x v="0"/>
    <s v="AUD"/>
    <x v="2"/>
    <x v="1"/>
    <x v="13"/>
    <n v="22"/>
    <n v="3"/>
    <x v="2"/>
    <n v="9"/>
    <n v="125.06666666666668"/>
    <n v="1125.6000000000001"/>
    <n v="55.029333333333341"/>
    <n v="630.33600000000001"/>
    <x v="4"/>
    <x v="1"/>
  </r>
  <r>
    <s v="SO - 0002324"/>
    <d v="2013-05-12T00:00:00"/>
    <x v="16"/>
    <n v="5"/>
    <x v="2"/>
    <s v="AUD"/>
    <x v="2"/>
    <x v="1"/>
    <x v="26"/>
    <n v="15"/>
    <n v="2"/>
    <x v="7"/>
    <n v="5"/>
    <n v="129.53333333333333"/>
    <n v="647.66666666666663"/>
    <n v="62.175999999999995"/>
    <n v="336.78666666666663"/>
    <x v="4"/>
    <x v="1"/>
  </r>
  <r>
    <s v="SO - 0002325"/>
    <d v="2013-05-13T00:00:00"/>
    <x v="3"/>
    <n v="6"/>
    <x v="1"/>
    <s v="AUD"/>
    <x v="2"/>
    <x v="1"/>
    <x v="20"/>
    <n v="16"/>
    <n v="3"/>
    <x v="2"/>
    <n v="1"/>
    <n v="108.6888888888889"/>
    <n v="108.6888888888889"/>
    <n v="74.995333333333335"/>
    <n v="33.693555555555562"/>
    <x v="4"/>
    <x v="1"/>
  </r>
  <r>
    <s v="SO - 0002326"/>
    <d v="2013-05-13T00:00:00"/>
    <x v="18"/>
    <n v="3"/>
    <x v="1"/>
    <s v="AUD"/>
    <x v="2"/>
    <x v="1"/>
    <x v="52"/>
    <n v="9"/>
    <n v="2"/>
    <x v="7"/>
    <n v="5"/>
    <n v="337.23333333333335"/>
    <n v="1686.1666666666667"/>
    <n v="175.36133333333333"/>
    <n v="809.36000000000013"/>
    <x v="4"/>
    <x v="1"/>
  </r>
  <r>
    <s v="SO - 0002327"/>
    <d v="2013-05-13T00:00:00"/>
    <x v="9"/>
    <n v="18"/>
    <x v="2"/>
    <s v="AUD"/>
    <x v="0"/>
    <x v="2"/>
    <x v="11"/>
    <n v="51"/>
    <n v="8"/>
    <x v="6"/>
    <n v="1"/>
    <n v="23.822222222222223"/>
    <n v="23.822222222222223"/>
    <n v="18.581333333333333"/>
    <n v="5.2408888888888896"/>
    <x v="4"/>
    <x v="1"/>
  </r>
  <r>
    <s v="SO - 0002328"/>
    <d v="2013-05-13T00:00:00"/>
    <x v="11"/>
    <n v="20"/>
    <x v="1"/>
    <s v="AUD"/>
    <x v="3"/>
    <x v="2"/>
    <x v="22"/>
    <n v="58"/>
    <n v="8"/>
    <x v="6"/>
    <n v="3"/>
    <n v="125.06666666666668"/>
    <n v="375.20000000000005"/>
    <n v="78.792000000000002"/>
    <n v="138.82400000000004"/>
    <x v="4"/>
    <x v="1"/>
  </r>
  <r>
    <s v="SO - 0002329"/>
    <d v="2013-05-13T00:00:00"/>
    <x v="8"/>
    <n v="9"/>
    <x v="0"/>
    <s v="AUD"/>
    <x v="2"/>
    <x v="1"/>
    <x v="10"/>
    <n v="25"/>
    <n v="4"/>
    <x v="5"/>
    <n v="7"/>
    <n v="618.63333333333333"/>
    <n v="4330.4333333333334"/>
    <n v="364.99366666666663"/>
    <n v="1775.4776666666671"/>
    <x v="4"/>
    <x v="1"/>
  </r>
  <r>
    <s v="SO - 0002330"/>
    <d v="2013-05-13T00:00:00"/>
    <x v="5"/>
    <n v="16"/>
    <x v="1"/>
    <s v="AUD"/>
    <x v="0"/>
    <x v="0"/>
    <x v="5"/>
    <n v="45"/>
    <n v="7"/>
    <x v="3"/>
    <n v="8"/>
    <n v="18.611111111111111"/>
    <n v="148.88888888888889"/>
    <n v="7.8166666666666664"/>
    <n v="86.355555555555554"/>
    <x v="4"/>
    <x v="1"/>
  </r>
  <r>
    <s v="SO - 0002331"/>
    <d v="2013-05-13T00:00:00"/>
    <x v="6"/>
    <n v="1"/>
    <x v="1"/>
    <s v="AUD"/>
    <x v="2"/>
    <x v="1"/>
    <x v="6"/>
    <n v="1"/>
    <n v="1"/>
    <x v="4"/>
    <n v="1"/>
    <n v="202.48888888888891"/>
    <n v="202.48888888888891"/>
    <n v="123.51822222222222"/>
    <n v="78.970666666666688"/>
    <x v="4"/>
    <x v="1"/>
  </r>
  <r>
    <s v="SO - 0002332"/>
    <d v="2013-05-14T00:00:00"/>
    <x v="5"/>
    <n v="16"/>
    <x v="1"/>
    <s v="AUD"/>
    <x v="0"/>
    <x v="0"/>
    <x v="5"/>
    <n v="45"/>
    <n v="7"/>
    <x v="3"/>
    <n v="3"/>
    <n v="664.78888888888889"/>
    <n v="1994.3666666666668"/>
    <n v="292.50711111111116"/>
    <n v="1116.8453333333332"/>
    <x v="4"/>
    <x v="1"/>
  </r>
  <r>
    <s v="SO - 0002333"/>
    <d v="2013-05-14T00:00:00"/>
    <x v="0"/>
    <n v="15"/>
    <x v="0"/>
    <s v="AUD"/>
    <x v="0"/>
    <x v="0"/>
    <x v="57"/>
    <n v="43"/>
    <n v="6"/>
    <x v="0"/>
    <n v="2"/>
    <n v="200.25555555555556"/>
    <n v="400.51111111111112"/>
    <n v="126.161"/>
    <n v="148.18911111111112"/>
    <x v="4"/>
    <x v="1"/>
  </r>
  <r>
    <s v="SO - 0002334"/>
    <d v="2013-05-14T00:00:00"/>
    <x v="12"/>
    <n v="2"/>
    <x v="1"/>
    <s v="AUD"/>
    <x v="2"/>
    <x v="1"/>
    <x v="37"/>
    <n v="5"/>
    <n v="1"/>
    <x v="4"/>
    <n v="3"/>
    <n v="437.73333333333335"/>
    <n v="1313.2"/>
    <n v="275.77199999999999"/>
    <n v="485.88400000000001"/>
    <x v="4"/>
    <x v="1"/>
  </r>
  <r>
    <s v="SO - 0002335"/>
    <d v="2013-05-14T00:00:00"/>
    <x v="2"/>
    <n v="12"/>
    <x v="1"/>
    <s v="AUD"/>
    <x v="1"/>
    <x v="0"/>
    <x v="2"/>
    <n v="34"/>
    <n v="5"/>
    <x v="1"/>
    <n v="4"/>
    <n v="75.188888888888897"/>
    <n v="300.75555555555559"/>
    <n v="34.586888888888893"/>
    <n v="162.40800000000002"/>
    <x v="4"/>
    <x v="1"/>
  </r>
  <r>
    <s v="SO - 0002336"/>
    <d v="2013-05-14T00:00:00"/>
    <x v="6"/>
    <n v="1"/>
    <x v="0"/>
    <s v="AUD"/>
    <x v="2"/>
    <x v="1"/>
    <x v="41"/>
    <n v="2"/>
    <n v="1"/>
    <x v="4"/>
    <n v="1"/>
    <n v="384.13333333333338"/>
    <n v="384.13333333333338"/>
    <n v="161.33600000000001"/>
    <n v="222.79733333333337"/>
    <x v="4"/>
    <x v="1"/>
  </r>
  <r>
    <s v="SO - 0002337"/>
    <d v="2013-05-15T00:00:00"/>
    <x v="14"/>
    <n v="10"/>
    <x v="0"/>
    <s v="AUD"/>
    <x v="2"/>
    <x v="0"/>
    <x v="38"/>
    <n v="27"/>
    <n v="4"/>
    <x v="5"/>
    <n v="7"/>
    <n v="631.28888888888889"/>
    <n v="4419.0222222222219"/>
    <n v="517.65688888888894"/>
    <n v="795.42399999999907"/>
    <x v="4"/>
    <x v="1"/>
  </r>
  <r>
    <s v="SO - 0002338"/>
    <d v="2013-05-15T00:00:00"/>
    <x v="17"/>
    <n v="14"/>
    <x v="1"/>
    <s v="AUD"/>
    <x v="1"/>
    <x v="0"/>
    <x v="28"/>
    <n v="40"/>
    <n v="6"/>
    <x v="0"/>
    <n v="7"/>
    <n v="28.288888888888888"/>
    <n v="198.02222222222221"/>
    <n v="19.802222222222223"/>
    <n v="59.406666666666638"/>
    <x v="4"/>
    <x v="1"/>
  </r>
  <r>
    <s v="SO - 0002339"/>
    <d v="2013-05-15T00:00:00"/>
    <x v="17"/>
    <n v="14"/>
    <x v="1"/>
    <s v="AUD"/>
    <x v="1"/>
    <x v="0"/>
    <x v="28"/>
    <n v="40"/>
    <n v="6"/>
    <x v="0"/>
    <n v="9"/>
    <n v="431.03333333333336"/>
    <n v="3879.3"/>
    <n v="314.65433333333334"/>
    <n v="1047.4110000000001"/>
    <x v="4"/>
    <x v="1"/>
  </r>
  <r>
    <s v="SO - 0002340"/>
    <d v="2013-05-15T00:00:00"/>
    <x v="18"/>
    <n v="3"/>
    <x v="2"/>
    <s v="AUD"/>
    <x v="2"/>
    <x v="1"/>
    <x v="49"/>
    <n v="8"/>
    <n v="2"/>
    <x v="7"/>
    <n v="7"/>
    <n v="365.52222222222224"/>
    <n v="2558.6555555555556"/>
    <n v="197.38200000000003"/>
    <n v="1176.9815555555554"/>
    <x v="4"/>
    <x v="1"/>
  </r>
  <r>
    <s v="SO - 0002341"/>
    <d v="2013-05-15T00:00:00"/>
    <x v="12"/>
    <n v="2"/>
    <x v="0"/>
    <s v="AUD"/>
    <x v="2"/>
    <x v="1"/>
    <x v="9"/>
    <n v="3"/>
    <n v="1"/>
    <x v="4"/>
    <n v="3"/>
    <n v="25.311111111111114"/>
    <n v="75.933333333333337"/>
    <n v="11.643111111111113"/>
    <n v="41.003999999999998"/>
    <x v="4"/>
    <x v="1"/>
  </r>
  <r>
    <s v="SO - 0002342"/>
    <d v="2013-05-15T00:00:00"/>
    <x v="14"/>
    <n v="10"/>
    <x v="0"/>
    <s v="AUD"/>
    <x v="1"/>
    <x v="0"/>
    <x v="45"/>
    <n v="29"/>
    <n v="4"/>
    <x v="5"/>
    <n v="8"/>
    <n v="409.44444444444446"/>
    <n v="3275.5555555555557"/>
    <n v="192.43888888888887"/>
    <n v="1736.0444444444447"/>
    <x v="4"/>
    <x v="1"/>
  </r>
  <r>
    <s v="SO - 0002343"/>
    <d v="2013-05-15T00:00:00"/>
    <x v="0"/>
    <n v="15"/>
    <x v="1"/>
    <s v="AUD"/>
    <x v="0"/>
    <x v="0"/>
    <x v="8"/>
    <n v="42"/>
    <n v="6"/>
    <x v="0"/>
    <n v="2"/>
    <n v="425.82222222222225"/>
    <n v="851.6444444444445"/>
    <n v="191.62"/>
    <n v="468.40444444444449"/>
    <x v="4"/>
    <x v="1"/>
  </r>
  <r>
    <s v="SO - 0002344"/>
    <d v="2013-05-15T00:00:00"/>
    <x v="9"/>
    <n v="18"/>
    <x v="0"/>
    <s v="AUD"/>
    <x v="0"/>
    <x v="2"/>
    <x v="11"/>
    <n v="51"/>
    <n v="7"/>
    <x v="3"/>
    <n v="6"/>
    <n v="24.566666666666666"/>
    <n v="147.4"/>
    <n v="20.144666666666666"/>
    <n v="26.532000000000011"/>
    <x v="4"/>
    <x v="1"/>
  </r>
  <r>
    <s v="SO - 0002345"/>
    <d v="2013-05-15T00:00:00"/>
    <x v="17"/>
    <n v="14"/>
    <x v="1"/>
    <s v="AUD"/>
    <x v="1"/>
    <x v="0"/>
    <x v="50"/>
    <n v="39"/>
    <n v="6"/>
    <x v="0"/>
    <n v="8"/>
    <n v="213.65555555555557"/>
    <n v="1709.2444444444445"/>
    <n v="130.32988888888889"/>
    <n v="666.60533333333342"/>
    <x v="4"/>
    <x v="1"/>
  </r>
  <r>
    <s v="SO - 0002346"/>
    <d v="2013-05-15T00:00:00"/>
    <x v="10"/>
    <n v="8"/>
    <x v="0"/>
    <s v="AUD"/>
    <x v="2"/>
    <x v="1"/>
    <x v="44"/>
    <n v="21"/>
    <n v="3"/>
    <x v="2"/>
    <n v="3"/>
    <n v="109.43333333333334"/>
    <n v="328.3"/>
    <n v="50.339333333333336"/>
    <n v="177.28200000000001"/>
    <x v="4"/>
    <x v="1"/>
  </r>
  <r>
    <s v="SO - 0002347"/>
    <d v="2013-05-16T00:00:00"/>
    <x v="16"/>
    <n v="5"/>
    <x v="0"/>
    <s v="AUD"/>
    <x v="2"/>
    <x v="1"/>
    <x v="24"/>
    <n v="14"/>
    <n v="2"/>
    <x v="7"/>
    <n v="9"/>
    <n v="128.78888888888889"/>
    <n v="1159.0999999999999"/>
    <n v="86.288555555555561"/>
    <n v="382.50299999999982"/>
    <x v="4"/>
    <x v="1"/>
  </r>
  <r>
    <s v="SO - 0002348"/>
    <d v="2013-05-16T00:00:00"/>
    <x v="3"/>
    <n v="6"/>
    <x v="0"/>
    <s v="AUD"/>
    <x v="2"/>
    <x v="1"/>
    <x v="26"/>
    <n v="15"/>
    <n v="3"/>
    <x v="2"/>
    <n v="9"/>
    <n v="29.033333333333335"/>
    <n v="261.3"/>
    <n v="15.968333333333337"/>
    <n v="117.58499999999998"/>
    <x v="4"/>
    <x v="1"/>
  </r>
  <r>
    <s v="SO - 0002349"/>
    <d v="2013-05-16T00:00:00"/>
    <x v="9"/>
    <n v="18"/>
    <x v="0"/>
    <s v="AUD"/>
    <x v="0"/>
    <x v="2"/>
    <x v="56"/>
    <n v="52"/>
    <n v="8"/>
    <x v="6"/>
    <n v="8"/>
    <n v="187.60000000000002"/>
    <n v="1500.8000000000002"/>
    <n v="131.32"/>
    <n v="450.24000000000024"/>
    <x v="4"/>
    <x v="1"/>
  </r>
  <r>
    <s v="SO - 0002350"/>
    <d v="2013-05-17T00:00:00"/>
    <x v="9"/>
    <n v="18"/>
    <x v="0"/>
    <s v="AUD"/>
    <x v="0"/>
    <x v="2"/>
    <x v="11"/>
    <n v="51"/>
    <n v="7"/>
    <x v="3"/>
    <n v="8"/>
    <n v="98.266666666666666"/>
    <n v="786.13333333333333"/>
    <n v="54.046666666666667"/>
    <n v="353.76"/>
    <x v="4"/>
    <x v="1"/>
  </r>
  <r>
    <s v="SO - 0002351"/>
    <d v="2013-05-17T00:00:00"/>
    <x v="14"/>
    <n v="10"/>
    <x v="1"/>
    <s v="AUD"/>
    <x v="2"/>
    <x v="0"/>
    <x v="17"/>
    <n v="28"/>
    <n v="4"/>
    <x v="5"/>
    <n v="2"/>
    <n v="88.588888888888903"/>
    <n v="177.17777777777781"/>
    <n v="69.099333333333348"/>
    <n v="38.979111111111109"/>
    <x v="4"/>
    <x v="1"/>
  </r>
  <r>
    <s v="SO - 0002352"/>
    <d v="2013-05-17T00:00:00"/>
    <x v="14"/>
    <n v="10"/>
    <x v="0"/>
    <s v="AUD"/>
    <x v="1"/>
    <x v="0"/>
    <x v="45"/>
    <n v="29"/>
    <n v="4"/>
    <x v="5"/>
    <n v="2"/>
    <n v="126.55555555555556"/>
    <n v="253.11111111111111"/>
    <n v="69.605555555555554"/>
    <n v="113.9"/>
    <x v="4"/>
    <x v="1"/>
  </r>
  <r>
    <s v="SO - 0002353"/>
    <d v="2013-05-17T00:00:00"/>
    <x v="15"/>
    <n v="13"/>
    <x v="0"/>
    <s v="AUD"/>
    <x v="1"/>
    <x v="0"/>
    <x v="54"/>
    <n v="36"/>
    <n v="5"/>
    <x v="1"/>
    <n v="4"/>
    <n v="202.48888888888891"/>
    <n v="809.95555555555563"/>
    <n v="161.99111111111111"/>
    <n v="161.99111111111119"/>
    <x v="4"/>
    <x v="1"/>
  </r>
  <r>
    <s v="SO - 0002354"/>
    <d v="2013-05-17T00:00:00"/>
    <x v="2"/>
    <n v="12"/>
    <x v="0"/>
    <s v="AUD"/>
    <x v="1"/>
    <x v="0"/>
    <x v="16"/>
    <n v="35"/>
    <n v="5"/>
    <x v="1"/>
    <n v="5"/>
    <n v="253.11111111111111"/>
    <n v="1265.5555555555557"/>
    <n v="149.33555555555554"/>
    <n v="518.87777777777796"/>
    <x v="4"/>
    <x v="1"/>
  </r>
  <r>
    <s v="SO - 0002355"/>
    <d v="2013-05-18T00:00:00"/>
    <x v="5"/>
    <n v="16"/>
    <x v="0"/>
    <s v="AUD"/>
    <x v="0"/>
    <x v="0"/>
    <x v="5"/>
    <n v="45"/>
    <n v="7"/>
    <x v="3"/>
    <n v="9"/>
    <n v="18.611111111111111"/>
    <n v="167.5"/>
    <n v="13.399999999999999"/>
    <n v="46.900000000000006"/>
    <x v="4"/>
    <x v="1"/>
  </r>
  <r>
    <s v="SO - 0002356"/>
    <d v="2013-05-18T00:00:00"/>
    <x v="3"/>
    <n v="6"/>
    <x v="1"/>
    <s v="AUD"/>
    <x v="2"/>
    <x v="1"/>
    <x v="3"/>
    <n v="17"/>
    <n v="3"/>
    <x v="2"/>
    <n v="4"/>
    <n v="75.933333333333337"/>
    <n v="303.73333333333335"/>
    <n v="56.949999999999996"/>
    <n v="75.933333333333366"/>
    <x v="4"/>
    <x v="1"/>
  </r>
  <r>
    <s v="SO - 0002357"/>
    <d v="2013-05-18T00:00:00"/>
    <x v="4"/>
    <n v="7"/>
    <x v="0"/>
    <s v="AUD"/>
    <x v="2"/>
    <x v="1"/>
    <x v="34"/>
    <n v="19"/>
    <n v="3"/>
    <x v="2"/>
    <n v="4"/>
    <n v="112.41111111111111"/>
    <n v="449.64444444444445"/>
    <n v="83.184222222222218"/>
    <n v="116.90755555555558"/>
    <x v="4"/>
    <x v="1"/>
  </r>
  <r>
    <s v="SO - 0002358"/>
    <d v="2013-05-18T00:00:00"/>
    <x v="8"/>
    <n v="9"/>
    <x v="1"/>
    <s v="AUD"/>
    <x v="2"/>
    <x v="0"/>
    <x v="38"/>
    <n v="27"/>
    <n v="4"/>
    <x v="5"/>
    <n v="6"/>
    <n v="275.44444444444446"/>
    <n v="1652.6666666666667"/>
    <n v="168.02111111111111"/>
    <n v="644.54000000000008"/>
    <x v="4"/>
    <x v="1"/>
  </r>
  <r>
    <s v="SO - 0002359"/>
    <d v="2013-05-18T00:00:00"/>
    <x v="1"/>
    <n v="11"/>
    <x v="2"/>
    <s v="AUD"/>
    <x v="1"/>
    <x v="0"/>
    <x v="1"/>
    <n v="31"/>
    <n v="5"/>
    <x v="1"/>
    <n v="7"/>
    <n v="302.98888888888888"/>
    <n v="2120.922222222222"/>
    <n v="209.06233333333333"/>
    <n v="657.48588888888867"/>
    <x v="4"/>
    <x v="1"/>
  </r>
  <r>
    <s v="SO - 0002360"/>
    <d v="2013-05-18T00:00:00"/>
    <x v="4"/>
    <n v="7"/>
    <x v="1"/>
    <s v="AUD"/>
    <x v="2"/>
    <x v="1"/>
    <x v="34"/>
    <n v="19"/>
    <n v="3"/>
    <x v="2"/>
    <n v="1"/>
    <n v="124.32222222222224"/>
    <n v="124.32222222222224"/>
    <n v="100.70100000000001"/>
    <n v="23.621222222222229"/>
    <x v="4"/>
    <x v="1"/>
  </r>
  <r>
    <s v="SO - 0002361"/>
    <d v="2013-05-18T00:00:00"/>
    <x v="14"/>
    <n v="10"/>
    <x v="1"/>
    <s v="AUD"/>
    <x v="1"/>
    <x v="0"/>
    <x v="45"/>
    <n v="29"/>
    <n v="4"/>
    <x v="5"/>
    <n v="1"/>
    <n v="142.1888888888889"/>
    <n v="142.1888888888889"/>
    <n v="112.32922222222223"/>
    <n v="29.859666666666669"/>
    <x v="4"/>
    <x v="1"/>
  </r>
  <r>
    <s v="SO - 0002362"/>
    <d v="2013-05-19T00:00:00"/>
    <x v="3"/>
    <n v="6"/>
    <x v="1"/>
    <s v="AUD"/>
    <x v="2"/>
    <x v="1"/>
    <x v="3"/>
    <n v="17"/>
    <n v="3"/>
    <x v="2"/>
    <n v="2"/>
    <n v="435.5"/>
    <n v="871"/>
    <n v="365.81999999999994"/>
    <n v="139.36000000000013"/>
    <x v="4"/>
    <x v="1"/>
  </r>
  <r>
    <s v="SO - 0002363"/>
    <d v="2013-05-19T00:00:00"/>
    <x v="19"/>
    <n v="4"/>
    <x v="1"/>
    <s v="AUD"/>
    <x v="2"/>
    <x v="1"/>
    <x v="51"/>
    <n v="12"/>
    <n v="2"/>
    <x v="7"/>
    <n v="4"/>
    <n v="206.21111111111111"/>
    <n v="824.84444444444443"/>
    <n v="92.795000000000016"/>
    <n v="453.66444444444437"/>
    <x v="4"/>
    <x v="1"/>
  </r>
  <r>
    <s v="SO - 0002364"/>
    <d v="2013-05-19T00:00:00"/>
    <x v="12"/>
    <n v="2"/>
    <x v="2"/>
    <s v="AUD"/>
    <x v="2"/>
    <x v="1"/>
    <x v="37"/>
    <n v="5"/>
    <n v="1"/>
    <x v="4"/>
    <n v="7"/>
    <n v="205.46666666666667"/>
    <n v="1438.2666666666667"/>
    <n v="158.20933333333335"/>
    <n v="330.8013333333331"/>
    <x v="4"/>
    <x v="1"/>
  </r>
  <r>
    <s v="SO - 0002365"/>
    <d v="2013-05-20T00:00:00"/>
    <x v="4"/>
    <n v="7"/>
    <x v="0"/>
    <s v="AUD"/>
    <x v="2"/>
    <x v="1"/>
    <x v="34"/>
    <n v="19"/>
    <n v="3"/>
    <x v="2"/>
    <n v="6"/>
    <n v="585.87777777777785"/>
    <n v="3515.2666666666673"/>
    <n v="292.93888888888893"/>
    <n v="1757.6333333333337"/>
    <x v="4"/>
    <x v="1"/>
  </r>
  <r>
    <s v="SO - 0002366"/>
    <d v="2013-05-20T00:00:00"/>
    <x v="7"/>
    <n v="17"/>
    <x v="1"/>
    <s v="AUD"/>
    <x v="0"/>
    <x v="2"/>
    <x v="55"/>
    <n v="50"/>
    <n v="7"/>
    <x v="3"/>
    <n v="9"/>
    <n v="21.588888888888889"/>
    <n v="194.3"/>
    <n v="15.759888888888888"/>
    <n v="52.461000000000013"/>
    <x v="4"/>
    <x v="1"/>
  </r>
  <r>
    <s v="SO - 0002367"/>
    <d v="2013-05-20T00:00:00"/>
    <x v="15"/>
    <n v="13"/>
    <x v="0"/>
    <s v="AUD"/>
    <x v="1"/>
    <x v="0"/>
    <x v="54"/>
    <n v="36"/>
    <n v="5"/>
    <x v="1"/>
    <n v="3"/>
    <n v="115.38888888888889"/>
    <n v="346.16666666666663"/>
    <n v="71.541111111111107"/>
    <n v="131.54333333333329"/>
    <x v="4"/>
    <x v="1"/>
  </r>
  <r>
    <s v="SO - 0002368"/>
    <d v="2013-05-20T00:00:00"/>
    <x v="5"/>
    <n v="16"/>
    <x v="0"/>
    <s v="AUD"/>
    <x v="0"/>
    <x v="0"/>
    <x v="47"/>
    <n v="44"/>
    <n v="7"/>
    <x v="3"/>
    <n v="9"/>
    <n v="586.62222222222226"/>
    <n v="5279.6"/>
    <n v="263.98"/>
    <n v="2903.78"/>
    <x v="4"/>
    <x v="1"/>
  </r>
  <r>
    <s v="SO - 0002369"/>
    <d v="2013-05-20T00:00:00"/>
    <x v="17"/>
    <n v="14"/>
    <x v="1"/>
    <s v="AUD"/>
    <x v="1"/>
    <x v="0"/>
    <x v="50"/>
    <n v="39"/>
    <n v="6"/>
    <x v="0"/>
    <n v="1"/>
    <n v="411.67777777777775"/>
    <n v="411.67777777777775"/>
    <n v="234.65633333333329"/>
    <n v="177.02144444444446"/>
    <x v="4"/>
    <x v="1"/>
  </r>
  <r>
    <s v="SO - 0002370"/>
    <d v="2013-05-21T00:00:00"/>
    <x v="9"/>
    <n v="18"/>
    <x v="2"/>
    <s v="AUD"/>
    <x v="0"/>
    <x v="2"/>
    <x v="11"/>
    <n v="51"/>
    <n v="7"/>
    <x v="3"/>
    <n v="1"/>
    <n v="21.588888888888889"/>
    <n v="21.588888888888889"/>
    <n v="11.226222222222225"/>
    <n v="10.362666666666664"/>
    <x v="4"/>
    <x v="1"/>
  </r>
  <r>
    <s v="SO - 0002371"/>
    <d v="2013-05-21T00:00:00"/>
    <x v="15"/>
    <n v="13"/>
    <x v="1"/>
    <s v="AUD"/>
    <x v="1"/>
    <x v="0"/>
    <x v="19"/>
    <n v="38"/>
    <n v="6"/>
    <x v="0"/>
    <n v="1"/>
    <n v="122.08888888888889"/>
    <n v="122.08888888888889"/>
    <n v="97.671111111111102"/>
    <n v="24.417777777777786"/>
    <x v="4"/>
    <x v="1"/>
  </r>
  <r>
    <s v="SO - 0002372"/>
    <d v="2013-05-21T00:00:00"/>
    <x v="17"/>
    <n v="14"/>
    <x v="1"/>
    <s v="AUD"/>
    <x v="1"/>
    <x v="0"/>
    <x v="50"/>
    <n v="39"/>
    <n v="6"/>
    <x v="0"/>
    <n v="4"/>
    <n v="195.78888888888889"/>
    <n v="783.15555555555557"/>
    <n v="156.63111111111115"/>
    <n v="156.63111111111095"/>
    <x v="4"/>
    <x v="1"/>
  </r>
  <r>
    <s v="SO - 0002373"/>
    <d v="2013-05-21T00:00:00"/>
    <x v="3"/>
    <n v="6"/>
    <x v="2"/>
    <s v="AUD"/>
    <x v="2"/>
    <x v="1"/>
    <x v="26"/>
    <n v="15"/>
    <n v="3"/>
    <x v="2"/>
    <n v="5"/>
    <n v="19.355555555555558"/>
    <n v="96.777777777777786"/>
    <n v="11.226222222222223"/>
    <n v="40.646666666666675"/>
    <x v="4"/>
    <x v="1"/>
  </r>
  <r>
    <s v="SO - 0002374"/>
    <d v="2013-05-21T00:00:00"/>
    <x v="14"/>
    <n v="10"/>
    <x v="1"/>
    <s v="AUD"/>
    <x v="1"/>
    <x v="0"/>
    <x v="17"/>
    <n v="28"/>
    <n v="4"/>
    <x v="5"/>
    <n v="4"/>
    <n v="280.65555555555557"/>
    <n v="1122.6222222222223"/>
    <n v="176.81299999999999"/>
    <n v="415.37022222222231"/>
    <x v="4"/>
    <x v="1"/>
  </r>
  <r>
    <s v="SO - 0002375"/>
    <d v="2013-05-21T00:00:00"/>
    <x v="13"/>
    <n v="19"/>
    <x v="1"/>
    <s v="AUD"/>
    <x v="3"/>
    <x v="2"/>
    <x v="46"/>
    <n v="55"/>
    <n v="8"/>
    <x v="6"/>
    <n v="5"/>
    <n v="208.44444444444446"/>
    <n v="1042.2222222222222"/>
    <n v="139.6577777777778"/>
    <n v="343.93333333333317"/>
    <x v="4"/>
    <x v="1"/>
  </r>
  <r>
    <s v="SO - 0002376"/>
    <d v="2013-05-21T00:00:00"/>
    <x v="15"/>
    <n v="13"/>
    <x v="2"/>
    <s v="AUD"/>
    <x v="1"/>
    <x v="0"/>
    <x v="54"/>
    <n v="36"/>
    <n v="5"/>
    <x v="1"/>
    <n v="7"/>
    <n v="99.75555555555556"/>
    <n v="698.28888888888889"/>
    <n v="79.804444444444457"/>
    <n v="139.65777777777771"/>
    <x v="4"/>
    <x v="1"/>
  </r>
  <r>
    <s v="SO - 0002377"/>
    <d v="2013-05-22T00:00:00"/>
    <x v="18"/>
    <n v="3"/>
    <x v="2"/>
    <s v="AUD"/>
    <x v="2"/>
    <x v="1"/>
    <x v="49"/>
    <n v="8"/>
    <n v="2"/>
    <x v="7"/>
    <n v="8"/>
    <n v="93.800000000000011"/>
    <n v="750.40000000000009"/>
    <n v="50.652000000000008"/>
    <n v="345.18400000000003"/>
    <x v="4"/>
    <x v="1"/>
  </r>
  <r>
    <s v="SO - 0002378"/>
    <d v="2013-05-22T00:00:00"/>
    <x v="9"/>
    <n v="18"/>
    <x v="1"/>
    <s v="AUD"/>
    <x v="0"/>
    <x v="2"/>
    <x v="11"/>
    <n v="51"/>
    <n v="7"/>
    <x v="3"/>
    <n v="8"/>
    <n v="436.98888888888888"/>
    <n v="3495.911111111111"/>
    <n v="244.71377777777784"/>
    <n v="1538.2008888888884"/>
    <x v="4"/>
    <x v="1"/>
  </r>
  <r>
    <s v="SO - 0002379"/>
    <d v="2013-05-22T00:00:00"/>
    <x v="6"/>
    <n v="1"/>
    <x v="1"/>
    <s v="AUD"/>
    <x v="2"/>
    <x v="1"/>
    <x v="9"/>
    <n v="3"/>
    <n v="1"/>
    <x v="4"/>
    <n v="4"/>
    <n v="444.43333333333334"/>
    <n v="1777.7333333333333"/>
    <n v="279.99299999999999"/>
    <n v="657.76133333333337"/>
    <x v="4"/>
    <x v="1"/>
  </r>
  <r>
    <s v="SO - 0002380"/>
    <d v="2013-05-22T00:00:00"/>
    <x v="5"/>
    <n v="16"/>
    <x v="1"/>
    <s v="AUD"/>
    <x v="0"/>
    <x v="2"/>
    <x v="30"/>
    <n v="47"/>
    <n v="7"/>
    <x v="3"/>
    <n v="2"/>
    <n v="107.2"/>
    <n v="214.4"/>
    <n v="91.12"/>
    <n v="32.159999999999997"/>
    <x v="4"/>
    <x v="1"/>
  </r>
  <r>
    <s v="SO - 0002381"/>
    <d v="2013-05-22T00:00:00"/>
    <x v="10"/>
    <n v="8"/>
    <x v="1"/>
    <s v="AUD"/>
    <x v="2"/>
    <x v="1"/>
    <x v="44"/>
    <n v="21"/>
    <n v="3"/>
    <x v="2"/>
    <n v="9"/>
    <n v="219.61111111111111"/>
    <n v="1976.5"/>
    <n v="162.51222222222222"/>
    <n v="513.8900000000001"/>
    <x v="4"/>
    <x v="1"/>
  </r>
  <r>
    <s v="SO - 0002382"/>
    <d v="2013-05-22T00:00:00"/>
    <x v="18"/>
    <n v="3"/>
    <x v="1"/>
    <s v="AUD"/>
    <x v="2"/>
    <x v="1"/>
    <x v="27"/>
    <n v="7"/>
    <n v="1"/>
    <x v="4"/>
    <n v="7"/>
    <n v="108.6888888888889"/>
    <n v="760.82222222222231"/>
    <n v="44.562444444444445"/>
    <n v="448.8851111111112"/>
    <x v="4"/>
    <x v="1"/>
  </r>
  <r>
    <s v="SO - 0002383"/>
    <d v="2013-05-23T00:00:00"/>
    <x v="0"/>
    <n v="15"/>
    <x v="1"/>
    <s v="AUD"/>
    <x v="0"/>
    <x v="0"/>
    <x v="57"/>
    <n v="43"/>
    <n v="6"/>
    <x v="0"/>
    <n v="3"/>
    <n v="419.86666666666667"/>
    <n v="1259.5999999999999"/>
    <n v="335.89333333333337"/>
    <n v="251.91999999999985"/>
    <x v="4"/>
    <x v="1"/>
  </r>
  <r>
    <s v="SO - 0002384"/>
    <d v="2013-05-23T00:00:00"/>
    <x v="0"/>
    <n v="15"/>
    <x v="1"/>
    <s v="AUD"/>
    <x v="0"/>
    <x v="0"/>
    <x v="0"/>
    <n v="41"/>
    <n v="6"/>
    <x v="0"/>
    <n v="4"/>
    <n v="129.53333333333333"/>
    <n v="518.13333333333333"/>
    <n v="107.51266666666666"/>
    <n v="88.082666666666682"/>
    <x v="4"/>
    <x v="1"/>
  </r>
  <r>
    <s v="SO - 0002385"/>
    <d v="2013-05-23T00:00:00"/>
    <x v="11"/>
    <n v="20"/>
    <x v="1"/>
    <s v="AUD"/>
    <x v="3"/>
    <x v="2"/>
    <x v="22"/>
    <n v="58"/>
    <n v="8"/>
    <x v="6"/>
    <n v="2"/>
    <n v="128.04444444444445"/>
    <n v="256.0888888888889"/>
    <n v="98.594222222222228"/>
    <n v="58.900444444444446"/>
    <x v="4"/>
    <x v="1"/>
  </r>
  <r>
    <s v="SO - 0002386"/>
    <d v="2013-05-23T00:00:00"/>
    <x v="10"/>
    <n v="8"/>
    <x v="1"/>
    <s v="AUD"/>
    <x v="2"/>
    <x v="1"/>
    <x v="31"/>
    <n v="23"/>
    <n v="4"/>
    <x v="5"/>
    <n v="5"/>
    <n v="116.13333333333334"/>
    <n v="580.66666666666674"/>
    <n v="58.06666666666667"/>
    <n v="290.33333333333337"/>
    <x v="4"/>
    <x v="1"/>
  </r>
  <r>
    <s v="SO - 0002387"/>
    <d v="2013-05-23T00:00:00"/>
    <x v="2"/>
    <n v="12"/>
    <x v="1"/>
    <s v="AUD"/>
    <x v="1"/>
    <x v="0"/>
    <x v="40"/>
    <n v="33"/>
    <n v="5"/>
    <x v="1"/>
    <n v="4"/>
    <n v="709.45555555555563"/>
    <n v="2837.8222222222225"/>
    <n v="418.57877777777776"/>
    <n v="1163.5071111111115"/>
    <x v="4"/>
    <x v="1"/>
  </r>
  <r>
    <s v="SO - 0002388"/>
    <d v="2013-05-24T00:00:00"/>
    <x v="8"/>
    <n v="9"/>
    <x v="1"/>
    <s v="AUD"/>
    <x v="2"/>
    <x v="0"/>
    <x v="53"/>
    <n v="26"/>
    <n v="4"/>
    <x v="5"/>
    <n v="1"/>
    <n v="298.52222222222224"/>
    <n v="298.52222222222224"/>
    <n v="158.21677777777779"/>
    <n v="140.30544444444445"/>
    <x v="4"/>
    <x v="1"/>
  </r>
  <r>
    <s v="SO - 0002389"/>
    <d v="2013-05-24T00:00:00"/>
    <x v="3"/>
    <n v="6"/>
    <x v="0"/>
    <s v="AUD"/>
    <x v="2"/>
    <x v="1"/>
    <x v="3"/>
    <n v="17"/>
    <n v="3"/>
    <x v="2"/>
    <n v="2"/>
    <n v="697.54444444444448"/>
    <n v="1395.088888888889"/>
    <n v="355.7476666666667"/>
    <n v="683.59355555555555"/>
    <x v="4"/>
    <x v="1"/>
  </r>
  <r>
    <s v="SO - 0002390"/>
    <d v="2013-05-24T00:00:00"/>
    <x v="4"/>
    <n v="7"/>
    <x v="1"/>
    <s v="AUD"/>
    <x v="2"/>
    <x v="1"/>
    <x v="34"/>
    <n v="19"/>
    <n v="3"/>
    <x v="2"/>
    <n v="6"/>
    <n v="128.78888888888889"/>
    <n v="772.73333333333335"/>
    <n v="95.303777777777782"/>
    <n v="200.91066666666666"/>
    <x v="4"/>
    <x v="1"/>
  </r>
  <r>
    <s v="SO - 0002391"/>
    <d v="2013-05-24T00:00:00"/>
    <x v="0"/>
    <n v="15"/>
    <x v="2"/>
    <s v="AUD"/>
    <x v="0"/>
    <x v="0"/>
    <x v="47"/>
    <n v="44"/>
    <n v="6"/>
    <x v="0"/>
    <n v="1"/>
    <n v="124.32222222222224"/>
    <n v="124.32222222222224"/>
    <n v="74.593333333333334"/>
    <n v="49.728888888888903"/>
    <x v="4"/>
    <x v="1"/>
  </r>
  <r>
    <s v="SO - 0002392"/>
    <d v="2013-05-25T00:00:00"/>
    <x v="16"/>
    <n v="5"/>
    <x v="1"/>
    <s v="AUD"/>
    <x v="2"/>
    <x v="1"/>
    <x v="26"/>
    <n v="15"/>
    <n v="2"/>
    <x v="7"/>
    <n v="2"/>
    <n v="148.88888888888889"/>
    <n v="297.77777777777777"/>
    <n v="93.800000000000011"/>
    <n v="110.17777777777775"/>
    <x v="4"/>
    <x v="1"/>
  </r>
  <r>
    <s v="SO - 0002393"/>
    <d v="2013-05-25T00:00:00"/>
    <x v="12"/>
    <n v="2"/>
    <x v="0"/>
    <s v="AUD"/>
    <x v="2"/>
    <x v="1"/>
    <x v="15"/>
    <n v="4"/>
    <n v="1"/>
    <x v="4"/>
    <n v="4"/>
    <n v="259.06666666666666"/>
    <n v="1036.2666666666667"/>
    <n v="204.66266666666667"/>
    <n v="217.61599999999999"/>
    <x v="4"/>
    <x v="1"/>
  </r>
  <r>
    <s v="SO - 0002394"/>
    <d v="2013-05-25T00:00:00"/>
    <x v="15"/>
    <n v="13"/>
    <x v="2"/>
    <s v="AUD"/>
    <x v="1"/>
    <x v="0"/>
    <x v="54"/>
    <n v="36"/>
    <n v="5"/>
    <x v="1"/>
    <n v="6"/>
    <n v="269.48888888888888"/>
    <n v="1616.9333333333334"/>
    <n v="156.30355555555556"/>
    <n v="679.11200000000008"/>
    <x v="4"/>
    <x v="1"/>
  </r>
  <r>
    <s v="SO - 0002395"/>
    <d v="2013-05-25T00:00:00"/>
    <x v="19"/>
    <n v="4"/>
    <x v="0"/>
    <s v="AUD"/>
    <x v="2"/>
    <x v="1"/>
    <x v="33"/>
    <n v="10"/>
    <n v="2"/>
    <x v="7"/>
    <n v="5"/>
    <n v="121.34444444444446"/>
    <n v="606.72222222222229"/>
    <n v="76.447000000000017"/>
    <n v="224.48722222222221"/>
    <x v="4"/>
    <x v="1"/>
  </r>
  <r>
    <s v="SO - 0002396"/>
    <d v="2013-05-25T00:00:00"/>
    <x v="16"/>
    <n v="5"/>
    <x v="2"/>
    <s v="AUD"/>
    <x v="2"/>
    <x v="1"/>
    <x v="26"/>
    <n v="15"/>
    <n v="2"/>
    <x v="7"/>
    <n v="9"/>
    <n v="101.98888888888888"/>
    <n v="917.89999999999986"/>
    <n v="68.332555555555558"/>
    <n v="302.90699999999981"/>
    <x v="4"/>
    <x v="1"/>
  </r>
  <r>
    <s v="SO - 0002397"/>
    <d v="2013-05-25T00:00:00"/>
    <x v="1"/>
    <n v="11"/>
    <x v="1"/>
    <s v="AUD"/>
    <x v="1"/>
    <x v="0"/>
    <x v="42"/>
    <n v="32"/>
    <n v="5"/>
    <x v="1"/>
    <n v="3"/>
    <n v="23.077777777777779"/>
    <n v="69.233333333333334"/>
    <n v="9.4618888888888879"/>
    <n v="40.847666666666669"/>
    <x v="4"/>
    <x v="1"/>
  </r>
  <r>
    <s v="SO - 0002398"/>
    <d v="2013-05-26T00:00:00"/>
    <x v="6"/>
    <n v="1"/>
    <x v="1"/>
    <s v="AUD"/>
    <x v="2"/>
    <x v="1"/>
    <x v="6"/>
    <n v="1"/>
    <n v="1"/>
    <x v="4"/>
    <n v="4"/>
    <n v="221.84444444444446"/>
    <n v="887.37777777777785"/>
    <n v="181.91244444444445"/>
    <n v="159.72800000000007"/>
    <x v="4"/>
    <x v="1"/>
  </r>
  <r>
    <s v="SO - 0002399"/>
    <d v="2013-05-26T00:00:00"/>
    <x v="5"/>
    <n v="16"/>
    <x v="0"/>
    <s v="AUD"/>
    <x v="0"/>
    <x v="0"/>
    <x v="47"/>
    <n v="44"/>
    <n v="7"/>
    <x v="3"/>
    <n v="3"/>
    <n v="26.055555555555557"/>
    <n v="78.166666666666671"/>
    <n v="11.464444444444446"/>
    <n v="43.773333333333333"/>
    <x v="4"/>
    <x v="1"/>
  </r>
  <r>
    <s v="SO - 0002400"/>
    <d v="2013-05-26T00:00:00"/>
    <x v="14"/>
    <n v="10"/>
    <x v="2"/>
    <s v="AUD"/>
    <x v="2"/>
    <x v="0"/>
    <x v="38"/>
    <n v="27"/>
    <n v="4"/>
    <x v="5"/>
    <n v="6"/>
    <n v="111.66666666666667"/>
    <n v="670"/>
    <n v="77.05"/>
    <n v="207.70000000000005"/>
    <x v="4"/>
    <x v="1"/>
  </r>
  <r>
    <s v="SO - 0002401"/>
    <d v="2013-05-26T00:00:00"/>
    <x v="16"/>
    <n v="5"/>
    <x v="1"/>
    <s v="AUD"/>
    <x v="2"/>
    <x v="1"/>
    <x v="35"/>
    <n v="13"/>
    <n v="2"/>
    <x v="7"/>
    <n v="3"/>
    <n v="609.70000000000005"/>
    <n v="1829.1000000000001"/>
    <n v="451.178"/>
    <n v="475.56600000000003"/>
    <x v="4"/>
    <x v="1"/>
  </r>
  <r>
    <s v="SO - 0002402"/>
    <d v="2013-05-26T00:00:00"/>
    <x v="4"/>
    <n v="7"/>
    <x v="1"/>
    <s v="AUD"/>
    <x v="2"/>
    <x v="1"/>
    <x v="34"/>
    <n v="19"/>
    <n v="3"/>
    <x v="2"/>
    <n v="9"/>
    <n v="664.04444444444448"/>
    <n v="5976.4000000000005"/>
    <n v="398.42666666666668"/>
    <n v="2390.5600000000004"/>
    <x v="4"/>
    <x v="1"/>
  </r>
  <r>
    <s v="SO - 0002403"/>
    <d v="2013-05-27T00:00:00"/>
    <x v="12"/>
    <n v="2"/>
    <x v="0"/>
    <s v="AUD"/>
    <x v="2"/>
    <x v="1"/>
    <x v="15"/>
    <n v="4"/>
    <n v="1"/>
    <x v="4"/>
    <n v="6"/>
    <n v="98.266666666666666"/>
    <n v="589.6"/>
    <n v="68.786666666666662"/>
    <n v="176.88000000000005"/>
    <x v="4"/>
    <x v="1"/>
  </r>
  <r>
    <s v="SO - 0002404"/>
    <d v="2013-05-27T00:00:00"/>
    <x v="12"/>
    <n v="2"/>
    <x v="1"/>
    <s v="AUD"/>
    <x v="2"/>
    <x v="1"/>
    <x v="37"/>
    <n v="5"/>
    <n v="1"/>
    <x v="4"/>
    <n v="8"/>
    <n v="684.1444444444445"/>
    <n v="5473.155555555556"/>
    <n v="533.63266666666675"/>
    <n v="1204.094222222222"/>
    <x v="4"/>
    <x v="1"/>
  </r>
  <r>
    <s v="SO - 0002405"/>
    <d v="2013-05-27T00:00:00"/>
    <x v="12"/>
    <n v="2"/>
    <x v="1"/>
    <s v="AUD"/>
    <x v="2"/>
    <x v="1"/>
    <x v="15"/>
    <n v="4"/>
    <n v="1"/>
    <x v="4"/>
    <n v="8"/>
    <n v="107.2"/>
    <n v="857.6"/>
    <n v="77.184000000000012"/>
    <n v="240.12799999999993"/>
    <x v="4"/>
    <x v="1"/>
  </r>
  <r>
    <s v="SO - 0002406"/>
    <d v="2013-05-28T00:00:00"/>
    <x v="13"/>
    <n v="19"/>
    <x v="0"/>
    <s v="AUD"/>
    <x v="3"/>
    <x v="2"/>
    <x v="39"/>
    <n v="54"/>
    <n v="8"/>
    <x v="6"/>
    <n v="6"/>
    <n v="432.52222222222224"/>
    <n v="2595.1333333333332"/>
    <n v="173.00888888888892"/>
    <n v="1557.0799999999997"/>
    <x v="4"/>
    <x v="1"/>
  </r>
  <r>
    <s v="SO - 0002407"/>
    <d v="2013-05-28T00:00:00"/>
    <x v="6"/>
    <n v="1"/>
    <x v="1"/>
    <s v="AUD"/>
    <x v="2"/>
    <x v="1"/>
    <x v="9"/>
    <n v="3"/>
    <n v="1"/>
    <x v="4"/>
    <n v="7"/>
    <n v="25.311111111111114"/>
    <n v="177.17777777777781"/>
    <n v="19.995777777777779"/>
    <n v="37.207333333333366"/>
    <x v="4"/>
    <x v="1"/>
  </r>
  <r>
    <s v="SO - 0002408"/>
    <d v="2013-05-28T00:00:00"/>
    <x v="11"/>
    <n v="20"/>
    <x v="1"/>
    <s v="AUD"/>
    <x v="3"/>
    <x v="2"/>
    <x v="25"/>
    <n v="57"/>
    <n v="8"/>
    <x v="6"/>
    <n v="3"/>
    <n v="148.88888888888889"/>
    <n v="446.66666666666663"/>
    <n v="110.17777777777778"/>
    <n v="116.13333333333333"/>
    <x v="4"/>
    <x v="1"/>
  </r>
  <r>
    <s v="SO - 0002409"/>
    <d v="2013-05-28T00:00:00"/>
    <x v="6"/>
    <n v="1"/>
    <x v="1"/>
    <s v="AUD"/>
    <x v="2"/>
    <x v="1"/>
    <x v="6"/>
    <n v="1"/>
    <n v="1"/>
    <x v="4"/>
    <n v="7"/>
    <n v="122.83333333333333"/>
    <n v="859.83333333333326"/>
    <n v="85.98333333333332"/>
    <n v="257.95000000000005"/>
    <x v="4"/>
    <x v="1"/>
  </r>
  <r>
    <s v="SO - 0002410"/>
    <d v="2013-05-28T00:00:00"/>
    <x v="4"/>
    <n v="7"/>
    <x v="0"/>
    <s v="AUD"/>
    <x v="2"/>
    <x v="1"/>
    <x v="48"/>
    <n v="20"/>
    <n v="3"/>
    <x v="2"/>
    <n v="5"/>
    <n v="117.62222222222223"/>
    <n v="588.1111111111112"/>
    <n v="69.397111111111116"/>
    <n v="241.12555555555559"/>
    <x v="4"/>
    <x v="1"/>
  </r>
  <r>
    <s v="SO - 0002411"/>
    <d v="2013-05-29T00:00:00"/>
    <x v="16"/>
    <n v="5"/>
    <x v="0"/>
    <s v="AUD"/>
    <x v="2"/>
    <x v="1"/>
    <x v="35"/>
    <n v="13"/>
    <n v="2"/>
    <x v="7"/>
    <n v="3"/>
    <n v="632.77777777777783"/>
    <n v="1898.3333333333335"/>
    <n v="291.07777777777778"/>
    <n v="1025.1000000000001"/>
    <x v="4"/>
    <x v="1"/>
  </r>
  <r>
    <s v="SO - 0002412"/>
    <d v="2013-05-29T00:00:00"/>
    <x v="14"/>
    <n v="10"/>
    <x v="1"/>
    <s v="AUD"/>
    <x v="1"/>
    <x v="0"/>
    <x v="45"/>
    <n v="29"/>
    <n v="4"/>
    <x v="5"/>
    <n v="3"/>
    <n v="117.62222222222223"/>
    <n v="352.86666666666667"/>
    <n v="79.983111111111128"/>
    <n v="112.91733333333329"/>
    <x v="4"/>
    <x v="1"/>
  </r>
  <r>
    <s v="SO - 0002413"/>
    <d v="2013-05-29T00:00:00"/>
    <x v="17"/>
    <n v="14"/>
    <x v="1"/>
    <s v="AUD"/>
    <x v="1"/>
    <x v="0"/>
    <x v="50"/>
    <n v="39"/>
    <n v="6"/>
    <x v="0"/>
    <n v="4"/>
    <n v="122.83333333333333"/>
    <n v="491.33333333333331"/>
    <n v="52.818333333333335"/>
    <n v="280.05999999999995"/>
    <x v="4"/>
    <x v="1"/>
  </r>
  <r>
    <s v="SO - 0002414"/>
    <d v="2013-05-29T00:00:00"/>
    <x v="18"/>
    <n v="3"/>
    <x v="0"/>
    <s v="AUD"/>
    <x v="2"/>
    <x v="1"/>
    <x v="49"/>
    <n v="8"/>
    <n v="2"/>
    <x v="7"/>
    <n v="6"/>
    <n v="116.13333333333334"/>
    <n v="696.80000000000007"/>
    <n v="61.550666666666672"/>
    <n v="327.49600000000004"/>
    <x v="4"/>
    <x v="1"/>
  </r>
  <r>
    <s v="SO - 0002415"/>
    <d v="2013-05-29T00:00:00"/>
    <x v="13"/>
    <n v="19"/>
    <x v="0"/>
    <s v="AUD"/>
    <x v="3"/>
    <x v="2"/>
    <x v="23"/>
    <n v="53"/>
    <n v="8"/>
    <x v="6"/>
    <n v="3"/>
    <n v="196.53333333333333"/>
    <n v="589.6"/>
    <n v="117.92"/>
    <n v="235.84000000000003"/>
    <x v="4"/>
    <x v="1"/>
  </r>
  <r>
    <s v="SO - 0002416"/>
    <d v="2013-05-29T00:00:00"/>
    <x v="8"/>
    <n v="9"/>
    <x v="1"/>
    <s v="AUD"/>
    <x v="2"/>
    <x v="1"/>
    <x v="32"/>
    <n v="24"/>
    <n v="4"/>
    <x v="5"/>
    <n v="9"/>
    <n v="89.333333333333329"/>
    <n v="804"/>
    <n v="43.773333333333333"/>
    <n v="410.04"/>
    <x v="4"/>
    <x v="1"/>
  </r>
  <r>
    <s v="SO - 0002417"/>
    <d v="2013-05-29T00:00:00"/>
    <x v="19"/>
    <n v="4"/>
    <x v="2"/>
    <s v="AUD"/>
    <x v="2"/>
    <x v="1"/>
    <x v="33"/>
    <n v="10"/>
    <n v="2"/>
    <x v="7"/>
    <n v="3"/>
    <n v="26.8"/>
    <n v="80.400000000000006"/>
    <n v="11.256"/>
    <n v="46.632000000000005"/>
    <x v="4"/>
    <x v="1"/>
  </r>
  <r>
    <s v="SO - 0002418"/>
    <d v="2013-05-30T00:00:00"/>
    <x v="12"/>
    <n v="2"/>
    <x v="2"/>
    <s v="AUD"/>
    <x v="2"/>
    <x v="1"/>
    <x v="37"/>
    <n v="5"/>
    <n v="1"/>
    <x v="4"/>
    <n v="8"/>
    <n v="439.22222222222223"/>
    <n v="3513.7777777777778"/>
    <n v="254.74888888888887"/>
    <n v="1475.7866666666669"/>
    <x v="4"/>
    <x v="1"/>
  </r>
  <r>
    <s v="SO - 0002419"/>
    <d v="2013-05-30T00:00:00"/>
    <x v="9"/>
    <n v="18"/>
    <x v="1"/>
    <s v="AUD"/>
    <x v="0"/>
    <x v="2"/>
    <x v="56"/>
    <n v="52"/>
    <n v="8"/>
    <x v="6"/>
    <n v="4"/>
    <n v="670.74444444444441"/>
    <n v="2682.9777777777776"/>
    <n v="342.0796666666667"/>
    <n v="1314.6591111111109"/>
    <x v="4"/>
    <x v="1"/>
  </r>
  <r>
    <s v="SO - 0002420"/>
    <d v="2013-05-30T00:00:00"/>
    <x v="16"/>
    <n v="5"/>
    <x v="2"/>
    <s v="AUD"/>
    <x v="2"/>
    <x v="1"/>
    <x v="26"/>
    <n v="15"/>
    <n v="2"/>
    <x v="7"/>
    <n v="3"/>
    <n v="688.61111111111109"/>
    <n v="2065.833333333333"/>
    <n v="482.02777777777777"/>
    <n v="619.74999999999977"/>
    <x v="4"/>
    <x v="1"/>
  </r>
  <r>
    <s v="SO - 0002421"/>
    <d v="2013-05-31T00:00:00"/>
    <x v="1"/>
    <n v="11"/>
    <x v="0"/>
    <s v="AUD"/>
    <x v="1"/>
    <x v="0"/>
    <x v="1"/>
    <n v="31"/>
    <n v="5"/>
    <x v="1"/>
    <n v="7"/>
    <n v="719.13333333333333"/>
    <n v="5033.9333333333334"/>
    <n v="424.28866666666659"/>
    <n v="2063.9126666666671"/>
    <x v="4"/>
    <x v="1"/>
  </r>
  <r>
    <s v="SO - 0002422"/>
    <d v="2013-06-01T00:00:00"/>
    <x v="1"/>
    <n v="11"/>
    <x v="1"/>
    <s v="AUD"/>
    <x v="1"/>
    <x v="0"/>
    <x v="1"/>
    <n v="31"/>
    <n v="5"/>
    <x v="1"/>
    <n v="3"/>
    <n v="312.66666666666669"/>
    <n v="938"/>
    <n v="162.58666666666667"/>
    <n v="450.24"/>
    <x v="5"/>
    <x v="1"/>
  </r>
  <r>
    <s v="SO - 0002423"/>
    <d v="2013-06-01T00:00:00"/>
    <x v="19"/>
    <n v="4"/>
    <x v="1"/>
    <s v="AUD"/>
    <x v="2"/>
    <x v="1"/>
    <x v="33"/>
    <n v="10"/>
    <n v="2"/>
    <x v="7"/>
    <n v="6"/>
    <n v="24.566666666666666"/>
    <n v="147.4"/>
    <n v="18.670666666666666"/>
    <n v="35.376000000000005"/>
    <x v="5"/>
    <x v="1"/>
  </r>
  <r>
    <s v="SO - 0002424"/>
    <d v="2013-06-01T00:00:00"/>
    <x v="5"/>
    <n v="16"/>
    <x v="1"/>
    <s v="AUD"/>
    <x v="0"/>
    <x v="2"/>
    <x v="30"/>
    <n v="47"/>
    <n v="7"/>
    <x v="3"/>
    <n v="8"/>
    <n v="250.87777777777779"/>
    <n v="2007.0222222222224"/>
    <n v="185.64955555555557"/>
    <n v="521.82577777777783"/>
    <x v="5"/>
    <x v="1"/>
  </r>
  <r>
    <s v="SO - 0002425"/>
    <d v="2013-06-01T00:00:00"/>
    <x v="11"/>
    <n v="20"/>
    <x v="0"/>
    <s v="AUD"/>
    <x v="3"/>
    <x v="2"/>
    <x v="22"/>
    <n v="58"/>
    <n v="8"/>
    <x v="6"/>
    <n v="7"/>
    <n v="438.47777777777782"/>
    <n v="3069.3444444444449"/>
    <n v="219.23888888888891"/>
    <n v="1534.6722222222224"/>
    <x v="5"/>
    <x v="1"/>
  </r>
  <r>
    <s v="SO - 0002426"/>
    <d v="2013-06-01T00:00:00"/>
    <x v="12"/>
    <n v="2"/>
    <x v="0"/>
    <s v="AUD"/>
    <x v="2"/>
    <x v="1"/>
    <x v="15"/>
    <n v="4"/>
    <n v="1"/>
    <x v="4"/>
    <n v="5"/>
    <n v="29.777777777777779"/>
    <n v="148.88888888888889"/>
    <n v="25.31111111111111"/>
    <n v="22.333333333333343"/>
    <x v="5"/>
    <x v="1"/>
  </r>
  <r>
    <s v="SO - 0002427"/>
    <d v="2013-06-02T00:00:00"/>
    <x v="12"/>
    <n v="2"/>
    <x v="1"/>
    <s v="AUD"/>
    <x v="2"/>
    <x v="1"/>
    <x v="37"/>
    <n v="5"/>
    <n v="1"/>
    <x v="4"/>
    <n v="6"/>
    <n v="722.11111111111109"/>
    <n v="4332.6666666666661"/>
    <n v="505.4777777777777"/>
    <n v="1299.7999999999997"/>
    <x v="5"/>
    <x v="1"/>
  </r>
  <r>
    <s v="SO - 0002428"/>
    <d v="2013-06-02T00:00:00"/>
    <x v="7"/>
    <n v="17"/>
    <x v="1"/>
    <s v="AUD"/>
    <x v="0"/>
    <x v="2"/>
    <x v="21"/>
    <n v="49"/>
    <n v="7"/>
    <x v="3"/>
    <n v="4"/>
    <n v="104.22222222222223"/>
    <n v="416.88888888888891"/>
    <n v="57.32222222222223"/>
    <n v="187.6"/>
    <x v="5"/>
    <x v="1"/>
  </r>
  <r>
    <s v="SO - 0002429"/>
    <d v="2013-06-03T00:00:00"/>
    <x v="5"/>
    <n v="16"/>
    <x v="1"/>
    <s v="AUD"/>
    <x v="0"/>
    <x v="0"/>
    <x v="5"/>
    <n v="45"/>
    <n v="7"/>
    <x v="3"/>
    <n v="5"/>
    <n v="104.22222222222223"/>
    <n v="521.11111111111109"/>
    <n v="50.026666666666671"/>
    <n v="270.97777777777776"/>
    <x v="5"/>
    <x v="1"/>
  </r>
  <r>
    <s v="SO - 0002430"/>
    <d v="2013-06-03T00:00:00"/>
    <x v="4"/>
    <n v="7"/>
    <x v="1"/>
    <s v="AUD"/>
    <x v="2"/>
    <x v="1"/>
    <x v="48"/>
    <n v="20"/>
    <n v="3"/>
    <x v="2"/>
    <n v="2"/>
    <n v="127.30000000000001"/>
    <n v="254.60000000000002"/>
    <n v="66.195999999999998"/>
    <n v="122.20800000000003"/>
    <x v="5"/>
    <x v="1"/>
  </r>
  <r>
    <s v="SO - 0002431"/>
    <d v="2013-06-03T00:00:00"/>
    <x v="15"/>
    <n v="13"/>
    <x v="1"/>
    <s v="AUD"/>
    <x v="1"/>
    <x v="0"/>
    <x v="19"/>
    <n v="38"/>
    <n v="6"/>
    <x v="0"/>
    <n v="1"/>
    <n v="118.36666666666666"/>
    <n v="118.36666666666666"/>
    <n v="74.570999999999998"/>
    <n v="43.795666666666662"/>
    <x v="5"/>
    <x v="1"/>
  </r>
  <r>
    <s v="SO - 0002432"/>
    <d v="2013-06-03T00:00:00"/>
    <x v="19"/>
    <n v="4"/>
    <x v="0"/>
    <s v="AUD"/>
    <x v="2"/>
    <x v="1"/>
    <x v="33"/>
    <n v="10"/>
    <n v="2"/>
    <x v="7"/>
    <n v="1"/>
    <n v="434.01111111111112"/>
    <n v="434.01111111111112"/>
    <n v="173.60444444444445"/>
    <n v="260.40666666666664"/>
    <x v="5"/>
    <x v="1"/>
  </r>
  <r>
    <s v="SO - 0002433"/>
    <d v="2013-06-03T00:00:00"/>
    <x v="11"/>
    <n v="20"/>
    <x v="1"/>
    <s v="AUD"/>
    <x v="3"/>
    <x v="2"/>
    <x v="25"/>
    <n v="57"/>
    <n v="8"/>
    <x v="6"/>
    <n v="3"/>
    <n v="427.31111111111113"/>
    <n v="1281.9333333333334"/>
    <n v="324.75644444444447"/>
    <n v="307.66399999999999"/>
    <x v="5"/>
    <x v="1"/>
  </r>
  <r>
    <s v="SO - 0002434"/>
    <d v="2013-06-03T00:00:00"/>
    <x v="4"/>
    <n v="7"/>
    <x v="1"/>
    <s v="AUD"/>
    <x v="2"/>
    <x v="1"/>
    <x v="34"/>
    <n v="19"/>
    <n v="3"/>
    <x v="2"/>
    <n v="7"/>
    <n v="427.31111111111113"/>
    <n v="2991.1777777777779"/>
    <n v="324.75644444444447"/>
    <n v="717.88266666666641"/>
    <x v="5"/>
    <x v="1"/>
  </r>
  <r>
    <s v="SO - 0002435"/>
    <d v="2013-06-03T00:00:00"/>
    <x v="12"/>
    <n v="2"/>
    <x v="1"/>
    <s v="AUD"/>
    <x v="2"/>
    <x v="1"/>
    <x v="37"/>
    <n v="5"/>
    <n v="1"/>
    <x v="4"/>
    <n v="8"/>
    <n v="114.64444444444445"/>
    <n v="917.15555555555557"/>
    <n v="49.297111111111107"/>
    <n v="522.77866666666671"/>
    <x v="5"/>
    <x v="1"/>
  </r>
  <r>
    <s v="SO - 0002436"/>
    <d v="2013-06-04T00:00:00"/>
    <x v="13"/>
    <n v="19"/>
    <x v="0"/>
    <s v="AUD"/>
    <x v="3"/>
    <x v="2"/>
    <x v="23"/>
    <n v="53"/>
    <n v="8"/>
    <x v="6"/>
    <n v="4"/>
    <n v="428.8"/>
    <n v="1715.2"/>
    <n v="192.96"/>
    <n v="943.36"/>
    <x v="5"/>
    <x v="1"/>
  </r>
  <r>
    <s v="SO - 0002437"/>
    <d v="2013-06-04T00:00:00"/>
    <x v="9"/>
    <n v="18"/>
    <x v="0"/>
    <s v="AUD"/>
    <x v="0"/>
    <x v="2"/>
    <x v="11"/>
    <n v="51"/>
    <n v="7"/>
    <x v="3"/>
    <n v="8"/>
    <n v="121.34444444444446"/>
    <n v="970.7555555555557"/>
    <n v="65.52600000000001"/>
    <n v="446.54755555555562"/>
    <x v="5"/>
    <x v="1"/>
  </r>
  <r>
    <s v="SO - 0002438"/>
    <d v="2013-06-04T00:00:00"/>
    <x v="15"/>
    <n v="13"/>
    <x v="0"/>
    <s v="AUD"/>
    <x v="1"/>
    <x v="0"/>
    <x v="54"/>
    <n v="36"/>
    <n v="5"/>
    <x v="1"/>
    <n v="4"/>
    <n v="97.522222222222226"/>
    <n v="390.0888888888889"/>
    <n v="76.067333333333352"/>
    <n v="85.819555555555496"/>
    <x v="5"/>
    <x v="1"/>
  </r>
  <r>
    <s v="SO - 0002439"/>
    <d v="2013-06-05T00:00:00"/>
    <x v="17"/>
    <n v="14"/>
    <x v="0"/>
    <s v="AUD"/>
    <x v="1"/>
    <x v="0"/>
    <x v="0"/>
    <n v="41"/>
    <n v="6"/>
    <x v="0"/>
    <n v="5"/>
    <n v="197.27777777777777"/>
    <n v="986.38888888888891"/>
    <n v="116.39388888888887"/>
    <n v="404.41944444444459"/>
    <x v="5"/>
    <x v="1"/>
  </r>
  <r>
    <s v="SO - 0002440"/>
    <d v="2013-06-05T00:00:00"/>
    <x v="11"/>
    <n v="20"/>
    <x v="1"/>
    <s v="AUD"/>
    <x v="3"/>
    <x v="2"/>
    <x v="25"/>
    <n v="57"/>
    <n v="8"/>
    <x v="6"/>
    <n v="2"/>
    <n v="428.8"/>
    <n v="857.6"/>
    <n v="360.19200000000001"/>
    <n v="137.21600000000001"/>
    <x v="5"/>
    <x v="1"/>
  </r>
  <r>
    <s v="SO - 0002441"/>
    <d v="2013-06-05T00:00:00"/>
    <x v="16"/>
    <n v="5"/>
    <x v="2"/>
    <s v="AUD"/>
    <x v="2"/>
    <x v="1"/>
    <x v="24"/>
    <n v="14"/>
    <n v="2"/>
    <x v="7"/>
    <n v="6"/>
    <n v="282.14444444444445"/>
    <n v="1692.8666666666668"/>
    <n v="143.89366666666669"/>
    <n v="829.50466666666671"/>
    <x v="5"/>
    <x v="1"/>
  </r>
  <r>
    <s v="SO - 0002442"/>
    <d v="2013-06-05T00:00:00"/>
    <x v="12"/>
    <n v="2"/>
    <x v="0"/>
    <s v="AUD"/>
    <x v="2"/>
    <x v="1"/>
    <x v="15"/>
    <n v="4"/>
    <n v="1"/>
    <x v="4"/>
    <n v="8"/>
    <n v="256.0888888888889"/>
    <n v="2048.7111111111112"/>
    <n v="215.11466666666669"/>
    <n v="327.79377777777768"/>
    <x v="5"/>
    <x v="1"/>
  </r>
  <r>
    <s v="SO - 0002443"/>
    <d v="2013-06-06T00:00:00"/>
    <x v="13"/>
    <n v="19"/>
    <x v="1"/>
    <s v="AUD"/>
    <x v="3"/>
    <x v="2"/>
    <x v="39"/>
    <n v="54"/>
    <n v="8"/>
    <x v="6"/>
    <n v="7"/>
    <n v="28.288888888888888"/>
    <n v="198.02222222222221"/>
    <n v="18.670666666666666"/>
    <n v="67.327555555555563"/>
    <x v="5"/>
    <x v="1"/>
  </r>
  <r>
    <s v="SO - 0002444"/>
    <d v="2013-06-07T00:00:00"/>
    <x v="7"/>
    <n v="17"/>
    <x v="1"/>
    <s v="AUD"/>
    <x v="0"/>
    <x v="2"/>
    <x v="55"/>
    <n v="50"/>
    <n v="7"/>
    <x v="3"/>
    <n v="8"/>
    <n v="101.98888888888888"/>
    <n v="815.91111111111104"/>
    <n v="48.954666666666668"/>
    <n v="424.2737777777777"/>
    <x v="5"/>
    <x v="1"/>
  </r>
  <r>
    <s v="SO - 0002445"/>
    <d v="2013-06-07T00:00:00"/>
    <x v="19"/>
    <n v="4"/>
    <x v="0"/>
    <s v="AUD"/>
    <x v="2"/>
    <x v="1"/>
    <x v="36"/>
    <n v="11"/>
    <n v="2"/>
    <x v="7"/>
    <n v="7"/>
    <n v="111.66666666666667"/>
    <n v="781.66666666666674"/>
    <n v="90.45"/>
    <n v="148.51666666666677"/>
    <x v="5"/>
    <x v="1"/>
  </r>
  <r>
    <s v="SO - 0002446"/>
    <d v="2013-06-07T00:00:00"/>
    <x v="0"/>
    <n v="15"/>
    <x v="2"/>
    <s v="AUD"/>
    <x v="0"/>
    <x v="0"/>
    <x v="8"/>
    <n v="42"/>
    <n v="6"/>
    <x v="0"/>
    <n v="4"/>
    <n v="190.57777777777778"/>
    <n v="762.31111111111113"/>
    <n v="99.100444444444463"/>
    <n v="365.90933333333328"/>
    <x v="5"/>
    <x v="1"/>
  </r>
  <r>
    <s v="SO - 0002447"/>
    <d v="2013-06-07T00:00:00"/>
    <x v="17"/>
    <n v="14"/>
    <x v="2"/>
    <s v="AUD"/>
    <x v="1"/>
    <x v="0"/>
    <x v="50"/>
    <n v="39"/>
    <n v="6"/>
    <x v="0"/>
    <n v="1"/>
    <n v="26.8"/>
    <n v="26.8"/>
    <n v="11.792000000000002"/>
    <n v="15.007999999999999"/>
    <x v="5"/>
    <x v="1"/>
  </r>
  <r>
    <s v="SO - 0002448"/>
    <d v="2013-06-07T00:00:00"/>
    <x v="15"/>
    <n v="13"/>
    <x v="0"/>
    <s v="AUD"/>
    <x v="1"/>
    <x v="0"/>
    <x v="18"/>
    <n v="37"/>
    <n v="5"/>
    <x v="1"/>
    <n v="8"/>
    <n v="439.22222222222223"/>
    <n v="3513.7777777777778"/>
    <n v="285.49444444444447"/>
    <n v="1229.8222222222221"/>
    <x v="5"/>
    <x v="1"/>
  </r>
  <r>
    <s v="SO - 0002449"/>
    <d v="2013-06-07T00:00:00"/>
    <x v="6"/>
    <n v="1"/>
    <x v="1"/>
    <s v="AUD"/>
    <x v="2"/>
    <x v="1"/>
    <x v="41"/>
    <n v="2"/>
    <n v="1"/>
    <x v="4"/>
    <n v="6"/>
    <n v="127.30000000000001"/>
    <n v="763.80000000000007"/>
    <n v="71.288000000000011"/>
    <n v="336.072"/>
    <x v="5"/>
    <x v="1"/>
  </r>
  <r>
    <s v="SO - 0002450"/>
    <d v="2013-06-07T00:00:00"/>
    <x v="11"/>
    <n v="20"/>
    <x v="2"/>
    <s v="AUD"/>
    <x v="3"/>
    <x v="2"/>
    <x v="14"/>
    <n v="56"/>
    <n v="8"/>
    <x v="6"/>
    <n v="6"/>
    <n v="110.17777777777778"/>
    <n v="661.06666666666661"/>
    <n v="73.819111111111113"/>
    <n v="218.15199999999993"/>
    <x v="5"/>
    <x v="1"/>
  </r>
  <r>
    <s v="SO - 0002451"/>
    <d v="2013-06-07T00:00:00"/>
    <x v="13"/>
    <n v="19"/>
    <x v="1"/>
    <s v="AUD"/>
    <x v="3"/>
    <x v="2"/>
    <x v="23"/>
    <n v="53"/>
    <n v="8"/>
    <x v="6"/>
    <n v="2"/>
    <n v="438.47777777777782"/>
    <n v="876.95555555555563"/>
    <n v="223.62366666666668"/>
    <n v="429.70822222222228"/>
    <x v="5"/>
    <x v="1"/>
  </r>
  <r>
    <s v="SO - 0002452"/>
    <d v="2013-06-08T00:00:00"/>
    <x v="16"/>
    <n v="5"/>
    <x v="1"/>
    <s v="AUD"/>
    <x v="2"/>
    <x v="1"/>
    <x v="24"/>
    <n v="14"/>
    <n v="2"/>
    <x v="7"/>
    <n v="4"/>
    <n v="125.8111111111111"/>
    <n v="503.24444444444441"/>
    <n v="96.87455555555556"/>
    <n v="115.74622222222217"/>
    <x v="5"/>
    <x v="1"/>
  </r>
  <r>
    <s v="SO - 0002453"/>
    <d v="2013-06-08T00:00:00"/>
    <x v="14"/>
    <n v="10"/>
    <x v="2"/>
    <s v="AUD"/>
    <x v="1"/>
    <x v="0"/>
    <x v="45"/>
    <n v="29"/>
    <n v="4"/>
    <x v="5"/>
    <n v="6"/>
    <n v="119.11111111111111"/>
    <n v="714.66666666666674"/>
    <n v="77.422222222222231"/>
    <n v="250.13333333333333"/>
    <x v="5"/>
    <x v="1"/>
  </r>
  <r>
    <s v="SO - 0002454"/>
    <d v="2013-06-08T00:00:00"/>
    <x v="9"/>
    <n v="18"/>
    <x v="0"/>
    <s v="AUD"/>
    <x v="0"/>
    <x v="2"/>
    <x v="11"/>
    <n v="51"/>
    <n v="7"/>
    <x v="3"/>
    <n v="4"/>
    <n v="104.22222222222223"/>
    <n v="416.88888888888891"/>
    <n v="50.026666666666671"/>
    <n v="216.78222222222223"/>
    <x v="5"/>
    <x v="1"/>
  </r>
  <r>
    <s v="SO - 0002455"/>
    <d v="2013-06-08T00:00:00"/>
    <x v="14"/>
    <n v="10"/>
    <x v="1"/>
    <s v="AUD"/>
    <x v="2"/>
    <x v="0"/>
    <x v="38"/>
    <n v="27"/>
    <n v="4"/>
    <x v="5"/>
    <n v="2"/>
    <n v="117.62222222222223"/>
    <n v="235.24444444444447"/>
    <n v="58.811111111111117"/>
    <n v="117.62222222222223"/>
    <x v="5"/>
    <x v="1"/>
  </r>
  <r>
    <s v="SO - 0002456"/>
    <d v="2013-06-09T00:00:00"/>
    <x v="11"/>
    <n v="20"/>
    <x v="1"/>
    <s v="AUD"/>
    <x v="3"/>
    <x v="2"/>
    <x v="22"/>
    <n v="58"/>
    <n v="8"/>
    <x v="6"/>
    <n v="8"/>
    <n v="600.76666666666677"/>
    <n v="4806.1333333333341"/>
    <n v="246.31433333333337"/>
    <n v="2835.6186666666672"/>
    <x v="5"/>
    <x v="1"/>
  </r>
  <r>
    <s v="SO - 0002457"/>
    <d v="2013-06-09T00:00:00"/>
    <x v="16"/>
    <n v="5"/>
    <x v="0"/>
    <s v="AUD"/>
    <x v="2"/>
    <x v="1"/>
    <x v="24"/>
    <n v="14"/>
    <n v="2"/>
    <x v="7"/>
    <n v="9"/>
    <n v="612.67777777777781"/>
    <n v="5514.1"/>
    <n v="447.2547777777778"/>
    <n v="1488.8070000000002"/>
    <x v="5"/>
    <x v="1"/>
  </r>
  <r>
    <s v="SO - 0002458"/>
    <d v="2013-06-09T00:00:00"/>
    <x v="9"/>
    <n v="18"/>
    <x v="1"/>
    <s v="AUD"/>
    <x v="0"/>
    <x v="2"/>
    <x v="11"/>
    <n v="51"/>
    <n v="7"/>
    <x v="3"/>
    <n v="1"/>
    <n v="272.4666666666667"/>
    <n v="272.4666666666667"/>
    <n v="158.03066666666666"/>
    <n v="114.43600000000004"/>
    <x v="5"/>
    <x v="1"/>
  </r>
  <r>
    <s v="SO - 0002459"/>
    <d v="2013-06-09T00:00:00"/>
    <x v="18"/>
    <n v="3"/>
    <x v="0"/>
    <s v="AUD"/>
    <x v="2"/>
    <x v="1"/>
    <x v="27"/>
    <n v="7"/>
    <n v="1"/>
    <x v="4"/>
    <n v="9"/>
    <n v="442.20000000000005"/>
    <n v="3979.8"/>
    <n v="300.69600000000003"/>
    <n v="1273.5360000000001"/>
    <x v="5"/>
    <x v="1"/>
  </r>
  <r>
    <s v="SO - 0002460"/>
    <d v="2013-06-10T00:00:00"/>
    <x v="10"/>
    <n v="8"/>
    <x v="1"/>
    <s v="AUD"/>
    <x v="2"/>
    <x v="1"/>
    <x v="44"/>
    <n v="21"/>
    <n v="3"/>
    <x v="2"/>
    <n v="5"/>
    <n v="707.9666666666667"/>
    <n v="3539.8333333333335"/>
    <n v="587.61233333333325"/>
    <n v="601.77166666666699"/>
    <x v="5"/>
    <x v="1"/>
  </r>
  <r>
    <s v="SO - 0002461"/>
    <d v="2013-06-10T00:00:00"/>
    <x v="8"/>
    <n v="9"/>
    <x v="2"/>
    <s v="AUD"/>
    <x v="2"/>
    <x v="0"/>
    <x v="53"/>
    <n v="26"/>
    <n v="4"/>
    <x v="5"/>
    <n v="7"/>
    <n v="428.05555555555554"/>
    <n v="2996.3888888888887"/>
    <n v="171.22222222222223"/>
    <n v="1797.833333333333"/>
    <x v="5"/>
    <x v="1"/>
  </r>
  <r>
    <s v="SO - 0002462"/>
    <d v="2013-06-10T00:00:00"/>
    <x v="15"/>
    <n v="13"/>
    <x v="0"/>
    <s v="AUD"/>
    <x v="1"/>
    <x v="0"/>
    <x v="54"/>
    <n v="36"/>
    <n v="5"/>
    <x v="1"/>
    <n v="3"/>
    <n v="329.78888888888889"/>
    <n v="989.36666666666667"/>
    <n v="270.42688888888887"/>
    <n v="178.08600000000013"/>
    <x v="5"/>
    <x v="1"/>
  </r>
  <r>
    <s v="SO - 0002463"/>
    <d v="2013-06-10T00:00:00"/>
    <x v="13"/>
    <n v="19"/>
    <x v="2"/>
    <s v="AUD"/>
    <x v="3"/>
    <x v="2"/>
    <x v="46"/>
    <n v="55"/>
    <n v="8"/>
    <x v="6"/>
    <n v="3"/>
    <n v="708.71111111111122"/>
    <n v="2126.1333333333337"/>
    <n v="361.4426666666667"/>
    <n v="1041.8053333333337"/>
    <x v="5"/>
    <x v="1"/>
  </r>
  <r>
    <s v="SO - 0002464"/>
    <d v="2013-06-10T00:00:00"/>
    <x v="13"/>
    <n v="19"/>
    <x v="1"/>
    <s v="AUD"/>
    <x v="3"/>
    <x v="2"/>
    <x v="23"/>
    <n v="53"/>
    <n v="8"/>
    <x v="6"/>
    <n v="4"/>
    <n v="129.53333333333333"/>
    <n v="518.13333333333333"/>
    <n v="89.377999999999986"/>
    <n v="160.62133333333338"/>
    <x v="5"/>
    <x v="1"/>
  </r>
  <r>
    <s v="SO - 0002465"/>
    <d v="2013-06-10T00:00:00"/>
    <x v="9"/>
    <n v="18"/>
    <x v="1"/>
    <s v="AUD"/>
    <x v="0"/>
    <x v="2"/>
    <x v="56"/>
    <n v="52"/>
    <n v="8"/>
    <x v="6"/>
    <n v="1"/>
    <n v="120.60000000000001"/>
    <n v="120.60000000000001"/>
    <n v="65.124000000000009"/>
    <n v="55.475999999999999"/>
    <x v="5"/>
    <x v="1"/>
  </r>
  <r>
    <s v="SO - 0002466"/>
    <d v="2013-06-10T00:00:00"/>
    <x v="19"/>
    <n v="4"/>
    <x v="1"/>
    <s v="AUD"/>
    <x v="2"/>
    <x v="1"/>
    <x v="33"/>
    <n v="10"/>
    <n v="2"/>
    <x v="7"/>
    <n v="6"/>
    <n v="276.18888888888893"/>
    <n v="1657.1333333333337"/>
    <n v="110.47555555555557"/>
    <n v="994.2800000000002"/>
    <x v="5"/>
    <x v="1"/>
  </r>
  <r>
    <s v="SO - 0002467"/>
    <d v="2013-06-12T00:00:00"/>
    <x v="9"/>
    <n v="18"/>
    <x v="0"/>
    <s v="AUD"/>
    <x v="0"/>
    <x v="2"/>
    <x v="11"/>
    <n v="51"/>
    <n v="7"/>
    <x v="3"/>
    <n v="9"/>
    <n v="274.70000000000005"/>
    <n v="2472.3000000000002"/>
    <n v="129.10900000000001"/>
    <n v="1310.3190000000002"/>
    <x v="5"/>
    <x v="1"/>
  </r>
  <r>
    <s v="SO - 0002468"/>
    <d v="2013-06-12T00:00:00"/>
    <x v="17"/>
    <n v="14"/>
    <x v="1"/>
    <s v="AUD"/>
    <x v="1"/>
    <x v="0"/>
    <x v="28"/>
    <n v="40"/>
    <n v="6"/>
    <x v="0"/>
    <n v="8"/>
    <n v="220.35555555555555"/>
    <n v="1762.8444444444444"/>
    <n v="149.84177777777779"/>
    <n v="564.11022222222209"/>
    <x v="5"/>
    <x v="1"/>
  </r>
  <r>
    <s v="SO - 0002469"/>
    <d v="2013-06-12T00:00:00"/>
    <x v="12"/>
    <n v="2"/>
    <x v="0"/>
    <s v="AUD"/>
    <x v="2"/>
    <x v="1"/>
    <x v="37"/>
    <n v="5"/>
    <n v="1"/>
    <x v="4"/>
    <n v="7"/>
    <n v="114.64444444444445"/>
    <n v="802.51111111111118"/>
    <n v="73.37244444444444"/>
    <n v="288.90400000000011"/>
    <x v="5"/>
    <x v="1"/>
  </r>
  <r>
    <s v="SO - 0002470"/>
    <d v="2013-06-12T00:00:00"/>
    <x v="4"/>
    <n v="7"/>
    <x v="0"/>
    <s v="AUD"/>
    <x v="2"/>
    <x v="1"/>
    <x v="4"/>
    <n v="18"/>
    <n v="3"/>
    <x v="2"/>
    <n v="5"/>
    <n v="194.3"/>
    <n v="971.5"/>
    <n v="87.435000000000002"/>
    <n v="534.32500000000005"/>
    <x v="5"/>
    <x v="1"/>
  </r>
  <r>
    <s v="SO - 0002471"/>
    <d v="2013-06-12T00:00:00"/>
    <x v="1"/>
    <n v="11"/>
    <x v="1"/>
    <s v="AUD"/>
    <x v="1"/>
    <x v="0"/>
    <x v="1"/>
    <n v="31"/>
    <n v="5"/>
    <x v="1"/>
    <n v="6"/>
    <n v="297.77777777777777"/>
    <n v="1786.6666666666665"/>
    <n v="232.26666666666668"/>
    <n v="393.06666666666638"/>
    <x v="5"/>
    <x v="1"/>
  </r>
  <r>
    <s v="SO - 0002472"/>
    <d v="2013-06-13T00:00:00"/>
    <x v="15"/>
    <n v="13"/>
    <x v="1"/>
    <s v="AUD"/>
    <x v="1"/>
    <x v="0"/>
    <x v="18"/>
    <n v="37"/>
    <n v="6"/>
    <x v="0"/>
    <n v="6"/>
    <n v="575.45555555555563"/>
    <n v="3452.7333333333336"/>
    <n v="471.87355555555558"/>
    <n v="621.49200000000019"/>
    <x v="5"/>
    <x v="1"/>
  </r>
  <r>
    <s v="SO - 0002473"/>
    <d v="2013-06-13T00:00:00"/>
    <x v="0"/>
    <n v="15"/>
    <x v="0"/>
    <s v="AUD"/>
    <x v="0"/>
    <x v="0"/>
    <x v="0"/>
    <n v="41"/>
    <n v="6"/>
    <x v="0"/>
    <n v="3"/>
    <n v="266.51111111111112"/>
    <n v="799.5333333333333"/>
    <n v="213.20888888888891"/>
    <n v="159.90666666666652"/>
    <x v="5"/>
    <x v="1"/>
  </r>
  <r>
    <s v="SO - 0002474"/>
    <d v="2013-06-13T00:00:00"/>
    <x v="3"/>
    <n v="6"/>
    <x v="1"/>
    <s v="AUD"/>
    <x v="2"/>
    <x v="1"/>
    <x v="3"/>
    <n v="17"/>
    <n v="3"/>
    <x v="2"/>
    <n v="9"/>
    <n v="195.78888888888889"/>
    <n v="1762.1"/>
    <n v="135.09433333333334"/>
    <n v="546.25099999999975"/>
    <x v="5"/>
    <x v="1"/>
  </r>
  <r>
    <s v="SO - 0002475"/>
    <d v="2013-06-13T00:00:00"/>
    <x v="3"/>
    <n v="6"/>
    <x v="0"/>
    <s v="AUD"/>
    <x v="2"/>
    <x v="1"/>
    <x v="4"/>
    <n v="18"/>
    <n v="3"/>
    <x v="2"/>
    <n v="9"/>
    <n v="625.33333333333337"/>
    <n v="5628"/>
    <n v="481.50666666666672"/>
    <n v="1294.4399999999996"/>
    <x v="5"/>
    <x v="1"/>
  </r>
  <r>
    <s v="SO - 0002476"/>
    <d v="2013-06-13T00:00:00"/>
    <x v="8"/>
    <n v="9"/>
    <x v="1"/>
    <s v="AUD"/>
    <x v="2"/>
    <x v="1"/>
    <x v="32"/>
    <n v="24"/>
    <n v="4"/>
    <x v="5"/>
    <n v="5"/>
    <n v="585.87777777777785"/>
    <n v="2929.3888888888891"/>
    <n v="386.67933333333337"/>
    <n v="995.99222222222215"/>
    <x v="5"/>
    <x v="1"/>
  </r>
  <r>
    <s v="SO - 0002477"/>
    <d v="2013-06-13T00:00:00"/>
    <x v="10"/>
    <n v="8"/>
    <x v="1"/>
    <s v="AUD"/>
    <x v="2"/>
    <x v="1"/>
    <x v="44"/>
    <n v="21"/>
    <n v="3"/>
    <x v="2"/>
    <n v="3"/>
    <n v="417.63333333333338"/>
    <n v="1252.9000000000001"/>
    <n v="263.10900000000004"/>
    <n v="463.57299999999998"/>
    <x v="5"/>
    <x v="1"/>
  </r>
  <r>
    <s v="SO - 0002478"/>
    <d v="2013-06-14T00:00:00"/>
    <x v="15"/>
    <n v="13"/>
    <x v="1"/>
    <s v="AUD"/>
    <x v="1"/>
    <x v="0"/>
    <x v="18"/>
    <n v="37"/>
    <n v="6"/>
    <x v="0"/>
    <n v="7"/>
    <n v="112.41111111111111"/>
    <n v="786.87777777777774"/>
    <n v="51.70911111111112"/>
    <n v="424.91399999999987"/>
    <x v="5"/>
    <x v="1"/>
  </r>
  <r>
    <s v="SO - 0002479"/>
    <d v="2013-06-14T00:00:00"/>
    <x v="17"/>
    <n v="14"/>
    <x v="1"/>
    <s v="AUD"/>
    <x v="1"/>
    <x v="0"/>
    <x v="50"/>
    <n v="39"/>
    <n v="6"/>
    <x v="0"/>
    <n v="1"/>
    <n v="350.63333333333338"/>
    <n v="350.63333333333338"/>
    <n v="189.34200000000001"/>
    <n v="161.29133333333337"/>
    <x v="5"/>
    <x v="1"/>
  </r>
  <r>
    <s v="SO - 0002480"/>
    <d v="2013-06-14T00:00:00"/>
    <x v="10"/>
    <n v="8"/>
    <x v="2"/>
    <s v="AUD"/>
    <x v="2"/>
    <x v="1"/>
    <x v="31"/>
    <n v="23"/>
    <n v="4"/>
    <x v="5"/>
    <n v="1"/>
    <n v="658.08888888888896"/>
    <n v="658.08888888888896"/>
    <n v="361.94888888888892"/>
    <n v="296.14000000000004"/>
    <x v="5"/>
    <x v="1"/>
  </r>
  <r>
    <s v="SO - 0002481"/>
    <d v="2013-06-14T00:00:00"/>
    <x v="14"/>
    <n v="10"/>
    <x v="1"/>
    <s v="AUD"/>
    <x v="1"/>
    <x v="0"/>
    <x v="17"/>
    <n v="28"/>
    <n v="4"/>
    <x v="5"/>
    <n v="2"/>
    <n v="294.05555555555554"/>
    <n v="588.11111111111109"/>
    <n v="185.255"/>
    <n v="217.60111111111109"/>
    <x v="5"/>
    <x v="1"/>
  </r>
  <r>
    <s v="SO - 0002482"/>
    <d v="2013-06-15T00:00:00"/>
    <x v="4"/>
    <n v="7"/>
    <x v="0"/>
    <s v="AUD"/>
    <x v="2"/>
    <x v="1"/>
    <x v="34"/>
    <n v="19"/>
    <n v="3"/>
    <x v="2"/>
    <n v="2"/>
    <n v="101.24444444444445"/>
    <n v="202.48888888888891"/>
    <n v="62.771555555555565"/>
    <n v="76.945777777777778"/>
    <x v="5"/>
    <x v="1"/>
  </r>
  <r>
    <s v="SO - 0002483"/>
    <d v="2013-06-15T00:00:00"/>
    <x v="5"/>
    <n v="16"/>
    <x v="1"/>
    <s v="AUD"/>
    <x v="0"/>
    <x v="0"/>
    <x v="5"/>
    <n v="45"/>
    <n v="7"/>
    <x v="3"/>
    <n v="8"/>
    <n v="93.055555555555557"/>
    <n v="744.44444444444446"/>
    <n v="55.833333333333336"/>
    <n v="297.77777777777777"/>
    <x v="5"/>
    <x v="1"/>
  </r>
  <r>
    <s v="SO - 0002484"/>
    <d v="2013-06-15T00:00:00"/>
    <x v="13"/>
    <n v="19"/>
    <x v="0"/>
    <s v="AUD"/>
    <x v="3"/>
    <x v="2"/>
    <x v="46"/>
    <n v="55"/>
    <n v="8"/>
    <x v="6"/>
    <n v="2"/>
    <n v="148.88888888888889"/>
    <n v="297.77777777777777"/>
    <n v="102.73333333333332"/>
    <n v="92.311111111111131"/>
    <x v="5"/>
    <x v="1"/>
  </r>
  <r>
    <s v="SO - 0002485"/>
    <d v="2013-06-15T00:00:00"/>
    <x v="2"/>
    <n v="12"/>
    <x v="0"/>
    <s v="AUD"/>
    <x v="1"/>
    <x v="0"/>
    <x v="40"/>
    <n v="33"/>
    <n v="5"/>
    <x v="1"/>
    <n v="2"/>
    <n v="323.83333333333331"/>
    <n v="647.66666666666663"/>
    <n v="265.54333333333329"/>
    <n v="116.58000000000004"/>
    <x v="5"/>
    <x v="1"/>
  </r>
  <r>
    <s v="SO - 0002486"/>
    <d v="2013-06-16T00:00:00"/>
    <x v="18"/>
    <n v="3"/>
    <x v="0"/>
    <s v="AUD"/>
    <x v="2"/>
    <x v="1"/>
    <x v="49"/>
    <n v="8"/>
    <n v="2"/>
    <x v="7"/>
    <n v="7"/>
    <n v="116.13333333333334"/>
    <n v="812.93333333333339"/>
    <n v="80.132000000000005"/>
    <n v="252.00933333333342"/>
    <x v="5"/>
    <x v="1"/>
  </r>
  <r>
    <s v="SO - 0002487"/>
    <d v="2013-06-16T00:00:00"/>
    <x v="3"/>
    <n v="6"/>
    <x v="0"/>
    <s v="AUD"/>
    <x v="2"/>
    <x v="1"/>
    <x v="26"/>
    <n v="15"/>
    <n v="3"/>
    <x v="2"/>
    <n v="2"/>
    <n v="428.8"/>
    <n v="857.6"/>
    <n v="218.68800000000002"/>
    <n v="420.22399999999999"/>
    <x v="5"/>
    <x v="1"/>
  </r>
  <r>
    <s v="SO - 0002488"/>
    <d v="2013-06-16T00:00:00"/>
    <x v="9"/>
    <n v="18"/>
    <x v="0"/>
    <s v="AUD"/>
    <x v="0"/>
    <x v="2"/>
    <x v="11"/>
    <n v="51"/>
    <n v="8"/>
    <x v="6"/>
    <n v="4"/>
    <n v="674.4666666666667"/>
    <n v="2697.8666666666668"/>
    <n v="505.84999999999997"/>
    <n v="674.46666666666692"/>
    <x v="5"/>
    <x v="1"/>
  </r>
  <r>
    <s v="SO - 0002489"/>
    <d v="2013-06-16T00:00:00"/>
    <x v="17"/>
    <n v="14"/>
    <x v="1"/>
    <s v="AUD"/>
    <x v="1"/>
    <x v="0"/>
    <x v="19"/>
    <n v="38"/>
    <n v="6"/>
    <x v="0"/>
    <n v="8"/>
    <n v="114.64444444444445"/>
    <n v="917.15555555555557"/>
    <n v="53.882888888888886"/>
    <n v="486.09244444444448"/>
    <x v="5"/>
    <x v="1"/>
  </r>
  <r>
    <s v="SO - 0002490"/>
    <d v="2013-06-16T00:00:00"/>
    <x v="4"/>
    <n v="7"/>
    <x v="1"/>
    <s v="AUD"/>
    <x v="2"/>
    <x v="1"/>
    <x v="44"/>
    <n v="21"/>
    <n v="3"/>
    <x v="2"/>
    <n v="6"/>
    <n v="142.1888888888889"/>
    <n v="853.13333333333344"/>
    <n v="75.360111111111124"/>
    <n v="400.97266666666667"/>
    <x v="5"/>
    <x v="1"/>
  </r>
  <r>
    <s v="SO - 0002491"/>
    <d v="2013-06-16T00:00:00"/>
    <x v="10"/>
    <n v="8"/>
    <x v="1"/>
    <s v="AUD"/>
    <x v="2"/>
    <x v="1"/>
    <x v="31"/>
    <n v="23"/>
    <n v="4"/>
    <x v="5"/>
    <n v="6"/>
    <n v="116.87777777777779"/>
    <n v="701.26666666666677"/>
    <n v="67.789111111111112"/>
    <n v="294.5320000000001"/>
    <x v="5"/>
    <x v="1"/>
  </r>
  <r>
    <s v="SO - 0002492"/>
    <d v="2013-06-16T00:00:00"/>
    <x v="4"/>
    <n v="7"/>
    <x v="2"/>
    <s v="AUD"/>
    <x v="2"/>
    <x v="1"/>
    <x v="48"/>
    <n v="20"/>
    <n v="3"/>
    <x v="2"/>
    <n v="9"/>
    <n v="247.15555555555557"/>
    <n v="2224.4"/>
    <n v="133.46400000000003"/>
    <n v="1023.2239999999999"/>
    <x v="5"/>
    <x v="1"/>
  </r>
  <r>
    <s v="SO - 0002493"/>
    <d v="2013-06-17T00:00:00"/>
    <x v="11"/>
    <n v="20"/>
    <x v="1"/>
    <s v="AUD"/>
    <x v="3"/>
    <x v="2"/>
    <x v="14"/>
    <n v="56"/>
    <n v="8"/>
    <x v="6"/>
    <n v="4"/>
    <n v="101.24444444444445"/>
    <n v="404.97777777777782"/>
    <n v="74.920888888888896"/>
    <n v="105.29422222222223"/>
    <x v="5"/>
    <x v="1"/>
  </r>
  <r>
    <s v="SO - 0002494"/>
    <d v="2013-06-17T00:00:00"/>
    <x v="15"/>
    <n v="13"/>
    <x v="1"/>
    <s v="AUD"/>
    <x v="1"/>
    <x v="0"/>
    <x v="18"/>
    <n v="37"/>
    <n v="5"/>
    <x v="1"/>
    <n v="5"/>
    <n v="119.11111111111111"/>
    <n v="595.55555555555554"/>
    <n v="50.026666666666671"/>
    <n v="345.42222222222222"/>
    <x v="5"/>
    <x v="1"/>
  </r>
  <r>
    <s v="SO - 0002495"/>
    <d v="2013-06-17T00:00:00"/>
    <x v="3"/>
    <n v="6"/>
    <x v="1"/>
    <s v="AUD"/>
    <x v="2"/>
    <x v="1"/>
    <x v="3"/>
    <n v="17"/>
    <n v="3"/>
    <x v="2"/>
    <n v="7"/>
    <n v="194.3"/>
    <n v="1360.1000000000001"/>
    <n v="153.49700000000001"/>
    <n v="285.62100000000009"/>
    <x v="5"/>
    <x v="1"/>
  </r>
  <r>
    <s v="SO - 0002496"/>
    <d v="2013-06-17T00:00:00"/>
    <x v="0"/>
    <n v="15"/>
    <x v="0"/>
    <s v="AUD"/>
    <x v="0"/>
    <x v="0"/>
    <x v="8"/>
    <n v="42"/>
    <n v="6"/>
    <x v="0"/>
    <n v="5"/>
    <n v="281.39999999999998"/>
    <n v="1407"/>
    <n v="233.56200000000001"/>
    <n v="239.19000000000005"/>
    <x v="5"/>
    <x v="1"/>
  </r>
  <r>
    <s v="SO - 0002497"/>
    <d v="2013-06-17T00:00:00"/>
    <x v="9"/>
    <n v="18"/>
    <x v="1"/>
    <s v="AUD"/>
    <x v="0"/>
    <x v="2"/>
    <x v="55"/>
    <n v="50"/>
    <n v="7"/>
    <x v="3"/>
    <n v="4"/>
    <n v="219.61111111111111"/>
    <n v="878.44444444444446"/>
    <n v="94.432777777777773"/>
    <n v="500.71333333333337"/>
    <x v="5"/>
    <x v="1"/>
  </r>
  <r>
    <s v="SO - 0002498"/>
    <d v="2013-06-18T00:00:00"/>
    <x v="12"/>
    <n v="2"/>
    <x v="1"/>
    <s v="AUD"/>
    <x v="2"/>
    <x v="1"/>
    <x v="29"/>
    <n v="6"/>
    <n v="1"/>
    <x v="4"/>
    <n v="9"/>
    <n v="212.16666666666666"/>
    <n v="1909.5"/>
    <n v="157.00333333333333"/>
    <n v="496.47"/>
    <x v="5"/>
    <x v="1"/>
  </r>
  <r>
    <s v="SO - 0002499"/>
    <d v="2013-06-18T00:00:00"/>
    <x v="2"/>
    <n v="12"/>
    <x v="1"/>
    <s v="AUD"/>
    <x v="1"/>
    <x v="0"/>
    <x v="2"/>
    <n v="34"/>
    <n v="5"/>
    <x v="1"/>
    <n v="1"/>
    <n v="121.34444444444446"/>
    <n v="121.34444444444446"/>
    <n v="101.92933333333333"/>
    <n v="19.415111111111131"/>
    <x v="5"/>
    <x v="1"/>
  </r>
  <r>
    <s v="SO - 0002500"/>
    <d v="2013-06-18T00:00:00"/>
    <x v="13"/>
    <n v="19"/>
    <x v="0"/>
    <s v="AUD"/>
    <x v="3"/>
    <x v="2"/>
    <x v="46"/>
    <n v="55"/>
    <n v="8"/>
    <x v="6"/>
    <n v="5"/>
    <n v="113.15555555555555"/>
    <n v="565.77777777777771"/>
    <n v="57.709333333333333"/>
    <n v="277.23111111111103"/>
    <x v="5"/>
    <x v="1"/>
  </r>
  <r>
    <s v="SO - 0002501"/>
    <d v="2013-06-19T00:00:00"/>
    <x v="18"/>
    <n v="3"/>
    <x v="0"/>
    <s v="AUD"/>
    <x v="2"/>
    <x v="1"/>
    <x v="27"/>
    <n v="7"/>
    <n v="1"/>
    <x v="4"/>
    <n v="1"/>
    <n v="93.800000000000011"/>
    <n v="93.800000000000011"/>
    <n v="63.784000000000006"/>
    <n v="30.016000000000005"/>
    <x v="5"/>
    <x v="1"/>
  </r>
  <r>
    <s v="SO - 0002502"/>
    <d v="2013-06-19T00:00:00"/>
    <x v="7"/>
    <n v="17"/>
    <x v="0"/>
    <s v="AUD"/>
    <x v="0"/>
    <x v="2"/>
    <x v="30"/>
    <n v="47"/>
    <n v="7"/>
    <x v="3"/>
    <n v="7"/>
    <n v="714.66666666666663"/>
    <n v="5002.6666666666661"/>
    <n v="293.01333333333332"/>
    <n v="2951.5733333333328"/>
    <x v="5"/>
    <x v="1"/>
  </r>
  <r>
    <s v="SO - 0002503"/>
    <d v="2013-06-19T00:00:00"/>
    <x v="16"/>
    <n v="5"/>
    <x v="1"/>
    <s v="AUD"/>
    <x v="2"/>
    <x v="1"/>
    <x v="35"/>
    <n v="13"/>
    <n v="2"/>
    <x v="7"/>
    <n v="6"/>
    <n v="125.06666666666668"/>
    <n v="750.40000000000009"/>
    <n v="85.045333333333346"/>
    <n v="240.12800000000004"/>
    <x v="5"/>
    <x v="1"/>
  </r>
  <r>
    <s v="SO - 0002504"/>
    <d v="2013-06-20T00:00:00"/>
    <x v="11"/>
    <n v="20"/>
    <x v="2"/>
    <s v="AUD"/>
    <x v="3"/>
    <x v="2"/>
    <x v="22"/>
    <n v="58"/>
    <n v="8"/>
    <x v="6"/>
    <n v="5"/>
    <n v="219.61111111111111"/>
    <n v="1098.0555555555557"/>
    <n v="87.844444444444449"/>
    <n v="658.83333333333348"/>
    <x v="5"/>
    <x v="1"/>
  </r>
  <r>
    <s v="SO - 0002505"/>
    <d v="2013-06-20T00:00:00"/>
    <x v="4"/>
    <n v="7"/>
    <x v="1"/>
    <s v="AUD"/>
    <x v="2"/>
    <x v="1"/>
    <x v="34"/>
    <n v="19"/>
    <n v="3"/>
    <x v="2"/>
    <n v="7"/>
    <n v="125.06666666666668"/>
    <n v="875.4666666666667"/>
    <n v="67.536000000000001"/>
    <n v="402.71466666666669"/>
    <x v="5"/>
    <x v="1"/>
  </r>
  <r>
    <s v="SO - 0002506"/>
    <d v="2013-06-20T00:00:00"/>
    <x v="4"/>
    <n v="7"/>
    <x v="2"/>
    <s v="AUD"/>
    <x v="2"/>
    <x v="1"/>
    <x v="48"/>
    <n v="20"/>
    <n v="3"/>
    <x v="2"/>
    <n v="2"/>
    <n v="216.63333333333333"/>
    <n v="433.26666666666665"/>
    <n v="99.651333333333341"/>
    <n v="233.96399999999997"/>
    <x v="5"/>
    <x v="1"/>
  </r>
  <r>
    <s v="SO - 0002507"/>
    <d v="2013-06-21T00:00:00"/>
    <x v="1"/>
    <n v="11"/>
    <x v="1"/>
    <s v="AUD"/>
    <x v="1"/>
    <x v="0"/>
    <x v="1"/>
    <n v="31"/>
    <n v="5"/>
    <x v="1"/>
    <n v="1"/>
    <n v="260.55555555555554"/>
    <n v="260.55555555555554"/>
    <n v="208.44444444444446"/>
    <n v="52.111111111111086"/>
    <x v="5"/>
    <x v="1"/>
  </r>
  <r>
    <s v="SO - 0002508"/>
    <d v="2013-06-21T00:00:00"/>
    <x v="0"/>
    <n v="15"/>
    <x v="0"/>
    <s v="AUD"/>
    <x v="0"/>
    <x v="0"/>
    <x v="8"/>
    <n v="42"/>
    <n v="6"/>
    <x v="0"/>
    <n v="6"/>
    <n v="200.25555555555556"/>
    <n v="1201.5333333333333"/>
    <n v="142.18144444444442"/>
    <n v="348.44466666666676"/>
    <x v="5"/>
    <x v="1"/>
  </r>
  <r>
    <s v="SO - 0002509"/>
    <d v="2013-06-21T00:00:00"/>
    <x v="2"/>
    <n v="12"/>
    <x v="0"/>
    <s v="AUD"/>
    <x v="1"/>
    <x v="0"/>
    <x v="40"/>
    <n v="33"/>
    <n v="5"/>
    <x v="1"/>
    <n v="4"/>
    <n v="23.822222222222223"/>
    <n v="95.288888888888891"/>
    <n v="11.672888888888888"/>
    <n v="48.597333333333339"/>
    <x v="5"/>
    <x v="1"/>
  </r>
  <r>
    <s v="SO - 0002510"/>
    <d v="2013-06-22T00:00:00"/>
    <x v="17"/>
    <n v="14"/>
    <x v="1"/>
    <s v="AUD"/>
    <x v="1"/>
    <x v="0"/>
    <x v="28"/>
    <n v="40"/>
    <n v="6"/>
    <x v="0"/>
    <n v="6"/>
    <n v="334.25555555555559"/>
    <n v="2005.5333333333335"/>
    <n v="140.38733333333334"/>
    <n v="1163.2093333333335"/>
    <x v="5"/>
    <x v="1"/>
  </r>
  <r>
    <s v="SO - 0002511"/>
    <d v="2013-06-22T00:00:00"/>
    <x v="1"/>
    <n v="11"/>
    <x v="1"/>
    <s v="AUD"/>
    <x v="1"/>
    <x v="0"/>
    <x v="42"/>
    <n v="32"/>
    <n v="5"/>
    <x v="1"/>
    <n v="9"/>
    <n v="129.53333333333333"/>
    <n v="1165.8"/>
    <n v="91.968666666666664"/>
    <n v="338.08199999999999"/>
    <x v="5"/>
    <x v="1"/>
  </r>
  <r>
    <s v="SO - 0002512"/>
    <d v="2013-06-23T00:00:00"/>
    <x v="5"/>
    <n v="16"/>
    <x v="0"/>
    <s v="AUD"/>
    <x v="0"/>
    <x v="0"/>
    <x v="47"/>
    <n v="44"/>
    <n v="7"/>
    <x v="3"/>
    <n v="7"/>
    <n v="114.64444444444445"/>
    <n v="802.51111111111118"/>
    <n v="45.857777777777784"/>
    <n v="481.50666666666666"/>
    <x v="5"/>
    <x v="1"/>
  </r>
  <r>
    <s v="SO - 0002513"/>
    <d v="2013-06-23T00:00:00"/>
    <x v="8"/>
    <n v="9"/>
    <x v="2"/>
    <s v="AUD"/>
    <x v="2"/>
    <x v="1"/>
    <x v="10"/>
    <n v="25"/>
    <n v="4"/>
    <x v="5"/>
    <n v="8"/>
    <n v="209.1888888888889"/>
    <n v="1673.5111111111112"/>
    <n v="112.96200000000002"/>
    <n v="769.81511111111104"/>
    <x v="5"/>
    <x v="1"/>
  </r>
  <r>
    <s v="SO - 0002514"/>
    <d v="2013-06-23T00:00:00"/>
    <x v="8"/>
    <n v="9"/>
    <x v="1"/>
    <s v="AUD"/>
    <x v="2"/>
    <x v="1"/>
    <x v="32"/>
    <n v="24"/>
    <n v="4"/>
    <x v="5"/>
    <n v="8"/>
    <n v="113.15555555555555"/>
    <n v="905.24444444444441"/>
    <n v="82.603555555555559"/>
    <n v="244.41599999999994"/>
    <x v="5"/>
    <x v="1"/>
  </r>
  <r>
    <s v="SO - 0002515"/>
    <d v="2013-06-23T00:00:00"/>
    <x v="15"/>
    <n v="13"/>
    <x v="0"/>
    <s v="AUD"/>
    <x v="1"/>
    <x v="0"/>
    <x v="54"/>
    <n v="36"/>
    <n v="5"/>
    <x v="1"/>
    <n v="6"/>
    <n v="425.82222222222225"/>
    <n v="2554.9333333333334"/>
    <n v="336.39955555555554"/>
    <n v="536.53600000000006"/>
    <x v="5"/>
    <x v="1"/>
  </r>
  <r>
    <s v="SO - 0002516"/>
    <d v="2013-06-24T00:00:00"/>
    <x v="9"/>
    <n v="18"/>
    <x v="1"/>
    <s v="AUD"/>
    <x v="0"/>
    <x v="2"/>
    <x v="11"/>
    <n v="51"/>
    <n v="8"/>
    <x v="6"/>
    <n v="9"/>
    <n v="588.8555555555555"/>
    <n v="5299.7"/>
    <n v="241.43077777777776"/>
    <n v="3126.8229999999999"/>
    <x v="5"/>
    <x v="1"/>
  </r>
  <r>
    <s v="SO - 0002517"/>
    <d v="2013-06-24T00:00:00"/>
    <x v="19"/>
    <n v="4"/>
    <x v="2"/>
    <s v="AUD"/>
    <x v="2"/>
    <x v="1"/>
    <x v="33"/>
    <n v="10"/>
    <n v="2"/>
    <x v="7"/>
    <n v="8"/>
    <n v="426.56666666666666"/>
    <n v="3412.5333333333333"/>
    <n v="324.19066666666663"/>
    <n v="819.00800000000027"/>
    <x v="5"/>
    <x v="1"/>
  </r>
  <r>
    <s v="SO - 0002518"/>
    <d v="2013-06-24T00:00:00"/>
    <x v="12"/>
    <n v="2"/>
    <x v="0"/>
    <s v="AUD"/>
    <x v="2"/>
    <x v="1"/>
    <x v="37"/>
    <n v="5"/>
    <n v="1"/>
    <x v="4"/>
    <n v="1"/>
    <n v="110.17777777777778"/>
    <n v="110.17777777777778"/>
    <n v="84.836888888888893"/>
    <n v="25.340888888888884"/>
    <x v="5"/>
    <x v="1"/>
  </r>
  <r>
    <s v="SO - 0002519"/>
    <d v="2013-06-24T00:00:00"/>
    <x v="16"/>
    <n v="5"/>
    <x v="0"/>
    <s v="AUD"/>
    <x v="2"/>
    <x v="1"/>
    <x v="26"/>
    <n v="15"/>
    <n v="2"/>
    <x v="7"/>
    <n v="5"/>
    <n v="26.055555555555557"/>
    <n v="130.27777777777777"/>
    <n v="15.112222222222222"/>
    <n v="54.716666666666669"/>
    <x v="5"/>
    <x v="1"/>
  </r>
  <r>
    <s v="SO - 0002520"/>
    <d v="2013-06-25T00:00:00"/>
    <x v="14"/>
    <n v="10"/>
    <x v="1"/>
    <s v="AUD"/>
    <x v="1"/>
    <x v="0"/>
    <x v="17"/>
    <n v="28"/>
    <n v="4"/>
    <x v="5"/>
    <n v="5"/>
    <n v="122.08888888888889"/>
    <n v="610.44444444444446"/>
    <n v="67.148888888888891"/>
    <n v="274.7"/>
    <x v="5"/>
    <x v="1"/>
  </r>
  <r>
    <s v="SO - 0002521"/>
    <d v="2013-06-25T00:00:00"/>
    <x v="19"/>
    <n v="4"/>
    <x v="1"/>
    <s v="AUD"/>
    <x v="2"/>
    <x v="1"/>
    <x v="36"/>
    <n v="11"/>
    <n v="2"/>
    <x v="7"/>
    <n v="4"/>
    <n v="24.566666666666666"/>
    <n v="98.266666666666666"/>
    <n v="13.020333333333333"/>
    <n v="46.185333333333332"/>
    <x v="5"/>
    <x v="1"/>
  </r>
  <r>
    <s v="SO - 0002522"/>
    <d v="2013-06-26T00:00:00"/>
    <x v="5"/>
    <n v="16"/>
    <x v="1"/>
    <s v="AUD"/>
    <x v="0"/>
    <x v="0"/>
    <x v="5"/>
    <n v="45"/>
    <n v="7"/>
    <x v="3"/>
    <n v="4"/>
    <n v="23.077777777777779"/>
    <n v="92.311111111111117"/>
    <n v="12.231222222222224"/>
    <n v="43.386222222222223"/>
    <x v="5"/>
    <x v="1"/>
  </r>
  <r>
    <s v="SO - 0002523"/>
    <d v="2013-06-27T00:00:00"/>
    <x v="12"/>
    <n v="2"/>
    <x v="2"/>
    <s v="AUD"/>
    <x v="2"/>
    <x v="1"/>
    <x v="29"/>
    <n v="6"/>
    <n v="1"/>
    <x v="4"/>
    <n v="7"/>
    <n v="444.43333333333334"/>
    <n v="3111.0333333333333"/>
    <n v="182.21766666666664"/>
    <n v="1835.5096666666668"/>
    <x v="5"/>
    <x v="1"/>
  </r>
  <r>
    <s v="SO - 0002524"/>
    <d v="2013-06-27T00:00:00"/>
    <x v="4"/>
    <n v="7"/>
    <x v="1"/>
    <s v="AUD"/>
    <x v="2"/>
    <x v="1"/>
    <x v="48"/>
    <n v="20"/>
    <n v="3"/>
    <x v="2"/>
    <n v="3"/>
    <n v="283.63333333333338"/>
    <n v="850.90000000000009"/>
    <n v="161.67099999999999"/>
    <n v="365.88700000000011"/>
    <x v="5"/>
    <x v="1"/>
  </r>
  <r>
    <s v="SO - 0002525"/>
    <d v="2013-06-27T00:00:00"/>
    <x v="0"/>
    <n v="15"/>
    <x v="1"/>
    <s v="AUD"/>
    <x v="0"/>
    <x v="0"/>
    <x v="8"/>
    <n v="42"/>
    <n v="6"/>
    <x v="0"/>
    <n v="7"/>
    <n v="440.71111111111111"/>
    <n v="3084.9777777777776"/>
    <n v="312.90488888888888"/>
    <n v="894.64355555555539"/>
    <x v="5"/>
    <x v="1"/>
  </r>
  <r>
    <s v="SO - 0002526"/>
    <d v="2013-06-27T00:00:00"/>
    <x v="18"/>
    <n v="3"/>
    <x v="1"/>
    <s v="AUD"/>
    <x v="2"/>
    <x v="1"/>
    <x v="52"/>
    <n v="9"/>
    <n v="2"/>
    <x v="7"/>
    <n v="5"/>
    <n v="124.32222222222224"/>
    <n v="621.6111111111112"/>
    <n v="94.484888888888889"/>
    <n v="149.18666666666672"/>
    <x v="5"/>
    <x v="1"/>
  </r>
  <r>
    <s v="SO - 0002527"/>
    <d v="2013-06-27T00:00:00"/>
    <x v="10"/>
    <n v="8"/>
    <x v="1"/>
    <s v="AUD"/>
    <x v="2"/>
    <x v="1"/>
    <x v="44"/>
    <n v="21"/>
    <n v="3"/>
    <x v="2"/>
    <n v="8"/>
    <n v="127.30000000000001"/>
    <n v="1018.4000000000001"/>
    <n v="100.56700000000001"/>
    <n v="213.86400000000003"/>
    <x v="5"/>
    <x v="1"/>
  </r>
  <r>
    <s v="SO - 0002528"/>
    <d v="2013-06-28T00:00:00"/>
    <x v="15"/>
    <n v="13"/>
    <x v="0"/>
    <s v="AUD"/>
    <x v="1"/>
    <x v="0"/>
    <x v="18"/>
    <n v="37"/>
    <n v="6"/>
    <x v="0"/>
    <n v="6"/>
    <n v="289.5888888888889"/>
    <n v="1737.5333333333333"/>
    <n v="156.37800000000004"/>
    <n v="799.26533333333305"/>
    <x v="5"/>
    <x v="1"/>
  </r>
  <r>
    <s v="SO - 0002529"/>
    <d v="2013-06-28T00:00:00"/>
    <x v="5"/>
    <n v="16"/>
    <x v="1"/>
    <s v="AUD"/>
    <x v="0"/>
    <x v="0"/>
    <x v="5"/>
    <n v="45"/>
    <n v="7"/>
    <x v="3"/>
    <n v="2"/>
    <n v="313.41111111111115"/>
    <n v="626.82222222222231"/>
    <n v="247.59477777777784"/>
    <n v="131.63266666666664"/>
    <x v="5"/>
    <x v="1"/>
  </r>
  <r>
    <s v="SO - 0002530"/>
    <d v="2013-06-28T00:00:00"/>
    <x v="8"/>
    <n v="9"/>
    <x v="0"/>
    <s v="AUD"/>
    <x v="2"/>
    <x v="1"/>
    <x v="10"/>
    <n v="25"/>
    <n v="4"/>
    <x v="5"/>
    <n v="9"/>
    <n v="195.04444444444445"/>
    <n v="1755.4"/>
    <n v="136.5311111111111"/>
    <n v="526.62000000000012"/>
    <x v="5"/>
    <x v="1"/>
  </r>
  <r>
    <s v="SO - 0002531"/>
    <d v="2013-06-28T00:00:00"/>
    <x v="10"/>
    <n v="8"/>
    <x v="1"/>
    <s v="AUD"/>
    <x v="2"/>
    <x v="1"/>
    <x v="31"/>
    <n v="23"/>
    <n v="4"/>
    <x v="5"/>
    <n v="3"/>
    <n v="126.55555555555556"/>
    <n v="379.66666666666669"/>
    <n v="78.464444444444439"/>
    <n v="144.27333333333337"/>
    <x v="5"/>
    <x v="1"/>
  </r>
  <r>
    <s v="SO - 0002532"/>
    <d v="2013-06-29T00:00:00"/>
    <x v="19"/>
    <n v="4"/>
    <x v="0"/>
    <s v="AUD"/>
    <x v="2"/>
    <x v="1"/>
    <x v="51"/>
    <n v="12"/>
    <n v="2"/>
    <x v="7"/>
    <n v="9"/>
    <n v="572.47777777777776"/>
    <n v="5152.3"/>
    <n v="463.70700000000005"/>
    <n v="978.9369999999999"/>
    <x v="5"/>
    <x v="1"/>
  </r>
  <r>
    <s v="SO - 0002533"/>
    <d v="2013-06-30T00:00:00"/>
    <x v="10"/>
    <n v="8"/>
    <x v="0"/>
    <s v="AUD"/>
    <x v="2"/>
    <x v="1"/>
    <x v="13"/>
    <n v="22"/>
    <n v="4"/>
    <x v="5"/>
    <n v="1"/>
    <n v="425.82222222222225"/>
    <n v="425.82222222222225"/>
    <n v="336.39955555555554"/>
    <n v="89.422666666666714"/>
    <x v="5"/>
    <x v="1"/>
  </r>
  <r>
    <s v="SO - 0002534"/>
    <d v="2013-06-30T00:00:00"/>
    <x v="9"/>
    <n v="18"/>
    <x v="1"/>
    <s v="AUD"/>
    <x v="0"/>
    <x v="2"/>
    <x v="56"/>
    <n v="52"/>
    <n v="8"/>
    <x v="6"/>
    <n v="8"/>
    <n v="201.74444444444444"/>
    <n v="1613.9555555555555"/>
    <n v="147.27344444444444"/>
    <n v="435.76800000000003"/>
    <x v="5"/>
    <x v="1"/>
  </r>
  <r>
    <s v="SO - 0002535"/>
    <d v="2013-07-01T00:00:00"/>
    <x v="8"/>
    <n v="9"/>
    <x v="1"/>
    <s v="AUD"/>
    <x v="2"/>
    <x v="1"/>
    <x v="10"/>
    <n v="25"/>
    <n v="4"/>
    <x v="5"/>
    <n v="2"/>
    <n v="595.55555555555554"/>
    <n v="1191.1111111111111"/>
    <n v="315.64444444444445"/>
    <n v="559.82222222222219"/>
    <x v="6"/>
    <x v="1"/>
  </r>
  <r>
    <s v="SO - 0002536"/>
    <d v="2013-07-01T00:00:00"/>
    <x v="12"/>
    <n v="2"/>
    <x v="1"/>
    <s v="AUD"/>
    <x v="2"/>
    <x v="1"/>
    <x v="29"/>
    <n v="6"/>
    <n v="1"/>
    <x v="4"/>
    <n v="1"/>
    <n v="124.32222222222224"/>
    <n v="124.32222222222224"/>
    <n v="87.025555555555556"/>
    <n v="37.296666666666681"/>
    <x v="6"/>
    <x v="1"/>
  </r>
  <r>
    <s v="SO - 0002537"/>
    <d v="2013-07-01T00:00:00"/>
    <x v="11"/>
    <n v="20"/>
    <x v="1"/>
    <s v="AUD"/>
    <x v="3"/>
    <x v="2"/>
    <x v="22"/>
    <n v="58"/>
    <n v="8"/>
    <x v="6"/>
    <n v="6"/>
    <n v="397.53333333333336"/>
    <n v="2385.2000000000003"/>
    <n v="222.61866666666668"/>
    <n v="1049.4880000000003"/>
    <x v="6"/>
    <x v="1"/>
  </r>
  <r>
    <s v="SO - 0002538"/>
    <d v="2013-07-01T00:00:00"/>
    <x v="14"/>
    <n v="10"/>
    <x v="0"/>
    <s v="AUD"/>
    <x v="2"/>
    <x v="0"/>
    <x v="38"/>
    <n v="27"/>
    <n v="4"/>
    <x v="5"/>
    <n v="8"/>
    <n v="425.82222222222225"/>
    <n v="3406.577777777778"/>
    <n v="187.36177777777777"/>
    <n v="1907.6835555555558"/>
    <x v="6"/>
    <x v="1"/>
  </r>
  <r>
    <s v="SO - 0002539"/>
    <d v="2013-07-03T00:00:00"/>
    <x v="0"/>
    <n v="15"/>
    <x v="1"/>
    <s v="AUD"/>
    <x v="0"/>
    <x v="0"/>
    <x v="57"/>
    <n v="43"/>
    <n v="6"/>
    <x v="0"/>
    <n v="2"/>
    <n v="123.57777777777778"/>
    <n v="247.15555555555557"/>
    <n v="96.390666666666675"/>
    <n v="54.374222222222215"/>
    <x v="6"/>
    <x v="1"/>
  </r>
  <r>
    <s v="SO - 0002540"/>
    <d v="2013-07-03T00:00:00"/>
    <x v="3"/>
    <n v="6"/>
    <x v="1"/>
    <s v="AUD"/>
    <x v="2"/>
    <x v="1"/>
    <x v="3"/>
    <n v="17"/>
    <n v="3"/>
    <x v="2"/>
    <n v="9"/>
    <n v="428.05555555555554"/>
    <n v="3852.5"/>
    <n v="252.55277777777778"/>
    <n v="1579.5250000000001"/>
    <x v="6"/>
    <x v="1"/>
  </r>
  <r>
    <s v="SO - 0002541"/>
    <d v="2013-07-04T00:00:00"/>
    <x v="16"/>
    <n v="5"/>
    <x v="1"/>
    <s v="AUD"/>
    <x v="2"/>
    <x v="1"/>
    <x v="35"/>
    <n v="13"/>
    <n v="2"/>
    <x v="7"/>
    <n v="5"/>
    <n v="20.100000000000001"/>
    <n v="100.5"/>
    <n v="10.250999999999999"/>
    <n v="49.245000000000005"/>
    <x v="6"/>
    <x v="1"/>
  </r>
  <r>
    <s v="SO - 0002542"/>
    <d v="2013-07-04T00:00:00"/>
    <x v="15"/>
    <n v="13"/>
    <x v="1"/>
    <s v="AUD"/>
    <x v="1"/>
    <x v="0"/>
    <x v="54"/>
    <n v="36"/>
    <n v="5"/>
    <x v="1"/>
    <n v="7"/>
    <n v="621.61111111111109"/>
    <n v="4351.2777777777774"/>
    <n v="292.15722222222223"/>
    <n v="2306.1772222222216"/>
    <x v="6"/>
    <x v="1"/>
  </r>
  <r>
    <s v="SO - 0002543"/>
    <d v="2013-07-04T00:00:00"/>
    <x v="11"/>
    <n v="20"/>
    <x v="2"/>
    <s v="AUD"/>
    <x v="3"/>
    <x v="2"/>
    <x v="14"/>
    <n v="56"/>
    <n v="8"/>
    <x v="6"/>
    <n v="5"/>
    <n v="404.97777777777782"/>
    <n v="2024.8888888888891"/>
    <n v="287.53422222222224"/>
    <n v="587.21777777777788"/>
    <x v="6"/>
    <x v="1"/>
  </r>
  <r>
    <s v="SO - 0002544"/>
    <d v="2013-07-04T00:00:00"/>
    <x v="0"/>
    <n v="15"/>
    <x v="1"/>
    <s v="AUD"/>
    <x v="0"/>
    <x v="0"/>
    <x v="8"/>
    <n v="42"/>
    <n v="6"/>
    <x v="0"/>
    <n v="7"/>
    <n v="137.72222222222223"/>
    <n v="964.05555555555566"/>
    <n v="114.30944444444442"/>
    <n v="163.88944444444473"/>
    <x v="6"/>
    <x v="1"/>
  </r>
  <r>
    <s v="SO - 0002545"/>
    <d v="2013-07-04T00:00:00"/>
    <x v="5"/>
    <n v="16"/>
    <x v="1"/>
    <s v="AUD"/>
    <x v="0"/>
    <x v="0"/>
    <x v="5"/>
    <n v="45"/>
    <n v="7"/>
    <x v="3"/>
    <n v="4"/>
    <n v="76.677777777777777"/>
    <n v="306.71111111111111"/>
    <n v="49.073777777777785"/>
    <n v="110.41599999999997"/>
    <x v="6"/>
    <x v="1"/>
  </r>
  <r>
    <s v="SO - 0002546"/>
    <d v="2013-07-05T00:00:00"/>
    <x v="1"/>
    <n v="11"/>
    <x v="0"/>
    <s v="AUD"/>
    <x v="1"/>
    <x v="0"/>
    <x v="42"/>
    <n v="32"/>
    <n v="5"/>
    <x v="1"/>
    <n v="8"/>
    <n v="93.055555555555557"/>
    <n v="744.44444444444446"/>
    <n v="78.166666666666671"/>
    <n v="119.11111111111109"/>
    <x v="6"/>
    <x v="1"/>
  </r>
  <r>
    <s v="SO - 0002547"/>
    <d v="2013-07-05T00:00:00"/>
    <x v="15"/>
    <n v="13"/>
    <x v="1"/>
    <s v="AUD"/>
    <x v="1"/>
    <x v="0"/>
    <x v="19"/>
    <n v="38"/>
    <n v="6"/>
    <x v="0"/>
    <n v="6"/>
    <n v="273.21111111111111"/>
    <n v="1639.2666666666667"/>
    <n v="172.12299999999999"/>
    <n v="606.52866666666682"/>
    <x v="6"/>
    <x v="1"/>
  </r>
  <r>
    <s v="SO - 0002548"/>
    <d v="2013-07-05T00:00:00"/>
    <x v="2"/>
    <n v="12"/>
    <x v="2"/>
    <s v="AUD"/>
    <x v="1"/>
    <x v="0"/>
    <x v="16"/>
    <n v="35"/>
    <n v="5"/>
    <x v="1"/>
    <n v="3"/>
    <n v="213.65555555555557"/>
    <n v="640.9666666666667"/>
    <n v="175.19755555555557"/>
    <n v="115.37400000000002"/>
    <x v="6"/>
    <x v="1"/>
  </r>
  <r>
    <s v="SO - 0002549"/>
    <d v="2013-07-05T00:00:00"/>
    <x v="17"/>
    <n v="14"/>
    <x v="1"/>
    <s v="AUD"/>
    <x v="1"/>
    <x v="0"/>
    <x v="28"/>
    <n v="40"/>
    <n v="6"/>
    <x v="0"/>
    <n v="9"/>
    <n v="430.28888888888889"/>
    <n v="3872.6"/>
    <n v="258.17333333333335"/>
    <n v="1549.04"/>
    <x v="6"/>
    <x v="1"/>
  </r>
  <r>
    <s v="SO - 0002550"/>
    <d v="2013-07-05T00:00:00"/>
    <x v="14"/>
    <n v="10"/>
    <x v="2"/>
    <s v="AUD"/>
    <x v="1"/>
    <x v="0"/>
    <x v="45"/>
    <n v="29"/>
    <n v="4"/>
    <x v="5"/>
    <n v="2"/>
    <n v="190.57777777777778"/>
    <n v="381.15555555555557"/>
    <n v="148.65066666666667"/>
    <n v="83.854222222222234"/>
    <x v="6"/>
    <x v="1"/>
  </r>
  <r>
    <s v="SO - 0002551"/>
    <d v="2013-07-06T00:00:00"/>
    <x v="12"/>
    <n v="2"/>
    <x v="2"/>
    <s v="AUD"/>
    <x v="2"/>
    <x v="1"/>
    <x v="15"/>
    <n v="4"/>
    <n v="1"/>
    <x v="4"/>
    <n v="7"/>
    <n v="428.8"/>
    <n v="3001.6"/>
    <n v="214.4"/>
    <n v="1500.8"/>
    <x v="6"/>
    <x v="1"/>
  </r>
  <r>
    <s v="SO - 0002552"/>
    <d v="2013-07-06T00:00:00"/>
    <x v="7"/>
    <n v="17"/>
    <x v="1"/>
    <s v="AUD"/>
    <x v="0"/>
    <x v="2"/>
    <x v="21"/>
    <n v="49"/>
    <n v="7"/>
    <x v="3"/>
    <n v="2"/>
    <n v="432.52222222222224"/>
    <n v="865.04444444444448"/>
    <n v="203.28544444444444"/>
    <n v="458.47355555555561"/>
    <x v="6"/>
    <x v="1"/>
  </r>
  <r>
    <s v="SO - 0002553"/>
    <d v="2013-07-06T00:00:00"/>
    <x v="0"/>
    <n v="15"/>
    <x v="2"/>
    <s v="AUD"/>
    <x v="0"/>
    <x v="0"/>
    <x v="8"/>
    <n v="42"/>
    <n v="6"/>
    <x v="0"/>
    <n v="5"/>
    <n v="120.60000000000001"/>
    <n v="603"/>
    <n v="98.891999999999996"/>
    <n v="108.54000000000002"/>
    <x v="6"/>
    <x v="1"/>
  </r>
  <r>
    <s v="SO - 0002554"/>
    <d v="2013-07-06T00:00:00"/>
    <x v="8"/>
    <n v="9"/>
    <x v="1"/>
    <s v="AUD"/>
    <x v="2"/>
    <x v="1"/>
    <x v="10"/>
    <n v="25"/>
    <n v="4"/>
    <x v="5"/>
    <n v="7"/>
    <n v="103.47777777777779"/>
    <n v="724.34444444444455"/>
    <n v="45.530222222222228"/>
    <n v="405.63288888888894"/>
    <x v="6"/>
    <x v="1"/>
  </r>
  <r>
    <s v="SO - 0002555"/>
    <d v="2013-07-06T00:00:00"/>
    <x v="10"/>
    <n v="8"/>
    <x v="1"/>
    <s v="AUD"/>
    <x v="2"/>
    <x v="1"/>
    <x v="44"/>
    <n v="21"/>
    <n v="3"/>
    <x v="2"/>
    <n v="4"/>
    <n v="127.30000000000001"/>
    <n v="509.20000000000005"/>
    <n v="81.472000000000008"/>
    <n v="183.31200000000001"/>
    <x v="6"/>
    <x v="1"/>
  </r>
  <r>
    <s v="SO - 0002556"/>
    <d v="2013-07-07T00:00:00"/>
    <x v="9"/>
    <n v="18"/>
    <x v="1"/>
    <s v="AUD"/>
    <x v="0"/>
    <x v="2"/>
    <x v="55"/>
    <n v="50"/>
    <n v="7"/>
    <x v="3"/>
    <n v="8"/>
    <n v="267.25555555555559"/>
    <n v="2138.0444444444447"/>
    <n v="109.57477777777778"/>
    <n v="1261.4462222222223"/>
    <x v="6"/>
    <x v="1"/>
  </r>
  <r>
    <s v="SO - 0002557"/>
    <d v="2013-07-07T00:00:00"/>
    <x v="18"/>
    <n v="3"/>
    <x v="0"/>
    <s v="AUD"/>
    <x v="2"/>
    <x v="1"/>
    <x v="49"/>
    <n v="8"/>
    <n v="1"/>
    <x v="4"/>
    <n v="4"/>
    <n v="445.17777777777775"/>
    <n v="1780.711111111111"/>
    <n v="204.78177777777779"/>
    <n v="961.58399999999983"/>
    <x v="6"/>
    <x v="1"/>
  </r>
  <r>
    <s v="SO - 0002558"/>
    <d v="2013-07-07T00:00:00"/>
    <x v="11"/>
    <n v="20"/>
    <x v="1"/>
    <s v="AUD"/>
    <x v="3"/>
    <x v="2"/>
    <x v="14"/>
    <n v="56"/>
    <n v="8"/>
    <x v="6"/>
    <n v="1"/>
    <n v="22.333333333333332"/>
    <n v="22.333333333333332"/>
    <n v="11.836666666666666"/>
    <n v="10.496666666666666"/>
    <x v="6"/>
    <x v="1"/>
  </r>
  <r>
    <s v="SO - 0002559"/>
    <d v="2013-07-07T00:00:00"/>
    <x v="7"/>
    <n v="17"/>
    <x v="1"/>
    <s v="AUD"/>
    <x v="0"/>
    <x v="2"/>
    <x v="30"/>
    <n v="47"/>
    <n v="7"/>
    <x v="3"/>
    <n v="5"/>
    <n v="25.311111111111114"/>
    <n v="126.55555555555557"/>
    <n v="18.983333333333334"/>
    <n v="31.6388888888889"/>
    <x v="6"/>
    <x v="1"/>
  </r>
  <r>
    <s v="SO - 0002560"/>
    <d v="2013-07-07T00:00:00"/>
    <x v="17"/>
    <n v="14"/>
    <x v="1"/>
    <s v="AUD"/>
    <x v="1"/>
    <x v="0"/>
    <x v="50"/>
    <n v="39"/>
    <n v="6"/>
    <x v="0"/>
    <n v="6"/>
    <n v="427.31111111111113"/>
    <n v="2563.8666666666668"/>
    <n v="205.10933333333332"/>
    <n v="1333.2106666666668"/>
    <x v="6"/>
    <x v="1"/>
  </r>
  <r>
    <s v="SO - 0002561"/>
    <d v="2013-07-07T00:00:00"/>
    <x v="1"/>
    <n v="11"/>
    <x v="1"/>
    <s v="AUD"/>
    <x v="1"/>
    <x v="0"/>
    <x v="42"/>
    <n v="32"/>
    <n v="5"/>
    <x v="1"/>
    <n v="5"/>
    <n v="425.07777777777778"/>
    <n v="2125.3888888888887"/>
    <n v="255.04666666666668"/>
    <n v="850.15555555555534"/>
    <x v="6"/>
    <x v="1"/>
  </r>
  <r>
    <s v="SO - 0002562"/>
    <d v="2013-07-07T00:00:00"/>
    <x v="8"/>
    <n v="9"/>
    <x v="0"/>
    <s v="AUD"/>
    <x v="2"/>
    <x v="1"/>
    <x v="10"/>
    <n v="25"/>
    <n v="4"/>
    <x v="5"/>
    <n v="9"/>
    <n v="445.92222222222222"/>
    <n v="4013.3"/>
    <n v="254.17566666666667"/>
    <n v="1725.7190000000001"/>
    <x v="6"/>
    <x v="1"/>
  </r>
  <r>
    <s v="SO - 0002563"/>
    <d v="2013-07-08T00:00:00"/>
    <x v="8"/>
    <n v="9"/>
    <x v="1"/>
    <s v="AUD"/>
    <x v="2"/>
    <x v="1"/>
    <x v="32"/>
    <n v="24"/>
    <n v="4"/>
    <x v="5"/>
    <n v="7"/>
    <n v="29.033333333333335"/>
    <n v="203.23333333333335"/>
    <n v="22.355666666666668"/>
    <n v="46.743666666666684"/>
    <x v="6"/>
    <x v="1"/>
  </r>
  <r>
    <s v="SO - 0002564"/>
    <d v="2013-07-08T00:00:00"/>
    <x v="6"/>
    <n v="1"/>
    <x v="1"/>
    <s v="AUD"/>
    <x v="2"/>
    <x v="1"/>
    <x v="6"/>
    <n v="1"/>
    <n v="1"/>
    <x v="4"/>
    <n v="8"/>
    <n v="18.611111111111111"/>
    <n v="148.88888888888889"/>
    <n v="11.538888888888888"/>
    <n v="56.577777777777783"/>
    <x v="6"/>
    <x v="1"/>
  </r>
  <r>
    <s v="SO - 0002565"/>
    <d v="2013-07-08T00:00:00"/>
    <x v="3"/>
    <n v="6"/>
    <x v="0"/>
    <s v="AUD"/>
    <x v="2"/>
    <x v="1"/>
    <x v="20"/>
    <n v="16"/>
    <n v="3"/>
    <x v="2"/>
    <n v="4"/>
    <n v="125.06666666666668"/>
    <n v="500.26666666666671"/>
    <n v="78.792000000000002"/>
    <n v="185.0986666666667"/>
    <x v="6"/>
    <x v="1"/>
  </r>
  <r>
    <s v="SO - 0002566"/>
    <d v="2013-07-09T00:00:00"/>
    <x v="4"/>
    <n v="7"/>
    <x v="2"/>
    <s v="AUD"/>
    <x v="2"/>
    <x v="1"/>
    <x v="48"/>
    <n v="20"/>
    <n v="3"/>
    <x v="2"/>
    <n v="6"/>
    <n v="424.33333333333331"/>
    <n v="2546"/>
    <n v="241.87"/>
    <n v="1094.78"/>
    <x v="6"/>
    <x v="1"/>
  </r>
  <r>
    <s v="SO - 0002567"/>
    <d v="2013-07-09T00:00:00"/>
    <x v="5"/>
    <n v="16"/>
    <x v="0"/>
    <s v="AUD"/>
    <x v="0"/>
    <x v="0"/>
    <x v="5"/>
    <n v="45"/>
    <n v="7"/>
    <x v="3"/>
    <n v="9"/>
    <n v="605.97777777777776"/>
    <n v="5453.8"/>
    <n v="351.46711111111108"/>
    <n v="2290.5960000000005"/>
    <x v="6"/>
    <x v="1"/>
  </r>
  <r>
    <s v="SO - 0002568"/>
    <d v="2013-07-09T00:00:00"/>
    <x v="13"/>
    <n v="19"/>
    <x v="2"/>
    <s v="AUD"/>
    <x v="3"/>
    <x v="2"/>
    <x v="46"/>
    <n v="55"/>
    <n v="8"/>
    <x v="6"/>
    <n v="1"/>
    <n v="254.60000000000002"/>
    <n v="254.60000000000002"/>
    <n v="132.392"/>
    <n v="122.20800000000003"/>
    <x v="6"/>
    <x v="1"/>
  </r>
  <r>
    <s v="SO - 0002569"/>
    <d v="2013-07-09T00:00:00"/>
    <x v="15"/>
    <n v="13"/>
    <x v="1"/>
    <s v="AUD"/>
    <x v="1"/>
    <x v="0"/>
    <x v="54"/>
    <n v="36"/>
    <n v="5"/>
    <x v="1"/>
    <n v="2"/>
    <n v="195.78888888888889"/>
    <n v="391.57777777777778"/>
    <n v="146.84166666666667"/>
    <n v="97.894444444444446"/>
    <x v="6"/>
    <x v="1"/>
  </r>
  <r>
    <s v="SO - 0002570"/>
    <d v="2013-07-10T00:00:00"/>
    <x v="11"/>
    <n v="20"/>
    <x v="0"/>
    <s v="AUD"/>
    <x v="3"/>
    <x v="2"/>
    <x v="14"/>
    <n v="56"/>
    <n v="8"/>
    <x v="6"/>
    <n v="2"/>
    <n v="101.24444444444445"/>
    <n v="202.48888888888891"/>
    <n v="47.584888888888891"/>
    <n v="107.31911111111113"/>
    <x v="6"/>
    <x v="1"/>
  </r>
  <r>
    <s v="SO - 0002571"/>
    <d v="2013-07-10T00:00:00"/>
    <x v="12"/>
    <n v="2"/>
    <x v="2"/>
    <s v="AUD"/>
    <x v="2"/>
    <x v="1"/>
    <x v="29"/>
    <n v="6"/>
    <n v="1"/>
    <x v="4"/>
    <n v="5"/>
    <n v="256.83333333333331"/>
    <n v="1284.1666666666665"/>
    <n v="182.35166666666666"/>
    <n v="372.40833333333319"/>
    <x v="6"/>
    <x v="1"/>
  </r>
  <r>
    <s v="SO - 0002572"/>
    <d v="2013-07-10T00:00:00"/>
    <x v="15"/>
    <n v="13"/>
    <x v="1"/>
    <s v="AUD"/>
    <x v="1"/>
    <x v="0"/>
    <x v="19"/>
    <n v="38"/>
    <n v="6"/>
    <x v="0"/>
    <n v="7"/>
    <n v="690.1"/>
    <n v="4830.7"/>
    <n v="496.87200000000001"/>
    <n v="1352.5959999999995"/>
    <x v="6"/>
    <x v="1"/>
  </r>
  <r>
    <s v="SO - 0002573"/>
    <d v="2013-07-10T00:00:00"/>
    <x v="0"/>
    <n v="15"/>
    <x v="0"/>
    <s v="AUD"/>
    <x v="0"/>
    <x v="0"/>
    <x v="57"/>
    <n v="43"/>
    <n v="6"/>
    <x v="0"/>
    <n v="9"/>
    <n v="589.6"/>
    <n v="5306.4000000000005"/>
    <n v="483.47200000000004"/>
    <n v="955.15200000000004"/>
    <x v="6"/>
    <x v="1"/>
  </r>
  <r>
    <s v="SO - 0002574"/>
    <d v="2013-07-11T00:00:00"/>
    <x v="16"/>
    <n v="5"/>
    <x v="0"/>
    <s v="AUD"/>
    <x v="2"/>
    <x v="1"/>
    <x v="26"/>
    <n v="15"/>
    <n v="2"/>
    <x v="7"/>
    <n v="7"/>
    <n v="304.47777777777782"/>
    <n v="2131.3444444444449"/>
    <n v="207.04488888888892"/>
    <n v="682.03022222222239"/>
    <x v="6"/>
    <x v="1"/>
  </r>
  <r>
    <s v="SO - 0002575"/>
    <d v="2013-07-11T00:00:00"/>
    <x v="2"/>
    <n v="12"/>
    <x v="2"/>
    <s v="AUD"/>
    <x v="1"/>
    <x v="0"/>
    <x v="16"/>
    <n v="35"/>
    <n v="5"/>
    <x v="1"/>
    <n v="4"/>
    <n v="124.32222222222224"/>
    <n v="497.28888888888895"/>
    <n v="100.70100000000001"/>
    <n v="94.484888888888918"/>
    <x v="6"/>
    <x v="1"/>
  </r>
  <r>
    <s v="SO - 0002576"/>
    <d v="2013-07-11T00:00:00"/>
    <x v="4"/>
    <n v="7"/>
    <x v="1"/>
    <s v="AUD"/>
    <x v="2"/>
    <x v="1"/>
    <x v="48"/>
    <n v="20"/>
    <n v="3"/>
    <x v="2"/>
    <n v="3"/>
    <n v="122.08888888888889"/>
    <n v="366.26666666666665"/>
    <n v="80.578666666666663"/>
    <n v="124.53066666666666"/>
    <x v="6"/>
    <x v="1"/>
  </r>
  <r>
    <s v="SO - 0002577"/>
    <d v="2013-07-11T00:00:00"/>
    <x v="8"/>
    <n v="9"/>
    <x v="1"/>
    <s v="AUD"/>
    <x v="2"/>
    <x v="0"/>
    <x v="53"/>
    <n v="26"/>
    <n v="4"/>
    <x v="5"/>
    <n v="8"/>
    <n v="106.45555555555556"/>
    <n v="851.6444444444445"/>
    <n v="88.3581111111111"/>
    <n v="144.7795555555557"/>
    <x v="6"/>
    <x v="1"/>
  </r>
  <r>
    <s v="SO - 0002578"/>
    <d v="2013-07-12T00:00:00"/>
    <x v="11"/>
    <n v="20"/>
    <x v="1"/>
    <s v="AUD"/>
    <x v="3"/>
    <x v="2"/>
    <x v="22"/>
    <n v="58"/>
    <n v="8"/>
    <x v="6"/>
    <n v="4"/>
    <n v="690.84444444444443"/>
    <n v="2763.3777777777777"/>
    <n v="545.76711111111115"/>
    <n v="580.30933333333314"/>
    <x v="6"/>
    <x v="1"/>
  </r>
  <r>
    <s v="SO - 0002579"/>
    <d v="2013-07-12T00:00:00"/>
    <x v="11"/>
    <n v="20"/>
    <x v="0"/>
    <s v="AUD"/>
    <x v="3"/>
    <x v="2"/>
    <x v="25"/>
    <n v="57"/>
    <n v="8"/>
    <x v="6"/>
    <n v="9"/>
    <n v="101.98888888888888"/>
    <n v="917.89999999999986"/>
    <n v="62.213222222222221"/>
    <n v="357.98099999999988"/>
    <x v="6"/>
    <x v="1"/>
  </r>
  <r>
    <s v="SO - 0002580"/>
    <d v="2013-07-12T00:00:00"/>
    <x v="15"/>
    <n v="13"/>
    <x v="1"/>
    <s v="AUD"/>
    <x v="1"/>
    <x v="0"/>
    <x v="54"/>
    <n v="36"/>
    <n v="5"/>
    <x v="1"/>
    <n v="7"/>
    <n v="125.8111111111111"/>
    <n v="880.67777777777769"/>
    <n v="61.647444444444446"/>
    <n v="449.14566666666656"/>
    <x v="6"/>
    <x v="1"/>
  </r>
  <r>
    <s v="SO - 0002581"/>
    <d v="2013-07-12T00:00:00"/>
    <x v="1"/>
    <n v="11"/>
    <x v="1"/>
    <s v="AUD"/>
    <x v="1"/>
    <x v="0"/>
    <x v="42"/>
    <n v="32"/>
    <n v="5"/>
    <x v="1"/>
    <n v="9"/>
    <n v="188.34444444444446"/>
    <n v="1695.1000000000001"/>
    <n v="92.288777777777781"/>
    <n v="864.50100000000009"/>
    <x v="6"/>
    <x v="1"/>
  </r>
  <r>
    <s v="SO - 0002582"/>
    <d v="2013-07-13T00:00:00"/>
    <x v="19"/>
    <n v="4"/>
    <x v="1"/>
    <s v="AUD"/>
    <x v="2"/>
    <x v="1"/>
    <x v="52"/>
    <n v="9"/>
    <n v="2"/>
    <x v="7"/>
    <n v="8"/>
    <n v="110.92222222222223"/>
    <n v="887.37777777777785"/>
    <n v="88.737777777777794"/>
    <n v="177.4755555555555"/>
    <x v="6"/>
    <x v="1"/>
  </r>
  <r>
    <s v="SO - 0002583"/>
    <d v="2013-07-14T00:00:00"/>
    <x v="10"/>
    <n v="8"/>
    <x v="2"/>
    <s v="AUD"/>
    <x v="2"/>
    <x v="1"/>
    <x v="13"/>
    <n v="22"/>
    <n v="3"/>
    <x v="2"/>
    <n v="5"/>
    <n v="189.08888888888887"/>
    <n v="945.44444444444434"/>
    <n v="96.435333333333332"/>
    <n v="463.26777777777767"/>
    <x v="6"/>
    <x v="1"/>
  </r>
  <r>
    <s v="SO - 0002584"/>
    <d v="2013-07-14T00:00:00"/>
    <x v="11"/>
    <n v="20"/>
    <x v="0"/>
    <s v="AUD"/>
    <x v="3"/>
    <x v="2"/>
    <x v="14"/>
    <n v="56"/>
    <n v="8"/>
    <x v="6"/>
    <n v="4"/>
    <n v="113.90000000000002"/>
    <n v="455.60000000000008"/>
    <n v="78.591000000000008"/>
    <n v="141.23600000000005"/>
    <x v="6"/>
    <x v="1"/>
  </r>
  <r>
    <s v="SO - 0002585"/>
    <d v="2013-07-14T00:00:00"/>
    <x v="19"/>
    <n v="4"/>
    <x v="2"/>
    <s v="AUD"/>
    <x v="2"/>
    <x v="1"/>
    <x v="33"/>
    <n v="10"/>
    <n v="2"/>
    <x v="7"/>
    <n v="2"/>
    <n v="29.033333333333335"/>
    <n v="58.06666666666667"/>
    <n v="22.646000000000001"/>
    <n v="12.774666666666668"/>
    <x v="6"/>
    <x v="1"/>
  </r>
  <r>
    <s v="SO - 0002586"/>
    <d v="2013-07-15T00:00:00"/>
    <x v="2"/>
    <n v="12"/>
    <x v="1"/>
    <s v="AUD"/>
    <x v="1"/>
    <x v="0"/>
    <x v="2"/>
    <n v="34"/>
    <n v="5"/>
    <x v="1"/>
    <n v="8"/>
    <n v="121.34444444444446"/>
    <n v="970.7555555555557"/>
    <n v="67.952888888888907"/>
    <n v="427.13244444444445"/>
    <x v="6"/>
    <x v="1"/>
  </r>
  <r>
    <s v="SO - 0002587"/>
    <d v="2013-07-15T00:00:00"/>
    <x v="10"/>
    <n v="8"/>
    <x v="2"/>
    <s v="AUD"/>
    <x v="2"/>
    <x v="1"/>
    <x v="44"/>
    <n v="21"/>
    <n v="3"/>
    <x v="2"/>
    <n v="9"/>
    <n v="29.777777777777779"/>
    <n v="268"/>
    <n v="25.31111111111111"/>
    <n v="40.200000000000017"/>
    <x v="6"/>
    <x v="1"/>
  </r>
  <r>
    <s v="SO - 0002588"/>
    <d v="2013-07-15T00:00:00"/>
    <x v="14"/>
    <n v="10"/>
    <x v="1"/>
    <s v="AUD"/>
    <x v="2"/>
    <x v="0"/>
    <x v="38"/>
    <n v="27"/>
    <n v="4"/>
    <x v="5"/>
    <n v="4"/>
    <n v="252.36666666666667"/>
    <n v="1009.4666666666667"/>
    <n v="118.61233333333332"/>
    <n v="535.01733333333345"/>
    <x v="6"/>
    <x v="1"/>
  </r>
  <r>
    <s v="SO - 0002589"/>
    <d v="2013-07-15T00:00:00"/>
    <x v="2"/>
    <n v="12"/>
    <x v="1"/>
    <s v="AUD"/>
    <x v="1"/>
    <x v="0"/>
    <x v="16"/>
    <n v="35"/>
    <n v="5"/>
    <x v="1"/>
    <n v="7"/>
    <n v="80.400000000000006"/>
    <n v="562.80000000000007"/>
    <n v="45.024000000000008"/>
    <n v="247.63200000000001"/>
    <x v="6"/>
    <x v="1"/>
  </r>
  <r>
    <s v="SO - 0002590"/>
    <d v="2013-07-15T00:00:00"/>
    <x v="7"/>
    <n v="17"/>
    <x v="0"/>
    <s v="AUD"/>
    <x v="0"/>
    <x v="2"/>
    <x v="21"/>
    <n v="49"/>
    <n v="7"/>
    <x v="3"/>
    <n v="1"/>
    <n v="626.07777777777778"/>
    <n v="626.07777777777778"/>
    <n v="463.29755555555556"/>
    <n v="162.78022222222222"/>
    <x v="6"/>
    <x v="1"/>
  </r>
  <r>
    <s v="SO - 0002591"/>
    <d v="2013-07-16T00:00:00"/>
    <x v="3"/>
    <n v="6"/>
    <x v="0"/>
    <s v="AUD"/>
    <x v="2"/>
    <x v="1"/>
    <x v="20"/>
    <n v="16"/>
    <n v="3"/>
    <x v="2"/>
    <n v="2"/>
    <n v="190.57777777777778"/>
    <n v="381.15555555555557"/>
    <n v="87.665777777777791"/>
    <n v="205.82399999999998"/>
    <x v="6"/>
    <x v="1"/>
  </r>
  <r>
    <s v="SO - 0002592"/>
    <d v="2013-07-16T00:00:00"/>
    <x v="9"/>
    <n v="18"/>
    <x v="1"/>
    <s v="AUD"/>
    <x v="0"/>
    <x v="2"/>
    <x v="11"/>
    <n v="51"/>
    <n v="7"/>
    <x v="3"/>
    <n v="7"/>
    <n v="104.96666666666667"/>
    <n v="734.76666666666665"/>
    <n v="86.072666666666663"/>
    <n v="132.25800000000004"/>
    <x v="6"/>
    <x v="1"/>
  </r>
  <r>
    <s v="SO - 0002593"/>
    <d v="2013-07-16T00:00:00"/>
    <x v="12"/>
    <n v="2"/>
    <x v="1"/>
    <s v="AUD"/>
    <x v="2"/>
    <x v="1"/>
    <x v="37"/>
    <n v="5"/>
    <n v="1"/>
    <x v="4"/>
    <n v="1"/>
    <n v="265.76666666666665"/>
    <n v="265.76666666666665"/>
    <n v="180.72133333333335"/>
    <n v="85.045333333333303"/>
    <x v="6"/>
    <x v="1"/>
  </r>
  <r>
    <s v="SO - 0002594"/>
    <d v="2013-07-16T00:00:00"/>
    <x v="10"/>
    <n v="8"/>
    <x v="1"/>
    <s v="AUD"/>
    <x v="2"/>
    <x v="1"/>
    <x v="13"/>
    <n v="22"/>
    <n v="4"/>
    <x v="5"/>
    <n v="3"/>
    <n v="189.08888888888887"/>
    <n v="567.26666666666665"/>
    <n v="126.68955555555557"/>
    <n v="187.19799999999992"/>
    <x v="6"/>
    <x v="1"/>
  </r>
  <r>
    <s v="SO - 0002595"/>
    <d v="2013-07-16T00:00:00"/>
    <x v="7"/>
    <n v="17"/>
    <x v="1"/>
    <s v="AUD"/>
    <x v="0"/>
    <x v="2"/>
    <x v="21"/>
    <n v="49"/>
    <n v="7"/>
    <x v="3"/>
    <n v="7"/>
    <n v="385.62222222222221"/>
    <n v="2699.3555555555554"/>
    <n v="316.21022222222223"/>
    <n v="485.88399999999956"/>
    <x v="6"/>
    <x v="1"/>
  </r>
  <r>
    <s v="SO - 0002596"/>
    <d v="2013-07-16T00:00:00"/>
    <x v="9"/>
    <n v="18"/>
    <x v="1"/>
    <s v="AUD"/>
    <x v="0"/>
    <x v="2"/>
    <x v="11"/>
    <n v="51"/>
    <n v="8"/>
    <x v="6"/>
    <n v="5"/>
    <n v="93.800000000000011"/>
    <n v="469.00000000000006"/>
    <n v="76.915999999999997"/>
    <n v="84.420000000000073"/>
    <x v="6"/>
    <x v="1"/>
  </r>
  <r>
    <s v="SO - 0002597"/>
    <d v="2013-07-16T00:00:00"/>
    <x v="19"/>
    <n v="4"/>
    <x v="1"/>
    <s v="AUD"/>
    <x v="2"/>
    <x v="1"/>
    <x v="36"/>
    <n v="11"/>
    <n v="2"/>
    <x v="7"/>
    <n v="3"/>
    <n v="147.4"/>
    <n v="442.20000000000005"/>
    <n v="119.39400000000003"/>
    <n v="84.017999999999915"/>
    <x v="6"/>
    <x v="1"/>
  </r>
  <r>
    <s v="SO - 0002598"/>
    <d v="2013-07-16T00:00:00"/>
    <x v="13"/>
    <n v="19"/>
    <x v="2"/>
    <s v="AUD"/>
    <x v="3"/>
    <x v="2"/>
    <x v="39"/>
    <n v="54"/>
    <n v="8"/>
    <x v="6"/>
    <n v="9"/>
    <n v="445.17777777777775"/>
    <n v="4006.6"/>
    <n v="195.87822222222223"/>
    <n v="2243.6959999999999"/>
    <x v="6"/>
    <x v="1"/>
  </r>
  <r>
    <s v="SO - 0002599"/>
    <d v="2013-07-17T00:00:00"/>
    <x v="13"/>
    <n v="19"/>
    <x v="1"/>
    <s v="AUD"/>
    <x v="3"/>
    <x v="2"/>
    <x v="14"/>
    <n v="56"/>
    <n v="8"/>
    <x v="6"/>
    <n v="6"/>
    <n v="116.13333333333334"/>
    <n v="696.80000000000007"/>
    <n v="70.841333333333338"/>
    <n v="271.75200000000007"/>
    <x v="6"/>
    <x v="1"/>
  </r>
  <r>
    <s v="SO - 0002600"/>
    <d v="2013-07-17T00:00:00"/>
    <x v="15"/>
    <n v="13"/>
    <x v="0"/>
    <s v="AUD"/>
    <x v="1"/>
    <x v="0"/>
    <x v="16"/>
    <n v="35"/>
    <n v="5"/>
    <x v="1"/>
    <n v="7"/>
    <n v="294.8"/>
    <n v="2063.6"/>
    <n v="147.4"/>
    <n v="1031.8"/>
    <x v="6"/>
    <x v="1"/>
  </r>
  <r>
    <s v="SO - 0002601"/>
    <d v="2013-07-17T00:00:00"/>
    <x v="18"/>
    <n v="3"/>
    <x v="1"/>
    <s v="AUD"/>
    <x v="2"/>
    <x v="1"/>
    <x v="27"/>
    <n v="7"/>
    <n v="1"/>
    <x v="4"/>
    <n v="2"/>
    <n v="681.91111111111104"/>
    <n v="1363.8222222222221"/>
    <n v="375.05111111111114"/>
    <n v="613.7199999999998"/>
    <x v="6"/>
    <x v="1"/>
  </r>
  <r>
    <s v="SO - 0002602"/>
    <d v="2013-07-17T00:00:00"/>
    <x v="12"/>
    <n v="2"/>
    <x v="1"/>
    <s v="AUD"/>
    <x v="2"/>
    <x v="1"/>
    <x v="29"/>
    <n v="6"/>
    <n v="1"/>
    <x v="4"/>
    <n v="5"/>
    <n v="420.61111111111109"/>
    <n v="2103.0555555555557"/>
    <n v="168.24444444444444"/>
    <n v="1261.8333333333335"/>
    <x v="6"/>
    <x v="1"/>
  </r>
  <r>
    <s v="SO - 0002603"/>
    <d v="2013-07-17T00:00:00"/>
    <x v="5"/>
    <n v="16"/>
    <x v="0"/>
    <s v="AUD"/>
    <x v="0"/>
    <x v="0"/>
    <x v="5"/>
    <n v="45"/>
    <n v="7"/>
    <x v="3"/>
    <n v="3"/>
    <n v="395.3"/>
    <n v="1185.9000000000001"/>
    <n v="241.13300000000001"/>
    <n v="462.50100000000009"/>
    <x v="6"/>
    <x v="1"/>
  </r>
  <r>
    <s v="SO - 0002604"/>
    <d v="2013-07-17T00:00:00"/>
    <x v="4"/>
    <n v="7"/>
    <x v="1"/>
    <s v="AUD"/>
    <x v="2"/>
    <x v="1"/>
    <x v="48"/>
    <n v="20"/>
    <n v="3"/>
    <x v="2"/>
    <n v="7"/>
    <n v="632.0333333333333"/>
    <n v="4424.2333333333336"/>
    <n v="372.89966666666663"/>
    <n v="1813.9356666666672"/>
    <x v="6"/>
    <x v="1"/>
  </r>
  <r>
    <s v="SO - 0002605"/>
    <d v="2013-07-18T00:00:00"/>
    <x v="1"/>
    <n v="11"/>
    <x v="0"/>
    <s v="AUD"/>
    <x v="1"/>
    <x v="0"/>
    <x v="43"/>
    <n v="30"/>
    <n v="5"/>
    <x v="1"/>
    <n v="4"/>
    <n v="27.544444444444444"/>
    <n v="110.17777777777778"/>
    <n v="17.077555555555556"/>
    <n v="41.867555555555555"/>
    <x v="6"/>
    <x v="1"/>
  </r>
  <r>
    <s v="SO - 0002606"/>
    <d v="2013-07-18T00:00:00"/>
    <x v="4"/>
    <n v="7"/>
    <x v="0"/>
    <s v="AUD"/>
    <x v="2"/>
    <x v="1"/>
    <x v="48"/>
    <n v="20"/>
    <n v="3"/>
    <x v="2"/>
    <n v="6"/>
    <n v="20.844444444444445"/>
    <n v="125.06666666666666"/>
    <n v="13.965777777777779"/>
    <n v="41.271999999999991"/>
    <x v="6"/>
    <x v="1"/>
  </r>
  <r>
    <s v="SO - 0002607"/>
    <d v="2013-07-18T00:00:00"/>
    <x v="12"/>
    <n v="2"/>
    <x v="1"/>
    <s v="AUD"/>
    <x v="2"/>
    <x v="1"/>
    <x v="37"/>
    <n v="5"/>
    <n v="1"/>
    <x v="4"/>
    <n v="2"/>
    <n v="192.06666666666669"/>
    <n v="384.13333333333338"/>
    <n v="147.89133333333336"/>
    <n v="88.350666666666655"/>
    <x v="6"/>
    <x v="1"/>
  </r>
  <r>
    <s v="SO - 0002608"/>
    <d v="2013-07-18T00:00:00"/>
    <x v="15"/>
    <n v="13"/>
    <x v="2"/>
    <s v="AUD"/>
    <x v="1"/>
    <x v="0"/>
    <x v="18"/>
    <n v="37"/>
    <n v="6"/>
    <x v="0"/>
    <n v="3"/>
    <n v="148.14444444444445"/>
    <n v="444.43333333333334"/>
    <n v="78.516555555555556"/>
    <n v="208.88366666666667"/>
    <x v="6"/>
    <x v="1"/>
  </r>
  <r>
    <s v="SO - 0002609"/>
    <d v="2013-07-18T00:00:00"/>
    <x v="4"/>
    <n v="7"/>
    <x v="1"/>
    <s v="AUD"/>
    <x v="2"/>
    <x v="1"/>
    <x v="48"/>
    <n v="20"/>
    <n v="3"/>
    <x v="2"/>
    <n v="1"/>
    <n v="95.288888888888891"/>
    <n v="95.288888888888891"/>
    <n v="52.408888888888896"/>
    <n v="42.879999999999995"/>
    <x v="6"/>
    <x v="1"/>
  </r>
  <r>
    <s v="SO - 0002610"/>
    <d v="2013-07-18T00:00:00"/>
    <x v="6"/>
    <n v="1"/>
    <x v="1"/>
    <s v="AUD"/>
    <x v="2"/>
    <x v="1"/>
    <x v="41"/>
    <n v="2"/>
    <n v="1"/>
    <x v="4"/>
    <n v="9"/>
    <n v="198.76666666666668"/>
    <n v="1788.9"/>
    <n v="83.481999999999999"/>
    <n v="1037.5620000000001"/>
    <x v="6"/>
    <x v="1"/>
  </r>
  <r>
    <s v="SO - 0002611"/>
    <d v="2013-07-19T00:00:00"/>
    <x v="5"/>
    <n v="16"/>
    <x v="1"/>
    <s v="AUD"/>
    <x v="0"/>
    <x v="3"/>
    <x v="12"/>
    <n v="46"/>
    <n v="7"/>
    <x v="3"/>
    <n v="8"/>
    <n v="138.46666666666667"/>
    <n v="1107.7333333333333"/>
    <n v="102.46533333333333"/>
    <n v="288.01066666666668"/>
    <x v="6"/>
    <x v="1"/>
  </r>
  <r>
    <s v="SO - 0002612"/>
    <d v="2013-07-19T00:00:00"/>
    <x v="14"/>
    <n v="10"/>
    <x v="2"/>
    <s v="AUD"/>
    <x v="1"/>
    <x v="0"/>
    <x v="17"/>
    <n v="28"/>
    <n v="4"/>
    <x v="5"/>
    <n v="8"/>
    <n v="126.55555555555556"/>
    <n v="1012.4444444444445"/>
    <n v="94.916666666666671"/>
    <n v="253.11111111111109"/>
    <x v="6"/>
    <x v="1"/>
  </r>
  <r>
    <s v="SO - 0002613"/>
    <d v="2013-07-19T00:00:00"/>
    <x v="18"/>
    <n v="3"/>
    <x v="0"/>
    <s v="AUD"/>
    <x v="2"/>
    <x v="1"/>
    <x v="49"/>
    <n v="8"/>
    <n v="2"/>
    <x v="7"/>
    <n v="3"/>
    <n v="285.12222222222221"/>
    <n v="855.36666666666656"/>
    <n v="153.96600000000001"/>
    <n v="393.46866666666654"/>
    <x v="6"/>
    <x v="1"/>
  </r>
  <r>
    <s v="SO - 0002614"/>
    <d v="2013-07-19T00:00:00"/>
    <x v="9"/>
    <n v="18"/>
    <x v="1"/>
    <s v="AUD"/>
    <x v="0"/>
    <x v="2"/>
    <x v="55"/>
    <n v="50"/>
    <n v="7"/>
    <x v="3"/>
    <n v="9"/>
    <n v="123.57777777777778"/>
    <n v="1112.2"/>
    <n v="54.374222222222222"/>
    <n v="622.83200000000011"/>
    <x v="6"/>
    <x v="1"/>
  </r>
  <r>
    <s v="SO - 0002615"/>
    <d v="2013-07-19T00:00:00"/>
    <x v="7"/>
    <n v="17"/>
    <x v="1"/>
    <s v="AUD"/>
    <x v="0"/>
    <x v="2"/>
    <x v="21"/>
    <n v="49"/>
    <n v="7"/>
    <x v="3"/>
    <n v="5"/>
    <n v="113.90000000000002"/>
    <n v="569.50000000000011"/>
    <n v="96.814999999999998"/>
    <n v="85.425000000000125"/>
    <x v="6"/>
    <x v="1"/>
  </r>
  <r>
    <s v="SO - 0002616"/>
    <d v="2013-07-19T00:00:00"/>
    <x v="9"/>
    <n v="18"/>
    <x v="0"/>
    <s v="AUD"/>
    <x v="0"/>
    <x v="2"/>
    <x v="56"/>
    <n v="52"/>
    <n v="8"/>
    <x v="6"/>
    <n v="3"/>
    <n v="20.844444444444445"/>
    <n v="62.533333333333331"/>
    <n v="10.213777777777777"/>
    <n v="31.892000000000003"/>
    <x v="6"/>
    <x v="1"/>
  </r>
  <r>
    <s v="SO - 0002617"/>
    <d v="2013-07-19T00:00:00"/>
    <x v="8"/>
    <n v="9"/>
    <x v="0"/>
    <s v="AUD"/>
    <x v="2"/>
    <x v="0"/>
    <x v="53"/>
    <n v="26"/>
    <n v="4"/>
    <x v="5"/>
    <n v="2"/>
    <n v="696.05555555555554"/>
    <n v="1392.1111111111111"/>
    <n v="522.04166666666663"/>
    <n v="348.02777777777783"/>
    <x v="6"/>
    <x v="1"/>
  </r>
  <r>
    <s v="SO - 0002618"/>
    <d v="2013-07-19T00:00:00"/>
    <x v="1"/>
    <n v="11"/>
    <x v="0"/>
    <s v="AUD"/>
    <x v="1"/>
    <x v="0"/>
    <x v="1"/>
    <n v="31"/>
    <n v="5"/>
    <x v="1"/>
    <n v="1"/>
    <n v="19.355555555555558"/>
    <n v="19.355555555555558"/>
    <n v="13.936"/>
    <n v="5.4195555555555579"/>
    <x v="6"/>
    <x v="1"/>
  </r>
  <r>
    <s v="SO - 0002619"/>
    <d v="2013-07-20T00:00:00"/>
    <x v="16"/>
    <n v="5"/>
    <x v="1"/>
    <s v="AUD"/>
    <x v="2"/>
    <x v="1"/>
    <x v="24"/>
    <n v="14"/>
    <n v="2"/>
    <x v="7"/>
    <n v="4"/>
    <n v="425.07777777777778"/>
    <n v="1700.3111111111111"/>
    <n v="242.29433333333333"/>
    <n v="731.13377777777782"/>
    <x v="6"/>
    <x v="1"/>
  </r>
  <r>
    <s v="SO - 0002620"/>
    <d v="2013-07-20T00:00:00"/>
    <x v="15"/>
    <n v="13"/>
    <x v="1"/>
    <s v="AUD"/>
    <x v="1"/>
    <x v="0"/>
    <x v="18"/>
    <n v="37"/>
    <n v="6"/>
    <x v="0"/>
    <n v="3"/>
    <n v="113.90000000000002"/>
    <n v="341.70000000000005"/>
    <n v="82.00800000000001"/>
    <n v="95.676000000000016"/>
    <x v="6"/>
    <x v="1"/>
  </r>
  <r>
    <s v="SO - 0002621"/>
    <d v="2013-07-20T00:00:00"/>
    <x v="1"/>
    <n v="11"/>
    <x v="0"/>
    <s v="AUD"/>
    <x v="1"/>
    <x v="0"/>
    <x v="1"/>
    <n v="31"/>
    <n v="5"/>
    <x v="1"/>
    <n v="9"/>
    <n v="108.6888888888889"/>
    <n v="978.2"/>
    <n v="73.908444444444456"/>
    <n v="313.02399999999989"/>
    <x v="6"/>
    <x v="1"/>
  </r>
  <r>
    <s v="SO - 0002622"/>
    <d v="2013-07-20T00:00:00"/>
    <x v="2"/>
    <n v="12"/>
    <x v="1"/>
    <s v="AUD"/>
    <x v="1"/>
    <x v="0"/>
    <x v="2"/>
    <n v="34"/>
    <n v="5"/>
    <x v="1"/>
    <n v="2"/>
    <n v="591.08888888888896"/>
    <n v="1182.1777777777779"/>
    <n v="307.36622222222223"/>
    <n v="567.44533333333345"/>
    <x v="6"/>
    <x v="1"/>
  </r>
  <r>
    <s v="SO - 0002623"/>
    <d v="2013-07-20T00:00:00"/>
    <x v="8"/>
    <n v="9"/>
    <x v="2"/>
    <s v="AUD"/>
    <x v="2"/>
    <x v="0"/>
    <x v="53"/>
    <n v="26"/>
    <n v="4"/>
    <x v="5"/>
    <n v="6"/>
    <n v="207.7"/>
    <n v="1246.1999999999998"/>
    <n v="130.851"/>
    <n v="461.09399999999982"/>
    <x v="6"/>
    <x v="1"/>
  </r>
  <r>
    <s v="SO - 0002624"/>
    <d v="2013-07-20T00:00:00"/>
    <x v="3"/>
    <n v="6"/>
    <x v="0"/>
    <s v="AUD"/>
    <x v="2"/>
    <x v="1"/>
    <x v="20"/>
    <n v="16"/>
    <n v="3"/>
    <x v="2"/>
    <n v="7"/>
    <n v="120.60000000000001"/>
    <n v="844.2"/>
    <n v="101.304"/>
    <n v="135.072"/>
    <x v="6"/>
    <x v="1"/>
  </r>
  <r>
    <s v="SO - 0002625"/>
    <d v="2013-07-20T00:00:00"/>
    <x v="3"/>
    <n v="6"/>
    <x v="2"/>
    <s v="AUD"/>
    <x v="2"/>
    <x v="1"/>
    <x v="4"/>
    <n v="18"/>
    <n v="3"/>
    <x v="2"/>
    <n v="9"/>
    <n v="119.11111111111111"/>
    <n v="1072"/>
    <n v="55.982222222222219"/>
    <n v="568.16000000000008"/>
    <x v="6"/>
    <x v="1"/>
  </r>
  <r>
    <s v="SO - 0002626"/>
    <d v="2013-07-20T00:00:00"/>
    <x v="2"/>
    <n v="12"/>
    <x v="1"/>
    <s v="AUD"/>
    <x v="1"/>
    <x v="0"/>
    <x v="40"/>
    <n v="33"/>
    <n v="5"/>
    <x v="1"/>
    <n v="1"/>
    <n v="29.033333333333335"/>
    <n v="29.033333333333335"/>
    <n v="24.097666666666665"/>
    <n v="4.9356666666666698"/>
    <x v="6"/>
    <x v="1"/>
  </r>
  <r>
    <s v="SO - 0002627"/>
    <d v="2013-07-20T00:00:00"/>
    <x v="7"/>
    <n v="17"/>
    <x v="1"/>
    <s v="AUD"/>
    <x v="0"/>
    <x v="2"/>
    <x v="7"/>
    <n v="48"/>
    <n v="7"/>
    <x v="3"/>
    <n v="3"/>
    <n v="434.75555555555559"/>
    <n v="1304.2666666666669"/>
    <n v="343.4568888888889"/>
    <n v="273.89600000000019"/>
    <x v="6"/>
    <x v="1"/>
  </r>
  <r>
    <s v="SO - 0002628"/>
    <d v="2013-07-21T00:00:00"/>
    <x v="10"/>
    <n v="8"/>
    <x v="2"/>
    <s v="AUD"/>
    <x v="2"/>
    <x v="1"/>
    <x v="44"/>
    <n v="21"/>
    <n v="3"/>
    <x v="2"/>
    <n v="6"/>
    <n v="297.03333333333336"/>
    <n v="1782.2000000000003"/>
    <n v="130.69466666666668"/>
    <n v="998.03200000000015"/>
    <x v="6"/>
    <x v="1"/>
  </r>
  <r>
    <s v="SO - 0002629"/>
    <d v="2013-07-21T00:00:00"/>
    <x v="1"/>
    <n v="11"/>
    <x v="1"/>
    <s v="AUD"/>
    <x v="1"/>
    <x v="0"/>
    <x v="42"/>
    <n v="32"/>
    <n v="5"/>
    <x v="1"/>
    <n v="1"/>
    <n v="116.13333333333334"/>
    <n v="116.13333333333334"/>
    <n v="61.550666666666672"/>
    <n v="54.582666666666668"/>
    <x v="6"/>
    <x v="1"/>
  </r>
  <r>
    <s v="SO - 0002630"/>
    <d v="2013-07-21T00:00:00"/>
    <x v="8"/>
    <n v="9"/>
    <x v="1"/>
    <s v="AUD"/>
    <x v="2"/>
    <x v="0"/>
    <x v="53"/>
    <n v="26"/>
    <n v="4"/>
    <x v="5"/>
    <n v="4"/>
    <n v="268"/>
    <n v="1072"/>
    <n v="117.92"/>
    <n v="600.31999999999994"/>
    <x v="6"/>
    <x v="1"/>
  </r>
  <r>
    <s v="SO - 0002631"/>
    <d v="2013-07-22T00:00:00"/>
    <x v="2"/>
    <n v="12"/>
    <x v="0"/>
    <s v="AUD"/>
    <x v="1"/>
    <x v="0"/>
    <x v="16"/>
    <n v="35"/>
    <n v="5"/>
    <x v="1"/>
    <n v="8"/>
    <n v="113.15555555555555"/>
    <n v="905.24444444444441"/>
    <n v="46.393777777777778"/>
    <n v="534.09422222222224"/>
    <x v="6"/>
    <x v="1"/>
  </r>
  <r>
    <s v="SO - 0002632"/>
    <d v="2013-07-22T00:00:00"/>
    <x v="12"/>
    <n v="2"/>
    <x v="1"/>
    <s v="AUD"/>
    <x v="2"/>
    <x v="1"/>
    <x v="37"/>
    <n v="5"/>
    <n v="1"/>
    <x v="4"/>
    <n v="1"/>
    <n v="250.87777777777779"/>
    <n v="250.87777777777779"/>
    <n v="210.73733333333334"/>
    <n v="40.140444444444455"/>
    <x v="6"/>
    <x v="1"/>
  </r>
  <r>
    <s v="SO - 0002633"/>
    <d v="2013-07-22T00:00:00"/>
    <x v="10"/>
    <n v="8"/>
    <x v="1"/>
    <s v="AUD"/>
    <x v="2"/>
    <x v="1"/>
    <x v="31"/>
    <n v="23"/>
    <n v="4"/>
    <x v="5"/>
    <n v="4"/>
    <n v="323.0888888888889"/>
    <n v="1292.3555555555556"/>
    <n v="255.24022222222226"/>
    <n v="271.39466666666658"/>
    <x v="6"/>
    <x v="1"/>
  </r>
  <r>
    <s v="SO - 0002634"/>
    <d v="2013-07-23T00:00:00"/>
    <x v="19"/>
    <n v="4"/>
    <x v="1"/>
    <s v="AUD"/>
    <x v="2"/>
    <x v="1"/>
    <x v="33"/>
    <n v="10"/>
    <n v="2"/>
    <x v="7"/>
    <n v="1"/>
    <n v="125.06666666666668"/>
    <n v="125.06666666666668"/>
    <n v="65.034666666666681"/>
    <n v="60.031999999999996"/>
    <x v="6"/>
    <x v="1"/>
  </r>
  <r>
    <s v="SO - 0002635"/>
    <d v="2013-07-23T00:00:00"/>
    <x v="13"/>
    <n v="19"/>
    <x v="1"/>
    <s v="AUD"/>
    <x v="3"/>
    <x v="2"/>
    <x v="23"/>
    <n v="53"/>
    <n v="8"/>
    <x v="6"/>
    <n v="5"/>
    <n v="119.11111111111111"/>
    <n v="595.55555555555554"/>
    <n v="58.364444444444445"/>
    <n v="303.73333333333335"/>
    <x v="6"/>
    <x v="1"/>
  </r>
  <r>
    <s v="SO - 0002636"/>
    <d v="2013-07-23T00:00:00"/>
    <x v="9"/>
    <n v="18"/>
    <x v="1"/>
    <s v="AUD"/>
    <x v="0"/>
    <x v="2"/>
    <x v="23"/>
    <n v="53"/>
    <n v="8"/>
    <x v="6"/>
    <n v="4"/>
    <n v="201"/>
    <n v="804"/>
    <n v="126.63000000000001"/>
    <n v="297.47999999999996"/>
    <x v="6"/>
    <x v="1"/>
  </r>
  <r>
    <s v="SO - 0002637"/>
    <d v="2013-07-23T00:00:00"/>
    <x v="13"/>
    <n v="19"/>
    <x v="1"/>
    <s v="AUD"/>
    <x v="3"/>
    <x v="2"/>
    <x v="14"/>
    <n v="56"/>
    <n v="8"/>
    <x v="6"/>
    <n v="9"/>
    <n v="113.90000000000002"/>
    <n v="1025.1000000000001"/>
    <n v="59.228000000000016"/>
    <n v="492.048"/>
    <x v="6"/>
    <x v="1"/>
  </r>
  <r>
    <s v="SO - 0002638"/>
    <d v="2013-07-23T00:00:00"/>
    <x v="17"/>
    <n v="14"/>
    <x v="1"/>
    <s v="AUD"/>
    <x v="1"/>
    <x v="0"/>
    <x v="50"/>
    <n v="39"/>
    <n v="6"/>
    <x v="0"/>
    <n v="9"/>
    <n v="439.22222222222223"/>
    <n v="3953"/>
    <n v="219.61111111111111"/>
    <n v="1976.5"/>
    <x v="6"/>
    <x v="1"/>
  </r>
  <r>
    <s v="SO - 0002639"/>
    <d v="2013-07-23T00:00:00"/>
    <x v="12"/>
    <n v="2"/>
    <x v="1"/>
    <s v="AUD"/>
    <x v="2"/>
    <x v="1"/>
    <x v="15"/>
    <n v="4"/>
    <n v="1"/>
    <x v="4"/>
    <n v="4"/>
    <n v="263.53333333333336"/>
    <n v="1054.1333333333334"/>
    <n v="224.00333333333336"/>
    <n v="158.12"/>
    <x v="6"/>
    <x v="1"/>
  </r>
  <r>
    <s v="SO - 0002640"/>
    <d v="2013-07-24T00:00:00"/>
    <x v="15"/>
    <n v="13"/>
    <x v="0"/>
    <s v="AUD"/>
    <x v="1"/>
    <x v="0"/>
    <x v="18"/>
    <n v="37"/>
    <n v="6"/>
    <x v="0"/>
    <n v="8"/>
    <n v="262.04444444444448"/>
    <n v="2096.3555555555558"/>
    <n v="162.46755555555558"/>
    <n v="796.61511111111122"/>
    <x v="6"/>
    <x v="1"/>
  </r>
  <r>
    <s v="SO - 0002641"/>
    <d v="2013-07-25T00:00:00"/>
    <x v="4"/>
    <n v="7"/>
    <x v="1"/>
    <s v="AUD"/>
    <x v="2"/>
    <x v="1"/>
    <x v="44"/>
    <n v="21"/>
    <n v="3"/>
    <x v="2"/>
    <n v="9"/>
    <n v="290.33333333333331"/>
    <n v="2613"/>
    <n v="180.00666666666666"/>
    <n v="992.94"/>
    <x v="6"/>
    <x v="1"/>
  </r>
  <r>
    <s v="SO - 0002642"/>
    <d v="2013-07-25T00:00:00"/>
    <x v="13"/>
    <n v="19"/>
    <x v="0"/>
    <s v="AUD"/>
    <x v="3"/>
    <x v="2"/>
    <x v="39"/>
    <n v="54"/>
    <n v="8"/>
    <x v="6"/>
    <n v="6"/>
    <n v="100.5"/>
    <n v="603"/>
    <n v="50.25"/>
    <n v="301.5"/>
    <x v="6"/>
    <x v="1"/>
  </r>
  <r>
    <s v="SO - 0002643"/>
    <d v="2013-07-25T00:00:00"/>
    <x v="16"/>
    <n v="5"/>
    <x v="1"/>
    <s v="AUD"/>
    <x v="2"/>
    <x v="1"/>
    <x v="35"/>
    <n v="13"/>
    <n v="2"/>
    <x v="7"/>
    <n v="4"/>
    <n v="113.90000000000002"/>
    <n v="455.60000000000008"/>
    <n v="64.923000000000002"/>
    <n v="195.90800000000007"/>
    <x v="6"/>
    <x v="1"/>
  </r>
  <r>
    <s v="SO - 0002644"/>
    <d v="2013-07-25T00:00:00"/>
    <x v="0"/>
    <n v="15"/>
    <x v="0"/>
    <s v="AUD"/>
    <x v="0"/>
    <x v="0"/>
    <x v="8"/>
    <n v="42"/>
    <n v="6"/>
    <x v="0"/>
    <n v="2"/>
    <n v="428.05555555555554"/>
    <n v="856.11111111111109"/>
    <n v="278.23611111111109"/>
    <n v="299.63888888888891"/>
    <x v="6"/>
    <x v="1"/>
  </r>
  <r>
    <s v="SO - 0002645"/>
    <d v="2013-07-26T00:00:00"/>
    <x v="9"/>
    <n v="18"/>
    <x v="1"/>
    <s v="AUD"/>
    <x v="0"/>
    <x v="2"/>
    <x v="11"/>
    <n v="51"/>
    <n v="7"/>
    <x v="3"/>
    <n v="3"/>
    <n v="25.311111111111114"/>
    <n v="75.933333333333337"/>
    <n v="10.630666666666666"/>
    <n v="44.041333333333341"/>
    <x v="6"/>
    <x v="1"/>
  </r>
  <r>
    <s v="SO - 0002646"/>
    <d v="2013-07-26T00:00:00"/>
    <x v="10"/>
    <n v="8"/>
    <x v="1"/>
    <s v="AUD"/>
    <x v="2"/>
    <x v="1"/>
    <x v="13"/>
    <n v="22"/>
    <n v="3"/>
    <x v="2"/>
    <n v="1"/>
    <n v="260.55555555555554"/>
    <n v="260.55555555555554"/>
    <n v="179.78333333333333"/>
    <n v="80.772222222222211"/>
    <x v="6"/>
    <x v="1"/>
  </r>
  <r>
    <s v="SO - 0002647"/>
    <d v="2013-07-26T00:00:00"/>
    <x v="12"/>
    <n v="2"/>
    <x v="0"/>
    <s v="AUD"/>
    <x v="2"/>
    <x v="1"/>
    <x v="29"/>
    <n v="6"/>
    <n v="1"/>
    <x v="4"/>
    <n v="4"/>
    <n v="218.86666666666667"/>
    <n v="875.4666666666667"/>
    <n v="87.546666666666681"/>
    <n v="525.28"/>
    <x v="6"/>
    <x v="1"/>
  </r>
  <r>
    <s v="SO - 0002648"/>
    <d v="2013-07-26T00:00:00"/>
    <x v="17"/>
    <n v="14"/>
    <x v="1"/>
    <s v="AUD"/>
    <x v="1"/>
    <x v="0"/>
    <x v="50"/>
    <n v="39"/>
    <n v="6"/>
    <x v="0"/>
    <n v="7"/>
    <n v="287.35555555555561"/>
    <n v="2011.4888888888893"/>
    <n v="143.67777777777781"/>
    <n v="1005.7444444444446"/>
    <x v="6"/>
    <x v="1"/>
  </r>
  <r>
    <s v="SO - 0002649"/>
    <d v="2013-07-26T00:00:00"/>
    <x v="8"/>
    <n v="9"/>
    <x v="0"/>
    <s v="AUD"/>
    <x v="2"/>
    <x v="0"/>
    <x v="53"/>
    <n v="26"/>
    <n v="4"/>
    <x v="5"/>
    <n v="4"/>
    <n v="638.73333333333335"/>
    <n v="2554.9333333333334"/>
    <n v="415.17666666666668"/>
    <n v="894.22666666666669"/>
    <x v="6"/>
    <x v="1"/>
  </r>
  <r>
    <s v="SO - 0002650"/>
    <d v="2013-07-27T00:00:00"/>
    <x v="1"/>
    <n v="11"/>
    <x v="0"/>
    <s v="AUD"/>
    <x v="1"/>
    <x v="0"/>
    <x v="42"/>
    <n v="32"/>
    <n v="5"/>
    <x v="1"/>
    <n v="7"/>
    <n v="24.566666666666666"/>
    <n v="171.96666666666667"/>
    <n v="18.916333333333331"/>
    <n v="39.552333333333365"/>
    <x v="6"/>
    <x v="1"/>
  </r>
  <r>
    <s v="SO - 0002651"/>
    <d v="2013-07-27T00:00:00"/>
    <x v="19"/>
    <n v="4"/>
    <x v="0"/>
    <s v="AUD"/>
    <x v="2"/>
    <x v="1"/>
    <x v="33"/>
    <n v="10"/>
    <n v="2"/>
    <x v="7"/>
    <n v="1"/>
    <n v="425.82222222222225"/>
    <n v="425.82222222222225"/>
    <n v="315.10844444444444"/>
    <n v="110.71377777777781"/>
    <x v="6"/>
    <x v="1"/>
  </r>
  <r>
    <s v="SO - 0002652"/>
    <d v="2013-07-27T00:00:00"/>
    <x v="13"/>
    <n v="19"/>
    <x v="1"/>
    <s v="AUD"/>
    <x v="3"/>
    <x v="2"/>
    <x v="46"/>
    <n v="55"/>
    <n v="8"/>
    <x v="6"/>
    <n v="1"/>
    <n v="712.43333333333339"/>
    <n v="712.43333333333339"/>
    <n v="463.08166666666671"/>
    <n v="249.35166666666669"/>
    <x v="6"/>
    <x v="1"/>
  </r>
  <r>
    <s v="SO - 0002653"/>
    <d v="2013-07-27T00:00:00"/>
    <x v="4"/>
    <n v="7"/>
    <x v="1"/>
    <s v="AUD"/>
    <x v="2"/>
    <x v="1"/>
    <x v="48"/>
    <n v="20"/>
    <n v="3"/>
    <x v="2"/>
    <n v="7"/>
    <n v="114.64444444444445"/>
    <n v="802.51111111111118"/>
    <n v="57.322222222222223"/>
    <n v="401.25555555555559"/>
    <x v="6"/>
    <x v="1"/>
  </r>
  <r>
    <s v="SO - 0002654"/>
    <d v="2013-07-27T00:00:00"/>
    <x v="11"/>
    <n v="20"/>
    <x v="2"/>
    <s v="AUD"/>
    <x v="3"/>
    <x v="2"/>
    <x v="14"/>
    <n v="56"/>
    <n v="8"/>
    <x v="6"/>
    <n v="3"/>
    <n v="424.33333333333331"/>
    <n v="1273"/>
    <n v="178.22"/>
    <n v="738.34"/>
    <x v="6"/>
    <x v="1"/>
  </r>
  <r>
    <s v="SO - 0002655"/>
    <d v="2013-07-28T00:00:00"/>
    <x v="13"/>
    <n v="19"/>
    <x v="1"/>
    <s v="AUD"/>
    <x v="3"/>
    <x v="2"/>
    <x v="46"/>
    <n v="55"/>
    <n v="8"/>
    <x v="6"/>
    <n v="5"/>
    <n v="192.06666666666669"/>
    <n v="960.33333333333348"/>
    <n v="109.47800000000001"/>
    <n v="412.94333333333338"/>
    <x v="6"/>
    <x v="1"/>
  </r>
  <r>
    <s v="SO - 0002656"/>
    <d v="2013-07-28T00:00:00"/>
    <x v="9"/>
    <n v="18"/>
    <x v="1"/>
    <s v="AUD"/>
    <x v="0"/>
    <x v="2"/>
    <x v="11"/>
    <n v="51"/>
    <n v="8"/>
    <x v="6"/>
    <n v="7"/>
    <n v="254.60000000000002"/>
    <n v="1782.2000000000003"/>
    <n v="183.31200000000001"/>
    <n v="499.01600000000008"/>
    <x v="6"/>
    <x v="1"/>
  </r>
  <r>
    <s v="SO - 0002657"/>
    <d v="2013-07-28T00:00:00"/>
    <x v="12"/>
    <n v="2"/>
    <x v="1"/>
    <s v="AUD"/>
    <x v="2"/>
    <x v="1"/>
    <x v="29"/>
    <n v="6"/>
    <n v="1"/>
    <x v="4"/>
    <n v="8"/>
    <n v="445.17777777777775"/>
    <n v="3561.422222222222"/>
    <n v="356.14222222222224"/>
    <n v="712.28444444444403"/>
    <x v="6"/>
    <x v="1"/>
  </r>
  <r>
    <s v="SO - 0002658"/>
    <d v="2013-07-28T00:00:00"/>
    <x v="3"/>
    <n v="6"/>
    <x v="0"/>
    <s v="AUD"/>
    <x v="2"/>
    <x v="1"/>
    <x v="20"/>
    <n v="16"/>
    <n v="3"/>
    <x v="2"/>
    <n v="7"/>
    <n v="438.47777777777782"/>
    <n v="3069.3444444444449"/>
    <n v="192.93022222222223"/>
    <n v="1718.8328888888893"/>
    <x v="6"/>
    <x v="1"/>
  </r>
  <r>
    <s v="SO - 0002659"/>
    <d v="2013-07-29T00:00:00"/>
    <x v="14"/>
    <n v="10"/>
    <x v="0"/>
    <s v="AUD"/>
    <x v="1"/>
    <x v="0"/>
    <x v="45"/>
    <n v="29"/>
    <n v="4"/>
    <x v="5"/>
    <n v="7"/>
    <n v="655.11111111111109"/>
    <n v="4585.7777777777774"/>
    <n v="458.57777777777778"/>
    <n v="1375.7333333333327"/>
    <x v="6"/>
    <x v="1"/>
  </r>
  <r>
    <s v="SO - 0002660"/>
    <d v="2013-07-29T00:00:00"/>
    <x v="11"/>
    <n v="20"/>
    <x v="1"/>
    <s v="AUD"/>
    <x v="3"/>
    <x v="2"/>
    <x v="25"/>
    <n v="57"/>
    <n v="8"/>
    <x v="6"/>
    <n v="7"/>
    <n v="269.48888888888888"/>
    <n v="1886.4222222222222"/>
    <n v="223.67577777777777"/>
    <n v="320.69177777777782"/>
    <x v="6"/>
    <x v="1"/>
  </r>
  <r>
    <s v="SO - 0002661"/>
    <d v="2013-07-29T00:00:00"/>
    <x v="5"/>
    <n v="16"/>
    <x v="1"/>
    <s v="AUD"/>
    <x v="0"/>
    <x v="0"/>
    <x v="5"/>
    <n v="45"/>
    <n v="7"/>
    <x v="3"/>
    <n v="4"/>
    <n v="127.30000000000001"/>
    <n v="509.20000000000005"/>
    <n v="106.932"/>
    <n v="81.472000000000037"/>
    <x v="6"/>
    <x v="1"/>
  </r>
  <r>
    <s v="SO - 0002662"/>
    <d v="2013-07-29T00:00:00"/>
    <x v="17"/>
    <n v="14"/>
    <x v="1"/>
    <s v="AUD"/>
    <x v="1"/>
    <x v="0"/>
    <x v="19"/>
    <n v="38"/>
    <n v="6"/>
    <x v="0"/>
    <n v="9"/>
    <n v="400.51111111111112"/>
    <n v="3604.6"/>
    <n v="248.31688888888888"/>
    <n v="1369.748"/>
    <x v="6"/>
    <x v="1"/>
  </r>
  <r>
    <s v="SO - 0002663"/>
    <d v="2013-07-30T00:00:00"/>
    <x v="10"/>
    <n v="8"/>
    <x v="1"/>
    <s v="AUD"/>
    <x v="2"/>
    <x v="1"/>
    <x v="31"/>
    <n v="23"/>
    <n v="4"/>
    <x v="5"/>
    <n v="3"/>
    <n v="114.64444444444445"/>
    <n v="343.93333333333334"/>
    <n v="77.958222222222219"/>
    <n v="110.05866666666668"/>
    <x v="6"/>
    <x v="1"/>
  </r>
  <r>
    <s v="SO - 0002664"/>
    <d v="2013-07-31T00:00:00"/>
    <x v="8"/>
    <n v="9"/>
    <x v="0"/>
    <s v="AUD"/>
    <x v="2"/>
    <x v="1"/>
    <x v="32"/>
    <n v="24"/>
    <n v="4"/>
    <x v="5"/>
    <n v="1"/>
    <n v="292.56666666666666"/>
    <n v="292.56666666666666"/>
    <n v="234.05333333333334"/>
    <n v="58.513333333333321"/>
    <x v="6"/>
    <x v="1"/>
  </r>
  <r>
    <s v="SO - 0002665"/>
    <d v="2013-07-31T00:00:00"/>
    <x v="4"/>
    <n v="7"/>
    <x v="0"/>
    <s v="AUD"/>
    <x v="2"/>
    <x v="1"/>
    <x v="48"/>
    <n v="20"/>
    <n v="3"/>
    <x v="2"/>
    <n v="9"/>
    <n v="328.3"/>
    <n v="2954.7000000000003"/>
    <n v="144.45200000000003"/>
    <n v="1654.6320000000001"/>
    <x v="6"/>
    <x v="1"/>
  </r>
  <r>
    <s v="SO - 0002666"/>
    <d v="2013-07-31T00:00:00"/>
    <x v="8"/>
    <n v="9"/>
    <x v="1"/>
    <s v="AUD"/>
    <x v="2"/>
    <x v="0"/>
    <x v="53"/>
    <n v="26"/>
    <n v="4"/>
    <x v="5"/>
    <n v="1"/>
    <n v="116.87777777777779"/>
    <n v="116.87777777777779"/>
    <n v="79.476888888888908"/>
    <n v="37.400888888888886"/>
    <x v="6"/>
    <x v="1"/>
  </r>
  <r>
    <s v="SO - 0002667"/>
    <d v="2013-07-31T00:00:00"/>
    <x v="17"/>
    <n v="14"/>
    <x v="1"/>
    <s v="AUD"/>
    <x v="1"/>
    <x v="0"/>
    <x v="50"/>
    <n v="39"/>
    <n v="6"/>
    <x v="0"/>
    <n v="5"/>
    <n v="96.033333333333346"/>
    <n v="480.16666666666674"/>
    <n v="80.668000000000006"/>
    <n v="76.826666666666711"/>
    <x v="6"/>
    <x v="1"/>
  </r>
  <r>
    <s v="SO - 0002668"/>
    <d v="2013-07-31T00:00:00"/>
    <x v="7"/>
    <n v="17"/>
    <x v="0"/>
    <s v="AUD"/>
    <x v="0"/>
    <x v="2"/>
    <x v="55"/>
    <n v="50"/>
    <n v="7"/>
    <x v="3"/>
    <n v="3"/>
    <n v="221.84444444444446"/>
    <n v="665.53333333333342"/>
    <n v="173.0386666666667"/>
    <n v="146.41733333333332"/>
    <x v="6"/>
    <x v="1"/>
  </r>
  <r>
    <s v="SO - 0002669"/>
    <d v="2013-08-01T00:00:00"/>
    <x v="14"/>
    <n v="10"/>
    <x v="0"/>
    <s v="AUD"/>
    <x v="1"/>
    <x v="0"/>
    <x v="17"/>
    <n v="28"/>
    <n v="4"/>
    <x v="5"/>
    <n v="2"/>
    <n v="439.22222222222223"/>
    <n v="878.44444444444446"/>
    <n v="281.10222222222222"/>
    <n v="316.24"/>
    <x v="7"/>
    <x v="1"/>
  </r>
  <r>
    <s v="SO - 0002670"/>
    <d v="2013-08-01T00:00:00"/>
    <x v="6"/>
    <n v="1"/>
    <x v="1"/>
    <s v="AUD"/>
    <x v="2"/>
    <x v="1"/>
    <x v="41"/>
    <n v="2"/>
    <n v="1"/>
    <x v="4"/>
    <n v="7"/>
    <n v="439.9666666666667"/>
    <n v="3079.7666666666669"/>
    <n v="312.37633333333338"/>
    <n v="893.13233333333346"/>
    <x v="7"/>
    <x v="1"/>
  </r>
  <r>
    <s v="SO - 0002671"/>
    <d v="2013-08-02T00:00:00"/>
    <x v="16"/>
    <n v="5"/>
    <x v="2"/>
    <s v="AUD"/>
    <x v="2"/>
    <x v="1"/>
    <x v="24"/>
    <n v="14"/>
    <n v="2"/>
    <x v="7"/>
    <n v="9"/>
    <n v="26.055555555555557"/>
    <n v="234.5"/>
    <n v="21.626111111111111"/>
    <n v="39.865000000000009"/>
    <x v="7"/>
    <x v="1"/>
  </r>
  <r>
    <s v="SO - 0002672"/>
    <d v="2013-08-02T00:00:00"/>
    <x v="10"/>
    <n v="8"/>
    <x v="2"/>
    <s v="AUD"/>
    <x v="2"/>
    <x v="1"/>
    <x v="13"/>
    <n v="22"/>
    <n v="3"/>
    <x v="2"/>
    <n v="9"/>
    <n v="245.66666666666666"/>
    <n v="2211"/>
    <n v="167.05333333333334"/>
    <n v="707.52"/>
    <x v="7"/>
    <x v="1"/>
  </r>
  <r>
    <s v="SO - 0002673"/>
    <d v="2013-08-03T00:00:00"/>
    <x v="10"/>
    <n v="8"/>
    <x v="0"/>
    <s v="AUD"/>
    <x v="2"/>
    <x v="1"/>
    <x v="31"/>
    <n v="23"/>
    <n v="4"/>
    <x v="5"/>
    <n v="5"/>
    <n v="130.27777777777777"/>
    <n v="651.38888888888891"/>
    <n v="62.533333333333331"/>
    <n v="338.72222222222229"/>
    <x v="7"/>
    <x v="1"/>
  </r>
  <r>
    <s v="SO - 0002674"/>
    <d v="2013-08-03T00:00:00"/>
    <x v="11"/>
    <n v="20"/>
    <x v="0"/>
    <s v="AUD"/>
    <x v="3"/>
    <x v="2"/>
    <x v="22"/>
    <n v="58"/>
    <n v="8"/>
    <x v="6"/>
    <n v="8"/>
    <n v="25.311111111111114"/>
    <n v="202.48888888888891"/>
    <n v="10.124444444444444"/>
    <n v="121.49333333333335"/>
    <x v="7"/>
    <x v="1"/>
  </r>
  <r>
    <s v="SO - 0002675"/>
    <d v="2013-08-03T00:00:00"/>
    <x v="8"/>
    <n v="9"/>
    <x v="1"/>
    <s v="AUD"/>
    <x v="2"/>
    <x v="1"/>
    <x v="10"/>
    <n v="25"/>
    <n v="4"/>
    <x v="5"/>
    <n v="8"/>
    <n v="199.51111111111112"/>
    <n v="1596.088888888889"/>
    <n v="113.72133333333333"/>
    <n v="686.31822222222229"/>
    <x v="7"/>
    <x v="1"/>
  </r>
  <r>
    <s v="SO - 0002676"/>
    <d v="2013-08-03T00:00:00"/>
    <x v="7"/>
    <n v="17"/>
    <x v="0"/>
    <s v="AUD"/>
    <x v="0"/>
    <x v="2"/>
    <x v="21"/>
    <n v="49"/>
    <n v="7"/>
    <x v="3"/>
    <n v="2"/>
    <n v="213.65555555555557"/>
    <n v="427.31111111111113"/>
    <n v="126.05677777777777"/>
    <n v="175.1975555555556"/>
    <x v="7"/>
    <x v="1"/>
  </r>
  <r>
    <s v="SO - 0002677"/>
    <d v="2013-08-03T00:00:00"/>
    <x v="19"/>
    <n v="4"/>
    <x v="1"/>
    <s v="AUD"/>
    <x v="2"/>
    <x v="1"/>
    <x v="52"/>
    <n v="9"/>
    <n v="2"/>
    <x v="7"/>
    <n v="4"/>
    <n v="285.86666666666667"/>
    <n v="1143.4666666666667"/>
    <n v="208.68266666666668"/>
    <n v="308.73599999999999"/>
    <x v="7"/>
    <x v="1"/>
  </r>
  <r>
    <s v="SO - 0002678"/>
    <d v="2013-08-03T00:00:00"/>
    <x v="14"/>
    <n v="10"/>
    <x v="2"/>
    <s v="AUD"/>
    <x v="1"/>
    <x v="0"/>
    <x v="45"/>
    <n v="29"/>
    <n v="4"/>
    <x v="5"/>
    <n v="2"/>
    <n v="92.311111111111117"/>
    <n v="184.62222222222223"/>
    <n v="64.617777777777789"/>
    <n v="55.386666666666656"/>
    <x v="7"/>
    <x v="1"/>
  </r>
  <r>
    <s v="SO - 0002679"/>
    <d v="2013-08-04T00:00:00"/>
    <x v="7"/>
    <n v="17"/>
    <x v="0"/>
    <s v="AUD"/>
    <x v="0"/>
    <x v="2"/>
    <x v="30"/>
    <n v="47"/>
    <n v="7"/>
    <x v="3"/>
    <n v="7"/>
    <n v="102.73333333333333"/>
    <n v="719.13333333333333"/>
    <n v="79.104666666666674"/>
    <n v="165.40066666666655"/>
    <x v="7"/>
    <x v="1"/>
  </r>
  <r>
    <s v="SO - 0002680"/>
    <d v="2013-08-04T00:00:00"/>
    <x v="4"/>
    <n v="7"/>
    <x v="0"/>
    <s v="AUD"/>
    <x v="2"/>
    <x v="1"/>
    <x v="34"/>
    <n v="19"/>
    <n v="3"/>
    <x v="2"/>
    <n v="9"/>
    <n v="585.13333333333333"/>
    <n v="5266.2"/>
    <n v="263.31"/>
    <n v="2896.41"/>
    <x v="7"/>
    <x v="1"/>
  </r>
  <r>
    <s v="SO - 0002681"/>
    <d v="2013-08-04T00:00:00"/>
    <x v="12"/>
    <n v="2"/>
    <x v="0"/>
    <s v="AUD"/>
    <x v="2"/>
    <x v="1"/>
    <x v="37"/>
    <n v="5"/>
    <n v="1"/>
    <x v="4"/>
    <n v="9"/>
    <n v="428.05555555555554"/>
    <n v="3852.5"/>
    <n v="355.2861111111111"/>
    <n v="654.92500000000018"/>
    <x v="7"/>
    <x v="1"/>
  </r>
  <r>
    <s v="SO - 0002682"/>
    <d v="2013-08-04T00:00:00"/>
    <x v="13"/>
    <n v="19"/>
    <x v="0"/>
    <s v="AUD"/>
    <x v="3"/>
    <x v="2"/>
    <x v="23"/>
    <n v="53"/>
    <n v="8"/>
    <x v="6"/>
    <n v="1"/>
    <n v="105.71111111111111"/>
    <n v="105.71111111111111"/>
    <n v="57.083999999999996"/>
    <n v="48.627111111111113"/>
    <x v="7"/>
    <x v="1"/>
  </r>
  <r>
    <s v="SO - 0002683"/>
    <d v="2013-08-04T00:00:00"/>
    <x v="3"/>
    <n v="6"/>
    <x v="2"/>
    <s v="AUD"/>
    <x v="2"/>
    <x v="1"/>
    <x v="3"/>
    <n v="17"/>
    <n v="3"/>
    <x v="2"/>
    <n v="8"/>
    <n v="323.83333333333331"/>
    <n v="2590.6666666666665"/>
    <n v="145.72500000000002"/>
    <n v="1424.8666666666663"/>
    <x v="7"/>
    <x v="1"/>
  </r>
  <r>
    <s v="SO - 0002684"/>
    <d v="2013-08-05T00:00:00"/>
    <x v="13"/>
    <n v="19"/>
    <x v="1"/>
    <s v="AUD"/>
    <x v="3"/>
    <x v="2"/>
    <x v="23"/>
    <n v="53"/>
    <n v="8"/>
    <x v="6"/>
    <n v="4"/>
    <n v="268.74444444444447"/>
    <n v="1074.9777777777779"/>
    <n v="180.05877777777781"/>
    <n v="354.74266666666665"/>
    <x v="7"/>
    <x v="1"/>
  </r>
  <r>
    <s v="SO - 0002685"/>
    <d v="2013-08-05T00:00:00"/>
    <x v="8"/>
    <n v="9"/>
    <x v="0"/>
    <s v="AUD"/>
    <x v="2"/>
    <x v="1"/>
    <x v="32"/>
    <n v="24"/>
    <n v="4"/>
    <x v="5"/>
    <n v="3"/>
    <n v="282.14444444444445"/>
    <n v="846.43333333333339"/>
    <n v="169.28666666666669"/>
    <n v="338.57333333333332"/>
    <x v="7"/>
    <x v="1"/>
  </r>
  <r>
    <s v="SO - 0002686"/>
    <d v="2013-08-05T00:00:00"/>
    <x v="0"/>
    <n v="15"/>
    <x v="0"/>
    <s v="AUD"/>
    <x v="0"/>
    <x v="0"/>
    <x v="47"/>
    <n v="44"/>
    <n v="6"/>
    <x v="0"/>
    <n v="1"/>
    <n v="250.13333333333335"/>
    <n v="250.13333333333335"/>
    <n v="127.56800000000001"/>
    <n v="122.56533333333334"/>
    <x v="7"/>
    <x v="1"/>
  </r>
  <r>
    <s v="SO - 0002687"/>
    <d v="2013-08-05T00:00:00"/>
    <x v="8"/>
    <n v="9"/>
    <x v="2"/>
    <s v="AUD"/>
    <x v="2"/>
    <x v="0"/>
    <x v="53"/>
    <n v="26"/>
    <n v="4"/>
    <x v="5"/>
    <n v="4"/>
    <n v="582.90000000000009"/>
    <n v="2331.6000000000004"/>
    <n v="308.93700000000007"/>
    <n v="1095.8520000000001"/>
    <x v="7"/>
    <x v="1"/>
  </r>
  <r>
    <s v="SO - 0002688"/>
    <d v="2013-08-05T00:00:00"/>
    <x v="5"/>
    <n v="16"/>
    <x v="0"/>
    <s v="AUD"/>
    <x v="0"/>
    <x v="0"/>
    <x v="47"/>
    <n v="44"/>
    <n v="7"/>
    <x v="3"/>
    <n v="8"/>
    <n v="102.73333333333333"/>
    <n v="821.86666666666667"/>
    <n v="65.74933333333334"/>
    <n v="295.87199999999996"/>
    <x v="7"/>
    <x v="1"/>
  </r>
  <r>
    <s v="SO - 0002689"/>
    <d v="2013-08-06T00:00:00"/>
    <x v="10"/>
    <n v="8"/>
    <x v="0"/>
    <s v="AUD"/>
    <x v="2"/>
    <x v="1"/>
    <x v="13"/>
    <n v="22"/>
    <n v="3"/>
    <x v="2"/>
    <n v="9"/>
    <n v="114.64444444444445"/>
    <n v="1031.8"/>
    <n v="72.225999999999999"/>
    <n v="381.76599999999996"/>
    <x v="7"/>
    <x v="1"/>
  </r>
  <r>
    <s v="SO - 0002690"/>
    <d v="2013-08-06T00:00:00"/>
    <x v="5"/>
    <n v="16"/>
    <x v="1"/>
    <s v="AUD"/>
    <x v="0"/>
    <x v="0"/>
    <x v="5"/>
    <n v="45"/>
    <n v="7"/>
    <x v="3"/>
    <n v="5"/>
    <n v="206.21111111111111"/>
    <n v="1031.0555555555557"/>
    <n v="146.4098888888889"/>
    <n v="299.00611111111118"/>
    <x v="7"/>
    <x v="1"/>
  </r>
  <r>
    <s v="SO - 0002691"/>
    <d v="2013-08-06T00:00:00"/>
    <x v="6"/>
    <n v="1"/>
    <x v="0"/>
    <s v="AUD"/>
    <x v="2"/>
    <x v="1"/>
    <x v="41"/>
    <n v="2"/>
    <n v="1"/>
    <x v="4"/>
    <n v="9"/>
    <n v="114.64444444444445"/>
    <n v="1031.8"/>
    <n v="65.347333333333324"/>
    <n v="443.67399999999998"/>
    <x v="7"/>
    <x v="1"/>
  </r>
  <r>
    <s v="SO - 0002692"/>
    <d v="2013-08-06T00:00:00"/>
    <x v="16"/>
    <n v="5"/>
    <x v="1"/>
    <s v="AUD"/>
    <x v="2"/>
    <x v="1"/>
    <x v="26"/>
    <n v="15"/>
    <n v="2"/>
    <x v="7"/>
    <n v="3"/>
    <n v="143.67777777777781"/>
    <n v="431.03333333333342"/>
    <n v="80.459555555555582"/>
    <n v="189.65466666666669"/>
    <x v="7"/>
    <x v="1"/>
  </r>
  <r>
    <s v="SO - 0002693"/>
    <d v="2013-08-06T00:00:00"/>
    <x v="16"/>
    <n v="5"/>
    <x v="1"/>
    <s v="AUD"/>
    <x v="2"/>
    <x v="1"/>
    <x v="24"/>
    <n v="14"/>
    <n v="2"/>
    <x v="7"/>
    <n v="5"/>
    <n v="115.38888888888889"/>
    <n v="576.94444444444446"/>
    <n v="56.540555555555557"/>
    <n v="294.24166666666667"/>
    <x v="7"/>
    <x v="1"/>
  </r>
  <r>
    <s v="SO - 0002694"/>
    <d v="2013-08-07T00:00:00"/>
    <x v="10"/>
    <n v="8"/>
    <x v="1"/>
    <s v="AUD"/>
    <x v="2"/>
    <x v="1"/>
    <x v="44"/>
    <n v="21"/>
    <n v="3"/>
    <x v="2"/>
    <n v="2"/>
    <n v="192.06666666666669"/>
    <n v="384.13333333333338"/>
    <n v="115.24000000000001"/>
    <n v="153.65333333333336"/>
    <x v="7"/>
    <x v="1"/>
  </r>
  <r>
    <s v="SO - 0002695"/>
    <d v="2013-08-07T00:00:00"/>
    <x v="11"/>
    <n v="20"/>
    <x v="1"/>
    <s v="AUD"/>
    <x v="3"/>
    <x v="2"/>
    <x v="14"/>
    <n v="56"/>
    <n v="8"/>
    <x v="6"/>
    <n v="5"/>
    <n v="26.055555555555557"/>
    <n v="130.27777777777777"/>
    <n v="19.281111111111112"/>
    <n v="33.872222222222206"/>
    <x v="7"/>
    <x v="1"/>
  </r>
  <r>
    <s v="SO - 0002696"/>
    <d v="2013-08-07T00:00:00"/>
    <x v="15"/>
    <n v="13"/>
    <x v="2"/>
    <s v="AUD"/>
    <x v="1"/>
    <x v="0"/>
    <x v="18"/>
    <n v="37"/>
    <n v="6"/>
    <x v="0"/>
    <n v="7"/>
    <n v="439.22222222222223"/>
    <n v="3074.5555555555557"/>
    <n v="250.35666666666663"/>
    <n v="1322.0588888888892"/>
    <x v="7"/>
    <x v="1"/>
  </r>
  <r>
    <s v="SO - 0002697"/>
    <d v="2013-08-07T00:00:00"/>
    <x v="9"/>
    <n v="18"/>
    <x v="1"/>
    <s v="AUD"/>
    <x v="0"/>
    <x v="2"/>
    <x v="11"/>
    <n v="51"/>
    <n v="8"/>
    <x v="6"/>
    <n v="6"/>
    <n v="78.911111111111111"/>
    <n v="473.4666666666667"/>
    <n v="61.550666666666672"/>
    <n v="104.16266666666667"/>
    <x v="7"/>
    <x v="1"/>
  </r>
  <r>
    <s v="SO - 0002698"/>
    <d v="2013-08-08T00:00:00"/>
    <x v="16"/>
    <n v="5"/>
    <x v="0"/>
    <s v="AUD"/>
    <x v="2"/>
    <x v="1"/>
    <x v="35"/>
    <n v="13"/>
    <n v="2"/>
    <x v="7"/>
    <n v="9"/>
    <n v="195.78888888888889"/>
    <n v="1762.1"/>
    <n v="142.92588888888889"/>
    <n v="475.76699999999983"/>
    <x v="7"/>
    <x v="1"/>
  </r>
  <r>
    <s v="SO - 0002699"/>
    <d v="2013-08-08T00:00:00"/>
    <x v="19"/>
    <n v="4"/>
    <x v="0"/>
    <s v="AUD"/>
    <x v="2"/>
    <x v="1"/>
    <x v="51"/>
    <n v="12"/>
    <n v="2"/>
    <x v="7"/>
    <n v="3"/>
    <n v="203.23333333333335"/>
    <n v="609.70000000000005"/>
    <n v="148.36033333333336"/>
    <n v="164.61899999999997"/>
    <x v="7"/>
    <x v="1"/>
  </r>
  <r>
    <s v="SO - 0002700"/>
    <d v="2013-08-09T00:00:00"/>
    <x v="0"/>
    <n v="15"/>
    <x v="2"/>
    <s v="AUD"/>
    <x v="0"/>
    <x v="0"/>
    <x v="8"/>
    <n v="42"/>
    <n v="6"/>
    <x v="0"/>
    <n v="9"/>
    <n v="260.55555555555554"/>
    <n v="2345"/>
    <n v="143.30555555555554"/>
    <n v="1055.25"/>
    <x v="7"/>
    <x v="1"/>
  </r>
  <r>
    <s v="SO - 0002701"/>
    <d v="2013-08-09T00:00:00"/>
    <x v="14"/>
    <n v="10"/>
    <x v="2"/>
    <s v="AUD"/>
    <x v="2"/>
    <x v="0"/>
    <x v="17"/>
    <n v="28"/>
    <n v="4"/>
    <x v="5"/>
    <n v="4"/>
    <n v="639.47777777777776"/>
    <n v="2557.911111111111"/>
    <n v="409.26577777777783"/>
    <n v="920.84799999999973"/>
    <x v="7"/>
    <x v="1"/>
  </r>
  <r>
    <s v="SO - 0002702"/>
    <d v="2013-08-09T00:00:00"/>
    <x v="16"/>
    <n v="5"/>
    <x v="1"/>
    <s v="AUD"/>
    <x v="2"/>
    <x v="1"/>
    <x v="51"/>
    <n v="12"/>
    <n v="2"/>
    <x v="7"/>
    <n v="5"/>
    <n v="121.34444444444446"/>
    <n v="606.72222222222229"/>
    <n v="54.605000000000004"/>
    <n v="333.69722222222225"/>
    <x v="7"/>
    <x v="1"/>
  </r>
  <r>
    <s v="SO - 0002703"/>
    <d v="2013-08-09T00:00:00"/>
    <x v="16"/>
    <n v="5"/>
    <x v="1"/>
    <s v="AUD"/>
    <x v="2"/>
    <x v="1"/>
    <x v="24"/>
    <n v="14"/>
    <n v="2"/>
    <x v="7"/>
    <n v="4"/>
    <n v="317.13333333333338"/>
    <n v="1268.5333333333335"/>
    <n v="158.56666666666669"/>
    <n v="634.26666666666677"/>
    <x v="7"/>
    <x v="1"/>
  </r>
  <r>
    <s v="SO - 0002704"/>
    <d v="2013-08-10T00:00:00"/>
    <x v="9"/>
    <n v="18"/>
    <x v="1"/>
    <s v="AUD"/>
    <x v="0"/>
    <x v="2"/>
    <x v="56"/>
    <n v="52"/>
    <n v="8"/>
    <x v="6"/>
    <n v="6"/>
    <n v="114.64444444444445"/>
    <n v="687.86666666666667"/>
    <n v="47.004222222222218"/>
    <n v="405.84133333333335"/>
    <x v="7"/>
    <x v="1"/>
  </r>
  <r>
    <s v="SO - 0002705"/>
    <d v="2013-08-10T00:00:00"/>
    <x v="10"/>
    <n v="8"/>
    <x v="1"/>
    <s v="AUD"/>
    <x v="2"/>
    <x v="1"/>
    <x v="13"/>
    <n v="22"/>
    <n v="3"/>
    <x v="2"/>
    <n v="5"/>
    <n v="123.57777777777778"/>
    <n v="617.88888888888891"/>
    <n v="60.553111111111122"/>
    <n v="315.12333333333333"/>
    <x v="7"/>
    <x v="1"/>
  </r>
  <r>
    <s v="SO - 0002706"/>
    <d v="2013-08-10T00:00:00"/>
    <x v="14"/>
    <n v="10"/>
    <x v="1"/>
    <s v="AUD"/>
    <x v="1"/>
    <x v="0"/>
    <x v="45"/>
    <n v="29"/>
    <n v="4"/>
    <x v="5"/>
    <n v="7"/>
    <n v="414.65555555555557"/>
    <n v="2902.588888888889"/>
    <n v="178.3018888888889"/>
    <n v="1654.4756666666667"/>
    <x v="7"/>
    <x v="1"/>
  </r>
  <r>
    <s v="SO - 0002707"/>
    <d v="2013-08-11T00:00:00"/>
    <x v="2"/>
    <n v="12"/>
    <x v="1"/>
    <s v="AUD"/>
    <x v="1"/>
    <x v="0"/>
    <x v="2"/>
    <n v="34"/>
    <n v="5"/>
    <x v="1"/>
    <n v="3"/>
    <n v="285.86666666666667"/>
    <n v="857.6"/>
    <n v="217.2586666666667"/>
    <n v="205.82399999999996"/>
    <x v="7"/>
    <x v="1"/>
  </r>
  <r>
    <s v="SO - 0002708"/>
    <d v="2013-08-12T00:00:00"/>
    <x v="10"/>
    <n v="8"/>
    <x v="2"/>
    <s v="AUD"/>
    <x v="2"/>
    <x v="1"/>
    <x v="31"/>
    <n v="23"/>
    <n v="4"/>
    <x v="5"/>
    <n v="4"/>
    <n v="29.033333333333335"/>
    <n v="116.13333333333334"/>
    <n v="15.968333333333337"/>
    <n v="52.259999999999991"/>
    <x v="7"/>
    <x v="1"/>
  </r>
  <r>
    <s v="SO - 0002709"/>
    <d v="2013-08-12T00:00:00"/>
    <x v="10"/>
    <n v="8"/>
    <x v="0"/>
    <s v="AUD"/>
    <x v="2"/>
    <x v="1"/>
    <x v="32"/>
    <n v="24"/>
    <n v="4"/>
    <x v="5"/>
    <n v="1"/>
    <n v="25.311111111111114"/>
    <n v="25.311111111111114"/>
    <n v="16.958444444444446"/>
    <n v="8.3526666666666678"/>
    <x v="7"/>
    <x v="1"/>
  </r>
  <r>
    <s v="SO - 0002710"/>
    <d v="2013-08-12T00:00:00"/>
    <x v="11"/>
    <n v="20"/>
    <x v="1"/>
    <s v="AUD"/>
    <x v="3"/>
    <x v="2"/>
    <x v="25"/>
    <n v="57"/>
    <n v="8"/>
    <x v="6"/>
    <n v="9"/>
    <n v="220.35555555555555"/>
    <n v="1983.2"/>
    <n v="123.39911111111113"/>
    <n v="872.60799999999995"/>
    <x v="7"/>
    <x v="1"/>
  </r>
  <r>
    <s v="SO - 0002711"/>
    <d v="2013-08-12T00:00:00"/>
    <x v="15"/>
    <n v="13"/>
    <x v="2"/>
    <s v="AUD"/>
    <x v="1"/>
    <x v="0"/>
    <x v="19"/>
    <n v="38"/>
    <n v="6"/>
    <x v="0"/>
    <n v="3"/>
    <n v="29.777777777777779"/>
    <n v="89.333333333333343"/>
    <n v="24.417777777777776"/>
    <n v="16.080000000000013"/>
    <x v="7"/>
    <x v="1"/>
  </r>
  <r>
    <s v="SO - 0002712"/>
    <d v="2013-08-12T00:00:00"/>
    <x v="9"/>
    <n v="18"/>
    <x v="2"/>
    <s v="AUD"/>
    <x v="0"/>
    <x v="2"/>
    <x v="11"/>
    <n v="51"/>
    <n v="7"/>
    <x v="3"/>
    <n v="8"/>
    <n v="436.98888888888888"/>
    <n v="3495.911111111111"/>
    <n v="235.97400000000002"/>
    <n v="1608.1191111111109"/>
    <x v="7"/>
    <x v="1"/>
  </r>
  <r>
    <s v="SO - 0002713"/>
    <d v="2013-08-12T00:00:00"/>
    <x v="16"/>
    <n v="5"/>
    <x v="1"/>
    <s v="AUD"/>
    <x v="2"/>
    <x v="1"/>
    <x v="26"/>
    <n v="15"/>
    <n v="2"/>
    <x v="7"/>
    <n v="5"/>
    <n v="254.60000000000002"/>
    <n v="1273"/>
    <n v="185.858"/>
    <n v="343.71000000000004"/>
    <x v="7"/>
    <x v="1"/>
  </r>
  <r>
    <s v="SO - 0002714"/>
    <d v="2013-08-12T00:00:00"/>
    <x v="13"/>
    <n v="19"/>
    <x v="2"/>
    <s v="AUD"/>
    <x v="3"/>
    <x v="2"/>
    <x v="23"/>
    <n v="53"/>
    <n v="8"/>
    <x v="6"/>
    <n v="3"/>
    <n v="688.61111111111109"/>
    <n v="2065.833333333333"/>
    <n v="557.77500000000009"/>
    <n v="392.50833333333276"/>
    <x v="7"/>
    <x v="1"/>
  </r>
  <r>
    <s v="SO - 0002715"/>
    <d v="2013-08-13T00:00:00"/>
    <x v="5"/>
    <n v="16"/>
    <x v="1"/>
    <s v="AUD"/>
    <x v="0"/>
    <x v="0"/>
    <x v="5"/>
    <n v="45"/>
    <n v="7"/>
    <x v="3"/>
    <n v="2"/>
    <n v="426.56666666666666"/>
    <n v="853.13333333333333"/>
    <n v="277.26833333333332"/>
    <n v="298.59666666666669"/>
    <x v="7"/>
    <x v="1"/>
  </r>
  <r>
    <s v="SO - 0002716"/>
    <d v="2013-08-13T00:00:00"/>
    <x v="12"/>
    <n v="2"/>
    <x v="0"/>
    <s v="AUD"/>
    <x v="2"/>
    <x v="1"/>
    <x v="37"/>
    <n v="5"/>
    <n v="1"/>
    <x v="4"/>
    <n v="7"/>
    <n v="117.62222222222223"/>
    <n v="823.35555555555561"/>
    <n v="88.216666666666669"/>
    <n v="205.83888888888896"/>
    <x v="7"/>
    <x v="1"/>
  </r>
  <r>
    <s v="SO - 0002717"/>
    <d v="2013-08-13T00:00:00"/>
    <x v="19"/>
    <n v="4"/>
    <x v="0"/>
    <s v="AUD"/>
    <x v="2"/>
    <x v="1"/>
    <x v="36"/>
    <n v="11"/>
    <n v="2"/>
    <x v="7"/>
    <n v="2"/>
    <n v="97.522222222222226"/>
    <n v="195.04444444444445"/>
    <n v="64.364666666666665"/>
    <n v="66.315111111111122"/>
    <x v="7"/>
    <x v="1"/>
  </r>
  <r>
    <s v="SO - 0002718"/>
    <d v="2013-08-14T00:00:00"/>
    <x v="0"/>
    <n v="15"/>
    <x v="1"/>
    <s v="AUD"/>
    <x v="0"/>
    <x v="0"/>
    <x v="57"/>
    <n v="43"/>
    <n v="6"/>
    <x v="0"/>
    <n v="4"/>
    <n v="675.95555555555563"/>
    <n v="2703.8222222222225"/>
    <n v="574.56222222222232"/>
    <n v="405.57333333333327"/>
    <x v="7"/>
    <x v="1"/>
  </r>
  <r>
    <s v="SO - 0002719"/>
    <d v="2013-08-14T00:00:00"/>
    <x v="2"/>
    <n v="12"/>
    <x v="0"/>
    <s v="AUD"/>
    <x v="1"/>
    <x v="0"/>
    <x v="2"/>
    <n v="34"/>
    <n v="5"/>
    <x v="1"/>
    <n v="1"/>
    <n v="442.20000000000005"/>
    <n v="442.20000000000005"/>
    <n v="336.072"/>
    <n v="106.12800000000004"/>
    <x v="7"/>
    <x v="1"/>
  </r>
  <r>
    <s v="SO - 0002720"/>
    <d v="2013-08-14T00:00:00"/>
    <x v="13"/>
    <n v="19"/>
    <x v="0"/>
    <s v="AUD"/>
    <x v="3"/>
    <x v="2"/>
    <x v="23"/>
    <n v="53"/>
    <n v="8"/>
    <x v="6"/>
    <n v="1"/>
    <n v="434.01111111111112"/>
    <n v="434.01111111111112"/>
    <n v="351.54900000000004"/>
    <n v="82.462111111111085"/>
    <x v="7"/>
    <x v="1"/>
  </r>
  <r>
    <s v="SO - 0002721"/>
    <d v="2013-08-14T00:00:00"/>
    <x v="6"/>
    <n v="1"/>
    <x v="1"/>
    <s v="AUD"/>
    <x v="2"/>
    <x v="1"/>
    <x v="41"/>
    <n v="2"/>
    <n v="1"/>
    <x v="4"/>
    <n v="8"/>
    <n v="701.26666666666677"/>
    <n v="5610.1333333333341"/>
    <n v="554.00066666666669"/>
    <n v="1178.1280000000006"/>
    <x v="7"/>
    <x v="1"/>
  </r>
  <r>
    <s v="SO - 0002722"/>
    <d v="2013-08-14T00:00:00"/>
    <x v="4"/>
    <n v="7"/>
    <x v="2"/>
    <s v="AUD"/>
    <x v="2"/>
    <x v="1"/>
    <x v="48"/>
    <n v="20"/>
    <n v="3"/>
    <x v="2"/>
    <n v="6"/>
    <n v="291.07777777777778"/>
    <n v="1746.4666666666667"/>
    <n v="165.91433333333333"/>
    <n v="750.98066666666671"/>
    <x v="7"/>
    <x v="1"/>
  </r>
  <r>
    <s v="SO - 0002723"/>
    <d v="2013-08-15T00:00:00"/>
    <x v="2"/>
    <n v="12"/>
    <x v="0"/>
    <s v="AUD"/>
    <x v="1"/>
    <x v="0"/>
    <x v="16"/>
    <n v="35"/>
    <n v="5"/>
    <x v="1"/>
    <n v="3"/>
    <n v="387.85555555555561"/>
    <n v="1163.5666666666668"/>
    <n v="155.14222222222224"/>
    <n v="698.1400000000001"/>
    <x v="7"/>
    <x v="1"/>
  </r>
  <r>
    <s v="SO - 0002724"/>
    <d v="2013-08-15T00:00:00"/>
    <x v="0"/>
    <n v="15"/>
    <x v="1"/>
    <s v="AUD"/>
    <x v="0"/>
    <x v="0"/>
    <x v="8"/>
    <n v="42"/>
    <n v="6"/>
    <x v="0"/>
    <n v="9"/>
    <n v="26.055555555555557"/>
    <n v="234.5"/>
    <n v="13.027777777777779"/>
    <n v="117.25"/>
    <x v="7"/>
    <x v="1"/>
  </r>
  <r>
    <s v="SO - 0002725"/>
    <d v="2013-08-15T00:00:00"/>
    <x v="10"/>
    <n v="8"/>
    <x v="1"/>
    <s v="AUD"/>
    <x v="2"/>
    <x v="1"/>
    <x v="44"/>
    <n v="21"/>
    <n v="3"/>
    <x v="2"/>
    <n v="8"/>
    <n v="125.06666666666668"/>
    <n v="1000.5333333333334"/>
    <n v="65.034666666666681"/>
    <n v="480.25599999999997"/>
    <x v="7"/>
    <x v="1"/>
  </r>
  <r>
    <s v="SO - 0002726"/>
    <d v="2013-08-15T00:00:00"/>
    <x v="4"/>
    <n v="7"/>
    <x v="1"/>
    <s v="AUD"/>
    <x v="2"/>
    <x v="1"/>
    <x v="48"/>
    <n v="20"/>
    <n v="3"/>
    <x v="2"/>
    <n v="2"/>
    <n v="292.56666666666666"/>
    <n v="585.13333333333333"/>
    <n v="134.58066666666667"/>
    <n v="315.97199999999998"/>
    <x v="7"/>
    <x v="1"/>
  </r>
  <r>
    <s v="SO - 0002727"/>
    <d v="2013-08-15T00:00:00"/>
    <x v="11"/>
    <n v="20"/>
    <x v="2"/>
    <s v="AUD"/>
    <x v="3"/>
    <x v="2"/>
    <x v="14"/>
    <n v="56"/>
    <n v="8"/>
    <x v="6"/>
    <n v="3"/>
    <n v="111.66666666666667"/>
    <n v="335"/>
    <n v="94.916666666666671"/>
    <n v="50.25"/>
    <x v="7"/>
    <x v="1"/>
  </r>
  <r>
    <s v="SO - 0002728"/>
    <d v="2013-08-16T00:00:00"/>
    <x v="5"/>
    <n v="16"/>
    <x v="0"/>
    <s v="AUD"/>
    <x v="0"/>
    <x v="3"/>
    <x v="12"/>
    <n v="46"/>
    <n v="7"/>
    <x v="3"/>
    <n v="2"/>
    <n v="123.57777777777778"/>
    <n v="247.15555555555557"/>
    <n v="97.626444444444445"/>
    <n v="51.902666666666676"/>
    <x v="7"/>
    <x v="1"/>
  </r>
  <r>
    <s v="SO - 0002729"/>
    <d v="2013-08-16T00:00:00"/>
    <x v="13"/>
    <n v="19"/>
    <x v="0"/>
    <s v="AUD"/>
    <x v="3"/>
    <x v="2"/>
    <x v="23"/>
    <n v="53"/>
    <n v="8"/>
    <x v="6"/>
    <n v="4"/>
    <n v="280.65555555555557"/>
    <n v="1122.6222222222223"/>
    <n v="221.71788888888892"/>
    <n v="235.75066666666658"/>
    <x v="7"/>
    <x v="1"/>
  </r>
  <r>
    <s v="SO - 0002730"/>
    <d v="2013-08-17T00:00:00"/>
    <x v="5"/>
    <n v="16"/>
    <x v="1"/>
    <s v="AUD"/>
    <x v="0"/>
    <x v="0"/>
    <x v="5"/>
    <n v="45"/>
    <n v="7"/>
    <x v="3"/>
    <n v="8"/>
    <n v="20.844444444444445"/>
    <n v="166.75555555555556"/>
    <n v="10.213777777777777"/>
    <n v="85.045333333333346"/>
    <x v="7"/>
    <x v="1"/>
  </r>
  <r>
    <s v="SO - 0002731"/>
    <d v="2013-08-17T00:00:00"/>
    <x v="17"/>
    <n v="14"/>
    <x v="0"/>
    <s v="AUD"/>
    <x v="1"/>
    <x v="0"/>
    <x v="50"/>
    <n v="39"/>
    <n v="6"/>
    <x v="0"/>
    <n v="1"/>
    <n v="221.84444444444446"/>
    <n v="221.84444444444446"/>
    <n v="146.41733333333335"/>
    <n v="75.427111111111117"/>
    <x v="7"/>
    <x v="1"/>
  </r>
  <r>
    <s v="SO - 0002732"/>
    <d v="2013-08-17T00:00:00"/>
    <x v="6"/>
    <n v="1"/>
    <x v="0"/>
    <s v="AUD"/>
    <x v="2"/>
    <x v="1"/>
    <x v="9"/>
    <n v="3"/>
    <n v="1"/>
    <x v="4"/>
    <n v="8"/>
    <n v="282.88888888888891"/>
    <n v="2263.1111111111113"/>
    <n v="229.14000000000001"/>
    <n v="429.99111111111119"/>
    <x v="7"/>
    <x v="1"/>
  </r>
  <r>
    <s v="SO - 0002733"/>
    <d v="2013-08-18T00:00:00"/>
    <x v="10"/>
    <n v="8"/>
    <x v="1"/>
    <s v="AUD"/>
    <x v="2"/>
    <x v="1"/>
    <x v="44"/>
    <n v="21"/>
    <n v="3"/>
    <x v="2"/>
    <n v="2"/>
    <n v="125.06666666666668"/>
    <n v="250.13333333333335"/>
    <n v="83.794666666666686"/>
    <n v="82.543999999999983"/>
    <x v="7"/>
    <x v="1"/>
  </r>
  <r>
    <s v="SO - 0002734"/>
    <d v="2013-08-18T00:00:00"/>
    <x v="11"/>
    <n v="20"/>
    <x v="1"/>
    <s v="AUD"/>
    <x v="3"/>
    <x v="2"/>
    <x v="14"/>
    <n v="56"/>
    <n v="8"/>
    <x v="6"/>
    <n v="3"/>
    <n v="282.14444444444445"/>
    <n v="846.43333333333339"/>
    <n v="203.14400000000001"/>
    <n v="237.00133333333338"/>
    <x v="7"/>
    <x v="1"/>
  </r>
  <r>
    <s v="SO - 0002735"/>
    <d v="2013-08-18T00:00:00"/>
    <x v="0"/>
    <n v="15"/>
    <x v="2"/>
    <s v="AUD"/>
    <x v="0"/>
    <x v="0"/>
    <x v="0"/>
    <n v="41"/>
    <n v="6"/>
    <x v="0"/>
    <n v="4"/>
    <n v="257.57777777777778"/>
    <n v="1030.3111111111111"/>
    <n v="141.66777777777781"/>
    <n v="463.63999999999987"/>
    <x v="7"/>
    <x v="1"/>
  </r>
  <r>
    <s v="SO - 0002736"/>
    <d v="2013-08-18T00:00:00"/>
    <x v="19"/>
    <n v="4"/>
    <x v="1"/>
    <s v="AUD"/>
    <x v="2"/>
    <x v="1"/>
    <x v="51"/>
    <n v="12"/>
    <n v="2"/>
    <x v="7"/>
    <n v="8"/>
    <n v="444.43333333333334"/>
    <n v="3555.4666666666667"/>
    <n v="213.328"/>
    <n v="1848.8426666666667"/>
    <x v="7"/>
    <x v="1"/>
  </r>
  <r>
    <s v="SO - 0002737"/>
    <d v="2013-08-18T00:00:00"/>
    <x v="19"/>
    <n v="4"/>
    <x v="1"/>
    <s v="AUD"/>
    <x v="2"/>
    <x v="1"/>
    <x v="51"/>
    <n v="12"/>
    <n v="2"/>
    <x v="7"/>
    <n v="9"/>
    <n v="136.97777777777776"/>
    <n v="1232.7999999999997"/>
    <n v="75.337777777777788"/>
    <n v="554.75999999999965"/>
    <x v="7"/>
    <x v="1"/>
  </r>
  <r>
    <s v="SO - 0002738"/>
    <d v="2013-08-18T00:00:00"/>
    <x v="0"/>
    <n v="15"/>
    <x v="0"/>
    <s v="AUD"/>
    <x v="0"/>
    <x v="0"/>
    <x v="8"/>
    <n v="42"/>
    <n v="6"/>
    <x v="0"/>
    <n v="6"/>
    <n v="96.033333333333346"/>
    <n v="576.20000000000005"/>
    <n v="41.294333333333334"/>
    <n v="328.43400000000003"/>
    <x v="7"/>
    <x v="1"/>
  </r>
  <r>
    <s v="SO - 0002739"/>
    <d v="2013-08-19T00:00:00"/>
    <x v="7"/>
    <n v="17"/>
    <x v="0"/>
    <s v="AUD"/>
    <x v="0"/>
    <x v="2"/>
    <x v="21"/>
    <n v="49"/>
    <n v="7"/>
    <x v="3"/>
    <n v="8"/>
    <n v="372.9666666666667"/>
    <n v="2983.7333333333336"/>
    <n v="257.34699999999998"/>
    <n v="924.95733333333374"/>
    <x v="7"/>
    <x v="1"/>
  </r>
  <r>
    <s v="SO - 0002740"/>
    <d v="2013-08-19T00:00:00"/>
    <x v="13"/>
    <n v="19"/>
    <x v="0"/>
    <s v="AUD"/>
    <x v="3"/>
    <x v="2"/>
    <x v="39"/>
    <n v="54"/>
    <n v="8"/>
    <x v="6"/>
    <n v="4"/>
    <n v="444.43333333333334"/>
    <n v="1777.7333333333333"/>
    <n v="208.88366666666667"/>
    <n v="942.19866666666667"/>
    <x v="7"/>
    <x v="1"/>
  </r>
  <r>
    <s v="SO - 0002741"/>
    <d v="2013-08-19T00:00:00"/>
    <x v="6"/>
    <n v="1"/>
    <x v="1"/>
    <s v="AUD"/>
    <x v="2"/>
    <x v="1"/>
    <x v="6"/>
    <n v="1"/>
    <n v="1"/>
    <x v="4"/>
    <n v="6"/>
    <n v="197.27777777777777"/>
    <n v="1183.6666666666665"/>
    <n v="163.74055555555555"/>
    <n v="201.22333333333324"/>
    <x v="7"/>
    <x v="1"/>
  </r>
  <r>
    <s v="SO - 0002742"/>
    <d v="2013-08-19T00:00:00"/>
    <x v="15"/>
    <n v="13"/>
    <x v="1"/>
    <s v="AUD"/>
    <x v="1"/>
    <x v="0"/>
    <x v="18"/>
    <n v="37"/>
    <n v="6"/>
    <x v="0"/>
    <n v="2"/>
    <n v="113.15555555555555"/>
    <n v="226.3111111111111"/>
    <n v="87.129777777777775"/>
    <n v="52.051555555555552"/>
    <x v="7"/>
    <x v="1"/>
  </r>
  <r>
    <s v="SO - 0002743"/>
    <d v="2013-08-19T00:00:00"/>
    <x v="16"/>
    <n v="5"/>
    <x v="1"/>
    <s v="AUD"/>
    <x v="2"/>
    <x v="1"/>
    <x v="26"/>
    <n v="15"/>
    <n v="2"/>
    <x v="7"/>
    <n v="6"/>
    <n v="431.03333333333336"/>
    <n v="2586.2000000000003"/>
    <n v="349.137"/>
    <n v="491.37800000000016"/>
    <x v="7"/>
    <x v="1"/>
  </r>
  <r>
    <s v="SO - 0002744"/>
    <d v="2013-08-19T00:00:00"/>
    <x v="10"/>
    <n v="8"/>
    <x v="1"/>
    <s v="AUD"/>
    <x v="2"/>
    <x v="1"/>
    <x v="44"/>
    <n v="21"/>
    <n v="3"/>
    <x v="2"/>
    <n v="5"/>
    <n v="305.9666666666667"/>
    <n v="1529.8333333333335"/>
    <n v="149.92366666666669"/>
    <n v="780.21500000000003"/>
    <x v="7"/>
    <x v="1"/>
  </r>
  <r>
    <s v="SO - 0002745"/>
    <d v="2013-08-19T00:00:00"/>
    <x v="9"/>
    <n v="18"/>
    <x v="0"/>
    <s v="AUD"/>
    <x v="0"/>
    <x v="2"/>
    <x v="55"/>
    <n v="50"/>
    <n v="7"/>
    <x v="3"/>
    <n v="2"/>
    <n v="122.08888888888889"/>
    <n v="244.17777777777778"/>
    <n v="86.683111111111103"/>
    <n v="70.811555555555572"/>
    <x v="7"/>
    <x v="1"/>
  </r>
  <r>
    <s v="SO - 0002746"/>
    <d v="2013-08-19T00:00:00"/>
    <x v="7"/>
    <n v="17"/>
    <x v="0"/>
    <s v="AUD"/>
    <x v="0"/>
    <x v="2"/>
    <x v="7"/>
    <n v="48"/>
    <n v="7"/>
    <x v="3"/>
    <n v="7"/>
    <n v="18.611111111111111"/>
    <n v="130.27777777777777"/>
    <n v="9.1194444444444454"/>
    <n v="66.441666666666663"/>
    <x v="7"/>
    <x v="1"/>
  </r>
  <r>
    <s v="SO - 0002747"/>
    <d v="2013-08-19T00:00:00"/>
    <x v="5"/>
    <n v="16"/>
    <x v="2"/>
    <s v="AUD"/>
    <x v="0"/>
    <x v="0"/>
    <x v="47"/>
    <n v="44"/>
    <n v="7"/>
    <x v="3"/>
    <n v="9"/>
    <n v="116.13333333333334"/>
    <n v="1045.2"/>
    <n v="48.775999999999996"/>
    <n v="606.21600000000012"/>
    <x v="7"/>
    <x v="1"/>
  </r>
  <r>
    <s v="SO - 0002748"/>
    <d v="2013-08-20T00:00:00"/>
    <x v="13"/>
    <n v="19"/>
    <x v="1"/>
    <s v="AUD"/>
    <x v="3"/>
    <x v="2"/>
    <x v="46"/>
    <n v="55"/>
    <n v="8"/>
    <x v="6"/>
    <n v="5"/>
    <n v="19.355555555555558"/>
    <n v="96.777777777777786"/>
    <n v="16.258666666666667"/>
    <n v="15.484444444444449"/>
    <x v="7"/>
    <x v="1"/>
  </r>
  <r>
    <s v="SO - 0002749"/>
    <d v="2013-08-20T00:00:00"/>
    <x v="6"/>
    <n v="1"/>
    <x v="0"/>
    <s v="AUD"/>
    <x v="2"/>
    <x v="1"/>
    <x v="9"/>
    <n v="3"/>
    <n v="1"/>
    <x v="4"/>
    <n v="6"/>
    <n v="122.08888888888889"/>
    <n v="732.5333333333333"/>
    <n v="97.671111111111102"/>
    <n v="146.50666666666666"/>
    <x v="7"/>
    <x v="1"/>
  </r>
  <r>
    <s v="SO - 0002750"/>
    <d v="2013-08-20T00:00:00"/>
    <x v="0"/>
    <n v="15"/>
    <x v="1"/>
    <s v="AUD"/>
    <x v="0"/>
    <x v="0"/>
    <x v="8"/>
    <n v="42"/>
    <n v="6"/>
    <x v="0"/>
    <n v="1"/>
    <n v="247.89999999999998"/>
    <n v="247.89999999999998"/>
    <n v="146.261"/>
    <n v="101.63899999999998"/>
    <x v="7"/>
    <x v="1"/>
  </r>
  <r>
    <s v="SO - 0002751"/>
    <d v="2013-08-20T00:00:00"/>
    <x v="6"/>
    <n v="1"/>
    <x v="1"/>
    <s v="AUD"/>
    <x v="2"/>
    <x v="1"/>
    <x v="9"/>
    <n v="3"/>
    <n v="1"/>
    <x v="4"/>
    <n v="1"/>
    <n v="104.96666666666667"/>
    <n v="104.96666666666667"/>
    <n v="60.88066666666667"/>
    <n v="44.085999999999999"/>
    <x v="7"/>
    <x v="1"/>
  </r>
  <r>
    <s v="SO - 0002752"/>
    <d v="2013-08-20T00:00:00"/>
    <x v="10"/>
    <n v="8"/>
    <x v="1"/>
    <s v="AUD"/>
    <x v="2"/>
    <x v="1"/>
    <x v="31"/>
    <n v="23"/>
    <n v="4"/>
    <x v="5"/>
    <n v="4"/>
    <n v="113.90000000000002"/>
    <n v="455.60000000000008"/>
    <n v="53.533000000000001"/>
    <n v="241.46800000000007"/>
    <x v="7"/>
    <x v="1"/>
  </r>
  <r>
    <s v="SO - 0002753"/>
    <d v="2013-08-20T00:00:00"/>
    <x v="11"/>
    <n v="20"/>
    <x v="1"/>
    <s v="AUD"/>
    <x v="3"/>
    <x v="2"/>
    <x v="22"/>
    <n v="58"/>
    <n v="8"/>
    <x v="6"/>
    <n v="7"/>
    <n v="437.73333333333335"/>
    <n v="3064.1333333333332"/>
    <n v="315.16799999999995"/>
    <n v="857.95733333333374"/>
    <x v="7"/>
    <x v="1"/>
  </r>
  <r>
    <s v="SO - 0002754"/>
    <d v="2013-08-20T00:00:00"/>
    <x v="3"/>
    <n v="6"/>
    <x v="1"/>
    <s v="AUD"/>
    <x v="2"/>
    <x v="1"/>
    <x v="20"/>
    <n v="16"/>
    <n v="3"/>
    <x v="2"/>
    <n v="4"/>
    <n v="707.9666666666667"/>
    <n v="2831.8666666666668"/>
    <n v="559.2936666666667"/>
    <n v="594.69200000000001"/>
    <x v="7"/>
    <x v="1"/>
  </r>
  <r>
    <s v="SO - 0002755"/>
    <d v="2013-08-20T00:00:00"/>
    <x v="4"/>
    <n v="7"/>
    <x v="0"/>
    <s v="AUD"/>
    <x v="2"/>
    <x v="1"/>
    <x v="34"/>
    <n v="19"/>
    <n v="3"/>
    <x v="2"/>
    <n v="9"/>
    <n v="100.5"/>
    <n v="904.5"/>
    <n v="67.334999999999994"/>
    <n v="298.48500000000001"/>
    <x v="7"/>
    <x v="1"/>
  </r>
  <r>
    <s v="SO - 0002756"/>
    <d v="2013-08-20T00:00:00"/>
    <x v="13"/>
    <n v="19"/>
    <x v="1"/>
    <s v="AUD"/>
    <x v="3"/>
    <x v="2"/>
    <x v="39"/>
    <n v="54"/>
    <n v="8"/>
    <x v="6"/>
    <n v="1"/>
    <n v="706.47777777777776"/>
    <n v="706.47777777777776"/>
    <n v="438.01622222222227"/>
    <n v="268.46155555555549"/>
    <x v="7"/>
    <x v="1"/>
  </r>
  <r>
    <s v="SO - 0002757"/>
    <d v="2013-08-21T00:00:00"/>
    <x v="1"/>
    <n v="11"/>
    <x v="1"/>
    <s v="AUD"/>
    <x v="1"/>
    <x v="0"/>
    <x v="42"/>
    <n v="32"/>
    <n v="5"/>
    <x v="1"/>
    <n v="7"/>
    <n v="18.611111111111111"/>
    <n v="130.27777777777777"/>
    <n v="11.538888888888888"/>
    <n v="49.50555555555556"/>
    <x v="7"/>
    <x v="1"/>
  </r>
  <r>
    <s v="SO - 0002758"/>
    <d v="2013-08-21T00:00:00"/>
    <x v="10"/>
    <n v="8"/>
    <x v="1"/>
    <s v="AUD"/>
    <x v="2"/>
    <x v="1"/>
    <x v="44"/>
    <n v="21"/>
    <n v="3"/>
    <x v="2"/>
    <n v="4"/>
    <n v="100.5"/>
    <n v="402"/>
    <n v="71.35499999999999"/>
    <n v="116.58000000000004"/>
    <x v="7"/>
    <x v="1"/>
  </r>
  <r>
    <s v="SO - 0002759"/>
    <d v="2013-08-21T00:00:00"/>
    <x v="12"/>
    <n v="2"/>
    <x v="2"/>
    <s v="AUD"/>
    <x v="2"/>
    <x v="1"/>
    <x v="37"/>
    <n v="5"/>
    <n v="1"/>
    <x v="4"/>
    <n v="2"/>
    <n v="437.73333333333335"/>
    <n v="875.4666666666667"/>
    <n v="341.43200000000002"/>
    <n v="192.60266666666666"/>
    <x v="7"/>
    <x v="1"/>
  </r>
  <r>
    <s v="SO - 0002760"/>
    <d v="2013-08-21T00:00:00"/>
    <x v="9"/>
    <n v="18"/>
    <x v="1"/>
    <s v="AUD"/>
    <x v="0"/>
    <x v="2"/>
    <x v="11"/>
    <n v="51"/>
    <n v="7"/>
    <x v="3"/>
    <n v="3"/>
    <n v="415.4"/>
    <n v="1246.1999999999998"/>
    <n v="307.39599999999996"/>
    <n v="324.01199999999994"/>
    <x v="7"/>
    <x v="1"/>
  </r>
  <r>
    <s v="SO - 0002761"/>
    <d v="2013-08-21T00:00:00"/>
    <x v="4"/>
    <n v="7"/>
    <x v="2"/>
    <s v="AUD"/>
    <x v="2"/>
    <x v="1"/>
    <x v="48"/>
    <n v="20"/>
    <n v="3"/>
    <x v="2"/>
    <n v="1"/>
    <n v="107.94444444444444"/>
    <n v="107.94444444444444"/>
    <n v="89.593888888888884"/>
    <n v="18.350555555555559"/>
    <x v="7"/>
    <x v="1"/>
  </r>
  <r>
    <s v="SO - 0002762"/>
    <d v="2013-08-21T00:00:00"/>
    <x v="10"/>
    <n v="8"/>
    <x v="1"/>
    <s v="AUD"/>
    <x v="2"/>
    <x v="1"/>
    <x v="44"/>
    <n v="21"/>
    <n v="3"/>
    <x v="2"/>
    <n v="2"/>
    <n v="122.08888888888889"/>
    <n v="244.17777777777778"/>
    <n v="90.345777777777769"/>
    <n v="63.486222222222239"/>
    <x v="7"/>
    <x v="1"/>
  </r>
  <r>
    <s v="SO - 0002763"/>
    <d v="2013-08-22T00:00:00"/>
    <x v="16"/>
    <n v="5"/>
    <x v="0"/>
    <s v="AUD"/>
    <x v="2"/>
    <x v="1"/>
    <x v="35"/>
    <n v="13"/>
    <n v="2"/>
    <x v="7"/>
    <n v="9"/>
    <n v="27.544444444444444"/>
    <n v="247.9"/>
    <n v="17.352999999999998"/>
    <n v="91.723000000000013"/>
    <x v="7"/>
    <x v="1"/>
  </r>
  <r>
    <s v="SO - 0002764"/>
    <d v="2013-08-22T00:00:00"/>
    <x v="10"/>
    <n v="8"/>
    <x v="0"/>
    <s v="AUD"/>
    <x v="2"/>
    <x v="1"/>
    <x v="44"/>
    <n v="21"/>
    <n v="3"/>
    <x v="2"/>
    <n v="5"/>
    <n v="268.74444444444447"/>
    <n v="1343.7222222222224"/>
    <n v="161.24666666666667"/>
    <n v="537.48888888888905"/>
    <x v="7"/>
    <x v="1"/>
  </r>
  <r>
    <s v="SO - 0002765"/>
    <d v="2013-08-22T00:00:00"/>
    <x v="1"/>
    <n v="11"/>
    <x v="0"/>
    <s v="AUD"/>
    <x v="1"/>
    <x v="0"/>
    <x v="1"/>
    <n v="31"/>
    <n v="5"/>
    <x v="1"/>
    <n v="7"/>
    <n v="18.611111111111111"/>
    <n v="130.27777777777777"/>
    <n v="15.447222222222223"/>
    <n v="22.147222222222211"/>
    <x v="7"/>
    <x v="1"/>
  </r>
  <r>
    <s v="SO - 0002766"/>
    <d v="2013-08-22T00:00:00"/>
    <x v="12"/>
    <n v="2"/>
    <x v="2"/>
    <s v="AUD"/>
    <x v="2"/>
    <x v="1"/>
    <x v="29"/>
    <n v="6"/>
    <n v="1"/>
    <x v="4"/>
    <n v="7"/>
    <n v="253.85555555555558"/>
    <n v="1776.9888888888891"/>
    <n v="165.00611111111115"/>
    <n v="621.94611111111089"/>
    <x v="7"/>
    <x v="1"/>
  </r>
  <r>
    <s v="SO - 0002767"/>
    <d v="2013-08-22T00:00:00"/>
    <x v="4"/>
    <n v="7"/>
    <x v="2"/>
    <s v="AUD"/>
    <x v="2"/>
    <x v="1"/>
    <x v="34"/>
    <n v="19"/>
    <n v="3"/>
    <x v="2"/>
    <n v="6"/>
    <n v="212.16666666666666"/>
    <n v="1273"/>
    <n v="165.49"/>
    <n v="280.05999999999995"/>
    <x v="7"/>
    <x v="1"/>
  </r>
  <r>
    <s v="SO - 0002768"/>
    <d v="2013-08-22T00:00:00"/>
    <x v="4"/>
    <n v="7"/>
    <x v="1"/>
    <s v="AUD"/>
    <x v="2"/>
    <x v="1"/>
    <x v="44"/>
    <n v="21"/>
    <n v="3"/>
    <x v="2"/>
    <n v="7"/>
    <n v="610.44444444444446"/>
    <n v="4273.1111111111113"/>
    <n v="366.26666666666665"/>
    <n v="1709.2444444444445"/>
    <x v="7"/>
    <x v="1"/>
  </r>
  <r>
    <s v="SO - 0002769"/>
    <d v="2013-08-22T00:00:00"/>
    <x v="5"/>
    <n v="16"/>
    <x v="0"/>
    <s v="AUD"/>
    <x v="0"/>
    <x v="0"/>
    <x v="5"/>
    <n v="45"/>
    <n v="7"/>
    <x v="3"/>
    <n v="6"/>
    <n v="431.77777777777777"/>
    <n v="2590.6666666666665"/>
    <n v="237.47777777777779"/>
    <n v="1165.7999999999997"/>
    <x v="7"/>
    <x v="1"/>
  </r>
  <r>
    <s v="SO - 0002770"/>
    <d v="2013-08-22T00:00:00"/>
    <x v="13"/>
    <n v="19"/>
    <x v="1"/>
    <s v="AUD"/>
    <x v="3"/>
    <x v="2"/>
    <x v="39"/>
    <n v="54"/>
    <n v="8"/>
    <x v="6"/>
    <n v="9"/>
    <n v="26.055555555555557"/>
    <n v="234.5"/>
    <n v="18.499444444444446"/>
    <n v="68.004999999999995"/>
    <x v="7"/>
    <x v="1"/>
  </r>
  <r>
    <s v="SO - 0002771"/>
    <d v="2013-08-23T00:00:00"/>
    <x v="4"/>
    <n v="7"/>
    <x v="1"/>
    <s v="AUD"/>
    <x v="2"/>
    <x v="1"/>
    <x v="48"/>
    <n v="20"/>
    <n v="3"/>
    <x v="2"/>
    <n v="7"/>
    <n v="578.43333333333339"/>
    <n v="4049.0333333333338"/>
    <n v="485.88400000000001"/>
    <n v="647.84533333333366"/>
    <x v="7"/>
    <x v="1"/>
  </r>
  <r>
    <s v="SO - 0002772"/>
    <d v="2013-08-23T00:00:00"/>
    <x v="13"/>
    <n v="19"/>
    <x v="1"/>
    <s v="AUD"/>
    <x v="3"/>
    <x v="2"/>
    <x v="46"/>
    <n v="55"/>
    <n v="8"/>
    <x v="6"/>
    <n v="8"/>
    <n v="192.8111111111111"/>
    <n v="1542.4888888888888"/>
    <n v="148.46455555555556"/>
    <n v="354.77244444444432"/>
    <x v="7"/>
    <x v="1"/>
  </r>
  <r>
    <s v="SO - 0002773"/>
    <d v="2013-08-23T00:00:00"/>
    <x v="10"/>
    <n v="8"/>
    <x v="1"/>
    <s v="AUD"/>
    <x v="2"/>
    <x v="1"/>
    <x v="31"/>
    <n v="23"/>
    <n v="4"/>
    <x v="5"/>
    <n v="6"/>
    <n v="113.90000000000002"/>
    <n v="683.40000000000009"/>
    <n v="47.838000000000001"/>
    <n v="396.37200000000007"/>
    <x v="7"/>
    <x v="1"/>
  </r>
  <r>
    <s v="SO - 0002774"/>
    <d v="2013-08-23T00:00:00"/>
    <x v="16"/>
    <n v="5"/>
    <x v="1"/>
    <s v="AUD"/>
    <x v="2"/>
    <x v="1"/>
    <x v="24"/>
    <n v="14"/>
    <n v="2"/>
    <x v="7"/>
    <n v="6"/>
    <n v="431.77777777777777"/>
    <n v="2590.6666666666665"/>
    <n v="220.20666666666668"/>
    <n v="1269.4266666666665"/>
    <x v="7"/>
    <x v="1"/>
  </r>
  <r>
    <s v="SO - 0002775"/>
    <d v="2013-08-24T00:00:00"/>
    <x v="3"/>
    <n v="6"/>
    <x v="1"/>
    <s v="AUD"/>
    <x v="2"/>
    <x v="1"/>
    <x v="3"/>
    <n v="17"/>
    <n v="3"/>
    <x v="2"/>
    <n v="5"/>
    <n v="109.43333333333334"/>
    <n v="547.16666666666674"/>
    <n v="55.811"/>
    <n v="268.11166666666674"/>
    <x v="7"/>
    <x v="1"/>
  </r>
  <r>
    <s v="SO - 0002776"/>
    <d v="2013-08-25T00:00:00"/>
    <x v="7"/>
    <n v="17"/>
    <x v="1"/>
    <s v="AUD"/>
    <x v="0"/>
    <x v="2"/>
    <x v="7"/>
    <n v="48"/>
    <n v="7"/>
    <x v="3"/>
    <n v="9"/>
    <n v="118.36666666666666"/>
    <n v="1065.3"/>
    <n v="56.815999999999995"/>
    <n v="553.95600000000002"/>
    <x v="7"/>
    <x v="1"/>
  </r>
  <r>
    <s v="SO - 0002777"/>
    <d v="2013-08-25T00:00:00"/>
    <x v="7"/>
    <n v="17"/>
    <x v="0"/>
    <s v="AUD"/>
    <x v="0"/>
    <x v="2"/>
    <x v="7"/>
    <n v="48"/>
    <n v="7"/>
    <x v="3"/>
    <n v="6"/>
    <n v="564.28888888888889"/>
    <n v="3385.7333333333336"/>
    <n v="378.07355555555557"/>
    <n v="1117.2920000000004"/>
    <x v="7"/>
    <x v="1"/>
  </r>
  <r>
    <s v="SO - 0002778"/>
    <d v="2013-08-25T00:00:00"/>
    <x v="13"/>
    <n v="19"/>
    <x v="0"/>
    <s v="AUD"/>
    <x v="3"/>
    <x v="2"/>
    <x v="39"/>
    <n v="54"/>
    <n v="8"/>
    <x v="6"/>
    <n v="7"/>
    <n v="23.077777777777779"/>
    <n v="161.54444444444445"/>
    <n v="18.693000000000001"/>
    <n v="30.693444444444452"/>
    <x v="7"/>
    <x v="1"/>
  </r>
  <r>
    <s v="SO - 0002779"/>
    <d v="2013-08-25T00:00:00"/>
    <x v="8"/>
    <n v="9"/>
    <x v="1"/>
    <s v="AUD"/>
    <x v="2"/>
    <x v="1"/>
    <x v="32"/>
    <n v="24"/>
    <n v="4"/>
    <x v="5"/>
    <n v="5"/>
    <n v="251.62222222222221"/>
    <n v="1258.1111111111111"/>
    <n v="176.13555555555553"/>
    <n v="377.43333333333339"/>
    <x v="7"/>
    <x v="1"/>
  </r>
  <r>
    <s v="SO - 0002780"/>
    <d v="2013-08-25T00:00:00"/>
    <x v="12"/>
    <n v="2"/>
    <x v="0"/>
    <s v="AUD"/>
    <x v="2"/>
    <x v="1"/>
    <x v="37"/>
    <n v="5"/>
    <n v="1"/>
    <x v="4"/>
    <n v="4"/>
    <n v="212.16666666666666"/>
    <n v="848.66666666666663"/>
    <n v="93.353333333333325"/>
    <n v="475.25333333333333"/>
    <x v="7"/>
    <x v="1"/>
  </r>
  <r>
    <s v="SO - 0002781"/>
    <d v="2013-08-25T00:00:00"/>
    <x v="10"/>
    <n v="8"/>
    <x v="0"/>
    <s v="AUD"/>
    <x v="2"/>
    <x v="1"/>
    <x v="31"/>
    <n v="23"/>
    <n v="4"/>
    <x v="5"/>
    <n v="2"/>
    <n v="125.06666666666668"/>
    <n v="250.13333333333335"/>
    <n v="85.045333333333346"/>
    <n v="80.042666666666662"/>
    <x v="7"/>
    <x v="1"/>
  </r>
  <r>
    <s v="SO - 0002782"/>
    <d v="2013-08-25T00:00:00"/>
    <x v="8"/>
    <n v="9"/>
    <x v="1"/>
    <s v="AUD"/>
    <x v="2"/>
    <x v="0"/>
    <x v="53"/>
    <n v="26"/>
    <n v="4"/>
    <x v="5"/>
    <n v="7"/>
    <n v="632.0333333333333"/>
    <n v="4424.2333333333336"/>
    <n v="467.70466666666664"/>
    <n v="1150.300666666667"/>
    <x v="7"/>
    <x v="1"/>
  </r>
  <r>
    <s v="SO - 0002783"/>
    <d v="2013-08-26T00:00:00"/>
    <x v="14"/>
    <n v="10"/>
    <x v="0"/>
    <s v="AUD"/>
    <x v="1"/>
    <x v="0"/>
    <x v="17"/>
    <n v="28"/>
    <n v="4"/>
    <x v="5"/>
    <n v="1"/>
    <n v="18.611111111111111"/>
    <n v="18.611111111111111"/>
    <n v="13.027777777777777"/>
    <n v="5.5833333333333339"/>
    <x v="7"/>
    <x v="1"/>
  </r>
  <r>
    <s v="SO - 0002784"/>
    <d v="2013-08-26T00:00:00"/>
    <x v="16"/>
    <n v="5"/>
    <x v="0"/>
    <s v="AUD"/>
    <x v="2"/>
    <x v="1"/>
    <x v="35"/>
    <n v="13"/>
    <n v="2"/>
    <x v="7"/>
    <n v="9"/>
    <n v="247.15555555555557"/>
    <n v="2224.4"/>
    <n v="185.36666666666667"/>
    <n v="556.09999999999991"/>
    <x v="7"/>
    <x v="1"/>
  </r>
  <r>
    <s v="SO - 0002785"/>
    <d v="2013-08-26T00:00:00"/>
    <x v="19"/>
    <n v="4"/>
    <x v="0"/>
    <s v="AUD"/>
    <x v="2"/>
    <x v="1"/>
    <x v="33"/>
    <n v="10"/>
    <n v="2"/>
    <x v="7"/>
    <n v="3"/>
    <n v="99.01111111111112"/>
    <n v="297.03333333333336"/>
    <n v="76.238555555555564"/>
    <n v="68.317666666666668"/>
    <x v="7"/>
    <x v="1"/>
  </r>
  <r>
    <s v="SO - 0002786"/>
    <d v="2013-08-27T00:00:00"/>
    <x v="7"/>
    <n v="17"/>
    <x v="0"/>
    <s v="AUD"/>
    <x v="0"/>
    <x v="2"/>
    <x v="55"/>
    <n v="50"/>
    <n v="7"/>
    <x v="3"/>
    <n v="2"/>
    <n v="409.44444444444446"/>
    <n v="818.88888888888891"/>
    <n v="302.98888888888888"/>
    <n v="212.91111111111115"/>
    <x v="7"/>
    <x v="1"/>
  </r>
  <r>
    <s v="SO - 0002787"/>
    <d v="2013-08-27T00:00:00"/>
    <x v="10"/>
    <n v="8"/>
    <x v="0"/>
    <s v="AUD"/>
    <x v="2"/>
    <x v="1"/>
    <x v="31"/>
    <n v="23"/>
    <n v="4"/>
    <x v="5"/>
    <n v="9"/>
    <n v="111.66666666666667"/>
    <n v="1005"/>
    <n v="52.483333333333327"/>
    <n v="532.65000000000009"/>
    <x v="7"/>
    <x v="1"/>
  </r>
  <r>
    <s v="SO - 0002788"/>
    <d v="2013-08-27T00:00:00"/>
    <x v="10"/>
    <n v="8"/>
    <x v="0"/>
    <s v="AUD"/>
    <x v="2"/>
    <x v="1"/>
    <x v="31"/>
    <n v="23"/>
    <n v="4"/>
    <x v="5"/>
    <n v="2"/>
    <n v="217.37777777777779"/>
    <n v="434.75555555555559"/>
    <n v="86.951111111111118"/>
    <n v="260.85333333333335"/>
    <x v="7"/>
    <x v="1"/>
  </r>
  <r>
    <s v="SO - 0002789"/>
    <d v="2013-08-27T00:00:00"/>
    <x v="16"/>
    <n v="5"/>
    <x v="1"/>
    <s v="AUD"/>
    <x v="2"/>
    <x v="1"/>
    <x v="35"/>
    <n v="13"/>
    <n v="2"/>
    <x v="7"/>
    <n v="7"/>
    <n v="426.56666666666666"/>
    <n v="2985.9666666666667"/>
    <n v="183.42366666666666"/>
    <n v="1702.001"/>
    <x v="7"/>
    <x v="1"/>
  </r>
  <r>
    <s v="SO - 0002790"/>
    <d v="2013-08-28T00:00:00"/>
    <x v="16"/>
    <n v="5"/>
    <x v="0"/>
    <s v="AUD"/>
    <x v="2"/>
    <x v="1"/>
    <x v="35"/>
    <n v="13"/>
    <n v="2"/>
    <x v="7"/>
    <n v="7"/>
    <n v="198.76666666666668"/>
    <n v="1391.3666666666668"/>
    <n v="105.34633333333335"/>
    <n v="653.94233333333341"/>
    <x v="7"/>
    <x v="1"/>
  </r>
  <r>
    <s v="SO - 0002791"/>
    <d v="2013-08-28T00:00:00"/>
    <x v="13"/>
    <n v="19"/>
    <x v="0"/>
    <s v="AUD"/>
    <x v="3"/>
    <x v="2"/>
    <x v="46"/>
    <n v="55"/>
    <n v="8"/>
    <x v="6"/>
    <n v="9"/>
    <n v="121.34444444444446"/>
    <n v="1092.1000000000001"/>
    <n v="94.648666666666671"/>
    <n v="240.26200000000006"/>
    <x v="7"/>
    <x v="1"/>
  </r>
  <r>
    <s v="SO - 0002792"/>
    <d v="2013-08-28T00:00:00"/>
    <x v="13"/>
    <n v="19"/>
    <x v="0"/>
    <s v="AUD"/>
    <x v="3"/>
    <x v="2"/>
    <x v="46"/>
    <n v="55"/>
    <n v="8"/>
    <x v="6"/>
    <n v="3"/>
    <n v="186.85555555555555"/>
    <n v="560.56666666666661"/>
    <n v="110.24477777777777"/>
    <n v="229.83233333333328"/>
    <x v="7"/>
    <x v="1"/>
  </r>
  <r>
    <s v="SO - 0002793"/>
    <d v="2013-08-28T00:00:00"/>
    <x v="12"/>
    <n v="2"/>
    <x v="1"/>
    <s v="AUD"/>
    <x v="2"/>
    <x v="1"/>
    <x v="37"/>
    <n v="5"/>
    <n v="1"/>
    <x v="4"/>
    <n v="6"/>
    <n v="116.87777777777779"/>
    <n v="701.26666666666677"/>
    <n v="93.50222222222223"/>
    <n v="140.25333333333344"/>
    <x v="7"/>
    <x v="1"/>
  </r>
  <r>
    <s v="SO - 0002794"/>
    <d v="2013-08-29T00:00:00"/>
    <x v="3"/>
    <n v="6"/>
    <x v="0"/>
    <s v="AUD"/>
    <x v="2"/>
    <x v="1"/>
    <x v="3"/>
    <n v="17"/>
    <n v="3"/>
    <x v="2"/>
    <n v="1"/>
    <n v="27.544444444444444"/>
    <n v="27.544444444444444"/>
    <n v="11.017777777777779"/>
    <n v="16.526666666666664"/>
    <x v="7"/>
    <x v="1"/>
  </r>
  <r>
    <s v="SO - 0002795"/>
    <d v="2013-08-29T00:00:00"/>
    <x v="6"/>
    <n v="1"/>
    <x v="1"/>
    <s v="AUD"/>
    <x v="2"/>
    <x v="1"/>
    <x v="6"/>
    <n v="1"/>
    <n v="1"/>
    <x v="4"/>
    <n v="3"/>
    <n v="430.28888888888889"/>
    <n v="1290.8666666666668"/>
    <n v="279.6877777777778"/>
    <n v="451.8033333333334"/>
    <x v="7"/>
    <x v="1"/>
  </r>
  <r>
    <s v="SO - 0002796"/>
    <d v="2013-08-29T00:00:00"/>
    <x v="19"/>
    <n v="4"/>
    <x v="1"/>
    <s v="AUD"/>
    <x v="2"/>
    <x v="1"/>
    <x v="36"/>
    <n v="11"/>
    <n v="2"/>
    <x v="7"/>
    <n v="5"/>
    <n v="284.37777777777779"/>
    <n v="1421.8888888888889"/>
    <n v="227.50222222222226"/>
    <n v="284.37777777777751"/>
    <x v="7"/>
    <x v="1"/>
  </r>
  <r>
    <s v="SO - 0002797"/>
    <d v="2013-08-29T00:00:00"/>
    <x v="8"/>
    <n v="9"/>
    <x v="0"/>
    <s v="AUD"/>
    <x v="2"/>
    <x v="1"/>
    <x v="32"/>
    <n v="24"/>
    <n v="4"/>
    <x v="5"/>
    <n v="6"/>
    <n v="198.02222222222224"/>
    <n v="1188.1333333333334"/>
    <n v="162.37822222222223"/>
    <n v="213.86400000000003"/>
    <x v="7"/>
    <x v="1"/>
  </r>
  <r>
    <s v="SO - 0002798"/>
    <d v="2013-08-29T00:00:00"/>
    <x v="10"/>
    <n v="8"/>
    <x v="2"/>
    <s v="AUD"/>
    <x v="2"/>
    <x v="1"/>
    <x v="13"/>
    <n v="22"/>
    <n v="3"/>
    <x v="2"/>
    <n v="6"/>
    <n v="604.48888888888894"/>
    <n v="3626.9333333333334"/>
    <n v="483.59111111111116"/>
    <n v="725.38666666666631"/>
    <x v="7"/>
    <x v="1"/>
  </r>
  <r>
    <s v="SO - 0002799"/>
    <d v="2013-08-29T00:00:00"/>
    <x v="0"/>
    <n v="15"/>
    <x v="2"/>
    <s v="AUD"/>
    <x v="0"/>
    <x v="0"/>
    <x v="57"/>
    <n v="43"/>
    <n v="6"/>
    <x v="0"/>
    <n v="6"/>
    <n v="142.93333333333334"/>
    <n v="857.6"/>
    <n v="71.466666666666669"/>
    <n v="428.8"/>
    <x v="7"/>
    <x v="1"/>
  </r>
  <r>
    <s v="SO - 0002800"/>
    <d v="2013-08-29T00:00:00"/>
    <x v="10"/>
    <n v="8"/>
    <x v="1"/>
    <s v="AUD"/>
    <x v="2"/>
    <x v="1"/>
    <x v="44"/>
    <n v="21"/>
    <n v="3"/>
    <x v="2"/>
    <n v="4"/>
    <n v="122.08888888888889"/>
    <n v="488.35555555555555"/>
    <n v="61.044444444444444"/>
    <n v="244.17777777777778"/>
    <x v="7"/>
    <x v="1"/>
  </r>
  <r>
    <s v="SO - 0002801"/>
    <d v="2013-08-30T00:00:00"/>
    <x v="6"/>
    <n v="1"/>
    <x v="0"/>
    <s v="AUD"/>
    <x v="2"/>
    <x v="1"/>
    <x v="6"/>
    <n v="1"/>
    <n v="1"/>
    <x v="4"/>
    <n v="6"/>
    <n v="114.64444444444445"/>
    <n v="687.86666666666667"/>
    <n v="45.857777777777784"/>
    <n v="412.71999999999997"/>
    <x v="7"/>
    <x v="1"/>
  </r>
  <r>
    <s v="SO - 0002802"/>
    <d v="2013-08-30T00:00:00"/>
    <x v="8"/>
    <n v="9"/>
    <x v="0"/>
    <s v="AUD"/>
    <x v="2"/>
    <x v="1"/>
    <x v="10"/>
    <n v="25"/>
    <n v="4"/>
    <x v="5"/>
    <n v="7"/>
    <n v="284.37777777777779"/>
    <n v="1990.6444444444446"/>
    <n v="179.15800000000002"/>
    <n v="736.53844444444439"/>
    <x v="7"/>
    <x v="1"/>
  </r>
  <r>
    <s v="SO - 0002803"/>
    <d v="2013-08-30T00:00:00"/>
    <x v="16"/>
    <n v="5"/>
    <x v="1"/>
    <s v="AUD"/>
    <x v="2"/>
    <x v="1"/>
    <x v="26"/>
    <n v="15"/>
    <n v="2"/>
    <x v="7"/>
    <n v="2"/>
    <n v="206.95555555555558"/>
    <n v="413.91111111111115"/>
    <n v="159.3557777777778"/>
    <n v="95.199555555555548"/>
    <x v="7"/>
    <x v="1"/>
  </r>
  <r>
    <s v="SO - 0002804"/>
    <d v="2013-08-30T00:00:00"/>
    <x v="11"/>
    <n v="20"/>
    <x v="1"/>
    <s v="AUD"/>
    <x v="3"/>
    <x v="2"/>
    <x v="25"/>
    <n v="57"/>
    <n v="8"/>
    <x v="6"/>
    <n v="9"/>
    <n v="120.60000000000001"/>
    <n v="1085.4000000000001"/>
    <n v="57.888000000000005"/>
    <n v="564.40800000000002"/>
    <x v="7"/>
    <x v="1"/>
  </r>
  <r>
    <s v="SO - 0002805"/>
    <d v="2013-08-31T00:00:00"/>
    <x v="13"/>
    <n v="19"/>
    <x v="1"/>
    <s v="AUD"/>
    <x v="3"/>
    <x v="2"/>
    <x v="46"/>
    <n v="55"/>
    <n v="8"/>
    <x v="6"/>
    <n v="2"/>
    <n v="200.25555555555556"/>
    <n v="400.51111111111112"/>
    <n v="100.12777777777778"/>
    <n v="200.25555555555556"/>
    <x v="7"/>
    <x v="1"/>
  </r>
  <r>
    <s v="SO - 0002806"/>
    <d v="2013-08-31T00:00:00"/>
    <x v="1"/>
    <n v="11"/>
    <x v="0"/>
    <s v="AUD"/>
    <x v="1"/>
    <x v="0"/>
    <x v="42"/>
    <n v="32"/>
    <n v="5"/>
    <x v="1"/>
    <n v="2"/>
    <n v="209.1888888888889"/>
    <n v="418.37777777777779"/>
    <n v="158.98355555555557"/>
    <n v="100.41066666666666"/>
    <x v="7"/>
    <x v="1"/>
  </r>
  <r>
    <s v="SO - 0002807"/>
    <d v="2013-09-01T00:00:00"/>
    <x v="8"/>
    <n v="9"/>
    <x v="1"/>
    <s v="AUD"/>
    <x v="2"/>
    <x v="1"/>
    <x v="32"/>
    <n v="24"/>
    <n v="4"/>
    <x v="5"/>
    <n v="5"/>
    <n v="212.91111111111113"/>
    <n v="1064.5555555555557"/>
    <n v="136.26311111111113"/>
    <n v="383.24"/>
    <x v="8"/>
    <x v="1"/>
  </r>
  <r>
    <s v="SO - 0002808"/>
    <d v="2013-09-01T00:00:00"/>
    <x v="3"/>
    <n v="6"/>
    <x v="1"/>
    <s v="AUD"/>
    <x v="2"/>
    <x v="1"/>
    <x v="20"/>
    <n v="16"/>
    <n v="3"/>
    <x v="2"/>
    <n v="2"/>
    <n v="110.17777777777778"/>
    <n v="220.35555555555555"/>
    <n v="77.12444444444445"/>
    <n v="66.106666666666655"/>
    <x v="8"/>
    <x v="1"/>
  </r>
  <r>
    <s v="SO - 0002809"/>
    <d v="2013-09-01T00:00:00"/>
    <x v="12"/>
    <n v="2"/>
    <x v="1"/>
    <s v="AUD"/>
    <x v="2"/>
    <x v="1"/>
    <x v="15"/>
    <n v="4"/>
    <n v="1"/>
    <x v="4"/>
    <n v="9"/>
    <n v="201"/>
    <n v="1809"/>
    <n v="102.51"/>
    <n v="886.41"/>
    <x v="8"/>
    <x v="1"/>
  </r>
  <r>
    <s v="SO - 0002810"/>
    <d v="2013-09-02T00:00:00"/>
    <x v="1"/>
    <n v="11"/>
    <x v="2"/>
    <s v="AUD"/>
    <x v="1"/>
    <x v="0"/>
    <x v="43"/>
    <n v="30"/>
    <n v="5"/>
    <x v="1"/>
    <n v="5"/>
    <n v="99.01111111111112"/>
    <n v="495.0555555555556"/>
    <n v="68.317666666666653"/>
    <n v="153.46722222222235"/>
    <x v="8"/>
    <x v="1"/>
  </r>
  <r>
    <s v="SO - 0002811"/>
    <d v="2013-09-02T00:00:00"/>
    <x v="9"/>
    <n v="18"/>
    <x v="0"/>
    <s v="AUD"/>
    <x v="0"/>
    <x v="2"/>
    <x v="56"/>
    <n v="52"/>
    <n v="8"/>
    <x v="6"/>
    <n v="9"/>
    <n v="28.288888888888888"/>
    <n v="254.6"/>
    <n v="16.690444444444445"/>
    <n v="104.386"/>
    <x v="8"/>
    <x v="1"/>
  </r>
  <r>
    <s v="SO - 0002812"/>
    <d v="2013-09-03T00:00:00"/>
    <x v="11"/>
    <n v="20"/>
    <x v="1"/>
    <s v="AUD"/>
    <x v="3"/>
    <x v="2"/>
    <x v="22"/>
    <n v="58"/>
    <n v="8"/>
    <x v="6"/>
    <n v="9"/>
    <n v="349.88888888888891"/>
    <n v="3149"/>
    <n v="146.95333333333332"/>
    <n v="1826.42"/>
    <x v="8"/>
    <x v="1"/>
  </r>
  <r>
    <s v="SO - 0002813"/>
    <d v="2013-09-03T00:00:00"/>
    <x v="15"/>
    <n v="13"/>
    <x v="1"/>
    <s v="AUD"/>
    <x v="1"/>
    <x v="0"/>
    <x v="19"/>
    <n v="38"/>
    <n v="6"/>
    <x v="0"/>
    <n v="2"/>
    <n v="438.47777777777782"/>
    <n v="876.95555555555563"/>
    <n v="197.315"/>
    <n v="482.32555555555564"/>
    <x v="8"/>
    <x v="1"/>
  </r>
  <r>
    <s v="SO - 0002814"/>
    <d v="2013-09-03T00:00:00"/>
    <x v="0"/>
    <n v="15"/>
    <x v="1"/>
    <s v="AUD"/>
    <x v="0"/>
    <x v="0"/>
    <x v="8"/>
    <n v="42"/>
    <n v="6"/>
    <x v="0"/>
    <n v="3"/>
    <n v="189.08888888888887"/>
    <n v="567.26666666666665"/>
    <n v="83.199111111111108"/>
    <n v="317.66933333333333"/>
    <x v="8"/>
    <x v="1"/>
  </r>
  <r>
    <s v="SO - 0002815"/>
    <d v="2013-09-03T00:00:00"/>
    <x v="1"/>
    <n v="11"/>
    <x v="1"/>
    <s v="AUD"/>
    <x v="1"/>
    <x v="0"/>
    <x v="42"/>
    <n v="32"/>
    <n v="5"/>
    <x v="1"/>
    <n v="8"/>
    <n v="112.41111111111111"/>
    <n v="899.28888888888889"/>
    <n v="49.460888888888888"/>
    <n v="503.60177777777778"/>
    <x v="8"/>
    <x v="1"/>
  </r>
  <r>
    <s v="SO - 0002816"/>
    <d v="2013-09-03T00:00:00"/>
    <x v="8"/>
    <n v="9"/>
    <x v="0"/>
    <s v="AUD"/>
    <x v="2"/>
    <x v="1"/>
    <x v="10"/>
    <n v="25"/>
    <n v="4"/>
    <x v="5"/>
    <n v="6"/>
    <n v="96.777777777777771"/>
    <n v="580.66666666666663"/>
    <n v="42.582222222222221"/>
    <n v="325.17333333333329"/>
    <x v="8"/>
    <x v="1"/>
  </r>
  <r>
    <s v="SO - 0002817"/>
    <d v="2013-09-04T00:00:00"/>
    <x v="8"/>
    <n v="9"/>
    <x v="2"/>
    <s v="AUD"/>
    <x v="2"/>
    <x v="0"/>
    <x v="53"/>
    <n v="26"/>
    <n v="4"/>
    <x v="5"/>
    <n v="6"/>
    <n v="122.83333333333333"/>
    <n v="737"/>
    <n v="49.13333333333334"/>
    <n v="442.19999999999993"/>
    <x v="8"/>
    <x v="1"/>
  </r>
  <r>
    <s v="SO - 0002818"/>
    <d v="2013-09-04T00:00:00"/>
    <x v="4"/>
    <n v="7"/>
    <x v="1"/>
    <s v="AUD"/>
    <x v="2"/>
    <x v="1"/>
    <x v="48"/>
    <n v="20"/>
    <n v="3"/>
    <x v="2"/>
    <n v="2"/>
    <n v="711.68888888888887"/>
    <n v="1423.3777777777777"/>
    <n v="512.41599999999994"/>
    <n v="398.54577777777786"/>
    <x v="8"/>
    <x v="1"/>
  </r>
  <r>
    <s v="SO - 0002819"/>
    <d v="2013-09-04T00:00:00"/>
    <x v="13"/>
    <n v="19"/>
    <x v="1"/>
    <s v="AUD"/>
    <x v="3"/>
    <x v="2"/>
    <x v="46"/>
    <n v="55"/>
    <n v="8"/>
    <x v="6"/>
    <n v="4"/>
    <n v="266.51111111111112"/>
    <n v="1066.0444444444445"/>
    <n v="199.88333333333333"/>
    <n v="266.51111111111118"/>
    <x v="8"/>
    <x v="1"/>
  </r>
  <r>
    <s v="SO - 0002820"/>
    <d v="2013-09-04T00:00:00"/>
    <x v="15"/>
    <n v="13"/>
    <x v="2"/>
    <s v="AUD"/>
    <x v="1"/>
    <x v="0"/>
    <x v="18"/>
    <n v="37"/>
    <n v="6"/>
    <x v="0"/>
    <n v="9"/>
    <n v="123.57777777777778"/>
    <n v="1112.2"/>
    <n v="90.211777777777783"/>
    <n v="300.29399999999998"/>
    <x v="8"/>
    <x v="1"/>
  </r>
  <r>
    <s v="SO - 0002821"/>
    <d v="2013-09-04T00:00:00"/>
    <x v="5"/>
    <n v="16"/>
    <x v="1"/>
    <s v="AUD"/>
    <x v="0"/>
    <x v="0"/>
    <x v="47"/>
    <n v="44"/>
    <n v="7"/>
    <x v="3"/>
    <n v="2"/>
    <n v="215.14444444444445"/>
    <n v="430.28888888888889"/>
    <n v="122.63233333333331"/>
    <n v="185.02422222222228"/>
    <x v="8"/>
    <x v="1"/>
  </r>
  <r>
    <s v="SO - 0002822"/>
    <d v="2013-09-05T00:00:00"/>
    <x v="17"/>
    <n v="14"/>
    <x v="1"/>
    <s v="AUD"/>
    <x v="1"/>
    <x v="0"/>
    <x v="28"/>
    <n v="40"/>
    <n v="6"/>
    <x v="0"/>
    <n v="1"/>
    <n v="116.87777777777779"/>
    <n v="116.87777777777779"/>
    <n v="50.257444444444445"/>
    <n v="66.620333333333349"/>
    <x v="8"/>
    <x v="1"/>
  </r>
  <r>
    <s v="SO - 0002823"/>
    <d v="2013-09-06T00:00:00"/>
    <x v="16"/>
    <n v="5"/>
    <x v="1"/>
    <s v="AUD"/>
    <x v="2"/>
    <x v="1"/>
    <x v="24"/>
    <n v="14"/>
    <n v="2"/>
    <x v="7"/>
    <n v="1"/>
    <n v="116.87777777777779"/>
    <n v="116.87777777777779"/>
    <n v="73.63300000000001"/>
    <n v="43.244777777777784"/>
    <x v="8"/>
    <x v="1"/>
  </r>
  <r>
    <s v="SO - 0002824"/>
    <d v="2013-09-06T00:00:00"/>
    <x v="6"/>
    <n v="1"/>
    <x v="1"/>
    <s v="AUD"/>
    <x v="2"/>
    <x v="1"/>
    <x v="41"/>
    <n v="2"/>
    <n v="1"/>
    <x v="4"/>
    <n v="1"/>
    <n v="121.34444444444446"/>
    <n v="121.34444444444446"/>
    <n v="65.52600000000001"/>
    <n v="55.818444444444452"/>
    <x v="8"/>
    <x v="1"/>
  </r>
  <r>
    <s v="SO - 0002825"/>
    <d v="2013-09-06T00:00:00"/>
    <x v="6"/>
    <n v="1"/>
    <x v="1"/>
    <s v="AUD"/>
    <x v="2"/>
    <x v="1"/>
    <x v="6"/>
    <n v="1"/>
    <n v="1"/>
    <x v="4"/>
    <n v="9"/>
    <n v="352.86666666666667"/>
    <n v="3175.8"/>
    <n v="211.72"/>
    <n v="1270.3200000000002"/>
    <x v="8"/>
    <x v="1"/>
  </r>
  <r>
    <s v="SO - 0002826"/>
    <d v="2013-09-07T00:00:00"/>
    <x v="7"/>
    <n v="17"/>
    <x v="1"/>
    <s v="AUD"/>
    <x v="0"/>
    <x v="2"/>
    <x v="21"/>
    <n v="49"/>
    <n v="7"/>
    <x v="3"/>
    <n v="9"/>
    <n v="295.54444444444448"/>
    <n v="2659.9000000000005"/>
    <n v="200.97022222222225"/>
    <n v="851.16800000000035"/>
    <x v="8"/>
    <x v="1"/>
  </r>
  <r>
    <s v="SO - 0002827"/>
    <d v="2013-09-07T00:00:00"/>
    <x v="19"/>
    <n v="4"/>
    <x v="0"/>
    <s v="AUD"/>
    <x v="2"/>
    <x v="1"/>
    <x v="51"/>
    <n v="12"/>
    <n v="2"/>
    <x v="7"/>
    <n v="9"/>
    <n v="115.38888888888889"/>
    <n v="1038.5"/>
    <n v="85.387777777777785"/>
    <n v="270.01"/>
    <x v="8"/>
    <x v="1"/>
  </r>
  <r>
    <s v="SO - 0002828"/>
    <d v="2013-09-07T00:00:00"/>
    <x v="12"/>
    <n v="2"/>
    <x v="1"/>
    <s v="AUD"/>
    <x v="2"/>
    <x v="1"/>
    <x v="15"/>
    <n v="4"/>
    <n v="1"/>
    <x v="4"/>
    <n v="4"/>
    <n v="217.37777777777779"/>
    <n v="869.51111111111118"/>
    <n v="95.646222222222221"/>
    <n v="486.92622222222229"/>
    <x v="8"/>
    <x v="1"/>
  </r>
  <r>
    <s v="SO - 0002829"/>
    <d v="2013-09-07T00:00:00"/>
    <x v="10"/>
    <n v="8"/>
    <x v="0"/>
    <s v="AUD"/>
    <x v="2"/>
    <x v="1"/>
    <x v="31"/>
    <n v="23"/>
    <n v="4"/>
    <x v="5"/>
    <n v="1"/>
    <n v="125.06666666666668"/>
    <n v="125.06666666666668"/>
    <n v="93.800000000000011"/>
    <n v="31.266666666666666"/>
    <x v="8"/>
    <x v="1"/>
  </r>
  <r>
    <s v="SO - 0002830"/>
    <d v="2013-09-08T00:00:00"/>
    <x v="2"/>
    <n v="12"/>
    <x v="0"/>
    <s v="AUD"/>
    <x v="1"/>
    <x v="0"/>
    <x v="2"/>
    <n v="34"/>
    <n v="5"/>
    <x v="1"/>
    <n v="8"/>
    <n v="195.78888888888889"/>
    <n v="1566.3111111111111"/>
    <n v="148.79955555555557"/>
    <n v="375.91466666666656"/>
    <x v="8"/>
    <x v="1"/>
  </r>
  <r>
    <s v="SO - 0002831"/>
    <d v="2013-09-08T00:00:00"/>
    <x v="2"/>
    <n v="12"/>
    <x v="1"/>
    <s v="AUD"/>
    <x v="1"/>
    <x v="0"/>
    <x v="16"/>
    <n v="35"/>
    <n v="5"/>
    <x v="1"/>
    <n v="2"/>
    <n v="86.355555555555554"/>
    <n v="172.71111111111111"/>
    <n v="37.132888888888893"/>
    <n v="98.445333333333323"/>
    <x v="8"/>
    <x v="1"/>
  </r>
  <r>
    <s v="SO - 0002832"/>
    <d v="2013-09-08T00:00:00"/>
    <x v="3"/>
    <n v="6"/>
    <x v="0"/>
    <s v="AUD"/>
    <x v="2"/>
    <x v="1"/>
    <x v="20"/>
    <n v="16"/>
    <n v="3"/>
    <x v="2"/>
    <n v="7"/>
    <n v="195.78888888888889"/>
    <n v="1370.5222222222224"/>
    <n v="162.5047777777778"/>
    <n v="232.98877777777761"/>
    <x v="8"/>
    <x v="1"/>
  </r>
  <r>
    <s v="SO - 0002833"/>
    <d v="2013-09-08T00:00:00"/>
    <x v="7"/>
    <n v="17"/>
    <x v="2"/>
    <s v="AUD"/>
    <x v="0"/>
    <x v="2"/>
    <x v="30"/>
    <n v="47"/>
    <n v="7"/>
    <x v="3"/>
    <n v="7"/>
    <n v="123.57777777777778"/>
    <n v="865.04444444444448"/>
    <n v="56.845777777777784"/>
    <n v="467.12400000000002"/>
    <x v="8"/>
    <x v="1"/>
  </r>
  <r>
    <s v="SO - 0002834"/>
    <d v="2013-09-08T00:00:00"/>
    <x v="14"/>
    <n v="10"/>
    <x v="0"/>
    <s v="AUD"/>
    <x v="1"/>
    <x v="0"/>
    <x v="45"/>
    <n v="29"/>
    <n v="4"/>
    <x v="5"/>
    <n v="5"/>
    <n v="279.16666666666669"/>
    <n v="1395.8333333333335"/>
    <n v="145.16666666666666"/>
    <n v="670.00000000000023"/>
    <x v="8"/>
    <x v="1"/>
  </r>
  <r>
    <s v="SO - 0002835"/>
    <d v="2013-09-09T00:00:00"/>
    <x v="0"/>
    <n v="15"/>
    <x v="0"/>
    <s v="AUD"/>
    <x v="0"/>
    <x v="0"/>
    <x v="8"/>
    <n v="42"/>
    <n v="6"/>
    <x v="0"/>
    <n v="2"/>
    <n v="99.75555555555556"/>
    <n v="199.51111111111112"/>
    <n v="47.882666666666665"/>
    <n v="103.74577777777779"/>
    <x v="8"/>
    <x v="1"/>
  </r>
  <r>
    <s v="SO - 0002836"/>
    <d v="2013-09-09T00:00:00"/>
    <x v="2"/>
    <n v="12"/>
    <x v="0"/>
    <s v="AUD"/>
    <x v="1"/>
    <x v="0"/>
    <x v="40"/>
    <n v="33"/>
    <n v="5"/>
    <x v="1"/>
    <n v="5"/>
    <n v="719.13333333333333"/>
    <n v="3595.6666666666665"/>
    <n v="359.56666666666666"/>
    <n v="1797.8333333333333"/>
    <x v="8"/>
    <x v="1"/>
  </r>
  <r>
    <s v="SO - 0002837"/>
    <d v="2013-09-09T00:00:00"/>
    <x v="12"/>
    <n v="2"/>
    <x v="1"/>
    <s v="AUD"/>
    <x v="2"/>
    <x v="1"/>
    <x v="37"/>
    <n v="5"/>
    <n v="1"/>
    <x v="4"/>
    <n v="1"/>
    <n v="115.38888888888889"/>
    <n v="115.38888888888889"/>
    <n v="83.08"/>
    <n v="32.308888888888887"/>
    <x v="8"/>
    <x v="1"/>
  </r>
  <r>
    <s v="SO - 0002838"/>
    <d v="2013-09-09T00:00:00"/>
    <x v="10"/>
    <n v="8"/>
    <x v="0"/>
    <s v="AUD"/>
    <x v="2"/>
    <x v="1"/>
    <x v="44"/>
    <n v="21"/>
    <n v="3"/>
    <x v="2"/>
    <n v="4"/>
    <n v="661.06666666666672"/>
    <n v="2644.2666666666669"/>
    <n v="449.52533333333338"/>
    <n v="846.16533333333336"/>
    <x v="8"/>
    <x v="1"/>
  </r>
  <r>
    <s v="SO - 0002839"/>
    <d v="2013-09-09T00:00:00"/>
    <x v="3"/>
    <n v="6"/>
    <x v="1"/>
    <s v="AUD"/>
    <x v="2"/>
    <x v="1"/>
    <x v="20"/>
    <n v="16"/>
    <n v="3"/>
    <x v="2"/>
    <n v="4"/>
    <n v="103.47777777777779"/>
    <n v="413.91111111111115"/>
    <n v="52.773666666666671"/>
    <n v="202.81644444444447"/>
    <x v="8"/>
    <x v="1"/>
  </r>
  <r>
    <s v="SO - 0002840"/>
    <d v="2013-09-09T00:00:00"/>
    <x v="0"/>
    <n v="15"/>
    <x v="1"/>
    <s v="AUD"/>
    <x v="0"/>
    <x v="0"/>
    <x v="47"/>
    <n v="44"/>
    <n v="6"/>
    <x v="0"/>
    <n v="3"/>
    <n v="270.97777777777782"/>
    <n v="812.93333333333339"/>
    <n v="113.81066666666668"/>
    <n v="471.50133333333338"/>
    <x v="8"/>
    <x v="1"/>
  </r>
  <r>
    <s v="SO - 0002841"/>
    <d v="2013-09-10T00:00:00"/>
    <x v="8"/>
    <n v="9"/>
    <x v="2"/>
    <s v="AUD"/>
    <x v="2"/>
    <x v="0"/>
    <x v="53"/>
    <n v="26"/>
    <n v="4"/>
    <x v="5"/>
    <n v="1"/>
    <n v="78.911111111111111"/>
    <n v="78.911111111111111"/>
    <n v="46.55755555555556"/>
    <n v="32.353555555555552"/>
    <x v="8"/>
    <x v="1"/>
  </r>
  <r>
    <s v="SO - 0002842"/>
    <d v="2013-09-10T00:00:00"/>
    <x v="7"/>
    <n v="17"/>
    <x v="2"/>
    <s v="AUD"/>
    <x v="0"/>
    <x v="2"/>
    <x v="21"/>
    <n v="49"/>
    <n v="7"/>
    <x v="3"/>
    <n v="3"/>
    <n v="113.15555555555555"/>
    <n v="339.46666666666664"/>
    <n v="47.525333333333329"/>
    <n v="196.89066666666665"/>
    <x v="8"/>
    <x v="1"/>
  </r>
  <r>
    <s v="SO - 0002843"/>
    <d v="2013-09-10T00:00:00"/>
    <x v="4"/>
    <n v="7"/>
    <x v="2"/>
    <s v="AUD"/>
    <x v="2"/>
    <x v="1"/>
    <x v="48"/>
    <n v="20"/>
    <n v="3"/>
    <x v="2"/>
    <n v="5"/>
    <n v="426.56666666666666"/>
    <n v="2132.8333333333335"/>
    <n v="234.61166666666668"/>
    <n v="959.77500000000009"/>
    <x v="8"/>
    <x v="1"/>
  </r>
  <r>
    <s v="SO - 0002844"/>
    <d v="2013-09-10T00:00:00"/>
    <x v="16"/>
    <n v="5"/>
    <x v="0"/>
    <s v="AUD"/>
    <x v="2"/>
    <x v="1"/>
    <x v="35"/>
    <n v="13"/>
    <n v="2"/>
    <x v="7"/>
    <n v="6"/>
    <n v="122.08888888888889"/>
    <n v="732.5333333333333"/>
    <n v="91.566666666666663"/>
    <n v="183.13333333333333"/>
    <x v="8"/>
    <x v="1"/>
  </r>
  <r>
    <s v="SO - 0002845"/>
    <d v="2013-09-10T00:00:00"/>
    <x v="16"/>
    <n v="5"/>
    <x v="1"/>
    <s v="AUD"/>
    <x v="2"/>
    <x v="1"/>
    <x v="35"/>
    <n v="13"/>
    <n v="2"/>
    <x v="7"/>
    <n v="9"/>
    <n v="116.87777777777779"/>
    <n v="1051.9000000000001"/>
    <n v="80.645666666666671"/>
    <n v="326.08900000000006"/>
    <x v="8"/>
    <x v="1"/>
  </r>
  <r>
    <s v="SO - 0002846"/>
    <d v="2013-09-10T00:00:00"/>
    <x v="4"/>
    <n v="7"/>
    <x v="1"/>
    <s v="AUD"/>
    <x v="2"/>
    <x v="1"/>
    <x v="34"/>
    <n v="19"/>
    <n v="3"/>
    <x v="2"/>
    <n v="5"/>
    <n v="429.54444444444448"/>
    <n v="2147.7222222222226"/>
    <n v="292.09022222222228"/>
    <n v="687.27111111111117"/>
    <x v="8"/>
    <x v="1"/>
  </r>
  <r>
    <s v="SO - 0002847"/>
    <d v="2013-09-10T00:00:00"/>
    <x v="9"/>
    <n v="18"/>
    <x v="0"/>
    <s v="AUD"/>
    <x v="0"/>
    <x v="2"/>
    <x v="11"/>
    <n v="51"/>
    <n v="7"/>
    <x v="3"/>
    <n v="8"/>
    <n v="124.32222222222224"/>
    <n v="994.5777777777779"/>
    <n v="62.161111111111119"/>
    <n v="497.28888888888895"/>
    <x v="8"/>
    <x v="1"/>
  </r>
  <r>
    <s v="SO - 0002848"/>
    <d v="2013-09-11T00:00:00"/>
    <x v="6"/>
    <n v="1"/>
    <x v="1"/>
    <s v="AUD"/>
    <x v="2"/>
    <x v="1"/>
    <x v="41"/>
    <n v="2"/>
    <n v="1"/>
    <x v="4"/>
    <n v="6"/>
    <n v="564.28888888888889"/>
    <n v="3385.7333333333336"/>
    <n v="372.4306666666667"/>
    <n v="1151.1493333333333"/>
    <x v="8"/>
    <x v="1"/>
  </r>
  <r>
    <s v="SO - 0002849"/>
    <d v="2013-09-11T00:00:00"/>
    <x v="0"/>
    <n v="15"/>
    <x v="1"/>
    <s v="AUD"/>
    <x v="0"/>
    <x v="0"/>
    <x v="57"/>
    <n v="43"/>
    <n v="6"/>
    <x v="0"/>
    <n v="4"/>
    <n v="294.05555555555554"/>
    <n v="1176.2222222222222"/>
    <n v="120.56277777777775"/>
    <n v="693.97111111111121"/>
    <x v="8"/>
    <x v="1"/>
  </r>
  <r>
    <s v="SO - 0002850"/>
    <d v="2013-09-11T00:00:00"/>
    <x v="6"/>
    <n v="1"/>
    <x v="1"/>
    <s v="AUD"/>
    <x v="2"/>
    <x v="1"/>
    <x v="9"/>
    <n v="3"/>
    <n v="1"/>
    <x v="4"/>
    <n v="7"/>
    <n v="433.26666666666665"/>
    <n v="3032.8666666666668"/>
    <n v="251.29466666666667"/>
    <n v="1273.8040000000001"/>
    <x v="8"/>
    <x v="1"/>
  </r>
  <r>
    <s v="SO - 0002851"/>
    <d v="2013-09-11T00:00:00"/>
    <x v="18"/>
    <n v="3"/>
    <x v="2"/>
    <s v="AUD"/>
    <x v="2"/>
    <x v="1"/>
    <x v="49"/>
    <n v="8"/>
    <n v="2"/>
    <x v="7"/>
    <n v="7"/>
    <n v="276.18888888888893"/>
    <n v="1933.3222222222225"/>
    <n v="162.95144444444446"/>
    <n v="792.66211111111124"/>
    <x v="8"/>
    <x v="1"/>
  </r>
  <r>
    <s v="SO - 0002852"/>
    <d v="2013-09-11T00:00:00"/>
    <x v="16"/>
    <n v="5"/>
    <x v="0"/>
    <s v="AUD"/>
    <x v="2"/>
    <x v="1"/>
    <x v="35"/>
    <n v="13"/>
    <n v="2"/>
    <x v="7"/>
    <n v="9"/>
    <n v="266.51111111111112"/>
    <n v="2398.6"/>
    <n v="170.5671111111111"/>
    <n v="863.49600000000009"/>
    <x v="8"/>
    <x v="1"/>
  </r>
  <r>
    <s v="SO - 0002853"/>
    <d v="2013-09-11T00:00:00"/>
    <x v="2"/>
    <n v="12"/>
    <x v="1"/>
    <s v="AUD"/>
    <x v="1"/>
    <x v="0"/>
    <x v="2"/>
    <n v="34"/>
    <n v="5"/>
    <x v="1"/>
    <n v="4"/>
    <n v="294.8"/>
    <n v="1179.2"/>
    <n v="203.41200000000001"/>
    <n v="365.55200000000002"/>
    <x v="8"/>
    <x v="1"/>
  </r>
  <r>
    <s v="SO - 0002854"/>
    <d v="2013-09-11T00:00:00"/>
    <x v="1"/>
    <n v="11"/>
    <x v="1"/>
    <s v="AUD"/>
    <x v="1"/>
    <x v="0"/>
    <x v="42"/>
    <n v="32"/>
    <n v="5"/>
    <x v="1"/>
    <n v="2"/>
    <n v="251.62222222222221"/>
    <n v="503.24444444444441"/>
    <n v="123.29488888888889"/>
    <n v="256.65466666666663"/>
    <x v="8"/>
    <x v="1"/>
  </r>
  <r>
    <s v="SO - 0002855"/>
    <d v="2013-09-12T00:00:00"/>
    <x v="2"/>
    <n v="12"/>
    <x v="2"/>
    <s v="AUD"/>
    <x v="1"/>
    <x v="0"/>
    <x v="2"/>
    <n v="34"/>
    <n v="5"/>
    <x v="1"/>
    <n v="5"/>
    <n v="573.9666666666667"/>
    <n v="2869.8333333333335"/>
    <n v="332.90066666666667"/>
    <n v="1205.3300000000002"/>
    <x v="8"/>
    <x v="1"/>
  </r>
  <r>
    <s v="SO - 0002856"/>
    <d v="2013-09-12T00:00:00"/>
    <x v="19"/>
    <n v="4"/>
    <x v="1"/>
    <s v="AUD"/>
    <x v="2"/>
    <x v="1"/>
    <x v="33"/>
    <n v="10"/>
    <n v="2"/>
    <x v="7"/>
    <n v="7"/>
    <n v="127.30000000000001"/>
    <n v="891.10000000000014"/>
    <n v="98.021000000000015"/>
    <n v="204.95299999999997"/>
    <x v="8"/>
    <x v="1"/>
  </r>
  <r>
    <s v="SO - 0002857"/>
    <d v="2013-09-12T00:00:00"/>
    <x v="12"/>
    <n v="2"/>
    <x v="1"/>
    <s v="AUD"/>
    <x v="2"/>
    <x v="1"/>
    <x v="37"/>
    <n v="5"/>
    <n v="1"/>
    <x v="4"/>
    <n v="9"/>
    <n v="603.74444444444441"/>
    <n v="5433.7"/>
    <n v="356.20922222222219"/>
    <n v="2227.817"/>
    <x v="8"/>
    <x v="1"/>
  </r>
  <r>
    <s v="SO - 0002858"/>
    <d v="2013-09-12T00:00:00"/>
    <x v="3"/>
    <n v="6"/>
    <x v="1"/>
    <s v="AUD"/>
    <x v="2"/>
    <x v="1"/>
    <x v="3"/>
    <n v="17"/>
    <n v="3"/>
    <x v="2"/>
    <n v="1"/>
    <n v="22.333333333333332"/>
    <n v="22.333333333333332"/>
    <n v="11.613333333333335"/>
    <n v="10.719999999999997"/>
    <x v="8"/>
    <x v="1"/>
  </r>
  <r>
    <s v="SO - 0002859"/>
    <d v="2013-09-13T00:00:00"/>
    <x v="11"/>
    <n v="20"/>
    <x v="0"/>
    <s v="AUD"/>
    <x v="3"/>
    <x v="2"/>
    <x v="14"/>
    <n v="56"/>
    <n v="8"/>
    <x v="6"/>
    <n v="3"/>
    <n v="187.60000000000002"/>
    <n v="562.80000000000007"/>
    <n v="86.296000000000006"/>
    <n v="303.91200000000003"/>
    <x v="8"/>
    <x v="1"/>
  </r>
  <r>
    <s v="SO - 0002860"/>
    <d v="2013-09-13T00:00:00"/>
    <x v="1"/>
    <n v="11"/>
    <x v="1"/>
    <s v="AUD"/>
    <x v="1"/>
    <x v="0"/>
    <x v="43"/>
    <n v="30"/>
    <n v="5"/>
    <x v="1"/>
    <n v="6"/>
    <n v="111.66666666666667"/>
    <n v="670"/>
    <n v="44.666666666666664"/>
    <n v="402"/>
    <x v="8"/>
    <x v="1"/>
  </r>
  <r>
    <s v="SO - 0002861"/>
    <d v="2013-09-13T00:00:00"/>
    <x v="9"/>
    <n v="18"/>
    <x v="1"/>
    <s v="AUD"/>
    <x v="0"/>
    <x v="2"/>
    <x v="56"/>
    <n v="52"/>
    <n v="8"/>
    <x v="6"/>
    <n v="6"/>
    <n v="188.34444444444446"/>
    <n v="1130.0666666666668"/>
    <n v="143.14177777777778"/>
    <n v="271.21600000000012"/>
    <x v="8"/>
    <x v="1"/>
  </r>
  <r>
    <s v="SO - 0002862"/>
    <d v="2013-09-13T00:00:00"/>
    <x v="1"/>
    <n v="11"/>
    <x v="0"/>
    <s v="AUD"/>
    <x v="1"/>
    <x v="0"/>
    <x v="43"/>
    <n v="30"/>
    <n v="5"/>
    <x v="1"/>
    <n v="9"/>
    <n v="117.62222222222223"/>
    <n v="1058.6000000000001"/>
    <n v="71.74955555555556"/>
    <n v="412.85400000000004"/>
    <x v="8"/>
    <x v="1"/>
  </r>
  <r>
    <s v="SO - 0002863"/>
    <d v="2013-09-13T00:00:00"/>
    <x v="2"/>
    <n v="12"/>
    <x v="0"/>
    <s v="AUD"/>
    <x v="1"/>
    <x v="0"/>
    <x v="40"/>
    <n v="33"/>
    <n v="5"/>
    <x v="1"/>
    <n v="9"/>
    <n v="677.44444444444446"/>
    <n v="6097"/>
    <n v="541.95555555555563"/>
    <n v="1219.3999999999996"/>
    <x v="8"/>
    <x v="1"/>
  </r>
  <r>
    <s v="SO - 0002864"/>
    <d v="2013-09-14T00:00:00"/>
    <x v="12"/>
    <n v="2"/>
    <x v="1"/>
    <s v="AUD"/>
    <x v="2"/>
    <x v="1"/>
    <x v="29"/>
    <n v="6"/>
    <n v="1"/>
    <x v="4"/>
    <n v="7"/>
    <n v="198.02222222222224"/>
    <n v="1386.1555555555556"/>
    <n v="79.208888888888907"/>
    <n v="831.69333333333316"/>
    <x v="8"/>
    <x v="1"/>
  </r>
  <r>
    <s v="SO - 0002865"/>
    <d v="2013-09-14T00:00:00"/>
    <x v="12"/>
    <n v="2"/>
    <x v="2"/>
    <s v="AUD"/>
    <x v="2"/>
    <x v="1"/>
    <x v="15"/>
    <n v="4"/>
    <n v="1"/>
    <x v="4"/>
    <n v="7"/>
    <n v="258.32222222222225"/>
    <n v="1808.2555555555557"/>
    <n v="160.15977777777778"/>
    <n v="687.13711111111138"/>
    <x v="8"/>
    <x v="1"/>
  </r>
  <r>
    <s v="SO - 0002866"/>
    <d v="2013-09-14T00:00:00"/>
    <x v="10"/>
    <n v="8"/>
    <x v="1"/>
    <s v="AUD"/>
    <x v="2"/>
    <x v="1"/>
    <x v="31"/>
    <n v="23"/>
    <n v="4"/>
    <x v="5"/>
    <n v="4"/>
    <n v="437.73333333333335"/>
    <n v="1750.9333333333334"/>
    <n v="288.904"/>
    <n v="595.31733333333341"/>
    <x v="8"/>
    <x v="1"/>
  </r>
  <r>
    <s v="SO - 0002867"/>
    <d v="2013-09-14T00:00:00"/>
    <x v="13"/>
    <n v="19"/>
    <x v="1"/>
    <s v="AUD"/>
    <x v="3"/>
    <x v="2"/>
    <x v="39"/>
    <n v="54"/>
    <n v="8"/>
    <x v="6"/>
    <n v="9"/>
    <n v="20.844444444444445"/>
    <n v="187.6"/>
    <n v="9.3800000000000008"/>
    <n v="103.17999999999999"/>
    <x v="8"/>
    <x v="1"/>
  </r>
  <r>
    <s v="SO - 0002868"/>
    <d v="2013-09-14T00:00:00"/>
    <x v="3"/>
    <n v="6"/>
    <x v="1"/>
    <s v="AUD"/>
    <x v="2"/>
    <x v="1"/>
    <x v="26"/>
    <n v="15"/>
    <n v="3"/>
    <x v="2"/>
    <n v="9"/>
    <n v="261.3"/>
    <n v="2351.7000000000003"/>
    <n v="198.58800000000002"/>
    <n v="564.40800000000013"/>
    <x v="8"/>
    <x v="1"/>
  </r>
  <r>
    <s v="SO - 0002869"/>
    <d v="2013-09-14T00:00:00"/>
    <x v="16"/>
    <n v="5"/>
    <x v="2"/>
    <s v="AUD"/>
    <x v="2"/>
    <x v="1"/>
    <x v="51"/>
    <n v="12"/>
    <n v="2"/>
    <x v="7"/>
    <n v="4"/>
    <n v="29.777777777777779"/>
    <n v="119.11111111111111"/>
    <n v="22.928888888888892"/>
    <n v="27.395555555555546"/>
    <x v="8"/>
    <x v="1"/>
  </r>
  <r>
    <s v="SO - 0002870"/>
    <d v="2013-09-14T00:00:00"/>
    <x v="14"/>
    <n v="10"/>
    <x v="1"/>
    <s v="AUD"/>
    <x v="2"/>
    <x v="0"/>
    <x v="38"/>
    <n v="27"/>
    <n v="4"/>
    <x v="5"/>
    <n v="4"/>
    <n v="360.31111111111113"/>
    <n v="1441.2444444444445"/>
    <n v="281.04266666666666"/>
    <n v="317.07377777777788"/>
    <x v="8"/>
    <x v="1"/>
  </r>
  <r>
    <s v="SO - 0002871"/>
    <d v="2013-09-15T00:00:00"/>
    <x v="1"/>
    <n v="11"/>
    <x v="1"/>
    <s v="AUD"/>
    <x v="1"/>
    <x v="0"/>
    <x v="43"/>
    <n v="30"/>
    <n v="5"/>
    <x v="1"/>
    <n v="6"/>
    <n v="107.94444444444444"/>
    <n v="647.66666666666663"/>
    <n v="89.593888888888884"/>
    <n v="110.10333333333335"/>
    <x v="8"/>
    <x v="1"/>
  </r>
  <r>
    <s v="SO - 0002872"/>
    <d v="2013-09-15T00:00:00"/>
    <x v="3"/>
    <n v="6"/>
    <x v="2"/>
    <s v="AUD"/>
    <x v="2"/>
    <x v="1"/>
    <x v="3"/>
    <n v="17"/>
    <n v="3"/>
    <x v="2"/>
    <n v="3"/>
    <n v="410.18888888888893"/>
    <n v="1230.5666666666668"/>
    <n v="307.64166666666665"/>
    <n v="307.64166666666688"/>
    <x v="8"/>
    <x v="1"/>
  </r>
  <r>
    <s v="SO - 0002873"/>
    <d v="2013-09-15T00:00:00"/>
    <x v="13"/>
    <n v="19"/>
    <x v="1"/>
    <s v="AUD"/>
    <x v="3"/>
    <x v="2"/>
    <x v="23"/>
    <n v="53"/>
    <n v="8"/>
    <x v="6"/>
    <n v="7"/>
    <n v="21.588888888888889"/>
    <n v="151.12222222222221"/>
    <n v="17.487000000000002"/>
    <n v="28.713222222222186"/>
    <x v="8"/>
    <x v="1"/>
  </r>
  <r>
    <s v="SO - 0002874"/>
    <d v="2013-09-15T00:00:00"/>
    <x v="16"/>
    <n v="5"/>
    <x v="2"/>
    <s v="AUD"/>
    <x v="2"/>
    <x v="1"/>
    <x v="35"/>
    <n v="13"/>
    <n v="2"/>
    <x v="7"/>
    <n v="5"/>
    <n v="131.02222222222224"/>
    <n v="655.1111111111112"/>
    <n v="102.19733333333335"/>
    <n v="144.12444444444446"/>
    <x v="8"/>
    <x v="1"/>
  </r>
  <r>
    <s v="SO - 0002875"/>
    <d v="2013-09-16T00:00:00"/>
    <x v="13"/>
    <n v="19"/>
    <x v="0"/>
    <s v="AUD"/>
    <x v="3"/>
    <x v="2"/>
    <x v="39"/>
    <n v="54"/>
    <n v="8"/>
    <x v="6"/>
    <n v="2"/>
    <n v="19.355555555555558"/>
    <n v="38.711111111111116"/>
    <n v="11.613333333333335"/>
    <n v="15.484444444444446"/>
    <x v="8"/>
    <x v="1"/>
  </r>
  <r>
    <s v="SO - 0002876"/>
    <d v="2013-09-16T00:00:00"/>
    <x v="3"/>
    <n v="6"/>
    <x v="2"/>
    <s v="AUD"/>
    <x v="2"/>
    <x v="1"/>
    <x v="3"/>
    <n v="17"/>
    <n v="3"/>
    <x v="2"/>
    <n v="8"/>
    <n v="121.34444444444446"/>
    <n v="970.7555555555557"/>
    <n v="54.605000000000004"/>
    <n v="533.91555555555567"/>
    <x v="8"/>
    <x v="1"/>
  </r>
  <r>
    <s v="SO - 0002877"/>
    <d v="2013-09-16T00:00:00"/>
    <x v="14"/>
    <n v="10"/>
    <x v="1"/>
    <s v="AUD"/>
    <x v="1"/>
    <x v="0"/>
    <x v="45"/>
    <n v="29"/>
    <n v="4"/>
    <x v="5"/>
    <n v="2"/>
    <n v="600.76666666666677"/>
    <n v="1201.5333333333335"/>
    <n v="372.47533333333337"/>
    <n v="456.5826666666668"/>
    <x v="8"/>
    <x v="1"/>
  </r>
  <r>
    <s v="SO - 0002878"/>
    <d v="2013-09-16T00:00:00"/>
    <x v="6"/>
    <n v="1"/>
    <x v="0"/>
    <s v="AUD"/>
    <x v="2"/>
    <x v="1"/>
    <x v="6"/>
    <n v="1"/>
    <n v="1"/>
    <x v="4"/>
    <n v="1"/>
    <n v="113.90000000000002"/>
    <n v="113.90000000000002"/>
    <n v="70.618000000000009"/>
    <n v="43.282000000000011"/>
    <x v="8"/>
    <x v="1"/>
  </r>
  <r>
    <s v="SO - 0002879"/>
    <d v="2013-09-16T00:00:00"/>
    <x v="18"/>
    <n v="3"/>
    <x v="2"/>
    <s v="AUD"/>
    <x v="2"/>
    <x v="1"/>
    <x v="52"/>
    <n v="9"/>
    <n v="2"/>
    <x v="7"/>
    <n v="9"/>
    <n v="344.67777777777775"/>
    <n v="3102.1"/>
    <n v="230.93411111111112"/>
    <n v="1023.6929999999998"/>
    <x v="8"/>
    <x v="1"/>
  </r>
  <r>
    <s v="SO - 0002880"/>
    <d v="2013-09-16T00:00:00"/>
    <x v="12"/>
    <n v="2"/>
    <x v="1"/>
    <s v="AUD"/>
    <x v="2"/>
    <x v="1"/>
    <x v="29"/>
    <n v="6"/>
    <n v="1"/>
    <x v="4"/>
    <n v="8"/>
    <n v="247.89999999999998"/>
    <n v="1983.1999999999998"/>
    <n v="163.614"/>
    <n v="674.28799999999978"/>
    <x v="8"/>
    <x v="1"/>
  </r>
  <r>
    <s v="SO - 0002881"/>
    <d v="2013-09-16T00:00:00"/>
    <x v="13"/>
    <n v="19"/>
    <x v="0"/>
    <s v="AUD"/>
    <x v="3"/>
    <x v="2"/>
    <x v="46"/>
    <n v="55"/>
    <n v="8"/>
    <x v="6"/>
    <n v="8"/>
    <n v="128.78888888888889"/>
    <n v="1030.3111111111111"/>
    <n v="90.152222222222221"/>
    <n v="309.09333333333336"/>
    <x v="8"/>
    <x v="1"/>
  </r>
  <r>
    <s v="SO - 0002882"/>
    <d v="2013-09-16T00:00:00"/>
    <x v="16"/>
    <n v="5"/>
    <x v="0"/>
    <s v="AUD"/>
    <x v="2"/>
    <x v="1"/>
    <x v="35"/>
    <n v="13"/>
    <n v="2"/>
    <x v="7"/>
    <n v="1"/>
    <n v="208.44444444444446"/>
    <n v="208.44444444444446"/>
    <n v="129.23555555555555"/>
    <n v="79.208888888888907"/>
    <x v="8"/>
    <x v="1"/>
  </r>
  <r>
    <s v="SO - 0002883"/>
    <d v="2013-09-16T00:00:00"/>
    <x v="18"/>
    <n v="3"/>
    <x v="1"/>
    <s v="AUD"/>
    <x v="2"/>
    <x v="1"/>
    <x v="49"/>
    <n v="8"/>
    <n v="1"/>
    <x v="4"/>
    <n v="8"/>
    <n v="288.84444444444443"/>
    <n v="2310.7555555555555"/>
    <n v="135.75688888888888"/>
    <n v="1224.7004444444444"/>
    <x v="8"/>
    <x v="1"/>
  </r>
  <r>
    <s v="SO - 0002884"/>
    <d v="2013-09-16T00:00:00"/>
    <x v="15"/>
    <n v="13"/>
    <x v="0"/>
    <s v="AUD"/>
    <x v="1"/>
    <x v="0"/>
    <x v="18"/>
    <n v="37"/>
    <n v="6"/>
    <x v="0"/>
    <n v="5"/>
    <n v="121.34444444444446"/>
    <n v="606.72222222222229"/>
    <n v="67.952888888888907"/>
    <n v="266.95777777777778"/>
    <x v="8"/>
    <x v="1"/>
  </r>
  <r>
    <s v="SO - 0002885"/>
    <d v="2013-09-16T00:00:00"/>
    <x v="18"/>
    <n v="3"/>
    <x v="0"/>
    <s v="AUD"/>
    <x v="2"/>
    <x v="1"/>
    <x v="27"/>
    <n v="7"/>
    <n v="1"/>
    <x v="4"/>
    <n v="9"/>
    <n v="276.93333333333334"/>
    <n v="2492.4"/>
    <n v="127.38933333333335"/>
    <n v="1345.896"/>
    <x v="8"/>
    <x v="1"/>
  </r>
  <r>
    <s v="SO - 0002886"/>
    <d v="2013-09-16T00:00:00"/>
    <x v="2"/>
    <n v="12"/>
    <x v="2"/>
    <s v="AUD"/>
    <x v="1"/>
    <x v="0"/>
    <x v="2"/>
    <n v="34"/>
    <n v="5"/>
    <x v="1"/>
    <n v="6"/>
    <n v="306.71111111111111"/>
    <n v="1840.2666666666667"/>
    <n v="239.23466666666667"/>
    <n v="404.85866666666675"/>
    <x v="8"/>
    <x v="1"/>
  </r>
  <r>
    <s v="SO - 0002887"/>
    <d v="2013-09-17T00:00:00"/>
    <x v="17"/>
    <n v="14"/>
    <x v="0"/>
    <s v="AUD"/>
    <x v="1"/>
    <x v="0"/>
    <x v="19"/>
    <n v="38"/>
    <n v="6"/>
    <x v="0"/>
    <n v="6"/>
    <n v="18.611111111111111"/>
    <n v="111.66666666666666"/>
    <n v="7.6305555555555555"/>
    <n v="65.883333333333326"/>
    <x v="8"/>
    <x v="1"/>
  </r>
  <r>
    <s v="SO - 0002888"/>
    <d v="2013-09-17T00:00:00"/>
    <x v="10"/>
    <n v="8"/>
    <x v="1"/>
    <s v="AUD"/>
    <x v="2"/>
    <x v="1"/>
    <x v="13"/>
    <n v="22"/>
    <n v="3"/>
    <x v="2"/>
    <n v="3"/>
    <n v="425.82222222222225"/>
    <n v="1277.4666666666667"/>
    <n v="234.20222222222225"/>
    <n v="574.8599999999999"/>
    <x v="8"/>
    <x v="1"/>
  </r>
  <r>
    <s v="SO - 0002889"/>
    <d v="2013-09-17T00:00:00"/>
    <x v="19"/>
    <n v="4"/>
    <x v="0"/>
    <s v="AUD"/>
    <x v="2"/>
    <x v="1"/>
    <x v="33"/>
    <n v="10"/>
    <n v="2"/>
    <x v="7"/>
    <n v="6"/>
    <n v="193.55555555555554"/>
    <n v="1161.3333333333333"/>
    <n v="129.68222222222224"/>
    <n v="383.23999999999978"/>
    <x v="8"/>
    <x v="1"/>
  </r>
  <r>
    <s v="SO - 0002890"/>
    <d v="2013-09-17T00:00:00"/>
    <x v="13"/>
    <n v="19"/>
    <x v="0"/>
    <s v="AUD"/>
    <x v="3"/>
    <x v="2"/>
    <x v="39"/>
    <n v="54"/>
    <n v="8"/>
    <x v="6"/>
    <n v="7"/>
    <n v="114.64444444444445"/>
    <n v="802.51111111111118"/>
    <n v="75.665333333333336"/>
    <n v="272.85377777777785"/>
    <x v="8"/>
    <x v="1"/>
  </r>
  <r>
    <s v="SO - 0002891"/>
    <d v="2013-09-17T00:00:00"/>
    <x v="8"/>
    <n v="9"/>
    <x v="1"/>
    <s v="AUD"/>
    <x v="2"/>
    <x v="1"/>
    <x v="10"/>
    <n v="25"/>
    <n v="4"/>
    <x v="5"/>
    <n v="3"/>
    <n v="709.45555555555563"/>
    <n v="2128.3666666666668"/>
    <n v="524.99711111111117"/>
    <n v="553.3753333333334"/>
    <x v="8"/>
    <x v="1"/>
  </r>
  <r>
    <s v="SO - 0002892"/>
    <d v="2013-09-18T00:00:00"/>
    <x v="12"/>
    <n v="2"/>
    <x v="2"/>
    <s v="AUD"/>
    <x v="2"/>
    <x v="1"/>
    <x v="37"/>
    <n v="5"/>
    <n v="1"/>
    <x v="4"/>
    <n v="8"/>
    <n v="119.11111111111111"/>
    <n v="952.88888888888891"/>
    <n v="76.231111111111119"/>
    <n v="343.03999999999996"/>
    <x v="8"/>
    <x v="1"/>
  </r>
  <r>
    <s v="SO - 0002893"/>
    <d v="2013-09-18T00:00:00"/>
    <x v="4"/>
    <n v="7"/>
    <x v="1"/>
    <s v="AUD"/>
    <x v="2"/>
    <x v="1"/>
    <x v="4"/>
    <n v="18"/>
    <n v="3"/>
    <x v="2"/>
    <n v="7"/>
    <n v="187.60000000000002"/>
    <n v="1313.2000000000003"/>
    <n v="95.676000000000002"/>
    <n v="643.4680000000003"/>
    <x v="8"/>
    <x v="1"/>
  </r>
  <r>
    <s v="SO - 0002894"/>
    <d v="2013-09-18T00:00:00"/>
    <x v="13"/>
    <n v="19"/>
    <x v="0"/>
    <s v="AUD"/>
    <x v="3"/>
    <x v="2"/>
    <x v="46"/>
    <n v="55"/>
    <n v="8"/>
    <x v="6"/>
    <n v="9"/>
    <n v="145.16666666666666"/>
    <n v="1306.5"/>
    <n v="60.97"/>
    <n v="757.77"/>
    <x v="8"/>
    <x v="1"/>
  </r>
  <r>
    <s v="SO - 0002895"/>
    <d v="2013-09-18T00:00:00"/>
    <x v="3"/>
    <n v="6"/>
    <x v="1"/>
    <s v="AUD"/>
    <x v="2"/>
    <x v="1"/>
    <x v="4"/>
    <n v="18"/>
    <n v="3"/>
    <x v="2"/>
    <n v="5"/>
    <n v="26.8"/>
    <n v="134"/>
    <n v="12.864000000000001"/>
    <n v="69.679999999999993"/>
    <x v="8"/>
    <x v="1"/>
  </r>
  <r>
    <s v="SO - 0002896"/>
    <d v="2013-09-19T00:00:00"/>
    <x v="9"/>
    <n v="18"/>
    <x v="1"/>
    <s v="AUD"/>
    <x v="0"/>
    <x v="2"/>
    <x v="56"/>
    <n v="52"/>
    <n v="8"/>
    <x v="6"/>
    <n v="6"/>
    <n v="251.62222222222221"/>
    <n v="1509.7333333333331"/>
    <n v="193.74911111111112"/>
    <n v="347.2386666666664"/>
    <x v="8"/>
    <x v="1"/>
  </r>
  <r>
    <s v="SO - 0002897"/>
    <d v="2013-09-19T00:00:00"/>
    <x v="0"/>
    <n v="15"/>
    <x v="0"/>
    <s v="AUD"/>
    <x v="0"/>
    <x v="0"/>
    <x v="0"/>
    <n v="41"/>
    <n v="6"/>
    <x v="0"/>
    <n v="8"/>
    <n v="20.100000000000001"/>
    <n v="160.80000000000001"/>
    <n v="15.879"/>
    <n v="33.768000000000015"/>
    <x v="8"/>
    <x v="1"/>
  </r>
  <r>
    <s v="SO - 0002898"/>
    <d v="2013-09-20T00:00:00"/>
    <x v="8"/>
    <n v="9"/>
    <x v="1"/>
    <s v="AUD"/>
    <x v="2"/>
    <x v="1"/>
    <x v="10"/>
    <n v="25"/>
    <n v="4"/>
    <x v="5"/>
    <n v="6"/>
    <n v="418.37777777777779"/>
    <n v="2510.2666666666669"/>
    <n v="184.08622222222223"/>
    <n v="1405.7493333333334"/>
    <x v="8"/>
    <x v="1"/>
  </r>
  <r>
    <s v="SO - 0002899"/>
    <d v="2013-09-20T00:00:00"/>
    <x v="11"/>
    <n v="20"/>
    <x v="1"/>
    <s v="AUD"/>
    <x v="3"/>
    <x v="2"/>
    <x v="22"/>
    <n v="58"/>
    <n v="8"/>
    <x v="6"/>
    <n v="6"/>
    <n v="446.66666666666669"/>
    <n v="2680"/>
    <n v="312.66666666666669"/>
    <n v="804"/>
    <x v="8"/>
    <x v="1"/>
  </r>
  <r>
    <s v="SO - 0002900"/>
    <d v="2013-09-20T00:00:00"/>
    <x v="2"/>
    <n v="12"/>
    <x v="0"/>
    <s v="AUD"/>
    <x v="1"/>
    <x v="0"/>
    <x v="40"/>
    <n v="33"/>
    <n v="5"/>
    <x v="1"/>
    <n v="8"/>
    <n v="100.5"/>
    <n v="804"/>
    <n v="77.385000000000005"/>
    <n v="184.91999999999996"/>
    <x v="8"/>
    <x v="1"/>
  </r>
  <r>
    <s v="SO - 0002901"/>
    <d v="2013-09-21T00:00:00"/>
    <x v="0"/>
    <n v="15"/>
    <x v="1"/>
    <s v="AUD"/>
    <x v="0"/>
    <x v="0"/>
    <x v="8"/>
    <n v="42"/>
    <n v="6"/>
    <x v="0"/>
    <n v="7"/>
    <n v="29.033333333333335"/>
    <n v="203.23333333333335"/>
    <n v="22.065333333333335"/>
    <n v="48.77600000000001"/>
    <x v="8"/>
    <x v="1"/>
  </r>
  <r>
    <s v="SO - 0002902"/>
    <d v="2013-09-21T00:00:00"/>
    <x v="15"/>
    <n v="13"/>
    <x v="1"/>
    <s v="AUD"/>
    <x v="1"/>
    <x v="0"/>
    <x v="18"/>
    <n v="37"/>
    <n v="6"/>
    <x v="0"/>
    <n v="7"/>
    <n v="211.42222222222222"/>
    <n v="1479.9555555555555"/>
    <n v="147.99555555555554"/>
    <n v="443.98666666666668"/>
    <x v="8"/>
    <x v="1"/>
  </r>
  <r>
    <s v="SO - 0002903"/>
    <d v="2013-09-21T00:00:00"/>
    <x v="7"/>
    <n v="17"/>
    <x v="1"/>
    <s v="AUD"/>
    <x v="0"/>
    <x v="2"/>
    <x v="7"/>
    <n v="48"/>
    <n v="7"/>
    <x v="3"/>
    <n v="1"/>
    <n v="269.48888888888888"/>
    <n v="269.48888888888888"/>
    <n v="123.96488888888891"/>
    <n v="145.52399999999997"/>
    <x v="8"/>
    <x v="1"/>
  </r>
  <r>
    <s v="SO - 0002904"/>
    <d v="2013-09-21T00:00:00"/>
    <x v="13"/>
    <n v="19"/>
    <x v="1"/>
    <s v="AUD"/>
    <x v="3"/>
    <x v="2"/>
    <x v="39"/>
    <n v="54"/>
    <n v="8"/>
    <x v="6"/>
    <n v="2"/>
    <n v="122.83333333333333"/>
    <n v="245.66666666666666"/>
    <n v="60.188333333333325"/>
    <n v="125.29"/>
    <x v="8"/>
    <x v="1"/>
  </r>
  <r>
    <s v="SO - 0002905"/>
    <d v="2013-09-21T00:00:00"/>
    <x v="4"/>
    <n v="7"/>
    <x v="1"/>
    <s v="AUD"/>
    <x v="2"/>
    <x v="1"/>
    <x v="48"/>
    <n v="20"/>
    <n v="3"/>
    <x v="2"/>
    <n v="9"/>
    <n v="305.9666666666667"/>
    <n v="2753.7000000000003"/>
    <n v="186.63966666666667"/>
    <n v="1073.9430000000002"/>
    <x v="8"/>
    <x v="1"/>
  </r>
  <r>
    <s v="SO - 0002906"/>
    <d v="2013-09-22T00:00:00"/>
    <x v="13"/>
    <n v="19"/>
    <x v="1"/>
    <s v="AUD"/>
    <x v="3"/>
    <x v="2"/>
    <x v="39"/>
    <n v="54"/>
    <n v="8"/>
    <x v="6"/>
    <n v="3"/>
    <n v="19.355555555555558"/>
    <n v="58.066666666666677"/>
    <n v="12.968222222222224"/>
    <n v="19.162000000000006"/>
    <x v="8"/>
    <x v="1"/>
  </r>
  <r>
    <s v="SO - 0002907"/>
    <d v="2013-09-22T00:00:00"/>
    <x v="7"/>
    <n v="17"/>
    <x v="1"/>
    <s v="AUD"/>
    <x v="0"/>
    <x v="2"/>
    <x v="30"/>
    <n v="47"/>
    <n v="7"/>
    <x v="3"/>
    <n v="2"/>
    <n v="425.82222222222225"/>
    <n v="851.6444444444445"/>
    <n v="323.6248888888889"/>
    <n v="204.39466666666669"/>
    <x v="8"/>
    <x v="1"/>
  </r>
  <r>
    <s v="SO - 0002908"/>
    <d v="2013-09-22T00:00:00"/>
    <x v="0"/>
    <n v="15"/>
    <x v="2"/>
    <s v="AUD"/>
    <x v="0"/>
    <x v="0"/>
    <x v="8"/>
    <n v="42"/>
    <n v="6"/>
    <x v="0"/>
    <n v="3"/>
    <n v="119.11111111111111"/>
    <n v="357.33333333333337"/>
    <n v="47.644444444444446"/>
    <n v="214.40000000000003"/>
    <x v="8"/>
    <x v="1"/>
  </r>
  <r>
    <s v="SO - 0002909"/>
    <d v="2013-09-22T00:00:00"/>
    <x v="9"/>
    <n v="18"/>
    <x v="1"/>
    <s v="AUD"/>
    <x v="0"/>
    <x v="2"/>
    <x v="56"/>
    <n v="52"/>
    <n v="8"/>
    <x v="6"/>
    <n v="9"/>
    <n v="25.311111111111114"/>
    <n v="227.8"/>
    <n v="20.248888888888889"/>
    <n v="45.56"/>
    <x v="8"/>
    <x v="1"/>
  </r>
  <r>
    <s v="SO - 0002910"/>
    <d v="2013-09-22T00:00:00"/>
    <x v="15"/>
    <n v="13"/>
    <x v="0"/>
    <s v="AUD"/>
    <x v="1"/>
    <x v="0"/>
    <x v="54"/>
    <n v="36"/>
    <n v="5"/>
    <x v="1"/>
    <n v="8"/>
    <n v="113.15555555555555"/>
    <n v="905.24444444444441"/>
    <n v="88.261333333333326"/>
    <n v="199.1537777777778"/>
    <x v="8"/>
    <x v="1"/>
  </r>
  <r>
    <s v="SO - 0002911"/>
    <d v="2013-09-22T00:00:00"/>
    <x v="6"/>
    <n v="1"/>
    <x v="1"/>
    <s v="AUD"/>
    <x v="2"/>
    <x v="1"/>
    <x v="6"/>
    <n v="1"/>
    <n v="1"/>
    <x v="4"/>
    <n v="6"/>
    <n v="101.24444444444445"/>
    <n v="607.4666666666667"/>
    <n v="73.908444444444456"/>
    <n v="164.01599999999996"/>
    <x v="8"/>
    <x v="1"/>
  </r>
  <r>
    <s v="SO - 0002912"/>
    <d v="2013-09-22T00:00:00"/>
    <x v="15"/>
    <n v="13"/>
    <x v="1"/>
    <s v="AUD"/>
    <x v="1"/>
    <x v="0"/>
    <x v="18"/>
    <n v="37"/>
    <n v="6"/>
    <x v="0"/>
    <n v="3"/>
    <n v="629.05555555555554"/>
    <n v="1887.1666666666665"/>
    <n v="402.59555555555556"/>
    <n v="679.37999999999988"/>
    <x v="8"/>
    <x v="1"/>
  </r>
  <r>
    <s v="SO - 0002913"/>
    <d v="2013-09-22T00:00:00"/>
    <x v="11"/>
    <n v="20"/>
    <x v="2"/>
    <s v="AUD"/>
    <x v="3"/>
    <x v="2"/>
    <x v="25"/>
    <n v="57"/>
    <n v="8"/>
    <x v="6"/>
    <n v="5"/>
    <n v="95.288888888888891"/>
    <n v="476.44444444444446"/>
    <n v="68.608000000000004"/>
    <n v="133.40444444444444"/>
    <x v="8"/>
    <x v="1"/>
  </r>
  <r>
    <s v="SO - 0002914"/>
    <d v="2013-09-22T00:00:00"/>
    <x v="19"/>
    <n v="4"/>
    <x v="1"/>
    <s v="AUD"/>
    <x v="2"/>
    <x v="1"/>
    <x v="33"/>
    <n v="10"/>
    <n v="2"/>
    <x v="7"/>
    <n v="4"/>
    <n v="394.55555555555554"/>
    <n v="1578.2222222222222"/>
    <n v="268.29777777777781"/>
    <n v="505.03111111111093"/>
    <x v="8"/>
    <x v="1"/>
  </r>
  <r>
    <s v="SO - 0002915"/>
    <d v="2013-09-23T00:00:00"/>
    <x v="12"/>
    <n v="2"/>
    <x v="1"/>
    <s v="AUD"/>
    <x v="2"/>
    <x v="1"/>
    <x v="15"/>
    <n v="4"/>
    <n v="1"/>
    <x v="4"/>
    <n v="9"/>
    <n v="101.98888888888888"/>
    <n v="917.89999999999986"/>
    <n v="40.795555555555559"/>
    <n v="550.73999999999978"/>
    <x v="8"/>
    <x v="1"/>
  </r>
  <r>
    <s v="SO - 0002916"/>
    <d v="2013-09-23T00:00:00"/>
    <x v="8"/>
    <n v="9"/>
    <x v="1"/>
    <s v="AUD"/>
    <x v="2"/>
    <x v="0"/>
    <x v="53"/>
    <n v="26"/>
    <n v="4"/>
    <x v="5"/>
    <n v="3"/>
    <n v="429.54444444444448"/>
    <n v="1288.6333333333334"/>
    <n v="184.7041111111111"/>
    <n v="734.52100000000019"/>
    <x v="8"/>
    <x v="1"/>
  </r>
  <r>
    <s v="SO - 0002917"/>
    <d v="2013-09-23T00:00:00"/>
    <x v="0"/>
    <n v="15"/>
    <x v="1"/>
    <s v="AUD"/>
    <x v="0"/>
    <x v="0"/>
    <x v="57"/>
    <n v="43"/>
    <n v="6"/>
    <x v="0"/>
    <n v="2"/>
    <n v="559.82222222222231"/>
    <n v="1119.6444444444446"/>
    <n v="268.71466666666669"/>
    <n v="582.21511111111124"/>
    <x v="8"/>
    <x v="1"/>
  </r>
  <r>
    <s v="SO - 0002918"/>
    <d v="2013-09-23T00:00:00"/>
    <x v="2"/>
    <n v="12"/>
    <x v="1"/>
    <s v="AUD"/>
    <x v="1"/>
    <x v="0"/>
    <x v="2"/>
    <n v="34"/>
    <n v="5"/>
    <x v="1"/>
    <n v="4"/>
    <n v="428.8"/>
    <n v="1715.2"/>
    <n v="192.96"/>
    <n v="943.36"/>
    <x v="8"/>
    <x v="1"/>
  </r>
  <r>
    <s v="SO - 0002919"/>
    <d v="2013-09-23T00:00:00"/>
    <x v="18"/>
    <n v="3"/>
    <x v="2"/>
    <s v="AUD"/>
    <x v="2"/>
    <x v="1"/>
    <x v="27"/>
    <n v="7"/>
    <n v="1"/>
    <x v="4"/>
    <n v="2"/>
    <n v="107.94444444444444"/>
    <n v="215.88888888888889"/>
    <n v="89.593888888888884"/>
    <n v="36.701111111111118"/>
    <x v="8"/>
    <x v="1"/>
  </r>
  <r>
    <s v="SO - 0002920"/>
    <d v="2013-09-24T00:00:00"/>
    <x v="17"/>
    <n v="14"/>
    <x v="0"/>
    <s v="AUD"/>
    <x v="1"/>
    <x v="0"/>
    <x v="28"/>
    <n v="40"/>
    <n v="6"/>
    <x v="0"/>
    <n v="7"/>
    <n v="117.62222222222223"/>
    <n v="823.35555555555561"/>
    <n v="61.163555555555568"/>
    <n v="395.21066666666661"/>
    <x v="8"/>
    <x v="1"/>
  </r>
  <r>
    <s v="SO - 0002921"/>
    <d v="2013-09-24T00:00:00"/>
    <x v="19"/>
    <n v="4"/>
    <x v="1"/>
    <s v="AUD"/>
    <x v="2"/>
    <x v="1"/>
    <x v="36"/>
    <n v="11"/>
    <n v="2"/>
    <x v="7"/>
    <n v="6"/>
    <n v="652.87777777777785"/>
    <n v="3917.2666666666673"/>
    <n v="476.60077777777781"/>
    <n v="1057.6620000000003"/>
    <x v="8"/>
    <x v="1"/>
  </r>
  <r>
    <s v="SO - 0002922"/>
    <d v="2013-09-24T00:00:00"/>
    <x v="6"/>
    <n v="1"/>
    <x v="1"/>
    <s v="AUD"/>
    <x v="2"/>
    <x v="1"/>
    <x v="6"/>
    <n v="1"/>
    <n v="1"/>
    <x v="4"/>
    <n v="1"/>
    <n v="27.544444444444444"/>
    <n v="27.544444444444444"/>
    <n v="13.772222222222222"/>
    <n v="13.772222222222222"/>
    <x v="8"/>
    <x v="1"/>
  </r>
  <r>
    <s v="SO - 0002923"/>
    <d v="2013-09-24T00:00:00"/>
    <x v="5"/>
    <n v="16"/>
    <x v="0"/>
    <s v="AUD"/>
    <x v="0"/>
    <x v="0"/>
    <x v="47"/>
    <n v="44"/>
    <n v="7"/>
    <x v="3"/>
    <n v="4"/>
    <n v="613.42222222222222"/>
    <n v="2453.6888888888889"/>
    <n v="410.9928888888889"/>
    <n v="809.71733333333327"/>
    <x v="8"/>
    <x v="1"/>
  </r>
  <r>
    <s v="SO - 0002924"/>
    <d v="2013-09-24T00:00:00"/>
    <x v="3"/>
    <n v="6"/>
    <x v="1"/>
    <s v="AUD"/>
    <x v="2"/>
    <x v="1"/>
    <x v="3"/>
    <n v="17"/>
    <n v="3"/>
    <x v="2"/>
    <n v="4"/>
    <n v="650.6444444444445"/>
    <n v="2602.577777777778"/>
    <n v="422.91888888888894"/>
    <n v="910.90222222222224"/>
    <x v="8"/>
    <x v="1"/>
  </r>
  <r>
    <s v="SO - 0002925"/>
    <d v="2013-09-25T00:00:00"/>
    <x v="6"/>
    <n v="1"/>
    <x v="0"/>
    <s v="AUD"/>
    <x v="2"/>
    <x v="1"/>
    <x v="9"/>
    <n v="3"/>
    <n v="1"/>
    <x v="4"/>
    <n v="7"/>
    <n v="574.71111111111122"/>
    <n v="4022.9777777777786"/>
    <n v="344.82666666666665"/>
    <n v="1609.1911111111121"/>
    <x v="8"/>
    <x v="1"/>
  </r>
  <r>
    <s v="SO - 0002926"/>
    <d v="2013-09-25T00:00:00"/>
    <x v="15"/>
    <n v="13"/>
    <x v="0"/>
    <s v="AUD"/>
    <x v="1"/>
    <x v="0"/>
    <x v="18"/>
    <n v="37"/>
    <n v="6"/>
    <x v="0"/>
    <n v="5"/>
    <n v="189.83333333333334"/>
    <n v="949.16666666666674"/>
    <n v="138.57833333333332"/>
    <n v="256.27500000000009"/>
    <x v="8"/>
    <x v="1"/>
  </r>
  <r>
    <s v="SO - 0002927"/>
    <d v="2013-09-25T00:00:00"/>
    <x v="14"/>
    <n v="10"/>
    <x v="1"/>
    <s v="AUD"/>
    <x v="2"/>
    <x v="0"/>
    <x v="38"/>
    <n v="27"/>
    <n v="4"/>
    <x v="5"/>
    <n v="5"/>
    <n v="207.7"/>
    <n v="1038.5"/>
    <n v="132.928"/>
    <n v="373.86"/>
    <x v="8"/>
    <x v="1"/>
  </r>
  <r>
    <s v="SO - 0002928"/>
    <d v="2013-09-25T00:00:00"/>
    <x v="17"/>
    <n v="14"/>
    <x v="0"/>
    <s v="AUD"/>
    <x v="1"/>
    <x v="0"/>
    <x v="28"/>
    <n v="40"/>
    <n v="6"/>
    <x v="0"/>
    <n v="2"/>
    <n v="28.288888888888888"/>
    <n v="56.577777777777776"/>
    <n v="21.216666666666665"/>
    <n v="14.144444444444446"/>
    <x v="8"/>
    <x v="1"/>
  </r>
  <r>
    <s v="SO - 0002929"/>
    <d v="2013-09-25T00:00:00"/>
    <x v="15"/>
    <n v="13"/>
    <x v="0"/>
    <s v="AUD"/>
    <x v="1"/>
    <x v="0"/>
    <x v="18"/>
    <n v="37"/>
    <n v="6"/>
    <x v="0"/>
    <n v="7"/>
    <n v="442.94444444444446"/>
    <n v="3100.6111111111113"/>
    <n v="177.17777777777781"/>
    <n v="1860.3666666666668"/>
    <x v="8"/>
    <x v="1"/>
  </r>
  <r>
    <s v="SO - 0002930"/>
    <d v="2013-09-25T00:00:00"/>
    <x v="9"/>
    <n v="18"/>
    <x v="0"/>
    <s v="AUD"/>
    <x v="0"/>
    <x v="2"/>
    <x v="55"/>
    <n v="50"/>
    <n v="7"/>
    <x v="3"/>
    <n v="7"/>
    <n v="279.16666666666669"/>
    <n v="1954.1666666666667"/>
    <n v="175.875"/>
    <n v="723.04166666666674"/>
    <x v="8"/>
    <x v="1"/>
  </r>
  <r>
    <s v="SO - 0002931"/>
    <d v="2013-09-25T00:00:00"/>
    <x v="18"/>
    <n v="3"/>
    <x v="1"/>
    <s v="AUD"/>
    <x v="2"/>
    <x v="1"/>
    <x v="27"/>
    <n v="7"/>
    <n v="1"/>
    <x v="4"/>
    <n v="4"/>
    <n v="26.055555555555557"/>
    <n v="104.22222222222223"/>
    <n v="20.323333333333334"/>
    <n v="22.928888888888892"/>
    <x v="8"/>
    <x v="1"/>
  </r>
  <r>
    <s v="SO - 0002932"/>
    <d v="2013-09-25T00:00:00"/>
    <x v="6"/>
    <n v="1"/>
    <x v="1"/>
    <s v="AUD"/>
    <x v="2"/>
    <x v="1"/>
    <x v="6"/>
    <n v="1"/>
    <n v="1"/>
    <x v="4"/>
    <n v="6"/>
    <n v="123.57777777777778"/>
    <n v="741.4666666666667"/>
    <n v="60.553111111111122"/>
    <n v="378.14799999999997"/>
    <x v="8"/>
    <x v="1"/>
  </r>
  <r>
    <s v="SO - 0002933"/>
    <d v="2013-09-26T00:00:00"/>
    <x v="6"/>
    <n v="1"/>
    <x v="0"/>
    <s v="AUD"/>
    <x v="2"/>
    <x v="1"/>
    <x v="9"/>
    <n v="3"/>
    <n v="1"/>
    <x v="4"/>
    <n v="4"/>
    <n v="20.100000000000001"/>
    <n v="80.400000000000006"/>
    <n v="16.884"/>
    <n v="12.864000000000004"/>
    <x v="8"/>
    <x v="1"/>
  </r>
  <r>
    <s v="SO - 0002934"/>
    <d v="2013-09-26T00:00:00"/>
    <x v="15"/>
    <n v="13"/>
    <x v="1"/>
    <s v="AUD"/>
    <x v="1"/>
    <x v="0"/>
    <x v="19"/>
    <n v="38"/>
    <n v="6"/>
    <x v="0"/>
    <n v="2"/>
    <n v="195.78888888888889"/>
    <n v="391.57777777777778"/>
    <n v="95.936555555555572"/>
    <n v="199.70466666666664"/>
    <x v="8"/>
    <x v="1"/>
  </r>
  <r>
    <s v="SO - 0002935"/>
    <d v="2013-09-27T00:00:00"/>
    <x v="7"/>
    <n v="17"/>
    <x v="1"/>
    <s v="AUD"/>
    <x v="0"/>
    <x v="2"/>
    <x v="21"/>
    <n v="49"/>
    <n v="7"/>
    <x v="3"/>
    <n v="3"/>
    <n v="436.24444444444447"/>
    <n v="1308.7333333333333"/>
    <n v="248.65933333333331"/>
    <n v="562.7553333333334"/>
    <x v="8"/>
    <x v="1"/>
  </r>
  <r>
    <s v="SO - 0002936"/>
    <d v="2013-09-27T00:00:00"/>
    <x v="17"/>
    <n v="14"/>
    <x v="0"/>
    <s v="AUD"/>
    <x v="1"/>
    <x v="0"/>
    <x v="50"/>
    <n v="39"/>
    <n v="6"/>
    <x v="0"/>
    <n v="9"/>
    <n v="605.23333333333335"/>
    <n v="5447.1"/>
    <n v="447.8726666666667"/>
    <n v="1416.2460000000001"/>
    <x v="8"/>
    <x v="1"/>
  </r>
  <r>
    <s v="SO - 0002937"/>
    <d v="2013-09-27T00:00:00"/>
    <x v="17"/>
    <n v="14"/>
    <x v="1"/>
    <s v="AUD"/>
    <x v="1"/>
    <x v="0"/>
    <x v="50"/>
    <n v="39"/>
    <n v="6"/>
    <x v="0"/>
    <n v="6"/>
    <n v="94.544444444444437"/>
    <n v="567.26666666666665"/>
    <n v="75.635555555555555"/>
    <n v="113.45333333333332"/>
    <x v="8"/>
    <x v="1"/>
  </r>
  <r>
    <s v="SO - 0002938"/>
    <d v="2013-09-27T00:00:00"/>
    <x v="16"/>
    <n v="5"/>
    <x v="1"/>
    <s v="AUD"/>
    <x v="2"/>
    <x v="1"/>
    <x v="35"/>
    <n v="13"/>
    <n v="2"/>
    <x v="7"/>
    <n v="9"/>
    <n v="285.86666666666667"/>
    <n v="2572.8000000000002"/>
    <n v="120.06400000000001"/>
    <n v="1492.2240000000002"/>
    <x v="8"/>
    <x v="1"/>
  </r>
  <r>
    <s v="SO - 0002939"/>
    <d v="2013-09-27T00:00:00"/>
    <x v="18"/>
    <n v="3"/>
    <x v="2"/>
    <s v="AUD"/>
    <x v="2"/>
    <x v="1"/>
    <x v="49"/>
    <n v="8"/>
    <n v="2"/>
    <x v="7"/>
    <n v="7"/>
    <n v="116.13333333333334"/>
    <n v="812.93333333333339"/>
    <n v="67.35733333333333"/>
    <n v="341.43200000000007"/>
    <x v="8"/>
    <x v="1"/>
  </r>
  <r>
    <s v="SO - 0002940"/>
    <d v="2013-09-28T00:00:00"/>
    <x v="12"/>
    <n v="2"/>
    <x v="0"/>
    <s v="AUD"/>
    <x v="2"/>
    <x v="1"/>
    <x v="37"/>
    <n v="5"/>
    <n v="1"/>
    <x v="4"/>
    <n v="5"/>
    <n v="273.95555555555552"/>
    <n v="1369.7777777777776"/>
    <n v="156.15466666666666"/>
    <n v="589.00444444444429"/>
    <x v="8"/>
    <x v="1"/>
  </r>
  <r>
    <s v="SO - 0002941"/>
    <d v="2013-09-28T00:00:00"/>
    <x v="7"/>
    <n v="17"/>
    <x v="1"/>
    <s v="AUD"/>
    <x v="0"/>
    <x v="2"/>
    <x v="7"/>
    <n v="48"/>
    <n v="7"/>
    <x v="3"/>
    <n v="8"/>
    <n v="118.36666666666666"/>
    <n v="946.93333333333328"/>
    <n v="55.632333333333328"/>
    <n v="501.87466666666666"/>
    <x v="8"/>
    <x v="1"/>
  </r>
  <r>
    <s v="SO - 0002942"/>
    <d v="2013-09-28T00:00:00"/>
    <x v="9"/>
    <n v="18"/>
    <x v="0"/>
    <s v="AUD"/>
    <x v="0"/>
    <x v="2"/>
    <x v="55"/>
    <n v="50"/>
    <n v="7"/>
    <x v="3"/>
    <n v="7"/>
    <n v="198.76666666666668"/>
    <n v="1391.3666666666668"/>
    <n v="157.02566666666669"/>
    <n v="292.1869999999999"/>
    <x v="8"/>
    <x v="1"/>
  </r>
  <r>
    <s v="SO - 0002943"/>
    <d v="2013-09-28T00:00:00"/>
    <x v="18"/>
    <n v="3"/>
    <x v="1"/>
    <s v="AUD"/>
    <x v="2"/>
    <x v="1"/>
    <x v="27"/>
    <n v="7"/>
    <n v="1"/>
    <x v="4"/>
    <n v="6"/>
    <n v="629.05555555555554"/>
    <n v="3774.333333333333"/>
    <n v="295.6561111111111"/>
    <n v="2000.3966666666665"/>
    <x v="8"/>
    <x v="1"/>
  </r>
  <r>
    <s v="SO - 0002944"/>
    <d v="2013-09-29T00:00:00"/>
    <x v="17"/>
    <n v="14"/>
    <x v="2"/>
    <s v="AUD"/>
    <x v="1"/>
    <x v="0"/>
    <x v="50"/>
    <n v="39"/>
    <n v="6"/>
    <x v="0"/>
    <n v="1"/>
    <n v="329.78888888888889"/>
    <n v="329.78888888888889"/>
    <n v="260.53322222222221"/>
    <n v="69.255666666666684"/>
    <x v="8"/>
    <x v="1"/>
  </r>
  <r>
    <s v="SO - 0002945"/>
    <d v="2013-09-29T00:00:00"/>
    <x v="5"/>
    <n v="16"/>
    <x v="0"/>
    <s v="AUD"/>
    <x v="0"/>
    <x v="0"/>
    <x v="47"/>
    <n v="44"/>
    <n v="7"/>
    <x v="3"/>
    <n v="5"/>
    <n v="274.70000000000005"/>
    <n v="1373.5000000000002"/>
    <n v="225.25400000000002"/>
    <n v="247.23000000000025"/>
    <x v="8"/>
    <x v="1"/>
  </r>
  <r>
    <s v="SO - 0002946"/>
    <d v="2013-09-30T00:00:00"/>
    <x v="19"/>
    <n v="4"/>
    <x v="1"/>
    <s v="AUD"/>
    <x v="2"/>
    <x v="1"/>
    <x v="52"/>
    <n v="9"/>
    <n v="2"/>
    <x v="7"/>
    <n v="2"/>
    <n v="245.66666666666666"/>
    <n v="491.33333333333331"/>
    <n v="149.85666666666668"/>
    <n v="191.61999999999995"/>
    <x v="8"/>
    <x v="1"/>
  </r>
  <r>
    <s v="SO - 0002947"/>
    <d v="2013-09-30T00:00:00"/>
    <x v="18"/>
    <n v="3"/>
    <x v="1"/>
    <s v="AUD"/>
    <x v="2"/>
    <x v="1"/>
    <x v="49"/>
    <n v="8"/>
    <n v="2"/>
    <x v="7"/>
    <n v="2"/>
    <n v="270.23333333333335"/>
    <n v="540.4666666666667"/>
    <n v="108.09333333333333"/>
    <n v="324.28000000000003"/>
    <x v="8"/>
    <x v="1"/>
  </r>
  <r>
    <s v="SO - 0002948"/>
    <d v="2013-10-01T00:00:00"/>
    <x v="19"/>
    <n v="4"/>
    <x v="1"/>
    <s v="AUD"/>
    <x v="2"/>
    <x v="1"/>
    <x v="33"/>
    <n v="10"/>
    <n v="2"/>
    <x v="7"/>
    <n v="8"/>
    <n v="440.71111111111111"/>
    <n v="3525.6888888888889"/>
    <n v="295.27644444444445"/>
    <n v="1163.4773333333333"/>
    <x v="9"/>
    <x v="1"/>
  </r>
  <r>
    <s v="SO - 0002949"/>
    <d v="2013-10-01T00:00:00"/>
    <x v="9"/>
    <n v="18"/>
    <x v="1"/>
    <s v="AUD"/>
    <x v="0"/>
    <x v="2"/>
    <x v="55"/>
    <n v="50"/>
    <n v="7"/>
    <x v="3"/>
    <n v="4"/>
    <n v="434.01111111111112"/>
    <n v="1736.0444444444445"/>
    <n v="177.94455555555555"/>
    <n v="1024.2662222222223"/>
    <x v="9"/>
    <x v="1"/>
  </r>
  <r>
    <s v="SO - 0002950"/>
    <d v="2013-10-01T00:00:00"/>
    <x v="4"/>
    <n v="7"/>
    <x v="1"/>
    <s v="AUD"/>
    <x v="2"/>
    <x v="1"/>
    <x v="34"/>
    <n v="19"/>
    <n v="3"/>
    <x v="2"/>
    <n v="3"/>
    <n v="429.54444444444448"/>
    <n v="1288.6333333333334"/>
    <n v="214.77222222222224"/>
    <n v="644.31666666666672"/>
    <x v="9"/>
    <x v="1"/>
  </r>
  <r>
    <s v="SO - 0002951"/>
    <d v="2013-10-01T00:00:00"/>
    <x v="15"/>
    <n v="13"/>
    <x v="1"/>
    <s v="AUD"/>
    <x v="1"/>
    <x v="0"/>
    <x v="54"/>
    <n v="36"/>
    <n v="5"/>
    <x v="1"/>
    <n v="8"/>
    <n v="205.46666666666667"/>
    <n v="1643.7333333333333"/>
    <n v="143.82666666666668"/>
    <n v="493.11999999999989"/>
    <x v="9"/>
    <x v="1"/>
  </r>
  <r>
    <s v="SO - 0002952"/>
    <d v="2013-10-01T00:00:00"/>
    <x v="18"/>
    <n v="3"/>
    <x v="0"/>
    <s v="AUD"/>
    <x v="2"/>
    <x v="1"/>
    <x v="49"/>
    <n v="8"/>
    <n v="2"/>
    <x v="7"/>
    <n v="1"/>
    <n v="113.90000000000002"/>
    <n v="113.90000000000002"/>
    <n v="47.838000000000001"/>
    <n v="66.062000000000012"/>
    <x v="9"/>
    <x v="1"/>
  </r>
  <r>
    <s v="SO - 0002953"/>
    <d v="2013-10-01T00:00:00"/>
    <x v="6"/>
    <n v="1"/>
    <x v="0"/>
    <s v="AUD"/>
    <x v="2"/>
    <x v="1"/>
    <x v="41"/>
    <n v="2"/>
    <n v="1"/>
    <x v="4"/>
    <n v="2"/>
    <n v="113.90000000000002"/>
    <n v="227.80000000000004"/>
    <n v="77.452000000000012"/>
    <n v="72.896000000000015"/>
    <x v="9"/>
    <x v="1"/>
  </r>
  <r>
    <s v="SO - 0002954"/>
    <d v="2013-10-01T00:00:00"/>
    <x v="7"/>
    <n v="17"/>
    <x v="1"/>
    <s v="AUD"/>
    <x v="0"/>
    <x v="2"/>
    <x v="21"/>
    <n v="49"/>
    <n v="7"/>
    <x v="3"/>
    <n v="4"/>
    <n v="433.26666666666665"/>
    <n v="1733.0666666666666"/>
    <n v="346.6133333333334"/>
    <n v="346.613333333333"/>
    <x v="9"/>
    <x v="1"/>
  </r>
  <r>
    <s v="SO - 0002955"/>
    <d v="2013-10-02T00:00:00"/>
    <x v="18"/>
    <n v="3"/>
    <x v="0"/>
    <s v="AUD"/>
    <x v="2"/>
    <x v="1"/>
    <x v="27"/>
    <n v="7"/>
    <n v="1"/>
    <x v="4"/>
    <n v="5"/>
    <n v="116.87777777777779"/>
    <n v="584.38888888888891"/>
    <n v="85.320777777777778"/>
    <n v="157.78500000000003"/>
    <x v="9"/>
    <x v="1"/>
  </r>
  <r>
    <s v="SO - 0002956"/>
    <d v="2013-10-02T00:00:00"/>
    <x v="17"/>
    <n v="14"/>
    <x v="2"/>
    <s v="AUD"/>
    <x v="1"/>
    <x v="0"/>
    <x v="50"/>
    <n v="39"/>
    <n v="6"/>
    <x v="0"/>
    <n v="1"/>
    <n v="335"/>
    <n v="335"/>
    <n v="284.75"/>
    <n v="50.25"/>
    <x v="9"/>
    <x v="1"/>
  </r>
  <r>
    <s v="SO - 0002957"/>
    <d v="2013-10-02T00:00:00"/>
    <x v="1"/>
    <n v="11"/>
    <x v="0"/>
    <s v="AUD"/>
    <x v="1"/>
    <x v="0"/>
    <x v="43"/>
    <n v="30"/>
    <n v="5"/>
    <x v="1"/>
    <n v="9"/>
    <n v="203.97777777777776"/>
    <n v="1835.7999999999997"/>
    <n v="138.70488888888889"/>
    <n v="587.45599999999968"/>
    <x v="9"/>
    <x v="1"/>
  </r>
  <r>
    <s v="SO - 0002958"/>
    <d v="2013-10-02T00:00:00"/>
    <x v="10"/>
    <n v="8"/>
    <x v="0"/>
    <s v="AUD"/>
    <x v="2"/>
    <x v="1"/>
    <x v="31"/>
    <n v="23"/>
    <n v="4"/>
    <x v="5"/>
    <n v="5"/>
    <n v="254.60000000000002"/>
    <n v="1273"/>
    <n v="173.12800000000004"/>
    <n v="407.35999999999979"/>
    <x v="9"/>
    <x v="1"/>
  </r>
  <r>
    <s v="SO - 0002959"/>
    <d v="2013-10-03T00:00:00"/>
    <x v="17"/>
    <n v="14"/>
    <x v="2"/>
    <s v="AUD"/>
    <x v="1"/>
    <x v="0"/>
    <x v="28"/>
    <n v="40"/>
    <n v="6"/>
    <x v="0"/>
    <n v="7"/>
    <n v="338.72222222222223"/>
    <n v="2371.0555555555557"/>
    <n v="199.8461111111111"/>
    <n v="972.13277777777785"/>
    <x v="9"/>
    <x v="1"/>
  </r>
  <r>
    <s v="SO - 0002960"/>
    <d v="2013-10-03T00:00:00"/>
    <x v="14"/>
    <n v="10"/>
    <x v="2"/>
    <s v="AUD"/>
    <x v="1"/>
    <x v="0"/>
    <x v="17"/>
    <n v="28"/>
    <n v="4"/>
    <x v="5"/>
    <n v="6"/>
    <n v="136.97777777777776"/>
    <n v="821.86666666666656"/>
    <n v="72.598222222222219"/>
    <n v="386.27733333333322"/>
    <x v="9"/>
    <x v="1"/>
  </r>
  <r>
    <s v="SO - 0002961"/>
    <d v="2013-10-03T00:00:00"/>
    <x v="0"/>
    <n v="15"/>
    <x v="0"/>
    <s v="AUD"/>
    <x v="0"/>
    <x v="0"/>
    <x v="57"/>
    <n v="43"/>
    <n v="6"/>
    <x v="0"/>
    <n v="4"/>
    <n v="268.74444444444447"/>
    <n v="1074.9777777777779"/>
    <n v="198.87088888888891"/>
    <n v="279.49422222222222"/>
    <x v="9"/>
    <x v="1"/>
  </r>
  <r>
    <s v="SO - 0002962"/>
    <d v="2013-10-03T00:00:00"/>
    <x v="11"/>
    <n v="20"/>
    <x v="1"/>
    <s v="AUD"/>
    <x v="3"/>
    <x v="2"/>
    <x v="25"/>
    <n v="57"/>
    <n v="8"/>
    <x v="6"/>
    <n v="7"/>
    <n v="597.78888888888889"/>
    <n v="4184.5222222222219"/>
    <n v="358.67333333333335"/>
    <n v="1673.8088888888883"/>
    <x v="9"/>
    <x v="1"/>
  </r>
  <r>
    <s v="SO - 0002963"/>
    <d v="2013-10-03T00:00:00"/>
    <x v="8"/>
    <n v="9"/>
    <x v="2"/>
    <s v="AUD"/>
    <x v="2"/>
    <x v="1"/>
    <x v="32"/>
    <n v="24"/>
    <n v="4"/>
    <x v="5"/>
    <n v="5"/>
    <n v="435.5"/>
    <n v="2177.5"/>
    <n v="304.84999999999997"/>
    <n v="653.25000000000023"/>
    <x v="9"/>
    <x v="1"/>
  </r>
  <r>
    <s v="SO - 0002964"/>
    <d v="2013-10-03T00:00:00"/>
    <x v="18"/>
    <n v="3"/>
    <x v="0"/>
    <s v="AUD"/>
    <x v="2"/>
    <x v="1"/>
    <x v="49"/>
    <n v="8"/>
    <n v="2"/>
    <x v="7"/>
    <n v="9"/>
    <n v="129.53333333333333"/>
    <n v="1165.8"/>
    <n v="102.33133333333333"/>
    <n v="244.81799999999998"/>
    <x v="9"/>
    <x v="1"/>
  </r>
  <r>
    <s v="SO - 0002965"/>
    <d v="2013-10-03T00:00:00"/>
    <x v="2"/>
    <n v="12"/>
    <x v="1"/>
    <s v="AUD"/>
    <x v="1"/>
    <x v="0"/>
    <x v="2"/>
    <n v="34"/>
    <n v="5"/>
    <x v="1"/>
    <n v="8"/>
    <n v="18.611111111111111"/>
    <n v="148.88888888888889"/>
    <n v="12.283333333333335"/>
    <n v="50.622222222222206"/>
    <x v="9"/>
    <x v="1"/>
  </r>
  <r>
    <s v="SO - 0002966"/>
    <d v="2013-10-04T00:00:00"/>
    <x v="3"/>
    <n v="6"/>
    <x v="1"/>
    <s v="AUD"/>
    <x v="2"/>
    <x v="1"/>
    <x v="3"/>
    <n v="17"/>
    <n v="3"/>
    <x v="2"/>
    <n v="5"/>
    <n v="119.85555555555555"/>
    <n v="599.27777777777783"/>
    <n v="83.898888888888891"/>
    <n v="179.78333333333336"/>
    <x v="9"/>
    <x v="1"/>
  </r>
  <r>
    <s v="SO - 0002967"/>
    <d v="2013-10-04T00:00:00"/>
    <x v="16"/>
    <n v="5"/>
    <x v="1"/>
    <s v="AUD"/>
    <x v="2"/>
    <x v="1"/>
    <x v="24"/>
    <n v="14"/>
    <n v="2"/>
    <x v="7"/>
    <n v="8"/>
    <n v="725.08888888888896"/>
    <n v="5800.7111111111117"/>
    <n v="355.29355555555554"/>
    <n v="2958.3626666666673"/>
    <x v="9"/>
    <x v="1"/>
  </r>
  <r>
    <s v="SO - 0002968"/>
    <d v="2013-10-04T00:00:00"/>
    <x v="2"/>
    <n v="12"/>
    <x v="1"/>
    <s v="AUD"/>
    <x v="1"/>
    <x v="0"/>
    <x v="2"/>
    <n v="34"/>
    <n v="5"/>
    <x v="1"/>
    <n v="7"/>
    <n v="434.75555555555559"/>
    <n v="3043.2888888888892"/>
    <n v="343.4568888888889"/>
    <n v="639.09066666666695"/>
    <x v="9"/>
    <x v="1"/>
  </r>
  <r>
    <s v="SO - 0002969"/>
    <d v="2013-10-05T00:00:00"/>
    <x v="5"/>
    <n v="16"/>
    <x v="0"/>
    <s v="AUD"/>
    <x v="0"/>
    <x v="0"/>
    <x v="5"/>
    <n v="45"/>
    <n v="7"/>
    <x v="3"/>
    <n v="6"/>
    <n v="276.18888888888893"/>
    <n v="1657.1333333333337"/>
    <n v="229.2367777777778"/>
    <n v="281.71266666666679"/>
    <x v="9"/>
    <x v="1"/>
  </r>
  <r>
    <s v="SO - 0002970"/>
    <d v="2013-10-05T00:00:00"/>
    <x v="10"/>
    <n v="8"/>
    <x v="1"/>
    <s v="AUD"/>
    <x v="2"/>
    <x v="1"/>
    <x v="31"/>
    <n v="23"/>
    <n v="4"/>
    <x v="5"/>
    <n v="9"/>
    <n v="249.38888888888889"/>
    <n v="2244.5"/>
    <n v="189.53555555555556"/>
    <n v="538.67999999999984"/>
    <x v="9"/>
    <x v="1"/>
  </r>
  <r>
    <s v="SO - 0002971"/>
    <d v="2013-10-05T00:00:00"/>
    <x v="12"/>
    <n v="2"/>
    <x v="0"/>
    <s v="AUD"/>
    <x v="2"/>
    <x v="1"/>
    <x v="37"/>
    <n v="5"/>
    <n v="1"/>
    <x v="4"/>
    <n v="9"/>
    <n v="18.611111111111111"/>
    <n v="167.5"/>
    <n v="10.050000000000001"/>
    <n v="77.05"/>
    <x v="9"/>
    <x v="1"/>
  </r>
  <r>
    <s v="SO - 0002972"/>
    <d v="2013-10-05T00:00:00"/>
    <x v="9"/>
    <n v="18"/>
    <x v="0"/>
    <s v="AUD"/>
    <x v="0"/>
    <x v="2"/>
    <x v="11"/>
    <n v="51"/>
    <n v="7"/>
    <x v="3"/>
    <n v="9"/>
    <n v="93.800000000000011"/>
    <n v="844.2"/>
    <n v="42.210000000000008"/>
    <n v="464.30999999999995"/>
    <x v="9"/>
    <x v="1"/>
  </r>
  <r>
    <s v="SO - 0002973"/>
    <d v="2013-10-05T00:00:00"/>
    <x v="17"/>
    <n v="14"/>
    <x v="1"/>
    <s v="AUD"/>
    <x v="1"/>
    <x v="0"/>
    <x v="28"/>
    <n v="40"/>
    <n v="6"/>
    <x v="0"/>
    <n v="3"/>
    <n v="124.32222222222224"/>
    <n v="372.9666666666667"/>
    <n v="83.295888888888896"/>
    <n v="123.07900000000001"/>
    <x v="9"/>
    <x v="1"/>
  </r>
  <r>
    <s v="SO - 0002974"/>
    <d v="2013-10-05T00:00:00"/>
    <x v="2"/>
    <n v="12"/>
    <x v="1"/>
    <s v="AUD"/>
    <x v="1"/>
    <x v="0"/>
    <x v="40"/>
    <n v="33"/>
    <n v="5"/>
    <x v="1"/>
    <n v="2"/>
    <n v="188.34444444444446"/>
    <n v="376.68888888888893"/>
    <n v="131.8411111111111"/>
    <n v="113.00666666666672"/>
    <x v="9"/>
    <x v="1"/>
  </r>
  <r>
    <s v="SO - 0002975"/>
    <d v="2013-10-05T00:00:00"/>
    <x v="18"/>
    <n v="3"/>
    <x v="1"/>
    <s v="AUD"/>
    <x v="2"/>
    <x v="1"/>
    <x v="49"/>
    <n v="8"/>
    <n v="2"/>
    <x v="7"/>
    <n v="6"/>
    <n v="258.32222222222225"/>
    <n v="1549.9333333333334"/>
    <n v="152.41011111111112"/>
    <n v="635.47266666666667"/>
    <x v="9"/>
    <x v="1"/>
  </r>
  <r>
    <s v="SO - 0002976"/>
    <d v="2013-10-06T00:00:00"/>
    <x v="16"/>
    <n v="5"/>
    <x v="1"/>
    <s v="AUD"/>
    <x v="2"/>
    <x v="1"/>
    <x v="24"/>
    <n v="14"/>
    <n v="2"/>
    <x v="7"/>
    <n v="2"/>
    <n v="99.01111111111112"/>
    <n v="198.02222222222224"/>
    <n v="81.189111111111117"/>
    <n v="35.644000000000005"/>
    <x v="9"/>
    <x v="1"/>
  </r>
  <r>
    <s v="SO - 0002977"/>
    <d v="2013-10-06T00:00:00"/>
    <x v="19"/>
    <n v="4"/>
    <x v="1"/>
    <s v="AUD"/>
    <x v="2"/>
    <x v="1"/>
    <x v="36"/>
    <n v="11"/>
    <n v="2"/>
    <x v="7"/>
    <n v="7"/>
    <n v="121.34444444444446"/>
    <n v="849.41111111111127"/>
    <n v="54.605000000000004"/>
    <n v="467.17611111111125"/>
    <x v="9"/>
    <x v="1"/>
  </r>
  <r>
    <s v="SO - 0002978"/>
    <d v="2013-10-06T00:00:00"/>
    <x v="14"/>
    <n v="10"/>
    <x v="0"/>
    <s v="AUD"/>
    <x v="1"/>
    <x v="0"/>
    <x v="17"/>
    <n v="28"/>
    <n v="4"/>
    <x v="5"/>
    <n v="5"/>
    <n v="119.85555555555555"/>
    <n v="599.27777777777783"/>
    <n v="82.700333333333333"/>
    <n v="185.77611111111116"/>
    <x v="9"/>
    <x v="1"/>
  </r>
  <r>
    <s v="SO - 0002979"/>
    <d v="2013-10-06T00:00:00"/>
    <x v="14"/>
    <n v="10"/>
    <x v="0"/>
    <s v="AUD"/>
    <x v="2"/>
    <x v="0"/>
    <x v="38"/>
    <n v="27"/>
    <n v="4"/>
    <x v="5"/>
    <n v="8"/>
    <n v="432.52222222222224"/>
    <n v="3460.1777777777779"/>
    <n v="207.61066666666667"/>
    <n v="1799.2924444444445"/>
    <x v="9"/>
    <x v="1"/>
  </r>
  <r>
    <s v="SO - 0002980"/>
    <d v="2013-10-06T00:00:00"/>
    <x v="4"/>
    <n v="7"/>
    <x v="0"/>
    <s v="AUD"/>
    <x v="2"/>
    <x v="1"/>
    <x v="48"/>
    <n v="20"/>
    <n v="3"/>
    <x v="2"/>
    <n v="6"/>
    <n v="109.43333333333334"/>
    <n v="656.6"/>
    <n v="86.452333333333343"/>
    <n v="137.88599999999997"/>
    <x v="9"/>
    <x v="1"/>
  </r>
  <r>
    <s v="SO - 0002981"/>
    <d v="2013-10-07T00:00:00"/>
    <x v="9"/>
    <n v="18"/>
    <x v="0"/>
    <s v="AUD"/>
    <x v="0"/>
    <x v="2"/>
    <x v="56"/>
    <n v="52"/>
    <n v="8"/>
    <x v="6"/>
    <n v="2"/>
    <n v="426.56666666666666"/>
    <n v="853.13333333333333"/>
    <n v="362.58166666666665"/>
    <n v="127.97000000000003"/>
    <x v="9"/>
    <x v="1"/>
  </r>
  <r>
    <s v="SO - 0002982"/>
    <d v="2013-10-07T00:00:00"/>
    <x v="2"/>
    <n v="12"/>
    <x v="1"/>
    <s v="AUD"/>
    <x v="1"/>
    <x v="0"/>
    <x v="40"/>
    <n v="33"/>
    <n v="5"/>
    <x v="1"/>
    <n v="9"/>
    <n v="120.60000000000001"/>
    <n v="1085.4000000000001"/>
    <n v="63.918000000000006"/>
    <n v="510.13800000000003"/>
    <x v="9"/>
    <x v="1"/>
  </r>
  <r>
    <s v="SO - 0002983"/>
    <d v="2013-10-07T00:00:00"/>
    <x v="5"/>
    <n v="16"/>
    <x v="1"/>
    <s v="AUD"/>
    <x v="0"/>
    <x v="3"/>
    <x v="12"/>
    <n v="46"/>
    <n v="7"/>
    <x v="3"/>
    <n v="3"/>
    <n v="25.311111111111114"/>
    <n v="75.933333333333337"/>
    <n v="18.224"/>
    <n v="21.26133333333334"/>
    <x v="9"/>
    <x v="1"/>
  </r>
  <r>
    <s v="SO - 0002984"/>
    <d v="2013-10-07T00:00:00"/>
    <x v="5"/>
    <n v="16"/>
    <x v="0"/>
    <s v="AUD"/>
    <x v="0"/>
    <x v="0"/>
    <x v="47"/>
    <n v="44"/>
    <n v="7"/>
    <x v="3"/>
    <n v="5"/>
    <n v="113.15555555555555"/>
    <n v="565.77777777777771"/>
    <n v="48.656888888888886"/>
    <n v="322.49333333333328"/>
    <x v="9"/>
    <x v="1"/>
  </r>
  <r>
    <s v="SO - 0002985"/>
    <d v="2013-10-07T00:00:00"/>
    <x v="15"/>
    <n v="13"/>
    <x v="0"/>
    <s v="AUD"/>
    <x v="1"/>
    <x v="0"/>
    <x v="18"/>
    <n v="37"/>
    <n v="6"/>
    <x v="0"/>
    <n v="9"/>
    <n v="271.72222222222223"/>
    <n v="2445.5"/>
    <n v="114.12333333333332"/>
    <n v="1418.39"/>
    <x v="9"/>
    <x v="1"/>
  </r>
  <r>
    <s v="SO - 0002986"/>
    <d v="2013-10-07T00:00:00"/>
    <x v="17"/>
    <n v="14"/>
    <x v="2"/>
    <s v="AUD"/>
    <x v="1"/>
    <x v="0"/>
    <x v="28"/>
    <n v="40"/>
    <n v="6"/>
    <x v="0"/>
    <n v="2"/>
    <n v="20.844444444444445"/>
    <n v="41.68888888888889"/>
    <n v="9.7968888888888888"/>
    <n v="22.095111111111112"/>
    <x v="9"/>
    <x v="1"/>
  </r>
  <r>
    <s v="SO - 0002987"/>
    <d v="2013-10-08T00:00:00"/>
    <x v="17"/>
    <n v="14"/>
    <x v="1"/>
    <s v="AUD"/>
    <x v="1"/>
    <x v="0"/>
    <x v="19"/>
    <n v="38"/>
    <n v="6"/>
    <x v="0"/>
    <n v="8"/>
    <n v="78.911111111111111"/>
    <n v="631.28888888888889"/>
    <n v="37.088222222222221"/>
    <n v="334.58311111111112"/>
    <x v="9"/>
    <x v="1"/>
  </r>
  <r>
    <s v="SO - 0002988"/>
    <d v="2013-10-08T00:00:00"/>
    <x v="0"/>
    <n v="15"/>
    <x v="1"/>
    <s v="AUD"/>
    <x v="0"/>
    <x v="0"/>
    <x v="47"/>
    <n v="44"/>
    <n v="6"/>
    <x v="0"/>
    <n v="2"/>
    <n v="198.02222222222224"/>
    <n v="396.04444444444448"/>
    <n v="146.53644444444444"/>
    <n v="102.9715555555556"/>
    <x v="9"/>
    <x v="1"/>
  </r>
  <r>
    <s v="SO - 0002989"/>
    <d v="2013-10-08T00:00:00"/>
    <x v="18"/>
    <n v="3"/>
    <x v="1"/>
    <s v="AUD"/>
    <x v="2"/>
    <x v="1"/>
    <x v="27"/>
    <n v="7"/>
    <n v="1"/>
    <x v="4"/>
    <n v="8"/>
    <n v="105.71111111111111"/>
    <n v="845.68888888888887"/>
    <n v="46.512888888888888"/>
    <n v="473.58577777777776"/>
    <x v="9"/>
    <x v="1"/>
  </r>
  <r>
    <s v="SO - 0002990"/>
    <d v="2013-10-08T00:00:00"/>
    <x v="11"/>
    <n v="20"/>
    <x v="2"/>
    <s v="AUD"/>
    <x v="3"/>
    <x v="2"/>
    <x v="22"/>
    <n v="58"/>
    <n v="8"/>
    <x v="6"/>
    <n v="5"/>
    <n v="625.33333333333337"/>
    <n v="3126.666666666667"/>
    <n v="506.52000000000004"/>
    <n v="594.06666666666661"/>
    <x v="9"/>
    <x v="1"/>
  </r>
  <r>
    <s v="SO - 0002991"/>
    <d v="2013-10-08T00:00:00"/>
    <x v="15"/>
    <n v="13"/>
    <x v="1"/>
    <s v="AUD"/>
    <x v="1"/>
    <x v="0"/>
    <x v="19"/>
    <n v="38"/>
    <n v="6"/>
    <x v="0"/>
    <n v="7"/>
    <n v="119.85555555555555"/>
    <n v="838.98888888888882"/>
    <n v="71.913333333333341"/>
    <n v="335.59555555555545"/>
    <x v="9"/>
    <x v="1"/>
  </r>
  <r>
    <s v="SO - 0002992"/>
    <d v="2013-10-09T00:00:00"/>
    <x v="4"/>
    <n v="7"/>
    <x v="1"/>
    <s v="AUD"/>
    <x v="2"/>
    <x v="1"/>
    <x v="48"/>
    <n v="20"/>
    <n v="3"/>
    <x v="2"/>
    <n v="9"/>
    <n v="430.28888888888889"/>
    <n v="3872.6"/>
    <n v="322.71666666666664"/>
    <n v="968.15000000000009"/>
    <x v="9"/>
    <x v="1"/>
  </r>
  <r>
    <s v="SO - 0002993"/>
    <d v="2013-10-09T00:00:00"/>
    <x v="13"/>
    <n v="19"/>
    <x v="1"/>
    <s v="AUD"/>
    <x v="3"/>
    <x v="2"/>
    <x v="46"/>
    <n v="55"/>
    <n v="8"/>
    <x v="6"/>
    <n v="6"/>
    <n v="96.777777777777771"/>
    <n v="580.66666666666663"/>
    <n v="75.486666666666665"/>
    <n v="127.74666666666667"/>
    <x v="9"/>
    <x v="1"/>
  </r>
  <r>
    <s v="SO - 0002994"/>
    <d v="2013-10-09T00:00:00"/>
    <x v="12"/>
    <n v="2"/>
    <x v="0"/>
    <s v="AUD"/>
    <x v="2"/>
    <x v="1"/>
    <x v="15"/>
    <n v="4"/>
    <n v="1"/>
    <x v="4"/>
    <n v="1"/>
    <n v="125.8111111111111"/>
    <n v="125.8111111111111"/>
    <n v="81.777222222222221"/>
    <n v="44.033888888888882"/>
    <x v="9"/>
    <x v="1"/>
  </r>
  <r>
    <s v="SO - 0002995"/>
    <d v="2013-10-09T00:00:00"/>
    <x v="6"/>
    <n v="1"/>
    <x v="0"/>
    <s v="AUD"/>
    <x v="2"/>
    <x v="1"/>
    <x v="9"/>
    <n v="3"/>
    <n v="1"/>
    <x v="4"/>
    <n v="9"/>
    <n v="215.14444444444445"/>
    <n v="1936.3"/>
    <n v="103.26933333333334"/>
    <n v="1006.876"/>
    <x v="9"/>
    <x v="1"/>
  </r>
  <r>
    <s v="SO - 0002996"/>
    <d v="2013-10-09T00:00:00"/>
    <x v="14"/>
    <n v="10"/>
    <x v="0"/>
    <s v="AUD"/>
    <x v="1"/>
    <x v="0"/>
    <x v="17"/>
    <n v="28"/>
    <n v="4"/>
    <x v="5"/>
    <n v="3"/>
    <n v="564.28888888888889"/>
    <n v="1692.8666666666668"/>
    <n v="400.64511111111113"/>
    <n v="490.93133333333344"/>
    <x v="9"/>
    <x v="1"/>
  </r>
  <r>
    <s v="SO - 0002997"/>
    <d v="2013-10-09T00:00:00"/>
    <x v="0"/>
    <n v="15"/>
    <x v="1"/>
    <s v="AUD"/>
    <x v="0"/>
    <x v="0"/>
    <x v="8"/>
    <n v="42"/>
    <n v="6"/>
    <x v="0"/>
    <n v="4"/>
    <n v="217.37777777777779"/>
    <n v="869.51111111111118"/>
    <n v="178.24977777777778"/>
    <n v="156.51200000000006"/>
    <x v="9"/>
    <x v="1"/>
  </r>
  <r>
    <s v="SO - 0002998"/>
    <d v="2013-10-09T00:00:00"/>
    <x v="4"/>
    <n v="7"/>
    <x v="1"/>
    <s v="AUD"/>
    <x v="2"/>
    <x v="1"/>
    <x v="44"/>
    <n v="21"/>
    <n v="3"/>
    <x v="2"/>
    <n v="7"/>
    <n v="28.288888888888888"/>
    <n v="198.02222222222221"/>
    <n v="13.012888888888888"/>
    <n v="106.93199999999999"/>
    <x v="9"/>
    <x v="1"/>
  </r>
  <r>
    <s v="SO - 0002999"/>
    <d v="2013-10-10T00:00:00"/>
    <x v="15"/>
    <n v="13"/>
    <x v="1"/>
    <s v="AUD"/>
    <x v="1"/>
    <x v="0"/>
    <x v="18"/>
    <n v="37"/>
    <n v="6"/>
    <x v="0"/>
    <n v="5"/>
    <n v="148.14444444444445"/>
    <n v="740.72222222222217"/>
    <n v="66.665000000000006"/>
    <n v="407.39722222222213"/>
    <x v="9"/>
    <x v="1"/>
  </r>
  <r>
    <s v="SO - 0003000"/>
    <d v="2013-10-10T00:00:00"/>
    <x v="17"/>
    <n v="14"/>
    <x v="1"/>
    <s v="AUD"/>
    <x v="1"/>
    <x v="0"/>
    <x v="50"/>
    <n v="39"/>
    <n v="6"/>
    <x v="0"/>
    <n v="5"/>
    <n v="139.95555555555558"/>
    <n v="699.77777777777783"/>
    <n v="113.36400000000002"/>
    <n v="132.95777777777778"/>
    <x v="9"/>
    <x v="1"/>
  </r>
  <r>
    <s v="SO - 0003001"/>
    <d v="2013-10-11T00:00:00"/>
    <x v="2"/>
    <n v="12"/>
    <x v="1"/>
    <s v="AUD"/>
    <x v="1"/>
    <x v="0"/>
    <x v="2"/>
    <n v="34"/>
    <n v="5"/>
    <x v="1"/>
    <n v="9"/>
    <n v="268.74444444444447"/>
    <n v="2418.7000000000003"/>
    <n v="158.55922222222225"/>
    <n v="991.66700000000014"/>
    <x v="9"/>
    <x v="1"/>
  </r>
  <r>
    <s v="SO - 0003002"/>
    <d v="2013-10-11T00:00:00"/>
    <x v="0"/>
    <n v="15"/>
    <x v="0"/>
    <s v="AUD"/>
    <x v="0"/>
    <x v="0"/>
    <x v="57"/>
    <n v="43"/>
    <n v="6"/>
    <x v="0"/>
    <n v="3"/>
    <n v="304.47777777777782"/>
    <n v="913.43333333333339"/>
    <n v="194.86577777777779"/>
    <n v="328.83600000000001"/>
    <x v="9"/>
    <x v="1"/>
  </r>
  <r>
    <s v="SO - 0003003"/>
    <d v="2013-10-11T00:00:00"/>
    <x v="5"/>
    <n v="16"/>
    <x v="0"/>
    <s v="AUD"/>
    <x v="0"/>
    <x v="0"/>
    <x v="5"/>
    <n v="45"/>
    <n v="7"/>
    <x v="3"/>
    <n v="9"/>
    <n v="269.48888888888888"/>
    <n v="2425.4"/>
    <n v="175.16777777777781"/>
    <n v="848.88999999999987"/>
    <x v="9"/>
    <x v="1"/>
  </r>
  <r>
    <s v="SO - 0003004"/>
    <d v="2013-10-12T00:00:00"/>
    <x v="15"/>
    <n v="13"/>
    <x v="1"/>
    <s v="AUD"/>
    <x v="1"/>
    <x v="0"/>
    <x v="18"/>
    <n v="37"/>
    <n v="6"/>
    <x v="0"/>
    <n v="2"/>
    <n v="193.55555555555554"/>
    <n v="387.11111111111109"/>
    <n v="89.035555555555561"/>
    <n v="209.03999999999996"/>
    <x v="9"/>
    <x v="1"/>
  </r>
  <r>
    <s v="SO - 0003005"/>
    <d v="2013-10-12T00:00:00"/>
    <x v="9"/>
    <n v="18"/>
    <x v="1"/>
    <s v="AUD"/>
    <x v="0"/>
    <x v="2"/>
    <x v="56"/>
    <n v="52"/>
    <n v="8"/>
    <x v="6"/>
    <n v="6"/>
    <n v="125.06666666666668"/>
    <n v="750.40000000000009"/>
    <n v="75.040000000000006"/>
    <n v="300.16000000000008"/>
    <x v="9"/>
    <x v="1"/>
  </r>
  <r>
    <s v="SO - 0003006"/>
    <d v="2013-10-12T00:00:00"/>
    <x v="14"/>
    <n v="10"/>
    <x v="1"/>
    <s v="AUD"/>
    <x v="1"/>
    <x v="0"/>
    <x v="45"/>
    <n v="29"/>
    <n v="4"/>
    <x v="5"/>
    <n v="3"/>
    <n v="274.70000000000005"/>
    <n v="824.10000000000014"/>
    <n v="164.82000000000002"/>
    <n v="329.6400000000001"/>
    <x v="9"/>
    <x v="1"/>
  </r>
  <r>
    <s v="SO - 0003007"/>
    <d v="2013-10-12T00:00:00"/>
    <x v="0"/>
    <n v="15"/>
    <x v="0"/>
    <s v="AUD"/>
    <x v="0"/>
    <x v="0"/>
    <x v="0"/>
    <n v="41"/>
    <n v="6"/>
    <x v="0"/>
    <n v="3"/>
    <n v="297.03333333333336"/>
    <n v="891.10000000000014"/>
    <n v="121.78366666666668"/>
    <n v="525.74900000000014"/>
    <x v="9"/>
    <x v="1"/>
  </r>
  <r>
    <s v="SO - 0003008"/>
    <d v="2013-10-12T00:00:00"/>
    <x v="10"/>
    <n v="8"/>
    <x v="0"/>
    <s v="AUD"/>
    <x v="2"/>
    <x v="1"/>
    <x v="31"/>
    <n v="23"/>
    <n v="4"/>
    <x v="5"/>
    <n v="7"/>
    <n v="95.288888888888891"/>
    <n v="667.02222222222224"/>
    <n v="44.785777777777781"/>
    <n v="353.52177777777774"/>
    <x v="9"/>
    <x v="1"/>
  </r>
  <r>
    <s v="SO - 0003009"/>
    <d v="2013-10-12T00:00:00"/>
    <x v="18"/>
    <n v="3"/>
    <x v="1"/>
    <s v="AUD"/>
    <x v="2"/>
    <x v="1"/>
    <x v="52"/>
    <n v="9"/>
    <n v="2"/>
    <x v="7"/>
    <n v="1"/>
    <n v="276.18888888888893"/>
    <n v="276.18888888888893"/>
    <n v="113.23744444444445"/>
    <n v="162.95144444444446"/>
    <x v="9"/>
    <x v="1"/>
  </r>
  <r>
    <s v="SO - 0003010"/>
    <d v="2013-10-13T00:00:00"/>
    <x v="8"/>
    <n v="9"/>
    <x v="1"/>
    <s v="AUD"/>
    <x v="2"/>
    <x v="1"/>
    <x v="32"/>
    <n v="24"/>
    <n v="4"/>
    <x v="5"/>
    <n v="8"/>
    <n v="279.91111111111115"/>
    <n v="2239.2888888888892"/>
    <n v="221.1297777777778"/>
    <n v="470.2506666666668"/>
    <x v="9"/>
    <x v="1"/>
  </r>
  <r>
    <s v="SO - 0003011"/>
    <d v="2013-10-13T00:00:00"/>
    <x v="16"/>
    <n v="5"/>
    <x v="0"/>
    <s v="AUD"/>
    <x v="2"/>
    <x v="1"/>
    <x v="51"/>
    <n v="12"/>
    <n v="2"/>
    <x v="7"/>
    <n v="9"/>
    <n v="105.71111111111111"/>
    <n v="951.4"/>
    <n v="68.712222222222223"/>
    <n v="332.99"/>
    <x v="9"/>
    <x v="1"/>
  </r>
  <r>
    <s v="SO - 0003012"/>
    <d v="2013-10-13T00:00:00"/>
    <x v="14"/>
    <n v="10"/>
    <x v="1"/>
    <s v="AUD"/>
    <x v="1"/>
    <x v="0"/>
    <x v="45"/>
    <n v="29"/>
    <n v="4"/>
    <x v="5"/>
    <n v="2"/>
    <n v="384.87777777777779"/>
    <n v="769.75555555555559"/>
    <n v="280.96077777777776"/>
    <n v="207.83400000000006"/>
    <x v="9"/>
    <x v="1"/>
  </r>
  <r>
    <s v="SO - 0003013"/>
    <d v="2013-10-13T00:00:00"/>
    <x v="16"/>
    <n v="5"/>
    <x v="0"/>
    <s v="AUD"/>
    <x v="2"/>
    <x v="1"/>
    <x v="24"/>
    <n v="14"/>
    <n v="2"/>
    <x v="7"/>
    <n v="7"/>
    <n v="104.96666666666667"/>
    <n v="734.76666666666665"/>
    <n v="55.632333333333335"/>
    <n v="345.34033333333332"/>
    <x v="9"/>
    <x v="1"/>
  </r>
  <r>
    <s v="SO - 0003014"/>
    <d v="2013-10-13T00:00:00"/>
    <x v="18"/>
    <n v="3"/>
    <x v="2"/>
    <s v="AUD"/>
    <x v="2"/>
    <x v="1"/>
    <x v="27"/>
    <n v="7"/>
    <n v="1"/>
    <x v="4"/>
    <n v="3"/>
    <n v="365.52222222222224"/>
    <n v="1096.5666666666666"/>
    <n v="226.6237777777778"/>
    <n v="416.69533333333322"/>
    <x v="9"/>
    <x v="1"/>
  </r>
  <r>
    <s v="SO - 0003015"/>
    <d v="2013-10-14T00:00:00"/>
    <x v="4"/>
    <n v="7"/>
    <x v="2"/>
    <s v="AUD"/>
    <x v="2"/>
    <x v="1"/>
    <x v="48"/>
    <n v="20"/>
    <n v="3"/>
    <x v="2"/>
    <n v="1"/>
    <n v="290.33333333333331"/>
    <n v="290.33333333333331"/>
    <n v="200.32999999999998"/>
    <n v="90.00333333333333"/>
    <x v="9"/>
    <x v="1"/>
  </r>
  <r>
    <s v="SO - 0003016"/>
    <d v="2013-10-14T00:00:00"/>
    <x v="2"/>
    <n v="12"/>
    <x v="0"/>
    <s v="AUD"/>
    <x v="1"/>
    <x v="0"/>
    <x v="2"/>
    <n v="34"/>
    <n v="5"/>
    <x v="1"/>
    <n v="8"/>
    <n v="443.68888888888893"/>
    <n v="3549.5111111111114"/>
    <n v="328.32977777777779"/>
    <n v="922.87288888888907"/>
    <x v="9"/>
    <x v="1"/>
  </r>
  <r>
    <s v="SO - 0003017"/>
    <d v="2013-10-15T00:00:00"/>
    <x v="9"/>
    <n v="18"/>
    <x v="1"/>
    <s v="AUD"/>
    <x v="0"/>
    <x v="2"/>
    <x v="11"/>
    <n v="51"/>
    <n v="7"/>
    <x v="3"/>
    <n v="9"/>
    <n v="371.47777777777782"/>
    <n v="3343.3"/>
    <n v="282.32311111111113"/>
    <n v="802.39199999999983"/>
    <x v="9"/>
    <x v="1"/>
  </r>
  <r>
    <s v="SO - 0003018"/>
    <d v="2013-10-15T00:00:00"/>
    <x v="7"/>
    <n v="17"/>
    <x v="0"/>
    <s v="AUD"/>
    <x v="0"/>
    <x v="2"/>
    <x v="21"/>
    <n v="49"/>
    <n v="7"/>
    <x v="3"/>
    <n v="5"/>
    <n v="113.90000000000002"/>
    <n v="569.50000000000011"/>
    <n v="84.286000000000001"/>
    <n v="148.07000000000011"/>
    <x v="9"/>
    <x v="1"/>
  </r>
  <r>
    <s v="SO - 0003019"/>
    <d v="2013-10-15T00:00:00"/>
    <x v="1"/>
    <n v="11"/>
    <x v="1"/>
    <s v="AUD"/>
    <x v="1"/>
    <x v="0"/>
    <x v="42"/>
    <n v="32"/>
    <n v="5"/>
    <x v="1"/>
    <n v="6"/>
    <n v="28.288888888888888"/>
    <n v="169.73333333333332"/>
    <n v="23.479777777777777"/>
    <n v="28.854666666666645"/>
    <x v="9"/>
    <x v="1"/>
  </r>
  <r>
    <s v="SO - 0003020"/>
    <d v="2013-10-15T00:00:00"/>
    <x v="12"/>
    <n v="2"/>
    <x v="1"/>
    <s v="AUD"/>
    <x v="2"/>
    <x v="1"/>
    <x v="37"/>
    <n v="5"/>
    <n v="1"/>
    <x v="4"/>
    <n v="4"/>
    <n v="119.85555555555555"/>
    <n v="479.42222222222222"/>
    <n v="88.693111111111122"/>
    <n v="124.64977777777773"/>
    <x v="9"/>
    <x v="1"/>
  </r>
  <r>
    <s v="SO - 0003021"/>
    <d v="2013-10-15T00:00:00"/>
    <x v="3"/>
    <n v="6"/>
    <x v="1"/>
    <s v="AUD"/>
    <x v="2"/>
    <x v="1"/>
    <x v="20"/>
    <n v="16"/>
    <n v="3"/>
    <x v="2"/>
    <n v="9"/>
    <n v="99.75555555555556"/>
    <n v="897.80000000000007"/>
    <n v="46.885111111111115"/>
    <n v="475.83400000000006"/>
    <x v="9"/>
    <x v="1"/>
  </r>
  <r>
    <s v="SO - 0003022"/>
    <d v="2013-10-16T00:00:00"/>
    <x v="16"/>
    <n v="5"/>
    <x v="2"/>
    <s v="AUD"/>
    <x v="2"/>
    <x v="1"/>
    <x v="51"/>
    <n v="12"/>
    <n v="2"/>
    <x v="7"/>
    <n v="6"/>
    <n v="297.77777777777777"/>
    <n v="1786.6666666666665"/>
    <n v="217.37777777777777"/>
    <n v="482.39999999999986"/>
    <x v="9"/>
    <x v="1"/>
  </r>
  <r>
    <s v="SO - 0003023"/>
    <d v="2013-10-16T00:00:00"/>
    <x v="11"/>
    <n v="20"/>
    <x v="1"/>
    <s v="AUD"/>
    <x v="3"/>
    <x v="2"/>
    <x v="22"/>
    <n v="58"/>
    <n v="8"/>
    <x v="6"/>
    <n v="2"/>
    <n v="591.83333333333337"/>
    <n v="1183.6666666666667"/>
    <n v="248.57000000000002"/>
    <n v="686.52666666666664"/>
    <x v="9"/>
    <x v="1"/>
  </r>
  <r>
    <s v="SO - 0003024"/>
    <d v="2013-10-16T00:00:00"/>
    <x v="3"/>
    <n v="6"/>
    <x v="1"/>
    <s v="AUD"/>
    <x v="2"/>
    <x v="1"/>
    <x v="20"/>
    <n v="16"/>
    <n v="3"/>
    <x v="2"/>
    <n v="2"/>
    <n v="23.822222222222223"/>
    <n v="47.644444444444446"/>
    <n v="16.437333333333331"/>
    <n v="14.769777777777783"/>
    <x v="9"/>
    <x v="1"/>
  </r>
  <r>
    <s v="SO - 0003025"/>
    <d v="2013-10-17T00:00:00"/>
    <x v="18"/>
    <n v="3"/>
    <x v="2"/>
    <s v="AUD"/>
    <x v="2"/>
    <x v="1"/>
    <x v="52"/>
    <n v="9"/>
    <n v="2"/>
    <x v="7"/>
    <n v="5"/>
    <n v="122.08888888888889"/>
    <n v="610.44444444444446"/>
    <n v="51.277333333333331"/>
    <n v="354.0577777777778"/>
    <x v="9"/>
    <x v="1"/>
  </r>
  <r>
    <s v="SO - 0003026"/>
    <d v="2013-10-17T00:00:00"/>
    <x v="10"/>
    <n v="8"/>
    <x v="0"/>
    <s v="AUD"/>
    <x v="2"/>
    <x v="1"/>
    <x v="32"/>
    <n v="24"/>
    <n v="4"/>
    <x v="5"/>
    <n v="9"/>
    <n v="216.63333333333333"/>
    <n v="1949.6999999999998"/>
    <n v="136.47900000000001"/>
    <n v="721.38899999999967"/>
    <x v="9"/>
    <x v="1"/>
  </r>
  <r>
    <s v="SO - 0003027"/>
    <d v="2013-10-17T00:00:00"/>
    <x v="19"/>
    <n v="4"/>
    <x v="1"/>
    <s v="AUD"/>
    <x v="2"/>
    <x v="1"/>
    <x v="51"/>
    <n v="12"/>
    <n v="2"/>
    <x v="7"/>
    <n v="1"/>
    <n v="120.60000000000001"/>
    <n v="120.60000000000001"/>
    <n v="71.153999999999996"/>
    <n v="49.446000000000012"/>
    <x v="9"/>
    <x v="1"/>
  </r>
  <r>
    <s v="SO - 0003028"/>
    <d v="2013-10-18T00:00:00"/>
    <x v="2"/>
    <n v="12"/>
    <x v="0"/>
    <s v="AUD"/>
    <x v="1"/>
    <x v="0"/>
    <x v="40"/>
    <n v="33"/>
    <n v="5"/>
    <x v="1"/>
    <n v="3"/>
    <n v="195.04444444444445"/>
    <n v="585.13333333333333"/>
    <n v="130.67977777777779"/>
    <n v="193.09399999999994"/>
    <x v="9"/>
    <x v="1"/>
  </r>
  <r>
    <s v="SO - 0003029"/>
    <d v="2013-10-18T00:00:00"/>
    <x v="9"/>
    <n v="18"/>
    <x v="0"/>
    <s v="AUD"/>
    <x v="0"/>
    <x v="2"/>
    <x v="11"/>
    <n v="51"/>
    <n v="8"/>
    <x v="6"/>
    <n v="6"/>
    <n v="214.4"/>
    <n v="1286.4000000000001"/>
    <n v="113.63200000000001"/>
    <n v="604.60800000000006"/>
    <x v="9"/>
    <x v="1"/>
  </r>
  <r>
    <s v="SO - 0003030"/>
    <d v="2013-10-18T00:00:00"/>
    <x v="2"/>
    <n v="12"/>
    <x v="1"/>
    <s v="AUD"/>
    <x v="1"/>
    <x v="0"/>
    <x v="16"/>
    <n v="35"/>
    <n v="5"/>
    <x v="1"/>
    <n v="3"/>
    <n v="21.588888888888889"/>
    <n v="64.766666666666666"/>
    <n v="17.055222222222223"/>
    <n v="13.600999999999999"/>
    <x v="9"/>
    <x v="1"/>
  </r>
  <r>
    <s v="SO - 0003031"/>
    <d v="2013-10-18T00:00:00"/>
    <x v="0"/>
    <n v="15"/>
    <x v="1"/>
    <s v="AUD"/>
    <x v="0"/>
    <x v="0"/>
    <x v="8"/>
    <n v="42"/>
    <n v="6"/>
    <x v="0"/>
    <n v="9"/>
    <n v="28.288888888888888"/>
    <n v="254.6"/>
    <n v="20.085111111111111"/>
    <n v="73.834000000000003"/>
    <x v="9"/>
    <x v="1"/>
  </r>
  <r>
    <s v="SO - 0003032"/>
    <d v="2013-10-18T00:00:00"/>
    <x v="11"/>
    <n v="20"/>
    <x v="1"/>
    <s v="AUD"/>
    <x v="3"/>
    <x v="2"/>
    <x v="25"/>
    <n v="57"/>
    <n v="8"/>
    <x v="6"/>
    <n v="3"/>
    <n v="198.76666666666668"/>
    <n v="596.30000000000007"/>
    <n v="105.34633333333335"/>
    <n v="280.26100000000002"/>
    <x v="9"/>
    <x v="1"/>
  </r>
  <r>
    <s v="SO - 0003033"/>
    <d v="2013-10-18T00:00:00"/>
    <x v="11"/>
    <n v="20"/>
    <x v="2"/>
    <s v="AUD"/>
    <x v="3"/>
    <x v="2"/>
    <x v="22"/>
    <n v="58"/>
    <n v="8"/>
    <x v="6"/>
    <n v="4"/>
    <n v="277.67777777777775"/>
    <n v="1110.711111111111"/>
    <n v="124.955"/>
    <n v="610.89111111111106"/>
    <x v="9"/>
    <x v="1"/>
  </r>
  <r>
    <s v="SO - 0003034"/>
    <d v="2013-10-19T00:00:00"/>
    <x v="1"/>
    <n v="11"/>
    <x v="2"/>
    <s v="AUD"/>
    <x v="1"/>
    <x v="0"/>
    <x v="1"/>
    <n v="31"/>
    <n v="5"/>
    <x v="1"/>
    <n v="5"/>
    <n v="355.1"/>
    <n v="1775.5"/>
    <n v="287.63100000000003"/>
    <n v="337.3449999999998"/>
    <x v="9"/>
    <x v="1"/>
  </r>
  <r>
    <s v="SO - 0003035"/>
    <d v="2013-10-19T00:00:00"/>
    <x v="10"/>
    <n v="8"/>
    <x v="1"/>
    <s v="AUD"/>
    <x v="2"/>
    <x v="1"/>
    <x v="13"/>
    <n v="22"/>
    <n v="3"/>
    <x v="2"/>
    <n v="1"/>
    <n v="445.17777777777775"/>
    <n v="445.17777777777775"/>
    <n v="204.78177777777779"/>
    <n v="240.39599999999996"/>
    <x v="9"/>
    <x v="1"/>
  </r>
  <r>
    <s v="SO - 0003036"/>
    <d v="2013-10-19T00:00:00"/>
    <x v="9"/>
    <n v="18"/>
    <x v="0"/>
    <s v="AUD"/>
    <x v="0"/>
    <x v="2"/>
    <x v="56"/>
    <n v="52"/>
    <n v="8"/>
    <x v="6"/>
    <n v="7"/>
    <n v="21.588888888888889"/>
    <n v="151.12222222222221"/>
    <n v="11.658000000000001"/>
    <n v="69.516222222222197"/>
    <x v="9"/>
    <x v="1"/>
  </r>
  <r>
    <s v="SO - 0003037"/>
    <d v="2013-10-19T00:00:00"/>
    <x v="7"/>
    <n v="17"/>
    <x v="2"/>
    <s v="AUD"/>
    <x v="0"/>
    <x v="2"/>
    <x v="21"/>
    <n v="49"/>
    <n v="7"/>
    <x v="3"/>
    <n v="3"/>
    <n v="113.15555555555555"/>
    <n v="339.46666666666664"/>
    <n v="45.262222222222221"/>
    <n v="203.67999999999998"/>
    <x v="9"/>
    <x v="1"/>
  </r>
  <r>
    <s v="SO - 0003038"/>
    <d v="2013-10-21T00:00:00"/>
    <x v="8"/>
    <n v="9"/>
    <x v="1"/>
    <s v="AUD"/>
    <x v="2"/>
    <x v="0"/>
    <x v="53"/>
    <n v="26"/>
    <n v="4"/>
    <x v="5"/>
    <n v="7"/>
    <n v="19.355555555555558"/>
    <n v="135.48888888888891"/>
    <n v="10.839111111111114"/>
    <n v="59.615111111111105"/>
    <x v="9"/>
    <x v="1"/>
  </r>
  <r>
    <s v="SO - 0003039"/>
    <d v="2013-10-21T00:00:00"/>
    <x v="14"/>
    <n v="10"/>
    <x v="2"/>
    <s v="AUD"/>
    <x v="1"/>
    <x v="0"/>
    <x v="45"/>
    <n v="29"/>
    <n v="4"/>
    <x v="5"/>
    <n v="2"/>
    <n v="125.06666666666668"/>
    <n v="250.13333333333335"/>
    <n v="81.293333333333351"/>
    <n v="87.546666666666653"/>
    <x v="9"/>
    <x v="1"/>
  </r>
  <r>
    <s v="SO - 0003040"/>
    <d v="2013-10-21T00:00:00"/>
    <x v="18"/>
    <n v="3"/>
    <x v="2"/>
    <s v="AUD"/>
    <x v="2"/>
    <x v="1"/>
    <x v="49"/>
    <n v="8"/>
    <n v="1"/>
    <x v="4"/>
    <n v="6"/>
    <n v="317.13333333333338"/>
    <n v="1902.8000000000002"/>
    <n v="269.56333333333333"/>
    <n v="285.42000000000007"/>
    <x v="9"/>
    <x v="1"/>
  </r>
  <r>
    <s v="SO - 0003041"/>
    <d v="2013-10-21T00:00:00"/>
    <x v="2"/>
    <n v="12"/>
    <x v="1"/>
    <s v="AUD"/>
    <x v="1"/>
    <x v="0"/>
    <x v="40"/>
    <n v="33"/>
    <n v="5"/>
    <x v="1"/>
    <n v="5"/>
    <n v="375.94444444444446"/>
    <n v="1879.7222222222222"/>
    <n v="236.845"/>
    <n v="695.49722222222226"/>
    <x v="9"/>
    <x v="1"/>
  </r>
  <r>
    <s v="SO - 0003042"/>
    <d v="2013-10-21T00:00:00"/>
    <x v="16"/>
    <n v="5"/>
    <x v="0"/>
    <s v="AUD"/>
    <x v="2"/>
    <x v="1"/>
    <x v="35"/>
    <n v="13"/>
    <n v="2"/>
    <x v="7"/>
    <n v="4"/>
    <n v="337.23333333333335"/>
    <n v="1348.9333333333334"/>
    <n v="246.18033333333335"/>
    <n v="364.21199999999999"/>
    <x v="9"/>
    <x v="1"/>
  </r>
  <r>
    <s v="SO - 0003043"/>
    <d v="2013-10-22T00:00:00"/>
    <x v="1"/>
    <n v="11"/>
    <x v="0"/>
    <s v="AUD"/>
    <x v="1"/>
    <x v="0"/>
    <x v="1"/>
    <n v="31"/>
    <n v="5"/>
    <x v="1"/>
    <n v="7"/>
    <n v="437.73333333333335"/>
    <n v="3064.1333333333332"/>
    <n v="210.11199999999997"/>
    <n v="1593.3493333333336"/>
    <x v="9"/>
    <x v="1"/>
  </r>
  <r>
    <s v="SO - 0003044"/>
    <d v="2013-10-22T00:00:00"/>
    <x v="18"/>
    <n v="3"/>
    <x v="1"/>
    <s v="AUD"/>
    <x v="2"/>
    <x v="1"/>
    <x v="52"/>
    <n v="9"/>
    <n v="2"/>
    <x v="7"/>
    <n v="1"/>
    <n v="669.25555555555559"/>
    <n v="669.25555555555559"/>
    <n v="307.85755555555556"/>
    <n v="361.39800000000002"/>
    <x v="9"/>
    <x v="1"/>
  </r>
  <r>
    <s v="SO - 0003045"/>
    <d v="2013-10-22T00:00:00"/>
    <x v="4"/>
    <n v="7"/>
    <x v="0"/>
    <s v="AUD"/>
    <x v="2"/>
    <x v="1"/>
    <x v="4"/>
    <n v="18"/>
    <n v="3"/>
    <x v="2"/>
    <n v="6"/>
    <n v="21.588888888888889"/>
    <n v="129.53333333333333"/>
    <n v="11.226222222222225"/>
    <n v="62.175999999999988"/>
    <x v="9"/>
    <x v="1"/>
  </r>
  <r>
    <s v="SO - 0003046"/>
    <d v="2013-10-22T00:00:00"/>
    <x v="0"/>
    <n v="15"/>
    <x v="1"/>
    <s v="AUD"/>
    <x v="0"/>
    <x v="0"/>
    <x v="47"/>
    <n v="44"/>
    <n v="6"/>
    <x v="0"/>
    <n v="9"/>
    <n v="615.65555555555557"/>
    <n v="5540.9"/>
    <n v="523.30722222222221"/>
    <n v="831.13500000000022"/>
    <x v="9"/>
    <x v="1"/>
  </r>
  <r>
    <s v="SO - 0003047"/>
    <d v="2013-10-23T00:00:00"/>
    <x v="9"/>
    <n v="18"/>
    <x v="1"/>
    <s v="AUD"/>
    <x v="0"/>
    <x v="2"/>
    <x v="11"/>
    <n v="51"/>
    <n v="7"/>
    <x v="3"/>
    <n v="1"/>
    <n v="370.73333333333335"/>
    <n v="370.73333333333335"/>
    <n v="307.70866666666666"/>
    <n v="63.02466666666669"/>
    <x v="9"/>
    <x v="1"/>
  </r>
  <r>
    <s v="SO - 0003048"/>
    <d v="2013-10-23T00:00:00"/>
    <x v="15"/>
    <n v="13"/>
    <x v="1"/>
    <s v="AUD"/>
    <x v="1"/>
    <x v="0"/>
    <x v="18"/>
    <n v="37"/>
    <n v="5"/>
    <x v="1"/>
    <n v="3"/>
    <n v="197.27777777777777"/>
    <n v="591.83333333333326"/>
    <n v="118.36666666666666"/>
    <n v="236.73333333333329"/>
    <x v="9"/>
    <x v="1"/>
  </r>
  <r>
    <s v="SO - 0003049"/>
    <d v="2013-10-23T00:00:00"/>
    <x v="17"/>
    <n v="14"/>
    <x v="1"/>
    <s v="AUD"/>
    <x v="1"/>
    <x v="0"/>
    <x v="50"/>
    <n v="39"/>
    <n v="6"/>
    <x v="0"/>
    <n v="1"/>
    <n v="81.888888888888886"/>
    <n v="81.888888888888886"/>
    <n v="55.684444444444445"/>
    <n v="26.204444444444441"/>
    <x v="9"/>
    <x v="1"/>
  </r>
  <r>
    <s v="SO - 0003050"/>
    <d v="2013-10-23T00:00:00"/>
    <x v="2"/>
    <n v="12"/>
    <x v="1"/>
    <s v="AUD"/>
    <x v="1"/>
    <x v="0"/>
    <x v="2"/>
    <n v="34"/>
    <n v="5"/>
    <x v="1"/>
    <n v="8"/>
    <n v="25.311111111111114"/>
    <n v="202.48888888888891"/>
    <n v="13.668000000000001"/>
    <n v="93.1448888888889"/>
    <x v="9"/>
    <x v="1"/>
  </r>
  <r>
    <s v="SO - 0003051"/>
    <d v="2013-10-23T00:00:00"/>
    <x v="13"/>
    <n v="19"/>
    <x v="1"/>
    <s v="AUD"/>
    <x v="3"/>
    <x v="2"/>
    <x v="23"/>
    <n v="53"/>
    <n v="8"/>
    <x v="6"/>
    <n v="9"/>
    <n v="604.48888888888894"/>
    <n v="5440.4000000000005"/>
    <n v="265.97511111111112"/>
    <n v="3046.6240000000007"/>
    <x v="9"/>
    <x v="1"/>
  </r>
  <r>
    <s v="SO - 0003052"/>
    <d v="2013-10-23T00:00:00"/>
    <x v="19"/>
    <n v="4"/>
    <x v="1"/>
    <s v="AUD"/>
    <x v="2"/>
    <x v="1"/>
    <x v="33"/>
    <n v="10"/>
    <n v="2"/>
    <x v="7"/>
    <n v="2"/>
    <n v="106.45555555555556"/>
    <n v="212.91111111111113"/>
    <n v="84.099888888888884"/>
    <n v="44.711333333333357"/>
    <x v="9"/>
    <x v="1"/>
  </r>
  <r>
    <s v="SO - 0003053"/>
    <d v="2013-10-23T00:00:00"/>
    <x v="10"/>
    <n v="8"/>
    <x v="0"/>
    <s v="AUD"/>
    <x v="2"/>
    <x v="1"/>
    <x v="13"/>
    <n v="22"/>
    <n v="3"/>
    <x v="2"/>
    <n v="5"/>
    <n v="93.800000000000011"/>
    <n v="469.00000000000006"/>
    <n v="39.396000000000001"/>
    <n v="272.02000000000004"/>
    <x v="9"/>
    <x v="1"/>
  </r>
  <r>
    <s v="SO - 0003054"/>
    <d v="2013-10-24T00:00:00"/>
    <x v="7"/>
    <n v="17"/>
    <x v="0"/>
    <s v="AUD"/>
    <x v="0"/>
    <x v="2"/>
    <x v="7"/>
    <n v="48"/>
    <n v="7"/>
    <x v="3"/>
    <n v="3"/>
    <n v="257.57777777777778"/>
    <n v="772.73333333333335"/>
    <n v="131.36466666666669"/>
    <n v="378.6393333333333"/>
    <x v="9"/>
    <x v="1"/>
  </r>
  <r>
    <s v="SO - 0003055"/>
    <d v="2013-10-24T00:00:00"/>
    <x v="10"/>
    <n v="8"/>
    <x v="1"/>
    <s v="AUD"/>
    <x v="2"/>
    <x v="1"/>
    <x v="31"/>
    <n v="23"/>
    <n v="4"/>
    <x v="5"/>
    <n v="6"/>
    <n v="277.67777777777775"/>
    <n v="1666.0666666666666"/>
    <n v="216.58866666666665"/>
    <n v="366.53466666666668"/>
    <x v="9"/>
    <x v="1"/>
  </r>
  <r>
    <s v="SO - 0003056"/>
    <d v="2013-10-24T00:00:00"/>
    <x v="4"/>
    <n v="7"/>
    <x v="1"/>
    <s v="AUD"/>
    <x v="2"/>
    <x v="1"/>
    <x v="34"/>
    <n v="19"/>
    <n v="3"/>
    <x v="2"/>
    <n v="4"/>
    <n v="436.98888888888888"/>
    <n v="1747.9555555555555"/>
    <n v="227.23422222222223"/>
    <n v="839.0186666666666"/>
    <x v="9"/>
    <x v="1"/>
  </r>
  <r>
    <s v="SO - 0003057"/>
    <d v="2013-10-25T00:00:00"/>
    <x v="3"/>
    <n v="6"/>
    <x v="1"/>
    <s v="AUD"/>
    <x v="2"/>
    <x v="1"/>
    <x v="26"/>
    <n v="15"/>
    <n v="3"/>
    <x v="2"/>
    <n v="8"/>
    <n v="390.0888888888889"/>
    <n v="3120.7111111111112"/>
    <n v="191.14355555555557"/>
    <n v="1591.5626666666667"/>
    <x v="9"/>
    <x v="1"/>
  </r>
  <r>
    <s v="SO - 0003058"/>
    <d v="2013-10-25T00:00:00"/>
    <x v="3"/>
    <n v="6"/>
    <x v="0"/>
    <s v="AUD"/>
    <x v="2"/>
    <x v="1"/>
    <x v="20"/>
    <n v="16"/>
    <n v="3"/>
    <x v="2"/>
    <n v="6"/>
    <n v="21.588888888888889"/>
    <n v="129.53333333333333"/>
    <n v="18.134666666666668"/>
    <n v="20.725333333333325"/>
    <x v="9"/>
    <x v="1"/>
  </r>
  <r>
    <s v="SO - 0003059"/>
    <d v="2013-10-26T00:00:00"/>
    <x v="11"/>
    <n v="20"/>
    <x v="1"/>
    <s v="AUD"/>
    <x v="3"/>
    <x v="2"/>
    <x v="22"/>
    <n v="58"/>
    <n v="8"/>
    <x v="6"/>
    <n v="7"/>
    <n v="438.47777777777782"/>
    <n v="3069.3444444444449"/>
    <n v="258.7018888888889"/>
    <n v="1258.4312222222225"/>
    <x v="9"/>
    <x v="1"/>
  </r>
  <r>
    <s v="SO - 0003060"/>
    <d v="2013-10-26T00:00:00"/>
    <x v="13"/>
    <n v="19"/>
    <x v="1"/>
    <s v="AUD"/>
    <x v="3"/>
    <x v="2"/>
    <x v="39"/>
    <n v="54"/>
    <n v="8"/>
    <x v="6"/>
    <n v="3"/>
    <n v="124.32222222222224"/>
    <n v="372.9666666666667"/>
    <n v="77.079777777777792"/>
    <n v="141.72733333333332"/>
    <x v="9"/>
    <x v="1"/>
  </r>
  <r>
    <s v="SO - 0003061"/>
    <d v="2013-10-26T00:00:00"/>
    <x v="14"/>
    <n v="10"/>
    <x v="1"/>
    <s v="AUD"/>
    <x v="2"/>
    <x v="0"/>
    <x v="38"/>
    <n v="27"/>
    <n v="4"/>
    <x v="5"/>
    <n v="8"/>
    <n v="187.60000000000002"/>
    <n v="1500.8000000000002"/>
    <n v="155.708"/>
    <n v="255.13600000000019"/>
    <x v="9"/>
    <x v="1"/>
  </r>
  <r>
    <s v="SO - 0003062"/>
    <d v="2013-10-26T00:00:00"/>
    <x v="7"/>
    <n v="17"/>
    <x v="1"/>
    <s v="AUD"/>
    <x v="0"/>
    <x v="2"/>
    <x v="30"/>
    <n v="47"/>
    <n v="7"/>
    <x v="3"/>
    <n v="3"/>
    <n v="254.60000000000002"/>
    <n v="763.80000000000007"/>
    <n v="206.226"/>
    <n v="145.12200000000007"/>
    <x v="9"/>
    <x v="1"/>
  </r>
  <r>
    <s v="SO - 0003063"/>
    <d v="2013-10-26T00:00:00"/>
    <x v="18"/>
    <n v="3"/>
    <x v="0"/>
    <s v="AUD"/>
    <x v="2"/>
    <x v="1"/>
    <x v="49"/>
    <n v="8"/>
    <n v="2"/>
    <x v="7"/>
    <n v="7"/>
    <n v="215.14444444444445"/>
    <n v="1506.0111111111112"/>
    <n v="124.78377777777776"/>
    <n v="632.52466666666692"/>
    <x v="9"/>
    <x v="1"/>
  </r>
  <r>
    <s v="SO - 0003064"/>
    <d v="2013-10-26T00:00:00"/>
    <x v="1"/>
    <n v="11"/>
    <x v="0"/>
    <s v="AUD"/>
    <x v="1"/>
    <x v="0"/>
    <x v="1"/>
    <n v="31"/>
    <n v="5"/>
    <x v="1"/>
    <n v="1"/>
    <n v="208.44444444444446"/>
    <n v="208.44444444444446"/>
    <n v="122.98222222222222"/>
    <n v="85.462222222222238"/>
    <x v="9"/>
    <x v="1"/>
  </r>
  <r>
    <s v="SO - 0003065"/>
    <d v="2013-10-27T00:00:00"/>
    <x v="13"/>
    <n v="19"/>
    <x v="1"/>
    <s v="AUD"/>
    <x v="3"/>
    <x v="2"/>
    <x v="23"/>
    <n v="53"/>
    <n v="8"/>
    <x v="6"/>
    <n v="9"/>
    <n v="406.4666666666667"/>
    <n v="3658.2000000000003"/>
    <n v="308.91466666666673"/>
    <n v="877.96799999999985"/>
    <x v="9"/>
    <x v="1"/>
  </r>
  <r>
    <s v="SO - 0003066"/>
    <d v="2013-10-27T00:00:00"/>
    <x v="6"/>
    <n v="1"/>
    <x v="1"/>
    <s v="AUD"/>
    <x v="2"/>
    <x v="1"/>
    <x v="9"/>
    <n v="3"/>
    <n v="1"/>
    <x v="4"/>
    <n v="6"/>
    <n v="20.100000000000001"/>
    <n v="120.60000000000001"/>
    <n v="13.065000000000001"/>
    <n v="42.209999999999994"/>
    <x v="9"/>
    <x v="1"/>
  </r>
  <r>
    <s v="SO - 0003067"/>
    <d v="2013-10-27T00:00:00"/>
    <x v="12"/>
    <n v="2"/>
    <x v="1"/>
    <s v="AUD"/>
    <x v="2"/>
    <x v="1"/>
    <x v="9"/>
    <n v="3"/>
    <n v="1"/>
    <x v="4"/>
    <n v="2"/>
    <n v="115.38888888888889"/>
    <n v="230.77777777777777"/>
    <n v="51.924999999999997"/>
    <n v="126.92777777777778"/>
    <x v="9"/>
    <x v="1"/>
  </r>
  <r>
    <s v="SO - 0003068"/>
    <d v="2013-10-27T00:00:00"/>
    <x v="19"/>
    <n v="4"/>
    <x v="1"/>
    <s v="AUD"/>
    <x v="2"/>
    <x v="1"/>
    <x v="36"/>
    <n v="11"/>
    <n v="2"/>
    <x v="7"/>
    <n v="1"/>
    <n v="25.311111111111114"/>
    <n v="25.311111111111114"/>
    <n v="16.958444444444446"/>
    <n v="8.3526666666666678"/>
    <x v="9"/>
    <x v="1"/>
  </r>
  <r>
    <s v="SO - 0003069"/>
    <d v="2013-10-28T00:00:00"/>
    <x v="13"/>
    <n v="19"/>
    <x v="1"/>
    <s v="AUD"/>
    <x v="3"/>
    <x v="2"/>
    <x v="46"/>
    <n v="55"/>
    <n v="8"/>
    <x v="6"/>
    <n v="6"/>
    <n v="139.21111111111111"/>
    <n v="835.26666666666665"/>
    <n v="91.879333333333349"/>
    <n v="283.99066666666658"/>
    <x v="9"/>
    <x v="1"/>
  </r>
  <r>
    <s v="SO - 0003070"/>
    <d v="2013-10-28T00:00:00"/>
    <x v="19"/>
    <n v="4"/>
    <x v="1"/>
    <s v="AUD"/>
    <x v="2"/>
    <x v="1"/>
    <x v="36"/>
    <n v="11"/>
    <n v="2"/>
    <x v="7"/>
    <n v="3"/>
    <n v="138.46666666666667"/>
    <n v="415.4"/>
    <n v="88.618666666666684"/>
    <n v="149.54399999999993"/>
    <x v="9"/>
    <x v="1"/>
  </r>
  <r>
    <s v="SO - 0003071"/>
    <d v="2013-10-28T00:00:00"/>
    <x v="19"/>
    <n v="4"/>
    <x v="2"/>
    <s v="AUD"/>
    <x v="2"/>
    <x v="1"/>
    <x v="33"/>
    <n v="10"/>
    <n v="2"/>
    <x v="7"/>
    <n v="1"/>
    <n v="252.36666666666667"/>
    <n v="252.36666666666667"/>
    <n v="156.46733333333336"/>
    <n v="95.899333333333317"/>
    <x v="9"/>
    <x v="1"/>
  </r>
  <r>
    <s v="SO - 0003072"/>
    <d v="2013-10-29T00:00:00"/>
    <x v="14"/>
    <n v="10"/>
    <x v="0"/>
    <s v="AUD"/>
    <x v="1"/>
    <x v="0"/>
    <x v="45"/>
    <n v="29"/>
    <n v="4"/>
    <x v="5"/>
    <n v="9"/>
    <n v="191.32222222222222"/>
    <n v="1721.9"/>
    <n v="145.40488888888888"/>
    <n v="413.25600000000031"/>
    <x v="9"/>
    <x v="1"/>
  </r>
  <r>
    <s v="SO - 0003073"/>
    <d v="2013-10-29T00:00:00"/>
    <x v="4"/>
    <n v="7"/>
    <x v="2"/>
    <s v="AUD"/>
    <x v="2"/>
    <x v="1"/>
    <x v="48"/>
    <n v="20"/>
    <n v="3"/>
    <x v="2"/>
    <n v="7"/>
    <n v="560.56666666666672"/>
    <n v="3923.9666666666672"/>
    <n v="291.49466666666672"/>
    <n v="1883.5040000000001"/>
    <x v="9"/>
    <x v="1"/>
  </r>
  <r>
    <s v="SO - 0003074"/>
    <d v="2013-10-29T00:00:00"/>
    <x v="16"/>
    <n v="5"/>
    <x v="2"/>
    <s v="AUD"/>
    <x v="2"/>
    <x v="1"/>
    <x v="35"/>
    <n v="13"/>
    <n v="2"/>
    <x v="7"/>
    <n v="4"/>
    <n v="426.56666666666666"/>
    <n v="1706.2666666666667"/>
    <n v="349.78466666666668"/>
    <n v="307.12799999999993"/>
    <x v="9"/>
    <x v="1"/>
  </r>
  <r>
    <s v="SO - 0003075"/>
    <d v="2013-10-29T00:00:00"/>
    <x v="15"/>
    <n v="13"/>
    <x v="1"/>
    <s v="AUD"/>
    <x v="1"/>
    <x v="0"/>
    <x v="16"/>
    <n v="35"/>
    <n v="5"/>
    <x v="1"/>
    <n v="3"/>
    <n v="117.62222222222223"/>
    <n v="352.86666666666667"/>
    <n v="50.577555555555563"/>
    <n v="201.13399999999999"/>
    <x v="9"/>
    <x v="1"/>
  </r>
  <r>
    <s v="SO - 0003076"/>
    <d v="2013-10-29T00:00:00"/>
    <x v="7"/>
    <n v="17"/>
    <x v="0"/>
    <s v="AUD"/>
    <x v="0"/>
    <x v="2"/>
    <x v="55"/>
    <n v="50"/>
    <n v="7"/>
    <x v="3"/>
    <n v="7"/>
    <n v="438.47777777777782"/>
    <n v="3069.3444444444449"/>
    <n v="372.70611111111111"/>
    <n v="460.4016666666671"/>
    <x v="9"/>
    <x v="1"/>
  </r>
  <r>
    <s v="SO - 0003077"/>
    <d v="2013-10-30T00:00:00"/>
    <x v="1"/>
    <n v="11"/>
    <x v="1"/>
    <s v="AUD"/>
    <x v="1"/>
    <x v="0"/>
    <x v="43"/>
    <n v="30"/>
    <n v="5"/>
    <x v="1"/>
    <n v="2"/>
    <n v="91.566666666666663"/>
    <n v="183.13333333333333"/>
    <n v="43.951999999999998"/>
    <n v="95.229333333333329"/>
    <x v="9"/>
    <x v="1"/>
  </r>
  <r>
    <s v="SO - 0003078"/>
    <d v="2013-10-30T00:00:00"/>
    <x v="16"/>
    <n v="5"/>
    <x v="1"/>
    <s v="AUD"/>
    <x v="2"/>
    <x v="1"/>
    <x v="24"/>
    <n v="14"/>
    <n v="2"/>
    <x v="7"/>
    <n v="7"/>
    <n v="88.588888888888903"/>
    <n v="620.12222222222226"/>
    <n v="71.757000000000005"/>
    <n v="117.82322222222223"/>
    <x v="9"/>
    <x v="1"/>
  </r>
  <r>
    <s v="SO - 0003079"/>
    <d v="2013-10-30T00:00:00"/>
    <x v="12"/>
    <n v="2"/>
    <x v="0"/>
    <s v="AUD"/>
    <x v="2"/>
    <x v="1"/>
    <x v="37"/>
    <n v="5"/>
    <n v="1"/>
    <x v="4"/>
    <n v="6"/>
    <n v="187.60000000000002"/>
    <n v="1125.6000000000001"/>
    <n v="91.924000000000007"/>
    <n v="574.05600000000004"/>
    <x v="9"/>
    <x v="1"/>
  </r>
  <r>
    <s v="SO - 0003080"/>
    <d v="2013-10-31T00:00:00"/>
    <x v="13"/>
    <n v="19"/>
    <x v="1"/>
    <s v="AUD"/>
    <x v="3"/>
    <x v="2"/>
    <x v="46"/>
    <n v="55"/>
    <n v="8"/>
    <x v="6"/>
    <n v="8"/>
    <n v="192.06666666666669"/>
    <n v="1536.5333333333335"/>
    <n v="130.60533333333333"/>
    <n v="491.69066666666686"/>
    <x v="9"/>
    <x v="1"/>
  </r>
  <r>
    <s v="SO - 0003081"/>
    <d v="2013-10-31T00:00:00"/>
    <x v="13"/>
    <n v="19"/>
    <x v="0"/>
    <s v="AUD"/>
    <x v="3"/>
    <x v="2"/>
    <x v="39"/>
    <n v="54"/>
    <n v="8"/>
    <x v="6"/>
    <n v="2"/>
    <n v="103.47777777777779"/>
    <n v="206.95555555555558"/>
    <n v="56.912777777777784"/>
    <n v="93.13000000000001"/>
    <x v="9"/>
    <x v="1"/>
  </r>
  <r>
    <s v="SO - 0003082"/>
    <d v="2013-10-31T00:00:00"/>
    <x v="19"/>
    <n v="4"/>
    <x v="1"/>
    <s v="AUD"/>
    <x v="2"/>
    <x v="1"/>
    <x v="36"/>
    <n v="11"/>
    <n v="2"/>
    <x v="7"/>
    <n v="3"/>
    <n v="276.93333333333334"/>
    <n v="830.8"/>
    <n v="168.92933333333335"/>
    <n v="324.01199999999994"/>
    <x v="9"/>
    <x v="1"/>
  </r>
  <r>
    <s v="SO - 0003083"/>
    <d v="2013-11-01T00:00:00"/>
    <x v="13"/>
    <n v="19"/>
    <x v="1"/>
    <s v="AUD"/>
    <x v="3"/>
    <x v="2"/>
    <x v="46"/>
    <n v="55"/>
    <n v="8"/>
    <x v="6"/>
    <n v="9"/>
    <n v="206.95555555555558"/>
    <n v="1862.6000000000001"/>
    <n v="144.86888888888888"/>
    <n v="558.7800000000002"/>
    <x v="10"/>
    <x v="1"/>
  </r>
  <r>
    <s v="SO - 0003084"/>
    <d v="2013-11-01T00:00:00"/>
    <x v="1"/>
    <n v="11"/>
    <x v="1"/>
    <s v="AUD"/>
    <x v="1"/>
    <x v="0"/>
    <x v="42"/>
    <n v="32"/>
    <n v="5"/>
    <x v="1"/>
    <n v="1"/>
    <n v="222.58888888888887"/>
    <n v="222.58888888888887"/>
    <n v="91.261444444444436"/>
    <n v="131.32744444444444"/>
    <x v="10"/>
    <x v="1"/>
  </r>
  <r>
    <s v="SO - 0003085"/>
    <d v="2013-11-01T00:00:00"/>
    <x v="7"/>
    <n v="17"/>
    <x v="1"/>
    <s v="AUD"/>
    <x v="0"/>
    <x v="2"/>
    <x v="7"/>
    <n v="48"/>
    <n v="7"/>
    <x v="3"/>
    <n v="9"/>
    <n v="428.05555555555554"/>
    <n v="3852.5"/>
    <n v="188.34444444444443"/>
    <n v="2157.4"/>
    <x v="10"/>
    <x v="1"/>
  </r>
  <r>
    <s v="SO - 0003086"/>
    <d v="2013-11-01T00:00:00"/>
    <x v="15"/>
    <n v="13"/>
    <x v="0"/>
    <s v="AUD"/>
    <x v="1"/>
    <x v="0"/>
    <x v="54"/>
    <n v="36"/>
    <n v="5"/>
    <x v="1"/>
    <n v="5"/>
    <n v="22.333333333333332"/>
    <n v="111.66666666666666"/>
    <n v="15.186666666666667"/>
    <n v="35.73333333333332"/>
    <x v="10"/>
    <x v="1"/>
  </r>
  <r>
    <s v="SO - 0003087"/>
    <d v="2013-11-01T00:00:00"/>
    <x v="14"/>
    <n v="10"/>
    <x v="0"/>
    <s v="AUD"/>
    <x v="1"/>
    <x v="0"/>
    <x v="45"/>
    <n v="29"/>
    <n v="4"/>
    <x v="5"/>
    <n v="9"/>
    <n v="188.34444444444446"/>
    <n v="1695.1000000000001"/>
    <n v="101.70600000000002"/>
    <n v="779.74599999999998"/>
    <x v="10"/>
    <x v="1"/>
  </r>
  <r>
    <s v="SO - 0003088"/>
    <d v="2013-11-02T00:00:00"/>
    <x v="1"/>
    <n v="11"/>
    <x v="0"/>
    <s v="AUD"/>
    <x v="1"/>
    <x v="0"/>
    <x v="1"/>
    <n v="31"/>
    <n v="5"/>
    <x v="1"/>
    <n v="5"/>
    <n v="716.15555555555557"/>
    <n v="3580.7777777777778"/>
    <n v="315.10844444444444"/>
    <n v="2005.2355555555555"/>
    <x v="10"/>
    <x v="1"/>
  </r>
  <r>
    <s v="SO - 0003089"/>
    <d v="2013-11-02T00:00:00"/>
    <x v="19"/>
    <n v="4"/>
    <x v="2"/>
    <s v="AUD"/>
    <x v="2"/>
    <x v="1"/>
    <x v="36"/>
    <n v="11"/>
    <n v="2"/>
    <x v="7"/>
    <n v="5"/>
    <n v="120.60000000000001"/>
    <n v="603"/>
    <n v="49.445999999999998"/>
    <n v="355.77"/>
    <x v="10"/>
    <x v="1"/>
  </r>
  <r>
    <s v="SO - 0003090"/>
    <d v="2013-11-02T00:00:00"/>
    <x v="13"/>
    <n v="19"/>
    <x v="0"/>
    <s v="AUD"/>
    <x v="3"/>
    <x v="2"/>
    <x v="46"/>
    <n v="55"/>
    <n v="8"/>
    <x v="6"/>
    <n v="5"/>
    <n v="120.60000000000001"/>
    <n v="603"/>
    <n v="79.596000000000018"/>
    <n v="205.01999999999992"/>
    <x v="10"/>
    <x v="1"/>
  </r>
  <r>
    <s v="SO - 0003091"/>
    <d v="2013-11-02T00:00:00"/>
    <x v="15"/>
    <n v="13"/>
    <x v="1"/>
    <s v="AUD"/>
    <x v="1"/>
    <x v="0"/>
    <x v="54"/>
    <n v="36"/>
    <n v="5"/>
    <x v="1"/>
    <n v="4"/>
    <n v="675.95555555555563"/>
    <n v="2703.8222222222225"/>
    <n v="337.97777777777782"/>
    <n v="1351.9111111111113"/>
    <x v="10"/>
    <x v="1"/>
  </r>
  <r>
    <s v="SO - 0003092"/>
    <d v="2013-11-03T00:00:00"/>
    <x v="12"/>
    <n v="2"/>
    <x v="1"/>
    <s v="AUD"/>
    <x v="2"/>
    <x v="1"/>
    <x v="29"/>
    <n v="6"/>
    <n v="1"/>
    <x v="4"/>
    <n v="8"/>
    <n v="75.188888888888897"/>
    <n v="601.51111111111118"/>
    <n v="38.346333333333334"/>
    <n v="294.74044444444451"/>
    <x v="10"/>
    <x v="1"/>
  </r>
  <r>
    <s v="SO - 0003093"/>
    <d v="2013-11-03T00:00:00"/>
    <x v="9"/>
    <n v="18"/>
    <x v="0"/>
    <s v="AUD"/>
    <x v="0"/>
    <x v="2"/>
    <x v="56"/>
    <n v="52"/>
    <n v="8"/>
    <x v="6"/>
    <n v="4"/>
    <n v="223.33333333333334"/>
    <n v="893.33333333333337"/>
    <n v="107.19999999999999"/>
    <n v="464.53333333333342"/>
    <x v="10"/>
    <x v="1"/>
  </r>
  <r>
    <s v="SO - 0003094"/>
    <d v="2013-11-03T00:00:00"/>
    <x v="5"/>
    <n v="16"/>
    <x v="0"/>
    <s v="AUD"/>
    <x v="0"/>
    <x v="0"/>
    <x v="5"/>
    <n v="45"/>
    <n v="7"/>
    <x v="3"/>
    <n v="2"/>
    <n v="287.35555555555561"/>
    <n v="574.71111111111122"/>
    <n v="178.16044444444447"/>
    <n v="218.39022222222229"/>
    <x v="10"/>
    <x v="1"/>
  </r>
  <r>
    <s v="SO - 0003095"/>
    <d v="2013-11-03T00:00:00"/>
    <x v="1"/>
    <n v="11"/>
    <x v="1"/>
    <s v="AUD"/>
    <x v="1"/>
    <x v="0"/>
    <x v="42"/>
    <n v="32"/>
    <n v="5"/>
    <x v="1"/>
    <n v="6"/>
    <n v="94.544444444444437"/>
    <n v="567.26666666666665"/>
    <n v="72.799222222222227"/>
    <n v="130.47133333333329"/>
    <x v="10"/>
    <x v="1"/>
  </r>
  <r>
    <s v="SO - 0003096"/>
    <d v="2013-11-03T00:00:00"/>
    <x v="10"/>
    <n v="8"/>
    <x v="1"/>
    <s v="AUD"/>
    <x v="2"/>
    <x v="1"/>
    <x v="44"/>
    <n v="21"/>
    <n v="3"/>
    <x v="2"/>
    <n v="1"/>
    <n v="219.61111111111111"/>
    <n v="219.61111111111111"/>
    <n v="160.31611111111113"/>
    <n v="59.294999999999987"/>
    <x v="10"/>
    <x v="1"/>
  </r>
  <r>
    <s v="SO - 0003097"/>
    <d v="2013-11-04T00:00:00"/>
    <x v="16"/>
    <n v="5"/>
    <x v="0"/>
    <s v="AUD"/>
    <x v="2"/>
    <x v="1"/>
    <x v="24"/>
    <n v="14"/>
    <n v="2"/>
    <x v="7"/>
    <n v="4"/>
    <n v="131.02222222222224"/>
    <n v="524.08888888888896"/>
    <n v="66.821333333333342"/>
    <n v="256.80355555555559"/>
    <x v="10"/>
    <x v="1"/>
  </r>
  <r>
    <s v="SO - 0003098"/>
    <d v="2013-11-04T00:00:00"/>
    <x v="2"/>
    <n v="12"/>
    <x v="1"/>
    <s v="AUD"/>
    <x v="1"/>
    <x v="0"/>
    <x v="40"/>
    <n v="33"/>
    <n v="5"/>
    <x v="1"/>
    <n v="2"/>
    <n v="23.077777777777779"/>
    <n v="46.155555555555559"/>
    <n v="10.61577777777778"/>
    <n v="24.923999999999999"/>
    <x v="10"/>
    <x v="1"/>
  </r>
  <r>
    <s v="SO - 0003099"/>
    <d v="2013-11-04T00:00:00"/>
    <x v="11"/>
    <n v="20"/>
    <x v="2"/>
    <s v="AUD"/>
    <x v="3"/>
    <x v="2"/>
    <x v="14"/>
    <n v="56"/>
    <n v="8"/>
    <x v="6"/>
    <n v="6"/>
    <n v="215.88888888888889"/>
    <n v="1295.3333333333333"/>
    <n v="136.01"/>
    <n v="479.27333333333331"/>
    <x v="10"/>
    <x v="1"/>
  </r>
  <r>
    <s v="SO - 0003100"/>
    <d v="2013-11-04T00:00:00"/>
    <x v="6"/>
    <n v="1"/>
    <x v="2"/>
    <s v="AUD"/>
    <x v="2"/>
    <x v="1"/>
    <x v="9"/>
    <n v="3"/>
    <n v="1"/>
    <x v="4"/>
    <n v="8"/>
    <n v="431.77777777777777"/>
    <n v="3454.2222222222222"/>
    <n v="345.42222222222222"/>
    <n v="690.84444444444443"/>
    <x v="10"/>
    <x v="1"/>
  </r>
  <r>
    <s v="SO - 0003101"/>
    <d v="2013-11-04T00:00:00"/>
    <x v="2"/>
    <n v="12"/>
    <x v="1"/>
    <s v="AUD"/>
    <x v="1"/>
    <x v="0"/>
    <x v="16"/>
    <n v="35"/>
    <n v="5"/>
    <x v="1"/>
    <n v="1"/>
    <n v="98.266666666666666"/>
    <n v="98.266666666666666"/>
    <n v="56.994666666666667"/>
    <n v="41.271999999999998"/>
    <x v="10"/>
    <x v="1"/>
  </r>
  <r>
    <s v="SO - 0003102"/>
    <d v="2013-11-04T00:00:00"/>
    <x v="14"/>
    <n v="10"/>
    <x v="1"/>
    <s v="AUD"/>
    <x v="1"/>
    <x v="0"/>
    <x v="45"/>
    <n v="29"/>
    <n v="4"/>
    <x v="5"/>
    <n v="6"/>
    <n v="288.84444444444443"/>
    <n v="1733.0666666666666"/>
    <n v="132.86844444444444"/>
    <n v="935.85599999999999"/>
    <x v="10"/>
    <x v="1"/>
  </r>
  <r>
    <s v="SO - 0003103"/>
    <d v="2013-11-05T00:00:00"/>
    <x v="10"/>
    <n v="8"/>
    <x v="0"/>
    <s v="AUD"/>
    <x v="2"/>
    <x v="1"/>
    <x v="44"/>
    <n v="21"/>
    <n v="3"/>
    <x v="2"/>
    <n v="4"/>
    <n v="188.34444444444446"/>
    <n v="753.37777777777785"/>
    <n v="107.35633333333334"/>
    <n v="323.9524444444445"/>
    <x v="10"/>
    <x v="1"/>
  </r>
  <r>
    <s v="SO - 0003104"/>
    <d v="2013-11-05T00:00:00"/>
    <x v="1"/>
    <n v="11"/>
    <x v="1"/>
    <s v="AUD"/>
    <x v="1"/>
    <x v="0"/>
    <x v="1"/>
    <n v="31"/>
    <n v="5"/>
    <x v="1"/>
    <n v="8"/>
    <n v="123.57777777777778"/>
    <n v="988.62222222222226"/>
    <n v="103.80533333333334"/>
    <n v="158.17955555555557"/>
    <x v="10"/>
    <x v="1"/>
  </r>
  <r>
    <s v="SO - 0003105"/>
    <d v="2013-11-05T00:00:00"/>
    <x v="10"/>
    <n v="8"/>
    <x v="1"/>
    <s v="AUD"/>
    <x v="2"/>
    <x v="1"/>
    <x v="31"/>
    <n v="23"/>
    <n v="4"/>
    <x v="5"/>
    <n v="8"/>
    <n v="559.82222222222231"/>
    <n v="4478.5777777777785"/>
    <n v="251.92000000000002"/>
    <n v="2463.2177777777783"/>
    <x v="10"/>
    <x v="1"/>
  </r>
  <r>
    <s v="SO - 0003106"/>
    <d v="2013-11-05T00:00:00"/>
    <x v="15"/>
    <n v="13"/>
    <x v="0"/>
    <s v="AUD"/>
    <x v="1"/>
    <x v="0"/>
    <x v="19"/>
    <n v="38"/>
    <n v="6"/>
    <x v="0"/>
    <n v="1"/>
    <n v="215.88888888888889"/>
    <n v="215.88888888888889"/>
    <n v="97.15"/>
    <n v="118.73888888888888"/>
    <x v="10"/>
    <x v="1"/>
  </r>
  <r>
    <s v="SO - 0003107"/>
    <d v="2013-11-06T00:00:00"/>
    <x v="2"/>
    <n v="12"/>
    <x v="1"/>
    <s v="AUD"/>
    <x v="1"/>
    <x v="0"/>
    <x v="40"/>
    <n v="33"/>
    <n v="5"/>
    <x v="1"/>
    <n v="7"/>
    <n v="187.60000000000002"/>
    <n v="1313.2000000000003"/>
    <n v="95.676000000000002"/>
    <n v="643.4680000000003"/>
    <x v="10"/>
    <x v="1"/>
  </r>
  <r>
    <s v="SO - 0003108"/>
    <d v="2013-11-06T00:00:00"/>
    <x v="18"/>
    <n v="3"/>
    <x v="2"/>
    <s v="AUD"/>
    <x v="2"/>
    <x v="1"/>
    <x v="27"/>
    <n v="7"/>
    <n v="1"/>
    <x v="4"/>
    <n v="8"/>
    <n v="125.06666666666668"/>
    <n v="1000.5333333333334"/>
    <n v="58.781333333333336"/>
    <n v="530.28266666666673"/>
    <x v="10"/>
    <x v="1"/>
  </r>
  <r>
    <s v="SO - 0003109"/>
    <d v="2013-11-06T00:00:00"/>
    <x v="3"/>
    <n v="6"/>
    <x v="1"/>
    <s v="AUD"/>
    <x v="2"/>
    <x v="1"/>
    <x v="26"/>
    <n v="15"/>
    <n v="3"/>
    <x v="2"/>
    <n v="9"/>
    <n v="118.36666666666666"/>
    <n v="1065.3"/>
    <n v="63.918000000000006"/>
    <n v="490.0379999999999"/>
    <x v="10"/>
    <x v="1"/>
  </r>
  <r>
    <s v="SO - 0003110"/>
    <d v="2013-11-07T00:00:00"/>
    <x v="10"/>
    <n v="8"/>
    <x v="1"/>
    <s v="AUD"/>
    <x v="2"/>
    <x v="1"/>
    <x v="13"/>
    <n v="22"/>
    <n v="4"/>
    <x v="5"/>
    <n v="6"/>
    <n v="107.2"/>
    <n v="643.20000000000005"/>
    <n v="63.247999999999998"/>
    <n v="263.71200000000005"/>
    <x v="10"/>
    <x v="1"/>
  </r>
  <r>
    <s v="SO - 0003111"/>
    <d v="2013-11-07T00:00:00"/>
    <x v="15"/>
    <n v="13"/>
    <x v="1"/>
    <s v="AUD"/>
    <x v="1"/>
    <x v="0"/>
    <x v="16"/>
    <n v="35"/>
    <n v="5"/>
    <x v="1"/>
    <n v="7"/>
    <n v="118.36666666666666"/>
    <n v="828.56666666666661"/>
    <n v="97.060666666666663"/>
    <n v="149.14199999999994"/>
    <x v="10"/>
    <x v="1"/>
  </r>
  <r>
    <s v="SO - 0003112"/>
    <d v="2013-11-07T00:00:00"/>
    <x v="1"/>
    <n v="11"/>
    <x v="2"/>
    <s v="AUD"/>
    <x v="1"/>
    <x v="0"/>
    <x v="42"/>
    <n v="32"/>
    <n v="5"/>
    <x v="1"/>
    <n v="5"/>
    <n v="122.08888888888889"/>
    <n v="610.44444444444446"/>
    <n v="85.462222222222223"/>
    <n v="183.13333333333333"/>
    <x v="10"/>
    <x v="1"/>
  </r>
  <r>
    <s v="SO - 0003113"/>
    <d v="2013-11-07T00:00:00"/>
    <x v="2"/>
    <n v="12"/>
    <x v="1"/>
    <s v="AUD"/>
    <x v="1"/>
    <x v="0"/>
    <x v="40"/>
    <n v="33"/>
    <n v="5"/>
    <x v="1"/>
    <n v="3"/>
    <n v="200.25555555555556"/>
    <n v="600.76666666666665"/>
    <n v="144.184"/>
    <n v="168.21466666666663"/>
    <x v="10"/>
    <x v="1"/>
  </r>
  <r>
    <s v="SO - 0003114"/>
    <d v="2013-11-07T00:00:00"/>
    <x v="13"/>
    <n v="19"/>
    <x v="1"/>
    <s v="AUD"/>
    <x v="3"/>
    <x v="2"/>
    <x v="46"/>
    <n v="55"/>
    <n v="8"/>
    <x v="6"/>
    <n v="2"/>
    <n v="28.288888888888888"/>
    <n v="56.577777777777776"/>
    <n v="22.914000000000001"/>
    <n v="10.749777777777773"/>
    <x v="10"/>
    <x v="1"/>
  </r>
  <r>
    <s v="SO - 0003115"/>
    <d v="2013-11-07T00:00:00"/>
    <x v="5"/>
    <n v="16"/>
    <x v="2"/>
    <s v="AUD"/>
    <x v="0"/>
    <x v="0"/>
    <x v="5"/>
    <n v="45"/>
    <n v="7"/>
    <x v="3"/>
    <n v="8"/>
    <n v="221.84444444444446"/>
    <n v="1774.7555555555557"/>
    <n v="155.29111111111112"/>
    <n v="532.42666666666673"/>
    <x v="10"/>
    <x v="1"/>
  </r>
  <r>
    <s v="SO - 0003116"/>
    <d v="2013-11-08T00:00:00"/>
    <x v="5"/>
    <n v="16"/>
    <x v="2"/>
    <s v="AUD"/>
    <x v="0"/>
    <x v="0"/>
    <x v="47"/>
    <n v="44"/>
    <n v="7"/>
    <x v="3"/>
    <n v="5"/>
    <n v="117.62222222222223"/>
    <n v="588.1111111111112"/>
    <n v="52.930000000000007"/>
    <n v="323.46111111111117"/>
    <x v="10"/>
    <x v="1"/>
  </r>
  <r>
    <s v="SO - 0003117"/>
    <d v="2013-11-08T00:00:00"/>
    <x v="6"/>
    <n v="1"/>
    <x v="0"/>
    <s v="AUD"/>
    <x v="2"/>
    <x v="1"/>
    <x v="9"/>
    <n v="3"/>
    <n v="1"/>
    <x v="4"/>
    <n v="7"/>
    <n v="715.41111111111104"/>
    <n v="5007.8777777777777"/>
    <n v="457.8631111111111"/>
    <n v="1802.8360000000002"/>
    <x v="10"/>
    <x v="1"/>
  </r>
  <r>
    <s v="SO - 0003118"/>
    <d v="2013-11-08T00:00:00"/>
    <x v="10"/>
    <n v="8"/>
    <x v="1"/>
    <s v="AUD"/>
    <x v="2"/>
    <x v="1"/>
    <x v="31"/>
    <n v="23"/>
    <n v="4"/>
    <x v="5"/>
    <n v="1"/>
    <n v="438.47777777777782"/>
    <n v="438.47777777777782"/>
    <n v="372.70611111111111"/>
    <n v="65.771666666666704"/>
    <x v="10"/>
    <x v="1"/>
  </r>
  <r>
    <s v="SO - 0003119"/>
    <d v="2013-11-08T00:00:00"/>
    <x v="11"/>
    <n v="20"/>
    <x v="1"/>
    <s v="AUD"/>
    <x v="3"/>
    <x v="2"/>
    <x v="14"/>
    <n v="56"/>
    <n v="8"/>
    <x v="6"/>
    <n v="6"/>
    <n v="123.57777777777778"/>
    <n v="741.4666666666667"/>
    <n v="49.431111111111115"/>
    <n v="444.88"/>
    <x v="10"/>
    <x v="1"/>
  </r>
  <r>
    <s v="SO - 0003120"/>
    <d v="2013-11-09T00:00:00"/>
    <x v="9"/>
    <n v="18"/>
    <x v="0"/>
    <s v="AUD"/>
    <x v="0"/>
    <x v="2"/>
    <x v="23"/>
    <n v="53"/>
    <n v="8"/>
    <x v="6"/>
    <n v="5"/>
    <n v="129.53333333333333"/>
    <n v="647.66666666666663"/>
    <n v="80.310666666666663"/>
    <n v="246.11333333333334"/>
    <x v="10"/>
    <x v="1"/>
  </r>
  <r>
    <s v="SO - 0003121"/>
    <d v="2013-11-09T00:00:00"/>
    <x v="7"/>
    <n v="17"/>
    <x v="2"/>
    <s v="AUD"/>
    <x v="0"/>
    <x v="2"/>
    <x v="7"/>
    <n v="48"/>
    <n v="7"/>
    <x v="3"/>
    <n v="5"/>
    <n v="130.27777777777777"/>
    <n v="651.38888888888891"/>
    <n v="72.955555555555563"/>
    <n v="286.61111111111109"/>
    <x v="10"/>
    <x v="1"/>
  </r>
  <r>
    <s v="SO - 0003122"/>
    <d v="2013-11-09T00:00:00"/>
    <x v="0"/>
    <n v="15"/>
    <x v="1"/>
    <s v="AUD"/>
    <x v="0"/>
    <x v="0"/>
    <x v="8"/>
    <n v="42"/>
    <n v="6"/>
    <x v="0"/>
    <n v="7"/>
    <n v="220.35555555555555"/>
    <n v="1542.4888888888888"/>
    <n v="187.30222222222221"/>
    <n v="231.37333333333322"/>
    <x v="10"/>
    <x v="1"/>
  </r>
  <r>
    <s v="SO - 0003123"/>
    <d v="2013-11-09T00:00:00"/>
    <x v="16"/>
    <n v="5"/>
    <x v="1"/>
    <s v="AUD"/>
    <x v="2"/>
    <x v="1"/>
    <x v="51"/>
    <n v="12"/>
    <n v="2"/>
    <x v="7"/>
    <n v="1"/>
    <n v="590.34444444444443"/>
    <n v="590.34444444444443"/>
    <n v="454.56522222222225"/>
    <n v="135.77922222222219"/>
    <x v="10"/>
    <x v="1"/>
  </r>
  <r>
    <s v="SO - 0003124"/>
    <d v="2013-11-09T00:00:00"/>
    <x v="15"/>
    <n v="13"/>
    <x v="0"/>
    <s v="AUD"/>
    <x v="1"/>
    <x v="0"/>
    <x v="16"/>
    <n v="35"/>
    <n v="5"/>
    <x v="1"/>
    <n v="6"/>
    <n v="425.82222222222225"/>
    <n v="2554.9333333333334"/>
    <n v="332.14133333333336"/>
    <n v="562.08533333333321"/>
    <x v="10"/>
    <x v="1"/>
  </r>
  <r>
    <s v="SO - 0003125"/>
    <d v="2013-11-10T00:00:00"/>
    <x v="1"/>
    <n v="11"/>
    <x v="1"/>
    <s v="AUD"/>
    <x v="1"/>
    <x v="0"/>
    <x v="42"/>
    <n v="32"/>
    <n v="5"/>
    <x v="1"/>
    <n v="7"/>
    <n v="288.10000000000002"/>
    <n v="2016.7000000000003"/>
    <n v="149.81200000000001"/>
    <n v="968.01600000000008"/>
    <x v="10"/>
    <x v="1"/>
  </r>
  <r>
    <s v="SO - 0003126"/>
    <d v="2013-11-10T00:00:00"/>
    <x v="3"/>
    <n v="6"/>
    <x v="1"/>
    <s v="AUD"/>
    <x v="2"/>
    <x v="1"/>
    <x v="3"/>
    <n v="17"/>
    <n v="3"/>
    <x v="2"/>
    <n v="1"/>
    <n v="326.81111111111113"/>
    <n v="326.81111111111113"/>
    <n v="241.84022222222222"/>
    <n v="84.970888888888908"/>
    <x v="10"/>
    <x v="1"/>
  </r>
  <r>
    <s v="SO - 0003127"/>
    <d v="2013-11-10T00:00:00"/>
    <x v="2"/>
    <n v="12"/>
    <x v="1"/>
    <s v="AUD"/>
    <x v="1"/>
    <x v="0"/>
    <x v="16"/>
    <n v="35"/>
    <n v="5"/>
    <x v="1"/>
    <n v="2"/>
    <n v="445.17777777777775"/>
    <n v="890.3555555555555"/>
    <n v="271.55844444444443"/>
    <n v="347.23866666666663"/>
    <x v="10"/>
    <x v="1"/>
  </r>
  <r>
    <s v="SO - 0003128"/>
    <d v="2013-11-10T00:00:00"/>
    <x v="1"/>
    <n v="11"/>
    <x v="0"/>
    <s v="AUD"/>
    <x v="1"/>
    <x v="0"/>
    <x v="43"/>
    <n v="30"/>
    <n v="5"/>
    <x v="1"/>
    <n v="2"/>
    <n v="110.17777777777778"/>
    <n v="220.35555555555555"/>
    <n v="73.819111111111113"/>
    <n v="72.717333333333329"/>
    <x v="10"/>
    <x v="1"/>
  </r>
  <r>
    <s v="SO - 0003129"/>
    <d v="2013-11-10T00:00:00"/>
    <x v="9"/>
    <n v="18"/>
    <x v="1"/>
    <s v="AUD"/>
    <x v="0"/>
    <x v="2"/>
    <x v="56"/>
    <n v="52"/>
    <n v="8"/>
    <x v="6"/>
    <n v="8"/>
    <n v="95.288888888888891"/>
    <n v="762.31111111111113"/>
    <n v="47.644444444444446"/>
    <n v="381.15555555555557"/>
    <x v="10"/>
    <x v="1"/>
  </r>
  <r>
    <s v="SO - 0003130"/>
    <d v="2013-11-10T00:00:00"/>
    <x v="10"/>
    <n v="8"/>
    <x v="0"/>
    <s v="AUD"/>
    <x v="2"/>
    <x v="1"/>
    <x v="13"/>
    <n v="22"/>
    <n v="3"/>
    <x v="2"/>
    <n v="3"/>
    <n v="203.97777777777776"/>
    <n v="611.93333333333328"/>
    <n v="112.18777777777778"/>
    <n v="275.36999999999995"/>
    <x v="10"/>
    <x v="1"/>
  </r>
  <r>
    <s v="SO - 0003131"/>
    <d v="2013-11-11T00:00:00"/>
    <x v="3"/>
    <n v="6"/>
    <x v="2"/>
    <s v="AUD"/>
    <x v="2"/>
    <x v="1"/>
    <x v="26"/>
    <n v="15"/>
    <n v="3"/>
    <x v="2"/>
    <n v="5"/>
    <n v="212.91111111111113"/>
    <n v="1064.5555555555557"/>
    <n v="119.23022222222224"/>
    <n v="468.40444444444449"/>
    <x v="10"/>
    <x v="1"/>
  </r>
  <r>
    <s v="SO - 0003132"/>
    <d v="2013-11-12T00:00:00"/>
    <x v="11"/>
    <n v="20"/>
    <x v="1"/>
    <s v="AUD"/>
    <x v="3"/>
    <x v="2"/>
    <x v="22"/>
    <n v="58"/>
    <n v="8"/>
    <x v="6"/>
    <n v="5"/>
    <n v="123.57777777777778"/>
    <n v="617.88888888888891"/>
    <n v="50.666888888888892"/>
    <n v="364.55444444444447"/>
    <x v="10"/>
    <x v="1"/>
  </r>
  <r>
    <s v="SO - 0003133"/>
    <d v="2013-11-12T00:00:00"/>
    <x v="16"/>
    <n v="5"/>
    <x v="1"/>
    <s v="AUD"/>
    <x v="2"/>
    <x v="1"/>
    <x v="35"/>
    <n v="13"/>
    <n v="2"/>
    <x v="7"/>
    <n v="1"/>
    <n v="438.47777777777782"/>
    <n v="438.47777777777782"/>
    <n v="333.24311111111115"/>
    <n v="105.23466666666667"/>
    <x v="10"/>
    <x v="1"/>
  </r>
  <r>
    <s v="SO - 0003134"/>
    <d v="2013-11-12T00:00:00"/>
    <x v="19"/>
    <n v="4"/>
    <x v="1"/>
    <s v="AUD"/>
    <x v="2"/>
    <x v="1"/>
    <x v="52"/>
    <n v="9"/>
    <n v="2"/>
    <x v="7"/>
    <n v="7"/>
    <n v="256.83333333333331"/>
    <n v="1797.8333333333333"/>
    <n v="141.25833333333333"/>
    <n v="809.02499999999998"/>
    <x v="10"/>
    <x v="1"/>
  </r>
  <r>
    <s v="SO - 0003135"/>
    <d v="2013-11-12T00:00:00"/>
    <x v="0"/>
    <n v="15"/>
    <x v="2"/>
    <s v="AUD"/>
    <x v="0"/>
    <x v="0"/>
    <x v="57"/>
    <n v="43"/>
    <n v="6"/>
    <x v="0"/>
    <n v="1"/>
    <n v="711.68888888888887"/>
    <n v="711.68888888888887"/>
    <n v="533.76666666666665"/>
    <n v="177.92222222222222"/>
    <x v="10"/>
    <x v="1"/>
  </r>
  <r>
    <s v="SO - 0003136"/>
    <d v="2013-11-12T00:00:00"/>
    <x v="3"/>
    <n v="6"/>
    <x v="0"/>
    <s v="AUD"/>
    <x v="2"/>
    <x v="1"/>
    <x v="26"/>
    <n v="15"/>
    <n v="3"/>
    <x v="2"/>
    <n v="2"/>
    <n v="208.44444444444446"/>
    <n v="416.88888888888891"/>
    <n v="173.00888888888889"/>
    <n v="70.871111111111134"/>
    <x v="10"/>
    <x v="1"/>
  </r>
  <r>
    <s v="SO - 0003137"/>
    <d v="2013-11-12T00:00:00"/>
    <x v="2"/>
    <n v="12"/>
    <x v="2"/>
    <s v="AUD"/>
    <x v="1"/>
    <x v="0"/>
    <x v="16"/>
    <n v="35"/>
    <n v="5"/>
    <x v="1"/>
    <n v="7"/>
    <n v="443.68888888888893"/>
    <n v="3105.8222222222225"/>
    <n v="350.51422222222226"/>
    <n v="652.22266666666656"/>
    <x v="10"/>
    <x v="1"/>
  </r>
  <r>
    <s v="SO - 0003138"/>
    <d v="2013-11-13T00:00:00"/>
    <x v="7"/>
    <n v="17"/>
    <x v="1"/>
    <s v="AUD"/>
    <x v="0"/>
    <x v="2"/>
    <x v="7"/>
    <n v="48"/>
    <n v="7"/>
    <x v="3"/>
    <n v="9"/>
    <n v="101.98888888888888"/>
    <n v="917.89999999999986"/>
    <n v="84.650777777777776"/>
    <n v="156.04299999999989"/>
    <x v="10"/>
    <x v="1"/>
  </r>
  <r>
    <s v="SO - 0003139"/>
    <d v="2013-11-13T00:00:00"/>
    <x v="2"/>
    <n v="12"/>
    <x v="0"/>
    <s v="AUD"/>
    <x v="1"/>
    <x v="0"/>
    <x v="2"/>
    <n v="34"/>
    <n v="5"/>
    <x v="1"/>
    <n v="4"/>
    <n v="399.02222222222224"/>
    <n v="1596.088888888889"/>
    <n v="303.25688888888891"/>
    <n v="383.06133333333332"/>
    <x v="10"/>
    <x v="1"/>
  </r>
  <r>
    <s v="SO - 0003140"/>
    <d v="2013-11-14T00:00:00"/>
    <x v="14"/>
    <n v="10"/>
    <x v="1"/>
    <s v="AUD"/>
    <x v="1"/>
    <x v="0"/>
    <x v="45"/>
    <n v="29"/>
    <n v="4"/>
    <x v="5"/>
    <n v="9"/>
    <n v="276.93333333333334"/>
    <n v="2492.4"/>
    <n v="188.31466666666668"/>
    <n v="797.56799999999998"/>
    <x v="10"/>
    <x v="1"/>
  </r>
  <r>
    <s v="SO - 0003141"/>
    <d v="2013-11-14T00:00:00"/>
    <x v="13"/>
    <n v="19"/>
    <x v="1"/>
    <s v="AUD"/>
    <x v="3"/>
    <x v="2"/>
    <x v="39"/>
    <n v="54"/>
    <n v="8"/>
    <x v="6"/>
    <n v="1"/>
    <n v="113.90000000000002"/>
    <n v="113.90000000000002"/>
    <n v="94.537000000000006"/>
    <n v="19.363000000000014"/>
    <x v="10"/>
    <x v="1"/>
  </r>
  <r>
    <s v="SO - 0003142"/>
    <d v="2013-11-14T00:00:00"/>
    <x v="13"/>
    <n v="19"/>
    <x v="1"/>
    <s v="AUD"/>
    <x v="3"/>
    <x v="2"/>
    <x v="46"/>
    <n v="55"/>
    <n v="8"/>
    <x v="6"/>
    <n v="1"/>
    <n v="252.36666666666667"/>
    <n v="252.36666666666667"/>
    <n v="181.70400000000001"/>
    <n v="70.662666666666667"/>
    <x v="10"/>
    <x v="1"/>
  </r>
  <r>
    <s v="SO - 0003143"/>
    <d v="2013-11-14T00:00:00"/>
    <x v="18"/>
    <n v="3"/>
    <x v="2"/>
    <s v="AUD"/>
    <x v="2"/>
    <x v="1"/>
    <x v="29"/>
    <n v="6"/>
    <n v="1"/>
    <x v="4"/>
    <n v="7"/>
    <n v="19.355555555555558"/>
    <n v="135.48888888888891"/>
    <n v="13.161777777777779"/>
    <n v="43.356444444444463"/>
    <x v="10"/>
    <x v="1"/>
  </r>
  <r>
    <s v="SO - 0003144"/>
    <d v="2013-11-14T00:00:00"/>
    <x v="14"/>
    <n v="10"/>
    <x v="0"/>
    <s v="AUD"/>
    <x v="1"/>
    <x v="0"/>
    <x v="45"/>
    <n v="29"/>
    <n v="4"/>
    <x v="5"/>
    <n v="3"/>
    <n v="83.37777777777778"/>
    <n v="250.13333333333333"/>
    <n v="70.037333333333336"/>
    <n v="40.021333333333303"/>
    <x v="10"/>
    <x v="1"/>
  </r>
  <r>
    <s v="SO - 0003145"/>
    <d v="2013-11-15T00:00:00"/>
    <x v="14"/>
    <n v="10"/>
    <x v="2"/>
    <s v="AUD"/>
    <x v="2"/>
    <x v="0"/>
    <x v="38"/>
    <n v="27"/>
    <n v="4"/>
    <x v="5"/>
    <n v="2"/>
    <n v="209.93333333333334"/>
    <n v="419.86666666666667"/>
    <n v="134.35733333333334"/>
    <n v="151.15199999999999"/>
    <x v="10"/>
    <x v="1"/>
  </r>
  <r>
    <s v="SO - 0003146"/>
    <d v="2013-11-15T00:00:00"/>
    <x v="18"/>
    <n v="3"/>
    <x v="0"/>
    <s v="AUD"/>
    <x v="2"/>
    <x v="1"/>
    <x v="49"/>
    <n v="8"/>
    <n v="1"/>
    <x v="4"/>
    <n v="8"/>
    <n v="664.78888888888889"/>
    <n v="5318.3111111111111"/>
    <n v="345.69022222222225"/>
    <n v="2552.7893333333332"/>
    <x v="10"/>
    <x v="1"/>
  </r>
  <r>
    <s v="SO - 0003147"/>
    <d v="2013-11-15T00:00:00"/>
    <x v="2"/>
    <n v="12"/>
    <x v="0"/>
    <s v="AUD"/>
    <x v="1"/>
    <x v="0"/>
    <x v="40"/>
    <n v="33"/>
    <n v="5"/>
    <x v="1"/>
    <n v="7"/>
    <n v="26.8"/>
    <n v="187.6"/>
    <n v="12.06"/>
    <n v="103.17999999999999"/>
    <x v="10"/>
    <x v="1"/>
  </r>
  <r>
    <s v="SO - 0003148"/>
    <d v="2013-11-15T00:00:00"/>
    <x v="4"/>
    <n v="7"/>
    <x v="1"/>
    <s v="AUD"/>
    <x v="2"/>
    <x v="1"/>
    <x v="48"/>
    <n v="20"/>
    <n v="3"/>
    <x v="2"/>
    <n v="3"/>
    <n v="279.16666666666669"/>
    <n v="837.5"/>
    <n v="120.04166666666667"/>
    <n v="477.375"/>
    <x v="10"/>
    <x v="1"/>
  </r>
  <r>
    <s v="SO - 0003149"/>
    <d v="2013-11-16T00:00:00"/>
    <x v="8"/>
    <n v="9"/>
    <x v="2"/>
    <s v="AUD"/>
    <x v="2"/>
    <x v="1"/>
    <x v="10"/>
    <n v="25"/>
    <n v="4"/>
    <x v="5"/>
    <n v="3"/>
    <n v="109.43333333333334"/>
    <n v="328.3"/>
    <n v="77.697666666666663"/>
    <n v="95.207000000000022"/>
    <x v="10"/>
    <x v="1"/>
  </r>
  <r>
    <s v="SO - 0003150"/>
    <d v="2013-11-16T00:00:00"/>
    <x v="9"/>
    <n v="18"/>
    <x v="1"/>
    <s v="AUD"/>
    <x v="0"/>
    <x v="2"/>
    <x v="56"/>
    <n v="52"/>
    <n v="8"/>
    <x v="6"/>
    <n v="6"/>
    <n v="316.38888888888891"/>
    <n v="1898.3333333333335"/>
    <n v="202.48888888888891"/>
    <n v="683.40000000000009"/>
    <x v="10"/>
    <x v="1"/>
  </r>
  <r>
    <s v="SO - 0003151"/>
    <d v="2013-11-17T00:00:00"/>
    <x v="8"/>
    <n v="9"/>
    <x v="0"/>
    <s v="AUD"/>
    <x v="2"/>
    <x v="1"/>
    <x v="10"/>
    <n v="25"/>
    <n v="4"/>
    <x v="5"/>
    <n v="5"/>
    <n v="111.66666666666667"/>
    <n v="558.33333333333337"/>
    <n v="67"/>
    <n v="223.33333333333337"/>
    <x v="10"/>
    <x v="1"/>
  </r>
  <r>
    <s v="SO - 0003152"/>
    <d v="2013-11-17T00:00:00"/>
    <x v="14"/>
    <n v="10"/>
    <x v="1"/>
    <s v="AUD"/>
    <x v="1"/>
    <x v="0"/>
    <x v="17"/>
    <n v="28"/>
    <n v="4"/>
    <x v="5"/>
    <n v="6"/>
    <n v="259.81111111111113"/>
    <n v="1558.8666666666668"/>
    <n v="210.44700000000003"/>
    <n v="296.18466666666654"/>
    <x v="10"/>
    <x v="1"/>
  </r>
  <r>
    <s v="SO - 0003153"/>
    <d v="2013-11-17T00:00:00"/>
    <x v="12"/>
    <n v="2"/>
    <x v="1"/>
    <s v="AUD"/>
    <x v="2"/>
    <x v="1"/>
    <x v="37"/>
    <n v="5"/>
    <n v="1"/>
    <x v="4"/>
    <n v="7"/>
    <n v="685.63333333333333"/>
    <n v="4799.4333333333334"/>
    <n v="569.07566666666662"/>
    <n v="815.90366666666705"/>
    <x v="10"/>
    <x v="1"/>
  </r>
  <r>
    <s v="SO - 0003154"/>
    <d v="2013-11-17T00:00:00"/>
    <x v="9"/>
    <n v="18"/>
    <x v="1"/>
    <s v="AUD"/>
    <x v="0"/>
    <x v="2"/>
    <x v="11"/>
    <n v="51"/>
    <n v="7"/>
    <x v="3"/>
    <n v="6"/>
    <n v="273.95555555555552"/>
    <n v="1643.7333333333331"/>
    <n v="219.16444444444446"/>
    <n v="328.74666666666644"/>
    <x v="10"/>
    <x v="1"/>
  </r>
  <r>
    <s v="SO - 0003155"/>
    <d v="2013-11-18T00:00:00"/>
    <x v="13"/>
    <n v="19"/>
    <x v="1"/>
    <s v="AUD"/>
    <x v="3"/>
    <x v="2"/>
    <x v="39"/>
    <n v="54"/>
    <n v="8"/>
    <x v="6"/>
    <n v="9"/>
    <n v="265.02222222222224"/>
    <n v="2385.2000000000003"/>
    <n v="137.81155555555557"/>
    <n v="1144.8960000000002"/>
    <x v="10"/>
    <x v="1"/>
  </r>
  <r>
    <s v="SO - 0003156"/>
    <d v="2013-11-18T00:00:00"/>
    <x v="11"/>
    <n v="20"/>
    <x v="2"/>
    <s v="AUD"/>
    <x v="3"/>
    <x v="2"/>
    <x v="25"/>
    <n v="57"/>
    <n v="8"/>
    <x v="6"/>
    <n v="1"/>
    <n v="116.13333333333334"/>
    <n v="116.13333333333334"/>
    <n v="52.260000000000005"/>
    <n v="63.873333333333335"/>
    <x v="10"/>
    <x v="1"/>
  </r>
  <r>
    <s v="SO - 0003157"/>
    <d v="2013-11-18T00:00:00"/>
    <x v="7"/>
    <n v="17"/>
    <x v="1"/>
    <s v="AUD"/>
    <x v="0"/>
    <x v="2"/>
    <x v="21"/>
    <n v="49"/>
    <n v="7"/>
    <x v="3"/>
    <n v="4"/>
    <n v="285.12222222222221"/>
    <n v="1140.4888888888888"/>
    <n v="179.62700000000001"/>
    <n v="421.98088888888879"/>
    <x v="10"/>
    <x v="1"/>
  </r>
  <r>
    <s v="SO - 0003158"/>
    <d v="2013-11-18T00:00:00"/>
    <x v="12"/>
    <n v="2"/>
    <x v="0"/>
    <s v="AUD"/>
    <x v="2"/>
    <x v="1"/>
    <x v="29"/>
    <n v="6"/>
    <n v="1"/>
    <x v="4"/>
    <n v="5"/>
    <n v="284.37777777777779"/>
    <n v="1421.8888888888889"/>
    <n v="218.97088888888891"/>
    <n v="327.03444444444426"/>
    <x v="10"/>
    <x v="1"/>
  </r>
  <r>
    <s v="SO - 0003159"/>
    <d v="2013-11-19T00:00:00"/>
    <x v="11"/>
    <n v="20"/>
    <x v="0"/>
    <s v="AUD"/>
    <x v="3"/>
    <x v="2"/>
    <x v="14"/>
    <n v="56"/>
    <n v="8"/>
    <x v="6"/>
    <n v="2"/>
    <n v="373.71111111111111"/>
    <n v="747.42222222222222"/>
    <n v="295.23177777777778"/>
    <n v="156.95866666666666"/>
    <x v="10"/>
    <x v="1"/>
  </r>
  <r>
    <s v="SO - 0003160"/>
    <d v="2013-11-19T00:00:00"/>
    <x v="11"/>
    <n v="20"/>
    <x v="0"/>
    <s v="AUD"/>
    <x v="3"/>
    <x v="2"/>
    <x v="22"/>
    <n v="58"/>
    <n v="8"/>
    <x v="6"/>
    <n v="4"/>
    <n v="119.85555555555555"/>
    <n v="479.42222222222222"/>
    <n v="71.913333333333341"/>
    <n v="191.76888888888885"/>
    <x v="10"/>
    <x v="1"/>
  </r>
  <r>
    <s v="SO - 0003161"/>
    <d v="2013-11-19T00:00:00"/>
    <x v="5"/>
    <n v="16"/>
    <x v="0"/>
    <s v="AUD"/>
    <x v="0"/>
    <x v="0"/>
    <x v="5"/>
    <n v="45"/>
    <n v="7"/>
    <x v="3"/>
    <n v="9"/>
    <n v="658.83333333333337"/>
    <n v="5929.5"/>
    <n v="434.83000000000004"/>
    <n v="2016.0299999999997"/>
    <x v="10"/>
    <x v="1"/>
  </r>
  <r>
    <s v="SO - 0003162"/>
    <d v="2013-11-20T00:00:00"/>
    <x v="0"/>
    <n v="15"/>
    <x v="1"/>
    <s v="AUD"/>
    <x v="0"/>
    <x v="0"/>
    <x v="47"/>
    <n v="44"/>
    <n v="6"/>
    <x v="0"/>
    <n v="3"/>
    <n v="212.16666666666666"/>
    <n v="636.5"/>
    <n v="161.24666666666667"/>
    <n v="152.76"/>
    <x v="10"/>
    <x v="1"/>
  </r>
  <r>
    <s v="SO - 0003163"/>
    <d v="2013-11-20T00:00:00"/>
    <x v="12"/>
    <n v="2"/>
    <x v="1"/>
    <s v="AUD"/>
    <x v="2"/>
    <x v="1"/>
    <x v="29"/>
    <n v="6"/>
    <n v="1"/>
    <x v="4"/>
    <n v="9"/>
    <n v="122.08888888888889"/>
    <n v="1098.8"/>
    <n v="86.683111111111103"/>
    <n v="318.65200000000004"/>
    <x v="10"/>
    <x v="1"/>
  </r>
  <r>
    <s v="SO - 0003164"/>
    <d v="2013-11-20T00:00:00"/>
    <x v="2"/>
    <n v="12"/>
    <x v="1"/>
    <s v="AUD"/>
    <x v="1"/>
    <x v="0"/>
    <x v="2"/>
    <n v="34"/>
    <n v="5"/>
    <x v="1"/>
    <n v="6"/>
    <n v="98.266666666666666"/>
    <n v="589.6"/>
    <n v="39.306666666666665"/>
    <n v="353.76000000000005"/>
    <x v="10"/>
    <x v="1"/>
  </r>
  <r>
    <s v="SO - 0003165"/>
    <d v="2013-11-20T00:00:00"/>
    <x v="16"/>
    <n v="5"/>
    <x v="0"/>
    <s v="AUD"/>
    <x v="2"/>
    <x v="1"/>
    <x v="35"/>
    <n v="13"/>
    <n v="2"/>
    <x v="7"/>
    <n v="9"/>
    <n v="116.87777777777779"/>
    <n v="1051.9000000000001"/>
    <n v="46.751111111111115"/>
    <n v="631.1400000000001"/>
    <x v="10"/>
    <x v="1"/>
  </r>
  <r>
    <s v="SO - 0003166"/>
    <d v="2013-11-20T00:00:00"/>
    <x v="11"/>
    <n v="20"/>
    <x v="1"/>
    <s v="AUD"/>
    <x v="3"/>
    <x v="2"/>
    <x v="14"/>
    <n v="56"/>
    <n v="8"/>
    <x v="6"/>
    <n v="2"/>
    <n v="96.033333333333346"/>
    <n v="192.06666666666669"/>
    <n v="49.937333333333335"/>
    <n v="92.192000000000021"/>
    <x v="10"/>
    <x v="1"/>
  </r>
  <r>
    <s v="SO - 0003167"/>
    <d v="2013-11-21T00:00:00"/>
    <x v="11"/>
    <n v="20"/>
    <x v="2"/>
    <s v="AUD"/>
    <x v="3"/>
    <x v="2"/>
    <x v="14"/>
    <n v="56"/>
    <n v="8"/>
    <x v="6"/>
    <n v="7"/>
    <n v="291.07777777777778"/>
    <n v="2037.5444444444445"/>
    <n v="136.80655555555555"/>
    <n v="1079.8985555555555"/>
    <x v="10"/>
    <x v="1"/>
  </r>
  <r>
    <s v="SO - 0003168"/>
    <d v="2013-11-21T00:00:00"/>
    <x v="0"/>
    <n v="15"/>
    <x v="1"/>
    <s v="AUD"/>
    <x v="0"/>
    <x v="0"/>
    <x v="0"/>
    <n v="41"/>
    <n v="6"/>
    <x v="0"/>
    <n v="1"/>
    <n v="680.42222222222222"/>
    <n v="680.42222222222222"/>
    <n v="312.99422222222228"/>
    <n v="367.42799999999994"/>
    <x v="10"/>
    <x v="1"/>
  </r>
  <r>
    <s v="SO - 0003169"/>
    <d v="2013-11-22T00:00:00"/>
    <x v="9"/>
    <n v="18"/>
    <x v="0"/>
    <s v="AUD"/>
    <x v="0"/>
    <x v="2"/>
    <x v="56"/>
    <n v="52"/>
    <n v="8"/>
    <x v="6"/>
    <n v="2"/>
    <n v="27.544444444444444"/>
    <n v="55.088888888888889"/>
    <n v="13.772222222222222"/>
    <n v="27.544444444444444"/>
    <x v="10"/>
    <x v="1"/>
  </r>
  <r>
    <s v="SO - 0003170"/>
    <d v="2013-11-22T00:00:00"/>
    <x v="6"/>
    <n v="1"/>
    <x v="0"/>
    <s v="AUD"/>
    <x v="2"/>
    <x v="1"/>
    <x v="6"/>
    <n v="1"/>
    <n v="1"/>
    <x v="4"/>
    <n v="1"/>
    <n v="218.86666666666667"/>
    <n v="218.86666666666667"/>
    <n v="91.923999999999992"/>
    <n v="126.94266666666668"/>
    <x v="10"/>
    <x v="1"/>
  </r>
  <r>
    <s v="SO - 0003171"/>
    <d v="2013-11-22T00:00:00"/>
    <x v="5"/>
    <n v="16"/>
    <x v="0"/>
    <s v="AUD"/>
    <x v="0"/>
    <x v="3"/>
    <x v="12"/>
    <n v="46"/>
    <n v="7"/>
    <x v="3"/>
    <n v="3"/>
    <n v="440.71111111111111"/>
    <n v="1322.1333333333332"/>
    <n v="312.90488888888888"/>
    <n v="383.41866666666658"/>
    <x v="10"/>
    <x v="1"/>
  </r>
  <r>
    <s v="SO - 0003172"/>
    <d v="2013-11-22T00:00:00"/>
    <x v="14"/>
    <n v="10"/>
    <x v="0"/>
    <s v="AUD"/>
    <x v="1"/>
    <x v="0"/>
    <x v="45"/>
    <n v="29"/>
    <n v="4"/>
    <x v="5"/>
    <n v="4"/>
    <n v="274.70000000000005"/>
    <n v="1098.8000000000002"/>
    <n v="134.60300000000001"/>
    <n v="560.38800000000015"/>
    <x v="10"/>
    <x v="1"/>
  </r>
  <r>
    <s v="SO - 0003173"/>
    <d v="2013-11-22T00:00:00"/>
    <x v="11"/>
    <n v="20"/>
    <x v="1"/>
    <s v="AUD"/>
    <x v="3"/>
    <x v="2"/>
    <x v="14"/>
    <n v="56"/>
    <n v="8"/>
    <x v="6"/>
    <n v="2"/>
    <n v="385.62222222222221"/>
    <n v="771.24444444444441"/>
    <n v="215.94844444444445"/>
    <n v="339.34755555555552"/>
    <x v="10"/>
    <x v="1"/>
  </r>
  <r>
    <s v="SO - 0003174"/>
    <d v="2013-11-22T00:00:00"/>
    <x v="0"/>
    <n v="15"/>
    <x v="0"/>
    <s v="AUD"/>
    <x v="0"/>
    <x v="0"/>
    <x v="8"/>
    <n v="42"/>
    <n v="6"/>
    <x v="0"/>
    <n v="2"/>
    <n v="683.40000000000009"/>
    <n v="1366.8000000000002"/>
    <n v="546.72"/>
    <n v="273.36000000000013"/>
    <x v="10"/>
    <x v="1"/>
  </r>
  <r>
    <s v="SO - 0003175"/>
    <d v="2013-11-22T00:00:00"/>
    <x v="16"/>
    <n v="5"/>
    <x v="2"/>
    <s v="AUD"/>
    <x v="2"/>
    <x v="1"/>
    <x v="24"/>
    <n v="14"/>
    <n v="2"/>
    <x v="7"/>
    <n v="5"/>
    <n v="253.85555555555558"/>
    <n v="1269.2777777777778"/>
    <n v="200.54588888888892"/>
    <n v="266.54833333333318"/>
    <x v="10"/>
    <x v="1"/>
  </r>
  <r>
    <s v="SO - 0003176"/>
    <d v="2013-11-23T00:00:00"/>
    <x v="5"/>
    <n v="16"/>
    <x v="1"/>
    <s v="AUD"/>
    <x v="0"/>
    <x v="0"/>
    <x v="5"/>
    <n v="45"/>
    <n v="7"/>
    <x v="3"/>
    <n v="2"/>
    <n v="392.32222222222225"/>
    <n v="784.6444444444445"/>
    <n v="325.62744444444445"/>
    <n v="133.3895555555556"/>
    <x v="10"/>
    <x v="1"/>
  </r>
  <r>
    <s v="SO - 0003177"/>
    <d v="2013-11-24T00:00:00"/>
    <x v="1"/>
    <n v="11"/>
    <x v="1"/>
    <s v="AUD"/>
    <x v="1"/>
    <x v="0"/>
    <x v="1"/>
    <n v="31"/>
    <n v="5"/>
    <x v="1"/>
    <n v="8"/>
    <n v="21.588888888888889"/>
    <n v="172.71111111111111"/>
    <n v="14.248666666666667"/>
    <n v="58.721777777777774"/>
    <x v="10"/>
    <x v="1"/>
  </r>
  <r>
    <s v="SO - 0003178"/>
    <d v="2013-11-24T00:00:00"/>
    <x v="6"/>
    <n v="1"/>
    <x v="2"/>
    <s v="AUD"/>
    <x v="2"/>
    <x v="1"/>
    <x v="6"/>
    <n v="1"/>
    <n v="1"/>
    <x v="4"/>
    <n v="5"/>
    <n v="81.888888888888886"/>
    <n v="409.44444444444446"/>
    <n v="40.944444444444443"/>
    <n v="204.72222222222223"/>
    <x v="10"/>
    <x v="1"/>
  </r>
  <r>
    <s v="SO - 0003179"/>
    <d v="2013-11-24T00:00:00"/>
    <x v="14"/>
    <n v="10"/>
    <x v="2"/>
    <s v="AUD"/>
    <x v="1"/>
    <x v="0"/>
    <x v="17"/>
    <n v="28"/>
    <n v="4"/>
    <x v="5"/>
    <n v="8"/>
    <n v="189.83333333333334"/>
    <n v="1518.6666666666667"/>
    <n v="81.62833333333333"/>
    <n v="865.6400000000001"/>
    <x v="10"/>
    <x v="1"/>
  </r>
  <r>
    <s v="SO - 0003180"/>
    <d v="2013-11-24T00:00:00"/>
    <x v="5"/>
    <n v="16"/>
    <x v="2"/>
    <s v="AUD"/>
    <x v="0"/>
    <x v="2"/>
    <x v="30"/>
    <n v="47"/>
    <n v="7"/>
    <x v="3"/>
    <n v="6"/>
    <n v="297.03333333333336"/>
    <n v="1782.2000000000003"/>
    <n v="225.74533333333335"/>
    <n v="427.72800000000007"/>
    <x v="10"/>
    <x v="1"/>
  </r>
  <r>
    <s v="SO - 0003181"/>
    <d v="2013-11-24T00:00:00"/>
    <x v="10"/>
    <n v="8"/>
    <x v="1"/>
    <s v="AUD"/>
    <x v="2"/>
    <x v="1"/>
    <x v="31"/>
    <n v="23"/>
    <n v="4"/>
    <x v="5"/>
    <n v="9"/>
    <n v="250.13333333333335"/>
    <n v="2251.2000000000003"/>
    <n v="190.10133333333337"/>
    <n v="540.28800000000001"/>
    <x v="10"/>
    <x v="1"/>
  </r>
  <r>
    <s v="SO - 0003182"/>
    <d v="2013-11-24T00:00:00"/>
    <x v="13"/>
    <n v="19"/>
    <x v="1"/>
    <s v="AUD"/>
    <x v="3"/>
    <x v="2"/>
    <x v="46"/>
    <n v="55"/>
    <n v="8"/>
    <x v="6"/>
    <n v="1"/>
    <n v="277.67777777777775"/>
    <n v="277.67777777777775"/>
    <n v="161.05311111111109"/>
    <n v="116.62466666666666"/>
    <x v="10"/>
    <x v="1"/>
  </r>
  <r>
    <s v="SO - 0003183"/>
    <d v="2013-11-25T00:00:00"/>
    <x v="2"/>
    <n v="12"/>
    <x v="1"/>
    <s v="AUD"/>
    <x v="1"/>
    <x v="0"/>
    <x v="40"/>
    <n v="33"/>
    <n v="5"/>
    <x v="1"/>
    <n v="9"/>
    <n v="112.41111111111111"/>
    <n v="1011.7"/>
    <n v="53.957333333333331"/>
    <n v="526.08400000000006"/>
    <x v="10"/>
    <x v="1"/>
  </r>
  <r>
    <s v="SO - 0003184"/>
    <d v="2013-11-26T00:00:00"/>
    <x v="4"/>
    <n v="7"/>
    <x v="2"/>
    <s v="AUD"/>
    <x v="2"/>
    <x v="1"/>
    <x v="4"/>
    <n v="18"/>
    <n v="3"/>
    <x v="2"/>
    <n v="8"/>
    <n v="215.88888888888889"/>
    <n v="1727.1111111111111"/>
    <n v="155.44"/>
    <n v="483.5911111111111"/>
    <x v="10"/>
    <x v="1"/>
  </r>
  <r>
    <s v="SO - 0003185"/>
    <d v="2013-11-26T00:00:00"/>
    <x v="9"/>
    <n v="18"/>
    <x v="2"/>
    <s v="AUD"/>
    <x v="0"/>
    <x v="2"/>
    <x v="56"/>
    <n v="52"/>
    <n v="8"/>
    <x v="6"/>
    <n v="9"/>
    <n v="594.06666666666672"/>
    <n v="5346.6"/>
    <n v="386.14333333333337"/>
    <n v="1871.31"/>
    <x v="10"/>
    <x v="1"/>
  </r>
  <r>
    <s v="SO - 0003186"/>
    <d v="2013-11-26T00:00:00"/>
    <x v="17"/>
    <n v="14"/>
    <x v="2"/>
    <s v="AUD"/>
    <x v="1"/>
    <x v="0"/>
    <x v="50"/>
    <n v="39"/>
    <n v="6"/>
    <x v="0"/>
    <n v="5"/>
    <n v="128.78888888888889"/>
    <n v="643.94444444444446"/>
    <n v="104.31900000000002"/>
    <n v="122.34944444444443"/>
    <x v="10"/>
    <x v="1"/>
  </r>
  <r>
    <s v="SO - 0003187"/>
    <d v="2013-11-26T00:00:00"/>
    <x v="13"/>
    <n v="19"/>
    <x v="1"/>
    <s v="AUD"/>
    <x v="3"/>
    <x v="2"/>
    <x v="39"/>
    <n v="54"/>
    <n v="8"/>
    <x v="6"/>
    <n v="2"/>
    <n v="203.97777777777776"/>
    <n v="407.95555555555552"/>
    <n v="138.70488888888889"/>
    <n v="130.54577777777774"/>
    <x v="10"/>
    <x v="1"/>
  </r>
  <r>
    <s v="SO - 0003188"/>
    <d v="2013-11-26T00:00:00"/>
    <x v="0"/>
    <n v="15"/>
    <x v="2"/>
    <s v="AUD"/>
    <x v="0"/>
    <x v="0"/>
    <x v="47"/>
    <n v="44"/>
    <n v="6"/>
    <x v="0"/>
    <n v="7"/>
    <n v="291.07777777777778"/>
    <n v="2037.5444444444445"/>
    <n v="116.43111111111112"/>
    <n v="1222.5266666666666"/>
    <x v="10"/>
    <x v="1"/>
  </r>
  <r>
    <s v="SO - 0003189"/>
    <d v="2013-11-26T00:00:00"/>
    <x v="19"/>
    <n v="4"/>
    <x v="1"/>
    <s v="AUD"/>
    <x v="2"/>
    <x v="1"/>
    <x v="51"/>
    <n v="12"/>
    <n v="2"/>
    <x v="7"/>
    <n v="5"/>
    <n v="96.033333333333346"/>
    <n v="480.16666666666674"/>
    <n v="45.135666666666665"/>
    <n v="254.4883333333334"/>
    <x v="10"/>
    <x v="1"/>
  </r>
  <r>
    <s v="SO - 0003190"/>
    <d v="2013-11-26T00:00:00"/>
    <x v="6"/>
    <n v="1"/>
    <x v="1"/>
    <s v="AUD"/>
    <x v="2"/>
    <x v="1"/>
    <x v="6"/>
    <n v="1"/>
    <n v="1"/>
    <x v="4"/>
    <n v="4"/>
    <n v="22.333333333333332"/>
    <n v="89.333333333333329"/>
    <n v="17.866666666666667"/>
    <n v="17.86666666666666"/>
    <x v="10"/>
    <x v="1"/>
  </r>
  <r>
    <s v="SO - 0003191"/>
    <d v="2013-11-26T00:00:00"/>
    <x v="3"/>
    <n v="6"/>
    <x v="0"/>
    <s v="AUD"/>
    <x v="2"/>
    <x v="1"/>
    <x v="20"/>
    <n v="16"/>
    <n v="3"/>
    <x v="2"/>
    <n v="1"/>
    <n v="107.2"/>
    <n v="107.2"/>
    <n v="69.680000000000007"/>
    <n v="37.519999999999996"/>
    <x v="10"/>
    <x v="1"/>
  </r>
  <r>
    <s v="SO - 0003192"/>
    <d v="2013-11-27T00:00:00"/>
    <x v="7"/>
    <n v="17"/>
    <x v="0"/>
    <s v="AUD"/>
    <x v="0"/>
    <x v="2"/>
    <x v="55"/>
    <n v="50"/>
    <n v="7"/>
    <x v="3"/>
    <n v="7"/>
    <n v="23.822222222222223"/>
    <n v="166.75555555555556"/>
    <n v="16.675555555555555"/>
    <n v="50.026666666666671"/>
    <x v="10"/>
    <x v="1"/>
  </r>
  <r>
    <s v="SO - 0003193"/>
    <d v="2013-11-27T00:00:00"/>
    <x v="5"/>
    <n v="16"/>
    <x v="0"/>
    <s v="AUD"/>
    <x v="0"/>
    <x v="0"/>
    <x v="5"/>
    <n v="45"/>
    <n v="7"/>
    <x v="3"/>
    <n v="8"/>
    <n v="128.04444444444445"/>
    <n v="1024.3555555555556"/>
    <n v="51.217777777777783"/>
    <n v="614.61333333333334"/>
    <x v="10"/>
    <x v="1"/>
  </r>
  <r>
    <s v="SO - 0003194"/>
    <d v="2013-11-27T00:00:00"/>
    <x v="11"/>
    <n v="20"/>
    <x v="1"/>
    <s v="AUD"/>
    <x v="3"/>
    <x v="2"/>
    <x v="25"/>
    <n v="57"/>
    <n v="8"/>
    <x v="6"/>
    <n v="4"/>
    <n v="430.28888888888889"/>
    <n v="1721.1555555555556"/>
    <n v="202.23577777777777"/>
    <n v="912.21244444444449"/>
    <x v="10"/>
    <x v="1"/>
  </r>
  <r>
    <s v="SO - 0003195"/>
    <d v="2013-11-27T00:00:00"/>
    <x v="15"/>
    <n v="13"/>
    <x v="1"/>
    <s v="AUD"/>
    <x v="1"/>
    <x v="0"/>
    <x v="18"/>
    <n v="37"/>
    <n v="6"/>
    <x v="0"/>
    <n v="3"/>
    <n v="122.83333333333333"/>
    <n v="368.5"/>
    <n v="78.61333333333333"/>
    <n v="132.66000000000003"/>
    <x v="10"/>
    <x v="1"/>
  </r>
  <r>
    <s v="SO - 0003196"/>
    <d v="2013-11-28T00:00:00"/>
    <x v="4"/>
    <n v="7"/>
    <x v="0"/>
    <s v="AUD"/>
    <x v="2"/>
    <x v="1"/>
    <x v="34"/>
    <n v="19"/>
    <n v="3"/>
    <x v="2"/>
    <n v="7"/>
    <n v="439.9666666666667"/>
    <n v="3079.7666666666669"/>
    <n v="312.37633333333338"/>
    <n v="893.13233333333346"/>
    <x v="10"/>
    <x v="1"/>
  </r>
  <r>
    <s v="SO - 0003197"/>
    <d v="2013-11-28T00:00:00"/>
    <x v="11"/>
    <n v="20"/>
    <x v="0"/>
    <s v="AUD"/>
    <x v="3"/>
    <x v="2"/>
    <x v="22"/>
    <n v="58"/>
    <n v="8"/>
    <x v="6"/>
    <n v="3"/>
    <n v="192.8111111111111"/>
    <n v="578.43333333333328"/>
    <n v="106.04611111111112"/>
    <n v="260.29499999999996"/>
    <x v="10"/>
    <x v="1"/>
  </r>
  <r>
    <s v="SO - 0003198"/>
    <d v="2013-11-29T00:00:00"/>
    <x v="17"/>
    <n v="14"/>
    <x v="1"/>
    <s v="AUD"/>
    <x v="1"/>
    <x v="0"/>
    <x v="28"/>
    <n v="40"/>
    <n v="6"/>
    <x v="0"/>
    <n v="9"/>
    <n v="380.41111111111115"/>
    <n v="3423.7000000000003"/>
    <n v="171.18500000000003"/>
    <n v="1883.0350000000001"/>
    <x v="10"/>
    <x v="1"/>
  </r>
  <r>
    <s v="SO - 0003199"/>
    <d v="2013-11-29T00:00:00"/>
    <x v="17"/>
    <n v="14"/>
    <x v="1"/>
    <s v="AUD"/>
    <x v="1"/>
    <x v="0"/>
    <x v="28"/>
    <n v="40"/>
    <n v="6"/>
    <x v="0"/>
    <n v="8"/>
    <n v="429.54444444444448"/>
    <n v="3436.3555555555558"/>
    <n v="188.99955555555556"/>
    <n v="1924.3591111111114"/>
    <x v="10"/>
    <x v="1"/>
  </r>
  <r>
    <s v="SO - 0003200"/>
    <d v="2013-11-29T00:00:00"/>
    <x v="13"/>
    <n v="19"/>
    <x v="1"/>
    <s v="AUD"/>
    <x v="3"/>
    <x v="2"/>
    <x v="23"/>
    <n v="53"/>
    <n v="8"/>
    <x v="6"/>
    <n v="5"/>
    <n v="117.62222222222223"/>
    <n v="588.1111111111112"/>
    <n v="96.450222222222223"/>
    <n v="105.86000000000007"/>
    <x v="10"/>
    <x v="1"/>
  </r>
  <r>
    <s v="SO - 0003201"/>
    <d v="2013-11-29T00:00:00"/>
    <x v="19"/>
    <n v="4"/>
    <x v="2"/>
    <s v="AUD"/>
    <x v="2"/>
    <x v="1"/>
    <x v="33"/>
    <n v="10"/>
    <n v="2"/>
    <x v="7"/>
    <n v="2"/>
    <n v="250.87777777777779"/>
    <n v="501.75555555555559"/>
    <n v="102.85988888888889"/>
    <n v="296.03577777777781"/>
    <x v="10"/>
    <x v="1"/>
  </r>
  <r>
    <s v="SO - 0003202"/>
    <d v="2013-11-30T00:00:00"/>
    <x v="14"/>
    <n v="10"/>
    <x v="0"/>
    <s v="AUD"/>
    <x v="1"/>
    <x v="0"/>
    <x v="45"/>
    <n v="29"/>
    <n v="4"/>
    <x v="5"/>
    <n v="7"/>
    <n v="649.90000000000009"/>
    <n v="4549.3000000000011"/>
    <n v="292.45500000000004"/>
    <n v="2502.1150000000007"/>
    <x v="10"/>
    <x v="1"/>
  </r>
  <r>
    <s v="SO - 0003203"/>
    <d v="2013-11-30T00:00:00"/>
    <x v="10"/>
    <n v="8"/>
    <x v="1"/>
    <s v="AUD"/>
    <x v="2"/>
    <x v="1"/>
    <x v="44"/>
    <n v="21"/>
    <n v="3"/>
    <x v="2"/>
    <n v="6"/>
    <n v="259.81111111111113"/>
    <n v="1558.8666666666668"/>
    <n v="218.24133333333333"/>
    <n v="249.41866666666692"/>
    <x v="10"/>
    <x v="1"/>
  </r>
  <r>
    <s v="SO - 0003204"/>
    <d v="2013-11-30T00:00:00"/>
    <x v="17"/>
    <n v="14"/>
    <x v="0"/>
    <s v="AUD"/>
    <x v="1"/>
    <x v="0"/>
    <x v="50"/>
    <n v="39"/>
    <n v="6"/>
    <x v="0"/>
    <n v="8"/>
    <n v="113.90000000000002"/>
    <n v="911.20000000000016"/>
    <n v="89.981000000000023"/>
    <n v="191.35199999999998"/>
    <x v="10"/>
    <x v="1"/>
  </r>
  <r>
    <s v="SO - 0003205"/>
    <d v="2013-12-01T00:00:00"/>
    <x v="0"/>
    <n v="15"/>
    <x v="2"/>
    <s v="AUD"/>
    <x v="0"/>
    <x v="0"/>
    <x v="57"/>
    <n v="43"/>
    <n v="6"/>
    <x v="0"/>
    <n v="6"/>
    <n v="254.60000000000002"/>
    <n v="1527.6000000000001"/>
    <n v="196.04200000000003"/>
    <n v="351.34799999999996"/>
    <x v="11"/>
    <x v="1"/>
  </r>
  <r>
    <s v="SO - 0003206"/>
    <d v="2013-12-01T00:00:00"/>
    <x v="14"/>
    <n v="10"/>
    <x v="1"/>
    <s v="AUD"/>
    <x v="1"/>
    <x v="0"/>
    <x v="17"/>
    <n v="28"/>
    <n v="4"/>
    <x v="5"/>
    <n v="5"/>
    <n v="117.62222222222223"/>
    <n v="588.1111111111112"/>
    <n v="52.930000000000007"/>
    <n v="323.46111111111117"/>
    <x v="11"/>
    <x v="1"/>
  </r>
  <r>
    <s v="SO - 0003207"/>
    <d v="2013-12-02T00:00:00"/>
    <x v="15"/>
    <n v="13"/>
    <x v="0"/>
    <s v="AUD"/>
    <x v="1"/>
    <x v="0"/>
    <x v="19"/>
    <n v="38"/>
    <n v="6"/>
    <x v="0"/>
    <n v="6"/>
    <n v="126.55555555555556"/>
    <n v="759.33333333333337"/>
    <n v="58.215555555555561"/>
    <n v="410.04"/>
    <x v="11"/>
    <x v="1"/>
  </r>
  <r>
    <s v="SO - 0003208"/>
    <d v="2013-12-02T00:00:00"/>
    <x v="14"/>
    <n v="10"/>
    <x v="2"/>
    <s v="AUD"/>
    <x v="2"/>
    <x v="0"/>
    <x v="38"/>
    <n v="27"/>
    <n v="4"/>
    <x v="5"/>
    <n v="3"/>
    <n v="126.55555555555556"/>
    <n v="379.66666666666669"/>
    <n v="50.622222222222227"/>
    <n v="227.8"/>
    <x v="11"/>
    <x v="1"/>
  </r>
  <r>
    <s v="SO - 0003209"/>
    <d v="2013-12-03T00:00:00"/>
    <x v="0"/>
    <n v="15"/>
    <x v="2"/>
    <s v="AUD"/>
    <x v="0"/>
    <x v="0"/>
    <x v="0"/>
    <n v="41"/>
    <n v="6"/>
    <x v="0"/>
    <n v="2"/>
    <n v="378.92222222222222"/>
    <n v="757.84444444444443"/>
    <n v="257.66711111111113"/>
    <n v="242.51022222222218"/>
    <x v="11"/>
    <x v="1"/>
  </r>
  <r>
    <s v="SO - 0003210"/>
    <d v="2013-12-03T00:00:00"/>
    <x v="13"/>
    <n v="19"/>
    <x v="1"/>
    <s v="AUD"/>
    <x v="3"/>
    <x v="2"/>
    <x v="23"/>
    <n v="53"/>
    <n v="8"/>
    <x v="6"/>
    <n v="4"/>
    <n v="120.60000000000001"/>
    <n v="482.40000000000003"/>
    <n v="71.153999999999996"/>
    <n v="197.78400000000005"/>
    <x v="11"/>
    <x v="1"/>
  </r>
  <r>
    <s v="SO - 0003211"/>
    <d v="2013-12-03T00:00:00"/>
    <x v="17"/>
    <n v="14"/>
    <x v="1"/>
    <s v="AUD"/>
    <x v="1"/>
    <x v="0"/>
    <x v="50"/>
    <n v="39"/>
    <n v="6"/>
    <x v="0"/>
    <n v="3"/>
    <n v="265.02222222222224"/>
    <n v="795.06666666666672"/>
    <n v="172.26444444444448"/>
    <n v="278.27333333333331"/>
    <x v="11"/>
    <x v="1"/>
  </r>
  <r>
    <s v="SO - 0003212"/>
    <d v="2013-12-04T00:00:00"/>
    <x v="17"/>
    <n v="14"/>
    <x v="1"/>
    <s v="AUD"/>
    <x v="1"/>
    <x v="0"/>
    <x v="0"/>
    <n v="41"/>
    <n v="6"/>
    <x v="0"/>
    <n v="3"/>
    <n v="25.311111111111114"/>
    <n v="75.933333333333337"/>
    <n v="12.149333333333335"/>
    <n v="39.48533333333333"/>
    <x v="11"/>
    <x v="1"/>
  </r>
  <r>
    <s v="SO - 0003213"/>
    <d v="2013-12-04T00:00:00"/>
    <x v="4"/>
    <n v="7"/>
    <x v="1"/>
    <s v="AUD"/>
    <x v="2"/>
    <x v="1"/>
    <x v="34"/>
    <n v="19"/>
    <n v="3"/>
    <x v="2"/>
    <n v="2"/>
    <n v="76.677777777777777"/>
    <n v="153.35555555555555"/>
    <n v="36.038555555555554"/>
    <n v="81.278444444444446"/>
    <x v="11"/>
    <x v="1"/>
  </r>
  <r>
    <s v="SO - 0003214"/>
    <d v="2013-12-04T00:00:00"/>
    <x v="3"/>
    <n v="6"/>
    <x v="0"/>
    <s v="AUD"/>
    <x v="2"/>
    <x v="1"/>
    <x v="3"/>
    <n v="17"/>
    <n v="3"/>
    <x v="2"/>
    <n v="1"/>
    <n v="696.8"/>
    <n v="696.8"/>
    <n v="515.63200000000006"/>
    <n v="181.16799999999989"/>
    <x v="11"/>
    <x v="1"/>
  </r>
  <r>
    <s v="SO - 0003215"/>
    <d v="2013-12-04T00:00:00"/>
    <x v="6"/>
    <n v="1"/>
    <x v="1"/>
    <s v="AUD"/>
    <x v="2"/>
    <x v="1"/>
    <x v="41"/>
    <n v="2"/>
    <n v="1"/>
    <x v="4"/>
    <n v="9"/>
    <n v="19.355555555555558"/>
    <n v="174.20000000000002"/>
    <n v="14.129555555555557"/>
    <n v="47.034000000000006"/>
    <x v="11"/>
    <x v="1"/>
  </r>
  <r>
    <s v="SO - 0003216"/>
    <d v="2013-12-04T00:00:00"/>
    <x v="10"/>
    <n v="8"/>
    <x v="2"/>
    <s v="AUD"/>
    <x v="2"/>
    <x v="1"/>
    <x v="32"/>
    <n v="24"/>
    <n v="4"/>
    <x v="5"/>
    <n v="1"/>
    <n v="24.566666666666666"/>
    <n v="24.566666666666666"/>
    <n v="13.266"/>
    <n v="11.300666666666666"/>
    <x v="11"/>
    <x v="1"/>
  </r>
  <r>
    <s v="SO - 0003217"/>
    <d v="2013-12-05T00:00:00"/>
    <x v="18"/>
    <n v="3"/>
    <x v="1"/>
    <s v="AUD"/>
    <x v="2"/>
    <x v="1"/>
    <x v="27"/>
    <n v="7"/>
    <n v="1"/>
    <x v="4"/>
    <n v="2"/>
    <n v="26.055555555555557"/>
    <n v="52.111111111111114"/>
    <n v="10.422222222222224"/>
    <n v="31.266666666666666"/>
    <x v="11"/>
    <x v="1"/>
  </r>
  <r>
    <s v="SO - 0003218"/>
    <d v="2013-12-05T00:00:00"/>
    <x v="8"/>
    <n v="9"/>
    <x v="1"/>
    <s v="AUD"/>
    <x v="2"/>
    <x v="1"/>
    <x v="32"/>
    <n v="24"/>
    <n v="4"/>
    <x v="5"/>
    <n v="7"/>
    <n v="212.16666666666666"/>
    <n v="1485.1666666666665"/>
    <n v="150.63833333333332"/>
    <n v="430.69833333333327"/>
    <x v="11"/>
    <x v="1"/>
  </r>
  <r>
    <s v="SO - 0003219"/>
    <d v="2013-12-06T00:00:00"/>
    <x v="10"/>
    <n v="8"/>
    <x v="1"/>
    <s v="AUD"/>
    <x v="2"/>
    <x v="1"/>
    <x v="13"/>
    <n v="22"/>
    <n v="3"/>
    <x v="2"/>
    <n v="8"/>
    <n v="123.57777777777778"/>
    <n v="988.62222222222226"/>
    <n v="97.626444444444445"/>
    <n v="207.6106666666667"/>
    <x v="11"/>
    <x v="1"/>
  </r>
  <r>
    <s v="SO - 0003220"/>
    <d v="2013-12-06T00:00:00"/>
    <x v="14"/>
    <n v="10"/>
    <x v="0"/>
    <s v="AUD"/>
    <x v="2"/>
    <x v="0"/>
    <x v="38"/>
    <n v="27"/>
    <n v="4"/>
    <x v="5"/>
    <n v="1"/>
    <n v="95.288888888888891"/>
    <n v="95.288888888888891"/>
    <n v="55.267555555555553"/>
    <n v="40.021333333333338"/>
    <x v="11"/>
    <x v="1"/>
  </r>
  <r>
    <s v="SO - 0003221"/>
    <d v="2013-12-06T00:00:00"/>
    <x v="6"/>
    <n v="1"/>
    <x v="1"/>
    <s v="AUD"/>
    <x v="2"/>
    <x v="1"/>
    <x v="6"/>
    <n v="1"/>
    <n v="1"/>
    <x v="4"/>
    <n v="7"/>
    <n v="248.64444444444447"/>
    <n v="1740.5111111111114"/>
    <n v="156.64600000000002"/>
    <n v="643.98911111111124"/>
    <x v="11"/>
    <x v="1"/>
  </r>
  <r>
    <s v="SO - 0003222"/>
    <d v="2013-12-06T00:00:00"/>
    <x v="7"/>
    <n v="17"/>
    <x v="1"/>
    <s v="AUD"/>
    <x v="0"/>
    <x v="2"/>
    <x v="30"/>
    <n v="47"/>
    <n v="7"/>
    <x v="3"/>
    <n v="4"/>
    <n v="260.55555555555554"/>
    <n v="1042.2222222222222"/>
    <n v="114.64444444444445"/>
    <n v="583.64444444444439"/>
    <x v="11"/>
    <x v="1"/>
  </r>
  <r>
    <s v="SO - 0003223"/>
    <d v="2013-12-06T00:00:00"/>
    <x v="16"/>
    <n v="5"/>
    <x v="0"/>
    <s v="AUD"/>
    <x v="2"/>
    <x v="1"/>
    <x v="51"/>
    <n v="12"/>
    <n v="2"/>
    <x v="7"/>
    <n v="7"/>
    <n v="355.84444444444443"/>
    <n v="2490.911111111111"/>
    <n v="153.0131111111111"/>
    <n v="1419.8193333333334"/>
    <x v="11"/>
    <x v="1"/>
  </r>
  <r>
    <s v="SO - 0003224"/>
    <d v="2013-12-07T00:00:00"/>
    <x v="18"/>
    <n v="3"/>
    <x v="1"/>
    <s v="AUD"/>
    <x v="2"/>
    <x v="1"/>
    <x v="27"/>
    <n v="7"/>
    <n v="1"/>
    <x v="4"/>
    <n v="4"/>
    <n v="116.87777777777779"/>
    <n v="467.51111111111118"/>
    <n v="81.814444444444447"/>
    <n v="140.25333333333339"/>
    <x v="11"/>
    <x v="1"/>
  </r>
  <r>
    <s v="SO - 0003225"/>
    <d v="2013-12-07T00:00:00"/>
    <x v="7"/>
    <n v="17"/>
    <x v="0"/>
    <s v="AUD"/>
    <x v="0"/>
    <x v="2"/>
    <x v="7"/>
    <n v="48"/>
    <n v="7"/>
    <x v="3"/>
    <n v="3"/>
    <n v="114.64444444444445"/>
    <n v="343.93333333333334"/>
    <n v="63.054444444444442"/>
    <n v="154.77000000000001"/>
    <x v="11"/>
    <x v="1"/>
  </r>
  <r>
    <s v="SO - 0003226"/>
    <d v="2013-12-07T00:00:00"/>
    <x v="4"/>
    <n v="7"/>
    <x v="1"/>
    <s v="AUD"/>
    <x v="2"/>
    <x v="1"/>
    <x v="48"/>
    <n v="20"/>
    <n v="3"/>
    <x v="2"/>
    <n v="1"/>
    <n v="434.75555555555559"/>
    <n v="434.75555555555559"/>
    <n v="191.29244444444444"/>
    <n v="243.46311111111115"/>
    <x v="11"/>
    <x v="1"/>
  </r>
  <r>
    <s v="SO - 0003227"/>
    <d v="2013-12-08T00:00:00"/>
    <x v="6"/>
    <n v="1"/>
    <x v="1"/>
    <s v="AUD"/>
    <x v="2"/>
    <x v="1"/>
    <x v="6"/>
    <n v="1"/>
    <n v="1"/>
    <x v="4"/>
    <n v="4"/>
    <n v="118.36666666666666"/>
    <n v="473.46666666666664"/>
    <n v="95.87700000000001"/>
    <n v="89.958666666666602"/>
    <x v="11"/>
    <x v="1"/>
  </r>
  <r>
    <s v="SO - 0003228"/>
    <d v="2013-12-08T00:00:00"/>
    <x v="0"/>
    <n v="15"/>
    <x v="2"/>
    <s v="AUD"/>
    <x v="0"/>
    <x v="0"/>
    <x v="57"/>
    <n v="43"/>
    <n v="6"/>
    <x v="0"/>
    <n v="3"/>
    <n v="439.9666666666667"/>
    <n v="1319.9"/>
    <n v="373.97166666666669"/>
    <n v="197.98500000000013"/>
    <x v="11"/>
    <x v="1"/>
  </r>
  <r>
    <s v="SO - 0003229"/>
    <d v="2013-12-08T00:00:00"/>
    <x v="13"/>
    <n v="19"/>
    <x v="1"/>
    <s v="AUD"/>
    <x v="3"/>
    <x v="2"/>
    <x v="46"/>
    <n v="55"/>
    <n v="8"/>
    <x v="6"/>
    <n v="3"/>
    <n v="441.45555555555552"/>
    <n v="1324.3666666666666"/>
    <n v="189.8258888888889"/>
    <n v="754.8889999999999"/>
    <x v="11"/>
    <x v="1"/>
  </r>
  <r>
    <s v="SO - 0003230"/>
    <d v="2013-12-08T00:00:00"/>
    <x v="12"/>
    <n v="2"/>
    <x v="1"/>
    <s v="AUD"/>
    <x v="2"/>
    <x v="1"/>
    <x v="29"/>
    <n v="6"/>
    <n v="1"/>
    <x v="4"/>
    <n v="7"/>
    <n v="119.11111111111111"/>
    <n v="833.77777777777783"/>
    <n v="47.644444444444446"/>
    <n v="500.26666666666671"/>
    <x v="11"/>
    <x v="1"/>
  </r>
  <r>
    <s v="SO - 0003231"/>
    <d v="2013-12-08T00:00:00"/>
    <x v="2"/>
    <n v="12"/>
    <x v="0"/>
    <s v="AUD"/>
    <x v="1"/>
    <x v="0"/>
    <x v="40"/>
    <n v="33"/>
    <n v="5"/>
    <x v="1"/>
    <n v="2"/>
    <n v="311.17777777777775"/>
    <n v="622.3555555555555"/>
    <n v="140.03"/>
    <n v="342.2955555555555"/>
    <x v="11"/>
    <x v="1"/>
  </r>
  <r>
    <s v="SO - 0003232"/>
    <d v="2013-12-08T00:00:00"/>
    <x v="9"/>
    <n v="18"/>
    <x v="2"/>
    <s v="AUD"/>
    <x v="0"/>
    <x v="2"/>
    <x v="23"/>
    <n v="53"/>
    <n v="8"/>
    <x v="6"/>
    <n v="6"/>
    <n v="727.32222222222231"/>
    <n v="4363.9333333333343"/>
    <n v="523.67200000000003"/>
    <n v="1221.9013333333342"/>
    <x v="11"/>
    <x v="1"/>
  </r>
  <r>
    <s v="SO - 0003233"/>
    <d v="2013-12-08T00:00:00"/>
    <x v="4"/>
    <n v="7"/>
    <x v="0"/>
    <s v="AUD"/>
    <x v="2"/>
    <x v="1"/>
    <x v="48"/>
    <n v="20"/>
    <n v="3"/>
    <x v="2"/>
    <n v="6"/>
    <n v="262.78888888888889"/>
    <n v="1576.7333333333333"/>
    <n v="112.99922222222222"/>
    <n v="898.73800000000006"/>
    <x v="11"/>
    <x v="1"/>
  </r>
  <r>
    <s v="SO - 0003234"/>
    <d v="2013-12-08T00:00:00"/>
    <x v="2"/>
    <n v="12"/>
    <x v="0"/>
    <s v="AUD"/>
    <x v="1"/>
    <x v="0"/>
    <x v="40"/>
    <n v="33"/>
    <n v="5"/>
    <x v="1"/>
    <n v="4"/>
    <n v="121.34444444444446"/>
    <n v="485.37777777777785"/>
    <n v="92.221777777777788"/>
    <n v="116.4906666666667"/>
    <x v="11"/>
    <x v="1"/>
  </r>
  <r>
    <s v="SO - 0003235"/>
    <d v="2013-12-09T00:00:00"/>
    <x v="14"/>
    <n v="10"/>
    <x v="1"/>
    <s v="AUD"/>
    <x v="2"/>
    <x v="0"/>
    <x v="38"/>
    <n v="27"/>
    <n v="4"/>
    <x v="5"/>
    <n v="5"/>
    <n v="378.17777777777775"/>
    <n v="1890.8888888888887"/>
    <n v="268.50622222222222"/>
    <n v="548.35777777777753"/>
    <x v="11"/>
    <x v="1"/>
  </r>
  <r>
    <s v="SO - 0003236"/>
    <d v="2013-12-09T00:00:00"/>
    <x v="1"/>
    <n v="11"/>
    <x v="1"/>
    <s v="AUD"/>
    <x v="1"/>
    <x v="0"/>
    <x v="42"/>
    <n v="32"/>
    <n v="5"/>
    <x v="1"/>
    <n v="8"/>
    <n v="21.588888888888889"/>
    <n v="172.71111111111111"/>
    <n v="13.385111111111112"/>
    <n v="65.630222222222216"/>
    <x v="11"/>
    <x v="1"/>
  </r>
  <r>
    <s v="SO - 0003237"/>
    <d v="2013-12-09T00:00:00"/>
    <x v="17"/>
    <n v="14"/>
    <x v="1"/>
    <s v="AUD"/>
    <x v="1"/>
    <x v="0"/>
    <x v="28"/>
    <n v="40"/>
    <n v="6"/>
    <x v="0"/>
    <n v="7"/>
    <n v="294.05555555555554"/>
    <n v="2058.3888888888887"/>
    <n v="202.89833333333331"/>
    <n v="638.1005555555555"/>
    <x v="11"/>
    <x v="1"/>
  </r>
  <r>
    <s v="SO - 0003238"/>
    <d v="2013-12-09T00:00:00"/>
    <x v="11"/>
    <n v="20"/>
    <x v="1"/>
    <s v="AUD"/>
    <x v="3"/>
    <x v="2"/>
    <x v="22"/>
    <n v="58"/>
    <n v="8"/>
    <x v="6"/>
    <n v="9"/>
    <n v="117.62222222222223"/>
    <n v="1058.6000000000001"/>
    <n v="78.806888888888906"/>
    <n v="349.33799999999997"/>
    <x v="11"/>
    <x v="1"/>
  </r>
  <r>
    <s v="SO - 0003239"/>
    <d v="2013-12-09T00:00:00"/>
    <x v="6"/>
    <n v="1"/>
    <x v="0"/>
    <s v="AUD"/>
    <x v="2"/>
    <x v="1"/>
    <x v="6"/>
    <n v="1"/>
    <n v="1"/>
    <x v="4"/>
    <n v="7"/>
    <n v="440.71111111111111"/>
    <n v="3084.9777777777776"/>
    <n v="176.28444444444446"/>
    <n v="1850.9866666666665"/>
    <x v="11"/>
    <x v="1"/>
  </r>
  <r>
    <s v="SO - 0003240"/>
    <d v="2013-12-09T00:00:00"/>
    <x v="2"/>
    <n v="12"/>
    <x v="0"/>
    <s v="AUD"/>
    <x v="1"/>
    <x v="0"/>
    <x v="40"/>
    <n v="33"/>
    <n v="5"/>
    <x v="1"/>
    <n v="7"/>
    <n v="326.81111111111113"/>
    <n v="2287.6777777777779"/>
    <n v="212.42722222222224"/>
    <n v="800.68722222222232"/>
    <x v="11"/>
    <x v="1"/>
  </r>
  <r>
    <s v="SO - 0003241"/>
    <d v="2013-12-10T00:00:00"/>
    <x v="9"/>
    <n v="18"/>
    <x v="1"/>
    <s v="AUD"/>
    <x v="0"/>
    <x v="2"/>
    <x v="55"/>
    <n v="50"/>
    <n v="7"/>
    <x v="3"/>
    <n v="1"/>
    <n v="125.06666666666668"/>
    <n v="125.06666666666668"/>
    <n v="75.040000000000006"/>
    <n v="50.026666666666671"/>
    <x v="11"/>
    <x v="1"/>
  </r>
  <r>
    <s v="SO - 0003242"/>
    <d v="2013-12-10T00:00:00"/>
    <x v="12"/>
    <n v="2"/>
    <x v="1"/>
    <s v="AUD"/>
    <x v="2"/>
    <x v="1"/>
    <x v="15"/>
    <n v="4"/>
    <n v="1"/>
    <x v="4"/>
    <n v="9"/>
    <n v="314.15555555555557"/>
    <n v="2827.4"/>
    <n v="197.91800000000001"/>
    <n v="1046.1379999999999"/>
    <x v="11"/>
    <x v="1"/>
  </r>
  <r>
    <s v="SO - 0003243"/>
    <d v="2013-12-10T00:00:00"/>
    <x v="3"/>
    <n v="6"/>
    <x v="1"/>
    <s v="AUD"/>
    <x v="2"/>
    <x v="1"/>
    <x v="4"/>
    <n v="18"/>
    <n v="3"/>
    <x v="2"/>
    <n v="3"/>
    <n v="122.83333333333333"/>
    <n v="368.5"/>
    <n v="82.298333333333346"/>
    <n v="121.60499999999996"/>
    <x v="11"/>
    <x v="1"/>
  </r>
  <r>
    <s v="SO - 0003244"/>
    <d v="2013-12-10T00:00:00"/>
    <x v="1"/>
    <n v="11"/>
    <x v="0"/>
    <s v="AUD"/>
    <x v="1"/>
    <x v="0"/>
    <x v="42"/>
    <n v="32"/>
    <n v="5"/>
    <x v="1"/>
    <n v="7"/>
    <n v="446.66666666666669"/>
    <n v="3126.666666666667"/>
    <n v="201"/>
    <n v="1719.666666666667"/>
    <x v="11"/>
    <x v="1"/>
  </r>
  <r>
    <s v="SO - 0003245"/>
    <d v="2013-12-10T00:00:00"/>
    <x v="17"/>
    <n v="14"/>
    <x v="1"/>
    <s v="AUD"/>
    <x v="1"/>
    <x v="0"/>
    <x v="19"/>
    <n v="38"/>
    <n v="6"/>
    <x v="0"/>
    <n v="3"/>
    <n v="363.28888888888889"/>
    <n v="1089.8666666666668"/>
    <n v="156.21422222222222"/>
    <n v="621.22400000000016"/>
    <x v="11"/>
    <x v="1"/>
  </r>
  <r>
    <s v="SO - 0003246"/>
    <d v="2013-12-10T00:00:00"/>
    <x v="0"/>
    <n v="15"/>
    <x v="1"/>
    <s v="AUD"/>
    <x v="0"/>
    <x v="0"/>
    <x v="8"/>
    <n v="42"/>
    <n v="6"/>
    <x v="0"/>
    <n v="5"/>
    <n v="582.90000000000009"/>
    <n v="2914.5000000000005"/>
    <n v="431.346"/>
    <n v="757.77000000000044"/>
    <x v="11"/>
    <x v="1"/>
  </r>
  <r>
    <s v="SO - 0003247"/>
    <d v="2013-12-11T00:00:00"/>
    <x v="14"/>
    <n v="10"/>
    <x v="2"/>
    <s v="AUD"/>
    <x v="1"/>
    <x v="0"/>
    <x v="17"/>
    <n v="28"/>
    <n v="4"/>
    <x v="5"/>
    <n v="8"/>
    <n v="267.25555555555559"/>
    <n v="2138.0444444444447"/>
    <n v="179.06122222222223"/>
    <n v="705.55466666666689"/>
    <x v="11"/>
    <x v="1"/>
  </r>
  <r>
    <s v="SO - 0003248"/>
    <d v="2013-12-11T00:00:00"/>
    <x v="5"/>
    <n v="16"/>
    <x v="1"/>
    <s v="AUD"/>
    <x v="0"/>
    <x v="3"/>
    <x v="12"/>
    <n v="46"/>
    <n v="7"/>
    <x v="3"/>
    <n v="5"/>
    <n v="681.91111111111104"/>
    <n v="3409.5555555555552"/>
    <n v="313.67911111111113"/>
    <n v="1841.1599999999996"/>
    <x v="11"/>
    <x v="1"/>
  </r>
  <r>
    <s v="SO - 0003249"/>
    <d v="2013-12-11T00:00:00"/>
    <x v="17"/>
    <n v="14"/>
    <x v="1"/>
    <s v="AUD"/>
    <x v="1"/>
    <x v="0"/>
    <x v="0"/>
    <n v="41"/>
    <n v="6"/>
    <x v="0"/>
    <n v="4"/>
    <n v="262.78888888888889"/>
    <n v="1051.1555555555556"/>
    <n v="110.37133333333333"/>
    <n v="609.67022222222226"/>
    <x v="11"/>
    <x v="1"/>
  </r>
  <r>
    <s v="SO - 0003250"/>
    <d v="2013-12-12T00:00:00"/>
    <x v="10"/>
    <n v="8"/>
    <x v="0"/>
    <s v="AUD"/>
    <x v="2"/>
    <x v="1"/>
    <x v="13"/>
    <n v="22"/>
    <n v="3"/>
    <x v="2"/>
    <n v="4"/>
    <n v="128.78888888888889"/>
    <n v="515.15555555555557"/>
    <n v="105.6068888888889"/>
    <n v="92.727999999999952"/>
    <x v="11"/>
    <x v="1"/>
  </r>
  <r>
    <s v="SO - 0003251"/>
    <d v="2013-12-12T00:00:00"/>
    <x v="8"/>
    <n v="9"/>
    <x v="1"/>
    <s v="AUD"/>
    <x v="2"/>
    <x v="1"/>
    <x v="32"/>
    <n v="24"/>
    <n v="4"/>
    <x v="5"/>
    <n v="2"/>
    <n v="119.11111111111111"/>
    <n v="238.22222222222223"/>
    <n v="50.026666666666671"/>
    <n v="138.16888888888889"/>
    <x v="11"/>
    <x v="1"/>
  </r>
  <r>
    <s v="SO - 0003252"/>
    <d v="2013-12-12T00:00:00"/>
    <x v="15"/>
    <n v="13"/>
    <x v="1"/>
    <s v="AUD"/>
    <x v="1"/>
    <x v="0"/>
    <x v="54"/>
    <n v="36"/>
    <n v="5"/>
    <x v="1"/>
    <n v="7"/>
    <n v="427.31111111111113"/>
    <n v="2991.1777777777779"/>
    <n v="213.65555555555557"/>
    <n v="1495.588888888889"/>
    <x v="11"/>
    <x v="1"/>
  </r>
  <r>
    <s v="SO - 0003253"/>
    <d v="2013-12-13T00:00:00"/>
    <x v="17"/>
    <n v="14"/>
    <x v="2"/>
    <s v="AUD"/>
    <x v="1"/>
    <x v="0"/>
    <x v="28"/>
    <n v="40"/>
    <n v="6"/>
    <x v="0"/>
    <n v="4"/>
    <n v="431.77777777777777"/>
    <n v="1727.1111111111111"/>
    <n v="341.10444444444443"/>
    <n v="362.69333333333338"/>
    <x v="11"/>
    <x v="1"/>
  </r>
  <r>
    <s v="SO - 0003254"/>
    <d v="2013-12-13T00:00:00"/>
    <x v="3"/>
    <n v="6"/>
    <x v="1"/>
    <s v="AUD"/>
    <x v="2"/>
    <x v="1"/>
    <x v="20"/>
    <n v="16"/>
    <n v="3"/>
    <x v="2"/>
    <n v="4"/>
    <n v="86.355555555555554"/>
    <n v="345.42222222222222"/>
    <n v="58.721777777777788"/>
    <n v="110.53511111111106"/>
    <x v="11"/>
    <x v="1"/>
  </r>
  <r>
    <s v="SO - 0003255"/>
    <d v="2013-12-14T00:00:00"/>
    <x v="8"/>
    <n v="9"/>
    <x v="1"/>
    <s v="AUD"/>
    <x v="2"/>
    <x v="1"/>
    <x v="32"/>
    <n v="24"/>
    <n v="4"/>
    <x v="5"/>
    <n v="7"/>
    <n v="101.24444444444445"/>
    <n v="708.71111111111122"/>
    <n v="84.032888888888891"/>
    <n v="120.48088888888901"/>
    <x v="11"/>
    <x v="1"/>
  </r>
  <r>
    <s v="SO - 0003256"/>
    <d v="2013-12-14T00:00:00"/>
    <x v="7"/>
    <n v="17"/>
    <x v="2"/>
    <s v="AUD"/>
    <x v="0"/>
    <x v="2"/>
    <x v="30"/>
    <n v="47"/>
    <n v="7"/>
    <x v="3"/>
    <n v="3"/>
    <n v="436.98888888888888"/>
    <n v="1310.9666666666667"/>
    <n v="345.2212222222222"/>
    <n v="275.30300000000011"/>
    <x v="11"/>
    <x v="1"/>
  </r>
  <r>
    <s v="SO - 0003257"/>
    <d v="2013-12-14T00:00:00"/>
    <x v="7"/>
    <n v="17"/>
    <x v="1"/>
    <s v="AUD"/>
    <x v="0"/>
    <x v="2"/>
    <x v="7"/>
    <n v="48"/>
    <n v="7"/>
    <x v="3"/>
    <n v="3"/>
    <n v="285.12222222222221"/>
    <n v="855.36666666666656"/>
    <n v="159.66844444444445"/>
    <n v="376.36133333333322"/>
    <x v="11"/>
    <x v="1"/>
  </r>
  <r>
    <s v="SO - 0003258"/>
    <d v="2013-12-14T00:00:00"/>
    <x v="18"/>
    <n v="3"/>
    <x v="1"/>
    <s v="AUD"/>
    <x v="2"/>
    <x v="1"/>
    <x v="27"/>
    <n v="7"/>
    <n v="1"/>
    <x v="4"/>
    <n v="4"/>
    <n v="643.20000000000005"/>
    <n v="2572.8000000000002"/>
    <n v="328.03199999999998"/>
    <n v="1260.6720000000003"/>
    <x v="11"/>
    <x v="1"/>
  </r>
  <r>
    <s v="SO - 0003259"/>
    <d v="2013-12-14T00:00:00"/>
    <x v="8"/>
    <n v="9"/>
    <x v="0"/>
    <s v="AUD"/>
    <x v="2"/>
    <x v="1"/>
    <x v="32"/>
    <n v="24"/>
    <n v="4"/>
    <x v="5"/>
    <n v="6"/>
    <n v="706.47777777777776"/>
    <n v="4238.8666666666668"/>
    <n v="558.11744444444457"/>
    <n v="890.16199999999935"/>
    <x v="11"/>
    <x v="1"/>
  </r>
  <r>
    <s v="SO - 0003260"/>
    <d v="2013-12-14T00:00:00"/>
    <x v="10"/>
    <n v="8"/>
    <x v="2"/>
    <s v="AUD"/>
    <x v="2"/>
    <x v="1"/>
    <x v="31"/>
    <n v="23"/>
    <n v="4"/>
    <x v="5"/>
    <n v="8"/>
    <n v="102.73333333333333"/>
    <n v="821.86666666666667"/>
    <n v="79.104666666666674"/>
    <n v="189.02933333333328"/>
    <x v="11"/>
    <x v="1"/>
  </r>
  <r>
    <s v="SO - 0003261"/>
    <d v="2013-12-14T00:00:00"/>
    <x v="14"/>
    <n v="10"/>
    <x v="2"/>
    <s v="AUD"/>
    <x v="1"/>
    <x v="0"/>
    <x v="45"/>
    <n v="29"/>
    <n v="4"/>
    <x v="5"/>
    <n v="4"/>
    <n v="114.64444444444445"/>
    <n v="458.57777777777778"/>
    <n v="71.079555555555558"/>
    <n v="174.25955555555555"/>
    <x v="11"/>
    <x v="1"/>
  </r>
  <r>
    <s v="SO - 0003262"/>
    <d v="2013-12-14T00:00:00"/>
    <x v="11"/>
    <n v="20"/>
    <x v="2"/>
    <s v="AUD"/>
    <x v="3"/>
    <x v="2"/>
    <x v="22"/>
    <n v="58"/>
    <n v="8"/>
    <x v="6"/>
    <n v="3"/>
    <n v="427.31111111111113"/>
    <n v="1281.9333333333334"/>
    <n v="192.29000000000002"/>
    <n v="705.06333333333328"/>
    <x v="11"/>
    <x v="1"/>
  </r>
  <r>
    <s v="SO - 0003263"/>
    <d v="2013-12-15T00:00:00"/>
    <x v="16"/>
    <n v="5"/>
    <x v="2"/>
    <s v="AUD"/>
    <x v="2"/>
    <x v="1"/>
    <x v="26"/>
    <n v="15"/>
    <n v="2"/>
    <x v="7"/>
    <n v="4"/>
    <n v="100.5"/>
    <n v="402"/>
    <n v="74.37"/>
    <n v="104.51999999999998"/>
    <x v="11"/>
    <x v="1"/>
  </r>
  <r>
    <s v="SO - 0003264"/>
    <d v="2013-12-15T00:00:00"/>
    <x v="0"/>
    <n v="15"/>
    <x v="1"/>
    <s v="AUD"/>
    <x v="0"/>
    <x v="0"/>
    <x v="8"/>
    <n v="42"/>
    <n v="6"/>
    <x v="0"/>
    <n v="3"/>
    <n v="26.055555555555557"/>
    <n v="78.166666666666671"/>
    <n v="21.365555555555556"/>
    <n v="14.070000000000007"/>
    <x v="11"/>
    <x v="1"/>
  </r>
  <r>
    <s v="SO - 0003265"/>
    <d v="2013-12-16T00:00:00"/>
    <x v="4"/>
    <n v="7"/>
    <x v="1"/>
    <s v="AUD"/>
    <x v="2"/>
    <x v="1"/>
    <x v="4"/>
    <n v="18"/>
    <n v="3"/>
    <x v="2"/>
    <n v="5"/>
    <n v="441.45555555555552"/>
    <n v="2207.2777777777774"/>
    <n v="189.8258888888889"/>
    <n v="1258.1483333333329"/>
    <x v="11"/>
    <x v="1"/>
  </r>
  <r>
    <s v="SO - 0003266"/>
    <d v="2013-12-16T00:00:00"/>
    <x v="14"/>
    <n v="10"/>
    <x v="1"/>
    <s v="AUD"/>
    <x v="1"/>
    <x v="0"/>
    <x v="45"/>
    <n v="29"/>
    <n v="4"/>
    <x v="5"/>
    <n v="2"/>
    <n v="23.077777777777779"/>
    <n v="46.155555555555559"/>
    <n v="17.077555555555556"/>
    <n v="12.000444444444447"/>
    <x v="11"/>
    <x v="1"/>
  </r>
  <r>
    <s v="SO - 0003267"/>
    <d v="2013-12-17T00:00:00"/>
    <x v="16"/>
    <n v="5"/>
    <x v="0"/>
    <s v="AUD"/>
    <x v="2"/>
    <x v="1"/>
    <x v="35"/>
    <n v="13"/>
    <n v="2"/>
    <x v="7"/>
    <n v="1"/>
    <n v="111.66666666666667"/>
    <n v="111.66666666666667"/>
    <n v="87.1"/>
    <n v="24.566666666666677"/>
    <x v="11"/>
    <x v="1"/>
  </r>
  <r>
    <s v="SO - 0003268"/>
    <d v="2013-12-17T00:00:00"/>
    <x v="15"/>
    <n v="13"/>
    <x v="0"/>
    <s v="AUD"/>
    <x v="1"/>
    <x v="0"/>
    <x v="18"/>
    <n v="37"/>
    <n v="6"/>
    <x v="0"/>
    <n v="8"/>
    <n v="24.566666666666666"/>
    <n v="196.53333333333333"/>
    <n v="20.881666666666668"/>
    <n v="29.47999999999999"/>
    <x v="11"/>
    <x v="1"/>
  </r>
  <r>
    <s v="SO - 0003269"/>
    <d v="2013-12-17T00:00:00"/>
    <x v="19"/>
    <n v="4"/>
    <x v="2"/>
    <s v="AUD"/>
    <x v="2"/>
    <x v="1"/>
    <x v="51"/>
    <n v="12"/>
    <n v="2"/>
    <x v="7"/>
    <n v="9"/>
    <n v="428.05555555555554"/>
    <n v="3852.5"/>
    <n v="184.0638888888889"/>
    <n v="2195.9250000000002"/>
    <x v="11"/>
    <x v="1"/>
  </r>
  <r>
    <s v="SO - 0003270"/>
    <d v="2013-12-18T00:00:00"/>
    <x v="12"/>
    <n v="2"/>
    <x v="1"/>
    <s v="AUD"/>
    <x v="2"/>
    <x v="1"/>
    <x v="37"/>
    <n v="5"/>
    <n v="1"/>
    <x v="4"/>
    <n v="3"/>
    <n v="29.777777777777779"/>
    <n v="89.333333333333343"/>
    <n v="17.866666666666664"/>
    <n v="35.733333333333348"/>
    <x v="11"/>
    <x v="1"/>
  </r>
  <r>
    <s v="SO - 0003271"/>
    <d v="2013-12-19T00:00:00"/>
    <x v="11"/>
    <n v="20"/>
    <x v="1"/>
    <s v="AUD"/>
    <x v="3"/>
    <x v="2"/>
    <x v="25"/>
    <n v="57"/>
    <n v="8"/>
    <x v="6"/>
    <n v="5"/>
    <n v="388.6"/>
    <n v="1943"/>
    <n v="155.44"/>
    <n v="1165.8"/>
    <x v="11"/>
    <x v="1"/>
  </r>
  <r>
    <s v="SO - 0003272"/>
    <d v="2013-12-19T00:00:00"/>
    <x v="18"/>
    <n v="3"/>
    <x v="0"/>
    <s v="AUD"/>
    <x v="2"/>
    <x v="1"/>
    <x v="29"/>
    <n v="6"/>
    <n v="1"/>
    <x v="4"/>
    <n v="3"/>
    <n v="715.41111111111104"/>
    <n v="2146.2333333333331"/>
    <n v="286.16444444444443"/>
    <n v="1287.7399999999998"/>
    <x v="11"/>
    <x v="1"/>
  </r>
  <r>
    <s v="SO - 0003273"/>
    <d v="2013-12-19T00:00:00"/>
    <x v="13"/>
    <n v="19"/>
    <x v="1"/>
    <s v="AUD"/>
    <x v="3"/>
    <x v="2"/>
    <x v="39"/>
    <n v="54"/>
    <n v="8"/>
    <x v="6"/>
    <n v="4"/>
    <n v="96.777777777777771"/>
    <n v="387.11111111111109"/>
    <n v="75.486666666666665"/>
    <n v="85.164444444444428"/>
    <x v="11"/>
    <x v="1"/>
  </r>
  <r>
    <s v="SO - 0003274"/>
    <d v="2013-12-19T00:00:00"/>
    <x v="5"/>
    <n v="16"/>
    <x v="1"/>
    <s v="AUD"/>
    <x v="0"/>
    <x v="0"/>
    <x v="5"/>
    <n v="45"/>
    <n v="7"/>
    <x v="3"/>
    <n v="4"/>
    <n v="434.75555555555559"/>
    <n v="1739.0222222222224"/>
    <n v="199.98755555555556"/>
    <n v="939.07200000000012"/>
    <x v="11"/>
    <x v="1"/>
  </r>
  <r>
    <s v="SO - 0003275"/>
    <d v="2013-12-19T00:00:00"/>
    <x v="1"/>
    <n v="11"/>
    <x v="1"/>
    <s v="AUD"/>
    <x v="1"/>
    <x v="0"/>
    <x v="43"/>
    <n v="30"/>
    <n v="5"/>
    <x v="1"/>
    <n v="8"/>
    <n v="110.92222222222223"/>
    <n v="887.37777777777785"/>
    <n v="55.461111111111116"/>
    <n v="443.68888888888893"/>
    <x v="11"/>
    <x v="1"/>
  </r>
  <r>
    <s v="SO - 0003276"/>
    <d v="2013-12-19T00:00:00"/>
    <x v="9"/>
    <n v="18"/>
    <x v="1"/>
    <s v="AUD"/>
    <x v="0"/>
    <x v="2"/>
    <x v="11"/>
    <n v="51"/>
    <n v="7"/>
    <x v="3"/>
    <n v="4"/>
    <n v="685.63333333333333"/>
    <n v="2742.5333333333333"/>
    <n v="445.66166666666663"/>
    <n v="959.88666666666677"/>
    <x v="11"/>
    <x v="1"/>
  </r>
  <r>
    <s v="SO - 0003277"/>
    <d v="2013-12-19T00:00:00"/>
    <x v="5"/>
    <n v="16"/>
    <x v="0"/>
    <s v="AUD"/>
    <x v="0"/>
    <x v="0"/>
    <x v="5"/>
    <n v="45"/>
    <n v="7"/>
    <x v="3"/>
    <n v="8"/>
    <n v="444.43333333333334"/>
    <n v="3555.4666666666667"/>
    <n v="342.21366666666671"/>
    <n v="817.75733333333301"/>
    <x v="11"/>
    <x v="1"/>
  </r>
  <r>
    <s v="SO - 0003278"/>
    <d v="2013-12-19T00:00:00"/>
    <x v="6"/>
    <n v="1"/>
    <x v="1"/>
    <s v="AUD"/>
    <x v="2"/>
    <x v="1"/>
    <x v="6"/>
    <n v="1"/>
    <n v="1"/>
    <x v="4"/>
    <n v="2"/>
    <n v="424.33333333333331"/>
    <n v="848.66666666666663"/>
    <n v="267.33"/>
    <n v="314.00666666666666"/>
    <x v="11"/>
    <x v="1"/>
  </r>
  <r>
    <s v="SO - 0003279"/>
    <d v="2013-12-19T00:00:00"/>
    <x v="2"/>
    <n v="12"/>
    <x v="0"/>
    <s v="AUD"/>
    <x v="1"/>
    <x v="0"/>
    <x v="40"/>
    <n v="33"/>
    <n v="5"/>
    <x v="1"/>
    <n v="5"/>
    <n v="603.74444444444441"/>
    <n v="3018.7222222222222"/>
    <n v="344.1343333333333"/>
    <n v="1298.0505555555555"/>
    <x v="11"/>
    <x v="1"/>
  </r>
  <r>
    <s v="SO - 0003280"/>
    <d v="2013-12-19T00:00:00"/>
    <x v="1"/>
    <n v="11"/>
    <x v="1"/>
    <s v="AUD"/>
    <x v="1"/>
    <x v="0"/>
    <x v="1"/>
    <n v="31"/>
    <n v="5"/>
    <x v="1"/>
    <n v="9"/>
    <n v="667.76666666666677"/>
    <n v="6009.9000000000005"/>
    <n v="447.40366666666677"/>
    <n v="1983.2669999999998"/>
    <x v="11"/>
    <x v="1"/>
  </r>
  <r>
    <s v="SO - 0003281"/>
    <d v="2013-12-20T00:00:00"/>
    <x v="1"/>
    <n v="11"/>
    <x v="1"/>
    <s v="AUD"/>
    <x v="1"/>
    <x v="0"/>
    <x v="1"/>
    <n v="31"/>
    <n v="5"/>
    <x v="1"/>
    <n v="4"/>
    <n v="641.71111111111122"/>
    <n v="2566.8444444444449"/>
    <n v="397.86088888888895"/>
    <n v="975.40088888888909"/>
    <x v="11"/>
    <x v="1"/>
  </r>
  <r>
    <s v="SO - 0003282"/>
    <d v="2013-12-20T00:00:00"/>
    <x v="7"/>
    <n v="17"/>
    <x v="1"/>
    <s v="AUD"/>
    <x v="0"/>
    <x v="2"/>
    <x v="7"/>
    <n v="48"/>
    <n v="7"/>
    <x v="3"/>
    <n v="8"/>
    <n v="425.07777777777778"/>
    <n v="3400.6222222222223"/>
    <n v="212.53888888888889"/>
    <n v="1700.3111111111111"/>
    <x v="11"/>
    <x v="1"/>
  </r>
  <r>
    <s v="SO - 0003283"/>
    <d v="2013-12-20T00:00:00"/>
    <x v="19"/>
    <n v="4"/>
    <x v="1"/>
    <s v="AUD"/>
    <x v="2"/>
    <x v="1"/>
    <x v="36"/>
    <n v="11"/>
    <n v="2"/>
    <x v="7"/>
    <n v="4"/>
    <n v="713.17777777777781"/>
    <n v="2852.7111111111112"/>
    <n v="349.45711111111109"/>
    <n v="1454.8826666666669"/>
    <x v="11"/>
    <x v="1"/>
  </r>
  <r>
    <s v="SO - 0003284"/>
    <d v="2013-12-21T00:00:00"/>
    <x v="5"/>
    <n v="16"/>
    <x v="1"/>
    <s v="AUD"/>
    <x v="0"/>
    <x v="3"/>
    <x v="12"/>
    <n v="46"/>
    <n v="7"/>
    <x v="3"/>
    <n v="3"/>
    <n v="264.27777777777777"/>
    <n v="792.83333333333326"/>
    <n v="153.2811111111111"/>
    <n v="332.98999999999995"/>
    <x v="11"/>
    <x v="1"/>
  </r>
  <r>
    <s v="SO - 0003285"/>
    <d v="2013-12-21T00:00:00"/>
    <x v="15"/>
    <n v="13"/>
    <x v="1"/>
    <s v="AUD"/>
    <x v="1"/>
    <x v="0"/>
    <x v="18"/>
    <n v="37"/>
    <n v="6"/>
    <x v="0"/>
    <n v="9"/>
    <n v="445.17777777777775"/>
    <n v="4006.6"/>
    <n v="271.55844444444443"/>
    <n v="1562.5740000000001"/>
    <x v="11"/>
    <x v="1"/>
  </r>
  <r>
    <s v="SO - 0003286"/>
    <d v="2013-12-21T00:00:00"/>
    <x v="19"/>
    <n v="4"/>
    <x v="1"/>
    <s v="AUD"/>
    <x v="2"/>
    <x v="1"/>
    <x v="52"/>
    <n v="9"/>
    <n v="2"/>
    <x v="7"/>
    <n v="2"/>
    <n v="259.06666666666666"/>
    <n v="518.13333333333333"/>
    <n v="170.98400000000001"/>
    <n v="176.16533333333331"/>
    <x v="11"/>
    <x v="1"/>
  </r>
  <r>
    <s v="SO - 0003287"/>
    <d v="2013-12-21T00:00:00"/>
    <x v="1"/>
    <n v="11"/>
    <x v="0"/>
    <s v="AUD"/>
    <x v="1"/>
    <x v="0"/>
    <x v="42"/>
    <n v="32"/>
    <n v="5"/>
    <x v="1"/>
    <n v="7"/>
    <n v="690.1"/>
    <n v="4830.7"/>
    <n v="489.97100000000006"/>
    <n v="1400.9029999999993"/>
    <x v="11"/>
    <x v="1"/>
  </r>
  <r>
    <s v="SO - 0003288"/>
    <d v="2013-12-21T00:00:00"/>
    <x v="11"/>
    <n v="20"/>
    <x v="1"/>
    <s v="AUD"/>
    <x v="3"/>
    <x v="2"/>
    <x v="14"/>
    <n v="56"/>
    <n v="8"/>
    <x v="6"/>
    <n v="4"/>
    <n v="116.13333333333334"/>
    <n v="464.53333333333336"/>
    <n v="81.293333333333337"/>
    <n v="139.36000000000001"/>
    <x v="11"/>
    <x v="1"/>
  </r>
  <r>
    <s v="SO - 0003289"/>
    <d v="2013-12-22T00:00:00"/>
    <x v="17"/>
    <n v="14"/>
    <x v="0"/>
    <s v="AUD"/>
    <x v="1"/>
    <x v="0"/>
    <x v="50"/>
    <n v="39"/>
    <n v="6"/>
    <x v="0"/>
    <n v="7"/>
    <n v="212.91111111111113"/>
    <n v="1490.377777777778"/>
    <n v="163.94155555555557"/>
    <n v="342.78688888888905"/>
    <x v="11"/>
    <x v="1"/>
  </r>
  <r>
    <s v="SO - 0003290"/>
    <d v="2013-12-22T00:00:00"/>
    <x v="2"/>
    <n v="12"/>
    <x v="2"/>
    <s v="AUD"/>
    <x v="1"/>
    <x v="0"/>
    <x v="2"/>
    <n v="34"/>
    <n v="5"/>
    <x v="1"/>
    <n v="6"/>
    <n v="117.62222222222223"/>
    <n v="705.73333333333335"/>
    <n v="62.33977777777779"/>
    <n v="331.69466666666659"/>
    <x v="11"/>
    <x v="1"/>
  </r>
  <r>
    <s v="SO - 0003291"/>
    <d v="2013-12-22T00:00:00"/>
    <x v="11"/>
    <n v="20"/>
    <x v="1"/>
    <s v="AUD"/>
    <x v="3"/>
    <x v="2"/>
    <x v="25"/>
    <n v="57"/>
    <n v="8"/>
    <x v="6"/>
    <n v="2"/>
    <n v="115.38888888888889"/>
    <n v="230.77777777777777"/>
    <n v="68.079444444444434"/>
    <n v="94.618888888888904"/>
    <x v="11"/>
    <x v="1"/>
  </r>
  <r>
    <s v="SO - 0003292"/>
    <d v="2013-12-22T00:00:00"/>
    <x v="5"/>
    <n v="16"/>
    <x v="1"/>
    <s v="AUD"/>
    <x v="0"/>
    <x v="3"/>
    <x v="12"/>
    <n v="46"/>
    <n v="7"/>
    <x v="3"/>
    <n v="1"/>
    <n v="297.77777777777777"/>
    <n v="297.77777777777777"/>
    <n v="128.04444444444445"/>
    <n v="169.73333333333332"/>
    <x v="11"/>
    <x v="1"/>
  </r>
  <r>
    <s v="SO - 0003293"/>
    <d v="2013-12-23T00:00:00"/>
    <x v="6"/>
    <n v="1"/>
    <x v="1"/>
    <s v="AUD"/>
    <x v="2"/>
    <x v="1"/>
    <x v="9"/>
    <n v="3"/>
    <n v="1"/>
    <x v="4"/>
    <n v="2"/>
    <n v="402"/>
    <n v="804"/>
    <n v="317.58000000000004"/>
    <n v="168.83999999999992"/>
    <x v="11"/>
    <x v="1"/>
  </r>
  <r>
    <s v="SO - 0003294"/>
    <d v="2013-12-24T00:00:00"/>
    <x v="18"/>
    <n v="3"/>
    <x v="1"/>
    <s v="AUD"/>
    <x v="2"/>
    <x v="1"/>
    <x v="52"/>
    <n v="9"/>
    <n v="2"/>
    <x v="7"/>
    <n v="4"/>
    <n v="122.08888888888889"/>
    <n v="488.35555555555555"/>
    <n v="81.799555555555557"/>
    <n v="161.15733333333333"/>
    <x v="11"/>
    <x v="1"/>
  </r>
  <r>
    <s v="SO - 0003295"/>
    <d v="2013-12-24T00:00:00"/>
    <x v="10"/>
    <n v="8"/>
    <x v="1"/>
    <s v="AUD"/>
    <x v="2"/>
    <x v="1"/>
    <x v="32"/>
    <n v="24"/>
    <n v="4"/>
    <x v="5"/>
    <n v="2"/>
    <n v="430.28888888888889"/>
    <n v="860.57777777777778"/>
    <n v="275.3848888888889"/>
    <n v="309.80799999999999"/>
    <x v="11"/>
    <x v="1"/>
  </r>
  <r>
    <s v="SO - 0003296"/>
    <d v="2013-12-25T00:00:00"/>
    <x v="10"/>
    <n v="8"/>
    <x v="0"/>
    <s v="AUD"/>
    <x v="2"/>
    <x v="1"/>
    <x v="13"/>
    <n v="22"/>
    <n v="3"/>
    <x v="2"/>
    <n v="6"/>
    <n v="279.16666666666669"/>
    <n v="1675"/>
    <n v="234.5"/>
    <n v="268"/>
    <x v="11"/>
    <x v="1"/>
  </r>
  <r>
    <s v="SO - 0003297"/>
    <d v="2013-12-25T00:00:00"/>
    <x v="11"/>
    <n v="20"/>
    <x v="1"/>
    <s v="AUD"/>
    <x v="3"/>
    <x v="2"/>
    <x v="25"/>
    <n v="57"/>
    <n v="8"/>
    <x v="6"/>
    <n v="6"/>
    <n v="438.47777777777782"/>
    <n v="2630.8666666666668"/>
    <n v="350.78222222222229"/>
    <n v="526.17333333333318"/>
    <x v="11"/>
    <x v="1"/>
  </r>
  <r>
    <s v="SO - 0003298"/>
    <d v="2013-12-25T00:00:00"/>
    <x v="1"/>
    <n v="11"/>
    <x v="0"/>
    <s v="AUD"/>
    <x v="1"/>
    <x v="0"/>
    <x v="42"/>
    <n v="32"/>
    <n v="5"/>
    <x v="1"/>
    <n v="5"/>
    <n v="572.47777777777776"/>
    <n v="2862.3888888888887"/>
    <n v="383.56011111111115"/>
    <n v="944.58833333333291"/>
    <x v="11"/>
    <x v="1"/>
  </r>
  <r>
    <s v="SO - 0003299"/>
    <d v="2013-12-26T00:00:00"/>
    <x v="7"/>
    <n v="17"/>
    <x v="1"/>
    <s v="AUD"/>
    <x v="0"/>
    <x v="2"/>
    <x v="7"/>
    <n v="48"/>
    <n v="7"/>
    <x v="3"/>
    <n v="6"/>
    <n v="26.8"/>
    <n v="160.80000000000001"/>
    <n v="16.884"/>
    <n v="59.496000000000009"/>
    <x v="11"/>
    <x v="1"/>
  </r>
  <r>
    <s v="SO - 0003300"/>
    <d v="2013-12-26T00:00:00"/>
    <x v="14"/>
    <n v="10"/>
    <x v="1"/>
    <s v="AUD"/>
    <x v="1"/>
    <x v="0"/>
    <x v="45"/>
    <n v="29"/>
    <n v="4"/>
    <x v="5"/>
    <n v="4"/>
    <n v="113.15555555555555"/>
    <n v="452.62222222222221"/>
    <n v="59.972444444444449"/>
    <n v="212.73244444444441"/>
    <x v="11"/>
    <x v="1"/>
  </r>
  <r>
    <s v="SO - 0003301"/>
    <d v="2013-12-26T00:00:00"/>
    <x v="17"/>
    <n v="14"/>
    <x v="0"/>
    <s v="AUD"/>
    <x v="1"/>
    <x v="0"/>
    <x v="28"/>
    <n v="40"/>
    <n v="6"/>
    <x v="0"/>
    <n v="8"/>
    <n v="193.55555555555554"/>
    <n v="1548.4444444444443"/>
    <n v="114.19777777777777"/>
    <n v="634.86222222222216"/>
    <x v="11"/>
    <x v="1"/>
  </r>
  <r>
    <s v="SO - 0003302"/>
    <d v="2013-12-26T00:00:00"/>
    <x v="14"/>
    <n v="10"/>
    <x v="1"/>
    <s v="AUD"/>
    <x v="1"/>
    <x v="0"/>
    <x v="17"/>
    <n v="28"/>
    <n v="4"/>
    <x v="5"/>
    <n v="3"/>
    <n v="433.26666666666665"/>
    <n v="1299.8"/>
    <n v="333.61533333333335"/>
    <n v="298.95399999999995"/>
    <x v="11"/>
    <x v="1"/>
  </r>
  <r>
    <s v="SO - 0003303"/>
    <d v="2013-12-26T00:00:00"/>
    <x v="19"/>
    <n v="4"/>
    <x v="0"/>
    <s v="AUD"/>
    <x v="2"/>
    <x v="1"/>
    <x v="36"/>
    <n v="11"/>
    <n v="2"/>
    <x v="7"/>
    <n v="5"/>
    <n v="97.522222222222226"/>
    <n v="487.61111111111114"/>
    <n v="68.265555555555551"/>
    <n v="146.28333333333336"/>
    <x v="11"/>
    <x v="1"/>
  </r>
  <r>
    <s v="SO - 0003304"/>
    <d v="2013-12-26T00:00:00"/>
    <x v="18"/>
    <n v="3"/>
    <x v="1"/>
    <s v="AUD"/>
    <x v="2"/>
    <x v="1"/>
    <x v="49"/>
    <n v="8"/>
    <n v="2"/>
    <x v="7"/>
    <n v="2"/>
    <n v="116.87777777777779"/>
    <n v="233.75555555555559"/>
    <n v="86.489555555555569"/>
    <n v="60.776444444444451"/>
    <x v="11"/>
    <x v="1"/>
  </r>
  <r>
    <s v="SO - 0003305"/>
    <d v="2013-12-27T00:00:00"/>
    <x v="5"/>
    <n v="16"/>
    <x v="1"/>
    <s v="AUD"/>
    <x v="0"/>
    <x v="3"/>
    <x v="12"/>
    <n v="46"/>
    <n v="7"/>
    <x v="3"/>
    <n v="1"/>
    <n v="285.86666666666667"/>
    <n v="285.86666666666667"/>
    <n v="188.67200000000003"/>
    <n v="97.194666666666649"/>
    <x v="11"/>
    <x v="1"/>
  </r>
  <r>
    <s v="SO - 0003306"/>
    <d v="2013-12-27T00:00:00"/>
    <x v="4"/>
    <n v="7"/>
    <x v="1"/>
    <s v="AUD"/>
    <x v="2"/>
    <x v="1"/>
    <x v="34"/>
    <n v="19"/>
    <n v="3"/>
    <x v="2"/>
    <n v="9"/>
    <n v="433.26666666666665"/>
    <n v="3899.3999999999996"/>
    <n v="368.27666666666664"/>
    <n v="584.90999999999985"/>
    <x v="11"/>
    <x v="1"/>
  </r>
  <r>
    <s v="SO - 0003307"/>
    <d v="2013-12-27T00:00:00"/>
    <x v="14"/>
    <n v="10"/>
    <x v="2"/>
    <s v="AUD"/>
    <x v="2"/>
    <x v="0"/>
    <x v="38"/>
    <n v="27"/>
    <n v="4"/>
    <x v="5"/>
    <n v="2"/>
    <n v="289.5888888888889"/>
    <n v="579.17777777777781"/>
    <n v="179.54511111111114"/>
    <n v="220.08755555555553"/>
    <x v="11"/>
    <x v="1"/>
  </r>
  <r>
    <s v="SO - 0003308"/>
    <d v="2013-12-27T00:00:00"/>
    <x v="16"/>
    <n v="5"/>
    <x v="1"/>
    <s v="AUD"/>
    <x v="2"/>
    <x v="1"/>
    <x v="35"/>
    <n v="13"/>
    <n v="2"/>
    <x v="7"/>
    <n v="9"/>
    <n v="18.611111111111111"/>
    <n v="167.5"/>
    <n v="10.422222222222224"/>
    <n v="73.699999999999989"/>
    <x v="11"/>
    <x v="1"/>
  </r>
  <r>
    <s v="SO - 0003309"/>
    <d v="2013-12-27T00:00:00"/>
    <x v="12"/>
    <n v="2"/>
    <x v="2"/>
    <s v="AUD"/>
    <x v="2"/>
    <x v="1"/>
    <x v="29"/>
    <n v="6"/>
    <n v="1"/>
    <x v="4"/>
    <n v="1"/>
    <n v="261.3"/>
    <n v="261.3"/>
    <n v="180.297"/>
    <n v="81.003000000000014"/>
    <x v="11"/>
    <x v="1"/>
  </r>
  <r>
    <s v="SO - 0003310"/>
    <d v="2013-12-27T00:00:00"/>
    <x v="11"/>
    <n v="20"/>
    <x v="0"/>
    <s v="AUD"/>
    <x v="3"/>
    <x v="2"/>
    <x v="25"/>
    <n v="57"/>
    <n v="8"/>
    <x v="6"/>
    <n v="7"/>
    <n v="115.38888888888889"/>
    <n v="807.72222222222217"/>
    <n v="58.848333333333329"/>
    <n v="395.7838888888889"/>
    <x v="11"/>
    <x v="1"/>
  </r>
  <r>
    <s v="SO - 0003311"/>
    <d v="2013-12-28T00:00:00"/>
    <x v="13"/>
    <n v="19"/>
    <x v="2"/>
    <s v="AUD"/>
    <x v="3"/>
    <x v="2"/>
    <x v="14"/>
    <n v="56"/>
    <n v="8"/>
    <x v="6"/>
    <n v="5"/>
    <n v="219.61111111111111"/>
    <n v="1098.0555555555557"/>
    <n v="140.55111111111111"/>
    <n v="395.30000000000007"/>
    <x v="11"/>
    <x v="1"/>
  </r>
  <r>
    <s v="SO - 0003312"/>
    <d v="2013-12-28T00:00:00"/>
    <x v="15"/>
    <n v="13"/>
    <x v="1"/>
    <s v="AUD"/>
    <x v="1"/>
    <x v="0"/>
    <x v="54"/>
    <n v="36"/>
    <n v="5"/>
    <x v="1"/>
    <n v="6"/>
    <n v="205.46666666666667"/>
    <n v="1232.8"/>
    <n v="88.350666666666669"/>
    <n v="702.69599999999991"/>
    <x v="11"/>
    <x v="1"/>
  </r>
  <r>
    <s v="SO - 0003313"/>
    <d v="2013-12-28T00:00:00"/>
    <x v="1"/>
    <n v="11"/>
    <x v="1"/>
    <s v="AUD"/>
    <x v="1"/>
    <x v="0"/>
    <x v="43"/>
    <n v="30"/>
    <n v="5"/>
    <x v="1"/>
    <n v="1"/>
    <n v="116.87777777777779"/>
    <n v="116.87777777777779"/>
    <n v="51.426222222222229"/>
    <n v="65.451555555555558"/>
    <x v="11"/>
    <x v="1"/>
  </r>
  <r>
    <s v="SO - 0003314"/>
    <d v="2013-12-28T00:00:00"/>
    <x v="12"/>
    <n v="2"/>
    <x v="0"/>
    <s v="AUD"/>
    <x v="2"/>
    <x v="1"/>
    <x v="15"/>
    <n v="4"/>
    <n v="1"/>
    <x v="4"/>
    <n v="4"/>
    <n v="445.17777777777775"/>
    <n v="1780.711111111111"/>
    <n v="235.94422222222224"/>
    <n v="836.93422222222205"/>
    <x v="11"/>
    <x v="1"/>
  </r>
  <r>
    <s v="SO - 0003315"/>
    <d v="2013-12-28T00:00:00"/>
    <x v="9"/>
    <n v="18"/>
    <x v="0"/>
    <s v="AUD"/>
    <x v="0"/>
    <x v="2"/>
    <x v="56"/>
    <n v="52"/>
    <n v="8"/>
    <x v="6"/>
    <n v="5"/>
    <n v="304.47777777777782"/>
    <n v="1522.3888888888891"/>
    <n v="173.55233333333334"/>
    <n v="654.62722222222249"/>
    <x v="11"/>
    <x v="1"/>
  </r>
  <r>
    <s v="SO - 0003316"/>
    <d v="2013-12-28T00:00:00"/>
    <x v="14"/>
    <n v="10"/>
    <x v="1"/>
    <s v="AUD"/>
    <x v="2"/>
    <x v="0"/>
    <x v="38"/>
    <n v="27"/>
    <n v="4"/>
    <x v="5"/>
    <n v="1"/>
    <n v="719.87777777777785"/>
    <n v="719.87777777777785"/>
    <n v="547.10711111111118"/>
    <n v="172.77066666666667"/>
    <x v="11"/>
    <x v="1"/>
  </r>
  <r>
    <s v="SO - 0003317"/>
    <d v="2013-12-28T00:00:00"/>
    <x v="3"/>
    <n v="6"/>
    <x v="1"/>
    <s v="AUD"/>
    <x v="2"/>
    <x v="1"/>
    <x v="26"/>
    <n v="15"/>
    <n v="3"/>
    <x v="2"/>
    <n v="6"/>
    <n v="311.92222222222222"/>
    <n v="1871.5333333333333"/>
    <n v="212.10711111111112"/>
    <n v="598.89066666666668"/>
    <x v="11"/>
    <x v="1"/>
  </r>
  <r>
    <s v="SO - 0003318"/>
    <d v="2013-12-28T00:00:00"/>
    <x v="3"/>
    <n v="6"/>
    <x v="1"/>
    <s v="AUD"/>
    <x v="2"/>
    <x v="1"/>
    <x v="20"/>
    <n v="16"/>
    <n v="3"/>
    <x v="2"/>
    <n v="5"/>
    <n v="694.56666666666672"/>
    <n v="3472.8333333333335"/>
    <n v="326.44633333333331"/>
    <n v="1840.6016666666669"/>
    <x v="11"/>
    <x v="1"/>
  </r>
  <r>
    <s v="SO - 0003319"/>
    <d v="2013-12-28T00:00:00"/>
    <x v="3"/>
    <n v="6"/>
    <x v="1"/>
    <s v="AUD"/>
    <x v="2"/>
    <x v="1"/>
    <x v="26"/>
    <n v="15"/>
    <n v="3"/>
    <x v="2"/>
    <n v="3"/>
    <n v="335"/>
    <n v="1005"/>
    <n v="264.64999999999998"/>
    <n v="211.05000000000007"/>
    <x v="11"/>
    <x v="1"/>
  </r>
  <r>
    <s v="SO - 0003320"/>
    <d v="2013-12-29T00:00:00"/>
    <x v="15"/>
    <n v="13"/>
    <x v="1"/>
    <s v="AUD"/>
    <x v="1"/>
    <x v="0"/>
    <x v="54"/>
    <n v="36"/>
    <n v="5"/>
    <x v="1"/>
    <n v="8"/>
    <n v="216.63333333333333"/>
    <n v="1733.0666666666666"/>
    <n v="129.97999999999999"/>
    <n v="693.22666666666669"/>
    <x v="11"/>
    <x v="1"/>
  </r>
  <r>
    <s v="SO - 0003321"/>
    <d v="2013-12-29T00:00:00"/>
    <x v="3"/>
    <n v="6"/>
    <x v="1"/>
    <s v="AUD"/>
    <x v="2"/>
    <x v="1"/>
    <x v="20"/>
    <n v="16"/>
    <n v="3"/>
    <x v="2"/>
    <n v="4"/>
    <n v="119.85555555555555"/>
    <n v="479.42222222222222"/>
    <n v="76.707555555555558"/>
    <n v="172.59199999999998"/>
    <x v="11"/>
    <x v="1"/>
  </r>
  <r>
    <s v="SO - 0003322"/>
    <d v="2013-12-29T00:00:00"/>
    <x v="6"/>
    <n v="1"/>
    <x v="1"/>
    <s v="AUD"/>
    <x v="2"/>
    <x v="1"/>
    <x v="41"/>
    <n v="2"/>
    <n v="1"/>
    <x v="4"/>
    <n v="3"/>
    <n v="585.87777777777785"/>
    <n v="1757.6333333333337"/>
    <n v="462.84344444444446"/>
    <n v="369.10300000000029"/>
    <x v="11"/>
    <x v="1"/>
  </r>
  <r>
    <s v="SO - 0003323"/>
    <d v="2013-12-29T00:00:00"/>
    <x v="9"/>
    <n v="18"/>
    <x v="1"/>
    <s v="AUD"/>
    <x v="0"/>
    <x v="2"/>
    <x v="55"/>
    <n v="50"/>
    <n v="7"/>
    <x v="3"/>
    <n v="9"/>
    <n v="444.43333333333334"/>
    <n v="3999.9"/>
    <n v="306.65899999999999"/>
    <n v="1239.9690000000001"/>
    <x v="11"/>
    <x v="1"/>
  </r>
  <r>
    <s v="SO - 0003324"/>
    <d v="2013-12-29T00:00:00"/>
    <x v="14"/>
    <n v="10"/>
    <x v="1"/>
    <s v="AUD"/>
    <x v="2"/>
    <x v="0"/>
    <x v="38"/>
    <n v="27"/>
    <n v="4"/>
    <x v="5"/>
    <n v="3"/>
    <n v="27.544444444444444"/>
    <n v="82.633333333333326"/>
    <n v="19.281111111111112"/>
    <n v="24.789999999999992"/>
    <x v="11"/>
    <x v="1"/>
  </r>
  <r>
    <s v="SO - 0003325"/>
    <d v="2013-12-29T00:00:00"/>
    <x v="11"/>
    <n v="20"/>
    <x v="0"/>
    <s v="AUD"/>
    <x v="3"/>
    <x v="2"/>
    <x v="22"/>
    <n v="58"/>
    <n v="8"/>
    <x v="6"/>
    <n v="8"/>
    <n v="672.97777777777776"/>
    <n v="5383.8222222222221"/>
    <n v="410.51644444444446"/>
    <n v="2099.6906666666664"/>
    <x v="11"/>
    <x v="1"/>
  </r>
  <r>
    <s v="SO - 0003326"/>
    <d v="2013-12-30T00:00:00"/>
    <x v="4"/>
    <n v="7"/>
    <x v="2"/>
    <s v="AUD"/>
    <x v="2"/>
    <x v="1"/>
    <x v="44"/>
    <n v="21"/>
    <n v="3"/>
    <x v="2"/>
    <n v="8"/>
    <n v="26.8"/>
    <n v="214.4"/>
    <n v="17.956000000000003"/>
    <n v="70.751999999999981"/>
    <x v="11"/>
    <x v="1"/>
  </r>
  <r>
    <s v="SO - 0003327"/>
    <d v="2013-12-30T00:00:00"/>
    <x v="17"/>
    <n v="14"/>
    <x v="0"/>
    <s v="AUD"/>
    <x v="1"/>
    <x v="0"/>
    <x v="28"/>
    <n v="40"/>
    <n v="6"/>
    <x v="0"/>
    <n v="1"/>
    <n v="26.8"/>
    <n v="26.8"/>
    <n v="22.512"/>
    <n v="4.2880000000000003"/>
    <x v="11"/>
    <x v="1"/>
  </r>
  <r>
    <s v="SO - 0003328"/>
    <d v="2013-12-30T00:00:00"/>
    <x v="13"/>
    <n v="19"/>
    <x v="0"/>
    <s v="AUD"/>
    <x v="3"/>
    <x v="2"/>
    <x v="23"/>
    <n v="53"/>
    <n v="8"/>
    <x v="6"/>
    <n v="6"/>
    <n v="114.64444444444445"/>
    <n v="687.86666666666667"/>
    <n v="58.468666666666664"/>
    <n v="337.05466666666666"/>
    <x v="11"/>
    <x v="1"/>
  </r>
  <r>
    <s v="SO - 0003329"/>
    <d v="2013-12-30T00:00:00"/>
    <x v="3"/>
    <n v="6"/>
    <x v="1"/>
    <s v="AUD"/>
    <x v="2"/>
    <x v="1"/>
    <x v="26"/>
    <n v="15"/>
    <n v="3"/>
    <x v="2"/>
    <n v="8"/>
    <n v="124.32222222222224"/>
    <n v="994.5777777777779"/>
    <n v="62.161111111111119"/>
    <n v="497.28888888888895"/>
    <x v="11"/>
    <x v="1"/>
  </r>
  <r>
    <s v="SO - 0003330"/>
    <d v="2013-12-31T00:00:00"/>
    <x v="6"/>
    <n v="1"/>
    <x v="2"/>
    <s v="AUD"/>
    <x v="2"/>
    <x v="1"/>
    <x v="41"/>
    <n v="2"/>
    <n v="1"/>
    <x v="4"/>
    <n v="5"/>
    <n v="145.16666666666666"/>
    <n v="725.83333333333326"/>
    <n v="59.518333333333331"/>
    <n v="428.24166666666662"/>
    <x v="11"/>
    <x v="1"/>
  </r>
  <r>
    <s v="SO - 0003331"/>
    <d v="2013-12-31T00:00:00"/>
    <x v="8"/>
    <n v="9"/>
    <x v="1"/>
    <s v="AUD"/>
    <x v="2"/>
    <x v="1"/>
    <x v="32"/>
    <n v="24"/>
    <n v="4"/>
    <x v="5"/>
    <n v="2"/>
    <n v="18.611111111111111"/>
    <n v="37.222222222222221"/>
    <n v="13.213888888888889"/>
    <n v="10.794444444444444"/>
    <x v="11"/>
    <x v="1"/>
  </r>
  <r>
    <s v="SO - 0003332"/>
    <d v="2014-01-01T00:00:00"/>
    <x v="15"/>
    <n v="13"/>
    <x v="1"/>
    <s v="AUD"/>
    <x v="1"/>
    <x v="0"/>
    <x v="18"/>
    <n v="37"/>
    <n v="6"/>
    <x v="0"/>
    <n v="2"/>
    <n v="119.11111111111111"/>
    <n v="238.22222222222223"/>
    <n v="60.74666666666667"/>
    <n v="116.72888888888889"/>
    <x v="0"/>
    <x v="2"/>
  </r>
  <r>
    <s v="SO - 0003333"/>
    <d v="2014-01-01T00:00:00"/>
    <x v="1"/>
    <n v="11"/>
    <x v="2"/>
    <s v="AUD"/>
    <x v="1"/>
    <x v="0"/>
    <x v="42"/>
    <n v="32"/>
    <n v="5"/>
    <x v="1"/>
    <n v="5"/>
    <n v="600.76666666666677"/>
    <n v="3003.8333333333339"/>
    <n v="498.63633333333331"/>
    <n v="510.65166666666755"/>
    <x v="0"/>
    <x v="2"/>
  </r>
  <r>
    <s v="SO - 0003334"/>
    <d v="2014-01-01T00:00:00"/>
    <x v="11"/>
    <n v="20"/>
    <x v="1"/>
    <s v="AUD"/>
    <x v="3"/>
    <x v="2"/>
    <x v="22"/>
    <n v="58"/>
    <n v="8"/>
    <x v="6"/>
    <n v="6"/>
    <n v="218.86666666666667"/>
    <n v="1313.2"/>
    <n v="175.09333333333336"/>
    <n v="262.63999999999987"/>
    <x v="0"/>
    <x v="2"/>
  </r>
  <r>
    <s v="SO - 0003335"/>
    <d v="2014-01-01T00:00:00"/>
    <x v="4"/>
    <n v="7"/>
    <x v="1"/>
    <s v="AUD"/>
    <x v="2"/>
    <x v="1"/>
    <x v="34"/>
    <n v="19"/>
    <n v="3"/>
    <x v="2"/>
    <n v="6"/>
    <n v="21.588888888888889"/>
    <n v="129.53333333333333"/>
    <n v="13.169222222222224"/>
    <n v="50.517999999999986"/>
    <x v="0"/>
    <x v="2"/>
  </r>
  <r>
    <s v="SO - 0003336"/>
    <d v="2014-01-02T00:00:00"/>
    <x v="17"/>
    <n v="14"/>
    <x v="2"/>
    <s v="AUD"/>
    <x v="1"/>
    <x v="0"/>
    <x v="28"/>
    <n v="40"/>
    <n v="6"/>
    <x v="0"/>
    <n v="5"/>
    <n v="687.86666666666667"/>
    <n v="3439.3333333333335"/>
    <n v="337.05466666666666"/>
    <n v="1754.0600000000002"/>
    <x v="0"/>
    <x v="2"/>
  </r>
  <r>
    <s v="SO - 0003337"/>
    <d v="2014-01-02T00:00:00"/>
    <x v="10"/>
    <n v="8"/>
    <x v="0"/>
    <s v="AUD"/>
    <x v="2"/>
    <x v="1"/>
    <x v="44"/>
    <n v="21"/>
    <n v="3"/>
    <x v="2"/>
    <n v="1"/>
    <n v="121.34444444444446"/>
    <n v="121.34444444444446"/>
    <n v="71.593222222222224"/>
    <n v="49.751222222222239"/>
    <x v="0"/>
    <x v="2"/>
  </r>
  <r>
    <s v="SO - 0003338"/>
    <d v="2014-01-03T00:00:00"/>
    <x v="11"/>
    <n v="20"/>
    <x v="1"/>
    <s v="AUD"/>
    <x v="3"/>
    <x v="2"/>
    <x v="25"/>
    <n v="57"/>
    <n v="8"/>
    <x v="6"/>
    <n v="9"/>
    <n v="320.11111111111109"/>
    <n v="2881"/>
    <n v="230.47999999999996"/>
    <n v="806.68000000000029"/>
    <x v="0"/>
    <x v="2"/>
  </r>
  <r>
    <s v="SO - 0003339"/>
    <d v="2014-01-03T00:00:00"/>
    <x v="4"/>
    <n v="7"/>
    <x v="1"/>
    <s v="AUD"/>
    <x v="2"/>
    <x v="1"/>
    <x v="34"/>
    <n v="19"/>
    <n v="3"/>
    <x v="2"/>
    <n v="6"/>
    <n v="248.64444444444447"/>
    <n v="1491.8666666666668"/>
    <n v="144.21377777777778"/>
    <n v="626.58400000000006"/>
    <x v="0"/>
    <x v="2"/>
  </r>
  <r>
    <s v="SO - 0003340"/>
    <d v="2014-01-03T00:00:00"/>
    <x v="18"/>
    <n v="3"/>
    <x v="1"/>
    <s v="AUD"/>
    <x v="2"/>
    <x v="1"/>
    <x v="27"/>
    <n v="7"/>
    <n v="1"/>
    <x v="4"/>
    <n v="8"/>
    <n v="99.01111111111112"/>
    <n v="792.08888888888896"/>
    <n v="60.396777777777778"/>
    <n v="308.91466666666673"/>
    <x v="0"/>
    <x v="2"/>
  </r>
  <r>
    <s v="SO - 0003341"/>
    <d v="2014-01-03T00:00:00"/>
    <x v="6"/>
    <n v="1"/>
    <x v="1"/>
    <s v="AUD"/>
    <x v="2"/>
    <x v="1"/>
    <x v="41"/>
    <n v="2"/>
    <n v="1"/>
    <x v="4"/>
    <n v="5"/>
    <n v="247.15555555555557"/>
    <n v="1235.7777777777778"/>
    <n v="195.25288888888889"/>
    <n v="259.51333333333332"/>
    <x v="0"/>
    <x v="2"/>
  </r>
  <r>
    <s v="SO - 0003342"/>
    <d v="2014-01-03T00:00:00"/>
    <x v="10"/>
    <n v="8"/>
    <x v="1"/>
    <s v="AUD"/>
    <x v="2"/>
    <x v="1"/>
    <x v="44"/>
    <n v="21"/>
    <n v="3"/>
    <x v="2"/>
    <n v="1"/>
    <n v="272.4666666666667"/>
    <n v="272.4666666666667"/>
    <n v="117.16066666666669"/>
    <n v="155.30600000000001"/>
    <x v="0"/>
    <x v="2"/>
  </r>
  <r>
    <s v="SO - 0003343"/>
    <d v="2014-01-03T00:00:00"/>
    <x v="3"/>
    <n v="6"/>
    <x v="1"/>
    <s v="AUD"/>
    <x v="2"/>
    <x v="1"/>
    <x v="3"/>
    <n v="17"/>
    <n v="3"/>
    <x v="2"/>
    <n v="6"/>
    <n v="648.41111111111104"/>
    <n v="3890.4666666666662"/>
    <n v="447.4036666666666"/>
    <n v="1206.0446666666667"/>
    <x v="0"/>
    <x v="2"/>
  </r>
  <r>
    <s v="SO - 0003344"/>
    <d v="2014-01-03T00:00:00"/>
    <x v="18"/>
    <n v="3"/>
    <x v="0"/>
    <s v="AUD"/>
    <x v="2"/>
    <x v="1"/>
    <x v="27"/>
    <n v="7"/>
    <n v="1"/>
    <x v="4"/>
    <n v="5"/>
    <n v="122.08888888888889"/>
    <n v="610.44444444444446"/>
    <n v="103.77555555555554"/>
    <n v="91.56666666666672"/>
    <x v="0"/>
    <x v="2"/>
  </r>
  <r>
    <s v="SO - 0003345"/>
    <d v="2014-01-03T00:00:00"/>
    <x v="2"/>
    <n v="12"/>
    <x v="1"/>
    <s v="AUD"/>
    <x v="1"/>
    <x v="0"/>
    <x v="40"/>
    <n v="33"/>
    <n v="5"/>
    <x v="1"/>
    <n v="4"/>
    <n v="101.24444444444445"/>
    <n v="404.97777777777782"/>
    <n v="69.858666666666664"/>
    <n v="125.54311111111116"/>
    <x v="0"/>
    <x v="2"/>
  </r>
  <r>
    <s v="SO - 0003346"/>
    <d v="2014-01-04T00:00:00"/>
    <x v="10"/>
    <n v="8"/>
    <x v="1"/>
    <s v="AUD"/>
    <x v="2"/>
    <x v="1"/>
    <x v="44"/>
    <n v="21"/>
    <n v="3"/>
    <x v="2"/>
    <n v="4"/>
    <n v="207.7"/>
    <n v="830.8"/>
    <n v="155.77499999999998"/>
    <n v="207.70000000000005"/>
    <x v="0"/>
    <x v="2"/>
  </r>
  <r>
    <s v="SO - 0003347"/>
    <d v="2014-01-04T00:00:00"/>
    <x v="15"/>
    <n v="13"/>
    <x v="1"/>
    <s v="AUD"/>
    <x v="1"/>
    <x v="0"/>
    <x v="19"/>
    <n v="38"/>
    <n v="6"/>
    <x v="0"/>
    <n v="8"/>
    <n v="400.51111111111112"/>
    <n v="3204.088888888889"/>
    <n v="264.33733333333333"/>
    <n v="1089.3902222222223"/>
    <x v="0"/>
    <x v="2"/>
  </r>
  <r>
    <s v="SO - 0003348"/>
    <d v="2014-01-04T00:00:00"/>
    <x v="16"/>
    <n v="5"/>
    <x v="1"/>
    <s v="AUD"/>
    <x v="2"/>
    <x v="1"/>
    <x v="51"/>
    <n v="12"/>
    <n v="2"/>
    <x v="7"/>
    <n v="7"/>
    <n v="98.266666666666666"/>
    <n v="687.86666666666667"/>
    <n v="53.064"/>
    <n v="316.4186666666667"/>
    <x v="0"/>
    <x v="2"/>
  </r>
  <r>
    <s v="SO - 0003349"/>
    <d v="2014-01-04T00:00:00"/>
    <x v="11"/>
    <n v="20"/>
    <x v="2"/>
    <s v="AUD"/>
    <x v="3"/>
    <x v="2"/>
    <x v="14"/>
    <n v="56"/>
    <n v="8"/>
    <x v="6"/>
    <n v="9"/>
    <n v="312.66666666666669"/>
    <n v="2814"/>
    <n v="209.48666666666668"/>
    <n v="928.61999999999989"/>
    <x v="0"/>
    <x v="2"/>
  </r>
  <r>
    <s v="SO - 0003350"/>
    <d v="2014-01-04T00:00:00"/>
    <x v="10"/>
    <n v="8"/>
    <x v="1"/>
    <s v="AUD"/>
    <x v="2"/>
    <x v="1"/>
    <x v="31"/>
    <n v="23"/>
    <n v="4"/>
    <x v="5"/>
    <n v="2"/>
    <n v="187.60000000000002"/>
    <n v="375.20000000000005"/>
    <n v="118.188"/>
    <n v="138.82400000000004"/>
    <x v="0"/>
    <x v="2"/>
  </r>
  <r>
    <s v="SO - 0003351"/>
    <d v="2014-01-05T00:00:00"/>
    <x v="16"/>
    <n v="5"/>
    <x v="1"/>
    <s v="AUD"/>
    <x v="2"/>
    <x v="1"/>
    <x v="35"/>
    <n v="13"/>
    <n v="2"/>
    <x v="7"/>
    <n v="3"/>
    <n v="106.45555555555556"/>
    <n v="319.36666666666667"/>
    <n v="89.422666666666657"/>
    <n v="51.098666666666702"/>
    <x v="0"/>
    <x v="2"/>
  </r>
  <r>
    <s v="SO - 0003352"/>
    <d v="2014-01-05T00:00:00"/>
    <x v="7"/>
    <n v="17"/>
    <x v="1"/>
    <s v="AUD"/>
    <x v="0"/>
    <x v="2"/>
    <x v="30"/>
    <n v="47"/>
    <n v="7"/>
    <x v="3"/>
    <n v="6"/>
    <n v="199.51111111111112"/>
    <n v="1197.0666666666666"/>
    <n v="139.6577777777778"/>
    <n v="359.11999999999989"/>
    <x v="0"/>
    <x v="2"/>
  </r>
  <r>
    <s v="SO - 0003353"/>
    <d v="2014-01-05T00:00:00"/>
    <x v="1"/>
    <n v="11"/>
    <x v="1"/>
    <s v="AUD"/>
    <x v="1"/>
    <x v="0"/>
    <x v="42"/>
    <n v="32"/>
    <n v="5"/>
    <x v="1"/>
    <n v="4"/>
    <n v="246.41111111111115"/>
    <n v="985.64444444444462"/>
    <n v="125.6696666666667"/>
    <n v="482.96577777777782"/>
    <x v="0"/>
    <x v="2"/>
  </r>
  <r>
    <s v="SO - 0003354"/>
    <d v="2014-01-05T00:00:00"/>
    <x v="0"/>
    <n v="15"/>
    <x v="0"/>
    <s v="AUD"/>
    <x v="0"/>
    <x v="0"/>
    <x v="8"/>
    <n v="42"/>
    <n v="6"/>
    <x v="0"/>
    <n v="5"/>
    <n v="607.4666666666667"/>
    <n v="3037.3333333333335"/>
    <n v="419.15199999999993"/>
    <n v="941.57333333333372"/>
    <x v="0"/>
    <x v="2"/>
  </r>
  <r>
    <s v="SO - 0003355"/>
    <d v="2014-01-05T00:00:00"/>
    <x v="16"/>
    <n v="5"/>
    <x v="1"/>
    <s v="AUD"/>
    <x v="2"/>
    <x v="1"/>
    <x v="35"/>
    <n v="13"/>
    <n v="2"/>
    <x v="7"/>
    <n v="4"/>
    <n v="424.33333333333331"/>
    <n v="1697.3333333333333"/>
    <n v="267.33"/>
    <n v="628.01333333333332"/>
    <x v="0"/>
    <x v="2"/>
  </r>
  <r>
    <s v="SO - 0003356"/>
    <d v="2014-01-06T00:00:00"/>
    <x v="11"/>
    <n v="20"/>
    <x v="1"/>
    <s v="AUD"/>
    <x v="3"/>
    <x v="2"/>
    <x v="14"/>
    <n v="56"/>
    <n v="8"/>
    <x v="6"/>
    <n v="2"/>
    <n v="112.41111111111111"/>
    <n v="224.82222222222222"/>
    <n v="69.694888888888897"/>
    <n v="85.432444444444428"/>
    <x v="0"/>
    <x v="2"/>
  </r>
  <r>
    <s v="SO - 0003357"/>
    <d v="2014-01-06T00:00:00"/>
    <x v="0"/>
    <n v="15"/>
    <x v="1"/>
    <s v="AUD"/>
    <x v="0"/>
    <x v="0"/>
    <x v="47"/>
    <n v="44"/>
    <n v="6"/>
    <x v="0"/>
    <n v="8"/>
    <n v="113.15555555555555"/>
    <n v="905.24444444444441"/>
    <n v="75.814222222222213"/>
    <n v="298.73066666666671"/>
    <x v="0"/>
    <x v="2"/>
  </r>
  <r>
    <s v="SO - 0003358"/>
    <d v="2014-01-06T00:00:00"/>
    <x v="10"/>
    <n v="8"/>
    <x v="2"/>
    <s v="AUD"/>
    <x v="2"/>
    <x v="1"/>
    <x v="13"/>
    <n v="22"/>
    <n v="3"/>
    <x v="2"/>
    <n v="5"/>
    <n v="113.15555555555555"/>
    <n v="565.77777777777771"/>
    <n v="59.972444444444449"/>
    <n v="265.91555555555544"/>
    <x v="0"/>
    <x v="2"/>
  </r>
  <r>
    <s v="SO - 0003359"/>
    <d v="2014-01-06T00:00:00"/>
    <x v="0"/>
    <n v="15"/>
    <x v="0"/>
    <s v="AUD"/>
    <x v="0"/>
    <x v="0"/>
    <x v="57"/>
    <n v="43"/>
    <n v="6"/>
    <x v="0"/>
    <n v="8"/>
    <n v="423.5888888888889"/>
    <n v="3388.7111111111112"/>
    <n v="288.04044444444452"/>
    <n v="1084.3875555555551"/>
    <x v="0"/>
    <x v="2"/>
  </r>
  <r>
    <s v="SO - 0003360"/>
    <d v="2014-01-07T00:00:00"/>
    <x v="10"/>
    <n v="8"/>
    <x v="0"/>
    <s v="AUD"/>
    <x v="2"/>
    <x v="1"/>
    <x v="44"/>
    <n v="21"/>
    <n v="3"/>
    <x v="2"/>
    <n v="4"/>
    <n v="439.22222222222223"/>
    <n v="1756.8888888888889"/>
    <n v="202.04222222222222"/>
    <n v="948.72"/>
    <x v="0"/>
    <x v="2"/>
  </r>
  <r>
    <s v="SO - 0003361"/>
    <d v="2014-01-07T00:00:00"/>
    <x v="12"/>
    <n v="2"/>
    <x v="2"/>
    <s v="AUD"/>
    <x v="2"/>
    <x v="1"/>
    <x v="15"/>
    <n v="4"/>
    <n v="1"/>
    <x v="4"/>
    <n v="3"/>
    <n v="439.22222222222223"/>
    <n v="1317.6666666666667"/>
    <n v="360.16222222222217"/>
    <n v="237.18000000000029"/>
    <x v="0"/>
    <x v="2"/>
  </r>
  <r>
    <s v="SO - 0003362"/>
    <d v="2014-01-07T00:00:00"/>
    <x v="16"/>
    <n v="5"/>
    <x v="1"/>
    <s v="AUD"/>
    <x v="2"/>
    <x v="1"/>
    <x v="35"/>
    <n v="13"/>
    <n v="2"/>
    <x v="7"/>
    <n v="5"/>
    <n v="257.57777777777778"/>
    <n v="1287.8888888888889"/>
    <n v="185.45600000000002"/>
    <n v="360.60888888888883"/>
    <x v="0"/>
    <x v="2"/>
  </r>
  <r>
    <s v="SO - 0003363"/>
    <d v="2014-01-08T00:00:00"/>
    <x v="18"/>
    <n v="3"/>
    <x v="2"/>
    <s v="AUD"/>
    <x v="2"/>
    <x v="1"/>
    <x v="49"/>
    <n v="8"/>
    <n v="2"/>
    <x v="7"/>
    <n v="9"/>
    <n v="96.033333333333346"/>
    <n v="864.30000000000007"/>
    <n v="56.659666666666666"/>
    <n v="354.36300000000006"/>
    <x v="0"/>
    <x v="2"/>
  </r>
  <r>
    <s v="SO - 0003364"/>
    <d v="2014-01-08T00:00:00"/>
    <x v="15"/>
    <n v="13"/>
    <x v="1"/>
    <s v="AUD"/>
    <x v="1"/>
    <x v="0"/>
    <x v="54"/>
    <n v="36"/>
    <n v="5"/>
    <x v="1"/>
    <n v="4"/>
    <n v="122.83333333333333"/>
    <n v="491.33333333333331"/>
    <n v="94.581666666666663"/>
    <n v="113.00666666666666"/>
    <x v="0"/>
    <x v="2"/>
  </r>
  <r>
    <s v="SO - 0003365"/>
    <d v="2014-01-08T00:00:00"/>
    <x v="19"/>
    <n v="4"/>
    <x v="0"/>
    <s v="AUD"/>
    <x v="2"/>
    <x v="1"/>
    <x v="36"/>
    <n v="11"/>
    <n v="2"/>
    <x v="7"/>
    <n v="6"/>
    <n v="114.64444444444445"/>
    <n v="687.86666666666667"/>
    <n v="95.154888888888877"/>
    <n v="116.93733333333341"/>
    <x v="0"/>
    <x v="2"/>
  </r>
  <r>
    <s v="SO - 0003366"/>
    <d v="2014-01-08T00:00:00"/>
    <x v="8"/>
    <n v="9"/>
    <x v="1"/>
    <s v="AUD"/>
    <x v="2"/>
    <x v="1"/>
    <x v="32"/>
    <n v="24"/>
    <n v="4"/>
    <x v="5"/>
    <n v="2"/>
    <n v="282.14444444444445"/>
    <n v="564.28888888888889"/>
    <n v="214.42977777777779"/>
    <n v="135.42933333333332"/>
    <x v="0"/>
    <x v="2"/>
  </r>
  <r>
    <s v="SO - 0003367"/>
    <d v="2014-01-08T00:00:00"/>
    <x v="6"/>
    <n v="1"/>
    <x v="1"/>
    <s v="AUD"/>
    <x v="2"/>
    <x v="1"/>
    <x v="6"/>
    <n v="1"/>
    <n v="1"/>
    <x v="4"/>
    <n v="3"/>
    <n v="329.78888888888889"/>
    <n v="989.36666666666667"/>
    <n v="131.91555555555556"/>
    <n v="593.62"/>
    <x v="0"/>
    <x v="2"/>
  </r>
  <r>
    <s v="SO - 0003368"/>
    <d v="2014-01-08T00:00:00"/>
    <x v="5"/>
    <n v="16"/>
    <x v="1"/>
    <s v="AUD"/>
    <x v="0"/>
    <x v="0"/>
    <x v="5"/>
    <n v="45"/>
    <n v="7"/>
    <x v="3"/>
    <n v="1"/>
    <n v="113.15555555555555"/>
    <n v="113.15555555555555"/>
    <n v="84.86666666666666"/>
    <n v="28.288888888888891"/>
    <x v="0"/>
    <x v="2"/>
  </r>
  <r>
    <s v="SO - 0003369"/>
    <d v="2014-01-09T00:00:00"/>
    <x v="1"/>
    <n v="11"/>
    <x v="0"/>
    <s v="AUD"/>
    <x v="1"/>
    <x v="0"/>
    <x v="42"/>
    <n v="32"/>
    <n v="5"/>
    <x v="1"/>
    <n v="2"/>
    <n v="77.422222222222231"/>
    <n v="154.84444444444446"/>
    <n v="37.936888888888888"/>
    <n v="78.970666666666688"/>
    <x v="0"/>
    <x v="2"/>
  </r>
  <r>
    <s v="SO - 0003370"/>
    <d v="2014-01-09T00:00:00"/>
    <x v="6"/>
    <n v="1"/>
    <x v="0"/>
    <s v="AUD"/>
    <x v="2"/>
    <x v="1"/>
    <x v="9"/>
    <n v="3"/>
    <n v="1"/>
    <x v="4"/>
    <n v="6"/>
    <n v="203.97777777777776"/>
    <n v="1223.8666666666666"/>
    <n v="169.30155555555555"/>
    <n v="208.05733333333319"/>
    <x v="0"/>
    <x v="2"/>
  </r>
  <r>
    <s v="SO - 0003371"/>
    <d v="2014-01-10T00:00:00"/>
    <x v="16"/>
    <n v="5"/>
    <x v="1"/>
    <s v="AUD"/>
    <x v="2"/>
    <x v="1"/>
    <x v="24"/>
    <n v="14"/>
    <n v="2"/>
    <x v="7"/>
    <n v="1"/>
    <n v="433.26666666666665"/>
    <n v="433.26666666666665"/>
    <n v="368.27666666666664"/>
    <n v="64.990000000000009"/>
    <x v="0"/>
    <x v="2"/>
  </r>
  <r>
    <s v="SO - 0003372"/>
    <d v="2014-01-11T00:00:00"/>
    <x v="12"/>
    <n v="2"/>
    <x v="2"/>
    <s v="AUD"/>
    <x v="2"/>
    <x v="1"/>
    <x v="37"/>
    <n v="5"/>
    <n v="1"/>
    <x v="4"/>
    <n v="6"/>
    <n v="326.81111111111113"/>
    <n v="1960.8666666666668"/>
    <n v="241.84022222222222"/>
    <n v="509.82533333333345"/>
    <x v="0"/>
    <x v="2"/>
  </r>
  <r>
    <s v="SO - 0003373"/>
    <d v="2014-01-11T00:00:00"/>
    <x v="11"/>
    <n v="20"/>
    <x v="1"/>
    <s v="AUD"/>
    <x v="3"/>
    <x v="2"/>
    <x v="14"/>
    <n v="56"/>
    <n v="8"/>
    <x v="6"/>
    <n v="6"/>
    <n v="614.91111111111104"/>
    <n v="3689.4666666666662"/>
    <n v="455.03422222222224"/>
    <n v="959.26133333333291"/>
    <x v="0"/>
    <x v="2"/>
  </r>
  <r>
    <s v="SO - 0003374"/>
    <d v="2014-01-11T00:00:00"/>
    <x v="11"/>
    <n v="20"/>
    <x v="1"/>
    <s v="AUD"/>
    <x v="3"/>
    <x v="2"/>
    <x v="14"/>
    <n v="56"/>
    <n v="8"/>
    <x v="6"/>
    <n v="8"/>
    <n v="125.8111111111111"/>
    <n v="1006.4888888888888"/>
    <n v="59.131222222222213"/>
    <n v="533.43911111111106"/>
    <x v="0"/>
    <x v="2"/>
  </r>
  <r>
    <s v="SO - 0003375"/>
    <d v="2014-01-12T00:00:00"/>
    <x v="16"/>
    <n v="5"/>
    <x v="0"/>
    <s v="AUD"/>
    <x v="2"/>
    <x v="1"/>
    <x v="24"/>
    <n v="14"/>
    <n v="2"/>
    <x v="7"/>
    <n v="3"/>
    <n v="202.48888888888891"/>
    <n v="607.4666666666667"/>
    <n v="101.24444444444445"/>
    <n v="303.73333333333335"/>
    <x v="0"/>
    <x v="2"/>
  </r>
  <r>
    <s v="SO - 0003376"/>
    <d v="2014-01-12T00:00:00"/>
    <x v="6"/>
    <n v="1"/>
    <x v="0"/>
    <s v="AUD"/>
    <x v="2"/>
    <x v="1"/>
    <x v="41"/>
    <n v="2"/>
    <n v="1"/>
    <x v="4"/>
    <n v="7"/>
    <n v="20.844444444444445"/>
    <n v="145.91111111111113"/>
    <n v="15.424888888888887"/>
    <n v="37.936888888888916"/>
    <x v="0"/>
    <x v="2"/>
  </r>
  <r>
    <s v="SO - 0003377"/>
    <d v="2014-01-12T00:00:00"/>
    <x v="2"/>
    <n v="12"/>
    <x v="1"/>
    <s v="AUD"/>
    <x v="1"/>
    <x v="0"/>
    <x v="2"/>
    <n v="34"/>
    <n v="5"/>
    <x v="1"/>
    <n v="3"/>
    <n v="116.13333333333334"/>
    <n v="348.40000000000003"/>
    <n v="95.229333333333329"/>
    <n v="62.712000000000046"/>
    <x v="0"/>
    <x v="2"/>
  </r>
  <r>
    <s v="SO - 0003378"/>
    <d v="2014-01-12T00:00:00"/>
    <x v="6"/>
    <n v="1"/>
    <x v="0"/>
    <s v="AUD"/>
    <x v="2"/>
    <x v="1"/>
    <x v="6"/>
    <n v="1"/>
    <n v="1"/>
    <x v="4"/>
    <n v="1"/>
    <n v="261.3"/>
    <n v="261.3"/>
    <n v="141.102"/>
    <n v="120.19800000000001"/>
    <x v="0"/>
    <x v="2"/>
  </r>
  <r>
    <s v="SO - 0003379"/>
    <d v="2014-01-12T00:00:00"/>
    <x v="15"/>
    <n v="13"/>
    <x v="0"/>
    <s v="AUD"/>
    <x v="1"/>
    <x v="0"/>
    <x v="18"/>
    <n v="37"/>
    <n v="6"/>
    <x v="0"/>
    <n v="4"/>
    <n v="390.83333333333331"/>
    <n v="1563.3333333333333"/>
    <n v="308.75833333333338"/>
    <n v="328.29999999999973"/>
    <x v="0"/>
    <x v="2"/>
  </r>
  <r>
    <s v="SO - 0003380"/>
    <d v="2014-01-12T00:00:00"/>
    <x v="1"/>
    <n v="11"/>
    <x v="1"/>
    <s v="AUD"/>
    <x v="1"/>
    <x v="0"/>
    <x v="1"/>
    <n v="31"/>
    <n v="5"/>
    <x v="1"/>
    <n v="8"/>
    <n v="597.78888888888889"/>
    <n v="4782.3111111111111"/>
    <n v="484.20900000000006"/>
    <n v="908.63911111111065"/>
    <x v="0"/>
    <x v="2"/>
  </r>
  <r>
    <s v="SO - 0003381"/>
    <d v="2014-01-13T00:00:00"/>
    <x v="18"/>
    <n v="3"/>
    <x v="1"/>
    <s v="AUD"/>
    <x v="2"/>
    <x v="1"/>
    <x v="52"/>
    <n v="9"/>
    <n v="2"/>
    <x v="7"/>
    <n v="4"/>
    <n v="113.90000000000002"/>
    <n v="455.60000000000008"/>
    <n v="80.869"/>
    <n v="132.12400000000008"/>
    <x v="0"/>
    <x v="2"/>
  </r>
  <r>
    <s v="SO - 0003382"/>
    <d v="2014-01-13T00:00:00"/>
    <x v="3"/>
    <n v="6"/>
    <x v="1"/>
    <s v="AUD"/>
    <x v="2"/>
    <x v="1"/>
    <x v="4"/>
    <n v="18"/>
    <n v="3"/>
    <x v="2"/>
    <n v="9"/>
    <n v="115.38888888888889"/>
    <n v="1038.5"/>
    <n v="86.541666666666671"/>
    <n v="259.625"/>
    <x v="0"/>
    <x v="2"/>
  </r>
  <r>
    <s v="SO - 0003383"/>
    <d v="2014-01-13T00:00:00"/>
    <x v="12"/>
    <n v="2"/>
    <x v="0"/>
    <s v="AUD"/>
    <x v="2"/>
    <x v="1"/>
    <x v="15"/>
    <n v="4"/>
    <n v="1"/>
    <x v="4"/>
    <n v="2"/>
    <n v="445.17777777777775"/>
    <n v="890.3555555555555"/>
    <n v="289.36555555555555"/>
    <n v="311.62444444444441"/>
    <x v="0"/>
    <x v="2"/>
  </r>
  <r>
    <s v="SO - 0003384"/>
    <d v="2014-01-13T00:00:00"/>
    <x v="2"/>
    <n v="12"/>
    <x v="0"/>
    <s v="AUD"/>
    <x v="1"/>
    <x v="0"/>
    <x v="40"/>
    <n v="33"/>
    <n v="5"/>
    <x v="1"/>
    <n v="8"/>
    <n v="590.34444444444443"/>
    <n v="4722.7555555555555"/>
    <n v="419.14455555555554"/>
    <n v="1369.5991111111111"/>
    <x v="0"/>
    <x v="2"/>
  </r>
  <r>
    <s v="SO - 0003385"/>
    <d v="2014-01-14T00:00:00"/>
    <x v="10"/>
    <n v="8"/>
    <x v="1"/>
    <s v="AUD"/>
    <x v="2"/>
    <x v="1"/>
    <x v="13"/>
    <n v="22"/>
    <n v="3"/>
    <x v="2"/>
    <n v="4"/>
    <n v="138.46666666666667"/>
    <n v="553.86666666666667"/>
    <n v="103.85000000000001"/>
    <n v="138.46666666666664"/>
    <x v="0"/>
    <x v="2"/>
  </r>
  <r>
    <s v="SO - 0003386"/>
    <d v="2014-01-14T00:00:00"/>
    <x v="11"/>
    <n v="20"/>
    <x v="2"/>
    <s v="AUD"/>
    <x v="3"/>
    <x v="2"/>
    <x v="14"/>
    <n v="56"/>
    <n v="8"/>
    <x v="6"/>
    <n v="5"/>
    <n v="94.544444444444437"/>
    <n v="472.72222222222217"/>
    <n v="48.217666666666666"/>
    <n v="231.63388888888883"/>
    <x v="0"/>
    <x v="2"/>
  </r>
  <r>
    <s v="SO - 0003387"/>
    <d v="2014-01-14T00:00:00"/>
    <x v="16"/>
    <n v="5"/>
    <x v="1"/>
    <s v="AUD"/>
    <x v="2"/>
    <x v="1"/>
    <x v="35"/>
    <n v="13"/>
    <n v="2"/>
    <x v="7"/>
    <n v="5"/>
    <n v="712.43333333333339"/>
    <n v="3562.166666666667"/>
    <n v="313.47066666666672"/>
    <n v="1994.8133333333335"/>
    <x v="0"/>
    <x v="2"/>
  </r>
  <r>
    <s v="SO - 0003388"/>
    <d v="2014-01-14T00:00:00"/>
    <x v="5"/>
    <n v="16"/>
    <x v="2"/>
    <s v="AUD"/>
    <x v="0"/>
    <x v="2"/>
    <x v="30"/>
    <n v="47"/>
    <n v="7"/>
    <x v="3"/>
    <n v="3"/>
    <n v="29.777777777777779"/>
    <n v="89.333333333333343"/>
    <n v="18.164444444444442"/>
    <n v="34.840000000000018"/>
    <x v="0"/>
    <x v="2"/>
  </r>
  <r>
    <s v="SO - 0003389"/>
    <d v="2014-01-14T00:00:00"/>
    <x v="0"/>
    <n v="15"/>
    <x v="1"/>
    <s v="AUD"/>
    <x v="0"/>
    <x v="0"/>
    <x v="8"/>
    <n v="42"/>
    <n v="6"/>
    <x v="0"/>
    <n v="7"/>
    <n v="276.18888888888893"/>
    <n v="1933.3222222222225"/>
    <n v="179.5227777777778"/>
    <n v="676.66277777777782"/>
    <x v="0"/>
    <x v="2"/>
  </r>
  <r>
    <s v="SO - 0003390"/>
    <d v="2014-01-14T00:00:00"/>
    <x v="11"/>
    <n v="20"/>
    <x v="0"/>
    <s v="AUD"/>
    <x v="3"/>
    <x v="2"/>
    <x v="22"/>
    <n v="58"/>
    <n v="8"/>
    <x v="6"/>
    <n v="1"/>
    <n v="198.02222222222224"/>
    <n v="198.02222222222224"/>
    <n v="152.47711111111113"/>
    <n v="45.545111111111112"/>
    <x v="0"/>
    <x v="2"/>
  </r>
  <r>
    <s v="SO - 0003391"/>
    <d v="2014-01-14T00:00:00"/>
    <x v="16"/>
    <n v="5"/>
    <x v="0"/>
    <s v="AUD"/>
    <x v="2"/>
    <x v="1"/>
    <x v="24"/>
    <n v="14"/>
    <n v="2"/>
    <x v="7"/>
    <n v="2"/>
    <n v="141.44444444444446"/>
    <n v="282.88888888888891"/>
    <n v="56.577777777777783"/>
    <n v="169.73333333333335"/>
    <x v="0"/>
    <x v="2"/>
  </r>
  <r>
    <s v="SO - 0003392"/>
    <d v="2014-01-14T00:00:00"/>
    <x v="0"/>
    <n v="15"/>
    <x v="1"/>
    <s v="AUD"/>
    <x v="0"/>
    <x v="0"/>
    <x v="47"/>
    <n v="44"/>
    <n v="6"/>
    <x v="0"/>
    <n v="9"/>
    <n v="428.8"/>
    <n v="3859.2000000000003"/>
    <n v="188.67200000000003"/>
    <n v="2161.152"/>
    <x v="0"/>
    <x v="2"/>
  </r>
  <r>
    <s v="SO - 0003393"/>
    <d v="2014-01-14T00:00:00"/>
    <x v="3"/>
    <n v="6"/>
    <x v="1"/>
    <s v="AUD"/>
    <x v="2"/>
    <x v="1"/>
    <x v="20"/>
    <n v="16"/>
    <n v="3"/>
    <x v="2"/>
    <n v="6"/>
    <n v="614.91111111111104"/>
    <n v="3689.4666666666662"/>
    <n v="455.03422222222224"/>
    <n v="959.26133333333291"/>
    <x v="0"/>
    <x v="2"/>
  </r>
  <r>
    <s v="SO - 0003394"/>
    <d v="2014-01-15T00:00:00"/>
    <x v="10"/>
    <n v="8"/>
    <x v="2"/>
    <s v="AUD"/>
    <x v="2"/>
    <x v="1"/>
    <x v="31"/>
    <n v="23"/>
    <n v="4"/>
    <x v="5"/>
    <n v="7"/>
    <n v="88.588888888888903"/>
    <n v="620.12222222222226"/>
    <n v="46.06622222222223"/>
    <n v="297.65866666666665"/>
    <x v="0"/>
    <x v="2"/>
  </r>
  <r>
    <s v="SO - 0003395"/>
    <d v="2014-01-15T00:00:00"/>
    <x v="19"/>
    <n v="4"/>
    <x v="0"/>
    <s v="AUD"/>
    <x v="2"/>
    <x v="1"/>
    <x v="33"/>
    <n v="10"/>
    <n v="2"/>
    <x v="7"/>
    <n v="1"/>
    <n v="194.3"/>
    <n v="194.3"/>
    <n v="143.78200000000001"/>
    <n v="50.518000000000001"/>
    <x v="0"/>
    <x v="2"/>
  </r>
  <r>
    <s v="SO - 0003396"/>
    <d v="2014-01-15T00:00:00"/>
    <x v="13"/>
    <n v="19"/>
    <x v="2"/>
    <s v="AUD"/>
    <x v="3"/>
    <x v="2"/>
    <x v="39"/>
    <n v="54"/>
    <n v="8"/>
    <x v="6"/>
    <n v="9"/>
    <n v="435.5"/>
    <n v="3919.5"/>
    <n v="348.40000000000003"/>
    <n v="783.89999999999964"/>
    <x v="0"/>
    <x v="2"/>
  </r>
  <r>
    <s v="SO - 0003397"/>
    <d v="2014-01-15T00:00:00"/>
    <x v="6"/>
    <n v="1"/>
    <x v="1"/>
    <s v="AUD"/>
    <x v="2"/>
    <x v="1"/>
    <x v="41"/>
    <n v="2"/>
    <n v="1"/>
    <x v="4"/>
    <n v="5"/>
    <n v="22.333333333333332"/>
    <n v="111.66666666666666"/>
    <n v="15.856666666666664"/>
    <n v="32.38333333333334"/>
    <x v="0"/>
    <x v="2"/>
  </r>
  <r>
    <s v="SO - 0003398"/>
    <d v="2014-01-16T00:00:00"/>
    <x v="1"/>
    <n v="11"/>
    <x v="0"/>
    <s v="AUD"/>
    <x v="1"/>
    <x v="0"/>
    <x v="43"/>
    <n v="30"/>
    <n v="5"/>
    <x v="1"/>
    <n v="7"/>
    <n v="96.033333333333346"/>
    <n v="672.23333333333346"/>
    <n v="69.144000000000005"/>
    <n v="188.22533333333342"/>
    <x v="0"/>
    <x v="2"/>
  </r>
  <r>
    <s v="SO - 0003399"/>
    <d v="2014-01-16T00:00:00"/>
    <x v="13"/>
    <n v="19"/>
    <x v="0"/>
    <s v="AUD"/>
    <x v="3"/>
    <x v="2"/>
    <x v="46"/>
    <n v="55"/>
    <n v="8"/>
    <x v="6"/>
    <n v="3"/>
    <n v="119.11111111111111"/>
    <n v="357.33333333333337"/>
    <n v="90.524444444444441"/>
    <n v="85.760000000000048"/>
    <x v="0"/>
    <x v="2"/>
  </r>
  <r>
    <s v="SO - 0003400"/>
    <d v="2014-01-17T00:00:00"/>
    <x v="8"/>
    <n v="9"/>
    <x v="1"/>
    <s v="AUD"/>
    <x v="2"/>
    <x v="1"/>
    <x v="10"/>
    <n v="25"/>
    <n v="4"/>
    <x v="5"/>
    <n v="1"/>
    <n v="90.822222222222223"/>
    <n v="90.822222222222223"/>
    <n v="71.74955555555556"/>
    <n v="19.072666666666663"/>
    <x v="0"/>
    <x v="2"/>
  </r>
  <r>
    <s v="SO - 0003401"/>
    <d v="2014-01-17T00:00:00"/>
    <x v="3"/>
    <n v="6"/>
    <x v="2"/>
    <s v="AUD"/>
    <x v="2"/>
    <x v="1"/>
    <x v="20"/>
    <n v="16"/>
    <n v="3"/>
    <x v="2"/>
    <n v="4"/>
    <n v="438.47777777777782"/>
    <n v="1753.9111111111113"/>
    <n v="311.31922222222221"/>
    <n v="508.63422222222243"/>
    <x v="0"/>
    <x v="2"/>
  </r>
  <r>
    <s v="SO - 0003402"/>
    <d v="2014-01-17T00:00:00"/>
    <x v="5"/>
    <n v="16"/>
    <x v="1"/>
    <s v="AUD"/>
    <x v="0"/>
    <x v="3"/>
    <x v="12"/>
    <n v="46"/>
    <n v="7"/>
    <x v="3"/>
    <n v="4"/>
    <n v="81.888888888888886"/>
    <n v="327.55555555555554"/>
    <n v="45.857777777777784"/>
    <n v="144.12444444444441"/>
    <x v="0"/>
    <x v="2"/>
  </r>
  <r>
    <s v="SO - 0003403"/>
    <d v="2014-01-17T00:00:00"/>
    <x v="10"/>
    <n v="8"/>
    <x v="1"/>
    <s v="AUD"/>
    <x v="2"/>
    <x v="1"/>
    <x v="44"/>
    <n v="21"/>
    <n v="3"/>
    <x v="2"/>
    <n v="8"/>
    <n v="284.37777777777779"/>
    <n v="2275.0222222222224"/>
    <n v="150.72022222222225"/>
    <n v="1069.2604444444444"/>
    <x v="0"/>
    <x v="2"/>
  </r>
  <r>
    <s v="SO - 0003404"/>
    <d v="2014-01-17T00:00:00"/>
    <x v="17"/>
    <n v="14"/>
    <x v="0"/>
    <s v="AUD"/>
    <x v="1"/>
    <x v="0"/>
    <x v="50"/>
    <n v="39"/>
    <n v="6"/>
    <x v="0"/>
    <n v="7"/>
    <n v="705.73333333333335"/>
    <n v="4940.1333333333332"/>
    <n v="324.63733333333334"/>
    <n v="2667.6719999999996"/>
    <x v="0"/>
    <x v="2"/>
  </r>
  <r>
    <s v="SO - 0003405"/>
    <d v="2014-01-17T00:00:00"/>
    <x v="4"/>
    <n v="7"/>
    <x v="1"/>
    <s v="AUD"/>
    <x v="2"/>
    <x v="1"/>
    <x v="34"/>
    <n v="19"/>
    <n v="3"/>
    <x v="2"/>
    <n v="6"/>
    <n v="635.75555555555559"/>
    <n v="3814.5333333333338"/>
    <n v="413.24111111111114"/>
    <n v="1335.086666666667"/>
    <x v="0"/>
    <x v="2"/>
  </r>
  <r>
    <s v="SO - 0003406"/>
    <d v="2014-01-18T00:00:00"/>
    <x v="2"/>
    <n v="12"/>
    <x v="1"/>
    <s v="AUD"/>
    <x v="1"/>
    <x v="0"/>
    <x v="40"/>
    <n v="33"/>
    <n v="5"/>
    <x v="1"/>
    <n v="1"/>
    <n v="681.91111111111104"/>
    <n v="681.91111111111104"/>
    <n v="477.33777777777777"/>
    <n v="204.57333333333327"/>
    <x v="0"/>
    <x v="2"/>
  </r>
  <r>
    <s v="SO - 0003407"/>
    <d v="2014-01-18T00:00:00"/>
    <x v="8"/>
    <n v="9"/>
    <x v="1"/>
    <s v="AUD"/>
    <x v="2"/>
    <x v="0"/>
    <x v="53"/>
    <n v="26"/>
    <n v="4"/>
    <x v="5"/>
    <n v="3"/>
    <n v="29.033333333333335"/>
    <n v="87.100000000000009"/>
    <n v="22.065333333333335"/>
    <n v="20.904000000000011"/>
    <x v="0"/>
    <x v="2"/>
  </r>
  <r>
    <s v="SO - 0003408"/>
    <d v="2014-01-18T00:00:00"/>
    <x v="10"/>
    <n v="8"/>
    <x v="0"/>
    <s v="AUD"/>
    <x v="2"/>
    <x v="1"/>
    <x v="31"/>
    <n v="23"/>
    <n v="4"/>
    <x v="5"/>
    <n v="1"/>
    <n v="435.5"/>
    <n v="435.5"/>
    <n v="322.27"/>
    <n v="113.23000000000002"/>
    <x v="0"/>
    <x v="2"/>
  </r>
  <r>
    <s v="SO - 0003409"/>
    <d v="2014-01-18T00:00:00"/>
    <x v="14"/>
    <n v="10"/>
    <x v="1"/>
    <s v="AUD"/>
    <x v="1"/>
    <x v="0"/>
    <x v="17"/>
    <n v="28"/>
    <n v="4"/>
    <x v="5"/>
    <n v="6"/>
    <n v="139.95555555555558"/>
    <n v="839.73333333333346"/>
    <n v="102.16755555555557"/>
    <n v="226.72800000000007"/>
    <x v="0"/>
    <x v="2"/>
  </r>
  <r>
    <s v="SO - 0003410"/>
    <d v="2014-01-18T00:00:00"/>
    <x v="3"/>
    <n v="6"/>
    <x v="2"/>
    <s v="AUD"/>
    <x v="2"/>
    <x v="1"/>
    <x v="20"/>
    <n v="16"/>
    <n v="3"/>
    <x v="2"/>
    <n v="6"/>
    <n v="262.04444444444448"/>
    <n v="1572.2666666666669"/>
    <n v="170.32888888888888"/>
    <n v="550.29333333333352"/>
    <x v="0"/>
    <x v="2"/>
  </r>
  <r>
    <s v="SO - 0003411"/>
    <d v="2014-01-18T00:00:00"/>
    <x v="11"/>
    <n v="20"/>
    <x v="0"/>
    <s v="AUD"/>
    <x v="3"/>
    <x v="2"/>
    <x v="22"/>
    <n v="58"/>
    <n v="8"/>
    <x v="6"/>
    <n v="4"/>
    <n v="320.85555555555561"/>
    <n v="1283.4222222222224"/>
    <n v="160.42777777777781"/>
    <n v="641.71111111111122"/>
    <x v="0"/>
    <x v="2"/>
  </r>
  <r>
    <s v="SO - 0003412"/>
    <d v="2014-01-18T00:00:00"/>
    <x v="11"/>
    <n v="20"/>
    <x v="1"/>
    <s v="AUD"/>
    <x v="3"/>
    <x v="2"/>
    <x v="25"/>
    <n v="57"/>
    <n v="8"/>
    <x v="6"/>
    <n v="8"/>
    <n v="118.36666666666666"/>
    <n v="946.93333333333328"/>
    <n v="69.836333333333329"/>
    <n v="388.24266666666665"/>
    <x v="0"/>
    <x v="2"/>
  </r>
  <r>
    <s v="SO - 0003413"/>
    <d v="2014-01-19T00:00:00"/>
    <x v="16"/>
    <n v="5"/>
    <x v="1"/>
    <s v="AUD"/>
    <x v="2"/>
    <x v="1"/>
    <x v="24"/>
    <n v="14"/>
    <n v="2"/>
    <x v="7"/>
    <n v="3"/>
    <n v="591.83333333333337"/>
    <n v="1775.5"/>
    <n v="278.16166666666663"/>
    <n v="941.0150000000001"/>
    <x v="0"/>
    <x v="2"/>
  </r>
  <r>
    <s v="SO - 0003414"/>
    <d v="2014-01-19T00:00:00"/>
    <x v="5"/>
    <n v="16"/>
    <x v="1"/>
    <s v="AUD"/>
    <x v="0"/>
    <x v="0"/>
    <x v="5"/>
    <n v="45"/>
    <n v="7"/>
    <x v="3"/>
    <n v="5"/>
    <n v="380.41111111111115"/>
    <n v="1902.0555555555557"/>
    <n v="171.18500000000003"/>
    <n v="1046.1305555555555"/>
    <x v="0"/>
    <x v="2"/>
  </r>
  <r>
    <s v="SO - 0003415"/>
    <d v="2014-01-20T00:00:00"/>
    <x v="14"/>
    <n v="10"/>
    <x v="0"/>
    <s v="AUD"/>
    <x v="1"/>
    <x v="0"/>
    <x v="17"/>
    <n v="28"/>
    <n v="4"/>
    <x v="5"/>
    <n v="6"/>
    <n v="431.03333333333336"/>
    <n v="2586.2000000000003"/>
    <n v="202.58566666666667"/>
    <n v="1370.6860000000001"/>
    <x v="0"/>
    <x v="2"/>
  </r>
  <r>
    <s v="SO - 0003416"/>
    <d v="2014-01-20T00:00:00"/>
    <x v="9"/>
    <n v="18"/>
    <x v="1"/>
    <s v="AUD"/>
    <x v="0"/>
    <x v="2"/>
    <x v="56"/>
    <n v="52"/>
    <n v="8"/>
    <x v="6"/>
    <n v="4"/>
    <n v="436.24444444444447"/>
    <n v="1744.9777777777779"/>
    <n v="362.08288888888887"/>
    <n v="296.64622222222238"/>
    <x v="0"/>
    <x v="2"/>
  </r>
  <r>
    <s v="SO - 0003417"/>
    <d v="2014-01-20T00:00:00"/>
    <x v="17"/>
    <n v="14"/>
    <x v="2"/>
    <s v="AUD"/>
    <x v="1"/>
    <x v="0"/>
    <x v="0"/>
    <n v="41"/>
    <n v="6"/>
    <x v="0"/>
    <n v="5"/>
    <n v="110.92222222222223"/>
    <n v="554.6111111111112"/>
    <n v="88.737777777777794"/>
    <n v="110.92222222222222"/>
    <x v="0"/>
    <x v="2"/>
  </r>
  <r>
    <s v="SO - 0003418"/>
    <d v="2014-01-20T00:00:00"/>
    <x v="6"/>
    <n v="1"/>
    <x v="2"/>
    <s v="AUD"/>
    <x v="2"/>
    <x v="1"/>
    <x v="41"/>
    <n v="2"/>
    <n v="1"/>
    <x v="4"/>
    <n v="7"/>
    <n v="101.98888888888888"/>
    <n v="713.92222222222222"/>
    <n v="58.133666666666663"/>
    <n v="306.98655555555558"/>
    <x v="0"/>
    <x v="2"/>
  </r>
  <r>
    <s v="SO - 0003419"/>
    <d v="2014-01-20T00:00:00"/>
    <x v="6"/>
    <n v="1"/>
    <x v="2"/>
    <s v="AUD"/>
    <x v="2"/>
    <x v="1"/>
    <x v="6"/>
    <n v="1"/>
    <n v="1"/>
    <x v="4"/>
    <n v="4"/>
    <n v="122.08888888888889"/>
    <n v="488.35555555555555"/>
    <n v="70.811555555555557"/>
    <n v="205.10933333333332"/>
    <x v="0"/>
    <x v="2"/>
  </r>
  <r>
    <s v="SO - 0003420"/>
    <d v="2014-01-20T00:00:00"/>
    <x v="1"/>
    <n v="11"/>
    <x v="0"/>
    <s v="AUD"/>
    <x v="1"/>
    <x v="0"/>
    <x v="43"/>
    <n v="30"/>
    <n v="5"/>
    <x v="1"/>
    <n v="9"/>
    <n v="443.68888888888893"/>
    <n v="3993.2000000000003"/>
    <n v="279.52400000000006"/>
    <n v="1477.4839999999999"/>
    <x v="0"/>
    <x v="2"/>
  </r>
  <r>
    <s v="SO - 0003421"/>
    <d v="2014-01-21T00:00:00"/>
    <x v="4"/>
    <n v="7"/>
    <x v="1"/>
    <s v="AUD"/>
    <x v="2"/>
    <x v="1"/>
    <x v="4"/>
    <n v="18"/>
    <n v="3"/>
    <x v="2"/>
    <n v="7"/>
    <n v="276.18888888888893"/>
    <n v="1933.3222222222225"/>
    <n v="182.28466666666671"/>
    <n v="657.32955555555554"/>
    <x v="0"/>
    <x v="2"/>
  </r>
  <r>
    <s v="SO - 0003422"/>
    <d v="2014-01-21T00:00:00"/>
    <x v="6"/>
    <n v="1"/>
    <x v="0"/>
    <s v="AUD"/>
    <x v="2"/>
    <x v="1"/>
    <x v="6"/>
    <n v="1"/>
    <n v="1"/>
    <x v="4"/>
    <n v="3"/>
    <n v="24.566666666666666"/>
    <n v="73.7"/>
    <n v="13.511666666666667"/>
    <n v="33.165000000000006"/>
    <x v="0"/>
    <x v="2"/>
  </r>
  <r>
    <s v="SO - 0003423"/>
    <d v="2014-01-21T00:00:00"/>
    <x v="7"/>
    <n v="17"/>
    <x v="0"/>
    <s v="AUD"/>
    <x v="0"/>
    <x v="2"/>
    <x v="30"/>
    <n v="47"/>
    <n v="7"/>
    <x v="3"/>
    <n v="6"/>
    <n v="248.64444444444447"/>
    <n v="1491.8666666666668"/>
    <n v="174.05111111111111"/>
    <n v="447.56000000000017"/>
    <x v="0"/>
    <x v="2"/>
  </r>
  <r>
    <s v="SO - 0003424"/>
    <d v="2014-01-21T00:00:00"/>
    <x v="18"/>
    <n v="3"/>
    <x v="1"/>
    <s v="AUD"/>
    <x v="2"/>
    <x v="1"/>
    <x v="27"/>
    <n v="7"/>
    <n v="1"/>
    <x v="4"/>
    <n v="3"/>
    <n v="249.38888888888889"/>
    <n v="748.16666666666663"/>
    <n v="154.62111111111111"/>
    <n v="284.30333333333328"/>
    <x v="0"/>
    <x v="2"/>
  </r>
  <r>
    <s v="SO - 0003425"/>
    <d v="2014-01-21T00:00:00"/>
    <x v="7"/>
    <n v="17"/>
    <x v="0"/>
    <s v="AUD"/>
    <x v="0"/>
    <x v="2"/>
    <x v="7"/>
    <n v="48"/>
    <n v="7"/>
    <x v="3"/>
    <n v="8"/>
    <n v="81.888888888888886"/>
    <n v="655.11111111111109"/>
    <n v="49.952222222222218"/>
    <n v="255.49333333333334"/>
    <x v="0"/>
    <x v="2"/>
  </r>
  <r>
    <s v="SO - 0003426"/>
    <d v="2014-01-22T00:00:00"/>
    <x v="7"/>
    <n v="17"/>
    <x v="1"/>
    <s v="AUD"/>
    <x v="0"/>
    <x v="2"/>
    <x v="7"/>
    <n v="48"/>
    <n v="7"/>
    <x v="3"/>
    <n v="6"/>
    <n v="249.38888888888889"/>
    <n v="1496.3333333333333"/>
    <n v="142.15166666666664"/>
    <n v="643.4233333333334"/>
    <x v="0"/>
    <x v="2"/>
  </r>
  <r>
    <s v="SO - 0003427"/>
    <d v="2014-01-22T00:00:00"/>
    <x v="15"/>
    <n v="13"/>
    <x v="0"/>
    <s v="AUD"/>
    <x v="1"/>
    <x v="0"/>
    <x v="19"/>
    <n v="38"/>
    <n v="6"/>
    <x v="0"/>
    <n v="7"/>
    <n v="439.22222222222223"/>
    <n v="3074.5555555555557"/>
    <n v="307.45555555555552"/>
    <n v="922.36666666666679"/>
    <x v="0"/>
    <x v="2"/>
  </r>
  <r>
    <s v="SO - 0003428"/>
    <d v="2014-01-22T00:00:00"/>
    <x v="18"/>
    <n v="3"/>
    <x v="0"/>
    <s v="AUD"/>
    <x v="2"/>
    <x v="1"/>
    <x v="49"/>
    <n v="8"/>
    <n v="2"/>
    <x v="7"/>
    <n v="1"/>
    <n v="446.66666666666669"/>
    <n v="446.66666666666669"/>
    <n v="250.13333333333335"/>
    <n v="196.53333333333333"/>
    <x v="0"/>
    <x v="2"/>
  </r>
  <r>
    <s v="SO - 0003429"/>
    <d v="2014-01-22T00:00:00"/>
    <x v="14"/>
    <n v="10"/>
    <x v="1"/>
    <s v="AUD"/>
    <x v="2"/>
    <x v="0"/>
    <x v="38"/>
    <n v="27"/>
    <n v="4"/>
    <x v="5"/>
    <n v="5"/>
    <n v="712.43333333333339"/>
    <n v="3562.166666666667"/>
    <n v="434.5843333333334"/>
    <n v="1389.2449999999999"/>
    <x v="0"/>
    <x v="2"/>
  </r>
  <r>
    <s v="SO - 0003430"/>
    <d v="2014-01-23T00:00:00"/>
    <x v="6"/>
    <n v="1"/>
    <x v="1"/>
    <s v="AUD"/>
    <x v="2"/>
    <x v="1"/>
    <x v="9"/>
    <n v="3"/>
    <n v="1"/>
    <x v="4"/>
    <n v="1"/>
    <n v="198.02222222222224"/>
    <n v="198.02222222222224"/>
    <n v="150.49688888888889"/>
    <n v="47.52533333333335"/>
    <x v="0"/>
    <x v="2"/>
  </r>
  <r>
    <s v="SO - 0003431"/>
    <d v="2014-01-23T00:00:00"/>
    <x v="0"/>
    <n v="15"/>
    <x v="1"/>
    <s v="AUD"/>
    <x v="0"/>
    <x v="0"/>
    <x v="57"/>
    <n v="43"/>
    <n v="6"/>
    <x v="0"/>
    <n v="2"/>
    <n v="110.92222222222223"/>
    <n v="221.84444444444446"/>
    <n v="61.007222222222225"/>
    <n v="99.830000000000013"/>
    <x v="0"/>
    <x v="2"/>
  </r>
  <r>
    <s v="SO - 0003432"/>
    <d v="2014-01-23T00:00:00"/>
    <x v="17"/>
    <n v="14"/>
    <x v="0"/>
    <s v="AUD"/>
    <x v="1"/>
    <x v="0"/>
    <x v="0"/>
    <n v="41"/>
    <n v="6"/>
    <x v="0"/>
    <n v="5"/>
    <n v="78.911111111111111"/>
    <n v="394.55555555555554"/>
    <n v="63.128888888888895"/>
    <n v="78.91111111111104"/>
    <x v="0"/>
    <x v="2"/>
  </r>
  <r>
    <s v="SO - 0003433"/>
    <d v="2014-01-23T00:00:00"/>
    <x v="8"/>
    <n v="9"/>
    <x v="1"/>
    <s v="AUD"/>
    <x v="2"/>
    <x v="1"/>
    <x v="32"/>
    <n v="24"/>
    <n v="4"/>
    <x v="5"/>
    <n v="6"/>
    <n v="25.311111111111114"/>
    <n v="151.86666666666667"/>
    <n v="17.211555555555559"/>
    <n v="48.597333333333324"/>
    <x v="0"/>
    <x v="2"/>
  </r>
  <r>
    <s v="SO - 0003434"/>
    <d v="2014-01-24T00:00:00"/>
    <x v="14"/>
    <n v="10"/>
    <x v="1"/>
    <s v="AUD"/>
    <x v="1"/>
    <x v="0"/>
    <x v="17"/>
    <n v="28"/>
    <n v="4"/>
    <x v="5"/>
    <n v="3"/>
    <n v="118.36666666666666"/>
    <n v="355.09999999999997"/>
    <n v="80.489333333333335"/>
    <n v="113.63199999999995"/>
    <x v="0"/>
    <x v="2"/>
  </r>
  <r>
    <s v="SO - 0003435"/>
    <d v="2014-01-24T00:00:00"/>
    <x v="7"/>
    <n v="17"/>
    <x v="1"/>
    <s v="AUD"/>
    <x v="0"/>
    <x v="2"/>
    <x v="55"/>
    <n v="50"/>
    <n v="7"/>
    <x v="3"/>
    <n v="9"/>
    <n v="23.822222222222223"/>
    <n v="214.4"/>
    <n v="13.340444444444447"/>
    <n v="94.335999999999984"/>
    <x v="0"/>
    <x v="2"/>
  </r>
  <r>
    <s v="SO - 0003436"/>
    <d v="2014-01-24T00:00:00"/>
    <x v="10"/>
    <n v="8"/>
    <x v="2"/>
    <s v="AUD"/>
    <x v="2"/>
    <x v="1"/>
    <x v="31"/>
    <n v="23"/>
    <n v="4"/>
    <x v="5"/>
    <n v="9"/>
    <n v="142.93333333333334"/>
    <n v="1286.4000000000001"/>
    <n v="92.90666666666668"/>
    <n v="450.24"/>
    <x v="0"/>
    <x v="2"/>
  </r>
  <r>
    <s v="SO - 0003437"/>
    <d v="2014-01-24T00:00:00"/>
    <x v="14"/>
    <n v="10"/>
    <x v="1"/>
    <s v="AUD"/>
    <x v="1"/>
    <x v="0"/>
    <x v="45"/>
    <n v="29"/>
    <n v="4"/>
    <x v="5"/>
    <n v="9"/>
    <n v="116.87777777777779"/>
    <n v="1051.9000000000001"/>
    <n v="79.476888888888908"/>
    <n v="336.60799999999995"/>
    <x v="0"/>
    <x v="2"/>
  </r>
  <r>
    <s v="SO - 0003438"/>
    <d v="2014-01-25T00:00:00"/>
    <x v="13"/>
    <n v="19"/>
    <x v="0"/>
    <s v="AUD"/>
    <x v="3"/>
    <x v="2"/>
    <x v="46"/>
    <n v="55"/>
    <n v="8"/>
    <x v="6"/>
    <n v="3"/>
    <n v="585.87777777777785"/>
    <n v="1757.6333333333337"/>
    <n v="427.69077777777778"/>
    <n v="474.56100000000038"/>
    <x v="0"/>
    <x v="2"/>
  </r>
  <r>
    <s v="SO - 0003439"/>
    <d v="2014-01-25T00:00:00"/>
    <x v="2"/>
    <n v="12"/>
    <x v="2"/>
    <s v="AUD"/>
    <x v="1"/>
    <x v="0"/>
    <x v="40"/>
    <n v="33"/>
    <n v="5"/>
    <x v="1"/>
    <n v="3"/>
    <n v="113.15555555555555"/>
    <n v="339.46666666666664"/>
    <n v="92.787555555555556"/>
    <n v="61.103999999999985"/>
    <x v="0"/>
    <x v="2"/>
  </r>
  <r>
    <s v="SO - 0003440"/>
    <d v="2014-01-25T00:00:00"/>
    <x v="3"/>
    <n v="6"/>
    <x v="1"/>
    <s v="AUD"/>
    <x v="2"/>
    <x v="1"/>
    <x v="20"/>
    <n v="16"/>
    <n v="3"/>
    <x v="2"/>
    <n v="8"/>
    <n v="405.72222222222223"/>
    <n v="3245.7777777777778"/>
    <n v="235.31888888888886"/>
    <n v="1363.2266666666669"/>
    <x v="0"/>
    <x v="2"/>
  </r>
  <r>
    <s v="SO - 0003441"/>
    <d v="2014-01-25T00:00:00"/>
    <x v="19"/>
    <n v="4"/>
    <x v="1"/>
    <s v="AUD"/>
    <x v="2"/>
    <x v="1"/>
    <x v="52"/>
    <n v="9"/>
    <n v="2"/>
    <x v="7"/>
    <n v="2"/>
    <n v="253.85555555555558"/>
    <n v="507.71111111111117"/>
    <n v="195.4687777777778"/>
    <n v="116.77355555555556"/>
    <x v="0"/>
    <x v="2"/>
  </r>
  <r>
    <s v="SO - 0003442"/>
    <d v="2014-01-25T00:00:00"/>
    <x v="8"/>
    <n v="9"/>
    <x v="1"/>
    <s v="AUD"/>
    <x v="2"/>
    <x v="0"/>
    <x v="53"/>
    <n v="26"/>
    <n v="4"/>
    <x v="5"/>
    <n v="4"/>
    <n v="708.71111111111122"/>
    <n v="2834.8444444444449"/>
    <n v="340.18133333333333"/>
    <n v="1474.1191111111116"/>
    <x v="0"/>
    <x v="2"/>
  </r>
  <r>
    <s v="SO - 0003443"/>
    <d v="2014-01-26T00:00:00"/>
    <x v="9"/>
    <n v="18"/>
    <x v="0"/>
    <s v="AUD"/>
    <x v="0"/>
    <x v="2"/>
    <x v="56"/>
    <n v="52"/>
    <n v="8"/>
    <x v="6"/>
    <n v="9"/>
    <n v="709.45555555555563"/>
    <n v="6385.1"/>
    <n v="517.90255555555564"/>
    <n v="1723.9769999999999"/>
    <x v="0"/>
    <x v="2"/>
  </r>
  <r>
    <s v="SO - 0003444"/>
    <d v="2014-01-26T00:00:00"/>
    <x v="12"/>
    <n v="2"/>
    <x v="1"/>
    <s v="AUD"/>
    <x v="2"/>
    <x v="1"/>
    <x v="37"/>
    <n v="5"/>
    <n v="1"/>
    <x v="4"/>
    <n v="4"/>
    <n v="562.79999999999995"/>
    <n v="2251.1999999999998"/>
    <n v="433.35599999999999"/>
    <n v="517.77599999999984"/>
    <x v="0"/>
    <x v="2"/>
  </r>
  <r>
    <s v="SO - 0003445"/>
    <d v="2014-01-26T00:00:00"/>
    <x v="15"/>
    <n v="13"/>
    <x v="0"/>
    <s v="AUD"/>
    <x v="1"/>
    <x v="0"/>
    <x v="54"/>
    <n v="36"/>
    <n v="5"/>
    <x v="1"/>
    <n v="1"/>
    <n v="120.60000000000001"/>
    <n v="120.60000000000001"/>
    <n v="65.124000000000009"/>
    <n v="55.475999999999999"/>
    <x v="0"/>
    <x v="2"/>
  </r>
  <r>
    <s v="SO - 0003446"/>
    <d v="2014-01-26T00:00:00"/>
    <x v="2"/>
    <n v="12"/>
    <x v="1"/>
    <s v="AUD"/>
    <x v="1"/>
    <x v="0"/>
    <x v="2"/>
    <n v="34"/>
    <n v="5"/>
    <x v="1"/>
    <n v="7"/>
    <n v="271.72222222222223"/>
    <n v="1902.0555555555557"/>
    <n v="195.64"/>
    <n v="532.57555555555564"/>
    <x v="0"/>
    <x v="2"/>
  </r>
  <r>
    <s v="SO - 0003447"/>
    <d v="2014-01-27T00:00:00"/>
    <x v="12"/>
    <n v="2"/>
    <x v="1"/>
    <s v="AUD"/>
    <x v="2"/>
    <x v="1"/>
    <x v="37"/>
    <n v="5"/>
    <n v="1"/>
    <x v="4"/>
    <n v="4"/>
    <n v="27.544444444444444"/>
    <n v="110.17777777777778"/>
    <n v="14.598555555555556"/>
    <n v="51.783555555555552"/>
    <x v="0"/>
    <x v="2"/>
  </r>
  <r>
    <s v="SO - 0003448"/>
    <d v="2014-01-27T00:00:00"/>
    <x v="9"/>
    <n v="18"/>
    <x v="1"/>
    <s v="AUD"/>
    <x v="0"/>
    <x v="2"/>
    <x v="55"/>
    <n v="50"/>
    <n v="7"/>
    <x v="3"/>
    <n v="4"/>
    <n v="119.11111111111111"/>
    <n v="476.44444444444446"/>
    <n v="91.715555555555568"/>
    <n v="109.58222222222219"/>
    <x v="0"/>
    <x v="2"/>
  </r>
  <r>
    <s v="SO - 0003449"/>
    <d v="2014-01-27T00:00:00"/>
    <x v="10"/>
    <n v="8"/>
    <x v="1"/>
    <s v="AUD"/>
    <x v="2"/>
    <x v="1"/>
    <x v="31"/>
    <n v="23"/>
    <n v="4"/>
    <x v="5"/>
    <n v="6"/>
    <n v="288.84444444444443"/>
    <n v="1733.0666666666666"/>
    <n v="158.86444444444444"/>
    <n v="779.87999999999988"/>
    <x v="0"/>
    <x v="2"/>
  </r>
  <r>
    <s v="SO - 0003450"/>
    <d v="2014-01-27T00:00:00"/>
    <x v="19"/>
    <n v="4"/>
    <x v="1"/>
    <s v="AUD"/>
    <x v="2"/>
    <x v="1"/>
    <x v="36"/>
    <n v="11"/>
    <n v="2"/>
    <x v="7"/>
    <n v="3"/>
    <n v="28.288888888888888"/>
    <n v="84.86666666666666"/>
    <n v="19.802222222222223"/>
    <n v="25.459999999999994"/>
    <x v="0"/>
    <x v="2"/>
  </r>
  <r>
    <s v="SO - 0003451"/>
    <d v="2014-01-28T00:00:00"/>
    <x v="5"/>
    <n v="16"/>
    <x v="1"/>
    <s v="AUD"/>
    <x v="0"/>
    <x v="0"/>
    <x v="47"/>
    <n v="44"/>
    <n v="7"/>
    <x v="3"/>
    <n v="4"/>
    <n v="708.71111111111122"/>
    <n v="2834.8444444444449"/>
    <n v="432.31377777777777"/>
    <n v="1105.5893333333338"/>
    <x v="0"/>
    <x v="2"/>
  </r>
  <r>
    <s v="SO - 0003452"/>
    <d v="2014-01-28T00:00:00"/>
    <x v="15"/>
    <n v="13"/>
    <x v="2"/>
    <s v="AUD"/>
    <x v="1"/>
    <x v="0"/>
    <x v="18"/>
    <n v="37"/>
    <n v="6"/>
    <x v="0"/>
    <n v="9"/>
    <n v="29.033333333333335"/>
    <n v="261.3"/>
    <n v="18.291"/>
    <n v="96.681000000000012"/>
    <x v="0"/>
    <x v="2"/>
  </r>
  <r>
    <s v="SO - 0003453"/>
    <d v="2014-01-28T00:00:00"/>
    <x v="13"/>
    <n v="19"/>
    <x v="1"/>
    <s v="AUD"/>
    <x v="3"/>
    <x v="2"/>
    <x v="39"/>
    <n v="54"/>
    <n v="8"/>
    <x v="6"/>
    <n v="4"/>
    <n v="260.55555555555554"/>
    <n v="1042.2222222222222"/>
    <n v="218.86666666666667"/>
    <n v="166.75555555555547"/>
    <x v="0"/>
    <x v="2"/>
  </r>
  <r>
    <s v="SO - 0003454"/>
    <d v="2014-01-28T00:00:00"/>
    <x v="19"/>
    <n v="4"/>
    <x v="0"/>
    <s v="AUD"/>
    <x v="2"/>
    <x v="1"/>
    <x v="51"/>
    <n v="12"/>
    <n v="2"/>
    <x v="7"/>
    <n v="9"/>
    <n v="186.11111111111111"/>
    <n v="1675"/>
    <n v="74.444444444444443"/>
    <n v="1005"/>
    <x v="0"/>
    <x v="2"/>
  </r>
  <r>
    <s v="SO - 0003455"/>
    <d v="2014-01-28T00:00:00"/>
    <x v="18"/>
    <n v="3"/>
    <x v="1"/>
    <s v="AUD"/>
    <x v="2"/>
    <x v="1"/>
    <x v="52"/>
    <n v="9"/>
    <n v="2"/>
    <x v="7"/>
    <n v="8"/>
    <n v="279.16666666666669"/>
    <n v="2233.3333333333335"/>
    <n v="125.625"/>
    <n v="1228.3333333333335"/>
    <x v="0"/>
    <x v="2"/>
  </r>
  <r>
    <s v="SO - 0003456"/>
    <d v="2014-01-28T00:00:00"/>
    <x v="14"/>
    <n v="10"/>
    <x v="1"/>
    <s v="AUD"/>
    <x v="1"/>
    <x v="0"/>
    <x v="17"/>
    <n v="28"/>
    <n v="4"/>
    <x v="5"/>
    <n v="4"/>
    <n v="436.24444444444447"/>
    <n v="1744.9777777777779"/>
    <n v="322.82088888888893"/>
    <n v="453.69422222222215"/>
    <x v="0"/>
    <x v="2"/>
  </r>
  <r>
    <s v="SO - 0003457"/>
    <d v="2014-01-29T00:00:00"/>
    <x v="2"/>
    <n v="12"/>
    <x v="1"/>
    <s v="AUD"/>
    <x v="1"/>
    <x v="0"/>
    <x v="16"/>
    <n v="35"/>
    <n v="5"/>
    <x v="1"/>
    <n v="8"/>
    <n v="596.29999999999995"/>
    <n v="4770.3999999999996"/>
    <n v="471.077"/>
    <n v="1001.7839999999997"/>
    <x v="0"/>
    <x v="2"/>
  </r>
  <r>
    <s v="SO - 0003458"/>
    <d v="2014-01-29T00:00:00"/>
    <x v="5"/>
    <n v="16"/>
    <x v="1"/>
    <s v="AUD"/>
    <x v="0"/>
    <x v="2"/>
    <x v="30"/>
    <n v="47"/>
    <n v="7"/>
    <x v="3"/>
    <n v="4"/>
    <n v="97.522222222222226"/>
    <n v="390.0888888888889"/>
    <n v="69.24077777777778"/>
    <n v="113.12577777777778"/>
    <x v="0"/>
    <x v="2"/>
  </r>
  <r>
    <s v="SO - 0003459"/>
    <d v="2014-01-29T00:00:00"/>
    <x v="0"/>
    <n v="15"/>
    <x v="2"/>
    <s v="AUD"/>
    <x v="0"/>
    <x v="0"/>
    <x v="57"/>
    <n v="43"/>
    <n v="6"/>
    <x v="0"/>
    <n v="1"/>
    <n v="117.62222222222223"/>
    <n v="117.62222222222223"/>
    <n v="59.987333333333339"/>
    <n v="57.634888888888895"/>
    <x v="0"/>
    <x v="2"/>
  </r>
  <r>
    <s v="SO - 0003460"/>
    <d v="2014-01-29T00:00:00"/>
    <x v="0"/>
    <n v="15"/>
    <x v="1"/>
    <s v="AUD"/>
    <x v="0"/>
    <x v="0"/>
    <x v="47"/>
    <n v="44"/>
    <n v="6"/>
    <x v="0"/>
    <n v="5"/>
    <n v="119.11111111111111"/>
    <n v="595.55555555555554"/>
    <n v="54.791111111111114"/>
    <n v="321.59999999999997"/>
    <x v="0"/>
    <x v="2"/>
  </r>
  <r>
    <s v="SO - 0003461"/>
    <d v="2014-01-29T00:00:00"/>
    <x v="9"/>
    <n v="18"/>
    <x v="1"/>
    <s v="AUD"/>
    <x v="0"/>
    <x v="2"/>
    <x v="56"/>
    <n v="52"/>
    <n v="8"/>
    <x v="6"/>
    <n v="1"/>
    <n v="434.75555555555559"/>
    <n v="434.75555555555559"/>
    <n v="282.5911111111111"/>
    <n v="152.16444444444448"/>
    <x v="0"/>
    <x v="2"/>
  </r>
  <r>
    <s v="SO - 0003462"/>
    <d v="2014-01-30T00:00:00"/>
    <x v="7"/>
    <n v="17"/>
    <x v="0"/>
    <s v="AUD"/>
    <x v="0"/>
    <x v="2"/>
    <x v="21"/>
    <n v="49"/>
    <n v="7"/>
    <x v="3"/>
    <n v="9"/>
    <n v="25.311111111111114"/>
    <n v="227.8"/>
    <n v="11.896222222222223"/>
    <n v="120.73400000000001"/>
    <x v="0"/>
    <x v="2"/>
  </r>
  <r>
    <s v="SO - 0003463"/>
    <d v="2014-01-30T00:00:00"/>
    <x v="12"/>
    <n v="2"/>
    <x v="1"/>
    <s v="AUD"/>
    <x v="2"/>
    <x v="1"/>
    <x v="37"/>
    <n v="5"/>
    <n v="1"/>
    <x v="4"/>
    <n v="7"/>
    <n v="126.55555555555556"/>
    <n v="885.88888888888891"/>
    <n v="62.012222222222221"/>
    <n v="451.8033333333334"/>
    <x v="0"/>
    <x v="2"/>
  </r>
  <r>
    <s v="SO - 0003464"/>
    <d v="2014-01-30T00:00:00"/>
    <x v="15"/>
    <n v="13"/>
    <x v="1"/>
    <s v="AUD"/>
    <x v="1"/>
    <x v="0"/>
    <x v="54"/>
    <n v="36"/>
    <n v="5"/>
    <x v="1"/>
    <n v="3"/>
    <n v="22.333333333333332"/>
    <n v="67"/>
    <n v="10.943333333333333"/>
    <n v="34.17"/>
    <x v="0"/>
    <x v="2"/>
  </r>
  <r>
    <s v="SO - 0003465"/>
    <d v="2014-01-30T00:00:00"/>
    <x v="9"/>
    <n v="18"/>
    <x v="0"/>
    <s v="AUD"/>
    <x v="0"/>
    <x v="2"/>
    <x v="56"/>
    <n v="52"/>
    <n v="8"/>
    <x v="6"/>
    <n v="7"/>
    <n v="115.38888888888889"/>
    <n v="807.72222222222217"/>
    <n v="88.849444444444444"/>
    <n v="185.77611111111105"/>
    <x v="0"/>
    <x v="2"/>
  </r>
  <r>
    <s v="SO - 0003466"/>
    <d v="2014-01-31T00:00:00"/>
    <x v="8"/>
    <n v="9"/>
    <x v="1"/>
    <s v="AUD"/>
    <x v="2"/>
    <x v="1"/>
    <x v="10"/>
    <n v="25"/>
    <n v="4"/>
    <x v="5"/>
    <n v="8"/>
    <n v="28.288888888888888"/>
    <n v="226.3111111111111"/>
    <n v="15.84177777777778"/>
    <n v="99.57688888888886"/>
    <x v="0"/>
    <x v="2"/>
  </r>
  <r>
    <s v="SO - 0003467"/>
    <d v="2014-01-31T00:00:00"/>
    <x v="9"/>
    <n v="18"/>
    <x v="0"/>
    <s v="AUD"/>
    <x v="0"/>
    <x v="2"/>
    <x v="11"/>
    <n v="51"/>
    <n v="7"/>
    <x v="3"/>
    <n v="7"/>
    <n v="117.62222222222223"/>
    <n v="823.35555555555561"/>
    <n v="57.634888888888895"/>
    <n v="419.91133333333335"/>
    <x v="0"/>
    <x v="2"/>
  </r>
  <r>
    <s v="SO - 0003468"/>
    <d v="2014-01-31T00:00:00"/>
    <x v="5"/>
    <n v="16"/>
    <x v="1"/>
    <s v="AUD"/>
    <x v="0"/>
    <x v="2"/>
    <x v="30"/>
    <n v="47"/>
    <n v="7"/>
    <x v="3"/>
    <n v="6"/>
    <n v="27.544444444444444"/>
    <n v="165.26666666666665"/>
    <n v="22.035555555555558"/>
    <n v="33.053333333333313"/>
    <x v="0"/>
    <x v="2"/>
  </r>
  <r>
    <s v="SO - 0003469"/>
    <d v="2014-01-31T00:00:00"/>
    <x v="13"/>
    <n v="19"/>
    <x v="1"/>
    <s v="AUD"/>
    <x v="3"/>
    <x v="2"/>
    <x v="23"/>
    <n v="53"/>
    <n v="8"/>
    <x v="6"/>
    <n v="2"/>
    <n v="113.90000000000002"/>
    <n v="227.80000000000004"/>
    <n v="53.533000000000001"/>
    <n v="120.73400000000004"/>
    <x v="0"/>
    <x v="2"/>
  </r>
  <r>
    <s v="SO - 0003470"/>
    <d v="2014-01-31T00:00:00"/>
    <x v="9"/>
    <n v="18"/>
    <x v="1"/>
    <s v="AUD"/>
    <x v="0"/>
    <x v="2"/>
    <x v="11"/>
    <n v="51"/>
    <n v="7"/>
    <x v="3"/>
    <n v="4"/>
    <n v="642.45555555555563"/>
    <n v="2569.8222222222225"/>
    <n v="411.17155555555559"/>
    <n v="925.13600000000019"/>
    <x v="0"/>
    <x v="2"/>
  </r>
  <r>
    <s v="SO - 0003471"/>
    <d v="2014-02-01T00:00:00"/>
    <x v="3"/>
    <n v="6"/>
    <x v="1"/>
    <s v="AUD"/>
    <x v="2"/>
    <x v="1"/>
    <x v="20"/>
    <n v="16"/>
    <n v="3"/>
    <x v="2"/>
    <n v="9"/>
    <n v="116.87777777777779"/>
    <n v="1051.9000000000001"/>
    <n v="51.426222222222229"/>
    <n v="589.06400000000008"/>
    <x v="1"/>
    <x v="2"/>
  </r>
  <r>
    <s v="SO - 0003472"/>
    <d v="2014-02-01T00:00:00"/>
    <x v="15"/>
    <n v="13"/>
    <x v="1"/>
    <s v="AUD"/>
    <x v="1"/>
    <x v="0"/>
    <x v="19"/>
    <n v="38"/>
    <n v="6"/>
    <x v="0"/>
    <n v="8"/>
    <n v="93.800000000000011"/>
    <n v="750.40000000000009"/>
    <n v="42.210000000000008"/>
    <n v="412.72"/>
    <x v="1"/>
    <x v="2"/>
  </r>
  <r>
    <s v="SO - 0003473"/>
    <d v="2014-02-01T00:00:00"/>
    <x v="1"/>
    <n v="11"/>
    <x v="1"/>
    <s v="AUD"/>
    <x v="1"/>
    <x v="0"/>
    <x v="43"/>
    <n v="30"/>
    <n v="5"/>
    <x v="1"/>
    <n v="1"/>
    <n v="268"/>
    <n v="268"/>
    <n v="225.12"/>
    <n v="42.879999999999995"/>
    <x v="1"/>
    <x v="2"/>
  </r>
  <r>
    <s v="SO - 0003474"/>
    <d v="2014-02-02T00:00:00"/>
    <x v="5"/>
    <n v="16"/>
    <x v="0"/>
    <s v="AUD"/>
    <x v="0"/>
    <x v="2"/>
    <x v="30"/>
    <n v="47"/>
    <n v="7"/>
    <x v="3"/>
    <n v="6"/>
    <n v="114.64444444444445"/>
    <n v="687.86666666666667"/>
    <n v="89.422666666666657"/>
    <n v="151.33066666666673"/>
    <x v="1"/>
    <x v="2"/>
  </r>
  <r>
    <s v="SO - 0003475"/>
    <d v="2014-02-02T00:00:00"/>
    <x v="14"/>
    <n v="10"/>
    <x v="1"/>
    <s v="AUD"/>
    <x v="1"/>
    <x v="0"/>
    <x v="17"/>
    <n v="28"/>
    <n v="4"/>
    <x v="5"/>
    <n v="4"/>
    <n v="664.78888888888889"/>
    <n v="2659.1555555555556"/>
    <n v="378.92966666666666"/>
    <n v="1143.4368888888889"/>
    <x v="1"/>
    <x v="2"/>
  </r>
  <r>
    <s v="SO - 0003476"/>
    <d v="2014-02-02T00:00:00"/>
    <x v="4"/>
    <n v="7"/>
    <x v="0"/>
    <s v="AUD"/>
    <x v="2"/>
    <x v="1"/>
    <x v="44"/>
    <n v="21"/>
    <n v="3"/>
    <x v="2"/>
    <n v="8"/>
    <n v="92.311111111111117"/>
    <n v="738.48888888888894"/>
    <n v="77.541333333333341"/>
    <n v="118.15822222222221"/>
    <x v="1"/>
    <x v="2"/>
  </r>
  <r>
    <s v="SO - 0003477"/>
    <d v="2014-02-02T00:00:00"/>
    <x v="0"/>
    <n v="15"/>
    <x v="2"/>
    <s v="AUD"/>
    <x v="0"/>
    <x v="0"/>
    <x v="8"/>
    <n v="42"/>
    <n v="6"/>
    <x v="0"/>
    <n v="1"/>
    <n v="121.34444444444446"/>
    <n v="121.34444444444446"/>
    <n v="70.379777777777775"/>
    <n v="50.964666666666687"/>
    <x v="1"/>
    <x v="2"/>
  </r>
  <r>
    <s v="SO - 0003478"/>
    <d v="2014-02-02T00:00:00"/>
    <x v="1"/>
    <n v="11"/>
    <x v="0"/>
    <s v="AUD"/>
    <x v="1"/>
    <x v="0"/>
    <x v="1"/>
    <n v="31"/>
    <n v="5"/>
    <x v="1"/>
    <n v="5"/>
    <n v="112.41111111111111"/>
    <n v="562.05555555555554"/>
    <n v="79.811888888888888"/>
    <n v="162.99611111111108"/>
    <x v="1"/>
    <x v="2"/>
  </r>
  <r>
    <s v="SO - 0003479"/>
    <d v="2014-02-03T00:00:00"/>
    <x v="2"/>
    <n v="12"/>
    <x v="0"/>
    <s v="AUD"/>
    <x v="1"/>
    <x v="0"/>
    <x v="40"/>
    <n v="33"/>
    <n v="5"/>
    <x v="1"/>
    <n v="1"/>
    <n v="209.1888888888889"/>
    <n v="209.1888888888889"/>
    <n v="131.78900000000002"/>
    <n v="77.399888888888881"/>
    <x v="1"/>
    <x v="2"/>
  </r>
  <r>
    <s v="SO - 0003480"/>
    <d v="2014-02-03T00:00:00"/>
    <x v="14"/>
    <n v="10"/>
    <x v="2"/>
    <s v="AUD"/>
    <x v="2"/>
    <x v="0"/>
    <x v="38"/>
    <n v="27"/>
    <n v="4"/>
    <x v="5"/>
    <n v="8"/>
    <n v="139.21111111111111"/>
    <n v="1113.6888888888889"/>
    <n v="101.62411111111112"/>
    <n v="300.69599999999991"/>
    <x v="1"/>
    <x v="2"/>
  </r>
  <r>
    <s v="SO - 0003481"/>
    <d v="2014-02-03T00:00:00"/>
    <x v="10"/>
    <n v="8"/>
    <x v="0"/>
    <s v="AUD"/>
    <x v="2"/>
    <x v="1"/>
    <x v="31"/>
    <n v="23"/>
    <n v="4"/>
    <x v="5"/>
    <n v="5"/>
    <n v="189.83333333333334"/>
    <n v="949.16666666666674"/>
    <n v="159.45999999999998"/>
    <n v="151.86666666666679"/>
    <x v="1"/>
    <x v="2"/>
  </r>
  <r>
    <s v="SO - 0003482"/>
    <d v="2014-02-03T00:00:00"/>
    <x v="0"/>
    <n v="15"/>
    <x v="0"/>
    <s v="AUD"/>
    <x v="0"/>
    <x v="0"/>
    <x v="57"/>
    <n v="43"/>
    <n v="6"/>
    <x v="0"/>
    <n v="6"/>
    <n v="141.44444444444446"/>
    <n v="848.66666666666674"/>
    <n v="106.08333333333333"/>
    <n v="212.16666666666674"/>
    <x v="1"/>
    <x v="2"/>
  </r>
  <r>
    <s v="SO - 0003483"/>
    <d v="2014-02-03T00:00:00"/>
    <x v="2"/>
    <n v="12"/>
    <x v="1"/>
    <s v="AUD"/>
    <x v="1"/>
    <x v="0"/>
    <x v="16"/>
    <n v="35"/>
    <n v="5"/>
    <x v="1"/>
    <n v="5"/>
    <n v="270.97777777777782"/>
    <n v="1354.8888888888891"/>
    <n v="149.03777777777779"/>
    <n v="609.70000000000016"/>
    <x v="1"/>
    <x v="2"/>
  </r>
  <r>
    <s v="SO - 0003484"/>
    <d v="2014-02-03T00:00:00"/>
    <x v="17"/>
    <n v="14"/>
    <x v="0"/>
    <s v="AUD"/>
    <x v="1"/>
    <x v="0"/>
    <x v="0"/>
    <n v="41"/>
    <n v="6"/>
    <x v="0"/>
    <n v="6"/>
    <n v="340.21111111111111"/>
    <n v="2041.2666666666667"/>
    <n v="193.92033333333333"/>
    <n v="877.74466666666672"/>
    <x v="1"/>
    <x v="2"/>
  </r>
  <r>
    <s v="SO - 0003485"/>
    <d v="2014-02-03T00:00:00"/>
    <x v="11"/>
    <n v="20"/>
    <x v="0"/>
    <s v="AUD"/>
    <x v="3"/>
    <x v="2"/>
    <x v="25"/>
    <n v="57"/>
    <n v="8"/>
    <x v="6"/>
    <n v="9"/>
    <n v="340.21111111111111"/>
    <n v="3061.9"/>
    <n v="136.08444444444444"/>
    <n v="1837.14"/>
    <x v="1"/>
    <x v="2"/>
  </r>
  <r>
    <s v="SO - 0003486"/>
    <d v="2014-02-03T00:00:00"/>
    <x v="4"/>
    <n v="7"/>
    <x v="1"/>
    <s v="AUD"/>
    <x v="2"/>
    <x v="1"/>
    <x v="34"/>
    <n v="19"/>
    <n v="3"/>
    <x v="2"/>
    <n v="9"/>
    <n v="18.611111111111111"/>
    <n v="167.5"/>
    <n v="15.819444444444445"/>
    <n v="25.125"/>
    <x v="1"/>
    <x v="2"/>
  </r>
  <r>
    <s v="SO - 0003487"/>
    <d v="2014-02-04T00:00:00"/>
    <x v="9"/>
    <n v="18"/>
    <x v="2"/>
    <s v="AUD"/>
    <x v="0"/>
    <x v="2"/>
    <x v="56"/>
    <n v="52"/>
    <n v="8"/>
    <x v="6"/>
    <n v="6"/>
    <n v="443.68888888888893"/>
    <n v="2662.1333333333337"/>
    <n v="359.38800000000009"/>
    <n v="505.80533333333324"/>
    <x v="1"/>
    <x v="2"/>
  </r>
  <r>
    <s v="SO - 0003488"/>
    <d v="2014-02-04T00:00:00"/>
    <x v="9"/>
    <n v="18"/>
    <x v="2"/>
    <s v="AUD"/>
    <x v="0"/>
    <x v="2"/>
    <x v="56"/>
    <n v="52"/>
    <n v="8"/>
    <x v="6"/>
    <n v="3"/>
    <n v="125.06666666666668"/>
    <n v="375.20000000000005"/>
    <n v="65.034666666666681"/>
    <n v="180.096"/>
    <x v="1"/>
    <x v="2"/>
  </r>
  <r>
    <s v="SO - 0003489"/>
    <d v="2014-02-04T00:00:00"/>
    <x v="1"/>
    <n v="11"/>
    <x v="1"/>
    <s v="AUD"/>
    <x v="1"/>
    <x v="0"/>
    <x v="1"/>
    <n v="31"/>
    <n v="5"/>
    <x v="1"/>
    <n v="6"/>
    <n v="128.78888888888889"/>
    <n v="772.73333333333335"/>
    <n v="94.015888888888895"/>
    <n v="208.63799999999992"/>
    <x v="1"/>
    <x v="2"/>
  </r>
  <r>
    <s v="SO - 0003490"/>
    <d v="2014-02-04T00:00:00"/>
    <x v="15"/>
    <n v="13"/>
    <x v="1"/>
    <s v="AUD"/>
    <x v="1"/>
    <x v="0"/>
    <x v="16"/>
    <n v="35"/>
    <n v="5"/>
    <x v="1"/>
    <n v="3"/>
    <n v="115.38888888888889"/>
    <n v="346.16666666666663"/>
    <n v="90.00333333333333"/>
    <n v="76.156666666666638"/>
    <x v="1"/>
    <x v="2"/>
  </r>
  <r>
    <s v="SO - 0003491"/>
    <d v="2014-02-04T00:00:00"/>
    <x v="2"/>
    <n v="12"/>
    <x v="1"/>
    <s v="AUD"/>
    <x v="1"/>
    <x v="0"/>
    <x v="16"/>
    <n v="35"/>
    <n v="5"/>
    <x v="1"/>
    <n v="3"/>
    <n v="23.822222222222223"/>
    <n v="71.466666666666669"/>
    <n v="15.008000000000001"/>
    <n v="26.442666666666668"/>
    <x v="1"/>
    <x v="2"/>
  </r>
  <r>
    <s v="SO - 0003492"/>
    <d v="2014-02-04T00:00:00"/>
    <x v="4"/>
    <n v="7"/>
    <x v="1"/>
    <s v="AUD"/>
    <x v="2"/>
    <x v="1"/>
    <x v="34"/>
    <n v="19"/>
    <n v="3"/>
    <x v="2"/>
    <n v="7"/>
    <n v="194.3"/>
    <n v="1360.1000000000001"/>
    <n v="89.378"/>
    <n v="734.45400000000018"/>
    <x v="1"/>
    <x v="2"/>
  </r>
  <r>
    <s v="SO - 0003493"/>
    <d v="2014-02-04T00:00:00"/>
    <x v="0"/>
    <n v="15"/>
    <x v="2"/>
    <s v="AUD"/>
    <x v="0"/>
    <x v="0"/>
    <x v="47"/>
    <n v="44"/>
    <n v="6"/>
    <x v="0"/>
    <n v="6"/>
    <n v="314.89999999999998"/>
    <n v="1889.3999999999999"/>
    <n v="160.59900000000002"/>
    <n v="925.80599999999981"/>
    <x v="1"/>
    <x v="2"/>
  </r>
  <r>
    <s v="SO - 0003494"/>
    <d v="2014-02-05T00:00:00"/>
    <x v="15"/>
    <n v="13"/>
    <x v="1"/>
    <s v="AUD"/>
    <x v="1"/>
    <x v="0"/>
    <x v="18"/>
    <n v="37"/>
    <n v="6"/>
    <x v="0"/>
    <n v="2"/>
    <n v="258.32222222222225"/>
    <n v="516.6444444444445"/>
    <n v="105.9121111111111"/>
    <n v="304.8202222222223"/>
    <x v="1"/>
    <x v="2"/>
  </r>
  <r>
    <s v="SO - 0003495"/>
    <d v="2014-02-05T00:00:00"/>
    <x v="15"/>
    <n v="13"/>
    <x v="0"/>
    <s v="AUD"/>
    <x v="1"/>
    <x v="0"/>
    <x v="54"/>
    <n v="36"/>
    <n v="5"/>
    <x v="1"/>
    <n v="5"/>
    <n v="201.74444444444444"/>
    <n v="1008.7222222222222"/>
    <n v="163.41300000000001"/>
    <n v="191.65722222222212"/>
    <x v="1"/>
    <x v="2"/>
  </r>
  <r>
    <s v="SO - 0003496"/>
    <d v="2014-02-06T00:00:00"/>
    <x v="19"/>
    <n v="4"/>
    <x v="1"/>
    <s v="AUD"/>
    <x v="2"/>
    <x v="1"/>
    <x v="36"/>
    <n v="11"/>
    <n v="2"/>
    <x v="7"/>
    <n v="7"/>
    <n v="20.844444444444445"/>
    <n v="145.91111111111113"/>
    <n v="11.047555555555554"/>
    <n v="68.578222222222252"/>
    <x v="1"/>
    <x v="2"/>
  </r>
  <r>
    <s v="SO - 0003497"/>
    <d v="2014-02-06T00:00:00"/>
    <x v="15"/>
    <n v="13"/>
    <x v="2"/>
    <s v="AUD"/>
    <x v="1"/>
    <x v="0"/>
    <x v="54"/>
    <n v="36"/>
    <n v="5"/>
    <x v="1"/>
    <n v="6"/>
    <n v="136.97777777777776"/>
    <n v="821.86666666666656"/>
    <n v="56.160888888888884"/>
    <n v="484.90133333333324"/>
    <x v="1"/>
    <x v="2"/>
  </r>
  <r>
    <s v="SO - 0003498"/>
    <d v="2014-02-06T00:00:00"/>
    <x v="9"/>
    <n v="18"/>
    <x v="1"/>
    <s v="AUD"/>
    <x v="0"/>
    <x v="2"/>
    <x v="56"/>
    <n v="52"/>
    <n v="8"/>
    <x v="6"/>
    <n v="2"/>
    <n v="108.6888888888889"/>
    <n v="217.37777777777779"/>
    <n v="55.431333333333335"/>
    <n v="106.51511111111112"/>
    <x v="1"/>
    <x v="2"/>
  </r>
  <r>
    <s v="SO - 0003499"/>
    <d v="2014-02-06T00:00:00"/>
    <x v="2"/>
    <n v="12"/>
    <x v="2"/>
    <s v="AUD"/>
    <x v="1"/>
    <x v="0"/>
    <x v="2"/>
    <n v="34"/>
    <n v="5"/>
    <x v="1"/>
    <n v="3"/>
    <n v="130.27777777777777"/>
    <n v="390.83333333333331"/>
    <n v="101.61666666666667"/>
    <n v="85.983333333333292"/>
    <x v="1"/>
    <x v="2"/>
  </r>
  <r>
    <s v="SO - 0003500"/>
    <d v="2014-02-06T00:00:00"/>
    <x v="10"/>
    <n v="8"/>
    <x v="0"/>
    <s v="AUD"/>
    <x v="2"/>
    <x v="1"/>
    <x v="32"/>
    <n v="24"/>
    <n v="4"/>
    <x v="5"/>
    <n v="3"/>
    <n v="122.83333333333333"/>
    <n v="368.5"/>
    <n v="49.13333333333334"/>
    <n v="221.09999999999997"/>
    <x v="1"/>
    <x v="2"/>
  </r>
  <r>
    <s v="SO - 0003501"/>
    <d v="2014-02-06T00:00:00"/>
    <x v="11"/>
    <n v="20"/>
    <x v="1"/>
    <s v="AUD"/>
    <x v="3"/>
    <x v="2"/>
    <x v="14"/>
    <n v="56"/>
    <n v="8"/>
    <x v="6"/>
    <n v="5"/>
    <n v="306.71111111111111"/>
    <n v="1533.5555555555557"/>
    <n v="193.22800000000001"/>
    <n v="567.41555555555556"/>
    <x v="1"/>
    <x v="2"/>
  </r>
  <r>
    <s v="SO - 0003502"/>
    <d v="2014-02-07T00:00:00"/>
    <x v="18"/>
    <n v="3"/>
    <x v="2"/>
    <s v="AUD"/>
    <x v="2"/>
    <x v="1"/>
    <x v="52"/>
    <n v="9"/>
    <n v="2"/>
    <x v="7"/>
    <n v="2"/>
    <n v="29.777777777777779"/>
    <n v="59.555555555555557"/>
    <n v="14.888888888888889"/>
    <n v="29.777777777777779"/>
    <x v="1"/>
    <x v="2"/>
  </r>
  <r>
    <s v="SO - 0003503"/>
    <d v="2014-02-07T00:00:00"/>
    <x v="19"/>
    <n v="4"/>
    <x v="1"/>
    <s v="AUD"/>
    <x v="2"/>
    <x v="1"/>
    <x v="51"/>
    <n v="12"/>
    <n v="2"/>
    <x v="7"/>
    <n v="9"/>
    <n v="138.46666666666667"/>
    <n v="1246.2"/>
    <n v="109.38866666666667"/>
    <n v="261.702"/>
    <x v="1"/>
    <x v="2"/>
  </r>
  <r>
    <s v="SO - 0003504"/>
    <d v="2014-02-07T00:00:00"/>
    <x v="2"/>
    <n v="12"/>
    <x v="1"/>
    <s v="AUD"/>
    <x v="1"/>
    <x v="0"/>
    <x v="2"/>
    <n v="34"/>
    <n v="5"/>
    <x v="1"/>
    <n v="3"/>
    <n v="302.24444444444447"/>
    <n v="906.73333333333335"/>
    <n v="160.18955555555556"/>
    <n v="426.16466666666668"/>
    <x v="1"/>
    <x v="2"/>
  </r>
  <r>
    <s v="SO - 0003505"/>
    <d v="2014-02-07T00:00:00"/>
    <x v="14"/>
    <n v="10"/>
    <x v="2"/>
    <s v="AUD"/>
    <x v="1"/>
    <x v="0"/>
    <x v="17"/>
    <n v="28"/>
    <n v="4"/>
    <x v="5"/>
    <n v="2"/>
    <n v="125.8111111111111"/>
    <n v="251.62222222222221"/>
    <n v="106.93944444444443"/>
    <n v="37.743333333333339"/>
    <x v="1"/>
    <x v="2"/>
  </r>
  <r>
    <s v="SO - 0003506"/>
    <d v="2014-02-08T00:00:00"/>
    <x v="15"/>
    <n v="13"/>
    <x v="1"/>
    <s v="AUD"/>
    <x v="1"/>
    <x v="0"/>
    <x v="18"/>
    <n v="37"/>
    <n v="5"/>
    <x v="1"/>
    <n v="6"/>
    <n v="116.87777777777779"/>
    <n v="701.26666666666677"/>
    <n v="54.93255555555556"/>
    <n v="371.67133333333339"/>
    <x v="1"/>
    <x v="2"/>
  </r>
  <r>
    <s v="SO - 0003507"/>
    <d v="2014-02-08T00:00:00"/>
    <x v="9"/>
    <n v="18"/>
    <x v="0"/>
    <s v="AUD"/>
    <x v="0"/>
    <x v="2"/>
    <x v="56"/>
    <n v="52"/>
    <n v="8"/>
    <x v="6"/>
    <n v="6"/>
    <n v="123.57777777777778"/>
    <n v="741.4666666666667"/>
    <n v="61.788888888888891"/>
    <n v="370.73333333333335"/>
    <x v="1"/>
    <x v="2"/>
  </r>
  <r>
    <s v="SO - 0003508"/>
    <d v="2014-02-08T00:00:00"/>
    <x v="4"/>
    <n v="7"/>
    <x v="1"/>
    <s v="AUD"/>
    <x v="2"/>
    <x v="1"/>
    <x v="48"/>
    <n v="20"/>
    <n v="3"/>
    <x v="2"/>
    <n v="8"/>
    <n v="431.77777777777777"/>
    <n v="3454.2222222222222"/>
    <n v="328.15111111111111"/>
    <n v="829.01333333333332"/>
    <x v="1"/>
    <x v="2"/>
  </r>
  <r>
    <s v="SO - 0003509"/>
    <d v="2014-02-08T00:00:00"/>
    <x v="13"/>
    <n v="19"/>
    <x v="0"/>
    <s v="AUD"/>
    <x v="3"/>
    <x v="2"/>
    <x v="39"/>
    <n v="54"/>
    <n v="8"/>
    <x v="6"/>
    <n v="7"/>
    <n v="275.44444444444446"/>
    <n v="1928.1111111111113"/>
    <n v="203.82888888888888"/>
    <n v="501.30888888888921"/>
    <x v="1"/>
    <x v="2"/>
  </r>
  <r>
    <s v="SO - 0003510"/>
    <d v="2014-02-08T00:00:00"/>
    <x v="10"/>
    <n v="8"/>
    <x v="0"/>
    <s v="AUD"/>
    <x v="2"/>
    <x v="1"/>
    <x v="13"/>
    <n v="22"/>
    <n v="4"/>
    <x v="5"/>
    <n v="4"/>
    <n v="120.60000000000001"/>
    <n v="482.40000000000003"/>
    <n v="60.300000000000004"/>
    <n v="241.20000000000002"/>
    <x v="1"/>
    <x v="2"/>
  </r>
  <r>
    <s v="SO - 0003511"/>
    <d v="2014-02-09T00:00:00"/>
    <x v="2"/>
    <n v="12"/>
    <x v="1"/>
    <s v="AUD"/>
    <x v="1"/>
    <x v="0"/>
    <x v="40"/>
    <n v="33"/>
    <n v="5"/>
    <x v="1"/>
    <n v="4"/>
    <n v="75.933333333333337"/>
    <n v="303.73333333333335"/>
    <n v="41.003999999999998"/>
    <n v="139.71733333333336"/>
    <x v="1"/>
    <x v="2"/>
  </r>
  <r>
    <s v="SO - 0003512"/>
    <d v="2014-02-09T00:00:00"/>
    <x v="5"/>
    <n v="16"/>
    <x v="0"/>
    <s v="AUD"/>
    <x v="0"/>
    <x v="0"/>
    <x v="5"/>
    <n v="45"/>
    <n v="7"/>
    <x v="3"/>
    <n v="8"/>
    <n v="104.96666666666667"/>
    <n v="839.73333333333335"/>
    <n v="46.185333333333332"/>
    <n v="470.25066666666669"/>
    <x v="1"/>
    <x v="2"/>
  </r>
  <r>
    <s v="SO - 0003513"/>
    <d v="2014-02-10T00:00:00"/>
    <x v="2"/>
    <n v="12"/>
    <x v="1"/>
    <s v="AUD"/>
    <x v="1"/>
    <x v="0"/>
    <x v="40"/>
    <n v="33"/>
    <n v="5"/>
    <x v="1"/>
    <n v="2"/>
    <n v="116.13333333333334"/>
    <n v="232.26666666666668"/>
    <n v="72.00266666666667"/>
    <n v="88.26133333333334"/>
    <x v="1"/>
    <x v="2"/>
  </r>
  <r>
    <s v="SO - 0003514"/>
    <d v="2014-02-10T00:00:00"/>
    <x v="13"/>
    <n v="19"/>
    <x v="1"/>
    <s v="AUD"/>
    <x v="3"/>
    <x v="2"/>
    <x v="46"/>
    <n v="55"/>
    <n v="8"/>
    <x v="6"/>
    <n v="8"/>
    <n v="124.32222222222224"/>
    <n v="994.5777777777779"/>
    <n v="69.620444444444445"/>
    <n v="437.61422222222234"/>
    <x v="1"/>
    <x v="2"/>
  </r>
  <r>
    <s v="SO - 0003515"/>
    <d v="2014-02-10T00:00:00"/>
    <x v="17"/>
    <n v="14"/>
    <x v="0"/>
    <s v="AUD"/>
    <x v="1"/>
    <x v="0"/>
    <x v="0"/>
    <n v="41"/>
    <n v="6"/>
    <x v="0"/>
    <n v="9"/>
    <n v="217.37777777777779"/>
    <n v="1956.4"/>
    <n v="86.951111111111118"/>
    <n v="1173.8400000000001"/>
    <x v="1"/>
    <x v="2"/>
  </r>
  <r>
    <s v="SO - 0003516"/>
    <d v="2014-02-11T00:00:00"/>
    <x v="16"/>
    <n v="5"/>
    <x v="2"/>
    <s v="AUD"/>
    <x v="2"/>
    <x v="1"/>
    <x v="24"/>
    <n v="14"/>
    <n v="2"/>
    <x v="7"/>
    <n v="6"/>
    <n v="120.60000000000001"/>
    <n v="723.6"/>
    <n v="48.240000000000009"/>
    <n v="434.15999999999997"/>
    <x v="1"/>
    <x v="2"/>
  </r>
  <r>
    <s v="SO - 0003517"/>
    <d v="2014-02-11T00:00:00"/>
    <x v="9"/>
    <n v="18"/>
    <x v="2"/>
    <s v="AUD"/>
    <x v="0"/>
    <x v="2"/>
    <x v="11"/>
    <n v="51"/>
    <n v="7"/>
    <x v="3"/>
    <n v="9"/>
    <n v="123.57777777777778"/>
    <n v="1112.2"/>
    <n v="103.80533333333334"/>
    <n v="177.952"/>
    <x v="1"/>
    <x v="2"/>
  </r>
  <r>
    <s v="SO - 0003518"/>
    <d v="2014-02-11T00:00:00"/>
    <x v="19"/>
    <n v="4"/>
    <x v="1"/>
    <s v="AUD"/>
    <x v="2"/>
    <x v="1"/>
    <x v="36"/>
    <n v="11"/>
    <n v="2"/>
    <x v="7"/>
    <n v="9"/>
    <n v="27.544444444444444"/>
    <n v="247.9"/>
    <n v="16.251222222222221"/>
    <n v="101.63900000000001"/>
    <x v="1"/>
    <x v="2"/>
  </r>
  <r>
    <s v="SO - 0003519"/>
    <d v="2014-02-11T00:00:00"/>
    <x v="17"/>
    <n v="14"/>
    <x v="1"/>
    <s v="AUD"/>
    <x v="1"/>
    <x v="0"/>
    <x v="28"/>
    <n v="40"/>
    <n v="6"/>
    <x v="0"/>
    <n v="4"/>
    <n v="126.55555555555556"/>
    <n v="506.22222222222223"/>
    <n v="80.995555555555555"/>
    <n v="182.24"/>
    <x v="1"/>
    <x v="2"/>
  </r>
  <r>
    <s v="SO - 0003520"/>
    <d v="2014-02-11T00:00:00"/>
    <x v="10"/>
    <n v="8"/>
    <x v="1"/>
    <s v="AUD"/>
    <x v="2"/>
    <x v="1"/>
    <x v="44"/>
    <n v="21"/>
    <n v="3"/>
    <x v="2"/>
    <n v="2"/>
    <n v="115.38888888888889"/>
    <n v="230.77777777777777"/>
    <n v="70.387222222222221"/>
    <n v="90.00333333333333"/>
    <x v="1"/>
    <x v="2"/>
  </r>
  <r>
    <s v="SO - 0003521"/>
    <d v="2014-02-11T00:00:00"/>
    <x v="14"/>
    <n v="10"/>
    <x v="2"/>
    <s v="AUD"/>
    <x v="1"/>
    <x v="0"/>
    <x v="45"/>
    <n v="29"/>
    <n v="4"/>
    <x v="5"/>
    <n v="9"/>
    <n v="119.85555555555555"/>
    <n v="1078.7"/>
    <n v="93.487333333333339"/>
    <n v="237.31399999999996"/>
    <x v="1"/>
    <x v="2"/>
  </r>
  <r>
    <s v="SO - 0003522"/>
    <d v="2014-02-12T00:00:00"/>
    <x v="1"/>
    <n v="11"/>
    <x v="0"/>
    <s v="AUD"/>
    <x v="1"/>
    <x v="0"/>
    <x v="1"/>
    <n v="31"/>
    <n v="5"/>
    <x v="1"/>
    <n v="5"/>
    <n v="400.51111111111112"/>
    <n v="2002.5555555555557"/>
    <n v="252.322"/>
    <n v="740.94555555555553"/>
    <x v="1"/>
    <x v="2"/>
  </r>
  <r>
    <s v="SO - 0003523"/>
    <d v="2014-02-12T00:00:00"/>
    <x v="10"/>
    <n v="8"/>
    <x v="2"/>
    <s v="AUD"/>
    <x v="2"/>
    <x v="1"/>
    <x v="31"/>
    <n v="23"/>
    <n v="4"/>
    <x v="5"/>
    <n v="4"/>
    <n v="96.777777777777771"/>
    <n v="387.11111111111109"/>
    <n v="59.034444444444439"/>
    <n v="150.97333333333333"/>
    <x v="1"/>
    <x v="2"/>
  </r>
  <r>
    <s v="SO - 0003524"/>
    <d v="2014-02-12T00:00:00"/>
    <x v="10"/>
    <n v="8"/>
    <x v="1"/>
    <s v="AUD"/>
    <x v="2"/>
    <x v="1"/>
    <x v="44"/>
    <n v="21"/>
    <n v="3"/>
    <x v="2"/>
    <n v="2"/>
    <n v="109.43333333333334"/>
    <n v="218.86666666666667"/>
    <n v="56.905333333333338"/>
    <n v="105.056"/>
    <x v="1"/>
    <x v="2"/>
  </r>
  <r>
    <s v="SO - 0003525"/>
    <d v="2014-02-13T00:00:00"/>
    <x v="8"/>
    <n v="9"/>
    <x v="1"/>
    <s v="AUD"/>
    <x v="2"/>
    <x v="1"/>
    <x v="10"/>
    <n v="25"/>
    <n v="4"/>
    <x v="5"/>
    <n v="5"/>
    <n v="665.5333333333333"/>
    <n v="3327.6666666666665"/>
    <n v="505.80533333333341"/>
    <n v="798.63999999999942"/>
    <x v="1"/>
    <x v="2"/>
  </r>
  <r>
    <s v="SO - 0003526"/>
    <d v="2014-02-13T00:00:00"/>
    <x v="16"/>
    <n v="5"/>
    <x v="0"/>
    <s v="AUD"/>
    <x v="2"/>
    <x v="1"/>
    <x v="24"/>
    <n v="14"/>
    <n v="2"/>
    <x v="7"/>
    <n v="5"/>
    <n v="108.6888888888889"/>
    <n v="543.44444444444446"/>
    <n v="68.474000000000004"/>
    <n v="201.07444444444445"/>
    <x v="1"/>
    <x v="2"/>
  </r>
  <r>
    <s v="SO - 0003527"/>
    <d v="2014-02-13T00:00:00"/>
    <x v="6"/>
    <n v="1"/>
    <x v="1"/>
    <s v="AUD"/>
    <x v="2"/>
    <x v="1"/>
    <x v="6"/>
    <n v="1"/>
    <n v="1"/>
    <x v="4"/>
    <n v="2"/>
    <n v="189.08888888888887"/>
    <n v="378.17777777777775"/>
    <n v="158.83466666666666"/>
    <n v="60.508444444444422"/>
    <x v="1"/>
    <x v="2"/>
  </r>
  <r>
    <s v="SO - 0003528"/>
    <d v="2014-02-13T00:00:00"/>
    <x v="14"/>
    <n v="10"/>
    <x v="0"/>
    <s v="AUD"/>
    <x v="2"/>
    <x v="0"/>
    <x v="38"/>
    <n v="27"/>
    <n v="4"/>
    <x v="5"/>
    <n v="5"/>
    <n v="187.60000000000002"/>
    <n v="938.00000000000011"/>
    <n v="120.06400000000001"/>
    <n v="337.68000000000006"/>
    <x v="1"/>
    <x v="2"/>
  </r>
  <r>
    <s v="SO - 0003529"/>
    <d v="2014-02-13T00:00:00"/>
    <x v="14"/>
    <n v="10"/>
    <x v="1"/>
    <s v="AUD"/>
    <x v="1"/>
    <x v="0"/>
    <x v="17"/>
    <n v="28"/>
    <n v="4"/>
    <x v="5"/>
    <n v="3"/>
    <n v="275.44444444444446"/>
    <n v="826.33333333333337"/>
    <n v="118.44111111111111"/>
    <n v="471.01000000000005"/>
    <x v="1"/>
    <x v="2"/>
  </r>
  <r>
    <s v="SO - 0003530"/>
    <d v="2014-02-14T00:00:00"/>
    <x v="19"/>
    <n v="4"/>
    <x v="1"/>
    <s v="AUD"/>
    <x v="2"/>
    <x v="1"/>
    <x v="52"/>
    <n v="9"/>
    <n v="2"/>
    <x v="7"/>
    <n v="7"/>
    <n v="23.822222222222223"/>
    <n v="166.75555555555556"/>
    <n v="19.534222222222223"/>
    <n v="30.015999999999991"/>
    <x v="1"/>
    <x v="2"/>
  </r>
  <r>
    <s v="SO - 0003531"/>
    <d v="2014-02-14T00:00:00"/>
    <x v="18"/>
    <n v="3"/>
    <x v="1"/>
    <s v="AUD"/>
    <x v="2"/>
    <x v="1"/>
    <x v="27"/>
    <n v="7"/>
    <n v="1"/>
    <x v="4"/>
    <n v="7"/>
    <n v="211.42222222222222"/>
    <n v="1479.9555555555555"/>
    <n v="116.28222222222222"/>
    <n v="665.98"/>
    <x v="1"/>
    <x v="2"/>
  </r>
  <r>
    <s v="SO - 0003532"/>
    <d v="2014-02-15T00:00:00"/>
    <x v="0"/>
    <n v="15"/>
    <x v="1"/>
    <s v="AUD"/>
    <x v="0"/>
    <x v="0"/>
    <x v="57"/>
    <n v="43"/>
    <n v="6"/>
    <x v="0"/>
    <n v="4"/>
    <n v="29.777777777777779"/>
    <n v="119.11111111111111"/>
    <n v="23.822222222222223"/>
    <n v="23.822222222222223"/>
    <x v="1"/>
    <x v="2"/>
  </r>
  <r>
    <s v="SO - 0003533"/>
    <d v="2014-02-15T00:00:00"/>
    <x v="6"/>
    <n v="1"/>
    <x v="0"/>
    <s v="AUD"/>
    <x v="2"/>
    <x v="1"/>
    <x v="9"/>
    <n v="3"/>
    <n v="1"/>
    <x v="4"/>
    <n v="5"/>
    <n v="98.266666666666666"/>
    <n v="491.33333333333331"/>
    <n v="80.578666666666663"/>
    <n v="88.44"/>
    <x v="1"/>
    <x v="2"/>
  </r>
  <r>
    <s v="SO - 0003534"/>
    <d v="2014-02-15T00:00:00"/>
    <x v="1"/>
    <n v="11"/>
    <x v="2"/>
    <s v="AUD"/>
    <x v="1"/>
    <x v="0"/>
    <x v="42"/>
    <n v="32"/>
    <n v="5"/>
    <x v="1"/>
    <n v="4"/>
    <n v="124.32222222222224"/>
    <n v="497.28888888888895"/>
    <n v="104.43066666666668"/>
    <n v="79.566222222222223"/>
    <x v="1"/>
    <x v="2"/>
  </r>
  <r>
    <s v="SO - 0003535"/>
    <d v="2014-02-15T00:00:00"/>
    <x v="6"/>
    <n v="1"/>
    <x v="1"/>
    <s v="AUD"/>
    <x v="2"/>
    <x v="1"/>
    <x v="41"/>
    <n v="2"/>
    <n v="1"/>
    <x v="4"/>
    <n v="8"/>
    <n v="219.61111111111111"/>
    <n v="1756.8888888888889"/>
    <n v="162.51222222222222"/>
    <n v="456.79111111111115"/>
    <x v="1"/>
    <x v="2"/>
  </r>
  <r>
    <s v="SO - 0003536"/>
    <d v="2014-02-16T00:00:00"/>
    <x v="18"/>
    <n v="3"/>
    <x v="1"/>
    <s v="AUD"/>
    <x v="2"/>
    <x v="1"/>
    <x v="29"/>
    <n v="6"/>
    <n v="1"/>
    <x v="4"/>
    <n v="1"/>
    <n v="712.43333333333339"/>
    <n v="712.43333333333339"/>
    <n v="391.83833333333337"/>
    <n v="320.59500000000003"/>
    <x v="1"/>
    <x v="2"/>
  </r>
  <r>
    <s v="SO - 0003537"/>
    <d v="2014-02-16T00:00:00"/>
    <x v="13"/>
    <n v="19"/>
    <x v="1"/>
    <s v="AUD"/>
    <x v="3"/>
    <x v="2"/>
    <x v="39"/>
    <n v="54"/>
    <n v="8"/>
    <x v="6"/>
    <n v="3"/>
    <n v="142.1888888888889"/>
    <n v="426.56666666666672"/>
    <n v="96.688444444444457"/>
    <n v="136.50133333333338"/>
    <x v="1"/>
    <x v="2"/>
  </r>
  <r>
    <s v="SO - 0003538"/>
    <d v="2014-02-16T00:00:00"/>
    <x v="19"/>
    <n v="4"/>
    <x v="1"/>
    <s v="AUD"/>
    <x v="2"/>
    <x v="1"/>
    <x v="51"/>
    <n v="12"/>
    <n v="2"/>
    <x v="7"/>
    <n v="7"/>
    <n v="116.87777777777779"/>
    <n v="818.14444444444462"/>
    <n v="92.333444444444453"/>
    <n v="171.81033333333346"/>
    <x v="1"/>
    <x v="2"/>
  </r>
  <r>
    <s v="SO - 0003539"/>
    <d v="2014-02-16T00:00:00"/>
    <x v="4"/>
    <n v="7"/>
    <x v="1"/>
    <s v="AUD"/>
    <x v="2"/>
    <x v="1"/>
    <x v="34"/>
    <n v="19"/>
    <n v="3"/>
    <x v="2"/>
    <n v="9"/>
    <n v="209.93333333333334"/>
    <n v="1889.4"/>
    <n v="113.364"/>
    <n v="869.12400000000002"/>
    <x v="1"/>
    <x v="2"/>
  </r>
  <r>
    <s v="SO - 0003540"/>
    <d v="2014-02-17T00:00:00"/>
    <x v="2"/>
    <n v="12"/>
    <x v="2"/>
    <s v="AUD"/>
    <x v="1"/>
    <x v="0"/>
    <x v="2"/>
    <n v="34"/>
    <n v="5"/>
    <x v="1"/>
    <n v="8"/>
    <n v="119.85555555555555"/>
    <n v="958.84444444444443"/>
    <n v="58.729222222222219"/>
    <n v="489.01066666666668"/>
    <x v="1"/>
    <x v="2"/>
  </r>
  <r>
    <s v="SO - 0003541"/>
    <d v="2014-02-17T00:00:00"/>
    <x v="15"/>
    <n v="13"/>
    <x v="2"/>
    <s v="AUD"/>
    <x v="1"/>
    <x v="0"/>
    <x v="19"/>
    <n v="38"/>
    <n v="6"/>
    <x v="0"/>
    <n v="5"/>
    <n v="278.42222222222222"/>
    <n v="1392.1111111111111"/>
    <n v="186.54288888888891"/>
    <n v="459.39666666666653"/>
    <x v="1"/>
    <x v="2"/>
  </r>
  <r>
    <s v="SO - 0003542"/>
    <d v="2014-02-17T00:00:00"/>
    <x v="13"/>
    <n v="19"/>
    <x v="1"/>
    <s v="AUD"/>
    <x v="3"/>
    <x v="2"/>
    <x v="39"/>
    <n v="54"/>
    <n v="8"/>
    <x v="6"/>
    <n v="4"/>
    <n v="316.38888888888891"/>
    <n v="1265.5555555555557"/>
    <n v="189.83333333333334"/>
    <n v="506.22222222222229"/>
    <x v="1"/>
    <x v="2"/>
  </r>
  <r>
    <s v="SO - 0003543"/>
    <d v="2014-02-17T00:00:00"/>
    <x v="0"/>
    <n v="15"/>
    <x v="1"/>
    <s v="AUD"/>
    <x v="0"/>
    <x v="0"/>
    <x v="47"/>
    <n v="44"/>
    <n v="6"/>
    <x v="0"/>
    <n v="8"/>
    <n v="308.94444444444446"/>
    <n v="2471.5555555555557"/>
    <n v="160.65111111111113"/>
    <n v="1186.3466666666666"/>
    <x v="1"/>
    <x v="2"/>
  </r>
  <r>
    <s v="SO - 0003544"/>
    <d v="2014-02-17T00:00:00"/>
    <x v="5"/>
    <n v="16"/>
    <x v="0"/>
    <s v="AUD"/>
    <x v="0"/>
    <x v="3"/>
    <x v="12"/>
    <n v="46"/>
    <n v="7"/>
    <x v="3"/>
    <n v="3"/>
    <n v="262.04444444444448"/>
    <n v="786.13333333333344"/>
    <n v="138.88355555555555"/>
    <n v="369.48266666666677"/>
    <x v="1"/>
    <x v="2"/>
  </r>
  <r>
    <s v="SO - 0003545"/>
    <d v="2014-02-17T00:00:00"/>
    <x v="9"/>
    <n v="18"/>
    <x v="1"/>
    <s v="AUD"/>
    <x v="0"/>
    <x v="2"/>
    <x v="55"/>
    <n v="50"/>
    <n v="7"/>
    <x v="3"/>
    <n v="5"/>
    <n v="712.43333333333339"/>
    <n v="3562.166666666667"/>
    <n v="520.07633333333331"/>
    <n v="961.78500000000031"/>
    <x v="1"/>
    <x v="2"/>
  </r>
  <r>
    <s v="SO - 0003546"/>
    <d v="2014-02-17T00:00:00"/>
    <x v="12"/>
    <n v="2"/>
    <x v="1"/>
    <s v="AUD"/>
    <x v="2"/>
    <x v="1"/>
    <x v="37"/>
    <n v="5"/>
    <n v="1"/>
    <x v="4"/>
    <n v="4"/>
    <n v="124.32222222222224"/>
    <n v="497.28888888888895"/>
    <n v="52.215333333333341"/>
    <n v="288.42755555555561"/>
    <x v="1"/>
    <x v="2"/>
  </r>
  <r>
    <s v="SO - 0003547"/>
    <d v="2014-02-17T00:00:00"/>
    <x v="16"/>
    <n v="5"/>
    <x v="1"/>
    <s v="AUD"/>
    <x v="2"/>
    <x v="1"/>
    <x v="35"/>
    <n v="13"/>
    <n v="2"/>
    <x v="7"/>
    <n v="9"/>
    <n v="586.62222222222226"/>
    <n v="5279.6"/>
    <n v="381.30444444444447"/>
    <n v="1847.8600000000001"/>
    <x v="1"/>
    <x v="2"/>
  </r>
  <r>
    <s v="SO - 0003548"/>
    <d v="2014-02-18T00:00:00"/>
    <x v="5"/>
    <n v="16"/>
    <x v="2"/>
    <s v="AUD"/>
    <x v="0"/>
    <x v="0"/>
    <x v="47"/>
    <n v="44"/>
    <n v="7"/>
    <x v="3"/>
    <n v="5"/>
    <n v="130.27777777777777"/>
    <n v="651.38888888888891"/>
    <n v="71.652777777777771"/>
    <n v="293.12500000000006"/>
    <x v="1"/>
    <x v="2"/>
  </r>
  <r>
    <s v="SO - 0003549"/>
    <d v="2014-02-18T00:00:00"/>
    <x v="6"/>
    <n v="1"/>
    <x v="0"/>
    <s v="AUD"/>
    <x v="2"/>
    <x v="1"/>
    <x v="6"/>
    <n v="1"/>
    <n v="1"/>
    <x v="4"/>
    <n v="7"/>
    <n v="116.13333333333334"/>
    <n v="812.93333333333339"/>
    <n v="53.421333333333337"/>
    <n v="438.98400000000004"/>
    <x v="1"/>
    <x v="2"/>
  </r>
  <r>
    <s v="SO - 0003550"/>
    <d v="2014-02-18T00:00:00"/>
    <x v="2"/>
    <n v="12"/>
    <x v="1"/>
    <s v="AUD"/>
    <x v="1"/>
    <x v="0"/>
    <x v="40"/>
    <n v="33"/>
    <n v="5"/>
    <x v="1"/>
    <n v="7"/>
    <n v="113.90000000000002"/>
    <n v="797.30000000000018"/>
    <n v="70.618000000000009"/>
    <n v="302.9740000000001"/>
    <x v="1"/>
    <x v="2"/>
  </r>
  <r>
    <s v="SO - 0003551"/>
    <d v="2014-02-18T00:00:00"/>
    <x v="19"/>
    <n v="4"/>
    <x v="1"/>
    <s v="AUD"/>
    <x v="2"/>
    <x v="1"/>
    <x v="51"/>
    <n v="12"/>
    <n v="2"/>
    <x v="7"/>
    <n v="1"/>
    <n v="602.25555555555559"/>
    <n v="602.25555555555559"/>
    <n v="397.48866666666669"/>
    <n v="204.7668888888889"/>
    <x v="1"/>
    <x v="2"/>
  </r>
  <r>
    <s v="SO - 0003552"/>
    <d v="2014-02-19T00:00:00"/>
    <x v="13"/>
    <n v="19"/>
    <x v="1"/>
    <s v="AUD"/>
    <x v="3"/>
    <x v="2"/>
    <x v="46"/>
    <n v="55"/>
    <n v="8"/>
    <x v="6"/>
    <n v="9"/>
    <n v="93.800000000000011"/>
    <n v="844.2"/>
    <n v="68.47399999999999"/>
    <n v="227.9340000000002"/>
    <x v="1"/>
    <x v="2"/>
  </r>
  <r>
    <s v="SO - 0003553"/>
    <d v="2014-02-19T00:00:00"/>
    <x v="8"/>
    <n v="9"/>
    <x v="1"/>
    <s v="AUD"/>
    <x v="2"/>
    <x v="1"/>
    <x v="32"/>
    <n v="24"/>
    <n v="4"/>
    <x v="5"/>
    <n v="8"/>
    <n v="428.8"/>
    <n v="3430.4"/>
    <n v="360.19200000000001"/>
    <n v="548.86400000000003"/>
    <x v="1"/>
    <x v="2"/>
  </r>
  <r>
    <s v="SO - 0003554"/>
    <d v="2014-02-19T00:00:00"/>
    <x v="7"/>
    <n v="17"/>
    <x v="2"/>
    <s v="AUD"/>
    <x v="0"/>
    <x v="2"/>
    <x v="7"/>
    <n v="48"/>
    <n v="7"/>
    <x v="3"/>
    <n v="5"/>
    <n v="442.94444444444446"/>
    <n v="2214.7222222222222"/>
    <n v="248.04888888888888"/>
    <n v="974.47777777777765"/>
    <x v="1"/>
    <x v="2"/>
  </r>
  <r>
    <s v="SO - 0003555"/>
    <d v="2014-02-19T00:00:00"/>
    <x v="16"/>
    <n v="5"/>
    <x v="0"/>
    <s v="AUD"/>
    <x v="2"/>
    <x v="1"/>
    <x v="26"/>
    <n v="15"/>
    <n v="2"/>
    <x v="7"/>
    <n v="7"/>
    <n v="203.23333333333335"/>
    <n v="1422.6333333333334"/>
    <n v="95.519666666666666"/>
    <n v="753.99566666666681"/>
    <x v="1"/>
    <x v="2"/>
  </r>
  <r>
    <s v="SO - 0003556"/>
    <d v="2014-02-19T00:00:00"/>
    <x v="8"/>
    <n v="9"/>
    <x v="2"/>
    <s v="AUD"/>
    <x v="2"/>
    <x v="1"/>
    <x v="32"/>
    <n v="24"/>
    <n v="4"/>
    <x v="5"/>
    <n v="4"/>
    <n v="269.48888888888888"/>
    <n v="1077.9555555555555"/>
    <n v="161.69333333333333"/>
    <n v="431.18222222222221"/>
    <x v="1"/>
    <x v="2"/>
  </r>
  <r>
    <s v="SO - 0003557"/>
    <d v="2014-02-19T00:00:00"/>
    <x v="4"/>
    <n v="7"/>
    <x v="0"/>
    <s v="AUD"/>
    <x v="2"/>
    <x v="1"/>
    <x v="4"/>
    <n v="18"/>
    <n v="3"/>
    <x v="2"/>
    <n v="3"/>
    <n v="119.85555555555555"/>
    <n v="359.56666666666666"/>
    <n v="75.509"/>
    <n v="133.03966666666668"/>
    <x v="1"/>
    <x v="2"/>
  </r>
  <r>
    <s v="SO - 0003558"/>
    <d v="2014-02-20T00:00:00"/>
    <x v="8"/>
    <n v="9"/>
    <x v="1"/>
    <s v="AUD"/>
    <x v="2"/>
    <x v="1"/>
    <x v="10"/>
    <n v="25"/>
    <n v="4"/>
    <x v="5"/>
    <n v="7"/>
    <n v="354.35555555555561"/>
    <n v="2480.4888888888891"/>
    <n v="269.31022222222225"/>
    <n v="595.31733333333341"/>
    <x v="1"/>
    <x v="2"/>
  </r>
  <r>
    <s v="SO - 0003559"/>
    <d v="2014-02-20T00:00:00"/>
    <x v="9"/>
    <n v="18"/>
    <x v="1"/>
    <s v="AUD"/>
    <x v="0"/>
    <x v="2"/>
    <x v="56"/>
    <n v="52"/>
    <n v="8"/>
    <x v="6"/>
    <n v="5"/>
    <n v="90.077777777777783"/>
    <n v="450.38888888888891"/>
    <n v="73.863777777777784"/>
    <n v="81.069999999999993"/>
    <x v="1"/>
    <x v="2"/>
  </r>
  <r>
    <s v="SO - 0003560"/>
    <d v="2014-02-20T00:00:00"/>
    <x v="14"/>
    <n v="10"/>
    <x v="0"/>
    <s v="AUD"/>
    <x v="1"/>
    <x v="0"/>
    <x v="17"/>
    <n v="28"/>
    <n v="4"/>
    <x v="5"/>
    <n v="9"/>
    <n v="424.33333333333331"/>
    <n v="3819"/>
    <n v="229.14000000000001"/>
    <n v="1756.7399999999998"/>
    <x v="1"/>
    <x v="2"/>
  </r>
  <r>
    <s v="SO - 0003561"/>
    <d v="2014-02-20T00:00:00"/>
    <x v="8"/>
    <n v="9"/>
    <x v="1"/>
    <s v="AUD"/>
    <x v="2"/>
    <x v="1"/>
    <x v="32"/>
    <n v="24"/>
    <n v="4"/>
    <x v="5"/>
    <n v="5"/>
    <n v="396.04444444444448"/>
    <n v="1980.2222222222224"/>
    <n v="285.15199999999999"/>
    <n v="554.46222222222241"/>
    <x v="1"/>
    <x v="2"/>
  </r>
  <r>
    <s v="SO - 0003562"/>
    <d v="2014-02-20T00:00:00"/>
    <x v="1"/>
    <n v="11"/>
    <x v="0"/>
    <s v="AUD"/>
    <x v="1"/>
    <x v="0"/>
    <x v="43"/>
    <n v="30"/>
    <n v="5"/>
    <x v="1"/>
    <n v="6"/>
    <n v="261.3"/>
    <n v="1567.8000000000002"/>
    <n v="112.35900000000001"/>
    <n v="893.64600000000019"/>
    <x v="1"/>
    <x v="2"/>
  </r>
  <r>
    <s v="SO - 0003563"/>
    <d v="2014-02-20T00:00:00"/>
    <x v="15"/>
    <n v="13"/>
    <x v="1"/>
    <s v="AUD"/>
    <x v="1"/>
    <x v="0"/>
    <x v="19"/>
    <n v="38"/>
    <n v="6"/>
    <x v="0"/>
    <n v="2"/>
    <n v="129.53333333333333"/>
    <n v="259.06666666666666"/>
    <n v="91.968666666666664"/>
    <n v="75.129333333333335"/>
    <x v="1"/>
    <x v="2"/>
  </r>
  <r>
    <s v="SO - 0003564"/>
    <d v="2014-02-20T00:00:00"/>
    <x v="4"/>
    <n v="7"/>
    <x v="2"/>
    <s v="AUD"/>
    <x v="2"/>
    <x v="1"/>
    <x v="44"/>
    <n v="21"/>
    <n v="3"/>
    <x v="2"/>
    <n v="7"/>
    <n v="123.57777777777778"/>
    <n v="865.04444444444448"/>
    <n v="70.439333333333323"/>
    <n v="371.9691111111112"/>
    <x v="1"/>
    <x v="2"/>
  </r>
  <r>
    <s v="SO - 0003565"/>
    <d v="2014-02-20T00:00:00"/>
    <x v="2"/>
    <n v="12"/>
    <x v="0"/>
    <s v="AUD"/>
    <x v="1"/>
    <x v="0"/>
    <x v="2"/>
    <n v="34"/>
    <n v="5"/>
    <x v="1"/>
    <n v="5"/>
    <n v="97.522222222222226"/>
    <n v="487.61111111111114"/>
    <n v="69.24077777777778"/>
    <n v="141.40722222222223"/>
    <x v="1"/>
    <x v="2"/>
  </r>
  <r>
    <s v="SO - 0003566"/>
    <d v="2014-02-20T00:00:00"/>
    <x v="7"/>
    <n v="17"/>
    <x v="1"/>
    <s v="AUD"/>
    <x v="0"/>
    <x v="2"/>
    <x v="21"/>
    <n v="49"/>
    <n v="7"/>
    <x v="3"/>
    <n v="7"/>
    <n v="198.76666666666668"/>
    <n v="1391.3666666666668"/>
    <n v="159.01333333333335"/>
    <n v="278.27333333333331"/>
    <x v="1"/>
    <x v="2"/>
  </r>
  <r>
    <s v="SO - 0003567"/>
    <d v="2014-02-20T00:00:00"/>
    <x v="10"/>
    <n v="8"/>
    <x v="2"/>
    <s v="AUD"/>
    <x v="2"/>
    <x v="1"/>
    <x v="31"/>
    <n v="23"/>
    <n v="4"/>
    <x v="5"/>
    <n v="3"/>
    <n v="282.88888888888891"/>
    <n v="848.66666666666674"/>
    <n v="152.76000000000002"/>
    <n v="390.38666666666666"/>
    <x v="1"/>
    <x v="2"/>
  </r>
  <r>
    <s v="SO - 0003568"/>
    <d v="2014-02-21T00:00:00"/>
    <x v="16"/>
    <n v="5"/>
    <x v="1"/>
    <s v="AUD"/>
    <x v="2"/>
    <x v="1"/>
    <x v="24"/>
    <n v="14"/>
    <n v="2"/>
    <x v="7"/>
    <n v="3"/>
    <n v="273.95555555555552"/>
    <n v="821.86666666666656"/>
    <n v="191.76888888888888"/>
    <n v="246.55999999999995"/>
    <x v="1"/>
    <x v="2"/>
  </r>
  <r>
    <s v="SO - 0003569"/>
    <d v="2014-02-21T00:00:00"/>
    <x v="5"/>
    <n v="16"/>
    <x v="1"/>
    <s v="AUD"/>
    <x v="0"/>
    <x v="3"/>
    <x v="12"/>
    <n v="46"/>
    <n v="7"/>
    <x v="3"/>
    <n v="4"/>
    <n v="661.81111111111113"/>
    <n v="2647.2444444444445"/>
    <n v="469.88588888888887"/>
    <n v="767.70088888888904"/>
    <x v="1"/>
    <x v="2"/>
  </r>
  <r>
    <s v="SO - 0003570"/>
    <d v="2014-02-21T00:00:00"/>
    <x v="7"/>
    <n v="17"/>
    <x v="1"/>
    <s v="AUD"/>
    <x v="0"/>
    <x v="2"/>
    <x v="30"/>
    <n v="47"/>
    <n v="7"/>
    <x v="3"/>
    <n v="2"/>
    <n v="119.11111111111111"/>
    <n v="238.22222222222223"/>
    <n v="76.231111111111119"/>
    <n v="85.759999999999991"/>
    <x v="1"/>
    <x v="2"/>
  </r>
  <r>
    <s v="SO - 0003571"/>
    <d v="2014-02-21T00:00:00"/>
    <x v="13"/>
    <n v="19"/>
    <x v="1"/>
    <s v="AUD"/>
    <x v="3"/>
    <x v="2"/>
    <x v="39"/>
    <n v="54"/>
    <n v="8"/>
    <x v="6"/>
    <n v="5"/>
    <n v="108.6888888888889"/>
    <n v="543.44444444444446"/>
    <n v="74.995333333333335"/>
    <n v="168.46777777777777"/>
    <x v="1"/>
    <x v="2"/>
  </r>
  <r>
    <s v="SO - 0003572"/>
    <d v="2014-02-22T00:00:00"/>
    <x v="2"/>
    <n v="12"/>
    <x v="1"/>
    <s v="AUD"/>
    <x v="1"/>
    <x v="0"/>
    <x v="2"/>
    <n v="34"/>
    <n v="5"/>
    <x v="1"/>
    <n v="5"/>
    <n v="20.100000000000001"/>
    <n v="100.5"/>
    <n v="8.8440000000000012"/>
    <n v="56.279999999999994"/>
    <x v="1"/>
    <x v="2"/>
  </r>
  <r>
    <s v="SO - 0003573"/>
    <d v="2014-02-22T00:00:00"/>
    <x v="4"/>
    <n v="7"/>
    <x v="1"/>
    <s v="AUD"/>
    <x v="2"/>
    <x v="1"/>
    <x v="4"/>
    <n v="18"/>
    <n v="3"/>
    <x v="2"/>
    <n v="7"/>
    <n v="95.288888888888891"/>
    <n v="667.02222222222224"/>
    <n v="47.644444444444446"/>
    <n v="333.51111111111112"/>
    <x v="1"/>
    <x v="2"/>
  </r>
  <r>
    <s v="SO - 0003574"/>
    <d v="2014-02-22T00:00:00"/>
    <x v="13"/>
    <n v="19"/>
    <x v="0"/>
    <s v="AUD"/>
    <x v="3"/>
    <x v="2"/>
    <x v="46"/>
    <n v="55"/>
    <n v="8"/>
    <x v="6"/>
    <n v="1"/>
    <n v="639.47777777777776"/>
    <n v="639.47777777777776"/>
    <n v="415.66055555555556"/>
    <n v="223.8172222222222"/>
    <x v="1"/>
    <x v="2"/>
  </r>
  <r>
    <s v="SO - 0003575"/>
    <d v="2014-02-22T00:00:00"/>
    <x v="5"/>
    <n v="16"/>
    <x v="2"/>
    <s v="AUD"/>
    <x v="0"/>
    <x v="0"/>
    <x v="5"/>
    <n v="45"/>
    <n v="7"/>
    <x v="3"/>
    <n v="3"/>
    <n v="276.18888888888893"/>
    <n v="828.56666666666683"/>
    <n v="220.95111111111115"/>
    <n v="165.71333333333337"/>
    <x v="1"/>
    <x v="2"/>
  </r>
  <r>
    <s v="SO - 0003576"/>
    <d v="2014-02-23T00:00:00"/>
    <x v="1"/>
    <n v="11"/>
    <x v="0"/>
    <s v="AUD"/>
    <x v="1"/>
    <x v="0"/>
    <x v="42"/>
    <n v="32"/>
    <n v="5"/>
    <x v="1"/>
    <n v="4"/>
    <n v="96.033333333333346"/>
    <n v="384.13333333333338"/>
    <n v="71.064666666666668"/>
    <n v="99.874666666666712"/>
    <x v="1"/>
    <x v="2"/>
  </r>
  <r>
    <s v="SO - 0003577"/>
    <d v="2014-02-23T00:00:00"/>
    <x v="18"/>
    <n v="3"/>
    <x v="0"/>
    <s v="AUD"/>
    <x v="2"/>
    <x v="1"/>
    <x v="52"/>
    <n v="9"/>
    <n v="2"/>
    <x v="7"/>
    <n v="4"/>
    <n v="90.822222222222223"/>
    <n v="363.28888888888889"/>
    <n v="55.401555555555554"/>
    <n v="141.68266666666668"/>
    <x v="1"/>
    <x v="2"/>
  </r>
  <r>
    <s v="SO - 0003578"/>
    <d v="2014-02-24T00:00:00"/>
    <x v="14"/>
    <n v="10"/>
    <x v="0"/>
    <s v="AUD"/>
    <x v="2"/>
    <x v="0"/>
    <x v="38"/>
    <n v="27"/>
    <n v="4"/>
    <x v="5"/>
    <n v="4"/>
    <n v="115.38888888888889"/>
    <n v="461.55555555555554"/>
    <n v="75.00277777777778"/>
    <n v="161.54444444444442"/>
    <x v="1"/>
    <x v="2"/>
  </r>
  <r>
    <s v="SO - 0003579"/>
    <d v="2014-02-24T00:00:00"/>
    <x v="4"/>
    <n v="7"/>
    <x v="1"/>
    <s v="AUD"/>
    <x v="2"/>
    <x v="1"/>
    <x v="4"/>
    <n v="18"/>
    <n v="3"/>
    <x v="2"/>
    <n v="5"/>
    <n v="121.34444444444446"/>
    <n v="606.72222222222229"/>
    <n v="103.14277777777778"/>
    <n v="91.008333333333326"/>
    <x v="1"/>
    <x v="2"/>
  </r>
  <r>
    <s v="SO - 0003580"/>
    <d v="2014-02-24T00:00:00"/>
    <x v="7"/>
    <n v="17"/>
    <x v="0"/>
    <s v="AUD"/>
    <x v="0"/>
    <x v="2"/>
    <x v="7"/>
    <n v="48"/>
    <n v="7"/>
    <x v="3"/>
    <n v="6"/>
    <n v="425.07777777777778"/>
    <n v="2550.4666666666667"/>
    <n v="212.53888888888889"/>
    <n v="1275.2333333333333"/>
    <x v="1"/>
    <x v="2"/>
  </r>
  <r>
    <s v="SO - 0003581"/>
    <d v="2014-02-25T00:00:00"/>
    <x v="7"/>
    <n v="17"/>
    <x v="2"/>
    <s v="AUD"/>
    <x v="0"/>
    <x v="2"/>
    <x v="30"/>
    <n v="47"/>
    <n v="7"/>
    <x v="3"/>
    <n v="8"/>
    <n v="18.611111111111111"/>
    <n v="148.88888888888889"/>
    <n v="14.330555555555556"/>
    <n v="34.24444444444444"/>
    <x v="1"/>
    <x v="2"/>
  </r>
  <r>
    <s v="SO - 0003582"/>
    <d v="2014-02-26T00:00:00"/>
    <x v="16"/>
    <n v="5"/>
    <x v="0"/>
    <s v="AUD"/>
    <x v="2"/>
    <x v="1"/>
    <x v="35"/>
    <n v="13"/>
    <n v="2"/>
    <x v="7"/>
    <n v="2"/>
    <n v="437.73333333333335"/>
    <n v="875.4666666666667"/>
    <n v="236.376"/>
    <n v="402.71466666666669"/>
    <x v="1"/>
    <x v="2"/>
  </r>
  <r>
    <s v="SO - 0003583"/>
    <d v="2014-02-26T00:00:00"/>
    <x v="12"/>
    <n v="2"/>
    <x v="1"/>
    <s v="AUD"/>
    <x v="2"/>
    <x v="1"/>
    <x v="37"/>
    <n v="5"/>
    <n v="1"/>
    <x v="4"/>
    <n v="1"/>
    <n v="29.033333333333335"/>
    <n v="29.033333333333335"/>
    <n v="18.581333333333333"/>
    <n v="10.452000000000002"/>
    <x v="1"/>
    <x v="2"/>
  </r>
  <r>
    <s v="SO - 0003584"/>
    <d v="2014-02-26T00:00:00"/>
    <x v="15"/>
    <n v="13"/>
    <x v="1"/>
    <s v="AUD"/>
    <x v="1"/>
    <x v="0"/>
    <x v="19"/>
    <n v="38"/>
    <n v="6"/>
    <x v="0"/>
    <n v="6"/>
    <n v="265.02222222222224"/>
    <n v="1590.1333333333334"/>
    <n v="161.66355555555558"/>
    <n v="620.15200000000004"/>
    <x v="1"/>
    <x v="2"/>
  </r>
  <r>
    <s v="SO - 0003585"/>
    <d v="2014-02-26T00:00:00"/>
    <x v="19"/>
    <n v="4"/>
    <x v="2"/>
    <s v="AUD"/>
    <x v="2"/>
    <x v="1"/>
    <x v="51"/>
    <n v="12"/>
    <n v="2"/>
    <x v="7"/>
    <n v="1"/>
    <n v="429.54444444444448"/>
    <n v="429.54444444444448"/>
    <n v="347.93100000000004"/>
    <n v="81.61344444444444"/>
    <x v="1"/>
    <x v="2"/>
  </r>
  <r>
    <s v="SO - 0003586"/>
    <d v="2014-02-27T00:00:00"/>
    <x v="7"/>
    <n v="17"/>
    <x v="2"/>
    <s v="AUD"/>
    <x v="0"/>
    <x v="2"/>
    <x v="30"/>
    <n v="47"/>
    <n v="7"/>
    <x v="3"/>
    <n v="5"/>
    <n v="425.82222222222225"/>
    <n v="2129.1111111111113"/>
    <n v="174.58711111111108"/>
    <n v="1256.175555555556"/>
    <x v="1"/>
    <x v="2"/>
  </r>
  <r>
    <s v="SO - 0003587"/>
    <d v="2014-02-27T00:00:00"/>
    <x v="10"/>
    <n v="8"/>
    <x v="1"/>
    <s v="AUD"/>
    <x v="2"/>
    <x v="1"/>
    <x v="44"/>
    <n v="21"/>
    <n v="3"/>
    <x v="2"/>
    <n v="3"/>
    <n v="428.05555555555554"/>
    <n v="1284.1666666666665"/>
    <n v="295.35833333333335"/>
    <n v="398.09166666666647"/>
    <x v="1"/>
    <x v="2"/>
  </r>
  <r>
    <s v="SO - 0003588"/>
    <d v="2014-02-27T00:00:00"/>
    <x v="6"/>
    <n v="1"/>
    <x v="2"/>
    <s v="AUD"/>
    <x v="2"/>
    <x v="1"/>
    <x v="6"/>
    <n v="1"/>
    <n v="1"/>
    <x v="4"/>
    <n v="1"/>
    <n v="23.822222222222223"/>
    <n v="23.822222222222223"/>
    <n v="15.246222222222222"/>
    <n v="8.5760000000000005"/>
    <x v="1"/>
    <x v="2"/>
  </r>
  <r>
    <s v="SO - 0003589"/>
    <d v="2014-02-27T00:00:00"/>
    <x v="7"/>
    <n v="17"/>
    <x v="1"/>
    <s v="AUD"/>
    <x v="0"/>
    <x v="2"/>
    <x v="7"/>
    <n v="48"/>
    <n v="7"/>
    <x v="3"/>
    <n v="2"/>
    <n v="28.288888888888888"/>
    <n v="56.577777777777776"/>
    <n v="19.802222222222223"/>
    <n v="16.973333333333329"/>
    <x v="1"/>
    <x v="2"/>
  </r>
  <r>
    <s v="SO - 0003590"/>
    <d v="2014-02-27T00:00:00"/>
    <x v="11"/>
    <n v="20"/>
    <x v="0"/>
    <s v="AUD"/>
    <x v="3"/>
    <x v="2"/>
    <x v="14"/>
    <n v="56"/>
    <n v="8"/>
    <x v="6"/>
    <n v="7"/>
    <n v="121.34444444444446"/>
    <n v="849.41111111111127"/>
    <n v="48.537777777777791"/>
    <n v="509.64666666666676"/>
    <x v="1"/>
    <x v="2"/>
  </r>
  <r>
    <s v="SO - 0003591"/>
    <d v="2014-02-27T00:00:00"/>
    <x v="13"/>
    <n v="19"/>
    <x v="1"/>
    <s v="AUD"/>
    <x v="3"/>
    <x v="2"/>
    <x v="46"/>
    <n v="55"/>
    <n v="8"/>
    <x v="6"/>
    <n v="9"/>
    <n v="187.60000000000002"/>
    <n v="1688.4"/>
    <n v="101.30400000000002"/>
    <n v="776.66399999999999"/>
    <x v="1"/>
    <x v="2"/>
  </r>
  <r>
    <s v="SO - 0003592"/>
    <d v="2014-02-28T00:00:00"/>
    <x v="16"/>
    <n v="5"/>
    <x v="1"/>
    <s v="AUD"/>
    <x v="2"/>
    <x v="1"/>
    <x v="26"/>
    <n v="15"/>
    <n v="2"/>
    <x v="7"/>
    <n v="9"/>
    <n v="335.74444444444447"/>
    <n v="3021.7000000000003"/>
    <n v="141.01266666666666"/>
    <n v="1752.5860000000002"/>
    <x v="1"/>
    <x v="2"/>
  </r>
  <r>
    <s v="SO - 0003593"/>
    <d v="2014-02-28T00:00:00"/>
    <x v="3"/>
    <n v="6"/>
    <x v="1"/>
    <s v="AUD"/>
    <x v="2"/>
    <x v="1"/>
    <x v="4"/>
    <n v="18"/>
    <n v="3"/>
    <x v="2"/>
    <n v="3"/>
    <n v="436.24444444444447"/>
    <n v="1308.7333333333333"/>
    <n v="318.45844444444447"/>
    <n v="353.35799999999995"/>
    <x v="1"/>
    <x v="2"/>
  </r>
  <r>
    <s v="SO - 0003594"/>
    <d v="2014-02-28T00:00:00"/>
    <x v="16"/>
    <n v="5"/>
    <x v="0"/>
    <s v="AUD"/>
    <x v="2"/>
    <x v="1"/>
    <x v="24"/>
    <n v="14"/>
    <n v="2"/>
    <x v="7"/>
    <n v="1"/>
    <n v="250.87777777777779"/>
    <n v="250.87777777777779"/>
    <n v="137.98277777777781"/>
    <n v="112.89499999999998"/>
    <x v="1"/>
    <x v="2"/>
  </r>
  <r>
    <s v="SO - 0003595"/>
    <d v="2014-02-28T00:00:00"/>
    <x v="4"/>
    <n v="7"/>
    <x v="0"/>
    <s v="AUD"/>
    <x v="2"/>
    <x v="1"/>
    <x v="48"/>
    <n v="20"/>
    <n v="3"/>
    <x v="2"/>
    <n v="8"/>
    <n v="287.35555555555561"/>
    <n v="2298.8444444444449"/>
    <n v="241.3786666666667"/>
    <n v="367.81511111111126"/>
    <x v="1"/>
    <x v="2"/>
  </r>
  <r>
    <s v="SO - 0003596"/>
    <d v="2014-02-28T00:00:00"/>
    <x v="5"/>
    <n v="16"/>
    <x v="1"/>
    <s v="AUD"/>
    <x v="0"/>
    <x v="0"/>
    <x v="47"/>
    <n v="44"/>
    <n v="7"/>
    <x v="3"/>
    <n v="6"/>
    <n v="118.36666666666666"/>
    <n v="710.19999999999993"/>
    <n v="68.652666666666661"/>
    <n v="298.28399999999999"/>
    <x v="1"/>
    <x v="2"/>
  </r>
  <r>
    <s v="SO - 0003597"/>
    <d v="2014-02-28T00:00:00"/>
    <x v="11"/>
    <n v="20"/>
    <x v="1"/>
    <s v="AUD"/>
    <x v="3"/>
    <x v="2"/>
    <x v="25"/>
    <n v="57"/>
    <n v="8"/>
    <x v="6"/>
    <n v="9"/>
    <n v="341.70000000000005"/>
    <n v="3075.3"/>
    <n v="146.93100000000001"/>
    <n v="1752.921"/>
    <x v="1"/>
    <x v="2"/>
  </r>
  <r>
    <s v="SO - 0003598"/>
    <d v="2014-02-28T00:00:00"/>
    <x v="7"/>
    <n v="17"/>
    <x v="1"/>
    <s v="AUD"/>
    <x v="0"/>
    <x v="2"/>
    <x v="30"/>
    <n v="47"/>
    <n v="7"/>
    <x v="3"/>
    <n v="2"/>
    <n v="129.53333333333333"/>
    <n v="259.06666666666666"/>
    <n v="60.880666666666656"/>
    <n v="137.30533333333335"/>
    <x v="1"/>
    <x v="2"/>
  </r>
  <r>
    <s v="SO - 0003599"/>
    <d v="2014-03-01T00:00:00"/>
    <x v="11"/>
    <n v="20"/>
    <x v="1"/>
    <s v="AUD"/>
    <x v="3"/>
    <x v="2"/>
    <x v="14"/>
    <n v="56"/>
    <n v="8"/>
    <x v="6"/>
    <n v="1"/>
    <n v="652.87777777777785"/>
    <n v="652.87777777777785"/>
    <n v="274.20866666666666"/>
    <n v="378.66911111111119"/>
    <x v="2"/>
    <x v="2"/>
  </r>
  <r>
    <s v="SO - 0003600"/>
    <d v="2014-03-02T00:00:00"/>
    <x v="6"/>
    <n v="1"/>
    <x v="1"/>
    <s v="AUD"/>
    <x v="2"/>
    <x v="1"/>
    <x v="6"/>
    <n v="1"/>
    <n v="1"/>
    <x v="4"/>
    <n v="9"/>
    <n v="23.077777777777779"/>
    <n v="207.70000000000002"/>
    <n v="16.154444444444447"/>
    <n v="62.31"/>
    <x v="2"/>
    <x v="2"/>
  </r>
  <r>
    <s v="SO - 0003601"/>
    <d v="2014-03-02T00:00:00"/>
    <x v="11"/>
    <n v="20"/>
    <x v="0"/>
    <s v="AUD"/>
    <x v="3"/>
    <x v="2"/>
    <x v="25"/>
    <n v="57"/>
    <n v="8"/>
    <x v="6"/>
    <n v="3"/>
    <n v="115.38888888888889"/>
    <n v="346.16666666666663"/>
    <n v="96.926666666666662"/>
    <n v="55.386666666666656"/>
    <x v="2"/>
    <x v="2"/>
  </r>
  <r>
    <s v="SO - 0003602"/>
    <d v="2014-03-02T00:00:00"/>
    <x v="0"/>
    <n v="15"/>
    <x v="1"/>
    <s v="AUD"/>
    <x v="0"/>
    <x v="0"/>
    <x v="8"/>
    <n v="42"/>
    <n v="6"/>
    <x v="0"/>
    <n v="3"/>
    <n v="669.25555555555559"/>
    <n v="2007.7666666666669"/>
    <n v="528.71188888888889"/>
    <n v="421.63100000000031"/>
    <x v="2"/>
    <x v="2"/>
  </r>
  <r>
    <s v="SO - 0003603"/>
    <d v="2014-03-02T00:00:00"/>
    <x v="7"/>
    <n v="17"/>
    <x v="1"/>
    <s v="AUD"/>
    <x v="0"/>
    <x v="2"/>
    <x v="7"/>
    <n v="48"/>
    <n v="7"/>
    <x v="3"/>
    <n v="4"/>
    <n v="107.2"/>
    <n v="428.8"/>
    <n v="55.744"/>
    <n v="205.82400000000001"/>
    <x v="2"/>
    <x v="2"/>
  </r>
  <r>
    <s v="SO - 0003604"/>
    <d v="2014-03-02T00:00:00"/>
    <x v="9"/>
    <n v="18"/>
    <x v="2"/>
    <s v="AUD"/>
    <x v="0"/>
    <x v="2"/>
    <x v="56"/>
    <n v="52"/>
    <n v="8"/>
    <x v="6"/>
    <n v="3"/>
    <n v="263.53333333333336"/>
    <n v="790.60000000000014"/>
    <n v="150.214"/>
    <n v="339.95800000000014"/>
    <x v="2"/>
    <x v="2"/>
  </r>
  <r>
    <s v="SO - 0003605"/>
    <d v="2014-03-03T00:00:00"/>
    <x v="3"/>
    <n v="6"/>
    <x v="1"/>
    <s v="AUD"/>
    <x v="2"/>
    <x v="1"/>
    <x v="3"/>
    <n v="17"/>
    <n v="3"/>
    <x v="2"/>
    <n v="8"/>
    <n v="98.266666666666666"/>
    <n v="786.13333333333333"/>
    <n v="82.543999999999997"/>
    <n v="125.78133333333335"/>
    <x v="2"/>
    <x v="2"/>
  </r>
  <r>
    <s v="SO - 0003606"/>
    <d v="2014-03-03T00:00:00"/>
    <x v="16"/>
    <n v="5"/>
    <x v="1"/>
    <s v="AUD"/>
    <x v="2"/>
    <x v="1"/>
    <x v="35"/>
    <n v="13"/>
    <n v="2"/>
    <x v="7"/>
    <n v="4"/>
    <n v="326.81111111111113"/>
    <n v="1307.2444444444445"/>
    <n v="228.76777777777775"/>
    <n v="392.17333333333352"/>
    <x v="2"/>
    <x v="2"/>
  </r>
  <r>
    <s v="SO - 0003607"/>
    <d v="2014-03-03T00:00:00"/>
    <x v="3"/>
    <n v="6"/>
    <x v="1"/>
    <s v="AUD"/>
    <x v="2"/>
    <x v="1"/>
    <x v="20"/>
    <n v="16"/>
    <n v="3"/>
    <x v="2"/>
    <n v="3"/>
    <n v="195.78888888888889"/>
    <n v="587.36666666666667"/>
    <n v="139.01011111111112"/>
    <n v="170.3363333333333"/>
    <x v="2"/>
    <x v="2"/>
  </r>
  <r>
    <s v="SO - 0003608"/>
    <d v="2014-03-03T00:00:00"/>
    <x v="12"/>
    <n v="2"/>
    <x v="0"/>
    <s v="AUD"/>
    <x v="2"/>
    <x v="1"/>
    <x v="37"/>
    <n v="5"/>
    <n v="1"/>
    <x v="4"/>
    <n v="1"/>
    <n v="710.94444444444446"/>
    <n v="710.94444444444446"/>
    <n v="568.75555555555559"/>
    <n v="142.18888888888887"/>
    <x v="2"/>
    <x v="2"/>
  </r>
  <r>
    <s v="SO - 0003609"/>
    <d v="2014-03-03T00:00:00"/>
    <x v="10"/>
    <n v="8"/>
    <x v="0"/>
    <s v="AUD"/>
    <x v="2"/>
    <x v="1"/>
    <x v="44"/>
    <n v="21"/>
    <n v="3"/>
    <x v="2"/>
    <n v="8"/>
    <n v="218.12222222222223"/>
    <n v="1744.9777777777779"/>
    <n v="133.05455555555557"/>
    <n v="680.54133333333334"/>
    <x v="2"/>
    <x v="2"/>
  </r>
  <r>
    <s v="SO - 0003610"/>
    <d v="2014-03-04T00:00:00"/>
    <x v="4"/>
    <n v="7"/>
    <x v="1"/>
    <s v="AUD"/>
    <x v="2"/>
    <x v="1"/>
    <x v="48"/>
    <n v="20"/>
    <n v="3"/>
    <x v="2"/>
    <n v="3"/>
    <n v="115.38888888888889"/>
    <n v="346.16666666666663"/>
    <n v="72.694999999999993"/>
    <n v="128.08166666666665"/>
    <x v="2"/>
    <x v="2"/>
  </r>
  <r>
    <s v="SO - 0003611"/>
    <d v="2014-03-04T00:00:00"/>
    <x v="18"/>
    <n v="3"/>
    <x v="0"/>
    <s v="AUD"/>
    <x v="2"/>
    <x v="1"/>
    <x v="49"/>
    <n v="8"/>
    <n v="2"/>
    <x v="7"/>
    <n v="8"/>
    <n v="136.23333333333335"/>
    <n v="1089.8666666666668"/>
    <n v="74.928333333333342"/>
    <n v="490.44000000000005"/>
    <x v="2"/>
    <x v="2"/>
  </r>
  <r>
    <s v="SO - 0003612"/>
    <d v="2014-03-04T00:00:00"/>
    <x v="13"/>
    <n v="19"/>
    <x v="1"/>
    <s v="AUD"/>
    <x v="3"/>
    <x v="2"/>
    <x v="14"/>
    <n v="56"/>
    <n v="8"/>
    <x v="6"/>
    <n v="6"/>
    <n v="135.48888888888891"/>
    <n v="812.93333333333339"/>
    <n v="93.487333333333325"/>
    <n v="252.00933333333342"/>
    <x v="2"/>
    <x v="2"/>
  </r>
  <r>
    <s v="SO - 0003613"/>
    <d v="2014-03-04T00:00:00"/>
    <x v="17"/>
    <n v="14"/>
    <x v="1"/>
    <s v="AUD"/>
    <x v="1"/>
    <x v="0"/>
    <x v="50"/>
    <n v="39"/>
    <n v="6"/>
    <x v="0"/>
    <n v="5"/>
    <n v="638.73333333333335"/>
    <n v="3193.666666666667"/>
    <n v="332.14133333333336"/>
    <n v="1532.96"/>
    <x v="2"/>
    <x v="2"/>
  </r>
  <r>
    <s v="SO - 0003614"/>
    <d v="2014-03-05T00:00:00"/>
    <x v="11"/>
    <n v="20"/>
    <x v="0"/>
    <s v="AUD"/>
    <x v="3"/>
    <x v="2"/>
    <x v="14"/>
    <n v="56"/>
    <n v="8"/>
    <x v="6"/>
    <n v="1"/>
    <n v="86.355555555555554"/>
    <n v="86.355555555555554"/>
    <n v="37.132888888888893"/>
    <n v="49.222666666666662"/>
    <x v="2"/>
    <x v="2"/>
  </r>
  <r>
    <s v="SO - 0003615"/>
    <d v="2014-03-05T00:00:00"/>
    <x v="11"/>
    <n v="20"/>
    <x v="1"/>
    <s v="AUD"/>
    <x v="3"/>
    <x v="2"/>
    <x v="22"/>
    <n v="58"/>
    <n v="8"/>
    <x v="6"/>
    <n v="3"/>
    <n v="101.98888888888888"/>
    <n v="305.96666666666664"/>
    <n v="84.650777777777776"/>
    <n v="52.014333333333298"/>
    <x v="2"/>
    <x v="2"/>
  </r>
  <r>
    <s v="SO - 0003616"/>
    <d v="2014-03-06T00:00:00"/>
    <x v="1"/>
    <n v="11"/>
    <x v="1"/>
    <s v="AUD"/>
    <x v="1"/>
    <x v="0"/>
    <x v="43"/>
    <n v="30"/>
    <n v="5"/>
    <x v="1"/>
    <n v="3"/>
    <n v="116.87777777777779"/>
    <n v="350.63333333333338"/>
    <n v="51.426222222222229"/>
    <n v="196.3546666666667"/>
    <x v="2"/>
    <x v="2"/>
  </r>
  <r>
    <s v="SO - 0003617"/>
    <d v="2014-03-06T00:00:00"/>
    <x v="0"/>
    <n v="15"/>
    <x v="0"/>
    <s v="AUD"/>
    <x v="0"/>
    <x v="0"/>
    <x v="57"/>
    <n v="43"/>
    <n v="6"/>
    <x v="0"/>
    <n v="7"/>
    <n v="125.8111111111111"/>
    <n v="880.67777777777769"/>
    <n v="75.486666666666665"/>
    <n v="352.27111111111105"/>
    <x v="2"/>
    <x v="2"/>
  </r>
  <r>
    <s v="SO - 0003618"/>
    <d v="2014-03-06T00:00:00"/>
    <x v="0"/>
    <n v="15"/>
    <x v="0"/>
    <s v="AUD"/>
    <x v="0"/>
    <x v="0"/>
    <x v="57"/>
    <n v="43"/>
    <n v="6"/>
    <x v="0"/>
    <n v="7"/>
    <n v="684.88888888888891"/>
    <n v="4794.2222222222226"/>
    <n v="335.59555555555556"/>
    <n v="2445.0533333333337"/>
    <x v="2"/>
    <x v="2"/>
  </r>
  <r>
    <s v="SO - 0003619"/>
    <d v="2014-03-06T00:00:00"/>
    <x v="7"/>
    <n v="17"/>
    <x v="1"/>
    <s v="AUD"/>
    <x v="0"/>
    <x v="2"/>
    <x v="55"/>
    <n v="50"/>
    <n v="7"/>
    <x v="3"/>
    <n v="3"/>
    <n v="282.14444444444445"/>
    <n v="846.43333333333339"/>
    <n v="231.35844444444444"/>
    <n v="152.35800000000006"/>
    <x v="2"/>
    <x v="2"/>
  </r>
  <r>
    <s v="SO - 0003620"/>
    <d v="2014-03-08T00:00:00"/>
    <x v="17"/>
    <n v="14"/>
    <x v="1"/>
    <s v="AUD"/>
    <x v="1"/>
    <x v="0"/>
    <x v="50"/>
    <n v="39"/>
    <n v="6"/>
    <x v="0"/>
    <n v="6"/>
    <n v="679.67777777777781"/>
    <n v="4078.0666666666666"/>
    <n v="421.40022222222228"/>
    <n v="1549.6653333333329"/>
    <x v="2"/>
    <x v="2"/>
  </r>
  <r>
    <s v="SO - 0003621"/>
    <d v="2014-03-08T00:00:00"/>
    <x v="10"/>
    <n v="8"/>
    <x v="1"/>
    <s v="AUD"/>
    <x v="2"/>
    <x v="1"/>
    <x v="13"/>
    <n v="22"/>
    <n v="4"/>
    <x v="5"/>
    <n v="6"/>
    <n v="428.05555555555554"/>
    <n v="2568.333333333333"/>
    <n v="273.95555555555552"/>
    <n v="924.59999999999991"/>
    <x v="2"/>
    <x v="2"/>
  </r>
  <r>
    <s v="SO - 0003622"/>
    <d v="2014-03-09T00:00:00"/>
    <x v="17"/>
    <n v="14"/>
    <x v="1"/>
    <s v="AUD"/>
    <x v="1"/>
    <x v="0"/>
    <x v="19"/>
    <n v="38"/>
    <n v="6"/>
    <x v="0"/>
    <n v="1"/>
    <n v="425.82222222222225"/>
    <n v="425.82222222222225"/>
    <n v="229.94400000000002"/>
    <n v="195.87822222222223"/>
    <x v="2"/>
    <x v="2"/>
  </r>
  <r>
    <s v="SO - 0003623"/>
    <d v="2014-03-09T00:00:00"/>
    <x v="7"/>
    <n v="17"/>
    <x v="1"/>
    <s v="AUD"/>
    <x v="0"/>
    <x v="2"/>
    <x v="7"/>
    <n v="48"/>
    <n v="7"/>
    <x v="3"/>
    <n v="3"/>
    <n v="125.06666666666668"/>
    <n v="375.20000000000005"/>
    <n v="88.797333333333341"/>
    <n v="108.80799999999999"/>
    <x v="2"/>
    <x v="2"/>
  </r>
  <r>
    <s v="SO - 0003624"/>
    <d v="2014-03-09T00:00:00"/>
    <x v="7"/>
    <n v="17"/>
    <x v="1"/>
    <s v="AUD"/>
    <x v="0"/>
    <x v="2"/>
    <x v="30"/>
    <n v="47"/>
    <n v="7"/>
    <x v="3"/>
    <n v="5"/>
    <n v="343.18888888888893"/>
    <n v="1715.9444444444446"/>
    <n v="157.86688888888889"/>
    <n v="926.61000000000013"/>
    <x v="2"/>
    <x v="2"/>
  </r>
  <r>
    <s v="SO - 0003625"/>
    <d v="2014-03-09T00:00:00"/>
    <x v="12"/>
    <n v="2"/>
    <x v="1"/>
    <s v="AUD"/>
    <x v="2"/>
    <x v="1"/>
    <x v="15"/>
    <n v="4"/>
    <n v="1"/>
    <x v="4"/>
    <n v="5"/>
    <n v="115.38888888888889"/>
    <n v="576.94444444444446"/>
    <n v="93.465000000000003"/>
    <n v="109.61944444444441"/>
    <x v="2"/>
    <x v="2"/>
  </r>
  <r>
    <s v="SO - 0003626"/>
    <d v="2014-03-10T00:00:00"/>
    <x v="2"/>
    <n v="12"/>
    <x v="1"/>
    <s v="AUD"/>
    <x v="1"/>
    <x v="0"/>
    <x v="16"/>
    <n v="35"/>
    <n v="5"/>
    <x v="1"/>
    <n v="6"/>
    <n v="84.12222222222222"/>
    <n v="504.73333333333335"/>
    <n v="47.949666666666666"/>
    <n v="217.03533333333337"/>
    <x v="2"/>
    <x v="2"/>
  </r>
  <r>
    <s v="SO - 0003627"/>
    <d v="2014-03-10T00:00:00"/>
    <x v="4"/>
    <n v="7"/>
    <x v="2"/>
    <s v="AUD"/>
    <x v="2"/>
    <x v="1"/>
    <x v="48"/>
    <n v="20"/>
    <n v="3"/>
    <x v="2"/>
    <n v="9"/>
    <n v="23.822222222222223"/>
    <n v="214.4"/>
    <n v="11.196444444444445"/>
    <n v="113.63200000000001"/>
    <x v="2"/>
    <x v="2"/>
  </r>
  <r>
    <s v="SO - 0003628"/>
    <d v="2014-03-10T00:00:00"/>
    <x v="14"/>
    <n v="10"/>
    <x v="1"/>
    <s v="AUD"/>
    <x v="1"/>
    <x v="0"/>
    <x v="45"/>
    <n v="29"/>
    <n v="4"/>
    <x v="5"/>
    <n v="6"/>
    <n v="83.37777777777778"/>
    <n v="500.26666666666665"/>
    <n v="67.536000000000001"/>
    <n v="95.050666666666643"/>
    <x v="2"/>
    <x v="2"/>
  </r>
  <r>
    <s v="SO - 0003629"/>
    <d v="2014-03-10T00:00:00"/>
    <x v="15"/>
    <n v="13"/>
    <x v="0"/>
    <s v="AUD"/>
    <x v="1"/>
    <x v="0"/>
    <x v="19"/>
    <n v="38"/>
    <n v="6"/>
    <x v="0"/>
    <n v="2"/>
    <n v="116.13333333333334"/>
    <n v="232.26666666666668"/>
    <n v="67.35733333333333"/>
    <n v="97.552000000000021"/>
    <x v="2"/>
    <x v="2"/>
  </r>
  <r>
    <s v="SO - 0003630"/>
    <d v="2014-03-11T00:00:00"/>
    <x v="16"/>
    <n v="5"/>
    <x v="0"/>
    <s v="AUD"/>
    <x v="2"/>
    <x v="1"/>
    <x v="26"/>
    <n v="15"/>
    <n v="2"/>
    <x v="7"/>
    <n v="4"/>
    <n v="21.588888888888889"/>
    <n v="86.355555555555554"/>
    <n v="18.134666666666668"/>
    <n v="13.816888888888883"/>
    <x v="2"/>
    <x v="2"/>
  </r>
  <r>
    <s v="SO - 0003631"/>
    <d v="2014-03-11T00:00:00"/>
    <x v="10"/>
    <n v="8"/>
    <x v="1"/>
    <s v="AUD"/>
    <x v="2"/>
    <x v="1"/>
    <x v="31"/>
    <n v="23"/>
    <n v="4"/>
    <x v="5"/>
    <n v="7"/>
    <n v="26.055555555555557"/>
    <n v="182.38888888888891"/>
    <n v="16.415000000000003"/>
    <n v="67.483888888888899"/>
    <x v="2"/>
    <x v="2"/>
  </r>
  <r>
    <s v="SO - 0003632"/>
    <d v="2014-03-11T00:00:00"/>
    <x v="14"/>
    <n v="10"/>
    <x v="0"/>
    <s v="AUD"/>
    <x v="1"/>
    <x v="0"/>
    <x v="17"/>
    <n v="28"/>
    <n v="4"/>
    <x v="5"/>
    <n v="2"/>
    <n v="399.76666666666665"/>
    <n v="799.5333333333333"/>
    <n v="299.82500000000005"/>
    <n v="199.88333333333321"/>
    <x v="2"/>
    <x v="2"/>
  </r>
  <r>
    <s v="SO - 0003633"/>
    <d v="2014-03-11T00:00:00"/>
    <x v="10"/>
    <n v="8"/>
    <x v="0"/>
    <s v="AUD"/>
    <x v="2"/>
    <x v="1"/>
    <x v="13"/>
    <n v="22"/>
    <n v="3"/>
    <x v="2"/>
    <n v="1"/>
    <n v="87.844444444444449"/>
    <n v="87.844444444444449"/>
    <n v="43.043777777777777"/>
    <n v="44.800666666666672"/>
    <x v="2"/>
    <x v="2"/>
  </r>
  <r>
    <s v="SO - 0003634"/>
    <d v="2014-03-11T00:00:00"/>
    <x v="16"/>
    <n v="5"/>
    <x v="2"/>
    <s v="AUD"/>
    <x v="2"/>
    <x v="1"/>
    <x v="24"/>
    <n v="14"/>
    <n v="2"/>
    <x v="7"/>
    <n v="3"/>
    <n v="686.37777777777785"/>
    <n v="2059.1333333333337"/>
    <n v="432.41800000000001"/>
    <n v="761.87933333333376"/>
    <x v="2"/>
    <x v="2"/>
  </r>
  <r>
    <s v="SO - 0003635"/>
    <d v="2014-03-11T00:00:00"/>
    <x v="19"/>
    <n v="4"/>
    <x v="0"/>
    <s v="AUD"/>
    <x v="2"/>
    <x v="1"/>
    <x v="51"/>
    <n v="12"/>
    <n v="2"/>
    <x v="7"/>
    <n v="8"/>
    <n v="123.57777777777778"/>
    <n v="988.62222222222226"/>
    <n v="60.553111111111122"/>
    <n v="504.19733333333329"/>
    <x v="2"/>
    <x v="2"/>
  </r>
  <r>
    <s v="SO - 0003636"/>
    <d v="2014-03-11T00:00:00"/>
    <x v="6"/>
    <n v="1"/>
    <x v="1"/>
    <s v="AUD"/>
    <x v="2"/>
    <x v="1"/>
    <x v="9"/>
    <n v="3"/>
    <n v="1"/>
    <x v="4"/>
    <n v="7"/>
    <n v="202.48888888888891"/>
    <n v="1417.4222222222224"/>
    <n v="170.09066666666666"/>
    <n v="226.78755555555585"/>
    <x v="2"/>
    <x v="2"/>
  </r>
  <r>
    <s v="SO - 0003637"/>
    <d v="2014-03-11T00:00:00"/>
    <x v="6"/>
    <n v="1"/>
    <x v="0"/>
    <s v="AUD"/>
    <x v="2"/>
    <x v="1"/>
    <x v="6"/>
    <n v="1"/>
    <n v="1"/>
    <x v="4"/>
    <n v="3"/>
    <n v="81.888888888888886"/>
    <n v="245.66666666666666"/>
    <n v="33.574444444444438"/>
    <n v="144.94333333333333"/>
    <x v="2"/>
    <x v="2"/>
  </r>
  <r>
    <s v="SO - 0003638"/>
    <d v="2014-03-11T00:00:00"/>
    <x v="1"/>
    <n v="11"/>
    <x v="2"/>
    <s v="AUD"/>
    <x v="1"/>
    <x v="0"/>
    <x v="43"/>
    <n v="30"/>
    <n v="5"/>
    <x v="1"/>
    <n v="9"/>
    <n v="87.844444444444449"/>
    <n v="790.6"/>
    <n v="72.910888888888891"/>
    <n v="134.40200000000004"/>
    <x v="2"/>
    <x v="2"/>
  </r>
  <r>
    <s v="SO - 0003639"/>
    <d v="2014-03-12T00:00:00"/>
    <x v="13"/>
    <n v="19"/>
    <x v="1"/>
    <s v="AUD"/>
    <x v="3"/>
    <x v="2"/>
    <x v="39"/>
    <n v="54"/>
    <n v="8"/>
    <x v="6"/>
    <n v="4"/>
    <n v="112.41111111111111"/>
    <n v="449.64444444444445"/>
    <n v="56.205555555555556"/>
    <n v="224.82222222222222"/>
    <x v="2"/>
    <x v="2"/>
  </r>
  <r>
    <s v="SO - 0003640"/>
    <d v="2014-03-12T00:00:00"/>
    <x v="8"/>
    <n v="9"/>
    <x v="2"/>
    <s v="AUD"/>
    <x v="2"/>
    <x v="1"/>
    <x v="10"/>
    <n v="25"/>
    <n v="4"/>
    <x v="5"/>
    <n v="3"/>
    <n v="129.53333333333333"/>
    <n v="388.6"/>
    <n v="54.403999999999996"/>
    <n v="225.38800000000003"/>
    <x v="2"/>
    <x v="2"/>
  </r>
  <r>
    <s v="SO - 0003641"/>
    <d v="2014-03-12T00:00:00"/>
    <x v="10"/>
    <n v="8"/>
    <x v="1"/>
    <s v="AUD"/>
    <x v="2"/>
    <x v="1"/>
    <x v="31"/>
    <n v="23"/>
    <n v="4"/>
    <x v="5"/>
    <n v="5"/>
    <n v="245.66666666666666"/>
    <n v="1228.3333333333333"/>
    <n v="154.77000000000001"/>
    <n v="454.48333333333323"/>
    <x v="2"/>
    <x v="2"/>
  </r>
  <r>
    <s v="SO - 0003642"/>
    <d v="2014-03-12T00:00:00"/>
    <x v="6"/>
    <n v="1"/>
    <x v="2"/>
    <s v="AUD"/>
    <x v="2"/>
    <x v="1"/>
    <x v="6"/>
    <n v="1"/>
    <n v="1"/>
    <x v="4"/>
    <n v="3"/>
    <n v="83.37777777777778"/>
    <n v="250.13333333333333"/>
    <n v="54.195555555555558"/>
    <n v="87.546666666666653"/>
    <x v="2"/>
    <x v="2"/>
  </r>
  <r>
    <s v="SO - 0003643"/>
    <d v="2014-03-12T00:00:00"/>
    <x v="7"/>
    <n v="17"/>
    <x v="1"/>
    <s v="AUD"/>
    <x v="0"/>
    <x v="2"/>
    <x v="21"/>
    <n v="49"/>
    <n v="7"/>
    <x v="3"/>
    <n v="2"/>
    <n v="116.87777777777779"/>
    <n v="233.75555555555559"/>
    <n v="80.645666666666671"/>
    <n v="72.464222222222247"/>
    <x v="2"/>
    <x v="2"/>
  </r>
  <r>
    <s v="SO - 0003644"/>
    <d v="2014-03-12T00:00:00"/>
    <x v="17"/>
    <n v="14"/>
    <x v="1"/>
    <s v="AUD"/>
    <x v="1"/>
    <x v="0"/>
    <x v="28"/>
    <n v="40"/>
    <n v="6"/>
    <x v="0"/>
    <n v="1"/>
    <n v="603"/>
    <n v="603"/>
    <n v="355.77"/>
    <n v="247.23000000000002"/>
    <x v="2"/>
    <x v="2"/>
  </r>
  <r>
    <s v="SO - 0003645"/>
    <d v="2014-03-12T00:00:00"/>
    <x v="11"/>
    <n v="20"/>
    <x v="1"/>
    <s v="AUD"/>
    <x v="3"/>
    <x v="2"/>
    <x v="25"/>
    <n v="57"/>
    <n v="8"/>
    <x v="6"/>
    <n v="2"/>
    <n v="278.42222222222222"/>
    <n v="556.84444444444443"/>
    <n v="206.03244444444445"/>
    <n v="144.77955555555553"/>
    <x v="2"/>
    <x v="2"/>
  </r>
  <r>
    <s v="SO - 0003646"/>
    <d v="2014-03-12T00:00:00"/>
    <x v="1"/>
    <n v="11"/>
    <x v="1"/>
    <s v="AUD"/>
    <x v="1"/>
    <x v="0"/>
    <x v="42"/>
    <n v="32"/>
    <n v="5"/>
    <x v="1"/>
    <n v="1"/>
    <n v="351.37777777777779"/>
    <n v="351.37777777777779"/>
    <n v="291.64355555555557"/>
    <n v="59.734222222222229"/>
    <x v="2"/>
    <x v="2"/>
  </r>
  <r>
    <s v="SO - 0003647"/>
    <d v="2014-03-13T00:00:00"/>
    <x v="15"/>
    <n v="13"/>
    <x v="0"/>
    <s v="AUD"/>
    <x v="1"/>
    <x v="0"/>
    <x v="54"/>
    <n v="36"/>
    <n v="5"/>
    <x v="1"/>
    <n v="2"/>
    <n v="346.91111111111115"/>
    <n v="693.82222222222231"/>
    <n v="190.80111111111114"/>
    <n v="312.22000000000003"/>
    <x v="2"/>
    <x v="2"/>
  </r>
  <r>
    <s v="SO - 0003648"/>
    <d v="2014-03-13T00:00:00"/>
    <x v="2"/>
    <n v="12"/>
    <x v="0"/>
    <s v="AUD"/>
    <x v="1"/>
    <x v="0"/>
    <x v="40"/>
    <n v="33"/>
    <n v="5"/>
    <x v="1"/>
    <n v="1"/>
    <n v="125.06666666666668"/>
    <n v="125.06666666666668"/>
    <n v="50.026666666666671"/>
    <n v="75.040000000000006"/>
    <x v="2"/>
    <x v="2"/>
  </r>
  <r>
    <s v="SO - 0003649"/>
    <d v="2014-03-13T00:00:00"/>
    <x v="11"/>
    <n v="20"/>
    <x v="1"/>
    <s v="AUD"/>
    <x v="3"/>
    <x v="2"/>
    <x v="14"/>
    <n v="56"/>
    <n v="8"/>
    <x v="6"/>
    <n v="5"/>
    <n v="265.02222222222224"/>
    <n v="1325.1111111111113"/>
    <n v="145.76222222222225"/>
    <n v="596.30000000000007"/>
    <x v="2"/>
    <x v="2"/>
  </r>
  <r>
    <s v="SO - 0003650"/>
    <d v="2014-03-13T00:00:00"/>
    <x v="9"/>
    <n v="18"/>
    <x v="0"/>
    <s v="AUD"/>
    <x v="0"/>
    <x v="2"/>
    <x v="56"/>
    <n v="52"/>
    <n v="8"/>
    <x v="6"/>
    <n v="5"/>
    <n v="425.82222222222225"/>
    <n v="2129.1111111111113"/>
    <n v="264.0097777777778"/>
    <n v="809.06222222222232"/>
    <x v="2"/>
    <x v="2"/>
  </r>
  <r>
    <s v="SO - 0003651"/>
    <d v="2014-03-14T00:00:00"/>
    <x v="9"/>
    <n v="18"/>
    <x v="1"/>
    <s v="AUD"/>
    <x v="0"/>
    <x v="2"/>
    <x v="56"/>
    <n v="52"/>
    <n v="8"/>
    <x v="6"/>
    <n v="9"/>
    <n v="195.78888888888889"/>
    <n v="1762.1"/>
    <n v="80.273444444444451"/>
    <n v="1039.6389999999999"/>
    <x v="2"/>
    <x v="2"/>
  </r>
  <r>
    <s v="SO - 0003652"/>
    <d v="2014-03-14T00:00:00"/>
    <x v="13"/>
    <n v="19"/>
    <x v="0"/>
    <s v="AUD"/>
    <x v="3"/>
    <x v="2"/>
    <x v="46"/>
    <n v="55"/>
    <n v="8"/>
    <x v="6"/>
    <n v="5"/>
    <n v="108.6888888888889"/>
    <n v="543.44444444444446"/>
    <n v="52.170666666666669"/>
    <n v="282.5911111111111"/>
    <x v="2"/>
    <x v="2"/>
  </r>
  <r>
    <s v="SO - 0003653"/>
    <d v="2014-03-14T00:00:00"/>
    <x v="10"/>
    <n v="8"/>
    <x v="2"/>
    <s v="AUD"/>
    <x v="2"/>
    <x v="1"/>
    <x v="13"/>
    <n v="22"/>
    <n v="4"/>
    <x v="5"/>
    <n v="2"/>
    <n v="425.07777777777778"/>
    <n v="850.15555555555557"/>
    <n v="246.54511111111111"/>
    <n v="357.06533333333334"/>
    <x v="2"/>
    <x v="2"/>
  </r>
  <r>
    <s v="SO - 0003654"/>
    <d v="2014-03-14T00:00:00"/>
    <x v="3"/>
    <n v="6"/>
    <x v="2"/>
    <s v="AUD"/>
    <x v="2"/>
    <x v="1"/>
    <x v="20"/>
    <n v="16"/>
    <n v="3"/>
    <x v="2"/>
    <n v="6"/>
    <n v="81.888888888888886"/>
    <n v="491.33333333333331"/>
    <n v="64.692222222222227"/>
    <n v="103.17999999999995"/>
    <x v="2"/>
    <x v="2"/>
  </r>
  <r>
    <s v="SO - 0003655"/>
    <d v="2014-03-14T00:00:00"/>
    <x v="19"/>
    <n v="4"/>
    <x v="0"/>
    <s v="AUD"/>
    <x v="2"/>
    <x v="1"/>
    <x v="33"/>
    <n v="10"/>
    <n v="2"/>
    <x v="7"/>
    <n v="2"/>
    <n v="218.86666666666667"/>
    <n v="437.73333333333335"/>
    <n v="140.07466666666667"/>
    <n v="157.584"/>
    <x v="2"/>
    <x v="2"/>
  </r>
  <r>
    <s v="SO - 0003656"/>
    <d v="2014-03-15T00:00:00"/>
    <x v="16"/>
    <n v="5"/>
    <x v="1"/>
    <s v="AUD"/>
    <x v="2"/>
    <x v="1"/>
    <x v="51"/>
    <n v="12"/>
    <n v="2"/>
    <x v="7"/>
    <n v="7"/>
    <n v="117.62222222222223"/>
    <n v="823.35555555555561"/>
    <n v="47.048888888888897"/>
    <n v="494.01333333333332"/>
    <x v="2"/>
    <x v="2"/>
  </r>
  <r>
    <s v="SO - 0003657"/>
    <d v="2014-03-15T00:00:00"/>
    <x v="2"/>
    <n v="12"/>
    <x v="0"/>
    <s v="AUD"/>
    <x v="1"/>
    <x v="0"/>
    <x v="2"/>
    <n v="34"/>
    <n v="5"/>
    <x v="1"/>
    <n v="1"/>
    <n v="20.100000000000001"/>
    <n v="20.100000000000001"/>
    <n v="8.0399999999999991"/>
    <n v="12.060000000000002"/>
    <x v="2"/>
    <x v="2"/>
  </r>
  <r>
    <s v="SO - 0003658"/>
    <d v="2014-03-15T00:00:00"/>
    <x v="9"/>
    <n v="18"/>
    <x v="0"/>
    <s v="AUD"/>
    <x v="0"/>
    <x v="2"/>
    <x v="56"/>
    <n v="52"/>
    <n v="8"/>
    <x v="6"/>
    <n v="4"/>
    <n v="279.91111111111115"/>
    <n v="1119.6444444444446"/>
    <n v="218.3306666666667"/>
    <n v="246.32177777777781"/>
    <x v="2"/>
    <x v="2"/>
  </r>
  <r>
    <s v="SO - 0003659"/>
    <d v="2014-03-15T00:00:00"/>
    <x v="5"/>
    <n v="16"/>
    <x v="1"/>
    <s v="AUD"/>
    <x v="0"/>
    <x v="3"/>
    <x v="12"/>
    <n v="46"/>
    <n v="7"/>
    <x v="3"/>
    <n v="5"/>
    <n v="426.56666666666666"/>
    <n v="2132.8333333333335"/>
    <n v="230.346"/>
    <n v="981.10333333333347"/>
    <x v="2"/>
    <x v="2"/>
  </r>
  <r>
    <s v="SO - 0003660"/>
    <d v="2014-03-16T00:00:00"/>
    <x v="12"/>
    <n v="2"/>
    <x v="0"/>
    <s v="AUD"/>
    <x v="2"/>
    <x v="1"/>
    <x v="37"/>
    <n v="5"/>
    <n v="1"/>
    <x v="4"/>
    <n v="4"/>
    <n v="580.66666666666663"/>
    <n v="2322.6666666666665"/>
    <n v="423.88666666666666"/>
    <n v="627.11999999999989"/>
    <x v="2"/>
    <x v="2"/>
  </r>
  <r>
    <s v="SO - 0003661"/>
    <d v="2014-03-16T00:00:00"/>
    <x v="11"/>
    <n v="20"/>
    <x v="0"/>
    <s v="AUD"/>
    <x v="3"/>
    <x v="2"/>
    <x v="14"/>
    <n v="56"/>
    <n v="8"/>
    <x v="6"/>
    <n v="6"/>
    <n v="29.777777777777779"/>
    <n v="178.66666666666669"/>
    <n v="24.12"/>
    <n v="33.946666666666687"/>
    <x v="2"/>
    <x v="2"/>
  </r>
  <r>
    <s v="SO - 0003662"/>
    <d v="2014-03-16T00:00:00"/>
    <x v="13"/>
    <n v="19"/>
    <x v="0"/>
    <s v="AUD"/>
    <x v="3"/>
    <x v="2"/>
    <x v="46"/>
    <n v="55"/>
    <n v="8"/>
    <x v="6"/>
    <n v="2"/>
    <n v="193.55555555555554"/>
    <n v="387.11111111111109"/>
    <n v="114.19777777777777"/>
    <n v="158.71555555555554"/>
    <x v="2"/>
    <x v="2"/>
  </r>
  <r>
    <s v="SO - 0003663"/>
    <d v="2014-03-16T00:00:00"/>
    <x v="4"/>
    <n v="7"/>
    <x v="1"/>
    <s v="AUD"/>
    <x v="2"/>
    <x v="1"/>
    <x v="48"/>
    <n v="20"/>
    <n v="3"/>
    <x v="2"/>
    <n v="1"/>
    <n v="96.777777777777771"/>
    <n v="96.777777777777771"/>
    <n v="48.388888888888886"/>
    <n v="48.388888888888886"/>
    <x v="2"/>
    <x v="2"/>
  </r>
  <r>
    <s v="SO - 0003664"/>
    <d v="2014-03-17T00:00:00"/>
    <x v="15"/>
    <n v="13"/>
    <x v="1"/>
    <s v="AUD"/>
    <x v="1"/>
    <x v="0"/>
    <x v="19"/>
    <n v="38"/>
    <n v="6"/>
    <x v="0"/>
    <n v="8"/>
    <n v="27.544444444444444"/>
    <n v="220.35555555555555"/>
    <n v="15.424888888888891"/>
    <n v="96.956444444444429"/>
    <x v="2"/>
    <x v="2"/>
  </r>
  <r>
    <s v="SO - 0003665"/>
    <d v="2014-03-17T00:00:00"/>
    <x v="9"/>
    <n v="18"/>
    <x v="0"/>
    <s v="AUD"/>
    <x v="0"/>
    <x v="2"/>
    <x v="56"/>
    <n v="52"/>
    <n v="8"/>
    <x v="6"/>
    <n v="5"/>
    <n v="207.7"/>
    <n v="1038.5"/>
    <n v="101.773"/>
    <n v="529.63499999999999"/>
    <x v="2"/>
    <x v="2"/>
  </r>
  <r>
    <s v="SO - 0003666"/>
    <d v="2014-03-18T00:00:00"/>
    <x v="15"/>
    <n v="13"/>
    <x v="0"/>
    <s v="AUD"/>
    <x v="1"/>
    <x v="0"/>
    <x v="54"/>
    <n v="36"/>
    <n v="5"/>
    <x v="1"/>
    <n v="5"/>
    <n v="286.61111111111109"/>
    <n v="1433.0555555555554"/>
    <n v="128.97500000000002"/>
    <n v="788.18055555555532"/>
    <x v="2"/>
    <x v="2"/>
  </r>
  <r>
    <s v="SO - 0003667"/>
    <d v="2014-03-18T00:00:00"/>
    <x v="19"/>
    <n v="4"/>
    <x v="1"/>
    <s v="AUD"/>
    <x v="2"/>
    <x v="1"/>
    <x v="51"/>
    <n v="12"/>
    <n v="2"/>
    <x v="7"/>
    <n v="9"/>
    <n v="217.37777777777779"/>
    <n v="1956.4"/>
    <n v="134.77422222222222"/>
    <n v="743.43200000000002"/>
    <x v="2"/>
    <x v="2"/>
  </r>
  <r>
    <s v="SO - 0003668"/>
    <d v="2014-03-18T00:00:00"/>
    <x v="2"/>
    <n v="12"/>
    <x v="1"/>
    <s v="AUD"/>
    <x v="1"/>
    <x v="0"/>
    <x v="40"/>
    <n v="33"/>
    <n v="5"/>
    <x v="1"/>
    <n v="3"/>
    <n v="279.91111111111115"/>
    <n v="839.73333333333346"/>
    <n v="207.13422222222223"/>
    <n v="218.33066666666673"/>
    <x v="2"/>
    <x v="2"/>
  </r>
  <r>
    <s v="SO - 0003669"/>
    <d v="2014-03-18T00:00:00"/>
    <x v="9"/>
    <n v="18"/>
    <x v="0"/>
    <s v="AUD"/>
    <x v="0"/>
    <x v="2"/>
    <x v="56"/>
    <n v="52"/>
    <n v="8"/>
    <x v="6"/>
    <n v="5"/>
    <n v="88.588888888888903"/>
    <n v="442.94444444444451"/>
    <n v="66.441666666666663"/>
    <n v="110.7361111111112"/>
    <x v="2"/>
    <x v="2"/>
  </r>
  <r>
    <s v="SO - 0003670"/>
    <d v="2014-03-18T00:00:00"/>
    <x v="15"/>
    <n v="13"/>
    <x v="0"/>
    <s v="AUD"/>
    <x v="1"/>
    <x v="0"/>
    <x v="18"/>
    <n v="37"/>
    <n v="6"/>
    <x v="0"/>
    <n v="7"/>
    <n v="596.29999999999995"/>
    <n v="4174.0999999999995"/>
    <n v="393.55799999999999"/>
    <n v="1419.1939999999995"/>
    <x v="2"/>
    <x v="2"/>
  </r>
  <r>
    <s v="SO - 0003671"/>
    <d v="2014-03-19T00:00:00"/>
    <x v="10"/>
    <n v="8"/>
    <x v="1"/>
    <s v="AUD"/>
    <x v="2"/>
    <x v="1"/>
    <x v="13"/>
    <n v="22"/>
    <n v="4"/>
    <x v="5"/>
    <n v="5"/>
    <n v="371.47777777777782"/>
    <n v="1857.3888888888891"/>
    <n v="152.30588888888889"/>
    <n v="1095.8594444444448"/>
    <x v="2"/>
    <x v="2"/>
  </r>
  <r>
    <s v="SO - 0003672"/>
    <d v="2014-03-19T00:00:00"/>
    <x v="15"/>
    <n v="13"/>
    <x v="1"/>
    <s v="AUD"/>
    <x v="1"/>
    <x v="0"/>
    <x v="18"/>
    <n v="37"/>
    <n v="5"/>
    <x v="1"/>
    <n v="3"/>
    <n v="437.73333333333335"/>
    <n v="1313.2"/>
    <n v="315.16799999999995"/>
    <n v="367.69600000000014"/>
    <x v="2"/>
    <x v="2"/>
  </r>
  <r>
    <s v="SO - 0003673"/>
    <d v="2014-03-19T00:00:00"/>
    <x v="18"/>
    <n v="3"/>
    <x v="1"/>
    <s v="AUD"/>
    <x v="2"/>
    <x v="1"/>
    <x v="52"/>
    <n v="9"/>
    <n v="2"/>
    <x v="7"/>
    <n v="6"/>
    <n v="295.54444444444448"/>
    <n v="1773.2666666666669"/>
    <n v="171.41577777777778"/>
    <n v="744.77200000000016"/>
    <x v="2"/>
    <x v="2"/>
  </r>
  <r>
    <s v="SO - 0003674"/>
    <d v="2014-03-19T00:00:00"/>
    <x v="5"/>
    <n v="16"/>
    <x v="1"/>
    <s v="AUD"/>
    <x v="0"/>
    <x v="0"/>
    <x v="47"/>
    <n v="44"/>
    <n v="7"/>
    <x v="3"/>
    <n v="6"/>
    <n v="81.888888888888886"/>
    <n v="491.33333333333331"/>
    <n v="45.038888888888891"/>
    <n v="221.09999999999997"/>
    <x v="2"/>
    <x v="2"/>
  </r>
  <r>
    <s v="SO - 0003675"/>
    <d v="2014-03-19T00:00:00"/>
    <x v="2"/>
    <n v="12"/>
    <x v="0"/>
    <s v="AUD"/>
    <x v="1"/>
    <x v="0"/>
    <x v="2"/>
    <n v="34"/>
    <n v="5"/>
    <x v="1"/>
    <n v="5"/>
    <n v="345.42222222222222"/>
    <n v="1727.1111111111111"/>
    <n v="283.24622222222223"/>
    <n v="310.87999999999988"/>
    <x v="2"/>
    <x v="2"/>
  </r>
  <r>
    <s v="SO - 0003676"/>
    <d v="2014-03-19T00:00:00"/>
    <x v="1"/>
    <n v="11"/>
    <x v="2"/>
    <s v="AUD"/>
    <x v="1"/>
    <x v="0"/>
    <x v="1"/>
    <n v="31"/>
    <n v="5"/>
    <x v="1"/>
    <n v="4"/>
    <n v="380.41111111111115"/>
    <n v="1521.6444444444446"/>
    <n v="243.46311111111112"/>
    <n v="547.79200000000014"/>
    <x v="2"/>
    <x v="2"/>
  </r>
  <r>
    <s v="SO - 0003677"/>
    <d v="2014-03-19T00:00:00"/>
    <x v="19"/>
    <n v="4"/>
    <x v="2"/>
    <s v="AUD"/>
    <x v="2"/>
    <x v="1"/>
    <x v="33"/>
    <n v="10"/>
    <n v="2"/>
    <x v="7"/>
    <n v="3"/>
    <n v="20.100000000000001"/>
    <n v="60.300000000000004"/>
    <n v="13.467000000000002"/>
    <n v="19.898999999999994"/>
    <x v="2"/>
    <x v="2"/>
  </r>
  <r>
    <s v="SO - 0003678"/>
    <d v="2014-03-19T00:00:00"/>
    <x v="5"/>
    <n v="16"/>
    <x v="1"/>
    <s v="AUD"/>
    <x v="0"/>
    <x v="0"/>
    <x v="5"/>
    <n v="45"/>
    <n v="7"/>
    <x v="3"/>
    <n v="9"/>
    <n v="136.97777777777776"/>
    <n v="1232.7999999999997"/>
    <n v="56.160888888888884"/>
    <n v="727.35199999999975"/>
    <x v="2"/>
    <x v="2"/>
  </r>
  <r>
    <s v="SO - 0003679"/>
    <d v="2014-03-19T00:00:00"/>
    <x v="1"/>
    <n v="11"/>
    <x v="1"/>
    <s v="AUD"/>
    <x v="1"/>
    <x v="0"/>
    <x v="42"/>
    <n v="32"/>
    <n v="5"/>
    <x v="1"/>
    <n v="4"/>
    <n v="701.26666666666677"/>
    <n v="2805.0666666666671"/>
    <n v="357.64600000000002"/>
    <n v="1374.482666666667"/>
    <x v="2"/>
    <x v="2"/>
  </r>
  <r>
    <s v="SO - 0003680"/>
    <d v="2014-03-20T00:00:00"/>
    <x v="7"/>
    <n v="17"/>
    <x v="0"/>
    <s v="AUD"/>
    <x v="0"/>
    <x v="2"/>
    <x v="21"/>
    <n v="49"/>
    <n v="7"/>
    <x v="3"/>
    <n v="7"/>
    <n v="119.11111111111111"/>
    <n v="833.77777777777783"/>
    <n v="80.995555555555555"/>
    <n v="266.80888888888899"/>
    <x v="2"/>
    <x v="2"/>
  </r>
  <r>
    <s v="SO - 0003681"/>
    <d v="2014-03-20T00:00:00"/>
    <x v="5"/>
    <n v="16"/>
    <x v="1"/>
    <s v="AUD"/>
    <x v="0"/>
    <x v="0"/>
    <x v="47"/>
    <n v="44"/>
    <n v="7"/>
    <x v="3"/>
    <n v="5"/>
    <n v="29.777777777777779"/>
    <n v="148.88888888888889"/>
    <n v="17.271111111111111"/>
    <n v="62.533333333333331"/>
    <x v="2"/>
    <x v="2"/>
  </r>
  <r>
    <s v="SO - 0003682"/>
    <d v="2014-03-20T00:00:00"/>
    <x v="2"/>
    <n v="12"/>
    <x v="1"/>
    <s v="AUD"/>
    <x v="1"/>
    <x v="0"/>
    <x v="2"/>
    <n v="34"/>
    <n v="5"/>
    <x v="1"/>
    <n v="2"/>
    <n v="105.71111111111111"/>
    <n v="211.42222222222222"/>
    <n v="69.769333333333336"/>
    <n v="71.883555555555546"/>
    <x v="2"/>
    <x v="2"/>
  </r>
  <r>
    <s v="SO - 0003683"/>
    <d v="2014-03-20T00:00:00"/>
    <x v="15"/>
    <n v="13"/>
    <x v="1"/>
    <s v="AUD"/>
    <x v="1"/>
    <x v="0"/>
    <x v="19"/>
    <n v="38"/>
    <n v="6"/>
    <x v="0"/>
    <n v="4"/>
    <n v="288.10000000000002"/>
    <n v="1152.4000000000001"/>
    <n v="244.88500000000002"/>
    <n v="172.86"/>
    <x v="2"/>
    <x v="2"/>
  </r>
  <r>
    <s v="SO - 0003684"/>
    <d v="2014-03-21T00:00:00"/>
    <x v="4"/>
    <n v="7"/>
    <x v="1"/>
    <s v="AUD"/>
    <x v="2"/>
    <x v="1"/>
    <x v="48"/>
    <n v="20"/>
    <n v="3"/>
    <x v="2"/>
    <n v="4"/>
    <n v="128.78888888888889"/>
    <n v="515.15555555555557"/>
    <n v="82.424888888888901"/>
    <n v="185.45599999999996"/>
    <x v="2"/>
    <x v="2"/>
  </r>
  <r>
    <s v="SO - 0003685"/>
    <d v="2014-03-21T00:00:00"/>
    <x v="16"/>
    <n v="5"/>
    <x v="1"/>
    <s v="AUD"/>
    <x v="2"/>
    <x v="1"/>
    <x v="35"/>
    <n v="13"/>
    <n v="2"/>
    <x v="7"/>
    <n v="1"/>
    <n v="281.39999999999998"/>
    <n v="281.39999999999998"/>
    <n v="182.91"/>
    <n v="98.489999999999981"/>
    <x v="2"/>
    <x v="2"/>
  </r>
  <r>
    <s v="SO - 0003686"/>
    <d v="2014-03-22T00:00:00"/>
    <x v="2"/>
    <n v="12"/>
    <x v="0"/>
    <s v="AUD"/>
    <x v="1"/>
    <x v="0"/>
    <x v="2"/>
    <n v="34"/>
    <n v="5"/>
    <x v="1"/>
    <n v="3"/>
    <n v="221.84444444444446"/>
    <n v="665.53333333333342"/>
    <n v="173.0386666666667"/>
    <n v="146.41733333333332"/>
    <x v="2"/>
    <x v="2"/>
  </r>
  <r>
    <s v="SO - 0003687"/>
    <d v="2014-03-22T00:00:00"/>
    <x v="15"/>
    <n v="13"/>
    <x v="1"/>
    <s v="AUD"/>
    <x v="1"/>
    <x v="0"/>
    <x v="19"/>
    <n v="38"/>
    <n v="6"/>
    <x v="0"/>
    <n v="3"/>
    <n v="116.87777777777779"/>
    <n v="350.63333333333338"/>
    <n v="67.789111111111112"/>
    <n v="147.26600000000005"/>
    <x v="2"/>
    <x v="2"/>
  </r>
  <r>
    <s v="SO - 0003688"/>
    <d v="2014-03-22T00:00:00"/>
    <x v="8"/>
    <n v="9"/>
    <x v="0"/>
    <s v="AUD"/>
    <x v="2"/>
    <x v="0"/>
    <x v="38"/>
    <n v="27"/>
    <n v="4"/>
    <x v="5"/>
    <n v="6"/>
    <n v="204.72222222222223"/>
    <n v="1228.3333333333335"/>
    <n v="85.983333333333334"/>
    <n v="712.43333333333351"/>
    <x v="2"/>
    <x v="2"/>
  </r>
  <r>
    <s v="SO - 0003689"/>
    <d v="2014-03-23T00:00:00"/>
    <x v="5"/>
    <n v="16"/>
    <x v="1"/>
    <s v="AUD"/>
    <x v="0"/>
    <x v="3"/>
    <x v="12"/>
    <n v="46"/>
    <n v="7"/>
    <x v="3"/>
    <n v="8"/>
    <n v="270.97777777777782"/>
    <n v="2167.8222222222225"/>
    <n v="214.07244444444447"/>
    <n v="455.24266666666676"/>
    <x v="2"/>
    <x v="2"/>
  </r>
  <r>
    <s v="SO - 0003690"/>
    <d v="2014-03-23T00:00:00"/>
    <x v="10"/>
    <n v="8"/>
    <x v="1"/>
    <s v="AUD"/>
    <x v="2"/>
    <x v="1"/>
    <x v="32"/>
    <n v="24"/>
    <n v="4"/>
    <x v="5"/>
    <n v="6"/>
    <n v="444.43333333333334"/>
    <n v="2666.6"/>
    <n v="253.32699999999997"/>
    <n v="1146.6380000000001"/>
    <x v="2"/>
    <x v="2"/>
  </r>
  <r>
    <s v="SO - 0003691"/>
    <d v="2014-03-23T00:00:00"/>
    <x v="9"/>
    <n v="18"/>
    <x v="1"/>
    <s v="AUD"/>
    <x v="0"/>
    <x v="2"/>
    <x v="55"/>
    <n v="50"/>
    <n v="7"/>
    <x v="3"/>
    <n v="7"/>
    <n v="432.52222222222224"/>
    <n v="3027.6555555555556"/>
    <n v="268.1637777777778"/>
    <n v="1150.509111111111"/>
    <x v="2"/>
    <x v="2"/>
  </r>
  <r>
    <s v="SO - 0003692"/>
    <d v="2014-03-24T00:00:00"/>
    <x v="12"/>
    <n v="2"/>
    <x v="1"/>
    <s v="AUD"/>
    <x v="2"/>
    <x v="1"/>
    <x v="15"/>
    <n v="4"/>
    <n v="1"/>
    <x v="4"/>
    <n v="3"/>
    <n v="439.9666666666667"/>
    <n v="1319.9"/>
    <n v="338.7743333333334"/>
    <n v="303.57699999999988"/>
    <x v="2"/>
    <x v="2"/>
  </r>
  <r>
    <s v="SO - 0003693"/>
    <d v="2014-03-24T00:00:00"/>
    <x v="10"/>
    <n v="8"/>
    <x v="1"/>
    <s v="AUD"/>
    <x v="2"/>
    <x v="1"/>
    <x v="13"/>
    <n v="22"/>
    <n v="3"/>
    <x v="2"/>
    <n v="7"/>
    <n v="689.3555555555555"/>
    <n v="4825.4888888888881"/>
    <n v="551.48444444444453"/>
    <n v="965.09777777777617"/>
    <x v="2"/>
    <x v="2"/>
  </r>
  <r>
    <s v="SO - 0003694"/>
    <d v="2014-03-24T00:00:00"/>
    <x v="15"/>
    <n v="13"/>
    <x v="2"/>
    <s v="AUD"/>
    <x v="1"/>
    <x v="0"/>
    <x v="19"/>
    <n v="38"/>
    <n v="6"/>
    <x v="0"/>
    <n v="2"/>
    <n v="122.08888888888889"/>
    <n v="244.17777777777778"/>
    <n v="87.903999999999996"/>
    <n v="68.369777777777784"/>
    <x v="2"/>
    <x v="2"/>
  </r>
  <r>
    <s v="SO - 0003695"/>
    <d v="2014-03-24T00:00:00"/>
    <x v="8"/>
    <n v="9"/>
    <x v="0"/>
    <s v="AUD"/>
    <x v="2"/>
    <x v="0"/>
    <x v="38"/>
    <n v="27"/>
    <n v="4"/>
    <x v="5"/>
    <n v="5"/>
    <n v="212.91111111111113"/>
    <n v="1064.5555555555557"/>
    <n v="155.42511111111111"/>
    <n v="287.43000000000006"/>
    <x v="2"/>
    <x v="2"/>
  </r>
  <r>
    <s v="SO - 0003696"/>
    <d v="2014-03-24T00:00:00"/>
    <x v="1"/>
    <n v="11"/>
    <x v="0"/>
    <s v="AUD"/>
    <x v="1"/>
    <x v="0"/>
    <x v="42"/>
    <n v="32"/>
    <n v="5"/>
    <x v="1"/>
    <n v="1"/>
    <n v="442.94444444444446"/>
    <n v="442.94444444444446"/>
    <n v="349.92611111111114"/>
    <n v="93.018333333333317"/>
    <x v="2"/>
    <x v="2"/>
  </r>
  <r>
    <s v="SO - 0003697"/>
    <d v="2014-03-24T00:00:00"/>
    <x v="8"/>
    <n v="9"/>
    <x v="1"/>
    <s v="AUD"/>
    <x v="2"/>
    <x v="0"/>
    <x v="53"/>
    <n v="26"/>
    <n v="4"/>
    <x v="5"/>
    <n v="5"/>
    <n v="281.39999999999998"/>
    <n v="1407"/>
    <n v="208.23599999999999"/>
    <n v="365.82000000000016"/>
    <x v="2"/>
    <x v="2"/>
  </r>
  <r>
    <s v="SO - 0003698"/>
    <d v="2014-03-24T00:00:00"/>
    <x v="19"/>
    <n v="4"/>
    <x v="1"/>
    <s v="AUD"/>
    <x v="2"/>
    <x v="1"/>
    <x v="33"/>
    <n v="10"/>
    <n v="2"/>
    <x v="7"/>
    <n v="1"/>
    <n v="112.41111111111111"/>
    <n v="112.41111111111111"/>
    <n v="62.950222222222237"/>
    <n v="49.460888888888874"/>
    <x v="2"/>
    <x v="2"/>
  </r>
  <r>
    <s v="SO - 0003699"/>
    <d v="2014-03-24T00:00:00"/>
    <x v="11"/>
    <n v="20"/>
    <x v="0"/>
    <s v="AUD"/>
    <x v="3"/>
    <x v="2"/>
    <x v="22"/>
    <n v="58"/>
    <n v="8"/>
    <x v="6"/>
    <n v="9"/>
    <n v="703.5"/>
    <n v="6331.5"/>
    <n v="330.64499999999998"/>
    <n v="3355.6950000000002"/>
    <x v="2"/>
    <x v="2"/>
  </r>
  <r>
    <s v="SO - 0003700"/>
    <d v="2014-03-26T00:00:00"/>
    <x v="11"/>
    <n v="20"/>
    <x v="1"/>
    <s v="AUD"/>
    <x v="3"/>
    <x v="2"/>
    <x v="25"/>
    <n v="57"/>
    <n v="8"/>
    <x v="6"/>
    <n v="6"/>
    <n v="601.51111111111118"/>
    <n v="3609.0666666666671"/>
    <n v="415.04266666666666"/>
    <n v="1118.8106666666672"/>
    <x v="2"/>
    <x v="2"/>
  </r>
  <r>
    <s v="SO - 0003701"/>
    <d v="2014-03-26T00:00:00"/>
    <x v="4"/>
    <n v="7"/>
    <x v="1"/>
    <s v="AUD"/>
    <x v="2"/>
    <x v="1"/>
    <x v="4"/>
    <n v="18"/>
    <n v="3"/>
    <x v="2"/>
    <n v="7"/>
    <n v="26.055555555555557"/>
    <n v="182.38888888888891"/>
    <n v="15.112222222222222"/>
    <n v="76.603333333333353"/>
    <x v="2"/>
    <x v="2"/>
  </r>
  <r>
    <s v="SO - 0003702"/>
    <d v="2014-03-26T00:00:00"/>
    <x v="4"/>
    <n v="7"/>
    <x v="1"/>
    <s v="AUD"/>
    <x v="2"/>
    <x v="1"/>
    <x v="44"/>
    <n v="21"/>
    <n v="3"/>
    <x v="2"/>
    <n v="4"/>
    <n v="26.8"/>
    <n v="107.2"/>
    <n v="18.760000000000002"/>
    <n v="32.159999999999997"/>
    <x v="2"/>
    <x v="2"/>
  </r>
  <r>
    <s v="SO - 0003703"/>
    <d v="2014-03-26T00:00:00"/>
    <x v="3"/>
    <n v="6"/>
    <x v="1"/>
    <s v="AUD"/>
    <x v="2"/>
    <x v="1"/>
    <x v="3"/>
    <n v="17"/>
    <n v="3"/>
    <x v="2"/>
    <n v="1"/>
    <n v="27.544444444444444"/>
    <n v="27.544444444444444"/>
    <n v="18.730222222222224"/>
    <n v="8.8142222222222202"/>
    <x v="2"/>
    <x v="2"/>
  </r>
  <r>
    <s v="SO - 0003704"/>
    <d v="2014-03-26T00:00:00"/>
    <x v="17"/>
    <n v="14"/>
    <x v="0"/>
    <s v="AUD"/>
    <x v="1"/>
    <x v="0"/>
    <x v="28"/>
    <n v="40"/>
    <n v="6"/>
    <x v="0"/>
    <n v="8"/>
    <n v="728.81111111111113"/>
    <n v="5830.4888888888891"/>
    <n v="371.69366666666667"/>
    <n v="2856.9395555555557"/>
    <x v="2"/>
    <x v="2"/>
  </r>
  <r>
    <s v="SO - 0003705"/>
    <d v="2014-03-26T00:00:00"/>
    <x v="1"/>
    <n v="11"/>
    <x v="1"/>
    <s v="AUD"/>
    <x v="1"/>
    <x v="0"/>
    <x v="1"/>
    <n v="31"/>
    <n v="5"/>
    <x v="1"/>
    <n v="8"/>
    <n v="221.10000000000002"/>
    <n v="1768.8000000000002"/>
    <n v="176.88"/>
    <n v="353.76000000000022"/>
    <x v="2"/>
    <x v="2"/>
  </r>
  <r>
    <s v="SO - 0003706"/>
    <d v="2014-03-27T00:00:00"/>
    <x v="9"/>
    <n v="18"/>
    <x v="1"/>
    <s v="AUD"/>
    <x v="0"/>
    <x v="2"/>
    <x v="55"/>
    <n v="50"/>
    <n v="7"/>
    <x v="3"/>
    <n v="6"/>
    <n v="107.2"/>
    <n v="643.20000000000005"/>
    <n v="69.680000000000007"/>
    <n v="225.12"/>
    <x v="2"/>
    <x v="2"/>
  </r>
  <r>
    <s v="SO - 0003707"/>
    <d v="2014-03-27T00:00:00"/>
    <x v="1"/>
    <n v="11"/>
    <x v="2"/>
    <s v="AUD"/>
    <x v="1"/>
    <x v="0"/>
    <x v="1"/>
    <n v="31"/>
    <n v="5"/>
    <x v="1"/>
    <n v="2"/>
    <n v="119.11111111111111"/>
    <n v="238.22222222222223"/>
    <n v="59.555555555555557"/>
    <n v="119.11111111111111"/>
    <x v="2"/>
    <x v="2"/>
  </r>
  <r>
    <s v="SO - 0003708"/>
    <d v="2014-03-27T00:00:00"/>
    <x v="6"/>
    <n v="1"/>
    <x v="0"/>
    <s v="AUD"/>
    <x v="2"/>
    <x v="1"/>
    <x v="41"/>
    <n v="2"/>
    <n v="1"/>
    <x v="4"/>
    <n v="3"/>
    <n v="20.844444444444445"/>
    <n v="62.533333333333331"/>
    <n v="16.258666666666667"/>
    <n v="13.757333333333335"/>
    <x v="2"/>
    <x v="2"/>
  </r>
  <r>
    <s v="SO - 0003709"/>
    <d v="2014-03-27T00:00:00"/>
    <x v="15"/>
    <n v="13"/>
    <x v="2"/>
    <s v="AUD"/>
    <x v="1"/>
    <x v="0"/>
    <x v="18"/>
    <n v="37"/>
    <n v="6"/>
    <x v="0"/>
    <n v="2"/>
    <n v="435.5"/>
    <n v="871"/>
    <n v="178.55499999999998"/>
    <n v="513.8900000000001"/>
    <x v="2"/>
    <x v="2"/>
  </r>
  <r>
    <s v="SO - 0003710"/>
    <d v="2014-03-28T00:00:00"/>
    <x v="8"/>
    <n v="9"/>
    <x v="2"/>
    <s v="AUD"/>
    <x v="2"/>
    <x v="1"/>
    <x v="10"/>
    <n v="25"/>
    <n v="4"/>
    <x v="5"/>
    <n v="6"/>
    <n v="268.74444444444447"/>
    <n v="1612.4666666666667"/>
    <n v="171.99644444444448"/>
    <n v="580.48799999999983"/>
    <x v="2"/>
    <x v="2"/>
  </r>
  <r>
    <s v="SO - 0003711"/>
    <d v="2014-03-28T00:00:00"/>
    <x v="14"/>
    <n v="10"/>
    <x v="0"/>
    <s v="AUD"/>
    <x v="1"/>
    <x v="0"/>
    <x v="45"/>
    <n v="29"/>
    <n v="4"/>
    <x v="5"/>
    <n v="8"/>
    <n v="372.22222222222223"/>
    <n v="2977.7777777777778"/>
    <n v="182.38888888888889"/>
    <n v="1518.6666666666667"/>
    <x v="2"/>
    <x v="2"/>
  </r>
  <r>
    <s v="SO - 0003712"/>
    <d v="2014-03-28T00:00:00"/>
    <x v="10"/>
    <n v="8"/>
    <x v="1"/>
    <s v="AUD"/>
    <x v="2"/>
    <x v="1"/>
    <x v="13"/>
    <n v="22"/>
    <n v="4"/>
    <x v="5"/>
    <n v="5"/>
    <n v="440.71111111111111"/>
    <n v="2203.5555555555557"/>
    <n v="246.79822222222225"/>
    <n v="969.56444444444446"/>
    <x v="2"/>
    <x v="2"/>
  </r>
  <r>
    <s v="SO - 0003713"/>
    <d v="2014-03-29T00:00:00"/>
    <x v="6"/>
    <n v="1"/>
    <x v="1"/>
    <s v="AUD"/>
    <x v="2"/>
    <x v="1"/>
    <x v="9"/>
    <n v="3"/>
    <n v="1"/>
    <x v="4"/>
    <n v="5"/>
    <n v="444.43333333333334"/>
    <n v="2222.1666666666665"/>
    <n v="253.32699999999997"/>
    <n v="955.53166666666675"/>
    <x v="2"/>
    <x v="2"/>
  </r>
  <r>
    <s v="SO - 0003714"/>
    <d v="2014-03-29T00:00:00"/>
    <x v="6"/>
    <n v="1"/>
    <x v="0"/>
    <s v="AUD"/>
    <x v="2"/>
    <x v="1"/>
    <x v="9"/>
    <n v="3"/>
    <n v="1"/>
    <x v="4"/>
    <n v="9"/>
    <n v="132.51111111111112"/>
    <n v="1192.6000000000001"/>
    <n v="59.63000000000001"/>
    <n v="655.93000000000006"/>
    <x v="2"/>
    <x v="2"/>
  </r>
  <r>
    <s v="SO - 0003715"/>
    <d v="2014-03-29T00:00:00"/>
    <x v="3"/>
    <n v="6"/>
    <x v="1"/>
    <s v="AUD"/>
    <x v="2"/>
    <x v="1"/>
    <x v="26"/>
    <n v="15"/>
    <n v="3"/>
    <x v="2"/>
    <n v="7"/>
    <n v="120.60000000000001"/>
    <n v="844.2"/>
    <n v="95.274000000000015"/>
    <n v="177.28199999999993"/>
    <x v="2"/>
    <x v="2"/>
  </r>
  <r>
    <s v="SO - 0003716"/>
    <d v="2014-03-29T00:00:00"/>
    <x v="8"/>
    <n v="9"/>
    <x v="1"/>
    <s v="AUD"/>
    <x v="2"/>
    <x v="1"/>
    <x v="32"/>
    <n v="24"/>
    <n v="4"/>
    <x v="5"/>
    <n v="7"/>
    <n v="636.5"/>
    <n v="4455.5"/>
    <n v="381.9"/>
    <n v="1782.2000000000003"/>
    <x v="2"/>
    <x v="2"/>
  </r>
  <r>
    <s v="SO - 0003717"/>
    <d v="2014-03-30T00:00:00"/>
    <x v="4"/>
    <n v="7"/>
    <x v="2"/>
    <s v="AUD"/>
    <x v="2"/>
    <x v="1"/>
    <x v="34"/>
    <n v="19"/>
    <n v="3"/>
    <x v="2"/>
    <n v="7"/>
    <n v="116.13333333333334"/>
    <n v="812.93333333333339"/>
    <n v="59.228000000000002"/>
    <n v="398.33733333333339"/>
    <x v="2"/>
    <x v="2"/>
  </r>
  <r>
    <s v="SO - 0003718"/>
    <d v="2014-03-30T00:00:00"/>
    <x v="10"/>
    <n v="8"/>
    <x v="1"/>
    <s v="AUD"/>
    <x v="2"/>
    <x v="1"/>
    <x v="31"/>
    <n v="23"/>
    <n v="4"/>
    <x v="5"/>
    <n v="6"/>
    <n v="292.56666666666666"/>
    <n v="1755.4"/>
    <n v="163.83733333333333"/>
    <n v="772.37600000000009"/>
    <x v="2"/>
    <x v="2"/>
  </r>
  <r>
    <s v="SO - 0003719"/>
    <d v="2014-03-30T00:00:00"/>
    <x v="13"/>
    <n v="19"/>
    <x v="0"/>
    <s v="AUD"/>
    <x v="3"/>
    <x v="2"/>
    <x v="23"/>
    <n v="53"/>
    <n v="8"/>
    <x v="6"/>
    <n v="3"/>
    <n v="206.21111111111111"/>
    <n v="618.63333333333333"/>
    <n v="160.84466666666668"/>
    <n v="136.09933333333328"/>
    <x v="2"/>
    <x v="2"/>
  </r>
  <r>
    <s v="SO - 0003720"/>
    <d v="2014-03-30T00:00:00"/>
    <x v="2"/>
    <n v="12"/>
    <x v="2"/>
    <s v="AUD"/>
    <x v="1"/>
    <x v="0"/>
    <x v="2"/>
    <n v="34"/>
    <n v="5"/>
    <x v="1"/>
    <n v="2"/>
    <n v="260.55555555555554"/>
    <n v="521.11111111111109"/>
    <n v="184.99444444444441"/>
    <n v="151.12222222222226"/>
    <x v="2"/>
    <x v="2"/>
  </r>
  <r>
    <s v="SO - 0003721"/>
    <d v="2014-03-30T00:00:00"/>
    <x v="2"/>
    <n v="12"/>
    <x v="1"/>
    <s v="AUD"/>
    <x v="1"/>
    <x v="0"/>
    <x v="16"/>
    <n v="35"/>
    <n v="5"/>
    <x v="1"/>
    <n v="8"/>
    <n v="637.24444444444441"/>
    <n v="5097.9555555555553"/>
    <n v="312.24977777777781"/>
    <n v="2599.9573333333328"/>
    <x v="2"/>
    <x v="2"/>
  </r>
  <r>
    <s v="SO - 0003722"/>
    <d v="2014-03-30T00:00:00"/>
    <x v="10"/>
    <n v="8"/>
    <x v="0"/>
    <s v="AUD"/>
    <x v="2"/>
    <x v="1"/>
    <x v="32"/>
    <n v="24"/>
    <n v="4"/>
    <x v="5"/>
    <n v="7"/>
    <n v="252.36666666666667"/>
    <n v="1766.5666666666666"/>
    <n v="179.18033333333335"/>
    <n v="512.30433333333303"/>
    <x v="2"/>
    <x v="2"/>
  </r>
  <r>
    <s v="SO - 0003723"/>
    <d v="2014-03-31T00:00:00"/>
    <x v="0"/>
    <n v="15"/>
    <x v="2"/>
    <s v="AUD"/>
    <x v="0"/>
    <x v="0"/>
    <x v="8"/>
    <n v="42"/>
    <n v="6"/>
    <x v="0"/>
    <n v="8"/>
    <n v="205.46666666666667"/>
    <n v="1643.7333333333333"/>
    <n v="145.88133333333334"/>
    <n v="476.68266666666659"/>
    <x v="2"/>
    <x v="2"/>
  </r>
  <r>
    <s v="SO - 0003724"/>
    <d v="2014-04-01T00:00:00"/>
    <x v="11"/>
    <n v="20"/>
    <x v="2"/>
    <s v="AUD"/>
    <x v="3"/>
    <x v="2"/>
    <x v="25"/>
    <n v="57"/>
    <n v="8"/>
    <x v="6"/>
    <n v="9"/>
    <n v="425.82222222222225"/>
    <n v="3832.4"/>
    <n v="183.10355555555554"/>
    <n v="2184.4680000000003"/>
    <x v="3"/>
    <x v="2"/>
  </r>
  <r>
    <s v="SO - 0003725"/>
    <d v="2014-04-01T00:00:00"/>
    <x v="16"/>
    <n v="5"/>
    <x v="0"/>
    <s v="AUD"/>
    <x v="2"/>
    <x v="1"/>
    <x v="26"/>
    <n v="15"/>
    <n v="2"/>
    <x v="7"/>
    <n v="9"/>
    <n v="290.33333333333331"/>
    <n v="2613"/>
    <n v="197.42666666666668"/>
    <n v="836.15999999999985"/>
    <x v="3"/>
    <x v="2"/>
  </r>
  <r>
    <s v="SO - 0003726"/>
    <d v="2014-04-01T00:00:00"/>
    <x v="19"/>
    <n v="4"/>
    <x v="0"/>
    <s v="AUD"/>
    <x v="2"/>
    <x v="1"/>
    <x v="33"/>
    <n v="10"/>
    <n v="2"/>
    <x v="7"/>
    <n v="4"/>
    <n v="20.844444444444445"/>
    <n v="83.37777777777778"/>
    <n v="17.509333333333334"/>
    <n v="13.340444444444444"/>
    <x v="3"/>
    <x v="2"/>
  </r>
  <r>
    <s v="SO - 0003727"/>
    <d v="2014-04-01T00:00:00"/>
    <x v="10"/>
    <n v="8"/>
    <x v="0"/>
    <s v="AUD"/>
    <x v="2"/>
    <x v="1"/>
    <x v="31"/>
    <n v="23"/>
    <n v="4"/>
    <x v="5"/>
    <n v="9"/>
    <n v="20.100000000000001"/>
    <n v="180.9"/>
    <n v="12.864000000000001"/>
    <n v="65.123999999999995"/>
    <x v="3"/>
    <x v="2"/>
  </r>
  <r>
    <s v="SO - 0003728"/>
    <d v="2014-04-01T00:00:00"/>
    <x v="16"/>
    <n v="5"/>
    <x v="0"/>
    <s v="AUD"/>
    <x v="2"/>
    <x v="1"/>
    <x v="35"/>
    <n v="13"/>
    <n v="2"/>
    <x v="7"/>
    <n v="9"/>
    <n v="570.98888888888894"/>
    <n v="5138.9000000000005"/>
    <n v="399.6922222222222"/>
    <n v="1541.670000000001"/>
    <x v="3"/>
    <x v="2"/>
  </r>
  <r>
    <s v="SO - 0003729"/>
    <d v="2014-04-02T00:00:00"/>
    <x v="13"/>
    <n v="19"/>
    <x v="1"/>
    <s v="AUD"/>
    <x v="3"/>
    <x v="2"/>
    <x v="39"/>
    <n v="54"/>
    <n v="8"/>
    <x v="6"/>
    <n v="1"/>
    <n v="690.1"/>
    <n v="690.1"/>
    <n v="469.26800000000003"/>
    <n v="220.83199999999999"/>
    <x v="3"/>
    <x v="2"/>
  </r>
  <r>
    <s v="SO - 0003730"/>
    <d v="2014-04-02T00:00:00"/>
    <x v="18"/>
    <n v="3"/>
    <x v="1"/>
    <s v="AUD"/>
    <x v="2"/>
    <x v="1"/>
    <x v="49"/>
    <n v="8"/>
    <n v="2"/>
    <x v="7"/>
    <n v="5"/>
    <n v="28.288888888888888"/>
    <n v="141.44444444444443"/>
    <n v="22.348222222222223"/>
    <n v="29.703333333333319"/>
    <x v="3"/>
    <x v="2"/>
  </r>
  <r>
    <s v="SO - 0003731"/>
    <d v="2014-04-02T00:00:00"/>
    <x v="0"/>
    <n v="15"/>
    <x v="2"/>
    <s v="AUD"/>
    <x v="0"/>
    <x v="0"/>
    <x v="8"/>
    <n v="42"/>
    <n v="6"/>
    <x v="0"/>
    <n v="9"/>
    <n v="111.66666666666667"/>
    <n v="1005"/>
    <n v="55.833333333333336"/>
    <n v="502.5"/>
    <x v="3"/>
    <x v="2"/>
  </r>
  <r>
    <s v="SO - 0003732"/>
    <d v="2014-04-02T00:00:00"/>
    <x v="7"/>
    <n v="17"/>
    <x v="1"/>
    <s v="AUD"/>
    <x v="0"/>
    <x v="2"/>
    <x v="7"/>
    <n v="48"/>
    <n v="7"/>
    <x v="3"/>
    <n v="1"/>
    <n v="270.23333333333335"/>
    <n v="270.23333333333335"/>
    <n v="175.65166666666667"/>
    <n v="94.581666666666678"/>
    <x v="3"/>
    <x v="2"/>
  </r>
  <r>
    <s v="SO - 0003733"/>
    <d v="2014-04-03T00:00:00"/>
    <x v="17"/>
    <n v="14"/>
    <x v="0"/>
    <s v="AUD"/>
    <x v="1"/>
    <x v="0"/>
    <x v="28"/>
    <n v="40"/>
    <n v="6"/>
    <x v="0"/>
    <n v="5"/>
    <n v="27.544444444444444"/>
    <n v="137.72222222222223"/>
    <n v="14.047666666666666"/>
    <n v="67.483888888888899"/>
    <x v="3"/>
    <x v="2"/>
  </r>
  <r>
    <s v="SO - 0003734"/>
    <d v="2014-04-03T00:00:00"/>
    <x v="8"/>
    <n v="9"/>
    <x v="0"/>
    <s v="AUD"/>
    <x v="2"/>
    <x v="0"/>
    <x v="53"/>
    <n v="26"/>
    <n v="4"/>
    <x v="5"/>
    <n v="7"/>
    <n v="125.8111111111111"/>
    <n v="880.67777777777769"/>
    <n v="74.228555555555545"/>
    <n v="361.07788888888888"/>
    <x v="3"/>
    <x v="2"/>
  </r>
  <r>
    <s v="SO - 0003735"/>
    <d v="2014-04-03T00:00:00"/>
    <x v="4"/>
    <n v="7"/>
    <x v="2"/>
    <s v="AUD"/>
    <x v="2"/>
    <x v="1"/>
    <x v="34"/>
    <n v="19"/>
    <n v="3"/>
    <x v="2"/>
    <n v="8"/>
    <n v="115.38888888888889"/>
    <n v="923.11111111111109"/>
    <n v="73.848888888888894"/>
    <n v="332.31999999999994"/>
    <x v="3"/>
    <x v="2"/>
  </r>
  <r>
    <s v="SO - 0003736"/>
    <d v="2014-04-03T00:00:00"/>
    <x v="17"/>
    <n v="14"/>
    <x v="1"/>
    <s v="AUD"/>
    <x v="1"/>
    <x v="0"/>
    <x v="19"/>
    <n v="38"/>
    <n v="6"/>
    <x v="0"/>
    <n v="2"/>
    <n v="23.077777777777779"/>
    <n v="46.155555555555559"/>
    <n v="9.9234444444444456"/>
    <n v="26.308666666666667"/>
    <x v="3"/>
    <x v="2"/>
  </r>
  <r>
    <s v="SO - 0003737"/>
    <d v="2014-04-04T00:00:00"/>
    <x v="14"/>
    <n v="10"/>
    <x v="0"/>
    <s v="AUD"/>
    <x v="2"/>
    <x v="0"/>
    <x v="38"/>
    <n v="27"/>
    <n v="4"/>
    <x v="5"/>
    <n v="2"/>
    <n v="256.83333333333331"/>
    <n v="513.66666666666663"/>
    <n v="192.625"/>
    <n v="128.41666666666663"/>
    <x v="3"/>
    <x v="2"/>
  </r>
  <r>
    <s v="SO - 0003738"/>
    <d v="2014-04-04T00:00:00"/>
    <x v="2"/>
    <n v="12"/>
    <x v="2"/>
    <s v="AUD"/>
    <x v="1"/>
    <x v="0"/>
    <x v="2"/>
    <n v="34"/>
    <n v="5"/>
    <x v="1"/>
    <n v="6"/>
    <n v="333.51111111111112"/>
    <n v="2001.0666666666666"/>
    <n v="260.13866666666667"/>
    <n v="440.23466666666673"/>
    <x v="3"/>
    <x v="2"/>
  </r>
  <r>
    <s v="SO - 0003739"/>
    <d v="2014-04-04T00:00:00"/>
    <x v="7"/>
    <n v="17"/>
    <x v="1"/>
    <s v="AUD"/>
    <x v="0"/>
    <x v="2"/>
    <x v="7"/>
    <n v="48"/>
    <n v="7"/>
    <x v="3"/>
    <n v="3"/>
    <n v="18.611111111111111"/>
    <n v="55.833333333333329"/>
    <n v="12.283333333333335"/>
    <n v="18.98333333333332"/>
    <x v="3"/>
    <x v="2"/>
  </r>
  <r>
    <s v="SO - 0003740"/>
    <d v="2014-04-05T00:00:00"/>
    <x v="0"/>
    <n v="15"/>
    <x v="2"/>
    <s v="AUD"/>
    <x v="0"/>
    <x v="0"/>
    <x v="57"/>
    <n v="43"/>
    <n v="6"/>
    <x v="0"/>
    <n v="2"/>
    <n v="428.8"/>
    <n v="857.6"/>
    <n v="222.976"/>
    <n v="411.64800000000002"/>
    <x v="3"/>
    <x v="2"/>
  </r>
  <r>
    <s v="SO - 0003741"/>
    <d v="2014-04-05T00:00:00"/>
    <x v="5"/>
    <n v="16"/>
    <x v="0"/>
    <s v="AUD"/>
    <x v="0"/>
    <x v="3"/>
    <x v="12"/>
    <n v="46"/>
    <n v="7"/>
    <x v="3"/>
    <n v="4"/>
    <n v="26.055555555555557"/>
    <n v="104.22222222222223"/>
    <n v="14.851666666666667"/>
    <n v="44.815555555555562"/>
    <x v="3"/>
    <x v="2"/>
  </r>
  <r>
    <s v="SO - 0003742"/>
    <d v="2014-04-05T00:00:00"/>
    <x v="3"/>
    <n v="6"/>
    <x v="1"/>
    <s v="AUD"/>
    <x v="2"/>
    <x v="1"/>
    <x v="26"/>
    <n v="15"/>
    <n v="3"/>
    <x v="2"/>
    <n v="8"/>
    <n v="114.64444444444445"/>
    <n v="917.15555555555557"/>
    <n v="76.811777777777777"/>
    <n v="302.66133333333335"/>
    <x v="3"/>
    <x v="2"/>
  </r>
  <r>
    <s v="SO - 0003743"/>
    <d v="2014-04-05T00:00:00"/>
    <x v="12"/>
    <n v="2"/>
    <x v="1"/>
    <s v="AUD"/>
    <x v="2"/>
    <x v="1"/>
    <x v="29"/>
    <n v="6"/>
    <n v="1"/>
    <x v="4"/>
    <n v="8"/>
    <n v="424.33333333333331"/>
    <n v="3394.6666666666665"/>
    <n v="314.00666666666666"/>
    <n v="882.61333333333323"/>
    <x v="3"/>
    <x v="2"/>
  </r>
  <r>
    <s v="SO - 0003744"/>
    <d v="2014-04-05T00:00:00"/>
    <x v="16"/>
    <n v="5"/>
    <x v="1"/>
    <s v="AUD"/>
    <x v="2"/>
    <x v="1"/>
    <x v="51"/>
    <n v="12"/>
    <n v="2"/>
    <x v="7"/>
    <n v="4"/>
    <n v="408.70000000000005"/>
    <n v="1634.8000000000002"/>
    <n v="273.82900000000001"/>
    <n v="539.48400000000015"/>
    <x v="3"/>
    <x v="2"/>
  </r>
  <r>
    <s v="SO - 0003745"/>
    <d v="2014-04-06T00:00:00"/>
    <x v="0"/>
    <n v="15"/>
    <x v="1"/>
    <s v="AUD"/>
    <x v="0"/>
    <x v="0"/>
    <x v="8"/>
    <n v="42"/>
    <n v="6"/>
    <x v="0"/>
    <n v="5"/>
    <n v="107.94444444444444"/>
    <n v="539.72222222222217"/>
    <n v="46.416111111111114"/>
    <n v="307.64166666666659"/>
    <x v="3"/>
    <x v="2"/>
  </r>
  <r>
    <s v="SO - 0003746"/>
    <d v="2014-04-06T00:00:00"/>
    <x v="2"/>
    <n v="12"/>
    <x v="0"/>
    <s v="AUD"/>
    <x v="1"/>
    <x v="0"/>
    <x v="16"/>
    <n v="35"/>
    <n v="5"/>
    <x v="1"/>
    <n v="1"/>
    <n v="667.76666666666677"/>
    <n v="667.76666666666677"/>
    <n v="500.82500000000005"/>
    <n v="166.94166666666672"/>
    <x v="3"/>
    <x v="2"/>
  </r>
  <r>
    <s v="SO - 0003747"/>
    <d v="2014-04-06T00:00:00"/>
    <x v="9"/>
    <n v="18"/>
    <x v="1"/>
    <s v="AUD"/>
    <x v="0"/>
    <x v="2"/>
    <x v="56"/>
    <n v="52"/>
    <n v="8"/>
    <x v="6"/>
    <n v="2"/>
    <n v="124.32222222222224"/>
    <n v="248.64444444444447"/>
    <n v="87.025555555555556"/>
    <n v="74.593333333333362"/>
    <x v="3"/>
    <x v="2"/>
  </r>
  <r>
    <s v="SO - 0003748"/>
    <d v="2014-04-06T00:00:00"/>
    <x v="17"/>
    <n v="14"/>
    <x v="0"/>
    <s v="AUD"/>
    <x v="1"/>
    <x v="0"/>
    <x v="50"/>
    <n v="39"/>
    <n v="6"/>
    <x v="0"/>
    <n v="1"/>
    <n v="299.26666666666665"/>
    <n v="299.26666666666665"/>
    <n v="230.43533333333335"/>
    <n v="68.831333333333305"/>
    <x v="3"/>
    <x v="2"/>
  </r>
  <r>
    <s v="SO - 0003749"/>
    <d v="2014-04-06T00:00:00"/>
    <x v="12"/>
    <n v="2"/>
    <x v="0"/>
    <s v="AUD"/>
    <x v="2"/>
    <x v="1"/>
    <x v="37"/>
    <n v="5"/>
    <n v="1"/>
    <x v="4"/>
    <n v="7"/>
    <n v="194.3"/>
    <n v="1360.1000000000001"/>
    <n v="149.61099999999999"/>
    <n v="312.82300000000009"/>
    <x v="3"/>
    <x v="2"/>
  </r>
  <r>
    <s v="SO - 0003750"/>
    <d v="2014-04-06T00:00:00"/>
    <x v="14"/>
    <n v="10"/>
    <x v="1"/>
    <s v="AUD"/>
    <x v="1"/>
    <x v="0"/>
    <x v="17"/>
    <n v="28"/>
    <n v="4"/>
    <x v="5"/>
    <n v="6"/>
    <n v="192.06666666666669"/>
    <n v="1152.4000000000001"/>
    <n v="130.60533333333333"/>
    <n v="368.76800000000003"/>
    <x v="3"/>
    <x v="2"/>
  </r>
  <r>
    <s v="SO - 0003751"/>
    <d v="2014-04-06T00:00:00"/>
    <x v="15"/>
    <n v="13"/>
    <x v="1"/>
    <s v="AUD"/>
    <x v="1"/>
    <x v="0"/>
    <x v="54"/>
    <n v="36"/>
    <n v="5"/>
    <x v="1"/>
    <n v="7"/>
    <n v="439.9666666666667"/>
    <n v="3079.7666666666669"/>
    <n v="246.38133333333337"/>
    <n v="1355.0973333333332"/>
    <x v="3"/>
    <x v="2"/>
  </r>
  <r>
    <s v="SO - 0003752"/>
    <d v="2014-04-06T00:00:00"/>
    <x v="15"/>
    <n v="13"/>
    <x v="1"/>
    <s v="AUD"/>
    <x v="1"/>
    <x v="0"/>
    <x v="19"/>
    <n v="38"/>
    <n v="6"/>
    <x v="0"/>
    <n v="5"/>
    <n v="87.1"/>
    <n v="435.5"/>
    <n v="47.034000000000006"/>
    <n v="200.32999999999998"/>
    <x v="3"/>
    <x v="2"/>
  </r>
  <r>
    <s v="SO - 0003753"/>
    <d v="2014-04-07T00:00:00"/>
    <x v="9"/>
    <n v="18"/>
    <x v="1"/>
    <s v="AUD"/>
    <x v="0"/>
    <x v="2"/>
    <x v="11"/>
    <n v="51"/>
    <n v="8"/>
    <x v="6"/>
    <n v="8"/>
    <n v="199.51111111111112"/>
    <n v="1596.088888888889"/>
    <n v="155.61866666666668"/>
    <n v="351.13955555555549"/>
    <x v="3"/>
    <x v="2"/>
  </r>
  <r>
    <s v="SO - 0003754"/>
    <d v="2014-04-07T00:00:00"/>
    <x v="19"/>
    <n v="4"/>
    <x v="1"/>
    <s v="AUD"/>
    <x v="2"/>
    <x v="1"/>
    <x v="33"/>
    <n v="10"/>
    <n v="2"/>
    <x v="7"/>
    <n v="9"/>
    <n v="663.3"/>
    <n v="5969.7"/>
    <n v="371.44800000000004"/>
    <n v="2626.6679999999997"/>
    <x v="3"/>
    <x v="2"/>
  </r>
  <r>
    <s v="SO - 0003755"/>
    <d v="2014-04-08T00:00:00"/>
    <x v="14"/>
    <n v="10"/>
    <x v="0"/>
    <s v="AUD"/>
    <x v="1"/>
    <x v="0"/>
    <x v="45"/>
    <n v="29"/>
    <n v="4"/>
    <x v="5"/>
    <n v="9"/>
    <n v="286.61111111111109"/>
    <n v="2579.5"/>
    <n v="235.02111111111111"/>
    <n v="464.30999999999995"/>
    <x v="3"/>
    <x v="2"/>
  </r>
  <r>
    <s v="SO - 0003756"/>
    <d v="2014-04-08T00:00:00"/>
    <x v="4"/>
    <n v="7"/>
    <x v="2"/>
    <s v="AUD"/>
    <x v="2"/>
    <x v="1"/>
    <x v="48"/>
    <n v="20"/>
    <n v="3"/>
    <x v="2"/>
    <n v="8"/>
    <n v="24.566666666666666"/>
    <n v="196.53333333333333"/>
    <n v="14.248666666666667"/>
    <n v="82.543999999999997"/>
    <x v="3"/>
    <x v="2"/>
  </r>
  <r>
    <s v="SO - 0003757"/>
    <d v="2014-04-08T00:00:00"/>
    <x v="6"/>
    <n v="1"/>
    <x v="1"/>
    <s v="AUD"/>
    <x v="2"/>
    <x v="1"/>
    <x v="6"/>
    <n v="1"/>
    <n v="1"/>
    <x v="4"/>
    <n v="5"/>
    <n v="271.72222222222223"/>
    <n v="1358.6111111111111"/>
    <n v="154.88166666666666"/>
    <n v="584.20277777777778"/>
    <x v="3"/>
    <x v="2"/>
  </r>
  <r>
    <s v="SO - 0003758"/>
    <d v="2014-04-08T00:00:00"/>
    <x v="3"/>
    <n v="6"/>
    <x v="0"/>
    <s v="AUD"/>
    <x v="2"/>
    <x v="1"/>
    <x v="3"/>
    <n v="17"/>
    <n v="3"/>
    <x v="2"/>
    <n v="5"/>
    <n v="124.32222222222224"/>
    <n v="621.6111111111112"/>
    <n v="69.620444444444445"/>
    <n v="273.50888888888898"/>
    <x v="3"/>
    <x v="2"/>
  </r>
  <r>
    <s v="SO - 0003759"/>
    <d v="2014-04-09T00:00:00"/>
    <x v="7"/>
    <n v="17"/>
    <x v="0"/>
    <s v="AUD"/>
    <x v="0"/>
    <x v="2"/>
    <x v="7"/>
    <n v="48"/>
    <n v="7"/>
    <x v="3"/>
    <n v="8"/>
    <n v="138.46666666666667"/>
    <n v="1107.7333333333333"/>
    <n v="66.463999999999999"/>
    <n v="576.02133333333336"/>
    <x v="3"/>
    <x v="2"/>
  </r>
  <r>
    <s v="SO - 0003760"/>
    <d v="2014-04-09T00:00:00"/>
    <x v="17"/>
    <n v="14"/>
    <x v="1"/>
    <s v="AUD"/>
    <x v="1"/>
    <x v="0"/>
    <x v="0"/>
    <n v="41"/>
    <n v="6"/>
    <x v="0"/>
    <n v="4"/>
    <n v="133.25555555555556"/>
    <n v="533.02222222222224"/>
    <n v="63.962666666666664"/>
    <n v="277.17155555555559"/>
    <x v="3"/>
    <x v="2"/>
  </r>
  <r>
    <s v="SO - 0003761"/>
    <d v="2014-04-09T00:00:00"/>
    <x v="3"/>
    <n v="6"/>
    <x v="1"/>
    <s v="AUD"/>
    <x v="2"/>
    <x v="1"/>
    <x v="20"/>
    <n v="16"/>
    <n v="3"/>
    <x v="2"/>
    <n v="9"/>
    <n v="19.355555555555558"/>
    <n v="174.20000000000002"/>
    <n v="12.968222222222224"/>
    <n v="57.486000000000004"/>
    <x v="3"/>
    <x v="2"/>
  </r>
  <r>
    <s v="SO - 0003762"/>
    <d v="2014-04-10T00:00:00"/>
    <x v="7"/>
    <n v="17"/>
    <x v="1"/>
    <s v="AUD"/>
    <x v="0"/>
    <x v="2"/>
    <x v="21"/>
    <n v="49"/>
    <n v="7"/>
    <x v="3"/>
    <n v="9"/>
    <n v="664.04444444444448"/>
    <n v="5976.4000000000005"/>
    <n v="358.58400000000006"/>
    <n v="2749.1440000000002"/>
    <x v="3"/>
    <x v="2"/>
  </r>
  <r>
    <s v="SO - 0003763"/>
    <d v="2014-04-10T00:00:00"/>
    <x v="1"/>
    <n v="11"/>
    <x v="0"/>
    <s v="AUD"/>
    <x v="1"/>
    <x v="0"/>
    <x v="1"/>
    <n v="31"/>
    <n v="5"/>
    <x v="1"/>
    <n v="2"/>
    <n v="380.41111111111115"/>
    <n v="760.82222222222231"/>
    <n v="281.50422222222221"/>
    <n v="197.81377777777789"/>
    <x v="3"/>
    <x v="2"/>
  </r>
  <r>
    <s v="SO - 0003764"/>
    <d v="2014-04-10T00:00:00"/>
    <x v="15"/>
    <n v="13"/>
    <x v="1"/>
    <s v="AUD"/>
    <x v="1"/>
    <x v="0"/>
    <x v="18"/>
    <n v="37"/>
    <n v="6"/>
    <x v="0"/>
    <n v="4"/>
    <n v="113.90000000000002"/>
    <n v="455.60000000000008"/>
    <n v="64.923000000000002"/>
    <n v="195.90800000000007"/>
    <x v="3"/>
    <x v="2"/>
  </r>
  <r>
    <s v="SO - 0003765"/>
    <d v="2014-04-10T00:00:00"/>
    <x v="8"/>
    <n v="9"/>
    <x v="0"/>
    <s v="AUD"/>
    <x v="2"/>
    <x v="1"/>
    <x v="10"/>
    <n v="25"/>
    <n v="4"/>
    <x v="5"/>
    <n v="3"/>
    <n v="442.20000000000005"/>
    <n v="1326.6000000000001"/>
    <n v="291.85200000000003"/>
    <n v="451.0440000000001"/>
    <x v="3"/>
    <x v="2"/>
  </r>
  <r>
    <s v="SO - 0003766"/>
    <d v="2014-04-10T00:00:00"/>
    <x v="17"/>
    <n v="14"/>
    <x v="0"/>
    <s v="AUD"/>
    <x v="1"/>
    <x v="0"/>
    <x v="0"/>
    <n v="41"/>
    <n v="6"/>
    <x v="0"/>
    <n v="6"/>
    <n v="425.07777777777778"/>
    <n v="2550.4666666666667"/>
    <n v="357.06533333333334"/>
    <n v="408.07466666666687"/>
    <x v="3"/>
    <x v="2"/>
  </r>
  <r>
    <s v="SO - 0003767"/>
    <d v="2014-04-10T00:00:00"/>
    <x v="18"/>
    <n v="3"/>
    <x v="1"/>
    <s v="AUD"/>
    <x v="2"/>
    <x v="1"/>
    <x v="49"/>
    <n v="8"/>
    <n v="1"/>
    <x v="4"/>
    <n v="4"/>
    <n v="432.52222222222224"/>
    <n v="1730.088888888889"/>
    <n v="229.2367777777778"/>
    <n v="813.14177777777775"/>
    <x v="3"/>
    <x v="2"/>
  </r>
  <r>
    <s v="SO - 0003768"/>
    <d v="2014-04-10T00:00:00"/>
    <x v="2"/>
    <n v="12"/>
    <x v="2"/>
    <s v="AUD"/>
    <x v="1"/>
    <x v="0"/>
    <x v="40"/>
    <n v="33"/>
    <n v="5"/>
    <x v="1"/>
    <n v="3"/>
    <n v="113.15555555555555"/>
    <n v="339.46666666666664"/>
    <n v="74.682666666666663"/>
    <n v="115.41866666666664"/>
    <x v="3"/>
    <x v="2"/>
  </r>
  <r>
    <s v="SO - 0003769"/>
    <d v="2014-04-10T00:00:00"/>
    <x v="7"/>
    <n v="17"/>
    <x v="0"/>
    <s v="AUD"/>
    <x v="0"/>
    <x v="2"/>
    <x v="21"/>
    <n v="49"/>
    <n v="7"/>
    <x v="3"/>
    <n v="5"/>
    <n v="111.66666666666667"/>
    <n v="558.33333333333337"/>
    <n v="87.1"/>
    <n v="122.83333333333337"/>
    <x v="3"/>
    <x v="2"/>
  </r>
  <r>
    <s v="SO - 0003770"/>
    <d v="2014-04-11T00:00:00"/>
    <x v="16"/>
    <n v="5"/>
    <x v="1"/>
    <s v="AUD"/>
    <x v="2"/>
    <x v="1"/>
    <x v="35"/>
    <n v="13"/>
    <n v="2"/>
    <x v="7"/>
    <n v="7"/>
    <n v="592.57777777777778"/>
    <n v="4148.0444444444447"/>
    <n v="462.21066666666661"/>
    <n v="912.56977777777865"/>
    <x v="3"/>
    <x v="2"/>
  </r>
  <r>
    <s v="SO - 0003771"/>
    <d v="2014-04-11T00:00:00"/>
    <x v="15"/>
    <n v="13"/>
    <x v="1"/>
    <s v="AUD"/>
    <x v="1"/>
    <x v="0"/>
    <x v="18"/>
    <n v="37"/>
    <n v="6"/>
    <x v="0"/>
    <n v="9"/>
    <n v="264.27777777777777"/>
    <n v="2378.5"/>
    <n v="224.63611111111109"/>
    <n v="356.77500000000009"/>
    <x v="3"/>
    <x v="2"/>
  </r>
  <r>
    <s v="SO - 0003772"/>
    <d v="2014-04-11T00:00:00"/>
    <x v="18"/>
    <n v="3"/>
    <x v="1"/>
    <s v="AUD"/>
    <x v="2"/>
    <x v="1"/>
    <x v="52"/>
    <n v="9"/>
    <n v="2"/>
    <x v="7"/>
    <n v="5"/>
    <n v="221.10000000000002"/>
    <n v="1105.5"/>
    <n v="161.40299999999999"/>
    <n v="298.48500000000001"/>
    <x v="3"/>
    <x v="2"/>
  </r>
  <r>
    <s v="SO - 0003773"/>
    <d v="2014-04-11T00:00:00"/>
    <x v="6"/>
    <n v="1"/>
    <x v="1"/>
    <s v="AUD"/>
    <x v="2"/>
    <x v="1"/>
    <x v="6"/>
    <n v="1"/>
    <n v="1"/>
    <x v="4"/>
    <n v="3"/>
    <n v="275.44444444444446"/>
    <n v="826.33333333333337"/>
    <n v="223.11"/>
    <n v="157.00333333333333"/>
    <x v="3"/>
    <x v="2"/>
  </r>
  <r>
    <s v="SO - 0003774"/>
    <d v="2014-04-12T00:00:00"/>
    <x v="12"/>
    <n v="2"/>
    <x v="2"/>
    <s v="AUD"/>
    <x v="2"/>
    <x v="1"/>
    <x v="37"/>
    <n v="5"/>
    <n v="1"/>
    <x v="4"/>
    <n v="3"/>
    <n v="109.43333333333334"/>
    <n v="328.3"/>
    <n v="61.282666666666678"/>
    <n v="144.45199999999997"/>
    <x v="3"/>
    <x v="2"/>
  </r>
  <r>
    <s v="SO - 0003775"/>
    <d v="2014-04-12T00:00:00"/>
    <x v="6"/>
    <n v="1"/>
    <x v="0"/>
    <s v="AUD"/>
    <x v="2"/>
    <x v="1"/>
    <x v="6"/>
    <n v="1"/>
    <n v="1"/>
    <x v="4"/>
    <n v="3"/>
    <n v="99.01111111111112"/>
    <n v="297.03333333333336"/>
    <n v="57.426444444444442"/>
    <n v="124.75400000000002"/>
    <x v="3"/>
    <x v="2"/>
  </r>
  <r>
    <s v="SO - 0003776"/>
    <d v="2014-04-12T00:00:00"/>
    <x v="4"/>
    <n v="7"/>
    <x v="0"/>
    <s v="AUD"/>
    <x v="2"/>
    <x v="1"/>
    <x v="48"/>
    <n v="20"/>
    <n v="3"/>
    <x v="2"/>
    <n v="4"/>
    <n v="445.92222222222222"/>
    <n v="1783.6888888888889"/>
    <n v="329.98244444444447"/>
    <n v="463.759111111111"/>
    <x v="3"/>
    <x v="2"/>
  </r>
  <r>
    <s v="SO - 0003777"/>
    <d v="2014-04-13T00:00:00"/>
    <x v="17"/>
    <n v="14"/>
    <x v="2"/>
    <s v="AUD"/>
    <x v="1"/>
    <x v="0"/>
    <x v="28"/>
    <n v="40"/>
    <n v="6"/>
    <x v="0"/>
    <n v="4"/>
    <n v="703.5"/>
    <n v="2814"/>
    <n v="365.82"/>
    <n v="1350.72"/>
    <x v="3"/>
    <x v="2"/>
  </r>
  <r>
    <s v="SO - 0003778"/>
    <d v="2014-04-13T00:00:00"/>
    <x v="1"/>
    <n v="11"/>
    <x v="2"/>
    <s v="AUD"/>
    <x v="1"/>
    <x v="0"/>
    <x v="43"/>
    <n v="30"/>
    <n v="5"/>
    <x v="1"/>
    <n v="8"/>
    <n v="587.36666666666667"/>
    <n v="4698.9333333333334"/>
    <n v="281.93599999999998"/>
    <n v="2443.4453333333336"/>
    <x v="3"/>
    <x v="2"/>
  </r>
  <r>
    <s v="SO - 0003779"/>
    <d v="2014-04-13T00:00:00"/>
    <x v="17"/>
    <n v="14"/>
    <x v="1"/>
    <s v="AUD"/>
    <x v="1"/>
    <x v="0"/>
    <x v="28"/>
    <n v="40"/>
    <n v="6"/>
    <x v="0"/>
    <n v="8"/>
    <n v="190.57777777777778"/>
    <n v="1524.6222222222223"/>
    <n v="112.44088888888888"/>
    <n v="625.09511111111124"/>
    <x v="3"/>
    <x v="2"/>
  </r>
  <r>
    <s v="SO - 0003780"/>
    <d v="2014-04-13T00:00:00"/>
    <x v="17"/>
    <n v="14"/>
    <x v="1"/>
    <s v="AUD"/>
    <x v="1"/>
    <x v="0"/>
    <x v="50"/>
    <n v="39"/>
    <n v="6"/>
    <x v="0"/>
    <n v="1"/>
    <n v="118.36666666666666"/>
    <n v="118.36666666666666"/>
    <n v="78.122"/>
    <n v="40.24466666666666"/>
    <x v="3"/>
    <x v="2"/>
  </r>
  <r>
    <s v="SO - 0003781"/>
    <d v="2014-04-13T00:00:00"/>
    <x v="13"/>
    <n v="19"/>
    <x v="1"/>
    <s v="AUD"/>
    <x v="3"/>
    <x v="2"/>
    <x v="23"/>
    <n v="53"/>
    <n v="8"/>
    <x v="6"/>
    <n v="3"/>
    <n v="278.42222222222222"/>
    <n v="835.26666666666665"/>
    <n v="172.62177777777777"/>
    <n v="317.40133333333335"/>
    <x v="3"/>
    <x v="2"/>
  </r>
  <r>
    <s v="SO - 0003782"/>
    <d v="2014-04-13T00:00:00"/>
    <x v="2"/>
    <n v="12"/>
    <x v="0"/>
    <s v="AUD"/>
    <x v="1"/>
    <x v="0"/>
    <x v="16"/>
    <n v="35"/>
    <n v="5"/>
    <x v="1"/>
    <n v="1"/>
    <n v="111.66666666666667"/>
    <n v="111.66666666666667"/>
    <n v="82.63333333333334"/>
    <n v="29.033333333333331"/>
    <x v="3"/>
    <x v="2"/>
  </r>
  <r>
    <s v="SO - 0003783"/>
    <d v="2014-04-14T00:00:00"/>
    <x v="8"/>
    <n v="9"/>
    <x v="0"/>
    <s v="AUD"/>
    <x v="2"/>
    <x v="1"/>
    <x v="10"/>
    <n v="25"/>
    <n v="4"/>
    <x v="5"/>
    <n v="3"/>
    <n v="111.66666666666667"/>
    <n v="335"/>
    <n v="69.233333333333334"/>
    <n v="127.30000000000001"/>
    <x v="3"/>
    <x v="2"/>
  </r>
  <r>
    <s v="SO - 0003784"/>
    <d v="2014-04-14T00:00:00"/>
    <x v="15"/>
    <n v="13"/>
    <x v="1"/>
    <s v="AUD"/>
    <x v="1"/>
    <x v="0"/>
    <x v="19"/>
    <n v="38"/>
    <n v="6"/>
    <x v="0"/>
    <n v="6"/>
    <n v="195.04444444444445"/>
    <n v="1170.2666666666667"/>
    <n v="105.32400000000001"/>
    <n v="538.32266666666658"/>
    <x v="3"/>
    <x v="2"/>
  </r>
  <r>
    <s v="SO - 0003785"/>
    <d v="2014-04-14T00:00:00"/>
    <x v="2"/>
    <n v="12"/>
    <x v="0"/>
    <s v="AUD"/>
    <x v="1"/>
    <x v="0"/>
    <x v="40"/>
    <n v="33"/>
    <n v="5"/>
    <x v="1"/>
    <n v="7"/>
    <n v="201.74444444444444"/>
    <n v="1412.211111111111"/>
    <n v="127.099"/>
    <n v="522.51811111111101"/>
    <x v="3"/>
    <x v="2"/>
  </r>
  <r>
    <s v="SO - 0003786"/>
    <d v="2014-04-14T00:00:00"/>
    <x v="11"/>
    <n v="20"/>
    <x v="0"/>
    <s v="AUD"/>
    <x v="3"/>
    <x v="2"/>
    <x v="22"/>
    <n v="58"/>
    <n v="8"/>
    <x v="6"/>
    <n v="4"/>
    <n v="275.44444444444446"/>
    <n v="1101.7777777777778"/>
    <n v="121.19555555555556"/>
    <n v="616.9955555555556"/>
    <x v="3"/>
    <x v="2"/>
  </r>
  <r>
    <s v="SO - 0003787"/>
    <d v="2014-04-15T00:00:00"/>
    <x v="10"/>
    <n v="8"/>
    <x v="1"/>
    <s v="AUD"/>
    <x v="2"/>
    <x v="1"/>
    <x v="13"/>
    <n v="22"/>
    <n v="3"/>
    <x v="2"/>
    <n v="3"/>
    <n v="267.25555555555559"/>
    <n v="801.76666666666677"/>
    <n v="138.97288888888889"/>
    <n v="384.84800000000007"/>
    <x v="3"/>
    <x v="2"/>
  </r>
  <r>
    <s v="SO - 0003788"/>
    <d v="2014-04-15T00:00:00"/>
    <x v="17"/>
    <n v="14"/>
    <x v="1"/>
    <s v="AUD"/>
    <x v="1"/>
    <x v="0"/>
    <x v="0"/>
    <n v="41"/>
    <n v="6"/>
    <x v="0"/>
    <n v="6"/>
    <n v="608.95555555555563"/>
    <n v="3653.7333333333336"/>
    <n v="438.44800000000004"/>
    <n v="1023.0453333333335"/>
    <x v="3"/>
    <x v="2"/>
  </r>
  <r>
    <s v="SO - 0003789"/>
    <d v="2014-04-15T00:00:00"/>
    <x v="12"/>
    <n v="2"/>
    <x v="1"/>
    <s v="AUD"/>
    <x v="2"/>
    <x v="1"/>
    <x v="37"/>
    <n v="5"/>
    <n v="1"/>
    <x v="4"/>
    <n v="9"/>
    <n v="29.777777777777779"/>
    <n v="268"/>
    <n v="18.462222222222223"/>
    <n v="101.83999999999997"/>
    <x v="3"/>
    <x v="2"/>
  </r>
  <r>
    <s v="SO - 0003790"/>
    <d v="2014-04-15T00:00:00"/>
    <x v="5"/>
    <n v="16"/>
    <x v="2"/>
    <s v="AUD"/>
    <x v="0"/>
    <x v="0"/>
    <x v="47"/>
    <n v="44"/>
    <n v="7"/>
    <x v="3"/>
    <n v="3"/>
    <n v="703.5"/>
    <n v="2110.5"/>
    <n v="288.435"/>
    <n v="1245.1949999999999"/>
    <x v="3"/>
    <x v="2"/>
  </r>
  <r>
    <s v="SO - 0003791"/>
    <d v="2014-04-15T00:00:00"/>
    <x v="10"/>
    <n v="8"/>
    <x v="1"/>
    <s v="AUD"/>
    <x v="2"/>
    <x v="1"/>
    <x v="13"/>
    <n v="22"/>
    <n v="3"/>
    <x v="2"/>
    <n v="9"/>
    <n v="81.144444444444446"/>
    <n v="730.3"/>
    <n v="40.572222222222223"/>
    <n v="365.15"/>
    <x v="3"/>
    <x v="2"/>
  </r>
  <r>
    <s v="SO - 0003792"/>
    <d v="2014-04-15T00:00:00"/>
    <x v="6"/>
    <n v="1"/>
    <x v="1"/>
    <s v="AUD"/>
    <x v="2"/>
    <x v="1"/>
    <x v="6"/>
    <n v="1"/>
    <n v="1"/>
    <x v="4"/>
    <n v="5"/>
    <n v="20.844444444444445"/>
    <n v="104.22222222222223"/>
    <n v="16.258666666666667"/>
    <n v="22.928888888888892"/>
    <x v="3"/>
    <x v="2"/>
  </r>
  <r>
    <s v="SO - 0003793"/>
    <d v="2014-04-16T00:00:00"/>
    <x v="4"/>
    <n v="7"/>
    <x v="1"/>
    <s v="AUD"/>
    <x v="2"/>
    <x v="1"/>
    <x v="44"/>
    <n v="21"/>
    <n v="3"/>
    <x v="2"/>
    <n v="2"/>
    <n v="424.33333333333331"/>
    <n v="848.66666666666663"/>
    <n v="258.84333333333336"/>
    <n v="330.9799999999999"/>
    <x v="3"/>
    <x v="2"/>
  </r>
  <r>
    <s v="SO - 0003794"/>
    <d v="2014-04-16T00:00:00"/>
    <x v="1"/>
    <n v="11"/>
    <x v="1"/>
    <s v="AUD"/>
    <x v="1"/>
    <x v="0"/>
    <x v="1"/>
    <n v="31"/>
    <n v="5"/>
    <x v="1"/>
    <n v="6"/>
    <n v="26.8"/>
    <n v="160.80000000000001"/>
    <n v="15.008000000000003"/>
    <n v="70.751999999999995"/>
    <x v="3"/>
    <x v="2"/>
  </r>
  <r>
    <s v="SO - 0003795"/>
    <d v="2014-04-16T00:00:00"/>
    <x v="15"/>
    <n v="13"/>
    <x v="0"/>
    <s v="AUD"/>
    <x v="1"/>
    <x v="0"/>
    <x v="54"/>
    <n v="36"/>
    <n v="5"/>
    <x v="1"/>
    <n v="6"/>
    <n v="144.42222222222222"/>
    <n v="866.5333333333333"/>
    <n v="106.87244444444444"/>
    <n v="225.29866666666669"/>
    <x v="3"/>
    <x v="2"/>
  </r>
  <r>
    <s v="SO - 0003796"/>
    <d v="2014-04-17T00:00:00"/>
    <x v="13"/>
    <n v="19"/>
    <x v="0"/>
    <s v="AUD"/>
    <x v="3"/>
    <x v="2"/>
    <x v="46"/>
    <n v="55"/>
    <n v="8"/>
    <x v="6"/>
    <n v="1"/>
    <n v="123.57777777777778"/>
    <n v="123.57777777777778"/>
    <n v="50.666888888888892"/>
    <n v="72.910888888888891"/>
    <x v="3"/>
    <x v="2"/>
  </r>
  <r>
    <s v="SO - 0003797"/>
    <d v="2014-04-17T00:00:00"/>
    <x v="13"/>
    <n v="19"/>
    <x v="0"/>
    <s v="AUD"/>
    <x v="3"/>
    <x v="2"/>
    <x v="46"/>
    <n v="55"/>
    <n v="8"/>
    <x v="6"/>
    <n v="3"/>
    <n v="445.17777777777775"/>
    <n v="1335.5333333333333"/>
    <n v="316.07622222222221"/>
    <n v="387.30466666666666"/>
    <x v="3"/>
    <x v="2"/>
  </r>
  <r>
    <s v="SO - 0003798"/>
    <d v="2014-04-17T00:00:00"/>
    <x v="9"/>
    <n v="18"/>
    <x v="1"/>
    <s v="AUD"/>
    <x v="0"/>
    <x v="2"/>
    <x v="56"/>
    <n v="52"/>
    <n v="8"/>
    <x v="6"/>
    <n v="6"/>
    <n v="108.6888888888889"/>
    <n v="652.13333333333344"/>
    <n v="66.300222222222217"/>
    <n v="254.33200000000011"/>
    <x v="3"/>
    <x v="2"/>
  </r>
  <r>
    <s v="SO - 0003799"/>
    <d v="2014-04-17T00:00:00"/>
    <x v="10"/>
    <n v="8"/>
    <x v="0"/>
    <s v="AUD"/>
    <x v="2"/>
    <x v="1"/>
    <x v="44"/>
    <n v="21"/>
    <n v="3"/>
    <x v="2"/>
    <n v="4"/>
    <n v="116.13333333333334"/>
    <n v="464.53333333333336"/>
    <n v="68.518666666666661"/>
    <n v="190.45866666666672"/>
    <x v="3"/>
    <x v="2"/>
  </r>
  <r>
    <s v="SO - 0003800"/>
    <d v="2014-04-17T00:00:00"/>
    <x v="8"/>
    <n v="9"/>
    <x v="1"/>
    <s v="AUD"/>
    <x v="2"/>
    <x v="1"/>
    <x v="10"/>
    <n v="25"/>
    <n v="4"/>
    <x v="5"/>
    <n v="1"/>
    <n v="624.58888888888896"/>
    <n v="624.58888888888896"/>
    <n v="306.04855555555554"/>
    <n v="318.54033333333342"/>
    <x v="3"/>
    <x v="2"/>
  </r>
  <r>
    <s v="SO - 0003801"/>
    <d v="2014-04-18T00:00:00"/>
    <x v="2"/>
    <n v="12"/>
    <x v="2"/>
    <s v="AUD"/>
    <x v="1"/>
    <x v="0"/>
    <x v="40"/>
    <n v="33"/>
    <n v="5"/>
    <x v="1"/>
    <n v="8"/>
    <n v="121.34444444444446"/>
    <n v="970.7555555555557"/>
    <n v="95.862111111111119"/>
    <n v="203.85866666666675"/>
    <x v="3"/>
    <x v="2"/>
  </r>
  <r>
    <s v="SO - 0003802"/>
    <d v="2014-04-18T00:00:00"/>
    <x v="6"/>
    <n v="1"/>
    <x v="1"/>
    <s v="AUD"/>
    <x v="2"/>
    <x v="1"/>
    <x v="9"/>
    <n v="3"/>
    <n v="1"/>
    <x v="4"/>
    <n v="5"/>
    <n v="97.522222222222226"/>
    <n v="487.61111111111114"/>
    <n v="48.761111111111113"/>
    <n v="243.80555555555557"/>
    <x v="3"/>
    <x v="2"/>
  </r>
  <r>
    <s v="SO - 0003803"/>
    <d v="2014-04-18T00:00:00"/>
    <x v="18"/>
    <n v="3"/>
    <x v="0"/>
    <s v="AUD"/>
    <x v="2"/>
    <x v="1"/>
    <x v="29"/>
    <n v="6"/>
    <n v="1"/>
    <x v="4"/>
    <n v="3"/>
    <n v="209.93333333333334"/>
    <n v="629.79999999999995"/>
    <n v="132.25800000000001"/>
    <n v="233.02599999999995"/>
    <x v="3"/>
    <x v="2"/>
  </r>
  <r>
    <s v="SO - 0003804"/>
    <d v="2014-04-18T00:00:00"/>
    <x v="7"/>
    <n v="17"/>
    <x v="1"/>
    <s v="AUD"/>
    <x v="0"/>
    <x v="2"/>
    <x v="30"/>
    <n v="47"/>
    <n v="7"/>
    <x v="3"/>
    <n v="9"/>
    <n v="119.85555555555555"/>
    <n v="1078.7"/>
    <n v="53.935000000000002"/>
    <n v="593.28500000000008"/>
    <x v="3"/>
    <x v="2"/>
  </r>
  <r>
    <s v="SO - 0003805"/>
    <d v="2014-04-18T00:00:00"/>
    <x v="5"/>
    <n v="16"/>
    <x v="1"/>
    <s v="AUD"/>
    <x v="0"/>
    <x v="0"/>
    <x v="47"/>
    <n v="44"/>
    <n v="7"/>
    <x v="3"/>
    <n v="2"/>
    <n v="127.30000000000001"/>
    <n v="254.60000000000002"/>
    <n v="103.113"/>
    <n v="48.374000000000024"/>
    <x v="3"/>
    <x v="2"/>
  </r>
  <r>
    <s v="SO - 0003806"/>
    <d v="2014-04-19T00:00:00"/>
    <x v="17"/>
    <n v="14"/>
    <x v="1"/>
    <s v="AUD"/>
    <x v="1"/>
    <x v="0"/>
    <x v="50"/>
    <n v="39"/>
    <n v="6"/>
    <x v="0"/>
    <n v="8"/>
    <n v="102.73333333333333"/>
    <n v="821.86666666666667"/>
    <n v="41.093333333333334"/>
    <n v="493.12"/>
    <x v="3"/>
    <x v="2"/>
  </r>
  <r>
    <s v="SO - 0003807"/>
    <d v="2014-04-19T00:00:00"/>
    <x v="9"/>
    <n v="18"/>
    <x v="1"/>
    <s v="AUD"/>
    <x v="0"/>
    <x v="2"/>
    <x v="11"/>
    <n v="51"/>
    <n v="8"/>
    <x v="6"/>
    <n v="8"/>
    <n v="122.83333333333333"/>
    <n v="982.66666666666663"/>
    <n v="88.44"/>
    <n v="275.14666666666665"/>
    <x v="3"/>
    <x v="2"/>
  </r>
  <r>
    <s v="SO - 0003808"/>
    <d v="2014-04-19T00:00:00"/>
    <x v="7"/>
    <n v="17"/>
    <x v="1"/>
    <s v="AUD"/>
    <x v="0"/>
    <x v="2"/>
    <x v="21"/>
    <n v="49"/>
    <n v="7"/>
    <x v="3"/>
    <n v="6"/>
    <n v="110.17777777777778"/>
    <n v="661.06666666666661"/>
    <n v="55.088888888888889"/>
    <n v="330.5333333333333"/>
    <x v="3"/>
    <x v="2"/>
  </r>
  <r>
    <s v="SO - 0003809"/>
    <d v="2014-04-20T00:00:00"/>
    <x v="9"/>
    <n v="18"/>
    <x v="2"/>
    <s v="AUD"/>
    <x v="0"/>
    <x v="2"/>
    <x v="55"/>
    <n v="50"/>
    <n v="7"/>
    <x v="3"/>
    <n v="9"/>
    <n v="99.75555555555556"/>
    <n v="897.80000000000007"/>
    <n v="73.819111111111113"/>
    <n v="233.428"/>
    <x v="3"/>
    <x v="2"/>
  </r>
  <r>
    <s v="SO - 0003810"/>
    <d v="2014-04-20T00:00:00"/>
    <x v="12"/>
    <n v="2"/>
    <x v="1"/>
    <s v="AUD"/>
    <x v="2"/>
    <x v="1"/>
    <x v="15"/>
    <n v="4"/>
    <n v="1"/>
    <x v="4"/>
    <n v="5"/>
    <n v="438.47777777777782"/>
    <n v="2192.3888888888891"/>
    <n v="179.77588888888889"/>
    <n v="1293.5094444444449"/>
    <x v="3"/>
    <x v="2"/>
  </r>
  <r>
    <s v="SO - 0003811"/>
    <d v="2014-04-20T00:00:00"/>
    <x v="7"/>
    <n v="17"/>
    <x v="0"/>
    <s v="AUD"/>
    <x v="0"/>
    <x v="2"/>
    <x v="7"/>
    <n v="48"/>
    <n v="7"/>
    <x v="3"/>
    <n v="9"/>
    <n v="683.40000000000009"/>
    <n v="6150.6"/>
    <n v="321.19800000000004"/>
    <n v="3259.8180000000002"/>
    <x v="3"/>
    <x v="2"/>
  </r>
  <r>
    <s v="SO - 0003812"/>
    <d v="2014-04-21T00:00:00"/>
    <x v="13"/>
    <n v="19"/>
    <x v="0"/>
    <s v="AUD"/>
    <x v="3"/>
    <x v="2"/>
    <x v="23"/>
    <n v="53"/>
    <n v="8"/>
    <x v="6"/>
    <n v="9"/>
    <n v="23.822222222222223"/>
    <n v="214.4"/>
    <n v="16.199111111111112"/>
    <n v="68.608000000000004"/>
    <x v="3"/>
    <x v="2"/>
  </r>
  <r>
    <s v="SO - 0003813"/>
    <d v="2014-04-21T00:00:00"/>
    <x v="16"/>
    <n v="5"/>
    <x v="2"/>
    <s v="AUD"/>
    <x v="2"/>
    <x v="1"/>
    <x v="51"/>
    <n v="12"/>
    <n v="2"/>
    <x v="7"/>
    <n v="9"/>
    <n v="27.544444444444444"/>
    <n v="247.9"/>
    <n v="18.179333333333332"/>
    <n v="84.28600000000003"/>
    <x v="3"/>
    <x v="2"/>
  </r>
  <r>
    <s v="SO - 0003814"/>
    <d v="2014-04-21T00:00:00"/>
    <x v="2"/>
    <n v="12"/>
    <x v="0"/>
    <s v="AUD"/>
    <x v="1"/>
    <x v="0"/>
    <x v="40"/>
    <n v="33"/>
    <n v="5"/>
    <x v="1"/>
    <n v="5"/>
    <n v="439.9666666666667"/>
    <n v="2199.8333333333335"/>
    <n v="356.37300000000005"/>
    <n v="417.96833333333325"/>
    <x v="3"/>
    <x v="2"/>
  </r>
  <r>
    <s v="SO - 0003815"/>
    <d v="2014-04-21T00:00:00"/>
    <x v="11"/>
    <n v="20"/>
    <x v="1"/>
    <s v="AUD"/>
    <x v="3"/>
    <x v="2"/>
    <x v="22"/>
    <n v="58"/>
    <n v="8"/>
    <x v="6"/>
    <n v="7"/>
    <n v="422.1"/>
    <n v="2954.7000000000003"/>
    <n v="320.79600000000005"/>
    <n v="709.12800000000016"/>
    <x v="3"/>
    <x v="2"/>
  </r>
  <r>
    <s v="SO - 0003816"/>
    <d v="2014-04-21T00:00:00"/>
    <x v="15"/>
    <n v="13"/>
    <x v="1"/>
    <s v="AUD"/>
    <x v="1"/>
    <x v="0"/>
    <x v="18"/>
    <n v="37"/>
    <n v="6"/>
    <x v="0"/>
    <n v="5"/>
    <n v="434.75555555555559"/>
    <n v="2173.7777777777778"/>
    <n v="199.98755555555556"/>
    <n v="1173.8400000000001"/>
    <x v="3"/>
    <x v="2"/>
  </r>
  <r>
    <s v="SO - 0003817"/>
    <d v="2014-04-22T00:00:00"/>
    <x v="2"/>
    <n v="12"/>
    <x v="1"/>
    <s v="AUD"/>
    <x v="1"/>
    <x v="0"/>
    <x v="40"/>
    <n v="33"/>
    <n v="5"/>
    <x v="1"/>
    <n v="5"/>
    <n v="29.033333333333335"/>
    <n v="145.16666666666669"/>
    <n v="12.193999999999999"/>
    <n v="84.196666666666687"/>
    <x v="3"/>
    <x v="2"/>
  </r>
  <r>
    <s v="SO - 0003818"/>
    <d v="2014-04-22T00:00:00"/>
    <x v="19"/>
    <n v="4"/>
    <x v="1"/>
    <s v="AUD"/>
    <x v="2"/>
    <x v="1"/>
    <x v="52"/>
    <n v="9"/>
    <n v="2"/>
    <x v="7"/>
    <n v="6"/>
    <n v="259.06666666666666"/>
    <n v="1554.4"/>
    <n v="168.39333333333332"/>
    <n v="544.04000000000019"/>
    <x v="3"/>
    <x v="2"/>
  </r>
  <r>
    <s v="SO - 0003819"/>
    <d v="2014-04-22T00:00:00"/>
    <x v="14"/>
    <n v="10"/>
    <x v="1"/>
    <s v="AUD"/>
    <x v="1"/>
    <x v="0"/>
    <x v="17"/>
    <n v="28"/>
    <n v="4"/>
    <x v="5"/>
    <n v="8"/>
    <n v="122.08888888888889"/>
    <n v="976.71111111111111"/>
    <n v="89.124888888888876"/>
    <n v="263.7120000000001"/>
    <x v="3"/>
    <x v="2"/>
  </r>
  <r>
    <s v="SO - 0003820"/>
    <d v="2014-04-22T00:00:00"/>
    <x v="2"/>
    <n v="12"/>
    <x v="1"/>
    <s v="AUD"/>
    <x v="1"/>
    <x v="0"/>
    <x v="40"/>
    <n v="33"/>
    <n v="5"/>
    <x v="1"/>
    <n v="6"/>
    <n v="438.47777777777782"/>
    <n v="2630.8666666666668"/>
    <n v="355.16700000000003"/>
    <n v="499.86466666666638"/>
    <x v="3"/>
    <x v="2"/>
  </r>
  <r>
    <s v="SO - 0003821"/>
    <d v="2014-04-22T00:00:00"/>
    <x v="7"/>
    <n v="17"/>
    <x v="1"/>
    <s v="AUD"/>
    <x v="0"/>
    <x v="2"/>
    <x v="21"/>
    <n v="49"/>
    <n v="7"/>
    <x v="3"/>
    <n v="7"/>
    <n v="206.21111111111111"/>
    <n v="1443.4777777777776"/>
    <n v="98.981333333333339"/>
    <n v="750.60844444444433"/>
    <x v="3"/>
    <x v="2"/>
  </r>
  <r>
    <s v="SO - 0003822"/>
    <d v="2014-04-23T00:00:00"/>
    <x v="10"/>
    <n v="8"/>
    <x v="1"/>
    <s v="AUD"/>
    <x v="2"/>
    <x v="1"/>
    <x v="31"/>
    <n v="23"/>
    <n v="4"/>
    <x v="5"/>
    <n v="5"/>
    <n v="640.9666666666667"/>
    <n v="3204.8333333333335"/>
    <n v="301.25433333333331"/>
    <n v="1698.561666666667"/>
    <x v="3"/>
    <x v="2"/>
  </r>
  <r>
    <s v="SO - 0003823"/>
    <d v="2014-04-23T00:00:00"/>
    <x v="0"/>
    <n v="15"/>
    <x v="0"/>
    <s v="AUD"/>
    <x v="0"/>
    <x v="0"/>
    <x v="57"/>
    <n v="43"/>
    <n v="6"/>
    <x v="0"/>
    <n v="9"/>
    <n v="81.888888888888886"/>
    <n v="737"/>
    <n v="38.487777777777779"/>
    <n v="390.61"/>
    <x v="3"/>
    <x v="2"/>
  </r>
  <r>
    <s v="SO - 0003824"/>
    <d v="2014-04-23T00:00:00"/>
    <x v="19"/>
    <n v="4"/>
    <x v="0"/>
    <s v="AUD"/>
    <x v="2"/>
    <x v="1"/>
    <x v="36"/>
    <n v="11"/>
    <n v="2"/>
    <x v="7"/>
    <n v="2"/>
    <n v="666.27777777777783"/>
    <n v="1332.5555555555557"/>
    <n v="266.51111111111112"/>
    <n v="799.53333333333342"/>
    <x v="3"/>
    <x v="2"/>
  </r>
  <r>
    <s v="SO - 0003825"/>
    <d v="2014-04-23T00:00:00"/>
    <x v="12"/>
    <n v="2"/>
    <x v="1"/>
    <s v="AUD"/>
    <x v="2"/>
    <x v="1"/>
    <x v="37"/>
    <n v="5"/>
    <n v="1"/>
    <x v="4"/>
    <n v="6"/>
    <n v="117.62222222222223"/>
    <n v="705.73333333333335"/>
    <n v="99.978888888888889"/>
    <n v="105.86000000000001"/>
    <x v="3"/>
    <x v="2"/>
  </r>
  <r>
    <s v="SO - 0003826"/>
    <d v="2014-04-23T00:00:00"/>
    <x v="1"/>
    <n v="11"/>
    <x v="1"/>
    <s v="AUD"/>
    <x v="1"/>
    <x v="0"/>
    <x v="43"/>
    <n v="30"/>
    <n v="5"/>
    <x v="1"/>
    <n v="9"/>
    <n v="99.75555555555556"/>
    <n v="897.80000000000007"/>
    <n v="68.831333333333333"/>
    <n v="278.3180000000001"/>
    <x v="3"/>
    <x v="2"/>
  </r>
  <r>
    <s v="SO - 0003827"/>
    <d v="2014-04-23T00:00:00"/>
    <x v="12"/>
    <n v="2"/>
    <x v="2"/>
    <s v="AUD"/>
    <x v="2"/>
    <x v="1"/>
    <x v="29"/>
    <n v="6"/>
    <n v="1"/>
    <x v="4"/>
    <n v="5"/>
    <n v="290.33333333333331"/>
    <n v="1451.6666666666665"/>
    <n v="148.07000000000002"/>
    <n v="711.31666666666638"/>
    <x v="3"/>
    <x v="2"/>
  </r>
  <r>
    <s v="SO - 0003828"/>
    <d v="2014-04-24T00:00:00"/>
    <x v="3"/>
    <n v="6"/>
    <x v="1"/>
    <s v="AUD"/>
    <x v="2"/>
    <x v="1"/>
    <x v="20"/>
    <n v="16"/>
    <n v="3"/>
    <x v="2"/>
    <n v="5"/>
    <n v="624.58888888888896"/>
    <n v="3122.9444444444448"/>
    <n v="368.50744444444445"/>
    <n v="1280.4072222222226"/>
    <x v="3"/>
    <x v="2"/>
  </r>
  <r>
    <s v="SO - 0003829"/>
    <d v="2014-04-24T00:00:00"/>
    <x v="15"/>
    <n v="13"/>
    <x v="1"/>
    <s v="AUD"/>
    <x v="1"/>
    <x v="0"/>
    <x v="18"/>
    <n v="37"/>
    <n v="5"/>
    <x v="1"/>
    <n v="1"/>
    <n v="105.71111111111111"/>
    <n v="105.71111111111111"/>
    <n v="81.397555555555556"/>
    <n v="24.313555555555553"/>
    <x v="3"/>
    <x v="2"/>
  </r>
  <r>
    <s v="SO - 0003830"/>
    <d v="2014-04-25T00:00:00"/>
    <x v="7"/>
    <n v="17"/>
    <x v="2"/>
    <s v="AUD"/>
    <x v="0"/>
    <x v="2"/>
    <x v="30"/>
    <n v="47"/>
    <n v="7"/>
    <x v="3"/>
    <n v="7"/>
    <n v="20.844444444444445"/>
    <n v="145.91111111111113"/>
    <n v="8.963111111111111"/>
    <n v="83.169333333333356"/>
    <x v="3"/>
    <x v="2"/>
  </r>
  <r>
    <s v="SO - 0003831"/>
    <d v="2014-04-25T00:00:00"/>
    <x v="17"/>
    <n v="14"/>
    <x v="0"/>
    <s v="AUD"/>
    <x v="1"/>
    <x v="0"/>
    <x v="50"/>
    <n v="39"/>
    <n v="6"/>
    <x v="0"/>
    <n v="6"/>
    <n v="431.77777777777777"/>
    <n v="2590.6666666666665"/>
    <n v="267.70222222222225"/>
    <n v="984.45333333333292"/>
    <x v="3"/>
    <x v="2"/>
  </r>
  <r>
    <s v="SO - 0003832"/>
    <d v="2014-04-25T00:00:00"/>
    <x v="3"/>
    <n v="6"/>
    <x v="1"/>
    <s v="AUD"/>
    <x v="2"/>
    <x v="1"/>
    <x v="3"/>
    <n v="17"/>
    <n v="3"/>
    <x v="2"/>
    <n v="7"/>
    <n v="201.74444444444444"/>
    <n v="1412.211111111111"/>
    <n v="108.94200000000001"/>
    <n v="649.61711111111094"/>
    <x v="3"/>
    <x v="2"/>
  </r>
  <r>
    <s v="SO - 0003833"/>
    <d v="2014-04-25T00:00:00"/>
    <x v="1"/>
    <n v="11"/>
    <x v="1"/>
    <s v="AUD"/>
    <x v="1"/>
    <x v="0"/>
    <x v="42"/>
    <n v="32"/>
    <n v="5"/>
    <x v="1"/>
    <n v="9"/>
    <n v="314.89999999999998"/>
    <n v="2834.1"/>
    <n v="214.13200000000001"/>
    <n v="906.91199999999981"/>
    <x v="3"/>
    <x v="2"/>
  </r>
  <r>
    <s v="SO - 0003834"/>
    <d v="2014-04-25T00:00:00"/>
    <x v="10"/>
    <n v="8"/>
    <x v="2"/>
    <s v="AUD"/>
    <x v="2"/>
    <x v="1"/>
    <x v="44"/>
    <n v="21"/>
    <n v="3"/>
    <x v="2"/>
    <n v="9"/>
    <n v="107.94444444444444"/>
    <n v="971.5"/>
    <n v="74.481666666666655"/>
    <n v="301.16500000000008"/>
    <x v="3"/>
    <x v="2"/>
  </r>
  <r>
    <s v="SO - 0003835"/>
    <d v="2014-04-25T00:00:00"/>
    <x v="10"/>
    <n v="8"/>
    <x v="1"/>
    <s v="AUD"/>
    <x v="2"/>
    <x v="1"/>
    <x v="32"/>
    <n v="24"/>
    <n v="4"/>
    <x v="5"/>
    <n v="6"/>
    <n v="20.100000000000001"/>
    <n v="120.60000000000001"/>
    <n v="9.6479999999999997"/>
    <n v="62.71200000000001"/>
    <x v="3"/>
    <x v="2"/>
  </r>
  <r>
    <s v="SO - 0003836"/>
    <d v="2014-04-25T00:00:00"/>
    <x v="3"/>
    <n v="6"/>
    <x v="2"/>
    <s v="AUD"/>
    <x v="2"/>
    <x v="1"/>
    <x v="26"/>
    <n v="15"/>
    <n v="3"/>
    <x v="2"/>
    <n v="9"/>
    <n v="23.077777777777779"/>
    <n v="207.70000000000002"/>
    <n v="12.692777777777779"/>
    <n v="93.465000000000003"/>
    <x v="3"/>
    <x v="2"/>
  </r>
  <r>
    <s v="SO - 0003837"/>
    <d v="2014-04-25T00:00:00"/>
    <x v="10"/>
    <n v="8"/>
    <x v="0"/>
    <s v="AUD"/>
    <x v="2"/>
    <x v="1"/>
    <x v="31"/>
    <n v="23"/>
    <n v="4"/>
    <x v="5"/>
    <n v="6"/>
    <n v="442.20000000000005"/>
    <n v="2653.2000000000003"/>
    <n v="300.69600000000003"/>
    <n v="849.02400000000011"/>
    <x v="3"/>
    <x v="2"/>
  </r>
  <r>
    <s v="SO - 0003838"/>
    <d v="2014-04-25T00:00:00"/>
    <x v="5"/>
    <n v="16"/>
    <x v="1"/>
    <s v="AUD"/>
    <x v="0"/>
    <x v="3"/>
    <x v="12"/>
    <n v="46"/>
    <n v="7"/>
    <x v="3"/>
    <n v="3"/>
    <n v="24.566666666666666"/>
    <n v="73.7"/>
    <n v="17.196666666666665"/>
    <n v="22.110000000000007"/>
    <x v="3"/>
    <x v="2"/>
  </r>
  <r>
    <s v="SO - 0003839"/>
    <d v="2014-04-26T00:00:00"/>
    <x v="10"/>
    <n v="8"/>
    <x v="0"/>
    <s v="AUD"/>
    <x v="2"/>
    <x v="1"/>
    <x v="13"/>
    <n v="22"/>
    <n v="4"/>
    <x v="5"/>
    <n v="9"/>
    <n v="117.62222222222223"/>
    <n v="1058.6000000000001"/>
    <n v="55.282444444444451"/>
    <n v="561.05800000000011"/>
    <x v="3"/>
    <x v="2"/>
  </r>
  <r>
    <s v="SO - 0003840"/>
    <d v="2014-04-26T00:00:00"/>
    <x v="0"/>
    <n v="15"/>
    <x v="0"/>
    <s v="AUD"/>
    <x v="0"/>
    <x v="0"/>
    <x v="0"/>
    <n v="41"/>
    <n v="6"/>
    <x v="0"/>
    <n v="9"/>
    <n v="658.83333333333337"/>
    <n v="5929.5"/>
    <n v="395.29999999999995"/>
    <n v="2371.8000000000002"/>
    <x v="3"/>
    <x v="2"/>
  </r>
  <r>
    <s v="SO - 0003841"/>
    <d v="2014-04-26T00:00:00"/>
    <x v="18"/>
    <n v="3"/>
    <x v="2"/>
    <s v="AUD"/>
    <x v="2"/>
    <x v="1"/>
    <x v="52"/>
    <n v="9"/>
    <n v="2"/>
    <x v="7"/>
    <n v="3"/>
    <n v="100.5"/>
    <n v="301.5"/>
    <n v="53.265000000000008"/>
    <n v="141.70499999999998"/>
    <x v="3"/>
    <x v="2"/>
  </r>
  <r>
    <s v="SO - 0003842"/>
    <d v="2014-04-26T00:00:00"/>
    <x v="1"/>
    <n v="11"/>
    <x v="2"/>
    <s v="AUD"/>
    <x v="1"/>
    <x v="0"/>
    <x v="1"/>
    <n v="31"/>
    <n v="5"/>
    <x v="1"/>
    <n v="5"/>
    <n v="259.06666666666666"/>
    <n v="1295.3333333333333"/>
    <n v="212.43466666666666"/>
    <n v="233.16000000000008"/>
    <x v="3"/>
    <x v="2"/>
  </r>
  <r>
    <s v="SO - 0003843"/>
    <d v="2014-04-26T00:00:00"/>
    <x v="8"/>
    <n v="9"/>
    <x v="1"/>
    <s v="AUD"/>
    <x v="2"/>
    <x v="0"/>
    <x v="53"/>
    <n v="26"/>
    <n v="4"/>
    <x v="5"/>
    <n v="5"/>
    <n v="219.61111111111111"/>
    <n v="1098.0555555555557"/>
    <n v="180.08111111111108"/>
    <n v="197.6500000000002"/>
    <x v="3"/>
    <x v="2"/>
  </r>
  <r>
    <s v="SO - 0003844"/>
    <d v="2014-04-26T00:00:00"/>
    <x v="13"/>
    <n v="19"/>
    <x v="0"/>
    <s v="AUD"/>
    <x v="3"/>
    <x v="2"/>
    <x v="14"/>
    <n v="56"/>
    <n v="8"/>
    <x v="6"/>
    <n v="6"/>
    <n v="638.73333333333335"/>
    <n v="3832.4"/>
    <n v="498.21200000000005"/>
    <n v="843.1279999999997"/>
    <x v="3"/>
    <x v="2"/>
  </r>
  <r>
    <s v="SO - 0003845"/>
    <d v="2014-04-27T00:00:00"/>
    <x v="10"/>
    <n v="8"/>
    <x v="2"/>
    <s v="AUD"/>
    <x v="2"/>
    <x v="1"/>
    <x v="13"/>
    <n v="22"/>
    <n v="4"/>
    <x v="5"/>
    <n v="9"/>
    <n v="146.65555555555557"/>
    <n v="1319.9"/>
    <n v="80.660555555555575"/>
    <n v="593.95499999999993"/>
    <x v="3"/>
    <x v="2"/>
  </r>
  <r>
    <s v="SO - 0003846"/>
    <d v="2014-04-27T00:00:00"/>
    <x v="18"/>
    <n v="3"/>
    <x v="0"/>
    <s v="AUD"/>
    <x v="2"/>
    <x v="1"/>
    <x v="49"/>
    <n v="8"/>
    <n v="2"/>
    <x v="7"/>
    <n v="9"/>
    <n v="106.45555555555556"/>
    <n v="958.1"/>
    <n v="54.292333333333339"/>
    <n v="469.46899999999999"/>
    <x v="3"/>
    <x v="2"/>
  </r>
  <r>
    <s v="SO - 0003847"/>
    <d v="2014-04-28T00:00:00"/>
    <x v="11"/>
    <n v="20"/>
    <x v="0"/>
    <s v="AUD"/>
    <x v="3"/>
    <x v="2"/>
    <x v="14"/>
    <n v="56"/>
    <n v="8"/>
    <x v="6"/>
    <n v="7"/>
    <n v="626.82222222222231"/>
    <n v="4387.7555555555564"/>
    <n v="463.84844444444451"/>
    <n v="1140.8164444444446"/>
    <x v="3"/>
    <x v="2"/>
  </r>
  <r>
    <s v="SO - 0003848"/>
    <d v="2014-04-28T00:00:00"/>
    <x v="15"/>
    <n v="13"/>
    <x v="0"/>
    <s v="AUD"/>
    <x v="1"/>
    <x v="0"/>
    <x v="18"/>
    <n v="37"/>
    <n v="6"/>
    <x v="0"/>
    <n v="2"/>
    <n v="82.63333333333334"/>
    <n v="165.26666666666668"/>
    <n v="38.837666666666664"/>
    <n v="87.591333333333353"/>
    <x v="3"/>
    <x v="2"/>
  </r>
  <r>
    <s v="SO - 0003849"/>
    <d v="2014-04-28T00:00:00"/>
    <x v="5"/>
    <n v="16"/>
    <x v="2"/>
    <s v="AUD"/>
    <x v="0"/>
    <x v="0"/>
    <x v="47"/>
    <n v="44"/>
    <n v="7"/>
    <x v="3"/>
    <n v="2"/>
    <n v="424.33333333333331"/>
    <n v="848.66666666666663"/>
    <n v="212.16666666666666"/>
    <n v="424.33333333333331"/>
    <x v="3"/>
    <x v="2"/>
  </r>
  <r>
    <s v="SO - 0003850"/>
    <d v="2014-04-29T00:00:00"/>
    <x v="13"/>
    <n v="19"/>
    <x v="1"/>
    <s v="AUD"/>
    <x v="3"/>
    <x v="2"/>
    <x v="39"/>
    <n v="54"/>
    <n v="8"/>
    <x v="6"/>
    <n v="7"/>
    <n v="294.8"/>
    <n v="2063.6"/>
    <n v="165.08800000000005"/>
    <n v="907.98399999999947"/>
    <x v="3"/>
    <x v="2"/>
  </r>
  <r>
    <s v="SO - 0003851"/>
    <d v="2014-04-29T00:00:00"/>
    <x v="11"/>
    <n v="20"/>
    <x v="1"/>
    <s v="AUD"/>
    <x v="3"/>
    <x v="2"/>
    <x v="22"/>
    <n v="58"/>
    <n v="8"/>
    <x v="6"/>
    <n v="8"/>
    <n v="215.88888888888889"/>
    <n v="1727.1111111111111"/>
    <n v="120.89777777777779"/>
    <n v="759.92888888888876"/>
    <x v="3"/>
    <x v="2"/>
  </r>
  <r>
    <s v="SO - 0003852"/>
    <d v="2014-04-29T00:00:00"/>
    <x v="14"/>
    <n v="10"/>
    <x v="1"/>
    <s v="AUD"/>
    <x v="1"/>
    <x v="0"/>
    <x v="17"/>
    <n v="28"/>
    <n v="4"/>
    <x v="5"/>
    <n v="5"/>
    <n v="214.4"/>
    <n v="1072"/>
    <n v="171.52000000000004"/>
    <n v="214.39999999999986"/>
    <x v="3"/>
    <x v="2"/>
  </r>
  <r>
    <s v="SO - 0003853"/>
    <d v="2014-04-29T00:00:00"/>
    <x v="0"/>
    <n v="15"/>
    <x v="0"/>
    <s v="AUD"/>
    <x v="0"/>
    <x v="0"/>
    <x v="8"/>
    <n v="42"/>
    <n v="6"/>
    <x v="0"/>
    <n v="1"/>
    <n v="201"/>
    <n v="201"/>
    <n v="148.74"/>
    <n v="52.259999999999991"/>
    <x v="3"/>
    <x v="2"/>
  </r>
  <r>
    <s v="SO - 0003854"/>
    <d v="2014-04-29T00:00:00"/>
    <x v="11"/>
    <n v="20"/>
    <x v="2"/>
    <s v="AUD"/>
    <x v="3"/>
    <x v="2"/>
    <x v="14"/>
    <n v="56"/>
    <n v="8"/>
    <x v="6"/>
    <n v="1"/>
    <n v="111.66666666666667"/>
    <n v="111.66666666666667"/>
    <n v="90.45"/>
    <n v="21.216666666666669"/>
    <x v="3"/>
    <x v="2"/>
  </r>
  <r>
    <s v="SO - 0003855"/>
    <d v="2014-04-30T00:00:00"/>
    <x v="1"/>
    <n v="11"/>
    <x v="0"/>
    <s v="AUD"/>
    <x v="1"/>
    <x v="0"/>
    <x v="42"/>
    <n v="32"/>
    <n v="5"/>
    <x v="1"/>
    <n v="5"/>
    <n v="191.32222222222222"/>
    <n v="956.61111111111109"/>
    <n v="122.44622222222223"/>
    <n v="344.37999999999988"/>
    <x v="3"/>
    <x v="2"/>
  </r>
  <r>
    <s v="SO - 0003856"/>
    <d v="2014-04-30T00:00:00"/>
    <x v="3"/>
    <n v="6"/>
    <x v="0"/>
    <s v="AUD"/>
    <x v="2"/>
    <x v="1"/>
    <x v="26"/>
    <n v="15"/>
    <n v="3"/>
    <x v="2"/>
    <n v="7"/>
    <n v="93.055555555555557"/>
    <n v="651.38888888888891"/>
    <n v="40.944444444444443"/>
    <n v="364.77777777777783"/>
    <x v="3"/>
    <x v="2"/>
  </r>
  <r>
    <s v="SO - 0003857"/>
    <d v="2014-04-30T00:00:00"/>
    <x v="10"/>
    <n v="8"/>
    <x v="1"/>
    <s v="AUD"/>
    <x v="2"/>
    <x v="1"/>
    <x v="31"/>
    <n v="23"/>
    <n v="4"/>
    <x v="5"/>
    <n v="2"/>
    <n v="428.05555555555554"/>
    <n v="856.11111111111109"/>
    <n v="359.56666666666666"/>
    <n v="136.97777777777776"/>
    <x v="3"/>
    <x v="2"/>
  </r>
  <r>
    <s v="SO - 0003858"/>
    <d v="2014-04-30T00:00:00"/>
    <x v="6"/>
    <n v="1"/>
    <x v="2"/>
    <s v="AUD"/>
    <x v="2"/>
    <x v="1"/>
    <x v="9"/>
    <n v="3"/>
    <n v="1"/>
    <x v="4"/>
    <n v="2"/>
    <n v="404.97777777777782"/>
    <n v="809.95555555555563"/>
    <n v="315.88266666666669"/>
    <n v="178.19022222222225"/>
    <x v="3"/>
    <x v="2"/>
  </r>
  <r>
    <s v="SO - 0003859"/>
    <d v="2014-04-30T00:00:00"/>
    <x v="18"/>
    <n v="3"/>
    <x v="0"/>
    <s v="AUD"/>
    <x v="2"/>
    <x v="1"/>
    <x v="49"/>
    <n v="8"/>
    <n v="2"/>
    <x v="7"/>
    <n v="1"/>
    <n v="25.311111111111114"/>
    <n v="25.311111111111114"/>
    <n v="13.414888888888889"/>
    <n v="11.896222222222224"/>
    <x v="3"/>
    <x v="2"/>
  </r>
  <r>
    <s v="SO - 0003860"/>
    <d v="2014-04-30T00:00:00"/>
    <x v="19"/>
    <n v="4"/>
    <x v="1"/>
    <s v="AUD"/>
    <x v="2"/>
    <x v="1"/>
    <x v="52"/>
    <n v="9"/>
    <n v="2"/>
    <x v="7"/>
    <n v="4"/>
    <n v="374.45555555555552"/>
    <n v="1497.8222222222221"/>
    <n v="228.41788888888888"/>
    <n v="584.15066666666655"/>
    <x v="3"/>
    <x v="2"/>
  </r>
  <r>
    <s v="SO - 0003861"/>
    <d v="2014-04-30T00:00:00"/>
    <x v="9"/>
    <n v="18"/>
    <x v="0"/>
    <s v="AUD"/>
    <x v="0"/>
    <x v="2"/>
    <x v="56"/>
    <n v="52"/>
    <n v="8"/>
    <x v="6"/>
    <n v="1"/>
    <n v="116.87777777777779"/>
    <n v="116.87777777777779"/>
    <n v="61.945222222222228"/>
    <n v="54.932555555555567"/>
    <x v="3"/>
    <x v="2"/>
  </r>
  <r>
    <s v="SO - 0003862"/>
    <d v="2014-05-01T00:00:00"/>
    <x v="16"/>
    <n v="5"/>
    <x v="0"/>
    <s v="AUD"/>
    <x v="2"/>
    <x v="1"/>
    <x v="24"/>
    <n v="14"/>
    <n v="2"/>
    <x v="7"/>
    <n v="7"/>
    <n v="440.71111111111111"/>
    <n v="3084.9777777777776"/>
    <n v="370.19733333333329"/>
    <n v="493.59644444444484"/>
    <x v="4"/>
    <x v="2"/>
  </r>
  <r>
    <s v="SO - 0003863"/>
    <d v="2014-05-01T00:00:00"/>
    <x v="0"/>
    <n v="15"/>
    <x v="1"/>
    <s v="AUD"/>
    <x v="0"/>
    <x v="0"/>
    <x v="8"/>
    <n v="42"/>
    <n v="6"/>
    <x v="0"/>
    <n v="6"/>
    <n v="26.8"/>
    <n v="160.80000000000001"/>
    <n v="10.720000000000002"/>
    <n v="96.47999999999999"/>
    <x v="4"/>
    <x v="2"/>
  </r>
  <r>
    <s v="SO - 0003864"/>
    <d v="2014-05-02T00:00:00"/>
    <x v="19"/>
    <n v="4"/>
    <x v="1"/>
    <s v="AUD"/>
    <x v="2"/>
    <x v="1"/>
    <x v="36"/>
    <n v="11"/>
    <n v="2"/>
    <x v="7"/>
    <n v="3"/>
    <n v="349.88888888888891"/>
    <n v="1049.6666666666667"/>
    <n v="192.4388888888889"/>
    <n v="472.35"/>
    <x v="4"/>
    <x v="2"/>
  </r>
  <r>
    <s v="SO - 0003865"/>
    <d v="2014-05-02T00:00:00"/>
    <x v="17"/>
    <n v="14"/>
    <x v="0"/>
    <s v="AUD"/>
    <x v="1"/>
    <x v="0"/>
    <x v="28"/>
    <n v="40"/>
    <n v="6"/>
    <x v="0"/>
    <n v="7"/>
    <n v="101.24444444444445"/>
    <n v="708.71111111111122"/>
    <n v="80.995555555555555"/>
    <n v="141.74222222222238"/>
    <x v="4"/>
    <x v="2"/>
  </r>
  <r>
    <s v="SO - 0003866"/>
    <d v="2014-05-02T00:00:00"/>
    <x v="8"/>
    <n v="9"/>
    <x v="1"/>
    <s v="AUD"/>
    <x v="2"/>
    <x v="1"/>
    <x v="10"/>
    <n v="25"/>
    <n v="4"/>
    <x v="5"/>
    <n v="5"/>
    <n v="260.55555555555554"/>
    <n v="1302.7777777777778"/>
    <n v="195.41666666666666"/>
    <n v="325.69444444444457"/>
    <x v="4"/>
    <x v="2"/>
  </r>
  <r>
    <s v="SO - 0003867"/>
    <d v="2014-05-03T00:00:00"/>
    <x v="17"/>
    <n v="14"/>
    <x v="1"/>
    <s v="AUD"/>
    <x v="1"/>
    <x v="0"/>
    <x v="50"/>
    <n v="39"/>
    <n v="6"/>
    <x v="0"/>
    <n v="8"/>
    <n v="590.34444444444443"/>
    <n v="4722.7555555555555"/>
    <n v="236.13777777777781"/>
    <n v="2833.6533333333327"/>
    <x v="4"/>
    <x v="2"/>
  </r>
  <r>
    <s v="SO - 0003868"/>
    <d v="2014-05-03T00:00:00"/>
    <x v="6"/>
    <n v="1"/>
    <x v="1"/>
    <s v="AUD"/>
    <x v="2"/>
    <x v="1"/>
    <x v="41"/>
    <n v="2"/>
    <n v="1"/>
    <x v="4"/>
    <n v="2"/>
    <n v="279.16666666666669"/>
    <n v="558.33333333333337"/>
    <n v="147.95833333333334"/>
    <n v="262.41666666666669"/>
    <x v="4"/>
    <x v="2"/>
  </r>
  <r>
    <s v="SO - 0003869"/>
    <d v="2014-05-03T00:00:00"/>
    <x v="4"/>
    <n v="7"/>
    <x v="1"/>
    <s v="AUD"/>
    <x v="2"/>
    <x v="1"/>
    <x v="48"/>
    <n v="20"/>
    <n v="3"/>
    <x v="2"/>
    <n v="8"/>
    <n v="446.66666666666669"/>
    <n v="3573.3333333333335"/>
    <n v="254.59999999999997"/>
    <n v="1536.5333333333338"/>
    <x v="4"/>
    <x v="2"/>
  </r>
  <r>
    <s v="SO - 0003870"/>
    <d v="2014-05-03T00:00:00"/>
    <x v="16"/>
    <n v="5"/>
    <x v="2"/>
    <s v="AUD"/>
    <x v="2"/>
    <x v="1"/>
    <x v="24"/>
    <n v="14"/>
    <n v="2"/>
    <x v="7"/>
    <n v="3"/>
    <n v="21.588888888888889"/>
    <n v="64.766666666666666"/>
    <n v="13.601000000000001"/>
    <n v="23.963666666666661"/>
    <x v="4"/>
    <x v="2"/>
  </r>
  <r>
    <s v="SO - 0003871"/>
    <d v="2014-05-03T00:00:00"/>
    <x v="19"/>
    <n v="4"/>
    <x v="1"/>
    <s v="AUD"/>
    <x v="2"/>
    <x v="1"/>
    <x v="33"/>
    <n v="10"/>
    <n v="2"/>
    <x v="7"/>
    <n v="5"/>
    <n v="87.844444444444449"/>
    <n v="439.22222222222223"/>
    <n v="48.314444444444447"/>
    <n v="197.64999999999998"/>
    <x v="4"/>
    <x v="2"/>
  </r>
  <r>
    <s v="SO - 0003872"/>
    <d v="2014-05-03T00:00:00"/>
    <x v="11"/>
    <n v="20"/>
    <x v="1"/>
    <s v="AUD"/>
    <x v="3"/>
    <x v="2"/>
    <x v="25"/>
    <n v="57"/>
    <n v="8"/>
    <x v="6"/>
    <n v="6"/>
    <n v="360.31111111111113"/>
    <n v="2161.8666666666668"/>
    <n v="273.83644444444445"/>
    <n v="518.84799999999996"/>
    <x v="4"/>
    <x v="2"/>
  </r>
  <r>
    <s v="SO - 0003873"/>
    <d v="2014-05-03T00:00:00"/>
    <x v="8"/>
    <n v="9"/>
    <x v="2"/>
    <s v="AUD"/>
    <x v="2"/>
    <x v="0"/>
    <x v="53"/>
    <n v="26"/>
    <n v="4"/>
    <x v="5"/>
    <n v="1"/>
    <n v="26.055555555555557"/>
    <n v="26.055555555555557"/>
    <n v="18.238888888888887"/>
    <n v="7.81666666666667"/>
    <x v="4"/>
    <x v="2"/>
  </r>
  <r>
    <s v="SO - 0003874"/>
    <d v="2014-05-03T00:00:00"/>
    <x v="16"/>
    <n v="5"/>
    <x v="1"/>
    <s v="AUD"/>
    <x v="2"/>
    <x v="1"/>
    <x v="51"/>
    <n v="12"/>
    <n v="2"/>
    <x v="7"/>
    <n v="1"/>
    <n v="610.44444444444446"/>
    <n v="610.44444444444446"/>
    <n v="402.89333333333332"/>
    <n v="207.55111111111114"/>
    <x v="4"/>
    <x v="2"/>
  </r>
  <r>
    <s v="SO - 0003875"/>
    <d v="2014-05-03T00:00:00"/>
    <x v="17"/>
    <n v="14"/>
    <x v="0"/>
    <s v="AUD"/>
    <x v="1"/>
    <x v="0"/>
    <x v="0"/>
    <n v="41"/>
    <n v="6"/>
    <x v="0"/>
    <n v="8"/>
    <n v="290.33333333333331"/>
    <n v="2322.6666666666665"/>
    <n v="211.94333333333333"/>
    <n v="627.11999999999989"/>
    <x v="4"/>
    <x v="2"/>
  </r>
  <r>
    <s v="SO - 0003876"/>
    <d v="2014-05-04T00:00:00"/>
    <x v="4"/>
    <n v="7"/>
    <x v="0"/>
    <s v="AUD"/>
    <x v="2"/>
    <x v="1"/>
    <x v="34"/>
    <n v="19"/>
    <n v="3"/>
    <x v="2"/>
    <n v="3"/>
    <n v="128.78888888888889"/>
    <n v="386.36666666666667"/>
    <n v="60.530777777777786"/>
    <n v="204.77433333333332"/>
    <x v="4"/>
    <x v="2"/>
  </r>
  <r>
    <s v="SO - 0003877"/>
    <d v="2014-05-05T00:00:00"/>
    <x v="7"/>
    <n v="17"/>
    <x v="2"/>
    <s v="AUD"/>
    <x v="0"/>
    <x v="2"/>
    <x v="21"/>
    <n v="49"/>
    <n v="7"/>
    <x v="3"/>
    <n v="9"/>
    <n v="201"/>
    <n v="1809"/>
    <n v="86.43"/>
    <n v="1031.1299999999999"/>
    <x v="4"/>
    <x v="2"/>
  </r>
  <r>
    <s v="SO - 0003878"/>
    <d v="2014-05-05T00:00:00"/>
    <x v="12"/>
    <n v="2"/>
    <x v="2"/>
    <s v="AUD"/>
    <x v="2"/>
    <x v="1"/>
    <x v="29"/>
    <n v="6"/>
    <n v="1"/>
    <x v="4"/>
    <n v="1"/>
    <n v="113.15555555555555"/>
    <n v="113.15555555555555"/>
    <n v="95.050666666666658"/>
    <n v="18.104888888888894"/>
    <x v="4"/>
    <x v="2"/>
  </r>
  <r>
    <s v="SO - 0003879"/>
    <d v="2014-05-06T00:00:00"/>
    <x v="6"/>
    <n v="1"/>
    <x v="1"/>
    <s v="AUD"/>
    <x v="2"/>
    <x v="1"/>
    <x v="6"/>
    <n v="1"/>
    <n v="1"/>
    <x v="4"/>
    <n v="7"/>
    <n v="141.44444444444446"/>
    <n v="990.1111111111112"/>
    <n v="115.98444444444443"/>
    <n v="178.22000000000014"/>
    <x v="4"/>
    <x v="2"/>
  </r>
  <r>
    <s v="SO - 0003880"/>
    <d v="2014-05-06T00:00:00"/>
    <x v="17"/>
    <n v="14"/>
    <x v="0"/>
    <s v="AUD"/>
    <x v="1"/>
    <x v="0"/>
    <x v="28"/>
    <n v="40"/>
    <n v="6"/>
    <x v="0"/>
    <n v="7"/>
    <n v="23.077777777777779"/>
    <n v="161.54444444444445"/>
    <n v="17.539111111111112"/>
    <n v="38.770666666666671"/>
    <x v="4"/>
    <x v="2"/>
  </r>
  <r>
    <s v="SO - 0003881"/>
    <d v="2014-05-06T00:00:00"/>
    <x v="12"/>
    <n v="2"/>
    <x v="1"/>
    <s v="AUD"/>
    <x v="2"/>
    <x v="1"/>
    <x v="37"/>
    <n v="5"/>
    <n v="1"/>
    <x v="4"/>
    <n v="4"/>
    <n v="95.288888888888891"/>
    <n v="381.15555555555557"/>
    <n v="72.419555555555561"/>
    <n v="91.47733333333332"/>
    <x v="4"/>
    <x v="2"/>
  </r>
  <r>
    <s v="SO - 0003882"/>
    <d v="2014-05-07T00:00:00"/>
    <x v="15"/>
    <n v="13"/>
    <x v="1"/>
    <s v="AUD"/>
    <x v="1"/>
    <x v="0"/>
    <x v="54"/>
    <n v="36"/>
    <n v="5"/>
    <x v="1"/>
    <n v="1"/>
    <n v="138.46666666666667"/>
    <n v="138.46666666666667"/>
    <n v="67.848666666666674"/>
    <n v="70.617999999999995"/>
    <x v="4"/>
    <x v="2"/>
  </r>
  <r>
    <s v="SO - 0003883"/>
    <d v="2014-05-07T00:00:00"/>
    <x v="12"/>
    <n v="2"/>
    <x v="0"/>
    <s v="AUD"/>
    <x v="2"/>
    <x v="1"/>
    <x v="37"/>
    <n v="5"/>
    <n v="1"/>
    <x v="4"/>
    <n v="4"/>
    <n v="186.85555555555555"/>
    <n v="747.42222222222222"/>
    <n v="87.822111111111113"/>
    <n v="396.13377777777777"/>
    <x v="4"/>
    <x v="2"/>
  </r>
  <r>
    <s v="SO - 0003884"/>
    <d v="2014-05-07T00:00:00"/>
    <x v="11"/>
    <n v="20"/>
    <x v="0"/>
    <s v="AUD"/>
    <x v="3"/>
    <x v="2"/>
    <x v="25"/>
    <n v="57"/>
    <n v="8"/>
    <x v="6"/>
    <n v="8"/>
    <n v="439.22222222222223"/>
    <n v="3513.7777777777778"/>
    <n v="285.49444444444447"/>
    <n v="1229.8222222222221"/>
    <x v="4"/>
    <x v="2"/>
  </r>
  <r>
    <s v="SO - 0003885"/>
    <d v="2014-05-07T00:00:00"/>
    <x v="12"/>
    <n v="2"/>
    <x v="1"/>
    <s v="AUD"/>
    <x v="2"/>
    <x v="1"/>
    <x v="37"/>
    <n v="5"/>
    <n v="1"/>
    <x v="4"/>
    <n v="6"/>
    <n v="418.37777777777779"/>
    <n v="2510.2666666666669"/>
    <n v="263.57800000000003"/>
    <n v="928.79866666666658"/>
    <x v="4"/>
    <x v="2"/>
  </r>
  <r>
    <s v="SO - 0003886"/>
    <d v="2014-05-07T00:00:00"/>
    <x v="16"/>
    <n v="5"/>
    <x v="1"/>
    <s v="AUD"/>
    <x v="2"/>
    <x v="1"/>
    <x v="24"/>
    <n v="14"/>
    <n v="2"/>
    <x v="7"/>
    <n v="6"/>
    <n v="119.11111111111111"/>
    <n v="714.66666666666674"/>
    <n v="69.084444444444443"/>
    <n v="300.16000000000008"/>
    <x v="4"/>
    <x v="2"/>
  </r>
  <r>
    <s v="SO - 0003887"/>
    <d v="2014-05-07T00:00:00"/>
    <x v="14"/>
    <n v="10"/>
    <x v="1"/>
    <s v="AUD"/>
    <x v="2"/>
    <x v="0"/>
    <x v="38"/>
    <n v="27"/>
    <n v="4"/>
    <x v="5"/>
    <n v="2"/>
    <n v="202.48888888888891"/>
    <n v="404.97777777777782"/>
    <n v="161.99111111111111"/>
    <n v="80.995555555555597"/>
    <x v="4"/>
    <x v="2"/>
  </r>
  <r>
    <s v="SO - 0003888"/>
    <d v="2014-05-08T00:00:00"/>
    <x v="3"/>
    <n v="6"/>
    <x v="2"/>
    <s v="AUD"/>
    <x v="2"/>
    <x v="1"/>
    <x v="26"/>
    <n v="15"/>
    <n v="3"/>
    <x v="2"/>
    <n v="9"/>
    <n v="105.71111111111111"/>
    <n v="951.4"/>
    <n v="68.712222222222223"/>
    <n v="332.99"/>
    <x v="4"/>
    <x v="2"/>
  </r>
  <r>
    <s v="SO - 0003889"/>
    <d v="2014-05-08T00:00:00"/>
    <x v="19"/>
    <n v="4"/>
    <x v="1"/>
    <s v="AUD"/>
    <x v="2"/>
    <x v="1"/>
    <x v="33"/>
    <n v="10"/>
    <n v="2"/>
    <x v="7"/>
    <n v="8"/>
    <n v="209.1888888888889"/>
    <n v="1673.5111111111112"/>
    <n v="100.41066666666667"/>
    <n v="870.22577777777781"/>
    <x v="4"/>
    <x v="2"/>
  </r>
  <r>
    <s v="SO - 0003890"/>
    <d v="2014-05-08T00:00:00"/>
    <x v="8"/>
    <n v="9"/>
    <x v="1"/>
    <s v="AUD"/>
    <x v="2"/>
    <x v="1"/>
    <x v="10"/>
    <n v="25"/>
    <n v="4"/>
    <x v="5"/>
    <n v="5"/>
    <n v="101.98888888888888"/>
    <n v="509.9444444444444"/>
    <n v="68.332555555555558"/>
    <n v="168.28166666666658"/>
    <x v="4"/>
    <x v="2"/>
  </r>
  <r>
    <s v="SO - 0003891"/>
    <d v="2014-05-08T00:00:00"/>
    <x v="13"/>
    <n v="19"/>
    <x v="0"/>
    <s v="AUD"/>
    <x v="3"/>
    <x v="2"/>
    <x v="23"/>
    <n v="53"/>
    <n v="8"/>
    <x v="6"/>
    <n v="5"/>
    <n v="627.56666666666672"/>
    <n v="3137.8333333333335"/>
    <n v="508.32900000000001"/>
    <n v="596.1883333333335"/>
    <x v="4"/>
    <x v="2"/>
  </r>
  <r>
    <s v="SO - 0003892"/>
    <d v="2014-05-08T00:00:00"/>
    <x v="18"/>
    <n v="3"/>
    <x v="0"/>
    <s v="AUD"/>
    <x v="2"/>
    <x v="1"/>
    <x v="49"/>
    <n v="8"/>
    <n v="1"/>
    <x v="4"/>
    <n v="1"/>
    <n v="212.91111111111113"/>
    <n v="212.91111111111113"/>
    <n v="89.422666666666657"/>
    <n v="123.48844444444447"/>
    <x v="4"/>
    <x v="2"/>
  </r>
  <r>
    <s v="SO - 0003893"/>
    <d v="2014-05-09T00:00:00"/>
    <x v="19"/>
    <n v="4"/>
    <x v="1"/>
    <s v="AUD"/>
    <x v="2"/>
    <x v="1"/>
    <x v="52"/>
    <n v="9"/>
    <n v="2"/>
    <x v="7"/>
    <n v="5"/>
    <n v="208.44444444444446"/>
    <n v="1042.2222222222222"/>
    <n v="116.7288888888889"/>
    <n v="458.57777777777767"/>
    <x v="4"/>
    <x v="2"/>
  </r>
  <r>
    <s v="SO - 0003894"/>
    <d v="2014-05-09T00:00:00"/>
    <x v="13"/>
    <n v="19"/>
    <x v="1"/>
    <s v="AUD"/>
    <x v="3"/>
    <x v="2"/>
    <x v="46"/>
    <n v="55"/>
    <n v="8"/>
    <x v="6"/>
    <n v="3"/>
    <n v="88.588888888888903"/>
    <n v="265.76666666666671"/>
    <n v="46.06622222222223"/>
    <n v="127.56800000000001"/>
    <x v="4"/>
    <x v="2"/>
  </r>
  <r>
    <s v="SO - 0003895"/>
    <d v="2014-05-09T00:00:00"/>
    <x v="19"/>
    <n v="4"/>
    <x v="1"/>
    <s v="AUD"/>
    <x v="2"/>
    <x v="1"/>
    <x v="33"/>
    <n v="10"/>
    <n v="2"/>
    <x v="7"/>
    <n v="2"/>
    <n v="117.62222222222223"/>
    <n v="235.24444444444447"/>
    <n v="72.925777777777796"/>
    <n v="89.392888888888876"/>
    <x v="4"/>
    <x v="2"/>
  </r>
  <r>
    <s v="SO - 0003896"/>
    <d v="2014-05-09T00:00:00"/>
    <x v="18"/>
    <n v="3"/>
    <x v="1"/>
    <s v="AUD"/>
    <x v="2"/>
    <x v="1"/>
    <x v="49"/>
    <n v="8"/>
    <n v="2"/>
    <x v="7"/>
    <n v="6"/>
    <n v="413.91111111111115"/>
    <n v="2483.4666666666672"/>
    <n v="293.87688888888891"/>
    <n v="720.20533333333378"/>
    <x v="4"/>
    <x v="2"/>
  </r>
  <r>
    <s v="SO - 0003897"/>
    <d v="2014-05-09T00:00:00"/>
    <x v="13"/>
    <n v="19"/>
    <x v="2"/>
    <s v="AUD"/>
    <x v="3"/>
    <x v="2"/>
    <x v="23"/>
    <n v="53"/>
    <n v="8"/>
    <x v="6"/>
    <n v="2"/>
    <n v="122.08888888888889"/>
    <n v="244.17777777777778"/>
    <n v="74.47422222222221"/>
    <n v="95.229333333333358"/>
    <x v="4"/>
    <x v="2"/>
  </r>
  <r>
    <s v="SO - 0003898"/>
    <d v="2014-05-09T00:00:00"/>
    <x v="1"/>
    <n v="11"/>
    <x v="1"/>
    <s v="AUD"/>
    <x v="1"/>
    <x v="0"/>
    <x v="1"/>
    <n v="31"/>
    <n v="5"/>
    <x v="1"/>
    <n v="4"/>
    <n v="425.07777777777778"/>
    <n v="1700.3111111111111"/>
    <n v="212.53888888888889"/>
    <n v="850.15555555555557"/>
    <x v="4"/>
    <x v="2"/>
  </r>
  <r>
    <s v="SO - 0003899"/>
    <d v="2014-05-09T00:00:00"/>
    <x v="12"/>
    <n v="2"/>
    <x v="1"/>
    <s v="AUD"/>
    <x v="2"/>
    <x v="1"/>
    <x v="37"/>
    <n v="5"/>
    <n v="1"/>
    <x v="4"/>
    <n v="4"/>
    <n v="721.36666666666667"/>
    <n v="2885.4666666666667"/>
    <n v="295.76033333333334"/>
    <n v="1702.4253333333334"/>
    <x v="4"/>
    <x v="2"/>
  </r>
  <r>
    <s v="SO - 0003900"/>
    <d v="2014-05-09T00:00:00"/>
    <x v="15"/>
    <n v="13"/>
    <x v="2"/>
    <s v="AUD"/>
    <x v="1"/>
    <x v="0"/>
    <x v="18"/>
    <n v="37"/>
    <n v="6"/>
    <x v="0"/>
    <n v="9"/>
    <n v="120.60000000000001"/>
    <n v="1085.4000000000001"/>
    <n v="97.686000000000007"/>
    <n v="206.226"/>
    <x v="4"/>
    <x v="2"/>
  </r>
  <r>
    <s v="SO - 0003901"/>
    <d v="2014-05-10T00:00:00"/>
    <x v="6"/>
    <n v="1"/>
    <x v="1"/>
    <s v="AUD"/>
    <x v="2"/>
    <x v="1"/>
    <x v="6"/>
    <n v="1"/>
    <n v="1"/>
    <x v="4"/>
    <n v="4"/>
    <n v="192.06666666666669"/>
    <n v="768.26666666666677"/>
    <n v="113.31933333333333"/>
    <n v="314.98933333333343"/>
    <x v="4"/>
    <x v="2"/>
  </r>
  <r>
    <s v="SO - 0003902"/>
    <d v="2014-05-10T00:00:00"/>
    <x v="5"/>
    <n v="16"/>
    <x v="2"/>
    <s v="AUD"/>
    <x v="0"/>
    <x v="3"/>
    <x v="12"/>
    <n v="46"/>
    <n v="7"/>
    <x v="3"/>
    <n v="7"/>
    <n v="212.91111111111113"/>
    <n v="1490.377777777778"/>
    <n v="153.29599999999999"/>
    <n v="417.30577777777808"/>
    <x v="4"/>
    <x v="2"/>
  </r>
  <r>
    <s v="SO - 0003903"/>
    <d v="2014-05-10T00:00:00"/>
    <x v="9"/>
    <n v="18"/>
    <x v="1"/>
    <s v="AUD"/>
    <x v="0"/>
    <x v="2"/>
    <x v="11"/>
    <n v="51"/>
    <n v="7"/>
    <x v="3"/>
    <n v="9"/>
    <n v="370.73333333333335"/>
    <n v="3336.6000000000004"/>
    <n v="274.34266666666667"/>
    <n v="867.51600000000053"/>
    <x v="4"/>
    <x v="2"/>
  </r>
  <r>
    <s v="SO - 0003904"/>
    <d v="2014-05-10T00:00:00"/>
    <x v="0"/>
    <n v="15"/>
    <x v="0"/>
    <s v="AUD"/>
    <x v="0"/>
    <x v="0"/>
    <x v="0"/>
    <n v="41"/>
    <n v="6"/>
    <x v="0"/>
    <n v="4"/>
    <n v="25.311111111111114"/>
    <n v="101.24444444444445"/>
    <n v="17.97088888888889"/>
    <n v="29.360888888888894"/>
    <x v="4"/>
    <x v="2"/>
  </r>
  <r>
    <s v="SO - 0003905"/>
    <d v="2014-05-10T00:00:00"/>
    <x v="17"/>
    <n v="14"/>
    <x v="1"/>
    <s v="AUD"/>
    <x v="1"/>
    <x v="0"/>
    <x v="50"/>
    <n v="39"/>
    <n v="6"/>
    <x v="0"/>
    <n v="5"/>
    <n v="296.28888888888889"/>
    <n v="1481.4444444444443"/>
    <n v="204.43933333333331"/>
    <n v="459.24777777777786"/>
    <x v="4"/>
    <x v="2"/>
  </r>
  <r>
    <s v="SO - 0003906"/>
    <d v="2014-05-11T00:00:00"/>
    <x v="10"/>
    <n v="8"/>
    <x v="1"/>
    <s v="AUD"/>
    <x v="2"/>
    <x v="1"/>
    <x v="44"/>
    <n v="21"/>
    <n v="3"/>
    <x v="2"/>
    <n v="3"/>
    <n v="18.611111111111111"/>
    <n v="55.833333333333329"/>
    <n v="12.469444444444445"/>
    <n v="18.424999999999997"/>
    <x v="4"/>
    <x v="2"/>
  </r>
  <r>
    <s v="SO - 0003907"/>
    <d v="2014-05-11T00:00:00"/>
    <x v="5"/>
    <n v="16"/>
    <x v="0"/>
    <s v="AUD"/>
    <x v="0"/>
    <x v="0"/>
    <x v="5"/>
    <n v="45"/>
    <n v="7"/>
    <x v="3"/>
    <n v="9"/>
    <n v="423.5888888888889"/>
    <n v="3812.3"/>
    <n v="292.27633333333335"/>
    <n v="1181.8130000000001"/>
    <x v="4"/>
    <x v="2"/>
  </r>
  <r>
    <s v="SO - 0003908"/>
    <d v="2014-05-11T00:00:00"/>
    <x v="1"/>
    <n v="11"/>
    <x v="1"/>
    <s v="AUD"/>
    <x v="1"/>
    <x v="0"/>
    <x v="1"/>
    <n v="31"/>
    <n v="5"/>
    <x v="1"/>
    <n v="6"/>
    <n v="349.88888888888891"/>
    <n v="2099.3333333333335"/>
    <n v="216.93111111111111"/>
    <n v="797.7466666666669"/>
    <x v="4"/>
    <x v="2"/>
  </r>
  <r>
    <s v="SO - 0003909"/>
    <d v="2014-05-11T00:00:00"/>
    <x v="11"/>
    <n v="20"/>
    <x v="0"/>
    <s v="AUD"/>
    <x v="3"/>
    <x v="2"/>
    <x v="22"/>
    <n v="58"/>
    <n v="8"/>
    <x v="6"/>
    <n v="1"/>
    <n v="431.77777777777777"/>
    <n v="431.77777777777777"/>
    <n v="181.34666666666666"/>
    <n v="250.43111111111111"/>
    <x v="4"/>
    <x v="2"/>
  </r>
  <r>
    <s v="SO - 0003910"/>
    <d v="2014-05-11T00:00:00"/>
    <x v="16"/>
    <n v="5"/>
    <x v="2"/>
    <s v="AUD"/>
    <x v="2"/>
    <x v="1"/>
    <x v="24"/>
    <n v="14"/>
    <n v="2"/>
    <x v="7"/>
    <n v="7"/>
    <n v="588.11111111111109"/>
    <n v="4116.7777777777774"/>
    <n v="276.41222222222223"/>
    <n v="2181.8922222222218"/>
    <x v="4"/>
    <x v="2"/>
  </r>
  <r>
    <s v="SO - 0003911"/>
    <d v="2014-05-11T00:00:00"/>
    <x v="5"/>
    <n v="16"/>
    <x v="1"/>
    <s v="AUD"/>
    <x v="0"/>
    <x v="3"/>
    <x v="12"/>
    <n v="46"/>
    <n v="7"/>
    <x v="3"/>
    <n v="5"/>
    <n v="116.13333333333334"/>
    <n v="580.66666666666674"/>
    <n v="91.745333333333349"/>
    <n v="121.94"/>
    <x v="4"/>
    <x v="2"/>
  </r>
  <r>
    <s v="SO - 0003912"/>
    <d v="2014-05-12T00:00:00"/>
    <x v="7"/>
    <n v="17"/>
    <x v="1"/>
    <s v="AUD"/>
    <x v="0"/>
    <x v="2"/>
    <x v="30"/>
    <n v="47"/>
    <n v="7"/>
    <x v="3"/>
    <n v="2"/>
    <n v="375.20000000000005"/>
    <n v="750.40000000000009"/>
    <n v="225.12"/>
    <n v="300.16000000000008"/>
    <x v="4"/>
    <x v="2"/>
  </r>
  <r>
    <s v="SO - 0003913"/>
    <d v="2014-05-12T00:00:00"/>
    <x v="8"/>
    <n v="9"/>
    <x v="1"/>
    <s v="AUD"/>
    <x v="2"/>
    <x v="1"/>
    <x v="10"/>
    <n v="25"/>
    <n v="4"/>
    <x v="5"/>
    <n v="3"/>
    <n v="196.53333333333333"/>
    <n v="589.6"/>
    <n v="129.71200000000002"/>
    <n v="200.46399999999994"/>
    <x v="4"/>
    <x v="2"/>
  </r>
  <r>
    <s v="SO - 0003914"/>
    <d v="2014-05-12T00:00:00"/>
    <x v="14"/>
    <n v="10"/>
    <x v="1"/>
    <s v="AUD"/>
    <x v="2"/>
    <x v="0"/>
    <x v="38"/>
    <n v="27"/>
    <n v="4"/>
    <x v="5"/>
    <n v="8"/>
    <n v="259.06666666666666"/>
    <n v="2072.5333333333333"/>
    <n v="186.52799999999999"/>
    <n v="580.30933333333337"/>
    <x v="4"/>
    <x v="2"/>
  </r>
  <r>
    <s v="SO - 0003915"/>
    <d v="2014-05-12T00:00:00"/>
    <x v="9"/>
    <n v="18"/>
    <x v="1"/>
    <s v="AUD"/>
    <x v="0"/>
    <x v="2"/>
    <x v="55"/>
    <n v="50"/>
    <n v="7"/>
    <x v="3"/>
    <n v="8"/>
    <n v="121.34444444444446"/>
    <n v="970.7555555555557"/>
    <n v="57.031888888888894"/>
    <n v="514.50044444444461"/>
    <x v="4"/>
    <x v="2"/>
  </r>
  <r>
    <s v="SO - 0003916"/>
    <d v="2014-05-12T00:00:00"/>
    <x v="2"/>
    <n v="12"/>
    <x v="1"/>
    <s v="AUD"/>
    <x v="1"/>
    <x v="0"/>
    <x v="2"/>
    <n v="34"/>
    <n v="5"/>
    <x v="1"/>
    <n v="1"/>
    <n v="270.23333333333335"/>
    <n v="270.23333333333335"/>
    <n v="210.78200000000001"/>
    <n v="59.451333333333338"/>
    <x v="4"/>
    <x v="2"/>
  </r>
  <r>
    <s v="SO - 0003917"/>
    <d v="2014-05-12T00:00:00"/>
    <x v="10"/>
    <n v="8"/>
    <x v="2"/>
    <s v="AUD"/>
    <x v="2"/>
    <x v="1"/>
    <x v="31"/>
    <n v="23"/>
    <n v="4"/>
    <x v="5"/>
    <n v="5"/>
    <n v="81.888888888888886"/>
    <n v="409.44444444444446"/>
    <n v="58.141111111111108"/>
    <n v="118.73888888888894"/>
    <x v="4"/>
    <x v="2"/>
  </r>
  <r>
    <s v="SO - 0003918"/>
    <d v="2014-05-12T00:00:00"/>
    <x v="6"/>
    <n v="1"/>
    <x v="1"/>
    <s v="AUD"/>
    <x v="2"/>
    <x v="1"/>
    <x v="6"/>
    <n v="1"/>
    <n v="1"/>
    <x v="4"/>
    <n v="9"/>
    <n v="122.83333333333333"/>
    <n v="1105.5"/>
    <n v="94.581666666666663"/>
    <n v="254.26499999999999"/>
    <x v="4"/>
    <x v="2"/>
  </r>
  <r>
    <s v="SO - 0003919"/>
    <d v="2014-05-13T00:00:00"/>
    <x v="18"/>
    <n v="3"/>
    <x v="1"/>
    <s v="AUD"/>
    <x v="2"/>
    <x v="1"/>
    <x v="49"/>
    <n v="8"/>
    <n v="2"/>
    <x v="7"/>
    <n v="6"/>
    <n v="311.92222222222222"/>
    <n v="1871.5333333333333"/>
    <n v="227.70322222222225"/>
    <n v="505.31399999999985"/>
    <x v="4"/>
    <x v="2"/>
  </r>
  <r>
    <s v="SO - 0003920"/>
    <d v="2014-05-13T00:00:00"/>
    <x v="16"/>
    <n v="5"/>
    <x v="0"/>
    <s v="AUD"/>
    <x v="2"/>
    <x v="1"/>
    <x v="35"/>
    <n v="13"/>
    <n v="2"/>
    <x v="7"/>
    <n v="9"/>
    <n v="253.85555555555558"/>
    <n v="2284.7000000000003"/>
    <n v="187.85311111111113"/>
    <n v="594.02200000000016"/>
    <x v="4"/>
    <x v="2"/>
  </r>
  <r>
    <s v="SO - 0003921"/>
    <d v="2014-05-13T00:00:00"/>
    <x v="4"/>
    <n v="7"/>
    <x v="1"/>
    <s v="AUD"/>
    <x v="2"/>
    <x v="1"/>
    <x v="4"/>
    <n v="18"/>
    <n v="3"/>
    <x v="2"/>
    <n v="4"/>
    <n v="124.32222222222224"/>
    <n v="497.28888888888895"/>
    <n v="72.106888888888889"/>
    <n v="208.86133333333339"/>
    <x v="4"/>
    <x v="2"/>
  </r>
  <r>
    <s v="SO - 0003922"/>
    <d v="2014-05-13T00:00:00"/>
    <x v="13"/>
    <n v="19"/>
    <x v="2"/>
    <s v="AUD"/>
    <x v="3"/>
    <x v="2"/>
    <x v="39"/>
    <n v="54"/>
    <n v="8"/>
    <x v="6"/>
    <n v="3"/>
    <n v="247.15555555555557"/>
    <n v="741.4666666666667"/>
    <n v="163.12266666666667"/>
    <n v="252.09866666666665"/>
    <x v="4"/>
    <x v="2"/>
  </r>
  <r>
    <s v="SO - 0003923"/>
    <d v="2014-05-13T00:00:00"/>
    <x v="1"/>
    <n v="11"/>
    <x v="2"/>
    <s v="AUD"/>
    <x v="1"/>
    <x v="0"/>
    <x v="42"/>
    <n v="32"/>
    <n v="5"/>
    <x v="1"/>
    <n v="7"/>
    <n v="220.35555555555555"/>
    <n v="1542.4888888888888"/>
    <n v="96.956444444444458"/>
    <n v="863.79377777777768"/>
    <x v="4"/>
    <x v="2"/>
  </r>
  <r>
    <s v="SO - 0003924"/>
    <d v="2014-05-14T00:00:00"/>
    <x v="0"/>
    <n v="15"/>
    <x v="1"/>
    <s v="AUD"/>
    <x v="0"/>
    <x v="0"/>
    <x v="8"/>
    <n v="42"/>
    <n v="6"/>
    <x v="0"/>
    <n v="3"/>
    <n v="125.8111111111111"/>
    <n v="377.43333333333328"/>
    <n v="54.098777777777769"/>
    <n v="215.13699999999997"/>
    <x v="4"/>
    <x v="2"/>
  </r>
  <r>
    <s v="SO - 0003925"/>
    <d v="2014-05-14T00:00:00"/>
    <x v="7"/>
    <n v="17"/>
    <x v="0"/>
    <s v="AUD"/>
    <x v="0"/>
    <x v="2"/>
    <x v="30"/>
    <n v="47"/>
    <n v="7"/>
    <x v="3"/>
    <n v="9"/>
    <n v="214.4"/>
    <n v="1929.6000000000001"/>
    <n v="115.77600000000001"/>
    <n v="887.61599999999999"/>
    <x v="4"/>
    <x v="2"/>
  </r>
  <r>
    <s v="SO - 0003926"/>
    <d v="2014-05-15T00:00:00"/>
    <x v="0"/>
    <n v="15"/>
    <x v="1"/>
    <s v="AUD"/>
    <x v="0"/>
    <x v="0"/>
    <x v="0"/>
    <n v="41"/>
    <n v="6"/>
    <x v="0"/>
    <n v="2"/>
    <n v="443.68888888888893"/>
    <n v="887.37777777777785"/>
    <n v="204.09688888888891"/>
    <n v="479.18400000000003"/>
    <x v="4"/>
    <x v="2"/>
  </r>
  <r>
    <s v="SO - 0003927"/>
    <d v="2014-05-15T00:00:00"/>
    <x v="17"/>
    <n v="14"/>
    <x v="1"/>
    <s v="AUD"/>
    <x v="1"/>
    <x v="0"/>
    <x v="28"/>
    <n v="40"/>
    <n v="6"/>
    <x v="0"/>
    <n v="7"/>
    <n v="23.077777777777779"/>
    <n v="161.54444444444445"/>
    <n v="14.308222222222222"/>
    <n v="61.386888888888905"/>
    <x v="4"/>
    <x v="2"/>
  </r>
  <r>
    <s v="SO - 0003928"/>
    <d v="2014-05-15T00:00:00"/>
    <x v="19"/>
    <n v="4"/>
    <x v="2"/>
    <s v="AUD"/>
    <x v="2"/>
    <x v="1"/>
    <x v="36"/>
    <n v="11"/>
    <n v="2"/>
    <x v="7"/>
    <n v="9"/>
    <n v="119.11111111111111"/>
    <n v="1072"/>
    <n v="88.142222222222216"/>
    <n v="278.72000000000003"/>
    <x v="4"/>
    <x v="2"/>
  </r>
  <r>
    <s v="SO - 0003929"/>
    <d v="2014-05-15T00:00:00"/>
    <x v="18"/>
    <n v="3"/>
    <x v="2"/>
    <s v="AUD"/>
    <x v="2"/>
    <x v="1"/>
    <x v="29"/>
    <n v="6"/>
    <n v="1"/>
    <x v="4"/>
    <n v="2"/>
    <n v="725.83333333333337"/>
    <n v="1451.6666666666667"/>
    <n v="326.625"/>
    <n v="798.41666666666674"/>
    <x v="4"/>
    <x v="2"/>
  </r>
  <r>
    <s v="SO - 0003930"/>
    <d v="2014-05-15T00:00:00"/>
    <x v="13"/>
    <n v="19"/>
    <x v="1"/>
    <s v="AUD"/>
    <x v="3"/>
    <x v="2"/>
    <x v="46"/>
    <n v="55"/>
    <n v="8"/>
    <x v="6"/>
    <n v="9"/>
    <n v="220.35555555555555"/>
    <n v="1983.2"/>
    <n v="158.65600000000001"/>
    <n v="555.29600000000005"/>
    <x v="4"/>
    <x v="2"/>
  </r>
  <r>
    <s v="SO - 0003931"/>
    <d v="2014-05-15T00:00:00"/>
    <x v="5"/>
    <n v="16"/>
    <x v="0"/>
    <s v="AUD"/>
    <x v="0"/>
    <x v="3"/>
    <x v="12"/>
    <n v="46"/>
    <n v="7"/>
    <x v="3"/>
    <n v="3"/>
    <n v="212.91111111111113"/>
    <n v="638.73333333333335"/>
    <n v="112.84288888888891"/>
    <n v="300.20466666666664"/>
    <x v="4"/>
    <x v="2"/>
  </r>
  <r>
    <s v="SO - 0003932"/>
    <d v="2014-05-16T00:00:00"/>
    <x v="15"/>
    <n v="13"/>
    <x v="1"/>
    <s v="AUD"/>
    <x v="1"/>
    <x v="0"/>
    <x v="54"/>
    <n v="36"/>
    <n v="5"/>
    <x v="1"/>
    <n v="9"/>
    <n v="435.5"/>
    <n v="3919.5"/>
    <n v="187.26499999999999"/>
    <n v="2234.1150000000002"/>
    <x v="4"/>
    <x v="2"/>
  </r>
  <r>
    <s v="SO - 0003933"/>
    <d v="2014-05-16T00:00:00"/>
    <x v="5"/>
    <n v="16"/>
    <x v="2"/>
    <s v="AUD"/>
    <x v="0"/>
    <x v="3"/>
    <x v="12"/>
    <n v="46"/>
    <n v="7"/>
    <x v="3"/>
    <n v="6"/>
    <n v="697.54444444444448"/>
    <n v="4185.2666666666664"/>
    <n v="292.96866666666671"/>
    <n v="2427.4546666666661"/>
    <x v="4"/>
    <x v="2"/>
  </r>
  <r>
    <s v="SO - 0003934"/>
    <d v="2014-05-16T00:00:00"/>
    <x v="16"/>
    <n v="5"/>
    <x v="0"/>
    <s v="AUD"/>
    <x v="2"/>
    <x v="1"/>
    <x v="24"/>
    <n v="14"/>
    <n v="2"/>
    <x v="7"/>
    <n v="4"/>
    <n v="114.64444444444445"/>
    <n v="458.57777777777778"/>
    <n v="65.347333333333324"/>
    <n v="197.18844444444449"/>
    <x v="4"/>
    <x v="2"/>
  </r>
  <r>
    <s v="SO - 0003935"/>
    <d v="2014-05-17T00:00:00"/>
    <x v="19"/>
    <n v="4"/>
    <x v="0"/>
    <s v="AUD"/>
    <x v="2"/>
    <x v="1"/>
    <x v="36"/>
    <n v="11"/>
    <n v="2"/>
    <x v="7"/>
    <n v="2"/>
    <n v="289.5888888888889"/>
    <n v="579.17777777777781"/>
    <n v="237.4628888888889"/>
    <n v="104.25200000000001"/>
    <x v="4"/>
    <x v="2"/>
  </r>
  <r>
    <s v="SO - 0003936"/>
    <d v="2014-05-17T00:00:00"/>
    <x v="13"/>
    <n v="19"/>
    <x v="1"/>
    <s v="AUD"/>
    <x v="3"/>
    <x v="2"/>
    <x v="23"/>
    <n v="53"/>
    <n v="8"/>
    <x v="6"/>
    <n v="5"/>
    <n v="222.58888888888887"/>
    <n v="1112.9444444444443"/>
    <n v="142.4568888888889"/>
    <n v="400.65999999999985"/>
    <x v="4"/>
    <x v="2"/>
  </r>
  <r>
    <s v="SO - 0003937"/>
    <d v="2014-05-17T00:00:00"/>
    <x v="0"/>
    <n v="15"/>
    <x v="2"/>
    <s v="AUD"/>
    <x v="0"/>
    <x v="0"/>
    <x v="8"/>
    <n v="42"/>
    <n v="6"/>
    <x v="0"/>
    <n v="2"/>
    <n v="622.3555555555555"/>
    <n v="1244.711111111111"/>
    <n v="255.16577777777775"/>
    <n v="734.3795555555555"/>
    <x v="4"/>
    <x v="2"/>
  </r>
  <r>
    <s v="SO - 0003938"/>
    <d v="2014-05-17T00:00:00"/>
    <x v="3"/>
    <n v="6"/>
    <x v="1"/>
    <s v="AUD"/>
    <x v="2"/>
    <x v="1"/>
    <x v="3"/>
    <n v="17"/>
    <n v="3"/>
    <x v="2"/>
    <n v="6"/>
    <n v="280.65555555555557"/>
    <n v="1683.9333333333334"/>
    <n v="199.26544444444443"/>
    <n v="488.34066666666695"/>
    <x v="4"/>
    <x v="2"/>
  </r>
  <r>
    <s v="SO - 0003939"/>
    <d v="2014-05-17T00:00:00"/>
    <x v="5"/>
    <n v="16"/>
    <x v="0"/>
    <s v="AUD"/>
    <x v="0"/>
    <x v="3"/>
    <x v="12"/>
    <n v="46"/>
    <n v="7"/>
    <x v="3"/>
    <n v="2"/>
    <n v="256.0888888888889"/>
    <n v="512.17777777777781"/>
    <n v="176.70133333333331"/>
    <n v="158.77511111111119"/>
    <x v="4"/>
    <x v="2"/>
  </r>
  <r>
    <s v="SO - 0003940"/>
    <d v="2014-05-17T00:00:00"/>
    <x v="18"/>
    <n v="3"/>
    <x v="1"/>
    <s v="AUD"/>
    <x v="2"/>
    <x v="1"/>
    <x v="49"/>
    <n v="8"/>
    <n v="2"/>
    <x v="7"/>
    <n v="3"/>
    <n v="223.33333333333334"/>
    <n v="670"/>
    <n v="160.80000000000001"/>
    <n v="187.59999999999997"/>
    <x v="4"/>
    <x v="2"/>
  </r>
  <r>
    <s v="SO - 0003941"/>
    <d v="2014-05-17T00:00:00"/>
    <x v="16"/>
    <n v="5"/>
    <x v="1"/>
    <s v="AUD"/>
    <x v="2"/>
    <x v="1"/>
    <x v="26"/>
    <n v="15"/>
    <n v="2"/>
    <x v="7"/>
    <n v="8"/>
    <n v="18.611111111111111"/>
    <n v="148.88888888888889"/>
    <n v="12.283333333333335"/>
    <n v="50.622222222222206"/>
    <x v="4"/>
    <x v="2"/>
  </r>
  <r>
    <s v="SO - 0003942"/>
    <d v="2014-05-17T00:00:00"/>
    <x v="4"/>
    <n v="7"/>
    <x v="0"/>
    <s v="AUD"/>
    <x v="2"/>
    <x v="1"/>
    <x v="34"/>
    <n v="19"/>
    <n v="3"/>
    <x v="2"/>
    <n v="6"/>
    <n v="280.65555555555557"/>
    <n v="1683.9333333333334"/>
    <n v="112.26222222222223"/>
    <n v="1010.36"/>
    <x v="4"/>
    <x v="2"/>
  </r>
  <r>
    <s v="SO - 0003943"/>
    <d v="2014-05-17T00:00:00"/>
    <x v="13"/>
    <n v="19"/>
    <x v="1"/>
    <s v="AUD"/>
    <x v="3"/>
    <x v="2"/>
    <x v="46"/>
    <n v="55"/>
    <n v="8"/>
    <x v="6"/>
    <n v="8"/>
    <n v="132.51111111111112"/>
    <n v="1060.088888888889"/>
    <n v="55.654666666666671"/>
    <n v="614.85155555555559"/>
    <x v="4"/>
    <x v="2"/>
  </r>
  <r>
    <s v="SO - 0003944"/>
    <d v="2014-05-18T00:00:00"/>
    <x v="6"/>
    <n v="1"/>
    <x v="1"/>
    <s v="AUD"/>
    <x v="2"/>
    <x v="1"/>
    <x v="41"/>
    <n v="2"/>
    <n v="1"/>
    <x v="4"/>
    <n v="6"/>
    <n v="29.777777777777779"/>
    <n v="178.66666666666669"/>
    <n v="19.05777777777778"/>
    <n v="64.320000000000007"/>
    <x v="4"/>
    <x v="2"/>
  </r>
  <r>
    <s v="SO - 0003945"/>
    <d v="2014-05-18T00:00:00"/>
    <x v="17"/>
    <n v="14"/>
    <x v="2"/>
    <s v="AUD"/>
    <x v="1"/>
    <x v="0"/>
    <x v="0"/>
    <n v="41"/>
    <n v="6"/>
    <x v="0"/>
    <n v="6"/>
    <n v="125.8111111111111"/>
    <n v="754.86666666666656"/>
    <n v="67.938000000000002"/>
    <n v="347.23866666666652"/>
    <x v="4"/>
    <x v="2"/>
  </r>
  <r>
    <s v="SO - 0003946"/>
    <d v="2014-05-19T00:00:00"/>
    <x v="5"/>
    <n v="16"/>
    <x v="2"/>
    <s v="AUD"/>
    <x v="0"/>
    <x v="0"/>
    <x v="5"/>
    <n v="45"/>
    <n v="7"/>
    <x v="3"/>
    <n v="4"/>
    <n v="201"/>
    <n v="804"/>
    <n v="130.65"/>
    <n v="281.39999999999998"/>
    <x v="4"/>
    <x v="2"/>
  </r>
  <r>
    <s v="SO - 0003947"/>
    <d v="2014-05-19T00:00:00"/>
    <x v="1"/>
    <n v="11"/>
    <x v="2"/>
    <s v="AUD"/>
    <x v="1"/>
    <x v="0"/>
    <x v="43"/>
    <n v="30"/>
    <n v="5"/>
    <x v="1"/>
    <n v="2"/>
    <n v="124.32222222222224"/>
    <n v="248.64444444444447"/>
    <n v="74.593333333333334"/>
    <n v="99.457777777777807"/>
    <x v="4"/>
    <x v="2"/>
  </r>
  <r>
    <s v="SO - 0003948"/>
    <d v="2014-05-19T00:00:00"/>
    <x v="7"/>
    <n v="17"/>
    <x v="1"/>
    <s v="AUD"/>
    <x v="0"/>
    <x v="2"/>
    <x v="7"/>
    <n v="48"/>
    <n v="7"/>
    <x v="3"/>
    <n v="7"/>
    <n v="113.90000000000002"/>
    <n v="797.30000000000018"/>
    <n v="77.452000000000012"/>
    <n v="255.13600000000008"/>
    <x v="4"/>
    <x v="2"/>
  </r>
  <r>
    <s v="SO - 0003949"/>
    <d v="2014-05-19T00:00:00"/>
    <x v="6"/>
    <n v="1"/>
    <x v="1"/>
    <s v="AUD"/>
    <x v="2"/>
    <x v="1"/>
    <x v="6"/>
    <n v="1"/>
    <n v="1"/>
    <x v="4"/>
    <n v="3"/>
    <n v="343.18888888888893"/>
    <n v="1029.5666666666668"/>
    <n v="229.93655555555557"/>
    <n v="339.75700000000006"/>
    <x v="4"/>
    <x v="2"/>
  </r>
  <r>
    <s v="SO - 0003950"/>
    <d v="2014-05-20T00:00:00"/>
    <x v="12"/>
    <n v="2"/>
    <x v="1"/>
    <s v="AUD"/>
    <x v="2"/>
    <x v="1"/>
    <x v="15"/>
    <n v="4"/>
    <n v="1"/>
    <x v="4"/>
    <n v="8"/>
    <n v="108.6888888888889"/>
    <n v="869.51111111111118"/>
    <n v="58.692000000000007"/>
    <n v="399.97511111111112"/>
    <x v="4"/>
    <x v="2"/>
  </r>
  <r>
    <s v="SO - 0003951"/>
    <d v="2014-05-20T00:00:00"/>
    <x v="16"/>
    <n v="5"/>
    <x v="1"/>
    <s v="AUD"/>
    <x v="2"/>
    <x v="1"/>
    <x v="24"/>
    <n v="14"/>
    <n v="2"/>
    <x v="7"/>
    <n v="6"/>
    <n v="29.033333333333335"/>
    <n v="174.20000000000002"/>
    <n v="19.742666666666668"/>
    <n v="55.744"/>
    <x v="4"/>
    <x v="2"/>
  </r>
  <r>
    <s v="SO - 0003952"/>
    <d v="2014-05-20T00:00:00"/>
    <x v="19"/>
    <n v="4"/>
    <x v="0"/>
    <s v="AUD"/>
    <x v="2"/>
    <x v="1"/>
    <x v="33"/>
    <n v="10"/>
    <n v="2"/>
    <x v="7"/>
    <n v="7"/>
    <n v="128.78888888888889"/>
    <n v="901.52222222222224"/>
    <n v="55.379222222222232"/>
    <n v="513.86766666666654"/>
    <x v="4"/>
    <x v="2"/>
  </r>
  <r>
    <s v="SO - 0003953"/>
    <d v="2014-05-20T00:00:00"/>
    <x v="0"/>
    <n v="15"/>
    <x v="1"/>
    <s v="AUD"/>
    <x v="0"/>
    <x v="0"/>
    <x v="57"/>
    <n v="43"/>
    <n v="6"/>
    <x v="0"/>
    <n v="7"/>
    <n v="688.61111111111109"/>
    <n v="4820.2777777777774"/>
    <n v="399.39444444444439"/>
    <n v="2024.5166666666664"/>
    <x v="4"/>
    <x v="2"/>
  </r>
  <r>
    <s v="SO - 0003954"/>
    <d v="2014-05-21T00:00:00"/>
    <x v="7"/>
    <n v="17"/>
    <x v="2"/>
    <s v="AUD"/>
    <x v="0"/>
    <x v="2"/>
    <x v="21"/>
    <n v="49"/>
    <n v="7"/>
    <x v="3"/>
    <n v="8"/>
    <n v="620.12222222222226"/>
    <n v="4960.9777777777781"/>
    <n v="359.6708888888889"/>
    <n v="2083.6106666666669"/>
    <x v="4"/>
    <x v="2"/>
  </r>
  <r>
    <s v="SO - 0003955"/>
    <d v="2014-05-21T00:00:00"/>
    <x v="16"/>
    <n v="5"/>
    <x v="1"/>
    <s v="AUD"/>
    <x v="2"/>
    <x v="1"/>
    <x v="24"/>
    <n v="14"/>
    <n v="2"/>
    <x v="7"/>
    <n v="2"/>
    <n v="116.87777777777779"/>
    <n v="233.75555555555559"/>
    <n v="95.839777777777783"/>
    <n v="42.076000000000022"/>
    <x v="4"/>
    <x v="2"/>
  </r>
  <r>
    <s v="SO - 0003956"/>
    <d v="2014-05-21T00:00:00"/>
    <x v="14"/>
    <n v="10"/>
    <x v="0"/>
    <s v="AUD"/>
    <x v="2"/>
    <x v="0"/>
    <x v="38"/>
    <n v="27"/>
    <n v="4"/>
    <x v="5"/>
    <n v="4"/>
    <n v="24.566666666666666"/>
    <n v="98.266666666666666"/>
    <n v="15.231333333333332"/>
    <n v="37.341333333333338"/>
    <x v="4"/>
    <x v="2"/>
  </r>
  <r>
    <s v="SO - 0003957"/>
    <d v="2014-05-21T00:00:00"/>
    <x v="3"/>
    <n v="6"/>
    <x v="1"/>
    <s v="AUD"/>
    <x v="2"/>
    <x v="1"/>
    <x v="26"/>
    <n v="15"/>
    <n v="3"/>
    <x v="2"/>
    <n v="7"/>
    <n v="431.03333333333336"/>
    <n v="3017.2333333333336"/>
    <n v="262.93033333333335"/>
    <n v="1176.721"/>
    <x v="4"/>
    <x v="2"/>
  </r>
  <r>
    <s v="SO - 0003958"/>
    <d v="2014-05-21T00:00:00"/>
    <x v="4"/>
    <n v="7"/>
    <x v="1"/>
    <s v="AUD"/>
    <x v="2"/>
    <x v="1"/>
    <x v="34"/>
    <n v="19"/>
    <n v="3"/>
    <x v="2"/>
    <n v="2"/>
    <n v="126.55555555555556"/>
    <n v="253.11111111111111"/>
    <n v="94.916666666666671"/>
    <n v="63.277777777777771"/>
    <x v="4"/>
    <x v="2"/>
  </r>
  <r>
    <s v="SO - 0003959"/>
    <d v="2014-05-22T00:00:00"/>
    <x v="9"/>
    <n v="18"/>
    <x v="2"/>
    <s v="AUD"/>
    <x v="0"/>
    <x v="2"/>
    <x v="56"/>
    <n v="52"/>
    <n v="8"/>
    <x v="6"/>
    <n v="1"/>
    <n v="104.22222222222223"/>
    <n v="104.22222222222223"/>
    <n v="65.660000000000011"/>
    <n v="38.562222222222218"/>
    <x v="4"/>
    <x v="2"/>
  </r>
  <r>
    <s v="SO - 0003960"/>
    <d v="2014-05-22T00:00:00"/>
    <x v="4"/>
    <n v="7"/>
    <x v="2"/>
    <s v="AUD"/>
    <x v="2"/>
    <x v="1"/>
    <x v="44"/>
    <n v="21"/>
    <n v="3"/>
    <x v="2"/>
    <n v="2"/>
    <n v="22.333333333333332"/>
    <n v="44.666666666666664"/>
    <n v="18.536666666666665"/>
    <n v="7.5933333333333337"/>
    <x v="4"/>
    <x v="2"/>
  </r>
  <r>
    <s v="SO - 0003961"/>
    <d v="2014-05-23T00:00:00"/>
    <x v="19"/>
    <n v="4"/>
    <x v="2"/>
    <s v="AUD"/>
    <x v="2"/>
    <x v="1"/>
    <x v="36"/>
    <n v="11"/>
    <n v="2"/>
    <x v="7"/>
    <n v="6"/>
    <n v="196.53333333333333"/>
    <n v="1179.2"/>
    <n v="135.608"/>
    <n v="365.55200000000002"/>
    <x v="4"/>
    <x v="2"/>
  </r>
  <r>
    <s v="SO - 0003962"/>
    <d v="2014-05-23T00:00:00"/>
    <x v="11"/>
    <n v="20"/>
    <x v="1"/>
    <s v="AUD"/>
    <x v="3"/>
    <x v="2"/>
    <x v="25"/>
    <n v="57"/>
    <n v="8"/>
    <x v="6"/>
    <n v="4"/>
    <n v="190.57777777777778"/>
    <n v="762.31111111111113"/>
    <n v="148.65066666666667"/>
    <n v="167.70844444444447"/>
    <x v="4"/>
    <x v="2"/>
  </r>
  <r>
    <s v="SO - 0003963"/>
    <d v="2014-05-23T00:00:00"/>
    <x v="13"/>
    <n v="19"/>
    <x v="0"/>
    <s v="AUD"/>
    <x v="3"/>
    <x v="2"/>
    <x v="46"/>
    <n v="55"/>
    <n v="8"/>
    <x v="6"/>
    <n v="6"/>
    <n v="127.30000000000001"/>
    <n v="763.80000000000007"/>
    <n v="99.294000000000011"/>
    <n v="168.03599999999994"/>
    <x v="4"/>
    <x v="2"/>
  </r>
  <r>
    <s v="SO - 0003964"/>
    <d v="2014-05-23T00:00:00"/>
    <x v="1"/>
    <n v="11"/>
    <x v="1"/>
    <s v="AUD"/>
    <x v="1"/>
    <x v="0"/>
    <x v="43"/>
    <n v="30"/>
    <n v="5"/>
    <x v="1"/>
    <n v="7"/>
    <n v="436.98888888888888"/>
    <n v="3058.922222222222"/>
    <n v="310.2621111111111"/>
    <n v="887.08744444444437"/>
    <x v="4"/>
    <x v="2"/>
  </r>
  <r>
    <s v="SO - 0003965"/>
    <d v="2014-05-24T00:00:00"/>
    <x v="12"/>
    <n v="2"/>
    <x v="0"/>
    <s v="AUD"/>
    <x v="2"/>
    <x v="1"/>
    <x v="29"/>
    <n v="6"/>
    <n v="1"/>
    <x v="4"/>
    <n v="8"/>
    <n v="288.84444444444443"/>
    <n v="2310.7555555555555"/>
    <n v="190.63733333333334"/>
    <n v="785.65688888888872"/>
    <x v="4"/>
    <x v="2"/>
  </r>
  <r>
    <s v="SO - 0003966"/>
    <d v="2014-05-24T00:00:00"/>
    <x v="4"/>
    <n v="7"/>
    <x v="1"/>
    <s v="AUD"/>
    <x v="2"/>
    <x v="1"/>
    <x v="48"/>
    <n v="20"/>
    <n v="3"/>
    <x v="2"/>
    <n v="1"/>
    <n v="719.87777777777785"/>
    <n v="719.87777777777785"/>
    <n v="518.31200000000001"/>
    <n v="201.56577777777784"/>
    <x v="4"/>
    <x v="2"/>
  </r>
  <r>
    <s v="SO - 0003967"/>
    <d v="2014-05-25T00:00:00"/>
    <x v="0"/>
    <n v="15"/>
    <x v="1"/>
    <s v="AUD"/>
    <x v="0"/>
    <x v="0"/>
    <x v="57"/>
    <n v="43"/>
    <n v="6"/>
    <x v="0"/>
    <n v="6"/>
    <n v="190.57777777777778"/>
    <n v="1143.4666666666667"/>
    <n v="108.62933333333334"/>
    <n v="491.69066666666663"/>
    <x v="4"/>
    <x v="2"/>
  </r>
  <r>
    <s v="SO - 0003968"/>
    <d v="2014-05-25T00:00:00"/>
    <x v="15"/>
    <n v="13"/>
    <x v="1"/>
    <s v="AUD"/>
    <x v="1"/>
    <x v="0"/>
    <x v="54"/>
    <n v="36"/>
    <n v="5"/>
    <x v="1"/>
    <n v="9"/>
    <n v="723.6"/>
    <n v="6512.4000000000005"/>
    <n v="528.22800000000007"/>
    <n v="1758.348"/>
    <x v="4"/>
    <x v="2"/>
  </r>
  <r>
    <s v="SO - 0003969"/>
    <d v="2014-05-25T00:00:00"/>
    <x v="14"/>
    <n v="10"/>
    <x v="1"/>
    <s v="AUD"/>
    <x v="1"/>
    <x v="0"/>
    <x v="45"/>
    <n v="29"/>
    <n v="4"/>
    <x v="5"/>
    <n v="3"/>
    <n v="98.266666666666666"/>
    <n v="294.8"/>
    <n v="66.821333333333342"/>
    <n v="94.335999999999984"/>
    <x v="4"/>
    <x v="2"/>
  </r>
  <r>
    <s v="SO - 0003970"/>
    <d v="2014-05-25T00:00:00"/>
    <x v="16"/>
    <n v="5"/>
    <x v="1"/>
    <s v="AUD"/>
    <x v="2"/>
    <x v="1"/>
    <x v="26"/>
    <n v="15"/>
    <n v="2"/>
    <x v="7"/>
    <n v="4"/>
    <n v="111.66666666666667"/>
    <n v="446.66666666666669"/>
    <n v="68.11666666666666"/>
    <n v="174.20000000000005"/>
    <x v="4"/>
    <x v="2"/>
  </r>
  <r>
    <s v="SO - 0003971"/>
    <d v="2014-05-25T00:00:00"/>
    <x v="13"/>
    <n v="19"/>
    <x v="1"/>
    <s v="AUD"/>
    <x v="3"/>
    <x v="2"/>
    <x v="23"/>
    <n v="53"/>
    <n v="8"/>
    <x v="6"/>
    <n v="6"/>
    <n v="19.355555555555558"/>
    <n v="116.13333333333335"/>
    <n v="14.90377777777778"/>
    <n v="26.710666666666668"/>
    <x v="4"/>
    <x v="2"/>
  </r>
  <r>
    <s v="SO - 0003972"/>
    <d v="2014-05-25T00:00:00"/>
    <x v="15"/>
    <n v="13"/>
    <x v="0"/>
    <s v="AUD"/>
    <x v="1"/>
    <x v="0"/>
    <x v="19"/>
    <n v="38"/>
    <n v="6"/>
    <x v="0"/>
    <n v="5"/>
    <n v="111.66666666666667"/>
    <n v="558.33333333333337"/>
    <n v="82.63333333333334"/>
    <n v="145.16666666666669"/>
    <x v="4"/>
    <x v="2"/>
  </r>
  <r>
    <s v="SO - 0003973"/>
    <d v="2014-05-26T00:00:00"/>
    <x v="6"/>
    <n v="1"/>
    <x v="1"/>
    <s v="AUD"/>
    <x v="2"/>
    <x v="1"/>
    <x v="6"/>
    <n v="1"/>
    <n v="1"/>
    <x v="4"/>
    <n v="7"/>
    <n v="685.63333333333333"/>
    <n v="4799.4333333333334"/>
    <n v="555.36299999999994"/>
    <n v="911.89233333333368"/>
    <x v="4"/>
    <x v="2"/>
  </r>
  <r>
    <s v="SO - 0003974"/>
    <d v="2014-05-27T00:00:00"/>
    <x v="19"/>
    <n v="4"/>
    <x v="1"/>
    <s v="AUD"/>
    <x v="2"/>
    <x v="1"/>
    <x v="33"/>
    <n v="10"/>
    <n v="2"/>
    <x v="7"/>
    <n v="5"/>
    <n v="20.844444444444445"/>
    <n v="104.22222222222223"/>
    <n v="14.799555555555555"/>
    <n v="30.224444444444458"/>
    <x v="4"/>
    <x v="2"/>
  </r>
  <r>
    <s v="SO - 0003975"/>
    <d v="2014-05-27T00:00:00"/>
    <x v="18"/>
    <n v="3"/>
    <x v="1"/>
    <s v="AUD"/>
    <x v="2"/>
    <x v="1"/>
    <x v="49"/>
    <n v="8"/>
    <n v="1"/>
    <x v="4"/>
    <n v="2"/>
    <n v="26.055555555555557"/>
    <n v="52.111111111111114"/>
    <n v="10.943333333333333"/>
    <n v="30.224444444444448"/>
    <x v="4"/>
    <x v="2"/>
  </r>
  <r>
    <s v="SO - 0003976"/>
    <d v="2014-05-27T00:00:00"/>
    <x v="10"/>
    <n v="8"/>
    <x v="1"/>
    <s v="AUD"/>
    <x v="2"/>
    <x v="1"/>
    <x v="31"/>
    <n v="23"/>
    <n v="4"/>
    <x v="5"/>
    <n v="8"/>
    <n v="121.34444444444446"/>
    <n v="970.7555555555557"/>
    <n v="72.806666666666672"/>
    <n v="388.30222222222233"/>
    <x v="4"/>
    <x v="2"/>
  </r>
  <r>
    <s v="SO - 0003977"/>
    <d v="2014-05-27T00:00:00"/>
    <x v="7"/>
    <n v="17"/>
    <x v="2"/>
    <s v="AUD"/>
    <x v="0"/>
    <x v="2"/>
    <x v="30"/>
    <n v="47"/>
    <n v="7"/>
    <x v="3"/>
    <n v="4"/>
    <n v="114.64444444444445"/>
    <n v="458.57777777777778"/>
    <n v="87.129777777777775"/>
    <n v="110.05866666666668"/>
    <x v="4"/>
    <x v="2"/>
  </r>
  <r>
    <s v="SO - 0003978"/>
    <d v="2014-05-27T00:00:00"/>
    <x v="7"/>
    <n v="17"/>
    <x v="0"/>
    <s v="AUD"/>
    <x v="0"/>
    <x v="2"/>
    <x v="7"/>
    <n v="48"/>
    <n v="7"/>
    <x v="3"/>
    <n v="1"/>
    <n v="24.566666666666666"/>
    <n v="24.566666666666666"/>
    <n v="14.248666666666667"/>
    <n v="10.318"/>
    <x v="4"/>
    <x v="2"/>
  </r>
  <r>
    <s v="SO - 0003979"/>
    <d v="2014-05-27T00:00:00"/>
    <x v="19"/>
    <n v="4"/>
    <x v="1"/>
    <s v="AUD"/>
    <x v="2"/>
    <x v="1"/>
    <x v="51"/>
    <n v="12"/>
    <n v="2"/>
    <x v="7"/>
    <n v="6"/>
    <n v="29.777777777777779"/>
    <n v="178.66666666666669"/>
    <n v="25.31111111111111"/>
    <n v="26.800000000000011"/>
    <x v="4"/>
    <x v="2"/>
  </r>
  <r>
    <s v="SO - 0003980"/>
    <d v="2014-05-27T00:00:00"/>
    <x v="16"/>
    <n v="5"/>
    <x v="2"/>
    <s v="AUD"/>
    <x v="2"/>
    <x v="1"/>
    <x v="24"/>
    <n v="14"/>
    <n v="2"/>
    <x v="7"/>
    <n v="4"/>
    <n v="23.822222222222223"/>
    <n v="95.288888888888891"/>
    <n v="18.343111111111114"/>
    <n v="21.916444444444437"/>
    <x v="4"/>
    <x v="2"/>
  </r>
  <r>
    <s v="SO - 0003981"/>
    <d v="2014-05-27T00:00:00"/>
    <x v="10"/>
    <n v="8"/>
    <x v="0"/>
    <s v="AUD"/>
    <x v="2"/>
    <x v="1"/>
    <x v="44"/>
    <n v="21"/>
    <n v="3"/>
    <x v="2"/>
    <n v="5"/>
    <n v="19.355555555555558"/>
    <n v="96.777777777777786"/>
    <n v="12.194000000000001"/>
    <n v="35.80777777777778"/>
    <x v="4"/>
    <x v="2"/>
  </r>
  <r>
    <s v="SO - 0003982"/>
    <d v="2014-05-28T00:00:00"/>
    <x v="19"/>
    <n v="4"/>
    <x v="0"/>
    <s v="AUD"/>
    <x v="2"/>
    <x v="1"/>
    <x v="33"/>
    <n v="10"/>
    <n v="2"/>
    <x v="7"/>
    <n v="2"/>
    <n v="567.26666666666677"/>
    <n v="1134.5333333333335"/>
    <n v="226.90666666666669"/>
    <n v="680.72000000000014"/>
    <x v="4"/>
    <x v="2"/>
  </r>
  <r>
    <s v="SO - 0003983"/>
    <d v="2014-05-28T00:00:00"/>
    <x v="8"/>
    <n v="9"/>
    <x v="0"/>
    <s v="AUD"/>
    <x v="2"/>
    <x v="1"/>
    <x v="32"/>
    <n v="24"/>
    <n v="4"/>
    <x v="5"/>
    <n v="7"/>
    <n v="356.5888888888889"/>
    <n v="2496.1222222222223"/>
    <n v="149.76733333333334"/>
    <n v="1447.7508888888888"/>
    <x v="4"/>
    <x v="2"/>
  </r>
  <r>
    <s v="SO - 0003984"/>
    <d v="2014-05-28T00:00:00"/>
    <x v="18"/>
    <n v="3"/>
    <x v="1"/>
    <s v="AUD"/>
    <x v="2"/>
    <x v="1"/>
    <x v="49"/>
    <n v="8"/>
    <n v="2"/>
    <x v="7"/>
    <n v="3"/>
    <n v="221.84444444444446"/>
    <n v="665.53333333333342"/>
    <n v="188.56777777777779"/>
    <n v="99.830000000000041"/>
    <x v="4"/>
    <x v="2"/>
  </r>
  <r>
    <s v="SO - 0003985"/>
    <d v="2014-05-28T00:00:00"/>
    <x v="10"/>
    <n v="8"/>
    <x v="2"/>
    <s v="AUD"/>
    <x v="2"/>
    <x v="1"/>
    <x v="44"/>
    <n v="21"/>
    <n v="3"/>
    <x v="2"/>
    <n v="9"/>
    <n v="385.62222222222221"/>
    <n v="3470.6"/>
    <n v="327.77888888888884"/>
    <n v="520.59000000000015"/>
    <x v="4"/>
    <x v="2"/>
  </r>
  <r>
    <s v="SO - 0003986"/>
    <d v="2014-05-29T00:00:00"/>
    <x v="8"/>
    <n v="9"/>
    <x v="0"/>
    <s v="AUD"/>
    <x v="2"/>
    <x v="0"/>
    <x v="53"/>
    <n v="26"/>
    <n v="4"/>
    <x v="5"/>
    <n v="3"/>
    <n v="640.9666666666667"/>
    <n v="1922.9"/>
    <n v="487.13466666666659"/>
    <n v="461.49600000000032"/>
    <x v="4"/>
    <x v="2"/>
  </r>
  <r>
    <s v="SO - 0003987"/>
    <d v="2014-05-29T00:00:00"/>
    <x v="12"/>
    <n v="2"/>
    <x v="1"/>
    <s v="AUD"/>
    <x v="2"/>
    <x v="1"/>
    <x v="29"/>
    <n v="6"/>
    <n v="1"/>
    <x v="4"/>
    <n v="7"/>
    <n v="446.66666666666669"/>
    <n v="3126.666666666667"/>
    <n v="263.5333333333333"/>
    <n v="1281.9333333333338"/>
    <x v="4"/>
    <x v="2"/>
  </r>
  <r>
    <s v="SO - 0003988"/>
    <d v="2014-05-29T00:00:00"/>
    <x v="9"/>
    <n v="18"/>
    <x v="1"/>
    <s v="AUD"/>
    <x v="0"/>
    <x v="2"/>
    <x v="11"/>
    <n v="51"/>
    <n v="7"/>
    <x v="3"/>
    <n v="9"/>
    <n v="285.86666666666667"/>
    <n v="2572.8000000000002"/>
    <n v="131.49866666666668"/>
    <n v="1389.3120000000001"/>
    <x v="4"/>
    <x v="2"/>
  </r>
  <r>
    <s v="SO - 0003989"/>
    <d v="2014-05-29T00:00:00"/>
    <x v="13"/>
    <n v="19"/>
    <x v="0"/>
    <s v="AUD"/>
    <x v="3"/>
    <x v="2"/>
    <x v="39"/>
    <n v="54"/>
    <n v="8"/>
    <x v="6"/>
    <n v="3"/>
    <n v="352.12222222222221"/>
    <n v="1056.3666666666666"/>
    <n v="147.89133333333334"/>
    <n v="612.69266666666658"/>
    <x v="4"/>
    <x v="2"/>
  </r>
  <r>
    <s v="SO - 0003990"/>
    <d v="2014-05-29T00:00:00"/>
    <x v="2"/>
    <n v="12"/>
    <x v="0"/>
    <s v="AUD"/>
    <x v="1"/>
    <x v="0"/>
    <x v="40"/>
    <n v="33"/>
    <n v="5"/>
    <x v="1"/>
    <n v="2"/>
    <n v="123.57777777777778"/>
    <n v="247.15555555555557"/>
    <n v="65.496222222222229"/>
    <n v="116.16311111111111"/>
    <x v="4"/>
    <x v="2"/>
  </r>
  <r>
    <s v="SO - 0003991"/>
    <d v="2014-05-29T00:00:00"/>
    <x v="14"/>
    <n v="10"/>
    <x v="0"/>
    <s v="AUD"/>
    <x v="2"/>
    <x v="0"/>
    <x v="17"/>
    <n v="28"/>
    <n v="4"/>
    <x v="5"/>
    <n v="8"/>
    <n v="119.11111111111111"/>
    <n v="952.88888888888891"/>
    <n v="53.6"/>
    <n v="524.08888888888896"/>
    <x v="4"/>
    <x v="2"/>
  </r>
  <r>
    <s v="SO - 0003992"/>
    <d v="2014-05-29T00:00:00"/>
    <x v="17"/>
    <n v="14"/>
    <x v="0"/>
    <s v="AUD"/>
    <x v="1"/>
    <x v="0"/>
    <x v="50"/>
    <n v="39"/>
    <n v="6"/>
    <x v="0"/>
    <n v="3"/>
    <n v="269.48888888888888"/>
    <n v="808.4666666666667"/>
    <n v="191.33711111111108"/>
    <n v="234.45533333333344"/>
    <x v="4"/>
    <x v="2"/>
  </r>
  <r>
    <s v="SO - 0003993"/>
    <d v="2014-05-29T00:00:00"/>
    <x v="6"/>
    <n v="1"/>
    <x v="1"/>
    <s v="AUD"/>
    <x v="2"/>
    <x v="1"/>
    <x v="9"/>
    <n v="3"/>
    <n v="1"/>
    <x v="4"/>
    <n v="4"/>
    <n v="425.07777777777778"/>
    <n v="1700.3111111111111"/>
    <n v="323.05911111111112"/>
    <n v="408.07466666666664"/>
    <x v="4"/>
    <x v="2"/>
  </r>
  <r>
    <s v="SO - 0003994"/>
    <d v="2014-05-29T00:00:00"/>
    <x v="9"/>
    <n v="18"/>
    <x v="0"/>
    <s v="AUD"/>
    <x v="0"/>
    <x v="2"/>
    <x v="11"/>
    <n v="51"/>
    <n v="8"/>
    <x v="6"/>
    <n v="1"/>
    <n v="126.55555555555556"/>
    <n v="126.55555555555556"/>
    <n v="67.074444444444453"/>
    <n v="59.481111111111105"/>
    <x v="4"/>
    <x v="2"/>
  </r>
  <r>
    <s v="SO - 0003995"/>
    <d v="2014-05-30T00:00:00"/>
    <x v="17"/>
    <n v="14"/>
    <x v="1"/>
    <s v="AUD"/>
    <x v="1"/>
    <x v="0"/>
    <x v="28"/>
    <n v="40"/>
    <n v="6"/>
    <x v="0"/>
    <n v="6"/>
    <n v="20.844444444444445"/>
    <n v="125.06666666666666"/>
    <n v="14.382666666666665"/>
    <n v="38.770666666666671"/>
    <x v="4"/>
    <x v="2"/>
  </r>
  <r>
    <s v="SO - 0003996"/>
    <d v="2014-05-30T00:00:00"/>
    <x v="7"/>
    <n v="17"/>
    <x v="0"/>
    <s v="AUD"/>
    <x v="0"/>
    <x v="2"/>
    <x v="21"/>
    <n v="49"/>
    <n v="7"/>
    <x v="3"/>
    <n v="7"/>
    <n v="96.033333333333346"/>
    <n v="672.23333333333346"/>
    <n v="68.183666666666667"/>
    <n v="194.94766666666681"/>
    <x v="4"/>
    <x v="2"/>
  </r>
  <r>
    <s v="SO - 0003997"/>
    <d v="2014-05-30T00:00:00"/>
    <x v="4"/>
    <n v="7"/>
    <x v="1"/>
    <s v="AUD"/>
    <x v="2"/>
    <x v="1"/>
    <x v="48"/>
    <n v="20"/>
    <n v="3"/>
    <x v="2"/>
    <n v="6"/>
    <n v="633.52222222222224"/>
    <n v="3801.1333333333332"/>
    <n v="316.76111111111112"/>
    <n v="1900.5666666666666"/>
    <x v="4"/>
    <x v="2"/>
  </r>
  <r>
    <s v="SO - 0003998"/>
    <d v="2014-05-31T00:00:00"/>
    <x v="9"/>
    <n v="18"/>
    <x v="1"/>
    <s v="AUD"/>
    <x v="0"/>
    <x v="2"/>
    <x v="56"/>
    <n v="52"/>
    <n v="8"/>
    <x v="6"/>
    <n v="4"/>
    <n v="100.5"/>
    <n v="402"/>
    <n v="79.39500000000001"/>
    <n v="84.419999999999959"/>
    <x v="4"/>
    <x v="2"/>
  </r>
  <r>
    <s v="SO - 0003999"/>
    <d v="2014-05-31T00:00:00"/>
    <x v="19"/>
    <n v="4"/>
    <x v="1"/>
    <s v="AUD"/>
    <x v="2"/>
    <x v="1"/>
    <x v="51"/>
    <n v="12"/>
    <n v="2"/>
    <x v="7"/>
    <n v="1"/>
    <n v="128.78888888888889"/>
    <n v="128.78888888888889"/>
    <n v="91.440111111111108"/>
    <n v="37.348777777777784"/>
    <x v="4"/>
    <x v="2"/>
  </r>
  <r>
    <s v="SO - 0004000"/>
    <d v="2014-05-31T00:00:00"/>
    <x v="7"/>
    <n v="17"/>
    <x v="0"/>
    <s v="AUD"/>
    <x v="0"/>
    <x v="2"/>
    <x v="55"/>
    <n v="50"/>
    <n v="7"/>
    <x v="3"/>
    <n v="8"/>
    <n v="27.544444444444444"/>
    <n v="220.35555555555555"/>
    <n v="19.556555555555555"/>
    <n v="63.903111111111116"/>
    <x v="4"/>
    <x v="2"/>
  </r>
  <r>
    <s v="SO - 0004001"/>
    <d v="2014-05-31T00:00:00"/>
    <x v="13"/>
    <n v="19"/>
    <x v="0"/>
    <s v="AUD"/>
    <x v="3"/>
    <x v="2"/>
    <x v="39"/>
    <n v="54"/>
    <n v="8"/>
    <x v="6"/>
    <n v="5"/>
    <n v="435.5"/>
    <n v="2177.5"/>
    <n v="200.33"/>
    <n v="1175.8499999999999"/>
    <x v="4"/>
    <x v="2"/>
  </r>
  <r>
    <s v="SO - 0004002"/>
    <d v="2014-05-31T00:00:00"/>
    <x v="1"/>
    <n v="11"/>
    <x v="0"/>
    <s v="AUD"/>
    <x v="1"/>
    <x v="0"/>
    <x v="42"/>
    <n v="32"/>
    <n v="5"/>
    <x v="1"/>
    <n v="7"/>
    <n v="284.37777777777779"/>
    <n v="1990.6444444444446"/>
    <n v="190.53311111111114"/>
    <n v="656.91266666666661"/>
    <x v="4"/>
    <x v="2"/>
  </r>
  <r>
    <s v="SO - 0004003"/>
    <d v="2014-06-01T00:00:00"/>
    <x v="4"/>
    <n v="7"/>
    <x v="0"/>
    <s v="AUD"/>
    <x v="2"/>
    <x v="1"/>
    <x v="4"/>
    <n v="18"/>
    <n v="3"/>
    <x v="2"/>
    <n v="3"/>
    <n v="285.86666666666667"/>
    <n v="857.6"/>
    <n v="131.49866666666668"/>
    <n v="463.10399999999998"/>
    <x v="5"/>
    <x v="2"/>
  </r>
  <r>
    <s v="SO - 0004004"/>
    <d v="2014-06-01T00:00:00"/>
    <x v="2"/>
    <n v="12"/>
    <x v="0"/>
    <s v="AUD"/>
    <x v="1"/>
    <x v="0"/>
    <x v="16"/>
    <n v="35"/>
    <n v="5"/>
    <x v="1"/>
    <n v="1"/>
    <n v="307.45555555555552"/>
    <n v="307.45555555555552"/>
    <n v="193.697"/>
    <n v="113.75855555555552"/>
    <x v="5"/>
    <x v="2"/>
  </r>
  <r>
    <s v="SO - 0004005"/>
    <d v="2014-06-01T00:00:00"/>
    <x v="17"/>
    <n v="14"/>
    <x v="1"/>
    <s v="AUD"/>
    <x v="1"/>
    <x v="0"/>
    <x v="50"/>
    <n v="39"/>
    <n v="6"/>
    <x v="0"/>
    <n v="2"/>
    <n v="212.91111111111113"/>
    <n v="425.82222222222225"/>
    <n v="114.97200000000001"/>
    <n v="195.87822222222223"/>
    <x v="5"/>
    <x v="2"/>
  </r>
  <r>
    <s v="SO - 0004006"/>
    <d v="2014-06-01T00:00:00"/>
    <x v="1"/>
    <n v="11"/>
    <x v="0"/>
    <s v="AUD"/>
    <x v="1"/>
    <x v="0"/>
    <x v="43"/>
    <n v="30"/>
    <n v="5"/>
    <x v="1"/>
    <n v="3"/>
    <n v="190.57777777777778"/>
    <n v="571.73333333333335"/>
    <n v="104.81777777777779"/>
    <n v="257.27999999999997"/>
    <x v="5"/>
    <x v="2"/>
  </r>
  <r>
    <s v="SO - 0004007"/>
    <d v="2014-06-01T00:00:00"/>
    <x v="6"/>
    <n v="1"/>
    <x v="1"/>
    <s v="AUD"/>
    <x v="2"/>
    <x v="1"/>
    <x v="6"/>
    <n v="1"/>
    <n v="1"/>
    <x v="4"/>
    <n v="3"/>
    <n v="112.41111111111111"/>
    <n v="337.23333333333335"/>
    <n v="65.198444444444434"/>
    <n v="141.63800000000003"/>
    <x v="5"/>
    <x v="2"/>
  </r>
  <r>
    <s v="SO - 0004008"/>
    <d v="2014-06-02T00:00:00"/>
    <x v="13"/>
    <n v="19"/>
    <x v="1"/>
    <s v="AUD"/>
    <x v="3"/>
    <x v="2"/>
    <x v="39"/>
    <n v="54"/>
    <n v="8"/>
    <x v="6"/>
    <n v="2"/>
    <n v="113.90000000000002"/>
    <n v="227.80000000000004"/>
    <n v="75.174000000000021"/>
    <n v="77.451999999999998"/>
    <x v="5"/>
    <x v="2"/>
  </r>
  <r>
    <s v="SO - 0004009"/>
    <d v="2014-06-02T00:00:00"/>
    <x v="17"/>
    <n v="14"/>
    <x v="1"/>
    <s v="AUD"/>
    <x v="1"/>
    <x v="0"/>
    <x v="50"/>
    <n v="39"/>
    <n v="6"/>
    <x v="0"/>
    <n v="4"/>
    <n v="118.36666666666666"/>
    <n v="473.46666666666664"/>
    <n v="92.325999999999993"/>
    <n v="104.16266666666667"/>
    <x v="5"/>
    <x v="2"/>
  </r>
  <r>
    <s v="SO - 0004010"/>
    <d v="2014-06-02T00:00:00"/>
    <x v="13"/>
    <n v="19"/>
    <x v="1"/>
    <s v="AUD"/>
    <x v="3"/>
    <x v="2"/>
    <x v="23"/>
    <n v="53"/>
    <n v="8"/>
    <x v="6"/>
    <n v="1"/>
    <n v="125.8111111111111"/>
    <n v="125.8111111111111"/>
    <n v="100.64888888888889"/>
    <n v="25.162222222222212"/>
    <x v="5"/>
    <x v="2"/>
  </r>
  <r>
    <s v="SO - 0004011"/>
    <d v="2014-06-02T00:00:00"/>
    <x v="12"/>
    <n v="2"/>
    <x v="1"/>
    <s v="AUD"/>
    <x v="2"/>
    <x v="1"/>
    <x v="15"/>
    <n v="4"/>
    <n v="1"/>
    <x v="4"/>
    <n v="3"/>
    <n v="98.266666666666666"/>
    <n v="294.8"/>
    <n v="76.647999999999996"/>
    <n v="64.856000000000023"/>
    <x v="5"/>
    <x v="2"/>
  </r>
  <r>
    <s v="SO - 0004012"/>
    <d v="2014-06-02T00:00:00"/>
    <x v="10"/>
    <n v="8"/>
    <x v="0"/>
    <s v="AUD"/>
    <x v="2"/>
    <x v="1"/>
    <x v="44"/>
    <n v="21"/>
    <n v="3"/>
    <x v="2"/>
    <n v="6"/>
    <n v="107.94444444444444"/>
    <n v="647.66666666666663"/>
    <n v="58.29"/>
    <n v="297.92666666666662"/>
    <x v="5"/>
    <x v="2"/>
  </r>
  <r>
    <s v="SO - 0004013"/>
    <d v="2014-06-02T00:00:00"/>
    <x v="7"/>
    <n v="17"/>
    <x v="0"/>
    <s v="AUD"/>
    <x v="0"/>
    <x v="2"/>
    <x v="55"/>
    <n v="50"/>
    <n v="7"/>
    <x v="3"/>
    <n v="3"/>
    <n v="198.02222222222224"/>
    <n v="594.06666666666672"/>
    <n v="144.55622222222223"/>
    <n v="160.39800000000002"/>
    <x v="5"/>
    <x v="2"/>
  </r>
  <r>
    <s v="SO - 0004014"/>
    <d v="2014-06-02T00:00:00"/>
    <x v="18"/>
    <n v="3"/>
    <x v="1"/>
    <s v="AUD"/>
    <x v="2"/>
    <x v="1"/>
    <x v="27"/>
    <n v="7"/>
    <n v="1"/>
    <x v="4"/>
    <n v="6"/>
    <n v="123.57777777777778"/>
    <n v="741.4666666666667"/>
    <n v="55.61"/>
    <n v="407.80666666666673"/>
    <x v="5"/>
    <x v="2"/>
  </r>
  <r>
    <s v="SO - 0004015"/>
    <d v="2014-06-02T00:00:00"/>
    <x v="4"/>
    <n v="7"/>
    <x v="2"/>
    <s v="AUD"/>
    <x v="2"/>
    <x v="1"/>
    <x v="34"/>
    <n v="19"/>
    <n v="3"/>
    <x v="2"/>
    <n v="7"/>
    <n v="268"/>
    <n v="1876"/>
    <n v="179.56000000000003"/>
    <n v="619.0799999999997"/>
    <x v="5"/>
    <x v="2"/>
  </r>
  <r>
    <s v="SO - 0004016"/>
    <d v="2014-06-03T00:00:00"/>
    <x v="18"/>
    <n v="3"/>
    <x v="0"/>
    <s v="AUD"/>
    <x v="2"/>
    <x v="1"/>
    <x v="52"/>
    <n v="9"/>
    <n v="2"/>
    <x v="7"/>
    <n v="8"/>
    <n v="433.26666666666665"/>
    <n v="3466.1333333333332"/>
    <n v="342.28066666666672"/>
    <n v="727.88799999999947"/>
    <x v="5"/>
    <x v="2"/>
  </r>
  <r>
    <s v="SO - 0004017"/>
    <d v="2014-06-03T00:00:00"/>
    <x v="12"/>
    <n v="2"/>
    <x v="0"/>
    <s v="AUD"/>
    <x v="2"/>
    <x v="1"/>
    <x v="15"/>
    <n v="4"/>
    <n v="1"/>
    <x v="4"/>
    <n v="7"/>
    <n v="442.20000000000005"/>
    <n v="3095.4000000000005"/>
    <n v="362.60400000000004"/>
    <n v="557.17200000000048"/>
    <x v="5"/>
    <x v="2"/>
  </r>
  <r>
    <s v="SO - 0004018"/>
    <d v="2014-06-03T00:00:00"/>
    <x v="11"/>
    <n v="20"/>
    <x v="0"/>
    <s v="AUD"/>
    <x v="3"/>
    <x v="2"/>
    <x v="22"/>
    <n v="58"/>
    <n v="8"/>
    <x v="6"/>
    <n v="1"/>
    <n v="279.91111111111115"/>
    <n v="279.91111111111115"/>
    <n v="156.75022222222225"/>
    <n v="123.16088888888891"/>
    <x v="5"/>
    <x v="2"/>
  </r>
  <r>
    <s v="SO - 0004019"/>
    <d v="2014-06-03T00:00:00"/>
    <x v="4"/>
    <n v="7"/>
    <x v="1"/>
    <s v="AUD"/>
    <x v="2"/>
    <x v="1"/>
    <x v="4"/>
    <n v="18"/>
    <n v="3"/>
    <x v="2"/>
    <n v="8"/>
    <n v="94.544444444444437"/>
    <n v="756.3555555555555"/>
    <n v="63.344777777777786"/>
    <n v="249.59733333333321"/>
    <x v="5"/>
    <x v="2"/>
  </r>
  <r>
    <s v="SO - 0004020"/>
    <d v="2014-06-03T00:00:00"/>
    <x v="1"/>
    <n v="11"/>
    <x v="1"/>
    <s v="AUD"/>
    <x v="1"/>
    <x v="0"/>
    <x v="43"/>
    <n v="30"/>
    <n v="5"/>
    <x v="1"/>
    <n v="6"/>
    <n v="218.86666666666667"/>
    <n v="1313.2"/>
    <n v="183.84799999999998"/>
    <n v="210.11200000000008"/>
    <x v="5"/>
    <x v="2"/>
  </r>
  <r>
    <s v="SO - 0004021"/>
    <d v="2014-06-03T00:00:00"/>
    <x v="19"/>
    <n v="4"/>
    <x v="0"/>
    <s v="AUD"/>
    <x v="2"/>
    <x v="1"/>
    <x v="51"/>
    <n v="12"/>
    <n v="2"/>
    <x v="7"/>
    <n v="1"/>
    <n v="119.85555555555555"/>
    <n v="119.85555555555555"/>
    <n v="68.317666666666653"/>
    <n v="51.537888888888901"/>
    <x v="5"/>
    <x v="2"/>
  </r>
  <r>
    <s v="SO - 0004022"/>
    <d v="2014-06-03T00:00:00"/>
    <x v="16"/>
    <n v="5"/>
    <x v="0"/>
    <s v="AUD"/>
    <x v="2"/>
    <x v="1"/>
    <x v="35"/>
    <n v="13"/>
    <n v="2"/>
    <x v="7"/>
    <n v="9"/>
    <n v="208.44444444444446"/>
    <n v="1876"/>
    <n v="164.67111111111112"/>
    <n v="393.96000000000004"/>
    <x v="5"/>
    <x v="2"/>
  </r>
  <r>
    <s v="SO - 0004023"/>
    <d v="2014-06-03T00:00:00"/>
    <x v="12"/>
    <n v="2"/>
    <x v="1"/>
    <s v="AUD"/>
    <x v="2"/>
    <x v="1"/>
    <x v="15"/>
    <n v="4"/>
    <n v="1"/>
    <x v="4"/>
    <n v="7"/>
    <n v="197.27777777777777"/>
    <n v="1380.9444444444443"/>
    <n v="153.87666666666667"/>
    <n v="303.80777777777757"/>
    <x v="5"/>
    <x v="2"/>
  </r>
  <r>
    <s v="SO - 0004024"/>
    <d v="2014-06-03T00:00:00"/>
    <x v="19"/>
    <n v="4"/>
    <x v="2"/>
    <s v="AUD"/>
    <x v="2"/>
    <x v="1"/>
    <x v="36"/>
    <n v="11"/>
    <n v="2"/>
    <x v="7"/>
    <n v="5"/>
    <n v="93.800000000000011"/>
    <n v="469.00000000000006"/>
    <n v="51.59"/>
    <n v="211.05"/>
    <x v="5"/>
    <x v="2"/>
  </r>
  <r>
    <s v="SO - 0004025"/>
    <d v="2014-06-03T00:00:00"/>
    <x v="15"/>
    <n v="13"/>
    <x v="0"/>
    <s v="AUD"/>
    <x v="1"/>
    <x v="0"/>
    <x v="54"/>
    <n v="36"/>
    <n v="5"/>
    <x v="1"/>
    <n v="4"/>
    <n v="18.611111111111111"/>
    <n v="74.444444444444443"/>
    <n v="10.608333333333333"/>
    <n v="32.011111111111113"/>
    <x v="5"/>
    <x v="2"/>
  </r>
  <r>
    <s v="SO - 0004026"/>
    <d v="2014-06-03T00:00:00"/>
    <x v="13"/>
    <n v="19"/>
    <x v="0"/>
    <s v="AUD"/>
    <x v="3"/>
    <x v="2"/>
    <x v="46"/>
    <n v="55"/>
    <n v="8"/>
    <x v="6"/>
    <n v="2"/>
    <n v="122.83333333333333"/>
    <n v="245.66666666666666"/>
    <n v="89.668333333333337"/>
    <n v="66.329999999999984"/>
    <x v="5"/>
    <x v="2"/>
  </r>
  <r>
    <s v="SO - 0004027"/>
    <d v="2014-06-03T00:00:00"/>
    <x v="19"/>
    <n v="4"/>
    <x v="1"/>
    <s v="AUD"/>
    <x v="2"/>
    <x v="1"/>
    <x v="51"/>
    <n v="12"/>
    <n v="2"/>
    <x v="7"/>
    <n v="5"/>
    <n v="342.44444444444446"/>
    <n v="1712.2222222222222"/>
    <n v="260.25777777777779"/>
    <n v="410.93333333333317"/>
    <x v="5"/>
    <x v="2"/>
  </r>
  <r>
    <s v="SO - 0004028"/>
    <d v="2014-06-04T00:00:00"/>
    <x v="18"/>
    <n v="3"/>
    <x v="1"/>
    <s v="AUD"/>
    <x v="2"/>
    <x v="1"/>
    <x v="49"/>
    <n v="8"/>
    <n v="2"/>
    <x v="7"/>
    <n v="4"/>
    <n v="96.033333333333346"/>
    <n v="384.13333333333338"/>
    <n v="79.707666666666668"/>
    <n v="65.30266666666671"/>
    <x v="5"/>
    <x v="2"/>
  </r>
  <r>
    <s v="SO - 0004029"/>
    <d v="2014-06-04T00:00:00"/>
    <x v="13"/>
    <n v="19"/>
    <x v="1"/>
    <s v="AUD"/>
    <x v="3"/>
    <x v="2"/>
    <x v="39"/>
    <n v="54"/>
    <n v="8"/>
    <x v="6"/>
    <n v="4"/>
    <n v="294.05555555555554"/>
    <n v="1176.2222222222222"/>
    <n v="155.84944444444443"/>
    <n v="552.82444444444445"/>
    <x v="5"/>
    <x v="2"/>
  </r>
  <r>
    <s v="SO - 0004030"/>
    <d v="2014-06-04T00:00:00"/>
    <x v="17"/>
    <n v="14"/>
    <x v="2"/>
    <s v="AUD"/>
    <x v="1"/>
    <x v="0"/>
    <x v="28"/>
    <n v="40"/>
    <n v="6"/>
    <x v="0"/>
    <n v="4"/>
    <n v="194.3"/>
    <n v="777.2"/>
    <n v="161.26900000000001"/>
    <n v="132.12400000000002"/>
    <x v="5"/>
    <x v="2"/>
  </r>
  <r>
    <s v="SO - 0004031"/>
    <d v="2014-06-04T00:00:00"/>
    <x v="16"/>
    <n v="5"/>
    <x v="0"/>
    <s v="AUD"/>
    <x v="2"/>
    <x v="1"/>
    <x v="35"/>
    <n v="13"/>
    <n v="2"/>
    <x v="7"/>
    <n v="2"/>
    <n v="195.04444444444445"/>
    <n v="390.0888888888889"/>
    <n v="109.2248888888889"/>
    <n v="171.63911111111111"/>
    <x v="5"/>
    <x v="2"/>
  </r>
  <r>
    <s v="SO - 0004032"/>
    <d v="2014-06-04T00:00:00"/>
    <x v="17"/>
    <n v="14"/>
    <x v="1"/>
    <s v="AUD"/>
    <x v="1"/>
    <x v="0"/>
    <x v="19"/>
    <n v="38"/>
    <n v="6"/>
    <x v="0"/>
    <n v="9"/>
    <n v="122.83333333333333"/>
    <n v="1105.5"/>
    <n v="94.581666666666663"/>
    <n v="254.26499999999999"/>
    <x v="5"/>
    <x v="2"/>
  </r>
  <r>
    <s v="SO - 0004033"/>
    <d v="2014-06-04T00:00:00"/>
    <x v="9"/>
    <n v="18"/>
    <x v="1"/>
    <s v="AUD"/>
    <x v="0"/>
    <x v="2"/>
    <x v="56"/>
    <n v="52"/>
    <n v="8"/>
    <x v="6"/>
    <n v="8"/>
    <n v="122.83333333333333"/>
    <n v="982.66666666666663"/>
    <n v="72.471666666666664"/>
    <n v="402.89333333333332"/>
    <x v="5"/>
    <x v="2"/>
  </r>
  <r>
    <s v="SO - 0004034"/>
    <d v="2014-06-05T00:00:00"/>
    <x v="8"/>
    <n v="9"/>
    <x v="1"/>
    <s v="AUD"/>
    <x v="2"/>
    <x v="0"/>
    <x v="53"/>
    <n v="26"/>
    <n v="4"/>
    <x v="5"/>
    <n v="1"/>
    <n v="439.22222222222223"/>
    <n v="439.22222222222223"/>
    <n v="325.02444444444444"/>
    <n v="114.19777777777779"/>
    <x v="5"/>
    <x v="2"/>
  </r>
  <r>
    <s v="SO - 0004035"/>
    <d v="2014-06-05T00:00:00"/>
    <x v="18"/>
    <n v="3"/>
    <x v="0"/>
    <s v="AUD"/>
    <x v="2"/>
    <x v="1"/>
    <x v="49"/>
    <n v="8"/>
    <n v="1"/>
    <x v="4"/>
    <n v="4"/>
    <n v="646.17777777777781"/>
    <n v="2584.7111111111112"/>
    <n v="458.78622222222225"/>
    <n v="749.56622222222222"/>
    <x v="5"/>
    <x v="2"/>
  </r>
  <r>
    <s v="SO - 0004036"/>
    <d v="2014-06-05T00:00:00"/>
    <x v="1"/>
    <n v="11"/>
    <x v="0"/>
    <s v="AUD"/>
    <x v="1"/>
    <x v="0"/>
    <x v="42"/>
    <n v="32"/>
    <n v="5"/>
    <x v="1"/>
    <n v="5"/>
    <n v="356.5888888888889"/>
    <n v="1782.9444444444446"/>
    <n v="288.83700000000005"/>
    <n v="338.7594444444444"/>
    <x v="5"/>
    <x v="2"/>
  </r>
  <r>
    <s v="SO - 0004037"/>
    <d v="2014-06-06T00:00:00"/>
    <x v="17"/>
    <n v="14"/>
    <x v="0"/>
    <s v="AUD"/>
    <x v="1"/>
    <x v="0"/>
    <x v="50"/>
    <n v="39"/>
    <n v="6"/>
    <x v="0"/>
    <n v="4"/>
    <n v="255.34444444444443"/>
    <n v="1021.3777777777777"/>
    <n v="114.905"/>
    <n v="561.75777777777773"/>
    <x v="5"/>
    <x v="2"/>
  </r>
  <r>
    <s v="SO - 0004038"/>
    <d v="2014-06-06T00:00:00"/>
    <x v="19"/>
    <n v="4"/>
    <x v="0"/>
    <s v="AUD"/>
    <x v="2"/>
    <x v="1"/>
    <x v="33"/>
    <n v="10"/>
    <n v="2"/>
    <x v="7"/>
    <n v="6"/>
    <n v="438.47777777777782"/>
    <n v="2630.8666666666668"/>
    <n v="192.93022222222223"/>
    <n v="1473.2853333333335"/>
    <x v="5"/>
    <x v="2"/>
  </r>
  <r>
    <s v="SO - 0004039"/>
    <d v="2014-06-06T00:00:00"/>
    <x v="16"/>
    <n v="5"/>
    <x v="0"/>
    <s v="AUD"/>
    <x v="2"/>
    <x v="1"/>
    <x v="24"/>
    <n v="14"/>
    <n v="2"/>
    <x v="7"/>
    <n v="8"/>
    <n v="436.98888888888888"/>
    <n v="3495.911111111111"/>
    <n v="297.15244444444448"/>
    <n v="1118.6915555555552"/>
    <x v="5"/>
    <x v="2"/>
  </r>
  <r>
    <s v="SO - 0004040"/>
    <d v="2014-06-06T00:00:00"/>
    <x v="17"/>
    <n v="14"/>
    <x v="1"/>
    <s v="AUD"/>
    <x v="1"/>
    <x v="0"/>
    <x v="50"/>
    <n v="39"/>
    <n v="6"/>
    <x v="0"/>
    <n v="5"/>
    <n v="111.66666666666667"/>
    <n v="558.33333333333337"/>
    <n v="63.649999999999991"/>
    <n v="240.08333333333343"/>
    <x v="5"/>
    <x v="2"/>
  </r>
  <r>
    <s v="SO - 0004041"/>
    <d v="2014-06-06T00:00:00"/>
    <x v="19"/>
    <n v="4"/>
    <x v="1"/>
    <s v="AUD"/>
    <x v="2"/>
    <x v="1"/>
    <x v="33"/>
    <n v="10"/>
    <n v="2"/>
    <x v="7"/>
    <n v="7"/>
    <n v="288.10000000000002"/>
    <n v="2016.7000000000003"/>
    <n v="135.40700000000001"/>
    <n v="1068.8510000000001"/>
    <x v="5"/>
    <x v="2"/>
  </r>
  <r>
    <s v="SO - 0004042"/>
    <d v="2014-06-06T00:00:00"/>
    <x v="3"/>
    <n v="6"/>
    <x v="2"/>
    <s v="AUD"/>
    <x v="2"/>
    <x v="1"/>
    <x v="3"/>
    <n v="17"/>
    <n v="3"/>
    <x v="2"/>
    <n v="6"/>
    <n v="127.30000000000001"/>
    <n v="763.80000000000007"/>
    <n v="89.11"/>
    <n v="229.1400000000001"/>
    <x v="5"/>
    <x v="2"/>
  </r>
  <r>
    <s v="SO - 0004043"/>
    <d v="2014-06-06T00:00:00"/>
    <x v="3"/>
    <n v="6"/>
    <x v="1"/>
    <s v="AUD"/>
    <x v="2"/>
    <x v="1"/>
    <x v="26"/>
    <n v="15"/>
    <n v="3"/>
    <x v="2"/>
    <n v="4"/>
    <n v="128.78888888888889"/>
    <n v="515.15555555555557"/>
    <n v="52.803444444444452"/>
    <n v="303.94177777777776"/>
    <x v="5"/>
    <x v="2"/>
  </r>
  <r>
    <s v="SO - 0004044"/>
    <d v="2014-06-07T00:00:00"/>
    <x v="0"/>
    <n v="15"/>
    <x v="1"/>
    <s v="AUD"/>
    <x v="0"/>
    <x v="0"/>
    <x v="8"/>
    <n v="42"/>
    <n v="6"/>
    <x v="0"/>
    <n v="8"/>
    <n v="121.34444444444446"/>
    <n v="970.7555555555557"/>
    <n v="52.178111111111122"/>
    <n v="553.33066666666673"/>
    <x v="5"/>
    <x v="2"/>
  </r>
  <r>
    <s v="SO - 0004045"/>
    <d v="2014-06-07T00:00:00"/>
    <x v="9"/>
    <n v="18"/>
    <x v="1"/>
    <s v="AUD"/>
    <x v="0"/>
    <x v="2"/>
    <x v="56"/>
    <n v="52"/>
    <n v="8"/>
    <x v="6"/>
    <n v="2"/>
    <n v="101.98888888888888"/>
    <n v="203.97777777777776"/>
    <n v="64.253"/>
    <n v="75.47177777777776"/>
    <x v="5"/>
    <x v="2"/>
  </r>
  <r>
    <s v="SO - 0004046"/>
    <d v="2014-06-08T00:00:00"/>
    <x v="17"/>
    <n v="14"/>
    <x v="1"/>
    <s v="AUD"/>
    <x v="1"/>
    <x v="0"/>
    <x v="28"/>
    <n v="40"/>
    <n v="6"/>
    <x v="0"/>
    <n v="9"/>
    <n v="29.033333333333335"/>
    <n v="261.3"/>
    <n v="21.484666666666666"/>
    <n v="67.938000000000017"/>
    <x v="5"/>
    <x v="2"/>
  </r>
  <r>
    <s v="SO - 0004047"/>
    <d v="2014-06-08T00:00:00"/>
    <x v="15"/>
    <n v="13"/>
    <x v="1"/>
    <s v="AUD"/>
    <x v="1"/>
    <x v="0"/>
    <x v="54"/>
    <n v="36"/>
    <n v="5"/>
    <x v="1"/>
    <n v="1"/>
    <n v="218.12222222222223"/>
    <n v="218.12222222222223"/>
    <n v="163.59166666666667"/>
    <n v="54.530555555555566"/>
    <x v="5"/>
    <x v="2"/>
  </r>
  <r>
    <s v="SO - 0004048"/>
    <d v="2014-06-08T00:00:00"/>
    <x v="16"/>
    <n v="5"/>
    <x v="2"/>
    <s v="AUD"/>
    <x v="2"/>
    <x v="1"/>
    <x v="26"/>
    <n v="15"/>
    <n v="2"/>
    <x v="7"/>
    <n v="2"/>
    <n v="663.3"/>
    <n v="1326.6"/>
    <n v="291.85200000000003"/>
    <n v="742.89599999999984"/>
    <x v="5"/>
    <x v="2"/>
  </r>
  <r>
    <s v="SO - 0004049"/>
    <d v="2014-06-08T00:00:00"/>
    <x v="5"/>
    <n v="16"/>
    <x v="1"/>
    <s v="AUD"/>
    <x v="0"/>
    <x v="3"/>
    <x v="12"/>
    <n v="46"/>
    <n v="7"/>
    <x v="3"/>
    <n v="1"/>
    <n v="338.72222222222223"/>
    <n v="338.72222222222223"/>
    <n v="135.48888888888891"/>
    <n v="203.23333333333332"/>
    <x v="5"/>
    <x v="2"/>
  </r>
  <r>
    <s v="SO - 0004050"/>
    <d v="2014-06-09T00:00:00"/>
    <x v="7"/>
    <n v="17"/>
    <x v="1"/>
    <s v="AUD"/>
    <x v="0"/>
    <x v="2"/>
    <x v="30"/>
    <n v="47"/>
    <n v="7"/>
    <x v="3"/>
    <n v="5"/>
    <n v="97.522222222222226"/>
    <n v="487.61111111111114"/>
    <n v="72.166444444444451"/>
    <n v="126.7788888888889"/>
    <x v="5"/>
    <x v="2"/>
  </r>
  <r>
    <s v="SO - 0004051"/>
    <d v="2014-06-09T00:00:00"/>
    <x v="6"/>
    <n v="1"/>
    <x v="1"/>
    <s v="AUD"/>
    <x v="2"/>
    <x v="1"/>
    <x v="41"/>
    <n v="2"/>
    <n v="1"/>
    <x v="4"/>
    <n v="4"/>
    <n v="215.88888888888889"/>
    <n v="863.55555555555554"/>
    <n v="136.01"/>
    <n v="319.51555555555558"/>
    <x v="5"/>
    <x v="2"/>
  </r>
  <r>
    <s v="SO - 0004052"/>
    <d v="2014-06-09T00:00:00"/>
    <x v="9"/>
    <n v="18"/>
    <x v="1"/>
    <s v="AUD"/>
    <x v="0"/>
    <x v="2"/>
    <x v="56"/>
    <n v="52"/>
    <n v="8"/>
    <x v="6"/>
    <n v="8"/>
    <n v="250.87777777777779"/>
    <n v="2007.0222222222224"/>
    <n v="200.70222222222225"/>
    <n v="401.40444444444438"/>
    <x v="5"/>
    <x v="2"/>
  </r>
  <r>
    <s v="SO - 0004053"/>
    <d v="2014-06-09T00:00:00"/>
    <x v="14"/>
    <n v="10"/>
    <x v="1"/>
    <s v="AUD"/>
    <x v="1"/>
    <x v="0"/>
    <x v="45"/>
    <n v="29"/>
    <n v="4"/>
    <x v="5"/>
    <n v="4"/>
    <n v="122.83333333333333"/>
    <n v="491.33333333333331"/>
    <n v="88.44"/>
    <n v="137.57333333333332"/>
    <x v="5"/>
    <x v="2"/>
  </r>
  <r>
    <s v="SO - 0004054"/>
    <d v="2014-06-09T00:00:00"/>
    <x v="12"/>
    <n v="2"/>
    <x v="2"/>
    <s v="AUD"/>
    <x v="2"/>
    <x v="1"/>
    <x v="15"/>
    <n v="4"/>
    <n v="1"/>
    <x v="4"/>
    <n v="2"/>
    <n v="120.60000000000001"/>
    <n v="241.20000000000002"/>
    <n v="82.00800000000001"/>
    <n v="77.183999999999997"/>
    <x v="5"/>
    <x v="2"/>
  </r>
  <r>
    <s v="SO - 0004055"/>
    <d v="2014-06-10T00:00:00"/>
    <x v="4"/>
    <n v="7"/>
    <x v="1"/>
    <s v="AUD"/>
    <x v="2"/>
    <x v="1"/>
    <x v="48"/>
    <n v="20"/>
    <n v="3"/>
    <x v="2"/>
    <n v="4"/>
    <n v="719.13333333333333"/>
    <n v="2876.5333333333333"/>
    <n v="345.18399999999997"/>
    <n v="1495.7973333333334"/>
    <x v="5"/>
    <x v="2"/>
  </r>
  <r>
    <s v="SO - 0004056"/>
    <d v="2014-06-10T00:00:00"/>
    <x v="9"/>
    <n v="18"/>
    <x v="1"/>
    <s v="AUD"/>
    <x v="0"/>
    <x v="2"/>
    <x v="56"/>
    <n v="52"/>
    <n v="8"/>
    <x v="6"/>
    <n v="7"/>
    <n v="648.41111111111104"/>
    <n v="4538.8777777777777"/>
    <n v="363.11022222222226"/>
    <n v="1997.1062222222217"/>
    <x v="5"/>
    <x v="2"/>
  </r>
  <r>
    <s v="SO - 0004057"/>
    <d v="2014-06-10T00:00:00"/>
    <x v="5"/>
    <n v="16"/>
    <x v="1"/>
    <s v="AUD"/>
    <x v="0"/>
    <x v="3"/>
    <x v="12"/>
    <n v="46"/>
    <n v="7"/>
    <x v="3"/>
    <n v="6"/>
    <n v="445.92222222222222"/>
    <n v="2675.5333333333333"/>
    <n v="209.58344444444444"/>
    <n v="1418.0326666666667"/>
    <x v="5"/>
    <x v="2"/>
  </r>
  <r>
    <s v="SO - 0004058"/>
    <d v="2014-06-10T00:00:00"/>
    <x v="14"/>
    <n v="10"/>
    <x v="1"/>
    <s v="AUD"/>
    <x v="2"/>
    <x v="0"/>
    <x v="38"/>
    <n v="27"/>
    <n v="4"/>
    <x v="5"/>
    <n v="1"/>
    <n v="344.67777777777775"/>
    <n v="344.67777777777775"/>
    <n v="261.95511111111114"/>
    <n v="82.722666666666612"/>
    <x v="5"/>
    <x v="2"/>
  </r>
  <r>
    <s v="SO - 0004059"/>
    <d v="2014-06-10T00:00:00"/>
    <x v="15"/>
    <n v="13"/>
    <x v="1"/>
    <s v="AUD"/>
    <x v="1"/>
    <x v="0"/>
    <x v="18"/>
    <n v="37"/>
    <n v="6"/>
    <x v="0"/>
    <n v="4"/>
    <n v="124.32222222222224"/>
    <n v="497.28888888888895"/>
    <n v="65.890777777777785"/>
    <n v="233.72577777777781"/>
    <x v="5"/>
    <x v="2"/>
  </r>
  <r>
    <s v="SO - 0004060"/>
    <d v="2014-06-11T00:00:00"/>
    <x v="13"/>
    <n v="19"/>
    <x v="1"/>
    <s v="AUD"/>
    <x v="3"/>
    <x v="2"/>
    <x v="46"/>
    <n v="55"/>
    <n v="8"/>
    <x v="6"/>
    <n v="5"/>
    <n v="434.01111111111112"/>
    <n v="2170.0555555555557"/>
    <n v="251.72644444444444"/>
    <n v="911.4233333333334"/>
    <x v="5"/>
    <x v="2"/>
  </r>
  <r>
    <s v="SO - 0004061"/>
    <d v="2014-06-11T00:00:00"/>
    <x v="3"/>
    <n v="6"/>
    <x v="0"/>
    <s v="AUD"/>
    <x v="2"/>
    <x v="1"/>
    <x v="26"/>
    <n v="15"/>
    <n v="3"/>
    <x v="2"/>
    <n v="4"/>
    <n v="443.68888888888893"/>
    <n v="1774.7555555555557"/>
    <n v="195.22311111111111"/>
    <n v="993.86311111111127"/>
    <x v="5"/>
    <x v="2"/>
  </r>
  <r>
    <s v="SO - 0004062"/>
    <d v="2014-06-11T00:00:00"/>
    <x v="14"/>
    <n v="10"/>
    <x v="0"/>
    <s v="AUD"/>
    <x v="1"/>
    <x v="0"/>
    <x v="17"/>
    <n v="28"/>
    <n v="4"/>
    <x v="5"/>
    <n v="6"/>
    <n v="605.23333333333335"/>
    <n v="3631.4"/>
    <n v="290.512"/>
    <n v="1888.328"/>
    <x v="5"/>
    <x v="2"/>
  </r>
  <r>
    <s v="SO - 0004063"/>
    <d v="2014-06-11T00:00:00"/>
    <x v="14"/>
    <n v="10"/>
    <x v="1"/>
    <s v="AUD"/>
    <x v="2"/>
    <x v="0"/>
    <x v="38"/>
    <n v="27"/>
    <n v="4"/>
    <x v="5"/>
    <n v="5"/>
    <n v="127.30000000000001"/>
    <n v="636.5"/>
    <n v="103.113"/>
    <n v="120.93499999999995"/>
    <x v="5"/>
    <x v="2"/>
  </r>
  <r>
    <s v="SO - 0004064"/>
    <d v="2014-06-12T00:00:00"/>
    <x v="12"/>
    <n v="2"/>
    <x v="0"/>
    <s v="AUD"/>
    <x v="2"/>
    <x v="1"/>
    <x v="15"/>
    <n v="4"/>
    <n v="1"/>
    <x v="4"/>
    <n v="6"/>
    <n v="728.81111111111113"/>
    <n v="4372.8666666666668"/>
    <n v="459.15100000000007"/>
    <n v="1617.9606666666664"/>
    <x v="5"/>
    <x v="2"/>
  </r>
  <r>
    <s v="SO - 0004065"/>
    <d v="2014-06-12T00:00:00"/>
    <x v="4"/>
    <n v="7"/>
    <x v="0"/>
    <s v="AUD"/>
    <x v="2"/>
    <x v="1"/>
    <x v="34"/>
    <n v="19"/>
    <n v="3"/>
    <x v="2"/>
    <n v="2"/>
    <n v="94.544444444444437"/>
    <n v="189.08888888888887"/>
    <n v="48.217666666666666"/>
    <n v="92.653555555555542"/>
    <x v="5"/>
    <x v="2"/>
  </r>
  <r>
    <s v="SO - 0004066"/>
    <d v="2014-06-12T00:00:00"/>
    <x v="16"/>
    <n v="5"/>
    <x v="0"/>
    <s v="AUD"/>
    <x v="2"/>
    <x v="1"/>
    <x v="26"/>
    <n v="15"/>
    <n v="2"/>
    <x v="7"/>
    <n v="5"/>
    <n v="119.11111111111111"/>
    <n v="595.55555555555554"/>
    <n v="78.61333333333333"/>
    <n v="202.48888888888888"/>
    <x v="5"/>
    <x v="2"/>
  </r>
  <r>
    <s v="SO - 0004067"/>
    <d v="2014-06-12T00:00:00"/>
    <x v="1"/>
    <n v="11"/>
    <x v="1"/>
    <s v="AUD"/>
    <x v="1"/>
    <x v="0"/>
    <x v="1"/>
    <n v="31"/>
    <n v="5"/>
    <x v="1"/>
    <n v="3"/>
    <n v="113.90000000000002"/>
    <n v="341.70000000000005"/>
    <n v="69.478999999999999"/>
    <n v="133.26300000000003"/>
    <x v="5"/>
    <x v="2"/>
  </r>
  <r>
    <s v="SO - 0004068"/>
    <d v="2014-06-12T00:00:00"/>
    <x v="11"/>
    <n v="20"/>
    <x v="1"/>
    <s v="AUD"/>
    <x v="3"/>
    <x v="2"/>
    <x v="22"/>
    <n v="58"/>
    <n v="8"/>
    <x v="6"/>
    <n v="2"/>
    <n v="436.24444444444447"/>
    <n v="872.48888888888894"/>
    <n v="335.90822222222226"/>
    <n v="200.67244444444441"/>
    <x v="5"/>
    <x v="2"/>
  </r>
  <r>
    <s v="SO - 0004069"/>
    <d v="2014-06-12T00:00:00"/>
    <x v="10"/>
    <n v="8"/>
    <x v="1"/>
    <s v="AUD"/>
    <x v="2"/>
    <x v="1"/>
    <x v="13"/>
    <n v="22"/>
    <n v="3"/>
    <x v="2"/>
    <n v="9"/>
    <n v="23.077777777777779"/>
    <n v="207.70000000000002"/>
    <n v="15.231333333333335"/>
    <n v="70.617999999999995"/>
    <x v="5"/>
    <x v="2"/>
  </r>
  <r>
    <s v="SO - 0004070"/>
    <d v="2014-06-12T00:00:00"/>
    <x v="9"/>
    <n v="18"/>
    <x v="0"/>
    <s v="AUD"/>
    <x v="0"/>
    <x v="2"/>
    <x v="23"/>
    <n v="53"/>
    <n v="8"/>
    <x v="6"/>
    <n v="4"/>
    <n v="294.05555555555554"/>
    <n v="1176.2222222222222"/>
    <n v="138.20611111111111"/>
    <n v="623.39777777777772"/>
    <x v="5"/>
    <x v="2"/>
  </r>
  <r>
    <s v="SO - 0004071"/>
    <d v="2014-06-12T00:00:00"/>
    <x v="14"/>
    <n v="10"/>
    <x v="0"/>
    <s v="AUD"/>
    <x v="1"/>
    <x v="0"/>
    <x v="17"/>
    <n v="28"/>
    <n v="4"/>
    <x v="5"/>
    <n v="5"/>
    <n v="80.400000000000006"/>
    <n v="402"/>
    <n v="40.200000000000003"/>
    <n v="201"/>
    <x v="5"/>
    <x v="2"/>
  </r>
  <r>
    <s v="SO - 0004072"/>
    <d v="2014-06-13T00:00:00"/>
    <x v="15"/>
    <n v="13"/>
    <x v="1"/>
    <s v="AUD"/>
    <x v="1"/>
    <x v="0"/>
    <x v="18"/>
    <n v="37"/>
    <n v="6"/>
    <x v="0"/>
    <n v="8"/>
    <n v="126.55555555555556"/>
    <n v="1012.4444444444445"/>
    <n v="63.277777777777779"/>
    <n v="506.22222222222223"/>
    <x v="5"/>
    <x v="2"/>
  </r>
  <r>
    <s v="SO - 0004073"/>
    <d v="2014-06-13T00:00:00"/>
    <x v="16"/>
    <n v="5"/>
    <x v="0"/>
    <s v="AUD"/>
    <x v="2"/>
    <x v="1"/>
    <x v="35"/>
    <n v="13"/>
    <n v="2"/>
    <x v="7"/>
    <n v="1"/>
    <n v="661.81111111111113"/>
    <n v="661.81111111111113"/>
    <n v="450.0315555555556"/>
    <n v="211.77955555555553"/>
    <x v="5"/>
    <x v="2"/>
  </r>
  <r>
    <s v="SO - 0004074"/>
    <d v="2014-06-14T00:00:00"/>
    <x v="3"/>
    <n v="6"/>
    <x v="2"/>
    <s v="AUD"/>
    <x v="2"/>
    <x v="1"/>
    <x v="26"/>
    <n v="15"/>
    <n v="3"/>
    <x v="2"/>
    <n v="2"/>
    <n v="95.288888888888891"/>
    <n v="190.57777777777778"/>
    <n v="56.220444444444439"/>
    <n v="78.136888888888905"/>
    <x v="5"/>
    <x v="2"/>
  </r>
  <r>
    <s v="SO - 0004075"/>
    <d v="2014-06-14T00:00:00"/>
    <x v="11"/>
    <n v="20"/>
    <x v="1"/>
    <s v="AUD"/>
    <x v="3"/>
    <x v="2"/>
    <x v="14"/>
    <n v="56"/>
    <n v="8"/>
    <x v="6"/>
    <n v="1"/>
    <n v="433.26666666666665"/>
    <n v="433.26666666666665"/>
    <n v="290.2886666666667"/>
    <n v="142.97799999999995"/>
    <x v="5"/>
    <x v="2"/>
  </r>
  <r>
    <s v="SO - 0004076"/>
    <d v="2014-06-14T00:00:00"/>
    <x v="7"/>
    <n v="17"/>
    <x v="0"/>
    <s v="AUD"/>
    <x v="0"/>
    <x v="2"/>
    <x v="55"/>
    <n v="50"/>
    <n v="7"/>
    <x v="3"/>
    <n v="6"/>
    <n v="204.72222222222223"/>
    <n v="1228.3333333333335"/>
    <n v="169.91944444444442"/>
    <n v="208.81666666666695"/>
    <x v="5"/>
    <x v="2"/>
  </r>
  <r>
    <s v="SO - 0004077"/>
    <d v="2014-06-14T00:00:00"/>
    <x v="9"/>
    <n v="18"/>
    <x v="1"/>
    <s v="AUD"/>
    <x v="0"/>
    <x v="2"/>
    <x v="55"/>
    <n v="50"/>
    <n v="7"/>
    <x v="3"/>
    <n v="6"/>
    <n v="23.822222222222223"/>
    <n v="142.93333333333334"/>
    <n v="10.72"/>
    <n v="78.61333333333333"/>
    <x v="5"/>
    <x v="2"/>
  </r>
  <r>
    <s v="SO - 0004078"/>
    <d v="2014-06-14T00:00:00"/>
    <x v="17"/>
    <n v="14"/>
    <x v="1"/>
    <s v="AUD"/>
    <x v="1"/>
    <x v="0"/>
    <x v="19"/>
    <n v="38"/>
    <n v="6"/>
    <x v="0"/>
    <n v="1"/>
    <n v="126.55555555555556"/>
    <n v="126.55555555555556"/>
    <n v="55.684444444444445"/>
    <n v="70.871111111111105"/>
    <x v="5"/>
    <x v="2"/>
  </r>
  <r>
    <s v="SO - 0004079"/>
    <d v="2014-06-15T00:00:00"/>
    <x v="11"/>
    <n v="20"/>
    <x v="1"/>
    <s v="AUD"/>
    <x v="3"/>
    <x v="2"/>
    <x v="14"/>
    <n v="56"/>
    <n v="8"/>
    <x v="6"/>
    <n v="5"/>
    <n v="78.166666666666671"/>
    <n v="390.83333333333337"/>
    <n v="33.611666666666665"/>
    <n v="222.77500000000003"/>
    <x v="5"/>
    <x v="2"/>
  </r>
  <r>
    <s v="SO - 0004080"/>
    <d v="2014-06-15T00:00:00"/>
    <x v="14"/>
    <n v="10"/>
    <x v="0"/>
    <s v="AUD"/>
    <x v="2"/>
    <x v="0"/>
    <x v="38"/>
    <n v="27"/>
    <n v="4"/>
    <x v="5"/>
    <n v="5"/>
    <n v="690.84444444444443"/>
    <n v="3454.2222222222222"/>
    <n v="310.88"/>
    <n v="1899.8222222222221"/>
    <x v="5"/>
    <x v="2"/>
  </r>
  <r>
    <s v="SO - 0004081"/>
    <d v="2014-06-15T00:00:00"/>
    <x v="10"/>
    <n v="8"/>
    <x v="2"/>
    <s v="AUD"/>
    <x v="2"/>
    <x v="1"/>
    <x v="31"/>
    <n v="23"/>
    <n v="4"/>
    <x v="5"/>
    <n v="9"/>
    <n v="402.74444444444447"/>
    <n v="3624.7000000000003"/>
    <n v="342.33277777777784"/>
    <n v="543.70499999999993"/>
    <x v="5"/>
    <x v="2"/>
  </r>
  <r>
    <s v="SO - 0004082"/>
    <d v="2014-06-15T00:00:00"/>
    <x v="19"/>
    <n v="4"/>
    <x v="2"/>
    <s v="AUD"/>
    <x v="2"/>
    <x v="1"/>
    <x v="52"/>
    <n v="9"/>
    <n v="2"/>
    <x v="7"/>
    <n v="6"/>
    <n v="191.32222222222222"/>
    <n v="1147.9333333333334"/>
    <n v="133.92555555555555"/>
    <n v="344.38000000000011"/>
    <x v="5"/>
    <x v="2"/>
  </r>
  <r>
    <s v="SO - 0004083"/>
    <d v="2014-06-16T00:00:00"/>
    <x v="10"/>
    <n v="8"/>
    <x v="1"/>
    <s v="AUD"/>
    <x v="2"/>
    <x v="1"/>
    <x v="32"/>
    <n v="24"/>
    <n v="4"/>
    <x v="5"/>
    <n v="7"/>
    <n v="203.23333333333335"/>
    <n v="1422.6333333333334"/>
    <n v="97.552000000000007"/>
    <n v="739.76933333333341"/>
    <x v="5"/>
    <x v="2"/>
  </r>
  <r>
    <s v="SO - 0004084"/>
    <d v="2014-06-16T00:00:00"/>
    <x v="1"/>
    <n v="11"/>
    <x v="0"/>
    <s v="AUD"/>
    <x v="1"/>
    <x v="0"/>
    <x v="42"/>
    <n v="32"/>
    <n v="5"/>
    <x v="1"/>
    <n v="1"/>
    <n v="678.93333333333339"/>
    <n v="678.93333333333339"/>
    <n v="515.98933333333343"/>
    <n v="162.94399999999996"/>
    <x v="5"/>
    <x v="2"/>
  </r>
  <r>
    <s v="SO - 0004085"/>
    <d v="2014-06-16T00:00:00"/>
    <x v="16"/>
    <n v="5"/>
    <x v="1"/>
    <s v="AUD"/>
    <x v="2"/>
    <x v="1"/>
    <x v="35"/>
    <n v="13"/>
    <n v="2"/>
    <x v="7"/>
    <n v="7"/>
    <n v="431.77777777777777"/>
    <n v="3022.4444444444443"/>
    <n v="237.47777777777779"/>
    <n v="1360.1"/>
    <x v="5"/>
    <x v="2"/>
  </r>
  <r>
    <s v="SO - 0004086"/>
    <d v="2014-06-16T00:00:00"/>
    <x v="9"/>
    <n v="18"/>
    <x v="1"/>
    <s v="AUD"/>
    <x v="0"/>
    <x v="2"/>
    <x v="56"/>
    <n v="52"/>
    <n v="8"/>
    <x v="6"/>
    <n v="7"/>
    <n v="562.05555555555554"/>
    <n v="3934.3888888888887"/>
    <n v="415.92111111111109"/>
    <n v="1022.9411111111112"/>
    <x v="5"/>
    <x v="2"/>
  </r>
  <r>
    <s v="SO - 0004087"/>
    <d v="2014-06-16T00:00:00"/>
    <x v="11"/>
    <n v="20"/>
    <x v="2"/>
    <s v="AUD"/>
    <x v="3"/>
    <x v="2"/>
    <x v="14"/>
    <n v="56"/>
    <n v="8"/>
    <x v="6"/>
    <n v="4"/>
    <n v="121.34444444444446"/>
    <n v="485.37777777777785"/>
    <n v="86.154555555555561"/>
    <n v="140.75955555555561"/>
    <x v="5"/>
    <x v="2"/>
  </r>
  <r>
    <s v="SO - 0004088"/>
    <d v="2014-06-16T00:00:00"/>
    <x v="9"/>
    <n v="18"/>
    <x v="1"/>
    <s v="AUD"/>
    <x v="0"/>
    <x v="2"/>
    <x v="11"/>
    <n v="51"/>
    <n v="7"/>
    <x v="3"/>
    <n v="9"/>
    <n v="216.63333333333333"/>
    <n v="1949.6999999999998"/>
    <n v="99.651333333333341"/>
    <n v="1052.8379999999997"/>
    <x v="5"/>
    <x v="2"/>
  </r>
  <r>
    <s v="SO - 0004089"/>
    <d v="2014-06-16T00:00:00"/>
    <x v="14"/>
    <n v="10"/>
    <x v="1"/>
    <s v="AUD"/>
    <x v="2"/>
    <x v="0"/>
    <x v="38"/>
    <n v="27"/>
    <n v="4"/>
    <x v="5"/>
    <n v="9"/>
    <n v="431.77777777777777"/>
    <n v="3886"/>
    <n v="358.37555555555554"/>
    <n v="660.62000000000035"/>
    <x v="5"/>
    <x v="2"/>
  </r>
  <r>
    <s v="SO - 0004090"/>
    <d v="2014-06-16T00:00:00"/>
    <x v="17"/>
    <n v="14"/>
    <x v="0"/>
    <s v="AUD"/>
    <x v="1"/>
    <x v="0"/>
    <x v="0"/>
    <n v="41"/>
    <n v="6"/>
    <x v="0"/>
    <n v="9"/>
    <n v="375.20000000000005"/>
    <n v="3376.8"/>
    <n v="172.59200000000001"/>
    <n v="1823.472"/>
    <x v="5"/>
    <x v="2"/>
  </r>
  <r>
    <s v="SO - 0004091"/>
    <d v="2014-06-17T00:00:00"/>
    <x v="18"/>
    <n v="3"/>
    <x v="1"/>
    <s v="AUD"/>
    <x v="2"/>
    <x v="1"/>
    <x v="49"/>
    <n v="8"/>
    <n v="2"/>
    <x v="7"/>
    <n v="3"/>
    <n v="20.100000000000001"/>
    <n v="60.300000000000004"/>
    <n v="9.6479999999999997"/>
    <n v="31.356000000000005"/>
    <x v="5"/>
    <x v="2"/>
  </r>
  <r>
    <s v="SO - 0004092"/>
    <d v="2014-06-17T00:00:00"/>
    <x v="5"/>
    <n v="16"/>
    <x v="1"/>
    <s v="AUD"/>
    <x v="0"/>
    <x v="0"/>
    <x v="5"/>
    <n v="45"/>
    <n v="7"/>
    <x v="3"/>
    <n v="4"/>
    <n v="27.544444444444444"/>
    <n v="110.17777777777778"/>
    <n v="22.861888888888888"/>
    <n v="18.730222222222224"/>
    <x v="5"/>
    <x v="2"/>
  </r>
  <r>
    <s v="SO - 0004093"/>
    <d v="2014-06-17T00:00:00"/>
    <x v="0"/>
    <n v="15"/>
    <x v="0"/>
    <s v="AUD"/>
    <x v="0"/>
    <x v="0"/>
    <x v="47"/>
    <n v="44"/>
    <n v="6"/>
    <x v="0"/>
    <n v="1"/>
    <n v="348.4"/>
    <n v="348.4"/>
    <n v="278.72000000000003"/>
    <n v="69.67999999999995"/>
    <x v="5"/>
    <x v="2"/>
  </r>
  <r>
    <s v="SO - 0004094"/>
    <d v="2014-06-17T00:00:00"/>
    <x v="12"/>
    <n v="2"/>
    <x v="0"/>
    <s v="AUD"/>
    <x v="2"/>
    <x v="1"/>
    <x v="15"/>
    <n v="4"/>
    <n v="1"/>
    <x v="4"/>
    <n v="1"/>
    <n v="276.18888888888893"/>
    <n v="276.18888888888893"/>
    <n v="193.33222222222221"/>
    <n v="82.856666666666712"/>
    <x v="5"/>
    <x v="2"/>
  </r>
  <r>
    <s v="SO - 0004095"/>
    <d v="2014-06-18T00:00:00"/>
    <x v="2"/>
    <n v="12"/>
    <x v="1"/>
    <s v="AUD"/>
    <x v="1"/>
    <x v="0"/>
    <x v="40"/>
    <n v="33"/>
    <n v="5"/>
    <x v="1"/>
    <n v="7"/>
    <n v="445.92222222222222"/>
    <n v="3121.4555555555553"/>
    <n v="356.73777777777781"/>
    <n v="624.29111111111069"/>
    <x v="5"/>
    <x v="2"/>
  </r>
  <r>
    <s v="SO - 0004096"/>
    <d v="2014-06-18T00:00:00"/>
    <x v="12"/>
    <n v="2"/>
    <x v="1"/>
    <s v="AUD"/>
    <x v="2"/>
    <x v="1"/>
    <x v="29"/>
    <n v="6"/>
    <n v="1"/>
    <x v="4"/>
    <n v="6"/>
    <n v="705.73333333333335"/>
    <n v="4234.3999999999996"/>
    <n v="338.75200000000001"/>
    <n v="2201.8879999999995"/>
    <x v="5"/>
    <x v="2"/>
  </r>
  <r>
    <s v="SO - 0004097"/>
    <d v="2014-06-18T00:00:00"/>
    <x v="18"/>
    <n v="3"/>
    <x v="1"/>
    <s v="AUD"/>
    <x v="2"/>
    <x v="1"/>
    <x v="27"/>
    <n v="7"/>
    <n v="1"/>
    <x v="4"/>
    <n v="5"/>
    <n v="128.04444444444445"/>
    <n v="640.22222222222229"/>
    <n v="71.704888888888902"/>
    <n v="281.69777777777779"/>
    <x v="5"/>
    <x v="2"/>
  </r>
  <r>
    <s v="SO - 0004098"/>
    <d v="2014-06-18T00:00:00"/>
    <x v="16"/>
    <n v="5"/>
    <x v="1"/>
    <s v="AUD"/>
    <x v="2"/>
    <x v="1"/>
    <x v="35"/>
    <n v="13"/>
    <n v="2"/>
    <x v="7"/>
    <n v="5"/>
    <n v="111.66666666666667"/>
    <n v="558.33333333333337"/>
    <n v="80.400000000000006"/>
    <n v="156.33333333333337"/>
    <x v="5"/>
    <x v="2"/>
  </r>
  <r>
    <s v="SO - 0004099"/>
    <d v="2014-06-18T00:00:00"/>
    <x v="17"/>
    <n v="14"/>
    <x v="0"/>
    <s v="AUD"/>
    <x v="1"/>
    <x v="0"/>
    <x v="50"/>
    <n v="39"/>
    <n v="6"/>
    <x v="0"/>
    <n v="8"/>
    <n v="428.05555555555554"/>
    <n v="3424.4444444444443"/>
    <n v="273.95555555555552"/>
    <n v="1232.8000000000002"/>
    <x v="5"/>
    <x v="2"/>
  </r>
  <r>
    <s v="SO - 0004100"/>
    <d v="2014-06-18T00:00:00"/>
    <x v="14"/>
    <n v="10"/>
    <x v="1"/>
    <s v="AUD"/>
    <x v="1"/>
    <x v="0"/>
    <x v="17"/>
    <n v="28"/>
    <n v="4"/>
    <x v="5"/>
    <n v="6"/>
    <n v="113.15555555555555"/>
    <n v="678.93333333333328"/>
    <n v="53.18311111111111"/>
    <n v="359.83466666666664"/>
    <x v="5"/>
    <x v="2"/>
  </r>
  <r>
    <s v="SO - 0004101"/>
    <d v="2014-06-18T00:00:00"/>
    <x v="19"/>
    <n v="4"/>
    <x v="0"/>
    <s v="AUD"/>
    <x v="2"/>
    <x v="1"/>
    <x v="51"/>
    <n v="12"/>
    <n v="2"/>
    <x v="7"/>
    <n v="1"/>
    <n v="123.57777777777778"/>
    <n v="123.57777777777778"/>
    <n v="103.80533333333334"/>
    <n v="19.772444444444446"/>
    <x v="5"/>
    <x v="2"/>
  </r>
  <r>
    <s v="SO - 0004102"/>
    <d v="2014-06-19T00:00:00"/>
    <x v="14"/>
    <n v="10"/>
    <x v="0"/>
    <s v="AUD"/>
    <x v="1"/>
    <x v="0"/>
    <x v="45"/>
    <n v="29"/>
    <n v="4"/>
    <x v="5"/>
    <n v="4"/>
    <n v="197.27777777777777"/>
    <n v="789.11111111111109"/>
    <n v="138.09444444444443"/>
    <n v="236.73333333333335"/>
    <x v="5"/>
    <x v="2"/>
  </r>
  <r>
    <s v="SO - 0004103"/>
    <d v="2014-06-19T00:00:00"/>
    <x v="10"/>
    <n v="8"/>
    <x v="0"/>
    <s v="AUD"/>
    <x v="2"/>
    <x v="1"/>
    <x v="13"/>
    <n v="22"/>
    <n v="3"/>
    <x v="2"/>
    <n v="8"/>
    <n v="611.93333333333339"/>
    <n v="4895.4666666666672"/>
    <n v="452.83066666666673"/>
    <n v="1272.8213333333333"/>
    <x v="5"/>
    <x v="2"/>
  </r>
  <r>
    <s v="SO - 0004104"/>
    <d v="2014-06-19T00:00:00"/>
    <x v="9"/>
    <n v="18"/>
    <x v="1"/>
    <s v="AUD"/>
    <x v="0"/>
    <x v="2"/>
    <x v="55"/>
    <n v="50"/>
    <n v="7"/>
    <x v="3"/>
    <n v="3"/>
    <n v="426.56666666666666"/>
    <n v="1279.7"/>
    <n v="273.00266666666664"/>
    <n v="460.69200000000012"/>
    <x v="5"/>
    <x v="2"/>
  </r>
  <r>
    <s v="SO - 0004105"/>
    <d v="2014-06-19T00:00:00"/>
    <x v="0"/>
    <n v="15"/>
    <x v="1"/>
    <s v="AUD"/>
    <x v="0"/>
    <x v="0"/>
    <x v="57"/>
    <n v="43"/>
    <n v="6"/>
    <x v="0"/>
    <n v="5"/>
    <n v="270.97777777777782"/>
    <n v="1354.8888888888891"/>
    <n v="222.20177777777778"/>
    <n v="243.88000000000034"/>
    <x v="5"/>
    <x v="2"/>
  </r>
  <r>
    <s v="SO - 0004106"/>
    <d v="2014-06-19T00:00:00"/>
    <x v="12"/>
    <n v="2"/>
    <x v="0"/>
    <s v="AUD"/>
    <x v="2"/>
    <x v="1"/>
    <x v="37"/>
    <n v="5"/>
    <n v="1"/>
    <x v="4"/>
    <n v="8"/>
    <n v="418.37777777777779"/>
    <n v="3347.0222222222224"/>
    <n v="313.78333333333336"/>
    <n v="836.75555555555547"/>
    <x v="5"/>
    <x v="2"/>
  </r>
  <r>
    <s v="SO - 0004107"/>
    <d v="2014-06-19T00:00:00"/>
    <x v="3"/>
    <n v="6"/>
    <x v="0"/>
    <s v="AUD"/>
    <x v="2"/>
    <x v="1"/>
    <x v="4"/>
    <n v="18"/>
    <n v="3"/>
    <x v="2"/>
    <n v="4"/>
    <n v="446.66666666666669"/>
    <n v="1786.6666666666667"/>
    <n v="294.8"/>
    <n v="607.4666666666667"/>
    <x v="5"/>
    <x v="2"/>
  </r>
  <r>
    <s v="SO - 0004108"/>
    <d v="2014-06-20T00:00:00"/>
    <x v="3"/>
    <n v="6"/>
    <x v="1"/>
    <s v="AUD"/>
    <x v="2"/>
    <x v="1"/>
    <x v="20"/>
    <n v="16"/>
    <n v="3"/>
    <x v="2"/>
    <n v="5"/>
    <n v="98.266666666666666"/>
    <n v="491.33333333333331"/>
    <n v="77.63066666666667"/>
    <n v="103.17999999999995"/>
    <x v="5"/>
    <x v="2"/>
  </r>
  <r>
    <s v="SO - 0004109"/>
    <d v="2014-06-20T00:00:00"/>
    <x v="19"/>
    <n v="4"/>
    <x v="1"/>
    <s v="AUD"/>
    <x v="2"/>
    <x v="1"/>
    <x v="51"/>
    <n v="12"/>
    <n v="2"/>
    <x v="7"/>
    <n v="1"/>
    <n v="221.10000000000002"/>
    <n v="221.10000000000002"/>
    <n v="176.88"/>
    <n v="44.220000000000027"/>
    <x v="5"/>
    <x v="2"/>
  </r>
  <r>
    <s v="SO - 0004110"/>
    <d v="2014-06-20T00:00:00"/>
    <x v="7"/>
    <n v="17"/>
    <x v="0"/>
    <s v="AUD"/>
    <x v="0"/>
    <x v="2"/>
    <x v="30"/>
    <n v="47"/>
    <n v="7"/>
    <x v="3"/>
    <n v="6"/>
    <n v="432.52222222222224"/>
    <n v="2595.1333333333332"/>
    <n v="229.2367777777778"/>
    <n v="1219.7126666666663"/>
    <x v="5"/>
    <x v="2"/>
  </r>
  <r>
    <s v="SO - 0004111"/>
    <d v="2014-06-21T00:00:00"/>
    <x v="11"/>
    <n v="20"/>
    <x v="0"/>
    <s v="AUD"/>
    <x v="3"/>
    <x v="2"/>
    <x v="22"/>
    <n v="58"/>
    <n v="8"/>
    <x v="6"/>
    <n v="7"/>
    <n v="95.288888888888891"/>
    <n v="667.02222222222224"/>
    <n v="41.92711111111111"/>
    <n v="373.53244444444448"/>
    <x v="5"/>
    <x v="2"/>
  </r>
  <r>
    <s v="SO - 0004112"/>
    <d v="2014-06-21T00:00:00"/>
    <x v="7"/>
    <n v="17"/>
    <x v="0"/>
    <s v="AUD"/>
    <x v="0"/>
    <x v="2"/>
    <x v="7"/>
    <n v="48"/>
    <n v="7"/>
    <x v="3"/>
    <n v="7"/>
    <n v="113.90000000000002"/>
    <n v="797.30000000000018"/>
    <n v="61.506000000000007"/>
    <n v="366.75800000000015"/>
    <x v="5"/>
    <x v="2"/>
  </r>
  <r>
    <s v="SO - 0004113"/>
    <d v="2014-06-21T00:00:00"/>
    <x v="7"/>
    <n v="17"/>
    <x v="0"/>
    <s v="AUD"/>
    <x v="0"/>
    <x v="2"/>
    <x v="7"/>
    <n v="48"/>
    <n v="7"/>
    <x v="3"/>
    <n v="2"/>
    <n v="571.73333333333335"/>
    <n v="1143.4666666666667"/>
    <n v="405.9306666666667"/>
    <n v="331.60533333333331"/>
    <x v="5"/>
    <x v="2"/>
  </r>
  <r>
    <s v="SO - 0004114"/>
    <d v="2014-06-21T00:00:00"/>
    <x v="4"/>
    <n v="7"/>
    <x v="0"/>
    <s v="AUD"/>
    <x v="2"/>
    <x v="1"/>
    <x v="34"/>
    <n v="19"/>
    <n v="3"/>
    <x v="2"/>
    <n v="9"/>
    <n v="146.65555555555557"/>
    <n v="1319.9"/>
    <n v="105.592"/>
    <n v="369.57200000000012"/>
    <x v="5"/>
    <x v="2"/>
  </r>
  <r>
    <s v="SO - 0004115"/>
    <d v="2014-06-21T00:00:00"/>
    <x v="2"/>
    <n v="12"/>
    <x v="0"/>
    <s v="AUD"/>
    <x v="1"/>
    <x v="0"/>
    <x v="16"/>
    <n v="35"/>
    <n v="5"/>
    <x v="1"/>
    <n v="9"/>
    <n v="98.266666666666666"/>
    <n v="884.4"/>
    <n v="67.804000000000002"/>
    <n v="274.16399999999999"/>
    <x v="5"/>
    <x v="2"/>
  </r>
  <r>
    <s v="SO - 0004116"/>
    <d v="2014-06-21T00:00:00"/>
    <x v="11"/>
    <n v="20"/>
    <x v="0"/>
    <s v="AUD"/>
    <x v="3"/>
    <x v="2"/>
    <x v="22"/>
    <n v="58"/>
    <n v="8"/>
    <x v="6"/>
    <n v="9"/>
    <n v="128.04444444444445"/>
    <n v="1152.4000000000001"/>
    <n v="84.509333333333345"/>
    <n v="391.81600000000003"/>
    <x v="5"/>
    <x v="2"/>
  </r>
  <r>
    <s v="SO - 0004117"/>
    <d v="2014-06-21T00:00:00"/>
    <x v="5"/>
    <n v="16"/>
    <x v="1"/>
    <s v="AUD"/>
    <x v="0"/>
    <x v="0"/>
    <x v="5"/>
    <n v="45"/>
    <n v="7"/>
    <x v="3"/>
    <n v="5"/>
    <n v="436.98888888888888"/>
    <n v="2184.9444444444443"/>
    <n v="284.04277777777781"/>
    <n v="764.73055555555538"/>
    <x v="5"/>
    <x v="2"/>
  </r>
  <r>
    <s v="SO - 0004118"/>
    <d v="2014-06-22T00:00:00"/>
    <x v="14"/>
    <n v="10"/>
    <x v="1"/>
    <s v="AUD"/>
    <x v="2"/>
    <x v="0"/>
    <x v="38"/>
    <n v="27"/>
    <n v="4"/>
    <x v="5"/>
    <n v="3"/>
    <n v="99.01111111111112"/>
    <n v="297.03333333333336"/>
    <n v="57.426444444444442"/>
    <n v="124.75400000000002"/>
    <x v="5"/>
    <x v="2"/>
  </r>
  <r>
    <s v="SO - 0004119"/>
    <d v="2014-06-23T00:00:00"/>
    <x v="2"/>
    <n v="12"/>
    <x v="0"/>
    <s v="AUD"/>
    <x v="1"/>
    <x v="0"/>
    <x v="40"/>
    <n v="33"/>
    <n v="5"/>
    <x v="1"/>
    <n v="5"/>
    <n v="440.71111111111111"/>
    <n v="2203.5555555555557"/>
    <n v="352.56888888888892"/>
    <n v="440.71111111111099"/>
    <x v="5"/>
    <x v="2"/>
  </r>
  <r>
    <s v="SO - 0004120"/>
    <d v="2014-06-23T00:00:00"/>
    <x v="18"/>
    <n v="3"/>
    <x v="1"/>
    <s v="AUD"/>
    <x v="2"/>
    <x v="1"/>
    <x v="27"/>
    <n v="7"/>
    <n v="1"/>
    <x v="4"/>
    <n v="3"/>
    <n v="84.12222222222222"/>
    <n v="252.36666666666667"/>
    <n v="36.172555555555554"/>
    <n v="143.84900000000002"/>
    <x v="5"/>
    <x v="2"/>
  </r>
  <r>
    <s v="SO - 0004121"/>
    <d v="2014-06-24T00:00:00"/>
    <x v="1"/>
    <n v="11"/>
    <x v="0"/>
    <s v="AUD"/>
    <x v="1"/>
    <x v="0"/>
    <x v="42"/>
    <n v="32"/>
    <n v="5"/>
    <x v="1"/>
    <n v="2"/>
    <n v="20.100000000000001"/>
    <n v="40.200000000000003"/>
    <n v="12.663"/>
    <n v="14.874000000000002"/>
    <x v="5"/>
    <x v="2"/>
  </r>
  <r>
    <s v="SO - 0004122"/>
    <d v="2014-06-24T00:00:00"/>
    <x v="13"/>
    <n v="19"/>
    <x v="0"/>
    <s v="AUD"/>
    <x v="3"/>
    <x v="2"/>
    <x v="46"/>
    <n v="55"/>
    <n v="8"/>
    <x v="6"/>
    <n v="2"/>
    <n v="200.25555555555556"/>
    <n v="400.51111111111112"/>
    <n v="118.15077777777778"/>
    <n v="164.20955555555557"/>
    <x v="5"/>
    <x v="2"/>
  </r>
  <r>
    <s v="SO - 0004123"/>
    <d v="2014-06-24T00:00:00"/>
    <x v="9"/>
    <n v="18"/>
    <x v="1"/>
    <s v="AUD"/>
    <x v="0"/>
    <x v="2"/>
    <x v="55"/>
    <n v="50"/>
    <n v="7"/>
    <x v="3"/>
    <n v="6"/>
    <n v="19.355555555555558"/>
    <n v="116.13333333333335"/>
    <n v="12.000444444444446"/>
    <n v="44.130666666666684"/>
    <x v="5"/>
    <x v="2"/>
  </r>
  <r>
    <s v="SO - 0004124"/>
    <d v="2014-06-24T00:00:00"/>
    <x v="19"/>
    <n v="4"/>
    <x v="1"/>
    <s v="AUD"/>
    <x v="2"/>
    <x v="1"/>
    <x v="33"/>
    <n v="10"/>
    <n v="2"/>
    <x v="7"/>
    <n v="7"/>
    <n v="24.566666666666666"/>
    <n v="171.96666666666667"/>
    <n v="14.985666666666665"/>
    <n v="67.067000000000007"/>
    <x v="5"/>
    <x v="2"/>
  </r>
  <r>
    <s v="SO - 0004125"/>
    <d v="2014-06-24T00:00:00"/>
    <x v="5"/>
    <n v="16"/>
    <x v="1"/>
    <s v="AUD"/>
    <x v="0"/>
    <x v="3"/>
    <x v="12"/>
    <n v="46"/>
    <n v="7"/>
    <x v="3"/>
    <n v="9"/>
    <n v="247.15555555555557"/>
    <n v="2224.4"/>
    <n v="205.13911111111111"/>
    <n v="378.14800000000014"/>
    <x v="5"/>
    <x v="2"/>
  </r>
  <r>
    <s v="SO - 0004126"/>
    <d v="2014-06-24T00:00:00"/>
    <x v="16"/>
    <n v="5"/>
    <x v="1"/>
    <s v="AUD"/>
    <x v="2"/>
    <x v="1"/>
    <x v="24"/>
    <n v="14"/>
    <n v="2"/>
    <x v="7"/>
    <n v="3"/>
    <n v="337.97777777777782"/>
    <n v="1013.9333333333334"/>
    <n v="226.44511111111115"/>
    <n v="334.59799999999996"/>
    <x v="5"/>
    <x v="2"/>
  </r>
  <r>
    <s v="SO - 0004127"/>
    <d v="2014-06-24T00:00:00"/>
    <x v="16"/>
    <n v="5"/>
    <x v="2"/>
    <s v="AUD"/>
    <x v="2"/>
    <x v="1"/>
    <x v="51"/>
    <n v="12"/>
    <n v="2"/>
    <x v="7"/>
    <n v="6"/>
    <n v="439.22222222222223"/>
    <n v="2635.3333333333335"/>
    <n v="338.20111111111112"/>
    <n v="606.12666666666678"/>
    <x v="5"/>
    <x v="2"/>
  </r>
  <r>
    <s v="SO - 0004128"/>
    <d v="2014-06-24T00:00:00"/>
    <x v="5"/>
    <n v="16"/>
    <x v="1"/>
    <s v="AUD"/>
    <x v="0"/>
    <x v="3"/>
    <x v="12"/>
    <n v="46"/>
    <n v="7"/>
    <x v="3"/>
    <n v="2"/>
    <n v="119.85555555555555"/>
    <n v="239.71111111111111"/>
    <n v="62.3248888888889"/>
    <n v="115.06133333333331"/>
    <x v="5"/>
    <x v="2"/>
  </r>
  <r>
    <s v="SO - 0004129"/>
    <d v="2014-06-25T00:00:00"/>
    <x v="19"/>
    <n v="4"/>
    <x v="1"/>
    <s v="AUD"/>
    <x v="2"/>
    <x v="1"/>
    <x v="33"/>
    <n v="10"/>
    <n v="2"/>
    <x v="7"/>
    <n v="6"/>
    <n v="29.777777777777779"/>
    <n v="178.66666666666669"/>
    <n v="19.653333333333332"/>
    <n v="60.746666666666698"/>
    <x v="5"/>
    <x v="2"/>
  </r>
  <r>
    <s v="SO - 0004130"/>
    <d v="2014-06-25T00:00:00"/>
    <x v="15"/>
    <n v="13"/>
    <x v="2"/>
    <s v="AUD"/>
    <x v="1"/>
    <x v="0"/>
    <x v="18"/>
    <n v="37"/>
    <n v="5"/>
    <x v="1"/>
    <n v="2"/>
    <n v="144.42222222222222"/>
    <n v="288.84444444444443"/>
    <n v="112.64933333333335"/>
    <n v="63.545777777777744"/>
    <x v="5"/>
    <x v="2"/>
  </r>
  <r>
    <s v="SO - 0004131"/>
    <d v="2014-06-25T00:00:00"/>
    <x v="17"/>
    <n v="14"/>
    <x v="1"/>
    <s v="AUD"/>
    <x v="1"/>
    <x v="0"/>
    <x v="0"/>
    <n v="41"/>
    <n v="6"/>
    <x v="0"/>
    <n v="5"/>
    <n v="120.60000000000001"/>
    <n v="603"/>
    <n v="96.480000000000018"/>
    <n v="120.59999999999991"/>
    <x v="5"/>
    <x v="2"/>
  </r>
  <r>
    <s v="SO - 0004132"/>
    <d v="2014-06-25T00:00:00"/>
    <x v="1"/>
    <n v="11"/>
    <x v="2"/>
    <s v="AUD"/>
    <x v="1"/>
    <x v="0"/>
    <x v="1"/>
    <n v="31"/>
    <n v="5"/>
    <x v="1"/>
    <n v="6"/>
    <n v="122.83333333333333"/>
    <n v="737"/>
    <n v="97.038333333333341"/>
    <n v="154.76999999999998"/>
    <x v="5"/>
    <x v="2"/>
  </r>
  <r>
    <s v="SO - 0004133"/>
    <d v="2014-06-25T00:00:00"/>
    <x v="2"/>
    <n v="12"/>
    <x v="0"/>
    <s v="AUD"/>
    <x v="1"/>
    <x v="0"/>
    <x v="2"/>
    <n v="34"/>
    <n v="5"/>
    <x v="1"/>
    <n v="4"/>
    <n v="192.06666666666669"/>
    <n v="768.26666666666677"/>
    <n v="124.84333333333335"/>
    <n v="268.89333333333337"/>
    <x v="5"/>
    <x v="2"/>
  </r>
  <r>
    <s v="SO - 0004134"/>
    <d v="2014-06-26T00:00:00"/>
    <x v="0"/>
    <n v="15"/>
    <x v="0"/>
    <s v="AUD"/>
    <x v="0"/>
    <x v="0"/>
    <x v="57"/>
    <n v="43"/>
    <n v="6"/>
    <x v="0"/>
    <n v="3"/>
    <n v="264.27777777777777"/>
    <n v="792.83333333333326"/>
    <n v="195.56555555555553"/>
    <n v="206.13666666666666"/>
    <x v="5"/>
    <x v="2"/>
  </r>
  <r>
    <s v="SO - 0004135"/>
    <d v="2014-06-26T00:00:00"/>
    <x v="2"/>
    <n v="12"/>
    <x v="1"/>
    <s v="AUD"/>
    <x v="1"/>
    <x v="0"/>
    <x v="16"/>
    <n v="35"/>
    <n v="5"/>
    <x v="1"/>
    <n v="5"/>
    <n v="355.1"/>
    <n v="1775.5"/>
    <n v="262.774"/>
    <n v="461.63000000000011"/>
    <x v="5"/>
    <x v="2"/>
  </r>
  <r>
    <s v="SO - 0004136"/>
    <d v="2014-06-26T00:00:00"/>
    <x v="10"/>
    <n v="8"/>
    <x v="1"/>
    <s v="AUD"/>
    <x v="2"/>
    <x v="1"/>
    <x v="31"/>
    <n v="23"/>
    <n v="4"/>
    <x v="5"/>
    <n v="8"/>
    <n v="23.822222222222223"/>
    <n v="190.57777777777778"/>
    <n v="17.152000000000001"/>
    <n v="53.361777777777775"/>
    <x v="5"/>
    <x v="2"/>
  </r>
  <r>
    <s v="SO - 0004137"/>
    <d v="2014-06-26T00:00:00"/>
    <x v="15"/>
    <n v="13"/>
    <x v="1"/>
    <s v="AUD"/>
    <x v="1"/>
    <x v="0"/>
    <x v="54"/>
    <n v="36"/>
    <n v="5"/>
    <x v="1"/>
    <n v="8"/>
    <n v="109.43333333333334"/>
    <n v="875.4666666666667"/>
    <n v="88.641000000000005"/>
    <n v="166.33866666666665"/>
    <x v="5"/>
    <x v="2"/>
  </r>
  <r>
    <s v="SO - 0004138"/>
    <d v="2014-06-26T00:00:00"/>
    <x v="12"/>
    <n v="2"/>
    <x v="0"/>
    <s v="AUD"/>
    <x v="2"/>
    <x v="1"/>
    <x v="15"/>
    <n v="4"/>
    <n v="1"/>
    <x v="4"/>
    <n v="9"/>
    <n v="209.93333333333334"/>
    <n v="1889.4"/>
    <n v="121.76133333333334"/>
    <n v="793.548"/>
    <x v="5"/>
    <x v="2"/>
  </r>
  <r>
    <s v="SO - 0004139"/>
    <d v="2014-06-27T00:00:00"/>
    <x v="14"/>
    <n v="10"/>
    <x v="0"/>
    <s v="AUD"/>
    <x v="2"/>
    <x v="0"/>
    <x v="38"/>
    <n v="27"/>
    <n v="4"/>
    <x v="5"/>
    <n v="6"/>
    <n v="99.01111111111112"/>
    <n v="594.06666666666672"/>
    <n v="83.169333333333327"/>
    <n v="95.050666666666757"/>
    <x v="5"/>
    <x v="2"/>
  </r>
  <r>
    <s v="SO - 0004140"/>
    <d v="2014-06-27T00:00:00"/>
    <x v="1"/>
    <n v="11"/>
    <x v="1"/>
    <s v="AUD"/>
    <x v="1"/>
    <x v="0"/>
    <x v="1"/>
    <n v="31"/>
    <n v="5"/>
    <x v="1"/>
    <n v="1"/>
    <n v="125.06666666666668"/>
    <n v="125.06666666666668"/>
    <n v="91.298666666666676"/>
    <n v="33.768000000000001"/>
    <x v="5"/>
    <x v="2"/>
  </r>
  <r>
    <s v="SO - 0004141"/>
    <d v="2014-06-27T00:00:00"/>
    <x v="3"/>
    <n v="6"/>
    <x v="2"/>
    <s v="AUD"/>
    <x v="2"/>
    <x v="1"/>
    <x v="4"/>
    <n v="18"/>
    <n v="3"/>
    <x v="2"/>
    <n v="7"/>
    <n v="720.62222222222226"/>
    <n v="5044.3555555555558"/>
    <n v="302.66133333333335"/>
    <n v="2925.7262222222225"/>
    <x v="5"/>
    <x v="2"/>
  </r>
  <r>
    <s v="SO - 0004142"/>
    <d v="2014-06-28T00:00:00"/>
    <x v="13"/>
    <n v="19"/>
    <x v="1"/>
    <s v="AUD"/>
    <x v="3"/>
    <x v="2"/>
    <x v="39"/>
    <n v="54"/>
    <n v="8"/>
    <x v="6"/>
    <n v="5"/>
    <n v="253.85555555555558"/>
    <n v="1269.2777777777778"/>
    <n v="157.39044444444446"/>
    <n v="482.32555555555552"/>
    <x v="5"/>
    <x v="2"/>
  </r>
  <r>
    <s v="SO - 0004143"/>
    <d v="2014-06-29T00:00:00"/>
    <x v="10"/>
    <n v="8"/>
    <x v="1"/>
    <s v="AUD"/>
    <x v="2"/>
    <x v="1"/>
    <x v="32"/>
    <n v="24"/>
    <n v="4"/>
    <x v="5"/>
    <n v="4"/>
    <n v="693.82222222222231"/>
    <n v="2775.2888888888892"/>
    <n v="381.60222222222228"/>
    <n v="1248.8800000000001"/>
    <x v="5"/>
    <x v="2"/>
  </r>
  <r>
    <s v="SO - 0004144"/>
    <d v="2014-06-29T00:00:00"/>
    <x v="10"/>
    <n v="8"/>
    <x v="1"/>
    <s v="AUD"/>
    <x v="2"/>
    <x v="1"/>
    <x v="13"/>
    <n v="22"/>
    <n v="3"/>
    <x v="2"/>
    <n v="1"/>
    <n v="559.07777777777778"/>
    <n v="559.07777777777778"/>
    <n v="245.99422222222222"/>
    <n v="313.08355555555556"/>
    <x v="5"/>
    <x v="2"/>
  </r>
  <r>
    <s v="SO - 0004145"/>
    <d v="2014-06-29T00:00:00"/>
    <x v="11"/>
    <n v="20"/>
    <x v="0"/>
    <s v="AUD"/>
    <x v="3"/>
    <x v="2"/>
    <x v="25"/>
    <n v="57"/>
    <n v="8"/>
    <x v="6"/>
    <n v="6"/>
    <n v="665.5333333333333"/>
    <n v="3993.2"/>
    <n v="525.77133333333336"/>
    <n v="838.57199999999966"/>
    <x v="5"/>
    <x v="2"/>
  </r>
  <r>
    <s v="SO - 0004146"/>
    <d v="2014-06-29T00:00:00"/>
    <x v="2"/>
    <n v="12"/>
    <x v="2"/>
    <s v="AUD"/>
    <x v="1"/>
    <x v="0"/>
    <x v="40"/>
    <n v="33"/>
    <n v="5"/>
    <x v="1"/>
    <n v="7"/>
    <n v="413.91111111111115"/>
    <n v="2897.3777777777782"/>
    <n v="273.18133333333338"/>
    <n v="985.10844444444456"/>
    <x v="5"/>
    <x v="2"/>
  </r>
  <r>
    <s v="SO - 0004147"/>
    <d v="2014-06-30T00:00:00"/>
    <x v="0"/>
    <n v="15"/>
    <x v="1"/>
    <s v="AUD"/>
    <x v="0"/>
    <x v="0"/>
    <x v="47"/>
    <n v="44"/>
    <n v="6"/>
    <x v="0"/>
    <n v="2"/>
    <n v="120.60000000000001"/>
    <n v="241.20000000000002"/>
    <n v="97.686000000000007"/>
    <n v="45.828000000000003"/>
    <x v="5"/>
    <x v="2"/>
  </r>
  <r>
    <s v="SO - 0004148"/>
    <d v="2014-06-30T00:00:00"/>
    <x v="5"/>
    <n v="16"/>
    <x v="1"/>
    <s v="AUD"/>
    <x v="0"/>
    <x v="3"/>
    <x v="12"/>
    <n v="46"/>
    <n v="7"/>
    <x v="3"/>
    <n v="1"/>
    <n v="565.77777777777783"/>
    <n v="565.77777777777783"/>
    <n v="265.91555555555556"/>
    <n v="299.86222222222227"/>
    <x v="5"/>
    <x v="2"/>
  </r>
  <r>
    <s v="SO - 0004149"/>
    <d v="2014-06-30T00:00:00"/>
    <x v="2"/>
    <n v="12"/>
    <x v="0"/>
    <s v="AUD"/>
    <x v="1"/>
    <x v="0"/>
    <x v="42"/>
    <n v="32"/>
    <n v="5"/>
    <x v="1"/>
    <n v="9"/>
    <n v="670.74444444444441"/>
    <n v="6036.7"/>
    <n v="456.10622222222224"/>
    <n v="1931.7439999999997"/>
    <x v="5"/>
    <x v="2"/>
  </r>
  <r>
    <s v="SO - 0004150"/>
    <d v="2014-06-30T00:00:00"/>
    <x v="2"/>
    <n v="12"/>
    <x v="2"/>
    <s v="AUD"/>
    <x v="1"/>
    <x v="0"/>
    <x v="40"/>
    <n v="33"/>
    <n v="5"/>
    <x v="1"/>
    <n v="7"/>
    <n v="430.28888888888889"/>
    <n v="3012.0222222222224"/>
    <n v="314.11088888888889"/>
    <n v="813.24600000000009"/>
    <x v="5"/>
    <x v="2"/>
  </r>
  <r>
    <s v="SO - 0004151"/>
    <d v="2014-06-30T00:00:00"/>
    <x v="7"/>
    <n v="17"/>
    <x v="1"/>
    <s v="AUD"/>
    <x v="0"/>
    <x v="2"/>
    <x v="30"/>
    <n v="47"/>
    <n v="7"/>
    <x v="3"/>
    <n v="3"/>
    <n v="326.81111111111113"/>
    <n v="980.43333333333339"/>
    <n v="176.47800000000001"/>
    <n v="450.99933333333342"/>
    <x v="5"/>
    <x v="2"/>
  </r>
  <r>
    <s v="SO - 0004152"/>
    <d v="2014-06-30T00:00:00"/>
    <x v="17"/>
    <n v="14"/>
    <x v="1"/>
    <s v="AUD"/>
    <x v="1"/>
    <x v="0"/>
    <x v="50"/>
    <n v="39"/>
    <n v="6"/>
    <x v="0"/>
    <n v="8"/>
    <n v="26.8"/>
    <n v="214.4"/>
    <n v="17.688000000000002"/>
    <n v="72.895999999999987"/>
    <x v="5"/>
    <x v="2"/>
  </r>
  <r>
    <s v="SO - 0004153"/>
    <d v="2014-07-01T00:00:00"/>
    <x v="13"/>
    <n v="19"/>
    <x v="1"/>
    <s v="AUD"/>
    <x v="3"/>
    <x v="2"/>
    <x v="46"/>
    <n v="55"/>
    <n v="8"/>
    <x v="6"/>
    <n v="3"/>
    <n v="29.777777777777779"/>
    <n v="89.333333333333343"/>
    <n v="19.951111111111111"/>
    <n v="29.480000000000011"/>
    <x v="6"/>
    <x v="2"/>
  </r>
  <r>
    <s v="SO - 0004154"/>
    <d v="2014-07-02T00:00:00"/>
    <x v="14"/>
    <n v="10"/>
    <x v="0"/>
    <s v="AUD"/>
    <x v="1"/>
    <x v="0"/>
    <x v="17"/>
    <n v="28"/>
    <n v="4"/>
    <x v="5"/>
    <n v="1"/>
    <n v="18.611111111111111"/>
    <n v="18.611111111111111"/>
    <n v="10.050000000000001"/>
    <n v="8.56111111111111"/>
    <x v="6"/>
    <x v="2"/>
  </r>
  <r>
    <s v="SO - 0004155"/>
    <d v="2014-07-02T00:00:00"/>
    <x v="11"/>
    <n v="20"/>
    <x v="1"/>
    <s v="AUD"/>
    <x v="3"/>
    <x v="2"/>
    <x v="25"/>
    <n v="57"/>
    <n v="8"/>
    <x v="6"/>
    <n v="3"/>
    <n v="216.63333333333333"/>
    <n v="649.9"/>
    <n v="110.483"/>
    <n v="318.45099999999996"/>
    <x v="6"/>
    <x v="2"/>
  </r>
  <r>
    <s v="SO - 0004156"/>
    <d v="2014-07-02T00:00:00"/>
    <x v="17"/>
    <n v="14"/>
    <x v="1"/>
    <s v="AUD"/>
    <x v="1"/>
    <x v="0"/>
    <x v="50"/>
    <n v="39"/>
    <n v="6"/>
    <x v="0"/>
    <n v="9"/>
    <n v="297.77777777777777"/>
    <n v="2680"/>
    <n v="238.22222222222223"/>
    <n v="536"/>
    <x v="6"/>
    <x v="2"/>
  </r>
  <r>
    <s v="SO - 0004157"/>
    <d v="2014-07-02T00:00:00"/>
    <x v="5"/>
    <n v="16"/>
    <x v="1"/>
    <s v="AUD"/>
    <x v="0"/>
    <x v="3"/>
    <x v="12"/>
    <n v="46"/>
    <n v="7"/>
    <x v="3"/>
    <n v="3"/>
    <n v="442.94444444444446"/>
    <n v="1328.8333333333335"/>
    <n v="287.91388888888889"/>
    <n v="465.09166666666681"/>
    <x v="6"/>
    <x v="2"/>
  </r>
  <r>
    <s v="SO - 0004158"/>
    <d v="2014-07-02T00:00:00"/>
    <x v="0"/>
    <n v="15"/>
    <x v="1"/>
    <s v="AUD"/>
    <x v="0"/>
    <x v="0"/>
    <x v="47"/>
    <n v="44"/>
    <n v="6"/>
    <x v="0"/>
    <n v="2"/>
    <n v="18.611111111111111"/>
    <n v="37.222222222222221"/>
    <n v="8.375"/>
    <n v="20.472222222222221"/>
    <x v="6"/>
    <x v="2"/>
  </r>
  <r>
    <s v="SO - 0004159"/>
    <d v="2014-07-02T00:00:00"/>
    <x v="6"/>
    <n v="1"/>
    <x v="1"/>
    <s v="AUD"/>
    <x v="2"/>
    <x v="1"/>
    <x v="41"/>
    <n v="2"/>
    <n v="1"/>
    <x v="4"/>
    <n v="7"/>
    <n v="21.588888888888889"/>
    <n v="151.12222222222221"/>
    <n v="10.794444444444444"/>
    <n v="75.561111111111103"/>
    <x v="6"/>
    <x v="2"/>
  </r>
  <r>
    <s v="SO - 0004160"/>
    <d v="2014-07-03T00:00:00"/>
    <x v="19"/>
    <n v="4"/>
    <x v="0"/>
    <s v="AUD"/>
    <x v="2"/>
    <x v="1"/>
    <x v="36"/>
    <n v="11"/>
    <n v="2"/>
    <x v="7"/>
    <n v="2"/>
    <n v="265.02222222222224"/>
    <n v="530.04444444444448"/>
    <n v="119.26000000000002"/>
    <n v="291.52444444444444"/>
    <x v="6"/>
    <x v="2"/>
  </r>
  <r>
    <s v="SO - 0004161"/>
    <d v="2014-07-03T00:00:00"/>
    <x v="10"/>
    <n v="8"/>
    <x v="1"/>
    <s v="AUD"/>
    <x v="2"/>
    <x v="1"/>
    <x v="31"/>
    <n v="23"/>
    <n v="4"/>
    <x v="5"/>
    <n v="4"/>
    <n v="579.92222222222222"/>
    <n v="2319.6888888888889"/>
    <n v="400.14633333333336"/>
    <n v="719.10355555555543"/>
    <x v="6"/>
    <x v="2"/>
  </r>
  <r>
    <s v="SO - 0004162"/>
    <d v="2014-07-03T00:00:00"/>
    <x v="5"/>
    <n v="16"/>
    <x v="1"/>
    <s v="AUD"/>
    <x v="0"/>
    <x v="3"/>
    <x v="12"/>
    <n v="46"/>
    <n v="7"/>
    <x v="3"/>
    <n v="9"/>
    <n v="247.15555555555557"/>
    <n v="2224.4"/>
    <n v="168.06577777777778"/>
    <n v="711.80799999999999"/>
    <x v="6"/>
    <x v="2"/>
  </r>
  <r>
    <s v="SO - 0004163"/>
    <d v="2014-07-03T00:00:00"/>
    <x v="5"/>
    <n v="16"/>
    <x v="2"/>
    <s v="AUD"/>
    <x v="0"/>
    <x v="0"/>
    <x v="5"/>
    <n v="45"/>
    <n v="7"/>
    <x v="3"/>
    <n v="2"/>
    <n v="247.89999999999998"/>
    <n v="495.79999999999995"/>
    <n v="163.614"/>
    <n v="168.57199999999995"/>
    <x v="6"/>
    <x v="2"/>
  </r>
  <r>
    <s v="SO - 0004164"/>
    <d v="2014-07-03T00:00:00"/>
    <x v="17"/>
    <n v="14"/>
    <x v="0"/>
    <s v="AUD"/>
    <x v="1"/>
    <x v="0"/>
    <x v="0"/>
    <n v="41"/>
    <n v="6"/>
    <x v="0"/>
    <n v="4"/>
    <n v="655.11111111111109"/>
    <n v="2620.4444444444443"/>
    <n v="504.43555555555554"/>
    <n v="602.70222222222219"/>
    <x v="6"/>
    <x v="2"/>
  </r>
  <r>
    <s v="SO - 0004165"/>
    <d v="2014-07-03T00:00:00"/>
    <x v="9"/>
    <n v="18"/>
    <x v="1"/>
    <s v="AUD"/>
    <x v="0"/>
    <x v="2"/>
    <x v="56"/>
    <n v="52"/>
    <n v="8"/>
    <x v="6"/>
    <n v="3"/>
    <n v="293.31111111111113"/>
    <n v="879.93333333333339"/>
    <n v="205.31777777777776"/>
    <n v="263.98000000000013"/>
    <x v="6"/>
    <x v="2"/>
  </r>
  <r>
    <s v="SO - 0004166"/>
    <d v="2014-07-03T00:00:00"/>
    <x v="8"/>
    <n v="9"/>
    <x v="2"/>
    <s v="AUD"/>
    <x v="2"/>
    <x v="1"/>
    <x v="32"/>
    <n v="24"/>
    <n v="4"/>
    <x v="5"/>
    <n v="9"/>
    <n v="116.13333333333334"/>
    <n v="1045.2"/>
    <n v="77.809333333333342"/>
    <n v="344.91599999999994"/>
    <x v="6"/>
    <x v="2"/>
  </r>
  <r>
    <s v="SO - 0004167"/>
    <d v="2014-07-03T00:00:00"/>
    <x v="5"/>
    <n v="16"/>
    <x v="1"/>
    <s v="AUD"/>
    <x v="0"/>
    <x v="3"/>
    <x v="12"/>
    <n v="46"/>
    <n v="7"/>
    <x v="3"/>
    <n v="3"/>
    <n v="142.93333333333334"/>
    <n v="428.8"/>
    <n v="105.77066666666667"/>
    <n v="111.488"/>
    <x v="6"/>
    <x v="2"/>
  </r>
  <r>
    <s v="SO - 0004168"/>
    <d v="2014-07-03T00:00:00"/>
    <x v="16"/>
    <n v="5"/>
    <x v="0"/>
    <s v="AUD"/>
    <x v="2"/>
    <x v="1"/>
    <x v="24"/>
    <n v="14"/>
    <n v="2"/>
    <x v="7"/>
    <n v="5"/>
    <n v="429.54444444444448"/>
    <n v="2147.7222222222226"/>
    <n v="197.59044444444444"/>
    <n v="1159.7700000000004"/>
    <x v="6"/>
    <x v="2"/>
  </r>
  <r>
    <s v="SO - 0004169"/>
    <d v="2014-07-03T00:00:00"/>
    <x v="5"/>
    <n v="16"/>
    <x v="1"/>
    <s v="AUD"/>
    <x v="0"/>
    <x v="0"/>
    <x v="5"/>
    <n v="45"/>
    <n v="7"/>
    <x v="3"/>
    <n v="9"/>
    <n v="724.34444444444443"/>
    <n v="6519.1"/>
    <n v="391.14600000000002"/>
    <n v="2998.7860000000001"/>
    <x v="6"/>
    <x v="2"/>
  </r>
  <r>
    <s v="SO - 0004170"/>
    <d v="2014-07-04T00:00:00"/>
    <x v="14"/>
    <n v="10"/>
    <x v="2"/>
    <s v="AUD"/>
    <x v="1"/>
    <x v="0"/>
    <x v="17"/>
    <n v="28"/>
    <n v="4"/>
    <x v="5"/>
    <n v="8"/>
    <n v="445.17777777777775"/>
    <n v="3561.422222222222"/>
    <n v="373.9493333333333"/>
    <n v="569.82755555555559"/>
    <x v="6"/>
    <x v="2"/>
  </r>
  <r>
    <s v="SO - 0004171"/>
    <d v="2014-07-04T00:00:00"/>
    <x v="2"/>
    <n v="12"/>
    <x v="1"/>
    <s v="AUD"/>
    <x v="1"/>
    <x v="0"/>
    <x v="40"/>
    <n v="33"/>
    <n v="5"/>
    <x v="1"/>
    <n v="8"/>
    <n v="119.85555555555555"/>
    <n v="958.84444444444443"/>
    <n v="93.487333333333339"/>
    <n v="210.94577777777772"/>
    <x v="6"/>
    <x v="2"/>
  </r>
  <r>
    <s v="SO - 0004172"/>
    <d v="2014-07-04T00:00:00"/>
    <x v="18"/>
    <n v="3"/>
    <x v="1"/>
    <s v="AUD"/>
    <x v="2"/>
    <x v="1"/>
    <x v="52"/>
    <n v="9"/>
    <n v="2"/>
    <x v="7"/>
    <n v="8"/>
    <n v="125.06666666666668"/>
    <n v="1000.5333333333334"/>
    <n v="75.040000000000006"/>
    <n v="400.21333333333337"/>
    <x v="6"/>
    <x v="2"/>
  </r>
  <r>
    <s v="SO - 0004173"/>
    <d v="2014-07-04T00:00:00"/>
    <x v="2"/>
    <n v="12"/>
    <x v="0"/>
    <s v="AUD"/>
    <x v="1"/>
    <x v="0"/>
    <x v="40"/>
    <n v="33"/>
    <n v="5"/>
    <x v="1"/>
    <n v="1"/>
    <n v="27.544444444444444"/>
    <n v="27.544444444444444"/>
    <n v="22.586444444444442"/>
    <n v="4.958000000000002"/>
    <x v="6"/>
    <x v="2"/>
  </r>
  <r>
    <s v="SO - 0004174"/>
    <d v="2014-07-05T00:00:00"/>
    <x v="5"/>
    <n v="16"/>
    <x v="1"/>
    <s v="AUD"/>
    <x v="0"/>
    <x v="3"/>
    <x v="12"/>
    <n v="46"/>
    <n v="7"/>
    <x v="3"/>
    <n v="4"/>
    <n v="264.27777777777777"/>
    <n v="1057.1111111111111"/>
    <n v="208.77944444444447"/>
    <n v="221.99333333333323"/>
    <x v="6"/>
    <x v="2"/>
  </r>
  <r>
    <s v="SO - 0004175"/>
    <d v="2014-07-05T00:00:00"/>
    <x v="7"/>
    <n v="17"/>
    <x v="0"/>
    <s v="AUD"/>
    <x v="0"/>
    <x v="2"/>
    <x v="7"/>
    <n v="48"/>
    <n v="7"/>
    <x v="3"/>
    <n v="2"/>
    <n v="28.288888888888888"/>
    <n v="56.577777777777776"/>
    <n v="15.276000000000002"/>
    <n v="26.025777777777773"/>
    <x v="6"/>
    <x v="2"/>
  </r>
  <r>
    <s v="SO - 0004176"/>
    <d v="2014-07-06T00:00:00"/>
    <x v="18"/>
    <n v="3"/>
    <x v="0"/>
    <s v="AUD"/>
    <x v="2"/>
    <x v="1"/>
    <x v="27"/>
    <n v="7"/>
    <n v="1"/>
    <x v="4"/>
    <n v="3"/>
    <n v="367.75555555555559"/>
    <n v="1103.2666666666669"/>
    <n v="294.20444444444445"/>
    <n v="220.65333333333353"/>
    <x v="6"/>
    <x v="2"/>
  </r>
  <r>
    <s v="SO - 0004177"/>
    <d v="2014-07-06T00:00:00"/>
    <x v="0"/>
    <n v="15"/>
    <x v="1"/>
    <s v="AUD"/>
    <x v="0"/>
    <x v="0"/>
    <x v="47"/>
    <n v="44"/>
    <n v="6"/>
    <x v="0"/>
    <n v="3"/>
    <n v="210.67777777777781"/>
    <n v="632.03333333333342"/>
    <n v="111.65922222222224"/>
    <n v="297.0556666666667"/>
    <x v="6"/>
    <x v="2"/>
  </r>
  <r>
    <s v="SO - 0004178"/>
    <d v="2014-07-06T00:00:00"/>
    <x v="19"/>
    <n v="4"/>
    <x v="1"/>
    <s v="AUD"/>
    <x v="2"/>
    <x v="1"/>
    <x v="36"/>
    <n v="11"/>
    <n v="2"/>
    <x v="7"/>
    <n v="1"/>
    <n v="130.27777777777777"/>
    <n v="130.27777777777777"/>
    <n v="105.52500000000001"/>
    <n v="24.752777777777766"/>
    <x v="6"/>
    <x v="2"/>
  </r>
  <r>
    <s v="SO - 0004179"/>
    <d v="2014-07-07T00:00:00"/>
    <x v="6"/>
    <n v="1"/>
    <x v="0"/>
    <s v="AUD"/>
    <x v="2"/>
    <x v="1"/>
    <x v="9"/>
    <n v="3"/>
    <n v="1"/>
    <x v="4"/>
    <n v="6"/>
    <n v="365.52222222222224"/>
    <n v="2193.1333333333332"/>
    <n v="149.86411111111113"/>
    <n v="1293.9486666666664"/>
    <x v="6"/>
    <x v="2"/>
  </r>
  <r>
    <s v="SO - 0004180"/>
    <d v="2014-07-07T00:00:00"/>
    <x v="8"/>
    <n v="9"/>
    <x v="1"/>
    <s v="AUD"/>
    <x v="2"/>
    <x v="0"/>
    <x v="38"/>
    <n v="27"/>
    <n v="4"/>
    <x v="5"/>
    <n v="8"/>
    <n v="115.38888888888889"/>
    <n v="923.11111111111109"/>
    <n v="69.233333333333334"/>
    <n v="369.24444444444441"/>
    <x v="6"/>
    <x v="2"/>
  </r>
  <r>
    <s v="SO - 0004181"/>
    <d v="2014-07-07T00:00:00"/>
    <x v="11"/>
    <n v="20"/>
    <x v="2"/>
    <s v="AUD"/>
    <x v="3"/>
    <x v="2"/>
    <x v="22"/>
    <n v="58"/>
    <n v="8"/>
    <x v="6"/>
    <n v="7"/>
    <n v="125.06666666666668"/>
    <n v="875.4666666666667"/>
    <n v="97.552000000000021"/>
    <n v="192.60266666666655"/>
    <x v="6"/>
    <x v="2"/>
  </r>
  <r>
    <s v="SO - 0004182"/>
    <d v="2014-07-07T00:00:00"/>
    <x v="11"/>
    <n v="20"/>
    <x v="1"/>
    <s v="AUD"/>
    <x v="3"/>
    <x v="2"/>
    <x v="25"/>
    <n v="57"/>
    <n v="8"/>
    <x v="6"/>
    <n v="7"/>
    <n v="207.7"/>
    <n v="1453.8999999999999"/>
    <n v="166.16"/>
    <n v="290.77999999999997"/>
    <x v="6"/>
    <x v="2"/>
  </r>
  <r>
    <s v="SO - 0004183"/>
    <d v="2014-07-07T00:00:00"/>
    <x v="10"/>
    <n v="8"/>
    <x v="0"/>
    <s v="AUD"/>
    <x v="2"/>
    <x v="1"/>
    <x v="13"/>
    <n v="22"/>
    <n v="3"/>
    <x v="2"/>
    <n v="4"/>
    <n v="124.32222222222224"/>
    <n v="497.28888888888895"/>
    <n v="78.323000000000008"/>
    <n v="183.99688888888892"/>
    <x v="6"/>
    <x v="2"/>
  </r>
  <r>
    <s v="SO - 0004184"/>
    <d v="2014-07-08T00:00:00"/>
    <x v="2"/>
    <n v="12"/>
    <x v="1"/>
    <s v="AUD"/>
    <x v="1"/>
    <x v="0"/>
    <x v="40"/>
    <n v="33"/>
    <n v="5"/>
    <x v="1"/>
    <n v="4"/>
    <n v="218.86666666666667"/>
    <n v="875.4666666666667"/>
    <n v="91.923999999999992"/>
    <n v="507.77066666666673"/>
    <x v="6"/>
    <x v="2"/>
  </r>
  <r>
    <s v="SO - 0004185"/>
    <d v="2014-07-08T00:00:00"/>
    <x v="2"/>
    <n v="12"/>
    <x v="0"/>
    <s v="AUD"/>
    <x v="1"/>
    <x v="0"/>
    <x v="2"/>
    <n v="34"/>
    <n v="5"/>
    <x v="1"/>
    <n v="3"/>
    <n v="436.98888888888888"/>
    <n v="1310.9666666666667"/>
    <n v="179.16544444444446"/>
    <n v="773.47033333333331"/>
    <x v="6"/>
    <x v="2"/>
  </r>
  <r>
    <s v="SO - 0004186"/>
    <d v="2014-07-08T00:00:00"/>
    <x v="2"/>
    <n v="12"/>
    <x v="1"/>
    <s v="AUD"/>
    <x v="1"/>
    <x v="0"/>
    <x v="2"/>
    <n v="34"/>
    <n v="5"/>
    <x v="1"/>
    <n v="7"/>
    <n v="131.76666666666668"/>
    <n v="922.36666666666679"/>
    <n v="80.37766666666667"/>
    <n v="359.72300000000007"/>
    <x v="6"/>
    <x v="2"/>
  </r>
  <r>
    <s v="SO - 0004187"/>
    <d v="2014-07-08T00:00:00"/>
    <x v="15"/>
    <n v="13"/>
    <x v="0"/>
    <s v="AUD"/>
    <x v="1"/>
    <x v="0"/>
    <x v="18"/>
    <n v="37"/>
    <n v="6"/>
    <x v="0"/>
    <n v="6"/>
    <n v="119.85555555555555"/>
    <n v="719.13333333333333"/>
    <n v="74.310444444444443"/>
    <n v="273.27066666666667"/>
    <x v="6"/>
    <x v="2"/>
  </r>
  <r>
    <s v="SO - 0004188"/>
    <d v="2014-07-09T00:00:00"/>
    <x v="5"/>
    <n v="16"/>
    <x v="0"/>
    <s v="AUD"/>
    <x v="0"/>
    <x v="3"/>
    <x v="12"/>
    <n v="46"/>
    <n v="7"/>
    <x v="3"/>
    <n v="6"/>
    <n v="107.94444444444444"/>
    <n v="647.66666666666663"/>
    <n v="48.575000000000003"/>
    <n v="356.21666666666658"/>
    <x v="6"/>
    <x v="2"/>
  </r>
  <r>
    <s v="SO - 0004189"/>
    <d v="2014-07-09T00:00:00"/>
    <x v="19"/>
    <n v="4"/>
    <x v="1"/>
    <s v="AUD"/>
    <x v="2"/>
    <x v="1"/>
    <x v="33"/>
    <n v="10"/>
    <n v="2"/>
    <x v="7"/>
    <n v="6"/>
    <n v="18.611111111111111"/>
    <n v="111.66666666666666"/>
    <n v="15.819444444444445"/>
    <n v="16.749999999999986"/>
    <x v="6"/>
    <x v="2"/>
  </r>
  <r>
    <s v="SO - 0004190"/>
    <d v="2014-07-09T00:00:00"/>
    <x v="10"/>
    <n v="8"/>
    <x v="1"/>
    <s v="AUD"/>
    <x v="2"/>
    <x v="1"/>
    <x v="31"/>
    <n v="23"/>
    <n v="4"/>
    <x v="5"/>
    <n v="5"/>
    <n v="438.47777777777782"/>
    <n v="2192.3888888888891"/>
    <n v="249.93233333333333"/>
    <n v="942.72722222222251"/>
    <x v="6"/>
    <x v="2"/>
  </r>
  <r>
    <s v="SO - 0004191"/>
    <d v="2014-07-10T00:00:00"/>
    <x v="0"/>
    <n v="15"/>
    <x v="1"/>
    <s v="AUD"/>
    <x v="0"/>
    <x v="0"/>
    <x v="0"/>
    <n v="41"/>
    <n v="6"/>
    <x v="0"/>
    <n v="7"/>
    <n v="111.66666666666667"/>
    <n v="781.66666666666674"/>
    <n v="78.166666666666671"/>
    <n v="234.5"/>
    <x v="6"/>
    <x v="2"/>
  </r>
  <r>
    <s v="SO - 0004192"/>
    <d v="2014-07-10T00:00:00"/>
    <x v="3"/>
    <n v="6"/>
    <x v="1"/>
    <s v="AUD"/>
    <x v="2"/>
    <x v="1"/>
    <x v="3"/>
    <n v="17"/>
    <n v="3"/>
    <x v="2"/>
    <n v="7"/>
    <n v="112.41111111111111"/>
    <n v="786.87777777777774"/>
    <n v="53.957333333333331"/>
    <n v="409.17644444444443"/>
    <x v="6"/>
    <x v="2"/>
  </r>
  <r>
    <s v="SO - 0004193"/>
    <d v="2014-07-10T00:00:00"/>
    <x v="17"/>
    <n v="14"/>
    <x v="2"/>
    <s v="AUD"/>
    <x v="1"/>
    <x v="0"/>
    <x v="28"/>
    <n v="40"/>
    <n v="6"/>
    <x v="0"/>
    <n v="9"/>
    <n v="326.81111111111113"/>
    <n v="2941.3"/>
    <n v="186.28233333333333"/>
    <n v="1264.7590000000002"/>
    <x v="6"/>
    <x v="2"/>
  </r>
  <r>
    <s v="SO - 0004194"/>
    <d v="2014-07-10T00:00:00"/>
    <x v="13"/>
    <n v="19"/>
    <x v="1"/>
    <s v="AUD"/>
    <x v="3"/>
    <x v="2"/>
    <x v="46"/>
    <n v="55"/>
    <n v="8"/>
    <x v="6"/>
    <n v="1"/>
    <n v="425.82222222222225"/>
    <n v="425.82222222222225"/>
    <n v="302.33377777777775"/>
    <n v="123.4884444444445"/>
    <x v="6"/>
    <x v="2"/>
  </r>
  <r>
    <s v="SO - 0004195"/>
    <d v="2014-07-10T00:00:00"/>
    <x v="12"/>
    <n v="2"/>
    <x v="0"/>
    <s v="AUD"/>
    <x v="2"/>
    <x v="1"/>
    <x v="15"/>
    <n v="4"/>
    <n v="1"/>
    <x v="4"/>
    <n v="2"/>
    <n v="442.94444444444446"/>
    <n v="885.88888888888891"/>
    <n v="301.20222222222225"/>
    <n v="283.48444444444442"/>
    <x v="6"/>
    <x v="2"/>
  </r>
  <r>
    <s v="SO - 0004196"/>
    <d v="2014-07-11T00:00:00"/>
    <x v="14"/>
    <n v="10"/>
    <x v="0"/>
    <s v="AUD"/>
    <x v="1"/>
    <x v="0"/>
    <x v="45"/>
    <n v="29"/>
    <n v="4"/>
    <x v="5"/>
    <n v="6"/>
    <n v="112.41111111111111"/>
    <n v="674.4666666666667"/>
    <n v="92.177111111111103"/>
    <n v="121.40400000000011"/>
    <x v="6"/>
    <x v="2"/>
  </r>
  <r>
    <s v="SO - 0004197"/>
    <d v="2014-07-12T00:00:00"/>
    <x v="1"/>
    <n v="11"/>
    <x v="0"/>
    <s v="AUD"/>
    <x v="1"/>
    <x v="0"/>
    <x v="42"/>
    <n v="32"/>
    <n v="5"/>
    <x v="1"/>
    <n v="9"/>
    <n v="295.54444444444448"/>
    <n v="2659.9000000000005"/>
    <n v="192.10388888888892"/>
    <n v="930.96500000000037"/>
    <x v="6"/>
    <x v="2"/>
  </r>
  <r>
    <s v="SO - 0004198"/>
    <d v="2014-07-13T00:00:00"/>
    <x v="3"/>
    <n v="6"/>
    <x v="0"/>
    <s v="AUD"/>
    <x v="2"/>
    <x v="1"/>
    <x v="20"/>
    <n v="16"/>
    <n v="3"/>
    <x v="2"/>
    <n v="2"/>
    <n v="118.36666666666666"/>
    <n v="236.73333333333332"/>
    <n v="65.101666666666674"/>
    <n v="106.52999999999997"/>
    <x v="6"/>
    <x v="2"/>
  </r>
  <r>
    <s v="SO - 0004199"/>
    <d v="2014-07-13T00:00:00"/>
    <x v="15"/>
    <n v="13"/>
    <x v="1"/>
    <s v="AUD"/>
    <x v="1"/>
    <x v="0"/>
    <x v="54"/>
    <n v="36"/>
    <n v="5"/>
    <x v="1"/>
    <n v="7"/>
    <n v="215.14444444444445"/>
    <n v="1506.0111111111112"/>
    <n v="111.87511111111111"/>
    <n v="722.88533333333339"/>
    <x v="6"/>
    <x v="2"/>
  </r>
  <r>
    <s v="SO - 0004200"/>
    <d v="2014-07-13T00:00:00"/>
    <x v="8"/>
    <n v="9"/>
    <x v="1"/>
    <s v="AUD"/>
    <x v="2"/>
    <x v="0"/>
    <x v="53"/>
    <n v="26"/>
    <n v="4"/>
    <x v="5"/>
    <n v="4"/>
    <n v="24.566666666666666"/>
    <n v="98.266666666666666"/>
    <n v="12.529"/>
    <n v="48.150666666666666"/>
    <x v="6"/>
    <x v="2"/>
  </r>
  <r>
    <s v="SO - 0004201"/>
    <d v="2014-07-14T00:00:00"/>
    <x v="18"/>
    <n v="3"/>
    <x v="1"/>
    <s v="AUD"/>
    <x v="2"/>
    <x v="1"/>
    <x v="27"/>
    <n v="7"/>
    <n v="1"/>
    <x v="4"/>
    <n v="9"/>
    <n v="143.67777777777781"/>
    <n v="1293.1000000000004"/>
    <n v="120.68933333333335"/>
    <n v="206.89600000000019"/>
    <x v="6"/>
    <x v="2"/>
  </r>
  <r>
    <s v="SO - 0004202"/>
    <d v="2014-07-14T00:00:00"/>
    <x v="2"/>
    <n v="12"/>
    <x v="1"/>
    <s v="AUD"/>
    <x v="1"/>
    <x v="0"/>
    <x v="16"/>
    <n v="35"/>
    <n v="5"/>
    <x v="1"/>
    <n v="7"/>
    <n v="295.54444444444448"/>
    <n v="2068.8111111111111"/>
    <n v="132.995"/>
    <n v="1137.846111111111"/>
    <x v="6"/>
    <x v="2"/>
  </r>
  <r>
    <s v="SO - 0004203"/>
    <d v="2014-07-14T00:00:00"/>
    <x v="7"/>
    <n v="17"/>
    <x v="2"/>
    <s v="AUD"/>
    <x v="0"/>
    <x v="2"/>
    <x v="30"/>
    <n v="47"/>
    <n v="7"/>
    <x v="3"/>
    <n v="3"/>
    <n v="125.06666666666668"/>
    <n v="375.20000000000005"/>
    <n v="61.282666666666678"/>
    <n v="191.352"/>
    <x v="6"/>
    <x v="2"/>
  </r>
  <r>
    <s v="SO - 0004204"/>
    <d v="2014-07-14T00:00:00"/>
    <x v="15"/>
    <n v="13"/>
    <x v="0"/>
    <s v="AUD"/>
    <x v="1"/>
    <x v="0"/>
    <x v="19"/>
    <n v="38"/>
    <n v="6"/>
    <x v="0"/>
    <n v="3"/>
    <n v="118.36666666666666"/>
    <n v="355.09999999999997"/>
    <n v="95.87700000000001"/>
    <n v="67.468999999999937"/>
    <x v="6"/>
    <x v="2"/>
  </r>
  <r>
    <s v="SO - 0004205"/>
    <d v="2014-07-14T00:00:00"/>
    <x v="8"/>
    <n v="9"/>
    <x v="1"/>
    <s v="AUD"/>
    <x v="2"/>
    <x v="1"/>
    <x v="32"/>
    <n v="24"/>
    <n v="4"/>
    <x v="5"/>
    <n v="6"/>
    <n v="675.95555555555563"/>
    <n v="4055.7333333333336"/>
    <n v="506.96666666666675"/>
    <n v="1013.9333333333329"/>
    <x v="6"/>
    <x v="2"/>
  </r>
  <r>
    <s v="SO - 0004206"/>
    <d v="2014-07-14T00:00:00"/>
    <x v="19"/>
    <n v="4"/>
    <x v="1"/>
    <s v="AUD"/>
    <x v="2"/>
    <x v="1"/>
    <x v="36"/>
    <n v="11"/>
    <n v="2"/>
    <x v="7"/>
    <n v="2"/>
    <n v="100.5"/>
    <n v="201"/>
    <n v="65.325000000000003"/>
    <n v="70.349999999999994"/>
    <x v="6"/>
    <x v="2"/>
  </r>
  <r>
    <s v="SO - 0004207"/>
    <d v="2014-07-15T00:00:00"/>
    <x v="13"/>
    <n v="19"/>
    <x v="1"/>
    <s v="AUD"/>
    <x v="3"/>
    <x v="2"/>
    <x v="23"/>
    <n v="53"/>
    <n v="8"/>
    <x v="6"/>
    <n v="6"/>
    <n v="209.1888888888889"/>
    <n v="1255.1333333333334"/>
    <n v="138.06466666666668"/>
    <n v="426.74533333333329"/>
    <x v="6"/>
    <x v="2"/>
  </r>
  <r>
    <s v="SO - 0004208"/>
    <d v="2014-07-15T00:00:00"/>
    <x v="12"/>
    <n v="2"/>
    <x v="0"/>
    <s v="AUD"/>
    <x v="2"/>
    <x v="1"/>
    <x v="29"/>
    <n v="6"/>
    <n v="1"/>
    <x v="4"/>
    <n v="6"/>
    <n v="190.57777777777778"/>
    <n v="1143.4666666666667"/>
    <n v="81.948444444444448"/>
    <n v="651.77600000000007"/>
    <x v="6"/>
    <x v="2"/>
  </r>
  <r>
    <s v="SO - 0004209"/>
    <d v="2014-07-16T00:00:00"/>
    <x v="12"/>
    <n v="2"/>
    <x v="1"/>
    <s v="AUD"/>
    <x v="2"/>
    <x v="1"/>
    <x v="15"/>
    <n v="4"/>
    <n v="1"/>
    <x v="4"/>
    <n v="1"/>
    <n v="433.26666666666665"/>
    <n v="433.26666666666665"/>
    <n v="324.95000000000005"/>
    <n v="108.31666666666661"/>
    <x v="6"/>
    <x v="2"/>
  </r>
  <r>
    <s v="SO - 0004210"/>
    <d v="2014-07-16T00:00:00"/>
    <x v="14"/>
    <n v="10"/>
    <x v="1"/>
    <s v="AUD"/>
    <x v="2"/>
    <x v="0"/>
    <x v="38"/>
    <n v="27"/>
    <n v="4"/>
    <x v="5"/>
    <n v="5"/>
    <n v="390.0888888888889"/>
    <n v="1950.4444444444446"/>
    <n v="218.4497777777778"/>
    <n v="858.19555555555553"/>
    <x v="6"/>
    <x v="2"/>
  </r>
  <r>
    <s v="SO - 0004211"/>
    <d v="2014-07-16T00:00:00"/>
    <x v="15"/>
    <n v="13"/>
    <x v="2"/>
    <s v="AUD"/>
    <x v="1"/>
    <x v="0"/>
    <x v="54"/>
    <n v="36"/>
    <n v="5"/>
    <x v="1"/>
    <n v="4"/>
    <n v="108.6888888888889"/>
    <n v="434.75555555555559"/>
    <n v="43.475555555555559"/>
    <n v="260.85333333333335"/>
    <x v="6"/>
    <x v="2"/>
  </r>
  <r>
    <s v="SO - 0004212"/>
    <d v="2014-07-16T00:00:00"/>
    <x v="1"/>
    <n v="11"/>
    <x v="1"/>
    <s v="AUD"/>
    <x v="1"/>
    <x v="0"/>
    <x v="43"/>
    <n v="30"/>
    <n v="5"/>
    <x v="1"/>
    <n v="7"/>
    <n v="710.2"/>
    <n v="4971.4000000000005"/>
    <n v="390.61"/>
    <n v="2237.1300000000006"/>
    <x v="6"/>
    <x v="2"/>
  </r>
  <r>
    <s v="SO - 0004213"/>
    <d v="2014-07-16T00:00:00"/>
    <x v="14"/>
    <n v="10"/>
    <x v="0"/>
    <s v="AUD"/>
    <x v="1"/>
    <x v="0"/>
    <x v="17"/>
    <n v="28"/>
    <n v="4"/>
    <x v="5"/>
    <n v="1"/>
    <n v="204.72222222222223"/>
    <n v="204.72222222222223"/>
    <n v="124.88055555555555"/>
    <n v="79.841666666666683"/>
    <x v="6"/>
    <x v="2"/>
  </r>
  <r>
    <s v="SO - 0004214"/>
    <d v="2014-07-16T00:00:00"/>
    <x v="14"/>
    <n v="10"/>
    <x v="0"/>
    <s v="AUD"/>
    <x v="1"/>
    <x v="0"/>
    <x v="45"/>
    <n v="29"/>
    <n v="4"/>
    <x v="5"/>
    <n v="3"/>
    <n v="431.77777777777777"/>
    <n v="1295.3333333333333"/>
    <n v="172.71111111111111"/>
    <n v="777.19999999999993"/>
    <x v="6"/>
    <x v="2"/>
  </r>
  <r>
    <s v="SO - 0004215"/>
    <d v="2014-07-16T00:00:00"/>
    <x v="9"/>
    <n v="18"/>
    <x v="0"/>
    <s v="AUD"/>
    <x v="0"/>
    <x v="2"/>
    <x v="11"/>
    <n v="51"/>
    <n v="7"/>
    <x v="3"/>
    <n v="5"/>
    <n v="201"/>
    <n v="1005"/>
    <n v="170.85"/>
    <n v="150.75"/>
    <x v="6"/>
    <x v="2"/>
  </r>
  <r>
    <s v="SO - 0004216"/>
    <d v="2014-07-17T00:00:00"/>
    <x v="7"/>
    <n v="17"/>
    <x v="0"/>
    <s v="AUD"/>
    <x v="0"/>
    <x v="2"/>
    <x v="21"/>
    <n v="49"/>
    <n v="7"/>
    <x v="3"/>
    <n v="3"/>
    <n v="693.07777777777778"/>
    <n v="2079.2333333333336"/>
    <n v="561.39300000000003"/>
    <n v="395.05433333333349"/>
    <x v="6"/>
    <x v="2"/>
  </r>
  <r>
    <s v="SO - 0004217"/>
    <d v="2014-07-17T00:00:00"/>
    <x v="10"/>
    <n v="8"/>
    <x v="0"/>
    <s v="AUD"/>
    <x v="2"/>
    <x v="1"/>
    <x v="44"/>
    <n v="21"/>
    <n v="3"/>
    <x v="2"/>
    <n v="8"/>
    <n v="428.8"/>
    <n v="3430.4"/>
    <n v="283.00800000000004"/>
    <n v="1166.3359999999998"/>
    <x v="6"/>
    <x v="2"/>
  </r>
  <r>
    <s v="SO - 0004218"/>
    <d v="2014-07-17T00:00:00"/>
    <x v="1"/>
    <n v="11"/>
    <x v="2"/>
    <s v="AUD"/>
    <x v="1"/>
    <x v="0"/>
    <x v="42"/>
    <n v="32"/>
    <n v="5"/>
    <x v="1"/>
    <n v="6"/>
    <n v="139.21111111111111"/>
    <n v="835.26666666666665"/>
    <n v="87.703000000000017"/>
    <n v="309.04866666666658"/>
    <x v="6"/>
    <x v="2"/>
  </r>
  <r>
    <s v="SO - 0004219"/>
    <d v="2014-07-17T00:00:00"/>
    <x v="11"/>
    <n v="20"/>
    <x v="1"/>
    <s v="AUD"/>
    <x v="3"/>
    <x v="2"/>
    <x v="25"/>
    <n v="57"/>
    <n v="8"/>
    <x v="6"/>
    <n v="7"/>
    <n v="118.36666666666666"/>
    <n v="828.56666666666661"/>
    <n v="60.366999999999997"/>
    <n v="405.99766666666665"/>
    <x v="6"/>
    <x v="2"/>
  </r>
  <r>
    <s v="SO - 0004220"/>
    <d v="2014-07-19T00:00:00"/>
    <x v="12"/>
    <n v="2"/>
    <x v="2"/>
    <s v="AUD"/>
    <x v="2"/>
    <x v="1"/>
    <x v="15"/>
    <n v="4"/>
    <n v="1"/>
    <x v="4"/>
    <n v="2"/>
    <n v="297.03333333333336"/>
    <n v="594.06666666666672"/>
    <n v="124.754"/>
    <n v="344.55866666666668"/>
    <x v="6"/>
    <x v="2"/>
  </r>
  <r>
    <s v="SO - 0004221"/>
    <d v="2014-07-19T00:00:00"/>
    <x v="4"/>
    <n v="7"/>
    <x v="1"/>
    <s v="AUD"/>
    <x v="2"/>
    <x v="1"/>
    <x v="48"/>
    <n v="20"/>
    <n v="3"/>
    <x v="2"/>
    <n v="3"/>
    <n v="434.01111111111112"/>
    <n v="1302.0333333333333"/>
    <n v="282.10722222222222"/>
    <n v="455.71166666666659"/>
    <x v="6"/>
    <x v="2"/>
  </r>
  <r>
    <s v="SO - 0004222"/>
    <d v="2014-07-19T00:00:00"/>
    <x v="11"/>
    <n v="20"/>
    <x v="1"/>
    <s v="AUD"/>
    <x v="3"/>
    <x v="2"/>
    <x v="25"/>
    <n v="57"/>
    <n v="8"/>
    <x v="6"/>
    <n v="2"/>
    <n v="643.94444444444446"/>
    <n v="1287.8888888888889"/>
    <n v="412.12444444444441"/>
    <n v="463.6400000000001"/>
    <x v="6"/>
    <x v="2"/>
  </r>
  <r>
    <s v="SO - 0004223"/>
    <d v="2014-07-19T00:00:00"/>
    <x v="9"/>
    <n v="18"/>
    <x v="1"/>
    <s v="AUD"/>
    <x v="0"/>
    <x v="2"/>
    <x v="11"/>
    <n v="51"/>
    <n v="7"/>
    <x v="3"/>
    <n v="3"/>
    <n v="193.55555555555554"/>
    <n v="580.66666666666663"/>
    <n v="133.55333333333334"/>
    <n v="180.0066666666666"/>
    <x v="6"/>
    <x v="2"/>
  </r>
  <r>
    <s v="SO - 0004224"/>
    <d v="2014-07-20T00:00:00"/>
    <x v="19"/>
    <n v="4"/>
    <x v="0"/>
    <s v="AUD"/>
    <x v="2"/>
    <x v="1"/>
    <x v="33"/>
    <n v="10"/>
    <n v="2"/>
    <x v="7"/>
    <n v="8"/>
    <n v="430.28888888888889"/>
    <n v="3442.3111111111111"/>
    <n v="339.92822222222225"/>
    <n v="722.88533333333316"/>
    <x v="6"/>
    <x v="2"/>
  </r>
  <r>
    <s v="SO - 0004225"/>
    <d v="2014-07-20T00:00:00"/>
    <x v="11"/>
    <n v="20"/>
    <x v="0"/>
    <s v="AUD"/>
    <x v="3"/>
    <x v="2"/>
    <x v="25"/>
    <n v="57"/>
    <n v="8"/>
    <x v="6"/>
    <n v="9"/>
    <n v="29.777777777777779"/>
    <n v="268"/>
    <n v="19.05777777777778"/>
    <n v="96.47999999999999"/>
    <x v="6"/>
    <x v="2"/>
  </r>
  <r>
    <s v="SO - 0004226"/>
    <d v="2014-07-20T00:00:00"/>
    <x v="8"/>
    <n v="9"/>
    <x v="1"/>
    <s v="AUD"/>
    <x v="2"/>
    <x v="1"/>
    <x v="32"/>
    <n v="24"/>
    <n v="4"/>
    <x v="5"/>
    <n v="8"/>
    <n v="102.73333333333333"/>
    <n v="821.86666666666667"/>
    <n v="72.940666666666672"/>
    <n v="238.3413333333333"/>
    <x v="6"/>
    <x v="2"/>
  </r>
  <r>
    <s v="SO - 0004227"/>
    <d v="2014-07-20T00:00:00"/>
    <x v="0"/>
    <n v="15"/>
    <x v="1"/>
    <s v="AUD"/>
    <x v="0"/>
    <x v="0"/>
    <x v="0"/>
    <n v="41"/>
    <n v="6"/>
    <x v="0"/>
    <n v="5"/>
    <n v="427.31111111111113"/>
    <n v="2136.5555555555557"/>
    <n v="183.74377777777778"/>
    <n v="1217.8366666666668"/>
    <x v="6"/>
    <x v="2"/>
  </r>
  <r>
    <s v="SO - 0004228"/>
    <d v="2014-07-20T00:00:00"/>
    <x v="14"/>
    <n v="10"/>
    <x v="1"/>
    <s v="AUD"/>
    <x v="2"/>
    <x v="0"/>
    <x v="38"/>
    <n v="27"/>
    <n v="4"/>
    <x v="5"/>
    <n v="9"/>
    <n v="115.38888888888889"/>
    <n v="1038.5"/>
    <n v="49.617222222222225"/>
    <n v="591.94499999999994"/>
    <x v="6"/>
    <x v="2"/>
  </r>
  <r>
    <s v="SO - 0004229"/>
    <d v="2014-07-21T00:00:00"/>
    <x v="11"/>
    <n v="20"/>
    <x v="1"/>
    <s v="AUD"/>
    <x v="3"/>
    <x v="2"/>
    <x v="14"/>
    <n v="56"/>
    <n v="8"/>
    <x v="6"/>
    <n v="1"/>
    <n v="212.91111111111113"/>
    <n v="212.91111111111113"/>
    <n v="134.13400000000001"/>
    <n v="78.777111111111111"/>
    <x v="6"/>
    <x v="2"/>
  </r>
  <r>
    <s v="SO - 0004230"/>
    <d v="2014-07-21T00:00:00"/>
    <x v="18"/>
    <n v="3"/>
    <x v="2"/>
    <s v="AUD"/>
    <x v="2"/>
    <x v="1"/>
    <x v="49"/>
    <n v="8"/>
    <n v="2"/>
    <x v="7"/>
    <n v="6"/>
    <n v="209.93333333333334"/>
    <n v="1259.5999999999999"/>
    <n v="98.668666666666667"/>
    <n v="667.58799999999997"/>
    <x v="6"/>
    <x v="2"/>
  </r>
  <r>
    <s v="SO - 0004231"/>
    <d v="2014-07-21T00:00:00"/>
    <x v="0"/>
    <n v="15"/>
    <x v="0"/>
    <s v="AUD"/>
    <x v="0"/>
    <x v="0"/>
    <x v="57"/>
    <n v="43"/>
    <n v="6"/>
    <x v="0"/>
    <n v="5"/>
    <n v="116.87777777777779"/>
    <n v="584.38888888888891"/>
    <n v="92.333444444444453"/>
    <n v="122.72166666666664"/>
    <x v="6"/>
    <x v="2"/>
  </r>
  <r>
    <s v="SO - 0004232"/>
    <d v="2014-07-21T00:00:00"/>
    <x v="6"/>
    <n v="1"/>
    <x v="0"/>
    <s v="AUD"/>
    <x v="2"/>
    <x v="1"/>
    <x v="41"/>
    <n v="2"/>
    <n v="1"/>
    <x v="4"/>
    <n v="4"/>
    <n v="119.85555555555555"/>
    <n v="479.42222222222222"/>
    <n v="71.913333333333341"/>
    <n v="191.76888888888885"/>
    <x v="6"/>
    <x v="2"/>
  </r>
  <r>
    <s v="SO - 0004233"/>
    <d v="2014-07-21T00:00:00"/>
    <x v="1"/>
    <n v="11"/>
    <x v="1"/>
    <s v="AUD"/>
    <x v="1"/>
    <x v="0"/>
    <x v="42"/>
    <n v="32"/>
    <n v="5"/>
    <x v="1"/>
    <n v="5"/>
    <n v="436.24444444444447"/>
    <n v="2181.2222222222222"/>
    <n v="292.28377777777786"/>
    <n v="719.80333333333283"/>
    <x v="6"/>
    <x v="2"/>
  </r>
  <r>
    <s v="SO - 0004234"/>
    <d v="2014-07-21T00:00:00"/>
    <x v="0"/>
    <n v="15"/>
    <x v="1"/>
    <s v="AUD"/>
    <x v="0"/>
    <x v="0"/>
    <x v="0"/>
    <n v="41"/>
    <n v="6"/>
    <x v="0"/>
    <n v="8"/>
    <n v="221.84444444444446"/>
    <n v="1774.7555555555557"/>
    <n v="139.76200000000003"/>
    <n v="656.65955555555547"/>
    <x v="6"/>
    <x v="2"/>
  </r>
  <r>
    <s v="SO - 0004235"/>
    <d v="2014-07-22T00:00:00"/>
    <x v="4"/>
    <n v="7"/>
    <x v="1"/>
    <s v="AUD"/>
    <x v="2"/>
    <x v="1"/>
    <x v="34"/>
    <n v="19"/>
    <n v="3"/>
    <x v="2"/>
    <n v="1"/>
    <n v="445.17777777777775"/>
    <n v="445.17777777777775"/>
    <n v="200.33"/>
    <n v="244.84777777777774"/>
    <x v="6"/>
    <x v="2"/>
  </r>
  <r>
    <s v="SO - 0004236"/>
    <d v="2014-07-23T00:00:00"/>
    <x v="2"/>
    <n v="12"/>
    <x v="1"/>
    <s v="AUD"/>
    <x v="1"/>
    <x v="0"/>
    <x v="2"/>
    <n v="34"/>
    <n v="5"/>
    <x v="1"/>
    <n v="9"/>
    <n v="290.33333333333331"/>
    <n v="2613"/>
    <n v="121.94"/>
    <n v="1515.54"/>
    <x v="6"/>
    <x v="2"/>
  </r>
  <r>
    <s v="SO - 0004237"/>
    <d v="2014-07-23T00:00:00"/>
    <x v="16"/>
    <n v="5"/>
    <x v="1"/>
    <s v="AUD"/>
    <x v="2"/>
    <x v="1"/>
    <x v="24"/>
    <n v="14"/>
    <n v="2"/>
    <x v="7"/>
    <n v="7"/>
    <n v="293.31111111111113"/>
    <n v="2053.1777777777779"/>
    <n v="234.64888888888891"/>
    <n v="410.63555555555558"/>
    <x v="6"/>
    <x v="2"/>
  </r>
  <r>
    <s v="SO - 0004238"/>
    <d v="2014-07-23T00:00:00"/>
    <x v="9"/>
    <n v="18"/>
    <x v="1"/>
    <s v="AUD"/>
    <x v="0"/>
    <x v="2"/>
    <x v="11"/>
    <n v="51"/>
    <n v="7"/>
    <x v="3"/>
    <n v="5"/>
    <n v="717.6444444444445"/>
    <n v="3588.2222222222226"/>
    <n v="523.88044444444449"/>
    <n v="968.82000000000016"/>
    <x v="6"/>
    <x v="2"/>
  </r>
  <r>
    <s v="SO - 0004239"/>
    <d v="2014-07-23T00:00:00"/>
    <x v="4"/>
    <n v="7"/>
    <x v="2"/>
    <s v="AUD"/>
    <x v="2"/>
    <x v="1"/>
    <x v="34"/>
    <n v="19"/>
    <n v="3"/>
    <x v="2"/>
    <n v="5"/>
    <n v="343.93333333333334"/>
    <n v="1719.6666666666667"/>
    <n v="240.7533333333333"/>
    <n v="515.90000000000032"/>
    <x v="6"/>
    <x v="2"/>
  </r>
  <r>
    <s v="SO - 0004240"/>
    <d v="2014-07-23T00:00:00"/>
    <x v="10"/>
    <n v="8"/>
    <x v="1"/>
    <s v="AUD"/>
    <x v="2"/>
    <x v="1"/>
    <x v="44"/>
    <n v="21"/>
    <n v="3"/>
    <x v="2"/>
    <n v="1"/>
    <n v="125.06666666666668"/>
    <n v="125.06666666666668"/>
    <n v="53.778666666666673"/>
    <n v="71.288000000000011"/>
    <x v="6"/>
    <x v="2"/>
  </r>
  <r>
    <s v="SO - 0004241"/>
    <d v="2014-07-23T00:00:00"/>
    <x v="5"/>
    <n v="16"/>
    <x v="0"/>
    <s v="AUD"/>
    <x v="0"/>
    <x v="2"/>
    <x v="30"/>
    <n v="47"/>
    <n v="7"/>
    <x v="3"/>
    <n v="8"/>
    <n v="113.15555555555555"/>
    <n v="905.24444444444441"/>
    <n v="47.525333333333329"/>
    <n v="525.04177777777772"/>
    <x v="6"/>
    <x v="2"/>
  </r>
  <r>
    <s v="SO - 0004242"/>
    <d v="2014-07-24T00:00:00"/>
    <x v="17"/>
    <n v="14"/>
    <x v="1"/>
    <s v="AUD"/>
    <x v="1"/>
    <x v="0"/>
    <x v="28"/>
    <n v="40"/>
    <n v="6"/>
    <x v="0"/>
    <n v="1"/>
    <n v="592.57777777777778"/>
    <n v="592.57777777777778"/>
    <n v="397.02711111111114"/>
    <n v="195.55066666666664"/>
    <x v="6"/>
    <x v="2"/>
  </r>
  <r>
    <s v="SO - 0004243"/>
    <d v="2014-07-24T00:00:00"/>
    <x v="15"/>
    <n v="13"/>
    <x v="1"/>
    <s v="AUD"/>
    <x v="1"/>
    <x v="0"/>
    <x v="54"/>
    <n v="36"/>
    <n v="5"/>
    <x v="1"/>
    <n v="7"/>
    <n v="649.15555555555557"/>
    <n v="4544.0888888888894"/>
    <n v="532.30755555555561"/>
    <n v="817.93600000000015"/>
    <x v="6"/>
    <x v="2"/>
  </r>
  <r>
    <s v="SO - 0004244"/>
    <d v="2014-07-24T00:00:00"/>
    <x v="1"/>
    <n v="11"/>
    <x v="1"/>
    <s v="AUD"/>
    <x v="1"/>
    <x v="0"/>
    <x v="43"/>
    <n v="30"/>
    <n v="5"/>
    <x v="1"/>
    <n v="4"/>
    <n v="83.37777777777778"/>
    <n v="333.51111111111112"/>
    <n v="61.699555555555548"/>
    <n v="86.712888888888926"/>
    <x v="6"/>
    <x v="2"/>
  </r>
  <r>
    <s v="SO - 0004245"/>
    <d v="2014-07-24T00:00:00"/>
    <x v="8"/>
    <n v="9"/>
    <x v="0"/>
    <s v="AUD"/>
    <x v="2"/>
    <x v="1"/>
    <x v="10"/>
    <n v="25"/>
    <n v="4"/>
    <x v="5"/>
    <n v="4"/>
    <n v="441.45555555555552"/>
    <n v="1765.8222222222221"/>
    <n v="335.50622222222222"/>
    <n v="423.7973333333332"/>
    <x v="6"/>
    <x v="2"/>
  </r>
  <r>
    <s v="SO - 0004246"/>
    <d v="2014-07-25T00:00:00"/>
    <x v="9"/>
    <n v="18"/>
    <x v="0"/>
    <s v="AUD"/>
    <x v="0"/>
    <x v="2"/>
    <x v="56"/>
    <n v="52"/>
    <n v="8"/>
    <x v="6"/>
    <n v="8"/>
    <n v="215.88888888888889"/>
    <n v="1727.1111111111111"/>
    <n v="114.4211111111111"/>
    <n v="811.74222222222227"/>
    <x v="6"/>
    <x v="2"/>
  </r>
  <r>
    <s v="SO - 0004247"/>
    <d v="2014-07-25T00:00:00"/>
    <x v="6"/>
    <n v="1"/>
    <x v="2"/>
    <s v="AUD"/>
    <x v="2"/>
    <x v="1"/>
    <x v="6"/>
    <n v="1"/>
    <n v="1"/>
    <x v="4"/>
    <n v="4"/>
    <n v="431.03333333333336"/>
    <n v="1724.1333333333334"/>
    <n v="228.44766666666666"/>
    <n v="810.34266666666679"/>
    <x v="6"/>
    <x v="2"/>
  </r>
  <r>
    <s v="SO - 0004248"/>
    <d v="2014-07-25T00:00:00"/>
    <x v="1"/>
    <n v="11"/>
    <x v="0"/>
    <s v="AUD"/>
    <x v="1"/>
    <x v="0"/>
    <x v="43"/>
    <n v="30"/>
    <n v="5"/>
    <x v="1"/>
    <n v="3"/>
    <n v="120.60000000000001"/>
    <n v="361.8"/>
    <n v="78.390000000000015"/>
    <n v="126.62999999999997"/>
    <x v="6"/>
    <x v="2"/>
  </r>
  <r>
    <s v="SO - 0004249"/>
    <d v="2014-07-26T00:00:00"/>
    <x v="19"/>
    <n v="4"/>
    <x v="1"/>
    <s v="AUD"/>
    <x v="2"/>
    <x v="1"/>
    <x v="33"/>
    <n v="10"/>
    <n v="2"/>
    <x v="7"/>
    <n v="2"/>
    <n v="281.39999999999998"/>
    <n v="562.79999999999995"/>
    <n v="112.56"/>
    <n v="337.67999999999995"/>
    <x v="6"/>
    <x v="2"/>
  </r>
  <r>
    <s v="SO - 0004250"/>
    <d v="2014-07-26T00:00:00"/>
    <x v="15"/>
    <n v="13"/>
    <x v="1"/>
    <s v="AUD"/>
    <x v="1"/>
    <x v="0"/>
    <x v="18"/>
    <n v="37"/>
    <n v="6"/>
    <x v="0"/>
    <n v="9"/>
    <n v="437.73333333333335"/>
    <n v="3939.6000000000004"/>
    <n v="201.35733333333334"/>
    <n v="2127.384"/>
    <x v="6"/>
    <x v="2"/>
  </r>
  <r>
    <s v="SO - 0004251"/>
    <d v="2014-07-26T00:00:00"/>
    <x v="19"/>
    <n v="4"/>
    <x v="0"/>
    <s v="AUD"/>
    <x v="2"/>
    <x v="1"/>
    <x v="51"/>
    <n v="12"/>
    <n v="2"/>
    <x v="7"/>
    <n v="7"/>
    <n v="127.30000000000001"/>
    <n v="891.10000000000014"/>
    <n v="82.745000000000005"/>
    <n v="311.8850000000001"/>
    <x v="6"/>
    <x v="2"/>
  </r>
  <r>
    <s v="SO - 0004252"/>
    <d v="2014-07-26T00:00:00"/>
    <x v="6"/>
    <n v="1"/>
    <x v="2"/>
    <s v="AUD"/>
    <x v="2"/>
    <x v="1"/>
    <x v="41"/>
    <n v="2"/>
    <n v="1"/>
    <x v="4"/>
    <n v="3"/>
    <n v="111.66666666666667"/>
    <n v="335"/>
    <n v="75.933333333333337"/>
    <n v="107.19999999999999"/>
    <x v="6"/>
    <x v="2"/>
  </r>
  <r>
    <s v="SO - 0004253"/>
    <d v="2014-07-26T00:00:00"/>
    <x v="17"/>
    <n v="14"/>
    <x v="0"/>
    <s v="AUD"/>
    <x v="1"/>
    <x v="0"/>
    <x v="50"/>
    <n v="39"/>
    <n v="6"/>
    <x v="0"/>
    <n v="6"/>
    <n v="27.544444444444444"/>
    <n v="165.26666666666665"/>
    <n v="17.352999999999998"/>
    <n v="61.148666666666657"/>
    <x v="6"/>
    <x v="2"/>
  </r>
  <r>
    <s v="SO - 0004254"/>
    <d v="2014-07-26T00:00:00"/>
    <x v="16"/>
    <n v="5"/>
    <x v="1"/>
    <s v="AUD"/>
    <x v="2"/>
    <x v="1"/>
    <x v="24"/>
    <n v="14"/>
    <n v="2"/>
    <x v="7"/>
    <n v="7"/>
    <n v="427.31111111111113"/>
    <n v="2991.1777777777779"/>
    <n v="316.21022222222223"/>
    <n v="777.7062222222221"/>
    <x v="6"/>
    <x v="2"/>
  </r>
  <r>
    <s v="SO - 0004255"/>
    <d v="2014-07-26T00:00:00"/>
    <x v="19"/>
    <n v="4"/>
    <x v="0"/>
    <s v="AUD"/>
    <x v="2"/>
    <x v="1"/>
    <x v="36"/>
    <n v="11"/>
    <n v="2"/>
    <x v="7"/>
    <n v="2"/>
    <n v="559.82222222222231"/>
    <n v="1119.6444444444446"/>
    <n v="403.072"/>
    <n v="313.50044444444461"/>
    <x v="6"/>
    <x v="2"/>
  </r>
  <r>
    <s v="SO - 0004256"/>
    <d v="2014-07-26T00:00:00"/>
    <x v="7"/>
    <n v="17"/>
    <x v="1"/>
    <s v="AUD"/>
    <x v="0"/>
    <x v="2"/>
    <x v="7"/>
    <n v="48"/>
    <n v="7"/>
    <x v="3"/>
    <n v="5"/>
    <n v="28.288888888888888"/>
    <n v="141.44444444444443"/>
    <n v="18.104888888888887"/>
    <n v="50.919999999999987"/>
    <x v="6"/>
    <x v="2"/>
  </r>
  <r>
    <s v="SO - 0004257"/>
    <d v="2014-07-27T00:00:00"/>
    <x v="18"/>
    <n v="3"/>
    <x v="1"/>
    <s v="AUD"/>
    <x v="2"/>
    <x v="1"/>
    <x v="52"/>
    <n v="9"/>
    <n v="2"/>
    <x v="7"/>
    <n v="4"/>
    <n v="284.37777777777779"/>
    <n v="1137.5111111111112"/>
    <n v="233.18977777777778"/>
    <n v="204.75200000000007"/>
    <x v="6"/>
    <x v="2"/>
  </r>
  <r>
    <s v="SO - 0004258"/>
    <d v="2014-07-27T00:00:00"/>
    <x v="8"/>
    <n v="9"/>
    <x v="1"/>
    <s v="AUD"/>
    <x v="2"/>
    <x v="0"/>
    <x v="53"/>
    <n v="26"/>
    <n v="4"/>
    <x v="5"/>
    <n v="4"/>
    <n v="219.61111111111111"/>
    <n v="878.44444444444446"/>
    <n v="118.59000000000002"/>
    <n v="404.08444444444439"/>
    <x v="6"/>
    <x v="2"/>
  </r>
  <r>
    <s v="SO - 0004259"/>
    <d v="2014-07-27T00:00:00"/>
    <x v="9"/>
    <n v="18"/>
    <x v="2"/>
    <s v="AUD"/>
    <x v="0"/>
    <x v="2"/>
    <x v="11"/>
    <n v="51"/>
    <n v="7"/>
    <x v="3"/>
    <n v="5"/>
    <n v="21.588888888888889"/>
    <n v="107.94444444444444"/>
    <n v="18.134666666666668"/>
    <n v="17.271111111111097"/>
    <x v="6"/>
    <x v="2"/>
  </r>
  <r>
    <s v="SO - 0004260"/>
    <d v="2014-07-27T00:00:00"/>
    <x v="18"/>
    <n v="3"/>
    <x v="1"/>
    <s v="AUD"/>
    <x v="2"/>
    <x v="1"/>
    <x v="27"/>
    <n v="7"/>
    <n v="1"/>
    <x v="4"/>
    <n v="7"/>
    <n v="620.86666666666667"/>
    <n v="4346.0666666666666"/>
    <n v="304.22466666666668"/>
    <n v="2216.4939999999997"/>
    <x v="6"/>
    <x v="2"/>
  </r>
  <r>
    <s v="SO - 0004261"/>
    <d v="2014-07-27T00:00:00"/>
    <x v="1"/>
    <n v="11"/>
    <x v="1"/>
    <s v="AUD"/>
    <x v="1"/>
    <x v="0"/>
    <x v="1"/>
    <n v="31"/>
    <n v="5"/>
    <x v="1"/>
    <n v="8"/>
    <n v="441.45555555555552"/>
    <n v="3531.6444444444442"/>
    <n v="335.50622222222222"/>
    <n v="847.5946666666664"/>
    <x v="6"/>
    <x v="2"/>
  </r>
  <r>
    <s v="SO - 0004262"/>
    <d v="2014-07-27T00:00:00"/>
    <x v="5"/>
    <n v="16"/>
    <x v="1"/>
    <s v="AUD"/>
    <x v="0"/>
    <x v="0"/>
    <x v="47"/>
    <n v="44"/>
    <n v="7"/>
    <x v="3"/>
    <n v="2"/>
    <n v="587.36666666666667"/>
    <n v="1174.7333333333333"/>
    <n v="287.80966666666671"/>
    <n v="599.11399999999992"/>
    <x v="6"/>
    <x v="2"/>
  </r>
  <r>
    <s v="SO - 0004263"/>
    <d v="2014-07-27T00:00:00"/>
    <x v="5"/>
    <n v="16"/>
    <x v="1"/>
    <s v="AUD"/>
    <x v="0"/>
    <x v="3"/>
    <x v="12"/>
    <n v="46"/>
    <n v="7"/>
    <x v="3"/>
    <n v="3"/>
    <n v="712.43333333333339"/>
    <n v="2137.3000000000002"/>
    <n v="284.97333333333336"/>
    <n v="1282.3800000000001"/>
    <x v="6"/>
    <x v="2"/>
  </r>
  <r>
    <s v="SO - 0004264"/>
    <d v="2014-07-28T00:00:00"/>
    <x v="6"/>
    <n v="1"/>
    <x v="1"/>
    <s v="AUD"/>
    <x v="2"/>
    <x v="1"/>
    <x v="9"/>
    <n v="3"/>
    <n v="1"/>
    <x v="4"/>
    <n v="7"/>
    <n v="429.54444444444448"/>
    <n v="3006.8111111111111"/>
    <n v="193.29499999999999"/>
    <n v="1653.7461111111113"/>
    <x v="6"/>
    <x v="2"/>
  </r>
  <r>
    <s v="SO - 0004265"/>
    <d v="2014-07-28T00:00:00"/>
    <x v="11"/>
    <n v="20"/>
    <x v="1"/>
    <s v="AUD"/>
    <x v="3"/>
    <x v="2"/>
    <x v="14"/>
    <n v="56"/>
    <n v="8"/>
    <x v="6"/>
    <n v="6"/>
    <n v="112.41111111111111"/>
    <n v="674.4666666666667"/>
    <n v="46.088555555555551"/>
    <n v="397.9353333333334"/>
    <x v="6"/>
    <x v="2"/>
  </r>
  <r>
    <s v="SO - 0004266"/>
    <d v="2014-07-29T00:00:00"/>
    <x v="12"/>
    <n v="2"/>
    <x v="1"/>
    <s v="AUD"/>
    <x v="2"/>
    <x v="1"/>
    <x v="29"/>
    <n v="6"/>
    <n v="1"/>
    <x v="4"/>
    <n v="6"/>
    <n v="428.05555555555554"/>
    <n v="2568.333333333333"/>
    <n v="325.32222222222225"/>
    <n v="616.39999999999964"/>
    <x v="6"/>
    <x v="2"/>
  </r>
  <r>
    <s v="SO - 0004267"/>
    <d v="2014-07-29T00:00:00"/>
    <x v="3"/>
    <n v="6"/>
    <x v="1"/>
    <s v="AUD"/>
    <x v="2"/>
    <x v="1"/>
    <x v="26"/>
    <n v="15"/>
    <n v="3"/>
    <x v="2"/>
    <n v="3"/>
    <n v="189.08888888888887"/>
    <n v="567.26666666666665"/>
    <n v="124.79866666666668"/>
    <n v="192.87066666666664"/>
    <x v="6"/>
    <x v="2"/>
  </r>
  <r>
    <s v="SO - 0004268"/>
    <d v="2014-07-29T00:00:00"/>
    <x v="14"/>
    <n v="10"/>
    <x v="2"/>
    <s v="AUD"/>
    <x v="2"/>
    <x v="0"/>
    <x v="38"/>
    <n v="27"/>
    <n v="4"/>
    <x v="5"/>
    <n v="4"/>
    <n v="22.333333333333332"/>
    <n v="89.333333333333329"/>
    <n v="16.526666666666667"/>
    <n v="23.226666666666659"/>
    <x v="6"/>
    <x v="2"/>
  </r>
  <r>
    <s v="SO - 0004269"/>
    <d v="2014-07-30T00:00:00"/>
    <x v="8"/>
    <n v="9"/>
    <x v="2"/>
    <s v="AUD"/>
    <x v="2"/>
    <x v="0"/>
    <x v="53"/>
    <n v="26"/>
    <n v="4"/>
    <x v="5"/>
    <n v="8"/>
    <n v="282.88888888888891"/>
    <n v="2263.1111111111113"/>
    <n v="178.22"/>
    <n v="837.35111111111132"/>
    <x v="6"/>
    <x v="2"/>
  </r>
  <r>
    <s v="SO - 0004270"/>
    <d v="2014-07-30T00:00:00"/>
    <x v="17"/>
    <n v="14"/>
    <x v="2"/>
    <s v="AUD"/>
    <x v="1"/>
    <x v="0"/>
    <x v="50"/>
    <n v="39"/>
    <n v="6"/>
    <x v="0"/>
    <n v="4"/>
    <n v="122.83333333333333"/>
    <n v="491.33333333333331"/>
    <n v="78.61333333333333"/>
    <n v="176.88"/>
    <x v="6"/>
    <x v="2"/>
  </r>
  <r>
    <s v="SO - 0004271"/>
    <d v="2014-07-30T00:00:00"/>
    <x v="0"/>
    <n v="15"/>
    <x v="1"/>
    <s v="AUD"/>
    <x v="0"/>
    <x v="0"/>
    <x v="8"/>
    <n v="42"/>
    <n v="6"/>
    <x v="0"/>
    <n v="4"/>
    <n v="119.85555555555555"/>
    <n v="479.42222222222222"/>
    <n v="51.537888888888887"/>
    <n v="273.27066666666667"/>
    <x v="6"/>
    <x v="2"/>
  </r>
  <r>
    <s v="SO - 0004272"/>
    <d v="2014-07-30T00:00:00"/>
    <x v="13"/>
    <n v="19"/>
    <x v="1"/>
    <s v="AUD"/>
    <x v="3"/>
    <x v="2"/>
    <x v="39"/>
    <n v="54"/>
    <n v="8"/>
    <x v="6"/>
    <n v="6"/>
    <n v="250.87777777777779"/>
    <n v="1505.2666666666669"/>
    <n v="132.96522222222222"/>
    <n v="707.47533333333354"/>
    <x v="6"/>
    <x v="2"/>
  </r>
  <r>
    <s v="SO - 0004273"/>
    <d v="2014-07-30T00:00:00"/>
    <x v="9"/>
    <n v="18"/>
    <x v="1"/>
    <s v="AUD"/>
    <x v="0"/>
    <x v="2"/>
    <x v="56"/>
    <n v="52"/>
    <n v="8"/>
    <x v="6"/>
    <n v="5"/>
    <n v="425.82222222222225"/>
    <n v="2129.1111111111113"/>
    <n v="357.69066666666663"/>
    <n v="340.65777777777816"/>
    <x v="6"/>
    <x v="2"/>
  </r>
  <r>
    <s v="SO - 0004274"/>
    <d v="2014-07-30T00:00:00"/>
    <x v="18"/>
    <n v="3"/>
    <x v="1"/>
    <s v="AUD"/>
    <x v="2"/>
    <x v="1"/>
    <x v="27"/>
    <n v="7"/>
    <n v="1"/>
    <x v="4"/>
    <n v="3"/>
    <n v="214.4"/>
    <n v="643.20000000000005"/>
    <n v="111.488"/>
    <n v="308.73600000000005"/>
    <x v="6"/>
    <x v="2"/>
  </r>
  <r>
    <s v="SO - 0004275"/>
    <d v="2014-07-30T00:00:00"/>
    <x v="16"/>
    <n v="5"/>
    <x v="0"/>
    <s v="AUD"/>
    <x v="2"/>
    <x v="1"/>
    <x v="24"/>
    <n v="14"/>
    <n v="2"/>
    <x v="7"/>
    <n v="6"/>
    <n v="76.677777777777777"/>
    <n v="460.06666666666666"/>
    <n v="58.275111111111109"/>
    <n v="110.416"/>
    <x v="6"/>
    <x v="2"/>
  </r>
  <r>
    <s v="SO - 0004276"/>
    <d v="2014-07-31T00:00:00"/>
    <x v="11"/>
    <n v="20"/>
    <x v="2"/>
    <s v="AUD"/>
    <x v="3"/>
    <x v="2"/>
    <x v="14"/>
    <n v="56"/>
    <n v="8"/>
    <x v="6"/>
    <n v="4"/>
    <n v="429.54444444444448"/>
    <n v="1718.1777777777779"/>
    <n v="283.49933333333337"/>
    <n v="584.18044444444445"/>
    <x v="6"/>
    <x v="2"/>
  </r>
  <r>
    <s v="SO - 0004277"/>
    <d v="2014-07-31T00:00:00"/>
    <x v="16"/>
    <n v="5"/>
    <x v="1"/>
    <s v="AUD"/>
    <x v="2"/>
    <x v="1"/>
    <x v="24"/>
    <n v="14"/>
    <n v="2"/>
    <x v="7"/>
    <n v="2"/>
    <n v="711.68888888888887"/>
    <n v="1423.3777777777777"/>
    <n v="320.26"/>
    <n v="782.85777777777776"/>
    <x v="6"/>
    <x v="2"/>
  </r>
  <r>
    <s v="SO - 0004278"/>
    <d v="2014-07-31T00:00:00"/>
    <x v="13"/>
    <n v="19"/>
    <x v="0"/>
    <s v="AUD"/>
    <x v="3"/>
    <x v="2"/>
    <x v="14"/>
    <n v="56"/>
    <n v="8"/>
    <x v="6"/>
    <n v="5"/>
    <n v="100.5"/>
    <n v="502.5"/>
    <n v="80.400000000000006"/>
    <n v="100.5"/>
    <x v="6"/>
    <x v="2"/>
  </r>
  <r>
    <s v="SO - 0004279"/>
    <d v="2014-07-31T00:00:00"/>
    <x v="8"/>
    <n v="9"/>
    <x v="0"/>
    <s v="AUD"/>
    <x v="2"/>
    <x v="1"/>
    <x v="32"/>
    <n v="24"/>
    <n v="4"/>
    <x v="5"/>
    <n v="6"/>
    <n v="408.70000000000005"/>
    <n v="2452.2000000000003"/>
    <n v="339.221"/>
    <n v="416.87400000000025"/>
    <x v="6"/>
    <x v="2"/>
  </r>
  <r>
    <s v="SO - 0004280"/>
    <d v="2014-07-31T00:00:00"/>
    <x v="15"/>
    <n v="13"/>
    <x v="0"/>
    <s v="AUD"/>
    <x v="1"/>
    <x v="0"/>
    <x v="18"/>
    <n v="37"/>
    <n v="5"/>
    <x v="1"/>
    <n v="6"/>
    <n v="440.71111111111111"/>
    <n v="2644.2666666666664"/>
    <n v="251.20533333333333"/>
    <n v="1137.0346666666665"/>
    <x v="6"/>
    <x v="2"/>
  </r>
  <r>
    <s v="SO - 0004281"/>
    <d v="2014-07-31T00:00:00"/>
    <x v="13"/>
    <n v="19"/>
    <x v="0"/>
    <s v="AUD"/>
    <x v="3"/>
    <x v="2"/>
    <x v="23"/>
    <n v="53"/>
    <n v="8"/>
    <x v="6"/>
    <n v="8"/>
    <n v="436.98888888888888"/>
    <n v="3495.911111111111"/>
    <n v="196.64500000000001"/>
    <n v="1922.751111111111"/>
    <x v="6"/>
    <x v="2"/>
  </r>
  <r>
    <s v="SO - 0004282"/>
    <d v="2014-08-01T00:00:00"/>
    <x v="18"/>
    <n v="3"/>
    <x v="1"/>
    <s v="AUD"/>
    <x v="2"/>
    <x v="1"/>
    <x v="49"/>
    <n v="8"/>
    <n v="2"/>
    <x v="7"/>
    <n v="9"/>
    <n v="253.85555555555558"/>
    <n v="2284.7000000000003"/>
    <n v="215.77722222222224"/>
    <n v="342.70500000000015"/>
    <x v="7"/>
    <x v="2"/>
  </r>
  <r>
    <s v="SO - 0004283"/>
    <d v="2014-08-01T00:00:00"/>
    <x v="8"/>
    <n v="9"/>
    <x v="1"/>
    <s v="AUD"/>
    <x v="2"/>
    <x v="1"/>
    <x v="32"/>
    <n v="24"/>
    <n v="4"/>
    <x v="5"/>
    <n v="7"/>
    <n v="425.82222222222225"/>
    <n v="2980.7555555555559"/>
    <n v="251.23511111111111"/>
    <n v="1222.1097777777782"/>
    <x v="7"/>
    <x v="2"/>
  </r>
  <r>
    <s v="SO - 0004284"/>
    <d v="2014-08-01T00:00:00"/>
    <x v="16"/>
    <n v="5"/>
    <x v="0"/>
    <s v="AUD"/>
    <x v="2"/>
    <x v="1"/>
    <x v="51"/>
    <n v="12"/>
    <n v="2"/>
    <x v="7"/>
    <n v="5"/>
    <n v="26.8"/>
    <n v="134"/>
    <n v="19.296000000000003"/>
    <n v="37.519999999999982"/>
    <x v="7"/>
    <x v="2"/>
  </r>
  <r>
    <s v="SO - 0004285"/>
    <d v="2014-08-01T00:00:00"/>
    <x v="15"/>
    <n v="13"/>
    <x v="1"/>
    <s v="AUD"/>
    <x v="1"/>
    <x v="0"/>
    <x v="16"/>
    <n v="35"/>
    <n v="5"/>
    <x v="1"/>
    <n v="2"/>
    <n v="124.32222222222224"/>
    <n v="248.64444444444447"/>
    <n v="57.18822222222223"/>
    <n v="134.26800000000003"/>
    <x v="7"/>
    <x v="2"/>
  </r>
  <r>
    <s v="SO - 0004286"/>
    <d v="2014-08-02T00:00:00"/>
    <x v="11"/>
    <n v="20"/>
    <x v="1"/>
    <s v="AUD"/>
    <x v="3"/>
    <x v="2"/>
    <x v="22"/>
    <n v="58"/>
    <n v="8"/>
    <x v="6"/>
    <n v="2"/>
    <n v="78.166666666666671"/>
    <n v="156.33333333333334"/>
    <n v="37.520000000000003"/>
    <n v="81.293333333333337"/>
    <x v="7"/>
    <x v="2"/>
  </r>
  <r>
    <s v="SO - 0004287"/>
    <d v="2014-08-03T00:00:00"/>
    <x v="4"/>
    <n v="7"/>
    <x v="2"/>
    <s v="AUD"/>
    <x v="2"/>
    <x v="1"/>
    <x v="34"/>
    <n v="19"/>
    <n v="3"/>
    <x v="2"/>
    <n v="8"/>
    <n v="681.16666666666663"/>
    <n v="5449.333333333333"/>
    <n v="388.26499999999999"/>
    <n v="2343.2133333333331"/>
    <x v="7"/>
    <x v="2"/>
  </r>
  <r>
    <s v="SO - 0004288"/>
    <d v="2014-08-03T00:00:00"/>
    <x v="3"/>
    <n v="6"/>
    <x v="2"/>
    <s v="AUD"/>
    <x v="2"/>
    <x v="1"/>
    <x v="3"/>
    <n v="17"/>
    <n v="3"/>
    <x v="2"/>
    <n v="8"/>
    <n v="24.566666666666666"/>
    <n v="196.53333333333333"/>
    <n v="16.951000000000001"/>
    <n v="60.925333333333327"/>
    <x v="7"/>
    <x v="2"/>
  </r>
  <r>
    <s v="SO - 0004289"/>
    <d v="2014-08-04T00:00:00"/>
    <x v="18"/>
    <n v="3"/>
    <x v="1"/>
    <s v="AUD"/>
    <x v="2"/>
    <x v="1"/>
    <x v="49"/>
    <n v="8"/>
    <n v="1"/>
    <x v="4"/>
    <n v="3"/>
    <n v="291.82222222222225"/>
    <n v="875.4666666666667"/>
    <n v="154.66577777777781"/>
    <n v="411.46933333333328"/>
    <x v="7"/>
    <x v="2"/>
  </r>
  <r>
    <s v="SO - 0004290"/>
    <d v="2014-08-04T00:00:00"/>
    <x v="4"/>
    <n v="7"/>
    <x v="2"/>
    <s v="AUD"/>
    <x v="2"/>
    <x v="1"/>
    <x v="48"/>
    <n v="20"/>
    <n v="3"/>
    <x v="2"/>
    <n v="2"/>
    <n v="192.8111111111111"/>
    <n v="385.62222222222221"/>
    <n v="94.47744444444443"/>
    <n v="196.66733333333335"/>
    <x v="7"/>
    <x v="2"/>
  </r>
  <r>
    <s v="SO - 0004291"/>
    <d v="2014-08-04T00:00:00"/>
    <x v="0"/>
    <n v="15"/>
    <x v="1"/>
    <s v="AUD"/>
    <x v="0"/>
    <x v="0"/>
    <x v="0"/>
    <n v="41"/>
    <n v="6"/>
    <x v="0"/>
    <n v="2"/>
    <n v="110.17777777777778"/>
    <n v="220.35555555555555"/>
    <n v="58.394222222222226"/>
    <n v="103.5671111111111"/>
    <x v="7"/>
    <x v="2"/>
  </r>
  <r>
    <s v="SO - 0004292"/>
    <d v="2014-08-04T00:00:00"/>
    <x v="11"/>
    <n v="20"/>
    <x v="1"/>
    <s v="AUD"/>
    <x v="3"/>
    <x v="2"/>
    <x v="22"/>
    <n v="58"/>
    <n v="8"/>
    <x v="6"/>
    <n v="5"/>
    <n v="438.47777777777782"/>
    <n v="2192.3888888888891"/>
    <n v="219.23888888888891"/>
    <n v="1096.1944444444446"/>
    <x v="7"/>
    <x v="2"/>
  </r>
  <r>
    <s v="SO - 0004293"/>
    <d v="2014-08-04T00:00:00"/>
    <x v="17"/>
    <n v="14"/>
    <x v="1"/>
    <s v="AUD"/>
    <x v="1"/>
    <x v="0"/>
    <x v="28"/>
    <n v="40"/>
    <n v="6"/>
    <x v="0"/>
    <n v="7"/>
    <n v="611.18888888888887"/>
    <n v="4278.3222222222221"/>
    <n v="440.05599999999998"/>
    <n v="1197.9302222222223"/>
    <x v="7"/>
    <x v="2"/>
  </r>
  <r>
    <s v="SO - 0004294"/>
    <d v="2014-08-04T00:00:00"/>
    <x v="13"/>
    <n v="19"/>
    <x v="0"/>
    <s v="AUD"/>
    <x v="3"/>
    <x v="2"/>
    <x v="46"/>
    <n v="55"/>
    <n v="8"/>
    <x v="6"/>
    <n v="5"/>
    <n v="430.28888888888889"/>
    <n v="2151.4444444444443"/>
    <n v="292.59644444444444"/>
    <n v="688.46222222222218"/>
    <x v="7"/>
    <x v="2"/>
  </r>
  <r>
    <s v="SO - 0004295"/>
    <d v="2014-08-05T00:00:00"/>
    <x v="8"/>
    <n v="9"/>
    <x v="0"/>
    <s v="AUD"/>
    <x v="2"/>
    <x v="0"/>
    <x v="53"/>
    <n v="26"/>
    <n v="4"/>
    <x v="5"/>
    <n v="7"/>
    <n v="26.055555555555557"/>
    <n v="182.38888888888891"/>
    <n v="13.809444444444445"/>
    <n v="85.722777777777793"/>
    <x v="7"/>
    <x v="2"/>
  </r>
  <r>
    <s v="SO - 0004296"/>
    <d v="2014-08-05T00:00:00"/>
    <x v="1"/>
    <n v="11"/>
    <x v="1"/>
    <s v="AUD"/>
    <x v="1"/>
    <x v="0"/>
    <x v="43"/>
    <n v="30"/>
    <n v="5"/>
    <x v="1"/>
    <n v="2"/>
    <n v="217.37777777777779"/>
    <n v="434.75555555555559"/>
    <n v="156.512"/>
    <n v="121.73155555555559"/>
    <x v="7"/>
    <x v="2"/>
  </r>
  <r>
    <s v="SO - 0004297"/>
    <d v="2014-08-05T00:00:00"/>
    <x v="3"/>
    <n v="6"/>
    <x v="1"/>
    <s v="AUD"/>
    <x v="2"/>
    <x v="1"/>
    <x v="20"/>
    <n v="16"/>
    <n v="3"/>
    <x v="2"/>
    <n v="2"/>
    <n v="27.544444444444444"/>
    <n v="55.088888888888889"/>
    <n v="11.293222222222221"/>
    <n v="32.50244444444445"/>
    <x v="7"/>
    <x v="2"/>
  </r>
  <r>
    <s v="SO - 0004298"/>
    <d v="2014-08-05T00:00:00"/>
    <x v="6"/>
    <n v="1"/>
    <x v="0"/>
    <s v="AUD"/>
    <x v="2"/>
    <x v="1"/>
    <x v="41"/>
    <n v="2"/>
    <n v="1"/>
    <x v="4"/>
    <n v="3"/>
    <n v="714.66666666666663"/>
    <n v="2144"/>
    <n v="485.97333333333336"/>
    <n v="686.07999999999993"/>
    <x v="7"/>
    <x v="2"/>
  </r>
  <r>
    <s v="SO - 0004299"/>
    <d v="2014-08-05T00:00:00"/>
    <x v="5"/>
    <n v="16"/>
    <x v="1"/>
    <s v="AUD"/>
    <x v="0"/>
    <x v="3"/>
    <x v="12"/>
    <n v="46"/>
    <n v="7"/>
    <x v="3"/>
    <n v="2"/>
    <n v="119.85555555555555"/>
    <n v="239.71111111111111"/>
    <n v="81.501777777777789"/>
    <n v="76.70755555555553"/>
    <x v="7"/>
    <x v="2"/>
  </r>
  <r>
    <s v="SO - 0004300"/>
    <d v="2014-08-06T00:00:00"/>
    <x v="7"/>
    <n v="17"/>
    <x v="1"/>
    <s v="AUD"/>
    <x v="0"/>
    <x v="2"/>
    <x v="21"/>
    <n v="49"/>
    <n v="7"/>
    <x v="3"/>
    <n v="1"/>
    <n v="250.13333333333335"/>
    <n v="250.13333333333335"/>
    <n v="207.61066666666667"/>
    <n v="42.52266666666668"/>
    <x v="7"/>
    <x v="2"/>
  </r>
  <r>
    <s v="SO - 0004301"/>
    <d v="2014-08-06T00:00:00"/>
    <x v="8"/>
    <n v="9"/>
    <x v="1"/>
    <s v="AUD"/>
    <x v="2"/>
    <x v="0"/>
    <x v="53"/>
    <n v="26"/>
    <n v="4"/>
    <x v="5"/>
    <n v="2"/>
    <n v="22.333333333333332"/>
    <n v="44.666666666666664"/>
    <n v="18.760000000000002"/>
    <n v="7.1466666666666612"/>
    <x v="7"/>
    <x v="2"/>
  </r>
  <r>
    <s v="SO - 0004302"/>
    <d v="2014-08-06T00:00:00"/>
    <x v="4"/>
    <n v="7"/>
    <x v="1"/>
    <s v="AUD"/>
    <x v="2"/>
    <x v="1"/>
    <x v="34"/>
    <n v="19"/>
    <n v="3"/>
    <x v="2"/>
    <n v="3"/>
    <n v="112.41111111111111"/>
    <n v="337.23333333333335"/>
    <n v="50.585000000000008"/>
    <n v="185.47833333333332"/>
    <x v="7"/>
    <x v="2"/>
  </r>
  <r>
    <s v="SO - 0004303"/>
    <d v="2014-08-06T00:00:00"/>
    <x v="0"/>
    <n v="15"/>
    <x v="1"/>
    <s v="AUD"/>
    <x v="0"/>
    <x v="0"/>
    <x v="57"/>
    <n v="43"/>
    <n v="6"/>
    <x v="0"/>
    <n v="1"/>
    <n v="99.01111111111112"/>
    <n v="99.01111111111112"/>
    <n v="56.43633333333333"/>
    <n v="42.57477777777779"/>
    <x v="7"/>
    <x v="2"/>
  </r>
  <r>
    <s v="SO - 0004304"/>
    <d v="2014-08-06T00:00:00"/>
    <x v="7"/>
    <n v="17"/>
    <x v="2"/>
    <s v="AUD"/>
    <x v="0"/>
    <x v="2"/>
    <x v="7"/>
    <n v="48"/>
    <n v="7"/>
    <x v="3"/>
    <n v="3"/>
    <n v="112.41111111111111"/>
    <n v="337.23333333333335"/>
    <n v="50.585000000000008"/>
    <n v="185.47833333333332"/>
    <x v="7"/>
    <x v="2"/>
  </r>
  <r>
    <s v="SO - 0004305"/>
    <d v="2014-08-06T00:00:00"/>
    <x v="16"/>
    <n v="5"/>
    <x v="2"/>
    <s v="AUD"/>
    <x v="2"/>
    <x v="1"/>
    <x v="24"/>
    <n v="14"/>
    <n v="2"/>
    <x v="7"/>
    <n v="1"/>
    <n v="24.566666666666666"/>
    <n v="24.566666666666666"/>
    <n v="12.529"/>
    <n v="12.037666666666667"/>
    <x v="7"/>
    <x v="2"/>
  </r>
  <r>
    <s v="SO - 0004306"/>
    <d v="2014-08-07T00:00:00"/>
    <x v="6"/>
    <n v="1"/>
    <x v="0"/>
    <s v="AUD"/>
    <x v="2"/>
    <x v="1"/>
    <x v="9"/>
    <n v="3"/>
    <n v="1"/>
    <x v="4"/>
    <n v="2"/>
    <n v="277.67777777777775"/>
    <n v="555.3555555555555"/>
    <n v="113.84788888888887"/>
    <n v="327.65977777777778"/>
    <x v="7"/>
    <x v="2"/>
  </r>
  <r>
    <s v="SO - 0004307"/>
    <d v="2014-08-07T00:00:00"/>
    <x v="2"/>
    <n v="12"/>
    <x v="0"/>
    <s v="AUD"/>
    <x v="1"/>
    <x v="0"/>
    <x v="2"/>
    <n v="34"/>
    <n v="5"/>
    <x v="1"/>
    <n v="4"/>
    <n v="595.55555555555554"/>
    <n v="2382.2222222222222"/>
    <n v="404.97777777777782"/>
    <n v="762.3111111111109"/>
    <x v="7"/>
    <x v="2"/>
  </r>
  <r>
    <s v="SO - 0004308"/>
    <d v="2014-08-07T00:00:00"/>
    <x v="8"/>
    <n v="9"/>
    <x v="0"/>
    <s v="AUD"/>
    <x v="2"/>
    <x v="1"/>
    <x v="32"/>
    <n v="24"/>
    <n v="4"/>
    <x v="5"/>
    <n v="2"/>
    <n v="118.36666666666666"/>
    <n v="236.73333333333332"/>
    <n v="87.591333333333338"/>
    <n v="61.550666666666643"/>
    <x v="7"/>
    <x v="2"/>
  </r>
  <r>
    <s v="SO - 0004309"/>
    <d v="2014-08-07T00:00:00"/>
    <x v="4"/>
    <n v="7"/>
    <x v="2"/>
    <s v="AUD"/>
    <x v="2"/>
    <x v="1"/>
    <x v="4"/>
    <n v="18"/>
    <n v="3"/>
    <x v="2"/>
    <n v="8"/>
    <n v="113.90000000000002"/>
    <n v="911.20000000000016"/>
    <n v="82.00800000000001"/>
    <n v="255.13600000000008"/>
    <x v="7"/>
    <x v="2"/>
  </r>
  <r>
    <s v="SO - 0004310"/>
    <d v="2014-08-07T00:00:00"/>
    <x v="8"/>
    <n v="9"/>
    <x v="0"/>
    <s v="AUD"/>
    <x v="2"/>
    <x v="0"/>
    <x v="53"/>
    <n v="26"/>
    <n v="4"/>
    <x v="5"/>
    <n v="9"/>
    <n v="123.57777777777778"/>
    <n v="1112.2"/>
    <n v="101.33377777777778"/>
    <n v="200.19600000000003"/>
    <x v="7"/>
    <x v="2"/>
  </r>
  <r>
    <s v="SO - 0004311"/>
    <d v="2014-08-07T00:00:00"/>
    <x v="0"/>
    <n v="15"/>
    <x v="1"/>
    <s v="AUD"/>
    <x v="0"/>
    <x v="0"/>
    <x v="57"/>
    <n v="43"/>
    <n v="6"/>
    <x v="0"/>
    <n v="7"/>
    <n v="113.15555555555555"/>
    <n v="792.08888888888885"/>
    <n v="70.156444444444446"/>
    <n v="300.99377777777772"/>
    <x v="7"/>
    <x v="2"/>
  </r>
  <r>
    <s v="SO - 0004312"/>
    <d v="2014-08-08T00:00:00"/>
    <x v="19"/>
    <n v="4"/>
    <x v="1"/>
    <s v="AUD"/>
    <x v="2"/>
    <x v="1"/>
    <x v="51"/>
    <n v="12"/>
    <n v="2"/>
    <x v="7"/>
    <n v="2"/>
    <n v="128.78888888888889"/>
    <n v="257.57777777777778"/>
    <n v="97.879555555555569"/>
    <n v="61.818666666666644"/>
    <x v="7"/>
    <x v="2"/>
  </r>
  <r>
    <s v="SO - 0004313"/>
    <d v="2014-08-08T00:00:00"/>
    <x v="1"/>
    <n v="11"/>
    <x v="1"/>
    <s v="AUD"/>
    <x v="1"/>
    <x v="0"/>
    <x v="43"/>
    <n v="30"/>
    <n v="5"/>
    <x v="1"/>
    <n v="1"/>
    <n v="288.84444444444443"/>
    <n v="288.84444444444443"/>
    <n v="207.96799999999996"/>
    <n v="80.876444444444473"/>
    <x v="7"/>
    <x v="2"/>
  </r>
  <r>
    <s v="SO - 0004314"/>
    <d v="2014-08-08T00:00:00"/>
    <x v="4"/>
    <n v="7"/>
    <x v="1"/>
    <s v="AUD"/>
    <x v="2"/>
    <x v="1"/>
    <x v="34"/>
    <n v="19"/>
    <n v="3"/>
    <x v="2"/>
    <n v="1"/>
    <n v="28.288888888888888"/>
    <n v="28.288888888888888"/>
    <n v="20.65088888888889"/>
    <n v="7.6379999999999981"/>
    <x v="7"/>
    <x v="2"/>
  </r>
  <r>
    <s v="SO - 0004315"/>
    <d v="2014-08-08T00:00:00"/>
    <x v="5"/>
    <n v="16"/>
    <x v="2"/>
    <s v="AUD"/>
    <x v="0"/>
    <x v="3"/>
    <x v="12"/>
    <n v="46"/>
    <n v="7"/>
    <x v="3"/>
    <n v="1"/>
    <n v="604.48888888888894"/>
    <n v="604.48888888888894"/>
    <n v="489.63600000000014"/>
    <n v="114.8528888888888"/>
    <x v="7"/>
    <x v="2"/>
  </r>
  <r>
    <s v="SO - 0004316"/>
    <d v="2014-08-08T00:00:00"/>
    <x v="18"/>
    <n v="3"/>
    <x v="0"/>
    <s v="AUD"/>
    <x v="2"/>
    <x v="1"/>
    <x v="52"/>
    <n v="9"/>
    <n v="2"/>
    <x v="7"/>
    <n v="2"/>
    <n v="199.51111111111112"/>
    <n v="399.02222222222224"/>
    <n v="97.760444444444445"/>
    <n v="203.50133333333335"/>
    <x v="7"/>
    <x v="2"/>
  </r>
  <r>
    <s v="SO - 0004317"/>
    <d v="2014-08-08T00:00:00"/>
    <x v="1"/>
    <n v="11"/>
    <x v="1"/>
    <s v="AUD"/>
    <x v="1"/>
    <x v="0"/>
    <x v="1"/>
    <n v="31"/>
    <n v="5"/>
    <x v="1"/>
    <n v="3"/>
    <n v="615.65555555555557"/>
    <n v="1846.9666666666667"/>
    <n v="455.58511111111119"/>
    <n v="480.21133333333319"/>
    <x v="7"/>
    <x v="2"/>
  </r>
  <r>
    <s v="SO - 0004318"/>
    <d v="2014-08-09T00:00:00"/>
    <x v="11"/>
    <n v="20"/>
    <x v="0"/>
    <s v="AUD"/>
    <x v="3"/>
    <x v="2"/>
    <x v="22"/>
    <n v="58"/>
    <n v="8"/>
    <x v="6"/>
    <n v="2"/>
    <n v="597.78888888888889"/>
    <n v="1195.5777777777778"/>
    <n v="508.12055555555554"/>
    <n v="179.3366666666667"/>
    <x v="7"/>
    <x v="2"/>
  </r>
  <r>
    <s v="SO - 0004319"/>
    <d v="2014-08-09T00:00:00"/>
    <x v="13"/>
    <n v="19"/>
    <x v="1"/>
    <s v="AUD"/>
    <x v="3"/>
    <x v="2"/>
    <x v="39"/>
    <n v="54"/>
    <n v="8"/>
    <x v="6"/>
    <n v="1"/>
    <n v="120.60000000000001"/>
    <n v="120.60000000000001"/>
    <n v="57.888000000000005"/>
    <n v="62.712000000000003"/>
    <x v="7"/>
    <x v="2"/>
  </r>
  <r>
    <s v="SO - 0004320"/>
    <d v="2014-08-10T00:00:00"/>
    <x v="15"/>
    <n v="13"/>
    <x v="1"/>
    <s v="AUD"/>
    <x v="1"/>
    <x v="0"/>
    <x v="54"/>
    <n v="36"/>
    <n v="5"/>
    <x v="1"/>
    <n v="8"/>
    <n v="119.85555555555555"/>
    <n v="958.84444444444443"/>
    <n v="77.906111111111116"/>
    <n v="335.59555555555551"/>
    <x v="7"/>
    <x v="2"/>
  </r>
  <r>
    <s v="SO - 0004321"/>
    <d v="2014-08-11T00:00:00"/>
    <x v="7"/>
    <n v="17"/>
    <x v="2"/>
    <s v="AUD"/>
    <x v="0"/>
    <x v="2"/>
    <x v="30"/>
    <n v="47"/>
    <n v="7"/>
    <x v="3"/>
    <n v="4"/>
    <n v="97.522222222222226"/>
    <n v="390.0888888888889"/>
    <n v="58.513333333333335"/>
    <n v="156.03555555555556"/>
    <x v="7"/>
    <x v="2"/>
  </r>
  <r>
    <s v="SO - 0004322"/>
    <d v="2014-08-11T00:00:00"/>
    <x v="10"/>
    <n v="8"/>
    <x v="1"/>
    <s v="AUD"/>
    <x v="2"/>
    <x v="1"/>
    <x v="31"/>
    <n v="23"/>
    <n v="4"/>
    <x v="5"/>
    <n v="4"/>
    <n v="337.97777777777782"/>
    <n v="1351.9111111111113"/>
    <n v="135.19111111111113"/>
    <n v="811.14666666666676"/>
    <x v="7"/>
    <x v="2"/>
  </r>
  <r>
    <s v="SO - 0004323"/>
    <d v="2014-08-12T00:00:00"/>
    <x v="10"/>
    <n v="8"/>
    <x v="0"/>
    <s v="AUD"/>
    <x v="2"/>
    <x v="1"/>
    <x v="13"/>
    <n v="22"/>
    <n v="4"/>
    <x v="5"/>
    <n v="7"/>
    <n v="722.8555555555555"/>
    <n v="5059.9888888888881"/>
    <n v="325.28500000000003"/>
    <n v="2782.9938888888878"/>
    <x v="7"/>
    <x v="2"/>
  </r>
  <r>
    <s v="SO - 0004324"/>
    <d v="2014-08-12T00:00:00"/>
    <x v="15"/>
    <n v="13"/>
    <x v="1"/>
    <s v="AUD"/>
    <x v="1"/>
    <x v="0"/>
    <x v="19"/>
    <n v="38"/>
    <n v="6"/>
    <x v="0"/>
    <n v="8"/>
    <n v="122.83333333333333"/>
    <n v="982.66666666666663"/>
    <n v="49.13333333333334"/>
    <n v="589.59999999999991"/>
    <x v="7"/>
    <x v="2"/>
  </r>
  <r>
    <s v="SO - 0004325"/>
    <d v="2014-08-12T00:00:00"/>
    <x v="5"/>
    <n v="16"/>
    <x v="1"/>
    <s v="AUD"/>
    <x v="0"/>
    <x v="3"/>
    <x v="12"/>
    <n v="46"/>
    <n v="7"/>
    <x v="3"/>
    <n v="2"/>
    <n v="116.13333333333334"/>
    <n v="232.26666666666668"/>
    <n v="74.325333333333333"/>
    <n v="83.616000000000014"/>
    <x v="7"/>
    <x v="2"/>
  </r>
  <r>
    <s v="SO - 0004326"/>
    <d v="2014-08-12T00:00:00"/>
    <x v="8"/>
    <n v="9"/>
    <x v="0"/>
    <s v="AUD"/>
    <x v="2"/>
    <x v="0"/>
    <x v="53"/>
    <n v="26"/>
    <n v="4"/>
    <x v="5"/>
    <n v="6"/>
    <n v="596.29999999999995"/>
    <n v="3577.7999999999997"/>
    <n v="387.59500000000003"/>
    <n v="1252.2299999999996"/>
    <x v="7"/>
    <x v="2"/>
  </r>
  <r>
    <s v="SO - 0004327"/>
    <d v="2014-08-13T00:00:00"/>
    <x v="10"/>
    <n v="8"/>
    <x v="0"/>
    <s v="AUD"/>
    <x v="2"/>
    <x v="1"/>
    <x v="44"/>
    <n v="21"/>
    <n v="3"/>
    <x v="2"/>
    <n v="5"/>
    <n v="291.07777777777778"/>
    <n v="1455.3888888888889"/>
    <n v="145.53888888888889"/>
    <n v="727.69444444444446"/>
    <x v="7"/>
    <x v="2"/>
  </r>
  <r>
    <s v="SO - 0004328"/>
    <d v="2014-08-13T00:00:00"/>
    <x v="14"/>
    <n v="10"/>
    <x v="1"/>
    <s v="AUD"/>
    <x v="2"/>
    <x v="0"/>
    <x v="38"/>
    <n v="27"/>
    <n v="4"/>
    <x v="5"/>
    <n v="1"/>
    <n v="117.62222222222223"/>
    <n v="117.62222222222223"/>
    <n v="77.630666666666684"/>
    <n v="39.99155555555555"/>
    <x v="7"/>
    <x v="2"/>
  </r>
  <r>
    <s v="SO - 0004329"/>
    <d v="2014-08-13T00:00:00"/>
    <x v="10"/>
    <n v="8"/>
    <x v="1"/>
    <s v="AUD"/>
    <x v="2"/>
    <x v="1"/>
    <x v="31"/>
    <n v="23"/>
    <n v="4"/>
    <x v="5"/>
    <n v="1"/>
    <n v="29.033333333333335"/>
    <n v="29.033333333333335"/>
    <n v="16.25866666666667"/>
    <n v="12.774666666666665"/>
    <x v="7"/>
    <x v="2"/>
  </r>
  <r>
    <s v="SO - 0004330"/>
    <d v="2014-08-13T00:00:00"/>
    <x v="7"/>
    <n v="17"/>
    <x v="1"/>
    <s v="AUD"/>
    <x v="0"/>
    <x v="2"/>
    <x v="30"/>
    <n v="47"/>
    <n v="7"/>
    <x v="3"/>
    <n v="1"/>
    <n v="621.61111111111109"/>
    <n v="621.61111111111109"/>
    <n v="435.12777777777774"/>
    <n v="186.48333333333335"/>
    <x v="7"/>
    <x v="2"/>
  </r>
  <r>
    <s v="SO - 0004331"/>
    <d v="2014-08-14T00:00:00"/>
    <x v="12"/>
    <n v="2"/>
    <x v="1"/>
    <s v="AUD"/>
    <x v="2"/>
    <x v="1"/>
    <x v="15"/>
    <n v="4"/>
    <n v="1"/>
    <x v="4"/>
    <n v="9"/>
    <n v="122.83333333333333"/>
    <n v="1105.5"/>
    <n v="65.101666666666674"/>
    <n v="519.58499999999992"/>
    <x v="7"/>
    <x v="2"/>
  </r>
  <r>
    <s v="SO - 0004332"/>
    <d v="2014-08-15T00:00:00"/>
    <x v="16"/>
    <n v="5"/>
    <x v="0"/>
    <s v="AUD"/>
    <x v="2"/>
    <x v="1"/>
    <x v="35"/>
    <n v="13"/>
    <n v="2"/>
    <x v="7"/>
    <n v="7"/>
    <n v="268"/>
    <n v="1876"/>
    <n v="168.84"/>
    <n v="694.11999999999989"/>
    <x v="7"/>
    <x v="2"/>
  </r>
  <r>
    <s v="SO - 0004333"/>
    <d v="2014-08-15T00:00:00"/>
    <x v="15"/>
    <n v="13"/>
    <x v="2"/>
    <s v="AUD"/>
    <x v="1"/>
    <x v="0"/>
    <x v="19"/>
    <n v="38"/>
    <n v="6"/>
    <x v="0"/>
    <n v="4"/>
    <n v="424.33333333333331"/>
    <n v="1697.3333333333333"/>
    <n v="271.57333333333332"/>
    <n v="611.04"/>
    <x v="7"/>
    <x v="2"/>
  </r>
  <r>
    <s v="SO - 0004334"/>
    <d v="2014-08-15T00:00:00"/>
    <x v="15"/>
    <n v="13"/>
    <x v="0"/>
    <s v="AUD"/>
    <x v="1"/>
    <x v="0"/>
    <x v="54"/>
    <n v="36"/>
    <n v="5"/>
    <x v="1"/>
    <n v="3"/>
    <n v="29.777777777777779"/>
    <n v="89.333333333333343"/>
    <n v="20.844444444444445"/>
    <n v="26.800000000000011"/>
    <x v="7"/>
    <x v="2"/>
  </r>
  <r>
    <s v="SO - 0004335"/>
    <d v="2014-08-15T00:00:00"/>
    <x v="12"/>
    <n v="2"/>
    <x v="1"/>
    <s v="AUD"/>
    <x v="2"/>
    <x v="1"/>
    <x v="37"/>
    <n v="5"/>
    <n v="1"/>
    <x v="4"/>
    <n v="9"/>
    <n v="25.311111111111114"/>
    <n v="227.8"/>
    <n v="11.136888888888889"/>
    <n v="127.56800000000001"/>
    <x v="7"/>
    <x v="2"/>
  </r>
  <r>
    <s v="SO - 0004336"/>
    <d v="2014-08-15T00:00:00"/>
    <x v="12"/>
    <n v="2"/>
    <x v="2"/>
    <s v="AUD"/>
    <x v="2"/>
    <x v="1"/>
    <x v="15"/>
    <n v="4"/>
    <n v="1"/>
    <x v="4"/>
    <n v="2"/>
    <n v="29.777777777777779"/>
    <n v="59.555555555555557"/>
    <n v="25.31111111111111"/>
    <n v="8.9333333333333371"/>
    <x v="7"/>
    <x v="2"/>
  </r>
  <r>
    <s v="SO - 0004337"/>
    <d v="2014-08-15T00:00:00"/>
    <x v="0"/>
    <n v="15"/>
    <x v="2"/>
    <s v="AUD"/>
    <x v="0"/>
    <x v="0"/>
    <x v="8"/>
    <n v="42"/>
    <n v="6"/>
    <x v="0"/>
    <n v="3"/>
    <n v="118.36666666666666"/>
    <n v="355.09999999999997"/>
    <n v="85.22399999999999"/>
    <n v="99.427999999999997"/>
    <x v="7"/>
    <x v="2"/>
  </r>
  <r>
    <s v="SO - 0004338"/>
    <d v="2014-08-16T00:00:00"/>
    <x v="5"/>
    <n v="16"/>
    <x v="1"/>
    <s v="AUD"/>
    <x v="0"/>
    <x v="0"/>
    <x v="5"/>
    <n v="45"/>
    <n v="7"/>
    <x v="3"/>
    <n v="3"/>
    <n v="75.188888888888897"/>
    <n v="225.56666666666669"/>
    <n v="48.872777777777777"/>
    <n v="78.948333333333352"/>
    <x v="7"/>
    <x v="2"/>
  </r>
  <r>
    <s v="SO - 0004339"/>
    <d v="2014-08-16T00:00:00"/>
    <x v="9"/>
    <n v="18"/>
    <x v="0"/>
    <s v="AUD"/>
    <x v="0"/>
    <x v="2"/>
    <x v="55"/>
    <n v="50"/>
    <n v="7"/>
    <x v="3"/>
    <n v="1"/>
    <n v="116.87777777777779"/>
    <n v="116.87777777777779"/>
    <n v="70.126666666666665"/>
    <n v="46.751111111111129"/>
    <x v="7"/>
    <x v="2"/>
  </r>
  <r>
    <s v="SO - 0004340"/>
    <d v="2014-08-16T00:00:00"/>
    <x v="10"/>
    <n v="8"/>
    <x v="0"/>
    <s v="AUD"/>
    <x v="2"/>
    <x v="1"/>
    <x v="31"/>
    <n v="23"/>
    <n v="4"/>
    <x v="5"/>
    <n v="3"/>
    <n v="249.38888888888889"/>
    <n v="748.16666666666663"/>
    <n v="114.7188888888889"/>
    <n v="404.00999999999993"/>
    <x v="7"/>
    <x v="2"/>
  </r>
  <r>
    <s v="SO - 0004341"/>
    <d v="2014-08-16T00:00:00"/>
    <x v="12"/>
    <n v="2"/>
    <x v="0"/>
    <s v="AUD"/>
    <x v="2"/>
    <x v="1"/>
    <x v="15"/>
    <n v="4"/>
    <n v="1"/>
    <x v="4"/>
    <n v="6"/>
    <n v="442.94444444444446"/>
    <n v="2657.666666666667"/>
    <n v="345.49666666666667"/>
    <n v="584.68666666666695"/>
    <x v="7"/>
    <x v="2"/>
  </r>
  <r>
    <s v="SO - 0004342"/>
    <d v="2014-08-16T00:00:00"/>
    <x v="19"/>
    <n v="4"/>
    <x v="1"/>
    <s v="AUD"/>
    <x v="2"/>
    <x v="1"/>
    <x v="33"/>
    <n v="10"/>
    <n v="2"/>
    <x v="7"/>
    <n v="8"/>
    <n v="711.68888888888887"/>
    <n v="5693.5111111111109"/>
    <n v="462.59777777777776"/>
    <n v="1992.7288888888888"/>
    <x v="7"/>
    <x v="2"/>
  </r>
  <r>
    <s v="SO - 0004343"/>
    <d v="2014-08-16T00:00:00"/>
    <x v="15"/>
    <n v="13"/>
    <x v="1"/>
    <s v="AUD"/>
    <x v="1"/>
    <x v="0"/>
    <x v="19"/>
    <n v="38"/>
    <n v="6"/>
    <x v="0"/>
    <n v="5"/>
    <n v="119.85555555555555"/>
    <n v="599.27777777777783"/>
    <n v="71.913333333333341"/>
    <n v="239.71111111111111"/>
    <x v="7"/>
    <x v="2"/>
  </r>
  <r>
    <s v="SO - 0004344"/>
    <d v="2014-08-17T00:00:00"/>
    <x v="3"/>
    <n v="6"/>
    <x v="0"/>
    <s v="AUD"/>
    <x v="2"/>
    <x v="1"/>
    <x v="20"/>
    <n v="16"/>
    <n v="3"/>
    <x v="2"/>
    <n v="9"/>
    <n v="605.23333333333335"/>
    <n v="5447.1"/>
    <n v="302.61666666666667"/>
    <n v="2723.55"/>
    <x v="7"/>
    <x v="2"/>
  </r>
  <r>
    <s v="SO - 0004345"/>
    <d v="2014-08-17T00:00:00"/>
    <x v="9"/>
    <n v="18"/>
    <x v="1"/>
    <s v="AUD"/>
    <x v="0"/>
    <x v="2"/>
    <x v="11"/>
    <n v="51"/>
    <n v="8"/>
    <x v="6"/>
    <n v="5"/>
    <n v="19.355555555555558"/>
    <n v="96.777777777777786"/>
    <n v="12.194000000000001"/>
    <n v="35.80777777777778"/>
    <x v="7"/>
    <x v="2"/>
  </r>
  <r>
    <s v="SO - 0004346"/>
    <d v="2014-08-17T00:00:00"/>
    <x v="14"/>
    <n v="10"/>
    <x v="1"/>
    <s v="AUD"/>
    <x v="1"/>
    <x v="0"/>
    <x v="45"/>
    <n v="29"/>
    <n v="4"/>
    <x v="5"/>
    <n v="4"/>
    <n v="141.44444444444446"/>
    <n v="565.77777777777783"/>
    <n v="56.577777777777783"/>
    <n v="339.4666666666667"/>
    <x v="7"/>
    <x v="2"/>
  </r>
  <r>
    <s v="SO - 0004347"/>
    <d v="2014-08-17T00:00:00"/>
    <x v="14"/>
    <n v="10"/>
    <x v="2"/>
    <s v="AUD"/>
    <x v="1"/>
    <x v="0"/>
    <x v="45"/>
    <n v="29"/>
    <n v="4"/>
    <x v="5"/>
    <n v="7"/>
    <n v="119.11111111111111"/>
    <n v="833.77777777777783"/>
    <n v="48.835555555555551"/>
    <n v="491.92888888888899"/>
    <x v="7"/>
    <x v="2"/>
  </r>
  <r>
    <s v="SO - 0004348"/>
    <d v="2014-08-17T00:00:00"/>
    <x v="10"/>
    <n v="8"/>
    <x v="1"/>
    <s v="AUD"/>
    <x v="2"/>
    <x v="1"/>
    <x v="44"/>
    <n v="21"/>
    <n v="3"/>
    <x v="2"/>
    <n v="9"/>
    <n v="299.26666666666665"/>
    <n v="2693.3999999999996"/>
    <n v="125.69200000000001"/>
    <n v="1562.1719999999996"/>
    <x v="7"/>
    <x v="2"/>
  </r>
  <r>
    <s v="SO - 0004349"/>
    <d v="2014-08-18T00:00:00"/>
    <x v="9"/>
    <n v="18"/>
    <x v="1"/>
    <s v="AUD"/>
    <x v="0"/>
    <x v="2"/>
    <x v="55"/>
    <n v="50"/>
    <n v="7"/>
    <x v="3"/>
    <n v="4"/>
    <n v="113.90000000000002"/>
    <n v="455.60000000000008"/>
    <n v="76.313000000000017"/>
    <n v="150.34800000000001"/>
    <x v="7"/>
    <x v="2"/>
  </r>
  <r>
    <s v="SO - 0004350"/>
    <d v="2014-08-18T00:00:00"/>
    <x v="6"/>
    <n v="1"/>
    <x v="0"/>
    <s v="AUD"/>
    <x v="2"/>
    <x v="1"/>
    <x v="9"/>
    <n v="3"/>
    <n v="1"/>
    <x v="4"/>
    <n v="5"/>
    <n v="125.06666666666668"/>
    <n v="625.33333333333337"/>
    <n v="67.536000000000001"/>
    <n v="287.65333333333336"/>
    <x v="7"/>
    <x v="2"/>
  </r>
  <r>
    <s v="SO - 0004351"/>
    <d v="2014-08-18T00:00:00"/>
    <x v="15"/>
    <n v="13"/>
    <x v="1"/>
    <s v="AUD"/>
    <x v="1"/>
    <x v="0"/>
    <x v="19"/>
    <n v="38"/>
    <n v="6"/>
    <x v="0"/>
    <n v="4"/>
    <n v="700.52222222222224"/>
    <n v="2802.088888888889"/>
    <n v="490.36555555555555"/>
    <n v="840.62666666666678"/>
    <x v="7"/>
    <x v="2"/>
  </r>
  <r>
    <s v="SO - 0004352"/>
    <d v="2014-08-18T00:00:00"/>
    <x v="7"/>
    <n v="17"/>
    <x v="0"/>
    <s v="AUD"/>
    <x v="0"/>
    <x v="2"/>
    <x v="7"/>
    <n v="48"/>
    <n v="7"/>
    <x v="3"/>
    <n v="6"/>
    <n v="255.34444444444443"/>
    <n v="1532.0666666666666"/>
    <n v="183.84799999999998"/>
    <n v="428.97866666666664"/>
    <x v="7"/>
    <x v="2"/>
  </r>
  <r>
    <s v="SO - 0004353"/>
    <d v="2014-08-18T00:00:00"/>
    <x v="12"/>
    <n v="2"/>
    <x v="0"/>
    <s v="AUD"/>
    <x v="2"/>
    <x v="1"/>
    <x v="29"/>
    <n v="6"/>
    <n v="1"/>
    <x v="4"/>
    <n v="7"/>
    <n v="442.20000000000005"/>
    <n v="3095.4000000000005"/>
    <n v="203.41200000000001"/>
    <n v="1671.5160000000005"/>
    <x v="7"/>
    <x v="2"/>
  </r>
  <r>
    <s v="SO - 0004354"/>
    <d v="2014-08-19T00:00:00"/>
    <x v="7"/>
    <n v="17"/>
    <x v="1"/>
    <s v="AUD"/>
    <x v="0"/>
    <x v="2"/>
    <x v="21"/>
    <n v="49"/>
    <n v="7"/>
    <x v="3"/>
    <n v="4"/>
    <n v="288.10000000000002"/>
    <n v="1152.4000000000001"/>
    <n v="164.21699999999998"/>
    <n v="495.53200000000015"/>
    <x v="7"/>
    <x v="2"/>
  </r>
  <r>
    <s v="SO - 0004355"/>
    <d v="2014-08-19T00:00:00"/>
    <x v="6"/>
    <n v="1"/>
    <x v="0"/>
    <s v="AUD"/>
    <x v="2"/>
    <x v="1"/>
    <x v="41"/>
    <n v="2"/>
    <n v="1"/>
    <x v="4"/>
    <n v="4"/>
    <n v="74.444444444444443"/>
    <n v="297.77777777777777"/>
    <n v="45.411111111111111"/>
    <n v="116.13333333333333"/>
    <x v="7"/>
    <x v="2"/>
  </r>
  <r>
    <s v="SO - 0004356"/>
    <d v="2014-08-19T00:00:00"/>
    <x v="2"/>
    <n v="12"/>
    <x v="0"/>
    <s v="AUD"/>
    <x v="1"/>
    <x v="0"/>
    <x v="2"/>
    <n v="34"/>
    <n v="5"/>
    <x v="1"/>
    <n v="3"/>
    <n v="385.62222222222221"/>
    <n v="1156.8666666666666"/>
    <n v="239.08577777777776"/>
    <n v="439.60933333333332"/>
    <x v="7"/>
    <x v="2"/>
  </r>
  <r>
    <s v="SO - 0004357"/>
    <d v="2014-08-20T00:00:00"/>
    <x v="3"/>
    <n v="6"/>
    <x v="1"/>
    <s v="AUD"/>
    <x v="2"/>
    <x v="1"/>
    <x v="3"/>
    <n v="17"/>
    <n v="3"/>
    <x v="2"/>
    <n v="5"/>
    <n v="128.04444444444445"/>
    <n v="640.22222222222229"/>
    <n v="81.948444444444448"/>
    <n v="230.48000000000002"/>
    <x v="7"/>
    <x v="2"/>
  </r>
  <r>
    <s v="SO - 0004358"/>
    <d v="2014-08-20T00:00:00"/>
    <x v="12"/>
    <n v="2"/>
    <x v="0"/>
    <s v="AUD"/>
    <x v="2"/>
    <x v="1"/>
    <x v="15"/>
    <n v="4"/>
    <n v="1"/>
    <x v="4"/>
    <n v="1"/>
    <n v="92.311111111111117"/>
    <n v="92.311111111111117"/>
    <n v="45.232444444444447"/>
    <n v="47.07866666666667"/>
    <x v="7"/>
    <x v="2"/>
  </r>
  <r>
    <s v="SO - 0004359"/>
    <d v="2014-08-20T00:00:00"/>
    <x v="19"/>
    <n v="4"/>
    <x v="1"/>
    <s v="AUD"/>
    <x v="2"/>
    <x v="1"/>
    <x v="36"/>
    <n v="11"/>
    <n v="2"/>
    <x v="7"/>
    <n v="3"/>
    <n v="123.57777777777778"/>
    <n v="370.73333333333335"/>
    <n v="67.967777777777783"/>
    <n v="166.82999999999998"/>
    <x v="7"/>
    <x v="2"/>
  </r>
  <r>
    <s v="SO - 0004360"/>
    <d v="2014-08-20T00:00:00"/>
    <x v="13"/>
    <n v="19"/>
    <x v="1"/>
    <s v="AUD"/>
    <x v="3"/>
    <x v="2"/>
    <x v="23"/>
    <n v="53"/>
    <n v="8"/>
    <x v="6"/>
    <n v="2"/>
    <n v="120.60000000000001"/>
    <n v="241.20000000000002"/>
    <n v="56.682000000000002"/>
    <n v="127.83600000000001"/>
    <x v="7"/>
    <x v="2"/>
  </r>
  <r>
    <s v="SO - 0004361"/>
    <d v="2014-08-20T00:00:00"/>
    <x v="16"/>
    <n v="5"/>
    <x v="0"/>
    <s v="AUD"/>
    <x v="2"/>
    <x v="1"/>
    <x v="35"/>
    <n v="13"/>
    <n v="2"/>
    <x v="7"/>
    <n v="3"/>
    <n v="279.91111111111115"/>
    <n v="839.73333333333346"/>
    <n v="218.3306666666667"/>
    <n v="184.74133333333339"/>
    <x v="7"/>
    <x v="2"/>
  </r>
  <r>
    <s v="SO - 0004362"/>
    <d v="2014-08-20T00:00:00"/>
    <x v="17"/>
    <n v="14"/>
    <x v="0"/>
    <s v="AUD"/>
    <x v="1"/>
    <x v="0"/>
    <x v="0"/>
    <n v="41"/>
    <n v="6"/>
    <x v="0"/>
    <n v="3"/>
    <n v="123.57777777777778"/>
    <n v="370.73333333333335"/>
    <n v="81.561333333333337"/>
    <n v="126.04933333333332"/>
    <x v="7"/>
    <x v="2"/>
  </r>
  <r>
    <s v="SO - 0004363"/>
    <d v="2014-08-21T00:00:00"/>
    <x v="16"/>
    <n v="5"/>
    <x v="1"/>
    <s v="AUD"/>
    <x v="2"/>
    <x v="1"/>
    <x v="24"/>
    <n v="14"/>
    <n v="2"/>
    <x v="7"/>
    <n v="6"/>
    <n v="131.02222222222224"/>
    <n v="786.13333333333344"/>
    <n v="89.095111111111123"/>
    <n v="251.5626666666667"/>
    <x v="7"/>
    <x v="2"/>
  </r>
  <r>
    <s v="SO - 0004364"/>
    <d v="2014-08-21T00:00:00"/>
    <x v="18"/>
    <n v="3"/>
    <x v="1"/>
    <s v="AUD"/>
    <x v="2"/>
    <x v="1"/>
    <x v="52"/>
    <n v="9"/>
    <n v="2"/>
    <x v="7"/>
    <n v="6"/>
    <n v="208.44444444444446"/>
    <n v="1250.6666666666667"/>
    <n v="116.7288888888889"/>
    <n v="550.29333333333329"/>
    <x v="7"/>
    <x v="2"/>
  </r>
  <r>
    <s v="SO - 0004365"/>
    <d v="2014-08-21T00:00:00"/>
    <x v="14"/>
    <n v="10"/>
    <x v="0"/>
    <s v="AUD"/>
    <x v="2"/>
    <x v="0"/>
    <x v="38"/>
    <n v="27"/>
    <n v="4"/>
    <x v="5"/>
    <n v="7"/>
    <n v="265.76666666666665"/>
    <n v="1860.3666666666666"/>
    <n v="162.11766666666665"/>
    <n v="725.54299999999989"/>
    <x v="7"/>
    <x v="2"/>
  </r>
  <r>
    <s v="SO - 0004366"/>
    <d v="2014-08-21T00:00:00"/>
    <x v="10"/>
    <n v="8"/>
    <x v="0"/>
    <s v="AUD"/>
    <x v="2"/>
    <x v="1"/>
    <x v="44"/>
    <n v="21"/>
    <n v="3"/>
    <x v="2"/>
    <n v="9"/>
    <n v="214.4"/>
    <n v="1929.6000000000001"/>
    <n v="115.77600000000001"/>
    <n v="887.61599999999999"/>
    <x v="7"/>
    <x v="2"/>
  </r>
  <r>
    <s v="SO - 0004367"/>
    <d v="2014-08-22T00:00:00"/>
    <x v="4"/>
    <n v="7"/>
    <x v="0"/>
    <s v="AUD"/>
    <x v="2"/>
    <x v="1"/>
    <x v="44"/>
    <n v="21"/>
    <n v="3"/>
    <x v="2"/>
    <n v="9"/>
    <n v="126.55555555555556"/>
    <n v="1139"/>
    <n v="92.385555555555555"/>
    <n v="307.52999999999997"/>
    <x v="7"/>
    <x v="2"/>
  </r>
  <r>
    <s v="SO - 0004368"/>
    <d v="2014-08-22T00:00:00"/>
    <x v="0"/>
    <n v="15"/>
    <x v="0"/>
    <s v="AUD"/>
    <x v="0"/>
    <x v="0"/>
    <x v="8"/>
    <n v="42"/>
    <n v="6"/>
    <x v="0"/>
    <n v="2"/>
    <n v="426.56666666666666"/>
    <n v="853.13333333333333"/>
    <n v="221.81466666666668"/>
    <n v="409.50399999999996"/>
    <x v="7"/>
    <x v="2"/>
  </r>
  <r>
    <s v="SO - 0004369"/>
    <d v="2014-08-22T00:00:00"/>
    <x v="3"/>
    <n v="6"/>
    <x v="2"/>
    <s v="AUD"/>
    <x v="2"/>
    <x v="1"/>
    <x v="3"/>
    <n v="17"/>
    <n v="3"/>
    <x v="2"/>
    <n v="1"/>
    <n v="288.84444444444443"/>
    <n v="288.84444444444443"/>
    <n v="127.09155555555556"/>
    <n v="161.75288888888889"/>
    <x v="7"/>
    <x v="2"/>
  </r>
  <r>
    <s v="SO - 0004370"/>
    <d v="2014-08-22T00:00:00"/>
    <x v="1"/>
    <n v="11"/>
    <x v="1"/>
    <s v="AUD"/>
    <x v="1"/>
    <x v="0"/>
    <x v="1"/>
    <n v="31"/>
    <n v="5"/>
    <x v="1"/>
    <n v="7"/>
    <n v="428.8"/>
    <n v="3001.6"/>
    <n v="261.56799999999998"/>
    <n v="1170.624"/>
    <x v="7"/>
    <x v="2"/>
  </r>
  <r>
    <s v="SO - 0004371"/>
    <d v="2014-08-22T00:00:00"/>
    <x v="19"/>
    <n v="4"/>
    <x v="0"/>
    <s v="AUD"/>
    <x v="2"/>
    <x v="1"/>
    <x v="36"/>
    <n v="11"/>
    <n v="2"/>
    <x v="7"/>
    <n v="9"/>
    <n v="26.055555555555557"/>
    <n v="234.5"/>
    <n v="14.07"/>
    <n v="107.87"/>
    <x v="7"/>
    <x v="2"/>
  </r>
  <r>
    <s v="SO - 0004372"/>
    <d v="2014-08-22T00:00:00"/>
    <x v="8"/>
    <n v="9"/>
    <x v="2"/>
    <s v="AUD"/>
    <x v="2"/>
    <x v="1"/>
    <x v="32"/>
    <n v="24"/>
    <n v="4"/>
    <x v="5"/>
    <n v="3"/>
    <n v="104.96666666666667"/>
    <n v="314.89999999999998"/>
    <n v="74.526333333333326"/>
    <n v="91.320999999999998"/>
    <x v="7"/>
    <x v="2"/>
  </r>
  <r>
    <s v="SO - 0004373"/>
    <d v="2014-08-22T00:00:00"/>
    <x v="9"/>
    <n v="18"/>
    <x v="0"/>
    <s v="AUD"/>
    <x v="0"/>
    <x v="2"/>
    <x v="56"/>
    <n v="52"/>
    <n v="8"/>
    <x v="6"/>
    <n v="2"/>
    <n v="426.56666666666666"/>
    <n v="853.13333333333333"/>
    <n v="324.19066666666663"/>
    <n v="204.75200000000007"/>
    <x v="7"/>
    <x v="2"/>
  </r>
  <r>
    <s v="SO - 0004374"/>
    <d v="2014-08-23T00:00:00"/>
    <x v="9"/>
    <n v="18"/>
    <x v="1"/>
    <s v="AUD"/>
    <x v="0"/>
    <x v="2"/>
    <x v="56"/>
    <n v="52"/>
    <n v="8"/>
    <x v="6"/>
    <n v="1"/>
    <n v="122.08888888888889"/>
    <n v="122.08888888888889"/>
    <n v="103.77555555555554"/>
    <n v="18.313333333333347"/>
    <x v="7"/>
    <x v="2"/>
  </r>
  <r>
    <s v="SO - 0004375"/>
    <d v="2014-08-23T00:00:00"/>
    <x v="5"/>
    <n v="16"/>
    <x v="0"/>
    <s v="AUD"/>
    <x v="0"/>
    <x v="3"/>
    <x v="12"/>
    <n v="46"/>
    <n v="7"/>
    <x v="3"/>
    <n v="6"/>
    <n v="196.53333333333333"/>
    <n v="1179.2"/>
    <n v="110.05866666666667"/>
    <n v="518.84800000000007"/>
    <x v="7"/>
    <x v="2"/>
  </r>
  <r>
    <s v="SO - 0004376"/>
    <d v="2014-08-23T00:00:00"/>
    <x v="9"/>
    <n v="18"/>
    <x v="2"/>
    <s v="AUD"/>
    <x v="0"/>
    <x v="2"/>
    <x v="11"/>
    <n v="51"/>
    <n v="7"/>
    <x v="3"/>
    <n v="2"/>
    <n v="443.68888888888893"/>
    <n v="887.37777777777785"/>
    <n v="190.78622222222222"/>
    <n v="505.80533333333341"/>
    <x v="7"/>
    <x v="2"/>
  </r>
  <r>
    <s v="SO - 0004377"/>
    <d v="2014-08-23T00:00:00"/>
    <x v="13"/>
    <n v="19"/>
    <x v="1"/>
    <s v="AUD"/>
    <x v="3"/>
    <x v="2"/>
    <x v="23"/>
    <n v="53"/>
    <n v="8"/>
    <x v="6"/>
    <n v="2"/>
    <n v="26.8"/>
    <n v="53.6"/>
    <n v="14.740000000000002"/>
    <n v="24.119999999999997"/>
    <x v="7"/>
    <x v="2"/>
  </r>
  <r>
    <s v="SO - 0004378"/>
    <d v="2014-08-23T00:00:00"/>
    <x v="13"/>
    <n v="19"/>
    <x v="2"/>
    <s v="AUD"/>
    <x v="3"/>
    <x v="2"/>
    <x v="39"/>
    <n v="54"/>
    <n v="8"/>
    <x v="6"/>
    <n v="3"/>
    <n v="436.24444444444447"/>
    <n v="1308.7333333333333"/>
    <n v="266.10911111111113"/>
    <n v="510.40599999999995"/>
    <x v="7"/>
    <x v="2"/>
  </r>
  <r>
    <s v="SO - 0004379"/>
    <d v="2014-08-23T00:00:00"/>
    <x v="17"/>
    <n v="14"/>
    <x v="1"/>
    <s v="AUD"/>
    <x v="1"/>
    <x v="0"/>
    <x v="28"/>
    <n v="40"/>
    <n v="6"/>
    <x v="0"/>
    <n v="9"/>
    <n v="372.22222222222223"/>
    <n v="3350"/>
    <n v="286.61111111111109"/>
    <n v="770.5"/>
    <x v="7"/>
    <x v="2"/>
  </r>
  <r>
    <s v="SO - 0004380"/>
    <d v="2014-08-24T00:00:00"/>
    <x v="10"/>
    <n v="8"/>
    <x v="1"/>
    <s v="AUD"/>
    <x v="2"/>
    <x v="1"/>
    <x v="31"/>
    <n v="23"/>
    <n v="4"/>
    <x v="5"/>
    <n v="4"/>
    <n v="203.97777777777776"/>
    <n v="815.91111111111104"/>
    <n v="93.829777777777778"/>
    <n v="440.59199999999993"/>
    <x v="7"/>
    <x v="2"/>
  </r>
  <r>
    <s v="SO - 0004381"/>
    <d v="2014-08-24T00:00:00"/>
    <x v="11"/>
    <n v="20"/>
    <x v="2"/>
    <s v="AUD"/>
    <x v="3"/>
    <x v="2"/>
    <x v="22"/>
    <n v="58"/>
    <n v="8"/>
    <x v="6"/>
    <n v="8"/>
    <n v="124.32222222222224"/>
    <n v="994.5777777777779"/>
    <n v="103.18744444444445"/>
    <n v="169.07822222222228"/>
    <x v="7"/>
    <x v="2"/>
  </r>
  <r>
    <s v="SO - 0004382"/>
    <d v="2014-08-24T00:00:00"/>
    <x v="13"/>
    <n v="19"/>
    <x v="1"/>
    <s v="AUD"/>
    <x v="3"/>
    <x v="2"/>
    <x v="39"/>
    <n v="54"/>
    <n v="8"/>
    <x v="6"/>
    <n v="9"/>
    <n v="116.87777777777779"/>
    <n v="1051.9000000000001"/>
    <n v="63.114000000000004"/>
    <n v="483.87400000000002"/>
    <x v="7"/>
    <x v="2"/>
  </r>
  <r>
    <s v="SO - 0004383"/>
    <d v="2014-08-24T00:00:00"/>
    <x v="18"/>
    <n v="3"/>
    <x v="1"/>
    <s v="AUD"/>
    <x v="2"/>
    <x v="1"/>
    <x v="52"/>
    <n v="9"/>
    <n v="2"/>
    <x v="7"/>
    <n v="6"/>
    <n v="397.53333333333336"/>
    <n v="2385.2000000000003"/>
    <n v="222.61866666666668"/>
    <n v="1049.4880000000003"/>
    <x v="7"/>
    <x v="2"/>
  </r>
  <r>
    <s v="SO - 0004384"/>
    <d v="2014-08-24T00:00:00"/>
    <x v="13"/>
    <n v="19"/>
    <x v="0"/>
    <s v="AUD"/>
    <x v="3"/>
    <x v="2"/>
    <x v="39"/>
    <n v="54"/>
    <n v="8"/>
    <x v="6"/>
    <n v="1"/>
    <n v="439.22222222222223"/>
    <n v="439.22222222222223"/>
    <n v="272.31777777777779"/>
    <n v="166.90444444444444"/>
    <x v="7"/>
    <x v="2"/>
  </r>
  <r>
    <s v="SO - 0004385"/>
    <d v="2014-08-24T00:00:00"/>
    <x v="9"/>
    <n v="18"/>
    <x v="1"/>
    <s v="AUD"/>
    <x v="0"/>
    <x v="2"/>
    <x v="56"/>
    <n v="52"/>
    <n v="8"/>
    <x v="6"/>
    <n v="1"/>
    <n v="292.56666666666666"/>
    <n v="292.56666666666666"/>
    <n v="140.43199999999999"/>
    <n v="152.13466666666667"/>
    <x v="7"/>
    <x v="2"/>
  </r>
  <r>
    <s v="SO - 0004386"/>
    <d v="2014-08-25T00:00:00"/>
    <x v="6"/>
    <n v="1"/>
    <x v="0"/>
    <s v="AUD"/>
    <x v="2"/>
    <x v="1"/>
    <x v="6"/>
    <n v="1"/>
    <n v="1"/>
    <x v="4"/>
    <n v="4"/>
    <n v="116.13333333333334"/>
    <n v="464.53333333333336"/>
    <n v="46.45333333333334"/>
    <n v="278.72000000000003"/>
    <x v="7"/>
    <x v="2"/>
  </r>
  <r>
    <s v="SO - 0004387"/>
    <d v="2014-08-25T00:00:00"/>
    <x v="7"/>
    <n v="17"/>
    <x v="1"/>
    <s v="AUD"/>
    <x v="0"/>
    <x v="2"/>
    <x v="21"/>
    <n v="49"/>
    <n v="7"/>
    <x v="3"/>
    <n v="3"/>
    <n v="421.35555555555561"/>
    <n v="1264.0666666666668"/>
    <n v="235.95911111111116"/>
    <n v="556.18933333333337"/>
    <x v="7"/>
    <x v="2"/>
  </r>
  <r>
    <s v="SO - 0004388"/>
    <d v="2014-08-25T00:00:00"/>
    <x v="4"/>
    <n v="7"/>
    <x v="1"/>
    <s v="AUD"/>
    <x v="2"/>
    <x v="1"/>
    <x v="48"/>
    <n v="20"/>
    <n v="3"/>
    <x v="2"/>
    <n v="4"/>
    <n v="294.8"/>
    <n v="1179.2"/>
    <n v="194.56800000000004"/>
    <n v="400.92799999999988"/>
    <x v="7"/>
    <x v="2"/>
  </r>
  <r>
    <s v="SO - 0004389"/>
    <d v="2014-08-25T00:00:00"/>
    <x v="2"/>
    <n v="12"/>
    <x v="1"/>
    <s v="AUD"/>
    <x v="1"/>
    <x v="0"/>
    <x v="40"/>
    <n v="33"/>
    <n v="5"/>
    <x v="1"/>
    <n v="2"/>
    <n v="111.66666666666667"/>
    <n v="223.33333333333334"/>
    <n v="44.666666666666664"/>
    <n v="134"/>
    <x v="7"/>
    <x v="2"/>
  </r>
  <r>
    <s v="SO - 0004390"/>
    <d v="2014-08-25T00:00:00"/>
    <x v="2"/>
    <n v="12"/>
    <x v="2"/>
    <s v="AUD"/>
    <x v="1"/>
    <x v="0"/>
    <x v="2"/>
    <n v="34"/>
    <n v="5"/>
    <x v="1"/>
    <n v="7"/>
    <n v="658.83333333333337"/>
    <n v="4611.8333333333339"/>
    <n v="467.77166666666665"/>
    <n v="1337.4316666666673"/>
    <x v="7"/>
    <x v="2"/>
  </r>
  <r>
    <s v="SO - 0004391"/>
    <d v="2014-08-25T00:00:00"/>
    <x v="2"/>
    <n v="12"/>
    <x v="0"/>
    <s v="AUD"/>
    <x v="1"/>
    <x v="0"/>
    <x v="2"/>
    <n v="34"/>
    <n v="5"/>
    <x v="1"/>
    <n v="7"/>
    <n v="387.11111111111109"/>
    <n v="2709.7777777777774"/>
    <n v="181.94222222222223"/>
    <n v="1436.1822222222218"/>
    <x v="7"/>
    <x v="2"/>
  </r>
  <r>
    <s v="SO - 0004392"/>
    <d v="2014-08-25T00:00:00"/>
    <x v="13"/>
    <n v="19"/>
    <x v="1"/>
    <s v="AUD"/>
    <x v="3"/>
    <x v="2"/>
    <x v="23"/>
    <n v="53"/>
    <n v="8"/>
    <x v="6"/>
    <n v="7"/>
    <n v="206.21111111111111"/>
    <n v="1443.4777777777776"/>
    <n v="164.96888888888893"/>
    <n v="288.69555555555507"/>
    <x v="7"/>
    <x v="2"/>
  </r>
  <r>
    <s v="SO - 0004393"/>
    <d v="2014-08-25T00:00:00"/>
    <x v="17"/>
    <n v="14"/>
    <x v="2"/>
    <s v="AUD"/>
    <x v="1"/>
    <x v="0"/>
    <x v="50"/>
    <n v="39"/>
    <n v="6"/>
    <x v="0"/>
    <n v="7"/>
    <n v="618.63333333333333"/>
    <n v="4330.4333333333334"/>
    <n v="303.13033333333328"/>
    <n v="2208.5210000000006"/>
    <x v="7"/>
    <x v="2"/>
  </r>
  <r>
    <s v="SO - 0004394"/>
    <d v="2014-08-25T00:00:00"/>
    <x v="11"/>
    <n v="20"/>
    <x v="0"/>
    <s v="AUD"/>
    <x v="3"/>
    <x v="2"/>
    <x v="25"/>
    <n v="57"/>
    <n v="8"/>
    <x v="6"/>
    <n v="3"/>
    <n v="110.92222222222223"/>
    <n v="332.76666666666671"/>
    <n v="44.368888888888897"/>
    <n v="199.66000000000003"/>
    <x v="7"/>
    <x v="2"/>
  </r>
  <r>
    <s v="SO - 0004395"/>
    <d v="2014-08-26T00:00:00"/>
    <x v="14"/>
    <n v="10"/>
    <x v="0"/>
    <s v="AUD"/>
    <x v="1"/>
    <x v="0"/>
    <x v="17"/>
    <n v="28"/>
    <n v="4"/>
    <x v="5"/>
    <n v="4"/>
    <n v="291.82222222222225"/>
    <n v="1167.288888888889"/>
    <n v="198.43911111111115"/>
    <n v="373.53244444444442"/>
    <x v="7"/>
    <x v="2"/>
  </r>
  <r>
    <s v="SO - 0004396"/>
    <d v="2014-08-26T00:00:00"/>
    <x v="19"/>
    <n v="4"/>
    <x v="1"/>
    <s v="AUD"/>
    <x v="2"/>
    <x v="1"/>
    <x v="33"/>
    <n v="10"/>
    <n v="2"/>
    <x v="7"/>
    <n v="4"/>
    <n v="123.57777777777778"/>
    <n v="494.31111111111113"/>
    <n v="72.910888888888891"/>
    <n v="202.66755555555557"/>
    <x v="7"/>
    <x v="2"/>
  </r>
  <r>
    <s v="SO - 0004397"/>
    <d v="2014-08-26T00:00:00"/>
    <x v="3"/>
    <n v="6"/>
    <x v="0"/>
    <s v="AUD"/>
    <x v="2"/>
    <x v="1"/>
    <x v="3"/>
    <n v="17"/>
    <n v="3"/>
    <x v="2"/>
    <n v="6"/>
    <n v="25.311111111111114"/>
    <n v="151.86666666666667"/>
    <n v="10.883777777777778"/>
    <n v="86.564000000000007"/>
    <x v="7"/>
    <x v="2"/>
  </r>
  <r>
    <s v="SO - 0004398"/>
    <d v="2014-08-26T00:00:00"/>
    <x v="4"/>
    <n v="7"/>
    <x v="0"/>
    <s v="AUD"/>
    <x v="2"/>
    <x v="1"/>
    <x v="34"/>
    <n v="19"/>
    <n v="3"/>
    <x v="2"/>
    <n v="1"/>
    <n v="439.9666666666667"/>
    <n v="439.9666666666667"/>
    <n v="215.58366666666669"/>
    <n v="224.38300000000001"/>
    <x v="7"/>
    <x v="2"/>
  </r>
  <r>
    <s v="SO - 0004399"/>
    <d v="2014-08-27T00:00:00"/>
    <x v="16"/>
    <n v="5"/>
    <x v="0"/>
    <s v="AUD"/>
    <x v="2"/>
    <x v="1"/>
    <x v="24"/>
    <n v="14"/>
    <n v="2"/>
    <x v="7"/>
    <n v="6"/>
    <n v="677.44444444444446"/>
    <n v="4064.666666666667"/>
    <n v="535.18111111111114"/>
    <n v="853.57999999999993"/>
    <x v="7"/>
    <x v="2"/>
  </r>
  <r>
    <s v="SO - 0004400"/>
    <d v="2014-08-27T00:00:00"/>
    <x v="7"/>
    <n v="17"/>
    <x v="1"/>
    <s v="AUD"/>
    <x v="0"/>
    <x v="2"/>
    <x v="30"/>
    <n v="47"/>
    <n v="7"/>
    <x v="3"/>
    <n v="5"/>
    <n v="283.63333333333338"/>
    <n v="1418.166666666667"/>
    <n v="167.34366666666668"/>
    <n v="581.44833333333361"/>
    <x v="7"/>
    <x v="2"/>
  </r>
  <r>
    <s v="SO - 0004401"/>
    <d v="2014-08-27T00:00:00"/>
    <x v="7"/>
    <n v="17"/>
    <x v="1"/>
    <s v="AUD"/>
    <x v="0"/>
    <x v="2"/>
    <x v="30"/>
    <n v="47"/>
    <n v="7"/>
    <x v="3"/>
    <n v="4"/>
    <n v="113.90000000000002"/>
    <n v="455.60000000000008"/>
    <n v="56.95000000000001"/>
    <n v="227.80000000000004"/>
    <x v="7"/>
    <x v="2"/>
  </r>
  <r>
    <s v="SO - 0004402"/>
    <d v="2014-08-27T00:00:00"/>
    <x v="17"/>
    <n v="14"/>
    <x v="1"/>
    <s v="AUD"/>
    <x v="1"/>
    <x v="0"/>
    <x v="19"/>
    <n v="38"/>
    <n v="6"/>
    <x v="0"/>
    <n v="8"/>
    <n v="269.48888888888888"/>
    <n v="2155.911111111111"/>
    <n v="161.69333333333333"/>
    <n v="862.36444444444442"/>
    <x v="7"/>
    <x v="2"/>
  </r>
  <r>
    <s v="SO - 0004403"/>
    <d v="2014-08-28T00:00:00"/>
    <x v="0"/>
    <n v="15"/>
    <x v="1"/>
    <s v="AUD"/>
    <x v="0"/>
    <x v="0"/>
    <x v="57"/>
    <n v="43"/>
    <n v="6"/>
    <x v="0"/>
    <n v="1"/>
    <n v="432.52222222222224"/>
    <n v="432.52222222222224"/>
    <n v="220.58633333333336"/>
    <n v="211.93588888888888"/>
    <x v="7"/>
    <x v="2"/>
  </r>
  <r>
    <s v="SO - 0004404"/>
    <d v="2014-08-28T00:00:00"/>
    <x v="6"/>
    <n v="1"/>
    <x v="1"/>
    <s v="AUD"/>
    <x v="2"/>
    <x v="1"/>
    <x v="41"/>
    <n v="2"/>
    <n v="1"/>
    <x v="4"/>
    <n v="6"/>
    <n v="434.01111111111112"/>
    <n v="2604.0666666666666"/>
    <n v="225.68577777777779"/>
    <n v="1249.9519999999998"/>
    <x v="7"/>
    <x v="2"/>
  </r>
  <r>
    <s v="SO - 0004405"/>
    <d v="2014-08-29T00:00:00"/>
    <x v="16"/>
    <n v="5"/>
    <x v="1"/>
    <s v="AUD"/>
    <x v="2"/>
    <x v="1"/>
    <x v="35"/>
    <n v="13"/>
    <n v="2"/>
    <x v="7"/>
    <n v="7"/>
    <n v="115.38888888888889"/>
    <n v="807.72222222222217"/>
    <n v="91.157222222222231"/>
    <n v="169.62166666666656"/>
    <x v="7"/>
    <x v="2"/>
  </r>
  <r>
    <s v="SO - 0004406"/>
    <d v="2014-08-29T00:00:00"/>
    <x v="10"/>
    <n v="8"/>
    <x v="1"/>
    <s v="AUD"/>
    <x v="2"/>
    <x v="1"/>
    <x v="31"/>
    <n v="23"/>
    <n v="4"/>
    <x v="5"/>
    <n v="4"/>
    <n v="266.51111111111112"/>
    <n v="1066.0444444444445"/>
    <n v="143.91600000000003"/>
    <n v="490.38044444444438"/>
    <x v="7"/>
    <x v="2"/>
  </r>
  <r>
    <s v="SO - 0004407"/>
    <d v="2014-08-29T00:00:00"/>
    <x v="7"/>
    <n v="17"/>
    <x v="1"/>
    <s v="AUD"/>
    <x v="0"/>
    <x v="2"/>
    <x v="21"/>
    <n v="49"/>
    <n v="7"/>
    <x v="3"/>
    <n v="7"/>
    <n v="209.1888888888889"/>
    <n v="1464.3222222222223"/>
    <n v="152.7078888888889"/>
    <n v="395.36699999999996"/>
    <x v="7"/>
    <x v="2"/>
  </r>
  <r>
    <s v="SO - 0004408"/>
    <d v="2014-08-29T00:00:00"/>
    <x v="6"/>
    <n v="1"/>
    <x v="0"/>
    <s v="AUD"/>
    <x v="2"/>
    <x v="1"/>
    <x v="41"/>
    <n v="2"/>
    <n v="1"/>
    <x v="4"/>
    <n v="8"/>
    <n v="127.30000000000001"/>
    <n v="1018.4000000000001"/>
    <n v="92.929000000000002"/>
    <n v="274.96800000000007"/>
    <x v="7"/>
    <x v="2"/>
  </r>
  <r>
    <s v="SO - 0004409"/>
    <d v="2014-08-29T00:00:00"/>
    <x v="1"/>
    <n v="11"/>
    <x v="0"/>
    <s v="AUD"/>
    <x v="1"/>
    <x v="0"/>
    <x v="43"/>
    <n v="30"/>
    <n v="5"/>
    <x v="1"/>
    <n v="1"/>
    <n v="410.93333333333334"/>
    <n v="410.93333333333334"/>
    <n v="341.07466666666664"/>
    <n v="69.858666666666693"/>
    <x v="7"/>
    <x v="2"/>
  </r>
  <r>
    <s v="SO - 0004410"/>
    <d v="2014-08-29T00:00:00"/>
    <x v="9"/>
    <n v="18"/>
    <x v="1"/>
    <s v="AUD"/>
    <x v="0"/>
    <x v="2"/>
    <x v="56"/>
    <n v="52"/>
    <n v="8"/>
    <x v="6"/>
    <n v="1"/>
    <n v="248.64444444444447"/>
    <n v="248.64444444444447"/>
    <n v="186.48333333333335"/>
    <n v="62.161111111111126"/>
    <x v="7"/>
    <x v="2"/>
  </r>
  <r>
    <s v="SO - 0004411"/>
    <d v="2014-08-29T00:00:00"/>
    <x v="1"/>
    <n v="11"/>
    <x v="1"/>
    <s v="AUD"/>
    <x v="1"/>
    <x v="0"/>
    <x v="43"/>
    <n v="30"/>
    <n v="5"/>
    <x v="1"/>
    <n v="8"/>
    <n v="21.588888888888889"/>
    <n v="172.71111111111111"/>
    <n v="11.442111111111112"/>
    <n v="81.174222222222213"/>
    <x v="7"/>
    <x v="2"/>
  </r>
  <r>
    <s v="SO - 0004412"/>
    <d v="2014-08-29T00:00:00"/>
    <x v="5"/>
    <n v="16"/>
    <x v="0"/>
    <s v="AUD"/>
    <x v="0"/>
    <x v="0"/>
    <x v="5"/>
    <n v="45"/>
    <n v="7"/>
    <x v="3"/>
    <n v="9"/>
    <n v="118.36666666666666"/>
    <n v="1065.3"/>
    <n v="67.468999999999994"/>
    <n v="458.07899999999995"/>
    <x v="7"/>
    <x v="2"/>
  </r>
  <r>
    <s v="SO - 0004413"/>
    <d v="2014-08-29T00:00:00"/>
    <x v="10"/>
    <n v="8"/>
    <x v="1"/>
    <s v="AUD"/>
    <x v="2"/>
    <x v="1"/>
    <x v="44"/>
    <n v="21"/>
    <n v="3"/>
    <x v="2"/>
    <n v="1"/>
    <n v="74.444444444444443"/>
    <n v="74.444444444444443"/>
    <n v="33.5"/>
    <n v="40.944444444444443"/>
    <x v="7"/>
    <x v="2"/>
  </r>
  <r>
    <s v="SO - 0004414"/>
    <d v="2014-08-30T00:00:00"/>
    <x v="10"/>
    <n v="8"/>
    <x v="0"/>
    <s v="AUD"/>
    <x v="2"/>
    <x v="1"/>
    <x v="32"/>
    <n v="24"/>
    <n v="4"/>
    <x v="5"/>
    <n v="3"/>
    <n v="106.45555555555556"/>
    <n v="319.36666666666667"/>
    <n v="50.034111111111109"/>
    <n v="169.26433333333335"/>
    <x v="7"/>
    <x v="2"/>
  </r>
  <r>
    <s v="SO - 0004415"/>
    <d v="2014-08-30T00:00:00"/>
    <x v="12"/>
    <n v="2"/>
    <x v="0"/>
    <s v="AUD"/>
    <x v="2"/>
    <x v="1"/>
    <x v="37"/>
    <n v="5"/>
    <n v="1"/>
    <x v="4"/>
    <n v="4"/>
    <n v="119.85555555555555"/>
    <n v="479.42222222222222"/>
    <n v="91.090222222222224"/>
    <n v="115.06133333333332"/>
    <x v="7"/>
    <x v="2"/>
  </r>
  <r>
    <s v="SO - 0004416"/>
    <d v="2014-08-30T00:00:00"/>
    <x v="11"/>
    <n v="20"/>
    <x v="1"/>
    <s v="AUD"/>
    <x v="3"/>
    <x v="2"/>
    <x v="25"/>
    <n v="57"/>
    <n v="8"/>
    <x v="6"/>
    <n v="2"/>
    <n v="20.844444444444445"/>
    <n v="41.68888888888889"/>
    <n v="11.464444444444446"/>
    <n v="18.759999999999998"/>
    <x v="7"/>
    <x v="2"/>
  </r>
  <r>
    <s v="SO - 0004417"/>
    <d v="2014-08-31T00:00:00"/>
    <x v="18"/>
    <n v="3"/>
    <x v="1"/>
    <s v="AUD"/>
    <x v="2"/>
    <x v="1"/>
    <x v="27"/>
    <n v="7"/>
    <n v="1"/>
    <x v="4"/>
    <n v="4"/>
    <n v="419.12222222222221"/>
    <n v="1676.4888888888888"/>
    <n v="234.70844444444447"/>
    <n v="737.65511111111095"/>
    <x v="7"/>
    <x v="2"/>
  </r>
  <r>
    <s v="SO - 0004418"/>
    <d v="2014-09-01T00:00:00"/>
    <x v="18"/>
    <n v="3"/>
    <x v="0"/>
    <s v="AUD"/>
    <x v="2"/>
    <x v="1"/>
    <x v="52"/>
    <n v="9"/>
    <n v="2"/>
    <x v="7"/>
    <n v="6"/>
    <n v="82.63333333333334"/>
    <n v="495.80000000000007"/>
    <n v="52.058999999999997"/>
    <n v="183.44600000000008"/>
    <x v="8"/>
    <x v="2"/>
  </r>
  <r>
    <s v="SO - 0004419"/>
    <d v="2014-09-01T00:00:00"/>
    <x v="13"/>
    <n v="19"/>
    <x v="0"/>
    <s v="AUD"/>
    <x v="3"/>
    <x v="2"/>
    <x v="39"/>
    <n v="54"/>
    <n v="8"/>
    <x v="6"/>
    <n v="5"/>
    <n v="442.20000000000005"/>
    <n v="2211"/>
    <n v="344.916"/>
    <n v="486.42000000000007"/>
    <x v="8"/>
    <x v="2"/>
  </r>
  <r>
    <s v="SO - 0004420"/>
    <d v="2014-09-01T00:00:00"/>
    <x v="8"/>
    <n v="9"/>
    <x v="1"/>
    <s v="AUD"/>
    <x v="2"/>
    <x v="0"/>
    <x v="53"/>
    <n v="26"/>
    <n v="4"/>
    <x v="5"/>
    <n v="7"/>
    <n v="440.71111111111111"/>
    <n v="3084.9777777777776"/>
    <n v="202.72711111111113"/>
    <n v="1665.8879999999997"/>
    <x v="8"/>
    <x v="2"/>
  </r>
  <r>
    <s v="SO - 0004421"/>
    <d v="2014-09-02T00:00:00"/>
    <x v="6"/>
    <n v="1"/>
    <x v="0"/>
    <s v="AUD"/>
    <x v="2"/>
    <x v="1"/>
    <x v="41"/>
    <n v="2"/>
    <n v="1"/>
    <x v="4"/>
    <n v="7"/>
    <n v="25.311111111111114"/>
    <n v="177.17777777777781"/>
    <n v="12.655555555555557"/>
    <n v="88.588888888888903"/>
    <x v="8"/>
    <x v="2"/>
  </r>
  <r>
    <s v="SO - 0004422"/>
    <d v="2014-09-02T00:00:00"/>
    <x v="5"/>
    <n v="16"/>
    <x v="0"/>
    <s v="AUD"/>
    <x v="0"/>
    <x v="0"/>
    <x v="5"/>
    <n v="45"/>
    <n v="7"/>
    <x v="3"/>
    <n v="4"/>
    <n v="646.92222222222222"/>
    <n v="2587.6888888888889"/>
    <n v="304.05344444444444"/>
    <n v="1371.4751111111111"/>
    <x v="8"/>
    <x v="2"/>
  </r>
  <r>
    <s v="SO - 0004423"/>
    <d v="2014-09-02T00:00:00"/>
    <x v="19"/>
    <n v="4"/>
    <x v="0"/>
    <s v="AUD"/>
    <x v="2"/>
    <x v="1"/>
    <x v="36"/>
    <n v="11"/>
    <n v="2"/>
    <x v="7"/>
    <n v="4"/>
    <n v="132.51111111111112"/>
    <n v="530.04444444444448"/>
    <n v="66.25555555555556"/>
    <n v="265.02222222222224"/>
    <x v="8"/>
    <x v="2"/>
  </r>
  <r>
    <s v="SO - 0004424"/>
    <d v="2014-09-02T00:00:00"/>
    <x v="14"/>
    <n v="10"/>
    <x v="1"/>
    <s v="AUD"/>
    <x v="1"/>
    <x v="0"/>
    <x v="45"/>
    <n v="29"/>
    <n v="4"/>
    <x v="5"/>
    <n v="6"/>
    <n v="195.78888888888889"/>
    <n v="1174.7333333333333"/>
    <n v="86.147111111111116"/>
    <n v="657.85066666666671"/>
    <x v="8"/>
    <x v="2"/>
  </r>
  <r>
    <s v="SO - 0004425"/>
    <d v="2014-09-03T00:00:00"/>
    <x v="15"/>
    <n v="13"/>
    <x v="0"/>
    <s v="AUD"/>
    <x v="1"/>
    <x v="0"/>
    <x v="19"/>
    <n v="38"/>
    <n v="6"/>
    <x v="0"/>
    <n v="2"/>
    <n v="100.5"/>
    <n v="201"/>
    <n v="52.260000000000005"/>
    <n v="96.47999999999999"/>
    <x v="8"/>
    <x v="2"/>
  </r>
  <r>
    <s v="SO - 0004426"/>
    <d v="2014-09-03T00:00:00"/>
    <x v="13"/>
    <n v="19"/>
    <x v="1"/>
    <s v="AUD"/>
    <x v="3"/>
    <x v="2"/>
    <x v="46"/>
    <n v="55"/>
    <n v="8"/>
    <x v="6"/>
    <n v="2"/>
    <n v="26.055555555555557"/>
    <n v="52.111111111111114"/>
    <n v="17.71777777777778"/>
    <n v="16.675555555555555"/>
    <x v="8"/>
    <x v="2"/>
  </r>
  <r>
    <s v="SO - 0004427"/>
    <d v="2014-09-03T00:00:00"/>
    <x v="13"/>
    <n v="19"/>
    <x v="1"/>
    <s v="AUD"/>
    <x v="3"/>
    <x v="2"/>
    <x v="39"/>
    <n v="54"/>
    <n v="8"/>
    <x v="6"/>
    <n v="5"/>
    <n v="330.53333333333336"/>
    <n v="1652.6666666666667"/>
    <n v="185.09866666666667"/>
    <n v="727.1733333333334"/>
    <x v="8"/>
    <x v="2"/>
  </r>
  <r>
    <s v="SO - 0004428"/>
    <d v="2014-09-04T00:00:00"/>
    <x v="5"/>
    <n v="16"/>
    <x v="1"/>
    <s v="AUD"/>
    <x v="0"/>
    <x v="3"/>
    <x v="12"/>
    <n v="46"/>
    <n v="7"/>
    <x v="3"/>
    <n v="6"/>
    <n v="116.87777777777779"/>
    <n v="701.26666666666677"/>
    <n v="77.139333333333354"/>
    <n v="238.43066666666664"/>
    <x v="8"/>
    <x v="2"/>
  </r>
  <r>
    <s v="SO - 0004429"/>
    <d v="2014-09-04T00:00:00"/>
    <x v="1"/>
    <n v="11"/>
    <x v="0"/>
    <s v="AUD"/>
    <x v="1"/>
    <x v="0"/>
    <x v="43"/>
    <n v="30"/>
    <n v="5"/>
    <x v="1"/>
    <n v="5"/>
    <n v="93.055555555555557"/>
    <n v="465.27777777777777"/>
    <n v="63.277777777777779"/>
    <n v="148.88888888888886"/>
    <x v="8"/>
    <x v="2"/>
  </r>
  <r>
    <s v="SO - 0004430"/>
    <d v="2014-09-04T00:00:00"/>
    <x v="3"/>
    <n v="6"/>
    <x v="0"/>
    <s v="AUD"/>
    <x v="2"/>
    <x v="1"/>
    <x v="20"/>
    <n v="16"/>
    <n v="3"/>
    <x v="2"/>
    <n v="6"/>
    <n v="563.54444444444448"/>
    <n v="3381.2666666666669"/>
    <n v="360.6684444444445"/>
    <n v="1217.2559999999999"/>
    <x v="8"/>
    <x v="2"/>
  </r>
  <r>
    <s v="SO - 0004431"/>
    <d v="2014-09-04T00:00:00"/>
    <x v="10"/>
    <n v="8"/>
    <x v="0"/>
    <s v="AUD"/>
    <x v="2"/>
    <x v="1"/>
    <x v="31"/>
    <n v="23"/>
    <n v="4"/>
    <x v="5"/>
    <n v="6"/>
    <n v="716.15555555555557"/>
    <n v="4296.9333333333334"/>
    <n v="601.57066666666674"/>
    <n v="687.50933333333296"/>
    <x v="8"/>
    <x v="2"/>
  </r>
  <r>
    <s v="SO - 0004432"/>
    <d v="2014-09-04T00:00:00"/>
    <x v="4"/>
    <n v="7"/>
    <x v="0"/>
    <s v="AUD"/>
    <x v="2"/>
    <x v="1"/>
    <x v="48"/>
    <n v="20"/>
    <n v="3"/>
    <x v="2"/>
    <n v="1"/>
    <n v="94.544444444444437"/>
    <n v="94.544444444444437"/>
    <n v="71.853777777777779"/>
    <n v="22.690666666666658"/>
    <x v="8"/>
    <x v="2"/>
  </r>
  <r>
    <s v="SO - 0004433"/>
    <d v="2014-09-05T00:00:00"/>
    <x v="16"/>
    <n v="5"/>
    <x v="0"/>
    <s v="AUD"/>
    <x v="2"/>
    <x v="1"/>
    <x v="51"/>
    <n v="12"/>
    <n v="2"/>
    <x v="7"/>
    <n v="3"/>
    <n v="76.677777777777777"/>
    <n v="230.03333333333333"/>
    <n v="61.342222222222226"/>
    <n v="46.006666666666661"/>
    <x v="8"/>
    <x v="2"/>
  </r>
  <r>
    <s v="SO - 0004434"/>
    <d v="2014-09-05T00:00:00"/>
    <x v="10"/>
    <n v="8"/>
    <x v="1"/>
    <s v="AUD"/>
    <x v="2"/>
    <x v="1"/>
    <x v="31"/>
    <n v="23"/>
    <n v="4"/>
    <x v="5"/>
    <n v="8"/>
    <n v="18.611111111111111"/>
    <n v="148.88888888888889"/>
    <n v="8.56111111111111"/>
    <n v="80.400000000000006"/>
    <x v="8"/>
    <x v="2"/>
  </r>
  <r>
    <s v="SO - 0004435"/>
    <d v="2014-09-05T00:00:00"/>
    <x v="17"/>
    <n v="14"/>
    <x v="0"/>
    <s v="AUD"/>
    <x v="1"/>
    <x v="0"/>
    <x v="50"/>
    <n v="39"/>
    <n v="6"/>
    <x v="0"/>
    <n v="6"/>
    <n v="122.08888888888889"/>
    <n v="732.5333333333333"/>
    <n v="63.486222222222217"/>
    <n v="351.61599999999999"/>
    <x v="8"/>
    <x v="2"/>
  </r>
  <r>
    <s v="SO - 0004436"/>
    <d v="2014-09-05T00:00:00"/>
    <x v="5"/>
    <n v="16"/>
    <x v="1"/>
    <s v="AUD"/>
    <x v="0"/>
    <x v="0"/>
    <x v="5"/>
    <n v="45"/>
    <n v="7"/>
    <x v="3"/>
    <n v="9"/>
    <n v="281.39999999999998"/>
    <n v="2532.6"/>
    <n v="216.678"/>
    <n v="582.49800000000005"/>
    <x v="8"/>
    <x v="2"/>
  </r>
  <r>
    <s v="SO - 0004437"/>
    <d v="2014-09-06T00:00:00"/>
    <x v="8"/>
    <n v="9"/>
    <x v="1"/>
    <s v="AUD"/>
    <x v="2"/>
    <x v="0"/>
    <x v="53"/>
    <n v="26"/>
    <n v="4"/>
    <x v="5"/>
    <n v="7"/>
    <n v="120.60000000000001"/>
    <n v="844.2"/>
    <n v="65.124000000000009"/>
    <n v="388.33199999999999"/>
    <x v="8"/>
    <x v="2"/>
  </r>
  <r>
    <s v="SO - 0004438"/>
    <d v="2014-09-06T00:00:00"/>
    <x v="14"/>
    <n v="10"/>
    <x v="1"/>
    <s v="AUD"/>
    <x v="2"/>
    <x v="0"/>
    <x v="38"/>
    <n v="27"/>
    <n v="4"/>
    <x v="5"/>
    <n v="6"/>
    <n v="105.71111111111111"/>
    <n v="634.26666666666665"/>
    <n v="78.226222222222219"/>
    <n v="164.90933333333334"/>
    <x v="8"/>
    <x v="2"/>
  </r>
  <r>
    <s v="SO - 0004439"/>
    <d v="2014-09-06T00:00:00"/>
    <x v="8"/>
    <n v="9"/>
    <x v="1"/>
    <s v="AUD"/>
    <x v="2"/>
    <x v="0"/>
    <x v="53"/>
    <n v="26"/>
    <n v="4"/>
    <x v="5"/>
    <n v="4"/>
    <n v="287.35555555555561"/>
    <n v="1149.4222222222224"/>
    <n v="129.31000000000003"/>
    <n v="632.18222222222232"/>
    <x v="8"/>
    <x v="2"/>
  </r>
  <r>
    <s v="SO - 0004440"/>
    <d v="2014-09-07T00:00:00"/>
    <x v="5"/>
    <n v="16"/>
    <x v="0"/>
    <s v="AUD"/>
    <x v="0"/>
    <x v="3"/>
    <x v="12"/>
    <n v="46"/>
    <n v="7"/>
    <x v="3"/>
    <n v="7"/>
    <n v="189.83333333333334"/>
    <n v="1328.8333333333335"/>
    <n v="129.08666666666667"/>
    <n v="425.2266666666668"/>
    <x v="8"/>
    <x v="2"/>
  </r>
  <r>
    <s v="SO - 0004441"/>
    <d v="2014-09-07T00:00:00"/>
    <x v="2"/>
    <n v="12"/>
    <x v="1"/>
    <s v="AUD"/>
    <x v="1"/>
    <x v="0"/>
    <x v="2"/>
    <n v="34"/>
    <n v="5"/>
    <x v="1"/>
    <n v="8"/>
    <n v="119.85555555555555"/>
    <n v="958.84444444444443"/>
    <n v="56.332111111111111"/>
    <n v="508.18755555555555"/>
    <x v="8"/>
    <x v="2"/>
  </r>
  <r>
    <s v="SO - 0004442"/>
    <d v="2014-09-07T00:00:00"/>
    <x v="17"/>
    <n v="14"/>
    <x v="0"/>
    <s v="AUD"/>
    <x v="1"/>
    <x v="0"/>
    <x v="28"/>
    <n v="40"/>
    <n v="6"/>
    <x v="0"/>
    <n v="9"/>
    <n v="125.8111111111111"/>
    <n v="1132.3"/>
    <n v="84.293444444444447"/>
    <n v="373.65899999999988"/>
    <x v="8"/>
    <x v="2"/>
  </r>
  <r>
    <s v="SO - 0004443"/>
    <d v="2014-09-07T00:00:00"/>
    <x v="18"/>
    <n v="3"/>
    <x v="2"/>
    <s v="AUD"/>
    <x v="2"/>
    <x v="1"/>
    <x v="27"/>
    <n v="7"/>
    <n v="1"/>
    <x v="4"/>
    <n v="6"/>
    <n v="220.35555555555555"/>
    <n v="1322.1333333333332"/>
    <n v="141.02755555555555"/>
    <n v="475.96799999999985"/>
    <x v="8"/>
    <x v="2"/>
  </r>
  <r>
    <s v="SO - 0004444"/>
    <d v="2014-09-07T00:00:00"/>
    <x v="6"/>
    <n v="1"/>
    <x v="1"/>
    <s v="AUD"/>
    <x v="2"/>
    <x v="1"/>
    <x v="41"/>
    <n v="2"/>
    <n v="1"/>
    <x v="4"/>
    <n v="3"/>
    <n v="116.87777777777779"/>
    <n v="350.63333333333338"/>
    <n v="82.983222222222224"/>
    <n v="101.68366666666671"/>
    <x v="8"/>
    <x v="2"/>
  </r>
  <r>
    <s v="SO - 0004445"/>
    <d v="2014-09-07T00:00:00"/>
    <x v="4"/>
    <n v="7"/>
    <x v="0"/>
    <s v="AUD"/>
    <x v="2"/>
    <x v="1"/>
    <x v="34"/>
    <n v="19"/>
    <n v="3"/>
    <x v="2"/>
    <n v="5"/>
    <n v="442.20000000000005"/>
    <n v="2211"/>
    <n v="252.05399999999997"/>
    <n v="950.73"/>
    <x v="8"/>
    <x v="2"/>
  </r>
  <r>
    <s v="SO - 0004446"/>
    <d v="2014-09-08T00:00:00"/>
    <x v="3"/>
    <n v="6"/>
    <x v="1"/>
    <s v="AUD"/>
    <x v="2"/>
    <x v="1"/>
    <x v="20"/>
    <n v="16"/>
    <n v="3"/>
    <x v="2"/>
    <n v="4"/>
    <n v="189.83333333333334"/>
    <n v="759.33333333333337"/>
    <n v="75.933333333333337"/>
    <n v="455.6"/>
    <x v="8"/>
    <x v="2"/>
  </r>
  <r>
    <s v="SO - 0004447"/>
    <d v="2014-09-08T00:00:00"/>
    <x v="18"/>
    <n v="3"/>
    <x v="1"/>
    <s v="AUD"/>
    <x v="2"/>
    <x v="1"/>
    <x v="27"/>
    <n v="7"/>
    <n v="1"/>
    <x v="4"/>
    <n v="3"/>
    <n v="111.66666666666667"/>
    <n v="335"/>
    <n v="69.233333333333334"/>
    <n v="127.30000000000001"/>
    <x v="8"/>
    <x v="2"/>
  </r>
  <r>
    <s v="SO - 0004448"/>
    <d v="2014-09-08T00:00:00"/>
    <x v="6"/>
    <n v="1"/>
    <x v="1"/>
    <s v="AUD"/>
    <x v="2"/>
    <x v="1"/>
    <x v="6"/>
    <n v="1"/>
    <n v="1"/>
    <x v="4"/>
    <n v="2"/>
    <n v="427.31111111111113"/>
    <n v="854.62222222222226"/>
    <n v="290.57155555555556"/>
    <n v="273.47911111111114"/>
    <x v="8"/>
    <x v="2"/>
  </r>
  <r>
    <s v="SO - 0004449"/>
    <d v="2014-09-08T00:00:00"/>
    <x v="17"/>
    <n v="14"/>
    <x v="1"/>
    <s v="AUD"/>
    <x v="1"/>
    <x v="0"/>
    <x v="28"/>
    <n v="40"/>
    <n v="6"/>
    <x v="0"/>
    <n v="6"/>
    <n v="125.06666666666668"/>
    <n v="750.40000000000009"/>
    <n v="73.789333333333332"/>
    <n v="307.6640000000001"/>
    <x v="8"/>
    <x v="2"/>
  </r>
  <r>
    <s v="SO - 0004450"/>
    <d v="2014-09-09T00:00:00"/>
    <x v="2"/>
    <n v="12"/>
    <x v="1"/>
    <s v="AUD"/>
    <x v="1"/>
    <x v="0"/>
    <x v="40"/>
    <n v="33"/>
    <n v="5"/>
    <x v="1"/>
    <n v="5"/>
    <n v="113.90000000000002"/>
    <n v="569.50000000000011"/>
    <n v="74.035000000000011"/>
    <n v="199.32500000000005"/>
    <x v="8"/>
    <x v="2"/>
  </r>
  <r>
    <s v="SO - 0004451"/>
    <d v="2014-09-09T00:00:00"/>
    <x v="14"/>
    <n v="10"/>
    <x v="1"/>
    <s v="AUD"/>
    <x v="1"/>
    <x v="0"/>
    <x v="17"/>
    <n v="28"/>
    <n v="4"/>
    <x v="5"/>
    <n v="2"/>
    <n v="728.81111111111113"/>
    <n v="1457.6222222222223"/>
    <n v="604.9132222222222"/>
    <n v="247.79577777777786"/>
    <x v="8"/>
    <x v="2"/>
  </r>
  <r>
    <s v="SO - 0004452"/>
    <d v="2014-09-09T00:00:00"/>
    <x v="8"/>
    <n v="9"/>
    <x v="0"/>
    <s v="AUD"/>
    <x v="2"/>
    <x v="0"/>
    <x v="53"/>
    <n v="26"/>
    <n v="4"/>
    <x v="5"/>
    <n v="7"/>
    <n v="257.57777777777778"/>
    <n v="1803.0444444444445"/>
    <n v="115.91000000000001"/>
    <n v="991.67444444444436"/>
    <x v="8"/>
    <x v="2"/>
  </r>
  <r>
    <s v="SO - 0004453"/>
    <d v="2014-09-09T00:00:00"/>
    <x v="18"/>
    <n v="3"/>
    <x v="1"/>
    <s v="AUD"/>
    <x v="2"/>
    <x v="1"/>
    <x v="29"/>
    <n v="6"/>
    <n v="1"/>
    <x v="4"/>
    <n v="3"/>
    <n v="117.62222222222223"/>
    <n v="352.86666666666667"/>
    <n v="72.925777777777796"/>
    <n v="134.08933333333329"/>
    <x v="8"/>
    <x v="2"/>
  </r>
  <r>
    <s v="SO - 0004454"/>
    <d v="2014-09-10T00:00:00"/>
    <x v="8"/>
    <n v="9"/>
    <x v="0"/>
    <s v="AUD"/>
    <x v="2"/>
    <x v="1"/>
    <x v="10"/>
    <n v="25"/>
    <n v="4"/>
    <x v="5"/>
    <n v="8"/>
    <n v="195.78888888888889"/>
    <n v="1566.3111111111111"/>
    <n v="150.75744444444447"/>
    <n v="360.25155555555534"/>
    <x v="8"/>
    <x v="2"/>
  </r>
  <r>
    <s v="SO - 0004455"/>
    <d v="2014-09-10T00:00:00"/>
    <x v="17"/>
    <n v="14"/>
    <x v="1"/>
    <s v="AUD"/>
    <x v="1"/>
    <x v="0"/>
    <x v="28"/>
    <n v="40"/>
    <n v="6"/>
    <x v="0"/>
    <n v="9"/>
    <n v="116.87777777777779"/>
    <n v="1051.9000000000001"/>
    <n v="50.257444444444445"/>
    <n v="599.58300000000008"/>
    <x v="8"/>
    <x v="2"/>
  </r>
  <r>
    <s v="SO - 0004456"/>
    <d v="2014-09-10T00:00:00"/>
    <x v="17"/>
    <n v="14"/>
    <x v="1"/>
    <s v="AUD"/>
    <x v="1"/>
    <x v="0"/>
    <x v="50"/>
    <n v="39"/>
    <n v="6"/>
    <x v="0"/>
    <n v="9"/>
    <n v="285.86666666666667"/>
    <n v="2572.8000000000002"/>
    <n v="145.79200000000003"/>
    <n v="1260.672"/>
    <x v="8"/>
    <x v="2"/>
  </r>
  <r>
    <s v="SO - 0004457"/>
    <d v="2014-09-10T00:00:00"/>
    <x v="6"/>
    <n v="1"/>
    <x v="0"/>
    <s v="AUD"/>
    <x v="2"/>
    <x v="1"/>
    <x v="9"/>
    <n v="3"/>
    <n v="1"/>
    <x v="4"/>
    <n v="7"/>
    <n v="203.97777777777776"/>
    <n v="1427.8444444444444"/>
    <n v="157.06288888888889"/>
    <n v="328.40422222222219"/>
    <x v="8"/>
    <x v="2"/>
  </r>
  <r>
    <s v="SO - 0004458"/>
    <d v="2014-09-11T00:00:00"/>
    <x v="9"/>
    <n v="18"/>
    <x v="2"/>
    <s v="AUD"/>
    <x v="0"/>
    <x v="2"/>
    <x v="11"/>
    <n v="51"/>
    <n v="7"/>
    <x v="3"/>
    <n v="4"/>
    <n v="119.85555555555555"/>
    <n v="479.42222222222222"/>
    <n v="50.339333333333336"/>
    <n v="278.06488888888885"/>
    <x v="8"/>
    <x v="2"/>
  </r>
  <r>
    <s v="SO - 0004459"/>
    <d v="2014-09-11T00:00:00"/>
    <x v="0"/>
    <n v="15"/>
    <x v="1"/>
    <s v="AUD"/>
    <x v="0"/>
    <x v="0"/>
    <x v="57"/>
    <n v="43"/>
    <n v="6"/>
    <x v="0"/>
    <n v="9"/>
    <n v="435.5"/>
    <n v="3919.5"/>
    <n v="335.33499999999998"/>
    <n v="901.48500000000013"/>
    <x v="8"/>
    <x v="2"/>
  </r>
  <r>
    <s v="SO - 0004460"/>
    <d v="2014-09-11T00:00:00"/>
    <x v="2"/>
    <n v="12"/>
    <x v="1"/>
    <s v="AUD"/>
    <x v="1"/>
    <x v="0"/>
    <x v="40"/>
    <n v="33"/>
    <n v="5"/>
    <x v="1"/>
    <n v="8"/>
    <n v="632.0333333333333"/>
    <n v="5056.2666666666664"/>
    <n v="461.3843333333333"/>
    <n v="1365.192"/>
    <x v="8"/>
    <x v="2"/>
  </r>
  <r>
    <s v="SO - 0004461"/>
    <d v="2014-09-11T00:00:00"/>
    <x v="2"/>
    <n v="12"/>
    <x v="1"/>
    <s v="AUD"/>
    <x v="1"/>
    <x v="0"/>
    <x v="2"/>
    <n v="34"/>
    <n v="5"/>
    <x v="1"/>
    <n v="7"/>
    <n v="270.97777777777782"/>
    <n v="1896.8444444444447"/>
    <n v="157.1671111111111"/>
    <n v="796.67466666666701"/>
    <x v="8"/>
    <x v="2"/>
  </r>
  <r>
    <s v="SO - 0004462"/>
    <d v="2014-09-11T00:00:00"/>
    <x v="11"/>
    <n v="20"/>
    <x v="0"/>
    <s v="AUD"/>
    <x v="3"/>
    <x v="2"/>
    <x v="22"/>
    <n v="58"/>
    <n v="8"/>
    <x v="6"/>
    <n v="2"/>
    <n v="93.055555555555557"/>
    <n v="186.11111111111111"/>
    <n v="55.833333333333336"/>
    <n v="74.444444444444443"/>
    <x v="8"/>
    <x v="2"/>
  </r>
  <r>
    <s v="SO - 0004463"/>
    <d v="2014-09-11T00:00:00"/>
    <x v="14"/>
    <n v="10"/>
    <x v="0"/>
    <s v="AUD"/>
    <x v="2"/>
    <x v="0"/>
    <x v="38"/>
    <n v="27"/>
    <n v="4"/>
    <x v="5"/>
    <n v="5"/>
    <n v="715.41111111111104"/>
    <n v="3577.0555555555552"/>
    <n v="486.47955555555552"/>
    <n v="1144.6577777777775"/>
    <x v="8"/>
    <x v="2"/>
  </r>
  <r>
    <s v="SO - 0004464"/>
    <d v="2014-09-11T00:00:00"/>
    <x v="10"/>
    <n v="8"/>
    <x v="1"/>
    <s v="AUD"/>
    <x v="2"/>
    <x v="1"/>
    <x v="13"/>
    <n v="22"/>
    <n v="3"/>
    <x v="2"/>
    <n v="9"/>
    <n v="199.51111111111112"/>
    <n v="1795.6000000000001"/>
    <n v="155.61866666666668"/>
    <n v="395.03199999999993"/>
    <x v="8"/>
    <x v="2"/>
  </r>
  <r>
    <s v="SO - 0004465"/>
    <d v="2014-09-11T00:00:00"/>
    <x v="10"/>
    <n v="8"/>
    <x v="0"/>
    <s v="AUD"/>
    <x v="2"/>
    <x v="1"/>
    <x v="31"/>
    <n v="23"/>
    <n v="4"/>
    <x v="5"/>
    <n v="4"/>
    <n v="115.38888888888889"/>
    <n v="461.55555555555554"/>
    <n v="88.849444444444444"/>
    <n v="106.15777777777777"/>
    <x v="8"/>
    <x v="2"/>
  </r>
  <r>
    <s v="SO - 0004466"/>
    <d v="2014-09-11T00:00:00"/>
    <x v="6"/>
    <n v="1"/>
    <x v="1"/>
    <s v="AUD"/>
    <x v="2"/>
    <x v="1"/>
    <x v="9"/>
    <n v="3"/>
    <n v="1"/>
    <x v="4"/>
    <n v="1"/>
    <n v="19.355555555555558"/>
    <n v="19.355555555555558"/>
    <n v="9.4842222222222219"/>
    <n v="9.871333333333336"/>
    <x v="8"/>
    <x v="2"/>
  </r>
  <r>
    <s v="SO - 0004467"/>
    <d v="2014-09-12T00:00:00"/>
    <x v="18"/>
    <n v="3"/>
    <x v="1"/>
    <s v="AUD"/>
    <x v="2"/>
    <x v="1"/>
    <x v="49"/>
    <n v="8"/>
    <n v="2"/>
    <x v="7"/>
    <n v="8"/>
    <n v="576.20000000000005"/>
    <n v="4609.6000000000004"/>
    <n v="345.72"/>
    <n v="1843.8400000000001"/>
    <x v="8"/>
    <x v="2"/>
  </r>
  <r>
    <s v="SO - 0004468"/>
    <d v="2014-09-12T00:00:00"/>
    <x v="18"/>
    <n v="3"/>
    <x v="0"/>
    <s v="AUD"/>
    <x v="2"/>
    <x v="1"/>
    <x v="52"/>
    <n v="9"/>
    <n v="2"/>
    <x v="7"/>
    <n v="7"/>
    <n v="116.13333333333334"/>
    <n v="812.93333333333339"/>
    <n v="56.905333333333338"/>
    <n v="414.596"/>
    <x v="8"/>
    <x v="2"/>
  </r>
  <r>
    <s v="SO - 0004469"/>
    <d v="2014-09-12T00:00:00"/>
    <x v="11"/>
    <n v="20"/>
    <x v="1"/>
    <s v="AUD"/>
    <x v="3"/>
    <x v="2"/>
    <x v="14"/>
    <n v="56"/>
    <n v="8"/>
    <x v="6"/>
    <n v="6"/>
    <n v="430.28888888888889"/>
    <n v="2581.7333333333336"/>
    <n v="253.87044444444442"/>
    <n v="1058.510666666667"/>
    <x v="8"/>
    <x v="2"/>
  </r>
  <r>
    <s v="SO - 0004470"/>
    <d v="2014-09-13T00:00:00"/>
    <x v="9"/>
    <n v="18"/>
    <x v="1"/>
    <s v="AUD"/>
    <x v="0"/>
    <x v="2"/>
    <x v="11"/>
    <n v="51"/>
    <n v="8"/>
    <x v="6"/>
    <n v="5"/>
    <n v="213.65555555555557"/>
    <n v="1068.2777777777778"/>
    <n v="123.92022222222221"/>
    <n v="448.67666666666673"/>
    <x v="8"/>
    <x v="2"/>
  </r>
  <r>
    <s v="SO - 0004471"/>
    <d v="2014-09-13T00:00:00"/>
    <x v="3"/>
    <n v="6"/>
    <x v="1"/>
    <s v="AUD"/>
    <x v="2"/>
    <x v="1"/>
    <x v="26"/>
    <n v="15"/>
    <n v="3"/>
    <x v="2"/>
    <n v="4"/>
    <n v="248.64444444444447"/>
    <n v="994.5777777777779"/>
    <n v="104.43066666666668"/>
    <n v="576.85511111111123"/>
    <x v="8"/>
    <x v="2"/>
  </r>
  <r>
    <s v="SO - 0004472"/>
    <d v="2014-09-13T00:00:00"/>
    <x v="19"/>
    <n v="4"/>
    <x v="1"/>
    <s v="AUD"/>
    <x v="2"/>
    <x v="1"/>
    <x v="33"/>
    <n v="10"/>
    <n v="2"/>
    <x v="7"/>
    <n v="2"/>
    <n v="115.38888888888889"/>
    <n v="230.77777777777777"/>
    <n v="53.078888888888891"/>
    <n v="124.61999999999999"/>
    <x v="8"/>
    <x v="2"/>
  </r>
  <r>
    <s v="SO - 0004473"/>
    <d v="2014-09-13T00:00:00"/>
    <x v="6"/>
    <n v="1"/>
    <x v="2"/>
    <s v="AUD"/>
    <x v="2"/>
    <x v="1"/>
    <x v="9"/>
    <n v="3"/>
    <n v="1"/>
    <x v="4"/>
    <n v="7"/>
    <n v="26.055555555555557"/>
    <n v="182.38888888888891"/>
    <n v="19.020555555555557"/>
    <n v="49.245000000000005"/>
    <x v="8"/>
    <x v="2"/>
  </r>
  <r>
    <s v="SO - 0004474"/>
    <d v="2014-09-13T00:00:00"/>
    <x v="2"/>
    <n v="12"/>
    <x v="1"/>
    <s v="AUD"/>
    <x v="1"/>
    <x v="0"/>
    <x v="40"/>
    <n v="33"/>
    <n v="5"/>
    <x v="1"/>
    <n v="3"/>
    <n v="125.06666666666668"/>
    <n v="375.20000000000005"/>
    <n v="82.544000000000011"/>
    <n v="127.56800000000001"/>
    <x v="8"/>
    <x v="2"/>
  </r>
  <r>
    <s v="SO - 0004475"/>
    <d v="2014-09-13T00:00:00"/>
    <x v="17"/>
    <n v="14"/>
    <x v="1"/>
    <s v="AUD"/>
    <x v="1"/>
    <x v="0"/>
    <x v="28"/>
    <n v="40"/>
    <n v="6"/>
    <x v="0"/>
    <n v="4"/>
    <n v="122.83333333333333"/>
    <n v="491.33333333333331"/>
    <n v="77.385000000000005"/>
    <n v="181.79333333333329"/>
    <x v="8"/>
    <x v="2"/>
  </r>
  <r>
    <s v="SO - 0004476"/>
    <d v="2014-09-14T00:00:00"/>
    <x v="17"/>
    <n v="14"/>
    <x v="1"/>
    <s v="AUD"/>
    <x v="1"/>
    <x v="0"/>
    <x v="28"/>
    <n v="40"/>
    <n v="6"/>
    <x v="0"/>
    <n v="7"/>
    <n v="269.48888888888888"/>
    <n v="1886.4222222222222"/>
    <n v="223.67577777777777"/>
    <n v="320.69177777777782"/>
    <x v="8"/>
    <x v="2"/>
  </r>
  <r>
    <s v="SO - 0004477"/>
    <d v="2014-09-14T00:00:00"/>
    <x v="4"/>
    <n v="7"/>
    <x v="1"/>
    <s v="AUD"/>
    <x v="2"/>
    <x v="1"/>
    <x v="48"/>
    <n v="20"/>
    <n v="3"/>
    <x v="2"/>
    <n v="5"/>
    <n v="259.81111111111113"/>
    <n v="1299.0555555555557"/>
    <n v="220.83944444444444"/>
    <n v="194.85833333333358"/>
    <x v="8"/>
    <x v="2"/>
  </r>
  <r>
    <s v="SO - 0004478"/>
    <d v="2014-09-14T00:00:00"/>
    <x v="3"/>
    <n v="6"/>
    <x v="1"/>
    <s v="AUD"/>
    <x v="2"/>
    <x v="1"/>
    <x v="4"/>
    <n v="18"/>
    <n v="3"/>
    <x v="2"/>
    <n v="9"/>
    <n v="83.37777777777778"/>
    <n v="750.4"/>
    <n v="70.871111111111105"/>
    <n v="112.56000000000006"/>
    <x v="8"/>
    <x v="2"/>
  </r>
  <r>
    <s v="SO - 0004479"/>
    <d v="2014-09-15T00:00:00"/>
    <x v="9"/>
    <n v="18"/>
    <x v="1"/>
    <s v="AUD"/>
    <x v="0"/>
    <x v="2"/>
    <x v="56"/>
    <n v="52"/>
    <n v="8"/>
    <x v="6"/>
    <n v="9"/>
    <n v="418.37777777777779"/>
    <n v="3765.4"/>
    <n v="351.43733333333336"/>
    <n v="602.46399999999994"/>
    <x v="8"/>
    <x v="2"/>
  </r>
  <r>
    <s v="SO - 0004480"/>
    <d v="2014-09-15T00:00:00"/>
    <x v="6"/>
    <n v="1"/>
    <x v="1"/>
    <s v="AUD"/>
    <x v="2"/>
    <x v="1"/>
    <x v="9"/>
    <n v="3"/>
    <n v="1"/>
    <x v="4"/>
    <n v="9"/>
    <n v="438.47777777777782"/>
    <n v="3946.3"/>
    <n v="324.47355555555555"/>
    <n v="1026.0380000000005"/>
    <x v="8"/>
    <x v="2"/>
  </r>
  <r>
    <s v="SO - 0004481"/>
    <d v="2014-09-15T00:00:00"/>
    <x v="14"/>
    <n v="10"/>
    <x v="1"/>
    <s v="AUD"/>
    <x v="2"/>
    <x v="0"/>
    <x v="38"/>
    <n v="27"/>
    <n v="4"/>
    <x v="5"/>
    <n v="6"/>
    <n v="96.777777777777771"/>
    <n v="580.66666666666663"/>
    <n v="45.485555555555557"/>
    <n v="307.75333333333327"/>
    <x v="8"/>
    <x v="2"/>
  </r>
  <r>
    <s v="SO - 0004482"/>
    <d v="2014-09-15T00:00:00"/>
    <x v="1"/>
    <n v="11"/>
    <x v="1"/>
    <s v="AUD"/>
    <x v="1"/>
    <x v="0"/>
    <x v="43"/>
    <n v="30"/>
    <n v="5"/>
    <x v="1"/>
    <n v="2"/>
    <n v="82.63333333333334"/>
    <n v="165.26666666666668"/>
    <n v="63.62766666666667"/>
    <n v="38.01133333333334"/>
    <x v="8"/>
    <x v="2"/>
  </r>
  <r>
    <s v="SO - 0004483"/>
    <d v="2014-09-16T00:00:00"/>
    <x v="15"/>
    <n v="13"/>
    <x v="0"/>
    <s v="AUD"/>
    <x v="1"/>
    <x v="0"/>
    <x v="19"/>
    <n v="38"/>
    <n v="6"/>
    <x v="0"/>
    <n v="6"/>
    <n v="215.14444444444445"/>
    <n v="1290.8666666666668"/>
    <n v="152.75255555555555"/>
    <n v="374.35133333333351"/>
    <x v="8"/>
    <x v="2"/>
  </r>
  <r>
    <s v="SO - 0004484"/>
    <d v="2014-09-16T00:00:00"/>
    <x v="7"/>
    <n v="17"/>
    <x v="0"/>
    <s v="AUD"/>
    <x v="0"/>
    <x v="2"/>
    <x v="21"/>
    <n v="49"/>
    <n v="7"/>
    <x v="3"/>
    <n v="8"/>
    <n v="285.86666666666667"/>
    <n v="2286.9333333333334"/>
    <n v="168.66133333333335"/>
    <n v="937.64266666666663"/>
    <x v="8"/>
    <x v="2"/>
  </r>
  <r>
    <s v="SO - 0004485"/>
    <d v="2014-09-16T00:00:00"/>
    <x v="19"/>
    <n v="4"/>
    <x v="0"/>
    <s v="AUD"/>
    <x v="2"/>
    <x v="1"/>
    <x v="36"/>
    <n v="11"/>
    <n v="2"/>
    <x v="7"/>
    <n v="5"/>
    <n v="94.544444444444437"/>
    <n v="472.72222222222217"/>
    <n v="39.708666666666666"/>
    <n v="274.17888888888888"/>
    <x v="8"/>
    <x v="2"/>
  </r>
  <r>
    <s v="SO - 0004486"/>
    <d v="2014-09-17T00:00:00"/>
    <x v="4"/>
    <n v="7"/>
    <x v="0"/>
    <s v="AUD"/>
    <x v="2"/>
    <x v="1"/>
    <x v="4"/>
    <n v="18"/>
    <n v="3"/>
    <x v="2"/>
    <n v="8"/>
    <n v="279.91111111111115"/>
    <n v="2239.2888888888892"/>
    <n v="209.93333333333334"/>
    <n v="559.82222222222254"/>
    <x v="8"/>
    <x v="2"/>
  </r>
  <r>
    <s v="SO - 0004487"/>
    <d v="2014-09-17T00:00:00"/>
    <x v="0"/>
    <n v="15"/>
    <x v="1"/>
    <s v="AUD"/>
    <x v="0"/>
    <x v="0"/>
    <x v="8"/>
    <n v="42"/>
    <n v="6"/>
    <x v="0"/>
    <n v="2"/>
    <n v="116.13333333333334"/>
    <n v="232.26666666666668"/>
    <n v="58.06666666666667"/>
    <n v="116.13333333333334"/>
    <x v="8"/>
    <x v="2"/>
  </r>
  <r>
    <s v="SO - 0004488"/>
    <d v="2014-09-17T00:00:00"/>
    <x v="14"/>
    <n v="10"/>
    <x v="0"/>
    <s v="AUD"/>
    <x v="1"/>
    <x v="0"/>
    <x v="45"/>
    <n v="29"/>
    <n v="4"/>
    <x v="5"/>
    <n v="7"/>
    <n v="630.54444444444448"/>
    <n v="4413.8111111111111"/>
    <n v="460.29744444444452"/>
    <n v="1191.7289999999994"/>
    <x v="8"/>
    <x v="2"/>
  </r>
  <r>
    <s v="SO - 0004489"/>
    <d v="2014-09-18T00:00:00"/>
    <x v="5"/>
    <n v="16"/>
    <x v="1"/>
    <s v="AUD"/>
    <x v="0"/>
    <x v="3"/>
    <x v="12"/>
    <n v="46"/>
    <n v="7"/>
    <x v="3"/>
    <n v="1"/>
    <n v="267.25555555555559"/>
    <n v="267.25555555555559"/>
    <n v="181.73377777777782"/>
    <n v="85.521777777777771"/>
    <x v="8"/>
    <x v="2"/>
  </r>
  <r>
    <s v="SO - 0004490"/>
    <d v="2014-09-18T00:00:00"/>
    <x v="6"/>
    <n v="1"/>
    <x v="0"/>
    <s v="AUD"/>
    <x v="2"/>
    <x v="1"/>
    <x v="9"/>
    <n v="3"/>
    <n v="1"/>
    <x v="4"/>
    <n v="1"/>
    <n v="343.93333333333334"/>
    <n v="343.93333333333334"/>
    <n v="292.34333333333336"/>
    <n v="51.589999999999975"/>
    <x v="8"/>
    <x v="2"/>
  </r>
  <r>
    <s v="SO - 0004491"/>
    <d v="2014-09-18T00:00:00"/>
    <x v="12"/>
    <n v="2"/>
    <x v="0"/>
    <s v="AUD"/>
    <x v="2"/>
    <x v="1"/>
    <x v="37"/>
    <n v="5"/>
    <n v="1"/>
    <x v="4"/>
    <n v="1"/>
    <n v="118.36666666666666"/>
    <n v="118.36666666666666"/>
    <n v="50.897666666666659"/>
    <n v="67.468999999999994"/>
    <x v="8"/>
    <x v="2"/>
  </r>
  <r>
    <s v="SO - 0004492"/>
    <d v="2014-09-19T00:00:00"/>
    <x v="11"/>
    <n v="20"/>
    <x v="1"/>
    <s v="AUD"/>
    <x v="3"/>
    <x v="2"/>
    <x v="22"/>
    <n v="58"/>
    <n v="8"/>
    <x v="6"/>
    <n v="5"/>
    <n v="323.0888888888889"/>
    <n v="1615.4444444444446"/>
    <n v="248.77844444444449"/>
    <n v="371.5522222222221"/>
    <x v="8"/>
    <x v="2"/>
  </r>
  <r>
    <s v="SO - 0004493"/>
    <d v="2014-09-19T00:00:00"/>
    <x v="9"/>
    <n v="18"/>
    <x v="1"/>
    <s v="AUD"/>
    <x v="0"/>
    <x v="2"/>
    <x v="11"/>
    <n v="51"/>
    <n v="7"/>
    <x v="3"/>
    <n v="8"/>
    <n v="116.13333333333334"/>
    <n v="929.06666666666672"/>
    <n v="82.454666666666668"/>
    <n v="269.42933333333337"/>
    <x v="8"/>
    <x v="2"/>
  </r>
  <r>
    <s v="SO - 0004494"/>
    <d v="2014-09-19T00:00:00"/>
    <x v="3"/>
    <n v="6"/>
    <x v="1"/>
    <s v="AUD"/>
    <x v="2"/>
    <x v="1"/>
    <x v="3"/>
    <n v="17"/>
    <n v="3"/>
    <x v="2"/>
    <n v="7"/>
    <n v="291.07777777777778"/>
    <n v="2037.5444444444445"/>
    <n v="122.25266666666668"/>
    <n v="1181.7757777777776"/>
    <x v="8"/>
    <x v="2"/>
  </r>
  <r>
    <s v="SO - 0004495"/>
    <d v="2014-09-19T00:00:00"/>
    <x v="18"/>
    <n v="3"/>
    <x v="2"/>
    <s v="AUD"/>
    <x v="2"/>
    <x v="1"/>
    <x v="27"/>
    <n v="7"/>
    <n v="1"/>
    <x v="4"/>
    <n v="2"/>
    <n v="144.42222222222222"/>
    <n v="288.84444444444443"/>
    <n v="79.432222222222222"/>
    <n v="129.97999999999999"/>
    <x v="8"/>
    <x v="2"/>
  </r>
  <r>
    <s v="SO - 0004496"/>
    <d v="2014-09-19T00:00:00"/>
    <x v="13"/>
    <n v="19"/>
    <x v="0"/>
    <s v="AUD"/>
    <x v="3"/>
    <x v="2"/>
    <x v="39"/>
    <n v="54"/>
    <n v="8"/>
    <x v="6"/>
    <n v="2"/>
    <n v="28.288888888888888"/>
    <n v="56.577777777777776"/>
    <n v="23.196888888888889"/>
    <n v="10.183999999999997"/>
    <x v="8"/>
    <x v="2"/>
  </r>
  <r>
    <s v="SO - 0004497"/>
    <d v="2014-09-19T00:00:00"/>
    <x v="3"/>
    <n v="6"/>
    <x v="0"/>
    <s v="AUD"/>
    <x v="2"/>
    <x v="1"/>
    <x v="26"/>
    <n v="15"/>
    <n v="3"/>
    <x v="2"/>
    <n v="8"/>
    <n v="98.266666666666666"/>
    <n v="786.13333333333333"/>
    <n v="76.647999999999996"/>
    <n v="172.94933333333336"/>
    <x v="8"/>
    <x v="2"/>
  </r>
  <r>
    <s v="SO - 0004498"/>
    <d v="2014-09-19T00:00:00"/>
    <x v="9"/>
    <n v="18"/>
    <x v="1"/>
    <s v="AUD"/>
    <x v="0"/>
    <x v="2"/>
    <x v="11"/>
    <n v="51"/>
    <n v="8"/>
    <x v="6"/>
    <n v="8"/>
    <n v="29.777777777777779"/>
    <n v="238.22222222222223"/>
    <n v="16.079999999999998"/>
    <n v="109.58222222222224"/>
    <x v="8"/>
    <x v="2"/>
  </r>
  <r>
    <s v="SO - 0004499"/>
    <d v="2014-09-19T00:00:00"/>
    <x v="3"/>
    <n v="6"/>
    <x v="2"/>
    <s v="AUD"/>
    <x v="2"/>
    <x v="1"/>
    <x v="3"/>
    <n v="17"/>
    <n v="3"/>
    <x v="2"/>
    <n v="7"/>
    <n v="26.055555555555557"/>
    <n v="182.38888888888891"/>
    <n v="19.541666666666668"/>
    <n v="45.597222222222229"/>
    <x v="8"/>
    <x v="2"/>
  </r>
  <r>
    <s v="SO - 0004500"/>
    <d v="2014-09-20T00:00:00"/>
    <x v="0"/>
    <n v="15"/>
    <x v="2"/>
    <s v="AUD"/>
    <x v="0"/>
    <x v="0"/>
    <x v="8"/>
    <n v="42"/>
    <n v="6"/>
    <x v="0"/>
    <n v="4"/>
    <n v="113.15555555555555"/>
    <n v="452.62222222222221"/>
    <n v="64.498666666666665"/>
    <n v="194.62755555555555"/>
    <x v="8"/>
    <x v="2"/>
  </r>
  <r>
    <s v="SO - 0004501"/>
    <d v="2014-09-20T00:00:00"/>
    <x v="19"/>
    <n v="4"/>
    <x v="0"/>
    <s v="AUD"/>
    <x v="2"/>
    <x v="1"/>
    <x v="36"/>
    <n v="11"/>
    <n v="2"/>
    <x v="7"/>
    <n v="7"/>
    <n v="369.98888888888888"/>
    <n v="2589.922222222222"/>
    <n v="233.09299999999999"/>
    <n v="958.27122222222215"/>
    <x v="8"/>
    <x v="2"/>
  </r>
  <r>
    <s v="SO - 0004502"/>
    <d v="2014-09-20T00:00:00"/>
    <x v="8"/>
    <n v="9"/>
    <x v="1"/>
    <s v="AUD"/>
    <x v="2"/>
    <x v="1"/>
    <x v="10"/>
    <n v="25"/>
    <n v="4"/>
    <x v="5"/>
    <n v="7"/>
    <n v="442.94444444444446"/>
    <n v="3100.6111111111113"/>
    <n v="265.76666666666665"/>
    <n v="1240.2444444444448"/>
    <x v="8"/>
    <x v="2"/>
  </r>
  <r>
    <s v="SO - 0004503"/>
    <d v="2014-09-20T00:00:00"/>
    <x v="13"/>
    <n v="19"/>
    <x v="0"/>
    <s v="AUD"/>
    <x v="3"/>
    <x v="2"/>
    <x v="39"/>
    <n v="54"/>
    <n v="8"/>
    <x v="6"/>
    <n v="3"/>
    <n v="279.91111111111115"/>
    <n v="839.73333333333346"/>
    <n v="117.56266666666667"/>
    <n v="487.04533333333347"/>
    <x v="8"/>
    <x v="2"/>
  </r>
  <r>
    <s v="SO - 0004504"/>
    <d v="2014-09-20T00:00:00"/>
    <x v="19"/>
    <n v="4"/>
    <x v="1"/>
    <s v="AUD"/>
    <x v="2"/>
    <x v="1"/>
    <x v="36"/>
    <n v="11"/>
    <n v="2"/>
    <x v="7"/>
    <n v="1"/>
    <n v="640.9666666666667"/>
    <n v="640.9666666666667"/>
    <n v="455.0863333333333"/>
    <n v="185.8803333333334"/>
    <x v="8"/>
    <x v="2"/>
  </r>
  <r>
    <s v="SO - 0004505"/>
    <d v="2014-09-20T00:00:00"/>
    <x v="5"/>
    <n v="16"/>
    <x v="0"/>
    <s v="AUD"/>
    <x v="0"/>
    <x v="3"/>
    <x v="12"/>
    <n v="46"/>
    <n v="7"/>
    <x v="3"/>
    <n v="4"/>
    <n v="429.54444444444448"/>
    <n v="1718.1777777777779"/>
    <n v="257.72666666666669"/>
    <n v="687.27111111111117"/>
    <x v="8"/>
    <x v="2"/>
  </r>
  <r>
    <s v="SO - 0004506"/>
    <d v="2014-09-20T00:00:00"/>
    <x v="7"/>
    <n v="17"/>
    <x v="1"/>
    <s v="AUD"/>
    <x v="0"/>
    <x v="2"/>
    <x v="21"/>
    <n v="49"/>
    <n v="7"/>
    <x v="3"/>
    <n v="3"/>
    <n v="430.28888888888889"/>
    <n v="1290.8666666666668"/>
    <n v="245.26466666666661"/>
    <n v="555.07266666666692"/>
    <x v="8"/>
    <x v="2"/>
  </r>
  <r>
    <s v="SO - 0004507"/>
    <d v="2014-09-21T00:00:00"/>
    <x v="4"/>
    <n v="7"/>
    <x v="1"/>
    <s v="AUD"/>
    <x v="2"/>
    <x v="1"/>
    <x v="48"/>
    <n v="20"/>
    <n v="3"/>
    <x v="2"/>
    <n v="4"/>
    <n v="428.05555555555554"/>
    <n v="1712.2222222222222"/>
    <n v="226.86944444444444"/>
    <n v="804.74444444444441"/>
    <x v="8"/>
    <x v="2"/>
  </r>
  <r>
    <s v="SO - 0004508"/>
    <d v="2014-09-21T00:00:00"/>
    <x v="3"/>
    <n v="6"/>
    <x v="0"/>
    <s v="AUD"/>
    <x v="2"/>
    <x v="1"/>
    <x v="3"/>
    <n v="17"/>
    <n v="3"/>
    <x v="2"/>
    <n v="1"/>
    <n v="727.32222222222231"/>
    <n v="727.32222222222231"/>
    <n v="305.47533333333337"/>
    <n v="421.84688888888894"/>
    <x v="8"/>
    <x v="2"/>
  </r>
  <r>
    <s v="SO - 0004509"/>
    <d v="2014-09-22T00:00:00"/>
    <x v="5"/>
    <n v="16"/>
    <x v="1"/>
    <s v="AUD"/>
    <x v="0"/>
    <x v="0"/>
    <x v="5"/>
    <n v="45"/>
    <n v="7"/>
    <x v="3"/>
    <n v="4"/>
    <n v="390.0888888888889"/>
    <n v="1560.3555555555556"/>
    <n v="198.94533333333334"/>
    <n v="764.57422222222226"/>
    <x v="8"/>
    <x v="2"/>
  </r>
  <r>
    <s v="SO - 0004510"/>
    <d v="2014-09-22T00:00:00"/>
    <x v="3"/>
    <n v="6"/>
    <x v="1"/>
    <s v="AUD"/>
    <x v="2"/>
    <x v="1"/>
    <x v="3"/>
    <n v="17"/>
    <n v="3"/>
    <x v="2"/>
    <n v="7"/>
    <n v="279.16666666666669"/>
    <n v="1954.1666666666667"/>
    <n v="147.95833333333334"/>
    <n v="918.45833333333326"/>
    <x v="8"/>
    <x v="2"/>
  </r>
  <r>
    <s v="SO - 0004511"/>
    <d v="2014-09-22T00:00:00"/>
    <x v="12"/>
    <n v="2"/>
    <x v="0"/>
    <s v="AUD"/>
    <x v="2"/>
    <x v="1"/>
    <x v="37"/>
    <n v="5"/>
    <n v="1"/>
    <x v="4"/>
    <n v="1"/>
    <n v="137.72222222222223"/>
    <n v="137.72222222222223"/>
    <n v="104.66888888888889"/>
    <n v="33.053333333333342"/>
    <x v="8"/>
    <x v="2"/>
  </r>
  <r>
    <s v="SO - 0004512"/>
    <d v="2014-09-22T00:00:00"/>
    <x v="18"/>
    <n v="3"/>
    <x v="1"/>
    <s v="AUD"/>
    <x v="2"/>
    <x v="1"/>
    <x v="27"/>
    <n v="7"/>
    <n v="1"/>
    <x v="4"/>
    <n v="6"/>
    <n v="223.33333333333334"/>
    <n v="1340"/>
    <n v="104.96666666666665"/>
    <n v="710.2"/>
    <x v="8"/>
    <x v="2"/>
  </r>
  <r>
    <s v="SO - 0004513"/>
    <d v="2014-09-23T00:00:00"/>
    <x v="10"/>
    <n v="8"/>
    <x v="1"/>
    <s v="AUD"/>
    <x v="2"/>
    <x v="1"/>
    <x v="31"/>
    <n v="23"/>
    <n v="4"/>
    <x v="5"/>
    <n v="4"/>
    <n v="22.333333333333332"/>
    <n v="89.333333333333329"/>
    <n v="12.729999999999999"/>
    <n v="38.413333333333334"/>
    <x v="8"/>
    <x v="2"/>
  </r>
  <r>
    <s v="SO - 0004514"/>
    <d v="2014-09-23T00:00:00"/>
    <x v="3"/>
    <n v="6"/>
    <x v="1"/>
    <s v="AUD"/>
    <x v="2"/>
    <x v="1"/>
    <x v="4"/>
    <n v="18"/>
    <n v="3"/>
    <x v="2"/>
    <n v="1"/>
    <n v="282.14444444444445"/>
    <n v="282.14444444444445"/>
    <n v="231.35844444444444"/>
    <n v="50.786000000000001"/>
    <x v="8"/>
    <x v="2"/>
  </r>
  <r>
    <s v="SO - 0004515"/>
    <d v="2014-09-23T00:00:00"/>
    <x v="2"/>
    <n v="12"/>
    <x v="2"/>
    <s v="AUD"/>
    <x v="1"/>
    <x v="0"/>
    <x v="2"/>
    <n v="34"/>
    <n v="5"/>
    <x v="1"/>
    <n v="8"/>
    <n v="22.333333333333332"/>
    <n v="178.66666666666666"/>
    <n v="9.8266666666666662"/>
    <n v="100.05333333333333"/>
    <x v="8"/>
    <x v="2"/>
  </r>
  <r>
    <s v="SO - 0004516"/>
    <d v="2014-09-23T00:00:00"/>
    <x v="19"/>
    <n v="4"/>
    <x v="1"/>
    <s v="AUD"/>
    <x v="2"/>
    <x v="1"/>
    <x v="51"/>
    <n v="12"/>
    <n v="2"/>
    <x v="7"/>
    <n v="8"/>
    <n v="436.24444444444447"/>
    <n v="3489.9555555555557"/>
    <n v="357.72044444444441"/>
    <n v="628.19200000000046"/>
    <x v="8"/>
    <x v="2"/>
  </r>
  <r>
    <s v="SO - 0004517"/>
    <d v="2014-09-24T00:00:00"/>
    <x v="17"/>
    <n v="14"/>
    <x v="0"/>
    <s v="AUD"/>
    <x v="1"/>
    <x v="0"/>
    <x v="50"/>
    <n v="39"/>
    <n v="6"/>
    <x v="0"/>
    <n v="7"/>
    <n v="265.02222222222224"/>
    <n v="1855.1555555555556"/>
    <n v="129.86088888888889"/>
    <n v="946.12933333333331"/>
    <x v="8"/>
    <x v="2"/>
  </r>
  <r>
    <s v="SO - 0004518"/>
    <d v="2014-09-24T00:00:00"/>
    <x v="16"/>
    <n v="5"/>
    <x v="0"/>
    <s v="AUD"/>
    <x v="2"/>
    <x v="1"/>
    <x v="35"/>
    <n v="13"/>
    <n v="2"/>
    <x v="7"/>
    <n v="2"/>
    <n v="310.43333333333334"/>
    <n v="620.86666666666667"/>
    <n v="152.11233333333334"/>
    <n v="316.642"/>
    <x v="8"/>
    <x v="2"/>
  </r>
  <r>
    <s v="SO - 0004519"/>
    <d v="2014-09-25T00:00:00"/>
    <x v="11"/>
    <n v="20"/>
    <x v="1"/>
    <s v="AUD"/>
    <x v="3"/>
    <x v="2"/>
    <x v="14"/>
    <n v="56"/>
    <n v="8"/>
    <x v="6"/>
    <n v="7"/>
    <n v="28.288888888888888"/>
    <n v="198.02222222222221"/>
    <n v="13.861555555555555"/>
    <n v="100.99133333333333"/>
    <x v="8"/>
    <x v="2"/>
  </r>
  <r>
    <s v="SO - 0004520"/>
    <d v="2014-09-25T00:00:00"/>
    <x v="11"/>
    <n v="20"/>
    <x v="0"/>
    <s v="AUD"/>
    <x v="3"/>
    <x v="2"/>
    <x v="22"/>
    <n v="58"/>
    <n v="8"/>
    <x v="6"/>
    <n v="9"/>
    <n v="432.52222222222224"/>
    <n v="3892.7000000000003"/>
    <n v="358.99344444444449"/>
    <n v="661.75900000000001"/>
    <x v="8"/>
    <x v="2"/>
  </r>
  <r>
    <s v="SO - 0004521"/>
    <d v="2014-09-26T00:00:00"/>
    <x v="5"/>
    <n v="16"/>
    <x v="0"/>
    <s v="AUD"/>
    <x v="0"/>
    <x v="0"/>
    <x v="5"/>
    <n v="45"/>
    <n v="7"/>
    <x v="3"/>
    <n v="3"/>
    <n v="430.28888888888889"/>
    <n v="1290.8666666666668"/>
    <n v="258.17333333333335"/>
    <n v="516.34666666666681"/>
    <x v="8"/>
    <x v="2"/>
  </r>
  <r>
    <s v="SO - 0004522"/>
    <d v="2014-09-26T00:00:00"/>
    <x v="0"/>
    <n v="15"/>
    <x v="1"/>
    <s v="AUD"/>
    <x v="0"/>
    <x v="0"/>
    <x v="57"/>
    <n v="43"/>
    <n v="6"/>
    <x v="0"/>
    <n v="7"/>
    <n v="116.87777777777779"/>
    <n v="818.14444444444462"/>
    <n v="50.257444444444445"/>
    <n v="466.3423333333335"/>
    <x v="8"/>
    <x v="2"/>
  </r>
  <r>
    <s v="SO - 0004523"/>
    <d v="2014-09-26T00:00:00"/>
    <x v="12"/>
    <n v="2"/>
    <x v="0"/>
    <s v="AUD"/>
    <x v="2"/>
    <x v="1"/>
    <x v="29"/>
    <n v="6"/>
    <n v="1"/>
    <x v="4"/>
    <n v="9"/>
    <n v="25.311111111111114"/>
    <n v="227.8"/>
    <n v="11.643111111111113"/>
    <n v="123.012"/>
    <x v="8"/>
    <x v="2"/>
  </r>
  <r>
    <s v="SO - 0004524"/>
    <d v="2014-09-26T00:00:00"/>
    <x v="15"/>
    <n v="13"/>
    <x v="0"/>
    <s v="AUD"/>
    <x v="1"/>
    <x v="0"/>
    <x v="18"/>
    <n v="37"/>
    <n v="6"/>
    <x v="0"/>
    <n v="3"/>
    <n v="431.03333333333336"/>
    <n v="1293.1000000000001"/>
    <n v="310.34399999999999"/>
    <n v="362.06800000000021"/>
    <x v="8"/>
    <x v="2"/>
  </r>
  <r>
    <s v="SO - 0004525"/>
    <d v="2014-09-26T00:00:00"/>
    <x v="7"/>
    <n v="17"/>
    <x v="0"/>
    <s v="AUD"/>
    <x v="0"/>
    <x v="2"/>
    <x v="30"/>
    <n v="47"/>
    <n v="7"/>
    <x v="3"/>
    <n v="1"/>
    <n v="122.83333333333333"/>
    <n v="122.83333333333333"/>
    <n v="90.896666666666661"/>
    <n v="31.936666666666667"/>
    <x v="8"/>
    <x v="2"/>
  </r>
  <r>
    <s v="SO - 0004526"/>
    <d v="2014-09-26T00:00:00"/>
    <x v="13"/>
    <n v="19"/>
    <x v="2"/>
    <s v="AUD"/>
    <x v="3"/>
    <x v="2"/>
    <x v="23"/>
    <n v="53"/>
    <n v="8"/>
    <x v="6"/>
    <n v="8"/>
    <n v="443.68888888888893"/>
    <n v="3549.5111111111114"/>
    <n v="292.83466666666669"/>
    <n v="1206.8337777777779"/>
    <x v="8"/>
    <x v="2"/>
  </r>
  <r>
    <s v="SO - 0004527"/>
    <d v="2014-09-26T00:00:00"/>
    <x v="11"/>
    <n v="20"/>
    <x v="1"/>
    <s v="AUD"/>
    <x v="3"/>
    <x v="2"/>
    <x v="22"/>
    <n v="58"/>
    <n v="8"/>
    <x v="6"/>
    <n v="1"/>
    <n v="20.844444444444445"/>
    <n v="20.844444444444445"/>
    <n v="14.382666666666665"/>
    <n v="6.4617777777777796"/>
    <x v="8"/>
    <x v="2"/>
  </r>
  <r>
    <s v="SO - 0004528"/>
    <d v="2014-09-26T00:00:00"/>
    <x v="6"/>
    <n v="1"/>
    <x v="1"/>
    <s v="AUD"/>
    <x v="2"/>
    <x v="1"/>
    <x v="41"/>
    <n v="2"/>
    <n v="1"/>
    <x v="4"/>
    <n v="7"/>
    <n v="706.47777777777776"/>
    <n v="4945.344444444444"/>
    <n v="438.01622222222227"/>
    <n v="1879.2308888888883"/>
    <x v="8"/>
    <x v="2"/>
  </r>
  <r>
    <s v="SO - 0004529"/>
    <d v="2014-09-27T00:00:00"/>
    <x v="0"/>
    <n v="15"/>
    <x v="0"/>
    <s v="AUD"/>
    <x v="0"/>
    <x v="0"/>
    <x v="8"/>
    <n v="42"/>
    <n v="6"/>
    <x v="0"/>
    <n v="4"/>
    <n v="445.17777777777775"/>
    <n v="1780.711111111111"/>
    <n v="316.07622222222221"/>
    <n v="516.40622222222214"/>
    <x v="8"/>
    <x v="2"/>
  </r>
  <r>
    <s v="SO - 0004530"/>
    <d v="2014-09-27T00:00:00"/>
    <x v="19"/>
    <n v="4"/>
    <x v="1"/>
    <s v="AUD"/>
    <x v="2"/>
    <x v="1"/>
    <x v="36"/>
    <n v="11"/>
    <n v="2"/>
    <x v="7"/>
    <n v="4"/>
    <n v="445.17777777777775"/>
    <n v="1780.711111111111"/>
    <n v="195.87822222222223"/>
    <n v="997.19822222222206"/>
    <x v="8"/>
    <x v="2"/>
  </r>
  <r>
    <s v="SO - 0004531"/>
    <d v="2014-09-27T00:00:00"/>
    <x v="3"/>
    <n v="6"/>
    <x v="0"/>
    <s v="AUD"/>
    <x v="2"/>
    <x v="1"/>
    <x v="3"/>
    <n v="17"/>
    <n v="3"/>
    <x v="2"/>
    <n v="6"/>
    <n v="436.98888888888888"/>
    <n v="2621.9333333333334"/>
    <n v="231.60411111111114"/>
    <n v="1232.3086666666666"/>
    <x v="8"/>
    <x v="2"/>
  </r>
  <r>
    <s v="SO - 0004532"/>
    <d v="2014-09-28T00:00:00"/>
    <x v="11"/>
    <n v="20"/>
    <x v="0"/>
    <s v="AUD"/>
    <x v="3"/>
    <x v="2"/>
    <x v="22"/>
    <n v="58"/>
    <n v="8"/>
    <x v="6"/>
    <n v="7"/>
    <n v="671.48888888888894"/>
    <n v="4700.4222222222224"/>
    <n v="329.02955555555559"/>
    <n v="2397.2153333333335"/>
    <x v="8"/>
    <x v="2"/>
  </r>
  <r>
    <s v="SO - 0004533"/>
    <d v="2014-09-28T00:00:00"/>
    <x v="1"/>
    <n v="11"/>
    <x v="1"/>
    <s v="AUD"/>
    <x v="1"/>
    <x v="0"/>
    <x v="1"/>
    <n v="31"/>
    <n v="5"/>
    <x v="1"/>
    <n v="5"/>
    <n v="123.57777777777778"/>
    <n v="617.88888888888891"/>
    <n v="95.154888888888891"/>
    <n v="142.11444444444447"/>
    <x v="8"/>
    <x v="2"/>
  </r>
  <r>
    <s v="SO - 0004534"/>
    <d v="2014-09-28T00:00:00"/>
    <x v="9"/>
    <n v="18"/>
    <x v="1"/>
    <s v="AUD"/>
    <x v="0"/>
    <x v="2"/>
    <x v="11"/>
    <n v="51"/>
    <n v="8"/>
    <x v="6"/>
    <n v="3"/>
    <n v="218.86666666666667"/>
    <n v="656.6"/>
    <n v="91.923999999999992"/>
    <n v="380.82800000000003"/>
    <x v="8"/>
    <x v="2"/>
  </r>
  <r>
    <s v="SO - 0004535"/>
    <d v="2014-09-29T00:00:00"/>
    <x v="18"/>
    <n v="3"/>
    <x v="1"/>
    <s v="AUD"/>
    <x v="2"/>
    <x v="1"/>
    <x v="49"/>
    <n v="8"/>
    <n v="2"/>
    <x v="7"/>
    <n v="7"/>
    <n v="289.5888888888889"/>
    <n v="2027.1222222222223"/>
    <n v="199.81633333333332"/>
    <n v="628.40788888888892"/>
    <x v="8"/>
    <x v="2"/>
  </r>
  <r>
    <s v="SO - 0004536"/>
    <d v="2014-09-29T00:00:00"/>
    <x v="9"/>
    <n v="18"/>
    <x v="1"/>
    <s v="AUD"/>
    <x v="0"/>
    <x v="2"/>
    <x v="23"/>
    <n v="53"/>
    <n v="8"/>
    <x v="6"/>
    <n v="5"/>
    <n v="29.777777777777779"/>
    <n v="148.88888888888889"/>
    <n v="20.844444444444445"/>
    <n v="44.666666666666657"/>
    <x v="8"/>
    <x v="2"/>
  </r>
  <r>
    <s v="SO - 0004537"/>
    <d v="2014-09-30T00:00:00"/>
    <x v="0"/>
    <n v="15"/>
    <x v="1"/>
    <s v="AUD"/>
    <x v="0"/>
    <x v="0"/>
    <x v="8"/>
    <n v="42"/>
    <n v="6"/>
    <x v="0"/>
    <n v="8"/>
    <n v="211.42222222222222"/>
    <n v="1691.3777777777777"/>
    <n v="90.911555555555552"/>
    <n v="964.08533333333332"/>
    <x v="8"/>
    <x v="2"/>
  </r>
  <r>
    <s v="SO - 0004538"/>
    <d v="2014-09-30T00:00:00"/>
    <x v="5"/>
    <n v="16"/>
    <x v="1"/>
    <s v="AUD"/>
    <x v="0"/>
    <x v="0"/>
    <x v="5"/>
    <n v="45"/>
    <n v="7"/>
    <x v="3"/>
    <n v="3"/>
    <n v="284.37777777777779"/>
    <n v="853.13333333333344"/>
    <n v="199.06444444444443"/>
    <n v="255.94000000000017"/>
    <x v="8"/>
    <x v="2"/>
  </r>
  <r>
    <s v="SO - 0004539"/>
    <d v="2014-09-30T00:00:00"/>
    <x v="3"/>
    <n v="6"/>
    <x v="2"/>
    <s v="AUD"/>
    <x v="2"/>
    <x v="1"/>
    <x v="20"/>
    <n v="16"/>
    <n v="3"/>
    <x v="2"/>
    <n v="6"/>
    <n v="431.03333333333336"/>
    <n v="2586.2000000000003"/>
    <n v="344.82666666666671"/>
    <n v="517.24000000000024"/>
    <x v="8"/>
    <x v="2"/>
  </r>
  <r>
    <s v="SO - 0004540"/>
    <d v="2014-09-30T00:00:00"/>
    <x v="10"/>
    <n v="8"/>
    <x v="0"/>
    <s v="AUD"/>
    <x v="2"/>
    <x v="1"/>
    <x v="44"/>
    <n v="21"/>
    <n v="3"/>
    <x v="2"/>
    <n v="5"/>
    <n v="428.8"/>
    <n v="2144"/>
    <n v="360.19200000000001"/>
    <n v="343.03999999999996"/>
    <x v="8"/>
    <x v="2"/>
  </r>
  <r>
    <s v="SO - 0004541"/>
    <d v="2014-10-01T00:00:00"/>
    <x v="6"/>
    <n v="1"/>
    <x v="1"/>
    <s v="AUD"/>
    <x v="2"/>
    <x v="1"/>
    <x v="9"/>
    <n v="3"/>
    <n v="1"/>
    <x v="4"/>
    <n v="8"/>
    <n v="198.02222222222224"/>
    <n v="1584.1777777777779"/>
    <n v="118.81333333333333"/>
    <n v="633.67111111111126"/>
    <x v="9"/>
    <x v="2"/>
  </r>
  <r>
    <s v="SO - 0004542"/>
    <d v="2014-10-01T00:00:00"/>
    <x v="11"/>
    <n v="20"/>
    <x v="1"/>
    <s v="AUD"/>
    <x v="3"/>
    <x v="2"/>
    <x v="22"/>
    <n v="58"/>
    <n v="8"/>
    <x v="6"/>
    <n v="6"/>
    <n v="29.777777777777779"/>
    <n v="178.66666666666669"/>
    <n v="12.506666666666668"/>
    <n v="103.62666666666668"/>
    <x v="9"/>
    <x v="2"/>
  </r>
  <r>
    <s v="SO - 0004543"/>
    <d v="2014-10-02T00:00:00"/>
    <x v="4"/>
    <n v="7"/>
    <x v="1"/>
    <s v="AUD"/>
    <x v="2"/>
    <x v="1"/>
    <x v="34"/>
    <n v="19"/>
    <n v="3"/>
    <x v="2"/>
    <n v="4"/>
    <n v="687.12222222222226"/>
    <n v="2748.4888888888891"/>
    <n v="419.14455555555554"/>
    <n v="1071.9106666666669"/>
    <x v="9"/>
    <x v="2"/>
  </r>
  <r>
    <s v="SO - 0004544"/>
    <d v="2014-10-02T00:00:00"/>
    <x v="3"/>
    <n v="6"/>
    <x v="2"/>
    <s v="AUD"/>
    <x v="2"/>
    <x v="1"/>
    <x v="26"/>
    <n v="15"/>
    <n v="3"/>
    <x v="2"/>
    <n v="1"/>
    <n v="268"/>
    <n v="268"/>
    <n v="134"/>
    <n v="134"/>
    <x v="9"/>
    <x v="2"/>
  </r>
  <r>
    <s v="SO - 0004545"/>
    <d v="2014-10-02T00:00:00"/>
    <x v="10"/>
    <n v="8"/>
    <x v="1"/>
    <s v="AUD"/>
    <x v="2"/>
    <x v="1"/>
    <x v="13"/>
    <n v="22"/>
    <n v="3"/>
    <x v="2"/>
    <n v="7"/>
    <n v="99.01111111111112"/>
    <n v="693.07777777777778"/>
    <n v="77.228666666666669"/>
    <n v="152.47711111111107"/>
    <x v="9"/>
    <x v="2"/>
  </r>
  <r>
    <s v="SO - 0004546"/>
    <d v="2014-10-02T00:00:00"/>
    <x v="19"/>
    <n v="4"/>
    <x v="0"/>
    <s v="AUD"/>
    <x v="2"/>
    <x v="1"/>
    <x v="51"/>
    <n v="12"/>
    <n v="2"/>
    <x v="7"/>
    <n v="4"/>
    <n v="287.35555555555561"/>
    <n v="1149.4222222222224"/>
    <n v="183.90755555555558"/>
    <n v="413.79200000000014"/>
    <x v="9"/>
    <x v="2"/>
  </r>
  <r>
    <s v="SO - 0004547"/>
    <d v="2014-10-02T00:00:00"/>
    <x v="8"/>
    <n v="9"/>
    <x v="1"/>
    <s v="AUD"/>
    <x v="2"/>
    <x v="1"/>
    <x v="10"/>
    <n v="25"/>
    <n v="4"/>
    <x v="5"/>
    <n v="1"/>
    <n v="126.55555555555556"/>
    <n v="126.55555555555556"/>
    <n v="63.277777777777779"/>
    <n v="63.277777777777779"/>
    <x v="9"/>
    <x v="2"/>
  </r>
  <r>
    <s v="SO - 0004548"/>
    <d v="2014-10-03T00:00:00"/>
    <x v="6"/>
    <n v="1"/>
    <x v="2"/>
    <s v="AUD"/>
    <x v="2"/>
    <x v="1"/>
    <x v="41"/>
    <n v="2"/>
    <n v="1"/>
    <x v="4"/>
    <n v="1"/>
    <n v="697.54444444444448"/>
    <n v="697.54444444444448"/>
    <n v="460.37933333333342"/>
    <n v="237.16511111111106"/>
    <x v="9"/>
    <x v="2"/>
  </r>
  <r>
    <s v="SO - 0004549"/>
    <d v="2014-10-03T00:00:00"/>
    <x v="11"/>
    <n v="20"/>
    <x v="2"/>
    <s v="AUD"/>
    <x v="3"/>
    <x v="2"/>
    <x v="14"/>
    <n v="56"/>
    <n v="8"/>
    <x v="6"/>
    <n v="3"/>
    <n v="445.92222222222222"/>
    <n v="1337.7666666666667"/>
    <n v="227.42033333333336"/>
    <n v="655.50566666666657"/>
    <x v="9"/>
    <x v="2"/>
  </r>
  <r>
    <s v="SO - 0004550"/>
    <d v="2014-10-03T00:00:00"/>
    <x v="13"/>
    <n v="19"/>
    <x v="1"/>
    <s v="AUD"/>
    <x v="3"/>
    <x v="2"/>
    <x v="23"/>
    <n v="53"/>
    <n v="8"/>
    <x v="6"/>
    <n v="6"/>
    <n v="560.56666666666672"/>
    <n v="3363.4000000000005"/>
    <n v="285.88900000000001"/>
    <n v="1648.0660000000005"/>
    <x v="9"/>
    <x v="2"/>
  </r>
  <r>
    <s v="SO - 0004551"/>
    <d v="2014-10-03T00:00:00"/>
    <x v="6"/>
    <n v="1"/>
    <x v="1"/>
    <s v="AUD"/>
    <x v="2"/>
    <x v="1"/>
    <x v="41"/>
    <n v="2"/>
    <n v="1"/>
    <x v="4"/>
    <n v="1"/>
    <n v="197.27777777777777"/>
    <n v="197.27777777777777"/>
    <n v="128.23055555555555"/>
    <n v="69.047222222222217"/>
    <x v="9"/>
    <x v="2"/>
  </r>
  <r>
    <s v="SO - 0004552"/>
    <d v="2014-10-03T00:00:00"/>
    <x v="19"/>
    <n v="4"/>
    <x v="1"/>
    <s v="AUD"/>
    <x v="2"/>
    <x v="1"/>
    <x v="36"/>
    <n v="11"/>
    <n v="2"/>
    <x v="7"/>
    <n v="7"/>
    <n v="193.55555555555554"/>
    <n v="1354.8888888888887"/>
    <n v="102.58444444444444"/>
    <n v="636.79777777777758"/>
    <x v="9"/>
    <x v="2"/>
  </r>
  <r>
    <s v="SO - 0004553"/>
    <d v="2014-10-04T00:00:00"/>
    <x v="9"/>
    <n v="18"/>
    <x v="1"/>
    <s v="AUD"/>
    <x v="0"/>
    <x v="2"/>
    <x v="56"/>
    <n v="52"/>
    <n v="8"/>
    <x v="6"/>
    <n v="2"/>
    <n v="21.588888888888889"/>
    <n v="43.177777777777777"/>
    <n v="9.2832222222222232"/>
    <n v="24.611333333333331"/>
    <x v="9"/>
    <x v="2"/>
  </r>
  <r>
    <s v="SO - 0004554"/>
    <d v="2014-10-04T00:00:00"/>
    <x v="16"/>
    <n v="5"/>
    <x v="1"/>
    <s v="AUD"/>
    <x v="2"/>
    <x v="1"/>
    <x v="24"/>
    <n v="14"/>
    <n v="2"/>
    <x v="7"/>
    <n v="4"/>
    <n v="192.06666666666669"/>
    <n v="768.26666666666677"/>
    <n v="161.33600000000001"/>
    <n v="122.92266666666671"/>
    <x v="9"/>
    <x v="2"/>
  </r>
  <r>
    <s v="SO - 0004555"/>
    <d v="2014-10-05T00:00:00"/>
    <x v="11"/>
    <n v="20"/>
    <x v="0"/>
    <s v="AUD"/>
    <x v="3"/>
    <x v="2"/>
    <x v="14"/>
    <n v="56"/>
    <n v="8"/>
    <x v="6"/>
    <n v="6"/>
    <n v="18.611111111111111"/>
    <n v="111.66666666666666"/>
    <n v="7.6305555555555555"/>
    <n v="65.883333333333326"/>
    <x v="9"/>
    <x v="2"/>
  </r>
  <r>
    <s v="SO - 0004556"/>
    <d v="2014-10-05T00:00:00"/>
    <x v="6"/>
    <n v="1"/>
    <x v="0"/>
    <s v="AUD"/>
    <x v="2"/>
    <x v="1"/>
    <x v="6"/>
    <n v="1"/>
    <n v="1"/>
    <x v="4"/>
    <n v="5"/>
    <n v="208.44444444444446"/>
    <n v="1042.2222222222222"/>
    <n v="112.56"/>
    <n v="479.42222222222222"/>
    <x v="9"/>
    <x v="2"/>
  </r>
  <r>
    <s v="SO - 0004557"/>
    <d v="2014-10-05T00:00:00"/>
    <x v="5"/>
    <n v="16"/>
    <x v="0"/>
    <s v="AUD"/>
    <x v="0"/>
    <x v="3"/>
    <x v="12"/>
    <n v="46"/>
    <n v="7"/>
    <x v="3"/>
    <n v="9"/>
    <n v="702.75555555555559"/>
    <n v="6324.8"/>
    <n v="562.20444444444445"/>
    <n v="1264.96"/>
    <x v="9"/>
    <x v="2"/>
  </r>
  <r>
    <s v="SO - 0004558"/>
    <d v="2014-10-05T00:00:00"/>
    <x v="15"/>
    <n v="13"/>
    <x v="1"/>
    <s v="AUD"/>
    <x v="1"/>
    <x v="0"/>
    <x v="19"/>
    <n v="38"/>
    <n v="6"/>
    <x v="0"/>
    <n v="4"/>
    <n v="430.28888888888889"/>
    <n v="1721.1555555555556"/>
    <n v="193.63"/>
    <n v="946.63555555555558"/>
    <x v="9"/>
    <x v="2"/>
  </r>
  <r>
    <s v="SO - 0004559"/>
    <d v="2014-10-06T00:00:00"/>
    <x v="5"/>
    <n v="16"/>
    <x v="1"/>
    <s v="AUD"/>
    <x v="0"/>
    <x v="0"/>
    <x v="5"/>
    <n v="45"/>
    <n v="7"/>
    <x v="3"/>
    <n v="8"/>
    <n v="94.544444444444437"/>
    <n v="756.3555555555555"/>
    <n v="40.654111111111114"/>
    <n v="431.12266666666659"/>
    <x v="9"/>
    <x v="2"/>
  </r>
  <r>
    <s v="SO - 0004560"/>
    <d v="2014-10-06T00:00:00"/>
    <x v="0"/>
    <n v="15"/>
    <x v="1"/>
    <s v="AUD"/>
    <x v="0"/>
    <x v="0"/>
    <x v="0"/>
    <n v="41"/>
    <n v="6"/>
    <x v="0"/>
    <n v="6"/>
    <n v="275.44444444444446"/>
    <n v="1652.6666666666667"/>
    <n v="225.86444444444444"/>
    <n v="297.48"/>
    <x v="9"/>
    <x v="2"/>
  </r>
  <r>
    <s v="SO - 0004561"/>
    <d v="2014-10-06T00:00:00"/>
    <x v="17"/>
    <n v="14"/>
    <x v="0"/>
    <s v="AUD"/>
    <x v="1"/>
    <x v="0"/>
    <x v="28"/>
    <n v="40"/>
    <n v="6"/>
    <x v="0"/>
    <n v="9"/>
    <n v="590.34444444444443"/>
    <n v="5313.1"/>
    <n v="283.36533333333335"/>
    <n v="2762.8120000000004"/>
    <x v="9"/>
    <x v="2"/>
  </r>
  <r>
    <s v="SO - 0004562"/>
    <d v="2014-10-06T00:00:00"/>
    <x v="16"/>
    <n v="5"/>
    <x v="2"/>
    <s v="AUD"/>
    <x v="2"/>
    <x v="1"/>
    <x v="24"/>
    <n v="14"/>
    <n v="2"/>
    <x v="7"/>
    <n v="9"/>
    <n v="289.5888888888889"/>
    <n v="2606.3000000000002"/>
    <n v="141.89855555555556"/>
    <n v="1329.2130000000002"/>
    <x v="9"/>
    <x v="2"/>
  </r>
  <r>
    <s v="SO - 0004563"/>
    <d v="2014-10-07T00:00:00"/>
    <x v="3"/>
    <n v="6"/>
    <x v="0"/>
    <s v="AUD"/>
    <x v="2"/>
    <x v="1"/>
    <x v="3"/>
    <n v="17"/>
    <n v="3"/>
    <x v="2"/>
    <n v="5"/>
    <n v="593.32222222222231"/>
    <n v="2966.6111111111113"/>
    <n v="243.2621111111111"/>
    <n v="1750.3005555555558"/>
    <x v="9"/>
    <x v="2"/>
  </r>
  <r>
    <s v="SO - 0004564"/>
    <d v="2014-10-07T00:00:00"/>
    <x v="1"/>
    <n v="11"/>
    <x v="1"/>
    <s v="AUD"/>
    <x v="1"/>
    <x v="0"/>
    <x v="43"/>
    <n v="30"/>
    <n v="5"/>
    <x v="1"/>
    <n v="1"/>
    <n v="220.35555555555555"/>
    <n v="220.35555555555555"/>
    <n v="149.84177777777779"/>
    <n v="70.513777777777761"/>
    <x v="9"/>
    <x v="2"/>
  </r>
  <r>
    <s v="SO - 0004565"/>
    <d v="2014-10-07T00:00:00"/>
    <x v="10"/>
    <n v="8"/>
    <x v="0"/>
    <s v="AUD"/>
    <x v="2"/>
    <x v="1"/>
    <x v="31"/>
    <n v="23"/>
    <n v="4"/>
    <x v="5"/>
    <n v="4"/>
    <n v="190.57777777777778"/>
    <n v="762.31111111111113"/>
    <n v="131.49866666666665"/>
    <n v="236.31644444444453"/>
    <x v="9"/>
    <x v="2"/>
  </r>
  <r>
    <s v="SO - 0004566"/>
    <d v="2014-10-07T00:00:00"/>
    <x v="6"/>
    <n v="1"/>
    <x v="2"/>
    <s v="AUD"/>
    <x v="2"/>
    <x v="1"/>
    <x v="41"/>
    <n v="2"/>
    <n v="1"/>
    <x v="4"/>
    <n v="8"/>
    <n v="426.56666666666666"/>
    <n v="3412.5333333333333"/>
    <n v="238.87733333333335"/>
    <n v="1501.5146666666665"/>
    <x v="9"/>
    <x v="2"/>
  </r>
  <r>
    <s v="SO - 0004567"/>
    <d v="2014-10-07T00:00:00"/>
    <x v="1"/>
    <n v="11"/>
    <x v="2"/>
    <s v="AUD"/>
    <x v="1"/>
    <x v="0"/>
    <x v="43"/>
    <n v="30"/>
    <n v="5"/>
    <x v="1"/>
    <n v="5"/>
    <n v="443.68888888888893"/>
    <n v="2218.4444444444448"/>
    <n v="252.90266666666665"/>
    <n v="953.93111111111148"/>
    <x v="9"/>
    <x v="2"/>
  </r>
  <r>
    <s v="SO - 0004568"/>
    <d v="2014-10-07T00:00:00"/>
    <x v="4"/>
    <n v="7"/>
    <x v="0"/>
    <s v="AUD"/>
    <x v="2"/>
    <x v="1"/>
    <x v="34"/>
    <n v="19"/>
    <n v="3"/>
    <x v="2"/>
    <n v="4"/>
    <n v="130.27777777777777"/>
    <n v="521.11111111111109"/>
    <n v="82.074999999999989"/>
    <n v="192.81111111111113"/>
    <x v="9"/>
    <x v="2"/>
  </r>
  <r>
    <s v="SO - 0004569"/>
    <d v="2014-10-07T00:00:00"/>
    <x v="5"/>
    <n v="16"/>
    <x v="1"/>
    <s v="AUD"/>
    <x v="0"/>
    <x v="0"/>
    <x v="5"/>
    <n v="45"/>
    <n v="7"/>
    <x v="3"/>
    <n v="8"/>
    <n v="307.45555555555552"/>
    <n v="2459.6444444444442"/>
    <n v="181.39877777777778"/>
    <n v="1008.4542222222219"/>
    <x v="9"/>
    <x v="2"/>
  </r>
  <r>
    <s v="SO - 0004570"/>
    <d v="2014-10-07T00:00:00"/>
    <x v="15"/>
    <n v="13"/>
    <x v="1"/>
    <s v="AUD"/>
    <x v="1"/>
    <x v="0"/>
    <x v="19"/>
    <n v="38"/>
    <n v="6"/>
    <x v="0"/>
    <n v="5"/>
    <n v="96.777777777777771"/>
    <n v="483.88888888888886"/>
    <n v="41.614444444444445"/>
    <n v="275.81666666666661"/>
    <x v="9"/>
    <x v="2"/>
  </r>
  <r>
    <s v="SO - 0004571"/>
    <d v="2014-10-08T00:00:00"/>
    <x v="2"/>
    <n v="12"/>
    <x v="0"/>
    <s v="AUD"/>
    <x v="1"/>
    <x v="0"/>
    <x v="16"/>
    <n v="35"/>
    <n v="5"/>
    <x v="1"/>
    <n v="4"/>
    <n v="268"/>
    <n v="1072"/>
    <n v="147.4"/>
    <n v="482.4"/>
    <x v="9"/>
    <x v="2"/>
  </r>
  <r>
    <s v="SO - 0004572"/>
    <d v="2014-10-08T00:00:00"/>
    <x v="8"/>
    <n v="9"/>
    <x v="1"/>
    <s v="AUD"/>
    <x v="2"/>
    <x v="1"/>
    <x v="10"/>
    <n v="25"/>
    <n v="4"/>
    <x v="5"/>
    <n v="8"/>
    <n v="265.02222222222224"/>
    <n v="2120.1777777777779"/>
    <n v="169.61422222222225"/>
    <n v="763.2639999999999"/>
    <x v="9"/>
    <x v="2"/>
  </r>
  <r>
    <s v="SO - 0004573"/>
    <d v="2014-10-08T00:00:00"/>
    <x v="2"/>
    <n v="12"/>
    <x v="0"/>
    <s v="AUD"/>
    <x v="1"/>
    <x v="0"/>
    <x v="40"/>
    <n v="33"/>
    <n v="5"/>
    <x v="1"/>
    <n v="1"/>
    <n v="265.76666666666665"/>
    <n v="265.76666666666665"/>
    <n v="209.95566666666667"/>
    <n v="55.810999999999979"/>
    <x v="9"/>
    <x v="2"/>
  </r>
  <r>
    <s v="SO - 0004574"/>
    <d v="2014-10-08T00:00:00"/>
    <x v="16"/>
    <n v="5"/>
    <x v="0"/>
    <s v="AUD"/>
    <x v="2"/>
    <x v="1"/>
    <x v="35"/>
    <n v="13"/>
    <n v="2"/>
    <x v="7"/>
    <n v="3"/>
    <n v="258.32222222222225"/>
    <n v="774.9666666666667"/>
    <n v="152.41011111111112"/>
    <n v="317.73633333333333"/>
    <x v="9"/>
    <x v="2"/>
  </r>
  <r>
    <s v="SO - 0004575"/>
    <d v="2014-10-08T00:00:00"/>
    <x v="3"/>
    <n v="6"/>
    <x v="2"/>
    <s v="AUD"/>
    <x v="2"/>
    <x v="1"/>
    <x v="3"/>
    <n v="17"/>
    <n v="3"/>
    <x v="2"/>
    <n v="5"/>
    <n v="410.18888888888893"/>
    <n v="2050.9444444444448"/>
    <n v="266.62277777777786"/>
    <n v="717.83055555555552"/>
    <x v="9"/>
    <x v="2"/>
  </r>
  <r>
    <s v="SO - 0004576"/>
    <d v="2014-10-08T00:00:00"/>
    <x v="14"/>
    <n v="10"/>
    <x v="2"/>
    <s v="AUD"/>
    <x v="1"/>
    <x v="0"/>
    <x v="45"/>
    <n v="29"/>
    <n v="4"/>
    <x v="5"/>
    <n v="5"/>
    <n v="100.5"/>
    <n v="502.5"/>
    <n v="56.28"/>
    <n v="221.10000000000002"/>
    <x v="9"/>
    <x v="2"/>
  </r>
  <r>
    <s v="SO - 0004577"/>
    <d v="2014-10-08T00:00:00"/>
    <x v="3"/>
    <n v="6"/>
    <x v="1"/>
    <s v="AUD"/>
    <x v="2"/>
    <x v="1"/>
    <x v="4"/>
    <n v="18"/>
    <n v="3"/>
    <x v="2"/>
    <n v="6"/>
    <n v="190.57777777777778"/>
    <n v="1143.4666666666667"/>
    <n v="104.81777777777779"/>
    <n v="514.55999999999995"/>
    <x v="9"/>
    <x v="2"/>
  </r>
  <r>
    <s v="SO - 0004578"/>
    <d v="2014-10-08T00:00:00"/>
    <x v="14"/>
    <n v="10"/>
    <x v="2"/>
    <s v="AUD"/>
    <x v="1"/>
    <x v="0"/>
    <x v="17"/>
    <n v="28"/>
    <n v="4"/>
    <x v="5"/>
    <n v="3"/>
    <n v="104.22222222222223"/>
    <n v="312.66666666666669"/>
    <n v="57.32222222222223"/>
    <n v="140.69999999999999"/>
    <x v="9"/>
    <x v="2"/>
  </r>
  <r>
    <s v="SO - 0004579"/>
    <d v="2014-10-09T00:00:00"/>
    <x v="10"/>
    <n v="8"/>
    <x v="2"/>
    <s v="AUD"/>
    <x v="2"/>
    <x v="1"/>
    <x v="13"/>
    <n v="22"/>
    <n v="3"/>
    <x v="2"/>
    <n v="4"/>
    <n v="445.17777777777775"/>
    <n v="1780.711111111111"/>
    <n v="195.87822222222223"/>
    <n v="997.19822222222206"/>
    <x v="9"/>
    <x v="2"/>
  </r>
  <r>
    <s v="SO - 0004580"/>
    <d v="2014-10-09T00:00:00"/>
    <x v="9"/>
    <n v="18"/>
    <x v="2"/>
    <s v="AUD"/>
    <x v="0"/>
    <x v="2"/>
    <x v="11"/>
    <n v="51"/>
    <n v="7"/>
    <x v="3"/>
    <n v="2"/>
    <n v="136.97777777777776"/>
    <n v="273.95555555555552"/>
    <n v="69.858666666666664"/>
    <n v="134.23822222222219"/>
    <x v="9"/>
    <x v="2"/>
  </r>
  <r>
    <s v="SO - 0004581"/>
    <d v="2014-10-09T00:00:00"/>
    <x v="14"/>
    <n v="10"/>
    <x v="0"/>
    <s v="AUD"/>
    <x v="1"/>
    <x v="0"/>
    <x v="17"/>
    <n v="28"/>
    <n v="4"/>
    <x v="5"/>
    <n v="6"/>
    <n v="432.52222222222224"/>
    <n v="2595.1333333333332"/>
    <n v="255.18811111111114"/>
    <n v="1064.0046666666663"/>
    <x v="9"/>
    <x v="2"/>
  </r>
  <r>
    <s v="SO - 0004582"/>
    <d v="2014-10-09T00:00:00"/>
    <x v="19"/>
    <n v="4"/>
    <x v="0"/>
    <s v="AUD"/>
    <x v="2"/>
    <x v="1"/>
    <x v="51"/>
    <n v="12"/>
    <n v="2"/>
    <x v="7"/>
    <n v="9"/>
    <n v="276.18888888888893"/>
    <n v="2485.7000000000003"/>
    <n v="121.52311111111112"/>
    <n v="1391.9920000000002"/>
    <x v="9"/>
    <x v="2"/>
  </r>
  <r>
    <s v="SO - 0004583"/>
    <d v="2014-10-09T00:00:00"/>
    <x v="15"/>
    <n v="13"/>
    <x v="2"/>
    <s v="AUD"/>
    <x v="1"/>
    <x v="0"/>
    <x v="54"/>
    <n v="36"/>
    <n v="5"/>
    <x v="1"/>
    <n v="1"/>
    <n v="193.55555555555554"/>
    <n v="193.55555555555554"/>
    <n v="149.03777777777776"/>
    <n v="44.517777777777781"/>
    <x v="9"/>
    <x v="2"/>
  </r>
  <r>
    <s v="SO - 0004584"/>
    <d v="2014-10-09T00:00:00"/>
    <x v="18"/>
    <n v="3"/>
    <x v="1"/>
    <s v="AUD"/>
    <x v="2"/>
    <x v="1"/>
    <x v="29"/>
    <n v="6"/>
    <n v="1"/>
    <x v="4"/>
    <n v="1"/>
    <n v="20.844444444444445"/>
    <n v="20.844444444444445"/>
    <n v="10.213777777777777"/>
    <n v="10.630666666666668"/>
    <x v="9"/>
    <x v="2"/>
  </r>
  <r>
    <s v="SO - 0004585"/>
    <d v="2014-10-10T00:00:00"/>
    <x v="12"/>
    <n v="2"/>
    <x v="1"/>
    <s v="AUD"/>
    <x v="2"/>
    <x v="1"/>
    <x v="37"/>
    <n v="5"/>
    <n v="1"/>
    <x v="4"/>
    <n v="6"/>
    <n v="440.71111111111111"/>
    <n v="2644.2666666666664"/>
    <n v="237.98400000000004"/>
    <n v="1216.3626666666662"/>
    <x v="9"/>
    <x v="2"/>
  </r>
  <r>
    <s v="SO - 0004586"/>
    <d v="2014-10-10T00:00:00"/>
    <x v="7"/>
    <n v="17"/>
    <x v="1"/>
    <s v="AUD"/>
    <x v="0"/>
    <x v="2"/>
    <x v="30"/>
    <n v="47"/>
    <n v="7"/>
    <x v="3"/>
    <n v="5"/>
    <n v="119.11111111111111"/>
    <n v="595.55555555555554"/>
    <n v="64.319999999999993"/>
    <n v="273.95555555555558"/>
    <x v="9"/>
    <x v="2"/>
  </r>
  <r>
    <s v="SO - 0004587"/>
    <d v="2014-10-10T00:00:00"/>
    <x v="7"/>
    <n v="17"/>
    <x v="1"/>
    <s v="AUD"/>
    <x v="0"/>
    <x v="2"/>
    <x v="7"/>
    <n v="48"/>
    <n v="7"/>
    <x v="3"/>
    <n v="4"/>
    <n v="97.522222222222226"/>
    <n v="390.0888888888889"/>
    <n v="75.092111111111123"/>
    <n v="89.720444444444411"/>
    <x v="9"/>
    <x v="2"/>
  </r>
  <r>
    <s v="SO - 0004588"/>
    <d v="2014-10-11T00:00:00"/>
    <x v="17"/>
    <n v="14"/>
    <x v="1"/>
    <s v="AUD"/>
    <x v="1"/>
    <x v="0"/>
    <x v="50"/>
    <n v="39"/>
    <n v="6"/>
    <x v="0"/>
    <n v="8"/>
    <n v="633.52222222222224"/>
    <n v="5068.1777777777779"/>
    <n v="418.12466666666666"/>
    <n v="1723.1804444444447"/>
    <x v="9"/>
    <x v="2"/>
  </r>
  <r>
    <s v="SO - 0004589"/>
    <d v="2014-10-11T00:00:00"/>
    <x v="16"/>
    <n v="5"/>
    <x v="2"/>
    <s v="AUD"/>
    <x v="2"/>
    <x v="1"/>
    <x v="51"/>
    <n v="12"/>
    <n v="2"/>
    <x v="7"/>
    <n v="8"/>
    <n v="189.83333333333334"/>
    <n v="1518.6666666666667"/>
    <n v="108.20499999999998"/>
    <n v="653.02666666666687"/>
    <x v="9"/>
    <x v="2"/>
  </r>
  <r>
    <s v="SO - 0004590"/>
    <d v="2014-10-12T00:00:00"/>
    <x v="3"/>
    <n v="6"/>
    <x v="0"/>
    <s v="AUD"/>
    <x v="2"/>
    <x v="1"/>
    <x v="3"/>
    <n v="17"/>
    <n v="3"/>
    <x v="2"/>
    <n v="2"/>
    <n v="96.777777777777771"/>
    <n v="193.55555555555554"/>
    <n v="76.454444444444448"/>
    <n v="40.646666666666647"/>
    <x v="9"/>
    <x v="2"/>
  </r>
  <r>
    <s v="SO - 0004591"/>
    <d v="2014-10-12T00:00:00"/>
    <x v="12"/>
    <n v="2"/>
    <x v="0"/>
    <s v="AUD"/>
    <x v="2"/>
    <x v="1"/>
    <x v="37"/>
    <n v="5"/>
    <n v="1"/>
    <x v="4"/>
    <n v="3"/>
    <n v="670"/>
    <n v="2010"/>
    <n v="321.60000000000002"/>
    <n v="1045.1999999999998"/>
    <x v="9"/>
    <x v="2"/>
  </r>
  <r>
    <s v="SO - 0004592"/>
    <d v="2014-10-12T00:00:00"/>
    <x v="6"/>
    <n v="1"/>
    <x v="1"/>
    <s v="AUD"/>
    <x v="2"/>
    <x v="1"/>
    <x v="6"/>
    <n v="1"/>
    <n v="1"/>
    <x v="4"/>
    <n v="1"/>
    <n v="600.76666666666677"/>
    <n v="600.76666666666677"/>
    <n v="408.52133333333336"/>
    <n v="192.24533333333341"/>
    <x v="9"/>
    <x v="2"/>
  </r>
  <r>
    <s v="SO - 0004593"/>
    <d v="2014-10-12T00:00:00"/>
    <x v="12"/>
    <n v="2"/>
    <x v="1"/>
    <s v="AUD"/>
    <x v="2"/>
    <x v="1"/>
    <x v="15"/>
    <n v="4"/>
    <n v="1"/>
    <x v="4"/>
    <n v="6"/>
    <n v="87.1"/>
    <n v="522.59999999999991"/>
    <n v="39.195"/>
    <n v="287.42999999999989"/>
    <x v="9"/>
    <x v="2"/>
  </r>
  <r>
    <s v="SO - 0004594"/>
    <d v="2014-10-12T00:00:00"/>
    <x v="4"/>
    <n v="7"/>
    <x v="1"/>
    <s v="AUD"/>
    <x v="2"/>
    <x v="1"/>
    <x v="34"/>
    <n v="19"/>
    <n v="3"/>
    <x v="2"/>
    <n v="8"/>
    <n v="29.777777777777779"/>
    <n v="238.22222222222223"/>
    <n v="16.37777777777778"/>
    <n v="107.19999999999999"/>
    <x v="9"/>
    <x v="2"/>
  </r>
  <r>
    <s v="SO - 0004595"/>
    <d v="2014-10-13T00:00:00"/>
    <x v="8"/>
    <n v="9"/>
    <x v="0"/>
    <s v="AUD"/>
    <x v="2"/>
    <x v="0"/>
    <x v="53"/>
    <n v="26"/>
    <n v="4"/>
    <x v="5"/>
    <n v="6"/>
    <n v="215.14444444444445"/>
    <n v="1290.8666666666668"/>
    <n v="88.209222222222209"/>
    <n v="761.6113333333335"/>
    <x v="9"/>
    <x v="2"/>
  </r>
  <r>
    <s v="SO - 0004596"/>
    <d v="2014-10-13T00:00:00"/>
    <x v="7"/>
    <n v="17"/>
    <x v="0"/>
    <s v="AUD"/>
    <x v="0"/>
    <x v="2"/>
    <x v="30"/>
    <n v="47"/>
    <n v="7"/>
    <x v="3"/>
    <n v="1"/>
    <n v="119.85555555555555"/>
    <n v="119.85555555555555"/>
    <n v="76.707555555555558"/>
    <n v="43.147999999999996"/>
    <x v="9"/>
    <x v="2"/>
  </r>
  <r>
    <s v="SO - 0004597"/>
    <d v="2014-10-13T00:00:00"/>
    <x v="19"/>
    <n v="4"/>
    <x v="1"/>
    <s v="AUD"/>
    <x v="2"/>
    <x v="1"/>
    <x v="36"/>
    <n v="11"/>
    <n v="2"/>
    <x v="7"/>
    <n v="8"/>
    <n v="420.61111111111109"/>
    <n v="3364.8888888888887"/>
    <n v="218.71777777777777"/>
    <n v="1615.1466666666665"/>
    <x v="9"/>
    <x v="2"/>
  </r>
  <r>
    <s v="SO - 0004598"/>
    <d v="2014-10-13T00:00:00"/>
    <x v="15"/>
    <n v="13"/>
    <x v="1"/>
    <s v="AUD"/>
    <x v="1"/>
    <x v="0"/>
    <x v="19"/>
    <n v="38"/>
    <n v="6"/>
    <x v="0"/>
    <n v="2"/>
    <n v="288.84444444444443"/>
    <n v="577.68888888888887"/>
    <n v="181.97200000000001"/>
    <n v="213.74488888888885"/>
    <x v="9"/>
    <x v="2"/>
  </r>
  <r>
    <s v="SO - 0004599"/>
    <d v="2014-10-14T00:00:00"/>
    <x v="0"/>
    <n v="15"/>
    <x v="0"/>
    <s v="AUD"/>
    <x v="0"/>
    <x v="0"/>
    <x v="8"/>
    <n v="42"/>
    <n v="6"/>
    <x v="0"/>
    <n v="1"/>
    <n v="222.58888888888887"/>
    <n v="222.58888888888887"/>
    <n v="169.16755555555557"/>
    <n v="53.421333333333308"/>
    <x v="9"/>
    <x v="2"/>
  </r>
  <r>
    <s v="SO - 0004600"/>
    <d v="2014-10-14T00:00:00"/>
    <x v="1"/>
    <n v="11"/>
    <x v="1"/>
    <s v="AUD"/>
    <x v="1"/>
    <x v="0"/>
    <x v="43"/>
    <n v="30"/>
    <n v="5"/>
    <x v="1"/>
    <n v="8"/>
    <n v="442.20000000000005"/>
    <n v="3537.6000000000004"/>
    <n v="296.27400000000006"/>
    <n v="1167.4079999999999"/>
    <x v="9"/>
    <x v="2"/>
  </r>
  <r>
    <s v="SO - 0004601"/>
    <d v="2014-10-14T00:00:00"/>
    <x v="7"/>
    <n v="17"/>
    <x v="1"/>
    <s v="AUD"/>
    <x v="0"/>
    <x v="2"/>
    <x v="7"/>
    <n v="48"/>
    <n v="7"/>
    <x v="3"/>
    <n v="5"/>
    <n v="125.06666666666668"/>
    <n v="625.33333333333337"/>
    <n v="63.784000000000006"/>
    <n v="306.41333333333336"/>
    <x v="9"/>
    <x v="2"/>
  </r>
  <r>
    <s v="SO - 0004602"/>
    <d v="2014-10-14T00:00:00"/>
    <x v="0"/>
    <n v="15"/>
    <x v="1"/>
    <s v="AUD"/>
    <x v="0"/>
    <x v="0"/>
    <x v="47"/>
    <n v="44"/>
    <n v="6"/>
    <x v="0"/>
    <n v="3"/>
    <n v="302.98888888888888"/>
    <n v="908.9666666666667"/>
    <n v="157.55422222222222"/>
    <n v="436.30400000000003"/>
    <x v="9"/>
    <x v="2"/>
  </r>
  <r>
    <s v="SO - 0004603"/>
    <d v="2014-10-14T00:00:00"/>
    <x v="1"/>
    <n v="11"/>
    <x v="1"/>
    <s v="AUD"/>
    <x v="1"/>
    <x v="0"/>
    <x v="43"/>
    <n v="30"/>
    <n v="5"/>
    <x v="1"/>
    <n v="7"/>
    <n v="215.88888888888889"/>
    <n v="1511.2222222222222"/>
    <n v="153.2811111111111"/>
    <n v="438.25444444444452"/>
    <x v="9"/>
    <x v="2"/>
  </r>
  <r>
    <s v="SO - 0004604"/>
    <d v="2014-10-14T00:00:00"/>
    <x v="6"/>
    <n v="1"/>
    <x v="1"/>
    <s v="AUD"/>
    <x v="2"/>
    <x v="1"/>
    <x v="41"/>
    <n v="2"/>
    <n v="1"/>
    <x v="4"/>
    <n v="6"/>
    <n v="119.85555555555555"/>
    <n v="719.13333333333333"/>
    <n v="86.295999999999992"/>
    <n v="201.35733333333337"/>
    <x v="9"/>
    <x v="2"/>
  </r>
  <r>
    <s v="SO - 0004605"/>
    <d v="2014-10-15T00:00:00"/>
    <x v="0"/>
    <n v="15"/>
    <x v="0"/>
    <s v="AUD"/>
    <x v="0"/>
    <x v="0"/>
    <x v="57"/>
    <n v="43"/>
    <n v="6"/>
    <x v="0"/>
    <n v="5"/>
    <n v="583.6444444444445"/>
    <n v="2918.2222222222226"/>
    <n v="431.8968888888889"/>
    <n v="758.73777777777832"/>
    <x v="9"/>
    <x v="2"/>
  </r>
  <r>
    <s v="SO - 0004606"/>
    <d v="2014-10-15T00:00:00"/>
    <x v="0"/>
    <n v="15"/>
    <x v="2"/>
    <s v="AUD"/>
    <x v="0"/>
    <x v="0"/>
    <x v="57"/>
    <n v="43"/>
    <n v="6"/>
    <x v="0"/>
    <n v="6"/>
    <n v="700.52222222222224"/>
    <n v="4203.1333333333332"/>
    <n v="462.34466666666663"/>
    <n v="1429.0653333333335"/>
    <x v="9"/>
    <x v="2"/>
  </r>
  <r>
    <s v="SO - 0004607"/>
    <d v="2014-10-15T00:00:00"/>
    <x v="15"/>
    <n v="13"/>
    <x v="0"/>
    <s v="AUD"/>
    <x v="1"/>
    <x v="0"/>
    <x v="54"/>
    <n v="36"/>
    <n v="5"/>
    <x v="1"/>
    <n v="9"/>
    <n v="259.06666666666666"/>
    <n v="2331.6"/>
    <n v="165.80266666666665"/>
    <n v="839.37599999999998"/>
    <x v="9"/>
    <x v="2"/>
  </r>
  <r>
    <s v="SO - 0004608"/>
    <d v="2014-10-15T00:00:00"/>
    <x v="9"/>
    <n v="18"/>
    <x v="0"/>
    <s v="AUD"/>
    <x v="0"/>
    <x v="2"/>
    <x v="55"/>
    <n v="50"/>
    <n v="7"/>
    <x v="3"/>
    <n v="8"/>
    <n v="120.60000000000001"/>
    <n v="964.80000000000007"/>
    <n v="102.51"/>
    <n v="144.72000000000003"/>
    <x v="9"/>
    <x v="2"/>
  </r>
  <r>
    <s v="SO - 0004609"/>
    <d v="2014-10-15T00:00:00"/>
    <x v="12"/>
    <n v="2"/>
    <x v="0"/>
    <s v="AUD"/>
    <x v="2"/>
    <x v="1"/>
    <x v="29"/>
    <n v="6"/>
    <n v="1"/>
    <x v="4"/>
    <n v="9"/>
    <n v="343.93333333333334"/>
    <n v="3095.4"/>
    <n v="233.87466666666671"/>
    <n v="990.52799999999979"/>
    <x v="9"/>
    <x v="2"/>
  </r>
  <r>
    <s v="SO - 0004610"/>
    <d v="2014-10-15T00:00:00"/>
    <x v="8"/>
    <n v="9"/>
    <x v="2"/>
    <s v="AUD"/>
    <x v="2"/>
    <x v="1"/>
    <x v="10"/>
    <n v="25"/>
    <n v="4"/>
    <x v="5"/>
    <n v="3"/>
    <n v="428.05555555555554"/>
    <n v="1284.1666666666665"/>
    <n v="355.2861111111111"/>
    <n v="218.30833333333317"/>
    <x v="9"/>
    <x v="2"/>
  </r>
  <r>
    <s v="SO - 0004611"/>
    <d v="2014-10-16T00:00:00"/>
    <x v="1"/>
    <n v="11"/>
    <x v="0"/>
    <s v="AUD"/>
    <x v="1"/>
    <x v="0"/>
    <x v="42"/>
    <n v="32"/>
    <n v="5"/>
    <x v="1"/>
    <n v="1"/>
    <n v="117.62222222222223"/>
    <n v="117.62222222222223"/>
    <n v="85.864222222222239"/>
    <n v="31.757999999999996"/>
    <x v="9"/>
    <x v="2"/>
  </r>
  <r>
    <s v="SO - 0004612"/>
    <d v="2014-10-16T00:00:00"/>
    <x v="3"/>
    <n v="6"/>
    <x v="1"/>
    <s v="AUD"/>
    <x v="2"/>
    <x v="1"/>
    <x v="26"/>
    <n v="15"/>
    <n v="3"/>
    <x v="2"/>
    <n v="6"/>
    <n v="291.07777777777778"/>
    <n v="1746.4666666666667"/>
    <n v="229.95144444444446"/>
    <n v="366.75799999999981"/>
    <x v="9"/>
    <x v="2"/>
  </r>
  <r>
    <s v="SO - 0004613"/>
    <d v="2014-10-16T00:00:00"/>
    <x v="15"/>
    <n v="13"/>
    <x v="2"/>
    <s v="AUD"/>
    <x v="1"/>
    <x v="0"/>
    <x v="18"/>
    <n v="37"/>
    <n v="6"/>
    <x v="0"/>
    <n v="2"/>
    <n v="441.45555555555552"/>
    <n v="882.91111111111104"/>
    <n v="185.41133333333335"/>
    <n v="512.08844444444435"/>
    <x v="9"/>
    <x v="2"/>
  </r>
  <r>
    <s v="SO - 0004614"/>
    <d v="2014-10-16T00:00:00"/>
    <x v="7"/>
    <n v="17"/>
    <x v="1"/>
    <s v="AUD"/>
    <x v="0"/>
    <x v="2"/>
    <x v="21"/>
    <n v="49"/>
    <n v="7"/>
    <x v="3"/>
    <n v="9"/>
    <n v="20.844444444444445"/>
    <n v="187.6"/>
    <n v="16.675555555555558"/>
    <n v="37.519999999999982"/>
    <x v="9"/>
    <x v="2"/>
  </r>
  <r>
    <s v="SO - 0004615"/>
    <d v="2014-10-16T00:00:00"/>
    <x v="10"/>
    <n v="8"/>
    <x v="0"/>
    <s v="AUD"/>
    <x v="2"/>
    <x v="1"/>
    <x v="13"/>
    <n v="22"/>
    <n v="3"/>
    <x v="2"/>
    <n v="2"/>
    <n v="414.65555555555557"/>
    <n v="829.31111111111113"/>
    <n v="261.233"/>
    <n v="306.84511111111112"/>
    <x v="9"/>
    <x v="2"/>
  </r>
  <r>
    <s v="SO - 0004616"/>
    <d v="2014-10-16T00:00:00"/>
    <x v="5"/>
    <n v="16"/>
    <x v="0"/>
    <s v="AUD"/>
    <x v="0"/>
    <x v="3"/>
    <x v="12"/>
    <n v="46"/>
    <n v="7"/>
    <x v="3"/>
    <n v="9"/>
    <n v="121.34444444444446"/>
    <n v="1092.1000000000001"/>
    <n v="52.178111111111122"/>
    <n v="622.49700000000007"/>
    <x v="9"/>
    <x v="2"/>
  </r>
  <r>
    <s v="SO - 0004617"/>
    <d v="2014-10-16T00:00:00"/>
    <x v="16"/>
    <n v="5"/>
    <x v="1"/>
    <s v="AUD"/>
    <x v="2"/>
    <x v="1"/>
    <x v="24"/>
    <n v="14"/>
    <n v="2"/>
    <x v="7"/>
    <n v="7"/>
    <n v="442.94444444444446"/>
    <n v="3100.6111111111113"/>
    <n v="367.64388888888885"/>
    <n v="527.10388888888929"/>
    <x v="9"/>
    <x v="2"/>
  </r>
  <r>
    <s v="SO - 0004618"/>
    <d v="2014-10-17T00:00:00"/>
    <x v="5"/>
    <n v="16"/>
    <x v="1"/>
    <s v="AUD"/>
    <x v="0"/>
    <x v="0"/>
    <x v="47"/>
    <n v="44"/>
    <n v="7"/>
    <x v="3"/>
    <n v="3"/>
    <n v="703.5"/>
    <n v="2110.5"/>
    <n v="527.625"/>
    <n v="527.625"/>
    <x v="9"/>
    <x v="2"/>
  </r>
  <r>
    <s v="SO - 0004619"/>
    <d v="2014-10-17T00:00:00"/>
    <x v="7"/>
    <n v="17"/>
    <x v="1"/>
    <s v="AUD"/>
    <x v="0"/>
    <x v="2"/>
    <x v="7"/>
    <n v="48"/>
    <n v="7"/>
    <x v="3"/>
    <n v="4"/>
    <n v="571.73333333333335"/>
    <n v="2286.9333333333334"/>
    <n v="354.47466666666674"/>
    <n v="869.03466666666645"/>
    <x v="9"/>
    <x v="2"/>
  </r>
  <r>
    <s v="SO - 0004620"/>
    <d v="2014-10-17T00:00:00"/>
    <x v="18"/>
    <n v="3"/>
    <x v="2"/>
    <s v="AUD"/>
    <x v="2"/>
    <x v="1"/>
    <x v="27"/>
    <n v="7"/>
    <n v="1"/>
    <x v="4"/>
    <n v="7"/>
    <n v="426.56666666666666"/>
    <n v="2985.9666666666667"/>
    <n v="243.14299999999997"/>
    <n v="1283.9656666666669"/>
    <x v="9"/>
    <x v="2"/>
  </r>
  <r>
    <s v="SO - 0004621"/>
    <d v="2014-10-17T00:00:00"/>
    <x v="14"/>
    <n v="10"/>
    <x v="0"/>
    <s v="AUD"/>
    <x v="1"/>
    <x v="0"/>
    <x v="17"/>
    <n v="28"/>
    <n v="4"/>
    <x v="5"/>
    <n v="2"/>
    <n v="281.39999999999998"/>
    <n v="562.79999999999995"/>
    <n v="177.28200000000001"/>
    <n v="208.23599999999993"/>
    <x v="9"/>
    <x v="2"/>
  </r>
  <r>
    <s v="SO - 0004622"/>
    <d v="2014-10-17T00:00:00"/>
    <x v="15"/>
    <n v="13"/>
    <x v="1"/>
    <s v="AUD"/>
    <x v="1"/>
    <x v="0"/>
    <x v="54"/>
    <n v="36"/>
    <n v="5"/>
    <x v="1"/>
    <n v="8"/>
    <n v="257.57777777777778"/>
    <n v="2060.6222222222223"/>
    <n v="216.36533333333335"/>
    <n v="329.69955555555543"/>
    <x v="9"/>
    <x v="2"/>
  </r>
  <r>
    <s v="SO - 0004623"/>
    <d v="2014-10-17T00:00:00"/>
    <x v="2"/>
    <n v="12"/>
    <x v="0"/>
    <s v="AUD"/>
    <x v="1"/>
    <x v="0"/>
    <x v="16"/>
    <n v="35"/>
    <n v="5"/>
    <x v="1"/>
    <n v="1"/>
    <n v="102.73333333333333"/>
    <n v="102.73333333333333"/>
    <n v="62.667333333333332"/>
    <n v="40.066000000000003"/>
    <x v="9"/>
    <x v="2"/>
  </r>
  <r>
    <s v="SO - 0004624"/>
    <d v="2014-10-18T00:00:00"/>
    <x v="13"/>
    <n v="19"/>
    <x v="1"/>
    <s v="AUD"/>
    <x v="3"/>
    <x v="2"/>
    <x v="46"/>
    <n v="55"/>
    <n v="8"/>
    <x v="6"/>
    <n v="9"/>
    <n v="191.32222222222222"/>
    <n v="1721.9"/>
    <n v="76.528888888888901"/>
    <n v="1033.1399999999999"/>
    <x v="9"/>
    <x v="2"/>
  </r>
  <r>
    <s v="SO - 0004625"/>
    <d v="2014-10-18T00:00:00"/>
    <x v="0"/>
    <n v="15"/>
    <x v="0"/>
    <s v="AUD"/>
    <x v="0"/>
    <x v="0"/>
    <x v="47"/>
    <n v="44"/>
    <n v="6"/>
    <x v="0"/>
    <n v="1"/>
    <n v="20.100000000000001"/>
    <n v="20.100000000000001"/>
    <n v="10.050000000000001"/>
    <n v="10.050000000000001"/>
    <x v="9"/>
    <x v="2"/>
  </r>
  <r>
    <s v="SO - 0004626"/>
    <d v="2014-10-18T00:00:00"/>
    <x v="0"/>
    <n v="15"/>
    <x v="1"/>
    <s v="AUD"/>
    <x v="0"/>
    <x v="0"/>
    <x v="8"/>
    <n v="42"/>
    <n v="6"/>
    <x v="0"/>
    <n v="4"/>
    <n v="112.41111111111111"/>
    <n v="449.64444444444445"/>
    <n v="50.585000000000008"/>
    <n v="247.30444444444441"/>
    <x v="9"/>
    <x v="2"/>
  </r>
  <r>
    <s v="SO - 0004627"/>
    <d v="2014-10-18T00:00:00"/>
    <x v="13"/>
    <n v="19"/>
    <x v="1"/>
    <s v="AUD"/>
    <x v="3"/>
    <x v="2"/>
    <x v="39"/>
    <n v="54"/>
    <n v="8"/>
    <x v="6"/>
    <n v="1"/>
    <n v="111.66666666666667"/>
    <n v="111.66666666666667"/>
    <n v="60.300000000000004"/>
    <n v="51.366666666666667"/>
    <x v="9"/>
    <x v="2"/>
  </r>
  <r>
    <s v="SO - 0004628"/>
    <d v="2014-10-18T00:00:00"/>
    <x v="8"/>
    <n v="9"/>
    <x v="1"/>
    <s v="AUD"/>
    <x v="2"/>
    <x v="1"/>
    <x v="32"/>
    <n v="24"/>
    <n v="4"/>
    <x v="5"/>
    <n v="1"/>
    <n v="132.51111111111112"/>
    <n v="132.51111111111112"/>
    <n v="102.03355555555557"/>
    <n v="30.477555555555554"/>
    <x v="9"/>
    <x v="2"/>
  </r>
  <r>
    <s v="SO - 0004629"/>
    <d v="2014-10-18T00:00:00"/>
    <x v="3"/>
    <n v="6"/>
    <x v="1"/>
    <s v="AUD"/>
    <x v="2"/>
    <x v="1"/>
    <x v="3"/>
    <n v="17"/>
    <n v="3"/>
    <x v="2"/>
    <n v="1"/>
    <n v="90.077777777777783"/>
    <n v="90.077777777777783"/>
    <n v="75.665333333333336"/>
    <n v="14.412444444444446"/>
    <x v="9"/>
    <x v="2"/>
  </r>
  <r>
    <s v="SO - 0004630"/>
    <d v="2014-10-18T00:00:00"/>
    <x v="1"/>
    <n v="11"/>
    <x v="0"/>
    <s v="AUD"/>
    <x v="1"/>
    <x v="0"/>
    <x v="43"/>
    <n v="30"/>
    <n v="5"/>
    <x v="1"/>
    <n v="1"/>
    <n v="598.5333333333333"/>
    <n v="598.5333333333333"/>
    <n v="430.94400000000002"/>
    <n v="167.58933333333329"/>
    <x v="9"/>
    <x v="2"/>
  </r>
  <r>
    <s v="SO - 0004631"/>
    <d v="2014-10-18T00:00:00"/>
    <x v="8"/>
    <n v="9"/>
    <x v="2"/>
    <s v="AUD"/>
    <x v="2"/>
    <x v="1"/>
    <x v="10"/>
    <n v="25"/>
    <n v="4"/>
    <x v="5"/>
    <n v="3"/>
    <n v="201.74444444444444"/>
    <n v="605.23333333333335"/>
    <n v="114.99433333333332"/>
    <n v="260.2503333333334"/>
    <x v="9"/>
    <x v="2"/>
  </r>
  <r>
    <s v="SO - 0004632"/>
    <d v="2014-10-18T00:00:00"/>
    <x v="14"/>
    <n v="10"/>
    <x v="1"/>
    <s v="AUD"/>
    <x v="2"/>
    <x v="0"/>
    <x v="38"/>
    <n v="27"/>
    <n v="4"/>
    <x v="5"/>
    <n v="9"/>
    <n v="116.87777777777779"/>
    <n v="1051.9000000000001"/>
    <n v="64.282777777777781"/>
    <n v="473.35500000000002"/>
    <x v="9"/>
    <x v="2"/>
  </r>
  <r>
    <s v="SO - 0004633"/>
    <d v="2014-10-19T00:00:00"/>
    <x v="5"/>
    <n v="16"/>
    <x v="1"/>
    <s v="AUD"/>
    <x v="0"/>
    <x v="3"/>
    <x v="12"/>
    <n v="46"/>
    <n v="7"/>
    <x v="3"/>
    <n v="6"/>
    <n v="121.34444444444446"/>
    <n v="728.06666666666683"/>
    <n v="67.952888888888907"/>
    <n v="320.34933333333339"/>
    <x v="9"/>
    <x v="2"/>
  </r>
  <r>
    <s v="SO - 0004634"/>
    <d v="2014-10-19T00:00:00"/>
    <x v="10"/>
    <n v="8"/>
    <x v="0"/>
    <s v="AUD"/>
    <x v="2"/>
    <x v="1"/>
    <x v="44"/>
    <n v="21"/>
    <n v="3"/>
    <x v="2"/>
    <n v="9"/>
    <n v="215.14444444444445"/>
    <n v="1936.3"/>
    <n v="174.267"/>
    <n v="367.89699999999993"/>
    <x v="9"/>
    <x v="2"/>
  </r>
  <r>
    <s v="SO - 0004635"/>
    <d v="2014-10-19T00:00:00"/>
    <x v="18"/>
    <n v="3"/>
    <x v="1"/>
    <s v="AUD"/>
    <x v="2"/>
    <x v="1"/>
    <x v="52"/>
    <n v="9"/>
    <n v="2"/>
    <x v="7"/>
    <n v="9"/>
    <n v="381.9"/>
    <n v="3437.1"/>
    <n v="320.79599999999999"/>
    <n v="549.93600000000015"/>
    <x v="9"/>
    <x v="2"/>
  </r>
  <r>
    <s v="SO - 0004636"/>
    <d v="2014-10-19T00:00:00"/>
    <x v="17"/>
    <n v="14"/>
    <x v="1"/>
    <s v="AUD"/>
    <x v="1"/>
    <x v="0"/>
    <x v="0"/>
    <n v="41"/>
    <n v="6"/>
    <x v="0"/>
    <n v="2"/>
    <n v="353.61111111111109"/>
    <n v="707.22222222222217"/>
    <n v="198.02222222222224"/>
    <n v="311.17777777777769"/>
    <x v="9"/>
    <x v="2"/>
  </r>
  <r>
    <s v="SO - 0004637"/>
    <d v="2014-10-19T00:00:00"/>
    <x v="11"/>
    <n v="20"/>
    <x v="2"/>
    <s v="AUD"/>
    <x v="3"/>
    <x v="2"/>
    <x v="25"/>
    <n v="57"/>
    <n v="8"/>
    <x v="6"/>
    <n v="5"/>
    <n v="421.35555555555561"/>
    <n v="2106.7777777777783"/>
    <n v="248.5997777777778"/>
    <n v="863.77888888888924"/>
    <x v="9"/>
    <x v="2"/>
  </r>
  <r>
    <s v="SO - 0004638"/>
    <d v="2014-10-19T00:00:00"/>
    <x v="4"/>
    <n v="7"/>
    <x v="0"/>
    <s v="AUD"/>
    <x v="2"/>
    <x v="1"/>
    <x v="34"/>
    <n v="19"/>
    <n v="3"/>
    <x v="2"/>
    <n v="3"/>
    <n v="125.8111111111111"/>
    <n v="377.43333333333328"/>
    <n v="88.067777777777764"/>
    <n v="113.23000000000002"/>
    <x v="9"/>
    <x v="2"/>
  </r>
  <r>
    <s v="SO - 0004639"/>
    <d v="2014-10-20T00:00:00"/>
    <x v="11"/>
    <n v="20"/>
    <x v="2"/>
    <s v="AUD"/>
    <x v="3"/>
    <x v="2"/>
    <x v="25"/>
    <n v="57"/>
    <n v="8"/>
    <x v="6"/>
    <n v="5"/>
    <n v="100.5"/>
    <n v="502.5"/>
    <n v="85.424999999999997"/>
    <n v="75.375"/>
    <x v="9"/>
    <x v="2"/>
  </r>
  <r>
    <s v="SO - 0004640"/>
    <d v="2014-10-20T00:00:00"/>
    <x v="10"/>
    <n v="8"/>
    <x v="1"/>
    <s v="AUD"/>
    <x v="2"/>
    <x v="1"/>
    <x v="31"/>
    <n v="23"/>
    <n v="4"/>
    <x v="5"/>
    <n v="3"/>
    <n v="442.94444444444446"/>
    <n v="1328.8333333333335"/>
    <n v="279.05500000000001"/>
    <n v="491.66833333333352"/>
    <x v="9"/>
    <x v="2"/>
  </r>
  <r>
    <s v="SO - 0004641"/>
    <d v="2014-10-21T00:00:00"/>
    <x v="15"/>
    <n v="13"/>
    <x v="1"/>
    <s v="AUD"/>
    <x v="1"/>
    <x v="0"/>
    <x v="19"/>
    <n v="38"/>
    <n v="6"/>
    <x v="0"/>
    <n v="5"/>
    <n v="116.87777777777779"/>
    <n v="584.38888888888891"/>
    <n v="73.63300000000001"/>
    <n v="216.22388888888884"/>
    <x v="9"/>
    <x v="2"/>
  </r>
  <r>
    <s v="SO - 0004642"/>
    <d v="2014-10-21T00:00:00"/>
    <x v="4"/>
    <n v="7"/>
    <x v="0"/>
    <s v="AUD"/>
    <x v="2"/>
    <x v="1"/>
    <x v="48"/>
    <n v="20"/>
    <n v="3"/>
    <x v="2"/>
    <n v="5"/>
    <n v="107.2"/>
    <n v="536"/>
    <n v="45.024000000000001"/>
    <n v="310.88"/>
    <x v="9"/>
    <x v="2"/>
  </r>
  <r>
    <s v="SO - 0004643"/>
    <d v="2014-10-21T00:00:00"/>
    <x v="18"/>
    <n v="3"/>
    <x v="1"/>
    <s v="AUD"/>
    <x v="2"/>
    <x v="1"/>
    <x v="27"/>
    <n v="7"/>
    <n v="1"/>
    <x v="4"/>
    <n v="2"/>
    <n v="122.08888888888889"/>
    <n v="244.17777777777778"/>
    <n v="57.381777777777771"/>
    <n v="129.41422222222224"/>
    <x v="9"/>
    <x v="2"/>
  </r>
  <r>
    <s v="SO - 0004644"/>
    <d v="2014-10-21T00:00:00"/>
    <x v="0"/>
    <n v="15"/>
    <x v="1"/>
    <s v="AUD"/>
    <x v="0"/>
    <x v="0"/>
    <x v="8"/>
    <n v="42"/>
    <n v="6"/>
    <x v="0"/>
    <n v="8"/>
    <n v="287.35555555555561"/>
    <n v="2298.8444444444449"/>
    <n v="152.29844444444447"/>
    <n v="1080.4568888888891"/>
    <x v="9"/>
    <x v="2"/>
  </r>
  <r>
    <s v="SO - 0004645"/>
    <d v="2014-10-21T00:00:00"/>
    <x v="7"/>
    <n v="17"/>
    <x v="1"/>
    <s v="AUD"/>
    <x v="0"/>
    <x v="2"/>
    <x v="7"/>
    <n v="48"/>
    <n v="7"/>
    <x v="3"/>
    <n v="3"/>
    <n v="626.07777777777778"/>
    <n v="1878.2333333333333"/>
    <n v="363.1251111111111"/>
    <n v="788.85799999999995"/>
    <x v="9"/>
    <x v="2"/>
  </r>
  <r>
    <s v="SO - 0004646"/>
    <d v="2014-10-21T00:00:00"/>
    <x v="15"/>
    <n v="13"/>
    <x v="1"/>
    <s v="AUD"/>
    <x v="1"/>
    <x v="0"/>
    <x v="18"/>
    <n v="37"/>
    <n v="6"/>
    <x v="0"/>
    <n v="4"/>
    <n v="428.8"/>
    <n v="1715.2"/>
    <n v="317.31200000000001"/>
    <n v="445.952"/>
    <x v="9"/>
    <x v="2"/>
  </r>
  <r>
    <s v="SO - 0004647"/>
    <d v="2014-10-22T00:00:00"/>
    <x v="13"/>
    <n v="19"/>
    <x v="1"/>
    <s v="AUD"/>
    <x v="3"/>
    <x v="2"/>
    <x v="46"/>
    <n v="55"/>
    <n v="8"/>
    <x v="6"/>
    <n v="3"/>
    <n v="23.077777777777779"/>
    <n v="69.233333333333334"/>
    <n v="10.61577777777778"/>
    <n v="37.385999999999996"/>
    <x v="9"/>
    <x v="2"/>
  </r>
  <r>
    <s v="SO - 0004648"/>
    <d v="2014-10-22T00:00:00"/>
    <x v="3"/>
    <n v="6"/>
    <x v="1"/>
    <s v="AUD"/>
    <x v="2"/>
    <x v="1"/>
    <x v="20"/>
    <n v="16"/>
    <n v="3"/>
    <x v="2"/>
    <n v="5"/>
    <n v="126.55555555555556"/>
    <n v="632.77777777777783"/>
    <n v="68.34"/>
    <n v="291.07777777777778"/>
    <x v="9"/>
    <x v="2"/>
  </r>
  <r>
    <s v="SO - 0004649"/>
    <d v="2014-10-22T00:00:00"/>
    <x v="16"/>
    <n v="5"/>
    <x v="0"/>
    <s v="AUD"/>
    <x v="2"/>
    <x v="1"/>
    <x v="24"/>
    <n v="14"/>
    <n v="2"/>
    <x v="7"/>
    <n v="2"/>
    <n v="442.94444444444446"/>
    <n v="885.88888888888891"/>
    <n v="323.34944444444443"/>
    <n v="239.19000000000005"/>
    <x v="9"/>
    <x v="2"/>
  </r>
  <r>
    <s v="SO - 0004650"/>
    <d v="2014-10-22T00:00:00"/>
    <x v="4"/>
    <n v="7"/>
    <x v="1"/>
    <s v="AUD"/>
    <x v="2"/>
    <x v="1"/>
    <x v="44"/>
    <n v="21"/>
    <n v="3"/>
    <x v="2"/>
    <n v="1"/>
    <n v="104.96666666666667"/>
    <n v="104.96666666666667"/>
    <n v="41.986666666666672"/>
    <n v="62.98"/>
    <x v="9"/>
    <x v="2"/>
  </r>
  <r>
    <s v="SO - 0004651"/>
    <d v="2014-10-22T00:00:00"/>
    <x v="18"/>
    <n v="3"/>
    <x v="1"/>
    <s v="AUD"/>
    <x v="2"/>
    <x v="1"/>
    <x v="49"/>
    <n v="8"/>
    <n v="2"/>
    <x v="7"/>
    <n v="8"/>
    <n v="98.266666666666666"/>
    <n v="786.13333333333333"/>
    <n v="43.237333333333332"/>
    <n v="440.23466666666667"/>
    <x v="9"/>
    <x v="2"/>
  </r>
  <r>
    <s v="SO - 0004652"/>
    <d v="2014-10-23T00:00:00"/>
    <x v="9"/>
    <n v="18"/>
    <x v="1"/>
    <s v="AUD"/>
    <x v="0"/>
    <x v="2"/>
    <x v="11"/>
    <n v="51"/>
    <n v="8"/>
    <x v="6"/>
    <n v="8"/>
    <n v="124.32222222222224"/>
    <n v="994.5777777777779"/>
    <n v="84.539111111111126"/>
    <n v="318.26488888888889"/>
    <x v="9"/>
    <x v="2"/>
  </r>
  <r>
    <s v="SO - 0004653"/>
    <d v="2014-10-23T00:00:00"/>
    <x v="6"/>
    <n v="1"/>
    <x v="1"/>
    <s v="AUD"/>
    <x v="2"/>
    <x v="1"/>
    <x v="41"/>
    <n v="2"/>
    <n v="1"/>
    <x v="4"/>
    <n v="3"/>
    <n v="136.97777777777776"/>
    <n v="410.93333333333328"/>
    <n v="87.665777777777777"/>
    <n v="147.93599999999992"/>
    <x v="9"/>
    <x v="2"/>
  </r>
  <r>
    <s v="SO - 0004654"/>
    <d v="2014-10-24T00:00:00"/>
    <x v="8"/>
    <n v="9"/>
    <x v="1"/>
    <s v="AUD"/>
    <x v="2"/>
    <x v="1"/>
    <x v="32"/>
    <n v="24"/>
    <n v="4"/>
    <x v="5"/>
    <n v="4"/>
    <n v="21.588888888888889"/>
    <n v="86.355555555555554"/>
    <n v="14.248666666666667"/>
    <n v="29.360888888888887"/>
    <x v="9"/>
    <x v="2"/>
  </r>
  <r>
    <s v="SO - 0004655"/>
    <d v="2014-10-24T00:00:00"/>
    <x v="11"/>
    <n v="20"/>
    <x v="0"/>
    <s v="AUD"/>
    <x v="3"/>
    <x v="2"/>
    <x v="25"/>
    <n v="57"/>
    <n v="8"/>
    <x v="6"/>
    <n v="7"/>
    <n v="113.90000000000002"/>
    <n v="797.30000000000018"/>
    <n v="69.478999999999999"/>
    <n v="310.94700000000017"/>
    <x v="9"/>
    <x v="2"/>
  </r>
  <r>
    <s v="SO - 0004656"/>
    <d v="2014-10-24T00:00:00"/>
    <x v="2"/>
    <n v="12"/>
    <x v="1"/>
    <s v="AUD"/>
    <x v="1"/>
    <x v="0"/>
    <x v="40"/>
    <n v="33"/>
    <n v="5"/>
    <x v="1"/>
    <n v="3"/>
    <n v="435.5"/>
    <n v="1306.5"/>
    <n v="270.01"/>
    <n v="496.47"/>
    <x v="9"/>
    <x v="2"/>
  </r>
  <r>
    <s v="SO - 0004657"/>
    <d v="2014-10-24T00:00:00"/>
    <x v="15"/>
    <n v="13"/>
    <x v="2"/>
    <s v="AUD"/>
    <x v="1"/>
    <x v="0"/>
    <x v="19"/>
    <n v="38"/>
    <n v="6"/>
    <x v="0"/>
    <n v="3"/>
    <n v="198.02222222222224"/>
    <n v="594.06666666666672"/>
    <n v="106.932"/>
    <n v="273.27066666666673"/>
    <x v="9"/>
    <x v="2"/>
  </r>
  <r>
    <s v="SO - 0004658"/>
    <d v="2014-10-24T00:00:00"/>
    <x v="17"/>
    <n v="14"/>
    <x v="1"/>
    <s v="AUD"/>
    <x v="1"/>
    <x v="0"/>
    <x v="0"/>
    <n v="41"/>
    <n v="6"/>
    <x v="0"/>
    <n v="8"/>
    <n v="253.11111111111111"/>
    <n v="2024.8888888888889"/>
    <n v="124.02444444444444"/>
    <n v="1032.6933333333334"/>
    <x v="9"/>
    <x v="2"/>
  </r>
  <r>
    <s v="SO - 0004659"/>
    <d v="2014-10-24T00:00:00"/>
    <x v="9"/>
    <n v="18"/>
    <x v="1"/>
    <s v="AUD"/>
    <x v="0"/>
    <x v="2"/>
    <x v="11"/>
    <n v="51"/>
    <n v="7"/>
    <x v="3"/>
    <n v="1"/>
    <n v="281.39999999999998"/>
    <n v="281.39999999999998"/>
    <n v="230.74799999999999"/>
    <n v="50.651999999999987"/>
    <x v="9"/>
    <x v="2"/>
  </r>
  <r>
    <s v="SO - 0004660"/>
    <d v="2014-10-24T00:00:00"/>
    <x v="7"/>
    <n v="17"/>
    <x v="0"/>
    <s v="AUD"/>
    <x v="0"/>
    <x v="2"/>
    <x v="55"/>
    <n v="50"/>
    <n v="7"/>
    <x v="3"/>
    <n v="7"/>
    <n v="444.43333333333334"/>
    <n v="3111.0333333333333"/>
    <n v="257.77133333333336"/>
    <n v="1306.6339999999998"/>
    <x v="9"/>
    <x v="2"/>
  </r>
  <r>
    <s v="SO - 0004661"/>
    <d v="2014-10-25T00:00:00"/>
    <x v="19"/>
    <n v="4"/>
    <x v="0"/>
    <s v="AUD"/>
    <x v="2"/>
    <x v="1"/>
    <x v="52"/>
    <n v="9"/>
    <n v="2"/>
    <x v="7"/>
    <n v="6"/>
    <n v="203.23333333333335"/>
    <n v="1219.4000000000001"/>
    <n v="83.325666666666677"/>
    <n v="719.44600000000003"/>
    <x v="9"/>
    <x v="2"/>
  </r>
  <r>
    <s v="SO - 0004662"/>
    <d v="2014-10-25T00:00:00"/>
    <x v="8"/>
    <n v="9"/>
    <x v="1"/>
    <s v="AUD"/>
    <x v="2"/>
    <x v="1"/>
    <x v="10"/>
    <n v="25"/>
    <n v="4"/>
    <x v="5"/>
    <n v="3"/>
    <n v="661.06666666666672"/>
    <n v="1983.2000000000003"/>
    <n v="277.64799999999997"/>
    <n v="1150.2560000000003"/>
    <x v="9"/>
    <x v="2"/>
  </r>
  <r>
    <s v="SO - 0004663"/>
    <d v="2014-10-25T00:00:00"/>
    <x v="3"/>
    <n v="6"/>
    <x v="1"/>
    <s v="AUD"/>
    <x v="2"/>
    <x v="1"/>
    <x v="20"/>
    <n v="16"/>
    <n v="3"/>
    <x v="2"/>
    <n v="6"/>
    <n v="118.36666666666666"/>
    <n v="710.19999999999993"/>
    <n v="86.407666666666671"/>
    <n v="191.75399999999991"/>
    <x v="9"/>
    <x v="2"/>
  </r>
  <r>
    <s v="SO - 0004664"/>
    <d v="2014-10-25T00:00:00"/>
    <x v="16"/>
    <n v="5"/>
    <x v="1"/>
    <s v="AUD"/>
    <x v="2"/>
    <x v="1"/>
    <x v="35"/>
    <n v="13"/>
    <n v="2"/>
    <x v="7"/>
    <n v="6"/>
    <n v="122.83333333333333"/>
    <n v="737"/>
    <n v="57.731666666666655"/>
    <n v="390.61000000000007"/>
    <x v="9"/>
    <x v="2"/>
  </r>
  <r>
    <s v="SO - 0004665"/>
    <d v="2014-10-25T00:00:00"/>
    <x v="2"/>
    <n v="12"/>
    <x v="0"/>
    <s v="AUD"/>
    <x v="1"/>
    <x v="0"/>
    <x v="2"/>
    <n v="34"/>
    <n v="5"/>
    <x v="1"/>
    <n v="2"/>
    <n v="297.77777777777777"/>
    <n v="595.55555555555554"/>
    <n v="187.60000000000002"/>
    <n v="220.3555555555555"/>
    <x v="9"/>
    <x v="2"/>
  </r>
  <r>
    <s v="SO - 0004666"/>
    <d v="2014-10-25T00:00:00"/>
    <x v="5"/>
    <n v="16"/>
    <x v="0"/>
    <s v="AUD"/>
    <x v="0"/>
    <x v="0"/>
    <x v="47"/>
    <n v="44"/>
    <n v="7"/>
    <x v="3"/>
    <n v="6"/>
    <n v="86.355555555555554"/>
    <n v="518.13333333333333"/>
    <n v="59.585333333333338"/>
    <n v="160.62133333333327"/>
    <x v="9"/>
    <x v="2"/>
  </r>
  <r>
    <s v="SO - 0004667"/>
    <d v="2014-10-25T00:00:00"/>
    <x v="17"/>
    <n v="14"/>
    <x v="0"/>
    <s v="AUD"/>
    <x v="1"/>
    <x v="0"/>
    <x v="28"/>
    <n v="40"/>
    <n v="6"/>
    <x v="0"/>
    <n v="1"/>
    <n v="429.54444444444448"/>
    <n v="429.54444444444448"/>
    <n v="206.18133333333333"/>
    <n v="223.36311111111115"/>
    <x v="9"/>
    <x v="2"/>
  </r>
  <r>
    <s v="SO - 0004668"/>
    <d v="2014-10-25T00:00:00"/>
    <x v="11"/>
    <n v="20"/>
    <x v="2"/>
    <s v="AUD"/>
    <x v="3"/>
    <x v="2"/>
    <x v="14"/>
    <n v="56"/>
    <n v="8"/>
    <x v="6"/>
    <n v="2"/>
    <n v="222.58888888888887"/>
    <n v="445.17777777777775"/>
    <n v="129.10155555555556"/>
    <n v="186.97466666666662"/>
    <x v="9"/>
    <x v="2"/>
  </r>
  <r>
    <s v="SO - 0004669"/>
    <d v="2014-10-26T00:00:00"/>
    <x v="17"/>
    <n v="14"/>
    <x v="0"/>
    <s v="AUD"/>
    <x v="1"/>
    <x v="0"/>
    <x v="28"/>
    <n v="40"/>
    <n v="6"/>
    <x v="0"/>
    <n v="5"/>
    <n v="690.1"/>
    <n v="3450.5"/>
    <n v="317.44600000000008"/>
    <n v="1863.2699999999995"/>
    <x v="9"/>
    <x v="2"/>
  </r>
  <r>
    <s v="SO - 0004670"/>
    <d v="2014-10-26T00:00:00"/>
    <x v="5"/>
    <n v="16"/>
    <x v="0"/>
    <s v="AUD"/>
    <x v="0"/>
    <x v="0"/>
    <x v="47"/>
    <n v="44"/>
    <n v="7"/>
    <x v="3"/>
    <n v="2"/>
    <n v="286.61111111111109"/>
    <n v="573.22222222222217"/>
    <n v="226.42277777777778"/>
    <n v="120.37666666666661"/>
    <x v="9"/>
    <x v="2"/>
  </r>
  <r>
    <s v="SO - 0004671"/>
    <d v="2014-10-26T00:00:00"/>
    <x v="6"/>
    <n v="1"/>
    <x v="1"/>
    <s v="AUD"/>
    <x v="2"/>
    <x v="1"/>
    <x v="41"/>
    <n v="2"/>
    <n v="1"/>
    <x v="4"/>
    <n v="8"/>
    <n v="22.333333333333332"/>
    <n v="178.66666666666666"/>
    <n v="13.176666666666666"/>
    <n v="73.25333333333333"/>
    <x v="9"/>
    <x v="2"/>
  </r>
  <r>
    <s v="SO - 0004672"/>
    <d v="2014-10-26T00:00:00"/>
    <x v="18"/>
    <n v="3"/>
    <x v="0"/>
    <s v="AUD"/>
    <x v="2"/>
    <x v="1"/>
    <x v="27"/>
    <n v="7"/>
    <n v="1"/>
    <x v="4"/>
    <n v="6"/>
    <n v="191.32222222222222"/>
    <n v="1147.9333333333334"/>
    <n v="103.31400000000002"/>
    <n v="528.04933333333327"/>
    <x v="9"/>
    <x v="2"/>
  </r>
  <r>
    <s v="SO - 0004673"/>
    <d v="2014-10-26T00:00:00"/>
    <x v="9"/>
    <n v="18"/>
    <x v="1"/>
    <s v="AUD"/>
    <x v="0"/>
    <x v="2"/>
    <x v="11"/>
    <n v="51"/>
    <n v="7"/>
    <x v="3"/>
    <n v="4"/>
    <n v="581.41111111111104"/>
    <n v="2325.6444444444442"/>
    <n v="436.05833333333328"/>
    <n v="581.41111111111104"/>
    <x v="9"/>
    <x v="2"/>
  </r>
  <r>
    <s v="SO - 0004674"/>
    <d v="2014-10-26T00:00:00"/>
    <x v="14"/>
    <n v="10"/>
    <x v="0"/>
    <s v="AUD"/>
    <x v="1"/>
    <x v="0"/>
    <x v="17"/>
    <n v="28"/>
    <n v="4"/>
    <x v="5"/>
    <n v="3"/>
    <n v="601.51111111111118"/>
    <n v="1804.5333333333335"/>
    <n v="318.80088888888895"/>
    <n v="848.13066666666668"/>
    <x v="9"/>
    <x v="2"/>
  </r>
  <r>
    <s v="SO - 0004675"/>
    <d v="2014-10-26T00:00:00"/>
    <x v="16"/>
    <n v="5"/>
    <x v="1"/>
    <s v="AUD"/>
    <x v="2"/>
    <x v="1"/>
    <x v="35"/>
    <n v="13"/>
    <n v="2"/>
    <x v="7"/>
    <n v="9"/>
    <n v="112.41111111111111"/>
    <n v="1011.7"/>
    <n v="67.446666666666658"/>
    <n v="404.68000000000006"/>
    <x v="9"/>
    <x v="2"/>
  </r>
  <r>
    <s v="SO - 0004676"/>
    <d v="2014-10-26T00:00:00"/>
    <x v="5"/>
    <n v="16"/>
    <x v="2"/>
    <s v="AUD"/>
    <x v="0"/>
    <x v="0"/>
    <x v="5"/>
    <n v="45"/>
    <n v="7"/>
    <x v="3"/>
    <n v="6"/>
    <n v="445.17777777777775"/>
    <n v="2671.0666666666666"/>
    <n v="280.46199999999999"/>
    <n v="988.29466666666667"/>
    <x v="9"/>
    <x v="2"/>
  </r>
  <r>
    <s v="SO - 0004677"/>
    <d v="2014-10-26T00:00:00"/>
    <x v="14"/>
    <n v="10"/>
    <x v="1"/>
    <s v="AUD"/>
    <x v="2"/>
    <x v="0"/>
    <x v="38"/>
    <n v="27"/>
    <n v="4"/>
    <x v="5"/>
    <n v="4"/>
    <n v="206.21111111111111"/>
    <n v="824.84444444444443"/>
    <n v="152.59622222222222"/>
    <n v="214.45955555555554"/>
    <x v="9"/>
    <x v="2"/>
  </r>
  <r>
    <s v="SO - 0004678"/>
    <d v="2014-10-27T00:00:00"/>
    <x v="4"/>
    <n v="7"/>
    <x v="1"/>
    <s v="AUD"/>
    <x v="2"/>
    <x v="1"/>
    <x v="44"/>
    <n v="21"/>
    <n v="3"/>
    <x v="2"/>
    <n v="1"/>
    <n v="405.72222222222223"/>
    <n v="405.72222222222223"/>
    <n v="324.57777777777778"/>
    <n v="81.144444444444446"/>
    <x v="9"/>
    <x v="2"/>
  </r>
  <r>
    <s v="SO - 0004679"/>
    <d v="2014-10-27T00:00:00"/>
    <x v="11"/>
    <n v="20"/>
    <x v="0"/>
    <s v="AUD"/>
    <x v="3"/>
    <x v="2"/>
    <x v="25"/>
    <n v="57"/>
    <n v="8"/>
    <x v="6"/>
    <n v="8"/>
    <n v="20.844444444444445"/>
    <n v="166.75555555555556"/>
    <n v="11.047555555555554"/>
    <n v="78.375111111111124"/>
    <x v="9"/>
    <x v="2"/>
  </r>
  <r>
    <s v="SO - 0004680"/>
    <d v="2014-10-27T00:00:00"/>
    <x v="2"/>
    <n v="12"/>
    <x v="1"/>
    <s v="AUD"/>
    <x v="1"/>
    <x v="0"/>
    <x v="2"/>
    <n v="34"/>
    <n v="5"/>
    <x v="1"/>
    <n v="6"/>
    <n v="125.06666666666668"/>
    <n v="750.40000000000009"/>
    <n v="67.536000000000001"/>
    <n v="345.18400000000008"/>
    <x v="9"/>
    <x v="2"/>
  </r>
  <r>
    <s v="SO - 0004681"/>
    <d v="2014-10-27T00:00:00"/>
    <x v="6"/>
    <n v="1"/>
    <x v="0"/>
    <s v="AUD"/>
    <x v="2"/>
    <x v="1"/>
    <x v="41"/>
    <n v="2"/>
    <n v="1"/>
    <x v="4"/>
    <n v="9"/>
    <n v="560.56666666666672"/>
    <n v="5045.1000000000004"/>
    <n v="336.34"/>
    <n v="2018.0400000000004"/>
    <x v="9"/>
    <x v="2"/>
  </r>
  <r>
    <s v="SO - 0004682"/>
    <d v="2014-10-27T00:00:00"/>
    <x v="9"/>
    <n v="18"/>
    <x v="0"/>
    <s v="AUD"/>
    <x v="0"/>
    <x v="2"/>
    <x v="11"/>
    <n v="51"/>
    <n v="7"/>
    <x v="3"/>
    <n v="9"/>
    <n v="23.822222222222223"/>
    <n v="214.4"/>
    <n v="16.675555555555555"/>
    <n v="64.320000000000022"/>
    <x v="9"/>
    <x v="2"/>
  </r>
  <r>
    <s v="SO - 0004683"/>
    <d v="2014-10-28T00:00:00"/>
    <x v="13"/>
    <n v="19"/>
    <x v="0"/>
    <s v="AUD"/>
    <x v="3"/>
    <x v="2"/>
    <x v="23"/>
    <n v="53"/>
    <n v="8"/>
    <x v="6"/>
    <n v="7"/>
    <n v="208.44444444444446"/>
    <n v="1459.1111111111113"/>
    <n v="147.99555555555557"/>
    <n v="423.14222222222224"/>
    <x v="9"/>
    <x v="2"/>
  </r>
  <r>
    <s v="SO - 0004684"/>
    <d v="2014-10-28T00:00:00"/>
    <x v="1"/>
    <n v="11"/>
    <x v="1"/>
    <s v="AUD"/>
    <x v="1"/>
    <x v="0"/>
    <x v="43"/>
    <n v="30"/>
    <n v="5"/>
    <x v="1"/>
    <n v="6"/>
    <n v="125.06666666666668"/>
    <n v="750.40000000000009"/>
    <n v="61.282666666666678"/>
    <n v="382.70400000000001"/>
    <x v="9"/>
    <x v="2"/>
  </r>
  <r>
    <s v="SO - 0004685"/>
    <d v="2014-10-28T00:00:00"/>
    <x v="16"/>
    <n v="5"/>
    <x v="0"/>
    <s v="AUD"/>
    <x v="2"/>
    <x v="1"/>
    <x v="24"/>
    <n v="14"/>
    <n v="2"/>
    <x v="7"/>
    <n v="6"/>
    <n v="442.94444444444446"/>
    <n v="2657.666666666667"/>
    <n v="332.20833333333331"/>
    <n v="664.41666666666697"/>
    <x v="9"/>
    <x v="2"/>
  </r>
  <r>
    <s v="SO - 0004686"/>
    <d v="2014-10-29T00:00:00"/>
    <x v="8"/>
    <n v="9"/>
    <x v="0"/>
    <s v="AUD"/>
    <x v="2"/>
    <x v="0"/>
    <x v="38"/>
    <n v="27"/>
    <n v="4"/>
    <x v="5"/>
    <n v="5"/>
    <n v="689.3555555555555"/>
    <n v="3446.7777777777774"/>
    <n v="544.59088888888891"/>
    <n v="723.82333333333281"/>
    <x v="9"/>
    <x v="2"/>
  </r>
  <r>
    <s v="SO - 0004687"/>
    <d v="2014-10-29T00:00:00"/>
    <x v="9"/>
    <n v="18"/>
    <x v="1"/>
    <s v="AUD"/>
    <x v="0"/>
    <x v="2"/>
    <x v="55"/>
    <n v="50"/>
    <n v="7"/>
    <x v="3"/>
    <n v="8"/>
    <n v="118.36666666666666"/>
    <n v="946.93333333333328"/>
    <n v="85.22399999999999"/>
    <n v="265.14133333333336"/>
    <x v="9"/>
    <x v="2"/>
  </r>
  <r>
    <s v="SO - 0004688"/>
    <d v="2014-10-29T00:00:00"/>
    <x v="9"/>
    <n v="18"/>
    <x v="1"/>
    <s v="AUD"/>
    <x v="0"/>
    <x v="2"/>
    <x v="23"/>
    <n v="53"/>
    <n v="8"/>
    <x v="6"/>
    <n v="1"/>
    <n v="115.38888888888889"/>
    <n v="115.38888888888889"/>
    <n v="70.387222222222221"/>
    <n v="45.001666666666665"/>
    <x v="9"/>
    <x v="2"/>
  </r>
  <r>
    <s v="SO - 0004689"/>
    <d v="2014-10-30T00:00:00"/>
    <x v="17"/>
    <n v="14"/>
    <x v="1"/>
    <s v="AUD"/>
    <x v="1"/>
    <x v="0"/>
    <x v="28"/>
    <n v="40"/>
    <n v="6"/>
    <x v="0"/>
    <n v="2"/>
    <n v="726.57777777777778"/>
    <n v="1453.1555555555556"/>
    <n v="348.75733333333329"/>
    <n v="755.64088888888898"/>
    <x v="9"/>
    <x v="2"/>
  </r>
  <r>
    <s v="SO - 0004690"/>
    <d v="2014-10-30T00:00:00"/>
    <x v="2"/>
    <n v="12"/>
    <x v="0"/>
    <s v="AUD"/>
    <x v="1"/>
    <x v="0"/>
    <x v="40"/>
    <n v="33"/>
    <n v="5"/>
    <x v="1"/>
    <n v="5"/>
    <n v="112.41111111111111"/>
    <n v="562.05555555555554"/>
    <n v="58.453777777777788"/>
    <n v="269.78666666666663"/>
    <x v="9"/>
    <x v="2"/>
  </r>
  <r>
    <s v="SO - 0004691"/>
    <d v="2014-10-30T00:00:00"/>
    <x v="8"/>
    <n v="9"/>
    <x v="0"/>
    <s v="AUD"/>
    <x v="2"/>
    <x v="0"/>
    <x v="53"/>
    <n v="26"/>
    <n v="4"/>
    <x v="5"/>
    <n v="8"/>
    <n v="360.31111111111113"/>
    <n v="2882.4888888888891"/>
    <n v="284.64577777777782"/>
    <n v="605.32266666666646"/>
    <x v="9"/>
    <x v="2"/>
  </r>
  <r>
    <s v="SO - 0004692"/>
    <d v="2014-10-30T00:00:00"/>
    <x v="17"/>
    <n v="14"/>
    <x v="1"/>
    <s v="AUD"/>
    <x v="1"/>
    <x v="0"/>
    <x v="19"/>
    <n v="38"/>
    <n v="6"/>
    <x v="0"/>
    <n v="6"/>
    <n v="191.32222222222222"/>
    <n v="1147.9333333333334"/>
    <n v="93.747888888888895"/>
    <n v="585.44600000000003"/>
    <x v="9"/>
    <x v="2"/>
  </r>
  <r>
    <s v="SO - 0004693"/>
    <d v="2014-10-30T00:00:00"/>
    <x v="19"/>
    <n v="4"/>
    <x v="1"/>
    <s v="AUD"/>
    <x v="2"/>
    <x v="1"/>
    <x v="52"/>
    <n v="9"/>
    <n v="2"/>
    <x v="7"/>
    <n v="9"/>
    <n v="442.94444444444446"/>
    <n v="3986.5"/>
    <n v="323.34944444444443"/>
    <n v="1076.355"/>
    <x v="9"/>
    <x v="2"/>
  </r>
  <r>
    <s v="SO - 0004694"/>
    <d v="2014-10-31T00:00:00"/>
    <x v="18"/>
    <n v="3"/>
    <x v="1"/>
    <s v="AUD"/>
    <x v="2"/>
    <x v="1"/>
    <x v="52"/>
    <n v="9"/>
    <n v="2"/>
    <x v="7"/>
    <n v="6"/>
    <n v="192.06666666666669"/>
    <n v="1152.4000000000001"/>
    <n v="142.12933333333334"/>
    <n v="299.62400000000002"/>
    <x v="9"/>
    <x v="2"/>
  </r>
  <r>
    <s v="SO - 0004695"/>
    <d v="2014-10-31T00:00:00"/>
    <x v="13"/>
    <n v="19"/>
    <x v="0"/>
    <s v="AUD"/>
    <x v="3"/>
    <x v="2"/>
    <x v="23"/>
    <n v="53"/>
    <n v="8"/>
    <x v="6"/>
    <n v="8"/>
    <n v="22.333333333333332"/>
    <n v="178.66666666666666"/>
    <n v="11.836666666666666"/>
    <n v="83.973333333333329"/>
    <x v="9"/>
    <x v="2"/>
  </r>
  <r>
    <s v="SO - 0004696"/>
    <d v="2014-10-31T00:00:00"/>
    <x v="7"/>
    <n v="17"/>
    <x v="0"/>
    <s v="AUD"/>
    <x v="0"/>
    <x v="2"/>
    <x v="7"/>
    <n v="48"/>
    <n v="7"/>
    <x v="3"/>
    <n v="9"/>
    <n v="107.94444444444444"/>
    <n v="971.5"/>
    <n v="64.766666666666666"/>
    <n v="388.6"/>
    <x v="9"/>
    <x v="2"/>
  </r>
  <r>
    <s v="SO - 0004697"/>
    <d v="2014-10-31T00:00:00"/>
    <x v="12"/>
    <n v="2"/>
    <x v="1"/>
    <s v="AUD"/>
    <x v="2"/>
    <x v="1"/>
    <x v="29"/>
    <n v="6"/>
    <n v="1"/>
    <x v="4"/>
    <n v="9"/>
    <n v="106.45555555555556"/>
    <n v="958.1"/>
    <n v="66.00244444444445"/>
    <n v="364.07799999999997"/>
    <x v="9"/>
    <x v="2"/>
  </r>
  <r>
    <s v="SO - 0004698"/>
    <d v="2014-11-01T00:00:00"/>
    <x v="16"/>
    <n v="5"/>
    <x v="1"/>
    <s v="AUD"/>
    <x v="2"/>
    <x v="1"/>
    <x v="24"/>
    <n v="14"/>
    <n v="2"/>
    <x v="7"/>
    <n v="7"/>
    <n v="439.22222222222223"/>
    <n v="3074.5555555555557"/>
    <n v="202.04222222222222"/>
    <n v="1660.2600000000002"/>
    <x v="10"/>
    <x v="2"/>
  </r>
  <r>
    <s v="SO - 0004699"/>
    <d v="2014-11-01T00:00:00"/>
    <x v="16"/>
    <n v="5"/>
    <x v="1"/>
    <s v="AUD"/>
    <x v="2"/>
    <x v="1"/>
    <x v="24"/>
    <n v="14"/>
    <n v="2"/>
    <x v="7"/>
    <n v="3"/>
    <n v="137.72222222222223"/>
    <n v="413.16666666666669"/>
    <n v="78.501666666666665"/>
    <n v="177.66166666666669"/>
    <x v="10"/>
    <x v="2"/>
  </r>
  <r>
    <s v="SO - 0004700"/>
    <d v="2014-11-01T00:00:00"/>
    <x v="4"/>
    <n v="7"/>
    <x v="1"/>
    <s v="AUD"/>
    <x v="2"/>
    <x v="1"/>
    <x v="44"/>
    <n v="21"/>
    <n v="3"/>
    <x v="2"/>
    <n v="1"/>
    <n v="624.58888888888896"/>
    <n v="624.58888888888896"/>
    <n v="468.44166666666672"/>
    <n v="156.14722222222224"/>
    <x v="10"/>
    <x v="2"/>
  </r>
  <r>
    <s v="SO - 0004701"/>
    <d v="2014-11-01T00:00:00"/>
    <x v="16"/>
    <n v="5"/>
    <x v="1"/>
    <s v="AUD"/>
    <x v="2"/>
    <x v="1"/>
    <x v="26"/>
    <n v="15"/>
    <n v="2"/>
    <x v="7"/>
    <n v="1"/>
    <n v="426.56666666666666"/>
    <n v="426.56666666666666"/>
    <n v="209.01766666666666"/>
    <n v="217.54900000000001"/>
    <x v="10"/>
    <x v="2"/>
  </r>
  <r>
    <s v="SO - 0004702"/>
    <d v="2014-11-01T00:00:00"/>
    <x v="7"/>
    <n v="17"/>
    <x v="0"/>
    <s v="AUD"/>
    <x v="0"/>
    <x v="2"/>
    <x v="21"/>
    <n v="49"/>
    <n v="7"/>
    <x v="3"/>
    <n v="9"/>
    <n v="279.91111111111115"/>
    <n v="2519.2000000000003"/>
    <n v="145.55377777777778"/>
    <n v="1209.2160000000003"/>
    <x v="10"/>
    <x v="2"/>
  </r>
  <r>
    <s v="SO - 0004703"/>
    <d v="2014-11-02T00:00:00"/>
    <x v="8"/>
    <n v="9"/>
    <x v="0"/>
    <s v="AUD"/>
    <x v="2"/>
    <x v="1"/>
    <x v="10"/>
    <n v="25"/>
    <n v="4"/>
    <x v="5"/>
    <n v="6"/>
    <n v="111.66666666666667"/>
    <n v="670"/>
    <n v="63.649999999999991"/>
    <n v="288.10000000000002"/>
    <x v="10"/>
    <x v="2"/>
  </r>
  <r>
    <s v="SO - 0004704"/>
    <d v="2014-11-02T00:00:00"/>
    <x v="12"/>
    <n v="2"/>
    <x v="0"/>
    <s v="AUD"/>
    <x v="2"/>
    <x v="1"/>
    <x v="15"/>
    <n v="4"/>
    <n v="1"/>
    <x v="4"/>
    <n v="9"/>
    <n v="134.74444444444444"/>
    <n v="1212.7"/>
    <n v="103.75322222222223"/>
    <n v="278.92099999999994"/>
    <x v="10"/>
    <x v="2"/>
  </r>
  <r>
    <s v="SO - 0004705"/>
    <d v="2014-11-03T00:00:00"/>
    <x v="17"/>
    <n v="14"/>
    <x v="0"/>
    <s v="AUD"/>
    <x v="1"/>
    <x v="0"/>
    <x v="28"/>
    <n v="40"/>
    <n v="6"/>
    <x v="0"/>
    <n v="4"/>
    <n v="559.07777777777778"/>
    <n v="2236.3111111111111"/>
    <n v="262.76655555555556"/>
    <n v="1185.2448888888889"/>
    <x v="10"/>
    <x v="2"/>
  </r>
  <r>
    <s v="SO - 0004706"/>
    <d v="2014-11-03T00:00:00"/>
    <x v="18"/>
    <n v="3"/>
    <x v="1"/>
    <s v="AUD"/>
    <x v="2"/>
    <x v="1"/>
    <x v="49"/>
    <n v="8"/>
    <n v="2"/>
    <x v="7"/>
    <n v="8"/>
    <n v="268.74444444444447"/>
    <n v="2149.9555555555557"/>
    <n v="147.80944444444447"/>
    <n v="967.48"/>
    <x v="10"/>
    <x v="2"/>
  </r>
  <r>
    <s v="SO - 0004707"/>
    <d v="2014-11-03T00:00:00"/>
    <x v="6"/>
    <n v="1"/>
    <x v="2"/>
    <s v="AUD"/>
    <x v="2"/>
    <x v="1"/>
    <x v="9"/>
    <n v="3"/>
    <n v="1"/>
    <x v="4"/>
    <n v="4"/>
    <n v="120.60000000000001"/>
    <n v="482.40000000000003"/>
    <n v="79.596000000000018"/>
    <n v="164.01599999999996"/>
    <x v="10"/>
    <x v="2"/>
  </r>
  <r>
    <s v="SO - 0004708"/>
    <d v="2014-11-03T00:00:00"/>
    <x v="11"/>
    <n v="20"/>
    <x v="1"/>
    <s v="AUD"/>
    <x v="3"/>
    <x v="2"/>
    <x v="14"/>
    <n v="56"/>
    <n v="8"/>
    <x v="6"/>
    <n v="3"/>
    <n v="636.5"/>
    <n v="1909.5"/>
    <n v="356.44000000000005"/>
    <n v="840.17999999999984"/>
    <x v="10"/>
    <x v="2"/>
  </r>
  <r>
    <s v="SO - 0004709"/>
    <d v="2014-11-04T00:00:00"/>
    <x v="13"/>
    <n v="19"/>
    <x v="1"/>
    <s v="AUD"/>
    <x v="3"/>
    <x v="2"/>
    <x v="39"/>
    <n v="54"/>
    <n v="8"/>
    <x v="6"/>
    <n v="9"/>
    <n v="23.822222222222223"/>
    <n v="214.4"/>
    <n v="13.578666666666667"/>
    <n v="92.192000000000007"/>
    <x v="10"/>
    <x v="2"/>
  </r>
  <r>
    <s v="SO - 0004710"/>
    <d v="2014-11-04T00:00:00"/>
    <x v="5"/>
    <n v="16"/>
    <x v="1"/>
    <s v="AUD"/>
    <x v="0"/>
    <x v="0"/>
    <x v="5"/>
    <n v="45"/>
    <n v="7"/>
    <x v="3"/>
    <n v="8"/>
    <n v="99.01111111111112"/>
    <n v="792.08888888888896"/>
    <n v="58.416555555555561"/>
    <n v="324.75644444444447"/>
    <x v="10"/>
    <x v="2"/>
  </r>
  <r>
    <s v="SO - 0004711"/>
    <d v="2014-11-04T00:00:00"/>
    <x v="18"/>
    <n v="3"/>
    <x v="0"/>
    <s v="AUD"/>
    <x v="2"/>
    <x v="1"/>
    <x v="52"/>
    <n v="9"/>
    <n v="2"/>
    <x v="7"/>
    <n v="6"/>
    <n v="118.36666666666666"/>
    <n v="710.19999999999993"/>
    <n v="71.02"/>
    <n v="284.07999999999993"/>
    <x v="10"/>
    <x v="2"/>
  </r>
  <r>
    <s v="SO - 0004712"/>
    <d v="2014-11-04T00:00:00"/>
    <x v="0"/>
    <n v="15"/>
    <x v="1"/>
    <s v="AUD"/>
    <x v="0"/>
    <x v="0"/>
    <x v="57"/>
    <n v="43"/>
    <n v="6"/>
    <x v="0"/>
    <n v="4"/>
    <n v="697.54444444444448"/>
    <n v="2790.1777777777779"/>
    <n v="432.47755555555557"/>
    <n v="1060.2675555555556"/>
    <x v="10"/>
    <x v="2"/>
  </r>
  <r>
    <s v="SO - 0004713"/>
    <d v="2014-11-05T00:00:00"/>
    <x v="14"/>
    <n v="10"/>
    <x v="0"/>
    <s v="AUD"/>
    <x v="1"/>
    <x v="0"/>
    <x v="45"/>
    <n v="29"/>
    <n v="4"/>
    <x v="5"/>
    <n v="1"/>
    <n v="120.60000000000001"/>
    <n v="120.60000000000001"/>
    <n v="96.480000000000018"/>
    <n v="24.11999999999999"/>
    <x v="10"/>
    <x v="2"/>
  </r>
  <r>
    <s v="SO - 0004714"/>
    <d v="2014-11-05T00:00:00"/>
    <x v="15"/>
    <n v="13"/>
    <x v="1"/>
    <s v="AUD"/>
    <x v="1"/>
    <x v="0"/>
    <x v="54"/>
    <n v="36"/>
    <n v="5"/>
    <x v="1"/>
    <n v="5"/>
    <n v="599.27777777777783"/>
    <n v="2996.3888888888891"/>
    <n v="347.58111111111106"/>
    <n v="1258.4833333333338"/>
    <x v="10"/>
    <x v="2"/>
  </r>
  <r>
    <s v="SO - 0004715"/>
    <d v="2014-11-05T00:00:00"/>
    <x v="4"/>
    <n v="7"/>
    <x v="1"/>
    <s v="AUD"/>
    <x v="2"/>
    <x v="1"/>
    <x v="4"/>
    <n v="18"/>
    <n v="3"/>
    <x v="2"/>
    <n v="3"/>
    <n v="26.055555555555557"/>
    <n v="78.166666666666671"/>
    <n v="13.288333333333334"/>
    <n v="38.301666666666669"/>
    <x v="10"/>
    <x v="2"/>
  </r>
  <r>
    <s v="SO - 0004716"/>
    <d v="2014-11-05T00:00:00"/>
    <x v="1"/>
    <n v="11"/>
    <x v="0"/>
    <s v="AUD"/>
    <x v="1"/>
    <x v="0"/>
    <x v="42"/>
    <n v="32"/>
    <n v="5"/>
    <x v="1"/>
    <n v="5"/>
    <n v="108.6888888888889"/>
    <n v="543.44444444444446"/>
    <n v="45.649333333333331"/>
    <n v="315.19777777777779"/>
    <x v="10"/>
    <x v="2"/>
  </r>
  <r>
    <s v="SO - 0004717"/>
    <d v="2014-11-05T00:00:00"/>
    <x v="1"/>
    <n v="11"/>
    <x v="1"/>
    <s v="AUD"/>
    <x v="1"/>
    <x v="0"/>
    <x v="43"/>
    <n v="30"/>
    <n v="5"/>
    <x v="1"/>
    <n v="6"/>
    <n v="28.288888888888888"/>
    <n v="169.73333333333332"/>
    <n v="17.25622222222222"/>
    <n v="66.195999999999998"/>
    <x v="10"/>
    <x v="2"/>
  </r>
  <r>
    <s v="SO - 0004718"/>
    <d v="2014-11-05T00:00:00"/>
    <x v="1"/>
    <n v="11"/>
    <x v="1"/>
    <s v="AUD"/>
    <x v="1"/>
    <x v="0"/>
    <x v="43"/>
    <n v="30"/>
    <n v="5"/>
    <x v="1"/>
    <n v="9"/>
    <n v="139.21111111111111"/>
    <n v="1252.9000000000001"/>
    <n v="116.93733333333336"/>
    <n v="200.46399999999994"/>
    <x v="10"/>
    <x v="2"/>
  </r>
  <r>
    <s v="SO - 0004719"/>
    <d v="2014-11-06T00:00:00"/>
    <x v="13"/>
    <n v="19"/>
    <x v="1"/>
    <s v="AUD"/>
    <x v="3"/>
    <x v="2"/>
    <x v="23"/>
    <n v="53"/>
    <n v="8"/>
    <x v="6"/>
    <n v="3"/>
    <n v="122.08888888888889"/>
    <n v="366.26666666666665"/>
    <n v="90.345777777777769"/>
    <n v="95.229333333333329"/>
    <x v="10"/>
    <x v="2"/>
  </r>
  <r>
    <s v="SO - 0004720"/>
    <d v="2014-11-06T00:00:00"/>
    <x v="11"/>
    <n v="20"/>
    <x v="0"/>
    <s v="AUD"/>
    <x v="3"/>
    <x v="2"/>
    <x v="25"/>
    <n v="57"/>
    <n v="8"/>
    <x v="6"/>
    <n v="5"/>
    <n v="117.62222222222223"/>
    <n v="588.1111111111112"/>
    <n v="65.868444444444464"/>
    <n v="258.76888888888891"/>
    <x v="10"/>
    <x v="2"/>
  </r>
  <r>
    <s v="SO - 0004721"/>
    <d v="2014-11-06T00:00:00"/>
    <x v="0"/>
    <n v="15"/>
    <x v="2"/>
    <s v="AUD"/>
    <x v="0"/>
    <x v="0"/>
    <x v="57"/>
    <n v="43"/>
    <n v="6"/>
    <x v="0"/>
    <n v="7"/>
    <n v="22.333333333333332"/>
    <n v="156.33333333333331"/>
    <n v="14.74"/>
    <n v="53.153333333333308"/>
    <x v="10"/>
    <x v="2"/>
  </r>
  <r>
    <s v="SO - 0004722"/>
    <d v="2014-11-06T00:00:00"/>
    <x v="2"/>
    <n v="12"/>
    <x v="0"/>
    <s v="AUD"/>
    <x v="1"/>
    <x v="0"/>
    <x v="2"/>
    <n v="34"/>
    <n v="5"/>
    <x v="1"/>
    <n v="6"/>
    <n v="116.13333333333334"/>
    <n v="696.80000000000007"/>
    <n v="96.390666666666661"/>
    <n v="118.45600000000013"/>
    <x v="10"/>
    <x v="2"/>
  </r>
  <r>
    <s v="SO - 0004723"/>
    <d v="2014-11-07T00:00:00"/>
    <x v="5"/>
    <n v="16"/>
    <x v="0"/>
    <s v="AUD"/>
    <x v="0"/>
    <x v="3"/>
    <x v="12"/>
    <n v="46"/>
    <n v="7"/>
    <x v="3"/>
    <n v="4"/>
    <n v="262.04444444444448"/>
    <n v="1048.1777777777779"/>
    <n v="125.78133333333332"/>
    <n v="545.05244444444463"/>
    <x v="10"/>
    <x v="2"/>
  </r>
  <r>
    <s v="SO - 0004724"/>
    <d v="2014-11-07T00:00:00"/>
    <x v="10"/>
    <n v="8"/>
    <x v="1"/>
    <s v="AUD"/>
    <x v="2"/>
    <x v="1"/>
    <x v="44"/>
    <n v="21"/>
    <n v="3"/>
    <x v="2"/>
    <n v="2"/>
    <n v="285.86666666666667"/>
    <n v="571.73333333333335"/>
    <n v="125.78133333333335"/>
    <n v="320.17066666666665"/>
    <x v="10"/>
    <x v="2"/>
  </r>
  <r>
    <s v="SO - 0004725"/>
    <d v="2014-11-07T00:00:00"/>
    <x v="0"/>
    <n v="15"/>
    <x v="1"/>
    <s v="AUD"/>
    <x v="0"/>
    <x v="0"/>
    <x v="0"/>
    <n v="41"/>
    <n v="6"/>
    <x v="0"/>
    <n v="4"/>
    <n v="118.36666666666666"/>
    <n v="473.46666666666664"/>
    <n v="65.101666666666674"/>
    <n v="213.05999999999995"/>
    <x v="10"/>
    <x v="2"/>
  </r>
  <r>
    <s v="SO - 0004726"/>
    <d v="2014-11-07T00:00:00"/>
    <x v="14"/>
    <n v="10"/>
    <x v="0"/>
    <s v="AUD"/>
    <x v="2"/>
    <x v="0"/>
    <x v="38"/>
    <n v="27"/>
    <n v="4"/>
    <x v="5"/>
    <n v="8"/>
    <n v="255.34444444444443"/>
    <n v="2042.7555555555555"/>
    <n v="209.38244444444442"/>
    <n v="367.69600000000014"/>
    <x v="10"/>
    <x v="2"/>
  </r>
  <r>
    <s v="SO - 0004727"/>
    <d v="2014-11-08T00:00:00"/>
    <x v="6"/>
    <n v="1"/>
    <x v="2"/>
    <s v="AUD"/>
    <x v="2"/>
    <x v="1"/>
    <x v="41"/>
    <n v="2"/>
    <n v="1"/>
    <x v="4"/>
    <n v="6"/>
    <n v="312.66666666666669"/>
    <n v="1876"/>
    <n v="221.99333333333331"/>
    <n v="544.04000000000019"/>
    <x v="10"/>
    <x v="2"/>
  </r>
  <r>
    <s v="SO - 0004728"/>
    <d v="2014-11-08T00:00:00"/>
    <x v="4"/>
    <n v="7"/>
    <x v="0"/>
    <s v="AUD"/>
    <x v="2"/>
    <x v="1"/>
    <x v="4"/>
    <n v="18"/>
    <n v="3"/>
    <x v="2"/>
    <n v="9"/>
    <n v="124.32222222222224"/>
    <n v="1118.9000000000001"/>
    <n v="84.539111111111126"/>
    <n v="358.048"/>
    <x v="10"/>
    <x v="2"/>
  </r>
  <r>
    <s v="SO - 0004729"/>
    <d v="2014-11-08T00:00:00"/>
    <x v="16"/>
    <n v="5"/>
    <x v="1"/>
    <s v="AUD"/>
    <x v="2"/>
    <x v="1"/>
    <x v="24"/>
    <n v="14"/>
    <n v="2"/>
    <x v="7"/>
    <n v="9"/>
    <n v="122.08888888888889"/>
    <n v="1098.8"/>
    <n v="52.498222222222218"/>
    <n v="626.31600000000003"/>
    <x v="10"/>
    <x v="2"/>
  </r>
  <r>
    <s v="SO - 0004730"/>
    <d v="2014-11-08T00:00:00"/>
    <x v="6"/>
    <n v="1"/>
    <x v="2"/>
    <s v="AUD"/>
    <x v="2"/>
    <x v="1"/>
    <x v="9"/>
    <n v="3"/>
    <n v="1"/>
    <x v="4"/>
    <n v="4"/>
    <n v="206.21111111111111"/>
    <n v="824.84444444444443"/>
    <n v="84.546555555555557"/>
    <n v="486.65822222222221"/>
    <x v="10"/>
    <x v="2"/>
  </r>
  <r>
    <s v="SO - 0004731"/>
    <d v="2014-11-08T00:00:00"/>
    <x v="6"/>
    <n v="1"/>
    <x v="0"/>
    <s v="AUD"/>
    <x v="2"/>
    <x v="1"/>
    <x v="6"/>
    <n v="1"/>
    <n v="1"/>
    <x v="4"/>
    <n v="7"/>
    <n v="281.39999999999998"/>
    <n v="1969.7999999999997"/>
    <n v="188.53800000000001"/>
    <n v="650.03399999999965"/>
    <x v="10"/>
    <x v="2"/>
  </r>
  <r>
    <s v="SO - 0004732"/>
    <d v="2014-11-08T00:00:00"/>
    <x v="10"/>
    <n v="8"/>
    <x v="1"/>
    <s v="AUD"/>
    <x v="2"/>
    <x v="1"/>
    <x v="31"/>
    <n v="23"/>
    <n v="4"/>
    <x v="5"/>
    <n v="4"/>
    <n v="148.88888888888889"/>
    <n v="595.55555555555554"/>
    <n v="81.8888888888889"/>
    <n v="267.99999999999994"/>
    <x v="10"/>
    <x v="2"/>
  </r>
  <r>
    <s v="SO - 0004733"/>
    <d v="2014-11-08T00:00:00"/>
    <x v="12"/>
    <n v="2"/>
    <x v="2"/>
    <s v="AUD"/>
    <x v="2"/>
    <x v="1"/>
    <x v="29"/>
    <n v="6"/>
    <n v="1"/>
    <x v="4"/>
    <n v="4"/>
    <n v="192.06666666666669"/>
    <n v="768.26666666666677"/>
    <n v="153.65333333333334"/>
    <n v="153.65333333333342"/>
    <x v="10"/>
    <x v="2"/>
  </r>
  <r>
    <s v="SO - 0004734"/>
    <d v="2014-11-08T00:00:00"/>
    <x v="4"/>
    <n v="7"/>
    <x v="0"/>
    <s v="AUD"/>
    <x v="2"/>
    <x v="1"/>
    <x v="48"/>
    <n v="20"/>
    <n v="3"/>
    <x v="2"/>
    <n v="5"/>
    <n v="122.83333333333333"/>
    <n v="614.16666666666663"/>
    <n v="54.046666666666667"/>
    <n v="343.93333333333328"/>
    <x v="10"/>
    <x v="2"/>
  </r>
  <r>
    <s v="SO - 0004735"/>
    <d v="2014-11-09T00:00:00"/>
    <x v="7"/>
    <n v="17"/>
    <x v="2"/>
    <s v="AUD"/>
    <x v="0"/>
    <x v="2"/>
    <x v="30"/>
    <n v="47"/>
    <n v="7"/>
    <x v="3"/>
    <n v="4"/>
    <n v="94.544444444444437"/>
    <n v="378.17777777777775"/>
    <n v="53.890333333333324"/>
    <n v="162.61644444444445"/>
    <x v="10"/>
    <x v="2"/>
  </r>
  <r>
    <s v="SO - 0004736"/>
    <d v="2014-11-09T00:00:00"/>
    <x v="3"/>
    <n v="6"/>
    <x v="1"/>
    <s v="AUD"/>
    <x v="2"/>
    <x v="1"/>
    <x v="26"/>
    <n v="15"/>
    <n v="3"/>
    <x v="2"/>
    <n v="4"/>
    <n v="568.75555555555559"/>
    <n v="2275.0222222222224"/>
    <n v="335.56577777777778"/>
    <n v="932.75911111111122"/>
    <x v="10"/>
    <x v="2"/>
  </r>
  <r>
    <s v="SO - 0004737"/>
    <d v="2014-11-10T00:00:00"/>
    <x v="11"/>
    <n v="20"/>
    <x v="1"/>
    <s v="AUD"/>
    <x v="3"/>
    <x v="2"/>
    <x v="25"/>
    <n v="57"/>
    <n v="8"/>
    <x v="6"/>
    <n v="4"/>
    <n v="257.57777777777778"/>
    <n v="1030.3111111111111"/>
    <n v="162.274"/>
    <n v="381.21511111111113"/>
    <x v="10"/>
    <x v="2"/>
  </r>
  <r>
    <s v="SO - 0004738"/>
    <d v="2014-11-11T00:00:00"/>
    <x v="2"/>
    <n v="12"/>
    <x v="1"/>
    <s v="AUD"/>
    <x v="1"/>
    <x v="0"/>
    <x v="2"/>
    <n v="34"/>
    <n v="5"/>
    <x v="1"/>
    <n v="6"/>
    <n v="93.055555555555557"/>
    <n v="558.33333333333337"/>
    <n v="71.652777777777771"/>
    <n v="128.41666666666674"/>
    <x v="10"/>
    <x v="2"/>
  </r>
  <r>
    <s v="SO - 0004739"/>
    <d v="2014-11-11T00:00:00"/>
    <x v="0"/>
    <n v="15"/>
    <x v="0"/>
    <s v="AUD"/>
    <x v="0"/>
    <x v="0"/>
    <x v="8"/>
    <n v="42"/>
    <n v="6"/>
    <x v="0"/>
    <n v="8"/>
    <n v="221.84444444444446"/>
    <n v="1774.7555555555557"/>
    <n v="148.6357777777778"/>
    <n v="585.66933333333327"/>
    <x v="10"/>
    <x v="2"/>
  </r>
  <r>
    <s v="SO - 0004740"/>
    <d v="2014-11-11T00:00:00"/>
    <x v="7"/>
    <n v="17"/>
    <x v="1"/>
    <s v="AUD"/>
    <x v="0"/>
    <x v="2"/>
    <x v="7"/>
    <n v="48"/>
    <n v="7"/>
    <x v="3"/>
    <n v="4"/>
    <n v="445.17777777777775"/>
    <n v="1780.711111111111"/>
    <n v="333.88333333333333"/>
    <n v="445.17777777777769"/>
    <x v="10"/>
    <x v="2"/>
  </r>
  <r>
    <s v="SO - 0004741"/>
    <d v="2014-11-12T00:00:00"/>
    <x v="17"/>
    <n v="14"/>
    <x v="1"/>
    <s v="AUD"/>
    <x v="1"/>
    <x v="0"/>
    <x v="50"/>
    <n v="39"/>
    <n v="6"/>
    <x v="0"/>
    <n v="3"/>
    <n v="116.87777777777779"/>
    <n v="350.63333333333338"/>
    <n v="75.970555555555563"/>
    <n v="122.72166666666669"/>
    <x v="10"/>
    <x v="2"/>
  </r>
  <r>
    <s v="SO - 0004742"/>
    <d v="2014-11-12T00:00:00"/>
    <x v="17"/>
    <n v="14"/>
    <x v="1"/>
    <s v="AUD"/>
    <x v="1"/>
    <x v="0"/>
    <x v="28"/>
    <n v="40"/>
    <n v="6"/>
    <x v="0"/>
    <n v="3"/>
    <n v="438.47777777777782"/>
    <n v="1315.4333333333334"/>
    <n v="280.62577777777778"/>
    <n v="473.55600000000004"/>
    <x v="10"/>
    <x v="2"/>
  </r>
  <r>
    <s v="SO - 0004743"/>
    <d v="2014-11-12T00:00:00"/>
    <x v="18"/>
    <n v="3"/>
    <x v="1"/>
    <s v="AUD"/>
    <x v="2"/>
    <x v="1"/>
    <x v="27"/>
    <n v="7"/>
    <n v="1"/>
    <x v="4"/>
    <n v="3"/>
    <n v="109.43333333333334"/>
    <n v="328.3"/>
    <n v="52.527999999999992"/>
    <n v="170.71600000000004"/>
    <x v="10"/>
    <x v="2"/>
  </r>
  <r>
    <s v="SO - 0004744"/>
    <d v="2014-11-12T00:00:00"/>
    <x v="5"/>
    <n v="16"/>
    <x v="0"/>
    <s v="AUD"/>
    <x v="0"/>
    <x v="3"/>
    <x v="12"/>
    <n v="46"/>
    <n v="7"/>
    <x v="3"/>
    <n v="9"/>
    <n v="326.06666666666666"/>
    <n v="2934.6"/>
    <n v="166.29399999999998"/>
    <n v="1437.9540000000002"/>
    <x v="10"/>
    <x v="2"/>
  </r>
  <r>
    <s v="SO - 0004745"/>
    <d v="2014-11-13T00:00:00"/>
    <x v="1"/>
    <n v="11"/>
    <x v="1"/>
    <s v="AUD"/>
    <x v="1"/>
    <x v="0"/>
    <x v="42"/>
    <n v="32"/>
    <n v="5"/>
    <x v="1"/>
    <n v="2"/>
    <n v="422.1"/>
    <n v="844.2"/>
    <n v="325.01700000000005"/>
    <n v="194.16599999999994"/>
    <x v="10"/>
    <x v="2"/>
  </r>
  <r>
    <s v="SO - 0004746"/>
    <d v="2014-11-13T00:00:00"/>
    <x v="7"/>
    <n v="17"/>
    <x v="1"/>
    <s v="AUD"/>
    <x v="0"/>
    <x v="2"/>
    <x v="21"/>
    <n v="49"/>
    <n v="7"/>
    <x v="3"/>
    <n v="8"/>
    <n v="424.33333333333331"/>
    <n v="3394.6666666666665"/>
    <n v="339.4666666666667"/>
    <n v="678.93333333333294"/>
    <x v="10"/>
    <x v="2"/>
  </r>
  <r>
    <s v="SO - 0004747"/>
    <d v="2014-11-13T00:00:00"/>
    <x v="14"/>
    <n v="10"/>
    <x v="0"/>
    <s v="AUD"/>
    <x v="1"/>
    <x v="0"/>
    <x v="17"/>
    <n v="28"/>
    <n v="4"/>
    <x v="5"/>
    <n v="7"/>
    <n v="207.7"/>
    <n v="1453.8999999999999"/>
    <n v="164.083"/>
    <n v="305.31899999999996"/>
    <x v="10"/>
    <x v="2"/>
  </r>
  <r>
    <s v="SO - 0004748"/>
    <d v="2014-11-13T00:00:00"/>
    <x v="14"/>
    <n v="10"/>
    <x v="0"/>
    <s v="AUD"/>
    <x v="1"/>
    <x v="0"/>
    <x v="45"/>
    <n v="29"/>
    <n v="4"/>
    <x v="5"/>
    <n v="2"/>
    <n v="125.8111111111111"/>
    <n v="251.62222222222221"/>
    <n v="54.098777777777769"/>
    <n v="143.42466666666667"/>
    <x v="10"/>
    <x v="2"/>
  </r>
  <r>
    <s v="SO - 0004749"/>
    <d v="2014-11-13T00:00:00"/>
    <x v="3"/>
    <n v="6"/>
    <x v="1"/>
    <s v="AUD"/>
    <x v="2"/>
    <x v="1"/>
    <x v="3"/>
    <n v="17"/>
    <n v="3"/>
    <x v="2"/>
    <n v="6"/>
    <n v="90.822222222222223"/>
    <n v="544.93333333333339"/>
    <n v="75.382444444444431"/>
    <n v="92.638666666666836"/>
    <x v="10"/>
    <x v="2"/>
  </r>
  <r>
    <s v="SO - 0004750"/>
    <d v="2014-11-13T00:00:00"/>
    <x v="10"/>
    <n v="8"/>
    <x v="1"/>
    <s v="AUD"/>
    <x v="2"/>
    <x v="1"/>
    <x v="31"/>
    <n v="23"/>
    <n v="4"/>
    <x v="5"/>
    <n v="5"/>
    <n v="125.06666666666668"/>
    <n v="625.33333333333337"/>
    <n v="51.277333333333338"/>
    <n v="368.94666666666666"/>
    <x v="10"/>
    <x v="2"/>
  </r>
  <r>
    <s v="SO - 0004751"/>
    <d v="2014-11-13T00:00:00"/>
    <x v="5"/>
    <n v="16"/>
    <x v="0"/>
    <s v="AUD"/>
    <x v="0"/>
    <x v="2"/>
    <x v="30"/>
    <n v="47"/>
    <n v="7"/>
    <x v="3"/>
    <n v="6"/>
    <n v="130.27777777777777"/>
    <n v="781.66666666666663"/>
    <n v="57.322222222222223"/>
    <n v="437.73333333333329"/>
    <x v="10"/>
    <x v="2"/>
  </r>
  <r>
    <s v="SO - 0004752"/>
    <d v="2014-11-14T00:00:00"/>
    <x v="7"/>
    <n v="17"/>
    <x v="1"/>
    <s v="AUD"/>
    <x v="0"/>
    <x v="2"/>
    <x v="30"/>
    <n v="47"/>
    <n v="7"/>
    <x v="3"/>
    <n v="5"/>
    <n v="128.04444444444445"/>
    <n v="640.22222222222229"/>
    <n v="83.228888888888889"/>
    <n v="224.07777777777784"/>
    <x v="10"/>
    <x v="2"/>
  </r>
  <r>
    <s v="SO - 0004753"/>
    <d v="2014-11-14T00:00:00"/>
    <x v="0"/>
    <n v="15"/>
    <x v="1"/>
    <s v="AUD"/>
    <x v="0"/>
    <x v="0"/>
    <x v="57"/>
    <n v="43"/>
    <n v="6"/>
    <x v="0"/>
    <n v="7"/>
    <n v="685.63333333333333"/>
    <n v="4799.4333333333334"/>
    <n v="363.38566666666668"/>
    <n v="2255.7336666666665"/>
    <x v="10"/>
    <x v="2"/>
  </r>
  <r>
    <s v="SO - 0004754"/>
    <d v="2014-11-14T00:00:00"/>
    <x v="6"/>
    <n v="1"/>
    <x v="1"/>
    <s v="AUD"/>
    <x v="2"/>
    <x v="1"/>
    <x v="41"/>
    <n v="2"/>
    <n v="1"/>
    <x v="4"/>
    <n v="5"/>
    <n v="700.52222222222224"/>
    <n v="3502.6111111111113"/>
    <n v="567.423"/>
    <n v="665.49611111111153"/>
    <x v="10"/>
    <x v="2"/>
  </r>
  <r>
    <s v="SO - 0004755"/>
    <d v="2014-11-14T00:00:00"/>
    <x v="12"/>
    <n v="2"/>
    <x v="1"/>
    <s v="AUD"/>
    <x v="2"/>
    <x v="1"/>
    <x v="29"/>
    <n v="6"/>
    <n v="1"/>
    <x v="4"/>
    <n v="9"/>
    <n v="95.288888888888891"/>
    <n v="857.6"/>
    <n v="79.089777777777783"/>
    <n v="145.79200000000003"/>
    <x v="10"/>
    <x v="2"/>
  </r>
  <r>
    <s v="SO - 0004756"/>
    <d v="2014-11-15T00:00:00"/>
    <x v="14"/>
    <n v="10"/>
    <x v="0"/>
    <s v="AUD"/>
    <x v="1"/>
    <x v="0"/>
    <x v="45"/>
    <n v="29"/>
    <n v="4"/>
    <x v="5"/>
    <n v="1"/>
    <n v="561.31111111111113"/>
    <n v="561.31111111111113"/>
    <n v="224.52444444444447"/>
    <n v="336.78666666666663"/>
    <x v="10"/>
    <x v="2"/>
  </r>
  <r>
    <s v="SO - 0004757"/>
    <d v="2014-11-15T00:00:00"/>
    <x v="16"/>
    <n v="5"/>
    <x v="0"/>
    <s v="AUD"/>
    <x v="2"/>
    <x v="1"/>
    <x v="35"/>
    <n v="13"/>
    <n v="2"/>
    <x v="7"/>
    <n v="3"/>
    <n v="29.777777777777779"/>
    <n v="89.333333333333343"/>
    <n v="13.995555555555555"/>
    <n v="47.346666666666678"/>
    <x v="10"/>
    <x v="2"/>
  </r>
  <r>
    <s v="SO - 0004758"/>
    <d v="2014-11-15T00:00:00"/>
    <x v="19"/>
    <n v="4"/>
    <x v="2"/>
    <s v="AUD"/>
    <x v="2"/>
    <x v="1"/>
    <x v="33"/>
    <n v="10"/>
    <n v="2"/>
    <x v="7"/>
    <n v="8"/>
    <n v="125.8111111111111"/>
    <n v="1006.4888888888888"/>
    <n v="93.100222222222214"/>
    <n v="261.68711111111111"/>
    <x v="10"/>
    <x v="2"/>
  </r>
  <r>
    <s v="SO - 0004759"/>
    <d v="2014-11-15T00:00:00"/>
    <x v="16"/>
    <n v="5"/>
    <x v="0"/>
    <s v="AUD"/>
    <x v="2"/>
    <x v="1"/>
    <x v="26"/>
    <n v="15"/>
    <n v="2"/>
    <x v="7"/>
    <n v="5"/>
    <n v="367.75555555555559"/>
    <n v="1838.7777777777778"/>
    <n v="209.62066666666666"/>
    <n v="790.67444444444459"/>
    <x v="10"/>
    <x v="2"/>
  </r>
  <r>
    <s v="SO - 0004760"/>
    <d v="2014-11-15T00:00:00"/>
    <x v="17"/>
    <n v="14"/>
    <x v="0"/>
    <s v="AUD"/>
    <x v="1"/>
    <x v="0"/>
    <x v="28"/>
    <n v="40"/>
    <n v="6"/>
    <x v="0"/>
    <n v="7"/>
    <n v="103.47777777777779"/>
    <n v="724.34444444444455"/>
    <n v="44.495444444444445"/>
    <n v="412.87633333333343"/>
    <x v="10"/>
    <x v="2"/>
  </r>
  <r>
    <s v="SO - 0004761"/>
    <d v="2014-11-15T00:00:00"/>
    <x v="13"/>
    <n v="19"/>
    <x v="0"/>
    <s v="AUD"/>
    <x v="3"/>
    <x v="2"/>
    <x v="39"/>
    <n v="54"/>
    <n v="8"/>
    <x v="6"/>
    <n v="1"/>
    <n v="259.06666666666666"/>
    <n v="259.06666666666666"/>
    <n v="111.39866666666666"/>
    <n v="147.66800000000001"/>
    <x v="10"/>
    <x v="2"/>
  </r>
  <r>
    <s v="SO - 0004762"/>
    <d v="2014-11-16T00:00:00"/>
    <x v="14"/>
    <n v="10"/>
    <x v="0"/>
    <s v="AUD"/>
    <x v="1"/>
    <x v="0"/>
    <x v="45"/>
    <n v="29"/>
    <n v="4"/>
    <x v="5"/>
    <n v="2"/>
    <n v="562.79999999999995"/>
    <n v="1125.5999999999999"/>
    <n v="225.12"/>
    <n v="675.3599999999999"/>
    <x v="10"/>
    <x v="2"/>
  </r>
  <r>
    <s v="SO - 0004763"/>
    <d v="2014-11-16T00:00:00"/>
    <x v="18"/>
    <n v="3"/>
    <x v="2"/>
    <s v="AUD"/>
    <x v="2"/>
    <x v="1"/>
    <x v="49"/>
    <n v="8"/>
    <n v="1"/>
    <x v="4"/>
    <n v="6"/>
    <n v="93.055555555555557"/>
    <n v="558.33333333333337"/>
    <n v="72.583333333333329"/>
    <n v="122.83333333333337"/>
    <x v="10"/>
    <x v="2"/>
  </r>
  <r>
    <s v="SO - 0004764"/>
    <d v="2014-11-16T00:00:00"/>
    <x v="15"/>
    <n v="13"/>
    <x v="2"/>
    <s v="AUD"/>
    <x v="1"/>
    <x v="0"/>
    <x v="18"/>
    <n v="37"/>
    <n v="6"/>
    <x v="0"/>
    <n v="8"/>
    <n v="76.677777777777777"/>
    <n v="613.42222222222222"/>
    <n v="31.437888888888885"/>
    <n v="361.91911111111114"/>
    <x v="10"/>
    <x v="2"/>
  </r>
  <r>
    <s v="SO - 0004765"/>
    <d v="2014-11-16T00:00:00"/>
    <x v="15"/>
    <n v="13"/>
    <x v="0"/>
    <s v="AUD"/>
    <x v="1"/>
    <x v="0"/>
    <x v="18"/>
    <n v="37"/>
    <n v="6"/>
    <x v="0"/>
    <n v="9"/>
    <n v="291.82222222222225"/>
    <n v="2626.4"/>
    <n v="175.09333333333333"/>
    <n v="1050.5600000000002"/>
    <x v="10"/>
    <x v="2"/>
  </r>
  <r>
    <s v="SO - 0004766"/>
    <d v="2014-11-16T00:00:00"/>
    <x v="6"/>
    <n v="1"/>
    <x v="0"/>
    <s v="AUD"/>
    <x v="2"/>
    <x v="1"/>
    <x v="41"/>
    <n v="2"/>
    <n v="1"/>
    <x v="4"/>
    <n v="5"/>
    <n v="269.48888888888888"/>
    <n v="1347.4444444444443"/>
    <n v="164.38822222222223"/>
    <n v="525.50333333333322"/>
    <x v="10"/>
    <x v="2"/>
  </r>
  <r>
    <s v="SO - 0004767"/>
    <d v="2014-11-16T00:00:00"/>
    <x v="7"/>
    <n v="17"/>
    <x v="0"/>
    <s v="AUD"/>
    <x v="0"/>
    <x v="2"/>
    <x v="55"/>
    <n v="50"/>
    <n v="7"/>
    <x v="3"/>
    <n v="9"/>
    <n v="429.54444444444448"/>
    <n v="3865.9000000000005"/>
    <n v="360.81733333333329"/>
    <n v="618.54400000000078"/>
    <x v="10"/>
    <x v="2"/>
  </r>
  <r>
    <s v="SO - 0004768"/>
    <d v="2014-11-16T00:00:00"/>
    <x v="0"/>
    <n v="15"/>
    <x v="1"/>
    <s v="AUD"/>
    <x v="0"/>
    <x v="0"/>
    <x v="47"/>
    <n v="44"/>
    <n v="6"/>
    <x v="0"/>
    <n v="9"/>
    <n v="87.1"/>
    <n v="783.9"/>
    <n v="55.744"/>
    <n v="282.20399999999995"/>
    <x v="10"/>
    <x v="2"/>
  </r>
  <r>
    <s v="SO - 0004769"/>
    <d v="2014-11-17T00:00:00"/>
    <x v="15"/>
    <n v="13"/>
    <x v="1"/>
    <s v="AUD"/>
    <x v="1"/>
    <x v="0"/>
    <x v="19"/>
    <n v="38"/>
    <n v="6"/>
    <x v="0"/>
    <n v="4"/>
    <n v="568.01111111111118"/>
    <n v="2272.0444444444447"/>
    <n v="369.20722222222224"/>
    <n v="795.21555555555574"/>
    <x v="10"/>
    <x v="2"/>
  </r>
  <r>
    <s v="SO - 0004770"/>
    <d v="2014-11-18T00:00:00"/>
    <x v="18"/>
    <n v="3"/>
    <x v="2"/>
    <s v="AUD"/>
    <x v="2"/>
    <x v="1"/>
    <x v="27"/>
    <n v="7"/>
    <n v="1"/>
    <x v="4"/>
    <n v="6"/>
    <n v="201"/>
    <n v="1206"/>
    <n v="116.58"/>
    <n v="506.52"/>
    <x v="10"/>
    <x v="2"/>
  </r>
  <r>
    <s v="SO - 0004771"/>
    <d v="2014-11-18T00:00:00"/>
    <x v="8"/>
    <n v="9"/>
    <x v="1"/>
    <s v="AUD"/>
    <x v="2"/>
    <x v="1"/>
    <x v="10"/>
    <n v="25"/>
    <n v="4"/>
    <x v="5"/>
    <n v="3"/>
    <n v="297.03333333333336"/>
    <n v="891.10000000000014"/>
    <n v="196.04200000000003"/>
    <n v="302.97400000000005"/>
    <x v="10"/>
    <x v="2"/>
  </r>
  <r>
    <s v="SO - 0004772"/>
    <d v="2014-11-18T00:00:00"/>
    <x v="9"/>
    <n v="18"/>
    <x v="1"/>
    <s v="AUD"/>
    <x v="0"/>
    <x v="2"/>
    <x v="11"/>
    <n v="51"/>
    <n v="7"/>
    <x v="3"/>
    <n v="6"/>
    <n v="441.45555555555552"/>
    <n v="2648.7333333333331"/>
    <n v="309.01888888888885"/>
    <n v="794.61999999999989"/>
    <x v="10"/>
    <x v="2"/>
  </r>
  <r>
    <s v="SO - 0004773"/>
    <d v="2014-11-18T00:00:00"/>
    <x v="12"/>
    <n v="2"/>
    <x v="0"/>
    <s v="AUD"/>
    <x v="2"/>
    <x v="1"/>
    <x v="9"/>
    <n v="3"/>
    <n v="1"/>
    <x v="4"/>
    <n v="9"/>
    <n v="206.95555555555558"/>
    <n v="1862.6000000000001"/>
    <n v="136.59066666666669"/>
    <n v="633.28399999999988"/>
    <x v="10"/>
    <x v="2"/>
  </r>
  <r>
    <s v="SO - 0004774"/>
    <d v="2014-11-18T00:00:00"/>
    <x v="9"/>
    <n v="18"/>
    <x v="2"/>
    <s v="AUD"/>
    <x v="0"/>
    <x v="2"/>
    <x v="55"/>
    <n v="50"/>
    <n v="7"/>
    <x v="3"/>
    <n v="4"/>
    <n v="106.45555555555556"/>
    <n v="425.82222222222225"/>
    <n v="58.550555555555562"/>
    <n v="191.62"/>
    <x v="10"/>
    <x v="2"/>
  </r>
  <r>
    <s v="SO - 0004775"/>
    <d v="2014-11-19T00:00:00"/>
    <x v="1"/>
    <n v="11"/>
    <x v="1"/>
    <s v="AUD"/>
    <x v="1"/>
    <x v="0"/>
    <x v="43"/>
    <n v="30"/>
    <n v="5"/>
    <x v="1"/>
    <n v="4"/>
    <n v="101.24444444444445"/>
    <n v="404.97777777777782"/>
    <n v="86.057777777777773"/>
    <n v="60.746666666666727"/>
    <x v="10"/>
    <x v="2"/>
  </r>
  <r>
    <s v="SO - 0004776"/>
    <d v="2014-11-19T00:00:00"/>
    <x v="5"/>
    <n v="16"/>
    <x v="1"/>
    <s v="AUD"/>
    <x v="0"/>
    <x v="0"/>
    <x v="47"/>
    <n v="44"/>
    <n v="7"/>
    <x v="3"/>
    <n v="2"/>
    <n v="113.90000000000002"/>
    <n v="227.80000000000004"/>
    <n v="45.560000000000009"/>
    <n v="136.68"/>
    <x v="10"/>
    <x v="2"/>
  </r>
  <r>
    <s v="SO - 0004777"/>
    <d v="2014-11-19T00:00:00"/>
    <x v="12"/>
    <n v="2"/>
    <x v="1"/>
    <s v="AUD"/>
    <x v="2"/>
    <x v="1"/>
    <x v="29"/>
    <n v="6"/>
    <n v="1"/>
    <x v="4"/>
    <n v="5"/>
    <n v="247.15555555555557"/>
    <n v="1235.7777777777778"/>
    <n v="103.80533333333334"/>
    <n v="716.75111111111119"/>
    <x v="10"/>
    <x v="2"/>
  </r>
  <r>
    <s v="SO - 0004778"/>
    <d v="2014-11-19T00:00:00"/>
    <x v="7"/>
    <n v="17"/>
    <x v="0"/>
    <s v="AUD"/>
    <x v="0"/>
    <x v="2"/>
    <x v="7"/>
    <n v="48"/>
    <n v="7"/>
    <x v="3"/>
    <n v="2"/>
    <n v="262.04444444444448"/>
    <n v="524.08888888888896"/>
    <n v="196.53333333333336"/>
    <n v="131.02222222222224"/>
    <x v="10"/>
    <x v="2"/>
  </r>
  <r>
    <s v="SO - 0004779"/>
    <d v="2014-11-19T00:00:00"/>
    <x v="2"/>
    <n v="12"/>
    <x v="1"/>
    <s v="AUD"/>
    <x v="1"/>
    <x v="0"/>
    <x v="2"/>
    <n v="34"/>
    <n v="5"/>
    <x v="1"/>
    <n v="2"/>
    <n v="438.47777777777782"/>
    <n v="876.95555555555563"/>
    <n v="280.62577777777778"/>
    <n v="315.70400000000006"/>
    <x v="10"/>
    <x v="2"/>
  </r>
  <r>
    <s v="SO - 0004780"/>
    <d v="2014-11-19T00:00:00"/>
    <x v="9"/>
    <n v="18"/>
    <x v="0"/>
    <s v="AUD"/>
    <x v="0"/>
    <x v="2"/>
    <x v="56"/>
    <n v="52"/>
    <n v="8"/>
    <x v="6"/>
    <n v="2"/>
    <n v="101.24444444444445"/>
    <n v="202.48888888888891"/>
    <n v="47.584888888888891"/>
    <n v="107.31911111111113"/>
    <x v="10"/>
    <x v="2"/>
  </r>
  <r>
    <s v="SO - 0004781"/>
    <d v="2014-11-20T00:00:00"/>
    <x v="13"/>
    <n v="19"/>
    <x v="2"/>
    <s v="AUD"/>
    <x v="3"/>
    <x v="2"/>
    <x v="46"/>
    <n v="55"/>
    <n v="8"/>
    <x v="6"/>
    <n v="2"/>
    <n v="86.355555555555554"/>
    <n v="172.71111111111111"/>
    <n v="51.813333333333333"/>
    <n v="69.084444444444443"/>
    <x v="10"/>
    <x v="2"/>
  </r>
  <r>
    <s v="SO - 0004782"/>
    <d v="2014-11-20T00:00:00"/>
    <x v="7"/>
    <n v="17"/>
    <x v="1"/>
    <s v="AUD"/>
    <x v="0"/>
    <x v="2"/>
    <x v="55"/>
    <n v="50"/>
    <n v="7"/>
    <x v="3"/>
    <n v="9"/>
    <n v="260.55555555555554"/>
    <n v="2345"/>
    <n v="132.88333333333333"/>
    <n v="1149.0500000000002"/>
    <x v="10"/>
    <x v="2"/>
  </r>
  <r>
    <s v="SO - 0004783"/>
    <d v="2014-11-20T00:00:00"/>
    <x v="19"/>
    <n v="4"/>
    <x v="1"/>
    <s v="AUD"/>
    <x v="2"/>
    <x v="1"/>
    <x v="33"/>
    <n v="10"/>
    <n v="2"/>
    <x v="7"/>
    <n v="5"/>
    <n v="351.37777777777779"/>
    <n v="1756.8888888888889"/>
    <n v="186.23022222222224"/>
    <n v="825.73777777777775"/>
    <x v="10"/>
    <x v="2"/>
  </r>
  <r>
    <s v="SO - 0004784"/>
    <d v="2014-11-21T00:00:00"/>
    <x v="8"/>
    <n v="9"/>
    <x v="1"/>
    <s v="AUD"/>
    <x v="2"/>
    <x v="0"/>
    <x v="38"/>
    <n v="27"/>
    <n v="4"/>
    <x v="5"/>
    <n v="2"/>
    <n v="281.39999999999998"/>
    <n v="562.79999999999995"/>
    <n v="168.84"/>
    <n v="225.11999999999995"/>
    <x v="10"/>
    <x v="2"/>
  </r>
  <r>
    <s v="SO - 0004785"/>
    <d v="2014-11-21T00:00:00"/>
    <x v="2"/>
    <n v="12"/>
    <x v="1"/>
    <s v="AUD"/>
    <x v="1"/>
    <x v="0"/>
    <x v="2"/>
    <n v="34"/>
    <n v="5"/>
    <x v="1"/>
    <n v="2"/>
    <n v="22.333333333333332"/>
    <n v="44.666666666666664"/>
    <n v="10.050000000000001"/>
    <n v="24.566666666666663"/>
    <x v="10"/>
    <x v="2"/>
  </r>
  <r>
    <s v="SO - 0004786"/>
    <d v="2014-11-21T00:00:00"/>
    <x v="16"/>
    <n v="5"/>
    <x v="2"/>
    <s v="AUD"/>
    <x v="2"/>
    <x v="1"/>
    <x v="51"/>
    <n v="12"/>
    <n v="2"/>
    <x v="7"/>
    <n v="4"/>
    <n v="113.90000000000002"/>
    <n v="455.60000000000008"/>
    <n v="86.564000000000021"/>
    <n v="109.34399999999999"/>
    <x v="10"/>
    <x v="2"/>
  </r>
  <r>
    <s v="SO - 0004787"/>
    <d v="2014-11-21T00:00:00"/>
    <x v="14"/>
    <n v="10"/>
    <x v="1"/>
    <s v="AUD"/>
    <x v="1"/>
    <x v="0"/>
    <x v="17"/>
    <n v="28"/>
    <n v="4"/>
    <x v="5"/>
    <n v="6"/>
    <n v="387.11111111111109"/>
    <n v="2322.6666666666665"/>
    <n v="174.2"/>
    <n v="1277.4666666666667"/>
    <x v="10"/>
    <x v="2"/>
  </r>
  <r>
    <s v="SO - 0004788"/>
    <d v="2014-11-21T00:00:00"/>
    <x v="2"/>
    <n v="12"/>
    <x v="1"/>
    <s v="AUD"/>
    <x v="1"/>
    <x v="0"/>
    <x v="16"/>
    <n v="35"/>
    <n v="5"/>
    <x v="1"/>
    <n v="6"/>
    <n v="288.10000000000002"/>
    <n v="1728.6000000000001"/>
    <n v="227.59900000000002"/>
    <n v="363.00600000000009"/>
    <x v="10"/>
    <x v="2"/>
  </r>
  <r>
    <s v="SO - 0004789"/>
    <d v="2014-11-22T00:00:00"/>
    <x v="12"/>
    <n v="2"/>
    <x v="0"/>
    <s v="AUD"/>
    <x v="2"/>
    <x v="1"/>
    <x v="29"/>
    <n v="6"/>
    <n v="1"/>
    <x v="4"/>
    <n v="2"/>
    <n v="308.20000000000005"/>
    <n v="616.40000000000009"/>
    <n v="188.00200000000001"/>
    <n v="240.39600000000007"/>
    <x v="10"/>
    <x v="2"/>
  </r>
  <r>
    <s v="SO - 0004790"/>
    <d v="2014-11-22T00:00:00"/>
    <x v="6"/>
    <n v="1"/>
    <x v="2"/>
    <s v="AUD"/>
    <x v="2"/>
    <x v="1"/>
    <x v="6"/>
    <n v="1"/>
    <n v="1"/>
    <x v="4"/>
    <n v="3"/>
    <n v="120.60000000000001"/>
    <n v="361.8"/>
    <n v="67.536000000000001"/>
    <n v="159.19200000000001"/>
    <x v="10"/>
    <x v="2"/>
  </r>
  <r>
    <s v="SO - 0004791"/>
    <d v="2014-11-22T00:00:00"/>
    <x v="16"/>
    <n v="5"/>
    <x v="1"/>
    <s v="AUD"/>
    <x v="2"/>
    <x v="1"/>
    <x v="26"/>
    <n v="15"/>
    <n v="2"/>
    <x v="7"/>
    <n v="3"/>
    <n v="434.75555555555559"/>
    <n v="1304.2666666666669"/>
    <n v="356.49955555555556"/>
    <n v="234.76800000000026"/>
    <x v="10"/>
    <x v="2"/>
  </r>
  <r>
    <s v="SO - 0004792"/>
    <d v="2014-11-22T00:00:00"/>
    <x v="6"/>
    <n v="1"/>
    <x v="1"/>
    <s v="AUD"/>
    <x v="2"/>
    <x v="1"/>
    <x v="6"/>
    <n v="1"/>
    <n v="1"/>
    <x v="4"/>
    <n v="2"/>
    <n v="18.611111111111111"/>
    <n v="37.222222222222221"/>
    <n v="9.3055555555555554"/>
    <n v="18.611111111111111"/>
    <x v="10"/>
    <x v="2"/>
  </r>
  <r>
    <s v="SO - 0004793"/>
    <d v="2014-11-23T00:00:00"/>
    <x v="12"/>
    <n v="2"/>
    <x v="0"/>
    <s v="AUD"/>
    <x v="2"/>
    <x v="1"/>
    <x v="15"/>
    <n v="4"/>
    <n v="1"/>
    <x v="4"/>
    <n v="2"/>
    <n v="199.51111111111112"/>
    <n v="399.02222222222224"/>
    <n v="99.75555555555556"/>
    <n v="199.51111111111112"/>
    <x v="10"/>
    <x v="2"/>
  </r>
  <r>
    <s v="SO - 0004794"/>
    <d v="2014-11-23T00:00:00"/>
    <x v="9"/>
    <n v="18"/>
    <x v="1"/>
    <s v="AUD"/>
    <x v="0"/>
    <x v="2"/>
    <x v="55"/>
    <n v="50"/>
    <n v="7"/>
    <x v="3"/>
    <n v="1"/>
    <n v="432.52222222222224"/>
    <n v="432.52222222222224"/>
    <n v="315.74122222222223"/>
    <n v="116.78100000000001"/>
    <x v="10"/>
    <x v="2"/>
  </r>
  <r>
    <s v="SO - 0004795"/>
    <d v="2014-11-23T00:00:00"/>
    <x v="5"/>
    <n v="16"/>
    <x v="2"/>
    <s v="AUD"/>
    <x v="0"/>
    <x v="0"/>
    <x v="47"/>
    <n v="44"/>
    <n v="7"/>
    <x v="3"/>
    <n v="2"/>
    <n v="19.355555555555558"/>
    <n v="38.711111111111116"/>
    <n v="9.2906666666666666"/>
    <n v="20.129777777777782"/>
    <x v="10"/>
    <x v="2"/>
  </r>
  <r>
    <s v="SO - 0004796"/>
    <d v="2014-11-23T00:00:00"/>
    <x v="2"/>
    <n v="12"/>
    <x v="1"/>
    <s v="AUD"/>
    <x v="1"/>
    <x v="0"/>
    <x v="2"/>
    <n v="34"/>
    <n v="5"/>
    <x v="1"/>
    <n v="7"/>
    <n v="285.86666666666667"/>
    <n v="2001.0666666666666"/>
    <n v="208.68266666666668"/>
    <n v="540.28799999999978"/>
    <x v="10"/>
    <x v="2"/>
  </r>
  <r>
    <s v="SO - 0004797"/>
    <d v="2014-11-23T00:00:00"/>
    <x v="16"/>
    <n v="5"/>
    <x v="2"/>
    <s v="AUD"/>
    <x v="2"/>
    <x v="1"/>
    <x v="26"/>
    <n v="15"/>
    <n v="2"/>
    <x v="7"/>
    <n v="2"/>
    <n v="22.333333333333332"/>
    <n v="44.666666666666664"/>
    <n v="10.943333333333333"/>
    <n v="22.779999999999998"/>
    <x v="10"/>
    <x v="2"/>
  </r>
  <r>
    <s v="SO - 0004798"/>
    <d v="2014-11-23T00:00:00"/>
    <x v="17"/>
    <n v="14"/>
    <x v="1"/>
    <s v="AUD"/>
    <x v="1"/>
    <x v="0"/>
    <x v="0"/>
    <n v="41"/>
    <n v="6"/>
    <x v="0"/>
    <n v="8"/>
    <n v="444.43333333333334"/>
    <n v="3555.4666666666667"/>
    <n v="288.88166666666666"/>
    <n v="1244.4133333333334"/>
    <x v="10"/>
    <x v="2"/>
  </r>
  <r>
    <s v="SO - 0004799"/>
    <d v="2014-11-24T00:00:00"/>
    <x v="16"/>
    <n v="5"/>
    <x v="2"/>
    <s v="AUD"/>
    <x v="2"/>
    <x v="1"/>
    <x v="51"/>
    <n v="12"/>
    <n v="2"/>
    <x v="7"/>
    <n v="8"/>
    <n v="198.76666666666668"/>
    <n v="1590.1333333333334"/>
    <n v="137.149"/>
    <n v="492.94133333333343"/>
    <x v="10"/>
    <x v="2"/>
  </r>
  <r>
    <s v="SO - 0004800"/>
    <d v="2014-11-24T00:00:00"/>
    <x v="1"/>
    <n v="11"/>
    <x v="1"/>
    <s v="AUD"/>
    <x v="1"/>
    <x v="0"/>
    <x v="42"/>
    <n v="32"/>
    <n v="5"/>
    <x v="1"/>
    <n v="6"/>
    <n v="22.333333333333332"/>
    <n v="134"/>
    <n v="14.74"/>
    <n v="45.56"/>
    <x v="10"/>
    <x v="2"/>
  </r>
  <r>
    <s v="SO - 0004801"/>
    <d v="2014-11-24T00:00:00"/>
    <x v="15"/>
    <n v="13"/>
    <x v="1"/>
    <s v="AUD"/>
    <x v="1"/>
    <x v="0"/>
    <x v="18"/>
    <n v="37"/>
    <n v="6"/>
    <x v="0"/>
    <n v="3"/>
    <n v="26.8"/>
    <n v="80.400000000000006"/>
    <n v="11.792000000000002"/>
    <n v="45.024000000000001"/>
    <x v="10"/>
    <x v="2"/>
  </r>
  <r>
    <s v="SO - 0004802"/>
    <d v="2014-11-24T00:00:00"/>
    <x v="11"/>
    <n v="20"/>
    <x v="1"/>
    <s v="AUD"/>
    <x v="3"/>
    <x v="2"/>
    <x v="22"/>
    <n v="58"/>
    <n v="8"/>
    <x v="6"/>
    <n v="4"/>
    <n v="118.36666666666666"/>
    <n v="473.46666666666664"/>
    <n v="88.774999999999991"/>
    <n v="118.36666666666667"/>
    <x v="10"/>
    <x v="2"/>
  </r>
  <r>
    <s v="SO - 0004803"/>
    <d v="2014-11-24T00:00:00"/>
    <x v="3"/>
    <n v="6"/>
    <x v="1"/>
    <s v="AUD"/>
    <x v="2"/>
    <x v="1"/>
    <x v="3"/>
    <n v="17"/>
    <n v="3"/>
    <x v="2"/>
    <n v="1"/>
    <n v="270.23333333333335"/>
    <n v="270.23333333333335"/>
    <n v="167.54466666666667"/>
    <n v="102.68866666666668"/>
    <x v="10"/>
    <x v="2"/>
  </r>
  <r>
    <s v="SO - 0004804"/>
    <d v="2014-11-25T00:00:00"/>
    <x v="15"/>
    <n v="13"/>
    <x v="1"/>
    <s v="AUD"/>
    <x v="1"/>
    <x v="0"/>
    <x v="19"/>
    <n v="38"/>
    <n v="6"/>
    <x v="0"/>
    <n v="3"/>
    <n v="425.07777777777778"/>
    <n v="1275.2333333333333"/>
    <n v="348.56377777777777"/>
    <n v="229.54200000000014"/>
    <x v="10"/>
    <x v="2"/>
  </r>
  <r>
    <s v="SO - 0004805"/>
    <d v="2014-11-25T00:00:00"/>
    <x v="1"/>
    <n v="11"/>
    <x v="0"/>
    <s v="AUD"/>
    <x v="1"/>
    <x v="0"/>
    <x v="43"/>
    <n v="30"/>
    <n v="5"/>
    <x v="1"/>
    <n v="2"/>
    <n v="599.27777777777783"/>
    <n v="1198.5555555555557"/>
    <n v="437.47277777777776"/>
    <n v="323.61000000000013"/>
    <x v="10"/>
    <x v="2"/>
  </r>
  <r>
    <s v="SO - 0004806"/>
    <d v="2014-11-25T00:00:00"/>
    <x v="12"/>
    <n v="2"/>
    <x v="2"/>
    <s v="AUD"/>
    <x v="2"/>
    <x v="1"/>
    <x v="29"/>
    <n v="6"/>
    <n v="1"/>
    <x v="4"/>
    <n v="8"/>
    <n v="442.94444444444446"/>
    <n v="3543.5555555555557"/>
    <n v="186.03666666666666"/>
    <n v="2055.2622222222226"/>
    <x v="10"/>
    <x v="2"/>
  </r>
  <r>
    <s v="SO - 0004807"/>
    <d v="2014-11-25T00:00:00"/>
    <x v="6"/>
    <n v="1"/>
    <x v="1"/>
    <s v="AUD"/>
    <x v="2"/>
    <x v="1"/>
    <x v="41"/>
    <n v="2"/>
    <n v="1"/>
    <x v="4"/>
    <n v="7"/>
    <n v="111.66666666666667"/>
    <n v="781.66666666666674"/>
    <n v="64.766666666666666"/>
    <n v="328.30000000000007"/>
    <x v="10"/>
    <x v="2"/>
  </r>
  <r>
    <s v="SO - 0004808"/>
    <d v="2014-11-26T00:00:00"/>
    <x v="17"/>
    <n v="14"/>
    <x v="1"/>
    <s v="AUD"/>
    <x v="1"/>
    <x v="0"/>
    <x v="28"/>
    <n v="40"/>
    <n v="6"/>
    <x v="0"/>
    <n v="2"/>
    <n v="670.74444444444441"/>
    <n v="1341.4888888888888"/>
    <n v="315.24988888888885"/>
    <n v="710.98911111111113"/>
    <x v="10"/>
    <x v="2"/>
  </r>
  <r>
    <s v="SO - 0004809"/>
    <d v="2014-11-26T00:00:00"/>
    <x v="6"/>
    <n v="1"/>
    <x v="1"/>
    <s v="AUD"/>
    <x v="2"/>
    <x v="1"/>
    <x v="9"/>
    <n v="3"/>
    <n v="1"/>
    <x v="4"/>
    <n v="6"/>
    <n v="265.02222222222224"/>
    <n v="1590.1333333333334"/>
    <n v="145.76222222222225"/>
    <n v="715.56"/>
    <x v="10"/>
    <x v="2"/>
  </r>
  <r>
    <s v="SO - 0004810"/>
    <d v="2014-11-26T00:00:00"/>
    <x v="9"/>
    <n v="18"/>
    <x v="1"/>
    <s v="AUD"/>
    <x v="0"/>
    <x v="2"/>
    <x v="11"/>
    <n v="51"/>
    <n v="8"/>
    <x v="6"/>
    <n v="9"/>
    <n v="119.11111111111111"/>
    <n v="1072"/>
    <n v="85.759999999999991"/>
    <n v="300.16000000000008"/>
    <x v="10"/>
    <x v="2"/>
  </r>
  <r>
    <s v="SO - 0004811"/>
    <d v="2014-11-26T00:00:00"/>
    <x v="5"/>
    <n v="16"/>
    <x v="1"/>
    <s v="AUD"/>
    <x v="0"/>
    <x v="0"/>
    <x v="5"/>
    <n v="45"/>
    <n v="7"/>
    <x v="3"/>
    <n v="7"/>
    <n v="565.0333333333333"/>
    <n v="3955.2333333333331"/>
    <n v="299.46766666666667"/>
    <n v="1858.9596666666662"/>
    <x v="10"/>
    <x v="2"/>
  </r>
  <r>
    <s v="SO - 0004812"/>
    <d v="2014-11-26T00:00:00"/>
    <x v="3"/>
    <n v="6"/>
    <x v="1"/>
    <s v="AUD"/>
    <x v="2"/>
    <x v="1"/>
    <x v="3"/>
    <n v="17"/>
    <n v="3"/>
    <x v="2"/>
    <n v="9"/>
    <n v="427.31111111111113"/>
    <n v="3845.8"/>
    <n v="213.65555555555557"/>
    <n v="1922.9"/>
    <x v="10"/>
    <x v="2"/>
  </r>
  <r>
    <s v="SO - 0004813"/>
    <d v="2014-11-26T00:00:00"/>
    <x v="9"/>
    <n v="18"/>
    <x v="1"/>
    <s v="AUD"/>
    <x v="0"/>
    <x v="2"/>
    <x v="11"/>
    <n v="51"/>
    <n v="8"/>
    <x v="6"/>
    <n v="5"/>
    <n v="142.93333333333334"/>
    <n v="714.66666666666674"/>
    <n v="74.325333333333347"/>
    <n v="343.04"/>
    <x v="10"/>
    <x v="2"/>
  </r>
  <r>
    <s v="SO - 0004814"/>
    <d v="2014-11-26T00:00:00"/>
    <x v="17"/>
    <n v="14"/>
    <x v="0"/>
    <s v="AUD"/>
    <x v="1"/>
    <x v="0"/>
    <x v="28"/>
    <n v="40"/>
    <n v="6"/>
    <x v="0"/>
    <n v="2"/>
    <n v="119.85555555555555"/>
    <n v="239.71111111111111"/>
    <n v="89.89166666666668"/>
    <n v="59.927777777777749"/>
    <x v="10"/>
    <x v="2"/>
  </r>
  <r>
    <s v="SO - 0004815"/>
    <d v="2014-11-27T00:00:00"/>
    <x v="17"/>
    <n v="14"/>
    <x v="1"/>
    <s v="AUD"/>
    <x v="1"/>
    <x v="0"/>
    <x v="50"/>
    <n v="39"/>
    <n v="6"/>
    <x v="0"/>
    <n v="6"/>
    <n v="644.68888888888887"/>
    <n v="3868.1333333333332"/>
    <n v="509.30422222222228"/>
    <n v="812.30799999999954"/>
    <x v="10"/>
    <x v="2"/>
  </r>
  <r>
    <s v="SO - 0004816"/>
    <d v="2014-11-27T00:00:00"/>
    <x v="13"/>
    <n v="19"/>
    <x v="0"/>
    <s v="AUD"/>
    <x v="3"/>
    <x v="2"/>
    <x v="39"/>
    <n v="54"/>
    <n v="8"/>
    <x v="6"/>
    <n v="4"/>
    <n v="191.32222222222222"/>
    <n v="765.28888888888889"/>
    <n v="116.70655555555555"/>
    <n v="298.46266666666668"/>
    <x v="10"/>
    <x v="2"/>
  </r>
  <r>
    <s v="SO - 0004817"/>
    <d v="2014-11-27T00:00:00"/>
    <x v="19"/>
    <n v="4"/>
    <x v="2"/>
    <s v="AUD"/>
    <x v="2"/>
    <x v="1"/>
    <x v="33"/>
    <n v="10"/>
    <n v="2"/>
    <x v="7"/>
    <n v="9"/>
    <n v="104.96666666666667"/>
    <n v="944.7"/>
    <n v="81.874000000000009"/>
    <n v="207.83399999999995"/>
    <x v="10"/>
    <x v="2"/>
  </r>
  <r>
    <s v="SO - 0004818"/>
    <d v="2014-11-27T00:00:00"/>
    <x v="10"/>
    <n v="8"/>
    <x v="1"/>
    <s v="AUD"/>
    <x v="2"/>
    <x v="1"/>
    <x v="13"/>
    <n v="22"/>
    <n v="4"/>
    <x v="5"/>
    <n v="6"/>
    <n v="27.544444444444444"/>
    <n v="165.26666666666665"/>
    <n v="14.598555555555556"/>
    <n v="77.675333333333313"/>
    <x v="10"/>
    <x v="2"/>
  </r>
  <r>
    <s v="SO - 0004819"/>
    <d v="2014-11-27T00:00:00"/>
    <x v="18"/>
    <n v="3"/>
    <x v="0"/>
    <s v="AUD"/>
    <x v="2"/>
    <x v="1"/>
    <x v="49"/>
    <n v="8"/>
    <n v="1"/>
    <x v="4"/>
    <n v="7"/>
    <n v="214.4"/>
    <n v="1500.8"/>
    <n v="160.80000000000001"/>
    <n v="375.19999999999982"/>
    <x v="10"/>
    <x v="2"/>
  </r>
  <r>
    <s v="SO - 0004820"/>
    <d v="2014-11-28T00:00:00"/>
    <x v="19"/>
    <n v="4"/>
    <x v="0"/>
    <s v="AUD"/>
    <x v="2"/>
    <x v="1"/>
    <x v="51"/>
    <n v="12"/>
    <n v="2"/>
    <x v="7"/>
    <n v="6"/>
    <n v="107.94444444444444"/>
    <n v="647.66666666666663"/>
    <n v="68.004999999999995"/>
    <n v="239.63666666666666"/>
    <x v="10"/>
    <x v="2"/>
  </r>
  <r>
    <s v="SO - 0004821"/>
    <d v="2014-11-28T00:00:00"/>
    <x v="0"/>
    <n v="15"/>
    <x v="0"/>
    <s v="AUD"/>
    <x v="0"/>
    <x v="0"/>
    <x v="57"/>
    <n v="43"/>
    <n v="6"/>
    <x v="0"/>
    <n v="3"/>
    <n v="124.32222222222224"/>
    <n v="372.9666666666667"/>
    <n v="79.566222222222237"/>
    <n v="134.26799999999997"/>
    <x v="10"/>
    <x v="2"/>
  </r>
  <r>
    <s v="SO - 0004822"/>
    <d v="2014-11-28T00:00:00"/>
    <x v="7"/>
    <n v="17"/>
    <x v="1"/>
    <s v="AUD"/>
    <x v="0"/>
    <x v="2"/>
    <x v="30"/>
    <n v="47"/>
    <n v="7"/>
    <x v="3"/>
    <n v="9"/>
    <n v="110.17777777777778"/>
    <n v="991.6"/>
    <n v="90.345777777777769"/>
    <n v="178.48800000000006"/>
    <x v="10"/>
    <x v="2"/>
  </r>
  <r>
    <s v="SO - 0004823"/>
    <d v="2014-11-28T00:00:00"/>
    <x v="17"/>
    <n v="14"/>
    <x v="0"/>
    <s v="AUD"/>
    <x v="1"/>
    <x v="0"/>
    <x v="50"/>
    <n v="39"/>
    <n v="6"/>
    <x v="0"/>
    <n v="6"/>
    <n v="254.60000000000002"/>
    <n v="1527.6000000000001"/>
    <n v="201.13400000000001"/>
    <n v="320.79600000000005"/>
    <x v="10"/>
    <x v="2"/>
  </r>
  <r>
    <s v="SO - 0004824"/>
    <d v="2014-11-28T00:00:00"/>
    <x v="3"/>
    <n v="6"/>
    <x v="1"/>
    <s v="AUD"/>
    <x v="2"/>
    <x v="1"/>
    <x v="3"/>
    <n v="17"/>
    <n v="3"/>
    <x v="2"/>
    <n v="5"/>
    <n v="104.96666666666667"/>
    <n v="524.83333333333337"/>
    <n v="64.029666666666671"/>
    <n v="204.685"/>
    <x v="10"/>
    <x v="2"/>
  </r>
  <r>
    <s v="SO - 0004825"/>
    <d v="2014-11-28T00:00:00"/>
    <x v="1"/>
    <n v="11"/>
    <x v="0"/>
    <s v="AUD"/>
    <x v="1"/>
    <x v="0"/>
    <x v="42"/>
    <n v="32"/>
    <n v="5"/>
    <x v="1"/>
    <n v="3"/>
    <n v="429.54444444444448"/>
    <n v="1288.6333333333334"/>
    <n v="240.54488888888895"/>
    <n v="566.99866666666662"/>
    <x v="10"/>
    <x v="2"/>
  </r>
  <r>
    <s v="SO - 0004826"/>
    <d v="2014-11-28T00:00:00"/>
    <x v="8"/>
    <n v="9"/>
    <x v="0"/>
    <s v="AUD"/>
    <x v="2"/>
    <x v="1"/>
    <x v="10"/>
    <n v="25"/>
    <n v="4"/>
    <x v="5"/>
    <n v="5"/>
    <n v="124.32222222222224"/>
    <n v="621.6111111111112"/>
    <n v="94.484888888888889"/>
    <n v="149.18666666666672"/>
    <x v="10"/>
    <x v="2"/>
  </r>
  <r>
    <s v="SO - 0004827"/>
    <d v="2014-11-28T00:00:00"/>
    <x v="6"/>
    <n v="1"/>
    <x v="0"/>
    <s v="AUD"/>
    <x v="2"/>
    <x v="1"/>
    <x v="9"/>
    <n v="3"/>
    <n v="1"/>
    <x v="4"/>
    <n v="3"/>
    <n v="20.100000000000001"/>
    <n v="60.300000000000004"/>
    <n v="13.668000000000001"/>
    <n v="19.295999999999999"/>
    <x v="10"/>
    <x v="2"/>
  </r>
  <r>
    <s v="SO - 0004828"/>
    <d v="2014-11-28T00:00:00"/>
    <x v="5"/>
    <n v="16"/>
    <x v="2"/>
    <s v="AUD"/>
    <x v="0"/>
    <x v="3"/>
    <x v="12"/>
    <n v="46"/>
    <n v="7"/>
    <x v="3"/>
    <n v="7"/>
    <n v="631.28888888888889"/>
    <n v="4419.0222222222219"/>
    <n v="359.83466666666664"/>
    <n v="1900.1795555555555"/>
    <x v="10"/>
    <x v="2"/>
  </r>
  <r>
    <s v="SO - 0004829"/>
    <d v="2014-11-29T00:00:00"/>
    <x v="10"/>
    <n v="8"/>
    <x v="0"/>
    <s v="AUD"/>
    <x v="2"/>
    <x v="1"/>
    <x v="13"/>
    <n v="22"/>
    <n v="3"/>
    <x v="2"/>
    <n v="5"/>
    <n v="297.77777777777777"/>
    <n v="1488.8888888888889"/>
    <n v="175.68888888888887"/>
    <n v="610.44444444444457"/>
    <x v="10"/>
    <x v="2"/>
  </r>
  <r>
    <s v="SO - 0004830"/>
    <d v="2014-11-29T00:00:00"/>
    <x v="18"/>
    <n v="3"/>
    <x v="1"/>
    <s v="AUD"/>
    <x v="2"/>
    <x v="1"/>
    <x v="49"/>
    <n v="8"/>
    <n v="2"/>
    <x v="7"/>
    <n v="2"/>
    <n v="198.02222222222224"/>
    <n v="396.04444444444448"/>
    <n v="124.754"/>
    <n v="146.53644444444447"/>
    <x v="10"/>
    <x v="2"/>
  </r>
  <r>
    <s v="SO - 0004831"/>
    <d v="2014-11-29T00:00:00"/>
    <x v="1"/>
    <n v="11"/>
    <x v="0"/>
    <s v="AUD"/>
    <x v="1"/>
    <x v="0"/>
    <x v="1"/>
    <n v="31"/>
    <n v="5"/>
    <x v="1"/>
    <n v="8"/>
    <n v="120.60000000000001"/>
    <n v="964.80000000000007"/>
    <n v="102.51"/>
    <n v="144.72000000000003"/>
    <x v="10"/>
    <x v="2"/>
  </r>
  <r>
    <s v="SO - 0004832"/>
    <d v="2014-11-30T00:00:00"/>
    <x v="0"/>
    <n v="15"/>
    <x v="2"/>
    <s v="AUD"/>
    <x v="0"/>
    <x v="0"/>
    <x v="0"/>
    <n v="41"/>
    <n v="6"/>
    <x v="0"/>
    <n v="5"/>
    <n v="445.17777777777775"/>
    <n v="2225.8888888888887"/>
    <n v="369.49755555555549"/>
    <n v="378.40111111111128"/>
    <x v="10"/>
    <x v="2"/>
  </r>
  <r>
    <s v="SO - 0004833"/>
    <d v="2014-11-30T00:00:00"/>
    <x v="7"/>
    <n v="17"/>
    <x v="1"/>
    <s v="AUD"/>
    <x v="0"/>
    <x v="2"/>
    <x v="30"/>
    <n v="47"/>
    <n v="7"/>
    <x v="3"/>
    <n v="8"/>
    <n v="205.46666666666667"/>
    <n v="1643.7333333333333"/>
    <n v="168.48266666666666"/>
    <n v="295.87200000000007"/>
    <x v="10"/>
    <x v="2"/>
  </r>
  <r>
    <s v="SO - 0004834"/>
    <d v="2014-11-30T00:00:00"/>
    <x v="1"/>
    <n v="11"/>
    <x v="0"/>
    <s v="AUD"/>
    <x v="1"/>
    <x v="0"/>
    <x v="1"/>
    <n v="31"/>
    <n v="5"/>
    <x v="1"/>
    <n v="2"/>
    <n v="203.23333333333335"/>
    <n v="406.4666666666667"/>
    <n v="132.10166666666669"/>
    <n v="142.26333333333332"/>
    <x v="10"/>
    <x v="2"/>
  </r>
  <r>
    <s v="SO - 0004835"/>
    <d v="2014-11-30T00:00:00"/>
    <x v="14"/>
    <n v="10"/>
    <x v="0"/>
    <s v="AUD"/>
    <x v="1"/>
    <x v="0"/>
    <x v="45"/>
    <n v="29"/>
    <n v="4"/>
    <x v="5"/>
    <n v="2"/>
    <n v="268.74444444444447"/>
    <n v="537.48888888888894"/>
    <n v="153.18433333333334"/>
    <n v="231.12022222222225"/>
    <x v="10"/>
    <x v="2"/>
  </r>
  <r>
    <s v="SO - 0004836"/>
    <d v="2014-11-30T00:00:00"/>
    <x v="17"/>
    <n v="14"/>
    <x v="0"/>
    <s v="AUD"/>
    <x v="1"/>
    <x v="0"/>
    <x v="28"/>
    <n v="40"/>
    <n v="6"/>
    <x v="0"/>
    <n v="1"/>
    <n v="189.08888888888887"/>
    <n v="189.08888888888887"/>
    <n v="117.23511111111111"/>
    <n v="71.853777777777765"/>
    <x v="10"/>
    <x v="2"/>
  </r>
  <r>
    <s v="SO - 0004837"/>
    <d v="2014-12-01T00:00:00"/>
    <x v="8"/>
    <n v="9"/>
    <x v="1"/>
    <s v="AUD"/>
    <x v="2"/>
    <x v="0"/>
    <x v="53"/>
    <n v="26"/>
    <n v="4"/>
    <x v="5"/>
    <n v="4"/>
    <n v="119.11111111111111"/>
    <n v="476.44444444444446"/>
    <n v="63.128888888888895"/>
    <n v="223.92888888888888"/>
    <x v="11"/>
    <x v="2"/>
  </r>
  <r>
    <s v="SO - 0004838"/>
    <d v="2014-12-01T00:00:00"/>
    <x v="18"/>
    <n v="3"/>
    <x v="1"/>
    <s v="AUD"/>
    <x v="2"/>
    <x v="1"/>
    <x v="52"/>
    <n v="9"/>
    <n v="2"/>
    <x v="7"/>
    <n v="5"/>
    <n v="424.33333333333331"/>
    <n v="2121.6666666666665"/>
    <n v="318.25"/>
    <n v="530.41666666666652"/>
    <x v="11"/>
    <x v="2"/>
  </r>
  <r>
    <s v="SO - 0004839"/>
    <d v="2014-12-01T00:00:00"/>
    <x v="3"/>
    <n v="6"/>
    <x v="0"/>
    <s v="AUD"/>
    <x v="2"/>
    <x v="1"/>
    <x v="3"/>
    <n v="17"/>
    <n v="3"/>
    <x v="2"/>
    <n v="8"/>
    <n v="96.777777777777771"/>
    <n v="774.22222222222217"/>
    <n v="82.26111111111112"/>
    <n v="116.13333333333321"/>
    <x v="11"/>
    <x v="2"/>
  </r>
  <r>
    <s v="SO - 0004840"/>
    <d v="2014-12-03T00:00:00"/>
    <x v="2"/>
    <n v="12"/>
    <x v="1"/>
    <s v="AUD"/>
    <x v="1"/>
    <x v="0"/>
    <x v="2"/>
    <n v="34"/>
    <n v="5"/>
    <x v="1"/>
    <n v="9"/>
    <n v="432.52222222222224"/>
    <n v="3892.7000000000003"/>
    <n v="190.30977777777781"/>
    <n v="2179.9120000000003"/>
    <x v="11"/>
    <x v="2"/>
  </r>
  <r>
    <s v="SO - 0004841"/>
    <d v="2014-12-03T00:00:00"/>
    <x v="3"/>
    <n v="6"/>
    <x v="1"/>
    <s v="AUD"/>
    <x v="2"/>
    <x v="1"/>
    <x v="3"/>
    <n v="17"/>
    <n v="3"/>
    <x v="2"/>
    <n v="7"/>
    <n v="427.31111111111113"/>
    <n v="2991.1777777777779"/>
    <n v="264.9328888888889"/>
    <n v="1136.6475555555558"/>
    <x v="11"/>
    <x v="2"/>
  </r>
  <r>
    <s v="SO - 0004842"/>
    <d v="2014-12-04T00:00:00"/>
    <x v="3"/>
    <n v="6"/>
    <x v="1"/>
    <s v="AUD"/>
    <x v="2"/>
    <x v="1"/>
    <x v="20"/>
    <n v="16"/>
    <n v="3"/>
    <x v="2"/>
    <n v="4"/>
    <n v="120.60000000000001"/>
    <n v="482.40000000000003"/>
    <n v="66.330000000000013"/>
    <n v="217.07999999999998"/>
    <x v="11"/>
    <x v="2"/>
  </r>
  <r>
    <s v="SO - 0004843"/>
    <d v="2014-12-04T00:00:00"/>
    <x v="16"/>
    <n v="5"/>
    <x v="2"/>
    <s v="AUD"/>
    <x v="2"/>
    <x v="1"/>
    <x v="35"/>
    <n v="13"/>
    <n v="2"/>
    <x v="7"/>
    <n v="6"/>
    <n v="249.38888888888889"/>
    <n v="1496.3333333333333"/>
    <n v="117.21277777777777"/>
    <n v="793.05666666666662"/>
    <x v="11"/>
    <x v="2"/>
  </r>
  <r>
    <s v="SO - 0004844"/>
    <d v="2014-12-04T00:00:00"/>
    <x v="19"/>
    <n v="4"/>
    <x v="1"/>
    <s v="AUD"/>
    <x v="2"/>
    <x v="1"/>
    <x v="36"/>
    <n v="11"/>
    <n v="2"/>
    <x v="7"/>
    <n v="1"/>
    <n v="111.66666666666667"/>
    <n v="111.66666666666667"/>
    <n v="52.483333333333327"/>
    <n v="59.183333333333344"/>
    <x v="11"/>
    <x v="2"/>
  </r>
  <r>
    <s v="SO - 0004845"/>
    <d v="2014-12-05T00:00:00"/>
    <x v="1"/>
    <n v="11"/>
    <x v="0"/>
    <s v="AUD"/>
    <x v="1"/>
    <x v="0"/>
    <x v="1"/>
    <n v="31"/>
    <n v="5"/>
    <x v="1"/>
    <n v="1"/>
    <n v="214.4"/>
    <n v="214.4"/>
    <n v="152.22400000000002"/>
    <n v="62.175999999999988"/>
    <x v="11"/>
    <x v="2"/>
  </r>
  <r>
    <s v="SO - 0004846"/>
    <d v="2014-12-05T00:00:00"/>
    <x v="17"/>
    <n v="14"/>
    <x v="2"/>
    <s v="AUD"/>
    <x v="1"/>
    <x v="0"/>
    <x v="50"/>
    <n v="39"/>
    <n v="6"/>
    <x v="0"/>
    <n v="7"/>
    <n v="122.08888888888889"/>
    <n v="854.62222222222226"/>
    <n v="87.903999999999996"/>
    <n v="239.29422222222229"/>
    <x v="11"/>
    <x v="2"/>
  </r>
  <r>
    <s v="SO - 0004847"/>
    <d v="2014-12-05T00:00:00"/>
    <x v="11"/>
    <n v="20"/>
    <x v="1"/>
    <s v="AUD"/>
    <x v="3"/>
    <x v="2"/>
    <x v="25"/>
    <n v="57"/>
    <n v="8"/>
    <x v="6"/>
    <n v="5"/>
    <n v="96.033333333333346"/>
    <n v="480.16666666666674"/>
    <n v="52.818333333333342"/>
    <n v="216.07500000000005"/>
    <x v="11"/>
    <x v="2"/>
  </r>
  <r>
    <s v="SO - 0004848"/>
    <d v="2014-12-05T00:00:00"/>
    <x v="3"/>
    <n v="6"/>
    <x v="2"/>
    <s v="AUD"/>
    <x v="2"/>
    <x v="1"/>
    <x v="20"/>
    <n v="16"/>
    <n v="3"/>
    <x v="2"/>
    <n v="3"/>
    <n v="658.08888888888896"/>
    <n v="1974.2666666666669"/>
    <n v="269.81644444444441"/>
    <n v="1164.8173333333336"/>
    <x v="11"/>
    <x v="2"/>
  </r>
  <r>
    <s v="SO - 0004849"/>
    <d v="2014-12-05T00:00:00"/>
    <x v="8"/>
    <n v="9"/>
    <x v="1"/>
    <s v="AUD"/>
    <x v="2"/>
    <x v="1"/>
    <x v="10"/>
    <n v="25"/>
    <n v="4"/>
    <x v="5"/>
    <n v="9"/>
    <n v="428.8"/>
    <n v="3859.2000000000003"/>
    <n v="214.4"/>
    <n v="1929.6000000000001"/>
    <x v="11"/>
    <x v="2"/>
  </r>
  <r>
    <s v="SO - 0004850"/>
    <d v="2014-12-05T00:00:00"/>
    <x v="7"/>
    <n v="17"/>
    <x v="1"/>
    <s v="AUD"/>
    <x v="0"/>
    <x v="2"/>
    <x v="7"/>
    <n v="48"/>
    <n v="7"/>
    <x v="3"/>
    <n v="4"/>
    <n v="434.75555555555559"/>
    <n v="1739.0222222222224"/>
    <n v="173.90222222222224"/>
    <n v="1043.4133333333334"/>
    <x v="11"/>
    <x v="2"/>
  </r>
  <r>
    <s v="SO - 0004851"/>
    <d v="2014-12-05T00:00:00"/>
    <x v="19"/>
    <n v="4"/>
    <x v="1"/>
    <s v="AUD"/>
    <x v="2"/>
    <x v="1"/>
    <x v="36"/>
    <n v="11"/>
    <n v="2"/>
    <x v="7"/>
    <n v="2"/>
    <n v="131.02222222222224"/>
    <n v="262.04444444444448"/>
    <n v="108.74844444444444"/>
    <n v="44.54755555555559"/>
    <x v="11"/>
    <x v="2"/>
  </r>
  <r>
    <s v="SO - 0004852"/>
    <d v="2014-12-05T00:00:00"/>
    <x v="7"/>
    <n v="17"/>
    <x v="0"/>
    <s v="AUD"/>
    <x v="0"/>
    <x v="2"/>
    <x v="30"/>
    <n v="47"/>
    <n v="7"/>
    <x v="3"/>
    <n v="3"/>
    <n v="186.85555555555555"/>
    <n v="560.56666666666661"/>
    <n v="153.22155555555554"/>
    <n v="100.90199999999999"/>
    <x v="11"/>
    <x v="2"/>
  </r>
  <r>
    <s v="SO - 0004853"/>
    <d v="2014-12-06T00:00:00"/>
    <x v="2"/>
    <n v="12"/>
    <x v="1"/>
    <s v="AUD"/>
    <x v="1"/>
    <x v="0"/>
    <x v="40"/>
    <n v="33"/>
    <n v="5"/>
    <x v="1"/>
    <n v="3"/>
    <n v="269.48888888888888"/>
    <n v="808.4666666666667"/>
    <n v="188.64222222222222"/>
    <n v="242.54000000000008"/>
    <x v="11"/>
    <x v="2"/>
  </r>
  <r>
    <s v="SO - 0004854"/>
    <d v="2014-12-06T00:00:00"/>
    <x v="4"/>
    <n v="7"/>
    <x v="2"/>
    <s v="AUD"/>
    <x v="2"/>
    <x v="1"/>
    <x v="34"/>
    <n v="19"/>
    <n v="3"/>
    <x v="2"/>
    <n v="7"/>
    <n v="124.32222222222224"/>
    <n v="870.2555555555557"/>
    <n v="84.539111111111126"/>
    <n v="278.48177777777778"/>
    <x v="11"/>
    <x v="2"/>
  </r>
  <r>
    <s v="SO - 0004855"/>
    <d v="2014-12-06T00:00:00"/>
    <x v="19"/>
    <n v="4"/>
    <x v="1"/>
    <s v="AUD"/>
    <x v="2"/>
    <x v="1"/>
    <x v="36"/>
    <n v="11"/>
    <n v="2"/>
    <x v="7"/>
    <n v="9"/>
    <n v="147.4"/>
    <n v="1326.6000000000001"/>
    <n v="106.128"/>
    <n v="371.44800000000009"/>
    <x v="11"/>
    <x v="2"/>
  </r>
  <r>
    <s v="SO - 0004856"/>
    <d v="2014-12-07T00:00:00"/>
    <x v="2"/>
    <n v="12"/>
    <x v="1"/>
    <s v="AUD"/>
    <x v="1"/>
    <x v="0"/>
    <x v="40"/>
    <n v="33"/>
    <n v="5"/>
    <x v="1"/>
    <n v="5"/>
    <n v="330.53333333333336"/>
    <n v="1652.6666666666667"/>
    <n v="165.26666666666668"/>
    <n v="826.33333333333337"/>
    <x v="11"/>
    <x v="2"/>
  </r>
  <r>
    <s v="SO - 0004857"/>
    <d v="2014-12-07T00:00:00"/>
    <x v="3"/>
    <n v="6"/>
    <x v="2"/>
    <s v="AUD"/>
    <x v="2"/>
    <x v="1"/>
    <x v="3"/>
    <n v="17"/>
    <n v="3"/>
    <x v="2"/>
    <n v="1"/>
    <n v="20.100000000000001"/>
    <n v="20.100000000000001"/>
    <n v="9.8490000000000002"/>
    <n v="10.251000000000001"/>
    <x v="11"/>
    <x v="2"/>
  </r>
  <r>
    <s v="SO - 0004858"/>
    <d v="2014-12-07T00:00:00"/>
    <x v="14"/>
    <n v="10"/>
    <x v="0"/>
    <s v="AUD"/>
    <x v="2"/>
    <x v="0"/>
    <x v="38"/>
    <n v="27"/>
    <n v="4"/>
    <x v="5"/>
    <n v="7"/>
    <n v="666.27777777777783"/>
    <n v="4663.9444444444453"/>
    <n v="546.34777777777776"/>
    <n v="839.51000000000113"/>
    <x v="11"/>
    <x v="2"/>
  </r>
  <r>
    <s v="SO - 0004859"/>
    <d v="2014-12-08T00:00:00"/>
    <x v="19"/>
    <n v="4"/>
    <x v="1"/>
    <s v="AUD"/>
    <x v="2"/>
    <x v="1"/>
    <x v="33"/>
    <n v="10"/>
    <n v="2"/>
    <x v="7"/>
    <n v="4"/>
    <n v="269.48888888888888"/>
    <n v="1077.9555555555555"/>
    <n v="129.35466666666667"/>
    <n v="560.53688888888883"/>
    <x v="11"/>
    <x v="2"/>
  </r>
  <r>
    <s v="SO - 0004860"/>
    <d v="2014-12-08T00:00:00"/>
    <x v="5"/>
    <n v="16"/>
    <x v="1"/>
    <s v="AUD"/>
    <x v="0"/>
    <x v="3"/>
    <x v="12"/>
    <n v="46"/>
    <n v="7"/>
    <x v="3"/>
    <n v="3"/>
    <n v="606.72222222222217"/>
    <n v="1820.1666666666665"/>
    <n v="479.31055555555554"/>
    <n v="382.2349999999999"/>
    <x v="11"/>
    <x v="2"/>
  </r>
  <r>
    <s v="SO - 0004861"/>
    <d v="2014-12-08T00:00:00"/>
    <x v="10"/>
    <n v="8"/>
    <x v="0"/>
    <s v="AUD"/>
    <x v="2"/>
    <x v="1"/>
    <x v="31"/>
    <n v="23"/>
    <n v="4"/>
    <x v="5"/>
    <n v="3"/>
    <n v="99.01111111111112"/>
    <n v="297.03333333333336"/>
    <n v="55.446222222222232"/>
    <n v="130.69466666666665"/>
    <x v="11"/>
    <x v="2"/>
  </r>
  <r>
    <s v="SO - 0004862"/>
    <d v="2014-12-08T00:00:00"/>
    <x v="18"/>
    <n v="3"/>
    <x v="0"/>
    <s v="AUD"/>
    <x v="2"/>
    <x v="1"/>
    <x v="27"/>
    <n v="7"/>
    <n v="1"/>
    <x v="4"/>
    <n v="5"/>
    <n v="187.60000000000002"/>
    <n v="938.00000000000011"/>
    <n v="118.188"/>
    <n v="347.06000000000006"/>
    <x v="11"/>
    <x v="2"/>
  </r>
  <r>
    <s v="SO - 0004863"/>
    <d v="2014-12-08T00:00:00"/>
    <x v="14"/>
    <n v="10"/>
    <x v="2"/>
    <s v="AUD"/>
    <x v="1"/>
    <x v="0"/>
    <x v="17"/>
    <n v="28"/>
    <n v="4"/>
    <x v="5"/>
    <n v="4"/>
    <n v="258.32222222222225"/>
    <n v="1033.288888888889"/>
    <n v="160.15977777777778"/>
    <n v="392.6497777777779"/>
    <x v="11"/>
    <x v="2"/>
  </r>
  <r>
    <s v="SO - 0004864"/>
    <d v="2014-12-08T00:00:00"/>
    <x v="16"/>
    <n v="5"/>
    <x v="1"/>
    <s v="AUD"/>
    <x v="2"/>
    <x v="1"/>
    <x v="24"/>
    <n v="14"/>
    <n v="2"/>
    <x v="7"/>
    <n v="5"/>
    <n v="112.41111111111111"/>
    <n v="562.05555555555554"/>
    <n v="46.088555555555551"/>
    <n v="331.61277777777775"/>
    <x v="11"/>
    <x v="2"/>
  </r>
  <r>
    <s v="SO - 0004865"/>
    <d v="2014-12-08T00:00:00"/>
    <x v="18"/>
    <n v="3"/>
    <x v="0"/>
    <s v="AUD"/>
    <x v="2"/>
    <x v="1"/>
    <x v="29"/>
    <n v="6"/>
    <n v="1"/>
    <x v="4"/>
    <n v="2"/>
    <n v="26.055555555555557"/>
    <n v="52.111111111111114"/>
    <n v="20.062777777777779"/>
    <n v="11.985555555555557"/>
    <x v="11"/>
    <x v="2"/>
  </r>
  <r>
    <s v="SO - 0004866"/>
    <d v="2014-12-09T00:00:00"/>
    <x v="11"/>
    <n v="20"/>
    <x v="1"/>
    <s v="AUD"/>
    <x v="3"/>
    <x v="2"/>
    <x v="14"/>
    <n v="56"/>
    <n v="8"/>
    <x v="6"/>
    <n v="1"/>
    <n v="119.85555555555555"/>
    <n v="119.85555555555555"/>
    <n v="69.516222222222211"/>
    <n v="50.339333333333343"/>
    <x v="11"/>
    <x v="2"/>
  </r>
  <r>
    <s v="SO - 0004867"/>
    <d v="2014-12-09T00:00:00"/>
    <x v="19"/>
    <n v="4"/>
    <x v="2"/>
    <s v="AUD"/>
    <x v="2"/>
    <x v="1"/>
    <x v="36"/>
    <n v="11"/>
    <n v="2"/>
    <x v="7"/>
    <n v="8"/>
    <n v="23.077777777777779"/>
    <n v="184.62222222222223"/>
    <n v="12.462000000000002"/>
    <n v="84.926222222222222"/>
    <x v="11"/>
    <x v="2"/>
  </r>
  <r>
    <s v="SO - 0004868"/>
    <d v="2014-12-09T00:00:00"/>
    <x v="1"/>
    <n v="11"/>
    <x v="2"/>
    <s v="AUD"/>
    <x v="1"/>
    <x v="0"/>
    <x v="43"/>
    <n v="30"/>
    <n v="5"/>
    <x v="1"/>
    <n v="4"/>
    <n v="251.62222222222221"/>
    <n v="1006.4888888888888"/>
    <n v="123.29488888888889"/>
    <n v="513.30933333333326"/>
    <x v="11"/>
    <x v="2"/>
  </r>
  <r>
    <s v="SO - 0004869"/>
    <d v="2014-12-10T00:00:00"/>
    <x v="3"/>
    <n v="6"/>
    <x v="0"/>
    <s v="AUD"/>
    <x v="2"/>
    <x v="1"/>
    <x v="26"/>
    <n v="15"/>
    <n v="3"/>
    <x v="2"/>
    <n v="1"/>
    <n v="98.266666666666666"/>
    <n v="98.266666666666666"/>
    <n v="62.890666666666661"/>
    <n v="35.376000000000005"/>
    <x v="11"/>
    <x v="2"/>
  </r>
  <r>
    <s v="SO - 0004870"/>
    <d v="2014-12-10T00:00:00"/>
    <x v="7"/>
    <n v="17"/>
    <x v="0"/>
    <s v="AUD"/>
    <x v="0"/>
    <x v="2"/>
    <x v="7"/>
    <n v="48"/>
    <n v="7"/>
    <x v="3"/>
    <n v="1"/>
    <n v="315.64444444444445"/>
    <n v="315.64444444444445"/>
    <n v="227.26400000000001"/>
    <n v="88.380444444444436"/>
    <x v="11"/>
    <x v="2"/>
  </r>
  <r>
    <s v="SO - 0004871"/>
    <d v="2014-12-10T00:00:00"/>
    <x v="13"/>
    <n v="19"/>
    <x v="2"/>
    <s v="AUD"/>
    <x v="3"/>
    <x v="2"/>
    <x v="14"/>
    <n v="56"/>
    <n v="8"/>
    <x v="6"/>
    <n v="5"/>
    <n v="631.28888888888889"/>
    <n v="3156.4444444444443"/>
    <n v="321.95733333333339"/>
    <n v="1546.6577777777775"/>
    <x v="11"/>
    <x v="2"/>
  </r>
  <r>
    <s v="SO - 0004872"/>
    <d v="2014-12-10T00:00:00"/>
    <x v="14"/>
    <n v="10"/>
    <x v="0"/>
    <s v="AUD"/>
    <x v="1"/>
    <x v="0"/>
    <x v="45"/>
    <n v="29"/>
    <n v="4"/>
    <x v="5"/>
    <n v="5"/>
    <n v="659.57777777777778"/>
    <n v="3297.8888888888887"/>
    <n v="336.38466666666665"/>
    <n v="1615.9655555555555"/>
    <x v="11"/>
    <x v="2"/>
  </r>
  <r>
    <s v="SO - 0004873"/>
    <d v="2014-12-11T00:00:00"/>
    <x v="0"/>
    <n v="15"/>
    <x v="1"/>
    <s v="AUD"/>
    <x v="0"/>
    <x v="0"/>
    <x v="47"/>
    <n v="44"/>
    <n v="6"/>
    <x v="0"/>
    <n v="6"/>
    <n v="119.85555555555555"/>
    <n v="719.13333333333333"/>
    <n v="61.126333333333342"/>
    <n v="352.37533333333329"/>
    <x v="11"/>
    <x v="2"/>
  </r>
  <r>
    <s v="SO - 0004874"/>
    <d v="2014-12-12T00:00:00"/>
    <x v="3"/>
    <n v="6"/>
    <x v="1"/>
    <s v="AUD"/>
    <x v="2"/>
    <x v="1"/>
    <x v="20"/>
    <n v="16"/>
    <n v="3"/>
    <x v="2"/>
    <n v="7"/>
    <n v="294.8"/>
    <n v="2063.6"/>
    <n v="165.08800000000005"/>
    <n v="907.98399999999947"/>
    <x v="11"/>
    <x v="2"/>
  </r>
  <r>
    <s v="SO - 0004875"/>
    <d v="2014-12-12T00:00:00"/>
    <x v="6"/>
    <n v="1"/>
    <x v="1"/>
    <s v="AUD"/>
    <x v="2"/>
    <x v="1"/>
    <x v="9"/>
    <n v="3"/>
    <n v="1"/>
    <x v="4"/>
    <n v="9"/>
    <n v="29.777777777777779"/>
    <n v="268"/>
    <n v="14.591111111111111"/>
    <n v="136.68"/>
    <x v="11"/>
    <x v="2"/>
  </r>
  <r>
    <s v="SO - 0004876"/>
    <d v="2014-12-12T00:00:00"/>
    <x v="18"/>
    <n v="3"/>
    <x v="1"/>
    <s v="AUD"/>
    <x v="2"/>
    <x v="1"/>
    <x v="52"/>
    <n v="9"/>
    <n v="2"/>
    <x v="7"/>
    <n v="9"/>
    <n v="122.08888888888889"/>
    <n v="1098.8"/>
    <n v="98.891999999999996"/>
    <n v="208.77199999999993"/>
    <x v="11"/>
    <x v="2"/>
  </r>
  <r>
    <s v="SO - 0004877"/>
    <d v="2014-12-12T00:00:00"/>
    <x v="3"/>
    <n v="6"/>
    <x v="1"/>
    <s v="AUD"/>
    <x v="2"/>
    <x v="1"/>
    <x v="20"/>
    <n v="16"/>
    <n v="3"/>
    <x v="2"/>
    <n v="4"/>
    <n v="444.43333333333334"/>
    <n v="1777.7333333333333"/>
    <n v="377.76833333333332"/>
    <n v="266.66000000000008"/>
    <x v="11"/>
    <x v="2"/>
  </r>
  <r>
    <s v="SO - 0004878"/>
    <d v="2014-12-12T00:00:00"/>
    <x v="2"/>
    <n v="12"/>
    <x v="2"/>
    <s v="AUD"/>
    <x v="1"/>
    <x v="0"/>
    <x v="2"/>
    <n v="34"/>
    <n v="5"/>
    <x v="1"/>
    <n v="6"/>
    <n v="689.3555555555555"/>
    <n v="4136.1333333333332"/>
    <n v="358.46488888888894"/>
    <n v="1985.3439999999996"/>
    <x v="11"/>
    <x v="2"/>
  </r>
  <r>
    <s v="SO - 0004879"/>
    <d v="2014-12-12T00:00:00"/>
    <x v="0"/>
    <n v="15"/>
    <x v="1"/>
    <s v="AUD"/>
    <x v="0"/>
    <x v="0"/>
    <x v="57"/>
    <n v="43"/>
    <n v="6"/>
    <x v="0"/>
    <n v="1"/>
    <n v="250.87777777777779"/>
    <n v="250.87777777777779"/>
    <n v="127.94766666666666"/>
    <n v="122.93011111111113"/>
    <x v="11"/>
    <x v="2"/>
  </r>
  <r>
    <s v="SO - 0004880"/>
    <d v="2014-12-12T00:00:00"/>
    <x v="14"/>
    <n v="10"/>
    <x v="0"/>
    <s v="AUD"/>
    <x v="1"/>
    <x v="0"/>
    <x v="45"/>
    <n v="29"/>
    <n v="4"/>
    <x v="5"/>
    <n v="9"/>
    <n v="257.57777777777778"/>
    <n v="2318.1999999999998"/>
    <n v="162.274"/>
    <n v="857.73399999999992"/>
    <x v="11"/>
    <x v="2"/>
  </r>
  <r>
    <s v="SO - 0004881"/>
    <d v="2014-12-12T00:00:00"/>
    <x v="16"/>
    <n v="5"/>
    <x v="0"/>
    <s v="AUD"/>
    <x v="2"/>
    <x v="1"/>
    <x v="24"/>
    <n v="14"/>
    <n v="2"/>
    <x v="7"/>
    <n v="9"/>
    <n v="297.77777777777777"/>
    <n v="2680"/>
    <n v="125.06666666666666"/>
    <n v="1554.4"/>
    <x v="11"/>
    <x v="2"/>
  </r>
  <r>
    <s v="SO - 0004882"/>
    <d v="2014-12-13T00:00:00"/>
    <x v="7"/>
    <n v="17"/>
    <x v="1"/>
    <s v="AUD"/>
    <x v="0"/>
    <x v="2"/>
    <x v="21"/>
    <n v="49"/>
    <n v="7"/>
    <x v="3"/>
    <n v="1"/>
    <n v="125.06666666666668"/>
    <n v="125.06666666666668"/>
    <n v="87.546666666666681"/>
    <n v="37.519999999999996"/>
    <x v="11"/>
    <x v="2"/>
  </r>
  <r>
    <s v="SO - 0004883"/>
    <d v="2014-12-13T00:00:00"/>
    <x v="5"/>
    <n v="16"/>
    <x v="1"/>
    <s v="AUD"/>
    <x v="0"/>
    <x v="2"/>
    <x v="30"/>
    <n v="47"/>
    <n v="7"/>
    <x v="3"/>
    <n v="4"/>
    <n v="436.98888888888888"/>
    <n v="1747.9555555555555"/>
    <n v="301.52233333333334"/>
    <n v="541.86622222222218"/>
    <x v="11"/>
    <x v="2"/>
  </r>
  <r>
    <s v="SO - 0004884"/>
    <d v="2014-12-14T00:00:00"/>
    <x v="11"/>
    <n v="20"/>
    <x v="1"/>
    <s v="AUD"/>
    <x v="3"/>
    <x v="2"/>
    <x v="22"/>
    <n v="58"/>
    <n v="8"/>
    <x v="6"/>
    <n v="4"/>
    <n v="606.72222222222217"/>
    <n v="2426.8888888888887"/>
    <n v="509.64666666666665"/>
    <n v="388.3022222222221"/>
    <x v="11"/>
    <x v="2"/>
  </r>
  <r>
    <s v="SO - 0004885"/>
    <d v="2014-12-14T00:00:00"/>
    <x v="11"/>
    <n v="20"/>
    <x v="0"/>
    <s v="AUD"/>
    <x v="3"/>
    <x v="2"/>
    <x v="14"/>
    <n v="56"/>
    <n v="8"/>
    <x v="6"/>
    <n v="3"/>
    <n v="126.55555555555556"/>
    <n v="379.66666666666669"/>
    <n v="55.684444444444445"/>
    <n v="212.61333333333334"/>
    <x v="11"/>
    <x v="2"/>
  </r>
  <r>
    <s v="SO - 0004886"/>
    <d v="2014-12-14T00:00:00"/>
    <x v="4"/>
    <n v="7"/>
    <x v="0"/>
    <s v="AUD"/>
    <x v="2"/>
    <x v="1"/>
    <x v="44"/>
    <n v="21"/>
    <n v="3"/>
    <x v="2"/>
    <n v="2"/>
    <n v="28.288888888888888"/>
    <n v="56.577777777777776"/>
    <n v="18.387777777777778"/>
    <n v="19.80222222222222"/>
    <x v="11"/>
    <x v="2"/>
  </r>
  <r>
    <s v="SO - 0004887"/>
    <d v="2014-12-14T00:00:00"/>
    <x v="8"/>
    <n v="9"/>
    <x v="0"/>
    <s v="AUD"/>
    <x v="2"/>
    <x v="1"/>
    <x v="10"/>
    <n v="25"/>
    <n v="4"/>
    <x v="5"/>
    <n v="2"/>
    <n v="282.14444444444445"/>
    <n v="564.28888888888889"/>
    <n v="112.8577777777778"/>
    <n v="338.57333333333327"/>
    <x v="11"/>
    <x v="2"/>
  </r>
  <r>
    <s v="SO - 0004888"/>
    <d v="2014-12-14T00:00:00"/>
    <x v="9"/>
    <n v="18"/>
    <x v="0"/>
    <s v="AUD"/>
    <x v="0"/>
    <x v="2"/>
    <x v="11"/>
    <n v="51"/>
    <n v="7"/>
    <x v="3"/>
    <n v="5"/>
    <n v="638.73333333333335"/>
    <n v="3193.666666666667"/>
    <n v="510.98666666666668"/>
    <n v="638.73333333333358"/>
    <x v="11"/>
    <x v="2"/>
  </r>
  <r>
    <s v="SO - 0004889"/>
    <d v="2014-12-14T00:00:00"/>
    <x v="19"/>
    <n v="4"/>
    <x v="1"/>
    <s v="AUD"/>
    <x v="2"/>
    <x v="1"/>
    <x v="36"/>
    <n v="11"/>
    <n v="2"/>
    <x v="7"/>
    <n v="7"/>
    <n v="201"/>
    <n v="1407"/>
    <n v="132.66"/>
    <n v="478.38"/>
    <x v="11"/>
    <x v="2"/>
  </r>
  <r>
    <s v="SO - 0004890"/>
    <d v="2014-12-15T00:00:00"/>
    <x v="16"/>
    <n v="5"/>
    <x v="1"/>
    <s v="AUD"/>
    <x v="2"/>
    <x v="1"/>
    <x v="26"/>
    <n v="15"/>
    <n v="2"/>
    <x v="7"/>
    <n v="9"/>
    <n v="18.611111111111111"/>
    <n v="167.5"/>
    <n v="13.58611111111111"/>
    <n v="45.225000000000009"/>
    <x v="11"/>
    <x v="2"/>
  </r>
  <r>
    <s v="SO - 0004891"/>
    <d v="2014-12-15T00:00:00"/>
    <x v="3"/>
    <n v="6"/>
    <x v="1"/>
    <s v="AUD"/>
    <x v="2"/>
    <x v="1"/>
    <x v="26"/>
    <n v="15"/>
    <n v="3"/>
    <x v="2"/>
    <n v="5"/>
    <n v="21.588888888888889"/>
    <n v="107.94444444444444"/>
    <n v="17.918777777777777"/>
    <n v="18.350555555555559"/>
    <x v="11"/>
    <x v="2"/>
  </r>
  <r>
    <s v="SO - 0004892"/>
    <d v="2014-12-15T00:00:00"/>
    <x v="12"/>
    <n v="2"/>
    <x v="2"/>
    <s v="AUD"/>
    <x v="2"/>
    <x v="1"/>
    <x v="37"/>
    <n v="5"/>
    <n v="1"/>
    <x v="4"/>
    <n v="9"/>
    <n v="436.98888888888888"/>
    <n v="3932.9"/>
    <n v="187.90522222222222"/>
    <n v="2241.7530000000002"/>
    <x v="11"/>
    <x v="2"/>
  </r>
  <r>
    <s v="SO - 0004893"/>
    <d v="2014-12-15T00:00:00"/>
    <x v="0"/>
    <n v="15"/>
    <x v="1"/>
    <s v="AUD"/>
    <x v="0"/>
    <x v="0"/>
    <x v="8"/>
    <n v="42"/>
    <n v="6"/>
    <x v="0"/>
    <n v="9"/>
    <n v="375.20000000000005"/>
    <n v="3376.8"/>
    <n v="206.36"/>
    <n v="1519.56"/>
    <x v="11"/>
    <x v="2"/>
  </r>
  <r>
    <s v="SO - 0004894"/>
    <d v="2014-12-16T00:00:00"/>
    <x v="8"/>
    <n v="9"/>
    <x v="1"/>
    <s v="AUD"/>
    <x v="2"/>
    <x v="1"/>
    <x v="32"/>
    <n v="24"/>
    <n v="4"/>
    <x v="5"/>
    <n v="4"/>
    <n v="603.74444444444441"/>
    <n v="2414.9777777777776"/>
    <n v="422.62111111111108"/>
    <n v="724.49333333333334"/>
    <x v="11"/>
    <x v="2"/>
  </r>
  <r>
    <s v="SO - 0004895"/>
    <d v="2014-12-16T00:00:00"/>
    <x v="17"/>
    <n v="14"/>
    <x v="1"/>
    <s v="AUD"/>
    <x v="1"/>
    <x v="0"/>
    <x v="0"/>
    <n v="41"/>
    <n v="6"/>
    <x v="0"/>
    <n v="4"/>
    <n v="650.6444444444445"/>
    <n v="2602.577777777778"/>
    <n v="468.46400000000006"/>
    <n v="728.72177777777779"/>
    <x v="11"/>
    <x v="2"/>
  </r>
  <r>
    <s v="SO - 0004896"/>
    <d v="2014-12-16T00:00:00"/>
    <x v="19"/>
    <n v="4"/>
    <x v="2"/>
    <s v="AUD"/>
    <x v="2"/>
    <x v="1"/>
    <x v="36"/>
    <n v="11"/>
    <n v="2"/>
    <x v="7"/>
    <n v="7"/>
    <n v="93.800000000000011"/>
    <n v="656.60000000000014"/>
    <n v="48.776000000000003"/>
    <n v="315.16800000000012"/>
    <x v="11"/>
    <x v="2"/>
  </r>
  <r>
    <s v="SO - 0004897"/>
    <d v="2014-12-17T00:00:00"/>
    <x v="8"/>
    <n v="9"/>
    <x v="1"/>
    <s v="AUD"/>
    <x v="2"/>
    <x v="1"/>
    <x v="32"/>
    <n v="24"/>
    <n v="4"/>
    <x v="5"/>
    <n v="1"/>
    <n v="103.47777777777779"/>
    <n v="103.47777777777779"/>
    <n v="66.225777777777779"/>
    <n v="37.25200000000001"/>
    <x v="11"/>
    <x v="2"/>
  </r>
  <r>
    <s v="SO - 0004898"/>
    <d v="2014-12-17T00:00:00"/>
    <x v="15"/>
    <n v="13"/>
    <x v="0"/>
    <s v="AUD"/>
    <x v="1"/>
    <x v="0"/>
    <x v="54"/>
    <n v="36"/>
    <n v="5"/>
    <x v="1"/>
    <n v="6"/>
    <n v="88.588888888888903"/>
    <n v="531.53333333333342"/>
    <n v="75.300555555555562"/>
    <n v="79.730000000000018"/>
    <x v="11"/>
    <x v="2"/>
  </r>
  <r>
    <s v="SO - 0004899"/>
    <d v="2014-12-17T00:00:00"/>
    <x v="1"/>
    <n v="11"/>
    <x v="1"/>
    <s v="AUD"/>
    <x v="1"/>
    <x v="0"/>
    <x v="1"/>
    <n v="31"/>
    <n v="5"/>
    <x v="1"/>
    <n v="3"/>
    <n v="97.522222222222226"/>
    <n v="292.56666666666666"/>
    <n v="51.686777777777785"/>
    <n v="137.50633333333332"/>
    <x v="11"/>
    <x v="2"/>
  </r>
  <r>
    <s v="SO - 0004900"/>
    <d v="2014-12-17T00:00:00"/>
    <x v="17"/>
    <n v="14"/>
    <x v="1"/>
    <s v="AUD"/>
    <x v="1"/>
    <x v="0"/>
    <x v="50"/>
    <n v="39"/>
    <n v="6"/>
    <x v="0"/>
    <n v="9"/>
    <n v="267.25555555555559"/>
    <n v="2405.3000000000002"/>
    <n v="109.57477777777778"/>
    <n v="1419.1270000000002"/>
    <x v="11"/>
    <x v="2"/>
  </r>
  <r>
    <s v="SO - 0004901"/>
    <d v="2014-12-17T00:00:00"/>
    <x v="4"/>
    <n v="7"/>
    <x v="1"/>
    <s v="AUD"/>
    <x v="2"/>
    <x v="1"/>
    <x v="44"/>
    <n v="21"/>
    <n v="3"/>
    <x v="2"/>
    <n v="6"/>
    <n v="28.288888888888888"/>
    <n v="169.73333333333332"/>
    <n v="20.933777777777777"/>
    <n v="44.130666666666656"/>
    <x v="11"/>
    <x v="2"/>
  </r>
  <r>
    <s v="SO - 0004902"/>
    <d v="2014-12-18T00:00:00"/>
    <x v="9"/>
    <n v="18"/>
    <x v="1"/>
    <s v="AUD"/>
    <x v="0"/>
    <x v="2"/>
    <x v="56"/>
    <n v="52"/>
    <n v="8"/>
    <x v="6"/>
    <n v="3"/>
    <n v="220.35555555555555"/>
    <n v="661.06666666666661"/>
    <n v="185.09866666666665"/>
    <n v="105.77066666666667"/>
    <x v="11"/>
    <x v="2"/>
  </r>
  <r>
    <s v="SO - 0004903"/>
    <d v="2014-12-18T00:00:00"/>
    <x v="17"/>
    <n v="14"/>
    <x v="2"/>
    <s v="AUD"/>
    <x v="1"/>
    <x v="0"/>
    <x v="0"/>
    <n v="41"/>
    <n v="6"/>
    <x v="0"/>
    <n v="2"/>
    <n v="122.08888888888889"/>
    <n v="244.17777777777778"/>
    <n v="87.903999999999996"/>
    <n v="68.369777777777784"/>
    <x v="11"/>
    <x v="2"/>
  </r>
  <r>
    <s v="SO - 0004904"/>
    <d v="2014-12-18T00:00:00"/>
    <x v="14"/>
    <n v="10"/>
    <x v="0"/>
    <s v="AUD"/>
    <x v="2"/>
    <x v="0"/>
    <x v="38"/>
    <n v="27"/>
    <n v="4"/>
    <x v="5"/>
    <n v="1"/>
    <n v="142.93333333333334"/>
    <n v="142.93333333333334"/>
    <n v="57.173333333333339"/>
    <n v="85.759999999999991"/>
    <x v="11"/>
    <x v="2"/>
  </r>
  <r>
    <s v="SO - 0004905"/>
    <d v="2014-12-18T00:00:00"/>
    <x v="4"/>
    <n v="7"/>
    <x v="2"/>
    <s v="AUD"/>
    <x v="2"/>
    <x v="1"/>
    <x v="34"/>
    <n v="19"/>
    <n v="3"/>
    <x v="2"/>
    <n v="2"/>
    <n v="291.82222222222225"/>
    <n v="583.6444444444445"/>
    <n v="172.17511111111111"/>
    <n v="239.29422222222229"/>
    <x v="11"/>
    <x v="2"/>
  </r>
  <r>
    <s v="SO - 0004906"/>
    <d v="2014-12-19T00:00:00"/>
    <x v="19"/>
    <n v="4"/>
    <x v="0"/>
    <s v="AUD"/>
    <x v="2"/>
    <x v="1"/>
    <x v="33"/>
    <n v="10"/>
    <n v="2"/>
    <x v="7"/>
    <n v="3"/>
    <n v="432.52222222222224"/>
    <n v="1297.5666666666666"/>
    <n v="246.53766666666667"/>
    <n v="557.95366666666655"/>
    <x v="11"/>
    <x v="2"/>
  </r>
  <r>
    <s v="SO - 0004907"/>
    <d v="2014-12-19T00:00:00"/>
    <x v="8"/>
    <n v="9"/>
    <x v="0"/>
    <s v="AUD"/>
    <x v="2"/>
    <x v="0"/>
    <x v="53"/>
    <n v="26"/>
    <n v="4"/>
    <x v="5"/>
    <n v="8"/>
    <n v="126.55555555555556"/>
    <n v="1012.4444444444445"/>
    <n v="73.402222222222221"/>
    <n v="425.22666666666669"/>
    <x v="11"/>
    <x v="2"/>
  </r>
  <r>
    <s v="SO - 0004908"/>
    <d v="2014-12-19T00:00:00"/>
    <x v="17"/>
    <n v="14"/>
    <x v="1"/>
    <s v="AUD"/>
    <x v="1"/>
    <x v="0"/>
    <x v="50"/>
    <n v="39"/>
    <n v="6"/>
    <x v="0"/>
    <n v="3"/>
    <n v="29.033333333333335"/>
    <n v="87.100000000000009"/>
    <n v="15.968333333333337"/>
    <n v="39.194999999999993"/>
    <x v="11"/>
    <x v="2"/>
  </r>
  <r>
    <s v="SO - 0004909"/>
    <d v="2014-12-19T00:00:00"/>
    <x v="1"/>
    <n v="11"/>
    <x v="1"/>
    <s v="AUD"/>
    <x v="1"/>
    <x v="0"/>
    <x v="1"/>
    <n v="31"/>
    <n v="5"/>
    <x v="1"/>
    <n v="7"/>
    <n v="26.055555555555557"/>
    <n v="182.38888888888891"/>
    <n v="15.893888888888888"/>
    <n v="71.131666666666689"/>
    <x v="11"/>
    <x v="2"/>
  </r>
  <r>
    <s v="SO - 0004910"/>
    <d v="2014-12-19T00:00:00"/>
    <x v="16"/>
    <n v="5"/>
    <x v="0"/>
    <s v="AUD"/>
    <x v="2"/>
    <x v="1"/>
    <x v="35"/>
    <n v="13"/>
    <n v="2"/>
    <x v="7"/>
    <n v="4"/>
    <n v="146.65555555555557"/>
    <n v="586.62222222222226"/>
    <n v="98.259222222222235"/>
    <n v="193.58533333333332"/>
    <x v="11"/>
    <x v="2"/>
  </r>
  <r>
    <s v="SO - 0004911"/>
    <d v="2014-12-19T00:00:00"/>
    <x v="2"/>
    <n v="12"/>
    <x v="0"/>
    <s v="AUD"/>
    <x v="1"/>
    <x v="0"/>
    <x v="16"/>
    <n v="35"/>
    <n v="5"/>
    <x v="1"/>
    <n v="6"/>
    <n v="297.03333333333336"/>
    <n v="1782.2000000000003"/>
    <n v="136.63533333333334"/>
    <n v="962.38800000000026"/>
    <x v="11"/>
    <x v="2"/>
  </r>
  <r>
    <s v="SO - 0004912"/>
    <d v="2014-12-19T00:00:00"/>
    <x v="17"/>
    <n v="14"/>
    <x v="1"/>
    <s v="AUD"/>
    <x v="1"/>
    <x v="0"/>
    <x v="50"/>
    <n v="39"/>
    <n v="6"/>
    <x v="0"/>
    <n v="4"/>
    <n v="327.55555555555554"/>
    <n v="1310.2222222222222"/>
    <n v="180.15555555555557"/>
    <n v="589.59999999999991"/>
    <x v="11"/>
    <x v="2"/>
  </r>
  <r>
    <s v="SO - 0004913"/>
    <d v="2014-12-19T00:00:00"/>
    <x v="1"/>
    <n v="11"/>
    <x v="2"/>
    <s v="AUD"/>
    <x v="1"/>
    <x v="0"/>
    <x v="43"/>
    <n v="30"/>
    <n v="5"/>
    <x v="1"/>
    <n v="2"/>
    <n v="18.611111111111111"/>
    <n v="37.222222222222221"/>
    <n v="8.375"/>
    <n v="20.472222222222221"/>
    <x v="11"/>
    <x v="2"/>
  </r>
  <r>
    <s v="SO - 0004914"/>
    <d v="2014-12-20T00:00:00"/>
    <x v="17"/>
    <n v="14"/>
    <x v="1"/>
    <s v="AUD"/>
    <x v="1"/>
    <x v="0"/>
    <x v="0"/>
    <n v="41"/>
    <n v="6"/>
    <x v="0"/>
    <n v="9"/>
    <n v="430.28888888888889"/>
    <n v="3872.6"/>
    <n v="339.92822222222225"/>
    <n v="813.24599999999964"/>
    <x v="11"/>
    <x v="2"/>
  </r>
  <r>
    <s v="SO - 0004915"/>
    <d v="2014-12-20T00:00:00"/>
    <x v="18"/>
    <n v="3"/>
    <x v="0"/>
    <s v="AUD"/>
    <x v="2"/>
    <x v="1"/>
    <x v="49"/>
    <n v="8"/>
    <n v="2"/>
    <x v="7"/>
    <n v="3"/>
    <n v="436.98888888888888"/>
    <n v="1310.9666666666667"/>
    <n v="353.96100000000001"/>
    <n v="249.08366666666666"/>
    <x v="11"/>
    <x v="2"/>
  </r>
  <r>
    <s v="SO - 0004916"/>
    <d v="2014-12-20T00:00:00"/>
    <x v="16"/>
    <n v="5"/>
    <x v="2"/>
    <s v="AUD"/>
    <x v="2"/>
    <x v="1"/>
    <x v="26"/>
    <n v="15"/>
    <n v="2"/>
    <x v="7"/>
    <n v="5"/>
    <n v="117.62222222222223"/>
    <n v="588.1111111111112"/>
    <n v="76.454444444444462"/>
    <n v="205.8388888888889"/>
    <x v="11"/>
    <x v="2"/>
  </r>
  <r>
    <s v="SO - 0004917"/>
    <d v="2014-12-20T00:00:00"/>
    <x v="4"/>
    <n v="7"/>
    <x v="1"/>
    <s v="AUD"/>
    <x v="2"/>
    <x v="1"/>
    <x v="44"/>
    <n v="21"/>
    <n v="3"/>
    <x v="2"/>
    <n v="9"/>
    <n v="20.844444444444445"/>
    <n v="187.6"/>
    <n v="9.7968888888888888"/>
    <n v="99.427999999999997"/>
    <x v="11"/>
    <x v="2"/>
  </r>
  <r>
    <s v="SO - 0004918"/>
    <d v="2014-12-20T00:00:00"/>
    <x v="17"/>
    <n v="14"/>
    <x v="1"/>
    <s v="AUD"/>
    <x v="1"/>
    <x v="0"/>
    <x v="19"/>
    <n v="38"/>
    <n v="6"/>
    <x v="0"/>
    <n v="4"/>
    <n v="290.33333333333331"/>
    <n v="1161.3333333333333"/>
    <n v="240.97666666666666"/>
    <n v="197.42666666666662"/>
    <x v="11"/>
    <x v="2"/>
  </r>
  <r>
    <s v="SO - 0004919"/>
    <d v="2014-12-20T00:00:00"/>
    <x v="12"/>
    <n v="2"/>
    <x v="1"/>
    <s v="AUD"/>
    <x v="2"/>
    <x v="1"/>
    <x v="37"/>
    <n v="5"/>
    <n v="1"/>
    <x v="4"/>
    <n v="8"/>
    <n v="218.12222222222223"/>
    <n v="1744.9777777777779"/>
    <n v="115.6047777777778"/>
    <n v="820.13955555555549"/>
    <x v="11"/>
    <x v="2"/>
  </r>
  <r>
    <s v="SO - 0004920"/>
    <d v="2014-12-20T00:00:00"/>
    <x v="16"/>
    <n v="5"/>
    <x v="1"/>
    <s v="AUD"/>
    <x v="2"/>
    <x v="1"/>
    <x v="24"/>
    <n v="14"/>
    <n v="2"/>
    <x v="7"/>
    <n v="3"/>
    <n v="443.68888888888893"/>
    <n v="1331.0666666666668"/>
    <n v="350.51422222222226"/>
    <n v="279.52400000000011"/>
    <x v="11"/>
    <x v="2"/>
  </r>
  <r>
    <s v="SO - 0004921"/>
    <d v="2014-12-21T00:00:00"/>
    <x v="19"/>
    <n v="4"/>
    <x v="1"/>
    <s v="AUD"/>
    <x v="2"/>
    <x v="1"/>
    <x v="33"/>
    <n v="10"/>
    <n v="2"/>
    <x v="7"/>
    <n v="8"/>
    <n v="85.611111111111114"/>
    <n v="684.88888888888891"/>
    <n v="43.661666666666662"/>
    <n v="335.59555555555562"/>
    <x v="11"/>
    <x v="2"/>
  </r>
  <r>
    <s v="SO - 0004922"/>
    <d v="2014-12-21T00:00:00"/>
    <x v="12"/>
    <n v="2"/>
    <x v="0"/>
    <s v="AUD"/>
    <x v="2"/>
    <x v="1"/>
    <x v="37"/>
    <n v="5"/>
    <n v="1"/>
    <x v="4"/>
    <n v="6"/>
    <n v="615.65555555555557"/>
    <n v="3693.9333333333334"/>
    <n v="498.6810000000001"/>
    <n v="701.8473333333327"/>
    <x v="11"/>
    <x v="2"/>
  </r>
  <r>
    <s v="SO - 0004923"/>
    <d v="2014-12-21T00:00:00"/>
    <x v="14"/>
    <n v="10"/>
    <x v="1"/>
    <s v="AUD"/>
    <x v="1"/>
    <x v="0"/>
    <x v="45"/>
    <n v="29"/>
    <n v="4"/>
    <x v="5"/>
    <n v="8"/>
    <n v="216.63333333333333"/>
    <n v="1733.0666666666666"/>
    <n v="173.3066666666667"/>
    <n v="346.613333333333"/>
    <x v="11"/>
    <x v="2"/>
  </r>
  <r>
    <s v="SO - 0004924"/>
    <d v="2014-12-21T00:00:00"/>
    <x v="16"/>
    <n v="5"/>
    <x v="1"/>
    <s v="AUD"/>
    <x v="2"/>
    <x v="1"/>
    <x v="24"/>
    <n v="14"/>
    <n v="2"/>
    <x v="7"/>
    <n v="3"/>
    <n v="654.36666666666667"/>
    <n v="1963.1"/>
    <n v="543.12433333333331"/>
    <n v="333.72699999999986"/>
    <x v="11"/>
    <x v="2"/>
  </r>
  <r>
    <s v="SO - 0004925"/>
    <d v="2014-12-21T00:00:00"/>
    <x v="5"/>
    <n v="16"/>
    <x v="0"/>
    <s v="AUD"/>
    <x v="0"/>
    <x v="0"/>
    <x v="5"/>
    <n v="45"/>
    <n v="7"/>
    <x v="3"/>
    <n v="8"/>
    <n v="81.144444444444446"/>
    <n v="649.15555555555557"/>
    <n v="55.178222222222232"/>
    <n v="207.72977777777771"/>
    <x v="11"/>
    <x v="2"/>
  </r>
  <r>
    <s v="SO - 0004926"/>
    <d v="2014-12-21T00:00:00"/>
    <x v="7"/>
    <n v="17"/>
    <x v="2"/>
    <s v="AUD"/>
    <x v="0"/>
    <x v="2"/>
    <x v="7"/>
    <n v="48"/>
    <n v="7"/>
    <x v="3"/>
    <n v="7"/>
    <n v="430.28888888888889"/>
    <n v="3012.0222222222224"/>
    <n v="206.53866666666667"/>
    <n v="1566.2515555555556"/>
    <x v="11"/>
    <x v="2"/>
  </r>
  <r>
    <s v="SO - 0004927"/>
    <d v="2014-12-21T00:00:00"/>
    <x v="9"/>
    <n v="18"/>
    <x v="0"/>
    <s v="AUD"/>
    <x v="0"/>
    <x v="2"/>
    <x v="55"/>
    <n v="50"/>
    <n v="7"/>
    <x v="3"/>
    <n v="3"/>
    <n v="397.53333333333336"/>
    <n v="1192.6000000000001"/>
    <n v="182.86533333333335"/>
    <n v="644.00400000000013"/>
    <x v="11"/>
    <x v="2"/>
  </r>
  <r>
    <s v="SO - 0004928"/>
    <d v="2014-12-21T00:00:00"/>
    <x v="2"/>
    <n v="12"/>
    <x v="1"/>
    <s v="AUD"/>
    <x v="1"/>
    <x v="0"/>
    <x v="40"/>
    <n v="33"/>
    <n v="5"/>
    <x v="1"/>
    <n v="3"/>
    <n v="281.39999999999998"/>
    <n v="844.19999999999993"/>
    <n v="118.188"/>
    <n v="489.63599999999991"/>
    <x v="11"/>
    <x v="2"/>
  </r>
  <r>
    <s v="SO - 0004929"/>
    <d v="2014-12-21T00:00:00"/>
    <x v="15"/>
    <n v="13"/>
    <x v="1"/>
    <s v="AUD"/>
    <x v="1"/>
    <x v="0"/>
    <x v="18"/>
    <n v="37"/>
    <n v="6"/>
    <x v="0"/>
    <n v="4"/>
    <n v="297.03333333333336"/>
    <n v="1188.1333333333334"/>
    <n v="237.62666666666669"/>
    <n v="237.62666666666667"/>
    <x v="11"/>
    <x v="2"/>
  </r>
  <r>
    <s v="SO - 0004930"/>
    <d v="2014-12-22T00:00:00"/>
    <x v="0"/>
    <n v="15"/>
    <x v="1"/>
    <s v="AUD"/>
    <x v="0"/>
    <x v="0"/>
    <x v="47"/>
    <n v="44"/>
    <n v="6"/>
    <x v="0"/>
    <n v="8"/>
    <n v="118.36666666666666"/>
    <n v="946.93333333333328"/>
    <n v="99.427999999999997"/>
    <n v="151.5093333333333"/>
    <x v="11"/>
    <x v="2"/>
  </r>
  <r>
    <s v="SO - 0004931"/>
    <d v="2014-12-22T00:00:00"/>
    <x v="17"/>
    <n v="14"/>
    <x v="1"/>
    <s v="AUD"/>
    <x v="1"/>
    <x v="0"/>
    <x v="19"/>
    <n v="38"/>
    <n v="6"/>
    <x v="0"/>
    <n v="5"/>
    <n v="125.8111111111111"/>
    <n v="629.05555555555554"/>
    <n v="70.454222222222228"/>
    <n v="276.78444444444438"/>
    <x v="11"/>
    <x v="2"/>
  </r>
  <r>
    <s v="SO - 0004932"/>
    <d v="2014-12-22T00:00:00"/>
    <x v="17"/>
    <n v="14"/>
    <x v="1"/>
    <s v="AUD"/>
    <x v="1"/>
    <x v="0"/>
    <x v="50"/>
    <n v="39"/>
    <n v="6"/>
    <x v="0"/>
    <n v="1"/>
    <n v="592.57777777777778"/>
    <n v="592.57777777777778"/>
    <n v="474.06222222222226"/>
    <n v="118.51555555555552"/>
    <x v="11"/>
    <x v="2"/>
  </r>
  <r>
    <s v="SO - 0004933"/>
    <d v="2014-12-22T00:00:00"/>
    <x v="18"/>
    <n v="3"/>
    <x v="1"/>
    <s v="AUD"/>
    <x v="2"/>
    <x v="1"/>
    <x v="49"/>
    <n v="8"/>
    <n v="2"/>
    <x v="7"/>
    <n v="4"/>
    <n v="95.288888888888891"/>
    <n v="381.15555555555557"/>
    <n v="46.691555555555553"/>
    <n v="194.38933333333335"/>
    <x v="11"/>
    <x v="2"/>
  </r>
  <r>
    <s v="SO - 0004934"/>
    <d v="2014-12-23T00:00:00"/>
    <x v="18"/>
    <n v="3"/>
    <x v="2"/>
    <s v="AUD"/>
    <x v="2"/>
    <x v="1"/>
    <x v="49"/>
    <n v="8"/>
    <n v="2"/>
    <x v="7"/>
    <n v="9"/>
    <n v="19.355555555555558"/>
    <n v="174.20000000000002"/>
    <n v="14.323111111111112"/>
    <n v="45.292000000000002"/>
    <x v="11"/>
    <x v="2"/>
  </r>
  <r>
    <s v="SO - 0004935"/>
    <d v="2014-12-23T00:00:00"/>
    <x v="19"/>
    <n v="4"/>
    <x v="2"/>
    <s v="AUD"/>
    <x v="2"/>
    <x v="1"/>
    <x v="33"/>
    <n v="10"/>
    <n v="2"/>
    <x v="7"/>
    <n v="7"/>
    <n v="591.83333333333337"/>
    <n v="4142.8333333333339"/>
    <n v="485.30333333333328"/>
    <n v="745.71000000000095"/>
    <x v="11"/>
    <x v="2"/>
  </r>
  <r>
    <s v="SO - 0004936"/>
    <d v="2014-12-23T00:00:00"/>
    <x v="14"/>
    <n v="10"/>
    <x v="2"/>
    <s v="AUD"/>
    <x v="1"/>
    <x v="0"/>
    <x v="45"/>
    <n v="29"/>
    <n v="4"/>
    <x v="5"/>
    <n v="4"/>
    <n v="20.100000000000001"/>
    <n v="80.400000000000006"/>
    <n v="15.477"/>
    <n v="18.492000000000004"/>
    <x v="11"/>
    <x v="2"/>
  </r>
  <r>
    <s v="SO - 0004937"/>
    <d v="2014-12-23T00:00:00"/>
    <x v="13"/>
    <n v="19"/>
    <x v="1"/>
    <s v="AUD"/>
    <x v="3"/>
    <x v="2"/>
    <x v="39"/>
    <n v="54"/>
    <n v="8"/>
    <x v="6"/>
    <n v="3"/>
    <n v="200.25555555555556"/>
    <n v="600.76666666666665"/>
    <n v="152.19422222222224"/>
    <n v="144.18399999999997"/>
    <x v="11"/>
    <x v="2"/>
  </r>
  <r>
    <s v="SO - 0004938"/>
    <d v="2014-12-23T00:00:00"/>
    <x v="16"/>
    <n v="5"/>
    <x v="1"/>
    <s v="AUD"/>
    <x v="2"/>
    <x v="1"/>
    <x v="26"/>
    <n v="15"/>
    <n v="2"/>
    <x v="7"/>
    <n v="3"/>
    <n v="431.03333333333336"/>
    <n v="1293.1000000000001"/>
    <n v="189.65466666666669"/>
    <n v="724.13600000000008"/>
    <x v="11"/>
    <x v="2"/>
  </r>
  <r>
    <s v="SO - 0004939"/>
    <d v="2014-12-23T00:00:00"/>
    <x v="1"/>
    <n v="11"/>
    <x v="1"/>
    <s v="AUD"/>
    <x v="1"/>
    <x v="0"/>
    <x v="42"/>
    <n v="32"/>
    <n v="5"/>
    <x v="1"/>
    <n v="6"/>
    <n v="116.87777777777779"/>
    <n v="701.26666666666677"/>
    <n v="91.164666666666676"/>
    <n v="154.27866666666671"/>
    <x v="11"/>
    <x v="2"/>
  </r>
  <r>
    <s v="SO - 0004940"/>
    <d v="2014-12-23T00:00:00"/>
    <x v="4"/>
    <n v="7"/>
    <x v="0"/>
    <s v="AUD"/>
    <x v="2"/>
    <x v="1"/>
    <x v="34"/>
    <n v="19"/>
    <n v="3"/>
    <x v="2"/>
    <n v="6"/>
    <n v="434.01111111111112"/>
    <n v="2604.0666666666666"/>
    <n v="247.38633333333331"/>
    <n v="1119.7486666666668"/>
    <x v="11"/>
    <x v="2"/>
  </r>
  <r>
    <s v="SO - 0004941"/>
    <d v="2014-12-24T00:00:00"/>
    <x v="0"/>
    <n v="15"/>
    <x v="1"/>
    <s v="AUD"/>
    <x v="0"/>
    <x v="0"/>
    <x v="8"/>
    <n v="42"/>
    <n v="6"/>
    <x v="0"/>
    <n v="5"/>
    <n v="99.01111111111112"/>
    <n v="495.0555555555556"/>
    <n v="56.43633333333333"/>
    <n v="212.87388888888893"/>
    <x v="11"/>
    <x v="2"/>
  </r>
  <r>
    <s v="SO - 0004942"/>
    <d v="2014-12-24T00:00:00"/>
    <x v="4"/>
    <n v="7"/>
    <x v="0"/>
    <s v="AUD"/>
    <x v="2"/>
    <x v="1"/>
    <x v="48"/>
    <n v="20"/>
    <n v="3"/>
    <x v="2"/>
    <n v="2"/>
    <n v="24.566666666666666"/>
    <n v="49.133333333333333"/>
    <n v="18.916333333333331"/>
    <n v="11.300666666666672"/>
    <x v="11"/>
    <x v="2"/>
  </r>
  <r>
    <s v="SO - 0004943"/>
    <d v="2014-12-25T00:00:00"/>
    <x v="16"/>
    <n v="5"/>
    <x v="1"/>
    <s v="AUD"/>
    <x v="2"/>
    <x v="1"/>
    <x v="35"/>
    <n v="13"/>
    <n v="2"/>
    <x v="7"/>
    <n v="1"/>
    <n v="442.94444444444446"/>
    <n v="442.94444444444446"/>
    <n v="283.48444444444448"/>
    <n v="159.45999999999998"/>
    <x v="11"/>
    <x v="2"/>
  </r>
  <r>
    <s v="SO - 0004944"/>
    <d v="2014-12-25T00:00:00"/>
    <x v="5"/>
    <n v="16"/>
    <x v="0"/>
    <s v="AUD"/>
    <x v="0"/>
    <x v="3"/>
    <x v="12"/>
    <n v="46"/>
    <n v="7"/>
    <x v="3"/>
    <n v="5"/>
    <n v="20.844444444444445"/>
    <n v="104.22222222222223"/>
    <n v="17.092444444444443"/>
    <n v="18.760000000000019"/>
    <x v="11"/>
    <x v="2"/>
  </r>
  <r>
    <s v="SO - 0004945"/>
    <d v="2014-12-25T00:00:00"/>
    <x v="19"/>
    <n v="4"/>
    <x v="1"/>
    <s v="AUD"/>
    <x v="2"/>
    <x v="1"/>
    <x v="33"/>
    <n v="10"/>
    <n v="2"/>
    <x v="7"/>
    <n v="2"/>
    <n v="23.822222222222223"/>
    <n v="47.644444444444446"/>
    <n v="11.434666666666665"/>
    <n v="24.775111111111116"/>
    <x v="11"/>
    <x v="2"/>
  </r>
  <r>
    <s v="SO - 0004946"/>
    <d v="2014-12-26T00:00:00"/>
    <x v="17"/>
    <n v="14"/>
    <x v="1"/>
    <s v="AUD"/>
    <x v="1"/>
    <x v="0"/>
    <x v="28"/>
    <n v="40"/>
    <n v="6"/>
    <x v="0"/>
    <n v="2"/>
    <n v="194.3"/>
    <n v="388.6"/>
    <n v="101.036"/>
    <n v="186.52800000000002"/>
    <x v="11"/>
    <x v="2"/>
  </r>
  <r>
    <s v="SO - 0004947"/>
    <d v="2014-12-27T00:00:00"/>
    <x v="4"/>
    <n v="7"/>
    <x v="1"/>
    <s v="AUD"/>
    <x v="2"/>
    <x v="1"/>
    <x v="44"/>
    <n v="21"/>
    <n v="3"/>
    <x v="2"/>
    <n v="2"/>
    <n v="218.86666666666667"/>
    <n v="437.73333333333335"/>
    <n v="164.14999999999998"/>
    <n v="109.43333333333339"/>
    <x v="11"/>
    <x v="2"/>
  </r>
  <r>
    <s v="SO - 0004948"/>
    <d v="2014-12-27T00:00:00"/>
    <x v="18"/>
    <n v="3"/>
    <x v="1"/>
    <s v="AUD"/>
    <x v="2"/>
    <x v="1"/>
    <x v="49"/>
    <n v="8"/>
    <n v="1"/>
    <x v="4"/>
    <n v="9"/>
    <n v="439.22222222222223"/>
    <n v="3953"/>
    <n v="294.2788888888889"/>
    <n v="1304.4899999999998"/>
    <x v="11"/>
    <x v="2"/>
  </r>
  <r>
    <s v="SO - 0004949"/>
    <d v="2014-12-27T00:00:00"/>
    <x v="18"/>
    <n v="3"/>
    <x v="0"/>
    <s v="AUD"/>
    <x v="2"/>
    <x v="1"/>
    <x v="49"/>
    <n v="8"/>
    <n v="2"/>
    <x v="7"/>
    <n v="5"/>
    <n v="279.16666666666669"/>
    <n v="1395.8333333333335"/>
    <n v="122.83333333333333"/>
    <n v="781.66666666666686"/>
    <x v="11"/>
    <x v="2"/>
  </r>
  <r>
    <s v="SO - 0004950"/>
    <d v="2014-12-27T00:00:00"/>
    <x v="6"/>
    <n v="1"/>
    <x v="0"/>
    <s v="AUD"/>
    <x v="2"/>
    <x v="1"/>
    <x v="41"/>
    <n v="2"/>
    <n v="1"/>
    <x v="4"/>
    <n v="8"/>
    <n v="425.07777777777778"/>
    <n v="3400.6222222222223"/>
    <n v="344.31300000000005"/>
    <n v="646.1182222222219"/>
    <x v="11"/>
    <x v="2"/>
  </r>
  <r>
    <s v="SO - 0004951"/>
    <d v="2014-12-28T00:00:00"/>
    <x v="5"/>
    <n v="16"/>
    <x v="1"/>
    <s v="AUD"/>
    <x v="0"/>
    <x v="0"/>
    <x v="5"/>
    <n v="45"/>
    <n v="7"/>
    <x v="3"/>
    <n v="6"/>
    <n v="23.077777777777779"/>
    <n v="138.46666666666667"/>
    <n v="9.9234444444444456"/>
    <n v="78.925999999999988"/>
    <x v="11"/>
    <x v="2"/>
  </r>
  <r>
    <s v="SO - 0004952"/>
    <d v="2014-12-28T00:00:00"/>
    <x v="17"/>
    <n v="14"/>
    <x v="1"/>
    <s v="AUD"/>
    <x v="1"/>
    <x v="0"/>
    <x v="0"/>
    <n v="41"/>
    <n v="6"/>
    <x v="0"/>
    <n v="9"/>
    <n v="214.4"/>
    <n v="1929.6000000000001"/>
    <n v="139.36000000000001"/>
    <n v="675.3599999999999"/>
    <x v="11"/>
    <x v="2"/>
  </r>
  <r>
    <s v="SO - 0004953"/>
    <d v="2014-12-28T00:00:00"/>
    <x v="18"/>
    <n v="3"/>
    <x v="1"/>
    <s v="AUD"/>
    <x v="2"/>
    <x v="1"/>
    <x v="27"/>
    <n v="7"/>
    <n v="1"/>
    <x v="4"/>
    <n v="6"/>
    <n v="127.30000000000001"/>
    <n v="763.80000000000007"/>
    <n v="50.92"/>
    <n v="458.28000000000009"/>
    <x v="11"/>
    <x v="2"/>
  </r>
  <r>
    <s v="SO - 0004954"/>
    <d v="2014-12-28T00:00:00"/>
    <x v="16"/>
    <n v="5"/>
    <x v="0"/>
    <s v="AUD"/>
    <x v="2"/>
    <x v="1"/>
    <x v="24"/>
    <n v="14"/>
    <n v="2"/>
    <x v="7"/>
    <n v="8"/>
    <n v="283.63333333333338"/>
    <n v="2269.0666666666671"/>
    <n v="119.126"/>
    <n v="1316.058666666667"/>
    <x v="11"/>
    <x v="2"/>
  </r>
  <r>
    <s v="SO - 0004955"/>
    <d v="2014-12-28T00:00:00"/>
    <x v="6"/>
    <n v="1"/>
    <x v="2"/>
    <s v="AUD"/>
    <x v="2"/>
    <x v="1"/>
    <x v="6"/>
    <n v="1"/>
    <n v="1"/>
    <x v="4"/>
    <n v="5"/>
    <n v="617.88888888888891"/>
    <n v="3089.4444444444443"/>
    <n v="259.51333333333332"/>
    <n v="1791.8777777777777"/>
    <x v="11"/>
    <x v="2"/>
  </r>
  <r>
    <s v="SO - 0004956"/>
    <d v="2014-12-28T00:00:00"/>
    <x v="5"/>
    <n v="16"/>
    <x v="2"/>
    <s v="AUD"/>
    <x v="0"/>
    <x v="0"/>
    <x v="47"/>
    <n v="44"/>
    <n v="7"/>
    <x v="3"/>
    <n v="8"/>
    <n v="23.822222222222223"/>
    <n v="190.57777777777778"/>
    <n v="13.340444444444447"/>
    <n v="83.854222222222205"/>
    <x v="11"/>
    <x v="2"/>
  </r>
  <r>
    <s v="SO - 0004957"/>
    <d v="2014-12-29T00:00:00"/>
    <x v="13"/>
    <n v="19"/>
    <x v="1"/>
    <s v="AUD"/>
    <x v="3"/>
    <x v="2"/>
    <x v="39"/>
    <n v="54"/>
    <n v="8"/>
    <x v="6"/>
    <n v="4"/>
    <n v="263.53333333333336"/>
    <n v="1054.1333333333334"/>
    <n v="163.39066666666668"/>
    <n v="400.57066666666674"/>
    <x v="11"/>
    <x v="2"/>
  </r>
  <r>
    <s v="SO - 0004958"/>
    <d v="2014-12-29T00:00:00"/>
    <x v="18"/>
    <n v="3"/>
    <x v="1"/>
    <s v="AUD"/>
    <x v="2"/>
    <x v="1"/>
    <x v="27"/>
    <n v="7"/>
    <n v="1"/>
    <x v="4"/>
    <n v="2"/>
    <n v="115.38888888888889"/>
    <n v="230.77777777777777"/>
    <n v="55.386666666666663"/>
    <n v="120.00444444444445"/>
    <x v="11"/>
    <x v="2"/>
  </r>
  <r>
    <s v="SO - 0004959"/>
    <d v="2014-12-30T00:00:00"/>
    <x v="15"/>
    <n v="13"/>
    <x v="0"/>
    <s v="AUD"/>
    <x v="1"/>
    <x v="0"/>
    <x v="54"/>
    <n v="36"/>
    <n v="5"/>
    <x v="1"/>
    <n v="9"/>
    <n v="112.41111111111111"/>
    <n v="1011.7"/>
    <n v="62.950222222222237"/>
    <n v="445.14799999999991"/>
    <x v="11"/>
    <x v="2"/>
  </r>
  <r>
    <s v="SO - 0004960"/>
    <d v="2014-12-30T00:00:00"/>
    <x v="8"/>
    <n v="9"/>
    <x v="1"/>
    <s v="AUD"/>
    <x v="2"/>
    <x v="1"/>
    <x v="10"/>
    <n v="25"/>
    <n v="4"/>
    <x v="5"/>
    <n v="1"/>
    <n v="436.24444444444447"/>
    <n v="436.24444444444447"/>
    <n v="327.18333333333334"/>
    <n v="109.06111111111113"/>
    <x v="11"/>
    <x v="2"/>
  </r>
  <r>
    <s v="SO - 0004961"/>
    <d v="2014-12-30T00:00:00"/>
    <x v="17"/>
    <n v="14"/>
    <x v="0"/>
    <s v="AUD"/>
    <x v="1"/>
    <x v="0"/>
    <x v="0"/>
    <n v="41"/>
    <n v="6"/>
    <x v="0"/>
    <n v="2"/>
    <n v="674.4666666666667"/>
    <n v="1348.9333333333334"/>
    <n v="458.63733333333334"/>
    <n v="431.6586666666667"/>
    <x v="11"/>
    <x v="2"/>
  </r>
  <r>
    <s v="SO - 0004962"/>
    <d v="2014-12-30T00:00:00"/>
    <x v="15"/>
    <n v="13"/>
    <x v="0"/>
    <s v="AUD"/>
    <x v="1"/>
    <x v="0"/>
    <x v="19"/>
    <n v="38"/>
    <n v="6"/>
    <x v="0"/>
    <n v="2"/>
    <n v="666.27777777777783"/>
    <n v="1332.5555555555557"/>
    <n v="566.33611111111111"/>
    <n v="199.88333333333344"/>
    <x v="11"/>
    <x v="2"/>
  </r>
  <r>
    <s v="SO - 0004963"/>
    <d v="2014-12-31T00:00:00"/>
    <x v="0"/>
    <n v="15"/>
    <x v="2"/>
    <s v="AUD"/>
    <x v="0"/>
    <x v="0"/>
    <x v="57"/>
    <n v="43"/>
    <n v="6"/>
    <x v="0"/>
    <n v="7"/>
    <n v="563.54444444444448"/>
    <n v="3944.8111111111111"/>
    <n v="360.6684444444445"/>
    <n v="1420.1319999999996"/>
    <x v="11"/>
    <x v="2"/>
  </r>
  <r>
    <s v="SO - 0004964"/>
    <d v="2014-12-31T00:00:00"/>
    <x v="12"/>
    <n v="2"/>
    <x v="2"/>
    <s v="AUD"/>
    <x v="2"/>
    <x v="1"/>
    <x v="15"/>
    <n v="4"/>
    <n v="1"/>
    <x v="4"/>
    <n v="4"/>
    <n v="684.88888888888891"/>
    <n v="2739.5555555555557"/>
    <n v="458.87555555555559"/>
    <n v="904.05333333333328"/>
    <x v="11"/>
    <x v="2"/>
  </r>
  <r>
    <s v="SO - 0004965"/>
    <d v="2014-12-31T00:00:00"/>
    <x v="6"/>
    <n v="1"/>
    <x v="0"/>
    <s v="AUD"/>
    <x v="2"/>
    <x v="1"/>
    <x v="41"/>
    <n v="2"/>
    <n v="1"/>
    <x v="4"/>
    <n v="8"/>
    <n v="425.07777777777778"/>
    <n v="3400.6222222222223"/>
    <n v="208.28811111111111"/>
    <n v="1734.3173333333334"/>
    <x v="11"/>
    <x v="2"/>
  </r>
  <r>
    <s v="SO - 0004966"/>
    <d v="2014-12-31T00:00:00"/>
    <x v="4"/>
    <n v="7"/>
    <x v="1"/>
    <s v="AUD"/>
    <x v="2"/>
    <x v="1"/>
    <x v="34"/>
    <n v="19"/>
    <n v="3"/>
    <x v="2"/>
    <n v="9"/>
    <n v="190.57777777777778"/>
    <n v="1715.2"/>
    <n v="89.571555555555562"/>
    <n v="909.05600000000004"/>
    <x v="11"/>
    <x v="2"/>
  </r>
  <r>
    <s v="SO - 0004967"/>
    <d v="2014-12-31T00:00:00"/>
    <x v="6"/>
    <n v="1"/>
    <x v="0"/>
    <s v="AUD"/>
    <x v="2"/>
    <x v="1"/>
    <x v="6"/>
    <n v="1"/>
    <n v="1"/>
    <x v="4"/>
    <n v="7"/>
    <n v="427.31111111111113"/>
    <n v="2991.1777777777779"/>
    <n v="247.84044444444442"/>
    <n v="1256.2946666666671"/>
    <x v="11"/>
    <x v="2"/>
  </r>
  <r>
    <s v="SO - 0004968"/>
    <d v="2015-01-01T00:00:00"/>
    <x v="15"/>
    <n v="13"/>
    <x v="1"/>
    <s v="AUD"/>
    <x v="1"/>
    <x v="0"/>
    <x v="18"/>
    <n v="37"/>
    <n v="6"/>
    <x v="0"/>
    <n v="7"/>
    <n v="119.85555555555555"/>
    <n v="838.98888888888882"/>
    <n v="47.942222222222227"/>
    <n v="503.3933333333332"/>
    <x v="0"/>
    <x v="3"/>
  </r>
  <r>
    <s v="SO - 0004969"/>
    <d v="2015-01-01T00:00:00"/>
    <x v="14"/>
    <n v="10"/>
    <x v="1"/>
    <s v="AUD"/>
    <x v="2"/>
    <x v="0"/>
    <x v="38"/>
    <n v="27"/>
    <n v="4"/>
    <x v="5"/>
    <n v="8"/>
    <n v="116.13333333333334"/>
    <n v="929.06666666666672"/>
    <n v="53.421333333333337"/>
    <n v="501.69600000000003"/>
    <x v="0"/>
    <x v="3"/>
  </r>
  <r>
    <s v="SO - 0004970"/>
    <d v="2015-01-02T00:00:00"/>
    <x v="5"/>
    <n v="16"/>
    <x v="1"/>
    <s v="AUD"/>
    <x v="0"/>
    <x v="3"/>
    <x v="12"/>
    <n v="46"/>
    <n v="7"/>
    <x v="3"/>
    <n v="1"/>
    <n v="29.777777777777779"/>
    <n v="29.777777777777779"/>
    <n v="13.697777777777778"/>
    <n v="16.079999999999998"/>
    <x v="0"/>
    <x v="3"/>
  </r>
  <r>
    <s v="SO - 0004971"/>
    <d v="2015-01-02T00:00:00"/>
    <x v="1"/>
    <n v="11"/>
    <x v="2"/>
    <s v="AUD"/>
    <x v="1"/>
    <x v="0"/>
    <x v="1"/>
    <n v="31"/>
    <n v="5"/>
    <x v="1"/>
    <n v="3"/>
    <n v="200.25555555555556"/>
    <n v="600.76666666666665"/>
    <n v="128.16355555555555"/>
    <n v="216.27600000000001"/>
    <x v="0"/>
    <x v="3"/>
  </r>
  <r>
    <s v="SO - 0004972"/>
    <d v="2015-01-02T00:00:00"/>
    <x v="15"/>
    <n v="13"/>
    <x v="0"/>
    <s v="AUD"/>
    <x v="1"/>
    <x v="0"/>
    <x v="16"/>
    <n v="35"/>
    <n v="5"/>
    <x v="1"/>
    <n v="3"/>
    <n v="113.90000000000002"/>
    <n v="341.70000000000005"/>
    <n v="92.259000000000015"/>
    <n v="64.923000000000002"/>
    <x v="0"/>
    <x v="3"/>
  </r>
  <r>
    <s v="SO - 0004973"/>
    <d v="2015-01-02T00:00:00"/>
    <x v="16"/>
    <n v="5"/>
    <x v="0"/>
    <s v="AUD"/>
    <x v="2"/>
    <x v="1"/>
    <x v="35"/>
    <n v="13"/>
    <n v="2"/>
    <x v="7"/>
    <n v="3"/>
    <n v="286.61111111111109"/>
    <n v="859.83333333333326"/>
    <n v="114.64444444444445"/>
    <n v="515.89999999999986"/>
    <x v="0"/>
    <x v="3"/>
  </r>
  <r>
    <s v="SO - 0004974"/>
    <d v="2015-01-02T00:00:00"/>
    <x v="0"/>
    <n v="15"/>
    <x v="1"/>
    <s v="AUD"/>
    <x v="0"/>
    <x v="0"/>
    <x v="57"/>
    <n v="43"/>
    <n v="6"/>
    <x v="0"/>
    <n v="4"/>
    <n v="695.31111111111113"/>
    <n v="2781.2444444444445"/>
    <n v="312.89000000000004"/>
    <n v="1529.6844444444444"/>
    <x v="0"/>
    <x v="3"/>
  </r>
  <r>
    <s v="SO - 0004975"/>
    <d v="2015-01-02T00:00:00"/>
    <x v="3"/>
    <n v="6"/>
    <x v="0"/>
    <s v="AUD"/>
    <x v="2"/>
    <x v="1"/>
    <x v="26"/>
    <n v="15"/>
    <n v="3"/>
    <x v="2"/>
    <n v="9"/>
    <n v="592.57777777777778"/>
    <n v="5333.2"/>
    <n v="491.83955555555553"/>
    <n v="906.64400000000023"/>
    <x v="0"/>
    <x v="3"/>
  </r>
  <r>
    <s v="SO - 0004976"/>
    <d v="2015-01-02T00:00:00"/>
    <x v="9"/>
    <n v="18"/>
    <x v="1"/>
    <s v="AUD"/>
    <x v="0"/>
    <x v="2"/>
    <x v="56"/>
    <n v="52"/>
    <n v="8"/>
    <x v="6"/>
    <n v="5"/>
    <n v="186.11111111111111"/>
    <n v="930.55555555555554"/>
    <n v="128.41666666666666"/>
    <n v="288.47222222222229"/>
    <x v="0"/>
    <x v="3"/>
  </r>
  <r>
    <s v="SO - 0004977"/>
    <d v="2015-01-02T00:00:00"/>
    <x v="12"/>
    <n v="2"/>
    <x v="1"/>
    <s v="AUD"/>
    <x v="2"/>
    <x v="1"/>
    <x v="29"/>
    <n v="6"/>
    <n v="1"/>
    <x v="4"/>
    <n v="1"/>
    <n v="126.55555555555556"/>
    <n v="126.55555555555556"/>
    <n v="51.887777777777771"/>
    <n v="74.667777777777786"/>
    <x v="0"/>
    <x v="3"/>
  </r>
  <r>
    <s v="SO - 0004978"/>
    <d v="2015-01-03T00:00:00"/>
    <x v="12"/>
    <n v="2"/>
    <x v="0"/>
    <s v="AUD"/>
    <x v="2"/>
    <x v="1"/>
    <x v="15"/>
    <n v="4"/>
    <n v="1"/>
    <x v="4"/>
    <n v="2"/>
    <n v="112.41111111111111"/>
    <n v="224.82222222222222"/>
    <n v="74.191333333333347"/>
    <n v="76.439555555555529"/>
    <x v="0"/>
    <x v="3"/>
  </r>
  <r>
    <s v="SO - 0004979"/>
    <d v="2015-01-03T00:00:00"/>
    <x v="2"/>
    <n v="12"/>
    <x v="1"/>
    <s v="AUD"/>
    <x v="1"/>
    <x v="0"/>
    <x v="16"/>
    <n v="35"/>
    <n v="5"/>
    <x v="1"/>
    <n v="1"/>
    <n v="19.355555555555558"/>
    <n v="19.355555555555558"/>
    <n v="10.064888888888891"/>
    <n v="9.2906666666666666"/>
    <x v="0"/>
    <x v="3"/>
  </r>
  <r>
    <s v="SO - 0004980"/>
    <d v="2015-01-03T00:00:00"/>
    <x v="19"/>
    <n v="4"/>
    <x v="2"/>
    <s v="AUD"/>
    <x v="2"/>
    <x v="1"/>
    <x v="52"/>
    <n v="9"/>
    <n v="2"/>
    <x v="7"/>
    <n v="3"/>
    <n v="197.27777777777777"/>
    <n v="591.83333333333326"/>
    <n v="78.911111111111111"/>
    <n v="355.09999999999991"/>
    <x v="0"/>
    <x v="3"/>
  </r>
  <r>
    <s v="SO - 0004981"/>
    <d v="2015-01-03T00:00:00"/>
    <x v="0"/>
    <n v="15"/>
    <x v="1"/>
    <s v="AUD"/>
    <x v="0"/>
    <x v="0"/>
    <x v="8"/>
    <n v="42"/>
    <n v="6"/>
    <x v="0"/>
    <n v="4"/>
    <n v="118.36666666666666"/>
    <n v="473.46666666666664"/>
    <n v="57.999666666666663"/>
    <n v="241.46799999999999"/>
    <x v="0"/>
    <x v="3"/>
  </r>
  <r>
    <s v="SO - 0004982"/>
    <d v="2015-01-03T00:00:00"/>
    <x v="16"/>
    <n v="5"/>
    <x v="0"/>
    <s v="AUD"/>
    <x v="2"/>
    <x v="1"/>
    <x v="26"/>
    <n v="15"/>
    <n v="2"/>
    <x v="7"/>
    <n v="5"/>
    <n v="680.42222222222222"/>
    <n v="3402.1111111111113"/>
    <n v="449.07866666666666"/>
    <n v="1156.7177777777779"/>
    <x v="0"/>
    <x v="3"/>
  </r>
  <r>
    <s v="SO - 0004983"/>
    <d v="2015-01-04T00:00:00"/>
    <x v="19"/>
    <n v="4"/>
    <x v="1"/>
    <s v="AUD"/>
    <x v="2"/>
    <x v="1"/>
    <x v="36"/>
    <n v="11"/>
    <n v="2"/>
    <x v="7"/>
    <n v="2"/>
    <n v="272.4666666666667"/>
    <n v="544.93333333333339"/>
    <n v="220.69800000000004"/>
    <n v="103.53733333333332"/>
    <x v="0"/>
    <x v="3"/>
  </r>
  <r>
    <s v="SO - 0004984"/>
    <d v="2015-01-04T00:00:00"/>
    <x v="3"/>
    <n v="6"/>
    <x v="0"/>
    <s v="AUD"/>
    <x v="2"/>
    <x v="1"/>
    <x v="3"/>
    <n v="17"/>
    <n v="3"/>
    <x v="2"/>
    <n v="6"/>
    <n v="434.01111111111112"/>
    <n v="2604.0666666666666"/>
    <n v="247.38633333333331"/>
    <n v="1119.7486666666668"/>
    <x v="0"/>
    <x v="3"/>
  </r>
  <r>
    <s v="SO - 0004985"/>
    <d v="2015-01-04T00:00:00"/>
    <x v="11"/>
    <n v="20"/>
    <x v="1"/>
    <s v="AUD"/>
    <x v="3"/>
    <x v="2"/>
    <x v="14"/>
    <n v="56"/>
    <n v="8"/>
    <x v="6"/>
    <n v="8"/>
    <n v="261.3"/>
    <n v="2090.4"/>
    <n v="180.297"/>
    <n v="648.02400000000011"/>
    <x v="0"/>
    <x v="3"/>
  </r>
  <r>
    <s v="SO - 0004986"/>
    <d v="2015-01-04T00:00:00"/>
    <x v="11"/>
    <n v="20"/>
    <x v="1"/>
    <s v="AUD"/>
    <x v="3"/>
    <x v="2"/>
    <x v="25"/>
    <n v="57"/>
    <n v="8"/>
    <x v="6"/>
    <n v="1"/>
    <n v="110.17777777777778"/>
    <n v="110.17777777777778"/>
    <n v="88.14222222222223"/>
    <n v="22.035555555555547"/>
    <x v="0"/>
    <x v="3"/>
  </r>
  <r>
    <s v="SO - 0004987"/>
    <d v="2015-01-04T00:00:00"/>
    <x v="11"/>
    <n v="20"/>
    <x v="1"/>
    <s v="AUD"/>
    <x v="3"/>
    <x v="2"/>
    <x v="25"/>
    <n v="57"/>
    <n v="8"/>
    <x v="6"/>
    <n v="7"/>
    <n v="580.66666666666663"/>
    <n v="4064.6666666666665"/>
    <n v="360.01333333333332"/>
    <n v="1544.5733333333333"/>
    <x v="0"/>
    <x v="3"/>
  </r>
  <r>
    <s v="SO - 0004988"/>
    <d v="2015-01-04T00:00:00"/>
    <x v="19"/>
    <n v="4"/>
    <x v="1"/>
    <s v="AUD"/>
    <x v="2"/>
    <x v="1"/>
    <x v="36"/>
    <n v="11"/>
    <n v="2"/>
    <x v="7"/>
    <n v="2"/>
    <n v="659.57777777777778"/>
    <n v="1319.1555555555556"/>
    <n v="336.38466666666665"/>
    <n v="646.38622222222227"/>
    <x v="0"/>
    <x v="3"/>
  </r>
  <r>
    <s v="SO - 0004989"/>
    <d v="2015-01-05T00:00:00"/>
    <x v="15"/>
    <n v="13"/>
    <x v="1"/>
    <s v="AUD"/>
    <x v="1"/>
    <x v="0"/>
    <x v="18"/>
    <n v="37"/>
    <n v="5"/>
    <x v="1"/>
    <n v="1"/>
    <n v="116.87777777777779"/>
    <n v="116.87777777777779"/>
    <n v="58.438888888888897"/>
    <n v="58.438888888888897"/>
    <x v="0"/>
    <x v="3"/>
  </r>
  <r>
    <s v="SO - 0004990"/>
    <d v="2015-01-05T00:00:00"/>
    <x v="12"/>
    <n v="2"/>
    <x v="0"/>
    <s v="AUD"/>
    <x v="2"/>
    <x v="1"/>
    <x v="15"/>
    <n v="4"/>
    <n v="1"/>
    <x v="4"/>
    <n v="6"/>
    <n v="113.15555555555555"/>
    <n v="678.93333333333328"/>
    <n v="88.261333333333326"/>
    <n v="149.3653333333333"/>
    <x v="0"/>
    <x v="3"/>
  </r>
  <r>
    <s v="SO - 0004991"/>
    <d v="2015-01-05T00:00:00"/>
    <x v="15"/>
    <n v="13"/>
    <x v="0"/>
    <s v="AUD"/>
    <x v="1"/>
    <x v="0"/>
    <x v="54"/>
    <n v="36"/>
    <n v="5"/>
    <x v="1"/>
    <n v="8"/>
    <n v="414.65555555555557"/>
    <n v="3317.2444444444445"/>
    <n v="327.57788888888888"/>
    <n v="696.6213333333335"/>
    <x v="0"/>
    <x v="3"/>
  </r>
  <r>
    <s v="SO - 0004992"/>
    <d v="2015-01-05T00:00:00"/>
    <x v="5"/>
    <n v="16"/>
    <x v="1"/>
    <s v="AUD"/>
    <x v="0"/>
    <x v="2"/>
    <x v="30"/>
    <n v="47"/>
    <n v="7"/>
    <x v="3"/>
    <n v="2"/>
    <n v="364.03333333333336"/>
    <n v="728.06666666666672"/>
    <n v="287.58633333333336"/>
    <n v="152.89400000000001"/>
    <x v="0"/>
    <x v="3"/>
  </r>
  <r>
    <s v="SO - 0004993"/>
    <d v="2015-01-05T00:00:00"/>
    <x v="14"/>
    <n v="10"/>
    <x v="0"/>
    <s v="AUD"/>
    <x v="1"/>
    <x v="0"/>
    <x v="45"/>
    <n v="29"/>
    <n v="4"/>
    <x v="5"/>
    <n v="2"/>
    <n v="122.83333333333333"/>
    <n v="245.66666666666666"/>
    <n v="79.841666666666669"/>
    <n v="85.98333333333332"/>
    <x v="0"/>
    <x v="3"/>
  </r>
  <r>
    <s v="SO - 0004994"/>
    <d v="2015-01-05T00:00:00"/>
    <x v="2"/>
    <n v="12"/>
    <x v="1"/>
    <s v="AUD"/>
    <x v="1"/>
    <x v="0"/>
    <x v="16"/>
    <n v="35"/>
    <n v="5"/>
    <x v="1"/>
    <n v="8"/>
    <n v="726.57777777777778"/>
    <n v="5812.6222222222223"/>
    <n v="523.13599999999997"/>
    <n v="1627.5342222222225"/>
    <x v="0"/>
    <x v="3"/>
  </r>
  <r>
    <s v="SO - 0004995"/>
    <d v="2015-01-05T00:00:00"/>
    <x v="13"/>
    <n v="19"/>
    <x v="1"/>
    <s v="AUD"/>
    <x v="3"/>
    <x v="2"/>
    <x v="46"/>
    <n v="55"/>
    <n v="8"/>
    <x v="6"/>
    <n v="2"/>
    <n v="390.83333333333331"/>
    <n v="781.66666666666663"/>
    <n v="308.75833333333338"/>
    <n v="164.14999999999986"/>
    <x v="0"/>
    <x v="3"/>
  </r>
  <r>
    <s v="SO - 0004996"/>
    <d v="2015-01-06T00:00:00"/>
    <x v="10"/>
    <n v="8"/>
    <x v="2"/>
    <s v="AUD"/>
    <x v="2"/>
    <x v="1"/>
    <x v="44"/>
    <n v="21"/>
    <n v="3"/>
    <x v="2"/>
    <n v="5"/>
    <n v="259.81111111111113"/>
    <n v="1299.0555555555557"/>
    <n v="122.11122222222222"/>
    <n v="688.49944444444452"/>
    <x v="0"/>
    <x v="3"/>
  </r>
  <r>
    <s v="SO - 0004997"/>
    <d v="2015-01-06T00:00:00"/>
    <x v="8"/>
    <n v="9"/>
    <x v="1"/>
    <s v="AUD"/>
    <x v="2"/>
    <x v="1"/>
    <x v="32"/>
    <n v="24"/>
    <n v="4"/>
    <x v="5"/>
    <n v="4"/>
    <n v="247.89999999999998"/>
    <n v="991.59999999999991"/>
    <n v="99.160000000000011"/>
    <n v="594.95999999999981"/>
    <x v="0"/>
    <x v="3"/>
  </r>
  <r>
    <s v="SO - 0004998"/>
    <d v="2015-01-06T00:00:00"/>
    <x v="3"/>
    <n v="6"/>
    <x v="0"/>
    <s v="AUD"/>
    <x v="2"/>
    <x v="1"/>
    <x v="20"/>
    <n v="16"/>
    <n v="3"/>
    <x v="2"/>
    <n v="1"/>
    <n v="101.24444444444445"/>
    <n v="101.24444444444445"/>
    <n v="59.734222222222215"/>
    <n v="41.510222222222239"/>
    <x v="0"/>
    <x v="3"/>
  </r>
  <r>
    <s v="SO - 0004999"/>
    <d v="2015-01-06T00:00:00"/>
    <x v="9"/>
    <n v="18"/>
    <x v="1"/>
    <s v="AUD"/>
    <x v="0"/>
    <x v="2"/>
    <x v="56"/>
    <n v="52"/>
    <n v="8"/>
    <x v="6"/>
    <n v="7"/>
    <n v="697.54444444444448"/>
    <n v="4882.8111111111111"/>
    <n v="502.23200000000008"/>
    <n v="1367.1871111111104"/>
    <x v="0"/>
    <x v="3"/>
  </r>
  <r>
    <s v="SO - 0005000"/>
    <d v="2015-01-06T00:00:00"/>
    <x v="13"/>
    <n v="19"/>
    <x v="1"/>
    <s v="AUD"/>
    <x v="3"/>
    <x v="2"/>
    <x v="23"/>
    <n v="53"/>
    <n v="8"/>
    <x v="6"/>
    <n v="9"/>
    <n v="263.53333333333336"/>
    <n v="2371.8000000000002"/>
    <n v="110.68400000000001"/>
    <n v="1375.6440000000002"/>
    <x v="0"/>
    <x v="3"/>
  </r>
  <r>
    <s v="SO - 0005001"/>
    <d v="2015-01-06T00:00:00"/>
    <x v="7"/>
    <n v="17"/>
    <x v="2"/>
    <s v="AUD"/>
    <x v="0"/>
    <x v="2"/>
    <x v="7"/>
    <n v="48"/>
    <n v="7"/>
    <x v="3"/>
    <n v="8"/>
    <n v="218.86666666666667"/>
    <n v="1750.9333333333334"/>
    <n v="109.43333333333334"/>
    <n v="875.4666666666667"/>
    <x v="0"/>
    <x v="3"/>
  </r>
  <r>
    <s v="SO - 0005002"/>
    <d v="2015-01-07T00:00:00"/>
    <x v="12"/>
    <n v="2"/>
    <x v="2"/>
    <s v="AUD"/>
    <x v="2"/>
    <x v="1"/>
    <x v="37"/>
    <n v="5"/>
    <n v="1"/>
    <x v="4"/>
    <n v="9"/>
    <n v="666.27777777777783"/>
    <n v="5996.5"/>
    <n v="313.15055555555557"/>
    <n v="3178.145"/>
    <x v="0"/>
    <x v="3"/>
  </r>
  <r>
    <s v="SO - 0005003"/>
    <d v="2015-01-07T00:00:00"/>
    <x v="1"/>
    <n v="11"/>
    <x v="2"/>
    <s v="AUD"/>
    <x v="1"/>
    <x v="0"/>
    <x v="1"/>
    <n v="31"/>
    <n v="5"/>
    <x v="1"/>
    <n v="1"/>
    <n v="429.54444444444448"/>
    <n v="429.54444444444448"/>
    <n v="266.3175555555556"/>
    <n v="163.22688888888888"/>
    <x v="0"/>
    <x v="3"/>
  </r>
  <r>
    <s v="SO - 0005004"/>
    <d v="2015-01-07T00:00:00"/>
    <x v="12"/>
    <n v="2"/>
    <x v="1"/>
    <s v="AUD"/>
    <x v="2"/>
    <x v="1"/>
    <x v="15"/>
    <n v="4"/>
    <n v="1"/>
    <x v="4"/>
    <n v="9"/>
    <n v="640.9666666666667"/>
    <n v="5768.7000000000007"/>
    <n v="506.36366666666669"/>
    <n v="1211.4270000000006"/>
    <x v="0"/>
    <x v="3"/>
  </r>
  <r>
    <s v="SO - 0005005"/>
    <d v="2015-01-07T00:00:00"/>
    <x v="14"/>
    <n v="10"/>
    <x v="1"/>
    <s v="AUD"/>
    <x v="2"/>
    <x v="0"/>
    <x v="38"/>
    <n v="27"/>
    <n v="4"/>
    <x v="5"/>
    <n v="3"/>
    <n v="212.91111111111113"/>
    <n v="638.73333333333335"/>
    <n v="149.03777777777776"/>
    <n v="191.62000000000006"/>
    <x v="0"/>
    <x v="3"/>
  </r>
  <r>
    <s v="SO - 0005006"/>
    <d v="2015-01-08T00:00:00"/>
    <x v="19"/>
    <n v="4"/>
    <x v="0"/>
    <s v="AUD"/>
    <x v="2"/>
    <x v="1"/>
    <x v="51"/>
    <n v="12"/>
    <n v="2"/>
    <x v="7"/>
    <n v="1"/>
    <n v="221.10000000000002"/>
    <n v="221.10000000000002"/>
    <n v="154.77000000000001"/>
    <n v="66.330000000000013"/>
    <x v="0"/>
    <x v="3"/>
  </r>
  <r>
    <s v="SO - 0005007"/>
    <d v="2015-01-08T00:00:00"/>
    <x v="10"/>
    <n v="8"/>
    <x v="0"/>
    <s v="AUD"/>
    <x v="2"/>
    <x v="1"/>
    <x v="13"/>
    <n v="22"/>
    <n v="4"/>
    <x v="5"/>
    <n v="1"/>
    <n v="374.45555555555552"/>
    <n v="374.45555555555552"/>
    <n v="307.05355555555553"/>
    <n v="67.401999999999987"/>
    <x v="0"/>
    <x v="3"/>
  </r>
  <r>
    <s v="SO - 0005008"/>
    <d v="2015-01-08T00:00:00"/>
    <x v="6"/>
    <n v="1"/>
    <x v="0"/>
    <s v="AUD"/>
    <x v="2"/>
    <x v="1"/>
    <x v="41"/>
    <n v="2"/>
    <n v="1"/>
    <x v="4"/>
    <n v="3"/>
    <n v="94.544444444444437"/>
    <n v="283.63333333333333"/>
    <n v="77.526444444444436"/>
    <n v="51.05400000000003"/>
    <x v="0"/>
    <x v="3"/>
  </r>
  <r>
    <s v="SO - 0005009"/>
    <d v="2015-01-08T00:00:00"/>
    <x v="16"/>
    <n v="5"/>
    <x v="0"/>
    <s v="AUD"/>
    <x v="2"/>
    <x v="1"/>
    <x v="35"/>
    <n v="13"/>
    <n v="2"/>
    <x v="7"/>
    <n v="7"/>
    <n v="125.06666666666668"/>
    <n v="875.4666666666667"/>
    <n v="77.541333333333341"/>
    <n v="332.67733333333331"/>
    <x v="0"/>
    <x v="3"/>
  </r>
  <r>
    <s v="SO - 0005010"/>
    <d v="2015-01-08T00:00:00"/>
    <x v="18"/>
    <n v="3"/>
    <x v="1"/>
    <s v="AUD"/>
    <x v="2"/>
    <x v="1"/>
    <x v="52"/>
    <n v="9"/>
    <n v="2"/>
    <x v="7"/>
    <n v="2"/>
    <n v="684.1444444444445"/>
    <n v="1368.288888888889"/>
    <n v="389.96233333333328"/>
    <n v="588.36422222222245"/>
    <x v="0"/>
    <x v="3"/>
  </r>
  <r>
    <s v="SO - 0005011"/>
    <d v="2015-01-09T00:00:00"/>
    <x v="6"/>
    <n v="1"/>
    <x v="1"/>
    <s v="AUD"/>
    <x v="2"/>
    <x v="1"/>
    <x v="9"/>
    <n v="3"/>
    <n v="1"/>
    <x v="4"/>
    <n v="3"/>
    <n v="111.66666666666667"/>
    <n v="335"/>
    <n v="65.883333333333326"/>
    <n v="137.35000000000002"/>
    <x v="0"/>
    <x v="3"/>
  </r>
  <r>
    <s v="SO - 0005012"/>
    <d v="2015-01-09T00:00:00"/>
    <x v="9"/>
    <n v="18"/>
    <x v="1"/>
    <s v="AUD"/>
    <x v="0"/>
    <x v="2"/>
    <x v="11"/>
    <n v="51"/>
    <n v="7"/>
    <x v="3"/>
    <n v="3"/>
    <n v="275.44444444444446"/>
    <n v="826.33333333333337"/>
    <n v="192.8111111111111"/>
    <n v="247.90000000000009"/>
    <x v="0"/>
    <x v="3"/>
  </r>
  <r>
    <s v="SO - 0005013"/>
    <d v="2015-01-09T00:00:00"/>
    <x v="1"/>
    <n v="11"/>
    <x v="0"/>
    <s v="AUD"/>
    <x v="1"/>
    <x v="0"/>
    <x v="43"/>
    <n v="30"/>
    <n v="5"/>
    <x v="1"/>
    <n v="2"/>
    <n v="221.10000000000002"/>
    <n v="442.20000000000005"/>
    <n v="165.82500000000002"/>
    <n v="110.55000000000001"/>
    <x v="0"/>
    <x v="3"/>
  </r>
  <r>
    <s v="SO - 0005014"/>
    <d v="2015-01-09T00:00:00"/>
    <x v="12"/>
    <n v="2"/>
    <x v="1"/>
    <s v="AUD"/>
    <x v="2"/>
    <x v="1"/>
    <x v="29"/>
    <n v="6"/>
    <n v="1"/>
    <x v="4"/>
    <n v="2"/>
    <n v="79.655555555555551"/>
    <n v="159.3111111111111"/>
    <n v="37.438111111111112"/>
    <n v="84.434888888888878"/>
    <x v="0"/>
    <x v="3"/>
  </r>
  <r>
    <s v="SO - 0005015"/>
    <d v="2015-01-09T00:00:00"/>
    <x v="11"/>
    <n v="20"/>
    <x v="1"/>
    <s v="AUD"/>
    <x v="3"/>
    <x v="2"/>
    <x v="14"/>
    <n v="56"/>
    <n v="8"/>
    <x v="6"/>
    <n v="2"/>
    <n v="187.60000000000002"/>
    <n v="375.20000000000005"/>
    <n v="99.428000000000011"/>
    <n v="176.34400000000002"/>
    <x v="0"/>
    <x v="3"/>
  </r>
  <r>
    <s v="SO - 0005016"/>
    <d v="2015-01-10T00:00:00"/>
    <x v="6"/>
    <n v="1"/>
    <x v="0"/>
    <s v="AUD"/>
    <x v="2"/>
    <x v="1"/>
    <x v="6"/>
    <n v="1"/>
    <n v="1"/>
    <x v="4"/>
    <n v="2"/>
    <n v="291.07777777777778"/>
    <n v="582.15555555555557"/>
    <n v="215.39755555555558"/>
    <n v="151.3604444444444"/>
    <x v="0"/>
    <x v="3"/>
  </r>
  <r>
    <s v="SO - 0005017"/>
    <d v="2015-01-10T00:00:00"/>
    <x v="2"/>
    <n v="12"/>
    <x v="1"/>
    <s v="AUD"/>
    <x v="1"/>
    <x v="0"/>
    <x v="2"/>
    <n v="34"/>
    <n v="5"/>
    <x v="1"/>
    <n v="4"/>
    <n v="192.06666666666669"/>
    <n v="768.26666666666677"/>
    <n v="155.57400000000001"/>
    <n v="145.97066666666672"/>
    <x v="0"/>
    <x v="3"/>
  </r>
  <r>
    <s v="SO - 0005018"/>
    <d v="2015-01-10T00:00:00"/>
    <x v="15"/>
    <n v="13"/>
    <x v="2"/>
    <s v="AUD"/>
    <x v="1"/>
    <x v="0"/>
    <x v="54"/>
    <n v="36"/>
    <n v="5"/>
    <x v="1"/>
    <n v="4"/>
    <n v="443.68888888888893"/>
    <n v="1774.7555555555557"/>
    <n v="181.91244444444445"/>
    <n v="1047.1057777777778"/>
    <x v="0"/>
    <x v="3"/>
  </r>
  <r>
    <s v="SO - 0005019"/>
    <d v="2015-01-11T00:00:00"/>
    <x v="1"/>
    <n v="11"/>
    <x v="0"/>
    <s v="AUD"/>
    <x v="1"/>
    <x v="0"/>
    <x v="42"/>
    <n v="32"/>
    <n v="5"/>
    <x v="1"/>
    <n v="6"/>
    <n v="266.51111111111112"/>
    <n v="1599.0666666666666"/>
    <n v="133.25555555555556"/>
    <n v="799.5333333333333"/>
    <x v="0"/>
    <x v="3"/>
  </r>
  <r>
    <s v="SO - 0005020"/>
    <d v="2015-01-11T00:00:00"/>
    <x v="12"/>
    <n v="2"/>
    <x v="0"/>
    <s v="AUD"/>
    <x v="2"/>
    <x v="1"/>
    <x v="9"/>
    <n v="3"/>
    <n v="1"/>
    <x v="4"/>
    <n v="6"/>
    <n v="98.266666666666666"/>
    <n v="589.6"/>
    <n v="60.925333333333327"/>
    <n v="224.04800000000006"/>
    <x v="0"/>
    <x v="3"/>
  </r>
  <r>
    <s v="SO - 0005021"/>
    <d v="2015-01-11T00:00:00"/>
    <x v="3"/>
    <n v="6"/>
    <x v="1"/>
    <s v="AUD"/>
    <x v="2"/>
    <x v="1"/>
    <x v="26"/>
    <n v="15"/>
    <n v="3"/>
    <x v="2"/>
    <n v="3"/>
    <n v="89.333333333333329"/>
    <n v="268"/>
    <n v="39.306666666666665"/>
    <n v="150.08000000000001"/>
    <x v="0"/>
    <x v="3"/>
  </r>
  <r>
    <s v="SO - 0005022"/>
    <d v="2015-01-11T00:00:00"/>
    <x v="14"/>
    <n v="10"/>
    <x v="1"/>
    <s v="AUD"/>
    <x v="1"/>
    <x v="0"/>
    <x v="17"/>
    <n v="28"/>
    <n v="4"/>
    <x v="5"/>
    <n v="9"/>
    <n v="99.75555555555556"/>
    <n v="897.80000000000007"/>
    <n v="52.870444444444452"/>
    <n v="421.96600000000001"/>
    <x v="0"/>
    <x v="3"/>
  </r>
  <r>
    <s v="SO - 0005023"/>
    <d v="2015-01-12T00:00:00"/>
    <x v="1"/>
    <n v="11"/>
    <x v="1"/>
    <s v="AUD"/>
    <x v="1"/>
    <x v="0"/>
    <x v="43"/>
    <n v="30"/>
    <n v="5"/>
    <x v="1"/>
    <n v="7"/>
    <n v="428.8"/>
    <n v="3001.6"/>
    <n v="210.11199999999999"/>
    <n v="1530.816"/>
    <x v="0"/>
    <x v="3"/>
  </r>
  <r>
    <s v="SO - 0005024"/>
    <d v="2015-01-12T00:00:00"/>
    <x v="0"/>
    <n v="15"/>
    <x v="0"/>
    <s v="AUD"/>
    <x v="0"/>
    <x v="0"/>
    <x v="0"/>
    <n v="41"/>
    <n v="6"/>
    <x v="0"/>
    <n v="7"/>
    <n v="105.71111111111111"/>
    <n v="739.97777777777776"/>
    <n v="75.054888888888883"/>
    <n v="214.59355555555555"/>
    <x v="0"/>
    <x v="3"/>
  </r>
  <r>
    <s v="SO - 0005025"/>
    <d v="2015-01-12T00:00:00"/>
    <x v="13"/>
    <n v="19"/>
    <x v="0"/>
    <s v="AUD"/>
    <x v="3"/>
    <x v="2"/>
    <x v="39"/>
    <n v="54"/>
    <n v="8"/>
    <x v="6"/>
    <n v="4"/>
    <n v="22.333333333333332"/>
    <n v="89.333333333333329"/>
    <n v="13.399999999999999"/>
    <n v="35.733333333333334"/>
    <x v="0"/>
    <x v="3"/>
  </r>
  <r>
    <s v="SO - 0005026"/>
    <d v="2015-01-12T00:00:00"/>
    <x v="9"/>
    <n v="18"/>
    <x v="1"/>
    <s v="AUD"/>
    <x v="0"/>
    <x v="2"/>
    <x v="11"/>
    <n v="51"/>
    <n v="7"/>
    <x v="3"/>
    <n v="2"/>
    <n v="285.12222222222221"/>
    <n v="570.24444444444441"/>
    <n v="216.69288888888889"/>
    <n v="136.85866666666664"/>
    <x v="0"/>
    <x v="3"/>
  </r>
  <r>
    <s v="SO - 0005027"/>
    <d v="2015-01-12T00:00:00"/>
    <x v="8"/>
    <n v="9"/>
    <x v="0"/>
    <s v="AUD"/>
    <x v="2"/>
    <x v="1"/>
    <x v="32"/>
    <n v="24"/>
    <n v="4"/>
    <x v="5"/>
    <n v="9"/>
    <n v="192.06666666666669"/>
    <n v="1728.6000000000001"/>
    <n v="107.55733333333336"/>
    <n v="760.58399999999983"/>
    <x v="0"/>
    <x v="3"/>
  </r>
  <r>
    <s v="SO - 0005028"/>
    <d v="2015-01-13T00:00:00"/>
    <x v="18"/>
    <n v="3"/>
    <x v="0"/>
    <s v="AUD"/>
    <x v="2"/>
    <x v="1"/>
    <x v="27"/>
    <n v="7"/>
    <n v="1"/>
    <x v="4"/>
    <n v="8"/>
    <n v="570.24444444444441"/>
    <n v="4561.9555555555553"/>
    <n v="336.44422222222215"/>
    <n v="1870.4017777777781"/>
    <x v="0"/>
    <x v="3"/>
  </r>
  <r>
    <s v="SO - 0005029"/>
    <d v="2015-01-13T00:00:00"/>
    <x v="0"/>
    <n v="15"/>
    <x v="0"/>
    <s v="AUD"/>
    <x v="0"/>
    <x v="0"/>
    <x v="8"/>
    <n v="42"/>
    <n v="6"/>
    <x v="0"/>
    <n v="4"/>
    <n v="608.95555555555563"/>
    <n v="2435.8222222222225"/>
    <n v="493.25400000000013"/>
    <n v="462.806222222222"/>
    <x v="0"/>
    <x v="3"/>
  </r>
  <r>
    <s v="SO - 0005030"/>
    <d v="2015-01-13T00:00:00"/>
    <x v="0"/>
    <n v="15"/>
    <x v="2"/>
    <s v="AUD"/>
    <x v="0"/>
    <x v="0"/>
    <x v="8"/>
    <n v="42"/>
    <n v="6"/>
    <x v="0"/>
    <n v="8"/>
    <n v="439.22222222222223"/>
    <n v="3513.7777777777778"/>
    <n v="298.67111111111114"/>
    <n v="1124.4088888888887"/>
    <x v="0"/>
    <x v="3"/>
  </r>
  <r>
    <s v="SO - 0005031"/>
    <d v="2015-01-14T00:00:00"/>
    <x v="14"/>
    <n v="10"/>
    <x v="0"/>
    <s v="AUD"/>
    <x v="2"/>
    <x v="0"/>
    <x v="38"/>
    <n v="27"/>
    <n v="4"/>
    <x v="5"/>
    <n v="6"/>
    <n v="107.2"/>
    <n v="643.20000000000005"/>
    <n v="58.960000000000008"/>
    <n v="289.44"/>
    <x v="0"/>
    <x v="3"/>
  </r>
  <r>
    <s v="SO - 0005032"/>
    <d v="2015-01-14T00:00:00"/>
    <x v="10"/>
    <n v="8"/>
    <x v="2"/>
    <s v="AUD"/>
    <x v="2"/>
    <x v="1"/>
    <x v="44"/>
    <n v="21"/>
    <n v="3"/>
    <x v="2"/>
    <n v="2"/>
    <n v="215.88888888888889"/>
    <n v="431.77777777777777"/>
    <n v="118.73888888888889"/>
    <n v="194.29999999999998"/>
    <x v="0"/>
    <x v="3"/>
  </r>
  <r>
    <s v="SO - 0005033"/>
    <d v="2015-01-14T00:00:00"/>
    <x v="13"/>
    <n v="19"/>
    <x v="0"/>
    <s v="AUD"/>
    <x v="3"/>
    <x v="2"/>
    <x v="46"/>
    <n v="55"/>
    <n v="8"/>
    <x v="6"/>
    <n v="2"/>
    <n v="432.52222222222224"/>
    <n v="865.04444444444448"/>
    <n v="341.6925555555556"/>
    <n v="181.65933333333328"/>
    <x v="0"/>
    <x v="3"/>
  </r>
  <r>
    <s v="SO - 0005034"/>
    <d v="2015-01-14T00:00:00"/>
    <x v="10"/>
    <n v="8"/>
    <x v="1"/>
    <s v="AUD"/>
    <x v="2"/>
    <x v="1"/>
    <x v="13"/>
    <n v="22"/>
    <n v="3"/>
    <x v="2"/>
    <n v="2"/>
    <n v="646.92222222222222"/>
    <n v="1293.8444444444444"/>
    <n v="504.59933333333333"/>
    <n v="284.64577777777777"/>
    <x v="0"/>
    <x v="3"/>
  </r>
  <r>
    <s v="SO - 0005035"/>
    <d v="2015-01-14T00:00:00"/>
    <x v="0"/>
    <n v="15"/>
    <x v="0"/>
    <s v="AUD"/>
    <x v="0"/>
    <x v="0"/>
    <x v="0"/>
    <n v="41"/>
    <n v="6"/>
    <x v="0"/>
    <n v="1"/>
    <n v="195.04444444444445"/>
    <n v="195.04444444444445"/>
    <n v="144.3328888888889"/>
    <n v="50.711555555555549"/>
    <x v="0"/>
    <x v="3"/>
  </r>
  <r>
    <s v="SO - 0005036"/>
    <d v="2015-01-14T00:00:00"/>
    <x v="16"/>
    <n v="5"/>
    <x v="1"/>
    <s v="AUD"/>
    <x v="2"/>
    <x v="1"/>
    <x v="35"/>
    <n v="13"/>
    <n v="2"/>
    <x v="7"/>
    <n v="2"/>
    <n v="347.65555555555557"/>
    <n v="695.31111111111113"/>
    <n v="159.92155555555556"/>
    <n v="375.46800000000002"/>
    <x v="0"/>
    <x v="3"/>
  </r>
  <r>
    <s v="SO - 0005037"/>
    <d v="2015-01-15T00:00:00"/>
    <x v="7"/>
    <n v="17"/>
    <x v="0"/>
    <s v="AUD"/>
    <x v="0"/>
    <x v="2"/>
    <x v="7"/>
    <n v="48"/>
    <n v="7"/>
    <x v="3"/>
    <n v="9"/>
    <n v="257.57777777777778"/>
    <n v="2318.1999999999998"/>
    <n v="172.57711111111112"/>
    <n v="765.00599999999963"/>
    <x v="0"/>
    <x v="3"/>
  </r>
  <r>
    <s v="SO - 0005038"/>
    <d v="2015-01-15T00:00:00"/>
    <x v="14"/>
    <n v="10"/>
    <x v="1"/>
    <s v="AUD"/>
    <x v="1"/>
    <x v="0"/>
    <x v="45"/>
    <n v="29"/>
    <n v="4"/>
    <x v="5"/>
    <n v="8"/>
    <n v="192.8111111111111"/>
    <n v="1542.4888888888888"/>
    <n v="127.25533333333334"/>
    <n v="524.4462222222221"/>
    <x v="0"/>
    <x v="3"/>
  </r>
  <r>
    <s v="SO - 0005039"/>
    <d v="2015-01-15T00:00:00"/>
    <x v="16"/>
    <n v="5"/>
    <x v="1"/>
    <s v="AUD"/>
    <x v="2"/>
    <x v="1"/>
    <x v="24"/>
    <n v="14"/>
    <n v="2"/>
    <x v="7"/>
    <n v="9"/>
    <n v="431.03333333333336"/>
    <n v="3879.3"/>
    <n v="172.41333333333336"/>
    <n v="2327.58"/>
    <x v="0"/>
    <x v="3"/>
  </r>
  <r>
    <s v="SO - 0005040"/>
    <d v="2015-01-15T00:00:00"/>
    <x v="16"/>
    <n v="5"/>
    <x v="0"/>
    <s v="AUD"/>
    <x v="2"/>
    <x v="1"/>
    <x v="51"/>
    <n v="12"/>
    <n v="2"/>
    <x v="7"/>
    <n v="8"/>
    <n v="436.98888888888888"/>
    <n v="3495.911111111111"/>
    <n v="209.75466666666665"/>
    <n v="1817.8737777777778"/>
    <x v="0"/>
    <x v="3"/>
  </r>
  <r>
    <s v="SO - 0005041"/>
    <d v="2015-01-15T00:00:00"/>
    <x v="8"/>
    <n v="9"/>
    <x v="0"/>
    <s v="AUD"/>
    <x v="2"/>
    <x v="0"/>
    <x v="53"/>
    <n v="26"/>
    <n v="4"/>
    <x v="5"/>
    <n v="1"/>
    <n v="116.13333333333334"/>
    <n v="116.13333333333334"/>
    <n v="60.389333333333333"/>
    <n v="55.744000000000007"/>
    <x v="0"/>
    <x v="3"/>
  </r>
  <r>
    <s v="SO - 0005042"/>
    <d v="2015-01-16T00:00:00"/>
    <x v="19"/>
    <n v="4"/>
    <x v="0"/>
    <s v="AUD"/>
    <x v="2"/>
    <x v="1"/>
    <x v="36"/>
    <n v="11"/>
    <n v="2"/>
    <x v="7"/>
    <n v="4"/>
    <n v="23.822222222222223"/>
    <n v="95.288888888888891"/>
    <n v="13.816888888888888"/>
    <n v="40.021333333333338"/>
    <x v="0"/>
    <x v="3"/>
  </r>
  <r>
    <s v="SO - 0005043"/>
    <d v="2015-01-16T00:00:00"/>
    <x v="7"/>
    <n v="17"/>
    <x v="0"/>
    <s v="AUD"/>
    <x v="0"/>
    <x v="2"/>
    <x v="7"/>
    <n v="48"/>
    <n v="7"/>
    <x v="3"/>
    <n v="9"/>
    <n v="99.75555555555556"/>
    <n v="897.80000000000007"/>
    <n v="51.872888888888895"/>
    <n v="430.94400000000002"/>
    <x v="0"/>
    <x v="3"/>
  </r>
  <r>
    <s v="SO - 0005044"/>
    <d v="2015-01-17T00:00:00"/>
    <x v="5"/>
    <n v="16"/>
    <x v="1"/>
    <s v="AUD"/>
    <x v="0"/>
    <x v="3"/>
    <x v="12"/>
    <n v="46"/>
    <n v="7"/>
    <x v="3"/>
    <n v="2"/>
    <n v="126.55555555555556"/>
    <n v="253.11111111111111"/>
    <n v="79.73"/>
    <n v="93.651111111111106"/>
    <x v="0"/>
    <x v="3"/>
  </r>
  <r>
    <s v="SO - 0005045"/>
    <d v="2015-01-17T00:00:00"/>
    <x v="13"/>
    <n v="19"/>
    <x v="0"/>
    <s v="AUD"/>
    <x v="3"/>
    <x v="2"/>
    <x v="39"/>
    <n v="54"/>
    <n v="8"/>
    <x v="6"/>
    <n v="1"/>
    <n v="606.72222222222217"/>
    <n v="606.72222222222217"/>
    <n v="260.89055555555552"/>
    <n v="345.83166666666665"/>
    <x v="0"/>
    <x v="3"/>
  </r>
  <r>
    <s v="SO - 0005046"/>
    <d v="2015-01-17T00:00:00"/>
    <x v="4"/>
    <n v="7"/>
    <x v="1"/>
    <s v="AUD"/>
    <x v="2"/>
    <x v="1"/>
    <x v="44"/>
    <n v="21"/>
    <n v="3"/>
    <x v="2"/>
    <n v="5"/>
    <n v="265.76666666666665"/>
    <n v="1328.8333333333333"/>
    <n v="204.64033333333336"/>
    <n v="305.63166666666643"/>
    <x v="0"/>
    <x v="3"/>
  </r>
  <r>
    <s v="SO - 0005047"/>
    <d v="2015-01-17T00:00:00"/>
    <x v="5"/>
    <n v="16"/>
    <x v="1"/>
    <s v="AUD"/>
    <x v="0"/>
    <x v="0"/>
    <x v="47"/>
    <n v="44"/>
    <n v="7"/>
    <x v="3"/>
    <n v="3"/>
    <n v="666.27777777777783"/>
    <n v="1998.8333333333335"/>
    <n v="506.37111111111113"/>
    <n v="479.72"/>
    <x v="0"/>
    <x v="3"/>
  </r>
  <r>
    <s v="SO - 0005048"/>
    <d v="2015-01-17T00:00:00"/>
    <x v="13"/>
    <n v="19"/>
    <x v="1"/>
    <s v="AUD"/>
    <x v="3"/>
    <x v="2"/>
    <x v="46"/>
    <n v="55"/>
    <n v="8"/>
    <x v="6"/>
    <n v="7"/>
    <n v="192.06666666666669"/>
    <n v="1344.4666666666669"/>
    <n v="80.668000000000006"/>
    <n v="779.79066666666688"/>
    <x v="0"/>
    <x v="3"/>
  </r>
  <r>
    <s v="SO - 0005049"/>
    <d v="2015-01-18T00:00:00"/>
    <x v="9"/>
    <n v="18"/>
    <x v="2"/>
    <s v="AUD"/>
    <x v="0"/>
    <x v="2"/>
    <x v="23"/>
    <n v="53"/>
    <n v="8"/>
    <x v="6"/>
    <n v="2"/>
    <n v="371.47777777777782"/>
    <n v="742.95555555555563"/>
    <n v="248.89011111111117"/>
    <n v="245.1753333333333"/>
    <x v="0"/>
    <x v="3"/>
  </r>
  <r>
    <s v="SO - 0005050"/>
    <d v="2015-01-18T00:00:00"/>
    <x v="8"/>
    <n v="9"/>
    <x v="1"/>
    <s v="AUD"/>
    <x v="2"/>
    <x v="1"/>
    <x v="32"/>
    <n v="24"/>
    <n v="4"/>
    <x v="5"/>
    <n v="3"/>
    <n v="19.355555555555558"/>
    <n v="58.066666666666677"/>
    <n v="9.0971111111111114"/>
    <n v="30.775333333333343"/>
    <x v="0"/>
    <x v="3"/>
  </r>
  <r>
    <s v="SO - 0005051"/>
    <d v="2015-01-18T00:00:00"/>
    <x v="9"/>
    <n v="18"/>
    <x v="1"/>
    <s v="AUD"/>
    <x v="0"/>
    <x v="2"/>
    <x v="56"/>
    <n v="52"/>
    <n v="8"/>
    <x v="6"/>
    <n v="3"/>
    <n v="117.62222222222223"/>
    <n v="352.86666666666667"/>
    <n v="62.33977777777779"/>
    <n v="165.8473333333333"/>
    <x v="0"/>
    <x v="3"/>
  </r>
  <r>
    <s v="SO - 0005052"/>
    <d v="2015-01-18T00:00:00"/>
    <x v="9"/>
    <n v="18"/>
    <x v="1"/>
    <s v="AUD"/>
    <x v="0"/>
    <x v="2"/>
    <x v="56"/>
    <n v="52"/>
    <n v="8"/>
    <x v="6"/>
    <n v="9"/>
    <n v="107.2"/>
    <n v="964.80000000000007"/>
    <n v="43.951999999999998"/>
    <n v="569.23200000000008"/>
    <x v="0"/>
    <x v="3"/>
  </r>
  <r>
    <s v="SO - 0005053"/>
    <d v="2015-01-18T00:00:00"/>
    <x v="16"/>
    <n v="5"/>
    <x v="1"/>
    <s v="AUD"/>
    <x v="2"/>
    <x v="1"/>
    <x v="35"/>
    <n v="13"/>
    <n v="2"/>
    <x v="7"/>
    <n v="4"/>
    <n v="440.71111111111111"/>
    <n v="1762.8444444444444"/>
    <n v="255.61244444444441"/>
    <n v="740.39466666666681"/>
    <x v="0"/>
    <x v="3"/>
  </r>
  <r>
    <s v="SO - 0005054"/>
    <d v="2015-01-18T00:00:00"/>
    <x v="18"/>
    <n v="3"/>
    <x v="0"/>
    <s v="AUD"/>
    <x v="2"/>
    <x v="1"/>
    <x v="27"/>
    <n v="7"/>
    <n v="1"/>
    <x v="4"/>
    <n v="7"/>
    <n v="292.56666666666666"/>
    <n v="2047.9666666666667"/>
    <n v="210.648"/>
    <n v="573.43066666666664"/>
    <x v="0"/>
    <x v="3"/>
  </r>
  <r>
    <s v="SO - 0005055"/>
    <d v="2015-01-19T00:00:00"/>
    <x v="11"/>
    <n v="20"/>
    <x v="2"/>
    <s v="AUD"/>
    <x v="3"/>
    <x v="2"/>
    <x v="25"/>
    <n v="57"/>
    <n v="8"/>
    <x v="6"/>
    <n v="2"/>
    <n v="112.41111111111111"/>
    <n v="224.82222222222222"/>
    <n v="91.053000000000011"/>
    <n v="42.7162222222222"/>
    <x v="0"/>
    <x v="3"/>
  </r>
  <r>
    <s v="SO - 0005056"/>
    <d v="2015-01-19T00:00:00"/>
    <x v="19"/>
    <n v="4"/>
    <x v="0"/>
    <s v="AUD"/>
    <x v="2"/>
    <x v="1"/>
    <x v="33"/>
    <n v="10"/>
    <n v="2"/>
    <x v="7"/>
    <n v="5"/>
    <n v="432.52222222222224"/>
    <n v="2162.6111111111113"/>
    <n v="311.416"/>
    <n v="605.53111111111139"/>
    <x v="0"/>
    <x v="3"/>
  </r>
  <r>
    <s v="SO - 0005057"/>
    <d v="2015-01-19T00:00:00"/>
    <x v="13"/>
    <n v="19"/>
    <x v="0"/>
    <s v="AUD"/>
    <x v="3"/>
    <x v="2"/>
    <x v="23"/>
    <n v="53"/>
    <n v="8"/>
    <x v="6"/>
    <n v="7"/>
    <n v="422.84444444444443"/>
    <n v="2959.911111111111"/>
    <n v="181.8231111111111"/>
    <n v="1687.1493333333333"/>
    <x v="0"/>
    <x v="3"/>
  </r>
  <r>
    <s v="SO - 0005058"/>
    <d v="2015-01-20T00:00:00"/>
    <x v="0"/>
    <n v="15"/>
    <x v="1"/>
    <s v="AUD"/>
    <x v="0"/>
    <x v="0"/>
    <x v="47"/>
    <n v="44"/>
    <n v="6"/>
    <x v="0"/>
    <n v="5"/>
    <n v="114.64444444444445"/>
    <n v="573.22222222222217"/>
    <n v="91.715555555555568"/>
    <n v="114.64444444444433"/>
    <x v="0"/>
    <x v="3"/>
  </r>
  <r>
    <s v="SO - 0005059"/>
    <d v="2015-01-20T00:00:00"/>
    <x v="3"/>
    <n v="6"/>
    <x v="1"/>
    <s v="AUD"/>
    <x v="2"/>
    <x v="1"/>
    <x v="4"/>
    <n v="18"/>
    <n v="3"/>
    <x v="2"/>
    <n v="2"/>
    <n v="676.7"/>
    <n v="1353.4"/>
    <n v="290.98099999999999"/>
    <n v="771.4380000000001"/>
    <x v="0"/>
    <x v="3"/>
  </r>
  <r>
    <s v="SO - 0005060"/>
    <d v="2015-01-20T00:00:00"/>
    <x v="7"/>
    <n v="17"/>
    <x v="1"/>
    <s v="AUD"/>
    <x v="0"/>
    <x v="2"/>
    <x v="21"/>
    <n v="49"/>
    <n v="7"/>
    <x v="3"/>
    <n v="1"/>
    <n v="432.52222222222224"/>
    <n v="432.52222222222224"/>
    <n v="233.56200000000004"/>
    <n v="198.9602222222222"/>
    <x v="0"/>
    <x v="3"/>
  </r>
  <r>
    <s v="SO - 0005061"/>
    <d v="2015-01-20T00:00:00"/>
    <x v="4"/>
    <n v="7"/>
    <x v="1"/>
    <s v="AUD"/>
    <x v="2"/>
    <x v="1"/>
    <x v="34"/>
    <n v="19"/>
    <n v="3"/>
    <x v="2"/>
    <n v="3"/>
    <n v="247.89999999999998"/>
    <n v="743.69999999999993"/>
    <n v="118.99199999999999"/>
    <n v="386.72399999999993"/>
    <x v="0"/>
    <x v="3"/>
  </r>
  <r>
    <s v="SO - 0005062"/>
    <d v="2015-01-20T00:00:00"/>
    <x v="14"/>
    <n v="10"/>
    <x v="1"/>
    <s v="AUD"/>
    <x v="1"/>
    <x v="0"/>
    <x v="17"/>
    <n v="28"/>
    <n v="4"/>
    <x v="5"/>
    <n v="4"/>
    <n v="439.22222222222223"/>
    <n v="1756.8888888888889"/>
    <n v="368.94666666666666"/>
    <n v="281.10222222222228"/>
    <x v="0"/>
    <x v="3"/>
  </r>
  <r>
    <s v="SO - 0005063"/>
    <d v="2015-01-21T00:00:00"/>
    <x v="10"/>
    <n v="8"/>
    <x v="2"/>
    <s v="AUD"/>
    <x v="2"/>
    <x v="1"/>
    <x v="31"/>
    <n v="23"/>
    <n v="4"/>
    <x v="5"/>
    <n v="8"/>
    <n v="103.47777777777779"/>
    <n v="827.82222222222231"/>
    <n v="80.712666666666678"/>
    <n v="182.12088888888889"/>
    <x v="0"/>
    <x v="3"/>
  </r>
  <r>
    <s v="SO - 0005064"/>
    <d v="2015-01-21T00:00:00"/>
    <x v="6"/>
    <n v="1"/>
    <x v="0"/>
    <s v="AUD"/>
    <x v="2"/>
    <x v="1"/>
    <x v="6"/>
    <n v="1"/>
    <n v="1"/>
    <x v="4"/>
    <n v="4"/>
    <n v="291.82222222222225"/>
    <n v="1167.288888888889"/>
    <n v="151.74755555555555"/>
    <n v="560.2986666666668"/>
    <x v="0"/>
    <x v="3"/>
  </r>
  <r>
    <s v="SO - 0005065"/>
    <d v="2015-01-21T00:00:00"/>
    <x v="17"/>
    <n v="14"/>
    <x v="0"/>
    <s v="AUD"/>
    <x v="1"/>
    <x v="0"/>
    <x v="0"/>
    <n v="41"/>
    <n v="6"/>
    <x v="0"/>
    <n v="7"/>
    <n v="186.85555555555555"/>
    <n v="1307.9888888888888"/>
    <n v="143.8787777777778"/>
    <n v="300.83744444444426"/>
    <x v="0"/>
    <x v="3"/>
  </r>
  <r>
    <s v="SO - 0005066"/>
    <d v="2015-01-21T00:00:00"/>
    <x v="11"/>
    <n v="20"/>
    <x v="0"/>
    <s v="AUD"/>
    <x v="3"/>
    <x v="2"/>
    <x v="25"/>
    <n v="57"/>
    <n v="8"/>
    <x v="6"/>
    <n v="9"/>
    <n v="140.69999999999999"/>
    <n v="1266.3"/>
    <n v="109.746"/>
    <n v="278.58600000000001"/>
    <x v="0"/>
    <x v="3"/>
  </r>
  <r>
    <s v="SO - 0005067"/>
    <d v="2015-01-21T00:00:00"/>
    <x v="16"/>
    <n v="5"/>
    <x v="0"/>
    <s v="AUD"/>
    <x v="2"/>
    <x v="1"/>
    <x v="24"/>
    <n v="14"/>
    <n v="2"/>
    <x v="7"/>
    <n v="4"/>
    <n v="372.9666666666667"/>
    <n v="1491.8666666666668"/>
    <n v="208.86133333333339"/>
    <n v="656.42133333333322"/>
    <x v="0"/>
    <x v="3"/>
  </r>
  <r>
    <s v="SO - 0005068"/>
    <d v="2015-01-22T00:00:00"/>
    <x v="15"/>
    <n v="13"/>
    <x v="0"/>
    <s v="AUD"/>
    <x v="1"/>
    <x v="0"/>
    <x v="18"/>
    <n v="37"/>
    <n v="5"/>
    <x v="1"/>
    <n v="5"/>
    <n v="123.57777777777778"/>
    <n v="617.88888888888891"/>
    <n v="85.268666666666661"/>
    <n v="191.54555555555561"/>
    <x v="0"/>
    <x v="3"/>
  </r>
  <r>
    <s v="SO - 0005069"/>
    <d v="2015-01-22T00:00:00"/>
    <x v="0"/>
    <n v="15"/>
    <x v="1"/>
    <s v="AUD"/>
    <x v="0"/>
    <x v="0"/>
    <x v="57"/>
    <n v="43"/>
    <n v="6"/>
    <x v="0"/>
    <n v="7"/>
    <n v="206.95555555555558"/>
    <n v="1448.6888888888891"/>
    <n v="91.060444444444457"/>
    <n v="811.26577777777788"/>
    <x v="0"/>
    <x v="3"/>
  </r>
  <r>
    <s v="SO - 0005070"/>
    <d v="2015-01-22T00:00:00"/>
    <x v="8"/>
    <n v="9"/>
    <x v="0"/>
    <s v="AUD"/>
    <x v="2"/>
    <x v="1"/>
    <x v="10"/>
    <n v="25"/>
    <n v="4"/>
    <x v="5"/>
    <n v="6"/>
    <n v="28.288888888888888"/>
    <n v="169.73333333333332"/>
    <n v="11.881333333333332"/>
    <n v="98.445333333333323"/>
    <x v="0"/>
    <x v="3"/>
  </r>
  <r>
    <s v="SO - 0005071"/>
    <d v="2015-01-22T00:00:00"/>
    <x v="14"/>
    <n v="10"/>
    <x v="2"/>
    <s v="AUD"/>
    <x v="1"/>
    <x v="0"/>
    <x v="17"/>
    <n v="28"/>
    <n v="4"/>
    <x v="5"/>
    <n v="3"/>
    <n v="435.5"/>
    <n v="1306.5"/>
    <n v="313.56"/>
    <n v="365.81999999999994"/>
    <x v="0"/>
    <x v="3"/>
  </r>
  <r>
    <s v="SO - 0005072"/>
    <d v="2015-01-22T00:00:00"/>
    <x v="14"/>
    <n v="10"/>
    <x v="1"/>
    <s v="AUD"/>
    <x v="1"/>
    <x v="0"/>
    <x v="17"/>
    <n v="28"/>
    <n v="4"/>
    <x v="5"/>
    <n v="4"/>
    <n v="442.20000000000005"/>
    <n v="1768.8000000000002"/>
    <n v="336.072"/>
    <n v="424.51200000000017"/>
    <x v="0"/>
    <x v="3"/>
  </r>
  <r>
    <s v="SO - 0005073"/>
    <d v="2015-01-22T00:00:00"/>
    <x v="17"/>
    <n v="14"/>
    <x v="1"/>
    <s v="AUD"/>
    <x v="1"/>
    <x v="0"/>
    <x v="50"/>
    <n v="39"/>
    <n v="6"/>
    <x v="0"/>
    <n v="9"/>
    <n v="428.8"/>
    <n v="3859.2000000000003"/>
    <n v="205.82400000000001"/>
    <n v="2006.7840000000001"/>
    <x v="0"/>
    <x v="3"/>
  </r>
  <r>
    <s v="SO - 0005074"/>
    <d v="2015-01-22T00:00:00"/>
    <x v="14"/>
    <n v="10"/>
    <x v="2"/>
    <s v="AUD"/>
    <x v="1"/>
    <x v="0"/>
    <x v="17"/>
    <n v="28"/>
    <n v="4"/>
    <x v="5"/>
    <n v="3"/>
    <n v="23.822222222222223"/>
    <n v="71.466666666666669"/>
    <n v="12.149333333333335"/>
    <n v="35.018666666666661"/>
    <x v="0"/>
    <x v="3"/>
  </r>
  <r>
    <s v="SO - 0005075"/>
    <d v="2015-01-23T00:00:00"/>
    <x v="18"/>
    <n v="3"/>
    <x v="1"/>
    <s v="AUD"/>
    <x v="2"/>
    <x v="1"/>
    <x v="27"/>
    <n v="7"/>
    <n v="1"/>
    <x v="4"/>
    <n v="1"/>
    <n v="139.21111111111111"/>
    <n v="139.21111111111111"/>
    <n v="109.9767777777778"/>
    <n v="29.234333333333311"/>
    <x v="0"/>
    <x v="3"/>
  </r>
  <r>
    <s v="SO - 0005076"/>
    <d v="2015-01-23T00:00:00"/>
    <x v="14"/>
    <n v="10"/>
    <x v="1"/>
    <s v="AUD"/>
    <x v="2"/>
    <x v="0"/>
    <x v="38"/>
    <n v="27"/>
    <n v="4"/>
    <x v="5"/>
    <n v="6"/>
    <n v="445.92222222222222"/>
    <n v="2675.5333333333333"/>
    <n v="263.09411111111115"/>
    <n v="1096.9686666666664"/>
    <x v="0"/>
    <x v="3"/>
  </r>
  <r>
    <s v="SO - 0005077"/>
    <d v="2015-01-23T00:00:00"/>
    <x v="4"/>
    <n v="7"/>
    <x v="1"/>
    <s v="AUD"/>
    <x v="2"/>
    <x v="1"/>
    <x v="44"/>
    <n v="21"/>
    <n v="3"/>
    <x v="2"/>
    <n v="5"/>
    <n v="123.57777777777778"/>
    <n v="617.88888888888891"/>
    <n v="71.675111111111107"/>
    <n v="259.51333333333338"/>
    <x v="0"/>
    <x v="3"/>
  </r>
  <r>
    <s v="SO - 0005078"/>
    <d v="2015-01-23T00:00:00"/>
    <x v="5"/>
    <n v="16"/>
    <x v="1"/>
    <s v="AUD"/>
    <x v="0"/>
    <x v="2"/>
    <x v="30"/>
    <n v="47"/>
    <n v="7"/>
    <x v="3"/>
    <n v="3"/>
    <n v="428.8"/>
    <n v="1286.4000000000001"/>
    <n v="295.87200000000001"/>
    <n v="398.78400000000011"/>
    <x v="0"/>
    <x v="3"/>
  </r>
  <r>
    <s v="SO - 0005079"/>
    <d v="2015-01-24T00:00:00"/>
    <x v="16"/>
    <n v="5"/>
    <x v="1"/>
    <s v="AUD"/>
    <x v="2"/>
    <x v="1"/>
    <x v="24"/>
    <n v="14"/>
    <n v="2"/>
    <x v="7"/>
    <n v="1"/>
    <n v="425.07777777777778"/>
    <n v="425.07777777777778"/>
    <n v="348.56377777777777"/>
    <n v="76.51400000000001"/>
    <x v="0"/>
    <x v="3"/>
  </r>
  <r>
    <s v="SO - 0005080"/>
    <d v="2015-01-24T00:00:00"/>
    <x v="12"/>
    <n v="2"/>
    <x v="1"/>
    <s v="AUD"/>
    <x v="2"/>
    <x v="1"/>
    <x v="37"/>
    <n v="5"/>
    <n v="1"/>
    <x v="4"/>
    <n v="4"/>
    <n v="26.8"/>
    <n v="107.2"/>
    <n v="19.296000000000003"/>
    <n v="30.015999999999991"/>
    <x v="0"/>
    <x v="3"/>
  </r>
  <r>
    <s v="SO - 0005081"/>
    <d v="2015-01-24T00:00:00"/>
    <x v="7"/>
    <n v="17"/>
    <x v="1"/>
    <s v="AUD"/>
    <x v="0"/>
    <x v="2"/>
    <x v="7"/>
    <n v="48"/>
    <n v="7"/>
    <x v="3"/>
    <n v="2"/>
    <n v="442.20000000000005"/>
    <n v="884.40000000000009"/>
    <n v="274.16399999999999"/>
    <n v="336.07200000000012"/>
    <x v="0"/>
    <x v="3"/>
  </r>
  <r>
    <s v="SO - 0005082"/>
    <d v="2015-01-24T00:00:00"/>
    <x v="15"/>
    <n v="13"/>
    <x v="2"/>
    <s v="AUD"/>
    <x v="1"/>
    <x v="0"/>
    <x v="19"/>
    <n v="38"/>
    <n v="6"/>
    <x v="0"/>
    <n v="8"/>
    <n v="433.26666666666665"/>
    <n v="3466.1333333333332"/>
    <n v="355.27866666666665"/>
    <n v="623.904"/>
    <x v="0"/>
    <x v="3"/>
  </r>
  <r>
    <s v="SO - 0005083"/>
    <d v="2015-01-24T00:00:00"/>
    <x v="18"/>
    <n v="3"/>
    <x v="2"/>
    <s v="AUD"/>
    <x v="2"/>
    <x v="1"/>
    <x v="49"/>
    <n v="8"/>
    <n v="2"/>
    <x v="7"/>
    <n v="9"/>
    <n v="268"/>
    <n v="2412"/>
    <n v="192.95999999999998"/>
    <n v="675.36000000000013"/>
    <x v="0"/>
    <x v="3"/>
  </r>
  <r>
    <s v="SO - 0005084"/>
    <d v="2015-01-25T00:00:00"/>
    <x v="16"/>
    <n v="5"/>
    <x v="0"/>
    <s v="AUD"/>
    <x v="2"/>
    <x v="1"/>
    <x v="24"/>
    <n v="14"/>
    <n v="2"/>
    <x v="7"/>
    <n v="6"/>
    <n v="652.87777777777785"/>
    <n v="3917.2666666666673"/>
    <n v="476.60077777777781"/>
    <n v="1057.6620000000003"/>
    <x v="0"/>
    <x v="3"/>
  </r>
  <r>
    <s v="SO - 0005085"/>
    <d v="2015-01-25T00:00:00"/>
    <x v="13"/>
    <n v="19"/>
    <x v="1"/>
    <s v="AUD"/>
    <x v="3"/>
    <x v="2"/>
    <x v="46"/>
    <n v="55"/>
    <n v="8"/>
    <x v="6"/>
    <n v="7"/>
    <n v="588.11111111111109"/>
    <n v="4116.7777777777774"/>
    <n v="346.98555555555555"/>
    <n v="1687.8788888888885"/>
    <x v="0"/>
    <x v="3"/>
  </r>
  <r>
    <s v="SO - 0005086"/>
    <d v="2015-01-26T00:00:00"/>
    <x v="5"/>
    <n v="16"/>
    <x v="1"/>
    <s v="AUD"/>
    <x v="0"/>
    <x v="0"/>
    <x v="5"/>
    <n v="45"/>
    <n v="7"/>
    <x v="3"/>
    <n v="8"/>
    <n v="434.75555555555559"/>
    <n v="3478.0444444444447"/>
    <n v="221.72533333333334"/>
    <n v="1704.241777777778"/>
    <x v="0"/>
    <x v="3"/>
  </r>
  <r>
    <s v="SO - 0005087"/>
    <d v="2015-01-26T00:00:00"/>
    <x v="17"/>
    <n v="14"/>
    <x v="1"/>
    <s v="AUD"/>
    <x v="1"/>
    <x v="0"/>
    <x v="50"/>
    <n v="39"/>
    <n v="6"/>
    <x v="0"/>
    <n v="9"/>
    <n v="128.78888888888889"/>
    <n v="1159.0999999999999"/>
    <n v="79.849111111111114"/>
    <n v="440.45799999999986"/>
    <x v="0"/>
    <x v="3"/>
  </r>
  <r>
    <s v="SO - 0005088"/>
    <d v="2015-01-26T00:00:00"/>
    <x v="16"/>
    <n v="5"/>
    <x v="1"/>
    <s v="AUD"/>
    <x v="2"/>
    <x v="1"/>
    <x v="24"/>
    <n v="14"/>
    <n v="2"/>
    <x v="7"/>
    <n v="7"/>
    <n v="125.06666666666668"/>
    <n v="875.4666666666667"/>
    <n v="66.285333333333341"/>
    <n v="411.46933333333334"/>
    <x v="0"/>
    <x v="3"/>
  </r>
  <r>
    <s v="SO - 0005089"/>
    <d v="2015-01-26T00:00:00"/>
    <x v="4"/>
    <n v="7"/>
    <x v="1"/>
    <s v="AUD"/>
    <x v="2"/>
    <x v="1"/>
    <x v="48"/>
    <n v="20"/>
    <n v="3"/>
    <x v="2"/>
    <n v="2"/>
    <n v="434.75555555555559"/>
    <n v="869.51111111111118"/>
    <n v="217.37777777777779"/>
    <n v="434.75555555555559"/>
    <x v="0"/>
    <x v="3"/>
  </r>
  <r>
    <s v="SO - 0005090"/>
    <d v="2015-01-27T00:00:00"/>
    <x v="1"/>
    <n v="11"/>
    <x v="0"/>
    <s v="AUD"/>
    <x v="1"/>
    <x v="0"/>
    <x v="43"/>
    <n v="30"/>
    <n v="5"/>
    <x v="1"/>
    <n v="9"/>
    <n v="25.311111111111114"/>
    <n v="227.8"/>
    <n v="17.71777777777778"/>
    <n v="68.34"/>
    <x v="0"/>
    <x v="3"/>
  </r>
  <r>
    <s v="SO - 0005091"/>
    <d v="2015-01-27T00:00:00"/>
    <x v="5"/>
    <n v="16"/>
    <x v="2"/>
    <s v="AUD"/>
    <x v="0"/>
    <x v="0"/>
    <x v="5"/>
    <n v="45"/>
    <n v="7"/>
    <x v="3"/>
    <n v="1"/>
    <n v="113.15555555555555"/>
    <n v="113.15555555555555"/>
    <n v="45.262222222222221"/>
    <n v="67.893333333333331"/>
    <x v="0"/>
    <x v="3"/>
  </r>
  <r>
    <s v="SO - 0005092"/>
    <d v="2015-01-27T00:00:00"/>
    <x v="12"/>
    <n v="2"/>
    <x v="1"/>
    <s v="AUD"/>
    <x v="2"/>
    <x v="1"/>
    <x v="37"/>
    <n v="5"/>
    <n v="1"/>
    <x v="4"/>
    <n v="5"/>
    <n v="104.22222222222223"/>
    <n v="521.11111111111109"/>
    <n v="76.082222222222228"/>
    <n v="140.69999999999993"/>
    <x v="0"/>
    <x v="3"/>
  </r>
  <r>
    <s v="SO - 0005093"/>
    <d v="2015-01-27T00:00:00"/>
    <x v="17"/>
    <n v="14"/>
    <x v="1"/>
    <s v="AUD"/>
    <x v="1"/>
    <x v="0"/>
    <x v="50"/>
    <n v="39"/>
    <n v="6"/>
    <x v="0"/>
    <n v="4"/>
    <n v="25.311111111111114"/>
    <n v="101.24444444444445"/>
    <n v="11.39"/>
    <n v="55.684444444444452"/>
    <x v="0"/>
    <x v="3"/>
  </r>
  <r>
    <s v="SO - 0005094"/>
    <d v="2015-01-27T00:00:00"/>
    <x v="4"/>
    <n v="7"/>
    <x v="0"/>
    <s v="AUD"/>
    <x v="2"/>
    <x v="1"/>
    <x v="4"/>
    <n v="18"/>
    <n v="3"/>
    <x v="2"/>
    <n v="3"/>
    <n v="111.66666666666667"/>
    <n v="335"/>
    <n v="74.816666666666663"/>
    <n v="110.55000000000001"/>
    <x v="0"/>
    <x v="3"/>
  </r>
  <r>
    <s v="SO - 0005095"/>
    <d v="2015-01-27T00:00:00"/>
    <x v="4"/>
    <n v="7"/>
    <x v="0"/>
    <s v="AUD"/>
    <x v="2"/>
    <x v="1"/>
    <x v="34"/>
    <n v="19"/>
    <n v="3"/>
    <x v="2"/>
    <n v="2"/>
    <n v="25.311111111111114"/>
    <n v="50.622222222222227"/>
    <n v="18.477111111111114"/>
    <n v="13.667999999999999"/>
    <x v="0"/>
    <x v="3"/>
  </r>
  <r>
    <s v="SO - 0005096"/>
    <d v="2015-01-28T00:00:00"/>
    <x v="9"/>
    <n v="18"/>
    <x v="0"/>
    <s v="AUD"/>
    <x v="0"/>
    <x v="2"/>
    <x v="56"/>
    <n v="52"/>
    <n v="8"/>
    <x v="6"/>
    <n v="6"/>
    <n v="119.11111111111111"/>
    <n v="714.66666666666674"/>
    <n v="60.74666666666667"/>
    <n v="350.18666666666672"/>
    <x v="0"/>
    <x v="3"/>
  </r>
  <r>
    <s v="SO - 0005097"/>
    <d v="2015-01-28T00:00:00"/>
    <x v="6"/>
    <n v="1"/>
    <x v="0"/>
    <s v="AUD"/>
    <x v="2"/>
    <x v="1"/>
    <x v="6"/>
    <n v="1"/>
    <n v="1"/>
    <x v="4"/>
    <n v="3"/>
    <n v="278.42222222222222"/>
    <n v="835.26666666666665"/>
    <n v="217.16933333333336"/>
    <n v="183.75866666666661"/>
    <x v="0"/>
    <x v="3"/>
  </r>
  <r>
    <s v="SO - 0005098"/>
    <d v="2015-01-28T00:00:00"/>
    <x v="19"/>
    <n v="4"/>
    <x v="1"/>
    <s v="AUD"/>
    <x v="2"/>
    <x v="1"/>
    <x v="36"/>
    <n v="11"/>
    <n v="2"/>
    <x v="7"/>
    <n v="7"/>
    <n v="446.66666666666669"/>
    <n v="3126.666666666667"/>
    <n v="335"/>
    <n v="781.66666666666697"/>
    <x v="0"/>
    <x v="3"/>
  </r>
  <r>
    <s v="SO - 0005099"/>
    <d v="2015-01-28T00:00:00"/>
    <x v="16"/>
    <n v="5"/>
    <x v="1"/>
    <s v="AUD"/>
    <x v="2"/>
    <x v="1"/>
    <x v="26"/>
    <n v="15"/>
    <n v="2"/>
    <x v="7"/>
    <n v="4"/>
    <n v="657.34444444444443"/>
    <n v="2629.3777777777777"/>
    <n v="361.53944444444448"/>
    <n v="1183.2199999999998"/>
    <x v="0"/>
    <x v="3"/>
  </r>
  <r>
    <s v="SO - 0005100"/>
    <d v="2015-01-28T00:00:00"/>
    <x v="5"/>
    <n v="16"/>
    <x v="1"/>
    <s v="AUD"/>
    <x v="0"/>
    <x v="3"/>
    <x v="12"/>
    <n v="46"/>
    <n v="7"/>
    <x v="3"/>
    <n v="3"/>
    <n v="121.34444444444446"/>
    <n v="364.03333333333342"/>
    <n v="63.099111111111114"/>
    <n v="174.73600000000008"/>
    <x v="0"/>
    <x v="3"/>
  </r>
  <r>
    <s v="SO - 0005101"/>
    <d v="2015-01-29T00:00:00"/>
    <x v="15"/>
    <n v="13"/>
    <x v="2"/>
    <s v="AUD"/>
    <x v="1"/>
    <x v="0"/>
    <x v="54"/>
    <n v="36"/>
    <n v="5"/>
    <x v="1"/>
    <n v="1"/>
    <n v="439.9666666666667"/>
    <n v="439.9666666666667"/>
    <n v="263.98"/>
    <n v="175.98666666666668"/>
    <x v="0"/>
    <x v="3"/>
  </r>
  <r>
    <s v="SO - 0005102"/>
    <d v="2015-01-29T00:00:00"/>
    <x v="0"/>
    <n v="15"/>
    <x v="0"/>
    <s v="AUD"/>
    <x v="0"/>
    <x v="0"/>
    <x v="57"/>
    <n v="43"/>
    <n v="6"/>
    <x v="0"/>
    <n v="1"/>
    <n v="427.31111111111113"/>
    <n v="427.31111111111113"/>
    <n v="209.38244444444445"/>
    <n v="217.92866666666669"/>
    <x v="0"/>
    <x v="3"/>
  </r>
  <r>
    <s v="SO - 0005103"/>
    <d v="2015-01-29T00:00:00"/>
    <x v="5"/>
    <n v="16"/>
    <x v="1"/>
    <s v="AUD"/>
    <x v="0"/>
    <x v="0"/>
    <x v="5"/>
    <n v="45"/>
    <n v="7"/>
    <x v="3"/>
    <n v="7"/>
    <n v="435.5"/>
    <n v="3048.5"/>
    <n v="287.43000000000006"/>
    <n v="1036.4899999999996"/>
    <x v="0"/>
    <x v="3"/>
  </r>
  <r>
    <s v="SO - 0005104"/>
    <d v="2015-01-30T00:00:00"/>
    <x v="9"/>
    <n v="18"/>
    <x v="0"/>
    <s v="AUD"/>
    <x v="0"/>
    <x v="2"/>
    <x v="55"/>
    <n v="50"/>
    <n v="7"/>
    <x v="3"/>
    <n v="9"/>
    <n v="29.777777777777779"/>
    <n v="268"/>
    <n v="14.591111111111111"/>
    <n v="136.68"/>
    <x v="0"/>
    <x v="3"/>
  </r>
  <r>
    <s v="SO - 0005105"/>
    <d v="2015-01-30T00:00:00"/>
    <x v="5"/>
    <n v="16"/>
    <x v="1"/>
    <s v="AUD"/>
    <x v="0"/>
    <x v="3"/>
    <x v="12"/>
    <n v="46"/>
    <n v="7"/>
    <x v="3"/>
    <n v="3"/>
    <n v="442.94444444444446"/>
    <n v="1328.8333333333335"/>
    <n v="181.60722222222222"/>
    <n v="784.01166666666677"/>
    <x v="0"/>
    <x v="3"/>
  </r>
  <r>
    <s v="SO - 0005106"/>
    <d v="2015-01-30T00:00:00"/>
    <x v="3"/>
    <n v="6"/>
    <x v="2"/>
    <s v="AUD"/>
    <x v="2"/>
    <x v="1"/>
    <x v="3"/>
    <n v="17"/>
    <n v="3"/>
    <x v="2"/>
    <n v="9"/>
    <n v="297.77777777777777"/>
    <n v="2680"/>
    <n v="199.51111111111112"/>
    <n v="884.39999999999986"/>
    <x v="0"/>
    <x v="3"/>
  </r>
  <r>
    <s v="SO - 0005107"/>
    <d v="2015-01-30T00:00:00"/>
    <x v="12"/>
    <n v="2"/>
    <x v="0"/>
    <s v="AUD"/>
    <x v="2"/>
    <x v="1"/>
    <x v="9"/>
    <n v="3"/>
    <n v="1"/>
    <x v="4"/>
    <n v="9"/>
    <n v="116.13333333333334"/>
    <n v="1045.2"/>
    <n v="55.744"/>
    <n v="543.50400000000002"/>
    <x v="0"/>
    <x v="3"/>
  </r>
  <r>
    <s v="SO - 0005108"/>
    <d v="2015-01-30T00:00:00"/>
    <x v="10"/>
    <n v="8"/>
    <x v="0"/>
    <s v="AUD"/>
    <x v="2"/>
    <x v="1"/>
    <x v="31"/>
    <n v="23"/>
    <n v="4"/>
    <x v="5"/>
    <n v="2"/>
    <n v="661.06666666666672"/>
    <n v="1322.1333333333334"/>
    <n v="363.58666666666676"/>
    <n v="594.95999999999992"/>
    <x v="0"/>
    <x v="3"/>
  </r>
  <r>
    <s v="SO - 0005109"/>
    <d v="2015-01-30T00:00:00"/>
    <x v="16"/>
    <n v="5"/>
    <x v="0"/>
    <s v="AUD"/>
    <x v="2"/>
    <x v="1"/>
    <x v="51"/>
    <n v="12"/>
    <n v="2"/>
    <x v="7"/>
    <n v="9"/>
    <n v="438.47777777777782"/>
    <n v="3946.3"/>
    <n v="175.39111111111114"/>
    <n v="2367.7799999999997"/>
    <x v="0"/>
    <x v="3"/>
  </r>
  <r>
    <s v="SO - 0005110"/>
    <d v="2015-01-30T00:00:00"/>
    <x v="16"/>
    <n v="5"/>
    <x v="1"/>
    <s v="AUD"/>
    <x v="2"/>
    <x v="1"/>
    <x v="35"/>
    <n v="13"/>
    <n v="2"/>
    <x v="7"/>
    <n v="4"/>
    <n v="218.86666666666667"/>
    <n v="875.4666666666667"/>
    <n v="170.71600000000001"/>
    <n v="192.60266666666666"/>
    <x v="0"/>
    <x v="3"/>
  </r>
  <r>
    <s v="SO - 0005111"/>
    <d v="2015-01-30T00:00:00"/>
    <x v="6"/>
    <n v="1"/>
    <x v="2"/>
    <s v="AUD"/>
    <x v="2"/>
    <x v="1"/>
    <x v="41"/>
    <n v="2"/>
    <n v="1"/>
    <x v="4"/>
    <n v="3"/>
    <n v="651.38888888888891"/>
    <n v="1954.1666666666667"/>
    <n v="319.18055555555554"/>
    <n v="996.62500000000011"/>
    <x v="0"/>
    <x v="3"/>
  </r>
  <r>
    <s v="SO - 0005112"/>
    <d v="2015-01-31T00:00:00"/>
    <x v="14"/>
    <n v="10"/>
    <x v="1"/>
    <s v="AUD"/>
    <x v="2"/>
    <x v="0"/>
    <x v="38"/>
    <n v="27"/>
    <n v="4"/>
    <x v="5"/>
    <n v="1"/>
    <n v="186.85555555555555"/>
    <n v="186.85555555555555"/>
    <n v="82.216444444444448"/>
    <n v="104.63911111111111"/>
    <x v="0"/>
    <x v="3"/>
  </r>
  <r>
    <s v="SO - 0005113"/>
    <d v="2015-01-31T00:00:00"/>
    <x v="3"/>
    <n v="6"/>
    <x v="1"/>
    <s v="AUD"/>
    <x v="2"/>
    <x v="1"/>
    <x v="26"/>
    <n v="15"/>
    <n v="3"/>
    <x v="2"/>
    <n v="2"/>
    <n v="270.23333333333335"/>
    <n v="540.4666666666667"/>
    <n v="151.33066666666667"/>
    <n v="237.80533333333335"/>
    <x v="0"/>
    <x v="3"/>
  </r>
  <r>
    <s v="SO - 0005114"/>
    <d v="2015-01-31T00:00:00"/>
    <x v="15"/>
    <n v="13"/>
    <x v="0"/>
    <s v="AUD"/>
    <x v="1"/>
    <x v="0"/>
    <x v="54"/>
    <n v="36"/>
    <n v="5"/>
    <x v="1"/>
    <n v="5"/>
    <n v="189.08888888888887"/>
    <n v="945.44444444444434"/>
    <n v="158.83466666666666"/>
    <n v="151.27111111111105"/>
    <x v="0"/>
    <x v="3"/>
  </r>
  <r>
    <s v="SO - 0005115"/>
    <d v="2015-01-31T00:00:00"/>
    <x v="14"/>
    <n v="10"/>
    <x v="1"/>
    <s v="AUD"/>
    <x v="2"/>
    <x v="0"/>
    <x v="38"/>
    <n v="27"/>
    <n v="4"/>
    <x v="5"/>
    <n v="7"/>
    <n v="389.34444444444443"/>
    <n v="2725.411111111111"/>
    <n v="245.28700000000001"/>
    <n v="1008.402111111111"/>
    <x v="0"/>
    <x v="3"/>
  </r>
  <r>
    <s v="SO - 0005116"/>
    <d v="2015-01-31T00:00:00"/>
    <x v="15"/>
    <n v="13"/>
    <x v="0"/>
    <s v="AUD"/>
    <x v="1"/>
    <x v="0"/>
    <x v="54"/>
    <n v="36"/>
    <n v="5"/>
    <x v="1"/>
    <n v="1"/>
    <n v="293.31111111111113"/>
    <n v="293.31111111111113"/>
    <n v="187.71911111111115"/>
    <n v="105.59199999999998"/>
    <x v="0"/>
    <x v="3"/>
  </r>
  <r>
    <s v="SO - 0005117"/>
    <d v="2015-02-01T00:00:00"/>
    <x v="7"/>
    <n v="17"/>
    <x v="1"/>
    <s v="AUD"/>
    <x v="0"/>
    <x v="2"/>
    <x v="30"/>
    <n v="47"/>
    <n v="7"/>
    <x v="3"/>
    <n v="8"/>
    <n v="189.08888888888887"/>
    <n v="1512.711111111111"/>
    <n v="113.45333333333332"/>
    <n v="605.08444444444444"/>
    <x v="1"/>
    <x v="3"/>
  </r>
  <r>
    <s v="SO - 0005118"/>
    <d v="2015-02-01T00:00:00"/>
    <x v="16"/>
    <n v="5"/>
    <x v="0"/>
    <s v="AUD"/>
    <x v="2"/>
    <x v="1"/>
    <x v="51"/>
    <n v="12"/>
    <n v="2"/>
    <x v="7"/>
    <n v="1"/>
    <n v="612.67777777777781"/>
    <n v="612.67777777777781"/>
    <n v="257.32466666666664"/>
    <n v="355.35311111111116"/>
    <x v="1"/>
    <x v="3"/>
  </r>
  <r>
    <s v="SO - 0005119"/>
    <d v="2015-02-01T00:00:00"/>
    <x v="16"/>
    <n v="5"/>
    <x v="1"/>
    <s v="AUD"/>
    <x v="2"/>
    <x v="1"/>
    <x v="35"/>
    <n v="13"/>
    <n v="2"/>
    <x v="7"/>
    <n v="7"/>
    <n v="122.83333333333333"/>
    <n v="859.83333333333326"/>
    <n v="77.385000000000005"/>
    <n v="318.13833333333321"/>
    <x v="1"/>
    <x v="3"/>
  </r>
  <r>
    <s v="SO - 0005120"/>
    <d v="2015-02-02T00:00:00"/>
    <x v="13"/>
    <n v="19"/>
    <x v="1"/>
    <s v="AUD"/>
    <x v="3"/>
    <x v="2"/>
    <x v="46"/>
    <n v="55"/>
    <n v="8"/>
    <x v="6"/>
    <n v="5"/>
    <n v="114.64444444444445"/>
    <n v="573.22222222222217"/>
    <n v="90.569111111111113"/>
    <n v="120.37666666666661"/>
    <x v="1"/>
    <x v="3"/>
  </r>
  <r>
    <s v="SO - 0005121"/>
    <d v="2015-02-02T00:00:00"/>
    <x v="18"/>
    <n v="3"/>
    <x v="1"/>
    <s v="AUD"/>
    <x v="2"/>
    <x v="1"/>
    <x v="49"/>
    <n v="8"/>
    <n v="2"/>
    <x v="7"/>
    <n v="4"/>
    <n v="631.28888888888889"/>
    <n v="2525.1555555555556"/>
    <n v="454.52800000000002"/>
    <n v="707.04355555555549"/>
    <x v="1"/>
    <x v="3"/>
  </r>
  <r>
    <s v="SO - 0005122"/>
    <d v="2015-02-02T00:00:00"/>
    <x v="14"/>
    <n v="10"/>
    <x v="1"/>
    <s v="AUD"/>
    <x v="2"/>
    <x v="0"/>
    <x v="38"/>
    <n v="27"/>
    <n v="4"/>
    <x v="5"/>
    <n v="8"/>
    <n v="280.65555555555557"/>
    <n v="2245.2444444444445"/>
    <n v="207.6851111111111"/>
    <n v="583.76355555555574"/>
    <x v="1"/>
    <x v="3"/>
  </r>
  <r>
    <s v="SO - 0005123"/>
    <d v="2015-02-02T00:00:00"/>
    <x v="11"/>
    <n v="20"/>
    <x v="1"/>
    <s v="AUD"/>
    <x v="3"/>
    <x v="2"/>
    <x v="25"/>
    <n v="57"/>
    <n v="8"/>
    <x v="6"/>
    <n v="7"/>
    <n v="142.1888888888889"/>
    <n v="995.32222222222231"/>
    <n v="71.094444444444449"/>
    <n v="497.66111111111115"/>
    <x v="1"/>
    <x v="3"/>
  </r>
  <r>
    <s v="SO - 0005124"/>
    <d v="2015-02-03T00:00:00"/>
    <x v="4"/>
    <n v="7"/>
    <x v="1"/>
    <s v="AUD"/>
    <x v="2"/>
    <x v="1"/>
    <x v="44"/>
    <n v="21"/>
    <n v="3"/>
    <x v="2"/>
    <n v="8"/>
    <n v="343.93333333333334"/>
    <n v="2751.4666666666667"/>
    <n v="230.43533333333335"/>
    <n v="907.98399999999992"/>
    <x v="1"/>
    <x v="3"/>
  </r>
  <r>
    <s v="SO - 0005125"/>
    <d v="2015-02-03T00:00:00"/>
    <x v="18"/>
    <n v="3"/>
    <x v="1"/>
    <s v="AUD"/>
    <x v="2"/>
    <x v="1"/>
    <x v="49"/>
    <n v="8"/>
    <n v="2"/>
    <x v="7"/>
    <n v="3"/>
    <n v="19.355555555555558"/>
    <n v="58.066666666666677"/>
    <n v="16.258666666666667"/>
    <n v="9.2906666666666808"/>
    <x v="1"/>
    <x v="3"/>
  </r>
  <r>
    <s v="SO - 0005126"/>
    <d v="2015-02-03T00:00:00"/>
    <x v="6"/>
    <n v="1"/>
    <x v="1"/>
    <s v="AUD"/>
    <x v="2"/>
    <x v="1"/>
    <x v="6"/>
    <n v="1"/>
    <n v="1"/>
    <x v="4"/>
    <n v="3"/>
    <n v="108.6888888888889"/>
    <n v="326.06666666666672"/>
    <n v="76.082222222222228"/>
    <n v="97.82000000000005"/>
    <x v="1"/>
    <x v="3"/>
  </r>
  <r>
    <s v="SO - 0005127"/>
    <d v="2015-02-04T00:00:00"/>
    <x v="13"/>
    <n v="19"/>
    <x v="1"/>
    <s v="AUD"/>
    <x v="3"/>
    <x v="2"/>
    <x v="39"/>
    <n v="54"/>
    <n v="8"/>
    <x v="6"/>
    <n v="2"/>
    <n v="25.311111111111114"/>
    <n v="50.622222222222227"/>
    <n v="16.452222222222225"/>
    <n v="17.717777777777776"/>
    <x v="1"/>
    <x v="3"/>
  </r>
  <r>
    <s v="SO - 0005128"/>
    <d v="2015-02-05T00:00:00"/>
    <x v="6"/>
    <n v="1"/>
    <x v="0"/>
    <s v="AUD"/>
    <x v="2"/>
    <x v="1"/>
    <x v="41"/>
    <n v="2"/>
    <n v="1"/>
    <x v="4"/>
    <n v="9"/>
    <n v="25.311111111111114"/>
    <n v="227.8"/>
    <n v="17.97088888888889"/>
    <n v="66.062000000000012"/>
    <x v="1"/>
    <x v="3"/>
  </r>
  <r>
    <s v="SO - 0005129"/>
    <d v="2015-02-05T00:00:00"/>
    <x v="5"/>
    <n v="16"/>
    <x v="2"/>
    <s v="AUD"/>
    <x v="0"/>
    <x v="3"/>
    <x v="12"/>
    <n v="46"/>
    <n v="7"/>
    <x v="3"/>
    <n v="9"/>
    <n v="702.01111111111118"/>
    <n v="6318.1"/>
    <n v="526.50833333333344"/>
    <n v="1579.5249999999996"/>
    <x v="1"/>
    <x v="3"/>
  </r>
  <r>
    <s v="SO - 0005130"/>
    <d v="2015-02-06T00:00:00"/>
    <x v="16"/>
    <n v="5"/>
    <x v="1"/>
    <s v="AUD"/>
    <x v="2"/>
    <x v="1"/>
    <x v="24"/>
    <n v="14"/>
    <n v="2"/>
    <x v="7"/>
    <n v="6"/>
    <n v="189.08888888888887"/>
    <n v="1134.5333333333333"/>
    <n v="103.99888888888889"/>
    <n v="510.53999999999996"/>
    <x v="1"/>
    <x v="3"/>
  </r>
  <r>
    <s v="SO - 0005131"/>
    <d v="2015-02-06T00:00:00"/>
    <x v="13"/>
    <n v="19"/>
    <x v="0"/>
    <s v="AUD"/>
    <x v="3"/>
    <x v="2"/>
    <x v="23"/>
    <n v="53"/>
    <n v="8"/>
    <x v="6"/>
    <n v="1"/>
    <n v="339.4666666666667"/>
    <n v="339.4666666666667"/>
    <n v="247.81066666666669"/>
    <n v="91.656000000000006"/>
    <x v="1"/>
    <x v="3"/>
  </r>
  <r>
    <s v="SO - 0005132"/>
    <d v="2015-02-06T00:00:00"/>
    <x v="3"/>
    <n v="6"/>
    <x v="0"/>
    <s v="AUD"/>
    <x v="2"/>
    <x v="1"/>
    <x v="26"/>
    <n v="15"/>
    <n v="3"/>
    <x v="2"/>
    <n v="3"/>
    <n v="97.522222222222226"/>
    <n v="292.56666666666666"/>
    <n v="80.943444444444438"/>
    <n v="49.736333333333334"/>
    <x v="1"/>
    <x v="3"/>
  </r>
  <r>
    <s v="SO - 0005133"/>
    <d v="2015-02-06T00:00:00"/>
    <x v="7"/>
    <n v="17"/>
    <x v="1"/>
    <s v="AUD"/>
    <x v="0"/>
    <x v="2"/>
    <x v="7"/>
    <n v="48"/>
    <n v="7"/>
    <x v="3"/>
    <n v="4"/>
    <n v="122.08888888888889"/>
    <n v="488.35555555555555"/>
    <n v="100.11288888888889"/>
    <n v="87.903999999999996"/>
    <x v="1"/>
    <x v="3"/>
  </r>
  <r>
    <s v="SO - 0005134"/>
    <d v="2015-02-06T00:00:00"/>
    <x v="16"/>
    <n v="5"/>
    <x v="1"/>
    <s v="AUD"/>
    <x v="2"/>
    <x v="1"/>
    <x v="26"/>
    <n v="15"/>
    <n v="2"/>
    <x v="7"/>
    <n v="9"/>
    <n v="106.45555555555556"/>
    <n v="958.1"/>
    <n v="52.163222222222224"/>
    <n v="488.63100000000003"/>
    <x v="1"/>
    <x v="3"/>
  </r>
  <r>
    <s v="SO - 0005135"/>
    <d v="2015-02-06T00:00:00"/>
    <x v="5"/>
    <n v="16"/>
    <x v="1"/>
    <s v="AUD"/>
    <x v="0"/>
    <x v="0"/>
    <x v="47"/>
    <n v="44"/>
    <n v="7"/>
    <x v="3"/>
    <n v="8"/>
    <n v="111.66666666666667"/>
    <n v="893.33333333333337"/>
    <n v="50.25"/>
    <n v="491.33333333333337"/>
    <x v="1"/>
    <x v="3"/>
  </r>
  <r>
    <s v="SO - 0005136"/>
    <d v="2015-02-07T00:00:00"/>
    <x v="10"/>
    <n v="8"/>
    <x v="1"/>
    <s v="AUD"/>
    <x v="2"/>
    <x v="1"/>
    <x v="31"/>
    <n v="23"/>
    <n v="4"/>
    <x v="5"/>
    <n v="4"/>
    <n v="117.62222222222223"/>
    <n v="470.48888888888894"/>
    <n v="89.392888888888891"/>
    <n v="112.91733333333337"/>
    <x v="1"/>
    <x v="3"/>
  </r>
  <r>
    <s v="SO - 0005137"/>
    <d v="2015-02-07T00:00:00"/>
    <x v="0"/>
    <n v="15"/>
    <x v="1"/>
    <s v="AUD"/>
    <x v="0"/>
    <x v="0"/>
    <x v="57"/>
    <n v="43"/>
    <n v="6"/>
    <x v="0"/>
    <n v="9"/>
    <n v="117.62222222222223"/>
    <n v="1058.6000000000001"/>
    <n v="77.630666666666684"/>
    <n v="359.92399999999998"/>
    <x v="1"/>
    <x v="3"/>
  </r>
  <r>
    <s v="SO - 0005138"/>
    <d v="2015-02-08T00:00:00"/>
    <x v="13"/>
    <n v="19"/>
    <x v="1"/>
    <s v="AUD"/>
    <x v="3"/>
    <x v="2"/>
    <x v="39"/>
    <n v="54"/>
    <n v="8"/>
    <x v="6"/>
    <n v="7"/>
    <n v="615.65555555555557"/>
    <n v="4309.5888888888894"/>
    <n v="270.88844444444447"/>
    <n v="2413.3697777777779"/>
    <x v="1"/>
    <x v="3"/>
  </r>
  <r>
    <s v="SO - 0005139"/>
    <d v="2015-02-08T00:00:00"/>
    <x v="7"/>
    <n v="17"/>
    <x v="1"/>
    <s v="AUD"/>
    <x v="0"/>
    <x v="2"/>
    <x v="7"/>
    <n v="48"/>
    <n v="7"/>
    <x v="3"/>
    <n v="7"/>
    <n v="125.8111111111111"/>
    <n v="880.67777777777769"/>
    <n v="66.679888888888897"/>
    <n v="413.91855555555543"/>
    <x v="1"/>
    <x v="3"/>
  </r>
  <r>
    <s v="SO - 0005140"/>
    <d v="2015-02-08T00:00:00"/>
    <x v="18"/>
    <n v="3"/>
    <x v="0"/>
    <s v="AUD"/>
    <x v="2"/>
    <x v="1"/>
    <x v="49"/>
    <n v="8"/>
    <n v="2"/>
    <x v="7"/>
    <n v="4"/>
    <n v="125.06666666666668"/>
    <n v="500.26666666666671"/>
    <n v="56.280000000000008"/>
    <n v="275.14666666666665"/>
    <x v="1"/>
    <x v="3"/>
  </r>
  <r>
    <s v="SO - 0005141"/>
    <d v="2015-02-08T00:00:00"/>
    <x v="9"/>
    <n v="18"/>
    <x v="1"/>
    <s v="AUD"/>
    <x v="0"/>
    <x v="2"/>
    <x v="56"/>
    <n v="52"/>
    <n v="8"/>
    <x v="6"/>
    <n v="7"/>
    <n v="283.63333333333338"/>
    <n v="1985.4333333333336"/>
    <n v="136.14400000000001"/>
    <n v="1032.4253333333336"/>
    <x v="1"/>
    <x v="3"/>
  </r>
  <r>
    <s v="SO - 0005142"/>
    <d v="2015-02-08T00:00:00"/>
    <x v="10"/>
    <n v="8"/>
    <x v="1"/>
    <s v="AUD"/>
    <x v="2"/>
    <x v="1"/>
    <x v="31"/>
    <n v="23"/>
    <n v="4"/>
    <x v="5"/>
    <n v="6"/>
    <n v="113.15555555555555"/>
    <n v="678.93333333333328"/>
    <n v="73.551111111111112"/>
    <n v="237.62666666666661"/>
    <x v="1"/>
    <x v="3"/>
  </r>
  <r>
    <s v="SO - 0005143"/>
    <d v="2015-02-08T00:00:00"/>
    <x v="7"/>
    <n v="17"/>
    <x v="2"/>
    <s v="AUD"/>
    <x v="0"/>
    <x v="2"/>
    <x v="21"/>
    <n v="49"/>
    <n v="7"/>
    <x v="3"/>
    <n v="6"/>
    <n v="107.2"/>
    <n v="643.20000000000005"/>
    <n v="52.527999999999999"/>
    <n v="328.03200000000004"/>
    <x v="1"/>
    <x v="3"/>
  </r>
  <r>
    <s v="SO - 0005144"/>
    <d v="2015-02-08T00:00:00"/>
    <x v="18"/>
    <n v="3"/>
    <x v="0"/>
    <s v="AUD"/>
    <x v="2"/>
    <x v="1"/>
    <x v="27"/>
    <n v="7"/>
    <n v="1"/>
    <x v="4"/>
    <n v="8"/>
    <n v="107.2"/>
    <n v="857.6"/>
    <n v="76.112000000000009"/>
    <n v="248.70399999999995"/>
    <x v="1"/>
    <x v="3"/>
  </r>
  <r>
    <s v="SO - 0005145"/>
    <d v="2015-02-08T00:00:00"/>
    <x v="12"/>
    <n v="2"/>
    <x v="0"/>
    <s v="AUD"/>
    <x v="2"/>
    <x v="1"/>
    <x v="29"/>
    <n v="6"/>
    <n v="1"/>
    <x v="4"/>
    <n v="2"/>
    <n v="276.93333333333334"/>
    <n v="553.86666666666667"/>
    <n v="110.77333333333334"/>
    <n v="332.32"/>
    <x v="1"/>
    <x v="3"/>
  </r>
  <r>
    <s v="SO - 0005146"/>
    <d v="2015-02-08T00:00:00"/>
    <x v="2"/>
    <n v="12"/>
    <x v="1"/>
    <s v="AUD"/>
    <x v="1"/>
    <x v="0"/>
    <x v="2"/>
    <n v="34"/>
    <n v="5"/>
    <x v="1"/>
    <n v="5"/>
    <n v="107.94444444444444"/>
    <n v="539.72222222222217"/>
    <n v="89.593888888888884"/>
    <n v="91.752777777777737"/>
    <x v="1"/>
    <x v="3"/>
  </r>
  <r>
    <s v="SO - 0005147"/>
    <d v="2015-02-08T00:00:00"/>
    <x v="6"/>
    <n v="1"/>
    <x v="2"/>
    <s v="AUD"/>
    <x v="2"/>
    <x v="1"/>
    <x v="6"/>
    <n v="1"/>
    <n v="1"/>
    <x v="4"/>
    <n v="8"/>
    <n v="118.36666666666666"/>
    <n v="946.93333333333328"/>
    <n v="86.407666666666671"/>
    <n v="255.67199999999991"/>
    <x v="1"/>
    <x v="3"/>
  </r>
  <r>
    <s v="SO - 0005148"/>
    <d v="2015-02-09T00:00:00"/>
    <x v="1"/>
    <n v="11"/>
    <x v="2"/>
    <s v="AUD"/>
    <x v="1"/>
    <x v="0"/>
    <x v="42"/>
    <n v="32"/>
    <n v="5"/>
    <x v="1"/>
    <n v="8"/>
    <n v="681.16666666666663"/>
    <n v="5449.333333333333"/>
    <n v="367.83000000000004"/>
    <n v="2506.6933333333327"/>
    <x v="1"/>
    <x v="3"/>
  </r>
  <r>
    <s v="SO - 0005149"/>
    <d v="2015-02-09T00:00:00"/>
    <x v="16"/>
    <n v="5"/>
    <x v="1"/>
    <s v="AUD"/>
    <x v="2"/>
    <x v="1"/>
    <x v="24"/>
    <n v="14"/>
    <n v="2"/>
    <x v="7"/>
    <n v="1"/>
    <n v="294.8"/>
    <n v="294.8"/>
    <n v="215.20400000000004"/>
    <n v="79.595999999999975"/>
    <x v="1"/>
    <x v="3"/>
  </r>
  <r>
    <s v="SO - 0005150"/>
    <d v="2015-02-09T00:00:00"/>
    <x v="16"/>
    <n v="5"/>
    <x v="1"/>
    <s v="AUD"/>
    <x v="2"/>
    <x v="1"/>
    <x v="35"/>
    <n v="13"/>
    <n v="2"/>
    <x v="7"/>
    <n v="2"/>
    <n v="125.06666666666668"/>
    <n v="250.13333333333335"/>
    <n v="67.536000000000001"/>
    <n v="115.06133333333335"/>
    <x v="1"/>
    <x v="3"/>
  </r>
  <r>
    <s v="SO - 0005151"/>
    <d v="2015-02-09T00:00:00"/>
    <x v="4"/>
    <n v="7"/>
    <x v="0"/>
    <s v="AUD"/>
    <x v="2"/>
    <x v="1"/>
    <x v="4"/>
    <n v="18"/>
    <n v="3"/>
    <x v="2"/>
    <n v="1"/>
    <n v="95.288888888888891"/>
    <n v="95.288888888888891"/>
    <n v="59.079111111111111"/>
    <n v="36.209777777777781"/>
    <x v="1"/>
    <x v="3"/>
  </r>
  <r>
    <s v="SO - 0005152"/>
    <d v="2015-02-09T00:00:00"/>
    <x v="4"/>
    <n v="7"/>
    <x v="1"/>
    <s v="AUD"/>
    <x v="2"/>
    <x v="1"/>
    <x v="4"/>
    <n v="18"/>
    <n v="3"/>
    <x v="2"/>
    <n v="6"/>
    <n v="198.02222222222224"/>
    <n v="1188.1333333333334"/>
    <n v="150.49688888888889"/>
    <n v="285.15200000000004"/>
    <x v="1"/>
    <x v="3"/>
  </r>
  <r>
    <s v="SO - 0005153"/>
    <d v="2015-02-10T00:00:00"/>
    <x v="19"/>
    <n v="4"/>
    <x v="1"/>
    <s v="AUD"/>
    <x v="2"/>
    <x v="1"/>
    <x v="36"/>
    <n v="11"/>
    <n v="2"/>
    <x v="7"/>
    <n v="5"/>
    <n v="223.33333333333334"/>
    <n v="1116.6666666666667"/>
    <n v="116.13333333333334"/>
    <n v="536"/>
    <x v="1"/>
    <x v="3"/>
  </r>
  <r>
    <s v="SO - 0005154"/>
    <d v="2015-02-10T00:00:00"/>
    <x v="9"/>
    <n v="18"/>
    <x v="2"/>
    <s v="AUD"/>
    <x v="0"/>
    <x v="2"/>
    <x v="55"/>
    <n v="50"/>
    <n v="7"/>
    <x v="3"/>
    <n v="6"/>
    <n v="95.288888888888891"/>
    <n v="571.73333333333335"/>
    <n v="73.372444444444454"/>
    <n v="131.49866666666662"/>
    <x v="1"/>
    <x v="3"/>
  </r>
  <r>
    <s v="SO - 0005155"/>
    <d v="2015-02-10T00:00:00"/>
    <x v="12"/>
    <n v="2"/>
    <x v="0"/>
    <s v="AUD"/>
    <x v="2"/>
    <x v="1"/>
    <x v="37"/>
    <n v="5"/>
    <n v="1"/>
    <x v="4"/>
    <n v="4"/>
    <n v="96.777777777777771"/>
    <n v="387.11111111111109"/>
    <n v="71.615555555555545"/>
    <n v="100.64888888888891"/>
    <x v="1"/>
    <x v="3"/>
  </r>
  <r>
    <s v="SO - 0005156"/>
    <d v="2015-02-10T00:00:00"/>
    <x v="19"/>
    <n v="4"/>
    <x v="0"/>
    <s v="AUD"/>
    <x v="2"/>
    <x v="1"/>
    <x v="51"/>
    <n v="12"/>
    <n v="2"/>
    <x v="7"/>
    <n v="5"/>
    <n v="284.37777777777779"/>
    <n v="1421.8888888888889"/>
    <n v="216.12711111111111"/>
    <n v="341.25333333333333"/>
    <x v="1"/>
    <x v="3"/>
  </r>
  <r>
    <s v="SO - 0005157"/>
    <d v="2015-02-11T00:00:00"/>
    <x v="18"/>
    <n v="3"/>
    <x v="1"/>
    <s v="AUD"/>
    <x v="2"/>
    <x v="1"/>
    <x v="49"/>
    <n v="8"/>
    <n v="2"/>
    <x v="7"/>
    <n v="2"/>
    <n v="423.5888888888889"/>
    <n v="847.17777777777781"/>
    <n v="177.90733333333333"/>
    <n v="491.36311111111115"/>
    <x v="1"/>
    <x v="3"/>
  </r>
  <r>
    <s v="SO - 0005158"/>
    <d v="2015-02-11T00:00:00"/>
    <x v="4"/>
    <n v="7"/>
    <x v="1"/>
    <s v="AUD"/>
    <x v="2"/>
    <x v="1"/>
    <x v="48"/>
    <n v="20"/>
    <n v="3"/>
    <x v="2"/>
    <n v="3"/>
    <n v="117.62222222222223"/>
    <n v="352.86666666666667"/>
    <n v="63.516000000000012"/>
    <n v="162.31866666666664"/>
    <x v="1"/>
    <x v="3"/>
  </r>
  <r>
    <s v="SO - 0005159"/>
    <d v="2015-02-11T00:00:00"/>
    <x v="7"/>
    <n v="17"/>
    <x v="0"/>
    <s v="AUD"/>
    <x v="0"/>
    <x v="2"/>
    <x v="21"/>
    <n v="49"/>
    <n v="7"/>
    <x v="3"/>
    <n v="6"/>
    <n v="275.44444444444446"/>
    <n v="1652.6666666666667"/>
    <n v="217.60111111111112"/>
    <n v="347.05999999999995"/>
    <x v="1"/>
    <x v="3"/>
  </r>
  <r>
    <s v="SO - 0005160"/>
    <d v="2015-02-11T00:00:00"/>
    <x v="14"/>
    <n v="10"/>
    <x v="2"/>
    <s v="AUD"/>
    <x v="2"/>
    <x v="0"/>
    <x v="38"/>
    <n v="27"/>
    <n v="4"/>
    <x v="5"/>
    <n v="4"/>
    <n v="193.55555555555554"/>
    <n v="774.22222222222217"/>
    <n v="164.52222222222224"/>
    <n v="116.13333333333321"/>
    <x v="1"/>
    <x v="3"/>
  </r>
  <r>
    <s v="SO - 0005161"/>
    <d v="2015-02-12T00:00:00"/>
    <x v="13"/>
    <n v="19"/>
    <x v="1"/>
    <s v="AUD"/>
    <x v="3"/>
    <x v="2"/>
    <x v="39"/>
    <n v="54"/>
    <n v="8"/>
    <x v="6"/>
    <n v="6"/>
    <n v="351.37777777777779"/>
    <n v="2108.2666666666669"/>
    <n v="193.25777777777779"/>
    <n v="948.72000000000025"/>
    <x v="1"/>
    <x v="3"/>
  </r>
  <r>
    <s v="SO - 0005162"/>
    <d v="2015-02-12T00:00:00"/>
    <x v="8"/>
    <n v="9"/>
    <x v="0"/>
    <s v="AUD"/>
    <x v="2"/>
    <x v="0"/>
    <x v="53"/>
    <n v="26"/>
    <n v="4"/>
    <x v="5"/>
    <n v="9"/>
    <n v="23.077777777777779"/>
    <n v="207.70000000000002"/>
    <n v="10.846555555555556"/>
    <n v="110.08100000000002"/>
    <x v="1"/>
    <x v="3"/>
  </r>
  <r>
    <s v="SO - 0005163"/>
    <d v="2015-02-12T00:00:00"/>
    <x v="10"/>
    <n v="8"/>
    <x v="1"/>
    <s v="AUD"/>
    <x v="2"/>
    <x v="1"/>
    <x v="31"/>
    <n v="23"/>
    <n v="4"/>
    <x v="5"/>
    <n v="6"/>
    <n v="103.47777777777779"/>
    <n v="620.86666666666679"/>
    <n v="67.260555555555555"/>
    <n v="217.30333333333346"/>
    <x v="1"/>
    <x v="3"/>
  </r>
  <r>
    <s v="SO - 0005164"/>
    <d v="2015-02-13T00:00:00"/>
    <x v="1"/>
    <n v="11"/>
    <x v="2"/>
    <s v="AUD"/>
    <x v="1"/>
    <x v="0"/>
    <x v="42"/>
    <n v="32"/>
    <n v="5"/>
    <x v="1"/>
    <n v="8"/>
    <n v="566.52222222222224"/>
    <n v="4532.1777777777779"/>
    <n v="373.90466666666663"/>
    <n v="1540.9404444444449"/>
    <x v="1"/>
    <x v="3"/>
  </r>
  <r>
    <s v="SO - 0005165"/>
    <d v="2015-02-13T00:00:00"/>
    <x v="7"/>
    <n v="17"/>
    <x v="2"/>
    <s v="AUD"/>
    <x v="0"/>
    <x v="2"/>
    <x v="30"/>
    <n v="47"/>
    <n v="7"/>
    <x v="3"/>
    <n v="9"/>
    <n v="129.53333333333333"/>
    <n v="1165.8"/>
    <n v="101.036"/>
    <n v="256.47599999999989"/>
    <x v="1"/>
    <x v="3"/>
  </r>
  <r>
    <s v="SO - 0005166"/>
    <d v="2015-02-13T00:00:00"/>
    <x v="0"/>
    <n v="15"/>
    <x v="1"/>
    <s v="AUD"/>
    <x v="0"/>
    <x v="0"/>
    <x v="8"/>
    <n v="42"/>
    <n v="6"/>
    <x v="0"/>
    <n v="2"/>
    <n v="212.16666666666666"/>
    <n v="424.33333333333331"/>
    <n v="106.08333333333333"/>
    <n v="212.16666666666666"/>
    <x v="1"/>
    <x v="3"/>
  </r>
  <r>
    <s v="SO - 0005167"/>
    <d v="2015-02-14T00:00:00"/>
    <x v="12"/>
    <n v="2"/>
    <x v="0"/>
    <s v="AUD"/>
    <x v="2"/>
    <x v="1"/>
    <x v="29"/>
    <n v="6"/>
    <n v="1"/>
    <x v="4"/>
    <n v="5"/>
    <n v="693.82222222222231"/>
    <n v="3469.1111111111113"/>
    <n v="561.99600000000009"/>
    <n v="659.13111111111084"/>
    <x v="1"/>
    <x v="3"/>
  </r>
  <r>
    <s v="SO - 0005168"/>
    <d v="2015-02-14T00:00:00"/>
    <x v="12"/>
    <n v="2"/>
    <x v="0"/>
    <s v="AUD"/>
    <x v="2"/>
    <x v="1"/>
    <x v="37"/>
    <n v="5"/>
    <n v="1"/>
    <x v="4"/>
    <n v="7"/>
    <n v="430.28888888888889"/>
    <n v="3012.0222222222224"/>
    <n v="361.44266666666664"/>
    <n v="481.92355555555605"/>
    <x v="1"/>
    <x v="3"/>
  </r>
  <r>
    <s v="SO - 0005169"/>
    <d v="2015-02-15T00:00:00"/>
    <x v="10"/>
    <n v="8"/>
    <x v="1"/>
    <s v="AUD"/>
    <x v="2"/>
    <x v="1"/>
    <x v="31"/>
    <n v="23"/>
    <n v="4"/>
    <x v="5"/>
    <n v="9"/>
    <n v="195.78888888888889"/>
    <n v="1762.1"/>
    <n v="131.17855555555559"/>
    <n v="581.49299999999948"/>
    <x v="1"/>
    <x v="3"/>
  </r>
  <r>
    <s v="SO - 0005170"/>
    <d v="2015-02-15T00:00:00"/>
    <x v="15"/>
    <n v="13"/>
    <x v="2"/>
    <s v="AUD"/>
    <x v="1"/>
    <x v="0"/>
    <x v="19"/>
    <n v="38"/>
    <n v="6"/>
    <x v="0"/>
    <n v="9"/>
    <n v="283.63333333333338"/>
    <n v="2552.7000000000003"/>
    <n v="164.50733333333335"/>
    <n v="1072.134"/>
    <x v="1"/>
    <x v="3"/>
  </r>
  <r>
    <s v="SO - 0005171"/>
    <d v="2015-02-15T00:00:00"/>
    <x v="1"/>
    <n v="11"/>
    <x v="2"/>
    <s v="AUD"/>
    <x v="1"/>
    <x v="0"/>
    <x v="42"/>
    <n v="32"/>
    <n v="5"/>
    <x v="1"/>
    <n v="6"/>
    <n v="111.66666666666667"/>
    <n v="670"/>
    <n v="55.833333333333336"/>
    <n v="335"/>
    <x v="1"/>
    <x v="3"/>
  </r>
  <r>
    <s v="SO - 0005172"/>
    <d v="2015-02-15T00:00:00"/>
    <x v="16"/>
    <n v="5"/>
    <x v="1"/>
    <s v="AUD"/>
    <x v="2"/>
    <x v="1"/>
    <x v="35"/>
    <n v="13"/>
    <n v="2"/>
    <x v="7"/>
    <n v="7"/>
    <n v="148.88888888888889"/>
    <n v="1042.2222222222222"/>
    <n v="108.68888888888888"/>
    <n v="281.39999999999998"/>
    <x v="1"/>
    <x v="3"/>
  </r>
  <r>
    <s v="SO - 0005173"/>
    <d v="2015-02-16T00:00:00"/>
    <x v="7"/>
    <n v="17"/>
    <x v="2"/>
    <s v="AUD"/>
    <x v="0"/>
    <x v="2"/>
    <x v="7"/>
    <n v="48"/>
    <n v="7"/>
    <x v="3"/>
    <n v="4"/>
    <n v="204.72222222222223"/>
    <n v="818.88888888888891"/>
    <n v="102.36111111111111"/>
    <n v="409.44444444444446"/>
    <x v="1"/>
    <x v="3"/>
  </r>
  <r>
    <s v="SO - 0005174"/>
    <d v="2015-02-16T00:00:00"/>
    <x v="12"/>
    <n v="2"/>
    <x v="1"/>
    <s v="AUD"/>
    <x v="2"/>
    <x v="1"/>
    <x v="29"/>
    <n v="6"/>
    <n v="1"/>
    <x v="4"/>
    <n v="6"/>
    <n v="428.05555555555554"/>
    <n v="2568.333333333333"/>
    <n v="359.56666666666666"/>
    <n v="410.93333333333294"/>
    <x v="1"/>
    <x v="3"/>
  </r>
  <r>
    <s v="SO - 0005175"/>
    <d v="2015-02-16T00:00:00"/>
    <x v="3"/>
    <n v="6"/>
    <x v="0"/>
    <s v="AUD"/>
    <x v="2"/>
    <x v="1"/>
    <x v="20"/>
    <n v="16"/>
    <n v="3"/>
    <x v="2"/>
    <n v="5"/>
    <n v="134.74444444444444"/>
    <n v="673.72222222222217"/>
    <n v="79.499222222222215"/>
    <n v="276.22611111111109"/>
    <x v="1"/>
    <x v="3"/>
  </r>
  <r>
    <s v="SO - 0005176"/>
    <d v="2015-02-16T00:00:00"/>
    <x v="12"/>
    <n v="2"/>
    <x v="1"/>
    <s v="AUD"/>
    <x v="2"/>
    <x v="1"/>
    <x v="37"/>
    <n v="5"/>
    <n v="1"/>
    <x v="4"/>
    <n v="7"/>
    <n v="424.33333333333331"/>
    <n v="2970.333333333333"/>
    <n v="326.73666666666668"/>
    <n v="683.17666666666628"/>
    <x v="1"/>
    <x v="3"/>
  </r>
  <r>
    <s v="SO - 0005177"/>
    <d v="2015-02-16T00:00:00"/>
    <x v="3"/>
    <n v="6"/>
    <x v="1"/>
    <s v="AUD"/>
    <x v="2"/>
    <x v="1"/>
    <x v="20"/>
    <n v="16"/>
    <n v="3"/>
    <x v="2"/>
    <n v="1"/>
    <n v="118.36666666666666"/>
    <n v="118.36666666666666"/>
    <n v="59.18333333333333"/>
    <n v="59.18333333333333"/>
    <x v="1"/>
    <x v="3"/>
  </r>
  <r>
    <s v="SO - 0005178"/>
    <d v="2015-02-17T00:00:00"/>
    <x v="7"/>
    <n v="17"/>
    <x v="1"/>
    <s v="AUD"/>
    <x v="0"/>
    <x v="2"/>
    <x v="55"/>
    <n v="50"/>
    <n v="7"/>
    <x v="3"/>
    <n v="1"/>
    <n v="206.95555555555558"/>
    <n v="206.95555555555558"/>
    <n v="132.45155555555556"/>
    <n v="74.504000000000019"/>
    <x v="1"/>
    <x v="3"/>
  </r>
  <r>
    <s v="SO - 0005179"/>
    <d v="2015-02-17T00:00:00"/>
    <x v="13"/>
    <n v="19"/>
    <x v="1"/>
    <s v="AUD"/>
    <x v="3"/>
    <x v="2"/>
    <x v="46"/>
    <n v="55"/>
    <n v="8"/>
    <x v="6"/>
    <n v="4"/>
    <n v="221.10000000000002"/>
    <n v="884.40000000000009"/>
    <n v="128.238"/>
    <n v="371.44800000000009"/>
    <x v="1"/>
    <x v="3"/>
  </r>
  <r>
    <s v="SO - 0005180"/>
    <d v="2015-02-17T00:00:00"/>
    <x v="2"/>
    <n v="12"/>
    <x v="0"/>
    <s v="AUD"/>
    <x v="1"/>
    <x v="0"/>
    <x v="2"/>
    <n v="34"/>
    <n v="5"/>
    <x v="1"/>
    <n v="6"/>
    <n v="299.26666666666665"/>
    <n v="1795.6"/>
    <n v="254.37666666666667"/>
    <n v="269.33999999999992"/>
    <x v="1"/>
    <x v="3"/>
  </r>
  <r>
    <s v="SO - 0005181"/>
    <d v="2015-02-19T00:00:00"/>
    <x v="15"/>
    <n v="13"/>
    <x v="1"/>
    <s v="AUD"/>
    <x v="1"/>
    <x v="0"/>
    <x v="54"/>
    <n v="36"/>
    <n v="5"/>
    <x v="1"/>
    <n v="8"/>
    <n v="446.66666666666669"/>
    <n v="3573.3333333333335"/>
    <n v="290.33333333333331"/>
    <n v="1250.666666666667"/>
    <x v="1"/>
    <x v="3"/>
  </r>
  <r>
    <s v="SO - 0005182"/>
    <d v="2015-02-19T00:00:00"/>
    <x v="2"/>
    <n v="12"/>
    <x v="0"/>
    <s v="AUD"/>
    <x v="1"/>
    <x v="0"/>
    <x v="2"/>
    <n v="34"/>
    <n v="5"/>
    <x v="1"/>
    <n v="9"/>
    <n v="134.74444444444444"/>
    <n v="1212.7"/>
    <n v="61.982444444444454"/>
    <n v="654.85799999999995"/>
    <x v="1"/>
    <x v="3"/>
  </r>
  <r>
    <s v="SO - 0005183"/>
    <d v="2015-02-19T00:00:00"/>
    <x v="2"/>
    <n v="12"/>
    <x v="2"/>
    <s v="AUD"/>
    <x v="1"/>
    <x v="0"/>
    <x v="2"/>
    <n v="34"/>
    <n v="5"/>
    <x v="1"/>
    <n v="6"/>
    <n v="387.11111111111109"/>
    <n v="2322.6666666666665"/>
    <n v="321.30222222222221"/>
    <n v="394.85333333333324"/>
    <x v="1"/>
    <x v="3"/>
  </r>
  <r>
    <s v="SO - 0005184"/>
    <d v="2015-02-19T00:00:00"/>
    <x v="10"/>
    <n v="8"/>
    <x v="1"/>
    <s v="AUD"/>
    <x v="2"/>
    <x v="1"/>
    <x v="44"/>
    <n v="21"/>
    <n v="3"/>
    <x v="2"/>
    <n v="3"/>
    <n v="427.31111111111113"/>
    <n v="1281.9333333333334"/>
    <n v="277.7522222222222"/>
    <n v="448.67666666666673"/>
    <x v="1"/>
    <x v="3"/>
  </r>
  <r>
    <s v="SO - 0005185"/>
    <d v="2015-02-19T00:00:00"/>
    <x v="8"/>
    <n v="9"/>
    <x v="0"/>
    <s v="AUD"/>
    <x v="2"/>
    <x v="1"/>
    <x v="10"/>
    <n v="25"/>
    <n v="4"/>
    <x v="5"/>
    <n v="4"/>
    <n v="266.51111111111112"/>
    <n v="1066.0444444444445"/>
    <n v="189.22288888888886"/>
    <n v="309.15288888888904"/>
    <x v="1"/>
    <x v="3"/>
  </r>
  <r>
    <s v="SO - 0005186"/>
    <d v="2015-02-20T00:00:00"/>
    <x v="11"/>
    <n v="20"/>
    <x v="0"/>
    <s v="AUD"/>
    <x v="3"/>
    <x v="2"/>
    <x v="25"/>
    <n v="57"/>
    <n v="8"/>
    <x v="6"/>
    <n v="4"/>
    <n v="680.42222222222222"/>
    <n v="2721.6888888888889"/>
    <n v="435.47022222222222"/>
    <n v="979.80799999999999"/>
    <x v="1"/>
    <x v="3"/>
  </r>
  <r>
    <s v="SO - 0005187"/>
    <d v="2015-02-20T00:00:00"/>
    <x v="16"/>
    <n v="5"/>
    <x v="2"/>
    <s v="AUD"/>
    <x v="2"/>
    <x v="1"/>
    <x v="24"/>
    <n v="14"/>
    <n v="2"/>
    <x v="7"/>
    <n v="2"/>
    <n v="198.76666666666668"/>
    <n v="397.53333333333336"/>
    <n v="135.16133333333335"/>
    <n v="127.21066666666667"/>
    <x v="1"/>
    <x v="3"/>
  </r>
  <r>
    <s v="SO - 0005188"/>
    <d v="2015-02-20T00:00:00"/>
    <x v="18"/>
    <n v="3"/>
    <x v="1"/>
    <s v="AUD"/>
    <x v="2"/>
    <x v="1"/>
    <x v="52"/>
    <n v="9"/>
    <n v="2"/>
    <x v="7"/>
    <n v="2"/>
    <n v="436.24444444444447"/>
    <n v="872.48888888888894"/>
    <n v="222.48466666666667"/>
    <n v="427.5195555555556"/>
    <x v="1"/>
    <x v="3"/>
  </r>
  <r>
    <s v="SO - 0005189"/>
    <d v="2015-02-20T00:00:00"/>
    <x v="12"/>
    <n v="2"/>
    <x v="1"/>
    <s v="AUD"/>
    <x v="2"/>
    <x v="1"/>
    <x v="37"/>
    <n v="5"/>
    <n v="1"/>
    <x v="4"/>
    <n v="6"/>
    <n v="20.100000000000001"/>
    <n v="120.60000000000001"/>
    <n v="13.869"/>
    <n v="37.38600000000001"/>
    <x v="1"/>
    <x v="3"/>
  </r>
  <r>
    <s v="SO - 0005190"/>
    <d v="2015-02-21T00:00:00"/>
    <x v="18"/>
    <n v="3"/>
    <x v="1"/>
    <s v="AUD"/>
    <x v="2"/>
    <x v="1"/>
    <x v="27"/>
    <n v="7"/>
    <n v="1"/>
    <x v="4"/>
    <n v="1"/>
    <n v="352.12222222222221"/>
    <n v="352.12222222222221"/>
    <n v="257.04922222222217"/>
    <n v="95.073000000000036"/>
    <x v="1"/>
    <x v="3"/>
  </r>
  <r>
    <s v="SO - 0005191"/>
    <d v="2015-02-21T00:00:00"/>
    <x v="0"/>
    <n v="15"/>
    <x v="0"/>
    <s v="AUD"/>
    <x v="0"/>
    <x v="0"/>
    <x v="57"/>
    <n v="43"/>
    <n v="6"/>
    <x v="0"/>
    <n v="1"/>
    <n v="130.27777777777777"/>
    <n v="130.27777777777777"/>
    <n v="59.927777777777777"/>
    <n v="70.349999999999994"/>
    <x v="1"/>
    <x v="3"/>
  </r>
  <r>
    <s v="SO - 0005192"/>
    <d v="2015-02-21T00:00:00"/>
    <x v="16"/>
    <n v="5"/>
    <x v="1"/>
    <s v="AUD"/>
    <x v="2"/>
    <x v="1"/>
    <x v="24"/>
    <n v="14"/>
    <n v="2"/>
    <x v="7"/>
    <n v="1"/>
    <n v="439.9666666666667"/>
    <n v="439.9666666666667"/>
    <n v="285.97833333333335"/>
    <n v="153.98833333333334"/>
    <x v="1"/>
    <x v="3"/>
  </r>
  <r>
    <s v="SO - 0005193"/>
    <d v="2015-02-22T00:00:00"/>
    <x v="4"/>
    <n v="7"/>
    <x v="0"/>
    <s v="AUD"/>
    <x v="2"/>
    <x v="1"/>
    <x v="48"/>
    <n v="20"/>
    <n v="3"/>
    <x v="2"/>
    <n v="1"/>
    <n v="21.588888888888889"/>
    <n v="21.588888888888889"/>
    <n v="12.08977777777778"/>
    <n v="9.4991111111111088"/>
    <x v="1"/>
    <x v="3"/>
  </r>
  <r>
    <s v="SO - 0005194"/>
    <d v="2015-02-22T00:00:00"/>
    <x v="12"/>
    <n v="2"/>
    <x v="2"/>
    <s v="AUD"/>
    <x v="2"/>
    <x v="1"/>
    <x v="37"/>
    <n v="5"/>
    <n v="1"/>
    <x v="4"/>
    <n v="1"/>
    <n v="257.57777777777778"/>
    <n v="257.57777777777778"/>
    <n v="208.63800000000003"/>
    <n v="48.939777777777749"/>
    <x v="1"/>
    <x v="3"/>
  </r>
  <r>
    <s v="SO - 0005195"/>
    <d v="2015-02-22T00:00:00"/>
    <x v="7"/>
    <n v="17"/>
    <x v="1"/>
    <s v="AUD"/>
    <x v="0"/>
    <x v="2"/>
    <x v="7"/>
    <n v="48"/>
    <n v="7"/>
    <x v="3"/>
    <n v="2"/>
    <n v="212.91111111111113"/>
    <n v="425.82222222222225"/>
    <n v="166.07066666666668"/>
    <n v="93.680888888888887"/>
    <x v="1"/>
    <x v="3"/>
  </r>
  <r>
    <s v="SO - 0005196"/>
    <d v="2015-02-22T00:00:00"/>
    <x v="19"/>
    <n v="4"/>
    <x v="0"/>
    <s v="AUD"/>
    <x v="2"/>
    <x v="1"/>
    <x v="51"/>
    <n v="12"/>
    <n v="2"/>
    <x v="7"/>
    <n v="6"/>
    <n v="279.16666666666669"/>
    <n v="1675"/>
    <n v="117.25"/>
    <n v="971.5"/>
    <x v="1"/>
    <x v="3"/>
  </r>
  <r>
    <s v="SO - 0005197"/>
    <d v="2015-02-23T00:00:00"/>
    <x v="11"/>
    <n v="20"/>
    <x v="2"/>
    <s v="AUD"/>
    <x v="3"/>
    <x v="2"/>
    <x v="14"/>
    <n v="56"/>
    <n v="8"/>
    <x v="6"/>
    <n v="2"/>
    <n v="19.355555555555558"/>
    <n v="38.711111111111116"/>
    <n v="11.419777777777778"/>
    <n v="15.87155555555556"/>
    <x v="1"/>
    <x v="3"/>
  </r>
  <r>
    <s v="SO - 0005198"/>
    <d v="2015-02-23T00:00:00"/>
    <x v="13"/>
    <n v="19"/>
    <x v="1"/>
    <s v="AUD"/>
    <x v="3"/>
    <x v="2"/>
    <x v="39"/>
    <n v="54"/>
    <n v="8"/>
    <x v="6"/>
    <n v="4"/>
    <n v="629.79999999999995"/>
    <n v="2519.1999999999998"/>
    <n v="371.58199999999999"/>
    <n v="1032.8719999999998"/>
    <x v="1"/>
    <x v="3"/>
  </r>
  <r>
    <s v="SO - 0005199"/>
    <d v="2015-02-23T00:00:00"/>
    <x v="14"/>
    <n v="10"/>
    <x v="1"/>
    <s v="AUD"/>
    <x v="2"/>
    <x v="0"/>
    <x v="38"/>
    <n v="27"/>
    <n v="4"/>
    <x v="5"/>
    <n v="2"/>
    <n v="208.44444444444446"/>
    <n v="416.88888888888891"/>
    <n v="122.98222222222222"/>
    <n v="170.92444444444448"/>
    <x v="1"/>
    <x v="3"/>
  </r>
  <r>
    <s v="SO - 0005200"/>
    <d v="2015-02-23T00:00:00"/>
    <x v="11"/>
    <n v="20"/>
    <x v="0"/>
    <s v="AUD"/>
    <x v="3"/>
    <x v="2"/>
    <x v="22"/>
    <n v="58"/>
    <n v="8"/>
    <x v="6"/>
    <n v="2"/>
    <n v="218.86666666666667"/>
    <n v="437.73333333333335"/>
    <n v="98.49"/>
    <n v="240.75333333333336"/>
    <x v="1"/>
    <x v="3"/>
  </r>
  <r>
    <s v="SO - 0005201"/>
    <d v="2015-02-24T00:00:00"/>
    <x v="17"/>
    <n v="14"/>
    <x v="1"/>
    <s v="AUD"/>
    <x v="1"/>
    <x v="0"/>
    <x v="50"/>
    <n v="39"/>
    <n v="6"/>
    <x v="0"/>
    <n v="2"/>
    <n v="116.13333333333334"/>
    <n v="232.26666666666668"/>
    <n v="92.90666666666668"/>
    <n v="46.453333333333319"/>
    <x v="1"/>
    <x v="3"/>
  </r>
  <r>
    <s v="SO - 0005202"/>
    <d v="2015-02-24T00:00:00"/>
    <x v="5"/>
    <n v="16"/>
    <x v="0"/>
    <s v="AUD"/>
    <x v="0"/>
    <x v="0"/>
    <x v="47"/>
    <n v="44"/>
    <n v="7"/>
    <x v="3"/>
    <n v="8"/>
    <n v="631.28888888888889"/>
    <n v="5050.3111111111111"/>
    <n v="303.01866666666666"/>
    <n v="2626.1617777777778"/>
    <x v="1"/>
    <x v="3"/>
  </r>
  <r>
    <s v="SO - 0005203"/>
    <d v="2015-02-24T00:00:00"/>
    <x v="10"/>
    <n v="8"/>
    <x v="0"/>
    <s v="AUD"/>
    <x v="2"/>
    <x v="1"/>
    <x v="32"/>
    <n v="24"/>
    <n v="4"/>
    <x v="5"/>
    <n v="6"/>
    <n v="122.83333333333333"/>
    <n v="737"/>
    <n v="49.13333333333334"/>
    <n v="442.19999999999993"/>
    <x v="1"/>
    <x v="3"/>
  </r>
  <r>
    <s v="SO - 0005204"/>
    <d v="2015-02-24T00:00:00"/>
    <x v="19"/>
    <n v="4"/>
    <x v="1"/>
    <s v="AUD"/>
    <x v="2"/>
    <x v="1"/>
    <x v="33"/>
    <n v="10"/>
    <n v="2"/>
    <x v="7"/>
    <n v="7"/>
    <n v="603"/>
    <n v="4221"/>
    <n v="241.20000000000002"/>
    <n v="2532.6"/>
    <x v="1"/>
    <x v="3"/>
  </r>
  <r>
    <s v="SO - 0005205"/>
    <d v="2015-02-25T00:00:00"/>
    <x v="10"/>
    <n v="8"/>
    <x v="1"/>
    <s v="AUD"/>
    <x v="2"/>
    <x v="1"/>
    <x v="31"/>
    <n v="23"/>
    <n v="4"/>
    <x v="5"/>
    <n v="3"/>
    <n v="264.27777777777777"/>
    <n v="792.83333333333326"/>
    <n v="155.92388888888888"/>
    <n v="325.06166666666661"/>
    <x v="1"/>
    <x v="3"/>
  </r>
  <r>
    <s v="SO - 0005206"/>
    <d v="2015-02-25T00:00:00"/>
    <x v="18"/>
    <n v="3"/>
    <x v="1"/>
    <s v="AUD"/>
    <x v="2"/>
    <x v="1"/>
    <x v="27"/>
    <n v="7"/>
    <n v="1"/>
    <x v="4"/>
    <n v="3"/>
    <n v="559.82222222222231"/>
    <n v="1679.4666666666669"/>
    <n v="268.71466666666669"/>
    <n v="873.32266666666692"/>
    <x v="1"/>
    <x v="3"/>
  </r>
  <r>
    <s v="SO - 0005207"/>
    <d v="2015-02-25T00:00:00"/>
    <x v="6"/>
    <n v="1"/>
    <x v="1"/>
    <s v="AUD"/>
    <x v="2"/>
    <x v="1"/>
    <x v="41"/>
    <n v="2"/>
    <n v="1"/>
    <x v="4"/>
    <n v="8"/>
    <n v="95.288888888888891"/>
    <n v="762.31111111111113"/>
    <n v="55.267555555555553"/>
    <n v="320.1706666666667"/>
    <x v="1"/>
    <x v="3"/>
  </r>
  <r>
    <s v="SO - 0005208"/>
    <d v="2015-02-25T00:00:00"/>
    <x v="10"/>
    <n v="8"/>
    <x v="0"/>
    <s v="AUD"/>
    <x v="2"/>
    <x v="1"/>
    <x v="32"/>
    <n v="24"/>
    <n v="4"/>
    <x v="5"/>
    <n v="7"/>
    <n v="192.06666666666669"/>
    <n v="1344.4666666666669"/>
    <n v="157.49466666666666"/>
    <n v="242.00400000000036"/>
    <x v="1"/>
    <x v="3"/>
  </r>
  <r>
    <s v="SO - 0005209"/>
    <d v="2015-02-25T00:00:00"/>
    <x v="17"/>
    <n v="14"/>
    <x v="1"/>
    <s v="AUD"/>
    <x v="1"/>
    <x v="0"/>
    <x v="50"/>
    <n v="39"/>
    <n v="6"/>
    <x v="0"/>
    <n v="8"/>
    <n v="24.566666666666666"/>
    <n v="196.53333333333333"/>
    <n v="18.179333333333332"/>
    <n v="51.098666666666674"/>
    <x v="1"/>
    <x v="3"/>
  </r>
  <r>
    <s v="SO - 0005210"/>
    <d v="2015-02-25T00:00:00"/>
    <x v="17"/>
    <n v="14"/>
    <x v="0"/>
    <s v="AUD"/>
    <x v="1"/>
    <x v="0"/>
    <x v="28"/>
    <n v="40"/>
    <n v="6"/>
    <x v="0"/>
    <n v="5"/>
    <n v="124.32222222222224"/>
    <n v="621.6111111111112"/>
    <n v="70.863666666666674"/>
    <n v="267.29277777777781"/>
    <x v="1"/>
    <x v="3"/>
  </r>
  <r>
    <s v="SO - 0005211"/>
    <d v="2015-02-26T00:00:00"/>
    <x v="8"/>
    <n v="9"/>
    <x v="0"/>
    <s v="AUD"/>
    <x v="2"/>
    <x v="1"/>
    <x v="10"/>
    <n v="25"/>
    <n v="4"/>
    <x v="5"/>
    <n v="5"/>
    <n v="23.077777777777779"/>
    <n v="115.3888888888889"/>
    <n v="15.231333333333335"/>
    <n v="39.232222222222219"/>
    <x v="1"/>
    <x v="3"/>
  </r>
  <r>
    <s v="SO - 0005212"/>
    <d v="2015-02-26T00:00:00"/>
    <x v="16"/>
    <n v="5"/>
    <x v="1"/>
    <s v="AUD"/>
    <x v="2"/>
    <x v="1"/>
    <x v="24"/>
    <n v="14"/>
    <n v="2"/>
    <x v="7"/>
    <n v="8"/>
    <n v="116.87777777777779"/>
    <n v="935.02222222222235"/>
    <n v="71.295444444444442"/>
    <n v="364.65866666666682"/>
    <x v="1"/>
    <x v="3"/>
  </r>
  <r>
    <s v="SO - 0005213"/>
    <d v="2015-02-26T00:00:00"/>
    <x v="10"/>
    <n v="8"/>
    <x v="1"/>
    <s v="AUD"/>
    <x v="2"/>
    <x v="1"/>
    <x v="31"/>
    <n v="23"/>
    <n v="4"/>
    <x v="5"/>
    <n v="5"/>
    <n v="23.822222222222223"/>
    <n v="119.11111111111111"/>
    <n v="11.911111111111111"/>
    <n v="59.555555555555557"/>
    <x v="1"/>
    <x v="3"/>
  </r>
  <r>
    <s v="SO - 0005214"/>
    <d v="2015-02-26T00:00:00"/>
    <x v="12"/>
    <n v="2"/>
    <x v="1"/>
    <s v="AUD"/>
    <x v="2"/>
    <x v="1"/>
    <x v="29"/>
    <n v="6"/>
    <n v="1"/>
    <x v="4"/>
    <n v="2"/>
    <n v="720.62222222222226"/>
    <n v="1441.2444444444445"/>
    <n v="526.05422222222228"/>
    <n v="389.13599999999997"/>
    <x v="1"/>
    <x v="3"/>
  </r>
  <r>
    <s v="SO - 0005215"/>
    <d v="2015-02-27T00:00:00"/>
    <x v="17"/>
    <n v="14"/>
    <x v="2"/>
    <s v="AUD"/>
    <x v="1"/>
    <x v="0"/>
    <x v="0"/>
    <n v="41"/>
    <n v="6"/>
    <x v="0"/>
    <n v="1"/>
    <n v="300.75555555555559"/>
    <n v="300.75555555555559"/>
    <n v="174.43822222222221"/>
    <n v="126.31733333333338"/>
    <x v="1"/>
    <x v="3"/>
  </r>
  <r>
    <s v="SO - 0005216"/>
    <d v="2015-02-27T00:00:00"/>
    <x v="18"/>
    <n v="3"/>
    <x v="1"/>
    <s v="AUD"/>
    <x v="2"/>
    <x v="1"/>
    <x v="49"/>
    <n v="8"/>
    <n v="2"/>
    <x v="7"/>
    <n v="5"/>
    <n v="105.71111111111111"/>
    <n v="528.55555555555554"/>
    <n v="65.540888888888887"/>
    <n v="200.85111111111109"/>
    <x v="1"/>
    <x v="3"/>
  </r>
  <r>
    <s v="SO - 0005217"/>
    <d v="2015-02-27T00:00:00"/>
    <x v="0"/>
    <n v="15"/>
    <x v="0"/>
    <s v="AUD"/>
    <x v="0"/>
    <x v="0"/>
    <x v="57"/>
    <n v="43"/>
    <n v="6"/>
    <x v="0"/>
    <n v="9"/>
    <n v="220.35555555555555"/>
    <n v="1983.2"/>
    <n v="165.26666666666668"/>
    <n v="495.79999999999995"/>
    <x v="1"/>
    <x v="3"/>
  </r>
  <r>
    <s v="SO - 0005218"/>
    <d v="2015-02-27T00:00:00"/>
    <x v="18"/>
    <n v="3"/>
    <x v="1"/>
    <s v="AUD"/>
    <x v="2"/>
    <x v="1"/>
    <x v="49"/>
    <n v="8"/>
    <n v="1"/>
    <x v="4"/>
    <n v="4"/>
    <n v="430.28888888888889"/>
    <n v="1721.1555555555556"/>
    <n v="279.6877777777778"/>
    <n v="602.40444444444438"/>
    <x v="1"/>
    <x v="3"/>
  </r>
  <r>
    <s v="SO - 0005219"/>
    <d v="2015-02-28T00:00:00"/>
    <x v="2"/>
    <n v="12"/>
    <x v="0"/>
    <s v="AUD"/>
    <x v="1"/>
    <x v="0"/>
    <x v="2"/>
    <n v="34"/>
    <n v="5"/>
    <x v="1"/>
    <n v="2"/>
    <n v="444.43333333333334"/>
    <n v="888.86666666666667"/>
    <n v="346.65800000000002"/>
    <n v="195.55066666666664"/>
    <x v="1"/>
    <x v="3"/>
  </r>
  <r>
    <s v="SO - 0005220"/>
    <d v="2015-02-28T00:00:00"/>
    <x v="0"/>
    <n v="15"/>
    <x v="0"/>
    <s v="AUD"/>
    <x v="0"/>
    <x v="0"/>
    <x v="57"/>
    <n v="43"/>
    <n v="6"/>
    <x v="0"/>
    <n v="2"/>
    <n v="249.38888888888889"/>
    <n v="498.77777777777777"/>
    <n v="197.01722222222222"/>
    <n v="104.74333333333334"/>
    <x v="1"/>
    <x v="3"/>
  </r>
  <r>
    <s v="SO - 0005221"/>
    <d v="2015-02-28T00:00:00"/>
    <x v="10"/>
    <n v="8"/>
    <x v="1"/>
    <s v="AUD"/>
    <x v="2"/>
    <x v="1"/>
    <x v="13"/>
    <n v="22"/>
    <n v="4"/>
    <x v="5"/>
    <n v="1"/>
    <n v="194.3"/>
    <n v="194.3"/>
    <n v="77.72"/>
    <n v="116.58000000000001"/>
    <x v="1"/>
    <x v="3"/>
  </r>
  <r>
    <s v="SO - 0005222"/>
    <d v="2015-02-28T00:00:00"/>
    <x v="12"/>
    <n v="2"/>
    <x v="0"/>
    <s v="AUD"/>
    <x v="2"/>
    <x v="1"/>
    <x v="37"/>
    <n v="5"/>
    <n v="1"/>
    <x v="4"/>
    <n v="3"/>
    <n v="427.31111111111113"/>
    <n v="1281.9333333333334"/>
    <n v="179.47066666666669"/>
    <n v="743.52133333333336"/>
    <x v="1"/>
    <x v="3"/>
  </r>
  <r>
    <s v="SO - 0005223"/>
    <d v="2015-02-28T00:00:00"/>
    <x v="16"/>
    <n v="5"/>
    <x v="2"/>
    <s v="AUD"/>
    <x v="2"/>
    <x v="1"/>
    <x v="26"/>
    <n v="15"/>
    <n v="2"/>
    <x v="7"/>
    <n v="2"/>
    <n v="266.51111111111112"/>
    <n v="533.02222222222224"/>
    <n v="221.2042222222222"/>
    <n v="90.613777777777841"/>
    <x v="1"/>
    <x v="3"/>
  </r>
  <r>
    <s v="SO - 0005224"/>
    <d v="2015-03-01T00:00:00"/>
    <x v="4"/>
    <n v="7"/>
    <x v="0"/>
    <s v="AUD"/>
    <x v="2"/>
    <x v="1"/>
    <x v="44"/>
    <n v="21"/>
    <n v="3"/>
    <x v="2"/>
    <n v="7"/>
    <n v="617.1444444444445"/>
    <n v="4320.0111111111119"/>
    <n v="475.20122222222227"/>
    <n v="993.60255555555614"/>
    <x v="2"/>
    <x v="3"/>
  </r>
  <r>
    <s v="SO - 0005225"/>
    <d v="2015-03-01T00:00:00"/>
    <x v="13"/>
    <n v="19"/>
    <x v="1"/>
    <s v="AUD"/>
    <x v="3"/>
    <x v="2"/>
    <x v="46"/>
    <n v="55"/>
    <n v="8"/>
    <x v="6"/>
    <n v="2"/>
    <n v="436.24444444444447"/>
    <n v="872.48888888888894"/>
    <n v="292.28377777777786"/>
    <n v="287.92133333333322"/>
    <x v="2"/>
    <x v="3"/>
  </r>
  <r>
    <s v="SO - 0005226"/>
    <d v="2015-03-01T00:00:00"/>
    <x v="8"/>
    <n v="9"/>
    <x v="2"/>
    <s v="AUD"/>
    <x v="2"/>
    <x v="1"/>
    <x v="10"/>
    <n v="25"/>
    <n v="4"/>
    <x v="5"/>
    <n v="2"/>
    <n v="692.33333333333337"/>
    <n v="1384.6666666666667"/>
    <n v="353.09"/>
    <n v="678.48666666666679"/>
    <x v="2"/>
    <x v="3"/>
  </r>
  <r>
    <s v="SO - 0005227"/>
    <d v="2015-03-01T00:00:00"/>
    <x v="10"/>
    <n v="8"/>
    <x v="0"/>
    <s v="AUD"/>
    <x v="2"/>
    <x v="1"/>
    <x v="13"/>
    <n v="22"/>
    <n v="3"/>
    <x v="2"/>
    <n v="9"/>
    <n v="672.97777777777776"/>
    <n v="6056.8"/>
    <n v="457.62488888888896"/>
    <n v="1938.1759999999995"/>
    <x v="2"/>
    <x v="3"/>
  </r>
  <r>
    <s v="SO - 0005228"/>
    <d v="2015-03-02T00:00:00"/>
    <x v="0"/>
    <n v="15"/>
    <x v="2"/>
    <s v="AUD"/>
    <x v="0"/>
    <x v="0"/>
    <x v="47"/>
    <n v="44"/>
    <n v="6"/>
    <x v="0"/>
    <n v="2"/>
    <n v="283.63333333333338"/>
    <n v="567.26666666666677"/>
    <n v="147.48933333333335"/>
    <n v="272.28800000000007"/>
    <x v="2"/>
    <x v="3"/>
  </r>
  <r>
    <s v="SO - 0005229"/>
    <d v="2015-03-02T00:00:00"/>
    <x v="17"/>
    <n v="14"/>
    <x v="0"/>
    <s v="AUD"/>
    <x v="1"/>
    <x v="0"/>
    <x v="28"/>
    <n v="40"/>
    <n v="6"/>
    <x v="0"/>
    <n v="6"/>
    <n v="115.38888888888889"/>
    <n v="692.33333333333326"/>
    <n v="98.080555555555563"/>
    <n v="103.84999999999991"/>
    <x v="2"/>
    <x v="3"/>
  </r>
  <r>
    <s v="SO - 0005230"/>
    <d v="2015-03-03T00:00:00"/>
    <x v="17"/>
    <n v="14"/>
    <x v="1"/>
    <s v="AUD"/>
    <x v="1"/>
    <x v="0"/>
    <x v="50"/>
    <n v="39"/>
    <n v="6"/>
    <x v="0"/>
    <n v="5"/>
    <n v="693.82222222222231"/>
    <n v="3469.1111111111113"/>
    <n v="575.87244444444445"/>
    <n v="589.74888888888927"/>
    <x v="2"/>
    <x v="3"/>
  </r>
  <r>
    <s v="SO - 0005231"/>
    <d v="2015-03-03T00:00:00"/>
    <x v="14"/>
    <n v="10"/>
    <x v="1"/>
    <s v="AUD"/>
    <x v="1"/>
    <x v="0"/>
    <x v="45"/>
    <n v="29"/>
    <n v="4"/>
    <x v="5"/>
    <n v="6"/>
    <n v="428.05555555555554"/>
    <n v="2568.333333333333"/>
    <n v="214.02777777777777"/>
    <n v="1284.1666666666665"/>
    <x v="2"/>
    <x v="3"/>
  </r>
  <r>
    <s v="SO - 0005232"/>
    <d v="2015-03-03T00:00:00"/>
    <x v="18"/>
    <n v="3"/>
    <x v="1"/>
    <s v="AUD"/>
    <x v="2"/>
    <x v="1"/>
    <x v="52"/>
    <n v="9"/>
    <n v="2"/>
    <x v="7"/>
    <n v="7"/>
    <n v="434.01111111111112"/>
    <n v="3038.077777777778"/>
    <n v="312.488"/>
    <n v="850.66177777777784"/>
    <x v="2"/>
    <x v="3"/>
  </r>
  <r>
    <s v="SO - 0005233"/>
    <d v="2015-03-03T00:00:00"/>
    <x v="14"/>
    <n v="10"/>
    <x v="2"/>
    <s v="AUD"/>
    <x v="1"/>
    <x v="0"/>
    <x v="17"/>
    <n v="28"/>
    <n v="4"/>
    <x v="5"/>
    <n v="5"/>
    <n v="25.311111111111114"/>
    <n v="126.55555555555557"/>
    <n v="12.402444444444445"/>
    <n v="64.543333333333351"/>
    <x v="2"/>
    <x v="3"/>
  </r>
  <r>
    <s v="SO - 0005234"/>
    <d v="2015-03-03T00:00:00"/>
    <x v="1"/>
    <n v="11"/>
    <x v="0"/>
    <s v="AUD"/>
    <x v="1"/>
    <x v="0"/>
    <x v="43"/>
    <n v="30"/>
    <n v="5"/>
    <x v="1"/>
    <n v="6"/>
    <n v="384.13333333333338"/>
    <n v="2304.8000000000002"/>
    <n v="165.17733333333334"/>
    <n v="1313.7360000000001"/>
    <x v="2"/>
    <x v="3"/>
  </r>
  <r>
    <s v="SO - 0005235"/>
    <d v="2015-03-03T00:00:00"/>
    <x v="1"/>
    <n v="11"/>
    <x v="1"/>
    <s v="AUD"/>
    <x v="1"/>
    <x v="0"/>
    <x v="42"/>
    <n v="32"/>
    <n v="5"/>
    <x v="1"/>
    <n v="9"/>
    <n v="268"/>
    <n v="2412"/>
    <n v="190.28"/>
    <n v="699.48"/>
    <x v="2"/>
    <x v="3"/>
  </r>
  <r>
    <s v="SO - 0005236"/>
    <d v="2015-03-03T00:00:00"/>
    <x v="1"/>
    <n v="11"/>
    <x v="1"/>
    <s v="AUD"/>
    <x v="1"/>
    <x v="0"/>
    <x v="1"/>
    <n v="31"/>
    <n v="5"/>
    <x v="1"/>
    <n v="1"/>
    <n v="445.17777777777775"/>
    <n v="445.17777777777775"/>
    <n v="365.04577777777774"/>
    <n v="80.132000000000005"/>
    <x v="2"/>
    <x v="3"/>
  </r>
  <r>
    <s v="SO - 0005237"/>
    <d v="2015-03-04T00:00:00"/>
    <x v="11"/>
    <n v="20"/>
    <x v="1"/>
    <s v="AUD"/>
    <x v="3"/>
    <x v="2"/>
    <x v="22"/>
    <n v="58"/>
    <n v="8"/>
    <x v="6"/>
    <n v="7"/>
    <n v="29.033333333333335"/>
    <n v="203.23333333333335"/>
    <n v="11.903666666666666"/>
    <n v="119.90766666666669"/>
    <x v="2"/>
    <x v="3"/>
  </r>
  <r>
    <s v="SO - 0005238"/>
    <d v="2015-03-04T00:00:00"/>
    <x v="16"/>
    <n v="5"/>
    <x v="2"/>
    <s v="AUD"/>
    <x v="2"/>
    <x v="1"/>
    <x v="24"/>
    <n v="14"/>
    <n v="2"/>
    <x v="7"/>
    <n v="4"/>
    <n v="104.22222222222223"/>
    <n v="416.88888888888891"/>
    <n v="59.406666666666666"/>
    <n v="179.26222222222225"/>
    <x v="2"/>
    <x v="3"/>
  </r>
  <r>
    <s v="SO - 0005239"/>
    <d v="2015-03-05T00:00:00"/>
    <x v="0"/>
    <n v="15"/>
    <x v="0"/>
    <s v="AUD"/>
    <x v="0"/>
    <x v="0"/>
    <x v="57"/>
    <n v="43"/>
    <n v="6"/>
    <x v="0"/>
    <n v="3"/>
    <n v="336.48888888888888"/>
    <n v="1009.4666666666667"/>
    <n v="238.90711111111108"/>
    <n v="292.74533333333352"/>
    <x v="2"/>
    <x v="3"/>
  </r>
  <r>
    <s v="SO - 0005240"/>
    <d v="2015-03-05T00:00:00"/>
    <x v="12"/>
    <n v="2"/>
    <x v="1"/>
    <s v="AUD"/>
    <x v="2"/>
    <x v="1"/>
    <x v="37"/>
    <n v="5"/>
    <n v="1"/>
    <x v="4"/>
    <n v="1"/>
    <n v="282.88888888888891"/>
    <n v="282.88888888888891"/>
    <n v="164.07555555555552"/>
    <n v="118.81333333333339"/>
    <x v="2"/>
    <x v="3"/>
  </r>
  <r>
    <s v="SO - 0005241"/>
    <d v="2015-03-05T00:00:00"/>
    <x v="19"/>
    <n v="4"/>
    <x v="1"/>
    <s v="AUD"/>
    <x v="2"/>
    <x v="1"/>
    <x v="36"/>
    <n v="11"/>
    <n v="2"/>
    <x v="7"/>
    <n v="2"/>
    <n v="23.822222222222223"/>
    <n v="47.644444444444446"/>
    <n v="13.816888888888888"/>
    <n v="20.010666666666669"/>
    <x v="2"/>
    <x v="3"/>
  </r>
  <r>
    <s v="SO - 0005242"/>
    <d v="2015-03-05T00:00:00"/>
    <x v="10"/>
    <n v="8"/>
    <x v="1"/>
    <s v="AUD"/>
    <x v="2"/>
    <x v="1"/>
    <x v="44"/>
    <n v="21"/>
    <n v="3"/>
    <x v="2"/>
    <n v="1"/>
    <n v="23.822222222222223"/>
    <n v="23.822222222222223"/>
    <n v="10.72"/>
    <n v="13.102222222222222"/>
    <x v="2"/>
    <x v="3"/>
  </r>
  <r>
    <s v="SO - 0005243"/>
    <d v="2015-03-05T00:00:00"/>
    <x v="2"/>
    <n v="12"/>
    <x v="0"/>
    <s v="AUD"/>
    <x v="1"/>
    <x v="0"/>
    <x v="16"/>
    <n v="35"/>
    <n v="5"/>
    <x v="1"/>
    <n v="4"/>
    <n v="427.31111111111113"/>
    <n v="1709.2444444444445"/>
    <n v="213.65555555555557"/>
    <n v="854.62222222222226"/>
    <x v="2"/>
    <x v="3"/>
  </r>
  <r>
    <s v="SO - 0005244"/>
    <d v="2015-03-06T00:00:00"/>
    <x v="6"/>
    <n v="1"/>
    <x v="1"/>
    <s v="AUD"/>
    <x v="2"/>
    <x v="1"/>
    <x v="9"/>
    <n v="3"/>
    <n v="1"/>
    <x v="4"/>
    <n v="9"/>
    <n v="115.38888888888889"/>
    <n v="1038.5"/>
    <n v="81.926111111111098"/>
    <n v="301.16500000000008"/>
    <x v="2"/>
    <x v="3"/>
  </r>
  <r>
    <s v="SO - 0005245"/>
    <d v="2015-03-06T00:00:00"/>
    <x v="13"/>
    <n v="19"/>
    <x v="0"/>
    <s v="AUD"/>
    <x v="3"/>
    <x v="2"/>
    <x v="39"/>
    <n v="54"/>
    <n v="8"/>
    <x v="6"/>
    <n v="6"/>
    <n v="26.055555555555557"/>
    <n v="156.33333333333334"/>
    <n v="10.422222222222224"/>
    <n v="93.8"/>
    <x v="2"/>
    <x v="3"/>
  </r>
  <r>
    <s v="SO - 0005246"/>
    <d v="2015-03-07T00:00:00"/>
    <x v="1"/>
    <n v="11"/>
    <x v="2"/>
    <s v="AUD"/>
    <x v="1"/>
    <x v="0"/>
    <x v="43"/>
    <n v="30"/>
    <n v="5"/>
    <x v="1"/>
    <n v="6"/>
    <n v="100.5"/>
    <n v="603"/>
    <n v="49.244999999999997"/>
    <n v="307.53000000000003"/>
    <x v="2"/>
    <x v="3"/>
  </r>
  <r>
    <s v="SO - 0005247"/>
    <d v="2015-03-07T00:00:00"/>
    <x v="4"/>
    <n v="7"/>
    <x v="1"/>
    <s v="AUD"/>
    <x v="2"/>
    <x v="1"/>
    <x v="4"/>
    <n v="18"/>
    <n v="3"/>
    <x v="2"/>
    <n v="1"/>
    <n v="192.06666666666669"/>
    <n v="192.06666666666669"/>
    <n v="113.31933333333333"/>
    <n v="78.747333333333358"/>
    <x v="2"/>
    <x v="3"/>
  </r>
  <r>
    <s v="SO - 0005248"/>
    <d v="2015-03-07T00:00:00"/>
    <x v="17"/>
    <n v="14"/>
    <x v="0"/>
    <s v="AUD"/>
    <x v="1"/>
    <x v="0"/>
    <x v="50"/>
    <n v="39"/>
    <n v="6"/>
    <x v="0"/>
    <n v="3"/>
    <n v="82.63333333333334"/>
    <n v="247.90000000000003"/>
    <n v="34.705999999999996"/>
    <n v="143.78200000000004"/>
    <x v="2"/>
    <x v="3"/>
  </r>
  <r>
    <s v="SO - 0005249"/>
    <d v="2015-03-07T00:00:00"/>
    <x v="6"/>
    <n v="1"/>
    <x v="1"/>
    <s v="AUD"/>
    <x v="2"/>
    <x v="1"/>
    <x v="41"/>
    <n v="2"/>
    <n v="1"/>
    <x v="4"/>
    <n v="9"/>
    <n v="132.51111111111112"/>
    <n v="1192.6000000000001"/>
    <n v="70.230888888888899"/>
    <n v="560.52200000000005"/>
    <x v="2"/>
    <x v="3"/>
  </r>
  <r>
    <s v="SO - 0005250"/>
    <d v="2015-03-07T00:00:00"/>
    <x v="2"/>
    <n v="12"/>
    <x v="1"/>
    <s v="AUD"/>
    <x v="1"/>
    <x v="0"/>
    <x v="40"/>
    <n v="33"/>
    <n v="5"/>
    <x v="1"/>
    <n v="2"/>
    <n v="245.66666666666666"/>
    <n v="491.33333333333331"/>
    <n v="154.77000000000001"/>
    <n v="181.79333333333329"/>
    <x v="2"/>
    <x v="3"/>
  </r>
  <r>
    <s v="SO - 0005251"/>
    <d v="2015-03-08T00:00:00"/>
    <x v="3"/>
    <n v="6"/>
    <x v="2"/>
    <s v="AUD"/>
    <x v="2"/>
    <x v="1"/>
    <x v="4"/>
    <n v="18"/>
    <n v="3"/>
    <x v="2"/>
    <n v="7"/>
    <n v="93.055555555555557"/>
    <n v="651.38888888888891"/>
    <n v="55.833333333333336"/>
    <n v="260.55555555555554"/>
    <x v="2"/>
    <x v="3"/>
  </r>
  <r>
    <s v="SO - 0005252"/>
    <d v="2015-03-08T00:00:00"/>
    <x v="14"/>
    <n v="10"/>
    <x v="1"/>
    <s v="AUD"/>
    <x v="1"/>
    <x v="0"/>
    <x v="45"/>
    <n v="29"/>
    <n v="4"/>
    <x v="5"/>
    <n v="2"/>
    <n v="278.42222222222222"/>
    <n v="556.84444444444443"/>
    <n v="178.19022222222225"/>
    <n v="200.46399999999994"/>
    <x v="2"/>
    <x v="3"/>
  </r>
  <r>
    <s v="SO - 0005253"/>
    <d v="2015-03-08T00:00:00"/>
    <x v="8"/>
    <n v="9"/>
    <x v="1"/>
    <s v="AUD"/>
    <x v="2"/>
    <x v="1"/>
    <x v="10"/>
    <n v="25"/>
    <n v="4"/>
    <x v="5"/>
    <n v="7"/>
    <n v="21.588888888888889"/>
    <n v="151.12222222222221"/>
    <n v="12.737444444444444"/>
    <n v="61.960111111111104"/>
    <x v="2"/>
    <x v="3"/>
  </r>
  <r>
    <s v="SO - 0005254"/>
    <d v="2015-03-09T00:00:00"/>
    <x v="6"/>
    <n v="1"/>
    <x v="1"/>
    <s v="AUD"/>
    <x v="2"/>
    <x v="1"/>
    <x v="9"/>
    <n v="3"/>
    <n v="1"/>
    <x v="4"/>
    <n v="8"/>
    <n v="218.86666666666667"/>
    <n v="1750.9333333333334"/>
    <n v="131.32"/>
    <n v="700.37333333333345"/>
    <x v="2"/>
    <x v="3"/>
  </r>
  <r>
    <s v="SO - 0005255"/>
    <d v="2015-03-09T00:00:00"/>
    <x v="12"/>
    <n v="2"/>
    <x v="1"/>
    <s v="AUD"/>
    <x v="2"/>
    <x v="1"/>
    <x v="15"/>
    <n v="4"/>
    <n v="1"/>
    <x v="4"/>
    <n v="6"/>
    <n v="214.4"/>
    <n v="1286.4000000000001"/>
    <n v="165.08800000000002"/>
    <n v="295.87199999999996"/>
    <x v="2"/>
    <x v="3"/>
  </r>
  <r>
    <s v="SO - 0005256"/>
    <d v="2015-03-09T00:00:00"/>
    <x v="9"/>
    <n v="18"/>
    <x v="1"/>
    <s v="AUD"/>
    <x v="0"/>
    <x v="2"/>
    <x v="55"/>
    <n v="50"/>
    <n v="7"/>
    <x v="3"/>
    <n v="7"/>
    <n v="23.077777777777779"/>
    <n v="161.54444444444445"/>
    <n v="10.61577777777778"/>
    <n v="87.233999999999995"/>
    <x v="2"/>
    <x v="3"/>
  </r>
  <r>
    <s v="SO - 0005257"/>
    <d v="2015-03-09T00:00:00"/>
    <x v="15"/>
    <n v="13"/>
    <x v="1"/>
    <s v="AUD"/>
    <x v="1"/>
    <x v="0"/>
    <x v="18"/>
    <n v="37"/>
    <n v="5"/>
    <x v="1"/>
    <n v="1"/>
    <n v="434.01111111111112"/>
    <n v="434.01111111111112"/>
    <n v="338.52866666666665"/>
    <n v="95.482444444444468"/>
    <x v="2"/>
    <x v="3"/>
  </r>
  <r>
    <s v="SO - 0005258"/>
    <d v="2015-03-09T00:00:00"/>
    <x v="5"/>
    <n v="16"/>
    <x v="2"/>
    <s v="AUD"/>
    <x v="0"/>
    <x v="0"/>
    <x v="5"/>
    <n v="45"/>
    <n v="7"/>
    <x v="3"/>
    <n v="6"/>
    <n v="431.03333333333336"/>
    <n v="2586.2000000000003"/>
    <n v="336.20600000000002"/>
    <n v="568.96400000000017"/>
    <x v="2"/>
    <x v="3"/>
  </r>
  <r>
    <s v="SO - 0005259"/>
    <d v="2015-03-09T00:00:00"/>
    <x v="16"/>
    <n v="5"/>
    <x v="1"/>
    <s v="AUD"/>
    <x v="2"/>
    <x v="1"/>
    <x v="51"/>
    <n v="12"/>
    <n v="2"/>
    <x v="7"/>
    <n v="9"/>
    <n v="270.97777777777782"/>
    <n v="2438.8000000000002"/>
    <n v="222.20177777777778"/>
    <n v="438.98400000000015"/>
    <x v="2"/>
    <x v="3"/>
  </r>
  <r>
    <s v="SO - 0005260"/>
    <d v="2015-03-09T00:00:00"/>
    <x v="0"/>
    <n v="15"/>
    <x v="2"/>
    <s v="AUD"/>
    <x v="0"/>
    <x v="0"/>
    <x v="8"/>
    <n v="42"/>
    <n v="6"/>
    <x v="0"/>
    <n v="8"/>
    <n v="253.11111111111111"/>
    <n v="2024.8888888888889"/>
    <n v="118.96222222222221"/>
    <n v="1073.1911111111112"/>
    <x v="2"/>
    <x v="3"/>
  </r>
  <r>
    <s v="SO - 0005261"/>
    <d v="2015-03-10T00:00:00"/>
    <x v="10"/>
    <n v="8"/>
    <x v="1"/>
    <s v="AUD"/>
    <x v="2"/>
    <x v="1"/>
    <x v="31"/>
    <n v="23"/>
    <n v="4"/>
    <x v="5"/>
    <n v="6"/>
    <n v="693.07777777777778"/>
    <n v="4158.4666666666672"/>
    <n v="533.66988888888886"/>
    <n v="956.44733333333397"/>
    <x v="2"/>
    <x v="3"/>
  </r>
  <r>
    <s v="SO - 0005262"/>
    <d v="2015-03-10T00:00:00"/>
    <x v="0"/>
    <n v="15"/>
    <x v="1"/>
    <s v="AUD"/>
    <x v="0"/>
    <x v="0"/>
    <x v="8"/>
    <n v="42"/>
    <n v="6"/>
    <x v="0"/>
    <n v="3"/>
    <n v="566.52222222222224"/>
    <n v="1699.5666666666666"/>
    <n v="464.54822222222214"/>
    <n v="305.92200000000025"/>
    <x v="2"/>
    <x v="3"/>
  </r>
  <r>
    <s v="SO - 0005263"/>
    <d v="2015-03-10T00:00:00"/>
    <x v="7"/>
    <n v="17"/>
    <x v="1"/>
    <s v="AUD"/>
    <x v="0"/>
    <x v="2"/>
    <x v="55"/>
    <n v="50"/>
    <n v="7"/>
    <x v="3"/>
    <n v="4"/>
    <n v="215.88888888888889"/>
    <n v="863.55555555555554"/>
    <n v="168.39333333333332"/>
    <n v="189.98222222222228"/>
    <x v="2"/>
    <x v="3"/>
  </r>
  <r>
    <s v="SO - 0005264"/>
    <d v="2015-03-10T00:00:00"/>
    <x v="2"/>
    <n v="12"/>
    <x v="0"/>
    <s v="AUD"/>
    <x v="1"/>
    <x v="0"/>
    <x v="40"/>
    <n v="33"/>
    <n v="5"/>
    <x v="1"/>
    <n v="3"/>
    <n v="91.566666666666663"/>
    <n v="274.7"/>
    <n v="39.373666666666665"/>
    <n v="156.57900000000001"/>
    <x v="2"/>
    <x v="3"/>
  </r>
  <r>
    <s v="SO - 0005265"/>
    <d v="2015-03-10T00:00:00"/>
    <x v="0"/>
    <n v="15"/>
    <x v="0"/>
    <s v="AUD"/>
    <x v="0"/>
    <x v="0"/>
    <x v="57"/>
    <n v="43"/>
    <n v="6"/>
    <x v="0"/>
    <n v="7"/>
    <n v="119.11111111111111"/>
    <n v="833.77777777777783"/>
    <n v="66.702222222222233"/>
    <n v="366.86222222222221"/>
    <x v="2"/>
    <x v="3"/>
  </r>
  <r>
    <s v="SO - 0005266"/>
    <d v="2015-03-10T00:00:00"/>
    <x v="19"/>
    <n v="4"/>
    <x v="1"/>
    <s v="AUD"/>
    <x v="2"/>
    <x v="1"/>
    <x v="51"/>
    <n v="12"/>
    <n v="2"/>
    <x v="7"/>
    <n v="7"/>
    <n v="282.14444444444445"/>
    <n v="1975.0111111111112"/>
    <n v="211.60833333333335"/>
    <n v="493.75277777777774"/>
    <x v="2"/>
    <x v="3"/>
  </r>
  <r>
    <s v="SO - 0005267"/>
    <d v="2015-03-10T00:00:00"/>
    <x v="18"/>
    <n v="3"/>
    <x v="1"/>
    <s v="AUD"/>
    <x v="2"/>
    <x v="1"/>
    <x v="49"/>
    <n v="8"/>
    <n v="1"/>
    <x v="4"/>
    <n v="7"/>
    <n v="260.55555555555554"/>
    <n v="1823.8888888888887"/>
    <n v="132.88333333333333"/>
    <n v="893.70555555555541"/>
    <x v="2"/>
    <x v="3"/>
  </r>
  <r>
    <s v="SO - 0005268"/>
    <d v="2015-03-11T00:00:00"/>
    <x v="7"/>
    <n v="17"/>
    <x v="1"/>
    <s v="AUD"/>
    <x v="0"/>
    <x v="2"/>
    <x v="30"/>
    <n v="47"/>
    <n v="7"/>
    <x v="3"/>
    <n v="9"/>
    <n v="113.90000000000002"/>
    <n v="1025.1000000000001"/>
    <n v="62.645000000000017"/>
    <n v="461.29499999999996"/>
    <x v="2"/>
    <x v="3"/>
  </r>
  <r>
    <s v="SO - 0005269"/>
    <d v="2015-03-11T00:00:00"/>
    <x v="12"/>
    <n v="2"/>
    <x v="2"/>
    <s v="AUD"/>
    <x v="2"/>
    <x v="1"/>
    <x v="37"/>
    <n v="5"/>
    <n v="1"/>
    <x v="4"/>
    <n v="3"/>
    <n v="110.17777777777778"/>
    <n v="330.5333333333333"/>
    <n v="60.597777777777793"/>
    <n v="148.73999999999992"/>
    <x v="2"/>
    <x v="3"/>
  </r>
  <r>
    <s v="SO - 0005270"/>
    <d v="2015-03-11T00:00:00"/>
    <x v="16"/>
    <n v="5"/>
    <x v="0"/>
    <s v="AUD"/>
    <x v="2"/>
    <x v="1"/>
    <x v="24"/>
    <n v="14"/>
    <n v="2"/>
    <x v="7"/>
    <n v="6"/>
    <n v="260.55555555555554"/>
    <n v="1563.3333333333333"/>
    <n v="192.8111111111111"/>
    <n v="406.4666666666667"/>
    <x v="2"/>
    <x v="3"/>
  </r>
  <r>
    <s v="SO - 0005271"/>
    <d v="2015-03-11T00:00:00"/>
    <x v="12"/>
    <n v="2"/>
    <x v="1"/>
    <s v="AUD"/>
    <x v="2"/>
    <x v="1"/>
    <x v="15"/>
    <n v="4"/>
    <n v="1"/>
    <x v="4"/>
    <n v="3"/>
    <n v="189.08888888888887"/>
    <n v="567.26666666666665"/>
    <n v="141.81666666666666"/>
    <n v="141.81666666666666"/>
    <x v="2"/>
    <x v="3"/>
  </r>
  <r>
    <s v="SO - 0005272"/>
    <d v="2015-03-11T00:00:00"/>
    <x v="19"/>
    <n v="4"/>
    <x v="0"/>
    <s v="AUD"/>
    <x v="2"/>
    <x v="1"/>
    <x v="33"/>
    <n v="10"/>
    <n v="2"/>
    <x v="7"/>
    <n v="5"/>
    <n v="19.355555555555558"/>
    <n v="96.777777777777786"/>
    <n v="13.742444444444445"/>
    <n v="28.065555555555562"/>
    <x v="2"/>
    <x v="3"/>
  </r>
  <r>
    <s v="SO - 0005273"/>
    <d v="2015-03-12T00:00:00"/>
    <x v="0"/>
    <n v="15"/>
    <x v="2"/>
    <s v="AUD"/>
    <x v="0"/>
    <x v="0"/>
    <x v="47"/>
    <n v="44"/>
    <n v="6"/>
    <x v="0"/>
    <n v="2"/>
    <n v="117.62222222222223"/>
    <n v="235.24444444444447"/>
    <n v="96.450222222222223"/>
    <n v="42.344000000000023"/>
    <x v="2"/>
    <x v="3"/>
  </r>
  <r>
    <s v="SO - 0005274"/>
    <d v="2015-03-12T00:00:00"/>
    <x v="19"/>
    <n v="4"/>
    <x v="0"/>
    <s v="AUD"/>
    <x v="2"/>
    <x v="1"/>
    <x v="36"/>
    <n v="11"/>
    <n v="2"/>
    <x v="7"/>
    <n v="2"/>
    <n v="440.71111111111111"/>
    <n v="881.42222222222222"/>
    <n v="264.42666666666668"/>
    <n v="352.56888888888886"/>
    <x v="2"/>
    <x v="3"/>
  </r>
  <r>
    <s v="SO - 0005275"/>
    <d v="2015-03-12T00:00:00"/>
    <x v="15"/>
    <n v="13"/>
    <x v="2"/>
    <s v="AUD"/>
    <x v="1"/>
    <x v="0"/>
    <x v="54"/>
    <n v="36"/>
    <n v="5"/>
    <x v="1"/>
    <n v="2"/>
    <n v="22.333333333333332"/>
    <n v="44.666666666666664"/>
    <n v="13.399999999999999"/>
    <n v="17.866666666666667"/>
    <x v="2"/>
    <x v="3"/>
  </r>
  <r>
    <s v="SO - 0005276"/>
    <d v="2015-03-13T00:00:00"/>
    <x v="2"/>
    <n v="12"/>
    <x v="0"/>
    <s v="AUD"/>
    <x v="1"/>
    <x v="0"/>
    <x v="42"/>
    <n v="32"/>
    <n v="5"/>
    <x v="1"/>
    <n v="6"/>
    <n v="262.04444444444448"/>
    <n v="1572.2666666666669"/>
    <n v="162.46755555555558"/>
    <n v="597.46133333333341"/>
    <x v="2"/>
    <x v="3"/>
  </r>
  <r>
    <s v="SO - 0005277"/>
    <d v="2015-03-13T00:00:00"/>
    <x v="15"/>
    <n v="13"/>
    <x v="0"/>
    <s v="AUD"/>
    <x v="1"/>
    <x v="0"/>
    <x v="19"/>
    <n v="38"/>
    <n v="6"/>
    <x v="0"/>
    <n v="4"/>
    <n v="695.31111111111113"/>
    <n v="2781.2444444444445"/>
    <n v="340.70244444444444"/>
    <n v="1418.4346666666668"/>
    <x v="2"/>
    <x v="3"/>
  </r>
  <r>
    <s v="SO - 0005278"/>
    <d v="2015-03-13T00:00:00"/>
    <x v="15"/>
    <n v="13"/>
    <x v="0"/>
    <s v="AUD"/>
    <x v="1"/>
    <x v="0"/>
    <x v="18"/>
    <n v="37"/>
    <n v="6"/>
    <x v="0"/>
    <n v="1"/>
    <n v="103.47777777777779"/>
    <n v="103.47777777777779"/>
    <n v="76.573555555555558"/>
    <n v="26.904222222222231"/>
    <x v="2"/>
    <x v="3"/>
  </r>
  <r>
    <s v="SO - 0005279"/>
    <d v="2015-03-13T00:00:00"/>
    <x v="12"/>
    <n v="2"/>
    <x v="1"/>
    <s v="AUD"/>
    <x v="2"/>
    <x v="1"/>
    <x v="37"/>
    <n v="5"/>
    <n v="1"/>
    <x v="4"/>
    <n v="4"/>
    <n v="130.27777777777777"/>
    <n v="521.11111111111109"/>
    <n v="83.37777777777778"/>
    <n v="187.59999999999997"/>
    <x v="2"/>
    <x v="3"/>
  </r>
  <r>
    <s v="SO - 0005280"/>
    <d v="2015-03-14T00:00:00"/>
    <x v="11"/>
    <n v="20"/>
    <x v="1"/>
    <s v="AUD"/>
    <x v="3"/>
    <x v="2"/>
    <x v="22"/>
    <n v="58"/>
    <n v="8"/>
    <x v="6"/>
    <n v="7"/>
    <n v="213.65555555555557"/>
    <n v="1495.588888888889"/>
    <n v="143.14922222222222"/>
    <n v="493.54433333333338"/>
    <x v="2"/>
    <x v="3"/>
  </r>
  <r>
    <s v="SO - 0005281"/>
    <d v="2015-03-14T00:00:00"/>
    <x v="16"/>
    <n v="5"/>
    <x v="1"/>
    <s v="AUD"/>
    <x v="2"/>
    <x v="1"/>
    <x v="35"/>
    <n v="13"/>
    <n v="2"/>
    <x v="7"/>
    <n v="4"/>
    <n v="305.22222222222223"/>
    <n v="1220.8888888888889"/>
    <n v="122.08888888888889"/>
    <n v="732.5333333333333"/>
    <x v="2"/>
    <x v="3"/>
  </r>
  <r>
    <s v="SO - 0005282"/>
    <d v="2015-03-14T00:00:00"/>
    <x v="2"/>
    <n v="12"/>
    <x v="1"/>
    <s v="AUD"/>
    <x v="1"/>
    <x v="0"/>
    <x v="2"/>
    <n v="34"/>
    <n v="5"/>
    <x v="1"/>
    <n v="7"/>
    <n v="585.87777777777785"/>
    <n v="4101.1444444444451"/>
    <n v="251.92744444444446"/>
    <n v="2337.6523333333339"/>
    <x v="2"/>
    <x v="3"/>
  </r>
  <r>
    <s v="SO - 0005283"/>
    <d v="2015-03-14T00:00:00"/>
    <x v="1"/>
    <n v="11"/>
    <x v="1"/>
    <s v="AUD"/>
    <x v="1"/>
    <x v="0"/>
    <x v="1"/>
    <n v="31"/>
    <n v="5"/>
    <x v="1"/>
    <n v="7"/>
    <n v="294.05555555555554"/>
    <n v="2058.3888888888887"/>
    <n v="182.31444444444443"/>
    <n v="782.18777777777768"/>
    <x v="2"/>
    <x v="3"/>
  </r>
  <r>
    <s v="SO - 0005284"/>
    <d v="2015-03-14T00:00:00"/>
    <x v="13"/>
    <n v="19"/>
    <x v="0"/>
    <s v="AUD"/>
    <x v="3"/>
    <x v="2"/>
    <x v="39"/>
    <n v="54"/>
    <n v="8"/>
    <x v="6"/>
    <n v="7"/>
    <n v="434.01111111111112"/>
    <n v="3038.077777777778"/>
    <n v="208.32533333333333"/>
    <n v="1579.8004444444446"/>
    <x v="2"/>
    <x v="3"/>
  </r>
  <r>
    <s v="SO - 0005285"/>
    <d v="2015-03-15T00:00:00"/>
    <x v="15"/>
    <n v="13"/>
    <x v="1"/>
    <s v="AUD"/>
    <x v="1"/>
    <x v="0"/>
    <x v="18"/>
    <n v="37"/>
    <n v="6"/>
    <x v="0"/>
    <n v="1"/>
    <n v="115.38888888888889"/>
    <n v="115.38888888888889"/>
    <n v="55.386666666666663"/>
    <n v="60.002222222222223"/>
    <x v="2"/>
    <x v="3"/>
  </r>
  <r>
    <s v="SO - 0005286"/>
    <d v="2015-03-15T00:00:00"/>
    <x v="5"/>
    <n v="16"/>
    <x v="2"/>
    <s v="AUD"/>
    <x v="0"/>
    <x v="0"/>
    <x v="5"/>
    <n v="45"/>
    <n v="7"/>
    <x v="3"/>
    <n v="5"/>
    <n v="128.78888888888889"/>
    <n v="643.94444444444446"/>
    <n v="54.091333333333338"/>
    <n v="373.48777777777775"/>
    <x v="2"/>
    <x v="3"/>
  </r>
  <r>
    <s v="SO - 0005287"/>
    <d v="2015-03-16T00:00:00"/>
    <x v="7"/>
    <n v="17"/>
    <x v="0"/>
    <s v="AUD"/>
    <x v="0"/>
    <x v="2"/>
    <x v="30"/>
    <n v="47"/>
    <n v="7"/>
    <x v="3"/>
    <n v="2"/>
    <n v="249.38888888888889"/>
    <n v="498.77777777777777"/>
    <n v="129.68222222222224"/>
    <n v="239.4133333333333"/>
    <x v="2"/>
    <x v="3"/>
  </r>
  <r>
    <s v="SO - 0005288"/>
    <d v="2015-03-16T00:00:00"/>
    <x v="5"/>
    <n v="16"/>
    <x v="0"/>
    <s v="AUD"/>
    <x v="0"/>
    <x v="3"/>
    <x v="12"/>
    <n v="46"/>
    <n v="7"/>
    <x v="3"/>
    <n v="9"/>
    <n v="189.83333333333334"/>
    <n v="1708.5"/>
    <n v="157.56166666666664"/>
    <n v="290.44500000000016"/>
    <x v="2"/>
    <x v="3"/>
  </r>
  <r>
    <s v="SO - 0005289"/>
    <d v="2015-03-16T00:00:00"/>
    <x v="3"/>
    <n v="6"/>
    <x v="0"/>
    <s v="AUD"/>
    <x v="2"/>
    <x v="1"/>
    <x v="4"/>
    <n v="18"/>
    <n v="3"/>
    <x v="2"/>
    <n v="4"/>
    <n v="115.38888888888889"/>
    <n v="461.55555555555554"/>
    <n v="92.311111111111117"/>
    <n v="92.311111111111074"/>
    <x v="2"/>
    <x v="3"/>
  </r>
  <r>
    <s v="SO - 0005290"/>
    <d v="2015-03-16T00:00:00"/>
    <x v="10"/>
    <n v="8"/>
    <x v="1"/>
    <s v="AUD"/>
    <x v="2"/>
    <x v="1"/>
    <x v="13"/>
    <n v="22"/>
    <n v="3"/>
    <x v="2"/>
    <n v="6"/>
    <n v="425.82222222222225"/>
    <n v="2554.9333333333334"/>
    <n v="229.94400000000002"/>
    <n v="1175.2693333333332"/>
    <x v="2"/>
    <x v="3"/>
  </r>
  <r>
    <s v="SO - 0005291"/>
    <d v="2015-03-17T00:00:00"/>
    <x v="14"/>
    <n v="10"/>
    <x v="1"/>
    <s v="AUD"/>
    <x v="1"/>
    <x v="0"/>
    <x v="17"/>
    <n v="28"/>
    <n v="4"/>
    <x v="5"/>
    <n v="6"/>
    <n v="201.74444444444444"/>
    <n v="1210.4666666666667"/>
    <n v="153.32577777777777"/>
    <n v="290.51200000000006"/>
    <x v="2"/>
    <x v="3"/>
  </r>
  <r>
    <s v="SO - 0005292"/>
    <d v="2015-03-17T00:00:00"/>
    <x v="15"/>
    <n v="13"/>
    <x v="0"/>
    <s v="AUD"/>
    <x v="1"/>
    <x v="0"/>
    <x v="18"/>
    <n v="37"/>
    <n v="6"/>
    <x v="0"/>
    <n v="3"/>
    <n v="121.34444444444446"/>
    <n v="364.03333333333342"/>
    <n v="83.727666666666678"/>
    <n v="112.85033333333337"/>
    <x v="2"/>
    <x v="3"/>
  </r>
  <r>
    <s v="SO - 0005293"/>
    <d v="2015-03-17T00:00:00"/>
    <x v="14"/>
    <n v="10"/>
    <x v="1"/>
    <s v="AUD"/>
    <x v="1"/>
    <x v="0"/>
    <x v="17"/>
    <n v="28"/>
    <n v="4"/>
    <x v="5"/>
    <n v="5"/>
    <n v="125.06666666666668"/>
    <n v="625.33333333333337"/>
    <n v="60.032000000000004"/>
    <n v="325.17333333333335"/>
    <x v="2"/>
    <x v="3"/>
  </r>
  <r>
    <s v="SO - 0005294"/>
    <d v="2015-03-18T00:00:00"/>
    <x v="9"/>
    <n v="18"/>
    <x v="1"/>
    <s v="AUD"/>
    <x v="0"/>
    <x v="2"/>
    <x v="55"/>
    <n v="50"/>
    <n v="7"/>
    <x v="3"/>
    <n v="4"/>
    <n v="23.822222222222223"/>
    <n v="95.288888888888891"/>
    <n v="15.484444444444446"/>
    <n v="33.351111111111109"/>
    <x v="2"/>
    <x v="3"/>
  </r>
  <r>
    <s v="SO - 0005295"/>
    <d v="2015-03-18T00:00:00"/>
    <x v="19"/>
    <n v="4"/>
    <x v="2"/>
    <s v="AUD"/>
    <x v="2"/>
    <x v="1"/>
    <x v="36"/>
    <n v="11"/>
    <n v="2"/>
    <x v="7"/>
    <n v="2"/>
    <n v="386.36666666666667"/>
    <n v="772.73333333333335"/>
    <n v="297.50233333333335"/>
    <n v="177.72866666666664"/>
    <x v="2"/>
    <x v="3"/>
  </r>
  <r>
    <s v="SO - 0005296"/>
    <d v="2015-03-18T00:00:00"/>
    <x v="3"/>
    <n v="6"/>
    <x v="1"/>
    <s v="AUD"/>
    <x v="2"/>
    <x v="1"/>
    <x v="3"/>
    <n v="17"/>
    <n v="3"/>
    <x v="2"/>
    <n v="9"/>
    <n v="111.66666666666667"/>
    <n v="1005"/>
    <n v="79.283333333333331"/>
    <n v="291.45000000000005"/>
    <x v="2"/>
    <x v="3"/>
  </r>
  <r>
    <s v="SO - 0005297"/>
    <d v="2015-03-19T00:00:00"/>
    <x v="4"/>
    <n v="7"/>
    <x v="0"/>
    <s v="AUD"/>
    <x v="2"/>
    <x v="1"/>
    <x v="34"/>
    <n v="19"/>
    <n v="3"/>
    <x v="2"/>
    <n v="9"/>
    <n v="289.5888888888889"/>
    <n v="2606.3000000000002"/>
    <n v="130.315"/>
    <n v="1433.4650000000001"/>
    <x v="2"/>
    <x v="3"/>
  </r>
  <r>
    <s v="SO - 0005298"/>
    <d v="2015-03-19T00:00:00"/>
    <x v="18"/>
    <n v="3"/>
    <x v="0"/>
    <s v="AUD"/>
    <x v="2"/>
    <x v="1"/>
    <x v="27"/>
    <n v="7"/>
    <n v="1"/>
    <x v="4"/>
    <n v="4"/>
    <n v="287.35555555555561"/>
    <n v="1149.4222222222224"/>
    <n v="229.88444444444451"/>
    <n v="229.8844444444444"/>
    <x v="2"/>
    <x v="3"/>
  </r>
  <r>
    <s v="SO - 0005299"/>
    <d v="2015-03-19T00:00:00"/>
    <x v="3"/>
    <n v="6"/>
    <x v="0"/>
    <s v="AUD"/>
    <x v="2"/>
    <x v="1"/>
    <x v="4"/>
    <n v="18"/>
    <n v="3"/>
    <x v="2"/>
    <n v="3"/>
    <n v="656.6"/>
    <n v="1969.8000000000002"/>
    <n v="492.45000000000005"/>
    <n v="492.45000000000005"/>
    <x v="2"/>
    <x v="3"/>
  </r>
  <r>
    <s v="SO - 0005300"/>
    <d v="2015-03-19T00:00:00"/>
    <x v="1"/>
    <n v="11"/>
    <x v="1"/>
    <s v="AUD"/>
    <x v="1"/>
    <x v="0"/>
    <x v="42"/>
    <n v="32"/>
    <n v="5"/>
    <x v="1"/>
    <n v="3"/>
    <n v="431.03333333333336"/>
    <n v="1293.1000000000001"/>
    <n v="206.89600000000002"/>
    <n v="672.41200000000003"/>
    <x v="2"/>
    <x v="3"/>
  </r>
  <r>
    <s v="SO - 0005301"/>
    <d v="2015-03-20T00:00:00"/>
    <x v="6"/>
    <n v="1"/>
    <x v="2"/>
    <s v="AUD"/>
    <x v="2"/>
    <x v="1"/>
    <x v="41"/>
    <n v="2"/>
    <n v="1"/>
    <x v="4"/>
    <n v="2"/>
    <n v="28.288888888888888"/>
    <n v="56.577777777777776"/>
    <n v="19.519333333333332"/>
    <n v="17.539111111111112"/>
    <x v="2"/>
    <x v="3"/>
  </r>
  <r>
    <s v="SO - 0005302"/>
    <d v="2015-03-20T00:00:00"/>
    <x v="9"/>
    <n v="18"/>
    <x v="0"/>
    <s v="AUD"/>
    <x v="0"/>
    <x v="2"/>
    <x v="56"/>
    <n v="52"/>
    <n v="8"/>
    <x v="6"/>
    <n v="8"/>
    <n v="195.04444444444445"/>
    <n v="1560.3555555555556"/>
    <n v="113.12577777777777"/>
    <n v="655.34933333333345"/>
    <x v="2"/>
    <x v="3"/>
  </r>
  <r>
    <s v="SO - 0005303"/>
    <d v="2015-03-21T00:00:00"/>
    <x v="15"/>
    <n v="13"/>
    <x v="2"/>
    <s v="AUD"/>
    <x v="1"/>
    <x v="0"/>
    <x v="19"/>
    <n v="38"/>
    <n v="6"/>
    <x v="0"/>
    <n v="6"/>
    <n v="106.45555555555556"/>
    <n v="638.73333333333335"/>
    <n v="53.227777777777781"/>
    <n v="319.36666666666667"/>
    <x v="2"/>
    <x v="3"/>
  </r>
  <r>
    <s v="SO - 0005304"/>
    <d v="2015-03-21T00:00:00"/>
    <x v="17"/>
    <n v="14"/>
    <x v="1"/>
    <s v="AUD"/>
    <x v="1"/>
    <x v="0"/>
    <x v="0"/>
    <n v="41"/>
    <n v="6"/>
    <x v="0"/>
    <n v="2"/>
    <n v="101.24444444444445"/>
    <n v="202.48888888888891"/>
    <n v="46.57244444444445"/>
    <n v="109.34400000000001"/>
    <x v="2"/>
    <x v="3"/>
  </r>
  <r>
    <s v="SO - 0005305"/>
    <d v="2015-03-21T00:00:00"/>
    <x v="3"/>
    <n v="6"/>
    <x v="2"/>
    <s v="AUD"/>
    <x v="2"/>
    <x v="1"/>
    <x v="26"/>
    <n v="15"/>
    <n v="3"/>
    <x v="2"/>
    <n v="6"/>
    <n v="107.94444444444444"/>
    <n v="647.66666666666663"/>
    <n v="49.654444444444451"/>
    <n v="349.7399999999999"/>
    <x v="2"/>
    <x v="3"/>
  </r>
  <r>
    <s v="SO - 0005306"/>
    <d v="2015-03-22T00:00:00"/>
    <x v="8"/>
    <n v="9"/>
    <x v="1"/>
    <s v="AUD"/>
    <x v="2"/>
    <x v="1"/>
    <x v="32"/>
    <n v="24"/>
    <n v="4"/>
    <x v="5"/>
    <n v="9"/>
    <n v="28.288888888888888"/>
    <n v="254.6"/>
    <n v="24.045555555555556"/>
    <n v="38.19"/>
    <x v="2"/>
    <x v="3"/>
  </r>
  <r>
    <s v="SO - 0005307"/>
    <d v="2015-03-22T00:00:00"/>
    <x v="17"/>
    <n v="14"/>
    <x v="1"/>
    <s v="AUD"/>
    <x v="1"/>
    <x v="0"/>
    <x v="50"/>
    <n v="39"/>
    <n v="6"/>
    <x v="0"/>
    <n v="1"/>
    <n v="22.333333333333332"/>
    <n v="22.333333333333332"/>
    <n v="11.166666666666666"/>
    <n v="11.166666666666666"/>
    <x v="2"/>
    <x v="3"/>
  </r>
  <r>
    <s v="SO - 0005308"/>
    <d v="2015-03-22T00:00:00"/>
    <x v="3"/>
    <n v="6"/>
    <x v="1"/>
    <s v="AUD"/>
    <x v="2"/>
    <x v="1"/>
    <x v="20"/>
    <n v="16"/>
    <n v="3"/>
    <x v="2"/>
    <n v="3"/>
    <n v="18.611111111111111"/>
    <n v="55.833333333333329"/>
    <n v="14.516666666666667"/>
    <n v="12.283333333333324"/>
    <x v="2"/>
    <x v="3"/>
  </r>
  <r>
    <s v="SO - 0005309"/>
    <d v="2015-03-22T00:00:00"/>
    <x v="11"/>
    <n v="20"/>
    <x v="2"/>
    <s v="AUD"/>
    <x v="3"/>
    <x v="2"/>
    <x v="14"/>
    <n v="56"/>
    <n v="8"/>
    <x v="6"/>
    <n v="3"/>
    <n v="427.31111111111113"/>
    <n v="1281.9333333333334"/>
    <n v="183.74377777777778"/>
    <n v="730.702"/>
    <x v="2"/>
    <x v="3"/>
  </r>
  <r>
    <s v="SO - 0005310"/>
    <d v="2015-03-22T00:00:00"/>
    <x v="16"/>
    <n v="5"/>
    <x v="1"/>
    <s v="AUD"/>
    <x v="2"/>
    <x v="1"/>
    <x v="24"/>
    <n v="14"/>
    <n v="2"/>
    <x v="7"/>
    <n v="3"/>
    <n v="129.53333333333333"/>
    <n v="388.6"/>
    <n v="80.310666666666663"/>
    <n v="147.66800000000003"/>
    <x v="2"/>
    <x v="3"/>
  </r>
  <r>
    <s v="SO - 0005311"/>
    <d v="2015-03-22T00:00:00"/>
    <x v="15"/>
    <n v="13"/>
    <x v="0"/>
    <s v="AUD"/>
    <x v="1"/>
    <x v="0"/>
    <x v="19"/>
    <n v="38"/>
    <n v="6"/>
    <x v="0"/>
    <n v="5"/>
    <n v="114.64444444444445"/>
    <n v="573.22222222222217"/>
    <n v="58.468666666666664"/>
    <n v="280.87888888888887"/>
    <x v="2"/>
    <x v="3"/>
  </r>
  <r>
    <s v="SO - 0005312"/>
    <d v="2015-03-22T00:00:00"/>
    <x v="18"/>
    <n v="3"/>
    <x v="1"/>
    <s v="AUD"/>
    <x v="2"/>
    <x v="1"/>
    <x v="49"/>
    <n v="8"/>
    <n v="1"/>
    <x v="4"/>
    <n v="7"/>
    <n v="107.94444444444444"/>
    <n v="755.61111111111109"/>
    <n v="72.322777777777787"/>
    <n v="249.35166666666657"/>
    <x v="2"/>
    <x v="3"/>
  </r>
  <r>
    <s v="SO - 0005313"/>
    <d v="2015-03-23T00:00:00"/>
    <x v="19"/>
    <n v="4"/>
    <x v="1"/>
    <s v="AUD"/>
    <x v="2"/>
    <x v="1"/>
    <x v="51"/>
    <n v="12"/>
    <n v="2"/>
    <x v="7"/>
    <n v="3"/>
    <n v="116.13333333333334"/>
    <n v="348.40000000000003"/>
    <n v="85.938666666666663"/>
    <n v="90.58400000000006"/>
    <x v="2"/>
    <x v="3"/>
  </r>
  <r>
    <s v="SO - 0005314"/>
    <d v="2015-03-23T00:00:00"/>
    <x v="14"/>
    <n v="10"/>
    <x v="1"/>
    <s v="AUD"/>
    <x v="2"/>
    <x v="0"/>
    <x v="38"/>
    <n v="27"/>
    <n v="4"/>
    <x v="5"/>
    <n v="5"/>
    <n v="297.77777777777777"/>
    <n v="1488.8888888888889"/>
    <n v="241.20000000000002"/>
    <n v="282.88888888888891"/>
    <x v="2"/>
    <x v="3"/>
  </r>
  <r>
    <s v="SO - 0005315"/>
    <d v="2015-03-23T00:00:00"/>
    <x v="8"/>
    <n v="9"/>
    <x v="0"/>
    <s v="AUD"/>
    <x v="2"/>
    <x v="0"/>
    <x v="53"/>
    <n v="26"/>
    <n v="4"/>
    <x v="5"/>
    <n v="5"/>
    <n v="29.033333333333335"/>
    <n v="145.16666666666669"/>
    <n v="24.678333333333331"/>
    <n v="21.775000000000034"/>
    <x v="2"/>
    <x v="3"/>
  </r>
  <r>
    <s v="SO - 0005316"/>
    <d v="2015-03-23T00:00:00"/>
    <x v="15"/>
    <n v="13"/>
    <x v="0"/>
    <s v="AUD"/>
    <x v="1"/>
    <x v="0"/>
    <x v="54"/>
    <n v="36"/>
    <n v="5"/>
    <x v="1"/>
    <n v="4"/>
    <n v="683.40000000000009"/>
    <n v="2733.6000000000004"/>
    <n v="492.048"/>
    <n v="765.40800000000036"/>
    <x v="2"/>
    <x v="3"/>
  </r>
  <r>
    <s v="SO - 0005317"/>
    <d v="2015-03-23T00:00:00"/>
    <x v="8"/>
    <n v="9"/>
    <x v="1"/>
    <s v="AUD"/>
    <x v="2"/>
    <x v="1"/>
    <x v="32"/>
    <n v="24"/>
    <n v="4"/>
    <x v="5"/>
    <n v="6"/>
    <n v="23.077777777777779"/>
    <n v="138.46666666666667"/>
    <n v="15.231333333333335"/>
    <n v="47.078666666666663"/>
    <x v="2"/>
    <x v="3"/>
  </r>
  <r>
    <s v="SO - 0005318"/>
    <d v="2015-03-24T00:00:00"/>
    <x v="12"/>
    <n v="2"/>
    <x v="0"/>
    <s v="AUD"/>
    <x v="2"/>
    <x v="1"/>
    <x v="9"/>
    <n v="3"/>
    <n v="1"/>
    <x v="4"/>
    <n v="1"/>
    <n v="120.60000000000001"/>
    <n v="120.60000000000001"/>
    <n v="49.445999999999998"/>
    <n v="71.154000000000011"/>
    <x v="2"/>
    <x v="3"/>
  </r>
  <r>
    <s v="SO - 0005319"/>
    <d v="2015-03-24T00:00:00"/>
    <x v="19"/>
    <n v="4"/>
    <x v="2"/>
    <s v="AUD"/>
    <x v="2"/>
    <x v="1"/>
    <x v="33"/>
    <n v="10"/>
    <n v="2"/>
    <x v="7"/>
    <n v="3"/>
    <n v="663.3"/>
    <n v="1989.8999999999999"/>
    <n v="517.37400000000002"/>
    <n v="437.77799999999979"/>
    <x v="2"/>
    <x v="3"/>
  </r>
  <r>
    <s v="SO - 0005320"/>
    <d v="2015-03-24T00:00:00"/>
    <x v="19"/>
    <n v="4"/>
    <x v="0"/>
    <s v="AUD"/>
    <x v="2"/>
    <x v="1"/>
    <x v="33"/>
    <n v="10"/>
    <n v="2"/>
    <x v="7"/>
    <n v="4"/>
    <n v="398.27777777777777"/>
    <n v="1593.1111111111111"/>
    <n v="278.79444444444442"/>
    <n v="477.93333333333339"/>
    <x v="2"/>
    <x v="3"/>
  </r>
  <r>
    <s v="SO - 0005321"/>
    <d v="2015-03-24T00:00:00"/>
    <x v="9"/>
    <n v="18"/>
    <x v="1"/>
    <s v="AUD"/>
    <x v="0"/>
    <x v="2"/>
    <x v="11"/>
    <n v="51"/>
    <n v="7"/>
    <x v="3"/>
    <n v="2"/>
    <n v="257.57777777777778"/>
    <n v="515.15555555555557"/>
    <n v="157.12244444444445"/>
    <n v="200.91066666666666"/>
    <x v="2"/>
    <x v="3"/>
  </r>
  <r>
    <s v="SO - 0005322"/>
    <d v="2015-03-24T00:00:00"/>
    <x v="1"/>
    <n v="11"/>
    <x v="2"/>
    <s v="AUD"/>
    <x v="1"/>
    <x v="0"/>
    <x v="42"/>
    <n v="32"/>
    <n v="5"/>
    <x v="1"/>
    <n v="4"/>
    <n v="263.53333333333336"/>
    <n v="1054.1333333333334"/>
    <n v="144.94333333333336"/>
    <n v="474.36"/>
    <x v="2"/>
    <x v="3"/>
  </r>
  <r>
    <s v="SO - 0005323"/>
    <d v="2015-03-24T00:00:00"/>
    <x v="4"/>
    <n v="7"/>
    <x v="0"/>
    <s v="AUD"/>
    <x v="2"/>
    <x v="1"/>
    <x v="34"/>
    <n v="19"/>
    <n v="3"/>
    <x v="2"/>
    <n v="8"/>
    <n v="213.65555555555557"/>
    <n v="1709.2444444444445"/>
    <n v="111.1008888888889"/>
    <n v="820.4373333333333"/>
    <x v="2"/>
    <x v="3"/>
  </r>
  <r>
    <s v="SO - 0005324"/>
    <d v="2015-03-24T00:00:00"/>
    <x v="6"/>
    <n v="1"/>
    <x v="1"/>
    <s v="AUD"/>
    <x v="2"/>
    <x v="1"/>
    <x v="9"/>
    <n v="3"/>
    <n v="1"/>
    <x v="4"/>
    <n v="1"/>
    <n v="107.94444444444444"/>
    <n v="107.94444444444444"/>
    <n v="71.243333333333339"/>
    <n v="36.701111111111103"/>
    <x v="2"/>
    <x v="3"/>
  </r>
  <r>
    <s v="SO - 0005325"/>
    <d v="2015-03-25T00:00:00"/>
    <x v="10"/>
    <n v="8"/>
    <x v="2"/>
    <s v="AUD"/>
    <x v="2"/>
    <x v="1"/>
    <x v="13"/>
    <n v="22"/>
    <n v="3"/>
    <x v="2"/>
    <n v="8"/>
    <n v="123.57777777777778"/>
    <n v="988.62222222222226"/>
    <n v="70.439333333333323"/>
    <n v="425.10755555555568"/>
    <x v="2"/>
    <x v="3"/>
  </r>
  <r>
    <s v="SO - 0005326"/>
    <d v="2015-03-25T00:00:00"/>
    <x v="9"/>
    <n v="18"/>
    <x v="0"/>
    <s v="AUD"/>
    <x v="0"/>
    <x v="2"/>
    <x v="55"/>
    <n v="50"/>
    <n v="7"/>
    <x v="3"/>
    <n v="7"/>
    <n v="101.98888888888888"/>
    <n v="713.92222222222222"/>
    <n v="85.670666666666662"/>
    <n v="114.22755555555557"/>
    <x v="2"/>
    <x v="3"/>
  </r>
  <r>
    <s v="SO - 0005327"/>
    <d v="2015-03-26T00:00:00"/>
    <x v="19"/>
    <n v="4"/>
    <x v="0"/>
    <s v="AUD"/>
    <x v="2"/>
    <x v="1"/>
    <x v="33"/>
    <n v="10"/>
    <n v="2"/>
    <x v="7"/>
    <n v="7"/>
    <n v="96.033333333333346"/>
    <n v="672.23333333333346"/>
    <n v="66.262999999999991"/>
    <n v="208.39233333333351"/>
    <x v="2"/>
    <x v="3"/>
  </r>
  <r>
    <s v="SO - 0005328"/>
    <d v="2015-03-26T00:00:00"/>
    <x v="4"/>
    <n v="7"/>
    <x v="1"/>
    <s v="AUD"/>
    <x v="2"/>
    <x v="1"/>
    <x v="44"/>
    <n v="21"/>
    <n v="3"/>
    <x v="2"/>
    <n v="8"/>
    <n v="119.11111111111111"/>
    <n v="952.88888888888891"/>
    <n v="96.48"/>
    <n v="181.04888888888888"/>
    <x v="2"/>
    <x v="3"/>
  </r>
  <r>
    <s v="SO - 0005329"/>
    <d v="2015-03-26T00:00:00"/>
    <x v="19"/>
    <n v="4"/>
    <x v="1"/>
    <s v="AUD"/>
    <x v="2"/>
    <x v="1"/>
    <x v="33"/>
    <n v="10"/>
    <n v="2"/>
    <x v="7"/>
    <n v="9"/>
    <n v="206.95555555555558"/>
    <n v="1862.6000000000001"/>
    <n v="105.54733333333334"/>
    <n v="912.67400000000009"/>
    <x v="2"/>
    <x v="3"/>
  </r>
  <r>
    <s v="SO - 0005330"/>
    <d v="2015-03-26T00:00:00"/>
    <x v="1"/>
    <n v="11"/>
    <x v="0"/>
    <s v="AUD"/>
    <x v="1"/>
    <x v="0"/>
    <x v="1"/>
    <n v="31"/>
    <n v="5"/>
    <x v="1"/>
    <n v="8"/>
    <n v="428.05555555555554"/>
    <n v="3424.4444444444443"/>
    <n v="188.34444444444443"/>
    <n v="1917.6888888888889"/>
    <x v="2"/>
    <x v="3"/>
  </r>
  <r>
    <s v="SO - 0005331"/>
    <d v="2015-03-26T00:00:00"/>
    <x v="16"/>
    <n v="5"/>
    <x v="1"/>
    <s v="AUD"/>
    <x v="2"/>
    <x v="1"/>
    <x v="24"/>
    <n v="14"/>
    <n v="2"/>
    <x v="7"/>
    <n v="6"/>
    <n v="119.85555555555555"/>
    <n v="719.13333333333333"/>
    <n v="62.3248888888889"/>
    <n v="345.18399999999991"/>
    <x v="2"/>
    <x v="3"/>
  </r>
  <r>
    <s v="SO - 0005332"/>
    <d v="2015-03-27T00:00:00"/>
    <x v="3"/>
    <n v="6"/>
    <x v="0"/>
    <s v="AUD"/>
    <x v="2"/>
    <x v="1"/>
    <x v="3"/>
    <n v="17"/>
    <n v="3"/>
    <x v="2"/>
    <n v="3"/>
    <n v="369.24444444444447"/>
    <n v="1107.7333333333333"/>
    <n v="206.77688888888895"/>
    <n v="487.40266666666651"/>
    <x v="2"/>
    <x v="3"/>
  </r>
  <r>
    <s v="SO - 0005333"/>
    <d v="2015-03-28T00:00:00"/>
    <x v="16"/>
    <n v="5"/>
    <x v="1"/>
    <s v="AUD"/>
    <x v="2"/>
    <x v="1"/>
    <x v="24"/>
    <n v="14"/>
    <n v="2"/>
    <x v="7"/>
    <n v="9"/>
    <n v="267.25555555555559"/>
    <n v="2405.3000000000002"/>
    <n v="128.28266666666667"/>
    <n v="1250.7560000000001"/>
    <x v="2"/>
    <x v="3"/>
  </r>
  <r>
    <s v="SO - 0005334"/>
    <d v="2015-03-28T00:00:00"/>
    <x v="11"/>
    <n v="20"/>
    <x v="1"/>
    <s v="AUD"/>
    <x v="3"/>
    <x v="2"/>
    <x v="22"/>
    <n v="58"/>
    <n v="8"/>
    <x v="6"/>
    <n v="8"/>
    <n v="624.58888888888896"/>
    <n v="4996.7111111111117"/>
    <n v="393.49100000000004"/>
    <n v="1848.7831111111113"/>
    <x v="2"/>
    <x v="3"/>
  </r>
  <r>
    <s v="SO - 0005335"/>
    <d v="2015-03-28T00:00:00"/>
    <x v="19"/>
    <n v="4"/>
    <x v="2"/>
    <s v="AUD"/>
    <x v="2"/>
    <x v="1"/>
    <x v="33"/>
    <n v="10"/>
    <n v="2"/>
    <x v="7"/>
    <n v="9"/>
    <n v="118.36666666666666"/>
    <n v="1065.3"/>
    <n v="76.938333333333333"/>
    <n v="372.85500000000002"/>
    <x v="2"/>
    <x v="3"/>
  </r>
  <r>
    <s v="SO - 0005336"/>
    <d v="2015-03-28T00:00:00"/>
    <x v="17"/>
    <n v="14"/>
    <x v="1"/>
    <s v="AUD"/>
    <x v="1"/>
    <x v="0"/>
    <x v="28"/>
    <n v="40"/>
    <n v="6"/>
    <x v="0"/>
    <n v="2"/>
    <n v="585.13333333333333"/>
    <n v="1170.2666666666667"/>
    <n v="286.71533333333332"/>
    <n v="596.83600000000001"/>
    <x v="2"/>
    <x v="3"/>
  </r>
  <r>
    <s v="SO - 0005337"/>
    <d v="2015-03-28T00:00:00"/>
    <x v="15"/>
    <n v="13"/>
    <x v="1"/>
    <s v="AUD"/>
    <x v="1"/>
    <x v="0"/>
    <x v="54"/>
    <n v="36"/>
    <n v="5"/>
    <x v="1"/>
    <n v="6"/>
    <n v="433.26666666666665"/>
    <n v="2599.6"/>
    <n v="333.61533333333335"/>
    <n v="597.9079999999999"/>
    <x v="2"/>
    <x v="3"/>
  </r>
  <r>
    <s v="SO - 0005338"/>
    <d v="2015-03-28T00:00:00"/>
    <x v="4"/>
    <n v="7"/>
    <x v="0"/>
    <s v="AUD"/>
    <x v="2"/>
    <x v="1"/>
    <x v="34"/>
    <n v="19"/>
    <n v="3"/>
    <x v="2"/>
    <n v="7"/>
    <n v="425.07777777777778"/>
    <n v="2975.5444444444447"/>
    <n v="250.7958888888889"/>
    <n v="1219.9732222222224"/>
    <x v="2"/>
    <x v="3"/>
  </r>
  <r>
    <s v="SO - 0005339"/>
    <d v="2015-03-28T00:00:00"/>
    <x v="9"/>
    <n v="18"/>
    <x v="1"/>
    <s v="AUD"/>
    <x v="0"/>
    <x v="2"/>
    <x v="55"/>
    <n v="50"/>
    <n v="7"/>
    <x v="3"/>
    <n v="2"/>
    <n v="606.72222222222217"/>
    <n v="1213.4444444444443"/>
    <n v="418.63833333333332"/>
    <n v="376.1677777777777"/>
    <x v="2"/>
    <x v="3"/>
  </r>
  <r>
    <s v="SO - 0005340"/>
    <d v="2015-03-29T00:00:00"/>
    <x v="5"/>
    <n v="16"/>
    <x v="2"/>
    <s v="AUD"/>
    <x v="0"/>
    <x v="0"/>
    <x v="47"/>
    <n v="44"/>
    <n v="7"/>
    <x v="3"/>
    <n v="5"/>
    <n v="129.53333333333333"/>
    <n v="647.66666666666663"/>
    <n v="86.787333333333336"/>
    <n v="213.72999999999996"/>
    <x v="2"/>
    <x v="3"/>
  </r>
  <r>
    <s v="SO - 0005341"/>
    <d v="2015-03-29T00:00:00"/>
    <x v="3"/>
    <n v="6"/>
    <x v="1"/>
    <s v="AUD"/>
    <x v="2"/>
    <x v="1"/>
    <x v="20"/>
    <n v="16"/>
    <n v="3"/>
    <x v="2"/>
    <n v="7"/>
    <n v="431.03333333333336"/>
    <n v="3017.2333333333336"/>
    <n v="349.137"/>
    <n v="573.27433333333374"/>
    <x v="2"/>
    <x v="3"/>
  </r>
  <r>
    <s v="SO - 0005342"/>
    <d v="2015-03-29T00:00:00"/>
    <x v="12"/>
    <n v="2"/>
    <x v="1"/>
    <s v="AUD"/>
    <x v="2"/>
    <x v="1"/>
    <x v="29"/>
    <n v="6"/>
    <n v="1"/>
    <x v="4"/>
    <n v="2"/>
    <n v="122.08888888888889"/>
    <n v="244.17777777777778"/>
    <n v="83.020444444444436"/>
    <n v="78.136888888888905"/>
    <x v="2"/>
    <x v="3"/>
  </r>
  <r>
    <s v="SO - 0005343"/>
    <d v="2015-03-29T00:00:00"/>
    <x v="17"/>
    <n v="14"/>
    <x v="0"/>
    <s v="AUD"/>
    <x v="1"/>
    <x v="0"/>
    <x v="0"/>
    <n v="41"/>
    <n v="6"/>
    <x v="0"/>
    <n v="1"/>
    <n v="291.07777777777778"/>
    <n v="291.07777777777778"/>
    <n v="128.07422222222223"/>
    <n v="163.00355555555555"/>
    <x v="2"/>
    <x v="3"/>
  </r>
  <r>
    <s v="SO - 0005344"/>
    <d v="2015-03-29T00:00:00"/>
    <x v="18"/>
    <n v="3"/>
    <x v="0"/>
    <s v="AUD"/>
    <x v="2"/>
    <x v="1"/>
    <x v="27"/>
    <n v="7"/>
    <n v="1"/>
    <x v="4"/>
    <n v="4"/>
    <n v="435.5"/>
    <n v="1742"/>
    <n v="252.59"/>
    <n v="731.64"/>
    <x v="2"/>
    <x v="3"/>
  </r>
  <r>
    <s v="SO - 0005345"/>
    <d v="2015-03-29T00:00:00"/>
    <x v="9"/>
    <n v="18"/>
    <x v="1"/>
    <s v="AUD"/>
    <x v="0"/>
    <x v="2"/>
    <x v="11"/>
    <n v="51"/>
    <n v="8"/>
    <x v="6"/>
    <n v="4"/>
    <n v="29.777777777777779"/>
    <n v="119.11111111111111"/>
    <n v="15.186666666666667"/>
    <n v="58.364444444444445"/>
    <x v="2"/>
    <x v="3"/>
  </r>
  <r>
    <s v="SO - 0005346"/>
    <d v="2015-03-30T00:00:00"/>
    <x v="14"/>
    <n v="10"/>
    <x v="0"/>
    <s v="AUD"/>
    <x v="1"/>
    <x v="0"/>
    <x v="17"/>
    <n v="28"/>
    <n v="4"/>
    <x v="5"/>
    <n v="6"/>
    <n v="120.60000000000001"/>
    <n v="723.6"/>
    <n v="84.42"/>
    <n v="217.08000000000004"/>
    <x v="2"/>
    <x v="3"/>
  </r>
  <r>
    <s v="SO - 0005347"/>
    <d v="2015-03-30T00:00:00"/>
    <x v="19"/>
    <n v="4"/>
    <x v="1"/>
    <s v="AUD"/>
    <x v="2"/>
    <x v="1"/>
    <x v="36"/>
    <n v="11"/>
    <n v="2"/>
    <x v="7"/>
    <n v="2"/>
    <n v="428.05555555555554"/>
    <n v="856.11111111111109"/>
    <n v="359.56666666666666"/>
    <n v="136.97777777777776"/>
    <x v="2"/>
    <x v="3"/>
  </r>
  <r>
    <s v="SO - 0005348"/>
    <d v="2015-03-30T00:00:00"/>
    <x v="6"/>
    <n v="1"/>
    <x v="2"/>
    <s v="AUD"/>
    <x v="2"/>
    <x v="1"/>
    <x v="9"/>
    <n v="3"/>
    <n v="1"/>
    <x v="4"/>
    <n v="5"/>
    <n v="132.51111111111112"/>
    <n v="662.55555555555566"/>
    <n v="53.004444444444452"/>
    <n v="397.53333333333342"/>
    <x v="2"/>
    <x v="3"/>
  </r>
  <r>
    <s v="SO - 0005349"/>
    <d v="2015-03-31T00:00:00"/>
    <x v="19"/>
    <n v="4"/>
    <x v="0"/>
    <s v="AUD"/>
    <x v="2"/>
    <x v="1"/>
    <x v="52"/>
    <n v="9"/>
    <n v="2"/>
    <x v="7"/>
    <n v="7"/>
    <n v="18.611111111111111"/>
    <n v="130.27777777777777"/>
    <n v="14.888888888888889"/>
    <n v="26.055555555555543"/>
    <x v="2"/>
    <x v="3"/>
  </r>
  <r>
    <s v="SO - 0005350"/>
    <d v="2015-03-31T00:00:00"/>
    <x v="17"/>
    <n v="14"/>
    <x v="1"/>
    <s v="AUD"/>
    <x v="1"/>
    <x v="0"/>
    <x v="50"/>
    <n v="39"/>
    <n v="6"/>
    <x v="0"/>
    <n v="2"/>
    <n v="78.166666666666671"/>
    <n v="156.33333333333334"/>
    <n v="50.808333333333337"/>
    <n v="54.716666666666669"/>
    <x v="2"/>
    <x v="3"/>
  </r>
  <r>
    <s v="SO - 0005351"/>
    <d v="2015-03-31T00:00:00"/>
    <x v="5"/>
    <n v="16"/>
    <x v="1"/>
    <s v="AUD"/>
    <x v="0"/>
    <x v="0"/>
    <x v="5"/>
    <n v="45"/>
    <n v="7"/>
    <x v="3"/>
    <n v="8"/>
    <n v="25.311111111111114"/>
    <n v="202.48888888888891"/>
    <n v="10.630666666666666"/>
    <n v="117.44355555555558"/>
    <x v="2"/>
    <x v="3"/>
  </r>
  <r>
    <s v="SO - 0005352"/>
    <d v="2015-03-31T00:00:00"/>
    <x v="6"/>
    <n v="1"/>
    <x v="0"/>
    <s v="AUD"/>
    <x v="2"/>
    <x v="1"/>
    <x v="41"/>
    <n v="2"/>
    <n v="1"/>
    <x v="4"/>
    <n v="2"/>
    <n v="119.11111111111111"/>
    <n v="238.22222222222223"/>
    <n v="84.568888888888893"/>
    <n v="69.084444444444443"/>
    <x v="2"/>
    <x v="3"/>
  </r>
  <r>
    <s v="SO - 0005353"/>
    <d v="2015-03-31T00:00:00"/>
    <x v="16"/>
    <n v="5"/>
    <x v="1"/>
    <s v="AUD"/>
    <x v="2"/>
    <x v="1"/>
    <x v="26"/>
    <n v="15"/>
    <n v="2"/>
    <x v="7"/>
    <n v="4"/>
    <n v="278.42222222222222"/>
    <n v="1113.6888888888889"/>
    <n v="161.48488888888889"/>
    <n v="467.74933333333331"/>
    <x v="2"/>
    <x v="3"/>
  </r>
  <r>
    <s v="SO - 0005354"/>
    <d v="2015-04-01T00:00:00"/>
    <x v="1"/>
    <n v="11"/>
    <x v="1"/>
    <s v="AUD"/>
    <x v="1"/>
    <x v="0"/>
    <x v="42"/>
    <n v="32"/>
    <n v="5"/>
    <x v="1"/>
    <n v="5"/>
    <n v="99.01111111111112"/>
    <n v="495.0555555555556"/>
    <n v="65.347333333333339"/>
    <n v="168.31888888888892"/>
    <x v="3"/>
    <x v="3"/>
  </r>
  <r>
    <s v="SO - 0005355"/>
    <d v="2015-04-01T00:00:00"/>
    <x v="13"/>
    <n v="19"/>
    <x v="1"/>
    <s v="AUD"/>
    <x v="3"/>
    <x v="2"/>
    <x v="39"/>
    <n v="54"/>
    <n v="8"/>
    <x v="6"/>
    <n v="8"/>
    <n v="439.22222222222223"/>
    <n v="3513.7777777777778"/>
    <n v="245.96444444444447"/>
    <n v="1546.0622222222221"/>
    <x v="3"/>
    <x v="3"/>
  </r>
  <r>
    <s v="SO - 0005356"/>
    <d v="2015-04-01T00:00:00"/>
    <x v="14"/>
    <n v="10"/>
    <x v="1"/>
    <s v="AUD"/>
    <x v="1"/>
    <x v="0"/>
    <x v="17"/>
    <n v="28"/>
    <n v="4"/>
    <x v="5"/>
    <n v="7"/>
    <n v="288.84444444444443"/>
    <n v="2021.911111111111"/>
    <n v="233.964"/>
    <n v="384.16311111111099"/>
    <x v="3"/>
    <x v="3"/>
  </r>
  <r>
    <s v="SO - 0005357"/>
    <d v="2015-04-01T00:00:00"/>
    <x v="14"/>
    <n v="10"/>
    <x v="0"/>
    <s v="AUD"/>
    <x v="2"/>
    <x v="0"/>
    <x v="38"/>
    <n v="27"/>
    <n v="4"/>
    <x v="5"/>
    <n v="8"/>
    <n v="120.60000000000001"/>
    <n v="964.80000000000007"/>
    <n v="84.42"/>
    <n v="289.44000000000005"/>
    <x v="3"/>
    <x v="3"/>
  </r>
  <r>
    <s v="SO - 0005358"/>
    <d v="2015-04-01T00:00:00"/>
    <x v="1"/>
    <n v="11"/>
    <x v="0"/>
    <s v="AUD"/>
    <x v="1"/>
    <x v="0"/>
    <x v="1"/>
    <n v="31"/>
    <n v="5"/>
    <x v="1"/>
    <n v="1"/>
    <n v="211.42222222222222"/>
    <n v="211.42222222222222"/>
    <n v="116.28222222222222"/>
    <n v="95.14"/>
    <x v="3"/>
    <x v="3"/>
  </r>
  <r>
    <s v="SO - 0005359"/>
    <d v="2015-04-02T00:00:00"/>
    <x v="8"/>
    <n v="9"/>
    <x v="0"/>
    <s v="AUD"/>
    <x v="2"/>
    <x v="0"/>
    <x v="53"/>
    <n v="26"/>
    <n v="4"/>
    <x v="5"/>
    <n v="7"/>
    <n v="195.78888888888889"/>
    <n v="1370.5222222222224"/>
    <n v="158.58900000000003"/>
    <n v="260.39922222222208"/>
    <x v="3"/>
    <x v="3"/>
  </r>
  <r>
    <s v="SO - 0005360"/>
    <d v="2015-04-02T00:00:00"/>
    <x v="5"/>
    <n v="16"/>
    <x v="2"/>
    <s v="AUD"/>
    <x v="0"/>
    <x v="0"/>
    <x v="5"/>
    <n v="45"/>
    <n v="7"/>
    <x v="3"/>
    <n v="8"/>
    <n v="118.36666666666666"/>
    <n v="946.93333333333328"/>
    <n v="54.448666666666668"/>
    <n v="511.34399999999994"/>
    <x v="3"/>
    <x v="3"/>
  </r>
  <r>
    <s v="SO - 0005361"/>
    <d v="2015-04-02T00:00:00"/>
    <x v="19"/>
    <n v="4"/>
    <x v="1"/>
    <s v="AUD"/>
    <x v="2"/>
    <x v="1"/>
    <x v="36"/>
    <n v="11"/>
    <n v="2"/>
    <x v="7"/>
    <n v="6"/>
    <n v="74.444444444444443"/>
    <n v="446.66666666666663"/>
    <n v="48.388888888888886"/>
    <n v="156.33333333333331"/>
    <x v="3"/>
    <x v="3"/>
  </r>
  <r>
    <s v="SO - 0005362"/>
    <d v="2015-04-02T00:00:00"/>
    <x v="0"/>
    <n v="15"/>
    <x v="2"/>
    <s v="AUD"/>
    <x v="0"/>
    <x v="0"/>
    <x v="8"/>
    <n v="42"/>
    <n v="6"/>
    <x v="0"/>
    <n v="4"/>
    <n v="96.777777777777771"/>
    <n v="387.11111111111109"/>
    <n v="40.646666666666668"/>
    <n v="224.52444444444441"/>
    <x v="3"/>
    <x v="3"/>
  </r>
  <r>
    <s v="SO - 0005363"/>
    <d v="2015-04-02T00:00:00"/>
    <x v="12"/>
    <n v="2"/>
    <x v="0"/>
    <s v="AUD"/>
    <x v="2"/>
    <x v="1"/>
    <x v="15"/>
    <n v="4"/>
    <n v="1"/>
    <x v="4"/>
    <n v="8"/>
    <n v="268"/>
    <n v="2144"/>
    <n v="198.32"/>
    <n v="557.44000000000005"/>
    <x v="3"/>
    <x v="3"/>
  </r>
  <r>
    <s v="SO - 0005364"/>
    <d v="2015-04-02T00:00:00"/>
    <x v="2"/>
    <n v="12"/>
    <x v="0"/>
    <s v="AUD"/>
    <x v="1"/>
    <x v="0"/>
    <x v="42"/>
    <n v="32"/>
    <n v="5"/>
    <x v="1"/>
    <n v="7"/>
    <n v="302.98888888888888"/>
    <n v="2120.922222222222"/>
    <n v="227.24166666666667"/>
    <n v="530.23055555555538"/>
    <x v="3"/>
    <x v="3"/>
  </r>
  <r>
    <s v="SO - 0005365"/>
    <d v="2015-04-02T00:00:00"/>
    <x v="18"/>
    <n v="3"/>
    <x v="1"/>
    <s v="AUD"/>
    <x v="2"/>
    <x v="1"/>
    <x v="27"/>
    <n v="7"/>
    <n v="1"/>
    <x v="4"/>
    <n v="9"/>
    <n v="116.87777777777779"/>
    <n v="1051.9000000000001"/>
    <n v="61.945222222222228"/>
    <n v="494.39300000000003"/>
    <x v="3"/>
    <x v="3"/>
  </r>
  <r>
    <s v="SO - 0005366"/>
    <d v="2015-04-03T00:00:00"/>
    <x v="4"/>
    <n v="7"/>
    <x v="1"/>
    <s v="AUD"/>
    <x v="2"/>
    <x v="1"/>
    <x v="4"/>
    <n v="18"/>
    <n v="3"/>
    <x v="2"/>
    <n v="4"/>
    <n v="728.81111111111113"/>
    <n v="2915.2444444444445"/>
    <n v="364.40555555555557"/>
    <n v="1457.6222222222223"/>
    <x v="3"/>
    <x v="3"/>
  </r>
  <r>
    <s v="SO - 0005367"/>
    <d v="2015-04-03T00:00:00"/>
    <x v="3"/>
    <n v="6"/>
    <x v="1"/>
    <s v="AUD"/>
    <x v="2"/>
    <x v="1"/>
    <x v="3"/>
    <n v="17"/>
    <n v="3"/>
    <x v="2"/>
    <n v="1"/>
    <n v="280.65555555555557"/>
    <n v="280.65555555555557"/>
    <n v="148.74744444444445"/>
    <n v="131.90811111111111"/>
    <x v="3"/>
    <x v="3"/>
  </r>
  <r>
    <s v="SO - 0005368"/>
    <d v="2015-04-03T00:00:00"/>
    <x v="19"/>
    <n v="4"/>
    <x v="2"/>
    <s v="AUD"/>
    <x v="2"/>
    <x v="1"/>
    <x v="33"/>
    <n v="10"/>
    <n v="2"/>
    <x v="7"/>
    <n v="4"/>
    <n v="284.37777777777779"/>
    <n v="1137.5111111111112"/>
    <n v="147.87644444444447"/>
    <n v="546.00533333333328"/>
    <x v="3"/>
    <x v="3"/>
  </r>
  <r>
    <s v="SO - 0005369"/>
    <d v="2015-04-03T00:00:00"/>
    <x v="0"/>
    <n v="15"/>
    <x v="0"/>
    <s v="AUD"/>
    <x v="0"/>
    <x v="0"/>
    <x v="57"/>
    <n v="43"/>
    <n v="6"/>
    <x v="0"/>
    <n v="8"/>
    <n v="352.86666666666667"/>
    <n v="2822.9333333333334"/>
    <n v="257.59266666666667"/>
    <n v="762.19200000000001"/>
    <x v="3"/>
    <x v="3"/>
  </r>
  <r>
    <s v="SO - 0005370"/>
    <d v="2015-04-04T00:00:00"/>
    <x v="16"/>
    <n v="5"/>
    <x v="0"/>
    <s v="AUD"/>
    <x v="2"/>
    <x v="1"/>
    <x v="35"/>
    <n v="13"/>
    <n v="2"/>
    <x v="7"/>
    <n v="7"/>
    <n v="120.60000000000001"/>
    <n v="844.2"/>
    <n v="69.948000000000008"/>
    <n v="354.56399999999996"/>
    <x v="3"/>
    <x v="3"/>
  </r>
  <r>
    <s v="SO - 0005371"/>
    <d v="2015-04-04T00:00:00"/>
    <x v="10"/>
    <n v="8"/>
    <x v="1"/>
    <s v="AUD"/>
    <x v="2"/>
    <x v="1"/>
    <x v="31"/>
    <n v="23"/>
    <n v="4"/>
    <x v="5"/>
    <n v="7"/>
    <n v="350.63333333333338"/>
    <n v="2454.4333333333338"/>
    <n v="245.44333333333336"/>
    <n v="736.33000000000038"/>
    <x v="3"/>
    <x v="3"/>
  </r>
  <r>
    <s v="SO - 0005372"/>
    <d v="2015-04-04T00:00:00"/>
    <x v="1"/>
    <n v="11"/>
    <x v="0"/>
    <s v="AUD"/>
    <x v="1"/>
    <x v="0"/>
    <x v="43"/>
    <n v="30"/>
    <n v="5"/>
    <x v="1"/>
    <n v="8"/>
    <n v="209.1888888888889"/>
    <n v="1673.5111111111112"/>
    <n v="150.61599999999999"/>
    <n v="468.58311111111129"/>
    <x v="3"/>
    <x v="3"/>
  </r>
  <r>
    <s v="SO - 0005373"/>
    <d v="2015-04-05T00:00:00"/>
    <x v="11"/>
    <n v="20"/>
    <x v="2"/>
    <s v="AUD"/>
    <x v="3"/>
    <x v="2"/>
    <x v="25"/>
    <n v="57"/>
    <n v="8"/>
    <x v="6"/>
    <n v="2"/>
    <n v="117.62222222222223"/>
    <n v="235.24444444444447"/>
    <n v="98.802666666666667"/>
    <n v="37.639111111111134"/>
    <x v="3"/>
    <x v="3"/>
  </r>
  <r>
    <s v="SO - 0005374"/>
    <d v="2015-04-05T00:00:00"/>
    <x v="11"/>
    <n v="20"/>
    <x v="1"/>
    <s v="AUD"/>
    <x v="3"/>
    <x v="2"/>
    <x v="22"/>
    <n v="58"/>
    <n v="8"/>
    <x v="6"/>
    <n v="3"/>
    <n v="123.57777777777778"/>
    <n v="370.73333333333335"/>
    <n v="64.260444444444445"/>
    <n v="177.952"/>
    <x v="3"/>
    <x v="3"/>
  </r>
  <r>
    <s v="SO - 0005375"/>
    <d v="2015-04-05T00:00:00"/>
    <x v="9"/>
    <n v="18"/>
    <x v="1"/>
    <s v="AUD"/>
    <x v="0"/>
    <x v="2"/>
    <x v="55"/>
    <n v="50"/>
    <n v="7"/>
    <x v="3"/>
    <n v="9"/>
    <n v="445.17777777777775"/>
    <n v="4006.6"/>
    <n v="302.72088888888891"/>
    <n v="1282.1119999999996"/>
    <x v="3"/>
    <x v="3"/>
  </r>
  <r>
    <s v="SO - 0005376"/>
    <d v="2015-04-06T00:00:00"/>
    <x v="11"/>
    <n v="20"/>
    <x v="1"/>
    <s v="AUD"/>
    <x v="3"/>
    <x v="2"/>
    <x v="25"/>
    <n v="57"/>
    <n v="8"/>
    <x v="6"/>
    <n v="7"/>
    <n v="427.31111111111113"/>
    <n v="2991.1777777777779"/>
    <n v="252.11355555555554"/>
    <n v="1226.3828888888893"/>
    <x v="3"/>
    <x v="3"/>
  </r>
  <r>
    <s v="SO - 0005377"/>
    <d v="2015-04-06T00:00:00"/>
    <x v="19"/>
    <n v="4"/>
    <x v="2"/>
    <s v="AUD"/>
    <x v="2"/>
    <x v="1"/>
    <x v="36"/>
    <n v="11"/>
    <n v="2"/>
    <x v="7"/>
    <n v="7"/>
    <n v="27.544444444444444"/>
    <n v="192.8111111111111"/>
    <n v="14.598555555555556"/>
    <n v="90.621222222222201"/>
    <x v="3"/>
    <x v="3"/>
  </r>
  <r>
    <s v="SO - 0005378"/>
    <d v="2015-04-06T00:00:00"/>
    <x v="13"/>
    <n v="19"/>
    <x v="2"/>
    <s v="AUD"/>
    <x v="3"/>
    <x v="2"/>
    <x v="23"/>
    <n v="53"/>
    <n v="8"/>
    <x v="6"/>
    <n v="6"/>
    <n v="672.97777777777776"/>
    <n v="4037.8666666666668"/>
    <n v="572.03111111111104"/>
    <n v="605.68000000000029"/>
    <x v="3"/>
    <x v="3"/>
  </r>
  <r>
    <s v="SO - 0005379"/>
    <d v="2015-04-06T00:00:00"/>
    <x v="13"/>
    <n v="19"/>
    <x v="2"/>
    <s v="AUD"/>
    <x v="3"/>
    <x v="2"/>
    <x v="23"/>
    <n v="53"/>
    <n v="8"/>
    <x v="6"/>
    <n v="8"/>
    <n v="148.88888888888889"/>
    <n v="1191.1111111111111"/>
    <n v="92.311111111111103"/>
    <n v="452.62222222222226"/>
    <x v="3"/>
    <x v="3"/>
  </r>
  <r>
    <s v="SO - 0005380"/>
    <d v="2015-04-06T00:00:00"/>
    <x v="5"/>
    <n v="16"/>
    <x v="1"/>
    <s v="AUD"/>
    <x v="0"/>
    <x v="0"/>
    <x v="5"/>
    <n v="45"/>
    <n v="7"/>
    <x v="3"/>
    <n v="7"/>
    <n v="124.32222222222224"/>
    <n v="870.2555555555557"/>
    <n v="105.6738888888889"/>
    <n v="130.53833333333341"/>
    <x v="3"/>
    <x v="3"/>
  </r>
  <r>
    <s v="SO - 0005381"/>
    <d v="2015-04-07T00:00:00"/>
    <x v="3"/>
    <n v="6"/>
    <x v="1"/>
    <s v="AUD"/>
    <x v="2"/>
    <x v="1"/>
    <x v="3"/>
    <n v="17"/>
    <n v="3"/>
    <x v="2"/>
    <n v="7"/>
    <n v="25.311111111111114"/>
    <n v="177.17777777777781"/>
    <n v="14.174222222222223"/>
    <n v="77.958222222222247"/>
    <x v="3"/>
    <x v="3"/>
  </r>
  <r>
    <s v="SO - 0005382"/>
    <d v="2015-04-07T00:00:00"/>
    <x v="10"/>
    <n v="8"/>
    <x v="1"/>
    <s v="AUD"/>
    <x v="2"/>
    <x v="1"/>
    <x v="31"/>
    <n v="23"/>
    <n v="4"/>
    <x v="5"/>
    <n v="7"/>
    <n v="661.81111111111113"/>
    <n v="4632.6777777777779"/>
    <n v="496.35833333333335"/>
    <n v="1158.1694444444447"/>
    <x v="3"/>
    <x v="3"/>
  </r>
  <r>
    <s v="SO - 0005383"/>
    <d v="2015-04-07T00:00:00"/>
    <x v="3"/>
    <n v="6"/>
    <x v="1"/>
    <s v="AUD"/>
    <x v="2"/>
    <x v="1"/>
    <x v="3"/>
    <n v="17"/>
    <n v="3"/>
    <x v="2"/>
    <n v="3"/>
    <n v="97.522222222222226"/>
    <n v="292.56666666666666"/>
    <n v="58.513333333333335"/>
    <n v="117.02666666666664"/>
    <x v="3"/>
    <x v="3"/>
  </r>
  <r>
    <s v="SO - 0005384"/>
    <d v="2015-04-07T00:00:00"/>
    <x v="10"/>
    <n v="8"/>
    <x v="1"/>
    <s v="AUD"/>
    <x v="2"/>
    <x v="1"/>
    <x v="31"/>
    <n v="23"/>
    <n v="4"/>
    <x v="5"/>
    <n v="2"/>
    <n v="119.11111111111111"/>
    <n v="238.22222222222223"/>
    <n v="69.084444444444443"/>
    <n v="100.05333333333334"/>
    <x v="3"/>
    <x v="3"/>
  </r>
  <r>
    <s v="SO - 0005385"/>
    <d v="2015-04-07T00:00:00"/>
    <x v="4"/>
    <n v="7"/>
    <x v="1"/>
    <s v="AUD"/>
    <x v="2"/>
    <x v="1"/>
    <x v="48"/>
    <n v="20"/>
    <n v="3"/>
    <x v="2"/>
    <n v="9"/>
    <n v="122.08888888888889"/>
    <n v="1098.8"/>
    <n v="75.695111111111103"/>
    <n v="417.54399999999998"/>
    <x v="3"/>
    <x v="3"/>
  </r>
  <r>
    <s v="SO - 0005386"/>
    <d v="2015-04-08T00:00:00"/>
    <x v="17"/>
    <n v="14"/>
    <x v="1"/>
    <s v="AUD"/>
    <x v="1"/>
    <x v="0"/>
    <x v="50"/>
    <n v="39"/>
    <n v="6"/>
    <x v="0"/>
    <n v="9"/>
    <n v="431.03333333333336"/>
    <n v="3879.3"/>
    <n v="306.03366666666665"/>
    <n v="1124.9970000000003"/>
    <x v="3"/>
    <x v="3"/>
  </r>
  <r>
    <s v="SO - 0005387"/>
    <d v="2015-04-08T00:00:00"/>
    <x v="8"/>
    <n v="9"/>
    <x v="1"/>
    <s v="AUD"/>
    <x v="2"/>
    <x v="1"/>
    <x v="32"/>
    <n v="24"/>
    <n v="4"/>
    <x v="5"/>
    <n v="8"/>
    <n v="342.44444444444446"/>
    <n v="2739.5555555555557"/>
    <n v="150.67555555555555"/>
    <n v="1534.1511111111113"/>
    <x v="3"/>
    <x v="3"/>
  </r>
  <r>
    <s v="SO - 0005388"/>
    <d v="2015-04-08T00:00:00"/>
    <x v="8"/>
    <n v="9"/>
    <x v="2"/>
    <s v="AUD"/>
    <x v="2"/>
    <x v="0"/>
    <x v="53"/>
    <n v="26"/>
    <n v="4"/>
    <x v="5"/>
    <n v="6"/>
    <n v="18.611111111111111"/>
    <n v="111.66666666666666"/>
    <n v="11.725000000000001"/>
    <n v="41.316666666666649"/>
    <x v="3"/>
    <x v="3"/>
  </r>
  <r>
    <s v="SO - 0005389"/>
    <d v="2015-04-08T00:00:00"/>
    <x v="18"/>
    <n v="3"/>
    <x v="0"/>
    <s v="AUD"/>
    <x v="2"/>
    <x v="1"/>
    <x v="52"/>
    <n v="9"/>
    <n v="2"/>
    <x v="7"/>
    <n v="1"/>
    <n v="562.79999999999995"/>
    <n v="562.79999999999995"/>
    <n v="309.54000000000002"/>
    <n v="253.25999999999993"/>
    <x v="3"/>
    <x v="3"/>
  </r>
  <r>
    <s v="SO - 0005390"/>
    <d v="2015-04-08T00:00:00"/>
    <x v="15"/>
    <n v="13"/>
    <x v="0"/>
    <s v="AUD"/>
    <x v="1"/>
    <x v="0"/>
    <x v="54"/>
    <n v="36"/>
    <n v="5"/>
    <x v="1"/>
    <n v="1"/>
    <n v="75.188888888888897"/>
    <n v="75.188888888888897"/>
    <n v="57.143555555555558"/>
    <n v="18.045333333333339"/>
    <x v="3"/>
    <x v="3"/>
  </r>
  <r>
    <s v="SO - 0005391"/>
    <d v="2015-04-09T00:00:00"/>
    <x v="17"/>
    <n v="14"/>
    <x v="2"/>
    <s v="AUD"/>
    <x v="1"/>
    <x v="0"/>
    <x v="50"/>
    <n v="39"/>
    <n v="6"/>
    <x v="0"/>
    <n v="6"/>
    <n v="203.23333333333335"/>
    <n v="1219.4000000000001"/>
    <n v="87.390333333333331"/>
    <n v="695.05800000000011"/>
    <x v="3"/>
    <x v="3"/>
  </r>
  <r>
    <s v="SO - 0005392"/>
    <d v="2015-04-09T00:00:00"/>
    <x v="2"/>
    <n v="12"/>
    <x v="1"/>
    <s v="AUD"/>
    <x v="1"/>
    <x v="0"/>
    <x v="16"/>
    <n v="35"/>
    <n v="5"/>
    <x v="1"/>
    <n v="1"/>
    <n v="120.60000000000001"/>
    <n v="120.60000000000001"/>
    <n v="92.862000000000009"/>
    <n v="27.738"/>
    <x v="3"/>
    <x v="3"/>
  </r>
  <r>
    <s v="SO - 0005393"/>
    <d v="2015-04-09T00:00:00"/>
    <x v="16"/>
    <n v="5"/>
    <x v="0"/>
    <s v="AUD"/>
    <x v="2"/>
    <x v="1"/>
    <x v="24"/>
    <n v="14"/>
    <n v="2"/>
    <x v="7"/>
    <n v="9"/>
    <n v="105.71111111111111"/>
    <n v="951.4"/>
    <n v="81.397555555555556"/>
    <n v="218.822"/>
    <x v="3"/>
    <x v="3"/>
  </r>
  <r>
    <s v="SO - 0005394"/>
    <d v="2015-04-09T00:00:00"/>
    <x v="11"/>
    <n v="20"/>
    <x v="1"/>
    <s v="AUD"/>
    <x v="3"/>
    <x v="2"/>
    <x v="14"/>
    <n v="56"/>
    <n v="8"/>
    <x v="6"/>
    <n v="3"/>
    <n v="136.97777777777776"/>
    <n v="410.93333333333328"/>
    <n v="79.447111111111099"/>
    <n v="172.59199999999998"/>
    <x v="3"/>
    <x v="3"/>
  </r>
  <r>
    <s v="SO - 0005395"/>
    <d v="2015-04-09T00:00:00"/>
    <x v="11"/>
    <n v="20"/>
    <x v="0"/>
    <s v="AUD"/>
    <x v="3"/>
    <x v="2"/>
    <x v="25"/>
    <n v="57"/>
    <n v="8"/>
    <x v="6"/>
    <n v="3"/>
    <n v="112.41111111111111"/>
    <n v="337.23333333333335"/>
    <n v="59.577888888888893"/>
    <n v="158.49966666666666"/>
    <x v="3"/>
    <x v="3"/>
  </r>
  <r>
    <s v="SO - 0005396"/>
    <d v="2015-04-10T00:00:00"/>
    <x v="9"/>
    <n v="18"/>
    <x v="2"/>
    <s v="AUD"/>
    <x v="0"/>
    <x v="2"/>
    <x v="11"/>
    <n v="51"/>
    <n v="7"/>
    <x v="3"/>
    <n v="9"/>
    <n v="111.66666666666667"/>
    <n v="1005"/>
    <n v="60.300000000000004"/>
    <n v="462.29999999999995"/>
    <x v="3"/>
    <x v="3"/>
  </r>
  <r>
    <s v="SO - 0005397"/>
    <d v="2015-04-10T00:00:00"/>
    <x v="12"/>
    <n v="2"/>
    <x v="2"/>
    <s v="AUD"/>
    <x v="2"/>
    <x v="1"/>
    <x v="37"/>
    <n v="5"/>
    <n v="1"/>
    <x v="4"/>
    <n v="5"/>
    <n v="221.10000000000002"/>
    <n v="1105.5"/>
    <n v="110.55000000000001"/>
    <n v="552.75"/>
    <x v="3"/>
    <x v="3"/>
  </r>
  <r>
    <s v="SO - 0005398"/>
    <d v="2015-04-10T00:00:00"/>
    <x v="15"/>
    <n v="13"/>
    <x v="1"/>
    <s v="AUD"/>
    <x v="1"/>
    <x v="0"/>
    <x v="18"/>
    <n v="37"/>
    <n v="6"/>
    <x v="0"/>
    <n v="2"/>
    <n v="104.22222222222223"/>
    <n v="208.44444444444446"/>
    <n v="75.040000000000006"/>
    <n v="58.364444444444445"/>
    <x v="3"/>
    <x v="3"/>
  </r>
  <r>
    <s v="SO - 0005399"/>
    <d v="2015-04-10T00:00:00"/>
    <x v="15"/>
    <n v="13"/>
    <x v="0"/>
    <s v="AUD"/>
    <x v="1"/>
    <x v="0"/>
    <x v="18"/>
    <n v="37"/>
    <n v="5"/>
    <x v="1"/>
    <n v="3"/>
    <n v="297.77777777777777"/>
    <n v="893.33333333333326"/>
    <n v="253.11111111111111"/>
    <n v="133.99999999999989"/>
    <x v="3"/>
    <x v="3"/>
  </r>
  <r>
    <s v="SO - 0005400"/>
    <d v="2015-04-10T00:00:00"/>
    <x v="19"/>
    <n v="4"/>
    <x v="1"/>
    <s v="AUD"/>
    <x v="2"/>
    <x v="1"/>
    <x v="36"/>
    <n v="11"/>
    <n v="2"/>
    <x v="7"/>
    <n v="1"/>
    <n v="323.83333333333331"/>
    <n v="323.83333333333331"/>
    <n v="239.63666666666666"/>
    <n v="84.196666666666658"/>
    <x v="3"/>
    <x v="3"/>
  </r>
  <r>
    <s v="SO - 0005401"/>
    <d v="2015-04-11T00:00:00"/>
    <x v="1"/>
    <n v="11"/>
    <x v="1"/>
    <s v="AUD"/>
    <x v="1"/>
    <x v="0"/>
    <x v="1"/>
    <n v="31"/>
    <n v="5"/>
    <x v="1"/>
    <n v="3"/>
    <n v="100.5"/>
    <n v="301.5"/>
    <n v="70.349999999999994"/>
    <n v="90.450000000000017"/>
    <x v="3"/>
    <x v="3"/>
  </r>
  <r>
    <s v="SO - 0005402"/>
    <d v="2015-04-11T00:00:00"/>
    <x v="10"/>
    <n v="8"/>
    <x v="0"/>
    <s v="AUD"/>
    <x v="2"/>
    <x v="1"/>
    <x v="13"/>
    <n v="22"/>
    <n v="4"/>
    <x v="5"/>
    <n v="4"/>
    <n v="288.10000000000002"/>
    <n v="1152.4000000000001"/>
    <n v="187.26500000000001"/>
    <n v="403.34000000000003"/>
    <x v="3"/>
    <x v="3"/>
  </r>
  <r>
    <s v="SO - 0005403"/>
    <d v="2015-04-11T00:00:00"/>
    <x v="10"/>
    <n v="8"/>
    <x v="0"/>
    <s v="AUD"/>
    <x v="2"/>
    <x v="1"/>
    <x v="31"/>
    <n v="23"/>
    <n v="4"/>
    <x v="5"/>
    <n v="7"/>
    <n v="20.100000000000001"/>
    <n v="140.70000000000002"/>
    <n v="11.256000000000002"/>
    <n v="61.908000000000001"/>
    <x v="3"/>
    <x v="3"/>
  </r>
  <r>
    <s v="SO - 0005404"/>
    <d v="2015-04-12T00:00:00"/>
    <x v="12"/>
    <n v="2"/>
    <x v="1"/>
    <s v="AUD"/>
    <x v="2"/>
    <x v="1"/>
    <x v="37"/>
    <n v="5"/>
    <n v="1"/>
    <x v="4"/>
    <n v="8"/>
    <n v="445.17777777777775"/>
    <n v="3561.422222222222"/>
    <n v="186.97466666666665"/>
    <n v="2065.6248888888886"/>
    <x v="3"/>
    <x v="3"/>
  </r>
  <r>
    <s v="SO - 0005405"/>
    <d v="2015-04-12T00:00:00"/>
    <x v="1"/>
    <n v="11"/>
    <x v="1"/>
    <s v="AUD"/>
    <x v="1"/>
    <x v="0"/>
    <x v="43"/>
    <n v="30"/>
    <n v="5"/>
    <x v="1"/>
    <n v="1"/>
    <n v="216.63333333333333"/>
    <n v="216.63333333333333"/>
    <n v="140.81166666666667"/>
    <n v="75.821666666666658"/>
    <x v="3"/>
    <x v="3"/>
  </r>
  <r>
    <s v="SO - 0005406"/>
    <d v="2015-04-12T00:00:00"/>
    <x v="0"/>
    <n v="15"/>
    <x v="0"/>
    <s v="AUD"/>
    <x v="0"/>
    <x v="0"/>
    <x v="8"/>
    <n v="42"/>
    <n v="6"/>
    <x v="0"/>
    <n v="6"/>
    <n v="253.11111111111111"/>
    <n v="1518.6666666666667"/>
    <n v="169.58444444444444"/>
    <n v="501.16000000000008"/>
    <x v="3"/>
    <x v="3"/>
  </r>
  <r>
    <s v="SO - 0005407"/>
    <d v="2015-04-12T00:00:00"/>
    <x v="7"/>
    <n v="17"/>
    <x v="1"/>
    <s v="AUD"/>
    <x v="0"/>
    <x v="2"/>
    <x v="30"/>
    <n v="47"/>
    <n v="7"/>
    <x v="3"/>
    <n v="6"/>
    <n v="437.73333333333335"/>
    <n v="2626.4"/>
    <n v="245.13066666666671"/>
    <n v="1155.6159999999998"/>
    <x v="3"/>
    <x v="3"/>
  </r>
  <r>
    <s v="SO - 0005408"/>
    <d v="2015-04-12T00:00:00"/>
    <x v="0"/>
    <n v="15"/>
    <x v="1"/>
    <s v="AUD"/>
    <x v="0"/>
    <x v="0"/>
    <x v="47"/>
    <n v="44"/>
    <n v="6"/>
    <x v="0"/>
    <n v="8"/>
    <n v="439.22222222222223"/>
    <n v="3513.7777777777778"/>
    <n v="193.25777777777776"/>
    <n v="1967.7155555555557"/>
    <x v="3"/>
    <x v="3"/>
  </r>
  <r>
    <s v="SO - 0005409"/>
    <d v="2015-04-12T00:00:00"/>
    <x v="11"/>
    <n v="20"/>
    <x v="2"/>
    <s v="AUD"/>
    <x v="3"/>
    <x v="2"/>
    <x v="22"/>
    <n v="58"/>
    <n v="8"/>
    <x v="6"/>
    <n v="1"/>
    <n v="113.15555555555555"/>
    <n v="113.15555555555555"/>
    <n v="80.340444444444444"/>
    <n v="32.815111111111108"/>
    <x v="3"/>
    <x v="3"/>
  </r>
  <r>
    <s v="SO - 0005410"/>
    <d v="2015-04-12T00:00:00"/>
    <x v="6"/>
    <n v="1"/>
    <x v="1"/>
    <s v="AUD"/>
    <x v="2"/>
    <x v="1"/>
    <x v="9"/>
    <n v="3"/>
    <n v="1"/>
    <x v="4"/>
    <n v="6"/>
    <n v="560.56666666666672"/>
    <n v="3363.4000000000005"/>
    <n v="364.3683333333334"/>
    <n v="1177.19"/>
    <x v="3"/>
    <x v="3"/>
  </r>
  <r>
    <s v="SO - 0005411"/>
    <d v="2015-04-12T00:00:00"/>
    <x v="5"/>
    <n v="16"/>
    <x v="2"/>
    <s v="AUD"/>
    <x v="0"/>
    <x v="0"/>
    <x v="5"/>
    <n v="45"/>
    <n v="7"/>
    <x v="3"/>
    <n v="7"/>
    <n v="667.02222222222224"/>
    <n v="4669.155555555556"/>
    <n v="433.56444444444446"/>
    <n v="1634.2044444444446"/>
    <x v="3"/>
    <x v="3"/>
  </r>
  <r>
    <s v="SO - 0005412"/>
    <d v="2015-04-13T00:00:00"/>
    <x v="4"/>
    <n v="7"/>
    <x v="2"/>
    <s v="AUD"/>
    <x v="2"/>
    <x v="1"/>
    <x v="4"/>
    <n v="18"/>
    <n v="3"/>
    <x v="2"/>
    <n v="7"/>
    <n v="84.12222222222222"/>
    <n v="588.8555555555555"/>
    <n v="55.520666666666671"/>
    <n v="200.2108888888888"/>
    <x v="3"/>
    <x v="3"/>
  </r>
  <r>
    <s v="SO - 0005413"/>
    <d v="2015-04-13T00:00:00"/>
    <x v="19"/>
    <n v="4"/>
    <x v="2"/>
    <s v="AUD"/>
    <x v="2"/>
    <x v="1"/>
    <x v="51"/>
    <n v="12"/>
    <n v="2"/>
    <x v="7"/>
    <n v="1"/>
    <n v="346.16666666666669"/>
    <n v="346.16666666666669"/>
    <n v="186.93"/>
    <n v="159.23666666666668"/>
    <x v="3"/>
    <x v="3"/>
  </r>
  <r>
    <s v="SO - 0005414"/>
    <d v="2015-04-13T00:00:00"/>
    <x v="6"/>
    <n v="1"/>
    <x v="1"/>
    <s v="AUD"/>
    <x v="2"/>
    <x v="1"/>
    <x v="6"/>
    <n v="1"/>
    <n v="1"/>
    <x v="4"/>
    <n v="6"/>
    <n v="203.97777777777776"/>
    <n v="1223.8666666666666"/>
    <n v="157.06288888888889"/>
    <n v="281.48933333333321"/>
    <x v="3"/>
    <x v="3"/>
  </r>
  <r>
    <s v="SO - 0005415"/>
    <d v="2015-04-13T00:00:00"/>
    <x v="10"/>
    <n v="8"/>
    <x v="0"/>
    <s v="AUD"/>
    <x v="2"/>
    <x v="1"/>
    <x v="13"/>
    <n v="22"/>
    <n v="3"/>
    <x v="2"/>
    <n v="3"/>
    <n v="148.14444444444445"/>
    <n v="444.43333333333334"/>
    <n v="97.775333333333336"/>
    <n v="151.10733333333332"/>
    <x v="3"/>
    <x v="3"/>
  </r>
  <r>
    <s v="SO - 0005416"/>
    <d v="2015-04-14T00:00:00"/>
    <x v="4"/>
    <n v="7"/>
    <x v="1"/>
    <s v="AUD"/>
    <x v="2"/>
    <x v="1"/>
    <x v="4"/>
    <n v="18"/>
    <n v="3"/>
    <x v="2"/>
    <n v="6"/>
    <n v="115.38888888888889"/>
    <n v="692.33333333333326"/>
    <n v="57.694444444444443"/>
    <n v="346.16666666666663"/>
    <x v="3"/>
    <x v="3"/>
  </r>
  <r>
    <s v="SO - 0005417"/>
    <d v="2015-04-14T00:00:00"/>
    <x v="6"/>
    <n v="1"/>
    <x v="1"/>
    <s v="AUD"/>
    <x v="2"/>
    <x v="1"/>
    <x v="9"/>
    <n v="3"/>
    <n v="1"/>
    <x v="4"/>
    <n v="6"/>
    <n v="439.22222222222223"/>
    <n v="2635.3333333333335"/>
    <n v="267.92555555555555"/>
    <n v="1027.7800000000002"/>
    <x v="3"/>
    <x v="3"/>
  </r>
  <r>
    <s v="SO - 0005418"/>
    <d v="2015-04-14T00:00:00"/>
    <x v="19"/>
    <n v="4"/>
    <x v="1"/>
    <s v="AUD"/>
    <x v="2"/>
    <x v="1"/>
    <x v="33"/>
    <n v="10"/>
    <n v="2"/>
    <x v="7"/>
    <n v="1"/>
    <n v="272.4666666666667"/>
    <n v="272.4666666666667"/>
    <n v="147.13200000000003"/>
    <n v="125.33466666666666"/>
    <x v="3"/>
    <x v="3"/>
  </r>
  <r>
    <s v="SO - 0005419"/>
    <d v="2015-04-14T00:00:00"/>
    <x v="11"/>
    <n v="20"/>
    <x v="1"/>
    <s v="AUD"/>
    <x v="3"/>
    <x v="2"/>
    <x v="25"/>
    <n v="57"/>
    <n v="8"/>
    <x v="6"/>
    <n v="9"/>
    <n v="198.76666666666668"/>
    <n v="1788.9"/>
    <n v="125.22300000000001"/>
    <n v="661.89300000000003"/>
    <x v="3"/>
    <x v="3"/>
  </r>
  <r>
    <s v="SO - 0005420"/>
    <d v="2015-04-14T00:00:00"/>
    <x v="14"/>
    <n v="10"/>
    <x v="2"/>
    <s v="AUD"/>
    <x v="1"/>
    <x v="0"/>
    <x v="45"/>
    <n v="29"/>
    <n v="4"/>
    <x v="5"/>
    <n v="5"/>
    <n v="101.98888888888888"/>
    <n v="509.9444444444444"/>
    <n v="55.073999999999998"/>
    <n v="234.5744444444444"/>
    <x v="3"/>
    <x v="3"/>
  </r>
  <r>
    <s v="SO - 0005421"/>
    <d v="2015-04-15T00:00:00"/>
    <x v="7"/>
    <n v="17"/>
    <x v="1"/>
    <s v="AUD"/>
    <x v="0"/>
    <x v="2"/>
    <x v="55"/>
    <n v="50"/>
    <n v="7"/>
    <x v="3"/>
    <n v="8"/>
    <n v="444.43333333333334"/>
    <n v="3555.4666666666667"/>
    <n v="311.1033333333333"/>
    <n v="1066.6400000000003"/>
    <x v="3"/>
    <x v="3"/>
  </r>
  <r>
    <s v="SO - 0005422"/>
    <d v="2015-04-15T00:00:00"/>
    <x v="13"/>
    <n v="19"/>
    <x v="2"/>
    <s v="AUD"/>
    <x v="3"/>
    <x v="2"/>
    <x v="39"/>
    <n v="54"/>
    <n v="8"/>
    <x v="6"/>
    <n v="6"/>
    <n v="110.17777777777778"/>
    <n v="661.06666666666661"/>
    <n v="70.513777777777776"/>
    <n v="237.98399999999992"/>
    <x v="3"/>
    <x v="3"/>
  </r>
  <r>
    <s v="SO - 0005423"/>
    <d v="2015-04-15T00:00:00"/>
    <x v="14"/>
    <n v="10"/>
    <x v="1"/>
    <s v="AUD"/>
    <x v="1"/>
    <x v="0"/>
    <x v="45"/>
    <n v="29"/>
    <n v="4"/>
    <x v="5"/>
    <n v="2"/>
    <n v="29.777777777777779"/>
    <n v="59.555555555555557"/>
    <n v="21.737777777777776"/>
    <n v="16.080000000000005"/>
    <x v="3"/>
    <x v="3"/>
  </r>
  <r>
    <s v="SO - 0005424"/>
    <d v="2015-04-15T00:00:00"/>
    <x v="7"/>
    <n v="17"/>
    <x v="1"/>
    <s v="AUD"/>
    <x v="0"/>
    <x v="2"/>
    <x v="21"/>
    <n v="49"/>
    <n v="7"/>
    <x v="3"/>
    <n v="5"/>
    <n v="101.98888888888888"/>
    <n v="509.9444444444444"/>
    <n v="56.093888888888891"/>
    <n v="229.47499999999997"/>
    <x v="3"/>
    <x v="3"/>
  </r>
  <r>
    <s v="SO - 0005425"/>
    <d v="2015-04-15T00:00:00"/>
    <x v="3"/>
    <n v="6"/>
    <x v="2"/>
    <s v="AUD"/>
    <x v="2"/>
    <x v="1"/>
    <x v="20"/>
    <n v="16"/>
    <n v="3"/>
    <x v="2"/>
    <n v="8"/>
    <n v="569.5"/>
    <n v="4556"/>
    <n v="432.82"/>
    <n v="1093.44"/>
    <x v="3"/>
    <x v="3"/>
  </r>
  <r>
    <s v="SO - 0005426"/>
    <d v="2015-04-15T00:00:00"/>
    <x v="2"/>
    <n v="12"/>
    <x v="1"/>
    <s v="AUD"/>
    <x v="1"/>
    <x v="0"/>
    <x v="40"/>
    <n v="33"/>
    <n v="5"/>
    <x v="1"/>
    <n v="8"/>
    <n v="277.67777777777775"/>
    <n v="2221.422222222222"/>
    <n v="216.58866666666665"/>
    <n v="488.71288888888876"/>
    <x v="3"/>
    <x v="3"/>
  </r>
  <r>
    <s v="SO - 0005427"/>
    <d v="2015-04-16T00:00:00"/>
    <x v="12"/>
    <n v="2"/>
    <x v="0"/>
    <s v="AUD"/>
    <x v="2"/>
    <x v="1"/>
    <x v="29"/>
    <n v="6"/>
    <n v="1"/>
    <x v="4"/>
    <n v="1"/>
    <n v="111.66666666666667"/>
    <n v="111.66666666666667"/>
    <n v="89.333333333333329"/>
    <n v="22.333333333333343"/>
    <x v="3"/>
    <x v="3"/>
  </r>
  <r>
    <s v="SO - 0005428"/>
    <d v="2015-04-16T00:00:00"/>
    <x v="5"/>
    <n v="16"/>
    <x v="1"/>
    <s v="AUD"/>
    <x v="0"/>
    <x v="0"/>
    <x v="5"/>
    <n v="45"/>
    <n v="7"/>
    <x v="3"/>
    <n v="6"/>
    <n v="26.055555555555557"/>
    <n v="156.33333333333334"/>
    <n v="21.105000000000004"/>
    <n v="29.703333333333319"/>
    <x v="3"/>
    <x v="3"/>
  </r>
  <r>
    <s v="SO - 0005429"/>
    <d v="2015-04-16T00:00:00"/>
    <x v="1"/>
    <n v="11"/>
    <x v="0"/>
    <s v="AUD"/>
    <x v="1"/>
    <x v="0"/>
    <x v="42"/>
    <n v="32"/>
    <n v="5"/>
    <x v="1"/>
    <n v="2"/>
    <n v="622.3555555555555"/>
    <n v="1244.711111111111"/>
    <n v="323.62488888888885"/>
    <n v="597.4613333333333"/>
    <x v="3"/>
    <x v="3"/>
  </r>
  <r>
    <s v="SO - 0005430"/>
    <d v="2015-04-17T00:00:00"/>
    <x v="0"/>
    <n v="15"/>
    <x v="0"/>
    <s v="AUD"/>
    <x v="0"/>
    <x v="0"/>
    <x v="57"/>
    <n v="43"/>
    <n v="6"/>
    <x v="0"/>
    <n v="2"/>
    <n v="365.52222222222224"/>
    <n v="731.04444444444448"/>
    <n v="164.48500000000001"/>
    <n v="402.07444444444445"/>
    <x v="3"/>
    <x v="3"/>
  </r>
  <r>
    <s v="SO - 0005431"/>
    <d v="2015-04-17T00:00:00"/>
    <x v="9"/>
    <n v="18"/>
    <x v="1"/>
    <s v="AUD"/>
    <x v="0"/>
    <x v="2"/>
    <x v="11"/>
    <n v="51"/>
    <n v="7"/>
    <x v="3"/>
    <n v="6"/>
    <n v="612.67777777777781"/>
    <n v="3676.0666666666666"/>
    <n v="281.8317777777778"/>
    <n v="1985.0759999999998"/>
    <x v="3"/>
    <x v="3"/>
  </r>
  <r>
    <s v="SO - 0005432"/>
    <d v="2015-04-17T00:00:00"/>
    <x v="5"/>
    <n v="16"/>
    <x v="0"/>
    <s v="AUD"/>
    <x v="0"/>
    <x v="0"/>
    <x v="5"/>
    <n v="45"/>
    <n v="7"/>
    <x v="3"/>
    <n v="1"/>
    <n v="597.78888888888889"/>
    <n v="597.78888888888889"/>
    <n v="245.09344444444443"/>
    <n v="352.69544444444443"/>
    <x v="3"/>
    <x v="3"/>
  </r>
  <r>
    <s v="SO - 0005433"/>
    <d v="2015-04-17T00:00:00"/>
    <x v="9"/>
    <n v="18"/>
    <x v="1"/>
    <s v="AUD"/>
    <x v="0"/>
    <x v="2"/>
    <x v="56"/>
    <n v="52"/>
    <n v="8"/>
    <x v="6"/>
    <n v="8"/>
    <n v="401.25555555555559"/>
    <n v="3210.0444444444447"/>
    <n v="228.71566666666664"/>
    <n v="1380.3191111111116"/>
    <x v="3"/>
    <x v="3"/>
  </r>
  <r>
    <s v="SO - 0005434"/>
    <d v="2015-04-18T00:00:00"/>
    <x v="12"/>
    <n v="2"/>
    <x v="1"/>
    <s v="AUD"/>
    <x v="2"/>
    <x v="1"/>
    <x v="37"/>
    <n v="5"/>
    <n v="1"/>
    <x v="4"/>
    <n v="9"/>
    <n v="704.98888888888894"/>
    <n v="6344.9000000000005"/>
    <n v="458.2427777777778"/>
    <n v="2220.7150000000001"/>
    <x v="3"/>
    <x v="3"/>
  </r>
  <r>
    <s v="SO - 0005435"/>
    <d v="2015-04-18T00:00:00"/>
    <x v="6"/>
    <n v="1"/>
    <x v="1"/>
    <s v="AUD"/>
    <x v="2"/>
    <x v="1"/>
    <x v="41"/>
    <n v="2"/>
    <n v="1"/>
    <x v="4"/>
    <n v="5"/>
    <n v="374.45555555555552"/>
    <n v="1872.2777777777776"/>
    <n v="280.84166666666664"/>
    <n v="468.06944444444434"/>
    <x v="3"/>
    <x v="3"/>
  </r>
  <r>
    <s v="SO - 0005436"/>
    <d v="2015-04-18T00:00:00"/>
    <x v="11"/>
    <n v="20"/>
    <x v="1"/>
    <s v="AUD"/>
    <x v="3"/>
    <x v="2"/>
    <x v="22"/>
    <n v="58"/>
    <n v="8"/>
    <x v="6"/>
    <n v="9"/>
    <n v="29.033333333333335"/>
    <n v="261.3"/>
    <n v="18.87166666666667"/>
    <n v="91.454999999999984"/>
    <x v="3"/>
    <x v="3"/>
  </r>
  <r>
    <s v="SO - 0005437"/>
    <d v="2015-04-18T00:00:00"/>
    <x v="16"/>
    <n v="5"/>
    <x v="1"/>
    <s v="AUD"/>
    <x v="2"/>
    <x v="1"/>
    <x v="24"/>
    <n v="14"/>
    <n v="2"/>
    <x v="7"/>
    <n v="6"/>
    <n v="434.01111111111112"/>
    <n v="2604.0666666666666"/>
    <n v="360.22922222222218"/>
    <n v="442.69133333333366"/>
    <x v="3"/>
    <x v="3"/>
  </r>
  <r>
    <s v="SO - 0005438"/>
    <d v="2015-04-19T00:00:00"/>
    <x v="12"/>
    <n v="2"/>
    <x v="0"/>
    <s v="AUD"/>
    <x v="2"/>
    <x v="1"/>
    <x v="9"/>
    <n v="3"/>
    <n v="1"/>
    <x v="4"/>
    <n v="8"/>
    <n v="104.96666666666667"/>
    <n v="839.73333333333335"/>
    <n v="77.675333333333327"/>
    <n v="218.33066666666673"/>
    <x v="3"/>
    <x v="3"/>
  </r>
  <r>
    <s v="SO - 0005439"/>
    <d v="2015-04-19T00:00:00"/>
    <x v="19"/>
    <n v="4"/>
    <x v="1"/>
    <s v="AUD"/>
    <x v="2"/>
    <x v="1"/>
    <x v="51"/>
    <n v="12"/>
    <n v="2"/>
    <x v="7"/>
    <n v="8"/>
    <n v="20.100000000000001"/>
    <n v="160.80000000000001"/>
    <n v="15.477"/>
    <n v="36.984000000000009"/>
    <x v="3"/>
    <x v="3"/>
  </r>
  <r>
    <s v="SO - 0005440"/>
    <d v="2015-04-19T00:00:00"/>
    <x v="14"/>
    <n v="10"/>
    <x v="0"/>
    <s v="AUD"/>
    <x v="1"/>
    <x v="0"/>
    <x v="17"/>
    <n v="28"/>
    <n v="4"/>
    <x v="5"/>
    <n v="7"/>
    <n v="101.98888888888888"/>
    <n v="713.92222222222222"/>
    <n v="78.531444444444446"/>
    <n v="164.20211111111109"/>
    <x v="3"/>
    <x v="3"/>
  </r>
  <r>
    <s v="SO - 0005441"/>
    <d v="2015-04-19T00:00:00"/>
    <x v="16"/>
    <n v="5"/>
    <x v="0"/>
    <s v="AUD"/>
    <x v="2"/>
    <x v="1"/>
    <x v="35"/>
    <n v="13"/>
    <n v="2"/>
    <x v="7"/>
    <n v="4"/>
    <n v="106.45555555555556"/>
    <n v="425.82222222222225"/>
    <n v="52.163222222222224"/>
    <n v="217.16933333333336"/>
    <x v="3"/>
    <x v="3"/>
  </r>
  <r>
    <s v="SO - 0005442"/>
    <d v="2015-04-19T00:00:00"/>
    <x v="19"/>
    <n v="4"/>
    <x v="1"/>
    <s v="AUD"/>
    <x v="2"/>
    <x v="1"/>
    <x v="33"/>
    <n v="10"/>
    <n v="2"/>
    <x v="7"/>
    <n v="8"/>
    <n v="267.25555555555559"/>
    <n v="2138.0444444444447"/>
    <n v="227.16722222222222"/>
    <n v="320.70666666666693"/>
    <x v="3"/>
    <x v="3"/>
  </r>
  <r>
    <s v="SO - 0005443"/>
    <d v="2015-04-19T00:00:00"/>
    <x v="13"/>
    <n v="19"/>
    <x v="1"/>
    <s v="AUD"/>
    <x v="3"/>
    <x v="2"/>
    <x v="46"/>
    <n v="55"/>
    <n v="8"/>
    <x v="6"/>
    <n v="1"/>
    <n v="99.01111111111112"/>
    <n v="99.01111111111112"/>
    <n v="47.525333333333336"/>
    <n v="51.485777777777784"/>
    <x v="3"/>
    <x v="3"/>
  </r>
  <r>
    <s v="SO - 0005444"/>
    <d v="2015-04-20T00:00:00"/>
    <x v="16"/>
    <n v="5"/>
    <x v="0"/>
    <s v="AUD"/>
    <x v="2"/>
    <x v="1"/>
    <x v="51"/>
    <n v="12"/>
    <n v="2"/>
    <x v="7"/>
    <n v="7"/>
    <n v="445.92222222222222"/>
    <n v="3121.4555555555553"/>
    <n v="312.14555555555557"/>
    <n v="936.4366666666665"/>
    <x v="3"/>
    <x v="3"/>
  </r>
  <r>
    <s v="SO - 0005445"/>
    <d v="2015-04-20T00:00:00"/>
    <x v="3"/>
    <n v="6"/>
    <x v="2"/>
    <s v="AUD"/>
    <x v="2"/>
    <x v="1"/>
    <x v="4"/>
    <n v="18"/>
    <n v="3"/>
    <x v="2"/>
    <n v="2"/>
    <n v="288.84444444444443"/>
    <n v="577.68888888888887"/>
    <n v="115.53777777777776"/>
    <n v="346.61333333333334"/>
    <x v="3"/>
    <x v="3"/>
  </r>
  <r>
    <s v="SO - 0005446"/>
    <d v="2015-04-20T00:00:00"/>
    <x v="3"/>
    <n v="6"/>
    <x v="1"/>
    <s v="AUD"/>
    <x v="2"/>
    <x v="1"/>
    <x v="4"/>
    <n v="18"/>
    <n v="3"/>
    <x v="2"/>
    <n v="3"/>
    <n v="125.8111111111111"/>
    <n v="377.43333333333328"/>
    <n v="100.64888888888889"/>
    <n v="75.486666666666622"/>
    <x v="3"/>
    <x v="3"/>
  </r>
  <r>
    <s v="SO - 0005447"/>
    <d v="2015-04-21T00:00:00"/>
    <x v="17"/>
    <n v="14"/>
    <x v="0"/>
    <s v="AUD"/>
    <x v="1"/>
    <x v="0"/>
    <x v="28"/>
    <n v="40"/>
    <n v="6"/>
    <x v="0"/>
    <n v="7"/>
    <n v="218.86666666666667"/>
    <n v="1532.0666666666666"/>
    <n v="179.47066666666666"/>
    <n v="275.77199999999993"/>
    <x v="3"/>
    <x v="3"/>
  </r>
  <r>
    <s v="SO - 0005448"/>
    <d v="2015-04-21T00:00:00"/>
    <x v="5"/>
    <n v="16"/>
    <x v="0"/>
    <s v="AUD"/>
    <x v="0"/>
    <x v="2"/>
    <x v="30"/>
    <n v="47"/>
    <n v="7"/>
    <x v="3"/>
    <n v="5"/>
    <n v="261.3"/>
    <n v="1306.5"/>
    <n v="172.45800000000003"/>
    <n v="444.20999999999981"/>
    <x v="3"/>
    <x v="3"/>
  </r>
  <r>
    <s v="SO - 0005449"/>
    <d v="2015-04-21T00:00:00"/>
    <x v="3"/>
    <n v="6"/>
    <x v="1"/>
    <s v="AUD"/>
    <x v="2"/>
    <x v="1"/>
    <x v="20"/>
    <n v="16"/>
    <n v="3"/>
    <x v="2"/>
    <n v="3"/>
    <n v="442.20000000000005"/>
    <n v="1326.6000000000001"/>
    <n v="198.99"/>
    <n v="729.63000000000011"/>
    <x v="3"/>
    <x v="3"/>
  </r>
  <r>
    <s v="SO - 0005450"/>
    <d v="2015-04-21T00:00:00"/>
    <x v="10"/>
    <n v="8"/>
    <x v="1"/>
    <s v="AUD"/>
    <x v="2"/>
    <x v="1"/>
    <x v="13"/>
    <n v="22"/>
    <n v="3"/>
    <x v="2"/>
    <n v="2"/>
    <n v="256.83333333333331"/>
    <n v="513.66666666666663"/>
    <n v="115.57499999999999"/>
    <n v="282.51666666666665"/>
    <x v="3"/>
    <x v="3"/>
  </r>
  <r>
    <s v="SO - 0005451"/>
    <d v="2015-04-21T00:00:00"/>
    <x v="0"/>
    <n v="15"/>
    <x v="1"/>
    <s v="AUD"/>
    <x v="0"/>
    <x v="0"/>
    <x v="57"/>
    <n v="43"/>
    <n v="6"/>
    <x v="0"/>
    <n v="4"/>
    <n v="376.68888888888893"/>
    <n v="1506.7555555555557"/>
    <n v="259.91533333333331"/>
    <n v="467.09422222222247"/>
    <x v="3"/>
    <x v="3"/>
  </r>
  <r>
    <s v="SO - 0005452"/>
    <d v="2015-04-21T00:00:00"/>
    <x v="19"/>
    <n v="4"/>
    <x v="1"/>
    <s v="AUD"/>
    <x v="2"/>
    <x v="1"/>
    <x v="33"/>
    <n v="10"/>
    <n v="2"/>
    <x v="7"/>
    <n v="8"/>
    <n v="442.94444444444446"/>
    <n v="3543.5555555555557"/>
    <n v="221.47222222222223"/>
    <n v="1771.7777777777778"/>
    <x v="3"/>
    <x v="3"/>
  </r>
  <r>
    <s v="SO - 0005453"/>
    <d v="2015-04-21T00:00:00"/>
    <x v="11"/>
    <n v="20"/>
    <x v="1"/>
    <s v="AUD"/>
    <x v="3"/>
    <x v="2"/>
    <x v="25"/>
    <n v="57"/>
    <n v="8"/>
    <x v="6"/>
    <n v="6"/>
    <n v="25.311111111111114"/>
    <n v="151.86666666666667"/>
    <n v="20.755111111111109"/>
    <n v="27.336000000000013"/>
    <x v="3"/>
    <x v="3"/>
  </r>
  <r>
    <s v="SO - 0005454"/>
    <d v="2015-04-22T00:00:00"/>
    <x v="16"/>
    <n v="5"/>
    <x v="1"/>
    <s v="AUD"/>
    <x v="2"/>
    <x v="1"/>
    <x v="35"/>
    <n v="13"/>
    <n v="2"/>
    <x v="7"/>
    <n v="5"/>
    <n v="116.87777777777779"/>
    <n v="584.38888888888891"/>
    <n v="81.814444444444447"/>
    <n v="175.31666666666666"/>
    <x v="3"/>
    <x v="3"/>
  </r>
  <r>
    <s v="SO - 0005455"/>
    <d v="2015-04-22T00:00:00"/>
    <x v="2"/>
    <n v="12"/>
    <x v="0"/>
    <s v="AUD"/>
    <x v="1"/>
    <x v="0"/>
    <x v="16"/>
    <n v="35"/>
    <n v="5"/>
    <x v="1"/>
    <n v="2"/>
    <n v="445.92222222222222"/>
    <n v="891.84444444444443"/>
    <n v="258.6348888888889"/>
    <n v="374.57466666666664"/>
    <x v="3"/>
    <x v="3"/>
  </r>
  <r>
    <s v="SO - 0005456"/>
    <d v="2015-04-22T00:00:00"/>
    <x v="1"/>
    <n v="11"/>
    <x v="0"/>
    <s v="AUD"/>
    <x v="1"/>
    <x v="0"/>
    <x v="42"/>
    <n v="32"/>
    <n v="5"/>
    <x v="1"/>
    <n v="3"/>
    <n v="437.73333333333335"/>
    <n v="1313.2"/>
    <n v="192.60266666666666"/>
    <n v="735.39200000000005"/>
    <x v="3"/>
    <x v="3"/>
  </r>
  <r>
    <s v="SO - 0005457"/>
    <d v="2015-04-22T00:00:00"/>
    <x v="19"/>
    <n v="4"/>
    <x v="0"/>
    <s v="AUD"/>
    <x v="2"/>
    <x v="1"/>
    <x v="36"/>
    <n v="11"/>
    <n v="2"/>
    <x v="7"/>
    <n v="2"/>
    <n v="88.588888888888903"/>
    <n v="177.17777777777781"/>
    <n v="46.952111111111122"/>
    <n v="83.273555555555561"/>
    <x v="3"/>
    <x v="3"/>
  </r>
  <r>
    <s v="SO - 0005458"/>
    <d v="2015-04-22T00:00:00"/>
    <x v="5"/>
    <n v="16"/>
    <x v="1"/>
    <s v="AUD"/>
    <x v="0"/>
    <x v="0"/>
    <x v="5"/>
    <n v="45"/>
    <n v="7"/>
    <x v="3"/>
    <n v="4"/>
    <n v="389.34444444444443"/>
    <n v="1557.3777777777777"/>
    <n v="327.04933333333332"/>
    <n v="249.18044444444445"/>
    <x v="3"/>
    <x v="3"/>
  </r>
  <r>
    <s v="SO - 0005459"/>
    <d v="2015-04-22T00:00:00"/>
    <x v="2"/>
    <n v="12"/>
    <x v="0"/>
    <s v="AUD"/>
    <x v="1"/>
    <x v="0"/>
    <x v="16"/>
    <n v="35"/>
    <n v="5"/>
    <x v="1"/>
    <n v="2"/>
    <n v="428.8"/>
    <n v="857.6"/>
    <n v="287.29600000000005"/>
    <n v="283.00799999999992"/>
    <x v="3"/>
    <x v="3"/>
  </r>
  <r>
    <s v="SO - 0005460"/>
    <d v="2015-04-23T00:00:00"/>
    <x v="5"/>
    <n v="16"/>
    <x v="1"/>
    <s v="AUD"/>
    <x v="0"/>
    <x v="2"/>
    <x v="30"/>
    <n v="47"/>
    <n v="7"/>
    <x v="3"/>
    <n v="2"/>
    <n v="142.93333333333334"/>
    <n v="285.86666666666667"/>
    <n v="85.76"/>
    <n v="114.34666666666666"/>
    <x v="3"/>
    <x v="3"/>
  </r>
  <r>
    <s v="SO - 0005461"/>
    <d v="2015-04-23T00:00:00"/>
    <x v="9"/>
    <n v="18"/>
    <x v="0"/>
    <s v="AUD"/>
    <x v="0"/>
    <x v="2"/>
    <x v="56"/>
    <n v="52"/>
    <n v="8"/>
    <x v="6"/>
    <n v="4"/>
    <n v="221.84444444444446"/>
    <n v="887.37777777777785"/>
    <n v="159.72800000000001"/>
    <n v="248.46577777777782"/>
    <x v="3"/>
    <x v="3"/>
  </r>
  <r>
    <s v="SO - 0005462"/>
    <d v="2015-04-23T00:00:00"/>
    <x v="8"/>
    <n v="9"/>
    <x v="0"/>
    <s v="AUD"/>
    <x v="2"/>
    <x v="1"/>
    <x v="32"/>
    <n v="24"/>
    <n v="4"/>
    <x v="5"/>
    <n v="9"/>
    <n v="265.76666666666665"/>
    <n v="2391.8999999999996"/>
    <n v="178.06366666666668"/>
    <n v="789.32699999999954"/>
    <x v="3"/>
    <x v="3"/>
  </r>
  <r>
    <s v="SO - 0005463"/>
    <d v="2015-04-23T00:00:00"/>
    <x v="17"/>
    <n v="14"/>
    <x v="0"/>
    <s v="AUD"/>
    <x v="1"/>
    <x v="0"/>
    <x v="50"/>
    <n v="39"/>
    <n v="6"/>
    <x v="0"/>
    <n v="5"/>
    <n v="196.53333333333333"/>
    <n v="982.66666666666663"/>
    <n v="108.09333333333333"/>
    <n v="442.19999999999993"/>
    <x v="3"/>
    <x v="3"/>
  </r>
  <r>
    <s v="SO - 0005464"/>
    <d v="2015-04-24T00:00:00"/>
    <x v="13"/>
    <n v="19"/>
    <x v="2"/>
    <s v="AUD"/>
    <x v="3"/>
    <x v="2"/>
    <x v="39"/>
    <n v="54"/>
    <n v="8"/>
    <x v="6"/>
    <n v="4"/>
    <n v="670.74444444444441"/>
    <n v="2682.9777777777776"/>
    <n v="435.98388888888888"/>
    <n v="939.04222222222211"/>
    <x v="3"/>
    <x v="3"/>
  </r>
  <r>
    <s v="SO - 0005465"/>
    <d v="2015-04-25T00:00:00"/>
    <x v="0"/>
    <n v="15"/>
    <x v="2"/>
    <s v="AUD"/>
    <x v="0"/>
    <x v="0"/>
    <x v="8"/>
    <n v="42"/>
    <n v="6"/>
    <x v="0"/>
    <n v="5"/>
    <n v="128.78888888888889"/>
    <n v="643.94444444444446"/>
    <n v="91.440111111111108"/>
    <n v="186.74388888888893"/>
    <x v="3"/>
    <x v="3"/>
  </r>
  <r>
    <s v="SO - 0005466"/>
    <d v="2015-04-25T00:00:00"/>
    <x v="2"/>
    <n v="12"/>
    <x v="1"/>
    <s v="AUD"/>
    <x v="1"/>
    <x v="0"/>
    <x v="2"/>
    <n v="34"/>
    <n v="5"/>
    <x v="1"/>
    <n v="5"/>
    <n v="18.611111111111111"/>
    <n v="93.055555555555557"/>
    <n v="8.0027777777777782"/>
    <n v="53.041666666666664"/>
    <x v="3"/>
    <x v="3"/>
  </r>
  <r>
    <s v="SO - 0005467"/>
    <d v="2015-04-25T00:00:00"/>
    <x v="14"/>
    <n v="10"/>
    <x v="0"/>
    <s v="AUD"/>
    <x v="2"/>
    <x v="0"/>
    <x v="38"/>
    <n v="27"/>
    <n v="4"/>
    <x v="5"/>
    <n v="1"/>
    <n v="77.422222222222231"/>
    <n v="77.422222222222231"/>
    <n v="62.712000000000018"/>
    <n v="14.710222222222214"/>
    <x v="3"/>
    <x v="3"/>
  </r>
  <r>
    <s v="SO - 0005468"/>
    <d v="2015-04-25T00:00:00"/>
    <x v="5"/>
    <n v="16"/>
    <x v="0"/>
    <s v="AUD"/>
    <x v="0"/>
    <x v="3"/>
    <x v="12"/>
    <n v="46"/>
    <n v="7"/>
    <x v="3"/>
    <n v="8"/>
    <n v="125.06666666666668"/>
    <n v="1000.5333333333334"/>
    <n v="55.029333333333341"/>
    <n v="560.29866666666669"/>
    <x v="3"/>
    <x v="3"/>
  </r>
  <r>
    <s v="SO - 0005469"/>
    <d v="2015-04-25T00:00:00"/>
    <x v="2"/>
    <n v="12"/>
    <x v="1"/>
    <s v="AUD"/>
    <x v="1"/>
    <x v="0"/>
    <x v="16"/>
    <n v="35"/>
    <n v="5"/>
    <x v="1"/>
    <n v="4"/>
    <n v="204.72222222222223"/>
    <n v="818.88888888888891"/>
    <n v="120.78611111111111"/>
    <n v="335.74444444444447"/>
    <x v="3"/>
    <x v="3"/>
  </r>
  <r>
    <s v="SO - 0005470"/>
    <d v="2015-04-26T00:00:00"/>
    <x v="5"/>
    <n v="16"/>
    <x v="2"/>
    <s v="AUD"/>
    <x v="0"/>
    <x v="0"/>
    <x v="5"/>
    <n v="45"/>
    <n v="7"/>
    <x v="3"/>
    <n v="7"/>
    <n v="26.055555555555557"/>
    <n v="182.38888888888891"/>
    <n v="21.365555555555556"/>
    <n v="32.830000000000013"/>
    <x v="3"/>
    <x v="3"/>
  </r>
  <r>
    <s v="SO - 0005471"/>
    <d v="2015-04-26T00:00:00"/>
    <x v="17"/>
    <n v="14"/>
    <x v="2"/>
    <s v="AUD"/>
    <x v="1"/>
    <x v="0"/>
    <x v="50"/>
    <n v="39"/>
    <n v="6"/>
    <x v="0"/>
    <n v="2"/>
    <n v="715.41111111111104"/>
    <n v="1430.8222222222221"/>
    <n v="465.01722222222219"/>
    <n v="500.78777777777771"/>
    <x v="3"/>
    <x v="3"/>
  </r>
  <r>
    <s v="SO - 0005472"/>
    <d v="2015-04-26T00:00:00"/>
    <x v="19"/>
    <n v="4"/>
    <x v="1"/>
    <s v="AUD"/>
    <x v="2"/>
    <x v="1"/>
    <x v="33"/>
    <n v="10"/>
    <n v="2"/>
    <x v="7"/>
    <n v="3"/>
    <n v="591.08888888888896"/>
    <n v="1773.2666666666669"/>
    <n v="502.42555555555555"/>
    <n v="265.99000000000024"/>
    <x v="3"/>
    <x v="3"/>
  </r>
  <r>
    <s v="SO - 0005473"/>
    <d v="2015-04-26T00:00:00"/>
    <x v="5"/>
    <n v="16"/>
    <x v="1"/>
    <s v="AUD"/>
    <x v="0"/>
    <x v="3"/>
    <x v="12"/>
    <n v="46"/>
    <n v="7"/>
    <x v="3"/>
    <n v="7"/>
    <n v="26.8"/>
    <n v="187.6"/>
    <n v="18.492000000000001"/>
    <n v="58.155999999999977"/>
    <x v="3"/>
    <x v="3"/>
  </r>
  <r>
    <s v="SO - 0005474"/>
    <d v="2015-04-27T00:00:00"/>
    <x v="1"/>
    <n v="11"/>
    <x v="0"/>
    <s v="AUD"/>
    <x v="1"/>
    <x v="0"/>
    <x v="42"/>
    <n v="32"/>
    <n v="5"/>
    <x v="1"/>
    <n v="6"/>
    <n v="446.66666666666669"/>
    <n v="2680"/>
    <n v="379.66666666666669"/>
    <n v="402"/>
    <x v="3"/>
    <x v="3"/>
  </r>
  <r>
    <s v="SO - 0005475"/>
    <d v="2015-04-27T00:00:00"/>
    <x v="2"/>
    <n v="12"/>
    <x v="1"/>
    <s v="AUD"/>
    <x v="1"/>
    <x v="0"/>
    <x v="40"/>
    <n v="33"/>
    <n v="5"/>
    <x v="1"/>
    <n v="8"/>
    <n v="262.78888888888889"/>
    <n v="2102.3111111111111"/>
    <n v="157.67333333333332"/>
    <n v="840.92444444444459"/>
    <x v="3"/>
    <x v="3"/>
  </r>
  <r>
    <s v="SO - 0005476"/>
    <d v="2015-04-27T00:00:00"/>
    <x v="11"/>
    <n v="20"/>
    <x v="1"/>
    <s v="AUD"/>
    <x v="3"/>
    <x v="2"/>
    <x v="22"/>
    <n v="58"/>
    <n v="8"/>
    <x v="6"/>
    <n v="5"/>
    <n v="119.11111111111111"/>
    <n v="595.55555555555554"/>
    <n v="54.791111111111114"/>
    <n v="321.59999999999997"/>
    <x v="3"/>
    <x v="3"/>
  </r>
  <r>
    <s v="SO - 0005477"/>
    <d v="2015-04-27T00:00:00"/>
    <x v="11"/>
    <n v="20"/>
    <x v="0"/>
    <s v="AUD"/>
    <x v="3"/>
    <x v="2"/>
    <x v="22"/>
    <n v="58"/>
    <n v="8"/>
    <x v="6"/>
    <n v="4"/>
    <n v="221.84444444444446"/>
    <n v="887.37777777777785"/>
    <n v="164.1648888888889"/>
    <n v="230.71822222222227"/>
    <x v="3"/>
    <x v="3"/>
  </r>
  <r>
    <s v="SO - 0005478"/>
    <d v="2015-04-27T00:00:00"/>
    <x v="6"/>
    <n v="1"/>
    <x v="2"/>
    <s v="AUD"/>
    <x v="2"/>
    <x v="1"/>
    <x v="9"/>
    <n v="3"/>
    <n v="1"/>
    <x v="4"/>
    <n v="8"/>
    <n v="114.64444444444445"/>
    <n v="917.15555555555557"/>
    <n v="50.443555555555548"/>
    <n v="513.60711111111118"/>
    <x v="3"/>
    <x v="3"/>
  </r>
  <r>
    <s v="SO - 0005479"/>
    <d v="2015-04-27T00:00:00"/>
    <x v="9"/>
    <n v="18"/>
    <x v="0"/>
    <s v="AUD"/>
    <x v="0"/>
    <x v="2"/>
    <x v="56"/>
    <n v="52"/>
    <n v="8"/>
    <x v="6"/>
    <n v="1"/>
    <n v="428.8"/>
    <n v="428.8"/>
    <n v="180.096"/>
    <n v="248.70400000000001"/>
    <x v="3"/>
    <x v="3"/>
  </r>
  <r>
    <s v="SO - 0005480"/>
    <d v="2015-04-28T00:00:00"/>
    <x v="9"/>
    <n v="18"/>
    <x v="1"/>
    <s v="AUD"/>
    <x v="0"/>
    <x v="2"/>
    <x v="56"/>
    <n v="52"/>
    <n v="8"/>
    <x v="6"/>
    <n v="7"/>
    <n v="298.52222222222224"/>
    <n v="2089.6555555555556"/>
    <n v="235.83255555555559"/>
    <n v="438.82766666666657"/>
    <x v="3"/>
    <x v="3"/>
  </r>
  <r>
    <s v="SO - 0005481"/>
    <d v="2015-04-28T00:00:00"/>
    <x v="13"/>
    <n v="19"/>
    <x v="0"/>
    <s v="AUD"/>
    <x v="3"/>
    <x v="2"/>
    <x v="46"/>
    <n v="55"/>
    <n v="8"/>
    <x v="6"/>
    <n v="1"/>
    <n v="264.27777777777777"/>
    <n v="264.27777777777777"/>
    <n v="137.42444444444445"/>
    <n v="126.85333333333332"/>
    <x v="3"/>
    <x v="3"/>
  </r>
  <r>
    <s v="SO - 0005482"/>
    <d v="2015-04-28T00:00:00"/>
    <x v="1"/>
    <n v="11"/>
    <x v="1"/>
    <s v="AUD"/>
    <x v="1"/>
    <x v="0"/>
    <x v="43"/>
    <n v="30"/>
    <n v="5"/>
    <x v="1"/>
    <n v="6"/>
    <n v="669.25555555555559"/>
    <n v="4015.5333333333338"/>
    <n v="501.94166666666672"/>
    <n v="1003.8833333333332"/>
    <x v="3"/>
    <x v="3"/>
  </r>
  <r>
    <s v="SO - 0005483"/>
    <d v="2015-04-29T00:00:00"/>
    <x v="9"/>
    <n v="18"/>
    <x v="1"/>
    <s v="AUD"/>
    <x v="0"/>
    <x v="2"/>
    <x v="11"/>
    <n v="51"/>
    <n v="7"/>
    <x v="3"/>
    <n v="2"/>
    <n v="647.66666666666663"/>
    <n v="1295.3333333333333"/>
    <n v="414.50666666666666"/>
    <n v="466.31999999999994"/>
    <x v="3"/>
    <x v="3"/>
  </r>
  <r>
    <s v="SO - 0005484"/>
    <d v="2015-04-29T00:00:00"/>
    <x v="11"/>
    <n v="20"/>
    <x v="0"/>
    <s v="AUD"/>
    <x v="3"/>
    <x v="2"/>
    <x v="14"/>
    <n v="56"/>
    <n v="8"/>
    <x v="6"/>
    <n v="1"/>
    <n v="436.24444444444447"/>
    <n v="436.24444444444447"/>
    <n v="205.0348888888889"/>
    <n v="231.20955555555557"/>
    <x v="3"/>
    <x v="3"/>
  </r>
  <r>
    <s v="SO - 0005485"/>
    <d v="2015-04-29T00:00:00"/>
    <x v="13"/>
    <n v="19"/>
    <x v="1"/>
    <s v="AUD"/>
    <x v="3"/>
    <x v="2"/>
    <x v="39"/>
    <n v="54"/>
    <n v="8"/>
    <x v="6"/>
    <n v="8"/>
    <n v="22.333333333333332"/>
    <n v="178.66666666666666"/>
    <n v="13.176666666666666"/>
    <n v="73.25333333333333"/>
    <x v="3"/>
    <x v="3"/>
  </r>
  <r>
    <s v="SO - 0005486"/>
    <d v="2015-04-29T00:00:00"/>
    <x v="3"/>
    <n v="6"/>
    <x v="1"/>
    <s v="AUD"/>
    <x v="2"/>
    <x v="1"/>
    <x v="4"/>
    <n v="18"/>
    <n v="3"/>
    <x v="2"/>
    <n v="4"/>
    <n v="289.5888888888889"/>
    <n v="1158.3555555555556"/>
    <n v="165.06566666666666"/>
    <n v="498.09288888888898"/>
    <x v="3"/>
    <x v="3"/>
  </r>
  <r>
    <s v="SO - 0005487"/>
    <d v="2015-04-29T00:00:00"/>
    <x v="15"/>
    <n v="13"/>
    <x v="1"/>
    <s v="AUD"/>
    <x v="1"/>
    <x v="0"/>
    <x v="54"/>
    <n v="36"/>
    <n v="5"/>
    <x v="1"/>
    <n v="1"/>
    <n v="120.60000000000001"/>
    <n v="120.60000000000001"/>
    <n v="79.596000000000018"/>
    <n v="41.003999999999991"/>
    <x v="3"/>
    <x v="3"/>
  </r>
  <r>
    <s v="SO - 0005488"/>
    <d v="2015-04-30T00:00:00"/>
    <x v="0"/>
    <n v="15"/>
    <x v="0"/>
    <s v="AUD"/>
    <x v="0"/>
    <x v="0"/>
    <x v="57"/>
    <n v="43"/>
    <n v="6"/>
    <x v="0"/>
    <n v="3"/>
    <n v="718.38888888888891"/>
    <n v="2155.166666666667"/>
    <n v="452.58499999999998"/>
    <n v="797.41166666666709"/>
    <x v="3"/>
    <x v="3"/>
  </r>
  <r>
    <s v="SO - 0005489"/>
    <d v="2015-04-30T00:00:00"/>
    <x v="9"/>
    <n v="18"/>
    <x v="2"/>
    <s v="AUD"/>
    <x v="0"/>
    <x v="2"/>
    <x v="11"/>
    <n v="51"/>
    <n v="7"/>
    <x v="3"/>
    <n v="8"/>
    <n v="565.77777777777783"/>
    <n v="4526.2222222222226"/>
    <n v="243.28444444444443"/>
    <n v="2579.9466666666672"/>
    <x v="3"/>
    <x v="3"/>
  </r>
  <r>
    <s v="SO - 0005490"/>
    <d v="2015-04-30T00:00:00"/>
    <x v="9"/>
    <n v="18"/>
    <x v="0"/>
    <s v="AUD"/>
    <x v="0"/>
    <x v="2"/>
    <x v="23"/>
    <n v="53"/>
    <n v="8"/>
    <x v="6"/>
    <n v="1"/>
    <n v="431.03333333333336"/>
    <n v="431.03333333333336"/>
    <n v="267.2406666666667"/>
    <n v="163.79266666666666"/>
    <x v="3"/>
    <x v="3"/>
  </r>
  <r>
    <s v="SO - 0005491"/>
    <d v="2015-04-30T00:00:00"/>
    <x v="15"/>
    <n v="13"/>
    <x v="1"/>
    <s v="AUD"/>
    <x v="1"/>
    <x v="0"/>
    <x v="18"/>
    <n v="37"/>
    <n v="6"/>
    <x v="0"/>
    <n v="9"/>
    <n v="116.13333333333334"/>
    <n v="1045.2"/>
    <n v="68.518666666666661"/>
    <n v="428.53200000000015"/>
    <x v="3"/>
    <x v="3"/>
  </r>
  <r>
    <s v="SO - 0005492"/>
    <d v="2015-05-01T00:00:00"/>
    <x v="14"/>
    <n v="10"/>
    <x v="2"/>
    <s v="AUD"/>
    <x v="1"/>
    <x v="0"/>
    <x v="17"/>
    <n v="28"/>
    <n v="4"/>
    <x v="5"/>
    <n v="3"/>
    <n v="119.85555555555555"/>
    <n v="359.56666666666666"/>
    <n v="94.685888888888897"/>
    <n v="75.508999999999958"/>
    <x v="4"/>
    <x v="3"/>
  </r>
  <r>
    <s v="SO - 0005493"/>
    <d v="2015-05-01T00:00:00"/>
    <x v="1"/>
    <n v="11"/>
    <x v="2"/>
    <s v="AUD"/>
    <x v="1"/>
    <x v="0"/>
    <x v="42"/>
    <n v="32"/>
    <n v="5"/>
    <x v="1"/>
    <n v="4"/>
    <n v="143.67777777777781"/>
    <n v="574.71111111111122"/>
    <n v="110.63188888888891"/>
    <n v="132.18355555555559"/>
    <x v="4"/>
    <x v="3"/>
  </r>
  <r>
    <s v="SO - 0005494"/>
    <d v="2015-05-01T00:00:00"/>
    <x v="8"/>
    <n v="9"/>
    <x v="0"/>
    <s v="AUD"/>
    <x v="2"/>
    <x v="1"/>
    <x v="10"/>
    <n v="25"/>
    <n v="4"/>
    <x v="5"/>
    <n v="4"/>
    <n v="145.16666666666666"/>
    <n v="580.66666666666663"/>
    <n v="79.841666666666669"/>
    <n v="261.29999999999995"/>
    <x v="4"/>
    <x v="3"/>
  </r>
  <r>
    <s v="SO - 0005495"/>
    <d v="2015-05-02T00:00:00"/>
    <x v="17"/>
    <n v="14"/>
    <x v="0"/>
    <s v="AUD"/>
    <x v="1"/>
    <x v="0"/>
    <x v="50"/>
    <n v="39"/>
    <n v="6"/>
    <x v="0"/>
    <n v="6"/>
    <n v="262.04444444444448"/>
    <n v="1572.2666666666669"/>
    <n v="110.05866666666667"/>
    <n v="911.9146666666669"/>
    <x v="4"/>
    <x v="3"/>
  </r>
  <r>
    <s v="SO - 0005496"/>
    <d v="2015-05-02T00:00:00"/>
    <x v="0"/>
    <n v="15"/>
    <x v="2"/>
    <s v="AUD"/>
    <x v="0"/>
    <x v="0"/>
    <x v="8"/>
    <n v="42"/>
    <n v="6"/>
    <x v="0"/>
    <n v="3"/>
    <n v="218.12222222222223"/>
    <n v="654.36666666666667"/>
    <n v="154.86677777777777"/>
    <n v="189.76633333333336"/>
    <x v="4"/>
    <x v="3"/>
  </r>
  <r>
    <s v="SO - 0005497"/>
    <d v="2015-05-02T00:00:00"/>
    <x v="13"/>
    <n v="19"/>
    <x v="0"/>
    <s v="AUD"/>
    <x v="3"/>
    <x v="2"/>
    <x v="39"/>
    <n v="54"/>
    <n v="8"/>
    <x v="6"/>
    <n v="1"/>
    <n v="254.60000000000002"/>
    <n v="254.60000000000002"/>
    <n v="142.57600000000002"/>
    <n v="112.024"/>
    <x v="4"/>
    <x v="3"/>
  </r>
  <r>
    <s v="SO - 0005498"/>
    <d v="2015-05-03T00:00:00"/>
    <x v="19"/>
    <n v="4"/>
    <x v="2"/>
    <s v="AUD"/>
    <x v="2"/>
    <x v="1"/>
    <x v="51"/>
    <n v="12"/>
    <n v="2"/>
    <x v="7"/>
    <n v="6"/>
    <n v="358.82222222222225"/>
    <n v="2152.9333333333334"/>
    <n v="265.5284444444444"/>
    <n v="559.76266666666697"/>
    <x v="4"/>
    <x v="3"/>
  </r>
  <r>
    <s v="SO - 0005499"/>
    <d v="2015-05-03T00:00:00"/>
    <x v="7"/>
    <n v="17"/>
    <x v="1"/>
    <s v="AUD"/>
    <x v="0"/>
    <x v="2"/>
    <x v="21"/>
    <n v="49"/>
    <n v="7"/>
    <x v="3"/>
    <n v="6"/>
    <n v="282.88888888888891"/>
    <n v="1697.3333333333335"/>
    <n v="214.99555555555557"/>
    <n v="407.36000000000013"/>
    <x v="4"/>
    <x v="3"/>
  </r>
  <r>
    <s v="SO - 0005500"/>
    <d v="2015-05-03T00:00:00"/>
    <x v="11"/>
    <n v="20"/>
    <x v="1"/>
    <s v="AUD"/>
    <x v="3"/>
    <x v="2"/>
    <x v="22"/>
    <n v="58"/>
    <n v="8"/>
    <x v="6"/>
    <n v="8"/>
    <n v="129.53333333333333"/>
    <n v="1036.2666666666667"/>
    <n v="88.082666666666668"/>
    <n v="331.60533333333331"/>
    <x v="4"/>
    <x v="3"/>
  </r>
  <r>
    <s v="SO - 0005501"/>
    <d v="2015-05-03T00:00:00"/>
    <x v="11"/>
    <n v="20"/>
    <x v="2"/>
    <s v="AUD"/>
    <x v="3"/>
    <x v="2"/>
    <x v="25"/>
    <n v="57"/>
    <n v="8"/>
    <x v="6"/>
    <n v="8"/>
    <n v="21.588888888888889"/>
    <n v="172.71111111111111"/>
    <n v="11.226222222222225"/>
    <n v="82.901333333333312"/>
    <x v="4"/>
    <x v="3"/>
  </r>
  <r>
    <s v="SO - 0005502"/>
    <d v="2015-05-04T00:00:00"/>
    <x v="17"/>
    <n v="14"/>
    <x v="1"/>
    <s v="AUD"/>
    <x v="1"/>
    <x v="0"/>
    <x v="19"/>
    <n v="38"/>
    <n v="6"/>
    <x v="0"/>
    <n v="2"/>
    <n v="101.24444444444445"/>
    <n v="202.48888888888891"/>
    <n v="50.622222222222227"/>
    <n v="101.24444444444445"/>
    <x v="4"/>
    <x v="3"/>
  </r>
  <r>
    <s v="SO - 0005503"/>
    <d v="2015-05-04T00:00:00"/>
    <x v="9"/>
    <n v="18"/>
    <x v="0"/>
    <s v="AUD"/>
    <x v="0"/>
    <x v="2"/>
    <x v="56"/>
    <n v="52"/>
    <n v="8"/>
    <x v="6"/>
    <n v="3"/>
    <n v="112.41111111111111"/>
    <n v="337.23333333333335"/>
    <n v="48.336777777777776"/>
    <n v="192.22300000000001"/>
    <x v="4"/>
    <x v="3"/>
  </r>
  <r>
    <s v="SO - 0005504"/>
    <d v="2015-05-04T00:00:00"/>
    <x v="9"/>
    <n v="18"/>
    <x v="1"/>
    <s v="AUD"/>
    <x v="0"/>
    <x v="2"/>
    <x v="55"/>
    <n v="50"/>
    <n v="7"/>
    <x v="3"/>
    <n v="7"/>
    <n v="440.71111111111111"/>
    <n v="3084.9777777777776"/>
    <n v="176.28444444444446"/>
    <n v="1850.9866666666665"/>
    <x v="4"/>
    <x v="3"/>
  </r>
  <r>
    <s v="SO - 0005505"/>
    <d v="2015-05-04T00:00:00"/>
    <x v="2"/>
    <n v="12"/>
    <x v="1"/>
    <s v="AUD"/>
    <x v="1"/>
    <x v="0"/>
    <x v="2"/>
    <n v="34"/>
    <n v="5"/>
    <x v="1"/>
    <n v="7"/>
    <n v="200.25555555555556"/>
    <n v="1401.788888888889"/>
    <n v="146.18655555555554"/>
    <n v="378.48300000000017"/>
    <x v="4"/>
    <x v="3"/>
  </r>
  <r>
    <s v="SO - 0005506"/>
    <d v="2015-05-04T00:00:00"/>
    <x v="14"/>
    <n v="10"/>
    <x v="0"/>
    <s v="AUD"/>
    <x v="1"/>
    <x v="0"/>
    <x v="45"/>
    <n v="29"/>
    <n v="4"/>
    <x v="5"/>
    <n v="3"/>
    <n v="189.08888888888887"/>
    <n v="567.26666666666665"/>
    <n v="90.762666666666661"/>
    <n v="294.97866666666664"/>
    <x v="4"/>
    <x v="3"/>
  </r>
  <r>
    <s v="SO - 0005507"/>
    <d v="2015-05-05T00:00:00"/>
    <x v="5"/>
    <n v="16"/>
    <x v="2"/>
    <s v="AUD"/>
    <x v="0"/>
    <x v="2"/>
    <x v="30"/>
    <n v="47"/>
    <n v="7"/>
    <x v="3"/>
    <n v="3"/>
    <n v="139.95555555555558"/>
    <n v="419.86666666666673"/>
    <n v="78.375111111111124"/>
    <n v="184.74133333333336"/>
    <x v="4"/>
    <x v="3"/>
  </r>
  <r>
    <s v="SO - 0005508"/>
    <d v="2015-05-05T00:00:00"/>
    <x v="19"/>
    <n v="4"/>
    <x v="1"/>
    <s v="AUD"/>
    <x v="2"/>
    <x v="1"/>
    <x v="36"/>
    <n v="11"/>
    <n v="2"/>
    <x v="7"/>
    <n v="5"/>
    <n v="77.422222222222231"/>
    <n v="387.11111111111114"/>
    <n v="64.260444444444445"/>
    <n v="65.80888888888893"/>
    <x v="4"/>
    <x v="3"/>
  </r>
  <r>
    <s v="SO - 0005509"/>
    <d v="2015-05-05T00:00:00"/>
    <x v="0"/>
    <n v="15"/>
    <x v="2"/>
    <s v="AUD"/>
    <x v="0"/>
    <x v="0"/>
    <x v="0"/>
    <n v="41"/>
    <n v="6"/>
    <x v="0"/>
    <n v="3"/>
    <n v="249.38888888888889"/>
    <n v="748.16666666666663"/>
    <n v="189.53555555555556"/>
    <n v="179.55999999999995"/>
    <x v="4"/>
    <x v="3"/>
  </r>
  <r>
    <s v="SO - 0005510"/>
    <d v="2015-05-05T00:00:00"/>
    <x v="6"/>
    <n v="1"/>
    <x v="1"/>
    <s v="AUD"/>
    <x v="2"/>
    <x v="1"/>
    <x v="41"/>
    <n v="2"/>
    <n v="1"/>
    <x v="4"/>
    <n v="9"/>
    <n v="208.44444444444446"/>
    <n v="1876"/>
    <n v="141.74222222222224"/>
    <n v="600.31999999999994"/>
    <x v="4"/>
    <x v="3"/>
  </r>
  <r>
    <s v="SO - 0005511"/>
    <d v="2015-05-06T00:00:00"/>
    <x v="15"/>
    <n v="13"/>
    <x v="1"/>
    <s v="AUD"/>
    <x v="1"/>
    <x v="0"/>
    <x v="54"/>
    <n v="36"/>
    <n v="5"/>
    <x v="1"/>
    <n v="9"/>
    <n v="259.06666666666666"/>
    <n v="2331.6"/>
    <n v="160.62133333333333"/>
    <n v="886.00800000000004"/>
    <x v="4"/>
    <x v="3"/>
  </r>
  <r>
    <s v="SO - 0005512"/>
    <d v="2015-05-06T00:00:00"/>
    <x v="15"/>
    <n v="13"/>
    <x v="1"/>
    <s v="AUD"/>
    <x v="1"/>
    <x v="0"/>
    <x v="18"/>
    <n v="37"/>
    <n v="6"/>
    <x v="0"/>
    <n v="4"/>
    <n v="205.46666666666667"/>
    <n v="821.86666666666667"/>
    <n v="125.33466666666666"/>
    <n v="320.52800000000002"/>
    <x v="4"/>
    <x v="3"/>
  </r>
  <r>
    <s v="SO - 0005513"/>
    <d v="2015-05-06T00:00:00"/>
    <x v="13"/>
    <n v="19"/>
    <x v="0"/>
    <s v="AUD"/>
    <x v="3"/>
    <x v="2"/>
    <x v="46"/>
    <n v="55"/>
    <n v="8"/>
    <x v="6"/>
    <n v="7"/>
    <n v="367.01111111111112"/>
    <n v="2569.077777777778"/>
    <n v="256.90777777777771"/>
    <n v="770.72333333333404"/>
    <x v="4"/>
    <x v="3"/>
  </r>
  <r>
    <s v="SO - 0005514"/>
    <d v="2015-05-07T00:00:00"/>
    <x v="13"/>
    <n v="19"/>
    <x v="0"/>
    <s v="AUD"/>
    <x v="3"/>
    <x v="2"/>
    <x v="23"/>
    <n v="53"/>
    <n v="8"/>
    <x v="6"/>
    <n v="6"/>
    <n v="425.82222222222225"/>
    <n v="2554.9333333333334"/>
    <n v="344.916"/>
    <n v="485.4373333333333"/>
    <x v="4"/>
    <x v="3"/>
  </r>
  <r>
    <s v="SO - 0005515"/>
    <d v="2015-05-07T00:00:00"/>
    <x v="1"/>
    <n v="11"/>
    <x v="0"/>
    <s v="AUD"/>
    <x v="1"/>
    <x v="0"/>
    <x v="1"/>
    <n v="31"/>
    <n v="5"/>
    <x v="1"/>
    <n v="6"/>
    <n v="430.28888888888889"/>
    <n v="2581.7333333333336"/>
    <n v="210.84155555555554"/>
    <n v="1316.6840000000002"/>
    <x v="4"/>
    <x v="3"/>
  </r>
  <r>
    <s v="SO - 0005516"/>
    <d v="2015-05-07T00:00:00"/>
    <x v="8"/>
    <n v="9"/>
    <x v="0"/>
    <s v="AUD"/>
    <x v="2"/>
    <x v="0"/>
    <x v="53"/>
    <n v="26"/>
    <n v="4"/>
    <x v="5"/>
    <n v="7"/>
    <n v="444.43333333333334"/>
    <n v="3111.0333333333333"/>
    <n v="377.76833333333332"/>
    <n v="466.6550000000002"/>
    <x v="4"/>
    <x v="3"/>
  </r>
  <r>
    <s v="SO - 0005517"/>
    <d v="2015-05-07T00:00:00"/>
    <x v="12"/>
    <n v="2"/>
    <x v="0"/>
    <s v="AUD"/>
    <x v="2"/>
    <x v="1"/>
    <x v="29"/>
    <n v="6"/>
    <n v="1"/>
    <x v="4"/>
    <n v="7"/>
    <n v="117.62222222222223"/>
    <n v="823.35555555555561"/>
    <n v="70.573333333333338"/>
    <n v="329.34222222222223"/>
    <x v="4"/>
    <x v="3"/>
  </r>
  <r>
    <s v="SO - 0005518"/>
    <d v="2015-05-07T00:00:00"/>
    <x v="13"/>
    <n v="19"/>
    <x v="0"/>
    <s v="AUD"/>
    <x v="3"/>
    <x v="2"/>
    <x v="46"/>
    <n v="55"/>
    <n v="8"/>
    <x v="6"/>
    <n v="3"/>
    <n v="304.47777777777782"/>
    <n v="913.43333333333339"/>
    <n v="237.49266666666668"/>
    <n v="200.95533333333333"/>
    <x v="4"/>
    <x v="3"/>
  </r>
  <r>
    <s v="SO - 0005519"/>
    <d v="2015-05-07T00:00:00"/>
    <x v="16"/>
    <n v="5"/>
    <x v="2"/>
    <s v="AUD"/>
    <x v="2"/>
    <x v="1"/>
    <x v="51"/>
    <n v="12"/>
    <n v="2"/>
    <x v="7"/>
    <n v="6"/>
    <n v="119.85555555555555"/>
    <n v="719.13333333333333"/>
    <n v="93.487333333333339"/>
    <n v="158.20933333333335"/>
    <x v="4"/>
    <x v="3"/>
  </r>
  <r>
    <s v="SO - 0005520"/>
    <d v="2015-05-07T00:00:00"/>
    <x v="8"/>
    <n v="9"/>
    <x v="0"/>
    <s v="AUD"/>
    <x v="2"/>
    <x v="0"/>
    <x v="53"/>
    <n v="26"/>
    <n v="4"/>
    <x v="5"/>
    <n v="6"/>
    <n v="110.92222222222223"/>
    <n v="665.53333333333342"/>
    <n v="94.283888888888896"/>
    <n v="99.830000000000041"/>
    <x v="4"/>
    <x v="3"/>
  </r>
  <r>
    <s v="SO - 0005521"/>
    <d v="2015-05-07T00:00:00"/>
    <x v="3"/>
    <n v="6"/>
    <x v="2"/>
    <s v="AUD"/>
    <x v="2"/>
    <x v="1"/>
    <x v="26"/>
    <n v="15"/>
    <n v="3"/>
    <x v="2"/>
    <n v="7"/>
    <n v="125.06666666666668"/>
    <n v="875.4666666666667"/>
    <n v="103.80533333333334"/>
    <n v="148.82933333333335"/>
    <x v="4"/>
    <x v="3"/>
  </r>
  <r>
    <s v="SO - 0005522"/>
    <d v="2015-05-08T00:00:00"/>
    <x v="16"/>
    <n v="5"/>
    <x v="1"/>
    <s v="AUD"/>
    <x v="2"/>
    <x v="1"/>
    <x v="35"/>
    <n v="13"/>
    <n v="2"/>
    <x v="7"/>
    <n v="3"/>
    <n v="213.65555555555557"/>
    <n v="640.9666666666667"/>
    <n v="87.598777777777784"/>
    <n v="378.17033333333336"/>
    <x v="4"/>
    <x v="3"/>
  </r>
  <r>
    <s v="SO - 0005523"/>
    <d v="2015-05-08T00:00:00"/>
    <x v="4"/>
    <n v="7"/>
    <x v="1"/>
    <s v="AUD"/>
    <x v="2"/>
    <x v="1"/>
    <x v="44"/>
    <n v="21"/>
    <n v="3"/>
    <x v="2"/>
    <n v="4"/>
    <n v="209.93333333333334"/>
    <n v="839.73333333333335"/>
    <n v="121.76133333333334"/>
    <n v="352.68799999999999"/>
    <x v="4"/>
    <x v="3"/>
  </r>
  <r>
    <s v="SO - 0005524"/>
    <d v="2015-05-09T00:00:00"/>
    <x v="4"/>
    <n v="7"/>
    <x v="2"/>
    <s v="AUD"/>
    <x v="2"/>
    <x v="1"/>
    <x v="34"/>
    <n v="19"/>
    <n v="3"/>
    <x v="2"/>
    <n v="3"/>
    <n v="443.68888888888893"/>
    <n v="1331.0666666666668"/>
    <n v="181.91244444444445"/>
    <n v="785.32933333333347"/>
    <x v="4"/>
    <x v="3"/>
  </r>
  <r>
    <s v="SO - 0005525"/>
    <d v="2015-05-09T00:00:00"/>
    <x v="13"/>
    <n v="19"/>
    <x v="1"/>
    <s v="AUD"/>
    <x v="3"/>
    <x v="2"/>
    <x v="23"/>
    <n v="53"/>
    <n v="8"/>
    <x v="6"/>
    <n v="6"/>
    <n v="24.566666666666666"/>
    <n v="147.4"/>
    <n v="19.407666666666668"/>
    <n v="30.954000000000008"/>
    <x v="4"/>
    <x v="3"/>
  </r>
  <r>
    <s v="SO - 0005526"/>
    <d v="2015-05-09T00:00:00"/>
    <x v="2"/>
    <n v="12"/>
    <x v="2"/>
    <s v="AUD"/>
    <x v="1"/>
    <x v="0"/>
    <x v="2"/>
    <n v="34"/>
    <n v="5"/>
    <x v="1"/>
    <n v="3"/>
    <n v="116.87777777777779"/>
    <n v="350.63333333333338"/>
    <n v="70.126666666666665"/>
    <n v="140.25333333333339"/>
    <x v="4"/>
    <x v="3"/>
  </r>
  <r>
    <s v="SO - 0005527"/>
    <d v="2015-05-10T00:00:00"/>
    <x v="1"/>
    <n v="11"/>
    <x v="1"/>
    <s v="AUD"/>
    <x v="1"/>
    <x v="0"/>
    <x v="42"/>
    <n v="32"/>
    <n v="5"/>
    <x v="1"/>
    <n v="7"/>
    <n v="390.83333333333331"/>
    <n v="2735.833333333333"/>
    <n v="304.85000000000002"/>
    <n v="601.88333333333276"/>
    <x v="4"/>
    <x v="3"/>
  </r>
  <r>
    <s v="SO - 0005528"/>
    <d v="2015-05-10T00:00:00"/>
    <x v="19"/>
    <n v="4"/>
    <x v="1"/>
    <s v="AUD"/>
    <x v="2"/>
    <x v="1"/>
    <x v="33"/>
    <n v="10"/>
    <n v="2"/>
    <x v="7"/>
    <n v="6"/>
    <n v="81.144444444444446"/>
    <n v="486.86666666666667"/>
    <n v="64.915555555555571"/>
    <n v="97.373333333333221"/>
    <x v="4"/>
    <x v="3"/>
  </r>
  <r>
    <s v="SO - 0005529"/>
    <d v="2015-05-10T00:00:00"/>
    <x v="8"/>
    <n v="9"/>
    <x v="1"/>
    <s v="AUD"/>
    <x v="2"/>
    <x v="0"/>
    <x v="53"/>
    <n v="26"/>
    <n v="4"/>
    <x v="5"/>
    <n v="5"/>
    <n v="26.8"/>
    <n v="134"/>
    <n v="12.596"/>
    <n v="71.02"/>
    <x v="4"/>
    <x v="3"/>
  </r>
  <r>
    <s v="SO - 0005530"/>
    <d v="2015-05-10T00:00:00"/>
    <x v="19"/>
    <n v="4"/>
    <x v="1"/>
    <s v="AUD"/>
    <x v="2"/>
    <x v="1"/>
    <x v="51"/>
    <n v="12"/>
    <n v="2"/>
    <x v="7"/>
    <n v="3"/>
    <n v="121.34444444444446"/>
    <n v="364.03333333333342"/>
    <n v="61.88566666666668"/>
    <n v="178.37633333333338"/>
    <x v="4"/>
    <x v="3"/>
  </r>
  <r>
    <s v="SO - 0005531"/>
    <d v="2015-05-10T00:00:00"/>
    <x v="4"/>
    <n v="7"/>
    <x v="1"/>
    <s v="AUD"/>
    <x v="2"/>
    <x v="1"/>
    <x v="34"/>
    <n v="19"/>
    <n v="3"/>
    <x v="2"/>
    <n v="4"/>
    <n v="125.8111111111111"/>
    <n v="503.24444444444441"/>
    <n v="78.00288888888889"/>
    <n v="191.23288888888885"/>
    <x v="4"/>
    <x v="3"/>
  </r>
  <r>
    <s v="SO - 0005532"/>
    <d v="2015-05-10T00:00:00"/>
    <x v="18"/>
    <n v="3"/>
    <x v="1"/>
    <s v="AUD"/>
    <x v="2"/>
    <x v="1"/>
    <x v="49"/>
    <n v="8"/>
    <n v="2"/>
    <x v="7"/>
    <n v="6"/>
    <n v="361.8"/>
    <n v="2170.8000000000002"/>
    <n v="307.52999999999997"/>
    <n v="325.62000000000035"/>
    <x v="4"/>
    <x v="3"/>
  </r>
  <r>
    <s v="SO - 0005533"/>
    <d v="2015-05-10T00:00:00"/>
    <x v="7"/>
    <n v="17"/>
    <x v="0"/>
    <s v="AUD"/>
    <x v="0"/>
    <x v="2"/>
    <x v="30"/>
    <n v="47"/>
    <n v="7"/>
    <x v="3"/>
    <n v="2"/>
    <n v="439.9666666666667"/>
    <n v="879.93333333333339"/>
    <n v="325.57533333333339"/>
    <n v="228.78266666666661"/>
    <x v="4"/>
    <x v="3"/>
  </r>
  <r>
    <s v="SO - 0005534"/>
    <d v="2015-05-11T00:00:00"/>
    <x v="14"/>
    <n v="10"/>
    <x v="1"/>
    <s v="AUD"/>
    <x v="1"/>
    <x v="0"/>
    <x v="45"/>
    <n v="29"/>
    <n v="4"/>
    <x v="5"/>
    <n v="8"/>
    <n v="606.72222222222217"/>
    <n v="4853.7777777777774"/>
    <n v="473.2433333333334"/>
    <n v="1067.8311111111102"/>
    <x v="4"/>
    <x v="3"/>
  </r>
  <r>
    <s v="SO - 0005535"/>
    <d v="2015-05-12T00:00:00"/>
    <x v="1"/>
    <n v="11"/>
    <x v="1"/>
    <s v="AUD"/>
    <x v="1"/>
    <x v="0"/>
    <x v="1"/>
    <n v="31"/>
    <n v="5"/>
    <x v="1"/>
    <n v="8"/>
    <n v="124.32222222222224"/>
    <n v="994.5777777777779"/>
    <n v="103.18744444444445"/>
    <n v="169.07822222222228"/>
    <x v="4"/>
    <x v="3"/>
  </r>
  <r>
    <s v="SO - 0005536"/>
    <d v="2015-05-13T00:00:00"/>
    <x v="2"/>
    <n v="12"/>
    <x v="1"/>
    <s v="AUD"/>
    <x v="1"/>
    <x v="0"/>
    <x v="16"/>
    <n v="35"/>
    <n v="5"/>
    <x v="1"/>
    <n v="1"/>
    <n v="81.888888888888886"/>
    <n v="81.888888888888886"/>
    <n v="43.401111111111113"/>
    <n v="38.487777777777772"/>
    <x v="4"/>
    <x v="3"/>
  </r>
  <r>
    <s v="SO - 0005537"/>
    <d v="2015-05-13T00:00:00"/>
    <x v="1"/>
    <n v="11"/>
    <x v="1"/>
    <s v="AUD"/>
    <x v="1"/>
    <x v="0"/>
    <x v="43"/>
    <n v="30"/>
    <n v="5"/>
    <x v="1"/>
    <n v="5"/>
    <n v="439.22222222222223"/>
    <n v="2196.1111111111113"/>
    <n v="232.78777777777779"/>
    <n v="1032.1722222222224"/>
    <x v="4"/>
    <x v="3"/>
  </r>
  <r>
    <s v="SO - 0005538"/>
    <d v="2015-05-13T00:00:00"/>
    <x v="16"/>
    <n v="5"/>
    <x v="1"/>
    <s v="AUD"/>
    <x v="2"/>
    <x v="1"/>
    <x v="26"/>
    <n v="15"/>
    <n v="2"/>
    <x v="7"/>
    <n v="2"/>
    <n v="116.87777777777779"/>
    <n v="233.75555555555559"/>
    <n v="58.438888888888897"/>
    <n v="116.87777777777779"/>
    <x v="4"/>
    <x v="3"/>
  </r>
  <r>
    <s v="SO - 0005539"/>
    <d v="2015-05-13T00:00:00"/>
    <x v="5"/>
    <n v="16"/>
    <x v="1"/>
    <s v="AUD"/>
    <x v="0"/>
    <x v="2"/>
    <x v="30"/>
    <n v="47"/>
    <n v="7"/>
    <x v="3"/>
    <n v="6"/>
    <n v="92.311111111111117"/>
    <n v="553.86666666666667"/>
    <n v="76.618222222222229"/>
    <n v="94.157333333333327"/>
    <x v="4"/>
    <x v="3"/>
  </r>
  <r>
    <s v="SO - 0005540"/>
    <d v="2015-05-13T00:00:00"/>
    <x v="4"/>
    <n v="7"/>
    <x v="2"/>
    <s v="AUD"/>
    <x v="2"/>
    <x v="1"/>
    <x v="48"/>
    <n v="20"/>
    <n v="3"/>
    <x v="2"/>
    <n v="3"/>
    <n v="443.68888888888893"/>
    <n v="1331.0666666666668"/>
    <n v="372.69866666666667"/>
    <n v="212.97066666666683"/>
    <x v="4"/>
    <x v="3"/>
  </r>
  <r>
    <s v="SO - 0005541"/>
    <d v="2015-05-14T00:00:00"/>
    <x v="7"/>
    <n v="17"/>
    <x v="1"/>
    <s v="AUD"/>
    <x v="0"/>
    <x v="2"/>
    <x v="7"/>
    <n v="48"/>
    <n v="7"/>
    <x v="3"/>
    <n v="1"/>
    <n v="637.24444444444441"/>
    <n v="637.24444444444441"/>
    <n v="375.97422222222218"/>
    <n v="261.27022222222223"/>
    <x v="4"/>
    <x v="3"/>
  </r>
  <r>
    <s v="SO - 0005542"/>
    <d v="2015-05-14T00:00:00"/>
    <x v="6"/>
    <n v="1"/>
    <x v="0"/>
    <s v="AUD"/>
    <x v="2"/>
    <x v="1"/>
    <x v="41"/>
    <n v="2"/>
    <n v="1"/>
    <x v="4"/>
    <n v="4"/>
    <n v="116.13333333333334"/>
    <n v="464.53333333333336"/>
    <n v="78.970666666666673"/>
    <n v="148.65066666666667"/>
    <x v="4"/>
    <x v="3"/>
  </r>
  <r>
    <s v="SO - 0005543"/>
    <d v="2015-05-14T00:00:00"/>
    <x v="1"/>
    <n v="11"/>
    <x v="1"/>
    <s v="AUD"/>
    <x v="1"/>
    <x v="0"/>
    <x v="42"/>
    <n v="32"/>
    <n v="5"/>
    <x v="1"/>
    <n v="1"/>
    <n v="115.38888888888889"/>
    <n v="115.38888888888889"/>
    <n v="86.541666666666671"/>
    <n v="28.847222222222214"/>
    <x v="4"/>
    <x v="3"/>
  </r>
  <r>
    <s v="SO - 0005544"/>
    <d v="2015-05-14T00:00:00"/>
    <x v="6"/>
    <n v="1"/>
    <x v="1"/>
    <s v="AUD"/>
    <x v="2"/>
    <x v="1"/>
    <x v="9"/>
    <n v="3"/>
    <n v="1"/>
    <x v="4"/>
    <n v="6"/>
    <n v="643.20000000000005"/>
    <n v="3859.2000000000003"/>
    <n v="495.26400000000001"/>
    <n v="887.61600000000044"/>
    <x v="4"/>
    <x v="3"/>
  </r>
  <r>
    <s v="SO - 0005545"/>
    <d v="2015-05-15T00:00:00"/>
    <x v="19"/>
    <n v="4"/>
    <x v="1"/>
    <s v="AUD"/>
    <x v="2"/>
    <x v="1"/>
    <x v="33"/>
    <n v="10"/>
    <n v="2"/>
    <x v="7"/>
    <n v="2"/>
    <n v="122.08888888888889"/>
    <n v="244.17777777777778"/>
    <n v="53.719111111111111"/>
    <n v="136.73955555555557"/>
    <x v="4"/>
    <x v="3"/>
  </r>
  <r>
    <s v="SO - 0005546"/>
    <d v="2015-05-15T00:00:00"/>
    <x v="7"/>
    <n v="17"/>
    <x v="1"/>
    <s v="AUD"/>
    <x v="0"/>
    <x v="2"/>
    <x v="21"/>
    <n v="49"/>
    <n v="7"/>
    <x v="3"/>
    <n v="4"/>
    <n v="212.91111111111113"/>
    <n v="851.6444444444445"/>
    <n v="100.06822222222222"/>
    <n v="451.37155555555563"/>
    <x v="4"/>
    <x v="3"/>
  </r>
  <r>
    <s v="SO - 0005547"/>
    <d v="2015-05-16T00:00:00"/>
    <x v="9"/>
    <n v="18"/>
    <x v="1"/>
    <s v="AUD"/>
    <x v="0"/>
    <x v="2"/>
    <x v="11"/>
    <n v="51"/>
    <n v="7"/>
    <x v="3"/>
    <n v="7"/>
    <n v="291.07777777777778"/>
    <n v="2037.5444444444445"/>
    <n v="206.66522222222224"/>
    <n v="590.88788888888871"/>
    <x v="4"/>
    <x v="3"/>
  </r>
  <r>
    <s v="SO - 0005548"/>
    <d v="2015-05-16T00:00:00"/>
    <x v="18"/>
    <n v="3"/>
    <x v="1"/>
    <s v="AUD"/>
    <x v="2"/>
    <x v="1"/>
    <x v="49"/>
    <n v="8"/>
    <n v="1"/>
    <x v="4"/>
    <n v="5"/>
    <n v="424.33333333333331"/>
    <n v="2121.6666666666665"/>
    <n v="292.78999999999996"/>
    <n v="657.7166666666667"/>
    <x v="4"/>
    <x v="3"/>
  </r>
  <r>
    <s v="SO - 0005549"/>
    <d v="2015-05-16T00:00:00"/>
    <x v="13"/>
    <n v="19"/>
    <x v="2"/>
    <s v="AUD"/>
    <x v="3"/>
    <x v="2"/>
    <x v="23"/>
    <n v="53"/>
    <n v="8"/>
    <x v="6"/>
    <n v="9"/>
    <n v="18.611111111111111"/>
    <n v="167.5"/>
    <n v="9.4916666666666671"/>
    <n v="82.074999999999989"/>
    <x v="4"/>
    <x v="3"/>
  </r>
  <r>
    <s v="SO - 0005550"/>
    <d v="2015-05-16T00:00:00"/>
    <x v="13"/>
    <n v="19"/>
    <x v="2"/>
    <s v="AUD"/>
    <x v="3"/>
    <x v="2"/>
    <x v="23"/>
    <n v="53"/>
    <n v="8"/>
    <x v="6"/>
    <n v="7"/>
    <n v="122.08888888888889"/>
    <n v="854.62222222222226"/>
    <n v="57.381777777777771"/>
    <n v="452.94977777777785"/>
    <x v="4"/>
    <x v="3"/>
  </r>
  <r>
    <s v="SO - 0005551"/>
    <d v="2015-05-16T00:00:00"/>
    <x v="6"/>
    <n v="1"/>
    <x v="0"/>
    <s v="AUD"/>
    <x v="2"/>
    <x v="1"/>
    <x v="41"/>
    <n v="2"/>
    <n v="1"/>
    <x v="4"/>
    <n v="4"/>
    <n v="277.67777777777775"/>
    <n v="1110.711111111111"/>
    <n v="197.1512222222222"/>
    <n v="322.10622222222219"/>
    <x v="4"/>
    <x v="3"/>
  </r>
  <r>
    <s v="SO - 0005552"/>
    <d v="2015-05-16T00:00:00"/>
    <x v="0"/>
    <n v="15"/>
    <x v="2"/>
    <s v="AUD"/>
    <x v="0"/>
    <x v="0"/>
    <x v="0"/>
    <n v="41"/>
    <n v="6"/>
    <x v="0"/>
    <n v="4"/>
    <n v="354.35555555555561"/>
    <n v="1417.4222222222224"/>
    <n v="294.1151111111111"/>
    <n v="240.96177777777802"/>
    <x v="4"/>
    <x v="3"/>
  </r>
  <r>
    <s v="SO - 0005553"/>
    <d v="2015-05-16T00:00:00"/>
    <x v="16"/>
    <n v="5"/>
    <x v="2"/>
    <s v="AUD"/>
    <x v="2"/>
    <x v="1"/>
    <x v="24"/>
    <n v="14"/>
    <n v="2"/>
    <x v="7"/>
    <n v="8"/>
    <n v="29.033333333333335"/>
    <n v="232.26666666666668"/>
    <n v="20.323333333333334"/>
    <n v="69.680000000000007"/>
    <x v="4"/>
    <x v="3"/>
  </r>
  <r>
    <s v="SO - 0005554"/>
    <d v="2015-05-17T00:00:00"/>
    <x v="11"/>
    <n v="20"/>
    <x v="2"/>
    <s v="AUD"/>
    <x v="3"/>
    <x v="2"/>
    <x v="22"/>
    <n v="58"/>
    <n v="8"/>
    <x v="6"/>
    <n v="3"/>
    <n v="20.844444444444445"/>
    <n v="62.533333333333331"/>
    <n v="10.630666666666666"/>
    <n v="30.641333333333332"/>
    <x v="4"/>
    <x v="3"/>
  </r>
  <r>
    <s v="SO - 0005555"/>
    <d v="2015-05-17T00:00:00"/>
    <x v="13"/>
    <n v="19"/>
    <x v="1"/>
    <s v="AUD"/>
    <x v="3"/>
    <x v="2"/>
    <x v="39"/>
    <n v="54"/>
    <n v="8"/>
    <x v="6"/>
    <n v="8"/>
    <n v="101.24444444444445"/>
    <n v="809.95555555555563"/>
    <n v="67.833777777777783"/>
    <n v="267.28533333333337"/>
    <x v="4"/>
    <x v="3"/>
  </r>
  <r>
    <s v="SO - 0005556"/>
    <d v="2015-05-17T00:00:00"/>
    <x v="9"/>
    <n v="18"/>
    <x v="0"/>
    <s v="AUD"/>
    <x v="0"/>
    <x v="2"/>
    <x v="56"/>
    <n v="52"/>
    <n v="8"/>
    <x v="6"/>
    <n v="9"/>
    <n v="297.77777777777777"/>
    <n v="2680"/>
    <n v="238.22222222222223"/>
    <n v="536"/>
    <x v="4"/>
    <x v="3"/>
  </r>
  <r>
    <s v="SO - 0005557"/>
    <d v="2015-05-18T00:00:00"/>
    <x v="10"/>
    <n v="8"/>
    <x v="1"/>
    <s v="AUD"/>
    <x v="2"/>
    <x v="1"/>
    <x v="31"/>
    <n v="23"/>
    <n v="4"/>
    <x v="5"/>
    <n v="6"/>
    <n v="75.933333333333337"/>
    <n v="455.6"/>
    <n v="34.929333333333332"/>
    <n v="246.02400000000003"/>
    <x v="4"/>
    <x v="3"/>
  </r>
  <r>
    <s v="SO - 0005558"/>
    <d v="2015-05-19T00:00:00"/>
    <x v="15"/>
    <n v="13"/>
    <x v="0"/>
    <s v="AUD"/>
    <x v="1"/>
    <x v="0"/>
    <x v="18"/>
    <n v="37"/>
    <n v="6"/>
    <x v="0"/>
    <n v="4"/>
    <n v="191.32222222222222"/>
    <n v="765.28888888888889"/>
    <n v="86.094999999999999"/>
    <n v="420.9088888888889"/>
    <x v="4"/>
    <x v="3"/>
  </r>
  <r>
    <s v="SO - 0005559"/>
    <d v="2015-05-19T00:00:00"/>
    <x v="13"/>
    <n v="19"/>
    <x v="1"/>
    <s v="AUD"/>
    <x v="3"/>
    <x v="2"/>
    <x v="46"/>
    <n v="55"/>
    <n v="8"/>
    <x v="6"/>
    <n v="4"/>
    <n v="672.23333333333335"/>
    <n v="2688.9333333333334"/>
    <n v="336.11666666666667"/>
    <n v="1344.4666666666667"/>
    <x v="4"/>
    <x v="3"/>
  </r>
  <r>
    <s v="SO - 0005560"/>
    <d v="2015-05-19T00:00:00"/>
    <x v="3"/>
    <n v="6"/>
    <x v="0"/>
    <s v="AUD"/>
    <x v="2"/>
    <x v="1"/>
    <x v="3"/>
    <n v="17"/>
    <n v="3"/>
    <x v="2"/>
    <n v="4"/>
    <n v="120.60000000000001"/>
    <n v="482.40000000000003"/>
    <n v="74.772000000000006"/>
    <n v="183.31200000000001"/>
    <x v="4"/>
    <x v="3"/>
  </r>
  <r>
    <s v="SO - 0005561"/>
    <d v="2015-05-19T00:00:00"/>
    <x v="18"/>
    <n v="3"/>
    <x v="0"/>
    <s v="AUD"/>
    <x v="2"/>
    <x v="1"/>
    <x v="49"/>
    <n v="8"/>
    <n v="2"/>
    <x v="7"/>
    <n v="6"/>
    <n v="402"/>
    <n v="2412"/>
    <n v="325.62000000000006"/>
    <n v="458.27999999999975"/>
    <x v="4"/>
    <x v="3"/>
  </r>
  <r>
    <s v="SO - 0005562"/>
    <d v="2015-05-20T00:00:00"/>
    <x v="9"/>
    <n v="18"/>
    <x v="1"/>
    <s v="AUD"/>
    <x v="0"/>
    <x v="2"/>
    <x v="55"/>
    <n v="50"/>
    <n v="7"/>
    <x v="3"/>
    <n v="1"/>
    <n v="439.22222222222223"/>
    <n v="439.22222222222223"/>
    <n v="219.61111111111111"/>
    <n v="219.61111111111111"/>
    <x v="4"/>
    <x v="3"/>
  </r>
  <r>
    <s v="SO - 0005563"/>
    <d v="2015-05-20T00:00:00"/>
    <x v="12"/>
    <n v="2"/>
    <x v="2"/>
    <s v="AUD"/>
    <x v="2"/>
    <x v="1"/>
    <x v="37"/>
    <n v="5"/>
    <n v="1"/>
    <x v="4"/>
    <n v="5"/>
    <n v="407.95555555555552"/>
    <n v="2039.7777777777776"/>
    <n v="163.18222222222224"/>
    <n v="1223.8666666666663"/>
    <x v="4"/>
    <x v="3"/>
  </r>
  <r>
    <s v="SO - 0005564"/>
    <d v="2015-05-21T00:00:00"/>
    <x v="0"/>
    <n v="15"/>
    <x v="1"/>
    <s v="AUD"/>
    <x v="0"/>
    <x v="0"/>
    <x v="57"/>
    <n v="43"/>
    <n v="6"/>
    <x v="0"/>
    <n v="7"/>
    <n v="215.88888888888889"/>
    <n v="1511.2222222222222"/>
    <n v="101.46777777777777"/>
    <n v="800.94777777777779"/>
    <x v="4"/>
    <x v="3"/>
  </r>
  <r>
    <s v="SO - 0005565"/>
    <d v="2015-05-21T00:00:00"/>
    <x v="14"/>
    <n v="10"/>
    <x v="1"/>
    <s v="AUD"/>
    <x v="2"/>
    <x v="0"/>
    <x v="38"/>
    <n v="27"/>
    <n v="4"/>
    <x v="5"/>
    <n v="9"/>
    <n v="443.68888888888893"/>
    <n v="3993.2000000000003"/>
    <n v="212.97066666666669"/>
    <n v="2076.4639999999999"/>
    <x v="4"/>
    <x v="3"/>
  </r>
  <r>
    <s v="SO - 0005566"/>
    <d v="2015-05-21T00:00:00"/>
    <x v="6"/>
    <n v="1"/>
    <x v="0"/>
    <s v="AUD"/>
    <x v="2"/>
    <x v="1"/>
    <x v="9"/>
    <n v="3"/>
    <n v="1"/>
    <x v="4"/>
    <n v="6"/>
    <n v="19.355555555555558"/>
    <n v="116.13333333333335"/>
    <n v="15.871555555555554"/>
    <n v="20.904000000000025"/>
    <x v="4"/>
    <x v="3"/>
  </r>
  <r>
    <s v="SO - 0005567"/>
    <d v="2015-05-22T00:00:00"/>
    <x v="16"/>
    <n v="5"/>
    <x v="1"/>
    <s v="AUD"/>
    <x v="2"/>
    <x v="1"/>
    <x v="51"/>
    <n v="12"/>
    <n v="2"/>
    <x v="7"/>
    <n v="6"/>
    <n v="112.41111111111111"/>
    <n v="674.4666666666667"/>
    <n v="78.687777777777768"/>
    <n v="202.34000000000009"/>
    <x v="4"/>
    <x v="3"/>
  </r>
  <r>
    <s v="SO - 0005568"/>
    <d v="2015-05-22T00:00:00"/>
    <x v="10"/>
    <n v="8"/>
    <x v="1"/>
    <s v="AUD"/>
    <x v="2"/>
    <x v="1"/>
    <x v="32"/>
    <n v="24"/>
    <n v="4"/>
    <x v="5"/>
    <n v="3"/>
    <n v="117.62222222222223"/>
    <n v="352.86666666666667"/>
    <n v="59.987333333333339"/>
    <n v="172.90466666666666"/>
    <x v="4"/>
    <x v="3"/>
  </r>
  <r>
    <s v="SO - 0005569"/>
    <d v="2015-05-22T00:00:00"/>
    <x v="14"/>
    <n v="10"/>
    <x v="1"/>
    <s v="AUD"/>
    <x v="1"/>
    <x v="0"/>
    <x v="45"/>
    <n v="29"/>
    <n v="4"/>
    <x v="5"/>
    <n v="8"/>
    <n v="288.10000000000002"/>
    <n v="2304.8000000000002"/>
    <n v="129.64500000000001"/>
    <n v="1267.6400000000001"/>
    <x v="4"/>
    <x v="3"/>
  </r>
  <r>
    <s v="SO - 0005570"/>
    <d v="2015-05-22T00:00:00"/>
    <x v="18"/>
    <n v="3"/>
    <x v="1"/>
    <s v="AUD"/>
    <x v="2"/>
    <x v="1"/>
    <x v="27"/>
    <n v="7"/>
    <n v="1"/>
    <x v="4"/>
    <n v="4"/>
    <n v="124.32222222222224"/>
    <n v="497.28888888888895"/>
    <n v="95.728111111111119"/>
    <n v="114.37644444444447"/>
    <x v="4"/>
    <x v="3"/>
  </r>
  <r>
    <s v="SO - 0005571"/>
    <d v="2015-05-23T00:00:00"/>
    <x v="0"/>
    <n v="15"/>
    <x v="1"/>
    <s v="AUD"/>
    <x v="0"/>
    <x v="0"/>
    <x v="57"/>
    <n v="43"/>
    <n v="6"/>
    <x v="0"/>
    <n v="9"/>
    <n v="123.57777777777778"/>
    <n v="1112.2"/>
    <n v="61.788888888888891"/>
    <n v="556.1"/>
    <x v="4"/>
    <x v="3"/>
  </r>
  <r>
    <s v="SO - 0005572"/>
    <d v="2015-05-23T00:00:00"/>
    <x v="11"/>
    <n v="20"/>
    <x v="1"/>
    <s v="AUD"/>
    <x v="3"/>
    <x v="2"/>
    <x v="14"/>
    <n v="56"/>
    <n v="8"/>
    <x v="6"/>
    <n v="3"/>
    <n v="427.31111111111113"/>
    <n v="1281.9333333333334"/>
    <n v="192.29000000000002"/>
    <n v="705.06333333333328"/>
    <x v="4"/>
    <x v="3"/>
  </r>
  <r>
    <s v="SO - 0005573"/>
    <d v="2015-05-24T00:00:00"/>
    <x v="5"/>
    <n v="16"/>
    <x v="1"/>
    <s v="AUD"/>
    <x v="0"/>
    <x v="0"/>
    <x v="47"/>
    <n v="44"/>
    <n v="7"/>
    <x v="3"/>
    <n v="3"/>
    <n v="264.27777777777777"/>
    <n v="792.83333333333326"/>
    <n v="219.35055555555556"/>
    <n v="134.78166666666652"/>
    <x v="4"/>
    <x v="3"/>
  </r>
  <r>
    <s v="SO - 0005574"/>
    <d v="2015-05-24T00:00:00"/>
    <x v="7"/>
    <n v="17"/>
    <x v="0"/>
    <s v="AUD"/>
    <x v="0"/>
    <x v="2"/>
    <x v="21"/>
    <n v="49"/>
    <n v="7"/>
    <x v="3"/>
    <n v="9"/>
    <n v="365.52222222222224"/>
    <n v="3289.7000000000003"/>
    <n v="186.41633333333334"/>
    <n v="1611.9530000000002"/>
    <x v="4"/>
    <x v="3"/>
  </r>
  <r>
    <s v="SO - 0005575"/>
    <d v="2015-05-24T00:00:00"/>
    <x v="4"/>
    <n v="7"/>
    <x v="1"/>
    <s v="AUD"/>
    <x v="2"/>
    <x v="1"/>
    <x v="34"/>
    <n v="19"/>
    <n v="3"/>
    <x v="2"/>
    <n v="2"/>
    <n v="204.72222222222223"/>
    <n v="409.44444444444446"/>
    <n v="118.73888888888888"/>
    <n v="171.9666666666667"/>
    <x v="4"/>
    <x v="3"/>
  </r>
  <r>
    <s v="SO - 0005576"/>
    <d v="2015-05-25T00:00:00"/>
    <x v="18"/>
    <n v="3"/>
    <x v="1"/>
    <s v="AUD"/>
    <x v="2"/>
    <x v="1"/>
    <x v="52"/>
    <n v="9"/>
    <n v="2"/>
    <x v="7"/>
    <n v="3"/>
    <n v="432.52222222222224"/>
    <n v="1297.5666666666666"/>
    <n v="233.56200000000004"/>
    <n v="596.88066666666646"/>
    <x v="4"/>
    <x v="3"/>
  </r>
  <r>
    <s v="SO - 0005577"/>
    <d v="2015-05-26T00:00:00"/>
    <x v="2"/>
    <n v="12"/>
    <x v="1"/>
    <s v="AUD"/>
    <x v="1"/>
    <x v="0"/>
    <x v="40"/>
    <n v="33"/>
    <n v="5"/>
    <x v="1"/>
    <n v="3"/>
    <n v="261.3"/>
    <n v="783.90000000000009"/>
    <n v="143.71500000000003"/>
    <n v="352.755"/>
    <x v="4"/>
    <x v="3"/>
  </r>
  <r>
    <s v="SO - 0005578"/>
    <d v="2015-05-26T00:00:00"/>
    <x v="1"/>
    <n v="11"/>
    <x v="0"/>
    <s v="AUD"/>
    <x v="1"/>
    <x v="0"/>
    <x v="42"/>
    <n v="32"/>
    <n v="5"/>
    <x v="1"/>
    <n v="4"/>
    <n v="290.33333333333331"/>
    <n v="1161.3333333333333"/>
    <n v="148.07000000000002"/>
    <n v="569.05333333333317"/>
    <x v="4"/>
    <x v="3"/>
  </r>
  <r>
    <s v="SO - 0005579"/>
    <d v="2015-05-26T00:00:00"/>
    <x v="12"/>
    <n v="2"/>
    <x v="0"/>
    <s v="AUD"/>
    <x v="2"/>
    <x v="1"/>
    <x v="15"/>
    <n v="4"/>
    <n v="1"/>
    <x v="4"/>
    <n v="8"/>
    <n v="117.62222222222223"/>
    <n v="940.97777777777787"/>
    <n v="99.978888888888889"/>
    <n v="141.14666666666676"/>
    <x v="4"/>
    <x v="3"/>
  </r>
  <r>
    <s v="SO - 0005580"/>
    <d v="2015-05-26T00:00:00"/>
    <x v="1"/>
    <n v="11"/>
    <x v="0"/>
    <s v="AUD"/>
    <x v="1"/>
    <x v="0"/>
    <x v="42"/>
    <n v="32"/>
    <n v="5"/>
    <x v="1"/>
    <n v="7"/>
    <n v="20.844444444444445"/>
    <n v="145.91111111111113"/>
    <n v="8.5462222222222213"/>
    <n v="86.087555555555582"/>
    <x v="4"/>
    <x v="3"/>
  </r>
  <r>
    <s v="SO - 0005581"/>
    <d v="2015-05-27T00:00:00"/>
    <x v="5"/>
    <n v="16"/>
    <x v="1"/>
    <s v="AUD"/>
    <x v="0"/>
    <x v="0"/>
    <x v="5"/>
    <n v="45"/>
    <n v="7"/>
    <x v="3"/>
    <n v="6"/>
    <n v="206.21111111111111"/>
    <n v="1237.2666666666667"/>
    <n v="90.732888888888894"/>
    <n v="692.86933333333332"/>
    <x v="4"/>
    <x v="3"/>
  </r>
  <r>
    <s v="SO - 0005582"/>
    <d v="2015-05-28T00:00:00"/>
    <x v="6"/>
    <n v="1"/>
    <x v="1"/>
    <s v="AUD"/>
    <x v="2"/>
    <x v="1"/>
    <x v="6"/>
    <n v="1"/>
    <n v="1"/>
    <x v="4"/>
    <n v="6"/>
    <n v="282.14444444444445"/>
    <n v="1692.8666666666668"/>
    <n v="180.57244444444444"/>
    <n v="609.43200000000024"/>
    <x v="4"/>
    <x v="3"/>
  </r>
  <r>
    <s v="SO - 0005583"/>
    <d v="2015-05-28T00:00:00"/>
    <x v="0"/>
    <n v="15"/>
    <x v="1"/>
    <s v="AUD"/>
    <x v="0"/>
    <x v="0"/>
    <x v="47"/>
    <n v="44"/>
    <n v="6"/>
    <x v="0"/>
    <n v="2"/>
    <n v="90.077777777777783"/>
    <n v="180.15555555555557"/>
    <n v="63.054444444444442"/>
    <n v="54.046666666666681"/>
    <x v="4"/>
    <x v="3"/>
  </r>
  <r>
    <s v="SO - 0005584"/>
    <d v="2015-05-28T00:00:00"/>
    <x v="2"/>
    <n v="12"/>
    <x v="1"/>
    <s v="AUD"/>
    <x v="1"/>
    <x v="0"/>
    <x v="40"/>
    <n v="33"/>
    <n v="5"/>
    <x v="1"/>
    <n v="5"/>
    <n v="20.844444444444445"/>
    <n v="104.22222222222223"/>
    <n v="15.424888888888887"/>
    <n v="27.097777777777793"/>
    <x v="4"/>
    <x v="3"/>
  </r>
  <r>
    <s v="SO - 0005585"/>
    <d v="2015-05-28T00:00:00"/>
    <x v="17"/>
    <n v="14"/>
    <x v="1"/>
    <s v="AUD"/>
    <x v="1"/>
    <x v="0"/>
    <x v="0"/>
    <n v="41"/>
    <n v="6"/>
    <x v="0"/>
    <n v="9"/>
    <n v="434.75555555555559"/>
    <n v="3912.8"/>
    <n v="173.90222222222224"/>
    <n v="2347.6800000000003"/>
    <x v="4"/>
    <x v="3"/>
  </r>
  <r>
    <s v="SO - 0005586"/>
    <d v="2015-05-29T00:00:00"/>
    <x v="1"/>
    <n v="11"/>
    <x v="1"/>
    <s v="AUD"/>
    <x v="1"/>
    <x v="0"/>
    <x v="1"/>
    <n v="31"/>
    <n v="5"/>
    <x v="1"/>
    <n v="4"/>
    <n v="29.777777777777779"/>
    <n v="119.11111111111111"/>
    <n v="23.22666666666667"/>
    <n v="26.204444444444434"/>
    <x v="4"/>
    <x v="3"/>
  </r>
  <r>
    <s v="SO - 0005587"/>
    <d v="2015-05-29T00:00:00"/>
    <x v="14"/>
    <n v="10"/>
    <x v="2"/>
    <s v="AUD"/>
    <x v="1"/>
    <x v="0"/>
    <x v="45"/>
    <n v="29"/>
    <n v="4"/>
    <x v="5"/>
    <n v="3"/>
    <n v="285.86666666666667"/>
    <n v="857.6"/>
    <n v="242.98666666666668"/>
    <n v="128.63999999999999"/>
    <x v="4"/>
    <x v="3"/>
  </r>
  <r>
    <s v="SO - 0005588"/>
    <d v="2015-05-29T00:00:00"/>
    <x v="0"/>
    <n v="15"/>
    <x v="1"/>
    <s v="AUD"/>
    <x v="0"/>
    <x v="0"/>
    <x v="0"/>
    <n v="41"/>
    <n v="6"/>
    <x v="0"/>
    <n v="5"/>
    <n v="195.78888888888889"/>
    <n v="978.94444444444446"/>
    <n v="103.76811111111112"/>
    <n v="460.10388888888883"/>
    <x v="4"/>
    <x v="3"/>
  </r>
  <r>
    <s v="SO - 0005589"/>
    <d v="2015-05-29T00:00:00"/>
    <x v="10"/>
    <n v="8"/>
    <x v="1"/>
    <s v="AUD"/>
    <x v="2"/>
    <x v="1"/>
    <x v="13"/>
    <n v="22"/>
    <n v="3"/>
    <x v="2"/>
    <n v="6"/>
    <n v="26.055555555555557"/>
    <n v="156.33333333333334"/>
    <n v="21.626111111111111"/>
    <n v="26.576666666666682"/>
    <x v="4"/>
    <x v="3"/>
  </r>
  <r>
    <s v="SO - 0005590"/>
    <d v="2015-05-29T00:00:00"/>
    <x v="10"/>
    <n v="8"/>
    <x v="1"/>
    <s v="AUD"/>
    <x v="2"/>
    <x v="1"/>
    <x v="13"/>
    <n v="22"/>
    <n v="4"/>
    <x v="5"/>
    <n v="6"/>
    <n v="445.92222222222222"/>
    <n v="2675.5333333333333"/>
    <n v="280.93099999999998"/>
    <n v="989.94733333333352"/>
    <x v="4"/>
    <x v="3"/>
  </r>
  <r>
    <s v="SO - 0005591"/>
    <d v="2015-05-29T00:00:00"/>
    <x v="1"/>
    <n v="11"/>
    <x v="1"/>
    <s v="AUD"/>
    <x v="1"/>
    <x v="0"/>
    <x v="43"/>
    <n v="30"/>
    <n v="5"/>
    <x v="1"/>
    <n v="3"/>
    <n v="118.36666666666666"/>
    <n v="355.09999999999997"/>
    <n v="87.591333333333338"/>
    <n v="92.325999999999965"/>
    <x v="4"/>
    <x v="3"/>
  </r>
  <r>
    <s v="SO - 0005592"/>
    <d v="2015-05-29T00:00:00"/>
    <x v="18"/>
    <n v="3"/>
    <x v="1"/>
    <s v="AUD"/>
    <x v="2"/>
    <x v="1"/>
    <x v="49"/>
    <n v="8"/>
    <n v="1"/>
    <x v="4"/>
    <n v="7"/>
    <n v="122.08888888888889"/>
    <n v="854.62222222222226"/>
    <n v="102.55466666666666"/>
    <n v="136.73955555555563"/>
    <x v="4"/>
    <x v="3"/>
  </r>
  <r>
    <s v="SO - 0005593"/>
    <d v="2015-05-30T00:00:00"/>
    <x v="13"/>
    <n v="19"/>
    <x v="1"/>
    <s v="AUD"/>
    <x v="3"/>
    <x v="2"/>
    <x v="46"/>
    <n v="55"/>
    <n v="8"/>
    <x v="6"/>
    <n v="5"/>
    <n v="116.13333333333334"/>
    <n v="580.66666666666674"/>
    <n v="65.034666666666681"/>
    <n v="255.49333333333334"/>
    <x v="4"/>
    <x v="3"/>
  </r>
  <r>
    <s v="SO - 0005594"/>
    <d v="2015-05-30T00:00:00"/>
    <x v="14"/>
    <n v="10"/>
    <x v="2"/>
    <s v="AUD"/>
    <x v="2"/>
    <x v="0"/>
    <x v="38"/>
    <n v="27"/>
    <n v="4"/>
    <x v="5"/>
    <n v="9"/>
    <n v="686.37777777777785"/>
    <n v="6177.4000000000005"/>
    <n v="377.50777777777785"/>
    <n v="2779.83"/>
    <x v="4"/>
    <x v="3"/>
  </r>
  <r>
    <s v="SO - 0005595"/>
    <d v="2015-05-30T00:00:00"/>
    <x v="16"/>
    <n v="5"/>
    <x v="0"/>
    <s v="AUD"/>
    <x v="2"/>
    <x v="1"/>
    <x v="24"/>
    <n v="14"/>
    <n v="2"/>
    <x v="7"/>
    <n v="1"/>
    <n v="389.34444444444443"/>
    <n v="389.34444444444443"/>
    <n v="221.9263333333333"/>
    <n v="167.41811111111113"/>
    <x v="4"/>
    <x v="3"/>
  </r>
  <r>
    <s v="SO - 0005596"/>
    <d v="2015-05-30T00:00:00"/>
    <x v="4"/>
    <n v="7"/>
    <x v="0"/>
    <s v="AUD"/>
    <x v="2"/>
    <x v="1"/>
    <x v="44"/>
    <n v="21"/>
    <n v="3"/>
    <x v="2"/>
    <n v="6"/>
    <n v="130.27777777777777"/>
    <n v="781.66666666666663"/>
    <n v="110.73611111111111"/>
    <n v="117.24999999999989"/>
    <x v="4"/>
    <x v="3"/>
  </r>
  <r>
    <s v="SO - 0005597"/>
    <d v="2015-05-30T00:00:00"/>
    <x v="10"/>
    <n v="8"/>
    <x v="0"/>
    <s v="AUD"/>
    <x v="2"/>
    <x v="1"/>
    <x v="13"/>
    <n v="22"/>
    <n v="3"/>
    <x v="2"/>
    <n v="5"/>
    <n v="594.81111111111113"/>
    <n v="2974.0555555555557"/>
    <n v="458.00455555555556"/>
    <n v="684.03277777777794"/>
    <x v="4"/>
    <x v="3"/>
  </r>
  <r>
    <s v="SO - 0005598"/>
    <d v="2015-05-30T00:00:00"/>
    <x v="18"/>
    <n v="3"/>
    <x v="1"/>
    <s v="AUD"/>
    <x v="2"/>
    <x v="1"/>
    <x v="49"/>
    <n v="8"/>
    <n v="1"/>
    <x v="4"/>
    <n v="2"/>
    <n v="29.777777777777779"/>
    <n v="59.555555555555557"/>
    <n v="20.248888888888889"/>
    <n v="19.05777777777778"/>
    <x v="4"/>
    <x v="3"/>
  </r>
  <r>
    <s v="SO - 0005599"/>
    <d v="2015-05-31T00:00:00"/>
    <x v="15"/>
    <n v="13"/>
    <x v="1"/>
    <s v="AUD"/>
    <x v="1"/>
    <x v="0"/>
    <x v="54"/>
    <n v="36"/>
    <n v="5"/>
    <x v="1"/>
    <n v="2"/>
    <n v="618.63333333333333"/>
    <n v="1237.2666666666667"/>
    <n v="463.97499999999997"/>
    <n v="309.31666666666672"/>
    <x v="4"/>
    <x v="3"/>
  </r>
  <r>
    <s v="SO - 0005600"/>
    <d v="2015-05-31T00:00:00"/>
    <x v="4"/>
    <n v="7"/>
    <x v="1"/>
    <s v="AUD"/>
    <x v="2"/>
    <x v="1"/>
    <x v="4"/>
    <n v="18"/>
    <n v="3"/>
    <x v="2"/>
    <n v="4"/>
    <n v="107.94444444444444"/>
    <n v="431.77777777777777"/>
    <n v="56.13111111111111"/>
    <n v="207.25333333333333"/>
    <x v="4"/>
    <x v="3"/>
  </r>
  <r>
    <s v="SO - 0005601"/>
    <d v="2015-05-31T00:00:00"/>
    <x v="8"/>
    <n v="9"/>
    <x v="1"/>
    <s v="AUD"/>
    <x v="2"/>
    <x v="0"/>
    <x v="53"/>
    <n v="26"/>
    <n v="4"/>
    <x v="5"/>
    <n v="7"/>
    <n v="188.34444444444446"/>
    <n v="1318.4111111111113"/>
    <n v="156.3258888888889"/>
    <n v="224.1298888888889"/>
    <x v="4"/>
    <x v="3"/>
  </r>
  <r>
    <s v="SO - 0005602"/>
    <d v="2015-05-31T00:00:00"/>
    <x v="10"/>
    <n v="8"/>
    <x v="0"/>
    <s v="AUD"/>
    <x v="2"/>
    <x v="1"/>
    <x v="13"/>
    <n v="22"/>
    <n v="3"/>
    <x v="2"/>
    <n v="4"/>
    <n v="29.777777777777779"/>
    <n v="119.11111111111111"/>
    <n v="19.355555555555558"/>
    <n v="41.688888888888883"/>
    <x v="4"/>
    <x v="3"/>
  </r>
  <r>
    <s v="SO - 0005603"/>
    <d v="2015-06-01T00:00:00"/>
    <x v="0"/>
    <n v="15"/>
    <x v="0"/>
    <s v="AUD"/>
    <x v="0"/>
    <x v="0"/>
    <x v="57"/>
    <n v="43"/>
    <n v="6"/>
    <x v="0"/>
    <n v="4"/>
    <n v="330.53333333333336"/>
    <n v="1322.1333333333334"/>
    <n v="171.87733333333335"/>
    <n v="634.62400000000002"/>
    <x v="5"/>
    <x v="3"/>
  </r>
  <r>
    <s v="SO - 0005604"/>
    <d v="2015-06-01T00:00:00"/>
    <x v="2"/>
    <n v="12"/>
    <x v="0"/>
    <s v="AUD"/>
    <x v="1"/>
    <x v="0"/>
    <x v="2"/>
    <n v="34"/>
    <n v="5"/>
    <x v="1"/>
    <n v="2"/>
    <n v="428.8"/>
    <n v="857.6"/>
    <n v="227.26400000000001"/>
    <n v="403.072"/>
    <x v="5"/>
    <x v="3"/>
  </r>
  <r>
    <s v="SO - 0005605"/>
    <d v="2015-06-01T00:00:00"/>
    <x v="13"/>
    <n v="19"/>
    <x v="1"/>
    <s v="AUD"/>
    <x v="3"/>
    <x v="2"/>
    <x v="23"/>
    <n v="53"/>
    <n v="8"/>
    <x v="6"/>
    <n v="3"/>
    <n v="93.055555555555557"/>
    <n v="279.16666666666669"/>
    <n v="62.347222222222221"/>
    <n v="92.125000000000028"/>
    <x v="5"/>
    <x v="3"/>
  </r>
  <r>
    <s v="SO - 0005606"/>
    <d v="2015-06-01T00:00:00"/>
    <x v="16"/>
    <n v="5"/>
    <x v="1"/>
    <s v="AUD"/>
    <x v="2"/>
    <x v="1"/>
    <x v="35"/>
    <n v="13"/>
    <n v="2"/>
    <x v="7"/>
    <n v="4"/>
    <n v="122.08888888888889"/>
    <n v="488.35555555555555"/>
    <n v="85.462222222222223"/>
    <n v="146.50666666666666"/>
    <x v="5"/>
    <x v="3"/>
  </r>
  <r>
    <s v="SO - 0005607"/>
    <d v="2015-06-01T00:00:00"/>
    <x v="2"/>
    <n v="12"/>
    <x v="1"/>
    <s v="AUD"/>
    <x v="1"/>
    <x v="0"/>
    <x v="16"/>
    <n v="35"/>
    <n v="5"/>
    <x v="1"/>
    <n v="8"/>
    <n v="100.5"/>
    <n v="804"/>
    <n v="83.415000000000006"/>
    <n v="136.67999999999995"/>
    <x v="5"/>
    <x v="3"/>
  </r>
  <r>
    <s v="SO - 0005608"/>
    <d v="2015-06-01T00:00:00"/>
    <x v="11"/>
    <n v="20"/>
    <x v="1"/>
    <s v="AUD"/>
    <x v="3"/>
    <x v="2"/>
    <x v="25"/>
    <n v="57"/>
    <n v="8"/>
    <x v="6"/>
    <n v="5"/>
    <n v="628.31111111111113"/>
    <n v="3141.5555555555557"/>
    <n v="351.85422222222229"/>
    <n v="1382.2844444444443"/>
    <x v="5"/>
    <x v="3"/>
  </r>
  <r>
    <s v="SO - 0005609"/>
    <d v="2015-06-02T00:00:00"/>
    <x v="6"/>
    <n v="1"/>
    <x v="0"/>
    <s v="AUD"/>
    <x v="2"/>
    <x v="1"/>
    <x v="6"/>
    <n v="1"/>
    <n v="1"/>
    <x v="4"/>
    <n v="1"/>
    <n v="440.71111111111111"/>
    <n v="440.71111111111111"/>
    <n v="211.54133333333334"/>
    <n v="229.16977777777777"/>
    <x v="5"/>
    <x v="3"/>
  </r>
  <r>
    <s v="SO - 0005610"/>
    <d v="2015-06-02T00:00:00"/>
    <x v="10"/>
    <n v="8"/>
    <x v="2"/>
    <s v="AUD"/>
    <x v="2"/>
    <x v="1"/>
    <x v="44"/>
    <n v="21"/>
    <n v="3"/>
    <x v="2"/>
    <n v="7"/>
    <n v="396.04444444444448"/>
    <n v="2772.3111111111111"/>
    <n v="300.99377777777778"/>
    <n v="665.35466666666662"/>
    <x v="5"/>
    <x v="3"/>
  </r>
  <r>
    <s v="SO - 0005611"/>
    <d v="2015-06-02T00:00:00"/>
    <x v="16"/>
    <n v="5"/>
    <x v="1"/>
    <s v="AUD"/>
    <x v="2"/>
    <x v="1"/>
    <x v="24"/>
    <n v="14"/>
    <n v="2"/>
    <x v="7"/>
    <n v="9"/>
    <n v="103.47777777777779"/>
    <n v="931.30000000000007"/>
    <n v="49.669333333333334"/>
    <n v="484.27600000000007"/>
    <x v="5"/>
    <x v="3"/>
  </r>
  <r>
    <s v="SO - 0005612"/>
    <d v="2015-06-02T00:00:00"/>
    <x v="16"/>
    <n v="5"/>
    <x v="0"/>
    <s v="AUD"/>
    <x v="2"/>
    <x v="1"/>
    <x v="24"/>
    <n v="14"/>
    <n v="2"/>
    <x v="7"/>
    <n v="2"/>
    <n v="249.38888888888889"/>
    <n v="498.77777777777777"/>
    <n v="102.24944444444444"/>
    <n v="294.2788888888889"/>
    <x v="5"/>
    <x v="3"/>
  </r>
  <r>
    <s v="SO - 0005613"/>
    <d v="2015-06-02T00:00:00"/>
    <x v="12"/>
    <n v="2"/>
    <x v="2"/>
    <s v="AUD"/>
    <x v="2"/>
    <x v="1"/>
    <x v="37"/>
    <n v="5"/>
    <n v="1"/>
    <x v="4"/>
    <n v="4"/>
    <n v="273.21111111111111"/>
    <n v="1092.8444444444444"/>
    <n v="147.53399999999999"/>
    <n v="502.70844444444447"/>
    <x v="5"/>
    <x v="3"/>
  </r>
  <r>
    <s v="SO - 0005614"/>
    <d v="2015-06-02T00:00:00"/>
    <x v="6"/>
    <n v="1"/>
    <x v="2"/>
    <s v="AUD"/>
    <x v="2"/>
    <x v="1"/>
    <x v="6"/>
    <n v="1"/>
    <n v="1"/>
    <x v="4"/>
    <n v="7"/>
    <n v="259.81111111111113"/>
    <n v="1818.6777777777779"/>
    <n v="114.3168888888889"/>
    <n v="1018.4595555555557"/>
    <x v="5"/>
    <x v="3"/>
  </r>
  <r>
    <s v="SO - 0005615"/>
    <d v="2015-06-02T00:00:00"/>
    <x v="6"/>
    <n v="1"/>
    <x v="1"/>
    <s v="AUD"/>
    <x v="2"/>
    <x v="1"/>
    <x v="6"/>
    <n v="1"/>
    <n v="1"/>
    <x v="4"/>
    <n v="6"/>
    <n v="437.73333333333335"/>
    <n v="2626.4"/>
    <n v="231.99866666666671"/>
    <n v="1234.4079999999999"/>
    <x v="5"/>
    <x v="3"/>
  </r>
  <r>
    <s v="SO - 0005616"/>
    <d v="2015-06-03T00:00:00"/>
    <x v="6"/>
    <n v="1"/>
    <x v="1"/>
    <s v="AUD"/>
    <x v="2"/>
    <x v="1"/>
    <x v="6"/>
    <n v="1"/>
    <n v="1"/>
    <x v="4"/>
    <n v="1"/>
    <n v="221.84444444444446"/>
    <n v="221.84444444444446"/>
    <n v="173.0386666666667"/>
    <n v="48.805777777777763"/>
    <x v="5"/>
    <x v="3"/>
  </r>
  <r>
    <s v="SO - 0005617"/>
    <d v="2015-06-03T00:00:00"/>
    <x v="2"/>
    <n v="12"/>
    <x v="1"/>
    <s v="AUD"/>
    <x v="1"/>
    <x v="0"/>
    <x v="2"/>
    <n v="34"/>
    <n v="5"/>
    <x v="1"/>
    <n v="1"/>
    <n v="684.1444444444445"/>
    <n v="684.1444444444445"/>
    <n v="513.10833333333335"/>
    <n v="171.03611111111115"/>
    <x v="5"/>
    <x v="3"/>
  </r>
  <r>
    <s v="SO - 0005618"/>
    <d v="2015-06-03T00:00:00"/>
    <x v="12"/>
    <n v="2"/>
    <x v="1"/>
    <s v="AUD"/>
    <x v="2"/>
    <x v="1"/>
    <x v="37"/>
    <n v="5"/>
    <n v="1"/>
    <x v="4"/>
    <n v="7"/>
    <n v="260.55555555555554"/>
    <n v="1823.8888888888887"/>
    <n v="151.12222222222221"/>
    <n v="766.0333333333333"/>
    <x v="5"/>
    <x v="3"/>
  </r>
  <r>
    <s v="SO - 0005619"/>
    <d v="2015-06-03T00:00:00"/>
    <x v="16"/>
    <n v="5"/>
    <x v="1"/>
    <s v="AUD"/>
    <x v="2"/>
    <x v="1"/>
    <x v="35"/>
    <n v="13"/>
    <n v="2"/>
    <x v="7"/>
    <n v="9"/>
    <n v="19.355555555555558"/>
    <n v="174.20000000000002"/>
    <n v="13.548888888888889"/>
    <n v="52.260000000000019"/>
    <x v="5"/>
    <x v="3"/>
  </r>
  <r>
    <s v="SO - 0005620"/>
    <d v="2015-06-03T00:00:00"/>
    <x v="3"/>
    <n v="6"/>
    <x v="0"/>
    <s v="AUD"/>
    <x v="2"/>
    <x v="1"/>
    <x v="3"/>
    <n v="17"/>
    <n v="3"/>
    <x v="2"/>
    <n v="7"/>
    <n v="142.93333333333334"/>
    <n v="1000.5333333333333"/>
    <n v="70.037333333333336"/>
    <n v="510.27199999999993"/>
    <x v="5"/>
    <x v="3"/>
  </r>
  <r>
    <s v="SO - 0005621"/>
    <d v="2015-06-03T00:00:00"/>
    <x v="3"/>
    <n v="6"/>
    <x v="0"/>
    <s v="AUD"/>
    <x v="2"/>
    <x v="1"/>
    <x v="3"/>
    <n v="17"/>
    <n v="3"/>
    <x v="2"/>
    <n v="2"/>
    <n v="669.25555555555559"/>
    <n v="1338.5111111111112"/>
    <n v="435.01611111111117"/>
    <n v="468.47888888888883"/>
    <x v="5"/>
    <x v="3"/>
  </r>
  <r>
    <s v="SO - 0005622"/>
    <d v="2015-06-04T00:00:00"/>
    <x v="2"/>
    <n v="12"/>
    <x v="1"/>
    <s v="AUD"/>
    <x v="1"/>
    <x v="0"/>
    <x v="16"/>
    <n v="35"/>
    <n v="5"/>
    <x v="1"/>
    <n v="5"/>
    <n v="292.56666666666666"/>
    <n v="1462.8333333333333"/>
    <n v="213.57366666666664"/>
    <n v="394.96500000000015"/>
    <x v="5"/>
    <x v="3"/>
  </r>
  <r>
    <s v="SO - 0005623"/>
    <d v="2015-06-04T00:00:00"/>
    <x v="13"/>
    <n v="19"/>
    <x v="1"/>
    <s v="AUD"/>
    <x v="3"/>
    <x v="2"/>
    <x v="23"/>
    <n v="53"/>
    <n v="8"/>
    <x v="6"/>
    <n v="1"/>
    <n v="22.333333333333332"/>
    <n v="22.333333333333332"/>
    <n v="18.536666666666665"/>
    <n v="3.7966666666666669"/>
    <x v="5"/>
    <x v="3"/>
  </r>
  <r>
    <s v="SO - 0005624"/>
    <d v="2015-06-04T00:00:00"/>
    <x v="0"/>
    <n v="15"/>
    <x v="1"/>
    <s v="AUD"/>
    <x v="0"/>
    <x v="0"/>
    <x v="8"/>
    <n v="42"/>
    <n v="6"/>
    <x v="0"/>
    <n v="6"/>
    <n v="111.66666666666667"/>
    <n v="670"/>
    <n v="79.283333333333331"/>
    <n v="194.3"/>
    <x v="5"/>
    <x v="3"/>
  </r>
  <r>
    <s v="SO - 0005625"/>
    <d v="2015-06-04T00:00:00"/>
    <x v="0"/>
    <n v="15"/>
    <x v="0"/>
    <s v="AUD"/>
    <x v="0"/>
    <x v="0"/>
    <x v="47"/>
    <n v="44"/>
    <n v="6"/>
    <x v="0"/>
    <n v="9"/>
    <n v="111.66666666666667"/>
    <n v="1005"/>
    <n v="59.18333333333333"/>
    <n v="472.35"/>
    <x v="5"/>
    <x v="3"/>
  </r>
  <r>
    <s v="SO - 0005626"/>
    <d v="2015-06-04T00:00:00"/>
    <x v="3"/>
    <n v="6"/>
    <x v="1"/>
    <s v="AUD"/>
    <x v="2"/>
    <x v="1"/>
    <x v="3"/>
    <n v="17"/>
    <n v="3"/>
    <x v="2"/>
    <n v="5"/>
    <n v="20.844444444444445"/>
    <n v="104.22222222222223"/>
    <n v="10.422222222222222"/>
    <n v="52.111111111111114"/>
    <x v="5"/>
    <x v="3"/>
  </r>
  <r>
    <s v="SO - 0005627"/>
    <d v="2015-06-04T00:00:00"/>
    <x v="11"/>
    <n v="20"/>
    <x v="0"/>
    <s v="AUD"/>
    <x v="3"/>
    <x v="2"/>
    <x v="14"/>
    <n v="56"/>
    <n v="8"/>
    <x v="6"/>
    <n v="3"/>
    <n v="136.97777777777776"/>
    <n v="410.93333333333328"/>
    <n v="94.514666666666656"/>
    <n v="127.3893333333333"/>
    <x v="5"/>
    <x v="3"/>
  </r>
  <r>
    <s v="SO - 0005628"/>
    <d v="2015-06-04T00:00:00"/>
    <x v="14"/>
    <n v="10"/>
    <x v="1"/>
    <s v="AUD"/>
    <x v="1"/>
    <x v="0"/>
    <x v="45"/>
    <n v="29"/>
    <n v="4"/>
    <x v="5"/>
    <n v="8"/>
    <n v="432.52222222222224"/>
    <n v="3460.1777777777779"/>
    <n v="250.8628888888889"/>
    <n v="1453.2746666666667"/>
    <x v="5"/>
    <x v="3"/>
  </r>
  <r>
    <s v="SO - 0005629"/>
    <d v="2015-06-04T00:00:00"/>
    <x v="13"/>
    <n v="19"/>
    <x v="1"/>
    <s v="AUD"/>
    <x v="3"/>
    <x v="2"/>
    <x v="39"/>
    <n v="54"/>
    <n v="8"/>
    <x v="6"/>
    <n v="4"/>
    <n v="430.28888888888889"/>
    <n v="1721.1555555555556"/>
    <n v="352.83688888888884"/>
    <n v="309.80800000000022"/>
    <x v="5"/>
    <x v="3"/>
  </r>
  <r>
    <s v="SO - 0005630"/>
    <d v="2015-06-04T00:00:00"/>
    <x v="14"/>
    <n v="10"/>
    <x v="2"/>
    <s v="AUD"/>
    <x v="1"/>
    <x v="0"/>
    <x v="45"/>
    <n v="29"/>
    <n v="4"/>
    <x v="5"/>
    <n v="3"/>
    <n v="248.64444444444447"/>
    <n v="745.93333333333339"/>
    <n v="109.40355555555556"/>
    <n v="417.72266666666673"/>
    <x v="5"/>
    <x v="3"/>
  </r>
  <r>
    <s v="SO - 0005631"/>
    <d v="2015-06-05T00:00:00"/>
    <x v="10"/>
    <n v="8"/>
    <x v="1"/>
    <s v="AUD"/>
    <x v="2"/>
    <x v="1"/>
    <x v="31"/>
    <n v="23"/>
    <n v="4"/>
    <x v="5"/>
    <n v="1"/>
    <n v="276.18888888888893"/>
    <n v="276.18888888888893"/>
    <n v="209.90355555555558"/>
    <n v="66.285333333333341"/>
    <x v="5"/>
    <x v="3"/>
  </r>
  <r>
    <s v="SO - 0005632"/>
    <d v="2015-06-06T00:00:00"/>
    <x v="4"/>
    <n v="7"/>
    <x v="1"/>
    <s v="AUD"/>
    <x v="2"/>
    <x v="1"/>
    <x v="48"/>
    <n v="20"/>
    <n v="3"/>
    <x v="2"/>
    <n v="4"/>
    <n v="411.67777777777775"/>
    <n v="1646.711111111111"/>
    <n v="308.75833333333333"/>
    <n v="411.67777777777769"/>
    <x v="5"/>
    <x v="3"/>
  </r>
  <r>
    <s v="SO - 0005633"/>
    <d v="2015-06-06T00:00:00"/>
    <x v="16"/>
    <n v="5"/>
    <x v="2"/>
    <s v="AUD"/>
    <x v="2"/>
    <x v="1"/>
    <x v="24"/>
    <n v="14"/>
    <n v="2"/>
    <x v="7"/>
    <n v="1"/>
    <n v="382.64444444444445"/>
    <n v="382.64444444444445"/>
    <n v="256.37177777777782"/>
    <n v="126.27266666666662"/>
    <x v="5"/>
    <x v="3"/>
  </r>
  <r>
    <s v="SO - 0005634"/>
    <d v="2015-06-07T00:00:00"/>
    <x v="4"/>
    <n v="7"/>
    <x v="0"/>
    <s v="AUD"/>
    <x v="2"/>
    <x v="1"/>
    <x v="4"/>
    <n v="18"/>
    <n v="3"/>
    <x v="2"/>
    <n v="3"/>
    <n v="430.28888888888889"/>
    <n v="1290.8666666666668"/>
    <n v="189.32711111111109"/>
    <n v="722.88533333333351"/>
    <x v="5"/>
    <x v="3"/>
  </r>
  <r>
    <s v="SO - 0005635"/>
    <d v="2015-06-07T00:00:00"/>
    <x v="11"/>
    <n v="20"/>
    <x v="1"/>
    <s v="AUD"/>
    <x v="3"/>
    <x v="2"/>
    <x v="25"/>
    <n v="57"/>
    <n v="8"/>
    <x v="6"/>
    <n v="1"/>
    <n v="279.91111111111115"/>
    <n v="279.91111111111115"/>
    <n v="117.56266666666667"/>
    <n v="162.34844444444448"/>
    <x v="5"/>
    <x v="3"/>
  </r>
  <r>
    <s v="SO - 0005636"/>
    <d v="2015-06-07T00:00:00"/>
    <x v="5"/>
    <n v="16"/>
    <x v="1"/>
    <s v="AUD"/>
    <x v="0"/>
    <x v="0"/>
    <x v="47"/>
    <n v="44"/>
    <n v="7"/>
    <x v="3"/>
    <n v="4"/>
    <n v="103.47777777777779"/>
    <n v="413.91111111111115"/>
    <n v="60.017111111111113"/>
    <n v="173.8426666666667"/>
    <x v="5"/>
    <x v="3"/>
  </r>
  <r>
    <s v="SO - 0005637"/>
    <d v="2015-06-08T00:00:00"/>
    <x v="17"/>
    <n v="14"/>
    <x v="1"/>
    <s v="AUD"/>
    <x v="1"/>
    <x v="0"/>
    <x v="0"/>
    <n v="41"/>
    <n v="6"/>
    <x v="0"/>
    <n v="4"/>
    <n v="118.36666666666666"/>
    <n v="473.46666666666664"/>
    <n v="85.22399999999999"/>
    <n v="132.57066666666668"/>
    <x v="5"/>
    <x v="3"/>
  </r>
  <r>
    <s v="SO - 0005638"/>
    <d v="2015-06-08T00:00:00"/>
    <x v="11"/>
    <n v="20"/>
    <x v="0"/>
    <s v="AUD"/>
    <x v="3"/>
    <x v="2"/>
    <x v="25"/>
    <n v="57"/>
    <n v="8"/>
    <x v="6"/>
    <n v="5"/>
    <n v="290.33333333333331"/>
    <n v="1451.6666666666665"/>
    <n v="116.13333333333334"/>
    <n v="870.99999999999977"/>
    <x v="5"/>
    <x v="3"/>
  </r>
  <r>
    <s v="SO - 0005639"/>
    <d v="2015-06-08T00:00:00"/>
    <x v="6"/>
    <n v="1"/>
    <x v="2"/>
    <s v="AUD"/>
    <x v="2"/>
    <x v="1"/>
    <x v="9"/>
    <n v="3"/>
    <n v="1"/>
    <x v="4"/>
    <n v="7"/>
    <n v="25.311111111111114"/>
    <n v="177.17777777777781"/>
    <n v="20.755111111111109"/>
    <n v="31.892000000000053"/>
    <x v="5"/>
    <x v="3"/>
  </r>
  <r>
    <s v="SO - 0005640"/>
    <d v="2015-06-08T00:00:00"/>
    <x v="2"/>
    <n v="12"/>
    <x v="1"/>
    <s v="AUD"/>
    <x v="1"/>
    <x v="0"/>
    <x v="2"/>
    <n v="34"/>
    <n v="5"/>
    <x v="1"/>
    <n v="3"/>
    <n v="125.06666666666668"/>
    <n v="375.20000000000005"/>
    <n v="70.037333333333351"/>
    <n v="165.08799999999999"/>
    <x v="5"/>
    <x v="3"/>
  </r>
  <r>
    <s v="SO - 0005641"/>
    <d v="2015-06-08T00:00:00"/>
    <x v="8"/>
    <n v="9"/>
    <x v="1"/>
    <s v="AUD"/>
    <x v="2"/>
    <x v="1"/>
    <x v="32"/>
    <n v="24"/>
    <n v="4"/>
    <x v="5"/>
    <n v="3"/>
    <n v="279.16666666666669"/>
    <n v="837.5"/>
    <n v="161.91666666666666"/>
    <n v="351.75"/>
    <x v="5"/>
    <x v="3"/>
  </r>
  <r>
    <s v="SO - 0005642"/>
    <d v="2015-06-09T00:00:00"/>
    <x v="1"/>
    <n v="11"/>
    <x v="1"/>
    <s v="AUD"/>
    <x v="1"/>
    <x v="0"/>
    <x v="1"/>
    <n v="31"/>
    <n v="5"/>
    <x v="1"/>
    <n v="7"/>
    <n v="120.60000000000001"/>
    <n v="844.2"/>
    <n v="72.36"/>
    <n v="337.68000000000006"/>
    <x v="5"/>
    <x v="3"/>
  </r>
  <r>
    <s v="SO - 0005643"/>
    <d v="2015-06-09T00:00:00"/>
    <x v="2"/>
    <n v="12"/>
    <x v="0"/>
    <s v="AUD"/>
    <x v="1"/>
    <x v="0"/>
    <x v="40"/>
    <n v="33"/>
    <n v="5"/>
    <x v="1"/>
    <n v="3"/>
    <n v="18.611111111111111"/>
    <n v="55.833333333333329"/>
    <n v="9.6777777777777789"/>
    <n v="26.79999999999999"/>
    <x v="5"/>
    <x v="3"/>
  </r>
  <r>
    <s v="SO - 0005644"/>
    <d v="2015-06-09T00:00:00"/>
    <x v="0"/>
    <n v="15"/>
    <x v="1"/>
    <s v="AUD"/>
    <x v="0"/>
    <x v="0"/>
    <x v="8"/>
    <n v="42"/>
    <n v="6"/>
    <x v="0"/>
    <n v="2"/>
    <n v="131.76666666666668"/>
    <n v="263.53333333333336"/>
    <n v="88.283666666666676"/>
    <n v="86.966000000000008"/>
    <x v="5"/>
    <x v="3"/>
  </r>
  <r>
    <s v="SO - 0005645"/>
    <d v="2015-06-09T00:00:00"/>
    <x v="16"/>
    <n v="5"/>
    <x v="2"/>
    <s v="AUD"/>
    <x v="2"/>
    <x v="1"/>
    <x v="24"/>
    <n v="14"/>
    <n v="2"/>
    <x v="7"/>
    <n v="6"/>
    <n v="125.8111111111111"/>
    <n v="754.86666666666656"/>
    <n v="59.131222222222213"/>
    <n v="400.0793333333333"/>
    <x v="5"/>
    <x v="3"/>
  </r>
  <r>
    <s v="SO - 0005646"/>
    <d v="2015-06-09T00:00:00"/>
    <x v="17"/>
    <n v="14"/>
    <x v="0"/>
    <s v="AUD"/>
    <x v="1"/>
    <x v="0"/>
    <x v="28"/>
    <n v="40"/>
    <n v="6"/>
    <x v="0"/>
    <n v="8"/>
    <n v="120.60000000000001"/>
    <n v="964.80000000000007"/>
    <n v="49.445999999999998"/>
    <n v="569.23200000000008"/>
    <x v="5"/>
    <x v="3"/>
  </r>
  <r>
    <s v="SO - 0005647"/>
    <d v="2015-06-10T00:00:00"/>
    <x v="14"/>
    <n v="10"/>
    <x v="1"/>
    <s v="AUD"/>
    <x v="1"/>
    <x v="0"/>
    <x v="17"/>
    <n v="28"/>
    <n v="4"/>
    <x v="5"/>
    <n v="3"/>
    <n v="297.77777777777777"/>
    <n v="893.33333333333326"/>
    <n v="134"/>
    <n v="491.33333333333326"/>
    <x v="5"/>
    <x v="3"/>
  </r>
  <r>
    <s v="SO - 0005648"/>
    <d v="2015-06-10T00:00:00"/>
    <x v="18"/>
    <n v="3"/>
    <x v="0"/>
    <s v="AUD"/>
    <x v="2"/>
    <x v="1"/>
    <x v="49"/>
    <n v="8"/>
    <n v="2"/>
    <x v="7"/>
    <n v="1"/>
    <n v="291.82222222222225"/>
    <n v="291.82222222222225"/>
    <n v="198.43911111111115"/>
    <n v="93.383111111111106"/>
    <x v="5"/>
    <x v="3"/>
  </r>
  <r>
    <s v="SO - 0005649"/>
    <d v="2015-06-10T00:00:00"/>
    <x v="5"/>
    <n v="16"/>
    <x v="1"/>
    <s v="AUD"/>
    <x v="0"/>
    <x v="0"/>
    <x v="5"/>
    <n v="45"/>
    <n v="7"/>
    <x v="3"/>
    <n v="1"/>
    <n v="222.58888888888887"/>
    <n v="222.58888888888887"/>
    <n v="164.71577777777779"/>
    <n v="57.873111111111086"/>
    <x v="5"/>
    <x v="3"/>
  </r>
  <r>
    <s v="SO - 0005650"/>
    <d v="2015-06-10T00:00:00"/>
    <x v="13"/>
    <n v="19"/>
    <x v="0"/>
    <s v="AUD"/>
    <x v="3"/>
    <x v="2"/>
    <x v="14"/>
    <n v="56"/>
    <n v="8"/>
    <x v="6"/>
    <n v="8"/>
    <n v="266.51111111111112"/>
    <n v="2132.088888888889"/>
    <n v="181.22755555555557"/>
    <n v="682.26844444444441"/>
    <x v="5"/>
    <x v="3"/>
  </r>
  <r>
    <s v="SO - 0005651"/>
    <d v="2015-06-10T00:00:00"/>
    <x v="3"/>
    <n v="6"/>
    <x v="2"/>
    <s v="AUD"/>
    <x v="2"/>
    <x v="1"/>
    <x v="20"/>
    <n v="16"/>
    <n v="3"/>
    <x v="2"/>
    <n v="9"/>
    <n v="116.87777777777779"/>
    <n v="1051.9000000000001"/>
    <n v="78.308111111111131"/>
    <n v="347.12699999999995"/>
    <x v="5"/>
    <x v="3"/>
  </r>
  <r>
    <s v="SO - 0005652"/>
    <d v="2015-06-11T00:00:00"/>
    <x v="19"/>
    <n v="4"/>
    <x v="1"/>
    <s v="AUD"/>
    <x v="2"/>
    <x v="1"/>
    <x v="36"/>
    <n v="11"/>
    <n v="2"/>
    <x v="7"/>
    <n v="1"/>
    <n v="428.8"/>
    <n v="428.8"/>
    <n v="270.14400000000001"/>
    <n v="158.65600000000001"/>
    <x v="5"/>
    <x v="3"/>
  </r>
  <r>
    <s v="SO - 0005653"/>
    <d v="2015-06-11T00:00:00"/>
    <x v="1"/>
    <n v="11"/>
    <x v="0"/>
    <s v="AUD"/>
    <x v="1"/>
    <x v="0"/>
    <x v="42"/>
    <n v="32"/>
    <n v="5"/>
    <x v="1"/>
    <n v="5"/>
    <n v="196.53333333333333"/>
    <n v="982.66666666666663"/>
    <n v="98.266666666666666"/>
    <n v="491.33333333333331"/>
    <x v="5"/>
    <x v="3"/>
  </r>
  <r>
    <s v="SO - 0005654"/>
    <d v="2015-06-11T00:00:00"/>
    <x v="12"/>
    <n v="2"/>
    <x v="0"/>
    <s v="AUD"/>
    <x v="2"/>
    <x v="1"/>
    <x v="37"/>
    <n v="5"/>
    <n v="1"/>
    <x v="4"/>
    <n v="9"/>
    <n v="82.63333333333334"/>
    <n v="743.7"/>
    <n v="70.23833333333333"/>
    <n v="111.55500000000006"/>
    <x v="5"/>
    <x v="3"/>
  </r>
  <r>
    <s v="SO - 0005655"/>
    <d v="2015-06-11T00:00:00"/>
    <x v="7"/>
    <n v="17"/>
    <x v="0"/>
    <s v="AUD"/>
    <x v="0"/>
    <x v="2"/>
    <x v="30"/>
    <n v="47"/>
    <n v="7"/>
    <x v="3"/>
    <n v="5"/>
    <n v="207.7"/>
    <n v="1038.5"/>
    <n v="114.235"/>
    <n v="467.32500000000005"/>
    <x v="5"/>
    <x v="3"/>
  </r>
  <r>
    <s v="SO - 0005656"/>
    <d v="2015-06-11T00:00:00"/>
    <x v="12"/>
    <n v="2"/>
    <x v="2"/>
    <s v="AUD"/>
    <x v="2"/>
    <x v="1"/>
    <x v="37"/>
    <n v="5"/>
    <n v="1"/>
    <x v="4"/>
    <n v="1"/>
    <n v="265.02222222222224"/>
    <n v="265.02222222222224"/>
    <n v="113.95955555555558"/>
    <n v="151.06266666666664"/>
    <x v="5"/>
    <x v="3"/>
  </r>
  <r>
    <s v="SO - 0005657"/>
    <d v="2015-06-12T00:00:00"/>
    <x v="14"/>
    <n v="10"/>
    <x v="1"/>
    <s v="AUD"/>
    <x v="1"/>
    <x v="0"/>
    <x v="17"/>
    <n v="28"/>
    <n v="4"/>
    <x v="5"/>
    <n v="8"/>
    <n v="387.11111111111109"/>
    <n v="3096.8888888888887"/>
    <n v="240.00888888888889"/>
    <n v="1176.8177777777776"/>
    <x v="5"/>
    <x v="3"/>
  </r>
  <r>
    <s v="SO - 0005658"/>
    <d v="2015-06-12T00:00:00"/>
    <x v="15"/>
    <n v="13"/>
    <x v="1"/>
    <s v="AUD"/>
    <x v="1"/>
    <x v="0"/>
    <x v="18"/>
    <n v="37"/>
    <n v="5"/>
    <x v="1"/>
    <n v="8"/>
    <n v="430.28888888888889"/>
    <n v="3442.3111111111111"/>
    <n v="279.6877777777778"/>
    <n v="1204.8088888888888"/>
    <x v="5"/>
    <x v="3"/>
  </r>
  <r>
    <s v="SO - 0005659"/>
    <d v="2015-06-13T00:00:00"/>
    <x v="8"/>
    <n v="9"/>
    <x v="1"/>
    <s v="AUD"/>
    <x v="2"/>
    <x v="1"/>
    <x v="10"/>
    <n v="25"/>
    <n v="4"/>
    <x v="5"/>
    <n v="3"/>
    <n v="349.14444444444445"/>
    <n v="1047.4333333333334"/>
    <n v="268.84122222222226"/>
    <n v="240.90966666666668"/>
    <x v="5"/>
    <x v="3"/>
  </r>
  <r>
    <s v="SO - 0005660"/>
    <d v="2015-06-13T00:00:00"/>
    <x v="17"/>
    <n v="14"/>
    <x v="1"/>
    <s v="AUD"/>
    <x v="1"/>
    <x v="0"/>
    <x v="0"/>
    <n v="41"/>
    <n v="6"/>
    <x v="0"/>
    <n v="9"/>
    <n v="428.05555555555554"/>
    <n v="3852.5"/>
    <n v="231.15000000000003"/>
    <n v="1772.1499999999996"/>
    <x v="5"/>
    <x v="3"/>
  </r>
  <r>
    <s v="SO - 0005661"/>
    <d v="2015-06-14T00:00:00"/>
    <x v="1"/>
    <n v="11"/>
    <x v="1"/>
    <s v="AUD"/>
    <x v="1"/>
    <x v="0"/>
    <x v="42"/>
    <n v="32"/>
    <n v="5"/>
    <x v="1"/>
    <n v="7"/>
    <n v="101.98888888888888"/>
    <n v="713.92222222222222"/>
    <n v="79.551333333333332"/>
    <n v="157.06288888888889"/>
    <x v="5"/>
    <x v="3"/>
  </r>
  <r>
    <s v="SO - 0005662"/>
    <d v="2015-06-14T00:00:00"/>
    <x v="13"/>
    <n v="19"/>
    <x v="1"/>
    <s v="AUD"/>
    <x v="3"/>
    <x v="2"/>
    <x v="39"/>
    <n v="54"/>
    <n v="8"/>
    <x v="6"/>
    <n v="8"/>
    <n v="26.055555555555557"/>
    <n v="208.44444444444446"/>
    <n v="16.415000000000003"/>
    <n v="77.124444444444435"/>
    <x v="5"/>
    <x v="3"/>
  </r>
  <r>
    <s v="SO - 0005663"/>
    <d v="2015-06-14T00:00:00"/>
    <x v="16"/>
    <n v="5"/>
    <x v="1"/>
    <s v="AUD"/>
    <x v="2"/>
    <x v="1"/>
    <x v="51"/>
    <n v="12"/>
    <n v="2"/>
    <x v="7"/>
    <n v="1"/>
    <n v="203.23333333333335"/>
    <n v="203.23333333333335"/>
    <n v="107.71366666666668"/>
    <n v="95.519666666666666"/>
    <x v="5"/>
    <x v="3"/>
  </r>
  <r>
    <s v="SO - 0005664"/>
    <d v="2015-06-14T00:00:00"/>
    <x v="1"/>
    <n v="11"/>
    <x v="0"/>
    <s v="AUD"/>
    <x v="1"/>
    <x v="0"/>
    <x v="1"/>
    <n v="31"/>
    <n v="5"/>
    <x v="1"/>
    <n v="4"/>
    <n v="569.5"/>
    <n v="2278"/>
    <n v="267.66499999999996"/>
    <n v="1207.3400000000001"/>
    <x v="5"/>
    <x v="3"/>
  </r>
  <r>
    <s v="SO - 0005665"/>
    <d v="2015-06-14T00:00:00"/>
    <x v="5"/>
    <n v="16"/>
    <x v="1"/>
    <s v="AUD"/>
    <x v="0"/>
    <x v="2"/>
    <x v="30"/>
    <n v="47"/>
    <n v="7"/>
    <x v="3"/>
    <n v="6"/>
    <n v="218.12222222222223"/>
    <n v="1308.7333333333333"/>
    <n v="170.13533333333334"/>
    <n v="287.92133333333334"/>
    <x v="5"/>
    <x v="3"/>
  </r>
  <r>
    <s v="SO - 0005666"/>
    <d v="2015-06-14T00:00:00"/>
    <x v="19"/>
    <n v="4"/>
    <x v="0"/>
    <s v="AUD"/>
    <x v="2"/>
    <x v="1"/>
    <x v="36"/>
    <n v="11"/>
    <n v="2"/>
    <x v="7"/>
    <n v="5"/>
    <n v="18.611111111111111"/>
    <n v="93.055555555555557"/>
    <n v="8.7472222222222218"/>
    <n v="49.31944444444445"/>
    <x v="5"/>
    <x v="3"/>
  </r>
  <r>
    <s v="SO - 0005667"/>
    <d v="2015-06-15T00:00:00"/>
    <x v="15"/>
    <n v="13"/>
    <x v="2"/>
    <s v="AUD"/>
    <x v="1"/>
    <x v="0"/>
    <x v="54"/>
    <n v="36"/>
    <n v="5"/>
    <x v="1"/>
    <n v="3"/>
    <n v="440.71111111111111"/>
    <n v="1322.1333333333332"/>
    <n v="308.4977777777778"/>
    <n v="396.63999999999987"/>
    <x v="5"/>
    <x v="3"/>
  </r>
  <r>
    <s v="SO - 0005668"/>
    <d v="2015-06-15T00:00:00"/>
    <x v="11"/>
    <n v="20"/>
    <x v="2"/>
    <s v="AUD"/>
    <x v="3"/>
    <x v="2"/>
    <x v="22"/>
    <n v="58"/>
    <n v="8"/>
    <x v="6"/>
    <n v="4"/>
    <n v="114.64444444444445"/>
    <n v="458.57777777777778"/>
    <n v="64.200888888888883"/>
    <n v="201.77422222222225"/>
    <x v="5"/>
    <x v="3"/>
  </r>
  <r>
    <s v="SO - 0005669"/>
    <d v="2015-06-15T00:00:00"/>
    <x v="1"/>
    <n v="11"/>
    <x v="2"/>
    <s v="AUD"/>
    <x v="1"/>
    <x v="0"/>
    <x v="43"/>
    <n v="30"/>
    <n v="5"/>
    <x v="1"/>
    <n v="2"/>
    <n v="25.311111111111114"/>
    <n v="50.622222222222227"/>
    <n v="16.199111111111112"/>
    <n v="18.224000000000004"/>
    <x v="5"/>
    <x v="3"/>
  </r>
  <r>
    <s v="SO - 0005670"/>
    <d v="2015-06-15T00:00:00"/>
    <x v="9"/>
    <n v="18"/>
    <x v="1"/>
    <s v="AUD"/>
    <x v="0"/>
    <x v="2"/>
    <x v="11"/>
    <n v="51"/>
    <n v="7"/>
    <x v="3"/>
    <n v="1"/>
    <n v="432.52222222222224"/>
    <n v="432.52222222222224"/>
    <n v="259.51333333333332"/>
    <n v="173.00888888888892"/>
    <x v="5"/>
    <x v="3"/>
  </r>
  <r>
    <s v="SO - 0005671"/>
    <d v="2015-06-15T00:00:00"/>
    <x v="4"/>
    <n v="7"/>
    <x v="1"/>
    <s v="AUD"/>
    <x v="2"/>
    <x v="1"/>
    <x v="4"/>
    <n v="18"/>
    <n v="3"/>
    <x v="2"/>
    <n v="5"/>
    <n v="146.65555555555557"/>
    <n v="733.27777777777783"/>
    <n v="115.85788888888891"/>
    <n v="153.98833333333323"/>
    <x v="5"/>
    <x v="3"/>
  </r>
  <r>
    <s v="SO - 0005672"/>
    <d v="2015-06-15T00:00:00"/>
    <x v="11"/>
    <n v="20"/>
    <x v="2"/>
    <s v="AUD"/>
    <x v="3"/>
    <x v="2"/>
    <x v="25"/>
    <n v="57"/>
    <n v="8"/>
    <x v="6"/>
    <n v="7"/>
    <n v="145.91111111111113"/>
    <n v="1021.3777777777779"/>
    <n v="106.51511111111111"/>
    <n v="275.77200000000005"/>
    <x v="5"/>
    <x v="3"/>
  </r>
  <r>
    <s v="SO - 0005673"/>
    <d v="2015-06-15T00:00:00"/>
    <x v="17"/>
    <n v="14"/>
    <x v="2"/>
    <s v="AUD"/>
    <x v="1"/>
    <x v="0"/>
    <x v="28"/>
    <n v="40"/>
    <n v="6"/>
    <x v="0"/>
    <n v="1"/>
    <n v="333.51111111111112"/>
    <n v="333.51111111111112"/>
    <n v="250.13333333333333"/>
    <n v="83.377777777777794"/>
    <x v="5"/>
    <x v="3"/>
  </r>
  <r>
    <s v="SO - 0005674"/>
    <d v="2015-06-15T00:00:00"/>
    <x v="4"/>
    <n v="7"/>
    <x v="0"/>
    <s v="AUD"/>
    <x v="2"/>
    <x v="1"/>
    <x v="44"/>
    <n v="21"/>
    <n v="3"/>
    <x v="2"/>
    <n v="6"/>
    <n v="26.055555555555557"/>
    <n v="156.33333333333334"/>
    <n v="20.844444444444449"/>
    <n v="31.266666666666652"/>
    <x v="5"/>
    <x v="3"/>
  </r>
  <r>
    <s v="SO - 0005675"/>
    <d v="2015-06-15T00:00:00"/>
    <x v="19"/>
    <n v="4"/>
    <x v="1"/>
    <s v="AUD"/>
    <x v="2"/>
    <x v="1"/>
    <x v="51"/>
    <n v="12"/>
    <n v="2"/>
    <x v="7"/>
    <n v="9"/>
    <n v="125.06666666666668"/>
    <n v="1125.6000000000001"/>
    <n v="66.285333333333341"/>
    <n v="529.03200000000004"/>
    <x v="5"/>
    <x v="3"/>
  </r>
  <r>
    <s v="SO - 0005676"/>
    <d v="2015-06-16T00:00:00"/>
    <x v="1"/>
    <n v="11"/>
    <x v="1"/>
    <s v="AUD"/>
    <x v="1"/>
    <x v="0"/>
    <x v="1"/>
    <n v="31"/>
    <n v="5"/>
    <x v="1"/>
    <n v="3"/>
    <n v="113.15555555555555"/>
    <n v="339.46666666666664"/>
    <n v="75.814222222222213"/>
    <n v="112.024"/>
    <x v="5"/>
    <x v="3"/>
  </r>
  <r>
    <s v="SO - 0005677"/>
    <d v="2015-06-16T00:00:00"/>
    <x v="17"/>
    <n v="14"/>
    <x v="0"/>
    <s v="AUD"/>
    <x v="1"/>
    <x v="0"/>
    <x v="19"/>
    <n v="38"/>
    <n v="6"/>
    <x v="0"/>
    <n v="6"/>
    <n v="620.86666666666667"/>
    <n v="3725.2"/>
    <n v="515.31933333333336"/>
    <n v="633.28399999999965"/>
    <x v="5"/>
    <x v="3"/>
  </r>
  <r>
    <s v="SO - 0005678"/>
    <d v="2015-06-17T00:00:00"/>
    <x v="7"/>
    <n v="17"/>
    <x v="1"/>
    <s v="AUD"/>
    <x v="0"/>
    <x v="2"/>
    <x v="7"/>
    <n v="48"/>
    <n v="7"/>
    <x v="3"/>
    <n v="7"/>
    <n v="99.01111111111112"/>
    <n v="693.07777777777778"/>
    <n v="60.396777777777778"/>
    <n v="270.30033333333336"/>
    <x v="5"/>
    <x v="3"/>
  </r>
  <r>
    <s v="SO - 0005679"/>
    <d v="2015-06-17T00:00:00"/>
    <x v="5"/>
    <n v="16"/>
    <x v="1"/>
    <s v="AUD"/>
    <x v="0"/>
    <x v="3"/>
    <x v="12"/>
    <n v="46"/>
    <n v="7"/>
    <x v="3"/>
    <n v="8"/>
    <n v="124.32222222222224"/>
    <n v="994.5777777777779"/>
    <n v="87.025555555555556"/>
    <n v="298.37333333333345"/>
    <x v="5"/>
    <x v="3"/>
  </r>
  <r>
    <s v="SO - 0005680"/>
    <d v="2015-06-17T00:00:00"/>
    <x v="13"/>
    <n v="19"/>
    <x v="1"/>
    <s v="AUD"/>
    <x v="3"/>
    <x v="2"/>
    <x v="23"/>
    <n v="53"/>
    <n v="8"/>
    <x v="6"/>
    <n v="6"/>
    <n v="196.53333333333333"/>
    <n v="1179.2"/>
    <n v="121.85066666666665"/>
    <n v="448.09600000000012"/>
    <x v="5"/>
    <x v="3"/>
  </r>
  <r>
    <s v="SO - 0005681"/>
    <d v="2015-06-17T00:00:00"/>
    <x v="19"/>
    <n v="4"/>
    <x v="2"/>
    <s v="AUD"/>
    <x v="2"/>
    <x v="1"/>
    <x v="36"/>
    <n v="11"/>
    <n v="2"/>
    <x v="7"/>
    <n v="7"/>
    <n v="109.43333333333334"/>
    <n v="766.0333333333333"/>
    <n v="77.697666666666663"/>
    <n v="222.14966666666669"/>
    <x v="5"/>
    <x v="3"/>
  </r>
  <r>
    <s v="SO - 0005682"/>
    <d v="2015-06-17T00:00:00"/>
    <x v="8"/>
    <n v="9"/>
    <x v="1"/>
    <s v="AUD"/>
    <x v="2"/>
    <x v="1"/>
    <x v="32"/>
    <n v="24"/>
    <n v="4"/>
    <x v="5"/>
    <n v="7"/>
    <n v="116.13333333333334"/>
    <n v="812.93333333333339"/>
    <n v="54.582666666666661"/>
    <n v="430.85466666666679"/>
    <x v="5"/>
    <x v="3"/>
  </r>
  <r>
    <s v="SO - 0005683"/>
    <d v="2015-06-18T00:00:00"/>
    <x v="5"/>
    <n v="16"/>
    <x v="1"/>
    <s v="AUD"/>
    <x v="0"/>
    <x v="3"/>
    <x v="12"/>
    <n v="46"/>
    <n v="7"/>
    <x v="3"/>
    <n v="6"/>
    <n v="437.73333333333335"/>
    <n v="2626.4"/>
    <n v="350.18666666666672"/>
    <n v="525.27999999999975"/>
    <x v="5"/>
    <x v="3"/>
  </r>
  <r>
    <s v="SO - 0005684"/>
    <d v="2015-06-18T00:00:00"/>
    <x v="13"/>
    <n v="19"/>
    <x v="0"/>
    <s v="AUD"/>
    <x v="3"/>
    <x v="2"/>
    <x v="23"/>
    <n v="53"/>
    <n v="8"/>
    <x v="6"/>
    <n v="1"/>
    <n v="326.06666666666666"/>
    <n v="326.06666666666666"/>
    <n v="143.46933333333334"/>
    <n v="182.59733333333332"/>
    <x v="5"/>
    <x v="3"/>
  </r>
  <r>
    <s v="SO - 0005685"/>
    <d v="2015-06-19T00:00:00"/>
    <x v="1"/>
    <n v="11"/>
    <x v="1"/>
    <s v="AUD"/>
    <x v="1"/>
    <x v="0"/>
    <x v="42"/>
    <n v="32"/>
    <n v="5"/>
    <x v="1"/>
    <n v="3"/>
    <n v="696.8"/>
    <n v="2090.3999999999996"/>
    <n v="362.33600000000001"/>
    <n v="1003.3919999999996"/>
    <x v="5"/>
    <x v="3"/>
  </r>
  <r>
    <s v="SO - 0005686"/>
    <d v="2015-06-19T00:00:00"/>
    <x v="2"/>
    <n v="12"/>
    <x v="1"/>
    <s v="AUD"/>
    <x v="1"/>
    <x v="0"/>
    <x v="2"/>
    <n v="34"/>
    <n v="5"/>
    <x v="1"/>
    <n v="8"/>
    <n v="424.33333333333331"/>
    <n v="3394.6666666666665"/>
    <n v="250.35666666666668"/>
    <n v="1391.813333333333"/>
    <x v="5"/>
    <x v="3"/>
  </r>
  <r>
    <s v="SO - 0005687"/>
    <d v="2015-06-19T00:00:00"/>
    <x v="9"/>
    <n v="18"/>
    <x v="1"/>
    <s v="AUD"/>
    <x v="0"/>
    <x v="2"/>
    <x v="55"/>
    <n v="50"/>
    <n v="7"/>
    <x v="3"/>
    <n v="1"/>
    <n v="266.51111111111112"/>
    <n v="266.51111111111112"/>
    <n v="159.90666666666664"/>
    <n v="106.60444444444448"/>
    <x v="5"/>
    <x v="3"/>
  </r>
  <r>
    <s v="SO - 0005688"/>
    <d v="2015-06-19T00:00:00"/>
    <x v="3"/>
    <n v="6"/>
    <x v="2"/>
    <s v="AUD"/>
    <x v="2"/>
    <x v="1"/>
    <x v="20"/>
    <n v="16"/>
    <n v="3"/>
    <x v="2"/>
    <n v="2"/>
    <n v="436.24444444444447"/>
    <n v="872.48888888888894"/>
    <n v="274.83400000000006"/>
    <n v="322.82088888888882"/>
    <x v="5"/>
    <x v="3"/>
  </r>
  <r>
    <s v="SO - 0005689"/>
    <d v="2015-06-20T00:00:00"/>
    <x v="6"/>
    <n v="1"/>
    <x v="0"/>
    <s v="AUD"/>
    <x v="2"/>
    <x v="1"/>
    <x v="6"/>
    <n v="1"/>
    <n v="1"/>
    <x v="4"/>
    <n v="1"/>
    <n v="117.62222222222223"/>
    <n v="117.62222222222223"/>
    <n v="87.040444444444461"/>
    <n v="30.581777777777774"/>
    <x v="5"/>
    <x v="3"/>
  </r>
  <r>
    <s v="SO - 0005690"/>
    <d v="2015-06-20T00:00:00"/>
    <x v="0"/>
    <n v="15"/>
    <x v="1"/>
    <s v="AUD"/>
    <x v="0"/>
    <x v="0"/>
    <x v="47"/>
    <n v="44"/>
    <n v="6"/>
    <x v="0"/>
    <n v="3"/>
    <n v="89.333333333333329"/>
    <n v="268"/>
    <n v="75.933333333333337"/>
    <n v="40.199999999999989"/>
    <x v="5"/>
    <x v="3"/>
  </r>
  <r>
    <s v="SO - 0005691"/>
    <d v="2015-06-20T00:00:00"/>
    <x v="5"/>
    <n v="16"/>
    <x v="1"/>
    <s v="AUD"/>
    <x v="0"/>
    <x v="0"/>
    <x v="5"/>
    <n v="45"/>
    <n v="7"/>
    <x v="3"/>
    <n v="2"/>
    <n v="125.06666666666668"/>
    <n v="250.13333333333335"/>
    <n v="105.05600000000001"/>
    <n v="40.021333333333331"/>
    <x v="5"/>
    <x v="3"/>
  </r>
  <r>
    <s v="SO - 0005692"/>
    <d v="2015-06-20T00:00:00"/>
    <x v="14"/>
    <n v="10"/>
    <x v="1"/>
    <s v="AUD"/>
    <x v="1"/>
    <x v="0"/>
    <x v="45"/>
    <n v="29"/>
    <n v="4"/>
    <x v="5"/>
    <n v="4"/>
    <n v="389.34444444444443"/>
    <n v="1557.3777777777777"/>
    <n v="268.64766666666662"/>
    <n v="482.78711111111124"/>
    <x v="5"/>
    <x v="3"/>
  </r>
  <r>
    <s v="SO - 0005693"/>
    <d v="2015-06-20T00:00:00"/>
    <x v="15"/>
    <n v="13"/>
    <x v="2"/>
    <s v="AUD"/>
    <x v="1"/>
    <x v="0"/>
    <x v="18"/>
    <n v="37"/>
    <n v="5"/>
    <x v="1"/>
    <n v="2"/>
    <n v="342.44444444444446"/>
    <n v="684.88888888888891"/>
    <n v="256.83333333333331"/>
    <n v="171.22222222222229"/>
    <x v="5"/>
    <x v="3"/>
  </r>
  <r>
    <s v="SO - 0005694"/>
    <d v="2015-06-20T00:00:00"/>
    <x v="16"/>
    <n v="5"/>
    <x v="2"/>
    <s v="AUD"/>
    <x v="2"/>
    <x v="1"/>
    <x v="35"/>
    <n v="13"/>
    <n v="2"/>
    <x v="7"/>
    <n v="5"/>
    <n v="188.34444444444446"/>
    <n v="941.72222222222229"/>
    <n v="75.337777777777788"/>
    <n v="565.0333333333333"/>
    <x v="5"/>
    <x v="3"/>
  </r>
  <r>
    <s v="SO - 0005695"/>
    <d v="2015-06-21T00:00:00"/>
    <x v="17"/>
    <n v="14"/>
    <x v="1"/>
    <s v="AUD"/>
    <x v="1"/>
    <x v="0"/>
    <x v="0"/>
    <n v="41"/>
    <n v="6"/>
    <x v="0"/>
    <n v="8"/>
    <n v="600.76666666666677"/>
    <n v="4806.1333333333341"/>
    <n v="450.57500000000005"/>
    <n v="1201.5333333333338"/>
    <x v="5"/>
    <x v="3"/>
  </r>
  <r>
    <s v="SO - 0005696"/>
    <d v="2015-06-21T00:00:00"/>
    <x v="13"/>
    <n v="19"/>
    <x v="1"/>
    <s v="AUD"/>
    <x v="3"/>
    <x v="2"/>
    <x v="23"/>
    <n v="53"/>
    <n v="8"/>
    <x v="6"/>
    <n v="4"/>
    <n v="201.74444444444444"/>
    <n v="806.97777777777776"/>
    <n v="159.37811111111111"/>
    <n v="169.46533333333332"/>
    <x v="5"/>
    <x v="3"/>
  </r>
  <r>
    <s v="SO - 0005697"/>
    <d v="2015-06-21T00:00:00"/>
    <x v="6"/>
    <n v="1"/>
    <x v="0"/>
    <s v="AUD"/>
    <x v="2"/>
    <x v="1"/>
    <x v="41"/>
    <n v="2"/>
    <n v="1"/>
    <x v="4"/>
    <n v="5"/>
    <n v="220.35555555555555"/>
    <n v="1101.7777777777778"/>
    <n v="132.21333333333334"/>
    <n v="440.71111111111111"/>
    <x v="5"/>
    <x v="3"/>
  </r>
  <r>
    <s v="SO - 0005698"/>
    <d v="2015-06-21T00:00:00"/>
    <x v="3"/>
    <n v="6"/>
    <x v="0"/>
    <s v="AUD"/>
    <x v="2"/>
    <x v="1"/>
    <x v="4"/>
    <n v="18"/>
    <n v="3"/>
    <x v="2"/>
    <n v="3"/>
    <n v="23.077777777777779"/>
    <n v="69.233333333333334"/>
    <n v="12.692777777777779"/>
    <n v="31.154999999999994"/>
    <x v="5"/>
    <x v="3"/>
  </r>
  <r>
    <s v="SO - 0005699"/>
    <d v="2015-06-21T00:00:00"/>
    <x v="5"/>
    <n v="16"/>
    <x v="1"/>
    <s v="AUD"/>
    <x v="0"/>
    <x v="2"/>
    <x v="30"/>
    <n v="47"/>
    <n v="7"/>
    <x v="3"/>
    <n v="1"/>
    <n v="707.9666666666667"/>
    <n v="707.9666666666667"/>
    <n v="311.50533333333328"/>
    <n v="396.46133333333341"/>
    <x v="5"/>
    <x v="3"/>
  </r>
  <r>
    <s v="SO - 0005700"/>
    <d v="2015-06-22T00:00:00"/>
    <x v="7"/>
    <n v="17"/>
    <x v="1"/>
    <s v="AUD"/>
    <x v="0"/>
    <x v="2"/>
    <x v="21"/>
    <n v="49"/>
    <n v="7"/>
    <x v="3"/>
    <n v="9"/>
    <n v="117.62222222222223"/>
    <n v="1058.6000000000001"/>
    <n v="50.577555555555563"/>
    <n v="603.40200000000004"/>
    <x v="5"/>
    <x v="3"/>
  </r>
  <r>
    <s v="SO - 0005701"/>
    <d v="2015-06-22T00:00:00"/>
    <x v="5"/>
    <n v="16"/>
    <x v="0"/>
    <s v="AUD"/>
    <x v="0"/>
    <x v="3"/>
    <x v="12"/>
    <n v="46"/>
    <n v="7"/>
    <x v="3"/>
    <n v="9"/>
    <n v="565.0333333333333"/>
    <n v="5085.2999999999993"/>
    <n v="310.76833333333337"/>
    <n v="2288.3849999999989"/>
    <x v="5"/>
    <x v="3"/>
  </r>
  <r>
    <s v="SO - 0005702"/>
    <d v="2015-06-22T00:00:00"/>
    <x v="17"/>
    <n v="14"/>
    <x v="0"/>
    <s v="AUD"/>
    <x v="1"/>
    <x v="0"/>
    <x v="28"/>
    <n v="40"/>
    <n v="6"/>
    <x v="0"/>
    <n v="8"/>
    <n v="434.75555555555559"/>
    <n v="3478.0444444444447"/>
    <n v="204.33511111111113"/>
    <n v="1843.3635555555556"/>
    <x v="5"/>
    <x v="3"/>
  </r>
  <r>
    <s v="SO - 0005703"/>
    <d v="2015-06-23T00:00:00"/>
    <x v="6"/>
    <n v="1"/>
    <x v="1"/>
    <s v="AUD"/>
    <x v="2"/>
    <x v="1"/>
    <x v="9"/>
    <n v="3"/>
    <n v="1"/>
    <x v="4"/>
    <n v="7"/>
    <n v="119.85555555555555"/>
    <n v="838.98888888888882"/>
    <n v="63.523444444444443"/>
    <n v="394.32477777777774"/>
    <x v="5"/>
    <x v="3"/>
  </r>
  <r>
    <s v="SO - 0005704"/>
    <d v="2015-06-23T00:00:00"/>
    <x v="19"/>
    <n v="4"/>
    <x v="0"/>
    <s v="AUD"/>
    <x v="2"/>
    <x v="1"/>
    <x v="51"/>
    <n v="12"/>
    <n v="2"/>
    <x v="7"/>
    <n v="7"/>
    <n v="129.53333333333333"/>
    <n v="906.73333333333335"/>
    <n v="102.33133333333333"/>
    <n v="190.41399999999999"/>
    <x v="5"/>
    <x v="3"/>
  </r>
  <r>
    <s v="SO - 0005705"/>
    <d v="2015-06-23T00:00:00"/>
    <x v="0"/>
    <n v="15"/>
    <x v="1"/>
    <s v="AUD"/>
    <x v="0"/>
    <x v="0"/>
    <x v="8"/>
    <n v="42"/>
    <n v="6"/>
    <x v="0"/>
    <n v="2"/>
    <n v="218.12222222222223"/>
    <n v="436.24444444444447"/>
    <n v="95.973777777777784"/>
    <n v="244.2968888888889"/>
    <x v="5"/>
    <x v="3"/>
  </r>
  <r>
    <s v="SO - 0005706"/>
    <d v="2015-06-24T00:00:00"/>
    <x v="12"/>
    <n v="2"/>
    <x v="0"/>
    <s v="AUD"/>
    <x v="2"/>
    <x v="1"/>
    <x v="29"/>
    <n v="6"/>
    <n v="1"/>
    <x v="4"/>
    <n v="8"/>
    <n v="93.800000000000011"/>
    <n v="750.40000000000009"/>
    <n v="68.47399999999999"/>
    <n v="202.60800000000017"/>
    <x v="5"/>
    <x v="3"/>
  </r>
  <r>
    <s v="SO - 0005707"/>
    <d v="2015-06-24T00:00:00"/>
    <x v="3"/>
    <n v="6"/>
    <x v="1"/>
    <s v="AUD"/>
    <x v="2"/>
    <x v="1"/>
    <x v="3"/>
    <n v="17"/>
    <n v="3"/>
    <x v="2"/>
    <n v="2"/>
    <n v="573.9666666666667"/>
    <n v="1147.9333333333334"/>
    <n v="304.20233333333334"/>
    <n v="539.52866666666671"/>
    <x v="5"/>
    <x v="3"/>
  </r>
  <r>
    <s v="SO - 0005708"/>
    <d v="2015-06-24T00:00:00"/>
    <x v="19"/>
    <n v="4"/>
    <x v="1"/>
    <s v="AUD"/>
    <x v="2"/>
    <x v="1"/>
    <x v="51"/>
    <n v="12"/>
    <n v="2"/>
    <x v="7"/>
    <n v="1"/>
    <n v="276.18888888888893"/>
    <n v="276.18888888888893"/>
    <n v="229.2367777777778"/>
    <n v="46.952111111111122"/>
    <x v="5"/>
    <x v="3"/>
  </r>
  <r>
    <s v="SO - 0005709"/>
    <d v="2015-06-24T00:00:00"/>
    <x v="0"/>
    <n v="15"/>
    <x v="1"/>
    <s v="AUD"/>
    <x v="0"/>
    <x v="0"/>
    <x v="47"/>
    <n v="44"/>
    <n v="6"/>
    <x v="0"/>
    <n v="8"/>
    <n v="116.13333333333334"/>
    <n v="929.06666666666672"/>
    <n v="94.068000000000012"/>
    <n v="176.52266666666662"/>
    <x v="5"/>
    <x v="3"/>
  </r>
  <r>
    <s v="SO - 0005710"/>
    <d v="2015-06-24T00:00:00"/>
    <x v="16"/>
    <n v="5"/>
    <x v="1"/>
    <s v="AUD"/>
    <x v="2"/>
    <x v="1"/>
    <x v="35"/>
    <n v="13"/>
    <n v="2"/>
    <x v="7"/>
    <n v="2"/>
    <n v="262.04444444444448"/>
    <n v="524.08888888888896"/>
    <n v="170.32888888888888"/>
    <n v="183.43111111111119"/>
    <x v="5"/>
    <x v="3"/>
  </r>
  <r>
    <s v="SO - 0005711"/>
    <d v="2015-06-25T00:00:00"/>
    <x v="15"/>
    <n v="13"/>
    <x v="1"/>
    <s v="AUD"/>
    <x v="1"/>
    <x v="0"/>
    <x v="18"/>
    <n v="37"/>
    <n v="5"/>
    <x v="1"/>
    <n v="9"/>
    <n v="139.21111111111111"/>
    <n v="1252.9000000000001"/>
    <n v="83.526666666666671"/>
    <n v="501.16000000000008"/>
    <x v="5"/>
    <x v="3"/>
  </r>
  <r>
    <s v="SO - 0005712"/>
    <d v="2015-06-25T00:00:00"/>
    <x v="8"/>
    <n v="9"/>
    <x v="2"/>
    <s v="AUD"/>
    <x v="2"/>
    <x v="1"/>
    <x v="32"/>
    <n v="24"/>
    <n v="4"/>
    <x v="5"/>
    <n v="6"/>
    <n v="117.62222222222223"/>
    <n v="705.73333333333335"/>
    <n v="91.745333333333349"/>
    <n v="155.26133333333325"/>
    <x v="5"/>
    <x v="3"/>
  </r>
  <r>
    <s v="SO - 0005713"/>
    <d v="2015-06-25T00:00:00"/>
    <x v="0"/>
    <n v="15"/>
    <x v="1"/>
    <s v="AUD"/>
    <x v="0"/>
    <x v="0"/>
    <x v="8"/>
    <n v="42"/>
    <n v="6"/>
    <x v="0"/>
    <n v="2"/>
    <n v="265.76666666666665"/>
    <n v="531.5333333333333"/>
    <n v="154.14466666666667"/>
    <n v="223.24399999999997"/>
    <x v="5"/>
    <x v="3"/>
  </r>
  <r>
    <s v="SO - 0005714"/>
    <d v="2015-06-26T00:00:00"/>
    <x v="5"/>
    <n v="16"/>
    <x v="1"/>
    <s v="AUD"/>
    <x v="0"/>
    <x v="0"/>
    <x v="47"/>
    <n v="44"/>
    <n v="7"/>
    <x v="3"/>
    <n v="8"/>
    <n v="18.611111111111111"/>
    <n v="148.88888888888889"/>
    <n v="13.027777777777777"/>
    <n v="44.666666666666671"/>
    <x v="5"/>
    <x v="3"/>
  </r>
  <r>
    <s v="SO - 0005715"/>
    <d v="2015-06-26T00:00:00"/>
    <x v="13"/>
    <n v="19"/>
    <x v="1"/>
    <s v="AUD"/>
    <x v="3"/>
    <x v="2"/>
    <x v="39"/>
    <n v="54"/>
    <n v="8"/>
    <x v="6"/>
    <n v="8"/>
    <n v="20.844444444444445"/>
    <n v="166.75555555555556"/>
    <n v="12.923555555555556"/>
    <n v="63.367111111111114"/>
    <x v="5"/>
    <x v="3"/>
  </r>
  <r>
    <s v="SO - 0005716"/>
    <d v="2015-06-26T00:00:00"/>
    <x v="6"/>
    <n v="1"/>
    <x v="1"/>
    <s v="AUD"/>
    <x v="2"/>
    <x v="1"/>
    <x v="6"/>
    <n v="1"/>
    <n v="1"/>
    <x v="4"/>
    <n v="3"/>
    <n v="26.055555555555557"/>
    <n v="78.166666666666671"/>
    <n v="21.105000000000004"/>
    <n v="14.851666666666659"/>
    <x v="5"/>
    <x v="3"/>
  </r>
  <r>
    <s v="SO - 0005717"/>
    <d v="2015-06-27T00:00:00"/>
    <x v="17"/>
    <n v="14"/>
    <x v="1"/>
    <s v="AUD"/>
    <x v="1"/>
    <x v="0"/>
    <x v="50"/>
    <n v="39"/>
    <n v="6"/>
    <x v="0"/>
    <n v="7"/>
    <n v="203.23333333333335"/>
    <n v="1422.6333333333334"/>
    <n v="168.68366666666668"/>
    <n v="241.84766666666678"/>
    <x v="5"/>
    <x v="3"/>
  </r>
  <r>
    <s v="SO - 0005718"/>
    <d v="2015-06-27T00:00:00"/>
    <x v="9"/>
    <n v="18"/>
    <x v="1"/>
    <s v="AUD"/>
    <x v="0"/>
    <x v="2"/>
    <x v="23"/>
    <n v="53"/>
    <n v="8"/>
    <x v="6"/>
    <n v="7"/>
    <n v="81.888888888888886"/>
    <n v="573.22222222222217"/>
    <n v="39.306666666666665"/>
    <n v="298.07555555555552"/>
    <x v="5"/>
    <x v="3"/>
  </r>
  <r>
    <s v="SO - 0005719"/>
    <d v="2015-06-27T00:00:00"/>
    <x v="17"/>
    <n v="14"/>
    <x v="0"/>
    <s v="AUD"/>
    <x v="1"/>
    <x v="0"/>
    <x v="0"/>
    <n v="41"/>
    <n v="6"/>
    <x v="0"/>
    <n v="5"/>
    <n v="247.89999999999998"/>
    <n v="1239.5"/>
    <n v="193.36199999999999"/>
    <n v="272.69000000000005"/>
    <x v="5"/>
    <x v="3"/>
  </r>
  <r>
    <s v="SO - 0005720"/>
    <d v="2015-06-27T00:00:00"/>
    <x v="3"/>
    <n v="6"/>
    <x v="0"/>
    <s v="AUD"/>
    <x v="2"/>
    <x v="1"/>
    <x v="3"/>
    <n v="17"/>
    <n v="3"/>
    <x v="2"/>
    <n v="9"/>
    <n v="297.77777777777777"/>
    <n v="2680"/>
    <n v="178.66666666666666"/>
    <n v="1072"/>
    <x v="5"/>
    <x v="3"/>
  </r>
  <r>
    <s v="SO - 0005721"/>
    <d v="2015-06-27T00:00:00"/>
    <x v="3"/>
    <n v="6"/>
    <x v="1"/>
    <s v="AUD"/>
    <x v="2"/>
    <x v="1"/>
    <x v="3"/>
    <n v="17"/>
    <n v="3"/>
    <x v="2"/>
    <n v="6"/>
    <n v="445.17777777777775"/>
    <n v="2671.0666666666666"/>
    <n v="347.23866666666669"/>
    <n v="587.63466666666636"/>
    <x v="5"/>
    <x v="3"/>
  </r>
  <r>
    <s v="SO - 0005722"/>
    <d v="2015-06-27T00:00:00"/>
    <x v="13"/>
    <n v="19"/>
    <x v="1"/>
    <s v="AUD"/>
    <x v="3"/>
    <x v="2"/>
    <x v="46"/>
    <n v="55"/>
    <n v="8"/>
    <x v="6"/>
    <n v="1"/>
    <n v="115.38888888888889"/>
    <n v="115.38888888888889"/>
    <n v="55.386666666666663"/>
    <n v="60.002222222222223"/>
    <x v="5"/>
    <x v="3"/>
  </r>
  <r>
    <s v="SO - 0005723"/>
    <d v="2015-06-27T00:00:00"/>
    <x v="19"/>
    <n v="4"/>
    <x v="0"/>
    <s v="AUD"/>
    <x v="2"/>
    <x v="1"/>
    <x v="52"/>
    <n v="9"/>
    <n v="2"/>
    <x v="7"/>
    <n v="3"/>
    <n v="20.844444444444445"/>
    <n v="62.533333333333331"/>
    <n v="8.963111111111111"/>
    <n v="35.643999999999998"/>
    <x v="5"/>
    <x v="3"/>
  </r>
  <r>
    <s v="SO - 0005724"/>
    <d v="2015-06-28T00:00:00"/>
    <x v="8"/>
    <n v="9"/>
    <x v="0"/>
    <s v="AUD"/>
    <x v="2"/>
    <x v="1"/>
    <x v="10"/>
    <n v="25"/>
    <n v="4"/>
    <x v="5"/>
    <n v="8"/>
    <n v="84.12222222222222"/>
    <n v="672.97777777777776"/>
    <n v="42.902333333333338"/>
    <n v="329.75911111111105"/>
    <x v="5"/>
    <x v="3"/>
  </r>
  <r>
    <s v="SO - 0005725"/>
    <d v="2015-06-28T00:00:00"/>
    <x v="2"/>
    <n v="12"/>
    <x v="1"/>
    <s v="AUD"/>
    <x v="1"/>
    <x v="0"/>
    <x v="2"/>
    <n v="34"/>
    <n v="5"/>
    <x v="1"/>
    <n v="1"/>
    <n v="95.288888888888891"/>
    <n v="95.288888888888891"/>
    <n v="40.021333333333331"/>
    <n v="55.26755555555556"/>
    <x v="5"/>
    <x v="3"/>
  </r>
  <r>
    <s v="SO - 0005726"/>
    <d v="2015-06-28T00:00:00"/>
    <x v="19"/>
    <n v="4"/>
    <x v="0"/>
    <s v="AUD"/>
    <x v="2"/>
    <x v="1"/>
    <x v="52"/>
    <n v="9"/>
    <n v="2"/>
    <x v="7"/>
    <n v="2"/>
    <n v="640.9666666666667"/>
    <n v="1281.9333333333334"/>
    <n v="474.31533333333329"/>
    <n v="333.30266666666682"/>
    <x v="5"/>
    <x v="3"/>
  </r>
  <r>
    <s v="SO - 0005727"/>
    <d v="2015-06-29T00:00:00"/>
    <x v="1"/>
    <n v="11"/>
    <x v="2"/>
    <s v="AUD"/>
    <x v="1"/>
    <x v="0"/>
    <x v="1"/>
    <n v="31"/>
    <n v="5"/>
    <x v="1"/>
    <n v="1"/>
    <n v="254.60000000000002"/>
    <n v="254.60000000000002"/>
    <n v="188.404"/>
    <n v="66.196000000000026"/>
    <x v="5"/>
    <x v="3"/>
  </r>
  <r>
    <s v="SO - 0005728"/>
    <d v="2015-06-29T00:00:00"/>
    <x v="1"/>
    <n v="11"/>
    <x v="0"/>
    <s v="AUD"/>
    <x v="1"/>
    <x v="0"/>
    <x v="1"/>
    <n v="31"/>
    <n v="5"/>
    <x v="1"/>
    <n v="4"/>
    <n v="96.777777777777771"/>
    <n v="387.11111111111109"/>
    <n v="49.356666666666662"/>
    <n v="189.68444444444444"/>
    <x v="5"/>
    <x v="3"/>
  </r>
  <r>
    <s v="SO - 0005729"/>
    <d v="2015-06-29T00:00:00"/>
    <x v="7"/>
    <n v="17"/>
    <x v="1"/>
    <s v="AUD"/>
    <x v="0"/>
    <x v="2"/>
    <x v="55"/>
    <n v="50"/>
    <n v="7"/>
    <x v="3"/>
    <n v="5"/>
    <n v="425.07777777777778"/>
    <n v="2125.3888888888887"/>
    <n v="204.03733333333332"/>
    <n v="1105.2022222222222"/>
    <x v="5"/>
    <x v="3"/>
  </r>
  <r>
    <s v="SO - 0005730"/>
    <d v="2015-06-29T00:00:00"/>
    <x v="13"/>
    <n v="19"/>
    <x v="1"/>
    <s v="AUD"/>
    <x v="3"/>
    <x v="2"/>
    <x v="39"/>
    <n v="54"/>
    <n v="8"/>
    <x v="6"/>
    <n v="8"/>
    <n v="687.12222222222226"/>
    <n v="5496.9777777777781"/>
    <n v="371.04600000000005"/>
    <n v="2528.6097777777777"/>
    <x v="5"/>
    <x v="3"/>
  </r>
  <r>
    <s v="SO - 0005731"/>
    <d v="2015-06-29T00:00:00"/>
    <x v="17"/>
    <n v="14"/>
    <x v="1"/>
    <s v="AUD"/>
    <x v="1"/>
    <x v="0"/>
    <x v="28"/>
    <n v="40"/>
    <n v="6"/>
    <x v="0"/>
    <n v="6"/>
    <n v="319.36666666666667"/>
    <n v="1916.2"/>
    <n v="185.23266666666666"/>
    <n v="804.80400000000009"/>
    <x v="5"/>
    <x v="3"/>
  </r>
  <r>
    <s v="SO - 0005732"/>
    <d v="2015-06-30T00:00:00"/>
    <x v="7"/>
    <n v="17"/>
    <x v="2"/>
    <s v="AUD"/>
    <x v="0"/>
    <x v="2"/>
    <x v="7"/>
    <n v="48"/>
    <n v="7"/>
    <x v="3"/>
    <n v="4"/>
    <n v="221.84444444444446"/>
    <n v="887.37777777777785"/>
    <n v="133.10666666666668"/>
    <n v="354.95111111111112"/>
    <x v="5"/>
    <x v="3"/>
  </r>
  <r>
    <s v="SO - 0005733"/>
    <d v="2015-06-30T00:00:00"/>
    <x v="9"/>
    <n v="18"/>
    <x v="1"/>
    <s v="AUD"/>
    <x v="0"/>
    <x v="2"/>
    <x v="56"/>
    <n v="52"/>
    <n v="8"/>
    <x v="6"/>
    <n v="2"/>
    <n v="302.98888888888888"/>
    <n v="605.97777777777776"/>
    <n v="181.79333333333335"/>
    <n v="242.39111111111106"/>
    <x v="5"/>
    <x v="3"/>
  </r>
  <r>
    <s v="SO - 0005734"/>
    <d v="2015-06-30T00:00:00"/>
    <x v="16"/>
    <n v="5"/>
    <x v="1"/>
    <s v="AUD"/>
    <x v="2"/>
    <x v="1"/>
    <x v="51"/>
    <n v="12"/>
    <n v="2"/>
    <x v="7"/>
    <n v="6"/>
    <n v="101.98888888888888"/>
    <n v="611.93333333333328"/>
    <n v="52.014333333333333"/>
    <n v="299.84733333333327"/>
    <x v="5"/>
    <x v="3"/>
  </r>
  <r>
    <s v="SO - 0005735"/>
    <d v="2015-06-30T00:00:00"/>
    <x v="13"/>
    <n v="19"/>
    <x v="2"/>
    <s v="AUD"/>
    <x v="3"/>
    <x v="2"/>
    <x v="23"/>
    <n v="53"/>
    <n v="8"/>
    <x v="6"/>
    <n v="3"/>
    <n v="120.60000000000001"/>
    <n v="361.8"/>
    <n v="89.244"/>
    <n v="94.06800000000004"/>
    <x v="5"/>
    <x v="3"/>
  </r>
  <r>
    <s v="SO - 0005736"/>
    <d v="2015-06-30T00:00:00"/>
    <x v="3"/>
    <n v="6"/>
    <x v="2"/>
    <s v="AUD"/>
    <x v="2"/>
    <x v="1"/>
    <x v="20"/>
    <n v="16"/>
    <n v="3"/>
    <x v="2"/>
    <n v="5"/>
    <n v="20.100000000000001"/>
    <n v="100.5"/>
    <n v="9.6479999999999997"/>
    <n v="52.260000000000005"/>
    <x v="5"/>
    <x v="3"/>
  </r>
  <r>
    <s v="SO - 0005737"/>
    <d v="2015-07-01T00:00:00"/>
    <x v="8"/>
    <n v="9"/>
    <x v="0"/>
    <s v="AUD"/>
    <x v="2"/>
    <x v="0"/>
    <x v="53"/>
    <n v="26"/>
    <n v="4"/>
    <x v="5"/>
    <n v="4"/>
    <n v="396.04444444444448"/>
    <n v="1584.1777777777779"/>
    <n v="182.18044444444445"/>
    <n v="855.45600000000013"/>
    <x v="6"/>
    <x v="3"/>
  </r>
  <r>
    <s v="SO - 0005738"/>
    <d v="2015-07-01T00:00:00"/>
    <x v="12"/>
    <n v="2"/>
    <x v="2"/>
    <s v="AUD"/>
    <x v="2"/>
    <x v="1"/>
    <x v="15"/>
    <n v="4"/>
    <n v="1"/>
    <x v="4"/>
    <n v="6"/>
    <n v="275.44444444444446"/>
    <n v="1652.6666666666667"/>
    <n v="192.8111111111111"/>
    <n v="495.80000000000018"/>
    <x v="6"/>
    <x v="3"/>
  </r>
  <r>
    <s v="SO - 0005739"/>
    <d v="2015-07-01T00:00:00"/>
    <x v="6"/>
    <n v="1"/>
    <x v="1"/>
    <s v="AUD"/>
    <x v="2"/>
    <x v="1"/>
    <x v="6"/>
    <n v="1"/>
    <n v="1"/>
    <x v="4"/>
    <n v="1"/>
    <n v="125.8111111111111"/>
    <n v="125.8111111111111"/>
    <n v="66.679888888888897"/>
    <n v="59.131222222222206"/>
    <x v="6"/>
    <x v="3"/>
  </r>
  <r>
    <s v="SO - 0005740"/>
    <d v="2015-07-02T00:00:00"/>
    <x v="3"/>
    <n v="6"/>
    <x v="2"/>
    <s v="AUD"/>
    <x v="2"/>
    <x v="1"/>
    <x v="20"/>
    <n v="16"/>
    <n v="3"/>
    <x v="2"/>
    <n v="1"/>
    <n v="256.83333333333331"/>
    <n v="256.83333333333331"/>
    <n v="166.94166666666669"/>
    <n v="89.891666666666623"/>
    <x v="6"/>
    <x v="3"/>
  </r>
  <r>
    <s v="SO - 0005741"/>
    <d v="2015-07-02T00:00:00"/>
    <x v="13"/>
    <n v="19"/>
    <x v="1"/>
    <s v="AUD"/>
    <x v="3"/>
    <x v="2"/>
    <x v="39"/>
    <n v="54"/>
    <n v="8"/>
    <x v="6"/>
    <n v="7"/>
    <n v="445.92222222222222"/>
    <n v="3121.4555555555553"/>
    <n v="245.25722222222223"/>
    <n v="1404.6549999999997"/>
    <x v="6"/>
    <x v="3"/>
  </r>
  <r>
    <s v="SO - 0005742"/>
    <d v="2015-07-03T00:00:00"/>
    <x v="15"/>
    <n v="13"/>
    <x v="1"/>
    <s v="AUD"/>
    <x v="1"/>
    <x v="0"/>
    <x v="18"/>
    <n v="37"/>
    <n v="6"/>
    <x v="0"/>
    <n v="9"/>
    <n v="221.84444444444446"/>
    <n v="1996.6000000000001"/>
    <n v="135.32511111111114"/>
    <n v="778.67399999999975"/>
    <x v="6"/>
    <x v="3"/>
  </r>
  <r>
    <s v="SO - 0005743"/>
    <d v="2015-07-03T00:00:00"/>
    <x v="15"/>
    <n v="13"/>
    <x v="0"/>
    <s v="AUD"/>
    <x v="1"/>
    <x v="0"/>
    <x v="18"/>
    <n v="37"/>
    <n v="6"/>
    <x v="0"/>
    <n v="4"/>
    <n v="136.97777777777776"/>
    <n v="547.91111111111104"/>
    <n v="54.791111111111114"/>
    <n v="328.74666666666656"/>
    <x v="6"/>
    <x v="3"/>
  </r>
  <r>
    <s v="SO - 0005744"/>
    <d v="2015-07-04T00:00:00"/>
    <x v="15"/>
    <n v="13"/>
    <x v="1"/>
    <s v="AUD"/>
    <x v="1"/>
    <x v="0"/>
    <x v="19"/>
    <n v="38"/>
    <n v="6"/>
    <x v="0"/>
    <n v="2"/>
    <n v="350.63333333333338"/>
    <n v="701.26666666666677"/>
    <n v="154.27866666666668"/>
    <n v="392.7093333333334"/>
    <x v="6"/>
    <x v="3"/>
  </r>
  <r>
    <s v="SO - 0005745"/>
    <d v="2015-07-04T00:00:00"/>
    <x v="3"/>
    <n v="6"/>
    <x v="1"/>
    <s v="AUD"/>
    <x v="2"/>
    <x v="1"/>
    <x v="3"/>
    <n v="17"/>
    <n v="3"/>
    <x v="2"/>
    <n v="3"/>
    <n v="78.911111111111111"/>
    <n v="236.73333333333335"/>
    <n v="55.237777777777779"/>
    <n v="71.02000000000001"/>
    <x v="6"/>
    <x v="3"/>
  </r>
  <r>
    <s v="SO - 0005746"/>
    <d v="2015-07-04T00:00:00"/>
    <x v="16"/>
    <n v="5"/>
    <x v="2"/>
    <s v="AUD"/>
    <x v="2"/>
    <x v="1"/>
    <x v="26"/>
    <n v="15"/>
    <n v="2"/>
    <x v="7"/>
    <n v="5"/>
    <n v="562.05555555555554"/>
    <n v="2810.2777777777778"/>
    <n v="427.16222222222223"/>
    <n v="674.4666666666667"/>
    <x v="6"/>
    <x v="3"/>
  </r>
  <r>
    <s v="SO - 0005747"/>
    <d v="2015-07-05T00:00:00"/>
    <x v="9"/>
    <n v="18"/>
    <x v="0"/>
    <s v="AUD"/>
    <x v="0"/>
    <x v="2"/>
    <x v="55"/>
    <n v="50"/>
    <n v="7"/>
    <x v="3"/>
    <n v="1"/>
    <n v="134"/>
    <n v="134"/>
    <n v="83.08"/>
    <n v="50.92"/>
    <x v="6"/>
    <x v="3"/>
  </r>
  <r>
    <s v="SO - 0005748"/>
    <d v="2015-07-05T00:00:00"/>
    <x v="11"/>
    <n v="20"/>
    <x v="1"/>
    <s v="AUD"/>
    <x v="3"/>
    <x v="2"/>
    <x v="22"/>
    <n v="58"/>
    <n v="8"/>
    <x v="6"/>
    <n v="2"/>
    <n v="21.588888888888889"/>
    <n v="43.177777777777777"/>
    <n v="16.623444444444445"/>
    <n v="9.9308888888888873"/>
    <x v="6"/>
    <x v="3"/>
  </r>
  <r>
    <s v="SO - 0005749"/>
    <d v="2015-07-05T00:00:00"/>
    <x v="10"/>
    <n v="8"/>
    <x v="2"/>
    <s v="AUD"/>
    <x v="2"/>
    <x v="1"/>
    <x v="44"/>
    <n v="21"/>
    <n v="3"/>
    <x v="2"/>
    <n v="2"/>
    <n v="111.66666666666667"/>
    <n v="223.33333333333334"/>
    <n v="71.466666666666669"/>
    <n v="80.400000000000006"/>
    <x v="6"/>
    <x v="3"/>
  </r>
  <r>
    <s v="SO - 0005750"/>
    <d v="2015-07-06T00:00:00"/>
    <x v="7"/>
    <n v="17"/>
    <x v="0"/>
    <s v="AUD"/>
    <x v="0"/>
    <x v="2"/>
    <x v="7"/>
    <n v="48"/>
    <n v="7"/>
    <x v="3"/>
    <n v="6"/>
    <n v="117.62222222222223"/>
    <n v="705.73333333333335"/>
    <n v="69.397111111111116"/>
    <n v="289.35066666666665"/>
    <x v="6"/>
    <x v="3"/>
  </r>
  <r>
    <s v="SO - 0005751"/>
    <d v="2015-07-06T00:00:00"/>
    <x v="6"/>
    <n v="1"/>
    <x v="1"/>
    <s v="AUD"/>
    <x v="2"/>
    <x v="1"/>
    <x v="6"/>
    <n v="1"/>
    <n v="1"/>
    <x v="4"/>
    <n v="4"/>
    <n v="215.88888888888889"/>
    <n v="863.55555555555554"/>
    <n v="183.50555555555556"/>
    <n v="129.5333333333333"/>
    <x v="6"/>
    <x v="3"/>
  </r>
  <r>
    <s v="SO - 0005752"/>
    <d v="2015-07-06T00:00:00"/>
    <x v="19"/>
    <n v="4"/>
    <x v="1"/>
    <s v="AUD"/>
    <x v="2"/>
    <x v="1"/>
    <x v="36"/>
    <n v="11"/>
    <n v="2"/>
    <x v="7"/>
    <n v="4"/>
    <n v="280.65555555555557"/>
    <n v="1122.6222222222223"/>
    <n v="143.13433333333333"/>
    <n v="550.08488888888894"/>
    <x v="6"/>
    <x v="3"/>
  </r>
  <r>
    <s v="SO - 0005753"/>
    <d v="2015-07-07T00:00:00"/>
    <x v="19"/>
    <n v="4"/>
    <x v="1"/>
    <s v="AUD"/>
    <x v="2"/>
    <x v="1"/>
    <x v="51"/>
    <n v="12"/>
    <n v="2"/>
    <x v="7"/>
    <n v="4"/>
    <n v="637.24444444444441"/>
    <n v="2548.9777777777776"/>
    <n v="407.8364444444444"/>
    <n v="917.63200000000006"/>
    <x v="6"/>
    <x v="3"/>
  </r>
  <r>
    <s v="SO - 0005754"/>
    <d v="2015-07-07T00:00:00"/>
    <x v="14"/>
    <n v="10"/>
    <x v="1"/>
    <s v="AUD"/>
    <x v="1"/>
    <x v="0"/>
    <x v="45"/>
    <n v="29"/>
    <n v="4"/>
    <x v="5"/>
    <n v="5"/>
    <n v="117.62222222222223"/>
    <n v="588.1111111111112"/>
    <n v="88.216666666666669"/>
    <n v="147.02777777777783"/>
    <x v="6"/>
    <x v="3"/>
  </r>
  <r>
    <s v="SO - 0005755"/>
    <d v="2015-07-07T00:00:00"/>
    <x v="0"/>
    <n v="15"/>
    <x v="1"/>
    <s v="AUD"/>
    <x v="0"/>
    <x v="0"/>
    <x v="57"/>
    <n v="43"/>
    <n v="6"/>
    <x v="0"/>
    <n v="5"/>
    <n v="137.72222222222223"/>
    <n v="688.61111111111109"/>
    <n v="67.483888888888885"/>
    <n v="351.19166666666666"/>
    <x v="6"/>
    <x v="3"/>
  </r>
  <r>
    <s v="SO - 0005756"/>
    <d v="2015-07-07T00:00:00"/>
    <x v="6"/>
    <n v="1"/>
    <x v="2"/>
    <s v="AUD"/>
    <x v="2"/>
    <x v="1"/>
    <x v="6"/>
    <n v="1"/>
    <n v="1"/>
    <x v="4"/>
    <n v="8"/>
    <n v="403.48888888888888"/>
    <n v="3227.911111111111"/>
    <n v="173.50022222222222"/>
    <n v="1839.9093333333333"/>
    <x v="6"/>
    <x v="3"/>
  </r>
  <r>
    <s v="SO - 0005757"/>
    <d v="2015-07-08T00:00:00"/>
    <x v="7"/>
    <n v="17"/>
    <x v="0"/>
    <s v="AUD"/>
    <x v="0"/>
    <x v="2"/>
    <x v="30"/>
    <n v="47"/>
    <n v="7"/>
    <x v="3"/>
    <n v="8"/>
    <n v="107.94444444444444"/>
    <n v="863.55555555555554"/>
    <n v="90.673333333333332"/>
    <n v="138.16888888888889"/>
    <x v="6"/>
    <x v="3"/>
  </r>
  <r>
    <s v="SO - 0005758"/>
    <d v="2015-07-08T00:00:00"/>
    <x v="14"/>
    <n v="10"/>
    <x v="1"/>
    <s v="AUD"/>
    <x v="1"/>
    <x v="0"/>
    <x v="45"/>
    <n v="29"/>
    <n v="4"/>
    <x v="5"/>
    <n v="5"/>
    <n v="585.13333333333333"/>
    <n v="2925.6666666666665"/>
    <n v="468.10666666666668"/>
    <n v="585.13333333333321"/>
    <x v="6"/>
    <x v="3"/>
  </r>
  <r>
    <s v="SO - 0005759"/>
    <d v="2015-07-08T00:00:00"/>
    <x v="10"/>
    <n v="8"/>
    <x v="1"/>
    <s v="AUD"/>
    <x v="2"/>
    <x v="1"/>
    <x v="13"/>
    <n v="22"/>
    <n v="3"/>
    <x v="2"/>
    <n v="3"/>
    <n v="435.5"/>
    <n v="1306.5"/>
    <n v="330.98"/>
    <n v="313.55999999999995"/>
    <x v="6"/>
    <x v="3"/>
  </r>
  <r>
    <s v="SO - 0005760"/>
    <d v="2015-07-08T00:00:00"/>
    <x v="10"/>
    <n v="8"/>
    <x v="1"/>
    <s v="AUD"/>
    <x v="2"/>
    <x v="1"/>
    <x v="31"/>
    <n v="23"/>
    <n v="4"/>
    <x v="5"/>
    <n v="5"/>
    <n v="266.51111111111112"/>
    <n v="1332.5555555555557"/>
    <n v="194.55311111111109"/>
    <n v="359.79000000000019"/>
    <x v="6"/>
    <x v="3"/>
  </r>
  <r>
    <s v="SO - 0005761"/>
    <d v="2015-07-09T00:00:00"/>
    <x v="18"/>
    <n v="3"/>
    <x v="1"/>
    <s v="AUD"/>
    <x v="2"/>
    <x v="1"/>
    <x v="52"/>
    <n v="9"/>
    <n v="2"/>
    <x v="7"/>
    <n v="5"/>
    <n v="119.85555555555555"/>
    <n v="599.27777777777783"/>
    <n v="95.884444444444455"/>
    <n v="119.85555555555555"/>
    <x v="6"/>
    <x v="3"/>
  </r>
  <r>
    <s v="SO - 0005762"/>
    <d v="2015-07-09T00:00:00"/>
    <x v="10"/>
    <n v="8"/>
    <x v="1"/>
    <s v="AUD"/>
    <x v="2"/>
    <x v="1"/>
    <x v="44"/>
    <n v="21"/>
    <n v="3"/>
    <x v="2"/>
    <n v="5"/>
    <n v="429.54444444444448"/>
    <n v="2147.7222222222226"/>
    <n v="317.8628888888889"/>
    <n v="558.40777777777816"/>
    <x v="6"/>
    <x v="3"/>
  </r>
  <r>
    <s v="SO - 0005763"/>
    <d v="2015-07-09T00:00:00"/>
    <x v="8"/>
    <n v="9"/>
    <x v="0"/>
    <s v="AUD"/>
    <x v="2"/>
    <x v="0"/>
    <x v="53"/>
    <n v="26"/>
    <n v="4"/>
    <x v="5"/>
    <n v="1"/>
    <n v="431.03333333333336"/>
    <n v="431.03333333333336"/>
    <n v="288.79233333333337"/>
    <n v="142.24099999999999"/>
    <x v="6"/>
    <x v="3"/>
  </r>
  <r>
    <s v="SO - 0005764"/>
    <d v="2015-07-09T00:00:00"/>
    <x v="14"/>
    <n v="10"/>
    <x v="1"/>
    <s v="AUD"/>
    <x v="1"/>
    <x v="0"/>
    <x v="17"/>
    <n v="28"/>
    <n v="4"/>
    <x v="5"/>
    <n v="3"/>
    <n v="112.41111111111111"/>
    <n v="337.23333333333335"/>
    <n v="62.950222222222237"/>
    <n v="148.38266666666664"/>
    <x v="6"/>
    <x v="3"/>
  </r>
  <r>
    <s v="SO - 0005765"/>
    <d v="2015-07-09T00:00:00"/>
    <x v="3"/>
    <n v="6"/>
    <x v="0"/>
    <s v="AUD"/>
    <x v="2"/>
    <x v="1"/>
    <x v="26"/>
    <n v="15"/>
    <n v="3"/>
    <x v="2"/>
    <n v="2"/>
    <n v="632.0333333333333"/>
    <n v="1264.0666666666666"/>
    <n v="278.09466666666668"/>
    <n v="707.87733333333324"/>
    <x v="6"/>
    <x v="3"/>
  </r>
  <r>
    <s v="SO - 0005766"/>
    <d v="2015-07-10T00:00:00"/>
    <x v="16"/>
    <n v="5"/>
    <x v="1"/>
    <s v="AUD"/>
    <x v="2"/>
    <x v="1"/>
    <x v="35"/>
    <n v="13"/>
    <n v="2"/>
    <x v="7"/>
    <n v="3"/>
    <n v="107.2"/>
    <n v="321.60000000000002"/>
    <n v="87.903999999999996"/>
    <n v="57.888000000000034"/>
    <x v="6"/>
    <x v="3"/>
  </r>
  <r>
    <s v="SO - 0005767"/>
    <d v="2015-07-10T00:00:00"/>
    <x v="2"/>
    <n v="12"/>
    <x v="1"/>
    <s v="AUD"/>
    <x v="1"/>
    <x v="0"/>
    <x v="40"/>
    <n v="33"/>
    <n v="5"/>
    <x v="1"/>
    <n v="6"/>
    <n v="322.34444444444443"/>
    <n v="1934.0666666666666"/>
    <n v="238.53488888888887"/>
    <n v="502.85733333333337"/>
    <x v="6"/>
    <x v="3"/>
  </r>
  <r>
    <s v="SO - 0005768"/>
    <d v="2015-07-10T00:00:00"/>
    <x v="16"/>
    <n v="5"/>
    <x v="2"/>
    <s v="AUD"/>
    <x v="2"/>
    <x v="1"/>
    <x v="24"/>
    <n v="14"/>
    <n v="2"/>
    <x v="7"/>
    <n v="8"/>
    <n v="127.30000000000001"/>
    <n v="1018.4000000000001"/>
    <n v="54.739000000000004"/>
    <n v="580.48800000000006"/>
    <x v="6"/>
    <x v="3"/>
  </r>
  <r>
    <s v="SO - 0005769"/>
    <d v="2015-07-10T00:00:00"/>
    <x v="5"/>
    <n v="16"/>
    <x v="0"/>
    <s v="AUD"/>
    <x v="0"/>
    <x v="0"/>
    <x v="47"/>
    <n v="44"/>
    <n v="7"/>
    <x v="3"/>
    <n v="8"/>
    <n v="102.73333333333333"/>
    <n v="821.86666666666667"/>
    <n v="72.940666666666672"/>
    <n v="238.3413333333333"/>
    <x v="6"/>
    <x v="3"/>
  </r>
  <r>
    <s v="SO - 0005770"/>
    <d v="2015-07-10T00:00:00"/>
    <x v="1"/>
    <n v="11"/>
    <x v="2"/>
    <s v="AUD"/>
    <x v="1"/>
    <x v="0"/>
    <x v="43"/>
    <n v="30"/>
    <n v="5"/>
    <x v="1"/>
    <n v="2"/>
    <n v="708.71111111111122"/>
    <n v="1417.4222222222224"/>
    <n v="389.79111111111121"/>
    <n v="637.84"/>
    <x v="6"/>
    <x v="3"/>
  </r>
  <r>
    <s v="SO - 0005771"/>
    <d v="2015-07-11T00:00:00"/>
    <x v="14"/>
    <n v="10"/>
    <x v="1"/>
    <s v="AUD"/>
    <x v="1"/>
    <x v="0"/>
    <x v="45"/>
    <n v="29"/>
    <n v="4"/>
    <x v="5"/>
    <n v="8"/>
    <n v="121.34444444444446"/>
    <n v="970.7555555555557"/>
    <n v="65.52600000000001"/>
    <n v="446.54755555555562"/>
    <x v="6"/>
    <x v="3"/>
  </r>
  <r>
    <s v="SO - 0005772"/>
    <d v="2015-07-11T00:00:00"/>
    <x v="16"/>
    <n v="5"/>
    <x v="1"/>
    <s v="AUD"/>
    <x v="2"/>
    <x v="1"/>
    <x v="26"/>
    <n v="15"/>
    <n v="2"/>
    <x v="7"/>
    <n v="7"/>
    <n v="385.62222222222221"/>
    <n v="2699.3555555555554"/>
    <n v="208.23599999999999"/>
    <n v="1241.7035555555553"/>
    <x v="6"/>
    <x v="3"/>
  </r>
  <r>
    <s v="SO - 0005773"/>
    <d v="2015-07-11T00:00:00"/>
    <x v="2"/>
    <n v="12"/>
    <x v="1"/>
    <s v="AUD"/>
    <x v="1"/>
    <x v="0"/>
    <x v="40"/>
    <n v="33"/>
    <n v="5"/>
    <x v="1"/>
    <n v="6"/>
    <n v="437.73333333333335"/>
    <n v="2626.4"/>
    <n v="275.77199999999999"/>
    <n v="971.76800000000003"/>
    <x v="6"/>
    <x v="3"/>
  </r>
  <r>
    <s v="SO - 0005774"/>
    <d v="2015-07-11T00:00:00"/>
    <x v="9"/>
    <n v="18"/>
    <x v="1"/>
    <s v="AUD"/>
    <x v="0"/>
    <x v="2"/>
    <x v="55"/>
    <n v="50"/>
    <n v="7"/>
    <x v="3"/>
    <n v="8"/>
    <n v="23.822222222222223"/>
    <n v="190.57777777777778"/>
    <n v="13.578666666666667"/>
    <n v="81.948444444444448"/>
    <x v="6"/>
    <x v="3"/>
  </r>
  <r>
    <s v="SO - 0005775"/>
    <d v="2015-07-11T00:00:00"/>
    <x v="14"/>
    <n v="10"/>
    <x v="1"/>
    <s v="AUD"/>
    <x v="2"/>
    <x v="0"/>
    <x v="38"/>
    <n v="27"/>
    <n v="4"/>
    <x v="5"/>
    <n v="6"/>
    <n v="217.37777777777779"/>
    <n v="1304.2666666666669"/>
    <n v="176.07600000000002"/>
    <n v="247.81066666666675"/>
    <x v="6"/>
    <x v="3"/>
  </r>
  <r>
    <s v="SO - 0005776"/>
    <d v="2015-07-11T00:00:00"/>
    <x v="15"/>
    <n v="13"/>
    <x v="1"/>
    <s v="AUD"/>
    <x v="1"/>
    <x v="0"/>
    <x v="19"/>
    <n v="38"/>
    <n v="6"/>
    <x v="0"/>
    <n v="4"/>
    <n v="122.83333333333333"/>
    <n v="491.33333333333331"/>
    <n v="87.211666666666659"/>
    <n v="142.48666666666668"/>
    <x v="6"/>
    <x v="3"/>
  </r>
  <r>
    <s v="SO - 0005777"/>
    <d v="2015-07-12T00:00:00"/>
    <x v="5"/>
    <n v="16"/>
    <x v="1"/>
    <s v="AUD"/>
    <x v="0"/>
    <x v="3"/>
    <x v="12"/>
    <n v="46"/>
    <n v="7"/>
    <x v="3"/>
    <n v="7"/>
    <n v="119.85555555555555"/>
    <n v="838.98888888888882"/>
    <n v="59.927777777777777"/>
    <n v="419.49444444444441"/>
    <x v="6"/>
    <x v="3"/>
  </r>
  <r>
    <s v="SO - 0005778"/>
    <d v="2015-07-12T00:00:00"/>
    <x v="19"/>
    <n v="4"/>
    <x v="0"/>
    <s v="AUD"/>
    <x v="2"/>
    <x v="1"/>
    <x v="36"/>
    <n v="11"/>
    <n v="2"/>
    <x v="7"/>
    <n v="8"/>
    <n v="442.94444444444446"/>
    <n v="3543.5555555555557"/>
    <n v="212.61333333333334"/>
    <n v="1842.6488888888889"/>
    <x v="6"/>
    <x v="3"/>
  </r>
  <r>
    <s v="SO - 0005779"/>
    <d v="2015-07-12T00:00:00"/>
    <x v="0"/>
    <n v="15"/>
    <x v="1"/>
    <s v="AUD"/>
    <x v="0"/>
    <x v="0"/>
    <x v="8"/>
    <n v="42"/>
    <n v="6"/>
    <x v="0"/>
    <n v="2"/>
    <n v="113.15555555555555"/>
    <n v="226.3111111111111"/>
    <n v="90.524444444444441"/>
    <n v="45.262222222222221"/>
    <x v="6"/>
    <x v="3"/>
  </r>
  <r>
    <s v="SO - 0005780"/>
    <d v="2015-07-12T00:00:00"/>
    <x v="8"/>
    <n v="9"/>
    <x v="0"/>
    <s v="AUD"/>
    <x v="2"/>
    <x v="1"/>
    <x v="10"/>
    <n v="25"/>
    <n v="4"/>
    <x v="5"/>
    <n v="3"/>
    <n v="119.85555555555555"/>
    <n v="359.56666666666666"/>
    <n v="87.494555555555564"/>
    <n v="97.08299999999997"/>
    <x v="6"/>
    <x v="3"/>
  </r>
  <r>
    <s v="SO - 0005781"/>
    <d v="2015-07-13T00:00:00"/>
    <x v="6"/>
    <n v="1"/>
    <x v="1"/>
    <s v="AUD"/>
    <x v="2"/>
    <x v="1"/>
    <x v="6"/>
    <n v="1"/>
    <n v="1"/>
    <x v="4"/>
    <n v="3"/>
    <n v="254.60000000000002"/>
    <n v="763.80000000000007"/>
    <n v="140.03000000000003"/>
    <n v="343.71"/>
    <x v="6"/>
    <x v="3"/>
  </r>
  <r>
    <s v="SO - 0005782"/>
    <d v="2015-07-13T00:00:00"/>
    <x v="18"/>
    <n v="3"/>
    <x v="2"/>
    <s v="AUD"/>
    <x v="2"/>
    <x v="1"/>
    <x v="27"/>
    <n v="7"/>
    <n v="1"/>
    <x v="4"/>
    <n v="2"/>
    <n v="125.8111111111111"/>
    <n v="251.62222222222221"/>
    <n v="67.938000000000002"/>
    <n v="115.7462222222222"/>
    <x v="6"/>
    <x v="3"/>
  </r>
  <r>
    <s v="SO - 0005783"/>
    <d v="2015-07-13T00:00:00"/>
    <x v="8"/>
    <n v="9"/>
    <x v="1"/>
    <s v="AUD"/>
    <x v="2"/>
    <x v="1"/>
    <x v="10"/>
    <n v="25"/>
    <n v="4"/>
    <x v="5"/>
    <n v="5"/>
    <n v="125.8111111111111"/>
    <n v="629.05555555555554"/>
    <n v="78.00288888888889"/>
    <n v="239.04111111111109"/>
    <x v="6"/>
    <x v="3"/>
  </r>
  <r>
    <s v="SO - 0005784"/>
    <d v="2015-07-13T00:00:00"/>
    <x v="11"/>
    <n v="20"/>
    <x v="0"/>
    <s v="AUD"/>
    <x v="3"/>
    <x v="2"/>
    <x v="25"/>
    <n v="57"/>
    <n v="8"/>
    <x v="6"/>
    <n v="5"/>
    <n v="113.90000000000002"/>
    <n v="569.50000000000011"/>
    <n v="62.645000000000017"/>
    <n v="256.27500000000003"/>
    <x v="6"/>
    <x v="3"/>
  </r>
  <r>
    <s v="SO - 0005785"/>
    <d v="2015-07-14T00:00:00"/>
    <x v="15"/>
    <n v="13"/>
    <x v="1"/>
    <s v="AUD"/>
    <x v="1"/>
    <x v="0"/>
    <x v="18"/>
    <n v="37"/>
    <n v="6"/>
    <x v="0"/>
    <n v="3"/>
    <n v="261.3"/>
    <n v="783.90000000000009"/>
    <n v="177.68400000000005"/>
    <n v="250.84799999999996"/>
    <x v="6"/>
    <x v="3"/>
  </r>
  <r>
    <s v="SO - 0005786"/>
    <d v="2015-07-14T00:00:00"/>
    <x v="17"/>
    <n v="14"/>
    <x v="1"/>
    <s v="AUD"/>
    <x v="1"/>
    <x v="0"/>
    <x v="50"/>
    <n v="39"/>
    <n v="6"/>
    <x v="0"/>
    <n v="9"/>
    <n v="383.38888888888891"/>
    <n v="3450.5"/>
    <n v="230.0333333333333"/>
    <n v="1380.2000000000003"/>
    <x v="6"/>
    <x v="3"/>
  </r>
  <r>
    <s v="SO - 0005787"/>
    <d v="2015-07-14T00:00:00"/>
    <x v="17"/>
    <n v="14"/>
    <x v="1"/>
    <s v="AUD"/>
    <x v="1"/>
    <x v="0"/>
    <x v="28"/>
    <n v="40"/>
    <n v="6"/>
    <x v="0"/>
    <n v="3"/>
    <n v="222.58888888888887"/>
    <n v="667.76666666666665"/>
    <n v="124.6497777777778"/>
    <n v="293.81733333333324"/>
    <x v="6"/>
    <x v="3"/>
  </r>
  <r>
    <s v="SO - 0005788"/>
    <d v="2015-07-14T00:00:00"/>
    <x v="5"/>
    <n v="16"/>
    <x v="0"/>
    <s v="AUD"/>
    <x v="0"/>
    <x v="3"/>
    <x v="12"/>
    <n v="46"/>
    <n v="7"/>
    <x v="3"/>
    <n v="7"/>
    <n v="289.5888888888889"/>
    <n v="2027.1222222222223"/>
    <n v="118.73144444444445"/>
    <n v="1196.0021111111112"/>
    <x v="6"/>
    <x v="3"/>
  </r>
  <r>
    <s v="SO - 0005789"/>
    <d v="2015-07-14T00:00:00"/>
    <x v="0"/>
    <n v="15"/>
    <x v="1"/>
    <s v="AUD"/>
    <x v="0"/>
    <x v="0"/>
    <x v="8"/>
    <n v="42"/>
    <n v="6"/>
    <x v="0"/>
    <n v="7"/>
    <n v="211.42222222222222"/>
    <n v="1479.9555555555555"/>
    <n v="158.56666666666666"/>
    <n v="369.98888888888882"/>
    <x v="6"/>
    <x v="3"/>
  </r>
  <r>
    <s v="SO - 0005790"/>
    <d v="2015-07-15T00:00:00"/>
    <x v="6"/>
    <n v="1"/>
    <x v="1"/>
    <s v="AUD"/>
    <x v="2"/>
    <x v="1"/>
    <x v="9"/>
    <n v="3"/>
    <n v="1"/>
    <x v="4"/>
    <n v="4"/>
    <n v="263.53333333333336"/>
    <n v="1054.1333333333334"/>
    <n v="173.93200000000002"/>
    <n v="358.40533333333337"/>
    <x v="6"/>
    <x v="3"/>
  </r>
  <r>
    <s v="SO - 0005791"/>
    <d v="2015-07-15T00:00:00"/>
    <x v="9"/>
    <n v="18"/>
    <x v="0"/>
    <s v="AUD"/>
    <x v="0"/>
    <x v="2"/>
    <x v="55"/>
    <n v="50"/>
    <n v="7"/>
    <x v="3"/>
    <n v="3"/>
    <n v="351.37777777777779"/>
    <n v="1054.1333333333334"/>
    <n v="207.31288888888889"/>
    <n v="432.19466666666676"/>
    <x v="6"/>
    <x v="3"/>
  </r>
  <r>
    <s v="SO - 0005792"/>
    <d v="2015-07-16T00:00:00"/>
    <x v="1"/>
    <n v="11"/>
    <x v="1"/>
    <s v="AUD"/>
    <x v="1"/>
    <x v="0"/>
    <x v="42"/>
    <n v="32"/>
    <n v="5"/>
    <x v="1"/>
    <n v="7"/>
    <n v="24.566666666666666"/>
    <n v="171.96666666666667"/>
    <n v="17.933666666666667"/>
    <n v="46.430999999999997"/>
    <x v="6"/>
    <x v="3"/>
  </r>
  <r>
    <s v="SO - 0005793"/>
    <d v="2015-07-16T00:00:00"/>
    <x v="7"/>
    <n v="17"/>
    <x v="0"/>
    <s v="AUD"/>
    <x v="0"/>
    <x v="2"/>
    <x v="21"/>
    <n v="49"/>
    <n v="7"/>
    <x v="3"/>
    <n v="5"/>
    <n v="124.32222222222224"/>
    <n v="621.6111111111112"/>
    <n v="65.890777777777785"/>
    <n v="292.15722222222229"/>
    <x v="6"/>
    <x v="3"/>
  </r>
  <r>
    <s v="SO - 0005794"/>
    <d v="2015-07-16T00:00:00"/>
    <x v="9"/>
    <n v="18"/>
    <x v="2"/>
    <s v="AUD"/>
    <x v="0"/>
    <x v="2"/>
    <x v="11"/>
    <n v="51"/>
    <n v="7"/>
    <x v="3"/>
    <n v="6"/>
    <n v="291.82222222222225"/>
    <n v="1750.9333333333334"/>
    <n v="154.66577777777781"/>
    <n v="822.93866666666656"/>
    <x v="6"/>
    <x v="3"/>
  </r>
  <r>
    <s v="SO - 0005795"/>
    <d v="2015-07-16T00:00:00"/>
    <x v="16"/>
    <n v="5"/>
    <x v="1"/>
    <s v="AUD"/>
    <x v="2"/>
    <x v="1"/>
    <x v="35"/>
    <n v="13"/>
    <n v="2"/>
    <x v="7"/>
    <n v="7"/>
    <n v="83.37777777777778"/>
    <n v="583.6444444444445"/>
    <n v="60.865777777777765"/>
    <n v="157.58400000000017"/>
    <x v="6"/>
    <x v="3"/>
  </r>
  <r>
    <s v="SO - 0005796"/>
    <d v="2015-07-17T00:00:00"/>
    <x v="4"/>
    <n v="7"/>
    <x v="1"/>
    <s v="AUD"/>
    <x v="2"/>
    <x v="1"/>
    <x v="4"/>
    <n v="18"/>
    <n v="3"/>
    <x v="2"/>
    <n v="3"/>
    <n v="116.87777777777779"/>
    <n v="350.63333333333338"/>
    <n v="87.658333333333346"/>
    <n v="87.65833333333336"/>
    <x v="6"/>
    <x v="3"/>
  </r>
  <r>
    <s v="SO - 0005797"/>
    <d v="2015-07-17T00:00:00"/>
    <x v="3"/>
    <n v="6"/>
    <x v="1"/>
    <s v="AUD"/>
    <x v="2"/>
    <x v="1"/>
    <x v="3"/>
    <n v="17"/>
    <n v="3"/>
    <x v="2"/>
    <n v="4"/>
    <n v="444.43333333333334"/>
    <n v="1777.7333333333333"/>
    <n v="302.21466666666669"/>
    <n v="568.8746666666666"/>
    <x v="6"/>
    <x v="3"/>
  </r>
  <r>
    <s v="SO - 0005798"/>
    <d v="2015-07-17T00:00:00"/>
    <x v="14"/>
    <n v="10"/>
    <x v="1"/>
    <s v="AUD"/>
    <x v="1"/>
    <x v="0"/>
    <x v="45"/>
    <n v="29"/>
    <n v="4"/>
    <x v="5"/>
    <n v="5"/>
    <n v="678.93333333333339"/>
    <n v="3394.666666666667"/>
    <n v="366.62400000000002"/>
    <n v="1561.5466666666669"/>
    <x v="6"/>
    <x v="3"/>
  </r>
  <r>
    <s v="SO - 0005799"/>
    <d v="2015-07-17T00:00:00"/>
    <x v="17"/>
    <n v="14"/>
    <x v="2"/>
    <s v="AUD"/>
    <x v="1"/>
    <x v="0"/>
    <x v="50"/>
    <n v="39"/>
    <n v="6"/>
    <x v="0"/>
    <n v="4"/>
    <n v="18.611111111111111"/>
    <n v="74.444444444444443"/>
    <n v="14.702777777777779"/>
    <n v="15.633333333333326"/>
    <x v="6"/>
    <x v="3"/>
  </r>
  <r>
    <s v="SO - 0005800"/>
    <d v="2015-07-17T00:00:00"/>
    <x v="18"/>
    <n v="3"/>
    <x v="1"/>
    <s v="AUD"/>
    <x v="2"/>
    <x v="1"/>
    <x v="49"/>
    <n v="8"/>
    <n v="1"/>
    <x v="4"/>
    <n v="1"/>
    <n v="445.17777777777775"/>
    <n v="445.17777777777775"/>
    <n v="369.49755555555549"/>
    <n v="75.680222222222255"/>
    <x v="6"/>
    <x v="3"/>
  </r>
  <r>
    <s v="SO - 0005801"/>
    <d v="2015-07-18T00:00:00"/>
    <x v="2"/>
    <n v="12"/>
    <x v="1"/>
    <s v="AUD"/>
    <x v="1"/>
    <x v="0"/>
    <x v="40"/>
    <n v="33"/>
    <n v="5"/>
    <x v="1"/>
    <n v="4"/>
    <n v="440.71111111111111"/>
    <n v="1762.8444444444444"/>
    <n v="277.64799999999997"/>
    <n v="652.25244444444456"/>
    <x v="6"/>
    <x v="3"/>
  </r>
  <r>
    <s v="SO - 0005802"/>
    <d v="2015-07-18T00:00:00"/>
    <x v="0"/>
    <n v="15"/>
    <x v="2"/>
    <s v="AUD"/>
    <x v="0"/>
    <x v="0"/>
    <x v="57"/>
    <n v="43"/>
    <n v="6"/>
    <x v="0"/>
    <n v="7"/>
    <n v="107.94444444444444"/>
    <n v="755.61111111111109"/>
    <n v="63.687222222222218"/>
    <n v="309.80055555555555"/>
    <x v="6"/>
    <x v="3"/>
  </r>
  <r>
    <s v="SO - 0005803"/>
    <d v="2015-07-19T00:00:00"/>
    <x v="13"/>
    <n v="19"/>
    <x v="1"/>
    <s v="AUD"/>
    <x v="3"/>
    <x v="2"/>
    <x v="39"/>
    <n v="54"/>
    <n v="8"/>
    <x v="6"/>
    <n v="6"/>
    <n v="110.17777777777778"/>
    <n v="661.06666666666661"/>
    <n v="62.801333333333332"/>
    <n v="284.25866666666661"/>
    <x v="6"/>
    <x v="3"/>
  </r>
  <r>
    <s v="SO - 0005804"/>
    <d v="2015-07-19T00:00:00"/>
    <x v="17"/>
    <n v="14"/>
    <x v="1"/>
    <s v="AUD"/>
    <x v="1"/>
    <x v="0"/>
    <x v="28"/>
    <n v="40"/>
    <n v="6"/>
    <x v="0"/>
    <n v="7"/>
    <n v="294.05555555555554"/>
    <n v="2058.3888888888887"/>
    <n v="138.20611111111111"/>
    <n v="1090.9461111111109"/>
    <x v="6"/>
    <x v="3"/>
  </r>
  <r>
    <s v="SO - 0005805"/>
    <d v="2015-07-19T00:00:00"/>
    <x v="12"/>
    <n v="2"/>
    <x v="1"/>
    <s v="AUD"/>
    <x v="2"/>
    <x v="1"/>
    <x v="29"/>
    <n v="6"/>
    <n v="1"/>
    <x v="4"/>
    <n v="1"/>
    <n v="413.16666666666669"/>
    <n v="413.16666666666669"/>
    <n v="305.74333333333334"/>
    <n v="107.42333333333335"/>
    <x v="6"/>
    <x v="3"/>
  </r>
  <r>
    <s v="SO - 0005806"/>
    <d v="2015-07-19T00:00:00"/>
    <x v="17"/>
    <n v="14"/>
    <x v="0"/>
    <s v="AUD"/>
    <x v="1"/>
    <x v="0"/>
    <x v="50"/>
    <n v="39"/>
    <n v="6"/>
    <x v="0"/>
    <n v="7"/>
    <n v="253.11111111111111"/>
    <n v="1771.7777777777778"/>
    <n v="146.80444444444444"/>
    <n v="744.14666666666676"/>
    <x v="6"/>
    <x v="3"/>
  </r>
  <r>
    <s v="SO - 0005807"/>
    <d v="2015-07-19T00:00:00"/>
    <x v="5"/>
    <n v="16"/>
    <x v="1"/>
    <s v="AUD"/>
    <x v="0"/>
    <x v="0"/>
    <x v="5"/>
    <n v="45"/>
    <n v="7"/>
    <x v="3"/>
    <n v="5"/>
    <n v="189.83333333333334"/>
    <n v="949.16666666666674"/>
    <n v="130.98500000000001"/>
    <n v="294.24166666666667"/>
    <x v="6"/>
    <x v="3"/>
  </r>
  <r>
    <s v="SO - 0005808"/>
    <d v="2015-07-19T00:00:00"/>
    <x v="8"/>
    <n v="9"/>
    <x v="2"/>
    <s v="AUD"/>
    <x v="2"/>
    <x v="0"/>
    <x v="38"/>
    <n v="27"/>
    <n v="4"/>
    <x v="5"/>
    <n v="2"/>
    <n v="655.8555555555555"/>
    <n v="1311.711111111111"/>
    <n v="550.9186666666667"/>
    <n v="209.8737777777776"/>
    <x v="6"/>
    <x v="3"/>
  </r>
  <r>
    <s v="SO - 0005809"/>
    <d v="2015-07-20T00:00:00"/>
    <x v="18"/>
    <n v="3"/>
    <x v="0"/>
    <s v="AUD"/>
    <x v="2"/>
    <x v="1"/>
    <x v="52"/>
    <n v="9"/>
    <n v="2"/>
    <x v="7"/>
    <n v="7"/>
    <n v="25.311111111111114"/>
    <n v="177.17777777777781"/>
    <n v="20.502000000000002"/>
    <n v="33.663777777777796"/>
    <x v="6"/>
    <x v="3"/>
  </r>
  <r>
    <s v="SO - 0005810"/>
    <d v="2015-07-20T00:00:00"/>
    <x v="7"/>
    <n v="17"/>
    <x v="1"/>
    <s v="AUD"/>
    <x v="0"/>
    <x v="2"/>
    <x v="7"/>
    <n v="48"/>
    <n v="7"/>
    <x v="3"/>
    <n v="2"/>
    <n v="211.42222222222222"/>
    <n v="422.84444444444443"/>
    <n v="135.31022222222222"/>
    <n v="152.22399999999999"/>
    <x v="6"/>
    <x v="3"/>
  </r>
  <r>
    <s v="SO - 0005811"/>
    <d v="2015-07-21T00:00:00"/>
    <x v="17"/>
    <n v="14"/>
    <x v="0"/>
    <s v="AUD"/>
    <x v="1"/>
    <x v="0"/>
    <x v="28"/>
    <n v="40"/>
    <n v="6"/>
    <x v="0"/>
    <n v="4"/>
    <n v="440.71111111111111"/>
    <n v="1762.8444444444444"/>
    <n v="321.71911111111115"/>
    <n v="475.96799999999985"/>
    <x v="6"/>
    <x v="3"/>
  </r>
  <r>
    <s v="SO - 0005812"/>
    <d v="2015-07-21T00:00:00"/>
    <x v="7"/>
    <n v="17"/>
    <x v="1"/>
    <s v="AUD"/>
    <x v="0"/>
    <x v="2"/>
    <x v="7"/>
    <n v="48"/>
    <n v="7"/>
    <x v="3"/>
    <n v="2"/>
    <n v="120.60000000000001"/>
    <n v="241.20000000000002"/>
    <n v="79.596000000000018"/>
    <n v="82.007999999999981"/>
    <x v="6"/>
    <x v="3"/>
  </r>
  <r>
    <s v="SO - 0005813"/>
    <d v="2015-07-21T00:00:00"/>
    <x v="6"/>
    <n v="1"/>
    <x v="1"/>
    <s v="AUD"/>
    <x v="2"/>
    <x v="1"/>
    <x v="6"/>
    <n v="1"/>
    <n v="1"/>
    <x v="4"/>
    <n v="3"/>
    <n v="128.78888888888889"/>
    <n v="386.36666666666667"/>
    <n v="87.576444444444462"/>
    <n v="123.63733333333329"/>
    <x v="6"/>
    <x v="3"/>
  </r>
  <r>
    <s v="SO - 0005814"/>
    <d v="2015-07-21T00:00:00"/>
    <x v="2"/>
    <n v="12"/>
    <x v="0"/>
    <s v="AUD"/>
    <x v="1"/>
    <x v="0"/>
    <x v="2"/>
    <n v="34"/>
    <n v="5"/>
    <x v="1"/>
    <n v="3"/>
    <n v="580.66666666666663"/>
    <n v="1742"/>
    <n v="493.56666666666661"/>
    <n v="261.30000000000018"/>
    <x v="6"/>
    <x v="3"/>
  </r>
  <r>
    <s v="SO - 0005815"/>
    <d v="2015-07-21T00:00:00"/>
    <x v="15"/>
    <n v="13"/>
    <x v="1"/>
    <s v="AUD"/>
    <x v="1"/>
    <x v="0"/>
    <x v="54"/>
    <n v="36"/>
    <n v="5"/>
    <x v="1"/>
    <n v="5"/>
    <n v="205.46666666666667"/>
    <n v="1027.3333333333333"/>
    <n v="158.20933333333335"/>
    <n v="236.28666666666652"/>
    <x v="6"/>
    <x v="3"/>
  </r>
  <r>
    <s v="SO - 0005816"/>
    <d v="2015-07-22T00:00:00"/>
    <x v="17"/>
    <n v="14"/>
    <x v="0"/>
    <s v="AUD"/>
    <x v="1"/>
    <x v="0"/>
    <x v="0"/>
    <n v="41"/>
    <n v="6"/>
    <x v="0"/>
    <n v="4"/>
    <n v="221.10000000000002"/>
    <n v="884.40000000000009"/>
    <n v="99.495000000000005"/>
    <n v="486.42000000000007"/>
    <x v="6"/>
    <x v="3"/>
  </r>
  <r>
    <s v="SO - 0005817"/>
    <d v="2015-07-22T00:00:00"/>
    <x v="1"/>
    <n v="11"/>
    <x v="1"/>
    <s v="AUD"/>
    <x v="1"/>
    <x v="0"/>
    <x v="1"/>
    <n v="31"/>
    <n v="5"/>
    <x v="1"/>
    <n v="2"/>
    <n v="439.9666666666667"/>
    <n v="879.93333333333339"/>
    <n v="351.97333333333336"/>
    <n v="175.98666666666668"/>
    <x v="6"/>
    <x v="3"/>
  </r>
  <r>
    <s v="SO - 0005818"/>
    <d v="2015-07-22T00:00:00"/>
    <x v="5"/>
    <n v="16"/>
    <x v="1"/>
    <s v="AUD"/>
    <x v="0"/>
    <x v="0"/>
    <x v="47"/>
    <n v="44"/>
    <n v="7"/>
    <x v="3"/>
    <n v="6"/>
    <n v="24.566666666666666"/>
    <n v="147.4"/>
    <n v="19.161999999999999"/>
    <n v="32.428000000000011"/>
    <x v="6"/>
    <x v="3"/>
  </r>
  <r>
    <s v="SO - 0005819"/>
    <d v="2015-07-23T00:00:00"/>
    <x v="18"/>
    <n v="3"/>
    <x v="0"/>
    <s v="AUD"/>
    <x v="2"/>
    <x v="1"/>
    <x v="49"/>
    <n v="8"/>
    <n v="1"/>
    <x v="4"/>
    <n v="6"/>
    <n v="412.42222222222222"/>
    <n v="2474.5333333333333"/>
    <n v="280.44711111111116"/>
    <n v="791.85066666666626"/>
    <x v="6"/>
    <x v="3"/>
  </r>
  <r>
    <s v="SO - 0005820"/>
    <d v="2015-07-23T00:00:00"/>
    <x v="3"/>
    <n v="6"/>
    <x v="0"/>
    <s v="AUD"/>
    <x v="2"/>
    <x v="1"/>
    <x v="3"/>
    <n v="17"/>
    <n v="3"/>
    <x v="2"/>
    <n v="2"/>
    <n v="437.73333333333335"/>
    <n v="875.4666666666667"/>
    <n v="372.07333333333332"/>
    <n v="131.32000000000005"/>
    <x v="6"/>
    <x v="3"/>
  </r>
  <r>
    <s v="SO - 0005821"/>
    <d v="2015-07-23T00:00:00"/>
    <x v="0"/>
    <n v="15"/>
    <x v="1"/>
    <s v="AUD"/>
    <x v="0"/>
    <x v="0"/>
    <x v="57"/>
    <n v="43"/>
    <n v="6"/>
    <x v="0"/>
    <n v="4"/>
    <n v="20.100000000000001"/>
    <n v="80.400000000000006"/>
    <n v="14.874000000000002"/>
    <n v="20.903999999999996"/>
    <x v="6"/>
    <x v="3"/>
  </r>
  <r>
    <s v="SO - 0005822"/>
    <d v="2015-07-23T00:00:00"/>
    <x v="2"/>
    <n v="12"/>
    <x v="1"/>
    <s v="AUD"/>
    <x v="1"/>
    <x v="0"/>
    <x v="2"/>
    <n v="34"/>
    <n v="5"/>
    <x v="1"/>
    <n v="6"/>
    <n v="116.13333333333334"/>
    <n v="696.80000000000007"/>
    <n v="98.713333333333324"/>
    <n v="104.5200000000001"/>
    <x v="6"/>
    <x v="3"/>
  </r>
  <r>
    <s v="SO - 0005823"/>
    <d v="2015-07-24T00:00:00"/>
    <x v="17"/>
    <n v="14"/>
    <x v="1"/>
    <s v="AUD"/>
    <x v="1"/>
    <x v="0"/>
    <x v="50"/>
    <n v="39"/>
    <n v="6"/>
    <x v="0"/>
    <n v="6"/>
    <n v="106.45555555555556"/>
    <n v="638.73333333333335"/>
    <n v="48.969555555555559"/>
    <n v="344.916"/>
    <x v="6"/>
    <x v="3"/>
  </r>
  <r>
    <s v="SO - 0005824"/>
    <d v="2015-07-26T00:00:00"/>
    <x v="6"/>
    <n v="1"/>
    <x v="1"/>
    <s v="AUD"/>
    <x v="2"/>
    <x v="1"/>
    <x v="6"/>
    <n v="1"/>
    <n v="1"/>
    <x v="4"/>
    <n v="1"/>
    <n v="123.57777777777778"/>
    <n v="123.57777777777778"/>
    <n v="86.504444444444445"/>
    <n v="37.073333333333338"/>
    <x v="6"/>
    <x v="3"/>
  </r>
  <r>
    <s v="SO - 0005825"/>
    <d v="2015-07-26T00:00:00"/>
    <x v="7"/>
    <n v="17"/>
    <x v="0"/>
    <s v="AUD"/>
    <x v="0"/>
    <x v="2"/>
    <x v="7"/>
    <n v="48"/>
    <n v="7"/>
    <x v="3"/>
    <n v="4"/>
    <n v="209.93333333333334"/>
    <n v="839.73333333333335"/>
    <n v="100.768"/>
    <n v="436.66133333333335"/>
    <x v="6"/>
    <x v="3"/>
  </r>
  <r>
    <s v="SO - 0005826"/>
    <d v="2015-07-27T00:00:00"/>
    <x v="0"/>
    <n v="15"/>
    <x v="1"/>
    <s v="AUD"/>
    <x v="0"/>
    <x v="0"/>
    <x v="57"/>
    <n v="43"/>
    <n v="6"/>
    <x v="0"/>
    <n v="3"/>
    <n v="123.57777777777778"/>
    <n v="370.73333333333335"/>
    <n v="82.797111111111121"/>
    <n v="122.34199999999998"/>
    <x v="6"/>
    <x v="3"/>
  </r>
  <r>
    <s v="SO - 0005827"/>
    <d v="2015-07-27T00:00:00"/>
    <x v="19"/>
    <n v="4"/>
    <x v="0"/>
    <s v="AUD"/>
    <x v="2"/>
    <x v="1"/>
    <x v="52"/>
    <n v="9"/>
    <n v="2"/>
    <x v="7"/>
    <n v="5"/>
    <n v="29.777777777777779"/>
    <n v="148.88888888888889"/>
    <n v="22.63111111111111"/>
    <n v="35.733333333333334"/>
    <x v="6"/>
    <x v="3"/>
  </r>
  <r>
    <s v="SO - 0005828"/>
    <d v="2015-07-27T00:00:00"/>
    <x v="9"/>
    <n v="18"/>
    <x v="0"/>
    <s v="AUD"/>
    <x v="0"/>
    <x v="2"/>
    <x v="11"/>
    <n v="51"/>
    <n v="8"/>
    <x v="6"/>
    <n v="7"/>
    <n v="381.9"/>
    <n v="2673.2999999999997"/>
    <n v="244.41600000000003"/>
    <n v="962.38799999999947"/>
    <x v="6"/>
    <x v="3"/>
  </r>
  <r>
    <s v="SO - 0005829"/>
    <d v="2015-07-27T00:00:00"/>
    <x v="10"/>
    <n v="8"/>
    <x v="2"/>
    <s v="AUD"/>
    <x v="2"/>
    <x v="1"/>
    <x v="13"/>
    <n v="22"/>
    <n v="3"/>
    <x v="2"/>
    <n v="2"/>
    <n v="125.06666666666668"/>
    <n v="250.13333333333335"/>
    <n v="63.784000000000006"/>
    <n v="122.56533333333334"/>
    <x v="6"/>
    <x v="3"/>
  </r>
  <r>
    <s v="SO - 0005830"/>
    <d v="2015-07-28T00:00:00"/>
    <x v="7"/>
    <n v="17"/>
    <x v="0"/>
    <s v="AUD"/>
    <x v="0"/>
    <x v="2"/>
    <x v="7"/>
    <n v="48"/>
    <n v="7"/>
    <x v="3"/>
    <n v="1"/>
    <n v="119.85555555555555"/>
    <n v="119.85555555555555"/>
    <n v="80.303222222222232"/>
    <n v="39.552333333333323"/>
    <x v="6"/>
    <x v="3"/>
  </r>
  <r>
    <s v="SO - 0005831"/>
    <d v="2015-07-28T00:00:00"/>
    <x v="9"/>
    <n v="18"/>
    <x v="2"/>
    <s v="AUD"/>
    <x v="0"/>
    <x v="2"/>
    <x v="11"/>
    <n v="51"/>
    <n v="7"/>
    <x v="3"/>
    <n v="4"/>
    <n v="29.777777777777779"/>
    <n v="119.11111111111111"/>
    <n v="19.653333333333332"/>
    <n v="40.497777777777785"/>
    <x v="6"/>
    <x v="3"/>
  </r>
  <r>
    <s v="SO - 0005832"/>
    <d v="2015-07-28T00:00:00"/>
    <x v="11"/>
    <n v="20"/>
    <x v="0"/>
    <s v="AUD"/>
    <x v="3"/>
    <x v="2"/>
    <x v="14"/>
    <n v="56"/>
    <n v="8"/>
    <x v="6"/>
    <n v="9"/>
    <n v="249.38888888888889"/>
    <n v="2244.5"/>
    <n v="124.69444444444444"/>
    <n v="1122.25"/>
    <x v="6"/>
    <x v="3"/>
  </r>
  <r>
    <s v="SO - 0005833"/>
    <d v="2015-07-28T00:00:00"/>
    <x v="5"/>
    <n v="16"/>
    <x v="1"/>
    <s v="AUD"/>
    <x v="0"/>
    <x v="0"/>
    <x v="5"/>
    <n v="45"/>
    <n v="7"/>
    <x v="3"/>
    <n v="8"/>
    <n v="323.83333333333331"/>
    <n v="2590.6666666666665"/>
    <n v="187.82333333333332"/>
    <n v="1088.08"/>
    <x v="6"/>
    <x v="3"/>
  </r>
  <r>
    <s v="SO - 0005834"/>
    <d v="2015-07-28T00:00:00"/>
    <x v="6"/>
    <n v="1"/>
    <x v="1"/>
    <s v="AUD"/>
    <x v="2"/>
    <x v="1"/>
    <x v="6"/>
    <n v="1"/>
    <n v="1"/>
    <x v="4"/>
    <n v="7"/>
    <n v="434.01111111111112"/>
    <n v="3038.077777777778"/>
    <n v="282.10722222222222"/>
    <n v="1063.3272222222224"/>
    <x v="6"/>
    <x v="3"/>
  </r>
  <r>
    <s v="SO - 0005835"/>
    <d v="2015-07-29T00:00:00"/>
    <x v="8"/>
    <n v="9"/>
    <x v="2"/>
    <s v="AUD"/>
    <x v="2"/>
    <x v="1"/>
    <x v="10"/>
    <n v="25"/>
    <n v="4"/>
    <x v="5"/>
    <n v="5"/>
    <n v="121.34444444444446"/>
    <n v="606.72222222222229"/>
    <n v="78.873888888888899"/>
    <n v="212.35277777777776"/>
    <x v="6"/>
    <x v="3"/>
  </r>
  <r>
    <s v="SO - 0005836"/>
    <d v="2015-07-29T00:00:00"/>
    <x v="18"/>
    <n v="3"/>
    <x v="1"/>
    <s v="AUD"/>
    <x v="2"/>
    <x v="1"/>
    <x v="27"/>
    <n v="7"/>
    <n v="1"/>
    <x v="4"/>
    <n v="5"/>
    <n v="74.444444444444443"/>
    <n v="372.22222222222223"/>
    <n v="63.277777777777779"/>
    <n v="55.833333333333314"/>
    <x v="6"/>
    <x v="3"/>
  </r>
  <r>
    <s v="SO - 0005837"/>
    <d v="2015-07-29T00:00:00"/>
    <x v="13"/>
    <n v="19"/>
    <x v="2"/>
    <s v="AUD"/>
    <x v="3"/>
    <x v="2"/>
    <x v="39"/>
    <n v="54"/>
    <n v="8"/>
    <x v="6"/>
    <n v="3"/>
    <n v="138.46666666666667"/>
    <n v="415.4"/>
    <n v="73.387333333333345"/>
    <n v="195.23799999999994"/>
    <x v="6"/>
    <x v="3"/>
  </r>
  <r>
    <s v="SO - 0005838"/>
    <d v="2015-07-29T00:00:00"/>
    <x v="9"/>
    <n v="18"/>
    <x v="1"/>
    <s v="AUD"/>
    <x v="0"/>
    <x v="2"/>
    <x v="55"/>
    <n v="50"/>
    <n v="7"/>
    <x v="3"/>
    <n v="2"/>
    <n v="428.8"/>
    <n v="857.6"/>
    <n v="313.02400000000006"/>
    <n v="231.55199999999991"/>
    <x v="6"/>
    <x v="3"/>
  </r>
  <r>
    <s v="SO - 0005839"/>
    <d v="2015-07-30T00:00:00"/>
    <x v="16"/>
    <n v="5"/>
    <x v="2"/>
    <s v="AUD"/>
    <x v="2"/>
    <x v="1"/>
    <x v="35"/>
    <n v="13"/>
    <n v="2"/>
    <x v="7"/>
    <n v="5"/>
    <n v="430.28888888888889"/>
    <n v="2151.4444444444443"/>
    <n v="318.41377777777774"/>
    <n v="559.37555555555559"/>
    <x v="6"/>
    <x v="3"/>
  </r>
  <r>
    <s v="SO - 0005840"/>
    <d v="2015-07-30T00:00:00"/>
    <x v="12"/>
    <n v="2"/>
    <x v="2"/>
    <s v="AUD"/>
    <x v="2"/>
    <x v="1"/>
    <x v="29"/>
    <n v="6"/>
    <n v="1"/>
    <x v="4"/>
    <n v="6"/>
    <n v="95.288888888888891"/>
    <n v="571.73333333333335"/>
    <n v="54.314666666666668"/>
    <n v="245.84533333333331"/>
    <x v="6"/>
    <x v="3"/>
  </r>
  <r>
    <s v="SO - 0005841"/>
    <d v="2015-07-31T00:00:00"/>
    <x v="16"/>
    <n v="5"/>
    <x v="0"/>
    <s v="AUD"/>
    <x v="2"/>
    <x v="1"/>
    <x v="24"/>
    <n v="14"/>
    <n v="2"/>
    <x v="7"/>
    <n v="9"/>
    <n v="29.777777777777779"/>
    <n v="268"/>
    <n v="18.164444444444442"/>
    <n v="104.52000000000004"/>
    <x v="6"/>
    <x v="3"/>
  </r>
  <r>
    <s v="SO - 0005842"/>
    <d v="2015-07-31T00:00:00"/>
    <x v="14"/>
    <n v="10"/>
    <x v="1"/>
    <s v="AUD"/>
    <x v="1"/>
    <x v="0"/>
    <x v="17"/>
    <n v="28"/>
    <n v="4"/>
    <x v="5"/>
    <n v="8"/>
    <n v="28.288888888888888"/>
    <n v="226.3111111111111"/>
    <n v="17.25622222222222"/>
    <n v="88.26133333333334"/>
    <x v="6"/>
    <x v="3"/>
  </r>
  <r>
    <s v="SO - 0005843"/>
    <d v="2015-07-31T00:00:00"/>
    <x v="9"/>
    <n v="18"/>
    <x v="1"/>
    <s v="AUD"/>
    <x v="0"/>
    <x v="2"/>
    <x v="56"/>
    <n v="52"/>
    <n v="8"/>
    <x v="6"/>
    <n v="1"/>
    <n v="275.44444444444446"/>
    <n v="275.44444444444446"/>
    <n v="115.68666666666667"/>
    <n v="159.75777777777779"/>
    <x v="6"/>
    <x v="3"/>
  </r>
  <r>
    <s v="SO - 0005844"/>
    <d v="2015-07-31T00:00:00"/>
    <x v="17"/>
    <n v="14"/>
    <x v="0"/>
    <s v="AUD"/>
    <x v="1"/>
    <x v="0"/>
    <x v="0"/>
    <n v="41"/>
    <n v="6"/>
    <x v="0"/>
    <n v="4"/>
    <n v="245.66666666666666"/>
    <n v="982.66666666666663"/>
    <n v="125.29000000000002"/>
    <n v="481.50666666666655"/>
    <x v="6"/>
    <x v="3"/>
  </r>
  <r>
    <s v="SO - 0005845"/>
    <d v="2015-08-01T00:00:00"/>
    <x v="5"/>
    <n v="16"/>
    <x v="1"/>
    <s v="AUD"/>
    <x v="0"/>
    <x v="3"/>
    <x v="12"/>
    <n v="46"/>
    <n v="7"/>
    <x v="3"/>
    <n v="6"/>
    <n v="268"/>
    <n v="1608"/>
    <n v="187.6"/>
    <n v="482.40000000000009"/>
    <x v="7"/>
    <x v="3"/>
  </r>
  <r>
    <s v="SO - 0005846"/>
    <d v="2015-08-01T00:00:00"/>
    <x v="11"/>
    <n v="20"/>
    <x v="1"/>
    <s v="AUD"/>
    <x v="3"/>
    <x v="2"/>
    <x v="25"/>
    <n v="57"/>
    <n v="8"/>
    <x v="6"/>
    <n v="5"/>
    <n v="206.21111111111111"/>
    <n v="1031.0555555555557"/>
    <n v="142.28566666666666"/>
    <n v="319.62722222222237"/>
    <x v="7"/>
    <x v="3"/>
  </r>
  <r>
    <s v="SO - 0005847"/>
    <d v="2015-08-02T00:00:00"/>
    <x v="16"/>
    <n v="5"/>
    <x v="0"/>
    <s v="AUD"/>
    <x v="2"/>
    <x v="1"/>
    <x v="24"/>
    <n v="14"/>
    <n v="2"/>
    <x v="7"/>
    <n v="9"/>
    <n v="424.33333333333331"/>
    <n v="3819"/>
    <n v="275.81666666666666"/>
    <n v="1336.65"/>
    <x v="7"/>
    <x v="3"/>
  </r>
  <r>
    <s v="SO - 0005848"/>
    <d v="2015-08-02T00:00:00"/>
    <x v="10"/>
    <n v="8"/>
    <x v="1"/>
    <s v="AUD"/>
    <x v="2"/>
    <x v="1"/>
    <x v="31"/>
    <n v="23"/>
    <n v="4"/>
    <x v="5"/>
    <n v="1"/>
    <n v="101.98888888888888"/>
    <n v="101.98888888888888"/>
    <n v="86.690555555555548"/>
    <n v="15.298333333333332"/>
    <x v="7"/>
    <x v="3"/>
  </r>
  <r>
    <s v="SO - 0005849"/>
    <d v="2015-08-02T00:00:00"/>
    <x v="5"/>
    <n v="16"/>
    <x v="1"/>
    <s v="AUD"/>
    <x v="0"/>
    <x v="0"/>
    <x v="5"/>
    <n v="45"/>
    <n v="7"/>
    <x v="3"/>
    <n v="9"/>
    <n v="419.86666666666667"/>
    <n v="3778.8"/>
    <n v="184.74133333333333"/>
    <n v="2116.1280000000002"/>
    <x v="7"/>
    <x v="3"/>
  </r>
  <r>
    <s v="SO - 0005850"/>
    <d v="2015-08-03T00:00:00"/>
    <x v="6"/>
    <n v="1"/>
    <x v="2"/>
    <s v="AUD"/>
    <x v="2"/>
    <x v="1"/>
    <x v="9"/>
    <n v="3"/>
    <n v="1"/>
    <x v="4"/>
    <n v="7"/>
    <n v="435.5"/>
    <n v="3048.5"/>
    <n v="296.14000000000004"/>
    <n v="975.51999999999953"/>
    <x v="7"/>
    <x v="3"/>
  </r>
  <r>
    <s v="SO - 0005851"/>
    <d v="2015-08-03T00:00:00"/>
    <x v="16"/>
    <n v="5"/>
    <x v="1"/>
    <s v="AUD"/>
    <x v="2"/>
    <x v="1"/>
    <x v="24"/>
    <n v="14"/>
    <n v="2"/>
    <x v="7"/>
    <n v="6"/>
    <n v="121.34444444444446"/>
    <n v="728.06666666666683"/>
    <n v="101.92933333333333"/>
    <n v="116.49066666666681"/>
    <x v="7"/>
    <x v="3"/>
  </r>
  <r>
    <s v="SO - 0005852"/>
    <d v="2015-08-03T00:00:00"/>
    <x v="6"/>
    <n v="1"/>
    <x v="1"/>
    <s v="AUD"/>
    <x v="2"/>
    <x v="1"/>
    <x v="41"/>
    <n v="2"/>
    <n v="1"/>
    <x v="4"/>
    <n v="7"/>
    <n v="104.22222222222223"/>
    <n v="729.55555555555566"/>
    <n v="83.377777777777794"/>
    <n v="145.91111111111104"/>
    <x v="7"/>
    <x v="3"/>
  </r>
  <r>
    <s v="SO - 0005853"/>
    <d v="2015-08-03T00:00:00"/>
    <x v="16"/>
    <n v="5"/>
    <x v="0"/>
    <s v="AUD"/>
    <x v="2"/>
    <x v="1"/>
    <x v="24"/>
    <n v="14"/>
    <n v="2"/>
    <x v="7"/>
    <n v="1"/>
    <n v="249.38888888888889"/>
    <n v="249.38888888888889"/>
    <n v="119.70666666666665"/>
    <n v="129.68222222222224"/>
    <x v="7"/>
    <x v="3"/>
  </r>
  <r>
    <s v="SO - 0005854"/>
    <d v="2015-08-04T00:00:00"/>
    <x v="9"/>
    <n v="18"/>
    <x v="2"/>
    <s v="AUD"/>
    <x v="0"/>
    <x v="2"/>
    <x v="55"/>
    <n v="50"/>
    <n v="7"/>
    <x v="3"/>
    <n v="8"/>
    <n v="259.81111111111113"/>
    <n v="2078.4888888888891"/>
    <n v="135.10177777777778"/>
    <n v="997.67466666666678"/>
    <x v="7"/>
    <x v="3"/>
  </r>
  <r>
    <s v="SO - 0005855"/>
    <d v="2015-08-04T00:00:00"/>
    <x v="8"/>
    <n v="9"/>
    <x v="0"/>
    <s v="AUD"/>
    <x v="2"/>
    <x v="1"/>
    <x v="10"/>
    <n v="25"/>
    <n v="4"/>
    <x v="5"/>
    <n v="1"/>
    <n v="433.26666666666665"/>
    <n v="433.26666666666665"/>
    <n v="272.95800000000003"/>
    <n v="160.30866666666662"/>
    <x v="7"/>
    <x v="3"/>
  </r>
  <r>
    <s v="SO - 0005856"/>
    <d v="2015-08-04T00:00:00"/>
    <x v="7"/>
    <n v="17"/>
    <x v="1"/>
    <s v="AUD"/>
    <x v="0"/>
    <x v="2"/>
    <x v="7"/>
    <n v="48"/>
    <n v="7"/>
    <x v="3"/>
    <n v="6"/>
    <n v="116.87777777777779"/>
    <n v="701.26666666666677"/>
    <n v="94.671000000000006"/>
    <n v="133.2406666666667"/>
    <x v="7"/>
    <x v="3"/>
  </r>
  <r>
    <s v="SO - 0005857"/>
    <d v="2015-08-04T00:00:00"/>
    <x v="6"/>
    <n v="1"/>
    <x v="1"/>
    <s v="AUD"/>
    <x v="2"/>
    <x v="1"/>
    <x v="6"/>
    <n v="1"/>
    <n v="1"/>
    <x v="4"/>
    <n v="1"/>
    <n v="119.11111111111111"/>
    <n v="119.11111111111111"/>
    <n v="66.702222222222233"/>
    <n v="52.408888888888882"/>
    <x v="7"/>
    <x v="3"/>
  </r>
  <r>
    <s v="SO - 0005858"/>
    <d v="2015-08-04T00:00:00"/>
    <x v="16"/>
    <n v="5"/>
    <x v="2"/>
    <s v="AUD"/>
    <x v="2"/>
    <x v="1"/>
    <x v="24"/>
    <n v="14"/>
    <n v="2"/>
    <x v="7"/>
    <n v="9"/>
    <n v="196.53333333333333"/>
    <n v="1768.8"/>
    <n v="106.128"/>
    <n v="813.64799999999991"/>
    <x v="7"/>
    <x v="3"/>
  </r>
  <r>
    <s v="SO - 0005859"/>
    <d v="2015-08-04T00:00:00"/>
    <x v="8"/>
    <n v="9"/>
    <x v="1"/>
    <s v="AUD"/>
    <x v="2"/>
    <x v="1"/>
    <x v="10"/>
    <n v="25"/>
    <n v="4"/>
    <x v="5"/>
    <n v="7"/>
    <n v="20.100000000000001"/>
    <n v="140.70000000000002"/>
    <n v="16.079999999999998"/>
    <n v="28.140000000000029"/>
    <x v="7"/>
    <x v="3"/>
  </r>
  <r>
    <s v="SO - 0005860"/>
    <d v="2015-08-05T00:00:00"/>
    <x v="0"/>
    <n v="15"/>
    <x v="1"/>
    <s v="AUD"/>
    <x v="0"/>
    <x v="0"/>
    <x v="8"/>
    <n v="42"/>
    <n v="6"/>
    <x v="0"/>
    <n v="3"/>
    <n v="26.8"/>
    <n v="80.400000000000006"/>
    <n v="17.956000000000003"/>
    <n v="26.531999999999996"/>
    <x v="7"/>
    <x v="3"/>
  </r>
  <r>
    <s v="SO - 0005861"/>
    <d v="2015-08-05T00:00:00"/>
    <x v="13"/>
    <n v="19"/>
    <x v="2"/>
    <s v="AUD"/>
    <x v="3"/>
    <x v="2"/>
    <x v="46"/>
    <n v="55"/>
    <n v="8"/>
    <x v="6"/>
    <n v="1"/>
    <n v="207.7"/>
    <n v="207.7"/>
    <n v="108.004"/>
    <n v="99.695999999999984"/>
    <x v="7"/>
    <x v="3"/>
  </r>
  <r>
    <s v="SO - 0005862"/>
    <d v="2015-08-05T00:00:00"/>
    <x v="11"/>
    <n v="20"/>
    <x v="0"/>
    <s v="AUD"/>
    <x v="3"/>
    <x v="2"/>
    <x v="22"/>
    <n v="58"/>
    <n v="8"/>
    <x v="6"/>
    <n v="7"/>
    <n v="324.57777777777778"/>
    <n v="2272.0444444444447"/>
    <n v="262.90800000000007"/>
    <n v="431.68844444444426"/>
    <x v="7"/>
    <x v="3"/>
  </r>
  <r>
    <s v="SO - 0005863"/>
    <d v="2015-08-05T00:00:00"/>
    <x v="7"/>
    <n v="17"/>
    <x v="0"/>
    <s v="AUD"/>
    <x v="0"/>
    <x v="2"/>
    <x v="7"/>
    <n v="48"/>
    <n v="7"/>
    <x v="3"/>
    <n v="3"/>
    <n v="199.51111111111112"/>
    <n v="598.5333333333333"/>
    <n v="117.71155555555555"/>
    <n v="245.39866666666666"/>
    <x v="7"/>
    <x v="3"/>
  </r>
  <r>
    <s v="SO - 0005864"/>
    <d v="2015-08-05T00:00:00"/>
    <x v="5"/>
    <n v="16"/>
    <x v="1"/>
    <s v="AUD"/>
    <x v="0"/>
    <x v="0"/>
    <x v="5"/>
    <n v="45"/>
    <n v="7"/>
    <x v="3"/>
    <n v="6"/>
    <n v="101.24444444444445"/>
    <n v="607.4666666666667"/>
    <n v="54.672000000000004"/>
    <n v="279.43466666666666"/>
    <x v="7"/>
    <x v="3"/>
  </r>
  <r>
    <s v="SO - 0005865"/>
    <d v="2015-08-05T00:00:00"/>
    <x v="3"/>
    <n v="6"/>
    <x v="0"/>
    <s v="AUD"/>
    <x v="2"/>
    <x v="1"/>
    <x v="20"/>
    <n v="16"/>
    <n v="3"/>
    <x v="2"/>
    <n v="2"/>
    <n v="622.3555555555555"/>
    <n v="1244.711111111111"/>
    <n v="292.5071111111111"/>
    <n v="659.69688888888879"/>
    <x v="7"/>
    <x v="3"/>
  </r>
  <r>
    <s v="SO - 0005866"/>
    <d v="2015-08-06T00:00:00"/>
    <x v="15"/>
    <n v="13"/>
    <x v="1"/>
    <s v="AUD"/>
    <x v="1"/>
    <x v="0"/>
    <x v="18"/>
    <n v="37"/>
    <n v="6"/>
    <x v="0"/>
    <n v="4"/>
    <n v="590.34444444444443"/>
    <n v="2361.3777777777777"/>
    <n v="336.49633333333333"/>
    <n v="1015.3924444444444"/>
    <x v="7"/>
    <x v="3"/>
  </r>
  <r>
    <s v="SO - 0005867"/>
    <d v="2015-08-06T00:00:00"/>
    <x v="19"/>
    <n v="4"/>
    <x v="1"/>
    <s v="AUD"/>
    <x v="2"/>
    <x v="1"/>
    <x v="36"/>
    <n v="11"/>
    <n v="2"/>
    <x v="7"/>
    <n v="6"/>
    <n v="110.17777777777778"/>
    <n v="661.06666666666661"/>
    <n v="85.938666666666677"/>
    <n v="145.43466666666654"/>
    <x v="7"/>
    <x v="3"/>
  </r>
  <r>
    <s v="SO - 0005868"/>
    <d v="2015-08-06T00:00:00"/>
    <x v="12"/>
    <n v="2"/>
    <x v="0"/>
    <s v="AUD"/>
    <x v="2"/>
    <x v="1"/>
    <x v="15"/>
    <n v="4"/>
    <n v="1"/>
    <x v="4"/>
    <n v="6"/>
    <n v="332.76666666666665"/>
    <n v="1996.6"/>
    <n v="236.26433333333333"/>
    <n v="579.0139999999999"/>
    <x v="7"/>
    <x v="3"/>
  </r>
  <r>
    <s v="SO - 0005869"/>
    <d v="2015-08-06T00:00:00"/>
    <x v="8"/>
    <n v="9"/>
    <x v="0"/>
    <s v="AUD"/>
    <x v="2"/>
    <x v="0"/>
    <x v="38"/>
    <n v="27"/>
    <n v="4"/>
    <x v="5"/>
    <n v="7"/>
    <n v="222.58888888888887"/>
    <n v="1558.122222222222"/>
    <n v="133.55333333333334"/>
    <n v="623.24888888888859"/>
    <x v="7"/>
    <x v="3"/>
  </r>
  <r>
    <s v="SO - 0005870"/>
    <d v="2015-08-07T00:00:00"/>
    <x v="19"/>
    <n v="4"/>
    <x v="0"/>
    <s v="AUD"/>
    <x v="2"/>
    <x v="1"/>
    <x v="36"/>
    <n v="11"/>
    <n v="2"/>
    <x v="7"/>
    <n v="2"/>
    <n v="125.8111111111111"/>
    <n v="251.62222222222221"/>
    <n v="79.260999999999996"/>
    <n v="93.100222222222214"/>
    <x v="7"/>
    <x v="3"/>
  </r>
  <r>
    <s v="SO - 0005871"/>
    <d v="2015-08-07T00:00:00"/>
    <x v="14"/>
    <n v="10"/>
    <x v="1"/>
    <s v="AUD"/>
    <x v="1"/>
    <x v="0"/>
    <x v="17"/>
    <n v="28"/>
    <n v="4"/>
    <x v="5"/>
    <n v="4"/>
    <n v="110.17777777777778"/>
    <n v="440.71111111111111"/>
    <n v="82.63333333333334"/>
    <n v="110.17777777777775"/>
    <x v="7"/>
    <x v="3"/>
  </r>
  <r>
    <s v="SO - 0005872"/>
    <d v="2015-08-07T00:00:00"/>
    <x v="2"/>
    <n v="12"/>
    <x v="2"/>
    <s v="AUD"/>
    <x v="1"/>
    <x v="0"/>
    <x v="16"/>
    <n v="35"/>
    <n v="5"/>
    <x v="1"/>
    <n v="6"/>
    <n v="113.15555555555555"/>
    <n v="678.93333333333328"/>
    <n v="61.104000000000006"/>
    <n v="312.30933333333326"/>
    <x v="7"/>
    <x v="3"/>
  </r>
  <r>
    <s v="SO - 0005873"/>
    <d v="2015-08-07T00:00:00"/>
    <x v="11"/>
    <n v="20"/>
    <x v="2"/>
    <s v="AUD"/>
    <x v="3"/>
    <x v="2"/>
    <x v="22"/>
    <n v="58"/>
    <n v="8"/>
    <x v="6"/>
    <n v="4"/>
    <n v="76.677777777777777"/>
    <n v="306.71111111111111"/>
    <n v="55.207999999999998"/>
    <n v="85.879111111111115"/>
    <x v="7"/>
    <x v="3"/>
  </r>
  <r>
    <s v="SO - 0005874"/>
    <d v="2015-08-07T00:00:00"/>
    <x v="8"/>
    <n v="9"/>
    <x v="1"/>
    <s v="AUD"/>
    <x v="2"/>
    <x v="1"/>
    <x v="32"/>
    <n v="24"/>
    <n v="4"/>
    <x v="5"/>
    <n v="2"/>
    <n v="205.46666666666667"/>
    <n v="410.93333333333334"/>
    <n v="141.77199999999999"/>
    <n v="127.38933333333335"/>
    <x v="7"/>
    <x v="3"/>
  </r>
  <r>
    <s v="SO - 0005875"/>
    <d v="2015-08-07T00:00:00"/>
    <x v="1"/>
    <n v="11"/>
    <x v="1"/>
    <s v="AUD"/>
    <x v="1"/>
    <x v="0"/>
    <x v="43"/>
    <n v="30"/>
    <n v="5"/>
    <x v="1"/>
    <n v="2"/>
    <n v="264.27777777777777"/>
    <n v="528.55555555555554"/>
    <n v="211.42222222222225"/>
    <n v="105.71111111111105"/>
    <x v="7"/>
    <x v="3"/>
  </r>
  <r>
    <s v="SO - 0005876"/>
    <d v="2015-08-08T00:00:00"/>
    <x v="15"/>
    <n v="13"/>
    <x v="0"/>
    <s v="AUD"/>
    <x v="1"/>
    <x v="0"/>
    <x v="16"/>
    <n v="35"/>
    <n v="5"/>
    <x v="1"/>
    <n v="4"/>
    <n v="439.22222222222223"/>
    <n v="1756.8888888888889"/>
    <n v="307.45555555555552"/>
    <n v="527.06666666666683"/>
    <x v="7"/>
    <x v="3"/>
  </r>
  <r>
    <s v="SO - 0005877"/>
    <d v="2015-08-08T00:00:00"/>
    <x v="0"/>
    <n v="15"/>
    <x v="1"/>
    <s v="AUD"/>
    <x v="0"/>
    <x v="0"/>
    <x v="57"/>
    <n v="43"/>
    <n v="6"/>
    <x v="0"/>
    <n v="6"/>
    <n v="119.11111111111111"/>
    <n v="714.66666666666674"/>
    <n v="88.142222222222216"/>
    <n v="185.8133333333335"/>
    <x v="7"/>
    <x v="3"/>
  </r>
  <r>
    <s v="SO - 0005878"/>
    <d v="2015-08-08T00:00:00"/>
    <x v="12"/>
    <n v="2"/>
    <x v="0"/>
    <s v="AUD"/>
    <x v="2"/>
    <x v="1"/>
    <x v="29"/>
    <n v="6"/>
    <n v="1"/>
    <x v="4"/>
    <n v="8"/>
    <n v="23.077777777777779"/>
    <n v="184.62222222222223"/>
    <n v="13.385111111111112"/>
    <n v="77.541333333333341"/>
    <x v="7"/>
    <x v="3"/>
  </r>
  <r>
    <s v="SO - 0005879"/>
    <d v="2015-08-08T00:00:00"/>
    <x v="13"/>
    <n v="19"/>
    <x v="1"/>
    <s v="AUD"/>
    <x v="3"/>
    <x v="2"/>
    <x v="46"/>
    <n v="55"/>
    <n v="8"/>
    <x v="6"/>
    <n v="6"/>
    <n v="25.311111111111114"/>
    <n v="151.86666666666667"/>
    <n v="12.149333333333335"/>
    <n v="78.970666666666659"/>
    <x v="7"/>
    <x v="3"/>
  </r>
  <r>
    <s v="SO - 0005880"/>
    <d v="2015-08-08T00:00:00"/>
    <x v="12"/>
    <n v="2"/>
    <x v="1"/>
    <s v="AUD"/>
    <x v="2"/>
    <x v="1"/>
    <x v="29"/>
    <n v="6"/>
    <n v="1"/>
    <x v="4"/>
    <n v="6"/>
    <n v="262.78888888888889"/>
    <n v="1576.7333333333333"/>
    <n v="149.78966666666665"/>
    <n v="677.99533333333352"/>
    <x v="7"/>
    <x v="3"/>
  </r>
  <r>
    <s v="SO - 0005881"/>
    <d v="2015-08-09T00:00:00"/>
    <x v="3"/>
    <n v="6"/>
    <x v="1"/>
    <s v="AUD"/>
    <x v="2"/>
    <x v="1"/>
    <x v="20"/>
    <n v="16"/>
    <n v="3"/>
    <x v="2"/>
    <n v="5"/>
    <n v="568.75555555555559"/>
    <n v="2843.7777777777778"/>
    <n v="238.87733333333335"/>
    <n v="1649.3911111111111"/>
    <x v="7"/>
    <x v="3"/>
  </r>
  <r>
    <s v="SO - 0005882"/>
    <d v="2015-08-09T00:00:00"/>
    <x v="7"/>
    <n v="17"/>
    <x v="1"/>
    <s v="AUD"/>
    <x v="0"/>
    <x v="2"/>
    <x v="30"/>
    <n v="47"/>
    <n v="7"/>
    <x v="3"/>
    <n v="7"/>
    <n v="704.98888888888894"/>
    <n v="4934.9222222222224"/>
    <n v="415.94344444444442"/>
    <n v="2023.3181111111116"/>
    <x v="7"/>
    <x v="3"/>
  </r>
  <r>
    <s v="SO - 0005883"/>
    <d v="2015-08-10T00:00:00"/>
    <x v="19"/>
    <n v="4"/>
    <x v="1"/>
    <s v="AUD"/>
    <x v="2"/>
    <x v="1"/>
    <x v="36"/>
    <n v="11"/>
    <n v="2"/>
    <x v="7"/>
    <n v="5"/>
    <n v="285.12222222222221"/>
    <n v="1425.6111111111111"/>
    <n v="171.07333333333332"/>
    <n v="570.24444444444453"/>
    <x v="7"/>
    <x v="3"/>
  </r>
  <r>
    <s v="SO - 0005884"/>
    <d v="2015-08-10T00:00:00"/>
    <x v="2"/>
    <n v="12"/>
    <x v="1"/>
    <s v="AUD"/>
    <x v="1"/>
    <x v="0"/>
    <x v="42"/>
    <n v="32"/>
    <n v="5"/>
    <x v="1"/>
    <n v="8"/>
    <n v="192.8111111111111"/>
    <n v="1542.4888888888888"/>
    <n v="131.11155555555558"/>
    <n v="493.59644444444416"/>
    <x v="7"/>
    <x v="3"/>
  </r>
  <r>
    <s v="SO - 0005885"/>
    <d v="2015-08-10T00:00:00"/>
    <x v="15"/>
    <n v="13"/>
    <x v="1"/>
    <s v="AUD"/>
    <x v="1"/>
    <x v="0"/>
    <x v="18"/>
    <n v="37"/>
    <n v="6"/>
    <x v="0"/>
    <n v="2"/>
    <n v="125.8111111111111"/>
    <n v="251.62222222222221"/>
    <n v="70.454222222222228"/>
    <n v="110.71377777777775"/>
    <x v="7"/>
    <x v="3"/>
  </r>
  <r>
    <s v="SO - 0005886"/>
    <d v="2015-08-10T00:00:00"/>
    <x v="17"/>
    <n v="14"/>
    <x v="1"/>
    <s v="AUD"/>
    <x v="1"/>
    <x v="0"/>
    <x v="28"/>
    <n v="40"/>
    <n v="6"/>
    <x v="0"/>
    <n v="9"/>
    <n v="24.566666666666666"/>
    <n v="221.1"/>
    <n v="16.214000000000002"/>
    <n v="75.173999999999978"/>
    <x v="7"/>
    <x v="3"/>
  </r>
  <r>
    <s v="SO - 0005887"/>
    <d v="2015-08-11T00:00:00"/>
    <x v="7"/>
    <n v="17"/>
    <x v="2"/>
    <s v="AUD"/>
    <x v="0"/>
    <x v="2"/>
    <x v="7"/>
    <n v="48"/>
    <n v="7"/>
    <x v="3"/>
    <n v="1"/>
    <n v="136.23333333333335"/>
    <n v="136.23333333333335"/>
    <n v="57.217999999999996"/>
    <n v="79.015333333333359"/>
    <x v="7"/>
    <x v="3"/>
  </r>
  <r>
    <s v="SO - 0005888"/>
    <d v="2015-08-11T00:00:00"/>
    <x v="6"/>
    <n v="1"/>
    <x v="0"/>
    <s v="AUD"/>
    <x v="2"/>
    <x v="1"/>
    <x v="41"/>
    <n v="2"/>
    <n v="1"/>
    <x v="4"/>
    <n v="3"/>
    <n v="436.24444444444447"/>
    <n v="1308.7333333333333"/>
    <n v="348.9955555555556"/>
    <n v="261.74666666666667"/>
    <x v="7"/>
    <x v="3"/>
  </r>
  <r>
    <s v="SO - 0005889"/>
    <d v="2015-08-11T00:00:00"/>
    <x v="4"/>
    <n v="7"/>
    <x v="1"/>
    <s v="AUD"/>
    <x v="2"/>
    <x v="1"/>
    <x v="4"/>
    <n v="18"/>
    <n v="3"/>
    <x v="2"/>
    <n v="3"/>
    <n v="281.39999999999998"/>
    <n v="844.19999999999993"/>
    <n v="188.53800000000001"/>
    <n v="278.5859999999999"/>
    <x v="7"/>
    <x v="3"/>
  </r>
  <r>
    <s v="SO - 0005890"/>
    <d v="2015-08-11T00:00:00"/>
    <x v="17"/>
    <n v="14"/>
    <x v="0"/>
    <s v="AUD"/>
    <x v="1"/>
    <x v="0"/>
    <x v="19"/>
    <n v="38"/>
    <n v="6"/>
    <x v="0"/>
    <n v="9"/>
    <n v="222.58888888888887"/>
    <n v="2003.3"/>
    <n v="100.16500000000001"/>
    <n v="1101.8150000000001"/>
    <x v="7"/>
    <x v="3"/>
  </r>
  <r>
    <s v="SO - 0005891"/>
    <d v="2015-08-11T00:00:00"/>
    <x v="19"/>
    <n v="4"/>
    <x v="1"/>
    <s v="AUD"/>
    <x v="2"/>
    <x v="1"/>
    <x v="36"/>
    <n v="11"/>
    <n v="2"/>
    <x v="7"/>
    <n v="4"/>
    <n v="218.86666666666667"/>
    <n v="875.4666666666667"/>
    <n v="183.84799999999998"/>
    <n v="140.07466666666676"/>
    <x v="7"/>
    <x v="3"/>
  </r>
  <r>
    <s v="SO - 0005892"/>
    <d v="2015-08-12T00:00:00"/>
    <x v="4"/>
    <n v="7"/>
    <x v="1"/>
    <s v="AUD"/>
    <x v="2"/>
    <x v="1"/>
    <x v="34"/>
    <n v="19"/>
    <n v="3"/>
    <x v="2"/>
    <n v="5"/>
    <n v="27.544444444444444"/>
    <n v="137.72222222222223"/>
    <n v="21.484666666666669"/>
    <n v="30.298888888888882"/>
    <x v="7"/>
    <x v="3"/>
  </r>
  <r>
    <s v="SO - 0005893"/>
    <d v="2015-08-12T00:00:00"/>
    <x v="10"/>
    <n v="8"/>
    <x v="2"/>
    <s v="AUD"/>
    <x v="2"/>
    <x v="1"/>
    <x v="13"/>
    <n v="22"/>
    <n v="3"/>
    <x v="2"/>
    <n v="4"/>
    <n v="198.02222222222224"/>
    <n v="792.08888888888896"/>
    <n v="168.31888888888886"/>
    <n v="118.8133333333335"/>
    <x v="7"/>
    <x v="3"/>
  </r>
  <r>
    <s v="SO - 0005894"/>
    <d v="2015-08-12T00:00:00"/>
    <x v="5"/>
    <n v="16"/>
    <x v="0"/>
    <s v="AUD"/>
    <x v="0"/>
    <x v="0"/>
    <x v="5"/>
    <n v="45"/>
    <n v="7"/>
    <x v="3"/>
    <n v="4"/>
    <n v="428.05555555555554"/>
    <n v="1712.2222222222222"/>
    <n v="248.27222222222221"/>
    <n v="719.13333333333333"/>
    <x v="7"/>
    <x v="3"/>
  </r>
  <r>
    <s v="SO - 0005895"/>
    <d v="2015-08-12T00:00:00"/>
    <x v="19"/>
    <n v="4"/>
    <x v="0"/>
    <s v="AUD"/>
    <x v="2"/>
    <x v="1"/>
    <x v="36"/>
    <n v="11"/>
    <n v="2"/>
    <x v="7"/>
    <n v="5"/>
    <n v="635.75555555555559"/>
    <n v="3178.7777777777778"/>
    <n v="540.39222222222224"/>
    <n v="476.81666666666661"/>
    <x v="7"/>
    <x v="3"/>
  </r>
  <r>
    <s v="SO - 0005896"/>
    <d v="2015-08-12T00:00:00"/>
    <x v="15"/>
    <n v="13"/>
    <x v="0"/>
    <s v="AUD"/>
    <x v="1"/>
    <x v="0"/>
    <x v="16"/>
    <n v="35"/>
    <n v="5"/>
    <x v="1"/>
    <n v="2"/>
    <n v="272.4666666666667"/>
    <n v="544.93333333333339"/>
    <n v="182.55266666666671"/>
    <n v="179.82799999999997"/>
    <x v="7"/>
    <x v="3"/>
  </r>
  <r>
    <s v="SO - 0005897"/>
    <d v="2015-08-12T00:00:00"/>
    <x v="11"/>
    <n v="20"/>
    <x v="1"/>
    <s v="AUD"/>
    <x v="3"/>
    <x v="2"/>
    <x v="22"/>
    <n v="58"/>
    <n v="8"/>
    <x v="6"/>
    <n v="3"/>
    <n v="95.288888888888891"/>
    <n v="285.86666666666667"/>
    <n v="60.984888888888889"/>
    <n v="102.91200000000001"/>
    <x v="7"/>
    <x v="3"/>
  </r>
  <r>
    <s v="SO - 0005898"/>
    <d v="2015-08-13T00:00:00"/>
    <x v="9"/>
    <n v="18"/>
    <x v="1"/>
    <s v="AUD"/>
    <x v="0"/>
    <x v="2"/>
    <x v="55"/>
    <n v="50"/>
    <n v="7"/>
    <x v="3"/>
    <n v="9"/>
    <n v="29.033333333333335"/>
    <n v="261.3"/>
    <n v="19.452333333333335"/>
    <n v="86.228999999999985"/>
    <x v="7"/>
    <x v="3"/>
  </r>
  <r>
    <s v="SO - 0005899"/>
    <d v="2015-08-13T00:00:00"/>
    <x v="4"/>
    <n v="7"/>
    <x v="1"/>
    <s v="AUD"/>
    <x v="2"/>
    <x v="1"/>
    <x v="48"/>
    <n v="20"/>
    <n v="3"/>
    <x v="2"/>
    <n v="3"/>
    <n v="585.13333333333333"/>
    <n v="1755.4"/>
    <n v="310.12066666666669"/>
    <n v="825.03800000000001"/>
    <x v="7"/>
    <x v="3"/>
  </r>
  <r>
    <s v="SO - 0005900"/>
    <d v="2015-08-14T00:00:00"/>
    <x v="12"/>
    <n v="2"/>
    <x v="0"/>
    <s v="AUD"/>
    <x v="2"/>
    <x v="1"/>
    <x v="15"/>
    <n v="4"/>
    <n v="1"/>
    <x v="4"/>
    <n v="6"/>
    <n v="659.57777777777778"/>
    <n v="3957.4666666666667"/>
    <n v="316.59733333333332"/>
    <n v="2057.8826666666669"/>
    <x v="7"/>
    <x v="3"/>
  </r>
  <r>
    <s v="SO - 0005901"/>
    <d v="2015-08-14T00:00:00"/>
    <x v="12"/>
    <n v="2"/>
    <x v="1"/>
    <s v="AUD"/>
    <x v="2"/>
    <x v="1"/>
    <x v="37"/>
    <n v="5"/>
    <n v="1"/>
    <x v="4"/>
    <n v="8"/>
    <n v="335.74444444444447"/>
    <n v="2685.9555555555557"/>
    <n v="204.80411111111113"/>
    <n v="1047.5226666666667"/>
    <x v="7"/>
    <x v="3"/>
  </r>
  <r>
    <s v="SO - 0005902"/>
    <d v="2015-08-14T00:00:00"/>
    <x v="14"/>
    <n v="10"/>
    <x v="2"/>
    <s v="AUD"/>
    <x v="2"/>
    <x v="0"/>
    <x v="38"/>
    <n v="27"/>
    <n v="4"/>
    <x v="5"/>
    <n v="3"/>
    <n v="111.66666666666667"/>
    <n v="335"/>
    <n v="89.333333333333329"/>
    <n v="67"/>
    <x v="7"/>
    <x v="3"/>
  </r>
  <r>
    <s v="SO - 0005903"/>
    <d v="2015-08-14T00:00:00"/>
    <x v="19"/>
    <n v="4"/>
    <x v="1"/>
    <s v="AUD"/>
    <x v="2"/>
    <x v="1"/>
    <x v="33"/>
    <n v="10"/>
    <n v="2"/>
    <x v="7"/>
    <n v="7"/>
    <n v="274.70000000000005"/>
    <n v="1922.9000000000003"/>
    <n v="137.35000000000002"/>
    <n v="961.45000000000016"/>
    <x v="7"/>
    <x v="3"/>
  </r>
  <r>
    <s v="SO - 0005904"/>
    <d v="2015-08-14T00:00:00"/>
    <x v="11"/>
    <n v="20"/>
    <x v="1"/>
    <s v="AUD"/>
    <x v="3"/>
    <x v="2"/>
    <x v="22"/>
    <n v="58"/>
    <n v="8"/>
    <x v="6"/>
    <n v="5"/>
    <n v="114.64444444444445"/>
    <n v="573.22222222222217"/>
    <n v="55.029333333333327"/>
    <n v="298.07555555555552"/>
    <x v="7"/>
    <x v="3"/>
  </r>
  <r>
    <s v="SO - 0005905"/>
    <d v="2015-08-14T00:00:00"/>
    <x v="4"/>
    <n v="7"/>
    <x v="0"/>
    <s v="AUD"/>
    <x v="2"/>
    <x v="1"/>
    <x v="34"/>
    <n v="19"/>
    <n v="3"/>
    <x v="2"/>
    <n v="1"/>
    <n v="112.41111111111111"/>
    <n v="112.41111111111111"/>
    <n v="64.074333333333328"/>
    <n v="48.336777777777783"/>
    <x v="7"/>
    <x v="3"/>
  </r>
  <r>
    <s v="SO - 0005906"/>
    <d v="2015-08-15T00:00:00"/>
    <x v="9"/>
    <n v="18"/>
    <x v="1"/>
    <s v="AUD"/>
    <x v="0"/>
    <x v="2"/>
    <x v="56"/>
    <n v="52"/>
    <n v="8"/>
    <x v="6"/>
    <n v="3"/>
    <n v="246.41111111111115"/>
    <n v="739.23333333333346"/>
    <n v="179.88011111111112"/>
    <n v="199.59300000000007"/>
    <x v="7"/>
    <x v="3"/>
  </r>
  <r>
    <s v="SO - 0005907"/>
    <d v="2015-08-15T00:00:00"/>
    <x v="0"/>
    <n v="15"/>
    <x v="2"/>
    <s v="AUD"/>
    <x v="0"/>
    <x v="0"/>
    <x v="0"/>
    <n v="41"/>
    <n v="6"/>
    <x v="0"/>
    <n v="8"/>
    <n v="116.13333333333334"/>
    <n v="929.06666666666672"/>
    <n v="59.228000000000002"/>
    <n v="455.24266666666671"/>
    <x v="7"/>
    <x v="3"/>
  </r>
  <r>
    <s v="SO - 0005908"/>
    <d v="2015-08-15T00:00:00"/>
    <x v="12"/>
    <n v="2"/>
    <x v="1"/>
    <s v="AUD"/>
    <x v="2"/>
    <x v="1"/>
    <x v="15"/>
    <n v="4"/>
    <n v="1"/>
    <x v="4"/>
    <n v="8"/>
    <n v="145.91111111111113"/>
    <n v="1167.288888888889"/>
    <n v="105.056"/>
    <n v="326.84088888888903"/>
    <x v="7"/>
    <x v="3"/>
  </r>
  <r>
    <s v="SO - 0005909"/>
    <d v="2015-08-15T00:00:00"/>
    <x v="3"/>
    <n v="6"/>
    <x v="1"/>
    <s v="AUD"/>
    <x v="2"/>
    <x v="1"/>
    <x v="20"/>
    <n v="16"/>
    <n v="3"/>
    <x v="2"/>
    <n v="8"/>
    <n v="428.8"/>
    <n v="3430.4"/>
    <n v="201.536"/>
    <n v="1818.1120000000001"/>
    <x v="7"/>
    <x v="3"/>
  </r>
  <r>
    <s v="SO - 0005910"/>
    <d v="2015-08-15T00:00:00"/>
    <x v="0"/>
    <n v="15"/>
    <x v="1"/>
    <s v="AUD"/>
    <x v="0"/>
    <x v="0"/>
    <x v="8"/>
    <n v="42"/>
    <n v="6"/>
    <x v="0"/>
    <n v="9"/>
    <n v="728.06666666666672"/>
    <n v="6552.6"/>
    <n v="429.55933333333337"/>
    <n v="2686.5659999999998"/>
    <x v="7"/>
    <x v="3"/>
  </r>
  <r>
    <s v="SO - 0005911"/>
    <d v="2015-08-15T00:00:00"/>
    <x v="10"/>
    <n v="8"/>
    <x v="1"/>
    <s v="AUD"/>
    <x v="2"/>
    <x v="1"/>
    <x v="31"/>
    <n v="23"/>
    <n v="4"/>
    <x v="5"/>
    <n v="9"/>
    <n v="206.21111111111111"/>
    <n v="1855.9"/>
    <n v="107.22977777777778"/>
    <n v="890.83199999999999"/>
    <x v="7"/>
    <x v="3"/>
  </r>
  <r>
    <s v="SO - 0005912"/>
    <d v="2015-08-16T00:00:00"/>
    <x v="7"/>
    <n v="17"/>
    <x v="1"/>
    <s v="AUD"/>
    <x v="0"/>
    <x v="2"/>
    <x v="7"/>
    <n v="48"/>
    <n v="7"/>
    <x v="3"/>
    <n v="9"/>
    <n v="23.822222222222223"/>
    <n v="214.4"/>
    <n v="16.675555555555555"/>
    <n v="64.320000000000022"/>
    <x v="7"/>
    <x v="3"/>
  </r>
  <r>
    <s v="SO - 0005913"/>
    <d v="2015-08-16T00:00:00"/>
    <x v="13"/>
    <n v="19"/>
    <x v="0"/>
    <s v="AUD"/>
    <x v="3"/>
    <x v="2"/>
    <x v="39"/>
    <n v="54"/>
    <n v="8"/>
    <x v="6"/>
    <n v="8"/>
    <n v="116.87777777777779"/>
    <n v="935.02222222222235"/>
    <n v="74.801777777777787"/>
    <n v="336.60800000000006"/>
    <x v="7"/>
    <x v="3"/>
  </r>
  <r>
    <s v="SO - 0005914"/>
    <d v="2015-08-16T00:00:00"/>
    <x v="4"/>
    <n v="7"/>
    <x v="2"/>
    <s v="AUD"/>
    <x v="2"/>
    <x v="1"/>
    <x v="34"/>
    <n v="19"/>
    <n v="3"/>
    <x v="2"/>
    <n v="7"/>
    <n v="134.74444444444444"/>
    <n v="943.21111111111111"/>
    <n v="111.83788888888888"/>
    <n v="160.34588888888891"/>
    <x v="7"/>
    <x v="3"/>
  </r>
  <r>
    <s v="SO - 0005915"/>
    <d v="2015-08-18T00:00:00"/>
    <x v="12"/>
    <n v="2"/>
    <x v="1"/>
    <s v="AUD"/>
    <x v="2"/>
    <x v="1"/>
    <x v="29"/>
    <n v="6"/>
    <n v="1"/>
    <x v="4"/>
    <n v="5"/>
    <n v="431.77777777777777"/>
    <n v="2158.8888888888887"/>
    <n v="194.3"/>
    <n v="1187.3888888888887"/>
    <x v="7"/>
    <x v="3"/>
  </r>
  <r>
    <s v="SO - 0005916"/>
    <d v="2015-08-18T00:00:00"/>
    <x v="10"/>
    <n v="8"/>
    <x v="0"/>
    <s v="AUD"/>
    <x v="2"/>
    <x v="1"/>
    <x v="31"/>
    <n v="23"/>
    <n v="4"/>
    <x v="5"/>
    <n v="1"/>
    <n v="645.43333333333339"/>
    <n v="645.43333333333339"/>
    <n v="283.9906666666667"/>
    <n v="361.4426666666667"/>
    <x v="7"/>
    <x v="3"/>
  </r>
  <r>
    <s v="SO - 0005917"/>
    <d v="2015-08-18T00:00:00"/>
    <x v="4"/>
    <n v="7"/>
    <x v="1"/>
    <s v="AUD"/>
    <x v="2"/>
    <x v="1"/>
    <x v="44"/>
    <n v="21"/>
    <n v="3"/>
    <x v="2"/>
    <n v="3"/>
    <n v="21.588888888888889"/>
    <n v="64.766666666666666"/>
    <n v="14.032777777777779"/>
    <n v="22.668333333333329"/>
    <x v="7"/>
    <x v="3"/>
  </r>
  <r>
    <s v="SO - 0005918"/>
    <d v="2015-08-18T00:00:00"/>
    <x v="7"/>
    <n v="17"/>
    <x v="1"/>
    <s v="AUD"/>
    <x v="0"/>
    <x v="2"/>
    <x v="21"/>
    <n v="49"/>
    <n v="7"/>
    <x v="3"/>
    <n v="7"/>
    <n v="196.53333333333333"/>
    <n v="1375.7333333333333"/>
    <n v="84.509333333333331"/>
    <n v="784.16800000000001"/>
    <x v="7"/>
    <x v="3"/>
  </r>
  <r>
    <s v="SO - 0005919"/>
    <d v="2015-08-18T00:00:00"/>
    <x v="14"/>
    <n v="10"/>
    <x v="1"/>
    <s v="AUD"/>
    <x v="1"/>
    <x v="0"/>
    <x v="45"/>
    <n v="29"/>
    <n v="4"/>
    <x v="5"/>
    <n v="5"/>
    <n v="444.43333333333334"/>
    <n v="2222.1666666666665"/>
    <n v="239.99400000000003"/>
    <n v="1022.1966666666663"/>
    <x v="7"/>
    <x v="3"/>
  </r>
  <r>
    <s v="SO - 0005920"/>
    <d v="2015-08-18T00:00:00"/>
    <x v="15"/>
    <n v="13"/>
    <x v="1"/>
    <s v="AUD"/>
    <x v="1"/>
    <x v="0"/>
    <x v="18"/>
    <n v="37"/>
    <n v="6"/>
    <x v="0"/>
    <n v="3"/>
    <n v="360.31111111111113"/>
    <n v="1080.9333333333334"/>
    <n v="306.26444444444445"/>
    <n v="162.1400000000001"/>
    <x v="7"/>
    <x v="3"/>
  </r>
  <r>
    <s v="SO - 0005921"/>
    <d v="2015-08-18T00:00:00"/>
    <x v="15"/>
    <n v="13"/>
    <x v="0"/>
    <s v="AUD"/>
    <x v="1"/>
    <x v="0"/>
    <x v="18"/>
    <n v="37"/>
    <n v="5"/>
    <x v="1"/>
    <n v="2"/>
    <n v="285.12222222222221"/>
    <n v="570.24444444444441"/>
    <n v="199.58555555555552"/>
    <n v="171.07333333333338"/>
    <x v="7"/>
    <x v="3"/>
  </r>
  <r>
    <s v="SO - 0005922"/>
    <d v="2015-08-18T00:00:00"/>
    <x v="3"/>
    <n v="6"/>
    <x v="1"/>
    <s v="AUD"/>
    <x v="2"/>
    <x v="1"/>
    <x v="3"/>
    <n v="17"/>
    <n v="3"/>
    <x v="2"/>
    <n v="4"/>
    <n v="112.41111111111111"/>
    <n v="449.64444444444445"/>
    <n v="78.687777777777768"/>
    <n v="134.89333333333337"/>
    <x v="7"/>
    <x v="3"/>
  </r>
  <r>
    <s v="SO - 0005923"/>
    <d v="2015-08-18T00:00:00"/>
    <x v="2"/>
    <n v="12"/>
    <x v="1"/>
    <s v="AUD"/>
    <x v="1"/>
    <x v="0"/>
    <x v="16"/>
    <n v="35"/>
    <n v="5"/>
    <x v="1"/>
    <n v="8"/>
    <n v="107.94444444444444"/>
    <n v="863.55555555555554"/>
    <n v="48.575000000000003"/>
    <n v="474.95555555555552"/>
    <x v="7"/>
    <x v="3"/>
  </r>
  <r>
    <s v="SO - 0005924"/>
    <d v="2015-08-19T00:00:00"/>
    <x v="3"/>
    <n v="6"/>
    <x v="1"/>
    <s v="AUD"/>
    <x v="2"/>
    <x v="1"/>
    <x v="20"/>
    <n v="16"/>
    <n v="3"/>
    <x v="2"/>
    <n v="7"/>
    <n v="575.45555555555563"/>
    <n v="4028.1888888888893"/>
    <n v="270.46411111111115"/>
    <n v="2134.940111111111"/>
    <x v="7"/>
    <x v="3"/>
  </r>
  <r>
    <s v="SO - 0005925"/>
    <d v="2015-08-19T00:00:00"/>
    <x v="18"/>
    <n v="3"/>
    <x v="1"/>
    <s v="AUD"/>
    <x v="2"/>
    <x v="1"/>
    <x v="29"/>
    <n v="6"/>
    <n v="1"/>
    <x v="4"/>
    <n v="6"/>
    <n v="116.13333333333334"/>
    <n v="696.80000000000007"/>
    <n v="82.454666666666668"/>
    <n v="202.07200000000006"/>
    <x v="7"/>
    <x v="3"/>
  </r>
  <r>
    <s v="SO - 0005926"/>
    <d v="2015-08-19T00:00:00"/>
    <x v="13"/>
    <n v="19"/>
    <x v="0"/>
    <s v="AUD"/>
    <x v="3"/>
    <x v="2"/>
    <x v="39"/>
    <n v="54"/>
    <n v="8"/>
    <x v="6"/>
    <n v="7"/>
    <n v="610.44444444444446"/>
    <n v="4273.1111111111113"/>
    <n v="305.22222222222223"/>
    <n v="2136.5555555555557"/>
    <x v="7"/>
    <x v="3"/>
  </r>
  <r>
    <s v="SO - 0005927"/>
    <d v="2015-08-19T00:00:00"/>
    <x v="15"/>
    <n v="13"/>
    <x v="1"/>
    <s v="AUD"/>
    <x v="1"/>
    <x v="0"/>
    <x v="18"/>
    <n v="37"/>
    <n v="5"/>
    <x v="1"/>
    <n v="9"/>
    <n v="24.566666666666666"/>
    <n v="221.1"/>
    <n v="17.933666666666667"/>
    <n v="59.696999999999974"/>
    <x v="7"/>
    <x v="3"/>
  </r>
  <r>
    <s v="SO - 0005928"/>
    <d v="2015-08-20T00:00:00"/>
    <x v="14"/>
    <n v="10"/>
    <x v="1"/>
    <s v="AUD"/>
    <x v="1"/>
    <x v="0"/>
    <x v="17"/>
    <n v="28"/>
    <n v="4"/>
    <x v="5"/>
    <n v="6"/>
    <n v="434.01111111111112"/>
    <n v="2604.0666666666666"/>
    <n v="269.08688888888889"/>
    <n v="989.54533333333325"/>
    <x v="7"/>
    <x v="3"/>
  </r>
  <r>
    <s v="SO - 0005929"/>
    <d v="2015-08-20T00:00:00"/>
    <x v="7"/>
    <n v="17"/>
    <x v="1"/>
    <s v="AUD"/>
    <x v="0"/>
    <x v="2"/>
    <x v="7"/>
    <n v="48"/>
    <n v="7"/>
    <x v="3"/>
    <n v="1"/>
    <n v="26.8"/>
    <n v="26.8"/>
    <n v="14.472000000000001"/>
    <n v="12.327999999999999"/>
    <x v="7"/>
    <x v="3"/>
  </r>
  <r>
    <s v="SO - 0005930"/>
    <d v="2015-08-20T00:00:00"/>
    <x v="11"/>
    <n v="20"/>
    <x v="1"/>
    <s v="AUD"/>
    <x v="3"/>
    <x v="2"/>
    <x v="22"/>
    <n v="58"/>
    <n v="8"/>
    <x v="6"/>
    <n v="7"/>
    <n v="125.8111111111111"/>
    <n v="880.67777777777769"/>
    <n v="96.87455555555556"/>
    <n v="202.55588888888883"/>
    <x v="7"/>
    <x v="3"/>
  </r>
  <r>
    <s v="SO - 0005931"/>
    <d v="2015-08-20T00:00:00"/>
    <x v="12"/>
    <n v="2"/>
    <x v="1"/>
    <s v="AUD"/>
    <x v="2"/>
    <x v="1"/>
    <x v="15"/>
    <n v="4"/>
    <n v="1"/>
    <x v="4"/>
    <n v="6"/>
    <n v="126.55555555555556"/>
    <n v="759.33333333333337"/>
    <n v="103.77555555555554"/>
    <n v="136.68000000000018"/>
    <x v="7"/>
    <x v="3"/>
  </r>
  <r>
    <s v="SO - 0005932"/>
    <d v="2015-08-20T00:00:00"/>
    <x v="15"/>
    <n v="13"/>
    <x v="1"/>
    <s v="AUD"/>
    <x v="1"/>
    <x v="0"/>
    <x v="18"/>
    <n v="37"/>
    <n v="6"/>
    <x v="0"/>
    <n v="1"/>
    <n v="704.98888888888894"/>
    <n v="704.98888888888894"/>
    <n v="401.84366666666665"/>
    <n v="303.14522222222229"/>
    <x v="7"/>
    <x v="3"/>
  </r>
  <r>
    <s v="SO - 0005933"/>
    <d v="2015-08-21T00:00:00"/>
    <x v="16"/>
    <n v="5"/>
    <x v="1"/>
    <s v="AUD"/>
    <x v="2"/>
    <x v="1"/>
    <x v="24"/>
    <n v="14"/>
    <n v="2"/>
    <x v="7"/>
    <n v="1"/>
    <n v="107.94444444444444"/>
    <n v="107.94444444444444"/>
    <n v="75.561111111111103"/>
    <n v="32.38333333333334"/>
    <x v="7"/>
    <x v="3"/>
  </r>
  <r>
    <s v="SO - 0005934"/>
    <d v="2015-08-21T00:00:00"/>
    <x v="8"/>
    <n v="9"/>
    <x v="0"/>
    <s v="AUD"/>
    <x v="2"/>
    <x v="0"/>
    <x v="53"/>
    <n v="26"/>
    <n v="4"/>
    <x v="5"/>
    <n v="6"/>
    <n v="429.54444444444448"/>
    <n v="2577.2666666666669"/>
    <n v="176.11322222222222"/>
    <n v="1520.5873333333336"/>
    <x v="7"/>
    <x v="3"/>
  </r>
  <r>
    <s v="SO - 0005935"/>
    <d v="2015-08-21T00:00:00"/>
    <x v="11"/>
    <n v="20"/>
    <x v="0"/>
    <s v="AUD"/>
    <x v="3"/>
    <x v="2"/>
    <x v="25"/>
    <n v="57"/>
    <n v="8"/>
    <x v="6"/>
    <n v="4"/>
    <n v="29.777777777777779"/>
    <n v="119.11111111111111"/>
    <n v="20.546666666666667"/>
    <n v="36.924444444444447"/>
    <x v="7"/>
    <x v="3"/>
  </r>
  <r>
    <s v="SO - 0005936"/>
    <d v="2015-08-21T00:00:00"/>
    <x v="4"/>
    <n v="7"/>
    <x v="1"/>
    <s v="AUD"/>
    <x v="2"/>
    <x v="1"/>
    <x v="34"/>
    <n v="19"/>
    <n v="3"/>
    <x v="2"/>
    <n v="1"/>
    <n v="116.87777777777779"/>
    <n v="116.87777777777779"/>
    <n v="66.620333333333335"/>
    <n v="50.257444444444459"/>
    <x v="7"/>
    <x v="3"/>
  </r>
  <r>
    <s v="SO - 0005937"/>
    <d v="2015-08-21T00:00:00"/>
    <x v="18"/>
    <n v="3"/>
    <x v="1"/>
    <s v="AUD"/>
    <x v="2"/>
    <x v="1"/>
    <x v="29"/>
    <n v="6"/>
    <n v="1"/>
    <x v="4"/>
    <n v="7"/>
    <n v="117.62222222222223"/>
    <n v="823.35555555555561"/>
    <n v="62.33977777777779"/>
    <n v="386.97711111111107"/>
    <x v="7"/>
    <x v="3"/>
  </r>
  <r>
    <s v="SO - 0005938"/>
    <d v="2015-08-21T00:00:00"/>
    <x v="16"/>
    <n v="5"/>
    <x v="1"/>
    <s v="AUD"/>
    <x v="2"/>
    <x v="1"/>
    <x v="24"/>
    <n v="14"/>
    <n v="2"/>
    <x v="7"/>
    <n v="6"/>
    <n v="113.90000000000002"/>
    <n v="683.40000000000009"/>
    <n v="64.923000000000002"/>
    <n v="293.86200000000008"/>
    <x v="7"/>
    <x v="3"/>
  </r>
  <r>
    <s v="SO - 0005939"/>
    <d v="2015-08-22T00:00:00"/>
    <x v="15"/>
    <n v="13"/>
    <x v="0"/>
    <s v="AUD"/>
    <x v="1"/>
    <x v="0"/>
    <x v="54"/>
    <n v="36"/>
    <n v="5"/>
    <x v="1"/>
    <n v="3"/>
    <n v="26.8"/>
    <n v="80.400000000000006"/>
    <n v="12.864000000000001"/>
    <n v="41.808000000000007"/>
    <x v="7"/>
    <x v="3"/>
  </r>
  <r>
    <s v="SO - 0005940"/>
    <d v="2015-08-22T00:00:00"/>
    <x v="15"/>
    <n v="13"/>
    <x v="2"/>
    <s v="AUD"/>
    <x v="1"/>
    <x v="0"/>
    <x v="54"/>
    <n v="36"/>
    <n v="5"/>
    <x v="1"/>
    <n v="1"/>
    <n v="579.17777777777781"/>
    <n v="579.17777777777781"/>
    <n v="312.75600000000009"/>
    <n v="266.42177777777772"/>
    <x v="7"/>
    <x v="3"/>
  </r>
  <r>
    <s v="SO - 0005941"/>
    <d v="2015-08-23T00:00:00"/>
    <x v="5"/>
    <n v="16"/>
    <x v="1"/>
    <s v="AUD"/>
    <x v="0"/>
    <x v="2"/>
    <x v="30"/>
    <n v="47"/>
    <n v="7"/>
    <x v="3"/>
    <n v="6"/>
    <n v="215.88888888888889"/>
    <n v="1295.3333333333333"/>
    <n v="105.78555555555555"/>
    <n v="660.62"/>
    <x v="7"/>
    <x v="3"/>
  </r>
  <r>
    <s v="SO - 0005942"/>
    <d v="2015-08-23T00:00:00"/>
    <x v="15"/>
    <n v="13"/>
    <x v="0"/>
    <s v="AUD"/>
    <x v="1"/>
    <x v="0"/>
    <x v="18"/>
    <n v="37"/>
    <n v="5"/>
    <x v="1"/>
    <n v="7"/>
    <n v="646.92222222222222"/>
    <n v="4528.4555555555553"/>
    <n v="511.06855555555558"/>
    <n v="950.97566666666626"/>
    <x v="7"/>
    <x v="3"/>
  </r>
  <r>
    <s v="SO - 0005943"/>
    <d v="2015-08-23T00:00:00"/>
    <x v="16"/>
    <n v="5"/>
    <x v="2"/>
    <s v="AUD"/>
    <x v="2"/>
    <x v="1"/>
    <x v="24"/>
    <n v="14"/>
    <n v="2"/>
    <x v="7"/>
    <n v="8"/>
    <n v="77.422222222222231"/>
    <n v="619.37777777777785"/>
    <n v="42.582222222222228"/>
    <n v="278.72000000000003"/>
    <x v="7"/>
    <x v="3"/>
  </r>
  <r>
    <s v="SO - 0005944"/>
    <d v="2015-08-23T00:00:00"/>
    <x v="2"/>
    <n v="12"/>
    <x v="1"/>
    <s v="AUD"/>
    <x v="1"/>
    <x v="0"/>
    <x v="16"/>
    <n v="35"/>
    <n v="5"/>
    <x v="1"/>
    <n v="2"/>
    <n v="443.68888888888893"/>
    <n v="887.37777777777785"/>
    <n v="230.71822222222227"/>
    <n v="425.94133333333332"/>
    <x v="7"/>
    <x v="3"/>
  </r>
  <r>
    <s v="SO - 0005945"/>
    <d v="2015-08-24T00:00:00"/>
    <x v="17"/>
    <n v="14"/>
    <x v="0"/>
    <s v="AUD"/>
    <x v="1"/>
    <x v="0"/>
    <x v="50"/>
    <n v="39"/>
    <n v="6"/>
    <x v="0"/>
    <n v="8"/>
    <n v="661.81111111111113"/>
    <n v="5294.4888888888891"/>
    <n v="357.37800000000004"/>
    <n v="2435.4648888888887"/>
    <x v="7"/>
    <x v="3"/>
  </r>
  <r>
    <s v="SO - 0005946"/>
    <d v="2015-08-24T00:00:00"/>
    <x v="9"/>
    <n v="18"/>
    <x v="0"/>
    <s v="AUD"/>
    <x v="0"/>
    <x v="2"/>
    <x v="11"/>
    <n v="51"/>
    <n v="8"/>
    <x v="6"/>
    <n v="1"/>
    <n v="278.42222222222222"/>
    <n v="278.42222222222222"/>
    <n v="211.6008888888889"/>
    <n v="66.821333333333314"/>
    <x v="7"/>
    <x v="3"/>
  </r>
  <r>
    <s v="SO - 0005947"/>
    <d v="2015-08-24T00:00:00"/>
    <x v="18"/>
    <n v="3"/>
    <x v="1"/>
    <s v="AUD"/>
    <x v="2"/>
    <x v="1"/>
    <x v="52"/>
    <n v="9"/>
    <n v="2"/>
    <x v="7"/>
    <n v="6"/>
    <n v="384.87777777777779"/>
    <n v="2309.2666666666669"/>
    <n v="323.29733333333331"/>
    <n v="369.482666666667"/>
    <x v="7"/>
    <x v="3"/>
  </r>
  <r>
    <s v="SO - 0005948"/>
    <d v="2015-08-24T00:00:00"/>
    <x v="12"/>
    <n v="2"/>
    <x v="2"/>
    <s v="AUD"/>
    <x v="2"/>
    <x v="1"/>
    <x v="37"/>
    <n v="5"/>
    <n v="1"/>
    <x v="4"/>
    <n v="9"/>
    <n v="648.41111111111104"/>
    <n v="5835.6999999999989"/>
    <n v="324.20555555555552"/>
    <n v="2917.8499999999995"/>
    <x v="7"/>
    <x v="3"/>
  </r>
  <r>
    <s v="SO - 0005949"/>
    <d v="2015-08-25T00:00:00"/>
    <x v="5"/>
    <n v="16"/>
    <x v="1"/>
    <s v="AUD"/>
    <x v="0"/>
    <x v="0"/>
    <x v="5"/>
    <n v="45"/>
    <n v="7"/>
    <x v="3"/>
    <n v="5"/>
    <n v="245.66666666666666"/>
    <n v="1228.3333333333333"/>
    <n v="105.63666666666667"/>
    <n v="700.14999999999986"/>
    <x v="7"/>
    <x v="3"/>
  </r>
  <r>
    <s v="SO - 0005950"/>
    <d v="2015-08-25T00:00:00"/>
    <x v="12"/>
    <n v="2"/>
    <x v="0"/>
    <s v="AUD"/>
    <x v="2"/>
    <x v="1"/>
    <x v="29"/>
    <n v="6"/>
    <n v="1"/>
    <x v="4"/>
    <n v="8"/>
    <n v="410.18888888888893"/>
    <n v="3281.5111111111114"/>
    <n v="332.25300000000004"/>
    <n v="623.48711111111106"/>
    <x v="7"/>
    <x v="3"/>
  </r>
  <r>
    <s v="SO - 0005951"/>
    <d v="2015-08-25T00:00:00"/>
    <x v="12"/>
    <n v="2"/>
    <x v="1"/>
    <s v="AUD"/>
    <x v="2"/>
    <x v="1"/>
    <x v="29"/>
    <n v="6"/>
    <n v="1"/>
    <x v="4"/>
    <n v="8"/>
    <n v="424.33333333333331"/>
    <n v="3394.6666666666665"/>
    <n v="322.49333333333334"/>
    <n v="814.7199999999998"/>
    <x v="7"/>
    <x v="3"/>
  </r>
  <r>
    <s v="SO - 0005952"/>
    <d v="2015-08-26T00:00:00"/>
    <x v="17"/>
    <n v="14"/>
    <x v="1"/>
    <s v="AUD"/>
    <x v="1"/>
    <x v="0"/>
    <x v="28"/>
    <n v="40"/>
    <n v="6"/>
    <x v="0"/>
    <n v="4"/>
    <n v="209.93333333333334"/>
    <n v="839.73333333333335"/>
    <n v="146.95333333333332"/>
    <n v="251.92000000000007"/>
    <x v="7"/>
    <x v="3"/>
  </r>
  <r>
    <s v="SO - 0005953"/>
    <d v="2015-08-26T00:00:00"/>
    <x v="9"/>
    <n v="18"/>
    <x v="1"/>
    <s v="AUD"/>
    <x v="0"/>
    <x v="2"/>
    <x v="55"/>
    <n v="50"/>
    <n v="7"/>
    <x v="3"/>
    <n v="6"/>
    <n v="245.66666666666666"/>
    <n v="1474"/>
    <n v="137.57333333333335"/>
    <n v="648.55999999999995"/>
    <x v="7"/>
    <x v="3"/>
  </r>
  <r>
    <s v="SO - 0005954"/>
    <d v="2015-08-27T00:00:00"/>
    <x v="10"/>
    <n v="8"/>
    <x v="1"/>
    <s v="AUD"/>
    <x v="2"/>
    <x v="1"/>
    <x v="31"/>
    <n v="23"/>
    <n v="4"/>
    <x v="5"/>
    <n v="6"/>
    <n v="139.95555555555558"/>
    <n v="839.73333333333346"/>
    <n v="92.370666666666679"/>
    <n v="285.50933333333342"/>
    <x v="7"/>
    <x v="3"/>
  </r>
  <r>
    <s v="SO - 0005955"/>
    <d v="2015-08-27T00:00:00"/>
    <x v="5"/>
    <n v="16"/>
    <x v="1"/>
    <s v="AUD"/>
    <x v="0"/>
    <x v="3"/>
    <x v="12"/>
    <n v="46"/>
    <n v="7"/>
    <x v="3"/>
    <n v="2"/>
    <n v="29.777777777777779"/>
    <n v="59.555555555555557"/>
    <n v="16.37777777777778"/>
    <n v="26.799999999999997"/>
    <x v="7"/>
    <x v="3"/>
  </r>
  <r>
    <s v="SO - 0005956"/>
    <d v="2015-08-27T00:00:00"/>
    <x v="12"/>
    <n v="2"/>
    <x v="0"/>
    <s v="AUD"/>
    <x v="2"/>
    <x v="1"/>
    <x v="15"/>
    <n v="4"/>
    <n v="1"/>
    <x v="4"/>
    <n v="7"/>
    <n v="432.52222222222224"/>
    <n v="3027.6555555555556"/>
    <n v="272.48900000000003"/>
    <n v="1120.2325555555553"/>
    <x v="7"/>
    <x v="3"/>
  </r>
  <r>
    <s v="SO - 0005957"/>
    <d v="2015-08-27T00:00:00"/>
    <x v="1"/>
    <n v="11"/>
    <x v="0"/>
    <s v="AUD"/>
    <x v="1"/>
    <x v="0"/>
    <x v="1"/>
    <n v="31"/>
    <n v="5"/>
    <x v="1"/>
    <n v="9"/>
    <n v="442.94444444444446"/>
    <n v="3986.5"/>
    <n v="301.20222222222225"/>
    <n v="1275.6799999999998"/>
    <x v="7"/>
    <x v="3"/>
  </r>
  <r>
    <s v="SO - 0005958"/>
    <d v="2015-08-27T00:00:00"/>
    <x v="3"/>
    <n v="6"/>
    <x v="1"/>
    <s v="AUD"/>
    <x v="2"/>
    <x v="1"/>
    <x v="20"/>
    <n v="16"/>
    <n v="3"/>
    <x v="2"/>
    <n v="5"/>
    <n v="186.85555555555555"/>
    <n v="934.27777777777783"/>
    <n v="123.32466666666667"/>
    <n v="317.65444444444449"/>
    <x v="7"/>
    <x v="3"/>
  </r>
  <r>
    <s v="SO - 0005959"/>
    <d v="2015-08-28T00:00:00"/>
    <x v="5"/>
    <n v="16"/>
    <x v="1"/>
    <s v="AUD"/>
    <x v="0"/>
    <x v="3"/>
    <x v="12"/>
    <n v="46"/>
    <n v="7"/>
    <x v="3"/>
    <n v="2"/>
    <n v="123.57777777777778"/>
    <n v="247.15555555555557"/>
    <n v="63.024666666666661"/>
    <n v="121.10622222222224"/>
    <x v="7"/>
    <x v="3"/>
  </r>
  <r>
    <s v="SO - 0005960"/>
    <d v="2015-08-28T00:00:00"/>
    <x v="8"/>
    <n v="9"/>
    <x v="0"/>
    <s v="AUD"/>
    <x v="2"/>
    <x v="1"/>
    <x v="10"/>
    <n v="25"/>
    <n v="4"/>
    <x v="5"/>
    <n v="8"/>
    <n v="282.14444444444445"/>
    <n v="2257.1555555555556"/>
    <n v="166.46522222222222"/>
    <n v="925.43377777777778"/>
    <x v="7"/>
    <x v="3"/>
  </r>
  <r>
    <s v="SO - 0005961"/>
    <d v="2015-08-28T00:00:00"/>
    <x v="17"/>
    <n v="14"/>
    <x v="1"/>
    <s v="AUD"/>
    <x v="1"/>
    <x v="0"/>
    <x v="28"/>
    <n v="40"/>
    <n v="6"/>
    <x v="0"/>
    <n v="4"/>
    <n v="203.23333333333335"/>
    <n v="812.93333333333339"/>
    <n v="105.68133333333334"/>
    <n v="390.20800000000003"/>
    <x v="7"/>
    <x v="3"/>
  </r>
  <r>
    <s v="SO - 0005962"/>
    <d v="2015-08-28T00:00:00"/>
    <x v="3"/>
    <n v="6"/>
    <x v="1"/>
    <s v="AUD"/>
    <x v="2"/>
    <x v="1"/>
    <x v="3"/>
    <n v="17"/>
    <n v="3"/>
    <x v="2"/>
    <n v="9"/>
    <n v="621.61111111111109"/>
    <n v="5594.5"/>
    <n v="453.77611111111111"/>
    <n v="1510.5149999999999"/>
    <x v="7"/>
    <x v="3"/>
  </r>
  <r>
    <s v="SO - 0005963"/>
    <d v="2015-08-28T00:00:00"/>
    <x v="14"/>
    <n v="10"/>
    <x v="0"/>
    <s v="AUD"/>
    <x v="1"/>
    <x v="0"/>
    <x v="45"/>
    <n v="29"/>
    <n v="4"/>
    <x v="5"/>
    <n v="6"/>
    <n v="19.355555555555558"/>
    <n v="116.13333333333335"/>
    <n v="14.516666666666667"/>
    <n v="29.033333333333346"/>
    <x v="7"/>
    <x v="3"/>
  </r>
  <r>
    <s v="SO - 0005964"/>
    <d v="2015-08-29T00:00:00"/>
    <x v="4"/>
    <n v="7"/>
    <x v="1"/>
    <s v="AUD"/>
    <x v="2"/>
    <x v="1"/>
    <x v="4"/>
    <n v="18"/>
    <n v="3"/>
    <x v="2"/>
    <n v="3"/>
    <n v="632.0333333333333"/>
    <n v="1896.1"/>
    <n v="297.05566666666664"/>
    <n v="1004.933"/>
    <x v="7"/>
    <x v="3"/>
  </r>
  <r>
    <s v="SO - 0005965"/>
    <d v="2015-08-29T00:00:00"/>
    <x v="3"/>
    <n v="6"/>
    <x v="2"/>
    <s v="AUD"/>
    <x v="2"/>
    <x v="1"/>
    <x v="3"/>
    <n v="17"/>
    <n v="3"/>
    <x v="2"/>
    <n v="8"/>
    <n v="194.3"/>
    <n v="1554.4"/>
    <n v="104.92200000000001"/>
    <n v="715.024"/>
    <x v="7"/>
    <x v="3"/>
  </r>
  <r>
    <s v="SO - 0005966"/>
    <d v="2015-08-29T00:00:00"/>
    <x v="13"/>
    <n v="19"/>
    <x v="2"/>
    <s v="AUD"/>
    <x v="3"/>
    <x v="2"/>
    <x v="23"/>
    <n v="53"/>
    <n v="8"/>
    <x v="6"/>
    <n v="6"/>
    <n v="199.51111111111112"/>
    <n v="1197.0666666666666"/>
    <n v="85.789777777777786"/>
    <n v="682.32799999999986"/>
    <x v="7"/>
    <x v="3"/>
  </r>
  <r>
    <s v="SO - 0005967"/>
    <d v="2015-08-29T00:00:00"/>
    <x v="1"/>
    <n v="11"/>
    <x v="2"/>
    <s v="AUD"/>
    <x v="1"/>
    <x v="0"/>
    <x v="42"/>
    <n v="32"/>
    <n v="5"/>
    <x v="1"/>
    <n v="7"/>
    <n v="116.87777777777779"/>
    <n v="818.14444444444462"/>
    <n v="77.139333333333354"/>
    <n v="278.16911111111108"/>
    <x v="7"/>
    <x v="3"/>
  </r>
  <r>
    <s v="SO - 0005968"/>
    <d v="2015-08-29T00:00:00"/>
    <x v="15"/>
    <n v="13"/>
    <x v="1"/>
    <s v="AUD"/>
    <x v="1"/>
    <x v="0"/>
    <x v="16"/>
    <n v="35"/>
    <n v="5"/>
    <x v="1"/>
    <n v="3"/>
    <n v="21.588888888888889"/>
    <n v="64.766666666666666"/>
    <n v="11.87388888888889"/>
    <n v="29.144999999999996"/>
    <x v="7"/>
    <x v="3"/>
  </r>
  <r>
    <s v="SO - 0005969"/>
    <d v="2015-08-29T00:00:00"/>
    <x v="3"/>
    <n v="6"/>
    <x v="1"/>
    <s v="AUD"/>
    <x v="2"/>
    <x v="1"/>
    <x v="20"/>
    <n v="16"/>
    <n v="3"/>
    <x v="2"/>
    <n v="3"/>
    <n v="191.32222222222222"/>
    <n v="573.9666666666667"/>
    <n v="93.747888888888895"/>
    <n v="292.72300000000001"/>
    <x v="7"/>
    <x v="3"/>
  </r>
  <r>
    <s v="SO - 0005970"/>
    <d v="2015-08-30T00:00:00"/>
    <x v="17"/>
    <n v="14"/>
    <x v="1"/>
    <s v="AUD"/>
    <x v="1"/>
    <x v="0"/>
    <x v="28"/>
    <n v="40"/>
    <n v="6"/>
    <x v="0"/>
    <n v="3"/>
    <n v="104.96666666666667"/>
    <n v="314.89999999999998"/>
    <n v="52.483333333333334"/>
    <n v="157.44999999999999"/>
    <x v="7"/>
    <x v="3"/>
  </r>
  <r>
    <s v="SO - 0005971"/>
    <d v="2015-08-30T00:00:00"/>
    <x v="10"/>
    <n v="8"/>
    <x v="0"/>
    <s v="AUD"/>
    <x v="2"/>
    <x v="1"/>
    <x v="32"/>
    <n v="24"/>
    <n v="4"/>
    <x v="5"/>
    <n v="7"/>
    <n v="123.57777777777778"/>
    <n v="865.04444444444448"/>
    <n v="88.975999999999999"/>
    <n v="242.21244444444449"/>
    <x v="7"/>
    <x v="3"/>
  </r>
  <r>
    <s v="SO - 0005972"/>
    <d v="2015-08-31T00:00:00"/>
    <x v="5"/>
    <n v="16"/>
    <x v="1"/>
    <s v="AUD"/>
    <x v="0"/>
    <x v="3"/>
    <x v="12"/>
    <n v="46"/>
    <n v="7"/>
    <x v="3"/>
    <n v="8"/>
    <n v="337.23333333333335"/>
    <n v="2697.8666666666668"/>
    <n v="188.85066666666668"/>
    <n v="1187.0613333333333"/>
    <x v="7"/>
    <x v="3"/>
  </r>
  <r>
    <s v="SO - 0005973"/>
    <d v="2015-08-31T00:00:00"/>
    <x v="0"/>
    <n v="15"/>
    <x v="0"/>
    <s v="AUD"/>
    <x v="0"/>
    <x v="0"/>
    <x v="8"/>
    <n v="42"/>
    <n v="6"/>
    <x v="0"/>
    <n v="3"/>
    <n v="358.82222222222225"/>
    <n v="1076.4666666666667"/>
    <n v="161.47"/>
    <n v="592.05666666666673"/>
    <x v="7"/>
    <x v="3"/>
  </r>
  <r>
    <s v="SO - 0005974"/>
    <d v="2015-08-31T00:00:00"/>
    <x v="2"/>
    <n v="12"/>
    <x v="1"/>
    <s v="AUD"/>
    <x v="1"/>
    <x v="0"/>
    <x v="16"/>
    <n v="35"/>
    <n v="5"/>
    <x v="1"/>
    <n v="8"/>
    <n v="429.54444444444448"/>
    <n v="3436.3555555555558"/>
    <n v="343.63555555555558"/>
    <n v="687.27111111111117"/>
    <x v="7"/>
    <x v="3"/>
  </r>
  <r>
    <s v="SO - 0005975"/>
    <d v="2015-08-31T00:00:00"/>
    <x v="18"/>
    <n v="3"/>
    <x v="1"/>
    <s v="AUD"/>
    <x v="2"/>
    <x v="1"/>
    <x v="49"/>
    <n v="8"/>
    <n v="1"/>
    <x v="4"/>
    <n v="8"/>
    <n v="103.47777777777779"/>
    <n v="827.82222222222231"/>
    <n v="83.817000000000007"/>
    <n v="157.28622222222225"/>
    <x v="7"/>
    <x v="3"/>
  </r>
  <r>
    <s v="SO - 0005976"/>
    <d v="2015-08-31T00:00:00"/>
    <x v="14"/>
    <n v="10"/>
    <x v="1"/>
    <s v="AUD"/>
    <x v="2"/>
    <x v="0"/>
    <x v="38"/>
    <n v="27"/>
    <n v="4"/>
    <x v="5"/>
    <n v="3"/>
    <n v="134.74444444444444"/>
    <n v="404.23333333333335"/>
    <n v="90.27877777777779"/>
    <n v="133.39699999999999"/>
    <x v="7"/>
    <x v="3"/>
  </r>
  <r>
    <s v="SO - 0005977"/>
    <d v="2015-08-31T00:00:00"/>
    <x v="10"/>
    <n v="8"/>
    <x v="0"/>
    <s v="AUD"/>
    <x v="2"/>
    <x v="1"/>
    <x v="13"/>
    <n v="22"/>
    <n v="4"/>
    <x v="5"/>
    <n v="4"/>
    <n v="632.77777777777783"/>
    <n v="2531.1111111111113"/>
    <n v="297.40555555555551"/>
    <n v="1341.4888888888893"/>
    <x v="7"/>
    <x v="3"/>
  </r>
  <r>
    <s v="SO - 0005978"/>
    <d v="2015-09-01T00:00:00"/>
    <x v="5"/>
    <n v="16"/>
    <x v="1"/>
    <s v="AUD"/>
    <x v="0"/>
    <x v="0"/>
    <x v="47"/>
    <n v="44"/>
    <n v="7"/>
    <x v="3"/>
    <n v="1"/>
    <n v="436.24444444444447"/>
    <n v="436.24444444444447"/>
    <n v="305.37111111111113"/>
    <n v="130.87333333333333"/>
    <x v="8"/>
    <x v="3"/>
  </r>
  <r>
    <s v="SO - 0005979"/>
    <d v="2015-09-01T00:00:00"/>
    <x v="14"/>
    <n v="10"/>
    <x v="1"/>
    <s v="AUD"/>
    <x v="1"/>
    <x v="0"/>
    <x v="17"/>
    <n v="28"/>
    <n v="4"/>
    <x v="5"/>
    <n v="1"/>
    <n v="130.27777777777777"/>
    <n v="130.27777777777777"/>
    <n v="54.716666666666669"/>
    <n v="75.561111111111103"/>
    <x v="8"/>
    <x v="3"/>
  </r>
  <r>
    <s v="SO - 0005980"/>
    <d v="2015-09-01T00:00:00"/>
    <x v="18"/>
    <n v="3"/>
    <x v="1"/>
    <s v="AUD"/>
    <x v="2"/>
    <x v="1"/>
    <x v="52"/>
    <n v="9"/>
    <n v="2"/>
    <x v="7"/>
    <n v="1"/>
    <n v="110.92222222222223"/>
    <n v="110.92222222222223"/>
    <n v="89.847000000000023"/>
    <n v="21.075222222222209"/>
    <x v="8"/>
    <x v="3"/>
  </r>
  <r>
    <s v="SO - 0005981"/>
    <d v="2015-09-01T00:00:00"/>
    <x v="4"/>
    <n v="7"/>
    <x v="0"/>
    <s v="AUD"/>
    <x v="2"/>
    <x v="1"/>
    <x v="34"/>
    <n v="19"/>
    <n v="3"/>
    <x v="2"/>
    <n v="5"/>
    <n v="256.83333333333331"/>
    <n v="1284.1666666666665"/>
    <n v="120.71166666666666"/>
    <n v="680.60833333333323"/>
    <x v="8"/>
    <x v="3"/>
  </r>
  <r>
    <s v="SO - 0005982"/>
    <d v="2015-09-01T00:00:00"/>
    <x v="16"/>
    <n v="5"/>
    <x v="2"/>
    <s v="AUD"/>
    <x v="2"/>
    <x v="1"/>
    <x v="24"/>
    <n v="14"/>
    <n v="2"/>
    <x v="7"/>
    <n v="2"/>
    <n v="617.1444444444445"/>
    <n v="1234.288888888889"/>
    <n v="308.57222222222225"/>
    <n v="617.1444444444445"/>
    <x v="8"/>
    <x v="3"/>
  </r>
  <r>
    <s v="SO - 0005983"/>
    <d v="2015-09-01T00:00:00"/>
    <x v="3"/>
    <n v="6"/>
    <x v="0"/>
    <s v="AUD"/>
    <x v="2"/>
    <x v="1"/>
    <x v="3"/>
    <n v="17"/>
    <n v="3"/>
    <x v="2"/>
    <n v="9"/>
    <n v="18.611111111111111"/>
    <n v="167.5"/>
    <n v="7.8166666666666664"/>
    <n v="97.15"/>
    <x v="8"/>
    <x v="3"/>
  </r>
  <r>
    <s v="SO - 0005984"/>
    <d v="2015-09-02T00:00:00"/>
    <x v="16"/>
    <n v="5"/>
    <x v="1"/>
    <s v="AUD"/>
    <x v="2"/>
    <x v="1"/>
    <x v="35"/>
    <n v="13"/>
    <n v="2"/>
    <x v="7"/>
    <n v="8"/>
    <n v="278.42222222222222"/>
    <n v="2227.3777777777777"/>
    <n v="144.77955555555556"/>
    <n v="1069.1413333333333"/>
    <x v="8"/>
    <x v="3"/>
  </r>
  <r>
    <s v="SO - 0005985"/>
    <d v="2015-09-02T00:00:00"/>
    <x v="13"/>
    <n v="19"/>
    <x v="1"/>
    <s v="AUD"/>
    <x v="3"/>
    <x v="2"/>
    <x v="39"/>
    <n v="54"/>
    <n v="8"/>
    <x v="6"/>
    <n v="3"/>
    <n v="126.55555555555556"/>
    <n v="379.66666666666669"/>
    <n v="75.933333333333337"/>
    <n v="151.86666666666667"/>
    <x v="8"/>
    <x v="3"/>
  </r>
  <r>
    <s v="SO - 0005986"/>
    <d v="2015-09-02T00:00:00"/>
    <x v="3"/>
    <n v="6"/>
    <x v="1"/>
    <s v="AUD"/>
    <x v="2"/>
    <x v="1"/>
    <x v="20"/>
    <n v="16"/>
    <n v="3"/>
    <x v="2"/>
    <n v="9"/>
    <n v="437.73333333333335"/>
    <n v="3939.6000000000004"/>
    <n v="284.5266666666667"/>
    <n v="1378.8600000000001"/>
    <x v="8"/>
    <x v="3"/>
  </r>
  <r>
    <s v="SO - 0005987"/>
    <d v="2015-09-02T00:00:00"/>
    <x v="13"/>
    <n v="19"/>
    <x v="2"/>
    <s v="AUD"/>
    <x v="3"/>
    <x v="2"/>
    <x v="14"/>
    <n v="56"/>
    <n v="8"/>
    <x v="6"/>
    <n v="5"/>
    <n v="218.86666666666667"/>
    <n v="1094.3333333333335"/>
    <n v="155.39533333333333"/>
    <n v="317.3566666666668"/>
    <x v="8"/>
    <x v="3"/>
  </r>
  <r>
    <s v="SO - 0005988"/>
    <d v="2015-09-02T00:00:00"/>
    <x v="16"/>
    <n v="5"/>
    <x v="1"/>
    <s v="AUD"/>
    <x v="2"/>
    <x v="1"/>
    <x v="24"/>
    <n v="14"/>
    <n v="2"/>
    <x v="7"/>
    <n v="8"/>
    <n v="111.66666666666667"/>
    <n v="893.33333333333337"/>
    <n v="82.63333333333334"/>
    <n v="232.26666666666665"/>
    <x v="8"/>
    <x v="3"/>
  </r>
  <r>
    <s v="SO - 0005989"/>
    <d v="2015-09-03T00:00:00"/>
    <x v="6"/>
    <n v="1"/>
    <x v="0"/>
    <s v="AUD"/>
    <x v="2"/>
    <x v="1"/>
    <x v="9"/>
    <n v="3"/>
    <n v="1"/>
    <x v="4"/>
    <n v="1"/>
    <n v="96.033333333333346"/>
    <n v="96.033333333333346"/>
    <n v="42.254666666666672"/>
    <n v="53.778666666666673"/>
    <x v="8"/>
    <x v="3"/>
  </r>
  <r>
    <s v="SO - 0005990"/>
    <d v="2015-09-03T00:00:00"/>
    <x v="2"/>
    <n v="12"/>
    <x v="1"/>
    <s v="AUD"/>
    <x v="1"/>
    <x v="0"/>
    <x v="2"/>
    <n v="34"/>
    <n v="5"/>
    <x v="1"/>
    <n v="6"/>
    <n v="25.311111111111114"/>
    <n v="151.86666666666667"/>
    <n v="16.705333333333336"/>
    <n v="51.634666666666661"/>
    <x v="8"/>
    <x v="3"/>
  </r>
  <r>
    <s v="SO - 0005991"/>
    <d v="2015-09-03T00:00:00"/>
    <x v="4"/>
    <n v="7"/>
    <x v="0"/>
    <s v="AUD"/>
    <x v="2"/>
    <x v="1"/>
    <x v="34"/>
    <n v="19"/>
    <n v="3"/>
    <x v="2"/>
    <n v="8"/>
    <n v="119.11111111111111"/>
    <n v="952.88888888888891"/>
    <n v="47.644444444444446"/>
    <n v="571.73333333333335"/>
    <x v="8"/>
    <x v="3"/>
  </r>
  <r>
    <s v="SO - 0005992"/>
    <d v="2015-09-03T00:00:00"/>
    <x v="14"/>
    <n v="10"/>
    <x v="0"/>
    <s v="AUD"/>
    <x v="1"/>
    <x v="0"/>
    <x v="17"/>
    <n v="28"/>
    <n v="4"/>
    <x v="5"/>
    <n v="1"/>
    <n v="82.63333333333334"/>
    <n v="82.63333333333334"/>
    <n v="61.975000000000009"/>
    <n v="20.658333333333331"/>
    <x v="8"/>
    <x v="3"/>
  </r>
  <r>
    <s v="SO - 0005993"/>
    <d v="2015-09-04T00:00:00"/>
    <x v="14"/>
    <n v="10"/>
    <x v="0"/>
    <s v="AUD"/>
    <x v="1"/>
    <x v="0"/>
    <x v="17"/>
    <n v="28"/>
    <n v="4"/>
    <x v="5"/>
    <n v="3"/>
    <n v="210.67777777777781"/>
    <n v="632.03333333333342"/>
    <n v="105.3388888888889"/>
    <n v="316.01666666666671"/>
    <x v="8"/>
    <x v="3"/>
  </r>
  <r>
    <s v="SO - 0005994"/>
    <d v="2015-09-04T00:00:00"/>
    <x v="12"/>
    <n v="2"/>
    <x v="1"/>
    <s v="AUD"/>
    <x v="2"/>
    <x v="1"/>
    <x v="15"/>
    <n v="4"/>
    <n v="1"/>
    <x v="4"/>
    <n v="1"/>
    <n v="206.95555555555558"/>
    <n v="206.95555555555558"/>
    <n v="173.84266666666667"/>
    <n v="33.112888888888904"/>
    <x v="8"/>
    <x v="3"/>
  </r>
  <r>
    <s v="SO - 0005995"/>
    <d v="2015-09-04T00:00:00"/>
    <x v="5"/>
    <n v="16"/>
    <x v="0"/>
    <s v="AUD"/>
    <x v="0"/>
    <x v="3"/>
    <x v="12"/>
    <n v="46"/>
    <n v="7"/>
    <x v="3"/>
    <n v="6"/>
    <n v="430.28888888888889"/>
    <n v="2581.7333333333336"/>
    <n v="339.92822222222225"/>
    <n v="542.16400000000021"/>
    <x v="8"/>
    <x v="3"/>
  </r>
  <r>
    <s v="SO - 0005996"/>
    <d v="2015-09-04T00:00:00"/>
    <x v="15"/>
    <n v="13"/>
    <x v="0"/>
    <s v="AUD"/>
    <x v="1"/>
    <x v="0"/>
    <x v="18"/>
    <n v="37"/>
    <n v="6"/>
    <x v="0"/>
    <n v="1"/>
    <n v="275.44444444444446"/>
    <n v="275.44444444444446"/>
    <n v="168.02111111111111"/>
    <n v="107.42333333333335"/>
    <x v="8"/>
    <x v="3"/>
  </r>
  <r>
    <s v="SO - 0005997"/>
    <d v="2015-09-04T00:00:00"/>
    <x v="17"/>
    <n v="14"/>
    <x v="2"/>
    <s v="AUD"/>
    <x v="1"/>
    <x v="0"/>
    <x v="28"/>
    <n v="40"/>
    <n v="6"/>
    <x v="0"/>
    <n v="4"/>
    <n v="190.57777777777778"/>
    <n v="762.31111111111113"/>
    <n v="133.40444444444444"/>
    <n v="228.69333333333338"/>
    <x v="8"/>
    <x v="3"/>
  </r>
  <r>
    <s v="SO - 0005998"/>
    <d v="2015-09-04T00:00:00"/>
    <x v="17"/>
    <n v="14"/>
    <x v="1"/>
    <s v="AUD"/>
    <x v="1"/>
    <x v="0"/>
    <x v="50"/>
    <n v="39"/>
    <n v="6"/>
    <x v="0"/>
    <n v="2"/>
    <n v="427.31111111111113"/>
    <n v="854.62222222222226"/>
    <n v="209.38244444444445"/>
    <n v="435.85733333333337"/>
    <x v="8"/>
    <x v="3"/>
  </r>
  <r>
    <s v="SO - 0005999"/>
    <d v="2015-09-06T00:00:00"/>
    <x v="1"/>
    <n v="11"/>
    <x v="0"/>
    <s v="AUD"/>
    <x v="1"/>
    <x v="0"/>
    <x v="1"/>
    <n v="31"/>
    <n v="5"/>
    <x v="1"/>
    <n v="6"/>
    <n v="355.84444444444443"/>
    <n v="2135.0666666666666"/>
    <n v="227.74044444444442"/>
    <n v="768.62400000000002"/>
    <x v="8"/>
    <x v="3"/>
  </r>
  <r>
    <s v="SO - 0006000"/>
    <d v="2015-09-06T00:00:00"/>
    <x v="9"/>
    <n v="18"/>
    <x v="0"/>
    <s v="AUD"/>
    <x v="0"/>
    <x v="2"/>
    <x v="11"/>
    <n v="51"/>
    <n v="8"/>
    <x v="6"/>
    <n v="5"/>
    <n v="81.144444444444446"/>
    <n v="405.72222222222223"/>
    <n v="48.686666666666667"/>
    <n v="162.28888888888889"/>
    <x v="8"/>
    <x v="3"/>
  </r>
  <r>
    <s v="SO - 0006001"/>
    <d v="2015-09-07T00:00:00"/>
    <x v="0"/>
    <n v="15"/>
    <x v="0"/>
    <s v="AUD"/>
    <x v="0"/>
    <x v="0"/>
    <x v="8"/>
    <n v="42"/>
    <n v="6"/>
    <x v="0"/>
    <n v="6"/>
    <n v="209.93333333333334"/>
    <n v="1259.5999999999999"/>
    <n v="172.14533333333333"/>
    <n v="226.72800000000007"/>
    <x v="8"/>
    <x v="3"/>
  </r>
  <r>
    <s v="SO - 0006002"/>
    <d v="2015-09-08T00:00:00"/>
    <x v="1"/>
    <n v="11"/>
    <x v="1"/>
    <s v="AUD"/>
    <x v="1"/>
    <x v="0"/>
    <x v="42"/>
    <n v="32"/>
    <n v="5"/>
    <x v="1"/>
    <n v="8"/>
    <n v="442.20000000000005"/>
    <n v="3537.6000000000004"/>
    <n v="371.44800000000004"/>
    <n v="566.01600000000008"/>
    <x v="8"/>
    <x v="3"/>
  </r>
  <r>
    <s v="SO - 0006003"/>
    <d v="2015-09-08T00:00:00"/>
    <x v="16"/>
    <n v="5"/>
    <x v="0"/>
    <s v="AUD"/>
    <x v="2"/>
    <x v="1"/>
    <x v="35"/>
    <n v="13"/>
    <n v="2"/>
    <x v="7"/>
    <n v="3"/>
    <n v="216.63333333333333"/>
    <n v="649.9"/>
    <n v="173.3066666666667"/>
    <n v="129.9799999999999"/>
    <x v="8"/>
    <x v="3"/>
  </r>
  <r>
    <s v="SO - 0006004"/>
    <d v="2015-09-08T00:00:00"/>
    <x v="18"/>
    <n v="3"/>
    <x v="2"/>
    <s v="AUD"/>
    <x v="2"/>
    <x v="1"/>
    <x v="29"/>
    <n v="6"/>
    <n v="1"/>
    <x v="4"/>
    <n v="5"/>
    <n v="249.38888888888889"/>
    <n v="1246.9444444444443"/>
    <n v="187.04166666666666"/>
    <n v="311.73611111111109"/>
    <x v="8"/>
    <x v="3"/>
  </r>
  <r>
    <s v="SO - 0006005"/>
    <d v="2015-09-08T00:00:00"/>
    <x v="8"/>
    <n v="9"/>
    <x v="2"/>
    <s v="AUD"/>
    <x v="2"/>
    <x v="0"/>
    <x v="53"/>
    <n v="26"/>
    <n v="4"/>
    <x v="5"/>
    <n v="4"/>
    <n v="279.16666666666669"/>
    <n v="1116.6666666666667"/>
    <n v="136.79166666666666"/>
    <n v="569.50000000000011"/>
    <x v="8"/>
    <x v="3"/>
  </r>
  <r>
    <s v="SO - 0006006"/>
    <d v="2015-09-08T00:00:00"/>
    <x v="8"/>
    <n v="9"/>
    <x v="1"/>
    <s v="AUD"/>
    <x v="2"/>
    <x v="1"/>
    <x v="10"/>
    <n v="25"/>
    <n v="4"/>
    <x v="5"/>
    <n v="1"/>
    <n v="109.43333333333334"/>
    <n v="109.43333333333334"/>
    <n v="75.508999999999986"/>
    <n v="33.924333333333351"/>
    <x v="8"/>
    <x v="3"/>
  </r>
  <r>
    <s v="SO - 0006007"/>
    <d v="2015-09-09T00:00:00"/>
    <x v="0"/>
    <n v="15"/>
    <x v="1"/>
    <s v="AUD"/>
    <x v="0"/>
    <x v="0"/>
    <x v="57"/>
    <n v="43"/>
    <n v="6"/>
    <x v="0"/>
    <n v="6"/>
    <n v="124.32222222222224"/>
    <n v="745.93333333333339"/>
    <n v="78.323000000000008"/>
    <n v="275.99533333333335"/>
    <x v="8"/>
    <x v="3"/>
  </r>
  <r>
    <s v="SO - 0006008"/>
    <d v="2015-09-09T00:00:00"/>
    <x v="14"/>
    <n v="10"/>
    <x v="1"/>
    <s v="AUD"/>
    <x v="2"/>
    <x v="0"/>
    <x v="38"/>
    <n v="27"/>
    <n v="4"/>
    <x v="5"/>
    <n v="3"/>
    <n v="648.41111111111104"/>
    <n v="1945.2333333333331"/>
    <n v="278.81677777777776"/>
    <n v="1108.7829999999999"/>
    <x v="8"/>
    <x v="3"/>
  </r>
  <r>
    <s v="SO - 0006009"/>
    <d v="2015-09-09T00:00:00"/>
    <x v="11"/>
    <n v="20"/>
    <x v="1"/>
    <s v="AUD"/>
    <x v="3"/>
    <x v="2"/>
    <x v="25"/>
    <n v="57"/>
    <n v="8"/>
    <x v="6"/>
    <n v="3"/>
    <n v="317.87777777777779"/>
    <n v="953.63333333333344"/>
    <n v="254.30222222222224"/>
    <n v="190.72666666666669"/>
    <x v="8"/>
    <x v="3"/>
  </r>
  <r>
    <s v="SO - 0006010"/>
    <d v="2015-09-09T00:00:00"/>
    <x v="16"/>
    <n v="5"/>
    <x v="2"/>
    <s v="AUD"/>
    <x v="2"/>
    <x v="1"/>
    <x v="24"/>
    <n v="14"/>
    <n v="2"/>
    <x v="7"/>
    <n v="9"/>
    <n v="700.52222222222224"/>
    <n v="6304.7"/>
    <n v="336.25066666666663"/>
    <n v="3278.444"/>
    <x v="8"/>
    <x v="3"/>
  </r>
  <r>
    <s v="SO - 0006011"/>
    <d v="2015-09-09T00:00:00"/>
    <x v="3"/>
    <n v="6"/>
    <x v="1"/>
    <s v="AUD"/>
    <x v="2"/>
    <x v="1"/>
    <x v="20"/>
    <n v="16"/>
    <n v="3"/>
    <x v="2"/>
    <n v="1"/>
    <n v="362.54444444444448"/>
    <n v="362.54444444444448"/>
    <n v="213.9012222222222"/>
    <n v="148.64322222222228"/>
    <x v="8"/>
    <x v="3"/>
  </r>
  <r>
    <s v="SO - 0006012"/>
    <d v="2015-09-09T00:00:00"/>
    <x v="18"/>
    <n v="3"/>
    <x v="1"/>
    <s v="AUD"/>
    <x v="2"/>
    <x v="1"/>
    <x v="27"/>
    <n v="7"/>
    <n v="1"/>
    <x v="4"/>
    <n v="8"/>
    <n v="25.311111111111114"/>
    <n v="202.48888888888891"/>
    <n v="10.630666666666666"/>
    <n v="117.44355555555558"/>
    <x v="8"/>
    <x v="3"/>
  </r>
  <r>
    <s v="SO - 0006013"/>
    <d v="2015-09-09T00:00:00"/>
    <x v="8"/>
    <n v="9"/>
    <x v="2"/>
    <s v="AUD"/>
    <x v="2"/>
    <x v="1"/>
    <x v="32"/>
    <n v="24"/>
    <n v="4"/>
    <x v="5"/>
    <n v="6"/>
    <n v="426.56666666666666"/>
    <n v="2559.4"/>
    <n v="191.95500000000001"/>
    <n v="1407.67"/>
    <x v="8"/>
    <x v="3"/>
  </r>
  <r>
    <s v="SO - 0006014"/>
    <d v="2015-09-09T00:00:00"/>
    <x v="6"/>
    <n v="1"/>
    <x v="0"/>
    <s v="AUD"/>
    <x v="2"/>
    <x v="1"/>
    <x v="9"/>
    <n v="3"/>
    <n v="1"/>
    <x v="4"/>
    <n v="5"/>
    <n v="20.100000000000001"/>
    <n v="100.5"/>
    <n v="9.6479999999999997"/>
    <n v="52.260000000000005"/>
    <x v="8"/>
    <x v="3"/>
  </r>
  <r>
    <s v="SO - 0006015"/>
    <d v="2015-09-09T00:00:00"/>
    <x v="0"/>
    <n v="15"/>
    <x v="1"/>
    <s v="AUD"/>
    <x v="0"/>
    <x v="0"/>
    <x v="57"/>
    <n v="43"/>
    <n v="6"/>
    <x v="0"/>
    <n v="3"/>
    <n v="24.566666666666666"/>
    <n v="73.7"/>
    <n v="16.459666666666667"/>
    <n v="24.320999999999998"/>
    <x v="8"/>
    <x v="3"/>
  </r>
  <r>
    <s v="SO - 0006016"/>
    <d v="2015-09-09T00:00:00"/>
    <x v="16"/>
    <n v="5"/>
    <x v="1"/>
    <s v="AUD"/>
    <x v="2"/>
    <x v="1"/>
    <x v="24"/>
    <n v="14"/>
    <n v="2"/>
    <x v="7"/>
    <n v="6"/>
    <n v="98.266666666666666"/>
    <n v="589.6"/>
    <n v="49.133333333333333"/>
    <n v="294.8"/>
    <x v="8"/>
    <x v="3"/>
  </r>
  <r>
    <s v="SO - 0006017"/>
    <d v="2015-09-09T00:00:00"/>
    <x v="0"/>
    <n v="15"/>
    <x v="2"/>
    <s v="AUD"/>
    <x v="0"/>
    <x v="0"/>
    <x v="57"/>
    <n v="43"/>
    <n v="6"/>
    <x v="0"/>
    <n v="4"/>
    <n v="197.27777777777777"/>
    <n v="789.11111111111109"/>
    <n v="144.01277777777779"/>
    <n v="213.05999999999995"/>
    <x v="8"/>
    <x v="3"/>
  </r>
  <r>
    <s v="SO - 0006018"/>
    <d v="2015-09-09T00:00:00"/>
    <x v="19"/>
    <n v="4"/>
    <x v="0"/>
    <s v="AUD"/>
    <x v="2"/>
    <x v="1"/>
    <x v="36"/>
    <n v="11"/>
    <n v="2"/>
    <x v="7"/>
    <n v="6"/>
    <n v="118.36666666666666"/>
    <n v="710.19999999999993"/>
    <n v="57.999666666666663"/>
    <n v="362.20199999999994"/>
    <x v="8"/>
    <x v="3"/>
  </r>
  <r>
    <s v="SO - 0006019"/>
    <d v="2015-09-09T00:00:00"/>
    <x v="16"/>
    <n v="5"/>
    <x v="1"/>
    <s v="AUD"/>
    <x v="2"/>
    <x v="1"/>
    <x v="35"/>
    <n v="13"/>
    <n v="2"/>
    <x v="7"/>
    <n v="1"/>
    <n v="431.03333333333336"/>
    <n v="431.03333333333336"/>
    <n v="202.58566666666667"/>
    <n v="228.44766666666669"/>
    <x v="8"/>
    <x v="3"/>
  </r>
  <r>
    <s v="SO - 0006020"/>
    <d v="2015-09-10T00:00:00"/>
    <x v="4"/>
    <n v="7"/>
    <x v="1"/>
    <s v="AUD"/>
    <x v="2"/>
    <x v="1"/>
    <x v="48"/>
    <n v="20"/>
    <n v="3"/>
    <x v="2"/>
    <n v="7"/>
    <n v="568.75555555555559"/>
    <n v="3981.2888888888892"/>
    <n v="432.25422222222221"/>
    <n v="955.50933333333387"/>
    <x v="8"/>
    <x v="3"/>
  </r>
  <r>
    <s v="SO - 0006021"/>
    <d v="2015-09-10T00:00:00"/>
    <x v="12"/>
    <n v="2"/>
    <x v="0"/>
    <s v="AUD"/>
    <x v="2"/>
    <x v="1"/>
    <x v="15"/>
    <n v="4"/>
    <n v="1"/>
    <x v="4"/>
    <n v="3"/>
    <n v="100.5"/>
    <n v="301.5"/>
    <n v="57.284999999999997"/>
    <n v="129.64500000000001"/>
    <x v="8"/>
    <x v="3"/>
  </r>
  <r>
    <s v="SO - 0006022"/>
    <d v="2015-09-10T00:00:00"/>
    <x v="15"/>
    <n v="13"/>
    <x v="1"/>
    <s v="AUD"/>
    <x v="1"/>
    <x v="0"/>
    <x v="54"/>
    <n v="36"/>
    <n v="5"/>
    <x v="1"/>
    <n v="7"/>
    <n v="193.55555555555554"/>
    <n v="1354.8888888888887"/>
    <n v="110.32666666666665"/>
    <n v="582.60222222222205"/>
    <x v="8"/>
    <x v="3"/>
  </r>
  <r>
    <s v="SO - 0006023"/>
    <d v="2015-09-10T00:00:00"/>
    <x v="13"/>
    <n v="19"/>
    <x v="1"/>
    <s v="AUD"/>
    <x v="3"/>
    <x v="2"/>
    <x v="23"/>
    <n v="53"/>
    <n v="8"/>
    <x v="6"/>
    <n v="6"/>
    <n v="445.92222222222222"/>
    <n v="2675.5333333333333"/>
    <n v="298.76788888888888"/>
    <n v="882.92599999999993"/>
    <x v="8"/>
    <x v="3"/>
  </r>
  <r>
    <s v="SO - 0006024"/>
    <d v="2015-09-10T00:00:00"/>
    <x v="17"/>
    <n v="14"/>
    <x v="1"/>
    <s v="AUD"/>
    <x v="1"/>
    <x v="0"/>
    <x v="50"/>
    <n v="39"/>
    <n v="6"/>
    <x v="0"/>
    <n v="2"/>
    <n v="145.16666666666666"/>
    <n v="290.33333333333331"/>
    <n v="120.48833333333333"/>
    <n v="49.356666666666655"/>
    <x v="8"/>
    <x v="3"/>
  </r>
  <r>
    <s v="SO - 0006025"/>
    <d v="2015-09-11T00:00:00"/>
    <x v="12"/>
    <n v="2"/>
    <x v="1"/>
    <s v="AUD"/>
    <x v="2"/>
    <x v="1"/>
    <x v="29"/>
    <n v="6"/>
    <n v="1"/>
    <x v="4"/>
    <n v="6"/>
    <n v="358.07777777777778"/>
    <n v="2148.4666666666667"/>
    <n v="290.04300000000001"/>
    <n v="408.20866666666666"/>
    <x v="8"/>
    <x v="3"/>
  </r>
  <r>
    <s v="SO - 0006026"/>
    <d v="2015-09-11T00:00:00"/>
    <x v="2"/>
    <n v="12"/>
    <x v="0"/>
    <s v="AUD"/>
    <x v="1"/>
    <x v="0"/>
    <x v="40"/>
    <n v="33"/>
    <n v="5"/>
    <x v="1"/>
    <n v="1"/>
    <n v="441.45555555555552"/>
    <n v="441.45555555555552"/>
    <n v="211.89866666666666"/>
    <n v="229.55688888888886"/>
    <x v="8"/>
    <x v="3"/>
  </r>
  <r>
    <s v="SO - 0006027"/>
    <d v="2015-09-11T00:00:00"/>
    <x v="18"/>
    <n v="3"/>
    <x v="1"/>
    <s v="AUD"/>
    <x v="2"/>
    <x v="1"/>
    <x v="29"/>
    <n v="6"/>
    <n v="1"/>
    <x v="4"/>
    <n v="7"/>
    <n v="119.85555555555555"/>
    <n v="838.98888888888882"/>
    <n v="59.927777777777777"/>
    <n v="419.49444444444441"/>
    <x v="8"/>
    <x v="3"/>
  </r>
  <r>
    <s v="SO - 0006028"/>
    <d v="2015-09-11T00:00:00"/>
    <x v="18"/>
    <n v="3"/>
    <x v="2"/>
    <s v="AUD"/>
    <x v="2"/>
    <x v="1"/>
    <x v="49"/>
    <n v="8"/>
    <n v="2"/>
    <x v="7"/>
    <n v="8"/>
    <n v="436.24444444444447"/>
    <n v="3489.9555555555557"/>
    <n v="205.0348888888889"/>
    <n v="1849.6764444444445"/>
    <x v="8"/>
    <x v="3"/>
  </r>
  <r>
    <s v="SO - 0006029"/>
    <d v="2015-09-11T00:00:00"/>
    <x v="5"/>
    <n v="16"/>
    <x v="2"/>
    <s v="AUD"/>
    <x v="0"/>
    <x v="2"/>
    <x v="30"/>
    <n v="47"/>
    <n v="7"/>
    <x v="3"/>
    <n v="3"/>
    <n v="22.333333333333332"/>
    <n v="67"/>
    <n v="9.3800000000000008"/>
    <n v="38.86"/>
    <x v="8"/>
    <x v="3"/>
  </r>
  <r>
    <s v="SO - 0006030"/>
    <d v="2015-09-11T00:00:00"/>
    <x v="14"/>
    <n v="10"/>
    <x v="1"/>
    <s v="AUD"/>
    <x v="1"/>
    <x v="0"/>
    <x v="17"/>
    <n v="28"/>
    <n v="4"/>
    <x v="5"/>
    <n v="2"/>
    <n v="409.44444444444446"/>
    <n v="818.88888888888891"/>
    <n v="266.13888888888891"/>
    <n v="286.61111111111109"/>
    <x v="8"/>
    <x v="3"/>
  </r>
  <r>
    <s v="SO - 0006031"/>
    <d v="2015-09-11T00:00:00"/>
    <x v="2"/>
    <n v="12"/>
    <x v="1"/>
    <s v="AUD"/>
    <x v="1"/>
    <x v="0"/>
    <x v="16"/>
    <n v="35"/>
    <n v="5"/>
    <x v="1"/>
    <n v="6"/>
    <n v="392.32222222222225"/>
    <n v="2353.9333333333334"/>
    <n v="164.77533333333335"/>
    <n v="1365.2813333333334"/>
    <x v="8"/>
    <x v="3"/>
  </r>
  <r>
    <s v="SO - 0006032"/>
    <d v="2015-09-12T00:00:00"/>
    <x v="19"/>
    <n v="4"/>
    <x v="0"/>
    <s v="AUD"/>
    <x v="2"/>
    <x v="1"/>
    <x v="33"/>
    <n v="10"/>
    <n v="2"/>
    <x v="7"/>
    <n v="4"/>
    <n v="86.355555555555554"/>
    <n v="345.42222222222222"/>
    <n v="38.86"/>
    <n v="189.98222222222222"/>
    <x v="8"/>
    <x v="3"/>
  </r>
  <r>
    <s v="SO - 0006033"/>
    <d v="2015-09-12T00:00:00"/>
    <x v="4"/>
    <n v="7"/>
    <x v="1"/>
    <s v="AUD"/>
    <x v="2"/>
    <x v="1"/>
    <x v="48"/>
    <n v="20"/>
    <n v="3"/>
    <x v="2"/>
    <n v="8"/>
    <n v="96.777777777777771"/>
    <n v="774.22222222222217"/>
    <n v="47.421111111111117"/>
    <n v="394.85333333333324"/>
    <x v="8"/>
    <x v="3"/>
  </r>
  <r>
    <s v="SO - 0006034"/>
    <d v="2015-09-12T00:00:00"/>
    <x v="12"/>
    <n v="2"/>
    <x v="1"/>
    <s v="AUD"/>
    <x v="2"/>
    <x v="1"/>
    <x v="29"/>
    <n v="6"/>
    <n v="1"/>
    <x v="4"/>
    <n v="3"/>
    <n v="126.55555555555556"/>
    <n v="379.66666666666669"/>
    <n v="63.277777777777779"/>
    <n v="189.83333333333334"/>
    <x v="8"/>
    <x v="3"/>
  </r>
  <r>
    <s v="SO - 0006035"/>
    <d v="2015-09-12T00:00:00"/>
    <x v="16"/>
    <n v="5"/>
    <x v="1"/>
    <s v="AUD"/>
    <x v="2"/>
    <x v="1"/>
    <x v="24"/>
    <n v="14"/>
    <n v="2"/>
    <x v="7"/>
    <n v="1"/>
    <n v="18.611111111111111"/>
    <n v="18.611111111111111"/>
    <n v="13.213888888888889"/>
    <n v="5.3972222222222221"/>
    <x v="8"/>
    <x v="3"/>
  </r>
  <r>
    <s v="SO - 0006036"/>
    <d v="2015-09-13T00:00:00"/>
    <x v="18"/>
    <n v="3"/>
    <x v="1"/>
    <s v="AUD"/>
    <x v="2"/>
    <x v="1"/>
    <x v="29"/>
    <n v="6"/>
    <n v="1"/>
    <x v="4"/>
    <n v="7"/>
    <n v="22.333333333333332"/>
    <n v="156.33333333333331"/>
    <n v="13.399999999999999"/>
    <n v="62.533333333333331"/>
    <x v="8"/>
    <x v="3"/>
  </r>
  <r>
    <s v="SO - 0006037"/>
    <d v="2015-09-13T00:00:00"/>
    <x v="10"/>
    <n v="8"/>
    <x v="0"/>
    <s v="AUD"/>
    <x v="2"/>
    <x v="1"/>
    <x v="44"/>
    <n v="21"/>
    <n v="3"/>
    <x v="2"/>
    <n v="2"/>
    <n v="623.1"/>
    <n v="1246.2"/>
    <n v="461.09400000000005"/>
    <n v="324.01199999999994"/>
    <x v="8"/>
    <x v="3"/>
  </r>
  <r>
    <s v="SO - 0006038"/>
    <d v="2015-09-13T00:00:00"/>
    <x v="9"/>
    <n v="18"/>
    <x v="0"/>
    <s v="AUD"/>
    <x v="0"/>
    <x v="2"/>
    <x v="11"/>
    <n v="51"/>
    <n v="7"/>
    <x v="3"/>
    <n v="3"/>
    <n v="431.77777777777777"/>
    <n v="1295.3333333333333"/>
    <n v="228.8422222222222"/>
    <n v="608.80666666666662"/>
    <x v="8"/>
    <x v="3"/>
  </r>
  <r>
    <s v="SO - 0006039"/>
    <d v="2015-09-13T00:00:00"/>
    <x v="17"/>
    <n v="14"/>
    <x v="1"/>
    <s v="AUD"/>
    <x v="1"/>
    <x v="0"/>
    <x v="0"/>
    <n v="41"/>
    <n v="6"/>
    <x v="0"/>
    <n v="7"/>
    <n v="371.47777777777782"/>
    <n v="2600.3444444444449"/>
    <n v="267.464"/>
    <n v="728.09644444444484"/>
    <x v="8"/>
    <x v="3"/>
  </r>
  <r>
    <s v="SO - 0006040"/>
    <d v="2015-09-14T00:00:00"/>
    <x v="15"/>
    <n v="13"/>
    <x v="0"/>
    <s v="AUD"/>
    <x v="1"/>
    <x v="0"/>
    <x v="54"/>
    <n v="36"/>
    <n v="5"/>
    <x v="1"/>
    <n v="3"/>
    <n v="312.66666666666669"/>
    <n v="938"/>
    <n v="131.32"/>
    <n v="544.04"/>
    <x v="8"/>
    <x v="3"/>
  </r>
  <r>
    <s v="SO - 0006041"/>
    <d v="2015-09-14T00:00:00"/>
    <x v="10"/>
    <n v="8"/>
    <x v="1"/>
    <s v="AUD"/>
    <x v="2"/>
    <x v="1"/>
    <x v="44"/>
    <n v="21"/>
    <n v="3"/>
    <x v="2"/>
    <n v="6"/>
    <n v="110.17777777777778"/>
    <n v="661.06666666666661"/>
    <n v="56.190666666666665"/>
    <n v="323.9226666666666"/>
    <x v="8"/>
    <x v="3"/>
  </r>
  <r>
    <s v="SO - 0006042"/>
    <d v="2015-09-14T00:00:00"/>
    <x v="2"/>
    <n v="12"/>
    <x v="2"/>
    <s v="AUD"/>
    <x v="1"/>
    <x v="0"/>
    <x v="16"/>
    <n v="35"/>
    <n v="5"/>
    <x v="1"/>
    <n v="1"/>
    <n v="128.78888888888889"/>
    <n v="128.78888888888889"/>
    <n v="52.803444444444452"/>
    <n v="75.98544444444444"/>
    <x v="8"/>
    <x v="3"/>
  </r>
  <r>
    <s v="SO - 0006043"/>
    <d v="2015-09-14T00:00:00"/>
    <x v="17"/>
    <n v="14"/>
    <x v="1"/>
    <s v="AUD"/>
    <x v="1"/>
    <x v="0"/>
    <x v="50"/>
    <n v="39"/>
    <n v="6"/>
    <x v="0"/>
    <n v="8"/>
    <n v="277.67777777777775"/>
    <n v="2221.422222222222"/>
    <n v="119.40144444444445"/>
    <n v="1266.2106666666664"/>
    <x v="8"/>
    <x v="3"/>
  </r>
  <r>
    <s v="SO - 0006044"/>
    <d v="2015-09-14T00:00:00"/>
    <x v="1"/>
    <n v="11"/>
    <x v="1"/>
    <s v="AUD"/>
    <x v="1"/>
    <x v="0"/>
    <x v="1"/>
    <n v="31"/>
    <n v="5"/>
    <x v="1"/>
    <n v="8"/>
    <n v="255.34444444444443"/>
    <n v="2042.7555555555555"/>
    <n v="165.97388888888889"/>
    <n v="714.96444444444433"/>
    <x v="8"/>
    <x v="3"/>
  </r>
  <r>
    <s v="SO - 0006045"/>
    <d v="2015-09-15T00:00:00"/>
    <x v="8"/>
    <n v="9"/>
    <x v="1"/>
    <s v="AUD"/>
    <x v="2"/>
    <x v="1"/>
    <x v="32"/>
    <n v="24"/>
    <n v="4"/>
    <x v="5"/>
    <n v="2"/>
    <n v="126.55555555555556"/>
    <n v="253.11111111111111"/>
    <n v="63.277777777777779"/>
    <n v="126.55555555555556"/>
    <x v="8"/>
    <x v="3"/>
  </r>
  <r>
    <s v="SO - 0006046"/>
    <d v="2015-09-16T00:00:00"/>
    <x v="4"/>
    <n v="7"/>
    <x v="1"/>
    <s v="AUD"/>
    <x v="2"/>
    <x v="1"/>
    <x v="4"/>
    <n v="18"/>
    <n v="3"/>
    <x v="2"/>
    <n v="6"/>
    <n v="203.97777777777776"/>
    <n v="1223.8666666666666"/>
    <n v="171.34133333333332"/>
    <n v="195.81866666666656"/>
    <x v="8"/>
    <x v="3"/>
  </r>
  <r>
    <s v="SO - 0006047"/>
    <d v="2015-09-16T00:00:00"/>
    <x v="12"/>
    <n v="2"/>
    <x v="1"/>
    <s v="AUD"/>
    <x v="2"/>
    <x v="1"/>
    <x v="37"/>
    <n v="5"/>
    <n v="1"/>
    <x v="4"/>
    <n v="6"/>
    <n v="122.08888888888889"/>
    <n v="732.5333333333333"/>
    <n v="102.55466666666666"/>
    <n v="117.20533333333333"/>
    <x v="8"/>
    <x v="3"/>
  </r>
  <r>
    <s v="SO - 0006048"/>
    <d v="2015-09-17T00:00:00"/>
    <x v="7"/>
    <n v="17"/>
    <x v="0"/>
    <s v="AUD"/>
    <x v="0"/>
    <x v="2"/>
    <x v="30"/>
    <n v="47"/>
    <n v="7"/>
    <x v="3"/>
    <n v="8"/>
    <n v="425.07777777777778"/>
    <n v="3400.6222222222223"/>
    <n v="352.81455555555556"/>
    <n v="578.1057777777778"/>
    <x v="8"/>
    <x v="3"/>
  </r>
  <r>
    <s v="SO - 0006049"/>
    <d v="2015-09-17T00:00:00"/>
    <x v="19"/>
    <n v="4"/>
    <x v="1"/>
    <s v="AUD"/>
    <x v="2"/>
    <x v="1"/>
    <x v="33"/>
    <n v="10"/>
    <n v="2"/>
    <x v="7"/>
    <n v="6"/>
    <n v="101.24444444444445"/>
    <n v="607.4666666666667"/>
    <n v="85.045333333333332"/>
    <n v="97.194666666666706"/>
    <x v="8"/>
    <x v="3"/>
  </r>
  <r>
    <s v="SO - 0006050"/>
    <d v="2015-09-17T00:00:00"/>
    <x v="8"/>
    <n v="9"/>
    <x v="1"/>
    <s v="AUD"/>
    <x v="2"/>
    <x v="0"/>
    <x v="53"/>
    <n v="26"/>
    <n v="4"/>
    <x v="5"/>
    <n v="9"/>
    <n v="285.86666666666667"/>
    <n v="2572.8000000000002"/>
    <n v="145.79200000000003"/>
    <n v="1260.672"/>
    <x v="8"/>
    <x v="3"/>
  </r>
  <r>
    <s v="SO - 0006051"/>
    <d v="2015-09-17T00:00:00"/>
    <x v="5"/>
    <n v="16"/>
    <x v="1"/>
    <s v="AUD"/>
    <x v="0"/>
    <x v="0"/>
    <x v="47"/>
    <n v="44"/>
    <n v="7"/>
    <x v="3"/>
    <n v="8"/>
    <n v="25.311111111111114"/>
    <n v="202.48888888888891"/>
    <n v="19.742666666666668"/>
    <n v="44.547555555555562"/>
    <x v="8"/>
    <x v="3"/>
  </r>
  <r>
    <s v="SO - 0006052"/>
    <d v="2015-09-17T00:00:00"/>
    <x v="9"/>
    <n v="18"/>
    <x v="1"/>
    <s v="AUD"/>
    <x v="0"/>
    <x v="2"/>
    <x v="11"/>
    <n v="51"/>
    <n v="7"/>
    <x v="3"/>
    <n v="9"/>
    <n v="140.69999999999999"/>
    <n v="1266.3"/>
    <n v="92.862000000000009"/>
    <n v="430.54199999999992"/>
    <x v="8"/>
    <x v="3"/>
  </r>
  <r>
    <s v="SO - 0006053"/>
    <d v="2015-09-17T00:00:00"/>
    <x v="11"/>
    <n v="20"/>
    <x v="0"/>
    <s v="AUD"/>
    <x v="3"/>
    <x v="2"/>
    <x v="22"/>
    <n v="58"/>
    <n v="8"/>
    <x v="6"/>
    <n v="8"/>
    <n v="291.82222222222225"/>
    <n v="2334.577777777778"/>
    <n v="215.94844444444445"/>
    <n v="606.99022222222243"/>
    <x v="8"/>
    <x v="3"/>
  </r>
  <r>
    <s v="SO - 0006054"/>
    <d v="2015-09-18T00:00:00"/>
    <x v="19"/>
    <n v="4"/>
    <x v="2"/>
    <s v="AUD"/>
    <x v="2"/>
    <x v="1"/>
    <x v="33"/>
    <n v="10"/>
    <n v="2"/>
    <x v="7"/>
    <n v="7"/>
    <n v="87.1"/>
    <n v="609.69999999999993"/>
    <n v="40.936999999999998"/>
    <n v="323.14099999999996"/>
    <x v="8"/>
    <x v="3"/>
  </r>
  <r>
    <s v="SO - 0006055"/>
    <d v="2015-09-18T00:00:00"/>
    <x v="19"/>
    <n v="4"/>
    <x v="1"/>
    <s v="AUD"/>
    <x v="2"/>
    <x v="1"/>
    <x v="36"/>
    <n v="11"/>
    <n v="2"/>
    <x v="7"/>
    <n v="2"/>
    <n v="329.78888888888889"/>
    <n v="659.57777777777778"/>
    <n v="207.767"/>
    <n v="244.04377777777779"/>
    <x v="8"/>
    <x v="3"/>
  </r>
  <r>
    <s v="SO - 0006056"/>
    <d v="2015-09-18T00:00:00"/>
    <x v="6"/>
    <n v="1"/>
    <x v="1"/>
    <s v="AUD"/>
    <x v="2"/>
    <x v="1"/>
    <x v="41"/>
    <n v="2"/>
    <n v="1"/>
    <x v="4"/>
    <n v="3"/>
    <n v="341.70000000000005"/>
    <n v="1025.1000000000001"/>
    <n v="191.35200000000003"/>
    <n v="451.0440000000001"/>
    <x v="8"/>
    <x v="3"/>
  </r>
  <r>
    <s v="SO - 0006057"/>
    <d v="2015-09-19T00:00:00"/>
    <x v="14"/>
    <n v="10"/>
    <x v="0"/>
    <s v="AUD"/>
    <x v="1"/>
    <x v="0"/>
    <x v="17"/>
    <n v="28"/>
    <n v="4"/>
    <x v="5"/>
    <n v="2"/>
    <n v="21.588888888888889"/>
    <n v="43.177777777777777"/>
    <n v="9.9308888888888909"/>
    <n v="23.315999999999995"/>
    <x v="8"/>
    <x v="3"/>
  </r>
  <r>
    <s v="SO - 0006058"/>
    <d v="2015-09-19T00:00:00"/>
    <x v="12"/>
    <n v="2"/>
    <x v="2"/>
    <s v="AUD"/>
    <x v="2"/>
    <x v="1"/>
    <x v="29"/>
    <n v="6"/>
    <n v="1"/>
    <x v="4"/>
    <n v="5"/>
    <n v="192.06666666666669"/>
    <n v="960.33333333333348"/>
    <n v="80.668000000000006"/>
    <n v="556.99333333333345"/>
    <x v="8"/>
    <x v="3"/>
  </r>
  <r>
    <s v="SO - 0006059"/>
    <d v="2015-09-19T00:00:00"/>
    <x v="15"/>
    <n v="13"/>
    <x v="0"/>
    <s v="AUD"/>
    <x v="1"/>
    <x v="0"/>
    <x v="54"/>
    <n v="36"/>
    <n v="5"/>
    <x v="1"/>
    <n v="1"/>
    <n v="99.01111111111112"/>
    <n v="99.01111111111112"/>
    <n v="81.189111111111117"/>
    <n v="17.822000000000003"/>
    <x v="8"/>
    <x v="3"/>
  </r>
  <r>
    <s v="SO - 0006060"/>
    <d v="2015-09-20T00:00:00"/>
    <x v="4"/>
    <n v="7"/>
    <x v="1"/>
    <s v="AUD"/>
    <x v="2"/>
    <x v="1"/>
    <x v="48"/>
    <n v="20"/>
    <n v="3"/>
    <x v="2"/>
    <n v="1"/>
    <n v="119.85555555555555"/>
    <n v="119.85555555555555"/>
    <n v="58.729222222222219"/>
    <n v="61.126333333333335"/>
    <x v="8"/>
    <x v="3"/>
  </r>
  <r>
    <s v="SO - 0006061"/>
    <d v="2015-09-20T00:00:00"/>
    <x v="12"/>
    <n v="2"/>
    <x v="1"/>
    <s v="AUD"/>
    <x v="2"/>
    <x v="1"/>
    <x v="9"/>
    <n v="3"/>
    <n v="1"/>
    <x v="4"/>
    <n v="9"/>
    <n v="427.31111111111113"/>
    <n v="3845.8"/>
    <n v="307.66399999999999"/>
    <n v="1076.8240000000005"/>
    <x v="8"/>
    <x v="3"/>
  </r>
  <r>
    <s v="SO - 0006062"/>
    <d v="2015-09-20T00:00:00"/>
    <x v="18"/>
    <n v="3"/>
    <x v="2"/>
    <s v="AUD"/>
    <x v="2"/>
    <x v="1"/>
    <x v="49"/>
    <n v="8"/>
    <n v="2"/>
    <x v="7"/>
    <n v="4"/>
    <n v="437.73333333333335"/>
    <n v="1750.9333333333334"/>
    <n v="231.99866666666671"/>
    <n v="822.93866666666656"/>
    <x v="8"/>
    <x v="3"/>
  </r>
  <r>
    <s v="SO - 0006063"/>
    <d v="2015-09-21T00:00:00"/>
    <x v="10"/>
    <n v="8"/>
    <x v="1"/>
    <s v="AUD"/>
    <x v="2"/>
    <x v="1"/>
    <x v="32"/>
    <n v="24"/>
    <n v="4"/>
    <x v="5"/>
    <n v="4"/>
    <n v="99.01111111111112"/>
    <n v="396.04444444444448"/>
    <n v="69.307777777777773"/>
    <n v="118.81333333333339"/>
    <x v="8"/>
    <x v="3"/>
  </r>
  <r>
    <s v="SO - 0006064"/>
    <d v="2015-09-21T00:00:00"/>
    <x v="1"/>
    <n v="11"/>
    <x v="1"/>
    <s v="AUD"/>
    <x v="1"/>
    <x v="0"/>
    <x v="1"/>
    <n v="31"/>
    <n v="5"/>
    <x v="1"/>
    <n v="2"/>
    <n v="439.9666666666667"/>
    <n v="879.93333333333339"/>
    <n v="325.57533333333339"/>
    <n v="228.78266666666661"/>
    <x v="8"/>
    <x v="3"/>
  </r>
  <r>
    <s v="SO - 0006065"/>
    <d v="2015-09-21T00:00:00"/>
    <x v="12"/>
    <n v="2"/>
    <x v="1"/>
    <s v="AUD"/>
    <x v="2"/>
    <x v="1"/>
    <x v="15"/>
    <n v="4"/>
    <n v="1"/>
    <x v="4"/>
    <n v="6"/>
    <n v="697.54444444444448"/>
    <n v="4185.2666666666664"/>
    <n v="551.06011111111127"/>
    <n v="878.90599999999904"/>
    <x v="8"/>
    <x v="3"/>
  </r>
  <r>
    <s v="SO - 0006066"/>
    <d v="2015-09-21T00:00:00"/>
    <x v="15"/>
    <n v="13"/>
    <x v="1"/>
    <s v="AUD"/>
    <x v="1"/>
    <x v="0"/>
    <x v="54"/>
    <n v="36"/>
    <n v="5"/>
    <x v="1"/>
    <n v="9"/>
    <n v="90.822222222222223"/>
    <n v="817.4"/>
    <n v="64.483777777777775"/>
    <n v="237.04600000000005"/>
    <x v="8"/>
    <x v="3"/>
  </r>
  <r>
    <s v="SO - 0006067"/>
    <d v="2015-09-21T00:00:00"/>
    <x v="2"/>
    <n v="12"/>
    <x v="0"/>
    <s v="AUD"/>
    <x v="1"/>
    <x v="0"/>
    <x v="2"/>
    <n v="34"/>
    <n v="5"/>
    <x v="1"/>
    <n v="3"/>
    <n v="438.47777777777782"/>
    <n v="1315.4333333333334"/>
    <n v="214.85411111111114"/>
    <n v="670.87099999999998"/>
    <x v="8"/>
    <x v="3"/>
  </r>
  <r>
    <s v="SO - 0006068"/>
    <d v="2015-09-22T00:00:00"/>
    <x v="4"/>
    <n v="7"/>
    <x v="1"/>
    <s v="AUD"/>
    <x v="2"/>
    <x v="1"/>
    <x v="34"/>
    <n v="19"/>
    <n v="3"/>
    <x v="2"/>
    <n v="9"/>
    <n v="273.21111111111111"/>
    <n v="2458.9"/>
    <n v="144.8018888888889"/>
    <n v="1155.683"/>
    <x v="8"/>
    <x v="3"/>
  </r>
  <r>
    <s v="SO - 0006069"/>
    <d v="2015-09-22T00:00:00"/>
    <x v="13"/>
    <n v="19"/>
    <x v="0"/>
    <s v="AUD"/>
    <x v="3"/>
    <x v="2"/>
    <x v="23"/>
    <n v="53"/>
    <n v="8"/>
    <x v="6"/>
    <n v="2"/>
    <n v="245.66666666666666"/>
    <n v="491.33333333333331"/>
    <n v="100.72333333333333"/>
    <n v="289.88666666666666"/>
    <x v="8"/>
    <x v="3"/>
  </r>
  <r>
    <s v="SO - 0006070"/>
    <d v="2015-09-22T00:00:00"/>
    <x v="0"/>
    <n v="15"/>
    <x v="0"/>
    <s v="AUD"/>
    <x v="0"/>
    <x v="0"/>
    <x v="8"/>
    <n v="42"/>
    <n v="6"/>
    <x v="0"/>
    <n v="3"/>
    <n v="428.05555555555554"/>
    <n v="1284.1666666666665"/>
    <n v="171.22222222222223"/>
    <n v="770.49999999999977"/>
    <x v="8"/>
    <x v="3"/>
  </r>
  <r>
    <s v="SO - 0006071"/>
    <d v="2015-09-22T00:00:00"/>
    <x v="17"/>
    <n v="14"/>
    <x v="1"/>
    <s v="AUD"/>
    <x v="1"/>
    <x v="0"/>
    <x v="28"/>
    <n v="40"/>
    <n v="6"/>
    <x v="0"/>
    <n v="1"/>
    <n v="295.54444444444448"/>
    <n v="295.54444444444448"/>
    <n v="251.21277777777777"/>
    <n v="44.331666666666706"/>
    <x v="8"/>
    <x v="3"/>
  </r>
  <r>
    <s v="SO - 0006072"/>
    <d v="2015-09-22T00:00:00"/>
    <x v="13"/>
    <n v="19"/>
    <x v="0"/>
    <s v="AUD"/>
    <x v="3"/>
    <x v="2"/>
    <x v="46"/>
    <n v="55"/>
    <n v="8"/>
    <x v="6"/>
    <n v="3"/>
    <n v="97.522222222222226"/>
    <n v="292.56666666666666"/>
    <n v="39.00888888888889"/>
    <n v="175.54"/>
    <x v="8"/>
    <x v="3"/>
  </r>
  <r>
    <s v="SO - 0006073"/>
    <d v="2015-09-22T00:00:00"/>
    <x v="8"/>
    <n v="9"/>
    <x v="0"/>
    <s v="AUD"/>
    <x v="2"/>
    <x v="0"/>
    <x v="53"/>
    <n v="26"/>
    <n v="4"/>
    <x v="5"/>
    <n v="2"/>
    <n v="192.06666666666669"/>
    <n v="384.13333333333338"/>
    <n v="80.668000000000006"/>
    <n v="222.79733333333337"/>
    <x v="8"/>
    <x v="3"/>
  </r>
  <r>
    <s v="SO - 0006074"/>
    <d v="2015-09-22T00:00:00"/>
    <x v="18"/>
    <n v="3"/>
    <x v="1"/>
    <s v="AUD"/>
    <x v="2"/>
    <x v="1"/>
    <x v="27"/>
    <n v="7"/>
    <n v="1"/>
    <x v="4"/>
    <n v="6"/>
    <n v="270.97777777777782"/>
    <n v="1625.8666666666668"/>
    <n v="214.07244444444447"/>
    <n v="341.43200000000002"/>
    <x v="8"/>
    <x v="3"/>
  </r>
  <r>
    <s v="SO - 0006075"/>
    <d v="2015-09-23T00:00:00"/>
    <x v="7"/>
    <n v="17"/>
    <x v="1"/>
    <s v="AUD"/>
    <x v="0"/>
    <x v="2"/>
    <x v="7"/>
    <n v="48"/>
    <n v="7"/>
    <x v="3"/>
    <n v="3"/>
    <n v="23.077777777777779"/>
    <n v="69.233333333333334"/>
    <n v="9.4618888888888879"/>
    <n v="40.847666666666669"/>
    <x v="8"/>
    <x v="3"/>
  </r>
  <r>
    <s v="SO - 0006076"/>
    <d v="2015-09-23T00:00:00"/>
    <x v="9"/>
    <n v="18"/>
    <x v="1"/>
    <s v="AUD"/>
    <x v="0"/>
    <x v="2"/>
    <x v="23"/>
    <n v="53"/>
    <n v="8"/>
    <x v="6"/>
    <n v="7"/>
    <n v="203.23333333333335"/>
    <n v="1422.6333333333334"/>
    <n v="111.77833333333335"/>
    <n v="640.18499999999995"/>
    <x v="8"/>
    <x v="3"/>
  </r>
  <r>
    <s v="SO - 0006077"/>
    <d v="2015-09-23T00:00:00"/>
    <x v="5"/>
    <n v="16"/>
    <x v="0"/>
    <s v="AUD"/>
    <x v="0"/>
    <x v="0"/>
    <x v="5"/>
    <n v="45"/>
    <n v="7"/>
    <x v="3"/>
    <n v="6"/>
    <n v="559.82222222222231"/>
    <n v="3358.9333333333338"/>
    <n v="419.86666666666667"/>
    <n v="839.73333333333403"/>
    <x v="8"/>
    <x v="3"/>
  </r>
  <r>
    <s v="SO - 0006078"/>
    <d v="2015-09-24T00:00:00"/>
    <x v="5"/>
    <n v="16"/>
    <x v="1"/>
    <s v="AUD"/>
    <x v="0"/>
    <x v="2"/>
    <x v="30"/>
    <n v="47"/>
    <n v="7"/>
    <x v="3"/>
    <n v="3"/>
    <n v="436.98888888888888"/>
    <n v="1310.9666666666667"/>
    <n v="314.63200000000001"/>
    <n v="367.07066666666674"/>
    <x v="8"/>
    <x v="3"/>
  </r>
  <r>
    <s v="SO - 0006079"/>
    <d v="2015-09-24T00:00:00"/>
    <x v="11"/>
    <n v="20"/>
    <x v="0"/>
    <s v="AUD"/>
    <x v="3"/>
    <x v="2"/>
    <x v="22"/>
    <n v="58"/>
    <n v="8"/>
    <x v="6"/>
    <n v="5"/>
    <n v="691.58888888888896"/>
    <n v="3457.9444444444448"/>
    <n v="497.94400000000002"/>
    <n v="968.22444444444454"/>
    <x v="8"/>
    <x v="3"/>
  </r>
  <r>
    <s v="SO - 0006080"/>
    <d v="2015-09-24T00:00:00"/>
    <x v="13"/>
    <n v="19"/>
    <x v="0"/>
    <s v="AUD"/>
    <x v="3"/>
    <x v="2"/>
    <x v="46"/>
    <n v="55"/>
    <n v="8"/>
    <x v="6"/>
    <n v="3"/>
    <n v="265.76666666666665"/>
    <n v="797.3"/>
    <n v="207.29800000000003"/>
    <n v="175.40599999999984"/>
    <x v="8"/>
    <x v="3"/>
  </r>
  <r>
    <s v="SO - 0006081"/>
    <d v="2015-09-24T00:00:00"/>
    <x v="19"/>
    <n v="4"/>
    <x v="1"/>
    <s v="AUD"/>
    <x v="2"/>
    <x v="1"/>
    <x v="33"/>
    <n v="10"/>
    <n v="2"/>
    <x v="7"/>
    <n v="9"/>
    <n v="245.66666666666666"/>
    <n v="2211"/>
    <n v="206.36"/>
    <n v="353.75999999999976"/>
    <x v="8"/>
    <x v="3"/>
  </r>
  <r>
    <s v="SO - 0006082"/>
    <d v="2015-09-25T00:00:00"/>
    <x v="3"/>
    <n v="6"/>
    <x v="0"/>
    <s v="AUD"/>
    <x v="2"/>
    <x v="1"/>
    <x v="3"/>
    <n v="17"/>
    <n v="3"/>
    <x v="2"/>
    <n v="2"/>
    <n v="121.34444444444446"/>
    <n v="242.68888888888893"/>
    <n v="64.312555555555562"/>
    <n v="114.0637777777778"/>
    <x v="8"/>
    <x v="3"/>
  </r>
  <r>
    <s v="SO - 0006083"/>
    <d v="2015-09-25T00:00:00"/>
    <x v="0"/>
    <n v="15"/>
    <x v="2"/>
    <s v="AUD"/>
    <x v="0"/>
    <x v="0"/>
    <x v="8"/>
    <n v="42"/>
    <n v="6"/>
    <x v="0"/>
    <n v="2"/>
    <n v="707.22222222222217"/>
    <n v="1414.4444444444443"/>
    <n v="509.20000000000005"/>
    <n v="396.04444444444425"/>
    <x v="8"/>
    <x v="3"/>
  </r>
  <r>
    <s v="SO - 0006084"/>
    <d v="2015-09-25T00:00:00"/>
    <x v="10"/>
    <n v="8"/>
    <x v="1"/>
    <s v="AUD"/>
    <x v="2"/>
    <x v="1"/>
    <x v="31"/>
    <n v="23"/>
    <n v="4"/>
    <x v="5"/>
    <n v="8"/>
    <n v="193.55555555555554"/>
    <n v="1548.4444444444443"/>
    <n v="162.58666666666667"/>
    <n v="247.75111111111096"/>
    <x v="8"/>
    <x v="3"/>
  </r>
  <r>
    <s v="SO - 0006085"/>
    <d v="2015-09-26T00:00:00"/>
    <x v="16"/>
    <n v="5"/>
    <x v="2"/>
    <s v="AUD"/>
    <x v="2"/>
    <x v="1"/>
    <x v="26"/>
    <n v="15"/>
    <n v="2"/>
    <x v="7"/>
    <n v="4"/>
    <n v="29.033333333333335"/>
    <n v="116.13333333333334"/>
    <n v="18.291"/>
    <n v="42.969333333333338"/>
    <x v="8"/>
    <x v="3"/>
  </r>
  <r>
    <s v="SO - 0006086"/>
    <d v="2015-09-26T00:00:00"/>
    <x v="6"/>
    <n v="1"/>
    <x v="0"/>
    <s v="AUD"/>
    <x v="2"/>
    <x v="1"/>
    <x v="41"/>
    <n v="2"/>
    <n v="1"/>
    <x v="4"/>
    <n v="3"/>
    <n v="440.71111111111111"/>
    <n v="1322.1333333333332"/>
    <n v="189.50577777777778"/>
    <n v="753.61599999999987"/>
    <x v="8"/>
    <x v="3"/>
  </r>
  <r>
    <s v="SO - 0006087"/>
    <d v="2015-09-27T00:00:00"/>
    <x v="5"/>
    <n v="16"/>
    <x v="1"/>
    <s v="AUD"/>
    <x v="0"/>
    <x v="2"/>
    <x v="30"/>
    <n v="47"/>
    <n v="7"/>
    <x v="3"/>
    <n v="1"/>
    <n v="446.66666666666669"/>
    <n v="446.66666666666669"/>
    <n v="241.20000000000002"/>
    <n v="205.46666666666667"/>
    <x v="8"/>
    <x v="3"/>
  </r>
  <r>
    <s v="SO - 0006088"/>
    <d v="2015-09-27T00:00:00"/>
    <x v="2"/>
    <n v="12"/>
    <x v="0"/>
    <s v="AUD"/>
    <x v="1"/>
    <x v="0"/>
    <x v="16"/>
    <n v="35"/>
    <n v="5"/>
    <x v="1"/>
    <n v="5"/>
    <n v="124.32222222222224"/>
    <n v="621.6111111111112"/>
    <n v="73.350111111111119"/>
    <n v="254.86055555555561"/>
    <x v="8"/>
    <x v="3"/>
  </r>
  <r>
    <s v="SO - 0006089"/>
    <d v="2015-09-27T00:00:00"/>
    <x v="14"/>
    <n v="10"/>
    <x v="1"/>
    <s v="AUD"/>
    <x v="1"/>
    <x v="0"/>
    <x v="45"/>
    <n v="29"/>
    <n v="4"/>
    <x v="5"/>
    <n v="9"/>
    <n v="92.311111111111117"/>
    <n v="830.80000000000007"/>
    <n v="65.540888888888901"/>
    <n v="240.9319999999999"/>
    <x v="8"/>
    <x v="3"/>
  </r>
  <r>
    <s v="SO - 0006090"/>
    <d v="2015-09-27T00:00:00"/>
    <x v="13"/>
    <n v="19"/>
    <x v="1"/>
    <s v="AUD"/>
    <x v="3"/>
    <x v="2"/>
    <x v="39"/>
    <n v="54"/>
    <n v="8"/>
    <x v="6"/>
    <n v="6"/>
    <n v="19.355555555555558"/>
    <n v="116.13333333333335"/>
    <n v="9.6777777777777789"/>
    <n v="58.066666666666677"/>
    <x v="8"/>
    <x v="3"/>
  </r>
  <r>
    <s v="SO - 0006091"/>
    <d v="2015-09-27T00:00:00"/>
    <x v="8"/>
    <n v="9"/>
    <x v="1"/>
    <s v="AUD"/>
    <x v="2"/>
    <x v="0"/>
    <x v="53"/>
    <n v="26"/>
    <n v="4"/>
    <x v="5"/>
    <n v="7"/>
    <n v="349.14444444444445"/>
    <n v="2444.0111111111109"/>
    <n v="289.78988888888887"/>
    <n v="415.48188888888899"/>
    <x v="8"/>
    <x v="3"/>
  </r>
  <r>
    <s v="SO - 0006092"/>
    <d v="2015-09-28T00:00:00"/>
    <x v="5"/>
    <n v="16"/>
    <x v="0"/>
    <s v="AUD"/>
    <x v="0"/>
    <x v="0"/>
    <x v="5"/>
    <n v="45"/>
    <n v="7"/>
    <x v="3"/>
    <n v="4"/>
    <n v="125.06666666666668"/>
    <n v="500.26666666666671"/>
    <n v="76.290666666666681"/>
    <n v="195.10399999999998"/>
    <x v="8"/>
    <x v="3"/>
  </r>
  <r>
    <s v="SO - 0006093"/>
    <d v="2015-09-28T00:00:00"/>
    <x v="7"/>
    <n v="17"/>
    <x v="1"/>
    <s v="AUD"/>
    <x v="0"/>
    <x v="2"/>
    <x v="55"/>
    <n v="50"/>
    <n v="7"/>
    <x v="3"/>
    <n v="6"/>
    <n v="686.37777777777785"/>
    <n v="4118.2666666666673"/>
    <n v="562.82977777777774"/>
    <n v="741.28800000000092"/>
    <x v="8"/>
    <x v="3"/>
  </r>
  <r>
    <s v="SO - 0006094"/>
    <d v="2015-09-28T00:00:00"/>
    <x v="8"/>
    <n v="9"/>
    <x v="1"/>
    <s v="AUD"/>
    <x v="2"/>
    <x v="1"/>
    <x v="32"/>
    <n v="24"/>
    <n v="4"/>
    <x v="5"/>
    <n v="5"/>
    <n v="133.25555555555556"/>
    <n v="666.27777777777783"/>
    <n v="87.948666666666668"/>
    <n v="226.53444444444449"/>
    <x v="8"/>
    <x v="3"/>
  </r>
  <r>
    <s v="SO - 0006095"/>
    <d v="2015-09-28T00:00:00"/>
    <x v="2"/>
    <n v="12"/>
    <x v="1"/>
    <s v="AUD"/>
    <x v="1"/>
    <x v="0"/>
    <x v="2"/>
    <n v="34"/>
    <n v="5"/>
    <x v="1"/>
    <n v="7"/>
    <n v="87.1"/>
    <n v="609.69999999999993"/>
    <n v="71.421999999999983"/>
    <n v="109.74600000000004"/>
    <x v="8"/>
    <x v="3"/>
  </r>
  <r>
    <s v="SO - 0006096"/>
    <d v="2015-09-28T00:00:00"/>
    <x v="13"/>
    <n v="19"/>
    <x v="0"/>
    <s v="AUD"/>
    <x v="3"/>
    <x v="2"/>
    <x v="14"/>
    <n v="56"/>
    <n v="8"/>
    <x v="6"/>
    <n v="9"/>
    <n v="29.777777777777779"/>
    <n v="268"/>
    <n v="22.035555555555554"/>
    <n v="69.680000000000007"/>
    <x v="8"/>
    <x v="3"/>
  </r>
  <r>
    <s v="SO - 0006097"/>
    <d v="2015-09-28T00:00:00"/>
    <x v="5"/>
    <n v="16"/>
    <x v="1"/>
    <s v="AUD"/>
    <x v="0"/>
    <x v="2"/>
    <x v="30"/>
    <n v="47"/>
    <n v="7"/>
    <x v="3"/>
    <n v="1"/>
    <n v="223.33333333333334"/>
    <n v="223.33333333333334"/>
    <n v="154.1"/>
    <n v="69.233333333333348"/>
    <x v="8"/>
    <x v="3"/>
  </r>
  <r>
    <s v="SO - 0006098"/>
    <d v="2015-09-28T00:00:00"/>
    <x v="10"/>
    <n v="8"/>
    <x v="1"/>
    <s v="AUD"/>
    <x v="2"/>
    <x v="1"/>
    <x v="31"/>
    <n v="23"/>
    <n v="4"/>
    <x v="5"/>
    <n v="3"/>
    <n v="441.45555555555552"/>
    <n v="1324.3666666666666"/>
    <n v="375.23722222222221"/>
    <n v="198.65499999999997"/>
    <x v="8"/>
    <x v="3"/>
  </r>
  <r>
    <s v="SO - 0006099"/>
    <d v="2015-09-28T00:00:00"/>
    <x v="8"/>
    <n v="9"/>
    <x v="0"/>
    <s v="AUD"/>
    <x v="2"/>
    <x v="0"/>
    <x v="53"/>
    <n v="26"/>
    <n v="4"/>
    <x v="5"/>
    <n v="9"/>
    <n v="128.04444444444445"/>
    <n v="1152.4000000000001"/>
    <n v="76.826666666666668"/>
    <n v="460.96000000000004"/>
    <x v="8"/>
    <x v="3"/>
  </r>
  <r>
    <s v="SO - 0006100"/>
    <d v="2015-09-29T00:00:00"/>
    <x v="3"/>
    <n v="6"/>
    <x v="1"/>
    <s v="AUD"/>
    <x v="2"/>
    <x v="1"/>
    <x v="20"/>
    <n v="16"/>
    <n v="3"/>
    <x v="2"/>
    <n v="7"/>
    <n v="123.57777777777778"/>
    <n v="865.04444444444448"/>
    <n v="61.788888888888891"/>
    <n v="432.52222222222224"/>
    <x v="8"/>
    <x v="3"/>
  </r>
  <r>
    <s v="SO - 0006101"/>
    <d v="2015-09-29T00:00:00"/>
    <x v="14"/>
    <n v="10"/>
    <x v="1"/>
    <s v="AUD"/>
    <x v="2"/>
    <x v="0"/>
    <x v="38"/>
    <n v="27"/>
    <n v="4"/>
    <x v="5"/>
    <n v="8"/>
    <n v="690.1"/>
    <n v="5520.8"/>
    <n v="372.65400000000005"/>
    <n v="2539.5679999999998"/>
    <x v="8"/>
    <x v="3"/>
  </r>
  <r>
    <s v="SO - 0006102"/>
    <d v="2015-09-29T00:00:00"/>
    <x v="5"/>
    <n v="16"/>
    <x v="0"/>
    <s v="AUD"/>
    <x v="0"/>
    <x v="0"/>
    <x v="5"/>
    <n v="45"/>
    <n v="7"/>
    <x v="3"/>
    <n v="6"/>
    <n v="101.24444444444445"/>
    <n v="607.4666666666667"/>
    <n v="83.020444444444436"/>
    <n v="109.34400000000005"/>
    <x v="8"/>
    <x v="3"/>
  </r>
  <r>
    <s v="SO - 0006103"/>
    <d v="2015-09-29T00:00:00"/>
    <x v="10"/>
    <n v="8"/>
    <x v="0"/>
    <s v="AUD"/>
    <x v="2"/>
    <x v="1"/>
    <x v="44"/>
    <n v="21"/>
    <n v="3"/>
    <x v="2"/>
    <n v="1"/>
    <n v="20.100000000000001"/>
    <n v="20.100000000000001"/>
    <n v="16.281000000000002"/>
    <n v="3.8189999999999991"/>
    <x v="8"/>
    <x v="3"/>
  </r>
  <r>
    <s v="SO - 0006104"/>
    <d v="2015-09-30T00:00:00"/>
    <x v="14"/>
    <n v="10"/>
    <x v="0"/>
    <s v="AUD"/>
    <x v="1"/>
    <x v="0"/>
    <x v="45"/>
    <n v="29"/>
    <n v="4"/>
    <x v="5"/>
    <n v="3"/>
    <n v="444.43333333333334"/>
    <n v="1333.3"/>
    <n v="235.54966666666667"/>
    <n v="626.65099999999995"/>
    <x v="8"/>
    <x v="3"/>
  </r>
  <r>
    <s v="SO - 0006105"/>
    <d v="2015-09-30T00:00:00"/>
    <x v="18"/>
    <n v="3"/>
    <x v="2"/>
    <s v="AUD"/>
    <x v="2"/>
    <x v="1"/>
    <x v="27"/>
    <n v="7"/>
    <n v="1"/>
    <x v="4"/>
    <n v="9"/>
    <n v="210.67777777777781"/>
    <n v="1896.1000000000004"/>
    <n v="86.37788888888889"/>
    <n v="1118.6990000000003"/>
    <x v="8"/>
    <x v="3"/>
  </r>
  <r>
    <s v="SO - 0006106"/>
    <d v="2015-09-30T00:00:00"/>
    <x v="12"/>
    <n v="2"/>
    <x v="1"/>
    <s v="AUD"/>
    <x v="2"/>
    <x v="1"/>
    <x v="37"/>
    <n v="5"/>
    <n v="1"/>
    <x v="4"/>
    <n v="9"/>
    <n v="431.77777777777777"/>
    <n v="3886"/>
    <n v="228.8422222222222"/>
    <n v="1826.42"/>
    <x v="8"/>
    <x v="3"/>
  </r>
  <r>
    <s v="SO - 0006107"/>
    <d v="2015-09-30T00:00:00"/>
    <x v="9"/>
    <n v="18"/>
    <x v="1"/>
    <s v="AUD"/>
    <x v="0"/>
    <x v="2"/>
    <x v="56"/>
    <n v="52"/>
    <n v="8"/>
    <x v="6"/>
    <n v="7"/>
    <n v="591.83333333333337"/>
    <n v="4142.8333333333339"/>
    <n v="337.34499999999997"/>
    <n v="1781.418333333334"/>
    <x v="8"/>
    <x v="3"/>
  </r>
  <r>
    <s v="SO - 0006108"/>
    <d v="2015-09-30T00:00:00"/>
    <x v="5"/>
    <n v="16"/>
    <x v="0"/>
    <s v="AUD"/>
    <x v="0"/>
    <x v="3"/>
    <x v="12"/>
    <n v="46"/>
    <n v="7"/>
    <x v="3"/>
    <n v="8"/>
    <n v="26.055555555555557"/>
    <n v="208.44444444444446"/>
    <n v="14.07"/>
    <n v="95.884444444444455"/>
    <x v="8"/>
    <x v="3"/>
  </r>
  <r>
    <s v="SO - 0006109"/>
    <d v="2015-09-30T00:00:00"/>
    <x v="9"/>
    <n v="18"/>
    <x v="1"/>
    <s v="AUD"/>
    <x v="0"/>
    <x v="2"/>
    <x v="55"/>
    <n v="50"/>
    <n v="7"/>
    <x v="3"/>
    <n v="4"/>
    <n v="271.72222222222223"/>
    <n v="1086.8888888888889"/>
    <n v="108.6888888888889"/>
    <n v="652.13333333333333"/>
    <x v="8"/>
    <x v="3"/>
  </r>
  <r>
    <s v="SO - 0006110"/>
    <d v="2015-10-01T00:00:00"/>
    <x v="3"/>
    <n v="6"/>
    <x v="1"/>
    <s v="AUD"/>
    <x v="2"/>
    <x v="1"/>
    <x v="4"/>
    <n v="18"/>
    <n v="3"/>
    <x v="2"/>
    <n v="3"/>
    <n v="26.055555555555557"/>
    <n v="78.166666666666671"/>
    <n v="17.196666666666669"/>
    <n v="26.576666666666668"/>
    <x v="9"/>
    <x v="3"/>
  </r>
  <r>
    <s v="SO - 0006111"/>
    <d v="2015-10-01T00:00:00"/>
    <x v="18"/>
    <n v="3"/>
    <x v="2"/>
    <s v="AUD"/>
    <x v="2"/>
    <x v="1"/>
    <x v="49"/>
    <n v="8"/>
    <n v="1"/>
    <x v="4"/>
    <n v="8"/>
    <n v="245.66666666666666"/>
    <n v="1965.3333333333333"/>
    <n v="135.11666666666667"/>
    <n v="884.39999999999986"/>
    <x v="9"/>
    <x v="3"/>
  </r>
  <r>
    <s v="SO - 0006112"/>
    <d v="2015-10-01T00:00:00"/>
    <x v="17"/>
    <n v="14"/>
    <x v="1"/>
    <s v="AUD"/>
    <x v="1"/>
    <x v="0"/>
    <x v="28"/>
    <n v="40"/>
    <n v="6"/>
    <x v="0"/>
    <n v="2"/>
    <n v="620.86666666666667"/>
    <n v="1241.7333333333333"/>
    <n v="335.26800000000003"/>
    <n v="571.19733333333329"/>
    <x v="9"/>
    <x v="3"/>
  </r>
  <r>
    <s v="SO - 0006113"/>
    <d v="2015-10-02T00:00:00"/>
    <x v="2"/>
    <n v="12"/>
    <x v="1"/>
    <s v="AUD"/>
    <x v="1"/>
    <x v="0"/>
    <x v="16"/>
    <n v="35"/>
    <n v="5"/>
    <x v="1"/>
    <n v="4"/>
    <n v="292.56666666666666"/>
    <n v="1170.2666666666667"/>
    <n v="178.46566666666664"/>
    <n v="456.40400000000011"/>
    <x v="9"/>
    <x v="3"/>
  </r>
  <r>
    <s v="SO - 0006114"/>
    <d v="2015-10-02T00:00:00"/>
    <x v="6"/>
    <n v="1"/>
    <x v="1"/>
    <s v="AUD"/>
    <x v="2"/>
    <x v="1"/>
    <x v="9"/>
    <n v="3"/>
    <n v="1"/>
    <x v="4"/>
    <n v="6"/>
    <n v="439.22222222222223"/>
    <n v="2635.3333333333335"/>
    <n v="373.33888888888885"/>
    <n v="395.30000000000064"/>
    <x v="9"/>
    <x v="3"/>
  </r>
  <r>
    <s v="SO - 0006115"/>
    <d v="2015-10-02T00:00:00"/>
    <x v="3"/>
    <n v="6"/>
    <x v="1"/>
    <s v="AUD"/>
    <x v="2"/>
    <x v="1"/>
    <x v="20"/>
    <n v="16"/>
    <n v="3"/>
    <x v="2"/>
    <n v="2"/>
    <n v="119.11111111111111"/>
    <n v="238.22222222222223"/>
    <n v="91.715555555555568"/>
    <n v="54.791111111111093"/>
    <x v="9"/>
    <x v="3"/>
  </r>
  <r>
    <s v="SO - 0006116"/>
    <d v="2015-10-03T00:00:00"/>
    <x v="8"/>
    <n v="9"/>
    <x v="0"/>
    <s v="AUD"/>
    <x v="2"/>
    <x v="1"/>
    <x v="32"/>
    <n v="24"/>
    <n v="4"/>
    <x v="5"/>
    <n v="1"/>
    <n v="260.55555555555554"/>
    <n v="260.55555555555554"/>
    <n v="211.05"/>
    <n v="49.505555555555532"/>
    <x v="9"/>
    <x v="3"/>
  </r>
  <r>
    <s v="SO - 0006117"/>
    <d v="2015-10-03T00:00:00"/>
    <x v="16"/>
    <n v="5"/>
    <x v="1"/>
    <s v="AUD"/>
    <x v="2"/>
    <x v="1"/>
    <x v="35"/>
    <n v="13"/>
    <n v="2"/>
    <x v="7"/>
    <n v="2"/>
    <n v="282.88888888888891"/>
    <n v="565.77777777777783"/>
    <n v="229.14000000000001"/>
    <n v="107.4977777777778"/>
    <x v="9"/>
    <x v="3"/>
  </r>
  <r>
    <s v="SO - 0006118"/>
    <d v="2015-10-03T00:00:00"/>
    <x v="11"/>
    <n v="20"/>
    <x v="0"/>
    <s v="AUD"/>
    <x v="3"/>
    <x v="2"/>
    <x v="14"/>
    <n v="56"/>
    <n v="8"/>
    <x v="6"/>
    <n v="3"/>
    <n v="276.18888888888893"/>
    <n v="828.56666666666683"/>
    <n v="143.61822222222224"/>
    <n v="397.7120000000001"/>
    <x v="9"/>
    <x v="3"/>
  </r>
  <r>
    <s v="SO - 0006119"/>
    <d v="2015-10-03T00:00:00"/>
    <x v="8"/>
    <n v="9"/>
    <x v="0"/>
    <s v="AUD"/>
    <x v="2"/>
    <x v="1"/>
    <x v="10"/>
    <n v="25"/>
    <n v="4"/>
    <x v="5"/>
    <n v="1"/>
    <n v="249.38888888888889"/>
    <n v="249.38888888888889"/>
    <n v="154.62111111111111"/>
    <n v="94.767777777777781"/>
    <x v="9"/>
    <x v="3"/>
  </r>
  <r>
    <s v="SO - 0006120"/>
    <d v="2015-10-04T00:00:00"/>
    <x v="10"/>
    <n v="8"/>
    <x v="0"/>
    <s v="AUD"/>
    <x v="2"/>
    <x v="1"/>
    <x v="31"/>
    <n v="23"/>
    <n v="4"/>
    <x v="5"/>
    <n v="6"/>
    <n v="265.76666666666665"/>
    <n v="1594.6"/>
    <n v="170.09066666666666"/>
    <n v="574.05599999999993"/>
    <x v="9"/>
    <x v="3"/>
  </r>
  <r>
    <s v="SO - 0006121"/>
    <d v="2015-10-04T00:00:00"/>
    <x v="12"/>
    <n v="2"/>
    <x v="0"/>
    <s v="AUD"/>
    <x v="2"/>
    <x v="1"/>
    <x v="15"/>
    <n v="4"/>
    <n v="1"/>
    <x v="4"/>
    <n v="8"/>
    <n v="115.38888888888889"/>
    <n v="923.11111111111109"/>
    <n v="63.463888888888896"/>
    <n v="415.39999999999992"/>
    <x v="9"/>
    <x v="3"/>
  </r>
  <r>
    <s v="SO - 0006122"/>
    <d v="2015-10-04T00:00:00"/>
    <x v="4"/>
    <n v="7"/>
    <x v="2"/>
    <s v="AUD"/>
    <x v="2"/>
    <x v="1"/>
    <x v="44"/>
    <n v="21"/>
    <n v="3"/>
    <x v="2"/>
    <n v="5"/>
    <n v="212.91111111111113"/>
    <n v="1064.5555555555557"/>
    <n v="121.35933333333332"/>
    <n v="457.75888888888903"/>
    <x v="9"/>
    <x v="3"/>
  </r>
  <r>
    <s v="SO - 0006123"/>
    <d v="2015-10-04T00:00:00"/>
    <x v="5"/>
    <n v="16"/>
    <x v="0"/>
    <s v="AUD"/>
    <x v="0"/>
    <x v="3"/>
    <x v="12"/>
    <n v="46"/>
    <n v="7"/>
    <x v="3"/>
    <n v="1"/>
    <n v="303.73333333333335"/>
    <n v="303.73333333333335"/>
    <n v="167.05333333333334"/>
    <n v="136.68"/>
    <x v="9"/>
    <x v="3"/>
  </r>
  <r>
    <s v="SO - 0006124"/>
    <d v="2015-10-04T00:00:00"/>
    <x v="11"/>
    <n v="20"/>
    <x v="1"/>
    <s v="AUD"/>
    <x v="3"/>
    <x v="2"/>
    <x v="25"/>
    <n v="57"/>
    <n v="8"/>
    <x v="6"/>
    <n v="3"/>
    <n v="122.08888888888889"/>
    <n v="366.26666666666665"/>
    <n v="96.450222222222223"/>
    <n v="76.915999999999997"/>
    <x v="9"/>
    <x v="3"/>
  </r>
  <r>
    <s v="SO - 0006125"/>
    <d v="2015-10-04T00:00:00"/>
    <x v="2"/>
    <n v="12"/>
    <x v="1"/>
    <s v="AUD"/>
    <x v="1"/>
    <x v="0"/>
    <x v="16"/>
    <n v="35"/>
    <n v="5"/>
    <x v="1"/>
    <n v="8"/>
    <n v="201.74444444444444"/>
    <n v="1613.9555555555555"/>
    <n v="80.697777777777787"/>
    <n v="968.37333333333322"/>
    <x v="9"/>
    <x v="3"/>
  </r>
  <r>
    <s v="SO - 0006126"/>
    <d v="2015-10-05T00:00:00"/>
    <x v="12"/>
    <n v="2"/>
    <x v="0"/>
    <s v="AUD"/>
    <x v="2"/>
    <x v="1"/>
    <x v="37"/>
    <n v="5"/>
    <n v="1"/>
    <x v="4"/>
    <n v="3"/>
    <n v="121.34444444444446"/>
    <n v="364.03333333333342"/>
    <n v="78.873888888888899"/>
    <n v="127.41166666666672"/>
    <x v="9"/>
    <x v="3"/>
  </r>
  <r>
    <s v="SO - 0006127"/>
    <d v="2015-10-05T00:00:00"/>
    <x v="7"/>
    <n v="17"/>
    <x v="1"/>
    <s v="AUD"/>
    <x v="0"/>
    <x v="2"/>
    <x v="7"/>
    <n v="48"/>
    <n v="7"/>
    <x v="3"/>
    <n v="1"/>
    <n v="125.8111111111111"/>
    <n v="125.8111111111111"/>
    <n v="67.938000000000002"/>
    <n v="57.873111111111101"/>
    <x v="9"/>
    <x v="3"/>
  </r>
  <r>
    <s v="SO - 0006128"/>
    <d v="2015-10-05T00:00:00"/>
    <x v="14"/>
    <n v="10"/>
    <x v="0"/>
    <s v="AUD"/>
    <x v="1"/>
    <x v="0"/>
    <x v="45"/>
    <n v="29"/>
    <n v="4"/>
    <x v="5"/>
    <n v="6"/>
    <n v="293.31111111111113"/>
    <n v="1759.8666666666668"/>
    <n v="187.71911111111115"/>
    <n v="633.55199999999991"/>
    <x v="9"/>
    <x v="3"/>
  </r>
  <r>
    <s v="SO - 0006129"/>
    <d v="2015-10-05T00:00:00"/>
    <x v="8"/>
    <n v="9"/>
    <x v="1"/>
    <s v="AUD"/>
    <x v="2"/>
    <x v="1"/>
    <x v="10"/>
    <n v="25"/>
    <n v="4"/>
    <x v="5"/>
    <n v="8"/>
    <n v="444.43333333333334"/>
    <n v="3555.4666666666667"/>
    <n v="244.43833333333336"/>
    <n v="1599.9599999999998"/>
    <x v="9"/>
    <x v="3"/>
  </r>
  <r>
    <s v="SO - 0006130"/>
    <d v="2015-10-05T00:00:00"/>
    <x v="17"/>
    <n v="14"/>
    <x v="0"/>
    <s v="AUD"/>
    <x v="1"/>
    <x v="0"/>
    <x v="28"/>
    <n v="40"/>
    <n v="6"/>
    <x v="0"/>
    <n v="4"/>
    <n v="416.14444444444445"/>
    <n v="1664.5777777777778"/>
    <n v="312.10833333333335"/>
    <n v="416.14444444444439"/>
    <x v="9"/>
    <x v="3"/>
  </r>
  <r>
    <s v="SO - 0006131"/>
    <d v="2015-10-06T00:00:00"/>
    <x v="11"/>
    <n v="20"/>
    <x v="1"/>
    <s v="AUD"/>
    <x v="3"/>
    <x v="2"/>
    <x v="14"/>
    <n v="56"/>
    <n v="8"/>
    <x v="6"/>
    <n v="5"/>
    <n v="586.62222222222226"/>
    <n v="2933.1111111111113"/>
    <n v="351.97333333333336"/>
    <n v="1173.2444444444445"/>
    <x v="9"/>
    <x v="3"/>
  </r>
  <r>
    <s v="SO - 0006132"/>
    <d v="2015-10-06T00:00:00"/>
    <x v="14"/>
    <n v="10"/>
    <x v="0"/>
    <s v="AUD"/>
    <x v="1"/>
    <x v="0"/>
    <x v="45"/>
    <n v="29"/>
    <n v="4"/>
    <x v="5"/>
    <n v="6"/>
    <n v="111.66666666666667"/>
    <n v="670"/>
    <n v="51.366666666666667"/>
    <n v="361.8"/>
    <x v="9"/>
    <x v="3"/>
  </r>
  <r>
    <s v="SO - 0006133"/>
    <d v="2015-10-06T00:00:00"/>
    <x v="8"/>
    <n v="9"/>
    <x v="0"/>
    <s v="AUD"/>
    <x v="2"/>
    <x v="0"/>
    <x v="53"/>
    <n v="26"/>
    <n v="4"/>
    <x v="5"/>
    <n v="4"/>
    <n v="431.03333333333336"/>
    <n v="1724.1333333333334"/>
    <n v="349.137"/>
    <n v="327.58533333333344"/>
    <x v="9"/>
    <x v="3"/>
  </r>
  <r>
    <s v="SO - 0006134"/>
    <d v="2015-10-06T00:00:00"/>
    <x v="5"/>
    <n v="16"/>
    <x v="0"/>
    <s v="AUD"/>
    <x v="0"/>
    <x v="3"/>
    <x v="12"/>
    <n v="46"/>
    <n v="7"/>
    <x v="3"/>
    <n v="4"/>
    <n v="395.3"/>
    <n v="1581.2"/>
    <n v="189.74400000000003"/>
    <n v="822.22399999999993"/>
    <x v="9"/>
    <x v="3"/>
  </r>
  <r>
    <s v="SO - 0006135"/>
    <d v="2015-10-06T00:00:00"/>
    <x v="10"/>
    <n v="8"/>
    <x v="0"/>
    <s v="AUD"/>
    <x v="2"/>
    <x v="1"/>
    <x v="44"/>
    <n v="21"/>
    <n v="3"/>
    <x v="2"/>
    <n v="5"/>
    <n v="631.28888888888889"/>
    <n v="3156.4444444444443"/>
    <n v="536.59555555555562"/>
    <n v="473.46666666666624"/>
    <x v="9"/>
    <x v="3"/>
  </r>
  <r>
    <s v="SO - 0006136"/>
    <d v="2015-10-06T00:00:00"/>
    <x v="3"/>
    <n v="6"/>
    <x v="1"/>
    <s v="AUD"/>
    <x v="2"/>
    <x v="1"/>
    <x v="3"/>
    <n v="17"/>
    <n v="3"/>
    <x v="2"/>
    <n v="4"/>
    <n v="429.54444444444448"/>
    <n v="1718.1777777777779"/>
    <n v="231.95400000000004"/>
    <n v="790.36177777777777"/>
    <x v="9"/>
    <x v="3"/>
  </r>
  <r>
    <s v="SO - 0006137"/>
    <d v="2015-10-06T00:00:00"/>
    <x v="4"/>
    <n v="7"/>
    <x v="2"/>
    <s v="AUD"/>
    <x v="2"/>
    <x v="1"/>
    <x v="4"/>
    <n v="18"/>
    <n v="3"/>
    <x v="2"/>
    <n v="7"/>
    <n v="296.28888888888889"/>
    <n v="2074.0222222222224"/>
    <n v="121.47844444444442"/>
    <n v="1223.6731111111114"/>
    <x v="9"/>
    <x v="3"/>
  </r>
  <r>
    <s v="SO - 0006138"/>
    <d v="2015-10-07T00:00:00"/>
    <x v="5"/>
    <n v="16"/>
    <x v="0"/>
    <s v="AUD"/>
    <x v="0"/>
    <x v="0"/>
    <x v="5"/>
    <n v="45"/>
    <n v="7"/>
    <x v="3"/>
    <n v="3"/>
    <n v="655.8555555555555"/>
    <n v="1967.5666666666666"/>
    <n v="268.90077777777776"/>
    <n v="1160.8643333333334"/>
    <x v="9"/>
    <x v="3"/>
  </r>
  <r>
    <s v="SO - 0006139"/>
    <d v="2015-10-07T00:00:00"/>
    <x v="6"/>
    <n v="1"/>
    <x v="0"/>
    <s v="AUD"/>
    <x v="2"/>
    <x v="1"/>
    <x v="41"/>
    <n v="2"/>
    <n v="1"/>
    <x v="4"/>
    <n v="4"/>
    <n v="429.54444444444448"/>
    <n v="1718.1777777777779"/>
    <n v="188.99955555555556"/>
    <n v="962.17955555555568"/>
    <x v="9"/>
    <x v="3"/>
  </r>
  <r>
    <s v="SO - 0006140"/>
    <d v="2015-10-07T00:00:00"/>
    <x v="17"/>
    <n v="14"/>
    <x v="1"/>
    <s v="AUD"/>
    <x v="1"/>
    <x v="0"/>
    <x v="28"/>
    <n v="40"/>
    <n v="6"/>
    <x v="0"/>
    <n v="8"/>
    <n v="248.64444444444447"/>
    <n v="1989.1555555555558"/>
    <n v="139.24088888888889"/>
    <n v="875.22844444444468"/>
    <x v="9"/>
    <x v="3"/>
  </r>
  <r>
    <s v="SO - 0006141"/>
    <d v="2015-10-08T00:00:00"/>
    <x v="18"/>
    <n v="3"/>
    <x v="1"/>
    <s v="AUD"/>
    <x v="2"/>
    <x v="1"/>
    <x v="27"/>
    <n v="7"/>
    <n v="1"/>
    <x v="4"/>
    <n v="8"/>
    <n v="122.08888888888889"/>
    <n v="976.71111111111111"/>
    <n v="62.265333333333338"/>
    <n v="478.58844444444441"/>
    <x v="9"/>
    <x v="3"/>
  </r>
  <r>
    <s v="SO - 0006142"/>
    <d v="2015-10-08T00:00:00"/>
    <x v="2"/>
    <n v="12"/>
    <x v="0"/>
    <s v="AUD"/>
    <x v="1"/>
    <x v="0"/>
    <x v="16"/>
    <n v="35"/>
    <n v="5"/>
    <x v="1"/>
    <n v="3"/>
    <n v="187.60000000000002"/>
    <n v="562.80000000000007"/>
    <n v="135.072"/>
    <n v="157.58400000000006"/>
    <x v="9"/>
    <x v="3"/>
  </r>
  <r>
    <s v="SO - 0006143"/>
    <d v="2015-10-08T00:00:00"/>
    <x v="18"/>
    <n v="3"/>
    <x v="0"/>
    <s v="AUD"/>
    <x v="2"/>
    <x v="1"/>
    <x v="49"/>
    <n v="8"/>
    <n v="2"/>
    <x v="7"/>
    <n v="9"/>
    <n v="376.68888888888893"/>
    <n v="3390.2000000000003"/>
    <n v="218.47955555555555"/>
    <n v="1423.8840000000002"/>
    <x v="9"/>
    <x v="3"/>
  </r>
  <r>
    <s v="SO - 0006144"/>
    <d v="2015-10-08T00:00:00"/>
    <x v="6"/>
    <n v="1"/>
    <x v="1"/>
    <s v="AUD"/>
    <x v="2"/>
    <x v="1"/>
    <x v="9"/>
    <n v="3"/>
    <n v="1"/>
    <x v="4"/>
    <n v="6"/>
    <n v="260.55555555555554"/>
    <n v="1563.3333333333333"/>
    <n v="192.8111111111111"/>
    <n v="406.4666666666667"/>
    <x v="9"/>
    <x v="3"/>
  </r>
  <r>
    <s v="SO - 0006145"/>
    <d v="2015-10-09T00:00:00"/>
    <x v="10"/>
    <n v="8"/>
    <x v="2"/>
    <s v="AUD"/>
    <x v="2"/>
    <x v="1"/>
    <x v="32"/>
    <n v="24"/>
    <n v="4"/>
    <x v="5"/>
    <n v="6"/>
    <n v="84.12222222222222"/>
    <n v="504.73333333333335"/>
    <n v="44.584777777777781"/>
    <n v="237.22466666666668"/>
    <x v="9"/>
    <x v="3"/>
  </r>
  <r>
    <s v="SO - 0006146"/>
    <d v="2015-10-09T00:00:00"/>
    <x v="11"/>
    <n v="20"/>
    <x v="0"/>
    <s v="AUD"/>
    <x v="3"/>
    <x v="2"/>
    <x v="14"/>
    <n v="56"/>
    <n v="8"/>
    <x v="6"/>
    <n v="5"/>
    <n v="119.85555555555555"/>
    <n v="599.27777777777783"/>
    <n v="49.140777777777778"/>
    <n v="353.57388888888897"/>
    <x v="9"/>
    <x v="3"/>
  </r>
  <r>
    <s v="SO - 0006147"/>
    <d v="2015-10-09T00:00:00"/>
    <x v="1"/>
    <n v="11"/>
    <x v="1"/>
    <s v="AUD"/>
    <x v="1"/>
    <x v="0"/>
    <x v="42"/>
    <n v="32"/>
    <n v="5"/>
    <x v="1"/>
    <n v="9"/>
    <n v="279.16666666666669"/>
    <n v="2512.5"/>
    <n v="136.79166666666666"/>
    <n v="1281.375"/>
    <x v="9"/>
    <x v="3"/>
  </r>
  <r>
    <s v="SO - 0006148"/>
    <d v="2015-10-10T00:00:00"/>
    <x v="14"/>
    <n v="10"/>
    <x v="1"/>
    <s v="AUD"/>
    <x v="1"/>
    <x v="0"/>
    <x v="17"/>
    <n v="28"/>
    <n v="4"/>
    <x v="5"/>
    <n v="2"/>
    <n v="116.87777777777779"/>
    <n v="233.75555555555559"/>
    <n v="60.776444444444451"/>
    <n v="112.20266666666669"/>
    <x v="9"/>
    <x v="3"/>
  </r>
  <r>
    <s v="SO - 0006149"/>
    <d v="2015-10-10T00:00:00"/>
    <x v="4"/>
    <n v="7"/>
    <x v="2"/>
    <s v="AUD"/>
    <x v="2"/>
    <x v="1"/>
    <x v="34"/>
    <n v="19"/>
    <n v="3"/>
    <x v="2"/>
    <n v="6"/>
    <n v="273.21111111111111"/>
    <n v="1639.2666666666667"/>
    <n v="139.33766666666668"/>
    <n v="803.24066666666658"/>
    <x v="9"/>
    <x v="3"/>
  </r>
  <r>
    <s v="SO - 0006150"/>
    <d v="2015-10-10T00:00:00"/>
    <x v="5"/>
    <n v="16"/>
    <x v="1"/>
    <s v="AUD"/>
    <x v="0"/>
    <x v="0"/>
    <x v="47"/>
    <n v="44"/>
    <n v="7"/>
    <x v="3"/>
    <n v="4"/>
    <n v="113.90000000000002"/>
    <n v="455.60000000000008"/>
    <n v="93.39800000000001"/>
    <n v="82.008000000000038"/>
    <x v="9"/>
    <x v="3"/>
  </r>
  <r>
    <s v="SO - 0006151"/>
    <d v="2015-10-11T00:00:00"/>
    <x v="0"/>
    <n v="15"/>
    <x v="1"/>
    <s v="AUD"/>
    <x v="0"/>
    <x v="0"/>
    <x v="8"/>
    <n v="42"/>
    <n v="6"/>
    <x v="0"/>
    <n v="8"/>
    <n v="422.1"/>
    <n v="3376.8"/>
    <n v="287.02800000000002"/>
    <n v="1080.576"/>
    <x v="9"/>
    <x v="3"/>
  </r>
  <r>
    <s v="SO - 0006152"/>
    <d v="2015-10-11T00:00:00"/>
    <x v="8"/>
    <n v="9"/>
    <x v="1"/>
    <s v="AUD"/>
    <x v="2"/>
    <x v="0"/>
    <x v="53"/>
    <n v="26"/>
    <n v="4"/>
    <x v="5"/>
    <n v="9"/>
    <n v="263.53333333333336"/>
    <n v="2371.8000000000002"/>
    <n v="115.95466666666668"/>
    <n v="1328.2080000000001"/>
    <x v="9"/>
    <x v="3"/>
  </r>
  <r>
    <s v="SO - 0006153"/>
    <d v="2015-10-11T00:00:00"/>
    <x v="12"/>
    <n v="2"/>
    <x v="1"/>
    <s v="AUD"/>
    <x v="2"/>
    <x v="1"/>
    <x v="29"/>
    <n v="6"/>
    <n v="1"/>
    <x v="4"/>
    <n v="7"/>
    <n v="119.85555555555555"/>
    <n v="838.98888888888882"/>
    <n v="94.685888888888897"/>
    <n v="176.18766666666659"/>
    <x v="9"/>
    <x v="3"/>
  </r>
  <r>
    <s v="SO - 0006154"/>
    <d v="2015-10-11T00:00:00"/>
    <x v="15"/>
    <n v="13"/>
    <x v="1"/>
    <s v="AUD"/>
    <x v="1"/>
    <x v="0"/>
    <x v="18"/>
    <n v="37"/>
    <n v="6"/>
    <x v="0"/>
    <n v="6"/>
    <n v="105.71111111111111"/>
    <n v="634.26666666666665"/>
    <n v="47.57"/>
    <n v="348.84666666666664"/>
    <x v="9"/>
    <x v="3"/>
  </r>
  <r>
    <s v="SO - 0006155"/>
    <d v="2015-10-11T00:00:00"/>
    <x v="5"/>
    <n v="16"/>
    <x v="1"/>
    <s v="AUD"/>
    <x v="0"/>
    <x v="0"/>
    <x v="5"/>
    <n v="45"/>
    <n v="7"/>
    <x v="3"/>
    <n v="9"/>
    <n v="138.46666666666667"/>
    <n v="1246.2"/>
    <n v="63.694666666666677"/>
    <n v="672.94799999999998"/>
    <x v="9"/>
    <x v="3"/>
  </r>
  <r>
    <s v="SO - 0006156"/>
    <d v="2015-10-11T00:00:00"/>
    <x v="14"/>
    <n v="10"/>
    <x v="1"/>
    <s v="AUD"/>
    <x v="1"/>
    <x v="0"/>
    <x v="17"/>
    <n v="28"/>
    <n v="4"/>
    <x v="5"/>
    <n v="3"/>
    <n v="203.97777777777776"/>
    <n v="611.93333333333328"/>
    <n v="108.10822222222222"/>
    <n v="287.60866666666664"/>
    <x v="9"/>
    <x v="3"/>
  </r>
  <r>
    <s v="SO - 0006157"/>
    <d v="2015-10-11T00:00:00"/>
    <x v="17"/>
    <n v="14"/>
    <x v="0"/>
    <s v="AUD"/>
    <x v="1"/>
    <x v="0"/>
    <x v="0"/>
    <n v="41"/>
    <n v="6"/>
    <x v="0"/>
    <n v="9"/>
    <n v="632.77777777777783"/>
    <n v="5695"/>
    <n v="316.38888888888891"/>
    <n v="2847.5"/>
    <x v="9"/>
    <x v="3"/>
  </r>
  <r>
    <s v="SO - 0006158"/>
    <d v="2015-10-11T00:00:00"/>
    <x v="13"/>
    <n v="19"/>
    <x v="1"/>
    <s v="AUD"/>
    <x v="3"/>
    <x v="2"/>
    <x v="39"/>
    <n v="54"/>
    <n v="8"/>
    <x v="6"/>
    <n v="5"/>
    <n v="100.5"/>
    <n v="502.5"/>
    <n v="58.29"/>
    <n v="211.05"/>
    <x v="9"/>
    <x v="3"/>
  </r>
  <r>
    <s v="SO - 0006159"/>
    <d v="2015-10-12T00:00:00"/>
    <x v="5"/>
    <n v="16"/>
    <x v="1"/>
    <s v="AUD"/>
    <x v="0"/>
    <x v="0"/>
    <x v="47"/>
    <n v="44"/>
    <n v="7"/>
    <x v="3"/>
    <n v="2"/>
    <n v="440.71111111111111"/>
    <n v="881.42222222222222"/>
    <n v="255.61244444444441"/>
    <n v="370.1973333333334"/>
    <x v="9"/>
    <x v="3"/>
  </r>
  <r>
    <s v="SO - 0006160"/>
    <d v="2015-10-12T00:00:00"/>
    <x v="19"/>
    <n v="4"/>
    <x v="2"/>
    <s v="AUD"/>
    <x v="2"/>
    <x v="1"/>
    <x v="36"/>
    <n v="11"/>
    <n v="2"/>
    <x v="7"/>
    <n v="2"/>
    <n v="121.34444444444446"/>
    <n v="242.68888888888893"/>
    <n v="76.447000000000017"/>
    <n v="89.794888888888892"/>
    <x v="9"/>
    <x v="3"/>
  </r>
  <r>
    <s v="SO - 0006161"/>
    <d v="2015-10-12T00:00:00"/>
    <x v="9"/>
    <n v="18"/>
    <x v="1"/>
    <s v="AUD"/>
    <x v="0"/>
    <x v="2"/>
    <x v="11"/>
    <n v="51"/>
    <n v="7"/>
    <x v="3"/>
    <n v="1"/>
    <n v="123.57777777777778"/>
    <n v="123.57777777777778"/>
    <n v="90.211777777777783"/>
    <n v="33.366"/>
    <x v="9"/>
    <x v="3"/>
  </r>
  <r>
    <s v="SO - 0006162"/>
    <d v="2015-10-12T00:00:00"/>
    <x v="5"/>
    <n v="16"/>
    <x v="1"/>
    <s v="AUD"/>
    <x v="0"/>
    <x v="3"/>
    <x v="12"/>
    <n v="46"/>
    <n v="7"/>
    <x v="3"/>
    <n v="7"/>
    <n v="440.71111111111111"/>
    <n v="3084.9777777777776"/>
    <n v="321.71911111111115"/>
    <n v="832.94399999999951"/>
    <x v="9"/>
    <x v="3"/>
  </r>
  <r>
    <s v="SO - 0006163"/>
    <d v="2015-10-12T00:00:00"/>
    <x v="3"/>
    <n v="6"/>
    <x v="1"/>
    <s v="AUD"/>
    <x v="2"/>
    <x v="1"/>
    <x v="3"/>
    <n v="17"/>
    <n v="3"/>
    <x v="2"/>
    <n v="8"/>
    <n v="117.62222222222223"/>
    <n v="940.97777777777787"/>
    <n v="58.811111111111117"/>
    <n v="470.48888888888894"/>
    <x v="9"/>
    <x v="3"/>
  </r>
  <r>
    <s v="SO - 0006164"/>
    <d v="2015-10-12T00:00:00"/>
    <x v="1"/>
    <n v="11"/>
    <x v="0"/>
    <s v="AUD"/>
    <x v="1"/>
    <x v="0"/>
    <x v="1"/>
    <n v="31"/>
    <n v="5"/>
    <x v="1"/>
    <n v="1"/>
    <n v="442.20000000000005"/>
    <n v="442.20000000000005"/>
    <n v="367.02600000000001"/>
    <n v="75.174000000000035"/>
    <x v="9"/>
    <x v="3"/>
  </r>
  <r>
    <s v="SO - 0006165"/>
    <d v="2015-10-12T00:00:00"/>
    <x v="3"/>
    <n v="6"/>
    <x v="1"/>
    <s v="AUD"/>
    <x v="2"/>
    <x v="1"/>
    <x v="20"/>
    <n v="16"/>
    <n v="3"/>
    <x v="2"/>
    <n v="4"/>
    <n v="26.8"/>
    <n v="107.2"/>
    <n v="11.524000000000001"/>
    <n v="61.103999999999999"/>
    <x v="9"/>
    <x v="3"/>
  </r>
  <r>
    <s v="SO - 0006166"/>
    <d v="2015-10-12T00:00:00"/>
    <x v="2"/>
    <n v="12"/>
    <x v="1"/>
    <s v="AUD"/>
    <x v="1"/>
    <x v="0"/>
    <x v="40"/>
    <n v="33"/>
    <n v="5"/>
    <x v="1"/>
    <n v="2"/>
    <n v="717.6444444444445"/>
    <n v="1435.288888888889"/>
    <n v="609.99777777777774"/>
    <n v="215.29333333333352"/>
    <x v="9"/>
    <x v="3"/>
  </r>
  <r>
    <s v="SO - 0006167"/>
    <d v="2015-10-13T00:00:00"/>
    <x v="10"/>
    <n v="8"/>
    <x v="2"/>
    <s v="AUD"/>
    <x v="2"/>
    <x v="1"/>
    <x v="44"/>
    <n v="21"/>
    <n v="3"/>
    <x v="2"/>
    <n v="9"/>
    <n v="425.07777777777778"/>
    <n v="3825.7"/>
    <n v="318.80833333333334"/>
    <n v="956.42499999999973"/>
    <x v="9"/>
    <x v="3"/>
  </r>
  <r>
    <s v="SO - 0006168"/>
    <d v="2015-10-13T00:00:00"/>
    <x v="10"/>
    <n v="8"/>
    <x v="1"/>
    <s v="AUD"/>
    <x v="2"/>
    <x v="1"/>
    <x v="13"/>
    <n v="22"/>
    <n v="3"/>
    <x v="2"/>
    <n v="6"/>
    <n v="438.47777777777782"/>
    <n v="2630.8666666666668"/>
    <n v="280.62577777777778"/>
    <n v="947.11200000000008"/>
    <x v="9"/>
    <x v="3"/>
  </r>
  <r>
    <s v="SO - 0006169"/>
    <d v="2015-10-14T00:00:00"/>
    <x v="13"/>
    <n v="19"/>
    <x v="1"/>
    <s v="AUD"/>
    <x v="3"/>
    <x v="2"/>
    <x v="23"/>
    <n v="53"/>
    <n v="8"/>
    <x v="6"/>
    <n v="5"/>
    <n v="93.055555555555557"/>
    <n v="465.27777777777777"/>
    <n v="69.791666666666671"/>
    <n v="116.3194444444444"/>
    <x v="9"/>
    <x v="3"/>
  </r>
  <r>
    <s v="SO - 0006170"/>
    <d v="2015-10-14T00:00:00"/>
    <x v="14"/>
    <n v="10"/>
    <x v="1"/>
    <s v="AUD"/>
    <x v="1"/>
    <x v="0"/>
    <x v="17"/>
    <n v="28"/>
    <n v="4"/>
    <x v="5"/>
    <n v="9"/>
    <n v="104.22222222222223"/>
    <n v="938"/>
    <n v="76.082222222222228"/>
    <n v="253.26"/>
    <x v="9"/>
    <x v="3"/>
  </r>
  <r>
    <s v="SO - 0006171"/>
    <d v="2015-10-14T00:00:00"/>
    <x v="10"/>
    <n v="8"/>
    <x v="0"/>
    <s v="AUD"/>
    <x v="2"/>
    <x v="1"/>
    <x v="32"/>
    <n v="24"/>
    <n v="4"/>
    <x v="5"/>
    <n v="3"/>
    <n v="402.74444444444447"/>
    <n v="1208.2333333333333"/>
    <n v="201.37222222222223"/>
    <n v="604.11666666666667"/>
    <x v="9"/>
    <x v="3"/>
  </r>
  <r>
    <s v="SO - 0006172"/>
    <d v="2015-10-14T00:00:00"/>
    <x v="19"/>
    <n v="4"/>
    <x v="1"/>
    <s v="AUD"/>
    <x v="2"/>
    <x v="1"/>
    <x v="33"/>
    <n v="10"/>
    <n v="2"/>
    <x v="7"/>
    <n v="3"/>
    <n v="444.43333333333334"/>
    <n v="1333.3"/>
    <n v="257.77133333333336"/>
    <n v="559.98599999999988"/>
    <x v="9"/>
    <x v="3"/>
  </r>
  <r>
    <s v="SO - 0006173"/>
    <d v="2015-10-14T00:00:00"/>
    <x v="13"/>
    <n v="19"/>
    <x v="1"/>
    <s v="AUD"/>
    <x v="3"/>
    <x v="2"/>
    <x v="39"/>
    <n v="54"/>
    <n v="8"/>
    <x v="6"/>
    <n v="5"/>
    <n v="28.288888888888888"/>
    <n v="141.44444444444443"/>
    <n v="20.933777777777777"/>
    <n v="36.775555555555542"/>
    <x v="9"/>
    <x v="3"/>
  </r>
  <r>
    <s v="SO - 0006174"/>
    <d v="2015-10-15T00:00:00"/>
    <x v="14"/>
    <n v="10"/>
    <x v="0"/>
    <s v="AUD"/>
    <x v="2"/>
    <x v="0"/>
    <x v="38"/>
    <n v="27"/>
    <n v="4"/>
    <x v="5"/>
    <n v="3"/>
    <n v="144.42222222222222"/>
    <n v="433.26666666666665"/>
    <n v="75.099555555555554"/>
    <n v="207.96799999999999"/>
    <x v="9"/>
    <x v="3"/>
  </r>
  <r>
    <s v="SO - 0006175"/>
    <d v="2015-10-15T00:00:00"/>
    <x v="17"/>
    <n v="14"/>
    <x v="1"/>
    <s v="AUD"/>
    <x v="1"/>
    <x v="0"/>
    <x v="50"/>
    <n v="39"/>
    <n v="6"/>
    <x v="0"/>
    <n v="7"/>
    <n v="29.033333333333335"/>
    <n v="203.23333333333335"/>
    <n v="16.839333333333332"/>
    <n v="85.358000000000018"/>
    <x v="9"/>
    <x v="3"/>
  </r>
  <r>
    <s v="SO - 0006176"/>
    <d v="2015-10-16T00:00:00"/>
    <x v="12"/>
    <n v="2"/>
    <x v="1"/>
    <s v="AUD"/>
    <x v="2"/>
    <x v="1"/>
    <x v="15"/>
    <n v="4"/>
    <n v="1"/>
    <x v="4"/>
    <n v="4"/>
    <n v="272.4666666666667"/>
    <n v="1089.8666666666668"/>
    <n v="182.55266666666671"/>
    <n v="359.65599999999995"/>
    <x v="9"/>
    <x v="3"/>
  </r>
  <r>
    <s v="SO - 0006177"/>
    <d v="2015-10-16T00:00:00"/>
    <x v="14"/>
    <n v="10"/>
    <x v="1"/>
    <s v="AUD"/>
    <x v="1"/>
    <x v="0"/>
    <x v="17"/>
    <n v="28"/>
    <n v="4"/>
    <x v="5"/>
    <n v="8"/>
    <n v="129.53333333333333"/>
    <n v="1036.2666666666667"/>
    <n v="63.471333333333327"/>
    <n v="528.49600000000009"/>
    <x v="9"/>
    <x v="3"/>
  </r>
  <r>
    <s v="SO - 0006178"/>
    <d v="2015-10-16T00:00:00"/>
    <x v="4"/>
    <n v="7"/>
    <x v="0"/>
    <s v="AUD"/>
    <x v="2"/>
    <x v="1"/>
    <x v="48"/>
    <n v="20"/>
    <n v="3"/>
    <x v="2"/>
    <n v="2"/>
    <n v="194.3"/>
    <n v="388.6"/>
    <n v="81.605999999999995"/>
    <n v="225.38800000000003"/>
    <x v="9"/>
    <x v="3"/>
  </r>
  <r>
    <s v="SO - 0006179"/>
    <d v="2015-10-16T00:00:00"/>
    <x v="0"/>
    <n v="15"/>
    <x v="0"/>
    <s v="AUD"/>
    <x v="0"/>
    <x v="0"/>
    <x v="8"/>
    <n v="42"/>
    <n v="6"/>
    <x v="0"/>
    <n v="6"/>
    <n v="25.311111111111114"/>
    <n v="151.86666666666667"/>
    <n v="20.248888888888889"/>
    <n v="30.373333333333335"/>
    <x v="9"/>
    <x v="3"/>
  </r>
  <r>
    <s v="SO - 0006180"/>
    <d v="2015-10-16T00:00:00"/>
    <x v="18"/>
    <n v="3"/>
    <x v="1"/>
    <s v="AUD"/>
    <x v="2"/>
    <x v="1"/>
    <x v="27"/>
    <n v="7"/>
    <n v="1"/>
    <x v="4"/>
    <n v="7"/>
    <n v="281.39999999999998"/>
    <n v="1969.7999999999997"/>
    <n v="239.19"/>
    <n v="295.4699999999998"/>
    <x v="9"/>
    <x v="3"/>
  </r>
  <r>
    <s v="SO - 0006181"/>
    <d v="2015-10-16T00:00:00"/>
    <x v="11"/>
    <n v="20"/>
    <x v="1"/>
    <s v="AUD"/>
    <x v="3"/>
    <x v="2"/>
    <x v="14"/>
    <n v="56"/>
    <n v="8"/>
    <x v="6"/>
    <n v="2"/>
    <n v="25.311111111111114"/>
    <n v="50.622222222222227"/>
    <n v="19.489555555555555"/>
    <n v="11.643111111111118"/>
    <x v="9"/>
    <x v="3"/>
  </r>
  <r>
    <s v="SO - 0006182"/>
    <d v="2015-10-16T00:00:00"/>
    <x v="19"/>
    <n v="4"/>
    <x v="1"/>
    <s v="AUD"/>
    <x v="2"/>
    <x v="1"/>
    <x v="51"/>
    <n v="12"/>
    <n v="2"/>
    <x v="7"/>
    <n v="5"/>
    <n v="318.62222222222221"/>
    <n v="1593.1111111111111"/>
    <n v="146.56622222222222"/>
    <n v="860.28"/>
    <x v="9"/>
    <x v="3"/>
  </r>
  <r>
    <s v="SO - 0006183"/>
    <d v="2015-10-17T00:00:00"/>
    <x v="4"/>
    <n v="7"/>
    <x v="2"/>
    <s v="AUD"/>
    <x v="2"/>
    <x v="1"/>
    <x v="48"/>
    <n v="20"/>
    <n v="3"/>
    <x v="2"/>
    <n v="9"/>
    <n v="664.78888888888889"/>
    <n v="5983.1"/>
    <n v="319.09866666666665"/>
    <n v="3111.2120000000004"/>
    <x v="9"/>
    <x v="3"/>
  </r>
  <r>
    <s v="SO - 0006184"/>
    <d v="2015-10-17T00:00:00"/>
    <x v="5"/>
    <n v="16"/>
    <x v="0"/>
    <s v="AUD"/>
    <x v="0"/>
    <x v="2"/>
    <x v="30"/>
    <n v="47"/>
    <n v="7"/>
    <x v="3"/>
    <n v="3"/>
    <n v="29.777777777777779"/>
    <n v="89.333333333333343"/>
    <n v="19.05777777777778"/>
    <n v="32.160000000000004"/>
    <x v="9"/>
    <x v="3"/>
  </r>
  <r>
    <s v="SO - 0006185"/>
    <d v="2015-10-17T00:00:00"/>
    <x v="14"/>
    <n v="10"/>
    <x v="0"/>
    <s v="AUD"/>
    <x v="1"/>
    <x v="0"/>
    <x v="45"/>
    <n v="29"/>
    <n v="4"/>
    <x v="5"/>
    <n v="6"/>
    <n v="119.85555555555555"/>
    <n v="719.13333333333333"/>
    <n v="49.140777777777778"/>
    <n v="424.28866666666664"/>
    <x v="9"/>
    <x v="3"/>
  </r>
  <r>
    <s v="SO - 0006186"/>
    <d v="2015-10-17T00:00:00"/>
    <x v="12"/>
    <n v="2"/>
    <x v="0"/>
    <s v="AUD"/>
    <x v="2"/>
    <x v="1"/>
    <x v="37"/>
    <n v="5"/>
    <n v="1"/>
    <x v="4"/>
    <n v="2"/>
    <n v="192.8111111111111"/>
    <n v="385.62222222222221"/>
    <n v="90.621222222222215"/>
    <n v="204.37977777777778"/>
    <x v="9"/>
    <x v="3"/>
  </r>
  <r>
    <s v="SO - 0006187"/>
    <d v="2015-10-18T00:00:00"/>
    <x v="2"/>
    <n v="12"/>
    <x v="1"/>
    <s v="AUD"/>
    <x v="1"/>
    <x v="0"/>
    <x v="40"/>
    <n v="33"/>
    <n v="5"/>
    <x v="1"/>
    <n v="8"/>
    <n v="437.73333333333335"/>
    <n v="3501.8666666666668"/>
    <n v="245.13066666666671"/>
    <n v="1540.8213333333331"/>
    <x v="9"/>
    <x v="3"/>
  </r>
  <r>
    <s v="SO - 0006188"/>
    <d v="2015-10-19T00:00:00"/>
    <x v="7"/>
    <n v="17"/>
    <x v="0"/>
    <s v="AUD"/>
    <x v="0"/>
    <x v="2"/>
    <x v="7"/>
    <n v="48"/>
    <n v="7"/>
    <x v="3"/>
    <n v="9"/>
    <n v="600.02222222222224"/>
    <n v="5400.2"/>
    <n v="420.01555555555547"/>
    <n v="1620.0600000000004"/>
    <x v="9"/>
    <x v="3"/>
  </r>
  <r>
    <s v="SO - 0006189"/>
    <d v="2015-10-19T00:00:00"/>
    <x v="2"/>
    <n v="12"/>
    <x v="0"/>
    <s v="AUD"/>
    <x v="1"/>
    <x v="0"/>
    <x v="40"/>
    <n v="33"/>
    <n v="5"/>
    <x v="1"/>
    <n v="4"/>
    <n v="93.055555555555557"/>
    <n v="372.22222222222223"/>
    <n v="73.513888888888886"/>
    <n v="78.166666666666686"/>
    <x v="9"/>
    <x v="3"/>
  </r>
  <r>
    <s v="SO - 0006190"/>
    <d v="2015-10-19T00:00:00"/>
    <x v="0"/>
    <n v="15"/>
    <x v="0"/>
    <s v="AUD"/>
    <x v="0"/>
    <x v="0"/>
    <x v="47"/>
    <n v="44"/>
    <n v="6"/>
    <x v="0"/>
    <n v="1"/>
    <n v="20.844444444444445"/>
    <n v="20.844444444444445"/>
    <n v="10.422222222222222"/>
    <n v="10.422222222222222"/>
    <x v="9"/>
    <x v="3"/>
  </r>
  <r>
    <s v="SO - 0006191"/>
    <d v="2015-10-19T00:00:00"/>
    <x v="6"/>
    <n v="1"/>
    <x v="1"/>
    <s v="AUD"/>
    <x v="2"/>
    <x v="1"/>
    <x v="9"/>
    <n v="3"/>
    <n v="1"/>
    <x v="4"/>
    <n v="7"/>
    <n v="122.83333333333333"/>
    <n v="859.83333333333326"/>
    <n v="89.668333333333337"/>
    <n v="232.15499999999986"/>
    <x v="9"/>
    <x v="3"/>
  </r>
  <r>
    <s v="SO - 0006192"/>
    <d v="2015-10-19T00:00:00"/>
    <x v="12"/>
    <n v="2"/>
    <x v="2"/>
    <s v="AUD"/>
    <x v="2"/>
    <x v="1"/>
    <x v="9"/>
    <n v="3"/>
    <n v="1"/>
    <x v="4"/>
    <n v="7"/>
    <n v="273.21111111111111"/>
    <n v="1912.4777777777776"/>
    <n v="114.74866666666668"/>
    <n v="1109.2371111111108"/>
    <x v="9"/>
    <x v="3"/>
  </r>
  <r>
    <s v="SO - 0006193"/>
    <d v="2015-10-20T00:00:00"/>
    <x v="6"/>
    <n v="1"/>
    <x v="0"/>
    <s v="AUD"/>
    <x v="2"/>
    <x v="1"/>
    <x v="9"/>
    <n v="3"/>
    <n v="1"/>
    <x v="4"/>
    <n v="6"/>
    <n v="444.43333333333334"/>
    <n v="2666.6"/>
    <n v="297.77033333333338"/>
    <n v="879.97799999999961"/>
    <x v="9"/>
    <x v="3"/>
  </r>
  <r>
    <s v="SO - 0006194"/>
    <d v="2015-10-20T00:00:00"/>
    <x v="11"/>
    <n v="20"/>
    <x v="2"/>
    <s v="AUD"/>
    <x v="3"/>
    <x v="2"/>
    <x v="22"/>
    <n v="58"/>
    <n v="8"/>
    <x v="6"/>
    <n v="4"/>
    <n v="667.76666666666677"/>
    <n v="2671.0666666666671"/>
    <n v="414.01533333333339"/>
    <n v="1015.0053333333335"/>
    <x v="9"/>
    <x v="3"/>
  </r>
  <r>
    <s v="SO - 0006195"/>
    <d v="2015-10-20T00:00:00"/>
    <x v="2"/>
    <n v="12"/>
    <x v="1"/>
    <s v="AUD"/>
    <x v="1"/>
    <x v="0"/>
    <x v="2"/>
    <n v="34"/>
    <n v="5"/>
    <x v="1"/>
    <n v="2"/>
    <n v="201.74444444444444"/>
    <n v="403.48888888888888"/>
    <n v="155.34322222222224"/>
    <n v="92.802444444444404"/>
    <x v="9"/>
    <x v="3"/>
  </r>
  <r>
    <s v="SO - 0006196"/>
    <d v="2015-10-20T00:00:00"/>
    <x v="13"/>
    <n v="19"/>
    <x v="1"/>
    <s v="AUD"/>
    <x v="3"/>
    <x v="2"/>
    <x v="23"/>
    <n v="53"/>
    <n v="8"/>
    <x v="6"/>
    <n v="7"/>
    <n v="221.84444444444446"/>
    <n v="1552.9111111111113"/>
    <n v="141.98044444444446"/>
    <n v="559.048"/>
    <x v="9"/>
    <x v="3"/>
  </r>
  <r>
    <s v="SO - 0006197"/>
    <d v="2015-10-21T00:00:00"/>
    <x v="4"/>
    <n v="7"/>
    <x v="2"/>
    <s v="AUD"/>
    <x v="2"/>
    <x v="1"/>
    <x v="34"/>
    <n v="19"/>
    <n v="3"/>
    <x v="2"/>
    <n v="2"/>
    <n v="101.24444444444445"/>
    <n v="202.48888888888891"/>
    <n v="44.547555555555554"/>
    <n v="113.3937777777778"/>
    <x v="9"/>
    <x v="3"/>
  </r>
  <r>
    <s v="SO - 0006198"/>
    <d v="2015-10-21T00:00:00"/>
    <x v="9"/>
    <n v="18"/>
    <x v="1"/>
    <s v="AUD"/>
    <x v="0"/>
    <x v="2"/>
    <x v="11"/>
    <n v="51"/>
    <n v="7"/>
    <x v="3"/>
    <n v="8"/>
    <n v="189.08888888888887"/>
    <n v="1512.711111111111"/>
    <n v="113.45333333333332"/>
    <n v="605.08444444444444"/>
    <x v="9"/>
    <x v="3"/>
  </r>
  <r>
    <s v="SO - 0006199"/>
    <d v="2015-10-21T00:00:00"/>
    <x v="11"/>
    <n v="20"/>
    <x v="0"/>
    <s v="AUD"/>
    <x v="3"/>
    <x v="2"/>
    <x v="22"/>
    <n v="58"/>
    <n v="8"/>
    <x v="6"/>
    <n v="1"/>
    <n v="20.844444444444445"/>
    <n v="20.844444444444445"/>
    <n v="15.841777777777777"/>
    <n v="5.0026666666666681"/>
    <x v="9"/>
    <x v="3"/>
  </r>
  <r>
    <s v="SO - 0006200"/>
    <d v="2015-10-21T00:00:00"/>
    <x v="5"/>
    <n v="16"/>
    <x v="0"/>
    <s v="AUD"/>
    <x v="0"/>
    <x v="0"/>
    <x v="47"/>
    <n v="44"/>
    <n v="7"/>
    <x v="3"/>
    <n v="9"/>
    <n v="605.97777777777776"/>
    <n v="5453.8"/>
    <n v="321.16822222222225"/>
    <n v="2563.2860000000001"/>
    <x v="9"/>
    <x v="3"/>
  </r>
  <r>
    <s v="SO - 0006201"/>
    <d v="2015-10-22T00:00:00"/>
    <x v="7"/>
    <n v="17"/>
    <x v="0"/>
    <s v="AUD"/>
    <x v="0"/>
    <x v="2"/>
    <x v="21"/>
    <n v="49"/>
    <n v="7"/>
    <x v="3"/>
    <n v="2"/>
    <n v="116.87777777777779"/>
    <n v="233.75555555555559"/>
    <n v="50.257444444444445"/>
    <n v="133.2406666666667"/>
    <x v="9"/>
    <x v="3"/>
  </r>
  <r>
    <s v="SO - 0006202"/>
    <d v="2015-10-22T00:00:00"/>
    <x v="14"/>
    <n v="10"/>
    <x v="0"/>
    <s v="AUD"/>
    <x v="2"/>
    <x v="0"/>
    <x v="38"/>
    <n v="27"/>
    <n v="4"/>
    <x v="5"/>
    <n v="3"/>
    <n v="19.355555555555558"/>
    <n v="58.066666666666677"/>
    <n v="7.7422222222222228"/>
    <n v="34.840000000000011"/>
    <x v="9"/>
    <x v="3"/>
  </r>
  <r>
    <s v="SO - 0006203"/>
    <d v="2015-10-22T00:00:00"/>
    <x v="19"/>
    <n v="4"/>
    <x v="0"/>
    <s v="AUD"/>
    <x v="2"/>
    <x v="1"/>
    <x v="33"/>
    <n v="10"/>
    <n v="2"/>
    <x v="7"/>
    <n v="6"/>
    <n v="186.85555555555555"/>
    <n v="1121.1333333333332"/>
    <n v="143.8787777777778"/>
    <n v="257.86066666666648"/>
    <x v="9"/>
    <x v="3"/>
  </r>
  <r>
    <s v="SO - 0006204"/>
    <d v="2015-10-22T00:00:00"/>
    <x v="0"/>
    <n v="15"/>
    <x v="1"/>
    <s v="AUD"/>
    <x v="0"/>
    <x v="0"/>
    <x v="57"/>
    <n v="43"/>
    <n v="6"/>
    <x v="0"/>
    <n v="5"/>
    <n v="117.62222222222223"/>
    <n v="588.1111111111112"/>
    <n v="64.692222222222242"/>
    <n v="264.64999999999998"/>
    <x v="9"/>
    <x v="3"/>
  </r>
  <r>
    <s v="SO - 0006205"/>
    <d v="2015-10-22T00:00:00"/>
    <x v="17"/>
    <n v="14"/>
    <x v="2"/>
    <s v="AUD"/>
    <x v="1"/>
    <x v="0"/>
    <x v="0"/>
    <n v="41"/>
    <n v="6"/>
    <x v="0"/>
    <n v="6"/>
    <n v="427.31111111111113"/>
    <n v="2563.8666666666668"/>
    <n v="329.02955555555559"/>
    <n v="589.68933333333325"/>
    <x v="9"/>
    <x v="3"/>
  </r>
  <r>
    <s v="SO - 0006206"/>
    <d v="2015-10-23T00:00:00"/>
    <x v="17"/>
    <n v="14"/>
    <x v="0"/>
    <s v="AUD"/>
    <x v="1"/>
    <x v="0"/>
    <x v="50"/>
    <n v="39"/>
    <n v="6"/>
    <x v="0"/>
    <n v="8"/>
    <n v="371.47777777777782"/>
    <n v="2971.8222222222225"/>
    <n v="219.1718888888889"/>
    <n v="1218.4471111111113"/>
    <x v="9"/>
    <x v="3"/>
  </r>
  <r>
    <s v="SO - 0006207"/>
    <d v="2015-10-23T00:00:00"/>
    <x v="10"/>
    <n v="8"/>
    <x v="0"/>
    <s v="AUD"/>
    <x v="2"/>
    <x v="1"/>
    <x v="13"/>
    <n v="22"/>
    <n v="3"/>
    <x v="2"/>
    <n v="7"/>
    <n v="188.34444444444446"/>
    <n v="1318.4111111111113"/>
    <n v="152.55900000000003"/>
    <n v="250.49811111111103"/>
    <x v="9"/>
    <x v="3"/>
  </r>
  <r>
    <s v="SO - 0006208"/>
    <d v="2015-10-23T00:00:00"/>
    <x v="5"/>
    <n v="16"/>
    <x v="1"/>
    <s v="AUD"/>
    <x v="0"/>
    <x v="3"/>
    <x v="12"/>
    <n v="46"/>
    <n v="7"/>
    <x v="3"/>
    <n v="7"/>
    <n v="128.04444444444445"/>
    <n v="896.31111111111113"/>
    <n v="64.022222222222226"/>
    <n v="448.15555555555557"/>
    <x v="9"/>
    <x v="3"/>
  </r>
  <r>
    <s v="SO - 0006209"/>
    <d v="2015-10-23T00:00:00"/>
    <x v="0"/>
    <n v="15"/>
    <x v="2"/>
    <s v="AUD"/>
    <x v="0"/>
    <x v="0"/>
    <x v="0"/>
    <n v="41"/>
    <n v="6"/>
    <x v="0"/>
    <n v="6"/>
    <n v="384.13333333333338"/>
    <n v="2304.8000000000002"/>
    <n v="326.51333333333338"/>
    <n v="345.7199999999998"/>
    <x v="9"/>
    <x v="3"/>
  </r>
  <r>
    <s v="SO - 0006210"/>
    <d v="2015-10-23T00:00:00"/>
    <x v="8"/>
    <n v="9"/>
    <x v="1"/>
    <s v="AUD"/>
    <x v="2"/>
    <x v="0"/>
    <x v="53"/>
    <n v="26"/>
    <n v="4"/>
    <x v="5"/>
    <n v="9"/>
    <n v="117.62222222222223"/>
    <n v="1058.6000000000001"/>
    <n v="84.688000000000017"/>
    <n v="296.40800000000002"/>
    <x v="9"/>
    <x v="3"/>
  </r>
  <r>
    <s v="SO - 0006211"/>
    <d v="2015-10-23T00:00:00"/>
    <x v="13"/>
    <n v="19"/>
    <x v="0"/>
    <s v="AUD"/>
    <x v="3"/>
    <x v="2"/>
    <x v="39"/>
    <n v="54"/>
    <n v="8"/>
    <x v="6"/>
    <n v="5"/>
    <n v="122.83333333333333"/>
    <n v="614.16666666666663"/>
    <n v="99.495000000000005"/>
    <n v="116.69166666666661"/>
    <x v="9"/>
    <x v="3"/>
  </r>
  <r>
    <s v="SO - 0006212"/>
    <d v="2015-10-24T00:00:00"/>
    <x v="9"/>
    <n v="18"/>
    <x v="1"/>
    <s v="AUD"/>
    <x v="0"/>
    <x v="2"/>
    <x v="55"/>
    <n v="50"/>
    <n v="7"/>
    <x v="3"/>
    <n v="1"/>
    <n v="112.41111111111111"/>
    <n v="112.41111111111111"/>
    <n v="93.301222222222222"/>
    <n v="19.109888888888889"/>
    <x v="9"/>
    <x v="3"/>
  </r>
  <r>
    <s v="SO - 0006213"/>
    <d v="2015-10-24T00:00:00"/>
    <x v="1"/>
    <n v="11"/>
    <x v="0"/>
    <s v="AUD"/>
    <x v="1"/>
    <x v="0"/>
    <x v="42"/>
    <n v="32"/>
    <n v="5"/>
    <x v="1"/>
    <n v="3"/>
    <n v="585.13333333333333"/>
    <n v="1755.4"/>
    <n v="462.25533333333328"/>
    <n v="368.63400000000024"/>
    <x v="9"/>
    <x v="3"/>
  </r>
  <r>
    <s v="SO - 0006214"/>
    <d v="2015-10-24T00:00:00"/>
    <x v="12"/>
    <n v="2"/>
    <x v="1"/>
    <s v="AUD"/>
    <x v="2"/>
    <x v="1"/>
    <x v="15"/>
    <n v="4"/>
    <n v="1"/>
    <x v="4"/>
    <n v="4"/>
    <n v="118.36666666666666"/>
    <n v="473.46666666666664"/>
    <n v="54.448666666666668"/>
    <n v="255.67199999999997"/>
    <x v="9"/>
    <x v="3"/>
  </r>
  <r>
    <s v="SO - 0006215"/>
    <d v="2015-10-24T00:00:00"/>
    <x v="13"/>
    <n v="19"/>
    <x v="0"/>
    <s v="AUD"/>
    <x v="3"/>
    <x v="2"/>
    <x v="39"/>
    <n v="54"/>
    <n v="8"/>
    <x v="6"/>
    <n v="1"/>
    <n v="369.98888888888888"/>
    <n v="369.98888888888888"/>
    <n v="277.49166666666667"/>
    <n v="92.497222222222206"/>
    <x v="9"/>
    <x v="3"/>
  </r>
  <r>
    <s v="SO - 0006216"/>
    <d v="2015-10-24T00:00:00"/>
    <x v="14"/>
    <n v="10"/>
    <x v="1"/>
    <s v="AUD"/>
    <x v="1"/>
    <x v="0"/>
    <x v="17"/>
    <n v="28"/>
    <n v="4"/>
    <x v="5"/>
    <n v="7"/>
    <n v="203.97777777777776"/>
    <n v="1427.8444444444444"/>
    <n v="101.98888888888888"/>
    <n v="713.92222222222222"/>
    <x v="9"/>
    <x v="3"/>
  </r>
  <r>
    <s v="SO - 0006217"/>
    <d v="2015-10-24T00:00:00"/>
    <x v="19"/>
    <n v="4"/>
    <x v="2"/>
    <s v="AUD"/>
    <x v="2"/>
    <x v="1"/>
    <x v="33"/>
    <n v="10"/>
    <n v="2"/>
    <x v="7"/>
    <n v="3"/>
    <n v="381.15555555555557"/>
    <n v="1143.4666666666667"/>
    <n v="266.80888888888887"/>
    <n v="343.04000000000008"/>
    <x v="9"/>
    <x v="3"/>
  </r>
  <r>
    <s v="SO - 0006218"/>
    <d v="2015-10-24T00:00:00"/>
    <x v="13"/>
    <n v="19"/>
    <x v="0"/>
    <s v="AUD"/>
    <x v="3"/>
    <x v="2"/>
    <x v="46"/>
    <n v="55"/>
    <n v="8"/>
    <x v="6"/>
    <n v="5"/>
    <n v="119.85555555555555"/>
    <n v="599.27777777777783"/>
    <n v="52.736444444444452"/>
    <n v="335.59555555555556"/>
    <x v="9"/>
    <x v="3"/>
  </r>
  <r>
    <s v="SO - 0006219"/>
    <d v="2015-10-25T00:00:00"/>
    <x v="4"/>
    <n v="7"/>
    <x v="1"/>
    <s v="AUD"/>
    <x v="2"/>
    <x v="1"/>
    <x v="34"/>
    <n v="19"/>
    <n v="3"/>
    <x v="2"/>
    <n v="7"/>
    <n v="393.81111111111113"/>
    <n v="2756.6777777777779"/>
    <n v="169.33877777777778"/>
    <n v="1571.3063333333334"/>
    <x v="9"/>
    <x v="3"/>
  </r>
  <r>
    <s v="SO - 0006220"/>
    <d v="2015-10-25T00:00:00"/>
    <x v="1"/>
    <n v="11"/>
    <x v="1"/>
    <s v="AUD"/>
    <x v="1"/>
    <x v="0"/>
    <x v="43"/>
    <n v="30"/>
    <n v="5"/>
    <x v="1"/>
    <n v="7"/>
    <n v="104.96666666666667"/>
    <n v="734.76666666666665"/>
    <n v="85.02300000000001"/>
    <n v="139.60566666666659"/>
    <x v="9"/>
    <x v="3"/>
  </r>
  <r>
    <s v="SO - 0006221"/>
    <d v="2015-10-25T00:00:00"/>
    <x v="2"/>
    <n v="12"/>
    <x v="1"/>
    <s v="AUD"/>
    <x v="1"/>
    <x v="0"/>
    <x v="16"/>
    <n v="35"/>
    <n v="5"/>
    <x v="1"/>
    <n v="5"/>
    <n v="266.51111111111112"/>
    <n v="1332.5555555555557"/>
    <n v="125.26022222222221"/>
    <n v="706.25444444444463"/>
    <x v="9"/>
    <x v="3"/>
  </r>
  <r>
    <s v="SO - 0006222"/>
    <d v="2015-10-25T00:00:00"/>
    <x v="4"/>
    <n v="7"/>
    <x v="2"/>
    <s v="AUD"/>
    <x v="2"/>
    <x v="1"/>
    <x v="34"/>
    <n v="19"/>
    <n v="3"/>
    <x v="2"/>
    <n v="7"/>
    <n v="434.75555555555559"/>
    <n v="3043.2888888888892"/>
    <n v="221.72533333333334"/>
    <n v="1491.2115555555558"/>
    <x v="9"/>
    <x v="3"/>
  </r>
  <r>
    <s v="SO - 0006223"/>
    <d v="2015-10-25T00:00:00"/>
    <x v="10"/>
    <n v="8"/>
    <x v="1"/>
    <s v="AUD"/>
    <x v="2"/>
    <x v="1"/>
    <x v="44"/>
    <n v="21"/>
    <n v="3"/>
    <x v="2"/>
    <n v="4"/>
    <n v="265.76666666666665"/>
    <n v="1063.0666666666666"/>
    <n v="199.32500000000002"/>
    <n v="265.76666666666654"/>
    <x v="9"/>
    <x v="3"/>
  </r>
  <r>
    <s v="SO - 0006224"/>
    <d v="2015-10-26T00:00:00"/>
    <x v="18"/>
    <n v="3"/>
    <x v="1"/>
    <s v="AUD"/>
    <x v="2"/>
    <x v="1"/>
    <x v="49"/>
    <n v="8"/>
    <n v="2"/>
    <x v="7"/>
    <n v="4"/>
    <n v="99.01111111111112"/>
    <n v="396.04444444444448"/>
    <n v="67.327555555555563"/>
    <n v="126.73422222222223"/>
    <x v="9"/>
    <x v="3"/>
  </r>
  <r>
    <s v="SO - 0006225"/>
    <d v="2015-10-26T00:00:00"/>
    <x v="7"/>
    <n v="17"/>
    <x v="0"/>
    <s v="AUD"/>
    <x v="0"/>
    <x v="2"/>
    <x v="21"/>
    <n v="49"/>
    <n v="7"/>
    <x v="3"/>
    <n v="3"/>
    <n v="270.23333333333335"/>
    <n v="810.7"/>
    <n v="197.27033333333333"/>
    <n v="218.88900000000012"/>
    <x v="9"/>
    <x v="3"/>
  </r>
  <r>
    <s v="SO - 0006226"/>
    <d v="2015-10-26T00:00:00"/>
    <x v="2"/>
    <n v="12"/>
    <x v="1"/>
    <s v="AUD"/>
    <x v="1"/>
    <x v="0"/>
    <x v="40"/>
    <n v="33"/>
    <n v="5"/>
    <x v="1"/>
    <n v="7"/>
    <n v="125.06666666666668"/>
    <n v="875.4666666666667"/>
    <n v="90.048000000000002"/>
    <n v="245.13066666666668"/>
    <x v="9"/>
    <x v="3"/>
  </r>
  <r>
    <s v="SO - 0006227"/>
    <d v="2015-10-26T00:00:00"/>
    <x v="6"/>
    <n v="1"/>
    <x v="1"/>
    <s v="AUD"/>
    <x v="2"/>
    <x v="1"/>
    <x v="6"/>
    <n v="1"/>
    <n v="1"/>
    <x v="4"/>
    <n v="7"/>
    <n v="128.78888888888889"/>
    <n v="901.52222222222224"/>
    <n v="66.970222222222233"/>
    <n v="432.73066666666659"/>
    <x v="9"/>
    <x v="3"/>
  </r>
  <r>
    <s v="SO - 0006228"/>
    <d v="2015-10-26T00:00:00"/>
    <x v="18"/>
    <n v="3"/>
    <x v="1"/>
    <s v="AUD"/>
    <x v="2"/>
    <x v="1"/>
    <x v="52"/>
    <n v="9"/>
    <n v="2"/>
    <x v="7"/>
    <n v="1"/>
    <n v="600.76666666666677"/>
    <n v="600.76666666666677"/>
    <n v="468.59800000000007"/>
    <n v="132.1686666666667"/>
    <x v="9"/>
    <x v="3"/>
  </r>
  <r>
    <s v="SO - 0006229"/>
    <d v="2015-10-26T00:00:00"/>
    <x v="6"/>
    <n v="1"/>
    <x v="1"/>
    <s v="AUD"/>
    <x v="2"/>
    <x v="1"/>
    <x v="41"/>
    <n v="2"/>
    <n v="1"/>
    <x v="4"/>
    <n v="2"/>
    <n v="253.11111111111111"/>
    <n v="506.22222222222223"/>
    <n v="129.08666666666667"/>
    <n v="248.04888888888888"/>
    <x v="9"/>
    <x v="3"/>
  </r>
  <r>
    <s v="SO - 0006230"/>
    <d v="2015-10-27T00:00:00"/>
    <x v="14"/>
    <n v="10"/>
    <x v="1"/>
    <s v="AUD"/>
    <x v="1"/>
    <x v="0"/>
    <x v="45"/>
    <n v="29"/>
    <n v="4"/>
    <x v="5"/>
    <n v="1"/>
    <n v="269.48888888888888"/>
    <n v="269.48888888888888"/>
    <n v="196.72688888888888"/>
    <n v="72.762"/>
    <x v="9"/>
    <x v="3"/>
  </r>
  <r>
    <s v="SO - 0006231"/>
    <d v="2015-10-28T00:00:00"/>
    <x v="13"/>
    <n v="19"/>
    <x v="0"/>
    <s v="AUD"/>
    <x v="3"/>
    <x v="2"/>
    <x v="46"/>
    <n v="55"/>
    <n v="8"/>
    <x v="6"/>
    <n v="6"/>
    <n v="96.033333333333346"/>
    <n v="576.20000000000005"/>
    <n v="62.421666666666674"/>
    <n v="201.67000000000002"/>
    <x v="9"/>
    <x v="3"/>
  </r>
  <r>
    <s v="SO - 0006232"/>
    <d v="2015-10-28T00:00:00"/>
    <x v="14"/>
    <n v="10"/>
    <x v="0"/>
    <s v="AUD"/>
    <x v="1"/>
    <x v="0"/>
    <x v="17"/>
    <n v="28"/>
    <n v="4"/>
    <x v="5"/>
    <n v="4"/>
    <n v="434.75555555555559"/>
    <n v="1739.0222222222224"/>
    <n v="178.24977777777778"/>
    <n v="1026.0231111111111"/>
    <x v="9"/>
    <x v="3"/>
  </r>
  <r>
    <s v="SO - 0006233"/>
    <d v="2015-10-29T00:00:00"/>
    <x v="11"/>
    <n v="20"/>
    <x v="0"/>
    <s v="AUD"/>
    <x v="3"/>
    <x v="2"/>
    <x v="25"/>
    <n v="57"/>
    <n v="8"/>
    <x v="6"/>
    <n v="6"/>
    <n v="112.41111111111111"/>
    <n v="674.4666666666667"/>
    <n v="80.935999999999993"/>
    <n v="188.85066666666671"/>
    <x v="9"/>
    <x v="3"/>
  </r>
  <r>
    <s v="SO - 0006234"/>
    <d v="2015-10-29T00:00:00"/>
    <x v="6"/>
    <n v="1"/>
    <x v="1"/>
    <s v="AUD"/>
    <x v="2"/>
    <x v="1"/>
    <x v="41"/>
    <n v="2"/>
    <n v="1"/>
    <x v="4"/>
    <n v="5"/>
    <n v="220.35555555555555"/>
    <n v="1101.7777777777778"/>
    <n v="141.02755555555555"/>
    <n v="396.6400000000001"/>
    <x v="9"/>
    <x v="3"/>
  </r>
  <r>
    <s v="SO - 0006235"/>
    <d v="2015-10-29T00:00:00"/>
    <x v="14"/>
    <n v="10"/>
    <x v="1"/>
    <s v="AUD"/>
    <x v="2"/>
    <x v="0"/>
    <x v="38"/>
    <n v="27"/>
    <n v="4"/>
    <x v="5"/>
    <n v="6"/>
    <n v="431.03333333333336"/>
    <n v="2586.2000000000003"/>
    <n v="344.82666666666671"/>
    <n v="517.24000000000024"/>
    <x v="9"/>
    <x v="3"/>
  </r>
  <r>
    <s v="SO - 0006236"/>
    <d v="2015-10-29T00:00:00"/>
    <x v="13"/>
    <n v="19"/>
    <x v="1"/>
    <s v="AUD"/>
    <x v="3"/>
    <x v="2"/>
    <x v="46"/>
    <n v="55"/>
    <n v="8"/>
    <x v="6"/>
    <n v="3"/>
    <n v="709.45555555555563"/>
    <n v="2128.3666666666668"/>
    <n v="305.06588888888894"/>
    <n v="1213.1689999999999"/>
    <x v="9"/>
    <x v="3"/>
  </r>
  <r>
    <s v="SO - 0006237"/>
    <d v="2015-10-30T00:00:00"/>
    <x v="7"/>
    <n v="17"/>
    <x v="1"/>
    <s v="AUD"/>
    <x v="0"/>
    <x v="2"/>
    <x v="21"/>
    <n v="49"/>
    <n v="7"/>
    <x v="3"/>
    <n v="7"/>
    <n v="294.05555555555554"/>
    <n v="2058.3888888888887"/>
    <n v="211.72"/>
    <n v="576.34888888888872"/>
    <x v="9"/>
    <x v="3"/>
  </r>
  <r>
    <s v="SO - 0006238"/>
    <d v="2015-10-30T00:00:00"/>
    <x v="6"/>
    <n v="1"/>
    <x v="1"/>
    <s v="AUD"/>
    <x v="2"/>
    <x v="1"/>
    <x v="41"/>
    <n v="2"/>
    <n v="1"/>
    <x v="4"/>
    <n v="9"/>
    <n v="259.81111111111113"/>
    <n v="2338.3000000000002"/>
    <n v="142.89611111111114"/>
    <n v="1052.2349999999999"/>
    <x v="9"/>
    <x v="3"/>
  </r>
  <r>
    <s v="SO - 0006239"/>
    <d v="2015-10-31T00:00:00"/>
    <x v="13"/>
    <n v="19"/>
    <x v="1"/>
    <s v="AUD"/>
    <x v="3"/>
    <x v="2"/>
    <x v="46"/>
    <n v="55"/>
    <n v="8"/>
    <x v="6"/>
    <n v="6"/>
    <n v="265.76666666666665"/>
    <n v="1594.6"/>
    <n v="156.80233333333334"/>
    <n v="653.78599999999983"/>
    <x v="9"/>
    <x v="3"/>
  </r>
  <r>
    <s v="SO - 0006240"/>
    <d v="2015-10-31T00:00:00"/>
    <x v="16"/>
    <n v="5"/>
    <x v="2"/>
    <s v="AUD"/>
    <x v="2"/>
    <x v="1"/>
    <x v="35"/>
    <n v="13"/>
    <n v="2"/>
    <x v="7"/>
    <n v="6"/>
    <n v="253.11111111111111"/>
    <n v="1518.6666666666667"/>
    <n v="106.30666666666667"/>
    <n v="880.82666666666671"/>
    <x v="9"/>
    <x v="3"/>
  </r>
  <r>
    <s v="SO - 0006241"/>
    <d v="2015-10-31T00:00:00"/>
    <x v="6"/>
    <n v="1"/>
    <x v="1"/>
    <s v="AUD"/>
    <x v="2"/>
    <x v="1"/>
    <x v="41"/>
    <n v="2"/>
    <n v="1"/>
    <x v="4"/>
    <n v="2"/>
    <n v="118.36666666666666"/>
    <n v="236.73333333333332"/>
    <n v="69.836333333333329"/>
    <n v="97.060666666666663"/>
    <x v="9"/>
    <x v="3"/>
  </r>
  <r>
    <s v="SO - 0006242"/>
    <d v="2015-10-31T00:00:00"/>
    <x v="2"/>
    <n v="12"/>
    <x v="1"/>
    <s v="AUD"/>
    <x v="1"/>
    <x v="0"/>
    <x v="40"/>
    <n v="33"/>
    <n v="5"/>
    <x v="1"/>
    <n v="9"/>
    <n v="434.75555555555559"/>
    <n v="3912.8"/>
    <n v="304.32888888888891"/>
    <n v="1173.8400000000001"/>
    <x v="9"/>
    <x v="3"/>
  </r>
  <r>
    <s v="SO - 0006243"/>
    <d v="2015-10-31T00:00:00"/>
    <x v="10"/>
    <n v="8"/>
    <x v="1"/>
    <s v="AUD"/>
    <x v="2"/>
    <x v="1"/>
    <x v="44"/>
    <n v="21"/>
    <n v="3"/>
    <x v="2"/>
    <n v="6"/>
    <n v="223.33333333333334"/>
    <n v="1340"/>
    <n v="118.36666666666666"/>
    <n v="629.80000000000007"/>
    <x v="9"/>
    <x v="3"/>
  </r>
  <r>
    <s v="SO - 0006244"/>
    <d v="2015-10-31T00:00:00"/>
    <x v="16"/>
    <n v="5"/>
    <x v="1"/>
    <s v="AUD"/>
    <x v="2"/>
    <x v="1"/>
    <x v="24"/>
    <n v="14"/>
    <n v="2"/>
    <x v="7"/>
    <n v="9"/>
    <n v="425.82222222222225"/>
    <n v="3832.4"/>
    <n v="183.10355555555554"/>
    <n v="2184.4680000000003"/>
    <x v="9"/>
    <x v="3"/>
  </r>
  <r>
    <s v="SO - 0006245"/>
    <d v="2015-10-31T00:00:00"/>
    <x v="14"/>
    <n v="10"/>
    <x v="1"/>
    <s v="AUD"/>
    <x v="2"/>
    <x v="0"/>
    <x v="38"/>
    <n v="27"/>
    <n v="4"/>
    <x v="5"/>
    <n v="3"/>
    <n v="110.92222222222223"/>
    <n v="332.76666666666671"/>
    <n v="79.864000000000004"/>
    <n v="93.174666666666695"/>
    <x v="9"/>
    <x v="3"/>
  </r>
  <r>
    <s v="SO - 0006246"/>
    <d v="2015-11-01T00:00:00"/>
    <x v="18"/>
    <n v="3"/>
    <x v="1"/>
    <s v="AUD"/>
    <x v="2"/>
    <x v="1"/>
    <x v="52"/>
    <n v="9"/>
    <n v="2"/>
    <x v="7"/>
    <n v="7"/>
    <n v="138.46666666666667"/>
    <n v="969.26666666666665"/>
    <n v="56.771333333333331"/>
    <n v="571.86733333333336"/>
    <x v="10"/>
    <x v="3"/>
  </r>
  <r>
    <s v="SO - 0006247"/>
    <d v="2015-11-01T00:00:00"/>
    <x v="18"/>
    <n v="3"/>
    <x v="0"/>
    <s v="AUD"/>
    <x v="2"/>
    <x v="1"/>
    <x v="49"/>
    <n v="8"/>
    <n v="2"/>
    <x v="7"/>
    <n v="8"/>
    <n v="186.11111111111111"/>
    <n v="1488.8888888888889"/>
    <n v="147.02777777777777"/>
    <n v="312.66666666666674"/>
    <x v="10"/>
    <x v="3"/>
  </r>
  <r>
    <s v="SO - 0006248"/>
    <d v="2015-11-01T00:00:00"/>
    <x v="1"/>
    <n v="11"/>
    <x v="1"/>
    <s v="AUD"/>
    <x v="1"/>
    <x v="0"/>
    <x v="43"/>
    <n v="30"/>
    <n v="5"/>
    <x v="1"/>
    <n v="5"/>
    <n v="192.06666666666669"/>
    <n v="960.33333333333348"/>
    <n v="130.60533333333333"/>
    <n v="307.30666666666684"/>
    <x v="10"/>
    <x v="3"/>
  </r>
  <r>
    <s v="SO - 0006249"/>
    <d v="2015-11-01T00:00:00"/>
    <x v="6"/>
    <n v="1"/>
    <x v="0"/>
    <s v="AUD"/>
    <x v="2"/>
    <x v="1"/>
    <x v="6"/>
    <n v="1"/>
    <n v="1"/>
    <x v="4"/>
    <n v="7"/>
    <n v="192.06666666666669"/>
    <n v="1344.4666666666669"/>
    <n v="119.08133333333333"/>
    <n v="510.89733333333356"/>
    <x v="10"/>
    <x v="3"/>
  </r>
  <r>
    <s v="SO - 0006250"/>
    <d v="2015-11-01T00:00:00"/>
    <x v="1"/>
    <n v="11"/>
    <x v="1"/>
    <s v="AUD"/>
    <x v="1"/>
    <x v="0"/>
    <x v="43"/>
    <n v="30"/>
    <n v="5"/>
    <x v="1"/>
    <n v="8"/>
    <n v="209.1888888888889"/>
    <n v="1673.5111111111112"/>
    <n v="144.34033333333332"/>
    <n v="518.78844444444462"/>
    <x v="10"/>
    <x v="3"/>
  </r>
  <r>
    <s v="SO - 0006251"/>
    <d v="2015-11-01T00:00:00"/>
    <x v="19"/>
    <n v="4"/>
    <x v="1"/>
    <s v="AUD"/>
    <x v="2"/>
    <x v="1"/>
    <x v="51"/>
    <n v="12"/>
    <n v="2"/>
    <x v="7"/>
    <n v="8"/>
    <n v="109.43333333333334"/>
    <n v="875.4666666666667"/>
    <n v="56.905333333333338"/>
    <n v="420.22399999999999"/>
    <x v="10"/>
    <x v="3"/>
  </r>
  <r>
    <s v="SO - 0006252"/>
    <d v="2015-11-01T00:00:00"/>
    <x v="12"/>
    <n v="2"/>
    <x v="1"/>
    <s v="AUD"/>
    <x v="2"/>
    <x v="1"/>
    <x v="29"/>
    <n v="6"/>
    <n v="1"/>
    <x v="4"/>
    <n v="3"/>
    <n v="147.4"/>
    <n v="442.20000000000005"/>
    <n v="117.92000000000002"/>
    <n v="88.44"/>
    <x v="10"/>
    <x v="3"/>
  </r>
  <r>
    <s v="SO - 0006253"/>
    <d v="2015-11-01T00:00:00"/>
    <x v="16"/>
    <n v="5"/>
    <x v="1"/>
    <s v="AUD"/>
    <x v="2"/>
    <x v="1"/>
    <x v="35"/>
    <n v="13"/>
    <n v="2"/>
    <x v="7"/>
    <n v="8"/>
    <n v="444.43333333333334"/>
    <n v="3555.4666666666667"/>
    <n v="271.10433333333333"/>
    <n v="1386.6320000000001"/>
    <x v="10"/>
    <x v="3"/>
  </r>
  <r>
    <s v="SO - 0006254"/>
    <d v="2015-11-02T00:00:00"/>
    <x v="8"/>
    <n v="9"/>
    <x v="1"/>
    <s v="AUD"/>
    <x v="2"/>
    <x v="1"/>
    <x v="32"/>
    <n v="24"/>
    <n v="4"/>
    <x v="5"/>
    <n v="2"/>
    <n v="200.25555555555556"/>
    <n v="400.51111111111112"/>
    <n v="132.16866666666667"/>
    <n v="136.17377777777779"/>
    <x v="10"/>
    <x v="3"/>
  </r>
  <r>
    <s v="SO - 0006255"/>
    <d v="2015-11-02T00:00:00"/>
    <x v="4"/>
    <n v="7"/>
    <x v="0"/>
    <s v="AUD"/>
    <x v="2"/>
    <x v="1"/>
    <x v="34"/>
    <n v="19"/>
    <n v="3"/>
    <x v="2"/>
    <n v="7"/>
    <n v="130.27777777777777"/>
    <n v="911.94444444444434"/>
    <n v="58.625"/>
    <n v="501.56944444444434"/>
    <x v="10"/>
    <x v="3"/>
  </r>
  <r>
    <s v="SO - 0006256"/>
    <d v="2015-11-02T00:00:00"/>
    <x v="8"/>
    <n v="9"/>
    <x v="0"/>
    <s v="AUD"/>
    <x v="2"/>
    <x v="0"/>
    <x v="53"/>
    <n v="26"/>
    <n v="4"/>
    <x v="5"/>
    <n v="1"/>
    <n v="441.45555555555552"/>
    <n v="441.45555555555552"/>
    <n v="291.3606666666667"/>
    <n v="150.09488888888882"/>
    <x v="10"/>
    <x v="3"/>
  </r>
  <r>
    <s v="SO - 0006257"/>
    <d v="2015-11-02T00:00:00"/>
    <x v="19"/>
    <n v="4"/>
    <x v="0"/>
    <s v="AUD"/>
    <x v="2"/>
    <x v="1"/>
    <x v="52"/>
    <n v="9"/>
    <n v="2"/>
    <x v="7"/>
    <n v="1"/>
    <n v="123.57777777777778"/>
    <n v="123.57777777777778"/>
    <n v="100.09800000000001"/>
    <n v="23.47977777777777"/>
    <x v="10"/>
    <x v="3"/>
  </r>
  <r>
    <s v="SO - 0006258"/>
    <d v="2015-11-02T00:00:00"/>
    <x v="5"/>
    <n v="16"/>
    <x v="0"/>
    <s v="AUD"/>
    <x v="0"/>
    <x v="2"/>
    <x v="30"/>
    <n v="47"/>
    <n v="7"/>
    <x v="3"/>
    <n v="1"/>
    <n v="438.47777777777782"/>
    <n v="438.47777777777782"/>
    <n v="184.16066666666666"/>
    <n v="254.31711111111116"/>
    <x v="10"/>
    <x v="3"/>
  </r>
  <r>
    <s v="SO - 0006259"/>
    <d v="2015-11-02T00:00:00"/>
    <x v="0"/>
    <n v="15"/>
    <x v="0"/>
    <s v="AUD"/>
    <x v="0"/>
    <x v="0"/>
    <x v="8"/>
    <n v="42"/>
    <n v="6"/>
    <x v="0"/>
    <n v="7"/>
    <n v="117.62222222222223"/>
    <n v="823.35555555555561"/>
    <n v="78.806888888888906"/>
    <n v="271.70733333333328"/>
    <x v="10"/>
    <x v="3"/>
  </r>
  <r>
    <s v="SO - 0006260"/>
    <d v="2015-11-02T00:00:00"/>
    <x v="5"/>
    <n v="16"/>
    <x v="1"/>
    <s v="AUD"/>
    <x v="0"/>
    <x v="3"/>
    <x v="12"/>
    <n v="46"/>
    <n v="7"/>
    <x v="3"/>
    <n v="5"/>
    <n v="29.033333333333335"/>
    <n v="145.16666666666669"/>
    <n v="21.484666666666666"/>
    <n v="37.743333333333354"/>
    <x v="10"/>
    <x v="3"/>
  </r>
  <r>
    <s v="SO - 0006261"/>
    <d v="2015-11-02T00:00:00"/>
    <x v="5"/>
    <n v="16"/>
    <x v="1"/>
    <s v="AUD"/>
    <x v="0"/>
    <x v="0"/>
    <x v="5"/>
    <n v="45"/>
    <n v="7"/>
    <x v="3"/>
    <n v="7"/>
    <n v="116.87777777777779"/>
    <n v="818.14444444444462"/>
    <n v="91.164666666666676"/>
    <n v="179.99177777777788"/>
    <x v="10"/>
    <x v="3"/>
  </r>
  <r>
    <s v="SO - 0006262"/>
    <d v="2015-11-03T00:00:00"/>
    <x v="16"/>
    <n v="5"/>
    <x v="0"/>
    <s v="AUD"/>
    <x v="2"/>
    <x v="1"/>
    <x v="35"/>
    <n v="13"/>
    <n v="2"/>
    <x v="7"/>
    <n v="7"/>
    <n v="94.544444444444437"/>
    <n v="661.81111111111102"/>
    <n v="37.817777777777778"/>
    <n v="397.08666666666659"/>
    <x v="10"/>
    <x v="3"/>
  </r>
  <r>
    <s v="SO - 0006263"/>
    <d v="2015-11-03T00:00:00"/>
    <x v="7"/>
    <n v="17"/>
    <x v="1"/>
    <s v="AUD"/>
    <x v="0"/>
    <x v="2"/>
    <x v="21"/>
    <n v="49"/>
    <n v="7"/>
    <x v="3"/>
    <n v="2"/>
    <n v="267.25555555555559"/>
    <n v="534.51111111111118"/>
    <n v="181.73377777777782"/>
    <n v="171.04355555555554"/>
    <x v="10"/>
    <x v="3"/>
  </r>
  <r>
    <s v="SO - 0006264"/>
    <d v="2015-11-03T00:00:00"/>
    <x v="2"/>
    <n v="12"/>
    <x v="2"/>
    <s v="AUD"/>
    <x v="1"/>
    <x v="0"/>
    <x v="2"/>
    <n v="34"/>
    <n v="5"/>
    <x v="1"/>
    <n v="1"/>
    <n v="269.48888888888888"/>
    <n v="269.48888888888888"/>
    <n v="123.96488888888891"/>
    <n v="145.52399999999997"/>
    <x v="10"/>
    <x v="3"/>
  </r>
  <r>
    <s v="SO - 0006265"/>
    <d v="2015-11-03T00:00:00"/>
    <x v="3"/>
    <n v="6"/>
    <x v="1"/>
    <s v="AUD"/>
    <x v="2"/>
    <x v="1"/>
    <x v="20"/>
    <n v="16"/>
    <n v="3"/>
    <x v="2"/>
    <n v="7"/>
    <n v="122.83333333333333"/>
    <n v="859.83333333333326"/>
    <n v="74.928333333333342"/>
    <n v="335.33499999999981"/>
    <x v="10"/>
    <x v="3"/>
  </r>
  <r>
    <s v="SO - 0006266"/>
    <d v="2015-11-03T00:00:00"/>
    <x v="8"/>
    <n v="9"/>
    <x v="1"/>
    <s v="AUD"/>
    <x v="2"/>
    <x v="1"/>
    <x v="10"/>
    <n v="25"/>
    <n v="4"/>
    <x v="5"/>
    <n v="8"/>
    <n v="95.288888888888891"/>
    <n v="762.31111111111113"/>
    <n v="80.995555555555555"/>
    <n v="114.34666666666669"/>
    <x v="10"/>
    <x v="3"/>
  </r>
  <r>
    <s v="SO - 0006267"/>
    <d v="2015-11-04T00:00:00"/>
    <x v="8"/>
    <n v="9"/>
    <x v="1"/>
    <s v="AUD"/>
    <x v="2"/>
    <x v="0"/>
    <x v="53"/>
    <n v="26"/>
    <n v="4"/>
    <x v="5"/>
    <n v="3"/>
    <n v="411.67777777777775"/>
    <n v="1235.0333333333333"/>
    <n v="251.12344444444443"/>
    <n v="481.66300000000001"/>
    <x v="10"/>
    <x v="3"/>
  </r>
  <r>
    <s v="SO - 0006268"/>
    <d v="2015-11-04T00:00:00"/>
    <x v="3"/>
    <n v="6"/>
    <x v="2"/>
    <s v="AUD"/>
    <x v="2"/>
    <x v="1"/>
    <x v="3"/>
    <n v="17"/>
    <n v="3"/>
    <x v="2"/>
    <n v="9"/>
    <n v="113.90000000000002"/>
    <n v="1025.1000000000001"/>
    <n v="72.896000000000015"/>
    <n v="369.03600000000006"/>
    <x v="10"/>
    <x v="3"/>
  </r>
  <r>
    <s v="SO - 0006269"/>
    <d v="2015-11-04T00:00:00"/>
    <x v="5"/>
    <n v="16"/>
    <x v="0"/>
    <s v="AUD"/>
    <x v="0"/>
    <x v="0"/>
    <x v="5"/>
    <n v="45"/>
    <n v="7"/>
    <x v="3"/>
    <n v="1"/>
    <n v="107.94444444444444"/>
    <n v="107.94444444444444"/>
    <n v="78.799444444444433"/>
    <n v="29.14500000000001"/>
    <x v="10"/>
    <x v="3"/>
  </r>
  <r>
    <s v="SO - 0006270"/>
    <d v="2015-11-04T00:00:00"/>
    <x v="4"/>
    <n v="7"/>
    <x v="1"/>
    <s v="AUD"/>
    <x v="2"/>
    <x v="1"/>
    <x v="4"/>
    <n v="18"/>
    <n v="3"/>
    <x v="2"/>
    <n v="3"/>
    <n v="114.64444444444445"/>
    <n v="343.93333333333334"/>
    <n v="52.736444444444444"/>
    <n v="185.72399999999999"/>
    <x v="10"/>
    <x v="3"/>
  </r>
  <r>
    <s v="SO - 0006271"/>
    <d v="2015-11-04T00:00:00"/>
    <x v="11"/>
    <n v="20"/>
    <x v="0"/>
    <s v="AUD"/>
    <x v="3"/>
    <x v="2"/>
    <x v="22"/>
    <n v="58"/>
    <n v="8"/>
    <x v="6"/>
    <n v="1"/>
    <n v="113.15555555555555"/>
    <n v="113.15555555555555"/>
    <n v="69.024888888888881"/>
    <n v="44.13066666666667"/>
    <x v="10"/>
    <x v="3"/>
  </r>
  <r>
    <s v="SO - 0006272"/>
    <d v="2015-11-04T00:00:00"/>
    <x v="8"/>
    <n v="9"/>
    <x v="1"/>
    <s v="AUD"/>
    <x v="2"/>
    <x v="1"/>
    <x v="10"/>
    <n v="25"/>
    <n v="4"/>
    <x v="5"/>
    <n v="1"/>
    <n v="295.54444444444448"/>
    <n v="295.54444444444448"/>
    <n v="183.23755555555556"/>
    <n v="112.30688888888892"/>
    <x v="10"/>
    <x v="3"/>
  </r>
  <r>
    <s v="SO - 0006273"/>
    <d v="2015-11-04T00:00:00"/>
    <x v="4"/>
    <n v="7"/>
    <x v="0"/>
    <s v="AUD"/>
    <x v="2"/>
    <x v="1"/>
    <x v="34"/>
    <n v="19"/>
    <n v="3"/>
    <x v="2"/>
    <n v="2"/>
    <n v="372.9666666666667"/>
    <n v="745.93333333333339"/>
    <n v="197.67233333333334"/>
    <n v="350.58866666666671"/>
    <x v="10"/>
    <x v="3"/>
  </r>
  <r>
    <s v="SO - 0006274"/>
    <d v="2015-11-05T00:00:00"/>
    <x v="11"/>
    <n v="20"/>
    <x v="1"/>
    <s v="AUD"/>
    <x v="3"/>
    <x v="2"/>
    <x v="25"/>
    <n v="57"/>
    <n v="8"/>
    <x v="6"/>
    <n v="7"/>
    <n v="26.8"/>
    <n v="187.6"/>
    <n v="17.688000000000002"/>
    <n v="63.783999999999978"/>
    <x v="10"/>
    <x v="3"/>
  </r>
  <r>
    <s v="SO - 0006275"/>
    <d v="2015-11-05T00:00:00"/>
    <x v="18"/>
    <n v="3"/>
    <x v="1"/>
    <s v="AUD"/>
    <x v="2"/>
    <x v="1"/>
    <x v="52"/>
    <n v="9"/>
    <n v="2"/>
    <x v="7"/>
    <n v="1"/>
    <n v="422.84444444444443"/>
    <n v="422.84444444444443"/>
    <n v="177.59466666666665"/>
    <n v="245.24977777777778"/>
    <x v="10"/>
    <x v="3"/>
  </r>
  <r>
    <s v="SO - 0006276"/>
    <d v="2015-11-06T00:00:00"/>
    <x v="5"/>
    <n v="16"/>
    <x v="1"/>
    <s v="AUD"/>
    <x v="0"/>
    <x v="0"/>
    <x v="5"/>
    <n v="45"/>
    <n v="7"/>
    <x v="3"/>
    <n v="7"/>
    <n v="280.65555555555557"/>
    <n v="1964.588888888889"/>
    <n v="143.13433333333333"/>
    <n v="962.64855555555562"/>
    <x v="10"/>
    <x v="3"/>
  </r>
  <r>
    <s v="SO - 0006277"/>
    <d v="2015-11-06T00:00:00"/>
    <x v="18"/>
    <n v="3"/>
    <x v="0"/>
    <s v="AUD"/>
    <x v="2"/>
    <x v="1"/>
    <x v="52"/>
    <n v="9"/>
    <n v="2"/>
    <x v="7"/>
    <n v="6"/>
    <n v="124.32222222222224"/>
    <n v="745.93333333333339"/>
    <n v="83.295888888888896"/>
    <n v="246.15800000000002"/>
    <x v="10"/>
    <x v="3"/>
  </r>
  <r>
    <s v="SO - 0006278"/>
    <d v="2015-11-06T00:00:00"/>
    <x v="16"/>
    <n v="5"/>
    <x v="1"/>
    <s v="AUD"/>
    <x v="2"/>
    <x v="1"/>
    <x v="51"/>
    <n v="12"/>
    <n v="2"/>
    <x v="7"/>
    <n v="4"/>
    <n v="190.57777777777778"/>
    <n v="762.31111111111113"/>
    <n v="161.99111111111111"/>
    <n v="114.34666666666669"/>
    <x v="10"/>
    <x v="3"/>
  </r>
  <r>
    <s v="SO - 0006279"/>
    <d v="2015-11-06T00:00:00"/>
    <x v="15"/>
    <n v="13"/>
    <x v="0"/>
    <s v="AUD"/>
    <x v="1"/>
    <x v="0"/>
    <x v="18"/>
    <n v="37"/>
    <n v="6"/>
    <x v="0"/>
    <n v="1"/>
    <n v="427.31111111111113"/>
    <n v="427.31111111111113"/>
    <n v="170.92444444444448"/>
    <n v="256.38666666666666"/>
    <x v="10"/>
    <x v="3"/>
  </r>
  <r>
    <s v="SO - 0006280"/>
    <d v="2015-11-07T00:00:00"/>
    <x v="13"/>
    <n v="19"/>
    <x v="0"/>
    <s v="AUD"/>
    <x v="3"/>
    <x v="2"/>
    <x v="46"/>
    <n v="55"/>
    <n v="8"/>
    <x v="6"/>
    <n v="3"/>
    <n v="195.04444444444445"/>
    <n v="585.13333333333333"/>
    <n v="83.86911111111111"/>
    <n v="333.52600000000001"/>
    <x v="10"/>
    <x v="3"/>
  </r>
  <r>
    <s v="SO - 0006281"/>
    <d v="2015-11-07T00:00:00"/>
    <x v="11"/>
    <n v="20"/>
    <x v="1"/>
    <s v="AUD"/>
    <x v="3"/>
    <x v="2"/>
    <x v="14"/>
    <n v="56"/>
    <n v="8"/>
    <x v="6"/>
    <n v="8"/>
    <n v="198.76666666666668"/>
    <n v="1590.1333333333334"/>
    <n v="109.32166666666667"/>
    <n v="715.56000000000006"/>
    <x v="10"/>
    <x v="3"/>
  </r>
  <r>
    <s v="SO - 0006282"/>
    <d v="2015-11-07T00:00:00"/>
    <x v="12"/>
    <n v="2"/>
    <x v="1"/>
    <s v="AUD"/>
    <x v="2"/>
    <x v="1"/>
    <x v="37"/>
    <n v="5"/>
    <n v="1"/>
    <x v="4"/>
    <n v="5"/>
    <n v="439.9666666666667"/>
    <n v="2199.8333333333335"/>
    <n v="259.58033333333333"/>
    <n v="901.93166666666684"/>
    <x v="10"/>
    <x v="3"/>
  </r>
  <r>
    <s v="SO - 0006283"/>
    <d v="2015-11-07T00:00:00"/>
    <x v="4"/>
    <n v="7"/>
    <x v="1"/>
    <s v="AUD"/>
    <x v="2"/>
    <x v="1"/>
    <x v="44"/>
    <n v="21"/>
    <n v="3"/>
    <x v="2"/>
    <n v="2"/>
    <n v="187.60000000000002"/>
    <n v="375.20000000000005"/>
    <n v="159.46"/>
    <n v="56.28000000000003"/>
    <x v="10"/>
    <x v="3"/>
  </r>
  <r>
    <s v="SO - 0006284"/>
    <d v="2015-11-07T00:00:00"/>
    <x v="12"/>
    <n v="2"/>
    <x v="1"/>
    <s v="AUD"/>
    <x v="2"/>
    <x v="1"/>
    <x v="29"/>
    <n v="6"/>
    <n v="1"/>
    <x v="4"/>
    <n v="9"/>
    <n v="109.43333333333334"/>
    <n v="984.90000000000009"/>
    <n v="70.037333333333336"/>
    <n v="354.56400000000008"/>
    <x v="10"/>
    <x v="3"/>
  </r>
  <r>
    <s v="SO - 0006285"/>
    <d v="2015-11-07T00:00:00"/>
    <x v="5"/>
    <n v="16"/>
    <x v="2"/>
    <s v="AUD"/>
    <x v="0"/>
    <x v="2"/>
    <x v="30"/>
    <n v="47"/>
    <n v="7"/>
    <x v="3"/>
    <n v="7"/>
    <n v="439.22222222222223"/>
    <n v="3074.5555555555557"/>
    <n v="180.08111111111108"/>
    <n v="1813.9877777777781"/>
    <x v="10"/>
    <x v="3"/>
  </r>
  <r>
    <s v="SO - 0006286"/>
    <d v="2015-11-07T00:00:00"/>
    <x v="7"/>
    <n v="17"/>
    <x v="1"/>
    <s v="AUD"/>
    <x v="0"/>
    <x v="2"/>
    <x v="30"/>
    <n v="47"/>
    <n v="7"/>
    <x v="3"/>
    <n v="3"/>
    <n v="587.36666666666667"/>
    <n v="1762.1"/>
    <n v="334.79899999999998"/>
    <n v="757.70299999999997"/>
    <x v="10"/>
    <x v="3"/>
  </r>
  <r>
    <s v="SO - 0006287"/>
    <d v="2015-11-08T00:00:00"/>
    <x v="15"/>
    <n v="13"/>
    <x v="1"/>
    <s v="AUD"/>
    <x v="1"/>
    <x v="0"/>
    <x v="18"/>
    <n v="37"/>
    <n v="6"/>
    <x v="0"/>
    <n v="5"/>
    <n v="98.266666666666666"/>
    <n v="491.33333333333331"/>
    <n v="51.098666666666666"/>
    <n v="235.83999999999997"/>
    <x v="10"/>
    <x v="3"/>
  </r>
  <r>
    <s v="SO - 0006288"/>
    <d v="2015-11-08T00:00:00"/>
    <x v="6"/>
    <n v="1"/>
    <x v="0"/>
    <s v="AUD"/>
    <x v="2"/>
    <x v="1"/>
    <x v="41"/>
    <n v="2"/>
    <n v="1"/>
    <x v="4"/>
    <n v="7"/>
    <n v="115.38888888888889"/>
    <n v="807.72222222222217"/>
    <n v="63.463888888888896"/>
    <n v="363.47499999999991"/>
    <x v="10"/>
    <x v="3"/>
  </r>
  <r>
    <s v="SO - 0006289"/>
    <d v="2015-11-08T00:00:00"/>
    <x v="13"/>
    <n v="19"/>
    <x v="1"/>
    <s v="AUD"/>
    <x v="3"/>
    <x v="2"/>
    <x v="23"/>
    <n v="53"/>
    <n v="8"/>
    <x v="6"/>
    <n v="8"/>
    <n v="570.98888888888894"/>
    <n v="4567.9111111111115"/>
    <n v="462.50100000000009"/>
    <n v="867.90311111111077"/>
    <x v="10"/>
    <x v="3"/>
  </r>
  <r>
    <s v="SO - 0006290"/>
    <d v="2015-11-08T00:00:00"/>
    <x v="11"/>
    <n v="20"/>
    <x v="0"/>
    <s v="AUD"/>
    <x v="3"/>
    <x v="2"/>
    <x v="25"/>
    <n v="57"/>
    <n v="8"/>
    <x v="6"/>
    <n v="6"/>
    <n v="89.333333333333329"/>
    <n v="536"/>
    <n v="42.879999999999995"/>
    <n v="278.72000000000003"/>
    <x v="10"/>
    <x v="3"/>
  </r>
  <r>
    <s v="SO - 0006291"/>
    <d v="2015-11-08T00:00:00"/>
    <x v="9"/>
    <n v="18"/>
    <x v="0"/>
    <s v="AUD"/>
    <x v="0"/>
    <x v="2"/>
    <x v="11"/>
    <n v="51"/>
    <n v="8"/>
    <x v="6"/>
    <n v="1"/>
    <n v="18.611111111111111"/>
    <n v="18.611111111111111"/>
    <n v="14.516666666666667"/>
    <n v="4.0944444444444432"/>
    <x v="10"/>
    <x v="3"/>
  </r>
  <r>
    <s v="SO - 0006292"/>
    <d v="2015-11-08T00:00:00"/>
    <x v="10"/>
    <n v="8"/>
    <x v="1"/>
    <s v="AUD"/>
    <x v="2"/>
    <x v="1"/>
    <x v="44"/>
    <n v="21"/>
    <n v="3"/>
    <x v="2"/>
    <n v="8"/>
    <n v="256.83333333333331"/>
    <n v="2054.6666666666665"/>
    <n v="123.28"/>
    <n v="1068.4266666666665"/>
    <x v="10"/>
    <x v="3"/>
  </r>
  <r>
    <s v="SO - 0006293"/>
    <d v="2015-11-09T00:00:00"/>
    <x v="11"/>
    <n v="20"/>
    <x v="1"/>
    <s v="AUD"/>
    <x v="3"/>
    <x v="2"/>
    <x v="22"/>
    <n v="58"/>
    <n v="8"/>
    <x v="6"/>
    <n v="4"/>
    <n v="427.31111111111113"/>
    <n v="1709.2444444444445"/>
    <n v="196.56311111111114"/>
    <n v="922.99199999999996"/>
    <x v="10"/>
    <x v="3"/>
  </r>
  <r>
    <s v="SO - 0006294"/>
    <d v="2015-11-09T00:00:00"/>
    <x v="7"/>
    <n v="17"/>
    <x v="1"/>
    <s v="AUD"/>
    <x v="0"/>
    <x v="2"/>
    <x v="7"/>
    <n v="48"/>
    <n v="7"/>
    <x v="3"/>
    <n v="6"/>
    <n v="215.88888888888889"/>
    <n v="1295.3333333333333"/>
    <n v="129.53333333333333"/>
    <n v="518.13333333333321"/>
    <x v="10"/>
    <x v="3"/>
  </r>
  <r>
    <s v="SO - 0006295"/>
    <d v="2015-11-09T00:00:00"/>
    <x v="10"/>
    <n v="8"/>
    <x v="2"/>
    <s v="AUD"/>
    <x v="2"/>
    <x v="1"/>
    <x v="44"/>
    <n v="21"/>
    <n v="3"/>
    <x v="2"/>
    <n v="4"/>
    <n v="125.06666666666668"/>
    <n v="500.26666666666671"/>
    <n v="78.792000000000002"/>
    <n v="185.0986666666667"/>
    <x v="10"/>
    <x v="3"/>
  </r>
  <r>
    <s v="SO - 0006296"/>
    <d v="2015-11-09T00:00:00"/>
    <x v="12"/>
    <n v="2"/>
    <x v="1"/>
    <s v="AUD"/>
    <x v="2"/>
    <x v="1"/>
    <x v="37"/>
    <n v="5"/>
    <n v="1"/>
    <x v="4"/>
    <n v="8"/>
    <n v="434.75555555555559"/>
    <n v="3478.0444444444447"/>
    <n v="182.59733333333332"/>
    <n v="2017.2657777777781"/>
    <x v="10"/>
    <x v="3"/>
  </r>
  <r>
    <s v="SO - 0006297"/>
    <d v="2015-11-10T00:00:00"/>
    <x v="2"/>
    <n v="12"/>
    <x v="1"/>
    <s v="AUD"/>
    <x v="1"/>
    <x v="0"/>
    <x v="2"/>
    <n v="34"/>
    <n v="5"/>
    <x v="1"/>
    <n v="5"/>
    <n v="428.8"/>
    <n v="2144"/>
    <n v="188.67200000000003"/>
    <n v="1200.6399999999999"/>
    <x v="10"/>
    <x v="3"/>
  </r>
  <r>
    <s v="SO - 0006298"/>
    <d v="2015-11-10T00:00:00"/>
    <x v="11"/>
    <n v="20"/>
    <x v="1"/>
    <s v="AUD"/>
    <x v="3"/>
    <x v="2"/>
    <x v="25"/>
    <n v="57"/>
    <n v="8"/>
    <x v="6"/>
    <n v="6"/>
    <n v="443.68888888888893"/>
    <n v="2662.1333333333337"/>
    <n v="177.47555555555559"/>
    <n v="1597.2800000000002"/>
    <x v="10"/>
    <x v="3"/>
  </r>
  <r>
    <s v="SO - 0006299"/>
    <d v="2015-11-10T00:00:00"/>
    <x v="3"/>
    <n v="6"/>
    <x v="0"/>
    <s v="AUD"/>
    <x v="2"/>
    <x v="1"/>
    <x v="4"/>
    <n v="18"/>
    <n v="3"/>
    <x v="2"/>
    <n v="9"/>
    <n v="411.67777777777775"/>
    <n v="3705.1"/>
    <n v="275.82411111111111"/>
    <n v="1222.683"/>
    <x v="10"/>
    <x v="3"/>
  </r>
  <r>
    <s v="SO - 0006300"/>
    <d v="2015-11-10T00:00:00"/>
    <x v="4"/>
    <n v="7"/>
    <x v="1"/>
    <s v="AUD"/>
    <x v="2"/>
    <x v="1"/>
    <x v="48"/>
    <n v="20"/>
    <n v="3"/>
    <x v="2"/>
    <n v="2"/>
    <n v="120.60000000000001"/>
    <n v="241.20000000000002"/>
    <n v="82.00800000000001"/>
    <n v="77.183999999999997"/>
    <x v="10"/>
    <x v="3"/>
  </r>
  <r>
    <s v="SO - 0006301"/>
    <d v="2015-11-10T00:00:00"/>
    <x v="9"/>
    <n v="18"/>
    <x v="0"/>
    <s v="AUD"/>
    <x v="0"/>
    <x v="2"/>
    <x v="11"/>
    <n v="51"/>
    <n v="7"/>
    <x v="3"/>
    <n v="3"/>
    <n v="216.63333333333333"/>
    <n v="649.9"/>
    <n v="99.651333333333341"/>
    <n v="350.94599999999997"/>
    <x v="10"/>
    <x v="3"/>
  </r>
  <r>
    <s v="SO - 0006302"/>
    <d v="2015-11-11T00:00:00"/>
    <x v="3"/>
    <n v="6"/>
    <x v="2"/>
    <s v="AUD"/>
    <x v="2"/>
    <x v="1"/>
    <x v="20"/>
    <n v="16"/>
    <n v="3"/>
    <x v="2"/>
    <n v="6"/>
    <n v="439.22222222222223"/>
    <n v="2635.3333333333335"/>
    <n v="373.33888888888885"/>
    <n v="395.30000000000064"/>
    <x v="10"/>
    <x v="3"/>
  </r>
  <r>
    <s v="SO - 0006303"/>
    <d v="2015-11-11T00:00:00"/>
    <x v="16"/>
    <n v="5"/>
    <x v="0"/>
    <s v="AUD"/>
    <x v="2"/>
    <x v="1"/>
    <x v="51"/>
    <n v="12"/>
    <n v="2"/>
    <x v="7"/>
    <n v="8"/>
    <n v="119.11111111111111"/>
    <n v="952.88888888888891"/>
    <n v="80.995555555555555"/>
    <n v="304.92444444444448"/>
    <x v="10"/>
    <x v="3"/>
  </r>
  <r>
    <s v="SO - 0006304"/>
    <d v="2015-11-11T00:00:00"/>
    <x v="8"/>
    <n v="9"/>
    <x v="1"/>
    <s v="AUD"/>
    <x v="2"/>
    <x v="1"/>
    <x v="32"/>
    <n v="24"/>
    <n v="4"/>
    <x v="5"/>
    <n v="2"/>
    <n v="276.93333333333334"/>
    <n v="553.86666666666667"/>
    <n v="227.08533333333332"/>
    <n v="99.696000000000026"/>
    <x v="10"/>
    <x v="3"/>
  </r>
  <r>
    <s v="SO - 0006305"/>
    <d v="2015-11-11T00:00:00"/>
    <x v="1"/>
    <n v="11"/>
    <x v="1"/>
    <s v="AUD"/>
    <x v="1"/>
    <x v="0"/>
    <x v="1"/>
    <n v="31"/>
    <n v="5"/>
    <x v="1"/>
    <n v="7"/>
    <n v="326.06666666666666"/>
    <n v="2282.4666666666667"/>
    <n v="182.59733333333335"/>
    <n v="1004.2853333333333"/>
    <x v="10"/>
    <x v="3"/>
  </r>
  <r>
    <s v="SO - 0006306"/>
    <d v="2015-11-11T00:00:00"/>
    <x v="11"/>
    <n v="20"/>
    <x v="1"/>
    <s v="AUD"/>
    <x v="3"/>
    <x v="2"/>
    <x v="14"/>
    <n v="56"/>
    <n v="8"/>
    <x v="6"/>
    <n v="3"/>
    <n v="23.077777777777779"/>
    <n v="69.233333333333334"/>
    <n v="9.9234444444444456"/>
    <n v="39.462999999999994"/>
    <x v="10"/>
    <x v="3"/>
  </r>
  <r>
    <s v="SO - 0006307"/>
    <d v="2015-11-11T00:00:00"/>
    <x v="8"/>
    <n v="9"/>
    <x v="0"/>
    <s v="AUD"/>
    <x v="2"/>
    <x v="0"/>
    <x v="53"/>
    <n v="26"/>
    <n v="4"/>
    <x v="5"/>
    <n v="2"/>
    <n v="655.8555555555555"/>
    <n v="1311.711111111111"/>
    <n v="341.04488888888886"/>
    <n v="629.62133333333327"/>
    <x v="10"/>
    <x v="3"/>
  </r>
  <r>
    <s v="SO - 0006308"/>
    <d v="2015-11-11T00:00:00"/>
    <x v="6"/>
    <n v="1"/>
    <x v="1"/>
    <s v="AUD"/>
    <x v="2"/>
    <x v="1"/>
    <x v="6"/>
    <n v="1"/>
    <n v="1"/>
    <x v="4"/>
    <n v="1"/>
    <n v="23.822222222222223"/>
    <n v="23.822222222222223"/>
    <n v="13.816888888888888"/>
    <n v="10.005333333333335"/>
    <x v="10"/>
    <x v="3"/>
  </r>
  <r>
    <s v="SO - 0006309"/>
    <d v="2015-11-12T00:00:00"/>
    <x v="11"/>
    <n v="20"/>
    <x v="0"/>
    <s v="AUD"/>
    <x v="3"/>
    <x v="2"/>
    <x v="25"/>
    <n v="57"/>
    <n v="8"/>
    <x v="6"/>
    <n v="6"/>
    <n v="106.45555555555556"/>
    <n v="638.73333333333335"/>
    <n v="83.035333333333341"/>
    <n v="140.5213333333333"/>
    <x v="10"/>
    <x v="3"/>
  </r>
  <r>
    <s v="SO - 0006310"/>
    <d v="2015-11-12T00:00:00"/>
    <x v="6"/>
    <n v="1"/>
    <x v="1"/>
    <s v="AUD"/>
    <x v="2"/>
    <x v="1"/>
    <x v="41"/>
    <n v="2"/>
    <n v="1"/>
    <x v="4"/>
    <n v="2"/>
    <n v="282.88888888888891"/>
    <n v="565.77777777777783"/>
    <n v="132.95777777777778"/>
    <n v="299.86222222222227"/>
    <x v="10"/>
    <x v="3"/>
  </r>
  <r>
    <s v="SO - 0006311"/>
    <d v="2015-11-12T00:00:00"/>
    <x v="12"/>
    <n v="2"/>
    <x v="0"/>
    <s v="AUD"/>
    <x v="2"/>
    <x v="1"/>
    <x v="37"/>
    <n v="5"/>
    <n v="1"/>
    <x v="4"/>
    <n v="3"/>
    <n v="308.94444444444446"/>
    <n v="926.83333333333337"/>
    <n v="228.6188888888889"/>
    <n v="240.97666666666669"/>
    <x v="10"/>
    <x v="3"/>
  </r>
  <r>
    <s v="SO - 0006312"/>
    <d v="2015-11-12T00:00:00"/>
    <x v="5"/>
    <n v="16"/>
    <x v="0"/>
    <s v="AUD"/>
    <x v="0"/>
    <x v="0"/>
    <x v="5"/>
    <n v="45"/>
    <n v="7"/>
    <x v="3"/>
    <n v="4"/>
    <n v="223.33333333333334"/>
    <n v="893.33333333333337"/>
    <n v="91.566666666666663"/>
    <n v="527.06666666666672"/>
    <x v="10"/>
    <x v="3"/>
  </r>
  <r>
    <s v="SO - 0006313"/>
    <d v="2015-11-13T00:00:00"/>
    <x v="9"/>
    <n v="18"/>
    <x v="2"/>
    <s v="AUD"/>
    <x v="0"/>
    <x v="2"/>
    <x v="56"/>
    <n v="52"/>
    <n v="8"/>
    <x v="6"/>
    <n v="4"/>
    <n v="202.48888888888891"/>
    <n v="809.95555555555563"/>
    <n v="170.09066666666666"/>
    <n v="129.59288888888898"/>
    <x v="10"/>
    <x v="3"/>
  </r>
  <r>
    <s v="SO - 0006314"/>
    <d v="2015-11-13T00:00:00"/>
    <x v="13"/>
    <n v="19"/>
    <x v="0"/>
    <s v="AUD"/>
    <x v="3"/>
    <x v="2"/>
    <x v="23"/>
    <n v="53"/>
    <n v="8"/>
    <x v="6"/>
    <n v="7"/>
    <n v="223.33333333333334"/>
    <n v="1563.3333333333335"/>
    <n v="98.266666666666666"/>
    <n v="875.46666666666681"/>
    <x v="10"/>
    <x v="3"/>
  </r>
  <r>
    <s v="SO - 0006315"/>
    <d v="2015-11-14T00:00:00"/>
    <x v="13"/>
    <n v="19"/>
    <x v="2"/>
    <s v="AUD"/>
    <x v="3"/>
    <x v="2"/>
    <x v="46"/>
    <n v="55"/>
    <n v="8"/>
    <x v="6"/>
    <n v="1"/>
    <n v="441.45555555555552"/>
    <n v="441.45555555555552"/>
    <n v="229.55688888888892"/>
    <n v="211.8986666666666"/>
    <x v="10"/>
    <x v="3"/>
  </r>
  <r>
    <s v="SO - 0006316"/>
    <d v="2015-11-14T00:00:00"/>
    <x v="12"/>
    <n v="2"/>
    <x v="1"/>
    <s v="AUD"/>
    <x v="2"/>
    <x v="1"/>
    <x v="15"/>
    <n v="4"/>
    <n v="1"/>
    <x v="4"/>
    <n v="5"/>
    <n v="146.65555555555557"/>
    <n v="733.27777777777783"/>
    <n v="109.99166666666667"/>
    <n v="183.31944444444446"/>
    <x v="10"/>
    <x v="3"/>
  </r>
  <r>
    <s v="SO - 0006317"/>
    <d v="2015-11-15T00:00:00"/>
    <x v="5"/>
    <n v="16"/>
    <x v="2"/>
    <s v="AUD"/>
    <x v="0"/>
    <x v="0"/>
    <x v="5"/>
    <n v="45"/>
    <n v="7"/>
    <x v="3"/>
    <n v="5"/>
    <n v="264.27777777777777"/>
    <n v="1321.3888888888889"/>
    <n v="118.92500000000001"/>
    <n v="726.76388888888891"/>
    <x v="10"/>
    <x v="3"/>
  </r>
  <r>
    <s v="SO - 0006318"/>
    <d v="2015-11-15T00:00:00"/>
    <x v="3"/>
    <n v="6"/>
    <x v="1"/>
    <s v="AUD"/>
    <x v="2"/>
    <x v="1"/>
    <x v="4"/>
    <n v="18"/>
    <n v="3"/>
    <x v="2"/>
    <n v="7"/>
    <n v="81.888888888888886"/>
    <n v="573.22222222222217"/>
    <n v="63.873333333333335"/>
    <n v="126.10888888888883"/>
    <x v="10"/>
    <x v="3"/>
  </r>
  <r>
    <s v="SO - 0006319"/>
    <d v="2015-11-15T00:00:00"/>
    <x v="13"/>
    <n v="19"/>
    <x v="0"/>
    <s v="AUD"/>
    <x v="3"/>
    <x v="2"/>
    <x v="39"/>
    <n v="54"/>
    <n v="8"/>
    <x v="6"/>
    <n v="3"/>
    <n v="287.35555555555561"/>
    <n v="862.06666666666683"/>
    <n v="218.39022222222223"/>
    <n v="206.89600000000019"/>
    <x v="10"/>
    <x v="3"/>
  </r>
  <r>
    <s v="SO - 0006320"/>
    <d v="2015-11-15T00:00:00"/>
    <x v="13"/>
    <n v="19"/>
    <x v="0"/>
    <s v="AUD"/>
    <x v="3"/>
    <x v="2"/>
    <x v="39"/>
    <n v="54"/>
    <n v="8"/>
    <x v="6"/>
    <n v="6"/>
    <n v="444.43333333333334"/>
    <n v="2666.6"/>
    <n v="239.99400000000003"/>
    <n v="1226.6359999999997"/>
    <x v="10"/>
    <x v="3"/>
  </r>
  <r>
    <s v="SO - 0006321"/>
    <d v="2015-11-15T00:00:00"/>
    <x v="6"/>
    <n v="1"/>
    <x v="0"/>
    <s v="AUD"/>
    <x v="2"/>
    <x v="1"/>
    <x v="6"/>
    <n v="1"/>
    <n v="1"/>
    <x v="4"/>
    <n v="6"/>
    <n v="437.73333333333335"/>
    <n v="2626.4"/>
    <n v="275.77199999999999"/>
    <n v="971.76800000000003"/>
    <x v="10"/>
    <x v="3"/>
  </r>
  <r>
    <s v="SO - 0006322"/>
    <d v="2015-11-16T00:00:00"/>
    <x v="10"/>
    <n v="8"/>
    <x v="2"/>
    <s v="AUD"/>
    <x v="2"/>
    <x v="1"/>
    <x v="44"/>
    <n v="21"/>
    <n v="3"/>
    <x v="2"/>
    <n v="7"/>
    <n v="413.91111111111115"/>
    <n v="2897.3777777777782"/>
    <n v="306.29422222222223"/>
    <n v="753.31822222222263"/>
    <x v="10"/>
    <x v="3"/>
  </r>
  <r>
    <s v="SO - 0006323"/>
    <d v="2015-11-16T00:00:00"/>
    <x v="15"/>
    <n v="13"/>
    <x v="1"/>
    <s v="AUD"/>
    <x v="1"/>
    <x v="0"/>
    <x v="18"/>
    <n v="37"/>
    <n v="5"/>
    <x v="1"/>
    <n v="2"/>
    <n v="280.65555555555557"/>
    <n v="561.31111111111113"/>
    <n v="112.26222222222223"/>
    <n v="336.78666666666663"/>
    <x v="10"/>
    <x v="3"/>
  </r>
  <r>
    <s v="SO - 0006324"/>
    <d v="2015-11-16T00:00:00"/>
    <x v="10"/>
    <n v="8"/>
    <x v="2"/>
    <s v="AUD"/>
    <x v="2"/>
    <x v="1"/>
    <x v="31"/>
    <n v="23"/>
    <n v="4"/>
    <x v="5"/>
    <n v="4"/>
    <n v="201"/>
    <n v="804"/>
    <n v="82.41"/>
    <n v="474.36"/>
    <x v="10"/>
    <x v="3"/>
  </r>
  <r>
    <s v="SO - 0006325"/>
    <d v="2015-11-16T00:00:00"/>
    <x v="12"/>
    <n v="2"/>
    <x v="2"/>
    <s v="AUD"/>
    <x v="2"/>
    <x v="1"/>
    <x v="15"/>
    <n v="4"/>
    <n v="1"/>
    <x v="4"/>
    <n v="4"/>
    <n v="218.12222222222223"/>
    <n v="872.48888888888894"/>
    <n v="126.51088888888889"/>
    <n v="366.44533333333339"/>
    <x v="10"/>
    <x v="3"/>
  </r>
  <r>
    <s v="SO - 0006326"/>
    <d v="2015-11-16T00:00:00"/>
    <x v="12"/>
    <n v="2"/>
    <x v="1"/>
    <s v="AUD"/>
    <x v="2"/>
    <x v="1"/>
    <x v="37"/>
    <n v="5"/>
    <n v="1"/>
    <x v="4"/>
    <n v="4"/>
    <n v="311.17777777777775"/>
    <n v="1244.711111111111"/>
    <n v="146.25355555555555"/>
    <n v="659.69688888888879"/>
    <x v="10"/>
    <x v="3"/>
  </r>
  <r>
    <s v="SO - 0006327"/>
    <d v="2015-11-16T00:00:00"/>
    <x v="18"/>
    <n v="3"/>
    <x v="1"/>
    <s v="AUD"/>
    <x v="2"/>
    <x v="1"/>
    <x v="52"/>
    <n v="9"/>
    <n v="2"/>
    <x v="7"/>
    <n v="9"/>
    <n v="445.92222222222222"/>
    <n v="4013.3"/>
    <n v="325.52322222222227"/>
    <n v="1083.5909999999999"/>
    <x v="10"/>
    <x v="3"/>
  </r>
  <r>
    <s v="SO - 0006328"/>
    <d v="2015-11-16T00:00:00"/>
    <x v="6"/>
    <n v="1"/>
    <x v="1"/>
    <s v="AUD"/>
    <x v="2"/>
    <x v="1"/>
    <x v="6"/>
    <n v="1"/>
    <n v="1"/>
    <x v="4"/>
    <n v="9"/>
    <n v="27.544444444444444"/>
    <n v="247.9"/>
    <n v="12.670444444444446"/>
    <n v="133.86599999999999"/>
    <x v="10"/>
    <x v="3"/>
  </r>
  <r>
    <s v="SO - 0006329"/>
    <d v="2015-11-17T00:00:00"/>
    <x v="9"/>
    <n v="18"/>
    <x v="1"/>
    <s v="AUD"/>
    <x v="0"/>
    <x v="2"/>
    <x v="55"/>
    <n v="50"/>
    <n v="7"/>
    <x v="3"/>
    <n v="7"/>
    <n v="301.5"/>
    <n v="2110.5"/>
    <n v="177.88499999999999"/>
    <n v="865.30500000000006"/>
    <x v="10"/>
    <x v="3"/>
  </r>
  <r>
    <s v="SO - 0006330"/>
    <d v="2015-11-17T00:00:00"/>
    <x v="13"/>
    <n v="19"/>
    <x v="1"/>
    <s v="AUD"/>
    <x v="3"/>
    <x v="2"/>
    <x v="39"/>
    <n v="54"/>
    <n v="8"/>
    <x v="6"/>
    <n v="1"/>
    <n v="351.37777777777779"/>
    <n v="351.37777777777779"/>
    <n v="179.20266666666669"/>
    <n v="172.17511111111111"/>
    <x v="10"/>
    <x v="3"/>
  </r>
  <r>
    <s v="SO - 0006331"/>
    <d v="2015-11-17T00:00:00"/>
    <x v="19"/>
    <n v="4"/>
    <x v="1"/>
    <s v="AUD"/>
    <x v="2"/>
    <x v="1"/>
    <x v="52"/>
    <n v="9"/>
    <n v="2"/>
    <x v="7"/>
    <n v="6"/>
    <n v="119.85555555555555"/>
    <n v="719.13333333333333"/>
    <n v="63.523444444444443"/>
    <n v="337.99266666666665"/>
    <x v="10"/>
    <x v="3"/>
  </r>
  <r>
    <s v="SO - 0006332"/>
    <d v="2015-11-18T00:00:00"/>
    <x v="2"/>
    <n v="12"/>
    <x v="0"/>
    <s v="AUD"/>
    <x v="1"/>
    <x v="0"/>
    <x v="16"/>
    <n v="35"/>
    <n v="5"/>
    <x v="1"/>
    <n v="4"/>
    <n v="265.76666666666665"/>
    <n v="1063.0666666666666"/>
    <n v="130.22566666666665"/>
    <n v="542.16399999999999"/>
    <x v="10"/>
    <x v="3"/>
  </r>
  <r>
    <s v="SO - 0006333"/>
    <d v="2015-11-18T00:00:00"/>
    <x v="2"/>
    <n v="12"/>
    <x v="0"/>
    <s v="AUD"/>
    <x v="1"/>
    <x v="0"/>
    <x v="40"/>
    <n v="33"/>
    <n v="5"/>
    <x v="1"/>
    <n v="6"/>
    <n v="23.077777777777779"/>
    <n v="138.46666666666667"/>
    <n v="11.53888888888889"/>
    <n v="69.233333333333334"/>
    <x v="10"/>
    <x v="3"/>
  </r>
  <r>
    <s v="SO - 0006334"/>
    <d v="2015-11-18T00:00:00"/>
    <x v="0"/>
    <n v="15"/>
    <x v="1"/>
    <s v="AUD"/>
    <x v="0"/>
    <x v="0"/>
    <x v="8"/>
    <n v="42"/>
    <n v="6"/>
    <x v="0"/>
    <n v="7"/>
    <n v="125.06666666666668"/>
    <n v="875.4666666666667"/>
    <n v="52.528000000000006"/>
    <n v="507.77066666666667"/>
    <x v="10"/>
    <x v="3"/>
  </r>
  <r>
    <s v="SO - 0006335"/>
    <d v="2015-11-18T00:00:00"/>
    <x v="16"/>
    <n v="5"/>
    <x v="1"/>
    <s v="AUD"/>
    <x v="2"/>
    <x v="1"/>
    <x v="24"/>
    <n v="14"/>
    <n v="2"/>
    <x v="7"/>
    <n v="4"/>
    <n v="214.4"/>
    <n v="857.6"/>
    <n v="120.06400000000002"/>
    <n v="377.34399999999994"/>
    <x v="10"/>
    <x v="3"/>
  </r>
  <r>
    <s v="SO - 0006336"/>
    <d v="2015-11-18T00:00:00"/>
    <x v="16"/>
    <n v="5"/>
    <x v="1"/>
    <s v="AUD"/>
    <x v="2"/>
    <x v="1"/>
    <x v="51"/>
    <n v="12"/>
    <n v="2"/>
    <x v="7"/>
    <n v="8"/>
    <n v="326.06666666666666"/>
    <n v="2608.5333333333333"/>
    <n v="247.81066666666663"/>
    <n v="626.04800000000023"/>
    <x v="10"/>
    <x v="3"/>
  </r>
  <r>
    <s v="SO - 0006337"/>
    <d v="2015-11-19T00:00:00"/>
    <x v="1"/>
    <n v="11"/>
    <x v="1"/>
    <s v="AUD"/>
    <x v="1"/>
    <x v="0"/>
    <x v="43"/>
    <n v="30"/>
    <n v="5"/>
    <x v="1"/>
    <n v="6"/>
    <n v="29.777777777777779"/>
    <n v="178.66666666666669"/>
    <n v="17.866666666666664"/>
    <n v="71.466666666666697"/>
    <x v="10"/>
    <x v="3"/>
  </r>
  <r>
    <s v="SO - 0006338"/>
    <d v="2015-11-19T00:00:00"/>
    <x v="7"/>
    <n v="17"/>
    <x v="1"/>
    <s v="AUD"/>
    <x v="0"/>
    <x v="2"/>
    <x v="7"/>
    <n v="48"/>
    <n v="7"/>
    <x v="3"/>
    <n v="9"/>
    <n v="442.20000000000005"/>
    <n v="3979.8"/>
    <n v="349.33800000000002"/>
    <n v="835.75799999999981"/>
    <x v="10"/>
    <x v="3"/>
  </r>
  <r>
    <s v="SO - 0006339"/>
    <d v="2015-11-20T00:00:00"/>
    <x v="8"/>
    <n v="9"/>
    <x v="0"/>
    <s v="AUD"/>
    <x v="2"/>
    <x v="1"/>
    <x v="10"/>
    <n v="25"/>
    <n v="4"/>
    <x v="5"/>
    <n v="1"/>
    <n v="320.11111111111109"/>
    <n v="320.11111111111109"/>
    <n v="262.49111111111114"/>
    <n v="57.619999999999948"/>
    <x v="10"/>
    <x v="3"/>
  </r>
  <r>
    <s v="SO - 0006340"/>
    <d v="2015-11-20T00:00:00"/>
    <x v="14"/>
    <n v="10"/>
    <x v="0"/>
    <s v="AUD"/>
    <x v="2"/>
    <x v="0"/>
    <x v="38"/>
    <n v="27"/>
    <n v="4"/>
    <x v="5"/>
    <n v="5"/>
    <n v="28.288888888888888"/>
    <n v="141.44444444444443"/>
    <n v="16.690444444444445"/>
    <n v="57.99222222222221"/>
    <x v="10"/>
    <x v="3"/>
  </r>
  <r>
    <s v="SO - 0006341"/>
    <d v="2015-11-20T00:00:00"/>
    <x v="10"/>
    <n v="8"/>
    <x v="2"/>
    <s v="AUD"/>
    <x v="2"/>
    <x v="1"/>
    <x v="31"/>
    <n v="23"/>
    <n v="4"/>
    <x v="5"/>
    <n v="8"/>
    <n v="436.24444444444447"/>
    <n v="3489.9555555555557"/>
    <n v="314.096"/>
    <n v="977.18755555555572"/>
    <x v="10"/>
    <x v="3"/>
  </r>
  <r>
    <s v="SO - 0006342"/>
    <d v="2015-11-20T00:00:00"/>
    <x v="8"/>
    <n v="9"/>
    <x v="1"/>
    <s v="AUD"/>
    <x v="2"/>
    <x v="1"/>
    <x v="10"/>
    <n v="25"/>
    <n v="4"/>
    <x v="5"/>
    <n v="8"/>
    <n v="291.82222222222225"/>
    <n v="2334.577777777778"/>
    <n v="210.11199999999999"/>
    <n v="653.68177777777805"/>
    <x v="10"/>
    <x v="3"/>
  </r>
  <r>
    <s v="SO - 0006343"/>
    <d v="2015-11-20T00:00:00"/>
    <x v="18"/>
    <n v="3"/>
    <x v="0"/>
    <s v="AUD"/>
    <x v="2"/>
    <x v="1"/>
    <x v="49"/>
    <n v="8"/>
    <n v="2"/>
    <x v="7"/>
    <n v="1"/>
    <n v="207.7"/>
    <n v="207.7"/>
    <n v="141.23599999999999"/>
    <n v="66.463999999999999"/>
    <x v="10"/>
    <x v="3"/>
  </r>
  <r>
    <s v="SO - 0006344"/>
    <d v="2015-11-20T00:00:00"/>
    <x v="12"/>
    <n v="2"/>
    <x v="0"/>
    <s v="AUD"/>
    <x v="2"/>
    <x v="1"/>
    <x v="15"/>
    <n v="4"/>
    <n v="1"/>
    <x v="4"/>
    <n v="8"/>
    <n v="279.91111111111115"/>
    <n v="2239.2888888888892"/>
    <n v="221.1297777777778"/>
    <n v="470.2506666666668"/>
    <x v="10"/>
    <x v="3"/>
  </r>
  <r>
    <s v="SO - 0006345"/>
    <d v="2015-11-20T00:00:00"/>
    <x v="0"/>
    <n v="15"/>
    <x v="2"/>
    <s v="AUD"/>
    <x v="0"/>
    <x v="0"/>
    <x v="8"/>
    <n v="42"/>
    <n v="6"/>
    <x v="0"/>
    <n v="5"/>
    <n v="119.11111111111111"/>
    <n v="595.55555555555554"/>
    <n v="55.982222222222219"/>
    <n v="315.64444444444445"/>
    <x v="10"/>
    <x v="3"/>
  </r>
  <r>
    <s v="SO - 0006346"/>
    <d v="2015-11-21T00:00:00"/>
    <x v="3"/>
    <n v="6"/>
    <x v="2"/>
    <s v="AUD"/>
    <x v="2"/>
    <x v="1"/>
    <x v="4"/>
    <n v="18"/>
    <n v="3"/>
    <x v="2"/>
    <n v="8"/>
    <n v="131.76666666666668"/>
    <n v="1054.1333333333334"/>
    <n v="71.154000000000011"/>
    <n v="484.90133333333335"/>
    <x v="10"/>
    <x v="3"/>
  </r>
  <r>
    <s v="SO - 0006347"/>
    <d v="2015-11-21T00:00:00"/>
    <x v="18"/>
    <n v="3"/>
    <x v="2"/>
    <s v="AUD"/>
    <x v="2"/>
    <x v="1"/>
    <x v="27"/>
    <n v="7"/>
    <n v="1"/>
    <x v="4"/>
    <n v="6"/>
    <n v="125.06666666666668"/>
    <n v="750.40000000000009"/>
    <n v="58.781333333333336"/>
    <n v="397.7120000000001"/>
    <x v="10"/>
    <x v="3"/>
  </r>
  <r>
    <s v="SO - 0006348"/>
    <d v="2015-11-21T00:00:00"/>
    <x v="1"/>
    <n v="11"/>
    <x v="1"/>
    <s v="AUD"/>
    <x v="1"/>
    <x v="0"/>
    <x v="43"/>
    <n v="30"/>
    <n v="5"/>
    <x v="1"/>
    <n v="3"/>
    <n v="442.20000000000005"/>
    <n v="1326.6000000000001"/>
    <n v="269.74199999999996"/>
    <n v="517.37400000000025"/>
    <x v="10"/>
    <x v="3"/>
  </r>
  <r>
    <s v="SO - 0006349"/>
    <d v="2015-11-22T00:00:00"/>
    <x v="1"/>
    <n v="11"/>
    <x v="1"/>
    <s v="AUD"/>
    <x v="1"/>
    <x v="0"/>
    <x v="42"/>
    <n v="32"/>
    <n v="5"/>
    <x v="1"/>
    <n v="7"/>
    <n v="89.333333333333329"/>
    <n v="625.33333333333326"/>
    <n v="36.626666666666665"/>
    <n v="368.9466666666666"/>
    <x v="10"/>
    <x v="3"/>
  </r>
  <r>
    <s v="SO - 0006350"/>
    <d v="2015-11-22T00:00:00"/>
    <x v="17"/>
    <n v="14"/>
    <x v="1"/>
    <s v="AUD"/>
    <x v="1"/>
    <x v="0"/>
    <x v="19"/>
    <n v="38"/>
    <n v="6"/>
    <x v="0"/>
    <n v="4"/>
    <n v="106.45555555555556"/>
    <n v="425.82222222222225"/>
    <n v="45.775888888888886"/>
    <n v="242.71866666666671"/>
    <x v="10"/>
    <x v="3"/>
  </r>
  <r>
    <s v="SO - 0006351"/>
    <d v="2015-11-22T00:00:00"/>
    <x v="7"/>
    <n v="17"/>
    <x v="0"/>
    <s v="AUD"/>
    <x v="0"/>
    <x v="2"/>
    <x v="21"/>
    <n v="49"/>
    <n v="7"/>
    <x v="3"/>
    <n v="7"/>
    <n v="297.77777777777777"/>
    <n v="2084.4444444444443"/>
    <n v="139.95555555555555"/>
    <n v="1104.7555555555555"/>
    <x v="10"/>
    <x v="3"/>
  </r>
  <r>
    <s v="SO - 0006352"/>
    <d v="2015-11-22T00:00:00"/>
    <x v="18"/>
    <n v="3"/>
    <x v="1"/>
    <s v="AUD"/>
    <x v="2"/>
    <x v="1"/>
    <x v="52"/>
    <n v="9"/>
    <n v="2"/>
    <x v="7"/>
    <n v="6"/>
    <n v="219.61111111111111"/>
    <n v="1317.6666666666667"/>
    <n v="177.88500000000002"/>
    <n v="250.35666666666657"/>
    <x v="10"/>
    <x v="3"/>
  </r>
  <r>
    <s v="SO - 0006353"/>
    <d v="2015-11-22T00:00:00"/>
    <x v="10"/>
    <n v="8"/>
    <x v="1"/>
    <s v="AUD"/>
    <x v="2"/>
    <x v="1"/>
    <x v="13"/>
    <n v="22"/>
    <n v="3"/>
    <x v="2"/>
    <n v="1"/>
    <n v="115.38888888888889"/>
    <n v="115.38888888888889"/>
    <n v="72.694999999999993"/>
    <n v="42.693888888888893"/>
    <x v="10"/>
    <x v="3"/>
  </r>
  <r>
    <s v="SO - 0006354"/>
    <d v="2015-11-22T00:00:00"/>
    <x v="16"/>
    <n v="5"/>
    <x v="1"/>
    <s v="AUD"/>
    <x v="2"/>
    <x v="1"/>
    <x v="24"/>
    <n v="14"/>
    <n v="2"/>
    <x v="7"/>
    <n v="7"/>
    <n v="284.37777777777779"/>
    <n v="1990.6444444444446"/>
    <n v="164.93911111111112"/>
    <n v="836.07066666666674"/>
    <x v="10"/>
    <x v="3"/>
  </r>
  <r>
    <s v="SO - 0006355"/>
    <d v="2015-11-23T00:00:00"/>
    <x v="18"/>
    <n v="3"/>
    <x v="1"/>
    <s v="AUD"/>
    <x v="2"/>
    <x v="1"/>
    <x v="49"/>
    <n v="8"/>
    <n v="1"/>
    <x v="4"/>
    <n v="1"/>
    <n v="124.32222222222224"/>
    <n v="124.32222222222224"/>
    <n v="58.431444444444452"/>
    <n v="65.890777777777785"/>
    <x v="10"/>
    <x v="3"/>
  </r>
  <r>
    <s v="SO - 0006356"/>
    <d v="2015-11-23T00:00:00"/>
    <x v="8"/>
    <n v="9"/>
    <x v="0"/>
    <s v="AUD"/>
    <x v="2"/>
    <x v="1"/>
    <x v="10"/>
    <n v="25"/>
    <n v="4"/>
    <x v="5"/>
    <n v="7"/>
    <n v="282.14444444444445"/>
    <n v="1975.0111111111112"/>
    <n v="138.25077777777778"/>
    <n v="1007.2556666666667"/>
    <x v="10"/>
    <x v="3"/>
  </r>
  <r>
    <s v="SO - 0006357"/>
    <d v="2015-11-24T00:00:00"/>
    <x v="8"/>
    <n v="9"/>
    <x v="1"/>
    <s v="AUD"/>
    <x v="2"/>
    <x v="1"/>
    <x v="32"/>
    <n v="24"/>
    <n v="4"/>
    <x v="5"/>
    <n v="3"/>
    <n v="125.06666666666668"/>
    <n v="375.20000000000005"/>
    <n v="103.80533333333334"/>
    <n v="63.784000000000049"/>
    <x v="10"/>
    <x v="3"/>
  </r>
  <r>
    <s v="SO - 0006358"/>
    <d v="2015-11-24T00:00:00"/>
    <x v="5"/>
    <n v="16"/>
    <x v="1"/>
    <s v="AUD"/>
    <x v="0"/>
    <x v="0"/>
    <x v="5"/>
    <n v="45"/>
    <n v="7"/>
    <x v="3"/>
    <n v="1"/>
    <n v="221.84444444444446"/>
    <n v="221.84444444444446"/>
    <n v="122.01444444444445"/>
    <n v="99.830000000000013"/>
    <x v="10"/>
    <x v="3"/>
  </r>
  <r>
    <s v="SO - 0006359"/>
    <d v="2015-11-24T00:00:00"/>
    <x v="9"/>
    <n v="18"/>
    <x v="1"/>
    <s v="AUD"/>
    <x v="0"/>
    <x v="2"/>
    <x v="11"/>
    <n v="51"/>
    <n v="7"/>
    <x v="3"/>
    <n v="5"/>
    <n v="217.37777777777779"/>
    <n v="1086.8888888888889"/>
    <n v="171.72844444444445"/>
    <n v="228.24666666666667"/>
    <x v="10"/>
    <x v="3"/>
  </r>
  <r>
    <s v="SO - 0006360"/>
    <d v="2015-11-24T00:00:00"/>
    <x v="8"/>
    <n v="9"/>
    <x v="2"/>
    <s v="AUD"/>
    <x v="2"/>
    <x v="1"/>
    <x v="10"/>
    <n v="25"/>
    <n v="4"/>
    <x v="5"/>
    <n v="4"/>
    <n v="369.24444444444447"/>
    <n v="1476.9777777777779"/>
    <n v="288.01066666666674"/>
    <n v="324.93511111111093"/>
    <x v="10"/>
    <x v="3"/>
  </r>
  <r>
    <s v="SO - 0006361"/>
    <d v="2015-11-24T00:00:00"/>
    <x v="11"/>
    <n v="20"/>
    <x v="1"/>
    <s v="AUD"/>
    <x v="3"/>
    <x v="2"/>
    <x v="25"/>
    <n v="57"/>
    <n v="8"/>
    <x v="6"/>
    <n v="4"/>
    <n v="111.66666666666667"/>
    <n v="446.66666666666669"/>
    <n v="53.599999999999994"/>
    <n v="232.26666666666671"/>
    <x v="10"/>
    <x v="3"/>
  </r>
  <r>
    <s v="SO - 0006362"/>
    <d v="2015-11-24T00:00:00"/>
    <x v="2"/>
    <n v="12"/>
    <x v="0"/>
    <s v="AUD"/>
    <x v="1"/>
    <x v="0"/>
    <x v="2"/>
    <n v="34"/>
    <n v="5"/>
    <x v="1"/>
    <n v="6"/>
    <n v="598.5333333333333"/>
    <n v="3591.2"/>
    <n v="341.16399999999999"/>
    <n v="1544.2159999999999"/>
    <x v="10"/>
    <x v="3"/>
  </r>
  <r>
    <s v="SO - 0006363"/>
    <d v="2015-11-25T00:00:00"/>
    <x v="19"/>
    <n v="4"/>
    <x v="1"/>
    <s v="AUD"/>
    <x v="2"/>
    <x v="1"/>
    <x v="36"/>
    <n v="11"/>
    <n v="2"/>
    <x v="7"/>
    <n v="6"/>
    <n v="608.95555555555563"/>
    <n v="3653.7333333333336"/>
    <n v="408.00022222222225"/>
    <n v="1205.732"/>
    <x v="10"/>
    <x v="3"/>
  </r>
  <r>
    <s v="SO - 0006364"/>
    <d v="2015-11-25T00:00:00"/>
    <x v="15"/>
    <n v="13"/>
    <x v="1"/>
    <s v="AUD"/>
    <x v="1"/>
    <x v="0"/>
    <x v="54"/>
    <n v="36"/>
    <n v="5"/>
    <x v="1"/>
    <n v="2"/>
    <n v="576.20000000000005"/>
    <n v="1152.4000000000001"/>
    <n v="293.86200000000002"/>
    <n v="564.67600000000004"/>
    <x v="10"/>
    <x v="3"/>
  </r>
  <r>
    <s v="SO - 0006365"/>
    <d v="2015-11-25T00:00:00"/>
    <x v="3"/>
    <n v="6"/>
    <x v="0"/>
    <s v="AUD"/>
    <x v="2"/>
    <x v="1"/>
    <x v="26"/>
    <n v="15"/>
    <n v="3"/>
    <x v="2"/>
    <n v="5"/>
    <n v="111.66666666666667"/>
    <n v="558.33333333333337"/>
    <n v="59.18333333333333"/>
    <n v="262.41666666666674"/>
    <x v="10"/>
    <x v="3"/>
  </r>
  <r>
    <s v="SO - 0006366"/>
    <d v="2015-11-25T00:00:00"/>
    <x v="8"/>
    <n v="9"/>
    <x v="1"/>
    <s v="AUD"/>
    <x v="2"/>
    <x v="0"/>
    <x v="53"/>
    <n v="26"/>
    <n v="4"/>
    <x v="5"/>
    <n v="4"/>
    <n v="190.57777777777778"/>
    <n v="762.31111111111113"/>
    <n v="120.06400000000001"/>
    <n v="282.0551111111111"/>
    <x v="10"/>
    <x v="3"/>
  </r>
  <r>
    <s v="SO - 0006367"/>
    <d v="2015-11-25T00:00:00"/>
    <x v="0"/>
    <n v="15"/>
    <x v="1"/>
    <s v="AUD"/>
    <x v="0"/>
    <x v="0"/>
    <x v="8"/>
    <n v="42"/>
    <n v="6"/>
    <x v="0"/>
    <n v="5"/>
    <n v="87.1"/>
    <n v="435.5"/>
    <n v="44.420999999999999"/>
    <n v="213.39500000000001"/>
    <x v="10"/>
    <x v="3"/>
  </r>
  <r>
    <s v="SO - 0006368"/>
    <d v="2015-11-26T00:00:00"/>
    <x v="9"/>
    <n v="18"/>
    <x v="0"/>
    <s v="AUD"/>
    <x v="0"/>
    <x v="2"/>
    <x v="55"/>
    <n v="50"/>
    <n v="7"/>
    <x v="3"/>
    <n v="2"/>
    <n v="23.822222222222223"/>
    <n v="47.644444444444446"/>
    <n v="14.769777777777778"/>
    <n v="18.10488888888889"/>
    <x v="10"/>
    <x v="3"/>
  </r>
  <r>
    <s v="SO - 0006369"/>
    <d v="2015-11-27T00:00:00"/>
    <x v="16"/>
    <n v="5"/>
    <x v="0"/>
    <s v="AUD"/>
    <x v="2"/>
    <x v="1"/>
    <x v="51"/>
    <n v="12"/>
    <n v="2"/>
    <x v="7"/>
    <n v="7"/>
    <n v="117.62222222222223"/>
    <n v="823.35555555555561"/>
    <n v="62.33977777777779"/>
    <n v="386.97711111111107"/>
    <x v="10"/>
    <x v="3"/>
  </r>
  <r>
    <s v="SO - 0006370"/>
    <d v="2015-11-27T00:00:00"/>
    <x v="7"/>
    <n v="17"/>
    <x v="0"/>
    <s v="AUD"/>
    <x v="0"/>
    <x v="2"/>
    <x v="30"/>
    <n v="47"/>
    <n v="7"/>
    <x v="3"/>
    <n v="2"/>
    <n v="188.34444444444446"/>
    <n v="376.68888888888893"/>
    <n v="122.4238888888889"/>
    <n v="131.84111111111113"/>
    <x v="10"/>
    <x v="3"/>
  </r>
  <r>
    <s v="SO - 0006371"/>
    <d v="2015-11-27T00:00:00"/>
    <x v="16"/>
    <n v="5"/>
    <x v="1"/>
    <s v="AUD"/>
    <x v="2"/>
    <x v="1"/>
    <x v="24"/>
    <n v="14"/>
    <n v="2"/>
    <x v="7"/>
    <n v="7"/>
    <n v="265.02222222222224"/>
    <n v="1855.1555555555556"/>
    <n v="113.95955555555558"/>
    <n v="1057.4386666666664"/>
    <x v="10"/>
    <x v="3"/>
  </r>
  <r>
    <s v="SO - 0006372"/>
    <d v="2015-11-27T00:00:00"/>
    <x v="17"/>
    <n v="14"/>
    <x v="1"/>
    <s v="AUD"/>
    <x v="1"/>
    <x v="0"/>
    <x v="28"/>
    <n v="40"/>
    <n v="6"/>
    <x v="0"/>
    <n v="4"/>
    <n v="142.1888888888889"/>
    <n v="568.75555555555559"/>
    <n v="72.516333333333336"/>
    <n v="278.69022222222225"/>
    <x v="10"/>
    <x v="3"/>
  </r>
  <r>
    <s v="SO - 0006373"/>
    <d v="2015-11-27T00:00:00"/>
    <x v="5"/>
    <n v="16"/>
    <x v="1"/>
    <s v="AUD"/>
    <x v="0"/>
    <x v="0"/>
    <x v="5"/>
    <n v="45"/>
    <n v="7"/>
    <x v="3"/>
    <n v="5"/>
    <n v="336.48888888888888"/>
    <n v="1682.4444444444443"/>
    <n v="208.62311111111111"/>
    <n v="639.32888888888874"/>
    <x v="10"/>
    <x v="3"/>
  </r>
  <r>
    <s v="SO - 0006374"/>
    <d v="2015-11-28T00:00:00"/>
    <x v="18"/>
    <n v="3"/>
    <x v="1"/>
    <s v="AUD"/>
    <x v="2"/>
    <x v="1"/>
    <x v="49"/>
    <n v="8"/>
    <n v="2"/>
    <x v="7"/>
    <n v="1"/>
    <n v="125.06666666666668"/>
    <n v="125.06666666666668"/>
    <n v="95.050666666666686"/>
    <n v="30.015999999999991"/>
    <x v="10"/>
    <x v="3"/>
  </r>
  <r>
    <s v="SO - 0006375"/>
    <d v="2015-11-28T00:00:00"/>
    <x v="8"/>
    <n v="9"/>
    <x v="2"/>
    <s v="AUD"/>
    <x v="2"/>
    <x v="0"/>
    <x v="53"/>
    <n v="26"/>
    <n v="4"/>
    <x v="5"/>
    <n v="3"/>
    <n v="100.5"/>
    <n v="301.5"/>
    <n v="45.225000000000001"/>
    <n v="165.82499999999999"/>
    <x v="10"/>
    <x v="3"/>
  </r>
  <r>
    <s v="SO - 0006376"/>
    <d v="2015-11-28T00:00:00"/>
    <x v="7"/>
    <n v="17"/>
    <x v="1"/>
    <s v="AUD"/>
    <x v="0"/>
    <x v="2"/>
    <x v="21"/>
    <n v="49"/>
    <n v="7"/>
    <x v="3"/>
    <n v="5"/>
    <n v="269.48888888888888"/>
    <n v="1347.4444444444443"/>
    <n v="107.79555555555557"/>
    <n v="808.46666666666647"/>
    <x v="10"/>
    <x v="3"/>
  </r>
  <r>
    <s v="SO - 0006377"/>
    <d v="2015-11-28T00:00:00"/>
    <x v="10"/>
    <n v="8"/>
    <x v="1"/>
    <s v="AUD"/>
    <x v="2"/>
    <x v="1"/>
    <x v="44"/>
    <n v="21"/>
    <n v="3"/>
    <x v="2"/>
    <n v="9"/>
    <n v="622.3555555555555"/>
    <n v="5601.2"/>
    <n v="448.09599999999995"/>
    <n v="1568.3360000000002"/>
    <x v="10"/>
    <x v="3"/>
  </r>
  <r>
    <s v="SO - 0006378"/>
    <d v="2015-11-28T00:00:00"/>
    <x v="1"/>
    <n v="11"/>
    <x v="1"/>
    <s v="AUD"/>
    <x v="1"/>
    <x v="0"/>
    <x v="1"/>
    <n v="31"/>
    <n v="5"/>
    <x v="1"/>
    <n v="1"/>
    <n v="196.53333333333333"/>
    <n v="196.53333333333333"/>
    <n v="145.43466666666666"/>
    <n v="51.098666666666674"/>
    <x v="10"/>
    <x v="3"/>
  </r>
  <r>
    <s v="SO - 0006379"/>
    <d v="2015-11-28T00:00:00"/>
    <x v="6"/>
    <n v="1"/>
    <x v="1"/>
    <s v="AUD"/>
    <x v="2"/>
    <x v="1"/>
    <x v="41"/>
    <n v="2"/>
    <n v="1"/>
    <x v="4"/>
    <n v="1"/>
    <n v="115.38888888888889"/>
    <n v="115.38888888888889"/>
    <n v="80.772222222222211"/>
    <n v="34.616666666666674"/>
    <x v="10"/>
    <x v="3"/>
  </r>
  <r>
    <s v="SO - 0006380"/>
    <d v="2015-11-28T00:00:00"/>
    <x v="11"/>
    <n v="20"/>
    <x v="1"/>
    <s v="AUD"/>
    <x v="3"/>
    <x v="2"/>
    <x v="25"/>
    <n v="57"/>
    <n v="8"/>
    <x v="6"/>
    <n v="9"/>
    <n v="100.5"/>
    <n v="904.5"/>
    <n v="65.325000000000003"/>
    <n v="316.57499999999993"/>
    <x v="10"/>
    <x v="3"/>
  </r>
  <r>
    <s v="SO - 0006381"/>
    <d v="2015-11-28T00:00:00"/>
    <x v="1"/>
    <n v="11"/>
    <x v="1"/>
    <s v="AUD"/>
    <x v="1"/>
    <x v="0"/>
    <x v="43"/>
    <n v="30"/>
    <n v="5"/>
    <x v="1"/>
    <n v="6"/>
    <n v="344.67777777777775"/>
    <n v="2068.0666666666666"/>
    <n v="141.31788888888889"/>
    <n v="1220.1593333333333"/>
    <x v="10"/>
    <x v="3"/>
  </r>
  <r>
    <s v="SO - 0006382"/>
    <d v="2015-11-29T00:00:00"/>
    <x v="17"/>
    <n v="14"/>
    <x v="1"/>
    <s v="AUD"/>
    <x v="1"/>
    <x v="0"/>
    <x v="50"/>
    <n v="39"/>
    <n v="6"/>
    <x v="0"/>
    <n v="1"/>
    <n v="266.51111111111112"/>
    <n v="266.51111111111112"/>
    <n v="135.92066666666668"/>
    <n v="130.59044444444444"/>
    <x v="10"/>
    <x v="3"/>
  </r>
  <r>
    <s v="SO - 0006383"/>
    <d v="2015-11-29T00:00:00"/>
    <x v="12"/>
    <n v="2"/>
    <x v="1"/>
    <s v="AUD"/>
    <x v="2"/>
    <x v="1"/>
    <x v="15"/>
    <n v="4"/>
    <n v="1"/>
    <x v="4"/>
    <n v="6"/>
    <n v="295.54444444444448"/>
    <n v="1773.2666666666669"/>
    <n v="245.3018888888889"/>
    <n v="301.45533333333356"/>
    <x v="10"/>
    <x v="3"/>
  </r>
  <r>
    <s v="SO - 0006384"/>
    <d v="2015-11-29T00:00:00"/>
    <x v="0"/>
    <n v="15"/>
    <x v="0"/>
    <s v="AUD"/>
    <x v="0"/>
    <x v="0"/>
    <x v="8"/>
    <n v="42"/>
    <n v="6"/>
    <x v="0"/>
    <n v="8"/>
    <n v="140.69999999999999"/>
    <n v="1125.5999999999999"/>
    <n v="90.048000000000002"/>
    <n v="405.21599999999989"/>
    <x v="10"/>
    <x v="3"/>
  </r>
  <r>
    <s v="SO - 0006385"/>
    <d v="2015-11-29T00:00:00"/>
    <x v="9"/>
    <n v="18"/>
    <x v="0"/>
    <s v="AUD"/>
    <x v="0"/>
    <x v="2"/>
    <x v="11"/>
    <n v="51"/>
    <n v="8"/>
    <x v="6"/>
    <n v="3"/>
    <n v="431.03333333333336"/>
    <n v="1293.1000000000001"/>
    <n v="301.7233333333333"/>
    <n v="387.93000000000029"/>
    <x v="10"/>
    <x v="3"/>
  </r>
  <r>
    <s v="SO - 0006386"/>
    <d v="2015-11-29T00:00:00"/>
    <x v="13"/>
    <n v="19"/>
    <x v="1"/>
    <s v="AUD"/>
    <x v="3"/>
    <x v="2"/>
    <x v="23"/>
    <n v="53"/>
    <n v="8"/>
    <x v="6"/>
    <n v="7"/>
    <n v="193.55555555555554"/>
    <n v="1354.8888888888887"/>
    <n v="147.10222222222222"/>
    <n v="325.17333333333318"/>
    <x v="10"/>
    <x v="3"/>
  </r>
  <r>
    <s v="SO - 0006387"/>
    <d v="2015-11-29T00:00:00"/>
    <x v="1"/>
    <n v="11"/>
    <x v="1"/>
    <s v="AUD"/>
    <x v="1"/>
    <x v="0"/>
    <x v="1"/>
    <n v="31"/>
    <n v="5"/>
    <x v="1"/>
    <n v="9"/>
    <n v="360.31111111111113"/>
    <n v="3242.8"/>
    <n v="194.56800000000004"/>
    <n v="1491.6879999999999"/>
    <x v="10"/>
    <x v="3"/>
  </r>
  <r>
    <s v="SO - 0006388"/>
    <d v="2015-11-29T00:00:00"/>
    <x v="11"/>
    <n v="20"/>
    <x v="0"/>
    <s v="AUD"/>
    <x v="3"/>
    <x v="2"/>
    <x v="25"/>
    <n v="57"/>
    <n v="8"/>
    <x v="6"/>
    <n v="4"/>
    <n v="116.87777777777779"/>
    <n v="467.51111111111118"/>
    <n v="79.476888888888908"/>
    <n v="149.60355555555554"/>
    <x v="10"/>
    <x v="3"/>
  </r>
  <r>
    <s v="SO - 0006389"/>
    <d v="2015-11-30T00:00:00"/>
    <x v="8"/>
    <n v="9"/>
    <x v="1"/>
    <s v="AUD"/>
    <x v="2"/>
    <x v="1"/>
    <x v="10"/>
    <n v="25"/>
    <n v="4"/>
    <x v="5"/>
    <n v="4"/>
    <n v="126.55555555555556"/>
    <n v="506.22222222222223"/>
    <n v="50.622222222222227"/>
    <n v="303.73333333333335"/>
    <x v="10"/>
    <x v="3"/>
  </r>
  <r>
    <s v="SO - 0006390"/>
    <d v="2015-11-30T00:00:00"/>
    <x v="17"/>
    <n v="14"/>
    <x v="0"/>
    <s v="AUD"/>
    <x v="1"/>
    <x v="0"/>
    <x v="0"/>
    <n v="41"/>
    <n v="6"/>
    <x v="0"/>
    <n v="2"/>
    <n v="573.22222222222217"/>
    <n v="1146.4444444444443"/>
    <n v="257.95000000000005"/>
    <n v="630.54444444444425"/>
    <x v="10"/>
    <x v="3"/>
  </r>
  <r>
    <s v="SO - 0006391"/>
    <d v="2015-11-30T00:00:00"/>
    <x v="19"/>
    <n v="4"/>
    <x v="0"/>
    <s v="AUD"/>
    <x v="2"/>
    <x v="1"/>
    <x v="33"/>
    <n v="10"/>
    <n v="2"/>
    <x v="7"/>
    <n v="7"/>
    <n v="410.18888888888893"/>
    <n v="2871.3222222222225"/>
    <n v="233.80766666666665"/>
    <n v="1234.6685555555559"/>
    <x v="10"/>
    <x v="3"/>
  </r>
  <r>
    <s v="SO - 0006392"/>
    <d v="2015-11-30T00:00:00"/>
    <x v="4"/>
    <n v="7"/>
    <x v="2"/>
    <s v="AUD"/>
    <x v="2"/>
    <x v="1"/>
    <x v="34"/>
    <n v="19"/>
    <n v="3"/>
    <x v="2"/>
    <n v="1"/>
    <n v="88.588888888888903"/>
    <n v="88.588888888888903"/>
    <n v="57.582777777777792"/>
    <n v="31.00611111111111"/>
    <x v="10"/>
    <x v="3"/>
  </r>
  <r>
    <s v="SO - 0006393"/>
    <d v="2015-11-30T00:00:00"/>
    <x v="9"/>
    <n v="18"/>
    <x v="1"/>
    <s v="AUD"/>
    <x v="0"/>
    <x v="2"/>
    <x v="55"/>
    <n v="50"/>
    <n v="7"/>
    <x v="3"/>
    <n v="4"/>
    <n v="218.86666666666667"/>
    <n v="875.4666666666667"/>
    <n v="107.24466666666666"/>
    <n v="446.48800000000006"/>
    <x v="10"/>
    <x v="3"/>
  </r>
  <r>
    <s v="SO - 0006394"/>
    <d v="2015-11-30T00:00:00"/>
    <x v="19"/>
    <n v="4"/>
    <x v="2"/>
    <s v="AUD"/>
    <x v="2"/>
    <x v="1"/>
    <x v="51"/>
    <n v="12"/>
    <n v="2"/>
    <x v="7"/>
    <n v="4"/>
    <n v="22.333333333333332"/>
    <n v="89.333333333333329"/>
    <n v="9.1566666666666663"/>
    <n v="52.706666666666663"/>
    <x v="10"/>
    <x v="3"/>
  </r>
  <r>
    <s v="SO - 0006395"/>
    <d v="2015-11-30T00:00:00"/>
    <x v="1"/>
    <n v="11"/>
    <x v="1"/>
    <s v="AUD"/>
    <x v="1"/>
    <x v="0"/>
    <x v="1"/>
    <n v="31"/>
    <n v="5"/>
    <x v="1"/>
    <n v="8"/>
    <n v="605.97777777777776"/>
    <n v="4847.8222222222221"/>
    <n v="393.88555555555558"/>
    <n v="1696.7377777777774"/>
    <x v="10"/>
    <x v="3"/>
  </r>
  <r>
    <s v="SO - 0006396"/>
    <d v="2015-11-30T00:00:00"/>
    <x v="13"/>
    <n v="19"/>
    <x v="1"/>
    <s v="AUD"/>
    <x v="3"/>
    <x v="2"/>
    <x v="23"/>
    <n v="53"/>
    <n v="8"/>
    <x v="6"/>
    <n v="1"/>
    <n v="559.82222222222231"/>
    <n v="559.82222222222231"/>
    <n v="375.08088888888892"/>
    <n v="184.74133333333339"/>
    <x v="10"/>
    <x v="3"/>
  </r>
  <r>
    <s v="SO - 0006397"/>
    <d v="2015-12-01T00:00:00"/>
    <x v="10"/>
    <n v="8"/>
    <x v="1"/>
    <s v="AUD"/>
    <x v="2"/>
    <x v="1"/>
    <x v="44"/>
    <n v="21"/>
    <n v="3"/>
    <x v="2"/>
    <n v="3"/>
    <n v="258.32222222222225"/>
    <n v="774.9666666666667"/>
    <n v="170.49266666666668"/>
    <n v="263.48866666666663"/>
    <x v="11"/>
    <x v="3"/>
  </r>
  <r>
    <s v="SO - 0006398"/>
    <d v="2015-12-01T00:00:00"/>
    <x v="19"/>
    <n v="4"/>
    <x v="1"/>
    <s v="AUD"/>
    <x v="2"/>
    <x v="1"/>
    <x v="51"/>
    <n v="12"/>
    <n v="2"/>
    <x v="7"/>
    <n v="4"/>
    <n v="379.66666666666669"/>
    <n v="1518.6666666666667"/>
    <n v="231.59666666666666"/>
    <n v="592.28000000000009"/>
    <x v="11"/>
    <x v="3"/>
  </r>
  <r>
    <s v="SO - 0006399"/>
    <d v="2015-12-01T00:00:00"/>
    <x v="4"/>
    <n v="7"/>
    <x v="1"/>
    <s v="AUD"/>
    <x v="2"/>
    <x v="1"/>
    <x v="48"/>
    <n v="20"/>
    <n v="3"/>
    <x v="2"/>
    <n v="7"/>
    <n v="148.14444444444445"/>
    <n v="1037.0111111111112"/>
    <n v="114.07122222222223"/>
    <n v="238.51255555555554"/>
    <x v="11"/>
    <x v="3"/>
  </r>
  <r>
    <s v="SO - 0006400"/>
    <d v="2015-12-01T00:00:00"/>
    <x v="10"/>
    <n v="8"/>
    <x v="1"/>
    <s v="AUD"/>
    <x v="2"/>
    <x v="1"/>
    <x v="31"/>
    <n v="23"/>
    <n v="4"/>
    <x v="5"/>
    <n v="2"/>
    <n v="579.92222222222222"/>
    <n v="1159.8444444444444"/>
    <n v="336.35488888888887"/>
    <n v="487.1346666666667"/>
    <x v="11"/>
    <x v="3"/>
  </r>
  <r>
    <s v="SO - 0006401"/>
    <d v="2015-12-01T00:00:00"/>
    <x v="1"/>
    <n v="11"/>
    <x v="2"/>
    <s v="AUD"/>
    <x v="1"/>
    <x v="0"/>
    <x v="43"/>
    <n v="30"/>
    <n v="5"/>
    <x v="1"/>
    <n v="9"/>
    <n v="119.85555555555555"/>
    <n v="1078.7"/>
    <n v="86.295999999999992"/>
    <n v="302.03600000000006"/>
    <x v="11"/>
    <x v="3"/>
  </r>
  <r>
    <s v="SO - 0006402"/>
    <d v="2015-12-02T00:00:00"/>
    <x v="16"/>
    <n v="5"/>
    <x v="2"/>
    <s v="AUD"/>
    <x v="2"/>
    <x v="1"/>
    <x v="35"/>
    <n v="13"/>
    <n v="2"/>
    <x v="7"/>
    <n v="1"/>
    <n v="205.46666666666667"/>
    <n v="205.46666666666667"/>
    <n v="160.26400000000001"/>
    <n v="45.202666666666659"/>
    <x v="11"/>
    <x v="3"/>
  </r>
  <r>
    <s v="SO - 0006403"/>
    <d v="2015-12-02T00:00:00"/>
    <x v="6"/>
    <n v="1"/>
    <x v="0"/>
    <s v="AUD"/>
    <x v="2"/>
    <x v="1"/>
    <x v="41"/>
    <n v="2"/>
    <n v="1"/>
    <x v="4"/>
    <n v="5"/>
    <n v="148.14444444444445"/>
    <n v="740.72222222222217"/>
    <n v="109.62688888888889"/>
    <n v="192.58777777777777"/>
    <x v="11"/>
    <x v="3"/>
  </r>
  <r>
    <s v="SO - 0006404"/>
    <d v="2015-12-02T00:00:00"/>
    <x v="16"/>
    <n v="5"/>
    <x v="2"/>
    <s v="AUD"/>
    <x v="2"/>
    <x v="1"/>
    <x v="51"/>
    <n v="12"/>
    <n v="2"/>
    <x v="7"/>
    <n v="5"/>
    <n v="223.33333333333334"/>
    <n v="1116.6666666666667"/>
    <n v="163.03333333333333"/>
    <n v="301.50000000000011"/>
    <x v="11"/>
    <x v="3"/>
  </r>
  <r>
    <s v="SO - 0006405"/>
    <d v="2015-12-02T00:00:00"/>
    <x v="1"/>
    <n v="11"/>
    <x v="2"/>
    <s v="AUD"/>
    <x v="1"/>
    <x v="0"/>
    <x v="1"/>
    <n v="31"/>
    <n v="5"/>
    <x v="1"/>
    <n v="2"/>
    <n v="95.288888888888891"/>
    <n v="190.57777777777778"/>
    <n v="57.173333333333325"/>
    <n v="76.231111111111133"/>
    <x v="11"/>
    <x v="3"/>
  </r>
  <r>
    <s v="SO - 0006406"/>
    <d v="2015-12-02T00:00:00"/>
    <x v="11"/>
    <n v="20"/>
    <x v="1"/>
    <s v="AUD"/>
    <x v="3"/>
    <x v="2"/>
    <x v="14"/>
    <n v="56"/>
    <n v="8"/>
    <x v="6"/>
    <n v="7"/>
    <n v="441.45555555555552"/>
    <n v="3090.1888888888889"/>
    <n v="291.3606666666667"/>
    <n v="1050.664222222222"/>
    <x v="11"/>
    <x v="3"/>
  </r>
  <r>
    <s v="SO - 0006407"/>
    <d v="2015-12-02T00:00:00"/>
    <x v="15"/>
    <n v="13"/>
    <x v="0"/>
    <s v="AUD"/>
    <x v="1"/>
    <x v="0"/>
    <x v="19"/>
    <n v="38"/>
    <n v="6"/>
    <x v="0"/>
    <n v="4"/>
    <n v="124.32222222222224"/>
    <n v="497.28888888888895"/>
    <n v="95.728111111111119"/>
    <n v="114.37644444444447"/>
    <x v="11"/>
    <x v="3"/>
  </r>
  <r>
    <s v="SO - 0006408"/>
    <d v="2015-12-02T00:00:00"/>
    <x v="18"/>
    <n v="3"/>
    <x v="2"/>
    <s v="AUD"/>
    <x v="2"/>
    <x v="1"/>
    <x v="49"/>
    <n v="8"/>
    <n v="1"/>
    <x v="4"/>
    <n v="5"/>
    <n v="281.39999999999998"/>
    <n v="1407"/>
    <n v="222.30599999999998"/>
    <n v="295.47000000000003"/>
    <x v="11"/>
    <x v="3"/>
  </r>
  <r>
    <s v="SO - 0006409"/>
    <d v="2015-12-03T00:00:00"/>
    <x v="0"/>
    <n v="15"/>
    <x v="0"/>
    <s v="AUD"/>
    <x v="0"/>
    <x v="0"/>
    <x v="0"/>
    <n v="41"/>
    <n v="6"/>
    <x v="0"/>
    <n v="7"/>
    <n v="393.81111111111113"/>
    <n v="2756.6777777777779"/>
    <n v="224.47233333333332"/>
    <n v="1185.3714444444447"/>
    <x v="11"/>
    <x v="3"/>
  </r>
  <r>
    <s v="SO - 0006410"/>
    <d v="2015-12-03T00:00:00"/>
    <x v="9"/>
    <n v="18"/>
    <x v="1"/>
    <s v="AUD"/>
    <x v="0"/>
    <x v="2"/>
    <x v="11"/>
    <n v="51"/>
    <n v="7"/>
    <x v="3"/>
    <n v="7"/>
    <n v="287.35555555555561"/>
    <n v="2011.4888888888893"/>
    <n v="120.68933333333335"/>
    <n v="1166.6635555555558"/>
    <x v="11"/>
    <x v="3"/>
  </r>
  <r>
    <s v="SO - 0006411"/>
    <d v="2015-12-03T00:00:00"/>
    <x v="7"/>
    <n v="17"/>
    <x v="1"/>
    <s v="AUD"/>
    <x v="0"/>
    <x v="2"/>
    <x v="21"/>
    <n v="49"/>
    <n v="7"/>
    <x v="3"/>
    <n v="4"/>
    <n v="426.56666666666666"/>
    <n v="1706.2666666666667"/>
    <n v="328.4563333333333"/>
    <n v="392.44133333333343"/>
    <x v="11"/>
    <x v="3"/>
  </r>
  <r>
    <s v="SO - 0006412"/>
    <d v="2015-12-03T00:00:00"/>
    <x v="11"/>
    <n v="20"/>
    <x v="1"/>
    <s v="AUD"/>
    <x v="3"/>
    <x v="2"/>
    <x v="25"/>
    <n v="57"/>
    <n v="8"/>
    <x v="6"/>
    <n v="9"/>
    <n v="117.62222222222223"/>
    <n v="1058.6000000000001"/>
    <n v="96.450222222222223"/>
    <n v="190.54800000000012"/>
    <x v="11"/>
    <x v="3"/>
  </r>
  <r>
    <s v="SO - 0006413"/>
    <d v="2015-12-04T00:00:00"/>
    <x v="12"/>
    <n v="2"/>
    <x v="1"/>
    <s v="AUD"/>
    <x v="2"/>
    <x v="1"/>
    <x v="37"/>
    <n v="5"/>
    <n v="1"/>
    <x v="4"/>
    <n v="7"/>
    <n v="18.611111111111111"/>
    <n v="130.27777777777777"/>
    <n v="10.980555555555554"/>
    <n v="53.413888888888891"/>
    <x v="11"/>
    <x v="3"/>
  </r>
  <r>
    <s v="SO - 0006414"/>
    <d v="2015-12-04T00:00:00"/>
    <x v="18"/>
    <n v="3"/>
    <x v="1"/>
    <s v="AUD"/>
    <x v="2"/>
    <x v="1"/>
    <x v="27"/>
    <n v="7"/>
    <n v="1"/>
    <x v="4"/>
    <n v="4"/>
    <n v="102.73333333333333"/>
    <n v="410.93333333333334"/>
    <n v="65.74933333333334"/>
    <n v="147.93599999999998"/>
    <x v="11"/>
    <x v="3"/>
  </r>
  <r>
    <s v="SO - 0006415"/>
    <d v="2015-12-04T00:00:00"/>
    <x v="16"/>
    <n v="5"/>
    <x v="2"/>
    <s v="AUD"/>
    <x v="2"/>
    <x v="1"/>
    <x v="24"/>
    <n v="14"/>
    <n v="2"/>
    <x v="7"/>
    <n v="5"/>
    <n v="445.92222222222222"/>
    <n v="2229.6111111111113"/>
    <n v="312.14555555555557"/>
    <n v="668.88333333333344"/>
    <x v="11"/>
    <x v="3"/>
  </r>
  <r>
    <s v="SO - 0006416"/>
    <d v="2015-12-04T00:00:00"/>
    <x v="0"/>
    <n v="15"/>
    <x v="2"/>
    <s v="AUD"/>
    <x v="0"/>
    <x v="0"/>
    <x v="0"/>
    <n v="41"/>
    <n v="6"/>
    <x v="0"/>
    <n v="2"/>
    <n v="96.033333333333346"/>
    <n v="192.06666666666669"/>
    <n v="64.342333333333343"/>
    <n v="63.382000000000005"/>
    <x v="11"/>
    <x v="3"/>
  </r>
  <r>
    <s v="SO - 0006417"/>
    <d v="2015-12-04T00:00:00"/>
    <x v="14"/>
    <n v="10"/>
    <x v="1"/>
    <s v="AUD"/>
    <x v="2"/>
    <x v="0"/>
    <x v="38"/>
    <n v="27"/>
    <n v="4"/>
    <x v="5"/>
    <n v="2"/>
    <n v="263.53333333333336"/>
    <n v="527.06666666666672"/>
    <n v="197.65"/>
    <n v="131.76666666666671"/>
    <x v="11"/>
    <x v="3"/>
  </r>
  <r>
    <s v="SO - 0006418"/>
    <d v="2015-12-04T00:00:00"/>
    <x v="15"/>
    <n v="13"/>
    <x v="1"/>
    <s v="AUD"/>
    <x v="1"/>
    <x v="0"/>
    <x v="18"/>
    <n v="37"/>
    <n v="6"/>
    <x v="0"/>
    <n v="1"/>
    <n v="23.822222222222223"/>
    <n v="23.822222222222223"/>
    <n v="15.960888888888892"/>
    <n v="7.8613333333333308"/>
    <x v="11"/>
    <x v="3"/>
  </r>
  <r>
    <s v="SO - 0006419"/>
    <d v="2015-12-04T00:00:00"/>
    <x v="6"/>
    <n v="1"/>
    <x v="0"/>
    <s v="AUD"/>
    <x v="2"/>
    <x v="1"/>
    <x v="6"/>
    <n v="1"/>
    <n v="1"/>
    <x v="4"/>
    <n v="9"/>
    <n v="117.62222222222223"/>
    <n v="1058.6000000000001"/>
    <n v="74.102000000000018"/>
    <n v="391.68200000000002"/>
    <x v="11"/>
    <x v="3"/>
  </r>
  <r>
    <s v="SO - 0006420"/>
    <d v="2015-12-04T00:00:00"/>
    <x v="2"/>
    <n v="12"/>
    <x v="0"/>
    <s v="AUD"/>
    <x v="1"/>
    <x v="0"/>
    <x v="2"/>
    <n v="34"/>
    <n v="5"/>
    <x v="1"/>
    <n v="9"/>
    <n v="118.36666666666666"/>
    <n v="1065.3"/>
    <n v="56.815999999999995"/>
    <n v="553.95600000000002"/>
    <x v="11"/>
    <x v="3"/>
  </r>
  <r>
    <s v="SO - 0006421"/>
    <d v="2015-12-05T00:00:00"/>
    <x v="1"/>
    <n v="11"/>
    <x v="1"/>
    <s v="AUD"/>
    <x v="1"/>
    <x v="0"/>
    <x v="1"/>
    <n v="31"/>
    <n v="5"/>
    <x v="1"/>
    <n v="2"/>
    <n v="122.83333333333333"/>
    <n v="245.66666666666666"/>
    <n v="100.72333333333333"/>
    <n v="44.22"/>
    <x v="11"/>
    <x v="3"/>
  </r>
  <r>
    <s v="SO - 0006422"/>
    <d v="2015-12-05T00:00:00"/>
    <x v="15"/>
    <n v="13"/>
    <x v="0"/>
    <s v="AUD"/>
    <x v="1"/>
    <x v="0"/>
    <x v="54"/>
    <n v="36"/>
    <n v="5"/>
    <x v="1"/>
    <n v="6"/>
    <n v="294.05555555555554"/>
    <n v="1764.3333333333333"/>
    <n v="208.77944444444444"/>
    <n v="511.65666666666652"/>
    <x v="11"/>
    <x v="3"/>
  </r>
  <r>
    <s v="SO - 0006423"/>
    <d v="2015-12-05T00:00:00"/>
    <x v="0"/>
    <n v="15"/>
    <x v="1"/>
    <s v="AUD"/>
    <x v="0"/>
    <x v="0"/>
    <x v="8"/>
    <n v="42"/>
    <n v="6"/>
    <x v="0"/>
    <n v="2"/>
    <n v="251.62222222222221"/>
    <n v="503.24444444444441"/>
    <n v="198.78155555555557"/>
    <n v="105.68133333333327"/>
    <x v="11"/>
    <x v="3"/>
  </r>
  <r>
    <s v="SO - 0006424"/>
    <d v="2015-12-05T00:00:00"/>
    <x v="0"/>
    <n v="15"/>
    <x v="0"/>
    <s v="AUD"/>
    <x v="0"/>
    <x v="0"/>
    <x v="47"/>
    <n v="44"/>
    <n v="6"/>
    <x v="0"/>
    <n v="2"/>
    <n v="136.97777777777776"/>
    <n v="273.95555555555552"/>
    <n v="95.884444444444441"/>
    <n v="82.186666666666639"/>
    <x v="11"/>
    <x v="3"/>
  </r>
  <r>
    <s v="SO - 0006425"/>
    <d v="2015-12-05T00:00:00"/>
    <x v="10"/>
    <n v="8"/>
    <x v="1"/>
    <s v="AUD"/>
    <x v="2"/>
    <x v="1"/>
    <x v="31"/>
    <n v="23"/>
    <n v="4"/>
    <x v="5"/>
    <n v="6"/>
    <n v="424.33333333333331"/>
    <n v="2546"/>
    <n v="212.16666666666666"/>
    <n v="1273"/>
    <x v="11"/>
    <x v="3"/>
  </r>
  <r>
    <s v="SO - 0006426"/>
    <d v="2015-12-05T00:00:00"/>
    <x v="12"/>
    <n v="2"/>
    <x v="1"/>
    <s v="AUD"/>
    <x v="2"/>
    <x v="1"/>
    <x v="37"/>
    <n v="5"/>
    <n v="1"/>
    <x v="4"/>
    <n v="7"/>
    <n v="112.41111111111111"/>
    <n v="786.87777777777774"/>
    <n v="91.053000000000011"/>
    <n v="149.50677777777764"/>
    <x v="11"/>
    <x v="3"/>
  </r>
  <r>
    <s v="SO - 0006427"/>
    <d v="2015-12-06T00:00:00"/>
    <x v="10"/>
    <n v="8"/>
    <x v="2"/>
    <s v="AUD"/>
    <x v="2"/>
    <x v="1"/>
    <x v="44"/>
    <n v="21"/>
    <n v="3"/>
    <x v="2"/>
    <n v="7"/>
    <n v="285.12222222222221"/>
    <n v="1995.8555555555554"/>
    <n v="134.00744444444442"/>
    <n v="1057.8034444444445"/>
    <x v="11"/>
    <x v="3"/>
  </r>
  <r>
    <s v="SO - 0006428"/>
    <d v="2015-12-06T00:00:00"/>
    <x v="6"/>
    <n v="1"/>
    <x v="2"/>
    <s v="AUD"/>
    <x v="2"/>
    <x v="1"/>
    <x v="6"/>
    <n v="1"/>
    <n v="1"/>
    <x v="4"/>
    <n v="5"/>
    <n v="326.06666666666666"/>
    <n v="1630.3333333333333"/>
    <n v="159.77266666666665"/>
    <n v="831.47"/>
    <x v="11"/>
    <x v="3"/>
  </r>
  <r>
    <s v="SO - 0006429"/>
    <d v="2015-12-06T00:00:00"/>
    <x v="3"/>
    <n v="6"/>
    <x v="1"/>
    <s v="AUD"/>
    <x v="2"/>
    <x v="1"/>
    <x v="26"/>
    <n v="15"/>
    <n v="3"/>
    <x v="2"/>
    <n v="5"/>
    <n v="128.78888888888889"/>
    <n v="643.94444444444446"/>
    <n v="74.697555555555553"/>
    <n v="270.45666666666671"/>
    <x v="11"/>
    <x v="3"/>
  </r>
  <r>
    <s v="SO - 0006430"/>
    <d v="2015-12-06T00:00:00"/>
    <x v="5"/>
    <n v="16"/>
    <x v="0"/>
    <s v="AUD"/>
    <x v="0"/>
    <x v="0"/>
    <x v="5"/>
    <n v="45"/>
    <n v="7"/>
    <x v="3"/>
    <n v="5"/>
    <n v="123.57777777777778"/>
    <n v="617.88888888888891"/>
    <n v="55.61"/>
    <n v="339.8388888888889"/>
    <x v="11"/>
    <x v="3"/>
  </r>
  <r>
    <s v="SO - 0006431"/>
    <d v="2015-12-06T00:00:00"/>
    <x v="0"/>
    <n v="15"/>
    <x v="1"/>
    <s v="AUD"/>
    <x v="0"/>
    <x v="0"/>
    <x v="8"/>
    <n v="42"/>
    <n v="6"/>
    <x v="0"/>
    <n v="8"/>
    <n v="203.23333333333335"/>
    <n v="1625.8666666666668"/>
    <n v="134.13400000000001"/>
    <n v="552.79466666666667"/>
    <x v="11"/>
    <x v="3"/>
  </r>
  <r>
    <s v="SO - 0006432"/>
    <d v="2015-12-06T00:00:00"/>
    <x v="7"/>
    <n v="17"/>
    <x v="0"/>
    <s v="AUD"/>
    <x v="0"/>
    <x v="2"/>
    <x v="7"/>
    <n v="48"/>
    <n v="7"/>
    <x v="3"/>
    <n v="9"/>
    <n v="210.67777777777781"/>
    <n v="1896.1000000000004"/>
    <n v="174.86255555555556"/>
    <n v="322.33700000000044"/>
    <x v="11"/>
    <x v="3"/>
  </r>
  <r>
    <s v="SO - 0006433"/>
    <d v="2015-12-07T00:00:00"/>
    <x v="4"/>
    <n v="7"/>
    <x v="1"/>
    <s v="AUD"/>
    <x v="2"/>
    <x v="1"/>
    <x v="34"/>
    <n v="19"/>
    <n v="3"/>
    <x v="2"/>
    <n v="4"/>
    <n v="330.53333333333336"/>
    <n v="1322.1333333333334"/>
    <n v="198.32000000000002"/>
    <n v="528.85333333333335"/>
    <x v="11"/>
    <x v="3"/>
  </r>
  <r>
    <s v="SO - 0006434"/>
    <d v="2015-12-07T00:00:00"/>
    <x v="4"/>
    <n v="7"/>
    <x v="1"/>
    <s v="AUD"/>
    <x v="2"/>
    <x v="1"/>
    <x v="48"/>
    <n v="20"/>
    <n v="3"/>
    <x v="2"/>
    <n v="9"/>
    <n v="628.31111111111113"/>
    <n v="5654.8"/>
    <n v="345.57111111111112"/>
    <n v="2544.66"/>
    <x v="11"/>
    <x v="3"/>
  </r>
  <r>
    <s v="SO - 0006435"/>
    <d v="2015-12-07T00:00:00"/>
    <x v="11"/>
    <n v="20"/>
    <x v="0"/>
    <s v="AUD"/>
    <x v="3"/>
    <x v="2"/>
    <x v="25"/>
    <n v="57"/>
    <n v="8"/>
    <x v="6"/>
    <n v="5"/>
    <n v="104.96666666666667"/>
    <n v="524.83333333333337"/>
    <n v="89.221666666666664"/>
    <n v="78.725000000000023"/>
    <x v="11"/>
    <x v="3"/>
  </r>
  <r>
    <s v="SO - 0006436"/>
    <d v="2015-12-07T00:00:00"/>
    <x v="1"/>
    <n v="11"/>
    <x v="1"/>
    <s v="AUD"/>
    <x v="1"/>
    <x v="0"/>
    <x v="42"/>
    <n v="32"/>
    <n v="5"/>
    <x v="1"/>
    <n v="2"/>
    <n v="198.02222222222224"/>
    <n v="396.04444444444448"/>
    <n v="152.47711111111113"/>
    <n v="91.090222222222224"/>
    <x v="11"/>
    <x v="3"/>
  </r>
  <r>
    <s v="SO - 0006437"/>
    <d v="2015-12-07T00:00:00"/>
    <x v="12"/>
    <n v="2"/>
    <x v="1"/>
    <s v="AUD"/>
    <x v="2"/>
    <x v="1"/>
    <x v="37"/>
    <n v="5"/>
    <n v="1"/>
    <x v="4"/>
    <n v="2"/>
    <n v="338.72222222222223"/>
    <n v="677.44444444444446"/>
    <n v="270.97777777777782"/>
    <n v="135.48888888888882"/>
    <x v="11"/>
    <x v="3"/>
  </r>
  <r>
    <s v="SO - 0006438"/>
    <d v="2015-12-08T00:00:00"/>
    <x v="17"/>
    <n v="14"/>
    <x v="1"/>
    <s v="AUD"/>
    <x v="1"/>
    <x v="0"/>
    <x v="50"/>
    <n v="39"/>
    <n v="6"/>
    <x v="0"/>
    <n v="6"/>
    <n v="102.73333333333333"/>
    <n v="616.4"/>
    <n v="50.339333333333336"/>
    <n v="314.36399999999998"/>
    <x v="11"/>
    <x v="3"/>
  </r>
  <r>
    <s v="SO - 0006439"/>
    <d v="2015-12-08T00:00:00"/>
    <x v="8"/>
    <n v="9"/>
    <x v="0"/>
    <s v="AUD"/>
    <x v="2"/>
    <x v="1"/>
    <x v="10"/>
    <n v="25"/>
    <n v="4"/>
    <x v="5"/>
    <n v="2"/>
    <n v="96.033333333333346"/>
    <n v="192.06666666666669"/>
    <n v="48.016666666666673"/>
    <n v="96.033333333333346"/>
    <x v="11"/>
    <x v="3"/>
  </r>
  <r>
    <s v="SO - 0006440"/>
    <d v="2015-12-08T00:00:00"/>
    <x v="11"/>
    <n v="20"/>
    <x v="0"/>
    <s v="AUD"/>
    <x v="3"/>
    <x v="2"/>
    <x v="14"/>
    <n v="56"/>
    <n v="8"/>
    <x v="6"/>
    <n v="8"/>
    <n v="274.70000000000005"/>
    <n v="2197.6000000000004"/>
    <n v="214.26600000000002"/>
    <n v="483.47200000000021"/>
    <x v="11"/>
    <x v="3"/>
  </r>
  <r>
    <s v="SO - 0006441"/>
    <d v="2015-12-08T00:00:00"/>
    <x v="17"/>
    <n v="14"/>
    <x v="2"/>
    <s v="AUD"/>
    <x v="1"/>
    <x v="0"/>
    <x v="50"/>
    <n v="39"/>
    <n v="6"/>
    <x v="0"/>
    <n v="6"/>
    <n v="296.28888888888889"/>
    <n v="1777.7333333333333"/>
    <n v="248.88266666666667"/>
    <n v="284.4373333333333"/>
    <x v="11"/>
    <x v="3"/>
  </r>
  <r>
    <s v="SO - 0006442"/>
    <d v="2015-12-08T00:00:00"/>
    <x v="15"/>
    <n v="13"/>
    <x v="0"/>
    <s v="AUD"/>
    <x v="1"/>
    <x v="0"/>
    <x v="54"/>
    <n v="36"/>
    <n v="5"/>
    <x v="1"/>
    <n v="2"/>
    <n v="119.85555555555555"/>
    <n v="239.71111111111111"/>
    <n v="95.884444444444455"/>
    <n v="47.942222222222199"/>
    <x v="11"/>
    <x v="3"/>
  </r>
  <r>
    <s v="SO - 0006443"/>
    <d v="2015-12-08T00:00:00"/>
    <x v="0"/>
    <n v="15"/>
    <x v="2"/>
    <s v="AUD"/>
    <x v="0"/>
    <x v="0"/>
    <x v="8"/>
    <n v="42"/>
    <n v="6"/>
    <x v="0"/>
    <n v="7"/>
    <n v="28.288888888888888"/>
    <n v="198.02222222222221"/>
    <n v="19.519333333333332"/>
    <n v="61.386888888888876"/>
    <x v="11"/>
    <x v="3"/>
  </r>
  <r>
    <s v="SO - 0006444"/>
    <d v="2015-12-08T00:00:00"/>
    <x v="12"/>
    <n v="2"/>
    <x v="1"/>
    <s v="AUD"/>
    <x v="2"/>
    <x v="1"/>
    <x v="37"/>
    <n v="5"/>
    <n v="1"/>
    <x v="4"/>
    <n v="8"/>
    <n v="26.8"/>
    <n v="214.4"/>
    <n v="16.616"/>
    <n v="81.472000000000008"/>
    <x v="11"/>
    <x v="3"/>
  </r>
  <r>
    <s v="SO - 0006445"/>
    <d v="2015-12-08T00:00:00"/>
    <x v="17"/>
    <n v="14"/>
    <x v="1"/>
    <s v="AUD"/>
    <x v="1"/>
    <x v="0"/>
    <x v="50"/>
    <n v="39"/>
    <n v="6"/>
    <x v="0"/>
    <n v="4"/>
    <n v="113.90000000000002"/>
    <n v="455.60000000000008"/>
    <n v="70.618000000000009"/>
    <n v="173.12800000000004"/>
    <x v="11"/>
    <x v="3"/>
  </r>
  <r>
    <s v="SO - 0006446"/>
    <d v="2015-12-09T00:00:00"/>
    <x v="5"/>
    <n v="16"/>
    <x v="0"/>
    <s v="AUD"/>
    <x v="0"/>
    <x v="0"/>
    <x v="5"/>
    <n v="45"/>
    <n v="7"/>
    <x v="3"/>
    <n v="4"/>
    <n v="259.06666666666666"/>
    <n v="1036.2666666666667"/>
    <n v="113.98933333333333"/>
    <n v="580.30933333333337"/>
    <x v="11"/>
    <x v="3"/>
  </r>
  <r>
    <s v="SO - 0006447"/>
    <d v="2015-12-10T00:00:00"/>
    <x v="6"/>
    <n v="1"/>
    <x v="0"/>
    <s v="AUD"/>
    <x v="2"/>
    <x v="1"/>
    <x v="6"/>
    <n v="1"/>
    <n v="1"/>
    <x v="4"/>
    <n v="1"/>
    <n v="297.77777777777777"/>
    <n v="297.77777777777777"/>
    <n v="235.24444444444447"/>
    <n v="62.533333333333303"/>
    <x v="11"/>
    <x v="3"/>
  </r>
  <r>
    <s v="SO - 0006448"/>
    <d v="2015-12-10T00:00:00"/>
    <x v="18"/>
    <n v="3"/>
    <x v="1"/>
    <s v="AUD"/>
    <x v="2"/>
    <x v="1"/>
    <x v="27"/>
    <n v="7"/>
    <n v="1"/>
    <x v="4"/>
    <n v="8"/>
    <n v="687.86666666666667"/>
    <n v="5502.9333333333334"/>
    <n v="433.35599999999999"/>
    <n v="2036.0853333333334"/>
    <x v="11"/>
    <x v="3"/>
  </r>
  <r>
    <s v="SO - 0006449"/>
    <d v="2015-12-10T00:00:00"/>
    <x v="11"/>
    <n v="20"/>
    <x v="1"/>
    <s v="AUD"/>
    <x v="3"/>
    <x v="2"/>
    <x v="22"/>
    <n v="58"/>
    <n v="8"/>
    <x v="6"/>
    <n v="5"/>
    <n v="128.78888888888889"/>
    <n v="643.94444444444446"/>
    <n v="86.288555555555561"/>
    <n v="212.50166666666667"/>
    <x v="11"/>
    <x v="3"/>
  </r>
  <r>
    <s v="SO - 0006450"/>
    <d v="2015-12-10T00:00:00"/>
    <x v="0"/>
    <n v="15"/>
    <x v="1"/>
    <s v="AUD"/>
    <x v="0"/>
    <x v="0"/>
    <x v="8"/>
    <n v="42"/>
    <n v="6"/>
    <x v="0"/>
    <n v="2"/>
    <n v="285.86666666666667"/>
    <n v="571.73333333333335"/>
    <n v="174.37866666666667"/>
    <n v="222.976"/>
    <x v="11"/>
    <x v="3"/>
  </r>
  <r>
    <s v="SO - 0006451"/>
    <d v="2015-12-11T00:00:00"/>
    <x v="17"/>
    <n v="14"/>
    <x v="1"/>
    <s v="AUD"/>
    <x v="1"/>
    <x v="0"/>
    <x v="0"/>
    <n v="41"/>
    <n v="6"/>
    <x v="0"/>
    <n v="2"/>
    <n v="675.21111111111122"/>
    <n v="1350.4222222222224"/>
    <n v="513.16044444444447"/>
    <n v="324.10133333333351"/>
    <x v="11"/>
    <x v="3"/>
  </r>
  <r>
    <s v="SO - 0006452"/>
    <d v="2015-12-11T00:00:00"/>
    <x v="5"/>
    <n v="16"/>
    <x v="1"/>
    <s v="AUD"/>
    <x v="0"/>
    <x v="0"/>
    <x v="5"/>
    <n v="45"/>
    <n v="7"/>
    <x v="3"/>
    <n v="8"/>
    <n v="704.24444444444441"/>
    <n v="5633.9555555555553"/>
    <n v="535.22577777777781"/>
    <n v="1352.1493333333328"/>
    <x v="11"/>
    <x v="3"/>
  </r>
  <r>
    <s v="SO - 0006453"/>
    <d v="2015-12-11T00:00:00"/>
    <x v="18"/>
    <n v="3"/>
    <x v="0"/>
    <s v="AUD"/>
    <x v="2"/>
    <x v="1"/>
    <x v="27"/>
    <n v="7"/>
    <n v="1"/>
    <x v="4"/>
    <n v="9"/>
    <n v="639.47777777777776"/>
    <n v="5755.3"/>
    <n v="530.76655555555556"/>
    <n v="978.40099999999984"/>
    <x v="11"/>
    <x v="3"/>
  </r>
  <r>
    <s v="SO - 0006454"/>
    <d v="2015-12-12T00:00:00"/>
    <x v="4"/>
    <n v="7"/>
    <x v="1"/>
    <s v="AUD"/>
    <x v="2"/>
    <x v="1"/>
    <x v="48"/>
    <n v="20"/>
    <n v="3"/>
    <x v="2"/>
    <n v="1"/>
    <n v="122.83333333333333"/>
    <n v="122.83333333333333"/>
    <n v="57.731666666666655"/>
    <n v="65.101666666666674"/>
    <x v="11"/>
    <x v="3"/>
  </r>
  <r>
    <s v="SO - 0006455"/>
    <d v="2015-12-12T00:00:00"/>
    <x v="18"/>
    <n v="3"/>
    <x v="1"/>
    <s v="AUD"/>
    <x v="2"/>
    <x v="1"/>
    <x v="52"/>
    <n v="9"/>
    <n v="2"/>
    <x v="7"/>
    <n v="7"/>
    <n v="93.055555555555557"/>
    <n v="651.38888888888891"/>
    <n v="71.652777777777771"/>
    <n v="149.81944444444451"/>
    <x v="11"/>
    <x v="3"/>
  </r>
  <r>
    <s v="SO - 0006456"/>
    <d v="2015-12-12T00:00:00"/>
    <x v="0"/>
    <n v="15"/>
    <x v="1"/>
    <s v="AUD"/>
    <x v="0"/>
    <x v="0"/>
    <x v="57"/>
    <n v="43"/>
    <n v="6"/>
    <x v="0"/>
    <n v="5"/>
    <n v="401.25555555555559"/>
    <n v="2006.2777777777778"/>
    <n v="264.82866666666666"/>
    <n v="682.1344444444444"/>
    <x v="11"/>
    <x v="3"/>
  </r>
  <r>
    <s v="SO - 0006457"/>
    <d v="2015-12-12T00:00:00"/>
    <x v="1"/>
    <n v="11"/>
    <x v="1"/>
    <s v="AUD"/>
    <x v="1"/>
    <x v="0"/>
    <x v="43"/>
    <n v="30"/>
    <n v="5"/>
    <x v="1"/>
    <n v="9"/>
    <n v="439.9666666666667"/>
    <n v="3959.7000000000003"/>
    <n v="184.786"/>
    <n v="2296.6260000000002"/>
    <x v="11"/>
    <x v="3"/>
  </r>
  <r>
    <s v="SO - 0006458"/>
    <d v="2015-12-12T00:00:00"/>
    <x v="14"/>
    <n v="10"/>
    <x v="1"/>
    <s v="AUD"/>
    <x v="1"/>
    <x v="0"/>
    <x v="45"/>
    <n v="29"/>
    <n v="4"/>
    <x v="5"/>
    <n v="9"/>
    <n v="209.93333333333334"/>
    <n v="1889.4"/>
    <n v="140.65533333333335"/>
    <n v="623.50199999999995"/>
    <x v="11"/>
    <x v="3"/>
  </r>
  <r>
    <s v="SO - 0006459"/>
    <d v="2015-12-12T00:00:00"/>
    <x v="7"/>
    <n v="17"/>
    <x v="1"/>
    <s v="AUD"/>
    <x v="0"/>
    <x v="2"/>
    <x v="7"/>
    <n v="48"/>
    <n v="7"/>
    <x v="3"/>
    <n v="3"/>
    <n v="222.58888888888887"/>
    <n v="667.76666666666665"/>
    <n v="138.00511111111112"/>
    <n v="253.75133333333326"/>
    <x v="11"/>
    <x v="3"/>
  </r>
  <r>
    <s v="SO - 0006460"/>
    <d v="2015-12-13T00:00:00"/>
    <x v="14"/>
    <n v="10"/>
    <x v="0"/>
    <s v="AUD"/>
    <x v="1"/>
    <x v="0"/>
    <x v="17"/>
    <n v="28"/>
    <n v="4"/>
    <x v="5"/>
    <n v="2"/>
    <n v="117.62222222222223"/>
    <n v="235.24444444444447"/>
    <n v="98.802666666666667"/>
    <n v="37.639111111111134"/>
    <x v="11"/>
    <x v="3"/>
  </r>
  <r>
    <s v="SO - 0006461"/>
    <d v="2015-12-13T00:00:00"/>
    <x v="10"/>
    <n v="8"/>
    <x v="1"/>
    <s v="AUD"/>
    <x v="2"/>
    <x v="1"/>
    <x v="13"/>
    <n v="22"/>
    <n v="3"/>
    <x v="2"/>
    <n v="5"/>
    <n v="124.32222222222224"/>
    <n v="621.6111111111112"/>
    <n v="49.728888888888896"/>
    <n v="372.9666666666667"/>
    <x v="11"/>
    <x v="3"/>
  </r>
  <r>
    <s v="SO - 0006462"/>
    <d v="2015-12-13T00:00:00"/>
    <x v="11"/>
    <n v="20"/>
    <x v="1"/>
    <s v="AUD"/>
    <x v="3"/>
    <x v="2"/>
    <x v="14"/>
    <n v="56"/>
    <n v="8"/>
    <x v="6"/>
    <n v="6"/>
    <n v="203.23333333333335"/>
    <n v="1219.4000000000001"/>
    <n v="136.16633333333334"/>
    <n v="402.40200000000004"/>
    <x v="11"/>
    <x v="3"/>
  </r>
  <r>
    <s v="SO - 0006463"/>
    <d v="2015-12-13T00:00:00"/>
    <x v="1"/>
    <n v="11"/>
    <x v="1"/>
    <s v="AUD"/>
    <x v="1"/>
    <x v="0"/>
    <x v="42"/>
    <n v="32"/>
    <n v="5"/>
    <x v="1"/>
    <n v="5"/>
    <n v="124.32222222222224"/>
    <n v="621.6111111111112"/>
    <n v="54.701777777777778"/>
    <n v="348.10222222222228"/>
    <x v="11"/>
    <x v="3"/>
  </r>
  <r>
    <s v="SO - 0006464"/>
    <d v="2015-12-13T00:00:00"/>
    <x v="16"/>
    <n v="5"/>
    <x v="1"/>
    <s v="AUD"/>
    <x v="2"/>
    <x v="1"/>
    <x v="35"/>
    <n v="13"/>
    <n v="2"/>
    <x v="7"/>
    <n v="5"/>
    <n v="196.53333333333333"/>
    <n v="982.66666666666663"/>
    <n v="127.74666666666667"/>
    <n v="343.93333333333328"/>
    <x v="11"/>
    <x v="3"/>
  </r>
  <r>
    <s v="SO - 0006465"/>
    <d v="2015-12-14T00:00:00"/>
    <x v="2"/>
    <n v="12"/>
    <x v="2"/>
    <s v="AUD"/>
    <x v="1"/>
    <x v="0"/>
    <x v="40"/>
    <n v="33"/>
    <n v="5"/>
    <x v="1"/>
    <n v="7"/>
    <n v="444.43333333333334"/>
    <n v="3111.0333333333333"/>
    <n v="239.99400000000003"/>
    <n v="1431.0753333333332"/>
    <x v="11"/>
    <x v="3"/>
  </r>
  <r>
    <s v="SO - 0006466"/>
    <d v="2015-12-14T00:00:00"/>
    <x v="8"/>
    <n v="9"/>
    <x v="1"/>
    <s v="AUD"/>
    <x v="2"/>
    <x v="1"/>
    <x v="10"/>
    <n v="25"/>
    <n v="4"/>
    <x v="5"/>
    <n v="2"/>
    <n v="439.22222222222223"/>
    <n v="878.44444444444446"/>
    <n v="320.63222222222225"/>
    <n v="237.17999999999995"/>
    <x v="11"/>
    <x v="3"/>
  </r>
  <r>
    <s v="SO - 0006467"/>
    <d v="2015-12-14T00:00:00"/>
    <x v="16"/>
    <n v="5"/>
    <x v="2"/>
    <s v="AUD"/>
    <x v="2"/>
    <x v="1"/>
    <x v="51"/>
    <n v="12"/>
    <n v="2"/>
    <x v="7"/>
    <n v="9"/>
    <n v="29.033333333333335"/>
    <n v="261.3"/>
    <n v="22.065333333333335"/>
    <n v="62.711999999999989"/>
    <x v="11"/>
    <x v="3"/>
  </r>
  <r>
    <s v="SO - 0006468"/>
    <d v="2015-12-14T00:00:00"/>
    <x v="16"/>
    <n v="5"/>
    <x v="1"/>
    <s v="AUD"/>
    <x v="2"/>
    <x v="1"/>
    <x v="35"/>
    <n v="13"/>
    <n v="2"/>
    <x v="7"/>
    <n v="1"/>
    <n v="427.31111111111113"/>
    <n v="427.31111111111113"/>
    <n v="252.11355555555554"/>
    <n v="175.1975555555556"/>
    <x v="11"/>
    <x v="3"/>
  </r>
  <r>
    <s v="SO - 0006469"/>
    <d v="2015-12-14T00:00:00"/>
    <x v="7"/>
    <n v="17"/>
    <x v="0"/>
    <s v="AUD"/>
    <x v="0"/>
    <x v="2"/>
    <x v="7"/>
    <n v="48"/>
    <n v="7"/>
    <x v="3"/>
    <n v="8"/>
    <n v="248.64444444444447"/>
    <n v="1989.1555555555558"/>
    <n v="104.43066666666668"/>
    <n v="1153.7102222222225"/>
    <x v="11"/>
    <x v="3"/>
  </r>
  <r>
    <s v="SO - 0006470"/>
    <d v="2015-12-15T00:00:00"/>
    <x v="12"/>
    <n v="2"/>
    <x v="2"/>
    <s v="AUD"/>
    <x v="2"/>
    <x v="1"/>
    <x v="15"/>
    <n v="4"/>
    <n v="1"/>
    <x v="4"/>
    <n v="5"/>
    <n v="116.87777777777779"/>
    <n v="584.38888888888891"/>
    <n v="91.164666666666676"/>
    <n v="128.56555555555553"/>
    <x v="11"/>
    <x v="3"/>
  </r>
  <r>
    <s v="SO - 0006471"/>
    <d v="2015-12-16T00:00:00"/>
    <x v="8"/>
    <n v="9"/>
    <x v="1"/>
    <s v="AUD"/>
    <x v="2"/>
    <x v="0"/>
    <x v="53"/>
    <n v="26"/>
    <n v="4"/>
    <x v="5"/>
    <n v="3"/>
    <n v="128.78888888888889"/>
    <n v="386.36666666666667"/>
    <n v="101.74322222222224"/>
    <n v="81.136999999999944"/>
    <x v="11"/>
    <x v="3"/>
  </r>
  <r>
    <s v="SO - 0006472"/>
    <d v="2015-12-17T00:00:00"/>
    <x v="10"/>
    <n v="8"/>
    <x v="1"/>
    <s v="AUD"/>
    <x v="2"/>
    <x v="1"/>
    <x v="44"/>
    <n v="21"/>
    <n v="3"/>
    <x v="2"/>
    <n v="5"/>
    <n v="323.0888888888889"/>
    <n v="1615.4444444444446"/>
    <n v="174.46800000000002"/>
    <n v="743.10444444444443"/>
    <x v="11"/>
    <x v="3"/>
  </r>
  <r>
    <s v="SO - 0006473"/>
    <d v="2015-12-17T00:00:00"/>
    <x v="19"/>
    <n v="4"/>
    <x v="1"/>
    <s v="AUD"/>
    <x v="2"/>
    <x v="1"/>
    <x v="33"/>
    <n v="10"/>
    <n v="2"/>
    <x v="7"/>
    <n v="6"/>
    <n v="107.2"/>
    <n v="643.20000000000005"/>
    <n v="53.6"/>
    <n v="321.60000000000002"/>
    <x v="11"/>
    <x v="3"/>
  </r>
  <r>
    <s v="SO - 0006474"/>
    <d v="2015-12-17T00:00:00"/>
    <x v="6"/>
    <n v="1"/>
    <x v="0"/>
    <s v="AUD"/>
    <x v="2"/>
    <x v="1"/>
    <x v="41"/>
    <n v="2"/>
    <n v="1"/>
    <x v="4"/>
    <n v="5"/>
    <n v="690.84444444444443"/>
    <n v="3454.2222222222222"/>
    <n v="552.67555555555566"/>
    <n v="690.84444444444398"/>
    <x v="11"/>
    <x v="3"/>
  </r>
  <r>
    <s v="SO - 0006475"/>
    <d v="2015-12-17T00:00:00"/>
    <x v="5"/>
    <n v="16"/>
    <x v="0"/>
    <s v="AUD"/>
    <x v="0"/>
    <x v="2"/>
    <x v="30"/>
    <n v="47"/>
    <n v="7"/>
    <x v="3"/>
    <n v="5"/>
    <n v="139.95555555555558"/>
    <n v="699.77777777777783"/>
    <n v="68.578222222222223"/>
    <n v="356.88666666666671"/>
    <x v="11"/>
    <x v="3"/>
  </r>
  <r>
    <s v="SO - 0006476"/>
    <d v="2015-12-17T00:00:00"/>
    <x v="5"/>
    <n v="16"/>
    <x v="2"/>
    <s v="AUD"/>
    <x v="0"/>
    <x v="3"/>
    <x v="12"/>
    <n v="46"/>
    <n v="7"/>
    <x v="3"/>
    <n v="2"/>
    <n v="314.89999999999998"/>
    <n v="629.79999999999995"/>
    <n v="144.85399999999998"/>
    <n v="340.09199999999998"/>
    <x v="11"/>
    <x v="3"/>
  </r>
  <r>
    <s v="SO - 0006477"/>
    <d v="2015-12-17T00:00:00"/>
    <x v="17"/>
    <n v="14"/>
    <x v="0"/>
    <s v="AUD"/>
    <x v="1"/>
    <x v="0"/>
    <x v="28"/>
    <n v="40"/>
    <n v="6"/>
    <x v="0"/>
    <n v="1"/>
    <n v="285.86666666666667"/>
    <n v="285.86666666666667"/>
    <n v="177.23733333333337"/>
    <n v="108.62933333333331"/>
    <x v="11"/>
    <x v="3"/>
  </r>
  <r>
    <s v="SO - 0006478"/>
    <d v="2015-12-18T00:00:00"/>
    <x v="8"/>
    <n v="9"/>
    <x v="1"/>
    <s v="AUD"/>
    <x v="2"/>
    <x v="1"/>
    <x v="10"/>
    <n v="25"/>
    <n v="4"/>
    <x v="5"/>
    <n v="5"/>
    <n v="121.34444444444446"/>
    <n v="606.72222222222229"/>
    <n v="50.964666666666666"/>
    <n v="351.89888888888896"/>
    <x v="11"/>
    <x v="3"/>
  </r>
  <r>
    <s v="SO - 0006479"/>
    <d v="2015-12-18T00:00:00"/>
    <x v="12"/>
    <n v="2"/>
    <x v="0"/>
    <s v="AUD"/>
    <x v="2"/>
    <x v="1"/>
    <x v="9"/>
    <n v="3"/>
    <n v="1"/>
    <x v="4"/>
    <n v="9"/>
    <n v="29.777777777777779"/>
    <n v="268"/>
    <n v="12.506666666666668"/>
    <n v="155.44"/>
    <x v="11"/>
    <x v="3"/>
  </r>
  <r>
    <s v="SO - 0006480"/>
    <d v="2015-12-18T00:00:00"/>
    <x v="11"/>
    <n v="20"/>
    <x v="1"/>
    <s v="AUD"/>
    <x v="3"/>
    <x v="2"/>
    <x v="25"/>
    <n v="57"/>
    <n v="8"/>
    <x v="6"/>
    <n v="7"/>
    <n v="253.11111111111111"/>
    <n v="1771.7777777777778"/>
    <n v="174.64666666666665"/>
    <n v="549.25111111111119"/>
    <x v="11"/>
    <x v="3"/>
  </r>
  <r>
    <s v="SO - 0006481"/>
    <d v="2015-12-18T00:00:00"/>
    <x v="8"/>
    <n v="9"/>
    <x v="1"/>
    <s v="AUD"/>
    <x v="2"/>
    <x v="1"/>
    <x v="32"/>
    <n v="24"/>
    <n v="4"/>
    <x v="5"/>
    <n v="4"/>
    <n v="100.5"/>
    <n v="402"/>
    <n v="83.415000000000006"/>
    <n v="68.339999999999975"/>
    <x v="11"/>
    <x v="3"/>
  </r>
  <r>
    <s v="SO - 0006482"/>
    <d v="2015-12-18T00:00:00"/>
    <x v="8"/>
    <n v="9"/>
    <x v="1"/>
    <s v="AUD"/>
    <x v="2"/>
    <x v="1"/>
    <x v="32"/>
    <n v="24"/>
    <n v="4"/>
    <x v="5"/>
    <n v="2"/>
    <n v="432.52222222222224"/>
    <n v="865.04444444444448"/>
    <n v="181.65933333333334"/>
    <n v="501.72577777777781"/>
    <x v="11"/>
    <x v="3"/>
  </r>
  <r>
    <s v="SO - 0006483"/>
    <d v="2015-12-19T00:00:00"/>
    <x v="5"/>
    <n v="16"/>
    <x v="1"/>
    <s v="AUD"/>
    <x v="0"/>
    <x v="0"/>
    <x v="5"/>
    <n v="45"/>
    <n v="7"/>
    <x v="3"/>
    <n v="9"/>
    <n v="279.91111111111115"/>
    <n v="2519.2000000000003"/>
    <n v="128.75911111111111"/>
    <n v="1360.3680000000004"/>
    <x v="11"/>
    <x v="3"/>
  </r>
  <r>
    <s v="SO - 0006484"/>
    <d v="2015-12-19T00:00:00"/>
    <x v="12"/>
    <n v="2"/>
    <x v="1"/>
    <s v="AUD"/>
    <x v="2"/>
    <x v="1"/>
    <x v="37"/>
    <n v="5"/>
    <n v="1"/>
    <x v="4"/>
    <n v="7"/>
    <n v="191.32222222222222"/>
    <n v="1339.2555555555555"/>
    <n v="105.22722222222222"/>
    <n v="602.66499999999996"/>
    <x v="11"/>
    <x v="3"/>
  </r>
  <r>
    <s v="SO - 0006485"/>
    <d v="2015-12-20T00:00:00"/>
    <x v="2"/>
    <n v="12"/>
    <x v="2"/>
    <s v="AUD"/>
    <x v="1"/>
    <x v="0"/>
    <x v="16"/>
    <n v="35"/>
    <n v="5"/>
    <x v="1"/>
    <n v="3"/>
    <n v="431.77777777777777"/>
    <n v="1295.3333333333333"/>
    <n v="241.79555555555558"/>
    <n v="569.94666666666649"/>
    <x v="11"/>
    <x v="3"/>
  </r>
  <r>
    <s v="SO - 0006486"/>
    <d v="2015-12-20T00:00:00"/>
    <x v="15"/>
    <n v="13"/>
    <x v="1"/>
    <s v="AUD"/>
    <x v="1"/>
    <x v="0"/>
    <x v="16"/>
    <n v="35"/>
    <n v="5"/>
    <x v="1"/>
    <n v="5"/>
    <n v="681.91111111111104"/>
    <n v="3409.5555555555552"/>
    <n v="497.79511111111111"/>
    <n v="920.57999999999947"/>
    <x v="11"/>
    <x v="3"/>
  </r>
  <r>
    <s v="SO - 0006487"/>
    <d v="2015-12-20T00:00:00"/>
    <x v="18"/>
    <n v="3"/>
    <x v="2"/>
    <s v="AUD"/>
    <x v="2"/>
    <x v="1"/>
    <x v="52"/>
    <n v="9"/>
    <n v="2"/>
    <x v="7"/>
    <n v="7"/>
    <n v="27.544444444444444"/>
    <n v="192.8111111111111"/>
    <n v="20.933777777777777"/>
    <n v="46.274666666666661"/>
    <x v="11"/>
    <x v="3"/>
  </r>
  <r>
    <s v="SO - 0006488"/>
    <d v="2015-12-20T00:00:00"/>
    <x v="4"/>
    <n v="7"/>
    <x v="2"/>
    <s v="AUD"/>
    <x v="2"/>
    <x v="1"/>
    <x v="34"/>
    <n v="19"/>
    <n v="3"/>
    <x v="2"/>
    <n v="4"/>
    <n v="256.0888888888889"/>
    <n v="1024.3555555555556"/>
    <n v="186.9448888888889"/>
    <n v="276.57600000000002"/>
    <x v="11"/>
    <x v="3"/>
  </r>
  <r>
    <s v="SO - 0006489"/>
    <d v="2015-12-20T00:00:00"/>
    <x v="12"/>
    <n v="2"/>
    <x v="1"/>
    <s v="AUD"/>
    <x v="2"/>
    <x v="1"/>
    <x v="29"/>
    <n v="6"/>
    <n v="1"/>
    <x v="4"/>
    <n v="3"/>
    <n v="588.11111111111109"/>
    <n v="1764.3333333333333"/>
    <n v="358.7477777777778"/>
    <n v="688.08999999999992"/>
    <x v="11"/>
    <x v="3"/>
  </r>
  <r>
    <s v="SO - 0006490"/>
    <d v="2015-12-21T00:00:00"/>
    <x v="0"/>
    <n v="15"/>
    <x v="1"/>
    <s v="AUD"/>
    <x v="0"/>
    <x v="0"/>
    <x v="57"/>
    <n v="43"/>
    <n v="6"/>
    <x v="0"/>
    <n v="3"/>
    <n v="262.78888888888889"/>
    <n v="788.36666666666667"/>
    <n v="202.34744444444445"/>
    <n v="181.32433333333336"/>
    <x v="11"/>
    <x v="3"/>
  </r>
  <r>
    <s v="SO - 0006491"/>
    <d v="2015-12-21T00:00:00"/>
    <x v="12"/>
    <n v="2"/>
    <x v="1"/>
    <s v="AUD"/>
    <x v="2"/>
    <x v="1"/>
    <x v="15"/>
    <n v="4"/>
    <n v="1"/>
    <x v="4"/>
    <n v="7"/>
    <n v="99.75555555555556"/>
    <n v="698.28888888888889"/>
    <n v="63.843555555555568"/>
    <n v="251.3839999999999"/>
    <x v="11"/>
    <x v="3"/>
  </r>
  <r>
    <s v="SO - 0006492"/>
    <d v="2015-12-21T00:00:00"/>
    <x v="7"/>
    <n v="17"/>
    <x v="0"/>
    <s v="AUD"/>
    <x v="0"/>
    <x v="2"/>
    <x v="30"/>
    <n v="47"/>
    <n v="7"/>
    <x v="3"/>
    <n v="6"/>
    <n v="22.333333333333332"/>
    <n v="134"/>
    <n v="16.75"/>
    <n v="33.5"/>
    <x v="11"/>
    <x v="3"/>
  </r>
  <r>
    <s v="SO - 0006493"/>
    <d v="2015-12-22T00:00:00"/>
    <x v="18"/>
    <n v="3"/>
    <x v="2"/>
    <s v="AUD"/>
    <x v="2"/>
    <x v="1"/>
    <x v="27"/>
    <n v="7"/>
    <n v="1"/>
    <x v="4"/>
    <n v="6"/>
    <n v="114.64444444444445"/>
    <n v="687.86666666666667"/>
    <n v="83.690444444444438"/>
    <n v="185.72400000000005"/>
    <x v="11"/>
    <x v="3"/>
  </r>
  <r>
    <s v="SO - 0006494"/>
    <d v="2015-12-22T00:00:00"/>
    <x v="1"/>
    <n v="11"/>
    <x v="1"/>
    <s v="AUD"/>
    <x v="1"/>
    <x v="0"/>
    <x v="1"/>
    <n v="31"/>
    <n v="5"/>
    <x v="1"/>
    <n v="4"/>
    <n v="195.78888888888889"/>
    <n v="783.15555555555557"/>
    <n v="84.189222222222227"/>
    <n v="446.39866666666666"/>
    <x v="11"/>
    <x v="3"/>
  </r>
  <r>
    <s v="SO - 0006495"/>
    <d v="2015-12-22T00:00:00"/>
    <x v="14"/>
    <n v="10"/>
    <x v="1"/>
    <s v="AUD"/>
    <x v="1"/>
    <x v="0"/>
    <x v="17"/>
    <n v="28"/>
    <n v="4"/>
    <x v="5"/>
    <n v="3"/>
    <n v="116.87777777777779"/>
    <n v="350.63333333333338"/>
    <n v="92.333444444444453"/>
    <n v="73.633000000000038"/>
    <x v="11"/>
    <x v="3"/>
  </r>
  <r>
    <s v="SO - 0006496"/>
    <d v="2015-12-22T00:00:00"/>
    <x v="2"/>
    <n v="12"/>
    <x v="2"/>
    <s v="AUD"/>
    <x v="1"/>
    <x v="0"/>
    <x v="40"/>
    <n v="33"/>
    <n v="5"/>
    <x v="1"/>
    <n v="7"/>
    <n v="21.588888888888889"/>
    <n v="151.12222222222221"/>
    <n v="14.464555555555556"/>
    <n v="49.870333333333321"/>
    <x v="11"/>
    <x v="3"/>
  </r>
  <r>
    <s v="SO - 0006497"/>
    <d v="2015-12-23T00:00:00"/>
    <x v="18"/>
    <n v="3"/>
    <x v="1"/>
    <s v="AUD"/>
    <x v="2"/>
    <x v="1"/>
    <x v="49"/>
    <n v="8"/>
    <n v="2"/>
    <x v="7"/>
    <n v="9"/>
    <n v="204.72222222222223"/>
    <n v="1842.5"/>
    <n v="90.077777777777783"/>
    <n v="1031.8"/>
    <x v="11"/>
    <x v="3"/>
  </r>
  <r>
    <s v="SO - 0006498"/>
    <d v="2015-12-23T00:00:00"/>
    <x v="5"/>
    <n v="16"/>
    <x v="1"/>
    <s v="AUD"/>
    <x v="0"/>
    <x v="3"/>
    <x v="12"/>
    <n v="46"/>
    <n v="7"/>
    <x v="3"/>
    <n v="1"/>
    <n v="118.36666666666666"/>
    <n v="118.36666666666666"/>
    <n v="82.856666666666655"/>
    <n v="35.510000000000005"/>
    <x v="11"/>
    <x v="3"/>
  </r>
  <r>
    <s v="SO - 0006499"/>
    <d v="2015-12-23T00:00:00"/>
    <x v="9"/>
    <n v="18"/>
    <x v="1"/>
    <s v="AUD"/>
    <x v="0"/>
    <x v="2"/>
    <x v="23"/>
    <n v="53"/>
    <n v="8"/>
    <x v="6"/>
    <n v="7"/>
    <n v="383.38888888888891"/>
    <n v="2683.7222222222226"/>
    <n v="191.69444444444446"/>
    <n v="1341.8611111111113"/>
    <x v="11"/>
    <x v="3"/>
  </r>
  <r>
    <s v="SO - 0006500"/>
    <d v="2015-12-23T00:00:00"/>
    <x v="5"/>
    <n v="16"/>
    <x v="0"/>
    <s v="AUD"/>
    <x v="0"/>
    <x v="2"/>
    <x v="30"/>
    <n v="47"/>
    <n v="7"/>
    <x v="3"/>
    <n v="6"/>
    <n v="399.02222222222224"/>
    <n v="2394.1333333333332"/>
    <n v="231.4328888888889"/>
    <n v="1005.5359999999998"/>
    <x v="11"/>
    <x v="3"/>
  </r>
  <r>
    <s v="SO - 0006501"/>
    <d v="2015-12-23T00:00:00"/>
    <x v="18"/>
    <n v="3"/>
    <x v="2"/>
    <s v="AUD"/>
    <x v="2"/>
    <x v="1"/>
    <x v="52"/>
    <n v="9"/>
    <n v="2"/>
    <x v="7"/>
    <n v="8"/>
    <n v="434.75555555555559"/>
    <n v="3478.0444444444447"/>
    <n v="221.72533333333334"/>
    <n v="1704.241777777778"/>
    <x v="11"/>
    <x v="3"/>
  </r>
  <r>
    <s v="SO - 0006502"/>
    <d v="2015-12-23T00:00:00"/>
    <x v="13"/>
    <n v="19"/>
    <x v="0"/>
    <s v="AUD"/>
    <x v="3"/>
    <x v="2"/>
    <x v="39"/>
    <n v="54"/>
    <n v="8"/>
    <x v="6"/>
    <n v="2"/>
    <n v="113.90000000000002"/>
    <n v="227.80000000000004"/>
    <n v="77.452000000000012"/>
    <n v="72.896000000000015"/>
    <x v="11"/>
    <x v="3"/>
  </r>
  <r>
    <s v="SO - 0006503"/>
    <d v="2015-12-23T00:00:00"/>
    <x v="4"/>
    <n v="7"/>
    <x v="1"/>
    <s v="AUD"/>
    <x v="2"/>
    <x v="1"/>
    <x v="48"/>
    <n v="20"/>
    <n v="3"/>
    <x v="2"/>
    <n v="3"/>
    <n v="79.655555555555551"/>
    <n v="238.96666666666664"/>
    <n v="42.217444444444446"/>
    <n v="112.31433333333331"/>
    <x v="11"/>
    <x v="3"/>
  </r>
  <r>
    <s v="SO - 0006504"/>
    <d v="2015-12-24T00:00:00"/>
    <x v="10"/>
    <n v="8"/>
    <x v="1"/>
    <s v="AUD"/>
    <x v="2"/>
    <x v="1"/>
    <x v="13"/>
    <n v="22"/>
    <n v="3"/>
    <x v="2"/>
    <n v="7"/>
    <n v="311.92222222222222"/>
    <n v="2183.4555555555553"/>
    <n v="227.70322222222225"/>
    <n v="589.53299999999945"/>
    <x v="11"/>
    <x v="3"/>
  </r>
  <r>
    <s v="SO - 0006505"/>
    <d v="2015-12-24T00:00:00"/>
    <x v="12"/>
    <n v="2"/>
    <x v="1"/>
    <s v="AUD"/>
    <x v="2"/>
    <x v="1"/>
    <x v="37"/>
    <n v="5"/>
    <n v="1"/>
    <x v="4"/>
    <n v="6"/>
    <n v="428.8"/>
    <n v="2572.8000000000002"/>
    <n v="360.19200000000001"/>
    <n v="411.64800000000014"/>
    <x v="11"/>
    <x v="3"/>
  </r>
  <r>
    <s v="SO - 0006506"/>
    <d v="2015-12-24T00:00:00"/>
    <x v="8"/>
    <n v="9"/>
    <x v="1"/>
    <s v="AUD"/>
    <x v="2"/>
    <x v="1"/>
    <x v="32"/>
    <n v="24"/>
    <n v="4"/>
    <x v="5"/>
    <n v="2"/>
    <n v="684.1444444444445"/>
    <n v="1368.288888888889"/>
    <n v="492.58400000000006"/>
    <n v="383.12088888888889"/>
    <x v="11"/>
    <x v="3"/>
  </r>
  <r>
    <s v="SO - 0006507"/>
    <d v="2015-12-24T00:00:00"/>
    <x v="3"/>
    <n v="6"/>
    <x v="0"/>
    <s v="AUD"/>
    <x v="2"/>
    <x v="1"/>
    <x v="26"/>
    <n v="15"/>
    <n v="3"/>
    <x v="2"/>
    <n v="6"/>
    <n v="115.38888888888889"/>
    <n v="692.33333333333326"/>
    <n v="71.541111111111107"/>
    <n v="263.08666666666659"/>
    <x v="11"/>
    <x v="3"/>
  </r>
  <r>
    <s v="SO - 0006508"/>
    <d v="2015-12-25T00:00:00"/>
    <x v="15"/>
    <n v="13"/>
    <x v="0"/>
    <s v="AUD"/>
    <x v="1"/>
    <x v="0"/>
    <x v="54"/>
    <n v="36"/>
    <n v="5"/>
    <x v="1"/>
    <n v="5"/>
    <n v="109.43333333333334"/>
    <n v="547.16666666666674"/>
    <n v="85.358000000000004"/>
    <n v="120.37666666666672"/>
    <x v="11"/>
    <x v="3"/>
  </r>
  <r>
    <s v="SO - 0006509"/>
    <d v="2015-12-25T00:00:00"/>
    <x v="1"/>
    <n v="11"/>
    <x v="2"/>
    <s v="AUD"/>
    <x v="1"/>
    <x v="0"/>
    <x v="43"/>
    <n v="30"/>
    <n v="5"/>
    <x v="1"/>
    <n v="1"/>
    <n v="87.1"/>
    <n v="87.1"/>
    <n v="63.582999999999998"/>
    <n v="23.516999999999996"/>
    <x v="11"/>
    <x v="3"/>
  </r>
  <r>
    <s v="SO - 0006510"/>
    <d v="2015-12-25T00:00:00"/>
    <x v="7"/>
    <n v="17"/>
    <x v="1"/>
    <s v="AUD"/>
    <x v="0"/>
    <x v="2"/>
    <x v="55"/>
    <n v="50"/>
    <n v="7"/>
    <x v="3"/>
    <n v="8"/>
    <n v="26.055555555555557"/>
    <n v="208.44444444444446"/>
    <n v="17.457222222222224"/>
    <n v="68.786666666666662"/>
    <x v="11"/>
    <x v="3"/>
  </r>
  <r>
    <s v="SO - 0006511"/>
    <d v="2015-12-26T00:00:00"/>
    <x v="6"/>
    <n v="1"/>
    <x v="0"/>
    <s v="AUD"/>
    <x v="2"/>
    <x v="1"/>
    <x v="6"/>
    <n v="1"/>
    <n v="1"/>
    <x v="4"/>
    <n v="7"/>
    <n v="273.95555555555552"/>
    <n v="1917.6888888888886"/>
    <n v="208.20622222222221"/>
    <n v="460.24533333333306"/>
    <x v="11"/>
    <x v="3"/>
  </r>
  <r>
    <s v="SO - 0006512"/>
    <d v="2015-12-26T00:00:00"/>
    <x v="4"/>
    <n v="7"/>
    <x v="0"/>
    <s v="AUD"/>
    <x v="2"/>
    <x v="1"/>
    <x v="48"/>
    <n v="20"/>
    <n v="3"/>
    <x v="2"/>
    <n v="9"/>
    <n v="111.66666666666667"/>
    <n v="1005"/>
    <n v="67"/>
    <n v="402"/>
    <x v="11"/>
    <x v="3"/>
  </r>
  <r>
    <s v="SO - 0006513"/>
    <d v="2015-12-27T00:00:00"/>
    <x v="15"/>
    <n v="13"/>
    <x v="0"/>
    <s v="AUD"/>
    <x v="1"/>
    <x v="0"/>
    <x v="54"/>
    <n v="36"/>
    <n v="5"/>
    <x v="1"/>
    <n v="5"/>
    <n v="119.11111111111111"/>
    <n v="595.55555555555554"/>
    <n v="79.804444444444442"/>
    <n v="196.5333333333333"/>
    <x v="11"/>
    <x v="3"/>
  </r>
  <r>
    <s v="SO - 0006514"/>
    <d v="2015-12-27T00:00:00"/>
    <x v="6"/>
    <n v="1"/>
    <x v="1"/>
    <s v="AUD"/>
    <x v="2"/>
    <x v="1"/>
    <x v="6"/>
    <n v="1"/>
    <n v="1"/>
    <x v="4"/>
    <n v="3"/>
    <n v="119.85555555555555"/>
    <n v="359.56666666666666"/>
    <n v="47.942222222222227"/>
    <n v="215.73999999999998"/>
    <x v="11"/>
    <x v="3"/>
  </r>
  <r>
    <s v="SO - 0006515"/>
    <d v="2015-12-27T00:00:00"/>
    <x v="10"/>
    <n v="8"/>
    <x v="1"/>
    <s v="AUD"/>
    <x v="2"/>
    <x v="1"/>
    <x v="13"/>
    <n v="22"/>
    <n v="3"/>
    <x v="2"/>
    <n v="2"/>
    <n v="119.85555555555555"/>
    <n v="239.71111111111111"/>
    <n v="82.700333333333333"/>
    <n v="74.310444444444443"/>
    <x v="11"/>
    <x v="3"/>
  </r>
  <r>
    <s v="SO - 0006516"/>
    <d v="2015-12-28T00:00:00"/>
    <x v="6"/>
    <n v="1"/>
    <x v="0"/>
    <s v="AUD"/>
    <x v="2"/>
    <x v="1"/>
    <x v="9"/>
    <n v="3"/>
    <n v="1"/>
    <x v="4"/>
    <n v="2"/>
    <n v="217.37777777777779"/>
    <n v="434.75555555555559"/>
    <n v="160.85955555555557"/>
    <n v="113.03644444444444"/>
    <x v="11"/>
    <x v="3"/>
  </r>
  <r>
    <s v="SO - 0006517"/>
    <d v="2015-12-28T00:00:00"/>
    <x v="10"/>
    <n v="8"/>
    <x v="1"/>
    <s v="AUD"/>
    <x v="2"/>
    <x v="1"/>
    <x v="31"/>
    <n v="23"/>
    <n v="4"/>
    <x v="5"/>
    <n v="4"/>
    <n v="25.311111111111114"/>
    <n v="101.24444444444445"/>
    <n v="14.933555555555554"/>
    <n v="41.510222222222239"/>
    <x v="11"/>
    <x v="3"/>
  </r>
  <r>
    <s v="SO - 0006518"/>
    <d v="2015-12-28T00:00:00"/>
    <x v="16"/>
    <n v="5"/>
    <x v="1"/>
    <s v="AUD"/>
    <x v="2"/>
    <x v="1"/>
    <x v="35"/>
    <n v="13"/>
    <n v="2"/>
    <x v="7"/>
    <n v="6"/>
    <n v="99.01111111111112"/>
    <n v="594.06666666666672"/>
    <n v="63.367111111111107"/>
    <n v="213.86400000000009"/>
    <x v="11"/>
    <x v="3"/>
  </r>
  <r>
    <s v="SO - 0006519"/>
    <d v="2015-12-28T00:00:00"/>
    <x v="4"/>
    <n v="7"/>
    <x v="1"/>
    <s v="AUD"/>
    <x v="2"/>
    <x v="1"/>
    <x v="48"/>
    <n v="20"/>
    <n v="3"/>
    <x v="2"/>
    <n v="2"/>
    <n v="114.64444444444445"/>
    <n v="229.28888888888889"/>
    <n v="60.76155555555556"/>
    <n v="107.76577777777777"/>
    <x v="11"/>
    <x v="3"/>
  </r>
  <r>
    <s v="SO - 0006520"/>
    <d v="2015-12-29T00:00:00"/>
    <x v="1"/>
    <n v="11"/>
    <x v="1"/>
    <s v="AUD"/>
    <x v="1"/>
    <x v="0"/>
    <x v="1"/>
    <n v="31"/>
    <n v="5"/>
    <x v="1"/>
    <n v="6"/>
    <n v="343.18888888888893"/>
    <n v="2059.1333333333337"/>
    <n v="216.209"/>
    <n v="761.87933333333376"/>
    <x v="11"/>
    <x v="3"/>
  </r>
  <r>
    <s v="SO - 0006521"/>
    <d v="2015-12-29T00:00:00"/>
    <x v="12"/>
    <n v="2"/>
    <x v="1"/>
    <s v="AUD"/>
    <x v="2"/>
    <x v="1"/>
    <x v="37"/>
    <n v="5"/>
    <n v="1"/>
    <x v="4"/>
    <n v="6"/>
    <n v="119.11111111111111"/>
    <n v="714.66666666666674"/>
    <n v="59.555555555555557"/>
    <n v="357.33333333333337"/>
    <x v="11"/>
    <x v="3"/>
  </r>
  <r>
    <s v="SO - 0006522"/>
    <d v="2015-12-29T00:00:00"/>
    <x v="12"/>
    <n v="2"/>
    <x v="1"/>
    <s v="AUD"/>
    <x v="2"/>
    <x v="1"/>
    <x v="37"/>
    <n v="5"/>
    <n v="1"/>
    <x v="4"/>
    <n v="1"/>
    <n v="432.52222222222224"/>
    <n v="432.52222222222224"/>
    <n v="207.61066666666667"/>
    <n v="224.91155555555557"/>
    <x v="11"/>
    <x v="3"/>
  </r>
  <r>
    <s v="SO - 0006523"/>
    <d v="2015-12-29T00:00:00"/>
    <x v="3"/>
    <n v="6"/>
    <x v="2"/>
    <s v="AUD"/>
    <x v="2"/>
    <x v="1"/>
    <x v="20"/>
    <n v="16"/>
    <n v="3"/>
    <x v="2"/>
    <n v="2"/>
    <n v="279.16666666666669"/>
    <n v="558.33333333333337"/>
    <n v="153.54166666666666"/>
    <n v="251.25000000000006"/>
    <x v="11"/>
    <x v="3"/>
  </r>
  <r>
    <s v="SO - 0006524"/>
    <d v="2015-12-29T00:00:00"/>
    <x v="1"/>
    <n v="11"/>
    <x v="1"/>
    <s v="AUD"/>
    <x v="1"/>
    <x v="0"/>
    <x v="42"/>
    <n v="32"/>
    <n v="5"/>
    <x v="1"/>
    <n v="2"/>
    <n v="119.11111111111111"/>
    <n v="238.22222222222223"/>
    <n v="77.422222222222231"/>
    <n v="83.377777777777766"/>
    <x v="11"/>
    <x v="3"/>
  </r>
  <r>
    <s v="SO - 0006525"/>
    <d v="2015-12-29T00:00:00"/>
    <x v="9"/>
    <n v="18"/>
    <x v="1"/>
    <s v="AUD"/>
    <x v="0"/>
    <x v="2"/>
    <x v="56"/>
    <n v="52"/>
    <n v="8"/>
    <x v="6"/>
    <n v="4"/>
    <n v="20.844444444444445"/>
    <n v="83.37777777777778"/>
    <n v="15.841777777777777"/>
    <n v="20.010666666666673"/>
    <x v="11"/>
    <x v="3"/>
  </r>
  <r>
    <s v="SO - 0006526"/>
    <d v="2015-12-29T00:00:00"/>
    <x v="3"/>
    <n v="6"/>
    <x v="1"/>
    <s v="AUD"/>
    <x v="2"/>
    <x v="1"/>
    <x v="26"/>
    <n v="15"/>
    <n v="3"/>
    <x v="2"/>
    <n v="7"/>
    <n v="198.02222222222224"/>
    <n v="1386.1555555555556"/>
    <n v="142.57599999999999"/>
    <n v="388.12355555555564"/>
    <x v="11"/>
    <x v="3"/>
  </r>
  <r>
    <s v="SO - 0006527"/>
    <d v="2015-12-29T00:00:00"/>
    <x v="18"/>
    <n v="3"/>
    <x v="2"/>
    <s v="AUD"/>
    <x v="2"/>
    <x v="1"/>
    <x v="52"/>
    <n v="9"/>
    <n v="2"/>
    <x v="7"/>
    <n v="8"/>
    <n v="102.73333333333333"/>
    <n v="821.86666666666667"/>
    <n v="60.612666666666669"/>
    <n v="336.96533333333332"/>
    <x v="11"/>
    <x v="3"/>
  </r>
  <r>
    <s v="SO - 0006528"/>
    <d v="2015-12-30T00:00:00"/>
    <x v="13"/>
    <n v="19"/>
    <x v="2"/>
    <s v="AUD"/>
    <x v="3"/>
    <x v="2"/>
    <x v="39"/>
    <n v="54"/>
    <n v="8"/>
    <x v="6"/>
    <n v="8"/>
    <n v="442.94444444444446"/>
    <n v="3543.5555555555557"/>
    <n v="279.05500000000001"/>
    <n v="1311.1155555555556"/>
    <x v="11"/>
    <x v="3"/>
  </r>
  <r>
    <s v="SO - 0006529"/>
    <d v="2015-12-30T00:00:00"/>
    <x v="13"/>
    <n v="19"/>
    <x v="0"/>
    <s v="AUD"/>
    <x v="3"/>
    <x v="2"/>
    <x v="46"/>
    <n v="55"/>
    <n v="8"/>
    <x v="6"/>
    <n v="1"/>
    <n v="110.17777777777778"/>
    <n v="110.17777777777778"/>
    <n v="71.615555555555559"/>
    <n v="38.562222222222218"/>
    <x v="11"/>
    <x v="3"/>
  </r>
  <r>
    <s v="SO - 0006530"/>
    <d v="2015-12-30T00:00:00"/>
    <x v="0"/>
    <n v="15"/>
    <x v="2"/>
    <s v="AUD"/>
    <x v="0"/>
    <x v="0"/>
    <x v="0"/>
    <n v="41"/>
    <n v="6"/>
    <x v="0"/>
    <n v="7"/>
    <n v="249.38888888888889"/>
    <n v="1745.7222222222222"/>
    <n v="192.02944444444447"/>
    <n v="401.51611111111083"/>
    <x v="11"/>
    <x v="3"/>
  </r>
  <r>
    <s v="SO - 0006531"/>
    <d v="2015-12-31T00:00:00"/>
    <x v="16"/>
    <n v="5"/>
    <x v="1"/>
    <s v="AUD"/>
    <x v="2"/>
    <x v="1"/>
    <x v="51"/>
    <n v="12"/>
    <n v="2"/>
    <x v="7"/>
    <n v="3"/>
    <n v="130.27777777777777"/>
    <n v="390.83333333333331"/>
    <n v="69.047222222222231"/>
    <n v="183.69166666666661"/>
    <x v="11"/>
    <x v="3"/>
  </r>
  <r>
    <s v="SO - 0006532"/>
    <d v="2015-12-31T00:00:00"/>
    <x v="5"/>
    <n v="16"/>
    <x v="2"/>
    <s v="AUD"/>
    <x v="0"/>
    <x v="3"/>
    <x v="12"/>
    <n v="46"/>
    <n v="7"/>
    <x v="3"/>
    <n v="4"/>
    <n v="198.02222222222224"/>
    <n v="792.08888888888896"/>
    <n v="144.55622222222223"/>
    <n v="213.86400000000003"/>
    <x v="11"/>
    <x v="3"/>
  </r>
  <r>
    <s v="SO - 0006533"/>
    <d v="2015-12-31T00:00:00"/>
    <x v="14"/>
    <n v="10"/>
    <x v="0"/>
    <s v="AUD"/>
    <x v="1"/>
    <x v="0"/>
    <x v="45"/>
    <n v="29"/>
    <n v="4"/>
    <x v="5"/>
    <n v="3"/>
    <n v="708.71111111111122"/>
    <n v="2126.1333333333337"/>
    <n v="531.5333333333333"/>
    <n v="531.53333333333376"/>
    <x v="11"/>
    <x v="3"/>
  </r>
  <r>
    <s v="SO - 0006534"/>
    <d v="2016-01-01T00:00:00"/>
    <x v="6"/>
    <n v="1"/>
    <x v="0"/>
    <s v="AUD"/>
    <x v="2"/>
    <x v="1"/>
    <x v="6"/>
    <n v="1"/>
    <n v="1"/>
    <x v="4"/>
    <n v="3"/>
    <n v="572.47777777777776"/>
    <n v="1717.4333333333334"/>
    <n v="412.18399999999997"/>
    <n v="480.88133333333349"/>
    <x v="0"/>
    <x v="4"/>
  </r>
  <r>
    <s v="SO - 0006535"/>
    <d v="2016-01-01T00:00:00"/>
    <x v="5"/>
    <n v="16"/>
    <x v="1"/>
    <s v="AUD"/>
    <x v="0"/>
    <x v="0"/>
    <x v="47"/>
    <n v="44"/>
    <n v="7"/>
    <x v="3"/>
    <n v="8"/>
    <n v="142.93333333333334"/>
    <n v="1143.4666666666667"/>
    <n v="57.173333333333339"/>
    <n v="686.07999999999993"/>
    <x v="0"/>
    <x v="4"/>
  </r>
  <r>
    <s v="SO - 0006536"/>
    <d v="2016-01-01T00:00:00"/>
    <x v="6"/>
    <n v="1"/>
    <x v="1"/>
    <s v="AUD"/>
    <x v="2"/>
    <x v="1"/>
    <x v="41"/>
    <n v="2"/>
    <n v="1"/>
    <x v="4"/>
    <n v="3"/>
    <n v="120.60000000000001"/>
    <n v="361.8"/>
    <n v="73.566000000000003"/>
    <n v="141.102"/>
    <x v="0"/>
    <x v="4"/>
  </r>
  <r>
    <s v="SO - 0006537"/>
    <d v="2016-01-01T00:00:00"/>
    <x v="4"/>
    <n v="7"/>
    <x v="0"/>
    <s v="AUD"/>
    <x v="2"/>
    <x v="1"/>
    <x v="48"/>
    <n v="20"/>
    <n v="3"/>
    <x v="2"/>
    <n v="5"/>
    <n v="122.83333333333333"/>
    <n v="614.16666666666663"/>
    <n v="103.18"/>
    <n v="98.266666666666538"/>
    <x v="0"/>
    <x v="4"/>
  </r>
  <r>
    <s v="SO - 0006538"/>
    <d v="2016-01-01T00:00:00"/>
    <x v="6"/>
    <n v="1"/>
    <x v="1"/>
    <s v="AUD"/>
    <x v="2"/>
    <x v="1"/>
    <x v="41"/>
    <n v="2"/>
    <n v="1"/>
    <x v="4"/>
    <n v="4"/>
    <n v="122.08888888888889"/>
    <n v="488.35555555555555"/>
    <n v="50.056444444444445"/>
    <n v="288.1297777777778"/>
    <x v="0"/>
    <x v="4"/>
  </r>
  <r>
    <s v="SO - 0006539"/>
    <d v="2016-01-01T00:00:00"/>
    <x v="16"/>
    <n v="5"/>
    <x v="1"/>
    <s v="AUD"/>
    <x v="2"/>
    <x v="1"/>
    <x v="24"/>
    <n v="14"/>
    <n v="2"/>
    <x v="7"/>
    <n v="4"/>
    <n v="81.144444444444446"/>
    <n v="324.57777777777778"/>
    <n v="53.555333333333337"/>
    <n v="110.35644444444443"/>
    <x v="0"/>
    <x v="4"/>
  </r>
  <r>
    <s v="SO - 0006540"/>
    <d v="2016-01-01T00:00:00"/>
    <x v="18"/>
    <n v="3"/>
    <x v="1"/>
    <s v="AUD"/>
    <x v="2"/>
    <x v="1"/>
    <x v="49"/>
    <n v="8"/>
    <n v="2"/>
    <x v="7"/>
    <n v="2"/>
    <n v="117.62222222222223"/>
    <n v="235.24444444444447"/>
    <n v="69.397111111111116"/>
    <n v="96.450222222222237"/>
    <x v="0"/>
    <x v="4"/>
  </r>
  <r>
    <s v="SO - 0006541"/>
    <d v="2016-01-02T00:00:00"/>
    <x v="2"/>
    <n v="12"/>
    <x v="1"/>
    <s v="AUD"/>
    <x v="1"/>
    <x v="0"/>
    <x v="40"/>
    <n v="33"/>
    <n v="5"/>
    <x v="1"/>
    <n v="9"/>
    <n v="119.85555555555555"/>
    <n v="1078.7"/>
    <n v="73.111888888888899"/>
    <n v="420.69299999999998"/>
    <x v="0"/>
    <x v="4"/>
  </r>
  <r>
    <s v="SO - 0006542"/>
    <d v="2016-01-02T00:00:00"/>
    <x v="7"/>
    <n v="17"/>
    <x v="1"/>
    <s v="AUD"/>
    <x v="0"/>
    <x v="2"/>
    <x v="21"/>
    <n v="49"/>
    <n v="7"/>
    <x v="3"/>
    <n v="1"/>
    <n v="209.1888888888889"/>
    <n v="209.1888888888889"/>
    <n v="165.25922222222223"/>
    <n v="43.929666666666662"/>
    <x v="0"/>
    <x v="4"/>
  </r>
  <r>
    <s v="SO - 0006543"/>
    <d v="2016-01-02T00:00:00"/>
    <x v="2"/>
    <n v="12"/>
    <x v="0"/>
    <s v="AUD"/>
    <x v="1"/>
    <x v="0"/>
    <x v="40"/>
    <n v="33"/>
    <n v="5"/>
    <x v="1"/>
    <n v="3"/>
    <n v="84.12222222222222"/>
    <n v="252.36666666666667"/>
    <n v="55.520666666666671"/>
    <n v="85.804666666666662"/>
    <x v="0"/>
    <x v="4"/>
  </r>
  <r>
    <s v="SO - 0006544"/>
    <d v="2016-01-02T00:00:00"/>
    <x v="16"/>
    <n v="5"/>
    <x v="0"/>
    <s v="AUD"/>
    <x v="2"/>
    <x v="1"/>
    <x v="35"/>
    <n v="13"/>
    <n v="2"/>
    <x v="7"/>
    <n v="5"/>
    <n v="573.22222222222217"/>
    <n v="2866.1111111111109"/>
    <n v="309.54000000000002"/>
    <n v="1318.4111111111108"/>
    <x v="0"/>
    <x v="4"/>
  </r>
  <r>
    <s v="SO - 0006545"/>
    <d v="2016-01-02T00:00:00"/>
    <x v="14"/>
    <n v="10"/>
    <x v="2"/>
    <s v="AUD"/>
    <x v="1"/>
    <x v="0"/>
    <x v="45"/>
    <n v="29"/>
    <n v="4"/>
    <x v="5"/>
    <n v="9"/>
    <n v="437.73333333333335"/>
    <n v="3939.6000000000004"/>
    <n v="231.99866666666671"/>
    <n v="1851.6120000000001"/>
    <x v="0"/>
    <x v="4"/>
  </r>
  <r>
    <s v="SO - 0006546"/>
    <d v="2016-01-02T00:00:00"/>
    <x v="5"/>
    <n v="16"/>
    <x v="1"/>
    <s v="AUD"/>
    <x v="0"/>
    <x v="3"/>
    <x v="12"/>
    <n v="46"/>
    <n v="7"/>
    <x v="3"/>
    <n v="1"/>
    <n v="270.97777777777782"/>
    <n v="270.97777777777782"/>
    <n v="108.39111111111112"/>
    <n v="162.5866666666667"/>
    <x v="0"/>
    <x v="4"/>
  </r>
  <r>
    <s v="SO - 0006547"/>
    <d v="2016-01-03T00:00:00"/>
    <x v="17"/>
    <n v="14"/>
    <x v="0"/>
    <s v="AUD"/>
    <x v="1"/>
    <x v="0"/>
    <x v="50"/>
    <n v="39"/>
    <n v="6"/>
    <x v="0"/>
    <n v="3"/>
    <n v="116.87777777777779"/>
    <n v="350.63333333333338"/>
    <n v="61.945222222222228"/>
    <n v="164.79766666666671"/>
    <x v="0"/>
    <x v="4"/>
  </r>
  <r>
    <s v="SO - 0006548"/>
    <d v="2016-01-03T00:00:00"/>
    <x v="19"/>
    <n v="4"/>
    <x v="0"/>
    <s v="AUD"/>
    <x v="2"/>
    <x v="1"/>
    <x v="51"/>
    <n v="12"/>
    <n v="2"/>
    <x v="7"/>
    <n v="5"/>
    <n v="20.100000000000001"/>
    <n v="100.5"/>
    <n v="16.481999999999999"/>
    <n v="18.090000000000003"/>
    <x v="0"/>
    <x v="4"/>
  </r>
  <r>
    <s v="SO - 0006549"/>
    <d v="2016-01-03T00:00:00"/>
    <x v="9"/>
    <n v="18"/>
    <x v="1"/>
    <s v="AUD"/>
    <x v="0"/>
    <x v="2"/>
    <x v="11"/>
    <n v="51"/>
    <n v="8"/>
    <x v="6"/>
    <n v="8"/>
    <n v="640.22222222222217"/>
    <n v="5121.7777777777774"/>
    <n v="390.5355555555555"/>
    <n v="1997.4933333333333"/>
    <x v="0"/>
    <x v="4"/>
  </r>
  <r>
    <s v="SO - 0006550"/>
    <d v="2016-01-04T00:00:00"/>
    <x v="11"/>
    <n v="20"/>
    <x v="1"/>
    <s v="AUD"/>
    <x v="3"/>
    <x v="2"/>
    <x v="25"/>
    <n v="57"/>
    <n v="8"/>
    <x v="6"/>
    <n v="1"/>
    <n v="262.78888888888889"/>
    <n v="262.78888888888889"/>
    <n v="189.20799999999997"/>
    <n v="73.580888888888921"/>
    <x v="0"/>
    <x v="4"/>
  </r>
  <r>
    <s v="SO - 0006551"/>
    <d v="2016-01-04T00:00:00"/>
    <x v="8"/>
    <n v="9"/>
    <x v="2"/>
    <s v="AUD"/>
    <x v="2"/>
    <x v="1"/>
    <x v="32"/>
    <n v="24"/>
    <n v="4"/>
    <x v="5"/>
    <n v="4"/>
    <n v="122.83333333333333"/>
    <n v="491.33333333333331"/>
    <n v="98.26666666666668"/>
    <n v="98.266666666666595"/>
    <x v="0"/>
    <x v="4"/>
  </r>
  <r>
    <s v="SO - 0006552"/>
    <d v="2016-01-04T00:00:00"/>
    <x v="10"/>
    <n v="8"/>
    <x v="1"/>
    <s v="AUD"/>
    <x v="2"/>
    <x v="1"/>
    <x v="13"/>
    <n v="22"/>
    <n v="4"/>
    <x v="5"/>
    <n v="3"/>
    <n v="680.42222222222222"/>
    <n v="2041.2666666666667"/>
    <n v="367.42800000000005"/>
    <n v="938.98266666666655"/>
    <x v="0"/>
    <x v="4"/>
  </r>
  <r>
    <s v="SO - 0006553"/>
    <d v="2016-01-04T00:00:00"/>
    <x v="4"/>
    <n v="7"/>
    <x v="0"/>
    <s v="AUD"/>
    <x v="2"/>
    <x v="1"/>
    <x v="48"/>
    <n v="20"/>
    <n v="3"/>
    <x v="2"/>
    <n v="8"/>
    <n v="110.92222222222223"/>
    <n v="887.37777777777785"/>
    <n v="52.13344444444445"/>
    <n v="470.31022222222225"/>
    <x v="0"/>
    <x v="4"/>
  </r>
  <r>
    <s v="SO - 0006554"/>
    <d v="2016-01-04T00:00:00"/>
    <x v="7"/>
    <n v="17"/>
    <x v="1"/>
    <s v="AUD"/>
    <x v="0"/>
    <x v="2"/>
    <x v="30"/>
    <n v="47"/>
    <n v="7"/>
    <x v="3"/>
    <n v="6"/>
    <n v="247.15555555555557"/>
    <n v="1482.9333333333334"/>
    <n v="140.87866666666665"/>
    <n v="637.66133333333346"/>
    <x v="0"/>
    <x v="4"/>
  </r>
  <r>
    <s v="SO - 0006555"/>
    <d v="2016-01-04T00:00:00"/>
    <x v="2"/>
    <n v="12"/>
    <x v="0"/>
    <s v="AUD"/>
    <x v="1"/>
    <x v="0"/>
    <x v="40"/>
    <n v="33"/>
    <n v="5"/>
    <x v="1"/>
    <n v="7"/>
    <n v="437.73333333333335"/>
    <n v="3064.1333333333332"/>
    <n v="363.31866666666667"/>
    <n v="520.90266666666639"/>
    <x v="0"/>
    <x v="4"/>
  </r>
  <r>
    <s v="SO - 0006556"/>
    <d v="2016-01-05T00:00:00"/>
    <x v="16"/>
    <n v="5"/>
    <x v="2"/>
    <s v="AUD"/>
    <x v="2"/>
    <x v="1"/>
    <x v="35"/>
    <n v="13"/>
    <n v="2"/>
    <x v="7"/>
    <n v="5"/>
    <n v="96.777777777777771"/>
    <n v="483.88888888888886"/>
    <n v="46.453333333333333"/>
    <n v="251.62222222222221"/>
    <x v="0"/>
    <x v="4"/>
  </r>
  <r>
    <s v="SO - 0006557"/>
    <d v="2016-01-05T00:00:00"/>
    <x v="12"/>
    <n v="2"/>
    <x v="0"/>
    <s v="AUD"/>
    <x v="2"/>
    <x v="1"/>
    <x v="37"/>
    <n v="5"/>
    <n v="1"/>
    <x v="4"/>
    <n v="2"/>
    <n v="90.822222222222223"/>
    <n v="181.64444444444445"/>
    <n v="57.217999999999996"/>
    <n v="67.208444444444453"/>
    <x v="0"/>
    <x v="4"/>
  </r>
  <r>
    <s v="SO - 0006558"/>
    <d v="2016-01-05T00:00:00"/>
    <x v="13"/>
    <n v="19"/>
    <x v="0"/>
    <s v="AUD"/>
    <x v="3"/>
    <x v="2"/>
    <x v="46"/>
    <n v="55"/>
    <n v="8"/>
    <x v="6"/>
    <n v="2"/>
    <n v="125.8111111111111"/>
    <n v="251.62222222222221"/>
    <n v="86.809666666666658"/>
    <n v="78.00288888888889"/>
    <x v="0"/>
    <x v="4"/>
  </r>
  <r>
    <s v="SO - 0006559"/>
    <d v="2016-01-05T00:00:00"/>
    <x v="16"/>
    <n v="5"/>
    <x v="1"/>
    <s v="AUD"/>
    <x v="2"/>
    <x v="1"/>
    <x v="35"/>
    <n v="13"/>
    <n v="2"/>
    <x v="7"/>
    <n v="9"/>
    <n v="124.32222222222224"/>
    <n v="1118.9000000000001"/>
    <n v="68.37722222222223"/>
    <n v="503.505"/>
    <x v="0"/>
    <x v="4"/>
  </r>
  <r>
    <s v="SO - 0006560"/>
    <d v="2016-01-05T00:00:00"/>
    <x v="4"/>
    <n v="7"/>
    <x v="1"/>
    <s v="AUD"/>
    <x v="2"/>
    <x v="1"/>
    <x v="34"/>
    <n v="19"/>
    <n v="3"/>
    <x v="2"/>
    <n v="8"/>
    <n v="101.24444444444445"/>
    <n v="809.95555555555563"/>
    <n v="70.871111111111119"/>
    <n v="242.98666666666668"/>
    <x v="0"/>
    <x v="4"/>
  </r>
  <r>
    <s v="SO - 0006561"/>
    <d v="2016-01-05T00:00:00"/>
    <x v="9"/>
    <n v="18"/>
    <x v="0"/>
    <s v="AUD"/>
    <x v="0"/>
    <x v="2"/>
    <x v="56"/>
    <n v="52"/>
    <n v="8"/>
    <x v="6"/>
    <n v="8"/>
    <n v="111.66666666666667"/>
    <n v="893.33333333333337"/>
    <n v="68.11666666666666"/>
    <n v="348.40000000000009"/>
    <x v="0"/>
    <x v="4"/>
  </r>
  <r>
    <s v="SO - 0006562"/>
    <d v="2016-01-06T00:00:00"/>
    <x v="8"/>
    <n v="9"/>
    <x v="1"/>
    <s v="AUD"/>
    <x v="2"/>
    <x v="0"/>
    <x v="53"/>
    <n v="26"/>
    <n v="4"/>
    <x v="5"/>
    <n v="5"/>
    <n v="427.31111111111113"/>
    <n v="2136.5555555555557"/>
    <n v="329.02955555555559"/>
    <n v="491.40777777777771"/>
    <x v="0"/>
    <x v="4"/>
  </r>
  <r>
    <s v="SO - 0006563"/>
    <d v="2016-01-06T00:00:00"/>
    <x v="3"/>
    <n v="6"/>
    <x v="1"/>
    <s v="AUD"/>
    <x v="2"/>
    <x v="1"/>
    <x v="3"/>
    <n v="17"/>
    <n v="3"/>
    <x v="2"/>
    <n v="7"/>
    <n v="285.86666666666667"/>
    <n v="2001.0666666666666"/>
    <n v="117.20533333333333"/>
    <n v="1180.6293333333333"/>
    <x v="0"/>
    <x v="4"/>
  </r>
  <r>
    <s v="SO - 0006564"/>
    <d v="2016-01-06T00:00:00"/>
    <x v="0"/>
    <n v="15"/>
    <x v="1"/>
    <s v="AUD"/>
    <x v="0"/>
    <x v="0"/>
    <x v="8"/>
    <n v="42"/>
    <n v="6"/>
    <x v="0"/>
    <n v="8"/>
    <n v="291.82222222222225"/>
    <n v="2334.577777777778"/>
    <n v="148.82933333333335"/>
    <n v="1143.9431111111112"/>
    <x v="0"/>
    <x v="4"/>
  </r>
  <r>
    <s v="SO - 0006565"/>
    <d v="2016-01-06T00:00:00"/>
    <x v="16"/>
    <n v="5"/>
    <x v="0"/>
    <s v="AUD"/>
    <x v="2"/>
    <x v="1"/>
    <x v="24"/>
    <n v="14"/>
    <n v="2"/>
    <x v="7"/>
    <n v="7"/>
    <n v="436.24444444444447"/>
    <n v="3053.7111111111112"/>
    <n v="348.9955555555556"/>
    <n v="610.74222222222215"/>
    <x v="0"/>
    <x v="4"/>
  </r>
  <r>
    <s v="SO - 0006566"/>
    <d v="2016-01-06T00:00:00"/>
    <x v="18"/>
    <n v="3"/>
    <x v="1"/>
    <s v="AUD"/>
    <x v="2"/>
    <x v="1"/>
    <x v="27"/>
    <n v="7"/>
    <n v="1"/>
    <x v="4"/>
    <n v="8"/>
    <n v="21.588888888888889"/>
    <n v="172.71111111111111"/>
    <n v="11.442111111111112"/>
    <n v="81.174222222222213"/>
    <x v="0"/>
    <x v="4"/>
  </r>
  <r>
    <s v="SO - 0006567"/>
    <d v="2016-01-06T00:00:00"/>
    <x v="10"/>
    <n v="8"/>
    <x v="0"/>
    <s v="AUD"/>
    <x v="2"/>
    <x v="1"/>
    <x v="13"/>
    <n v="22"/>
    <n v="4"/>
    <x v="5"/>
    <n v="7"/>
    <n v="127.30000000000001"/>
    <n v="891.10000000000014"/>
    <n v="84.018000000000001"/>
    <n v="302.97400000000016"/>
    <x v="0"/>
    <x v="4"/>
  </r>
  <r>
    <s v="SO - 0006568"/>
    <d v="2016-01-06T00:00:00"/>
    <x v="4"/>
    <n v="7"/>
    <x v="1"/>
    <s v="AUD"/>
    <x v="2"/>
    <x v="1"/>
    <x v="48"/>
    <n v="20"/>
    <n v="3"/>
    <x v="2"/>
    <n v="4"/>
    <n v="26.055555555555557"/>
    <n v="104.22222222222223"/>
    <n v="21.626111111111111"/>
    <n v="17.717777777777783"/>
    <x v="0"/>
    <x v="4"/>
  </r>
  <r>
    <s v="SO - 0006569"/>
    <d v="2016-01-07T00:00:00"/>
    <x v="7"/>
    <n v="17"/>
    <x v="2"/>
    <s v="AUD"/>
    <x v="0"/>
    <x v="2"/>
    <x v="7"/>
    <n v="48"/>
    <n v="7"/>
    <x v="3"/>
    <n v="3"/>
    <n v="98.266666666666666"/>
    <n v="294.8"/>
    <n v="39.306666666666665"/>
    <n v="176.88000000000002"/>
    <x v="0"/>
    <x v="4"/>
  </r>
  <r>
    <s v="SO - 0006570"/>
    <d v="2016-01-07T00:00:00"/>
    <x v="19"/>
    <n v="4"/>
    <x v="1"/>
    <s v="AUD"/>
    <x v="2"/>
    <x v="1"/>
    <x v="36"/>
    <n v="11"/>
    <n v="2"/>
    <x v="7"/>
    <n v="4"/>
    <n v="125.8111111111111"/>
    <n v="503.24444444444441"/>
    <n v="79.260999999999996"/>
    <n v="186.20044444444443"/>
    <x v="0"/>
    <x v="4"/>
  </r>
  <r>
    <s v="SO - 0006571"/>
    <d v="2016-01-07T00:00:00"/>
    <x v="9"/>
    <n v="18"/>
    <x v="0"/>
    <s v="AUD"/>
    <x v="0"/>
    <x v="2"/>
    <x v="23"/>
    <n v="53"/>
    <n v="8"/>
    <x v="6"/>
    <n v="8"/>
    <n v="441.45555555555552"/>
    <n v="3531.6444444444442"/>
    <n v="269.28788888888886"/>
    <n v="1377.3413333333333"/>
    <x v="0"/>
    <x v="4"/>
  </r>
  <r>
    <s v="SO - 0006572"/>
    <d v="2016-01-08T00:00:00"/>
    <x v="9"/>
    <n v="18"/>
    <x v="2"/>
    <s v="AUD"/>
    <x v="0"/>
    <x v="2"/>
    <x v="55"/>
    <n v="50"/>
    <n v="7"/>
    <x v="3"/>
    <n v="9"/>
    <n v="107.94444444444444"/>
    <n v="971.5"/>
    <n v="84.196666666666658"/>
    <n v="213.73000000000002"/>
    <x v="0"/>
    <x v="4"/>
  </r>
  <r>
    <s v="SO - 0006573"/>
    <d v="2016-01-08T00:00:00"/>
    <x v="3"/>
    <n v="6"/>
    <x v="1"/>
    <s v="AUD"/>
    <x v="2"/>
    <x v="1"/>
    <x v="26"/>
    <n v="15"/>
    <n v="3"/>
    <x v="2"/>
    <n v="9"/>
    <n v="270.23333333333335"/>
    <n v="2432.1000000000004"/>
    <n v="229.69833333333332"/>
    <n v="364.81500000000051"/>
    <x v="0"/>
    <x v="4"/>
  </r>
  <r>
    <s v="SO - 0006574"/>
    <d v="2016-01-08T00:00:00"/>
    <x v="19"/>
    <n v="4"/>
    <x v="1"/>
    <s v="AUD"/>
    <x v="2"/>
    <x v="1"/>
    <x v="33"/>
    <n v="10"/>
    <n v="2"/>
    <x v="7"/>
    <n v="8"/>
    <n v="386.36666666666667"/>
    <n v="3090.9333333333334"/>
    <n v="154.54666666666668"/>
    <n v="1854.56"/>
    <x v="0"/>
    <x v="4"/>
  </r>
  <r>
    <s v="SO - 0006575"/>
    <d v="2016-01-08T00:00:00"/>
    <x v="4"/>
    <n v="7"/>
    <x v="1"/>
    <s v="AUD"/>
    <x v="2"/>
    <x v="1"/>
    <x v="34"/>
    <n v="19"/>
    <n v="3"/>
    <x v="2"/>
    <n v="1"/>
    <n v="297.77777777777777"/>
    <n v="297.77777777777777"/>
    <n v="250.13333333333333"/>
    <n v="47.644444444444446"/>
    <x v="0"/>
    <x v="4"/>
  </r>
  <r>
    <s v="SO - 0006576"/>
    <d v="2016-01-08T00:00:00"/>
    <x v="15"/>
    <n v="13"/>
    <x v="1"/>
    <s v="AUD"/>
    <x v="1"/>
    <x v="0"/>
    <x v="19"/>
    <n v="38"/>
    <n v="6"/>
    <x v="0"/>
    <n v="4"/>
    <n v="582.15555555555557"/>
    <n v="2328.6222222222223"/>
    <n v="401.68733333333336"/>
    <n v="721.87288888888884"/>
    <x v="0"/>
    <x v="4"/>
  </r>
  <r>
    <s v="SO - 0006577"/>
    <d v="2016-01-08T00:00:00"/>
    <x v="11"/>
    <n v="20"/>
    <x v="1"/>
    <s v="AUD"/>
    <x v="3"/>
    <x v="2"/>
    <x v="25"/>
    <n v="57"/>
    <n v="8"/>
    <x v="6"/>
    <n v="5"/>
    <n v="719.87777777777785"/>
    <n v="3599.3888888888891"/>
    <n v="575.90222222222235"/>
    <n v="719.87777777777728"/>
    <x v="0"/>
    <x v="4"/>
  </r>
  <r>
    <s v="SO - 0006578"/>
    <d v="2016-01-08T00:00:00"/>
    <x v="6"/>
    <n v="1"/>
    <x v="1"/>
    <s v="AUD"/>
    <x v="2"/>
    <x v="1"/>
    <x v="9"/>
    <n v="3"/>
    <n v="1"/>
    <x v="4"/>
    <n v="5"/>
    <n v="119.11111111111111"/>
    <n v="595.55555555555554"/>
    <n v="84.568888888888893"/>
    <n v="172.71111111111111"/>
    <x v="0"/>
    <x v="4"/>
  </r>
  <r>
    <s v="SO - 0006579"/>
    <d v="2016-01-09T00:00:00"/>
    <x v="7"/>
    <n v="17"/>
    <x v="2"/>
    <s v="AUD"/>
    <x v="0"/>
    <x v="2"/>
    <x v="30"/>
    <n v="47"/>
    <n v="7"/>
    <x v="3"/>
    <n v="3"/>
    <n v="253.11111111111111"/>
    <n v="759.33333333333337"/>
    <n v="116.43111111111112"/>
    <n v="410.04"/>
    <x v="0"/>
    <x v="4"/>
  </r>
  <r>
    <s v="SO - 0006580"/>
    <d v="2016-01-09T00:00:00"/>
    <x v="6"/>
    <n v="1"/>
    <x v="0"/>
    <s v="AUD"/>
    <x v="2"/>
    <x v="1"/>
    <x v="9"/>
    <n v="3"/>
    <n v="1"/>
    <x v="4"/>
    <n v="3"/>
    <n v="320.11111111111109"/>
    <n v="960.33333333333326"/>
    <n v="243.28444444444443"/>
    <n v="230.48000000000002"/>
    <x v="0"/>
    <x v="4"/>
  </r>
  <r>
    <s v="SO - 0006581"/>
    <d v="2016-01-09T00:00:00"/>
    <x v="14"/>
    <n v="10"/>
    <x v="1"/>
    <s v="AUD"/>
    <x v="1"/>
    <x v="0"/>
    <x v="45"/>
    <n v="29"/>
    <n v="4"/>
    <x v="5"/>
    <n v="8"/>
    <n v="101.98888888888888"/>
    <n v="815.91111111111104"/>
    <n v="74.451888888888888"/>
    <n v="220.29599999999994"/>
    <x v="0"/>
    <x v="4"/>
  </r>
  <r>
    <s v="SO - 0006582"/>
    <d v="2016-01-09T00:00:00"/>
    <x v="15"/>
    <n v="13"/>
    <x v="2"/>
    <s v="AUD"/>
    <x v="1"/>
    <x v="0"/>
    <x v="18"/>
    <n v="37"/>
    <n v="6"/>
    <x v="0"/>
    <n v="8"/>
    <n v="202.48888888888891"/>
    <n v="1619.9111111111113"/>
    <n v="121.49333333333334"/>
    <n v="647.96444444444455"/>
    <x v="0"/>
    <x v="4"/>
  </r>
  <r>
    <s v="SO - 0006583"/>
    <d v="2016-01-10T00:00:00"/>
    <x v="11"/>
    <n v="20"/>
    <x v="1"/>
    <s v="AUD"/>
    <x v="3"/>
    <x v="2"/>
    <x v="22"/>
    <n v="58"/>
    <n v="8"/>
    <x v="6"/>
    <n v="3"/>
    <n v="203.97777777777776"/>
    <n v="611.93333333333328"/>
    <n v="85.670666666666662"/>
    <n v="354.92133333333328"/>
    <x v="0"/>
    <x v="4"/>
  </r>
  <r>
    <s v="SO - 0006584"/>
    <d v="2016-01-10T00:00:00"/>
    <x v="13"/>
    <n v="19"/>
    <x v="0"/>
    <s v="AUD"/>
    <x v="3"/>
    <x v="2"/>
    <x v="39"/>
    <n v="54"/>
    <n v="8"/>
    <x v="6"/>
    <n v="5"/>
    <n v="309.68888888888893"/>
    <n v="1548.4444444444446"/>
    <n v="204.39466666666669"/>
    <n v="526.4711111111111"/>
    <x v="0"/>
    <x v="4"/>
  </r>
  <r>
    <s v="SO - 0006585"/>
    <d v="2016-01-10T00:00:00"/>
    <x v="5"/>
    <n v="16"/>
    <x v="1"/>
    <s v="AUD"/>
    <x v="0"/>
    <x v="3"/>
    <x v="12"/>
    <n v="46"/>
    <n v="7"/>
    <x v="3"/>
    <n v="7"/>
    <n v="289.5888888888889"/>
    <n v="2027.1222222222223"/>
    <n v="246.15055555555557"/>
    <n v="304.06833333333316"/>
    <x v="0"/>
    <x v="4"/>
  </r>
  <r>
    <s v="SO - 0006586"/>
    <d v="2016-01-10T00:00:00"/>
    <x v="19"/>
    <n v="4"/>
    <x v="0"/>
    <s v="AUD"/>
    <x v="2"/>
    <x v="1"/>
    <x v="36"/>
    <n v="11"/>
    <n v="2"/>
    <x v="7"/>
    <n v="9"/>
    <n v="113.90000000000002"/>
    <n v="1025.1000000000001"/>
    <n v="46.699000000000005"/>
    <n v="604.80900000000008"/>
    <x v="0"/>
    <x v="4"/>
  </r>
  <r>
    <s v="SO - 0006587"/>
    <d v="2016-01-10T00:00:00"/>
    <x v="18"/>
    <n v="3"/>
    <x v="0"/>
    <s v="AUD"/>
    <x v="2"/>
    <x v="1"/>
    <x v="49"/>
    <n v="8"/>
    <n v="2"/>
    <x v="7"/>
    <n v="6"/>
    <n v="21.588888888888889"/>
    <n v="129.53333333333333"/>
    <n v="12.305666666666665"/>
    <n v="55.699333333333342"/>
    <x v="0"/>
    <x v="4"/>
  </r>
  <r>
    <s v="SO - 0006588"/>
    <d v="2016-01-10T00:00:00"/>
    <x v="10"/>
    <n v="8"/>
    <x v="0"/>
    <s v="AUD"/>
    <x v="2"/>
    <x v="1"/>
    <x v="13"/>
    <n v="22"/>
    <n v="3"/>
    <x v="2"/>
    <n v="1"/>
    <n v="623.84444444444443"/>
    <n v="623.84444444444443"/>
    <n v="417.97577777777786"/>
    <n v="205.86866666666657"/>
    <x v="0"/>
    <x v="4"/>
  </r>
  <r>
    <s v="SO - 0006589"/>
    <d v="2016-01-10T00:00:00"/>
    <x v="18"/>
    <n v="3"/>
    <x v="1"/>
    <s v="AUD"/>
    <x v="2"/>
    <x v="1"/>
    <x v="49"/>
    <n v="8"/>
    <n v="2"/>
    <x v="7"/>
    <n v="3"/>
    <n v="336.48888888888888"/>
    <n v="1009.4666666666667"/>
    <n v="158.14977777777779"/>
    <n v="535.01733333333334"/>
    <x v="0"/>
    <x v="4"/>
  </r>
  <r>
    <s v="SO - 0006590"/>
    <d v="2016-01-10T00:00:00"/>
    <x v="10"/>
    <n v="8"/>
    <x v="1"/>
    <s v="AUD"/>
    <x v="2"/>
    <x v="1"/>
    <x v="44"/>
    <n v="21"/>
    <n v="3"/>
    <x v="2"/>
    <n v="7"/>
    <n v="21.588888888888889"/>
    <n v="151.12222222222221"/>
    <n v="9.0673333333333339"/>
    <n v="87.650888888888872"/>
    <x v="0"/>
    <x v="4"/>
  </r>
  <r>
    <s v="SO - 0006591"/>
    <d v="2016-01-10T00:00:00"/>
    <x v="4"/>
    <n v="7"/>
    <x v="0"/>
    <s v="AUD"/>
    <x v="2"/>
    <x v="1"/>
    <x v="44"/>
    <n v="21"/>
    <n v="3"/>
    <x v="2"/>
    <n v="1"/>
    <n v="260.55555555555554"/>
    <n v="260.55555555555554"/>
    <n v="114.64444444444445"/>
    <n v="145.9111111111111"/>
    <x v="0"/>
    <x v="4"/>
  </r>
  <r>
    <s v="SO - 0006592"/>
    <d v="2016-01-11T00:00:00"/>
    <x v="5"/>
    <n v="16"/>
    <x v="1"/>
    <s v="AUD"/>
    <x v="0"/>
    <x v="2"/>
    <x v="30"/>
    <n v="47"/>
    <n v="7"/>
    <x v="3"/>
    <n v="6"/>
    <n v="213.65555555555557"/>
    <n v="1281.9333333333334"/>
    <n v="134.60300000000001"/>
    <n v="474.31533333333334"/>
    <x v="0"/>
    <x v="4"/>
  </r>
  <r>
    <s v="SO - 0006593"/>
    <d v="2016-01-11T00:00:00"/>
    <x v="9"/>
    <n v="18"/>
    <x v="1"/>
    <s v="AUD"/>
    <x v="0"/>
    <x v="2"/>
    <x v="11"/>
    <n v="51"/>
    <n v="8"/>
    <x v="6"/>
    <n v="2"/>
    <n v="23.822222222222223"/>
    <n v="47.644444444444446"/>
    <n v="16.199111111111112"/>
    <n v="15.246222222222222"/>
    <x v="0"/>
    <x v="4"/>
  </r>
  <r>
    <s v="SO - 0006594"/>
    <d v="2016-01-11T00:00:00"/>
    <x v="3"/>
    <n v="6"/>
    <x v="0"/>
    <s v="AUD"/>
    <x v="2"/>
    <x v="1"/>
    <x v="3"/>
    <n v="17"/>
    <n v="3"/>
    <x v="2"/>
    <n v="7"/>
    <n v="427.31111111111113"/>
    <n v="2991.1777777777779"/>
    <n v="230.74800000000005"/>
    <n v="1375.9417777777776"/>
    <x v="0"/>
    <x v="4"/>
  </r>
  <r>
    <s v="SO - 0006595"/>
    <d v="2016-01-11T00:00:00"/>
    <x v="3"/>
    <n v="6"/>
    <x v="1"/>
    <s v="AUD"/>
    <x v="2"/>
    <x v="1"/>
    <x v="20"/>
    <n v="16"/>
    <n v="3"/>
    <x v="2"/>
    <n v="1"/>
    <n v="116.13333333333334"/>
    <n v="116.13333333333334"/>
    <n v="72.00266666666667"/>
    <n v="44.13066666666667"/>
    <x v="0"/>
    <x v="4"/>
  </r>
  <r>
    <s v="SO - 0006596"/>
    <d v="2016-01-11T00:00:00"/>
    <x v="18"/>
    <n v="3"/>
    <x v="1"/>
    <s v="AUD"/>
    <x v="2"/>
    <x v="1"/>
    <x v="49"/>
    <n v="8"/>
    <n v="2"/>
    <x v="7"/>
    <n v="7"/>
    <n v="271.72222222222223"/>
    <n v="1902.0555555555557"/>
    <n v="220.095"/>
    <n v="361.39055555555569"/>
    <x v="0"/>
    <x v="4"/>
  </r>
  <r>
    <s v="SO - 0006597"/>
    <d v="2016-01-11T00:00:00"/>
    <x v="5"/>
    <n v="16"/>
    <x v="2"/>
    <s v="AUD"/>
    <x v="0"/>
    <x v="2"/>
    <x v="30"/>
    <n v="47"/>
    <n v="7"/>
    <x v="3"/>
    <n v="5"/>
    <n v="213.65555555555557"/>
    <n v="1068.2777777777778"/>
    <n v="170.92444444444448"/>
    <n v="213.65555555555545"/>
    <x v="0"/>
    <x v="4"/>
  </r>
  <r>
    <s v="SO - 0006598"/>
    <d v="2016-01-11T00:00:00"/>
    <x v="6"/>
    <n v="1"/>
    <x v="1"/>
    <s v="AUD"/>
    <x v="2"/>
    <x v="1"/>
    <x v="6"/>
    <n v="1"/>
    <n v="1"/>
    <x v="4"/>
    <n v="5"/>
    <n v="96.777777777777771"/>
    <n v="483.88888888888886"/>
    <n v="60.002222222222223"/>
    <n v="183.87777777777774"/>
    <x v="0"/>
    <x v="4"/>
  </r>
  <r>
    <s v="SO - 0006599"/>
    <d v="2016-01-12T00:00:00"/>
    <x v="7"/>
    <n v="17"/>
    <x v="0"/>
    <s v="AUD"/>
    <x v="0"/>
    <x v="2"/>
    <x v="55"/>
    <n v="50"/>
    <n v="7"/>
    <x v="3"/>
    <n v="5"/>
    <n v="212.91111111111113"/>
    <n v="1064.5555555555557"/>
    <n v="134.13400000000001"/>
    <n v="393.88555555555558"/>
    <x v="0"/>
    <x v="4"/>
  </r>
  <r>
    <s v="SO - 0006600"/>
    <d v="2016-01-12T00:00:00"/>
    <x v="10"/>
    <n v="8"/>
    <x v="1"/>
    <s v="AUD"/>
    <x v="2"/>
    <x v="1"/>
    <x v="44"/>
    <n v="21"/>
    <n v="3"/>
    <x v="2"/>
    <n v="9"/>
    <n v="436.24444444444447"/>
    <n v="3926.2000000000003"/>
    <n v="287.92133333333339"/>
    <n v="1334.9079999999999"/>
    <x v="0"/>
    <x v="4"/>
  </r>
  <r>
    <s v="SO - 0006601"/>
    <d v="2016-01-12T00:00:00"/>
    <x v="14"/>
    <n v="10"/>
    <x v="1"/>
    <s v="AUD"/>
    <x v="1"/>
    <x v="0"/>
    <x v="17"/>
    <n v="28"/>
    <n v="4"/>
    <x v="5"/>
    <n v="6"/>
    <n v="440.71111111111111"/>
    <n v="2644.2666666666664"/>
    <n v="348.16177777777779"/>
    <n v="555.29599999999982"/>
    <x v="0"/>
    <x v="4"/>
  </r>
  <r>
    <s v="SO - 0006602"/>
    <d v="2016-01-12T00:00:00"/>
    <x v="18"/>
    <n v="3"/>
    <x v="1"/>
    <s v="AUD"/>
    <x v="2"/>
    <x v="1"/>
    <x v="49"/>
    <n v="8"/>
    <n v="1"/>
    <x v="4"/>
    <n v="6"/>
    <n v="206.21111111111111"/>
    <n v="1237.2666666666667"/>
    <n v="156.72044444444447"/>
    <n v="296.94399999999985"/>
    <x v="0"/>
    <x v="4"/>
  </r>
  <r>
    <s v="SO - 0006603"/>
    <d v="2016-01-12T00:00:00"/>
    <x v="8"/>
    <n v="9"/>
    <x v="0"/>
    <s v="AUD"/>
    <x v="2"/>
    <x v="1"/>
    <x v="32"/>
    <n v="24"/>
    <n v="4"/>
    <x v="5"/>
    <n v="3"/>
    <n v="407.21111111111111"/>
    <n v="1221.6333333333332"/>
    <n v="199.53344444444443"/>
    <n v="623.0329999999999"/>
    <x v="0"/>
    <x v="4"/>
  </r>
  <r>
    <s v="SO - 0006604"/>
    <d v="2016-01-12T00:00:00"/>
    <x v="4"/>
    <n v="7"/>
    <x v="1"/>
    <s v="AUD"/>
    <x v="2"/>
    <x v="1"/>
    <x v="34"/>
    <n v="19"/>
    <n v="3"/>
    <x v="2"/>
    <n v="3"/>
    <n v="215.88888888888889"/>
    <n v="647.66666666666663"/>
    <n v="181.34666666666666"/>
    <n v="103.62666666666667"/>
    <x v="0"/>
    <x v="4"/>
  </r>
  <r>
    <s v="SO - 0006605"/>
    <d v="2016-01-12T00:00:00"/>
    <x v="11"/>
    <n v="20"/>
    <x v="0"/>
    <s v="AUD"/>
    <x v="3"/>
    <x v="2"/>
    <x v="22"/>
    <n v="58"/>
    <n v="8"/>
    <x v="6"/>
    <n v="6"/>
    <n v="300.75555555555559"/>
    <n v="1804.5333333333335"/>
    <n v="198.49866666666671"/>
    <n v="613.54133333333334"/>
    <x v="0"/>
    <x v="4"/>
  </r>
  <r>
    <s v="SO - 0006606"/>
    <d v="2016-01-13T00:00:00"/>
    <x v="15"/>
    <n v="13"/>
    <x v="1"/>
    <s v="AUD"/>
    <x v="1"/>
    <x v="0"/>
    <x v="54"/>
    <n v="36"/>
    <n v="5"/>
    <x v="1"/>
    <n v="1"/>
    <n v="190.57777777777778"/>
    <n v="190.57777777777778"/>
    <n v="91.47733333333332"/>
    <n v="99.100444444444463"/>
    <x v="0"/>
    <x v="4"/>
  </r>
  <r>
    <s v="SO - 0006607"/>
    <d v="2016-01-13T00:00:00"/>
    <x v="11"/>
    <n v="20"/>
    <x v="1"/>
    <s v="AUD"/>
    <x v="3"/>
    <x v="2"/>
    <x v="22"/>
    <n v="58"/>
    <n v="8"/>
    <x v="6"/>
    <n v="7"/>
    <n v="199.51111111111112"/>
    <n v="1396.5777777777778"/>
    <n v="123.69688888888891"/>
    <n v="530.69955555555543"/>
    <x v="0"/>
    <x v="4"/>
  </r>
  <r>
    <s v="SO - 0006608"/>
    <d v="2016-01-13T00:00:00"/>
    <x v="17"/>
    <n v="14"/>
    <x v="0"/>
    <s v="AUD"/>
    <x v="1"/>
    <x v="0"/>
    <x v="50"/>
    <n v="39"/>
    <n v="6"/>
    <x v="0"/>
    <n v="6"/>
    <n v="142.93333333333334"/>
    <n v="857.6"/>
    <n v="111.488"/>
    <n v="188.67200000000003"/>
    <x v="0"/>
    <x v="4"/>
  </r>
  <r>
    <s v="SO - 0006609"/>
    <d v="2016-01-13T00:00:00"/>
    <x v="11"/>
    <n v="20"/>
    <x v="0"/>
    <s v="AUD"/>
    <x v="3"/>
    <x v="2"/>
    <x v="14"/>
    <n v="56"/>
    <n v="8"/>
    <x v="6"/>
    <n v="2"/>
    <n v="285.12222222222221"/>
    <n v="570.24444444444441"/>
    <n v="122.60255555555555"/>
    <n v="325.03933333333327"/>
    <x v="0"/>
    <x v="4"/>
  </r>
  <r>
    <s v="SO - 0006610"/>
    <d v="2016-01-14T00:00:00"/>
    <x v="12"/>
    <n v="2"/>
    <x v="1"/>
    <s v="AUD"/>
    <x v="2"/>
    <x v="1"/>
    <x v="15"/>
    <n v="4"/>
    <n v="1"/>
    <x v="4"/>
    <n v="1"/>
    <n v="122.83333333333333"/>
    <n v="122.83333333333333"/>
    <n v="88.44"/>
    <n v="34.393333333333331"/>
    <x v="0"/>
    <x v="4"/>
  </r>
  <r>
    <s v="SO - 0006611"/>
    <d v="2016-01-14T00:00:00"/>
    <x v="13"/>
    <n v="19"/>
    <x v="2"/>
    <s v="AUD"/>
    <x v="3"/>
    <x v="2"/>
    <x v="46"/>
    <n v="55"/>
    <n v="8"/>
    <x v="6"/>
    <n v="3"/>
    <n v="22.333333333333332"/>
    <n v="67"/>
    <n v="10.943333333333333"/>
    <n v="34.17"/>
    <x v="0"/>
    <x v="4"/>
  </r>
  <r>
    <s v="SO - 0006612"/>
    <d v="2016-01-15T00:00:00"/>
    <x v="18"/>
    <n v="3"/>
    <x v="1"/>
    <s v="AUD"/>
    <x v="2"/>
    <x v="1"/>
    <x v="52"/>
    <n v="9"/>
    <n v="2"/>
    <x v="7"/>
    <n v="3"/>
    <n v="438.47777777777782"/>
    <n v="1315.4333333333334"/>
    <n v="214.85411111111114"/>
    <n v="670.87099999999998"/>
    <x v="0"/>
    <x v="4"/>
  </r>
  <r>
    <s v="SO - 0006613"/>
    <d v="2016-01-15T00:00:00"/>
    <x v="15"/>
    <n v="13"/>
    <x v="0"/>
    <s v="AUD"/>
    <x v="1"/>
    <x v="0"/>
    <x v="54"/>
    <n v="36"/>
    <n v="5"/>
    <x v="1"/>
    <n v="1"/>
    <n v="113.90000000000002"/>
    <n v="113.90000000000002"/>
    <n v="71.757000000000005"/>
    <n v="42.143000000000015"/>
    <x v="0"/>
    <x v="4"/>
  </r>
  <r>
    <s v="SO - 0006614"/>
    <d v="2016-01-15T00:00:00"/>
    <x v="11"/>
    <n v="20"/>
    <x v="1"/>
    <s v="AUD"/>
    <x v="3"/>
    <x v="2"/>
    <x v="25"/>
    <n v="57"/>
    <n v="8"/>
    <x v="6"/>
    <n v="6"/>
    <n v="214.4"/>
    <n v="1286.4000000000001"/>
    <n v="173.66400000000002"/>
    <n v="244.41599999999994"/>
    <x v="0"/>
    <x v="4"/>
  </r>
  <r>
    <s v="SO - 0006615"/>
    <d v="2016-01-15T00:00:00"/>
    <x v="5"/>
    <n v="16"/>
    <x v="1"/>
    <s v="AUD"/>
    <x v="0"/>
    <x v="0"/>
    <x v="5"/>
    <n v="45"/>
    <n v="7"/>
    <x v="3"/>
    <n v="4"/>
    <n v="570.24444444444441"/>
    <n v="2280.9777777777776"/>
    <n v="325.03933333333333"/>
    <n v="980.82044444444432"/>
    <x v="0"/>
    <x v="4"/>
  </r>
  <r>
    <s v="SO - 0006616"/>
    <d v="2016-01-16T00:00:00"/>
    <x v="19"/>
    <n v="4"/>
    <x v="2"/>
    <s v="AUD"/>
    <x v="2"/>
    <x v="1"/>
    <x v="36"/>
    <n v="11"/>
    <n v="2"/>
    <x v="7"/>
    <n v="3"/>
    <n v="431.77777777777777"/>
    <n v="1295.3333333333333"/>
    <n v="302.24444444444441"/>
    <n v="388.6"/>
    <x v="0"/>
    <x v="4"/>
  </r>
  <r>
    <s v="SO - 0006617"/>
    <d v="2016-01-16T00:00:00"/>
    <x v="10"/>
    <n v="8"/>
    <x v="0"/>
    <s v="AUD"/>
    <x v="2"/>
    <x v="1"/>
    <x v="44"/>
    <n v="21"/>
    <n v="3"/>
    <x v="2"/>
    <n v="4"/>
    <n v="445.92222222222222"/>
    <n v="1783.6888888888889"/>
    <n v="285.39022222222223"/>
    <n v="642.12799999999993"/>
    <x v="0"/>
    <x v="4"/>
  </r>
  <r>
    <s v="SO - 0006618"/>
    <d v="2016-01-16T00:00:00"/>
    <x v="1"/>
    <n v="11"/>
    <x v="1"/>
    <s v="AUD"/>
    <x v="1"/>
    <x v="0"/>
    <x v="43"/>
    <n v="30"/>
    <n v="5"/>
    <x v="1"/>
    <n v="7"/>
    <n v="296.28888888888889"/>
    <n v="2074.0222222222224"/>
    <n v="231.10533333333331"/>
    <n v="456.28488888888933"/>
    <x v="0"/>
    <x v="4"/>
  </r>
  <r>
    <s v="SO - 0006619"/>
    <d v="2016-01-16T00:00:00"/>
    <x v="18"/>
    <n v="3"/>
    <x v="0"/>
    <s v="AUD"/>
    <x v="2"/>
    <x v="1"/>
    <x v="27"/>
    <n v="7"/>
    <n v="1"/>
    <x v="4"/>
    <n v="1"/>
    <n v="221.84444444444446"/>
    <n v="221.84444444444446"/>
    <n v="155.29111111111112"/>
    <n v="66.553333333333342"/>
    <x v="0"/>
    <x v="4"/>
  </r>
  <r>
    <s v="SO - 0006620"/>
    <d v="2016-01-16T00:00:00"/>
    <x v="1"/>
    <n v="11"/>
    <x v="0"/>
    <s v="AUD"/>
    <x v="1"/>
    <x v="0"/>
    <x v="1"/>
    <n v="31"/>
    <n v="5"/>
    <x v="1"/>
    <n v="5"/>
    <n v="120.60000000000001"/>
    <n v="603"/>
    <n v="85.626000000000005"/>
    <n v="174.87"/>
    <x v="0"/>
    <x v="4"/>
  </r>
  <r>
    <s v="SO - 0006621"/>
    <d v="2016-01-16T00:00:00"/>
    <x v="8"/>
    <n v="9"/>
    <x v="1"/>
    <s v="AUD"/>
    <x v="2"/>
    <x v="1"/>
    <x v="10"/>
    <n v="25"/>
    <n v="4"/>
    <x v="5"/>
    <n v="3"/>
    <n v="187.60000000000002"/>
    <n v="562.80000000000007"/>
    <n v="75.04000000000002"/>
    <n v="337.68"/>
    <x v="0"/>
    <x v="4"/>
  </r>
  <r>
    <s v="SO - 0006622"/>
    <d v="2016-01-17T00:00:00"/>
    <x v="3"/>
    <n v="6"/>
    <x v="1"/>
    <s v="AUD"/>
    <x v="2"/>
    <x v="1"/>
    <x v="3"/>
    <n v="17"/>
    <n v="3"/>
    <x v="2"/>
    <n v="2"/>
    <n v="122.83333333333333"/>
    <n v="245.66666666666666"/>
    <n v="52.818333333333335"/>
    <n v="140.02999999999997"/>
    <x v="0"/>
    <x v="4"/>
  </r>
  <r>
    <s v="SO - 0006623"/>
    <d v="2016-01-17T00:00:00"/>
    <x v="19"/>
    <n v="4"/>
    <x v="1"/>
    <s v="AUD"/>
    <x v="2"/>
    <x v="1"/>
    <x v="51"/>
    <n v="12"/>
    <n v="2"/>
    <x v="7"/>
    <n v="1"/>
    <n v="428.8"/>
    <n v="428.8"/>
    <n v="214.4"/>
    <n v="214.4"/>
    <x v="0"/>
    <x v="4"/>
  </r>
  <r>
    <s v="SO - 0006624"/>
    <d v="2016-01-17T00:00:00"/>
    <x v="10"/>
    <n v="8"/>
    <x v="1"/>
    <s v="AUD"/>
    <x v="2"/>
    <x v="1"/>
    <x v="44"/>
    <n v="21"/>
    <n v="3"/>
    <x v="2"/>
    <n v="4"/>
    <n v="114.64444444444445"/>
    <n v="458.57777777777778"/>
    <n v="67.640222222222221"/>
    <n v="188.0168888888889"/>
    <x v="0"/>
    <x v="4"/>
  </r>
  <r>
    <s v="SO - 0006625"/>
    <d v="2016-01-17T00:00:00"/>
    <x v="7"/>
    <n v="17"/>
    <x v="0"/>
    <s v="AUD"/>
    <x v="0"/>
    <x v="2"/>
    <x v="7"/>
    <n v="48"/>
    <n v="7"/>
    <x v="3"/>
    <n v="1"/>
    <n v="126.55555555555556"/>
    <n v="126.55555555555556"/>
    <n v="97.447777777777773"/>
    <n v="29.107777777777784"/>
    <x v="0"/>
    <x v="4"/>
  </r>
  <r>
    <s v="SO - 0006626"/>
    <d v="2016-01-17T00:00:00"/>
    <x v="1"/>
    <n v="11"/>
    <x v="1"/>
    <s v="AUD"/>
    <x v="1"/>
    <x v="0"/>
    <x v="1"/>
    <n v="31"/>
    <n v="5"/>
    <x v="1"/>
    <n v="6"/>
    <n v="274.70000000000005"/>
    <n v="1648.2000000000003"/>
    <n v="109.88000000000001"/>
    <n v="988.92000000000019"/>
    <x v="0"/>
    <x v="4"/>
  </r>
  <r>
    <s v="SO - 0006627"/>
    <d v="2016-01-17T00:00:00"/>
    <x v="4"/>
    <n v="7"/>
    <x v="1"/>
    <s v="AUD"/>
    <x v="2"/>
    <x v="1"/>
    <x v="44"/>
    <n v="21"/>
    <n v="3"/>
    <x v="2"/>
    <n v="5"/>
    <n v="136.97777777777776"/>
    <n v="684.8888888888888"/>
    <n v="97.254222222222211"/>
    <n v="198.61777777777775"/>
    <x v="0"/>
    <x v="4"/>
  </r>
  <r>
    <s v="SO - 0006628"/>
    <d v="2016-01-17T00:00:00"/>
    <x v="1"/>
    <n v="11"/>
    <x v="1"/>
    <s v="AUD"/>
    <x v="1"/>
    <x v="0"/>
    <x v="42"/>
    <n v="32"/>
    <n v="5"/>
    <x v="1"/>
    <n v="4"/>
    <n v="120.60000000000001"/>
    <n v="482.40000000000003"/>
    <n v="80.802000000000007"/>
    <n v="159.19200000000001"/>
    <x v="0"/>
    <x v="4"/>
  </r>
  <r>
    <s v="SO - 0006629"/>
    <d v="2016-01-17T00:00:00"/>
    <x v="2"/>
    <n v="12"/>
    <x v="0"/>
    <s v="AUD"/>
    <x v="1"/>
    <x v="0"/>
    <x v="16"/>
    <n v="35"/>
    <n v="5"/>
    <x v="1"/>
    <n v="2"/>
    <n v="439.22222222222223"/>
    <n v="878.44444444444446"/>
    <n v="175.6888888888889"/>
    <n v="527.06666666666661"/>
    <x v="0"/>
    <x v="4"/>
  </r>
  <r>
    <s v="SO - 0006630"/>
    <d v="2016-01-18T00:00:00"/>
    <x v="1"/>
    <n v="11"/>
    <x v="1"/>
    <s v="AUD"/>
    <x v="1"/>
    <x v="0"/>
    <x v="43"/>
    <n v="30"/>
    <n v="5"/>
    <x v="1"/>
    <n v="1"/>
    <n v="400.51111111111112"/>
    <n v="400.51111111111112"/>
    <n v="244.31177777777779"/>
    <n v="156.19933333333333"/>
    <x v="0"/>
    <x v="4"/>
  </r>
  <r>
    <s v="SO - 0006631"/>
    <d v="2016-01-18T00:00:00"/>
    <x v="7"/>
    <n v="17"/>
    <x v="0"/>
    <s v="AUD"/>
    <x v="0"/>
    <x v="2"/>
    <x v="7"/>
    <n v="48"/>
    <n v="7"/>
    <x v="3"/>
    <n v="8"/>
    <n v="296.28888888888889"/>
    <n v="2370.3111111111111"/>
    <n v="162.95888888888891"/>
    <n v="1066.6399999999999"/>
    <x v="0"/>
    <x v="4"/>
  </r>
  <r>
    <s v="SO - 0006632"/>
    <d v="2016-01-18T00:00:00"/>
    <x v="18"/>
    <n v="3"/>
    <x v="2"/>
    <s v="AUD"/>
    <x v="2"/>
    <x v="1"/>
    <x v="27"/>
    <n v="7"/>
    <n v="1"/>
    <x v="4"/>
    <n v="2"/>
    <n v="437.73333333333335"/>
    <n v="875.4666666666667"/>
    <n v="328.29999999999995"/>
    <n v="218.86666666666679"/>
    <x v="0"/>
    <x v="4"/>
  </r>
  <r>
    <s v="SO - 0006633"/>
    <d v="2016-01-18T00:00:00"/>
    <x v="19"/>
    <n v="4"/>
    <x v="2"/>
    <s v="AUD"/>
    <x v="2"/>
    <x v="1"/>
    <x v="36"/>
    <n v="11"/>
    <n v="2"/>
    <x v="7"/>
    <n v="6"/>
    <n v="440.71111111111111"/>
    <n v="2644.2666666666664"/>
    <n v="233.5768888888889"/>
    <n v="1242.805333333333"/>
    <x v="0"/>
    <x v="4"/>
  </r>
  <r>
    <s v="SO - 0006634"/>
    <d v="2016-01-18T00:00:00"/>
    <x v="19"/>
    <n v="4"/>
    <x v="1"/>
    <s v="AUD"/>
    <x v="2"/>
    <x v="1"/>
    <x v="52"/>
    <n v="9"/>
    <n v="2"/>
    <x v="7"/>
    <n v="2"/>
    <n v="294.8"/>
    <n v="589.6"/>
    <n v="188.67200000000003"/>
    <n v="212.25599999999997"/>
    <x v="0"/>
    <x v="4"/>
  </r>
  <r>
    <s v="SO - 0006635"/>
    <d v="2016-01-19T00:00:00"/>
    <x v="9"/>
    <n v="18"/>
    <x v="0"/>
    <s v="AUD"/>
    <x v="0"/>
    <x v="2"/>
    <x v="23"/>
    <n v="53"/>
    <n v="8"/>
    <x v="6"/>
    <n v="6"/>
    <n v="109.43333333333334"/>
    <n v="656.6"/>
    <n v="83.169333333333327"/>
    <n v="157.58400000000006"/>
    <x v="0"/>
    <x v="4"/>
  </r>
  <r>
    <s v="SO - 0006636"/>
    <d v="2016-01-19T00:00:00"/>
    <x v="6"/>
    <n v="1"/>
    <x v="0"/>
    <s v="AUD"/>
    <x v="2"/>
    <x v="1"/>
    <x v="9"/>
    <n v="3"/>
    <n v="1"/>
    <x v="4"/>
    <n v="7"/>
    <n v="26.8"/>
    <n v="187.6"/>
    <n v="19.832000000000001"/>
    <n v="48.775999999999982"/>
    <x v="0"/>
    <x v="4"/>
  </r>
  <r>
    <s v="SO - 0006637"/>
    <d v="2016-01-19T00:00:00"/>
    <x v="19"/>
    <n v="4"/>
    <x v="0"/>
    <s v="AUD"/>
    <x v="2"/>
    <x v="1"/>
    <x v="36"/>
    <n v="11"/>
    <n v="2"/>
    <x v="7"/>
    <n v="3"/>
    <n v="247.15555555555557"/>
    <n v="741.4666666666667"/>
    <n v="155.708"/>
    <n v="274.34266666666667"/>
    <x v="0"/>
    <x v="4"/>
  </r>
  <r>
    <s v="SO - 0006638"/>
    <d v="2016-01-19T00:00:00"/>
    <x v="11"/>
    <n v="20"/>
    <x v="2"/>
    <s v="AUD"/>
    <x v="3"/>
    <x v="2"/>
    <x v="14"/>
    <n v="56"/>
    <n v="8"/>
    <x v="6"/>
    <n v="6"/>
    <n v="114.64444444444445"/>
    <n v="687.86666666666667"/>
    <n v="75.665333333333336"/>
    <n v="233.87466666666666"/>
    <x v="0"/>
    <x v="4"/>
  </r>
  <r>
    <s v="SO - 0006639"/>
    <d v="2016-01-19T00:00:00"/>
    <x v="19"/>
    <n v="4"/>
    <x v="1"/>
    <s v="AUD"/>
    <x v="2"/>
    <x v="1"/>
    <x v="51"/>
    <n v="12"/>
    <n v="2"/>
    <x v="7"/>
    <n v="1"/>
    <n v="113.90000000000002"/>
    <n v="113.90000000000002"/>
    <n v="79.73"/>
    <n v="34.170000000000016"/>
    <x v="0"/>
    <x v="4"/>
  </r>
  <r>
    <s v="SO - 0006640"/>
    <d v="2016-01-19T00:00:00"/>
    <x v="3"/>
    <n v="6"/>
    <x v="1"/>
    <s v="AUD"/>
    <x v="2"/>
    <x v="1"/>
    <x v="3"/>
    <n v="17"/>
    <n v="3"/>
    <x v="2"/>
    <n v="4"/>
    <n v="439.22222222222223"/>
    <n v="1756.8888888888889"/>
    <n v="237.18000000000004"/>
    <n v="808.16888888888877"/>
    <x v="0"/>
    <x v="4"/>
  </r>
  <r>
    <s v="SO - 0006641"/>
    <d v="2016-01-20T00:00:00"/>
    <x v="4"/>
    <n v="7"/>
    <x v="1"/>
    <s v="AUD"/>
    <x v="2"/>
    <x v="1"/>
    <x v="48"/>
    <n v="20"/>
    <n v="3"/>
    <x v="2"/>
    <n v="7"/>
    <n v="316.38888888888891"/>
    <n v="2214.7222222222226"/>
    <n v="224.63611111111109"/>
    <n v="642.26944444444507"/>
    <x v="0"/>
    <x v="4"/>
  </r>
  <r>
    <s v="SO - 0006642"/>
    <d v="2016-01-20T00:00:00"/>
    <x v="12"/>
    <n v="2"/>
    <x v="0"/>
    <s v="AUD"/>
    <x v="2"/>
    <x v="1"/>
    <x v="29"/>
    <n v="6"/>
    <n v="1"/>
    <x v="4"/>
    <n v="9"/>
    <n v="278.42222222222222"/>
    <n v="2505.8000000000002"/>
    <n v="200.46400000000003"/>
    <n v="701.62400000000002"/>
    <x v="0"/>
    <x v="4"/>
  </r>
  <r>
    <s v="SO - 0006643"/>
    <d v="2016-01-20T00:00:00"/>
    <x v="16"/>
    <n v="5"/>
    <x v="1"/>
    <s v="AUD"/>
    <x v="2"/>
    <x v="1"/>
    <x v="26"/>
    <n v="15"/>
    <n v="2"/>
    <x v="7"/>
    <n v="5"/>
    <n v="118.36666666666666"/>
    <n v="591.83333333333326"/>
    <n v="75.754666666666665"/>
    <n v="213.05999999999995"/>
    <x v="0"/>
    <x v="4"/>
  </r>
  <r>
    <s v="SO - 0006644"/>
    <d v="2016-01-20T00:00:00"/>
    <x v="6"/>
    <n v="1"/>
    <x v="0"/>
    <s v="AUD"/>
    <x v="2"/>
    <x v="1"/>
    <x v="41"/>
    <n v="2"/>
    <n v="1"/>
    <x v="4"/>
    <n v="7"/>
    <n v="611.93333333333339"/>
    <n v="4283.5333333333338"/>
    <n v="281.48933333333338"/>
    <n v="2313.1080000000002"/>
    <x v="0"/>
    <x v="4"/>
  </r>
  <r>
    <s v="SO - 0006645"/>
    <d v="2016-01-20T00:00:00"/>
    <x v="17"/>
    <n v="14"/>
    <x v="2"/>
    <s v="AUD"/>
    <x v="1"/>
    <x v="0"/>
    <x v="50"/>
    <n v="39"/>
    <n v="6"/>
    <x v="0"/>
    <n v="7"/>
    <n v="106.45555555555556"/>
    <n v="745.18888888888898"/>
    <n v="45.775888888888886"/>
    <n v="424.75766666666675"/>
    <x v="0"/>
    <x v="4"/>
  </r>
  <r>
    <s v="SO - 0006646"/>
    <d v="2016-01-20T00:00:00"/>
    <x v="7"/>
    <n v="17"/>
    <x v="1"/>
    <s v="AUD"/>
    <x v="0"/>
    <x v="2"/>
    <x v="30"/>
    <n v="47"/>
    <n v="7"/>
    <x v="3"/>
    <n v="1"/>
    <n v="205.46666666666667"/>
    <n v="205.46666666666667"/>
    <n v="100.67866666666667"/>
    <n v="104.788"/>
    <x v="0"/>
    <x v="4"/>
  </r>
  <r>
    <s v="SO - 0006647"/>
    <d v="2016-01-21T00:00:00"/>
    <x v="10"/>
    <n v="8"/>
    <x v="1"/>
    <s v="AUD"/>
    <x v="2"/>
    <x v="1"/>
    <x v="13"/>
    <n v="22"/>
    <n v="3"/>
    <x v="2"/>
    <n v="4"/>
    <n v="685.63333333333333"/>
    <n v="2742.5333333333333"/>
    <n v="383.9546666666667"/>
    <n v="1206.7146666666665"/>
    <x v="0"/>
    <x v="4"/>
  </r>
  <r>
    <s v="SO - 0006648"/>
    <d v="2016-01-21T00:00:00"/>
    <x v="19"/>
    <n v="4"/>
    <x v="1"/>
    <s v="AUD"/>
    <x v="2"/>
    <x v="1"/>
    <x v="36"/>
    <n v="11"/>
    <n v="2"/>
    <x v="7"/>
    <n v="6"/>
    <n v="300.01111111111112"/>
    <n v="1800.0666666666666"/>
    <n v="123.00455555555556"/>
    <n v="1062.0393333333332"/>
    <x v="0"/>
    <x v="4"/>
  </r>
  <r>
    <s v="SO - 0006649"/>
    <d v="2016-01-21T00:00:00"/>
    <x v="13"/>
    <n v="19"/>
    <x v="0"/>
    <s v="AUD"/>
    <x v="3"/>
    <x v="2"/>
    <x v="39"/>
    <n v="54"/>
    <n v="8"/>
    <x v="6"/>
    <n v="5"/>
    <n v="113.15555555555555"/>
    <n v="565.77777777777771"/>
    <n v="74.682666666666663"/>
    <n v="192.36444444444442"/>
    <x v="0"/>
    <x v="4"/>
  </r>
  <r>
    <s v="SO - 0006650"/>
    <d v="2016-01-21T00:00:00"/>
    <x v="12"/>
    <n v="2"/>
    <x v="0"/>
    <s v="AUD"/>
    <x v="2"/>
    <x v="1"/>
    <x v="37"/>
    <n v="5"/>
    <n v="1"/>
    <x v="4"/>
    <n v="9"/>
    <n v="589.6"/>
    <n v="5306.4000000000005"/>
    <n v="347.86400000000003"/>
    <n v="2175.6240000000003"/>
    <x v="0"/>
    <x v="4"/>
  </r>
  <r>
    <s v="SO - 0006651"/>
    <d v="2016-01-22T00:00:00"/>
    <x v="17"/>
    <n v="14"/>
    <x v="1"/>
    <s v="AUD"/>
    <x v="1"/>
    <x v="0"/>
    <x v="50"/>
    <n v="39"/>
    <n v="6"/>
    <x v="0"/>
    <n v="1"/>
    <n v="291.82222222222225"/>
    <n v="291.82222222222225"/>
    <n v="227.62133333333335"/>
    <n v="64.200888888888898"/>
    <x v="0"/>
    <x v="4"/>
  </r>
  <r>
    <s v="SO - 0006652"/>
    <d v="2016-01-22T00:00:00"/>
    <x v="19"/>
    <n v="4"/>
    <x v="0"/>
    <s v="AUD"/>
    <x v="2"/>
    <x v="1"/>
    <x v="51"/>
    <n v="12"/>
    <n v="2"/>
    <x v="7"/>
    <n v="3"/>
    <n v="93.055555555555557"/>
    <n v="279.16666666666669"/>
    <n v="52.111111111111114"/>
    <n v="122.83333333333334"/>
    <x v="0"/>
    <x v="4"/>
  </r>
  <r>
    <s v="SO - 0006653"/>
    <d v="2016-01-23T00:00:00"/>
    <x v="10"/>
    <n v="8"/>
    <x v="2"/>
    <s v="AUD"/>
    <x v="2"/>
    <x v="1"/>
    <x v="44"/>
    <n v="21"/>
    <n v="3"/>
    <x v="2"/>
    <n v="5"/>
    <n v="101.98888888888888"/>
    <n v="509.9444444444444"/>
    <n v="57.113777777777777"/>
    <n v="224.37555555555554"/>
    <x v="0"/>
    <x v="4"/>
  </r>
  <r>
    <s v="SO - 0006654"/>
    <d v="2016-01-24T00:00:00"/>
    <x v="14"/>
    <n v="10"/>
    <x v="0"/>
    <s v="AUD"/>
    <x v="1"/>
    <x v="0"/>
    <x v="45"/>
    <n v="29"/>
    <n v="4"/>
    <x v="5"/>
    <n v="2"/>
    <n v="314.15555555555557"/>
    <n v="628.31111111111113"/>
    <n v="251.32444444444445"/>
    <n v="125.66222222222223"/>
    <x v="0"/>
    <x v="4"/>
  </r>
  <r>
    <s v="SO - 0006655"/>
    <d v="2016-01-24T00:00:00"/>
    <x v="8"/>
    <n v="9"/>
    <x v="1"/>
    <s v="AUD"/>
    <x v="2"/>
    <x v="1"/>
    <x v="10"/>
    <n v="25"/>
    <n v="4"/>
    <x v="5"/>
    <n v="4"/>
    <n v="127.30000000000001"/>
    <n v="509.20000000000005"/>
    <n v="68.742000000000019"/>
    <n v="234.23199999999997"/>
    <x v="0"/>
    <x v="4"/>
  </r>
  <r>
    <s v="SO - 0006656"/>
    <d v="2016-01-24T00:00:00"/>
    <x v="12"/>
    <n v="2"/>
    <x v="1"/>
    <s v="AUD"/>
    <x v="2"/>
    <x v="1"/>
    <x v="15"/>
    <n v="4"/>
    <n v="1"/>
    <x v="4"/>
    <n v="1"/>
    <n v="93.800000000000011"/>
    <n v="93.800000000000011"/>
    <n v="71.288000000000011"/>
    <n v="22.512"/>
    <x v="0"/>
    <x v="4"/>
  </r>
  <r>
    <s v="SO - 0006657"/>
    <d v="2016-01-24T00:00:00"/>
    <x v="15"/>
    <n v="13"/>
    <x v="1"/>
    <s v="AUD"/>
    <x v="1"/>
    <x v="0"/>
    <x v="18"/>
    <n v="37"/>
    <n v="6"/>
    <x v="0"/>
    <n v="4"/>
    <n v="421.35555555555561"/>
    <n v="1685.4222222222224"/>
    <n v="324.44377777777777"/>
    <n v="387.64711111111137"/>
    <x v="0"/>
    <x v="4"/>
  </r>
  <r>
    <s v="SO - 0006658"/>
    <d v="2016-01-24T00:00:00"/>
    <x v="8"/>
    <n v="9"/>
    <x v="1"/>
    <s v="AUD"/>
    <x v="2"/>
    <x v="1"/>
    <x v="10"/>
    <n v="25"/>
    <n v="4"/>
    <x v="5"/>
    <n v="5"/>
    <n v="201"/>
    <n v="1005"/>
    <n v="126.63000000000001"/>
    <n v="371.84999999999991"/>
    <x v="0"/>
    <x v="4"/>
  </r>
  <r>
    <s v="SO - 0006659"/>
    <d v="2016-01-24T00:00:00"/>
    <x v="17"/>
    <n v="14"/>
    <x v="0"/>
    <s v="AUD"/>
    <x v="1"/>
    <x v="0"/>
    <x v="50"/>
    <n v="39"/>
    <n v="6"/>
    <x v="0"/>
    <n v="3"/>
    <n v="426.56666666666666"/>
    <n v="1279.7"/>
    <n v="294.33099999999996"/>
    <n v="396.70700000000011"/>
    <x v="0"/>
    <x v="4"/>
  </r>
  <r>
    <s v="SO - 0006660"/>
    <d v="2016-01-25T00:00:00"/>
    <x v="1"/>
    <n v="11"/>
    <x v="1"/>
    <s v="AUD"/>
    <x v="1"/>
    <x v="0"/>
    <x v="43"/>
    <n v="30"/>
    <n v="5"/>
    <x v="1"/>
    <n v="4"/>
    <n v="675.95555555555563"/>
    <n v="2703.8222222222225"/>
    <n v="331.21822222222221"/>
    <n v="1378.9493333333337"/>
    <x v="0"/>
    <x v="4"/>
  </r>
  <r>
    <s v="SO - 0006661"/>
    <d v="2016-01-25T00:00:00"/>
    <x v="6"/>
    <n v="1"/>
    <x v="1"/>
    <s v="AUD"/>
    <x v="2"/>
    <x v="1"/>
    <x v="6"/>
    <n v="1"/>
    <n v="1"/>
    <x v="4"/>
    <n v="9"/>
    <n v="374.45555555555552"/>
    <n v="3370.0999999999995"/>
    <n v="250.88522222222224"/>
    <n v="1112.1329999999994"/>
    <x v="0"/>
    <x v="4"/>
  </r>
  <r>
    <s v="SO - 0006662"/>
    <d v="2016-01-26T00:00:00"/>
    <x v="10"/>
    <n v="8"/>
    <x v="0"/>
    <s v="AUD"/>
    <x v="2"/>
    <x v="1"/>
    <x v="44"/>
    <n v="21"/>
    <n v="3"/>
    <x v="2"/>
    <n v="3"/>
    <n v="637.98888888888894"/>
    <n v="1913.9666666666667"/>
    <n v="363.65366666666665"/>
    <n v="823.00566666666668"/>
    <x v="0"/>
    <x v="4"/>
  </r>
  <r>
    <s v="SO - 0006663"/>
    <d v="2016-01-26T00:00:00"/>
    <x v="11"/>
    <n v="20"/>
    <x v="0"/>
    <s v="AUD"/>
    <x v="3"/>
    <x v="2"/>
    <x v="14"/>
    <n v="56"/>
    <n v="8"/>
    <x v="6"/>
    <n v="5"/>
    <n v="107.2"/>
    <n v="536"/>
    <n v="71.824000000000012"/>
    <n v="176.87999999999994"/>
    <x v="0"/>
    <x v="4"/>
  </r>
  <r>
    <s v="SO - 0006664"/>
    <d v="2016-01-26T00:00:00"/>
    <x v="15"/>
    <n v="13"/>
    <x v="1"/>
    <s v="AUD"/>
    <x v="1"/>
    <x v="0"/>
    <x v="18"/>
    <n v="37"/>
    <n v="6"/>
    <x v="0"/>
    <n v="8"/>
    <n v="80.400000000000006"/>
    <n v="643.20000000000005"/>
    <n v="65.124000000000009"/>
    <n v="122.20799999999997"/>
    <x v="0"/>
    <x v="4"/>
  </r>
  <r>
    <s v="SO - 0006665"/>
    <d v="2016-01-26T00:00:00"/>
    <x v="7"/>
    <n v="17"/>
    <x v="1"/>
    <s v="AUD"/>
    <x v="0"/>
    <x v="2"/>
    <x v="21"/>
    <n v="49"/>
    <n v="7"/>
    <x v="3"/>
    <n v="2"/>
    <n v="330.53333333333336"/>
    <n v="661.06666666666672"/>
    <n v="148.74"/>
    <n v="363.5866666666667"/>
    <x v="0"/>
    <x v="4"/>
  </r>
  <r>
    <s v="SO - 0006666"/>
    <d v="2016-01-27T00:00:00"/>
    <x v="2"/>
    <n v="12"/>
    <x v="1"/>
    <s v="AUD"/>
    <x v="1"/>
    <x v="0"/>
    <x v="40"/>
    <n v="33"/>
    <n v="5"/>
    <x v="1"/>
    <n v="4"/>
    <n v="431.77777777777777"/>
    <n v="1727.1111111111111"/>
    <n v="246.11333333333334"/>
    <n v="742.65777777777771"/>
    <x v="0"/>
    <x v="4"/>
  </r>
  <r>
    <s v="SO - 0006667"/>
    <d v="2016-01-27T00:00:00"/>
    <x v="1"/>
    <n v="11"/>
    <x v="0"/>
    <s v="AUD"/>
    <x v="1"/>
    <x v="0"/>
    <x v="42"/>
    <n v="32"/>
    <n v="5"/>
    <x v="1"/>
    <n v="3"/>
    <n v="221.84444444444446"/>
    <n v="665.53333333333342"/>
    <n v="119.79600000000002"/>
    <n v="306.14533333333338"/>
    <x v="0"/>
    <x v="4"/>
  </r>
  <r>
    <s v="SO - 0006668"/>
    <d v="2016-01-27T00:00:00"/>
    <x v="2"/>
    <n v="12"/>
    <x v="0"/>
    <s v="AUD"/>
    <x v="1"/>
    <x v="0"/>
    <x v="40"/>
    <n v="33"/>
    <n v="5"/>
    <x v="1"/>
    <n v="7"/>
    <n v="23.077777777777779"/>
    <n v="161.54444444444445"/>
    <n v="9.6926666666666677"/>
    <n v="93.695777777777778"/>
    <x v="0"/>
    <x v="4"/>
  </r>
  <r>
    <s v="SO - 0006669"/>
    <d v="2016-01-27T00:00:00"/>
    <x v="16"/>
    <n v="5"/>
    <x v="0"/>
    <s v="AUD"/>
    <x v="2"/>
    <x v="1"/>
    <x v="24"/>
    <n v="14"/>
    <n v="2"/>
    <x v="7"/>
    <n v="3"/>
    <n v="87.844444444444449"/>
    <n v="263.53333333333336"/>
    <n v="38.651555555555561"/>
    <n v="147.57866666666666"/>
    <x v="0"/>
    <x v="4"/>
  </r>
  <r>
    <s v="SO - 0006670"/>
    <d v="2016-01-27T00:00:00"/>
    <x v="11"/>
    <n v="20"/>
    <x v="0"/>
    <s v="AUD"/>
    <x v="3"/>
    <x v="2"/>
    <x v="22"/>
    <n v="58"/>
    <n v="8"/>
    <x v="6"/>
    <n v="1"/>
    <n v="596.29999999999995"/>
    <n v="596.29999999999995"/>
    <n v="327.96499999999997"/>
    <n v="268.33499999999998"/>
    <x v="0"/>
    <x v="4"/>
  </r>
  <r>
    <s v="SO - 0006671"/>
    <d v="2016-01-28T00:00:00"/>
    <x v="2"/>
    <n v="12"/>
    <x v="1"/>
    <s v="AUD"/>
    <x v="1"/>
    <x v="0"/>
    <x v="16"/>
    <n v="35"/>
    <n v="5"/>
    <x v="1"/>
    <n v="7"/>
    <n v="127.30000000000001"/>
    <n v="891.10000000000014"/>
    <n v="50.92"/>
    <n v="534.66000000000008"/>
    <x v="0"/>
    <x v="4"/>
  </r>
  <r>
    <s v="SO - 0006672"/>
    <d v="2016-01-28T00:00:00"/>
    <x v="2"/>
    <n v="12"/>
    <x v="1"/>
    <s v="AUD"/>
    <x v="1"/>
    <x v="0"/>
    <x v="40"/>
    <n v="33"/>
    <n v="5"/>
    <x v="1"/>
    <n v="5"/>
    <n v="437.73333333333335"/>
    <n v="2188.666666666667"/>
    <n v="267.01733333333334"/>
    <n v="853.58000000000038"/>
    <x v="0"/>
    <x v="4"/>
  </r>
  <r>
    <s v="SO - 0006673"/>
    <d v="2016-01-28T00:00:00"/>
    <x v="6"/>
    <n v="1"/>
    <x v="1"/>
    <s v="AUD"/>
    <x v="2"/>
    <x v="1"/>
    <x v="9"/>
    <n v="3"/>
    <n v="1"/>
    <x v="4"/>
    <n v="3"/>
    <n v="288.84444444444443"/>
    <n v="866.5333333333333"/>
    <n v="181.97200000000001"/>
    <n v="320.61733333333325"/>
    <x v="0"/>
    <x v="4"/>
  </r>
  <r>
    <s v="SO - 0006674"/>
    <d v="2016-01-28T00:00:00"/>
    <x v="8"/>
    <n v="9"/>
    <x v="0"/>
    <s v="AUD"/>
    <x v="2"/>
    <x v="0"/>
    <x v="53"/>
    <n v="26"/>
    <n v="4"/>
    <x v="5"/>
    <n v="4"/>
    <n v="21.588888888888889"/>
    <n v="86.355555555555554"/>
    <n v="12.305666666666665"/>
    <n v="37.132888888888893"/>
    <x v="0"/>
    <x v="4"/>
  </r>
  <r>
    <s v="SO - 0006675"/>
    <d v="2016-01-28T00:00:00"/>
    <x v="9"/>
    <n v="18"/>
    <x v="0"/>
    <s v="AUD"/>
    <x v="0"/>
    <x v="2"/>
    <x v="11"/>
    <n v="51"/>
    <n v="7"/>
    <x v="3"/>
    <n v="2"/>
    <n v="122.08888888888889"/>
    <n v="244.17777777777778"/>
    <n v="56.160888888888884"/>
    <n v="131.85599999999999"/>
    <x v="0"/>
    <x v="4"/>
  </r>
  <r>
    <s v="SO - 0006676"/>
    <d v="2016-01-28T00:00:00"/>
    <x v="19"/>
    <n v="4"/>
    <x v="2"/>
    <s v="AUD"/>
    <x v="2"/>
    <x v="1"/>
    <x v="51"/>
    <n v="12"/>
    <n v="2"/>
    <x v="7"/>
    <n v="4"/>
    <n v="121.34444444444446"/>
    <n v="485.37777777777785"/>
    <n v="72.806666666666672"/>
    <n v="194.15111111111116"/>
    <x v="0"/>
    <x v="4"/>
  </r>
  <r>
    <s v="SO - 0006677"/>
    <d v="2016-01-29T00:00:00"/>
    <x v="6"/>
    <n v="1"/>
    <x v="1"/>
    <s v="AUD"/>
    <x v="2"/>
    <x v="1"/>
    <x v="9"/>
    <n v="3"/>
    <n v="1"/>
    <x v="4"/>
    <n v="3"/>
    <n v="106.45555555555556"/>
    <n v="319.36666666666667"/>
    <n v="77.712555555555554"/>
    <n v="86.229000000000013"/>
    <x v="0"/>
    <x v="4"/>
  </r>
  <r>
    <s v="SO - 0006678"/>
    <d v="2016-01-29T00:00:00"/>
    <x v="9"/>
    <n v="18"/>
    <x v="0"/>
    <s v="AUD"/>
    <x v="0"/>
    <x v="2"/>
    <x v="11"/>
    <n v="51"/>
    <n v="8"/>
    <x v="6"/>
    <n v="2"/>
    <n v="223.33333333333334"/>
    <n v="446.66666666666669"/>
    <n v="142.93333333333334"/>
    <n v="160.80000000000001"/>
    <x v="0"/>
    <x v="4"/>
  </r>
  <r>
    <s v="SO - 0006679"/>
    <d v="2016-01-29T00:00:00"/>
    <x v="14"/>
    <n v="10"/>
    <x v="1"/>
    <s v="AUD"/>
    <x v="2"/>
    <x v="0"/>
    <x v="38"/>
    <n v="27"/>
    <n v="4"/>
    <x v="5"/>
    <n v="9"/>
    <n v="214.4"/>
    <n v="1929.6000000000001"/>
    <n v="137.21600000000001"/>
    <n v="694.65600000000018"/>
    <x v="0"/>
    <x v="4"/>
  </r>
  <r>
    <s v="SO - 0006680"/>
    <d v="2016-01-30T00:00:00"/>
    <x v="11"/>
    <n v="20"/>
    <x v="1"/>
    <s v="AUD"/>
    <x v="3"/>
    <x v="2"/>
    <x v="14"/>
    <n v="56"/>
    <n v="8"/>
    <x v="6"/>
    <n v="5"/>
    <n v="82.63333333333334"/>
    <n v="413.16666666666669"/>
    <n v="34.705999999999996"/>
    <n v="239.63666666666671"/>
    <x v="0"/>
    <x v="4"/>
  </r>
  <r>
    <s v="SO - 0006681"/>
    <d v="2016-01-30T00:00:00"/>
    <x v="8"/>
    <n v="9"/>
    <x v="1"/>
    <s v="AUD"/>
    <x v="2"/>
    <x v="1"/>
    <x v="32"/>
    <n v="24"/>
    <n v="4"/>
    <x v="5"/>
    <n v="2"/>
    <n v="660.32222222222231"/>
    <n v="1320.6444444444446"/>
    <n v="528.25777777777785"/>
    <n v="264.12888888888892"/>
    <x v="0"/>
    <x v="4"/>
  </r>
  <r>
    <s v="SO - 0006682"/>
    <d v="2016-01-30T00:00:00"/>
    <x v="18"/>
    <n v="3"/>
    <x v="1"/>
    <s v="AUD"/>
    <x v="2"/>
    <x v="1"/>
    <x v="49"/>
    <n v="8"/>
    <n v="2"/>
    <x v="7"/>
    <n v="9"/>
    <n v="407.21111111111111"/>
    <n v="3664.9"/>
    <n v="244.32666666666668"/>
    <n v="1465.96"/>
    <x v="0"/>
    <x v="4"/>
  </r>
  <r>
    <s v="SO - 0006683"/>
    <d v="2016-01-30T00:00:00"/>
    <x v="13"/>
    <n v="19"/>
    <x v="1"/>
    <s v="AUD"/>
    <x v="3"/>
    <x v="2"/>
    <x v="46"/>
    <n v="55"/>
    <n v="8"/>
    <x v="6"/>
    <n v="8"/>
    <n v="431.03333333333336"/>
    <n v="3448.2666666666669"/>
    <n v="357.75766666666664"/>
    <n v="586.20533333333378"/>
    <x v="0"/>
    <x v="4"/>
  </r>
  <r>
    <s v="SO - 0006684"/>
    <d v="2016-01-30T00:00:00"/>
    <x v="13"/>
    <n v="19"/>
    <x v="0"/>
    <s v="AUD"/>
    <x v="3"/>
    <x v="2"/>
    <x v="46"/>
    <n v="55"/>
    <n v="8"/>
    <x v="6"/>
    <n v="9"/>
    <n v="125.06666666666668"/>
    <n v="1125.6000000000001"/>
    <n v="80.042666666666676"/>
    <n v="405.21600000000001"/>
    <x v="0"/>
    <x v="4"/>
  </r>
  <r>
    <s v="SO - 0006685"/>
    <d v="2016-01-31T00:00:00"/>
    <x v="10"/>
    <n v="8"/>
    <x v="1"/>
    <s v="AUD"/>
    <x v="2"/>
    <x v="1"/>
    <x v="44"/>
    <n v="21"/>
    <n v="3"/>
    <x v="2"/>
    <n v="3"/>
    <n v="209.93333333333334"/>
    <n v="629.79999999999995"/>
    <n v="130.15866666666668"/>
    <n v="239.32399999999996"/>
    <x v="0"/>
    <x v="4"/>
  </r>
  <r>
    <s v="SO - 0006686"/>
    <d v="2016-01-31T00:00:00"/>
    <x v="5"/>
    <n v="16"/>
    <x v="0"/>
    <s v="AUD"/>
    <x v="0"/>
    <x v="3"/>
    <x v="12"/>
    <n v="46"/>
    <n v="7"/>
    <x v="3"/>
    <n v="5"/>
    <n v="202.48888888888891"/>
    <n v="1012.4444444444446"/>
    <n v="135.66755555555557"/>
    <n v="334.1066666666668"/>
    <x v="0"/>
    <x v="4"/>
  </r>
  <r>
    <s v="SO - 0006687"/>
    <d v="2016-01-31T00:00:00"/>
    <x v="17"/>
    <n v="14"/>
    <x v="1"/>
    <s v="AUD"/>
    <x v="1"/>
    <x v="0"/>
    <x v="28"/>
    <n v="40"/>
    <n v="6"/>
    <x v="0"/>
    <n v="9"/>
    <n v="114.64444444444445"/>
    <n v="1031.8"/>
    <n v="89.422666666666657"/>
    <n v="226.99600000000009"/>
    <x v="0"/>
    <x v="4"/>
  </r>
  <r>
    <s v="SO - 0006688"/>
    <d v="2016-02-01T00:00:00"/>
    <x v="13"/>
    <n v="19"/>
    <x v="1"/>
    <s v="AUD"/>
    <x v="3"/>
    <x v="2"/>
    <x v="23"/>
    <n v="53"/>
    <n v="8"/>
    <x v="6"/>
    <n v="8"/>
    <n v="22.333333333333332"/>
    <n v="178.66666666666666"/>
    <n v="9.6033333333333317"/>
    <n v="101.84"/>
    <x v="1"/>
    <x v="4"/>
  </r>
  <r>
    <s v="SO - 0006689"/>
    <d v="2016-02-01T00:00:00"/>
    <x v="19"/>
    <n v="4"/>
    <x v="2"/>
    <s v="AUD"/>
    <x v="2"/>
    <x v="1"/>
    <x v="51"/>
    <n v="12"/>
    <n v="2"/>
    <x v="7"/>
    <n v="9"/>
    <n v="431.77777777777777"/>
    <n v="3886"/>
    <n v="250.43111111111108"/>
    <n v="1632.1200000000003"/>
    <x v="1"/>
    <x v="4"/>
  </r>
  <r>
    <s v="SO - 0006690"/>
    <d v="2016-02-01T00:00:00"/>
    <x v="3"/>
    <n v="6"/>
    <x v="1"/>
    <s v="AUD"/>
    <x v="2"/>
    <x v="1"/>
    <x v="3"/>
    <n v="17"/>
    <n v="3"/>
    <x v="2"/>
    <n v="7"/>
    <n v="123.57777777777778"/>
    <n v="865.04444444444448"/>
    <n v="77.853999999999999"/>
    <n v="320.06644444444453"/>
    <x v="1"/>
    <x v="4"/>
  </r>
  <r>
    <s v="SO - 0006691"/>
    <d v="2016-02-01T00:00:00"/>
    <x v="10"/>
    <n v="8"/>
    <x v="1"/>
    <s v="AUD"/>
    <x v="2"/>
    <x v="1"/>
    <x v="13"/>
    <n v="22"/>
    <n v="3"/>
    <x v="2"/>
    <n v="6"/>
    <n v="27.544444444444444"/>
    <n v="165.26666666666665"/>
    <n v="16.251222222222221"/>
    <n v="67.759333333333331"/>
    <x v="1"/>
    <x v="4"/>
  </r>
  <r>
    <s v="SO - 0006692"/>
    <d v="2016-02-02T00:00:00"/>
    <x v="1"/>
    <n v="11"/>
    <x v="1"/>
    <s v="AUD"/>
    <x v="1"/>
    <x v="0"/>
    <x v="42"/>
    <n v="32"/>
    <n v="5"/>
    <x v="1"/>
    <n v="3"/>
    <n v="424.33333333333331"/>
    <n v="1273"/>
    <n v="301.27666666666664"/>
    <n v="369.17000000000007"/>
    <x v="1"/>
    <x v="4"/>
  </r>
  <r>
    <s v="SO - 0006693"/>
    <d v="2016-02-03T00:00:00"/>
    <x v="14"/>
    <n v="10"/>
    <x v="1"/>
    <s v="AUD"/>
    <x v="2"/>
    <x v="0"/>
    <x v="38"/>
    <n v="27"/>
    <n v="4"/>
    <x v="5"/>
    <n v="3"/>
    <n v="442.94444444444446"/>
    <n v="1328.8333333333335"/>
    <n v="358.78500000000003"/>
    <n v="252.47833333333347"/>
    <x v="1"/>
    <x v="4"/>
  </r>
  <r>
    <s v="SO - 0006694"/>
    <d v="2016-02-03T00:00:00"/>
    <x v="4"/>
    <n v="7"/>
    <x v="0"/>
    <s v="AUD"/>
    <x v="2"/>
    <x v="1"/>
    <x v="44"/>
    <n v="21"/>
    <n v="3"/>
    <x v="2"/>
    <n v="9"/>
    <n v="435.5"/>
    <n v="3919.5"/>
    <n v="252.59"/>
    <n v="1646.19"/>
    <x v="1"/>
    <x v="4"/>
  </r>
  <r>
    <s v="SO - 0006695"/>
    <d v="2016-02-03T00:00:00"/>
    <x v="13"/>
    <n v="19"/>
    <x v="1"/>
    <s v="AUD"/>
    <x v="3"/>
    <x v="2"/>
    <x v="39"/>
    <n v="54"/>
    <n v="8"/>
    <x v="6"/>
    <n v="9"/>
    <n v="436.24444444444447"/>
    <n v="3926.2000000000003"/>
    <n v="340.27066666666667"/>
    <n v="863.76400000000012"/>
    <x v="1"/>
    <x v="4"/>
  </r>
  <r>
    <s v="SO - 0006696"/>
    <d v="2016-02-03T00:00:00"/>
    <x v="13"/>
    <n v="19"/>
    <x v="1"/>
    <s v="AUD"/>
    <x v="3"/>
    <x v="2"/>
    <x v="46"/>
    <n v="55"/>
    <n v="8"/>
    <x v="6"/>
    <n v="2"/>
    <n v="20.844444444444445"/>
    <n v="41.68888888888889"/>
    <n v="12.089777777777776"/>
    <n v="17.509333333333338"/>
    <x v="1"/>
    <x v="4"/>
  </r>
  <r>
    <s v="SO - 0006697"/>
    <d v="2016-02-03T00:00:00"/>
    <x v="10"/>
    <n v="8"/>
    <x v="2"/>
    <s v="AUD"/>
    <x v="2"/>
    <x v="1"/>
    <x v="13"/>
    <n v="22"/>
    <n v="3"/>
    <x v="2"/>
    <n v="2"/>
    <n v="145.91111111111113"/>
    <n v="291.82222222222225"/>
    <n v="64.200888888888883"/>
    <n v="163.42044444444448"/>
    <x v="1"/>
    <x v="4"/>
  </r>
  <r>
    <s v="SO - 0006698"/>
    <d v="2016-02-03T00:00:00"/>
    <x v="15"/>
    <n v="13"/>
    <x v="1"/>
    <s v="AUD"/>
    <x v="1"/>
    <x v="0"/>
    <x v="16"/>
    <n v="35"/>
    <n v="5"/>
    <x v="1"/>
    <n v="5"/>
    <n v="29.777777777777779"/>
    <n v="148.88888888888889"/>
    <n v="25.31111111111111"/>
    <n v="22.333333333333343"/>
    <x v="1"/>
    <x v="4"/>
  </r>
  <r>
    <s v="SO - 0006699"/>
    <d v="2016-02-03T00:00:00"/>
    <x v="14"/>
    <n v="10"/>
    <x v="0"/>
    <s v="AUD"/>
    <x v="1"/>
    <x v="0"/>
    <x v="45"/>
    <n v="29"/>
    <n v="4"/>
    <x v="5"/>
    <n v="3"/>
    <n v="207.7"/>
    <n v="623.09999999999991"/>
    <n v="153.69799999999998"/>
    <n v="162.00599999999997"/>
    <x v="1"/>
    <x v="4"/>
  </r>
  <r>
    <s v="SO - 0006700"/>
    <d v="2016-02-04T00:00:00"/>
    <x v="8"/>
    <n v="9"/>
    <x v="0"/>
    <s v="AUD"/>
    <x v="2"/>
    <x v="1"/>
    <x v="10"/>
    <n v="25"/>
    <n v="4"/>
    <x v="5"/>
    <n v="9"/>
    <n v="114.64444444444445"/>
    <n v="1031.8"/>
    <n v="88.276222222222216"/>
    <n v="237.31399999999996"/>
    <x v="1"/>
    <x v="4"/>
  </r>
  <r>
    <s v="SO - 0006701"/>
    <d v="2016-02-04T00:00:00"/>
    <x v="1"/>
    <n v="11"/>
    <x v="2"/>
    <s v="AUD"/>
    <x v="1"/>
    <x v="0"/>
    <x v="42"/>
    <n v="32"/>
    <n v="5"/>
    <x v="1"/>
    <n v="2"/>
    <n v="141.44444444444446"/>
    <n v="282.88888888888891"/>
    <n v="93.353333333333339"/>
    <n v="96.182222222222236"/>
    <x v="1"/>
    <x v="4"/>
  </r>
  <r>
    <s v="SO - 0006702"/>
    <d v="2016-02-04T00:00:00"/>
    <x v="14"/>
    <n v="10"/>
    <x v="1"/>
    <s v="AUD"/>
    <x v="1"/>
    <x v="0"/>
    <x v="45"/>
    <n v="29"/>
    <n v="4"/>
    <x v="5"/>
    <n v="3"/>
    <n v="101.24444444444445"/>
    <n v="303.73333333333335"/>
    <n v="66.821333333333342"/>
    <n v="103.26933333333332"/>
    <x v="1"/>
    <x v="4"/>
  </r>
  <r>
    <s v="SO - 0006703"/>
    <d v="2016-02-04T00:00:00"/>
    <x v="9"/>
    <n v="18"/>
    <x v="1"/>
    <s v="AUD"/>
    <x v="0"/>
    <x v="2"/>
    <x v="11"/>
    <n v="51"/>
    <n v="7"/>
    <x v="3"/>
    <n v="3"/>
    <n v="587.36666666666667"/>
    <n v="1762.1"/>
    <n v="258.44133333333338"/>
    <n v="986.77599999999984"/>
    <x v="1"/>
    <x v="4"/>
  </r>
  <r>
    <s v="SO - 0006704"/>
    <d v="2016-02-04T00:00:00"/>
    <x v="1"/>
    <n v="11"/>
    <x v="1"/>
    <s v="AUD"/>
    <x v="1"/>
    <x v="0"/>
    <x v="43"/>
    <n v="30"/>
    <n v="5"/>
    <x v="1"/>
    <n v="2"/>
    <n v="565.0333333333333"/>
    <n v="1130.0666666666666"/>
    <n v="406.82400000000001"/>
    <n v="316.41866666666658"/>
    <x v="1"/>
    <x v="4"/>
  </r>
  <r>
    <s v="SO - 0006705"/>
    <d v="2016-02-04T00:00:00"/>
    <x v="11"/>
    <n v="20"/>
    <x v="0"/>
    <s v="AUD"/>
    <x v="3"/>
    <x v="2"/>
    <x v="14"/>
    <n v="56"/>
    <n v="8"/>
    <x v="6"/>
    <n v="5"/>
    <n v="116.87777777777779"/>
    <n v="584.38888888888891"/>
    <n v="63.114000000000004"/>
    <n v="268.81888888888886"/>
    <x v="1"/>
    <x v="4"/>
  </r>
  <r>
    <s v="SO - 0006706"/>
    <d v="2016-02-05T00:00:00"/>
    <x v="10"/>
    <n v="8"/>
    <x v="2"/>
    <s v="AUD"/>
    <x v="2"/>
    <x v="1"/>
    <x v="13"/>
    <n v="22"/>
    <n v="4"/>
    <x v="5"/>
    <n v="8"/>
    <n v="222.58888888888887"/>
    <n v="1780.711111111111"/>
    <n v="124.6497777777778"/>
    <n v="783.5128888888886"/>
    <x v="1"/>
    <x v="4"/>
  </r>
  <r>
    <s v="SO - 0006707"/>
    <d v="2016-02-05T00:00:00"/>
    <x v="13"/>
    <n v="19"/>
    <x v="1"/>
    <s v="AUD"/>
    <x v="3"/>
    <x v="2"/>
    <x v="14"/>
    <n v="56"/>
    <n v="8"/>
    <x v="6"/>
    <n v="4"/>
    <n v="111.66666666666667"/>
    <n v="446.66666666666669"/>
    <n v="48.016666666666666"/>
    <n v="254.60000000000002"/>
    <x v="1"/>
    <x v="4"/>
  </r>
  <r>
    <s v="SO - 0006708"/>
    <d v="2016-02-05T00:00:00"/>
    <x v="16"/>
    <n v="5"/>
    <x v="1"/>
    <s v="AUD"/>
    <x v="2"/>
    <x v="1"/>
    <x v="35"/>
    <n v="13"/>
    <n v="2"/>
    <x v="7"/>
    <n v="6"/>
    <n v="134.74444444444444"/>
    <n v="808.4666666666667"/>
    <n v="55.245222222222225"/>
    <n v="476.99533333333335"/>
    <x v="1"/>
    <x v="4"/>
  </r>
  <r>
    <s v="SO - 0006709"/>
    <d v="2016-02-05T00:00:00"/>
    <x v="19"/>
    <n v="4"/>
    <x v="0"/>
    <s v="AUD"/>
    <x v="2"/>
    <x v="1"/>
    <x v="33"/>
    <n v="10"/>
    <n v="2"/>
    <x v="7"/>
    <n v="1"/>
    <n v="253.85555555555558"/>
    <n v="253.85555555555558"/>
    <n v="187.85311111111113"/>
    <n v="66.00244444444445"/>
    <x v="1"/>
    <x v="4"/>
  </r>
  <r>
    <s v="SO - 0006710"/>
    <d v="2016-02-05T00:00:00"/>
    <x v="11"/>
    <n v="20"/>
    <x v="1"/>
    <s v="AUD"/>
    <x v="3"/>
    <x v="2"/>
    <x v="22"/>
    <n v="58"/>
    <n v="8"/>
    <x v="6"/>
    <n v="6"/>
    <n v="267.25555555555559"/>
    <n v="1603.5333333333335"/>
    <n v="109.57477777777778"/>
    <n v="946.08466666666686"/>
    <x v="1"/>
    <x v="4"/>
  </r>
  <r>
    <s v="SO - 0006711"/>
    <d v="2016-02-05T00:00:00"/>
    <x v="17"/>
    <n v="14"/>
    <x v="2"/>
    <s v="AUD"/>
    <x v="1"/>
    <x v="0"/>
    <x v="0"/>
    <n v="41"/>
    <n v="6"/>
    <x v="0"/>
    <n v="7"/>
    <n v="431.77777777777777"/>
    <n v="3022.4444444444443"/>
    <n v="259.06666666666666"/>
    <n v="1208.9777777777776"/>
    <x v="1"/>
    <x v="4"/>
  </r>
  <r>
    <s v="SO - 0006712"/>
    <d v="2016-02-05T00:00:00"/>
    <x v="2"/>
    <n v="12"/>
    <x v="0"/>
    <s v="AUD"/>
    <x v="1"/>
    <x v="0"/>
    <x v="40"/>
    <n v="33"/>
    <n v="5"/>
    <x v="1"/>
    <n v="9"/>
    <n v="96.033333333333346"/>
    <n v="864.30000000000007"/>
    <n v="43.215000000000003"/>
    <n v="475.36500000000001"/>
    <x v="1"/>
    <x v="4"/>
  </r>
  <r>
    <s v="SO - 0006713"/>
    <d v="2016-02-05T00:00:00"/>
    <x v="0"/>
    <n v="15"/>
    <x v="0"/>
    <s v="AUD"/>
    <x v="0"/>
    <x v="0"/>
    <x v="0"/>
    <n v="41"/>
    <n v="6"/>
    <x v="0"/>
    <n v="3"/>
    <n v="276.93333333333334"/>
    <n v="830.8"/>
    <n v="138.46666666666667"/>
    <n v="415.4"/>
    <x v="1"/>
    <x v="4"/>
  </r>
  <r>
    <s v="SO - 0006714"/>
    <d v="2016-02-06T00:00:00"/>
    <x v="11"/>
    <n v="20"/>
    <x v="0"/>
    <s v="AUD"/>
    <x v="3"/>
    <x v="2"/>
    <x v="22"/>
    <n v="58"/>
    <n v="8"/>
    <x v="6"/>
    <n v="2"/>
    <n v="92.311111111111117"/>
    <n v="184.62222222222223"/>
    <n v="60.925333333333342"/>
    <n v="62.771555555555551"/>
    <x v="1"/>
    <x v="4"/>
  </r>
  <r>
    <s v="SO - 0006715"/>
    <d v="2016-02-06T00:00:00"/>
    <x v="18"/>
    <n v="3"/>
    <x v="1"/>
    <s v="AUD"/>
    <x v="2"/>
    <x v="1"/>
    <x v="27"/>
    <n v="7"/>
    <n v="1"/>
    <x v="4"/>
    <n v="6"/>
    <n v="434.75555555555559"/>
    <n v="2608.5333333333338"/>
    <n v="369.54222222222222"/>
    <n v="391.28000000000065"/>
    <x v="1"/>
    <x v="4"/>
  </r>
  <r>
    <s v="SO - 0006716"/>
    <d v="2016-02-06T00:00:00"/>
    <x v="3"/>
    <n v="6"/>
    <x v="0"/>
    <s v="AUD"/>
    <x v="2"/>
    <x v="1"/>
    <x v="3"/>
    <n v="17"/>
    <n v="3"/>
    <x v="2"/>
    <n v="9"/>
    <n v="23.077777777777779"/>
    <n v="207.70000000000002"/>
    <n v="10.385"/>
    <n v="114.23500000000001"/>
    <x v="1"/>
    <x v="4"/>
  </r>
  <r>
    <s v="SO - 0006717"/>
    <d v="2016-02-06T00:00:00"/>
    <x v="7"/>
    <n v="17"/>
    <x v="2"/>
    <s v="AUD"/>
    <x v="0"/>
    <x v="2"/>
    <x v="7"/>
    <n v="48"/>
    <n v="7"/>
    <x v="3"/>
    <n v="1"/>
    <n v="576.94444444444446"/>
    <n v="576.94444444444446"/>
    <n v="403.86111111111109"/>
    <n v="173.08333333333337"/>
    <x v="1"/>
    <x v="4"/>
  </r>
  <r>
    <s v="SO - 0006718"/>
    <d v="2016-02-06T00:00:00"/>
    <x v="13"/>
    <n v="19"/>
    <x v="2"/>
    <s v="AUD"/>
    <x v="3"/>
    <x v="2"/>
    <x v="46"/>
    <n v="55"/>
    <n v="8"/>
    <x v="6"/>
    <n v="1"/>
    <n v="101.98888888888888"/>
    <n v="101.98888888888888"/>
    <n v="60.173444444444435"/>
    <n v="41.815444444444445"/>
    <x v="1"/>
    <x v="4"/>
  </r>
  <r>
    <s v="SO - 0006719"/>
    <d v="2016-02-07T00:00:00"/>
    <x v="15"/>
    <n v="13"/>
    <x v="1"/>
    <s v="AUD"/>
    <x v="1"/>
    <x v="0"/>
    <x v="54"/>
    <n v="36"/>
    <n v="5"/>
    <x v="1"/>
    <n v="2"/>
    <n v="191.32222222222222"/>
    <n v="382.64444444444445"/>
    <n v="107.14044444444446"/>
    <n v="168.36355555555554"/>
    <x v="1"/>
    <x v="4"/>
  </r>
  <r>
    <s v="SO - 0006720"/>
    <d v="2016-02-07T00:00:00"/>
    <x v="11"/>
    <n v="20"/>
    <x v="0"/>
    <s v="AUD"/>
    <x v="3"/>
    <x v="2"/>
    <x v="14"/>
    <n v="56"/>
    <n v="8"/>
    <x v="6"/>
    <n v="5"/>
    <n v="439.9666666666667"/>
    <n v="2199.8333333333335"/>
    <n v="303.577"/>
    <n v="681.94833333333349"/>
    <x v="1"/>
    <x v="4"/>
  </r>
  <r>
    <s v="SO - 0006721"/>
    <d v="2016-02-07T00:00:00"/>
    <x v="8"/>
    <n v="9"/>
    <x v="1"/>
    <s v="AUD"/>
    <x v="2"/>
    <x v="0"/>
    <x v="53"/>
    <n v="26"/>
    <n v="4"/>
    <x v="5"/>
    <n v="8"/>
    <n v="386.36666666666667"/>
    <n v="3090.9333333333334"/>
    <n v="216.36533333333335"/>
    <n v="1360.0106666666666"/>
    <x v="1"/>
    <x v="4"/>
  </r>
  <r>
    <s v="SO - 0006722"/>
    <d v="2016-02-08T00:00:00"/>
    <x v="10"/>
    <n v="8"/>
    <x v="1"/>
    <s v="AUD"/>
    <x v="2"/>
    <x v="1"/>
    <x v="13"/>
    <n v="22"/>
    <n v="4"/>
    <x v="5"/>
    <n v="5"/>
    <n v="437.73333333333335"/>
    <n v="2188.666666666667"/>
    <n v="302.03599999999994"/>
    <n v="678.48666666666713"/>
    <x v="1"/>
    <x v="4"/>
  </r>
  <r>
    <s v="SO - 0006723"/>
    <d v="2016-02-08T00:00:00"/>
    <x v="15"/>
    <n v="13"/>
    <x v="0"/>
    <s v="AUD"/>
    <x v="1"/>
    <x v="0"/>
    <x v="18"/>
    <n v="37"/>
    <n v="5"/>
    <x v="1"/>
    <n v="5"/>
    <n v="118.36666666666666"/>
    <n v="591.83333333333326"/>
    <n v="47.346666666666664"/>
    <n v="355.09999999999991"/>
    <x v="1"/>
    <x v="4"/>
  </r>
  <r>
    <s v="SO - 0006724"/>
    <d v="2016-02-08T00:00:00"/>
    <x v="19"/>
    <n v="4"/>
    <x v="2"/>
    <s v="AUD"/>
    <x v="2"/>
    <x v="1"/>
    <x v="33"/>
    <n v="10"/>
    <n v="2"/>
    <x v="7"/>
    <n v="5"/>
    <n v="125.8111111111111"/>
    <n v="629.05555555555554"/>
    <n v="101.907"/>
    <n v="119.52055555555557"/>
    <x v="1"/>
    <x v="4"/>
  </r>
  <r>
    <s v="SO - 0006725"/>
    <d v="2016-02-08T00:00:00"/>
    <x v="10"/>
    <n v="8"/>
    <x v="0"/>
    <s v="AUD"/>
    <x v="2"/>
    <x v="1"/>
    <x v="44"/>
    <n v="21"/>
    <n v="3"/>
    <x v="2"/>
    <n v="7"/>
    <n v="273.21111111111111"/>
    <n v="1912.4777777777776"/>
    <n v="131.14133333333334"/>
    <n v="994.48844444444433"/>
    <x v="1"/>
    <x v="4"/>
  </r>
  <r>
    <s v="SO - 0006726"/>
    <d v="2016-02-08T00:00:00"/>
    <x v="3"/>
    <n v="6"/>
    <x v="1"/>
    <s v="AUD"/>
    <x v="2"/>
    <x v="1"/>
    <x v="20"/>
    <n v="16"/>
    <n v="3"/>
    <x v="2"/>
    <n v="8"/>
    <n v="113.15555555555555"/>
    <n v="905.24444444444441"/>
    <n v="79.208888888888893"/>
    <n v="271.57333333333327"/>
    <x v="1"/>
    <x v="4"/>
  </r>
  <r>
    <s v="SO - 0006727"/>
    <d v="2016-02-08T00:00:00"/>
    <x v="10"/>
    <n v="8"/>
    <x v="0"/>
    <s v="AUD"/>
    <x v="2"/>
    <x v="1"/>
    <x v="44"/>
    <n v="21"/>
    <n v="3"/>
    <x v="2"/>
    <n v="8"/>
    <n v="425.07777777777778"/>
    <n v="3400.6222222222223"/>
    <n v="276.3005555555556"/>
    <n v="1190.2177777777774"/>
    <x v="1"/>
    <x v="4"/>
  </r>
  <r>
    <s v="SO - 0006728"/>
    <d v="2016-02-09T00:00:00"/>
    <x v="12"/>
    <n v="2"/>
    <x v="1"/>
    <s v="AUD"/>
    <x v="2"/>
    <x v="1"/>
    <x v="15"/>
    <n v="4"/>
    <n v="1"/>
    <x v="4"/>
    <n v="2"/>
    <n v="429.54444444444448"/>
    <n v="859.08888888888896"/>
    <n v="300.68111111111114"/>
    <n v="257.72666666666669"/>
    <x v="1"/>
    <x v="4"/>
  </r>
  <r>
    <s v="SO - 0006729"/>
    <d v="2016-02-09T00:00:00"/>
    <x v="17"/>
    <n v="14"/>
    <x v="0"/>
    <s v="AUD"/>
    <x v="1"/>
    <x v="0"/>
    <x v="50"/>
    <n v="39"/>
    <n v="6"/>
    <x v="0"/>
    <n v="5"/>
    <n v="389.34444444444443"/>
    <n v="1946.7222222222222"/>
    <n v="155.73777777777778"/>
    <n v="1168.0333333333333"/>
    <x v="1"/>
    <x v="4"/>
  </r>
  <r>
    <s v="SO - 0006730"/>
    <d v="2016-02-10T00:00:00"/>
    <x v="2"/>
    <n v="12"/>
    <x v="1"/>
    <s v="AUD"/>
    <x v="1"/>
    <x v="0"/>
    <x v="2"/>
    <n v="34"/>
    <n v="5"/>
    <x v="1"/>
    <n v="9"/>
    <n v="272.4666666666667"/>
    <n v="2452.2000000000003"/>
    <n v="114.43599999999999"/>
    <n v="1422.2760000000003"/>
    <x v="1"/>
    <x v="4"/>
  </r>
  <r>
    <s v="SO - 0006731"/>
    <d v="2016-02-10T00:00:00"/>
    <x v="13"/>
    <n v="19"/>
    <x v="1"/>
    <s v="AUD"/>
    <x v="3"/>
    <x v="2"/>
    <x v="39"/>
    <n v="54"/>
    <n v="8"/>
    <x v="6"/>
    <n v="8"/>
    <n v="276.18888888888893"/>
    <n v="2209.5111111111114"/>
    <n v="129.80877777777778"/>
    <n v="1171.0408888888892"/>
    <x v="1"/>
    <x v="4"/>
  </r>
  <r>
    <s v="SO - 0006732"/>
    <d v="2016-02-10T00:00:00"/>
    <x v="18"/>
    <n v="3"/>
    <x v="0"/>
    <s v="AUD"/>
    <x v="2"/>
    <x v="1"/>
    <x v="49"/>
    <n v="8"/>
    <n v="2"/>
    <x v="7"/>
    <n v="7"/>
    <n v="22.333333333333332"/>
    <n v="156.33333333333331"/>
    <n v="18.313333333333333"/>
    <n v="28.139999999999986"/>
    <x v="1"/>
    <x v="4"/>
  </r>
  <r>
    <s v="SO - 0006733"/>
    <d v="2016-02-10T00:00:00"/>
    <x v="1"/>
    <n v="11"/>
    <x v="0"/>
    <s v="AUD"/>
    <x v="1"/>
    <x v="0"/>
    <x v="43"/>
    <n v="30"/>
    <n v="5"/>
    <x v="1"/>
    <n v="3"/>
    <n v="341.70000000000005"/>
    <n v="1025.1000000000001"/>
    <n v="177.68400000000003"/>
    <n v="492.048"/>
    <x v="1"/>
    <x v="4"/>
  </r>
  <r>
    <s v="SO - 0006734"/>
    <d v="2016-02-10T00:00:00"/>
    <x v="16"/>
    <n v="5"/>
    <x v="2"/>
    <s v="AUD"/>
    <x v="2"/>
    <x v="1"/>
    <x v="24"/>
    <n v="14"/>
    <n v="2"/>
    <x v="7"/>
    <n v="1"/>
    <n v="29.033333333333335"/>
    <n v="29.033333333333335"/>
    <n v="18.000666666666667"/>
    <n v="11.032666666666668"/>
    <x v="1"/>
    <x v="4"/>
  </r>
  <r>
    <s v="SO - 0006735"/>
    <d v="2016-02-10T00:00:00"/>
    <x v="15"/>
    <n v="13"/>
    <x v="2"/>
    <s v="AUD"/>
    <x v="1"/>
    <x v="0"/>
    <x v="19"/>
    <n v="38"/>
    <n v="6"/>
    <x v="0"/>
    <n v="3"/>
    <n v="20.100000000000001"/>
    <n v="60.300000000000004"/>
    <n v="11.859"/>
    <n v="24.723000000000006"/>
    <x v="1"/>
    <x v="4"/>
  </r>
  <r>
    <s v="SO - 0006736"/>
    <d v="2016-02-10T00:00:00"/>
    <x v="19"/>
    <n v="4"/>
    <x v="0"/>
    <s v="AUD"/>
    <x v="2"/>
    <x v="1"/>
    <x v="33"/>
    <n v="10"/>
    <n v="2"/>
    <x v="7"/>
    <n v="4"/>
    <n v="428.05555555555554"/>
    <n v="1712.2222222222222"/>
    <n v="256.83333333333331"/>
    <n v="684.88888888888891"/>
    <x v="1"/>
    <x v="4"/>
  </r>
  <r>
    <s v="SO - 0006737"/>
    <d v="2016-02-10T00:00:00"/>
    <x v="6"/>
    <n v="1"/>
    <x v="1"/>
    <s v="AUD"/>
    <x v="2"/>
    <x v="1"/>
    <x v="6"/>
    <n v="1"/>
    <n v="1"/>
    <x v="4"/>
    <n v="4"/>
    <n v="134"/>
    <n v="536"/>
    <n v="107.2"/>
    <n v="107.19999999999999"/>
    <x v="1"/>
    <x v="4"/>
  </r>
  <r>
    <s v="SO - 0006738"/>
    <d v="2016-02-10T00:00:00"/>
    <x v="19"/>
    <n v="4"/>
    <x v="0"/>
    <s v="AUD"/>
    <x v="2"/>
    <x v="1"/>
    <x v="51"/>
    <n v="12"/>
    <n v="2"/>
    <x v="7"/>
    <n v="5"/>
    <n v="221.84444444444446"/>
    <n v="1109.2222222222224"/>
    <n v="119.79600000000002"/>
    <n v="510.24222222222227"/>
    <x v="1"/>
    <x v="4"/>
  </r>
  <r>
    <s v="SO - 0006739"/>
    <d v="2016-02-10T00:00:00"/>
    <x v="17"/>
    <n v="14"/>
    <x v="1"/>
    <s v="AUD"/>
    <x v="1"/>
    <x v="0"/>
    <x v="50"/>
    <n v="39"/>
    <n v="6"/>
    <x v="0"/>
    <n v="2"/>
    <n v="294.05555555555554"/>
    <n v="588.11111111111109"/>
    <n v="164.67111111111114"/>
    <n v="258.7688888888888"/>
    <x v="1"/>
    <x v="4"/>
  </r>
  <r>
    <s v="SO - 0006740"/>
    <d v="2016-02-10T00:00:00"/>
    <x v="15"/>
    <n v="13"/>
    <x v="1"/>
    <s v="AUD"/>
    <x v="1"/>
    <x v="0"/>
    <x v="16"/>
    <n v="35"/>
    <n v="5"/>
    <x v="1"/>
    <n v="1"/>
    <n v="113.15555555555555"/>
    <n v="113.15555555555555"/>
    <n v="89.392888888888891"/>
    <n v="23.762666666666661"/>
    <x v="1"/>
    <x v="4"/>
  </r>
  <r>
    <s v="SO - 0006741"/>
    <d v="2016-02-11T00:00:00"/>
    <x v="8"/>
    <n v="9"/>
    <x v="1"/>
    <s v="AUD"/>
    <x v="2"/>
    <x v="0"/>
    <x v="53"/>
    <n v="26"/>
    <n v="4"/>
    <x v="5"/>
    <n v="6"/>
    <n v="573.9666666666667"/>
    <n v="3443.8"/>
    <n v="332.90066666666667"/>
    <n v="1446.3960000000002"/>
    <x v="1"/>
    <x v="4"/>
  </r>
  <r>
    <s v="SO - 0006742"/>
    <d v="2016-02-11T00:00:00"/>
    <x v="13"/>
    <n v="19"/>
    <x v="0"/>
    <s v="AUD"/>
    <x v="3"/>
    <x v="2"/>
    <x v="23"/>
    <n v="53"/>
    <n v="8"/>
    <x v="6"/>
    <n v="2"/>
    <n v="247.89999999999998"/>
    <n v="495.79999999999995"/>
    <n v="195.84100000000001"/>
    <n v="104.11799999999994"/>
    <x v="1"/>
    <x v="4"/>
  </r>
  <r>
    <s v="SO - 0006743"/>
    <d v="2016-02-11T00:00:00"/>
    <x v="0"/>
    <n v="15"/>
    <x v="1"/>
    <s v="AUD"/>
    <x v="0"/>
    <x v="0"/>
    <x v="57"/>
    <n v="43"/>
    <n v="6"/>
    <x v="0"/>
    <n v="3"/>
    <n v="692.33333333333337"/>
    <n v="2077"/>
    <n v="463.8633333333334"/>
    <n v="685.40999999999985"/>
    <x v="1"/>
    <x v="4"/>
  </r>
  <r>
    <s v="SO - 0006744"/>
    <d v="2016-02-11T00:00:00"/>
    <x v="11"/>
    <n v="20"/>
    <x v="0"/>
    <s v="AUD"/>
    <x v="3"/>
    <x v="2"/>
    <x v="22"/>
    <n v="58"/>
    <n v="8"/>
    <x v="6"/>
    <n v="2"/>
    <n v="558.33333333333337"/>
    <n v="1116.6666666666667"/>
    <n v="396.41666666666669"/>
    <n v="323.83333333333337"/>
    <x v="1"/>
    <x v="4"/>
  </r>
  <r>
    <s v="SO - 0006745"/>
    <d v="2016-02-11T00:00:00"/>
    <x v="0"/>
    <n v="15"/>
    <x v="1"/>
    <s v="AUD"/>
    <x v="0"/>
    <x v="0"/>
    <x v="57"/>
    <n v="43"/>
    <n v="6"/>
    <x v="0"/>
    <n v="5"/>
    <n v="200.25555555555556"/>
    <n v="1001.2777777777778"/>
    <n v="118.15077777777778"/>
    <n v="410.52388888888891"/>
    <x v="1"/>
    <x v="4"/>
  </r>
  <r>
    <s v="SO - 0006746"/>
    <d v="2016-02-11T00:00:00"/>
    <x v="13"/>
    <n v="19"/>
    <x v="2"/>
    <s v="AUD"/>
    <x v="3"/>
    <x v="2"/>
    <x v="23"/>
    <n v="53"/>
    <n v="8"/>
    <x v="6"/>
    <n v="6"/>
    <n v="699.0333333333333"/>
    <n v="4194.2"/>
    <n v="426.41033333333337"/>
    <n v="1635.7379999999994"/>
    <x v="1"/>
    <x v="4"/>
  </r>
  <r>
    <s v="SO - 0006747"/>
    <d v="2016-02-12T00:00:00"/>
    <x v="4"/>
    <n v="7"/>
    <x v="2"/>
    <s v="AUD"/>
    <x v="2"/>
    <x v="1"/>
    <x v="34"/>
    <n v="19"/>
    <n v="3"/>
    <x v="2"/>
    <n v="5"/>
    <n v="278.42222222222222"/>
    <n v="1392.1111111111111"/>
    <n v="111.3688888888889"/>
    <n v="835.26666666666654"/>
    <x v="1"/>
    <x v="4"/>
  </r>
  <r>
    <s v="SO - 0006748"/>
    <d v="2016-02-12T00:00:00"/>
    <x v="5"/>
    <n v="16"/>
    <x v="0"/>
    <s v="AUD"/>
    <x v="0"/>
    <x v="0"/>
    <x v="47"/>
    <n v="44"/>
    <n v="7"/>
    <x v="3"/>
    <n v="9"/>
    <n v="125.06666666666668"/>
    <n v="1125.6000000000001"/>
    <n v="106.30666666666667"/>
    <n v="168.84000000000015"/>
    <x v="1"/>
    <x v="4"/>
  </r>
  <r>
    <s v="SO - 0006749"/>
    <d v="2016-02-12T00:00:00"/>
    <x v="19"/>
    <n v="4"/>
    <x v="2"/>
    <s v="AUD"/>
    <x v="2"/>
    <x v="1"/>
    <x v="33"/>
    <n v="10"/>
    <n v="2"/>
    <x v="7"/>
    <n v="4"/>
    <n v="75.933333333333337"/>
    <n v="303.73333333333335"/>
    <n v="36.448"/>
    <n v="157.94133333333335"/>
    <x v="1"/>
    <x v="4"/>
  </r>
  <r>
    <s v="SO - 0006750"/>
    <d v="2016-02-12T00:00:00"/>
    <x v="0"/>
    <n v="15"/>
    <x v="1"/>
    <s v="AUD"/>
    <x v="0"/>
    <x v="0"/>
    <x v="8"/>
    <n v="42"/>
    <n v="6"/>
    <x v="0"/>
    <n v="6"/>
    <n v="197.27777777777777"/>
    <n v="1183.6666666666665"/>
    <n v="120.33944444444445"/>
    <n v="461.62999999999977"/>
    <x v="1"/>
    <x v="4"/>
  </r>
  <r>
    <s v="SO - 0006751"/>
    <d v="2016-02-12T00:00:00"/>
    <x v="9"/>
    <n v="18"/>
    <x v="0"/>
    <s v="AUD"/>
    <x v="0"/>
    <x v="2"/>
    <x v="23"/>
    <n v="53"/>
    <n v="8"/>
    <x v="6"/>
    <n v="7"/>
    <n v="138.46666666666667"/>
    <n v="969.26666666666665"/>
    <n v="78.925999999999988"/>
    <n v="416.78466666666668"/>
    <x v="1"/>
    <x v="4"/>
  </r>
  <r>
    <s v="SO - 0006752"/>
    <d v="2016-02-13T00:00:00"/>
    <x v="16"/>
    <n v="5"/>
    <x v="1"/>
    <s v="AUD"/>
    <x v="2"/>
    <x v="1"/>
    <x v="24"/>
    <n v="14"/>
    <n v="2"/>
    <x v="7"/>
    <n v="2"/>
    <n v="434.01111111111112"/>
    <n v="868.02222222222224"/>
    <n v="355.88911111111111"/>
    <n v="156.24400000000003"/>
    <x v="1"/>
    <x v="4"/>
  </r>
  <r>
    <s v="SO - 0006753"/>
    <d v="2016-02-13T00:00:00"/>
    <x v="3"/>
    <n v="6"/>
    <x v="1"/>
    <s v="AUD"/>
    <x v="2"/>
    <x v="1"/>
    <x v="20"/>
    <n v="16"/>
    <n v="3"/>
    <x v="2"/>
    <n v="8"/>
    <n v="81.888888888888886"/>
    <n v="655.11111111111109"/>
    <n v="49.952222222222218"/>
    <n v="255.49333333333334"/>
    <x v="1"/>
    <x v="4"/>
  </r>
  <r>
    <s v="SO - 0006754"/>
    <d v="2016-02-13T00:00:00"/>
    <x v="11"/>
    <n v="20"/>
    <x v="1"/>
    <s v="AUD"/>
    <x v="3"/>
    <x v="2"/>
    <x v="22"/>
    <n v="58"/>
    <n v="8"/>
    <x v="6"/>
    <n v="1"/>
    <n v="344.67777777777775"/>
    <n v="344.67777777777775"/>
    <n v="227.48733333333334"/>
    <n v="117.19044444444441"/>
    <x v="1"/>
    <x v="4"/>
  </r>
  <r>
    <s v="SO - 0006755"/>
    <d v="2016-02-14T00:00:00"/>
    <x v="2"/>
    <n v="12"/>
    <x v="1"/>
    <s v="AUD"/>
    <x v="1"/>
    <x v="0"/>
    <x v="2"/>
    <n v="34"/>
    <n v="5"/>
    <x v="1"/>
    <n v="1"/>
    <n v="126.55555555555556"/>
    <n v="126.55555555555556"/>
    <n v="78.464444444444439"/>
    <n v="48.091111111111118"/>
    <x v="1"/>
    <x v="4"/>
  </r>
  <r>
    <s v="SO - 0006756"/>
    <d v="2016-02-15T00:00:00"/>
    <x v="13"/>
    <n v="19"/>
    <x v="1"/>
    <s v="AUD"/>
    <x v="3"/>
    <x v="2"/>
    <x v="46"/>
    <n v="55"/>
    <n v="8"/>
    <x v="6"/>
    <n v="8"/>
    <n v="434.75555555555559"/>
    <n v="3478.0444444444447"/>
    <n v="326.06666666666672"/>
    <n v="869.51111111111095"/>
    <x v="1"/>
    <x v="4"/>
  </r>
  <r>
    <s v="SO - 0006757"/>
    <d v="2016-02-15T00:00:00"/>
    <x v="12"/>
    <n v="2"/>
    <x v="0"/>
    <s v="AUD"/>
    <x v="2"/>
    <x v="1"/>
    <x v="29"/>
    <n v="6"/>
    <n v="1"/>
    <x v="4"/>
    <n v="5"/>
    <n v="424.33333333333331"/>
    <n v="2121.6666666666665"/>
    <n v="318.25"/>
    <n v="530.41666666666652"/>
    <x v="1"/>
    <x v="4"/>
  </r>
  <r>
    <s v="SO - 0006758"/>
    <d v="2016-02-15T00:00:00"/>
    <x v="9"/>
    <n v="18"/>
    <x v="1"/>
    <s v="AUD"/>
    <x v="0"/>
    <x v="2"/>
    <x v="56"/>
    <n v="52"/>
    <n v="8"/>
    <x v="6"/>
    <n v="7"/>
    <n v="207.7"/>
    <n v="1453.8999999999999"/>
    <n v="116.312"/>
    <n v="639.71599999999989"/>
    <x v="1"/>
    <x v="4"/>
  </r>
  <r>
    <s v="SO - 0006759"/>
    <d v="2016-02-15T00:00:00"/>
    <x v="13"/>
    <n v="19"/>
    <x v="1"/>
    <s v="AUD"/>
    <x v="3"/>
    <x v="2"/>
    <x v="39"/>
    <n v="54"/>
    <n v="8"/>
    <x v="6"/>
    <n v="1"/>
    <n v="122.08888888888889"/>
    <n v="122.08888888888889"/>
    <n v="64.707111111111118"/>
    <n v="57.381777777777771"/>
    <x v="1"/>
    <x v="4"/>
  </r>
  <r>
    <s v="SO - 0006760"/>
    <d v="2016-02-15T00:00:00"/>
    <x v="12"/>
    <n v="2"/>
    <x v="1"/>
    <s v="AUD"/>
    <x v="2"/>
    <x v="1"/>
    <x v="15"/>
    <n v="4"/>
    <n v="1"/>
    <x v="4"/>
    <n v="7"/>
    <n v="343.93333333333334"/>
    <n v="2407.5333333333333"/>
    <n v="154.77000000000001"/>
    <n v="1324.1433333333332"/>
    <x v="1"/>
    <x v="4"/>
  </r>
  <r>
    <s v="SO - 0006761"/>
    <d v="2016-02-16T00:00:00"/>
    <x v="15"/>
    <n v="13"/>
    <x v="0"/>
    <s v="AUD"/>
    <x v="1"/>
    <x v="0"/>
    <x v="19"/>
    <n v="38"/>
    <n v="6"/>
    <x v="0"/>
    <n v="1"/>
    <n v="290.33333333333331"/>
    <n v="290.33333333333331"/>
    <n v="203.23333333333332"/>
    <n v="87.1"/>
    <x v="1"/>
    <x v="4"/>
  </r>
  <r>
    <s v="SO - 0006762"/>
    <d v="2016-02-17T00:00:00"/>
    <x v="5"/>
    <n v="16"/>
    <x v="1"/>
    <s v="AUD"/>
    <x v="0"/>
    <x v="0"/>
    <x v="5"/>
    <n v="45"/>
    <n v="7"/>
    <x v="3"/>
    <n v="9"/>
    <n v="142.93333333333334"/>
    <n v="1286.4000000000001"/>
    <n v="68.608000000000004"/>
    <n v="668.92800000000011"/>
    <x v="1"/>
    <x v="4"/>
  </r>
  <r>
    <s v="SO - 0006763"/>
    <d v="2016-02-17T00:00:00"/>
    <x v="11"/>
    <n v="20"/>
    <x v="1"/>
    <s v="AUD"/>
    <x v="3"/>
    <x v="2"/>
    <x v="14"/>
    <n v="56"/>
    <n v="8"/>
    <x v="6"/>
    <n v="1"/>
    <n v="300.01111111111112"/>
    <n v="300.01111111111112"/>
    <n v="195.00722222222223"/>
    <n v="105.00388888888889"/>
    <x v="1"/>
    <x v="4"/>
  </r>
  <r>
    <s v="SO - 0006764"/>
    <d v="2016-02-17T00:00:00"/>
    <x v="16"/>
    <n v="5"/>
    <x v="2"/>
    <s v="AUD"/>
    <x v="2"/>
    <x v="1"/>
    <x v="24"/>
    <n v="14"/>
    <n v="2"/>
    <x v="7"/>
    <n v="7"/>
    <n v="727.32222222222231"/>
    <n v="5091.2555555555564"/>
    <n v="385.48077777777786"/>
    <n v="2392.8901111111113"/>
    <x v="1"/>
    <x v="4"/>
  </r>
  <r>
    <s v="SO - 0006765"/>
    <d v="2016-02-17T00:00:00"/>
    <x v="2"/>
    <n v="12"/>
    <x v="1"/>
    <s v="AUD"/>
    <x v="1"/>
    <x v="0"/>
    <x v="40"/>
    <n v="33"/>
    <n v="5"/>
    <x v="1"/>
    <n v="1"/>
    <n v="565.0333333333333"/>
    <n v="565.0333333333333"/>
    <n v="333.36966666666666"/>
    <n v="231.66366666666664"/>
    <x v="1"/>
    <x v="4"/>
  </r>
  <r>
    <s v="SO - 0006766"/>
    <d v="2016-02-18T00:00:00"/>
    <x v="11"/>
    <n v="20"/>
    <x v="0"/>
    <s v="AUD"/>
    <x v="3"/>
    <x v="2"/>
    <x v="22"/>
    <n v="58"/>
    <n v="8"/>
    <x v="6"/>
    <n v="2"/>
    <n v="94.544444444444437"/>
    <n v="189.08888888888887"/>
    <n v="48.217666666666666"/>
    <n v="92.653555555555542"/>
    <x v="1"/>
    <x v="4"/>
  </r>
  <r>
    <s v="SO - 0006767"/>
    <d v="2016-02-18T00:00:00"/>
    <x v="2"/>
    <n v="12"/>
    <x v="0"/>
    <s v="AUD"/>
    <x v="1"/>
    <x v="0"/>
    <x v="16"/>
    <n v="35"/>
    <n v="5"/>
    <x v="1"/>
    <n v="6"/>
    <n v="220.35555555555555"/>
    <n v="1322.1333333333332"/>
    <n v="141.02755555555555"/>
    <n v="475.96799999999985"/>
    <x v="1"/>
    <x v="4"/>
  </r>
  <r>
    <s v="SO - 0006768"/>
    <d v="2016-02-18T00:00:00"/>
    <x v="2"/>
    <n v="12"/>
    <x v="1"/>
    <s v="AUD"/>
    <x v="1"/>
    <x v="0"/>
    <x v="40"/>
    <n v="33"/>
    <n v="5"/>
    <x v="1"/>
    <n v="2"/>
    <n v="611.18888888888887"/>
    <n v="1222.3777777777777"/>
    <n v="268.9231111111111"/>
    <n v="684.53155555555554"/>
    <x v="1"/>
    <x v="4"/>
  </r>
  <r>
    <s v="SO - 0006769"/>
    <d v="2016-02-18T00:00:00"/>
    <x v="12"/>
    <n v="2"/>
    <x v="1"/>
    <s v="AUD"/>
    <x v="2"/>
    <x v="1"/>
    <x v="37"/>
    <n v="5"/>
    <n v="1"/>
    <x v="4"/>
    <n v="9"/>
    <n v="441.45555555555552"/>
    <n v="3973.0999999999995"/>
    <n v="370.82266666666669"/>
    <n v="635.695999999999"/>
    <x v="1"/>
    <x v="4"/>
  </r>
  <r>
    <s v="SO - 0006770"/>
    <d v="2016-02-19T00:00:00"/>
    <x v="19"/>
    <n v="4"/>
    <x v="0"/>
    <s v="AUD"/>
    <x v="2"/>
    <x v="1"/>
    <x v="33"/>
    <n v="10"/>
    <n v="2"/>
    <x v="7"/>
    <n v="5"/>
    <n v="352.86666666666667"/>
    <n v="1764.3333333333335"/>
    <n v="282.29333333333335"/>
    <n v="352.86666666666679"/>
    <x v="1"/>
    <x v="4"/>
  </r>
  <r>
    <s v="SO - 0006771"/>
    <d v="2016-02-19T00:00:00"/>
    <x v="19"/>
    <n v="4"/>
    <x v="1"/>
    <s v="AUD"/>
    <x v="2"/>
    <x v="1"/>
    <x v="33"/>
    <n v="10"/>
    <n v="2"/>
    <x v="7"/>
    <n v="9"/>
    <n v="430.28888888888889"/>
    <n v="3872.6"/>
    <n v="172.11555555555555"/>
    <n v="2323.56"/>
    <x v="1"/>
    <x v="4"/>
  </r>
  <r>
    <s v="SO - 0006772"/>
    <d v="2016-02-19T00:00:00"/>
    <x v="9"/>
    <n v="18"/>
    <x v="1"/>
    <s v="AUD"/>
    <x v="0"/>
    <x v="2"/>
    <x v="56"/>
    <n v="52"/>
    <n v="8"/>
    <x v="6"/>
    <n v="3"/>
    <n v="410.93333333333334"/>
    <n v="1232.8"/>
    <n v="308.20000000000005"/>
    <n v="308.19999999999982"/>
    <x v="1"/>
    <x v="4"/>
  </r>
  <r>
    <s v="SO - 0006773"/>
    <d v="2016-02-20T00:00:00"/>
    <x v="3"/>
    <n v="6"/>
    <x v="1"/>
    <s v="AUD"/>
    <x v="2"/>
    <x v="1"/>
    <x v="26"/>
    <n v="15"/>
    <n v="3"/>
    <x v="2"/>
    <n v="3"/>
    <n v="337.97777777777782"/>
    <n v="1013.9333333333334"/>
    <n v="283.90133333333335"/>
    <n v="162.22933333333333"/>
    <x v="1"/>
    <x v="4"/>
  </r>
  <r>
    <s v="SO - 0006774"/>
    <d v="2016-02-21T00:00:00"/>
    <x v="8"/>
    <n v="9"/>
    <x v="1"/>
    <s v="AUD"/>
    <x v="2"/>
    <x v="1"/>
    <x v="10"/>
    <n v="25"/>
    <n v="4"/>
    <x v="5"/>
    <n v="6"/>
    <n v="581.41111111111104"/>
    <n v="3488.4666666666662"/>
    <n v="273.26322222222217"/>
    <n v="1848.8873333333331"/>
    <x v="1"/>
    <x v="4"/>
  </r>
  <r>
    <s v="SO - 0006775"/>
    <d v="2016-02-21T00:00:00"/>
    <x v="16"/>
    <n v="5"/>
    <x v="1"/>
    <s v="AUD"/>
    <x v="2"/>
    <x v="1"/>
    <x v="24"/>
    <n v="14"/>
    <n v="2"/>
    <x v="7"/>
    <n v="5"/>
    <n v="116.13333333333334"/>
    <n v="580.66666666666674"/>
    <n v="75.486666666666679"/>
    <n v="203.23333333333335"/>
    <x v="1"/>
    <x v="4"/>
  </r>
  <r>
    <s v="SO - 0006776"/>
    <d v="2016-02-21T00:00:00"/>
    <x v="3"/>
    <n v="6"/>
    <x v="1"/>
    <s v="AUD"/>
    <x v="2"/>
    <x v="1"/>
    <x v="3"/>
    <n v="17"/>
    <n v="3"/>
    <x v="2"/>
    <n v="9"/>
    <n v="23.822222222222223"/>
    <n v="214.4"/>
    <n v="10.72"/>
    <n v="117.92"/>
    <x v="1"/>
    <x v="4"/>
  </r>
  <r>
    <s v="SO - 0006777"/>
    <d v="2016-02-21T00:00:00"/>
    <x v="10"/>
    <n v="8"/>
    <x v="0"/>
    <s v="AUD"/>
    <x v="2"/>
    <x v="1"/>
    <x v="32"/>
    <n v="24"/>
    <n v="4"/>
    <x v="5"/>
    <n v="1"/>
    <n v="101.24444444444445"/>
    <n v="101.24444444444445"/>
    <n v="49.609777777777779"/>
    <n v="51.634666666666675"/>
    <x v="1"/>
    <x v="4"/>
  </r>
  <r>
    <s v="SO - 0006778"/>
    <d v="2016-02-21T00:00:00"/>
    <x v="19"/>
    <n v="4"/>
    <x v="1"/>
    <s v="AUD"/>
    <x v="2"/>
    <x v="1"/>
    <x v="36"/>
    <n v="11"/>
    <n v="2"/>
    <x v="7"/>
    <n v="8"/>
    <n v="130.27777777777777"/>
    <n v="1042.2222222222222"/>
    <n v="97.708333333333329"/>
    <n v="260.55555555555554"/>
    <x v="1"/>
    <x v="4"/>
  </r>
  <r>
    <s v="SO - 0006779"/>
    <d v="2016-02-21T00:00:00"/>
    <x v="0"/>
    <n v="15"/>
    <x v="1"/>
    <s v="AUD"/>
    <x v="0"/>
    <x v="0"/>
    <x v="8"/>
    <n v="42"/>
    <n v="6"/>
    <x v="0"/>
    <n v="6"/>
    <n v="186.85555555555555"/>
    <n v="1121.1333333333332"/>
    <n v="78.479333333333329"/>
    <n v="650.25733333333324"/>
    <x v="1"/>
    <x v="4"/>
  </r>
  <r>
    <s v="SO - 0006780"/>
    <d v="2016-02-21T00:00:00"/>
    <x v="9"/>
    <n v="18"/>
    <x v="0"/>
    <s v="AUD"/>
    <x v="0"/>
    <x v="2"/>
    <x v="11"/>
    <n v="51"/>
    <n v="8"/>
    <x v="6"/>
    <n v="4"/>
    <n v="436.24444444444447"/>
    <n v="1744.9777777777779"/>
    <n v="187.58511111111113"/>
    <n v="994.63733333333334"/>
    <x v="1"/>
    <x v="4"/>
  </r>
  <r>
    <s v="SO - 0006781"/>
    <d v="2016-02-22T00:00:00"/>
    <x v="5"/>
    <n v="16"/>
    <x v="1"/>
    <s v="AUD"/>
    <x v="0"/>
    <x v="0"/>
    <x v="5"/>
    <n v="45"/>
    <n v="7"/>
    <x v="3"/>
    <n v="5"/>
    <n v="122.08888888888889"/>
    <n v="610.44444444444446"/>
    <n v="64.707111111111118"/>
    <n v="286.9088888888889"/>
    <x v="1"/>
    <x v="4"/>
  </r>
  <r>
    <s v="SO - 0006782"/>
    <d v="2016-02-22T00:00:00"/>
    <x v="13"/>
    <n v="19"/>
    <x v="2"/>
    <s v="AUD"/>
    <x v="3"/>
    <x v="2"/>
    <x v="39"/>
    <n v="54"/>
    <n v="8"/>
    <x v="6"/>
    <n v="8"/>
    <n v="646.17777777777781"/>
    <n v="5169.4222222222224"/>
    <n v="536.32755555555559"/>
    <n v="878.80177777777772"/>
    <x v="1"/>
    <x v="4"/>
  </r>
  <r>
    <s v="SO - 0006783"/>
    <d v="2016-02-22T00:00:00"/>
    <x v="19"/>
    <n v="4"/>
    <x v="1"/>
    <s v="AUD"/>
    <x v="2"/>
    <x v="1"/>
    <x v="36"/>
    <n v="11"/>
    <n v="2"/>
    <x v="7"/>
    <n v="5"/>
    <n v="296.28888888888889"/>
    <n v="1481.4444444444443"/>
    <n v="180.73622222222221"/>
    <n v="577.76333333333332"/>
    <x v="1"/>
    <x v="4"/>
  </r>
  <r>
    <s v="SO - 0006784"/>
    <d v="2016-02-22T00:00:00"/>
    <x v="5"/>
    <n v="16"/>
    <x v="0"/>
    <s v="AUD"/>
    <x v="0"/>
    <x v="0"/>
    <x v="5"/>
    <n v="45"/>
    <n v="7"/>
    <x v="3"/>
    <n v="9"/>
    <n v="130.27777777777777"/>
    <n v="1172.5"/>
    <n v="69.047222222222231"/>
    <n v="551.07499999999993"/>
    <x v="1"/>
    <x v="4"/>
  </r>
  <r>
    <s v="SO - 0006785"/>
    <d v="2016-02-23T00:00:00"/>
    <x v="2"/>
    <n v="12"/>
    <x v="1"/>
    <s v="AUD"/>
    <x v="1"/>
    <x v="0"/>
    <x v="2"/>
    <n v="34"/>
    <n v="5"/>
    <x v="1"/>
    <n v="9"/>
    <n v="141.44444444444446"/>
    <n v="1273"/>
    <n v="89.11"/>
    <n v="471.01"/>
    <x v="1"/>
    <x v="4"/>
  </r>
  <r>
    <s v="SO - 0006786"/>
    <d v="2016-02-23T00:00:00"/>
    <x v="10"/>
    <n v="8"/>
    <x v="2"/>
    <s v="AUD"/>
    <x v="2"/>
    <x v="1"/>
    <x v="31"/>
    <n v="23"/>
    <n v="4"/>
    <x v="5"/>
    <n v="6"/>
    <n v="23.822222222222223"/>
    <n v="142.93333333333334"/>
    <n v="19.772444444444446"/>
    <n v="24.298666666666662"/>
    <x v="1"/>
    <x v="4"/>
  </r>
  <r>
    <s v="SO - 0006787"/>
    <d v="2016-02-23T00:00:00"/>
    <x v="8"/>
    <n v="9"/>
    <x v="0"/>
    <s v="AUD"/>
    <x v="2"/>
    <x v="1"/>
    <x v="32"/>
    <n v="24"/>
    <n v="4"/>
    <x v="5"/>
    <n v="6"/>
    <n v="387.11111111111109"/>
    <n v="2322.6666666666665"/>
    <n v="301.94666666666666"/>
    <n v="510.98666666666668"/>
    <x v="1"/>
    <x v="4"/>
  </r>
  <r>
    <s v="SO - 0006788"/>
    <d v="2016-02-23T00:00:00"/>
    <x v="10"/>
    <n v="8"/>
    <x v="1"/>
    <s v="AUD"/>
    <x v="2"/>
    <x v="1"/>
    <x v="13"/>
    <n v="22"/>
    <n v="4"/>
    <x v="5"/>
    <n v="5"/>
    <n v="270.97777777777782"/>
    <n v="1354.8888888888891"/>
    <n v="132.77911111111112"/>
    <n v="690.99333333333357"/>
    <x v="1"/>
    <x v="4"/>
  </r>
  <r>
    <s v="SO - 0006789"/>
    <d v="2016-02-24T00:00:00"/>
    <x v="12"/>
    <n v="2"/>
    <x v="0"/>
    <s v="AUD"/>
    <x v="2"/>
    <x v="1"/>
    <x v="29"/>
    <n v="6"/>
    <n v="1"/>
    <x v="4"/>
    <n v="2"/>
    <n v="641.71111111111122"/>
    <n v="1283.4222222222224"/>
    <n v="519.78600000000006"/>
    <n v="243.85022222222233"/>
    <x v="1"/>
    <x v="4"/>
  </r>
  <r>
    <s v="SO - 0006790"/>
    <d v="2016-02-24T00:00:00"/>
    <x v="6"/>
    <n v="1"/>
    <x v="1"/>
    <s v="AUD"/>
    <x v="2"/>
    <x v="1"/>
    <x v="6"/>
    <n v="1"/>
    <n v="1"/>
    <x v="4"/>
    <n v="4"/>
    <n v="281.39999999999998"/>
    <n v="1125.5999999999999"/>
    <n v="188.53800000000001"/>
    <n v="371.44799999999987"/>
    <x v="1"/>
    <x v="4"/>
  </r>
  <r>
    <s v="SO - 0006791"/>
    <d v="2016-02-24T00:00:00"/>
    <x v="3"/>
    <n v="6"/>
    <x v="0"/>
    <s v="AUD"/>
    <x v="2"/>
    <x v="1"/>
    <x v="20"/>
    <n v="16"/>
    <n v="3"/>
    <x v="2"/>
    <n v="1"/>
    <n v="597.78888888888889"/>
    <n v="597.78888888888889"/>
    <n v="400.51855555555562"/>
    <n v="197.27033333333327"/>
    <x v="1"/>
    <x v="4"/>
  </r>
  <r>
    <s v="SO - 0006792"/>
    <d v="2016-02-24T00:00:00"/>
    <x v="13"/>
    <n v="19"/>
    <x v="1"/>
    <s v="AUD"/>
    <x v="3"/>
    <x v="2"/>
    <x v="46"/>
    <n v="55"/>
    <n v="8"/>
    <x v="6"/>
    <n v="1"/>
    <n v="18.611111111111111"/>
    <n v="18.611111111111111"/>
    <n v="8.56111111111111"/>
    <n v="10.050000000000001"/>
    <x v="1"/>
    <x v="4"/>
  </r>
  <r>
    <s v="SO - 0006793"/>
    <d v="2016-02-25T00:00:00"/>
    <x v="16"/>
    <n v="5"/>
    <x v="2"/>
    <s v="AUD"/>
    <x v="2"/>
    <x v="1"/>
    <x v="35"/>
    <n v="13"/>
    <n v="2"/>
    <x v="7"/>
    <n v="8"/>
    <n v="439.22222222222223"/>
    <n v="3513.7777777777778"/>
    <n v="338.20111111111112"/>
    <n v="808.16888888888889"/>
    <x v="1"/>
    <x v="4"/>
  </r>
  <r>
    <s v="SO - 0006794"/>
    <d v="2016-02-25T00:00:00"/>
    <x v="8"/>
    <n v="9"/>
    <x v="1"/>
    <s v="AUD"/>
    <x v="2"/>
    <x v="0"/>
    <x v="53"/>
    <n v="26"/>
    <n v="4"/>
    <x v="5"/>
    <n v="7"/>
    <n v="130.27777777777777"/>
    <n v="911.94444444444434"/>
    <n v="54.716666666666669"/>
    <n v="528.92777777777769"/>
    <x v="1"/>
    <x v="4"/>
  </r>
  <r>
    <s v="SO - 0006795"/>
    <d v="2016-02-26T00:00:00"/>
    <x v="5"/>
    <n v="16"/>
    <x v="2"/>
    <s v="AUD"/>
    <x v="0"/>
    <x v="0"/>
    <x v="5"/>
    <n v="45"/>
    <n v="7"/>
    <x v="3"/>
    <n v="2"/>
    <n v="122.08888888888889"/>
    <n v="244.17777777777778"/>
    <n v="103.77555555555554"/>
    <n v="36.626666666666694"/>
    <x v="1"/>
    <x v="4"/>
  </r>
  <r>
    <s v="SO - 0006796"/>
    <d v="2016-02-26T00:00:00"/>
    <x v="3"/>
    <n v="6"/>
    <x v="1"/>
    <s v="AUD"/>
    <x v="2"/>
    <x v="1"/>
    <x v="26"/>
    <n v="15"/>
    <n v="3"/>
    <x v="2"/>
    <n v="5"/>
    <n v="637.24444444444441"/>
    <n v="3186.2222222222222"/>
    <n v="490.67822222222225"/>
    <n v="732.83111111111111"/>
    <x v="1"/>
    <x v="4"/>
  </r>
  <r>
    <s v="SO - 0006797"/>
    <d v="2016-02-26T00:00:00"/>
    <x v="12"/>
    <n v="2"/>
    <x v="1"/>
    <s v="AUD"/>
    <x v="2"/>
    <x v="1"/>
    <x v="29"/>
    <n v="6"/>
    <n v="1"/>
    <x v="4"/>
    <n v="8"/>
    <n v="725.08888888888896"/>
    <n v="5800.7111111111117"/>
    <n v="398.79888888888894"/>
    <n v="2610.3200000000002"/>
    <x v="1"/>
    <x v="4"/>
  </r>
  <r>
    <s v="SO - 0006798"/>
    <d v="2016-02-26T00:00:00"/>
    <x v="2"/>
    <n v="12"/>
    <x v="1"/>
    <s v="AUD"/>
    <x v="1"/>
    <x v="0"/>
    <x v="2"/>
    <n v="34"/>
    <n v="5"/>
    <x v="1"/>
    <n v="5"/>
    <n v="113.15555555555555"/>
    <n v="565.77777777777771"/>
    <n v="95.050666666666658"/>
    <n v="90.524444444444441"/>
    <x v="1"/>
    <x v="4"/>
  </r>
  <r>
    <s v="SO - 0006799"/>
    <d v="2016-02-27T00:00:00"/>
    <x v="10"/>
    <n v="8"/>
    <x v="1"/>
    <s v="AUD"/>
    <x v="2"/>
    <x v="1"/>
    <x v="13"/>
    <n v="22"/>
    <n v="3"/>
    <x v="2"/>
    <n v="8"/>
    <n v="388.6"/>
    <n v="3108.8"/>
    <n v="326.42399999999998"/>
    <n v="497.40800000000036"/>
    <x v="1"/>
    <x v="4"/>
  </r>
  <r>
    <s v="SO - 0006800"/>
    <d v="2016-02-27T00:00:00"/>
    <x v="0"/>
    <n v="15"/>
    <x v="2"/>
    <s v="AUD"/>
    <x v="0"/>
    <x v="0"/>
    <x v="57"/>
    <n v="43"/>
    <n v="6"/>
    <x v="0"/>
    <n v="5"/>
    <n v="279.91111111111115"/>
    <n v="1399.5555555555557"/>
    <n v="117.56266666666667"/>
    <n v="811.74222222222227"/>
    <x v="1"/>
    <x v="4"/>
  </r>
  <r>
    <s v="SO - 0006801"/>
    <d v="2016-02-27T00:00:00"/>
    <x v="12"/>
    <n v="2"/>
    <x v="0"/>
    <s v="AUD"/>
    <x v="2"/>
    <x v="1"/>
    <x v="29"/>
    <n v="6"/>
    <n v="1"/>
    <x v="4"/>
    <n v="1"/>
    <n v="119.11111111111111"/>
    <n v="119.11111111111111"/>
    <n v="69.084444444444443"/>
    <n v="50.026666666666671"/>
    <x v="1"/>
    <x v="4"/>
  </r>
  <r>
    <s v="SO - 0006802"/>
    <d v="2016-02-27T00:00:00"/>
    <x v="2"/>
    <n v="12"/>
    <x v="1"/>
    <s v="AUD"/>
    <x v="1"/>
    <x v="0"/>
    <x v="2"/>
    <n v="34"/>
    <n v="5"/>
    <x v="1"/>
    <n v="4"/>
    <n v="136.23333333333335"/>
    <n v="544.93333333333339"/>
    <n v="99.450333333333347"/>
    <n v="147.13200000000001"/>
    <x v="1"/>
    <x v="4"/>
  </r>
  <r>
    <s v="SO - 0006803"/>
    <d v="2016-02-28T00:00:00"/>
    <x v="2"/>
    <n v="12"/>
    <x v="1"/>
    <s v="AUD"/>
    <x v="1"/>
    <x v="0"/>
    <x v="16"/>
    <n v="35"/>
    <n v="5"/>
    <x v="1"/>
    <n v="6"/>
    <n v="215.88888888888889"/>
    <n v="1295.3333333333333"/>
    <n v="92.832222222222228"/>
    <n v="738.33999999999992"/>
    <x v="1"/>
    <x v="4"/>
  </r>
  <r>
    <s v="SO - 0006804"/>
    <d v="2016-02-28T00:00:00"/>
    <x v="15"/>
    <n v="13"/>
    <x v="1"/>
    <s v="AUD"/>
    <x v="1"/>
    <x v="0"/>
    <x v="16"/>
    <n v="35"/>
    <n v="5"/>
    <x v="1"/>
    <n v="7"/>
    <n v="190.57777777777778"/>
    <n v="1334.0444444444445"/>
    <n v="137.21600000000001"/>
    <n v="373.53244444444442"/>
    <x v="1"/>
    <x v="4"/>
  </r>
  <r>
    <s v="SO - 0006805"/>
    <d v="2016-02-28T00:00:00"/>
    <x v="6"/>
    <n v="1"/>
    <x v="2"/>
    <s v="AUD"/>
    <x v="2"/>
    <x v="1"/>
    <x v="41"/>
    <n v="2"/>
    <n v="1"/>
    <x v="4"/>
    <n v="5"/>
    <n v="265.02222222222224"/>
    <n v="1325.1111111111113"/>
    <n v="196.11644444444448"/>
    <n v="344.5288888888889"/>
    <x v="1"/>
    <x v="4"/>
  </r>
  <r>
    <s v="SO - 0006806"/>
    <d v="2016-02-28T00:00:00"/>
    <x v="4"/>
    <n v="7"/>
    <x v="1"/>
    <s v="AUD"/>
    <x v="2"/>
    <x v="1"/>
    <x v="48"/>
    <n v="20"/>
    <n v="3"/>
    <x v="2"/>
    <n v="8"/>
    <n v="716.90000000000009"/>
    <n v="5735.2000000000007"/>
    <n v="322.60500000000002"/>
    <n v="3154.3600000000006"/>
    <x v="1"/>
    <x v="4"/>
  </r>
  <r>
    <s v="SO - 0006807"/>
    <d v="2016-02-28T00:00:00"/>
    <x v="7"/>
    <n v="17"/>
    <x v="1"/>
    <s v="AUD"/>
    <x v="0"/>
    <x v="2"/>
    <x v="55"/>
    <n v="50"/>
    <n v="7"/>
    <x v="3"/>
    <n v="8"/>
    <n v="191.32222222222222"/>
    <n v="1530.5777777777778"/>
    <n v="149.23133333333334"/>
    <n v="336.72711111111107"/>
    <x v="1"/>
    <x v="4"/>
  </r>
  <r>
    <s v="SO - 0006808"/>
    <d v="2016-02-29T00:00:00"/>
    <x v="1"/>
    <n v="11"/>
    <x v="1"/>
    <s v="AUD"/>
    <x v="1"/>
    <x v="0"/>
    <x v="43"/>
    <n v="30"/>
    <n v="5"/>
    <x v="1"/>
    <n v="6"/>
    <n v="424.33333333333331"/>
    <n v="2546"/>
    <n v="330.98"/>
    <n v="560.11999999999989"/>
    <x v="1"/>
    <x v="4"/>
  </r>
  <r>
    <s v="SO - 0006809"/>
    <d v="2016-02-29T00:00:00"/>
    <x v="2"/>
    <n v="12"/>
    <x v="2"/>
    <s v="AUD"/>
    <x v="1"/>
    <x v="0"/>
    <x v="16"/>
    <n v="35"/>
    <n v="5"/>
    <x v="1"/>
    <n v="7"/>
    <n v="22.333333333333332"/>
    <n v="156.33333333333331"/>
    <n v="12.953333333333333"/>
    <n v="65.659999999999982"/>
    <x v="1"/>
    <x v="4"/>
  </r>
  <r>
    <s v="SO - 0006810"/>
    <d v="2016-03-01T00:00:00"/>
    <x v="12"/>
    <n v="2"/>
    <x v="0"/>
    <s v="AUD"/>
    <x v="2"/>
    <x v="1"/>
    <x v="37"/>
    <n v="5"/>
    <n v="1"/>
    <x v="4"/>
    <n v="1"/>
    <n v="608.21111111111122"/>
    <n v="608.21111111111122"/>
    <n v="273.69499999999999"/>
    <n v="334.51611111111123"/>
    <x v="2"/>
    <x v="4"/>
  </r>
  <r>
    <s v="SO - 0006811"/>
    <d v="2016-03-01T00:00:00"/>
    <x v="14"/>
    <n v="10"/>
    <x v="0"/>
    <s v="AUD"/>
    <x v="1"/>
    <x v="0"/>
    <x v="17"/>
    <n v="28"/>
    <n v="4"/>
    <x v="5"/>
    <n v="2"/>
    <n v="431.03333333333336"/>
    <n v="862.06666666666672"/>
    <n v="198.27533333333335"/>
    <n v="465.51600000000002"/>
    <x v="2"/>
    <x v="4"/>
  </r>
  <r>
    <s v="SO - 0006812"/>
    <d v="2016-03-01T00:00:00"/>
    <x v="19"/>
    <n v="4"/>
    <x v="1"/>
    <s v="AUD"/>
    <x v="2"/>
    <x v="1"/>
    <x v="36"/>
    <n v="11"/>
    <n v="2"/>
    <x v="7"/>
    <n v="8"/>
    <n v="669.25555555555559"/>
    <n v="5354.0444444444447"/>
    <n v="348.01288888888888"/>
    <n v="2569.9413333333337"/>
    <x v="2"/>
    <x v="4"/>
  </r>
  <r>
    <s v="SO - 0006813"/>
    <d v="2016-03-01T00:00:00"/>
    <x v="12"/>
    <n v="2"/>
    <x v="1"/>
    <s v="AUD"/>
    <x v="2"/>
    <x v="1"/>
    <x v="37"/>
    <n v="5"/>
    <n v="1"/>
    <x v="4"/>
    <n v="8"/>
    <n v="591.83333333333337"/>
    <n v="4734.666666666667"/>
    <n v="325.50833333333338"/>
    <n v="2130.6"/>
    <x v="2"/>
    <x v="4"/>
  </r>
  <r>
    <s v="SO - 0006814"/>
    <d v="2016-03-01T00:00:00"/>
    <x v="4"/>
    <n v="7"/>
    <x v="1"/>
    <s v="AUD"/>
    <x v="2"/>
    <x v="1"/>
    <x v="34"/>
    <n v="19"/>
    <n v="3"/>
    <x v="2"/>
    <n v="5"/>
    <n v="20.844444444444445"/>
    <n v="104.22222222222223"/>
    <n v="17.300888888888888"/>
    <n v="17.717777777777783"/>
    <x v="2"/>
    <x v="4"/>
  </r>
  <r>
    <s v="SO - 0006815"/>
    <d v="2016-03-02T00:00:00"/>
    <x v="18"/>
    <n v="3"/>
    <x v="0"/>
    <s v="AUD"/>
    <x v="2"/>
    <x v="1"/>
    <x v="27"/>
    <n v="7"/>
    <n v="1"/>
    <x v="4"/>
    <n v="8"/>
    <n v="395.3"/>
    <n v="3162.4"/>
    <n v="177.88500000000002"/>
    <n v="1739.32"/>
    <x v="2"/>
    <x v="4"/>
  </r>
  <r>
    <s v="SO - 0006816"/>
    <d v="2016-03-02T00:00:00"/>
    <x v="2"/>
    <n v="12"/>
    <x v="1"/>
    <s v="AUD"/>
    <x v="1"/>
    <x v="0"/>
    <x v="2"/>
    <n v="34"/>
    <n v="5"/>
    <x v="1"/>
    <n v="8"/>
    <n v="29.033333333333335"/>
    <n v="232.26666666666668"/>
    <n v="13.936"/>
    <n v="120.77866666666668"/>
    <x v="2"/>
    <x v="4"/>
  </r>
  <r>
    <s v="SO - 0006817"/>
    <d v="2016-03-02T00:00:00"/>
    <x v="3"/>
    <n v="6"/>
    <x v="1"/>
    <s v="AUD"/>
    <x v="2"/>
    <x v="1"/>
    <x v="20"/>
    <n v="16"/>
    <n v="3"/>
    <x v="2"/>
    <n v="9"/>
    <n v="606.72222222222217"/>
    <n v="5460.5"/>
    <n v="315.49555555555554"/>
    <n v="2621.04"/>
    <x v="2"/>
    <x v="4"/>
  </r>
  <r>
    <s v="SO - 0006818"/>
    <d v="2016-03-03T00:00:00"/>
    <x v="9"/>
    <n v="18"/>
    <x v="0"/>
    <s v="AUD"/>
    <x v="0"/>
    <x v="2"/>
    <x v="11"/>
    <n v="51"/>
    <n v="7"/>
    <x v="3"/>
    <n v="7"/>
    <n v="29.033333333333335"/>
    <n v="203.23333333333335"/>
    <n v="17.129666666666665"/>
    <n v="83.325666666666692"/>
    <x v="2"/>
    <x v="4"/>
  </r>
  <r>
    <s v="SO - 0006819"/>
    <d v="2016-03-03T00:00:00"/>
    <x v="16"/>
    <n v="5"/>
    <x v="1"/>
    <s v="AUD"/>
    <x v="2"/>
    <x v="1"/>
    <x v="26"/>
    <n v="15"/>
    <n v="2"/>
    <x v="7"/>
    <n v="3"/>
    <n v="195.78888888888889"/>
    <n v="587.36666666666667"/>
    <n v="88.105000000000004"/>
    <n v="323.05166666666668"/>
    <x v="2"/>
    <x v="4"/>
  </r>
  <r>
    <s v="SO - 0006820"/>
    <d v="2016-03-03T00:00:00"/>
    <x v="6"/>
    <n v="1"/>
    <x v="1"/>
    <s v="AUD"/>
    <x v="2"/>
    <x v="1"/>
    <x v="6"/>
    <n v="1"/>
    <n v="1"/>
    <x v="4"/>
    <n v="3"/>
    <n v="127.30000000000001"/>
    <n v="381.90000000000003"/>
    <n v="57.285000000000004"/>
    <n v="210.04500000000002"/>
    <x v="2"/>
    <x v="4"/>
  </r>
  <r>
    <s v="SO - 0006821"/>
    <d v="2016-03-03T00:00:00"/>
    <x v="5"/>
    <n v="16"/>
    <x v="1"/>
    <s v="AUD"/>
    <x v="0"/>
    <x v="0"/>
    <x v="47"/>
    <n v="44"/>
    <n v="7"/>
    <x v="3"/>
    <n v="1"/>
    <n v="302.24444444444447"/>
    <n v="302.24444444444447"/>
    <n v="241.79555555555558"/>
    <n v="60.448888888888888"/>
    <x v="2"/>
    <x v="4"/>
  </r>
  <r>
    <s v="SO - 0006822"/>
    <d v="2016-03-03T00:00:00"/>
    <x v="10"/>
    <n v="8"/>
    <x v="0"/>
    <s v="AUD"/>
    <x v="2"/>
    <x v="1"/>
    <x v="31"/>
    <n v="23"/>
    <n v="4"/>
    <x v="5"/>
    <n v="7"/>
    <n v="446.66666666666669"/>
    <n v="3126.666666666667"/>
    <n v="290.33333333333331"/>
    <n v="1094.3333333333337"/>
    <x v="2"/>
    <x v="4"/>
  </r>
  <r>
    <s v="SO - 0006823"/>
    <d v="2016-03-03T00:00:00"/>
    <x v="12"/>
    <n v="2"/>
    <x v="1"/>
    <s v="AUD"/>
    <x v="2"/>
    <x v="1"/>
    <x v="15"/>
    <n v="4"/>
    <n v="1"/>
    <x v="4"/>
    <n v="6"/>
    <n v="120.60000000000001"/>
    <n v="723.6"/>
    <n v="101.304"/>
    <n v="115.77599999999995"/>
    <x v="2"/>
    <x v="4"/>
  </r>
  <r>
    <s v="SO - 0006824"/>
    <d v="2016-03-03T00:00:00"/>
    <x v="0"/>
    <n v="15"/>
    <x v="1"/>
    <s v="AUD"/>
    <x v="0"/>
    <x v="0"/>
    <x v="57"/>
    <n v="43"/>
    <n v="6"/>
    <x v="0"/>
    <n v="2"/>
    <n v="262.04444444444448"/>
    <n v="524.08888888888896"/>
    <n v="123.16088888888891"/>
    <n v="277.76711111111115"/>
    <x v="2"/>
    <x v="4"/>
  </r>
  <r>
    <s v="SO - 0006825"/>
    <d v="2016-03-03T00:00:00"/>
    <x v="3"/>
    <n v="6"/>
    <x v="0"/>
    <s v="AUD"/>
    <x v="2"/>
    <x v="1"/>
    <x v="3"/>
    <n v="17"/>
    <n v="3"/>
    <x v="2"/>
    <n v="5"/>
    <n v="266.51111111111112"/>
    <n v="1332.5555555555557"/>
    <n v="133.25555555555556"/>
    <n v="666.27777777777783"/>
    <x v="2"/>
    <x v="4"/>
  </r>
  <r>
    <s v="SO - 0006826"/>
    <d v="2016-03-03T00:00:00"/>
    <x v="9"/>
    <n v="18"/>
    <x v="2"/>
    <s v="AUD"/>
    <x v="0"/>
    <x v="2"/>
    <x v="56"/>
    <n v="52"/>
    <n v="8"/>
    <x v="6"/>
    <n v="5"/>
    <n v="442.94444444444446"/>
    <n v="2214.7222222222222"/>
    <n v="239.19"/>
    <n v="1018.7722222222221"/>
    <x v="2"/>
    <x v="4"/>
  </r>
  <r>
    <s v="SO - 0006827"/>
    <d v="2016-03-03T00:00:00"/>
    <x v="1"/>
    <n v="11"/>
    <x v="1"/>
    <s v="AUD"/>
    <x v="1"/>
    <x v="0"/>
    <x v="43"/>
    <n v="30"/>
    <n v="5"/>
    <x v="1"/>
    <n v="3"/>
    <n v="317.87777777777779"/>
    <n v="953.63333333333344"/>
    <n v="197.08422222222222"/>
    <n v="362.3806666666668"/>
    <x v="2"/>
    <x v="4"/>
  </r>
  <r>
    <s v="SO - 0006828"/>
    <d v="2016-03-03T00:00:00"/>
    <x v="0"/>
    <n v="15"/>
    <x v="1"/>
    <s v="AUD"/>
    <x v="0"/>
    <x v="0"/>
    <x v="57"/>
    <n v="43"/>
    <n v="6"/>
    <x v="0"/>
    <n v="6"/>
    <n v="424.33333333333331"/>
    <n v="2546"/>
    <n v="250.35666666666668"/>
    <n v="1043.8599999999999"/>
    <x v="2"/>
    <x v="4"/>
  </r>
  <r>
    <s v="SO - 0006829"/>
    <d v="2016-03-04T00:00:00"/>
    <x v="1"/>
    <n v="11"/>
    <x v="0"/>
    <s v="AUD"/>
    <x v="1"/>
    <x v="0"/>
    <x v="43"/>
    <n v="30"/>
    <n v="5"/>
    <x v="1"/>
    <n v="2"/>
    <n v="203.97777777777776"/>
    <n v="407.95555555555552"/>
    <n v="108.10822222222222"/>
    <n v="191.73911111111107"/>
    <x v="2"/>
    <x v="4"/>
  </r>
  <r>
    <s v="SO - 0006830"/>
    <d v="2016-03-04T00:00:00"/>
    <x v="0"/>
    <n v="15"/>
    <x v="0"/>
    <s v="AUD"/>
    <x v="0"/>
    <x v="0"/>
    <x v="57"/>
    <n v="43"/>
    <n v="6"/>
    <x v="0"/>
    <n v="6"/>
    <n v="116.13333333333334"/>
    <n v="696.80000000000007"/>
    <n v="89.422666666666672"/>
    <n v="160.26400000000001"/>
    <x v="2"/>
    <x v="4"/>
  </r>
  <r>
    <s v="SO - 0006831"/>
    <d v="2016-03-04T00:00:00"/>
    <x v="15"/>
    <n v="13"/>
    <x v="1"/>
    <s v="AUD"/>
    <x v="1"/>
    <x v="0"/>
    <x v="18"/>
    <n v="37"/>
    <n v="5"/>
    <x v="1"/>
    <n v="6"/>
    <n v="122.83333333333333"/>
    <n v="737"/>
    <n v="62.64500000000001"/>
    <n v="361.12999999999994"/>
    <x v="2"/>
    <x v="4"/>
  </r>
  <r>
    <s v="SO - 0006832"/>
    <d v="2016-03-04T00:00:00"/>
    <x v="17"/>
    <n v="14"/>
    <x v="1"/>
    <s v="AUD"/>
    <x v="1"/>
    <x v="0"/>
    <x v="0"/>
    <n v="41"/>
    <n v="6"/>
    <x v="0"/>
    <n v="4"/>
    <n v="434.75555555555559"/>
    <n v="1739.0222222222224"/>
    <n v="317.37155555555557"/>
    <n v="469.53600000000006"/>
    <x v="2"/>
    <x v="4"/>
  </r>
  <r>
    <s v="SO - 0006833"/>
    <d v="2016-03-04T00:00:00"/>
    <x v="11"/>
    <n v="20"/>
    <x v="2"/>
    <s v="AUD"/>
    <x v="3"/>
    <x v="2"/>
    <x v="14"/>
    <n v="56"/>
    <n v="8"/>
    <x v="6"/>
    <n v="5"/>
    <n v="290.33333333333331"/>
    <n v="1451.6666666666665"/>
    <n v="238.07333333333332"/>
    <n v="261.29999999999995"/>
    <x v="2"/>
    <x v="4"/>
  </r>
  <r>
    <s v="SO - 0006834"/>
    <d v="2016-03-05T00:00:00"/>
    <x v="17"/>
    <n v="14"/>
    <x v="1"/>
    <s v="AUD"/>
    <x v="1"/>
    <x v="0"/>
    <x v="0"/>
    <n v="41"/>
    <n v="6"/>
    <x v="0"/>
    <n v="2"/>
    <n v="428.8"/>
    <n v="857.6"/>
    <n v="270.14400000000001"/>
    <n v="317.31200000000001"/>
    <x v="2"/>
    <x v="4"/>
  </r>
  <r>
    <s v="SO - 0006835"/>
    <d v="2016-03-05T00:00:00"/>
    <x v="18"/>
    <n v="3"/>
    <x v="2"/>
    <s v="AUD"/>
    <x v="2"/>
    <x v="1"/>
    <x v="49"/>
    <n v="8"/>
    <n v="2"/>
    <x v="7"/>
    <n v="5"/>
    <n v="441.45555555555552"/>
    <n v="2207.2777777777774"/>
    <n v="295.77522222222228"/>
    <n v="728.40166666666596"/>
    <x v="2"/>
    <x v="4"/>
  </r>
  <r>
    <s v="SO - 0006836"/>
    <d v="2016-03-05T00:00:00"/>
    <x v="3"/>
    <n v="6"/>
    <x v="1"/>
    <s v="AUD"/>
    <x v="2"/>
    <x v="1"/>
    <x v="3"/>
    <n v="17"/>
    <n v="3"/>
    <x v="2"/>
    <n v="8"/>
    <n v="431.03333333333336"/>
    <n v="3448.2666666666669"/>
    <n v="280.17166666666668"/>
    <n v="1206.8933333333334"/>
    <x v="2"/>
    <x v="4"/>
  </r>
  <r>
    <s v="SO - 0006837"/>
    <d v="2016-03-05T00:00:00"/>
    <x v="19"/>
    <n v="4"/>
    <x v="0"/>
    <s v="AUD"/>
    <x v="2"/>
    <x v="1"/>
    <x v="36"/>
    <n v="11"/>
    <n v="2"/>
    <x v="7"/>
    <n v="6"/>
    <n v="20.844444444444445"/>
    <n v="125.06666666666666"/>
    <n v="8.3377777777777791"/>
    <n v="75.039999999999992"/>
    <x v="2"/>
    <x v="4"/>
  </r>
  <r>
    <s v="SO - 0006838"/>
    <d v="2016-03-06T00:00:00"/>
    <x v="10"/>
    <n v="8"/>
    <x v="1"/>
    <s v="AUD"/>
    <x v="2"/>
    <x v="1"/>
    <x v="31"/>
    <n v="23"/>
    <n v="4"/>
    <x v="5"/>
    <n v="4"/>
    <n v="280.65555555555557"/>
    <n v="1122.6222222222223"/>
    <n v="224.52444444444447"/>
    <n v="224.52444444444438"/>
    <x v="2"/>
    <x v="4"/>
  </r>
  <r>
    <s v="SO - 0006839"/>
    <d v="2016-03-06T00:00:00"/>
    <x v="16"/>
    <n v="5"/>
    <x v="0"/>
    <s v="AUD"/>
    <x v="2"/>
    <x v="1"/>
    <x v="24"/>
    <n v="14"/>
    <n v="2"/>
    <x v="7"/>
    <n v="9"/>
    <n v="208.44444444444446"/>
    <n v="1876"/>
    <n v="175.09333333333333"/>
    <n v="300.16000000000008"/>
    <x v="2"/>
    <x v="4"/>
  </r>
  <r>
    <s v="SO - 0006840"/>
    <d v="2016-03-06T00:00:00"/>
    <x v="15"/>
    <n v="13"/>
    <x v="0"/>
    <s v="AUD"/>
    <x v="1"/>
    <x v="0"/>
    <x v="19"/>
    <n v="38"/>
    <n v="6"/>
    <x v="0"/>
    <n v="8"/>
    <n v="289.5888888888889"/>
    <n v="2316.7111111111112"/>
    <n v="147.69033333333334"/>
    <n v="1135.1884444444445"/>
    <x v="2"/>
    <x v="4"/>
  </r>
  <r>
    <s v="SO - 0006841"/>
    <d v="2016-03-07T00:00:00"/>
    <x v="16"/>
    <n v="5"/>
    <x v="2"/>
    <s v="AUD"/>
    <x v="2"/>
    <x v="1"/>
    <x v="26"/>
    <n v="15"/>
    <n v="2"/>
    <x v="7"/>
    <n v="3"/>
    <n v="424.33333333333331"/>
    <n v="1273"/>
    <n v="318.25"/>
    <n v="318.25"/>
    <x v="2"/>
    <x v="4"/>
  </r>
  <r>
    <s v="SO - 0006842"/>
    <d v="2016-03-07T00:00:00"/>
    <x v="13"/>
    <n v="19"/>
    <x v="0"/>
    <s v="AUD"/>
    <x v="3"/>
    <x v="2"/>
    <x v="23"/>
    <n v="53"/>
    <n v="8"/>
    <x v="6"/>
    <n v="4"/>
    <n v="678.18888888888887"/>
    <n v="2712.7555555555555"/>
    <n v="339.09444444444443"/>
    <n v="1356.3777777777777"/>
    <x v="2"/>
    <x v="4"/>
  </r>
  <r>
    <s v="SO - 0006843"/>
    <d v="2016-03-07T00:00:00"/>
    <x v="0"/>
    <n v="15"/>
    <x v="1"/>
    <s v="AUD"/>
    <x v="0"/>
    <x v="0"/>
    <x v="47"/>
    <n v="44"/>
    <n v="6"/>
    <x v="0"/>
    <n v="3"/>
    <n v="436.98888888888888"/>
    <n v="1310.9666666666667"/>
    <n v="231.60411111111114"/>
    <n v="616.15433333333328"/>
    <x v="2"/>
    <x v="4"/>
  </r>
  <r>
    <s v="SO - 0006844"/>
    <d v="2016-03-08T00:00:00"/>
    <x v="16"/>
    <n v="5"/>
    <x v="0"/>
    <s v="AUD"/>
    <x v="2"/>
    <x v="1"/>
    <x v="35"/>
    <n v="13"/>
    <n v="2"/>
    <x v="7"/>
    <n v="8"/>
    <n v="109.43333333333334"/>
    <n v="875.4666666666667"/>
    <n v="67.848666666666674"/>
    <n v="332.67733333333331"/>
    <x v="2"/>
    <x v="4"/>
  </r>
  <r>
    <s v="SO - 0006845"/>
    <d v="2016-03-08T00:00:00"/>
    <x v="14"/>
    <n v="10"/>
    <x v="1"/>
    <s v="AUD"/>
    <x v="2"/>
    <x v="0"/>
    <x v="38"/>
    <n v="27"/>
    <n v="4"/>
    <x v="5"/>
    <n v="8"/>
    <n v="145.91111111111113"/>
    <n v="1167.288888888889"/>
    <n v="93.38311111111112"/>
    <n v="420.22400000000005"/>
    <x v="2"/>
    <x v="4"/>
  </r>
  <r>
    <s v="SO - 0006846"/>
    <d v="2016-03-09T00:00:00"/>
    <x v="17"/>
    <n v="14"/>
    <x v="1"/>
    <s v="AUD"/>
    <x v="1"/>
    <x v="0"/>
    <x v="0"/>
    <n v="41"/>
    <n v="6"/>
    <x v="0"/>
    <n v="6"/>
    <n v="120.60000000000001"/>
    <n v="723.6"/>
    <n v="85.626000000000005"/>
    <n v="209.84399999999994"/>
    <x v="2"/>
    <x v="4"/>
  </r>
  <r>
    <s v="SO - 0006847"/>
    <d v="2016-03-09T00:00:00"/>
    <x v="10"/>
    <n v="8"/>
    <x v="2"/>
    <s v="AUD"/>
    <x v="2"/>
    <x v="1"/>
    <x v="44"/>
    <n v="21"/>
    <n v="3"/>
    <x v="2"/>
    <n v="6"/>
    <n v="332.02222222222224"/>
    <n v="1992.1333333333334"/>
    <n v="265.6177777777778"/>
    <n v="398.42666666666651"/>
    <x v="2"/>
    <x v="4"/>
  </r>
  <r>
    <s v="SO - 0006848"/>
    <d v="2016-03-09T00:00:00"/>
    <x v="0"/>
    <n v="15"/>
    <x v="1"/>
    <s v="AUD"/>
    <x v="0"/>
    <x v="0"/>
    <x v="8"/>
    <n v="42"/>
    <n v="6"/>
    <x v="0"/>
    <n v="8"/>
    <n v="87.844444444444449"/>
    <n v="702.75555555555559"/>
    <n v="74.667777777777772"/>
    <n v="105.41333333333341"/>
    <x v="2"/>
    <x v="4"/>
  </r>
  <r>
    <s v="SO - 0006849"/>
    <d v="2016-03-09T00:00:00"/>
    <x v="3"/>
    <n v="6"/>
    <x v="0"/>
    <s v="AUD"/>
    <x v="2"/>
    <x v="1"/>
    <x v="20"/>
    <n v="16"/>
    <n v="3"/>
    <x v="2"/>
    <n v="8"/>
    <n v="273.21111111111111"/>
    <n v="2185.6888888888889"/>
    <n v="172.12299999999999"/>
    <n v="808.70488888888895"/>
    <x v="2"/>
    <x v="4"/>
  </r>
  <r>
    <s v="SO - 0006850"/>
    <d v="2016-03-09T00:00:00"/>
    <x v="0"/>
    <n v="15"/>
    <x v="1"/>
    <s v="AUD"/>
    <x v="0"/>
    <x v="0"/>
    <x v="8"/>
    <n v="42"/>
    <n v="6"/>
    <x v="0"/>
    <n v="4"/>
    <n v="188.34444444444446"/>
    <n v="753.37777777777785"/>
    <n v="133.72455555555555"/>
    <n v="218.47955555555563"/>
    <x v="2"/>
    <x v="4"/>
  </r>
  <r>
    <s v="SO - 0006851"/>
    <d v="2016-03-09T00:00:00"/>
    <x v="3"/>
    <n v="6"/>
    <x v="1"/>
    <s v="AUD"/>
    <x v="2"/>
    <x v="1"/>
    <x v="20"/>
    <n v="16"/>
    <n v="3"/>
    <x v="2"/>
    <n v="2"/>
    <n v="713.92222222222222"/>
    <n v="1427.8444444444444"/>
    <n v="406.93566666666663"/>
    <n v="613.97311111111117"/>
    <x v="2"/>
    <x v="4"/>
  </r>
  <r>
    <s v="SO - 0006852"/>
    <d v="2016-03-10T00:00:00"/>
    <x v="10"/>
    <n v="8"/>
    <x v="1"/>
    <s v="AUD"/>
    <x v="2"/>
    <x v="1"/>
    <x v="13"/>
    <n v="22"/>
    <n v="3"/>
    <x v="2"/>
    <n v="5"/>
    <n v="93.055555555555557"/>
    <n v="465.27777777777777"/>
    <n v="53.041666666666657"/>
    <n v="200.06944444444451"/>
    <x v="2"/>
    <x v="4"/>
  </r>
  <r>
    <s v="SO - 0006853"/>
    <d v="2016-03-11T00:00:00"/>
    <x v="14"/>
    <n v="10"/>
    <x v="1"/>
    <s v="AUD"/>
    <x v="1"/>
    <x v="0"/>
    <x v="17"/>
    <n v="28"/>
    <n v="4"/>
    <x v="5"/>
    <n v="5"/>
    <n v="434.75555555555559"/>
    <n v="2173.7777777777778"/>
    <n v="369.54222222222222"/>
    <n v="326.06666666666661"/>
    <x v="2"/>
    <x v="4"/>
  </r>
  <r>
    <s v="SO - 0006854"/>
    <d v="2016-03-11T00:00:00"/>
    <x v="7"/>
    <n v="17"/>
    <x v="1"/>
    <s v="AUD"/>
    <x v="0"/>
    <x v="2"/>
    <x v="7"/>
    <n v="48"/>
    <n v="7"/>
    <x v="3"/>
    <n v="4"/>
    <n v="267.25555555555559"/>
    <n v="1069.0222222222224"/>
    <n v="155.00822222222223"/>
    <n v="448.98933333333343"/>
    <x v="2"/>
    <x v="4"/>
  </r>
  <r>
    <s v="SO - 0006855"/>
    <d v="2016-03-11T00:00:00"/>
    <x v="11"/>
    <n v="20"/>
    <x v="1"/>
    <s v="AUD"/>
    <x v="3"/>
    <x v="2"/>
    <x v="14"/>
    <n v="56"/>
    <n v="8"/>
    <x v="6"/>
    <n v="4"/>
    <n v="106.45555555555556"/>
    <n v="425.82222222222225"/>
    <n v="90.487222222222215"/>
    <n v="63.873333333333392"/>
    <x v="2"/>
    <x v="4"/>
  </r>
  <r>
    <s v="SO - 0006856"/>
    <d v="2016-03-11T00:00:00"/>
    <x v="14"/>
    <n v="10"/>
    <x v="1"/>
    <s v="AUD"/>
    <x v="1"/>
    <x v="0"/>
    <x v="45"/>
    <n v="29"/>
    <n v="4"/>
    <x v="5"/>
    <n v="9"/>
    <n v="110.17777777777778"/>
    <n v="991.6"/>
    <n v="71.615555555555559"/>
    <n v="347.05999999999995"/>
    <x v="2"/>
    <x v="4"/>
  </r>
  <r>
    <s v="SO - 0006857"/>
    <d v="2016-03-12T00:00:00"/>
    <x v="0"/>
    <n v="15"/>
    <x v="1"/>
    <s v="AUD"/>
    <x v="0"/>
    <x v="0"/>
    <x v="57"/>
    <n v="43"/>
    <n v="6"/>
    <x v="0"/>
    <n v="3"/>
    <n v="610.44444444444446"/>
    <n v="1831.3333333333335"/>
    <n v="445.62444444444441"/>
    <n v="494.46000000000026"/>
    <x v="2"/>
    <x v="4"/>
  </r>
  <r>
    <s v="SO - 0006858"/>
    <d v="2016-03-12T00:00:00"/>
    <x v="10"/>
    <n v="8"/>
    <x v="1"/>
    <s v="AUD"/>
    <x v="2"/>
    <x v="1"/>
    <x v="32"/>
    <n v="24"/>
    <n v="4"/>
    <x v="5"/>
    <n v="7"/>
    <n v="101.24444444444445"/>
    <n v="708.71111111111122"/>
    <n v="69.858666666666664"/>
    <n v="219.70044444444454"/>
    <x v="2"/>
    <x v="4"/>
  </r>
  <r>
    <s v="SO - 0006859"/>
    <d v="2016-03-12T00:00:00"/>
    <x v="4"/>
    <n v="7"/>
    <x v="1"/>
    <s v="AUD"/>
    <x v="2"/>
    <x v="1"/>
    <x v="48"/>
    <n v="20"/>
    <n v="3"/>
    <x v="2"/>
    <n v="4"/>
    <n v="430.28888888888889"/>
    <n v="1721.1555555555556"/>
    <n v="185.02422222222219"/>
    <n v="981.0586666666668"/>
    <x v="2"/>
    <x v="4"/>
  </r>
  <r>
    <s v="SO - 0006860"/>
    <d v="2016-03-12T00:00:00"/>
    <x v="16"/>
    <n v="5"/>
    <x v="1"/>
    <s v="AUD"/>
    <x v="2"/>
    <x v="1"/>
    <x v="51"/>
    <n v="12"/>
    <n v="2"/>
    <x v="7"/>
    <n v="4"/>
    <n v="290.33333333333331"/>
    <n v="1161.3333333333333"/>
    <n v="246.7833333333333"/>
    <n v="174.20000000000005"/>
    <x v="2"/>
    <x v="4"/>
  </r>
  <r>
    <s v="SO - 0006861"/>
    <d v="2016-03-12T00:00:00"/>
    <x v="16"/>
    <n v="5"/>
    <x v="1"/>
    <s v="AUD"/>
    <x v="2"/>
    <x v="1"/>
    <x v="35"/>
    <n v="13"/>
    <n v="2"/>
    <x v="7"/>
    <n v="3"/>
    <n v="408.70000000000005"/>
    <n v="1226.1000000000001"/>
    <n v="269.74200000000002"/>
    <n v="416.87400000000002"/>
    <x v="2"/>
    <x v="4"/>
  </r>
  <r>
    <s v="SO - 0006862"/>
    <d v="2016-03-12T00:00:00"/>
    <x v="3"/>
    <n v="6"/>
    <x v="1"/>
    <s v="AUD"/>
    <x v="2"/>
    <x v="1"/>
    <x v="20"/>
    <n v="16"/>
    <n v="3"/>
    <x v="2"/>
    <n v="5"/>
    <n v="141.44444444444446"/>
    <n v="707.22222222222229"/>
    <n v="118.81333333333333"/>
    <n v="113.15555555555568"/>
    <x v="2"/>
    <x v="4"/>
  </r>
  <r>
    <s v="SO - 0006863"/>
    <d v="2016-03-12T00:00:00"/>
    <x v="6"/>
    <n v="1"/>
    <x v="1"/>
    <s v="AUD"/>
    <x v="2"/>
    <x v="1"/>
    <x v="41"/>
    <n v="2"/>
    <n v="1"/>
    <x v="4"/>
    <n v="6"/>
    <n v="104.96666666666667"/>
    <n v="629.79999999999995"/>
    <n v="83.973333333333343"/>
    <n v="125.95999999999992"/>
    <x v="2"/>
    <x v="4"/>
  </r>
  <r>
    <s v="SO - 0006864"/>
    <d v="2016-03-12T00:00:00"/>
    <x v="1"/>
    <n v="11"/>
    <x v="1"/>
    <s v="AUD"/>
    <x v="1"/>
    <x v="0"/>
    <x v="43"/>
    <n v="30"/>
    <n v="5"/>
    <x v="1"/>
    <n v="9"/>
    <n v="444.43333333333334"/>
    <n v="3999.9"/>
    <n v="279.99299999999999"/>
    <n v="1479.9630000000002"/>
    <x v="2"/>
    <x v="4"/>
  </r>
  <r>
    <s v="SO - 0006865"/>
    <d v="2016-03-13T00:00:00"/>
    <x v="2"/>
    <n v="12"/>
    <x v="1"/>
    <s v="AUD"/>
    <x v="1"/>
    <x v="0"/>
    <x v="40"/>
    <n v="33"/>
    <n v="5"/>
    <x v="1"/>
    <n v="3"/>
    <n v="270.97777777777782"/>
    <n v="812.93333333333339"/>
    <n v="151.74755555555558"/>
    <n v="357.69066666666663"/>
    <x v="2"/>
    <x v="4"/>
  </r>
  <r>
    <s v="SO - 0006866"/>
    <d v="2016-03-13T00:00:00"/>
    <x v="7"/>
    <n v="17"/>
    <x v="0"/>
    <s v="AUD"/>
    <x v="0"/>
    <x v="2"/>
    <x v="7"/>
    <n v="48"/>
    <n v="7"/>
    <x v="3"/>
    <n v="4"/>
    <n v="29.033333333333335"/>
    <n v="116.13333333333334"/>
    <n v="23.22666666666667"/>
    <n v="23.226666666666659"/>
    <x v="2"/>
    <x v="4"/>
  </r>
  <r>
    <s v="SO - 0006867"/>
    <d v="2016-03-13T00:00:00"/>
    <x v="13"/>
    <n v="19"/>
    <x v="1"/>
    <s v="AUD"/>
    <x v="3"/>
    <x v="2"/>
    <x v="23"/>
    <n v="53"/>
    <n v="8"/>
    <x v="6"/>
    <n v="6"/>
    <n v="433.26666666666665"/>
    <n v="2599.6"/>
    <n v="285.95600000000002"/>
    <n v="883.86399999999981"/>
    <x v="2"/>
    <x v="4"/>
  </r>
  <r>
    <s v="SO - 0006868"/>
    <d v="2016-03-13T00:00:00"/>
    <x v="14"/>
    <n v="10"/>
    <x v="1"/>
    <s v="AUD"/>
    <x v="2"/>
    <x v="0"/>
    <x v="38"/>
    <n v="27"/>
    <n v="4"/>
    <x v="5"/>
    <n v="4"/>
    <n v="121.34444444444446"/>
    <n v="485.37777777777785"/>
    <n v="60.672222222222231"/>
    <n v="242.68888888888893"/>
    <x v="2"/>
    <x v="4"/>
  </r>
  <r>
    <s v="SO - 0006869"/>
    <d v="2016-03-13T00:00:00"/>
    <x v="12"/>
    <n v="2"/>
    <x v="0"/>
    <s v="AUD"/>
    <x v="2"/>
    <x v="1"/>
    <x v="37"/>
    <n v="5"/>
    <n v="1"/>
    <x v="4"/>
    <n v="1"/>
    <n v="588.8555555555555"/>
    <n v="588.8555555555555"/>
    <n v="241.43077777777776"/>
    <n v="347.42477777777776"/>
    <x v="2"/>
    <x v="4"/>
  </r>
  <r>
    <s v="SO - 0006870"/>
    <d v="2016-03-13T00:00:00"/>
    <x v="10"/>
    <n v="8"/>
    <x v="1"/>
    <s v="AUD"/>
    <x v="2"/>
    <x v="1"/>
    <x v="31"/>
    <n v="23"/>
    <n v="4"/>
    <x v="5"/>
    <n v="3"/>
    <n v="116.13333333333334"/>
    <n v="348.40000000000003"/>
    <n v="77.809333333333342"/>
    <n v="114.97200000000001"/>
    <x v="2"/>
    <x v="4"/>
  </r>
  <r>
    <s v="SO - 0006871"/>
    <d v="2016-03-13T00:00:00"/>
    <x v="12"/>
    <n v="2"/>
    <x v="1"/>
    <s v="AUD"/>
    <x v="2"/>
    <x v="1"/>
    <x v="15"/>
    <n v="4"/>
    <n v="1"/>
    <x v="4"/>
    <n v="6"/>
    <n v="125.8111111111111"/>
    <n v="754.86666666666656"/>
    <n v="76.74477777777777"/>
    <n v="294.39799999999991"/>
    <x v="2"/>
    <x v="4"/>
  </r>
  <r>
    <s v="SO - 0006872"/>
    <d v="2016-03-14T00:00:00"/>
    <x v="5"/>
    <n v="16"/>
    <x v="0"/>
    <s v="AUD"/>
    <x v="0"/>
    <x v="0"/>
    <x v="47"/>
    <n v="44"/>
    <n v="7"/>
    <x v="3"/>
    <n v="9"/>
    <n v="254.60000000000002"/>
    <n v="2291.4"/>
    <n v="190.95000000000002"/>
    <n v="572.84999999999991"/>
    <x v="2"/>
    <x v="4"/>
  </r>
  <r>
    <s v="SO - 0006873"/>
    <d v="2016-03-14T00:00:00"/>
    <x v="16"/>
    <n v="5"/>
    <x v="0"/>
    <s v="AUD"/>
    <x v="2"/>
    <x v="1"/>
    <x v="26"/>
    <n v="15"/>
    <n v="2"/>
    <x v="7"/>
    <n v="8"/>
    <n v="108.6888888888889"/>
    <n v="869.51111111111118"/>
    <n v="47.82311111111111"/>
    <n v="486.92622222222229"/>
    <x v="2"/>
    <x v="4"/>
  </r>
  <r>
    <s v="SO - 0006874"/>
    <d v="2016-03-14T00:00:00"/>
    <x v="13"/>
    <n v="19"/>
    <x v="0"/>
    <s v="AUD"/>
    <x v="3"/>
    <x v="2"/>
    <x v="39"/>
    <n v="54"/>
    <n v="8"/>
    <x v="6"/>
    <n v="3"/>
    <n v="299.26666666666665"/>
    <n v="897.8"/>
    <n v="212.47933333333333"/>
    <n v="260.36199999999997"/>
    <x v="2"/>
    <x v="4"/>
  </r>
  <r>
    <s v="SO - 0006875"/>
    <d v="2016-03-14T00:00:00"/>
    <x v="17"/>
    <n v="14"/>
    <x v="2"/>
    <s v="AUD"/>
    <x v="1"/>
    <x v="0"/>
    <x v="28"/>
    <n v="40"/>
    <n v="6"/>
    <x v="0"/>
    <n v="2"/>
    <n v="87.1"/>
    <n v="174.2"/>
    <n v="56.615000000000002"/>
    <n v="60.969999999999985"/>
    <x v="2"/>
    <x v="4"/>
  </r>
  <r>
    <s v="SO - 0006876"/>
    <d v="2016-03-15T00:00:00"/>
    <x v="1"/>
    <n v="11"/>
    <x v="1"/>
    <s v="AUD"/>
    <x v="1"/>
    <x v="0"/>
    <x v="43"/>
    <n v="30"/>
    <n v="5"/>
    <x v="1"/>
    <n v="9"/>
    <n v="99.01111111111112"/>
    <n v="891.10000000000014"/>
    <n v="69.307777777777773"/>
    <n v="267.33000000000015"/>
    <x v="2"/>
    <x v="4"/>
  </r>
  <r>
    <s v="SO - 0006877"/>
    <d v="2016-03-15T00:00:00"/>
    <x v="4"/>
    <n v="7"/>
    <x v="0"/>
    <s v="AUD"/>
    <x v="2"/>
    <x v="1"/>
    <x v="48"/>
    <n v="20"/>
    <n v="3"/>
    <x v="2"/>
    <n v="9"/>
    <n v="253.11111111111111"/>
    <n v="2278"/>
    <n v="124.02444444444444"/>
    <n v="1161.78"/>
    <x v="2"/>
    <x v="4"/>
  </r>
  <r>
    <s v="SO - 0006878"/>
    <d v="2016-03-15T00:00:00"/>
    <x v="7"/>
    <n v="17"/>
    <x v="1"/>
    <s v="AUD"/>
    <x v="0"/>
    <x v="2"/>
    <x v="21"/>
    <n v="49"/>
    <n v="7"/>
    <x v="3"/>
    <n v="7"/>
    <n v="303.73333333333335"/>
    <n v="2126.1333333333332"/>
    <n v="160.97866666666667"/>
    <n v="999.2826666666665"/>
    <x v="2"/>
    <x v="4"/>
  </r>
  <r>
    <s v="SO - 0006879"/>
    <d v="2016-03-15T00:00:00"/>
    <x v="2"/>
    <n v="12"/>
    <x v="1"/>
    <s v="AUD"/>
    <x v="1"/>
    <x v="0"/>
    <x v="2"/>
    <n v="34"/>
    <n v="5"/>
    <x v="1"/>
    <n v="5"/>
    <n v="88.588888888888903"/>
    <n v="442.94444444444451"/>
    <n v="46.952111111111122"/>
    <n v="208.1838888888889"/>
    <x v="2"/>
    <x v="4"/>
  </r>
  <r>
    <s v="SO - 0006880"/>
    <d v="2016-03-15T00:00:00"/>
    <x v="19"/>
    <n v="4"/>
    <x v="1"/>
    <s v="AUD"/>
    <x v="2"/>
    <x v="1"/>
    <x v="51"/>
    <n v="12"/>
    <n v="2"/>
    <x v="7"/>
    <n v="1"/>
    <n v="122.83333333333333"/>
    <n v="122.83333333333333"/>
    <n v="55.275000000000006"/>
    <n v="67.558333333333323"/>
    <x v="2"/>
    <x v="4"/>
  </r>
  <r>
    <s v="SO - 0006881"/>
    <d v="2016-03-16T00:00:00"/>
    <x v="14"/>
    <n v="10"/>
    <x v="0"/>
    <s v="AUD"/>
    <x v="2"/>
    <x v="0"/>
    <x v="38"/>
    <n v="27"/>
    <n v="4"/>
    <x v="5"/>
    <n v="4"/>
    <n v="139.95555555555558"/>
    <n v="559.82222222222231"/>
    <n v="57.381777777777785"/>
    <n v="330.29511111111117"/>
    <x v="2"/>
    <x v="4"/>
  </r>
  <r>
    <s v="SO - 0006882"/>
    <d v="2016-03-16T00:00:00"/>
    <x v="19"/>
    <n v="4"/>
    <x v="2"/>
    <s v="AUD"/>
    <x v="2"/>
    <x v="1"/>
    <x v="36"/>
    <n v="11"/>
    <n v="2"/>
    <x v="7"/>
    <n v="1"/>
    <n v="113.15555555555555"/>
    <n v="113.15555555555555"/>
    <n v="63.367111111111122"/>
    <n v="49.78844444444443"/>
    <x v="2"/>
    <x v="4"/>
  </r>
  <r>
    <s v="SO - 0006883"/>
    <d v="2016-03-16T00:00:00"/>
    <x v="15"/>
    <n v="13"/>
    <x v="0"/>
    <s v="AUD"/>
    <x v="1"/>
    <x v="0"/>
    <x v="54"/>
    <n v="36"/>
    <n v="5"/>
    <x v="1"/>
    <n v="4"/>
    <n v="138.46666666666667"/>
    <n v="553.86666666666667"/>
    <n v="92.77266666666668"/>
    <n v="182.77599999999995"/>
    <x v="2"/>
    <x v="4"/>
  </r>
  <r>
    <s v="SO - 0006884"/>
    <d v="2016-03-16T00:00:00"/>
    <x v="11"/>
    <n v="20"/>
    <x v="0"/>
    <s v="AUD"/>
    <x v="3"/>
    <x v="2"/>
    <x v="25"/>
    <n v="57"/>
    <n v="8"/>
    <x v="6"/>
    <n v="8"/>
    <n v="198.76666666666668"/>
    <n v="1590.1333333333334"/>
    <n v="164.97633333333334"/>
    <n v="270.32266666666669"/>
    <x v="2"/>
    <x v="4"/>
  </r>
  <r>
    <s v="SO - 0006885"/>
    <d v="2016-03-16T00:00:00"/>
    <x v="17"/>
    <n v="14"/>
    <x v="1"/>
    <s v="AUD"/>
    <x v="1"/>
    <x v="0"/>
    <x v="50"/>
    <n v="39"/>
    <n v="6"/>
    <x v="0"/>
    <n v="1"/>
    <n v="350.63333333333338"/>
    <n v="350.63333333333338"/>
    <n v="220.899"/>
    <n v="129.73433333333338"/>
    <x v="2"/>
    <x v="4"/>
  </r>
  <r>
    <s v="SO - 0006886"/>
    <d v="2016-03-17T00:00:00"/>
    <x v="12"/>
    <n v="2"/>
    <x v="0"/>
    <s v="AUD"/>
    <x v="2"/>
    <x v="1"/>
    <x v="37"/>
    <n v="5"/>
    <n v="1"/>
    <x v="4"/>
    <n v="2"/>
    <n v="125.06666666666668"/>
    <n v="250.13333333333335"/>
    <n v="65.034666666666681"/>
    <n v="120.06399999999999"/>
    <x v="2"/>
    <x v="4"/>
  </r>
  <r>
    <s v="SO - 0006887"/>
    <d v="2016-03-17T00:00:00"/>
    <x v="15"/>
    <n v="13"/>
    <x v="0"/>
    <s v="AUD"/>
    <x v="1"/>
    <x v="0"/>
    <x v="54"/>
    <n v="36"/>
    <n v="5"/>
    <x v="1"/>
    <n v="8"/>
    <n v="119.11111111111111"/>
    <n v="952.88888888888891"/>
    <n v="54.791111111111114"/>
    <n v="514.55999999999995"/>
    <x v="2"/>
    <x v="4"/>
  </r>
  <r>
    <s v="SO - 0006888"/>
    <d v="2016-03-17T00:00:00"/>
    <x v="16"/>
    <n v="5"/>
    <x v="1"/>
    <s v="AUD"/>
    <x v="2"/>
    <x v="1"/>
    <x v="35"/>
    <n v="13"/>
    <n v="2"/>
    <x v="7"/>
    <n v="6"/>
    <n v="27.544444444444444"/>
    <n v="165.26666666666665"/>
    <n v="20.658333333333335"/>
    <n v="41.316666666666634"/>
    <x v="2"/>
    <x v="4"/>
  </r>
  <r>
    <s v="SO - 0006889"/>
    <d v="2016-03-17T00:00:00"/>
    <x v="1"/>
    <n v="11"/>
    <x v="1"/>
    <s v="AUD"/>
    <x v="1"/>
    <x v="0"/>
    <x v="43"/>
    <n v="30"/>
    <n v="5"/>
    <x v="1"/>
    <n v="8"/>
    <n v="278.42222222222222"/>
    <n v="2227.3777777777777"/>
    <n v="119.72155555555557"/>
    <n v="1269.6053333333332"/>
    <x v="2"/>
    <x v="4"/>
  </r>
  <r>
    <s v="SO - 0006890"/>
    <d v="2016-03-17T00:00:00"/>
    <x v="16"/>
    <n v="5"/>
    <x v="0"/>
    <s v="AUD"/>
    <x v="2"/>
    <x v="1"/>
    <x v="24"/>
    <n v="14"/>
    <n v="2"/>
    <x v="7"/>
    <n v="6"/>
    <n v="121.34444444444446"/>
    <n v="728.06666666666683"/>
    <n v="86.154555555555561"/>
    <n v="211.13933333333352"/>
    <x v="2"/>
    <x v="4"/>
  </r>
  <r>
    <s v="SO - 0006891"/>
    <d v="2016-03-17T00:00:00"/>
    <x v="8"/>
    <n v="9"/>
    <x v="1"/>
    <s v="AUD"/>
    <x v="2"/>
    <x v="1"/>
    <x v="10"/>
    <n v="25"/>
    <n v="4"/>
    <x v="5"/>
    <n v="9"/>
    <n v="444.43333333333334"/>
    <n v="3999.9"/>
    <n v="333.32500000000005"/>
    <n v="999.97499999999991"/>
    <x v="2"/>
    <x v="4"/>
  </r>
  <r>
    <s v="SO - 0006892"/>
    <d v="2016-03-17T00:00:00"/>
    <x v="19"/>
    <n v="4"/>
    <x v="0"/>
    <s v="AUD"/>
    <x v="2"/>
    <x v="1"/>
    <x v="36"/>
    <n v="11"/>
    <n v="2"/>
    <x v="7"/>
    <n v="6"/>
    <n v="115.38888888888889"/>
    <n v="692.33333333333326"/>
    <n v="70.387222222222221"/>
    <n v="270.00999999999993"/>
    <x v="2"/>
    <x v="4"/>
  </r>
  <r>
    <s v="SO - 0006893"/>
    <d v="2016-03-17T00:00:00"/>
    <x v="15"/>
    <n v="13"/>
    <x v="0"/>
    <s v="AUD"/>
    <x v="1"/>
    <x v="0"/>
    <x v="18"/>
    <n v="37"/>
    <n v="6"/>
    <x v="0"/>
    <n v="6"/>
    <n v="428.05555555555554"/>
    <n v="2568.333333333333"/>
    <n v="256.83333333333331"/>
    <n v="1027.333333333333"/>
    <x v="2"/>
    <x v="4"/>
  </r>
  <r>
    <s v="SO - 0006894"/>
    <d v="2016-03-17T00:00:00"/>
    <x v="11"/>
    <n v="20"/>
    <x v="1"/>
    <s v="AUD"/>
    <x v="3"/>
    <x v="2"/>
    <x v="14"/>
    <n v="56"/>
    <n v="8"/>
    <x v="6"/>
    <n v="8"/>
    <n v="113.15555555555555"/>
    <n v="905.24444444444441"/>
    <n v="73.551111111111112"/>
    <n v="316.83555555555552"/>
    <x v="2"/>
    <x v="4"/>
  </r>
  <r>
    <s v="SO - 0006895"/>
    <d v="2016-03-18T00:00:00"/>
    <x v="16"/>
    <n v="5"/>
    <x v="1"/>
    <s v="AUD"/>
    <x v="2"/>
    <x v="1"/>
    <x v="35"/>
    <n v="13"/>
    <n v="2"/>
    <x v="7"/>
    <n v="5"/>
    <n v="26.055555555555557"/>
    <n v="130.27777777777777"/>
    <n v="15.633333333333333"/>
    <n v="52.111111111111114"/>
    <x v="2"/>
    <x v="4"/>
  </r>
  <r>
    <s v="SO - 0006896"/>
    <d v="2016-03-19T00:00:00"/>
    <x v="19"/>
    <n v="4"/>
    <x v="0"/>
    <s v="AUD"/>
    <x v="2"/>
    <x v="1"/>
    <x v="33"/>
    <n v="10"/>
    <n v="2"/>
    <x v="7"/>
    <n v="3"/>
    <n v="110.92222222222223"/>
    <n v="332.76666666666671"/>
    <n v="86.51933333333335"/>
    <n v="73.208666666666659"/>
    <x v="2"/>
    <x v="4"/>
  </r>
  <r>
    <s v="SO - 0006897"/>
    <d v="2016-03-19T00:00:00"/>
    <x v="7"/>
    <n v="17"/>
    <x v="0"/>
    <s v="AUD"/>
    <x v="0"/>
    <x v="2"/>
    <x v="7"/>
    <n v="48"/>
    <n v="7"/>
    <x v="3"/>
    <n v="3"/>
    <n v="290.33333333333331"/>
    <n v="871"/>
    <n v="171.29666666666665"/>
    <n v="357.11"/>
    <x v="2"/>
    <x v="4"/>
  </r>
  <r>
    <s v="SO - 0006898"/>
    <d v="2016-03-19T00:00:00"/>
    <x v="16"/>
    <n v="5"/>
    <x v="1"/>
    <s v="AUD"/>
    <x v="2"/>
    <x v="1"/>
    <x v="24"/>
    <n v="14"/>
    <n v="2"/>
    <x v="7"/>
    <n v="1"/>
    <n v="579.17777777777781"/>
    <n v="579.17777777777781"/>
    <n v="364.88200000000001"/>
    <n v="214.2957777777778"/>
    <x v="2"/>
    <x v="4"/>
  </r>
  <r>
    <s v="SO - 0006899"/>
    <d v="2016-03-19T00:00:00"/>
    <x v="18"/>
    <n v="3"/>
    <x v="1"/>
    <s v="AUD"/>
    <x v="2"/>
    <x v="1"/>
    <x v="27"/>
    <n v="7"/>
    <n v="1"/>
    <x v="4"/>
    <n v="3"/>
    <n v="128.78888888888889"/>
    <n v="386.36666666666667"/>
    <n v="55.379222222222232"/>
    <n v="220.22899999999998"/>
    <x v="2"/>
    <x v="4"/>
  </r>
  <r>
    <s v="SO - 0006900"/>
    <d v="2016-03-19T00:00:00"/>
    <x v="15"/>
    <n v="13"/>
    <x v="1"/>
    <s v="AUD"/>
    <x v="1"/>
    <x v="0"/>
    <x v="19"/>
    <n v="38"/>
    <n v="6"/>
    <x v="0"/>
    <n v="7"/>
    <n v="98.266666666666666"/>
    <n v="687.86666666666667"/>
    <n v="68.786666666666662"/>
    <n v="206.36"/>
    <x v="2"/>
    <x v="4"/>
  </r>
  <r>
    <s v="SO - 0006901"/>
    <d v="2016-03-20T00:00:00"/>
    <x v="19"/>
    <n v="4"/>
    <x v="0"/>
    <s v="AUD"/>
    <x v="2"/>
    <x v="1"/>
    <x v="33"/>
    <n v="10"/>
    <n v="2"/>
    <x v="7"/>
    <n v="3"/>
    <n v="360.31111111111113"/>
    <n v="1080.9333333333334"/>
    <n v="158.53688888888891"/>
    <n v="605.32266666666669"/>
    <x v="2"/>
    <x v="4"/>
  </r>
  <r>
    <s v="SO - 0006902"/>
    <d v="2016-03-20T00:00:00"/>
    <x v="18"/>
    <n v="3"/>
    <x v="1"/>
    <s v="AUD"/>
    <x v="2"/>
    <x v="1"/>
    <x v="27"/>
    <n v="7"/>
    <n v="1"/>
    <x v="4"/>
    <n v="3"/>
    <n v="111.66666666666667"/>
    <n v="335"/>
    <n v="65.883333333333326"/>
    <n v="137.35000000000002"/>
    <x v="2"/>
    <x v="4"/>
  </r>
  <r>
    <s v="SO - 0006903"/>
    <d v="2016-03-20T00:00:00"/>
    <x v="11"/>
    <n v="20"/>
    <x v="1"/>
    <s v="AUD"/>
    <x v="3"/>
    <x v="2"/>
    <x v="14"/>
    <n v="56"/>
    <n v="8"/>
    <x v="6"/>
    <n v="4"/>
    <n v="101.98888888888888"/>
    <n v="407.95555555555552"/>
    <n v="82.611000000000004"/>
    <n v="77.511555555555503"/>
    <x v="2"/>
    <x v="4"/>
  </r>
  <r>
    <s v="SO - 0006904"/>
    <d v="2016-03-20T00:00:00"/>
    <x v="9"/>
    <n v="18"/>
    <x v="1"/>
    <s v="AUD"/>
    <x v="0"/>
    <x v="2"/>
    <x v="11"/>
    <n v="51"/>
    <n v="7"/>
    <x v="3"/>
    <n v="8"/>
    <n v="608.95555555555563"/>
    <n v="4871.6444444444451"/>
    <n v="456.71666666666675"/>
    <n v="1217.911111111111"/>
    <x v="2"/>
    <x v="4"/>
  </r>
  <r>
    <s v="SO - 0006905"/>
    <d v="2016-03-20T00:00:00"/>
    <x v="1"/>
    <n v="11"/>
    <x v="0"/>
    <s v="AUD"/>
    <x v="1"/>
    <x v="0"/>
    <x v="43"/>
    <n v="30"/>
    <n v="5"/>
    <x v="1"/>
    <n v="3"/>
    <n v="221.84444444444446"/>
    <n v="665.53333333333342"/>
    <n v="104.2668888888889"/>
    <n v="352.73266666666672"/>
    <x v="2"/>
    <x v="4"/>
  </r>
  <r>
    <s v="SO - 0006906"/>
    <d v="2016-03-21T00:00:00"/>
    <x v="8"/>
    <n v="9"/>
    <x v="1"/>
    <s v="AUD"/>
    <x v="2"/>
    <x v="1"/>
    <x v="32"/>
    <n v="24"/>
    <n v="4"/>
    <x v="5"/>
    <n v="9"/>
    <n v="572.47777777777776"/>
    <n v="5152.3"/>
    <n v="280.51411111111111"/>
    <n v="2627.6730000000002"/>
    <x v="2"/>
    <x v="4"/>
  </r>
  <r>
    <s v="SO - 0006907"/>
    <d v="2016-03-21T00:00:00"/>
    <x v="8"/>
    <n v="9"/>
    <x v="0"/>
    <s v="AUD"/>
    <x v="2"/>
    <x v="0"/>
    <x v="53"/>
    <n v="26"/>
    <n v="4"/>
    <x v="5"/>
    <n v="8"/>
    <n v="94.544444444444437"/>
    <n v="756.3555555555555"/>
    <n v="79.417333333333332"/>
    <n v="121.01688888888884"/>
    <x v="2"/>
    <x v="4"/>
  </r>
  <r>
    <s v="SO - 0006908"/>
    <d v="2016-03-21T00:00:00"/>
    <x v="2"/>
    <n v="12"/>
    <x v="0"/>
    <s v="AUD"/>
    <x v="1"/>
    <x v="0"/>
    <x v="2"/>
    <n v="34"/>
    <n v="5"/>
    <x v="1"/>
    <n v="6"/>
    <n v="276.18888888888893"/>
    <n v="1657.1333333333337"/>
    <n v="190.57033333333334"/>
    <n v="513.71133333333364"/>
    <x v="2"/>
    <x v="4"/>
  </r>
  <r>
    <s v="SO - 0006909"/>
    <d v="2016-03-22T00:00:00"/>
    <x v="18"/>
    <n v="3"/>
    <x v="1"/>
    <s v="AUD"/>
    <x v="2"/>
    <x v="1"/>
    <x v="49"/>
    <n v="8"/>
    <n v="2"/>
    <x v="7"/>
    <n v="4"/>
    <n v="18.611111111111111"/>
    <n v="74.444444444444443"/>
    <n v="12.469444444444445"/>
    <n v="24.566666666666663"/>
    <x v="2"/>
    <x v="4"/>
  </r>
  <r>
    <s v="SO - 0006910"/>
    <d v="2016-03-22T00:00:00"/>
    <x v="1"/>
    <n v="11"/>
    <x v="1"/>
    <s v="AUD"/>
    <x v="1"/>
    <x v="0"/>
    <x v="43"/>
    <n v="30"/>
    <n v="5"/>
    <x v="1"/>
    <n v="6"/>
    <n v="111.66666666666667"/>
    <n v="670"/>
    <n v="91.566666666666663"/>
    <n v="120.60000000000002"/>
    <x v="2"/>
    <x v="4"/>
  </r>
  <r>
    <s v="SO - 0006911"/>
    <d v="2016-03-22T00:00:00"/>
    <x v="8"/>
    <n v="9"/>
    <x v="0"/>
    <s v="AUD"/>
    <x v="2"/>
    <x v="1"/>
    <x v="32"/>
    <n v="24"/>
    <n v="4"/>
    <x v="5"/>
    <n v="9"/>
    <n v="433.26666666666665"/>
    <n v="3899.3999999999996"/>
    <n v="346.6133333333334"/>
    <n v="779.8799999999992"/>
    <x v="2"/>
    <x v="4"/>
  </r>
  <r>
    <s v="SO - 0006912"/>
    <d v="2016-03-22T00:00:00"/>
    <x v="12"/>
    <n v="2"/>
    <x v="0"/>
    <s v="AUD"/>
    <x v="2"/>
    <x v="1"/>
    <x v="15"/>
    <n v="4"/>
    <n v="1"/>
    <x v="4"/>
    <n v="4"/>
    <n v="444.43333333333334"/>
    <n v="1777.7333333333333"/>
    <n v="373.32400000000001"/>
    <n v="284.4373333333333"/>
    <x v="2"/>
    <x v="4"/>
  </r>
  <r>
    <s v="SO - 0006913"/>
    <d v="2016-03-23T00:00:00"/>
    <x v="5"/>
    <n v="16"/>
    <x v="0"/>
    <s v="AUD"/>
    <x v="0"/>
    <x v="0"/>
    <x v="5"/>
    <n v="45"/>
    <n v="7"/>
    <x v="3"/>
    <n v="7"/>
    <n v="207.7"/>
    <n v="1453.8999999999999"/>
    <n v="141.23599999999999"/>
    <n v="465.24799999999993"/>
    <x v="2"/>
    <x v="4"/>
  </r>
  <r>
    <s v="SO - 0006914"/>
    <d v="2016-03-23T00:00:00"/>
    <x v="2"/>
    <n v="12"/>
    <x v="0"/>
    <s v="AUD"/>
    <x v="1"/>
    <x v="0"/>
    <x v="16"/>
    <n v="35"/>
    <n v="5"/>
    <x v="1"/>
    <n v="1"/>
    <n v="615.65555555555557"/>
    <n v="615.65555555555557"/>
    <n v="270.88844444444447"/>
    <n v="344.76711111111109"/>
    <x v="2"/>
    <x v="4"/>
  </r>
  <r>
    <s v="SO - 0006915"/>
    <d v="2016-03-23T00:00:00"/>
    <x v="8"/>
    <n v="9"/>
    <x v="0"/>
    <s v="AUD"/>
    <x v="2"/>
    <x v="0"/>
    <x v="53"/>
    <n v="26"/>
    <n v="4"/>
    <x v="5"/>
    <n v="3"/>
    <n v="22.333333333333332"/>
    <n v="67"/>
    <n v="17.643333333333334"/>
    <n v="14.069999999999993"/>
    <x v="2"/>
    <x v="4"/>
  </r>
  <r>
    <s v="SO - 0006916"/>
    <d v="2016-03-24T00:00:00"/>
    <x v="10"/>
    <n v="8"/>
    <x v="2"/>
    <s v="AUD"/>
    <x v="2"/>
    <x v="1"/>
    <x v="31"/>
    <n v="23"/>
    <n v="4"/>
    <x v="5"/>
    <n v="8"/>
    <n v="343.18888888888893"/>
    <n v="2745.5111111111114"/>
    <n v="247.096"/>
    <n v="768.74311111111138"/>
    <x v="2"/>
    <x v="4"/>
  </r>
  <r>
    <s v="SO - 0006917"/>
    <d v="2016-03-24T00:00:00"/>
    <x v="0"/>
    <n v="15"/>
    <x v="1"/>
    <s v="AUD"/>
    <x v="0"/>
    <x v="0"/>
    <x v="47"/>
    <n v="44"/>
    <n v="6"/>
    <x v="0"/>
    <n v="9"/>
    <n v="111.66666666666667"/>
    <n v="1005"/>
    <n v="80.400000000000006"/>
    <n v="281.39999999999998"/>
    <x v="2"/>
    <x v="4"/>
  </r>
  <r>
    <s v="SO - 0006918"/>
    <d v="2016-03-24T00:00:00"/>
    <x v="11"/>
    <n v="20"/>
    <x v="1"/>
    <s v="AUD"/>
    <x v="3"/>
    <x v="2"/>
    <x v="14"/>
    <n v="56"/>
    <n v="8"/>
    <x v="6"/>
    <n v="9"/>
    <n v="186.85555555555555"/>
    <n v="1681.7"/>
    <n v="102.77055555555556"/>
    <n v="756.76499999999999"/>
    <x v="2"/>
    <x v="4"/>
  </r>
  <r>
    <s v="SO - 0006919"/>
    <d v="2016-03-25T00:00:00"/>
    <x v="17"/>
    <n v="14"/>
    <x v="1"/>
    <s v="AUD"/>
    <x v="1"/>
    <x v="0"/>
    <x v="50"/>
    <n v="39"/>
    <n v="6"/>
    <x v="0"/>
    <n v="8"/>
    <n v="110.92222222222223"/>
    <n v="887.37777777777785"/>
    <n v="93.174666666666667"/>
    <n v="141.98044444444452"/>
    <x v="2"/>
    <x v="4"/>
  </r>
  <r>
    <s v="SO - 0006920"/>
    <d v="2016-03-25T00:00:00"/>
    <x v="11"/>
    <n v="20"/>
    <x v="1"/>
    <s v="AUD"/>
    <x v="3"/>
    <x v="2"/>
    <x v="14"/>
    <n v="56"/>
    <n v="8"/>
    <x v="6"/>
    <n v="1"/>
    <n v="113.15555555555555"/>
    <n v="113.15555555555555"/>
    <n v="54.314666666666668"/>
    <n v="58.840888888888884"/>
    <x v="2"/>
    <x v="4"/>
  </r>
  <r>
    <s v="SO - 0006921"/>
    <d v="2016-03-25T00:00:00"/>
    <x v="14"/>
    <n v="10"/>
    <x v="1"/>
    <s v="AUD"/>
    <x v="1"/>
    <x v="0"/>
    <x v="17"/>
    <n v="28"/>
    <n v="4"/>
    <x v="5"/>
    <n v="3"/>
    <n v="25.311111111111114"/>
    <n v="75.933333333333337"/>
    <n v="10.630666666666666"/>
    <n v="44.041333333333341"/>
    <x v="2"/>
    <x v="4"/>
  </r>
  <r>
    <s v="SO - 0006922"/>
    <d v="2016-03-25T00:00:00"/>
    <x v="17"/>
    <n v="14"/>
    <x v="1"/>
    <s v="AUD"/>
    <x v="1"/>
    <x v="0"/>
    <x v="0"/>
    <n v="41"/>
    <n v="6"/>
    <x v="0"/>
    <n v="4"/>
    <n v="29.033333333333335"/>
    <n v="116.13333333333334"/>
    <n v="12.484333333333334"/>
    <n v="66.195999999999998"/>
    <x v="2"/>
    <x v="4"/>
  </r>
  <r>
    <s v="SO - 0006923"/>
    <d v="2016-03-26T00:00:00"/>
    <x v="9"/>
    <n v="18"/>
    <x v="1"/>
    <s v="AUD"/>
    <x v="0"/>
    <x v="2"/>
    <x v="56"/>
    <n v="52"/>
    <n v="8"/>
    <x v="6"/>
    <n v="9"/>
    <n v="431.77777777777777"/>
    <n v="3886"/>
    <n v="297.92666666666662"/>
    <n v="1204.6600000000003"/>
    <x v="2"/>
    <x v="4"/>
  </r>
  <r>
    <s v="SO - 0006924"/>
    <d v="2016-03-26T00:00:00"/>
    <x v="16"/>
    <n v="5"/>
    <x v="0"/>
    <s v="AUD"/>
    <x v="2"/>
    <x v="1"/>
    <x v="35"/>
    <n v="13"/>
    <n v="2"/>
    <x v="7"/>
    <n v="6"/>
    <n v="644.68888888888887"/>
    <n v="3868.1333333333332"/>
    <n v="464.17599999999999"/>
    <n v="1083.0773333333332"/>
    <x v="2"/>
    <x v="4"/>
  </r>
  <r>
    <s v="SO - 0006925"/>
    <d v="2016-03-26T00:00:00"/>
    <x v="18"/>
    <n v="3"/>
    <x v="0"/>
    <s v="AUD"/>
    <x v="2"/>
    <x v="1"/>
    <x v="52"/>
    <n v="9"/>
    <n v="2"/>
    <x v="7"/>
    <n v="6"/>
    <n v="142.1888888888889"/>
    <n v="853.13333333333344"/>
    <n v="69.672555555555562"/>
    <n v="435.09800000000007"/>
    <x v="2"/>
    <x v="4"/>
  </r>
  <r>
    <s v="SO - 0006926"/>
    <d v="2016-03-26T00:00:00"/>
    <x v="2"/>
    <n v="12"/>
    <x v="1"/>
    <s v="AUD"/>
    <x v="1"/>
    <x v="0"/>
    <x v="2"/>
    <n v="34"/>
    <n v="5"/>
    <x v="1"/>
    <n v="4"/>
    <n v="259.06666666666666"/>
    <n v="1036.2666666666667"/>
    <n v="191.70933333333335"/>
    <n v="269.42933333333326"/>
    <x v="2"/>
    <x v="4"/>
  </r>
  <r>
    <s v="SO - 0006927"/>
    <d v="2016-03-26T00:00:00"/>
    <x v="9"/>
    <n v="18"/>
    <x v="1"/>
    <s v="AUD"/>
    <x v="0"/>
    <x v="2"/>
    <x v="55"/>
    <n v="50"/>
    <n v="7"/>
    <x v="3"/>
    <n v="8"/>
    <n v="566.52222222222224"/>
    <n v="4532.1777777777779"/>
    <n v="339.9133333333333"/>
    <n v="1812.8711111111115"/>
    <x v="2"/>
    <x v="4"/>
  </r>
  <r>
    <s v="SO - 0006928"/>
    <d v="2016-03-26T00:00:00"/>
    <x v="0"/>
    <n v="15"/>
    <x v="1"/>
    <s v="AUD"/>
    <x v="0"/>
    <x v="0"/>
    <x v="57"/>
    <n v="43"/>
    <n v="6"/>
    <x v="0"/>
    <n v="2"/>
    <n v="297.77777777777777"/>
    <n v="595.55555555555554"/>
    <n v="131.02222222222224"/>
    <n v="333.51111111111106"/>
    <x v="2"/>
    <x v="4"/>
  </r>
  <r>
    <s v="SO - 0006929"/>
    <d v="2016-03-26T00:00:00"/>
    <x v="17"/>
    <n v="14"/>
    <x v="1"/>
    <s v="AUD"/>
    <x v="1"/>
    <x v="0"/>
    <x v="19"/>
    <n v="38"/>
    <n v="6"/>
    <x v="0"/>
    <n v="3"/>
    <n v="296.28888888888889"/>
    <n v="888.86666666666667"/>
    <n v="248.88266666666667"/>
    <n v="142.21866666666665"/>
    <x v="2"/>
    <x v="4"/>
  </r>
  <r>
    <s v="SO - 0006930"/>
    <d v="2016-03-27T00:00:00"/>
    <x v="19"/>
    <n v="4"/>
    <x v="0"/>
    <s v="AUD"/>
    <x v="2"/>
    <x v="1"/>
    <x v="51"/>
    <n v="12"/>
    <n v="2"/>
    <x v="7"/>
    <n v="7"/>
    <n v="288.10000000000002"/>
    <n v="2016.7000000000003"/>
    <n v="121.00200000000001"/>
    <n v="1169.6860000000001"/>
    <x v="2"/>
    <x v="4"/>
  </r>
  <r>
    <s v="SO - 0006931"/>
    <d v="2016-03-27T00:00:00"/>
    <x v="9"/>
    <n v="18"/>
    <x v="1"/>
    <s v="AUD"/>
    <x v="0"/>
    <x v="2"/>
    <x v="11"/>
    <n v="51"/>
    <n v="7"/>
    <x v="3"/>
    <n v="6"/>
    <n v="119.85555555555555"/>
    <n v="719.13333333333333"/>
    <n v="52.736444444444452"/>
    <n v="402.71466666666663"/>
    <x v="2"/>
    <x v="4"/>
  </r>
  <r>
    <s v="SO - 0006932"/>
    <d v="2016-03-27T00:00:00"/>
    <x v="10"/>
    <n v="8"/>
    <x v="1"/>
    <s v="AUD"/>
    <x v="2"/>
    <x v="1"/>
    <x v="32"/>
    <n v="24"/>
    <n v="4"/>
    <x v="5"/>
    <n v="4"/>
    <n v="667.02222222222224"/>
    <n v="2668.088888888889"/>
    <n v="480.25600000000003"/>
    <n v="747.06488888888885"/>
    <x v="2"/>
    <x v="4"/>
  </r>
  <r>
    <s v="SO - 0006933"/>
    <d v="2016-03-27T00:00:00"/>
    <x v="7"/>
    <n v="17"/>
    <x v="2"/>
    <s v="AUD"/>
    <x v="0"/>
    <x v="2"/>
    <x v="21"/>
    <n v="49"/>
    <n v="7"/>
    <x v="3"/>
    <n v="6"/>
    <n v="273.21111111111111"/>
    <n v="1639.2666666666667"/>
    <n v="169.3908888888889"/>
    <n v="622.92133333333322"/>
    <x v="2"/>
    <x v="4"/>
  </r>
  <r>
    <s v="SO - 0006934"/>
    <d v="2016-03-27T00:00:00"/>
    <x v="4"/>
    <n v="7"/>
    <x v="0"/>
    <s v="AUD"/>
    <x v="2"/>
    <x v="1"/>
    <x v="48"/>
    <n v="20"/>
    <n v="3"/>
    <x v="2"/>
    <n v="9"/>
    <n v="426.56666666666666"/>
    <n v="3839.1"/>
    <n v="268.73699999999997"/>
    <n v="1420.4670000000001"/>
    <x v="2"/>
    <x v="4"/>
  </r>
  <r>
    <s v="SO - 0006935"/>
    <d v="2016-03-27T00:00:00"/>
    <x v="2"/>
    <n v="12"/>
    <x v="1"/>
    <s v="AUD"/>
    <x v="1"/>
    <x v="0"/>
    <x v="16"/>
    <n v="35"/>
    <n v="5"/>
    <x v="1"/>
    <n v="1"/>
    <n v="721.36666666666667"/>
    <n v="721.36666666666667"/>
    <n v="541.02500000000009"/>
    <n v="180.34166666666658"/>
    <x v="2"/>
    <x v="4"/>
  </r>
  <r>
    <s v="SO - 0006936"/>
    <d v="2016-03-27T00:00:00"/>
    <x v="11"/>
    <n v="20"/>
    <x v="1"/>
    <s v="AUD"/>
    <x v="3"/>
    <x v="2"/>
    <x v="22"/>
    <n v="58"/>
    <n v="8"/>
    <x v="6"/>
    <n v="6"/>
    <n v="434.75555555555559"/>
    <n v="2608.5333333333338"/>
    <n v="313.024"/>
    <n v="730.38933333333375"/>
    <x v="2"/>
    <x v="4"/>
  </r>
  <r>
    <s v="SO - 0006937"/>
    <d v="2016-03-27T00:00:00"/>
    <x v="13"/>
    <n v="19"/>
    <x v="2"/>
    <s v="AUD"/>
    <x v="3"/>
    <x v="2"/>
    <x v="39"/>
    <n v="54"/>
    <n v="8"/>
    <x v="6"/>
    <n v="3"/>
    <n v="120.60000000000001"/>
    <n v="361.8"/>
    <n v="88.038000000000011"/>
    <n v="97.685999999999979"/>
    <x v="2"/>
    <x v="4"/>
  </r>
  <r>
    <s v="SO - 0006938"/>
    <d v="2016-03-28T00:00:00"/>
    <x v="15"/>
    <n v="13"/>
    <x v="1"/>
    <s v="AUD"/>
    <x v="1"/>
    <x v="0"/>
    <x v="19"/>
    <n v="38"/>
    <n v="6"/>
    <x v="0"/>
    <n v="6"/>
    <n v="366.26666666666665"/>
    <n v="2197.6"/>
    <n v="212.43466666666666"/>
    <n v="922.99199999999996"/>
    <x v="2"/>
    <x v="4"/>
  </r>
  <r>
    <s v="SO - 0006939"/>
    <d v="2016-03-28T00:00:00"/>
    <x v="19"/>
    <n v="4"/>
    <x v="1"/>
    <s v="AUD"/>
    <x v="2"/>
    <x v="1"/>
    <x v="36"/>
    <n v="11"/>
    <n v="2"/>
    <x v="7"/>
    <n v="6"/>
    <n v="629.05555555555554"/>
    <n v="3774.333333333333"/>
    <n v="402.59555555555556"/>
    <n v="1358.7599999999998"/>
    <x v="2"/>
    <x v="4"/>
  </r>
  <r>
    <s v="SO - 0006940"/>
    <d v="2016-03-28T00:00:00"/>
    <x v="11"/>
    <n v="20"/>
    <x v="1"/>
    <s v="AUD"/>
    <x v="3"/>
    <x v="2"/>
    <x v="14"/>
    <n v="56"/>
    <n v="8"/>
    <x v="6"/>
    <n v="4"/>
    <n v="107.2"/>
    <n v="428.8"/>
    <n v="61.104000000000006"/>
    <n v="184.38399999999999"/>
    <x v="2"/>
    <x v="4"/>
  </r>
  <r>
    <s v="SO - 0006941"/>
    <d v="2016-03-29T00:00:00"/>
    <x v="16"/>
    <n v="5"/>
    <x v="1"/>
    <s v="AUD"/>
    <x v="2"/>
    <x v="1"/>
    <x v="24"/>
    <n v="14"/>
    <n v="2"/>
    <x v="7"/>
    <n v="8"/>
    <n v="292.56666666666666"/>
    <n v="2340.5333333333333"/>
    <n v="119.95233333333333"/>
    <n v="1380.9146666666666"/>
    <x v="2"/>
    <x v="4"/>
  </r>
  <r>
    <s v="SO - 0006942"/>
    <d v="2016-03-29T00:00:00"/>
    <x v="1"/>
    <n v="11"/>
    <x v="1"/>
    <s v="AUD"/>
    <x v="1"/>
    <x v="0"/>
    <x v="43"/>
    <n v="30"/>
    <n v="5"/>
    <x v="1"/>
    <n v="3"/>
    <n v="96.033333333333346"/>
    <n v="288.10000000000002"/>
    <n v="70.104333333333344"/>
    <n v="77.786999999999978"/>
    <x v="2"/>
    <x v="4"/>
  </r>
  <r>
    <s v="SO - 0006943"/>
    <d v="2016-03-29T00:00:00"/>
    <x v="1"/>
    <n v="11"/>
    <x v="1"/>
    <s v="AUD"/>
    <x v="1"/>
    <x v="0"/>
    <x v="1"/>
    <n v="31"/>
    <n v="5"/>
    <x v="1"/>
    <n v="8"/>
    <n v="259.06666666666666"/>
    <n v="2072.5333333333333"/>
    <n v="121.76133333333331"/>
    <n v="1098.4426666666668"/>
    <x v="2"/>
    <x v="4"/>
  </r>
  <r>
    <s v="SO - 0006944"/>
    <d v="2016-03-29T00:00:00"/>
    <x v="4"/>
    <n v="7"/>
    <x v="0"/>
    <s v="AUD"/>
    <x v="2"/>
    <x v="1"/>
    <x v="48"/>
    <n v="20"/>
    <n v="3"/>
    <x v="2"/>
    <n v="9"/>
    <n v="93.800000000000011"/>
    <n v="844.2"/>
    <n v="78.792000000000002"/>
    <n v="135.072"/>
    <x v="2"/>
    <x v="4"/>
  </r>
  <r>
    <s v="SO - 0006945"/>
    <d v="2016-03-29T00:00:00"/>
    <x v="12"/>
    <n v="2"/>
    <x v="0"/>
    <s v="AUD"/>
    <x v="2"/>
    <x v="1"/>
    <x v="29"/>
    <n v="6"/>
    <n v="1"/>
    <x v="4"/>
    <n v="6"/>
    <n v="443.68888888888893"/>
    <n v="2662.1333333333337"/>
    <n v="186.34933333333333"/>
    <n v="1544.0373333333337"/>
    <x v="2"/>
    <x v="4"/>
  </r>
  <r>
    <s v="SO - 0006946"/>
    <d v="2016-03-29T00:00:00"/>
    <x v="19"/>
    <n v="4"/>
    <x v="1"/>
    <s v="AUD"/>
    <x v="2"/>
    <x v="1"/>
    <x v="51"/>
    <n v="12"/>
    <n v="2"/>
    <x v="7"/>
    <n v="4"/>
    <n v="29.777777777777779"/>
    <n v="119.11111111111111"/>
    <n v="19.653333333333332"/>
    <n v="40.497777777777785"/>
    <x v="2"/>
    <x v="4"/>
  </r>
  <r>
    <s v="SO - 0006947"/>
    <d v="2016-03-29T00:00:00"/>
    <x v="13"/>
    <n v="19"/>
    <x v="1"/>
    <s v="AUD"/>
    <x v="3"/>
    <x v="2"/>
    <x v="23"/>
    <n v="53"/>
    <n v="8"/>
    <x v="6"/>
    <n v="7"/>
    <n v="672.97777777777776"/>
    <n v="4710.844444444444"/>
    <n v="316.29955555555557"/>
    <n v="2496.7475555555548"/>
    <x v="2"/>
    <x v="4"/>
  </r>
  <r>
    <s v="SO - 0006948"/>
    <d v="2016-03-29T00:00:00"/>
    <x v="18"/>
    <n v="3"/>
    <x v="1"/>
    <s v="AUD"/>
    <x v="2"/>
    <x v="1"/>
    <x v="27"/>
    <n v="7"/>
    <n v="1"/>
    <x v="4"/>
    <n v="8"/>
    <n v="215.88888888888889"/>
    <n v="1727.1111111111111"/>
    <n v="140.32777777777778"/>
    <n v="604.48888888888882"/>
    <x v="2"/>
    <x v="4"/>
  </r>
  <r>
    <s v="SO - 0006949"/>
    <d v="2016-03-29T00:00:00"/>
    <x v="18"/>
    <n v="3"/>
    <x v="0"/>
    <s v="AUD"/>
    <x v="2"/>
    <x v="1"/>
    <x v="27"/>
    <n v="7"/>
    <n v="1"/>
    <x v="4"/>
    <n v="7"/>
    <n v="132.51111111111112"/>
    <n v="927.57777777777778"/>
    <n v="106.0088888888889"/>
    <n v="185.51555555555547"/>
    <x v="2"/>
    <x v="4"/>
  </r>
  <r>
    <s v="SO - 0006950"/>
    <d v="2016-03-29T00:00:00"/>
    <x v="16"/>
    <n v="5"/>
    <x v="0"/>
    <s v="AUD"/>
    <x v="2"/>
    <x v="1"/>
    <x v="35"/>
    <n v="13"/>
    <n v="2"/>
    <x v="7"/>
    <n v="4"/>
    <n v="282.14444444444445"/>
    <n v="1128.5777777777778"/>
    <n v="208.78688888888891"/>
    <n v="293.43022222222214"/>
    <x v="2"/>
    <x v="4"/>
  </r>
  <r>
    <s v="SO - 0006951"/>
    <d v="2016-03-30T00:00:00"/>
    <x v="7"/>
    <n v="17"/>
    <x v="0"/>
    <s v="AUD"/>
    <x v="0"/>
    <x v="2"/>
    <x v="30"/>
    <n v="47"/>
    <n v="7"/>
    <x v="3"/>
    <n v="9"/>
    <n v="198.02222222222224"/>
    <n v="1782.2000000000003"/>
    <n v="79.208888888888907"/>
    <n v="1069.3200000000002"/>
    <x v="2"/>
    <x v="4"/>
  </r>
  <r>
    <s v="SO - 0006952"/>
    <d v="2016-03-30T00:00:00"/>
    <x v="0"/>
    <n v="15"/>
    <x v="2"/>
    <s v="AUD"/>
    <x v="0"/>
    <x v="0"/>
    <x v="47"/>
    <n v="44"/>
    <n v="6"/>
    <x v="0"/>
    <n v="4"/>
    <n v="125.8111111111111"/>
    <n v="503.24444444444441"/>
    <n v="62.905555555555551"/>
    <n v="251.62222222222221"/>
    <x v="2"/>
    <x v="4"/>
  </r>
  <r>
    <s v="SO - 0006953"/>
    <d v="2016-03-30T00:00:00"/>
    <x v="2"/>
    <n v="12"/>
    <x v="0"/>
    <s v="AUD"/>
    <x v="1"/>
    <x v="0"/>
    <x v="2"/>
    <n v="34"/>
    <n v="5"/>
    <x v="1"/>
    <n v="3"/>
    <n v="111.66666666666667"/>
    <n v="335"/>
    <n v="65.883333333333326"/>
    <n v="137.35000000000002"/>
    <x v="2"/>
    <x v="4"/>
  </r>
  <r>
    <s v="SO - 0006954"/>
    <d v="2016-03-30T00:00:00"/>
    <x v="6"/>
    <n v="1"/>
    <x v="0"/>
    <s v="AUD"/>
    <x v="2"/>
    <x v="1"/>
    <x v="9"/>
    <n v="3"/>
    <n v="1"/>
    <x v="4"/>
    <n v="4"/>
    <n v="108.6888888888889"/>
    <n v="434.75555555555559"/>
    <n v="68.474000000000004"/>
    <n v="160.85955555555557"/>
    <x v="2"/>
    <x v="4"/>
  </r>
  <r>
    <s v="SO - 0006955"/>
    <d v="2016-03-31T00:00:00"/>
    <x v="13"/>
    <n v="19"/>
    <x v="1"/>
    <s v="AUD"/>
    <x v="3"/>
    <x v="2"/>
    <x v="39"/>
    <n v="54"/>
    <n v="8"/>
    <x v="6"/>
    <n v="5"/>
    <n v="716.90000000000009"/>
    <n v="3584.5000000000005"/>
    <n v="508.99900000000002"/>
    <n v="1039.5050000000006"/>
    <x v="2"/>
    <x v="4"/>
  </r>
  <r>
    <s v="SO - 0006956"/>
    <d v="2016-03-31T00:00:00"/>
    <x v="7"/>
    <n v="17"/>
    <x v="0"/>
    <s v="AUD"/>
    <x v="0"/>
    <x v="2"/>
    <x v="21"/>
    <n v="49"/>
    <n v="7"/>
    <x v="3"/>
    <n v="1"/>
    <n v="215.88888888888889"/>
    <n v="215.88888888888889"/>
    <n v="151.12222222222221"/>
    <n v="64.76666666666668"/>
    <x v="2"/>
    <x v="4"/>
  </r>
  <r>
    <s v="SO - 0006957"/>
    <d v="2016-03-31T00:00:00"/>
    <x v="19"/>
    <n v="4"/>
    <x v="1"/>
    <s v="AUD"/>
    <x v="2"/>
    <x v="1"/>
    <x v="36"/>
    <n v="11"/>
    <n v="2"/>
    <x v="7"/>
    <n v="7"/>
    <n v="113.90000000000002"/>
    <n v="797.30000000000018"/>
    <n v="51.25500000000001"/>
    <n v="438.5150000000001"/>
    <x v="2"/>
    <x v="4"/>
  </r>
  <r>
    <s v="SO - 0006958"/>
    <d v="2016-04-01T00:00:00"/>
    <x v="13"/>
    <n v="19"/>
    <x v="1"/>
    <s v="AUD"/>
    <x v="3"/>
    <x v="2"/>
    <x v="23"/>
    <n v="53"/>
    <n v="8"/>
    <x v="6"/>
    <n v="9"/>
    <n v="647.66666666666663"/>
    <n v="5829"/>
    <n v="466.32"/>
    <n v="1632.12"/>
    <x v="3"/>
    <x v="4"/>
  </r>
  <r>
    <s v="SO - 0006959"/>
    <d v="2016-04-01T00:00:00"/>
    <x v="15"/>
    <n v="13"/>
    <x v="0"/>
    <s v="AUD"/>
    <x v="1"/>
    <x v="0"/>
    <x v="54"/>
    <n v="36"/>
    <n v="5"/>
    <x v="1"/>
    <n v="3"/>
    <n v="119.11111111111111"/>
    <n v="357.33333333333337"/>
    <n v="69.084444444444443"/>
    <n v="150.08000000000004"/>
    <x v="3"/>
    <x v="4"/>
  </r>
  <r>
    <s v="SO - 0006960"/>
    <d v="2016-04-01T00:00:00"/>
    <x v="16"/>
    <n v="5"/>
    <x v="1"/>
    <s v="AUD"/>
    <x v="2"/>
    <x v="1"/>
    <x v="35"/>
    <n v="13"/>
    <n v="2"/>
    <x v="7"/>
    <n v="9"/>
    <n v="265.76666666666665"/>
    <n v="2391.8999999999996"/>
    <n v="188.69433333333333"/>
    <n v="693.65099999999961"/>
    <x v="3"/>
    <x v="4"/>
  </r>
  <r>
    <s v="SO - 0006961"/>
    <d v="2016-04-01T00:00:00"/>
    <x v="13"/>
    <n v="19"/>
    <x v="1"/>
    <s v="AUD"/>
    <x v="3"/>
    <x v="2"/>
    <x v="46"/>
    <n v="55"/>
    <n v="8"/>
    <x v="6"/>
    <n v="5"/>
    <n v="402.74444444444447"/>
    <n v="2013.7222222222224"/>
    <n v="294.00344444444443"/>
    <n v="543.70500000000015"/>
    <x v="3"/>
    <x v="4"/>
  </r>
  <r>
    <s v="SO - 0006962"/>
    <d v="2016-04-01T00:00:00"/>
    <x v="6"/>
    <n v="1"/>
    <x v="0"/>
    <s v="AUD"/>
    <x v="2"/>
    <x v="1"/>
    <x v="6"/>
    <n v="1"/>
    <n v="1"/>
    <x v="4"/>
    <n v="5"/>
    <n v="302.24444444444447"/>
    <n v="1511.2222222222224"/>
    <n v="139.03244444444445"/>
    <n v="816.06000000000017"/>
    <x v="3"/>
    <x v="4"/>
  </r>
  <r>
    <s v="SO - 0006963"/>
    <d v="2016-04-01T00:00:00"/>
    <x v="4"/>
    <n v="7"/>
    <x v="1"/>
    <s v="AUD"/>
    <x v="2"/>
    <x v="1"/>
    <x v="48"/>
    <n v="20"/>
    <n v="3"/>
    <x v="2"/>
    <n v="6"/>
    <n v="710.94444444444446"/>
    <n v="4265.666666666667"/>
    <n v="511.88"/>
    <n v="1194.3866666666672"/>
    <x v="3"/>
    <x v="4"/>
  </r>
  <r>
    <s v="SO - 0006964"/>
    <d v="2016-04-02T00:00:00"/>
    <x v="16"/>
    <n v="5"/>
    <x v="0"/>
    <s v="AUD"/>
    <x v="2"/>
    <x v="1"/>
    <x v="24"/>
    <n v="14"/>
    <n v="2"/>
    <x v="7"/>
    <n v="9"/>
    <n v="124.32222222222224"/>
    <n v="1118.9000000000001"/>
    <n v="67.134000000000015"/>
    <n v="514.69399999999996"/>
    <x v="3"/>
    <x v="4"/>
  </r>
  <r>
    <s v="SO - 0006965"/>
    <d v="2016-04-02T00:00:00"/>
    <x v="14"/>
    <n v="10"/>
    <x v="0"/>
    <s v="AUD"/>
    <x v="1"/>
    <x v="0"/>
    <x v="45"/>
    <n v="29"/>
    <n v="4"/>
    <x v="5"/>
    <n v="5"/>
    <n v="23.077777777777779"/>
    <n v="115.3888888888889"/>
    <n v="14.308222222222222"/>
    <n v="43.847777777777793"/>
    <x v="3"/>
    <x v="4"/>
  </r>
  <r>
    <s v="SO - 0006966"/>
    <d v="2016-04-02T00:00:00"/>
    <x v="7"/>
    <n v="17"/>
    <x v="1"/>
    <s v="AUD"/>
    <x v="0"/>
    <x v="2"/>
    <x v="21"/>
    <n v="49"/>
    <n v="7"/>
    <x v="3"/>
    <n v="3"/>
    <n v="113.90000000000002"/>
    <n v="341.70000000000005"/>
    <n v="46.699000000000005"/>
    <n v="201.60300000000004"/>
    <x v="3"/>
    <x v="4"/>
  </r>
  <r>
    <s v="SO - 0006967"/>
    <d v="2016-04-02T00:00:00"/>
    <x v="15"/>
    <n v="13"/>
    <x v="1"/>
    <s v="AUD"/>
    <x v="1"/>
    <x v="0"/>
    <x v="18"/>
    <n v="37"/>
    <n v="6"/>
    <x v="0"/>
    <n v="1"/>
    <n v="599.27777777777783"/>
    <n v="599.27777777777783"/>
    <n v="407.50888888888892"/>
    <n v="191.76888888888891"/>
    <x v="3"/>
    <x v="4"/>
  </r>
  <r>
    <s v="SO - 0006968"/>
    <d v="2016-04-02T00:00:00"/>
    <x v="19"/>
    <n v="4"/>
    <x v="0"/>
    <s v="AUD"/>
    <x v="2"/>
    <x v="1"/>
    <x v="51"/>
    <n v="12"/>
    <n v="2"/>
    <x v="7"/>
    <n v="3"/>
    <n v="444.43333333333334"/>
    <n v="1333.3"/>
    <n v="368.87966666666665"/>
    <n v="226.66100000000006"/>
    <x v="3"/>
    <x v="4"/>
  </r>
  <r>
    <s v="SO - 0006969"/>
    <d v="2016-04-02T00:00:00"/>
    <x v="8"/>
    <n v="9"/>
    <x v="0"/>
    <s v="AUD"/>
    <x v="2"/>
    <x v="1"/>
    <x v="10"/>
    <n v="25"/>
    <n v="4"/>
    <x v="5"/>
    <n v="1"/>
    <n v="270.23333333333335"/>
    <n v="270.23333333333335"/>
    <n v="183.75866666666667"/>
    <n v="86.474666666666678"/>
    <x v="3"/>
    <x v="4"/>
  </r>
  <r>
    <s v="SO - 0006970"/>
    <d v="2016-04-02T00:00:00"/>
    <x v="13"/>
    <n v="19"/>
    <x v="0"/>
    <s v="AUD"/>
    <x v="3"/>
    <x v="2"/>
    <x v="39"/>
    <n v="54"/>
    <n v="8"/>
    <x v="6"/>
    <n v="7"/>
    <n v="431.03333333333336"/>
    <n v="3017.2333333333336"/>
    <n v="357.75766666666664"/>
    <n v="512.92966666666689"/>
    <x v="3"/>
    <x v="4"/>
  </r>
  <r>
    <s v="SO - 0006971"/>
    <d v="2016-04-02T00:00:00"/>
    <x v="6"/>
    <n v="1"/>
    <x v="1"/>
    <s v="AUD"/>
    <x v="2"/>
    <x v="1"/>
    <x v="9"/>
    <n v="3"/>
    <n v="1"/>
    <x v="4"/>
    <n v="6"/>
    <n v="24.566666666666666"/>
    <n v="147.4"/>
    <n v="13.266"/>
    <n v="67.804000000000002"/>
    <x v="3"/>
    <x v="4"/>
  </r>
  <r>
    <s v="SO - 0006972"/>
    <d v="2016-04-03T00:00:00"/>
    <x v="19"/>
    <n v="4"/>
    <x v="1"/>
    <s v="AUD"/>
    <x v="2"/>
    <x v="1"/>
    <x v="36"/>
    <n v="11"/>
    <n v="2"/>
    <x v="7"/>
    <n v="8"/>
    <n v="110.92222222222223"/>
    <n v="887.37777777777785"/>
    <n v="83.191666666666663"/>
    <n v="221.84444444444455"/>
    <x v="3"/>
    <x v="4"/>
  </r>
  <r>
    <s v="SO - 0006973"/>
    <d v="2016-04-03T00:00:00"/>
    <x v="6"/>
    <n v="1"/>
    <x v="1"/>
    <s v="AUD"/>
    <x v="2"/>
    <x v="1"/>
    <x v="9"/>
    <n v="3"/>
    <n v="1"/>
    <x v="4"/>
    <n v="5"/>
    <n v="125.8111111111111"/>
    <n v="629.05555555555554"/>
    <n v="94.35833333333332"/>
    <n v="157.26388888888891"/>
    <x v="3"/>
    <x v="4"/>
  </r>
  <r>
    <s v="SO - 0006974"/>
    <d v="2016-04-03T00:00:00"/>
    <x v="15"/>
    <n v="13"/>
    <x v="1"/>
    <s v="AUD"/>
    <x v="1"/>
    <x v="0"/>
    <x v="18"/>
    <n v="37"/>
    <n v="5"/>
    <x v="1"/>
    <n v="3"/>
    <n v="22.333333333333332"/>
    <n v="67"/>
    <n v="17.643333333333334"/>
    <n v="14.069999999999993"/>
    <x v="3"/>
    <x v="4"/>
  </r>
  <r>
    <s v="SO - 0006975"/>
    <d v="2016-04-03T00:00:00"/>
    <x v="2"/>
    <n v="12"/>
    <x v="1"/>
    <s v="AUD"/>
    <x v="1"/>
    <x v="0"/>
    <x v="2"/>
    <n v="34"/>
    <n v="5"/>
    <x v="1"/>
    <n v="7"/>
    <n v="75.933333333333337"/>
    <n v="531.5333333333333"/>
    <n v="54.671999999999997"/>
    <n v="148.82933333333335"/>
    <x v="3"/>
    <x v="4"/>
  </r>
  <r>
    <s v="SO - 0006976"/>
    <d v="2016-04-04T00:00:00"/>
    <x v="6"/>
    <n v="1"/>
    <x v="1"/>
    <s v="AUD"/>
    <x v="2"/>
    <x v="1"/>
    <x v="9"/>
    <n v="3"/>
    <n v="1"/>
    <x v="4"/>
    <n v="8"/>
    <n v="588.11111111111109"/>
    <n v="4704.8888888888887"/>
    <n v="370.51"/>
    <n v="1740.8088888888888"/>
    <x v="3"/>
    <x v="4"/>
  </r>
  <r>
    <s v="SO - 0006977"/>
    <d v="2016-04-04T00:00:00"/>
    <x v="4"/>
    <n v="7"/>
    <x v="0"/>
    <s v="AUD"/>
    <x v="2"/>
    <x v="1"/>
    <x v="48"/>
    <n v="20"/>
    <n v="3"/>
    <x v="2"/>
    <n v="9"/>
    <n v="18.611111111111111"/>
    <n v="167.5"/>
    <n v="8.18888888888889"/>
    <n v="93.799999999999983"/>
    <x v="3"/>
    <x v="4"/>
  </r>
  <r>
    <s v="SO - 0006978"/>
    <d v="2016-04-05T00:00:00"/>
    <x v="3"/>
    <n v="6"/>
    <x v="0"/>
    <s v="AUD"/>
    <x v="2"/>
    <x v="1"/>
    <x v="3"/>
    <n v="17"/>
    <n v="3"/>
    <x v="2"/>
    <n v="6"/>
    <n v="608.95555555555563"/>
    <n v="3653.7333333333336"/>
    <n v="365.37333333333333"/>
    <n v="1461.4933333333338"/>
    <x v="3"/>
    <x v="4"/>
  </r>
  <r>
    <s v="SO - 0006979"/>
    <d v="2016-04-05T00:00:00"/>
    <x v="19"/>
    <n v="4"/>
    <x v="1"/>
    <s v="AUD"/>
    <x v="2"/>
    <x v="1"/>
    <x v="36"/>
    <n v="11"/>
    <n v="2"/>
    <x v="7"/>
    <n v="2"/>
    <n v="424.33333333333331"/>
    <n v="848.66666666666663"/>
    <n v="275.81666666666666"/>
    <n v="297.0333333333333"/>
    <x v="3"/>
    <x v="4"/>
  </r>
  <r>
    <s v="SO - 0006980"/>
    <d v="2016-04-06T00:00:00"/>
    <x v="17"/>
    <n v="14"/>
    <x v="1"/>
    <s v="AUD"/>
    <x v="1"/>
    <x v="0"/>
    <x v="0"/>
    <n v="41"/>
    <n v="6"/>
    <x v="0"/>
    <n v="6"/>
    <n v="668.51111111111118"/>
    <n v="4011.0666666666671"/>
    <n v="381.05133333333333"/>
    <n v="1724.7586666666671"/>
    <x v="3"/>
    <x v="4"/>
  </r>
  <r>
    <s v="SO - 0006981"/>
    <d v="2016-04-06T00:00:00"/>
    <x v="19"/>
    <n v="4"/>
    <x v="0"/>
    <s v="AUD"/>
    <x v="2"/>
    <x v="1"/>
    <x v="33"/>
    <n v="10"/>
    <n v="2"/>
    <x v="7"/>
    <n v="8"/>
    <n v="113.90000000000002"/>
    <n v="911.20000000000016"/>
    <n v="60.367000000000012"/>
    <n v="428.26400000000007"/>
    <x v="3"/>
    <x v="4"/>
  </r>
  <r>
    <s v="SO - 0006982"/>
    <d v="2016-04-06T00:00:00"/>
    <x v="17"/>
    <n v="14"/>
    <x v="2"/>
    <s v="AUD"/>
    <x v="1"/>
    <x v="0"/>
    <x v="50"/>
    <n v="39"/>
    <n v="6"/>
    <x v="0"/>
    <n v="3"/>
    <n v="295.54444444444448"/>
    <n v="886.63333333333344"/>
    <n v="206.8811111111111"/>
    <n v="265.99000000000012"/>
    <x v="3"/>
    <x v="4"/>
  </r>
  <r>
    <s v="SO - 0006983"/>
    <d v="2016-04-07T00:00:00"/>
    <x v="17"/>
    <n v="14"/>
    <x v="1"/>
    <s v="AUD"/>
    <x v="1"/>
    <x v="0"/>
    <x v="50"/>
    <n v="39"/>
    <n v="6"/>
    <x v="0"/>
    <n v="9"/>
    <n v="432.52222222222224"/>
    <n v="3892.7000000000003"/>
    <n v="333.04211111111113"/>
    <n v="895.32100000000037"/>
    <x v="3"/>
    <x v="4"/>
  </r>
  <r>
    <s v="SO - 0006984"/>
    <d v="2016-04-07T00:00:00"/>
    <x v="15"/>
    <n v="13"/>
    <x v="2"/>
    <s v="AUD"/>
    <x v="1"/>
    <x v="0"/>
    <x v="54"/>
    <n v="36"/>
    <n v="5"/>
    <x v="1"/>
    <n v="5"/>
    <n v="101.24444444444445"/>
    <n v="506.22222222222229"/>
    <n v="52.647111111111116"/>
    <n v="242.98666666666668"/>
    <x v="3"/>
    <x v="4"/>
  </r>
  <r>
    <s v="SO - 0006985"/>
    <d v="2016-04-07T00:00:00"/>
    <x v="17"/>
    <n v="14"/>
    <x v="0"/>
    <s v="AUD"/>
    <x v="1"/>
    <x v="0"/>
    <x v="0"/>
    <n v="41"/>
    <n v="6"/>
    <x v="0"/>
    <n v="9"/>
    <n v="206.95555555555558"/>
    <n v="1862.6000000000001"/>
    <n v="82.782222222222231"/>
    <n v="1117.56"/>
    <x v="3"/>
    <x v="4"/>
  </r>
  <r>
    <s v="SO - 0006986"/>
    <d v="2016-04-08T00:00:00"/>
    <x v="2"/>
    <n v="12"/>
    <x v="1"/>
    <s v="AUD"/>
    <x v="1"/>
    <x v="0"/>
    <x v="2"/>
    <n v="34"/>
    <n v="5"/>
    <x v="1"/>
    <n v="9"/>
    <n v="23.077777777777779"/>
    <n v="207.70000000000002"/>
    <n v="15.462111111111113"/>
    <n v="68.540999999999997"/>
    <x v="3"/>
    <x v="4"/>
  </r>
  <r>
    <s v="SO - 0006987"/>
    <d v="2016-04-08T00:00:00"/>
    <x v="17"/>
    <n v="14"/>
    <x v="1"/>
    <s v="AUD"/>
    <x v="1"/>
    <x v="0"/>
    <x v="28"/>
    <n v="40"/>
    <n v="6"/>
    <x v="0"/>
    <n v="9"/>
    <n v="218.86666666666667"/>
    <n v="1969.8000000000002"/>
    <n v="181.65933333333334"/>
    <n v="334.86600000000021"/>
    <x v="3"/>
    <x v="4"/>
  </r>
  <r>
    <s v="SO - 0006988"/>
    <d v="2016-04-08T00:00:00"/>
    <x v="2"/>
    <n v="12"/>
    <x v="1"/>
    <s v="AUD"/>
    <x v="1"/>
    <x v="0"/>
    <x v="40"/>
    <n v="33"/>
    <n v="5"/>
    <x v="1"/>
    <n v="4"/>
    <n v="104.96666666666667"/>
    <n v="419.86666666666667"/>
    <n v="51.433666666666667"/>
    <n v="214.13200000000001"/>
    <x v="3"/>
    <x v="4"/>
  </r>
  <r>
    <s v="SO - 0006989"/>
    <d v="2016-04-08T00:00:00"/>
    <x v="18"/>
    <n v="3"/>
    <x v="0"/>
    <s v="AUD"/>
    <x v="2"/>
    <x v="1"/>
    <x v="27"/>
    <n v="7"/>
    <n v="1"/>
    <x v="4"/>
    <n v="4"/>
    <n v="96.033333333333346"/>
    <n v="384.13333333333338"/>
    <n v="59.540666666666667"/>
    <n v="145.97066666666672"/>
    <x v="3"/>
    <x v="4"/>
  </r>
  <r>
    <s v="SO - 0006990"/>
    <d v="2016-04-08T00:00:00"/>
    <x v="0"/>
    <n v="15"/>
    <x v="2"/>
    <s v="AUD"/>
    <x v="0"/>
    <x v="0"/>
    <x v="57"/>
    <n v="43"/>
    <n v="6"/>
    <x v="0"/>
    <n v="3"/>
    <n v="254.60000000000002"/>
    <n v="763.80000000000007"/>
    <n v="168.036"/>
    <n v="259.69200000000006"/>
    <x v="3"/>
    <x v="4"/>
  </r>
  <r>
    <s v="SO - 0006991"/>
    <d v="2016-04-08T00:00:00"/>
    <x v="18"/>
    <n v="3"/>
    <x v="1"/>
    <s v="AUD"/>
    <x v="2"/>
    <x v="1"/>
    <x v="49"/>
    <n v="8"/>
    <n v="1"/>
    <x v="4"/>
    <n v="6"/>
    <n v="125.8111111111111"/>
    <n v="754.86666666666656"/>
    <n v="99.390777777777785"/>
    <n v="158.52199999999982"/>
    <x v="3"/>
    <x v="4"/>
  </r>
  <r>
    <s v="SO - 0006992"/>
    <d v="2016-04-08T00:00:00"/>
    <x v="17"/>
    <n v="14"/>
    <x v="1"/>
    <s v="AUD"/>
    <x v="1"/>
    <x v="0"/>
    <x v="50"/>
    <n v="39"/>
    <n v="6"/>
    <x v="0"/>
    <n v="4"/>
    <n v="21.588888888888889"/>
    <n v="86.355555555555554"/>
    <n v="8.6355555555555572"/>
    <n v="51.813333333333325"/>
    <x v="3"/>
    <x v="4"/>
  </r>
  <r>
    <s v="SO - 0006993"/>
    <d v="2016-04-08T00:00:00"/>
    <x v="15"/>
    <n v="13"/>
    <x v="1"/>
    <s v="AUD"/>
    <x v="1"/>
    <x v="0"/>
    <x v="54"/>
    <n v="36"/>
    <n v="5"/>
    <x v="1"/>
    <n v="5"/>
    <n v="27.544444444444444"/>
    <n v="137.72222222222223"/>
    <n v="17.077555555555556"/>
    <n v="52.334444444444443"/>
    <x v="3"/>
    <x v="4"/>
  </r>
  <r>
    <s v="SO - 0006994"/>
    <d v="2016-04-09T00:00:00"/>
    <x v="13"/>
    <n v="19"/>
    <x v="2"/>
    <s v="AUD"/>
    <x v="3"/>
    <x v="2"/>
    <x v="46"/>
    <n v="55"/>
    <n v="8"/>
    <x v="6"/>
    <n v="7"/>
    <n v="115.38888888888889"/>
    <n v="807.72222222222217"/>
    <n v="69.233333333333334"/>
    <n v="323.08888888888885"/>
    <x v="3"/>
    <x v="4"/>
  </r>
  <r>
    <s v="SO - 0006995"/>
    <d v="2016-04-09T00:00:00"/>
    <x v="17"/>
    <n v="14"/>
    <x v="1"/>
    <s v="AUD"/>
    <x v="1"/>
    <x v="0"/>
    <x v="0"/>
    <n v="41"/>
    <n v="6"/>
    <x v="0"/>
    <n v="6"/>
    <n v="122.83333333333333"/>
    <n v="737"/>
    <n v="99.495000000000005"/>
    <n v="140.02999999999997"/>
    <x v="3"/>
    <x v="4"/>
  </r>
  <r>
    <s v="SO - 0006996"/>
    <d v="2016-04-09T00:00:00"/>
    <x v="17"/>
    <n v="14"/>
    <x v="1"/>
    <s v="AUD"/>
    <x v="1"/>
    <x v="0"/>
    <x v="0"/>
    <n v="41"/>
    <n v="6"/>
    <x v="0"/>
    <n v="1"/>
    <n v="20.100000000000001"/>
    <n v="20.100000000000001"/>
    <n v="11.457000000000001"/>
    <n v="8.6430000000000007"/>
    <x v="3"/>
    <x v="4"/>
  </r>
  <r>
    <s v="SO - 0006997"/>
    <d v="2016-04-09T00:00:00"/>
    <x v="1"/>
    <n v="11"/>
    <x v="1"/>
    <s v="AUD"/>
    <x v="1"/>
    <x v="0"/>
    <x v="42"/>
    <n v="32"/>
    <n v="5"/>
    <x v="1"/>
    <n v="3"/>
    <n v="628.31111111111113"/>
    <n v="1884.9333333333334"/>
    <n v="364.42044444444446"/>
    <n v="791.67200000000003"/>
    <x v="3"/>
    <x v="4"/>
  </r>
  <r>
    <s v="SO - 0006998"/>
    <d v="2016-04-09T00:00:00"/>
    <x v="8"/>
    <n v="9"/>
    <x v="1"/>
    <s v="AUD"/>
    <x v="2"/>
    <x v="1"/>
    <x v="10"/>
    <n v="25"/>
    <n v="4"/>
    <x v="5"/>
    <n v="1"/>
    <n v="434.01111111111112"/>
    <n v="434.01111111111112"/>
    <n v="195.30499999999998"/>
    <n v="238.70611111111114"/>
    <x v="3"/>
    <x v="4"/>
  </r>
  <r>
    <s v="SO - 0006999"/>
    <d v="2016-04-10T00:00:00"/>
    <x v="0"/>
    <n v="15"/>
    <x v="0"/>
    <s v="AUD"/>
    <x v="0"/>
    <x v="0"/>
    <x v="8"/>
    <n v="42"/>
    <n v="6"/>
    <x v="0"/>
    <n v="3"/>
    <n v="101.98888888888888"/>
    <n v="305.96666666666664"/>
    <n v="86.690555555555548"/>
    <n v="45.894999999999982"/>
    <x v="3"/>
    <x v="4"/>
  </r>
  <r>
    <s v="SO - 0007000"/>
    <d v="2016-04-10T00:00:00"/>
    <x v="14"/>
    <n v="10"/>
    <x v="1"/>
    <s v="AUD"/>
    <x v="1"/>
    <x v="0"/>
    <x v="17"/>
    <n v="28"/>
    <n v="4"/>
    <x v="5"/>
    <n v="7"/>
    <n v="291.07777777777778"/>
    <n v="2037.5444444444445"/>
    <n v="235.77300000000002"/>
    <n v="387.13344444444442"/>
    <x v="3"/>
    <x v="4"/>
  </r>
  <r>
    <s v="SO - 0007001"/>
    <d v="2016-04-10T00:00:00"/>
    <x v="9"/>
    <n v="18"/>
    <x v="1"/>
    <s v="AUD"/>
    <x v="0"/>
    <x v="2"/>
    <x v="56"/>
    <n v="52"/>
    <n v="8"/>
    <x v="6"/>
    <n v="3"/>
    <n v="86.355555555555554"/>
    <n v="259.06666666666666"/>
    <n v="56.994666666666667"/>
    <n v="88.082666666666654"/>
    <x v="3"/>
    <x v="4"/>
  </r>
  <r>
    <s v="SO - 0007002"/>
    <d v="2016-04-10T00:00:00"/>
    <x v="1"/>
    <n v="11"/>
    <x v="1"/>
    <s v="AUD"/>
    <x v="1"/>
    <x v="0"/>
    <x v="1"/>
    <n v="31"/>
    <n v="5"/>
    <x v="1"/>
    <n v="5"/>
    <n v="106.45555555555556"/>
    <n v="532.27777777777783"/>
    <n v="67.067000000000007"/>
    <n v="196.94277777777779"/>
    <x v="3"/>
    <x v="4"/>
  </r>
  <r>
    <s v="SO - 0007003"/>
    <d v="2016-04-11T00:00:00"/>
    <x v="16"/>
    <n v="5"/>
    <x v="2"/>
    <s v="AUD"/>
    <x v="2"/>
    <x v="1"/>
    <x v="51"/>
    <n v="12"/>
    <n v="2"/>
    <x v="7"/>
    <n v="9"/>
    <n v="25.311111111111114"/>
    <n v="227.8"/>
    <n v="13.668000000000001"/>
    <n v="104.788"/>
    <x v="3"/>
    <x v="4"/>
  </r>
  <r>
    <s v="SO - 0007004"/>
    <d v="2016-04-11T00:00:00"/>
    <x v="5"/>
    <n v="16"/>
    <x v="1"/>
    <s v="AUD"/>
    <x v="0"/>
    <x v="3"/>
    <x v="12"/>
    <n v="46"/>
    <n v="7"/>
    <x v="3"/>
    <n v="4"/>
    <n v="203.97777777777776"/>
    <n v="815.91111111111104"/>
    <n v="146.86399999999998"/>
    <n v="228.45511111111114"/>
    <x v="3"/>
    <x v="4"/>
  </r>
  <r>
    <s v="SO - 0007005"/>
    <d v="2016-04-11T00:00:00"/>
    <x v="11"/>
    <n v="20"/>
    <x v="1"/>
    <s v="AUD"/>
    <x v="3"/>
    <x v="2"/>
    <x v="25"/>
    <n v="57"/>
    <n v="8"/>
    <x v="6"/>
    <n v="8"/>
    <n v="117.62222222222223"/>
    <n v="940.97777777777787"/>
    <n v="50.577555555555563"/>
    <n v="536.35733333333337"/>
    <x v="3"/>
    <x v="4"/>
  </r>
  <r>
    <s v="SO - 0007006"/>
    <d v="2016-04-11T00:00:00"/>
    <x v="15"/>
    <n v="13"/>
    <x v="1"/>
    <s v="AUD"/>
    <x v="1"/>
    <x v="0"/>
    <x v="54"/>
    <n v="36"/>
    <n v="5"/>
    <x v="1"/>
    <n v="5"/>
    <n v="630.54444444444448"/>
    <n v="3152.7222222222226"/>
    <n v="397.24300000000005"/>
    <n v="1166.5072222222225"/>
    <x v="3"/>
    <x v="4"/>
  </r>
  <r>
    <s v="SO - 0007007"/>
    <d v="2016-04-11T00:00:00"/>
    <x v="16"/>
    <n v="5"/>
    <x v="1"/>
    <s v="AUD"/>
    <x v="2"/>
    <x v="1"/>
    <x v="35"/>
    <n v="13"/>
    <n v="2"/>
    <x v="7"/>
    <n v="2"/>
    <n v="221.10000000000002"/>
    <n v="442.20000000000005"/>
    <n v="187.935"/>
    <n v="66.330000000000041"/>
    <x v="3"/>
    <x v="4"/>
  </r>
  <r>
    <s v="SO - 0007008"/>
    <d v="2016-04-12T00:00:00"/>
    <x v="16"/>
    <n v="5"/>
    <x v="0"/>
    <s v="AUD"/>
    <x v="2"/>
    <x v="1"/>
    <x v="24"/>
    <n v="14"/>
    <n v="2"/>
    <x v="7"/>
    <n v="9"/>
    <n v="26.055555555555557"/>
    <n v="234.5"/>
    <n v="10.422222222222224"/>
    <n v="140.69999999999999"/>
    <x v="3"/>
    <x v="4"/>
  </r>
  <r>
    <s v="SO - 0007009"/>
    <d v="2016-04-12T00:00:00"/>
    <x v="8"/>
    <n v="9"/>
    <x v="1"/>
    <s v="AUD"/>
    <x v="2"/>
    <x v="1"/>
    <x v="32"/>
    <n v="24"/>
    <n v="4"/>
    <x v="5"/>
    <n v="7"/>
    <n v="115.38888888888889"/>
    <n v="807.72222222222217"/>
    <n v="73.848888888888894"/>
    <n v="290.77999999999997"/>
    <x v="3"/>
    <x v="4"/>
  </r>
  <r>
    <s v="SO - 0007010"/>
    <d v="2016-04-12T00:00:00"/>
    <x v="18"/>
    <n v="3"/>
    <x v="1"/>
    <s v="AUD"/>
    <x v="2"/>
    <x v="1"/>
    <x v="49"/>
    <n v="8"/>
    <n v="2"/>
    <x v="7"/>
    <n v="9"/>
    <n v="114.64444444444445"/>
    <n v="1031.8"/>
    <n v="64.200888888888883"/>
    <n v="453.99199999999996"/>
    <x v="3"/>
    <x v="4"/>
  </r>
  <r>
    <s v="SO - 0007011"/>
    <d v="2016-04-12T00:00:00"/>
    <x v="8"/>
    <n v="9"/>
    <x v="0"/>
    <s v="AUD"/>
    <x v="2"/>
    <x v="1"/>
    <x v="32"/>
    <n v="24"/>
    <n v="4"/>
    <x v="5"/>
    <n v="6"/>
    <n v="391.57777777777778"/>
    <n v="2349.4666666666667"/>
    <n v="168.37844444444445"/>
    <n v="1339.1959999999999"/>
    <x v="3"/>
    <x v="4"/>
  </r>
  <r>
    <s v="SO - 0007012"/>
    <d v="2016-04-13T00:00:00"/>
    <x v="17"/>
    <n v="14"/>
    <x v="0"/>
    <s v="AUD"/>
    <x v="1"/>
    <x v="0"/>
    <x v="50"/>
    <n v="39"/>
    <n v="6"/>
    <x v="0"/>
    <n v="6"/>
    <n v="258.32222222222225"/>
    <n v="1549.9333333333334"/>
    <n v="118.82822222222224"/>
    <n v="836.96399999999994"/>
    <x v="3"/>
    <x v="4"/>
  </r>
  <r>
    <s v="SO - 0007013"/>
    <d v="2016-04-13T00:00:00"/>
    <x v="4"/>
    <n v="7"/>
    <x v="1"/>
    <s v="AUD"/>
    <x v="2"/>
    <x v="1"/>
    <x v="34"/>
    <n v="19"/>
    <n v="3"/>
    <x v="2"/>
    <n v="5"/>
    <n v="81.888888888888886"/>
    <n v="409.44444444444446"/>
    <n v="40.944444444444443"/>
    <n v="204.72222222222223"/>
    <x v="3"/>
    <x v="4"/>
  </r>
  <r>
    <s v="SO - 0007014"/>
    <d v="2016-04-13T00:00:00"/>
    <x v="12"/>
    <n v="2"/>
    <x v="2"/>
    <s v="AUD"/>
    <x v="2"/>
    <x v="1"/>
    <x v="15"/>
    <n v="4"/>
    <n v="1"/>
    <x v="4"/>
    <n v="5"/>
    <n v="111.66666666666667"/>
    <n v="558.33333333333337"/>
    <n v="55.833333333333336"/>
    <n v="279.16666666666669"/>
    <x v="3"/>
    <x v="4"/>
  </r>
  <r>
    <s v="SO - 0007015"/>
    <d v="2016-04-13T00:00:00"/>
    <x v="9"/>
    <n v="18"/>
    <x v="1"/>
    <s v="AUD"/>
    <x v="0"/>
    <x v="2"/>
    <x v="56"/>
    <n v="52"/>
    <n v="8"/>
    <x v="6"/>
    <n v="3"/>
    <n v="126.55555555555556"/>
    <n v="379.66666666666669"/>
    <n v="101.24444444444445"/>
    <n v="75.933333333333337"/>
    <x v="3"/>
    <x v="4"/>
  </r>
  <r>
    <s v="SO - 0007016"/>
    <d v="2016-04-13T00:00:00"/>
    <x v="2"/>
    <n v="12"/>
    <x v="2"/>
    <s v="AUD"/>
    <x v="1"/>
    <x v="0"/>
    <x v="2"/>
    <n v="34"/>
    <n v="5"/>
    <x v="1"/>
    <n v="6"/>
    <n v="122.08888888888889"/>
    <n v="732.5333333333333"/>
    <n v="90.345777777777769"/>
    <n v="190.45866666666666"/>
    <x v="3"/>
    <x v="4"/>
  </r>
  <r>
    <s v="SO - 0007017"/>
    <d v="2016-04-13T00:00:00"/>
    <x v="0"/>
    <n v="15"/>
    <x v="0"/>
    <s v="AUD"/>
    <x v="0"/>
    <x v="0"/>
    <x v="57"/>
    <n v="43"/>
    <n v="6"/>
    <x v="0"/>
    <n v="1"/>
    <n v="425.07777777777778"/>
    <n v="425.07777777777778"/>
    <n v="276.3005555555556"/>
    <n v="148.77722222222218"/>
    <x v="3"/>
    <x v="4"/>
  </r>
  <r>
    <s v="SO - 0007018"/>
    <d v="2016-04-14T00:00:00"/>
    <x v="2"/>
    <n v="12"/>
    <x v="1"/>
    <s v="AUD"/>
    <x v="1"/>
    <x v="0"/>
    <x v="2"/>
    <n v="34"/>
    <n v="5"/>
    <x v="1"/>
    <n v="2"/>
    <n v="20.100000000000001"/>
    <n v="40.200000000000003"/>
    <n v="8.2409999999999997"/>
    <n v="23.718000000000004"/>
    <x v="3"/>
    <x v="4"/>
  </r>
  <r>
    <s v="SO - 0007019"/>
    <d v="2016-04-14T00:00:00"/>
    <x v="3"/>
    <n v="6"/>
    <x v="1"/>
    <s v="AUD"/>
    <x v="2"/>
    <x v="1"/>
    <x v="3"/>
    <n v="17"/>
    <n v="3"/>
    <x v="2"/>
    <n v="2"/>
    <n v="107.2"/>
    <n v="214.4"/>
    <n v="64.319999999999993"/>
    <n v="85.760000000000019"/>
    <x v="3"/>
    <x v="4"/>
  </r>
  <r>
    <s v="SO - 0007020"/>
    <d v="2016-04-14T00:00:00"/>
    <x v="13"/>
    <n v="19"/>
    <x v="0"/>
    <s v="AUD"/>
    <x v="3"/>
    <x v="2"/>
    <x v="39"/>
    <n v="54"/>
    <n v="8"/>
    <x v="6"/>
    <n v="2"/>
    <n v="276.18888888888893"/>
    <n v="552.37777777777785"/>
    <n v="140.85633333333334"/>
    <n v="270.66511111111117"/>
    <x v="3"/>
    <x v="4"/>
  </r>
  <r>
    <s v="SO - 0007021"/>
    <d v="2016-04-14T00:00:00"/>
    <x v="10"/>
    <n v="8"/>
    <x v="2"/>
    <s v="AUD"/>
    <x v="2"/>
    <x v="1"/>
    <x v="31"/>
    <n v="23"/>
    <n v="4"/>
    <x v="5"/>
    <n v="8"/>
    <n v="23.822222222222223"/>
    <n v="190.57777777777778"/>
    <n v="15.722666666666669"/>
    <n v="64.796444444444433"/>
    <x v="3"/>
    <x v="4"/>
  </r>
  <r>
    <s v="SO - 0007022"/>
    <d v="2016-04-14T00:00:00"/>
    <x v="7"/>
    <n v="17"/>
    <x v="0"/>
    <s v="AUD"/>
    <x v="0"/>
    <x v="2"/>
    <x v="55"/>
    <n v="50"/>
    <n v="7"/>
    <x v="3"/>
    <n v="3"/>
    <n v="270.23333333333335"/>
    <n v="810.7"/>
    <n v="172.94933333333333"/>
    <n v="291.85200000000009"/>
    <x v="3"/>
    <x v="4"/>
  </r>
  <r>
    <s v="SO - 0007023"/>
    <d v="2016-04-14T00:00:00"/>
    <x v="12"/>
    <n v="2"/>
    <x v="0"/>
    <s v="AUD"/>
    <x v="2"/>
    <x v="1"/>
    <x v="15"/>
    <n v="4"/>
    <n v="1"/>
    <x v="4"/>
    <n v="5"/>
    <n v="124.32222222222224"/>
    <n v="621.6111111111112"/>
    <n v="69.620444444444445"/>
    <n v="273.50888888888898"/>
    <x v="3"/>
    <x v="4"/>
  </r>
  <r>
    <s v="SO - 0007024"/>
    <d v="2016-04-15T00:00:00"/>
    <x v="18"/>
    <n v="3"/>
    <x v="2"/>
    <s v="AUD"/>
    <x v="2"/>
    <x v="1"/>
    <x v="27"/>
    <n v="7"/>
    <n v="1"/>
    <x v="4"/>
    <n v="7"/>
    <n v="99.01111111111112"/>
    <n v="693.07777777777778"/>
    <n v="62.377000000000002"/>
    <n v="256.43877777777777"/>
    <x v="3"/>
    <x v="4"/>
  </r>
  <r>
    <s v="SO - 0007025"/>
    <d v="2016-04-16T00:00:00"/>
    <x v="2"/>
    <n v="12"/>
    <x v="2"/>
    <s v="AUD"/>
    <x v="1"/>
    <x v="0"/>
    <x v="2"/>
    <n v="34"/>
    <n v="5"/>
    <x v="1"/>
    <n v="5"/>
    <n v="276.18888888888893"/>
    <n v="1380.9444444444446"/>
    <n v="115.99933333333335"/>
    <n v="800.94777777777779"/>
    <x v="3"/>
    <x v="4"/>
  </r>
  <r>
    <s v="SO - 0007026"/>
    <d v="2016-04-16T00:00:00"/>
    <x v="3"/>
    <n v="6"/>
    <x v="0"/>
    <s v="AUD"/>
    <x v="2"/>
    <x v="1"/>
    <x v="3"/>
    <n v="17"/>
    <n v="3"/>
    <x v="2"/>
    <n v="6"/>
    <n v="113.15555555555555"/>
    <n v="678.93333333333328"/>
    <n v="76.945777777777778"/>
    <n v="217.25866666666661"/>
    <x v="3"/>
    <x v="4"/>
  </r>
  <r>
    <s v="SO - 0007027"/>
    <d v="2016-04-16T00:00:00"/>
    <x v="12"/>
    <n v="2"/>
    <x v="1"/>
    <s v="AUD"/>
    <x v="2"/>
    <x v="1"/>
    <x v="29"/>
    <n v="6"/>
    <n v="1"/>
    <x v="4"/>
    <n v="7"/>
    <n v="273.95555555555552"/>
    <n v="1917.6888888888886"/>
    <n v="199.98755555555556"/>
    <n v="517.77599999999961"/>
    <x v="3"/>
    <x v="4"/>
  </r>
  <r>
    <s v="SO - 0007028"/>
    <d v="2016-04-16T00:00:00"/>
    <x v="4"/>
    <n v="7"/>
    <x v="0"/>
    <s v="AUD"/>
    <x v="2"/>
    <x v="1"/>
    <x v="4"/>
    <n v="18"/>
    <n v="3"/>
    <x v="2"/>
    <n v="1"/>
    <n v="443.68888888888893"/>
    <n v="443.68888888888893"/>
    <n v="337.20355555555557"/>
    <n v="106.48533333333336"/>
    <x v="3"/>
    <x v="4"/>
  </r>
  <r>
    <s v="SO - 0007029"/>
    <d v="2016-04-16T00:00:00"/>
    <x v="10"/>
    <n v="8"/>
    <x v="0"/>
    <s v="AUD"/>
    <x v="2"/>
    <x v="1"/>
    <x v="31"/>
    <n v="23"/>
    <n v="4"/>
    <x v="5"/>
    <n v="5"/>
    <n v="409.44444444444446"/>
    <n v="2047.2222222222222"/>
    <n v="249.76111111111109"/>
    <n v="798.41666666666674"/>
    <x v="3"/>
    <x v="4"/>
  </r>
  <r>
    <s v="SO - 0007030"/>
    <d v="2016-04-16T00:00:00"/>
    <x v="7"/>
    <n v="17"/>
    <x v="1"/>
    <s v="AUD"/>
    <x v="0"/>
    <x v="2"/>
    <x v="21"/>
    <n v="49"/>
    <n v="7"/>
    <x v="3"/>
    <n v="9"/>
    <n v="253.85555555555558"/>
    <n v="2284.7000000000003"/>
    <n v="213.23866666666669"/>
    <n v="365.55200000000013"/>
    <x v="3"/>
    <x v="4"/>
  </r>
  <r>
    <s v="SO - 0007031"/>
    <d v="2016-04-17T00:00:00"/>
    <x v="1"/>
    <n v="11"/>
    <x v="0"/>
    <s v="AUD"/>
    <x v="1"/>
    <x v="0"/>
    <x v="1"/>
    <n v="31"/>
    <n v="5"/>
    <x v="1"/>
    <n v="2"/>
    <n v="369.24444444444447"/>
    <n v="738.48888888888894"/>
    <n v="214.16177777777779"/>
    <n v="310.16533333333336"/>
    <x v="3"/>
    <x v="4"/>
  </r>
  <r>
    <s v="SO - 0007032"/>
    <d v="2016-04-17T00:00:00"/>
    <x v="9"/>
    <n v="18"/>
    <x v="1"/>
    <s v="AUD"/>
    <x v="0"/>
    <x v="2"/>
    <x v="56"/>
    <n v="52"/>
    <n v="8"/>
    <x v="6"/>
    <n v="2"/>
    <n v="119.85555555555555"/>
    <n v="239.71111111111111"/>
    <n v="47.942222222222227"/>
    <n v="143.82666666666665"/>
    <x v="3"/>
    <x v="4"/>
  </r>
  <r>
    <s v="SO - 0007033"/>
    <d v="2016-04-17T00:00:00"/>
    <x v="16"/>
    <n v="5"/>
    <x v="1"/>
    <s v="AUD"/>
    <x v="2"/>
    <x v="1"/>
    <x v="24"/>
    <n v="14"/>
    <n v="2"/>
    <x v="7"/>
    <n v="1"/>
    <n v="116.13333333333334"/>
    <n v="116.13333333333334"/>
    <n v="67.35733333333333"/>
    <n v="48.77600000000001"/>
    <x v="3"/>
    <x v="4"/>
  </r>
  <r>
    <s v="SO - 0007034"/>
    <d v="2016-04-17T00:00:00"/>
    <x v="0"/>
    <n v="15"/>
    <x v="1"/>
    <s v="AUD"/>
    <x v="0"/>
    <x v="0"/>
    <x v="57"/>
    <n v="43"/>
    <n v="6"/>
    <x v="0"/>
    <n v="1"/>
    <n v="294.05555555555554"/>
    <n v="294.05555555555554"/>
    <n v="214.66055555555556"/>
    <n v="79.394999999999982"/>
    <x v="3"/>
    <x v="4"/>
  </r>
  <r>
    <s v="SO - 0007035"/>
    <d v="2016-04-17T00:00:00"/>
    <x v="7"/>
    <n v="17"/>
    <x v="1"/>
    <s v="AUD"/>
    <x v="0"/>
    <x v="2"/>
    <x v="7"/>
    <n v="48"/>
    <n v="7"/>
    <x v="3"/>
    <n v="7"/>
    <n v="296.28888888888889"/>
    <n v="2074.0222222222224"/>
    <n v="198.51355555555557"/>
    <n v="684.42733333333331"/>
    <x v="3"/>
    <x v="4"/>
  </r>
  <r>
    <s v="SO - 0007036"/>
    <d v="2016-04-17T00:00:00"/>
    <x v="3"/>
    <n v="6"/>
    <x v="2"/>
    <s v="AUD"/>
    <x v="2"/>
    <x v="1"/>
    <x v="3"/>
    <n v="17"/>
    <n v="3"/>
    <x v="2"/>
    <n v="7"/>
    <n v="209.93333333333334"/>
    <n v="1469.5333333333333"/>
    <n v="92.370666666666665"/>
    <n v="822.93866666666668"/>
    <x v="3"/>
    <x v="4"/>
  </r>
  <r>
    <s v="SO - 0007037"/>
    <d v="2016-04-18T00:00:00"/>
    <x v="8"/>
    <n v="9"/>
    <x v="0"/>
    <s v="AUD"/>
    <x v="2"/>
    <x v="1"/>
    <x v="10"/>
    <n v="25"/>
    <n v="4"/>
    <x v="5"/>
    <n v="3"/>
    <n v="276.93333333333334"/>
    <n v="830.8"/>
    <n v="144.00533333333334"/>
    <n v="398.78399999999993"/>
    <x v="3"/>
    <x v="4"/>
  </r>
  <r>
    <s v="SO - 0007038"/>
    <d v="2016-04-18T00:00:00"/>
    <x v="3"/>
    <n v="6"/>
    <x v="0"/>
    <s v="AUD"/>
    <x v="2"/>
    <x v="1"/>
    <x v="3"/>
    <n v="17"/>
    <n v="3"/>
    <x v="2"/>
    <n v="6"/>
    <n v="131.02222222222224"/>
    <n v="786.13333333333344"/>
    <n v="99.576888888888888"/>
    <n v="188.67200000000014"/>
    <x v="3"/>
    <x v="4"/>
  </r>
  <r>
    <s v="SO - 0007039"/>
    <d v="2016-04-18T00:00:00"/>
    <x v="18"/>
    <n v="3"/>
    <x v="1"/>
    <s v="AUD"/>
    <x v="2"/>
    <x v="1"/>
    <x v="27"/>
    <n v="7"/>
    <n v="1"/>
    <x v="4"/>
    <n v="9"/>
    <n v="257.57777777777778"/>
    <n v="2318.1999999999998"/>
    <n v="170.00133333333335"/>
    <n v="788.18799999999965"/>
    <x v="3"/>
    <x v="4"/>
  </r>
  <r>
    <s v="SO - 0007040"/>
    <d v="2016-04-19T00:00:00"/>
    <x v="13"/>
    <n v="19"/>
    <x v="0"/>
    <s v="AUD"/>
    <x v="3"/>
    <x v="2"/>
    <x v="39"/>
    <n v="54"/>
    <n v="8"/>
    <x v="6"/>
    <n v="4"/>
    <n v="398.27777777777777"/>
    <n v="1593.1111111111111"/>
    <n v="314.63944444444445"/>
    <n v="334.55333333333328"/>
    <x v="3"/>
    <x v="4"/>
  </r>
  <r>
    <s v="SO - 0007041"/>
    <d v="2016-04-19T00:00:00"/>
    <x v="16"/>
    <n v="5"/>
    <x v="0"/>
    <s v="AUD"/>
    <x v="2"/>
    <x v="1"/>
    <x v="35"/>
    <n v="13"/>
    <n v="2"/>
    <x v="7"/>
    <n v="8"/>
    <n v="444.43333333333334"/>
    <n v="3555.4666666666667"/>
    <n v="208.88366666666667"/>
    <n v="1884.3973333333333"/>
    <x v="3"/>
    <x v="4"/>
  </r>
  <r>
    <s v="SO - 0007042"/>
    <d v="2016-04-19T00:00:00"/>
    <x v="6"/>
    <n v="1"/>
    <x v="0"/>
    <s v="AUD"/>
    <x v="2"/>
    <x v="1"/>
    <x v="41"/>
    <n v="2"/>
    <n v="1"/>
    <x v="4"/>
    <n v="6"/>
    <n v="221.84444444444446"/>
    <n v="1331.0666666666668"/>
    <n v="186.34933333333333"/>
    <n v="212.97066666666683"/>
    <x v="3"/>
    <x v="4"/>
  </r>
  <r>
    <s v="SO - 0007043"/>
    <d v="2016-04-19T00:00:00"/>
    <x v="5"/>
    <n v="16"/>
    <x v="0"/>
    <s v="AUD"/>
    <x v="0"/>
    <x v="0"/>
    <x v="47"/>
    <n v="44"/>
    <n v="7"/>
    <x v="3"/>
    <n v="2"/>
    <n v="125.8111111111111"/>
    <n v="251.62222222222221"/>
    <n v="91.842111111111109"/>
    <n v="67.937999999999988"/>
    <x v="3"/>
    <x v="4"/>
  </r>
  <r>
    <s v="SO - 0007044"/>
    <d v="2016-04-20T00:00:00"/>
    <x v="1"/>
    <n v="11"/>
    <x v="0"/>
    <s v="AUD"/>
    <x v="1"/>
    <x v="0"/>
    <x v="42"/>
    <n v="32"/>
    <n v="5"/>
    <x v="1"/>
    <n v="3"/>
    <n v="218.12222222222223"/>
    <n v="654.36666666666667"/>
    <n v="157.048"/>
    <n v="183.22266666666667"/>
    <x v="3"/>
    <x v="4"/>
  </r>
  <r>
    <s v="SO - 0007045"/>
    <d v="2016-04-20T00:00:00"/>
    <x v="11"/>
    <n v="20"/>
    <x v="2"/>
    <s v="AUD"/>
    <x v="3"/>
    <x v="2"/>
    <x v="25"/>
    <n v="57"/>
    <n v="8"/>
    <x v="6"/>
    <n v="4"/>
    <n v="210.67777777777781"/>
    <n v="842.71111111111122"/>
    <n v="179.07611111111112"/>
    <n v="126.40666666666675"/>
    <x v="3"/>
    <x v="4"/>
  </r>
  <r>
    <s v="SO - 0007046"/>
    <d v="2016-04-20T00:00:00"/>
    <x v="16"/>
    <n v="5"/>
    <x v="0"/>
    <s v="AUD"/>
    <x v="2"/>
    <x v="1"/>
    <x v="35"/>
    <n v="13"/>
    <n v="2"/>
    <x v="7"/>
    <n v="7"/>
    <n v="89.333333333333329"/>
    <n v="625.33333333333326"/>
    <n v="59.853333333333339"/>
    <n v="206.3599999999999"/>
    <x v="3"/>
    <x v="4"/>
  </r>
  <r>
    <s v="SO - 0007047"/>
    <d v="2016-04-20T00:00:00"/>
    <x v="19"/>
    <n v="4"/>
    <x v="0"/>
    <s v="AUD"/>
    <x v="2"/>
    <x v="1"/>
    <x v="33"/>
    <n v="10"/>
    <n v="2"/>
    <x v="7"/>
    <n v="7"/>
    <n v="19.355555555555558"/>
    <n v="135.48888888888891"/>
    <n v="14.323111111111112"/>
    <n v="35.227111111111128"/>
    <x v="3"/>
    <x v="4"/>
  </r>
  <r>
    <s v="SO - 0007048"/>
    <d v="2016-04-20T00:00:00"/>
    <x v="17"/>
    <n v="14"/>
    <x v="1"/>
    <s v="AUD"/>
    <x v="1"/>
    <x v="0"/>
    <x v="28"/>
    <n v="40"/>
    <n v="6"/>
    <x v="0"/>
    <n v="7"/>
    <n v="436.24444444444447"/>
    <n v="3053.7111111111112"/>
    <n v="187.58511111111113"/>
    <n v="1740.6153333333332"/>
    <x v="3"/>
    <x v="4"/>
  </r>
  <r>
    <s v="SO - 0007049"/>
    <d v="2016-04-21T00:00:00"/>
    <x v="15"/>
    <n v="13"/>
    <x v="2"/>
    <s v="AUD"/>
    <x v="1"/>
    <x v="0"/>
    <x v="18"/>
    <n v="37"/>
    <n v="5"/>
    <x v="1"/>
    <n v="5"/>
    <n v="20.100000000000001"/>
    <n v="100.5"/>
    <n v="15.678000000000001"/>
    <n v="22.11"/>
    <x v="3"/>
    <x v="4"/>
  </r>
  <r>
    <s v="SO - 0007050"/>
    <d v="2016-04-21T00:00:00"/>
    <x v="4"/>
    <n v="7"/>
    <x v="1"/>
    <s v="AUD"/>
    <x v="2"/>
    <x v="1"/>
    <x v="4"/>
    <n v="18"/>
    <n v="3"/>
    <x v="2"/>
    <n v="5"/>
    <n v="28.288888888888888"/>
    <n v="141.44444444444443"/>
    <n v="16.973333333333333"/>
    <n v="56.577777777777769"/>
    <x v="3"/>
    <x v="4"/>
  </r>
  <r>
    <s v="SO - 0007051"/>
    <d v="2016-04-21T00:00:00"/>
    <x v="13"/>
    <n v="19"/>
    <x v="1"/>
    <s v="AUD"/>
    <x v="3"/>
    <x v="2"/>
    <x v="46"/>
    <n v="55"/>
    <n v="8"/>
    <x v="6"/>
    <n v="6"/>
    <n v="125.8111111111111"/>
    <n v="754.86666666666656"/>
    <n v="62.905555555555551"/>
    <n v="377.43333333333328"/>
    <x v="3"/>
    <x v="4"/>
  </r>
  <r>
    <s v="SO - 0007052"/>
    <d v="2016-04-22T00:00:00"/>
    <x v="14"/>
    <n v="10"/>
    <x v="1"/>
    <s v="AUD"/>
    <x v="2"/>
    <x v="0"/>
    <x v="38"/>
    <n v="27"/>
    <n v="4"/>
    <x v="5"/>
    <n v="9"/>
    <n v="25.311111111111114"/>
    <n v="227.8"/>
    <n v="18.477111111111114"/>
    <n v="61.505999999999972"/>
    <x v="3"/>
    <x v="4"/>
  </r>
  <r>
    <s v="SO - 0007053"/>
    <d v="2016-04-22T00:00:00"/>
    <x v="10"/>
    <n v="8"/>
    <x v="1"/>
    <s v="AUD"/>
    <x v="2"/>
    <x v="1"/>
    <x v="31"/>
    <n v="23"/>
    <n v="4"/>
    <x v="5"/>
    <n v="6"/>
    <n v="222.58888888888887"/>
    <n v="1335.5333333333333"/>
    <n v="158.03811111111111"/>
    <n v="387.30466666666666"/>
    <x v="3"/>
    <x v="4"/>
  </r>
  <r>
    <s v="SO - 0007054"/>
    <d v="2016-04-22T00:00:00"/>
    <x v="6"/>
    <n v="1"/>
    <x v="0"/>
    <s v="AUD"/>
    <x v="2"/>
    <x v="1"/>
    <x v="6"/>
    <n v="1"/>
    <n v="1"/>
    <x v="4"/>
    <n v="6"/>
    <n v="280.65555555555557"/>
    <n v="1683.9333333333334"/>
    <n v="202.072"/>
    <n v="471.50133333333338"/>
    <x v="3"/>
    <x v="4"/>
  </r>
  <r>
    <s v="SO - 0007055"/>
    <d v="2016-04-23T00:00:00"/>
    <x v="12"/>
    <n v="2"/>
    <x v="1"/>
    <s v="AUD"/>
    <x v="2"/>
    <x v="1"/>
    <x v="37"/>
    <n v="5"/>
    <n v="1"/>
    <x v="4"/>
    <n v="4"/>
    <n v="410.18888888888893"/>
    <n v="1640.7555555555557"/>
    <n v="242.01144444444446"/>
    <n v="672.70977777777784"/>
    <x v="3"/>
    <x v="4"/>
  </r>
  <r>
    <s v="SO - 0007056"/>
    <d v="2016-04-23T00:00:00"/>
    <x v="2"/>
    <n v="12"/>
    <x v="1"/>
    <s v="AUD"/>
    <x v="1"/>
    <x v="0"/>
    <x v="2"/>
    <n v="34"/>
    <n v="5"/>
    <x v="1"/>
    <n v="8"/>
    <n v="195.78888888888889"/>
    <n v="1566.3111111111111"/>
    <n v="127.2627777777778"/>
    <n v="548.20888888888874"/>
    <x v="3"/>
    <x v="4"/>
  </r>
  <r>
    <s v="SO - 0007057"/>
    <d v="2016-04-23T00:00:00"/>
    <x v="0"/>
    <n v="15"/>
    <x v="0"/>
    <s v="AUD"/>
    <x v="0"/>
    <x v="0"/>
    <x v="8"/>
    <n v="42"/>
    <n v="6"/>
    <x v="0"/>
    <n v="2"/>
    <n v="99.01111111111112"/>
    <n v="198.02222222222224"/>
    <n v="48.515444444444448"/>
    <n v="100.99133333333334"/>
    <x v="3"/>
    <x v="4"/>
  </r>
  <r>
    <s v="SO - 0007058"/>
    <d v="2016-04-23T00:00:00"/>
    <x v="4"/>
    <n v="7"/>
    <x v="1"/>
    <s v="AUD"/>
    <x v="2"/>
    <x v="1"/>
    <x v="4"/>
    <n v="18"/>
    <n v="3"/>
    <x v="2"/>
    <n v="6"/>
    <n v="114.64444444444445"/>
    <n v="687.86666666666667"/>
    <n v="63.054444444444442"/>
    <n v="309.54000000000002"/>
    <x v="3"/>
    <x v="4"/>
  </r>
  <r>
    <s v="SO - 0007059"/>
    <d v="2016-04-23T00:00:00"/>
    <x v="17"/>
    <n v="14"/>
    <x v="0"/>
    <s v="AUD"/>
    <x v="1"/>
    <x v="0"/>
    <x v="50"/>
    <n v="39"/>
    <n v="6"/>
    <x v="0"/>
    <n v="1"/>
    <n v="112.41111111111111"/>
    <n v="112.41111111111111"/>
    <n v="55.081444444444443"/>
    <n v="57.329666666666668"/>
    <x v="3"/>
    <x v="4"/>
  </r>
  <r>
    <s v="SO - 0007060"/>
    <d v="2016-04-23T00:00:00"/>
    <x v="2"/>
    <n v="12"/>
    <x v="1"/>
    <s v="AUD"/>
    <x v="1"/>
    <x v="0"/>
    <x v="16"/>
    <n v="35"/>
    <n v="5"/>
    <x v="1"/>
    <n v="5"/>
    <n v="86.355555555555554"/>
    <n v="431.77777777777777"/>
    <n v="53.540444444444447"/>
    <n v="164.07555555555552"/>
    <x v="3"/>
    <x v="4"/>
  </r>
  <r>
    <s v="SO - 0007061"/>
    <d v="2016-04-23T00:00:00"/>
    <x v="14"/>
    <n v="10"/>
    <x v="1"/>
    <s v="AUD"/>
    <x v="2"/>
    <x v="0"/>
    <x v="38"/>
    <n v="27"/>
    <n v="4"/>
    <x v="5"/>
    <n v="5"/>
    <n v="288.84444444444443"/>
    <n v="1444.2222222222222"/>
    <n v="245.51777777777775"/>
    <n v="216.63333333333344"/>
    <x v="3"/>
    <x v="4"/>
  </r>
  <r>
    <s v="SO - 0007062"/>
    <d v="2016-04-23T00:00:00"/>
    <x v="9"/>
    <n v="18"/>
    <x v="2"/>
    <s v="AUD"/>
    <x v="0"/>
    <x v="2"/>
    <x v="56"/>
    <n v="52"/>
    <n v="8"/>
    <x v="6"/>
    <n v="7"/>
    <n v="658.08888888888896"/>
    <n v="4606.6222222222223"/>
    <n v="467.24311111111115"/>
    <n v="1335.920444444444"/>
    <x v="3"/>
    <x v="4"/>
  </r>
  <r>
    <s v="SO - 0007063"/>
    <d v="2016-04-23T00:00:00"/>
    <x v="17"/>
    <n v="14"/>
    <x v="1"/>
    <s v="AUD"/>
    <x v="1"/>
    <x v="0"/>
    <x v="28"/>
    <n v="40"/>
    <n v="6"/>
    <x v="0"/>
    <n v="6"/>
    <n v="84.12222222222222"/>
    <n v="504.73333333333335"/>
    <n v="47.108444444444451"/>
    <n v="222.08266666666663"/>
    <x v="3"/>
    <x v="4"/>
  </r>
  <r>
    <s v="SO - 0007064"/>
    <d v="2016-04-23T00:00:00"/>
    <x v="14"/>
    <n v="10"/>
    <x v="1"/>
    <s v="AUD"/>
    <x v="2"/>
    <x v="0"/>
    <x v="38"/>
    <n v="27"/>
    <n v="4"/>
    <x v="5"/>
    <n v="6"/>
    <n v="334.25555555555559"/>
    <n v="2005.5333333333335"/>
    <n v="230.63633333333331"/>
    <n v="621.71533333333377"/>
    <x v="3"/>
    <x v="4"/>
  </r>
  <r>
    <s v="SO - 0007065"/>
    <d v="2016-04-23T00:00:00"/>
    <x v="10"/>
    <n v="8"/>
    <x v="1"/>
    <s v="AUD"/>
    <x v="2"/>
    <x v="1"/>
    <x v="31"/>
    <n v="23"/>
    <n v="4"/>
    <x v="5"/>
    <n v="1"/>
    <n v="27.544444444444444"/>
    <n v="27.544444444444444"/>
    <n v="21.760111111111112"/>
    <n v="5.7843333333333327"/>
    <x v="3"/>
    <x v="4"/>
  </r>
  <r>
    <s v="SO - 0007066"/>
    <d v="2016-04-24T00:00:00"/>
    <x v="7"/>
    <n v="17"/>
    <x v="0"/>
    <s v="AUD"/>
    <x v="0"/>
    <x v="2"/>
    <x v="7"/>
    <n v="48"/>
    <n v="7"/>
    <x v="3"/>
    <n v="9"/>
    <n v="277.67777777777775"/>
    <n v="2499.1"/>
    <n v="144.39244444444444"/>
    <n v="1199.568"/>
    <x v="3"/>
    <x v="4"/>
  </r>
  <r>
    <s v="SO - 0007067"/>
    <d v="2016-04-24T00:00:00"/>
    <x v="6"/>
    <n v="1"/>
    <x v="1"/>
    <s v="AUD"/>
    <x v="2"/>
    <x v="1"/>
    <x v="41"/>
    <n v="2"/>
    <n v="1"/>
    <x v="4"/>
    <n v="3"/>
    <n v="288.10000000000002"/>
    <n v="864.30000000000007"/>
    <n v="132.52600000000001"/>
    <n v="466.72200000000004"/>
    <x v="3"/>
    <x v="4"/>
  </r>
  <r>
    <s v="SO - 0007068"/>
    <d v="2016-04-25T00:00:00"/>
    <x v="16"/>
    <n v="5"/>
    <x v="0"/>
    <s v="AUD"/>
    <x v="2"/>
    <x v="1"/>
    <x v="24"/>
    <n v="14"/>
    <n v="2"/>
    <x v="7"/>
    <n v="4"/>
    <n v="259.06666666666666"/>
    <n v="1036.2666666666667"/>
    <n v="207.25333333333333"/>
    <n v="207.25333333333333"/>
    <x v="3"/>
    <x v="4"/>
  </r>
  <r>
    <s v="SO - 0007069"/>
    <d v="2016-04-25T00:00:00"/>
    <x v="7"/>
    <n v="17"/>
    <x v="0"/>
    <s v="AUD"/>
    <x v="0"/>
    <x v="2"/>
    <x v="7"/>
    <n v="48"/>
    <n v="7"/>
    <x v="3"/>
    <n v="3"/>
    <n v="26.8"/>
    <n v="80.400000000000006"/>
    <n v="17.956000000000003"/>
    <n v="26.531999999999996"/>
    <x v="3"/>
    <x v="4"/>
  </r>
  <r>
    <s v="SO - 0007070"/>
    <d v="2016-04-25T00:00:00"/>
    <x v="10"/>
    <n v="8"/>
    <x v="0"/>
    <s v="AUD"/>
    <x v="2"/>
    <x v="1"/>
    <x v="31"/>
    <n v="23"/>
    <n v="4"/>
    <x v="5"/>
    <n v="6"/>
    <n v="116.13333333333334"/>
    <n v="696.80000000000007"/>
    <n v="94.068000000000012"/>
    <n v="132.39199999999994"/>
    <x v="3"/>
    <x v="4"/>
  </r>
  <r>
    <s v="SO - 0007071"/>
    <d v="2016-04-25T00:00:00"/>
    <x v="13"/>
    <n v="19"/>
    <x v="2"/>
    <s v="AUD"/>
    <x v="3"/>
    <x v="2"/>
    <x v="23"/>
    <n v="53"/>
    <n v="8"/>
    <x v="6"/>
    <n v="7"/>
    <n v="99.75555555555556"/>
    <n v="698.28888888888889"/>
    <n v="84.792222222222222"/>
    <n v="104.74333333333334"/>
    <x v="3"/>
    <x v="4"/>
  </r>
  <r>
    <s v="SO - 0007072"/>
    <d v="2016-04-25T00:00:00"/>
    <x v="19"/>
    <n v="4"/>
    <x v="1"/>
    <s v="AUD"/>
    <x v="2"/>
    <x v="1"/>
    <x v="33"/>
    <n v="10"/>
    <n v="2"/>
    <x v="7"/>
    <n v="2"/>
    <n v="210.67777777777781"/>
    <n v="421.35555555555561"/>
    <n v="128.51344444444445"/>
    <n v="164.32866666666672"/>
    <x v="3"/>
    <x v="4"/>
  </r>
  <r>
    <s v="SO - 0007073"/>
    <d v="2016-04-25T00:00:00"/>
    <x v="17"/>
    <n v="14"/>
    <x v="1"/>
    <s v="AUD"/>
    <x v="1"/>
    <x v="0"/>
    <x v="50"/>
    <n v="39"/>
    <n v="6"/>
    <x v="0"/>
    <n v="1"/>
    <n v="112.41111111111111"/>
    <n v="112.41111111111111"/>
    <n v="84.308333333333337"/>
    <n v="28.102777777777774"/>
    <x v="3"/>
    <x v="4"/>
  </r>
  <r>
    <s v="SO - 0007074"/>
    <d v="2016-04-26T00:00:00"/>
    <x v="3"/>
    <n v="6"/>
    <x v="1"/>
    <s v="AUD"/>
    <x v="2"/>
    <x v="1"/>
    <x v="26"/>
    <n v="15"/>
    <n v="3"/>
    <x v="2"/>
    <n v="8"/>
    <n v="27.544444444444444"/>
    <n v="220.35555555555555"/>
    <n v="22.861888888888888"/>
    <n v="37.460444444444448"/>
    <x v="3"/>
    <x v="4"/>
  </r>
  <r>
    <s v="SO - 0007075"/>
    <d v="2016-04-26T00:00:00"/>
    <x v="10"/>
    <n v="8"/>
    <x v="0"/>
    <s v="AUD"/>
    <x v="2"/>
    <x v="1"/>
    <x v="44"/>
    <n v="21"/>
    <n v="3"/>
    <x v="2"/>
    <n v="1"/>
    <n v="126.55555555555556"/>
    <n v="126.55555555555556"/>
    <n v="82.26111111111112"/>
    <n v="44.294444444444437"/>
    <x v="3"/>
    <x v="4"/>
  </r>
  <r>
    <s v="SO - 0007076"/>
    <d v="2016-04-26T00:00:00"/>
    <x v="9"/>
    <n v="18"/>
    <x v="1"/>
    <s v="AUD"/>
    <x v="0"/>
    <x v="2"/>
    <x v="11"/>
    <n v="51"/>
    <n v="7"/>
    <x v="3"/>
    <n v="2"/>
    <n v="122.08888888888889"/>
    <n v="244.17777777777778"/>
    <n v="103.77555555555554"/>
    <n v="36.626666666666694"/>
    <x v="3"/>
    <x v="4"/>
  </r>
  <r>
    <s v="SO - 0007077"/>
    <d v="2016-04-27T00:00:00"/>
    <x v="1"/>
    <n v="11"/>
    <x v="1"/>
    <s v="AUD"/>
    <x v="1"/>
    <x v="0"/>
    <x v="1"/>
    <n v="31"/>
    <n v="5"/>
    <x v="1"/>
    <n v="6"/>
    <n v="23.822222222222223"/>
    <n v="142.93333333333334"/>
    <n v="18.581333333333333"/>
    <n v="31.445333333333338"/>
    <x v="3"/>
    <x v="4"/>
  </r>
  <r>
    <s v="SO - 0007078"/>
    <d v="2016-04-27T00:00:00"/>
    <x v="9"/>
    <n v="18"/>
    <x v="0"/>
    <s v="AUD"/>
    <x v="0"/>
    <x v="2"/>
    <x v="11"/>
    <n v="51"/>
    <n v="7"/>
    <x v="3"/>
    <n v="8"/>
    <n v="26.8"/>
    <n v="214.4"/>
    <n v="22.512"/>
    <n v="34.304000000000002"/>
    <x v="3"/>
    <x v="4"/>
  </r>
  <r>
    <s v="SO - 0007079"/>
    <d v="2016-04-27T00:00:00"/>
    <x v="18"/>
    <n v="3"/>
    <x v="1"/>
    <s v="AUD"/>
    <x v="2"/>
    <x v="1"/>
    <x v="52"/>
    <n v="9"/>
    <n v="2"/>
    <x v="7"/>
    <n v="9"/>
    <n v="316.38888888888891"/>
    <n v="2847.5"/>
    <n v="262.60277777777776"/>
    <n v="484.07500000000027"/>
    <x v="3"/>
    <x v="4"/>
  </r>
  <r>
    <s v="SO - 0007080"/>
    <d v="2016-04-27T00:00:00"/>
    <x v="11"/>
    <n v="20"/>
    <x v="1"/>
    <s v="AUD"/>
    <x v="3"/>
    <x v="2"/>
    <x v="14"/>
    <n v="56"/>
    <n v="8"/>
    <x v="6"/>
    <n v="7"/>
    <n v="78.911111111111111"/>
    <n v="552.37777777777774"/>
    <n v="53.659555555555563"/>
    <n v="176.76088888888881"/>
    <x v="3"/>
    <x v="4"/>
  </r>
  <r>
    <s v="SO - 0007081"/>
    <d v="2016-04-27T00:00:00"/>
    <x v="16"/>
    <n v="5"/>
    <x v="1"/>
    <s v="AUD"/>
    <x v="2"/>
    <x v="1"/>
    <x v="26"/>
    <n v="15"/>
    <n v="2"/>
    <x v="7"/>
    <n v="4"/>
    <n v="101.24444444444445"/>
    <n v="404.97777777777782"/>
    <n v="71.88355555555556"/>
    <n v="117.44355555555558"/>
    <x v="3"/>
    <x v="4"/>
  </r>
  <r>
    <s v="SO - 0007082"/>
    <d v="2016-04-28T00:00:00"/>
    <x v="12"/>
    <n v="2"/>
    <x v="1"/>
    <s v="AUD"/>
    <x v="2"/>
    <x v="1"/>
    <x v="15"/>
    <n v="4"/>
    <n v="1"/>
    <x v="4"/>
    <n v="2"/>
    <n v="412.42222222222222"/>
    <n v="824.84444444444443"/>
    <n v="263.95022222222224"/>
    <n v="296.94399999999996"/>
    <x v="3"/>
    <x v="4"/>
  </r>
  <r>
    <s v="SO - 0007083"/>
    <d v="2016-04-28T00:00:00"/>
    <x v="5"/>
    <n v="16"/>
    <x v="1"/>
    <s v="AUD"/>
    <x v="0"/>
    <x v="0"/>
    <x v="47"/>
    <n v="44"/>
    <n v="7"/>
    <x v="3"/>
    <n v="3"/>
    <n v="108.6888888888889"/>
    <n v="326.06666666666672"/>
    <n v="59.778888888888901"/>
    <n v="146.73000000000002"/>
    <x v="3"/>
    <x v="4"/>
  </r>
  <r>
    <s v="SO - 0007084"/>
    <d v="2016-04-28T00:00:00"/>
    <x v="17"/>
    <n v="14"/>
    <x v="0"/>
    <s v="AUD"/>
    <x v="1"/>
    <x v="0"/>
    <x v="0"/>
    <n v="41"/>
    <n v="6"/>
    <x v="0"/>
    <n v="2"/>
    <n v="277.67777777777775"/>
    <n v="555.3555555555555"/>
    <n v="177.71377777777778"/>
    <n v="199.92799999999994"/>
    <x v="3"/>
    <x v="4"/>
  </r>
  <r>
    <s v="SO - 0007085"/>
    <d v="2016-04-28T00:00:00"/>
    <x v="1"/>
    <n v="11"/>
    <x v="2"/>
    <s v="AUD"/>
    <x v="1"/>
    <x v="0"/>
    <x v="1"/>
    <n v="31"/>
    <n v="5"/>
    <x v="1"/>
    <n v="1"/>
    <n v="565.0333333333333"/>
    <n v="565.0333333333333"/>
    <n v="242.96433333333334"/>
    <n v="322.06899999999996"/>
    <x v="3"/>
    <x v="4"/>
  </r>
  <r>
    <s v="SO - 0007086"/>
    <d v="2016-04-28T00:00:00"/>
    <x v="6"/>
    <n v="1"/>
    <x v="1"/>
    <s v="AUD"/>
    <x v="2"/>
    <x v="1"/>
    <x v="6"/>
    <n v="1"/>
    <n v="1"/>
    <x v="4"/>
    <n v="2"/>
    <n v="260.55555555555554"/>
    <n v="521.11111111111109"/>
    <n v="135.48888888888891"/>
    <n v="250.13333333333327"/>
    <x v="3"/>
    <x v="4"/>
  </r>
  <r>
    <s v="SO - 0007087"/>
    <d v="2016-04-29T00:00:00"/>
    <x v="7"/>
    <n v="17"/>
    <x v="0"/>
    <s v="AUD"/>
    <x v="0"/>
    <x v="2"/>
    <x v="7"/>
    <n v="48"/>
    <n v="7"/>
    <x v="3"/>
    <n v="2"/>
    <n v="270.23333333333335"/>
    <n v="540.4666666666667"/>
    <n v="178.35399999999998"/>
    <n v="183.75866666666673"/>
    <x v="3"/>
    <x v="4"/>
  </r>
  <r>
    <s v="SO - 0007088"/>
    <d v="2016-04-29T00:00:00"/>
    <x v="12"/>
    <n v="2"/>
    <x v="0"/>
    <s v="AUD"/>
    <x v="2"/>
    <x v="1"/>
    <x v="37"/>
    <n v="5"/>
    <n v="1"/>
    <x v="4"/>
    <n v="8"/>
    <n v="442.94444444444446"/>
    <n v="3543.5555555555557"/>
    <n v="292.34333333333336"/>
    <n v="1204.8088888888888"/>
    <x v="3"/>
    <x v="4"/>
  </r>
  <r>
    <s v="SO - 0007089"/>
    <d v="2016-04-29T00:00:00"/>
    <x v="13"/>
    <n v="19"/>
    <x v="2"/>
    <s v="AUD"/>
    <x v="3"/>
    <x v="2"/>
    <x v="46"/>
    <n v="55"/>
    <n v="8"/>
    <x v="6"/>
    <n v="5"/>
    <n v="262.04444444444448"/>
    <n v="1310.2222222222224"/>
    <n v="188.672"/>
    <n v="366.86222222222239"/>
    <x v="3"/>
    <x v="4"/>
  </r>
  <r>
    <s v="SO - 0007090"/>
    <d v="2016-04-29T00:00:00"/>
    <x v="3"/>
    <n v="6"/>
    <x v="2"/>
    <s v="AUD"/>
    <x v="2"/>
    <x v="1"/>
    <x v="4"/>
    <n v="18"/>
    <n v="3"/>
    <x v="2"/>
    <n v="8"/>
    <n v="260.55555555555554"/>
    <n v="2084.4444444444443"/>
    <n v="130.27777777777777"/>
    <n v="1042.2222222222222"/>
    <x v="3"/>
    <x v="4"/>
  </r>
  <r>
    <s v="SO - 0007091"/>
    <d v="2016-04-29T00:00:00"/>
    <x v="2"/>
    <n v="12"/>
    <x v="0"/>
    <s v="AUD"/>
    <x v="1"/>
    <x v="0"/>
    <x v="16"/>
    <n v="35"/>
    <n v="5"/>
    <x v="1"/>
    <n v="8"/>
    <n v="715.41111111111104"/>
    <n v="5723.2888888888883"/>
    <n v="407.78433333333328"/>
    <n v="2461.0142222222221"/>
    <x v="3"/>
    <x v="4"/>
  </r>
  <r>
    <s v="SO - 0007092"/>
    <d v="2016-04-30T00:00:00"/>
    <x v="12"/>
    <n v="2"/>
    <x v="2"/>
    <s v="AUD"/>
    <x v="2"/>
    <x v="1"/>
    <x v="29"/>
    <n v="6"/>
    <n v="1"/>
    <x v="4"/>
    <n v="9"/>
    <n v="620.12222222222226"/>
    <n v="5581.1"/>
    <n v="341.06722222222226"/>
    <n v="2511.4949999999999"/>
    <x v="3"/>
    <x v="4"/>
  </r>
  <r>
    <s v="SO - 0007093"/>
    <d v="2016-04-30T00:00:00"/>
    <x v="18"/>
    <n v="3"/>
    <x v="1"/>
    <s v="AUD"/>
    <x v="2"/>
    <x v="1"/>
    <x v="49"/>
    <n v="8"/>
    <n v="2"/>
    <x v="7"/>
    <n v="6"/>
    <n v="26.8"/>
    <n v="160.80000000000001"/>
    <n v="13.4"/>
    <n v="80.400000000000006"/>
    <x v="3"/>
    <x v="4"/>
  </r>
  <r>
    <s v="SO - 0007094"/>
    <d v="2016-04-30T00:00:00"/>
    <x v="4"/>
    <n v="7"/>
    <x v="0"/>
    <s v="AUD"/>
    <x v="2"/>
    <x v="1"/>
    <x v="44"/>
    <n v="21"/>
    <n v="3"/>
    <x v="2"/>
    <n v="3"/>
    <n v="128.78888888888889"/>
    <n v="386.36666666666667"/>
    <n v="78.561222222222227"/>
    <n v="150.68299999999999"/>
    <x v="3"/>
    <x v="4"/>
  </r>
  <r>
    <s v="SO - 0007095"/>
    <d v="2016-05-01T00:00:00"/>
    <x v="9"/>
    <n v="18"/>
    <x v="0"/>
    <s v="AUD"/>
    <x v="0"/>
    <x v="2"/>
    <x v="11"/>
    <n v="51"/>
    <n v="7"/>
    <x v="3"/>
    <n v="1"/>
    <n v="311.17777777777775"/>
    <n v="311.17777777777775"/>
    <n v="186.70666666666665"/>
    <n v="124.4711111111111"/>
    <x v="4"/>
    <x v="4"/>
  </r>
  <r>
    <s v="SO - 0007096"/>
    <d v="2016-05-01T00:00:00"/>
    <x v="16"/>
    <n v="5"/>
    <x v="0"/>
    <s v="AUD"/>
    <x v="2"/>
    <x v="1"/>
    <x v="51"/>
    <n v="12"/>
    <n v="2"/>
    <x v="7"/>
    <n v="1"/>
    <n v="110.17777777777778"/>
    <n v="110.17777777777778"/>
    <n v="53.987111111111112"/>
    <n v="56.190666666666665"/>
    <x v="4"/>
    <x v="4"/>
  </r>
  <r>
    <s v="SO - 0007097"/>
    <d v="2016-05-01T00:00:00"/>
    <x v="16"/>
    <n v="5"/>
    <x v="1"/>
    <s v="AUD"/>
    <x v="2"/>
    <x v="1"/>
    <x v="35"/>
    <n v="13"/>
    <n v="2"/>
    <x v="7"/>
    <n v="4"/>
    <n v="122.83333333333333"/>
    <n v="491.33333333333331"/>
    <n v="90.896666666666661"/>
    <n v="127.74666666666667"/>
    <x v="4"/>
    <x v="4"/>
  </r>
  <r>
    <s v="SO - 0007098"/>
    <d v="2016-05-01T00:00:00"/>
    <x v="12"/>
    <n v="2"/>
    <x v="1"/>
    <s v="AUD"/>
    <x v="2"/>
    <x v="1"/>
    <x v="37"/>
    <n v="5"/>
    <n v="1"/>
    <x v="4"/>
    <n v="2"/>
    <n v="126.55555555555556"/>
    <n v="253.11111111111111"/>
    <n v="96.182222222222222"/>
    <n v="60.74666666666667"/>
    <x v="4"/>
    <x v="4"/>
  </r>
  <r>
    <s v="SO - 0007099"/>
    <d v="2016-05-01T00:00:00"/>
    <x v="6"/>
    <n v="1"/>
    <x v="0"/>
    <s v="AUD"/>
    <x v="2"/>
    <x v="1"/>
    <x v="6"/>
    <n v="1"/>
    <n v="1"/>
    <x v="4"/>
    <n v="5"/>
    <n v="433.26666666666665"/>
    <n v="2166.333333333333"/>
    <n v="177.63933333333333"/>
    <n v="1278.1366666666663"/>
    <x v="4"/>
    <x v="4"/>
  </r>
  <r>
    <s v="SO - 0007100"/>
    <d v="2016-05-02T00:00:00"/>
    <x v="19"/>
    <n v="4"/>
    <x v="0"/>
    <s v="AUD"/>
    <x v="2"/>
    <x v="1"/>
    <x v="52"/>
    <n v="9"/>
    <n v="2"/>
    <x v="7"/>
    <n v="7"/>
    <n v="115.38888888888889"/>
    <n v="807.72222222222217"/>
    <n v="94.618888888888875"/>
    <n v="145.3900000000001"/>
    <x v="4"/>
    <x v="4"/>
  </r>
  <r>
    <s v="SO - 0007101"/>
    <d v="2016-05-02T00:00:00"/>
    <x v="2"/>
    <n v="12"/>
    <x v="2"/>
    <s v="AUD"/>
    <x v="1"/>
    <x v="0"/>
    <x v="40"/>
    <n v="33"/>
    <n v="5"/>
    <x v="1"/>
    <n v="1"/>
    <n v="18.611111111111111"/>
    <n v="18.611111111111111"/>
    <n v="10.422222222222224"/>
    <n v="8.1888888888888864"/>
    <x v="4"/>
    <x v="4"/>
  </r>
  <r>
    <s v="SO - 0007102"/>
    <d v="2016-05-02T00:00:00"/>
    <x v="0"/>
    <n v="15"/>
    <x v="1"/>
    <s v="AUD"/>
    <x v="0"/>
    <x v="0"/>
    <x v="57"/>
    <n v="43"/>
    <n v="6"/>
    <x v="0"/>
    <n v="1"/>
    <n v="257.57777777777778"/>
    <n v="257.57777777777778"/>
    <n v="216.36533333333335"/>
    <n v="41.212444444444429"/>
    <x v="4"/>
    <x v="4"/>
  </r>
  <r>
    <s v="SO - 0007103"/>
    <d v="2016-05-03T00:00:00"/>
    <x v="3"/>
    <n v="6"/>
    <x v="1"/>
    <s v="AUD"/>
    <x v="2"/>
    <x v="1"/>
    <x v="20"/>
    <n v="16"/>
    <n v="3"/>
    <x v="2"/>
    <n v="2"/>
    <n v="425.07777777777778"/>
    <n v="850.15555555555557"/>
    <n v="318.80833333333334"/>
    <n v="212.53888888888889"/>
    <x v="4"/>
    <x v="4"/>
  </r>
  <r>
    <s v="SO - 0007104"/>
    <d v="2016-05-03T00:00:00"/>
    <x v="11"/>
    <n v="20"/>
    <x v="1"/>
    <s v="AUD"/>
    <x v="3"/>
    <x v="2"/>
    <x v="14"/>
    <n v="56"/>
    <n v="8"/>
    <x v="6"/>
    <n v="4"/>
    <n v="26.055555555555557"/>
    <n v="104.22222222222223"/>
    <n v="13.027777777777779"/>
    <n v="52.111111111111114"/>
    <x v="4"/>
    <x v="4"/>
  </r>
  <r>
    <s v="SO - 0007105"/>
    <d v="2016-05-03T00:00:00"/>
    <x v="17"/>
    <n v="14"/>
    <x v="1"/>
    <s v="AUD"/>
    <x v="1"/>
    <x v="0"/>
    <x v="50"/>
    <n v="39"/>
    <n v="6"/>
    <x v="0"/>
    <n v="4"/>
    <n v="113.90000000000002"/>
    <n v="455.60000000000008"/>
    <n v="50.116000000000007"/>
    <n v="255.13600000000005"/>
    <x v="4"/>
    <x v="4"/>
  </r>
  <r>
    <s v="SO - 0007106"/>
    <d v="2016-05-03T00:00:00"/>
    <x v="12"/>
    <n v="2"/>
    <x v="1"/>
    <s v="AUD"/>
    <x v="2"/>
    <x v="1"/>
    <x v="29"/>
    <n v="6"/>
    <n v="1"/>
    <x v="4"/>
    <n v="1"/>
    <n v="21.588888888888889"/>
    <n v="21.588888888888889"/>
    <n v="17.702888888888889"/>
    <n v="3.8859999999999992"/>
    <x v="4"/>
    <x v="4"/>
  </r>
  <r>
    <s v="SO - 0007107"/>
    <d v="2016-05-04T00:00:00"/>
    <x v="10"/>
    <n v="8"/>
    <x v="1"/>
    <s v="AUD"/>
    <x v="2"/>
    <x v="1"/>
    <x v="31"/>
    <n v="23"/>
    <n v="4"/>
    <x v="5"/>
    <n v="4"/>
    <n v="565.77777777777783"/>
    <n v="2263.1111111111113"/>
    <n v="373.41333333333336"/>
    <n v="769.45777777777789"/>
    <x v="4"/>
    <x v="4"/>
  </r>
  <r>
    <s v="SO - 0007108"/>
    <d v="2016-05-04T00:00:00"/>
    <x v="19"/>
    <n v="4"/>
    <x v="2"/>
    <s v="AUD"/>
    <x v="2"/>
    <x v="1"/>
    <x v="36"/>
    <n v="11"/>
    <n v="2"/>
    <x v="7"/>
    <n v="9"/>
    <n v="112.41111111111111"/>
    <n v="1011.7"/>
    <n v="91.053000000000011"/>
    <n v="192.22299999999996"/>
    <x v="4"/>
    <x v="4"/>
  </r>
  <r>
    <s v="SO - 0007109"/>
    <d v="2016-05-04T00:00:00"/>
    <x v="8"/>
    <n v="9"/>
    <x v="1"/>
    <s v="AUD"/>
    <x v="2"/>
    <x v="1"/>
    <x v="10"/>
    <n v="25"/>
    <n v="4"/>
    <x v="5"/>
    <n v="7"/>
    <n v="133.25555555555556"/>
    <n v="932.78888888888889"/>
    <n v="57.299888888888887"/>
    <n v="531.68966666666665"/>
    <x v="4"/>
    <x v="4"/>
  </r>
  <r>
    <s v="SO - 0007110"/>
    <d v="2016-05-04T00:00:00"/>
    <x v="7"/>
    <n v="17"/>
    <x v="0"/>
    <s v="AUD"/>
    <x v="0"/>
    <x v="2"/>
    <x v="7"/>
    <n v="48"/>
    <n v="7"/>
    <x v="3"/>
    <n v="5"/>
    <n v="441.45555555555552"/>
    <n v="2207.2777777777774"/>
    <n v="264.87333333333328"/>
    <n v="882.91111111111104"/>
    <x v="4"/>
    <x v="4"/>
  </r>
  <r>
    <s v="SO - 0007111"/>
    <d v="2016-05-04T00:00:00"/>
    <x v="14"/>
    <n v="10"/>
    <x v="2"/>
    <s v="AUD"/>
    <x v="2"/>
    <x v="0"/>
    <x v="38"/>
    <n v="27"/>
    <n v="4"/>
    <x v="5"/>
    <n v="5"/>
    <n v="119.11111111111111"/>
    <n v="595.55555555555554"/>
    <n v="48.835555555555551"/>
    <n v="351.37777777777779"/>
    <x v="4"/>
    <x v="4"/>
  </r>
  <r>
    <s v="SO - 0007112"/>
    <d v="2016-05-04T00:00:00"/>
    <x v="8"/>
    <n v="9"/>
    <x v="0"/>
    <s v="AUD"/>
    <x v="2"/>
    <x v="0"/>
    <x v="53"/>
    <n v="26"/>
    <n v="4"/>
    <x v="5"/>
    <n v="8"/>
    <n v="352.12222222222221"/>
    <n v="2816.9777777777776"/>
    <n v="271.13411111111111"/>
    <n v="647.90488888888876"/>
    <x v="4"/>
    <x v="4"/>
  </r>
  <r>
    <s v="SO - 0007113"/>
    <d v="2016-05-05T00:00:00"/>
    <x v="1"/>
    <n v="11"/>
    <x v="1"/>
    <s v="AUD"/>
    <x v="1"/>
    <x v="0"/>
    <x v="1"/>
    <n v="31"/>
    <n v="5"/>
    <x v="1"/>
    <n v="4"/>
    <n v="110.17777777777778"/>
    <n v="440.71111111111111"/>
    <n v="84.836888888888893"/>
    <n v="101.36355555555554"/>
    <x v="4"/>
    <x v="4"/>
  </r>
  <r>
    <s v="SO - 0007114"/>
    <d v="2016-05-05T00:00:00"/>
    <x v="18"/>
    <n v="3"/>
    <x v="1"/>
    <s v="AUD"/>
    <x v="2"/>
    <x v="1"/>
    <x v="49"/>
    <n v="8"/>
    <n v="2"/>
    <x v="7"/>
    <n v="4"/>
    <n v="21.588888888888889"/>
    <n v="86.355555555555554"/>
    <n v="17.487000000000002"/>
    <n v="16.407555555555547"/>
    <x v="4"/>
    <x v="4"/>
  </r>
  <r>
    <s v="SO - 0007115"/>
    <d v="2016-05-05T00:00:00"/>
    <x v="13"/>
    <n v="19"/>
    <x v="0"/>
    <s v="AUD"/>
    <x v="3"/>
    <x v="2"/>
    <x v="39"/>
    <n v="54"/>
    <n v="8"/>
    <x v="6"/>
    <n v="3"/>
    <n v="431.77777777777777"/>
    <n v="1295.3333333333333"/>
    <n v="323.83333333333331"/>
    <n v="323.83333333333326"/>
    <x v="4"/>
    <x v="4"/>
  </r>
  <r>
    <s v="SO - 0007116"/>
    <d v="2016-05-05T00:00:00"/>
    <x v="19"/>
    <n v="4"/>
    <x v="1"/>
    <s v="AUD"/>
    <x v="2"/>
    <x v="1"/>
    <x v="36"/>
    <n v="11"/>
    <n v="2"/>
    <x v="7"/>
    <n v="5"/>
    <n v="126.55555555555556"/>
    <n v="632.77777777777783"/>
    <n v="80.995555555555555"/>
    <n v="227.80000000000007"/>
    <x v="4"/>
    <x v="4"/>
  </r>
  <r>
    <s v="SO - 0007117"/>
    <d v="2016-05-05T00:00:00"/>
    <x v="16"/>
    <n v="5"/>
    <x v="1"/>
    <s v="AUD"/>
    <x v="2"/>
    <x v="1"/>
    <x v="35"/>
    <n v="13"/>
    <n v="2"/>
    <x v="7"/>
    <n v="6"/>
    <n v="29.033333333333335"/>
    <n v="174.20000000000002"/>
    <n v="11.903666666666666"/>
    <n v="102.77800000000002"/>
    <x v="4"/>
    <x v="4"/>
  </r>
  <r>
    <s v="SO - 0007118"/>
    <d v="2016-05-06T00:00:00"/>
    <x v="15"/>
    <n v="13"/>
    <x v="1"/>
    <s v="AUD"/>
    <x v="1"/>
    <x v="0"/>
    <x v="18"/>
    <n v="37"/>
    <n v="6"/>
    <x v="0"/>
    <n v="6"/>
    <n v="128.78888888888889"/>
    <n v="772.73333333333335"/>
    <n v="73.409666666666666"/>
    <n v="332.27533333333338"/>
    <x v="4"/>
    <x v="4"/>
  </r>
  <r>
    <s v="SO - 0007119"/>
    <d v="2016-05-06T00:00:00"/>
    <x v="13"/>
    <n v="19"/>
    <x v="1"/>
    <s v="AUD"/>
    <x v="3"/>
    <x v="2"/>
    <x v="46"/>
    <n v="55"/>
    <n v="8"/>
    <x v="6"/>
    <n v="4"/>
    <n v="28.288888888888888"/>
    <n v="113.15555555555555"/>
    <n v="15.84177777777778"/>
    <n v="49.78844444444443"/>
    <x v="4"/>
    <x v="4"/>
  </r>
  <r>
    <s v="SO - 0007120"/>
    <d v="2016-05-06T00:00:00"/>
    <x v="17"/>
    <n v="14"/>
    <x v="0"/>
    <s v="AUD"/>
    <x v="1"/>
    <x v="0"/>
    <x v="28"/>
    <n v="40"/>
    <n v="6"/>
    <x v="0"/>
    <n v="7"/>
    <n v="579.17777777777781"/>
    <n v="4054.2444444444445"/>
    <n v="486.5093333333333"/>
    <n v="648.67911111111152"/>
    <x v="4"/>
    <x v="4"/>
  </r>
  <r>
    <s v="SO - 0007121"/>
    <d v="2016-05-06T00:00:00"/>
    <x v="19"/>
    <n v="4"/>
    <x v="1"/>
    <s v="AUD"/>
    <x v="2"/>
    <x v="1"/>
    <x v="36"/>
    <n v="11"/>
    <n v="2"/>
    <x v="7"/>
    <n v="4"/>
    <n v="123.57777777777778"/>
    <n v="494.31111111111113"/>
    <n v="67.967777777777783"/>
    <n v="222.44"/>
    <x v="4"/>
    <x v="4"/>
  </r>
  <r>
    <s v="SO - 0007122"/>
    <d v="2016-05-06T00:00:00"/>
    <x v="1"/>
    <n v="11"/>
    <x v="1"/>
    <s v="AUD"/>
    <x v="1"/>
    <x v="0"/>
    <x v="42"/>
    <n v="32"/>
    <n v="5"/>
    <x v="1"/>
    <n v="6"/>
    <n v="112.41111111111111"/>
    <n v="674.4666666666667"/>
    <n v="94.425333333333327"/>
    <n v="107.91466666666679"/>
    <x v="4"/>
    <x v="4"/>
  </r>
  <r>
    <s v="SO - 0007123"/>
    <d v="2016-05-06T00:00:00"/>
    <x v="6"/>
    <n v="1"/>
    <x v="0"/>
    <s v="AUD"/>
    <x v="2"/>
    <x v="1"/>
    <x v="41"/>
    <n v="2"/>
    <n v="1"/>
    <x v="4"/>
    <n v="2"/>
    <n v="111.66666666666667"/>
    <n v="223.33333333333334"/>
    <n v="59.18333333333333"/>
    <n v="104.96666666666668"/>
    <x v="4"/>
    <x v="4"/>
  </r>
  <r>
    <s v="SO - 0007124"/>
    <d v="2016-05-06T00:00:00"/>
    <x v="4"/>
    <n v="7"/>
    <x v="2"/>
    <s v="AUD"/>
    <x v="2"/>
    <x v="1"/>
    <x v="48"/>
    <n v="20"/>
    <n v="3"/>
    <x v="2"/>
    <n v="1"/>
    <n v="387.85555555555561"/>
    <n v="387.85555555555561"/>
    <n v="201.68488888888891"/>
    <n v="186.1706666666667"/>
    <x v="4"/>
    <x v="4"/>
  </r>
  <r>
    <s v="SO - 0007125"/>
    <d v="2016-05-07T00:00:00"/>
    <x v="7"/>
    <n v="17"/>
    <x v="2"/>
    <s v="AUD"/>
    <x v="0"/>
    <x v="2"/>
    <x v="7"/>
    <n v="48"/>
    <n v="7"/>
    <x v="3"/>
    <n v="4"/>
    <n v="691.58888888888896"/>
    <n v="2766.3555555555558"/>
    <n v="435.70100000000002"/>
    <n v="1023.5515555555558"/>
    <x v="4"/>
    <x v="4"/>
  </r>
  <r>
    <s v="SO - 0007126"/>
    <d v="2016-05-07T00:00:00"/>
    <x v="11"/>
    <n v="20"/>
    <x v="0"/>
    <s v="AUD"/>
    <x v="3"/>
    <x v="2"/>
    <x v="22"/>
    <n v="58"/>
    <n v="8"/>
    <x v="6"/>
    <n v="3"/>
    <n v="206.21111111111111"/>
    <n v="618.63333333333333"/>
    <n v="123.72666666666666"/>
    <n v="247.45333333333338"/>
    <x v="4"/>
    <x v="4"/>
  </r>
  <r>
    <s v="SO - 0007127"/>
    <d v="2016-05-07T00:00:00"/>
    <x v="0"/>
    <n v="15"/>
    <x v="1"/>
    <s v="AUD"/>
    <x v="0"/>
    <x v="0"/>
    <x v="57"/>
    <n v="43"/>
    <n v="6"/>
    <x v="0"/>
    <n v="3"/>
    <n v="600.76666666666677"/>
    <n v="1802.3000000000002"/>
    <n v="276.35266666666672"/>
    <n v="973.24199999999996"/>
    <x v="4"/>
    <x v="4"/>
  </r>
  <r>
    <s v="SO - 0007128"/>
    <d v="2016-05-07T00:00:00"/>
    <x v="19"/>
    <n v="4"/>
    <x v="1"/>
    <s v="AUD"/>
    <x v="2"/>
    <x v="1"/>
    <x v="33"/>
    <n v="10"/>
    <n v="2"/>
    <x v="7"/>
    <n v="5"/>
    <n v="568.75555555555559"/>
    <n v="2843.7777777777778"/>
    <n v="255.94"/>
    <n v="1564.0777777777778"/>
    <x v="4"/>
    <x v="4"/>
  </r>
  <r>
    <s v="SO - 0007129"/>
    <d v="2016-05-07T00:00:00"/>
    <x v="17"/>
    <n v="14"/>
    <x v="1"/>
    <s v="AUD"/>
    <x v="1"/>
    <x v="0"/>
    <x v="19"/>
    <n v="38"/>
    <n v="6"/>
    <x v="0"/>
    <n v="8"/>
    <n v="119.11111111111111"/>
    <n v="952.88888888888891"/>
    <n v="94.097777777777779"/>
    <n v="200.10666666666668"/>
    <x v="4"/>
    <x v="4"/>
  </r>
  <r>
    <s v="SO - 0007130"/>
    <d v="2016-05-08T00:00:00"/>
    <x v="5"/>
    <n v="16"/>
    <x v="0"/>
    <s v="AUD"/>
    <x v="0"/>
    <x v="0"/>
    <x v="5"/>
    <n v="45"/>
    <n v="7"/>
    <x v="3"/>
    <n v="3"/>
    <n v="196.53333333333333"/>
    <n v="589.6"/>
    <n v="163.12266666666665"/>
    <n v="100.23200000000008"/>
    <x v="4"/>
    <x v="4"/>
  </r>
  <r>
    <s v="SO - 0007131"/>
    <d v="2016-05-08T00:00:00"/>
    <x v="9"/>
    <n v="18"/>
    <x v="1"/>
    <s v="AUD"/>
    <x v="0"/>
    <x v="2"/>
    <x v="56"/>
    <n v="52"/>
    <n v="8"/>
    <x v="6"/>
    <n v="8"/>
    <n v="126.55555555555556"/>
    <n v="1012.4444444444445"/>
    <n v="65.808888888888887"/>
    <n v="485.97333333333336"/>
    <x v="4"/>
    <x v="4"/>
  </r>
  <r>
    <s v="SO - 0007132"/>
    <d v="2016-05-08T00:00:00"/>
    <x v="2"/>
    <n v="12"/>
    <x v="0"/>
    <s v="AUD"/>
    <x v="1"/>
    <x v="0"/>
    <x v="2"/>
    <n v="34"/>
    <n v="5"/>
    <x v="1"/>
    <n v="4"/>
    <n v="442.20000000000005"/>
    <n v="1768.8000000000002"/>
    <n v="203.41200000000001"/>
    <n v="955.15200000000016"/>
    <x v="4"/>
    <x v="4"/>
  </r>
  <r>
    <s v="SO - 0007133"/>
    <d v="2016-05-09T00:00:00"/>
    <x v="6"/>
    <n v="1"/>
    <x v="1"/>
    <s v="AUD"/>
    <x v="2"/>
    <x v="1"/>
    <x v="9"/>
    <n v="3"/>
    <n v="1"/>
    <x v="4"/>
    <n v="3"/>
    <n v="136.23333333333335"/>
    <n v="408.70000000000005"/>
    <n v="106.26200000000001"/>
    <n v="89.913999999999987"/>
    <x v="4"/>
    <x v="4"/>
  </r>
  <r>
    <s v="SO - 0007134"/>
    <d v="2016-05-09T00:00:00"/>
    <x v="12"/>
    <n v="2"/>
    <x v="1"/>
    <s v="AUD"/>
    <x v="2"/>
    <x v="1"/>
    <x v="37"/>
    <n v="5"/>
    <n v="1"/>
    <x v="4"/>
    <n v="9"/>
    <n v="125.06666666666668"/>
    <n v="1125.6000000000001"/>
    <n v="57.530666666666676"/>
    <n v="607.82400000000007"/>
    <x v="4"/>
    <x v="4"/>
  </r>
  <r>
    <s v="SO - 0007135"/>
    <d v="2016-05-10T00:00:00"/>
    <x v="7"/>
    <n v="17"/>
    <x v="1"/>
    <s v="AUD"/>
    <x v="0"/>
    <x v="2"/>
    <x v="21"/>
    <n v="49"/>
    <n v="7"/>
    <x v="3"/>
    <n v="8"/>
    <n v="247.89999999999998"/>
    <n v="1983.1999999999998"/>
    <n v="148.73999999999998"/>
    <n v="793.28"/>
    <x v="4"/>
    <x v="4"/>
  </r>
  <r>
    <s v="SO - 0007136"/>
    <d v="2016-05-10T00:00:00"/>
    <x v="10"/>
    <n v="8"/>
    <x v="1"/>
    <s v="AUD"/>
    <x v="2"/>
    <x v="1"/>
    <x v="44"/>
    <n v="21"/>
    <n v="3"/>
    <x v="2"/>
    <n v="9"/>
    <n v="78.166666666666671"/>
    <n v="703.5"/>
    <n v="51.59"/>
    <n v="239.18999999999994"/>
    <x v="4"/>
    <x v="4"/>
  </r>
  <r>
    <s v="SO - 0007137"/>
    <d v="2016-05-10T00:00:00"/>
    <x v="18"/>
    <n v="3"/>
    <x v="1"/>
    <s v="AUD"/>
    <x v="2"/>
    <x v="1"/>
    <x v="27"/>
    <n v="7"/>
    <n v="1"/>
    <x v="4"/>
    <n v="8"/>
    <n v="198.02222222222224"/>
    <n v="1584.1777777777779"/>
    <n v="166.33866666666665"/>
    <n v="253.46844444444469"/>
    <x v="4"/>
    <x v="4"/>
  </r>
  <r>
    <s v="SO - 0007138"/>
    <d v="2016-05-10T00:00:00"/>
    <x v="7"/>
    <n v="17"/>
    <x v="0"/>
    <s v="AUD"/>
    <x v="0"/>
    <x v="2"/>
    <x v="7"/>
    <n v="48"/>
    <n v="7"/>
    <x v="3"/>
    <n v="5"/>
    <n v="682.65555555555557"/>
    <n v="3413.2777777777778"/>
    <n v="450.55266666666671"/>
    <n v="1160.5144444444445"/>
    <x v="4"/>
    <x v="4"/>
  </r>
  <r>
    <s v="SO - 0007139"/>
    <d v="2016-05-10T00:00:00"/>
    <x v="6"/>
    <n v="1"/>
    <x v="1"/>
    <s v="AUD"/>
    <x v="2"/>
    <x v="1"/>
    <x v="6"/>
    <n v="1"/>
    <n v="1"/>
    <x v="4"/>
    <n v="5"/>
    <n v="268.74444444444447"/>
    <n v="1343.7222222222224"/>
    <n v="212.30811111111115"/>
    <n v="282.18166666666662"/>
    <x v="4"/>
    <x v="4"/>
  </r>
  <r>
    <s v="SO - 0007140"/>
    <d v="2016-05-11T00:00:00"/>
    <x v="11"/>
    <n v="20"/>
    <x v="1"/>
    <s v="AUD"/>
    <x v="3"/>
    <x v="2"/>
    <x v="22"/>
    <n v="58"/>
    <n v="8"/>
    <x v="6"/>
    <n v="9"/>
    <n v="113.90000000000002"/>
    <n v="1025.1000000000001"/>
    <n v="62.645000000000017"/>
    <n v="461.29499999999996"/>
    <x v="4"/>
    <x v="4"/>
  </r>
  <r>
    <s v="SO - 0007141"/>
    <d v="2016-05-11T00:00:00"/>
    <x v="6"/>
    <n v="1"/>
    <x v="1"/>
    <s v="AUD"/>
    <x v="2"/>
    <x v="1"/>
    <x v="41"/>
    <n v="2"/>
    <n v="1"/>
    <x v="4"/>
    <n v="2"/>
    <n v="291.07777777777778"/>
    <n v="582.15555555555557"/>
    <n v="241.59455555555556"/>
    <n v="98.966444444444448"/>
    <x v="4"/>
    <x v="4"/>
  </r>
  <r>
    <s v="SO - 0007142"/>
    <d v="2016-05-11T00:00:00"/>
    <x v="9"/>
    <n v="18"/>
    <x v="1"/>
    <s v="AUD"/>
    <x v="0"/>
    <x v="2"/>
    <x v="55"/>
    <n v="50"/>
    <n v="7"/>
    <x v="3"/>
    <n v="6"/>
    <n v="211.42222222222222"/>
    <n v="1268.5333333333333"/>
    <n v="103.59688888888888"/>
    <n v="646.952"/>
    <x v="4"/>
    <x v="4"/>
  </r>
  <r>
    <s v="SO - 0007143"/>
    <d v="2016-05-11T00:00:00"/>
    <x v="5"/>
    <n v="16"/>
    <x v="1"/>
    <s v="AUD"/>
    <x v="0"/>
    <x v="3"/>
    <x v="12"/>
    <n v="46"/>
    <n v="7"/>
    <x v="3"/>
    <n v="3"/>
    <n v="113.90000000000002"/>
    <n v="341.70000000000005"/>
    <n v="71.757000000000005"/>
    <n v="126.42900000000003"/>
    <x v="4"/>
    <x v="4"/>
  </r>
  <r>
    <s v="SO - 0007144"/>
    <d v="2016-05-11T00:00:00"/>
    <x v="18"/>
    <n v="3"/>
    <x v="1"/>
    <s v="AUD"/>
    <x v="2"/>
    <x v="1"/>
    <x v="52"/>
    <n v="9"/>
    <n v="2"/>
    <x v="7"/>
    <n v="9"/>
    <n v="19.355555555555558"/>
    <n v="174.20000000000002"/>
    <n v="8.1293333333333333"/>
    <n v="101.03600000000002"/>
    <x v="4"/>
    <x v="4"/>
  </r>
  <r>
    <s v="SO - 0007145"/>
    <d v="2016-05-11T00:00:00"/>
    <x v="10"/>
    <n v="8"/>
    <x v="1"/>
    <s v="AUD"/>
    <x v="2"/>
    <x v="1"/>
    <x v="44"/>
    <n v="21"/>
    <n v="3"/>
    <x v="2"/>
    <n v="6"/>
    <n v="276.93333333333334"/>
    <n v="1661.6"/>
    <n v="119.08133333333333"/>
    <n v="947.11199999999985"/>
    <x v="4"/>
    <x v="4"/>
  </r>
  <r>
    <s v="SO - 0007146"/>
    <d v="2016-05-11T00:00:00"/>
    <x v="5"/>
    <n v="16"/>
    <x v="2"/>
    <s v="AUD"/>
    <x v="0"/>
    <x v="0"/>
    <x v="5"/>
    <n v="45"/>
    <n v="7"/>
    <x v="3"/>
    <n v="6"/>
    <n v="117.62222222222223"/>
    <n v="705.73333333333335"/>
    <n v="58.811111111111117"/>
    <n v="352.86666666666667"/>
    <x v="4"/>
    <x v="4"/>
  </r>
  <r>
    <s v="SO - 0007147"/>
    <d v="2016-05-12T00:00:00"/>
    <x v="2"/>
    <n v="12"/>
    <x v="1"/>
    <s v="AUD"/>
    <x v="1"/>
    <x v="0"/>
    <x v="2"/>
    <n v="34"/>
    <n v="5"/>
    <x v="1"/>
    <n v="8"/>
    <n v="710.2"/>
    <n v="5681.6"/>
    <n v="468.73200000000008"/>
    <n v="1931.7439999999997"/>
    <x v="4"/>
    <x v="4"/>
  </r>
  <r>
    <s v="SO - 0007148"/>
    <d v="2016-05-12T00:00:00"/>
    <x v="8"/>
    <n v="9"/>
    <x v="1"/>
    <s v="AUD"/>
    <x v="2"/>
    <x v="1"/>
    <x v="10"/>
    <n v="25"/>
    <n v="4"/>
    <x v="5"/>
    <n v="5"/>
    <n v="220.35555555555555"/>
    <n v="1101.7777777777778"/>
    <n v="156.45244444444444"/>
    <n v="319.51555555555569"/>
    <x v="4"/>
    <x v="4"/>
  </r>
  <r>
    <s v="SO - 0007149"/>
    <d v="2016-05-12T00:00:00"/>
    <x v="7"/>
    <n v="17"/>
    <x v="1"/>
    <s v="AUD"/>
    <x v="0"/>
    <x v="2"/>
    <x v="21"/>
    <n v="49"/>
    <n v="7"/>
    <x v="3"/>
    <n v="7"/>
    <n v="712.43333333333339"/>
    <n v="4987.0333333333338"/>
    <n v="555.69799999999998"/>
    <n v="1097.1473333333338"/>
    <x v="4"/>
    <x v="4"/>
  </r>
  <r>
    <s v="SO - 0007150"/>
    <d v="2016-05-12T00:00:00"/>
    <x v="17"/>
    <n v="14"/>
    <x v="0"/>
    <s v="AUD"/>
    <x v="1"/>
    <x v="0"/>
    <x v="50"/>
    <n v="39"/>
    <n v="6"/>
    <x v="0"/>
    <n v="7"/>
    <n v="96.033333333333346"/>
    <n v="672.23333333333346"/>
    <n v="45.135666666666665"/>
    <n v="356.28366666666682"/>
    <x v="4"/>
    <x v="4"/>
  </r>
  <r>
    <s v="SO - 0007151"/>
    <d v="2016-05-12T00:00:00"/>
    <x v="18"/>
    <n v="3"/>
    <x v="2"/>
    <s v="AUD"/>
    <x v="2"/>
    <x v="1"/>
    <x v="49"/>
    <n v="8"/>
    <n v="2"/>
    <x v="7"/>
    <n v="7"/>
    <n v="107.2"/>
    <n v="750.4"/>
    <n v="57.888000000000005"/>
    <n v="345.18399999999997"/>
    <x v="4"/>
    <x v="4"/>
  </r>
  <r>
    <s v="SO - 0007152"/>
    <d v="2016-05-13T00:00:00"/>
    <x v="10"/>
    <n v="8"/>
    <x v="1"/>
    <s v="AUD"/>
    <x v="2"/>
    <x v="1"/>
    <x v="31"/>
    <n v="23"/>
    <n v="4"/>
    <x v="5"/>
    <n v="5"/>
    <n v="116.87777777777779"/>
    <n v="584.38888888888891"/>
    <n v="53.76377777777779"/>
    <n v="315.56999999999994"/>
    <x v="4"/>
    <x v="4"/>
  </r>
  <r>
    <s v="SO - 0007153"/>
    <d v="2016-05-13T00:00:00"/>
    <x v="4"/>
    <n v="7"/>
    <x v="1"/>
    <s v="AUD"/>
    <x v="2"/>
    <x v="1"/>
    <x v="34"/>
    <n v="19"/>
    <n v="3"/>
    <x v="2"/>
    <n v="7"/>
    <n v="445.92222222222222"/>
    <n v="3121.4555555555553"/>
    <n v="356.73777777777781"/>
    <n v="624.29111111111069"/>
    <x v="4"/>
    <x v="4"/>
  </r>
  <r>
    <s v="SO - 0007154"/>
    <d v="2016-05-13T00:00:00"/>
    <x v="4"/>
    <n v="7"/>
    <x v="1"/>
    <s v="AUD"/>
    <x v="2"/>
    <x v="1"/>
    <x v="34"/>
    <n v="19"/>
    <n v="3"/>
    <x v="2"/>
    <n v="2"/>
    <n v="674.4666666666667"/>
    <n v="1348.9333333333334"/>
    <n v="330.48866666666663"/>
    <n v="687.95600000000013"/>
    <x v="4"/>
    <x v="4"/>
  </r>
  <r>
    <s v="SO - 0007155"/>
    <d v="2016-05-13T00:00:00"/>
    <x v="18"/>
    <n v="3"/>
    <x v="1"/>
    <s v="AUD"/>
    <x v="2"/>
    <x v="1"/>
    <x v="27"/>
    <n v="7"/>
    <n v="1"/>
    <x v="4"/>
    <n v="2"/>
    <n v="93.055555555555557"/>
    <n v="186.11111111111111"/>
    <n v="77.236111111111114"/>
    <n v="31.638888888888886"/>
    <x v="4"/>
    <x v="4"/>
  </r>
  <r>
    <s v="SO - 0007156"/>
    <d v="2016-05-13T00:00:00"/>
    <x v="9"/>
    <n v="18"/>
    <x v="1"/>
    <s v="AUD"/>
    <x v="0"/>
    <x v="2"/>
    <x v="55"/>
    <n v="50"/>
    <n v="7"/>
    <x v="3"/>
    <n v="2"/>
    <n v="265.76666666666665"/>
    <n v="531.5333333333333"/>
    <n v="127.56800000000001"/>
    <n v="276.39733333333328"/>
    <x v="4"/>
    <x v="4"/>
  </r>
  <r>
    <s v="SO - 0007157"/>
    <d v="2016-05-13T00:00:00"/>
    <x v="13"/>
    <n v="19"/>
    <x v="1"/>
    <s v="AUD"/>
    <x v="3"/>
    <x v="2"/>
    <x v="46"/>
    <n v="55"/>
    <n v="8"/>
    <x v="6"/>
    <n v="1"/>
    <n v="298.52222222222224"/>
    <n v="298.52222222222224"/>
    <n v="128.36455555555557"/>
    <n v="170.15766666666667"/>
    <x v="4"/>
    <x v="4"/>
  </r>
  <r>
    <s v="SO - 0007158"/>
    <d v="2016-05-14T00:00:00"/>
    <x v="15"/>
    <n v="13"/>
    <x v="1"/>
    <s v="AUD"/>
    <x v="1"/>
    <x v="0"/>
    <x v="18"/>
    <n v="37"/>
    <n v="5"/>
    <x v="1"/>
    <n v="6"/>
    <n v="275.44444444444446"/>
    <n v="1652.6666666666667"/>
    <n v="209.33777777777777"/>
    <n v="396.6400000000001"/>
    <x v="4"/>
    <x v="4"/>
  </r>
  <r>
    <s v="SO - 0007159"/>
    <d v="2016-05-14T00:00:00"/>
    <x v="13"/>
    <n v="19"/>
    <x v="1"/>
    <s v="AUD"/>
    <x v="3"/>
    <x v="2"/>
    <x v="46"/>
    <n v="55"/>
    <n v="8"/>
    <x v="6"/>
    <n v="8"/>
    <n v="104.22222222222223"/>
    <n v="833.77777777777783"/>
    <n v="42.731111111111112"/>
    <n v="491.92888888888893"/>
    <x v="4"/>
    <x v="4"/>
  </r>
  <r>
    <s v="SO - 0007160"/>
    <d v="2016-05-14T00:00:00"/>
    <x v="10"/>
    <n v="8"/>
    <x v="1"/>
    <s v="AUD"/>
    <x v="2"/>
    <x v="1"/>
    <x v="13"/>
    <n v="22"/>
    <n v="4"/>
    <x v="5"/>
    <n v="1"/>
    <n v="434.01111111111112"/>
    <n v="434.01111111111112"/>
    <n v="329.84844444444445"/>
    <n v="104.16266666666667"/>
    <x v="4"/>
    <x v="4"/>
  </r>
  <r>
    <s v="SO - 0007161"/>
    <d v="2016-05-14T00:00:00"/>
    <x v="15"/>
    <n v="13"/>
    <x v="1"/>
    <s v="AUD"/>
    <x v="1"/>
    <x v="0"/>
    <x v="16"/>
    <n v="35"/>
    <n v="5"/>
    <x v="1"/>
    <n v="4"/>
    <n v="321.60000000000002"/>
    <n v="1286.4000000000001"/>
    <n v="266.928"/>
    <n v="218.6880000000001"/>
    <x v="4"/>
    <x v="4"/>
  </r>
  <r>
    <s v="SO - 0007162"/>
    <d v="2016-05-15T00:00:00"/>
    <x v="19"/>
    <n v="4"/>
    <x v="1"/>
    <s v="AUD"/>
    <x v="2"/>
    <x v="1"/>
    <x v="36"/>
    <n v="11"/>
    <n v="2"/>
    <x v="7"/>
    <n v="4"/>
    <n v="247.89999999999998"/>
    <n v="991.59999999999991"/>
    <n v="138.82400000000001"/>
    <n v="436.30399999999986"/>
    <x v="4"/>
    <x v="4"/>
  </r>
  <r>
    <s v="SO - 0007163"/>
    <d v="2016-05-15T00:00:00"/>
    <x v="9"/>
    <n v="18"/>
    <x v="2"/>
    <s v="AUD"/>
    <x v="0"/>
    <x v="2"/>
    <x v="55"/>
    <n v="50"/>
    <n v="7"/>
    <x v="3"/>
    <n v="3"/>
    <n v="123.57777777777778"/>
    <n v="370.73333333333335"/>
    <n v="101.33377777777778"/>
    <n v="66.731999999999971"/>
    <x v="4"/>
    <x v="4"/>
  </r>
  <r>
    <s v="SO - 0007164"/>
    <d v="2016-05-15T00:00:00"/>
    <x v="6"/>
    <n v="1"/>
    <x v="1"/>
    <s v="AUD"/>
    <x v="2"/>
    <x v="1"/>
    <x v="41"/>
    <n v="2"/>
    <n v="1"/>
    <x v="4"/>
    <n v="9"/>
    <n v="256.83333333333331"/>
    <n v="2311.5"/>
    <n v="154.1"/>
    <n v="924.60000000000014"/>
    <x v="4"/>
    <x v="4"/>
  </r>
  <r>
    <s v="SO - 0007165"/>
    <d v="2016-05-15T00:00:00"/>
    <x v="17"/>
    <n v="14"/>
    <x v="2"/>
    <s v="AUD"/>
    <x v="1"/>
    <x v="0"/>
    <x v="50"/>
    <n v="39"/>
    <n v="6"/>
    <x v="0"/>
    <n v="2"/>
    <n v="104.22222222222223"/>
    <n v="208.44444444444446"/>
    <n v="55.237777777777779"/>
    <n v="97.968888888888898"/>
    <x v="4"/>
    <x v="4"/>
  </r>
  <r>
    <s v="SO - 0007166"/>
    <d v="2016-05-16T00:00:00"/>
    <x v="16"/>
    <n v="5"/>
    <x v="1"/>
    <s v="AUD"/>
    <x v="2"/>
    <x v="1"/>
    <x v="35"/>
    <n v="13"/>
    <n v="2"/>
    <x v="7"/>
    <n v="8"/>
    <n v="405.72222222222223"/>
    <n v="3245.7777777777778"/>
    <n v="271.83388888888891"/>
    <n v="1071.1066666666666"/>
    <x v="4"/>
    <x v="4"/>
  </r>
  <r>
    <s v="SO - 0007167"/>
    <d v="2016-05-16T00:00:00"/>
    <x v="3"/>
    <n v="6"/>
    <x v="1"/>
    <s v="AUD"/>
    <x v="2"/>
    <x v="1"/>
    <x v="3"/>
    <n v="17"/>
    <n v="3"/>
    <x v="2"/>
    <n v="4"/>
    <n v="118.36666666666666"/>
    <n v="473.46666666666664"/>
    <n v="75.754666666666665"/>
    <n v="170.44799999999998"/>
    <x v="4"/>
    <x v="4"/>
  </r>
  <r>
    <s v="SO - 0007168"/>
    <d v="2016-05-16T00:00:00"/>
    <x v="10"/>
    <n v="8"/>
    <x v="1"/>
    <s v="AUD"/>
    <x v="2"/>
    <x v="1"/>
    <x v="31"/>
    <n v="23"/>
    <n v="4"/>
    <x v="5"/>
    <n v="9"/>
    <n v="18.611111111111111"/>
    <n v="167.5"/>
    <n v="15.261111111111111"/>
    <n v="30.150000000000006"/>
    <x v="4"/>
    <x v="4"/>
  </r>
  <r>
    <s v="SO - 0007169"/>
    <d v="2016-05-16T00:00:00"/>
    <x v="13"/>
    <n v="19"/>
    <x v="1"/>
    <s v="AUD"/>
    <x v="3"/>
    <x v="2"/>
    <x v="39"/>
    <n v="54"/>
    <n v="8"/>
    <x v="6"/>
    <n v="2"/>
    <n v="124.32222222222224"/>
    <n v="248.64444444444447"/>
    <n v="57.18822222222223"/>
    <n v="134.26800000000003"/>
    <x v="4"/>
    <x v="4"/>
  </r>
  <r>
    <s v="SO - 0007170"/>
    <d v="2016-05-16T00:00:00"/>
    <x v="0"/>
    <n v="15"/>
    <x v="1"/>
    <s v="AUD"/>
    <x v="0"/>
    <x v="0"/>
    <x v="8"/>
    <n v="42"/>
    <n v="6"/>
    <x v="0"/>
    <n v="4"/>
    <n v="321.60000000000002"/>
    <n v="1286.4000000000001"/>
    <n v="212.256"/>
    <n v="437.37600000000009"/>
    <x v="4"/>
    <x v="4"/>
  </r>
  <r>
    <s v="SO - 0007171"/>
    <d v="2016-05-17T00:00:00"/>
    <x v="10"/>
    <n v="8"/>
    <x v="1"/>
    <s v="AUD"/>
    <x v="2"/>
    <x v="1"/>
    <x v="44"/>
    <n v="21"/>
    <n v="3"/>
    <x v="2"/>
    <n v="3"/>
    <n v="624.58888888888896"/>
    <n v="1873.7666666666669"/>
    <n v="362.26155555555556"/>
    <n v="786.9820000000002"/>
    <x v="4"/>
    <x v="4"/>
  </r>
  <r>
    <s v="SO - 0007172"/>
    <d v="2016-05-17T00:00:00"/>
    <x v="7"/>
    <n v="17"/>
    <x v="1"/>
    <s v="AUD"/>
    <x v="0"/>
    <x v="2"/>
    <x v="55"/>
    <n v="50"/>
    <n v="7"/>
    <x v="3"/>
    <n v="8"/>
    <n v="21.588888888888889"/>
    <n v="172.71111111111111"/>
    <n v="10.578555555555557"/>
    <n v="88.082666666666654"/>
    <x v="4"/>
    <x v="4"/>
  </r>
  <r>
    <s v="SO - 0007173"/>
    <d v="2016-05-17T00:00:00"/>
    <x v="5"/>
    <n v="16"/>
    <x v="1"/>
    <s v="AUD"/>
    <x v="0"/>
    <x v="0"/>
    <x v="47"/>
    <n v="44"/>
    <n v="7"/>
    <x v="3"/>
    <n v="3"/>
    <n v="128.78888888888889"/>
    <n v="386.36666666666667"/>
    <n v="96.591666666666669"/>
    <n v="96.591666666666697"/>
    <x v="4"/>
    <x v="4"/>
  </r>
  <r>
    <s v="SO - 0007174"/>
    <d v="2016-05-17T00:00:00"/>
    <x v="5"/>
    <n v="16"/>
    <x v="1"/>
    <s v="AUD"/>
    <x v="0"/>
    <x v="0"/>
    <x v="5"/>
    <n v="45"/>
    <n v="7"/>
    <x v="3"/>
    <n v="8"/>
    <n v="210.67777777777781"/>
    <n v="1685.4222222222224"/>
    <n v="124.2998888888889"/>
    <n v="691.02311111111123"/>
    <x v="4"/>
    <x v="4"/>
  </r>
  <r>
    <s v="SO - 0007175"/>
    <d v="2016-05-18T00:00:00"/>
    <x v="5"/>
    <n v="16"/>
    <x v="1"/>
    <s v="AUD"/>
    <x v="0"/>
    <x v="0"/>
    <x v="5"/>
    <n v="45"/>
    <n v="7"/>
    <x v="3"/>
    <n v="6"/>
    <n v="113.15555555555555"/>
    <n v="678.93333333333328"/>
    <n v="91.656000000000006"/>
    <n v="128.99733333333324"/>
    <x v="4"/>
    <x v="4"/>
  </r>
  <r>
    <s v="SO - 0007176"/>
    <d v="2016-05-18T00:00:00"/>
    <x v="18"/>
    <n v="3"/>
    <x v="2"/>
    <s v="AUD"/>
    <x v="2"/>
    <x v="1"/>
    <x v="27"/>
    <n v="7"/>
    <n v="1"/>
    <x v="4"/>
    <n v="1"/>
    <n v="569.5"/>
    <n v="569.5"/>
    <n v="421.43"/>
    <n v="148.07"/>
    <x v="4"/>
    <x v="4"/>
  </r>
  <r>
    <s v="SO - 0007177"/>
    <d v="2016-05-18T00:00:00"/>
    <x v="15"/>
    <n v="13"/>
    <x v="1"/>
    <s v="AUD"/>
    <x v="1"/>
    <x v="0"/>
    <x v="19"/>
    <n v="38"/>
    <n v="6"/>
    <x v="0"/>
    <n v="7"/>
    <n v="117.62222222222223"/>
    <n v="823.35555555555561"/>
    <n v="56.458666666666673"/>
    <n v="428.14488888888889"/>
    <x v="4"/>
    <x v="4"/>
  </r>
  <r>
    <s v="SO - 0007178"/>
    <d v="2016-05-18T00:00:00"/>
    <x v="3"/>
    <n v="6"/>
    <x v="1"/>
    <s v="AUD"/>
    <x v="2"/>
    <x v="1"/>
    <x v="3"/>
    <n v="17"/>
    <n v="3"/>
    <x v="2"/>
    <n v="9"/>
    <n v="117.62222222222223"/>
    <n v="1058.6000000000001"/>
    <n v="56.458666666666673"/>
    <n v="550.47200000000009"/>
    <x v="4"/>
    <x v="4"/>
  </r>
  <r>
    <s v="SO - 0007179"/>
    <d v="2016-05-19T00:00:00"/>
    <x v="9"/>
    <n v="18"/>
    <x v="0"/>
    <s v="AUD"/>
    <x v="0"/>
    <x v="2"/>
    <x v="56"/>
    <n v="52"/>
    <n v="8"/>
    <x v="6"/>
    <n v="2"/>
    <n v="21.588888888888889"/>
    <n v="43.177777777777777"/>
    <n v="16.407555555555557"/>
    <n v="10.362666666666662"/>
    <x v="4"/>
    <x v="4"/>
  </r>
  <r>
    <s v="SO - 0007180"/>
    <d v="2016-05-19T00:00:00"/>
    <x v="11"/>
    <n v="20"/>
    <x v="1"/>
    <s v="AUD"/>
    <x v="3"/>
    <x v="2"/>
    <x v="14"/>
    <n v="56"/>
    <n v="8"/>
    <x v="6"/>
    <n v="5"/>
    <n v="116.87777777777779"/>
    <n v="584.38888888888891"/>
    <n v="93.50222222222223"/>
    <n v="116.87777777777774"/>
    <x v="4"/>
    <x v="4"/>
  </r>
  <r>
    <s v="SO - 0007181"/>
    <d v="2016-05-19T00:00:00"/>
    <x v="7"/>
    <n v="17"/>
    <x v="1"/>
    <s v="AUD"/>
    <x v="0"/>
    <x v="2"/>
    <x v="7"/>
    <n v="48"/>
    <n v="7"/>
    <x v="3"/>
    <n v="7"/>
    <n v="99.75555555555556"/>
    <n v="698.28888888888889"/>
    <n v="74.816666666666663"/>
    <n v="174.57222222222219"/>
    <x v="4"/>
    <x v="4"/>
  </r>
  <r>
    <s v="SO - 0007182"/>
    <d v="2016-05-19T00:00:00"/>
    <x v="9"/>
    <n v="18"/>
    <x v="1"/>
    <s v="AUD"/>
    <x v="0"/>
    <x v="2"/>
    <x v="11"/>
    <n v="51"/>
    <n v="7"/>
    <x v="3"/>
    <n v="4"/>
    <n v="116.87777777777779"/>
    <n v="467.51111111111118"/>
    <n v="89.995888888888899"/>
    <n v="107.52755555555558"/>
    <x v="4"/>
    <x v="4"/>
  </r>
  <r>
    <s v="SO - 0007183"/>
    <d v="2016-05-19T00:00:00"/>
    <x v="6"/>
    <n v="1"/>
    <x v="0"/>
    <s v="AUD"/>
    <x v="2"/>
    <x v="1"/>
    <x v="6"/>
    <n v="1"/>
    <n v="1"/>
    <x v="4"/>
    <n v="7"/>
    <n v="29.777777777777779"/>
    <n v="208.44444444444446"/>
    <n v="24.715555555555554"/>
    <n v="35.435555555555595"/>
    <x v="4"/>
    <x v="4"/>
  </r>
  <r>
    <s v="SO - 0007184"/>
    <d v="2016-05-20T00:00:00"/>
    <x v="16"/>
    <n v="5"/>
    <x v="1"/>
    <s v="AUD"/>
    <x v="2"/>
    <x v="1"/>
    <x v="24"/>
    <n v="14"/>
    <n v="2"/>
    <x v="7"/>
    <n v="3"/>
    <n v="218.12222222222223"/>
    <n v="654.36666666666667"/>
    <n v="135.2357777777778"/>
    <n v="248.65933333333328"/>
    <x v="4"/>
    <x v="4"/>
  </r>
  <r>
    <s v="SO - 0007185"/>
    <d v="2016-05-20T00:00:00"/>
    <x v="3"/>
    <n v="6"/>
    <x v="1"/>
    <s v="AUD"/>
    <x v="2"/>
    <x v="1"/>
    <x v="20"/>
    <n v="16"/>
    <n v="3"/>
    <x v="2"/>
    <n v="4"/>
    <n v="190.57777777777778"/>
    <n v="762.31111111111113"/>
    <n v="85.76"/>
    <n v="419.27111111111111"/>
    <x v="4"/>
    <x v="4"/>
  </r>
  <r>
    <s v="SO - 0007186"/>
    <d v="2016-05-20T00:00:00"/>
    <x v="13"/>
    <n v="19"/>
    <x v="0"/>
    <s v="AUD"/>
    <x v="3"/>
    <x v="2"/>
    <x v="23"/>
    <n v="53"/>
    <n v="8"/>
    <x v="6"/>
    <n v="9"/>
    <n v="250.13333333333335"/>
    <n v="2251.2000000000003"/>
    <n v="167.58933333333337"/>
    <n v="742.89599999999996"/>
    <x v="4"/>
    <x v="4"/>
  </r>
  <r>
    <s v="SO - 0007187"/>
    <d v="2016-05-20T00:00:00"/>
    <x v="6"/>
    <n v="1"/>
    <x v="1"/>
    <s v="AUD"/>
    <x v="2"/>
    <x v="1"/>
    <x v="6"/>
    <n v="1"/>
    <n v="1"/>
    <x v="4"/>
    <n v="1"/>
    <n v="114.64444444444445"/>
    <n v="114.64444444444445"/>
    <n v="65.347333333333324"/>
    <n v="49.297111111111121"/>
    <x v="4"/>
    <x v="4"/>
  </r>
  <r>
    <s v="SO - 0007188"/>
    <d v="2016-05-20T00:00:00"/>
    <x v="19"/>
    <n v="4"/>
    <x v="1"/>
    <s v="AUD"/>
    <x v="2"/>
    <x v="1"/>
    <x v="36"/>
    <n v="11"/>
    <n v="2"/>
    <x v="7"/>
    <n v="9"/>
    <n v="26.8"/>
    <n v="241.20000000000002"/>
    <n v="22.78"/>
    <n v="36.180000000000007"/>
    <x v="4"/>
    <x v="4"/>
  </r>
  <r>
    <s v="SO - 0007189"/>
    <d v="2016-05-20T00:00:00"/>
    <x v="9"/>
    <n v="18"/>
    <x v="2"/>
    <s v="AUD"/>
    <x v="0"/>
    <x v="2"/>
    <x v="56"/>
    <n v="52"/>
    <n v="8"/>
    <x v="6"/>
    <n v="2"/>
    <n v="259.06666666666666"/>
    <n v="518.13333333333333"/>
    <n v="126.94266666666665"/>
    <n v="264.24800000000005"/>
    <x v="4"/>
    <x v="4"/>
  </r>
  <r>
    <s v="SO - 0007190"/>
    <d v="2016-05-21T00:00:00"/>
    <x v="11"/>
    <n v="20"/>
    <x v="1"/>
    <s v="AUD"/>
    <x v="3"/>
    <x v="2"/>
    <x v="22"/>
    <n v="58"/>
    <n v="8"/>
    <x v="6"/>
    <n v="9"/>
    <n v="116.13333333333334"/>
    <n v="1045.2"/>
    <n v="80.132000000000005"/>
    <n v="324.01199999999994"/>
    <x v="4"/>
    <x v="4"/>
  </r>
  <r>
    <s v="SO - 0007191"/>
    <d v="2016-05-21T00:00:00"/>
    <x v="18"/>
    <n v="3"/>
    <x v="0"/>
    <s v="AUD"/>
    <x v="2"/>
    <x v="1"/>
    <x v="49"/>
    <n v="8"/>
    <n v="1"/>
    <x v="4"/>
    <n v="5"/>
    <n v="119.85555555555555"/>
    <n v="599.27777777777783"/>
    <n v="80.303222222222232"/>
    <n v="197.76166666666666"/>
    <x v="4"/>
    <x v="4"/>
  </r>
  <r>
    <s v="SO - 0007192"/>
    <d v="2016-05-21T00:00:00"/>
    <x v="9"/>
    <n v="18"/>
    <x v="1"/>
    <s v="AUD"/>
    <x v="0"/>
    <x v="2"/>
    <x v="11"/>
    <n v="51"/>
    <n v="7"/>
    <x v="3"/>
    <n v="6"/>
    <n v="28.288888888888888"/>
    <n v="169.73333333333332"/>
    <n v="19.236444444444444"/>
    <n v="54.314666666666653"/>
    <x v="4"/>
    <x v="4"/>
  </r>
  <r>
    <s v="SO - 0007193"/>
    <d v="2016-05-21T00:00:00"/>
    <x v="11"/>
    <n v="20"/>
    <x v="1"/>
    <s v="AUD"/>
    <x v="3"/>
    <x v="2"/>
    <x v="14"/>
    <n v="56"/>
    <n v="8"/>
    <x v="6"/>
    <n v="9"/>
    <n v="632.0333333333333"/>
    <n v="5688.2999999999993"/>
    <n v="480.34533333333337"/>
    <n v="1365.1919999999991"/>
    <x v="4"/>
    <x v="4"/>
  </r>
  <r>
    <s v="SO - 0007194"/>
    <d v="2016-05-22T00:00:00"/>
    <x v="15"/>
    <n v="13"/>
    <x v="1"/>
    <s v="AUD"/>
    <x v="1"/>
    <x v="0"/>
    <x v="54"/>
    <n v="36"/>
    <n v="5"/>
    <x v="1"/>
    <n v="7"/>
    <n v="117.62222222222223"/>
    <n v="823.35555555555561"/>
    <n v="87.040444444444461"/>
    <n v="214.07244444444439"/>
    <x v="4"/>
    <x v="4"/>
  </r>
  <r>
    <s v="SO - 0007195"/>
    <d v="2016-05-22T00:00:00"/>
    <x v="6"/>
    <n v="1"/>
    <x v="2"/>
    <s v="AUD"/>
    <x v="2"/>
    <x v="1"/>
    <x v="9"/>
    <n v="3"/>
    <n v="1"/>
    <x v="4"/>
    <n v="1"/>
    <n v="96.033333333333346"/>
    <n v="96.033333333333346"/>
    <n v="80.668000000000006"/>
    <n v="15.365333333333339"/>
    <x v="4"/>
    <x v="4"/>
  </r>
  <r>
    <s v="SO - 0007196"/>
    <d v="2016-05-22T00:00:00"/>
    <x v="6"/>
    <n v="1"/>
    <x v="2"/>
    <s v="AUD"/>
    <x v="2"/>
    <x v="1"/>
    <x v="9"/>
    <n v="3"/>
    <n v="1"/>
    <x v="4"/>
    <n v="9"/>
    <n v="19.355555555555558"/>
    <n v="174.20000000000002"/>
    <n v="14.323111111111112"/>
    <n v="45.292000000000002"/>
    <x v="4"/>
    <x v="4"/>
  </r>
  <r>
    <s v="SO - 0007197"/>
    <d v="2016-05-22T00:00:00"/>
    <x v="9"/>
    <n v="18"/>
    <x v="2"/>
    <s v="AUD"/>
    <x v="0"/>
    <x v="2"/>
    <x v="55"/>
    <n v="50"/>
    <n v="7"/>
    <x v="3"/>
    <n v="2"/>
    <n v="127.30000000000001"/>
    <n v="254.60000000000002"/>
    <n v="52.192999999999998"/>
    <n v="150.21400000000003"/>
    <x v="4"/>
    <x v="4"/>
  </r>
  <r>
    <s v="SO - 0007198"/>
    <d v="2016-05-23T00:00:00"/>
    <x v="13"/>
    <n v="19"/>
    <x v="1"/>
    <s v="AUD"/>
    <x v="3"/>
    <x v="2"/>
    <x v="46"/>
    <n v="55"/>
    <n v="8"/>
    <x v="6"/>
    <n v="6"/>
    <n v="89.333333333333329"/>
    <n v="536"/>
    <n v="55.38666666666667"/>
    <n v="203.67999999999995"/>
    <x v="4"/>
    <x v="4"/>
  </r>
  <r>
    <s v="SO - 0007199"/>
    <d v="2016-05-23T00:00:00"/>
    <x v="3"/>
    <n v="6"/>
    <x v="2"/>
    <s v="AUD"/>
    <x v="2"/>
    <x v="1"/>
    <x v="26"/>
    <n v="15"/>
    <n v="3"/>
    <x v="2"/>
    <n v="6"/>
    <n v="111.66666666666667"/>
    <n v="670"/>
    <n v="73.7"/>
    <n v="227.79999999999995"/>
    <x v="4"/>
    <x v="4"/>
  </r>
  <r>
    <s v="SO - 0007200"/>
    <d v="2016-05-24T00:00:00"/>
    <x v="12"/>
    <n v="2"/>
    <x v="0"/>
    <s v="AUD"/>
    <x v="2"/>
    <x v="1"/>
    <x v="37"/>
    <n v="5"/>
    <n v="1"/>
    <x v="4"/>
    <n v="5"/>
    <n v="28.288888888888888"/>
    <n v="141.44444444444443"/>
    <n v="19.519333333333332"/>
    <n v="43.847777777777765"/>
    <x v="4"/>
    <x v="4"/>
  </r>
  <r>
    <s v="SO - 0007201"/>
    <d v="2016-05-24T00:00:00"/>
    <x v="11"/>
    <n v="20"/>
    <x v="0"/>
    <s v="AUD"/>
    <x v="3"/>
    <x v="2"/>
    <x v="22"/>
    <n v="58"/>
    <n v="8"/>
    <x v="6"/>
    <n v="3"/>
    <n v="439.9666666666667"/>
    <n v="1319.9"/>
    <n v="255.1806666666667"/>
    <n v="554.35799999999995"/>
    <x v="4"/>
    <x v="4"/>
  </r>
  <r>
    <s v="SO - 0007202"/>
    <d v="2016-05-24T00:00:00"/>
    <x v="12"/>
    <n v="2"/>
    <x v="1"/>
    <s v="AUD"/>
    <x v="2"/>
    <x v="1"/>
    <x v="15"/>
    <n v="4"/>
    <n v="1"/>
    <x v="4"/>
    <n v="1"/>
    <n v="101.24444444444445"/>
    <n v="101.24444444444445"/>
    <n v="64.796444444444447"/>
    <n v="36.448000000000008"/>
    <x v="4"/>
    <x v="4"/>
  </r>
  <r>
    <s v="SO - 0007203"/>
    <d v="2016-05-25T00:00:00"/>
    <x v="2"/>
    <n v="12"/>
    <x v="1"/>
    <s v="AUD"/>
    <x v="1"/>
    <x v="0"/>
    <x v="16"/>
    <n v="35"/>
    <n v="5"/>
    <x v="1"/>
    <n v="1"/>
    <n v="286.61111111111109"/>
    <n v="286.61111111111109"/>
    <n v="146.17166666666668"/>
    <n v="140.4394444444444"/>
    <x v="4"/>
    <x v="4"/>
  </r>
  <r>
    <s v="SO - 0007204"/>
    <d v="2016-05-25T00:00:00"/>
    <x v="3"/>
    <n v="6"/>
    <x v="1"/>
    <s v="AUD"/>
    <x v="2"/>
    <x v="1"/>
    <x v="3"/>
    <n v="17"/>
    <n v="3"/>
    <x v="2"/>
    <n v="1"/>
    <n v="25.311111111111114"/>
    <n v="25.311111111111114"/>
    <n v="14.933555555555554"/>
    <n v="10.37755555555556"/>
    <x v="4"/>
    <x v="4"/>
  </r>
  <r>
    <s v="SO - 0007205"/>
    <d v="2016-05-25T00:00:00"/>
    <x v="6"/>
    <n v="1"/>
    <x v="2"/>
    <s v="AUD"/>
    <x v="2"/>
    <x v="1"/>
    <x v="41"/>
    <n v="2"/>
    <n v="1"/>
    <x v="4"/>
    <n v="5"/>
    <n v="104.22222222222223"/>
    <n v="521.11111111111109"/>
    <n v="79.208888888888893"/>
    <n v="125.06666666666661"/>
    <x v="4"/>
    <x v="4"/>
  </r>
  <r>
    <s v="SO - 0007206"/>
    <d v="2016-05-25T00:00:00"/>
    <x v="4"/>
    <n v="7"/>
    <x v="1"/>
    <s v="AUD"/>
    <x v="2"/>
    <x v="1"/>
    <x v="4"/>
    <n v="18"/>
    <n v="3"/>
    <x v="2"/>
    <n v="1"/>
    <n v="128.78888888888889"/>
    <n v="128.78888888888889"/>
    <n v="64.394444444444446"/>
    <n v="64.394444444444446"/>
    <x v="4"/>
    <x v="4"/>
  </r>
  <r>
    <s v="SO - 0007207"/>
    <d v="2016-05-26T00:00:00"/>
    <x v="12"/>
    <n v="2"/>
    <x v="2"/>
    <s v="AUD"/>
    <x v="2"/>
    <x v="1"/>
    <x v="37"/>
    <n v="5"/>
    <n v="1"/>
    <x v="4"/>
    <n v="5"/>
    <n v="439.22222222222223"/>
    <n v="2196.1111111111113"/>
    <n v="329.41666666666669"/>
    <n v="549.02777777777783"/>
    <x v="4"/>
    <x v="4"/>
  </r>
  <r>
    <s v="SO - 0007208"/>
    <d v="2016-05-26T00:00:00"/>
    <x v="10"/>
    <n v="8"/>
    <x v="1"/>
    <s v="AUD"/>
    <x v="2"/>
    <x v="1"/>
    <x v="31"/>
    <n v="23"/>
    <n v="4"/>
    <x v="5"/>
    <n v="4"/>
    <n v="212.91111111111113"/>
    <n v="851.6444444444445"/>
    <n v="114.97200000000001"/>
    <n v="391.75644444444447"/>
    <x v="4"/>
    <x v="4"/>
  </r>
  <r>
    <s v="SO - 0007209"/>
    <d v="2016-05-27T00:00:00"/>
    <x v="4"/>
    <n v="7"/>
    <x v="1"/>
    <s v="AUD"/>
    <x v="2"/>
    <x v="1"/>
    <x v="4"/>
    <n v="18"/>
    <n v="3"/>
    <x v="2"/>
    <n v="8"/>
    <n v="277.67777777777775"/>
    <n v="2221.422222222222"/>
    <n v="233.24933333333331"/>
    <n v="355.4275555555555"/>
    <x v="4"/>
    <x v="4"/>
  </r>
  <r>
    <s v="SO - 0007210"/>
    <d v="2016-05-27T00:00:00"/>
    <x v="13"/>
    <n v="19"/>
    <x v="1"/>
    <s v="AUD"/>
    <x v="3"/>
    <x v="2"/>
    <x v="46"/>
    <n v="55"/>
    <n v="8"/>
    <x v="6"/>
    <n v="7"/>
    <n v="296.28888888888889"/>
    <n v="2074.0222222222224"/>
    <n v="171.84755555555554"/>
    <n v="871.08933333333357"/>
    <x v="4"/>
    <x v="4"/>
  </r>
  <r>
    <s v="SO - 0007211"/>
    <d v="2016-05-27T00:00:00"/>
    <x v="11"/>
    <n v="20"/>
    <x v="1"/>
    <s v="AUD"/>
    <x v="3"/>
    <x v="2"/>
    <x v="22"/>
    <n v="58"/>
    <n v="8"/>
    <x v="6"/>
    <n v="4"/>
    <n v="699.0333333333333"/>
    <n v="2796.1333333333332"/>
    <n v="419.41999999999996"/>
    <n v="1118.4533333333334"/>
    <x v="4"/>
    <x v="4"/>
  </r>
  <r>
    <s v="SO - 0007212"/>
    <d v="2016-05-27T00:00:00"/>
    <x v="4"/>
    <n v="7"/>
    <x v="2"/>
    <s v="AUD"/>
    <x v="2"/>
    <x v="1"/>
    <x v="48"/>
    <n v="20"/>
    <n v="3"/>
    <x v="2"/>
    <n v="2"/>
    <n v="634.26666666666677"/>
    <n v="1268.5333333333335"/>
    <n v="253.70666666666668"/>
    <n v="761.12000000000012"/>
    <x v="4"/>
    <x v="4"/>
  </r>
  <r>
    <s v="SO - 0007213"/>
    <d v="2016-05-27T00:00:00"/>
    <x v="2"/>
    <n v="12"/>
    <x v="1"/>
    <s v="AUD"/>
    <x v="1"/>
    <x v="0"/>
    <x v="2"/>
    <n v="34"/>
    <n v="5"/>
    <x v="1"/>
    <n v="1"/>
    <n v="93.800000000000011"/>
    <n v="93.800000000000011"/>
    <n v="42.210000000000008"/>
    <n v="51.59"/>
    <x v="4"/>
    <x v="4"/>
  </r>
  <r>
    <s v="SO - 0007214"/>
    <d v="2016-05-28T00:00:00"/>
    <x v="6"/>
    <n v="1"/>
    <x v="0"/>
    <s v="AUD"/>
    <x v="2"/>
    <x v="1"/>
    <x v="9"/>
    <n v="3"/>
    <n v="1"/>
    <x v="4"/>
    <n v="3"/>
    <n v="214.4"/>
    <n v="643.20000000000005"/>
    <n v="132.928"/>
    <n v="244.41600000000005"/>
    <x v="4"/>
    <x v="4"/>
  </r>
  <r>
    <s v="SO - 0007215"/>
    <d v="2016-05-28T00:00:00"/>
    <x v="16"/>
    <n v="5"/>
    <x v="2"/>
    <s v="AUD"/>
    <x v="2"/>
    <x v="1"/>
    <x v="26"/>
    <n v="15"/>
    <n v="2"/>
    <x v="7"/>
    <n v="3"/>
    <n v="122.83333333333333"/>
    <n v="368.5"/>
    <n v="93.353333333333339"/>
    <n v="88.44"/>
    <x v="4"/>
    <x v="4"/>
  </r>
  <r>
    <s v="SO - 0007216"/>
    <d v="2016-05-29T00:00:00"/>
    <x v="3"/>
    <n v="6"/>
    <x v="0"/>
    <s v="AUD"/>
    <x v="2"/>
    <x v="1"/>
    <x v="20"/>
    <n v="16"/>
    <n v="3"/>
    <x v="2"/>
    <n v="9"/>
    <n v="123.57777777777778"/>
    <n v="1112.2"/>
    <n v="72.910888888888891"/>
    <n v="456.00200000000007"/>
    <x v="4"/>
    <x v="4"/>
  </r>
  <r>
    <s v="SO - 0007217"/>
    <d v="2016-05-29T00:00:00"/>
    <x v="13"/>
    <n v="19"/>
    <x v="0"/>
    <s v="AUD"/>
    <x v="3"/>
    <x v="2"/>
    <x v="46"/>
    <n v="55"/>
    <n v="8"/>
    <x v="6"/>
    <n v="5"/>
    <n v="112.41111111111111"/>
    <n v="562.05555555555554"/>
    <n v="87.680666666666681"/>
    <n v="123.65222222222212"/>
    <x v="4"/>
    <x v="4"/>
  </r>
  <r>
    <s v="SO - 0007218"/>
    <d v="2016-05-29T00:00:00"/>
    <x v="2"/>
    <n v="12"/>
    <x v="1"/>
    <s v="AUD"/>
    <x v="1"/>
    <x v="0"/>
    <x v="2"/>
    <n v="34"/>
    <n v="5"/>
    <x v="1"/>
    <n v="2"/>
    <n v="206.21111111111111"/>
    <n v="412.42222222222222"/>
    <n v="158.78255555555558"/>
    <n v="94.857111111111067"/>
    <x v="4"/>
    <x v="4"/>
  </r>
  <r>
    <s v="SO - 0007219"/>
    <d v="2016-05-29T00:00:00"/>
    <x v="9"/>
    <n v="18"/>
    <x v="0"/>
    <s v="AUD"/>
    <x v="0"/>
    <x v="2"/>
    <x v="11"/>
    <n v="51"/>
    <n v="8"/>
    <x v="6"/>
    <n v="1"/>
    <n v="442.94444444444446"/>
    <n v="442.94444444444446"/>
    <n v="305.63166666666666"/>
    <n v="137.3127777777778"/>
    <x v="4"/>
    <x v="4"/>
  </r>
  <r>
    <s v="SO - 0007220"/>
    <d v="2016-05-30T00:00:00"/>
    <x v="7"/>
    <n v="17"/>
    <x v="0"/>
    <s v="AUD"/>
    <x v="0"/>
    <x v="2"/>
    <x v="21"/>
    <n v="49"/>
    <n v="7"/>
    <x v="3"/>
    <n v="9"/>
    <n v="293.31111111111113"/>
    <n v="2639.8"/>
    <n v="196.51844444444447"/>
    <n v="871.13400000000001"/>
    <x v="4"/>
    <x v="4"/>
  </r>
  <r>
    <s v="SO - 0007221"/>
    <d v="2016-05-30T00:00:00"/>
    <x v="12"/>
    <n v="2"/>
    <x v="0"/>
    <s v="AUD"/>
    <x v="2"/>
    <x v="1"/>
    <x v="37"/>
    <n v="5"/>
    <n v="1"/>
    <x v="4"/>
    <n v="1"/>
    <n v="256.0888888888889"/>
    <n v="256.0888888888889"/>
    <n v="125.48355555555557"/>
    <n v="130.60533333333333"/>
    <x v="4"/>
    <x v="4"/>
  </r>
  <r>
    <s v="SO - 0007222"/>
    <d v="2016-05-30T00:00:00"/>
    <x v="13"/>
    <n v="19"/>
    <x v="0"/>
    <s v="AUD"/>
    <x v="3"/>
    <x v="2"/>
    <x v="23"/>
    <n v="53"/>
    <n v="8"/>
    <x v="6"/>
    <n v="3"/>
    <n v="126.55555555555556"/>
    <n v="379.66666666666669"/>
    <n v="60.74666666666667"/>
    <n v="197.42666666666668"/>
    <x v="4"/>
    <x v="4"/>
  </r>
  <r>
    <s v="SO - 0007223"/>
    <d v="2016-05-30T00:00:00"/>
    <x v="11"/>
    <n v="20"/>
    <x v="0"/>
    <s v="AUD"/>
    <x v="3"/>
    <x v="2"/>
    <x v="14"/>
    <n v="56"/>
    <n v="8"/>
    <x v="6"/>
    <n v="8"/>
    <n v="282.14444444444445"/>
    <n v="2257.1555555555556"/>
    <n v="163.64377777777779"/>
    <n v="948.00533333333328"/>
    <x v="4"/>
    <x v="4"/>
  </r>
  <r>
    <s v="SO - 0007224"/>
    <d v="2016-05-30T00:00:00"/>
    <x v="17"/>
    <n v="14"/>
    <x v="1"/>
    <s v="AUD"/>
    <x v="1"/>
    <x v="0"/>
    <x v="50"/>
    <n v="39"/>
    <n v="6"/>
    <x v="0"/>
    <n v="4"/>
    <n v="274.70000000000005"/>
    <n v="1098.8000000000002"/>
    <n v="112.62700000000001"/>
    <n v="648.29200000000014"/>
    <x v="4"/>
    <x v="4"/>
  </r>
  <r>
    <s v="SO - 0007225"/>
    <d v="2016-05-30T00:00:00"/>
    <x v="15"/>
    <n v="13"/>
    <x v="0"/>
    <s v="AUD"/>
    <x v="1"/>
    <x v="0"/>
    <x v="19"/>
    <n v="38"/>
    <n v="6"/>
    <x v="0"/>
    <n v="4"/>
    <n v="188.34444444444446"/>
    <n v="753.37777777777785"/>
    <n v="92.288777777777781"/>
    <n v="384.22266666666673"/>
    <x v="4"/>
    <x v="4"/>
  </r>
  <r>
    <s v="SO - 0007226"/>
    <d v="2016-05-31T00:00:00"/>
    <x v="4"/>
    <n v="7"/>
    <x v="1"/>
    <s v="AUD"/>
    <x v="2"/>
    <x v="1"/>
    <x v="34"/>
    <n v="19"/>
    <n v="3"/>
    <x v="2"/>
    <n v="8"/>
    <n v="121.34444444444446"/>
    <n v="970.7555555555557"/>
    <n v="88.581444444444458"/>
    <n v="262.10400000000004"/>
    <x v="4"/>
    <x v="4"/>
  </r>
  <r>
    <s v="SO - 0007227"/>
    <d v="2016-05-31T00:00:00"/>
    <x v="15"/>
    <n v="13"/>
    <x v="1"/>
    <s v="AUD"/>
    <x v="1"/>
    <x v="0"/>
    <x v="18"/>
    <n v="37"/>
    <n v="5"/>
    <x v="1"/>
    <n v="2"/>
    <n v="191.32222222222222"/>
    <n v="382.64444444444445"/>
    <n v="116.70655555555555"/>
    <n v="149.23133333333334"/>
    <x v="4"/>
    <x v="4"/>
  </r>
  <r>
    <s v="SO - 0007228"/>
    <d v="2016-06-01T00:00:00"/>
    <x v="18"/>
    <n v="3"/>
    <x v="1"/>
    <s v="AUD"/>
    <x v="2"/>
    <x v="1"/>
    <x v="52"/>
    <n v="9"/>
    <n v="2"/>
    <x v="7"/>
    <n v="7"/>
    <n v="116.87777777777779"/>
    <n v="818.14444444444462"/>
    <n v="97.00855555555556"/>
    <n v="139.08455555555565"/>
    <x v="5"/>
    <x v="4"/>
  </r>
  <r>
    <s v="SO - 0007229"/>
    <d v="2016-06-01T00:00:00"/>
    <x v="6"/>
    <n v="1"/>
    <x v="1"/>
    <s v="AUD"/>
    <x v="2"/>
    <x v="1"/>
    <x v="6"/>
    <n v="1"/>
    <n v="1"/>
    <x v="4"/>
    <n v="6"/>
    <n v="431.03333333333336"/>
    <n v="2586.2000000000003"/>
    <n v="232.75800000000001"/>
    <n v="1189.6520000000003"/>
    <x v="5"/>
    <x v="4"/>
  </r>
  <r>
    <s v="SO - 0007230"/>
    <d v="2016-06-01T00:00:00"/>
    <x v="6"/>
    <n v="1"/>
    <x v="0"/>
    <s v="AUD"/>
    <x v="2"/>
    <x v="1"/>
    <x v="6"/>
    <n v="1"/>
    <n v="1"/>
    <x v="4"/>
    <n v="2"/>
    <n v="433.26666666666665"/>
    <n v="866.5333333333333"/>
    <n v="363.94400000000002"/>
    <n v="138.64533333333327"/>
    <x v="5"/>
    <x v="4"/>
  </r>
  <r>
    <s v="SO - 0007231"/>
    <d v="2016-06-02T00:00:00"/>
    <x v="8"/>
    <n v="9"/>
    <x v="2"/>
    <s v="AUD"/>
    <x v="2"/>
    <x v="1"/>
    <x v="10"/>
    <n v="25"/>
    <n v="4"/>
    <x v="5"/>
    <n v="1"/>
    <n v="637.24444444444441"/>
    <n v="637.24444444444441"/>
    <n v="286.76"/>
    <n v="350.48444444444442"/>
    <x v="5"/>
    <x v="4"/>
  </r>
  <r>
    <s v="SO - 0007232"/>
    <d v="2016-06-02T00:00:00"/>
    <x v="14"/>
    <n v="10"/>
    <x v="1"/>
    <s v="AUD"/>
    <x v="2"/>
    <x v="0"/>
    <x v="38"/>
    <n v="27"/>
    <n v="4"/>
    <x v="5"/>
    <n v="5"/>
    <n v="393.06666666666666"/>
    <n v="1965.3333333333333"/>
    <n v="180.81066666666666"/>
    <n v="1061.28"/>
    <x v="5"/>
    <x v="4"/>
  </r>
  <r>
    <s v="SO - 0007233"/>
    <d v="2016-06-02T00:00:00"/>
    <x v="16"/>
    <n v="5"/>
    <x v="0"/>
    <s v="AUD"/>
    <x v="2"/>
    <x v="1"/>
    <x v="26"/>
    <n v="15"/>
    <n v="2"/>
    <x v="7"/>
    <n v="2"/>
    <n v="125.8111111111111"/>
    <n v="251.62222222222221"/>
    <n v="80.519111111111116"/>
    <n v="90.583999999999975"/>
    <x v="5"/>
    <x v="4"/>
  </r>
  <r>
    <s v="SO - 0007234"/>
    <d v="2016-06-02T00:00:00"/>
    <x v="18"/>
    <n v="3"/>
    <x v="2"/>
    <s v="AUD"/>
    <x v="2"/>
    <x v="1"/>
    <x v="49"/>
    <n v="8"/>
    <n v="2"/>
    <x v="7"/>
    <n v="8"/>
    <n v="425.07777777777778"/>
    <n v="3400.6222222222223"/>
    <n v="195.53577777777778"/>
    <n v="1836.336"/>
    <x v="5"/>
    <x v="4"/>
  </r>
  <r>
    <s v="SO - 0007235"/>
    <d v="2016-06-02T00:00:00"/>
    <x v="9"/>
    <n v="18"/>
    <x v="1"/>
    <s v="AUD"/>
    <x v="0"/>
    <x v="2"/>
    <x v="56"/>
    <n v="52"/>
    <n v="8"/>
    <x v="6"/>
    <n v="9"/>
    <n v="721.36666666666667"/>
    <n v="6492.3"/>
    <n v="432.82"/>
    <n v="2596.92"/>
    <x v="5"/>
    <x v="4"/>
  </r>
  <r>
    <s v="SO - 0007236"/>
    <d v="2016-06-03T00:00:00"/>
    <x v="7"/>
    <n v="17"/>
    <x v="0"/>
    <s v="AUD"/>
    <x v="0"/>
    <x v="2"/>
    <x v="30"/>
    <n v="47"/>
    <n v="7"/>
    <x v="3"/>
    <n v="3"/>
    <n v="110.92222222222223"/>
    <n v="332.76666666666671"/>
    <n v="89.847000000000023"/>
    <n v="63.225666666666655"/>
    <x v="5"/>
    <x v="4"/>
  </r>
  <r>
    <s v="SO - 0007237"/>
    <d v="2016-06-04T00:00:00"/>
    <x v="16"/>
    <n v="5"/>
    <x v="1"/>
    <s v="AUD"/>
    <x v="2"/>
    <x v="1"/>
    <x v="24"/>
    <n v="14"/>
    <n v="2"/>
    <x v="7"/>
    <n v="2"/>
    <n v="191.32222222222222"/>
    <n v="382.64444444444445"/>
    <n v="105.22722222222222"/>
    <n v="172.19"/>
    <x v="5"/>
    <x v="4"/>
  </r>
  <r>
    <s v="SO - 0007238"/>
    <d v="2016-06-04T00:00:00"/>
    <x v="3"/>
    <n v="6"/>
    <x v="1"/>
    <s v="AUD"/>
    <x v="2"/>
    <x v="1"/>
    <x v="20"/>
    <n v="16"/>
    <n v="3"/>
    <x v="2"/>
    <n v="9"/>
    <n v="218.12222222222223"/>
    <n v="1963.1000000000001"/>
    <n v="163.59166666666667"/>
    <n v="490.77500000000009"/>
    <x v="5"/>
    <x v="4"/>
  </r>
  <r>
    <s v="SO - 0007239"/>
    <d v="2016-06-04T00:00:00"/>
    <x v="10"/>
    <n v="8"/>
    <x v="1"/>
    <s v="AUD"/>
    <x v="2"/>
    <x v="1"/>
    <x v="44"/>
    <n v="21"/>
    <n v="3"/>
    <x v="2"/>
    <n v="3"/>
    <n v="434.01111111111112"/>
    <n v="1302.0333333333333"/>
    <n v="299.46766666666667"/>
    <n v="403.63033333333328"/>
    <x v="5"/>
    <x v="4"/>
  </r>
  <r>
    <s v="SO - 0007240"/>
    <d v="2016-06-04T00:00:00"/>
    <x v="11"/>
    <n v="20"/>
    <x v="1"/>
    <s v="AUD"/>
    <x v="3"/>
    <x v="2"/>
    <x v="25"/>
    <n v="57"/>
    <n v="8"/>
    <x v="6"/>
    <n v="8"/>
    <n v="115.38888888888889"/>
    <n v="923.11111111111109"/>
    <n v="54.232777777777777"/>
    <n v="489.24888888888887"/>
    <x v="5"/>
    <x v="4"/>
  </r>
  <r>
    <s v="SO - 0007241"/>
    <d v="2016-06-05T00:00:00"/>
    <x v="16"/>
    <n v="5"/>
    <x v="0"/>
    <s v="AUD"/>
    <x v="2"/>
    <x v="1"/>
    <x v="24"/>
    <n v="14"/>
    <n v="2"/>
    <x v="7"/>
    <n v="8"/>
    <n v="223.33333333333334"/>
    <n v="1786.6666666666667"/>
    <n v="107.19999999999999"/>
    <n v="929.06666666666683"/>
    <x v="5"/>
    <x v="4"/>
  </r>
  <r>
    <s v="SO - 0007242"/>
    <d v="2016-06-05T00:00:00"/>
    <x v="6"/>
    <n v="1"/>
    <x v="1"/>
    <s v="AUD"/>
    <x v="2"/>
    <x v="1"/>
    <x v="9"/>
    <n v="3"/>
    <n v="1"/>
    <x v="4"/>
    <n v="3"/>
    <n v="137.72222222222223"/>
    <n v="413.16666666666669"/>
    <n v="89.519444444444446"/>
    <n v="144.60833333333335"/>
    <x v="5"/>
    <x v="4"/>
  </r>
  <r>
    <s v="SO - 0007243"/>
    <d v="2016-06-06T00:00:00"/>
    <x v="12"/>
    <n v="2"/>
    <x v="0"/>
    <s v="AUD"/>
    <x v="2"/>
    <x v="1"/>
    <x v="37"/>
    <n v="5"/>
    <n v="1"/>
    <x v="4"/>
    <n v="6"/>
    <n v="282.88888888888891"/>
    <n v="1697.3333333333335"/>
    <n v="183.87777777777779"/>
    <n v="594.06666666666661"/>
    <x v="5"/>
    <x v="4"/>
  </r>
  <r>
    <s v="SO - 0007244"/>
    <d v="2016-06-06T00:00:00"/>
    <x v="12"/>
    <n v="2"/>
    <x v="1"/>
    <s v="AUD"/>
    <x v="2"/>
    <x v="1"/>
    <x v="15"/>
    <n v="4"/>
    <n v="1"/>
    <x v="4"/>
    <n v="1"/>
    <n v="206.95555555555558"/>
    <n v="206.95555555555558"/>
    <n v="82.782222222222231"/>
    <n v="124.17333333333335"/>
    <x v="5"/>
    <x v="4"/>
  </r>
  <r>
    <s v="SO - 0007245"/>
    <d v="2016-06-06T00:00:00"/>
    <x v="14"/>
    <n v="10"/>
    <x v="2"/>
    <s v="AUD"/>
    <x v="1"/>
    <x v="0"/>
    <x v="45"/>
    <n v="29"/>
    <n v="4"/>
    <x v="5"/>
    <n v="2"/>
    <n v="282.88888888888891"/>
    <n v="565.77777777777783"/>
    <n v="132.95777777777778"/>
    <n v="299.86222222222227"/>
    <x v="5"/>
    <x v="4"/>
  </r>
  <r>
    <s v="SO - 0007246"/>
    <d v="2016-06-06T00:00:00"/>
    <x v="11"/>
    <n v="20"/>
    <x v="1"/>
    <s v="AUD"/>
    <x v="3"/>
    <x v="2"/>
    <x v="14"/>
    <n v="56"/>
    <n v="8"/>
    <x v="6"/>
    <n v="3"/>
    <n v="24.566666666666666"/>
    <n v="73.7"/>
    <n v="13.266"/>
    <n v="33.902000000000001"/>
    <x v="5"/>
    <x v="4"/>
  </r>
  <r>
    <s v="SO - 0007247"/>
    <d v="2016-06-06T00:00:00"/>
    <x v="14"/>
    <n v="10"/>
    <x v="1"/>
    <s v="AUD"/>
    <x v="1"/>
    <x v="0"/>
    <x v="45"/>
    <n v="29"/>
    <n v="4"/>
    <x v="5"/>
    <n v="8"/>
    <n v="428.05555555555554"/>
    <n v="3424.4444444444443"/>
    <n v="243.99166666666665"/>
    <n v="1472.5111111111112"/>
    <x v="5"/>
    <x v="4"/>
  </r>
  <r>
    <s v="SO - 0007248"/>
    <d v="2016-06-06T00:00:00"/>
    <x v="1"/>
    <n v="11"/>
    <x v="0"/>
    <s v="AUD"/>
    <x v="1"/>
    <x v="0"/>
    <x v="43"/>
    <n v="30"/>
    <n v="5"/>
    <x v="1"/>
    <n v="7"/>
    <n v="23.822222222222223"/>
    <n v="166.75555555555556"/>
    <n v="13.340444444444447"/>
    <n v="73.372444444444426"/>
    <x v="5"/>
    <x v="4"/>
  </r>
  <r>
    <s v="SO - 0007249"/>
    <d v="2016-06-07T00:00:00"/>
    <x v="16"/>
    <n v="5"/>
    <x v="2"/>
    <s v="AUD"/>
    <x v="2"/>
    <x v="1"/>
    <x v="26"/>
    <n v="15"/>
    <n v="2"/>
    <x v="7"/>
    <n v="6"/>
    <n v="623.1"/>
    <n v="3738.6000000000004"/>
    <n v="486.01800000000003"/>
    <n v="822.49200000000019"/>
    <x v="5"/>
    <x v="4"/>
  </r>
  <r>
    <s v="SO - 0007250"/>
    <d v="2016-06-07T00:00:00"/>
    <x v="15"/>
    <n v="13"/>
    <x v="1"/>
    <s v="AUD"/>
    <x v="1"/>
    <x v="0"/>
    <x v="18"/>
    <n v="37"/>
    <n v="6"/>
    <x v="0"/>
    <n v="9"/>
    <n v="197.27777777777777"/>
    <n v="1775.5"/>
    <n v="120.33944444444445"/>
    <n v="692.44499999999994"/>
    <x v="5"/>
    <x v="4"/>
  </r>
  <r>
    <s v="SO - 0007251"/>
    <d v="2016-06-07T00:00:00"/>
    <x v="9"/>
    <n v="18"/>
    <x v="1"/>
    <s v="AUD"/>
    <x v="0"/>
    <x v="2"/>
    <x v="11"/>
    <n v="51"/>
    <n v="8"/>
    <x v="6"/>
    <n v="2"/>
    <n v="84.866666666666674"/>
    <n v="169.73333333333335"/>
    <n v="62.801333333333332"/>
    <n v="44.130666666666684"/>
    <x v="5"/>
    <x v="4"/>
  </r>
  <r>
    <s v="SO - 0007252"/>
    <d v="2016-06-07T00:00:00"/>
    <x v="10"/>
    <n v="8"/>
    <x v="2"/>
    <s v="AUD"/>
    <x v="2"/>
    <x v="1"/>
    <x v="13"/>
    <n v="22"/>
    <n v="3"/>
    <x v="2"/>
    <n v="5"/>
    <n v="598.5333333333333"/>
    <n v="2992.6666666666665"/>
    <n v="490.79733333333326"/>
    <n v="538.68000000000029"/>
    <x v="5"/>
    <x v="4"/>
  </r>
  <r>
    <s v="SO - 0007253"/>
    <d v="2016-06-07T00:00:00"/>
    <x v="13"/>
    <n v="19"/>
    <x v="2"/>
    <s v="AUD"/>
    <x v="3"/>
    <x v="2"/>
    <x v="39"/>
    <n v="54"/>
    <n v="8"/>
    <x v="6"/>
    <n v="3"/>
    <n v="115.38888888888889"/>
    <n v="346.16666666666663"/>
    <n v="63.463888888888896"/>
    <n v="155.77499999999995"/>
    <x v="5"/>
    <x v="4"/>
  </r>
  <r>
    <s v="SO - 0007254"/>
    <d v="2016-06-07T00:00:00"/>
    <x v="18"/>
    <n v="3"/>
    <x v="2"/>
    <s v="AUD"/>
    <x v="2"/>
    <x v="1"/>
    <x v="49"/>
    <n v="8"/>
    <n v="2"/>
    <x v="7"/>
    <n v="1"/>
    <n v="141.44444444444446"/>
    <n v="141.44444444444446"/>
    <n v="90.524444444444441"/>
    <n v="50.920000000000016"/>
    <x v="5"/>
    <x v="4"/>
  </r>
  <r>
    <s v="SO - 0007255"/>
    <d v="2016-06-07T00:00:00"/>
    <x v="12"/>
    <n v="2"/>
    <x v="2"/>
    <s v="AUD"/>
    <x v="2"/>
    <x v="1"/>
    <x v="29"/>
    <n v="6"/>
    <n v="1"/>
    <x v="4"/>
    <n v="6"/>
    <n v="205.46666666666667"/>
    <n v="1232.8"/>
    <n v="172.59199999999998"/>
    <n v="197.24800000000005"/>
    <x v="5"/>
    <x v="4"/>
  </r>
  <r>
    <s v="SO - 0007256"/>
    <d v="2016-06-08T00:00:00"/>
    <x v="7"/>
    <n v="17"/>
    <x v="0"/>
    <s v="AUD"/>
    <x v="0"/>
    <x v="2"/>
    <x v="30"/>
    <n v="47"/>
    <n v="7"/>
    <x v="3"/>
    <n v="2"/>
    <n v="442.20000000000005"/>
    <n v="884.40000000000009"/>
    <n v="256.476"/>
    <n v="371.44800000000009"/>
    <x v="5"/>
    <x v="4"/>
  </r>
  <r>
    <s v="SO - 0007257"/>
    <d v="2016-06-08T00:00:00"/>
    <x v="2"/>
    <n v="12"/>
    <x v="0"/>
    <s v="AUD"/>
    <x v="1"/>
    <x v="0"/>
    <x v="40"/>
    <n v="33"/>
    <n v="5"/>
    <x v="1"/>
    <n v="6"/>
    <n v="204.72222222222223"/>
    <n v="1228.3333333333335"/>
    <n v="167.87222222222221"/>
    <n v="221.10000000000025"/>
    <x v="5"/>
    <x v="4"/>
  </r>
  <r>
    <s v="SO - 0007258"/>
    <d v="2016-06-08T00:00:00"/>
    <x v="15"/>
    <n v="13"/>
    <x v="2"/>
    <s v="AUD"/>
    <x v="1"/>
    <x v="0"/>
    <x v="54"/>
    <n v="36"/>
    <n v="5"/>
    <x v="1"/>
    <n v="7"/>
    <n v="147.4"/>
    <n v="1031.8"/>
    <n v="122.342"/>
    <n v="175.40599999999995"/>
    <x v="5"/>
    <x v="4"/>
  </r>
  <r>
    <s v="SO - 0007259"/>
    <d v="2016-06-08T00:00:00"/>
    <x v="0"/>
    <n v="15"/>
    <x v="2"/>
    <s v="AUD"/>
    <x v="0"/>
    <x v="0"/>
    <x v="57"/>
    <n v="43"/>
    <n v="6"/>
    <x v="0"/>
    <n v="9"/>
    <n v="99.75555555555556"/>
    <n v="897.80000000000007"/>
    <n v="59.853333333333339"/>
    <n v="359.12"/>
    <x v="5"/>
    <x v="4"/>
  </r>
  <r>
    <s v="SO - 0007260"/>
    <d v="2016-06-08T00:00:00"/>
    <x v="9"/>
    <n v="18"/>
    <x v="2"/>
    <s v="AUD"/>
    <x v="0"/>
    <x v="2"/>
    <x v="56"/>
    <n v="52"/>
    <n v="8"/>
    <x v="6"/>
    <n v="9"/>
    <n v="579.92222222222222"/>
    <n v="5219.3"/>
    <n v="481.33544444444448"/>
    <n v="887.28099999999995"/>
    <x v="5"/>
    <x v="4"/>
  </r>
  <r>
    <s v="SO - 0007261"/>
    <d v="2016-06-09T00:00:00"/>
    <x v="1"/>
    <n v="11"/>
    <x v="0"/>
    <s v="AUD"/>
    <x v="1"/>
    <x v="0"/>
    <x v="42"/>
    <n v="32"/>
    <n v="5"/>
    <x v="1"/>
    <n v="1"/>
    <n v="107.2"/>
    <n v="107.2"/>
    <n v="64.319999999999993"/>
    <n v="42.88000000000001"/>
    <x v="5"/>
    <x v="4"/>
  </r>
  <r>
    <s v="SO - 0007262"/>
    <d v="2016-06-09T00:00:00"/>
    <x v="16"/>
    <n v="5"/>
    <x v="2"/>
    <s v="AUD"/>
    <x v="2"/>
    <x v="1"/>
    <x v="35"/>
    <n v="13"/>
    <n v="2"/>
    <x v="7"/>
    <n v="1"/>
    <n v="371.47777777777782"/>
    <n v="371.47777777777782"/>
    <n v="178.30933333333334"/>
    <n v="193.16844444444448"/>
    <x v="5"/>
    <x v="4"/>
  </r>
  <r>
    <s v="SO - 0007263"/>
    <d v="2016-06-09T00:00:00"/>
    <x v="8"/>
    <n v="9"/>
    <x v="0"/>
    <s v="AUD"/>
    <x v="2"/>
    <x v="1"/>
    <x v="10"/>
    <n v="25"/>
    <n v="4"/>
    <x v="5"/>
    <n v="5"/>
    <n v="119.85555555555555"/>
    <n v="599.27777777777783"/>
    <n v="83.898888888888891"/>
    <n v="179.78333333333336"/>
    <x v="5"/>
    <x v="4"/>
  </r>
  <r>
    <s v="SO - 0007264"/>
    <d v="2016-06-10T00:00:00"/>
    <x v="2"/>
    <n v="12"/>
    <x v="1"/>
    <s v="AUD"/>
    <x v="1"/>
    <x v="0"/>
    <x v="40"/>
    <n v="33"/>
    <n v="5"/>
    <x v="1"/>
    <n v="1"/>
    <n v="29.777777777777779"/>
    <n v="29.777777777777779"/>
    <n v="23.524444444444445"/>
    <n v="6.2533333333333339"/>
    <x v="5"/>
    <x v="4"/>
  </r>
  <r>
    <s v="SO - 0007265"/>
    <d v="2016-06-10T00:00:00"/>
    <x v="2"/>
    <n v="12"/>
    <x v="2"/>
    <s v="AUD"/>
    <x v="1"/>
    <x v="0"/>
    <x v="40"/>
    <n v="33"/>
    <n v="5"/>
    <x v="1"/>
    <n v="6"/>
    <n v="93.055555555555557"/>
    <n v="558.33333333333337"/>
    <n v="50.250000000000007"/>
    <n v="256.83333333333331"/>
    <x v="5"/>
    <x v="4"/>
  </r>
  <r>
    <s v="SO - 0007266"/>
    <d v="2016-06-10T00:00:00"/>
    <x v="16"/>
    <n v="5"/>
    <x v="0"/>
    <s v="AUD"/>
    <x v="2"/>
    <x v="1"/>
    <x v="24"/>
    <n v="14"/>
    <n v="2"/>
    <x v="7"/>
    <n v="8"/>
    <n v="439.9666666666667"/>
    <n v="3519.7333333333336"/>
    <n v="180.38633333333334"/>
    <n v="2076.6426666666666"/>
    <x v="5"/>
    <x v="4"/>
  </r>
  <r>
    <s v="SO - 0007267"/>
    <d v="2016-06-10T00:00:00"/>
    <x v="10"/>
    <n v="8"/>
    <x v="0"/>
    <s v="AUD"/>
    <x v="2"/>
    <x v="1"/>
    <x v="13"/>
    <n v="22"/>
    <n v="4"/>
    <x v="5"/>
    <n v="2"/>
    <n v="188.34444444444446"/>
    <n v="376.68888888888893"/>
    <n v="160.09277777777777"/>
    <n v="56.503333333333387"/>
    <x v="5"/>
    <x v="4"/>
  </r>
  <r>
    <s v="SO - 0007268"/>
    <d v="2016-06-10T00:00:00"/>
    <x v="11"/>
    <n v="20"/>
    <x v="1"/>
    <s v="AUD"/>
    <x v="3"/>
    <x v="2"/>
    <x v="25"/>
    <n v="57"/>
    <n v="8"/>
    <x v="6"/>
    <n v="9"/>
    <n v="573.22222222222217"/>
    <n v="5159"/>
    <n v="366.86222222222227"/>
    <n v="1857.2399999999998"/>
    <x v="5"/>
    <x v="4"/>
  </r>
  <r>
    <s v="SO - 0007269"/>
    <d v="2016-06-11T00:00:00"/>
    <x v="5"/>
    <n v="16"/>
    <x v="1"/>
    <s v="AUD"/>
    <x v="0"/>
    <x v="2"/>
    <x v="30"/>
    <n v="47"/>
    <n v="7"/>
    <x v="3"/>
    <n v="8"/>
    <n v="689.3555555555555"/>
    <n v="5514.844444444444"/>
    <n v="475.65533333333326"/>
    <n v="1709.6017777777779"/>
    <x v="5"/>
    <x v="4"/>
  </r>
  <r>
    <s v="SO - 0007270"/>
    <d v="2016-06-11T00:00:00"/>
    <x v="14"/>
    <n v="10"/>
    <x v="1"/>
    <s v="AUD"/>
    <x v="2"/>
    <x v="0"/>
    <x v="38"/>
    <n v="27"/>
    <n v="4"/>
    <x v="5"/>
    <n v="5"/>
    <n v="274.70000000000005"/>
    <n v="1373.5000000000002"/>
    <n v="137.35000000000002"/>
    <n v="686.75000000000011"/>
    <x v="5"/>
    <x v="4"/>
  </r>
  <r>
    <s v="SO - 0007271"/>
    <d v="2016-06-12T00:00:00"/>
    <x v="3"/>
    <n v="6"/>
    <x v="1"/>
    <s v="AUD"/>
    <x v="2"/>
    <x v="1"/>
    <x v="20"/>
    <n v="16"/>
    <n v="3"/>
    <x v="2"/>
    <n v="8"/>
    <n v="279.16666666666669"/>
    <n v="2233.3333333333335"/>
    <n v="114.45833333333333"/>
    <n v="1317.666666666667"/>
    <x v="5"/>
    <x v="4"/>
  </r>
  <r>
    <s v="SO - 0007272"/>
    <d v="2016-06-12T00:00:00"/>
    <x v="13"/>
    <n v="19"/>
    <x v="1"/>
    <s v="AUD"/>
    <x v="3"/>
    <x v="2"/>
    <x v="39"/>
    <n v="54"/>
    <n v="8"/>
    <x v="6"/>
    <n v="4"/>
    <n v="443.68888888888893"/>
    <n v="1774.7555555555557"/>
    <n v="310.58222222222224"/>
    <n v="532.42666666666673"/>
    <x v="5"/>
    <x v="4"/>
  </r>
  <r>
    <s v="SO - 0007273"/>
    <d v="2016-06-12T00:00:00"/>
    <x v="4"/>
    <n v="7"/>
    <x v="0"/>
    <s v="AUD"/>
    <x v="2"/>
    <x v="1"/>
    <x v="48"/>
    <n v="20"/>
    <n v="3"/>
    <x v="2"/>
    <n v="5"/>
    <n v="693.07777777777778"/>
    <n v="3465.3888888888887"/>
    <n v="478.22366666666665"/>
    <n v="1074.2705555555553"/>
    <x v="5"/>
    <x v="4"/>
  </r>
  <r>
    <s v="SO - 0007274"/>
    <d v="2016-06-12T00:00:00"/>
    <x v="7"/>
    <n v="17"/>
    <x v="0"/>
    <s v="AUD"/>
    <x v="0"/>
    <x v="2"/>
    <x v="21"/>
    <n v="49"/>
    <n v="7"/>
    <x v="3"/>
    <n v="8"/>
    <n v="107.94444444444444"/>
    <n v="863.55555555555554"/>
    <n v="56.13111111111111"/>
    <n v="414.50666666666666"/>
    <x v="5"/>
    <x v="4"/>
  </r>
  <r>
    <s v="SO - 0007275"/>
    <d v="2016-06-13T00:00:00"/>
    <x v="3"/>
    <n v="6"/>
    <x v="1"/>
    <s v="AUD"/>
    <x v="2"/>
    <x v="1"/>
    <x v="20"/>
    <n v="16"/>
    <n v="3"/>
    <x v="2"/>
    <n v="9"/>
    <n v="257.57777777777778"/>
    <n v="2318.1999999999998"/>
    <n v="121.06155555555557"/>
    <n v="1228.6459999999997"/>
    <x v="5"/>
    <x v="4"/>
  </r>
  <r>
    <s v="SO - 0007276"/>
    <d v="2016-06-13T00:00:00"/>
    <x v="17"/>
    <n v="14"/>
    <x v="2"/>
    <s v="AUD"/>
    <x v="1"/>
    <x v="0"/>
    <x v="28"/>
    <n v="40"/>
    <n v="6"/>
    <x v="0"/>
    <n v="6"/>
    <n v="195.04444444444445"/>
    <n v="1170.2666666666667"/>
    <n v="144.3328888888889"/>
    <n v="304.26933333333318"/>
    <x v="5"/>
    <x v="4"/>
  </r>
  <r>
    <s v="SO - 0007277"/>
    <d v="2016-06-13T00:00:00"/>
    <x v="11"/>
    <n v="20"/>
    <x v="1"/>
    <s v="AUD"/>
    <x v="3"/>
    <x v="2"/>
    <x v="25"/>
    <n v="57"/>
    <n v="8"/>
    <x v="6"/>
    <n v="4"/>
    <n v="346.91111111111115"/>
    <n v="1387.6444444444446"/>
    <n v="166.51733333333334"/>
    <n v="721.57511111111126"/>
    <x v="5"/>
    <x v="4"/>
  </r>
  <r>
    <s v="SO - 0007278"/>
    <d v="2016-06-13T00:00:00"/>
    <x v="10"/>
    <n v="8"/>
    <x v="0"/>
    <s v="AUD"/>
    <x v="2"/>
    <x v="1"/>
    <x v="32"/>
    <n v="24"/>
    <n v="4"/>
    <x v="5"/>
    <n v="1"/>
    <n v="446.66666666666669"/>
    <n v="446.66666666666669"/>
    <n v="272.46666666666664"/>
    <n v="174.20000000000005"/>
    <x v="5"/>
    <x v="4"/>
  </r>
  <r>
    <s v="SO - 0007279"/>
    <d v="2016-06-13T00:00:00"/>
    <x v="8"/>
    <n v="9"/>
    <x v="1"/>
    <s v="AUD"/>
    <x v="2"/>
    <x v="1"/>
    <x v="10"/>
    <n v="25"/>
    <n v="4"/>
    <x v="5"/>
    <n v="2"/>
    <n v="22.333333333333332"/>
    <n v="44.666666666666664"/>
    <n v="11.613333333333335"/>
    <n v="21.439999999999994"/>
    <x v="5"/>
    <x v="4"/>
  </r>
  <r>
    <s v="SO - 0007280"/>
    <d v="2016-06-14T00:00:00"/>
    <x v="11"/>
    <n v="20"/>
    <x v="0"/>
    <s v="AUD"/>
    <x v="3"/>
    <x v="2"/>
    <x v="22"/>
    <n v="58"/>
    <n v="8"/>
    <x v="6"/>
    <n v="6"/>
    <n v="278.42222222222222"/>
    <n v="1670.5333333333333"/>
    <n v="197.67977777777776"/>
    <n v="484.45466666666675"/>
    <x v="5"/>
    <x v="4"/>
  </r>
  <r>
    <s v="SO - 0007281"/>
    <d v="2016-06-14T00:00:00"/>
    <x v="12"/>
    <n v="2"/>
    <x v="2"/>
    <s v="AUD"/>
    <x v="2"/>
    <x v="1"/>
    <x v="37"/>
    <n v="5"/>
    <n v="1"/>
    <x v="4"/>
    <n v="9"/>
    <n v="442.20000000000005"/>
    <n v="3979.8"/>
    <n v="349.33800000000002"/>
    <n v="835.75799999999981"/>
    <x v="5"/>
    <x v="4"/>
  </r>
  <r>
    <s v="SO - 0007282"/>
    <d v="2016-06-14T00:00:00"/>
    <x v="4"/>
    <n v="7"/>
    <x v="1"/>
    <s v="AUD"/>
    <x v="2"/>
    <x v="1"/>
    <x v="48"/>
    <n v="20"/>
    <n v="3"/>
    <x v="2"/>
    <n v="7"/>
    <n v="437.73333333333335"/>
    <n v="3064.1333333333332"/>
    <n v="227.62133333333335"/>
    <n v="1470.7839999999997"/>
    <x v="5"/>
    <x v="4"/>
  </r>
  <r>
    <s v="SO - 0007283"/>
    <d v="2016-06-14T00:00:00"/>
    <x v="19"/>
    <n v="4"/>
    <x v="1"/>
    <s v="AUD"/>
    <x v="2"/>
    <x v="1"/>
    <x v="33"/>
    <n v="10"/>
    <n v="2"/>
    <x v="7"/>
    <n v="7"/>
    <n v="432.52222222222224"/>
    <n v="3027.6555555555556"/>
    <n v="320.06644444444441"/>
    <n v="787.19044444444489"/>
    <x v="5"/>
    <x v="4"/>
  </r>
  <r>
    <s v="SO - 0007284"/>
    <d v="2016-06-14T00:00:00"/>
    <x v="3"/>
    <n v="6"/>
    <x v="2"/>
    <s v="AUD"/>
    <x v="2"/>
    <x v="1"/>
    <x v="4"/>
    <n v="18"/>
    <n v="3"/>
    <x v="2"/>
    <n v="3"/>
    <n v="128.04444444444445"/>
    <n v="384.13333333333333"/>
    <n v="99.87466666666667"/>
    <n v="84.509333333333302"/>
    <x v="5"/>
    <x v="4"/>
  </r>
  <r>
    <s v="SO - 0007285"/>
    <d v="2016-06-15T00:00:00"/>
    <x v="7"/>
    <n v="17"/>
    <x v="0"/>
    <s v="AUD"/>
    <x v="0"/>
    <x v="2"/>
    <x v="30"/>
    <n v="47"/>
    <n v="7"/>
    <x v="3"/>
    <n v="9"/>
    <n v="130.27777777777777"/>
    <n v="1172.5"/>
    <n v="105.52500000000001"/>
    <n v="222.77499999999998"/>
    <x v="5"/>
    <x v="4"/>
  </r>
  <r>
    <s v="SO - 0007286"/>
    <d v="2016-06-15T00:00:00"/>
    <x v="14"/>
    <n v="10"/>
    <x v="1"/>
    <s v="AUD"/>
    <x v="2"/>
    <x v="0"/>
    <x v="38"/>
    <n v="27"/>
    <n v="4"/>
    <x v="5"/>
    <n v="4"/>
    <n v="115.38888888888889"/>
    <n v="461.55555555555554"/>
    <n v="92.311111111111117"/>
    <n v="92.311111111111074"/>
    <x v="5"/>
    <x v="4"/>
  </r>
  <r>
    <s v="SO - 0007287"/>
    <d v="2016-06-15T00:00:00"/>
    <x v="19"/>
    <n v="4"/>
    <x v="0"/>
    <s v="AUD"/>
    <x v="2"/>
    <x v="1"/>
    <x v="51"/>
    <n v="12"/>
    <n v="2"/>
    <x v="7"/>
    <n v="4"/>
    <n v="118.36666666666666"/>
    <n v="473.46666666666664"/>
    <n v="91.142333333333326"/>
    <n v="108.89733333333334"/>
    <x v="5"/>
    <x v="4"/>
  </r>
  <r>
    <s v="SO - 0007288"/>
    <d v="2016-06-15T00:00:00"/>
    <x v="4"/>
    <n v="7"/>
    <x v="1"/>
    <s v="AUD"/>
    <x v="2"/>
    <x v="1"/>
    <x v="34"/>
    <n v="19"/>
    <n v="3"/>
    <x v="2"/>
    <n v="3"/>
    <n v="215.88888888888889"/>
    <n v="647.66666666666663"/>
    <n v="99.308888888888902"/>
    <n v="349.7399999999999"/>
    <x v="5"/>
    <x v="4"/>
  </r>
  <r>
    <s v="SO - 0007289"/>
    <d v="2016-06-15T00:00:00"/>
    <x v="2"/>
    <n v="12"/>
    <x v="1"/>
    <s v="AUD"/>
    <x v="1"/>
    <x v="0"/>
    <x v="16"/>
    <n v="35"/>
    <n v="5"/>
    <x v="1"/>
    <n v="5"/>
    <n v="442.94444444444446"/>
    <n v="2214.7222222222222"/>
    <n v="332.20833333333331"/>
    <n v="553.68055555555566"/>
    <x v="5"/>
    <x v="4"/>
  </r>
  <r>
    <s v="SO - 0007290"/>
    <d v="2016-06-15T00:00:00"/>
    <x v="0"/>
    <n v="15"/>
    <x v="1"/>
    <s v="AUD"/>
    <x v="0"/>
    <x v="0"/>
    <x v="47"/>
    <n v="44"/>
    <n v="6"/>
    <x v="0"/>
    <n v="7"/>
    <n v="674.4666666666667"/>
    <n v="4721.2666666666664"/>
    <n v="296.76533333333333"/>
    <n v="2643.9093333333331"/>
    <x v="5"/>
    <x v="4"/>
  </r>
  <r>
    <s v="SO - 0007291"/>
    <d v="2016-06-15T00:00:00"/>
    <x v="2"/>
    <n v="12"/>
    <x v="1"/>
    <s v="AUD"/>
    <x v="1"/>
    <x v="0"/>
    <x v="40"/>
    <n v="33"/>
    <n v="5"/>
    <x v="1"/>
    <n v="5"/>
    <n v="23.822222222222223"/>
    <n v="119.11111111111111"/>
    <n v="19.772444444444446"/>
    <n v="20.248888888888885"/>
    <x v="5"/>
    <x v="4"/>
  </r>
  <r>
    <s v="SO - 0007292"/>
    <d v="2016-06-15T00:00:00"/>
    <x v="5"/>
    <n v="16"/>
    <x v="1"/>
    <s v="AUD"/>
    <x v="0"/>
    <x v="3"/>
    <x v="12"/>
    <n v="46"/>
    <n v="7"/>
    <x v="3"/>
    <n v="2"/>
    <n v="123.57777777777778"/>
    <n v="247.15555555555557"/>
    <n v="86.504444444444445"/>
    <n v="74.146666666666675"/>
    <x v="5"/>
    <x v="4"/>
  </r>
  <r>
    <s v="SO - 0007293"/>
    <d v="2016-06-16T00:00:00"/>
    <x v="7"/>
    <n v="17"/>
    <x v="0"/>
    <s v="AUD"/>
    <x v="0"/>
    <x v="2"/>
    <x v="55"/>
    <n v="50"/>
    <n v="7"/>
    <x v="3"/>
    <n v="9"/>
    <n v="113.15555555555555"/>
    <n v="1018.4"/>
    <n v="80.340444444444444"/>
    <n v="295.33600000000001"/>
    <x v="5"/>
    <x v="4"/>
  </r>
  <r>
    <s v="SO - 0007294"/>
    <d v="2016-06-16T00:00:00"/>
    <x v="4"/>
    <n v="7"/>
    <x v="0"/>
    <s v="AUD"/>
    <x v="2"/>
    <x v="1"/>
    <x v="48"/>
    <n v="20"/>
    <n v="3"/>
    <x v="2"/>
    <n v="2"/>
    <n v="19.355555555555558"/>
    <n v="38.711111111111116"/>
    <n v="10.452000000000002"/>
    <n v="17.807111111111112"/>
    <x v="5"/>
    <x v="4"/>
  </r>
  <r>
    <s v="SO - 0007295"/>
    <d v="2016-06-17T00:00:00"/>
    <x v="13"/>
    <n v="19"/>
    <x v="1"/>
    <s v="AUD"/>
    <x v="3"/>
    <x v="2"/>
    <x v="39"/>
    <n v="54"/>
    <n v="8"/>
    <x v="6"/>
    <n v="4"/>
    <n v="112.41111111111111"/>
    <n v="449.64444444444445"/>
    <n v="84.308333333333337"/>
    <n v="112.4111111111111"/>
    <x v="5"/>
    <x v="4"/>
  </r>
  <r>
    <s v="SO - 0007296"/>
    <d v="2016-06-17T00:00:00"/>
    <x v="8"/>
    <n v="9"/>
    <x v="2"/>
    <s v="AUD"/>
    <x v="2"/>
    <x v="1"/>
    <x v="10"/>
    <n v="25"/>
    <n v="4"/>
    <x v="5"/>
    <n v="2"/>
    <n v="694.56666666666672"/>
    <n v="1389.1333333333334"/>
    <n v="326.44633333333331"/>
    <n v="736.24066666666681"/>
    <x v="5"/>
    <x v="4"/>
  </r>
  <r>
    <s v="SO - 0007297"/>
    <d v="2016-06-17T00:00:00"/>
    <x v="9"/>
    <n v="18"/>
    <x v="0"/>
    <s v="AUD"/>
    <x v="0"/>
    <x v="2"/>
    <x v="11"/>
    <n v="51"/>
    <n v="8"/>
    <x v="6"/>
    <n v="7"/>
    <n v="434.01111111111112"/>
    <n v="3038.077777777778"/>
    <n v="277.76711111111109"/>
    <n v="1093.7080000000003"/>
    <x v="5"/>
    <x v="4"/>
  </r>
  <r>
    <s v="SO - 0007298"/>
    <d v="2016-06-18T00:00:00"/>
    <x v="15"/>
    <n v="13"/>
    <x v="2"/>
    <s v="AUD"/>
    <x v="1"/>
    <x v="0"/>
    <x v="18"/>
    <n v="37"/>
    <n v="5"/>
    <x v="1"/>
    <n v="5"/>
    <n v="349.14444444444445"/>
    <n v="1745.7222222222222"/>
    <n v="279.31555555555559"/>
    <n v="349.14444444444416"/>
    <x v="5"/>
    <x v="4"/>
  </r>
  <r>
    <s v="SO - 0007299"/>
    <d v="2016-06-18T00:00:00"/>
    <x v="16"/>
    <n v="5"/>
    <x v="0"/>
    <s v="AUD"/>
    <x v="2"/>
    <x v="1"/>
    <x v="24"/>
    <n v="14"/>
    <n v="2"/>
    <x v="7"/>
    <n v="7"/>
    <n v="122.83333333333333"/>
    <n v="859.83333333333326"/>
    <n v="100.72333333333333"/>
    <n v="154.76999999999998"/>
    <x v="5"/>
    <x v="4"/>
  </r>
  <r>
    <s v="SO - 0007300"/>
    <d v="2016-06-18T00:00:00"/>
    <x v="3"/>
    <n v="6"/>
    <x v="1"/>
    <s v="AUD"/>
    <x v="2"/>
    <x v="1"/>
    <x v="4"/>
    <n v="18"/>
    <n v="3"/>
    <x v="2"/>
    <n v="6"/>
    <n v="282.14444444444445"/>
    <n v="1692.8666666666668"/>
    <n v="138.25077777777778"/>
    <n v="863.36200000000008"/>
    <x v="5"/>
    <x v="4"/>
  </r>
  <r>
    <s v="SO - 0007301"/>
    <d v="2016-06-18T00:00:00"/>
    <x v="18"/>
    <n v="3"/>
    <x v="1"/>
    <s v="AUD"/>
    <x v="2"/>
    <x v="1"/>
    <x v="27"/>
    <n v="7"/>
    <n v="1"/>
    <x v="4"/>
    <n v="8"/>
    <n v="23.077777777777779"/>
    <n v="184.62222222222223"/>
    <n v="9.4618888888888879"/>
    <n v="108.92711111111113"/>
    <x v="5"/>
    <x v="4"/>
  </r>
  <r>
    <s v="SO - 0007302"/>
    <d v="2016-06-20T00:00:00"/>
    <x v="15"/>
    <n v="13"/>
    <x v="0"/>
    <s v="AUD"/>
    <x v="1"/>
    <x v="0"/>
    <x v="54"/>
    <n v="36"/>
    <n v="5"/>
    <x v="1"/>
    <n v="3"/>
    <n v="432.52222222222224"/>
    <n v="1297.5666666666666"/>
    <n v="324.39166666666665"/>
    <n v="324.39166666666665"/>
    <x v="5"/>
    <x v="4"/>
  </r>
  <r>
    <s v="SO - 0007303"/>
    <d v="2016-06-20T00:00:00"/>
    <x v="14"/>
    <n v="10"/>
    <x v="0"/>
    <s v="AUD"/>
    <x v="2"/>
    <x v="0"/>
    <x v="38"/>
    <n v="27"/>
    <n v="4"/>
    <x v="5"/>
    <n v="7"/>
    <n v="364.03333333333336"/>
    <n v="2548.2333333333336"/>
    <n v="222.06033333333335"/>
    <n v="993.81100000000015"/>
    <x v="5"/>
    <x v="4"/>
  </r>
  <r>
    <s v="SO - 0007304"/>
    <d v="2016-06-21T00:00:00"/>
    <x v="3"/>
    <n v="6"/>
    <x v="0"/>
    <s v="AUD"/>
    <x v="2"/>
    <x v="1"/>
    <x v="26"/>
    <n v="15"/>
    <n v="3"/>
    <x v="2"/>
    <n v="2"/>
    <n v="250.87777777777779"/>
    <n v="501.75555555555559"/>
    <n v="130.45644444444446"/>
    <n v="240.84266666666667"/>
    <x v="5"/>
    <x v="4"/>
  </r>
  <r>
    <s v="SO - 0007305"/>
    <d v="2016-06-21T00:00:00"/>
    <x v="1"/>
    <n v="11"/>
    <x v="0"/>
    <s v="AUD"/>
    <x v="1"/>
    <x v="0"/>
    <x v="42"/>
    <n v="32"/>
    <n v="5"/>
    <x v="1"/>
    <n v="8"/>
    <n v="115.38888888888889"/>
    <n v="923.11111111111109"/>
    <n v="49.617222222222225"/>
    <n v="526.17333333333329"/>
    <x v="5"/>
    <x v="4"/>
  </r>
  <r>
    <s v="SO - 0007306"/>
    <d v="2016-06-21T00:00:00"/>
    <x v="15"/>
    <n v="13"/>
    <x v="1"/>
    <s v="AUD"/>
    <x v="1"/>
    <x v="0"/>
    <x v="18"/>
    <n v="37"/>
    <n v="6"/>
    <x v="0"/>
    <n v="7"/>
    <n v="270.23333333333335"/>
    <n v="1891.6333333333334"/>
    <n v="137.81899999999999"/>
    <n v="926.90033333333349"/>
    <x v="5"/>
    <x v="4"/>
  </r>
  <r>
    <s v="SO - 0007307"/>
    <d v="2016-06-22T00:00:00"/>
    <x v="0"/>
    <n v="15"/>
    <x v="1"/>
    <s v="AUD"/>
    <x v="0"/>
    <x v="0"/>
    <x v="57"/>
    <n v="43"/>
    <n v="6"/>
    <x v="0"/>
    <n v="7"/>
    <n v="277.67777777777775"/>
    <n v="1943.7444444444443"/>
    <n v="149.94600000000003"/>
    <n v="894.122444444444"/>
    <x v="5"/>
    <x v="4"/>
  </r>
  <r>
    <s v="SO - 0007308"/>
    <d v="2016-06-22T00:00:00"/>
    <x v="0"/>
    <n v="15"/>
    <x v="1"/>
    <s v="AUD"/>
    <x v="0"/>
    <x v="0"/>
    <x v="57"/>
    <n v="43"/>
    <n v="6"/>
    <x v="0"/>
    <n v="4"/>
    <n v="120.60000000000001"/>
    <n v="482.40000000000003"/>
    <n v="56.682000000000002"/>
    <n v="255.67200000000003"/>
    <x v="5"/>
    <x v="4"/>
  </r>
  <r>
    <s v="SO - 0007309"/>
    <d v="2016-06-23T00:00:00"/>
    <x v="14"/>
    <n v="10"/>
    <x v="1"/>
    <s v="AUD"/>
    <x v="2"/>
    <x v="0"/>
    <x v="38"/>
    <n v="27"/>
    <n v="4"/>
    <x v="5"/>
    <n v="1"/>
    <n v="114.64444444444445"/>
    <n v="114.64444444444445"/>
    <n v="69.933111111111103"/>
    <n v="44.711333333333343"/>
    <x v="5"/>
    <x v="4"/>
  </r>
  <r>
    <s v="SO - 0007310"/>
    <d v="2016-06-23T00:00:00"/>
    <x v="18"/>
    <n v="3"/>
    <x v="1"/>
    <s v="AUD"/>
    <x v="2"/>
    <x v="1"/>
    <x v="52"/>
    <n v="9"/>
    <n v="2"/>
    <x v="7"/>
    <n v="5"/>
    <n v="608.21111111111122"/>
    <n v="3041.0555555555561"/>
    <n v="267.6128888888889"/>
    <n v="1702.9911111111116"/>
    <x v="5"/>
    <x v="4"/>
  </r>
  <r>
    <s v="SO - 0007311"/>
    <d v="2016-06-24T00:00:00"/>
    <x v="17"/>
    <n v="14"/>
    <x v="1"/>
    <s v="AUD"/>
    <x v="1"/>
    <x v="0"/>
    <x v="50"/>
    <n v="39"/>
    <n v="6"/>
    <x v="0"/>
    <n v="8"/>
    <n v="23.822222222222223"/>
    <n v="190.57777777777778"/>
    <n v="20.010666666666665"/>
    <n v="30.492444444444459"/>
    <x v="5"/>
    <x v="4"/>
  </r>
  <r>
    <s v="SO - 0007312"/>
    <d v="2016-06-24T00:00:00"/>
    <x v="0"/>
    <n v="15"/>
    <x v="1"/>
    <s v="AUD"/>
    <x v="0"/>
    <x v="0"/>
    <x v="57"/>
    <n v="43"/>
    <n v="6"/>
    <x v="0"/>
    <n v="5"/>
    <n v="445.92222222222222"/>
    <n v="2229.6111111111113"/>
    <n v="347.81933333333336"/>
    <n v="490.51444444444451"/>
    <x v="5"/>
    <x v="4"/>
  </r>
  <r>
    <s v="SO - 0007313"/>
    <d v="2016-06-24T00:00:00"/>
    <x v="4"/>
    <n v="7"/>
    <x v="1"/>
    <s v="AUD"/>
    <x v="2"/>
    <x v="1"/>
    <x v="48"/>
    <n v="20"/>
    <n v="3"/>
    <x v="2"/>
    <n v="3"/>
    <n v="362.54444444444448"/>
    <n v="1087.6333333333334"/>
    <n v="261.03199999999998"/>
    <n v="304.53733333333344"/>
    <x v="5"/>
    <x v="4"/>
  </r>
  <r>
    <s v="SO - 0007314"/>
    <d v="2016-06-24T00:00:00"/>
    <x v="11"/>
    <n v="20"/>
    <x v="1"/>
    <s v="AUD"/>
    <x v="3"/>
    <x v="2"/>
    <x v="22"/>
    <n v="58"/>
    <n v="8"/>
    <x v="6"/>
    <n v="8"/>
    <n v="439.9666666666667"/>
    <n v="3519.7333333333336"/>
    <n v="343.17400000000004"/>
    <n v="774.3413333333333"/>
    <x v="5"/>
    <x v="4"/>
  </r>
  <r>
    <s v="SO - 0007315"/>
    <d v="2016-06-24T00:00:00"/>
    <x v="9"/>
    <n v="18"/>
    <x v="2"/>
    <s v="AUD"/>
    <x v="0"/>
    <x v="2"/>
    <x v="11"/>
    <n v="51"/>
    <n v="8"/>
    <x v="6"/>
    <n v="7"/>
    <n v="134"/>
    <n v="938"/>
    <n v="93.8"/>
    <n v="281.39999999999998"/>
    <x v="5"/>
    <x v="4"/>
  </r>
  <r>
    <s v="SO - 0007316"/>
    <d v="2016-06-25T00:00:00"/>
    <x v="19"/>
    <n v="4"/>
    <x v="0"/>
    <s v="AUD"/>
    <x v="2"/>
    <x v="1"/>
    <x v="33"/>
    <n v="10"/>
    <n v="2"/>
    <x v="7"/>
    <n v="8"/>
    <n v="310.43333333333334"/>
    <n v="2483.4666666666667"/>
    <n v="161.42533333333336"/>
    <n v="1192.0639999999999"/>
    <x v="5"/>
    <x v="4"/>
  </r>
  <r>
    <s v="SO - 0007317"/>
    <d v="2016-06-25T00:00:00"/>
    <x v="18"/>
    <n v="3"/>
    <x v="2"/>
    <s v="AUD"/>
    <x v="2"/>
    <x v="1"/>
    <x v="52"/>
    <n v="9"/>
    <n v="2"/>
    <x v="7"/>
    <n v="7"/>
    <n v="124.32222222222224"/>
    <n v="870.2555555555557"/>
    <n v="58.431444444444452"/>
    <n v="461.23544444444451"/>
    <x v="5"/>
    <x v="4"/>
  </r>
  <r>
    <s v="SO - 0007318"/>
    <d v="2016-06-25T00:00:00"/>
    <x v="17"/>
    <n v="14"/>
    <x v="1"/>
    <s v="AUD"/>
    <x v="1"/>
    <x v="0"/>
    <x v="19"/>
    <n v="38"/>
    <n v="6"/>
    <x v="0"/>
    <n v="8"/>
    <n v="21.588888888888889"/>
    <n v="172.71111111111111"/>
    <n v="12.305666666666665"/>
    <n v="74.265777777777785"/>
    <x v="5"/>
    <x v="4"/>
  </r>
  <r>
    <s v="SO - 0007319"/>
    <d v="2016-06-25T00:00:00"/>
    <x v="13"/>
    <n v="19"/>
    <x v="0"/>
    <s v="AUD"/>
    <x v="3"/>
    <x v="2"/>
    <x v="23"/>
    <n v="53"/>
    <n v="8"/>
    <x v="6"/>
    <n v="7"/>
    <n v="674.4666666666667"/>
    <n v="4721.2666666666664"/>
    <n v="411.42466666666661"/>
    <n v="1841.2940000000003"/>
    <x v="5"/>
    <x v="4"/>
  </r>
  <r>
    <s v="SO - 0007320"/>
    <d v="2016-06-25T00:00:00"/>
    <x v="16"/>
    <n v="5"/>
    <x v="1"/>
    <s v="AUD"/>
    <x v="2"/>
    <x v="1"/>
    <x v="24"/>
    <n v="14"/>
    <n v="2"/>
    <x v="7"/>
    <n v="5"/>
    <n v="124.32222222222224"/>
    <n v="621.6111111111112"/>
    <n v="88.268777777777771"/>
    <n v="180.26722222222236"/>
    <x v="5"/>
    <x v="4"/>
  </r>
  <r>
    <s v="SO - 0007321"/>
    <d v="2016-06-25T00:00:00"/>
    <x v="17"/>
    <n v="14"/>
    <x v="1"/>
    <s v="AUD"/>
    <x v="1"/>
    <x v="0"/>
    <x v="28"/>
    <n v="40"/>
    <n v="6"/>
    <x v="0"/>
    <n v="9"/>
    <n v="284.37777777777779"/>
    <n v="2559.4"/>
    <n v="182.00177777777779"/>
    <n v="921.38400000000001"/>
    <x v="5"/>
    <x v="4"/>
  </r>
  <r>
    <s v="SO - 0007322"/>
    <d v="2016-06-25T00:00:00"/>
    <x v="6"/>
    <n v="1"/>
    <x v="1"/>
    <s v="AUD"/>
    <x v="2"/>
    <x v="1"/>
    <x v="6"/>
    <n v="1"/>
    <n v="1"/>
    <x v="4"/>
    <n v="3"/>
    <n v="446.66666666666669"/>
    <n v="1340"/>
    <n v="343.93333333333334"/>
    <n v="308.20000000000005"/>
    <x v="5"/>
    <x v="4"/>
  </r>
  <r>
    <s v="SO - 0007323"/>
    <d v="2016-06-26T00:00:00"/>
    <x v="16"/>
    <n v="5"/>
    <x v="1"/>
    <s v="AUD"/>
    <x v="2"/>
    <x v="1"/>
    <x v="35"/>
    <n v="13"/>
    <n v="2"/>
    <x v="7"/>
    <n v="9"/>
    <n v="195.78888888888889"/>
    <n v="1762.1"/>
    <n v="166.42055555555555"/>
    <n v="264.31500000000005"/>
    <x v="5"/>
    <x v="4"/>
  </r>
  <r>
    <s v="SO - 0007324"/>
    <d v="2016-06-26T00:00:00"/>
    <x v="10"/>
    <n v="8"/>
    <x v="0"/>
    <s v="AUD"/>
    <x v="2"/>
    <x v="1"/>
    <x v="44"/>
    <n v="21"/>
    <n v="3"/>
    <x v="2"/>
    <n v="9"/>
    <n v="221.10000000000002"/>
    <n v="1989.9"/>
    <n v="187.935"/>
    <n v="298.48500000000013"/>
    <x v="5"/>
    <x v="4"/>
  </r>
  <r>
    <s v="SO - 0007325"/>
    <d v="2016-06-26T00:00:00"/>
    <x v="4"/>
    <n v="7"/>
    <x v="1"/>
    <s v="AUD"/>
    <x v="2"/>
    <x v="1"/>
    <x v="48"/>
    <n v="20"/>
    <n v="3"/>
    <x v="2"/>
    <n v="5"/>
    <n v="136.23333333333335"/>
    <n v="681.16666666666674"/>
    <n v="74.928333333333342"/>
    <n v="306.52500000000003"/>
    <x v="5"/>
    <x v="4"/>
  </r>
  <r>
    <s v="SO - 0007326"/>
    <d v="2016-06-26T00:00:00"/>
    <x v="19"/>
    <n v="4"/>
    <x v="0"/>
    <s v="AUD"/>
    <x v="2"/>
    <x v="1"/>
    <x v="33"/>
    <n v="10"/>
    <n v="2"/>
    <x v="7"/>
    <n v="4"/>
    <n v="247.89999999999998"/>
    <n v="991.59999999999991"/>
    <n v="153.69799999999998"/>
    <n v="376.80799999999999"/>
    <x v="5"/>
    <x v="4"/>
  </r>
  <r>
    <s v="SO - 0007327"/>
    <d v="2016-06-27T00:00:00"/>
    <x v="2"/>
    <n v="12"/>
    <x v="1"/>
    <s v="AUD"/>
    <x v="1"/>
    <x v="0"/>
    <x v="2"/>
    <n v="34"/>
    <n v="5"/>
    <x v="1"/>
    <n v="5"/>
    <n v="90.822222222222223"/>
    <n v="454.11111111111109"/>
    <n v="75.382444444444431"/>
    <n v="77.198888888888916"/>
    <x v="5"/>
    <x v="4"/>
  </r>
  <r>
    <s v="SO - 0007328"/>
    <d v="2016-06-27T00:00:00"/>
    <x v="12"/>
    <n v="2"/>
    <x v="1"/>
    <s v="AUD"/>
    <x v="2"/>
    <x v="1"/>
    <x v="37"/>
    <n v="5"/>
    <n v="1"/>
    <x v="4"/>
    <n v="8"/>
    <n v="434.75555555555559"/>
    <n v="3478.0444444444447"/>
    <n v="269.54844444444444"/>
    <n v="1321.6568888888892"/>
    <x v="5"/>
    <x v="4"/>
  </r>
  <r>
    <s v="SO - 0007329"/>
    <d v="2016-06-27T00:00:00"/>
    <x v="12"/>
    <n v="2"/>
    <x v="1"/>
    <s v="AUD"/>
    <x v="2"/>
    <x v="1"/>
    <x v="37"/>
    <n v="5"/>
    <n v="1"/>
    <x v="4"/>
    <n v="2"/>
    <n v="347.65555555555557"/>
    <n v="695.31111111111113"/>
    <n v="292.03066666666666"/>
    <n v="111.24977777777781"/>
    <x v="5"/>
    <x v="4"/>
  </r>
  <r>
    <s v="SO - 0007330"/>
    <d v="2016-06-27T00:00:00"/>
    <x v="2"/>
    <n v="12"/>
    <x v="2"/>
    <s v="AUD"/>
    <x v="1"/>
    <x v="0"/>
    <x v="16"/>
    <n v="35"/>
    <n v="5"/>
    <x v="1"/>
    <n v="1"/>
    <n v="390.0888888888889"/>
    <n v="390.0888888888889"/>
    <n v="214.54888888888891"/>
    <n v="175.54"/>
    <x v="5"/>
    <x v="4"/>
  </r>
  <r>
    <s v="SO - 0007331"/>
    <d v="2016-06-27T00:00:00"/>
    <x v="15"/>
    <n v="13"/>
    <x v="2"/>
    <s v="AUD"/>
    <x v="1"/>
    <x v="0"/>
    <x v="54"/>
    <n v="36"/>
    <n v="5"/>
    <x v="1"/>
    <n v="9"/>
    <n v="114.64444444444445"/>
    <n v="1031.8"/>
    <n v="60.76155555555556"/>
    <n v="484.94599999999991"/>
    <x v="5"/>
    <x v="4"/>
  </r>
  <r>
    <s v="SO - 0007332"/>
    <d v="2016-06-27T00:00:00"/>
    <x v="4"/>
    <n v="7"/>
    <x v="1"/>
    <s v="AUD"/>
    <x v="2"/>
    <x v="1"/>
    <x v="34"/>
    <n v="19"/>
    <n v="3"/>
    <x v="2"/>
    <n v="7"/>
    <n v="654.36666666666667"/>
    <n v="4580.5666666666666"/>
    <n v="523.49333333333334"/>
    <n v="916.11333333333323"/>
    <x v="5"/>
    <x v="4"/>
  </r>
  <r>
    <s v="SO - 0007333"/>
    <d v="2016-06-28T00:00:00"/>
    <x v="2"/>
    <n v="12"/>
    <x v="0"/>
    <s v="AUD"/>
    <x v="1"/>
    <x v="0"/>
    <x v="2"/>
    <n v="34"/>
    <n v="5"/>
    <x v="1"/>
    <n v="5"/>
    <n v="115.38888888888889"/>
    <n v="576.94444444444446"/>
    <n v="85.387777777777785"/>
    <n v="150.00555555555553"/>
    <x v="5"/>
    <x v="4"/>
  </r>
  <r>
    <s v="SO - 0007334"/>
    <d v="2016-06-28T00:00:00"/>
    <x v="1"/>
    <n v="11"/>
    <x v="1"/>
    <s v="AUD"/>
    <x v="1"/>
    <x v="0"/>
    <x v="42"/>
    <n v="32"/>
    <n v="5"/>
    <x v="1"/>
    <n v="1"/>
    <n v="23.822222222222223"/>
    <n v="23.822222222222223"/>
    <n v="15.008000000000001"/>
    <n v="8.814222222222222"/>
    <x v="5"/>
    <x v="4"/>
  </r>
  <r>
    <s v="SO - 0007335"/>
    <d v="2016-06-28T00:00:00"/>
    <x v="15"/>
    <n v="13"/>
    <x v="0"/>
    <s v="AUD"/>
    <x v="1"/>
    <x v="0"/>
    <x v="54"/>
    <n v="36"/>
    <n v="5"/>
    <x v="1"/>
    <n v="6"/>
    <n v="118.36666666666666"/>
    <n v="710.19999999999993"/>
    <n v="74.570999999999998"/>
    <n v="262.77399999999994"/>
    <x v="5"/>
    <x v="4"/>
  </r>
  <r>
    <s v="SO - 0007336"/>
    <d v="2016-06-28T00:00:00"/>
    <x v="6"/>
    <n v="1"/>
    <x v="0"/>
    <s v="AUD"/>
    <x v="2"/>
    <x v="1"/>
    <x v="6"/>
    <n v="1"/>
    <n v="1"/>
    <x v="4"/>
    <n v="2"/>
    <n v="125.06666666666668"/>
    <n v="250.13333333333335"/>
    <n v="68.78666666666669"/>
    <n v="112.55999999999997"/>
    <x v="5"/>
    <x v="4"/>
  </r>
  <r>
    <s v="SO - 0007337"/>
    <d v="2016-06-29T00:00:00"/>
    <x v="0"/>
    <n v="15"/>
    <x v="2"/>
    <s v="AUD"/>
    <x v="0"/>
    <x v="0"/>
    <x v="57"/>
    <n v="43"/>
    <n v="6"/>
    <x v="0"/>
    <n v="7"/>
    <n v="209.1888888888889"/>
    <n v="1464.3222222222223"/>
    <n v="112.96200000000002"/>
    <n v="673.58822222222216"/>
    <x v="5"/>
    <x v="4"/>
  </r>
  <r>
    <s v="SO - 0007338"/>
    <d v="2016-06-29T00:00:00"/>
    <x v="17"/>
    <n v="14"/>
    <x v="0"/>
    <s v="AUD"/>
    <x v="1"/>
    <x v="0"/>
    <x v="0"/>
    <n v="41"/>
    <n v="6"/>
    <x v="0"/>
    <n v="2"/>
    <n v="125.06666666666668"/>
    <n v="250.13333333333335"/>
    <n v="56.280000000000008"/>
    <n v="137.57333333333332"/>
    <x v="5"/>
    <x v="4"/>
  </r>
  <r>
    <s v="SO - 0007339"/>
    <d v="2016-06-29T00:00:00"/>
    <x v="15"/>
    <n v="13"/>
    <x v="1"/>
    <s v="AUD"/>
    <x v="1"/>
    <x v="0"/>
    <x v="19"/>
    <n v="38"/>
    <n v="6"/>
    <x v="0"/>
    <n v="9"/>
    <n v="279.91111111111115"/>
    <n v="2519.2000000000003"/>
    <n v="111.96444444444447"/>
    <n v="1511.52"/>
    <x v="5"/>
    <x v="4"/>
  </r>
  <r>
    <s v="SO - 0007340"/>
    <d v="2016-06-29T00:00:00"/>
    <x v="0"/>
    <n v="15"/>
    <x v="0"/>
    <s v="AUD"/>
    <x v="0"/>
    <x v="0"/>
    <x v="57"/>
    <n v="43"/>
    <n v="6"/>
    <x v="0"/>
    <n v="9"/>
    <n v="103.47777777777779"/>
    <n v="931.30000000000007"/>
    <n v="47.599777777777781"/>
    <n v="502.90200000000004"/>
    <x v="5"/>
    <x v="4"/>
  </r>
  <r>
    <s v="SO - 0007341"/>
    <d v="2016-06-29T00:00:00"/>
    <x v="4"/>
    <n v="7"/>
    <x v="0"/>
    <s v="AUD"/>
    <x v="2"/>
    <x v="1"/>
    <x v="34"/>
    <n v="19"/>
    <n v="3"/>
    <x v="2"/>
    <n v="8"/>
    <n v="254.60000000000002"/>
    <n v="2036.8000000000002"/>
    <n v="134.93799999999999"/>
    <n v="957.29600000000028"/>
    <x v="5"/>
    <x v="4"/>
  </r>
  <r>
    <s v="SO - 0007342"/>
    <d v="2016-06-29T00:00:00"/>
    <x v="11"/>
    <n v="20"/>
    <x v="1"/>
    <s v="AUD"/>
    <x v="3"/>
    <x v="2"/>
    <x v="22"/>
    <n v="58"/>
    <n v="8"/>
    <x v="6"/>
    <n v="4"/>
    <n v="402"/>
    <n v="1608"/>
    <n v="225.12"/>
    <n v="707.52"/>
    <x v="5"/>
    <x v="4"/>
  </r>
  <r>
    <s v="SO - 0007343"/>
    <d v="2016-06-30T00:00:00"/>
    <x v="9"/>
    <n v="18"/>
    <x v="2"/>
    <s v="AUD"/>
    <x v="0"/>
    <x v="2"/>
    <x v="56"/>
    <n v="52"/>
    <n v="8"/>
    <x v="6"/>
    <n v="6"/>
    <n v="125.8111111111111"/>
    <n v="754.86666666666656"/>
    <n v="50.324444444444445"/>
    <n v="452.9199999999999"/>
    <x v="5"/>
    <x v="4"/>
  </r>
  <r>
    <s v="SO - 0007344"/>
    <d v="2016-06-30T00:00:00"/>
    <x v="5"/>
    <n v="16"/>
    <x v="1"/>
    <s v="AUD"/>
    <x v="0"/>
    <x v="3"/>
    <x v="12"/>
    <n v="46"/>
    <n v="7"/>
    <x v="3"/>
    <n v="5"/>
    <n v="115.38888888888889"/>
    <n v="576.94444444444446"/>
    <n v="56.540555555555557"/>
    <n v="294.24166666666667"/>
    <x v="5"/>
    <x v="4"/>
  </r>
  <r>
    <s v="SO - 0007345"/>
    <d v="2016-06-30T00:00:00"/>
    <x v="11"/>
    <n v="20"/>
    <x v="1"/>
    <s v="AUD"/>
    <x v="3"/>
    <x v="2"/>
    <x v="14"/>
    <n v="56"/>
    <n v="8"/>
    <x v="6"/>
    <n v="5"/>
    <n v="105.71111111111111"/>
    <n v="528.55555555555554"/>
    <n v="49.684222222222218"/>
    <n v="280.13444444444445"/>
    <x v="5"/>
    <x v="4"/>
  </r>
  <r>
    <s v="SO - 0007346"/>
    <d v="2016-07-01T00:00:00"/>
    <x v="9"/>
    <n v="18"/>
    <x v="0"/>
    <s v="AUD"/>
    <x v="0"/>
    <x v="2"/>
    <x v="55"/>
    <n v="50"/>
    <n v="7"/>
    <x v="3"/>
    <n v="4"/>
    <n v="124.32222222222224"/>
    <n v="497.28888888888895"/>
    <n v="98.214555555555577"/>
    <n v="104.43066666666664"/>
    <x v="6"/>
    <x v="4"/>
  </r>
  <r>
    <s v="SO - 0007347"/>
    <d v="2016-07-01T00:00:00"/>
    <x v="19"/>
    <n v="4"/>
    <x v="1"/>
    <s v="AUD"/>
    <x v="2"/>
    <x v="1"/>
    <x v="51"/>
    <n v="12"/>
    <n v="2"/>
    <x v="7"/>
    <n v="3"/>
    <n v="669.25555555555559"/>
    <n v="2007.7666666666669"/>
    <n v="414.93844444444443"/>
    <n v="762.95133333333365"/>
    <x v="6"/>
    <x v="4"/>
  </r>
  <r>
    <s v="SO - 0007348"/>
    <d v="2016-07-01T00:00:00"/>
    <x v="14"/>
    <n v="10"/>
    <x v="1"/>
    <s v="AUD"/>
    <x v="1"/>
    <x v="0"/>
    <x v="17"/>
    <n v="28"/>
    <n v="4"/>
    <x v="5"/>
    <n v="7"/>
    <n v="203.97777777777776"/>
    <n v="1427.8444444444444"/>
    <n v="93.829777777777778"/>
    <n v="771.03599999999994"/>
    <x v="6"/>
    <x v="4"/>
  </r>
  <r>
    <s v="SO - 0007349"/>
    <d v="2016-07-02T00:00:00"/>
    <x v="10"/>
    <n v="8"/>
    <x v="0"/>
    <s v="AUD"/>
    <x v="2"/>
    <x v="1"/>
    <x v="44"/>
    <n v="21"/>
    <n v="3"/>
    <x v="2"/>
    <n v="9"/>
    <n v="123.57777777777778"/>
    <n v="1112.2"/>
    <n v="72.910888888888891"/>
    <n v="456.00200000000007"/>
    <x v="6"/>
    <x v="4"/>
  </r>
  <r>
    <s v="SO - 0007350"/>
    <d v="2016-07-02T00:00:00"/>
    <x v="1"/>
    <n v="11"/>
    <x v="0"/>
    <s v="AUD"/>
    <x v="1"/>
    <x v="0"/>
    <x v="43"/>
    <n v="30"/>
    <n v="5"/>
    <x v="1"/>
    <n v="3"/>
    <n v="261.3"/>
    <n v="783.90000000000009"/>
    <n v="125.42400000000001"/>
    <n v="407.62800000000004"/>
    <x v="6"/>
    <x v="4"/>
  </r>
  <r>
    <s v="SO - 0007351"/>
    <d v="2016-07-02T00:00:00"/>
    <x v="9"/>
    <n v="18"/>
    <x v="2"/>
    <s v="AUD"/>
    <x v="0"/>
    <x v="2"/>
    <x v="56"/>
    <n v="52"/>
    <n v="8"/>
    <x v="6"/>
    <n v="5"/>
    <n v="111.66666666666667"/>
    <n v="558.33333333333337"/>
    <n v="70.349999999999994"/>
    <n v="206.58333333333337"/>
    <x v="6"/>
    <x v="4"/>
  </r>
  <r>
    <s v="SO - 0007352"/>
    <d v="2016-07-02T00:00:00"/>
    <x v="2"/>
    <n v="12"/>
    <x v="1"/>
    <s v="AUD"/>
    <x v="1"/>
    <x v="0"/>
    <x v="16"/>
    <n v="35"/>
    <n v="5"/>
    <x v="1"/>
    <n v="1"/>
    <n v="253.85555555555558"/>
    <n v="253.85555555555558"/>
    <n v="149.77477777777779"/>
    <n v="104.0807777777778"/>
    <x v="6"/>
    <x v="4"/>
  </r>
  <r>
    <s v="SO - 0007353"/>
    <d v="2016-07-03T00:00:00"/>
    <x v="0"/>
    <n v="15"/>
    <x v="2"/>
    <s v="AUD"/>
    <x v="0"/>
    <x v="0"/>
    <x v="0"/>
    <n v="41"/>
    <n v="6"/>
    <x v="0"/>
    <n v="1"/>
    <n v="565.77777777777783"/>
    <n v="565.77777777777783"/>
    <n v="469.59555555555551"/>
    <n v="96.182222222222322"/>
    <x v="6"/>
    <x v="4"/>
  </r>
  <r>
    <s v="SO - 0007354"/>
    <d v="2016-07-03T00:00:00"/>
    <x v="17"/>
    <n v="14"/>
    <x v="0"/>
    <s v="AUD"/>
    <x v="1"/>
    <x v="0"/>
    <x v="0"/>
    <n v="41"/>
    <n v="6"/>
    <x v="0"/>
    <n v="5"/>
    <n v="427.31111111111113"/>
    <n v="2136.5555555555557"/>
    <n v="316.21022222222223"/>
    <n v="555.50444444444452"/>
    <x v="6"/>
    <x v="4"/>
  </r>
  <r>
    <s v="SO - 0007355"/>
    <d v="2016-07-04T00:00:00"/>
    <x v="13"/>
    <n v="19"/>
    <x v="1"/>
    <s v="AUD"/>
    <x v="3"/>
    <x v="2"/>
    <x v="23"/>
    <n v="53"/>
    <n v="8"/>
    <x v="6"/>
    <n v="5"/>
    <n v="407.95555555555552"/>
    <n v="2039.7777777777776"/>
    <n v="273.33022222222223"/>
    <n v="673.12666666666632"/>
    <x v="6"/>
    <x v="4"/>
  </r>
  <r>
    <s v="SO - 0007356"/>
    <d v="2016-07-04T00:00:00"/>
    <x v="19"/>
    <n v="4"/>
    <x v="0"/>
    <s v="AUD"/>
    <x v="2"/>
    <x v="1"/>
    <x v="33"/>
    <n v="10"/>
    <n v="2"/>
    <x v="7"/>
    <n v="7"/>
    <n v="120.60000000000001"/>
    <n v="844.2"/>
    <n v="94.068000000000012"/>
    <n v="185.72399999999993"/>
    <x v="6"/>
    <x v="4"/>
  </r>
  <r>
    <s v="SO - 0007357"/>
    <d v="2016-07-04T00:00:00"/>
    <x v="8"/>
    <n v="9"/>
    <x v="1"/>
    <s v="AUD"/>
    <x v="2"/>
    <x v="1"/>
    <x v="10"/>
    <n v="25"/>
    <n v="4"/>
    <x v="5"/>
    <n v="2"/>
    <n v="122.83333333333333"/>
    <n v="245.66666666666666"/>
    <n v="84.754999999999995"/>
    <n v="76.156666666666666"/>
    <x v="6"/>
    <x v="4"/>
  </r>
  <r>
    <s v="SO - 0007358"/>
    <d v="2016-07-04T00:00:00"/>
    <x v="14"/>
    <n v="10"/>
    <x v="1"/>
    <s v="AUD"/>
    <x v="1"/>
    <x v="0"/>
    <x v="17"/>
    <n v="28"/>
    <n v="4"/>
    <x v="5"/>
    <n v="3"/>
    <n v="411.67777777777775"/>
    <n v="1235.0333333333333"/>
    <n v="329.34222222222223"/>
    <n v="247.00666666666666"/>
    <x v="6"/>
    <x v="4"/>
  </r>
  <r>
    <s v="SO - 0007359"/>
    <d v="2016-07-04T00:00:00"/>
    <x v="12"/>
    <n v="2"/>
    <x v="1"/>
    <s v="AUD"/>
    <x v="2"/>
    <x v="1"/>
    <x v="15"/>
    <n v="4"/>
    <n v="1"/>
    <x v="4"/>
    <n v="5"/>
    <n v="310.43333333333334"/>
    <n v="1552.1666666666667"/>
    <n v="226.61633333333333"/>
    <n v="419.08500000000004"/>
    <x v="6"/>
    <x v="4"/>
  </r>
  <r>
    <s v="SO - 0007360"/>
    <d v="2016-07-04T00:00:00"/>
    <x v="1"/>
    <n v="11"/>
    <x v="1"/>
    <s v="AUD"/>
    <x v="1"/>
    <x v="0"/>
    <x v="1"/>
    <n v="31"/>
    <n v="5"/>
    <x v="1"/>
    <n v="2"/>
    <n v="308.20000000000005"/>
    <n v="616.40000000000009"/>
    <n v="157.18200000000002"/>
    <n v="302.03600000000006"/>
    <x v="6"/>
    <x v="4"/>
  </r>
  <r>
    <s v="SO - 0007361"/>
    <d v="2016-07-04T00:00:00"/>
    <x v="12"/>
    <n v="2"/>
    <x v="1"/>
    <s v="AUD"/>
    <x v="2"/>
    <x v="1"/>
    <x v="37"/>
    <n v="5"/>
    <n v="1"/>
    <x v="4"/>
    <n v="1"/>
    <n v="22.333333333333332"/>
    <n v="22.333333333333332"/>
    <n v="12.953333333333333"/>
    <n v="9.379999999999999"/>
    <x v="6"/>
    <x v="4"/>
  </r>
  <r>
    <s v="SO - 0007362"/>
    <d v="2016-07-04T00:00:00"/>
    <x v="8"/>
    <n v="9"/>
    <x v="2"/>
    <s v="AUD"/>
    <x v="2"/>
    <x v="1"/>
    <x v="10"/>
    <n v="25"/>
    <n v="4"/>
    <x v="5"/>
    <n v="7"/>
    <n v="114.64444444444445"/>
    <n v="802.51111111111118"/>
    <n v="48.150666666666659"/>
    <n v="465.45644444444457"/>
    <x v="6"/>
    <x v="4"/>
  </r>
  <r>
    <s v="SO - 0007363"/>
    <d v="2016-07-05T00:00:00"/>
    <x v="17"/>
    <n v="14"/>
    <x v="0"/>
    <s v="AUD"/>
    <x v="1"/>
    <x v="0"/>
    <x v="50"/>
    <n v="39"/>
    <n v="6"/>
    <x v="0"/>
    <n v="8"/>
    <n v="214.4"/>
    <n v="1715.2"/>
    <n v="96.48"/>
    <n v="943.36"/>
    <x v="6"/>
    <x v="4"/>
  </r>
  <r>
    <s v="SO - 0007364"/>
    <d v="2016-07-05T00:00:00"/>
    <x v="2"/>
    <n v="12"/>
    <x v="1"/>
    <s v="AUD"/>
    <x v="1"/>
    <x v="0"/>
    <x v="2"/>
    <n v="34"/>
    <n v="5"/>
    <x v="1"/>
    <n v="8"/>
    <n v="445.17777777777775"/>
    <n v="3561.422222222222"/>
    <n v="258.20311111111113"/>
    <n v="1495.797333333333"/>
    <x v="6"/>
    <x v="4"/>
  </r>
  <r>
    <s v="SO - 0007365"/>
    <d v="2016-07-05T00:00:00"/>
    <x v="15"/>
    <n v="13"/>
    <x v="1"/>
    <s v="AUD"/>
    <x v="1"/>
    <x v="0"/>
    <x v="18"/>
    <n v="37"/>
    <n v="5"/>
    <x v="1"/>
    <n v="3"/>
    <n v="671.48888888888894"/>
    <n v="2014.4666666666667"/>
    <n v="295.45511111111114"/>
    <n v="1128.1013333333333"/>
    <x v="6"/>
    <x v="4"/>
  </r>
  <r>
    <s v="SO - 0007366"/>
    <d v="2016-07-05T00:00:00"/>
    <x v="6"/>
    <n v="1"/>
    <x v="2"/>
    <s v="AUD"/>
    <x v="2"/>
    <x v="1"/>
    <x v="41"/>
    <n v="2"/>
    <n v="1"/>
    <x v="4"/>
    <n v="8"/>
    <n v="87.844444444444449"/>
    <n v="702.75555555555559"/>
    <n v="60.612666666666669"/>
    <n v="217.85422222222223"/>
    <x v="6"/>
    <x v="4"/>
  </r>
  <r>
    <s v="SO - 0007367"/>
    <d v="2016-07-05T00:00:00"/>
    <x v="4"/>
    <n v="7"/>
    <x v="1"/>
    <s v="AUD"/>
    <x v="2"/>
    <x v="1"/>
    <x v="44"/>
    <n v="21"/>
    <n v="3"/>
    <x v="2"/>
    <n v="2"/>
    <n v="114.64444444444445"/>
    <n v="229.28888888888889"/>
    <n v="80.251111111111101"/>
    <n v="68.78666666666669"/>
    <x v="6"/>
    <x v="4"/>
  </r>
  <r>
    <s v="SO - 0007368"/>
    <d v="2016-07-05T00:00:00"/>
    <x v="16"/>
    <n v="5"/>
    <x v="1"/>
    <s v="AUD"/>
    <x v="2"/>
    <x v="1"/>
    <x v="35"/>
    <n v="13"/>
    <n v="2"/>
    <x v="7"/>
    <n v="5"/>
    <n v="655.11111111111109"/>
    <n v="3275.5555555555557"/>
    <n v="353.76"/>
    <n v="1506.7555555555557"/>
    <x v="6"/>
    <x v="4"/>
  </r>
  <r>
    <s v="SO - 0007369"/>
    <d v="2016-07-05T00:00:00"/>
    <x v="7"/>
    <n v="17"/>
    <x v="1"/>
    <s v="AUD"/>
    <x v="0"/>
    <x v="2"/>
    <x v="7"/>
    <n v="48"/>
    <n v="7"/>
    <x v="3"/>
    <n v="1"/>
    <n v="585.87777777777785"/>
    <n v="585.87777777777785"/>
    <n v="263.64500000000004"/>
    <n v="322.23277777777781"/>
    <x v="6"/>
    <x v="4"/>
  </r>
  <r>
    <s v="SO - 0007370"/>
    <d v="2016-07-05T00:00:00"/>
    <x v="4"/>
    <n v="7"/>
    <x v="0"/>
    <s v="AUD"/>
    <x v="2"/>
    <x v="1"/>
    <x v="4"/>
    <n v="18"/>
    <n v="3"/>
    <x v="2"/>
    <n v="5"/>
    <n v="428.8"/>
    <n v="2144"/>
    <n v="274.43200000000002"/>
    <n v="771.83999999999992"/>
    <x v="6"/>
    <x v="4"/>
  </r>
  <r>
    <s v="SO - 0007371"/>
    <d v="2016-07-06T00:00:00"/>
    <x v="18"/>
    <n v="3"/>
    <x v="0"/>
    <s v="AUD"/>
    <x v="2"/>
    <x v="1"/>
    <x v="49"/>
    <n v="8"/>
    <n v="2"/>
    <x v="7"/>
    <n v="7"/>
    <n v="147.4"/>
    <n v="1031.8"/>
    <n v="78.122000000000014"/>
    <n v="484.94599999999991"/>
    <x v="6"/>
    <x v="4"/>
  </r>
  <r>
    <s v="SO - 0007372"/>
    <d v="2016-07-06T00:00:00"/>
    <x v="16"/>
    <n v="5"/>
    <x v="0"/>
    <s v="AUD"/>
    <x v="2"/>
    <x v="1"/>
    <x v="35"/>
    <n v="13"/>
    <n v="2"/>
    <x v="7"/>
    <n v="8"/>
    <n v="585.13333333333333"/>
    <n v="4681.0666666666666"/>
    <n v="392.03933333333339"/>
    <n v="1544.7519999999995"/>
    <x v="6"/>
    <x v="4"/>
  </r>
  <r>
    <s v="SO - 0007373"/>
    <d v="2016-07-06T00:00:00"/>
    <x v="11"/>
    <n v="20"/>
    <x v="1"/>
    <s v="AUD"/>
    <x v="3"/>
    <x v="2"/>
    <x v="14"/>
    <n v="56"/>
    <n v="8"/>
    <x v="6"/>
    <n v="8"/>
    <n v="667.76666666666677"/>
    <n v="5342.1333333333341"/>
    <n v="547.56866666666667"/>
    <n v="961.58400000000074"/>
    <x v="6"/>
    <x v="4"/>
  </r>
  <r>
    <s v="SO - 0007374"/>
    <d v="2016-07-06T00:00:00"/>
    <x v="0"/>
    <n v="15"/>
    <x v="1"/>
    <s v="AUD"/>
    <x v="0"/>
    <x v="0"/>
    <x v="0"/>
    <n v="41"/>
    <n v="6"/>
    <x v="0"/>
    <n v="4"/>
    <n v="209.1888888888889"/>
    <n v="836.75555555555559"/>
    <n v="123.42144444444443"/>
    <n v="343.06977777777786"/>
    <x v="6"/>
    <x v="4"/>
  </r>
  <r>
    <s v="SO - 0007375"/>
    <d v="2016-07-06T00:00:00"/>
    <x v="5"/>
    <n v="16"/>
    <x v="0"/>
    <s v="AUD"/>
    <x v="0"/>
    <x v="0"/>
    <x v="5"/>
    <n v="45"/>
    <n v="7"/>
    <x v="3"/>
    <n v="1"/>
    <n v="29.033333333333335"/>
    <n v="29.033333333333335"/>
    <n v="23.807333333333332"/>
    <n v="5.2260000000000026"/>
    <x v="6"/>
    <x v="4"/>
  </r>
  <r>
    <s v="SO - 0007376"/>
    <d v="2016-07-06T00:00:00"/>
    <x v="19"/>
    <n v="4"/>
    <x v="1"/>
    <s v="AUD"/>
    <x v="2"/>
    <x v="1"/>
    <x v="36"/>
    <n v="11"/>
    <n v="2"/>
    <x v="7"/>
    <n v="7"/>
    <n v="431.03333333333336"/>
    <n v="3017.2333333333336"/>
    <n v="206.89600000000002"/>
    <n v="1568.9613333333334"/>
    <x v="6"/>
    <x v="4"/>
  </r>
  <r>
    <s v="SO - 0007377"/>
    <d v="2016-07-07T00:00:00"/>
    <x v="7"/>
    <n v="17"/>
    <x v="1"/>
    <s v="AUD"/>
    <x v="0"/>
    <x v="2"/>
    <x v="7"/>
    <n v="48"/>
    <n v="7"/>
    <x v="3"/>
    <n v="5"/>
    <n v="121.34444444444446"/>
    <n v="606.72222222222229"/>
    <n v="48.537777777777791"/>
    <n v="364.0333333333333"/>
    <x v="6"/>
    <x v="4"/>
  </r>
  <r>
    <s v="SO - 0007378"/>
    <d v="2016-07-07T00:00:00"/>
    <x v="16"/>
    <n v="5"/>
    <x v="0"/>
    <s v="AUD"/>
    <x v="2"/>
    <x v="1"/>
    <x v="35"/>
    <n v="13"/>
    <n v="2"/>
    <x v="7"/>
    <n v="8"/>
    <n v="197.27777777777777"/>
    <n v="1578.2222222222222"/>
    <n v="163.74055555555555"/>
    <n v="268.29777777777781"/>
    <x v="6"/>
    <x v="4"/>
  </r>
  <r>
    <s v="SO - 0007379"/>
    <d v="2016-07-07T00:00:00"/>
    <x v="3"/>
    <n v="6"/>
    <x v="1"/>
    <s v="AUD"/>
    <x v="2"/>
    <x v="1"/>
    <x v="20"/>
    <n v="16"/>
    <n v="3"/>
    <x v="2"/>
    <n v="8"/>
    <n v="192.06666666666669"/>
    <n v="1536.5333333333335"/>
    <n v="103.71600000000002"/>
    <n v="706.80533333333335"/>
    <x v="6"/>
    <x v="4"/>
  </r>
  <r>
    <s v="SO - 0007380"/>
    <d v="2016-07-07T00:00:00"/>
    <x v="5"/>
    <n v="16"/>
    <x v="1"/>
    <s v="AUD"/>
    <x v="0"/>
    <x v="2"/>
    <x v="30"/>
    <n v="47"/>
    <n v="7"/>
    <x v="3"/>
    <n v="4"/>
    <n v="123.57777777777778"/>
    <n v="494.31111111111113"/>
    <n v="66.732000000000014"/>
    <n v="227.38311111111108"/>
    <x v="6"/>
    <x v="4"/>
  </r>
  <r>
    <s v="SO - 0007381"/>
    <d v="2016-07-08T00:00:00"/>
    <x v="7"/>
    <n v="17"/>
    <x v="1"/>
    <s v="AUD"/>
    <x v="0"/>
    <x v="2"/>
    <x v="7"/>
    <n v="48"/>
    <n v="7"/>
    <x v="3"/>
    <n v="9"/>
    <n v="221.10000000000002"/>
    <n v="1989.9"/>
    <n v="181.30200000000002"/>
    <n v="358.18199999999979"/>
    <x v="6"/>
    <x v="4"/>
  </r>
  <r>
    <s v="SO - 0007382"/>
    <d v="2016-07-09T00:00:00"/>
    <x v="7"/>
    <n v="17"/>
    <x v="1"/>
    <s v="AUD"/>
    <x v="0"/>
    <x v="2"/>
    <x v="7"/>
    <n v="48"/>
    <n v="7"/>
    <x v="3"/>
    <n v="4"/>
    <n v="436.24444444444447"/>
    <n v="1744.9777777777779"/>
    <n v="257.38422222222221"/>
    <n v="715.44088888888905"/>
    <x v="6"/>
    <x v="4"/>
  </r>
  <r>
    <s v="SO - 0007383"/>
    <d v="2016-07-09T00:00:00"/>
    <x v="7"/>
    <n v="17"/>
    <x v="1"/>
    <s v="AUD"/>
    <x v="0"/>
    <x v="2"/>
    <x v="30"/>
    <n v="47"/>
    <n v="7"/>
    <x v="3"/>
    <n v="3"/>
    <n v="428.05555555555554"/>
    <n v="1284.1666666666665"/>
    <n v="248.27222222222221"/>
    <n v="539.34999999999991"/>
    <x v="6"/>
    <x v="4"/>
  </r>
  <r>
    <s v="SO - 0007384"/>
    <d v="2016-07-09T00:00:00"/>
    <x v="8"/>
    <n v="9"/>
    <x v="1"/>
    <s v="AUD"/>
    <x v="2"/>
    <x v="1"/>
    <x v="32"/>
    <n v="24"/>
    <n v="4"/>
    <x v="5"/>
    <n v="8"/>
    <n v="93.055555555555557"/>
    <n v="744.44444444444446"/>
    <n v="68.861111111111114"/>
    <n v="193.55555555555554"/>
    <x v="6"/>
    <x v="4"/>
  </r>
  <r>
    <s v="SO - 0007385"/>
    <d v="2016-07-09T00:00:00"/>
    <x v="2"/>
    <n v="12"/>
    <x v="1"/>
    <s v="AUD"/>
    <x v="1"/>
    <x v="0"/>
    <x v="2"/>
    <n v="34"/>
    <n v="5"/>
    <x v="1"/>
    <n v="4"/>
    <n v="252.36666666666667"/>
    <n v="1009.4666666666667"/>
    <n v="194.32233333333335"/>
    <n v="232.17733333333331"/>
    <x v="6"/>
    <x v="4"/>
  </r>
  <r>
    <s v="SO - 0007386"/>
    <d v="2016-07-09T00:00:00"/>
    <x v="12"/>
    <n v="2"/>
    <x v="1"/>
    <s v="AUD"/>
    <x v="2"/>
    <x v="1"/>
    <x v="37"/>
    <n v="5"/>
    <n v="1"/>
    <x v="4"/>
    <n v="7"/>
    <n v="23.077777777777779"/>
    <n v="161.54444444444445"/>
    <n v="15.231333333333335"/>
    <n v="54.925111111111107"/>
    <x v="6"/>
    <x v="4"/>
  </r>
  <r>
    <s v="SO - 0007387"/>
    <d v="2016-07-10T00:00:00"/>
    <x v="0"/>
    <n v="15"/>
    <x v="1"/>
    <s v="AUD"/>
    <x v="0"/>
    <x v="0"/>
    <x v="47"/>
    <n v="44"/>
    <n v="6"/>
    <x v="0"/>
    <n v="2"/>
    <n v="104.22222222222223"/>
    <n v="208.44444444444446"/>
    <n v="81.293333333333337"/>
    <n v="45.857777777777784"/>
    <x v="6"/>
    <x v="4"/>
  </r>
  <r>
    <s v="SO - 0007388"/>
    <d v="2016-07-10T00:00:00"/>
    <x v="0"/>
    <n v="15"/>
    <x v="2"/>
    <s v="AUD"/>
    <x v="0"/>
    <x v="0"/>
    <x v="8"/>
    <n v="42"/>
    <n v="6"/>
    <x v="0"/>
    <n v="1"/>
    <n v="349.14444444444445"/>
    <n v="349.14444444444445"/>
    <n v="160.60644444444446"/>
    <n v="188.53799999999998"/>
    <x v="6"/>
    <x v="4"/>
  </r>
  <r>
    <s v="SO - 0007389"/>
    <d v="2016-07-10T00:00:00"/>
    <x v="14"/>
    <n v="10"/>
    <x v="0"/>
    <s v="AUD"/>
    <x v="1"/>
    <x v="0"/>
    <x v="45"/>
    <n v="29"/>
    <n v="4"/>
    <x v="5"/>
    <n v="4"/>
    <n v="273.21111111111111"/>
    <n v="1092.8444444444444"/>
    <n v="224.03311111111111"/>
    <n v="196.71199999999999"/>
    <x v="6"/>
    <x v="4"/>
  </r>
  <r>
    <s v="SO - 0007390"/>
    <d v="2016-07-10T00:00:00"/>
    <x v="6"/>
    <n v="1"/>
    <x v="1"/>
    <s v="AUD"/>
    <x v="2"/>
    <x v="1"/>
    <x v="41"/>
    <n v="2"/>
    <n v="1"/>
    <x v="4"/>
    <n v="8"/>
    <n v="437.73333333333335"/>
    <n v="3501.8666666666668"/>
    <n v="302.03599999999994"/>
    <n v="1085.5786666666672"/>
    <x v="6"/>
    <x v="4"/>
  </r>
  <r>
    <s v="SO - 0007391"/>
    <d v="2016-07-10T00:00:00"/>
    <x v="11"/>
    <n v="20"/>
    <x v="1"/>
    <s v="AUD"/>
    <x v="3"/>
    <x v="2"/>
    <x v="22"/>
    <n v="58"/>
    <n v="8"/>
    <x v="6"/>
    <n v="1"/>
    <n v="203.23333333333335"/>
    <n v="203.23333333333335"/>
    <n v="142.26333333333335"/>
    <n v="60.97"/>
    <x v="6"/>
    <x v="4"/>
  </r>
  <r>
    <s v="SO - 0007392"/>
    <d v="2016-07-10T00:00:00"/>
    <x v="7"/>
    <n v="17"/>
    <x v="0"/>
    <s v="AUD"/>
    <x v="0"/>
    <x v="2"/>
    <x v="55"/>
    <n v="50"/>
    <n v="7"/>
    <x v="3"/>
    <n v="2"/>
    <n v="107.2"/>
    <n v="214.4"/>
    <n v="82.544000000000011"/>
    <n v="49.311999999999983"/>
    <x v="6"/>
    <x v="4"/>
  </r>
  <r>
    <s v="SO - 0007393"/>
    <d v="2016-07-10T00:00:00"/>
    <x v="5"/>
    <n v="16"/>
    <x v="2"/>
    <s v="AUD"/>
    <x v="0"/>
    <x v="3"/>
    <x v="12"/>
    <n v="46"/>
    <n v="7"/>
    <x v="3"/>
    <n v="3"/>
    <n v="116.87777777777779"/>
    <n v="350.63333333333338"/>
    <n v="78.308111111111131"/>
    <n v="115.709"/>
    <x v="6"/>
    <x v="4"/>
  </r>
  <r>
    <s v="SO - 0007394"/>
    <d v="2016-07-10T00:00:00"/>
    <x v="10"/>
    <n v="8"/>
    <x v="1"/>
    <s v="AUD"/>
    <x v="2"/>
    <x v="1"/>
    <x v="31"/>
    <n v="23"/>
    <n v="4"/>
    <x v="5"/>
    <n v="8"/>
    <n v="23.077777777777779"/>
    <n v="184.62222222222223"/>
    <n v="16.616"/>
    <n v="51.694222222222237"/>
    <x v="6"/>
    <x v="4"/>
  </r>
  <r>
    <s v="SO - 0007395"/>
    <d v="2016-07-10T00:00:00"/>
    <x v="1"/>
    <n v="11"/>
    <x v="0"/>
    <s v="AUD"/>
    <x v="1"/>
    <x v="0"/>
    <x v="42"/>
    <n v="32"/>
    <n v="5"/>
    <x v="1"/>
    <n v="6"/>
    <n v="120.60000000000001"/>
    <n v="723.6"/>
    <n v="72.36"/>
    <n v="289.44000000000005"/>
    <x v="6"/>
    <x v="4"/>
  </r>
  <r>
    <s v="SO - 0007396"/>
    <d v="2016-07-11T00:00:00"/>
    <x v="2"/>
    <n v="12"/>
    <x v="0"/>
    <s v="AUD"/>
    <x v="1"/>
    <x v="0"/>
    <x v="16"/>
    <n v="35"/>
    <n v="5"/>
    <x v="1"/>
    <n v="6"/>
    <n v="76.677777777777777"/>
    <n v="460.06666666666666"/>
    <n v="55.974777777777781"/>
    <n v="124.21799999999996"/>
    <x v="6"/>
    <x v="4"/>
  </r>
  <r>
    <s v="SO - 0007397"/>
    <d v="2016-07-11T00:00:00"/>
    <x v="15"/>
    <n v="13"/>
    <x v="1"/>
    <s v="AUD"/>
    <x v="1"/>
    <x v="0"/>
    <x v="18"/>
    <n v="37"/>
    <n v="6"/>
    <x v="0"/>
    <n v="6"/>
    <n v="216.63333333333333"/>
    <n v="1299.8"/>
    <n v="119.14833333333334"/>
    <n v="584.90999999999985"/>
    <x v="6"/>
    <x v="4"/>
  </r>
  <r>
    <s v="SO - 0007398"/>
    <d v="2016-07-11T00:00:00"/>
    <x v="7"/>
    <n v="17"/>
    <x v="1"/>
    <s v="AUD"/>
    <x v="0"/>
    <x v="2"/>
    <x v="21"/>
    <n v="49"/>
    <n v="7"/>
    <x v="3"/>
    <n v="2"/>
    <n v="26.8"/>
    <n v="53.6"/>
    <n v="14.204000000000001"/>
    <n v="25.192"/>
    <x v="6"/>
    <x v="4"/>
  </r>
  <r>
    <s v="SO - 0007399"/>
    <d v="2016-07-12T00:00:00"/>
    <x v="4"/>
    <n v="7"/>
    <x v="1"/>
    <s v="AUD"/>
    <x v="2"/>
    <x v="1"/>
    <x v="44"/>
    <n v="21"/>
    <n v="3"/>
    <x v="2"/>
    <n v="1"/>
    <n v="277.67777777777775"/>
    <n v="277.67777777777775"/>
    <n v="166.60666666666665"/>
    <n v="111.07111111111109"/>
    <x v="6"/>
    <x v="4"/>
  </r>
  <r>
    <s v="SO - 0007400"/>
    <d v="2016-07-12T00:00:00"/>
    <x v="13"/>
    <n v="19"/>
    <x v="1"/>
    <s v="AUD"/>
    <x v="3"/>
    <x v="2"/>
    <x v="23"/>
    <n v="53"/>
    <n v="8"/>
    <x v="6"/>
    <n v="1"/>
    <n v="433.26666666666665"/>
    <n v="433.26666666666665"/>
    <n v="290.2886666666667"/>
    <n v="142.97799999999995"/>
    <x v="6"/>
    <x v="4"/>
  </r>
  <r>
    <s v="SO - 0007401"/>
    <d v="2016-07-12T00:00:00"/>
    <x v="0"/>
    <n v="15"/>
    <x v="1"/>
    <s v="AUD"/>
    <x v="0"/>
    <x v="0"/>
    <x v="8"/>
    <n v="42"/>
    <n v="6"/>
    <x v="0"/>
    <n v="8"/>
    <n v="190.57777777777778"/>
    <n v="1524.6222222222223"/>
    <n v="97.194666666666677"/>
    <n v="747.06488888888885"/>
    <x v="6"/>
    <x v="4"/>
  </r>
  <r>
    <s v="SO - 0007402"/>
    <d v="2016-07-12T00:00:00"/>
    <x v="5"/>
    <n v="16"/>
    <x v="0"/>
    <s v="AUD"/>
    <x v="0"/>
    <x v="0"/>
    <x v="5"/>
    <n v="45"/>
    <n v="7"/>
    <x v="3"/>
    <n v="9"/>
    <n v="259.06666666666666"/>
    <n v="2331.6"/>
    <n v="121.76133333333331"/>
    <n v="1235.748"/>
    <x v="6"/>
    <x v="4"/>
  </r>
  <r>
    <s v="SO - 0007403"/>
    <d v="2016-07-12T00:00:00"/>
    <x v="10"/>
    <n v="8"/>
    <x v="0"/>
    <s v="AUD"/>
    <x v="2"/>
    <x v="1"/>
    <x v="13"/>
    <n v="22"/>
    <n v="3"/>
    <x v="2"/>
    <n v="5"/>
    <n v="110.17777777777778"/>
    <n v="550.88888888888891"/>
    <n v="53.987111111111112"/>
    <n v="280.95333333333338"/>
    <x v="6"/>
    <x v="4"/>
  </r>
  <r>
    <s v="SO - 0007404"/>
    <d v="2016-07-13T00:00:00"/>
    <x v="0"/>
    <n v="15"/>
    <x v="1"/>
    <s v="AUD"/>
    <x v="0"/>
    <x v="0"/>
    <x v="8"/>
    <n v="42"/>
    <n v="6"/>
    <x v="0"/>
    <n v="5"/>
    <n v="659.57777777777778"/>
    <n v="3297.8888888888887"/>
    <n v="395.74666666666667"/>
    <n v="1319.1555555555553"/>
    <x v="6"/>
    <x v="4"/>
  </r>
  <r>
    <s v="SO - 0007405"/>
    <d v="2016-07-13T00:00:00"/>
    <x v="7"/>
    <n v="17"/>
    <x v="1"/>
    <s v="AUD"/>
    <x v="0"/>
    <x v="2"/>
    <x v="7"/>
    <n v="48"/>
    <n v="7"/>
    <x v="3"/>
    <n v="6"/>
    <n v="99.01111111111112"/>
    <n v="594.06666666666672"/>
    <n v="69.307777777777773"/>
    <n v="178.22000000000008"/>
    <x v="6"/>
    <x v="4"/>
  </r>
  <r>
    <s v="SO - 0007406"/>
    <d v="2016-07-14T00:00:00"/>
    <x v="12"/>
    <n v="2"/>
    <x v="1"/>
    <s v="AUD"/>
    <x v="2"/>
    <x v="1"/>
    <x v="15"/>
    <n v="4"/>
    <n v="1"/>
    <x v="4"/>
    <n v="4"/>
    <n v="189.83333333333334"/>
    <n v="759.33333333333337"/>
    <n v="112.00166666666667"/>
    <n v="311.32666666666671"/>
    <x v="6"/>
    <x v="4"/>
  </r>
  <r>
    <s v="SO - 0007407"/>
    <d v="2016-07-14T00:00:00"/>
    <x v="13"/>
    <n v="19"/>
    <x v="0"/>
    <s v="AUD"/>
    <x v="3"/>
    <x v="2"/>
    <x v="39"/>
    <n v="54"/>
    <n v="8"/>
    <x v="6"/>
    <n v="8"/>
    <n v="209.93333333333334"/>
    <n v="1679.4666666666667"/>
    <n v="107.066"/>
    <n v="822.93866666666668"/>
    <x v="6"/>
    <x v="4"/>
  </r>
  <r>
    <s v="SO - 0007408"/>
    <d v="2016-07-14T00:00:00"/>
    <x v="13"/>
    <n v="19"/>
    <x v="1"/>
    <s v="AUD"/>
    <x v="3"/>
    <x v="2"/>
    <x v="39"/>
    <n v="54"/>
    <n v="8"/>
    <x v="6"/>
    <n v="1"/>
    <n v="615.65555555555557"/>
    <n v="615.65555555555557"/>
    <n v="295.5146666666667"/>
    <n v="320.14088888888887"/>
    <x v="6"/>
    <x v="4"/>
  </r>
  <r>
    <s v="SO - 0007409"/>
    <d v="2016-07-15T00:00:00"/>
    <x v="7"/>
    <n v="17"/>
    <x v="0"/>
    <s v="AUD"/>
    <x v="0"/>
    <x v="2"/>
    <x v="21"/>
    <n v="49"/>
    <n v="7"/>
    <x v="3"/>
    <n v="2"/>
    <n v="667.02222222222224"/>
    <n v="1334.0444444444445"/>
    <n v="266.80888888888893"/>
    <n v="800.42666666666662"/>
    <x v="6"/>
    <x v="4"/>
  </r>
  <r>
    <s v="SO - 0007410"/>
    <d v="2016-07-15T00:00:00"/>
    <x v="10"/>
    <n v="8"/>
    <x v="1"/>
    <s v="AUD"/>
    <x v="2"/>
    <x v="1"/>
    <x v="44"/>
    <n v="21"/>
    <n v="3"/>
    <x v="2"/>
    <n v="3"/>
    <n v="96.033333333333346"/>
    <n v="288.10000000000002"/>
    <n v="72.985333333333344"/>
    <n v="69.144000000000005"/>
    <x v="6"/>
    <x v="4"/>
  </r>
  <r>
    <s v="SO - 0007411"/>
    <d v="2016-07-15T00:00:00"/>
    <x v="16"/>
    <n v="5"/>
    <x v="1"/>
    <s v="AUD"/>
    <x v="2"/>
    <x v="1"/>
    <x v="26"/>
    <n v="15"/>
    <n v="2"/>
    <x v="7"/>
    <n v="2"/>
    <n v="121.34444444444446"/>
    <n v="242.68888888888893"/>
    <n v="55.818444444444452"/>
    <n v="131.05200000000002"/>
    <x v="6"/>
    <x v="4"/>
  </r>
  <r>
    <s v="SO - 0007412"/>
    <d v="2016-07-16T00:00:00"/>
    <x v="15"/>
    <n v="13"/>
    <x v="1"/>
    <s v="AUD"/>
    <x v="1"/>
    <x v="0"/>
    <x v="18"/>
    <n v="37"/>
    <n v="6"/>
    <x v="0"/>
    <n v="3"/>
    <n v="272.4666666666667"/>
    <n v="817.40000000000009"/>
    <n v="201.62533333333334"/>
    <n v="212.52400000000011"/>
    <x v="6"/>
    <x v="4"/>
  </r>
  <r>
    <s v="SO - 0007413"/>
    <d v="2016-07-16T00:00:00"/>
    <x v="11"/>
    <n v="20"/>
    <x v="1"/>
    <s v="AUD"/>
    <x v="3"/>
    <x v="2"/>
    <x v="25"/>
    <n v="57"/>
    <n v="8"/>
    <x v="6"/>
    <n v="2"/>
    <n v="23.077777777777779"/>
    <n v="46.155555555555559"/>
    <n v="19.616111111111113"/>
    <n v="6.923333333333332"/>
    <x v="6"/>
    <x v="4"/>
  </r>
  <r>
    <s v="SO - 0007414"/>
    <d v="2016-07-16T00:00:00"/>
    <x v="4"/>
    <n v="7"/>
    <x v="2"/>
    <s v="AUD"/>
    <x v="2"/>
    <x v="1"/>
    <x v="48"/>
    <n v="20"/>
    <n v="3"/>
    <x v="2"/>
    <n v="2"/>
    <n v="590.34444444444443"/>
    <n v="1180.6888888888889"/>
    <n v="312.8825555555556"/>
    <n v="554.92377777777767"/>
    <x v="6"/>
    <x v="4"/>
  </r>
  <r>
    <s v="SO - 0007415"/>
    <d v="2016-07-16T00:00:00"/>
    <x v="4"/>
    <n v="7"/>
    <x v="1"/>
    <s v="AUD"/>
    <x v="2"/>
    <x v="1"/>
    <x v="4"/>
    <n v="18"/>
    <n v="3"/>
    <x v="2"/>
    <n v="7"/>
    <n v="125.8111111111111"/>
    <n v="880.67777777777769"/>
    <n v="91.842111111111109"/>
    <n v="237.7829999999999"/>
    <x v="6"/>
    <x v="4"/>
  </r>
  <r>
    <s v="SO - 0007416"/>
    <d v="2016-07-16T00:00:00"/>
    <x v="0"/>
    <n v="15"/>
    <x v="0"/>
    <s v="AUD"/>
    <x v="0"/>
    <x v="0"/>
    <x v="8"/>
    <n v="42"/>
    <n v="6"/>
    <x v="0"/>
    <n v="9"/>
    <n v="439.22222222222223"/>
    <n v="3953"/>
    <n v="188.86555555555555"/>
    <n v="2253.21"/>
    <x v="6"/>
    <x v="4"/>
  </r>
  <r>
    <s v="SO - 0007417"/>
    <d v="2016-07-16T00:00:00"/>
    <x v="16"/>
    <n v="5"/>
    <x v="1"/>
    <s v="AUD"/>
    <x v="2"/>
    <x v="1"/>
    <x v="35"/>
    <n v="13"/>
    <n v="2"/>
    <x v="7"/>
    <n v="2"/>
    <n v="604.48888888888894"/>
    <n v="1208.9777777777779"/>
    <n v="495.68088888888894"/>
    <n v="217.61599999999999"/>
    <x v="6"/>
    <x v="4"/>
  </r>
  <r>
    <s v="SO - 0007418"/>
    <d v="2016-07-16T00:00:00"/>
    <x v="8"/>
    <n v="9"/>
    <x v="1"/>
    <s v="AUD"/>
    <x v="2"/>
    <x v="1"/>
    <x v="10"/>
    <n v="25"/>
    <n v="4"/>
    <x v="5"/>
    <n v="3"/>
    <n v="112.41111111111111"/>
    <n v="337.23333333333335"/>
    <n v="92.177111111111103"/>
    <n v="60.702000000000055"/>
    <x v="6"/>
    <x v="4"/>
  </r>
  <r>
    <s v="SO - 0007419"/>
    <d v="2016-07-16T00:00:00"/>
    <x v="13"/>
    <n v="19"/>
    <x v="1"/>
    <s v="AUD"/>
    <x v="3"/>
    <x v="2"/>
    <x v="23"/>
    <n v="53"/>
    <n v="8"/>
    <x v="6"/>
    <n v="4"/>
    <n v="79.655555555555551"/>
    <n v="318.62222222222221"/>
    <n v="56.55544444444444"/>
    <n v="92.400444444444446"/>
    <x v="6"/>
    <x v="4"/>
  </r>
  <r>
    <s v="SO - 0007420"/>
    <d v="2016-07-18T00:00:00"/>
    <x v="2"/>
    <n v="12"/>
    <x v="2"/>
    <s v="AUD"/>
    <x v="1"/>
    <x v="0"/>
    <x v="40"/>
    <n v="33"/>
    <n v="5"/>
    <x v="1"/>
    <n v="5"/>
    <n v="23.077777777777779"/>
    <n v="115.3888888888889"/>
    <n v="17.077555555555556"/>
    <n v="30.001111111111115"/>
    <x v="6"/>
    <x v="4"/>
  </r>
  <r>
    <s v="SO - 0007421"/>
    <d v="2016-07-18T00:00:00"/>
    <x v="11"/>
    <n v="20"/>
    <x v="1"/>
    <s v="AUD"/>
    <x v="3"/>
    <x v="2"/>
    <x v="25"/>
    <n v="57"/>
    <n v="8"/>
    <x v="6"/>
    <n v="6"/>
    <n v="426.56666666666666"/>
    <n v="2559.4"/>
    <n v="255.94"/>
    <n v="1023.7600000000002"/>
    <x v="6"/>
    <x v="4"/>
  </r>
  <r>
    <s v="SO - 0007422"/>
    <d v="2016-07-18T00:00:00"/>
    <x v="15"/>
    <n v="13"/>
    <x v="1"/>
    <s v="AUD"/>
    <x v="1"/>
    <x v="0"/>
    <x v="19"/>
    <n v="38"/>
    <n v="6"/>
    <x v="0"/>
    <n v="7"/>
    <n v="375.94444444444446"/>
    <n v="2631.6111111111113"/>
    <n v="308.27444444444444"/>
    <n v="473.69000000000005"/>
    <x v="6"/>
    <x v="4"/>
  </r>
  <r>
    <s v="SO - 0007423"/>
    <d v="2016-07-19T00:00:00"/>
    <x v="6"/>
    <n v="1"/>
    <x v="0"/>
    <s v="AUD"/>
    <x v="2"/>
    <x v="1"/>
    <x v="9"/>
    <n v="3"/>
    <n v="1"/>
    <x v="4"/>
    <n v="8"/>
    <n v="95.288888888888891"/>
    <n v="762.31111111111113"/>
    <n v="49.550222222222231"/>
    <n v="365.90933333333328"/>
    <x v="6"/>
    <x v="4"/>
  </r>
  <r>
    <s v="SO - 0007424"/>
    <d v="2016-07-19T00:00:00"/>
    <x v="6"/>
    <n v="1"/>
    <x v="1"/>
    <s v="AUD"/>
    <x v="2"/>
    <x v="1"/>
    <x v="9"/>
    <n v="3"/>
    <n v="1"/>
    <x v="4"/>
    <n v="8"/>
    <n v="81.144444444444446"/>
    <n v="649.15555555555557"/>
    <n v="55.178222222222232"/>
    <n v="207.72977777777771"/>
    <x v="6"/>
    <x v="4"/>
  </r>
  <r>
    <s v="SO - 0007425"/>
    <d v="2016-07-20T00:00:00"/>
    <x v="12"/>
    <n v="2"/>
    <x v="0"/>
    <s v="AUD"/>
    <x v="2"/>
    <x v="1"/>
    <x v="29"/>
    <n v="6"/>
    <n v="1"/>
    <x v="4"/>
    <n v="5"/>
    <n v="211.42222222222222"/>
    <n v="1057.1111111111111"/>
    <n v="118.39644444444444"/>
    <n v="465.12888888888892"/>
    <x v="6"/>
    <x v="4"/>
  </r>
  <r>
    <s v="SO - 0007426"/>
    <d v="2016-07-21T00:00:00"/>
    <x v="5"/>
    <n v="16"/>
    <x v="2"/>
    <s v="AUD"/>
    <x v="0"/>
    <x v="3"/>
    <x v="12"/>
    <n v="46"/>
    <n v="7"/>
    <x v="3"/>
    <n v="7"/>
    <n v="332.76666666666665"/>
    <n v="2329.3666666666668"/>
    <n v="272.86866666666663"/>
    <n v="419.28600000000051"/>
    <x v="6"/>
    <x v="4"/>
  </r>
  <r>
    <s v="SO - 0007427"/>
    <d v="2016-07-21T00:00:00"/>
    <x v="8"/>
    <n v="9"/>
    <x v="1"/>
    <s v="AUD"/>
    <x v="2"/>
    <x v="1"/>
    <x v="32"/>
    <n v="24"/>
    <n v="4"/>
    <x v="5"/>
    <n v="5"/>
    <n v="442.94444444444446"/>
    <n v="2214.7222222222222"/>
    <n v="230.33111111111111"/>
    <n v="1063.0666666666666"/>
    <x v="6"/>
    <x v="4"/>
  </r>
  <r>
    <s v="SO - 0007428"/>
    <d v="2016-07-21T00:00:00"/>
    <x v="9"/>
    <n v="18"/>
    <x v="0"/>
    <s v="AUD"/>
    <x v="0"/>
    <x v="2"/>
    <x v="56"/>
    <n v="52"/>
    <n v="8"/>
    <x v="6"/>
    <n v="4"/>
    <n v="85.611111111111114"/>
    <n v="342.44444444444446"/>
    <n v="62.496111111111112"/>
    <n v="92.460000000000008"/>
    <x v="6"/>
    <x v="4"/>
  </r>
  <r>
    <s v="SO - 0007429"/>
    <d v="2016-07-21T00:00:00"/>
    <x v="6"/>
    <n v="1"/>
    <x v="1"/>
    <s v="AUD"/>
    <x v="2"/>
    <x v="1"/>
    <x v="41"/>
    <n v="2"/>
    <n v="1"/>
    <x v="4"/>
    <n v="8"/>
    <n v="440.71111111111111"/>
    <n v="3525.6888888888889"/>
    <n v="330.53333333333336"/>
    <n v="881.42222222222199"/>
    <x v="6"/>
    <x v="4"/>
  </r>
  <r>
    <s v="SO - 0007430"/>
    <d v="2016-07-22T00:00:00"/>
    <x v="5"/>
    <n v="16"/>
    <x v="0"/>
    <s v="AUD"/>
    <x v="0"/>
    <x v="0"/>
    <x v="5"/>
    <n v="45"/>
    <n v="7"/>
    <x v="3"/>
    <n v="9"/>
    <n v="104.96666666666667"/>
    <n v="944.7"/>
    <n v="72.426999999999992"/>
    <n v="292.85700000000008"/>
    <x v="6"/>
    <x v="4"/>
  </r>
  <r>
    <s v="SO - 0007431"/>
    <d v="2016-07-22T00:00:00"/>
    <x v="3"/>
    <n v="6"/>
    <x v="0"/>
    <s v="AUD"/>
    <x v="2"/>
    <x v="1"/>
    <x v="26"/>
    <n v="15"/>
    <n v="3"/>
    <x v="2"/>
    <n v="8"/>
    <n v="101.24444444444445"/>
    <n v="809.95555555555563"/>
    <n v="59.734222222222215"/>
    <n v="332.08177777777792"/>
    <x v="6"/>
    <x v="4"/>
  </r>
  <r>
    <s v="SO - 0007432"/>
    <d v="2016-07-22T00:00:00"/>
    <x v="18"/>
    <n v="3"/>
    <x v="1"/>
    <s v="AUD"/>
    <x v="2"/>
    <x v="1"/>
    <x v="27"/>
    <n v="7"/>
    <n v="1"/>
    <x v="4"/>
    <n v="9"/>
    <n v="279.91111111111115"/>
    <n v="2519.2000000000003"/>
    <n v="184.74133333333336"/>
    <n v="856.52800000000002"/>
    <x v="6"/>
    <x v="4"/>
  </r>
  <r>
    <s v="SO - 0007433"/>
    <d v="2016-07-22T00:00:00"/>
    <x v="4"/>
    <n v="7"/>
    <x v="2"/>
    <s v="AUD"/>
    <x v="2"/>
    <x v="1"/>
    <x v="34"/>
    <n v="19"/>
    <n v="3"/>
    <x v="2"/>
    <n v="8"/>
    <n v="26.8"/>
    <n v="214.4"/>
    <n v="17.152000000000001"/>
    <n v="77.183999999999997"/>
    <x v="6"/>
    <x v="4"/>
  </r>
  <r>
    <s v="SO - 0007434"/>
    <d v="2016-07-22T00:00:00"/>
    <x v="4"/>
    <n v="7"/>
    <x v="1"/>
    <s v="AUD"/>
    <x v="2"/>
    <x v="1"/>
    <x v="48"/>
    <n v="20"/>
    <n v="3"/>
    <x v="2"/>
    <n v="8"/>
    <n v="196.53333333333333"/>
    <n v="1572.2666666666667"/>
    <n v="137.57333333333332"/>
    <n v="471.68000000000006"/>
    <x v="6"/>
    <x v="4"/>
  </r>
  <r>
    <s v="SO - 0007435"/>
    <d v="2016-07-23T00:00:00"/>
    <x v="1"/>
    <n v="11"/>
    <x v="1"/>
    <s v="AUD"/>
    <x v="1"/>
    <x v="0"/>
    <x v="43"/>
    <n v="30"/>
    <n v="5"/>
    <x v="1"/>
    <n v="1"/>
    <n v="124.32222222222224"/>
    <n v="124.32222222222224"/>
    <n v="93.241666666666674"/>
    <n v="31.080555555555563"/>
    <x v="6"/>
    <x v="4"/>
  </r>
  <r>
    <s v="SO - 0007436"/>
    <d v="2016-07-23T00:00:00"/>
    <x v="5"/>
    <n v="16"/>
    <x v="1"/>
    <s v="AUD"/>
    <x v="0"/>
    <x v="0"/>
    <x v="5"/>
    <n v="45"/>
    <n v="7"/>
    <x v="3"/>
    <n v="5"/>
    <n v="136.97777777777776"/>
    <n v="684.8888888888888"/>
    <n v="90.405333333333331"/>
    <n v="232.86222222222216"/>
    <x v="6"/>
    <x v="4"/>
  </r>
  <r>
    <s v="SO - 0007437"/>
    <d v="2016-07-23T00:00:00"/>
    <x v="3"/>
    <n v="6"/>
    <x v="2"/>
    <s v="AUD"/>
    <x v="2"/>
    <x v="1"/>
    <x v="20"/>
    <n v="16"/>
    <n v="3"/>
    <x v="2"/>
    <n v="6"/>
    <n v="424.33333333333331"/>
    <n v="2546"/>
    <n v="322.49333333333334"/>
    <n v="611.04"/>
    <x v="6"/>
    <x v="4"/>
  </r>
  <r>
    <s v="SO - 0007438"/>
    <d v="2016-07-23T00:00:00"/>
    <x v="9"/>
    <n v="18"/>
    <x v="2"/>
    <s v="AUD"/>
    <x v="0"/>
    <x v="2"/>
    <x v="55"/>
    <n v="50"/>
    <n v="7"/>
    <x v="3"/>
    <n v="1"/>
    <n v="435.5"/>
    <n v="435.5"/>
    <n v="278.72000000000003"/>
    <n v="156.77999999999997"/>
    <x v="6"/>
    <x v="4"/>
  </r>
  <r>
    <s v="SO - 0007439"/>
    <d v="2016-07-23T00:00:00"/>
    <x v="6"/>
    <n v="1"/>
    <x v="0"/>
    <s v="AUD"/>
    <x v="2"/>
    <x v="1"/>
    <x v="9"/>
    <n v="3"/>
    <n v="1"/>
    <x v="4"/>
    <n v="6"/>
    <n v="336.48888888888888"/>
    <n v="2018.9333333333334"/>
    <n v="211.988"/>
    <n v="747.00533333333351"/>
    <x v="6"/>
    <x v="4"/>
  </r>
  <r>
    <s v="SO - 0007440"/>
    <d v="2016-07-23T00:00:00"/>
    <x v="12"/>
    <n v="2"/>
    <x v="1"/>
    <s v="AUD"/>
    <x v="2"/>
    <x v="1"/>
    <x v="37"/>
    <n v="5"/>
    <n v="1"/>
    <x v="4"/>
    <n v="6"/>
    <n v="25.311111111111114"/>
    <n v="151.86666666666667"/>
    <n v="17.464666666666666"/>
    <n v="47.078666666666678"/>
    <x v="6"/>
    <x v="4"/>
  </r>
  <r>
    <s v="SO - 0007441"/>
    <d v="2016-07-24T00:00:00"/>
    <x v="13"/>
    <n v="19"/>
    <x v="1"/>
    <s v="AUD"/>
    <x v="3"/>
    <x v="2"/>
    <x v="23"/>
    <n v="53"/>
    <n v="8"/>
    <x v="6"/>
    <n v="6"/>
    <n v="209.1888888888889"/>
    <n v="1255.1333333333334"/>
    <n v="175.71866666666668"/>
    <n v="200.82133333333331"/>
    <x v="6"/>
    <x v="4"/>
  </r>
  <r>
    <s v="SO - 0007442"/>
    <d v="2016-07-24T00:00:00"/>
    <x v="2"/>
    <n v="12"/>
    <x v="0"/>
    <s v="AUD"/>
    <x v="1"/>
    <x v="0"/>
    <x v="40"/>
    <n v="33"/>
    <n v="5"/>
    <x v="1"/>
    <n v="2"/>
    <n v="96.033333333333346"/>
    <n v="192.06666666666669"/>
    <n v="40.334000000000003"/>
    <n v="111.39866666666668"/>
    <x v="6"/>
    <x v="4"/>
  </r>
  <r>
    <s v="SO - 0007443"/>
    <d v="2016-07-24T00:00:00"/>
    <x v="3"/>
    <n v="6"/>
    <x v="1"/>
    <s v="AUD"/>
    <x v="2"/>
    <x v="1"/>
    <x v="3"/>
    <n v="17"/>
    <n v="3"/>
    <x v="2"/>
    <n v="8"/>
    <n v="311.17777777777775"/>
    <n v="2489.422222222222"/>
    <n v="264.50111111111107"/>
    <n v="373.41333333333341"/>
    <x v="6"/>
    <x v="4"/>
  </r>
  <r>
    <s v="SO - 0007444"/>
    <d v="2016-07-24T00:00:00"/>
    <x v="1"/>
    <n v="11"/>
    <x v="1"/>
    <s v="AUD"/>
    <x v="1"/>
    <x v="0"/>
    <x v="1"/>
    <n v="31"/>
    <n v="5"/>
    <x v="1"/>
    <n v="2"/>
    <n v="125.06666666666668"/>
    <n v="250.13333333333335"/>
    <n v="66.285333333333341"/>
    <n v="117.56266666666667"/>
    <x v="6"/>
    <x v="4"/>
  </r>
  <r>
    <s v="SO - 0007445"/>
    <d v="2016-07-24T00:00:00"/>
    <x v="16"/>
    <n v="5"/>
    <x v="1"/>
    <s v="AUD"/>
    <x v="2"/>
    <x v="1"/>
    <x v="35"/>
    <n v="13"/>
    <n v="2"/>
    <x v="7"/>
    <n v="1"/>
    <n v="654.36666666666667"/>
    <n v="654.36666666666667"/>
    <n v="523.49333333333334"/>
    <n v="130.87333333333333"/>
    <x v="6"/>
    <x v="4"/>
  </r>
  <r>
    <s v="SO - 0007446"/>
    <d v="2016-07-25T00:00:00"/>
    <x v="9"/>
    <n v="18"/>
    <x v="2"/>
    <s v="AUD"/>
    <x v="0"/>
    <x v="2"/>
    <x v="11"/>
    <n v="51"/>
    <n v="7"/>
    <x v="3"/>
    <n v="2"/>
    <n v="116.13333333333334"/>
    <n v="232.26666666666668"/>
    <n v="94.068000000000012"/>
    <n v="44.130666666666656"/>
    <x v="6"/>
    <x v="4"/>
  </r>
  <r>
    <s v="SO - 0007447"/>
    <d v="2016-07-25T00:00:00"/>
    <x v="6"/>
    <n v="1"/>
    <x v="0"/>
    <s v="AUD"/>
    <x v="2"/>
    <x v="1"/>
    <x v="9"/>
    <n v="3"/>
    <n v="1"/>
    <x v="4"/>
    <n v="4"/>
    <n v="563.54444444444448"/>
    <n v="2254.1777777777779"/>
    <n v="479.01277777777784"/>
    <n v="338.12666666666655"/>
    <x v="6"/>
    <x v="4"/>
  </r>
  <r>
    <s v="SO - 0007448"/>
    <d v="2016-07-25T00:00:00"/>
    <x v="2"/>
    <n v="12"/>
    <x v="2"/>
    <s v="AUD"/>
    <x v="1"/>
    <x v="0"/>
    <x v="40"/>
    <n v="33"/>
    <n v="5"/>
    <x v="1"/>
    <n v="4"/>
    <n v="262.04444444444448"/>
    <n v="1048.1777777777779"/>
    <n v="201.77422222222222"/>
    <n v="241.08088888888904"/>
    <x v="6"/>
    <x v="4"/>
  </r>
  <r>
    <s v="SO - 0007449"/>
    <d v="2016-07-25T00:00:00"/>
    <x v="1"/>
    <n v="11"/>
    <x v="0"/>
    <s v="AUD"/>
    <x v="1"/>
    <x v="0"/>
    <x v="43"/>
    <n v="30"/>
    <n v="5"/>
    <x v="1"/>
    <n v="2"/>
    <n v="212.16666666666666"/>
    <n v="424.33333333333331"/>
    <n v="89.11"/>
    <n v="246.11333333333332"/>
    <x v="6"/>
    <x v="4"/>
  </r>
  <r>
    <s v="SO - 0007450"/>
    <d v="2016-07-25T00:00:00"/>
    <x v="6"/>
    <n v="1"/>
    <x v="0"/>
    <s v="AUD"/>
    <x v="2"/>
    <x v="1"/>
    <x v="41"/>
    <n v="2"/>
    <n v="1"/>
    <x v="4"/>
    <n v="4"/>
    <n v="98.266666666666666"/>
    <n v="393.06666666666666"/>
    <n v="60.925333333333327"/>
    <n v="149.36533333333335"/>
    <x v="6"/>
    <x v="4"/>
  </r>
  <r>
    <s v="SO - 0007451"/>
    <d v="2016-07-26T00:00:00"/>
    <x v="2"/>
    <n v="12"/>
    <x v="2"/>
    <s v="AUD"/>
    <x v="1"/>
    <x v="0"/>
    <x v="40"/>
    <n v="33"/>
    <n v="5"/>
    <x v="1"/>
    <n v="1"/>
    <n v="104.96666666666667"/>
    <n v="104.96666666666667"/>
    <n v="52.483333333333334"/>
    <n v="52.483333333333334"/>
    <x v="6"/>
    <x v="4"/>
  </r>
  <r>
    <s v="SO - 0007452"/>
    <d v="2016-07-26T00:00:00"/>
    <x v="16"/>
    <n v="5"/>
    <x v="1"/>
    <s v="AUD"/>
    <x v="2"/>
    <x v="1"/>
    <x v="51"/>
    <n v="12"/>
    <n v="2"/>
    <x v="7"/>
    <n v="5"/>
    <n v="406.4666666666667"/>
    <n v="2032.3333333333335"/>
    <n v="276.39733333333339"/>
    <n v="650.34666666666658"/>
    <x v="6"/>
    <x v="4"/>
  </r>
  <r>
    <s v="SO - 0007453"/>
    <d v="2016-07-26T00:00:00"/>
    <x v="3"/>
    <n v="6"/>
    <x v="2"/>
    <s v="AUD"/>
    <x v="2"/>
    <x v="1"/>
    <x v="20"/>
    <n v="16"/>
    <n v="3"/>
    <x v="2"/>
    <n v="2"/>
    <n v="81.144444444444446"/>
    <n v="162.28888888888889"/>
    <n v="50.309555555555562"/>
    <n v="61.669777777777767"/>
    <x v="6"/>
    <x v="4"/>
  </r>
  <r>
    <s v="SO - 0007454"/>
    <d v="2016-07-26T00:00:00"/>
    <x v="12"/>
    <n v="2"/>
    <x v="1"/>
    <s v="AUD"/>
    <x v="2"/>
    <x v="1"/>
    <x v="15"/>
    <n v="4"/>
    <n v="1"/>
    <x v="4"/>
    <n v="7"/>
    <n v="428.05555555555554"/>
    <n v="2996.3888888888887"/>
    <n v="342.44444444444446"/>
    <n v="599.27777777777737"/>
    <x v="6"/>
    <x v="4"/>
  </r>
  <r>
    <s v="SO - 0007455"/>
    <d v="2016-07-27T00:00:00"/>
    <x v="9"/>
    <n v="18"/>
    <x v="0"/>
    <s v="AUD"/>
    <x v="0"/>
    <x v="2"/>
    <x v="56"/>
    <n v="52"/>
    <n v="8"/>
    <x v="6"/>
    <n v="4"/>
    <n v="116.13333333333334"/>
    <n v="464.53333333333336"/>
    <n v="49.937333333333335"/>
    <n v="264.78399999999999"/>
    <x v="6"/>
    <x v="4"/>
  </r>
  <r>
    <s v="SO - 0007456"/>
    <d v="2016-07-27T00:00:00"/>
    <x v="18"/>
    <n v="3"/>
    <x v="0"/>
    <s v="AUD"/>
    <x v="2"/>
    <x v="1"/>
    <x v="52"/>
    <n v="9"/>
    <n v="2"/>
    <x v="7"/>
    <n v="3"/>
    <n v="210.67777777777781"/>
    <n v="632.03333333333342"/>
    <n v="88.484666666666669"/>
    <n v="366.57933333333341"/>
    <x v="6"/>
    <x v="4"/>
  </r>
  <r>
    <s v="SO - 0007457"/>
    <d v="2016-07-27T00:00:00"/>
    <x v="13"/>
    <n v="19"/>
    <x v="0"/>
    <s v="AUD"/>
    <x v="3"/>
    <x v="2"/>
    <x v="39"/>
    <n v="54"/>
    <n v="8"/>
    <x v="6"/>
    <n v="9"/>
    <n v="116.13333333333334"/>
    <n v="1045.2"/>
    <n v="70.841333333333338"/>
    <n v="407.62800000000004"/>
    <x v="6"/>
    <x v="4"/>
  </r>
  <r>
    <s v="SO - 0007458"/>
    <d v="2016-07-27T00:00:00"/>
    <x v="9"/>
    <n v="18"/>
    <x v="1"/>
    <s v="AUD"/>
    <x v="0"/>
    <x v="2"/>
    <x v="11"/>
    <n v="51"/>
    <n v="7"/>
    <x v="3"/>
    <n v="7"/>
    <n v="123.57777777777778"/>
    <n v="865.04444444444448"/>
    <n v="70.439333333333323"/>
    <n v="371.9691111111112"/>
    <x v="6"/>
    <x v="4"/>
  </r>
  <r>
    <s v="SO - 0007459"/>
    <d v="2016-07-27T00:00:00"/>
    <x v="8"/>
    <n v="9"/>
    <x v="1"/>
    <s v="AUD"/>
    <x v="2"/>
    <x v="1"/>
    <x v="32"/>
    <n v="24"/>
    <n v="4"/>
    <x v="5"/>
    <n v="6"/>
    <n v="113.90000000000002"/>
    <n v="683.40000000000009"/>
    <n v="79.73"/>
    <n v="205.0200000000001"/>
    <x v="6"/>
    <x v="4"/>
  </r>
  <r>
    <s v="SO - 0007460"/>
    <d v="2016-07-27T00:00:00"/>
    <x v="6"/>
    <n v="1"/>
    <x v="1"/>
    <s v="AUD"/>
    <x v="2"/>
    <x v="1"/>
    <x v="6"/>
    <n v="1"/>
    <n v="1"/>
    <x v="4"/>
    <n v="9"/>
    <n v="112.41111111111111"/>
    <n v="1011.7"/>
    <n v="61.826111111111118"/>
    <n v="455.26499999999999"/>
    <x v="6"/>
    <x v="4"/>
  </r>
  <r>
    <s v="SO - 0007461"/>
    <d v="2016-07-28T00:00:00"/>
    <x v="16"/>
    <n v="5"/>
    <x v="1"/>
    <s v="AUD"/>
    <x v="2"/>
    <x v="1"/>
    <x v="51"/>
    <n v="12"/>
    <n v="2"/>
    <x v="7"/>
    <n v="5"/>
    <n v="432.52222222222224"/>
    <n v="2162.6111111111113"/>
    <n v="307.09077777777776"/>
    <n v="627.15722222222257"/>
    <x v="6"/>
    <x v="4"/>
  </r>
  <r>
    <s v="SO - 0007462"/>
    <d v="2016-07-28T00:00:00"/>
    <x v="2"/>
    <n v="12"/>
    <x v="1"/>
    <s v="AUD"/>
    <x v="1"/>
    <x v="0"/>
    <x v="16"/>
    <n v="35"/>
    <n v="5"/>
    <x v="1"/>
    <n v="9"/>
    <n v="259.81111111111113"/>
    <n v="2338.3000000000002"/>
    <n v="202.6526666666667"/>
    <n v="514.42599999999993"/>
    <x v="6"/>
    <x v="4"/>
  </r>
  <r>
    <s v="SO - 0007463"/>
    <d v="2016-07-28T00:00:00"/>
    <x v="0"/>
    <n v="15"/>
    <x v="1"/>
    <s v="AUD"/>
    <x v="0"/>
    <x v="0"/>
    <x v="57"/>
    <n v="43"/>
    <n v="6"/>
    <x v="0"/>
    <n v="4"/>
    <n v="25.311111111111114"/>
    <n v="101.24444444444445"/>
    <n v="11.39"/>
    <n v="55.684444444444452"/>
    <x v="6"/>
    <x v="4"/>
  </r>
  <r>
    <s v="SO - 0007464"/>
    <d v="2016-07-28T00:00:00"/>
    <x v="7"/>
    <n v="17"/>
    <x v="1"/>
    <s v="AUD"/>
    <x v="0"/>
    <x v="2"/>
    <x v="55"/>
    <n v="50"/>
    <n v="7"/>
    <x v="3"/>
    <n v="2"/>
    <n v="119.85555555555555"/>
    <n v="239.71111111111111"/>
    <n v="85.097444444444434"/>
    <n v="69.51622222222224"/>
    <x v="6"/>
    <x v="4"/>
  </r>
  <r>
    <s v="SO - 0007465"/>
    <d v="2016-07-28T00:00:00"/>
    <x v="1"/>
    <n v="11"/>
    <x v="1"/>
    <s v="AUD"/>
    <x v="1"/>
    <x v="0"/>
    <x v="42"/>
    <n v="32"/>
    <n v="5"/>
    <x v="1"/>
    <n v="9"/>
    <n v="115.38888888888889"/>
    <n v="1038.5"/>
    <n v="83.08"/>
    <n v="290.77999999999997"/>
    <x v="6"/>
    <x v="4"/>
  </r>
  <r>
    <s v="SO - 0007466"/>
    <d v="2016-07-29T00:00:00"/>
    <x v="3"/>
    <n v="6"/>
    <x v="2"/>
    <s v="AUD"/>
    <x v="2"/>
    <x v="1"/>
    <x v="4"/>
    <n v="18"/>
    <n v="3"/>
    <x v="2"/>
    <n v="5"/>
    <n v="366.26666666666665"/>
    <n v="1831.3333333333333"/>
    <n v="260.04933333333332"/>
    <n v="531.08666666666659"/>
    <x v="6"/>
    <x v="4"/>
  </r>
  <r>
    <s v="SO - 0007467"/>
    <d v="2016-07-29T00:00:00"/>
    <x v="0"/>
    <n v="15"/>
    <x v="0"/>
    <s v="AUD"/>
    <x v="0"/>
    <x v="0"/>
    <x v="0"/>
    <n v="41"/>
    <n v="6"/>
    <x v="0"/>
    <n v="8"/>
    <n v="115.38888888888889"/>
    <n v="923.11111111111109"/>
    <n v="47.309444444444438"/>
    <n v="544.63555555555558"/>
    <x v="6"/>
    <x v="4"/>
  </r>
  <r>
    <s v="SO - 0007468"/>
    <d v="2016-07-29T00:00:00"/>
    <x v="13"/>
    <n v="19"/>
    <x v="0"/>
    <s v="AUD"/>
    <x v="3"/>
    <x v="2"/>
    <x v="23"/>
    <n v="53"/>
    <n v="8"/>
    <x v="6"/>
    <n v="5"/>
    <n v="288.10000000000002"/>
    <n v="1440.5"/>
    <n v="233.36100000000002"/>
    <n v="273.69499999999994"/>
    <x v="6"/>
    <x v="4"/>
  </r>
  <r>
    <s v="SO - 0007469"/>
    <d v="2016-07-29T00:00:00"/>
    <x v="0"/>
    <n v="15"/>
    <x v="2"/>
    <s v="AUD"/>
    <x v="0"/>
    <x v="0"/>
    <x v="57"/>
    <n v="43"/>
    <n v="6"/>
    <x v="0"/>
    <n v="2"/>
    <n v="269.48888888888888"/>
    <n v="538.97777777777776"/>
    <n v="177.86266666666668"/>
    <n v="183.25244444444439"/>
    <x v="6"/>
    <x v="4"/>
  </r>
  <r>
    <s v="SO - 0007470"/>
    <d v="2016-07-30T00:00:00"/>
    <x v="9"/>
    <n v="18"/>
    <x v="1"/>
    <s v="AUD"/>
    <x v="0"/>
    <x v="2"/>
    <x v="11"/>
    <n v="51"/>
    <n v="7"/>
    <x v="3"/>
    <n v="3"/>
    <n v="564.28888888888889"/>
    <n v="1692.8666666666668"/>
    <n v="457.07400000000001"/>
    <n v="321.64466666666681"/>
    <x v="6"/>
    <x v="4"/>
  </r>
  <r>
    <s v="SO - 0007471"/>
    <d v="2016-07-30T00:00:00"/>
    <x v="5"/>
    <n v="16"/>
    <x v="1"/>
    <s v="AUD"/>
    <x v="0"/>
    <x v="0"/>
    <x v="5"/>
    <n v="45"/>
    <n v="7"/>
    <x v="3"/>
    <n v="2"/>
    <n v="118.36666666666666"/>
    <n v="236.73333333333332"/>
    <n v="60.366999999999997"/>
    <n v="115.99933333333333"/>
    <x v="6"/>
    <x v="4"/>
  </r>
  <r>
    <s v="SO - 0007472"/>
    <d v="2016-07-31T00:00:00"/>
    <x v="15"/>
    <n v="13"/>
    <x v="1"/>
    <s v="AUD"/>
    <x v="1"/>
    <x v="0"/>
    <x v="19"/>
    <n v="38"/>
    <n v="6"/>
    <x v="0"/>
    <n v="4"/>
    <n v="195.78888888888889"/>
    <n v="783.15555555555557"/>
    <n v="160.5468888888889"/>
    <n v="140.96799999999996"/>
    <x v="6"/>
    <x v="4"/>
  </r>
  <r>
    <s v="SO - 0007473"/>
    <d v="2016-07-31T00:00:00"/>
    <x v="11"/>
    <n v="20"/>
    <x v="0"/>
    <s v="AUD"/>
    <x v="3"/>
    <x v="2"/>
    <x v="14"/>
    <n v="56"/>
    <n v="8"/>
    <x v="6"/>
    <n v="5"/>
    <n v="288.84444444444443"/>
    <n v="1444.2222222222222"/>
    <n v="202.1911111111111"/>
    <n v="433.26666666666665"/>
    <x v="6"/>
    <x v="4"/>
  </r>
  <r>
    <s v="SO - 0007474"/>
    <d v="2016-07-31T00:00:00"/>
    <x v="18"/>
    <n v="3"/>
    <x v="1"/>
    <s v="AUD"/>
    <x v="2"/>
    <x v="1"/>
    <x v="27"/>
    <n v="7"/>
    <n v="1"/>
    <x v="4"/>
    <n v="7"/>
    <n v="294.05555555555554"/>
    <n v="2058.3888888888887"/>
    <n v="164.67111111111114"/>
    <n v="905.69111111111079"/>
    <x v="6"/>
    <x v="4"/>
  </r>
  <r>
    <s v="SO - 0007475"/>
    <d v="2016-07-31T00:00:00"/>
    <x v="2"/>
    <n v="12"/>
    <x v="2"/>
    <s v="AUD"/>
    <x v="1"/>
    <x v="0"/>
    <x v="42"/>
    <n v="32"/>
    <n v="5"/>
    <x v="1"/>
    <n v="6"/>
    <n v="105.71111111111111"/>
    <n v="634.26666666666665"/>
    <n v="86.683111111111103"/>
    <n v="114.16800000000001"/>
    <x v="6"/>
    <x v="4"/>
  </r>
  <r>
    <s v="SO - 0007476"/>
    <d v="2016-07-31T00:00:00"/>
    <x v="6"/>
    <n v="1"/>
    <x v="2"/>
    <s v="AUD"/>
    <x v="2"/>
    <x v="1"/>
    <x v="41"/>
    <n v="2"/>
    <n v="1"/>
    <x v="4"/>
    <n v="4"/>
    <n v="270.23333333333335"/>
    <n v="1080.9333333333334"/>
    <n v="218.88900000000001"/>
    <n v="205.37733333333335"/>
    <x v="6"/>
    <x v="4"/>
  </r>
  <r>
    <s v="SO - 0007477"/>
    <d v="2016-08-01T00:00:00"/>
    <x v="13"/>
    <n v="19"/>
    <x v="0"/>
    <s v="AUD"/>
    <x v="3"/>
    <x v="2"/>
    <x v="46"/>
    <n v="55"/>
    <n v="8"/>
    <x v="6"/>
    <n v="1"/>
    <n v="657.34444444444443"/>
    <n v="657.34444444444443"/>
    <n v="519.30211111111112"/>
    <n v="138.04233333333332"/>
    <x v="7"/>
    <x v="4"/>
  </r>
  <r>
    <s v="SO - 0007478"/>
    <d v="2016-08-01T00:00:00"/>
    <x v="19"/>
    <n v="4"/>
    <x v="1"/>
    <s v="AUD"/>
    <x v="2"/>
    <x v="1"/>
    <x v="36"/>
    <n v="11"/>
    <n v="2"/>
    <x v="7"/>
    <n v="4"/>
    <n v="126.55555555555556"/>
    <n v="506.22222222222223"/>
    <n v="77.198888888888888"/>
    <n v="197.42666666666668"/>
    <x v="7"/>
    <x v="4"/>
  </r>
  <r>
    <s v="SO - 0007479"/>
    <d v="2016-08-02T00:00:00"/>
    <x v="17"/>
    <n v="14"/>
    <x v="2"/>
    <s v="AUD"/>
    <x v="1"/>
    <x v="0"/>
    <x v="28"/>
    <n v="40"/>
    <n v="6"/>
    <x v="0"/>
    <n v="1"/>
    <n v="282.88888888888891"/>
    <n v="282.88888888888891"/>
    <n v="209.33777777777777"/>
    <n v="73.55111111111114"/>
    <x v="7"/>
    <x v="4"/>
  </r>
  <r>
    <s v="SO - 0007480"/>
    <d v="2016-08-02T00:00:00"/>
    <x v="11"/>
    <n v="20"/>
    <x v="0"/>
    <s v="AUD"/>
    <x v="3"/>
    <x v="2"/>
    <x v="25"/>
    <n v="57"/>
    <n v="8"/>
    <x v="6"/>
    <n v="3"/>
    <n v="103.47777777777779"/>
    <n v="310.43333333333339"/>
    <n v="58.982333333333337"/>
    <n v="133.48633333333339"/>
    <x v="7"/>
    <x v="4"/>
  </r>
  <r>
    <s v="SO - 0007481"/>
    <d v="2016-08-02T00:00:00"/>
    <x v="10"/>
    <n v="8"/>
    <x v="0"/>
    <s v="AUD"/>
    <x v="2"/>
    <x v="1"/>
    <x v="31"/>
    <n v="23"/>
    <n v="4"/>
    <x v="5"/>
    <n v="3"/>
    <n v="439.22222222222223"/>
    <n v="1317.6666666666667"/>
    <n v="373.33888888888885"/>
    <n v="197.65000000000032"/>
    <x v="7"/>
    <x v="4"/>
  </r>
  <r>
    <s v="SO - 0007482"/>
    <d v="2016-08-02T00:00:00"/>
    <x v="19"/>
    <n v="4"/>
    <x v="1"/>
    <s v="AUD"/>
    <x v="2"/>
    <x v="1"/>
    <x v="36"/>
    <n v="11"/>
    <n v="2"/>
    <x v="7"/>
    <n v="3"/>
    <n v="340.95555555555552"/>
    <n v="1022.8666666666666"/>
    <n v="272.76444444444445"/>
    <n v="204.57333333333327"/>
    <x v="7"/>
    <x v="4"/>
  </r>
  <r>
    <s v="SO - 0007483"/>
    <d v="2016-08-02T00:00:00"/>
    <x v="7"/>
    <n v="17"/>
    <x v="0"/>
    <s v="AUD"/>
    <x v="0"/>
    <x v="2"/>
    <x v="21"/>
    <n v="49"/>
    <n v="7"/>
    <x v="3"/>
    <n v="4"/>
    <n v="104.96666666666667"/>
    <n v="419.86666666666667"/>
    <n v="62.980000000000004"/>
    <n v="167.94666666666666"/>
    <x v="7"/>
    <x v="4"/>
  </r>
  <r>
    <s v="SO - 0007484"/>
    <d v="2016-08-03T00:00:00"/>
    <x v="19"/>
    <n v="4"/>
    <x v="0"/>
    <s v="AUD"/>
    <x v="2"/>
    <x v="1"/>
    <x v="51"/>
    <n v="12"/>
    <n v="2"/>
    <x v="7"/>
    <n v="7"/>
    <n v="137.72222222222223"/>
    <n v="964.05555555555566"/>
    <n v="93.651111111111106"/>
    <n v="308.49777777777786"/>
    <x v="7"/>
    <x v="4"/>
  </r>
  <r>
    <s v="SO - 0007485"/>
    <d v="2016-08-03T00:00:00"/>
    <x v="5"/>
    <n v="16"/>
    <x v="0"/>
    <s v="AUD"/>
    <x v="0"/>
    <x v="0"/>
    <x v="5"/>
    <n v="45"/>
    <n v="7"/>
    <x v="3"/>
    <n v="6"/>
    <n v="259.81111111111113"/>
    <n v="1558.8666666666668"/>
    <n v="142.89611111111114"/>
    <n v="701.49"/>
    <x v="7"/>
    <x v="4"/>
  </r>
  <r>
    <s v="SO - 0007486"/>
    <d v="2016-08-03T00:00:00"/>
    <x v="18"/>
    <n v="3"/>
    <x v="0"/>
    <s v="AUD"/>
    <x v="2"/>
    <x v="1"/>
    <x v="29"/>
    <n v="6"/>
    <n v="1"/>
    <x v="4"/>
    <n v="7"/>
    <n v="271.72222222222223"/>
    <n v="1902.0555555555557"/>
    <n v="195.64"/>
    <n v="532.57555555555564"/>
    <x v="7"/>
    <x v="4"/>
  </r>
  <r>
    <s v="SO - 0007487"/>
    <d v="2016-08-03T00:00:00"/>
    <x v="19"/>
    <n v="4"/>
    <x v="0"/>
    <s v="AUD"/>
    <x v="2"/>
    <x v="1"/>
    <x v="33"/>
    <n v="10"/>
    <n v="2"/>
    <x v="7"/>
    <n v="4"/>
    <n v="23.822222222222223"/>
    <n v="95.288888888888891"/>
    <n v="16.199111111111112"/>
    <n v="30.492444444444445"/>
    <x v="7"/>
    <x v="4"/>
  </r>
  <r>
    <s v="SO - 0007488"/>
    <d v="2016-08-04T00:00:00"/>
    <x v="19"/>
    <n v="4"/>
    <x v="1"/>
    <s v="AUD"/>
    <x v="2"/>
    <x v="1"/>
    <x v="51"/>
    <n v="12"/>
    <n v="2"/>
    <x v="7"/>
    <n v="5"/>
    <n v="97.522222222222226"/>
    <n v="487.61111111111114"/>
    <n v="62.414222222222229"/>
    <n v="175.54000000000002"/>
    <x v="7"/>
    <x v="4"/>
  </r>
  <r>
    <s v="SO - 0007489"/>
    <d v="2016-08-04T00:00:00"/>
    <x v="19"/>
    <n v="4"/>
    <x v="0"/>
    <s v="AUD"/>
    <x v="2"/>
    <x v="1"/>
    <x v="33"/>
    <n v="10"/>
    <n v="2"/>
    <x v="7"/>
    <n v="3"/>
    <n v="266.51111111111112"/>
    <n v="799.5333333333333"/>
    <n v="189.22288888888886"/>
    <n v="231.86466666666672"/>
    <x v="7"/>
    <x v="4"/>
  </r>
  <r>
    <s v="SO - 0007490"/>
    <d v="2016-08-05T00:00:00"/>
    <x v="13"/>
    <n v="19"/>
    <x v="1"/>
    <s v="AUD"/>
    <x v="3"/>
    <x v="2"/>
    <x v="46"/>
    <n v="55"/>
    <n v="8"/>
    <x v="6"/>
    <n v="8"/>
    <n v="444.43333333333334"/>
    <n v="3555.4666666666667"/>
    <n v="324.43633333333332"/>
    <n v="959.97600000000011"/>
    <x v="7"/>
    <x v="4"/>
  </r>
  <r>
    <s v="SO - 0007491"/>
    <d v="2016-08-05T00:00:00"/>
    <x v="0"/>
    <n v="15"/>
    <x v="1"/>
    <s v="AUD"/>
    <x v="0"/>
    <x v="0"/>
    <x v="8"/>
    <n v="42"/>
    <n v="6"/>
    <x v="0"/>
    <n v="9"/>
    <n v="268"/>
    <n v="2412"/>
    <n v="184.92"/>
    <n v="747.72"/>
    <x v="7"/>
    <x v="4"/>
  </r>
  <r>
    <s v="SO - 0007492"/>
    <d v="2016-08-05T00:00:00"/>
    <x v="14"/>
    <n v="10"/>
    <x v="1"/>
    <s v="AUD"/>
    <x v="1"/>
    <x v="0"/>
    <x v="45"/>
    <n v="29"/>
    <n v="4"/>
    <x v="5"/>
    <n v="5"/>
    <n v="331.27777777777777"/>
    <n v="1656.3888888888889"/>
    <n v="195.45388888888886"/>
    <n v="679.11944444444464"/>
    <x v="7"/>
    <x v="4"/>
  </r>
  <r>
    <s v="SO - 0007493"/>
    <d v="2016-08-05T00:00:00"/>
    <x v="2"/>
    <n v="12"/>
    <x v="1"/>
    <s v="AUD"/>
    <x v="1"/>
    <x v="0"/>
    <x v="2"/>
    <n v="34"/>
    <n v="5"/>
    <x v="1"/>
    <n v="8"/>
    <n v="261.3"/>
    <n v="2090.4"/>
    <n v="143.71500000000003"/>
    <n v="940.67999999999984"/>
    <x v="7"/>
    <x v="4"/>
  </r>
  <r>
    <s v="SO - 0007494"/>
    <d v="2016-08-05T00:00:00"/>
    <x v="12"/>
    <n v="2"/>
    <x v="1"/>
    <s v="AUD"/>
    <x v="2"/>
    <x v="1"/>
    <x v="37"/>
    <n v="5"/>
    <n v="1"/>
    <x v="4"/>
    <n v="9"/>
    <n v="215.88888888888889"/>
    <n v="1943"/>
    <n v="88.51444444444445"/>
    <n v="1146.3699999999999"/>
    <x v="7"/>
    <x v="4"/>
  </r>
  <r>
    <s v="SO - 0007495"/>
    <d v="2016-08-06T00:00:00"/>
    <x v="8"/>
    <n v="9"/>
    <x v="0"/>
    <s v="AUD"/>
    <x v="2"/>
    <x v="0"/>
    <x v="53"/>
    <n v="26"/>
    <n v="4"/>
    <x v="5"/>
    <n v="1"/>
    <n v="77.422222222222231"/>
    <n v="77.422222222222231"/>
    <n v="32.517333333333333"/>
    <n v="44.904888888888898"/>
    <x v="7"/>
    <x v="4"/>
  </r>
  <r>
    <s v="SO - 0007496"/>
    <d v="2016-08-06T00:00:00"/>
    <x v="19"/>
    <n v="4"/>
    <x v="1"/>
    <s v="AUD"/>
    <x v="2"/>
    <x v="1"/>
    <x v="33"/>
    <n v="10"/>
    <n v="2"/>
    <x v="7"/>
    <n v="8"/>
    <n v="116.87777777777779"/>
    <n v="935.02222222222235"/>
    <n v="61.945222222222228"/>
    <n v="439.46044444444453"/>
    <x v="7"/>
    <x v="4"/>
  </r>
  <r>
    <s v="SO - 0007497"/>
    <d v="2016-08-06T00:00:00"/>
    <x v="3"/>
    <n v="6"/>
    <x v="1"/>
    <s v="AUD"/>
    <x v="2"/>
    <x v="1"/>
    <x v="3"/>
    <n v="17"/>
    <n v="3"/>
    <x v="2"/>
    <n v="3"/>
    <n v="446.66666666666669"/>
    <n v="1340"/>
    <n v="294.8"/>
    <n v="455.59999999999991"/>
    <x v="7"/>
    <x v="4"/>
  </r>
  <r>
    <s v="SO - 0007498"/>
    <d v="2016-08-06T00:00:00"/>
    <x v="13"/>
    <n v="19"/>
    <x v="0"/>
    <s v="AUD"/>
    <x v="3"/>
    <x v="2"/>
    <x v="46"/>
    <n v="55"/>
    <n v="8"/>
    <x v="6"/>
    <n v="1"/>
    <n v="116.13333333333334"/>
    <n v="116.13333333333334"/>
    <n v="92.90666666666668"/>
    <n v="23.226666666666659"/>
    <x v="7"/>
    <x v="4"/>
  </r>
  <r>
    <s v="SO - 0007499"/>
    <d v="2016-08-06T00:00:00"/>
    <x v="18"/>
    <n v="3"/>
    <x v="1"/>
    <s v="AUD"/>
    <x v="2"/>
    <x v="1"/>
    <x v="27"/>
    <n v="7"/>
    <n v="1"/>
    <x v="4"/>
    <n v="8"/>
    <n v="83.37777777777778"/>
    <n v="667.02222222222224"/>
    <n v="70.871111111111105"/>
    <n v="100.0533333333334"/>
    <x v="7"/>
    <x v="4"/>
  </r>
  <r>
    <s v="SO - 0007500"/>
    <d v="2016-08-06T00:00:00"/>
    <x v="15"/>
    <n v="13"/>
    <x v="1"/>
    <s v="AUD"/>
    <x v="1"/>
    <x v="0"/>
    <x v="19"/>
    <n v="38"/>
    <n v="6"/>
    <x v="0"/>
    <n v="8"/>
    <n v="132.51111111111112"/>
    <n v="1060.088888888889"/>
    <n v="71.556000000000012"/>
    <n v="487.64088888888887"/>
    <x v="7"/>
    <x v="4"/>
  </r>
  <r>
    <s v="SO - 0007501"/>
    <d v="2016-08-06T00:00:00"/>
    <x v="15"/>
    <n v="13"/>
    <x v="0"/>
    <s v="AUD"/>
    <x v="1"/>
    <x v="0"/>
    <x v="18"/>
    <n v="37"/>
    <n v="6"/>
    <x v="0"/>
    <n v="7"/>
    <n v="439.9666666666667"/>
    <n v="3079.7666666666669"/>
    <n v="233.18233333333333"/>
    <n v="1447.4903333333336"/>
    <x v="7"/>
    <x v="4"/>
  </r>
  <r>
    <s v="SO - 0007502"/>
    <d v="2016-08-08T00:00:00"/>
    <x v="9"/>
    <n v="18"/>
    <x v="1"/>
    <s v="AUD"/>
    <x v="0"/>
    <x v="2"/>
    <x v="11"/>
    <n v="51"/>
    <n v="7"/>
    <x v="3"/>
    <n v="9"/>
    <n v="221.84444444444446"/>
    <n v="1996.6000000000001"/>
    <n v="157.50955555555555"/>
    <n v="579.01400000000012"/>
    <x v="7"/>
    <x v="4"/>
  </r>
  <r>
    <s v="SO - 0007503"/>
    <d v="2016-08-09T00:00:00"/>
    <x v="5"/>
    <n v="16"/>
    <x v="1"/>
    <s v="AUD"/>
    <x v="0"/>
    <x v="0"/>
    <x v="47"/>
    <n v="44"/>
    <n v="7"/>
    <x v="3"/>
    <n v="9"/>
    <n v="93.055555555555557"/>
    <n v="837.5"/>
    <n v="79.097222222222229"/>
    <n v="125.625"/>
    <x v="7"/>
    <x v="4"/>
  </r>
  <r>
    <s v="SO - 0007504"/>
    <d v="2016-08-09T00:00:00"/>
    <x v="17"/>
    <n v="14"/>
    <x v="0"/>
    <s v="AUD"/>
    <x v="1"/>
    <x v="0"/>
    <x v="28"/>
    <n v="40"/>
    <n v="6"/>
    <x v="0"/>
    <n v="4"/>
    <n v="212.16666666666666"/>
    <n v="848.66666666666663"/>
    <n v="127.30000000000001"/>
    <n v="339.46666666666658"/>
    <x v="7"/>
    <x v="4"/>
  </r>
  <r>
    <s v="SO - 0007505"/>
    <d v="2016-08-09T00:00:00"/>
    <x v="9"/>
    <n v="18"/>
    <x v="0"/>
    <s v="AUD"/>
    <x v="0"/>
    <x v="2"/>
    <x v="56"/>
    <n v="52"/>
    <n v="8"/>
    <x v="6"/>
    <n v="8"/>
    <n v="112.41111111111111"/>
    <n v="899.28888888888889"/>
    <n v="88.804777777777787"/>
    <n v="188.8506666666666"/>
    <x v="7"/>
    <x v="4"/>
  </r>
  <r>
    <s v="SO - 0007506"/>
    <d v="2016-08-10T00:00:00"/>
    <x v="3"/>
    <n v="6"/>
    <x v="2"/>
    <s v="AUD"/>
    <x v="2"/>
    <x v="1"/>
    <x v="3"/>
    <n v="17"/>
    <n v="3"/>
    <x v="2"/>
    <n v="2"/>
    <n v="188.34444444444446"/>
    <n v="376.68888888888893"/>
    <n v="109.23977777777777"/>
    <n v="158.20933333333338"/>
    <x v="7"/>
    <x v="4"/>
  </r>
  <r>
    <s v="SO - 0007507"/>
    <d v="2016-08-11T00:00:00"/>
    <x v="19"/>
    <n v="4"/>
    <x v="1"/>
    <s v="AUD"/>
    <x v="2"/>
    <x v="1"/>
    <x v="51"/>
    <n v="12"/>
    <n v="2"/>
    <x v="7"/>
    <n v="9"/>
    <n v="189.08888888888887"/>
    <n v="1701.8"/>
    <n v="156.94377777777777"/>
    <n v="289.30600000000004"/>
    <x v="7"/>
    <x v="4"/>
  </r>
  <r>
    <s v="SO - 0007508"/>
    <d v="2016-08-11T00:00:00"/>
    <x v="15"/>
    <n v="13"/>
    <x v="2"/>
    <s v="AUD"/>
    <x v="1"/>
    <x v="0"/>
    <x v="54"/>
    <n v="36"/>
    <n v="5"/>
    <x v="1"/>
    <n v="6"/>
    <n v="107.2"/>
    <n v="643.20000000000005"/>
    <n v="65.391999999999996"/>
    <n v="250.84800000000007"/>
    <x v="7"/>
    <x v="4"/>
  </r>
  <r>
    <s v="SO - 0007509"/>
    <d v="2016-08-12T00:00:00"/>
    <x v="2"/>
    <n v="12"/>
    <x v="0"/>
    <s v="AUD"/>
    <x v="1"/>
    <x v="0"/>
    <x v="40"/>
    <n v="33"/>
    <n v="5"/>
    <x v="1"/>
    <n v="4"/>
    <n v="395.3"/>
    <n v="1581.2"/>
    <n v="201.60300000000001"/>
    <n v="774.78800000000001"/>
    <x v="7"/>
    <x v="4"/>
  </r>
  <r>
    <s v="SO - 0007510"/>
    <d v="2016-08-12T00:00:00"/>
    <x v="6"/>
    <n v="1"/>
    <x v="1"/>
    <s v="AUD"/>
    <x v="2"/>
    <x v="1"/>
    <x v="9"/>
    <n v="3"/>
    <n v="1"/>
    <x v="4"/>
    <n v="4"/>
    <n v="337.23333333333335"/>
    <n v="1348.9333333333334"/>
    <n v="148.38266666666667"/>
    <n v="755.40266666666673"/>
    <x v="7"/>
    <x v="4"/>
  </r>
  <r>
    <s v="SO - 0007511"/>
    <d v="2016-08-12T00:00:00"/>
    <x v="9"/>
    <n v="18"/>
    <x v="0"/>
    <s v="AUD"/>
    <x v="0"/>
    <x v="2"/>
    <x v="11"/>
    <n v="51"/>
    <n v="7"/>
    <x v="3"/>
    <n v="3"/>
    <n v="114.64444444444445"/>
    <n v="343.93333333333334"/>
    <n v="72.225999999999999"/>
    <n v="127.25533333333334"/>
    <x v="7"/>
    <x v="4"/>
  </r>
  <r>
    <s v="SO - 0007512"/>
    <d v="2016-08-12T00:00:00"/>
    <x v="11"/>
    <n v="20"/>
    <x v="0"/>
    <s v="AUD"/>
    <x v="3"/>
    <x v="2"/>
    <x v="14"/>
    <n v="56"/>
    <n v="8"/>
    <x v="6"/>
    <n v="5"/>
    <n v="131.02222222222224"/>
    <n v="655.1111111111112"/>
    <n v="61.580444444444453"/>
    <n v="347.20888888888896"/>
    <x v="7"/>
    <x v="4"/>
  </r>
  <r>
    <s v="SO - 0007513"/>
    <d v="2016-08-13T00:00:00"/>
    <x v="0"/>
    <n v="15"/>
    <x v="0"/>
    <s v="AUD"/>
    <x v="0"/>
    <x v="0"/>
    <x v="57"/>
    <n v="43"/>
    <n v="6"/>
    <x v="0"/>
    <n v="4"/>
    <n v="627.56666666666672"/>
    <n v="2510.2666666666669"/>
    <n v="389.09133333333335"/>
    <n v="953.90133333333347"/>
    <x v="7"/>
    <x v="4"/>
  </r>
  <r>
    <s v="SO - 0007514"/>
    <d v="2016-08-13T00:00:00"/>
    <x v="18"/>
    <n v="3"/>
    <x v="1"/>
    <s v="AUD"/>
    <x v="2"/>
    <x v="1"/>
    <x v="52"/>
    <n v="9"/>
    <n v="2"/>
    <x v="7"/>
    <n v="4"/>
    <n v="279.91111111111115"/>
    <n v="1119.6444444444446"/>
    <n v="212.73244444444447"/>
    <n v="268.71466666666674"/>
    <x v="7"/>
    <x v="4"/>
  </r>
  <r>
    <s v="SO - 0007515"/>
    <d v="2016-08-13T00:00:00"/>
    <x v="13"/>
    <n v="19"/>
    <x v="1"/>
    <s v="AUD"/>
    <x v="3"/>
    <x v="2"/>
    <x v="23"/>
    <n v="53"/>
    <n v="8"/>
    <x v="6"/>
    <n v="6"/>
    <n v="198.02222222222224"/>
    <n v="1188.1333333333334"/>
    <n v="116.83311111111112"/>
    <n v="487.1346666666667"/>
    <x v="7"/>
    <x v="4"/>
  </r>
  <r>
    <s v="SO - 0007516"/>
    <d v="2016-08-13T00:00:00"/>
    <x v="12"/>
    <n v="2"/>
    <x v="1"/>
    <s v="AUD"/>
    <x v="2"/>
    <x v="1"/>
    <x v="15"/>
    <n v="4"/>
    <n v="1"/>
    <x v="4"/>
    <n v="6"/>
    <n v="417.63333333333338"/>
    <n v="2505.8000000000002"/>
    <n v="300.69600000000003"/>
    <n v="701.62400000000002"/>
    <x v="7"/>
    <x v="4"/>
  </r>
  <r>
    <s v="SO - 0007517"/>
    <d v="2016-08-14T00:00:00"/>
    <x v="9"/>
    <n v="18"/>
    <x v="1"/>
    <s v="AUD"/>
    <x v="0"/>
    <x v="2"/>
    <x v="56"/>
    <n v="52"/>
    <n v="8"/>
    <x v="6"/>
    <n v="2"/>
    <n v="126.55555555555556"/>
    <n v="253.11111111111111"/>
    <n v="65.808888888888887"/>
    <n v="121.49333333333334"/>
    <x v="7"/>
    <x v="4"/>
  </r>
  <r>
    <s v="SO - 0007518"/>
    <d v="2016-08-14T00:00:00"/>
    <x v="1"/>
    <n v="11"/>
    <x v="1"/>
    <s v="AUD"/>
    <x v="1"/>
    <x v="0"/>
    <x v="1"/>
    <n v="31"/>
    <n v="5"/>
    <x v="1"/>
    <n v="3"/>
    <n v="28.288888888888888"/>
    <n v="84.86666666666666"/>
    <n v="17.539111111111112"/>
    <n v="32.249333333333325"/>
    <x v="7"/>
    <x v="4"/>
  </r>
  <r>
    <s v="SO - 0007519"/>
    <d v="2016-08-15T00:00:00"/>
    <x v="1"/>
    <n v="11"/>
    <x v="1"/>
    <s v="AUD"/>
    <x v="1"/>
    <x v="0"/>
    <x v="1"/>
    <n v="31"/>
    <n v="5"/>
    <x v="1"/>
    <n v="6"/>
    <n v="214.4"/>
    <n v="1286.4000000000001"/>
    <n v="126.496"/>
    <n v="527.42400000000009"/>
    <x v="7"/>
    <x v="4"/>
  </r>
  <r>
    <s v="SO - 0007520"/>
    <d v="2016-08-15T00:00:00"/>
    <x v="16"/>
    <n v="5"/>
    <x v="1"/>
    <s v="AUD"/>
    <x v="2"/>
    <x v="1"/>
    <x v="35"/>
    <n v="13"/>
    <n v="2"/>
    <x v="7"/>
    <n v="4"/>
    <n v="431.03333333333336"/>
    <n v="1724.1333333333334"/>
    <n v="262.93033333333335"/>
    <n v="672.41200000000003"/>
    <x v="7"/>
    <x v="4"/>
  </r>
  <r>
    <s v="SO - 0007521"/>
    <d v="2016-08-15T00:00:00"/>
    <x v="0"/>
    <n v="15"/>
    <x v="0"/>
    <s v="AUD"/>
    <x v="0"/>
    <x v="0"/>
    <x v="47"/>
    <n v="44"/>
    <n v="6"/>
    <x v="0"/>
    <n v="6"/>
    <n v="261.3"/>
    <n v="1567.8000000000002"/>
    <n v="198.58800000000002"/>
    <n v="376.27199999999993"/>
    <x v="7"/>
    <x v="4"/>
  </r>
  <r>
    <s v="SO - 0007522"/>
    <d v="2016-08-15T00:00:00"/>
    <x v="3"/>
    <n v="6"/>
    <x v="1"/>
    <s v="AUD"/>
    <x v="2"/>
    <x v="1"/>
    <x v="3"/>
    <n v="17"/>
    <n v="3"/>
    <x v="2"/>
    <n v="6"/>
    <n v="126.55555555555556"/>
    <n v="759.33333333333337"/>
    <n v="84.792222222222222"/>
    <n v="250.58000000000004"/>
    <x v="7"/>
    <x v="4"/>
  </r>
  <r>
    <s v="SO - 0007523"/>
    <d v="2016-08-15T00:00:00"/>
    <x v="14"/>
    <n v="10"/>
    <x v="1"/>
    <s v="AUD"/>
    <x v="1"/>
    <x v="0"/>
    <x v="45"/>
    <n v="29"/>
    <n v="4"/>
    <x v="5"/>
    <n v="9"/>
    <n v="223.33333333333334"/>
    <n v="2010"/>
    <n v="111.66666666666667"/>
    <n v="1005"/>
    <x v="7"/>
    <x v="4"/>
  </r>
  <r>
    <s v="SO - 0007524"/>
    <d v="2016-08-16T00:00:00"/>
    <x v="7"/>
    <n v="17"/>
    <x v="2"/>
    <s v="AUD"/>
    <x v="0"/>
    <x v="2"/>
    <x v="55"/>
    <n v="50"/>
    <n v="7"/>
    <x v="3"/>
    <n v="9"/>
    <n v="130.27777777777777"/>
    <n v="1172.5"/>
    <n v="106.82777777777777"/>
    <n v="211.05000000000007"/>
    <x v="7"/>
    <x v="4"/>
  </r>
  <r>
    <s v="SO - 0007525"/>
    <d v="2016-08-17T00:00:00"/>
    <x v="1"/>
    <n v="11"/>
    <x v="2"/>
    <s v="AUD"/>
    <x v="1"/>
    <x v="0"/>
    <x v="42"/>
    <n v="32"/>
    <n v="5"/>
    <x v="1"/>
    <n v="4"/>
    <n v="148.14444444444445"/>
    <n v="592.57777777777778"/>
    <n v="59.257777777777783"/>
    <n v="355.54666666666662"/>
    <x v="7"/>
    <x v="4"/>
  </r>
  <r>
    <s v="SO - 0007526"/>
    <d v="2016-08-17T00:00:00"/>
    <x v="6"/>
    <n v="1"/>
    <x v="1"/>
    <s v="AUD"/>
    <x v="2"/>
    <x v="1"/>
    <x v="9"/>
    <n v="3"/>
    <n v="1"/>
    <x v="4"/>
    <n v="6"/>
    <n v="582.90000000000009"/>
    <n v="3497.4000000000005"/>
    <n v="338.08199999999999"/>
    <n v="1468.9080000000006"/>
    <x v="7"/>
    <x v="4"/>
  </r>
  <r>
    <s v="SO - 0007527"/>
    <d v="2016-08-18T00:00:00"/>
    <x v="6"/>
    <n v="1"/>
    <x v="1"/>
    <s v="AUD"/>
    <x v="2"/>
    <x v="1"/>
    <x v="41"/>
    <n v="2"/>
    <n v="1"/>
    <x v="4"/>
    <n v="8"/>
    <n v="128.78888888888889"/>
    <n v="1030.3111111111111"/>
    <n v="96.591666666666669"/>
    <n v="257.57777777777778"/>
    <x v="7"/>
    <x v="4"/>
  </r>
  <r>
    <s v="SO - 0007528"/>
    <d v="2016-08-18T00:00:00"/>
    <x v="12"/>
    <n v="2"/>
    <x v="1"/>
    <s v="AUD"/>
    <x v="2"/>
    <x v="1"/>
    <x v="29"/>
    <n v="6"/>
    <n v="1"/>
    <x v="4"/>
    <n v="9"/>
    <n v="324.57777777777778"/>
    <n v="2921.2"/>
    <n v="256.41644444444449"/>
    <n v="613.45199999999932"/>
    <x v="7"/>
    <x v="4"/>
  </r>
  <r>
    <s v="SO - 0007529"/>
    <d v="2016-08-18T00:00:00"/>
    <x v="14"/>
    <n v="10"/>
    <x v="0"/>
    <s v="AUD"/>
    <x v="2"/>
    <x v="0"/>
    <x v="38"/>
    <n v="27"/>
    <n v="4"/>
    <x v="5"/>
    <n v="5"/>
    <n v="573.9666666666667"/>
    <n v="2869.8333333333335"/>
    <n v="470.65266666666662"/>
    <n v="516.57000000000016"/>
    <x v="7"/>
    <x v="4"/>
  </r>
  <r>
    <s v="SO - 0007530"/>
    <d v="2016-08-19T00:00:00"/>
    <x v="2"/>
    <n v="12"/>
    <x v="2"/>
    <s v="AUD"/>
    <x v="1"/>
    <x v="0"/>
    <x v="42"/>
    <n v="32"/>
    <n v="5"/>
    <x v="1"/>
    <n v="9"/>
    <n v="699.0333333333333"/>
    <n v="6291.2999999999993"/>
    <n v="573.20733333333328"/>
    <n v="1132.4339999999993"/>
    <x v="7"/>
    <x v="4"/>
  </r>
  <r>
    <s v="SO - 0007531"/>
    <d v="2016-08-19T00:00:00"/>
    <x v="9"/>
    <n v="18"/>
    <x v="1"/>
    <s v="AUD"/>
    <x v="0"/>
    <x v="2"/>
    <x v="56"/>
    <n v="52"/>
    <n v="8"/>
    <x v="6"/>
    <n v="4"/>
    <n v="207.7"/>
    <n v="830.8"/>
    <n v="149.54399999999998"/>
    <n v="232.62400000000002"/>
    <x v="7"/>
    <x v="4"/>
  </r>
  <r>
    <s v="SO - 0007532"/>
    <d v="2016-08-19T00:00:00"/>
    <x v="1"/>
    <n v="11"/>
    <x v="1"/>
    <s v="AUD"/>
    <x v="1"/>
    <x v="0"/>
    <x v="1"/>
    <n v="31"/>
    <n v="5"/>
    <x v="1"/>
    <n v="2"/>
    <n v="439.9666666666667"/>
    <n v="879.93333333333339"/>
    <n v="325.57533333333339"/>
    <n v="228.78266666666661"/>
    <x v="7"/>
    <x v="4"/>
  </r>
  <r>
    <s v="SO - 0007533"/>
    <d v="2016-08-19T00:00:00"/>
    <x v="4"/>
    <n v="7"/>
    <x v="1"/>
    <s v="AUD"/>
    <x v="2"/>
    <x v="1"/>
    <x v="48"/>
    <n v="20"/>
    <n v="3"/>
    <x v="2"/>
    <n v="6"/>
    <n v="263.53333333333336"/>
    <n v="1581.2000000000003"/>
    <n v="134.40200000000002"/>
    <n v="774.78800000000024"/>
    <x v="7"/>
    <x v="4"/>
  </r>
  <r>
    <s v="SO - 0007534"/>
    <d v="2016-08-20T00:00:00"/>
    <x v="17"/>
    <n v="14"/>
    <x v="1"/>
    <s v="AUD"/>
    <x v="1"/>
    <x v="0"/>
    <x v="19"/>
    <n v="38"/>
    <n v="6"/>
    <x v="0"/>
    <n v="5"/>
    <n v="24.566666666666666"/>
    <n v="122.83333333333333"/>
    <n v="10.072333333333333"/>
    <n v="72.471666666666664"/>
    <x v="7"/>
    <x v="4"/>
  </r>
  <r>
    <s v="SO - 0007535"/>
    <d v="2016-08-20T00:00:00"/>
    <x v="17"/>
    <n v="14"/>
    <x v="2"/>
    <s v="AUD"/>
    <x v="1"/>
    <x v="0"/>
    <x v="50"/>
    <n v="39"/>
    <n v="6"/>
    <x v="0"/>
    <n v="7"/>
    <n v="22.333333333333332"/>
    <n v="156.33333333333331"/>
    <n v="11.39"/>
    <n v="76.60333333333331"/>
    <x v="7"/>
    <x v="4"/>
  </r>
  <r>
    <s v="SO - 0007536"/>
    <d v="2016-08-20T00:00:00"/>
    <x v="19"/>
    <n v="4"/>
    <x v="2"/>
    <s v="AUD"/>
    <x v="2"/>
    <x v="1"/>
    <x v="51"/>
    <n v="12"/>
    <n v="2"/>
    <x v="7"/>
    <n v="8"/>
    <n v="19.355555555555558"/>
    <n v="154.84444444444446"/>
    <n v="13.355333333333334"/>
    <n v="48.001777777777789"/>
    <x v="7"/>
    <x v="4"/>
  </r>
  <r>
    <s v="SO - 0007537"/>
    <d v="2016-08-21T00:00:00"/>
    <x v="2"/>
    <n v="12"/>
    <x v="1"/>
    <s v="AUD"/>
    <x v="1"/>
    <x v="0"/>
    <x v="16"/>
    <n v="35"/>
    <n v="5"/>
    <x v="1"/>
    <n v="5"/>
    <n v="221.10000000000002"/>
    <n v="1105.5"/>
    <n v="123.816"/>
    <n v="486.41999999999996"/>
    <x v="7"/>
    <x v="4"/>
  </r>
  <r>
    <s v="SO - 0007538"/>
    <d v="2016-08-21T00:00:00"/>
    <x v="10"/>
    <n v="8"/>
    <x v="1"/>
    <s v="AUD"/>
    <x v="2"/>
    <x v="1"/>
    <x v="44"/>
    <n v="21"/>
    <n v="3"/>
    <x v="2"/>
    <n v="8"/>
    <n v="285.12222222222221"/>
    <n v="2280.9777777777776"/>
    <n v="216.69288888888889"/>
    <n v="547.43466666666654"/>
    <x v="7"/>
    <x v="4"/>
  </r>
  <r>
    <s v="SO - 0007539"/>
    <d v="2016-08-21T00:00:00"/>
    <x v="10"/>
    <n v="8"/>
    <x v="0"/>
    <s v="AUD"/>
    <x v="2"/>
    <x v="1"/>
    <x v="13"/>
    <n v="22"/>
    <n v="3"/>
    <x v="2"/>
    <n v="8"/>
    <n v="123.57777777777778"/>
    <n v="988.62222222222226"/>
    <n v="55.61"/>
    <n v="543.74222222222227"/>
    <x v="7"/>
    <x v="4"/>
  </r>
  <r>
    <s v="SO - 0007540"/>
    <d v="2016-08-21T00:00:00"/>
    <x v="9"/>
    <n v="18"/>
    <x v="1"/>
    <s v="AUD"/>
    <x v="0"/>
    <x v="2"/>
    <x v="11"/>
    <n v="51"/>
    <n v="7"/>
    <x v="3"/>
    <n v="2"/>
    <n v="189.83333333333334"/>
    <n v="379.66666666666669"/>
    <n v="153.76499999999999"/>
    <n v="72.136666666666713"/>
    <x v="7"/>
    <x v="4"/>
  </r>
  <r>
    <s v="SO - 0007541"/>
    <d v="2016-08-22T00:00:00"/>
    <x v="14"/>
    <n v="10"/>
    <x v="1"/>
    <s v="AUD"/>
    <x v="1"/>
    <x v="0"/>
    <x v="17"/>
    <n v="28"/>
    <n v="4"/>
    <x v="5"/>
    <n v="7"/>
    <n v="102.73333333333333"/>
    <n v="719.13333333333333"/>
    <n v="55.476000000000006"/>
    <n v="330.80133333333328"/>
    <x v="7"/>
    <x v="4"/>
  </r>
  <r>
    <s v="SO - 0007542"/>
    <d v="2016-08-22T00:00:00"/>
    <x v="3"/>
    <n v="6"/>
    <x v="1"/>
    <s v="AUD"/>
    <x v="2"/>
    <x v="1"/>
    <x v="20"/>
    <n v="16"/>
    <n v="3"/>
    <x v="2"/>
    <n v="1"/>
    <n v="433.26666666666665"/>
    <n v="433.26666666666665"/>
    <n v="363.94400000000002"/>
    <n v="69.322666666666635"/>
    <x v="7"/>
    <x v="4"/>
  </r>
  <r>
    <s v="SO - 0007543"/>
    <d v="2016-08-22T00:00:00"/>
    <x v="3"/>
    <n v="6"/>
    <x v="1"/>
    <s v="AUD"/>
    <x v="2"/>
    <x v="1"/>
    <x v="20"/>
    <n v="16"/>
    <n v="3"/>
    <x v="2"/>
    <n v="8"/>
    <n v="124.32222222222224"/>
    <n v="994.5777777777779"/>
    <n v="94.484888888888889"/>
    <n v="238.69866666666678"/>
    <x v="7"/>
    <x v="4"/>
  </r>
  <r>
    <s v="SO - 0007544"/>
    <d v="2016-08-23T00:00:00"/>
    <x v="2"/>
    <n v="12"/>
    <x v="1"/>
    <s v="AUD"/>
    <x v="1"/>
    <x v="0"/>
    <x v="2"/>
    <n v="34"/>
    <n v="5"/>
    <x v="1"/>
    <n v="2"/>
    <n v="75.933333333333337"/>
    <n v="151.86666666666667"/>
    <n v="49.356666666666662"/>
    <n v="53.15333333333335"/>
    <x v="7"/>
    <x v="4"/>
  </r>
  <r>
    <s v="SO - 0007545"/>
    <d v="2016-08-23T00:00:00"/>
    <x v="14"/>
    <n v="10"/>
    <x v="1"/>
    <s v="AUD"/>
    <x v="2"/>
    <x v="0"/>
    <x v="17"/>
    <n v="28"/>
    <n v="4"/>
    <x v="5"/>
    <n v="5"/>
    <n v="592.57777777777778"/>
    <n v="2962.8888888888887"/>
    <n v="331.84355555555555"/>
    <n v="1303.6711111111108"/>
    <x v="7"/>
    <x v="4"/>
  </r>
  <r>
    <s v="SO - 0007546"/>
    <d v="2016-08-23T00:00:00"/>
    <x v="16"/>
    <n v="5"/>
    <x v="0"/>
    <s v="AUD"/>
    <x v="2"/>
    <x v="1"/>
    <x v="35"/>
    <n v="13"/>
    <n v="2"/>
    <x v="7"/>
    <n v="8"/>
    <n v="194.3"/>
    <n v="1554.4"/>
    <n v="153.49700000000001"/>
    <n v="326.42399999999998"/>
    <x v="7"/>
    <x v="4"/>
  </r>
  <r>
    <s v="SO - 0007547"/>
    <d v="2016-08-23T00:00:00"/>
    <x v="13"/>
    <n v="19"/>
    <x v="1"/>
    <s v="AUD"/>
    <x v="3"/>
    <x v="2"/>
    <x v="46"/>
    <n v="55"/>
    <n v="8"/>
    <x v="6"/>
    <n v="8"/>
    <n v="24.566666666666666"/>
    <n v="196.53333333333333"/>
    <n v="11.300666666666666"/>
    <n v="106.128"/>
    <x v="7"/>
    <x v="4"/>
  </r>
  <r>
    <s v="SO - 0007548"/>
    <d v="2016-08-24T00:00:00"/>
    <x v="4"/>
    <n v="7"/>
    <x v="0"/>
    <s v="AUD"/>
    <x v="2"/>
    <x v="1"/>
    <x v="44"/>
    <n v="21"/>
    <n v="3"/>
    <x v="2"/>
    <n v="7"/>
    <n v="186.85555555555555"/>
    <n v="1307.9888888888888"/>
    <n v="136.40455555555556"/>
    <n v="353.15699999999993"/>
    <x v="7"/>
    <x v="4"/>
  </r>
  <r>
    <s v="SO - 0007549"/>
    <d v="2016-08-25T00:00:00"/>
    <x v="6"/>
    <n v="1"/>
    <x v="1"/>
    <s v="AUD"/>
    <x v="2"/>
    <x v="1"/>
    <x v="9"/>
    <n v="3"/>
    <n v="1"/>
    <x v="4"/>
    <n v="3"/>
    <n v="90.822222222222223"/>
    <n v="272.4666666666667"/>
    <n v="59.034444444444453"/>
    <n v="95.363333333333344"/>
    <x v="7"/>
    <x v="4"/>
  </r>
  <r>
    <s v="SO - 0007550"/>
    <d v="2016-08-25T00:00:00"/>
    <x v="18"/>
    <n v="3"/>
    <x v="1"/>
    <s v="AUD"/>
    <x v="2"/>
    <x v="1"/>
    <x v="27"/>
    <n v="7"/>
    <n v="1"/>
    <x v="4"/>
    <n v="4"/>
    <n v="107.2"/>
    <n v="428.8"/>
    <n v="64.319999999999993"/>
    <n v="171.52000000000004"/>
    <x v="7"/>
    <x v="4"/>
  </r>
  <r>
    <s v="SO - 0007551"/>
    <d v="2016-08-25T00:00:00"/>
    <x v="15"/>
    <n v="13"/>
    <x v="2"/>
    <s v="AUD"/>
    <x v="1"/>
    <x v="0"/>
    <x v="18"/>
    <n v="37"/>
    <n v="6"/>
    <x v="0"/>
    <n v="7"/>
    <n v="108.6888888888889"/>
    <n v="760.82222222222231"/>
    <n v="44.562444444444445"/>
    <n v="448.8851111111112"/>
    <x v="7"/>
    <x v="4"/>
  </r>
  <r>
    <s v="SO - 0007552"/>
    <d v="2016-08-25T00:00:00"/>
    <x v="16"/>
    <n v="5"/>
    <x v="1"/>
    <s v="AUD"/>
    <x v="2"/>
    <x v="1"/>
    <x v="26"/>
    <n v="15"/>
    <n v="2"/>
    <x v="7"/>
    <n v="2"/>
    <n v="445.17777777777775"/>
    <n v="890.3555555555555"/>
    <n v="227.04066666666665"/>
    <n v="436.27422222222219"/>
    <x v="7"/>
    <x v="4"/>
  </r>
  <r>
    <s v="SO - 0007553"/>
    <d v="2016-08-25T00:00:00"/>
    <x v="2"/>
    <n v="12"/>
    <x v="2"/>
    <s v="AUD"/>
    <x v="1"/>
    <x v="0"/>
    <x v="40"/>
    <n v="33"/>
    <n v="5"/>
    <x v="1"/>
    <n v="6"/>
    <n v="115.38888888888889"/>
    <n v="692.33333333333326"/>
    <n v="77.310555555555567"/>
    <n v="228.46999999999986"/>
    <x v="7"/>
    <x v="4"/>
  </r>
  <r>
    <s v="SO - 0007554"/>
    <d v="2016-08-25T00:00:00"/>
    <x v="19"/>
    <n v="4"/>
    <x v="1"/>
    <s v="AUD"/>
    <x v="2"/>
    <x v="1"/>
    <x v="33"/>
    <n v="10"/>
    <n v="2"/>
    <x v="7"/>
    <n v="3"/>
    <n v="272.4666666666667"/>
    <n v="817.40000000000009"/>
    <n v="193.45133333333334"/>
    <n v="237.04600000000005"/>
    <x v="7"/>
    <x v="4"/>
  </r>
  <r>
    <s v="SO - 0007555"/>
    <d v="2016-08-26T00:00:00"/>
    <x v="9"/>
    <n v="18"/>
    <x v="1"/>
    <s v="AUD"/>
    <x v="0"/>
    <x v="2"/>
    <x v="55"/>
    <n v="50"/>
    <n v="7"/>
    <x v="3"/>
    <n v="5"/>
    <n v="189.83333333333334"/>
    <n v="949.16666666666674"/>
    <n v="115.79833333333333"/>
    <n v="370.17500000000007"/>
    <x v="7"/>
    <x v="4"/>
  </r>
  <r>
    <s v="SO - 0007556"/>
    <d v="2016-08-27T00:00:00"/>
    <x v="15"/>
    <n v="13"/>
    <x v="0"/>
    <s v="AUD"/>
    <x v="1"/>
    <x v="0"/>
    <x v="18"/>
    <n v="37"/>
    <n v="6"/>
    <x v="0"/>
    <n v="5"/>
    <n v="663.3"/>
    <n v="3316.5"/>
    <n v="490.84199999999993"/>
    <n v="862.29000000000042"/>
    <x v="7"/>
    <x v="4"/>
  </r>
  <r>
    <s v="SO - 0007557"/>
    <d v="2016-08-27T00:00:00"/>
    <x v="1"/>
    <n v="11"/>
    <x v="1"/>
    <s v="AUD"/>
    <x v="1"/>
    <x v="0"/>
    <x v="43"/>
    <n v="30"/>
    <n v="5"/>
    <x v="1"/>
    <n v="5"/>
    <n v="211.42222222222222"/>
    <n v="1057.1111111111111"/>
    <n v="84.568888888888893"/>
    <n v="634.26666666666665"/>
    <x v="7"/>
    <x v="4"/>
  </r>
  <r>
    <s v="SO - 0007558"/>
    <d v="2016-08-27T00:00:00"/>
    <x v="16"/>
    <n v="5"/>
    <x v="0"/>
    <s v="AUD"/>
    <x v="2"/>
    <x v="1"/>
    <x v="24"/>
    <n v="14"/>
    <n v="2"/>
    <x v="7"/>
    <n v="9"/>
    <n v="275.44444444444446"/>
    <n v="2479"/>
    <n v="115.68666666666667"/>
    <n v="1437.82"/>
    <x v="7"/>
    <x v="4"/>
  </r>
  <r>
    <s v="SO - 0007559"/>
    <d v="2016-08-27T00:00:00"/>
    <x v="18"/>
    <n v="3"/>
    <x v="1"/>
    <s v="AUD"/>
    <x v="2"/>
    <x v="1"/>
    <x v="52"/>
    <n v="9"/>
    <n v="2"/>
    <x v="7"/>
    <n v="1"/>
    <n v="365.52222222222224"/>
    <n v="365.52222222222224"/>
    <n v="277.79688888888887"/>
    <n v="87.725333333333367"/>
    <x v="7"/>
    <x v="4"/>
  </r>
  <r>
    <s v="SO - 0007560"/>
    <d v="2016-08-28T00:00:00"/>
    <x v="17"/>
    <n v="14"/>
    <x v="1"/>
    <s v="AUD"/>
    <x v="1"/>
    <x v="0"/>
    <x v="50"/>
    <n v="39"/>
    <n v="6"/>
    <x v="0"/>
    <n v="5"/>
    <n v="119.85555555555555"/>
    <n v="599.27777777777783"/>
    <n v="87.494555555555564"/>
    <n v="161.80500000000001"/>
    <x v="7"/>
    <x v="4"/>
  </r>
  <r>
    <s v="SO - 0007561"/>
    <d v="2016-08-28T00:00:00"/>
    <x v="11"/>
    <n v="20"/>
    <x v="1"/>
    <s v="AUD"/>
    <x v="3"/>
    <x v="2"/>
    <x v="25"/>
    <n v="57"/>
    <n v="8"/>
    <x v="6"/>
    <n v="6"/>
    <n v="291.82222222222225"/>
    <n v="1750.9333333333334"/>
    <n v="186.76622222222224"/>
    <n v="630.33600000000001"/>
    <x v="7"/>
    <x v="4"/>
  </r>
  <r>
    <s v="SO - 0007562"/>
    <d v="2016-08-28T00:00:00"/>
    <x v="10"/>
    <n v="8"/>
    <x v="1"/>
    <s v="AUD"/>
    <x v="2"/>
    <x v="1"/>
    <x v="32"/>
    <n v="24"/>
    <n v="4"/>
    <x v="5"/>
    <n v="4"/>
    <n v="609.70000000000005"/>
    <n v="2438.8000000000002"/>
    <n v="365.82"/>
    <n v="975.52000000000021"/>
    <x v="7"/>
    <x v="4"/>
  </r>
  <r>
    <s v="SO - 0007563"/>
    <d v="2016-08-28T00:00:00"/>
    <x v="19"/>
    <n v="4"/>
    <x v="2"/>
    <s v="AUD"/>
    <x v="2"/>
    <x v="1"/>
    <x v="51"/>
    <n v="12"/>
    <n v="2"/>
    <x v="7"/>
    <n v="4"/>
    <n v="293.31111111111113"/>
    <n v="1173.2444444444445"/>
    <n v="143.72244444444445"/>
    <n v="598.35466666666673"/>
    <x v="7"/>
    <x v="4"/>
  </r>
  <r>
    <s v="SO - 0007564"/>
    <d v="2016-08-28T00:00:00"/>
    <x v="12"/>
    <n v="2"/>
    <x v="1"/>
    <s v="AUD"/>
    <x v="2"/>
    <x v="1"/>
    <x v="37"/>
    <n v="5"/>
    <n v="1"/>
    <x v="4"/>
    <n v="9"/>
    <n v="129.53333333333333"/>
    <n v="1165.8"/>
    <n v="56.994666666666667"/>
    <n v="652.84799999999996"/>
    <x v="7"/>
    <x v="4"/>
  </r>
  <r>
    <s v="SO - 0007565"/>
    <d v="2016-08-28T00:00:00"/>
    <x v="3"/>
    <n v="6"/>
    <x v="1"/>
    <s v="AUD"/>
    <x v="2"/>
    <x v="1"/>
    <x v="3"/>
    <n v="17"/>
    <n v="3"/>
    <x v="2"/>
    <n v="4"/>
    <n v="121.34444444444446"/>
    <n v="485.37777777777785"/>
    <n v="88.581444444444458"/>
    <n v="131.05200000000002"/>
    <x v="7"/>
    <x v="4"/>
  </r>
  <r>
    <s v="SO - 0007566"/>
    <d v="2016-08-29T00:00:00"/>
    <x v="11"/>
    <n v="20"/>
    <x v="1"/>
    <s v="AUD"/>
    <x v="3"/>
    <x v="2"/>
    <x v="22"/>
    <n v="58"/>
    <n v="8"/>
    <x v="6"/>
    <n v="1"/>
    <n v="726.57777777777778"/>
    <n v="726.57777777777778"/>
    <n v="326.95999999999998"/>
    <n v="399.6177777777778"/>
    <x v="7"/>
    <x v="4"/>
  </r>
  <r>
    <s v="SO - 0007567"/>
    <d v="2016-08-29T00:00:00"/>
    <x v="18"/>
    <n v="3"/>
    <x v="1"/>
    <s v="AUD"/>
    <x v="2"/>
    <x v="1"/>
    <x v="52"/>
    <n v="9"/>
    <n v="2"/>
    <x v="7"/>
    <n v="2"/>
    <n v="122.83333333333333"/>
    <n v="245.66666666666666"/>
    <n v="81.069999999999993"/>
    <n v="83.526666666666671"/>
    <x v="7"/>
    <x v="4"/>
  </r>
  <r>
    <s v="SO - 0007568"/>
    <d v="2016-08-29T00:00:00"/>
    <x v="16"/>
    <n v="5"/>
    <x v="1"/>
    <s v="AUD"/>
    <x v="2"/>
    <x v="1"/>
    <x v="24"/>
    <n v="14"/>
    <n v="2"/>
    <x v="7"/>
    <n v="5"/>
    <n v="122.08888888888889"/>
    <n v="610.44444444444446"/>
    <n v="97.671111111111102"/>
    <n v="122.08888888888896"/>
    <x v="7"/>
    <x v="4"/>
  </r>
  <r>
    <s v="SO - 0007569"/>
    <d v="2016-08-30T00:00:00"/>
    <x v="11"/>
    <n v="20"/>
    <x v="0"/>
    <s v="AUD"/>
    <x v="3"/>
    <x v="2"/>
    <x v="22"/>
    <n v="58"/>
    <n v="8"/>
    <x v="6"/>
    <n v="4"/>
    <n v="98.266666666666666"/>
    <n v="393.06666666666666"/>
    <n v="80.578666666666663"/>
    <n v="70.75200000000001"/>
    <x v="7"/>
    <x v="4"/>
  </r>
  <r>
    <s v="SO - 0007570"/>
    <d v="2016-08-30T00:00:00"/>
    <x v="15"/>
    <n v="13"/>
    <x v="1"/>
    <s v="AUD"/>
    <x v="1"/>
    <x v="0"/>
    <x v="18"/>
    <n v="37"/>
    <n v="5"/>
    <x v="1"/>
    <n v="9"/>
    <n v="195.04444444444445"/>
    <n v="1755.4"/>
    <n v="97.522222222222226"/>
    <n v="877.7"/>
    <x v="7"/>
    <x v="4"/>
  </r>
  <r>
    <s v="SO - 0007571"/>
    <d v="2016-08-30T00:00:00"/>
    <x v="16"/>
    <n v="5"/>
    <x v="0"/>
    <s v="AUD"/>
    <x v="2"/>
    <x v="1"/>
    <x v="24"/>
    <n v="14"/>
    <n v="2"/>
    <x v="7"/>
    <n v="4"/>
    <n v="122.08888888888889"/>
    <n v="488.35555555555555"/>
    <n v="72.032444444444437"/>
    <n v="200.22577777777781"/>
    <x v="7"/>
    <x v="4"/>
  </r>
  <r>
    <s v="SO - 0007572"/>
    <d v="2016-08-30T00:00:00"/>
    <x v="4"/>
    <n v="7"/>
    <x v="1"/>
    <s v="AUD"/>
    <x v="2"/>
    <x v="1"/>
    <x v="4"/>
    <n v="18"/>
    <n v="3"/>
    <x v="2"/>
    <n v="8"/>
    <n v="118.36666666666666"/>
    <n v="946.93333333333328"/>
    <n v="50.897666666666659"/>
    <n v="539.75199999999995"/>
    <x v="7"/>
    <x v="4"/>
  </r>
  <r>
    <s v="SO - 0007573"/>
    <d v="2016-08-31T00:00:00"/>
    <x v="12"/>
    <n v="2"/>
    <x v="1"/>
    <s v="AUD"/>
    <x v="2"/>
    <x v="1"/>
    <x v="29"/>
    <n v="6"/>
    <n v="1"/>
    <x v="4"/>
    <n v="2"/>
    <n v="201.74444444444444"/>
    <n v="403.48888888888888"/>
    <n v="108.94200000000001"/>
    <n v="185.60488888888887"/>
    <x v="7"/>
    <x v="4"/>
  </r>
  <r>
    <s v="SO - 0007574"/>
    <d v="2016-08-31T00:00:00"/>
    <x v="15"/>
    <n v="13"/>
    <x v="1"/>
    <s v="AUD"/>
    <x v="1"/>
    <x v="0"/>
    <x v="18"/>
    <n v="37"/>
    <n v="5"/>
    <x v="1"/>
    <n v="2"/>
    <n v="572.47777777777776"/>
    <n v="1144.9555555555555"/>
    <n v="286.23888888888888"/>
    <n v="572.47777777777776"/>
    <x v="7"/>
    <x v="4"/>
  </r>
  <r>
    <s v="SO - 0007575"/>
    <d v="2016-08-31T00:00:00"/>
    <x v="1"/>
    <n v="11"/>
    <x v="1"/>
    <s v="AUD"/>
    <x v="1"/>
    <x v="0"/>
    <x v="1"/>
    <n v="31"/>
    <n v="5"/>
    <x v="1"/>
    <n v="4"/>
    <n v="286.61111111111109"/>
    <n v="1146.4444444444443"/>
    <n v="134.70722222222221"/>
    <n v="607.61555555555549"/>
    <x v="7"/>
    <x v="4"/>
  </r>
  <r>
    <s v="SO - 0007576"/>
    <d v="2016-08-31T00:00:00"/>
    <x v="7"/>
    <n v="17"/>
    <x v="0"/>
    <s v="AUD"/>
    <x v="0"/>
    <x v="2"/>
    <x v="55"/>
    <n v="50"/>
    <n v="7"/>
    <x v="3"/>
    <n v="3"/>
    <n v="99.01111111111112"/>
    <n v="297.03333333333336"/>
    <n v="39.604444444444454"/>
    <n v="178.22"/>
    <x v="7"/>
    <x v="4"/>
  </r>
  <r>
    <s v="SO - 0007577"/>
    <d v="2016-09-01T00:00:00"/>
    <x v="14"/>
    <n v="10"/>
    <x v="0"/>
    <s v="AUD"/>
    <x v="1"/>
    <x v="0"/>
    <x v="45"/>
    <n v="29"/>
    <n v="4"/>
    <x v="5"/>
    <n v="4"/>
    <n v="115.38888888888889"/>
    <n v="461.55555555555554"/>
    <n v="65.771666666666661"/>
    <n v="198.4688888888889"/>
    <x v="8"/>
    <x v="4"/>
  </r>
  <r>
    <s v="SO - 0007578"/>
    <d v="2016-09-01T00:00:00"/>
    <x v="17"/>
    <n v="14"/>
    <x v="0"/>
    <s v="AUD"/>
    <x v="1"/>
    <x v="0"/>
    <x v="50"/>
    <n v="39"/>
    <n v="6"/>
    <x v="0"/>
    <n v="1"/>
    <n v="105.71111111111111"/>
    <n v="105.71111111111111"/>
    <n v="78.226222222222219"/>
    <n v="27.484888888888889"/>
    <x v="8"/>
    <x v="4"/>
  </r>
  <r>
    <s v="SO - 0007579"/>
    <d v="2016-09-01T00:00:00"/>
    <x v="12"/>
    <n v="2"/>
    <x v="1"/>
    <s v="AUD"/>
    <x v="2"/>
    <x v="1"/>
    <x v="15"/>
    <n v="4"/>
    <n v="1"/>
    <x v="4"/>
    <n v="3"/>
    <n v="103.47777777777779"/>
    <n v="310.43333333333339"/>
    <n v="72.434444444444438"/>
    <n v="93.130000000000081"/>
    <x v="8"/>
    <x v="4"/>
  </r>
  <r>
    <s v="SO - 0007580"/>
    <d v="2016-09-01T00:00:00"/>
    <x v="2"/>
    <n v="12"/>
    <x v="1"/>
    <s v="AUD"/>
    <x v="1"/>
    <x v="0"/>
    <x v="40"/>
    <n v="33"/>
    <n v="5"/>
    <x v="1"/>
    <n v="6"/>
    <n v="383.38888888888891"/>
    <n v="2300.3333333333335"/>
    <n v="260.70444444444445"/>
    <n v="736.1066666666668"/>
    <x v="8"/>
    <x v="4"/>
  </r>
  <r>
    <s v="SO - 0007581"/>
    <d v="2016-09-02T00:00:00"/>
    <x v="15"/>
    <n v="13"/>
    <x v="0"/>
    <s v="AUD"/>
    <x v="1"/>
    <x v="0"/>
    <x v="18"/>
    <n v="37"/>
    <n v="5"/>
    <x v="1"/>
    <n v="4"/>
    <n v="110.92222222222223"/>
    <n v="443.68888888888893"/>
    <n v="69.881000000000014"/>
    <n v="164.16488888888887"/>
    <x v="8"/>
    <x v="4"/>
  </r>
  <r>
    <s v="SO - 0007582"/>
    <d v="2016-09-02T00:00:00"/>
    <x v="15"/>
    <n v="13"/>
    <x v="1"/>
    <s v="AUD"/>
    <x v="1"/>
    <x v="0"/>
    <x v="19"/>
    <n v="38"/>
    <n v="6"/>
    <x v="0"/>
    <n v="8"/>
    <n v="436.98888888888888"/>
    <n v="3495.911111111111"/>
    <n v="314.63200000000001"/>
    <n v="978.855111111111"/>
    <x v="8"/>
    <x v="4"/>
  </r>
  <r>
    <s v="SO - 0007583"/>
    <d v="2016-09-02T00:00:00"/>
    <x v="19"/>
    <n v="4"/>
    <x v="1"/>
    <s v="AUD"/>
    <x v="2"/>
    <x v="1"/>
    <x v="33"/>
    <n v="10"/>
    <n v="2"/>
    <x v="7"/>
    <n v="2"/>
    <n v="410.93333333333334"/>
    <n v="821.86666666666667"/>
    <n v="345.18399999999997"/>
    <n v="131.49866666666674"/>
    <x v="8"/>
    <x v="4"/>
  </r>
  <r>
    <s v="SO - 0007584"/>
    <d v="2016-09-03T00:00:00"/>
    <x v="4"/>
    <n v="7"/>
    <x v="0"/>
    <s v="AUD"/>
    <x v="2"/>
    <x v="1"/>
    <x v="4"/>
    <n v="18"/>
    <n v="3"/>
    <x v="2"/>
    <n v="8"/>
    <n v="198.76666666666668"/>
    <n v="1590.1333333333334"/>
    <n v="107.334"/>
    <n v="731.46133333333341"/>
    <x v="8"/>
    <x v="4"/>
  </r>
  <r>
    <s v="SO - 0007585"/>
    <d v="2016-09-03T00:00:00"/>
    <x v="1"/>
    <n v="11"/>
    <x v="0"/>
    <s v="AUD"/>
    <x v="1"/>
    <x v="0"/>
    <x v="43"/>
    <n v="30"/>
    <n v="5"/>
    <x v="1"/>
    <n v="4"/>
    <n v="107.94444444444444"/>
    <n v="431.77777777777777"/>
    <n v="86.355555555555554"/>
    <n v="86.355555555555554"/>
    <x v="8"/>
    <x v="4"/>
  </r>
  <r>
    <s v="SO - 0007586"/>
    <d v="2016-09-03T00:00:00"/>
    <x v="9"/>
    <n v="18"/>
    <x v="0"/>
    <s v="AUD"/>
    <x v="0"/>
    <x v="2"/>
    <x v="56"/>
    <n v="52"/>
    <n v="8"/>
    <x v="6"/>
    <n v="1"/>
    <n v="280.65555555555557"/>
    <n v="280.65555555555557"/>
    <n v="193.65233333333333"/>
    <n v="87.003222222222234"/>
    <x v="8"/>
    <x v="4"/>
  </r>
  <r>
    <s v="SO - 0007587"/>
    <d v="2016-09-03T00:00:00"/>
    <x v="6"/>
    <n v="1"/>
    <x v="2"/>
    <s v="AUD"/>
    <x v="2"/>
    <x v="1"/>
    <x v="6"/>
    <n v="1"/>
    <n v="1"/>
    <x v="4"/>
    <n v="9"/>
    <n v="265.76666666666665"/>
    <n v="2391.8999999999996"/>
    <n v="151.48699999999999"/>
    <n v="1028.5169999999996"/>
    <x v="8"/>
    <x v="4"/>
  </r>
  <r>
    <s v="SO - 0007588"/>
    <d v="2016-09-04T00:00:00"/>
    <x v="4"/>
    <n v="7"/>
    <x v="0"/>
    <s v="AUD"/>
    <x v="2"/>
    <x v="1"/>
    <x v="44"/>
    <n v="21"/>
    <n v="3"/>
    <x v="2"/>
    <n v="8"/>
    <n v="110.17777777777778"/>
    <n v="881.42222222222222"/>
    <n v="82.63333333333334"/>
    <n v="220.3555555555555"/>
    <x v="8"/>
    <x v="4"/>
  </r>
  <r>
    <s v="SO - 0007589"/>
    <d v="2016-09-05T00:00:00"/>
    <x v="9"/>
    <n v="18"/>
    <x v="2"/>
    <s v="AUD"/>
    <x v="0"/>
    <x v="2"/>
    <x v="23"/>
    <n v="53"/>
    <n v="8"/>
    <x v="6"/>
    <n v="6"/>
    <n v="26.055555555555557"/>
    <n v="156.33333333333334"/>
    <n v="17.457222222222224"/>
    <n v="51.59"/>
    <x v="8"/>
    <x v="4"/>
  </r>
  <r>
    <s v="SO - 0007590"/>
    <d v="2016-09-05T00:00:00"/>
    <x v="8"/>
    <n v="9"/>
    <x v="1"/>
    <s v="AUD"/>
    <x v="2"/>
    <x v="0"/>
    <x v="53"/>
    <n v="26"/>
    <n v="4"/>
    <x v="5"/>
    <n v="6"/>
    <n v="431.77777777777777"/>
    <n v="2590.6666666666665"/>
    <n v="211.57111111111109"/>
    <n v="1321.24"/>
    <x v="8"/>
    <x v="4"/>
  </r>
  <r>
    <s v="SO - 0007591"/>
    <d v="2016-09-05T00:00:00"/>
    <x v="14"/>
    <n v="10"/>
    <x v="1"/>
    <s v="AUD"/>
    <x v="2"/>
    <x v="0"/>
    <x v="38"/>
    <n v="27"/>
    <n v="4"/>
    <x v="5"/>
    <n v="6"/>
    <n v="582.90000000000009"/>
    <n v="3497.4000000000005"/>
    <n v="402.20100000000002"/>
    <n v="1084.1940000000004"/>
    <x v="8"/>
    <x v="4"/>
  </r>
  <r>
    <s v="SO - 0007592"/>
    <d v="2016-09-05T00:00:00"/>
    <x v="9"/>
    <n v="18"/>
    <x v="1"/>
    <s v="AUD"/>
    <x v="0"/>
    <x v="2"/>
    <x v="56"/>
    <n v="52"/>
    <n v="8"/>
    <x v="6"/>
    <n v="5"/>
    <n v="441.45555555555552"/>
    <n v="2207.2777777777774"/>
    <n v="242.80055555555555"/>
    <n v="993.27499999999964"/>
    <x v="8"/>
    <x v="4"/>
  </r>
  <r>
    <s v="SO - 0007593"/>
    <d v="2016-09-06T00:00:00"/>
    <x v="0"/>
    <n v="15"/>
    <x v="1"/>
    <s v="AUD"/>
    <x v="0"/>
    <x v="0"/>
    <x v="57"/>
    <n v="43"/>
    <n v="6"/>
    <x v="0"/>
    <n v="6"/>
    <n v="25.311111111111114"/>
    <n v="151.86666666666667"/>
    <n v="11.896222222222223"/>
    <n v="80.489333333333335"/>
    <x v="8"/>
    <x v="4"/>
  </r>
  <r>
    <s v="SO - 0007594"/>
    <d v="2016-09-06T00:00:00"/>
    <x v="5"/>
    <n v="16"/>
    <x v="1"/>
    <s v="AUD"/>
    <x v="0"/>
    <x v="0"/>
    <x v="5"/>
    <n v="45"/>
    <n v="7"/>
    <x v="3"/>
    <n v="6"/>
    <n v="18.611111111111111"/>
    <n v="111.66666666666666"/>
    <n v="8.18888888888889"/>
    <n v="62.533333333333317"/>
    <x v="8"/>
    <x v="4"/>
  </r>
  <r>
    <s v="SO - 0007595"/>
    <d v="2016-09-06T00:00:00"/>
    <x v="19"/>
    <n v="4"/>
    <x v="0"/>
    <s v="AUD"/>
    <x v="2"/>
    <x v="1"/>
    <x v="36"/>
    <n v="11"/>
    <n v="2"/>
    <x v="7"/>
    <n v="2"/>
    <n v="116.87777777777779"/>
    <n v="233.75555555555559"/>
    <n v="73.63300000000001"/>
    <n v="86.489555555555569"/>
    <x v="8"/>
    <x v="4"/>
  </r>
  <r>
    <s v="SO - 0007596"/>
    <d v="2016-09-07T00:00:00"/>
    <x v="7"/>
    <n v="17"/>
    <x v="1"/>
    <s v="AUD"/>
    <x v="0"/>
    <x v="2"/>
    <x v="55"/>
    <n v="50"/>
    <n v="7"/>
    <x v="3"/>
    <n v="7"/>
    <n v="246.41111111111115"/>
    <n v="1724.8777777777782"/>
    <n v="128.13377777777779"/>
    <n v="827.94133333333366"/>
    <x v="8"/>
    <x v="4"/>
  </r>
  <r>
    <s v="SO - 0007597"/>
    <d v="2016-09-07T00:00:00"/>
    <x v="9"/>
    <n v="18"/>
    <x v="2"/>
    <s v="AUD"/>
    <x v="0"/>
    <x v="2"/>
    <x v="55"/>
    <n v="50"/>
    <n v="7"/>
    <x v="3"/>
    <n v="3"/>
    <n v="125.8111111111111"/>
    <n v="377.43333333333328"/>
    <n v="105.68133333333333"/>
    <n v="60.389333333333298"/>
    <x v="8"/>
    <x v="4"/>
  </r>
  <r>
    <s v="SO - 0007598"/>
    <d v="2016-09-07T00:00:00"/>
    <x v="17"/>
    <n v="14"/>
    <x v="2"/>
    <s v="AUD"/>
    <x v="1"/>
    <x v="0"/>
    <x v="50"/>
    <n v="39"/>
    <n v="6"/>
    <x v="0"/>
    <n v="3"/>
    <n v="120.60000000000001"/>
    <n v="361.8"/>
    <n v="53.064"/>
    <n v="202.608"/>
    <x v="8"/>
    <x v="4"/>
  </r>
  <r>
    <s v="SO - 0007599"/>
    <d v="2016-09-07T00:00:00"/>
    <x v="9"/>
    <n v="18"/>
    <x v="1"/>
    <s v="AUD"/>
    <x v="0"/>
    <x v="2"/>
    <x v="11"/>
    <n v="51"/>
    <n v="7"/>
    <x v="3"/>
    <n v="8"/>
    <n v="106.45555555555556"/>
    <n v="851.6444444444445"/>
    <n v="67.067000000000007"/>
    <n v="315.10844444444444"/>
    <x v="8"/>
    <x v="4"/>
  </r>
  <r>
    <s v="SO - 0007600"/>
    <d v="2016-09-08T00:00:00"/>
    <x v="7"/>
    <n v="17"/>
    <x v="0"/>
    <s v="AUD"/>
    <x v="0"/>
    <x v="2"/>
    <x v="21"/>
    <n v="49"/>
    <n v="7"/>
    <x v="3"/>
    <n v="5"/>
    <n v="405.72222222222223"/>
    <n v="2028.6111111111111"/>
    <n v="267.7766666666667"/>
    <n v="689.72777777777765"/>
    <x v="8"/>
    <x v="4"/>
  </r>
  <r>
    <s v="SO - 0007601"/>
    <d v="2016-09-08T00:00:00"/>
    <x v="11"/>
    <n v="20"/>
    <x v="1"/>
    <s v="AUD"/>
    <x v="3"/>
    <x v="2"/>
    <x v="25"/>
    <n v="57"/>
    <n v="8"/>
    <x v="6"/>
    <n v="5"/>
    <n v="221.84444444444446"/>
    <n v="1109.2222222222224"/>
    <n v="122.01444444444445"/>
    <n v="499.15000000000009"/>
    <x v="8"/>
    <x v="4"/>
  </r>
  <r>
    <s v="SO - 0007602"/>
    <d v="2016-09-08T00:00:00"/>
    <x v="10"/>
    <n v="8"/>
    <x v="0"/>
    <s v="AUD"/>
    <x v="2"/>
    <x v="1"/>
    <x v="44"/>
    <n v="21"/>
    <n v="3"/>
    <x v="2"/>
    <n v="9"/>
    <n v="403.48888888888888"/>
    <n v="3631.4"/>
    <n v="225.95377777777782"/>
    <n v="1597.8159999999998"/>
    <x v="8"/>
    <x v="4"/>
  </r>
  <r>
    <s v="SO - 0007603"/>
    <d v="2016-09-08T00:00:00"/>
    <x v="13"/>
    <n v="19"/>
    <x v="1"/>
    <s v="AUD"/>
    <x v="3"/>
    <x v="2"/>
    <x v="46"/>
    <n v="55"/>
    <n v="8"/>
    <x v="6"/>
    <n v="9"/>
    <n v="719.13333333333333"/>
    <n v="6472.2"/>
    <n v="596.88066666666657"/>
    <n v="1100.2740000000003"/>
    <x v="8"/>
    <x v="4"/>
  </r>
  <r>
    <s v="SO - 0007604"/>
    <d v="2016-09-08T00:00:00"/>
    <x v="8"/>
    <n v="9"/>
    <x v="1"/>
    <s v="AUD"/>
    <x v="2"/>
    <x v="0"/>
    <x v="38"/>
    <n v="27"/>
    <n v="4"/>
    <x v="5"/>
    <n v="9"/>
    <n v="210.67777777777781"/>
    <n v="1896.1000000000004"/>
    <n v="174.86255555555556"/>
    <n v="322.33700000000044"/>
    <x v="8"/>
    <x v="4"/>
  </r>
  <r>
    <s v="SO - 0007605"/>
    <d v="2016-09-08T00:00:00"/>
    <x v="7"/>
    <n v="17"/>
    <x v="1"/>
    <s v="AUD"/>
    <x v="0"/>
    <x v="2"/>
    <x v="21"/>
    <n v="49"/>
    <n v="7"/>
    <x v="3"/>
    <n v="4"/>
    <n v="203.97777777777776"/>
    <n v="815.91111111111104"/>
    <n v="132.58555555555554"/>
    <n v="285.56888888888886"/>
    <x v="8"/>
    <x v="4"/>
  </r>
  <r>
    <s v="SO - 0007606"/>
    <d v="2016-09-09T00:00:00"/>
    <x v="9"/>
    <n v="18"/>
    <x v="0"/>
    <s v="AUD"/>
    <x v="0"/>
    <x v="2"/>
    <x v="56"/>
    <n v="52"/>
    <n v="8"/>
    <x v="6"/>
    <n v="5"/>
    <n v="440.71111111111111"/>
    <n v="2203.5555555555557"/>
    <n v="180.69155555555554"/>
    <n v="1300.097777777778"/>
    <x v="8"/>
    <x v="4"/>
  </r>
  <r>
    <s v="SO - 0007607"/>
    <d v="2016-09-09T00:00:00"/>
    <x v="4"/>
    <n v="7"/>
    <x v="0"/>
    <s v="AUD"/>
    <x v="2"/>
    <x v="1"/>
    <x v="4"/>
    <n v="18"/>
    <n v="3"/>
    <x v="2"/>
    <n v="4"/>
    <n v="317.87777777777779"/>
    <n v="1271.5111111111112"/>
    <n v="146.2237777777778"/>
    <n v="686.61599999999999"/>
    <x v="8"/>
    <x v="4"/>
  </r>
  <r>
    <s v="SO - 0007608"/>
    <d v="2016-09-09T00:00:00"/>
    <x v="7"/>
    <n v="17"/>
    <x v="0"/>
    <s v="AUD"/>
    <x v="0"/>
    <x v="2"/>
    <x v="30"/>
    <n v="47"/>
    <n v="7"/>
    <x v="3"/>
    <n v="9"/>
    <n v="220.35555555555555"/>
    <n v="1983.2"/>
    <n v="178.488"/>
    <n v="376.80799999999999"/>
    <x v="8"/>
    <x v="4"/>
  </r>
  <r>
    <s v="SO - 0007609"/>
    <d v="2016-09-10T00:00:00"/>
    <x v="0"/>
    <n v="15"/>
    <x v="1"/>
    <s v="AUD"/>
    <x v="0"/>
    <x v="0"/>
    <x v="0"/>
    <n v="41"/>
    <n v="6"/>
    <x v="0"/>
    <n v="2"/>
    <n v="125.8111111111111"/>
    <n v="251.62222222222221"/>
    <n v="69.196111111111108"/>
    <n v="113.22999999999999"/>
    <x v="8"/>
    <x v="4"/>
  </r>
  <r>
    <s v="SO - 0007610"/>
    <d v="2016-09-10T00:00:00"/>
    <x v="5"/>
    <n v="16"/>
    <x v="0"/>
    <s v="AUD"/>
    <x v="0"/>
    <x v="0"/>
    <x v="5"/>
    <n v="45"/>
    <n v="7"/>
    <x v="3"/>
    <n v="2"/>
    <n v="110.17777777777778"/>
    <n v="220.35555555555555"/>
    <n v="48.478222222222229"/>
    <n v="123.3991111111111"/>
    <x v="8"/>
    <x v="4"/>
  </r>
  <r>
    <s v="SO - 0007611"/>
    <d v="2016-09-10T00:00:00"/>
    <x v="8"/>
    <n v="9"/>
    <x v="1"/>
    <s v="AUD"/>
    <x v="2"/>
    <x v="0"/>
    <x v="53"/>
    <n v="26"/>
    <n v="4"/>
    <x v="5"/>
    <n v="1"/>
    <n v="285.12222222222221"/>
    <n v="285.12222222222221"/>
    <n v="114.0488888888889"/>
    <n v="171.07333333333332"/>
    <x v="8"/>
    <x v="4"/>
  </r>
  <r>
    <s v="SO - 0007612"/>
    <d v="2016-09-11T00:00:00"/>
    <x v="3"/>
    <n v="6"/>
    <x v="0"/>
    <s v="AUD"/>
    <x v="2"/>
    <x v="1"/>
    <x v="26"/>
    <n v="15"/>
    <n v="3"/>
    <x v="2"/>
    <n v="7"/>
    <n v="129.53333333333333"/>
    <n v="906.73333333333335"/>
    <n v="68.652666666666676"/>
    <n v="426.16466666666662"/>
    <x v="8"/>
    <x v="4"/>
  </r>
  <r>
    <s v="SO - 0007613"/>
    <d v="2016-09-11T00:00:00"/>
    <x v="6"/>
    <n v="1"/>
    <x v="0"/>
    <s v="AUD"/>
    <x v="2"/>
    <x v="1"/>
    <x v="9"/>
    <n v="3"/>
    <n v="1"/>
    <x v="4"/>
    <n v="9"/>
    <n v="29.777777777777779"/>
    <n v="268"/>
    <n v="16.973333333333333"/>
    <n v="115.24000000000001"/>
    <x v="8"/>
    <x v="4"/>
  </r>
  <r>
    <s v="SO - 0007614"/>
    <d v="2016-09-11T00:00:00"/>
    <x v="13"/>
    <n v="19"/>
    <x v="1"/>
    <s v="AUD"/>
    <x v="3"/>
    <x v="2"/>
    <x v="23"/>
    <n v="53"/>
    <n v="8"/>
    <x v="6"/>
    <n v="3"/>
    <n v="23.822222222222223"/>
    <n v="71.466666666666669"/>
    <n v="14.05511111111111"/>
    <n v="29.301333333333339"/>
    <x v="8"/>
    <x v="4"/>
  </r>
  <r>
    <s v="SO - 0007615"/>
    <d v="2016-09-11T00:00:00"/>
    <x v="0"/>
    <n v="15"/>
    <x v="1"/>
    <s v="AUD"/>
    <x v="0"/>
    <x v="0"/>
    <x v="57"/>
    <n v="43"/>
    <n v="6"/>
    <x v="0"/>
    <n v="8"/>
    <n v="18.611111111111111"/>
    <n v="148.88888888888889"/>
    <n v="13.958333333333334"/>
    <n v="37.222222222222214"/>
    <x v="8"/>
    <x v="4"/>
  </r>
  <r>
    <s v="SO - 0007616"/>
    <d v="2016-09-11T00:00:00"/>
    <x v="8"/>
    <n v="9"/>
    <x v="0"/>
    <s v="AUD"/>
    <x v="2"/>
    <x v="0"/>
    <x v="53"/>
    <n v="26"/>
    <n v="4"/>
    <x v="5"/>
    <n v="3"/>
    <n v="126.55555555555556"/>
    <n v="379.66666666666669"/>
    <n v="50.622222222222227"/>
    <n v="227.8"/>
    <x v="8"/>
    <x v="4"/>
  </r>
  <r>
    <s v="SO - 0007617"/>
    <d v="2016-09-11T00:00:00"/>
    <x v="1"/>
    <n v="11"/>
    <x v="0"/>
    <s v="AUD"/>
    <x v="1"/>
    <x v="0"/>
    <x v="43"/>
    <n v="30"/>
    <n v="5"/>
    <x v="1"/>
    <n v="7"/>
    <n v="279.91111111111115"/>
    <n v="1959.3777777777782"/>
    <n v="159.54933333333332"/>
    <n v="842.53244444444499"/>
    <x v="8"/>
    <x v="4"/>
  </r>
  <r>
    <s v="SO - 0007618"/>
    <d v="2016-09-11T00:00:00"/>
    <x v="0"/>
    <n v="15"/>
    <x v="2"/>
    <s v="AUD"/>
    <x v="0"/>
    <x v="0"/>
    <x v="0"/>
    <n v="41"/>
    <n v="6"/>
    <x v="0"/>
    <n v="3"/>
    <n v="294.8"/>
    <n v="884.40000000000009"/>
    <n v="129.71200000000002"/>
    <n v="495.26400000000001"/>
    <x v="8"/>
    <x v="4"/>
  </r>
  <r>
    <s v="SO - 0007619"/>
    <d v="2016-09-12T00:00:00"/>
    <x v="12"/>
    <n v="2"/>
    <x v="0"/>
    <s v="AUD"/>
    <x v="2"/>
    <x v="1"/>
    <x v="37"/>
    <n v="5"/>
    <n v="1"/>
    <x v="4"/>
    <n v="4"/>
    <n v="18.611111111111111"/>
    <n v="74.444444444444443"/>
    <n v="15.819444444444445"/>
    <n v="11.166666666666664"/>
    <x v="8"/>
    <x v="4"/>
  </r>
  <r>
    <s v="SO - 0007620"/>
    <d v="2016-09-12T00:00:00"/>
    <x v="1"/>
    <n v="11"/>
    <x v="0"/>
    <s v="AUD"/>
    <x v="1"/>
    <x v="0"/>
    <x v="42"/>
    <n v="32"/>
    <n v="5"/>
    <x v="1"/>
    <n v="4"/>
    <n v="218.12222222222223"/>
    <n v="872.48888888888894"/>
    <n v="181.04144444444444"/>
    <n v="148.32311111111119"/>
    <x v="8"/>
    <x v="4"/>
  </r>
  <r>
    <s v="SO - 0007621"/>
    <d v="2016-09-12T00:00:00"/>
    <x v="12"/>
    <n v="2"/>
    <x v="0"/>
    <s v="AUD"/>
    <x v="2"/>
    <x v="1"/>
    <x v="29"/>
    <n v="6"/>
    <n v="1"/>
    <x v="4"/>
    <n v="1"/>
    <n v="19.355555555555558"/>
    <n v="19.355555555555558"/>
    <n v="8.3228888888888903"/>
    <n v="11.032666666666668"/>
    <x v="8"/>
    <x v="4"/>
  </r>
  <r>
    <s v="SO - 0007622"/>
    <d v="2016-09-12T00:00:00"/>
    <x v="8"/>
    <n v="9"/>
    <x v="1"/>
    <s v="AUD"/>
    <x v="2"/>
    <x v="0"/>
    <x v="53"/>
    <n v="26"/>
    <n v="4"/>
    <x v="5"/>
    <n v="3"/>
    <n v="384.87777777777779"/>
    <n v="1154.6333333333334"/>
    <n v="323.29733333333331"/>
    <n v="184.7413333333335"/>
    <x v="8"/>
    <x v="4"/>
  </r>
  <r>
    <s v="SO - 0007623"/>
    <d v="2016-09-13T00:00:00"/>
    <x v="15"/>
    <n v="13"/>
    <x v="2"/>
    <s v="AUD"/>
    <x v="1"/>
    <x v="0"/>
    <x v="18"/>
    <n v="37"/>
    <n v="6"/>
    <x v="0"/>
    <n v="2"/>
    <n v="445.17777777777775"/>
    <n v="890.3555555555555"/>
    <n v="351.69044444444444"/>
    <n v="186.97466666666662"/>
    <x v="8"/>
    <x v="4"/>
  </r>
  <r>
    <s v="SO - 0007624"/>
    <d v="2016-09-13T00:00:00"/>
    <x v="7"/>
    <n v="17"/>
    <x v="2"/>
    <s v="AUD"/>
    <x v="0"/>
    <x v="2"/>
    <x v="7"/>
    <n v="48"/>
    <n v="7"/>
    <x v="3"/>
    <n v="9"/>
    <n v="439.9666666666667"/>
    <n v="3959.7000000000003"/>
    <n v="193.58533333333332"/>
    <n v="2217.4320000000002"/>
    <x v="8"/>
    <x v="4"/>
  </r>
  <r>
    <s v="SO - 0007625"/>
    <d v="2016-09-13T00:00:00"/>
    <x v="15"/>
    <n v="13"/>
    <x v="2"/>
    <s v="AUD"/>
    <x v="1"/>
    <x v="0"/>
    <x v="18"/>
    <n v="37"/>
    <n v="6"/>
    <x v="0"/>
    <n v="3"/>
    <n v="202.48888888888891"/>
    <n v="607.4666666666667"/>
    <n v="135.66755555555557"/>
    <n v="200.464"/>
    <x v="8"/>
    <x v="4"/>
  </r>
  <r>
    <s v="SO - 0007626"/>
    <d v="2016-09-13T00:00:00"/>
    <x v="13"/>
    <n v="19"/>
    <x v="1"/>
    <s v="AUD"/>
    <x v="3"/>
    <x v="2"/>
    <x v="46"/>
    <n v="55"/>
    <n v="8"/>
    <x v="6"/>
    <n v="1"/>
    <n v="256.83333333333331"/>
    <n v="256.83333333333331"/>
    <n v="169.51000000000002"/>
    <n v="87.323333333333295"/>
    <x v="8"/>
    <x v="4"/>
  </r>
  <r>
    <s v="SO - 0007627"/>
    <d v="2016-09-14T00:00:00"/>
    <x v="11"/>
    <n v="20"/>
    <x v="1"/>
    <s v="AUD"/>
    <x v="3"/>
    <x v="2"/>
    <x v="22"/>
    <n v="58"/>
    <n v="8"/>
    <x v="6"/>
    <n v="9"/>
    <n v="99.01111111111112"/>
    <n v="891.10000000000014"/>
    <n v="69.307777777777773"/>
    <n v="267.33000000000015"/>
    <x v="8"/>
    <x v="4"/>
  </r>
  <r>
    <s v="SO - 0007628"/>
    <d v="2016-09-14T00:00:00"/>
    <x v="4"/>
    <n v="7"/>
    <x v="2"/>
    <s v="AUD"/>
    <x v="2"/>
    <x v="1"/>
    <x v="48"/>
    <n v="20"/>
    <n v="3"/>
    <x v="2"/>
    <n v="1"/>
    <n v="23.077777777777779"/>
    <n v="23.077777777777779"/>
    <n v="10.846555555555556"/>
    <n v="12.231222222222224"/>
    <x v="8"/>
    <x v="4"/>
  </r>
  <r>
    <s v="SO - 0007629"/>
    <d v="2016-09-14T00:00:00"/>
    <x v="14"/>
    <n v="10"/>
    <x v="0"/>
    <s v="AUD"/>
    <x v="1"/>
    <x v="0"/>
    <x v="17"/>
    <n v="28"/>
    <n v="4"/>
    <x v="5"/>
    <n v="7"/>
    <n v="142.1888888888889"/>
    <n v="995.32222222222231"/>
    <n v="75.360111111111124"/>
    <n v="467.80144444444443"/>
    <x v="8"/>
    <x v="4"/>
  </r>
  <r>
    <s v="SO - 0007630"/>
    <d v="2016-09-14T00:00:00"/>
    <x v="14"/>
    <n v="10"/>
    <x v="0"/>
    <s v="AUD"/>
    <x v="1"/>
    <x v="0"/>
    <x v="17"/>
    <n v="28"/>
    <n v="4"/>
    <x v="5"/>
    <n v="8"/>
    <n v="25.311111111111114"/>
    <n v="202.48888888888891"/>
    <n v="11.136888888888889"/>
    <n v="113.3937777777778"/>
    <x v="8"/>
    <x v="4"/>
  </r>
  <r>
    <s v="SO - 0007631"/>
    <d v="2016-09-14T00:00:00"/>
    <x v="14"/>
    <n v="10"/>
    <x v="0"/>
    <s v="AUD"/>
    <x v="1"/>
    <x v="0"/>
    <x v="17"/>
    <n v="28"/>
    <n v="4"/>
    <x v="5"/>
    <n v="6"/>
    <n v="113.15555555555555"/>
    <n v="678.93333333333328"/>
    <n v="73.551111111111112"/>
    <n v="237.62666666666661"/>
    <x v="8"/>
    <x v="4"/>
  </r>
  <r>
    <s v="SO - 0007632"/>
    <d v="2016-09-15T00:00:00"/>
    <x v="6"/>
    <n v="1"/>
    <x v="0"/>
    <s v="AUD"/>
    <x v="2"/>
    <x v="1"/>
    <x v="6"/>
    <n v="1"/>
    <n v="1"/>
    <x v="4"/>
    <n v="1"/>
    <n v="437.73333333333335"/>
    <n v="437.73333333333335"/>
    <n v="205.73466666666664"/>
    <n v="231.99866666666671"/>
    <x v="8"/>
    <x v="4"/>
  </r>
  <r>
    <s v="SO - 0007633"/>
    <d v="2016-09-15T00:00:00"/>
    <x v="14"/>
    <n v="10"/>
    <x v="0"/>
    <s v="AUD"/>
    <x v="2"/>
    <x v="0"/>
    <x v="38"/>
    <n v="27"/>
    <n v="4"/>
    <x v="5"/>
    <n v="6"/>
    <n v="111.66666666666667"/>
    <n v="670"/>
    <n v="63.649999999999991"/>
    <n v="288.10000000000002"/>
    <x v="8"/>
    <x v="4"/>
  </r>
  <r>
    <s v="SO - 0007634"/>
    <d v="2016-09-15T00:00:00"/>
    <x v="7"/>
    <n v="17"/>
    <x v="1"/>
    <s v="AUD"/>
    <x v="0"/>
    <x v="2"/>
    <x v="21"/>
    <n v="49"/>
    <n v="7"/>
    <x v="3"/>
    <n v="9"/>
    <n v="120.60000000000001"/>
    <n v="1085.4000000000001"/>
    <n v="92.862000000000009"/>
    <n v="249.64200000000005"/>
    <x v="8"/>
    <x v="4"/>
  </r>
  <r>
    <s v="SO - 0007635"/>
    <d v="2016-09-16T00:00:00"/>
    <x v="17"/>
    <n v="14"/>
    <x v="1"/>
    <s v="AUD"/>
    <x v="1"/>
    <x v="0"/>
    <x v="19"/>
    <n v="38"/>
    <n v="6"/>
    <x v="0"/>
    <n v="6"/>
    <n v="430.28888888888889"/>
    <n v="2581.7333333333336"/>
    <n v="305.50511111111109"/>
    <n v="748.70266666666703"/>
    <x v="8"/>
    <x v="4"/>
  </r>
  <r>
    <s v="SO - 0007636"/>
    <d v="2016-09-16T00:00:00"/>
    <x v="7"/>
    <n v="17"/>
    <x v="0"/>
    <s v="AUD"/>
    <x v="0"/>
    <x v="2"/>
    <x v="21"/>
    <n v="49"/>
    <n v="7"/>
    <x v="3"/>
    <n v="2"/>
    <n v="445.17777777777775"/>
    <n v="890.3555555555555"/>
    <n v="253.75133333333329"/>
    <n v="382.85288888888891"/>
    <x v="8"/>
    <x v="4"/>
  </r>
  <r>
    <s v="SO - 0007637"/>
    <d v="2016-09-16T00:00:00"/>
    <x v="12"/>
    <n v="2"/>
    <x v="0"/>
    <s v="AUD"/>
    <x v="2"/>
    <x v="1"/>
    <x v="29"/>
    <n v="6"/>
    <n v="1"/>
    <x v="4"/>
    <n v="7"/>
    <n v="26.055555555555557"/>
    <n v="182.38888888888891"/>
    <n v="14.07"/>
    <n v="83.898888888888905"/>
    <x v="8"/>
    <x v="4"/>
  </r>
  <r>
    <s v="SO - 0007638"/>
    <d v="2016-09-16T00:00:00"/>
    <x v="7"/>
    <n v="17"/>
    <x v="1"/>
    <s v="AUD"/>
    <x v="0"/>
    <x v="2"/>
    <x v="21"/>
    <n v="49"/>
    <n v="7"/>
    <x v="3"/>
    <n v="8"/>
    <n v="119.85555555555555"/>
    <n v="958.84444444444443"/>
    <n v="77.906111111111116"/>
    <n v="335.59555555555551"/>
    <x v="8"/>
    <x v="4"/>
  </r>
  <r>
    <s v="SO - 0007639"/>
    <d v="2016-09-17T00:00:00"/>
    <x v="3"/>
    <n v="6"/>
    <x v="0"/>
    <s v="AUD"/>
    <x v="2"/>
    <x v="1"/>
    <x v="20"/>
    <n v="16"/>
    <n v="3"/>
    <x v="2"/>
    <n v="7"/>
    <n v="280.65555555555557"/>
    <n v="1964.588888888889"/>
    <n v="143.13433333333333"/>
    <n v="962.64855555555562"/>
    <x v="8"/>
    <x v="4"/>
  </r>
  <r>
    <s v="SO - 0007640"/>
    <d v="2016-09-17T00:00:00"/>
    <x v="14"/>
    <n v="10"/>
    <x v="1"/>
    <s v="AUD"/>
    <x v="1"/>
    <x v="0"/>
    <x v="17"/>
    <n v="28"/>
    <n v="4"/>
    <x v="5"/>
    <n v="1"/>
    <n v="265.02222222222224"/>
    <n v="265.02222222222224"/>
    <n v="182.86533333333333"/>
    <n v="82.156888888888915"/>
    <x v="8"/>
    <x v="4"/>
  </r>
  <r>
    <s v="SO - 0007641"/>
    <d v="2016-09-17T00:00:00"/>
    <x v="6"/>
    <n v="1"/>
    <x v="0"/>
    <s v="AUD"/>
    <x v="2"/>
    <x v="1"/>
    <x v="41"/>
    <n v="2"/>
    <n v="1"/>
    <x v="4"/>
    <n v="5"/>
    <n v="22.333333333333332"/>
    <n v="111.66666666666666"/>
    <n v="18.760000000000002"/>
    <n v="17.866666666666646"/>
    <x v="8"/>
    <x v="4"/>
  </r>
  <r>
    <s v="SO - 0007642"/>
    <d v="2016-09-17T00:00:00"/>
    <x v="7"/>
    <n v="17"/>
    <x v="0"/>
    <s v="AUD"/>
    <x v="0"/>
    <x v="2"/>
    <x v="7"/>
    <n v="48"/>
    <n v="7"/>
    <x v="3"/>
    <n v="6"/>
    <n v="116.87777777777779"/>
    <n v="701.26666666666677"/>
    <n v="78.308111111111131"/>
    <n v="231.41800000000001"/>
    <x v="8"/>
    <x v="4"/>
  </r>
  <r>
    <s v="SO - 0007643"/>
    <d v="2016-09-17T00:00:00"/>
    <x v="16"/>
    <n v="5"/>
    <x v="1"/>
    <s v="AUD"/>
    <x v="2"/>
    <x v="1"/>
    <x v="24"/>
    <n v="14"/>
    <n v="2"/>
    <x v="7"/>
    <n v="3"/>
    <n v="101.24444444444445"/>
    <n v="303.73333333333335"/>
    <n v="49.609777777777779"/>
    <n v="154.904"/>
    <x v="8"/>
    <x v="4"/>
  </r>
  <r>
    <s v="SO - 0007644"/>
    <d v="2016-09-17T00:00:00"/>
    <x v="13"/>
    <n v="19"/>
    <x v="0"/>
    <s v="AUD"/>
    <x v="3"/>
    <x v="2"/>
    <x v="46"/>
    <n v="55"/>
    <n v="8"/>
    <x v="6"/>
    <n v="7"/>
    <n v="194.3"/>
    <n v="1360.1000000000001"/>
    <n v="134.06699999999998"/>
    <n v="421.63100000000031"/>
    <x v="8"/>
    <x v="4"/>
  </r>
  <r>
    <s v="SO - 0007645"/>
    <d v="2016-09-18T00:00:00"/>
    <x v="0"/>
    <n v="15"/>
    <x v="0"/>
    <s v="AUD"/>
    <x v="0"/>
    <x v="0"/>
    <x v="8"/>
    <n v="42"/>
    <n v="6"/>
    <x v="0"/>
    <n v="3"/>
    <n v="139.21111111111111"/>
    <n v="417.63333333333333"/>
    <n v="84.918777777777777"/>
    <n v="162.87700000000001"/>
    <x v="8"/>
    <x v="4"/>
  </r>
  <r>
    <s v="SO - 0007646"/>
    <d v="2016-09-18T00:00:00"/>
    <x v="17"/>
    <n v="14"/>
    <x v="0"/>
    <s v="AUD"/>
    <x v="1"/>
    <x v="0"/>
    <x v="28"/>
    <n v="40"/>
    <n v="6"/>
    <x v="0"/>
    <n v="5"/>
    <n v="431.77777777777777"/>
    <n v="2158.8888888888887"/>
    <n v="323.83333333333331"/>
    <n v="539.72222222222217"/>
    <x v="8"/>
    <x v="4"/>
  </r>
  <r>
    <s v="SO - 0007647"/>
    <d v="2016-09-18T00:00:00"/>
    <x v="6"/>
    <n v="1"/>
    <x v="1"/>
    <s v="AUD"/>
    <x v="2"/>
    <x v="1"/>
    <x v="41"/>
    <n v="2"/>
    <n v="1"/>
    <x v="4"/>
    <n v="2"/>
    <n v="109.43333333333334"/>
    <n v="218.86666666666667"/>
    <n v="91.923999999999992"/>
    <n v="35.018666666666689"/>
    <x v="8"/>
    <x v="4"/>
  </r>
  <r>
    <s v="SO - 0007648"/>
    <d v="2016-09-19T00:00:00"/>
    <x v="17"/>
    <n v="14"/>
    <x v="1"/>
    <s v="AUD"/>
    <x v="1"/>
    <x v="0"/>
    <x v="50"/>
    <n v="39"/>
    <n v="6"/>
    <x v="0"/>
    <n v="7"/>
    <n v="122.08888888888889"/>
    <n v="854.62222222222226"/>
    <n v="94.00844444444445"/>
    <n v="196.56311111111108"/>
    <x v="8"/>
    <x v="4"/>
  </r>
  <r>
    <s v="SO - 0007649"/>
    <d v="2016-09-19T00:00:00"/>
    <x v="14"/>
    <n v="10"/>
    <x v="2"/>
    <s v="AUD"/>
    <x v="2"/>
    <x v="0"/>
    <x v="38"/>
    <n v="27"/>
    <n v="4"/>
    <x v="5"/>
    <n v="6"/>
    <n v="125.8111111111111"/>
    <n v="754.86666666666656"/>
    <n v="103.1651111111111"/>
    <n v="135.87599999999998"/>
    <x v="8"/>
    <x v="4"/>
  </r>
  <r>
    <s v="SO - 0007650"/>
    <d v="2016-09-19T00:00:00"/>
    <x v="13"/>
    <n v="19"/>
    <x v="1"/>
    <s v="AUD"/>
    <x v="3"/>
    <x v="2"/>
    <x v="39"/>
    <n v="54"/>
    <n v="8"/>
    <x v="6"/>
    <n v="2"/>
    <n v="582.15555555555557"/>
    <n v="1164.3111111111111"/>
    <n v="424.97355555555555"/>
    <n v="314.36400000000003"/>
    <x v="8"/>
    <x v="4"/>
  </r>
  <r>
    <s v="SO - 0007651"/>
    <d v="2016-09-19T00:00:00"/>
    <x v="16"/>
    <n v="5"/>
    <x v="2"/>
    <s v="AUD"/>
    <x v="2"/>
    <x v="1"/>
    <x v="35"/>
    <n v="13"/>
    <n v="2"/>
    <x v="7"/>
    <n v="9"/>
    <n v="21.588888888888889"/>
    <n v="194.3"/>
    <n v="12.08977777777778"/>
    <n v="85.49199999999999"/>
    <x v="8"/>
    <x v="4"/>
  </r>
  <r>
    <s v="SO - 0007652"/>
    <d v="2016-09-20T00:00:00"/>
    <x v="5"/>
    <n v="16"/>
    <x v="1"/>
    <s v="AUD"/>
    <x v="0"/>
    <x v="0"/>
    <x v="47"/>
    <n v="44"/>
    <n v="7"/>
    <x v="3"/>
    <n v="8"/>
    <n v="297.03333333333336"/>
    <n v="2376.2666666666669"/>
    <n v="136.63533333333334"/>
    <n v="1283.1840000000002"/>
    <x v="8"/>
    <x v="4"/>
  </r>
  <r>
    <s v="SO - 0007653"/>
    <d v="2016-09-20T00:00:00"/>
    <x v="1"/>
    <n v="11"/>
    <x v="2"/>
    <s v="AUD"/>
    <x v="1"/>
    <x v="0"/>
    <x v="43"/>
    <n v="30"/>
    <n v="5"/>
    <x v="1"/>
    <n v="3"/>
    <n v="104.22222222222223"/>
    <n v="312.66666666666669"/>
    <n v="73.997777777777785"/>
    <n v="90.673333333333346"/>
    <x v="8"/>
    <x v="4"/>
  </r>
  <r>
    <s v="SO - 0007654"/>
    <d v="2016-09-20T00:00:00"/>
    <x v="6"/>
    <n v="1"/>
    <x v="0"/>
    <s v="AUD"/>
    <x v="2"/>
    <x v="1"/>
    <x v="41"/>
    <n v="2"/>
    <n v="1"/>
    <x v="4"/>
    <n v="9"/>
    <n v="289.5888888888889"/>
    <n v="2606.3000000000002"/>
    <n v="185.33688888888889"/>
    <n v="938.26800000000003"/>
    <x v="8"/>
    <x v="4"/>
  </r>
  <r>
    <s v="SO - 0007655"/>
    <d v="2016-09-21T00:00:00"/>
    <x v="4"/>
    <n v="7"/>
    <x v="1"/>
    <s v="AUD"/>
    <x v="2"/>
    <x v="1"/>
    <x v="4"/>
    <n v="18"/>
    <n v="3"/>
    <x v="2"/>
    <n v="2"/>
    <n v="113.90000000000002"/>
    <n v="227.80000000000004"/>
    <n v="96.814999999999998"/>
    <n v="34.170000000000044"/>
    <x v="8"/>
    <x v="4"/>
  </r>
  <r>
    <s v="SO - 0007656"/>
    <d v="2016-09-21T00:00:00"/>
    <x v="14"/>
    <n v="10"/>
    <x v="0"/>
    <s v="AUD"/>
    <x v="1"/>
    <x v="0"/>
    <x v="45"/>
    <n v="29"/>
    <n v="4"/>
    <x v="5"/>
    <n v="1"/>
    <n v="27.544444444444444"/>
    <n v="27.544444444444444"/>
    <n v="15.975777777777775"/>
    <n v="11.568666666666669"/>
    <x v="8"/>
    <x v="4"/>
  </r>
  <r>
    <s v="SO - 0007657"/>
    <d v="2016-09-21T00:00:00"/>
    <x v="2"/>
    <n v="12"/>
    <x v="2"/>
    <s v="AUD"/>
    <x v="1"/>
    <x v="0"/>
    <x v="16"/>
    <n v="35"/>
    <n v="5"/>
    <x v="1"/>
    <n v="5"/>
    <n v="212.91111111111113"/>
    <n v="1064.5555555555557"/>
    <n v="149.03777777777776"/>
    <n v="319.36666666666679"/>
    <x v="8"/>
    <x v="4"/>
  </r>
  <r>
    <s v="SO - 0007658"/>
    <d v="2016-09-22T00:00:00"/>
    <x v="16"/>
    <n v="5"/>
    <x v="1"/>
    <s v="AUD"/>
    <x v="2"/>
    <x v="1"/>
    <x v="51"/>
    <n v="12"/>
    <n v="2"/>
    <x v="7"/>
    <n v="8"/>
    <n v="191.32222222222222"/>
    <n v="1530.5777777777778"/>
    <n v="120.533"/>
    <n v="566.31377777777777"/>
    <x v="8"/>
    <x v="4"/>
  </r>
  <r>
    <s v="SO - 0007659"/>
    <d v="2016-09-22T00:00:00"/>
    <x v="7"/>
    <n v="17"/>
    <x v="2"/>
    <s v="AUD"/>
    <x v="0"/>
    <x v="2"/>
    <x v="7"/>
    <n v="48"/>
    <n v="7"/>
    <x v="3"/>
    <n v="6"/>
    <n v="115.38888888888889"/>
    <n v="692.33333333333326"/>
    <n v="80.772222222222211"/>
    <n v="207.7"/>
    <x v="8"/>
    <x v="4"/>
  </r>
  <r>
    <s v="SO - 0007660"/>
    <d v="2016-09-22T00:00:00"/>
    <x v="18"/>
    <n v="3"/>
    <x v="1"/>
    <s v="AUD"/>
    <x v="2"/>
    <x v="1"/>
    <x v="27"/>
    <n v="7"/>
    <n v="1"/>
    <x v="4"/>
    <n v="5"/>
    <n v="324.57777777777778"/>
    <n v="1622.8888888888889"/>
    <n v="233.69600000000003"/>
    <n v="454.4088888888889"/>
    <x v="8"/>
    <x v="4"/>
  </r>
  <r>
    <s v="SO - 0007661"/>
    <d v="2016-09-22T00:00:00"/>
    <x v="2"/>
    <n v="12"/>
    <x v="2"/>
    <s v="AUD"/>
    <x v="1"/>
    <x v="0"/>
    <x v="40"/>
    <n v="33"/>
    <n v="5"/>
    <x v="1"/>
    <n v="3"/>
    <n v="559.07777777777778"/>
    <n v="1677.2333333333333"/>
    <n v="469.62533333333329"/>
    <n v="268.3573333333336"/>
    <x v="8"/>
    <x v="4"/>
  </r>
  <r>
    <s v="SO - 0007662"/>
    <d v="2016-09-23T00:00:00"/>
    <x v="19"/>
    <n v="4"/>
    <x v="0"/>
    <s v="AUD"/>
    <x v="2"/>
    <x v="1"/>
    <x v="33"/>
    <n v="10"/>
    <n v="2"/>
    <x v="7"/>
    <n v="7"/>
    <n v="428.8"/>
    <n v="3001.6"/>
    <n v="231.55200000000002"/>
    <n v="1380.7359999999999"/>
    <x v="8"/>
    <x v="4"/>
  </r>
  <r>
    <s v="SO - 0007663"/>
    <d v="2016-09-23T00:00:00"/>
    <x v="15"/>
    <n v="13"/>
    <x v="1"/>
    <s v="AUD"/>
    <x v="1"/>
    <x v="0"/>
    <x v="18"/>
    <n v="37"/>
    <n v="5"/>
    <x v="1"/>
    <n v="8"/>
    <n v="110.17777777777778"/>
    <n v="881.42222222222222"/>
    <n v="57.292444444444449"/>
    <n v="423.08266666666663"/>
    <x v="8"/>
    <x v="4"/>
  </r>
  <r>
    <s v="SO - 0007664"/>
    <d v="2016-09-23T00:00:00"/>
    <x v="5"/>
    <n v="16"/>
    <x v="1"/>
    <s v="AUD"/>
    <x v="0"/>
    <x v="2"/>
    <x v="30"/>
    <n v="47"/>
    <n v="7"/>
    <x v="3"/>
    <n v="9"/>
    <n v="100.5"/>
    <n v="904.5"/>
    <n v="40.200000000000003"/>
    <n v="542.70000000000005"/>
    <x v="8"/>
    <x v="4"/>
  </r>
  <r>
    <s v="SO - 0007665"/>
    <d v="2016-09-23T00:00:00"/>
    <x v="10"/>
    <n v="8"/>
    <x v="0"/>
    <s v="AUD"/>
    <x v="2"/>
    <x v="1"/>
    <x v="44"/>
    <n v="21"/>
    <n v="3"/>
    <x v="2"/>
    <n v="7"/>
    <n v="707.22222222222217"/>
    <n v="4950.5555555555547"/>
    <n v="558.70555555555563"/>
    <n v="1039.6166666666654"/>
    <x v="8"/>
    <x v="4"/>
  </r>
  <r>
    <s v="SO - 0007666"/>
    <d v="2016-09-23T00:00:00"/>
    <x v="10"/>
    <n v="8"/>
    <x v="1"/>
    <s v="AUD"/>
    <x v="2"/>
    <x v="1"/>
    <x v="44"/>
    <n v="21"/>
    <n v="3"/>
    <x v="2"/>
    <n v="3"/>
    <n v="129.53333333333333"/>
    <n v="388.6"/>
    <n v="67.35733333333333"/>
    <n v="186.52800000000002"/>
    <x v="8"/>
    <x v="4"/>
  </r>
  <r>
    <s v="SO - 0007667"/>
    <d v="2016-09-24T00:00:00"/>
    <x v="1"/>
    <n v="11"/>
    <x v="1"/>
    <s v="AUD"/>
    <x v="1"/>
    <x v="0"/>
    <x v="1"/>
    <n v="31"/>
    <n v="5"/>
    <x v="1"/>
    <n v="4"/>
    <n v="412.42222222222222"/>
    <n v="1649.6888888888889"/>
    <n v="288.69555555555553"/>
    <n v="494.90666666666675"/>
    <x v="8"/>
    <x v="4"/>
  </r>
  <r>
    <s v="SO - 0007668"/>
    <d v="2016-09-24T00:00:00"/>
    <x v="11"/>
    <n v="20"/>
    <x v="1"/>
    <s v="AUD"/>
    <x v="3"/>
    <x v="2"/>
    <x v="22"/>
    <n v="58"/>
    <n v="8"/>
    <x v="6"/>
    <n v="9"/>
    <n v="439.9666666666667"/>
    <n v="3959.7000000000003"/>
    <n v="237.58200000000002"/>
    <n v="1821.462"/>
    <x v="8"/>
    <x v="4"/>
  </r>
  <r>
    <s v="SO - 0007669"/>
    <d v="2016-09-25T00:00:00"/>
    <x v="3"/>
    <n v="6"/>
    <x v="2"/>
    <s v="AUD"/>
    <x v="2"/>
    <x v="1"/>
    <x v="3"/>
    <n v="17"/>
    <n v="3"/>
    <x v="2"/>
    <n v="5"/>
    <n v="114.64444444444445"/>
    <n v="573.22222222222217"/>
    <n v="90.569111111111113"/>
    <n v="120.37666666666661"/>
    <x v="8"/>
    <x v="4"/>
  </r>
  <r>
    <s v="SO - 0007670"/>
    <d v="2016-09-25T00:00:00"/>
    <x v="3"/>
    <n v="6"/>
    <x v="1"/>
    <s v="AUD"/>
    <x v="2"/>
    <x v="1"/>
    <x v="26"/>
    <n v="15"/>
    <n v="3"/>
    <x v="2"/>
    <n v="9"/>
    <n v="707.22222222222217"/>
    <n v="6365"/>
    <n v="579.9222222222221"/>
    <n v="1145.7000000000007"/>
    <x v="8"/>
    <x v="4"/>
  </r>
  <r>
    <s v="SO - 0007671"/>
    <d v="2016-09-25T00:00:00"/>
    <x v="12"/>
    <n v="2"/>
    <x v="1"/>
    <s v="AUD"/>
    <x v="2"/>
    <x v="1"/>
    <x v="15"/>
    <n v="4"/>
    <n v="1"/>
    <x v="4"/>
    <n v="9"/>
    <n v="284.37777777777779"/>
    <n v="2559.4"/>
    <n v="113.75111111111113"/>
    <n v="1535.6399999999999"/>
    <x v="8"/>
    <x v="4"/>
  </r>
  <r>
    <s v="SO - 0007672"/>
    <d v="2016-09-25T00:00:00"/>
    <x v="9"/>
    <n v="18"/>
    <x v="0"/>
    <s v="AUD"/>
    <x v="0"/>
    <x v="2"/>
    <x v="56"/>
    <n v="52"/>
    <n v="8"/>
    <x v="6"/>
    <n v="8"/>
    <n v="716.90000000000009"/>
    <n v="5735.2000000000007"/>
    <n v="487.49200000000008"/>
    <n v="1835.2640000000001"/>
    <x v="8"/>
    <x v="4"/>
  </r>
  <r>
    <s v="SO - 0007673"/>
    <d v="2016-09-25T00:00:00"/>
    <x v="4"/>
    <n v="7"/>
    <x v="1"/>
    <s v="AUD"/>
    <x v="2"/>
    <x v="1"/>
    <x v="44"/>
    <n v="21"/>
    <n v="3"/>
    <x v="2"/>
    <n v="4"/>
    <n v="27.544444444444444"/>
    <n v="110.17777777777778"/>
    <n v="12.395000000000001"/>
    <n v="60.597777777777772"/>
    <x v="8"/>
    <x v="4"/>
  </r>
  <r>
    <s v="SO - 0007674"/>
    <d v="2016-09-26T00:00:00"/>
    <x v="18"/>
    <n v="3"/>
    <x v="1"/>
    <s v="AUD"/>
    <x v="2"/>
    <x v="1"/>
    <x v="27"/>
    <n v="7"/>
    <n v="1"/>
    <x v="4"/>
    <n v="6"/>
    <n v="192.06666666666669"/>
    <n v="1152.4000000000001"/>
    <n v="153.65333333333334"/>
    <n v="230.48000000000002"/>
    <x v="8"/>
    <x v="4"/>
  </r>
  <r>
    <s v="SO - 0007675"/>
    <d v="2016-09-26T00:00:00"/>
    <x v="15"/>
    <n v="13"/>
    <x v="1"/>
    <s v="AUD"/>
    <x v="1"/>
    <x v="0"/>
    <x v="54"/>
    <n v="36"/>
    <n v="5"/>
    <x v="1"/>
    <n v="1"/>
    <n v="125.8111111111111"/>
    <n v="125.8111111111111"/>
    <n v="66.679888888888897"/>
    <n v="59.131222222222206"/>
    <x v="8"/>
    <x v="4"/>
  </r>
  <r>
    <s v="SO - 0007676"/>
    <d v="2016-09-26T00:00:00"/>
    <x v="19"/>
    <n v="4"/>
    <x v="1"/>
    <s v="AUD"/>
    <x v="2"/>
    <x v="1"/>
    <x v="33"/>
    <n v="10"/>
    <n v="2"/>
    <x v="7"/>
    <n v="9"/>
    <n v="439.22222222222223"/>
    <n v="3953"/>
    <n v="289.88666666666666"/>
    <n v="1344.02"/>
    <x v="8"/>
    <x v="4"/>
  </r>
  <r>
    <s v="SO - 0007677"/>
    <d v="2016-09-26T00:00:00"/>
    <x v="6"/>
    <n v="1"/>
    <x v="1"/>
    <s v="AUD"/>
    <x v="2"/>
    <x v="1"/>
    <x v="9"/>
    <n v="3"/>
    <n v="1"/>
    <x v="4"/>
    <n v="8"/>
    <n v="110.92222222222223"/>
    <n v="887.37777777777785"/>
    <n v="46.587333333333333"/>
    <n v="514.67911111111118"/>
    <x v="8"/>
    <x v="4"/>
  </r>
  <r>
    <s v="SO - 0007678"/>
    <d v="2016-09-26T00:00:00"/>
    <x v="5"/>
    <n v="16"/>
    <x v="1"/>
    <s v="AUD"/>
    <x v="0"/>
    <x v="0"/>
    <x v="5"/>
    <n v="45"/>
    <n v="7"/>
    <x v="3"/>
    <n v="3"/>
    <n v="119.11111111111111"/>
    <n v="357.33333333333337"/>
    <n v="95.288888888888891"/>
    <n v="71.466666666666697"/>
    <x v="8"/>
    <x v="4"/>
  </r>
  <r>
    <s v="SO - 0007679"/>
    <d v="2016-09-27T00:00:00"/>
    <x v="0"/>
    <n v="15"/>
    <x v="2"/>
    <s v="AUD"/>
    <x v="0"/>
    <x v="0"/>
    <x v="0"/>
    <n v="41"/>
    <n v="6"/>
    <x v="0"/>
    <n v="1"/>
    <n v="600.02222222222224"/>
    <n v="600.02222222222224"/>
    <n v="258.00955555555555"/>
    <n v="342.01266666666669"/>
    <x v="8"/>
    <x v="4"/>
  </r>
  <r>
    <s v="SO - 0007680"/>
    <d v="2016-09-28T00:00:00"/>
    <x v="6"/>
    <n v="1"/>
    <x v="1"/>
    <s v="AUD"/>
    <x v="2"/>
    <x v="1"/>
    <x v="41"/>
    <n v="2"/>
    <n v="1"/>
    <x v="4"/>
    <n v="1"/>
    <n v="195.04444444444445"/>
    <n v="195.04444444444445"/>
    <n v="83.86911111111111"/>
    <n v="111.17533333333334"/>
    <x v="8"/>
    <x v="4"/>
  </r>
  <r>
    <s v="SO - 0007681"/>
    <d v="2016-09-28T00:00:00"/>
    <x v="3"/>
    <n v="6"/>
    <x v="2"/>
    <s v="AUD"/>
    <x v="2"/>
    <x v="1"/>
    <x v="20"/>
    <n v="16"/>
    <n v="3"/>
    <x v="2"/>
    <n v="9"/>
    <n v="273.21111111111111"/>
    <n v="2458.9"/>
    <n v="142.0697777777778"/>
    <n v="1180.2719999999999"/>
    <x v="8"/>
    <x v="4"/>
  </r>
  <r>
    <s v="SO - 0007682"/>
    <d v="2016-09-28T00:00:00"/>
    <x v="7"/>
    <n v="17"/>
    <x v="0"/>
    <s v="AUD"/>
    <x v="0"/>
    <x v="2"/>
    <x v="30"/>
    <n v="47"/>
    <n v="7"/>
    <x v="3"/>
    <n v="1"/>
    <n v="205.46666666666667"/>
    <n v="205.46666666666667"/>
    <n v="98.623999999999995"/>
    <n v="106.84266666666667"/>
    <x v="8"/>
    <x v="4"/>
  </r>
  <r>
    <s v="SO - 0007683"/>
    <d v="2016-09-28T00:00:00"/>
    <x v="2"/>
    <n v="12"/>
    <x v="1"/>
    <s v="AUD"/>
    <x v="1"/>
    <x v="0"/>
    <x v="16"/>
    <n v="35"/>
    <n v="5"/>
    <x v="1"/>
    <n v="8"/>
    <n v="190.57777777777778"/>
    <n v="1524.6222222222223"/>
    <n v="118.15822222222222"/>
    <n v="579.35644444444449"/>
    <x v="8"/>
    <x v="4"/>
  </r>
  <r>
    <s v="SO - 0007684"/>
    <d v="2016-09-28T00:00:00"/>
    <x v="1"/>
    <n v="11"/>
    <x v="1"/>
    <s v="AUD"/>
    <x v="1"/>
    <x v="0"/>
    <x v="43"/>
    <n v="30"/>
    <n v="5"/>
    <x v="1"/>
    <n v="6"/>
    <n v="112.41111111111111"/>
    <n v="674.4666666666667"/>
    <n v="58.453777777777788"/>
    <n v="323.74399999999997"/>
    <x v="8"/>
    <x v="4"/>
  </r>
  <r>
    <s v="SO - 0007685"/>
    <d v="2016-09-28T00:00:00"/>
    <x v="2"/>
    <n v="12"/>
    <x v="0"/>
    <s v="AUD"/>
    <x v="1"/>
    <x v="0"/>
    <x v="40"/>
    <n v="33"/>
    <n v="5"/>
    <x v="1"/>
    <n v="7"/>
    <n v="119.85555555555555"/>
    <n v="838.98888888888882"/>
    <n v="88.693111111111122"/>
    <n v="218.13711111111093"/>
    <x v="8"/>
    <x v="4"/>
  </r>
  <r>
    <s v="SO - 0007686"/>
    <d v="2016-09-28T00:00:00"/>
    <x v="11"/>
    <n v="20"/>
    <x v="0"/>
    <s v="AUD"/>
    <x v="3"/>
    <x v="2"/>
    <x v="25"/>
    <n v="57"/>
    <n v="8"/>
    <x v="6"/>
    <n v="3"/>
    <n v="112.41111111111111"/>
    <n v="337.23333333333335"/>
    <n v="44.964444444444453"/>
    <n v="202.33999999999997"/>
    <x v="8"/>
    <x v="4"/>
  </r>
  <r>
    <s v="SO - 0007687"/>
    <d v="2016-09-28T00:00:00"/>
    <x v="18"/>
    <n v="3"/>
    <x v="1"/>
    <s v="AUD"/>
    <x v="2"/>
    <x v="1"/>
    <x v="49"/>
    <n v="8"/>
    <n v="2"/>
    <x v="7"/>
    <n v="5"/>
    <n v="113.90000000000002"/>
    <n v="569.50000000000011"/>
    <n v="72.896000000000015"/>
    <n v="205.02000000000004"/>
    <x v="8"/>
    <x v="4"/>
  </r>
  <r>
    <s v="SO - 0007688"/>
    <d v="2016-09-29T00:00:00"/>
    <x v="13"/>
    <n v="19"/>
    <x v="0"/>
    <s v="AUD"/>
    <x v="3"/>
    <x v="2"/>
    <x v="39"/>
    <n v="54"/>
    <n v="8"/>
    <x v="6"/>
    <n v="6"/>
    <n v="197.27777777777777"/>
    <n v="1183.6666666666665"/>
    <n v="140.06722222222223"/>
    <n v="343.26333333333309"/>
    <x v="8"/>
    <x v="4"/>
  </r>
  <r>
    <s v="SO - 0007689"/>
    <d v="2016-09-29T00:00:00"/>
    <x v="1"/>
    <n v="11"/>
    <x v="1"/>
    <s v="AUD"/>
    <x v="1"/>
    <x v="0"/>
    <x v="43"/>
    <n v="30"/>
    <n v="5"/>
    <x v="1"/>
    <n v="4"/>
    <n v="123.57777777777778"/>
    <n v="494.31111111111113"/>
    <n v="53.138444444444445"/>
    <n v="281.75733333333335"/>
    <x v="8"/>
    <x v="4"/>
  </r>
  <r>
    <s v="SO - 0007690"/>
    <d v="2016-09-29T00:00:00"/>
    <x v="7"/>
    <n v="17"/>
    <x v="1"/>
    <s v="AUD"/>
    <x v="0"/>
    <x v="2"/>
    <x v="21"/>
    <n v="49"/>
    <n v="7"/>
    <x v="3"/>
    <n v="3"/>
    <n v="79.655555555555551"/>
    <n v="238.96666666666664"/>
    <n v="51.776111111111113"/>
    <n v="83.638333333333293"/>
    <x v="8"/>
    <x v="4"/>
  </r>
  <r>
    <s v="SO - 0007691"/>
    <d v="2016-09-29T00:00:00"/>
    <x v="5"/>
    <n v="16"/>
    <x v="1"/>
    <s v="AUD"/>
    <x v="0"/>
    <x v="3"/>
    <x v="12"/>
    <n v="46"/>
    <n v="7"/>
    <x v="3"/>
    <n v="6"/>
    <n v="292.56666666666666"/>
    <n v="1755.4"/>
    <n v="196.01966666666669"/>
    <n v="579.28199999999993"/>
    <x v="8"/>
    <x v="4"/>
  </r>
  <r>
    <s v="SO - 0007692"/>
    <d v="2016-09-29T00:00:00"/>
    <x v="17"/>
    <n v="14"/>
    <x v="0"/>
    <s v="AUD"/>
    <x v="1"/>
    <x v="0"/>
    <x v="50"/>
    <n v="39"/>
    <n v="6"/>
    <x v="0"/>
    <n v="6"/>
    <n v="96.777777777777771"/>
    <n v="580.66666666666663"/>
    <n v="72.583333333333329"/>
    <n v="145.16666666666663"/>
    <x v="8"/>
    <x v="4"/>
  </r>
  <r>
    <s v="SO - 0007693"/>
    <d v="2016-09-29T00:00:00"/>
    <x v="14"/>
    <n v="10"/>
    <x v="1"/>
    <s v="AUD"/>
    <x v="1"/>
    <x v="0"/>
    <x v="17"/>
    <n v="28"/>
    <n v="4"/>
    <x v="5"/>
    <n v="3"/>
    <n v="109.43333333333334"/>
    <n v="328.3"/>
    <n v="56.905333333333338"/>
    <n v="157.584"/>
    <x v="8"/>
    <x v="4"/>
  </r>
  <r>
    <s v="SO - 0007694"/>
    <d v="2016-09-29T00:00:00"/>
    <x v="2"/>
    <n v="12"/>
    <x v="0"/>
    <s v="AUD"/>
    <x v="1"/>
    <x v="0"/>
    <x v="40"/>
    <n v="33"/>
    <n v="5"/>
    <x v="1"/>
    <n v="5"/>
    <n v="122.83333333333333"/>
    <n v="614.16666666666663"/>
    <n v="98.26666666666668"/>
    <n v="122.83333333333326"/>
    <x v="8"/>
    <x v="4"/>
  </r>
  <r>
    <s v="SO - 0007695"/>
    <d v="2016-09-29T00:00:00"/>
    <x v="11"/>
    <n v="20"/>
    <x v="0"/>
    <s v="AUD"/>
    <x v="3"/>
    <x v="2"/>
    <x v="25"/>
    <n v="57"/>
    <n v="8"/>
    <x v="6"/>
    <n v="4"/>
    <n v="340.95555555555552"/>
    <n v="1363.8222222222221"/>
    <n v="160.24911111111112"/>
    <n v="722.8257777777776"/>
    <x v="8"/>
    <x v="4"/>
  </r>
  <r>
    <s v="SO - 0007696"/>
    <d v="2016-09-30T00:00:00"/>
    <x v="16"/>
    <n v="5"/>
    <x v="1"/>
    <s v="AUD"/>
    <x v="2"/>
    <x v="1"/>
    <x v="24"/>
    <n v="14"/>
    <n v="2"/>
    <x v="7"/>
    <n v="3"/>
    <n v="263.53333333333336"/>
    <n v="790.60000000000014"/>
    <n v="171.29666666666668"/>
    <n v="276.71000000000004"/>
    <x v="8"/>
    <x v="4"/>
  </r>
  <r>
    <s v="SO - 0007697"/>
    <d v="2016-09-30T00:00:00"/>
    <x v="2"/>
    <n v="12"/>
    <x v="1"/>
    <s v="AUD"/>
    <x v="1"/>
    <x v="0"/>
    <x v="40"/>
    <n v="33"/>
    <n v="5"/>
    <x v="1"/>
    <n v="7"/>
    <n v="385.62222222222221"/>
    <n v="2699.3555555555554"/>
    <n v="246.79822222222225"/>
    <n v="971.76799999999957"/>
    <x v="8"/>
    <x v="4"/>
  </r>
  <r>
    <s v="SO - 0007698"/>
    <d v="2016-09-30T00:00:00"/>
    <x v="19"/>
    <n v="4"/>
    <x v="0"/>
    <s v="AUD"/>
    <x v="2"/>
    <x v="1"/>
    <x v="36"/>
    <n v="11"/>
    <n v="2"/>
    <x v="7"/>
    <n v="3"/>
    <n v="20.100000000000001"/>
    <n v="60.300000000000004"/>
    <n v="11.457000000000001"/>
    <n v="25.929000000000002"/>
    <x v="8"/>
    <x v="4"/>
  </r>
  <r>
    <s v="SO - 0007699"/>
    <d v="2016-09-30T00:00:00"/>
    <x v="0"/>
    <n v="15"/>
    <x v="2"/>
    <s v="AUD"/>
    <x v="0"/>
    <x v="0"/>
    <x v="8"/>
    <n v="42"/>
    <n v="6"/>
    <x v="0"/>
    <n v="6"/>
    <n v="126.55555555555556"/>
    <n v="759.33333333333337"/>
    <n v="105.04111111111111"/>
    <n v="129.0866666666667"/>
    <x v="8"/>
    <x v="4"/>
  </r>
  <r>
    <s v="SO - 0007700"/>
    <d v="2016-09-30T00:00:00"/>
    <x v="14"/>
    <n v="10"/>
    <x v="1"/>
    <s v="AUD"/>
    <x v="1"/>
    <x v="0"/>
    <x v="17"/>
    <n v="28"/>
    <n v="4"/>
    <x v="5"/>
    <n v="9"/>
    <n v="94.544444444444437"/>
    <n v="850.9"/>
    <n v="64.290222222222226"/>
    <n v="272.2879999999999"/>
    <x v="8"/>
    <x v="4"/>
  </r>
  <r>
    <s v="SO - 0007701"/>
    <d v="2016-09-30T00:00:00"/>
    <x v="5"/>
    <n v="16"/>
    <x v="1"/>
    <s v="AUD"/>
    <x v="0"/>
    <x v="2"/>
    <x v="30"/>
    <n v="47"/>
    <n v="7"/>
    <x v="3"/>
    <n v="2"/>
    <n v="339.4666666666667"/>
    <n v="678.93333333333339"/>
    <n v="210.46933333333334"/>
    <n v="257.99466666666672"/>
    <x v="8"/>
    <x v="4"/>
  </r>
  <r>
    <s v="SO - 0007702"/>
    <d v="2016-09-30T00:00:00"/>
    <x v="13"/>
    <n v="19"/>
    <x v="1"/>
    <s v="AUD"/>
    <x v="3"/>
    <x v="2"/>
    <x v="46"/>
    <n v="55"/>
    <n v="8"/>
    <x v="6"/>
    <n v="6"/>
    <n v="291.07777777777778"/>
    <n v="1746.4666666666667"/>
    <n v="157.18200000000002"/>
    <n v="803.3746666666666"/>
    <x v="8"/>
    <x v="4"/>
  </r>
  <r>
    <s v="SO - 0007703"/>
    <d v="2016-10-01T00:00:00"/>
    <x v="4"/>
    <n v="7"/>
    <x v="1"/>
    <s v="AUD"/>
    <x v="2"/>
    <x v="1"/>
    <x v="44"/>
    <n v="21"/>
    <n v="3"/>
    <x v="2"/>
    <n v="6"/>
    <n v="220.35555555555555"/>
    <n v="1322.1333333333332"/>
    <n v="187.30222222222221"/>
    <n v="198.31999999999994"/>
    <x v="9"/>
    <x v="4"/>
  </r>
  <r>
    <s v="SO - 0007704"/>
    <d v="2016-10-01T00:00:00"/>
    <x v="12"/>
    <n v="2"/>
    <x v="1"/>
    <s v="AUD"/>
    <x v="2"/>
    <x v="1"/>
    <x v="29"/>
    <n v="6"/>
    <n v="1"/>
    <x v="4"/>
    <n v="1"/>
    <n v="419.12222222222221"/>
    <n v="419.12222222222221"/>
    <n v="217.94355555555555"/>
    <n v="201.17866666666666"/>
    <x v="9"/>
    <x v="4"/>
  </r>
  <r>
    <s v="SO - 0007705"/>
    <d v="2016-10-01T00:00:00"/>
    <x v="2"/>
    <n v="12"/>
    <x v="2"/>
    <s v="AUD"/>
    <x v="1"/>
    <x v="0"/>
    <x v="2"/>
    <n v="34"/>
    <n v="5"/>
    <x v="1"/>
    <n v="8"/>
    <n v="24.566666666666666"/>
    <n v="196.53333333333333"/>
    <n v="15.477"/>
    <n v="72.717333333333329"/>
    <x v="9"/>
    <x v="4"/>
  </r>
  <r>
    <s v="SO - 0007706"/>
    <d v="2016-10-01T00:00:00"/>
    <x v="9"/>
    <n v="18"/>
    <x v="2"/>
    <s v="AUD"/>
    <x v="0"/>
    <x v="2"/>
    <x v="23"/>
    <n v="53"/>
    <n v="8"/>
    <x v="6"/>
    <n v="4"/>
    <n v="96.033333333333346"/>
    <n v="384.13333333333338"/>
    <n v="64.342333333333343"/>
    <n v="126.76400000000001"/>
    <x v="9"/>
    <x v="4"/>
  </r>
  <r>
    <s v="SO - 0007707"/>
    <d v="2016-10-01T00:00:00"/>
    <x v="0"/>
    <n v="15"/>
    <x v="1"/>
    <s v="AUD"/>
    <x v="0"/>
    <x v="0"/>
    <x v="8"/>
    <n v="42"/>
    <n v="6"/>
    <x v="0"/>
    <n v="7"/>
    <n v="190.57777777777778"/>
    <n v="1334.0444444444445"/>
    <n v="102.91200000000001"/>
    <n v="613.66044444444447"/>
    <x v="9"/>
    <x v="4"/>
  </r>
  <r>
    <s v="SO - 0007708"/>
    <d v="2016-10-01T00:00:00"/>
    <x v="8"/>
    <n v="9"/>
    <x v="2"/>
    <s v="AUD"/>
    <x v="2"/>
    <x v="0"/>
    <x v="53"/>
    <n v="26"/>
    <n v="4"/>
    <x v="5"/>
    <n v="2"/>
    <n v="652.13333333333333"/>
    <n v="1304.2666666666667"/>
    <n v="260.8533333333333"/>
    <n v="782.56000000000006"/>
    <x v="9"/>
    <x v="4"/>
  </r>
  <r>
    <s v="SO - 0007709"/>
    <d v="2016-10-02T00:00:00"/>
    <x v="8"/>
    <n v="9"/>
    <x v="1"/>
    <s v="AUD"/>
    <x v="2"/>
    <x v="1"/>
    <x v="10"/>
    <n v="25"/>
    <n v="4"/>
    <x v="5"/>
    <n v="1"/>
    <n v="18.611111111111111"/>
    <n v="18.611111111111111"/>
    <n v="10.794444444444444"/>
    <n v="7.8166666666666664"/>
    <x v="9"/>
    <x v="4"/>
  </r>
  <r>
    <s v="SO - 0007710"/>
    <d v="2016-10-02T00:00:00"/>
    <x v="13"/>
    <n v="19"/>
    <x v="0"/>
    <s v="AUD"/>
    <x v="3"/>
    <x v="2"/>
    <x v="23"/>
    <n v="53"/>
    <n v="8"/>
    <x v="6"/>
    <n v="5"/>
    <n v="256.0888888888889"/>
    <n v="1280.4444444444446"/>
    <n v="212.55377777777778"/>
    <n v="217.67555555555577"/>
    <x v="9"/>
    <x v="4"/>
  </r>
  <r>
    <s v="SO - 0007711"/>
    <d v="2016-10-02T00:00:00"/>
    <x v="8"/>
    <n v="9"/>
    <x v="1"/>
    <s v="AUD"/>
    <x v="2"/>
    <x v="1"/>
    <x v="32"/>
    <n v="24"/>
    <n v="4"/>
    <x v="5"/>
    <n v="9"/>
    <n v="125.8111111111111"/>
    <n v="1132.3"/>
    <n v="86.809666666666658"/>
    <n v="351.01300000000003"/>
    <x v="9"/>
    <x v="4"/>
  </r>
  <r>
    <s v="SO - 0007712"/>
    <d v="2016-10-02T00:00:00"/>
    <x v="1"/>
    <n v="11"/>
    <x v="1"/>
    <s v="AUD"/>
    <x v="1"/>
    <x v="0"/>
    <x v="42"/>
    <n v="32"/>
    <n v="5"/>
    <x v="1"/>
    <n v="4"/>
    <n v="365.52222222222224"/>
    <n v="1462.088888888889"/>
    <n v="186.41633333333334"/>
    <n v="716.42355555555559"/>
    <x v="9"/>
    <x v="4"/>
  </r>
  <r>
    <s v="SO - 0007713"/>
    <d v="2016-10-02T00:00:00"/>
    <x v="9"/>
    <n v="18"/>
    <x v="1"/>
    <s v="AUD"/>
    <x v="0"/>
    <x v="2"/>
    <x v="55"/>
    <n v="50"/>
    <n v="7"/>
    <x v="3"/>
    <n v="6"/>
    <n v="415.4"/>
    <n v="2492.3999999999996"/>
    <n v="207.7"/>
    <n v="1246.1999999999998"/>
    <x v="9"/>
    <x v="4"/>
  </r>
  <r>
    <s v="SO - 0007714"/>
    <d v="2016-10-02T00:00:00"/>
    <x v="15"/>
    <n v="13"/>
    <x v="0"/>
    <s v="AUD"/>
    <x v="1"/>
    <x v="0"/>
    <x v="18"/>
    <n v="37"/>
    <n v="6"/>
    <x v="0"/>
    <n v="3"/>
    <n v="431.03333333333336"/>
    <n v="1293.1000000000001"/>
    <n v="193.96500000000003"/>
    <n v="711.20500000000004"/>
    <x v="9"/>
    <x v="4"/>
  </r>
  <r>
    <s v="SO - 0007715"/>
    <d v="2016-10-03T00:00:00"/>
    <x v="10"/>
    <n v="8"/>
    <x v="1"/>
    <s v="AUD"/>
    <x v="2"/>
    <x v="1"/>
    <x v="13"/>
    <n v="22"/>
    <n v="4"/>
    <x v="5"/>
    <n v="2"/>
    <n v="691.58888888888896"/>
    <n v="1383.1777777777779"/>
    <n v="408.03744444444442"/>
    <n v="567.10288888888908"/>
    <x v="9"/>
    <x v="4"/>
  </r>
  <r>
    <s v="SO - 0007716"/>
    <d v="2016-10-03T00:00:00"/>
    <x v="4"/>
    <n v="7"/>
    <x v="0"/>
    <s v="AUD"/>
    <x v="2"/>
    <x v="1"/>
    <x v="34"/>
    <n v="19"/>
    <n v="3"/>
    <x v="2"/>
    <n v="3"/>
    <n v="270.23333333333335"/>
    <n v="810.7"/>
    <n v="137.81899999999999"/>
    <n v="397.24300000000005"/>
    <x v="9"/>
    <x v="4"/>
  </r>
  <r>
    <s v="SO - 0007717"/>
    <d v="2016-10-03T00:00:00"/>
    <x v="17"/>
    <n v="14"/>
    <x v="0"/>
    <s v="AUD"/>
    <x v="1"/>
    <x v="0"/>
    <x v="19"/>
    <n v="38"/>
    <n v="6"/>
    <x v="0"/>
    <n v="7"/>
    <n v="111.66666666666667"/>
    <n v="781.66666666666674"/>
    <n v="70.349999999999994"/>
    <n v="289.21666666666681"/>
    <x v="9"/>
    <x v="4"/>
  </r>
  <r>
    <s v="SO - 0007718"/>
    <d v="2016-10-03T00:00:00"/>
    <x v="12"/>
    <n v="2"/>
    <x v="0"/>
    <s v="AUD"/>
    <x v="2"/>
    <x v="1"/>
    <x v="37"/>
    <n v="5"/>
    <n v="1"/>
    <x v="4"/>
    <n v="1"/>
    <n v="439.22222222222223"/>
    <n v="439.22222222222223"/>
    <n v="294.2788888888889"/>
    <n v="144.94333333333333"/>
    <x v="9"/>
    <x v="4"/>
  </r>
  <r>
    <s v="SO - 0007719"/>
    <d v="2016-10-04T00:00:00"/>
    <x v="5"/>
    <n v="16"/>
    <x v="1"/>
    <s v="AUD"/>
    <x v="0"/>
    <x v="3"/>
    <x v="12"/>
    <n v="46"/>
    <n v="7"/>
    <x v="3"/>
    <n v="6"/>
    <n v="112.41111111111111"/>
    <n v="674.4666666666667"/>
    <n v="47.212666666666664"/>
    <n v="391.19066666666674"/>
    <x v="9"/>
    <x v="4"/>
  </r>
  <r>
    <s v="SO - 0007720"/>
    <d v="2016-10-04T00:00:00"/>
    <x v="18"/>
    <n v="3"/>
    <x v="0"/>
    <s v="AUD"/>
    <x v="2"/>
    <x v="1"/>
    <x v="52"/>
    <n v="9"/>
    <n v="2"/>
    <x v="7"/>
    <n v="8"/>
    <n v="23.822222222222223"/>
    <n v="190.57777777777778"/>
    <n v="12.864000000000001"/>
    <n v="87.665777777777777"/>
    <x v="9"/>
    <x v="4"/>
  </r>
  <r>
    <s v="SO - 0007721"/>
    <d v="2016-10-04T00:00:00"/>
    <x v="4"/>
    <n v="7"/>
    <x v="0"/>
    <s v="AUD"/>
    <x v="2"/>
    <x v="1"/>
    <x v="4"/>
    <n v="18"/>
    <n v="3"/>
    <x v="2"/>
    <n v="6"/>
    <n v="272.4666666666667"/>
    <n v="1634.8000000000002"/>
    <n v="190.72666666666669"/>
    <n v="490.44000000000005"/>
    <x v="9"/>
    <x v="4"/>
  </r>
  <r>
    <s v="SO - 0007722"/>
    <d v="2016-10-04T00:00:00"/>
    <x v="18"/>
    <n v="3"/>
    <x v="1"/>
    <s v="AUD"/>
    <x v="2"/>
    <x v="1"/>
    <x v="27"/>
    <n v="7"/>
    <n v="1"/>
    <x v="4"/>
    <n v="7"/>
    <n v="20.844444444444445"/>
    <n v="145.91111111111113"/>
    <n v="11.67288888888889"/>
    <n v="64.200888888888898"/>
    <x v="9"/>
    <x v="4"/>
  </r>
  <r>
    <s v="SO - 0007723"/>
    <d v="2016-10-04T00:00:00"/>
    <x v="12"/>
    <n v="2"/>
    <x v="1"/>
    <s v="AUD"/>
    <x v="2"/>
    <x v="1"/>
    <x v="15"/>
    <n v="4"/>
    <n v="1"/>
    <x v="4"/>
    <n v="9"/>
    <n v="317.13333333333338"/>
    <n v="2854.2000000000003"/>
    <n v="190.28000000000003"/>
    <n v="1141.68"/>
    <x v="9"/>
    <x v="4"/>
  </r>
  <r>
    <s v="SO - 0007724"/>
    <d v="2016-10-05T00:00:00"/>
    <x v="2"/>
    <n v="12"/>
    <x v="1"/>
    <s v="AUD"/>
    <x v="1"/>
    <x v="0"/>
    <x v="40"/>
    <n v="33"/>
    <n v="5"/>
    <x v="1"/>
    <n v="8"/>
    <n v="29.033333333333335"/>
    <n v="232.26666666666668"/>
    <n v="15.387666666666668"/>
    <n v="109.16533333333334"/>
    <x v="9"/>
    <x v="4"/>
  </r>
  <r>
    <s v="SO - 0007725"/>
    <d v="2016-10-05T00:00:00"/>
    <x v="17"/>
    <n v="14"/>
    <x v="2"/>
    <s v="AUD"/>
    <x v="1"/>
    <x v="0"/>
    <x v="50"/>
    <n v="39"/>
    <n v="6"/>
    <x v="0"/>
    <n v="1"/>
    <n v="632.0333333333333"/>
    <n v="632.0333333333333"/>
    <n v="391.8606666666667"/>
    <n v="240.1726666666666"/>
    <x v="9"/>
    <x v="4"/>
  </r>
  <r>
    <s v="SO - 0007726"/>
    <d v="2016-10-06T00:00:00"/>
    <x v="8"/>
    <n v="9"/>
    <x v="0"/>
    <s v="AUD"/>
    <x v="2"/>
    <x v="1"/>
    <x v="32"/>
    <n v="24"/>
    <n v="4"/>
    <x v="5"/>
    <n v="1"/>
    <n v="103.47777777777779"/>
    <n v="103.47777777777779"/>
    <n v="85.88655555555556"/>
    <n v="17.591222222222228"/>
    <x v="9"/>
    <x v="4"/>
  </r>
  <r>
    <s v="SO - 0007727"/>
    <d v="2016-10-06T00:00:00"/>
    <x v="19"/>
    <n v="4"/>
    <x v="1"/>
    <s v="AUD"/>
    <x v="2"/>
    <x v="1"/>
    <x v="36"/>
    <n v="11"/>
    <n v="2"/>
    <x v="7"/>
    <n v="8"/>
    <n v="124.32222222222224"/>
    <n v="994.5777777777779"/>
    <n v="94.484888888888889"/>
    <n v="238.69866666666678"/>
    <x v="9"/>
    <x v="4"/>
  </r>
  <r>
    <s v="SO - 0007728"/>
    <d v="2016-10-06T00:00:00"/>
    <x v="4"/>
    <n v="7"/>
    <x v="1"/>
    <s v="AUD"/>
    <x v="2"/>
    <x v="1"/>
    <x v="44"/>
    <n v="21"/>
    <n v="3"/>
    <x v="2"/>
    <n v="1"/>
    <n v="123.57777777777778"/>
    <n v="123.57777777777778"/>
    <n v="59.31733333333333"/>
    <n v="64.26044444444446"/>
    <x v="9"/>
    <x v="4"/>
  </r>
  <r>
    <s v="SO - 0007729"/>
    <d v="2016-10-07T00:00:00"/>
    <x v="11"/>
    <n v="20"/>
    <x v="1"/>
    <s v="AUD"/>
    <x v="3"/>
    <x v="2"/>
    <x v="22"/>
    <n v="58"/>
    <n v="8"/>
    <x v="6"/>
    <n v="5"/>
    <n v="212.16666666666666"/>
    <n v="1060.8333333333333"/>
    <n v="101.83999999999999"/>
    <n v="551.63333333333333"/>
    <x v="9"/>
    <x v="4"/>
  </r>
  <r>
    <s v="SO - 0007730"/>
    <d v="2016-10-07T00:00:00"/>
    <x v="2"/>
    <n v="12"/>
    <x v="1"/>
    <s v="AUD"/>
    <x v="1"/>
    <x v="0"/>
    <x v="16"/>
    <n v="35"/>
    <n v="5"/>
    <x v="1"/>
    <n v="2"/>
    <n v="622.3555555555555"/>
    <n v="1244.711111111111"/>
    <n v="479.21377777777775"/>
    <n v="286.28355555555549"/>
    <x v="9"/>
    <x v="4"/>
  </r>
  <r>
    <s v="SO - 0007731"/>
    <d v="2016-10-07T00:00:00"/>
    <x v="10"/>
    <n v="8"/>
    <x v="2"/>
    <s v="AUD"/>
    <x v="2"/>
    <x v="1"/>
    <x v="13"/>
    <n v="22"/>
    <n v="3"/>
    <x v="2"/>
    <n v="4"/>
    <n v="105.71111111111111"/>
    <n v="422.84444444444443"/>
    <n v="67.655111111111111"/>
    <n v="152.22399999999999"/>
    <x v="9"/>
    <x v="4"/>
  </r>
  <r>
    <s v="SO - 0007732"/>
    <d v="2016-10-07T00:00:00"/>
    <x v="5"/>
    <n v="16"/>
    <x v="1"/>
    <s v="AUD"/>
    <x v="0"/>
    <x v="0"/>
    <x v="5"/>
    <n v="45"/>
    <n v="7"/>
    <x v="3"/>
    <n v="5"/>
    <n v="21.588888888888889"/>
    <n v="107.94444444444444"/>
    <n v="10.794444444444444"/>
    <n v="53.972222222222221"/>
    <x v="9"/>
    <x v="4"/>
  </r>
  <r>
    <s v="SO - 0007733"/>
    <d v="2016-10-07T00:00:00"/>
    <x v="12"/>
    <n v="2"/>
    <x v="0"/>
    <s v="AUD"/>
    <x v="2"/>
    <x v="1"/>
    <x v="15"/>
    <n v="4"/>
    <n v="1"/>
    <x v="4"/>
    <n v="2"/>
    <n v="355.1"/>
    <n v="710.2"/>
    <n v="220.16200000000001"/>
    <n v="269.87600000000003"/>
    <x v="9"/>
    <x v="4"/>
  </r>
  <r>
    <s v="SO - 0007734"/>
    <d v="2016-10-08T00:00:00"/>
    <x v="15"/>
    <n v="13"/>
    <x v="2"/>
    <s v="AUD"/>
    <x v="1"/>
    <x v="0"/>
    <x v="19"/>
    <n v="38"/>
    <n v="6"/>
    <x v="0"/>
    <n v="6"/>
    <n v="217.37777777777779"/>
    <n v="1304.2666666666669"/>
    <n v="173.90222222222224"/>
    <n v="260.85333333333347"/>
    <x v="9"/>
    <x v="4"/>
  </r>
  <r>
    <s v="SO - 0007735"/>
    <d v="2016-10-08T00:00:00"/>
    <x v="5"/>
    <n v="16"/>
    <x v="1"/>
    <s v="AUD"/>
    <x v="0"/>
    <x v="3"/>
    <x v="12"/>
    <n v="46"/>
    <n v="7"/>
    <x v="3"/>
    <n v="6"/>
    <n v="104.22222222222223"/>
    <n v="625.33333333333337"/>
    <n v="72.955555555555549"/>
    <n v="187.60000000000008"/>
    <x v="9"/>
    <x v="4"/>
  </r>
  <r>
    <s v="SO - 0007736"/>
    <d v="2016-10-08T00:00:00"/>
    <x v="12"/>
    <n v="2"/>
    <x v="2"/>
    <s v="AUD"/>
    <x v="2"/>
    <x v="1"/>
    <x v="29"/>
    <n v="6"/>
    <n v="1"/>
    <x v="4"/>
    <n v="1"/>
    <n v="248.64444444444447"/>
    <n v="248.64444444444447"/>
    <n v="211.34777777777779"/>
    <n v="37.296666666666681"/>
    <x v="9"/>
    <x v="4"/>
  </r>
  <r>
    <s v="SO - 0007737"/>
    <d v="2016-10-08T00:00:00"/>
    <x v="15"/>
    <n v="13"/>
    <x v="1"/>
    <s v="AUD"/>
    <x v="1"/>
    <x v="0"/>
    <x v="19"/>
    <n v="38"/>
    <n v="6"/>
    <x v="0"/>
    <n v="6"/>
    <n v="409.44444444444446"/>
    <n v="2456.666666666667"/>
    <n v="343.93333333333334"/>
    <n v="393.06666666666706"/>
    <x v="9"/>
    <x v="4"/>
  </r>
  <r>
    <s v="SO - 0007738"/>
    <d v="2016-10-08T00:00:00"/>
    <x v="14"/>
    <n v="10"/>
    <x v="2"/>
    <s v="AUD"/>
    <x v="1"/>
    <x v="0"/>
    <x v="17"/>
    <n v="28"/>
    <n v="4"/>
    <x v="5"/>
    <n v="3"/>
    <n v="313.41111111111115"/>
    <n v="940.23333333333346"/>
    <n v="184.91255555555554"/>
    <n v="385.49566666666681"/>
    <x v="9"/>
    <x v="4"/>
  </r>
  <r>
    <s v="SO - 0007739"/>
    <d v="2016-10-08T00:00:00"/>
    <x v="17"/>
    <n v="14"/>
    <x v="1"/>
    <s v="AUD"/>
    <x v="1"/>
    <x v="0"/>
    <x v="0"/>
    <n v="41"/>
    <n v="6"/>
    <x v="0"/>
    <n v="3"/>
    <n v="95.288888888888891"/>
    <n v="285.86666666666667"/>
    <n v="49.550222222222231"/>
    <n v="137.21599999999998"/>
    <x v="9"/>
    <x v="4"/>
  </r>
  <r>
    <s v="SO - 0007740"/>
    <d v="2016-10-08T00:00:00"/>
    <x v="4"/>
    <n v="7"/>
    <x v="0"/>
    <s v="AUD"/>
    <x v="2"/>
    <x v="1"/>
    <x v="34"/>
    <n v="19"/>
    <n v="3"/>
    <x v="2"/>
    <n v="7"/>
    <n v="96.777777777777771"/>
    <n v="677.44444444444434"/>
    <n v="75.486666666666665"/>
    <n v="149.03777777777771"/>
    <x v="9"/>
    <x v="4"/>
  </r>
  <r>
    <s v="SO - 0007741"/>
    <d v="2016-10-09T00:00:00"/>
    <x v="3"/>
    <n v="6"/>
    <x v="0"/>
    <s v="AUD"/>
    <x v="2"/>
    <x v="1"/>
    <x v="20"/>
    <n v="16"/>
    <n v="3"/>
    <x v="2"/>
    <n v="3"/>
    <n v="406.4666666666667"/>
    <n v="1219.4000000000001"/>
    <n v="308.91466666666673"/>
    <n v="292.65599999999995"/>
    <x v="9"/>
    <x v="4"/>
  </r>
  <r>
    <s v="SO - 0007742"/>
    <d v="2016-10-09T00:00:00"/>
    <x v="9"/>
    <n v="18"/>
    <x v="0"/>
    <s v="AUD"/>
    <x v="0"/>
    <x v="2"/>
    <x v="23"/>
    <n v="53"/>
    <n v="8"/>
    <x v="6"/>
    <n v="9"/>
    <n v="671.48888888888894"/>
    <n v="6043.4000000000005"/>
    <n v="288.74022222222226"/>
    <n v="3444.7380000000003"/>
    <x v="9"/>
    <x v="4"/>
  </r>
  <r>
    <s v="SO - 0007743"/>
    <d v="2016-10-09T00:00:00"/>
    <x v="5"/>
    <n v="16"/>
    <x v="1"/>
    <s v="AUD"/>
    <x v="0"/>
    <x v="3"/>
    <x v="12"/>
    <n v="46"/>
    <n v="7"/>
    <x v="3"/>
    <n v="6"/>
    <n v="266.51111111111112"/>
    <n v="1599.0666666666666"/>
    <n v="127.92533333333333"/>
    <n v="831.5146666666667"/>
    <x v="9"/>
    <x v="4"/>
  </r>
  <r>
    <s v="SO - 0007744"/>
    <d v="2016-10-09T00:00:00"/>
    <x v="3"/>
    <n v="6"/>
    <x v="2"/>
    <s v="AUD"/>
    <x v="2"/>
    <x v="1"/>
    <x v="20"/>
    <n v="16"/>
    <n v="3"/>
    <x v="2"/>
    <n v="7"/>
    <n v="446.66666666666669"/>
    <n v="3126.666666666667"/>
    <n v="321.60000000000002"/>
    <n v="875.4666666666667"/>
    <x v="9"/>
    <x v="4"/>
  </r>
  <r>
    <s v="SO - 0007745"/>
    <d v="2016-10-09T00:00:00"/>
    <x v="18"/>
    <n v="3"/>
    <x v="1"/>
    <s v="AUD"/>
    <x v="2"/>
    <x v="1"/>
    <x v="27"/>
    <n v="7"/>
    <n v="1"/>
    <x v="4"/>
    <n v="5"/>
    <n v="23.822222222222223"/>
    <n v="119.11111111111111"/>
    <n v="15.246222222222222"/>
    <n v="42.879999999999995"/>
    <x v="9"/>
    <x v="4"/>
  </r>
  <r>
    <s v="SO - 0007746"/>
    <d v="2016-10-11T00:00:00"/>
    <x v="0"/>
    <n v="15"/>
    <x v="0"/>
    <s v="AUD"/>
    <x v="0"/>
    <x v="0"/>
    <x v="0"/>
    <n v="41"/>
    <n v="6"/>
    <x v="0"/>
    <n v="9"/>
    <n v="690.1"/>
    <n v="6210.9000000000005"/>
    <n v="331.24799999999999"/>
    <n v="3229.6680000000006"/>
    <x v="9"/>
    <x v="4"/>
  </r>
  <r>
    <s v="SO - 0007747"/>
    <d v="2016-10-11T00:00:00"/>
    <x v="0"/>
    <n v="15"/>
    <x v="0"/>
    <s v="AUD"/>
    <x v="0"/>
    <x v="0"/>
    <x v="0"/>
    <n v="41"/>
    <n v="6"/>
    <x v="0"/>
    <n v="1"/>
    <n v="270.23333333333335"/>
    <n v="270.23333333333335"/>
    <n v="129.71199999999999"/>
    <n v="140.52133333333336"/>
    <x v="9"/>
    <x v="4"/>
  </r>
  <r>
    <s v="SO - 0007748"/>
    <d v="2016-10-11T00:00:00"/>
    <x v="5"/>
    <n v="16"/>
    <x v="0"/>
    <s v="AUD"/>
    <x v="0"/>
    <x v="0"/>
    <x v="47"/>
    <n v="44"/>
    <n v="7"/>
    <x v="3"/>
    <n v="4"/>
    <n v="22.333333333333332"/>
    <n v="89.333333333333329"/>
    <n v="18.760000000000002"/>
    <n v="14.293333333333322"/>
    <x v="9"/>
    <x v="4"/>
  </r>
  <r>
    <s v="SO - 0007749"/>
    <d v="2016-10-12T00:00:00"/>
    <x v="19"/>
    <n v="4"/>
    <x v="1"/>
    <s v="AUD"/>
    <x v="2"/>
    <x v="1"/>
    <x v="36"/>
    <n v="11"/>
    <n v="2"/>
    <x v="7"/>
    <n v="7"/>
    <n v="75.933333333333337"/>
    <n v="531.5333333333333"/>
    <n v="40.244666666666667"/>
    <n v="249.82066666666663"/>
    <x v="9"/>
    <x v="4"/>
  </r>
  <r>
    <s v="SO - 0007750"/>
    <d v="2016-10-12T00:00:00"/>
    <x v="12"/>
    <n v="2"/>
    <x v="1"/>
    <s v="AUD"/>
    <x v="2"/>
    <x v="1"/>
    <x v="29"/>
    <n v="6"/>
    <n v="1"/>
    <x v="4"/>
    <n v="1"/>
    <n v="696.8"/>
    <n v="696.8"/>
    <n v="418.08"/>
    <n v="278.71999999999997"/>
    <x v="9"/>
    <x v="4"/>
  </r>
  <r>
    <s v="SO - 0007751"/>
    <d v="2016-10-12T00:00:00"/>
    <x v="13"/>
    <n v="19"/>
    <x v="0"/>
    <s v="AUD"/>
    <x v="3"/>
    <x v="2"/>
    <x v="39"/>
    <n v="54"/>
    <n v="8"/>
    <x v="6"/>
    <n v="3"/>
    <n v="101.24444444444445"/>
    <n v="303.73333333333335"/>
    <n v="42.522666666666666"/>
    <n v="176.16533333333336"/>
    <x v="9"/>
    <x v="4"/>
  </r>
  <r>
    <s v="SO - 0007752"/>
    <d v="2016-10-12T00:00:00"/>
    <x v="19"/>
    <n v="4"/>
    <x v="1"/>
    <s v="AUD"/>
    <x v="2"/>
    <x v="1"/>
    <x v="51"/>
    <n v="12"/>
    <n v="2"/>
    <x v="7"/>
    <n v="7"/>
    <n v="24.566666666666666"/>
    <n v="171.96666666666667"/>
    <n v="17.687999999999999"/>
    <n v="48.15066666666668"/>
    <x v="9"/>
    <x v="4"/>
  </r>
  <r>
    <s v="SO - 0007753"/>
    <d v="2016-10-12T00:00:00"/>
    <x v="9"/>
    <n v="18"/>
    <x v="0"/>
    <s v="AUD"/>
    <x v="0"/>
    <x v="2"/>
    <x v="55"/>
    <n v="50"/>
    <n v="7"/>
    <x v="3"/>
    <n v="2"/>
    <n v="24.566666666666666"/>
    <n v="49.133333333333333"/>
    <n v="11.792"/>
    <n v="25.549333333333333"/>
    <x v="9"/>
    <x v="4"/>
  </r>
  <r>
    <s v="SO - 0007754"/>
    <d v="2016-10-13T00:00:00"/>
    <x v="4"/>
    <n v="7"/>
    <x v="0"/>
    <s v="AUD"/>
    <x v="2"/>
    <x v="1"/>
    <x v="4"/>
    <n v="18"/>
    <n v="3"/>
    <x v="2"/>
    <n v="4"/>
    <n v="444.43333333333334"/>
    <n v="1777.7333333333333"/>
    <n v="302.21466666666669"/>
    <n v="568.8746666666666"/>
    <x v="9"/>
    <x v="4"/>
  </r>
  <r>
    <s v="SO - 0007755"/>
    <d v="2016-10-13T00:00:00"/>
    <x v="5"/>
    <n v="16"/>
    <x v="1"/>
    <s v="AUD"/>
    <x v="0"/>
    <x v="3"/>
    <x v="12"/>
    <n v="46"/>
    <n v="7"/>
    <x v="3"/>
    <n v="8"/>
    <n v="80.400000000000006"/>
    <n v="643.20000000000005"/>
    <n v="41.808000000000007"/>
    <n v="308.73599999999999"/>
    <x v="9"/>
    <x v="4"/>
  </r>
  <r>
    <s v="SO - 0007756"/>
    <d v="2016-10-13T00:00:00"/>
    <x v="4"/>
    <n v="7"/>
    <x v="1"/>
    <s v="AUD"/>
    <x v="2"/>
    <x v="1"/>
    <x v="4"/>
    <n v="18"/>
    <n v="3"/>
    <x v="2"/>
    <n v="7"/>
    <n v="78.166666666666671"/>
    <n v="547.16666666666674"/>
    <n v="35.956666666666671"/>
    <n v="295.47000000000003"/>
    <x v="9"/>
    <x v="4"/>
  </r>
  <r>
    <s v="SO - 0007757"/>
    <d v="2016-10-13T00:00:00"/>
    <x v="1"/>
    <n v="11"/>
    <x v="1"/>
    <s v="AUD"/>
    <x v="1"/>
    <x v="0"/>
    <x v="1"/>
    <n v="31"/>
    <n v="5"/>
    <x v="1"/>
    <n v="1"/>
    <n v="600.76666666666677"/>
    <n v="600.76666666666677"/>
    <n v="480.6133333333334"/>
    <n v="120.15333333333336"/>
    <x v="9"/>
    <x v="4"/>
  </r>
  <r>
    <s v="SO - 0007758"/>
    <d v="2016-10-13T00:00:00"/>
    <x v="14"/>
    <n v="10"/>
    <x v="1"/>
    <s v="AUD"/>
    <x v="1"/>
    <x v="0"/>
    <x v="45"/>
    <n v="29"/>
    <n v="4"/>
    <x v="5"/>
    <n v="3"/>
    <n v="343.18888888888893"/>
    <n v="1029.5666666666668"/>
    <n v="243.66411111111108"/>
    <n v="298.57433333333358"/>
    <x v="9"/>
    <x v="4"/>
  </r>
  <r>
    <s v="SO - 0007759"/>
    <d v="2016-10-14T00:00:00"/>
    <x v="13"/>
    <n v="19"/>
    <x v="1"/>
    <s v="AUD"/>
    <x v="3"/>
    <x v="2"/>
    <x v="23"/>
    <n v="53"/>
    <n v="8"/>
    <x v="6"/>
    <n v="9"/>
    <n v="23.077777777777779"/>
    <n v="207.70000000000002"/>
    <n v="16.154444444444447"/>
    <n v="62.31"/>
    <x v="9"/>
    <x v="4"/>
  </r>
  <r>
    <s v="SO - 0007760"/>
    <d v="2016-10-14T00:00:00"/>
    <x v="19"/>
    <n v="4"/>
    <x v="2"/>
    <s v="AUD"/>
    <x v="2"/>
    <x v="1"/>
    <x v="33"/>
    <n v="10"/>
    <n v="2"/>
    <x v="7"/>
    <n v="4"/>
    <n v="148.14444444444445"/>
    <n v="592.57777777777778"/>
    <n v="79.99799999999999"/>
    <n v="272.58577777777782"/>
    <x v="9"/>
    <x v="4"/>
  </r>
  <r>
    <s v="SO - 0007761"/>
    <d v="2016-10-14T00:00:00"/>
    <x v="1"/>
    <n v="11"/>
    <x v="0"/>
    <s v="AUD"/>
    <x v="1"/>
    <x v="0"/>
    <x v="42"/>
    <n v="32"/>
    <n v="5"/>
    <x v="1"/>
    <n v="9"/>
    <n v="428.8"/>
    <n v="3859.2000000000003"/>
    <n v="287.29600000000005"/>
    <n v="1273.5359999999996"/>
    <x v="9"/>
    <x v="4"/>
  </r>
  <r>
    <s v="SO - 0007762"/>
    <d v="2016-10-14T00:00:00"/>
    <x v="9"/>
    <n v="18"/>
    <x v="0"/>
    <s v="AUD"/>
    <x v="0"/>
    <x v="2"/>
    <x v="56"/>
    <n v="52"/>
    <n v="8"/>
    <x v="6"/>
    <n v="3"/>
    <n v="126.55555555555556"/>
    <n v="379.66666666666669"/>
    <n v="62.012222222222221"/>
    <n v="193.63000000000002"/>
    <x v="9"/>
    <x v="4"/>
  </r>
  <r>
    <s v="SO - 0007763"/>
    <d v="2016-10-15T00:00:00"/>
    <x v="17"/>
    <n v="14"/>
    <x v="1"/>
    <s v="AUD"/>
    <x v="1"/>
    <x v="0"/>
    <x v="19"/>
    <n v="38"/>
    <n v="6"/>
    <x v="0"/>
    <n v="7"/>
    <n v="663.3"/>
    <n v="4643.0999999999995"/>
    <n v="404.613"/>
    <n v="1810.8089999999993"/>
    <x v="9"/>
    <x v="4"/>
  </r>
  <r>
    <s v="SO - 0007764"/>
    <d v="2016-10-15T00:00:00"/>
    <x v="8"/>
    <n v="9"/>
    <x v="0"/>
    <s v="AUD"/>
    <x v="2"/>
    <x v="0"/>
    <x v="38"/>
    <n v="27"/>
    <n v="4"/>
    <x v="5"/>
    <n v="2"/>
    <n v="119.85555555555555"/>
    <n v="239.71111111111111"/>
    <n v="50.339333333333336"/>
    <n v="139.03244444444442"/>
    <x v="9"/>
    <x v="4"/>
  </r>
  <r>
    <s v="SO - 0007765"/>
    <d v="2016-10-15T00:00:00"/>
    <x v="14"/>
    <n v="10"/>
    <x v="0"/>
    <s v="AUD"/>
    <x v="2"/>
    <x v="0"/>
    <x v="38"/>
    <n v="27"/>
    <n v="4"/>
    <x v="5"/>
    <n v="8"/>
    <n v="120.60000000000001"/>
    <n v="964.80000000000007"/>
    <n v="53.064"/>
    <n v="540.28800000000001"/>
    <x v="9"/>
    <x v="4"/>
  </r>
  <r>
    <s v="SO - 0007766"/>
    <d v="2016-10-15T00:00:00"/>
    <x v="19"/>
    <n v="4"/>
    <x v="1"/>
    <s v="AUD"/>
    <x v="2"/>
    <x v="1"/>
    <x v="33"/>
    <n v="10"/>
    <n v="2"/>
    <x v="7"/>
    <n v="8"/>
    <n v="126.55555555555556"/>
    <n v="1012.4444444444445"/>
    <n v="96.182222222222222"/>
    <n v="242.98666666666668"/>
    <x v="9"/>
    <x v="4"/>
  </r>
  <r>
    <s v="SO - 0007767"/>
    <d v="2016-10-15T00:00:00"/>
    <x v="6"/>
    <n v="1"/>
    <x v="1"/>
    <s v="AUD"/>
    <x v="2"/>
    <x v="1"/>
    <x v="41"/>
    <n v="2"/>
    <n v="1"/>
    <x v="4"/>
    <n v="4"/>
    <n v="204.72222222222223"/>
    <n v="818.88888888888891"/>
    <n v="139.21111111111111"/>
    <n v="262.04444444444448"/>
    <x v="9"/>
    <x v="4"/>
  </r>
  <r>
    <s v="SO - 0007768"/>
    <d v="2016-10-15T00:00:00"/>
    <x v="13"/>
    <n v="19"/>
    <x v="1"/>
    <s v="AUD"/>
    <x v="3"/>
    <x v="2"/>
    <x v="46"/>
    <n v="55"/>
    <n v="8"/>
    <x v="6"/>
    <n v="6"/>
    <n v="134.74444444444444"/>
    <n v="808.4666666666667"/>
    <n v="64.677333333333337"/>
    <n v="420.40266666666668"/>
    <x v="9"/>
    <x v="4"/>
  </r>
  <r>
    <s v="SO - 0007769"/>
    <d v="2016-10-15T00:00:00"/>
    <x v="8"/>
    <n v="9"/>
    <x v="0"/>
    <s v="AUD"/>
    <x v="2"/>
    <x v="0"/>
    <x v="53"/>
    <n v="26"/>
    <n v="4"/>
    <x v="5"/>
    <n v="7"/>
    <n v="707.9666666666667"/>
    <n v="4955.7666666666664"/>
    <n v="361.06299999999999"/>
    <n v="2428.3256666666666"/>
    <x v="9"/>
    <x v="4"/>
  </r>
  <r>
    <s v="SO - 0007770"/>
    <d v="2016-10-16T00:00:00"/>
    <x v="18"/>
    <n v="3"/>
    <x v="1"/>
    <s v="AUD"/>
    <x v="2"/>
    <x v="1"/>
    <x v="49"/>
    <n v="8"/>
    <n v="2"/>
    <x v="7"/>
    <n v="5"/>
    <n v="265.76666666666665"/>
    <n v="1328.8333333333333"/>
    <n v="106.30666666666667"/>
    <n v="797.3"/>
    <x v="9"/>
    <x v="4"/>
  </r>
  <r>
    <s v="SO - 0007771"/>
    <d v="2016-10-16T00:00:00"/>
    <x v="0"/>
    <n v="15"/>
    <x v="0"/>
    <s v="AUD"/>
    <x v="0"/>
    <x v="0"/>
    <x v="57"/>
    <n v="43"/>
    <n v="6"/>
    <x v="0"/>
    <n v="9"/>
    <n v="245.66666666666666"/>
    <n v="2211"/>
    <n v="120.37666666666665"/>
    <n v="1127.6100000000001"/>
    <x v="9"/>
    <x v="4"/>
  </r>
  <r>
    <s v="SO - 0007772"/>
    <d v="2016-10-16T00:00:00"/>
    <x v="4"/>
    <n v="7"/>
    <x v="1"/>
    <s v="AUD"/>
    <x v="2"/>
    <x v="1"/>
    <x v="48"/>
    <n v="20"/>
    <n v="3"/>
    <x v="2"/>
    <n v="3"/>
    <n v="25.311111111111114"/>
    <n v="75.933333333333337"/>
    <n v="21.261333333333333"/>
    <n v="12.149333333333338"/>
    <x v="9"/>
    <x v="4"/>
  </r>
  <r>
    <s v="SO - 0007773"/>
    <d v="2016-10-16T00:00:00"/>
    <x v="11"/>
    <n v="20"/>
    <x v="1"/>
    <s v="AUD"/>
    <x v="3"/>
    <x v="2"/>
    <x v="22"/>
    <n v="58"/>
    <n v="8"/>
    <x v="6"/>
    <n v="9"/>
    <n v="126.55555555555556"/>
    <n v="1139"/>
    <n v="80.995555555555555"/>
    <n v="410.03999999999996"/>
    <x v="9"/>
    <x v="4"/>
  </r>
  <r>
    <s v="SO - 0007774"/>
    <d v="2016-10-16T00:00:00"/>
    <x v="1"/>
    <n v="11"/>
    <x v="2"/>
    <s v="AUD"/>
    <x v="1"/>
    <x v="0"/>
    <x v="1"/>
    <n v="31"/>
    <n v="5"/>
    <x v="1"/>
    <n v="3"/>
    <n v="285.12222222222221"/>
    <n v="855.36666666666656"/>
    <n v="171.07333333333332"/>
    <n v="342.14666666666653"/>
    <x v="9"/>
    <x v="4"/>
  </r>
  <r>
    <s v="SO - 0007775"/>
    <d v="2016-10-16T00:00:00"/>
    <x v="1"/>
    <n v="11"/>
    <x v="0"/>
    <s v="AUD"/>
    <x v="1"/>
    <x v="0"/>
    <x v="43"/>
    <n v="30"/>
    <n v="5"/>
    <x v="1"/>
    <n v="7"/>
    <n v="358.82222222222225"/>
    <n v="2511.7555555555559"/>
    <n v="186.58755555555555"/>
    <n v="1205.6426666666671"/>
    <x v="9"/>
    <x v="4"/>
  </r>
  <r>
    <s v="SO - 0007776"/>
    <d v="2016-10-16T00:00:00"/>
    <x v="19"/>
    <n v="4"/>
    <x v="1"/>
    <s v="AUD"/>
    <x v="2"/>
    <x v="1"/>
    <x v="51"/>
    <n v="12"/>
    <n v="2"/>
    <x v="7"/>
    <n v="2"/>
    <n v="26.8"/>
    <n v="53.6"/>
    <n v="21.172000000000004"/>
    <n v="11.255999999999993"/>
    <x v="9"/>
    <x v="4"/>
  </r>
  <r>
    <s v="SO - 0007777"/>
    <d v="2016-10-17T00:00:00"/>
    <x v="13"/>
    <n v="19"/>
    <x v="2"/>
    <s v="AUD"/>
    <x v="3"/>
    <x v="2"/>
    <x v="46"/>
    <n v="55"/>
    <n v="8"/>
    <x v="6"/>
    <n v="5"/>
    <n v="99.01111111111112"/>
    <n v="495.0555555555556"/>
    <n v="84.159444444444432"/>
    <n v="74.258333333333439"/>
    <x v="9"/>
    <x v="4"/>
  </r>
  <r>
    <s v="SO - 0007778"/>
    <d v="2016-10-17T00:00:00"/>
    <x v="3"/>
    <n v="6"/>
    <x v="0"/>
    <s v="AUD"/>
    <x v="2"/>
    <x v="1"/>
    <x v="3"/>
    <n v="17"/>
    <n v="3"/>
    <x v="2"/>
    <n v="5"/>
    <n v="585.13333333333333"/>
    <n v="2925.6666666666665"/>
    <n v="245.75599999999997"/>
    <n v="1696.8866666666668"/>
    <x v="9"/>
    <x v="4"/>
  </r>
  <r>
    <s v="SO - 0007779"/>
    <d v="2016-10-17T00:00:00"/>
    <x v="0"/>
    <n v="15"/>
    <x v="2"/>
    <s v="AUD"/>
    <x v="0"/>
    <x v="0"/>
    <x v="57"/>
    <n v="43"/>
    <n v="6"/>
    <x v="0"/>
    <n v="8"/>
    <n v="434.75555555555559"/>
    <n v="3478.0444444444447"/>
    <n v="334.76177777777781"/>
    <n v="799.95022222222224"/>
    <x v="9"/>
    <x v="4"/>
  </r>
  <r>
    <s v="SO - 0007780"/>
    <d v="2016-10-17T00:00:00"/>
    <x v="4"/>
    <n v="7"/>
    <x v="1"/>
    <s v="AUD"/>
    <x v="2"/>
    <x v="1"/>
    <x v="4"/>
    <n v="18"/>
    <n v="3"/>
    <x v="2"/>
    <n v="4"/>
    <n v="440.71111111111111"/>
    <n v="1762.8444444444444"/>
    <n v="242.39111111111117"/>
    <n v="793.27999999999975"/>
    <x v="9"/>
    <x v="4"/>
  </r>
  <r>
    <s v="SO - 0007781"/>
    <d v="2016-10-18T00:00:00"/>
    <x v="2"/>
    <n v="12"/>
    <x v="2"/>
    <s v="AUD"/>
    <x v="1"/>
    <x v="0"/>
    <x v="40"/>
    <n v="33"/>
    <n v="5"/>
    <x v="1"/>
    <n v="2"/>
    <n v="215.14444444444445"/>
    <n v="430.28888888888889"/>
    <n v="118.32944444444446"/>
    <n v="193.62999999999997"/>
    <x v="9"/>
    <x v="4"/>
  </r>
  <r>
    <s v="SO - 0007782"/>
    <d v="2016-10-18T00:00:00"/>
    <x v="7"/>
    <n v="17"/>
    <x v="0"/>
    <s v="AUD"/>
    <x v="0"/>
    <x v="2"/>
    <x v="7"/>
    <n v="48"/>
    <n v="7"/>
    <x v="3"/>
    <n v="1"/>
    <n v="693.82222222222231"/>
    <n v="693.82222222222231"/>
    <n v="492.61377777777784"/>
    <n v="201.20844444444447"/>
    <x v="9"/>
    <x v="4"/>
  </r>
  <r>
    <s v="SO - 0007783"/>
    <d v="2016-10-18T00:00:00"/>
    <x v="19"/>
    <n v="4"/>
    <x v="0"/>
    <s v="AUD"/>
    <x v="2"/>
    <x v="1"/>
    <x v="36"/>
    <n v="11"/>
    <n v="2"/>
    <x v="7"/>
    <n v="2"/>
    <n v="124.32222222222224"/>
    <n v="248.64444444444447"/>
    <n v="53.458555555555556"/>
    <n v="141.72733333333338"/>
    <x v="9"/>
    <x v="4"/>
  </r>
  <r>
    <s v="SO - 0007784"/>
    <d v="2016-10-18T00:00:00"/>
    <x v="12"/>
    <n v="2"/>
    <x v="1"/>
    <s v="AUD"/>
    <x v="2"/>
    <x v="1"/>
    <x v="29"/>
    <n v="6"/>
    <n v="1"/>
    <x v="4"/>
    <n v="3"/>
    <n v="123.57777777777778"/>
    <n v="370.73333333333335"/>
    <n v="65.496222222222229"/>
    <n v="174.24466666666666"/>
    <x v="9"/>
    <x v="4"/>
  </r>
  <r>
    <s v="SO - 0007785"/>
    <d v="2016-10-18T00:00:00"/>
    <x v="18"/>
    <n v="3"/>
    <x v="1"/>
    <s v="AUD"/>
    <x v="2"/>
    <x v="1"/>
    <x v="29"/>
    <n v="6"/>
    <n v="1"/>
    <x v="4"/>
    <n v="9"/>
    <n v="126.55555555555556"/>
    <n v="1139"/>
    <n v="74.667777777777772"/>
    <n v="466.99"/>
    <x v="9"/>
    <x v="4"/>
  </r>
  <r>
    <s v="SO - 0007786"/>
    <d v="2016-10-18T00:00:00"/>
    <x v="0"/>
    <n v="15"/>
    <x v="0"/>
    <s v="AUD"/>
    <x v="0"/>
    <x v="0"/>
    <x v="8"/>
    <n v="42"/>
    <n v="6"/>
    <x v="0"/>
    <n v="5"/>
    <n v="195.04444444444445"/>
    <n v="975.22222222222229"/>
    <n v="161.88688888888888"/>
    <n v="165.78777777777793"/>
    <x v="9"/>
    <x v="4"/>
  </r>
  <r>
    <s v="SO - 0007787"/>
    <d v="2016-10-18T00:00:00"/>
    <x v="18"/>
    <n v="3"/>
    <x v="2"/>
    <s v="AUD"/>
    <x v="2"/>
    <x v="1"/>
    <x v="52"/>
    <n v="9"/>
    <n v="2"/>
    <x v="7"/>
    <n v="4"/>
    <n v="111.66666666666667"/>
    <n v="446.66666666666669"/>
    <n v="48.016666666666666"/>
    <n v="254.60000000000002"/>
    <x v="9"/>
    <x v="4"/>
  </r>
  <r>
    <s v="SO - 0007788"/>
    <d v="2016-10-19T00:00:00"/>
    <x v="14"/>
    <n v="10"/>
    <x v="0"/>
    <s v="AUD"/>
    <x v="2"/>
    <x v="0"/>
    <x v="38"/>
    <n v="27"/>
    <n v="4"/>
    <x v="5"/>
    <n v="7"/>
    <n v="213.65555555555557"/>
    <n v="1495.588888888889"/>
    <n v="111.1008888888889"/>
    <n v="717.88266666666664"/>
    <x v="9"/>
    <x v="4"/>
  </r>
  <r>
    <s v="SO - 0007789"/>
    <d v="2016-10-19T00:00:00"/>
    <x v="14"/>
    <n v="10"/>
    <x v="0"/>
    <s v="AUD"/>
    <x v="2"/>
    <x v="0"/>
    <x v="38"/>
    <n v="27"/>
    <n v="4"/>
    <x v="5"/>
    <n v="7"/>
    <n v="20.100000000000001"/>
    <n v="140.70000000000002"/>
    <n v="15.075000000000001"/>
    <n v="35.175000000000011"/>
    <x v="9"/>
    <x v="4"/>
  </r>
  <r>
    <s v="SO - 0007790"/>
    <d v="2016-10-19T00:00:00"/>
    <x v="15"/>
    <n v="13"/>
    <x v="1"/>
    <s v="AUD"/>
    <x v="1"/>
    <x v="0"/>
    <x v="54"/>
    <n v="36"/>
    <n v="5"/>
    <x v="1"/>
    <n v="7"/>
    <n v="84.866666666666674"/>
    <n v="594.06666666666672"/>
    <n v="43.282000000000011"/>
    <n v="291.09266666666667"/>
    <x v="9"/>
    <x v="4"/>
  </r>
  <r>
    <s v="SO - 0007791"/>
    <d v="2016-10-20T00:00:00"/>
    <x v="7"/>
    <n v="17"/>
    <x v="0"/>
    <s v="AUD"/>
    <x v="0"/>
    <x v="2"/>
    <x v="30"/>
    <n v="47"/>
    <n v="7"/>
    <x v="3"/>
    <n v="2"/>
    <n v="129.53333333333333"/>
    <n v="259.06666666666666"/>
    <n v="69.948000000000008"/>
    <n v="119.17066666666665"/>
    <x v="9"/>
    <x v="4"/>
  </r>
  <r>
    <s v="SO - 0007792"/>
    <d v="2016-10-20T00:00:00"/>
    <x v="0"/>
    <n v="15"/>
    <x v="1"/>
    <s v="AUD"/>
    <x v="0"/>
    <x v="0"/>
    <x v="57"/>
    <n v="43"/>
    <n v="6"/>
    <x v="0"/>
    <n v="3"/>
    <n v="84.12222222222222"/>
    <n v="252.36666666666667"/>
    <n v="46.267222222222223"/>
    <n v="113.565"/>
    <x v="9"/>
    <x v="4"/>
  </r>
  <r>
    <s v="SO - 0007793"/>
    <d v="2016-10-20T00:00:00"/>
    <x v="18"/>
    <n v="3"/>
    <x v="2"/>
    <s v="AUD"/>
    <x v="2"/>
    <x v="1"/>
    <x v="49"/>
    <n v="8"/>
    <n v="2"/>
    <x v="7"/>
    <n v="9"/>
    <n v="202.48888888888891"/>
    <n v="1822.4"/>
    <n v="131.6177777777778"/>
    <n v="637.83999999999992"/>
    <x v="9"/>
    <x v="4"/>
  </r>
  <r>
    <s v="SO - 0007794"/>
    <d v="2016-10-21T00:00:00"/>
    <x v="4"/>
    <n v="7"/>
    <x v="1"/>
    <s v="AUD"/>
    <x v="2"/>
    <x v="1"/>
    <x v="48"/>
    <n v="20"/>
    <n v="3"/>
    <x v="2"/>
    <n v="8"/>
    <n v="129.53333333333333"/>
    <n v="1036.2666666666667"/>
    <n v="64.766666666666666"/>
    <n v="518.13333333333333"/>
    <x v="9"/>
    <x v="4"/>
  </r>
  <r>
    <s v="SO - 0007795"/>
    <d v="2016-10-21T00:00:00"/>
    <x v="0"/>
    <n v="15"/>
    <x v="1"/>
    <s v="AUD"/>
    <x v="0"/>
    <x v="0"/>
    <x v="8"/>
    <n v="42"/>
    <n v="6"/>
    <x v="0"/>
    <n v="1"/>
    <n v="122.83333333333333"/>
    <n v="122.83333333333333"/>
    <n v="93.353333333333339"/>
    <n v="29.47999999999999"/>
    <x v="9"/>
    <x v="4"/>
  </r>
  <r>
    <s v="SO - 0007796"/>
    <d v="2016-10-21T00:00:00"/>
    <x v="6"/>
    <n v="1"/>
    <x v="0"/>
    <s v="AUD"/>
    <x v="2"/>
    <x v="1"/>
    <x v="41"/>
    <n v="2"/>
    <n v="1"/>
    <x v="4"/>
    <n v="7"/>
    <n v="198.02222222222224"/>
    <n v="1386.1555555555556"/>
    <n v="166.33866666666665"/>
    <n v="221.78488888888887"/>
    <x v="9"/>
    <x v="4"/>
  </r>
  <r>
    <s v="SO - 0007797"/>
    <d v="2016-10-21T00:00:00"/>
    <x v="8"/>
    <n v="9"/>
    <x v="1"/>
    <s v="AUD"/>
    <x v="2"/>
    <x v="1"/>
    <x v="32"/>
    <n v="24"/>
    <n v="4"/>
    <x v="5"/>
    <n v="7"/>
    <n v="321.60000000000002"/>
    <n v="2251.2000000000003"/>
    <n v="225.12"/>
    <n v="675.36000000000013"/>
    <x v="9"/>
    <x v="4"/>
  </r>
  <r>
    <s v="SO - 0007798"/>
    <d v="2016-10-21T00:00:00"/>
    <x v="3"/>
    <n v="6"/>
    <x v="0"/>
    <s v="AUD"/>
    <x v="2"/>
    <x v="1"/>
    <x v="3"/>
    <n v="17"/>
    <n v="3"/>
    <x v="2"/>
    <n v="9"/>
    <n v="120.60000000000001"/>
    <n v="1085.4000000000001"/>
    <n v="56.682000000000002"/>
    <n v="575.26200000000006"/>
    <x v="9"/>
    <x v="4"/>
  </r>
  <r>
    <s v="SO - 0007799"/>
    <d v="2016-10-22T00:00:00"/>
    <x v="0"/>
    <n v="15"/>
    <x v="2"/>
    <s v="AUD"/>
    <x v="0"/>
    <x v="0"/>
    <x v="8"/>
    <n v="42"/>
    <n v="6"/>
    <x v="0"/>
    <n v="8"/>
    <n v="123.57777777777778"/>
    <n v="988.62222222222226"/>
    <n v="70.439333333333323"/>
    <n v="425.10755555555568"/>
    <x v="9"/>
    <x v="4"/>
  </r>
  <r>
    <s v="SO - 0007800"/>
    <d v="2016-10-22T00:00:00"/>
    <x v="17"/>
    <n v="14"/>
    <x v="0"/>
    <s v="AUD"/>
    <x v="1"/>
    <x v="0"/>
    <x v="50"/>
    <n v="39"/>
    <n v="6"/>
    <x v="0"/>
    <n v="8"/>
    <n v="99.01111111111112"/>
    <n v="792.08888888888896"/>
    <n v="50.495666666666665"/>
    <n v="388.12355555555564"/>
    <x v="9"/>
    <x v="4"/>
  </r>
  <r>
    <s v="SO - 0007801"/>
    <d v="2016-10-22T00:00:00"/>
    <x v="9"/>
    <n v="18"/>
    <x v="1"/>
    <s v="AUD"/>
    <x v="0"/>
    <x v="2"/>
    <x v="55"/>
    <n v="50"/>
    <n v="7"/>
    <x v="3"/>
    <n v="9"/>
    <n v="297.03333333333336"/>
    <n v="2673.3"/>
    <n v="139.60566666666668"/>
    <n v="1416.8490000000002"/>
    <x v="9"/>
    <x v="4"/>
  </r>
  <r>
    <s v="SO - 0007802"/>
    <d v="2016-10-22T00:00:00"/>
    <x v="18"/>
    <n v="3"/>
    <x v="0"/>
    <s v="AUD"/>
    <x v="2"/>
    <x v="1"/>
    <x v="49"/>
    <n v="8"/>
    <n v="1"/>
    <x v="4"/>
    <n v="4"/>
    <n v="218.12222222222223"/>
    <n v="872.48888888888894"/>
    <n v="185.4038888888889"/>
    <n v="130.87333333333333"/>
    <x v="9"/>
    <x v="4"/>
  </r>
  <r>
    <s v="SO - 0007803"/>
    <d v="2016-10-22T00:00:00"/>
    <x v="11"/>
    <n v="20"/>
    <x v="1"/>
    <s v="AUD"/>
    <x v="3"/>
    <x v="2"/>
    <x v="14"/>
    <n v="56"/>
    <n v="8"/>
    <x v="6"/>
    <n v="9"/>
    <n v="99.75555555555556"/>
    <n v="897.80000000000007"/>
    <n v="46.885111111111115"/>
    <n v="475.83400000000006"/>
    <x v="9"/>
    <x v="4"/>
  </r>
  <r>
    <s v="SO - 0007804"/>
    <d v="2016-10-22T00:00:00"/>
    <x v="11"/>
    <n v="20"/>
    <x v="1"/>
    <s v="AUD"/>
    <x v="3"/>
    <x v="2"/>
    <x v="22"/>
    <n v="58"/>
    <n v="8"/>
    <x v="6"/>
    <n v="3"/>
    <n v="198.02222222222224"/>
    <n v="594.06666666666672"/>
    <n v="106.932"/>
    <n v="273.27066666666673"/>
    <x v="9"/>
    <x v="4"/>
  </r>
  <r>
    <s v="SO - 0007805"/>
    <d v="2016-10-22T00:00:00"/>
    <x v="11"/>
    <n v="20"/>
    <x v="1"/>
    <s v="AUD"/>
    <x v="3"/>
    <x v="2"/>
    <x v="22"/>
    <n v="58"/>
    <n v="8"/>
    <x v="6"/>
    <n v="4"/>
    <n v="444.43333333333334"/>
    <n v="1777.7333333333333"/>
    <n v="359.99100000000004"/>
    <n v="337.76933333333318"/>
    <x v="9"/>
    <x v="4"/>
  </r>
  <r>
    <s v="SO - 0007806"/>
    <d v="2016-10-22T00:00:00"/>
    <x v="2"/>
    <n v="12"/>
    <x v="1"/>
    <s v="AUD"/>
    <x v="1"/>
    <x v="0"/>
    <x v="2"/>
    <n v="34"/>
    <n v="5"/>
    <x v="1"/>
    <n v="4"/>
    <n v="125.06666666666668"/>
    <n v="500.26666666666671"/>
    <n v="62.533333333333339"/>
    <n v="250.13333333333335"/>
    <x v="9"/>
    <x v="4"/>
  </r>
  <r>
    <s v="SO - 0007807"/>
    <d v="2016-10-22T00:00:00"/>
    <x v="16"/>
    <n v="5"/>
    <x v="0"/>
    <s v="AUD"/>
    <x v="2"/>
    <x v="1"/>
    <x v="24"/>
    <n v="14"/>
    <n v="2"/>
    <x v="7"/>
    <n v="8"/>
    <n v="201.74444444444444"/>
    <n v="1613.9555555555555"/>
    <n v="114.99433333333332"/>
    <n v="694.00088888888899"/>
    <x v="9"/>
    <x v="4"/>
  </r>
  <r>
    <s v="SO - 0007808"/>
    <d v="2016-10-22T00:00:00"/>
    <x v="10"/>
    <n v="8"/>
    <x v="1"/>
    <s v="AUD"/>
    <x v="2"/>
    <x v="1"/>
    <x v="31"/>
    <n v="23"/>
    <n v="4"/>
    <x v="5"/>
    <n v="6"/>
    <n v="189.08888888888887"/>
    <n v="1134.5333333333333"/>
    <n v="83.199111111111108"/>
    <n v="635.33866666666665"/>
    <x v="9"/>
    <x v="4"/>
  </r>
  <r>
    <s v="SO - 0007809"/>
    <d v="2016-10-22T00:00:00"/>
    <x v="16"/>
    <n v="5"/>
    <x v="0"/>
    <s v="AUD"/>
    <x v="2"/>
    <x v="1"/>
    <x v="26"/>
    <n v="15"/>
    <n v="2"/>
    <x v="7"/>
    <n v="5"/>
    <n v="597.04444444444448"/>
    <n v="2985.2222222222226"/>
    <n v="340.31533333333334"/>
    <n v="1283.6455555555558"/>
    <x v="9"/>
    <x v="4"/>
  </r>
  <r>
    <s v="SO - 0007810"/>
    <d v="2016-10-23T00:00:00"/>
    <x v="17"/>
    <n v="14"/>
    <x v="1"/>
    <s v="AUD"/>
    <x v="1"/>
    <x v="0"/>
    <x v="50"/>
    <n v="39"/>
    <n v="6"/>
    <x v="0"/>
    <n v="1"/>
    <n v="681.91111111111104"/>
    <n v="681.91111111111104"/>
    <n v="388.68933333333331"/>
    <n v="293.22177777777773"/>
    <x v="9"/>
    <x v="4"/>
  </r>
  <r>
    <s v="SO - 0007811"/>
    <d v="2016-10-23T00:00:00"/>
    <x v="15"/>
    <n v="13"/>
    <x v="1"/>
    <s v="AUD"/>
    <x v="1"/>
    <x v="0"/>
    <x v="18"/>
    <n v="37"/>
    <n v="6"/>
    <x v="0"/>
    <n v="4"/>
    <n v="268.74444444444447"/>
    <n v="1074.9777777777779"/>
    <n v="147.80944444444447"/>
    <n v="483.74"/>
    <x v="9"/>
    <x v="4"/>
  </r>
  <r>
    <s v="SO - 0007812"/>
    <d v="2016-10-23T00:00:00"/>
    <x v="1"/>
    <n v="11"/>
    <x v="1"/>
    <s v="AUD"/>
    <x v="1"/>
    <x v="0"/>
    <x v="1"/>
    <n v="31"/>
    <n v="5"/>
    <x v="1"/>
    <n v="9"/>
    <n v="115.38888888888889"/>
    <n v="1038.5"/>
    <n v="61.156111111111109"/>
    <n v="488.09500000000003"/>
    <x v="9"/>
    <x v="4"/>
  </r>
  <r>
    <s v="SO - 0007813"/>
    <d v="2016-10-23T00:00:00"/>
    <x v="19"/>
    <n v="4"/>
    <x v="0"/>
    <s v="AUD"/>
    <x v="2"/>
    <x v="1"/>
    <x v="36"/>
    <n v="11"/>
    <n v="2"/>
    <x v="7"/>
    <n v="5"/>
    <n v="650.6444444444445"/>
    <n v="3253.2222222222226"/>
    <n v="546.54133333333334"/>
    <n v="520.51555555555569"/>
    <x v="9"/>
    <x v="4"/>
  </r>
  <r>
    <s v="SO - 0007814"/>
    <d v="2016-10-25T00:00:00"/>
    <x v="6"/>
    <n v="1"/>
    <x v="0"/>
    <s v="AUD"/>
    <x v="2"/>
    <x v="1"/>
    <x v="9"/>
    <n v="3"/>
    <n v="1"/>
    <x v="4"/>
    <n v="8"/>
    <n v="704.24444444444441"/>
    <n v="5633.9555555555553"/>
    <n v="443.67399999999998"/>
    <n v="2084.5635555555555"/>
    <x v="9"/>
    <x v="4"/>
  </r>
  <r>
    <s v="SO - 0007815"/>
    <d v="2016-10-25T00:00:00"/>
    <x v="16"/>
    <n v="5"/>
    <x v="1"/>
    <s v="AUD"/>
    <x v="2"/>
    <x v="1"/>
    <x v="35"/>
    <n v="13"/>
    <n v="2"/>
    <x v="7"/>
    <n v="8"/>
    <n v="20.100000000000001"/>
    <n v="160.80000000000001"/>
    <n v="14.07"/>
    <n v="48.240000000000009"/>
    <x v="9"/>
    <x v="4"/>
  </r>
  <r>
    <s v="SO - 0007816"/>
    <d v="2016-10-26T00:00:00"/>
    <x v="9"/>
    <n v="18"/>
    <x v="1"/>
    <s v="AUD"/>
    <x v="0"/>
    <x v="2"/>
    <x v="56"/>
    <n v="52"/>
    <n v="8"/>
    <x v="6"/>
    <n v="6"/>
    <n v="266.51111111111112"/>
    <n v="1599.0666666666666"/>
    <n v="159.90666666666664"/>
    <n v="639.62666666666678"/>
    <x v="9"/>
    <x v="4"/>
  </r>
  <r>
    <s v="SO - 0007817"/>
    <d v="2016-10-26T00:00:00"/>
    <x v="13"/>
    <n v="19"/>
    <x v="2"/>
    <s v="AUD"/>
    <x v="3"/>
    <x v="2"/>
    <x v="39"/>
    <n v="54"/>
    <n v="8"/>
    <x v="6"/>
    <n v="9"/>
    <n v="19.355555555555558"/>
    <n v="174.20000000000002"/>
    <n v="9.2906666666666666"/>
    <n v="90.584000000000017"/>
    <x v="9"/>
    <x v="4"/>
  </r>
  <r>
    <s v="SO - 0007818"/>
    <d v="2016-10-26T00:00:00"/>
    <x v="15"/>
    <n v="13"/>
    <x v="1"/>
    <s v="AUD"/>
    <x v="1"/>
    <x v="0"/>
    <x v="18"/>
    <n v="37"/>
    <n v="5"/>
    <x v="1"/>
    <n v="5"/>
    <n v="120.60000000000001"/>
    <n v="603"/>
    <n v="48.240000000000009"/>
    <n v="361.79999999999995"/>
    <x v="9"/>
    <x v="4"/>
  </r>
  <r>
    <s v="SO - 0007819"/>
    <d v="2016-10-26T00:00:00"/>
    <x v="3"/>
    <n v="6"/>
    <x v="1"/>
    <s v="AUD"/>
    <x v="2"/>
    <x v="1"/>
    <x v="3"/>
    <n v="17"/>
    <n v="3"/>
    <x v="2"/>
    <n v="7"/>
    <n v="123.57777777777778"/>
    <n v="865.04444444444448"/>
    <n v="101.33377777777778"/>
    <n v="155.70799999999997"/>
    <x v="9"/>
    <x v="4"/>
  </r>
  <r>
    <s v="SO - 0007820"/>
    <d v="2016-10-26T00:00:00"/>
    <x v="1"/>
    <n v="11"/>
    <x v="1"/>
    <s v="AUD"/>
    <x v="1"/>
    <x v="0"/>
    <x v="1"/>
    <n v="31"/>
    <n v="5"/>
    <x v="1"/>
    <n v="5"/>
    <n v="93.055555555555557"/>
    <n v="465.27777777777777"/>
    <n v="60.486111111111114"/>
    <n v="162.84722222222223"/>
    <x v="9"/>
    <x v="4"/>
  </r>
  <r>
    <s v="SO - 0007821"/>
    <d v="2016-10-26T00:00:00"/>
    <x v="9"/>
    <n v="18"/>
    <x v="1"/>
    <s v="AUD"/>
    <x v="0"/>
    <x v="2"/>
    <x v="11"/>
    <n v="51"/>
    <n v="7"/>
    <x v="3"/>
    <n v="4"/>
    <n v="263.53333333333336"/>
    <n v="1054.1333333333334"/>
    <n v="155.48466666666667"/>
    <n v="432.19466666666676"/>
    <x v="9"/>
    <x v="4"/>
  </r>
  <r>
    <s v="SO - 0007822"/>
    <d v="2016-10-27T00:00:00"/>
    <x v="1"/>
    <n v="11"/>
    <x v="0"/>
    <s v="AUD"/>
    <x v="1"/>
    <x v="0"/>
    <x v="42"/>
    <n v="32"/>
    <n v="5"/>
    <x v="1"/>
    <n v="4"/>
    <n v="26.8"/>
    <n v="107.2"/>
    <n v="20.368000000000002"/>
    <n v="25.727999999999994"/>
    <x v="9"/>
    <x v="4"/>
  </r>
  <r>
    <s v="SO - 0007823"/>
    <d v="2016-10-27T00:00:00"/>
    <x v="1"/>
    <n v="11"/>
    <x v="1"/>
    <s v="AUD"/>
    <x v="1"/>
    <x v="0"/>
    <x v="1"/>
    <n v="31"/>
    <n v="5"/>
    <x v="1"/>
    <n v="4"/>
    <n v="24.566666666666666"/>
    <n v="98.266666666666666"/>
    <n v="12.774666666666667"/>
    <n v="47.167999999999999"/>
    <x v="9"/>
    <x v="4"/>
  </r>
  <r>
    <s v="SO - 0007824"/>
    <d v="2016-10-27T00:00:00"/>
    <x v="12"/>
    <n v="2"/>
    <x v="0"/>
    <s v="AUD"/>
    <x v="2"/>
    <x v="1"/>
    <x v="15"/>
    <n v="4"/>
    <n v="1"/>
    <x v="4"/>
    <n v="8"/>
    <n v="24.566666666666666"/>
    <n v="196.53333333333333"/>
    <n v="17.442333333333334"/>
    <n v="56.99466666666666"/>
    <x v="9"/>
    <x v="4"/>
  </r>
  <r>
    <s v="SO - 0007825"/>
    <d v="2016-10-27T00:00:00"/>
    <x v="17"/>
    <n v="14"/>
    <x v="0"/>
    <s v="AUD"/>
    <x v="1"/>
    <x v="0"/>
    <x v="19"/>
    <n v="38"/>
    <n v="6"/>
    <x v="0"/>
    <n v="5"/>
    <n v="279.91111111111115"/>
    <n v="1399.5555555555557"/>
    <n v="218.3306666666667"/>
    <n v="307.90222222222224"/>
    <x v="9"/>
    <x v="4"/>
  </r>
  <r>
    <s v="SO - 0007826"/>
    <d v="2016-10-27T00:00:00"/>
    <x v="16"/>
    <n v="5"/>
    <x v="1"/>
    <s v="AUD"/>
    <x v="2"/>
    <x v="1"/>
    <x v="35"/>
    <n v="13"/>
    <n v="2"/>
    <x v="7"/>
    <n v="2"/>
    <n v="124.32222222222224"/>
    <n v="248.64444444444447"/>
    <n v="78.323000000000008"/>
    <n v="91.998444444444459"/>
    <x v="9"/>
    <x v="4"/>
  </r>
  <r>
    <s v="SO - 0007827"/>
    <d v="2016-10-28T00:00:00"/>
    <x v="0"/>
    <n v="15"/>
    <x v="1"/>
    <s v="AUD"/>
    <x v="0"/>
    <x v="0"/>
    <x v="57"/>
    <n v="43"/>
    <n v="6"/>
    <x v="0"/>
    <n v="3"/>
    <n v="18.611111111111111"/>
    <n v="55.833333333333329"/>
    <n v="11.911111111111111"/>
    <n v="20.099999999999994"/>
    <x v="9"/>
    <x v="4"/>
  </r>
  <r>
    <s v="SO - 0007828"/>
    <d v="2016-10-28T00:00:00"/>
    <x v="6"/>
    <n v="1"/>
    <x v="2"/>
    <s v="AUD"/>
    <x v="2"/>
    <x v="1"/>
    <x v="41"/>
    <n v="2"/>
    <n v="1"/>
    <x v="4"/>
    <n v="4"/>
    <n v="385.62222222222221"/>
    <n v="1542.4888888888888"/>
    <n v="316.21022222222223"/>
    <n v="277.64799999999991"/>
    <x v="9"/>
    <x v="4"/>
  </r>
  <r>
    <s v="SO - 0007829"/>
    <d v="2016-10-28T00:00:00"/>
    <x v="4"/>
    <n v="7"/>
    <x v="1"/>
    <s v="AUD"/>
    <x v="2"/>
    <x v="1"/>
    <x v="34"/>
    <n v="19"/>
    <n v="3"/>
    <x v="2"/>
    <n v="9"/>
    <n v="275.44444444444446"/>
    <n v="2479"/>
    <n v="159.75777777777776"/>
    <n v="1041.18"/>
    <x v="9"/>
    <x v="4"/>
  </r>
  <r>
    <s v="SO - 0007830"/>
    <d v="2016-10-28T00:00:00"/>
    <x v="5"/>
    <n v="16"/>
    <x v="2"/>
    <s v="AUD"/>
    <x v="0"/>
    <x v="3"/>
    <x v="12"/>
    <n v="46"/>
    <n v="7"/>
    <x v="3"/>
    <n v="6"/>
    <n v="717.6444444444445"/>
    <n v="4305.8666666666668"/>
    <n v="351.64577777777777"/>
    <n v="2195.9920000000002"/>
    <x v="9"/>
    <x v="4"/>
  </r>
  <r>
    <s v="SO - 0007831"/>
    <d v="2016-10-28T00:00:00"/>
    <x v="1"/>
    <n v="11"/>
    <x v="1"/>
    <s v="AUD"/>
    <x v="1"/>
    <x v="0"/>
    <x v="1"/>
    <n v="31"/>
    <n v="5"/>
    <x v="1"/>
    <n v="3"/>
    <n v="23.822222222222223"/>
    <n v="71.466666666666669"/>
    <n v="14.05511111111111"/>
    <n v="29.301333333333339"/>
    <x v="9"/>
    <x v="4"/>
  </r>
  <r>
    <s v="SO - 0007832"/>
    <d v="2016-10-28T00:00:00"/>
    <x v="3"/>
    <n v="6"/>
    <x v="0"/>
    <s v="AUD"/>
    <x v="2"/>
    <x v="1"/>
    <x v="3"/>
    <n v="17"/>
    <n v="3"/>
    <x v="2"/>
    <n v="8"/>
    <n v="140.69999999999999"/>
    <n v="1125.5999999999999"/>
    <n v="94.269000000000005"/>
    <n v="371.44799999999987"/>
    <x v="9"/>
    <x v="4"/>
  </r>
  <r>
    <s v="SO - 0007833"/>
    <d v="2016-10-29T00:00:00"/>
    <x v="7"/>
    <n v="17"/>
    <x v="1"/>
    <s v="AUD"/>
    <x v="0"/>
    <x v="2"/>
    <x v="7"/>
    <n v="48"/>
    <n v="7"/>
    <x v="3"/>
    <n v="4"/>
    <n v="23.077777777777779"/>
    <n v="92.311111111111117"/>
    <n v="13.846666666666668"/>
    <n v="36.924444444444447"/>
    <x v="9"/>
    <x v="4"/>
  </r>
  <r>
    <s v="SO - 0007834"/>
    <d v="2016-10-29T00:00:00"/>
    <x v="5"/>
    <n v="16"/>
    <x v="0"/>
    <s v="AUD"/>
    <x v="0"/>
    <x v="0"/>
    <x v="47"/>
    <n v="44"/>
    <n v="7"/>
    <x v="3"/>
    <n v="3"/>
    <n v="433.26666666666665"/>
    <n v="1299.8"/>
    <n v="181.97200000000001"/>
    <n v="753.8839999999999"/>
    <x v="9"/>
    <x v="4"/>
  </r>
  <r>
    <s v="SO - 0007835"/>
    <d v="2016-10-29T00:00:00"/>
    <x v="1"/>
    <n v="11"/>
    <x v="2"/>
    <s v="AUD"/>
    <x v="1"/>
    <x v="0"/>
    <x v="1"/>
    <n v="31"/>
    <n v="5"/>
    <x v="1"/>
    <n v="3"/>
    <n v="291.07777777777778"/>
    <n v="873.23333333333335"/>
    <n v="136.80655555555555"/>
    <n v="462.81366666666668"/>
    <x v="9"/>
    <x v="4"/>
  </r>
  <r>
    <s v="SO - 0007836"/>
    <d v="2016-10-29T00:00:00"/>
    <x v="7"/>
    <n v="17"/>
    <x v="1"/>
    <s v="AUD"/>
    <x v="0"/>
    <x v="2"/>
    <x v="21"/>
    <n v="49"/>
    <n v="7"/>
    <x v="3"/>
    <n v="3"/>
    <n v="203.23333333333335"/>
    <n v="609.70000000000005"/>
    <n v="152.42500000000001"/>
    <n v="152.42500000000001"/>
    <x v="9"/>
    <x v="4"/>
  </r>
  <r>
    <s v="SO - 0007837"/>
    <d v="2016-10-29T00:00:00"/>
    <x v="17"/>
    <n v="14"/>
    <x v="1"/>
    <s v="AUD"/>
    <x v="1"/>
    <x v="0"/>
    <x v="50"/>
    <n v="39"/>
    <n v="6"/>
    <x v="0"/>
    <n v="2"/>
    <n v="282.88888888888891"/>
    <n v="565.77777777777783"/>
    <n v="130.12888888888889"/>
    <n v="305.52000000000004"/>
    <x v="9"/>
    <x v="4"/>
  </r>
  <r>
    <s v="SO - 0007838"/>
    <d v="2016-10-29T00:00:00"/>
    <x v="7"/>
    <n v="17"/>
    <x v="2"/>
    <s v="AUD"/>
    <x v="0"/>
    <x v="2"/>
    <x v="21"/>
    <n v="49"/>
    <n v="7"/>
    <x v="3"/>
    <n v="9"/>
    <n v="83.37777777777778"/>
    <n v="750.4"/>
    <n v="55.029333333333334"/>
    <n v="255.13599999999997"/>
    <x v="9"/>
    <x v="4"/>
  </r>
  <r>
    <s v="SO - 0007839"/>
    <d v="2016-10-29T00:00:00"/>
    <x v="15"/>
    <n v="13"/>
    <x v="1"/>
    <s v="AUD"/>
    <x v="1"/>
    <x v="0"/>
    <x v="54"/>
    <n v="36"/>
    <n v="5"/>
    <x v="1"/>
    <n v="7"/>
    <n v="439.9666666666667"/>
    <n v="3079.7666666666669"/>
    <n v="189.18566666666666"/>
    <n v="1755.4670000000003"/>
    <x v="9"/>
    <x v="4"/>
  </r>
  <r>
    <s v="SO - 0007840"/>
    <d v="2016-10-29T00:00:00"/>
    <x v="9"/>
    <n v="18"/>
    <x v="0"/>
    <s v="AUD"/>
    <x v="0"/>
    <x v="2"/>
    <x v="11"/>
    <n v="51"/>
    <n v="7"/>
    <x v="3"/>
    <n v="2"/>
    <n v="260.55555555555554"/>
    <n v="521.11111111111109"/>
    <n v="208.44444444444446"/>
    <n v="104.22222222222217"/>
    <x v="9"/>
    <x v="4"/>
  </r>
  <r>
    <s v="SO - 0007841"/>
    <d v="2016-10-29T00:00:00"/>
    <x v="11"/>
    <n v="20"/>
    <x v="1"/>
    <s v="AUD"/>
    <x v="3"/>
    <x v="2"/>
    <x v="14"/>
    <n v="56"/>
    <n v="8"/>
    <x v="6"/>
    <n v="6"/>
    <n v="141.44444444444446"/>
    <n v="848.66666666666674"/>
    <n v="87.695555555555558"/>
    <n v="322.49333333333334"/>
    <x v="9"/>
    <x v="4"/>
  </r>
  <r>
    <s v="SO - 0007842"/>
    <d v="2016-10-29T00:00:00"/>
    <x v="18"/>
    <n v="3"/>
    <x v="1"/>
    <s v="AUD"/>
    <x v="2"/>
    <x v="1"/>
    <x v="49"/>
    <n v="8"/>
    <n v="2"/>
    <x v="7"/>
    <n v="1"/>
    <n v="119.11111111111111"/>
    <n v="119.11111111111111"/>
    <n v="91.715555555555568"/>
    <n v="27.395555555555546"/>
    <x v="9"/>
    <x v="4"/>
  </r>
  <r>
    <s v="SO - 0007843"/>
    <d v="2016-10-30T00:00:00"/>
    <x v="1"/>
    <n v="11"/>
    <x v="1"/>
    <s v="AUD"/>
    <x v="1"/>
    <x v="0"/>
    <x v="42"/>
    <n v="32"/>
    <n v="5"/>
    <x v="1"/>
    <n v="2"/>
    <n v="108.6888888888889"/>
    <n v="217.37777777777779"/>
    <n v="82.603555555555559"/>
    <n v="52.170666666666676"/>
    <x v="9"/>
    <x v="4"/>
  </r>
  <r>
    <s v="SO - 0007844"/>
    <d v="2016-10-30T00:00:00"/>
    <x v="11"/>
    <n v="20"/>
    <x v="0"/>
    <s v="AUD"/>
    <x v="3"/>
    <x v="2"/>
    <x v="14"/>
    <n v="56"/>
    <n v="8"/>
    <x v="6"/>
    <n v="5"/>
    <n v="270.23333333333335"/>
    <n v="1351.1666666666667"/>
    <n v="194.56799999999998"/>
    <n v="378.32666666666682"/>
    <x v="9"/>
    <x v="4"/>
  </r>
  <r>
    <s v="SO - 0007845"/>
    <d v="2016-10-30T00:00:00"/>
    <x v="14"/>
    <n v="10"/>
    <x v="1"/>
    <s v="AUD"/>
    <x v="1"/>
    <x v="0"/>
    <x v="17"/>
    <n v="28"/>
    <n v="4"/>
    <x v="5"/>
    <n v="9"/>
    <n v="364.77777777777777"/>
    <n v="3283"/>
    <n v="215.21888888888887"/>
    <n v="1346.0300000000002"/>
    <x v="9"/>
    <x v="4"/>
  </r>
  <r>
    <s v="SO - 0007846"/>
    <d v="2016-10-30T00:00:00"/>
    <x v="1"/>
    <n v="11"/>
    <x v="0"/>
    <s v="AUD"/>
    <x v="1"/>
    <x v="0"/>
    <x v="1"/>
    <n v="31"/>
    <n v="5"/>
    <x v="1"/>
    <n v="3"/>
    <n v="20.844444444444445"/>
    <n v="62.533333333333331"/>
    <n v="8.5462222222222213"/>
    <n v="36.894666666666666"/>
    <x v="9"/>
    <x v="4"/>
  </r>
  <r>
    <s v="SO - 0007847"/>
    <d v="2016-10-30T00:00:00"/>
    <x v="0"/>
    <n v="15"/>
    <x v="0"/>
    <s v="AUD"/>
    <x v="0"/>
    <x v="0"/>
    <x v="8"/>
    <n v="42"/>
    <n v="6"/>
    <x v="0"/>
    <n v="2"/>
    <n v="117.62222222222223"/>
    <n v="235.24444444444447"/>
    <n v="64.692222222222242"/>
    <n v="105.85999999999999"/>
    <x v="9"/>
    <x v="4"/>
  </r>
  <r>
    <s v="SO - 0007848"/>
    <d v="2016-10-30T00:00:00"/>
    <x v="15"/>
    <n v="13"/>
    <x v="1"/>
    <s v="AUD"/>
    <x v="1"/>
    <x v="0"/>
    <x v="16"/>
    <n v="35"/>
    <n v="5"/>
    <x v="1"/>
    <n v="5"/>
    <n v="212.16666666666666"/>
    <n v="1060.8333333333333"/>
    <n v="142.15166666666667"/>
    <n v="350.07499999999993"/>
    <x v="9"/>
    <x v="4"/>
  </r>
  <r>
    <s v="SO - 0007849"/>
    <d v="2016-10-30T00:00:00"/>
    <x v="16"/>
    <n v="5"/>
    <x v="1"/>
    <s v="AUD"/>
    <x v="2"/>
    <x v="1"/>
    <x v="26"/>
    <n v="15"/>
    <n v="2"/>
    <x v="7"/>
    <n v="9"/>
    <n v="425.82222222222225"/>
    <n v="3832.4"/>
    <n v="208.6528888888889"/>
    <n v="1954.5240000000001"/>
    <x v="9"/>
    <x v="4"/>
  </r>
  <r>
    <s v="SO - 0007850"/>
    <d v="2016-10-30T00:00:00"/>
    <x v="4"/>
    <n v="7"/>
    <x v="0"/>
    <s v="AUD"/>
    <x v="2"/>
    <x v="1"/>
    <x v="4"/>
    <n v="18"/>
    <n v="3"/>
    <x v="2"/>
    <n v="6"/>
    <n v="256.0888888888889"/>
    <n v="1536.5333333333333"/>
    <n v="156.21422222222225"/>
    <n v="599.24799999999982"/>
    <x v="9"/>
    <x v="4"/>
  </r>
  <r>
    <s v="SO - 0007851"/>
    <d v="2016-10-30T00:00:00"/>
    <x v="4"/>
    <n v="7"/>
    <x v="1"/>
    <s v="AUD"/>
    <x v="2"/>
    <x v="1"/>
    <x v="48"/>
    <n v="20"/>
    <n v="3"/>
    <x v="2"/>
    <n v="2"/>
    <n v="113.90000000000002"/>
    <n v="227.80000000000004"/>
    <n v="88.842000000000013"/>
    <n v="50.116000000000014"/>
    <x v="9"/>
    <x v="4"/>
  </r>
  <r>
    <s v="SO - 0007852"/>
    <d v="2016-10-30T00:00:00"/>
    <x v="6"/>
    <n v="1"/>
    <x v="1"/>
    <s v="AUD"/>
    <x v="2"/>
    <x v="1"/>
    <x v="9"/>
    <n v="3"/>
    <n v="1"/>
    <x v="4"/>
    <n v="6"/>
    <n v="217.37777777777779"/>
    <n v="1304.2666666666669"/>
    <n v="178.24977777777778"/>
    <n v="234.76800000000026"/>
    <x v="9"/>
    <x v="4"/>
  </r>
  <r>
    <s v="SO - 0007853"/>
    <d v="2016-10-30T00:00:00"/>
    <x v="19"/>
    <n v="4"/>
    <x v="0"/>
    <s v="AUD"/>
    <x v="2"/>
    <x v="1"/>
    <x v="36"/>
    <n v="11"/>
    <n v="2"/>
    <x v="7"/>
    <n v="5"/>
    <n v="113.15555555555555"/>
    <n v="565.77777777777771"/>
    <n v="49.788444444444444"/>
    <n v="316.83555555555552"/>
    <x v="9"/>
    <x v="4"/>
  </r>
  <r>
    <s v="SO - 0007854"/>
    <d v="2016-10-31T00:00:00"/>
    <x v="12"/>
    <n v="2"/>
    <x v="0"/>
    <s v="AUD"/>
    <x v="2"/>
    <x v="1"/>
    <x v="15"/>
    <n v="4"/>
    <n v="1"/>
    <x v="4"/>
    <n v="8"/>
    <n v="346.16666666666669"/>
    <n v="2769.3333333333335"/>
    <n v="211.16166666666666"/>
    <n v="1080.0400000000002"/>
    <x v="9"/>
    <x v="4"/>
  </r>
  <r>
    <s v="SO - 0007855"/>
    <d v="2016-10-31T00:00:00"/>
    <x v="0"/>
    <n v="15"/>
    <x v="1"/>
    <s v="AUD"/>
    <x v="0"/>
    <x v="0"/>
    <x v="57"/>
    <n v="43"/>
    <n v="6"/>
    <x v="0"/>
    <n v="1"/>
    <n v="106.45555555555556"/>
    <n v="106.45555555555556"/>
    <n v="46.840444444444444"/>
    <n v="59.615111111111119"/>
    <x v="9"/>
    <x v="4"/>
  </r>
  <r>
    <s v="SO - 0007856"/>
    <d v="2016-10-31T00:00:00"/>
    <x v="19"/>
    <n v="4"/>
    <x v="0"/>
    <s v="AUD"/>
    <x v="2"/>
    <x v="1"/>
    <x v="51"/>
    <n v="12"/>
    <n v="2"/>
    <x v="7"/>
    <n v="9"/>
    <n v="100.5"/>
    <n v="904.5"/>
    <n v="73.364999999999995"/>
    <n v="244.21500000000003"/>
    <x v="9"/>
    <x v="4"/>
  </r>
  <r>
    <s v="SO - 0007857"/>
    <d v="2016-11-01T00:00:00"/>
    <x v="6"/>
    <n v="1"/>
    <x v="2"/>
    <s v="AUD"/>
    <x v="2"/>
    <x v="1"/>
    <x v="6"/>
    <n v="1"/>
    <n v="1"/>
    <x v="4"/>
    <n v="5"/>
    <n v="250.87777777777779"/>
    <n v="1254.3888888888889"/>
    <n v="122.93011111111112"/>
    <n v="639.73833333333334"/>
    <x v="10"/>
    <x v="4"/>
  </r>
  <r>
    <s v="SO - 0007858"/>
    <d v="2016-11-01T00:00:00"/>
    <x v="7"/>
    <n v="17"/>
    <x v="0"/>
    <s v="AUD"/>
    <x v="0"/>
    <x v="2"/>
    <x v="7"/>
    <n v="48"/>
    <n v="7"/>
    <x v="3"/>
    <n v="5"/>
    <n v="130.27777777777777"/>
    <n v="651.38888888888891"/>
    <n v="96.405555555555551"/>
    <n v="169.36111111111114"/>
    <x v="10"/>
    <x v="4"/>
  </r>
  <r>
    <s v="SO - 0007859"/>
    <d v="2016-11-01T00:00:00"/>
    <x v="7"/>
    <n v="17"/>
    <x v="2"/>
    <s v="AUD"/>
    <x v="0"/>
    <x v="2"/>
    <x v="7"/>
    <n v="48"/>
    <n v="7"/>
    <x v="3"/>
    <n v="7"/>
    <n v="442.20000000000005"/>
    <n v="3095.4000000000005"/>
    <n v="318.38400000000001"/>
    <n v="866.71200000000044"/>
    <x v="10"/>
    <x v="4"/>
  </r>
  <r>
    <s v="SO - 0007860"/>
    <d v="2016-11-01T00:00:00"/>
    <x v="11"/>
    <n v="20"/>
    <x v="0"/>
    <s v="AUD"/>
    <x v="3"/>
    <x v="2"/>
    <x v="22"/>
    <n v="58"/>
    <n v="8"/>
    <x v="6"/>
    <n v="8"/>
    <n v="126.55555555555556"/>
    <n v="1012.4444444444445"/>
    <n v="94.916666666666671"/>
    <n v="253.11111111111109"/>
    <x v="10"/>
    <x v="4"/>
  </r>
  <r>
    <s v="SO - 0007861"/>
    <d v="2016-11-01T00:00:00"/>
    <x v="2"/>
    <n v="12"/>
    <x v="2"/>
    <s v="AUD"/>
    <x v="1"/>
    <x v="0"/>
    <x v="16"/>
    <n v="35"/>
    <n v="5"/>
    <x v="1"/>
    <n v="3"/>
    <n v="281.39999999999998"/>
    <n v="844.19999999999993"/>
    <n v="194.166"/>
    <n v="261.70199999999988"/>
    <x v="10"/>
    <x v="4"/>
  </r>
  <r>
    <s v="SO - 0007862"/>
    <d v="2016-11-01T00:00:00"/>
    <x v="14"/>
    <n v="10"/>
    <x v="0"/>
    <s v="AUD"/>
    <x v="2"/>
    <x v="0"/>
    <x v="38"/>
    <n v="27"/>
    <n v="4"/>
    <x v="5"/>
    <n v="8"/>
    <n v="89.333333333333329"/>
    <n v="714.66666666666663"/>
    <n v="36.626666666666665"/>
    <n v="421.65333333333331"/>
    <x v="10"/>
    <x v="4"/>
  </r>
  <r>
    <s v="SO - 0007863"/>
    <d v="2016-11-01T00:00:00"/>
    <x v="18"/>
    <n v="3"/>
    <x v="0"/>
    <s v="AUD"/>
    <x v="2"/>
    <x v="1"/>
    <x v="27"/>
    <n v="7"/>
    <n v="1"/>
    <x v="4"/>
    <n v="6"/>
    <n v="211.42222222222222"/>
    <n v="1268.5333333333333"/>
    <n v="118.39644444444444"/>
    <n v="558.15466666666669"/>
    <x v="10"/>
    <x v="4"/>
  </r>
  <r>
    <s v="SO - 0007864"/>
    <d v="2016-11-02T00:00:00"/>
    <x v="7"/>
    <n v="17"/>
    <x v="0"/>
    <s v="AUD"/>
    <x v="0"/>
    <x v="2"/>
    <x v="21"/>
    <n v="49"/>
    <n v="7"/>
    <x v="3"/>
    <n v="6"/>
    <n v="396.78888888888889"/>
    <n v="2380.7333333333336"/>
    <n v="273.78433333333328"/>
    <n v="738.0273333333339"/>
    <x v="10"/>
    <x v="4"/>
  </r>
  <r>
    <s v="SO - 0007865"/>
    <d v="2016-11-02T00:00:00"/>
    <x v="16"/>
    <n v="5"/>
    <x v="1"/>
    <s v="AUD"/>
    <x v="2"/>
    <x v="1"/>
    <x v="35"/>
    <n v="13"/>
    <n v="2"/>
    <x v="7"/>
    <n v="7"/>
    <n v="321.60000000000002"/>
    <n v="2251.2000000000003"/>
    <n v="263.71199999999999"/>
    <n v="405.21600000000035"/>
    <x v="10"/>
    <x v="4"/>
  </r>
  <r>
    <s v="SO - 0007866"/>
    <d v="2016-11-04T00:00:00"/>
    <x v="3"/>
    <n v="6"/>
    <x v="1"/>
    <s v="AUD"/>
    <x v="2"/>
    <x v="1"/>
    <x v="4"/>
    <n v="18"/>
    <n v="3"/>
    <x v="2"/>
    <n v="4"/>
    <n v="443.68888888888893"/>
    <n v="1774.7555555555557"/>
    <n v="346.0773333333334"/>
    <n v="390.4462222222221"/>
    <x v="10"/>
    <x v="4"/>
  </r>
  <r>
    <s v="SO - 0007867"/>
    <d v="2016-11-04T00:00:00"/>
    <x v="15"/>
    <n v="13"/>
    <x v="1"/>
    <s v="AUD"/>
    <x v="1"/>
    <x v="0"/>
    <x v="54"/>
    <n v="36"/>
    <n v="5"/>
    <x v="1"/>
    <n v="2"/>
    <n v="196.53333333333333"/>
    <n v="393.06666666666666"/>
    <n v="98.266666666666666"/>
    <n v="196.53333333333333"/>
    <x v="10"/>
    <x v="4"/>
  </r>
  <r>
    <s v="SO - 0007868"/>
    <d v="2016-11-04T00:00:00"/>
    <x v="8"/>
    <n v="9"/>
    <x v="0"/>
    <s v="AUD"/>
    <x v="2"/>
    <x v="1"/>
    <x v="10"/>
    <n v="25"/>
    <n v="4"/>
    <x v="5"/>
    <n v="8"/>
    <n v="94.544444444444437"/>
    <n v="756.3555555555555"/>
    <n v="48.217666666666666"/>
    <n v="370.61422222222217"/>
    <x v="10"/>
    <x v="4"/>
  </r>
  <r>
    <s v="SO - 0007869"/>
    <d v="2016-11-04T00:00:00"/>
    <x v="8"/>
    <n v="9"/>
    <x v="1"/>
    <s v="AUD"/>
    <x v="2"/>
    <x v="0"/>
    <x v="53"/>
    <n v="26"/>
    <n v="4"/>
    <x v="5"/>
    <n v="5"/>
    <n v="400.51111111111112"/>
    <n v="2002.5555555555557"/>
    <n v="264.33733333333333"/>
    <n v="680.86888888888893"/>
    <x v="10"/>
    <x v="4"/>
  </r>
  <r>
    <s v="SO - 0007870"/>
    <d v="2016-11-04T00:00:00"/>
    <x v="12"/>
    <n v="2"/>
    <x v="0"/>
    <s v="AUD"/>
    <x v="2"/>
    <x v="1"/>
    <x v="15"/>
    <n v="4"/>
    <n v="1"/>
    <x v="4"/>
    <n v="8"/>
    <n v="20.100000000000001"/>
    <n v="160.80000000000001"/>
    <n v="13.668000000000001"/>
    <n v="51.456000000000003"/>
    <x v="10"/>
    <x v="4"/>
  </r>
  <r>
    <s v="SO - 0007871"/>
    <d v="2016-11-05T00:00:00"/>
    <x v="4"/>
    <n v="7"/>
    <x v="1"/>
    <s v="AUD"/>
    <x v="2"/>
    <x v="1"/>
    <x v="4"/>
    <n v="18"/>
    <n v="3"/>
    <x v="2"/>
    <n v="9"/>
    <n v="117.62222222222223"/>
    <n v="1058.6000000000001"/>
    <n v="94.097777777777793"/>
    <n v="211.72000000000003"/>
    <x v="10"/>
    <x v="4"/>
  </r>
  <r>
    <s v="SO - 0007872"/>
    <d v="2016-11-05T00:00:00"/>
    <x v="17"/>
    <n v="14"/>
    <x v="0"/>
    <s v="AUD"/>
    <x v="1"/>
    <x v="0"/>
    <x v="50"/>
    <n v="39"/>
    <n v="6"/>
    <x v="0"/>
    <n v="8"/>
    <n v="658.08888888888896"/>
    <n v="5264.7111111111117"/>
    <n v="427.75777777777779"/>
    <n v="1842.6488888888894"/>
    <x v="10"/>
    <x v="4"/>
  </r>
  <r>
    <s v="SO - 0007873"/>
    <d v="2016-11-05T00:00:00"/>
    <x v="11"/>
    <n v="20"/>
    <x v="1"/>
    <s v="AUD"/>
    <x v="3"/>
    <x v="2"/>
    <x v="14"/>
    <n v="56"/>
    <n v="8"/>
    <x v="6"/>
    <n v="4"/>
    <n v="434.01111111111112"/>
    <n v="1736.0444444444445"/>
    <n v="190.96488888888888"/>
    <n v="972.18488888888896"/>
    <x v="10"/>
    <x v="4"/>
  </r>
  <r>
    <s v="SO - 0007874"/>
    <d v="2016-11-05T00:00:00"/>
    <x v="13"/>
    <n v="19"/>
    <x v="1"/>
    <s v="AUD"/>
    <x v="3"/>
    <x v="2"/>
    <x v="46"/>
    <n v="55"/>
    <n v="8"/>
    <x v="6"/>
    <n v="8"/>
    <n v="199.51111111111112"/>
    <n v="1596.088888888889"/>
    <n v="79.804444444444457"/>
    <n v="957.65333333333331"/>
    <x v="10"/>
    <x v="4"/>
  </r>
  <r>
    <s v="SO - 0007875"/>
    <d v="2016-11-06T00:00:00"/>
    <x v="15"/>
    <n v="13"/>
    <x v="0"/>
    <s v="AUD"/>
    <x v="1"/>
    <x v="0"/>
    <x v="54"/>
    <n v="36"/>
    <n v="5"/>
    <x v="1"/>
    <n v="1"/>
    <n v="217.37777777777779"/>
    <n v="217.37777777777779"/>
    <n v="104.34133333333334"/>
    <n v="113.03644444444446"/>
    <x v="10"/>
    <x v="4"/>
  </r>
  <r>
    <s v="SO - 0007876"/>
    <d v="2016-11-06T00:00:00"/>
    <x v="12"/>
    <n v="2"/>
    <x v="1"/>
    <s v="AUD"/>
    <x v="2"/>
    <x v="1"/>
    <x v="29"/>
    <n v="6"/>
    <n v="1"/>
    <x v="4"/>
    <n v="5"/>
    <n v="290.33333333333331"/>
    <n v="1451.6666666666665"/>
    <n v="180.00666666666666"/>
    <n v="551.63333333333321"/>
    <x v="10"/>
    <x v="4"/>
  </r>
  <r>
    <s v="SO - 0007877"/>
    <d v="2016-11-07T00:00:00"/>
    <x v="7"/>
    <n v="17"/>
    <x v="2"/>
    <s v="AUD"/>
    <x v="0"/>
    <x v="2"/>
    <x v="21"/>
    <n v="49"/>
    <n v="7"/>
    <x v="3"/>
    <n v="1"/>
    <n v="277.67777777777775"/>
    <n v="277.67777777777775"/>
    <n v="111.07111111111111"/>
    <n v="166.60666666666663"/>
    <x v="10"/>
    <x v="4"/>
  </r>
  <r>
    <s v="SO - 0007878"/>
    <d v="2016-11-07T00:00:00"/>
    <x v="12"/>
    <n v="2"/>
    <x v="2"/>
    <s v="AUD"/>
    <x v="2"/>
    <x v="1"/>
    <x v="15"/>
    <n v="4"/>
    <n v="1"/>
    <x v="4"/>
    <n v="1"/>
    <n v="594.81111111111113"/>
    <n v="594.81111111111113"/>
    <n v="356.88666666666666"/>
    <n v="237.92444444444448"/>
    <x v="10"/>
    <x v="4"/>
  </r>
  <r>
    <s v="SO - 0007879"/>
    <d v="2016-11-07T00:00:00"/>
    <x v="4"/>
    <n v="7"/>
    <x v="1"/>
    <s v="AUD"/>
    <x v="2"/>
    <x v="1"/>
    <x v="4"/>
    <n v="18"/>
    <n v="3"/>
    <x v="2"/>
    <n v="5"/>
    <n v="444.43333333333334"/>
    <n v="2222.1666666666665"/>
    <n v="306.65899999999999"/>
    <n v="688.87166666666644"/>
    <x v="10"/>
    <x v="4"/>
  </r>
  <r>
    <s v="SO - 0007880"/>
    <d v="2016-11-07T00:00:00"/>
    <x v="3"/>
    <n v="6"/>
    <x v="1"/>
    <s v="AUD"/>
    <x v="2"/>
    <x v="1"/>
    <x v="20"/>
    <n v="16"/>
    <n v="3"/>
    <x v="2"/>
    <n v="3"/>
    <n v="444.43333333333334"/>
    <n v="1333.3"/>
    <n v="204.43933333333337"/>
    <n v="719.98199999999986"/>
    <x v="10"/>
    <x v="4"/>
  </r>
  <r>
    <s v="SO - 0007881"/>
    <d v="2016-11-08T00:00:00"/>
    <x v="11"/>
    <n v="20"/>
    <x v="1"/>
    <s v="AUD"/>
    <x v="3"/>
    <x v="2"/>
    <x v="14"/>
    <n v="56"/>
    <n v="8"/>
    <x v="6"/>
    <n v="9"/>
    <n v="21.588888888888889"/>
    <n v="194.3"/>
    <n v="11.658000000000001"/>
    <n v="89.378"/>
    <x v="10"/>
    <x v="4"/>
  </r>
  <r>
    <s v="SO - 0007882"/>
    <d v="2016-11-08T00:00:00"/>
    <x v="6"/>
    <n v="1"/>
    <x v="0"/>
    <s v="AUD"/>
    <x v="2"/>
    <x v="1"/>
    <x v="41"/>
    <n v="2"/>
    <n v="1"/>
    <x v="4"/>
    <n v="1"/>
    <n v="103.47777777777779"/>
    <n v="103.47777777777779"/>
    <n v="87.956111111111113"/>
    <n v="15.521666666666675"/>
    <x v="10"/>
    <x v="4"/>
  </r>
  <r>
    <s v="SO - 0007883"/>
    <d v="2016-11-09T00:00:00"/>
    <x v="14"/>
    <n v="10"/>
    <x v="0"/>
    <s v="AUD"/>
    <x v="1"/>
    <x v="0"/>
    <x v="45"/>
    <n v="29"/>
    <n v="4"/>
    <x v="5"/>
    <n v="7"/>
    <n v="430.28888888888889"/>
    <n v="3012.0222222222224"/>
    <n v="335.62533333333334"/>
    <n v="662.644888888889"/>
    <x v="10"/>
    <x v="4"/>
  </r>
  <r>
    <s v="SO - 0007884"/>
    <d v="2016-11-09T00:00:00"/>
    <x v="1"/>
    <n v="11"/>
    <x v="1"/>
    <s v="AUD"/>
    <x v="1"/>
    <x v="0"/>
    <x v="42"/>
    <n v="32"/>
    <n v="5"/>
    <x v="1"/>
    <n v="5"/>
    <n v="680.42222222222222"/>
    <n v="3402.1111111111113"/>
    <n v="347.01533333333333"/>
    <n v="1667.0344444444447"/>
    <x v="10"/>
    <x v="4"/>
  </r>
  <r>
    <s v="SO - 0007885"/>
    <d v="2016-11-09T00:00:00"/>
    <x v="5"/>
    <n v="16"/>
    <x v="0"/>
    <s v="AUD"/>
    <x v="0"/>
    <x v="0"/>
    <x v="5"/>
    <n v="45"/>
    <n v="7"/>
    <x v="3"/>
    <n v="5"/>
    <n v="440.71111111111111"/>
    <n v="2203.5555555555557"/>
    <n v="193.91288888888892"/>
    <n v="1233.991111111111"/>
    <x v="10"/>
    <x v="4"/>
  </r>
  <r>
    <s v="SO - 0007886"/>
    <d v="2016-11-09T00:00:00"/>
    <x v="13"/>
    <n v="19"/>
    <x v="1"/>
    <s v="AUD"/>
    <x v="3"/>
    <x v="2"/>
    <x v="46"/>
    <n v="55"/>
    <n v="8"/>
    <x v="6"/>
    <n v="1"/>
    <n v="25.311111111111114"/>
    <n v="25.311111111111114"/>
    <n v="15.186666666666667"/>
    <n v="10.124444444444446"/>
    <x v="10"/>
    <x v="4"/>
  </r>
  <r>
    <s v="SO - 0007887"/>
    <d v="2016-11-09T00:00:00"/>
    <x v="12"/>
    <n v="2"/>
    <x v="1"/>
    <s v="AUD"/>
    <x v="2"/>
    <x v="1"/>
    <x v="37"/>
    <n v="5"/>
    <n v="1"/>
    <x v="4"/>
    <n v="9"/>
    <n v="440.71111111111111"/>
    <n v="3966.4"/>
    <n v="229.1697777777778"/>
    <n v="1903.8719999999998"/>
    <x v="10"/>
    <x v="4"/>
  </r>
  <r>
    <s v="SO - 0007888"/>
    <d v="2016-11-09T00:00:00"/>
    <x v="19"/>
    <n v="4"/>
    <x v="2"/>
    <s v="AUD"/>
    <x v="2"/>
    <x v="1"/>
    <x v="33"/>
    <n v="10"/>
    <n v="2"/>
    <x v="7"/>
    <n v="7"/>
    <n v="713.92222222222222"/>
    <n v="4997.4555555555553"/>
    <n v="578.27700000000004"/>
    <n v="949.51655555555499"/>
    <x v="10"/>
    <x v="4"/>
  </r>
  <r>
    <s v="SO - 0007889"/>
    <d v="2016-11-09T00:00:00"/>
    <x v="18"/>
    <n v="3"/>
    <x v="1"/>
    <s v="AUD"/>
    <x v="2"/>
    <x v="1"/>
    <x v="49"/>
    <n v="8"/>
    <n v="2"/>
    <x v="7"/>
    <n v="7"/>
    <n v="561.31111111111113"/>
    <n v="3929.1777777777779"/>
    <n v="342.39977777777779"/>
    <n v="1532.3793333333333"/>
    <x v="10"/>
    <x v="4"/>
  </r>
  <r>
    <s v="SO - 0007890"/>
    <d v="2016-11-10T00:00:00"/>
    <x v="8"/>
    <n v="9"/>
    <x v="2"/>
    <s v="AUD"/>
    <x v="2"/>
    <x v="1"/>
    <x v="10"/>
    <n v="25"/>
    <n v="4"/>
    <x v="5"/>
    <n v="1"/>
    <n v="145.91111111111113"/>
    <n v="145.91111111111113"/>
    <n v="96.301333333333346"/>
    <n v="49.609777777777779"/>
    <x v="10"/>
    <x v="4"/>
  </r>
  <r>
    <s v="SO - 0007891"/>
    <d v="2016-11-10T00:00:00"/>
    <x v="19"/>
    <n v="4"/>
    <x v="1"/>
    <s v="AUD"/>
    <x v="2"/>
    <x v="1"/>
    <x v="36"/>
    <n v="11"/>
    <n v="2"/>
    <x v="7"/>
    <n v="5"/>
    <n v="100.5"/>
    <n v="502.5"/>
    <n v="56.28"/>
    <n v="221.10000000000002"/>
    <x v="10"/>
    <x v="4"/>
  </r>
  <r>
    <s v="SO - 0007892"/>
    <d v="2016-11-10T00:00:00"/>
    <x v="14"/>
    <n v="10"/>
    <x v="1"/>
    <s v="AUD"/>
    <x v="2"/>
    <x v="0"/>
    <x v="38"/>
    <n v="27"/>
    <n v="4"/>
    <x v="5"/>
    <n v="6"/>
    <n v="304.47777777777782"/>
    <n v="1826.8666666666668"/>
    <n v="185.73144444444446"/>
    <n v="712.47800000000007"/>
    <x v="10"/>
    <x v="4"/>
  </r>
  <r>
    <s v="SO - 0007893"/>
    <d v="2016-11-10T00:00:00"/>
    <x v="15"/>
    <n v="13"/>
    <x v="2"/>
    <s v="AUD"/>
    <x v="1"/>
    <x v="0"/>
    <x v="18"/>
    <n v="37"/>
    <n v="6"/>
    <x v="0"/>
    <n v="8"/>
    <n v="221.10000000000002"/>
    <n v="1768.8000000000002"/>
    <n v="152.559"/>
    <n v="548.3280000000002"/>
    <x v="10"/>
    <x v="4"/>
  </r>
  <r>
    <s v="SO - 0007894"/>
    <d v="2016-11-11T00:00:00"/>
    <x v="12"/>
    <n v="2"/>
    <x v="0"/>
    <s v="AUD"/>
    <x v="2"/>
    <x v="1"/>
    <x v="15"/>
    <n v="4"/>
    <n v="1"/>
    <x v="4"/>
    <n v="4"/>
    <n v="125.06666666666668"/>
    <n v="500.26666666666671"/>
    <n v="96.301333333333346"/>
    <n v="115.06133333333332"/>
    <x v="10"/>
    <x v="4"/>
  </r>
  <r>
    <s v="SO - 0007895"/>
    <d v="2016-11-11T00:00:00"/>
    <x v="18"/>
    <n v="3"/>
    <x v="0"/>
    <s v="AUD"/>
    <x v="2"/>
    <x v="1"/>
    <x v="27"/>
    <n v="7"/>
    <n v="1"/>
    <x v="4"/>
    <n v="5"/>
    <n v="396.78888888888889"/>
    <n v="1983.9444444444443"/>
    <n v="277.7522222222222"/>
    <n v="595.18333333333339"/>
    <x v="10"/>
    <x v="4"/>
  </r>
  <r>
    <s v="SO - 0007896"/>
    <d v="2016-11-11T00:00:00"/>
    <x v="10"/>
    <n v="8"/>
    <x v="0"/>
    <s v="AUD"/>
    <x v="2"/>
    <x v="1"/>
    <x v="13"/>
    <n v="22"/>
    <n v="3"/>
    <x v="2"/>
    <n v="1"/>
    <n v="250.87777777777779"/>
    <n v="250.87777777777779"/>
    <n v="190.66711111111113"/>
    <n v="60.210666666666668"/>
    <x v="10"/>
    <x v="4"/>
  </r>
  <r>
    <s v="SO - 0007897"/>
    <d v="2016-11-12T00:00:00"/>
    <x v="11"/>
    <n v="20"/>
    <x v="0"/>
    <s v="AUD"/>
    <x v="3"/>
    <x v="2"/>
    <x v="25"/>
    <n v="57"/>
    <n v="8"/>
    <x v="6"/>
    <n v="1"/>
    <n v="248.64444444444447"/>
    <n v="248.64444444444447"/>
    <n v="136.75444444444446"/>
    <n v="111.89000000000001"/>
    <x v="10"/>
    <x v="4"/>
  </r>
  <r>
    <s v="SO - 0007898"/>
    <d v="2016-11-12T00:00:00"/>
    <x v="6"/>
    <n v="1"/>
    <x v="1"/>
    <s v="AUD"/>
    <x v="2"/>
    <x v="1"/>
    <x v="9"/>
    <n v="3"/>
    <n v="1"/>
    <x v="4"/>
    <n v="1"/>
    <n v="29.033333333333335"/>
    <n v="29.033333333333335"/>
    <n v="11.613333333333335"/>
    <n v="17.420000000000002"/>
    <x v="10"/>
    <x v="4"/>
  </r>
  <r>
    <s v="SO - 0007899"/>
    <d v="2016-11-12T00:00:00"/>
    <x v="10"/>
    <n v="8"/>
    <x v="1"/>
    <s v="AUD"/>
    <x v="2"/>
    <x v="1"/>
    <x v="13"/>
    <n v="22"/>
    <n v="3"/>
    <x v="2"/>
    <n v="8"/>
    <n v="676.7"/>
    <n v="5413.6"/>
    <n v="392.48599999999999"/>
    <n v="2273.7120000000004"/>
    <x v="10"/>
    <x v="4"/>
  </r>
  <r>
    <s v="SO - 0007900"/>
    <d v="2016-11-12T00:00:00"/>
    <x v="16"/>
    <n v="5"/>
    <x v="0"/>
    <s v="AUD"/>
    <x v="2"/>
    <x v="1"/>
    <x v="24"/>
    <n v="14"/>
    <n v="2"/>
    <x v="7"/>
    <n v="4"/>
    <n v="247.15555555555557"/>
    <n v="988.62222222222226"/>
    <n v="173.00888888888889"/>
    <n v="296.5866666666667"/>
    <x v="10"/>
    <x v="4"/>
  </r>
  <r>
    <s v="SO - 0007901"/>
    <d v="2016-11-12T00:00:00"/>
    <x v="0"/>
    <n v="15"/>
    <x v="1"/>
    <s v="AUD"/>
    <x v="0"/>
    <x v="0"/>
    <x v="8"/>
    <n v="42"/>
    <n v="6"/>
    <x v="0"/>
    <n v="9"/>
    <n v="257.57777777777778"/>
    <n v="2318.1999999999998"/>
    <n v="157.12244444444445"/>
    <n v="904.09799999999973"/>
    <x v="10"/>
    <x v="4"/>
  </r>
  <r>
    <s v="SO - 0007902"/>
    <d v="2016-11-13T00:00:00"/>
    <x v="6"/>
    <n v="1"/>
    <x v="0"/>
    <s v="AUD"/>
    <x v="2"/>
    <x v="1"/>
    <x v="9"/>
    <n v="3"/>
    <n v="1"/>
    <x v="4"/>
    <n v="8"/>
    <n v="588.8555555555555"/>
    <n v="4710.844444444444"/>
    <n v="382.75611111111107"/>
    <n v="1648.7955555555554"/>
    <x v="10"/>
    <x v="4"/>
  </r>
  <r>
    <s v="SO - 0007903"/>
    <d v="2016-11-13T00:00:00"/>
    <x v="11"/>
    <n v="20"/>
    <x v="1"/>
    <s v="AUD"/>
    <x v="3"/>
    <x v="2"/>
    <x v="25"/>
    <n v="57"/>
    <n v="8"/>
    <x v="6"/>
    <n v="2"/>
    <n v="297.77777777777777"/>
    <n v="595.55555555555554"/>
    <n v="163.7777777777778"/>
    <n v="267.99999999999994"/>
    <x v="10"/>
    <x v="4"/>
  </r>
  <r>
    <s v="SO - 0007904"/>
    <d v="2016-11-14T00:00:00"/>
    <x v="7"/>
    <n v="17"/>
    <x v="2"/>
    <s v="AUD"/>
    <x v="0"/>
    <x v="2"/>
    <x v="7"/>
    <n v="48"/>
    <n v="7"/>
    <x v="3"/>
    <n v="6"/>
    <n v="20.844444444444445"/>
    <n v="125.06666666666666"/>
    <n v="13.757333333333333"/>
    <n v="42.522666666666666"/>
    <x v="10"/>
    <x v="4"/>
  </r>
  <r>
    <s v="SO - 0007905"/>
    <d v="2016-11-14T00:00:00"/>
    <x v="19"/>
    <n v="4"/>
    <x v="1"/>
    <s v="AUD"/>
    <x v="2"/>
    <x v="1"/>
    <x v="33"/>
    <n v="10"/>
    <n v="2"/>
    <x v="7"/>
    <n v="1"/>
    <n v="187.60000000000002"/>
    <n v="187.60000000000002"/>
    <n v="157.584"/>
    <n v="30.01600000000002"/>
    <x v="10"/>
    <x v="4"/>
  </r>
  <r>
    <s v="SO - 0007906"/>
    <d v="2016-11-14T00:00:00"/>
    <x v="8"/>
    <n v="9"/>
    <x v="0"/>
    <s v="AUD"/>
    <x v="2"/>
    <x v="1"/>
    <x v="32"/>
    <n v="24"/>
    <n v="4"/>
    <x v="5"/>
    <n v="5"/>
    <n v="719.87777777777785"/>
    <n v="3599.3888888888891"/>
    <n v="489.51688888888901"/>
    <n v="1151.804444444444"/>
    <x v="10"/>
    <x v="4"/>
  </r>
  <r>
    <s v="SO - 0007907"/>
    <d v="2016-11-14T00:00:00"/>
    <x v="6"/>
    <n v="1"/>
    <x v="0"/>
    <s v="AUD"/>
    <x v="2"/>
    <x v="1"/>
    <x v="9"/>
    <n v="3"/>
    <n v="1"/>
    <x v="4"/>
    <n v="4"/>
    <n v="365.52222222222224"/>
    <n v="1462.088888888889"/>
    <n v="244.89988888888891"/>
    <n v="482.48933333333332"/>
    <x v="10"/>
    <x v="4"/>
  </r>
  <r>
    <s v="SO - 0007908"/>
    <d v="2016-11-14T00:00:00"/>
    <x v="1"/>
    <n v="11"/>
    <x v="0"/>
    <s v="AUD"/>
    <x v="1"/>
    <x v="0"/>
    <x v="43"/>
    <n v="30"/>
    <n v="5"/>
    <x v="1"/>
    <n v="6"/>
    <n v="29.777777777777779"/>
    <n v="178.66666666666669"/>
    <n v="19.355555555555558"/>
    <n v="62.533333333333331"/>
    <x v="10"/>
    <x v="4"/>
  </r>
  <r>
    <s v="SO - 0007909"/>
    <d v="2016-11-14T00:00:00"/>
    <x v="17"/>
    <n v="14"/>
    <x v="2"/>
    <s v="AUD"/>
    <x v="1"/>
    <x v="0"/>
    <x v="50"/>
    <n v="39"/>
    <n v="6"/>
    <x v="0"/>
    <n v="2"/>
    <n v="23.077777777777779"/>
    <n v="46.155555555555559"/>
    <n v="19.616111111111113"/>
    <n v="6.923333333333332"/>
    <x v="10"/>
    <x v="4"/>
  </r>
  <r>
    <s v="SO - 0007910"/>
    <d v="2016-11-14T00:00:00"/>
    <x v="8"/>
    <n v="9"/>
    <x v="0"/>
    <s v="AUD"/>
    <x v="2"/>
    <x v="1"/>
    <x v="10"/>
    <n v="25"/>
    <n v="4"/>
    <x v="5"/>
    <n v="9"/>
    <n v="75.188888888888897"/>
    <n v="676.7"/>
    <n v="60.151111111111113"/>
    <n v="135.34000000000003"/>
    <x v="10"/>
    <x v="4"/>
  </r>
  <r>
    <s v="SO - 0007911"/>
    <d v="2016-11-15T00:00:00"/>
    <x v="15"/>
    <n v="13"/>
    <x v="1"/>
    <s v="AUD"/>
    <x v="1"/>
    <x v="0"/>
    <x v="19"/>
    <n v="38"/>
    <n v="6"/>
    <x v="0"/>
    <n v="7"/>
    <n v="702.75555555555559"/>
    <n v="4919.2888888888892"/>
    <n v="302.18488888888891"/>
    <n v="2803.9946666666669"/>
    <x v="10"/>
    <x v="4"/>
  </r>
  <r>
    <s v="SO - 0007912"/>
    <d v="2016-11-15T00:00:00"/>
    <x v="13"/>
    <n v="19"/>
    <x v="0"/>
    <s v="AUD"/>
    <x v="3"/>
    <x v="2"/>
    <x v="23"/>
    <n v="53"/>
    <n v="8"/>
    <x v="6"/>
    <n v="8"/>
    <n v="258.32222222222225"/>
    <n v="2066.577777777778"/>
    <n v="160.15977777777778"/>
    <n v="785.2995555555558"/>
    <x v="10"/>
    <x v="4"/>
  </r>
  <r>
    <s v="SO - 0007913"/>
    <d v="2016-11-16T00:00:00"/>
    <x v="11"/>
    <n v="20"/>
    <x v="1"/>
    <s v="AUD"/>
    <x v="3"/>
    <x v="2"/>
    <x v="22"/>
    <n v="58"/>
    <n v="8"/>
    <x v="6"/>
    <n v="8"/>
    <n v="422.1"/>
    <n v="3376.8"/>
    <n v="215.27100000000002"/>
    <n v="1654.6320000000001"/>
    <x v="10"/>
    <x v="4"/>
  </r>
  <r>
    <s v="SO - 0007914"/>
    <d v="2016-11-16T00:00:00"/>
    <x v="12"/>
    <n v="2"/>
    <x v="1"/>
    <s v="AUD"/>
    <x v="2"/>
    <x v="1"/>
    <x v="29"/>
    <n v="6"/>
    <n v="1"/>
    <x v="4"/>
    <n v="2"/>
    <n v="189.83333333333334"/>
    <n v="379.66666666666669"/>
    <n v="94.916666666666671"/>
    <n v="189.83333333333334"/>
    <x v="10"/>
    <x v="4"/>
  </r>
  <r>
    <s v="SO - 0007915"/>
    <d v="2016-11-16T00:00:00"/>
    <x v="9"/>
    <n v="18"/>
    <x v="1"/>
    <s v="AUD"/>
    <x v="0"/>
    <x v="2"/>
    <x v="56"/>
    <n v="52"/>
    <n v="8"/>
    <x v="6"/>
    <n v="5"/>
    <n v="115.38888888888889"/>
    <n v="576.94444444444446"/>
    <n v="96.926666666666662"/>
    <n v="92.311111111111131"/>
    <x v="10"/>
    <x v="4"/>
  </r>
  <r>
    <s v="SO - 0007916"/>
    <d v="2016-11-17T00:00:00"/>
    <x v="2"/>
    <n v="12"/>
    <x v="1"/>
    <s v="AUD"/>
    <x v="1"/>
    <x v="0"/>
    <x v="40"/>
    <n v="33"/>
    <n v="5"/>
    <x v="1"/>
    <n v="7"/>
    <n v="20.100000000000001"/>
    <n v="140.70000000000002"/>
    <n v="12.261000000000001"/>
    <n v="54.873000000000005"/>
    <x v="10"/>
    <x v="4"/>
  </r>
  <r>
    <s v="SO - 0007917"/>
    <d v="2016-11-17T00:00:00"/>
    <x v="12"/>
    <n v="2"/>
    <x v="1"/>
    <s v="AUD"/>
    <x v="2"/>
    <x v="1"/>
    <x v="15"/>
    <n v="4"/>
    <n v="1"/>
    <x v="4"/>
    <n v="7"/>
    <n v="433.26666666666665"/>
    <n v="3032.8666666666668"/>
    <n v="311.952"/>
    <n v="849.20266666666703"/>
    <x v="10"/>
    <x v="4"/>
  </r>
  <r>
    <s v="SO - 0007918"/>
    <d v="2016-11-17T00:00:00"/>
    <x v="11"/>
    <n v="20"/>
    <x v="1"/>
    <s v="AUD"/>
    <x v="3"/>
    <x v="2"/>
    <x v="25"/>
    <n v="57"/>
    <n v="8"/>
    <x v="6"/>
    <n v="7"/>
    <n v="116.87777777777779"/>
    <n v="818.14444444444462"/>
    <n v="92.333444444444453"/>
    <n v="171.81033333333346"/>
    <x v="10"/>
    <x v="4"/>
  </r>
  <r>
    <s v="SO - 0007919"/>
    <d v="2016-11-17T00:00:00"/>
    <x v="16"/>
    <n v="5"/>
    <x v="0"/>
    <s v="AUD"/>
    <x v="2"/>
    <x v="1"/>
    <x v="35"/>
    <n v="13"/>
    <n v="2"/>
    <x v="7"/>
    <n v="7"/>
    <n v="28.288888888888888"/>
    <n v="198.02222222222221"/>
    <n v="16.124666666666666"/>
    <n v="85.149555555555551"/>
    <x v="10"/>
    <x v="4"/>
  </r>
  <r>
    <s v="SO - 0007920"/>
    <d v="2016-11-17T00:00:00"/>
    <x v="11"/>
    <n v="20"/>
    <x v="2"/>
    <s v="AUD"/>
    <x v="3"/>
    <x v="2"/>
    <x v="22"/>
    <n v="58"/>
    <n v="8"/>
    <x v="6"/>
    <n v="1"/>
    <n v="268"/>
    <n v="268"/>
    <n v="182.24"/>
    <n v="85.759999999999991"/>
    <x v="10"/>
    <x v="4"/>
  </r>
  <r>
    <s v="SO - 0007921"/>
    <d v="2016-11-18T00:00:00"/>
    <x v="13"/>
    <n v="19"/>
    <x v="2"/>
    <s v="AUD"/>
    <x v="3"/>
    <x v="2"/>
    <x v="23"/>
    <n v="53"/>
    <n v="8"/>
    <x v="6"/>
    <n v="3"/>
    <n v="672.23333333333335"/>
    <n v="2016.7"/>
    <n v="389.89533333333333"/>
    <n v="847.01400000000012"/>
    <x v="10"/>
    <x v="4"/>
  </r>
  <r>
    <s v="SO - 0007922"/>
    <d v="2016-11-18T00:00:00"/>
    <x v="4"/>
    <n v="7"/>
    <x v="1"/>
    <s v="AUD"/>
    <x v="2"/>
    <x v="1"/>
    <x v="4"/>
    <n v="18"/>
    <n v="3"/>
    <x v="2"/>
    <n v="3"/>
    <n v="119.85555555555555"/>
    <n v="359.56666666666666"/>
    <n v="82.700333333333333"/>
    <n v="111.46566666666666"/>
    <x v="10"/>
    <x v="4"/>
  </r>
  <r>
    <s v="SO - 0007923"/>
    <d v="2016-11-18T00:00:00"/>
    <x v="13"/>
    <n v="19"/>
    <x v="1"/>
    <s v="AUD"/>
    <x v="3"/>
    <x v="2"/>
    <x v="46"/>
    <n v="55"/>
    <n v="8"/>
    <x v="6"/>
    <n v="7"/>
    <n v="119.85555555555555"/>
    <n v="838.98888888888882"/>
    <n v="75.509"/>
    <n v="310.42588888888884"/>
    <x v="10"/>
    <x v="4"/>
  </r>
  <r>
    <s v="SO - 0007924"/>
    <d v="2016-11-18T00:00:00"/>
    <x v="13"/>
    <n v="19"/>
    <x v="2"/>
    <s v="AUD"/>
    <x v="3"/>
    <x v="2"/>
    <x v="46"/>
    <n v="55"/>
    <n v="8"/>
    <x v="6"/>
    <n v="3"/>
    <n v="29.777777777777779"/>
    <n v="89.333333333333343"/>
    <n v="24.12"/>
    <n v="16.973333333333343"/>
    <x v="10"/>
    <x v="4"/>
  </r>
  <r>
    <s v="SO - 0007925"/>
    <d v="2016-11-18T00:00:00"/>
    <x v="9"/>
    <n v="18"/>
    <x v="0"/>
    <s v="AUD"/>
    <x v="0"/>
    <x v="2"/>
    <x v="55"/>
    <n v="50"/>
    <n v="7"/>
    <x v="3"/>
    <n v="2"/>
    <n v="275.44444444444446"/>
    <n v="550.88888888888891"/>
    <n v="195.56555555555553"/>
    <n v="159.75777777777785"/>
    <x v="10"/>
    <x v="4"/>
  </r>
  <r>
    <s v="SO - 0007926"/>
    <d v="2016-11-18T00:00:00"/>
    <x v="10"/>
    <n v="8"/>
    <x v="1"/>
    <s v="AUD"/>
    <x v="2"/>
    <x v="1"/>
    <x v="13"/>
    <n v="22"/>
    <n v="4"/>
    <x v="5"/>
    <n v="9"/>
    <n v="25.311111111111114"/>
    <n v="227.8"/>
    <n v="18.224"/>
    <n v="63.78400000000002"/>
    <x v="10"/>
    <x v="4"/>
  </r>
  <r>
    <s v="SO - 0007927"/>
    <d v="2016-11-19T00:00:00"/>
    <x v="16"/>
    <n v="5"/>
    <x v="0"/>
    <s v="AUD"/>
    <x v="2"/>
    <x v="1"/>
    <x v="35"/>
    <n v="13"/>
    <n v="2"/>
    <x v="7"/>
    <n v="5"/>
    <n v="709.45555555555563"/>
    <n v="3547.2777777777783"/>
    <n v="567.56444444444458"/>
    <n v="709.45555555555529"/>
    <x v="10"/>
    <x v="4"/>
  </r>
  <r>
    <s v="SO - 0007928"/>
    <d v="2016-11-19T00:00:00"/>
    <x v="9"/>
    <n v="18"/>
    <x v="0"/>
    <s v="AUD"/>
    <x v="0"/>
    <x v="2"/>
    <x v="56"/>
    <n v="52"/>
    <n v="8"/>
    <x v="6"/>
    <n v="4"/>
    <n v="429.54444444444448"/>
    <n v="1718.1777777777779"/>
    <n v="253.4312222222222"/>
    <n v="704.45288888888911"/>
    <x v="10"/>
    <x v="4"/>
  </r>
  <r>
    <s v="SO - 0007929"/>
    <d v="2016-11-19T00:00:00"/>
    <x v="11"/>
    <n v="20"/>
    <x v="0"/>
    <s v="AUD"/>
    <x v="3"/>
    <x v="2"/>
    <x v="22"/>
    <n v="58"/>
    <n v="8"/>
    <x v="6"/>
    <n v="2"/>
    <n v="416.88888888888891"/>
    <n v="833.77777777777783"/>
    <n v="262.64000000000004"/>
    <n v="308.49777777777774"/>
    <x v="10"/>
    <x v="4"/>
  </r>
  <r>
    <s v="SO - 0007930"/>
    <d v="2016-11-19T00:00:00"/>
    <x v="3"/>
    <n v="6"/>
    <x v="1"/>
    <s v="AUD"/>
    <x v="2"/>
    <x v="1"/>
    <x v="26"/>
    <n v="15"/>
    <n v="3"/>
    <x v="2"/>
    <n v="4"/>
    <n v="116.13333333333334"/>
    <n v="464.53333333333336"/>
    <n v="56.905333333333338"/>
    <n v="236.91200000000001"/>
    <x v="10"/>
    <x v="4"/>
  </r>
  <r>
    <s v="SO - 0007931"/>
    <d v="2016-11-20T00:00:00"/>
    <x v="11"/>
    <n v="20"/>
    <x v="2"/>
    <s v="AUD"/>
    <x v="3"/>
    <x v="2"/>
    <x v="14"/>
    <n v="56"/>
    <n v="8"/>
    <x v="6"/>
    <n v="4"/>
    <n v="105.71111111111111"/>
    <n v="422.84444444444443"/>
    <n v="77.169111111111107"/>
    <n v="114.16800000000001"/>
    <x v="10"/>
    <x v="4"/>
  </r>
  <r>
    <s v="SO - 0007932"/>
    <d v="2016-11-20T00:00:00"/>
    <x v="7"/>
    <n v="17"/>
    <x v="1"/>
    <s v="AUD"/>
    <x v="0"/>
    <x v="2"/>
    <x v="21"/>
    <n v="49"/>
    <n v="7"/>
    <x v="3"/>
    <n v="6"/>
    <n v="29.777777777777779"/>
    <n v="178.66666666666669"/>
    <n v="24.417777777777776"/>
    <n v="32.160000000000025"/>
    <x v="10"/>
    <x v="4"/>
  </r>
  <r>
    <s v="SO - 0007933"/>
    <d v="2016-11-20T00:00:00"/>
    <x v="9"/>
    <n v="18"/>
    <x v="1"/>
    <s v="AUD"/>
    <x v="0"/>
    <x v="2"/>
    <x v="11"/>
    <n v="51"/>
    <n v="8"/>
    <x v="6"/>
    <n v="8"/>
    <n v="267.25555555555559"/>
    <n v="2138.0444444444447"/>
    <n v="117.59244444444445"/>
    <n v="1197.3048888888891"/>
    <x v="10"/>
    <x v="4"/>
  </r>
  <r>
    <s v="SO - 0007934"/>
    <d v="2016-11-20T00:00:00"/>
    <x v="2"/>
    <n v="12"/>
    <x v="1"/>
    <s v="AUD"/>
    <x v="1"/>
    <x v="0"/>
    <x v="2"/>
    <n v="34"/>
    <n v="5"/>
    <x v="1"/>
    <n v="6"/>
    <n v="110.17777777777778"/>
    <n v="661.06666666666661"/>
    <n v="68.310222222222222"/>
    <n v="251.20533333333327"/>
    <x v="10"/>
    <x v="4"/>
  </r>
  <r>
    <s v="SO - 0007935"/>
    <d v="2016-11-20T00:00:00"/>
    <x v="16"/>
    <n v="5"/>
    <x v="1"/>
    <s v="AUD"/>
    <x v="2"/>
    <x v="1"/>
    <x v="26"/>
    <n v="15"/>
    <n v="2"/>
    <x v="7"/>
    <n v="2"/>
    <n v="223.33333333333334"/>
    <n v="446.66666666666669"/>
    <n v="187.6"/>
    <n v="71.466666666666697"/>
    <x v="10"/>
    <x v="4"/>
  </r>
  <r>
    <s v="SO - 0007936"/>
    <d v="2016-11-20T00:00:00"/>
    <x v="4"/>
    <n v="7"/>
    <x v="0"/>
    <s v="AUD"/>
    <x v="2"/>
    <x v="1"/>
    <x v="48"/>
    <n v="20"/>
    <n v="3"/>
    <x v="2"/>
    <n v="6"/>
    <n v="107.94444444444444"/>
    <n v="647.66666666666663"/>
    <n v="58.29"/>
    <n v="297.92666666666662"/>
    <x v="10"/>
    <x v="4"/>
  </r>
  <r>
    <s v="SO - 0007937"/>
    <d v="2016-11-20T00:00:00"/>
    <x v="14"/>
    <n v="10"/>
    <x v="0"/>
    <s v="AUD"/>
    <x v="1"/>
    <x v="0"/>
    <x v="17"/>
    <n v="28"/>
    <n v="4"/>
    <x v="5"/>
    <n v="4"/>
    <n v="562.79999999999995"/>
    <n v="2251.1999999999998"/>
    <n v="455.86799999999999"/>
    <n v="427.72799999999984"/>
    <x v="10"/>
    <x v="4"/>
  </r>
  <r>
    <s v="SO - 0007938"/>
    <d v="2016-11-21T00:00:00"/>
    <x v="5"/>
    <n v="16"/>
    <x v="1"/>
    <s v="AUD"/>
    <x v="0"/>
    <x v="3"/>
    <x v="12"/>
    <n v="46"/>
    <n v="7"/>
    <x v="3"/>
    <n v="3"/>
    <n v="282.14444444444445"/>
    <n v="846.43333333333339"/>
    <n v="152.35800000000003"/>
    <n v="389.35933333333332"/>
    <x v="10"/>
    <x v="4"/>
  </r>
  <r>
    <s v="SO - 0007939"/>
    <d v="2016-11-21T00:00:00"/>
    <x v="13"/>
    <n v="19"/>
    <x v="0"/>
    <s v="AUD"/>
    <x v="3"/>
    <x v="2"/>
    <x v="46"/>
    <n v="55"/>
    <n v="8"/>
    <x v="6"/>
    <n v="3"/>
    <n v="124.32222222222224"/>
    <n v="372.9666666666667"/>
    <n v="49.728888888888896"/>
    <n v="223.78"/>
    <x v="10"/>
    <x v="4"/>
  </r>
  <r>
    <s v="SO - 0007940"/>
    <d v="2016-11-21T00:00:00"/>
    <x v="0"/>
    <n v="15"/>
    <x v="1"/>
    <s v="AUD"/>
    <x v="0"/>
    <x v="0"/>
    <x v="0"/>
    <n v="41"/>
    <n v="6"/>
    <x v="0"/>
    <n v="4"/>
    <n v="426.56666666666666"/>
    <n v="1706.2666666666667"/>
    <n v="328.4563333333333"/>
    <n v="392.44133333333343"/>
    <x v="10"/>
    <x v="4"/>
  </r>
  <r>
    <s v="SO - 0007941"/>
    <d v="2016-11-21T00:00:00"/>
    <x v="10"/>
    <n v="8"/>
    <x v="1"/>
    <s v="AUD"/>
    <x v="2"/>
    <x v="1"/>
    <x v="13"/>
    <n v="22"/>
    <n v="3"/>
    <x v="2"/>
    <n v="8"/>
    <n v="674.4666666666667"/>
    <n v="5395.7333333333336"/>
    <n v="472.12666666666661"/>
    <n v="1618.7200000000007"/>
    <x v="10"/>
    <x v="4"/>
  </r>
  <r>
    <s v="SO - 0007942"/>
    <d v="2016-11-22T00:00:00"/>
    <x v="10"/>
    <n v="8"/>
    <x v="1"/>
    <s v="AUD"/>
    <x v="2"/>
    <x v="1"/>
    <x v="32"/>
    <n v="24"/>
    <n v="4"/>
    <x v="5"/>
    <n v="7"/>
    <n v="125.06666666666668"/>
    <n v="875.4666666666667"/>
    <n v="80.042666666666676"/>
    <n v="315.16800000000001"/>
    <x v="10"/>
    <x v="4"/>
  </r>
  <r>
    <s v="SO - 0007943"/>
    <d v="2016-11-22T00:00:00"/>
    <x v="8"/>
    <n v="9"/>
    <x v="0"/>
    <s v="AUD"/>
    <x v="2"/>
    <x v="1"/>
    <x v="32"/>
    <n v="24"/>
    <n v="4"/>
    <x v="5"/>
    <n v="4"/>
    <n v="111.66666666666667"/>
    <n v="446.66666666666669"/>
    <n v="54.716666666666669"/>
    <n v="227.8"/>
    <x v="10"/>
    <x v="4"/>
  </r>
  <r>
    <s v="SO - 0007944"/>
    <d v="2016-11-22T00:00:00"/>
    <x v="2"/>
    <n v="12"/>
    <x v="0"/>
    <s v="AUD"/>
    <x v="1"/>
    <x v="0"/>
    <x v="40"/>
    <n v="33"/>
    <n v="5"/>
    <x v="1"/>
    <n v="2"/>
    <n v="424.33333333333331"/>
    <n v="848.66666666666663"/>
    <n v="173.97666666666666"/>
    <n v="500.71333333333331"/>
    <x v="10"/>
    <x v="4"/>
  </r>
  <r>
    <s v="SO - 0007945"/>
    <d v="2016-11-23T00:00:00"/>
    <x v="16"/>
    <n v="5"/>
    <x v="0"/>
    <s v="AUD"/>
    <x v="2"/>
    <x v="1"/>
    <x v="35"/>
    <n v="13"/>
    <n v="2"/>
    <x v="7"/>
    <n v="4"/>
    <n v="284.37777777777779"/>
    <n v="1137.5111111111112"/>
    <n v="218.97088888888891"/>
    <n v="261.62755555555555"/>
    <x v="10"/>
    <x v="4"/>
  </r>
  <r>
    <s v="SO - 0007946"/>
    <d v="2016-11-23T00:00:00"/>
    <x v="5"/>
    <n v="16"/>
    <x v="0"/>
    <s v="AUD"/>
    <x v="0"/>
    <x v="3"/>
    <x v="12"/>
    <n v="46"/>
    <n v="7"/>
    <x v="3"/>
    <n v="2"/>
    <n v="142.93333333333334"/>
    <n v="285.86666666666667"/>
    <n v="110.05866666666668"/>
    <n v="65.749333333333311"/>
    <x v="10"/>
    <x v="4"/>
  </r>
  <r>
    <s v="SO - 0007947"/>
    <d v="2016-11-23T00:00:00"/>
    <x v="17"/>
    <n v="14"/>
    <x v="0"/>
    <s v="AUD"/>
    <x v="1"/>
    <x v="0"/>
    <x v="0"/>
    <n v="41"/>
    <n v="6"/>
    <x v="0"/>
    <n v="8"/>
    <n v="24.566666666666666"/>
    <n v="196.53333333333333"/>
    <n v="12.283333333333333"/>
    <n v="98.266666666666666"/>
    <x v="10"/>
    <x v="4"/>
  </r>
  <r>
    <s v="SO - 0007948"/>
    <d v="2016-11-23T00:00:00"/>
    <x v="15"/>
    <n v="13"/>
    <x v="0"/>
    <s v="AUD"/>
    <x v="1"/>
    <x v="0"/>
    <x v="18"/>
    <n v="37"/>
    <n v="6"/>
    <x v="0"/>
    <n v="7"/>
    <n v="108.6888888888889"/>
    <n v="760.82222222222231"/>
    <n v="67.387111111111111"/>
    <n v="289.11244444444452"/>
    <x v="10"/>
    <x v="4"/>
  </r>
  <r>
    <s v="SO - 0007949"/>
    <d v="2016-11-24T00:00:00"/>
    <x v="14"/>
    <n v="10"/>
    <x v="1"/>
    <s v="AUD"/>
    <x v="2"/>
    <x v="0"/>
    <x v="38"/>
    <n v="27"/>
    <n v="4"/>
    <x v="5"/>
    <n v="6"/>
    <n v="23.077777777777779"/>
    <n v="138.46666666666667"/>
    <n v="11.077333333333334"/>
    <n v="72.00266666666667"/>
    <x v="10"/>
    <x v="4"/>
  </r>
  <r>
    <s v="SO - 0007950"/>
    <d v="2016-11-24T00:00:00"/>
    <x v="11"/>
    <n v="20"/>
    <x v="0"/>
    <s v="AUD"/>
    <x v="3"/>
    <x v="2"/>
    <x v="14"/>
    <n v="56"/>
    <n v="8"/>
    <x v="6"/>
    <n v="6"/>
    <n v="74.444444444444443"/>
    <n v="446.66666666666663"/>
    <n v="58.811111111111117"/>
    <n v="93.799999999999955"/>
    <x v="10"/>
    <x v="4"/>
  </r>
  <r>
    <s v="SO - 0007951"/>
    <d v="2016-11-24T00:00:00"/>
    <x v="5"/>
    <n v="16"/>
    <x v="0"/>
    <s v="AUD"/>
    <x v="0"/>
    <x v="2"/>
    <x v="30"/>
    <n v="47"/>
    <n v="7"/>
    <x v="3"/>
    <n v="1"/>
    <n v="18.611111111111111"/>
    <n v="18.611111111111111"/>
    <n v="15.075000000000001"/>
    <n v="3.5361111111111097"/>
    <x v="10"/>
    <x v="4"/>
  </r>
  <r>
    <s v="SO - 0007952"/>
    <d v="2016-11-24T00:00:00"/>
    <x v="0"/>
    <n v="15"/>
    <x v="0"/>
    <s v="AUD"/>
    <x v="0"/>
    <x v="0"/>
    <x v="57"/>
    <n v="43"/>
    <n v="6"/>
    <x v="0"/>
    <n v="3"/>
    <n v="20.100000000000001"/>
    <n v="60.300000000000004"/>
    <n v="10.250999999999999"/>
    <n v="29.547000000000004"/>
    <x v="10"/>
    <x v="4"/>
  </r>
  <r>
    <s v="SO - 0007953"/>
    <d v="2016-11-25T00:00:00"/>
    <x v="16"/>
    <n v="5"/>
    <x v="1"/>
    <s v="AUD"/>
    <x v="2"/>
    <x v="1"/>
    <x v="24"/>
    <n v="14"/>
    <n v="2"/>
    <x v="7"/>
    <n v="8"/>
    <n v="260.55555555555554"/>
    <n v="2084.4444444444443"/>
    <n v="198.02222222222224"/>
    <n v="500.26666666666642"/>
    <x v="10"/>
    <x v="4"/>
  </r>
  <r>
    <s v="SO - 0007954"/>
    <d v="2016-11-25T00:00:00"/>
    <x v="0"/>
    <n v="15"/>
    <x v="1"/>
    <s v="AUD"/>
    <x v="0"/>
    <x v="0"/>
    <x v="47"/>
    <n v="44"/>
    <n v="6"/>
    <x v="0"/>
    <n v="4"/>
    <n v="115.38888888888889"/>
    <n v="461.55555555555554"/>
    <n v="78.464444444444453"/>
    <n v="147.69777777777773"/>
    <x v="10"/>
    <x v="4"/>
  </r>
  <r>
    <s v="SO - 0007955"/>
    <d v="2016-11-25T00:00:00"/>
    <x v="3"/>
    <n v="6"/>
    <x v="1"/>
    <s v="AUD"/>
    <x v="2"/>
    <x v="1"/>
    <x v="20"/>
    <n v="16"/>
    <n v="3"/>
    <x v="2"/>
    <n v="5"/>
    <n v="19.355555555555558"/>
    <n v="96.777777777777786"/>
    <n v="9.4842222222222219"/>
    <n v="49.356666666666676"/>
    <x v="10"/>
    <x v="4"/>
  </r>
  <r>
    <s v="SO - 0007956"/>
    <d v="2016-11-26T00:00:00"/>
    <x v="11"/>
    <n v="20"/>
    <x v="0"/>
    <s v="AUD"/>
    <x v="3"/>
    <x v="2"/>
    <x v="25"/>
    <n v="57"/>
    <n v="8"/>
    <x v="6"/>
    <n v="3"/>
    <n v="97.522222222222226"/>
    <n v="292.56666666666666"/>
    <n v="81.918666666666667"/>
    <n v="46.810666666666663"/>
    <x v="10"/>
    <x v="4"/>
  </r>
  <r>
    <s v="SO - 0007957"/>
    <d v="2016-11-27T00:00:00"/>
    <x v="17"/>
    <n v="14"/>
    <x v="1"/>
    <s v="AUD"/>
    <x v="1"/>
    <x v="0"/>
    <x v="19"/>
    <n v="38"/>
    <n v="6"/>
    <x v="0"/>
    <n v="6"/>
    <n v="124.32222222222224"/>
    <n v="745.93333333333339"/>
    <n v="52.215333333333341"/>
    <n v="432.64133333333336"/>
    <x v="10"/>
    <x v="4"/>
  </r>
  <r>
    <s v="SO - 0007958"/>
    <d v="2016-11-27T00:00:00"/>
    <x v="16"/>
    <n v="5"/>
    <x v="0"/>
    <s v="AUD"/>
    <x v="2"/>
    <x v="1"/>
    <x v="51"/>
    <n v="12"/>
    <n v="2"/>
    <x v="7"/>
    <n v="3"/>
    <n v="20.844444444444445"/>
    <n v="62.533333333333331"/>
    <n v="16.467111111111112"/>
    <n v="13.131999999999991"/>
    <x v="10"/>
    <x v="4"/>
  </r>
  <r>
    <s v="SO - 0007959"/>
    <d v="2016-11-27T00:00:00"/>
    <x v="12"/>
    <n v="2"/>
    <x v="2"/>
    <s v="AUD"/>
    <x v="2"/>
    <x v="1"/>
    <x v="9"/>
    <n v="3"/>
    <n v="1"/>
    <x v="4"/>
    <n v="3"/>
    <n v="264.27777777777777"/>
    <n v="792.83333333333326"/>
    <n v="169.13777777777779"/>
    <n v="285.4199999999999"/>
    <x v="10"/>
    <x v="4"/>
  </r>
  <r>
    <s v="SO - 0007960"/>
    <d v="2016-11-27T00:00:00"/>
    <x v="8"/>
    <n v="9"/>
    <x v="1"/>
    <s v="AUD"/>
    <x v="2"/>
    <x v="0"/>
    <x v="53"/>
    <n v="26"/>
    <n v="4"/>
    <x v="5"/>
    <n v="6"/>
    <n v="109.43333333333334"/>
    <n v="656.6"/>
    <n v="93.018333333333331"/>
    <n v="98.490000000000009"/>
    <x v="10"/>
    <x v="4"/>
  </r>
  <r>
    <s v="SO - 0007961"/>
    <d v="2016-11-27T00:00:00"/>
    <x v="19"/>
    <n v="4"/>
    <x v="0"/>
    <s v="AUD"/>
    <x v="2"/>
    <x v="1"/>
    <x v="33"/>
    <n v="10"/>
    <n v="2"/>
    <x v="7"/>
    <n v="1"/>
    <n v="219.61111111111111"/>
    <n v="219.61111111111111"/>
    <n v="105.41333333333333"/>
    <n v="114.19777777777779"/>
    <x v="10"/>
    <x v="4"/>
  </r>
  <r>
    <s v="SO - 0007962"/>
    <d v="2016-11-28T00:00:00"/>
    <x v="16"/>
    <n v="5"/>
    <x v="0"/>
    <s v="AUD"/>
    <x v="2"/>
    <x v="1"/>
    <x v="35"/>
    <n v="13"/>
    <n v="2"/>
    <x v="7"/>
    <n v="8"/>
    <n v="431.77777777777777"/>
    <n v="3454.2222222222222"/>
    <n v="194.3"/>
    <n v="1899.8222222222221"/>
    <x v="10"/>
    <x v="4"/>
  </r>
  <r>
    <s v="SO - 0007963"/>
    <d v="2016-11-28T00:00:00"/>
    <x v="1"/>
    <n v="11"/>
    <x v="1"/>
    <s v="AUD"/>
    <x v="1"/>
    <x v="0"/>
    <x v="43"/>
    <n v="30"/>
    <n v="5"/>
    <x v="1"/>
    <n v="1"/>
    <n v="23.822222222222223"/>
    <n v="23.822222222222223"/>
    <n v="11.672888888888888"/>
    <n v="12.149333333333335"/>
    <x v="10"/>
    <x v="4"/>
  </r>
  <r>
    <s v="SO - 0007964"/>
    <d v="2016-11-28T00:00:00"/>
    <x v="5"/>
    <n v="16"/>
    <x v="1"/>
    <s v="AUD"/>
    <x v="0"/>
    <x v="0"/>
    <x v="5"/>
    <n v="45"/>
    <n v="7"/>
    <x v="3"/>
    <n v="9"/>
    <n v="200.25555555555556"/>
    <n v="1802.3"/>
    <n v="164.20955555555554"/>
    <n v="324.41399999999999"/>
    <x v="10"/>
    <x v="4"/>
  </r>
  <r>
    <s v="SO - 0007965"/>
    <d v="2016-11-28T00:00:00"/>
    <x v="10"/>
    <n v="8"/>
    <x v="1"/>
    <s v="AUD"/>
    <x v="2"/>
    <x v="1"/>
    <x v="44"/>
    <n v="21"/>
    <n v="3"/>
    <x v="2"/>
    <n v="6"/>
    <n v="649.90000000000009"/>
    <n v="3899.4000000000005"/>
    <n v="480.92599999999999"/>
    <n v="1013.8440000000005"/>
    <x v="10"/>
    <x v="4"/>
  </r>
  <r>
    <s v="SO - 0007966"/>
    <d v="2016-11-28T00:00:00"/>
    <x v="8"/>
    <n v="9"/>
    <x v="0"/>
    <s v="AUD"/>
    <x v="2"/>
    <x v="0"/>
    <x v="53"/>
    <n v="26"/>
    <n v="4"/>
    <x v="5"/>
    <n v="1"/>
    <n v="104.22222222222223"/>
    <n v="104.22222222222223"/>
    <n v="70.871111111111119"/>
    <n v="33.351111111111109"/>
    <x v="10"/>
    <x v="4"/>
  </r>
  <r>
    <s v="SO - 0007967"/>
    <d v="2016-11-28T00:00:00"/>
    <x v="7"/>
    <n v="17"/>
    <x v="0"/>
    <s v="AUD"/>
    <x v="0"/>
    <x v="2"/>
    <x v="30"/>
    <n v="47"/>
    <n v="7"/>
    <x v="3"/>
    <n v="4"/>
    <n v="209.1888888888889"/>
    <n v="836.75555555555559"/>
    <n v="110.87011111111113"/>
    <n v="393.27511111111107"/>
    <x v="10"/>
    <x v="4"/>
  </r>
  <r>
    <s v="SO - 0007968"/>
    <d v="2016-11-28T00:00:00"/>
    <x v="3"/>
    <n v="6"/>
    <x v="0"/>
    <s v="AUD"/>
    <x v="2"/>
    <x v="1"/>
    <x v="3"/>
    <n v="17"/>
    <n v="3"/>
    <x v="2"/>
    <n v="9"/>
    <n v="436.24444444444447"/>
    <n v="3926.2000000000003"/>
    <n v="213.7597777777778"/>
    <n v="2002.3620000000001"/>
    <x v="10"/>
    <x v="4"/>
  </r>
  <r>
    <s v="SO - 0007969"/>
    <d v="2016-11-29T00:00:00"/>
    <x v="7"/>
    <n v="17"/>
    <x v="1"/>
    <s v="AUD"/>
    <x v="0"/>
    <x v="2"/>
    <x v="30"/>
    <n v="47"/>
    <n v="7"/>
    <x v="3"/>
    <n v="3"/>
    <n v="208.44444444444446"/>
    <n v="625.33333333333337"/>
    <n v="147.99555555555557"/>
    <n v="181.34666666666669"/>
    <x v="10"/>
    <x v="4"/>
  </r>
  <r>
    <s v="SO - 0007970"/>
    <d v="2016-11-29T00:00:00"/>
    <x v="10"/>
    <n v="8"/>
    <x v="2"/>
    <s v="AUD"/>
    <x v="2"/>
    <x v="1"/>
    <x v="44"/>
    <n v="21"/>
    <n v="3"/>
    <x v="2"/>
    <n v="7"/>
    <n v="443.68888888888893"/>
    <n v="3105.8222222222225"/>
    <n v="328.32977777777779"/>
    <n v="807.51377777777816"/>
    <x v="10"/>
    <x v="4"/>
  </r>
  <r>
    <s v="SO - 0007971"/>
    <d v="2016-11-29T00:00:00"/>
    <x v="14"/>
    <n v="10"/>
    <x v="1"/>
    <s v="AUD"/>
    <x v="1"/>
    <x v="0"/>
    <x v="17"/>
    <n v="28"/>
    <n v="4"/>
    <x v="5"/>
    <n v="9"/>
    <n v="719.13333333333333"/>
    <n v="6472.2"/>
    <n v="445.86266666666666"/>
    <n v="2459.4359999999997"/>
    <x v="10"/>
    <x v="4"/>
  </r>
  <r>
    <s v="SO - 0007972"/>
    <d v="2016-11-29T00:00:00"/>
    <x v="16"/>
    <n v="5"/>
    <x v="0"/>
    <s v="AUD"/>
    <x v="2"/>
    <x v="1"/>
    <x v="35"/>
    <n v="13"/>
    <n v="2"/>
    <x v="7"/>
    <n v="3"/>
    <n v="434.75555555555559"/>
    <n v="1304.2666666666669"/>
    <n v="204.33511111111113"/>
    <n v="691.26133333333348"/>
    <x v="10"/>
    <x v="4"/>
  </r>
  <r>
    <s v="SO - 0007973"/>
    <d v="2016-11-29T00:00:00"/>
    <x v="10"/>
    <n v="8"/>
    <x v="1"/>
    <s v="AUD"/>
    <x v="2"/>
    <x v="1"/>
    <x v="13"/>
    <n v="22"/>
    <n v="3"/>
    <x v="2"/>
    <n v="3"/>
    <n v="598.5333333333333"/>
    <n v="1795.6"/>
    <n v="323.20800000000003"/>
    <n v="825.97599999999989"/>
    <x v="10"/>
    <x v="4"/>
  </r>
  <r>
    <s v="SO - 0007974"/>
    <d v="2016-11-29T00:00:00"/>
    <x v="5"/>
    <n v="16"/>
    <x v="1"/>
    <s v="AUD"/>
    <x v="0"/>
    <x v="0"/>
    <x v="5"/>
    <n v="45"/>
    <n v="7"/>
    <x v="3"/>
    <n v="3"/>
    <n v="81.144444444444446"/>
    <n v="243.43333333333334"/>
    <n v="51.121000000000009"/>
    <n v="90.070333333333309"/>
    <x v="10"/>
    <x v="4"/>
  </r>
  <r>
    <s v="SO - 0007975"/>
    <d v="2016-11-29T00:00:00"/>
    <x v="16"/>
    <n v="5"/>
    <x v="0"/>
    <s v="AUD"/>
    <x v="2"/>
    <x v="1"/>
    <x v="24"/>
    <n v="14"/>
    <n v="2"/>
    <x v="7"/>
    <n v="3"/>
    <n v="251.62222222222221"/>
    <n v="754.86666666666656"/>
    <n v="163.55444444444444"/>
    <n v="264.20333333333326"/>
    <x v="10"/>
    <x v="4"/>
  </r>
  <r>
    <s v="SO - 0007976"/>
    <d v="2016-11-30T00:00:00"/>
    <x v="3"/>
    <n v="6"/>
    <x v="1"/>
    <s v="AUD"/>
    <x v="2"/>
    <x v="1"/>
    <x v="20"/>
    <n v="16"/>
    <n v="3"/>
    <x v="2"/>
    <n v="4"/>
    <n v="109.43333333333334"/>
    <n v="437.73333333333335"/>
    <n v="53.62233333333333"/>
    <n v="223.24400000000003"/>
    <x v="10"/>
    <x v="4"/>
  </r>
  <r>
    <s v="SO - 0007977"/>
    <d v="2016-11-30T00:00:00"/>
    <x v="2"/>
    <n v="12"/>
    <x v="0"/>
    <s v="AUD"/>
    <x v="1"/>
    <x v="0"/>
    <x v="2"/>
    <n v="34"/>
    <n v="5"/>
    <x v="1"/>
    <n v="7"/>
    <n v="317.13333333333338"/>
    <n v="2219.9333333333338"/>
    <n v="244.1926666666667"/>
    <n v="510.58466666666709"/>
    <x v="10"/>
    <x v="4"/>
  </r>
  <r>
    <s v="SO - 0007978"/>
    <d v="2016-11-30T00:00:00"/>
    <x v="10"/>
    <n v="8"/>
    <x v="0"/>
    <s v="AUD"/>
    <x v="2"/>
    <x v="1"/>
    <x v="44"/>
    <n v="21"/>
    <n v="3"/>
    <x v="2"/>
    <n v="4"/>
    <n v="29.777777777777779"/>
    <n v="119.11111111111111"/>
    <n v="17.866666666666664"/>
    <n v="47.64444444444446"/>
    <x v="10"/>
    <x v="4"/>
  </r>
  <r>
    <s v="SO - 0007979"/>
    <d v="2016-11-30T00:00:00"/>
    <x v="6"/>
    <n v="1"/>
    <x v="0"/>
    <s v="AUD"/>
    <x v="2"/>
    <x v="1"/>
    <x v="9"/>
    <n v="3"/>
    <n v="1"/>
    <x v="4"/>
    <n v="7"/>
    <n v="710.94444444444446"/>
    <n v="4976.6111111111113"/>
    <n v="504.77055555555552"/>
    <n v="1443.2172222222225"/>
    <x v="10"/>
    <x v="4"/>
  </r>
  <r>
    <s v="SO - 0007980"/>
    <d v="2016-12-01T00:00:00"/>
    <x v="3"/>
    <n v="6"/>
    <x v="0"/>
    <s v="AUD"/>
    <x v="2"/>
    <x v="1"/>
    <x v="3"/>
    <n v="17"/>
    <n v="3"/>
    <x v="2"/>
    <n v="2"/>
    <n v="399.76666666666665"/>
    <n v="799.5333333333333"/>
    <n v="191.88800000000001"/>
    <n v="415.75733333333329"/>
    <x v="11"/>
    <x v="4"/>
  </r>
  <r>
    <s v="SO - 0007981"/>
    <d v="2016-12-01T00:00:00"/>
    <x v="10"/>
    <n v="8"/>
    <x v="1"/>
    <s v="AUD"/>
    <x v="2"/>
    <x v="1"/>
    <x v="13"/>
    <n v="22"/>
    <n v="3"/>
    <x v="2"/>
    <n v="6"/>
    <n v="446.66666666666669"/>
    <n v="2680"/>
    <n v="348.4"/>
    <n v="589.60000000000036"/>
    <x v="11"/>
    <x v="4"/>
  </r>
  <r>
    <s v="SO - 0007982"/>
    <d v="2016-12-01T00:00:00"/>
    <x v="15"/>
    <n v="13"/>
    <x v="2"/>
    <s v="AUD"/>
    <x v="1"/>
    <x v="0"/>
    <x v="18"/>
    <n v="37"/>
    <n v="6"/>
    <x v="0"/>
    <n v="5"/>
    <n v="287.35555555555561"/>
    <n v="1436.7777777777781"/>
    <n v="198.27533333333335"/>
    <n v="445.40111111111128"/>
    <x v="11"/>
    <x v="4"/>
  </r>
  <r>
    <s v="SO - 0007983"/>
    <d v="2016-12-01T00:00:00"/>
    <x v="14"/>
    <n v="10"/>
    <x v="1"/>
    <s v="AUD"/>
    <x v="1"/>
    <x v="0"/>
    <x v="45"/>
    <n v="29"/>
    <n v="4"/>
    <x v="5"/>
    <n v="5"/>
    <n v="118.36666666666666"/>
    <n v="591.83333333333326"/>
    <n v="68.652666666666661"/>
    <n v="248.56999999999994"/>
    <x v="11"/>
    <x v="4"/>
  </r>
  <r>
    <s v="SO - 0007984"/>
    <d v="2016-12-01T00:00:00"/>
    <x v="10"/>
    <n v="8"/>
    <x v="1"/>
    <s v="AUD"/>
    <x v="2"/>
    <x v="1"/>
    <x v="13"/>
    <n v="22"/>
    <n v="4"/>
    <x v="5"/>
    <n v="1"/>
    <n v="433.26666666666665"/>
    <n v="433.26666666666665"/>
    <n v="216.63333333333333"/>
    <n v="216.63333333333333"/>
    <x v="11"/>
    <x v="4"/>
  </r>
  <r>
    <s v="SO - 0007985"/>
    <d v="2016-12-02T00:00:00"/>
    <x v="6"/>
    <n v="1"/>
    <x v="0"/>
    <s v="AUD"/>
    <x v="2"/>
    <x v="1"/>
    <x v="9"/>
    <n v="3"/>
    <n v="1"/>
    <x v="4"/>
    <n v="5"/>
    <n v="98.266666666666666"/>
    <n v="491.33333333333331"/>
    <n v="56.994666666666667"/>
    <n v="206.35999999999996"/>
    <x v="11"/>
    <x v="4"/>
  </r>
  <r>
    <s v="SO - 0007986"/>
    <d v="2016-12-02T00:00:00"/>
    <x v="6"/>
    <n v="1"/>
    <x v="0"/>
    <s v="AUD"/>
    <x v="2"/>
    <x v="1"/>
    <x v="41"/>
    <n v="2"/>
    <n v="1"/>
    <x v="4"/>
    <n v="7"/>
    <n v="125.8111111111111"/>
    <n v="880.67777777777769"/>
    <n v="59.131222222222213"/>
    <n v="466.75922222222221"/>
    <x v="11"/>
    <x v="4"/>
  </r>
  <r>
    <s v="SO - 0007987"/>
    <d v="2016-12-02T00:00:00"/>
    <x v="4"/>
    <n v="7"/>
    <x v="1"/>
    <s v="AUD"/>
    <x v="2"/>
    <x v="1"/>
    <x v="34"/>
    <n v="19"/>
    <n v="3"/>
    <x v="2"/>
    <n v="2"/>
    <n v="269.48888888888888"/>
    <n v="538.97777777777776"/>
    <n v="164.38822222222223"/>
    <n v="210.20133333333331"/>
    <x v="11"/>
    <x v="4"/>
  </r>
  <r>
    <s v="SO - 0007988"/>
    <d v="2016-12-02T00:00:00"/>
    <x v="18"/>
    <n v="3"/>
    <x v="1"/>
    <s v="AUD"/>
    <x v="2"/>
    <x v="1"/>
    <x v="27"/>
    <n v="7"/>
    <n v="1"/>
    <x v="4"/>
    <n v="2"/>
    <n v="24.566666666666666"/>
    <n v="49.133333333333333"/>
    <n v="16.214000000000002"/>
    <n v="16.705333333333328"/>
    <x v="11"/>
    <x v="4"/>
  </r>
  <r>
    <s v="SO - 0007989"/>
    <d v="2016-12-02T00:00:00"/>
    <x v="8"/>
    <n v="9"/>
    <x v="2"/>
    <s v="AUD"/>
    <x v="2"/>
    <x v="0"/>
    <x v="53"/>
    <n v="26"/>
    <n v="4"/>
    <x v="5"/>
    <n v="6"/>
    <n v="111.66666666666667"/>
    <n v="670"/>
    <n v="46.9"/>
    <n v="388.6"/>
    <x v="11"/>
    <x v="4"/>
  </r>
  <r>
    <s v="SO - 0007990"/>
    <d v="2016-12-03T00:00:00"/>
    <x v="4"/>
    <n v="7"/>
    <x v="1"/>
    <s v="AUD"/>
    <x v="2"/>
    <x v="1"/>
    <x v="34"/>
    <n v="19"/>
    <n v="3"/>
    <x v="2"/>
    <n v="2"/>
    <n v="443.68888888888893"/>
    <n v="887.37777777777785"/>
    <n v="266.21333333333337"/>
    <n v="354.95111111111112"/>
    <x v="11"/>
    <x v="4"/>
  </r>
  <r>
    <s v="SO - 0007991"/>
    <d v="2016-12-03T00:00:00"/>
    <x v="3"/>
    <n v="6"/>
    <x v="1"/>
    <s v="AUD"/>
    <x v="2"/>
    <x v="1"/>
    <x v="3"/>
    <n v="17"/>
    <n v="3"/>
    <x v="2"/>
    <n v="6"/>
    <n v="434.01111111111112"/>
    <n v="2604.0666666666666"/>
    <n v="208.32533333333333"/>
    <n v="1354.1146666666666"/>
    <x v="11"/>
    <x v="4"/>
  </r>
  <r>
    <s v="SO - 0007992"/>
    <d v="2016-12-03T00:00:00"/>
    <x v="6"/>
    <n v="1"/>
    <x v="2"/>
    <s v="AUD"/>
    <x v="2"/>
    <x v="1"/>
    <x v="9"/>
    <n v="3"/>
    <n v="1"/>
    <x v="4"/>
    <n v="6"/>
    <n v="220.35555555555555"/>
    <n v="1322.1333333333332"/>
    <n v="174.08088888888889"/>
    <n v="277.64799999999991"/>
    <x v="11"/>
    <x v="4"/>
  </r>
  <r>
    <s v="SO - 0007993"/>
    <d v="2016-12-03T00:00:00"/>
    <x v="8"/>
    <n v="9"/>
    <x v="0"/>
    <s v="AUD"/>
    <x v="2"/>
    <x v="1"/>
    <x v="10"/>
    <n v="25"/>
    <n v="4"/>
    <x v="5"/>
    <n v="5"/>
    <n v="111.66666666666667"/>
    <n v="558.33333333333337"/>
    <n v="52.483333333333327"/>
    <n v="295.91666666666674"/>
    <x v="11"/>
    <x v="4"/>
  </r>
  <r>
    <s v="SO - 0007994"/>
    <d v="2016-12-03T00:00:00"/>
    <x v="16"/>
    <n v="5"/>
    <x v="1"/>
    <s v="AUD"/>
    <x v="2"/>
    <x v="1"/>
    <x v="24"/>
    <n v="14"/>
    <n v="2"/>
    <x v="7"/>
    <n v="7"/>
    <n v="193.55555555555554"/>
    <n v="1354.8888888888887"/>
    <n v="108.39111111111112"/>
    <n v="596.15111111111082"/>
    <x v="11"/>
    <x v="4"/>
  </r>
  <r>
    <s v="SO - 0007995"/>
    <d v="2016-12-04T00:00:00"/>
    <x v="19"/>
    <n v="4"/>
    <x v="0"/>
    <s v="AUD"/>
    <x v="2"/>
    <x v="1"/>
    <x v="51"/>
    <n v="12"/>
    <n v="2"/>
    <x v="7"/>
    <n v="8"/>
    <n v="107.2"/>
    <n v="857.6"/>
    <n v="86.832000000000008"/>
    <n v="162.94399999999996"/>
    <x v="11"/>
    <x v="4"/>
  </r>
  <r>
    <s v="SO - 0007996"/>
    <d v="2016-12-04T00:00:00"/>
    <x v="1"/>
    <n v="11"/>
    <x v="1"/>
    <s v="AUD"/>
    <x v="1"/>
    <x v="0"/>
    <x v="1"/>
    <n v="31"/>
    <n v="5"/>
    <x v="1"/>
    <n v="9"/>
    <n v="110.17777777777778"/>
    <n v="991.6"/>
    <n v="71.615555555555559"/>
    <n v="347.05999999999995"/>
    <x v="11"/>
    <x v="4"/>
  </r>
  <r>
    <s v="SO - 0007997"/>
    <d v="2016-12-04T00:00:00"/>
    <x v="1"/>
    <n v="11"/>
    <x v="1"/>
    <s v="AUD"/>
    <x v="1"/>
    <x v="0"/>
    <x v="42"/>
    <n v="32"/>
    <n v="5"/>
    <x v="1"/>
    <n v="7"/>
    <n v="443.68888888888893"/>
    <n v="3105.8222222222225"/>
    <n v="319.45600000000002"/>
    <n v="869.63022222222253"/>
    <x v="11"/>
    <x v="4"/>
  </r>
  <r>
    <s v="SO - 0007998"/>
    <d v="2016-12-04T00:00:00"/>
    <x v="10"/>
    <n v="8"/>
    <x v="1"/>
    <s v="AUD"/>
    <x v="2"/>
    <x v="1"/>
    <x v="32"/>
    <n v="24"/>
    <n v="4"/>
    <x v="5"/>
    <n v="9"/>
    <n v="292.56666666666666"/>
    <n v="2633.1"/>
    <n v="128.72933333333333"/>
    <n v="1474.5360000000001"/>
    <x v="11"/>
    <x v="4"/>
  </r>
  <r>
    <s v="SO - 0007999"/>
    <d v="2016-12-04T00:00:00"/>
    <x v="4"/>
    <n v="7"/>
    <x v="0"/>
    <s v="AUD"/>
    <x v="2"/>
    <x v="1"/>
    <x v="4"/>
    <n v="18"/>
    <n v="3"/>
    <x v="2"/>
    <n v="7"/>
    <n v="86.355555555555554"/>
    <n v="604.48888888888882"/>
    <n v="67.35733333333333"/>
    <n v="132.9875555555555"/>
    <x v="11"/>
    <x v="4"/>
  </r>
  <r>
    <s v="SO - 0008000"/>
    <d v="2016-12-05T00:00:00"/>
    <x v="17"/>
    <n v="14"/>
    <x v="0"/>
    <s v="AUD"/>
    <x v="1"/>
    <x v="0"/>
    <x v="50"/>
    <n v="39"/>
    <n v="6"/>
    <x v="0"/>
    <n v="4"/>
    <n v="282.88888888888891"/>
    <n v="1131.5555555555557"/>
    <n v="192.36444444444447"/>
    <n v="362.09777777777776"/>
    <x v="11"/>
    <x v="4"/>
  </r>
  <r>
    <s v="SO - 0008001"/>
    <d v="2016-12-05T00:00:00"/>
    <x v="12"/>
    <n v="2"/>
    <x v="1"/>
    <s v="AUD"/>
    <x v="2"/>
    <x v="1"/>
    <x v="15"/>
    <n v="4"/>
    <n v="1"/>
    <x v="4"/>
    <n v="6"/>
    <n v="18.611111111111111"/>
    <n v="111.66666666666666"/>
    <n v="8.0027777777777782"/>
    <n v="63.649999999999991"/>
    <x v="11"/>
    <x v="4"/>
  </r>
  <r>
    <s v="SO - 0008002"/>
    <d v="2016-12-05T00:00:00"/>
    <x v="8"/>
    <n v="9"/>
    <x v="1"/>
    <s v="AUD"/>
    <x v="2"/>
    <x v="1"/>
    <x v="10"/>
    <n v="25"/>
    <n v="4"/>
    <x v="5"/>
    <n v="9"/>
    <n v="394.55555555555554"/>
    <n v="3551"/>
    <n v="256.46111111111111"/>
    <n v="1242.8499999999999"/>
    <x v="11"/>
    <x v="4"/>
  </r>
  <r>
    <s v="SO - 0008003"/>
    <d v="2016-12-06T00:00:00"/>
    <x v="7"/>
    <n v="17"/>
    <x v="0"/>
    <s v="AUD"/>
    <x v="0"/>
    <x v="2"/>
    <x v="7"/>
    <n v="48"/>
    <n v="7"/>
    <x v="3"/>
    <n v="4"/>
    <n v="572.47777777777776"/>
    <n v="2289.911111111111"/>
    <n v="234.71588888888886"/>
    <n v="1351.0475555555556"/>
    <x v="11"/>
    <x v="4"/>
  </r>
  <r>
    <s v="SO - 0008004"/>
    <d v="2016-12-06T00:00:00"/>
    <x v="2"/>
    <n v="12"/>
    <x v="1"/>
    <s v="AUD"/>
    <x v="1"/>
    <x v="0"/>
    <x v="16"/>
    <n v="35"/>
    <n v="5"/>
    <x v="1"/>
    <n v="8"/>
    <n v="101.24444444444445"/>
    <n v="809.95555555555563"/>
    <n v="64.796444444444447"/>
    <n v="291.58400000000006"/>
    <x v="11"/>
    <x v="4"/>
  </r>
  <r>
    <s v="SO - 0008005"/>
    <d v="2016-12-07T00:00:00"/>
    <x v="12"/>
    <n v="2"/>
    <x v="0"/>
    <s v="AUD"/>
    <x v="2"/>
    <x v="1"/>
    <x v="9"/>
    <n v="3"/>
    <n v="1"/>
    <x v="4"/>
    <n v="9"/>
    <n v="316.38888888888891"/>
    <n v="2847.5"/>
    <n v="155.03055555555554"/>
    <n v="1452.2250000000001"/>
    <x v="11"/>
    <x v="4"/>
  </r>
  <r>
    <s v="SO - 0008006"/>
    <d v="2016-12-07T00:00:00"/>
    <x v="4"/>
    <n v="7"/>
    <x v="1"/>
    <s v="AUD"/>
    <x v="2"/>
    <x v="1"/>
    <x v="34"/>
    <n v="19"/>
    <n v="3"/>
    <x v="2"/>
    <n v="3"/>
    <n v="425.07777777777778"/>
    <n v="1275.2333333333333"/>
    <n v="361.31611111111113"/>
    <n v="191.28500000000008"/>
    <x v="11"/>
    <x v="4"/>
  </r>
  <r>
    <s v="SO - 0008007"/>
    <d v="2016-12-08T00:00:00"/>
    <x v="5"/>
    <n v="16"/>
    <x v="1"/>
    <s v="AUD"/>
    <x v="0"/>
    <x v="3"/>
    <x v="12"/>
    <n v="46"/>
    <n v="7"/>
    <x v="3"/>
    <n v="8"/>
    <n v="439.22222222222223"/>
    <n v="3513.7777777777778"/>
    <n v="298.67111111111114"/>
    <n v="1124.4088888888887"/>
    <x v="11"/>
    <x v="4"/>
  </r>
  <r>
    <s v="SO - 0008008"/>
    <d v="2016-12-08T00:00:00"/>
    <x v="6"/>
    <n v="1"/>
    <x v="1"/>
    <s v="AUD"/>
    <x v="2"/>
    <x v="1"/>
    <x v="9"/>
    <n v="3"/>
    <n v="1"/>
    <x v="4"/>
    <n v="5"/>
    <n v="690.1"/>
    <n v="3450.5"/>
    <n v="393.35700000000003"/>
    <n v="1483.7149999999999"/>
    <x v="11"/>
    <x v="4"/>
  </r>
  <r>
    <s v="SO - 0008009"/>
    <d v="2016-12-08T00:00:00"/>
    <x v="13"/>
    <n v="19"/>
    <x v="1"/>
    <s v="AUD"/>
    <x v="3"/>
    <x v="2"/>
    <x v="14"/>
    <n v="56"/>
    <n v="8"/>
    <x v="6"/>
    <n v="6"/>
    <n v="210.67777777777781"/>
    <n v="1264.0666666666668"/>
    <n v="179.07611111111112"/>
    <n v="189.61000000000013"/>
    <x v="11"/>
    <x v="4"/>
  </r>
  <r>
    <s v="SO - 0008010"/>
    <d v="2016-12-08T00:00:00"/>
    <x v="18"/>
    <n v="3"/>
    <x v="1"/>
    <s v="AUD"/>
    <x v="2"/>
    <x v="1"/>
    <x v="49"/>
    <n v="8"/>
    <n v="1"/>
    <x v="4"/>
    <n v="1"/>
    <n v="434.75555555555559"/>
    <n v="434.75555555555559"/>
    <n v="317.37155555555557"/>
    <n v="117.38400000000001"/>
    <x v="11"/>
    <x v="4"/>
  </r>
  <r>
    <s v="SO - 0008011"/>
    <d v="2016-12-09T00:00:00"/>
    <x v="18"/>
    <n v="3"/>
    <x v="1"/>
    <s v="AUD"/>
    <x v="2"/>
    <x v="1"/>
    <x v="27"/>
    <n v="7"/>
    <n v="1"/>
    <x v="4"/>
    <n v="4"/>
    <n v="25.311111111111114"/>
    <n v="101.24444444444445"/>
    <n v="14.174222222222223"/>
    <n v="44.547555555555562"/>
    <x v="11"/>
    <x v="4"/>
  </r>
  <r>
    <s v="SO - 0008012"/>
    <d v="2016-12-10T00:00:00"/>
    <x v="6"/>
    <n v="1"/>
    <x v="0"/>
    <s v="AUD"/>
    <x v="2"/>
    <x v="1"/>
    <x v="9"/>
    <n v="3"/>
    <n v="1"/>
    <x v="4"/>
    <n v="6"/>
    <n v="200.25555555555556"/>
    <n v="1201.5333333333333"/>
    <n v="124.15844444444444"/>
    <n v="456.58266666666668"/>
    <x v="11"/>
    <x v="4"/>
  </r>
  <r>
    <s v="SO - 0008013"/>
    <d v="2016-12-10T00:00:00"/>
    <x v="19"/>
    <n v="4"/>
    <x v="2"/>
    <s v="AUD"/>
    <x v="2"/>
    <x v="1"/>
    <x v="51"/>
    <n v="12"/>
    <n v="2"/>
    <x v="7"/>
    <n v="2"/>
    <n v="264.27777777777777"/>
    <n v="528.55555555555554"/>
    <n v="216.70777777777778"/>
    <n v="95.139999999999986"/>
    <x v="11"/>
    <x v="4"/>
  </r>
  <r>
    <s v="SO - 0008014"/>
    <d v="2016-12-10T00:00:00"/>
    <x v="7"/>
    <n v="17"/>
    <x v="0"/>
    <s v="AUD"/>
    <x v="0"/>
    <x v="2"/>
    <x v="7"/>
    <n v="48"/>
    <n v="7"/>
    <x v="3"/>
    <n v="3"/>
    <n v="446.66666666666669"/>
    <n v="1340"/>
    <n v="245.66666666666666"/>
    <n v="603"/>
    <x v="11"/>
    <x v="4"/>
  </r>
  <r>
    <s v="SO - 0008015"/>
    <d v="2016-12-10T00:00:00"/>
    <x v="11"/>
    <n v="20"/>
    <x v="1"/>
    <s v="AUD"/>
    <x v="3"/>
    <x v="2"/>
    <x v="14"/>
    <n v="56"/>
    <n v="8"/>
    <x v="6"/>
    <n v="8"/>
    <n v="23.077777777777779"/>
    <n v="184.62222222222223"/>
    <n v="13.61588888888889"/>
    <n v="75.695111111111117"/>
    <x v="11"/>
    <x v="4"/>
  </r>
  <r>
    <s v="SO - 0008016"/>
    <d v="2016-12-11T00:00:00"/>
    <x v="11"/>
    <n v="20"/>
    <x v="1"/>
    <s v="AUD"/>
    <x v="3"/>
    <x v="2"/>
    <x v="22"/>
    <n v="58"/>
    <n v="8"/>
    <x v="6"/>
    <n v="7"/>
    <n v="22.333333333333332"/>
    <n v="156.33333333333331"/>
    <n v="18.536666666666665"/>
    <n v="26.576666666666654"/>
    <x v="11"/>
    <x v="4"/>
  </r>
  <r>
    <s v="SO - 0008017"/>
    <d v="2016-12-11T00:00:00"/>
    <x v="16"/>
    <n v="5"/>
    <x v="1"/>
    <s v="AUD"/>
    <x v="2"/>
    <x v="1"/>
    <x v="35"/>
    <n v="13"/>
    <n v="2"/>
    <x v="7"/>
    <n v="1"/>
    <n v="203.23333333333335"/>
    <n v="203.23333333333335"/>
    <n v="83.325666666666677"/>
    <n v="119.90766666666667"/>
    <x v="11"/>
    <x v="4"/>
  </r>
  <r>
    <s v="SO - 0008018"/>
    <d v="2016-12-11T00:00:00"/>
    <x v="8"/>
    <n v="9"/>
    <x v="1"/>
    <s v="AUD"/>
    <x v="2"/>
    <x v="0"/>
    <x v="53"/>
    <n v="26"/>
    <n v="4"/>
    <x v="5"/>
    <n v="4"/>
    <n v="215.88888888888889"/>
    <n v="863.55555555555554"/>
    <n v="174.87"/>
    <n v="164.07555555555552"/>
    <x v="11"/>
    <x v="4"/>
  </r>
  <r>
    <s v="SO - 0008019"/>
    <d v="2016-12-11T00:00:00"/>
    <x v="16"/>
    <n v="5"/>
    <x v="1"/>
    <s v="AUD"/>
    <x v="2"/>
    <x v="1"/>
    <x v="26"/>
    <n v="15"/>
    <n v="2"/>
    <x v="7"/>
    <n v="7"/>
    <n v="677.44444444444446"/>
    <n v="4742.1111111111113"/>
    <n v="372.59444444444449"/>
    <n v="2133.9499999999998"/>
    <x v="11"/>
    <x v="4"/>
  </r>
  <r>
    <s v="SO - 0008020"/>
    <d v="2016-12-11T00:00:00"/>
    <x v="9"/>
    <n v="18"/>
    <x v="0"/>
    <s v="AUD"/>
    <x v="0"/>
    <x v="2"/>
    <x v="55"/>
    <n v="50"/>
    <n v="7"/>
    <x v="3"/>
    <n v="4"/>
    <n v="126.55555555555556"/>
    <n v="506.22222222222223"/>
    <n v="87.323333333333323"/>
    <n v="156.92888888888893"/>
    <x v="11"/>
    <x v="4"/>
  </r>
  <r>
    <s v="SO - 0008021"/>
    <d v="2016-12-11T00:00:00"/>
    <x v="15"/>
    <n v="13"/>
    <x v="0"/>
    <s v="AUD"/>
    <x v="1"/>
    <x v="0"/>
    <x v="18"/>
    <n v="37"/>
    <n v="5"/>
    <x v="1"/>
    <n v="6"/>
    <n v="96.033333333333346"/>
    <n v="576.20000000000005"/>
    <n v="78.74733333333333"/>
    <n v="103.71600000000007"/>
    <x v="11"/>
    <x v="4"/>
  </r>
  <r>
    <s v="SO - 0008022"/>
    <d v="2016-12-12T00:00:00"/>
    <x v="14"/>
    <n v="10"/>
    <x v="1"/>
    <s v="AUD"/>
    <x v="1"/>
    <x v="0"/>
    <x v="45"/>
    <n v="29"/>
    <n v="4"/>
    <x v="5"/>
    <n v="5"/>
    <n v="438.47777777777782"/>
    <n v="2192.3888888888891"/>
    <n v="298.16488888888892"/>
    <n v="701.56444444444446"/>
    <x v="11"/>
    <x v="4"/>
  </r>
  <r>
    <s v="SO - 0008023"/>
    <d v="2016-12-12T00:00:00"/>
    <x v="2"/>
    <n v="12"/>
    <x v="0"/>
    <s v="AUD"/>
    <x v="1"/>
    <x v="0"/>
    <x v="40"/>
    <n v="33"/>
    <n v="5"/>
    <x v="1"/>
    <n v="9"/>
    <n v="324.57777777777778"/>
    <n v="2921.2"/>
    <n v="178.51777777777781"/>
    <n v="1314.5399999999995"/>
    <x v="11"/>
    <x v="4"/>
  </r>
  <r>
    <s v="SO - 0008024"/>
    <d v="2016-12-12T00:00:00"/>
    <x v="0"/>
    <n v="15"/>
    <x v="1"/>
    <s v="AUD"/>
    <x v="0"/>
    <x v="0"/>
    <x v="47"/>
    <n v="44"/>
    <n v="6"/>
    <x v="0"/>
    <n v="5"/>
    <n v="125.8111111111111"/>
    <n v="629.05555555555554"/>
    <n v="76.74477777777777"/>
    <n v="245.33166666666671"/>
    <x v="11"/>
    <x v="4"/>
  </r>
  <r>
    <s v="SO - 0008025"/>
    <d v="2016-12-13T00:00:00"/>
    <x v="15"/>
    <n v="13"/>
    <x v="1"/>
    <s v="AUD"/>
    <x v="1"/>
    <x v="0"/>
    <x v="19"/>
    <n v="38"/>
    <n v="6"/>
    <x v="0"/>
    <n v="5"/>
    <n v="125.06666666666668"/>
    <n v="625.33333333333337"/>
    <n v="62.533333333333339"/>
    <n v="312.66666666666669"/>
    <x v="11"/>
    <x v="4"/>
  </r>
  <r>
    <s v="SO - 0008026"/>
    <d v="2016-12-13T00:00:00"/>
    <x v="2"/>
    <n v="12"/>
    <x v="2"/>
    <s v="AUD"/>
    <x v="1"/>
    <x v="0"/>
    <x v="40"/>
    <n v="33"/>
    <n v="5"/>
    <x v="1"/>
    <n v="2"/>
    <n v="295.54444444444448"/>
    <n v="591.08888888888896"/>
    <n v="200.97022222222225"/>
    <n v="189.14844444444446"/>
    <x v="11"/>
    <x v="4"/>
  </r>
  <r>
    <s v="SO - 0008027"/>
    <d v="2016-12-13T00:00:00"/>
    <x v="19"/>
    <n v="4"/>
    <x v="1"/>
    <s v="AUD"/>
    <x v="2"/>
    <x v="1"/>
    <x v="36"/>
    <n v="11"/>
    <n v="2"/>
    <x v="7"/>
    <n v="9"/>
    <n v="93.800000000000011"/>
    <n v="844.2"/>
    <n v="72.226000000000013"/>
    <n v="194.16599999999994"/>
    <x v="11"/>
    <x v="4"/>
  </r>
  <r>
    <s v="SO - 0008028"/>
    <d v="2016-12-13T00:00:00"/>
    <x v="17"/>
    <n v="14"/>
    <x v="0"/>
    <s v="AUD"/>
    <x v="1"/>
    <x v="0"/>
    <x v="50"/>
    <n v="39"/>
    <n v="6"/>
    <x v="0"/>
    <n v="1"/>
    <n v="109.43333333333334"/>
    <n v="109.43333333333334"/>
    <n v="80.980666666666664"/>
    <n v="28.452666666666673"/>
    <x v="11"/>
    <x v="4"/>
  </r>
  <r>
    <s v="SO - 0008029"/>
    <d v="2016-12-13T00:00:00"/>
    <x v="9"/>
    <n v="18"/>
    <x v="1"/>
    <s v="AUD"/>
    <x v="0"/>
    <x v="2"/>
    <x v="11"/>
    <n v="51"/>
    <n v="7"/>
    <x v="3"/>
    <n v="5"/>
    <n v="376.68888888888893"/>
    <n v="1883.4444444444446"/>
    <n v="192.11133333333336"/>
    <n v="922.88777777777773"/>
    <x v="11"/>
    <x v="4"/>
  </r>
  <r>
    <s v="SO - 0008030"/>
    <d v="2016-12-14T00:00:00"/>
    <x v="16"/>
    <n v="5"/>
    <x v="2"/>
    <s v="AUD"/>
    <x v="2"/>
    <x v="1"/>
    <x v="26"/>
    <n v="15"/>
    <n v="2"/>
    <x v="7"/>
    <n v="9"/>
    <n v="643.20000000000005"/>
    <n v="5788.8"/>
    <n v="270.14400000000001"/>
    <n v="3357.5039999999999"/>
    <x v="11"/>
    <x v="4"/>
  </r>
  <r>
    <s v="SO - 0008031"/>
    <d v="2016-12-14T00:00:00"/>
    <x v="10"/>
    <n v="8"/>
    <x v="0"/>
    <s v="AUD"/>
    <x v="2"/>
    <x v="1"/>
    <x v="31"/>
    <n v="23"/>
    <n v="4"/>
    <x v="5"/>
    <n v="7"/>
    <n v="125.06666666666668"/>
    <n v="875.4666666666667"/>
    <n v="60.032000000000004"/>
    <n v="455.24266666666665"/>
    <x v="11"/>
    <x v="4"/>
  </r>
  <r>
    <s v="SO - 0008032"/>
    <d v="2016-12-14T00:00:00"/>
    <x v="1"/>
    <n v="11"/>
    <x v="0"/>
    <s v="AUD"/>
    <x v="1"/>
    <x v="0"/>
    <x v="43"/>
    <n v="30"/>
    <n v="5"/>
    <x v="1"/>
    <n v="2"/>
    <n v="256.83333333333331"/>
    <n v="513.66666666666663"/>
    <n v="218.30833333333331"/>
    <n v="77.050000000000011"/>
    <x v="11"/>
    <x v="4"/>
  </r>
  <r>
    <s v="SO - 0008033"/>
    <d v="2016-12-14T00:00:00"/>
    <x v="18"/>
    <n v="3"/>
    <x v="1"/>
    <s v="AUD"/>
    <x v="2"/>
    <x v="1"/>
    <x v="52"/>
    <n v="9"/>
    <n v="2"/>
    <x v="7"/>
    <n v="4"/>
    <n v="207.7"/>
    <n v="830.8"/>
    <n v="166.16"/>
    <n v="166.15999999999997"/>
    <x v="11"/>
    <x v="4"/>
  </r>
  <r>
    <s v="SO - 0008034"/>
    <d v="2016-12-15T00:00:00"/>
    <x v="16"/>
    <n v="5"/>
    <x v="1"/>
    <s v="AUD"/>
    <x v="2"/>
    <x v="1"/>
    <x v="26"/>
    <n v="15"/>
    <n v="2"/>
    <x v="7"/>
    <n v="2"/>
    <n v="110.92222222222223"/>
    <n v="221.84444444444446"/>
    <n v="65.444111111111113"/>
    <n v="90.956222222222237"/>
    <x v="11"/>
    <x v="4"/>
  </r>
  <r>
    <s v="SO - 0008035"/>
    <d v="2016-12-15T00:00:00"/>
    <x v="18"/>
    <n v="3"/>
    <x v="1"/>
    <s v="AUD"/>
    <x v="2"/>
    <x v="1"/>
    <x v="49"/>
    <n v="8"/>
    <n v="1"/>
    <x v="4"/>
    <n v="8"/>
    <n v="24.566666666666666"/>
    <n v="196.53333333333333"/>
    <n v="17.687999999999999"/>
    <n v="55.029333333333341"/>
    <x v="11"/>
    <x v="4"/>
  </r>
  <r>
    <s v="SO - 0008036"/>
    <d v="2016-12-15T00:00:00"/>
    <x v="4"/>
    <n v="7"/>
    <x v="2"/>
    <s v="AUD"/>
    <x v="2"/>
    <x v="1"/>
    <x v="44"/>
    <n v="21"/>
    <n v="3"/>
    <x v="2"/>
    <n v="5"/>
    <n v="29.777777777777779"/>
    <n v="148.88888888888889"/>
    <n v="22.333333333333332"/>
    <n v="37.222222222222229"/>
    <x v="11"/>
    <x v="4"/>
  </r>
  <r>
    <s v="SO - 0008037"/>
    <d v="2016-12-15T00:00:00"/>
    <x v="7"/>
    <n v="17"/>
    <x v="0"/>
    <s v="AUD"/>
    <x v="0"/>
    <x v="2"/>
    <x v="21"/>
    <n v="49"/>
    <n v="7"/>
    <x v="3"/>
    <n v="3"/>
    <n v="190.57777777777778"/>
    <n v="571.73333333333335"/>
    <n v="129.59288888888889"/>
    <n v="182.95466666666664"/>
    <x v="11"/>
    <x v="4"/>
  </r>
  <r>
    <s v="SO - 0008038"/>
    <d v="2016-12-15T00:00:00"/>
    <x v="7"/>
    <n v="17"/>
    <x v="1"/>
    <s v="AUD"/>
    <x v="0"/>
    <x v="2"/>
    <x v="7"/>
    <n v="48"/>
    <n v="7"/>
    <x v="3"/>
    <n v="6"/>
    <n v="111.66666666666667"/>
    <n v="670"/>
    <n v="50.25"/>
    <n v="368.5"/>
    <x v="11"/>
    <x v="4"/>
  </r>
  <r>
    <s v="SO - 0008039"/>
    <d v="2016-12-16T00:00:00"/>
    <x v="0"/>
    <n v="15"/>
    <x v="2"/>
    <s v="AUD"/>
    <x v="0"/>
    <x v="0"/>
    <x v="8"/>
    <n v="42"/>
    <n v="6"/>
    <x v="0"/>
    <n v="9"/>
    <n v="93.055555555555557"/>
    <n v="837.5"/>
    <n v="79.097222222222229"/>
    <n v="125.625"/>
    <x v="11"/>
    <x v="4"/>
  </r>
  <r>
    <s v="SO - 0008040"/>
    <d v="2016-12-16T00:00:00"/>
    <x v="13"/>
    <n v="19"/>
    <x v="2"/>
    <s v="AUD"/>
    <x v="3"/>
    <x v="2"/>
    <x v="39"/>
    <n v="54"/>
    <n v="8"/>
    <x v="6"/>
    <n v="5"/>
    <n v="93.055555555555557"/>
    <n v="465.27777777777777"/>
    <n v="37.222222222222221"/>
    <n v="279.16666666666663"/>
    <x v="11"/>
    <x v="4"/>
  </r>
  <r>
    <s v="SO - 0008041"/>
    <d v="2016-12-17T00:00:00"/>
    <x v="3"/>
    <n v="6"/>
    <x v="0"/>
    <s v="AUD"/>
    <x v="2"/>
    <x v="1"/>
    <x v="26"/>
    <n v="15"/>
    <n v="3"/>
    <x v="2"/>
    <n v="9"/>
    <n v="433.26666666666665"/>
    <n v="3899.3999999999996"/>
    <n v="194.97"/>
    <n v="2144.6699999999996"/>
    <x v="11"/>
    <x v="4"/>
  </r>
  <r>
    <s v="SO - 0008042"/>
    <d v="2016-12-17T00:00:00"/>
    <x v="4"/>
    <n v="7"/>
    <x v="2"/>
    <s v="AUD"/>
    <x v="2"/>
    <x v="1"/>
    <x v="48"/>
    <n v="20"/>
    <n v="3"/>
    <x v="2"/>
    <n v="6"/>
    <n v="122.83333333333333"/>
    <n v="737"/>
    <n v="68.786666666666676"/>
    <n v="324.27999999999997"/>
    <x v="11"/>
    <x v="4"/>
  </r>
  <r>
    <s v="SO - 0008043"/>
    <d v="2016-12-17T00:00:00"/>
    <x v="6"/>
    <n v="1"/>
    <x v="1"/>
    <s v="AUD"/>
    <x v="2"/>
    <x v="1"/>
    <x v="9"/>
    <n v="3"/>
    <n v="1"/>
    <x v="4"/>
    <n v="1"/>
    <n v="29.777777777777779"/>
    <n v="29.777777777777779"/>
    <n v="15.782222222222224"/>
    <n v="13.995555555555555"/>
    <x v="11"/>
    <x v="4"/>
  </r>
  <r>
    <s v="SO - 0008044"/>
    <d v="2016-12-17T00:00:00"/>
    <x v="14"/>
    <n v="10"/>
    <x v="1"/>
    <s v="AUD"/>
    <x v="2"/>
    <x v="0"/>
    <x v="38"/>
    <n v="27"/>
    <n v="4"/>
    <x v="5"/>
    <n v="4"/>
    <n v="276.18888888888893"/>
    <n v="1104.7555555555557"/>
    <n v="149.14200000000002"/>
    <n v="508.1875555555556"/>
    <x v="11"/>
    <x v="4"/>
  </r>
  <r>
    <s v="SO - 0008045"/>
    <d v="2016-12-17T00:00:00"/>
    <x v="10"/>
    <n v="8"/>
    <x v="0"/>
    <s v="AUD"/>
    <x v="2"/>
    <x v="1"/>
    <x v="44"/>
    <n v="21"/>
    <n v="3"/>
    <x v="2"/>
    <n v="5"/>
    <n v="698.28888888888889"/>
    <n v="3491.4444444444443"/>
    <n v="516.73377777777785"/>
    <n v="907.775555555555"/>
    <x v="11"/>
    <x v="4"/>
  </r>
  <r>
    <s v="SO - 0008046"/>
    <d v="2016-12-17T00:00:00"/>
    <x v="3"/>
    <n v="6"/>
    <x v="0"/>
    <s v="AUD"/>
    <x v="2"/>
    <x v="1"/>
    <x v="20"/>
    <n v="16"/>
    <n v="3"/>
    <x v="2"/>
    <n v="6"/>
    <n v="216.63333333333333"/>
    <n v="1299.8"/>
    <n v="95.318666666666672"/>
    <n v="727.88799999999992"/>
    <x v="11"/>
    <x v="4"/>
  </r>
  <r>
    <s v="SO - 0008047"/>
    <d v="2016-12-17T00:00:00"/>
    <x v="7"/>
    <n v="17"/>
    <x v="1"/>
    <s v="AUD"/>
    <x v="0"/>
    <x v="2"/>
    <x v="21"/>
    <n v="49"/>
    <n v="7"/>
    <x v="3"/>
    <n v="6"/>
    <n v="191.32222222222222"/>
    <n v="1147.9333333333334"/>
    <n v="114.79333333333335"/>
    <n v="459.17333333333329"/>
    <x v="11"/>
    <x v="4"/>
  </r>
  <r>
    <s v="SO - 0008048"/>
    <d v="2016-12-18T00:00:00"/>
    <x v="2"/>
    <n v="12"/>
    <x v="0"/>
    <s v="AUD"/>
    <x v="1"/>
    <x v="0"/>
    <x v="16"/>
    <n v="35"/>
    <n v="5"/>
    <x v="1"/>
    <n v="2"/>
    <n v="195.04444444444445"/>
    <n v="390.0888888888889"/>
    <n v="150.18422222222225"/>
    <n v="89.720444444444411"/>
    <x v="11"/>
    <x v="4"/>
  </r>
  <r>
    <s v="SO - 0008049"/>
    <d v="2016-12-18T00:00:00"/>
    <x v="17"/>
    <n v="14"/>
    <x v="2"/>
    <s v="AUD"/>
    <x v="1"/>
    <x v="0"/>
    <x v="28"/>
    <n v="40"/>
    <n v="6"/>
    <x v="0"/>
    <n v="5"/>
    <n v="358.07777777777778"/>
    <n v="1790.3888888888889"/>
    <n v="214.84666666666669"/>
    <n v="716.15555555555534"/>
    <x v="11"/>
    <x v="4"/>
  </r>
  <r>
    <s v="SO - 0008050"/>
    <d v="2016-12-18T00:00:00"/>
    <x v="3"/>
    <n v="6"/>
    <x v="0"/>
    <s v="AUD"/>
    <x v="2"/>
    <x v="1"/>
    <x v="26"/>
    <n v="15"/>
    <n v="3"/>
    <x v="2"/>
    <n v="8"/>
    <n v="257.57777777777778"/>
    <n v="2060.6222222222223"/>
    <n v="164.8497777777778"/>
    <n v="741.82399999999984"/>
    <x v="11"/>
    <x v="4"/>
  </r>
  <r>
    <s v="SO - 0008051"/>
    <d v="2016-12-18T00:00:00"/>
    <x v="16"/>
    <n v="5"/>
    <x v="1"/>
    <s v="AUD"/>
    <x v="2"/>
    <x v="1"/>
    <x v="35"/>
    <n v="13"/>
    <n v="2"/>
    <x v="7"/>
    <n v="4"/>
    <n v="430.28888888888889"/>
    <n v="1721.1555555555556"/>
    <n v="331.32244444444444"/>
    <n v="395.86577777777779"/>
    <x v="11"/>
    <x v="4"/>
  </r>
  <r>
    <s v="SO - 0008052"/>
    <d v="2016-12-19T00:00:00"/>
    <x v="5"/>
    <n v="16"/>
    <x v="2"/>
    <s v="AUD"/>
    <x v="0"/>
    <x v="0"/>
    <x v="47"/>
    <n v="44"/>
    <n v="7"/>
    <x v="3"/>
    <n v="7"/>
    <n v="116.13333333333334"/>
    <n v="812.93333333333339"/>
    <n v="48.775999999999996"/>
    <n v="471.50133333333343"/>
    <x v="11"/>
    <x v="4"/>
  </r>
  <r>
    <s v="SO - 0008053"/>
    <d v="2016-12-19T00:00:00"/>
    <x v="15"/>
    <n v="13"/>
    <x v="2"/>
    <s v="AUD"/>
    <x v="1"/>
    <x v="0"/>
    <x v="54"/>
    <n v="36"/>
    <n v="5"/>
    <x v="1"/>
    <n v="9"/>
    <n v="126.55555555555556"/>
    <n v="1139"/>
    <n v="106.30666666666667"/>
    <n v="182.24"/>
    <x v="11"/>
    <x v="4"/>
  </r>
  <r>
    <s v="SO - 0008054"/>
    <d v="2016-12-19T00:00:00"/>
    <x v="1"/>
    <n v="11"/>
    <x v="1"/>
    <s v="AUD"/>
    <x v="1"/>
    <x v="0"/>
    <x v="43"/>
    <n v="30"/>
    <n v="5"/>
    <x v="1"/>
    <n v="9"/>
    <n v="140.69999999999999"/>
    <n v="1266.3"/>
    <n v="90.048000000000002"/>
    <n v="455.86799999999994"/>
    <x v="11"/>
    <x v="4"/>
  </r>
  <r>
    <s v="SO - 0008055"/>
    <d v="2016-12-19T00:00:00"/>
    <x v="2"/>
    <n v="12"/>
    <x v="1"/>
    <s v="AUD"/>
    <x v="1"/>
    <x v="0"/>
    <x v="40"/>
    <n v="33"/>
    <n v="5"/>
    <x v="1"/>
    <n v="1"/>
    <n v="617.1444444444445"/>
    <n v="617.1444444444445"/>
    <n v="388.80100000000004"/>
    <n v="228.34344444444446"/>
    <x v="11"/>
    <x v="4"/>
  </r>
  <r>
    <s v="SO - 0008056"/>
    <d v="2016-12-20T00:00:00"/>
    <x v="2"/>
    <n v="12"/>
    <x v="1"/>
    <s v="AUD"/>
    <x v="1"/>
    <x v="0"/>
    <x v="2"/>
    <n v="34"/>
    <n v="5"/>
    <x v="1"/>
    <n v="4"/>
    <n v="212.16666666666666"/>
    <n v="848.66666666666663"/>
    <n v="101.83999999999999"/>
    <n v="441.30666666666667"/>
    <x v="11"/>
    <x v="4"/>
  </r>
  <r>
    <s v="SO - 0008057"/>
    <d v="2016-12-20T00:00:00"/>
    <x v="5"/>
    <n v="16"/>
    <x v="0"/>
    <s v="AUD"/>
    <x v="0"/>
    <x v="0"/>
    <x v="47"/>
    <n v="44"/>
    <n v="7"/>
    <x v="3"/>
    <n v="9"/>
    <n v="22.333333333333332"/>
    <n v="201"/>
    <n v="10.273333333333333"/>
    <n v="108.53999999999999"/>
    <x v="11"/>
    <x v="4"/>
  </r>
  <r>
    <s v="SO - 0008058"/>
    <d v="2016-12-20T00:00:00"/>
    <x v="14"/>
    <n v="10"/>
    <x v="0"/>
    <s v="AUD"/>
    <x v="1"/>
    <x v="0"/>
    <x v="45"/>
    <n v="29"/>
    <n v="4"/>
    <x v="5"/>
    <n v="5"/>
    <n v="113.15555555555555"/>
    <n v="565.77777777777771"/>
    <n v="72.419555555555547"/>
    <n v="203.67999999999995"/>
    <x v="11"/>
    <x v="4"/>
  </r>
  <r>
    <s v="SO - 0008059"/>
    <d v="2016-12-20T00:00:00"/>
    <x v="15"/>
    <n v="13"/>
    <x v="2"/>
    <s v="AUD"/>
    <x v="1"/>
    <x v="0"/>
    <x v="54"/>
    <n v="36"/>
    <n v="5"/>
    <x v="1"/>
    <n v="6"/>
    <n v="200.25555555555556"/>
    <n v="1201.5333333333333"/>
    <n v="80.102222222222224"/>
    <n v="720.92"/>
    <x v="11"/>
    <x v="4"/>
  </r>
  <r>
    <s v="SO - 0008060"/>
    <d v="2016-12-20T00:00:00"/>
    <x v="0"/>
    <n v="15"/>
    <x v="1"/>
    <s v="AUD"/>
    <x v="0"/>
    <x v="0"/>
    <x v="8"/>
    <n v="42"/>
    <n v="6"/>
    <x v="0"/>
    <n v="9"/>
    <n v="118.36666666666666"/>
    <n v="1065.3"/>
    <n v="68.652666666666661"/>
    <n v="447.42600000000004"/>
    <x v="11"/>
    <x v="4"/>
  </r>
  <r>
    <s v="SO - 0008061"/>
    <d v="2016-12-21T00:00:00"/>
    <x v="0"/>
    <n v="15"/>
    <x v="1"/>
    <s v="AUD"/>
    <x v="0"/>
    <x v="0"/>
    <x v="0"/>
    <n v="41"/>
    <n v="6"/>
    <x v="0"/>
    <n v="3"/>
    <n v="189.08888888888887"/>
    <n v="567.26666666666665"/>
    <n v="132.36222222222221"/>
    <n v="170.18"/>
    <x v="11"/>
    <x v="4"/>
  </r>
  <r>
    <s v="SO - 0008062"/>
    <d v="2016-12-21T00:00:00"/>
    <x v="5"/>
    <n v="16"/>
    <x v="1"/>
    <s v="AUD"/>
    <x v="0"/>
    <x v="0"/>
    <x v="47"/>
    <n v="44"/>
    <n v="7"/>
    <x v="3"/>
    <n v="1"/>
    <n v="432.52222222222224"/>
    <n v="432.52222222222224"/>
    <n v="302.76555555555552"/>
    <n v="129.75666666666672"/>
    <x v="11"/>
    <x v="4"/>
  </r>
  <r>
    <s v="SO - 0008063"/>
    <d v="2016-12-21T00:00:00"/>
    <x v="0"/>
    <n v="15"/>
    <x v="1"/>
    <s v="AUD"/>
    <x v="0"/>
    <x v="0"/>
    <x v="57"/>
    <n v="43"/>
    <n v="6"/>
    <x v="0"/>
    <n v="9"/>
    <n v="719.13333333333333"/>
    <n v="6472.2"/>
    <n v="553.73266666666666"/>
    <n v="1488.6059999999998"/>
    <x v="11"/>
    <x v="4"/>
  </r>
  <r>
    <s v="SO - 0008064"/>
    <d v="2016-12-22T00:00:00"/>
    <x v="9"/>
    <n v="18"/>
    <x v="1"/>
    <s v="AUD"/>
    <x v="0"/>
    <x v="2"/>
    <x v="11"/>
    <n v="51"/>
    <n v="7"/>
    <x v="3"/>
    <n v="3"/>
    <n v="104.96666666666667"/>
    <n v="314.89999999999998"/>
    <n v="76.62566666666666"/>
    <n v="85.022999999999996"/>
    <x v="11"/>
    <x v="4"/>
  </r>
  <r>
    <s v="SO - 0008065"/>
    <d v="2016-12-22T00:00:00"/>
    <x v="11"/>
    <n v="20"/>
    <x v="1"/>
    <s v="AUD"/>
    <x v="3"/>
    <x v="2"/>
    <x v="14"/>
    <n v="56"/>
    <n v="8"/>
    <x v="6"/>
    <n v="5"/>
    <n v="109.43333333333334"/>
    <n v="547.16666666666674"/>
    <n v="86.452333333333343"/>
    <n v="114.90500000000003"/>
    <x v="11"/>
    <x v="4"/>
  </r>
  <r>
    <s v="SO - 0008066"/>
    <d v="2016-12-22T00:00:00"/>
    <x v="18"/>
    <n v="3"/>
    <x v="0"/>
    <s v="AUD"/>
    <x v="2"/>
    <x v="1"/>
    <x v="49"/>
    <n v="8"/>
    <n v="1"/>
    <x v="4"/>
    <n v="8"/>
    <n v="434.01111111111112"/>
    <n v="3472.088888888889"/>
    <n v="364.5693333333333"/>
    <n v="555.53422222222252"/>
    <x v="11"/>
    <x v="4"/>
  </r>
  <r>
    <s v="SO - 0008067"/>
    <d v="2016-12-22T00:00:00"/>
    <x v="1"/>
    <n v="11"/>
    <x v="1"/>
    <s v="AUD"/>
    <x v="1"/>
    <x v="0"/>
    <x v="1"/>
    <n v="31"/>
    <n v="5"/>
    <x v="1"/>
    <n v="5"/>
    <n v="651.38888888888891"/>
    <n v="3256.9444444444443"/>
    <n v="416.88888888888891"/>
    <n v="1172.5"/>
    <x v="11"/>
    <x v="4"/>
  </r>
  <r>
    <s v="SO - 0008068"/>
    <d v="2016-12-23T00:00:00"/>
    <x v="6"/>
    <n v="1"/>
    <x v="1"/>
    <s v="AUD"/>
    <x v="2"/>
    <x v="1"/>
    <x v="6"/>
    <n v="1"/>
    <n v="1"/>
    <x v="4"/>
    <n v="9"/>
    <n v="378.17777777777775"/>
    <n v="3403.6"/>
    <n v="298.76044444444443"/>
    <n v="714.75599999999986"/>
    <x v="11"/>
    <x v="4"/>
  </r>
  <r>
    <s v="SO - 0008069"/>
    <d v="2016-12-23T00:00:00"/>
    <x v="18"/>
    <n v="3"/>
    <x v="2"/>
    <s v="AUD"/>
    <x v="2"/>
    <x v="1"/>
    <x v="49"/>
    <n v="8"/>
    <n v="1"/>
    <x v="4"/>
    <n v="7"/>
    <n v="722.8555555555555"/>
    <n v="5059.9888888888881"/>
    <n v="571.05588888888883"/>
    <n v="1062.5976666666666"/>
    <x v="11"/>
    <x v="4"/>
  </r>
  <r>
    <s v="SO - 0008070"/>
    <d v="2016-12-24T00:00:00"/>
    <x v="12"/>
    <n v="2"/>
    <x v="0"/>
    <s v="AUD"/>
    <x v="2"/>
    <x v="1"/>
    <x v="15"/>
    <n v="4"/>
    <n v="1"/>
    <x v="4"/>
    <n v="9"/>
    <n v="255.34444444444443"/>
    <n v="2298.1"/>
    <n v="109.79811111111111"/>
    <n v="1309.9169999999999"/>
    <x v="11"/>
    <x v="4"/>
  </r>
  <r>
    <s v="SO - 0008071"/>
    <d v="2016-12-24T00:00:00"/>
    <x v="17"/>
    <n v="14"/>
    <x v="0"/>
    <s v="AUD"/>
    <x v="1"/>
    <x v="0"/>
    <x v="28"/>
    <n v="40"/>
    <n v="6"/>
    <x v="0"/>
    <n v="1"/>
    <n v="603"/>
    <n v="603"/>
    <n v="277.38"/>
    <n v="325.62"/>
    <x v="11"/>
    <x v="4"/>
  </r>
  <r>
    <s v="SO - 0008072"/>
    <d v="2016-12-24T00:00:00"/>
    <x v="13"/>
    <n v="19"/>
    <x v="1"/>
    <s v="AUD"/>
    <x v="3"/>
    <x v="2"/>
    <x v="46"/>
    <n v="55"/>
    <n v="8"/>
    <x v="6"/>
    <n v="5"/>
    <n v="191.32222222222222"/>
    <n v="956.61111111111109"/>
    <n v="114.79333333333335"/>
    <n v="382.64444444444439"/>
    <x v="11"/>
    <x v="4"/>
  </r>
  <r>
    <s v="SO - 0008073"/>
    <d v="2016-12-25T00:00:00"/>
    <x v="10"/>
    <n v="8"/>
    <x v="1"/>
    <s v="AUD"/>
    <x v="2"/>
    <x v="1"/>
    <x v="31"/>
    <n v="23"/>
    <n v="4"/>
    <x v="5"/>
    <n v="7"/>
    <n v="288.84444444444443"/>
    <n v="2021.911111111111"/>
    <n v="118.42622222222222"/>
    <n v="1192.9275555555555"/>
    <x v="11"/>
    <x v="4"/>
  </r>
  <r>
    <s v="SO - 0008074"/>
    <d v="2016-12-25T00:00:00"/>
    <x v="4"/>
    <n v="7"/>
    <x v="2"/>
    <s v="AUD"/>
    <x v="2"/>
    <x v="1"/>
    <x v="4"/>
    <n v="18"/>
    <n v="3"/>
    <x v="2"/>
    <n v="1"/>
    <n v="727.32222222222231"/>
    <n v="727.32222222222231"/>
    <n v="610.95066666666673"/>
    <n v="116.37155555555557"/>
    <x v="11"/>
    <x v="4"/>
  </r>
  <r>
    <s v="SO - 0008075"/>
    <d v="2016-12-25T00:00:00"/>
    <x v="6"/>
    <n v="1"/>
    <x v="1"/>
    <s v="AUD"/>
    <x v="2"/>
    <x v="1"/>
    <x v="6"/>
    <n v="1"/>
    <n v="1"/>
    <x v="4"/>
    <n v="7"/>
    <n v="87.844444444444449"/>
    <n v="614.91111111111115"/>
    <n v="54.463555555555558"/>
    <n v="233.66622222222225"/>
    <x v="11"/>
    <x v="4"/>
  </r>
  <r>
    <s v="SO - 0008076"/>
    <d v="2016-12-26T00:00:00"/>
    <x v="6"/>
    <n v="1"/>
    <x v="1"/>
    <s v="AUD"/>
    <x v="2"/>
    <x v="1"/>
    <x v="41"/>
    <n v="2"/>
    <n v="1"/>
    <x v="4"/>
    <n v="3"/>
    <n v="115.38888888888889"/>
    <n v="346.16666666666663"/>
    <n v="73.848888888888894"/>
    <n v="124.61999999999995"/>
    <x v="11"/>
    <x v="4"/>
  </r>
  <r>
    <s v="SO - 0008077"/>
    <d v="2016-12-26T00:00:00"/>
    <x v="16"/>
    <n v="5"/>
    <x v="1"/>
    <s v="AUD"/>
    <x v="2"/>
    <x v="1"/>
    <x v="24"/>
    <n v="14"/>
    <n v="2"/>
    <x v="7"/>
    <n v="2"/>
    <n v="25.311111111111114"/>
    <n v="50.622222222222227"/>
    <n v="16.705333333333336"/>
    <n v="17.211555555555556"/>
    <x v="11"/>
    <x v="4"/>
  </r>
  <r>
    <s v="SO - 0008078"/>
    <d v="2016-12-26T00:00:00"/>
    <x v="5"/>
    <n v="16"/>
    <x v="0"/>
    <s v="AUD"/>
    <x v="0"/>
    <x v="3"/>
    <x v="12"/>
    <n v="46"/>
    <n v="7"/>
    <x v="3"/>
    <n v="3"/>
    <n v="650.6444444444445"/>
    <n v="1951.9333333333334"/>
    <n v="286.28355555555555"/>
    <n v="1093.0826666666667"/>
    <x v="11"/>
    <x v="4"/>
  </r>
  <r>
    <s v="SO - 0008079"/>
    <d v="2016-12-27T00:00:00"/>
    <x v="5"/>
    <n v="16"/>
    <x v="1"/>
    <s v="AUD"/>
    <x v="0"/>
    <x v="3"/>
    <x v="12"/>
    <n v="46"/>
    <n v="7"/>
    <x v="3"/>
    <n v="5"/>
    <n v="428.05555555555554"/>
    <n v="2140.2777777777778"/>
    <n v="179.78333333333333"/>
    <n v="1241.3611111111113"/>
    <x v="11"/>
    <x v="4"/>
  </r>
  <r>
    <s v="SO - 0008080"/>
    <d v="2016-12-27T00:00:00"/>
    <x v="16"/>
    <n v="5"/>
    <x v="1"/>
    <s v="AUD"/>
    <x v="2"/>
    <x v="1"/>
    <x v="35"/>
    <n v="13"/>
    <n v="2"/>
    <x v="7"/>
    <n v="5"/>
    <n v="107.2"/>
    <n v="536"/>
    <n v="54.672000000000004"/>
    <n v="262.64"/>
    <x v="11"/>
    <x v="4"/>
  </r>
  <r>
    <s v="SO - 0008081"/>
    <d v="2016-12-28T00:00:00"/>
    <x v="4"/>
    <n v="7"/>
    <x v="0"/>
    <s v="AUD"/>
    <x v="2"/>
    <x v="1"/>
    <x v="48"/>
    <n v="20"/>
    <n v="3"/>
    <x v="2"/>
    <n v="7"/>
    <n v="206.95555555555558"/>
    <n v="1448.6888888888891"/>
    <n v="124.17333333333333"/>
    <n v="579.47555555555573"/>
    <x v="11"/>
    <x v="4"/>
  </r>
  <r>
    <s v="SO - 0008082"/>
    <d v="2016-12-28T00:00:00"/>
    <x v="5"/>
    <n v="16"/>
    <x v="0"/>
    <s v="AUD"/>
    <x v="0"/>
    <x v="0"/>
    <x v="5"/>
    <n v="45"/>
    <n v="7"/>
    <x v="3"/>
    <n v="2"/>
    <n v="203.97777777777776"/>
    <n v="407.95555555555552"/>
    <n v="144.8242222222222"/>
    <n v="118.30711111111111"/>
    <x v="11"/>
    <x v="4"/>
  </r>
  <r>
    <s v="SO - 0008083"/>
    <d v="2016-12-28T00:00:00"/>
    <x v="10"/>
    <n v="8"/>
    <x v="1"/>
    <s v="AUD"/>
    <x v="2"/>
    <x v="1"/>
    <x v="44"/>
    <n v="21"/>
    <n v="3"/>
    <x v="2"/>
    <n v="4"/>
    <n v="561.31111111111113"/>
    <n v="2245.2444444444445"/>
    <n v="471.50133333333332"/>
    <n v="359.23911111111124"/>
    <x v="11"/>
    <x v="4"/>
  </r>
  <r>
    <s v="SO - 0008084"/>
    <d v="2016-12-29T00:00:00"/>
    <x v="4"/>
    <n v="7"/>
    <x v="0"/>
    <s v="AUD"/>
    <x v="2"/>
    <x v="1"/>
    <x v="48"/>
    <n v="20"/>
    <n v="3"/>
    <x v="2"/>
    <n v="5"/>
    <n v="439.9666666666667"/>
    <n v="2199.8333333333335"/>
    <n v="325.57533333333339"/>
    <n v="571.95666666666648"/>
    <x v="11"/>
    <x v="4"/>
  </r>
  <r>
    <s v="SO - 0008085"/>
    <d v="2016-12-30T00:00:00"/>
    <x v="7"/>
    <n v="17"/>
    <x v="0"/>
    <s v="AUD"/>
    <x v="0"/>
    <x v="2"/>
    <x v="30"/>
    <n v="47"/>
    <n v="7"/>
    <x v="3"/>
    <n v="1"/>
    <n v="94.544444444444437"/>
    <n v="94.544444444444437"/>
    <n v="57.672111111111107"/>
    <n v="36.87233333333333"/>
    <x v="11"/>
    <x v="4"/>
  </r>
  <r>
    <s v="SO - 0008086"/>
    <d v="2016-12-30T00:00:00"/>
    <x v="19"/>
    <n v="4"/>
    <x v="0"/>
    <s v="AUD"/>
    <x v="2"/>
    <x v="1"/>
    <x v="33"/>
    <n v="10"/>
    <n v="2"/>
    <x v="7"/>
    <n v="4"/>
    <n v="28.288888888888888"/>
    <n v="113.15555555555555"/>
    <n v="15.276000000000002"/>
    <n v="52.051555555555545"/>
    <x v="11"/>
    <x v="4"/>
  </r>
  <r>
    <s v="SO - 0008087"/>
    <d v="2016-12-30T00:00:00"/>
    <x v="13"/>
    <n v="19"/>
    <x v="2"/>
    <s v="AUD"/>
    <x v="3"/>
    <x v="2"/>
    <x v="39"/>
    <n v="54"/>
    <n v="8"/>
    <x v="6"/>
    <n v="6"/>
    <n v="26.055555555555557"/>
    <n v="156.33333333333334"/>
    <n v="13.548888888888889"/>
    <n v="75.040000000000006"/>
    <x v="11"/>
    <x v="4"/>
  </r>
  <r>
    <s v="SO - 0008088"/>
    <d v="2016-12-30T00:00:00"/>
    <x v="2"/>
    <n v="12"/>
    <x v="0"/>
    <s v="AUD"/>
    <x v="1"/>
    <x v="0"/>
    <x v="42"/>
    <n v="32"/>
    <n v="5"/>
    <x v="1"/>
    <n v="3"/>
    <n v="355.84444444444443"/>
    <n v="1067.5333333333333"/>
    <n v="213.50666666666666"/>
    <n v="427.01333333333332"/>
    <x v="11"/>
    <x v="4"/>
  </r>
  <r>
    <s v="SO - 0008089"/>
    <d v="2016-12-30T00:00:00"/>
    <x v="17"/>
    <n v="14"/>
    <x v="0"/>
    <s v="AUD"/>
    <x v="1"/>
    <x v="0"/>
    <x v="50"/>
    <n v="39"/>
    <n v="6"/>
    <x v="0"/>
    <n v="8"/>
    <n v="425.07777777777778"/>
    <n v="3400.6222222222223"/>
    <n v="310.30677777777777"/>
    <n v="918.16800000000012"/>
    <x v="11"/>
    <x v="4"/>
  </r>
  <r>
    <s v="SO - 0008090"/>
    <d v="2016-12-30T00:00:00"/>
    <x v="4"/>
    <n v="7"/>
    <x v="1"/>
    <s v="AUD"/>
    <x v="2"/>
    <x v="1"/>
    <x v="4"/>
    <n v="18"/>
    <n v="3"/>
    <x v="2"/>
    <n v="1"/>
    <n v="119.11111111111111"/>
    <n v="119.11111111111111"/>
    <n v="89.333333333333329"/>
    <n v="29.777777777777786"/>
    <x v="11"/>
    <x v="4"/>
  </r>
  <r>
    <s v="SO - 0008091"/>
    <d v="2016-12-31T00:00:00"/>
    <x v="15"/>
    <n v="13"/>
    <x v="2"/>
    <s v="AUD"/>
    <x v="1"/>
    <x v="0"/>
    <x v="19"/>
    <n v="38"/>
    <n v="6"/>
    <x v="0"/>
    <n v="9"/>
    <n v="245.66666666666666"/>
    <n v="2211"/>
    <n v="152.31333333333333"/>
    <n v="840.18000000000006"/>
    <x v="11"/>
    <x v="4"/>
  </r>
  <r>
    <s v="SO - 0008092"/>
    <d v="2016-12-31T00:00:00"/>
    <x v="16"/>
    <n v="5"/>
    <x v="0"/>
    <s v="AUD"/>
    <x v="2"/>
    <x v="1"/>
    <x v="51"/>
    <n v="12"/>
    <n v="2"/>
    <x v="7"/>
    <n v="1"/>
    <n v="262.04444444444448"/>
    <n v="262.04444444444448"/>
    <n v="157.22666666666666"/>
    <n v="104.81777777777782"/>
    <x v="11"/>
    <x v="4"/>
  </r>
  <r>
    <s v="SO - 0008093"/>
    <d v="2016-12-31T00:00:00"/>
    <x v="14"/>
    <n v="10"/>
    <x v="0"/>
    <s v="AUD"/>
    <x v="1"/>
    <x v="0"/>
    <x v="45"/>
    <n v="29"/>
    <n v="4"/>
    <x v="5"/>
    <n v="6"/>
    <n v="204.72222222222223"/>
    <n v="1228.3333333333335"/>
    <n v="102.36111111111111"/>
    <n v="614.16666666666674"/>
    <x v="11"/>
    <x v="4"/>
  </r>
  <r>
    <s v="SO - 0008094"/>
    <d v="2016-12-31T00:00:00"/>
    <x v="0"/>
    <n v="15"/>
    <x v="1"/>
    <s v="AUD"/>
    <x v="0"/>
    <x v="0"/>
    <x v="8"/>
    <n v="42"/>
    <n v="6"/>
    <x v="0"/>
    <n v="8"/>
    <n v="130.27777777777777"/>
    <n v="1042.2222222222222"/>
    <n v="56.019444444444446"/>
    <n v="594.06666666666661"/>
    <x v="1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73FE45-708D-6F43-806F-9196442780AC}" name="PivotTable1"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N3:O11"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axis="axisRow" showAll="0">
      <items count="9">
        <item x="3"/>
        <item x="1"/>
        <item x="5"/>
        <item x="7"/>
        <item x="4"/>
        <item x="6"/>
        <item x="0"/>
        <item x="2"/>
        <item t="default"/>
      </items>
    </pivotField>
    <pivotField dataField="1" showAll="0"/>
    <pivotField numFmtId="165" showAll="0"/>
    <pivotField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11"/>
  </rowFields>
  <rowItems count="8">
    <i>
      <x/>
    </i>
    <i>
      <x v="1"/>
    </i>
    <i>
      <x v="2"/>
    </i>
    <i>
      <x v="3"/>
    </i>
    <i>
      <x v="4"/>
    </i>
    <i>
      <x v="5"/>
    </i>
    <i>
      <x v="6"/>
    </i>
    <i>
      <x v="7"/>
    </i>
  </rowItems>
  <colItems count="1">
    <i/>
  </colItems>
  <dataFields count="1">
    <dataField name="Sum of Order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245CF1-1DB8-C44D-B1FC-8EAE637B6D90}" name="PivotTable3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I4" firstHeaderRow="0" firstDataRow="1" firstDataCol="0"/>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dataField="1"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ataField="1" dragToRow="0" dragToCol="0" dragToPage="0" showAll="0" defaultSubtotal="0"/>
  </pivotFields>
  <rowItems count="1">
    <i/>
  </rowItems>
  <colFields count="1">
    <field x="-2"/>
  </colFields>
  <colItems count="3">
    <i>
      <x/>
    </i>
    <i i="1">
      <x v="1"/>
    </i>
    <i i="2">
      <x v="2"/>
    </i>
  </colItems>
  <dataFields count="3">
    <dataField name="Sum of Line Total" fld="14" baseField="0" baseItem="0" numFmtId="167"/>
    <dataField name="Sum of PROFIT" fld="16" baseField="0" baseItem="0" numFmtId="167"/>
    <dataField name="Sum of %profit" fld="19" baseField="0" baseItem="0" numFmtId="9"/>
  </dataFields>
  <formats count="3">
    <format dxfId="159">
      <pivotArea outline="0" collapsedLevelsAreSubtotals="1" fieldPosition="0"/>
    </format>
    <format dxfId="160">
      <pivotArea outline="0" collapsedLevelsAreSubtotals="1" fieldPosition="0">
        <references count="1">
          <reference field="4294967294" count="2" selected="0">
            <x v="0"/>
            <x v="1"/>
          </reference>
        </references>
      </pivotArea>
    </format>
    <format dxfId="16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26D77D-B0DE-5940-A76E-F64B533DFA17}" name="PivotTable44"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H3:AI7"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axis="axisRow"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dataField="1" showAll="0"/>
    <pivotField numFmtId="165" showAll="0"/>
    <pivotField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6"/>
  </rowFields>
  <rowItems count="4">
    <i>
      <x/>
    </i>
    <i>
      <x v="1"/>
    </i>
    <i>
      <x v="2"/>
    </i>
    <i>
      <x v="3"/>
    </i>
  </rowItems>
  <colItems count="1">
    <i/>
  </colItems>
  <dataFields count="1">
    <dataField name="Sum of Order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A4FE99-F8C6-6944-A389-A6C3D9D34B96}" name="PivotTable40"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B1:AC5"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7"/>
  </rowFields>
  <rowItems count="4">
    <i>
      <x/>
    </i>
    <i>
      <x v="1"/>
    </i>
    <i>
      <x v="3"/>
    </i>
    <i>
      <x v="2"/>
    </i>
  </rowItems>
  <colItems count="1">
    <i/>
  </colItems>
  <dataFields count="1">
    <dataField name="Sum of Line Total" fld="14" baseField="0" baseItem="0" numFmtId="167"/>
  </dataFields>
  <formats count="1">
    <format dxfId="158">
      <pivotArea outline="0" collapsedLevelsAreSubtotals="1" fieldPosition="0"/>
    </format>
  </formats>
  <chartFormats count="1">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3C7CDC-E891-4042-B625-659286F7E849}" name="PivotTable39"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R3:S23" firstHeaderRow="1" firstDataRow="1" firstDataCol="1"/>
  <pivotFields count="20">
    <pivotField showAll="0"/>
    <pivotField numFmtId="14" showAll="0"/>
    <pivotField axis="axisRow" showAll="0" sortType="descending">
      <items count="21">
        <item x="14"/>
        <item x="5"/>
        <item x="1"/>
        <item x="6"/>
        <item x="8"/>
        <item x="18"/>
        <item x="9"/>
        <item x="19"/>
        <item x="17"/>
        <item x="2"/>
        <item x="10"/>
        <item x="4"/>
        <item x="15"/>
        <item x="11"/>
        <item x="3"/>
        <item x="16"/>
        <item x="7"/>
        <item x="13"/>
        <item x="0"/>
        <item x="12"/>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2"/>
  </rowFields>
  <rowItems count="20">
    <i>
      <x v="15"/>
    </i>
    <i>
      <x v="19"/>
    </i>
    <i>
      <x v="10"/>
    </i>
    <i>
      <x v="8"/>
    </i>
    <i>
      <x/>
    </i>
    <i>
      <x v="13"/>
    </i>
    <i>
      <x v="1"/>
    </i>
    <i>
      <x v="9"/>
    </i>
    <i>
      <x v="16"/>
    </i>
    <i>
      <x v="14"/>
    </i>
    <i>
      <x v="11"/>
    </i>
    <i>
      <x v="17"/>
    </i>
    <i>
      <x v="6"/>
    </i>
    <i>
      <x v="2"/>
    </i>
    <i>
      <x v="12"/>
    </i>
    <i>
      <x v="4"/>
    </i>
    <i>
      <x v="5"/>
    </i>
    <i>
      <x v="7"/>
    </i>
    <i>
      <x v="3"/>
    </i>
    <i>
      <x v="18"/>
    </i>
  </rowItems>
  <colItems count="1">
    <i/>
  </colItems>
  <dataFields count="1">
    <dataField name="Sum of Line Total" fld="14" baseField="0" baseItem="0" numFmtId="167"/>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6F52BC-F53F-704F-BC19-9E08A3FFC13C}" name="PivotTable42"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J15:L20" firstHeaderRow="0"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dataField="1" numFmtId="165" showAll="0"/>
    <pivotField showAll="0">
      <items count="13">
        <item x="0"/>
        <item x="1"/>
        <item x="2"/>
        <item x="3"/>
        <item x="4"/>
        <item x="5"/>
        <item x="6"/>
        <item x="7"/>
        <item x="8"/>
        <item x="9"/>
        <item x="10"/>
        <item x="11"/>
        <item t="default"/>
      </items>
    </pivotField>
    <pivotField axis="axisRow" showAll="0">
      <items count="7">
        <item m="1" x="5"/>
        <item x="0"/>
        <item x="1"/>
        <item x="2"/>
        <item x="3"/>
        <item x="4"/>
        <item t="default"/>
      </items>
    </pivotField>
    <pivotField dragToRow="0" dragToCol="0" dragToPage="0" showAll="0" defaultSubtotal="0"/>
  </pivotFields>
  <rowFields count="1">
    <field x="18"/>
  </rowFields>
  <rowItems count="5">
    <i>
      <x v="1"/>
    </i>
    <i>
      <x v="2"/>
    </i>
    <i>
      <x v="3"/>
    </i>
    <i>
      <x v="4"/>
    </i>
    <i>
      <x v="5"/>
    </i>
  </rowItems>
  <colFields count="1">
    <field x="-2"/>
  </colFields>
  <colItems count="2">
    <i>
      <x/>
    </i>
    <i i="1">
      <x v="1"/>
    </i>
  </colItems>
  <dataFields count="2">
    <dataField name="Sum of Line Total" fld="14" baseField="0" baseItem="0" numFmtId="166"/>
    <dataField name="Sum of PROFIT" fld="1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
          </reference>
        </references>
      </pivotArea>
    </chartFormat>
    <chartFormat chart="0" format="2">
      <pivotArea type="data" outline="0" fieldPosition="0">
        <references count="2">
          <reference field="4294967294" count="1" selected="0">
            <x v="0"/>
          </reference>
          <reference field="18" count="1" selected="0">
            <x v="2"/>
          </reference>
        </references>
      </pivotArea>
    </chartFormat>
    <chartFormat chart="0" format="3">
      <pivotArea type="data" outline="0" fieldPosition="0">
        <references count="2">
          <reference field="4294967294" count="1" selected="0">
            <x v="0"/>
          </reference>
          <reference field="18" count="1" selected="0">
            <x v="3"/>
          </reference>
        </references>
      </pivotArea>
    </chartFormat>
    <chartFormat chart="0" format="4">
      <pivotArea type="data" outline="0" fieldPosition="0">
        <references count="2">
          <reference field="4294967294" count="1" selected="0">
            <x v="0"/>
          </reference>
          <reference field="18" count="1" selected="0">
            <x v="4"/>
          </reference>
        </references>
      </pivotArea>
    </chartFormat>
    <chartFormat chart="0" format="5">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D4DE44-BEAB-574B-B798-43515535818A}" name="PivotTable41"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E3:AF61"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axis="axisRow" showAll="0" sortType="descending">
      <items count="59">
        <item x="12"/>
        <item x="41"/>
        <item x="9"/>
        <item x="21"/>
        <item x="15"/>
        <item x="7"/>
        <item x="55"/>
        <item x="53"/>
        <item x="37"/>
        <item x="38"/>
        <item x="17"/>
        <item x="29"/>
        <item x="45"/>
        <item x="27"/>
        <item x="49"/>
        <item x="11"/>
        <item x="43"/>
        <item x="1"/>
        <item x="52"/>
        <item x="33"/>
        <item x="36"/>
        <item x="51"/>
        <item x="42"/>
        <item x="40"/>
        <item x="2"/>
        <item x="35"/>
        <item x="56"/>
        <item x="24"/>
        <item x="16"/>
        <item x="54"/>
        <item x="26"/>
        <item x="18"/>
        <item x="30"/>
        <item x="23"/>
        <item x="19"/>
        <item x="50"/>
        <item x="20"/>
        <item x="3"/>
        <item x="4"/>
        <item x="34"/>
        <item x="48"/>
        <item x="28"/>
        <item x="0"/>
        <item x="39"/>
        <item x="8"/>
        <item x="46"/>
        <item x="6"/>
        <item x="44"/>
        <item x="57"/>
        <item x="47"/>
        <item x="5"/>
        <item x="13"/>
        <item x="31"/>
        <item x="14"/>
        <item x="25"/>
        <item x="22"/>
        <item x="32"/>
        <item x="10"/>
        <item t="default"/>
      </items>
      <autoSortScope>
        <pivotArea dataOnly="0" outline="0" fieldPosition="0">
          <references count="1">
            <reference field="4294967294" count="1" selected="0">
              <x v="0"/>
            </reference>
          </references>
        </pivotArea>
      </autoSortScope>
    </pivotField>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8"/>
  </rowFields>
  <rowItems count="58">
    <i>
      <x v="8"/>
    </i>
    <i>
      <x v="27"/>
    </i>
    <i>
      <x v="9"/>
    </i>
    <i>
      <x v="25"/>
    </i>
    <i>
      <x v="50"/>
    </i>
    <i>
      <x v="47"/>
    </i>
    <i>
      <x v="35"/>
    </i>
    <i>
      <x v="24"/>
    </i>
    <i>
      <x v="55"/>
    </i>
    <i>
      <x v="4"/>
    </i>
    <i>
      <x v="14"/>
    </i>
    <i>
      <x v="33"/>
    </i>
    <i>
      <x v="26"/>
    </i>
    <i>
      <x v="51"/>
    </i>
    <i>
      <x v="56"/>
    </i>
    <i>
      <x v="40"/>
    </i>
    <i>
      <x v="30"/>
    </i>
    <i>
      <x v="36"/>
    </i>
    <i>
      <x v="53"/>
    </i>
    <i>
      <x v="22"/>
    </i>
    <i>
      <x v="31"/>
    </i>
    <i>
      <x v="39"/>
    </i>
    <i>
      <x v="5"/>
    </i>
    <i>
      <x v="42"/>
    </i>
    <i>
      <x v="12"/>
    </i>
    <i>
      <x v="2"/>
    </i>
    <i>
      <x v="37"/>
    </i>
    <i>
      <x v="11"/>
    </i>
    <i>
      <x v="54"/>
    </i>
    <i>
      <x v="41"/>
    </i>
    <i>
      <x v="19"/>
    </i>
    <i>
      <x v="32"/>
    </i>
    <i>
      <x v="17"/>
    </i>
    <i>
      <x v="48"/>
    </i>
    <i>
      <x/>
    </i>
    <i>
      <x v="52"/>
    </i>
    <i>
      <x v="15"/>
    </i>
    <i>
      <x v="34"/>
    </i>
    <i>
      <x v="10"/>
    </i>
    <i>
      <x v="16"/>
    </i>
    <i>
      <x v="3"/>
    </i>
    <i>
      <x v="29"/>
    </i>
    <i>
      <x v="43"/>
    </i>
    <i>
      <x v="20"/>
    </i>
    <i>
      <x v="23"/>
    </i>
    <i>
      <x v="21"/>
    </i>
    <i>
      <x v="13"/>
    </i>
    <i>
      <x v="7"/>
    </i>
    <i>
      <x v="44"/>
    </i>
    <i>
      <x v="6"/>
    </i>
    <i>
      <x v="45"/>
    </i>
    <i>
      <x v="1"/>
    </i>
    <i>
      <x v="57"/>
    </i>
    <i>
      <x v="28"/>
    </i>
    <i>
      <x v="46"/>
    </i>
    <i>
      <x v="49"/>
    </i>
    <i>
      <x v="18"/>
    </i>
    <i>
      <x v="38"/>
    </i>
  </rowItems>
  <colItems count="1">
    <i/>
  </colItems>
  <dataFields count="1">
    <dataField name="Sum of Line Total"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31FBEE-4580-0C40-ACA1-8441A75EF7D5}" name="PivotTable36"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3:E6" firstHeaderRow="1" firstDataRow="1" firstDataCol="1" rowPageCount="1" colPageCount="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axis="axisPage" multipleItemSelectionAllowed="1" showAll="0">
      <items count="7">
        <item x="0"/>
        <item x="1"/>
        <item x="2"/>
        <item x="3"/>
        <item x="4"/>
        <item m="1" x="5"/>
        <item t="default"/>
      </items>
    </pivotField>
    <pivotField dragToRow="0" dragToCol="0" dragToPage="0" showAll="0" defaultSubtotal="0"/>
  </pivotFields>
  <rowFields count="1">
    <field x="4"/>
  </rowFields>
  <rowItems count="3">
    <i>
      <x/>
    </i>
    <i>
      <x v="2"/>
    </i>
    <i>
      <x v="1"/>
    </i>
  </rowItems>
  <colItems count="1">
    <i/>
  </colItems>
  <pageFields count="1">
    <pageField fld="18" hier="-1"/>
  </pageFields>
  <dataFields count="1">
    <dataField name="Sum of Line Total" fld="14" showDataAs="percentOfTotal" baseField="0" baseItem="0" numFmtId="10"/>
  </dataFields>
  <chartFormats count="4">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4" count="1" selected="0">
            <x v="0"/>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 chart="4" format="1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FB1C83-DAC3-D749-8A19-951CAB6BB321}" name="PivotTable46"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R3:AR4" firstHeaderRow="1" firstDataRow="1" firstDataCol="0"/>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dataField="1" showAll="0"/>
    <pivotField numFmtId="165" showAll="0"/>
    <pivotField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Items count="1">
    <i/>
  </rowItems>
  <colItems count="1">
    <i/>
  </colItems>
  <dataFields count="1">
    <dataField name="Sum of Order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CF1053-978E-D246-89E0-A5ECF801D533}" name="PivotTable38"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K3:L11"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axis="axisRow" showAll="0" sortType="descending">
      <items count="9">
        <item x="3"/>
        <item x="1"/>
        <item x="5"/>
        <item x="7"/>
        <item x="4"/>
        <item x="6"/>
        <item x="0"/>
        <item x="2"/>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1">
    <field x="11"/>
  </rowFields>
  <rowItems count="8">
    <i>
      <x v="3"/>
    </i>
    <i>
      <x v="4"/>
    </i>
    <i>
      <x v="5"/>
    </i>
    <i>
      <x v="7"/>
    </i>
    <i>
      <x v="2"/>
    </i>
    <i>
      <x/>
    </i>
    <i>
      <x v="6"/>
    </i>
    <i>
      <x v="1"/>
    </i>
  </rowItems>
  <colItems count="1">
    <i/>
  </colItems>
  <dataFields count="1">
    <dataField name="Sum of Line Total" fld="14" baseField="0" baseItem="0" numFmtId="167"/>
  </dataFields>
  <formats count="1">
    <format dxfId="156">
      <pivotArea outline="0" collapsedLevelsAreSubtotals="1" fieldPosition="0">
        <references count="1">
          <reference field="4294967294" count="1" selected="0">
            <x v="0"/>
          </reference>
        </references>
      </pivotArea>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AF8E0B-3BFD-9B45-85E4-922940016EE8}" name="PivotTable45" cacheId="42"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O3:AP18"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5">
        <item x="1"/>
        <item x="0"/>
        <item x="3"/>
        <item x="2"/>
        <item t="default"/>
      </items>
    </pivotField>
    <pivotField showAll="0"/>
    <pivotField showAll="0"/>
    <pivotField showAll="0"/>
    <pivotField axis="axisRow" showAll="0" sortType="descending">
      <items count="9">
        <item x="2"/>
        <item x="0"/>
        <item x="6"/>
        <item x="4"/>
        <item x="7"/>
        <item x="5"/>
        <item x="1"/>
        <item x="3"/>
        <item t="default"/>
      </items>
      <autoSortScope>
        <pivotArea dataOnly="0" outline="0" fieldPosition="0">
          <references count="1">
            <reference field="4294967294" count="1" selected="0">
              <x v="0"/>
            </reference>
          </references>
        </pivotArea>
      </autoSortScope>
    </pivotField>
    <pivotField dataField="1" showAll="0"/>
    <pivotField numFmtId="165" showAll="0"/>
    <pivotField numFmtId="165" showAll="0"/>
    <pivotField numFmtId="165" showAll="0"/>
    <pivotField numFmtId="165" showAll="0"/>
    <pivotField showAll="0">
      <items count="13">
        <item x="0"/>
        <item x="1"/>
        <item x="2"/>
        <item x="3"/>
        <item x="4"/>
        <item x="5"/>
        <item x="6"/>
        <item x="7"/>
        <item x="8"/>
        <item x="9"/>
        <item x="10"/>
        <item x="11"/>
        <item t="default"/>
      </items>
    </pivotField>
    <pivotField showAll="0">
      <items count="7">
        <item x="0"/>
        <item x="1"/>
        <item x="2"/>
        <item x="3"/>
        <item x="4"/>
        <item m="1" x="5"/>
        <item t="default"/>
      </items>
    </pivotField>
    <pivotField dragToRow="0" dragToCol="0" dragToPage="0" showAll="0" defaultSubtotal="0"/>
  </pivotFields>
  <rowFields count="2">
    <field x="6"/>
    <field x="11"/>
  </rowFields>
  <rowItems count="15">
    <i>
      <x/>
    </i>
    <i r="1">
      <x v="4"/>
    </i>
    <i r="1">
      <x v="3"/>
    </i>
    <i r="1">
      <x/>
    </i>
    <i r="1">
      <x v="5"/>
    </i>
    <i>
      <x v="2"/>
    </i>
    <i r="1">
      <x v="6"/>
    </i>
    <i r="1">
      <x v="1"/>
    </i>
    <i r="1">
      <x v="5"/>
    </i>
    <i>
      <x v="3"/>
    </i>
    <i r="1">
      <x v="7"/>
    </i>
    <i r="1">
      <x v="1"/>
    </i>
    <i r="1">
      <x v="2"/>
    </i>
    <i>
      <x v="1"/>
    </i>
    <i r="1">
      <x v="2"/>
    </i>
  </rowItems>
  <colItems count="1">
    <i/>
  </colItems>
  <dataFields count="1">
    <dataField name="Sum of Order Quantity" fld="12" baseField="0" baseItem="0"/>
  </dataFields>
  <formats count="2">
    <format dxfId="154">
      <pivotArea outline="0" collapsedLevelsAreSubtotals="1" fieldPosition="0"/>
    </format>
    <format dxfId="155">
      <pivotArea dataOnly="0" labelOnly="1" fieldPosition="0">
        <references count="1">
          <reference field="6" count="0"/>
        </references>
      </pivotArea>
    </format>
  </formats>
  <chartFormats count="11">
    <chartFormat chart="5" format="1" series="1">
      <pivotArea type="data" outline="0" fieldPosition="0">
        <references count="1">
          <reference field="4294967294" count="1" selected="0">
            <x v="0"/>
          </reference>
        </references>
      </pivotArea>
    </chartFormat>
    <chartFormat chart="5" format="2">
      <pivotArea type="data" outline="0" fieldPosition="0">
        <references count="3">
          <reference field="4294967294" count="1" selected="0">
            <x v="0"/>
          </reference>
          <reference field="6" count="1" selected="0">
            <x v="0"/>
          </reference>
          <reference field="11" count="1" selected="0">
            <x v="5"/>
          </reference>
        </references>
      </pivotArea>
    </chartFormat>
    <chartFormat chart="5" format="3">
      <pivotArea type="data" outline="0" fieldPosition="0">
        <references count="3">
          <reference field="4294967294" count="1" selected="0">
            <x v="0"/>
          </reference>
          <reference field="6" count="1" selected="0">
            <x v="2"/>
          </reference>
          <reference field="11" count="1" selected="0">
            <x v="5"/>
          </reference>
        </references>
      </pivotArea>
    </chartFormat>
    <chartFormat chart="5" format="4">
      <pivotArea type="data" outline="0" fieldPosition="0">
        <references count="3">
          <reference field="4294967294" count="1" selected="0">
            <x v="0"/>
          </reference>
          <reference field="6" count="1" selected="0">
            <x v="0"/>
          </reference>
          <reference field="11" count="1" selected="0">
            <x v="4"/>
          </reference>
        </references>
      </pivotArea>
    </chartFormat>
    <chartFormat chart="5" format="5">
      <pivotArea type="data" outline="0" fieldPosition="0">
        <references count="3">
          <reference field="4294967294" count="1" selected="0">
            <x v="0"/>
          </reference>
          <reference field="6" count="1" selected="0">
            <x v="0"/>
          </reference>
          <reference field="11" count="1" selected="0">
            <x v="3"/>
          </reference>
        </references>
      </pivotArea>
    </chartFormat>
    <chartFormat chart="5" format="6">
      <pivotArea type="data" outline="0" fieldPosition="0">
        <references count="3">
          <reference field="4294967294" count="1" selected="0">
            <x v="0"/>
          </reference>
          <reference field="6" count="1" selected="0">
            <x v="1"/>
          </reference>
          <reference field="11" count="1" selected="0">
            <x v="2"/>
          </reference>
        </references>
      </pivotArea>
    </chartFormat>
    <chartFormat chart="5" format="7">
      <pivotArea type="data" outline="0" fieldPosition="0">
        <references count="3">
          <reference field="4294967294" count="1" selected="0">
            <x v="0"/>
          </reference>
          <reference field="6" count="1" selected="0">
            <x v="3"/>
          </reference>
          <reference field="11" count="1" selected="0">
            <x v="1"/>
          </reference>
        </references>
      </pivotArea>
    </chartFormat>
    <chartFormat chart="5" format="8">
      <pivotArea type="data" outline="0" fieldPosition="0">
        <references count="3">
          <reference field="4294967294" count="1" selected="0">
            <x v="0"/>
          </reference>
          <reference field="6" count="1" selected="0">
            <x v="3"/>
          </reference>
          <reference field="11" count="1" selected="0">
            <x v="2"/>
          </reference>
        </references>
      </pivotArea>
    </chartFormat>
    <chartFormat chart="5" format="9">
      <pivotArea type="data" outline="0" fieldPosition="0">
        <references count="3">
          <reference field="4294967294" count="1" selected="0">
            <x v="0"/>
          </reference>
          <reference field="6" count="1" selected="0">
            <x v="2"/>
          </reference>
          <reference field="11" count="1" selected="0">
            <x v="1"/>
          </reference>
        </references>
      </pivotArea>
    </chartFormat>
    <chartFormat chart="5" format="10">
      <pivotArea type="data" outline="0" fieldPosition="0">
        <references count="3">
          <reference field="4294967294" count="1" selected="0">
            <x v="0"/>
          </reference>
          <reference field="6" count="1" selected="0">
            <x v="3"/>
          </reference>
          <reference field="11" count="1" selected="0">
            <x v="7"/>
          </reference>
        </references>
      </pivotArea>
    </chartFormat>
    <chartFormat chart="5" format="11">
      <pivotArea type="data" outline="0" fieldPosition="0">
        <references count="3">
          <reference field="4294967294" count="1" selected="0">
            <x v="0"/>
          </reference>
          <reference field="6" count="1" selected="0">
            <x v="2"/>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FC5CF6-28A8-F942-83DF-8E1CB876A9CD}" name="PivotTable35" cacheId="4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8" firstHeaderRow="1" firstDataRow="1" firstDataCol="1"/>
  <pivotFields count="20">
    <pivotField showAll="0"/>
    <pivotField numFmtId="14" showAll="0"/>
    <pivotField showAll="0">
      <items count="21">
        <item x="14"/>
        <item x="5"/>
        <item x="1"/>
        <item x="6"/>
        <item x="8"/>
        <item x="18"/>
        <item x="9"/>
        <item x="19"/>
        <item x="17"/>
        <item x="2"/>
        <item x="10"/>
        <item x="4"/>
        <item x="15"/>
        <item x="11"/>
        <item x="3"/>
        <item x="16"/>
        <item x="7"/>
        <item x="13"/>
        <item x="0"/>
        <item x="12"/>
        <item t="default"/>
      </items>
    </pivotField>
    <pivotField showAll="0"/>
    <pivotField showAll="0">
      <items count="4">
        <item x="0"/>
        <item x="2"/>
        <item x="1"/>
        <item t="default"/>
      </items>
    </pivotField>
    <pivotField showAll="0"/>
    <pivotField showAll="0">
      <items count="5">
        <item x="2"/>
        <item x="3"/>
        <item x="1"/>
        <item x="0"/>
        <item t="default"/>
      </items>
    </pivotField>
    <pivotField showAll="0">
      <items count="5">
        <item x="1"/>
        <item x="0"/>
        <item x="3"/>
        <item x="2"/>
        <item t="default"/>
      </items>
    </pivotField>
    <pivotField showAll="0"/>
    <pivotField showAll="0"/>
    <pivotField showAll="0"/>
    <pivotField showAll="0">
      <items count="9">
        <item x="3"/>
        <item x="1"/>
        <item x="5"/>
        <item x="7"/>
        <item x="4"/>
        <item x="6"/>
        <item x="0"/>
        <item x="2"/>
        <item t="default"/>
      </items>
    </pivotField>
    <pivotField showAll="0"/>
    <pivotField numFmtId="165" showAll="0"/>
    <pivotField dataField="1" numFmtId="165" showAll="0"/>
    <pivotField numFmtId="165" showAll="0"/>
    <pivotField numFmtId="165" showAll="0"/>
    <pivotField showAll="0">
      <items count="13">
        <item x="0"/>
        <item x="1"/>
        <item x="2"/>
        <item x="3"/>
        <item x="4"/>
        <item x="5"/>
        <item x="6"/>
        <item x="7"/>
        <item x="8"/>
        <item x="9"/>
        <item x="10"/>
        <item x="11"/>
        <item t="default"/>
      </items>
    </pivotField>
    <pivotField axis="axisRow" showAll="0">
      <items count="7">
        <item x="0"/>
        <item x="1"/>
        <item x="2"/>
        <item x="3"/>
        <item x="4"/>
        <item m="1" x="5"/>
        <item t="default"/>
      </items>
    </pivotField>
    <pivotField dragToRow="0" dragToCol="0" dragToPage="0" showAll="0" defaultSubtotal="0"/>
  </pivotFields>
  <rowFields count="1">
    <field x="18"/>
  </rowFields>
  <rowItems count="5">
    <i>
      <x/>
    </i>
    <i>
      <x v="1"/>
    </i>
    <i>
      <x v="2"/>
    </i>
    <i>
      <x v="3"/>
    </i>
    <i>
      <x v="4"/>
    </i>
  </rowItems>
  <colItems count="1">
    <i/>
  </colItems>
  <dataFields count="1">
    <dataField name="Sum of Line Total" fld="14" baseField="0" baseItem="0" numFmtId="167"/>
  </dataFields>
  <formats count="1">
    <format dxfId="153">
      <pivotArea outline="0" collapsedLevelsAreSubtotals="1" fieldPosition="0"/>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8" count="1" selected="0">
            <x v="0"/>
          </reference>
        </references>
      </pivotArea>
    </chartFormat>
    <chartFormat chart="2" format="14">
      <pivotArea type="data" outline="0" fieldPosition="0">
        <references count="2">
          <reference field="4294967294" count="1" selected="0">
            <x v="0"/>
          </reference>
          <reference field="18" count="1" selected="0">
            <x v="1"/>
          </reference>
        </references>
      </pivotArea>
    </chartFormat>
    <chartFormat chart="2" format="15">
      <pivotArea type="data" outline="0" fieldPosition="0">
        <references count="2">
          <reference field="4294967294" count="1" selected="0">
            <x v="0"/>
          </reference>
          <reference field="18" count="1" selected="0">
            <x v="2"/>
          </reference>
        </references>
      </pivotArea>
    </chartFormat>
    <chartFormat chart="2" format="16">
      <pivotArea type="data" outline="0" fieldPosition="0">
        <references count="2">
          <reference field="4294967294" count="1" selected="0">
            <x v="0"/>
          </reference>
          <reference field="18" count="1" selected="0">
            <x v="3"/>
          </reference>
        </references>
      </pivotArea>
    </chartFormat>
    <chartFormat chart="2" format="17">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CF7E62C-4998-A749-BC25-45236AC551D0}" sourceName="YEAR">
  <pivotTables>
    <pivotTable tabId="34" name="PivotTable35"/>
    <pivotTable tabId="34" name="PivotTable42"/>
    <pivotTable tabId="34" name="PivotTable36"/>
    <pivotTable tabId="34" name="PivotTable37"/>
    <pivotTable tabId="34" name="PivotTable38"/>
    <pivotTable tabId="34" name="PivotTable39"/>
    <pivotTable tabId="34" name="PivotTable40"/>
    <pivotTable tabId="34" name="PivotTable41"/>
    <pivotTable tabId="34" name="PivotTable44"/>
    <pivotTable tabId="34" name="PivotTable45"/>
    <pivotTable tabId="34" name="PivotTable46"/>
    <pivotTable tabId="34" name="PivotTable1"/>
  </pivotTables>
  <data>
    <tabular pivotCacheId="70301713">
      <items count="6">
        <i x="0" s="1"/>
        <i x="1" s="1"/>
        <i x="2" s="1"/>
        <i x="3" s="1"/>
        <i x="4"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1" xr10:uid="{B07DEBDF-7605-6046-8B50-01CA2E003F96}" sourceName="Channel">
  <pivotTables>
    <pivotTable tabId="34" name="PivotTable36"/>
    <pivotTable tabId="34" name="PivotTable1"/>
    <pivotTable tabId="34" name="PivotTable35"/>
    <pivotTable tabId="34" name="PivotTable37"/>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s>
  <data>
    <tabular pivotCacheId="7030171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6D9FA638-2441-E045-8885-CDB67CBAB3D2}" sourceName="CUSTOMER NAME">
  <pivotTables>
    <pivotTable tabId="34" name="PivotTable37"/>
    <pivotTable tabId="34" name="PivotTable1"/>
    <pivotTable tabId="34" name="PivotTable35"/>
    <pivotTable tabId="34" name="PivotTable36"/>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s>
  <data>
    <tabular pivotCacheId="70301713">
      <items count="20">
        <i x="14" s="1"/>
        <i x="5" s="1"/>
        <i x="1" s="1"/>
        <i x="6" s="1"/>
        <i x="8" s="1"/>
        <i x="18" s="1"/>
        <i x="9" s="1"/>
        <i x="19" s="1"/>
        <i x="17" s="1"/>
        <i x="2" s="1"/>
        <i x="10" s="1"/>
        <i x="4" s="1"/>
        <i x="15" s="1"/>
        <i x="11" s="1"/>
        <i x="3" s="1"/>
        <i x="16" s="1"/>
        <i x="7" s="1"/>
        <i x="13" s="1"/>
        <i x="0"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Code" xr10:uid="{4EB3B71B-F944-304E-8703-6754966E63EE}" sourceName="Warehouse Code">
  <pivotTables>
    <pivotTable tabId="34" name="PivotTable37"/>
    <pivotTable tabId="34" name="PivotTable35"/>
    <pivotTable tabId="34" name="PivotTable36"/>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 tabId="34" name="PivotTable1"/>
  </pivotTables>
  <data>
    <tabular pivotCacheId="70301713">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C8E1C3-D914-A444-88A0-A2B1629C942F}" sourceName="REGION">
  <pivotTables>
    <pivotTable tabId="34" name="PivotTable37"/>
    <pivotTable tabId="34" name="PivotTable35"/>
    <pivotTable tabId="34" name="PivotTable36"/>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 tabId="34" name="PivotTable1"/>
  </pivotTables>
  <data>
    <tabular pivotCacheId="70301713">
      <items count="4">
        <i x="1" s="1"/>
        <i x="0"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92108C27-CFA6-0F44-A235-60D36DDDDE68}" sourceName="PRODUCT NAME">
  <pivotTables>
    <pivotTable tabId="34" name="PivotTable37"/>
    <pivotTable tabId="34" name="PivotTable1"/>
    <pivotTable tabId="34" name="PivotTable35"/>
    <pivotTable tabId="34" name="PivotTable36"/>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s>
  <data>
    <tabular pivotCacheId="70301713">
      <items count="8">
        <i x="3" s="1"/>
        <i x="1" s="1"/>
        <i x="5" s="1"/>
        <i x="7" s="1"/>
        <i x="4" s="1"/>
        <i x="6"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4900B138-949A-CE4F-B7A7-BC1044C884B5}" sourceName="MONTH">
  <pivotTables>
    <pivotTable tabId="34" name="PivotTable37"/>
    <pivotTable tabId="34" name="PivotTable1"/>
    <pivotTable tabId="34" name="PivotTable35"/>
    <pivotTable tabId="34" name="PivotTable36"/>
    <pivotTable tabId="34" name="PivotTable38"/>
    <pivotTable tabId="34" name="PivotTable39"/>
    <pivotTable tabId="34" name="PivotTable40"/>
    <pivotTable tabId="34" name="PivotTable41"/>
    <pivotTable tabId="34" name="PivotTable42"/>
    <pivotTable tabId="34" name="PivotTable44"/>
    <pivotTable tabId="34" name="PivotTable45"/>
    <pivotTable tabId="34" name="PivotTable46"/>
  </pivotTables>
  <data>
    <tabular pivotCacheId="70301713">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8A395A0-EB2E-874A-AECB-CCE14A7F201F}" cache="Slicer_YEAR1" caption="YEAR" rowHeight="230716"/>
  <slicer name="Channel 1" xr10:uid="{8342206B-9CF7-424A-BBEF-56EE561B73F7}" cache="Slicer_Channel1" caption="Channel" rowHeight="230716"/>
  <slicer name="CUSTOMER NAME" xr10:uid="{A95A7D63-2E67-7F43-9F90-5BF3DC8AEBDC}" cache="Slicer_CUSTOMER_NAME" caption="CUSTOMER NAME" startItem="4" rowHeight="230716"/>
  <slicer name="Warehouse Code" xr10:uid="{5E260187-68F1-CD49-9123-39AA2B479741}" cache="Slicer_Warehouse_Code" caption="Warehouse Code" rowHeight="230716"/>
  <slicer name="REGION" xr10:uid="{3A240B67-C588-524F-A4CA-C329DFFD557C}" cache="Slicer_REGION" caption="REGION" rowHeight="230716"/>
  <slicer name="PRODUCT NAME 1" xr10:uid="{29172351-24AE-AE40-8E31-BED8BA182F49}" cache="Slicer_PRODUCT_NAME1" caption="PRODUCT NAME" rowHeight="230716"/>
  <slicer name="MONTH 1" xr10:uid="{7A0237DF-9B67-FF49-8EE0-454B90B321E7}" cache="Slicer_MONTH1" caption="MONTH"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L8001" totalsRowShown="0" headerRowDxfId="198">
  <autoFilter ref="A1:L8001" xr:uid="{00000000-000C-0000-FFFF-FFFF00000000}"/>
  <tableColumns count="12">
    <tableColumn id="1" xr3:uid="{00000000-0010-0000-0000-000001000000}" name="OrderNumber"/>
    <tableColumn id="2" xr3:uid="{00000000-0010-0000-0000-000002000000}" name="OrderDate" dataDxfId="197"/>
    <tableColumn id="4" xr3:uid="{00000000-0010-0000-0000-000004000000}" name="Customer Name Index"/>
    <tableColumn id="5" xr3:uid="{00000000-0010-0000-0000-000005000000}" name="Channel"/>
    <tableColumn id="6" xr3:uid="{00000000-0010-0000-0000-000006000000}" name="Currency Code"/>
    <tableColumn id="7" xr3:uid="{00000000-0010-0000-0000-000007000000}" name="Warehouse Code"/>
    <tableColumn id="12" xr3:uid="{00000000-0010-0000-0000-00000C000000}" name="Delivery Region Index"/>
    <tableColumn id="29" xr3:uid="{00000000-0010-0000-0000-00001D000000}" name="Product Description Index"/>
    <tableColumn id="30" xr3:uid="{00000000-0010-0000-0000-00001E000000}" name="Order Quantity"/>
    <tableColumn id="31" xr3:uid="{00000000-0010-0000-0000-00001F000000}" name="Unit Price" dataDxfId="196"/>
    <tableColumn id="37" xr3:uid="{00000000-0010-0000-0000-000025000000}" name="Line Total" dataDxfId="195"/>
    <tableColumn id="39" xr3:uid="{00000000-0010-0000-0000-000027000000}" name="Total Unit Cost" dataDxfId="19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26DCB01-E346-4B4E-AEBB-7E2F5489B605}" name="Sales_Data17" displayName="Sales_Data17" ref="A1:S7995" totalsRowShown="0" headerRowDxfId="193">
  <autoFilter ref="A1:S7995" xr:uid="{00000000-000C-0000-FFFF-FFFF00000000}"/>
  <tableColumns count="19">
    <tableColumn id="1" xr3:uid="{E2DCA9E2-19DC-5942-8D14-75957E107770}" name="OrderNumber"/>
    <tableColumn id="2" xr3:uid="{2271FBB3-D6C0-F44F-B8C4-90A49F038F99}" name="OrderDate" dataDxfId="192"/>
    <tableColumn id="10" xr3:uid="{4B0C9354-B044-824B-9762-42DF699211AB}" name="CUSTOMER NAME" dataDxfId="191">
      <calculatedColumnFormula>VLOOKUP(Sales_Data17[[#This Row],[Customer Name Index]],Customer_Data[#All],2,0)</calculatedColumnFormula>
    </tableColumn>
    <tableColumn id="4" xr3:uid="{B10CFCEE-1472-084B-B322-C32CF1ED3136}" name="Customer Name Index"/>
    <tableColumn id="5" xr3:uid="{A3393948-E7C7-3449-A2D9-E2830F35ED01}" name="Channel"/>
    <tableColumn id="6" xr3:uid="{422F982D-2F28-D54B-BC54-D2E1515A2DE6}" name="Currency Code"/>
    <tableColumn id="7" xr3:uid="{BC82E274-88E4-354F-AD0B-6897AC26E986}" name="Warehouse Code"/>
    <tableColumn id="8" xr3:uid="{392C7FAD-B5B5-A942-8DFB-A99AFD4E8BE1}" name="REGION" dataDxfId="190">
      <calculatedColumnFormula>VLOOKUP(Sales_Data17[[#This Row],[Delivery Region Index]],Regions_Table[#All],2,0)</calculatedColumnFormula>
    </tableColumn>
    <tableColumn id="9" xr3:uid="{7F283D28-D375-7140-BD0A-2532E5E03EB4}" name="CITY " dataDxfId="189">
      <calculatedColumnFormula>VLOOKUP(Sales_Data17[[#This Row],[Delivery Region Index]],Regions_Table[#All],3,0)</calculatedColumnFormula>
    </tableColumn>
    <tableColumn id="12" xr3:uid="{237DD394-B9E1-C743-8862-FDA821D5CF81}" name="Delivery Region Index"/>
    <tableColumn id="29" xr3:uid="{8FFA1504-51A3-B946-8494-D2C2EA3294C9}" name="Product Description Index"/>
    <tableColumn id="3" xr3:uid="{7E3B5836-2C71-B84F-8C95-E2345DA5948E}" name="PRODUCT NAME" dataDxfId="188">
      <calculatedColumnFormula>VLOOKUP(Sales_Data17[[#This Row],[Product Description Index]],Products_Data[#All],2,0)</calculatedColumnFormula>
    </tableColumn>
    <tableColumn id="30" xr3:uid="{5B09C09C-FB2E-4747-902F-2F360884EC44}" name="Order Quantity"/>
    <tableColumn id="31" xr3:uid="{FE80A9C7-5CAA-9B4B-B32F-387F03A20B86}" name="Unit Price" dataDxfId="187"/>
    <tableColumn id="37" xr3:uid="{90617628-74A3-3D48-9FBF-D7647095F1B0}" name="Line Total" dataDxfId="186">
      <calculatedColumnFormula>Sales_Data17[[#This Row],[Order Quantity]]*Sales_Data17[[#This Row],[Unit Price]]</calculatedColumnFormula>
    </tableColumn>
    <tableColumn id="39" xr3:uid="{DE5F6CD9-F87D-8745-9BCF-F4246D264DE7}" name="Total Unit Cost" dataDxfId="185"/>
    <tableColumn id="11" xr3:uid="{568A2762-05FF-AF40-AB0E-CB4764C88993}" name="PROFIT" dataDxfId="184">
      <calculatedColumnFormula>Sales_Data17[[#This Row],[Line Total]]-(Sales_Data17[[#This Row],[Total Unit Cost]]*Sales_Data17[[#This Row],[Order Quantity]])</calculatedColumnFormula>
    </tableColumn>
    <tableColumn id="13" xr3:uid="{F114DC3F-1FF3-8E4E-8D0B-7B30E9AE200F}" name="MONTH" dataDxfId="183">
      <calculatedColumnFormula>TEXT(Sales_Data17[[#This Row],[OrderDate]],"MMM")</calculatedColumnFormula>
    </tableColumn>
    <tableColumn id="14" xr3:uid="{DB3DBFA1-694D-2F47-9EE8-2EF722F2BB5D}" name="YEAR" dataDxfId="182">
      <calculatedColumnFormula>TEXT(B2,"YYY")</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8" displayName="Table8" ref="A1:C8" totalsRowShown="0" headerRowDxfId="181" dataDxfId="180">
  <autoFilter ref="A1:C8" xr:uid="{00000000-0009-0000-0100-000008000000}"/>
  <tableColumns count="3">
    <tableColumn id="1" xr3:uid="{00000000-0010-0000-0100-000001000000}" name="Index" dataDxfId="179"/>
    <tableColumn id="2" xr3:uid="{00000000-0010-0000-0100-000002000000}" name="Sales Rep Name" dataDxfId="178"/>
    <tableColumn id="3" xr3:uid="{00000000-0010-0000-0100-000003000000}" name="Location" dataDxfId="17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Customer_Data" displayName="Customer_Data" ref="A1:B21" totalsRowShown="0" headerRowDxfId="176" dataDxfId="175">
  <autoFilter ref="A1:B21" xr:uid="{00000000-0009-0000-0100-000005000000}"/>
  <tableColumns count="2">
    <tableColumn id="1" xr3:uid="{00000000-0010-0000-0200-000001000000}" name="Customer Index" dataDxfId="174"/>
    <tableColumn id="2" xr3:uid="{00000000-0010-0000-0200-000002000000}" name="Customer Names" dataDxfId="17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Regions_Table" displayName="Regions_Table" ref="A1:E59" totalsRowShown="0" headerRowDxfId="172" dataDxfId="171">
  <tableColumns count="5">
    <tableColumn id="1" xr3:uid="{00000000-0010-0000-0300-000001000000}" name="Index" dataDxfId="170"/>
    <tableColumn id="2" xr3:uid="{00000000-0010-0000-0300-000002000000}" name="Territory" dataDxfId="169"/>
    <tableColumn id="3" xr3:uid="{00000000-0010-0000-0300-000003000000}" name="City" dataDxfId="168"/>
    <tableColumn id="4" xr3:uid="{00000000-0010-0000-0300-000004000000}" name="Country" dataDxfId="167"/>
    <tableColumn id="5" xr3:uid="{00000000-0010-0000-0300-000005000000}" name="Full" dataDxfId="16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Products_Data" displayName="Products_Data" ref="A1:B9" totalsRowShown="0" headerRowDxfId="165" dataDxfId="164">
  <autoFilter ref="A1:B9" xr:uid="{00000000-0009-0000-0100-000002000000}"/>
  <tableColumns count="2">
    <tableColumn id="1" xr3:uid="{00000000-0010-0000-0400-000001000000}" name="Index" dataDxfId="163"/>
    <tableColumn id="2" xr3:uid="{00000000-0010-0000-0400-000002000000}" name="Product Name" dataDxfId="1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L8001"/>
  <sheetViews>
    <sheetView zoomScale="70" zoomScaleNormal="70" workbookViewId="0">
      <selection activeCell="G38" sqref="G38"/>
    </sheetView>
  </sheetViews>
  <sheetFormatPr baseColWidth="10" defaultColWidth="8.83203125" defaultRowHeight="15"/>
  <cols>
    <col min="1" max="1" width="18.1640625" customWidth="1"/>
    <col min="2" max="2" width="14.1640625" style="2" customWidth="1"/>
    <col min="3" max="3" width="27.33203125" customWidth="1"/>
    <col min="4" max="4" width="22.5" customWidth="1"/>
    <col min="5" max="6" width="21.5" customWidth="1"/>
    <col min="7" max="7" width="27.5" customWidth="1"/>
    <col min="8" max="8" width="31.5" customWidth="1"/>
    <col min="9" max="9" width="19.5" customWidth="1"/>
    <col min="10" max="10" width="16.33203125" style="1" customWidth="1"/>
    <col min="11" max="11" width="18.5" style="1" customWidth="1"/>
    <col min="12" max="12" width="18.1640625" customWidth="1"/>
  </cols>
  <sheetData>
    <row r="1" spans="1:12">
      <c r="A1" t="s">
        <v>0</v>
      </c>
      <c r="B1" s="2" t="s">
        <v>1</v>
      </c>
      <c r="C1" t="s">
        <v>8044</v>
      </c>
      <c r="D1" t="s">
        <v>8033</v>
      </c>
      <c r="E1" t="s">
        <v>8035</v>
      </c>
      <c r="F1" t="s">
        <v>8036</v>
      </c>
      <c r="G1" t="s">
        <v>8037</v>
      </c>
      <c r="H1" t="s">
        <v>8038</v>
      </c>
      <c r="I1" t="s">
        <v>8039</v>
      </c>
      <c r="J1" s="1" t="s">
        <v>8040</v>
      </c>
      <c r="K1" s="1" t="s">
        <v>8041</v>
      </c>
      <c r="L1" s="1" t="s">
        <v>8032</v>
      </c>
    </row>
    <row r="2" spans="1:12">
      <c r="A2" t="s">
        <v>25</v>
      </c>
      <c r="B2" s="2">
        <v>40909</v>
      </c>
      <c r="C2">
        <v>15</v>
      </c>
      <c r="D2" t="s">
        <v>2</v>
      </c>
      <c r="E2" t="s">
        <v>8168</v>
      </c>
      <c r="F2" t="s">
        <v>8025</v>
      </c>
      <c r="G2">
        <v>41</v>
      </c>
      <c r="H2">
        <v>6</v>
      </c>
      <c r="I2">
        <v>3</v>
      </c>
      <c r="J2" s="1">
        <v>218.12222222222223</v>
      </c>
      <c r="K2" s="1">
        <f>Sales_Data[[#This Row],[Order Quantity]]*Sales_Data[[#This Row],[Unit Price]]</f>
        <v>654.36666666666667</v>
      </c>
      <c r="L2" s="1">
        <v>111.24233333333333</v>
      </c>
    </row>
    <row r="3" spans="1:12">
      <c r="A3" t="s">
        <v>26</v>
      </c>
      <c r="B3" s="2">
        <v>40910</v>
      </c>
      <c r="C3">
        <v>11</v>
      </c>
      <c r="D3" t="s">
        <v>4</v>
      </c>
      <c r="E3" t="s">
        <v>8168</v>
      </c>
      <c r="F3" t="s">
        <v>8026</v>
      </c>
      <c r="G3">
        <v>31</v>
      </c>
      <c r="H3">
        <v>5</v>
      </c>
      <c r="I3">
        <v>8</v>
      </c>
      <c r="J3" s="1">
        <v>437.73333333333335</v>
      </c>
      <c r="K3" s="1">
        <f>Sales_Data[[#This Row],[Order Quantity]]*Sales_Data[[#This Row],[Unit Price]]</f>
        <v>3501.8666666666668</v>
      </c>
      <c r="L3" s="1">
        <v>372.07333333333332</v>
      </c>
    </row>
    <row r="4" spans="1:12">
      <c r="A4" t="s">
        <v>27</v>
      </c>
      <c r="B4" s="2">
        <v>40910</v>
      </c>
      <c r="C4">
        <v>12</v>
      </c>
      <c r="D4" t="s">
        <v>3</v>
      </c>
      <c r="E4" t="s">
        <v>8168</v>
      </c>
      <c r="F4" t="s">
        <v>8026</v>
      </c>
      <c r="G4">
        <v>34</v>
      </c>
      <c r="H4">
        <v>5</v>
      </c>
      <c r="I4">
        <v>4</v>
      </c>
      <c r="J4" s="1">
        <v>197.27777777777777</v>
      </c>
      <c r="K4" s="1">
        <f>Sales_Data[[#This Row],[Order Quantity]]*Sales_Data[[#This Row],[Unit Price]]</f>
        <v>789.11111111111109</v>
      </c>
      <c r="L4" s="1">
        <v>86.802222222222227</v>
      </c>
    </row>
    <row r="5" spans="1:12">
      <c r="A5" t="s">
        <v>28</v>
      </c>
      <c r="B5" s="2">
        <v>40910</v>
      </c>
      <c r="C5">
        <v>6</v>
      </c>
      <c r="D5" t="s">
        <v>3</v>
      </c>
      <c r="E5" t="s">
        <v>8168</v>
      </c>
      <c r="F5" t="s">
        <v>8027</v>
      </c>
      <c r="G5">
        <v>17</v>
      </c>
      <c r="H5">
        <v>3</v>
      </c>
      <c r="I5">
        <v>2</v>
      </c>
      <c r="J5" s="1">
        <v>258.32222222222225</v>
      </c>
      <c r="K5" s="1">
        <f>Sales_Data[[#This Row],[Order Quantity]]*Sales_Data[[#This Row],[Unit Price]]</f>
        <v>516.6444444444445</v>
      </c>
      <c r="L5" s="1">
        <v>162.74300000000002</v>
      </c>
    </row>
    <row r="6" spans="1:12">
      <c r="A6" t="s">
        <v>29</v>
      </c>
      <c r="B6" s="2">
        <v>40910</v>
      </c>
      <c r="C6">
        <v>7</v>
      </c>
      <c r="D6" t="s">
        <v>4</v>
      </c>
      <c r="E6" t="s">
        <v>8168</v>
      </c>
      <c r="F6" t="s">
        <v>8027</v>
      </c>
      <c r="G6">
        <v>18</v>
      </c>
      <c r="H6">
        <v>3</v>
      </c>
      <c r="I6">
        <v>3</v>
      </c>
      <c r="J6" s="1">
        <v>202.48888888888891</v>
      </c>
      <c r="K6" s="1">
        <f>Sales_Data[[#This Row],[Order Quantity]]*Sales_Data[[#This Row],[Unit Price]]</f>
        <v>607.4666666666667</v>
      </c>
      <c r="L6" s="1">
        <v>164.01600000000002</v>
      </c>
    </row>
    <row r="7" spans="1:12">
      <c r="A7" t="s">
        <v>30</v>
      </c>
      <c r="B7" s="2">
        <v>40910</v>
      </c>
      <c r="C7">
        <v>16</v>
      </c>
      <c r="D7" t="s">
        <v>4</v>
      </c>
      <c r="E7" t="s">
        <v>8168</v>
      </c>
      <c r="F7" t="s">
        <v>8025</v>
      </c>
      <c r="G7">
        <v>45</v>
      </c>
      <c r="H7">
        <v>7</v>
      </c>
      <c r="I7">
        <v>3</v>
      </c>
      <c r="J7" s="1">
        <v>115.38888888888889</v>
      </c>
      <c r="K7" s="1">
        <f>Sales_Data[[#This Row],[Order Quantity]]*Sales_Data[[#This Row],[Unit Price]]</f>
        <v>346.16666666666663</v>
      </c>
      <c r="L7" s="1">
        <v>49.617222222222225</v>
      </c>
    </row>
    <row r="8" spans="1:12">
      <c r="A8" t="s">
        <v>31</v>
      </c>
      <c r="B8" s="2">
        <v>40911</v>
      </c>
      <c r="C8">
        <v>1</v>
      </c>
      <c r="D8" t="s">
        <v>2</v>
      </c>
      <c r="E8" t="s">
        <v>8168</v>
      </c>
      <c r="F8" t="s">
        <v>8027</v>
      </c>
      <c r="G8">
        <v>1</v>
      </c>
      <c r="H8">
        <v>1</v>
      </c>
      <c r="I8">
        <v>2</v>
      </c>
      <c r="J8" s="1">
        <v>132.51111111111112</v>
      </c>
      <c r="K8" s="1">
        <f>Sales_Data[[#This Row],[Order Quantity]]*Sales_Data[[#This Row],[Unit Price]]</f>
        <v>265.02222222222224</v>
      </c>
      <c r="L8" s="1">
        <v>59.63000000000001</v>
      </c>
    </row>
    <row r="9" spans="1:12">
      <c r="A9" t="s">
        <v>32</v>
      </c>
      <c r="B9" s="2">
        <v>40911</v>
      </c>
      <c r="C9">
        <v>16</v>
      </c>
      <c r="D9" t="s">
        <v>2</v>
      </c>
      <c r="E9" t="s">
        <v>8168</v>
      </c>
      <c r="F9" t="s">
        <v>8025</v>
      </c>
      <c r="G9">
        <v>45</v>
      </c>
      <c r="H9">
        <v>7</v>
      </c>
      <c r="I9">
        <v>3</v>
      </c>
      <c r="J9" s="1">
        <v>201.74444444444444</v>
      </c>
      <c r="K9" s="1">
        <f>Sales_Data[[#This Row],[Order Quantity]]*Sales_Data[[#This Row],[Unit Price]]</f>
        <v>605.23333333333335</v>
      </c>
      <c r="L9" s="1">
        <v>169.46533333333332</v>
      </c>
    </row>
    <row r="10" spans="1:12">
      <c r="A10" t="s">
        <v>33</v>
      </c>
      <c r="B10" s="2">
        <v>40911</v>
      </c>
      <c r="C10">
        <v>17</v>
      </c>
      <c r="D10" t="s">
        <v>4</v>
      </c>
      <c r="E10" t="s">
        <v>8168</v>
      </c>
      <c r="F10" t="s">
        <v>8025</v>
      </c>
      <c r="G10">
        <v>48</v>
      </c>
      <c r="H10">
        <v>7</v>
      </c>
      <c r="I10">
        <v>3</v>
      </c>
      <c r="J10" s="1">
        <v>431.03333333333336</v>
      </c>
      <c r="K10" s="1">
        <f>Sales_Data[[#This Row],[Order Quantity]]*Sales_Data[[#This Row],[Unit Price]]</f>
        <v>1293.1000000000001</v>
      </c>
      <c r="L10" s="1">
        <v>245.68899999999999</v>
      </c>
    </row>
    <row r="11" spans="1:12">
      <c r="A11" t="s">
        <v>34</v>
      </c>
      <c r="B11" s="2">
        <v>40911</v>
      </c>
      <c r="C11">
        <v>15</v>
      </c>
      <c r="D11" t="s">
        <v>4</v>
      </c>
      <c r="E11" t="s">
        <v>8168</v>
      </c>
      <c r="F11" t="s">
        <v>8025</v>
      </c>
      <c r="G11">
        <v>42</v>
      </c>
      <c r="H11">
        <v>6</v>
      </c>
      <c r="I11">
        <v>2</v>
      </c>
      <c r="J11" s="1">
        <v>217.37777777777779</v>
      </c>
      <c r="K11" s="1">
        <f>Sales_Data[[#This Row],[Order Quantity]]*Sales_Data[[#This Row],[Unit Price]]</f>
        <v>434.75555555555559</v>
      </c>
      <c r="L11" s="1">
        <v>134.77422222222222</v>
      </c>
    </row>
    <row r="12" spans="1:12">
      <c r="A12" t="s">
        <v>35</v>
      </c>
      <c r="B12" s="2">
        <v>40911</v>
      </c>
      <c r="C12">
        <v>1</v>
      </c>
      <c r="D12" t="s">
        <v>3</v>
      </c>
      <c r="E12" t="s">
        <v>8168</v>
      </c>
      <c r="F12" t="s">
        <v>8027</v>
      </c>
      <c r="G12">
        <v>3</v>
      </c>
      <c r="H12">
        <v>1</v>
      </c>
      <c r="I12">
        <v>5</v>
      </c>
      <c r="J12" s="1">
        <v>22.333333333333332</v>
      </c>
      <c r="K12" s="1">
        <f>Sales_Data[[#This Row],[Order Quantity]]*Sales_Data[[#This Row],[Unit Price]]</f>
        <v>111.66666666666666</v>
      </c>
      <c r="L12" s="1">
        <v>13.846666666666668</v>
      </c>
    </row>
    <row r="13" spans="1:12">
      <c r="A13" t="s">
        <v>36</v>
      </c>
      <c r="B13" s="2">
        <v>40912</v>
      </c>
      <c r="C13">
        <v>9</v>
      </c>
      <c r="D13" t="s">
        <v>2</v>
      </c>
      <c r="E13" t="s">
        <v>8168</v>
      </c>
      <c r="F13" t="s">
        <v>8027</v>
      </c>
      <c r="G13">
        <v>25</v>
      </c>
      <c r="H13">
        <v>4</v>
      </c>
      <c r="I13">
        <v>9</v>
      </c>
      <c r="J13" s="1">
        <v>697.54444444444448</v>
      </c>
      <c r="K13" s="1">
        <f>Sales_Data[[#This Row],[Order Quantity]]*Sales_Data[[#This Row],[Unit Price]]</f>
        <v>6277.9000000000005</v>
      </c>
      <c r="L13" s="1">
        <v>306.91955555555558</v>
      </c>
    </row>
    <row r="14" spans="1:12">
      <c r="A14" t="s">
        <v>37</v>
      </c>
      <c r="B14" s="2">
        <v>40912</v>
      </c>
      <c r="C14">
        <v>18</v>
      </c>
      <c r="D14" t="s">
        <v>3</v>
      </c>
      <c r="E14" t="s">
        <v>8168</v>
      </c>
      <c r="F14" t="s">
        <v>8025</v>
      </c>
      <c r="G14">
        <v>51</v>
      </c>
      <c r="H14">
        <v>7</v>
      </c>
      <c r="I14">
        <v>1</v>
      </c>
      <c r="J14" s="1">
        <v>116.87777777777779</v>
      </c>
      <c r="K14" s="1">
        <f>Sales_Data[[#This Row],[Order Quantity]]*Sales_Data[[#This Row],[Unit Price]]</f>
        <v>116.87777777777779</v>
      </c>
      <c r="L14" s="1">
        <v>71.295444444444442</v>
      </c>
    </row>
    <row r="15" spans="1:12">
      <c r="A15" t="s">
        <v>38</v>
      </c>
      <c r="B15" s="2">
        <v>40912</v>
      </c>
      <c r="C15">
        <v>16</v>
      </c>
      <c r="D15" t="s">
        <v>3</v>
      </c>
      <c r="E15" t="s">
        <v>8168</v>
      </c>
      <c r="F15" t="s">
        <v>8025</v>
      </c>
      <c r="G15">
        <v>46</v>
      </c>
      <c r="H15">
        <v>7</v>
      </c>
      <c r="I15">
        <v>3</v>
      </c>
      <c r="J15" s="1">
        <v>28.288888888888888</v>
      </c>
      <c r="K15" s="1">
        <f>Sales_Data[[#This Row],[Order Quantity]]*Sales_Data[[#This Row],[Unit Price]]</f>
        <v>84.86666666666666</v>
      </c>
      <c r="L15" s="1">
        <v>24.045555555555556</v>
      </c>
    </row>
    <row r="16" spans="1:12">
      <c r="A16" t="s">
        <v>39</v>
      </c>
      <c r="B16" s="2">
        <v>40912</v>
      </c>
      <c r="C16">
        <v>8</v>
      </c>
      <c r="D16" t="s">
        <v>2</v>
      </c>
      <c r="E16" t="s">
        <v>8168</v>
      </c>
      <c r="F16" t="s">
        <v>8027</v>
      </c>
      <c r="G16">
        <v>22</v>
      </c>
      <c r="H16">
        <v>3</v>
      </c>
      <c r="I16">
        <v>8</v>
      </c>
      <c r="J16" s="1">
        <v>436.98888888888888</v>
      </c>
      <c r="K16" s="1">
        <f>Sales_Data[[#This Row],[Order Quantity]]*Sales_Data[[#This Row],[Unit Price]]</f>
        <v>3495.911111111111</v>
      </c>
      <c r="L16" s="1">
        <v>349.5911111111111</v>
      </c>
    </row>
    <row r="17" spans="1:12">
      <c r="A17" t="s">
        <v>40</v>
      </c>
      <c r="B17" s="2">
        <v>40912</v>
      </c>
      <c r="C17">
        <v>20</v>
      </c>
      <c r="D17" t="s">
        <v>4</v>
      </c>
      <c r="E17" t="s">
        <v>8168</v>
      </c>
      <c r="F17" t="s">
        <v>8028</v>
      </c>
      <c r="G17">
        <v>56</v>
      </c>
      <c r="H17">
        <v>8</v>
      </c>
      <c r="I17">
        <v>2</v>
      </c>
      <c r="J17" s="1">
        <v>123.57777777777778</v>
      </c>
      <c r="K17" s="1">
        <f>Sales_Data[[#This Row],[Order Quantity]]*Sales_Data[[#This Row],[Unit Price]]</f>
        <v>247.15555555555557</v>
      </c>
      <c r="L17" s="1">
        <v>77.853999999999999</v>
      </c>
    </row>
    <row r="18" spans="1:12">
      <c r="A18" t="s">
        <v>41</v>
      </c>
      <c r="B18" s="2">
        <v>40912</v>
      </c>
      <c r="C18">
        <v>18</v>
      </c>
      <c r="D18" t="s">
        <v>4</v>
      </c>
      <c r="E18" t="s">
        <v>8168</v>
      </c>
      <c r="F18" t="s">
        <v>8025</v>
      </c>
      <c r="G18">
        <v>51</v>
      </c>
      <c r="H18">
        <v>7</v>
      </c>
      <c r="I18">
        <v>6</v>
      </c>
      <c r="J18" s="1">
        <v>137.72222222222223</v>
      </c>
      <c r="K18" s="1">
        <f>Sales_Data[[#This Row],[Order Quantity]]*Sales_Data[[#This Row],[Unit Price]]</f>
        <v>826.33333333333337</v>
      </c>
      <c r="L18" s="1">
        <v>100.53722222222221</v>
      </c>
    </row>
    <row r="19" spans="1:12">
      <c r="A19" t="s">
        <v>42</v>
      </c>
      <c r="B19" s="2">
        <v>40912</v>
      </c>
      <c r="C19">
        <v>2</v>
      </c>
      <c r="D19" t="s">
        <v>3</v>
      </c>
      <c r="E19" t="s">
        <v>8168</v>
      </c>
      <c r="F19" t="s">
        <v>8027</v>
      </c>
      <c r="G19">
        <v>4</v>
      </c>
      <c r="H19">
        <v>1</v>
      </c>
      <c r="I19">
        <v>3</v>
      </c>
      <c r="J19" s="1">
        <v>109.43333333333334</v>
      </c>
      <c r="K19" s="1">
        <f>Sales_Data[[#This Row],[Order Quantity]]*Sales_Data[[#This Row],[Unit Price]]</f>
        <v>328.3</v>
      </c>
      <c r="L19" s="1">
        <v>43.773333333333341</v>
      </c>
    </row>
    <row r="20" spans="1:12">
      <c r="A20" t="s">
        <v>43</v>
      </c>
      <c r="B20" s="2">
        <v>40912</v>
      </c>
      <c r="C20">
        <v>19</v>
      </c>
      <c r="D20" t="s">
        <v>2</v>
      </c>
      <c r="E20" t="s">
        <v>8168</v>
      </c>
      <c r="F20" t="s">
        <v>8028</v>
      </c>
      <c r="G20">
        <v>56</v>
      </c>
      <c r="H20">
        <v>8</v>
      </c>
      <c r="I20">
        <v>3</v>
      </c>
      <c r="J20" s="1">
        <v>620.12222222222226</v>
      </c>
      <c r="K20" s="1">
        <f>Sales_Data[[#This Row],[Order Quantity]]*Sales_Data[[#This Row],[Unit Price]]</f>
        <v>1860.3666666666668</v>
      </c>
      <c r="L20" s="1">
        <v>458.89044444444448</v>
      </c>
    </row>
    <row r="21" spans="1:12">
      <c r="A21" t="s">
        <v>44</v>
      </c>
      <c r="B21" s="2">
        <v>40913</v>
      </c>
      <c r="C21">
        <v>8</v>
      </c>
      <c r="D21" t="s">
        <v>4</v>
      </c>
      <c r="E21" t="s">
        <v>8168</v>
      </c>
      <c r="F21" t="s">
        <v>8027</v>
      </c>
      <c r="G21">
        <v>22</v>
      </c>
      <c r="H21">
        <v>3</v>
      </c>
      <c r="I21">
        <v>7</v>
      </c>
      <c r="J21" s="1">
        <v>343.93333333333334</v>
      </c>
      <c r="K21" s="1">
        <f>Sales_Data[[#This Row],[Order Quantity]]*Sales_Data[[#This Row],[Unit Price]]</f>
        <v>2407.5333333333333</v>
      </c>
      <c r="L21" s="1">
        <v>199.48133333333331</v>
      </c>
    </row>
    <row r="22" spans="1:12">
      <c r="A22" t="s">
        <v>45</v>
      </c>
      <c r="B22" s="2">
        <v>40913</v>
      </c>
      <c r="C22">
        <v>11</v>
      </c>
      <c r="D22" t="s">
        <v>3</v>
      </c>
      <c r="E22" t="s">
        <v>8168</v>
      </c>
      <c r="F22" t="s">
        <v>8026</v>
      </c>
      <c r="G22">
        <v>31</v>
      </c>
      <c r="H22">
        <v>5</v>
      </c>
      <c r="I22">
        <v>3</v>
      </c>
      <c r="J22" s="1">
        <v>253.11111111111111</v>
      </c>
      <c r="K22" s="1">
        <f>Sales_Data[[#This Row],[Order Quantity]]*Sales_Data[[#This Row],[Unit Price]]</f>
        <v>759.33333333333337</v>
      </c>
      <c r="L22" s="1">
        <v>194.89555555555555</v>
      </c>
    </row>
    <row r="23" spans="1:12">
      <c r="A23" t="s">
        <v>46</v>
      </c>
      <c r="B23" s="2">
        <v>40913</v>
      </c>
      <c r="C23">
        <v>16</v>
      </c>
      <c r="D23" t="s">
        <v>3</v>
      </c>
      <c r="E23" t="s">
        <v>8168</v>
      </c>
      <c r="F23" t="s">
        <v>8025</v>
      </c>
      <c r="G23">
        <v>45</v>
      </c>
      <c r="H23">
        <v>7</v>
      </c>
      <c r="I23">
        <v>3</v>
      </c>
      <c r="J23" s="1">
        <v>110.17777777777778</v>
      </c>
      <c r="K23" s="1">
        <f>Sales_Data[[#This Row],[Order Quantity]]*Sales_Data[[#This Row],[Unit Price]]</f>
        <v>330.5333333333333</v>
      </c>
      <c r="L23" s="1">
        <v>72.717333333333329</v>
      </c>
    </row>
    <row r="24" spans="1:12">
      <c r="A24" t="s">
        <v>47</v>
      </c>
      <c r="B24" s="2">
        <v>40914</v>
      </c>
      <c r="C24">
        <v>2</v>
      </c>
      <c r="D24" t="s">
        <v>2</v>
      </c>
      <c r="E24" t="s">
        <v>8168</v>
      </c>
      <c r="F24" t="s">
        <v>8027</v>
      </c>
      <c r="G24">
        <v>4</v>
      </c>
      <c r="H24">
        <v>1</v>
      </c>
      <c r="I24">
        <v>4</v>
      </c>
      <c r="J24" s="1">
        <v>442.20000000000005</v>
      </c>
      <c r="K24" s="1">
        <f>Sales_Data[[#This Row],[Order Quantity]]*Sales_Data[[#This Row],[Unit Price]]</f>
        <v>1768.8000000000002</v>
      </c>
      <c r="L24" s="1">
        <v>340.49400000000003</v>
      </c>
    </row>
    <row r="25" spans="1:12">
      <c r="A25" t="s">
        <v>48</v>
      </c>
      <c r="B25" s="2">
        <v>40914</v>
      </c>
      <c r="C25">
        <v>12</v>
      </c>
      <c r="D25" t="s">
        <v>4</v>
      </c>
      <c r="E25" t="s">
        <v>8168</v>
      </c>
      <c r="F25" t="s">
        <v>8026</v>
      </c>
      <c r="G25">
        <v>35</v>
      </c>
      <c r="H25">
        <v>5</v>
      </c>
      <c r="I25">
        <v>6</v>
      </c>
      <c r="J25" s="1">
        <v>218.86666666666667</v>
      </c>
      <c r="K25" s="1">
        <f>Sales_Data[[#This Row],[Order Quantity]]*Sales_Data[[#This Row],[Unit Price]]</f>
        <v>1313.2</v>
      </c>
      <c r="L25" s="1">
        <v>96.301333333333332</v>
      </c>
    </row>
    <row r="26" spans="1:12">
      <c r="A26" t="s">
        <v>49</v>
      </c>
      <c r="B26" s="2">
        <v>40914</v>
      </c>
      <c r="C26">
        <v>10</v>
      </c>
      <c r="D26" t="s">
        <v>4</v>
      </c>
      <c r="E26" t="s">
        <v>8168</v>
      </c>
      <c r="F26" t="s">
        <v>8026</v>
      </c>
      <c r="G26">
        <v>28</v>
      </c>
      <c r="H26">
        <v>4</v>
      </c>
      <c r="I26">
        <v>6</v>
      </c>
      <c r="J26" s="1">
        <v>29.777777777777779</v>
      </c>
      <c r="K26" s="1">
        <f>Sales_Data[[#This Row],[Order Quantity]]*Sales_Data[[#This Row],[Unit Price]]</f>
        <v>178.66666666666669</v>
      </c>
      <c r="L26" s="1">
        <v>14.591111111111111</v>
      </c>
    </row>
    <row r="27" spans="1:12">
      <c r="A27" t="s">
        <v>50</v>
      </c>
      <c r="B27" s="2">
        <v>40914</v>
      </c>
      <c r="C27">
        <v>6</v>
      </c>
      <c r="D27" t="s">
        <v>4</v>
      </c>
      <c r="E27" t="s">
        <v>8168</v>
      </c>
      <c r="F27" t="s">
        <v>8027</v>
      </c>
      <c r="G27">
        <v>18</v>
      </c>
      <c r="H27">
        <v>3</v>
      </c>
      <c r="I27">
        <v>9</v>
      </c>
      <c r="J27" s="1">
        <v>19.355555555555558</v>
      </c>
      <c r="K27" s="1">
        <f>Sales_Data[[#This Row],[Order Quantity]]*Sales_Data[[#This Row],[Unit Price]]</f>
        <v>174.20000000000002</v>
      </c>
      <c r="L27" s="1">
        <v>10.645555555555557</v>
      </c>
    </row>
    <row r="28" spans="1:12">
      <c r="A28" t="s">
        <v>51</v>
      </c>
      <c r="B28" s="2">
        <v>40914</v>
      </c>
      <c r="C28">
        <v>13</v>
      </c>
      <c r="D28" t="s">
        <v>2</v>
      </c>
      <c r="E28" t="s">
        <v>8168</v>
      </c>
      <c r="F28" t="s">
        <v>8026</v>
      </c>
      <c r="G28">
        <v>37</v>
      </c>
      <c r="H28">
        <v>5</v>
      </c>
      <c r="I28">
        <v>7</v>
      </c>
      <c r="J28" s="1">
        <v>332.02222222222224</v>
      </c>
      <c r="K28" s="1">
        <f>Sales_Data[[#This Row],[Order Quantity]]*Sales_Data[[#This Row],[Unit Price]]</f>
        <v>2324.1555555555556</v>
      </c>
      <c r="L28" s="1">
        <v>278.89866666666671</v>
      </c>
    </row>
    <row r="29" spans="1:12">
      <c r="A29" t="s">
        <v>52</v>
      </c>
      <c r="B29" s="2">
        <v>40915</v>
      </c>
      <c r="C29">
        <v>13</v>
      </c>
      <c r="D29" t="s">
        <v>4</v>
      </c>
      <c r="E29" t="s">
        <v>8168</v>
      </c>
      <c r="F29" t="s">
        <v>8026</v>
      </c>
      <c r="G29">
        <v>38</v>
      </c>
      <c r="H29">
        <v>6</v>
      </c>
      <c r="I29">
        <v>3</v>
      </c>
      <c r="J29" s="1">
        <v>444.43333333333334</v>
      </c>
      <c r="K29" s="1">
        <f>Sales_Data[[#This Row],[Order Quantity]]*Sales_Data[[#This Row],[Unit Price]]</f>
        <v>1333.3</v>
      </c>
      <c r="L29" s="1">
        <v>297.77033333333338</v>
      </c>
    </row>
    <row r="30" spans="1:12">
      <c r="A30" t="s">
        <v>53</v>
      </c>
      <c r="B30" s="2">
        <v>40915</v>
      </c>
      <c r="C30">
        <v>6</v>
      </c>
      <c r="D30" t="s">
        <v>2</v>
      </c>
      <c r="E30" t="s">
        <v>8168</v>
      </c>
      <c r="F30" t="s">
        <v>8027</v>
      </c>
      <c r="G30">
        <v>16</v>
      </c>
      <c r="H30">
        <v>3</v>
      </c>
      <c r="I30">
        <v>4</v>
      </c>
      <c r="J30" s="1">
        <v>664.04444444444448</v>
      </c>
      <c r="K30" s="1">
        <f>Sales_Data[[#This Row],[Order Quantity]]*Sales_Data[[#This Row],[Unit Price]]</f>
        <v>2656.1777777777779</v>
      </c>
      <c r="L30" s="1">
        <v>272.25822222222223</v>
      </c>
    </row>
    <row r="31" spans="1:12">
      <c r="A31" t="s">
        <v>54</v>
      </c>
      <c r="B31" s="2">
        <v>40916</v>
      </c>
      <c r="C31">
        <v>6</v>
      </c>
      <c r="D31" t="s">
        <v>4</v>
      </c>
      <c r="E31" t="s">
        <v>8168</v>
      </c>
      <c r="F31" t="s">
        <v>8027</v>
      </c>
      <c r="G31">
        <v>17</v>
      </c>
      <c r="H31">
        <v>3</v>
      </c>
      <c r="I31">
        <v>2</v>
      </c>
      <c r="J31" s="1">
        <v>322.34444444444443</v>
      </c>
      <c r="K31" s="1">
        <f>Sales_Data[[#This Row],[Order Quantity]]*Sales_Data[[#This Row],[Unit Price]]</f>
        <v>644.68888888888887</v>
      </c>
      <c r="L31" s="1">
        <v>264.32244444444439</v>
      </c>
    </row>
    <row r="32" spans="1:12">
      <c r="A32" t="s">
        <v>55</v>
      </c>
      <c r="B32" s="2">
        <v>40916</v>
      </c>
      <c r="C32">
        <v>17</v>
      </c>
      <c r="D32" t="s">
        <v>2</v>
      </c>
      <c r="E32" t="s">
        <v>8168</v>
      </c>
      <c r="F32" t="s">
        <v>8025</v>
      </c>
      <c r="G32">
        <v>49</v>
      </c>
      <c r="H32">
        <v>7</v>
      </c>
      <c r="I32">
        <v>3</v>
      </c>
      <c r="J32" s="1">
        <v>675.21111111111122</v>
      </c>
      <c r="K32" s="1">
        <f>Sales_Data[[#This Row],[Order Quantity]]*Sales_Data[[#This Row],[Unit Price]]</f>
        <v>2025.6333333333337</v>
      </c>
      <c r="L32" s="1">
        <v>303.84500000000003</v>
      </c>
    </row>
    <row r="33" spans="1:12">
      <c r="A33" t="s">
        <v>56</v>
      </c>
      <c r="B33" s="2">
        <v>40916</v>
      </c>
      <c r="C33">
        <v>17</v>
      </c>
      <c r="D33" t="s">
        <v>2</v>
      </c>
      <c r="E33" t="s">
        <v>8168</v>
      </c>
      <c r="F33" t="s">
        <v>8025</v>
      </c>
      <c r="G33">
        <v>48</v>
      </c>
      <c r="H33">
        <v>7</v>
      </c>
      <c r="I33">
        <v>3</v>
      </c>
      <c r="J33" s="1">
        <v>637.24444444444441</v>
      </c>
      <c r="K33" s="1">
        <f>Sales_Data[[#This Row],[Order Quantity]]*Sales_Data[[#This Row],[Unit Price]]</f>
        <v>1911.7333333333331</v>
      </c>
      <c r="L33" s="1">
        <v>465.18844444444443</v>
      </c>
    </row>
    <row r="34" spans="1:12">
      <c r="A34" t="s">
        <v>57</v>
      </c>
      <c r="B34" s="2">
        <v>40916</v>
      </c>
      <c r="C34">
        <v>12</v>
      </c>
      <c r="D34" t="s">
        <v>3</v>
      </c>
      <c r="E34" t="s">
        <v>8168</v>
      </c>
      <c r="F34" t="s">
        <v>8026</v>
      </c>
      <c r="G34">
        <v>35</v>
      </c>
      <c r="H34">
        <v>5</v>
      </c>
      <c r="I34">
        <v>8</v>
      </c>
      <c r="J34" s="1">
        <v>435.5</v>
      </c>
      <c r="K34" s="1">
        <f>Sales_Data[[#This Row],[Order Quantity]]*Sales_Data[[#This Row],[Unit Price]]</f>
        <v>3484</v>
      </c>
      <c r="L34" s="1">
        <v>230.815</v>
      </c>
    </row>
    <row r="35" spans="1:12">
      <c r="A35" t="s">
        <v>58</v>
      </c>
      <c r="B35" s="2">
        <v>40916</v>
      </c>
      <c r="C35">
        <v>20</v>
      </c>
      <c r="D35" t="s">
        <v>2</v>
      </c>
      <c r="E35" t="s">
        <v>8168</v>
      </c>
      <c r="F35" t="s">
        <v>8028</v>
      </c>
      <c r="G35">
        <v>58</v>
      </c>
      <c r="H35">
        <v>8</v>
      </c>
      <c r="I35">
        <v>8</v>
      </c>
      <c r="J35" s="1">
        <v>675.95555555555563</v>
      </c>
      <c r="K35" s="1">
        <f>Sales_Data[[#This Row],[Order Quantity]]*Sales_Data[[#This Row],[Unit Price]]</f>
        <v>5407.6444444444451</v>
      </c>
      <c r="L35" s="1">
        <v>425.85200000000003</v>
      </c>
    </row>
    <row r="36" spans="1:12">
      <c r="A36" t="s">
        <v>59</v>
      </c>
      <c r="B36" s="2">
        <v>40917</v>
      </c>
      <c r="C36">
        <v>19</v>
      </c>
      <c r="D36" t="s">
        <v>4</v>
      </c>
      <c r="E36" t="s">
        <v>8168</v>
      </c>
      <c r="F36" t="s">
        <v>8028</v>
      </c>
      <c r="G36">
        <v>53</v>
      </c>
      <c r="H36">
        <v>8</v>
      </c>
      <c r="I36">
        <v>4</v>
      </c>
      <c r="J36" s="1">
        <v>285.12222222222221</v>
      </c>
      <c r="K36" s="1">
        <f>Sales_Data[[#This Row],[Order Quantity]]*Sales_Data[[#This Row],[Unit Price]]</f>
        <v>1140.4888888888888</v>
      </c>
      <c r="L36" s="1">
        <v>182.47822222222223</v>
      </c>
    </row>
    <row r="37" spans="1:12">
      <c r="A37" t="s">
        <v>60</v>
      </c>
      <c r="B37" s="2">
        <v>40917</v>
      </c>
      <c r="C37">
        <v>5</v>
      </c>
      <c r="D37" t="s">
        <v>4</v>
      </c>
      <c r="E37" t="s">
        <v>8168</v>
      </c>
      <c r="F37" t="s">
        <v>8027</v>
      </c>
      <c r="G37">
        <v>14</v>
      </c>
      <c r="H37">
        <v>2</v>
      </c>
      <c r="I37">
        <v>5</v>
      </c>
      <c r="J37" s="1">
        <v>253.11111111111111</v>
      </c>
      <c r="K37" s="1">
        <f>Sales_Data[[#This Row],[Order Quantity]]*Sales_Data[[#This Row],[Unit Price]]</f>
        <v>1265.5555555555557</v>
      </c>
      <c r="L37" s="1">
        <v>121.49333333333334</v>
      </c>
    </row>
    <row r="38" spans="1:12">
      <c r="A38" t="s">
        <v>61</v>
      </c>
      <c r="B38" s="2">
        <v>40917</v>
      </c>
      <c r="C38">
        <v>14</v>
      </c>
      <c r="D38" t="s">
        <v>4</v>
      </c>
      <c r="E38" t="s">
        <v>8168</v>
      </c>
      <c r="F38" t="s">
        <v>8026</v>
      </c>
      <c r="G38">
        <v>41</v>
      </c>
      <c r="H38">
        <v>6</v>
      </c>
      <c r="I38">
        <v>8</v>
      </c>
      <c r="J38" s="1">
        <v>29.033333333333335</v>
      </c>
      <c r="K38" s="1">
        <f>Sales_Data[[#This Row],[Order Quantity]]*Sales_Data[[#This Row],[Unit Price]]</f>
        <v>232.26666666666668</v>
      </c>
      <c r="L38" s="1">
        <v>13.355333333333334</v>
      </c>
    </row>
    <row r="39" spans="1:12">
      <c r="A39" t="s">
        <v>62</v>
      </c>
      <c r="B39" s="2">
        <v>40917</v>
      </c>
      <c r="C39">
        <v>20</v>
      </c>
      <c r="D39" t="s">
        <v>4</v>
      </c>
      <c r="E39" t="s">
        <v>8168</v>
      </c>
      <c r="F39" t="s">
        <v>8028</v>
      </c>
      <c r="G39">
        <v>57</v>
      </c>
      <c r="H39">
        <v>8</v>
      </c>
      <c r="I39">
        <v>6</v>
      </c>
      <c r="J39" s="1">
        <v>110.92222222222223</v>
      </c>
      <c r="K39" s="1">
        <f>Sales_Data[[#This Row],[Order Quantity]]*Sales_Data[[#This Row],[Unit Price]]</f>
        <v>665.53333333333342</v>
      </c>
      <c r="L39" s="1">
        <v>77.645555555555561</v>
      </c>
    </row>
    <row r="40" spans="1:12">
      <c r="A40" t="s">
        <v>63</v>
      </c>
      <c r="B40" s="2">
        <v>40918</v>
      </c>
      <c r="C40">
        <v>5</v>
      </c>
      <c r="D40" t="s">
        <v>4</v>
      </c>
      <c r="E40" t="s">
        <v>8168</v>
      </c>
      <c r="F40" t="s">
        <v>8027</v>
      </c>
      <c r="G40">
        <v>15</v>
      </c>
      <c r="H40">
        <v>2</v>
      </c>
      <c r="I40">
        <v>6</v>
      </c>
      <c r="J40" s="1">
        <v>388.6</v>
      </c>
      <c r="K40" s="1">
        <f>Sales_Data[[#This Row],[Order Quantity]]*Sales_Data[[#This Row],[Unit Price]]</f>
        <v>2331.6000000000004</v>
      </c>
      <c r="L40" s="1">
        <v>217.61600000000004</v>
      </c>
    </row>
    <row r="41" spans="1:12">
      <c r="A41" t="s">
        <v>64</v>
      </c>
      <c r="B41" s="2">
        <v>40918</v>
      </c>
      <c r="C41">
        <v>11</v>
      </c>
      <c r="D41" t="s">
        <v>4</v>
      </c>
      <c r="E41" t="s">
        <v>8168</v>
      </c>
      <c r="F41" t="s">
        <v>8026</v>
      </c>
      <c r="G41">
        <v>31</v>
      </c>
      <c r="H41">
        <v>5</v>
      </c>
      <c r="I41">
        <v>8</v>
      </c>
      <c r="J41" s="1">
        <v>125.8111111111111</v>
      </c>
      <c r="K41" s="1">
        <f>Sales_Data[[#This Row],[Order Quantity]]*Sales_Data[[#This Row],[Unit Price]]</f>
        <v>1006.4888888888888</v>
      </c>
      <c r="L41" s="1">
        <v>54.098777777777769</v>
      </c>
    </row>
    <row r="42" spans="1:12">
      <c r="A42" t="s">
        <v>65</v>
      </c>
      <c r="B42" s="2">
        <v>40918</v>
      </c>
      <c r="C42">
        <v>3</v>
      </c>
      <c r="D42" t="s">
        <v>4</v>
      </c>
      <c r="E42" t="s">
        <v>8168</v>
      </c>
      <c r="F42" t="s">
        <v>8027</v>
      </c>
      <c r="G42">
        <v>7</v>
      </c>
      <c r="H42">
        <v>1</v>
      </c>
      <c r="I42">
        <v>8</v>
      </c>
      <c r="J42" s="1">
        <v>267.25555555555559</v>
      </c>
      <c r="K42" s="1">
        <f>Sales_Data[[#This Row],[Order Quantity]]*Sales_Data[[#This Row],[Unit Price]]</f>
        <v>2138.0444444444447</v>
      </c>
      <c r="L42" s="1">
        <v>176.38866666666669</v>
      </c>
    </row>
    <row r="43" spans="1:12">
      <c r="A43" t="s">
        <v>66</v>
      </c>
      <c r="B43" s="2">
        <v>40918</v>
      </c>
      <c r="C43">
        <v>20</v>
      </c>
      <c r="D43" t="s">
        <v>2</v>
      </c>
      <c r="E43" t="s">
        <v>8168</v>
      </c>
      <c r="F43" t="s">
        <v>8028</v>
      </c>
      <c r="G43">
        <v>58</v>
      </c>
      <c r="H43">
        <v>8</v>
      </c>
      <c r="I43">
        <v>2</v>
      </c>
      <c r="J43" s="1">
        <v>633.52222222222224</v>
      </c>
      <c r="K43" s="1">
        <f>Sales_Data[[#This Row],[Order Quantity]]*Sales_Data[[#This Row],[Unit Price]]</f>
        <v>1267.0444444444445</v>
      </c>
      <c r="L43" s="1">
        <v>361.1076666666666</v>
      </c>
    </row>
    <row r="44" spans="1:12">
      <c r="A44" t="s">
        <v>67</v>
      </c>
      <c r="B44" s="2">
        <v>40919</v>
      </c>
      <c r="C44">
        <v>14</v>
      </c>
      <c r="D44" t="s">
        <v>2</v>
      </c>
      <c r="E44" t="s">
        <v>8168</v>
      </c>
      <c r="F44" t="s">
        <v>8026</v>
      </c>
      <c r="G44">
        <v>40</v>
      </c>
      <c r="H44">
        <v>6</v>
      </c>
      <c r="I44">
        <v>6</v>
      </c>
      <c r="J44" s="1">
        <v>272.4666666666667</v>
      </c>
      <c r="K44" s="1">
        <f>Sales_Data[[#This Row],[Order Quantity]]*Sales_Data[[#This Row],[Unit Price]]</f>
        <v>1634.8000000000002</v>
      </c>
      <c r="L44" s="1">
        <v>160.75533333333334</v>
      </c>
    </row>
    <row r="45" spans="1:12">
      <c r="A45" t="s">
        <v>68</v>
      </c>
      <c r="B45" s="2">
        <v>40919</v>
      </c>
      <c r="C45">
        <v>1</v>
      </c>
      <c r="D45" t="s">
        <v>4</v>
      </c>
      <c r="E45" t="s">
        <v>8168</v>
      </c>
      <c r="F45" t="s">
        <v>8027</v>
      </c>
      <c r="G45">
        <v>1</v>
      </c>
      <c r="H45">
        <v>1</v>
      </c>
      <c r="I45">
        <v>6</v>
      </c>
      <c r="J45" s="1">
        <v>343.93333333333334</v>
      </c>
      <c r="K45" s="1">
        <f>Sales_Data[[#This Row],[Order Quantity]]*Sales_Data[[#This Row],[Unit Price]]</f>
        <v>2063.6</v>
      </c>
      <c r="L45" s="1">
        <v>223.5566666666667</v>
      </c>
    </row>
    <row r="46" spans="1:12">
      <c r="A46" t="s">
        <v>69</v>
      </c>
      <c r="B46" s="2">
        <v>40919</v>
      </c>
      <c r="C46">
        <v>12</v>
      </c>
      <c r="D46" t="s">
        <v>3</v>
      </c>
      <c r="E46" t="s">
        <v>8168</v>
      </c>
      <c r="F46" t="s">
        <v>8026</v>
      </c>
      <c r="G46">
        <v>34</v>
      </c>
      <c r="H46">
        <v>5</v>
      </c>
      <c r="I46">
        <v>8</v>
      </c>
      <c r="J46" s="1">
        <v>429.54444444444448</v>
      </c>
      <c r="K46" s="1">
        <f>Sales_Data[[#This Row],[Order Quantity]]*Sales_Data[[#This Row],[Unit Price]]</f>
        <v>3436.3555555555558</v>
      </c>
      <c r="L46" s="1">
        <v>240.54488888888895</v>
      </c>
    </row>
    <row r="47" spans="1:12">
      <c r="A47" t="s">
        <v>70</v>
      </c>
      <c r="B47" s="2">
        <v>40919</v>
      </c>
      <c r="C47">
        <v>3</v>
      </c>
      <c r="D47" t="s">
        <v>2</v>
      </c>
      <c r="E47" t="s">
        <v>8168</v>
      </c>
      <c r="F47" t="s">
        <v>8027</v>
      </c>
      <c r="G47">
        <v>6</v>
      </c>
      <c r="H47">
        <v>1</v>
      </c>
      <c r="I47">
        <v>9</v>
      </c>
      <c r="J47" s="1">
        <v>256.0888888888889</v>
      </c>
      <c r="K47" s="1">
        <f>Sales_Data[[#This Row],[Order Quantity]]*Sales_Data[[#This Row],[Unit Price]]</f>
        <v>2304.8000000000002</v>
      </c>
      <c r="L47" s="1">
        <v>153.65333333333334</v>
      </c>
    </row>
    <row r="48" spans="1:12">
      <c r="A48" t="s">
        <v>71</v>
      </c>
      <c r="B48" s="2">
        <v>40920</v>
      </c>
      <c r="C48">
        <v>3</v>
      </c>
      <c r="D48" t="s">
        <v>2</v>
      </c>
      <c r="E48" t="s">
        <v>8168</v>
      </c>
      <c r="F48" t="s">
        <v>8027</v>
      </c>
      <c r="G48">
        <v>6</v>
      </c>
      <c r="H48">
        <v>1</v>
      </c>
      <c r="I48">
        <v>8</v>
      </c>
      <c r="J48" s="1">
        <v>355.1</v>
      </c>
      <c r="K48" s="1">
        <f>Sales_Data[[#This Row],[Order Quantity]]*Sales_Data[[#This Row],[Unit Price]]</f>
        <v>2840.8</v>
      </c>
      <c r="L48" s="1">
        <v>163.346</v>
      </c>
    </row>
    <row r="49" spans="1:12">
      <c r="A49" t="s">
        <v>72</v>
      </c>
      <c r="B49" s="2">
        <v>40920</v>
      </c>
      <c r="C49">
        <v>16</v>
      </c>
      <c r="D49" t="s">
        <v>4</v>
      </c>
      <c r="E49" t="s">
        <v>8168</v>
      </c>
      <c r="F49" t="s">
        <v>8025</v>
      </c>
      <c r="G49">
        <v>47</v>
      </c>
      <c r="H49">
        <v>7</v>
      </c>
      <c r="I49">
        <v>6</v>
      </c>
      <c r="J49" s="1">
        <v>716.90000000000009</v>
      </c>
      <c r="K49" s="1">
        <f>Sales_Data[[#This Row],[Order Quantity]]*Sales_Data[[#This Row],[Unit Price]]</f>
        <v>4301.4000000000005</v>
      </c>
      <c r="L49" s="1">
        <v>573.52</v>
      </c>
    </row>
    <row r="50" spans="1:12">
      <c r="A50" t="s">
        <v>73</v>
      </c>
      <c r="B50" s="2">
        <v>40920</v>
      </c>
      <c r="C50">
        <v>6</v>
      </c>
      <c r="D50" t="s">
        <v>3</v>
      </c>
      <c r="E50" t="s">
        <v>8168</v>
      </c>
      <c r="F50" t="s">
        <v>8027</v>
      </c>
      <c r="G50">
        <v>17</v>
      </c>
      <c r="H50">
        <v>3</v>
      </c>
      <c r="I50">
        <v>4</v>
      </c>
      <c r="J50" s="1">
        <v>222.58888888888887</v>
      </c>
      <c r="K50" s="1">
        <f>Sales_Data[[#This Row],[Order Quantity]]*Sales_Data[[#This Row],[Unit Price]]</f>
        <v>890.3555555555555</v>
      </c>
      <c r="L50" s="1">
        <v>102.3908888888889</v>
      </c>
    </row>
    <row r="51" spans="1:12">
      <c r="A51" t="s">
        <v>74</v>
      </c>
      <c r="B51" s="2">
        <v>40920</v>
      </c>
      <c r="C51">
        <v>1</v>
      </c>
      <c r="D51" t="s">
        <v>4</v>
      </c>
      <c r="E51" t="s">
        <v>8168</v>
      </c>
      <c r="F51" t="s">
        <v>8027</v>
      </c>
      <c r="G51">
        <v>3</v>
      </c>
      <c r="H51">
        <v>1</v>
      </c>
      <c r="I51">
        <v>5</v>
      </c>
      <c r="J51" s="1">
        <v>404.23333333333335</v>
      </c>
      <c r="K51" s="1">
        <f>Sales_Data[[#This Row],[Order Quantity]]*Sales_Data[[#This Row],[Unit Price]]</f>
        <v>2021.1666666666667</v>
      </c>
      <c r="L51" s="1">
        <v>161.69333333333333</v>
      </c>
    </row>
    <row r="52" spans="1:12">
      <c r="A52" t="s">
        <v>75</v>
      </c>
      <c r="B52" s="2">
        <v>40920</v>
      </c>
      <c r="C52">
        <v>6</v>
      </c>
      <c r="D52" t="s">
        <v>3</v>
      </c>
      <c r="E52" t="s">
        <v>8168</v>
      </c>
      <c r="F52" t="s">
        <v>8027</v>
      </c>
      <c r="G52">
        <v>18</v>
      </c>
      <c r="H52">
        <v>3</v>
      </c>
      <c r="I52">
        <v>4</v>
      </c>
      <c r="J52" s="1">
        <v>253.11111111111111</v>
      </c>
      <c r="K52" s="1">
        <f>Sales_Data[[#This Row],[Order Quantity]]*Sales_Data[[#This Row],[Unit Price]]</f>
        <v>1012.4444444444445</v>
      </c>
      <c r="L52" s="1">
        <v>202.48888888888891</v>
      </c>
    </row>
    <row r="53" spans="1:12">
      <c r="A53" t="s">
        <v>76</v>
      </c>
      <c r="B53" s="2">
        <v>40921</v>
      </c>
      <c r="C53">
        <v>8</v>
      </c>
      <c r="D53" t="s">
        <v>2</v>
      </c>
      <c r="E53" t="s">
        <v>8168</v>
      </c>
      <c r="F53" t="s">
        <v>8027</v>
      </c>
      <c r="G53">
        <v>23</v>
      </c>
      <c r="H53">
        <v>4</v>
      </c>
      <c r="I53">
        <v>1</v>
      </c>
      <c r="J53" s="1">
        <v>102.73333333333333</v>
      </c>
      <c r="K53" s="1">
        <f>Sales_Data[[#This Row],[Order Quantity]]*Sales_Data[[#This Row],[Unit Price]]</f>
        <v>102.73333333333333</v>
      </c>
      <c r="L53" s="1">
        <v>64.722000000000008</v>
      </c>
    </row>
    <row r="54" spans="1:12">
      <c r="A54" t="s">
        <v>77</v>
      </c>
      <c r="B54" s="2">
        <v>40921</v>
      </c>
      <c r="C54">
        <v>7</v>
      </c>
      <c r="D54" t="s">
        <v>4</v>
      </c>
      <c r="E54" t="s">
        <v>8168</v>
      </c>
      <c r="F54" t="s">
        <v>8027</v>
      </c>
      <c r="G54">
        <v>18</v>
      </c>
      <c r="H54">
        <v>3</v>
      </c>
      <c r="I54">
        <v>5</v>
      </c>
      <c r="J54" s="1">
        <v>436.24444444444447</v>
      </c>
      <c r="K54" s="1">
        <f>Sales_Data[[#This Row],[Order Quantity]]*Sales_Data[[#This Row],[Unit Price]]</f>
        <v>2181.2222222222222</v>
      </c>
      <c r="L54" s="1">
        <v>340.27066666666667</v>
      </c>
    </row>
    <row r="55" spans="1:12">
      <c r="A55" t="s">
        <v>78</v>
      </c>
      <c r="B55" s="2">
        <v>40921</v>
      </c>
      <c r="C55">
        <v>19</v>
      </c>
      <c r="D55" t="s">
        <v>3</v>
      </c>
      <c r="E55" t="s">
        <v>8168</v>
      </c>
      <c r="F55" t="s">
        <v>8028</v>
      </c>
      <c r="G55">
        <v>56</v>
      </c>
      <c r="H55">
        <v>8</v>
      </c>
      <c r="I55">
        <v>7</v>
      </c>
      <c r="J55" s="1">
        <v>425.07777777777778</v>
      </c>
      <c r="K55" s="1">
        <f>Sales_Data[[#This Row],[Order Quantity]]*Sales_Data[[#This Row],[Unit Price]]</f>
        <v>2975.5444444444447</v>
      </c>
      <c r="L55" s="1">
        <v>250.7958888888889</v>
      </c>
    </row>
    <row r="56" spans="1:12">
      <c r="A56" t="s">
        <v>79</v>
      </c>
      <c r="B56" s="2">
        <v>40921</v>
      </c>
      <c r="C56">
        <v>20</v>
      </c>
      <c r="D56" t="s">
        <v>4</v>
      </c>
      <c r="E56" t="s">
        <v>8168</v>
      </c>
      <c r="F56" t="s">
        <v>8028</v>
      </c>
      <c r="G56">
        <v>57</v>
      </c>
      <c r="H56">
        <v>8</v>
      </c>
      <c r="I56">
        <v>2</v>
      </c>
      <c r="J56" s="1">
        <v>250.87777777777779</v>
      </c>
      <c r="K56" s="1">
        <f>Sales_Data[[#This Row],[Order Quantity]]*Sales_Data[[#This Row],[Unit Price]]</f>
        <v>501.75555555555559</v>
      </c>
      <c r="L56" s="1">
        <v>153.03544444444444</v>
      </c>
    </row>
    <row r="57" spans="1:12">
      <c r="A57" t="s">
        <v>80</v>
      </c>
      <c r="B57" s="2">
        <v>40921</v>
      </c>
      <c r="C57">
        <v>9</v>
      </c>
      <c r="D57" t="s">
        <v>4</v>
      </c>
      <c r="E57" t="s">
        <v>8168</v>
      </c>
      <c r="F57" t="s">
        <v>8027</v>
      </c>
      <c r="G57">
        <v>24</v>
      </c>
      <c r="H57">
        <v>4</v>
      </c>
      <c r="I57">
        <v>6</v>
      </c>
      <c r="J57" s="1">
        <v>123.57777777777778</v>
      </c>
      <c r="K57" s="1">
        <f>Sales_Data[[#This Row],[Order Quantity]]*Sales_Data[[#This Row],[Unit Price]]</f>
        <v>741.4666666666667</v>
      </c>
      <c r="L57" s="1">
        <v>84.032888888888891</v>
      </c>
    </row>
    <row r="58" spans="1:12">
      <c r="A58" t="s">
        <v>81</v>
      </c>
      <c r="B58" s="2">
        <v>40921</v>
      </c>
      <c r="C58">
        <v>6</v>
      </c>
      <c r="D58" t="s">
        <v>4</v>
      </c>
      <c r="E58" t="s">
        <v>8168</v>
      </c>
      <c r="F58" t="s">
        <v>8027</v>
      </c>
      <c r="G58">
        <v>17</v>
      </c>
      <c r="H58">
        <v>3</v>
      </c>
      <c r="I58">
        <v>5</v>
      </c>
      <c r="J58" s="1">
        <v>395.3</v>
      </c>
      <c r="K58" s="1">
        <f>Sales_Data[[#This Row],[Order Quantity]]*Sales_Data[[#This Row],[Unit Price]]</f>
        <v>1976.5</v>
      </c>
      <c r="L58" s="1">
        <v>201.60300000000001</v>
      </c>
    </row>
    <row r="59" spans="1:12">
      <c r="A59" t="s">
        <v>82</v>
      </c>
      <c r="B59" s="2">
        <v>40922</v>
      </c>
      <c r="C59">
        <v>4</v>
      </c>
      <c r="D59" t="s">
        <v>2</v>
      </c>
      <c r="E59" t="s">
        <v>8168</v>
      </c>
      <c r="F59" t="s">
        <v>8027</v>
      </c>
      <c r="G59">
        <v>10</v>
      </c>
      <c r="H59">
        <v>2</v>
      </c>
      <c r="I59">
        <v>2</v>
      </c>
      <c r="J59" s="1">
        <v>263.53333333333336</v>
      </c>
      <c r="K59" s="1">
        <f>Sales_Data[[#This Row],[Order Quantity]]*Sales_Data[[#This Row],[Unit Price]]</f>
        <v>527.06666666666672</v>
      </c>
      <c r="L59" s="1">
        <v>137.03733333333335</v>
      </c>
    </row>
    <row r="60" spans="1:12">
      <c r="A60" t="s">
        <v>83</v>
      </c>
      <c r="B60" s="2">
        <v>40923</v>
      </c>
      <c r="C60">
        <v>4</v>
      </c>
      <c r="D60" t="s">
        <v>4</v>
      </c>
      <c r="E60" t="s">
        <v>8168</v>
      </c>
      <c r="F60" t="s">
        <v>8027</v>
      </c>
      <c r="G60">
        <v>10</v>
      </c>
      <c r="H60">
        <v>2</v>
      </c>
      <c r="I60">
        <v>8</v>
      </c>
      <c r="J60" s="1">
        <v>95.288888888888891</v>
      </c>
      <c r="K60" s="1">
        <f>Sales_Data[[#This Row],[Order Quantity]]*Sales_Data[[#This Row],[Unit Price]]</f>
        <v>762.31111111111113</v>
      </c>
      <c r="L60" s="1">
        <v>76.231111111111119</v>
      </c>
    </row>
    <row r="61" spans="1:12">
      <c r="A61" t="s">
        <v>84</v>
      </c>
      <c r="B61" s="2">
        <v>40923</v>
      </c>
      <c r="C61">
        <v>13</v>
      </c>
      <c r="D61" t="s">
        <v>4</v>
      </c>
      <c r="E61" t="s">
        <v>8168</v>
      </c>
      <c r="F61" t="s">
        <v>8026</v>
      </c>
      <c r="G61">
        <v>38</v>
      </c>
      <c r="H61">
        <v>6</v>
      </c>
      <c r="I61">
        <v>3</v>
      </c>
      <c r="J61" s="1">
        <v>432.52222222222224</v>
      </c>
      <c r="K61" s="1">
        <f>Sales_Data[[#This Row],[Order Quantity]]*Sales_Data[[#This Row],[Unit Price]]</f>
        <v>1297.5666666666666</v>
      </c>
      <c r="L61" s="1">
        <v>320.06644444444441</v>
      </c>
    </row>
    <row r="62" spans="1:12">
      <c r="A62" t="s">
        <v>85</v>
      </c>
      <c r="B62" s="2">
        <v>40923</v>
      </c>
      <c r="C62">
        <v>9</v>
      </c>
      <c r="D62" t="s">
        <v>2</v>
      </c>
      <c r="E62" t="s">
        <v>8168</v>
      </c>
      <c r="F62" t="s">
        <v>8027</v>
      </c>
      <c r="G62">
        <v>24</v>
      </c>
      <c r="H62">
        <v>4</v>
      </c>
      <c r="I62">
        <v>8</v>
      </c>
      <c r="J62" s="1">
        <v>386.36666666666667</v>
      </c>
      <c r="K62" s="1">
        <f>Sales_Data[[#This Row],[Order Quantity]]*Sales_Data[[#This Row],[Unit Price]]</f>
        <v>3090.9333333333334</v>
      </c>
      <c r="L62" s="1">
        <v>154.54666666666668</v>
      </c>
    </row>
    <row r="63" spans="1:12">
      <c r="A63" t="s">
        <v>86</v>
      </c>
      <c r="B63" s="2">
        <v>40923</v>
      </c>
      <c r="C63">
        <v>9</v>
      </c>
      <c r="D63" t="s">
        <v>2</v>
      </c>
      <c r="E63" t="s">
        <v>8168</v>
      </c>
      <c r="F63" t="s">
        <v>8027</v>
      </c>
      <c r="G63">
        <v>24</v>
      </c>
      <c r="H63">
        <v>4</v>
      </c>
      <c r="I63">
        <v>8</v>
      </c>
      <c r="J63" s="1">
        <v>415.4</v>
      </c>
      <c r="K63" s="1">
        <f>Sales_Data[[#This Row],[Order Quantity]]*Sales_Data[[#This Row],[Unit Price]]</f>
        <v>3323.2</v>
      </c>
      <c r="L63" s="1">
        <v>311.54999999999995</v>
      </c>
    </row>
    <row r="64" spans="1:12">
      <c r="A64" t="s">
        <v>87</v>
      </c>
      <c r="B64" s="2">
        <v>40923</v>
      </c>
      <c r="C64">
        <v>15</v>
      </c>
      <c r="D64" t="s">
        <v>4</v>
      </c>
      <c r="E64" t="s">
        <v>8168</v>
      </c>
      <c r="F64" t="s">
        <v>8025</v>
      </c>
      <c r="G64">
        <v>42</v>
      </c>
      <c r="H64">
        <v>6</v>
      </c>
      <c r="I64">
        <v>9</v>
      </c>
      <c r="J64" s="1">
        <v>119.11111111111111</v>
      </c>
      <c r="K64" s="1">
        <f>Sales_Data[[#This Row],[Order Quantity]]*Sales_Data[[#This Row],[Unit Price]]</f>
        <v>1072</v>
      </c>
      <c r="L64" s="1">
        <v>65.51111111111112</v>
      </c>
    </row>
    <row r="65" spans="1:12">
      <c r="A65" t="s">
        <v>88</v>
      </c>
      <c r="B65" s="2">
        <v>40924</v>
      </c>
      <c r="C65">
        <v>7</v>
      </c>
      <c r="D65" t="s">
        <v>4</v>
      </c>
      <c r="E65" t="s">
        <v>8168</v>
      </c>
      <c r="F65" t="s">
        <v>8027</v>
      </c>
      <c r="G65">
        <v>19</v>
      </c>
      <c r="H65">
        <v>3</v>
      </c>
      <c r="I65">
        <v>8</v>
      </c>
      <c r="J65" s="1">
        <v>250.87777777777779</v>
      </c>
      <c r="K65" s="1">
        <f>Sales_Data[[#This Row],[Order Quantity]]*Sales_Data[[#This Row],[Unit Price]]</f>
        <v>2007.0222222222224</v>
      </c>
      <c r="L65" s="1">
        <v>195.68466666666666</v>
      </c>
    </row>
    <row r="66" spans="1:12">
      <c r="A66" t="s">
        <v>89</v>
      </c>
      <c r="B66" s="2">
        <v>40924</v>
      </c>
      <c r="C66">
        <v>13</v>
      </c>
      <c r="D66" t="s">
        <v>2</v>
      </c>
      <c r="E66" t="s">
        <v>8168</v>
      </c>
      <c r="F66" t="s">
        <v>8026</v>
      </c>
      <c r="G66">
        <v>37</v>
      </c>
      <c r="H66">
        <v>6</v>
      </c>
      <c r="I66">
        <v>1</v>
      </c>
      <c r="J66" s="1">
        <v>117.62222222222223</v>
      </c>
      <c r="K66" s="1">
        <f>Sales_Data[[#This Row],[Order Quantity]]*Sales_Data[[#This Row],[Unit Price]]</f>
        <v>117.62222222222223</v>
      </c>
      <c r="L66" s="1">
        <v>83.511777777777795</v>
      </c>
    </row>
    <row r="67" spans="1:12">
      <c r="A67" t="s">
        <v>90</v>
      </c>
      <c r="B67" s="2">
        <v>40924</v>
      </c>
      <c r="C67">
        <v>5</v>
      </c>
      <c r="D67" t="s">
        <v>4</v>
      </c>
      <c r="E67" t="s">
        <v>8168</v>
      </c>
      <c r="F67" t="s">
        <v>8027</v>
      </c>
      <c r="G67">
        <v>13</v>
      </c>
      <c r="H67">
        <v>2</v>
      </c>
      <c r="I67">
        <v>1</v>
      </c>
      <c r="J67" s="1">
        <v>276.93333333333334</v>
      </c>
      <c r="K67" s="1">
        <f>Sales_Data[[#This Row],[Order Quantity]]*Sales_Data[[#This Row],[Unit Price]]</f>
        <v>276.93333333333334</v>
      </c>
      <c r="L67" s="1">
        <v>144.00533333333334</v>
      </c>
    </row>
    <row r="68" spans="1:12">
      <c r="A68" t="s">
        <v>91</v>
      </c>
      <c r="B68" s="2">
        <v>40924</v>
      </c>
      <c r="C68">
        <v>4</v>
      </c>
      <c r="D68" t="s">
        <v>4</v>
      </c>
      <c r="E68" t="s">
        <v>8168</v>
      </c>
      <c r="F68" t="s">
        <v>8027</v>
      </c>
      <c r="G68">
        <v>11</v>
      </c>
      <c r="H68">
        <v>2</v>
      </c>
      <c r="I68">
        <v>4</v>
      </c>
      <c r="J68" s="1">
        <v>428.05555555555554</v>
      </c>
      <c r="K68" s="1">
        <f>Sales_Data[[#This Row],[Order Quantity]]*Sales_Data[[#This Row],[Unit Price]]</f>
        <v>1712.2222222222222</v>
      </c>
      <c r="L68" s="1">
        <v>273.95555555555552</v>
      </c>
    </row>
    <row r="69" spans="1:12">
      <c r="A69" t="s">
        <v>92</v>
      </c>
      <c r="B69" s="2">
        <v>40924</v>
      </c>
      <c r="C69">
        <v>12</v>
      </c>
      <c r="D69" t="s">
        <v>4</v>
      </c>
      <c r="E69" t="s">
        <v>8168</v>
      </c>
      <c r="F69" t="s">
        <v>8026</v>
      </c>
      <c r="G69">
        <v>34</v>
      </c>
      <c r="H69">
        <v>5</v>
      </c>
      <c r="I69">
        <v>2</v>
      </c>
      <c r="J69" s="1">
        <v>26.8</v>
      </c>
      <c r="K69" s="1">
        <f>Sales_Data[[#This Row],[Order Quantity]]*Sales_Data[[#This Row],[Unit Price]]</f>
        <v>53.6</v>
      </c>
      <c r="L69" s="1">
        <v>14.740000000000002</v>
      </c>
    </row>
    <row r="70" spans="1:12">
      <c r="A70" t="s">
        <v>93</v>
      </c>
      <c r="B70" s="2">
        <v>40924</v>
      </c>
      <c r="C70">
        <v>2</v>
      </c>
      <c r="D70" t="s">
        <v>2</v>
      </c>
      <c r="E70" t="s">
        <v>8168</v>
      </c>
      <c r="F70" t="s">
        <v>8027</v>
      </c>
      <c r="G70">
        <v>5</v>
      </c>
      <c r="H70">
        <v>1</v>
      </c>
      <c r="I70">
        <v>9</v>
      </c>
      <c r="J70" s="1">
        <v>116.87777777777779</v>
      </c>
      <c r="K70" s="1">
        <f>Sales_Data[[#This Row],[Order Quantity]]*Sales_Data[[#This Row],[Unit Price]]</f>
        <v>1051.9000000000001</v>
      </c>
      <c r="L70" s="1">
        <v>54.93255555555556</v>
      </c>
    </row>
    <row r="71" spans="1:12">
      <c r="A71" t="s">
        <v>94</v>
      </c>
      <c r="B71" s="2">
        <v>40924</v>
      </c>
      <c r="C71">
        <v>10</v>
      </c>
      <c r="D71" t="s">
        <v>2</v>
      </c>
      <c r="E71" t="s">
        <v>8168</v>
      </c>
      <c r="F71" t="s">
        <v>8027</v>
      </c>
      <c r="G71">
        <v>27</v>
      </c>
      <c r="H71">
        <v>4</v>
      </c>
      <c r="I71">
        <v>5</v>
      </c>
      <c r="J71" s="1">
        <v>25.311111111111114</v>
      </c>
      <c r="K71" s="1">
        <f>Sales_Data[[#This Row],[Order Quantity]]*Sales_Data[[#This Row],[Unit Price]]</f>
        <v>126.55555555555557</v>
      </c>
      <c r="L71" s="1">
        <v>11.896222222222223</v>
      </c>
    </row>
    <row r="72" spans="1:12">
      <c r="A72" t="s">
        <v>95</v>
      </c>
      <c r="B72" s="2">
        <v>40925</v>
      </c>
      <c r="C72">
        <v>19</v>
      </c>
      <c r="D72" t="s">
        <v>4</v>
      </c>
      <c r="E72" t="s">
        <v>8168</v>
      </c>
      <c r="F72" t="s">
        <v>8028</v>
      </c>
      <c r="G72">
        <v>53</v>
      </c>
      <c r="H72">
        <v>8</v>
      </c>
      <c r="I72">
        <v>6</v>
      </c>
      <c r="J72" s="1">
        <v>119.85555555555555</v>
      </c>
      <c r="K72" s="1">
        <f>Sales_Data[[#This Row],[Order Quantity]]*Sales_Data[[#This Row],[Unit Price]]</f>
        <v>719.13333333333333</v>
      </c>
      <c r="L72" s="1">
        <v>56.332111111111111</v>
      </c>
    </row>
    <row r="73" spans="1:12">
      <c r="A73" t="s">
        <v>96</v>
      </c>
      <c r="B73" s="2">
        <v>40925</v>
      </c>
      <c r="C73">
        <v>6</v>
      </c>
      <c r="D73" t="s">
        <v>4</v>
      </c>
      <c r="E73" t="s">
        <v>8168</v>
      </c>
      <c r="F73" t="s">
        <v>8027</v>
      </c>
      <c r="G73">
        <v>16</v>
      </c>
      <c r="H73">
        <v>3</v>
      </c>
      <c r="I73">
        <v>1</v>
      </c>
      <c r="J73" s="1">
        <v>111.66666666666667</v>
      </c>
      <c r="K73" s="1">
        <f>Sales_Data[[#This Row],[Order Quantity]]*Sales_Data[[#This Row],[Unit Price]]</f>
        <v>111.66666666666667</v>
      </c>
      <c r="L73" s="1">
        <v>82.63333333333334</v>
      </c>
    </row>
    <row r="74" spans="1:12">
      <c r="A74" t="s">
        <v>97</v>
      </c>
      <c r="B74" s="2">
        <v>40926</v>
      </c>
      <c r="C74">
        <v>16</v>
      </c>
      <c r="D74" t="s">
        <v>2</v>
      </c>
      <c r="E74" t="s">
        <v>8168</v>
      </c>
      <c r="F74" t="s">
        <v>8025</v>
      </c>
      <c r="G74">
        <v>46</v>
      </c>
      <c r="H74">
        <v>7</v>
      </c>
      <c r="I74">
        <v>3</v>
      </c>
      <c r="J74" s="1">
        <v>276.18888888888893</v>
      </c>
      <c r="K74" s="1">
        <f>Sales_Data[[#This Row],[Order Quantity]]*Sales_Data[[#This Row],[Unit Price]]</f>
        <v>828.56666666666683</v>
      </c>
      <c r="L74" s="1">
        <v>146.38011111111115</v>
      </c>
    </row>
    <row r="75" spans="1:12">
      <c r="A75" t="s">
        <v>98</v>
      </c>
      <c r="B75" s="2">
        <v>40926</v>
      </c>
      <c r="C75">
        <v>8</v>
      </c>
      <c r="D75" t="s">
        <v>2</v>
      </c>
      <c r="E75" t="s">
        <v>8168</v>
      </c>
      <c r="F75" t="s">
        <v>8027</v>
      </c>
      <c r="G75">
        <v>22</v>
      </c>
      <c r="H75">
        <v>4</v>
      </c>
      <c r="I75">
        <v>5</v>
      </c>
      <c r="J75" s="1">
        <v>295.54444444444448</v>
      </c>
      <c r="K75" s="1">
        <f>Sales_Data[[#This Row],[Order Quantity]]*Sales_Data[[#This Row],[Unit Price]]</f>
        <v>1477.7222222222224</v>
      </c>
      <c r="L75" s="1">
        <v>239.39100000000002</v>
      </c>
    </row>
    <row r="76" spans="1:12">
      <c r="A76" t="s">
        <v>99</v>
      </c>
      <c r="B76" s="2">
        <v>40926</v>
      </c>
      <c r="C76">
        <v>6</v>
      </c>
      <c r="D76" t="s">
        <v>4</v>
      </c>
      <c r="E76" t="s">
        <v>8168</v>
      </c>
      <c r="F76" t="s">
        <v>8027</v>
      </c>
      <c r="G76">
        <v>17</v>
      </c>
      <c r="H76">
        <v>3</v>
      </c>
      <c r="I76">
        <v>7</v>
      </c>
      <c r="J76" s="1">
        <v>247.15555555555557</v>
      </c>
      <c r="K76" s="1">
        <f>Sales_Data[[#This Row],[Order Quantity]]*Sales_Data[[#This Row],[Unit Price]]</f>
        <v>1730.088888888889</v>
      </c>
      <c r="L76" s="1">
        <v>175.48044444444446</v>
      </c>
    </row>
    <row r="77" spans="1:12">
      <c r="A77" t="s">
        <v>100</v>
      </c>
      <c r="B77" s="2">
        <v>40926</v>
      </c>
      <c r="C77">
        <v>19</v>
      </c>
      <c r="D77" t="s">
        <v>4</v>
      </c>
      <c r="E77" t="s">
        <v>8168</v>
      </c>
      <c r="F77" t="s">
        <v>8028</v>
      </c>
      <c r="G77">
        <v>54</v>
      </c>
      <c r="H77">
        <v>8</v>
      </c>
      <c r="I77">
        <v>5</v>
      </c>
      <c r="J77" s="1">
        <v>274.70000000000005</v>
      </c>
      <c r="K77" s="1">
        <f>Sales_Data[[#This Row],[Order Quantity]]*Sales_Data[[#This Row],[Unit Price]]</f>
        <v>1373.5000000000002</v>
      </c>
      <c r="L77" s="1">
        <v>140.09700000000001</v>
      </c>
    </row>
    <row r="78" spans="1:12">
      <c r="A78" t="s">
        <v>101</v>
      </c>
      <c r="B78" s="2">
        <v>40927</v>
      </c>
      <c r="C78">
        <v>13</v>
      </c>
      <c r="D78" t="s">
        <v>4</v>
      </c>
      <c r="E78" t="s">
        <v>8168</v>
      </c>
      <c r="F78" t="s">
        <v>8026</v>
      </c>
      <c r="G78">
        <v>37</v>
      </c>
      <c r="H78">
        <v>6</v>
      </c>
      <c r="I78">
        <v>5</v>
      </c>
      <c r="J78" s="1">
        <v>112.41111111111111</v>
      </c>
      <c r="K78" s="1">
        <f>Sales_Data[[#This Row],[Order Quantity]]*Sales_Data[[#This Row],[Unit Price]]</f>
        <v>562.05555555555554</v>
      </c>
      <c r="L78" s="1">
        <v>88.804777777777787</v>
      </c>
    </row>
    <row r="79" spans="1:12">
      <c r="A79" t="s">
        <v>102</v>
      </c>
      <c r="B79" s="2">
        <v>40927</v>
      </c>
      <c r="C79">
        <v>13</v>
      </c>
      <c r="D79" t="s">
        <v>4</v>
      </c>
      <c r="E79" t="s">
        <v>8168</v>
      </c>
      <c r="F79" t="s">
        <v>8026</v>
      </c>
      <c r="G79">
        <v>37</v>
      </c>
      <c r="H79">
        <v>6</v>
      </c>
      <c r="I79">
        <v>2</v>
      </c>
      <c r="J79" s="1">
        <v>26.055555555555557</v>
      </c>
      <c r="K79" s="1">
        <f>Sales_Data[[#This Row],[Order Quantity]]*Sales_Data[[#This Row],[Unit Price]]</f>
        <v>52.111111111111114</v>
      </c>
      <c r="L79" s="1">
        <v>14.330555555555557</v>
      </c>
    </row>
    <row r="80" spans="1:12">
      <c r="A80" t="s">
        <v>103</v>
      </c>
      <c r="B80" s="2">
        <v>40927</v>
      </c>
      <c r="C80">
        <v>9</v>
      </c>
      <c r="D80" t="s">
        <v>2</v>
      </c>
      <c r="E80" t="s">
        <v>8168</v>
      </c>
      <c r="F80" t="s">
        <v>8027</v>
      </c>
      <c r="G80">
        <v>25</v>
      </c>
      <c r="H80">
        <v>4</v>
      </c>
      <c r="I80">
        <v>5</v>
      </c>
      <c r="J80" s="1">
        <v>29.033333333333335</v>
      </c>
      <c r="K80" s="1">
        <f>Sales_Data[[#This Row],[Order Quantity]]*Sales_Data[[#This Row],[Unit Price]]</f>
        <v>145.16666666666669</v>
      </c>
      <c r="L80" s="1">
        <v>15.968333333333337</v>
      </c>
    </row>
    <row r="81" spans="1:12">
      <c r="A81" t="s">
        <v>104</v>
      </c>
      <c r="B81" s="2">
        <v>40927</v>
      </c>
      <c r="C81">
        <v>2</v>
      </c>
      <c r="D81" t="s">
        <v>3</v>
      </c>
      <c r="E81" t="s">
        <v>8168</v>
      </c>
      <c r="F81" t="s">
        <v>8027</v>
      </c>
      <c r="G81">
        <v>6</v>
      </c>
      <c r="H81">
        <v>1</v>
      </c>
      <c r="I81">
        <v>5</v>
      </c>
      <c r="J81" s="1">
        <v>445.17777777777775</v>
      </c>
      <c r="K81" s="1">
        <f>Sales_Data[[#This Row],[Order Quantity]]*Sales_Data[[#This Row],[Unit Price]]</f>
        <v>2225.8888888888887</v>
      </c>
      <c r="L81" s="1">
        <v>316.07622222222221</v>
      </c>
    </row>
    <row r="82" spans="1:12">
      <c r="A82" t="s">
        <v>105</v>
      </c>
      <c r="B82" s="2">
        <v>40928</v>
      </c>
      <c r="C82">
        <v>12</v>
      </c>
      <c r="D82" t="s">
        <v>2</v>
      </c>
      <c r="E82" t="s">
        <v>8168</v>
      </c>
      <c r="F82" t="s">
        <v>8026</v>
      </c>
      <c r="G82">
        <v>33</v>
      </c>
      <c r="H82">
        <v>5</v>
      </c>
      <c r="I82">
        <v>7</v>
      </c>
      <c r="J82" s="1">
        <v>148.14444444444445</v>
      </c>
      <c r="K82" s="1">
        <f>Sales_Data[[#This Row],[Order Quantity]]*Sales_Data[[#This Row],[Unit Price]]</f>
        <v>1037.0111111111112</v>
      </c>
      <c r="L82" s="1">
        <v>96.293888888888887</v>
      </c>
    </row>
    <row r="83" spans="1:12">
      <c r="A83" t="s">
        <v>106</v>
      </c>
      <c r="B83" s="2">
        <v>40928</v>
      </c>
      <c r="C83">
        <v>14</v>
      </c>
      <c r="D83" t="s">
        <v>4</v>
      </c>
      <c r="E83" t="s">
        <v>8168</v>
      </c>
      <c r="F83" t="s">
        <v>8026</v>
      </c>
      <c r="G83">
        <v>41</v>
      </c>
      <c r="H83">
        <v>6</v>
      </c>
      <c r="I83">
        <v>7</v>
      </c>
      <c r="J83" s="1">
        <v>18.611111111111111</v>
      </c>
      <c r="K83" s="1">
        <f>Sales_Data[[#This Row],[Order Quantity]]*Sales_Data[[#This Row],[Unit Price]]</f>
        <v>130.27777777777777</v>
      </c>
      <c r="L83" s="1">
        <v>10.050000000000001</v>
      </c>
    </row>
    <row r="84" spans="1:12">
      <c r="A84" t="s">
        <v>107</v>
      </c>
      <c r="B84" s="2">
        <v>40928</v>
      </c>
      <c r="C84">
        <v>19</v>
      </c>
      <c r="D84" t="s">
        <v>3</v>
      </c>
      <c r="E84" t="s">
        <v>8168</v>
      </c>
      <c r="F84" t="s">
        <v>8028</v>
      </c>
      <c r="G84">
        <v>53</v>
      </c>
      <c r="H84">
        <v>8</v>
      </c>
      <c r="I84">
        <v>7</v>
      </c>
      <c r="J84" s="1">
        <v>355.1</v>
      </c>
      <c r="K84" s="1">
        <f>Sales_Data[[#This Row],[Order Quantity]]*Sales_Data[[#This Row],[Unit Price]]</f>
        <v>2485.7000000000003</v>
      </c>
      <c r="L84" s="1">
        <v>202.40699999999998</v>
      </c>
    </row>
    <row r="85" spans="1:12">
      <c r="A85" t="s">
        <v>108</v>
      </c>
      <c r="B85" s="2">
        <v>40928</v>
      </c>
      <c r="C85">
        <v>17</v>
      </c>
      <c r="D85" t="s">
        <v>4</v>
      </c>
      <c r="E85" t="s">
        <v>8168</v>
      </c>
      <c r="F85" t="s">
        <v>8025</v>
      </c>
      <c r="G85">
        <v>49</v>
      </c>
      <c r="H85">
        <v>7</v>
      </c>
      <c r="I85">
        <v>7</v>
      </c>
      <c r="J85" s="1">
        <v>116.87777777777779</v>
      </c>
      <c r="K85" s="1">
        <f>Sales_Data[[#This Row],[Order Quantity]]*Sales_Data[[#This Row],[Unit Price]]</f>
        <v>818.14444444444462</v>
      </c>
      <c r="L85" s="1">
        <v>89.995888888888899</v>
      </c>
    </row>
    <row r="86" spans="1:12">
      <c r="A86" t="s">
        <v>109</v>
      </c>
      <c r="B86" s="2">
        <v>40929</v>
      </c>
      <c r="C86">
        <v>1</v>
      </c>
      <c r="D86" t="s">
        <v>3</v>
      </c>
      <c r="E86" t="s">
        <v>8168</v>
      </c>
      <c r="F86" t="s">
        <v>8027</v>
      </c>
      <c r="G86">
        <v>2</v>
      </c>
      <c r="H86">
        <v>1</v>
      </c>
      <c r="I86">
        <v>2</v>
      </c>
      <c r="J86" s="1">
        <v>605.23333333333335</v>
      </c>
      <c r="K86" s="1">
        <f>Sales_Data[[#This Row],[Order Quantity]]*Sales_Data[[#This Row],[Unit Price]]</f>
        <v>1210.4666666666667</v>
      </c>
      <c r="L86" s="1">
        <v>393.4016666666667</v>
      </c>
    </row>
    <row r="87" spans="1:12">
      <c r="A87" t="s">
        <v>110</v>
      </c>
      <c r="B87" s="2">
        <v>40929</v>
      </c>
      <c r="C87">
        <v>11</v>
      </c>
      <c r="D87" t="s">
        <v>4</v>
      </c>
      <c r="E87" t="s">
        <v>8168</v>
      </c>
      <c r="F87" t="s">
        <v>8026</v>
      </c>
      <c r="G87">
        <v>32</v>
      </c>
      <c r="H87">
        <v>5</v>
      </c>
      <c r="I87">
        <v>8</v>
      </c>
      <c r="J87" s="1">
        <v>353.61111111111109</v>
      </c>
      <c r="K87" s="1">
        <f>Sales_Data[[#This Row],[Order Quantity]]*Sales_Data[[#This Row],[Unit Price]]</f>
        <v>2828.8888888888887</v>
      </c>
      <c r="L87" s="1">
        <v>219.23888888888891</v>
      </c>
    </row>
    <row r="88" spans="1:12">
      <c r="A88" t="s">
        <v>111</v>
      </c>
      <c r="B88" s="2">
        <v>40929</v>
      </c>
      <c r="C88">
        <v>19</v>
      </c>
      <c r="D88" t="s">
        <v>4</v>
      </c>
      <c r="E88" t="s">
        <v>8168</v>
      </c>
      <c r="F88" t="s">
        <v>8028</v>
      </c>
      <c r="G88">
        <v>54</v>
      </c>
      <c r="H88">
        <v>8</v>
      </c>
      <c r="I88">
        <v>9</v>
      </c>
      <c r="J88" s="1">
        <v>99.01111111111112</v>
      </c>
      <c r="K88" s="1">
        <f>Sales_Data[[#This Row],[Order Quantity]]*Sales_Data[[#This Row],[Unit Price]]</f>
        <v>891.10000000000014</v>
      </c>
      <c r="L88" s="1">
        <v>70.297888888888892</v>
      </c>
    </row>
    <row r="89" spans="1:12">
      <c r="A89" t="s">
        <v>112</v>
      </c>
      <c r="B89" s="2">
        <v>40929</v>
      </c>
      <c r="C89">
        <v>9</v>
      </c>
      <c r="D89" t="s">
        <v>3</v>
      </c>
      <c r="E89" t="s">
        <v>8168</v>
      </c>
      <c r="F89" t="s">
        <v>8027</v>
      </c>
      <c r="G89">
        <v>25</v>
      </c>
      <c r="H89">
        <v>4</v>
      </c>
      <c r="I89">
        <v>6</v>
      </c>
      <c r="J89" s="1">
        <v>432.52222222222224</v>
      </c>
      <c r="K89" s="1">
        <f>Sales_Data[[#This Row],[Order Quantity]]*Sales_Data[[#This Row],[Unit Price]]</f>
        <v>2595.1333333333332</v>
      </c>
      <c r="L89" s="1">
        <v>302.76555555555552</v>
      </c>
    </row>
    <row r="90" spans="1:12">
      <c r="A90" t="s">
        <v>113</v>
      </c>
      <c r="B90" s="2">
        <v>40929</v>
      </c>
      <c r="C90">
        <v>14</v>
      </c>
      <c r="D90" t="s">
        <v>3</v>
      </c>
      <c r="E90" t="s">
        <v>8168</v>
      </c>
      <c r="F90" t="s">
        <v>8026</v>
      </c>
      <c r="G90">
        <v>40</v>
      </c>
      <c r="H90">
        <v>6</v>
      </c>
      <c r="I90">
        <v>5</v>
      </c>
      <c r="J90" s="1">
        <v>439.22222222222223</v>
      </c>
      <c r="K90" s="1">
        <f>Sales_Data[[#This Row],[Order Quantity]]*Sales_Data[[#This Row],[Unit Price]]</f>
        <v>2196.1111111111113</v>
      </c>
      <c r="L90" s="1">
        <v>373.33888888888885</v>
      </c>
    </row>
    <row r="91" spans="1:12">
      <c r="A91" t="s">
        <v>114</v>
      </c>
      <c r="B91" s="2">
        <v>40929</v>
      </c>
      <c r="C91">
        <v>11</v>
      </c>
      <c r="D91" t="s">
        <v>4</v>
      </c>
      <c r="E91" t="s">
        <v>8168</v>
      </c>
      <c r="F91" t="s">
        <v>8026</v>
      </c>
      <c r="G91">
        <v>30</v>
      </c>
      <c r="H91">
        <v>5</v>
      </c>
      <c r="I91">
        <v>1</v>
      </c>
      <c r="J91" s="1">
        <v>102.73333333333333</v>
      </c>
      <c r="K91" s="1">
        <f>Sales_Data[[#This Row],[Order Quantity]]*Sales_Data[[#This Row],[Unit Price]]</f>
        <v>102.73333333333333</v>
      </c>
      <c r="L91" s="1">
        <v>60.612666666666669</v>
      </c>
    </row>
    <row r="92" spans="1:12">
      <c r="A92" t="s">
        <v>115</v>
      </c>
      <c r="B92" s="2">
        <v>40929</v>
      </c>
      <c r="C92">
        <v>11</v>
      </c>
      <c r="D92" t="s">
        <v>2</v>
      </c>
      <c r="E92" t="s">
        <v>8168</v>
      </c>
      <c r="F92" t="s">
        <v>8026</v>
      </c>
      <c r="G92">
        <v>30</v>
      </c>
      <c r="H92">
        <v>5</v>
      </c>
      <c r="I92">
        <v>7</v>
      </c>
      <c r="J92" s="1">
        <v>381.15555555555557</v>
      </c>
      <c r="K92" s="1">
        <f>Sales_Data[[#This Row],[Order Quantity]]*Sales_Data[[#This Row],[Unit Price]]</f>
        <v>2668.088888888889</v>
      </c>
      <c r="L92" s="1">
        <v>221.07022222222221</v>
      </c>
    </row>
    <row r="93" spans="1:12">
      <c r="A93" t="s">
        <v>116</v>
      </c>
      <c r="B93" s="2">
        <v>40930</v>
      </c>
      <c r="C93">
        <v>10</v>
      </c>
      <c r="D93" t="s">
        <v>4</v>
      </c>
      <c r="E93" t="s">
        <v>8168</v>
      </c>
      <c r="F93" t="s">
        <v>8027</v>
      </c>
      <c r="G93">
        <v>27</v>
      </c>
      <c r="H93">
        <v>4</v>
      </c>
      <c r="I93">
        <v>9</v>
      </c>
      <c r="J93" s="1">
        <v>128.04444444444445</v>
      </c>
      <c r="K93" s="1">
        <f>Sales_Data[[#This Row],[Order Quantity]]*Sales_Data[[#This Row],[Unit Price]]</f>
        <v>1152.4000000000001</v>
      </c>
      <c r="L93" s="1">
        <v>69.144000000000005</v>
      </c>
    </row>
    <row r="94" spans="1:12">
      <c r="A94" t="s">
        <v>117</v>
      </c>
      <c r="B94" s="2">
        <v>40931</v>
      </c>
      <c r="C94">
        <v>8</v>
      </c>
      <c r="D94" t="s">
        <v>4</v>
      </c>
      <c r="E94" t="s">
        <v>8168</v>
      </c>
      <c r="F94" t="s">
        <v>8027</v>
      </c>
      <c r="G94">
        <v>21</v>
      </c>
      <c r="H94">
        <v>3</v>
      </c>
      <c r="I94">
        <v>7</v>
      </c>
      <c r="J94" s="1">
        <v>120.60000000000001</v>
      </c>
      <c r="K94" s="1">
        <f>Sales_Data[[#This Row],[Order Quantity]]*Sales_Data[[#This Row],[Unit Price]]</f>
        <v>844.2</v>
      </c>
      <c r="L94" s="1">
        <v>102.51</v>
      </c>
    </row>
    <row r="95" spans="1:12">
      <c r="A95" t="s">
        <v>118</v>
      </c>
      <c r="B95" s="2">
        <v>40931</v>
      </c>
      <c r="C95">
        <v>9</v>
      </c>
      <c r="D95" t="s">
        <v>4</v>
      </c>
      <c r="E95" t="s">
        <v>8168</v>
      </c>
      <c r="F95" t="s">
        <v>8027</v>
      </c>
      <c r="G95">
        <v>24</v>
      </c>
      <c r="H95">
        <v>4</v>
      </c>
      <c r="I95">
        <v>7</v>
      </c>
      <c r="J95" s="1">
        <v>559.07777777777778</v>
      </c>
      <c r="K95" s="1">
        <f>Sales_Data[[#This Row],[Order Quantity]]*Sales_Data[[#This Row],[Unit Price]]</f>
        <v>3913.5444444444447</v>
      </c>
      <c r="L95" s="1">
        <v>447.26222222222225</v>
      </c>
    </row>
    <row r="96" spans="1:12">
      <c r="A96" t="s">
        <v>119</v>
      </c>
      <c r="B96" s="2">
        <v>40931</v>
      </c>
      <c r="C96">
        <v>6</v>
      </c>
      <c r="D96" t="s">
        <v>4</v>
      </c>
      <c r="E96" t="s">
        <v>8168</v>
      </c>
      <c r="F96" t="s">
        <v>8027</v>
      </c>
      <c r="G96">
        <v>16</v>
      </c>
      <c r="H96">
        <v>3</v>
      </c>
      <c r="I96">
        <v>4</v>
      </c>
      <c r="J96" s="1">
        <v>121.34444444444446</v>
      </c>
      <c r="K96" s="1">
        <f>Sales_Data[[#This Row],[Order Quantity]]*Sales_Data[[#This Row],[Unit Price]]</f>
        <v>485.37777777777785</v>
      </c>
      <c r="L96" s="1">
        <v>48.537777777777791</v>
      </c>
    </row>
    <row r="97" spans="1:12">
      <c r="A97" t="s">
        <v>120</v>
      </c>
      <c r="B97" s="2">
        <v>40931</v>
      </c>
      <c r="C97">
        <v>2</v>
      </c>
      <c r="D97" t="s">
        <v>3</v>
      </c>
      <c r="E97" t="s">
        <v>8168</v>
      </c>
      <c r="F97" t="s">
        <v>8027</v>
      </c>
      <c r="G97">
        <v>4</v>
      </c>
      <c r="H97">
        <v>1</v>
      </c>
      <c r="I97">
        <v>5</v>
      </c>
      <c r="J97" s="1">
        <v>20.844444444444445</v>
      </c>
      <c r="K97" s="1">
        <f>Sales_Data[[#This Row],[Order Quantity]]*Sales_Data[[#This Row],[Unit Price]]</f>
        <v>104.22222222222223</v>
      </c>
      <c r="L97" s="1">
        <v>16.050222222222221</v>
      </c>
    </row>
    <row r="98" spans="1:12">
      <c r="A98" t="s">
        <v>121</v>
      </c>
      <c r="B98" s="2">
        <v>40931</v>
      </c>
      <c r="C98">
        <v>5</v>
      </c>
      <c r="D98" t="s">
        <v>3</v>
      </c>
      <c r="E98" t="s">
        <v>8168</v>
      </c>
      <c r="F98" t="s">
        <v>8027</v>
      </c>
      <c r="G98">
        <v>15</v>
      </c>
      <c r="H98">
        <v>2</v>
      </c>
      <c r="I98">
        <v>4</v>
      </c>
      <c r="J98" s="1">
        <v>443.68888888888893</v>
      </c>
      <c r="K98" s="1">
        <f>Sales_Data[[#This Row],[Order Quantity]]*Sales_Data[[#This Row],[Unit Price]]</f>
        <v>1774.7555555555557</v>
      </c>
      <c r="L98" s="1">
        <v>315.0191111111111</v>
      </c>
    </row>
    <row r="99" spans="1:12">
      <c r="A99" t="s">
        <v>122</v>
      </c>
      <c r="B99" s="2">
        <v>40932</v>
      </c>
      <c r="C99">
        <v>20</v>
      </c>
      <c r="D99" t="s">
        <v>3</v>
      </c>
      <c r="E99" t="s">
        <v>8168</v>
      </c>
      <c r="F99" t="s">
        <v>8028</v>
      </c>
      <c r="G99">
        <v>57</v>
      </c>
      <c r="H99">
        <v>8</v>
      </c>
      <c r="I99">
        <v>1</v>
      </c>
      <c r="J99" s="1">
        <v>274.70000000000005</v>
      </c>
      <c r="K99" s="1">
        <f>Sales_Data[[#This Row],[Order Quantity]]*Sales_Data[[#This Row],[Unit Price]]</f>
        <v>274.70000000000005</v>
      </c>
      <c r="L99" s="1">
        <v>159.32599999999999</v>
      </c>
    </row>
    <row r="100" spans="1:12">
      <c r="A100" t="s">
        <v>123</v>
      </c>
      <c r="B100" s="2">
        <v>40932</v>
      </c>
      <c r="C100">
        <v>2</v>
      </c>
      <c r="D100" t="s">
        <v>4</v>
      </c>
      <c r="E100" t="s">
        <v>8168</v>
      </c>
      <c r="F100" t="s">
        <v>8027</v>
      </c>
      <c r="G100">
        <v>4</v>
      </c>
      <c r="H100">
        <v>1</v>
      </c>
      <c r="I100">
        <v>1</v>
      </c>
      <c r="J100" s="1">
        <v>134</v>
      </c>
      <c r="K100" s="1">
        <f>Sales_Data[[#This Row],[Order Quantity]]*Sales_Data[[#This Row],[Unit Price]]</f>
        <v>134</v>
      </c>
      <c r="L100" s="1">
        <v>93.8</v>
      </c>
    </row>
    <row r="101" spans="1:12">
      <c r="A101" t="s">
        <v>124</v>
      </c>
      <c r="B101" s="2">
        <v>40933</v>
      </c>
      <c r="C101">
        <v>8</v>
      </c>
      <c r="D101" t="s">
        <v>2</v>
      </c>
      <c r="E101" t="s">
        <v>8168</v>
      </c>
      <c r="F101" t="s">
        <v>8027</v>
      </c>
      <c r="G101">
        <v>23</v>
      </c>
      <c r="H101">
        <v>4</v>
      </c>
      <c r="I101">
        <v>1</v>
      </c>
      <c r="J101" s="1">
        <v>192.06666666666669</v>
      </c>
      <c r="K101" s="1">
        <f>Sales_Data[[#This Row],[Order Quantity]]*Sales_Data[[#This Row],[Unit Price]]</f>
        <v>192.06666666666669</v>
      </c>
      <c r="L101" s="1">
        <v>109.47800000000001</v>
      </c>
    </row>
    <row r="102" spans="1:12">
      <c r="A102" t="s">
        <v>125</v>
      </c>
      <c r="B102" s="2">
        <v>40933</v>
      </c>
      <c r="C102">
        <v>8</v>
      </c>
      <c r="D102" t="s">
        <v>4</v>
      </c>
      <c r="E102" t="s">
        <v>8168</v>
      </c>
      <c r="F102" t="s">
        <v>8027</v>
      </c>
      <c r="G102">
        <v>22</v>
      </c>
      <c r="H102">
        <v>3</v>
      </c>
      <c r="I102">
        <v>5</v>
      </c>
      <c r="J102" s="1">
        <v>220.35555555555555</v>
      </c>
      <c r="K102" s="1">
        <f>Sales_Data[[#This Row],[Order Quantity]]*Sales_Data[[#This Row],[Unit Price]]</f>
        <v>1101.7777777777778</v>
      </c>
      <c r="L102" s="1">
        <v>160.85955555555557</v>
      </c>
    </row>
    <row r="103" spans="1:12">
      <c r="A103" t="s">
        <v>126</v>
      </c>
      <c r="B103" s="2">
        <v>40933</v>
      </c>
      <c r="C103">
        <v>10</v>
      </c>
      <c r="D103" t="s">
        <v>4</v>
      </c>
      <c r="E103" t="s">
        <v>8168</v>
      </c>
      <c r="F103" t="s">
        <v>8026</v>
      </c>
      <c r="G103">
        <v>29</v>
      </c>
      <c r="H103">
        <v>4</v>
      </c>
      <c r="I103">
        <v>2</v>
      </c>
      <c r="J103" s="1">
        <v>590.34444444444443</v>
      </c>
      <c r="K103" s="1">
        <f>Sales_Data[[#This Row],[Order Quantity]]*Sales_Data[[#This Row],[Unit Price]]</f>
        <v>1180.6888888888889</v>
      </c>
      <c r="L103" s="1">
        <v>295.17222222222222</v>
      </c>
    </row>
    <row r="104" spans="1:12">
      <c r="A104" t="s">
        <v>127</v>
      </c>
      <c r="B104" s="2">
        <v>40934</v>
      </c>
      <c r="C104">
        <v>4</v>
      </c>
      <c r="D104" t="s">
        <v>3</v>
      </c>
      <c r="E104" t="s">
        <v>8168</v>
      </c>
      <c r="F104" t="s">
        <v>8027</v>
      </c>
      <c r="G104">
        <v>10</v>
      </c>
      <c r="H104">
        <v>2</v>
      </c>
      <c r="I104">
        <v>3</v>
      </c>
      <c r="J104" s="1">
        <v>96.777777777777771</v>
      </c>
      <c r="K104" s="1">
        <f>Sales_Data[[#This Row],[Order Quantity]]*Sales_Data[[#This Row],[Unit Price]]</f>
        <v>290.33333333333331</v>
      </c>
      <c r="L104" s="1">
        <v>62.905555555555551</v>
      </c>
    </row>
    <row r="105" spans="1:12">
      <c r="A105" t="s">
        <v>128</v>
      </c>
      <c r="B105" s="2">
        <v>40934</v>
      </c>
      <c r="C105">
        <v>10</v>
      </c>
      <c r="D105" t="s">
        <v>4</v>
      </c>
      <c r="E105" t="s">
        <v>8168</v>
      </c>
      <c r="F105" t="s">
        <v>8026</v>
      </c>
      <c r="G105">
        <v>28</v>
      </c>
      <c r="H105">
        <v>4</v>
      </c>
      <c r="I105">
        <v>7</v>
      </c>
      <c r="J105" s="1">
        <v>281.39999999999998</v>
      </c>
      <c r="K105" s="1">
        <f>Sales_Data[[#This Row],[Order Quantity]]*Sales_Data[[#This Row],[Unit Price]]</f>
        <v>1969.7999999999997</v>
      </c>
      <c r="L105" s="1">
        <v>227.934</v>
      </c>
    </row>
    <row r="106" spans="1:12">
      <c r="A106" t="s">
        <v>129</v>
      </c>
      <c r="B106" s="2">
        <v>40934</v>
      </c>
      <c r="C106">
        <v>6</v>
      </c>
      <c r="D106" t="s">
        <v>4</v>
      </c>
      <c r="E106" t="s">
        <v>8168</v>
      </c>
      <c r="F106" t="s">
        <v>8027</v>
      </c>
      <c r="G106">
        <v>15</v>
      </c>
      <c r="H106">
        <v>3</v>
      </c>
      <c r="I106">
        <v>2</v>
      </c>
      <c r="J106" s="1">
        <v>657.34444444444443</v>
      </c>
      <c r="K106" s="1">
        <f>Sales_Data[[#This Row],[Order Quantity]]*Sales_Data[[#This Row],[Unit Price]]</f>
        <v>1314.6888888888889</v>
      </c>
      <c r="L106" s="1">
        <v>519.30211111111112</v>
      </c>
    </row>
    <row r="107" spans="1:12">
      <c r="A107" t="s">
        <v>130</v>
      </c>
      <c r="B107" s="2">
        <v>40934</v>
      </c>
      <c r="C107">
        <v>13</v>
      </c>
      <c r="D107" t="s">
        <v>4</v>
      </c>
      <c r="E107" t="s">
        <v>8168</v>
      </c>
      <c r="F107" t="s">
        <v>8026</v>
      </c>
      <c r="G107">
        <v>37</v>
      </c>
      <c r="H107">
        <v>6</v>
      </c>
      <c r="I107">
        <v>1</v>
      </c>
      <c r="J107" s="1">
        <v>320.85555555555561</v>
      </c>
      <c r="K107" s="1">
        <f>Sales_Data[[#This Row],[Order Quantity]]*Sales_Data[[#This Row],[Unit Price]]</f>
        <v>320.85555555555561</v>
      </c>
      <c r="L107" s="1">
        <v>160.42777777777781</v>
      </c>
    </row>
    <row r="108" spans="1:12">
      <c r="A108" t="s">
        <v>131</v>
      </c>
      <c r="B108" s="2">
        <v>40935</v>
      </c>
      <c r="C108">
        <v>11</v>
      </c>
      <c r="D108" t="s">
        <v>4</v>
      </c>
      <c r="E108" t="s">
        <v>8168</v>
      </c>
      <c r="F108" t="s">
        <v>8026</v>
      </c>
      <c r="G108">
        <v>32</v>
      </c>
      <c r="H108">
        <v>5</v>
      </c>
      <c r="I108">
        <v>5</v>
      </c>
      <c r="J108" s="1">
        <v>206.21111111111111</v>
      </c>
      <c r="K108" s="1">
        <f>Sales_Data[[#This Row],[Order Quantity]]*Sales_Data[[#This Row],[Unit Price]]</f>
        <v>1031.0555555555557</v>
      </c>
      <c r="L108" s="1">
        <v>160.84466666666668</v>
      </c>
    </row>
    <row r="109" spans="1:12">
      <c r="A109" t="s">
        <v>132</v>
      </c>
      <c r="B109" s="2">
        <v>40935</v>
      </c>
      <c r="C109">
        <v>4</v>
      </c>
      <c r="D109" t="s">
        <v>2</v>
      </c>
      <c r="E109" t="s">
        <v>8168</v>
      </c>
      <c r="F109" t="s">
        <v>8027</v>
      </c>
      <c r="G109">
        <v>10</v>
      </c>
      <c r="H109">
        <v>2</v>
      </c>
      <c r="I109">
        <v>5</v>
      </c>
      <c r="J109" s="1">
        <v>23.077777777777779</v>
      </c>
      <c r="K109" s="1">
        <f>Sales_Data[[#This Row],[Order Quantity]]*Sales_Data[[#This Row],[Unit Price]]</f>
        <v>115.3888888888889</v>
      </c>
      <c r="L109" s="1">
        <v>15.000555555555557</v>
      </c>
    </row>
    <row r="110" spans="1:12">
      <c r="A110" t="s">
        <v>133</v>
      </c>
      <c r="B110" s="2">
        <v>40935</v>
      </c>
      <c r="C110">
        <v>19</v>
      </c>
      <c r="D110" t="s">
        <v>4</v>
      </c>
      <c r="E110" t="s">
        <v>8168</v>
      </c>
      <c r="F110" t="s">
        <v>8028</v>
      </c>
      <c r="G110">
        <v>55</v>
      </c>
      <c r="H110">
        <v>8</v>
      </c>
      <c r="I110">
        <v>9</v>
      </c>
      <c r="J110" s="1">
        <v>117.62222222222223</v>
      </c>
      <c r="K110" s="1">
        <f>Sales_Data[[#This Row],[Order Quantity]]*Sales_Data[[#This Row],[Unit Price]]</f>
        <v>1058.6000000000001</v>
      </c>
      <c r="L110" s="1">
        <v>85.864222222222239</v>
      </c>
    </row>
    <row r="111" spans="1:12">
      <c r="A111" t="s">
        <v>134</v>
      </c>
      <c r="B111" s="2">
        <v>40936</v>
      </c>
      <c r="C111">
        <v>14</v>
      </c>
      <c r="D111" t="s">
        <v>4</v>
      </c>
      <c r="E111" t="s">
        <v>8168</v>
      </c>
      <c r="F111" t="s">
        <v>8026</v>
      </c>
      <c r="G111">
        <v>38</v>
      </c>
      <c r="H111">
        <v>6</v>
      </c>
      <c r="I111">
        <v>3</v>
      </c>
      <c r="J111" s="1">
        <v>106.45555555555556</v>
      </c>
      <c r="K111" s="1">
        <f>Sales_Data[[#This Row],[Order Quantity]]*Sales_Data[[#This Row],[Unit Price]]</f>
        <v>319.36666666666667</v>
      </c>
      <c r="L111" s="1">
        <v>57.486000000000004</v>
      </c>
    </row>
    <row r="112" spans="1:12">
      <c r="A112" t="s">
        <v>135</v>
      </c>
      <c r="B112" s="2">
        <v>40936</v>
      </c>
      <c r="C112">
        <v>11</v>
      </c>
      <c r="D112" t="s">
        <v>4</v>
      </c>
      <c r="E112" t="s">
        <v>8168</v>
      </c>
      <c r="F112" t="s">
        <v>8026</v>
      </c>
      <c r="G112">
        <v>30</v>
      </c>
      <c r="H112">
        <v>5</v>
      </c>
      <c r="I112">
        <v>9</v>
      </c>
      <c r="J112" s="1">
        <v>295.54444444444448</v>
      </c>
      <c r="K112" s="1">
        <f>Sales_Data[[#This Row],[Order Quantity]]*Sales_Data[[#This Row],[Unit Price]]</f>
        <v>2659.9000000000005</v>
      </c>
      <c r="L112" s="1">
        <v>186.19300000000001</v>
      </c>
    </row>
    <row r="113" spans="1:12">
      <c r="A113" t="s">
        <v>136</v>
      </c>
      <c r="B113" s="2">
        <v>40936</v>
      </c>
      <c r="C113">
        <v>8</v>
      </c>
      <c r="D113" t="s">
        <v>2</v>
      </c>
      <c r="E113" t="s">
        <v>8168</v>
      </c>
      <c r="F113" t="s">
        <v>8027</v>
      </c>
      <c r="G113">
        <v>23</v>
      </c>
      <c r="H113">
        <v>4</v>
      </c>
      <c r="I113">
        <v>1</v>
      </c>
      <c r="J113" s="1">
        <v>246.41111111111115</v>
      </c>
      <c r="K113" s="1">
        <f>Sales_Data[[#This Row],[Order Quantity]]*Sales_Data[[#This Row],[Unit Price]]</f>
        <v>246.41111111111115</v>
      </c>
      <c r="L113" s="1">
        <v>189.73655555555558</v>
      </c>
    </row>
    <row r="114" spans="1:12">
      <c r="A114" t="s">
        <v>137</v>
      </c>
      <c r="B114" s="2">
        <v>40936</v>
      </c>
      <c r="C114">
        <v>3</v>
      </c>
      <c r="D114" t="s">
        <v>4</v>
      </c>
      <c r="E114" t="s">
        <v>8168</v>
      </c>
      <c r="F114" t="s">
        <v>8027</v>
      </c>
      <c r="G114">
        <v>7</v>
      </c>
      <c r="H114">
        <v>1</v>
      </c>
      <c r="I114">
        <v>7</v>
      </c>
      <c r="J114" s="1">
        <v>190.57777777777778</v>
      </c>
      <c r="K114" s="1">
        <f>Sales_Data[[#This Row],[Order Quantity]]*Sales_Data[[#This Row],[Unit Price]]</f>
        <v>1334.0444444444445</v>
      </c>
      <c r="L114" s="1">
        <v>95.288888888888891</v>
      </c>
    </row>
    <row r="115" spans="1:12">
      <c r="A115" t="s">
        <v>138</v>
      </c>
      <c r="B115" s="2">
        <v>40936</v>
      </c>
      <c r="C115">
        <v>16</v>
      </c>
      <c r="D115" t="s">
        <v>4</v>
      </c>
      <c r="E115" t="s">
        <v>8168</v>
      </c>
      <c r="F115" t="s">
        <v>8025</v>
      </c>
      <c r="G115">
        <v>46</v>
      </c>
      <c r="H115">
        <v>7</v>
      </c>
      <c r="I115">
        <v>7</v>
      </c>
      <c r="J115" s="1">
        <v>436.98888888888888</v>
      </c>
      <c r="K115" s="1">
        <f>Sales_Data[[#This Row],[Order Quantity]]*Sales_Data[[#This Row],[Unit Price]]</f>
        <v>3058.922222222222</v>
      </c>
      <c r="L115" s="1">
        <v>187.90522222222222</v>
      </c>
    </row>
    <row r="116" spans="1:12">
      <c r="A116" t="s">
        <v>139</v>
      </c>
      <c r="B116" s="2">
        <v>40937</v>
      </c>
      <c r="C116">
        <v>10</v>
      </c>
      <c r="D116" t="s">
        <v>2</v>
      </c>
      <c r="E116" t="s">
        <v>8168</v>
      </c>
      <c r="F116" t="s">
        <v>8027</v>
      </c>
      <c r="G116">
        <v>27</v>
      </c>
      <c r="H116">
        <v>4</v>
      </c>
      <c r="I116">
        <v>2</v>
      </c>
      <c r="J116" s="1">
        <v>282.88888888888891</v>
      </c>
      <c r="K116" s="1">
        <f>Sales_Data[[#This Row],[Order Quantity]]*Sales_Data[[#This Row],[Unit Price]]</f>
        <v>565.77777777777783</v>
      </c>
      <c r="L116" s="1">
        <v>212.16666666666666</v>
      </c>
    </row>
    <row r="117" spans="1:12">
      <c r="A117" t="s">
        <v>140</v>
      </c>
      <c r="B117" s="2">
        <v>40937</v>
      </c>
      <c r="C117">
        <v>16</v>
      </c>
      <c r="D117" t="s">
        <v>2</v>
      </c>
      <c r="E117" t="s">
        <v>8168</v>
      </c>
      <c r="F117" t="s">
        <v>8025</v>
      </c>
      <c r="G117">
        <v>44</v>
      </c>
      <c r="H117">
        <v>7</v>
      </c>
      <c r="I117">
        <v>6</v>
      </c>
      <c r="J117" s="1">
        <v>93.055555555555557</v>
      </c>
      <c r="K117" s="1">
        <f>Sales_Data[[#This Row],[Order Quantity]]*Sales_Data[[#This Row],[Unit Price]]</f>
        <v>558.33333333333337</v>
      </c>
      <c r="L117" s="1">
        <v>67</v>
      </c>
    </row>
    <row r="118" spans="1:12">
      <c r="A118" t="s">
        <v>141</v>
      </c>
      <c r="B118" s="2">
        <v>40937</v>
      </c>
      <c r="C118">
        <v>12</v>
      </c>
      <c r="D118" t="s">
        <v>2</v>
      </c>
      <c r="E118" t="s">
        <v>8168</v>
      </c>
      <c r="F118" t="s">
        <v>8026</v>
      </c>
      <c r="G118">
        <v>35</v>
      </c>
      <c r="H118">
        <v>5</v>
      </c>
      <c r="I118">
        <v>3</v>
      </c>
      <c r="J118" s="1">
        <v>201</v>
      </c>
      <c r="K118" s="1">
        <f>Sales_Data[[#This Row],[Order Quantity]]*Sales_Data[[#This Row],[Unit Price]]</f>
        <v>603</v>
      </c>
      <c r="L118" s="1">
        <v>144.72</v>
      </c>
    </row>
    <row r="119" spans="1:12">
      <c r="A119" t="s">
        <v>142</v>
      </c>
      <c r="B119" s="2">
        <v>40937</v>
      </c>
      <c r="C119">
        <v>17</v>
      </c>
      <c r="D119" t="s">
        <v>2</v>
      </c>
      <c r="E119" t="s">
        <v>8168</v>
      </c>
      <c r="F119" t="s">
        <v>8025</v>
      </c>
      <c r="G119">
        <v>49</v>
      </c>
      <c r="H119">
        <v>7</v>
      </c>
      <c r="I119">
        <v>1</v>
      </c>
      <c r="J119" s="1">
        <v>95.288888888888891</v>
      </c>
      <c r="K119" s="1">
        <f>Sales_Data[[#This Row],[Order Quantity]]*Sales_Data[[#This Row],[Unit Price]]</f>
        <v>95.288888888888891</v>
      </c>
      <c r="L119" s="1">
        <v>57.173333333333325</v>
      </c>
    </row>
    <row r="120" spans="1:12">
      <c r="A120" t="s">
        <v>143</v>
      </c>
      <c r="B120" s="2">
        <v>40938</v>
      </c>
      <c r="C120">
        <v>1</v>
      </c>
      <c r="D120" t="s">
        <v>3</v>
      </c>
      <c r="E120" t="s">
        <v>8168</v>
      </c>
      <c r="F120" t="s">
        <v>8027</v>
      </c>
      <c r="G120">
        <v>2</v>
      </c>
      <c r="H120">
        <v>1</v>
      </c>
      <c r="I120">
        <v>9</v>
      </c>
      <c r="J120" s="1">
        <v>194.3</v>
      </c>
      <c r="K120" s="1">
        <f>Sales_Data[[#This Row],[Order Quantity]]*Sales_Data[[#This Row],[Unit Price]]</f>
        <v>1748.7</v>
      </c>
      <c r="L120" s="1">
        <v>122.40900000000001</v>
      </c>
    </row>
    <row r="121" spans="1:12">
      <c r="A121" t="s">
        <v>144</v>
      </c>
      <c r="B121" s="2">
        <v>40938</v>
      </c>
      <c r="C121">
        <v>5</v>
      </c>
      <c r="D121" t="s">
        <v>2</v>
      </c>
      <c r="E121" t="s">
        <v>8168</v>
      </c>
      <c r="F121" t="s">
        <v>8027</v>
      </c>
      <c r="G121">
        <v>13</v>
      </c>
      <c r="H121">
        <v>2</v>
      </c>
      <c r="I121">
        <v>2</v>
      </c>
      <c r="J121" s="1">
        <v>140.69999999999999</v>
      </c>
      <c r="K121" s="1">
        <f>Sales_Data[[#This Row],[Order Quantity]]*Sales_Data[[#This Row],[Unit Price]]</f>
        <v>281.39999999999998</v>
      </c>
      <c r="L121" s="1">
        <v>64.722000000000008</v>
      </c>
    </row>
    <row r="122" spans="1:12">
      <c r="A122" t="s">
        <v>145</v>
      </c>
      <c r="B122" s="2">
        <v>40938</v>
      </c>
      <c r="C122">
        <v>2</v>
      </c>
      <c r="D122" t="s">
        <v>4</v>
      </c>
      <c r="E122" t="s">
        <v>8168</v>
      </c>
      <c r="F122" t="s">
        <v>8027</v>
      </c>
      <c r="G122">
        <v>5</v>
      </c>
      <c r="H122">
        <v>1</v>
      </c>
      <c r="I122">
        <v>1</v>
      </c>
      <c r="J122" s="1">
        <v>562.05555555555554</v>
      </c>
      <c r="K122" s="1">
        <f>Sales_Data[[#This Row],[Order Quantity]]*Sales_Data[[#This Row],[Unit Price]]</f>
        <v>562.05555555555554</v>
      </c>
      <c r="L122" s="1">
        <v>399.05944444444441</v>
      </c>
    </row>
    <row r="123" spans="1:12">
      <c r="A123" t="s">
        <v>146</v>
      </c>
      <c r="B123" s="2">
        <v>40939</v>
      </c>
      <c r="C123">
        <v>3</v>
      </c>
      <c r="D123" t="s">
        <v>2</v>
      </c>
      <c r="E123" t="s">
        <v>8168</v>
      </c>
      <c r="F123" t="s">
        <v>8027</v>
      </c>
      <c r="G123">
        <v>7</v>
      </c>
      <c r="H123">
        <v>1</v>
      </c>
      <c r="I123">
        <v>7</v>
      </c>
      <c r="J123" s="1">
        <v>106.45555555555556</v>
      </c>
      <c r="K123" s="1">
        <f>Sales_Data[[#This Row],[Order Quantity]]*Sales_Data[[#This Row],[Unit Price]]</f>
        <v>745.18888888888898</v>
      </c>
      <c r="L123" s="1">
        <v>88.3581111111111</v>
      </c>
    </row>
    <row r="124" spans="1:12">
      <c r="A124" t="s">
        <v>147</v>
      </c>
      <c r="B124" s="2">
        <v>40939</v>
      </c>
      <c r="C124">
        <v>7</v>
      </c>
      <c r="D124" t="s">
        <v>3</v>
      </c>
      <c r="E124" t="s">
        <v>8168</v>
      </c>
      <c r="F124" t="s">
        <v>8027</v>
      </c>
      <c r="G124">
        <v>20</v>
      </c>
      <c r="H124">
        <v>3</v>
      </c>
      <c r="I124">
        <v>1</v>
      </c>
      <c r="J124" s="1">
        <v>200.25555555555556</v>
      </c>
      <c r="K124" s="1">
        <f>Sales_Data[[#This Row],[Order Quantity]]*Sales_Data[[#This Row],[Unit Price]]</f>
        <v>200.25555555555556</v>
      </c>
      <c r="L124" s="1">
        <v>84.10733333333333</v>
      </c>
    </row>
    <row r="125" spans="1:12">
      <c r="A125" t="s">
        <v>148</v>
      </c>
      <c r="B125" s="2">
        <v>40939</v>
      </c>
      <c r="C125">
        <v>3</v>
      </c>
      <c r="D125" t="s">
        <v>4</v>
      </c>
      <c r="E125" t="s">
        <v>8168</v>
      </c>
      <c r="F125" t="s">
        <v>8027</v>
      </c>
      <c r="G125">
        <v>8</v>
      </c>
      <c r="H125">
        <v>2</v>
      </c>
      <c r="I125">
        <v>4</v>
      </c>
      <c r="J125" s="1">
        <v>699.77777777777783</v>
      </c>
      <c r="K125" s="1">
        <f>Sales_Data[[#This Row],[Order Quantity]]*Sales_Data[[#This Row],[Unit Price]]</f>
        <v>2799.1111111111113</v>
      </c>
      <c r="L125" s="1">
        <v>503.83999999999992</v>
      </c>
    </row>
    <row r="126" spans="1:12">
      <c r="A126" t="s">
        <v>149</v>
      </c>
      <c r="B126" s="2">
        <v>40939</v>
      </c>
      <c r="C126">
        <v>1</v>
      </c>
      <c r="D126" t="s">
        <v>4</v>
      </c>
      <c r="E126" t="s">
        <v>8168</v>
      </c>
      <c r="F126" t="s">
        <v>8027</v>
      </c>
      <c r="G126">
        <v>1</v>
      </c>
      <c r="H126">
        <v>1</v>
      </c>
      <c r="I126">
        <v>7</v>
      </c>
      <c r="J126" s="1">
        <v>277.67777777777775</v>
      </c>
      <c r="K126" s="1">
        <f>Sales_Data[[#This Row],[Order Quantity]]*Sales_Data[[#This Row],[Unit Price]]</f>
        <v>1943.7444444444443</v>
      </c>
      <c r="L126" s="1">
        <v>202.70477777777776</v>
      </c>
    </row>
    <row r="127" spans="1:12">
      <c r="A127" t="s">
        <v>150</v>
      </c>
      <c r="B127" s="2">
        <v>40939</v>
      </c>
      <c r="C127">
        <v>11</v>
      </c>
      <c r="D127" t="s">
        <v>4</v>
      </c>
      <c r="E127" t="s">
        <v>8168</v>
      </c>
      <c r="F127" t="s">
        <v>8026</v>
      </c>
      <c r="G127">
        <v>32</v>
      </c>
      <c r="H127">
        <v>5</v>
      </c>
      <c r="I127">
        <v>1</v>
      </c>
      <c r="J127" s="1">
        <v>96.777777777777771</v>
      </c>
      <c r="K127" s="1">
        <f>Sales_Data[[#This Row],[Order Quantity]]*Sales_Data[[#This Row],[Unit Price]]</f>
        <v>96.777777777777771</v>
      </c>
      <c r="L127" s="1">
        <v>78.39</v>
      </c>
    </row>
    <row r="128" spans="1:12">
      <c r="A128" t="s">
        <v>151</v>
      </c>
      <c r="B128" s="2">
        <v>40940</v>
      </c>
      <c r="C128">
        <v>14</v>
      </c>
      <c r="D128" t="s">
        <v>4</v>
      </c>
      <c r="E128" t="s">
        <v>8168</v>
      </c>
      <c r="F128" t="s">
        <v>8026</v>
      </c>
      <c r="G128">
        <v>39</v>
      </c>
      <c r="H128">
        <v>6</v>
      </c>
      <c r="I128">
        <v>7</v>
      </c>
      <c r="J128" s="1">
        <v>83.37777777777778</v>
      </c>
      <c r="K128" s="1">
        <f>Sales_Data[[#This Row],[Order Quantity]]*Sales_Data[[#This Row],[Unit Price]]</f>
        <v>583.6444444444445</v>
      </c>
      <c r="L128" s="1">
        <v>40.021333333333331</v>
      </c>
    </row>
    <row r="129" spans="1:12">
      <c r="A129" t="s">
        <v>152</v>
      </c>
      <c r="B129" s="2">
        <v>40940</v>
      </c>
      <c r="C129">
        <v>11</v>
      </c>
      <c r="D129" t="s">
        <v>2</v>
      </c>
      <c r="E129" t="s">
        <v>8168</v>
      </c>
      <c r="F129" t="s">
        <v>8026</v>
      </c>
      <c r="G129">
        <v>32</v>
      </c>
      <c r="H129">
        <v>5</v>
      </c>
      <c r="I129">
        <v>7</v>
      </c>
      <c r="J129" s="1">
        <v>84.866666666666674</v>
      </c>
      <c r="K129" s="1">
        <f>Sales_Data[[#This Row],[Order Quantity]]*Sales_Data[[#This Row],[Unit Price]]</f>
        <v>594.06666666666672</v>
      </c>
      <c r="L129" s="1">
        <v>56.012000000000008</v>
      </c>
    </row>
    <row r="130" spans="1:12">
      <c r="A130" t="s">
        <v>153</v>
      </c>
      <c r="B130" s="2">
        <v>40940</v>
      </c>
      <c r="C130">
        <v>17</v>
      </c>
      <c r="D130" t="s">
        <v>3</v>
      </c>
      <c r="E130" t="s">
        <v>8168</v>
      </c>
      <c r="F130" t="s">
        <v>8025</v>
      </c>
      <c r="G130">
        <v>48</v>
      </c>
      <c r="H130">
        <v>7</v>
      </c>
      <c r="I130">
        <v>4</v>
      </c>
      <c r="J130" s="1">
        <v>93.800000000000011</v>
      </c>
      <c r="K130" s="1">
        <f>Sales_Data[[#This Row],[Order Quantity]]*Sales_Data[[#This Row],[Unit Price]]</f>
        <v>375.20000000000005</v>
      </c>
      <c r="L130" s="1">
        <v>62.846000000000004</v>
      </c>
    </row>
    <row r="131" spans="1:12">
      <c r="A131" t="s">
        <v>154</v>
      </c>
      <c r="B131" s="2">
        <v>40940</v>
      </c>
      <c r="C131">
        <v>2</v>
      </c>
      <c r="D131" t="s">
        <v>4</v>
      </c>
      <c r="E131" t="s">
        <v>8168</v>
      </c>
      <c r="F131" t="s">
        <v>8027</v>
      </c>
      <c r="G131">
        <v>5</v>
      </c>
      <c r="H131">
        <v>1</v>
      </c>
      <c r="I131">
        <v>6</v>
      </c>
      <c r="J131" s="1">
        <v>29.033333333333335</v>
      </c>
      <c r="K131" s="1">
        <f>Sales_Data[[#This Row],[Order Quantity]]*Sales_Data[[#This Row],[Unit Price]]</f>
        <v>174.20000000000002</v>
      </c>
      <c r="L131" s="1">
        <v>12.484333333333334</v>
      </c>
    </row>
    <row r="132" spans="1:12">
      <c r="A132" t="s">
        <v>155</v>
      </c>
      <c r="B132" s="2">
        <v>40940</v>
      </c>
      <c r="C132">
        <v>4</v>
      </c>
      <c r="D132" t="s">
        <v>3</v>
      </c>
      <c r="E132" t="s">
        <v>8168</v>
      </c>
      <c r="F132" t="s">
        <v>8027</v>
      </c>
      <c r="G132">
        <v>12</v>
      </c>
      <c r="H132">
        <v>2</v>
      </c>
      <c r="I132">
        <v>1</v>
      </c>
      <c r="J132" s="1">
        <v>444.43333333333334</v>
      </c>
      <c r="K132" s="1">
        <f>Sales_Data[[#This Row],[Order Quantity]]*Sales_Data[[#This Row],[Unit Price]]</f>
        <v>444.43333333333334</v>
      </c>
      <c r="L132" s="1">
        <v>262.21566666666666</v>
      </c>
    </row>
    <row r="133" spans="1:12">
      <c r="A133" t="s">
        <v>156</v>
      </c>
      <c r="B133" s="2">
        <v>40941</v>
      </c>
      <c r="C133">
        <v>14</v>
      </c>
      <c r="D133" t="s">
        <v>4</v>
      </c>
      <c r="E133" t="s">
        <v>8168</v>
      </c>
      <c r="F133" t="s">
        <v>8026</v>
      </c>
      <c r="G133">
        <v>40</v>
      </c>
      <c r="H133">
        <v>6</v>
      </c>
      <c r="I133">
        <v>2</v>
      </c>
      <c r="J133" s="1">
        <v>123.57777777777778</v>
      </c>
      <c r="K133" s="1">
        <f>Sales_Data[[#This Row],[Order Quantity]]*Sales_Data[[#This Row],[Unit Price]]</f>
        <v>247.15555555555557</v>
      </c>
      <c r="L133" s="1">
        <v>90.211777777777783</v>
      </c>
    </row>
    <row r="134" spans="1:12">
      <c r="A134" t="s">
        <v>157</v>
      </c>
      <c r="B134" s="2">
        <v>40942</v>
      </c>
      <c r="C134">
        <v>10</v>
      </c>
      <c r="D134" t="s">
        <v>4</v>
      </c>
      <c r="E134" t="s">
        <v>8168</v>
      </c>
      <c r="F134" t="s">
        <v>8027</v>
      </c>
      <c r="G134">
        <v>27</v>
      </c>
      <c r="H134">
        <v>4</v>
      </c>
      <c r="I134">
        <v>4</v>
      </c>
      <c r="J134" s="1">
        <v>292.56666666666666</v>
      </c>
      <c r="K134" s="1">
        <f>Sales_Data[[#This Row],[Order Quantity]]*Sales_Data[[#This Row],[Unit Price]]</f>
        <v>1170.2666666666667</v>
      </c>
      <c r="L134" s="1">
        <v>204.79666666666665</v>
      </c>
    </row>
    <row r="135" spans="1:12">
      <c r="A135" t="s">
        <v>158</v>
      </c>
      <c r="B135" s="2">
        <v>40942</v>
      </c>
      <c r="C135">
        <v>8</v>
      </c>
      <c r="D135" t="s">
        <v>2</v>
      </c>
      <c r="E135" t="s">
        <v>8168</v>
      </c>
      <c r="F135" t="s">
        <v>8027</v>
      </c>
      <c r="G135">
        <v>21</v>
      </c>
      <c r="H135">
        <v>3</v>
      </c>
      <c r="I135">
        <v>1</v>
      </c>
      <c r="J135" s="1">
        <v>113.15555555555555</v>
      </c>
      <c r="K135" s="1">
        <f>Sales_Data[[#This Row],[Order Quantity]]*Sales_Data[[#This Row],[Unit Price]]</f>
        <v>113.15555555555555</v>
      </c>
      <c r="L135" s="1">
        <v>70.156444444444446</v>
      </c>
    </row>
    <row r="136" spans="1:12">
      <c r="A136" t="s">
        <v>159</v>
      </c>
      <c r="B136" s="2">
        <v>40942</v>
      </c>
      <c r="C136">
        <v>3</v>
      </c>
      <c r="D136" t="s">
        <v>2</v>
      </c>
      <c r="E136" t="s">
        <v>8168</v>
      </c>
      <c r="F136" t="s">
        <v>8027</v>
      </c>
      <c r="G136">
        <v>9</v>
      </c>
      <c r="H136">
        <v>2</v>
      </c>
      <c r="I136">
        <v>7</v>
      </c>
      <c r="J136" s="1">
        <v>579.92222222222222</v>
      </c>
      <c r="K136" s="1">
        <f>Sales_Data[[#This Row],[Order Quantity]]*Sales_Data[[#This Row],[Unit Price]]</f>
        <v>4059.4555555555553</v>
      </c>
      <c r="L136" s="1">
        <v>382.74866666666668</v>
      </c>
    </row>
    <row r="137" spans="1:12">
      <c r="A137" t="s">
        <v>160</v>
      </c>
      <c r="B137" s="2">
        <v>40942</v>
      </c>
      <c r="C137">
        <v>15</v>
      </c>
      <c r="D137" t="s">
        <v>3</v>
      </c>
      <c r="E137" t="s">
        <v>8168</v>
      </c>
      <c r="F137" t="s">
        <v>8025</v>
      </c>
      <c r="G137">
        <v>41</v>
      </c>
      <c r="H137">
        <v>6</v>
      </c>
      <c r="I137">
        <v>1</v>
      </c>
      <c r="J137" s="1">
        <v>444.43333333333334</v>
      </c>
      <c r="K137" s="1">
        <f>Sales_Data[[#This Row],[Order Quantity]]*Sales_Data[[#This Row],[Unit Price]]</f>
        <v>444.43333333333334</v>
      </c>
      <c r="L137" s="1">
        <v>262.21566666666666</v>
      </c>
    </row>
    <row r="138" spans="1:12">
      <c r="A138" t="s">
        <v>161</v>
      </c>
      <c r="B138" s="2">
        <v>40943</v>
      </c>
      <c r="C138">
        <v>19</v>
      </c>
      <c r="D138" t="s">
        <v>4</v>
      </c>
      <c r="E138" t="s">
        <v>8168</v>
      </c>
      <c r="F138" t="s">
        <v>8028</v>
      </c>
      <c r="G138">
        <v>54</v>
      </c>
      <c r="H138">
        <v>8</v>
      </c>
      <c r="I138">
        <v>8</v>
      </c>
      <c r="J138" s="1">
        <v>191.32222222222222</v>
      </c>
      <c r="K138" s="1">
        <f>Sales_Data[[#This Row],[Order Quantity]]*Sales_Data[[#This Row],[Unit Price]]</f>
        <v>1530.5777777777778</v>
      </c>
      <c r="L138" s="1">
        <v>120.533</v>
      </c>
    </row>
    <row r="139" spans="1:12">
      <c r="A139" t="s">
        <v>162</v>
      </c>
      <c r="B139" s="2">
        <v>40944</v>
      </c>
      <c r="C139">
        <v>11</v>
      </c>
      <c r="D139" t="s">
        <v>4</v>
      </c>
      <c r="E139" t="s">
        <v>8168</v>
      </c>
      <c r="F139" t="s">
        <v>8026</v>
      </c>
      <c r="G139">
        <v>31</v>
      </c>
      <c r="H139">
        <v>5</v>
      </c>
      <c r="I139">
        <v>6</v>
      </c>
      <c r="J139" s="1">
        <v>81.888888888888886</v>
      </c>
      <c r="K139" s="1">
        <f>Sales_Data[[#This Row],[Order Quantity]]*Sales_Data[[#This Row],[Unit Price]]</f>
        <v>491.33333333333331</v>
      </c>
      <c r="L139" s="1">
        <v>50.771111111111111</v>
      </c>
    </row>
    <row r="140" spans="1:12">
      <c r="A140" t="s">
        <v>163</v>
      </c>
      <c r="B140" s="2">
        <v>40944</v>
      </c>
      <c r="C140">
        <v>2</v>
      </c>
      <c r="D140" t="s">
        <v>4</v>
      </c>
      <c r="E140" t="s">
        <v>8168</v>
      </c>
      <c r="F140" t="s">
        <v>8027</v>
      </c>
      <c r="G140">
        <v>6</v>
      </c>
      <c r="H140">
        <v>1</v>
      </c>
      <c r="I140">
        <v>7</v>
      </c>
      <c r="J140" s="1">
        <v>135.48888888888891</v>
      </c>
      <c r="K140" s="1">
        <f>Sales_Data[[#This Row],[Order Quantity]]*Sales_Data[[#This Row],[Unit Price]]</f>
        <v>948.42222222222233</v>
      </c>
      <c r="L140" s="1">
        <v>77.228666666666669</v>
      </c>
    </row>
    <row r="141" spans="1:12">
      <c r="A141" t="s">
        <v>164</v>
      </c>
      <c r="B141" s="2">
        <v>40944</v>
      </c>
      <c r="C141">
        <v>16</v>
      </c>
      <c r="D141" t="s">
        <v>4</v>
      </c>
      <c r="E141" t="s">
        <v>8168</v>
      </c>
      <c r="F141" t="s">
        <v>8025</v>
      </c>
      <c r="G141">
        <v>44</v>
      </c>
      <c r="H141">
        <v>7</v>
      </c>
      <c r="I141">
        <v>7</v>
      </c>
      <c r="J141" s="1">
        <v>99.01111111111112</v>
      </c>
      <c r="K141" s="1">
        <f>Sales_Data[[#This Row],[Order Quantity]]*Sales_Data[[#This Row],[Unit Price]]</f>
        <v>693.07777777777778</v>
      </c>
      <c r="L141" s="1">
        <v>79.208888888888907</v>
      </c>
    </row>
    <row r="142" spans="1:12">
      <c r="A142" t="s">
        <v>165</v>
      </c>
      <c r="B142" s="2">
        <v>40945</v>
      </c>
      <c r="C142">
        <v>9</v>
      </c>
      <c r="D142" t="s">
        <v>4</v>
      </c>
      <c r="E142" t="s">
        <v>8168</v>
      </c>
      <c r="F142" t="s">
        <v>8027</v>
      </c>
      <c r="G142">
        <v>24</v>
      </c>
      <c r="H142">
        <v>4</v>
      </c>
      <c r="I142">
        <v>1</v>
      </c>
      <c r="J142" s="1">
        <v>108.6888888888889</v>
      </c>
      <c r="K142" s="1">
        <f>Sales_Data[[#This Row],[Order Quantity]]*Sales_Data[[#This Row],[Unit Price]]</f>
        <v>108.6888888888889</v>
      </c>
      <c r="L142" s="1">
        <v>82.603555555555559</v>
      </c>
    </row>
    <row r="143" spans="1:12">
      <c r="A143" t="s">
        <v>166</v>
      </c>
      <c r="B143" s="2">
        <v>40945</v>
      </c>
      <c r="C143">
        <v>10</v>
      </c>
      <c r="D143" t="s">
        <v>4</v>
      </c>
      <c r="E143" t="s">
        <v>8168</v>
      </c>
      <c r="F143" t="s">
        <v>8027</v>
      </c>
      <c r="G143">
        <v>27</v>
      </c>
      <c r="H143">
        <v>4</v>
      </c>
      <c r="I143">
        <v>4</v>
      </c>
      <c r="J143" s="1">
        <v>438.47777777777782</v>
      </c>
      <c r="K143" s="1">
        <f>Sales_Data[[#This Row],[Order Quantity]]*Sales_Data[[#This Row],[Unit Price]]</f>
        <v>1753.9111111111113</v>
      </c>
      <c r="L143" s="1">
        <v>184.16066666666666</v>
      </c>
    </row>
    <row r="144" spans="1:12">
      <c r="A144" t="s">
        <v>167</v>
      </c>
      <c r="B144" s="2">
        <v>40945</v>
      </c>
      <c r="C144">
        <v>10</v>
      </c>
      <c r="D144" t="s">
        <v>4</v>
      </c>
      <c r="E144" t="s">
        <v>8168</v>
      </c>
      <c r="F144" t="s">
        <v>8026</v>
      </c>
      <c r="G144">
        <v>29</v>
      </c>
      <c r="H144">
        <v>4</v>
      </c>
      <c r="I144">
        <v>4</v>
      </c>
      <c r="J144" s="1">
        <v>144.42222222222222</v>
      </c>
      <c r="K144" s="1">
        <f>Sales_Data[[#This Row],[Order Quantity]]*Sales_Data[[#This Row],[Unit Price]]</f>
        <v>577.68888888888887</v>
      </c>
      <c r="L144" s="1">
        <v>102.53977777777777</v>
      </c>
    </row>
    <row r="145" spans="1:12">
      <c r="A145" t="s">
        <v>168</v>
      </c>
      <c r="B145" s="2">
        <v>40945</v>
      </c>
      <c r="C145">
        <v>5</v>
      </c>
      <c r="D145" t="s">
        <v>2</v>
      </c>
      <c r="E145" t="s">
        <v>8168</v>
      </c>
      <c r="F145" t="s">
        <v>8027</v>
      </c>
      <c r="G145">
        <v>13</v>
      </c>
      <c r="H145">
        <v>2</v>
      </c>
      <c r="I145">
        <v>1</v>
      </c>
      <c r="J145" s="1">
        <v>646.17777777777781</v>
      </c>
      <c r="K145" s="1">
        <f>Sales_Data[[#This Row],[Order Quantity]]*Sales_Data[[#This Row],[Unit Price]]</f>
        <v>646.17777777777781</v>
      </c>
      <c r="L145" s="1">
        <v>310.16533333333336</v>
      </c>
    </row>
    <row r="146" spans="1:12">
      <c r="A146" t="s">
        <v>169</v>
      </c>
      <c r="B146" s="2">
        <v>40945</v>
      </c>
      <c r="C146">
        <v>7</v>
      </c>
      <c r="D146" t="s">
        <v>2</v>
      </c>
      <c r="E146" t="s">
        <v>8168</v>
      </c>
      <c r="F146" t="s">
        <v>8027</v>
      </c>
      <c r="G146">
        <v>20</v>
      </c>
      <c r="H146">
        <v>3</v>
      </c>
      <c r="I146">
        <v>1</v>
      </c>
      <c r="J146" s="1">
        <v>121.34444444444446</v>
      </c>
      <c r="K146" s="1">
        <f>Sales_Data[[#This Row],[Order Quantity]]*Sales_Data[[#This Row],[Unit Price]]</f>
        <v>121.34444444444446</v>
      </c>
      <c r="L146" s="1">
        <v>72.806666666666672</v>
      </c>
    </row>
    <row r="147" spans="1:12">
      <c r="A147" t="s">
        <v>170</v>
      </c>
      <c r="B147" s="2">
        <v>40945</v>
      </c>
      <c r="C147">
        <v>2</v>
      </c>
      <c r="D147" t="s">
        <v>4</v>
      </c>
      <c r="E147" t="s">
        <v>8168</v>
      </c>
      <c r="F147" t="s">
        <v>8027</v>
      </c>
      <c r="G147">
        <v>6</v>
      </c>
      <c r="H147">
        <v>1</v>
      </c>
      <c r="I147">
        <v>2</v>
      </c>
      <c r="J147" s="1">
        <v>119.11111111111111</v>
      </c>
      <c r="K147" s="1">
        <f>Sales_Data[[#This Row],[Order Quantity]]*Sales_Data[[#This Row],[Unit Price]]</f>
        <v>238.22222222222223</v>
      </c>
      <c r="L147" s="1">
        <v>71.466666666666654</v>
      </c>
    </row>
    <row r="148" spans="1:12">
      <c r="A148" t="s">
        <v>171</v>
      </c>
      <c r="B148" s="2">
        <v>40946</v>
      </c>
      <c r="C148">
        <v>12</v>
      </c>
      <c r="D148" t="s">
        <v>4</v>
      </c>
      <c r="E148" t="s">
        <v>8168</v>
      </c>
      <c r="F148" t="s">
        <v>8026</v>
      </c>
      <c r="G148">
        <v>35</v>
      </c>
      <c r="H148">
        <v>5</v>
      </c>
      <c r="I148">
        <v>2</v>
      </c>
      <c r="J148" s="1">
        <v>446.66666666666669</v>
      </c>
      <c r="K148" s="1">
        <f>Sales_Data[[#This Row],[Order Quantity]]*Sales_Data[[#This Row],[Unit Price]]</f>
        <v>893.33333333333337</v>
      </c>
      <c r="L148" s="1">
        <v>294.8</v>
      </c>
    </row>
    <row r="149" spans="1:12">
      <c r="A149" t="s">
        <v>172</v>
      </c>
      <c r="B149" s="2">
        <v>40946</v>
      </c>
      <c r="C149">
        <v>4</v>
      </c>
      <c r="D149" t="s">
        <v>4</v>
      </c>
      <c r="E149" t="s">
        <v>8168</v>
      </c>
      <c r="F149" t="s">
        <v>8027</v>
      </c>
      <c r="G149">
        <v>10</v>
      </c>
      <c r="H149">
        <v>2</v>
      </c>
      <c r="I149">
        <v>8</v>
      </c>
      <c r="J149" s="1">
        <v>109.43333333333334</v>
      </c>
      <c r="K149" s="1">
        <f>Sales_Data[[#This Row],[Order Quantity]]*Sales_Data[[#This Row],[Unit Price]]</f>
        <v>875.4666666666667</v>
      </c>
      <c r="L149" s="1">
        <v>74.414666666666676</v>
      </c>
    </row>
    <row r="150" spans="1:12">
      <c r="A150" t="s">
        <v>173</v>
      </c>
      <c r="B150" s="2">
        <v>40946</v>
      </c>
      <c r="C150">
        <v>19</v>
      </c>
      <c r="D150" t="s">
        <v>4</v>
      </c>
      <c r="E150" t="s">
        <v>8168</v>
      </c>
      <c r="F150" t="s">
        <v>8028</v>
      </c>
      <c r="G150">
        <v>54</v>
      </c>
      <c r="H150">
        <v>8</v>
      </c>
      <c r="I150">
        <v>7</v>
      </c>
      <c r="J150" s="1">
        <v>25.311111111111114</v>
      </c>
      <c r="K150" s="1">
        <f>Sales_Data[[#This Row],[Order Quantity]]*Sales_Data[[#This Row],[Unit Price]]</f>
        <v>177.17777777777781</v>
      </c>
      <c r="L150" s="1">
        <v>11.136888888888889</v>
      </c>
    </row>
    <row r="151" spans="1:12">
      <c r="A151" t="s">
        <v>174</v>
      </c>
      <c r="B151" s="2">
        <v>40946</v>
      </c>
      <c r="C151">
        <v>2</v>
      </c>
      <c r="D151" t="s">
        <v>4</v>
      </c>
      <c r="E151" t="s">
        <v>8168</v>
      </c>
      <c r="F151" t="s">
        <v>8027</v>
      </c>
      <c r="G151">
        <v>6</v>
      </c>
      <c r="H151">
        <v>1</v>
      </c>
      <c r="I151">
        <v>4</v>
      </c>
      <c r="J151" s="1">
        <v>443.68888888888893</v>
      </c>
      <c r="K151" s="1">
        <f>Sales_Data[[#This Row],[Order Quantity]]*Sales_Data[[#This Row],[Unit Price]]</f>
        <v>1774.7555555555557</v>
      </c>
      <c r="L151" s="1">
        <v>368.26177777777781</v>
      </c>
    </row>
    <row r="152" spans="1:12">
      <c r="A152" t="s">
        <v>175</v>
      </c>
      <c r="B152" s="2">
        <v>40946</v>
      </c>
      <c r="C152">
        <v>9</v>
      </c>
      <c r="D152" t="s">
        <v>2</v>
      </c>
      <c r="E152" t="s">
        <v>8168</v>
      </c>
      <c r="F152" t="s">
        <v>8027</v>
      </c>
      <c r="G152">
        <v>26</v>
      </c>
      <c r="H152">
        <v>4</v>
      </c>
      <c r="I152">
        <v>4</v>
      </c>
      <c r="J152" s="1">
        <v>24.566666666666666</v>
      </c>
      <c r="K152" s="1">
        <f>Sales_Data[[#This Row],[Order Quantity]]*Sales_Data[[#This Row],[Unit Price]]</f>
        <v>98.266666666666666</v>
      </c>
      <c r="L152" s="1">
        <v>20.635999999999999</v>
      </c>
    </row>
    <row r="153" spans="1:12">
      <c r="A153" t="s">
        <v>176</v>
      </c>
      <c r="B153" s="2">
        <v>40946</v>
      </c>
      <c r="C153">
        <v>6</v>
      </c>
      <c r="D153" t="s">
        <v>2</v>
      </c>
      <c r="E153" t="s">
        <v>8168</v>
      </c>
      <c r="F153" t="s">
        <v>8027</v>
      </c>
      <c r="G153">
        <v>16</v>
      </c>
      <c r="H153">
        <v>3</v>
      </c>
      <c r="I153">
        <v>8</v>
      </c>
      <c r="J153" s="1">
        <v>372.9666666666667</v>
      </c>
      <c r="K153" s="1">
        <f>Sales_Data[[#This Row],[Order Quantity]]*Sales_Data[[#This Row],[Unit Price]]</f>
        <v>2983.7333333333336</v>
      </c>
      <c r="L153" s="1">
        <v>313.29200000000003</v>
      </c>
    </row>
    <row r="154" spans="1:12">
      <c r="A154" t="s">
        <v>177</v>
      </c>
      <c r="B154" s="2">
        <v>40946</v>
      </c>
      <c r="C154">
        <v>18</v>
      </c>
      <c r="D154" t="s">
        <v>4</v>
      </c>
      <c r="E154" t="s">
        <v>8168</v>
      </c>
      <c r="F154" t="s">
        <v>8025</v>
      </c>
      <c r="G154">
        <v>51</v>
      </c>
      <c r="H154">
        <v>7</v>
      </c>
      <c r="I154">
        <v>6</v>
      </c>
      <c r="J154" s="1">
        <v>189.08888888888887</v>
      </c>
      <c r="K154" s="1">
        <f>Sales_Data[[#This Row],[Order Quantity]]*Sales_Data[[#This Row],[Unit Price]]</f>
        <v>1134.5333333333333</v>
      </c>
      <c r="L154" s="1">
        <v>128.58044444444445</v>
      </c>
    </row>
    <row r="155" spans="1:12">
      <c r="A155" t="s">
        <v>178</v>
      </c>
      <c r="B155" s="2">
        <v>40946</v>
      </c>
      <c r="C155">
        <v>16</v>
      </c>
      <c r="D155" t="s">
        <v>4</v>
      </c>
      <c r="E155" t="s">
        <v>8168</v>
      </c>
      <c r="F155" t="s">
        <v>8025</v>
      </c>
      <c r="G155">
        <v>44</v>
      </c>
      <c r="H155">
        <v>7</v>
      </c>
      <c r="I155">
        <v>6</v>
      </c>
      <c r="J155" s="1">
        <v>285.12222222222221</v>
      </c>
      <c r="K155" s="1">
        <f>Sales_Data[[#This Row],[Order Quantity]]*Sales_Data[[#This Row],[Unit Price]]</f>
        <v>1710.7333333333331</v>
      </c>
      <c r="L155" s="1">
        <v>242.35388888888889</v>
      </c>
    </row>
    <row r="156" spans="1:12">
      <c r="A156" t="s">
        <v>179</v>
      </c>
      <c r="B156" s="2">
        <v>40946</v>
      </c>
      <c r="C156">
        <v>6</v>
      </c>
      <c r="D156" t="s">
        <v>4</v>
      </c>
      <c r="E156" t="s">
        <v>8168</v>
      </c>
      <c r="F156" t="s">
        <v>8027</v>
      </c>
      <c r="G156">
        <v>16</v>
      </c>
      <c r="H156">
        <v>3</v>
      </c>
      <c r="I156">
        <v>7</v>
      </c>
      <c r="J156" s="1">
        <v>24.566666666666666</v>
      </c>
      <c r="K156" s="1">
        <f>Sales_Data[[#This Row],[Order Quantity]]*Sales_Data[[#This Row],[Unit Price]]</f>
        <v>171.96666666666667</v>
      </c>
      <c r="L156" s="1">
        <v>14.002999999999998</v>
      </c>
    </row>
    <row r="157" spans="1:12">
      <c r="A157" t="s">
        <v>180</v>
      </c>
      <c r="B157" s="2">
        <v>40946</v>
      </c>
      <c r="C157">
        <v>14</v>
      </c>
      <c r="D157" t="s">
        <v>4</v>
      </c>
      <c r="E157" t="s">
        <v>8168</v>
      </c>
      <c r="F157" t="s">
        <v>8026</v>
      </c>
      <c r="G157">
        <v>40</v>
      </c>
      <c r="H157">
        <v>6</v>
      </c>
      <c r="I157">
        <v>4</v>
      </c>
      <c r="J157" s="1">
        <v>198.02222222222224</v>
      </c>
      <c r="K157" s="1">
        <f>Sales_Data[[#This Row],[Order Quantity]]*Sales_Data[[#This Row],[Unit Price]]</f>
        <v>792.08888888888896</v>
      </c>
      <c r="L157" s="1">
        <v>108.91222222222224</v>
      </c>
    </row>
    <row r="158" spans="1:12">
      <c r="A158" t="s">
        <v>181</v>
      </c>
      <c r="B158" s="2">
        <v>40947</v>
      </c>
      <c r="C158">
        <v>6</v>
      </c>
      <c r="D158" t="s">
        <v>4</v>
      </c>
      <c r="E158" t="s">
        <v>8168</v>
      </c>
      <c r="F158" t="s">
        <v>8027</v>
      </c>
      <c r="G158">
        <v>15</v>
      </c>
      <c r="H158">
        <v>3</v>
      </c>
      <c r="I158">
        <v>1</v>
      </c>
      <c r="J158" s="1">
        <v>222.58888888888887</v>
      </c>
      <c r="K158" s="1">
        <f>Sales_Data[[#This Row],[Order Quantity]]*Sales_Data[[#This Row],[Unit Price]]</f>
        <v>222.58888888888887</v>
      </c>
      <c r="L158" s="1">
        <v>89.035555555555561</v>
      </c>
    </row>
    <row r="159" spans="1:12">
      <c r="A159" t="s">
        <v>182</v>
      </c>
      <c r="B159" s="2">
        <v>40947</v>
      </c>
      <c r="C159">
        <v>2</v>
      </c>
      <c r="D159" t="s">
        <v>4</v>
      </c>
      <c r="E159" t="s">
        <v>8168</v>
      </c>
      <c r="F159" t="s">
        <v>8027</v>
      </c>
      <c r="G159">
        <v>6</v>
      </c>
      <c r="H159">
        <v>1</v>
      </c>
      <c r="I159">
        <v>1</v>
      </c>
      <c r="J159" s="1">
        <v>265.02222222222224</v>
      </c>
      <c r="K159" s="1">
        <f>Sales_Data[[#This Row],[Order Quantity]]*Sales_Data[[#This Row],[Unit Price]]</f>
        <v>265.02222222222224</v>
      </c>
      <c r="L159" s="1">
        <v>166.96400000000003</v>
      </c>
    </row>
    <row r="160" spans="1:12">
      <c r="A160" t="s">
        <v>183</v>
      </c>
      <c r="B160" s="2">
        <v>40947</v>
      </c>
      <c r="C160">
        <v>1</v>
      </c>
      <c r="D160" t="s">
        <v>4</v>
      </c>
      <c r="E160" t="s">
        <v>8168</v>
      </c>
      <c r="F160" t="s">
        <v>8027</v>
      </c>
      <c r="G160">
        <v>2</v>
      </c>
      <c r="H160">
        <v>1</v>
      </c>
      <c r="I160">
        <v>1</v>
      </c>
      <c r="J160" s="1">
        <v>247.89999999999998</v>
      </c>
      <c r="K160" s="1">
        <f>Sales_Data[[#This Row],[Order Quantity]]*Sales_Data[[#This Row],[Unit Price]]</f>
        <v>247.89999999999998</v>
      </c>
      <c r="L160" s="1">
        <v>198.32000000000002</v>
      </c>
    </row>
    <row r="161" spans="1:12">
      <c r="A161" t="s">
        <v>184</v>
      </c>
      <c r="B161" s="2">
        <v>40947</v>
      </c>
      <c r="C161">
        <v>7</v>
      </c>
      <c r="D161" t="s">
        <v>4</v>
      </c>
      <c r="E161" t="s">
        <v>8168</v>
      </c>
      <c r="F161" t="s">
        <v>8027</v>
      </c>
      <c r="G161">
        <v>19</v>
      </c>
      <c r="H161">
        <v>3</v>
      </c>
      <c r="I161">
        <v>1</v>
      </c>
      <c r="J161" s="1">
        <v>111.66666666666667</v>
      </c>
      <c r="K161" s="1">
        <f>Sales_Data[[#This Row],[Order Quantity]]*Sales_Data[[#This Row],[Unit Price]]</f>
        <v>111.66666666666667</v>
      </c>
      <c r="L161" s="1">
        <v>45.783333333333331</v>
      </c>
    </row>
    <row r="162" spans="1:12">
      <c r="A162" t="s">
        <v>185</v>
      </c>
      <c r="B162" s="2">
        <v>40947</v>
      </c>
      <c r="C162">
        <v>16</v>
      </c>
      <c r="D162" t="s">
        <v>2</v>
      </c>
      <c r="E162" t="s">
        <v>8168</v>
      </c>
      <c r="F162" t="s">
        <v>8025</v>
      </c>
      <c r="G162">
        <v>46</v>
      </c>
      <c r="H162">
        <v>7</v>
      </c>
      <c r="I162">
        <v>2</v>
      </c>
      <c r="J162" s="1">
        <v>299.26666666666665</v>
      </c>
      <c r="K162" s="1">
        <f>Sales_Data[[#This Row],[Order Quantity]]*Sales_Data[[#This Row],[Unit Price]]</f>
        <v>598.5333333333333</v>
      </c>
      <c r="L162" s="1">
        <v>215.47200000000001</v>
      </c>
    </row>
    <row r="163" spans="1:12">
      <c r="A163" t="s">
        <v>186</v>
      </c>
      <c r="B163" s="2">
        <v>40947</v>
      </c>
      <c r="C163">
        <v>6</v>
      </c>
      <c r="D163" t="s">
        <v>4</v>
      </c>
      <c r="E163" t="s">
        <v>8168</v>
      </c>
      <c r="F163" t="s">
        <v>8027</v>
      </c>
      <c r="G163">
        <v>18</v>
      </c>
      <c r="H163">
        <v>3</v>
      </c>
      <c r="I163">
        <v>7</v>
      </c>
      <c r="J163" s="1">
        <v>122.83333333333333</v>
      </c>
      <c r="K163" s="1">
        <f>Sales_Data[[#This Row],[Order Quantity]]*Sales_Data[[#This Row],[Unit Price]]</f>
        <v>859.83333333333326</v>
      </c>
      <c r="L163" s="1">
        <v>72.471666666666664</v>
      </c>
    </row>
    <row r="164" spans="1:12">
      <c r="A164" t="s">
        <v>187</v>
      </c>
      <c r="B164" s="2">
        <v>40948</v>
      </c>
      <c r="C164">
        <v>5</v>
      </c>
      <c r="D164" t="s">
        <v>2</v>
      </c>
      <c r="E164" t="s">
        <v>8168</v>
      </c>
      <c r="F164" t="s">
        <v>8027</v>
      </c>
      <c r="G164">
        <v>14</v>
      </c>
      <c r="H164">
        <v>2</v>
      </c>
      <c r="I164">
        <v>1</v>
      </c>
      <c r="J164" s="1">
        <v>212.16666666666666</v>
      </c>
      <c r="K164" s="1">
        <f>Sales_Data[[#This Row],[Order Quantity]]*Sales_Data[[#This Row],[Unit Price]]</f>
        <v>212.16666666666666</v>
      </c>
      <c r="L164" s="1">
        <v>120.935</v>
      </c>
    </row>
    <row r="165" spans="1:12">
      <c r="A165" t="s">
        <v>188</v>
      </c>
      <c r="B165" s="2">
        <v>40948</v>
      </c>
      <c r="C165">
        <v>10</v>
      </c>
      <c r="D165" t="s">
        <v>2</v>
      </c>
      <c r="E165" t="s">
        <v>8168</v>
      </c>
      <c r="F165" t="s">
        <v>8026</v>
      </c>
      <c r="G165">
        <v>28</v>
      </c>
      <c r="H165">
        <v>4</v>
      </c>
      <c r="I165">
        <v>7</v>
      </c>
      <c r="J165" s="1">
        <v>124.32222222222224</v>
      </c>
      <c r="K165" s="1">
        <f>Sales_Data[[#This Row],[Order Quantity]]*Sales_Data[[#This Row],[Unit Price]]</f>
        <v>870.2555555555557</v>
      </c>
      <c r="L165" s="1">
        <v>94.484888888888889</v>
      </c>
    </row>
    <row r="166" spans="1:12">
      <c r="A166" t="s">
        <v>189</v>
      </c>
      <c r="B166" s="2">
        <v>40948</v>
      </c>
      <c r="C166">
        <v>6</v>
      </c>
      <c r="D166" t="s">
        <v>4</v>
      </c>
      <c r="E166" t="s">
        <v>8168</v>
      </c>
      <c r="F166" t="s">
        <v>8027</v>
      </c>
      <c r="G166">
        <v>15</v>
      </c>
      <c r="H166">
        <v>3</v>
      </c>
      <c r="I166">
        <v>5</v>
      </c>
      <c r="J166" s="1">
        <v>115.38888888888889</v>
      </c>
      <c r="K166" s="1">
        <f>Sales_Data[[#This Row],[Order Quantity]]*Sales_Data[[#This Row],[Unit Price]]</f>
        <v>576.94444444444446</v>
      </c>
      <c r="L166" s="1">
        <v>84.233888888888885</v>
      </c>
    </row>
    <row r="167" spans="1:12">
      <c r="A167" t="s">
        <v>190</v>
      </c>
      <c r="B167" s="2">
        <v>40948</v>
      </c>
      <c r="C167">
        <v>7</v>
      </c>
      <c r="D167" t="s">
        <v>2</v>
      </c>
      <c r="E167" t="s">
        <v>8168</v>
      </c>
      <c r="F167" t="s">
        <v>8027</v>
      </c>
      <c r="G167">
        <v>20</v>
      </c>
      <c r="H167">
        <v>3</v>
      </c>
      <c r="I167">
        <v>4</v>
      </c>
      <c r="J167" s="1">
        <v>702.75555555555559</v>
      </c>
      <c r="K167" s="1">
        <f>Sales_Data[[#This Row],[Order Quantity]]*Sales_Data[[#This Row],[Unit Price]]</f>
        <v>2811.0222222222224</v>
      </c>
      <c r="L167" s="1">
        <v>477.87377777777783</v>
      </c>
    </row>
    <row r="168" spans="1:12">
      <c r="A168" t="s">
        <v>191</v>
      </c>
      <c r="B168" s="2">
        <v>40949</v>
      </c>
      <c r="C168">
        <v>1</v>
      </c>
      <c r="D168" t="s">
        <v>4</v>
      </c>
      <c r="E168" t="s">
        <v>8168</v>
      </c>
      <c r="F168" t="s">
        <v>8027</v>
      </c>
      <c r="G168">
        <v>3</v>
      </c>
      <c r="H168">
        <v>1</v>
      </c>
      <c r="I168">
        <v>1</v>
      </c>
      <c r="J168" s="1">
        <v>111.66666666666667</v>
      </c>
      <c r="K168" s="1">
        <f>Sales_Data[[#This Row],[Order Quantity]]*Sales_Data[[#This Row],[Unit Price]]</f>
        <v>111.66666666666667</v>
      </c>
      <c r="L168" s="1">
        <v>55.833333333333336</v>
      </c>
    </row>
    <row r="169" spans="1:12">
      <c r="A169" t="s">
        <v>192</v>
      </c>
      <c r="B169" s="2">
        <v>40949</v>
      </c>
      <c r="C169">
        <v>10</v>
      </c>
      <c r="D169" t="s">
        <v>2</v>
      </c>
      <c r="E169" t="s">
        <v>8168</v>
      </c>
      <c r="F169" t="s">
        <v>8026</v>
      </c>
      <c r="G169">
        <v>28</v>
      </c>
      <c r="H169">
        <v>4</v>
      </c>
      <c r="I169">
        <v>8</v>
      </c>
      <c r="J169" s="1">
        <v>143.67777777777781</v>
      </c>
      <c r="K169" s="1">
        <f>Sales_Data[[#This Row],[Order Quantity]]*Sales_Data[[#This Row],[Unit Price]]</f>
        <v>1149.4222222222224</v>
      </c>
      <c r="L169" s="1">
        <v>73.27566666666668</v>
      </c>
    </row>
    <row r="170" spans="1:12">
      <c r="A170" t="s">
        <v>193</v>
      </c>
      <c r="B170" s="2">
        <v>40949</v>
      </c>
      <c r="C170">
        <v>5</v>
      </c>
      <c r="D170" t="s">
        <v>4</v>
      </c>
      <c r="E170" t="s">
        <v>8168</v>
      </c>
      <c r="F170" t="s">
        <v>8027</v>
      </c>
      <c r="G170">
        <v>12</v>
      </c>
      <c r="H170">
        <v>2</v>
      </c>
      <c r="I170">
        <v>6</v>
      </c>
      <c r="J170" s="1">
        <v>93.800000000000011</v>
      </c>
      <c r="K170" s="1">
        <f>Sales_Data[[#This Row],[Order Quantity]]*Sales_Data[[#This Row],[Unit Price]]</f>
        <v>562.80000000000007</v>
      </c>
      <c r="L170" s="1">
        <v>60.032000000000004</v>
      </c>
    </row>
    <row r="171" spans="1:12">
      <c r="A171" t="s">
        <v>194</v>
      </c>
      <c r="B171" s="2">
        <v>40949</v>
      </c>
      <c r="C171">
        <v>18</v>
      </c>
      <c r="D171" t="s">
        <v>4</v>
      </c>
      <c r="E171" t="s">
        <v>8168</v>
      </c>
      <c r="F171" t="s">
        <v>8025</v>
      </c>
      <c r="G171">
        <v>51</v>
      </c>
      <c r="H171">
        <v>7</v>
      </c>
      <c r="I171">
        <v>8</v>
      </c>
      <c r="J171" s="1">
        <v>27.544444444444444</v>
      </c>
      <c r="K171" s="1">
        <f>Sales_Data[[#This Row],[Order Quantity]]*Sales_Data[[#This Row],[Unit Price]]</f>
        <v>220.35555555555555</v>
      </c>
      <c r="L171" s="1">
        <v>21.760111111111112</v>
      </c>
    </row>
    <row r="172" spans="1:12">
      <c r="A172" t="s">
        <v>195</v>
      </c>
      <c r="B172" s="2">
        <v>40949</v>
      </c>
      <c r="C172">
        <v>12</v>
      </c>
      <c r="D172" t="s">
        <v>4</v>
      </c>
      <c r="E172" t="s">
        <v>8168</v>
      </c>
      <c r="F172" t="s">
        <v>8026</v>
      </c>
      <c r="G172">
        <v>35</v>
      </c>
      <c r="H172">
        <v>5</v>
      </c>
      <c r="I172">
        <v>8</v>
      </c>
      <c r="J172" s="1">
        <v>19.355555555555558</v>
      </c>
      <c r="K172" s="1">
        <f>Sales_Data[[#This Row],[Order Quantity]]*Sales_Data[[#This Row],[Unit Price]]</f>
        <v>154.84444444444446</v>
      </c>
      <c r="L172" s="1">
        <v>15.484444444444446</v>
      </c>
    </row>
    <row r="173" spans="1:12">
      <c r="A173" t="s">
        <v>196</v>
      </c>
      <c r="B173" s="2">
        <v>40949</v>
      </c>
      <c r="C173">
        <v>16</v>
      </c>
      <c r="D173" t="s">
        <v>4</v>
      </c>
      <c r="E173" t="s">
        <v>8168</v>
      </c>
      <c r="F173" t="s">
        <v>8025</v>
      </c>
      <c r="G173">
        <v>44</v>
      </c>
      <c r="H173">
        <v>7</v>
      </c>
      <c r="I173">
        <v>2</v>
      </c>
      <c r="J173" s="1">
        <v>113.90000000000002</v>
      </c>
      <c r="K173" s="1">
        <f>Sales_Data[[#This Row],[Order Quantity]]*Sales_Data[[#This Row],[Unit Price]]</f>
        <v>227.80000000000004</v>
      </c>
      <c r="L173" s="1">
        <v>78.591000000000008</v>
      </c>
    </row>
    <row r="174" spans="1:12">
      <c r="A174" t="s">
        <v>197</v>
      </c>
      <c r="B174" s="2">
        <v>40949</v>
      </c>
      <c r="C174">
        <v>19</v>
      </c>
      <c r="D174" t="s">
        <v>3</v>
      </c>
      <c r="E174" t="s">
        <v>8168</v>
      </c>
      <c r="F174" t="s">
        <v>8028</v>
      </c>
      <c r="G174">
        <v>54</v>
      </c>
      <c r="H174">
        <v>8</v>
      </c>
      <c r="I174">
        <v>9</v>
      </c>
      <c r="J174" s="1">
        <v>340.95555555555552</v>
      </c>
      <c r="K174" s="1">
        <f>Sales_Data[[#This Row],[Order Quantity]]*Sales_Data[[#This Row],[Unit Price]]</f>
        <v>3068.5999999999995</v>
      </c>
      <c r="L174" s="1">
        <v>255.71666666666664</v>
      </c>
    </row>
    <row r="175" spans="1:12">
      <c r="A175" t="s">
        <v>198</v>
      </c>
      <c r="B175" s="2">
        <v>40950</v>
      </c>
      <c r="C175">
        <v>7</v>
      </c>
      <c r="D175" t="s">
        <v>2</v>
      </c>
      <c r="E175" t="s">
        <v>8168</v>
      </c>
      <c r="F175" t="s">
        <v>8027</v>
      </c>
      <c r="G175">
        <v>20</v>
      </c>
      <c r="H175">
        <v>3</v>
      </c>
      <c r="I175">
        <v>9</v>
      </c>
      <c r="J175" s="1">
        <v>26.8</v>
      </c>
      <c r="K175" s="1">
        <f>Sales_Data[[#This Row],[Order Quantity]]*Sales_Data[[#This Row],[Unit Price]]</f>
        <v>241.20000000000002</v>
      </c>
      <c r="L175" s="1">
        <v>12.864000000000001</v>
      </c>
    </row>
    <row r="176" spans="1:12">
      <c r="A176" t="s">
        <v>199</v>
      </c>
      <c r="B176" s="2">
        <v>40950</v>
      </c>
      <c r="C176">
        <v>11</v>
      </c>
      <c r="D176" t="s">
        <v>2</v>
      </c>
      <c r="E176" t="s">
        <v>8168</v>
      </c>
      <c r="F176" t="s">
        <v>8026</v>
      </c>
      <c r="G176">
        <v>32</v>
      </c>
      <c r="H176">
        <v>5</v>
      </c>
      <c r="I176">
        <v>9</v>
      </c>
      <c r="J176" s="1">
        <v>19.355555555555558</v>
      </c>
      <c r="K176" s="1">
        <f>Sales_Data[[#This Row],[Order Quantity]]*Sales_Data[[#This Row],[Unit Price]]</f>
        <v>174.20000000000002</v>
      </c>
      <c r="L176" s="1">
        <v>15.484444444444446</v>
      </c>
    </row>
    <row r="177" spans="1:12">
      <c r="A177" t="s">
        <v>200</v>
      </c>
      <c r="B177" s="2">
        <v>40950</v>
      </c>
      <c r="C177">
        <v>2</v>
      </c>
      <c r="D177" t="s">
        <v>3</v>
      </c>
      <c r="E177" t="s">
        <v>8168</v>
      </c>
      <c r="F177" t="s">
        <v>8027</v>
      </c>
      <c r="G177">
        <v>5</v>
      </c>
      <c r="H177">
        <v>1</v>
      </c>
      <c r="I177">
        <v>8</v>
      </c>
      <c r="J177" s="1">
        <v>278.42222222222222</v>
      </c>
      <c r="K177" s="1">
        <f>Sales_Data[[#This Row],[Order Quantity]]*Sales_Data[[#This Row],[Unit Price]]</f>
        <v>2227.3777777777777</v>
      </c>
      <c r="L177" s="1">
        <v>200.46400000000003</v>
      </c>
    </row>
    <row r="178" spans="1:12">
      <c r="A178" t="s">
        <v>201</v>
      </c>
      <c r="B178" s="2">
        <v>40950</v>
      </c>
      <c r="C178">
        <v>13</v>
      </c>
      <c r="D178" t="s">
        <v>4</v>
      </c>
      <c r="E178" t="s">
        <v>8168</v>
      </c>
      <c r="F178" t="s">
        <v>8026</v>
      </c>
      <c r="G178">
        <v>37</v>
      </c>
      <c r="H178">
        <v>6</v>
      </c>
      <c r="I178">
        <v>1</v>
      </c>
      <c r="J178" s="1">
        <v>288.84444444444443</v>
      </c>
      <c r="K178" s="1">
        <f>Sales_Data[[#This Row],[Order Quantity]]*Sales_Data[[#This Row],[Unit Price]]</f>
        <v>288.84444444444443</v>
      </c>
      <c r="L178" s="1">
        <v>181.97200000000001</v>
      </c>
    </row>
    <row r="179" spans="1:12">
      <c r="A179" t="s">
        <v>202</v>
      </c>
      <c r="B179" s="2">
        <v>40950</v>
      </c>
      <c r="C179">
        <v>9</v>
      </c>
      <c r="D179" t="s">
        <v>3</v>
      </c>
      <c r="E179" t="s">
        <v>8168</v>
      </c>
      <c r="F179" t="s">
        <v>8027</v>
      </c>
      <c r="G179">
        <v>24</v>
      </c>
      <c r="H179">
        <v>4</v>
      </c>
      <c r="I179">
        <v>1</v>
      </c>
      <c r="J179" s="1">
        <v>253.11111111111111</v>
      </c>
      <c r="K179" s="1">
        <f>Sales_Data[[#This Row],[Order Quantity]]*Sales_Data[[#This Row],[Unit Price]]</f>
        <v>253.11111111111111</v>
      </c>
      <c r="L179" s="1">
        <v>167.05333333333334</v>
      </c>
    </row>
    <row r="180" spans="1:12">
      <c r="A180" t="s">
        <v>203</v>
      </c>
      <c r="B180" s="2">
        <v>40950</v>
      </c>
      <c r="C180">
        <v>20</v>
      </c>
      <c r="D180" t="s">
        <v>4</v>
      </c>
      <c r="E180" t="s">
        <v>8168</v>
      </c>
      <c r="F180" t="s">
        <v>8028</v>
      </c>
      <c r="G180">
        <v>56</v>
      </c>
      <c r="H180">
        <v>8</v>
      </c>
      <c r="I180">
        <v>5</v>
      </c>
      <c r="J180" s="1">
        <v>121.34444444444446</v>
      </c>
      <c r="K180" s="1">
        <f>Sales_Data[[#This Row],[Order Quantity]]*Sales_Data[[#This Row],[Unit Price]]</f>
        <v>606.72222222222229</v>
      </c>
      <c r="L180" s="1">
        <v>65.52600000000001</v>
      </c>
    </row>
    <row r="181" spans="1:12">
      <c r="A181" t="s">
        <v>204</v>
      </c>
      <c r="B181" s="2">
        <v>40950</v>
      </c>
      <c r="C181">
        <v>3</v>
      </c>
      <c r="D181" t="s">
        <v>4</v>
      </c>
      <c r="E181" t="s">
        <v>8168</v>
      </c>
      <c r="F181" t="s">
        <v>8027</v>
      </c>
      <c r="G181">
        <v>7</v>
      </c>
      <c r="H181">
        <v>1</v>
      </c>
      <c r="I181">
        <v>4</v>
      </c>
      <c r="J181" s="1">
        <v>126.55555555555556</v>
      </c>
      <c r="K181" s="1">
        <f>Sales_Data[[#This Row],[Order Quantity]]*Sales_Data[[#This Row],[Unit Price]]</f>
        <v>506.22222222222223</v>
      </c>
      <c r="L181" s="1">
        <v>103.77555555555554</v>
      </c>
    </row>
    <row r="182" spans="1:12">
      <c r="A182" t="s">
        <v>205</v>
      </c>
      <c r="B182" s="2">
        <v>40950</v>
      </c>
      <c r="C182">
        <v>19</v>
      </c>
      <c r="D182" t="s">
        <v>3</v>
      </c>
      <c r="E182" t="s">
        <v>8168</v>
      </c>
      <c r="F182" t="s">
        <v>8028</v>
      </c>
      <c r="G182">
        <v>54</v>
      </c>
      <c r="H182">
        <v>8</v>
      </c>
      <c r="I182">
        <v>4</v>
      </c>
      <c r="J182" s="1">
        <v>186.11111111111111</v>
      </c>
      <c r="K182" s="1">
        <f>Sales_Data[[#This Row],[Order Quantity]]*Sales_Data[[#This Row],[Unit Price]]</f>
        <v>744.44444444444446</v>
      </c>
      <c r="L182" s="1">
        <v>119.11111111111111</v>
      </c>
    </row>
    <row r="183" spans="1:12">
      <c r="A183" t="s">
        <v>206</v>
      </c>
      <c r="B183" s="2">
        <v>40951</v>
      </c>
      <c r="C183">
        <v>13</v>
      </c>
      <c r="D183" t="s">
        <v>3</v>
      </c>
      <c r="E183" t="s">
        <v>8168</v>
      </c>
      <c r="F183" t="s">
        <v>8026</v>
      </c>
      <c r="G183">
        <v>36</v>
      </c>
      <c r="H183">
        <v>5</v>
      </c>
      <c r="I183">
        <v>5</v>
      </c>
      <c r="J183" s="1">
        <v>112.41111111111111</v>
      </c>
      <c r="K183" s="1">
        <f>Sales_Data[[#This Row],[Order Quantity]]*Sales_Data[[#This Row],[Unit Price]]</f>
        <v>562.05555555555554</v>
      </c>
      <c r="L183" s="1">
        <v>76.439555555555572</v>
      </c>
    </row>
    <row r="184" spans="1:12">
      <c r="A184" t="s">
        <v>207</v>
      </c>
      <c r="B184" s="2">
        <v>40951</v>
      </c>
      <c r="C184">
        <v>7</v>
      </c>
      <c r="D184" t="s">
        <v>4</v>
      </c>
      <c r="E184" t="s">
        <v>8168</v>
      </c>
      <c r="F184" t="s">
        <v>8027</v>
      </c>
      <c r="G184">
        <v>21</v>
      </c>
      <c r="H184">
        <v>3</v>
      </c>
      <c r="I184">
        <v>3</v>
      </c>
      <c r="J184" s="1">
        <v>104.22222222222223</v>
      </c>
      <c r="K184" s="1">
        <f>Sales_Data[[#This Row],[Order Quantity]]*Sales_Data[[#This Row],[Unit Price]]</f>
        <v>312.66666666666669</v>
      </c>
      <c r="L184" s="1">
        <v>45.857777777777784</v>
      </c>
    </row>
    <row r="185" spans="1:12">
      <c r="A185" t="s">
        <v>208</v>
      </c>
      <c r="B185" s="2">
        <v>40952</v>
      </c>
      <c r="C185">
        <v>3</v>
      </c>
      <c r="D185" t="s">
        <v>2</v>
      </c>
      <c r="E185" t="s">
        <v>8168</v>
      </c>
      <c r="F185" t="s">
        <v>8027</v>
      </c>
      <c r="G185">
        <v>9</v>
      </c>
      <c r="H185">
        <v>2</v>
      </c>
      <c r="I185">
        <v>1</v>
      </c>
      <c r="J185" s="1">
        <v>285.12222222222221</v>
      </c>
      <c r="K185" s="1">
        <f>Sales_Data[[#This Row],[Order Quantity]]*Sales_Data[[#This Row],[Unit Price]]</f>
        <v>285.12222222222221</v>
      </c>
      <c r="L185" s="1">
        <v>116.9001111111111</v>
      </c>
    </row>
    <row r="186" spans="1:12">
      <c r="A186" t="s">
        <v>209</v>
      </c>
      <c r="B186" s="2">
        <v>40952</v>
      </c>
      <c r="C186">
        <v>10</v>
      </c>
      <c r="D186" t="s">
        <v>4</v>
      </c>
      <c r="E186" t="s">
        <v>8168</v>
      </c>
      <c r="F186" t="s">
        <v>8026</v>
      </c>
      <c r="G186">
        <v>28</v>
      </c>
      <c r="H186">
        <v>4</v>
      </c>
      <c r="I186">
        <v>5</v>
      </c>
      <c r="J186" s="1">
        <v>96.777777777777771</v>
      </c>
      <c r="K186" s="1">
        <f>Sales_Data[[#This Row],[Order Quantity]]*Sales_Data[[#This Row],[Unit Price]]</f>
        <v>483.88888888888886</v>
      </c>
      <c r="L186" s="1">
        <v>41.614444444444445</v>
      </c>
    </row>
    <row r="187" spans="1:12">
      <c r="A187" t="s">
        <v>210</v>
      </c>
      <c r="B187" s="2">
        <v>40952</v>
      </c>
      <c r="C187">
        <v>5</v>
      </c>
      <c r="D187" t="s">
        <v>4</v>
      </c>
      <c r="E187" t="s">
        <v>8168</v>
      </c>
      <c r="F187" t="s">
        <v>8027</v>
      </c>
      <c r="G187">
        <v>13</v>
      </c>
      <c r="H187">
        <v>2</v>
      </c>
      <c r="I187">
        <v>6</v>
      </c>
      <c r="J187" s="1">
        <v>276.18888888888893</v>
      </c>
      <c r="K187" s="1">
        <f>Sales_Data[[#This Row],[Order Quantity]]*Sales_Data[[#This Row],[Unit Price]]</f>
        <v>1657.1333333333337</v>
      </c>
      <c r="L187" s="1">
        <v>198.85600000000002</v>
      </c>
    </row>
    <row r="188" spans="1:12">
      <c r="A188" t="s">
        <v>211</v>
      </c>
      <c r="B188" s="2">
        <v>40953</v>
      </c>
      <c r="C188">
        <v>20</v>
      </c>
      <c r="D188" t="s">
        <v>2</v>
      </c>
      <c r="E188" t="s">
        <v>8168</v>
      </c>
      <c r="F188" t="s">
        <v>8028</v>
      </c>
      <c r="G188">
        <v>58</v>
      </c>
      <c r="H188">
        <v>8</v>
      </c>
      <c r="I188">
        <v>2</v>
      </c>
      <c r="J188" s="1">
        <v>260.55555555555554</v>
      </c>
      <c r="K188" s="1">
        <f>Sales_Data[[#This Row],[Order Quantity]]*Sales_Data[[#This Row],[Unit Price]]</f>
        <v>521.11111111111109</v>
      </c>
      <c r="L188" s="1">
        <v>213.65555555555554</v>
      </c>
    </row>
    <row r="189" spans="1:12">
      <c r="A189" t="s">
        <v>212</v>
      </c>
      <c r="B189" s="2">
        <v>40953</v>
      </c>
      <c r="C189">
        <v>3</v>
      </c>
      <c r="D189" t="s">
        <v>2</v>
      </c>
      <c r="E189" t="s">
        <v>8168</v>
      </c>
      <c r="F189" t="s">
        <v>8027</v>
      </c>
      <c r="G189">
        <v>8</v>
      </c>
      <c r="H189">
        <v>2</v>
      </c>
      <c r="I189">
        <v>2</v>
      </c>
      <c r="J189" s="1">
        <v>124.32222222222224</v>
      </c>
      <c r="K189" s="1">
        <f>Sales_Data[[#This Row],[Order Quantity]]*Sales_Data[[#This Row],[Unit Price]]</f>
        <v>248.64444444444447</v>
      </c>
      <c r="L189" s="1">
        <v>83.295888888888896</v>
      </c>
    </row>
    <row r="190" spans="1:12">
      <c r="A190" t="s">
        <v>213</v>
      </c>
      <c r="B190" s="2">
        <v>40953</v>
      </c>
      <c r="C190">
        <v>1</v>
      </c>
      <c r="D190" t="s">
        <v>4</v>
      </c>
      <c r="E190" t="s">
        <v>8168</v>
      </c>
      <c r="F190" t="s">
        <v>8027</v>
      </c>
      <c r="G190">
        <v>2</v>
      </c>
      <c r="H190">
        <v>1</v>
      </c>
      <c r="I190">
        <v>4</v>
      </c>
      <c r="J190" s="1">
        <v>221.84444444444446</v>
      </c>
      <c r="K190" s="1">
        <f>Sales_Data[[#This Row],[Order Quantity]]*Sales_Data[[#This Row],[Unit Price]]</f>
        <v>887.37777777777785</v>
      </c>
      <c r="L190" s="1">
        <v>155.29111111111112</v>
      </c>
    </row>
    <row r="191" spans="1:12">
      <c r="A191" t="s">
        <v>214</v>
      </c>
      <c r="B191" s="2">
        <v>40953</v>
      </c>
      <c r="C191">
        <v>7</v>
      </c>
      <c r="D191" t="s">
        <v>2</v>
      </c>
      <c r="E191" t="s">
        <v>8168</v>
      </c>
      <c r="F191" t="s">
        <v>8027</v>
      </c>
      <c r="G191">
        <v>21</v>
      </c>
      <c r="H191">
        <v>3</v>
      </c>
      <c r="I191">
        <v>2</v>
      </c>
      <c r="J191" s="1">
        <v>78.911111111111111</v>
      </c>
      <c r="K191" s="1">
        <f>Sales_Data[[#This Row],[Order Quantity]]*Sales_Data[[#This Row],[Unit Price]]</f>
        <v>157.82222222222222</v>
      </c>
      <c r="L191" s="1">
        <v>43.401111111111121</v>
      </c>
    </row>
    <row r="192" spans="1:12">
      <c r="A192" t="s">
        <v>215</v>
      </c>
      <c r="B192" s="2">
        <v>40953</v>
      </c>
      <c r="C192">
        <v>11</v>
      </c>
      <c r="D192" t="s">
        <v>3</v>
      </c>
      <c r="E192" t="s">
        <v>8168</v>
      </c>
      <c r="F192" t="s">
        <v>8026</v>
      </c>
      <c r="G192">
        <v>32</v>
      </c>
      <c r="H192">
        <v>5</v>
      </c>
      <c r="I192">
        <v>6</v>
      </c>
      <c r="J192" s="1">
        <v>442.20000000000005</v>
      </c>
      <c r="K192" s="1">
        <f>Sales_Data[[#This Row],[Order Quantity]]*Sales_Data[[#This Row],[Unit Price]]</f>
        <v>2653.2000000000003</v>
      </c>
      <c r="L192" s="1">
        <v>198.99</v>
      </c>
    </row>
    <row r="193" spans="1:12">
      <c r="A193" t="s">
        <v>216</v>
      </c>
      <c r="B193" s="2">
        <v>40953</v>
      </c>
      <c r="C193">
        <v>19</v>
      </c>
      <c r="D193" t="s">
        <v>2</v>
      </c>
      <c r="E193" t="s">
        <v>8168</v>
      </c>
      <c r="F193" t="s">
        <v>8028</v>
      </c>
      <c r="G193">
        <v>54</v>
      </c>
      <c r="H193">
        <v>8</v>
      </c>
      <c r="I193">
        <v>9</v>
      </c>
      <c r="J193" s="1">
        <v>113.90000000000002</v>
      </c>
      <c r="K193" s="1">
        <f>Sales_Data[[#This Row],[Order Quantity]]*Sales_Data[[#This Row],[Unit Price]]</f>
        <v>1025.1000000000001</v>
      </c>
      <c r="L193" s="1">
        <v>48.977000000000004</v>
      </c>
    </row>
    <row r="194" spans="1:12">
      <c r="A194" t="s">
        <v>217</v>
      </c>
      <c r="B194" s="2">
        <v>40953</v>
      </c>
      <c r="C194">
        <v>11</v>
      </c>
      <c r="D194" t="s">
        <v>2</v>
      </c>
      <c r="E194" t="s">
        <v>8168</v>
      </c>
      <c r="F194" t="s">
        <v>8026</v>
      </c>
      <c r="G194">
        <v>32</v>
      </c>
      <c r="H194">
        <v>5</v>
      </c>
      <c r="I194">
        <v>4</v>
      </c>
      <c r="J194" s="1">
        <v>279.91111111111115</v>
      </c>
      <c r="K194" s="1">
        <f>Sales_Data[[#This Row],[Order Quantity]]*Sales_Data[[#This Row],[Unit Price]]</f>
        <v>1119.6444444444446</v>
      </c>
      <c r="L194" s="1">
        <v>145.55377777777778</v>
      </c>
    </row>
    <row r="195" spans="1:12">
      <c r="A195" t="s">
        <v>218</v>
      </c>
      <c r="B195" s="2">
        <v>40954</v>
      </c>
      <c r="C195">
        <v>9</v>
      </c>
      <c r="D195" t="s">
        <v>4</v>
      </c>
      <c r="E195" t="s">
        <v>8168</v>
      </c>
      <c r="F195" t="s">
        <v>8027</v>
      </c>
      <c r="G195">
        <v>24</v>
      </c>
      <c r="H195">
        <v>4</v>
      </c>
      <c r="I195">
        <v>1</v>
      </c>
      <c r="J195" s="1">
        <v>559.07777777777778</v>
      </c>
      <c r="K195" s="1">
        <f>Sales_Data[[#This Row],[Order Quantity]]*Sales_Data[[#This Row],[Unit Price]]</f>
        <v>559.07777777777778</v>
      </c>
      <c r="L195" s="1">
        <v>385.76366666666661</v>
      </c>
    </row>
    <row r="196" spans="1:12">
      <c r="A196" t="s">
        <v>219</v>
      </c>
      <c r="B196" s="2">
        <v>40954</v>
      </c>
      <c r="C196">
        <v>17</v>
      </c>
      <c r="D196" t="s">
        <v>4</v>
      </c>
      <c r="E196" t="s">
        <v>8168</v>
      </c>
      <c r="F196" t="s">
        <v>8025</v>
      </c>
      <c r="G196">
        <v>50</v>
      </c>
      <c r="H196">
        <v>7</v>
      </c>
      <c r="I196">
        <v>6</v>
      </c>
      <c r="J196" s="1">
        <v>203.23333333333335</v>
      </c>
      <c r="K196" s="1">
        <f>Sales_Data[[#This Row],[Order Quantity]]*Sales_Data[[#This Row],[Unit Price]]</f>
        <v>1219.4000000000001</v>
      </c>
      <c r="L196" s="1">
        <v>85.358000000000004</v>
      </c>
    </row>
    <row r="197" spans="1:12">
      <c r="A197" t="s">
        <v>220</v>
      </c>
      <c r="B197" s="2">
        <v>40954</v>
      </c>
      <c r="C197">
        <v>17</v>
      </c>
      <c r="D197" t="s">
        <v>4</v>
      </c>
      <c r="E197" t="s">
        <v>8168</v>
      </c>
      <c r="F197" t="s">
        <v>8025</v>
      </c>
      <c r="G197">
        <v>48</v>
      </c>
      <c r="H197">
        <v>7</v>
      </c>
      <c r="I197">
        <v>6</v>
      </c>
      <c r="J197" s="1">
        <v>119.11111111111111</v>
      </c>
      <c r="K197" s="1">
        <f>Sales_Data[[#This Row],[Order Quantity]]*Sales_Data[[#This Row],[Unit Price]]</f>
        <v>714.66666666666674</v>
      </c>
      <c r="L197" s="1">
        <v>100.05333333333334</v>
      </c>
    </row>
    <row r="198" spans="1:12">
      <c r="A198" t="s">
        <v>221</v>
      </c>
      <c r="B198" s="2">
        <v>40954</v>
      </c>
      <c r="C198">
        <v>14</v>
      </c>
      <c r="D198" t="s">
        <v>4</v>
      </c>
      <c r="E198" t="s">
        <v>8168</v>
      </c>
      <c r="F198" t="s">
        <v>8026</v>
      </c>
      <c r="G198">
        <v>40</v>
      </c>
      <c r="H198">
        <v>6</v>
      </c>
      <c r="I198">
        <v>9</v>
      </c>
      <c r="J198" s="1">
        <v>282.14444444444445</v>
      </c>
      <c r="K198" s="1">
        <f>Sales_Data[[#This Row],[Order Quantity]]*Sales_Data[[#This Row],[Unit Price]]</f>
        <v>2539.3000000000002</v>
      </c>
      <c r="L198" s="1">
        <v>203.14400000000001</v>
      </c>
    </row>
    <row r="199" spans="1:12">
      <c r="A199" t="s">
        <v>222</v>
      </c>
      <c r="B199" s="2">
        <v>40955</v>
      </c>
      <c r="C199">
        <v>15</v>
      </c>
      <c r="D199" t="s">
        <v>2</v>
      </c>
      <c r="E199" t="s">
        <v>8168</v>
      </c>
      <c r="F199" t="s">
        <v>8025</v>
      </c>
      <c r="G199">
        <v>42</v>
      </c>
      <c r="H199">
        <v>6</v>
      </c>
      <c r="I199">
        <v>4</v>
      </c>
      <c r="J199" s="1">
        <v>433.26666666666665</v>
      </c>
      <c r="K199" s="1">
        <f>Sales_Data[[#This Row],[Order Quantity]]*Sales_Data[[#This Row],[Unit Price]]</f>
        <v>1733.0666666666666</v>
      </c>
      <c r="L199" s="1">
        <v>225.29866666666669</v>
      </c>
    </row>
    <row r="200" spans="1:12">
      <c r="A200" t="s">
        <v>223</v>
      </c>
      <c r="B200" s="2">
        <v>40955</v>
      </c>
      <c r="C200">
        <v>20</v>
      </c>
      <c r="D200" t="s">
        <v>4</v>
      </c>
      <c r="E200" t="s">
        <v>8168</v>
      </c>
      <c r="F200" t="s">
        <v>8028</v>
      </c>
      <c r="G200">
        <v>58</v>
      </c>
      <c r="H200">
        <v>8</v>
      </c>
      <c r="I200">
        <v>6</v>
      </c>
      <c r="J200" s="1">
        <v>560.56666666666672</v>
      </c>
      <c r="K200" s="1">
        <f>Sales_Data[[#This Row],[Order Quantity]]*Sales_Data[[#This Row],[Unit Price]]</f>
        <v>3363.4000000000005</v>
      </c>
      <c r="L200" s="1">
        <v>375.57966666666675</v>
      </c>
    </row>
    <row r="201" spans="1:12">
      <c r="A201" t="s">
        <v>224</v>
      </c>
      <c r="B201" s="2">
        <v>40955</v>
      </c>
      <c r="C201">
        <v>7</v>
      </c>
      <c r="D201" t="s">
        <v>4</v>
      </c>
      <c r="E201" t="s">
        <v>8168</v>
      </c>
      <c r="F201" t="s">
        <v>8027</v>
      </c>
      <c r="G201">
        <v>20</v>
      </c>
      <c r="H201">
        <v>3</v>
      </c>
      <c r="I201">
        <v>5</v>
      </c>
      <c r="J201" s="1">
        <v>111.66666666666667</v>
      </c>
      <c r="K201" s="1">
        <f>Sales_Data[[#This Row],[Order Quantity]]*Sales_Data[[#This Row],[Unit Price]]</f>
        <v>558.33333333333337</v>
      </c>
      <c r="L201" s="1">
        <v>58.06666666666667</v>
      </c>
    </row>
    <row r="202" spans="1:12">
      <c r="A202" t="s">
        <v>225</v>
      </c>
      <c r="B202" s="2">
        <v>40955</v>
      </c>
      <c r="C202">
        <v>10</v>
      </c>
      <c r="D202" t="s">
        <v>4</v>
      </c>
      <c r="E202" t="s">
        <v>8168</v>
      </c>
      <c r="F202" t="s">
        <v>8026</v>
      </c>
      <c r="G202">
        <v>29</v>
      </c>
      <c r="H202">
        <v>4</v>
      </c>
      <c r="I202">
        <v>1</v>
      </c>
      <c r="J202" s="1">
        <v>270.97777777777782</v>
      </c>
      <c r="K202" s="1">
        <f>Sales_Data[[#This Row],[Order Quantity]]*Sales_Data[[#This Row],[Unit Price]]</f>
        <v>270.97777777777782</v>
      </c>
      <c r="L202" s="1">
        <v>135.48888888888891</v>
      </c>
    </row>
    <row r="203" spans="1:12">
      <c r="A203" t="s">
        <v>226</v>
      </c>
      <c r="B203" s="2">
        <v>40956</v>
      </c>
      <c r="C203">
        <v>9</v>
      </c>
      <c r="D203" t="s">
        <v>2</v>
      </c>
      <c r="E203" t="s">
        <v>8168</v>
      </c>
      <c r="F203" t="s">
        <v>8027</v>
      </c>
      <c r="G203">
        <v>24</v>
      </c>
      <c r="H203">
        <v>4</v>
      </c>
      <c r="I203">
        <v>6</v>
      </c>
      <c r="J203" s="1">
        <v>370.73333333333335</v>
      </c>
      <c r="K203" s="1">
        <f>Sales_Data[[#This Row],[Order Quantity]]*Sales_Data[[#This Row],[Unit Price]]</f>
        <v>2224.4</v>
      </c>
      <c r="L203" s="1">
        <v>226.14733333333331</v>
      </c>
    </row>
    <row r="204" spans="1:12">
      <c r="A204" t="s">
        <v>227</v>
      </c>
      <c r="B204" s="2">
        <v>40956</v>
      </c>
      <c r="C204">
        <v>14</v>
      </c>
      <c r="D204" t="s">
        <v>4</v>
      </c>
      <c r="E204" t="s">
        <v>8168</v>
      </c>
      <c r="F204" t="s">
        <v>8026</v>
      </c>
      <c r="G204">
        <v>41</v>
      </c>
      <c r="H204">
        <v>6</v>
      </c>
      <c r="I204">
        <v>7</v>
      </c>
      <c r="J204" s="1">
        <v>122.08888888888889</v>
      </c>
      <c r="K204" s="1">
        <f>Sales_Data[[#This Row],[Order Quantity]]*Sales_Data[[#This Row],[Unit Price]]</f>
        <v>854.62222222222226</v>
      </c>
      <c r="L204" s="1">
        <v>95.229333333333329</v>
      </c>
    </row>
    <row r="205" spans="1:12">
      <c r="A205" t="s">
        <v>228</v>
      </c>
      <c r="B205" s="2">
        <v>40956</v>
      </c>
      <c r="C205">
        <v>4</v>
      </c>
      <c r="D205" t="s">
        <v>4</v>
      </c>
      <c r="E205" t="s">
        <v>8168</v>
      </c>
      <c r="F205" t="s">
        <v>8027</v>
      </c>
      <c r="G205">
        <v>11</v>
      </c>
      <c r="H205">
        <v>2</v>
      </c>
      <c r="I205">
        <v>8</v>
      </c>
      <c r="J205" s="1">
        <v>211.42222222222222</v>
      </c>
      <c r="K205" s="1">
        <f>Sales_Data[[#This Row],[Order Quantity]]*Sales_Data[[#This Row],[Unit Price]]</f>
        <v>1691.3777777777777</v>
      </c>
      <c r="L205" s="1">
        <v>107.82533333333333</v>
      </c>
    </row>
    <row r="206" spans="1:12">
      <c r="A206" t="s">
        <v>229</v>
      </c>
      <c r="B206" s="2">
        <v>40956</v>
      </c>
      <c r="C206">
        <v>9</v>
      </c>
      <c r="D206" t="s">
        <v>4</v>
      </c>
      <c r="E206" t="s">
        <v>8168</v>
      </c>
      <c r="F206" t="s">
        <v>8027</v>
      </c>
      <c r="G206">
        <v>25</v>
      </c>
      <c r="H206">
        <v>4</v>
      </c>
      <c r="I206">
        <v>3</v>
      </c>
      <c r="J206" s="1">
        <v>386.36666666666667</v>
      </c>
      <c r="K206" s="1">
        <f>Sales_Data[[#This Row],[Order Quantity]]*Sales_Data[[#This Row],[Unit Price]]</f>
        <v>1159.0999999999999</v>
      </c>
      <c r="L206" s="1">
        <v>243.411</v>
      </c>
    </row>
    <row r="207" spans="1:12">
      <c r="A207" t="s">
        <v>230</v>
      </c>
      <c r="B207" s="2">
        <v>40956</v>
      </c>
      <c r="C207">
        <v>11</v>
      </c>
      <c r="D207" t="s">
        <v>2</v>
      </c>
      <c r="E207" t="s">
        <v>8168</v>
      </c>
      <c r="F207" t="s">
        <v>8026</v>
      </c>
      <c r="G207">
        <v>32</v>
      </c>
      <c r="H207">
        <v>5</v>
      </c>
      <c r="I207">
        <v>2</v>
      </c>
      <c r="J207" s="1">
        <v>288.84444444444443</v>
      </c>
      <c r="K207" s="1">
        <f>Sales_Data[[#This Row],[Order Quantity]]*Sales_Data[[#This Row],[Unit Price]]</f>
        <v>577.68888888888887</v>
      </c>
      <c r="L207" s="1">
        <v>164.64133333333334</v>
      </c>
    </row>
    <row r="208" spans="1:12">
      <c r="A208" t="s">
        <v>231</v>
      </c>
      <c r="B208" s="2">
        <v>40956</v>
      </c>
      <c r="C208">
        <v>17</v>
      </c>
      <c r="D208" t="s">
        <v>4</v>
      </c>
      <c r="E208" t="s">
        <v>8168</v>
      </c>
      <c r="F208" t="s">
        <v>8025</v>
      </c>
      <c r="G208">
        <v>48</v>
      </c>
      <c r="H208">
        <v>7</v>
      </c>
      <c r="I208">
        <v>8</v>
      </c>
      <c r="J208" s="1">
        <v>119.85555555555555</v>
      </c>
      <c r="K208" s="1">
        <f>Sales_Data[[#This Row],[Order Quantity]]*Sales_Data[[#This Row],[Unit Price]]</f>
        <v>958.84444444444443</v>
      </c>
      <c r="L208" s="1">
        <v>56.332111111111111</v>
      </c>
    </row>
    <row r="209" spans="1:12">
      <c r="A209" t="s">
        <v>232</v>
      </c>
      <c r="B209" s="2">
        <v>40957</v>
      </c>
      <c r="C209">
        <v>11</v>
      </c>
      <c r="D209" t="s">
        <v>2</v>
      </c>
      <c r="E209" t="s">
        <v>8168</v>
      </c>
      <c r="F209" t="s">
        <v>8026</v>
      </c>
      <c r="G209">
        <v>32</v>
      </c>
      <c r="H209">
        <v>5</v>
      </c>
      <c r="I209">
        <v>1</v>
      </c>
      <c r="J209" s="1">
        <v>116.13333333333334</v>
      </c>
      <c r="K209" s="1">
        <f>Sales_Data[[#This Row],[Order Quantity]]*Sales_Data[[#This Row],[Unit Price]]</f>
        <v>116.13333333333334</v>
      </c>
      <c r="L209" s="1">
        <v>59.228000000000002</v>
      </c>
    </row>
    <row r="210" spans="1:12">
      <c r="A210" t="s">
        <v>233</v>
      </c>
      <c r="B210" s="2">
        <v>40957</v>
      </c>
      <c r="C210">
        <v>9</v>
      </c>
      <c r="D210" t="s">
        <v>3</v>
      </c>
      <c r="E210" t="s">
        <v>8168</v>
      </c>
      <c r="F210" t="s">
        <v>8027</v>
      </c>
      <c r="G210">
        <v>25</v>
      </c>
      <c r="H210">
        <v>4</v>
      </c>
      <c r="I210">
        <v>1</v>
      </c>
      <c r="J210" s="1">
        <v>125.06666666666668</v>
      </c>
      <c r="K210" s="1">
        <f>Sales_Data[[#This Row],[Order Quantity]]*Sales_Data[[#This Row],[Unit Price]]</f>
        <v>125.06666666666668</v>
      </c>
      <c r="L210" s="1">
        <v>87.546666666666681</v>
      </c>
    </row>
    <row r="211" spans="1:12">
      <c r="A211" t="s">
        <v>234</v>
      </c>
      <c r="B211" s="2">
        <v>40957</v>
      </c>
      <c r="C211">
        <v>11</v>
      </c>
      <c r="D211" t="s">
        <v>3</v>
      </c>
      <c r="E211" t="s">
        <v>8168</v>
      </c>
      <c r="F211" t="s">
        <v>8026</v>
      </c>
      <c r="G211">
        <v>30</v>
      </c>
      <c r="H211">
        <v>5</v>
      </c>
      <c r="I211">
        <v>9</v>
      </c>
      <c r="J211" s="1">
        <v>122.83333333333333</v>
      </c>
      <c r="K211" s="1">
        <f>Sales_Data[[#This Row],[Order Quantity]]*Sales_Data[[#This Row],[Unit Price]]</f>
        <v>1105.5</v>
      </c>
      <c r="L211" s="1">
        <v>84.754999999999995</v>
      </c>
    </row>
    <row r="212" spans="1:12">
      <c r="A212" t="s">
        <v>235</v>
      </c>
      <c r="B212" s="2">
        <v>40957</v>
      </c>
      <c r="C212">
        <v>5</v>
      </c>
      <c r="D212" t="s">
        <v>3</v>
      </c>
      <c r="E212" t="s">
        <v>8168</v>
      </c>
      <c r="F212" t="s">
        <v>8027</v>
      </c>
      <c r="G212">
        <v>14</v>
      </c>
      <c r="H212">
        <v>2</v>
      </c>
      <c r="I212">
        <v>8</v>
      </c>
      <c r="J212" s="1">
        <v>289.5888888888889</v>
      </c>
      <c r="K212" s="1">
        <f>Sales_Data[[#This Row],[Order Quantity]]*Sales_Data[[#This Row],[Unit Price]]</f>
        <v>2316.7111111111112</v>
      </c>
      <c r="L212" s="1">
        <v>185.33688888888889</v>
      </c>
    </row>
    <row r="213" spans="1:12">
      <c r="A213" t="s">
        <v>236</v>
      </c>
      <c r="B213" s="2">
        <v>40957</v>
      </c>
      <c r="C213">
        <v>13</v>
      </c>
      <c r="D213" t="s">
        <v>4</v>
      </c>
      <c r="E213" t="s">
        <v>8168</v>
      </c>
      <c r="F213" t="s">
        <v>8026</v>
      </c>
      <c r="G213">
        <v>36</v>
      </c>
      <c r="H213">
        <v>5</v>
      </c>
      <c r="I213">
        <v>3</v>
      </c>
      <c r="J213" s="1">
        <v>25.311111111111114</v>
      </c>
      <c r="K213" s="1">
        <f>Sales_Data[[#This Row],[Order Quantity]]*Sales_Data[[#This Row],[Unit Price]]</f>
        <v>75.933333333333337</v>
      </c>
      <c r="L213" s="1">
        <v>10.630666666666666</v>
      </c>
    </row>
    <row r="214" spans="1:12">
      <c r="A214" t="s">
        <v>237</v>
      </c>
      <c r="B214" s="2">
        <v>40958</v>
      </c>
      <c r="C214">
        <v>10</v>
      </c>
      <c r="D214" t="s">
        <v>4</v>
      </c>
      <c r="E214" t="s">
        <v>8168</v>
      </c>
      <c r="F214" t="s">
        <v>8026</v>
      </c>
      <c r="G214">
        <v>29</v>
      </c>
      <c r="H214">
        <v>4</v>
      </c>
      <c r="I214">
        <v>2</v>
      </c>
      <c r="J214" s="1">
        <v>18.611111111111111</v>
      </c>
      <c r="K214" s="1">
        <f>Sales_Data[[#This Row],[Order Quantity]]*Sales_Data[[#This Row],[Unit Price]]</f>
        <v>37.222222222222221</v>
      </c>
      <c r="L214" s="1">
        <v>13.772222222222222</v>
      </c>
    </row>
    <row r="215" spans="1:12">
      <c r="A215" t="s">
        <v>238</v>
      </c>
      <c r="B215" s="2">
        <v>40958</v>
      </c>
      <c r="C215">
        <v>14</v>
      </c>
      <c r="D215" t="s">
        <v>4</v>
      </c>
      <c r="E215" t="s">
        <v>8168</v>
      </c>
      <c r="F215" t="s">
        <v>8026</v>
      </c>
      <c r="G215">
        <v>40</v>
      </c>
      <c r="H215">
        <v>6</v>
      </c>
      <c r="I215">
        <v>3</v>
      </c>
      <c r="J215" s="1">
        <v>127.30000000000001</v>
      </c>
      <c r="K215" s="1">
        <f>Sales_Data[[#This Row],[Order Quantity]]*Sales_Data[[#This Row],[Unit Price]]</f>
        <v>381.90000000000003</v>
      </c>
      <c r="L215" s="1">
        <v>59.831000000000003</v>
      </c>
    </row>
    <row r="216" spans="1:12">
      <c r="A216" t="s">
        <v>239</v>
      </c>
      <c r="B216" s="2">
        <v>40958</v>
      </c>
      <c r="C216">
        <v>18</v>
      </c>
      <c r="D216" t="s">
        <v>4</v>
      </c>
      <c r="E216" t="s">
        <v>8168</v>
      </c>
      <c r="F216" t="s">
        <v>8025</v>
      </c>
      <c r="G216">
        <v>52</v>
      </c>
      <c r="H216">
        <v>8</v>
      </c>
      <c r="I216">
        <v>9</v>
      </c>
      <c r="J216" s="1">
        <v>288.84444444444443</v>
      </c>
      <c r="K216" s="1">
        <f>Sales_Data[[#This Row],[Order Quantity]]*Sales_Data[[#This Row],[Unit Price]]</f>
        <v>2599.6</v>
      </c>
      <c r="L216" s="1">
        <v>239.74088888888886</v>
      </c>
    </row>
    <row r="217" spans="1:12">
      <c r="A217" t="s">
        <v>240</v>
      </c>
      <c r="B217" s="2">
        <v>40958</v>
      </c>
      <c r="C217">
        <v>8</v>
      </c>
      <c r="D217" t="s">
        <v>4</v>
      </c>
      <c r="E217" t="s">
        <v>8168</v>
      </c>
      <c r="F217" t="s">
        <v>8027</v>
      </c>
      <c r="G217">
        <v>22</v>
      </c>
      <c r="H217">
        <v>3</v>
      </c>
      <c r="I217">
        <v>5</v>
      </c>
      <c r="J217" s="1">
        <v>437.73333333333335</v>
      </c>
      <c r="K217" s="1">
        <f>Sales_Data[[#This Row],[Order Quantity]]*Sales_Data[[#This Row],[Unit Price]]</f>
        <v>2188.666666666667</v>
      </c>
      <c r="L217" s="1">
        <v>218.86666666666667</v>
      </c>
    </row>
    <row r="218" spans="1:12">
      <c r="A218" t="s">
        <v>241</v>
      </c>
      <c r="B218" s="2">
        <v>40958</v>
      </c>
      <c r="C218">
        <v>7</v>
      </c>
      <c r="D218" t="s">
        <v>2</v>
      </c>
      <c r="E218" t="s">
        <v>8168</v>
      </c>
      <c r="F218" t="s">
        <v>8027</v>
      </c>
      <c r="G218">
        <v>18</v>
      </c>
      <c r="H218">
        <v>3</v>
      </c>
      <c r="I218">
        <v>2</v>
      </c>
      <c r="J218" s="1">
        <v>320.11111111111109</v>
      </c>
      <c r="K218" s="1">
        <f>Sales_Data[[#This Row],[Order Quantity]]*Sales_Data[[#This Row],[Unit Price]]</f>
        <v>640.22222222222217</v>
      </c>
      <c r="L218" s="1">
        <v>176.06111111111113</v>
      </c>
    </row>
    <row r="219" spans="1:12">
      <c r="A219" t="s">
        <v>242</v>
      </c>
      <c r="B219" s="2">
        <v>40959</v>
      </c>
      <c r="C219">
        <v>6</v>
      </c>
      <c r="D219" t="s">
        <v>2</v>
      </c>
      <c r="E219" t="s">
        <v>8168</v>
      </c>
      <c r="F219" t="s">
        <v>8027</v>
      </c>
      <c r="G219">
        <v>17</v>
      </c>
      <c r="H219">
        <v>3</v>
      </c>
      <c r="I219">
        <v>6</v>
      </c>
      <c r="J219" s="1">
        <v>428.05555555555554</v>
      </c>
      <c r="K219" s="1">
        <f>Sales_Data[[#This Row],[Order Quantity]]*Sales_Data[[#This Row],[Unit Price]]</f>
        <v>2568.333333333333</v>
      </c>
      <c r="L219" s="1">
        <v>222.5888888888889</v>
      </c>
    </row>
    <row r="220" spans="1:12">
      <c r="A220" t="s">
        <v>243</v>
      </c>
      <c r="B220" s="2">
        <v>40959</v>
      </c>
      <c r="C220">
        <v>4</v>
      </c>
      <c r="D220" t="s">
        <v>3</v>
      </c>
      <c r="E220" t="s">
        <v>8168</v>
      </c>
      <c r="F220" t="s">
        <v>8027</v>
      </c>
      <c r="G220">
        <v>9</v>
      </c>
      <c r="H220">
        <v>2</v>
      </c>
      <c r="I220">
        <v>2</v>
      </c>
      <c r="J220" s="1">
        <v>126.55555555555556</v>
      </c>
      <c r="K220" s="1">
        <f>Sales_Data[[#This Row],[Order Quantity]]*Sales_Data[[#This Row],[Unit Price]]</f>
        <v>253.11111111111111</v>
      </c>
      <c r="L220" s="1">
        <v>60.74666666666667</v>
      </c>
    </row>
    <row r="221" spans="1:12">
      <c r="A221" t="s">
        <v>244</v>
      </c>
      <c r="B221" s="2">
        <v>40959</v>
      </c>
      <c r="C221">
        <v>11</v>
      </c>
      <c r="D221" t="s">
        <v>2</v>
      </c>
      <c r="E221" t="s">
        <v>8168</v>
      </c>
      <c r="F221" t="s">
        <v>8026</v>
      </c>
      <c r="G221">
        <v>31</v>
      </c>
      <c r="H221">
        <v>5</v>
      </c>
      <c r="I221">
        <v>7</v>
      </c>
      <c r="J221" s="1">
        <v>279.91111111111115</v>
      </c>
      <c r="K221" s="1">
        <f>Sales_Data[[#This Row],[Order Quantity]]*Sales_Data[[#This Row],[Unit Price]]</f>
        <v>1959.3777777777782</v>
      </c>
      <c r="L221" s="1">
        <v>226.72800000000004</v>
      </c>
    </row>
    <row r="222" spans="1:12">
      <c r="A222" t="s">
        <v>245</v>
      </c>
      <c r="B222" s="2">
        <v>40959</v>
      </c>
      <c r="C222">
        <v>5</v>
      </c>
      <c r="D222" t="s">
        <v>2</v>
      </c>
      <c r="E222" t="s">
        <v>8168</v>
      </c>
      <c r="F222" t="s">
        <v>8027</v>
      </c>
      <c r="G222">
        <v>13</v>
      </c>
      <c r="H222">
        <v>2</v>
      </c>
      <c r="I222">
        <v>7</v>
      </c>
      <c r="J222" s="1">
        <v>132.51111111111112</v>
      </c>
      <c r="K222" s="1">
        <f>Sales_Data[[#This Row],[Order Quantity]]*Sales_Data[[#This Row],[Unit Price]]</f>
        <v>927.57777777777778</v>
      </c>
      <c r="L222" s="1">
        <v>78.181555555555562</v>
      </c>
    </row>
    <row r="223" spans="1:12">
      <c r="A223" t="s">
        <v>246</v>
      </c>
      <c r="B223" s="2">
        <v>40960</v>
      </c>
      <c r="C223">
        <v>12</v>
      </c>
      <c r="D223" t="s">
        <v>4</v>
      </c>
      <c r="E223" t="s">
        <v>8168</v>
      </c>
      <c r="F223" t="s">
        <v>8026</v>
      </c>
      <c r="G223">
        <v>34</v>
      </c>
      <c r="H223">
        <v>5</v>
      </c>
      <c r="I223">
        <v>5</v>
      </c>
      <c r="J223" s="1">
        <v>268</v>
      </c>
      <c r="K223" s="1">
        <f>Sales_Data[[#This Row],[Order Quantity]]*Sales_Data[[#This Row],[Unit Price]]</f>
        <v>1340</v>
      </c>
      <c r="L223" s="1">
        <v>112.56</v>
      </c>
    </row>
    <row r="224" spans="1:12">
      <c r="A224" t="s">
        <v>247</v>
      </c>
      <c r="B224" s="2">
        <v>40960</v>
      </c>
      <c r="C224">
        <v>8</v>
      </c>
      <c r="D224" t="s">
        <v>4</v>
      </c>
      <c r="E224" t="s">
        <v>8168</v>
      </c>
      <c r="F224" t="s">
        <v>8027</v>
      </c>
      <c r="G224">
        <v>22</v>
      </c>
      <c r="H224">
        <v>3</v>
      </c>
      <c r="I224">
        <v>6</v>
      </c>
      <c r="J224" s="1">
        <v>275.44444444444446</v>
      </c>
      <c r="K224" s="1">
        <f>Sales_Data[[#This Row],[Order Quantity]]*Sales_Data[[#This Row],[Unit Price]]</f>
        <v>1652.6666666666667</v>
      </c>
      <c r="L224" s="1">
        <v>228.61888888888885</v>
      </c>
    </row>
    <row r="225" spans="1:12">
      <c r="A225" t="s">
        <v>248</v>
      </c>
      <c r="B225" s="2">
        <v>40960</v>
      </c>
      <c r="C225">
        <v>18</v>
      </c>
      <c r="D225" t="s">
        <v>4</v>
      </c>
      <c r="E225" t="s">
        <v>8168</v>
      </c>
      <c r="F225" t="s">
        <v>8025</v>
      </c>
      <c r="G225">
        <v>51</v>
      </c>
      <c r="H225">
        <v>8</v>
      </c>
      <c r="I225">
        <v>1</v>
      </c>
      <c r="J225" s="1">
        <v>217.37777777777779</v>
      </c>
      <c r="K225" s="1">
        <f>Sales_Data[[#This Row],[Order Quantity]]*Sales_Data[[#This Row],[Unit Price]]</f>
        <v>217.37777777777779</v>
      </c>
      <c r="L225" s="1">
        <v>147.81688888888891</v>
      </c>
    </row>
    <row r="226" spans="1:12">
      <c r="A226" t="s">
        <v>249</v>
      </c>
      <c r="B226" s="2">
        <v>40960</v>
      </c>
      <c r="C226">
        <v>10</v>
      </c>
      <c r="D226" t="s">
        <v>4</v>
      </c>
      <c r="E226" t="s">
        <v>8168</v>
      </c>
      <c r="F226" t="s">
        <v>8026</v>
      </c>
      <c r="G226">
        <v>28</v>
      </c>
      <c r="H226">
        <v>4</v>
      </c>
      <c r="I226">
        <v>3</v>
      </c>
      <c r="J226" s="1">
        <v>119.85555555555555</v>
      </c>
      <c r="K226" s="1">
        <f>Sales_Data[[#This Row],[Order Quantity]]*Sales_Data[[#This Row],[Unit Price]]</f>
        <v>359.56666666666666</v>
      </c>
      <c r="L226" s="1">
        <v>80.303222222222232</v>
      </c>
    </row>
    <row r="227" spans="1:12">
      <c r="A227" t="s">
        <v>250</v>
      </c>
      <c r="B227" s="2">
        <v>40960</v>
      </c>
      <c r="C227">
        <v>4</v>
      </c>
      <c r="D227" t="s">
        <v>4</v>
      </c>
      <c r="E227" t="s">
        <v>8168</v>
      </c>
      <c r="F227" t="s">
        <v>8027</v>
      </c>
      <c r="G227">
        <v>12</v>
      </c>
      <c r="H227">
        <v>2</v>
      </c>
      <c r="I227">
        <v>3</v>
      </c>
      <c r="J227" s="1">
        <v>134.74444444444444</v>
      </c>
      <c r="K227" s="1">
        <f>Sales_Data[[#This Row],[Order Quantity]]*Sales_Data[[#This Row],[Unit Price]]</f>
        <v>404.23333333333335</v>
      </c>
      <c r="L227" s="1">
        <v>105.10066666666667</v>
      </c>
    </row>
    <row r="228" spans="1:12">
      <c r="A228" t="s">
        <v>251</v>
      </c>
      <c r="B228" s="2">
        <v>40961</v>
      </c>
      <c r="C228">
        <v>14</v>
      </c>
      <c r="D228" t="s">
        <v>2</v>
      </c>
      <c r="E228" t="s">
        <v>8168</v>
      </c>
      <c r="F228" t="s">
        <v>8026</v>
      </c>
      <c r="G228">
        <v>40</v>
      </c>
      <c r="H228">
        <v>6</v>
      </c>
      <c r="I228">
        <v>5</v>
      </c>
      <c r="J228" s="1">
        <v>108.6888888888889</v>
      </c>
      <c r="K228" s="1">
        <f>Sales_Data[[#This Row],[Order Quantity]]*Sales_Data[[#This Row],[Unit Price]]</f>
        <v>543.44444444444446</v>
      </c>
      <c r="L228" s="1">
        <v>91.298666666666662</v>
      </c>
    </row>
    <row r="229" spans="1:12">
      <c r="A229" t="s">
        <v>252</v>
      </c>
      <c r="B229" s="2">
        <v>40961</v>
      </c>
      <c r="C229">
        <v>15</v>
      </c>
      <c r="D229" t="s">
        <v>2</v>
      </c>
      <c r="E229" t="s">
        <v>8168</v>
      </c>
      <c r="F229" t="s">
        <v>8025</v>
      </c>
      <c r="G229">
        <v>44</v>
      </c>
      <c r="H229">
        <v>6</v>
      </c>
      <c r="I229">
        <v>8</v>
      </c>
      <c r="J229" s="1">
        <v>19.355555555555558</v>
      </c>
      <c r="K229" s="1">
        <f>Sales_Data[[#This Row],[Order Quantity]]*Sales_Data[[#This Row],[Unit Price]]</f>
        <v>154.84444444444446</v>
      </c>
      <c r="L229" s="1">
        <v>13.355333333333334</v>
      </c>
    </row>
    <row r="230" spans="1:12">
      <c r="A230" t="s">
        <v>253</v>
      </c>
      <c r="B230" s="2">
        <v>40961</v>
      </c>
      <c r="C230">
        <v>13</v>
      </c>
      <c r="D230" t="s">
        <v>4</v>
      </c>
      <c r="E230" t="s">
        <v>8168</v>
      </c>
      <c r="F230" t="s">
        <v>8026</v>
      </c>
      <c r="G230">
        <v>36</v>
      </c>
      <c r="H230">
        <v>5</v>
      </c>
      <c r="I230">
        <v>4</v>
      </c>
      <c r="J230" s="1">
        <v>125.06666666666668</v>
      </c>
      <c r="K230" s="1">
        <f>Sales_Data[[#This Row],[Order Quantity]]*Sales_Data[[#This Row],[Unit Price]]</f>
        <v>500.26666666666671</v>
      </c>
      <c r="L230" s="1">
        <v>70.037333333333351</v>
      </c>
    </row>
    <row r="231" spans="1:12">
      <c r="A231" t="s">
        <v>254</v>
      </c>
      <c r="B231" s="2">
        <v>40961</v>
      </c>
      <c r="C231">
        <v>16</v>
      </c>
      <c r="D231" t="s">
        <v>2</v>
      </c>
      <c r="E231" t="s">
        <v>8168</v>
      </c>
      <c r="F231" t="s">
        <v>8025</v>
      </c>
      <c r="G231">
        <v>46</v>
      </c>
      <c r="H231">
        <v>7</v>
      </c>
      <c r="I231">
        <v>4</v>
      </c>
      <c r="J231" s="1">
        <v>118.36666666666666</v>
      </c>
      <c r="K231" s="1">
        <f>Sales_Data[[#This Row],[Order Quantity]]*Sales_Data[[#This Row],[Unit Price]]</f>
        <v>473.46666666666664</v>
      </c>
      <c r="L231" s="1">
        <v>52.081333333333333</v>
      </c>
    </row>
    <row r="232" spans="1:12">
      <c r="A232" t="s">
        <v>255</v>
      </c>
      <c r="B232" s="2">
        <v>40961</v>
      </c>
      <c r="C232">
        <v>4</v>
      </c>
      <c r="D232" t="s">
        <v>2</v>
      </c>
      <c r="E232" t="s">
        <v>8168</v>
      </c>
      <c r="F232" t="s">
        <v>8027</v>
      </c>
      <c r="G232">
        <v>10</v>
      </c>
      <c r="H232">
        <v>2</v>
      </c>
      <c r="I232">
        <v>4</v>
      </c>
      <c r="J232" s="1">
        <v>432.52222222222224</v>
      </c>
      <c r="K232" s="1">
        <f>Sales_Data[[#This Row],[Order Quantity]]*Sales_Data[[#This Row],[Unit Price]]</f>
        <v>1730.088888888889</v>
      </c>
      <c r="L232" s="1">
        <v>302.76555555555552</v>
      </c>
    </row>
    <row r="233" spans="1:12">
      <c r="A233" t="s">
        <v>256</v>
      </c>
      <c r="B233" s="2">
        <v>40961</v>
      </c>
      <c r="C233">
        <v>17</v>
      </c>
      <c r="D233" t="s">
        <v>4</v>
      </c>
      <c r="E233" t="s">
        <v>8168</v>
      </c>
      <c r="F233" t="s">
        <v>8025</v>
      </c>
      <c r="G233">
        <v>47</v>
      </c>
      <c r="H233">
        <v>7</v>
      </c>
      <c r="I233">
        <v>6</v>
      </c>
      <c r="J233" s="1">
        <v>23.077777777777779</v>
      </c>
      <c r="K233" s="1">
        <f>Sales_Data[[#This Row],[Order Quantity]]*Sales_Data[[#This Row],[Unit Price]]</f>
        <v>138.46666666666667</v>
      </c>
      <c r="L233" s="1">
        <v>13.385111111111112</v>
      </c>
    </row>
    <row r="234" spans="1:12">
      <c r="A234" t="s">
        <v>257</v>
      </c>
      <c r="B234" s="2">
        <v>40961</v>
      </c>
      <c r="C234">
        <v>5</v>
      </c>
      <c r="D234" t="s">
        <v>4</v>
      </c>
      <c r="E234" t="s">
        <v>8168</v>
      </c>
      <c r="F234" t="s">
        <v>8027</v>
      </c>
      <c r="G234">
        <v>12</v>
      </c>
      <c r="H234">
        <v>2</v>
      </c>
      <c r="I234">
        <v>4</v>
      </c>
      <c r="J234" s="1">
        <v>131.76666666666668</v>
      </c>
      <c r="K234" s="1">
        <f>Sales_Data[[#This Row],[Order Quantity]]*Sales_Data[[#This Row],[Unit Price]]</f>
        <v>527.06666666666672</v>
      </c>
      <c r="L234" s="1">
        <v>105.41333333333336</v>
      </c>
    </row>
    <row r="235" spans="1:12">
      <c r="A235" t="s">
        <v>258</v>
      </c>
      <c r="B235" s="2">
        <v>40962</v>
      </c>
      <c r="C235">
        <v>20</v>
      </c>
      <c r="D235" t="s">
        <v>3</v>
      </c>
      <c r="E235" t="s">
        <v>8168</v>
      </c>
      <c r="F235" t="s">
        <v>8028</v>
      </c>
      <c r="G235">
        <v>56</v>
      </c>
      <c r="H235">
        <v>8</v>
      </c>
      <c r="I235">
        <v>7</v>
      </c>
      <c r="J235" s="1">
        <v>287.35555555555561</v>
      </c>
      <c r="K235" s="1">
        <f>Sales_Data[[#This Row],[Order Quantity]]*Sales_Data[[#This Row],[Unit Price]]</f>
        <v>2011.4888888888893</v>
      </c>
      <c r="L235" s="1">
        <v>181.03400000000002</v>
      </c>
    </row>
    <row r="236" spans="1:12">
      <c r="A236" t="s">
        <v>259</v>
      </c>
      <c r="B236" s="2">
        <v>40962</v>
      </c>
      <c r="C236">
        <v>2</v>
      </c>
      <c r="D236" t="s">
        <v>4</v>
      </c>
      <c r="E236" t="s">
        <v>8168</v>
      </c>
      <c r="F236" t="s">
        <v>8027</v>
      </c>
      <c r="G236">
        <v>4</v>
      </c>
      <c r="H236">
        <v>1</v>
      </c>
      <c r="I236">
        <v>9</v>
      </c>
      <c r="J236" s="1">
        <v>286.61111111111109</v>
      </c>
      <c r="K236" s="1">
        <f>Sales_Data[[#This Row],[Order Quantity]]*Sales_Data[[#This Row],[Unit Price]]</f>
        <v>2579.5</v>
      </c>
      <c r="L236" s="1">
        <v>217.82444444444445</v>
      </c>
    </row>
    <row r="237" spans="1:12">
      <c r="A237" t="s">
        <v>260</v>
      </c>
      <c r="B237" s="2">
        <v>40962</v>
      </c>
      <c r="C237">
        <v>2</v>
      </c>
      <c r="D237" t="s">
        <v>2</v>
      </c>
      <c r="E237" t="s">
        <v>8168</v>
      </c>
      <c r="F237" t="s">
        <v>8027</v>
      </c>
      <c r="G237">
        <v>4</v>
      </c>
      <c r="H237">
        <v>1</v>
      </c>
      <c r="I237">
        <v>7</v>
      </c>
      <c r="J237" s="1">
        <v>708.71111111111122</v>
      </c>
      <c r="K237" s="1">
        <f>Sales_Data[[#This Row],[Order Quantity]]*Sales_Data[[#This Row],[Unit Price]]</f>
        <v>4960.9777777777781</v>
      </c>
      <c r="L237" s="1">
        <v>311.83288888888887</v>
      </c>
    </row>
    <row r="238" spans="1:12">
      <c r="A238" t="s">
        <v>261</v>
      </c>
      <c r="B238" s="2">
        <v>40962</v>
      </c>
      <c r="C238">
        <v>16</v>
      </c>
      <c r="D238" t="s">
        <v>4</v>
      </c>
      <c r="E238" t="s">
        <v>8168</v>
      </c>
      <c r="F238" t="s">
        <v>8025</v>
      </c>
      <c r="G238">
        <v>47</v>
      </c>
      <c r="H238">
        <v>7</v>
      </c>
      <c r="I238">
        <v>1</v>
      </c>
      <c r="J238" s="1">
        <v>334.25555555555559</v>
      </c>
      <c r="K238" s="1">
        <f>Sales_Data[[#This Row],[Order Quantity]]*Sales_Data[[#This Row],[Unit Price]]</f>
        <v>334.25555555555559</v>
      </c>
      <c r="L238" s="1">
        <v>247.34911111111114</v>
      </c>
    </row>
    <row r="239" spans="1:12">
      <c r="A239" t="s">
        <v>262</v>
      </c>
      <c r="B239" s="2">
        <v>40962</v>
      </c>
      <c r="C239">
        <v>8</v>
      </c>
      <c r="D239" t="s">
        <v>4</v>
      </c>
      <c r="E239" t="s">
        <v>8168</v>
      </c>
      <c r="F239" t="s">
        <v>8027</v>
      </c>
      <c r="G239">
        <v>23</v>
      </c>
      <c r="H239">
        <v>4</v>
      </c>
      <c r="I239">
        <v>3</v>
      </c>
      <c r="J239" s="1">
        <v>195.04444444444445</v>
      </c>
      <c r="K239" s="1">
        <f>Sales_Data[[#This Row],[Order Quantity]]*Sales_Data[[#This Row],[Unit Price]]</f>
        <v>585.13333333333333</v>
      </c>
      <c r="L239" s="1">
        <v>103.37355555555557</v>
      </c>
    </row>
    <row r="240" spans="1:12">
      <c r="A240" t="s">
        <v>263</v>
      </c>
      <c r="B240" s="2">
        <v>40963</v>
      </c>
      <c r="C240">
        <v>10</v>
      </c>
      <c r="D240" t="s">
        <v>4</v>
      </c>
      <c r="E240" t="s">
        <v>8168</v>
      </c>
      <c r="F240" t="s">
        <v>8027</v>
      </c>
      <c r="G240">
        <v>27</v>
      </c>
      <c r="H240">
        <v>4</v>
      </c>
      <c r="I240">
        <v>2</v>
      </c>
      <c r="J240" s="1">
        <v>126.55555555555556</v>
      </c>
      <c r="K240" s="1">
        <f>Sales_Data[[#This Row],[Order Quantity]]*Sales_Data[[#This Row],[Unit Price]]</f>
        <v>253.11111111111111</v>
      </c>
      <c r="L240" s="1">
        <v>82.26111111111112</v>
      </c>
    </row>
    <row r="241" spans="1:12">
      <c r="A241" t="s">
        <v>264</v>
      </c>
      <c r="B241" s="2">
        <v>40963</v>
      </c>
      <c r="C241">
        <v>3</v>
      </c>
      <c r="D241" t="s">
        <v>2</v>
      </c>
      <c r="E241" t="s">
        <v>8168</v>
      </c>
      <c r="F241" t="s">
        <v>8027</v>
      </c>
      <c r="G241">
        <v>7</v>
      </c>
      <c r="H241">
        <v>1</v>
      </c>
      <c r="I241">
        <v>2</v>
      </c>
      <c r="J241" s="1">
        <v>684.1444444444445</v>
      </c>
      <c r="K241" s="1">
        <f>Sales_Data[[#This Row],[Order Quantity]]*Sales_Data[[#This Row],[Unit Price]]</f>
        <v>1368.288888888889</v>
      </c>
      <c r="L241" s="1">
        <v>506.2668888888889</v>
      </c>
    </row>
    <row r="242" spans="1:12">
      <c r="A242" t="s">
        <v>265</v>
      </c>
      <c r="B242" s="2">
        <v>40963</v>
      </c>
      <c r="C242">
        <v>3</v>
      </c>
      <c r="D242" t="s">
        <v>3</v>
      </c>
      <c r="E242" t="s">
        <v>8168</v>
      </c>
      <c r="F242" t="s">
        <v>8027</v>
      </c>
      <c r="G242">
        <v>7</v>
      </c>
      <c r="H242">
        <v>1</v>
      </c>
      <c r="I242">
        <v>5</v>
      </c>
      <c r="J242" s="1">
        <v>247.89999999999998</v>
      </c>
      <c r="K242" s="1">
        <f>Sales_Data[[#This Row],[Order Quantity]]*Sales_Data[[#This Row],[Unit Price]]</f>
        <v>1239.5</v>
      </c>
      <c r="L242" s="1">
        <v>121.471</v>
      </c>
    </row>
    <row r="243" spans="1:12">
      <c r="A243" t="s">
        <v>266</v>
      </c>
      <c r="B243" s="2">
        <v>40964</v>
      </c>
      <c r="C243">
        <v>4</v>
      </c>
      <c r="D243" t="s">
        <v>4</v>
      </c>
      <c r="E243" t="s">
        <v>8168</v>
      </c>
      <c r="F243" t="s">
        <v>8027</v>
      </c>
      <c r="G243">
        <v>11</v>
      </c>
      <c r="H243">
        <v>2</v>
      </c>
      <c r="I243">
        <v>7</v>
      </c>
      <c r="J243" s="1">
        <v>275.44444444444446</v>
      </c>
      <c r="K243" s="1">
        <f>Sales_Data[[#This Row],[Order Quantity]]*Sales_Data[[#This Row],[Unit Price]]</f>
        <v>1928.1111111111113</v>
      </c>
      <c r="L243" s="1">
        <v>206.58333333333334</v>
      </c>
    </row>
    <row r="244" spans="1:12">
      <c r="A244" t="s">
        <v>267</v>
      </c>
      <c r="B244" s="2">
        <v>40964</v>
      </c>
      <c r="C244">
        <v>1</v>
      </c>
      <c r="D244" t="s">
        <v>4</v>
      </c>
      <c r="E244" t="s">
        <v>8168</v>
      </c>
      <c r="F244" t="s">
        <v>8027</v>
      </c>
      <c r="G244">
        <v>3</v>
      </c>
      <c r="H244">
        <v>1</v>
      </c>
      <c r="I244">
        <v>7</v>
      </c>
      <c r="J244" s="1">
        <v>710.2</v>
      </c>
      <c r="K244" s="1">
        <f>Sales_Data[[#This Row],[Order Quantity]]*Sales_Data[[#This Row],[Unit Price]]</f>
        <v>4971.4000000000005</v>
      </c>
      <c r="L244" s="1">
        <v>532.65000000000009</v>
      </c>
    </row>
    <row r="245" spans="1:12">
      <c r="A245" t="s">
        <v>268</v>
      </c>
      <c r="B245" s="2">
        <v>40964</v>
      </c>
      <c r="C245">
        <v>15</v>
      </c>
      <c r="D245" t="s">
        <v>3</v>
      </c>
      <c r="E245" t="s">
        <v>8168</v>
      </c>
      <c r="F245" t="s">
        <v>8025</v>
      </c>
      <c r="G245">
        <v>42</v>
      </c>
      <c r="H245">
        <v>6</v>
      </c>
      <c r="I245">
        <v>6</v>
      </c>
      <c r="J245" s="1">
        <v>126.55555555555556</v>
      </c>
      <c r="K245" s="1">
        <f>Sales_Data[[#This Row],[Order Quantity]]*Sales_Data[[#This Row],[Unit Price]]</f>
        <v>759.33333333333337</v>
      </c>
      <c r="L245" s="1">
        <v>73.402222222222221</v>
      </c>
    </row>
    <row r="246" spans="1:12">
      <c r="A246" t="s">
        <v>269</v>
      </c>
      <c r="B246" s="2">
        <v>40964</v>
      </c>
      <c r="C246">
        <v>11</v>
      </c>
      <c r="D246" t="s">
        <v>4</v>
      </c>
      <c r="E246" t="s">
        <v>8168</v>
      </c>
      <c r="F246" t="s">
        <v>8026</v>
      </c>
      <c r="G246">
        <v>31</v>
      </c>
      <c r="H246">
        <v>5</v>
      </c>
      <c r="I246">
        <v>1</v>
      </c>
      <c r="J246" s="1">
        <v>287.35555555555561</v>
      </c>
      <c r="K246" s="1">
        <f>Sales_Data[[#This Row],[Order Quantity]]*Sales_Data[[#This Row],[Unit Price]]</f>
        <v>287.35555555555561</v>
      </c>
      <c r="L246" s="1">
        <v>186.78111111111113</v>
      </c>
    </row>
    <row r="247" spans="1:12">
      <c r="A247" t="s">
        <v>270</v>
      </c>
      <c r="B247" s="2">
        <v>40964</v>
      </c>
      <c r="C247">
        <v>12</v>
      </c>
      <c r="D247" t="s">
        <v>4</v>
      </c>
      <c r="E247" t="s">
        <v>8168</v>
      </c>
      <c r="F247" t="s">
        <v>8026</v>
      </c>
      <c r="G247">
        <v>33</v>
      </c>
      <c r="H247">
        <v>5</v>
      </c>
      <c r="I247">
        <v>3</v>
      </c>
      <c r="J247" s="1">
        <v>433.26666666666665</v>
      </c>
      <c r="K247" s="1">
        <f>Sales_Data[[#This Row],[Order Quantity]]*Sales_Data[[#This Row],[Unit Price]]</f>
        <v>1299.8</v>
      </c>
      <c r="L247" s="1">
        <v>207.96799999999999</v>
      </c>
    </row>
    <row r="248" spans="1:12">
      <c r="A248" t="s">
        <v>271</v>
      </c>
      <c r="B248" s="2">
        <v>40964</v>
      </c>
      <c r="C248">
        <v>5</v>
      </c>
      <c r="D248" t="s">
        <v>2</v>
      </c>
      <c r="E248" t="s">
        <v>8168</v>
      </c>
      <c r="F248" t="s">
        <v>8027</v>
      </c>
      <c r="G248">
        <v>13</v>
      </c>
      <c r="H248">
        <v>2</v>
      </c>
      <c r="I248">
        <v>4</v>
      </c>
      <c r="J248" s="1">
        <v>105.71111111111111</v>
      </c>
      <c r="K248" s="1">
        <f>Sales_Data[[#This Row],[Order Quantity]]*Sales_Data[[#This Row],[Unit Price]]</f>
        <v>422.84444444444443</v>
      </c>
      <c r="L248" s="1">
        <v>66.597999999999999</v>
      </c>
    </row>
    <row r="249" spans="1:12">
      <c r="A249" t="s">
        <v>272</v>
      </c>
      <c r="B249" s="2">
        <v>40964</v>
      </c>
      <c r="C249">
        <v>10</v>
      </c>
      <c r="D249" t="s">
        <v>2</v>
      </c>
      <c r="E249" t="s">
        <v>8168</v>
      </c>
      <c r="F249" t="s">
        <v>8026</v>
      </c>
      <c r="G249">
        <v>28</v>
      </c>
      <c r="H249">
        <v>4</v>
      </c>
      <c r="I249">
        <v>6</v>
      </c>
      <c r="J249" s="1">
        <v>623.1</v>
      </c>
      <c r="K249" s="1">
        <f>Sales_Data[[#This Row],[Order Quantity]]*Sales_Data[[#This Row],[Unit Price]]</f>
        <v>3738.6000000000004</v>
      </c>
      <c r="L249" s="1">
        <v>386.322</v>
      </c>
    </row>
    <row r="250" spans="1:12">
      <c r="A250" t="s">
        <v>273</v>
      </c>
      <c r="B250" s="2">
        <v>40965</v>
      </c>
      <c r="C250">
        <v>15</v>
      </c>
      <c r="D250" t="s">
        <v>3</v>
      </c>
      <c r="E250" t="s">
        <v>8168</v>
      </c>
      <c r="F250" t="s">
        <v>8025</v>
      </c>
      <c r="G250">
        <v>44</v>
      </c>
      <c r="H250">
        <v>6</v>
      </c>
      <c r="I250">
        <v>1</v>
      </c>
      <c r="J250" s="1">
        <v>129.53333333333333</v>
      </c>
      <c r="K250" s="1">
        <f>Sales_Data[[#This Row],[Order Quantity]]*Sales_Data[[#This Row],[Unit Price]]</f>
        <v>129.53333333333333</v>
      </c>
      <c r="L250" s="1">
        <v>91.968666666666664</v>
      </c>
    </row>
    <row r="251" spans="1:12">
      <c r="A251" t="s">
        <v>274</v>
      </c>
      <c r="B251" s="2">
        <v>40965</v>
      </c>
      <c r="C251">
        <v>16</v>
      </c>
      <c r="D251" t="s">
        <v>2</v>
      </c>
      <c r="E251" t="s">
        <v>8168</v>
      </c>
      <c r="F251" t="s">
        <v>8025</v>
      </c>
      <c r="G251">
        <v>44</v>
      </c>
      <c r="H251">
        <v>7</v>
      </c>
      <c r="I251">
        <v>3</v>
      </c>
      <c r="J251" s="1">
        <v>216.63333333333333</v>
      </c>
      <c r="K251" s="1">
        <f>Sales_Data[[#This Row],[Order Quantity]]*Sales_Data[[#This Row],[Unit Price]]</f>
        <v>649.9</v>
      </c>
      <c r="L251" s="1">
        <v>168.97400000000002</v>
      </c>
    </row>
    <row r="252" spans="1:12">
      <c r="A252" t="s">
        <v>275</v>
      </c>
      <c r="B252" s="2">
        <v>40965</v>
      </c>
      <c r="C252">
        <v>8</v>
      </c>
      <c r="D252" t="s">
        <v>2</v>
      </c>
      <c r="E252" t="s">
        <v>8168</v>
      </c>
      <c r="F252" t="s">
        <v>8027</v>
      </c>
      <c r="G252">
        <v>24</v>
      </c>
      <c r="H252">
        <v>4</v>
      </c>
      <c r="I252">
        <v>2</v>
      </c>
      <c r="J252" s="1">
        <v>409.44444444444446</v>
      </c>
      <c r="K252" s="1">
        <f>Sales_Data[[#This Row],[Order Quantity]]*Sales_Data[[#This Row],[Unit Price]]</f>
        <v>818.88888888888891</v>
      </c>
      <c r="L252" s="1">
        <v>298.89444444444439</v>
      </c>
    </row>
    <row r="253" spans="1:12">
      <c r="A253" t="s">
        <v>276</v>
      </c>
      <c r="B253" s="2">
        <v>40965</v>
      </c>
      <c r="C253">
        <v>19</v>
      </c>
      <c r="D253" t="s">
        <v>4</v>
      </c>
      <c r="E253" t="s">
        <v>8168</v>
      </c>
      <c r="F253" t="s">
        <v>8028</v>
      </c>
      <c r="G253">
        <v>53</v>
      </c>
      <c r="H253">
        <v>8</v>
      </c>
      <c r="I253">
        <v>9</v>
      </c>
      <c r="J253" s="1">
        <v>292.56666666666666</v>
      </c>
      <c r="K253" s="1">
        <f>Sales_Data[[#This Row],[Order Quantity]]*Sales_Data[[#This Row],[Unit Price]]</f>
        <v>2633.1</v>
      </c>
      <c r="L253" s="1">
        <v>201.87099999999998</v>
      </c>
    </row>
    <row r="254" spans="1:12">
      <c r="A254" t="s">
        <v>277</v>
      </c>
      <c r="B254" s="2">
        <v>40965</v>
      </c>
      <c r="C254">
        <v>15</v>
      </c>
      <c r="D254" t="s">
        <v>4</v>
      </c>
      <c r="E254" t="s">
        <v>8168</v>
      </c>
      <c r="F254" t="s">
        <v>8025</v>
      </c>
      <c r="G254">
        <v>44</v>
      </c>
      <c r="H254">
        <v>6</v>
      </c>
      <c r="I254">
        <v>9</v>
      </c>
      <c r="J254" s="1">
        <v>119.11111111111111</v>
      </c>
      <c r="K254" s="1">
        <f>Sales_Data[[#This Row],[Order Quantity]]*Sales_Data[[#This Row],[Unit Price]]</f>
        <v>1072</v>
      </c>
      <c r="L254" s="1">
        <v>51.217777777777776</v>
      </c>
    </row>
    <row r="255" spans="1:12">
      <c r="A255" t="s">
        <v>278</v>
      </c>
      <c r="B255" s="2">
        <v>40965</v>
      </c>
      <c r="C255">
        <v>2</v>
      </c>
      <c r="D255" t="s">
        <v>2</v>
      </c>
      <c r="E255" t="s">
        <v>8168</v>
      </c>
      <c r="F255" t="s">
        <v>8027</v>
      </c>
      <c r="G255">
        <v>6</v>
      </c>
      <c r="H255">
        <v>1</v>
      </c>
      <c r="I255">
        <v>5</v>
      </c>
      <c r="J255" s="1">
        <v>393.06666666666666</v>
      </c>
      <c r="K255" s="1">
        <f>Sales_Data[[#This Row],[Order Quantity]]*Sales_Data[[#This Row],[Unit Price]]</f>
        <v>1965.3333333333333</v>
      </c>
      <c r="L255" s="1">
        <v>212.256</v>
      </c>
    </row>
    <row r="256" spans="1:12">
      <c r="A256" t="s">
        <v>279</v>
      </c>
      <c r="B256" s="2">
        <v>40965</v>
      </c>
      <c r="C256">
        <v>13</v>
      </c>
      <c r="D256" t="s">
        <v>2</v>
      </c>
      <c r="E256" t="s">
        <v>8168</v>
      </c>
      <c r="F256" t="s">
        <v>8026</v>
      </c>
      <c r="G256">
        <v>37</v>
      </c>
      <c r="H256">
        <v>6</v>
      </c>
      <c r="I256">
        <v>1</v>
      </c>
      <c r="J256" s="1">
        <v>121.34444444444446</v>
      </c>
      <c r="K256" s="1">
        <f>Sales_Data[[#This Row],[Order Quantity]]*Sales_Data[[#This Row],[Unit Price]]</f>
        <v>121.34444444444446</v>
      </c>
      <c r="L256" s="1">
        <v>69.166333333333341</v>
      </c>
    </row>
    <row r="257" spans="1:12">
      <c r="A257" t="s">
        <v>280</v>
      </c>
      <c r="B257" s="2">
        <v>40965</v>
      </c>
      <c r="C257">
        <v>15</v>
      </c>
      <c r="D257" t="s">
        <v>4</v>
      </c>
      <c r="E257" t="s">
        <v>8168</v>
      </c>
      <c r="F257" t="s">
        <v>8025</v>
      </c>
      <c r="G257">
        <v>42</v>
      </c>
      <c r="H257">
        <v>6</v>
      </c>
      <c r="I257">
        <v>9</v>
      </c>
      <c r="J257" s="1">
        <v>194.3</v>
      </c>
      <c r="K257" s="1">
        <f>Sales_Data[[#This Row],[Order Quantity]]*Sales_Data[[#This Row],[Unit Price]]</f>
        <v>1748.7</v>
      </c>
      <c r="L257" s="1">
        <v>126.295</v>
      </c>
    </row>
    <row r="258" spans="1:12">
      <c r="A258" t="s">
        <v>281</v>
      </c>
      <c r="B258" s="2">
        <v>40965</v>
      </c>
      <c r="C258">
        <v>1</v>
      </c>
      <c r="D258" t="s">
        <v>4</v>
      </c>
      <c r="E258" t="s">
        <v>8168</v>
      </c>
      <c r="F258" t="s">
        <v>8027</v>
      </c>
      <c r="G258">
        <v>1</v>
      </c>
      <c r="H258">
        <v>1</v>
      </c>
      <c r="I258">
        <v>4</v>
      </c>
      <c r="J258" s="1">
        <v>99.01111111111112</v>
      </c>
      <c r="K258" s="1">
        <f>Sales_Data[[#This Row],[Order Quantity]]*Sales_Data[[#This Row],[Unit Price]]</f>
        <v>396.04444444444448</v>
      </c>
      <c r="L258" s="1">
        <v>82.179222222222222</v>
      </c>
    </row>
    <row r="259" spans="1:12">
      <c r="A259" t="s">
        <v>282</v>
      </c>
      <c r="B259" s="2">
        <v>40965</v>
      </c>
      <c r="C259">
        <v>9</v>
      </c>
      <c r="D259" t="s">
        <v>4</v>
      </c>
      <c r="E259" t="s">
        <v>8168</v>
      </c>
      <c r="F259" t="s">
        <v>8027</v>
      </c>
      <c r="G259">
        <v>26</v>
      </c>
      <c r="H259">
        <v>4</v>
      </c>
      <c r="I259">
        <v>3</v>
      </c>
      <c r="J259" s="1">
        <v>342.44444444444446</v>
      </c>
      <c r="K259" s="1">
        <f>Sales_Data[[#This Row],[Order Quantity]]*Sales_Data[[#This Row],[Unit Price]]</f>
        <v>1027.3333333333335</v>
      </c>
      <c r="L259" s="1">
        <v>167.79777777777778</v>
      </c>
    </row>
    <row r="260" spans="1:12">
      <c r="A260" t="s">
        <v>283</v>
      </c>
      <c r="B260" s="2">
        <v>40965</v>
      </c>
      <c r="C260">
        <v>9</v>
      </c>
      <c r="D260" t="s">
        <v>4</v>
      </c>
      <c r="E260" t="s">
        <v>8168</v>
      </c>
      <c r="F260" t="s">
        <v>8027</v>
      </c>
      <c r="G260">
        <v>24</v>
      </c>
      <c r="H260">
        <v>4</v>
      </c>
      <c r="I260">
        <v>4</v>
      </c>
      <c r="J260" s="1">
        <v>125.06666666666668</v>
      </c>
      <c r="K260" s="1">
        <f>Sales_Data[[#This Row],[Order Quantity]]*Sales_Data[[#This Row],[Unit Price]]</f>
        <v>500.26666666666671</v>
      </c>
      <c r="L260" s="1">
        <v>86.295999999999992</v>
      </c>
    </row>
    <row r="261" spans="1:12">
      <c r="A261" t="s">
        <v>284</v>
      </c>
      <c r="B261" s="2">
        <v>40965</v>
      </c>
      <c r="C261">
        <v>6</v>
      </c>
      <c r="D261" t="s">
        <v>4</v>
      </c>
      <c r="E261" t="s">
        <v>8168</v>
      </c>
      <c r="F261" t="s">
        <v>8027</v>
      </c>
      <c r="G261">
        <v>16</v>
      </c>
      <c r="H261">
        <v>3</v>
      </c>
      <c r="I261">
        <v>5</v>
      </c>
      <c r="J261" s="1">
        <v>139.21111111111111</v>
      </c>
      <c r="K261" s="1">
        <f>Sales_Data[[#This Row],[Order Quantity]]*Sales_Data[[#This Row],[Unit Price]]</f>
        <v>696.05555555555554</v>
      </c>
      <c r="L261" s="1">
        <v>72.38977777777778</v>
      </c>
    </row>
    <row r="262" spans="1:12">
      <c r="A262" t="s">
        <v>285</v>
      </c>
      <c r="B262" s="2">
        <v>40965</v>
      </c>
      <c r="C262">
        <v>20</v>
      </c>
      <c r="D262" t="s">
        <v>2</v>
      </c>
      <c r="E262" t="s">
        <v>8168</v>
      </c>
      <c r="F262" t="s">
        <v>8028</v>
      </c>
      <c r="G262">
        <v>58</v>
      </c>
      <c r="H262">
        <v>8</v>
      </c>
      <c r="I262">
        <v>8</v>
      </c>
      <c r="J262" s="1">
        <v>93.055555555555557</v>
      </c>
      <c r="K262" s="1">
        <f>Sales_Data[[#This Row],[Order Quantity]]*Sales_Data[[#This Row],[Unit Price]]</f>
        <v>744.44444444444446</v>
      </c>
      <c r="L262" s="1">
        <v>58.625</v>
      </c>
    </row>
    <row r="263" spans="1:12">
      <c r="A263" t="s">
        <v>286</v>
      </c>
      <c r="B263" s="2">
        <v>40966</v>
      </c>
      <c r="C263">
        <v>17</v>
      </c>
      <c r="D263" t="s">
        <v>4</v>
      </c>
      <c r="E263" t="s">
        <v>8168</v>
      </c>
      <c r="F263" t="s">
        <v>8025</v>
      </c>
      <c r="G263">
        <v>47</v>
      </c>
      <c r="H263">
        <v>7</v>
      </c>
      <c r="I263">
        <v>7</v>
      </c>
      <c r="J263" s="1">
        <v>114.64444444444445</v>
      </c>
      <c r="K263" s="1">
        <f>Sales_Data[[#This Row],[Order Quantity]]*Sales_Data[[#This Row],[Unit Price]]</f>
        <v>802.51111111111118</v>
      </c>
      <c r="L263" s="1">
        <v>85.98333333333332</v>
      </c>
    </row>
    <row r="264" spans="1:12">
      <c r="A264" t="s">
        <v>287</v>
      </c>
      <c r="B264" s="2">
        <v>40966</v>
      </c>
      <c r="C264">
        <v>14</v>
      </c>
      <c r="D264" t="s">
        <v>4</v>
      </c>
      <c r="E264" t="s">
        <v>8168</v>
      </c>
      <c r="F264" t="s">
        <v>8026</v>
      </c>
      <c r="G264">
        <v>41</v>
      </c>
      <c r="H264">
        <v>6</v>
      </c>
      <c r="I264">
        <v>6</v>
      </c>
      <c r="J264" s="1">
        <v>265.02222222222224</v>
      </c>
      <c r="K264" s="1">
        <f>Sales_Data[[#This Row],[Order Quantity]]*Sales_Data[[#This Row],[Unit Price]]</f>
        <v>1590.1333333333334</v>
      </c>
      <c r="L264" s="1">
        <v>161.66355555555558</v>
      </c>
    </row>
    <row r="265" spans="1:12">
      <c r="A265" t="s">
        <v>288</v>
      </c>
      <c r="B265" s="2">
        <v>40966</v>
      </c>
      <c r="C265">
        <v>9</v>
      </c>
      <c r="D265" t="s">
        <v>2</v>
      </c>
      <c r="E265" t="s">
        <v>8168</v>
      </c>
      <c r="F265" t="s">
        <v>8027</v>
      </c>
      <c r="G265">
        <v>25</v>
      </c>
      <c r="H265">
        <v>4</v>
      </c>
      <c r="I265">
        <v>6</v>
      </c>
      <c r="J265" s="1">
        <v>200.25555555555556</v>
      </c>
      <c r="K265" s="1">
        <f>Sales_Data[[#This Row],[Order Quantity]]*Sales_Data[[#This Row],[Unit Price]]</f>
        <v>1201.5333333333333</v>
      </c>
      <c r="L265" s="1">
        <v>128.16355555555555</v>
      </c>
    </row>
    <row r="266" spans="1:12">
      <c r="A266" t="s">
        <v>289</v>
      </c>
      <c r="B266" s="2">
        <v>40966</v>
      </c>
      <c r="C266">
        <v>15</v>
      </c>
      <c r="D266" t="s">
        <v>2</v>
      </c>
      <c r="E266" t="s">
        <v>8168</v>
      </c>
      <c r="F266" t="s">
        <v>8025</v>
      </c>
      <c r="G266">
        <v>43</v>
      </c>
      <c r="H266">
        <v>6</v>
      </c>
      <c r="I266">
        <v>1</v>
      </c>
      <c r="J266" s="1">
        <v>113.15555555555555</v>
      </c>
      <c r="K266" s="1">
        <f>Sales_Data[[#This Row],[Order Quantity]]*Sales_Data[[#This Row],[Unit Price]]</f>
        <v>113.15555555555555</v>
      </c>
      <c r="L266" s="1">
        <v>83.735111111111109</v>
      </c>
    </row>
    <row r="267" spans="1:12">
      <c r="A267" t="s">
        <v>290</v>
      </c>
      <c r="B267" s="2">
        <v>40967</v>
      </c>
      <c r="C267">
        <v>6</v>
      </c>
      <c r="D267" t="s">
        <v>4</v>
      </c>
      <c r="E267" t="s">
        <v>8168</v>
      </c>
      <c r="F267" t="s">
        <v>8027</v>
      </c>
      <c r="G267">
        <v>17</v>
      </c>
      <c r="H267">
        <v>3</v>
      </c>
      <c r="I267">
        <v>9</v>
      </c>
      <c r="J267" s="1">
        <v>438.47777777777782</v>
      </c>
      <c r="K267" s="1">
        <f>Sales_Data[[#This Row],[Order Quantity]]*Sales_Data[[#This Row],[Unit Price]]</f>
        <v>3946.3</v>
      </c>
      <c r="L267" s="1">
        <v>201.6997777777778</v>
      </c>
    </row>
    <row r="268" spans="1:12">
      <c r="A268" t="s">
        <v>291</v>
      </c>
      <c r="B268" s="2">
        <v>40967</v>
      </c>
      <c r="C268">
        <v>8</v>
      </c>
      <c r="D268" t="s">
        <v>2</v>
      </c>
      <c r="E268" t="s">
        <v>8168</v>
      </c>
      <c r="F268" t="s">
        <v>8027</v>
      </c>
      <c r="G268">
        <v>21</v>
      </c>
      <c r="H268">
        <v>3</v>
      </c>
      <c r="I268">
        <v>2</v>
      </c>
      <c r="J268" s="1">
        <v>439.22222222222223</v>
      </c>
      <c r="K268" s="1">
        <f>Sales_Data[[#This Row],[Order Quantity]]*Sales_Data[[#This Row],[Unit Price]]</f>
        <v>878.44444444444446</v>
      </c>
      <c r="L268" s="1">
        <v>232.78777777777779</v>
      </c>
    </row>
    <row r="269" spans="1:12">
      <c r="A269" t="s">
        <v>292</v>
      </c>
      <c r="B269" s="2">
        <v>40967</v>
      </c>
      <c r="C269">
        <v>9</v>
      </c>
      <c r="D269" t="s">
        <v>4</v>
      </c>
      <c r="E269" t="s">
        <v>8168</v>
      </c>
      <c r="F269" t="s">
        <v>8027</v>
      </c>
      <c r="G269">
        <v>26</v>
      </c>
      <c r="H269">
        <v>4</v>
      </c>
      <c r="I269">
        <v>9</v>
      </c>
      <c r="J269" s="1">
        <v>566.52222222222224</v>
      </c>
      <c r="K269" s="1">
        <f>Sales_Data[[#This Row],[Order Quantity]]*Sales_Data[[#This Row],[Unit Price]]</f>
        <v>5098.7</v>
      </c>
      <c r="L269" s="1">
        <v>379.5698888888889</v>
      </c>
    </row>
    <row r="270" spans="1:12">
      <c r="A270" t="s">
        <v>293</v>
      </c>
      <c r="B270" s="2">
        <v>40968</v>
      </c>
      <c r="C270">
        <v>19</v>
      </c>
      <c r="D270" t="s">
        <v>3</v>
      </c>
      <c r="E270" t="s">
        <v>8168</v>
      </c>
      <c r="F270" t="s">
        <v>8028</v>
      </c>
      <c r="G270">
        <v>55</v>
      </c>
      <c r="H270">
        <v>8</v>
      </c>
      <c r="I270">
        <v>2</v>
      </c>
      <c r="J270" s="1">
        <v>417.63333333333338</v>
      </c>
      <c r="K270" s="1">
        <f>Sales_Data[[#This Row],[Order Quantity]]*Sales_Data[[#This Row],[Unit Price]]</f>
        <v>835.26666666666677</v>
      </c>
      <c r="L270" s="1">
        <v>217.16933333333336</v>
      </c>
    </row>
    <row r="271" spans="1:12">
      <c r="A271" t="s">
        <v>294</v>
      </c>
      <c r="B271" s="2">
        <v>40968</v>
      </c>
      <c r="C271">
        <v>3</v>
      </c>
      <c r="D271" t="s">
        <v>2</v>
      </c>
      <c r="E271" t="s">
        <v>8168</v>
      </c>
      <c r="F271" t="s">
        <v>8027</v>
      </c>
      <c r="G271">
        <v>8</v>
      </c>
      <c r="H271">
        <v>1</v>
      </c>
      <c r="I271">
        <v>6</v>
      </c>
      <c r="J271" s="1">
        <v>101.24444444444445</v>
      </c>
      <c r="K271" s="1">
        <f>Sales_Data[[#This Row],[Order Quantity]]*Sales_Data[[#This Row],[Unit Price]]</f>
        <v>607.4666666666667</v>
      </c>
      <c r="L271" s="1">
        <v>67.833777777777783</v>
      </c>
    </row>
    <row r="272" spans="1:12">
      <c r="A272" t="s">
        <v>295</v>
      </c>
      <c r="B272" s="2">
        <v>40968</v>
      </c>
      <c r="C272">
        <v>13</v>
      </c>
      <c r="D272" t="s">
        <v>4</v>
      </c>
      <c r="E272" t="s">
        <v>8168</v>
      </c>
      <c r="F272" t="s">
        <v>8026</v>
      </c>
      <c r="G272">
        <v>38</v>
      </c>
      <c r="H272">
        <v>6</v>
      </c>
      <c r="I272">
        <v>1</v>
      </c>
      <c r="J272" s="1">
        <v>100.5</v>
      </c>
      <c r="K272" s="1">
        <f>Sales_Data[[#This Row],[Order Quantity]]*Sales_Data[[#This Row],[Unit Price]]</f>
        <v>100.5</v>
      </c>
      <c r="L272" s="1">
        <v>42.21</v>
      </c>
    </row>
    <row r="273" spans="1:12">
      <c r="A273" t="s">
        <v>296</v>
      </c>
      <c r="B273" s="2">
        <v>40968</v>
      </c>
      <c r="C273">
        <v>7</v>
      </c>
      <c r="D273" t="s">
        <v>4</v>
      </c>
      <c r="E273" t="s">
        <v>8168</v>
      </c>
      <c r="F273" t="s">
        <v>8027</v>
      </c>
      <c r="G273">
        <v>21</v>
      </c>
      <c r="H273">
        <v>3</v>
      </c>
      <c r="I273">
        <v>8</v>
      </c>
      <c r="J273" s="1">
        <v>101.24444444444445</v>
      </c>
      <c r="K273" s="1">
        <f>Sales_Data[[#This Row],[Order Quantity]]*Sales_Data[[#This Row],[Unit Price]]</f>
        <v>809.95555555555563</v>
      </c>
      <c r="L273" s="1">
        <v>45.56</v>
      </c>
    </row>
    <row r="274" spans="1:12">
      <c r="A274" t="s">
        <v>297</v>
      </c>
      <c r="B274" s="2">
        <v>40969</v>
      </c>
      <c r="C274">
        <v>3</v>
      </c>
      <c r="D274" t="s">
        <v>4</v>
      </c>
      <c r="E274" t="s">
        <v>8168</v>
      </c>
      <c r="F274" t="s">
        <v>8027</v>
      </c>
      <c r="G274">
        <v>7</v>
      </c>
      <c r="H274">
        <v>1</v>
      </c>
      <c r="I274">
        <v>9</v>
      </c>
      <c r="J274" s="1">
        <v>25.311111111111114</v>
      </c>
      <c r="K274" s="1">
        <f>Sales_Data[[#This Row],[Order Quantity]]*Sales_Data[[#This Row],[Unit Price]]</f>
        <v>227.8</v>
      </c>
      <c r="L274" s="1">
        <v>14.933555555555554</v>
      </c>
    </row>
    <row r="275" spans="1:12">
      <c r="A275" t="s">
        <v>298</v>
      </c>
      <c r="B275" s="2">
        <v>40969</v>
      </c>
      <c r="C275">
        <v>4</v>
      </c>
      <c r="D275" t="s">
        <v>2</v>
      </c>
      <c r="E275" t="s">
        <v>8168</v>
      </c>
      <c r="F275" t="s">
        <v>8027</v>
      </c>
      <c r="G275">
        <v>11</v>
      </c>
      <c r="H275">
        <v>2</v>
      </c>
      <c r="I275">
        <v>2</v>
      </c>
      <c r="J275" s="1">
        <v>28.288888888888888</v>
      </c>
      <c r="K275" s="1">
        <f>Sales_Data[[#This Row],[Order Quantity]]*Sales_Data[[#This Row],[Unit Price]]</f>
        <v>56.577777777777776</v>
      </c>
      <c r="L275" s="1">
        <v>13.012888888888888</v>
      </c>
    </row>
    <row r="276" spans="1:12">
      <c r="A276" t="s">
        <v>299</v>
      </c>
      <c r="B276" s="2">
        <v>40969</v>
      </c>
      <c r="C276">
        <v>2</v>
      </c>
      <c r="D276" t="s">
        <v>4</v>
      </c>
      <c r="E276" t="s">
        <v>8168</v>
      </c>
      <c r="F276" t="s">
        <v>8027</v>
      </c>
      <c r="G276">
        <v>5</v>
      </c>
      <c r="H276">
        <v>1</v>
      </c>
      <c r="I276">
        <v>8</v>
      </c>
      <c r="J276" s="1">
        <v>75.933333333333337</v>
      </c>
      <c r="K276" s="1">
        <f>Sales_Data[[#This Row],[Order Quantity]]*Sales_Data[[#This Row],[Unit Price]]</f>
        <v>607.4666666666667</v>
      </c>
      <c r="L276" s="1">
        <v>49.356666666666662</v>
      </c>
    </row>
    <row r="277" spans="1:12">
      <c r="A277" t="s">
        <v>300</v>
      </c>
      <c r="B277" s="2">
        <v>40970</v>
      </c>
      <c r="C277">
        <v>9</v>
      </c>
      <c r="D277" t="s">
        <v>4</v>
      </c>
      <c r="E277" t="s">
        <v>8168</v>
      </c>
      <c r="F277" t="s">
        <v>8027</v>
      </c>
      <c r="G277">
        <v>26</v>
      </c>
      <c r="H277">
        <v>4</v>
      </c>
      <c r="I277">
        <v>4</v>
      </c>
      <c r="J277" s="1">
        <v>435.5</v>
      </c>
      <c r="K277" s="1">
        <f>Sales_Data[[#This Row],[Order Quantity]]*Sales_Data[[#This Row],[Unit Price]]</f>
        <v>1742</v>
      </c>
      <c r="L277" s="1">
        <v>248.23499999999999</v>
      </c>
    </row>
    <row r="278" spans="1:12">
      <c r="A278" t="s">
        <v>301</v>
      </c>
      <c r="B278" s="2">
        <v>40970</v>
      </c>
      <c r="C278">
        <v>20</v>
      </c>
      <c r="D278" t="s">
        <v>2</v>
      </c>
      <c r="E278" t="s">
        <v>8168</v>
      </c>
      <c r="F278" t="s">
        <v>8028</v>
      </c>
      <c r="G278">
        <v>56</v>
      </c>
      <c r="H278">
        <v>8</v>
      </c>
      <c r="I278">
        <v>8</v>
      </c>
      <c r="J278" s="1">
        <v>121.34444444444446</v>
      </c>
      <c r="K278" s="1">
        <f>Sales_Data[[#This Row],[Order Quantity]]*Sales_Data[[#This Row],[Unit Price]]</f>
        <v>970.7555555555557</v>
      </c>
      <c r="L278" s="1">
        <v>87.368000000000009</v>
      </c>
    </row>
    <row r="279" spans="1:12">
      <c r="A279" t="s">
        <v>302</v>
      </c>
      <c r="B279" s="2">
        <v>40970</v>
      </c>
      <c r="C279">
        <v>11</v>
      </c>
      <c r="D279" t="s">
        <v>4</v>
      </c>
      <c r="E279" t="s">
        <v>8168</v>
      </c>
      <c r="F279" t="s">
        <v>8026</v>
      </c>
      <c r="G279">
        <v>32</v>
      </c>
      <c r="H279">
        <v>5</v>
      </c>
      <c r="I279">
        <v>7</v>
      </c>
      <c r="J279" s="1">
        <v>102.73333333333333</v>
      </c>
      <c r="K279" s="1">
        <f>Sales_Data[[#This Row],[Order Quantity]]*Sales_Data[[#This Row],[Unit Price]]</f>
        <v>719.13333333333333</v>
      </c>
      <c r="L279" s="1">
        <v>59.585333333333338</v>
      </c>
    </row>
    <row r="280" spans="1:12">
      <c r="A280" t="s">
        <v>303</v>
      </c>
      <c r="B280" s="2">
        <v>40970</v>
      </c>
      <c r="C280">
        <v>10</v>
      </c>
      <c r="D280" t="s">
        <v>2</v>
      </c>
      <c r="E280" t="s">
        <v>8168</v>
      </c>
      <c r="F280" t="s">
        <v>8026</v>
      </c>
      <c r="G280">
        <v>29</v>
      </c>
      <c r="H280">
        <v>4</v>
      </c>
      <c r="I280">
        <v>9</v>
      </c>
      <c r="J280" s="1">
        <v>113.15555555555555</v>
      </c>
      <c r="K280" s="1">
        <f>Sales_Data[[#This Row],[Order Quantity]]*Sales_Data[[#This Row],[Unit Price]]</f>
        <v>1018.4</v>
      </c>
      <c r="L280" s="1">
        <v>88.261333333333326</v>
      </c>
    </row>
    <row r="281" spans="1:12">
      <c r="A281" t="s">
        <v>304</v>
      </c>
      <c r="B281" s="2">
        <v>40970</v>
      </c>
      <c r="C281">
        <v>20</v>
      </c>
      <c r="D281" t="s">
        <v>2</v>
      </c>
      <c r="E281" t="s">
        <v>8168</v>
      </c>
      <c r="F281" t="s">
        <v>8028</v>
      </c>
      <c r="G281">
        <v>57</v>
      </c>
      <c r="H281">
        <v>8</v>
      </c>
      <c r="I281">
        <v>9</v>
      </c>
      <c r="J281" s="1">
        <v>198.76666666666668</v>
      </c>
      <c r="K281" s="1">
        <f>Sales_Data[[#This Row],[Order Quantity]]*Sales_Data[[#This Row],[Unit Price]]</f>
        <v>1788.9</v>
      </c>
      <c r="L281" s="1">
        <v>145.09966666666665</v>
      </c>
    </row>
    <row r="282" spans="1:12">
      <c r="A282" t="s">
        <v>305</v>
      </c>
      <c r="B282" s="2">
        <v>40970</v>
      </c>
      <c r="C282">
        <v>5</v>
      </c>
      <c r="D282" t="s">
        <v>2</v>
      </c>
      <c r="E282" t="s">
        <v>8168</v>
      </c>
      <c r="F282" t="s">
        <v>8027</v>
      </c>
      <c r="G282">
        <v>13</v>
      </c>
      <c r="H282">
        <v>2</v>
      </c>
      <c r="I282">
        <v>5</v>
      </c>
      <c r="J282" s="1">
        <v>104.96666666666667</v>
      </c>
      <c r="K282" s="1">
        <f>Sales_Data[[#This Row],[Order Quantity]]*Sales_Data[[#This Row],[Unit Price]]</f>
        <v>524.83333333333337</v>
      </c>
      <c r="L282" s="1">
        <v>59.830999999999989</v>
      </c>
    </row>
    <row r="283" spans="1:12">
      <c r="A283" t="s">
        <v>306</v>
      </c>
      <c r="B283" s="2">
        <v>40971</v>
      </c>
      <c r="C283">
        <v>8</v>
      </c>
      <c r="D283" t="s">
        <v>2</v>
      </c>
      <c r="E283" t="s">
        <v>8168</v>
      </c>
      <c r="F283" t="s">
        <v>8027</v>
      </c>
      <c r="G283">
        <v>22</v>
      </c>
      <c r="H283">
        <v>4</v>
      </c>
      <c r="I283">
        <v>5</v>
      </c>
      <c r="J283" s="1">
        <v>439.9666666666667</v>
      </c>
      <c r="K283" s="1">
        <f>Sales_Data[[#This Row],[Order Quantity]]*Sales_Data[[#This Row],[Unit Price]]</f>
        <v>2199.8333333333335</v>
      </c>
      <c r="L283" s="1">
        <v>285.97833333333335</v>
      </c>
    </row>
    <row r="284" spans="1:12">
      <c r="A284" t="s">
        <v>307</v>
      </c>
      <c r="B284" s="2">
        <v>40971</v>
      </c>
      <c r="C284">
        <v>8</v>
      </c>
      <c r="D284" t="s">
        <v>2</v>
      </c>
      <c r="E284" t="s">
        <v>8168</v>
      </c>
      <c r="F284" t="s">
        <v>8027</v>
      </c>
      <c r="G284">
        <v>23</v>
      </c>
      <c r="H284">
        <v>4</v>
      </c>
      <c r="I284">
        <v>2</v>
      </c>
      <c r="J284" s="1">
        <v>18.611111111111111</v>
      </c>
      <c r="K284" s="1">
        <f>Sales_Data[[#This Row],[Order Quantity]]*Sales_Data[[#This Row],[Unit Price]]</f>
        <v>37.222222222222221</v>
      </c>
      <c r="L284" s="1">
        <v>7.8166666666666664</v>
      </c>
    </row>
    <row r="285" spans="1:12">
      <c r="A285" t="s">
        <v>308</v>
      </c>
      <c r="B285" s="2">
        <v>40972</v>
      </c>
      <c r="C285">
        <v>6</v>
      </c>
      <c r="D285" t="s">
        <v>3</v>
      </c>
      <c r="E285" t="s">
        <v>8168</v>
      </c>
      <c r="F285" t="s">
        <v>8027</v>
      </c>
      <c r="G285">
        <v>17</v>
      </c>
      <c r="H285">
        <v>3</v>
      </c>
      <c r="I285">
        <v>2</v>
      </c>
      <c r="J285" s="1">
        <v>430.28888888888889</v>
      </c>
      <c r="K285" s="1">
        <f>Sales_Data[[#This Row],[Order Quantity]]*Sales_Data[[#This Row],[Unit Price]]</f>
        <v>860.57777777777778</v>
      </c>
      <c r="L285" s="1">
        <v>219.44733333333335</v>
      </c>
    </row>
    <row r="286" spans="1:12">
      <c r="A286" t="s">
        <v>309</v>
      </c>
      <c r="B286" s="2">
        <v>40973</v>
      </c>
      <c r="C286">
        <v>11</v>
      </c>
      <c r="D286" t="s">
        <v>2</v>
      </c>
      <c r="E286" t="s">
        <v>8168</v>
      </c>
      <c r="F286" t="s">
        <v>8026</v>
      </c>
      <c r="G286">
        <v>30</v>
      </c>
      <c r="H286">
        <v>5</v>
      </c>
      <c r="I286">
        <v>9</v>
      </c>
      <c r="J286" s="1">
        <v>726.57777777777778</v>
      </c>
      <c r="K286" s="1">
        <f>Sales_Data[[#This Row],[Order Quantity]]*Sales_Data[[#This Row],[Unit Price]]</f>
        <v>6539.2</v>
      </c>
      <c r="L286" s="1">
        <v>428.68088888888883</v>
      </c>
    </row>
    <row r="287" spans="1:12">
      <c r="A287" t="s">
        <v>310</v>
      </c>
      <c r="B287" s="2">
        <v>40973</v>
      </c>
      <c r="C287">
        <v>3</v>
      </c>
      <c r="D287" t="s">
        <v>4</v>
      </c>
      <c r="E287" t="s">
        <v>8168</v>
      </c>
      <c r="F287" t="s">
        <v>8027</v>
      </c>
      <c r="G287">
        <v>9</v>
      </c>
      <c r="H287">
        <v>2</v>
      </c>
      <c r="I287">
        <v>3</v>
      </c>
      <c r="J287" s="1">
        <v>113.90000000000002</v>
      </c>
      <c r="K287" s="1">
        <f>Sales_Data[[#This Row],[Order Quantity]]*Sales_Data[[#This Row],[Unit Price]]</f>
        <v>341.70000000000005</v>
      </c>
      <c r="L287" s="1">
        <v>86.564000000000021</v>
      </c>
    </row>
    <row r="288" spans="1:12">
      <c r="A288" t="s">
        <v>311</v>
      </c>
      <c r="B288" s="2">
        <v>40973</v>
      </c>
      <c r="C288">
        <v>11</v>
      </c>
      <c r="D288" t="s">
        <v>4</v>
      </c>
      <c r="E288" t="s">
        <v>8168</v>
      </c>
      <c r="F288" t="s">
        <v>8026</v>
      </c>
      <c r="G288">
        <v>31</v>
      </c>
      <c r="H288">
        <v>5</v>
      </c>
      <c r="I288">
        <v>2</v>
      </c>
      <c r="J288" s="1">
        <v>104.22222222222223</v>
      </c>
      <c r="K288" s="1">
        <f>Sales_Data[[#This Row],[Order Quantity]]*Sales_Data[[#This Row],[Unit Price]]</f>
        <v>208.44444444444446</v>
      </c>
      <c r="L288" s="1">
        <v>63.575555555555553</v>
      </c>
    </row>
    <row r="289" spans="1:12">
      <c r="A289" t="s">
        <v>312</v>
      </c>
      <c r="B289" s="2">
        <v>40974</v>
      </c>
      <c r="C289">
        <v>20</v>
      </c>
      <c r="D289" t="s">
        <v>2</v>
      </c>
      <c r="E289" t="s">
        <v>8168</v>
      </c>
      <c r="F289" t="s">
        <v>8028</v>
      </c>
      <c r="G289">
        <v>56</v>
      </c>
      <c r="H289">
        <v>8</v>
      </c>
      <c r="I289">
        <v>9</v>
      </c>
      <c r="J289" s="1">
        <v>116.13333333333334</v>
      </c>
      <c r="K289" s="1">
        <f>Sales_Data[[#This Row],[Order Quantity]]*Sales_Data[[#This Row],[Unit Price]]</f>
        <v>1045.2</v>
      </c>
      <c r="L289" s="1">
        <v>89.422666666666672</v>
      </c>
    </row>
    <row r="290" spans="1:12">
      <c r="A290" t="s">
        <v>313</v>
      </c>
      <c r="B290" s="2">
        <v>40974</v>
      </c>
      <c r="C290">
        <v>12</v>
      </c>
      <c r="D290" t="s">
        <v>3</v>
      </c>
      <c r="E290" t="s">
        <v>8168</v>
      </c>
      <c r="F290" t="s">
        <v>8026</v>
      </c>
      <c r="G290">
        <v>33</v>
      </c>
      <c r="H290">
        <v>5</v>
      </c>
      <c r="I290">
        <v>1</v>
      </c>
      <c r="J290" s="1">
        <v>18.611111111111111</v>
      </c>
      <c r="K290" s="1">
        <f>Sales_Data[[#This Row],[Order Quantity]]*Sales_Data[[#This Row],[Unit Price]]</f>
        <v>18.611111111111111</v>
      </c>
      <c r="L290" s="1">
        <v>12.469444444444445</v>
      </c>
    </row>
    <row r="291" spans="1:12">
      <c r="A291" t="s">
        <v>314</v>
      </c>
      <c r="B291" s="2">
        <v>40974</v>
      </c>
      <c r="C291">
        <v>19</v>
      </c>
      <c r="D291" t="s">
        <v>2</v>
      </c>
      <c r="E291" t="s">
        <v>8168</v>
      </c>
      <c r="F291" t="s">
        <v>8028</v>
      </c>
      <c r="G291">
        <v>53</v>
      </c>
      <c r="H291">
        <v>8</v>
      </c>
      <c r="I291">
        <v>9</v>
      </c>
      <c r="J291" s="1">
        <v>191.32222222222222</v>
      </c>
      <c r="K291" s="1">
        <f>Sales_Data[[#This Row],[Order Quantity]]*Sales_Data[[#This Row],[Unit Price]]</f>
        <v>1721.9</v>
      </c>
      <c r="L291" s="1">
        <v>153.0577777777778</v>
      </c>
    </row>
    <row r="292" spans="1:12">
      <c r="A292" t="s">
        <v>315</v>
      </c>
      <c r="B292" s="2">
        <v>40975</v>
      </c>
      <c r="C292">
        <v>14</v>
      </c>
      <c r="D292" t="s">
        <v>4</v>
      </c>
      <c r="E292" t="s">
        <v>8168</v>
      </c>
      <c r="F292" t="s">
        <v>8026</v>
      </c>
      <c r="G292">
        <v>39</v>
      </c>
      <c r="H292">
        <v>6</v>
      </c>
      <c r="I292">
        <v>8</v>
      </c>
      <c r="J292" s="1">
        <v>75.188888888888897</v>
      </c>
      <c r="K292" s="1">
        <f>Sales_Data[[#This Row],[Order Quantity]]*Sales_Data[[#This Row],[Unit Price]]</f>
        <v>601.51111111111118</v>
      </c>
      <c r="L292" s="1">
        <v>51.880333333333333</v>
      </c>
    </row>
    <row r="293" spans="1:12">
      <c r="A293" t="s">
        <v>316</v>
      </c>
      <c r="B293" s="2">
        <v>40975</v>
      </c>
      <c r="C293">
        <v>9</v>
      </c>
      <c r="D293" t="s">
        <v>4</v>
      </c>
      <c r="E293" t="s">
        <v>8168</v>
      </c>
      <c r="F293" t="s">
        <v>8027</v>
      </c>
      <c r="G293">
        <v>26</v>
      </c>
      <c r="H293">
        <v>4</v>
      </c>
      <c r="I293">
        <v>6</v>
      </c>
      <c r="J293" s="1">
        <v>18.611111111111111</v>
      </c>
      <c r="K293" s="1">
        <f>Sales_Data[[#This Row],[Order Quantity]]*Sales_Data[[#This Row],[Unit Price]]</f>
        <v>111.66666666666666</v>
      </c>
      <c r="L293" s="1">
        <v>9.1194444444444454</v>
      </c>
    </row>
    <row r="294" spans="1:12">
      <c r="A294" t="s">
        <v>317</v>
      </c>
      <c r="B294" s="2">
        <v>40975</v>
      </c>
      <c r="C294">
        <v>14</v>
      </c>
      <c r="D294" t="s">
        <v>2</v>
      </c>
      <c r="E294" t="s">
        <v>8168</v>
      </c>
      <c r="F294" t="s">
        <v>8026</v>
      </c>
      <c r="G294">
        <v>41</v>
      </c>
      <c r="H294">
        <v>6</v>
      </c>
      <c r="I294">
        <v>2</v>
      </c>
      <c r="J294" s="1">
        <v>124.32222222222224</v>
      </c>
      <c r="K294" s="1">
        <f>Sales_Data[[#This Row],[Order Quantity]]*Sales_Data[[#This Row],[Unit Price]]</f>
        <v>248.64444444444447</v>
      </c>
      <c r="L294" s="1">
        <v>99.457777777777792</v>
      </c>
    </row>
    <row r="295" spans="1:12">
      <c r="A295" t="s">
        <v>318</v>
      </c>
      <c r="B295" s="2">
        <v>40976</v>
      </c>
      <c r="C295">
        <v>2</v>
      </c>
      <c r="D295" t="s">
        <v>2</v>
      </c>
      <c r="E295" t="s">
        <v>8168</v>
      </c>
      <c r="F295" t="s">
        <v>8027</v>
      </c>
      <c r="G295">
        <v>4</v>
      </c>
      <c r="H295">
        <v>1</v>
      </c>
      <c r="I295">
        <v>6</v>
      </c>
      <c r="J295" s="1">
        <v>126.55555555555556</v>
      </c>
      <c r="K295" s="1">
        <f>Sales_Data[[#This Row],[Order Quantity]]*Sales_Data[[#This Row],[Unit Price]]</f>
        <v>759.33333333333337</v>
      </c>
      <c r="L295" s="1">
        <v>103.77555555555554</v>
      </c>
    </row>
    <row r="296" spans="1:12">
      <c r="A296" t="s">
        <v>319</v>
      </c>
      <c r="B296" s="2">
        <v>40976</v>
      </c>
      <c r="C296">
        <v>16</v>
      </c>
      <c r="D296" t="s">
        <v>4</v>
      </c>
      <c r="E296" t="s">
        <v>8168</v>
      </c>
      <c r="F296" t="s">
        <v>8025</v>
      </c>
      <c r="G296">
        <v>44</v>
      </c>
      <c r="H296">
        <v>7</v>
      </c>
      <c r="I296">
        <v>4</v>
      </c>
      <c r="J296" s="1">
        <v>194.3</v>
      </c>
      <c r="K296" s="1">
        <f>Sales_Data[[#This Row],[Order Quantity]]*Sales_Data[[#This Row],[Unit Price]]</f>
        <v>777.2</v>
      </c>
      <c r="L296" s="1">
        <v>83.549000000000007</v>
      </c>
    </row>
    <row r="297" spans="1:12">
      <c r="A297" t="s">
        <v>320</v>
      </c>
      <c r="B297" s="2">
        <v>40976</v>
      </c>
      <c r="C297">
        <v>15</v>
      </c>
      <c r="D297" t="s">
        <v>2</v>
      </c>
      <c r="E297" t="s">
        <v>8168</v>
      </c>
      <c r="F297" t="s">
        <v>8025</v>
      </c>
      <c r="G297">
        <v>41</v>
      </c>
      <c r="H297">
        <v>6</v>
      </c>
      <c r="I297">
        <v>2</v>
      </c>
      <c r="J297" s="1">
        <v>192.06666666666669</v>
      </c>
      <c r="K297" s="1">
        <f>Sales_Data[[#This Row],[Order Quantity]]*Sales_Data[[#This Row],[Unit Price]]</f>
        <v>384.13333333333338</v>
      </c>
      <c r="L297" s="1">
        <v>126.76400000000002</v>
      </c>
    </row>
    <row r="298" spans="1:12">
      <c r="A298" t="s">
        <v>321</v>
      </c>
      <c r="B298" s="2">
        <v>40976</v>
      </c>
      <c r="C298">
        <v>10</v>
      </c>
      <c r="D298" t="s">
        <v>2</v>
      </c>
      <c r="E298" t="s">
        <v>8168</v>
      </c>
      <c r="F298" t="s">
        <v>8026</v>
      </c>
      <c r="G298">
        <v>29</v>
      </c>
      <c r="H298">
        <v>4</v>
      </c>
      <c r="I298">
        <v>6</v>
      </c>
      <c r="J298" s="1">
        <v>123.57777777777778</v>
      </c>
      <c r="K298" s="1">
        <f>Sales_Data[[#This Row],[Order Quantity]]*Sales_Data[[#This Row],[Unit Price]]</f>
        <v>741.4666666666667</v>
      </c>
      <c r="L298" s="1">
        <v>55.61</v>
      </c>
    </row>
    <row r="299" spans="1:12">
      <c r="A299" t="s">
        <v>322</v>
      </c>
      <c r="B299" s="2">
        <v>40976</v>
      </c>
      <c r="C299">
        <v>4</v>
      </c>
      <c r="D299" t="s">
        <v>2</v>
      </c>
      <c r="E299" t="s">
        <v>8168</v>
      </c>
      <c r="F299" t="s">
        <v>8027</v>
      </c>
      <c r="G299">
        <v>10</v>
      </c>
      <c r="H299">
        <v>2</v>
      </c>
      <c r="I299">
        <v>9</v>
      </c>
      <c r="J299" s="1">
        <v>265.02222222222224</v>
      </c>
      <c r="K299" s="1">
        <f>Sales_Data[[#This Row],[Order Quantity]]*Sales_Data[[#This Row],[Unit Price]]</f>
        <v>2385.2000000000003</v>
      </c>
      <c r="L299" s="1">
        <v>161.66355555555558</v>
      </c>
    </row>
    <row r="300" spans="1:12">
      <c r="A300" t="s">
        <v>323</v>
      </c>
      <c r="B300" s="2">
        <v>40976</v>
      </c>
      <c r="C300">
        <v>5</v>
      </c>
      <c r="D300" t="s">
        <v>3</v>
      </c>
      <c r="E300" t="s">
        <v>8168</v>
      </c>
      <c r="F300" t="s">
        <v>8027</v>
      </c>
      <c r="G300">
        <v>13</v>
      </c>
      <c r="H300">
        <v>2</v>
      </c>
      <c r="I300">
        <v>9</v>
      </c>
      <c r="J300" s="1">
        <v>24.566666666666666</v>
      </c>
      <c r="K300" s="1">
        <f>Sales_Data[[#This Row],[Order Quantity]]*Sales_Data[[#This Row],[Unit Price]]</f>
        <v>221.1</v>
      </c>
      <c r="L300" s="1">
        <v>19.161999999999999</v>
      </c>
    </row>
    <row r="301" spans="1:12">
      <c r="A301" t="s">
        <v>324</v>
      </c>
      <c r="B301" s="2">
        <v>40976</v>
      </c>
      <c r="C301">
        <v>7</v>
      </c>
      <c r="D301" t="s">
        <v>4</v>
      </c>
      <c r="E301" t="s">
        <v>8168</v>
      </c>
      <c r="F301" t="s">
        <v>8027</v>
      </c>
      <c r="G301">
        <v>19</v>
      </c>
      <c r="H301">
        <v>3</v>
      </c>
      <c r="I301">
        <v>5</v>
      </c>
      <c r="J301" s="1">
        <v>634.26666666666677</v>
      </c>
      <c r="K301" s="1">
        <f>Sales_Data[[#This Row],[Order Quantity]]*Sales_Data[[#This Row],[Unit Price]]</f>
        <v>3171.3333333333339</v>
      </c>
      <c r="L301" s="1">
        <v>298.10533333333336</v>
      </c>
    </row>
    <row r="302" spans="1:12">
      <c r="A302" t="s">
        <v>325</v>
      </c>
      <c r="B302" s="2">
        <v>40977</v>
      </c>
      <c r="C302">
        <v>16</v>
      </c>
      <c r="D302" t="s">
        <v>4</v>
      </c>
      <c r="E302" t="s">
        <v>8168</v>
      </c>
      <c r="F302" t="s">
        <v>8025</v>
      </c>
      <c r="G302">
        <v>46</v>
      </c>
      <c r="H302">
        <v>7</v>
      </c>
      <c r="I302">
        <v>5</v>
      </c>
      <c r="J302" s="1">
        <v>115.38888888888889</v>
      </c>
      <c r="K302" s="1">
        <f>Sales_Data[[#This Row],[Order Quantity]]*Sales_Data[[#This Row],[Unit Price]]</f>
        <v>576.94444444444446</v>
      </c>
      <c r="L302" s="1">
        <v>92.311111111111117</v>
      </c>
    </row>
    <row r="303" spans="1:12">
      <c r="A303" t="s">
        <v>326</v>
      </c>
      <c r="B303" s="2">
        <v>40977</v>
      </c>
      <c r="C303">
        <v>2</v>
      </c>
      <c r="D303" t="s">
        <v>2</v>
      </c>
      <c r="E303" t="s">
        <v>8168</v>
      </c>
      <c r="F303" t="s">
        <v>8027</v>
      </c>
      <c r="G303">
        <v>3</v>
      </c>
      <c r="H303">
        <v>1</v>
      </c>
      <c r="I303">
        <v>4</v>
      </c>
      <c r="J303" s="1">
        <v>443.68888888888893</v>
      </c>
      <c r="K303" s="1">
        <f>Sales_Data[[#This Row],[Order Quantity]]*Sales_Data[[#This Row],[Unit Price]]</f>
        <v>1774.7555555555557</v>
      </c>
      <c r="L303" s="1">
        <v>359.38800000000009</v>
      </c>
    </row>
    <row r="304" spans="1:12">
      <c r="A304" t="s">
        <v>327</v>
      </c>
      <c r="B304" s="2">
        <v>40977</v>
      </c>
      <c r="C304">
        <v>11</v>
      </c>
      <c r="D304" t="s">
        <v>2</v>
      </c>
      <c r="E304" t="s">
        <v>8168</v>
      </c>
      <c r="F304" t="s">
        <v>8026</v>
      </c>
      <c r="G304">
        <v>31</v>
      </c>
      <c r="H304">
        <v>5</v>
      </c>
      <c r="I304">
        <v>6</v>
      </c>
      <c r="J304" s="1">
        <v>120.60000000000001</v>
      </c>
      <c r="K304" s="1">
        <f>Sales_Data[[#This Row],[Order Quantity]]*Sales_Data[[#This Row],[Unit Price]]</f>
        <v>723.6</v>
      </c>
      <c r="L304" s="1">
        <v>88.038000000000011</v>
      </c>
    </row>
    <row r="305" spans="1:12">
      <c r="A305" t="s">
        <v>328</v>
      </c>
      <c r="B305" s="2">
        <v>40977</v>
      </c>
      <c r="C305">
        <v>16</v>
      </c>
      <c r="D305" t="s">
        <v>4</v>
      </c>
      <c r="E305" t="s">
        <v>8168</v>
      </c>
      <c r="F305" t="s">
        <v>8025</v>
      </c>
      <c r="G305">
        <v>44</v>
      </c>
      <c r="H305">
        <v>7</v>
      </c>
      <c r="I305">
        <v>4</v>
      </c>
      <c r="J305" s="1">
        <v>431.77777777777777</v>
      </c>
      <c r="K305" s="1">
        <f>Sales_Data[[#This Row],[Order Quantity]]*Sales_Data[[#This Row],[Unit Price]]</f>
        <v>1727.1111111111111</v>
      </c>
      <c r="L305" s="1">
        <v>224.52444444444444</v>
      </c>
    </row>
    <row r="306" spans="1:12">
      <c r="A306" t="s">
        <v>329</v>
      </c>
      <c r="B306" s="2">
        <v>40977</v>
      </c>
      <c r="C306">
        <v>17</v>
      </c>
      <c r="D306" t="s">
        <v>4</v>
      </c>
      <c r="E306" t="s">
        <v>8168</v>
      </c>
      <c r="F306" t="s">
        <v>8025</v>
      </c>
      <c r="G306">
        <v>47</v>
      </c>
      <c r="H306">
        <v>7</v>
      </c>
      <c r="I306">
        <v>5</v>
      </c>
      <c r="J306" s="1">
        <v>442.94444444444446</v>
      </c>
      <c r="K306" s="1">
        <f>Sales_Data[[#This Row],[Order Quantity]]*Sales_Data[[#This Row],[Unit Price]]</f>
        <v>2214.7222222222222</v>
      </c>
      <c r="L306" s="1">
        <v>296.77277777777783</v>
      </c>
    </row>
    <row r="307" spans="1:12">
      <c r="A307" t="s">
        <v>330</v>
      </c>
      <c r="B307" s="2">
        <v>40977</v>
      </c>
      <c r="C307">
        <v>7</v>
      </c>
      <c r="D307" t="s">
        <v>4</v>
      </c>
      <c r="E307" t="s">
        <v>8168</v>
      </c>
      <c r="F307" t="s">
        <v>8027</v>
      </c>
      <c r="G307">
        <v>19</v>
      </c>
      <c r="H307">
        <v>3</v>
      </c>
      <c r="I307">
        <v>1</v>
      </c>
      <c r="J307" s="1">
        <v>134</v>
      </c>
      <c r="K307" s="1">
        <f>Sales_Data[[#This Row],[Order Quantity]]*Sales_Data[[#This Row],[Unit Price]]</f>
        <v>134</v>
      </c>
      <c r="L307" s="1">
        <v>109.88</v>
      </c>
    </row>
    <row r="308" spans="1:12">
      <c r="A308" t="s">
        <v>331</v>
      </c>
      <c r="B308" s="2">
        <v>40977</v>
      </c>
      <c r="C308">
        <v>20</v>
      </c>
      <c r="D308" t="s">
        <v>3</v>
      </c>
      <c r="E308" t="s">
        <v>8168</v>
      </c>
      <c r="F308" t="s">
        <v>8028</v>
      </c>
      <c r="G308">
        <v>57</v>
      </c>
      <c r="H308">
        <v>8</v>
      </c>
      <c r="I308">
        <v>9</v>
      </c>
      <c r="J308" s="1">
        <v>204.72222222222223</v>
      </c>
      <c r="K308" s="1">
        <f>Sales_Data[[#This Row],[Order Quantity]]*Sales_Data[[#This Row],[Unit Price]]</f>
        <v>1842.5</v>
      </c>
      <c r="L308" s="1">
        <v>116.69166666666666</v>
      </c>
    </row>
    <row r="309" spans="1:12">
      <c r="A309" t="s">
        <v>332</v>
      </c>
      <c r="B309" s="2">
        <v>40978</v>
      </c>
      <c r="C309">
        <v>17</v>
      </c>
      <c r="D309" t="s">
        <v>2</v>
      </c>
      <c r="E309" t="s">
        <v>8168</v>
      </c>
      <c r="F309" t="s">
        <v>8025</v>
      </c>
      <c r="G309">
        <v>47</v>
      </c>
      <c r="H309">
        <v>7</v>
      </c>
      <c r="I309">
        <v>6</v>
      </c>
      <c r="J309" s="1">
        <v>561.31111111111113</v>
      </c>
      <c r="K309" s="1">
        <f>Sales_Data[[#This Row],[Order Quantity]]*Sales_Data[[#This Row],[Unit Price]]</f>
        <v>3367.8666666666668</v>
      </c>
      <c r="L309" s="1">
        <v>325.56044444444444</v>
      </c>
    </row>
    <row r="310" spans="1:12">
      <c r="A310" t="s">
        <v>333</v>
      </c>
      <c r="B310" s="2">
        <v>40978</v>
      </c>
      <c r="C310">
        <v>14</v>
      </c>
      <c r="D310" t="s">
        <v>2</v>
      </c>
      <c r="E310" t="s">
        <v>8168</v>
      </c>
      <c r="F310" t="s">
        <v>8026</v>
      </c>
      <c r="G310">
        <v>40</v>
      </c>
      <c r="H310">
        <v>6</v>
      </c>
      <c r="I310">
        <v>4</v>
      </c>
      <c r="J310" s="1">
        <v>129.53333333333333</v>
      </c>
      <c r="K310" s="1">
        <f>Sales_Data[[#This Row],[Order Quantity]]*Sales_Data[[#This Row],[Unit Price]]</f>
        <v>518.13333333333333</v>
      </c>
      <c r="L310" s="1">
        <v>51.813333333333333</v>
      </c>
    </row>
    <row r="311" spans="1:12">
      <c r="A311" t="s">
        <v>334</v>
      </c>
      <c r="B311" s="2">
        <v>40978</v>
      </c>
      <c r="C311">
        <v>19</v>
      </c>
      <c r="D311" t="s">
        <v>4</v>
      </c>
      <c r="E311" t="s">
        <v>8168</v>
      </c>
      <c r="F311" t="s">
        <v>8028</v>
      </c>
      <c r="G311">
        <v>53</v>
      </c>
      <c r="H311">
        <v>8</v>
      </c>
      <c r="I311">
        <v>8</v>
      </c>
      <c r="J311" s="1">
        <v>440.71111111111111</v>
      </c>
      <c r="K311" s="1">
        <f>Sales_Data[[#This Row],[Order Quantity]]*Sales_Data[[#This Row],[Unit Price]]</f>
        <v>3525.6888888888889</v>
      </c>
      <c r="L311" s="1">
        <v>260.01955555555554</v>
      </c>
    </row>
    <row r="312" spans="1:12">
      <c r="A312" t="s">
        <v>335</v>
      </c>
      <c r="B312" s="2">
        <v>40978</v>
      </c>
      <c r="C312">
        <v>18</v>
      </c>
      <c r="D312" t="s">
        <v>4</v>
      </c>
      <c r="E312" t="s">
        <v>8168</v>
      </c>
      <c r="F312" t="s">
        <v>8025</v>
      </c>
      <c r="G312">
        <v>51</v>
      </c>
      <c r="H312">
        <v>8</v>
      </c>
      <c r="I312">
        <v>6</v>
      </c>
      <c r="J312" s="1">
        <v>200.25555555555556</v>
      </c>
      <c r="K312" s="1">
        <f>Sales_Data[[#This Row],[Order Quantity]]*Sales_Data[[#This Row],[Unit Price]]</f>
        <v>1201.5333333333333</v>
      </c>
      <c r="L312" s="1">
        <v>166.21211111111108</v>
      </c>
    </row>
    <row r="313" spans="1:12">
      <c r="A313" t="s">
        <v>336</v>
      </c>
      <c r="B313" s="2">
        <v>40978</v>
      </c>
      <c r="C313">
        <v>9</v>
      </c>
      <c r="D313" t="s">
        <v>4</v>
      </c>
      <c r="E313" t="s">
        <v>8168</v>
      </c>
      <c r="F313" t="s">
        <v>8027</v>
      </c>
      <c r="G313">
        <v>25</v>
      </c>
      <c r="H313">
        <v>4</v>
      </c>
      <c r="I313">
        <v>1</v>
      </c>
      <c r="J313" s="1">
        <v>122.83333333333333</v>
      </c>
      <c r="K313" s="1">
        <f>Sales_Data[[#This Row],[Order Quantity]]*Sales_Data[[#This Row],[Unit Price]]</f>
        <v>122.83333333333333</v>
      </c>
      <c r="L313" s="1">
        <v>94.581666666666663</v>
      </c>
    </row>
    <row r="314" spans="1:12">
      <c r="A314" t="s">
        <v>337</v>
      </c>
      <c r="B314" s="2">
        <v>40979</v>
      </c>
      <c r="C314">
        <v>3</v>
      </c>
      <c r="D314" t="s">
        <v>4</v>
      </c>
      <c r="E314" t="s">
        <v>8168</v>
      </c>
      <c r="F314" t="s">
        <v>8027</v>
      </c>
      <c r="G314">
        <v>8</v>
      </c>
      <c r="H314">
        <v>1</v>
      </c>
      <c r="I314">
        <v>9</v>
      </c>
      <c r="J314" s="1">
        <v>209.93333333333334</v>
      </c>
      <c r="K314" s="1">
        <f>Sales_Data[[#This Row],[Order Quantity]]*Sales_Data[[#This Row],[Unit Price]]</f>
        <v>1889.4</v>
      </c>
      <c r="L314" s="1">
        <v>155.35066666666665</v>
      </c>
    </row>
    <row r="315" spans="1:12">
      <c r="A315" t="s">
        <v>338</v>
      </c>
      <c r="B315" s="2">
        <v>40979</v>
      </c>
      <c r="C315">
        <v>20</v>
      </c>
      <c r="D315" t="s">
        <v>4</v>
      </c>
      <c r="E315" t="s">
        <v>8168</v>
      </c>
      <c r="F315" t="s">
        <v>8028</v>
      </c>
      <c r="G315">
        <v>56</v>
      </c>
      <c r="H315">
        <v>8</v>
      </c>
      <c r="I315">
        <v>8</v>
      </c>
      <c r="J315" s="1">
        <v>113.15555555555555</v>
      </c>
      <c r="K315" s="1">
        <f>Sales_Data[[#This Row],[Order Quantity]]*Sales_Data[[#This Row],[Unit Price]]</f>
        <v>905.24444444444441</v>
      </c>
      <c r="L315" s="1">
        <v>73.551111111111112</v>
      </c>
    </row>
    <row r="316" spans="1:12">
      <c r="A316" t="s">
        <v>339</v>
      </c>
      <c r="B316" s="2">
        <v>40980</v>
      </c>
      <c r="C316">
        <v>16</v>
      </c>
      <c r="D316" t="s">
        <v>4</v>
      </c>
      <c r="E316" t="s">
        <v>8168</v>
      </c>
      <c r="F316" t="s">
        <v>8025</v>
      </c>
      <c r="G316">
        <v>47</v>
      </c>
      <c r="H316">
        <v>7</v>
      </c>
      <c r="I316">
        <v>5</v>
      </c>
      <c r="J316" s="1">
        <v>429.54444444444448</v>
      </c>
      <c r="K316" s="1">
        <f>Sales_Data[[#This Row],[Order Quantity]]*Sales_Data[[#This Row],[Unit Price]]</f>
        <v>2147.7222222222226</v>
      </c>
      <c r="L316" s="1">
        <v>313.56744444444445</v>
      </c>
    </row>
    <row r="317" spans="1:12">
      <c r="A317" t="s">
        <v>340</v>
      </c>
      <c r="B317" s="2">
        <v>40980</v>
      </c>
      <c r="C317">
        <v>14</v>
      </c>
      <c r="D317" t="s">
        <v>4</v>
      </c>
      <c r="E317" t="s">
        <v>8168</v>
      </c>
      <c r="F317" t="s">
        <v>8026</v>
      </c>
      <c r="G317">
        <v>41</v>
      </c>
      <c r="H317">
        <v>6</v>
      </c>
      <c r="I317">
        <v>1</v>
      </c>
      <c r="J317" s="1">
        <v>110.92222222222223</v>
      </c>
      <c r="K317" s="1">
        <f>Sales_Data[[#This Row],[Order Quantity]]*Sales_Data[[#This Row],[Unit Price]]</f>
        <v>110.92222222222223</v>
      </c>
      <c r="L317" s="1">
        <v>49.914999999999999</v>
      </c>
    </row>
    <row r="318" spans="1:12">
      <c r="A318" t="s">
        <v>341</v>
      </c>
      <c r="B318" s="2">
        <v>40981</v>
      </c>
      <c r="C318">
        <v>9</v>
      </c>
      <c r="D318" t="s">
        <v>2</v>
      </c>
      <c r="E318" t="s">
        <v>8168</v>
      </c>
      <c r="F318" t="s">
        <v>8027</v>
      </c>
      <c r="G318">
        <v>24</v>
      </c>
      <c r="H318">
        <v>4</v>
      </c>
      <c r="I318">
        <v>6</v>
      </c>
      <c r="J318" s="1">
        <v>28.288888888888888</v>
      </c>
      <c r="K318" s="1">
        <f>Sales_Data[[#This Row],[Order Quantity]]*Sales_Data[[#This Row],[Unit Price]]</f>
        <v>169.73333333333332</v>
      </c>
      <c r="L318" s="1">
        <v>14.144444444444444</v>
      </c>
    </row>
    <row r="319" spans="1:12">
      <c r="A319" t="s">
        <v>342</v>
      </c>
      <c r="B319" s="2">
        <v>40981</v>
      </c>
      <c r="C319">
        <v>1</v>
      </c>
      <c r="D319" t="s">
        <v>4</v>
      </c>
      <c r="E319" t="s">
        <v>8168</v>
      </c>
      <c r="F319" t="s">
        <v>8027</v>
      </c>
      <c r="G319">
        <v>1</v>
      </c>
      <c r="H319">
        <v>1</v>
      </c>
      <c r="I319">
        <v>3</v>
      </c>
      <c r="J319" s="1">
        <v>78.166666666666671</v>
      </c>
      <c r="K319" s="1">
        <f>Sales_Data[[#This Row],[Order Quantity]]*Sales_Data[[#This Row],[Unit Price]]</f>
        <v>234.5</v>
      </c>
      <c r="L319" s="1">
        <v>35.174999999999997</v>
      </c>
    </row>
    <row r="320" spans="1:12">
      <c r="A320" t="s">
        <v>343</v>
      </c>
      <c r="B320" s="2">
        <v>40981</v>
      </c>
      <c r="C320">
        <v>4</v>
      </c>
      <c r="D320" t="s">
        <v>4</v>
      </c>
      <c r="E320" t="s">
        <v>8168</v>
      </c>
      <c r="F320" t="s">
        <v>8027</v>
      </c>
      <c r="G320">
        <v>10</v>
      </c>
      <c r="H320">
        <v>2</v>
      </c>
      <c r="I320">
        <v>1</v>
      </c>
      <c r="J320" s="1">
        <v>121.34444444444446</v>
      </c>
      <c r="K320" s="1">
        <f>Sales_Data[[#This Row],[Order Quantity]]*Sales_Data[[#This Row],[Unit Price]]</f>
        <v>121.34444444444446</v>
      </c>
      <c r="L320" s="1">
        <v>60.672222222222231</v>
      </c>
    </row>
    <row r="321" spans="1:12">
      <c r="A321" t="s">
        <v>344</v>
      </c>
      <c r="B321" s="2">
        <v>40982</v>
      </c>
      <c r="C321">
        <v>4</v>
      </c>
      <c r="D321" t="s">
        <v>3</v>
      </c>
      <c r="E321" t="s">
        <v>8168</v>
      </c>
      <c r="F321" t="s">
        <v>8027</v>
      </c>
      <c r="G321">
        <v>10</v>
      </c>
      <c r="H321">
        <v>2</v>
      </c>
      <c r="I321">
        <v>7</v>
      </c>
      <c r="J321" s="1">
        <v>115.38888888888889</v>
      </c>
      <c r="K321" s="1">
        <f>Sales_Data[[#This Row],[Order Quantity]]*Sales_Data[[#This Row],[Unit Price]]</f>
        <v>807.72222222222217</v>
      </c>
      <c r="L321" s="1">
        <v>62.310000000000009</v>
      </c>
    </row>
    <row r="322" spans="1:12">
      <c r="A322" t="s">
        <v>345</v>
      </c>
      <c r="B322" s="2">
        <v>40982</v>
      </c>
      <c r="C322">
        <v>11</v>
      </c>
      <c r="D322" t="s">
        <v>2</v>
      </c>
      <c r="E322" t="s">
        <v>8168</v>
      </c>
      <c r="F322" t="s">
        <v>8026</v>
      </c>
      <c r="G322">
        <v>30</v>
      </c>
      <c r="H322">
        <v>5</v>
      </c>
      <c r="I322">
        <v>7</v>
      </c>
      <c r="J322" s="1">
        <v>266.51111111111112</v>
      </c>
      <c r="K322" s="1">
        <f>Sales_Data[[#This Row],[Order Quantity]]*Sales_Data[[#This Row],[Unit Price]]</f>
        <v>1865.5777777777778</v>
      </c>
      <c r="L322" s="1">
        <v>210.54377777777779</v>
      </c>
    </row>
    <row r="323" spans="1:12">
      <c r="A323" t="s">
        <v>346</v>
      </c>
      <c r="B323" s="2">
        <v>40983</v>
      </c>
      <c r="C323">
        <v>9</v>
      </c>
      <c r="D323" t="s">
        <v>3</v>
      </c>
      <c r="E323" t="s">
        <v>8168</v>
      </c>
      <c r="F323" t="s">
        <v>8027</v>
      </c>
      <c r="G323">
        <v>24</v>
      </c>
      <c r="H323">
        <v>4</v>
      </c>
      <c r="I323">
        <v>8</v>
      </c>
      <c r="J323" s="1">
        <v>99.75555555555556</v>
      </c>
      <c r="K323" s="1">
        <f>Sales_Data[[#This Row],[Order Quantity]]*Sales_Data[[#This Row],[Unit Price]]</f>
        <v>798.04444444444448</v>
      </c>
      <c r="L323" s="1">
        <v>40.899777777777778</v>
      </c>
    </row>
    <row r="324" spans="1:12">
      <c r="A324" t="s">
        <v>347</v>
      </c>
      <c r="B324" s="2">
        <v>40983</v>
      </c>
      <c r="C324">
        <v>3</v>
      </c>
      <c r="D324" t="s">
        <v>4</v>
      </c>
      <c r="E324" t="s">
        <v>8168</v>
      </c>
      <c r="F324" t="s">
        <v>8027</v>
      </c>
      <c r="G324">
        <v>7</v>
      </c>
      <c r="H324">
        <v>1</v>
      </c>
      <c r="I324">
        <v>5</v>
      </c>
      <c r="J324" s="1">
        <v>579.17777777777781</v>
      </c>
      <c r="K324" s="1">
        <f>Sales_Data[[#This Row],[Order Quantity]]*Sales_Data[[#This Row],[Unit Price]]</f>
        <v>2895.8888888888891</v>
      </c>
      <c r="L324" s="1">
        <v>353.29844444444444</v>
      </c>
    </row>
    <row r="325" spans="1:12">
      <c r="A325" t="s">
        <v>348</v>
      </c>
      <c r="B325" s="2">
        <v>40983</v>
      </c>
      <c r="C325">
        <v>6</v>
      </c>
      <c r="D325" t="s">
        <v>3</v>
      </c>
      <c r="E325" t="s">
        <v>8168</v>
      </c>
      <c r="F325" t="s">
        <v>8027</v>
      </c>
      <c r="G325">
        <v>17</v>
      </c>
      <c r="H325">
        <v>3</v>
      </c>
      <c r="I325">
        <v>3</v>
      </c>
      <c r="J325" s="1">
        <v>28.288888888888888</v>
      </c>
      <c r="K325" s="1">
        <f>Sales_Data[[#This Row],[Order Quantity]]*Sales_Data[[#This Row],[Unit Price]]</f>
        <v>84.86666666666666</v>
      </c>
      <c r="L325" s="1">
        <v>22.914000000000001</v>
      </c>
    </row>
    <row r="326" spans="1:12">
      <c r="A326" t="s">
        <v>349</v>
      </c>
      <c r="B326" s="2">
        <v>40983</v>
      </c>
      <c r="C326">
        <v>13</v>
      </c>
      <c r="D326" t="s">
        <v>2</v>
      </c>
      <c r="E326" t="s">
        <v>8168</v>
      </c>
      <c r="F326" t="s">
        <v>8026</v>
      </c>
      <c r="G326">
        <v>38</v>
      </c>
      <c r="H326">
        <v>6</v>
      </c>
      <c r="I326">
        <v>3</v>
      </c>
      <c r="J326" s="1">
        <v>436.24444444444447</v>
      </c>
      <c r="K326" s="1">
        <f>Sales_Data[[#This Row],[Order Quantity]]*Sales_Data[[#This Row],[Unit Price]]</f>
        <v>1308.7333333333333</v>
      </c>
      <c r="L326" s="1">
        <v>235.572</v>
      </c>
    </row>
    <row r="327" spans="1:12">
      <c r="A327" t="s">
        <v>350</v>
      </c>
      <c r="B327" s="2">
        <v>40983</v>
      </c>
      <c r="C327">
        <v>17</v>
      </c>
      <c r="D327" t="s">
        <v>4</v>
      </c>
      <c r="E327" t="s">
        <v>8168</v>
      </c>
      <c r="F327" t="s">
        <v>8025</v>
      </c>
      <c r="G327">
        <v>50</v>
      </c>
      <c r="H327">
        <v>7</v>
      </c>
      <c r="I327">
        <v>3</v>
      </c>
      <c r="J327" s="1">
        <v>129.53333333333333</v>
      </c>
      <c r="K327" s="1">
        <f>Sales_Data[[#This Row],[Order Quantity]]*Sales_Data[[#This Row],[Unit Price]]</f>
        <v>388.6</v>
      </c>
      <c r="L327" s="1">
        <v>64.766666666666666</v>
      </c>
    </row>
    <row r="328" spans="1:12">
      <c r="A328" t="s">
        <v>351</v>
      </c>
      <c r="B328" s="2">
        <v>40984</v>
      </c>
      <c r="C328">
        <v>10</v>
      </c>
      <c r="D328" t="s">
        <v>3</v>
      </c>
      <c r="E328" t="s">
        <v>8168</v>
      </c>
      <c r="F328" t="s">
        <v>8026</v>
      </c>
      <c r="G328">
        <v>29</v>
      </c>
      <c r="H328">
        <v>4</v>
      </c>
      <c r="I328">
        <v>9</v>
      </c>
      <c r="J328" s="1">
        <v>428.8</v>
      </c>
      <c r="K328" s="1">
        <f>Sales_Data[[#This Row],[Order Quantity]]*Sales_Data[[#This Row],[Unit Price]]</f>
        <v>3859.2000000000003</v>
      </c>
      <c r="L328" s="1">
        <v>261.56799999999998</v>
      </c>
    </row>
    <row r="329" spans="1:12">
      <c r="A329" t="s">
        <v>352</v>
      </c>
      <c r="B329" s="2">
        <v>40984</v>
      </c>
      <c r="C329">
        <v>4</v>
      </c>
      <c r="D329" t="s">
        <v>3</v>
      </c>
      <c r="E329" t="s">
        <v>8168</v>
      </c>
      <c r="F329" t="s">
        <v>8027</v>
      </c>
      <c r="G329">
        <v>11</v>
      </c>
      <c r="H329">
        <v>2</v>
      </c>
      <c r="I329">
        <v>7</v>
      </c>
      <c r="J329" s="1">
        <v>18.611111111111111</v>
      </c>
      <c r="K329" s="1">
        <f>Sales_Data[[#This Row],[Order Quantity]]*Sales_Data[[#This Row],[Unit Price]]</f>
        <v>130.27777777777777</v>
      </c>
      <c r="L329" s="1">
        <v>11.166666666666666</v>
      </c>
    </row>
    <row r="330" spans="1:12">
      <c r="A330" t="s">
        <v>353</v>
      </c>
      <c r="B330" s="2">
        <v>40984</v>
      </c>
      <c r="C330">
        <v>18</v>
      </c>
      <c r="D330" t="s">
        <v>2</v>
      </c>
      <c r="E330" t="s">
        <v>8168</v>
      </c>
      <c r="F330" t="s">
        <v>8025</v>
      </c>
      <c r="G330">
        <v>53</v>
      </c>
      <c r="H330">
        <v>8</v>
      </c>
      <c r="I330">
        <v>4</v>
      </c>
      <c r="J330" s="1">
        <v>186.85555555555555</v>
      </c>
      <c r="K330" s="1">
        <f>Sales_Data[[#This Row],[Order Quantity]]*Sales_Data[[#This Row],[Unit Price]]</f>
        <v>747.42222222222222</v>
      </c>
      <c r="L330" s="1">
        <v>99.033444444444456</v>
      </c>
    </row>
    <row r="331" spans="1:12">
      <c r="A331" t="s">
        <v>354</v>
      </c>
      <c r="B331" s="2">
        <v>40984</v>
      </c>
      <c r="C331">
        <v>8</v>
      </c>
      <c r="D331" t="s">
        <v>3</v>
      </c>
      <c r="E331" t="s">
        <v>8168</v>
      </c>
      <c r="F331" t="s">
        <v>8027</v>
      </c>
      <c r="G331">
        <v>22</v>
      </c>
      <c r="H331">
        <v>3</v>
      </c>
      <c r="I331">
        <v>7</v>
      </c>
      <c r="J331" s="1">
        <v>102.73333333333333</v>
      </c>
      <c r="K331" s="1">
        <f>Sales_Data[[#This Row],[Order Quantity]]*Sales_Data[[#This Row],[Unit Price]]</f>
        <v>719.13333333333333</v>
      </c>
      <c r="L331" s="1">
        <v>73.968000000000004</v>
      </c>
    </row>
    <row r="332" spans="1:12">
      <c r="A332" t="s">
        <v>355</v>
      </c>
      <c r="B332" s="2">
        <v>40985</v>
      </c>
      <c r="C332">
        <v>7</v>
      </c>
      <c r="D332" t="s">
        <v>4</v>
      </c>
      <c r="E332" t="s">
        <v>8168</v>
      </c>
      <c r="F332" t="s">
        <v>8027</v>
      </c>
      <c r="G332">
        <v>19</v>
      </c>
      <c r="H332">
        <v>3</v>
      </c>
      <c r="I332">
        <v>1</v>
      </c>
      <c r="J332" s="1">
        <v>440.71111111111111</v>
      </c>
      <c r="K332" s="1">
        <f>Sales_Data[[#This Row],[Order Quantity]]*Sales_Data[[#This Row],[Unit Price]]</f>
        <v>440.71111111111111</v>
      </c>
      <c r="L332" s="1">
        <v>374.60444444444443</v>
      </c>
    </row>
    <row r="333" spans="1:12">
      <c r="A333" t="s">
        <v>356</v>
      </c>
      <c r="B333" s="2">
        <v>40985</v>
      </c>
      <c r="C333">
        <v>16</v>
      </c>
      <c r="D333" t="s">
        <v>2</v>
      </c>
      <c r="E333" t="s">
        <v>8168</v>
      </c>
      <c r="F333" t="s">
        <v>8025</v>
      </c>
      <c r="G333">
        <v>45</v>
      </c>
      <c r="H333">
        <v>7</v>
      </c>
      <c r="I333">
        <v>4</v>
      </c>
      <c r="J333" s="1">
        <v>104.22222222222223</v>
      </c>
      <c r="K333" s="1">
        <f>Sales_Data[[#This Row],[Order Quantity]]*Sales_Data[[#This Row],[Unit Price]]</f>
        <v>416.88888888888891</v>
      </c>
      <c r="L333" s="1">
        <v>50.026666666666671</v>
      </c>
    </row>
    <row r="334" spans="1:12">
      <c r="A334" t="s">
        <v>357</v>
      </c>
      <c r="B334" s="2">
        <v>40985</v>
      </c>
      <c r="C334">
        <v>5</v>
      </c>
      <c r="D334" t="s">
        <v>2</v>
      </c>
      <c r="E334" t="s">
        <v>8168</v>
      </c>
      <c r="F334" t="s">
        <v>8027</v>
      </c>
      <c r="G334">
        <v>13</v>
      </c>
      <c r="H334">
        <v>2</v>
      </c>
      <c r="I334">
        <v>1</v>
      </c>
      <c r="J334" s="1">
        <v>220.35555555555555</v>
      </c>
      <c r="K334" s="1">
        <f>Sales_Data[[#This Row],[Order Quantity]]*Sales_Data[[#This Row],[Unit Price]]</f>
        <v>220.35555555555555</v>
      </c>
      <c r="L334" s="1">
        <v>121.19555555555559</v>
      </c>
    </row>
    <row r="335" spans="1:12">
      <c r="A335" t="s">
        <v>358</v>
      </c>
      <c r="B335" s="2">
        <v>40986</v>
      </c>
      <c r="C335">
        <v>9</v>
      </c>
      <c r="D335" t="s">
        <v>4</v>
      </c>
      <c r="E335" t="s">
        <v>8168</v>
      </c>
      <c r="F335" t="s">
        <v>8027</v>
      </c>
      <c r="G335">
        <v>26</v>
      </c>
      <c r="H335">
        <v>4</v>
      </c>
      <c r="I335">
        <v>1</v>
      </c>
      <c r="J335" s="1">
        <v>287.35555555555561</v>
      </c>
      <c r="K335" s="1">
        <f>Sales_Data[[#This Row],[Order Quantity]]*Sales_Data[[#This Row],[Unit Price]]</f>
        <v>287.35555555555561</v>
      </c>
      <c r="L335" s="1">
        <v>232.75800000000007</v>
      </c>
    </row>
    <row r="336" spans="1:12">
      <c r="A336" t="s">
        <v>359</v>
      </c>
      <c r="B336" s="2">
        <v>40987</v>
      </c>
      <c r="C336">
        <v>5</v>
      </c>
      <c r="D336" t="s">
        <v>3</v>
      </c>
      <c r="E336" t="s">
        <v>8168</v>
      </c>
      <c r="F336" t="s">
        <v>8027</v>
      </c>
      <c r="G336">
        <v>14</v>
      </c>
      <c r="H336">
        <v>2</v>
      </c>
      <c r="I336">
        <v>2</v>
      </c>
      <c r="J336" s="1">
        <v>340.21111111111111</v>
      </c>
      <c r="K336" s="1">
        <f>Sales_Data[[#This Row],[Order Quantity]]*Sales_Data[[#This Row],[Unit Price]]</f>
        <v>680.42222222222222</v>
      </c>
      <c r="L336" s="1">
        <v>227.94144444444444</v>
      </c>
    </row>
    <row r="337" spans="1:12">
      <c r="A337" t="s">
        <v>360</v>
      </c>
      <c r="B337" s="2">
        <v>40988</v>
      </c>
      <c r="C337">
        <v>18</v>
      </c>
      <c r="D337" t="s">
        <v>3</v>
      </c>
      <c r="E337" t="s">
        <v>8168</v>
      </c>
      <c r="F337" t="s">
        <v>8025</v>
      </c>
      <c r="G337">
        <v>51</v>
      </c>
      <c r="H337">
        <v>8</v>
      </c>
      <c r="I337">
        <v>6</v>
      </c>
      <c r="J337" s="1">
        <v>116.87777777777779</v>
      </c>
      <c r="K337" s="1">
        <f>Sales_Data[[#This Row],[Order Quantity]]*Sales_Data[[#This Row],[Unit Price]]</f>
        <v>701.26666666666677</v>
      </c>
      <c r="L337" s="1">
        <v>50.257444444444445</v>
      </c>
    </row>
    <row r="338" spans="1:12">
      <c r="A338" t="s">
        <v>361</v>
      </c>
      <c r="B338" s="2">
        <v>40988</v>
      </c>
      <c r="C338">
        <v>13</v>
      </c>
      <c r="D338" t="s">
        <v>3</v>
      </c>
      <c r="E338" t="s">
        <v>8168</v>
      </c>
      <c r="F338" t="s">
        <v>8026</v>
      </c>
      <c r="G338">
        <v>36</v>
      </c>
      <c r="H338">
        <v>5</v>
      </c>
      <c r="I338">
        <v>8</v>
      </c>
      <c r="J338" s="1">
        <v>29.033333333333335</v>
      </c>
      <c r="K338" s="1">
        <f>Sales_Data[[#This Row],[Order Quantity]]*Sales_Data[[#This Row],[Unit Price]]</f>
        <v>232.26666666666668</v>
      </c>
      <c r="L338" s="1">
        <v>11.613333333333335</v>
      </c>
    </row>
    <row r="339" spans="1:12">
      <c r="A339" t="s">
        <v>362</v>
      </c>
      <c r="B339" s="2">
        <v>40988</v>
      </c>
      <c r="C339">
        <v>8</v>
      </c>
      <c r="D339" t="s">
        <v>4</v>
      </c>
      <c r="E339" t="s">
        <v>8168</v>
      </c>
      <c r="F339" t="s">
        <v>8027</v>
      </c>
      <c r="G339">
        <v>22</v>
      </c>
      <c r="H339">
        <v>3</v>
      </c>
      <c r="I339">
        <v>3</v>
      </c>
      <c r="J339" s="1">
        <v>682.65555555555557</v>
      </c>
      <c r="K339" s="1">
        <f>Sales_Data[[#This Row],[Order Quantity]]*Sales_Data[[#This Row],[Unit Price]]</f>
        <v>2047.9666666666667</v>
      </c>
      <c r="L339" s="1">
        <v>341.32777777777778</v>
      </c>
    </row>
    <row r="340" spans="1:12">
      <c r="A340" t="s">
        <v>363</v>
      </c>
      <c r="B340" s="2">
        <v>40989</v>
      </c>
      <c r="C340">
        <v>8</v>
      </c>
      <c r="D340" t="s">
        <v>2</v>
      </c>
      <c r="E340" t="s">
        <v>8168</v>
      </c>
      <c r="F340" t="s">
        <v>8027</v>
      </c>
      <c r="G340">
        <v>23</v>
      </c>
      <c r="H340">
        <v>4</v>
      </c>
      <c r="I340">
        <v>7</v>
      </c>
      <c r="J340" s="1">
        <v>274.70000000000005</v>
      </c>
      <c r="K340" s="1">
        <f>Sales_Data[[#This Row],[Order Quantity]]*Sales_Data[[#This Row],[Unit Price]]</f>
        <v>1922.9000000000003</v>
      </c>
      <c r="L340" s="1">
        <v>214.26600000000002</v>
      </c>
    </row>
    <row r="341" spans="1:12">
      <c r="A341" t="s">
        <v>364</v>
      </c>
      <c r="B341" s="2">
        <v>40989</v>
      </c>
      <c r="C341">
        <v>18</v>
      </c>
      <c r="D341" t="s">
        <v>4</v>
      </c>
      <c r="E341" t="s">
        <v>8168</v>
      </c>
      <c r="F341" t="s">
        <v>8025</v>
      </c>
      <c r="G341">
        <v>50</v>
      </c>
      <c r="H341">
        <v>7</v>
      </c>
      <c r="I341">
        <v>4</v>
      </c>
      <c r="J341" s="1">
        <v>432.52222222222224</v>
      </c>
      <c r="K341" s="1">
        <f>Sales_Data[[#This Row],[Order Quantity]]*Sales_Data[[#This Row],[Unit Price]]</f>
        <v>1730.088888888889</v>
      </c>
      <c r="L341" s="1">
        <v>341.6925555555556</v>
      </c>
    </row>
    <row r="342" spans="1:12">
      <c r="A342" t="s">
        <v>365</v>
      </c>
      <c r="B342" s="2">
        <v>40989</v>
      </c>
      <c r="C342">
        <v>12</v>
      </c>
      <c r="D342" t="s">
        <v>2</v>
      </c>
      <c r="E342" t="s">
        <v>8168</v>
      </c>
      <c r="F342" t="s">
        <v>8026</v>
      </c>
      <c r="G342">
        <v>34</v>
      </c>
      <c r="H342">
        <v>5</v>
      </c>
      <c r="I342">
        <v>8</v>
      </c>
      <c r="J342" s="1">
        <v>107.2</v>
      </c>
      <c r="K342" s="1">
        <f>Sales_Data[[#This Row],[Order Quantity]]*Sales_Data[[#This Row],[Unit Price]]</f>
        <v>857.6</v>
      </c>
      <c r="L342" s="1">
        <v>54.672000000000004</v>
      </c>
    </row>
    <row r="343" spans="1:12">
      <c r="A343" t="s">
        <v>366</v>
      </c>
      <c r="B343" s="2">
        <v>40989</v>
      </c>
      <c r="C343">
        <v>19</v>
      </c>
      <c r="D343" t="s">
        <v>3</v>
      </c>
      <c r="E343" t="s">
        <v>8168</v>
      </c>
      <c r="F343" t="s">
        <v>8028</v>
      </c>
      <c r="G343">
        <v>55</v>
      </c>
      <c r="H343">
        <v>8</v>
      </c>
      <c r="I343">
        <v>9</v>
      </c>
      <c r="J343" s="1">
        <v>425.82222222222225</v>
      </c>
      <c r="K343" s="1">
        <f>Sales_Data[[#This Row],[Order Quantity]]*Sales_Data[[#This Row],[Unit Price]]</f>
        <v>3832.4</v>
      </c>
      <c r="L343" s="1">
        <v>344.916</v>
      </c>
    </row>
    <row r="344" spans="1:12">
      <c r="A344" t="s">
        <v>367</v>
      </c>
      <c r="B344" s="2">
        <v>40989</v>
      </c>
      <c r="C344">
        <v>11</v>
      </c>
      <c r="D344" t="s">
        <v>2</v>
      </c>
      <c r="E344" t="s">
        <v>8168</v>
      </c>
      <c r="F344" t="s">
        <v>8026</v>
      </c>
      <c r="G344">
        <v>30</v>
      </c>
      <c r="H344">
        <v>5</v>
      </c>
      <c r="I344">
        <v>5</v>
      </c>
      <c r="J344" s="1">
        <v>107.2</v>
      </c>
      <c r="K344" s="1">
        <f>Sales_Data[[#This Row],[Order Quantity]]*Sales_Data[[#This Row],[Unit Price]]</f>
        <v>536</v>
      </c>
      <c r="L344" s="1">
        <v>86.832000000000008</v>
      </c>
    </row>
    <row r="345" spans="1:12">
      <c r="A345" t="s">
        <v>368</v>
      </c>
      <c r="B345" s="2">
        <v>40989</v>
      </c>
      <c r="C345">
        <v>7</v>
      </c>
      <c r="D345" t="s">
        <v>4</v>
      </c>
      <c r="E345" t="s">
        <v>8168</v>
      </c>
      <c r="F345" t="s">
        <v>8027</v>
      </c>
      <c r="G345">
        <v>20</v>
      </c>
      <c r="H345">
        <v>3</v>
      </c>
      <c r="I345">
        <v>5</v>
      </c>
      <c r="J345" s="1">
        <v>124.32222222222224</v>
      </c>
      <c r="K345" s="1">
        <f>Sales_Data[[#This Row],[Order Quantity]]*Sales_Data[[#This Row],[Unit Price]]</f>
        <v>621.6111111111112</v>
      </c>
      <c r="L345" s="1">
        <v>88.268777777777771</v>
      </c>
    </row>
    <row r="346" spans="1:12">
      <c r="A346" t="s">
        <v>369</v>
      </c>
      <c r="B346" s="2">
        <v>40990</v>
      </c>
      <c r="C346">
        <v>18</v>
      </c>
      <c r="D346" t="s">
        <v>4</v>
      </c>
      <c r="E346" t="s">
        <v>8168</v>
      </c>
      <c r="F346" t="s">
        <v>8025</v>
      </c>
      <c r="G346">
        <v>51</v>
      </c>
      <c r="H346">
        <v>7</v>
      </c>
      <c r="I346">
        <v>8</v>
      </c>
      <c r="J346" s="1">
        <v>20.100000000000001</v>
      </c>
      <c r="K346" s="1">
        <f>Sales_Data[[#This Row],[Order Quantity]]*Sales_Data[[#This Row],[Unit Price]]</f>
        <v>160.80000000000001</v>
      </c>
      <c r="L346" s="1">
        <v>8.2409999999999997</v>
      </c>
    </row>
    <row r="347" spans="1:12">
      <c r="A347" t="s">
        <v>370</v>
      </c>
      <c r="B347" s="2">
        <v>40990</v>
      </c>
      <c r="C347">
        <v>6</v>
      </c>
      <c r="D347" t="s">
        <v>4</v>
      </c>
      <c r="E347" t="s">
        <v>8168</v>
      </c>
      <c r="F347" t="s">
        <v>8027</v>
      </c>
      <c r="G347">
        <v>16</v>
      </c>
      <c r="H347">
        <v>3</v>
      </c>
      <c r="I347">
        <v>4</v>
      </c>
      <c r="J347" s="1">
        <v>93.800000000000011</v>
      </c>
      <c r="K347" s="1">
        <f>Sales_Data[[#This Row],[Order Quantity]]*Sales_Data[[#This Row],[Unit Price]]</f>
        <v>375.20000000000005</v>
      </c>
      <c r="L347" s="1">
        <v>38.457999999999998</v>
      </c>
    </row>
    <row r="348" spans="1:12">
      <c r="A348" t="s">
        <v>371</v>
      </c>
      <c r="B348" s="2">
        <v>40990</v>
      </c>
      <c r="C348">
        <v>6</v>
      </c>
      <c r="D348" t="s">
        <v>3</v>
      </c>
      <c r="E348" t="s">
        <v>8168</v>
      </c>
      <c r="F348" t="s">
        <v>8027</v>
      </c>
      <c r="G348">
        <v>16</v>
      </c>
      <c r="H348">
        <v>3</v>
      </c>
      <c r="I348">
        <v>1</v>
      </c>
      <c r="J348" s="1">
        <v>387.85555555555561</v>
      </c>
      <c r="K348" s="1">
        <f>Sales_Data[[#This Row],[Order Quantity]]*Sales_Data[[#This Row],[Unit Price]]</f>
        <v>387.85555555555561</v>
      </c>
      <c r="L348" s="1">
        <v>197.80633333333333</v>
      </c>
    </row>
    <row r="349" spans="1:12">
      <c r="A349" t="s">
        <v>372</v>
      </c>
      <c r="B349" s="2">
        <v>40990</v>
      </c>
      <c r="C349">
        <v>4</v>
      </c>
      <c r="D349" t="s">
        <v>2</v>
      </c>
      <c r="E349" t="s">
        <v>8168</v>
      </c>
      <c r="F349" t="s">
        <v>8027</v>
      </c>
      <c r="G349">
        <v>11</v>
      </c>
      <c r="H349">
        <v>2</v>
      </c>
      <c r="I349">
        <v>9</v>
      </c>
      <c r="J349" s="1">
        <v>123.57777777777778</v>
      </c>
      <c r="K349" s="1">
        <f>Sales_Data[[#This Row],[Order Quantity]]*Sales_Data[[#This Row],[Unit Price]]</f>
        <v>1112.2</v>
      </c>
      <c r="L349" s="1">
        <v>86.504444444444445</v>
      </c>
    </row>
    <row r="350" spans="1:12">
      <c r="A350" t="s">
        <v>373</v>
      </c>
      <c r="B350" s="2">
        <v>40991</v>
      </c>
      <c r="C350">
        <v>7</v>
      </c>
      <c r="D350" t="s">
        <v>4</v>
      </c>
      <c r="E350" t="s">
        <v>8168</v>
      </c>
      <c r="F350" t="s">
        <v>8027</v>
      </c>
      <c r="G350">
        <v>21</v>
      </c>
      <c r="H350">
        <v>3</v>
      </c>
      <c r="I350">
        <v>9</v>
      </c>
      <c r="J350" s="1">
        <v>119.11111111111111</v>
      </c>
      <c r="K350" s="1">
        <f>Sales_Data[[#This Row],[Order Quantity]]*Sales_Data[[#This Row],[Unit Price]]</f>
        <v>1072</v>
      </c>
      <c r="L350" s="1">
        <v>63.128888888888895</v>
      </c>
    </row>
    <row r="351" spans="1:12">
      <c r="A351" t="s">
        <v>374</v>
      </c>
      <c r="B351" s="2">
        <v>40991</v>
      </c>
      <c r="C351">
        <v>1</v>
      </c>
      <c r="D351" t="s">
        <v>4</v>
      </c>
      <c r="E351" t="s">
        <v>8168</v>
      </c>
      <c r="F351" t="s">
        <v>8027</v>
      </c>
      <c r="G351">
        <v>1</v>
      </c>
      <c r="H351">
        <v>1</v>
      </c>
      <c r="I351">
        <v>6</v>
      </c>
      <c r="J351" s="1">
        <v>119.85555555555555</v>
      </c>
      <c r="K351" s="1">
        <f>Sales_Data[[#This Row],[Order Quantity]]*Sales_Data[[#This Row],[Unit Price]]</f>
        <v>719.13333333333333</v>
      </c>
      <c r="L351" s="1">
        <v>100.67866666666667</v>
      </c>
    </row>
    <row r="352" spans="1:12">
      <c r="A352" t="s">
        <v>375</v>
      </c>
      <c r="B352" s="2">
        <v>40991</v>
      </c>
      <c r="C352">
        <v>15</v>
      </c>
      <c r="D352" t="s">
        <v>4</v>
      </c>
      <c r="E352" t="s">
        <v>8168</v>
      </c>
      <c r="F352" t="s">
        <v>8025</v>
      </c>
      <c r="G352">
        <v>44</v>
      </c>
      <c r="H352">
        <v>6</v>
      </c>
      <c r="I352">
        <v>1</v>
      </c>
      <c r="J352" s="1">
        <v>603.74444444444441</v>
      </c>
      <c r="K352" s="1">
        <f>Sales_Data[[#This Row],[Order Quantity]]*Sales_Data[[#This Row],[Unit Price]]</f>
        <v>603.74444444444441</v>
      </c>
      <c r="L352" s="1">
        <v>428.65855555555549</v>
      </c>
    </row>
    <row r="353" spans="1:12">
      <c r="A353" t="s">
        <v>376</v>
      </c>
      <c r="B353" s="2">
        <v>40991</v>
      </c>
      <c r="C353">
        <v>17</v>
      </c>
      <c r="D353" t="s">
        <v>2</v>
      </c>
      <c r="E353" t="s">
        <v>8168</v>
      </c>
      <c r="F353" t="s">
        <v>8025</v>
      </c>
      <c r="G353">
        <v>49</v>
      </c>
      <c r="H353">
        <v>7</v>
      </c>
      <c r="I353">
        <v>8</v>
      </c>
      <c r="J353" s="1">
        <v>434.01111111111112</v>
      </c>
      <c r="K353" s="1">
        <f>Sales_Data[[#This Row],[Order Quantity]]*Sales_Data[[#This Row],[Unit Price]]</f>
        <v>3472.088888888889</v>
      </c>
      <c r="L353" s="1">
        <v>351.54900000000004</v>
      </c>
    </row>
    <row r="354" spans="1:12">
      <c r="A354" t="s">
        <v>377</v>
      </c>
      <c r="B354" s="2">
        <v>40991</v>
      </c>
      <c r="C354">
        <v>6</v>
      </c>
      <c r="D354" t="s">
        <v>2</v>
      </c>
      <c r="E354" t="s">
        <v>8168</v>
      </c>
      <c r="F354" t="s">
        <v>8027</v>
      </c>
      <c r="G354">
        <v>17</v>
      </c>
      <c r="H354">
        <v>3</v>
      </c>
      <c r="I354">
        <v>7</v>
      </c>
      <c r="J354" s="1">
        <v>273.21111111111111</v>
      </c>
      <c r="K354" s="1">
        <f>Sales_Data[[#This Row],[Order Quantity]]*Sales_Data[[#This Row],[Unit Price]]</f>
        <v>1912.4777777777776</v>
      </c>
      <c r="L354" s="1">
        <v>232.22944444444445</v>
      </c>
    </row>
    <row r="355" spans="1:12">
      <c r="A355" t="s">
        <v>378</v>
      </c>
      <c r="B355" s="2">
        <v>40992</v>
      </c>
      <c r="C355">
        <v>15</v>
      </c>
      <c r="D355" t="s">
        <v>3</v>
      </c>
      <c r="E355" t="s">
        <v>8168</v>
      </c>
      <c r="F355" t="s">
        <v>8025</v>
      </c>
      <c r="G355">
        <v>41</v>
      </c>
      <c r="H355">
        <v>6</v>
      </c>
      <c r="I355">
        <v>8</v>
      </c>
      <c r="J355" s="1">
        <v>123.57777777777778</v>
      </c>
      <c r="K355" s="1">
        <f>Sales_Data[[#This Row],[Order Quantity]]*Sales_Data[[#This Row],[Unit Price]]</f>
        <v>988.62222222222226</v>
      </c>
      <c r="L355" s="1">
        <v>95.154888888888891</v>
      </c>
    </row>
    <row r="356" spans="1:12">
      <c r="A356" t="s">
        <v>379</v>
      </c>
      <c r="B356" s="2">
        <v>40992</v>
      </c>
      <c r="C356">
        <v>9</v>
      </c>
      <c r="D356" t="s">
        <v>3</v>
      </c>
      <c r="E356" t="s">
        <v>8168</v>
      </c>
      <c r="F356" t="s">
        <v>8027</v>
      </c>
      <c r="G356">
        <v>24</v>
      </c>
      <c r="H356">
        <v>4</v>
      </c>
      <c r="I356">
        <v>2</v>
      </c>
      <c r="J356" s="1">
        <v>118.36666666666666</v>
      </c>
      <c r="K356" s="1">
        <f>Sales_Data[[#This Row],[Order Quantity]]*Sales_Data[[#This Row],[Unit Price]]</f>
        <v>236.73333333333332</v>
      </c>
      <c r="L356" s="1">
        <v>82.856666666666655</v>
      </c>
    </row>
    <row r="357" spans="1:12">
      <c r="A357" t="s">
        <v>380</v>
      </c>
      <c r="B357" s="2">
        <v>40992</v>
      </c>
      <c r="C357">
        <v>17</v>
      </c>
      <c r="D357" t="s">
        <v>2</v>
      </c>
      <c r="E357" t="s">
        <v>8168</v>
      </c>
      <c r="F357" t="s">
        <v>8025</v>
      </c>
      <c r="G357">
        <v>48</v>
      </c>
      <c r="H357">
        <v>7</v>
      </c>
      <c r="I357">
        <v>4</v>
      </c>
      <c r="J357" s="1">
        <v>206.95555555555558</v>
      </c>
      <c r="K357" s="1">
        <f>Sales_Data[[#This Row],[Order Quantity]]*Sales_Data[[#This Row],[Unit Price]]</f>
        <v>827.82222222222231</v>
      </c>
      <c r="L357" s="1">
        <v>151.07755555555556</v>
      </c>
    </row>
    <row r="358" spans="1:12">
      <c r="A358" t="s">
        <v>381</v>
      </c>
      <c r="B358" s="2">
        <v>40992</v>
      </c>
      <c r="C358">
        <v>15</v>
      </c>
      <c r="D358" t="s">
        <v>4</v>
      </c>
      <c r="E358" t="s">
        <v>8168</v>
      </c>
      <c r="F358" t="s">
        <v>8025</v>
      </c>
      <c r="G358">
        <v>44</v>
      </c>
      <c r="H358">
        <v>6</v>
      </c>
      <c r="I358">
        <v>2</v>
      </c>
      <c r="J358" s="1">
        <v>202.48888888888891</v>
      </c>
      <c r="K358" s="1">
        <f>Sales_Data[[#This Row],[Order Quantity]]*Sales_Data[[#This Row],[Unit Price]]</f>
        <v>404.97777777777782</v>
      </c>
      <c r="L358" s="1">
        <v>131.6177777777778</v>
      </c>
    </row>
    <row r="359" spans="1:12">
      <c r="A359" t="s">
        <v>382</v>
      </c>
      <c r="B359" s="2">
        <v>40992</v>
      </c>
      <c r="C359">
        <v>9</v>
      </c>
      <c r="D359" t="s">
        <v>2</v>
      </c>
      <c r="E359" t="s">
        <v>8168</v>
      </c>
      <c r="F359" t="s">
        <v>8027</v>
      </c>
      <c r="G359">
        <v>26</v>
      </c>
      <c r="H359">
        <v>4</v>
      </c>
      <c r="I359">
        <v>1</v>
      </c>
      <c r="J359" s="1">
        <v>118.36666666666666</v>
      </c>
      <c r="K359" s="1">
        <f>Sales_Data[[#This Row],[Order Quantity]]*Sales_Data[[#This Row],[Unit Price]]</f>
        <v>118.36666666666666</v>
      </c>
      <c r="L359" s="1">
        <v>63.918000000000006</v>
      </c>
    </row>
    <row r="360" spans="1:12">
      <c r="A360" t="s">
        <v>383</v>
      </c>
      <c r="B360" s="2">
        <v>40994</v>
      </c>
      <c r="C360">
        <v>2</v>
      </c>
      <c r="D360" t="s">
        <v>4</v>
      </c>
      <c r="E360" t="s">
        <v>8168</v>
      </c>
      <c r="F360" t="s">
        <v>8027</v>
      </c>
      <c r="G360">
        <v>5</v>
      </c>
      <c r="H360">
        <v>1</v>
      </c>
      <c r="I360">
        <v>4</v>
      </c>
      <c r="J360" s="1">
        <v>652.87777777777785</v>
      </c>
      <c r="K360" s="1">
        <f>Sales_Data[[#This Row],[Order Quantity]]*Sales_Data[[#This Row],[Unit Price]]</f>
        <v>2611.5111111111114</v>
      </c>
      <c r="L360" s="1">
        <v>476.60077777777781</v>
      </c>
    </row>
    <row r="361" spans="1:12">
      <c r="A361" t="s">
        <v>384</v>
      </c>
      <c r="B361" s="2">
        <v>40994</v>
      </c>
      <c r="C361">
        <v>9</v>
      </c>
      <c r="D361" t="s">
        <v>4</v>
      </c>
      <c r="E361" t="s">
        <v>8168</v>
      </c>
      <c r="F361" t="s">
        <v>8027</v>
      </c>
      <c r="G361">
        <v>24</v>
      </c>
      <c r="H361">
        <v>4</v>
      </c>
      <c r="I361">
        <v>8</v>
      </c>
      <c r="J361" s="1">
        <v>192.06666666666669</v>
      </c>
      <c r="K361" s="1">
        <f>Sales_Data[[#This Row],[Order Quantity]]*Sales_Data[[#This Row],[Unit Price]]</f>
        <v>1536.5333333333335</v>
      </c>
      <c r="L361" s="1">
        <v>78.74733333333333</v>
      </c>
    </row>
    <row r="362" spans="1:12">
      <c r="A362" t="s">
        <v>385</v>
      </c>
      <c r="B362" s="2">
        <v>40994</v>
      </c>
      <c r="C362">
        <v>7</v>
      </c>
      <c r="D362" t="s">
        <v>2</v>
      </c>
      <c r="E362" t="s">
        <v>8168</v>
      </c>
      <c r="F362" t="s">
        <v>8027</v>
      </c>
      <c r="G362">
        <v>20</v>
      </c>
      <c r="H362">
        <v>3</v>
      </c>
      <c r="I362">
        <v>7</v>
      </c>
      <c r="J362" s="1">
        <v>425.82222222222225</v>
      </c>
      <c r="K362" s="1">
        <f>Sales_Data[[#This Row],[Order Quantity]]*Sales_Data[[#This Row],[Unit Price]]</f>
        <v>2980.7555555555559</v>
      </c>
      <c r="L362" s="1">
        <v>272.52622222222226</v>
      </c>
    </row>
    <row r="363" spans="1:12">
      <c r="A363" t="s">
        <v>386</v>
      </c>
      <c r="B363" s="2">
        <v>40994</v>
      </c>
      <c r="C363">
        <v>15</v>
      </c>
      <c r="D363" t="s">
        <v>4</v>
      </c>
      <c r="E363" t="s">
        <v>8168</v>
      </c>
      <c r="F363" t="s">
        <v>8025</v>
      </c>
      <c r="G363">
        <v>42</v>
      </c>
      <c r="H363">
        <v>6</v>
      </c>
      <c r="I363">
        <v>8</v>
      </c>
      <c r="J363" s="1">
        <v>113.90000000000002</v>
      </c>
      <c r="K363" s="1">
        <f>Sales_Data[[#This Row],[Order Quantity]]*Sales_Data[[#This Row],[Unit Price]]</f>
        <v>911.20000000000016</v>
      </c>
      <c r="L363" s="1">
        <v>95.676000000000002</v>
      </c>
    </row>
    <row r="364" spans="1:12">
      <c r="A364" t="s">
        <v>387</v>
      </c>
      <c r="B364" s="2">
        <v>40994</v>
      </c>
      <c r="C364">
        <v>7</v>
      </c>
      <c r="D364" t="s">
        <v>2</v>
      </c>
      <c r="E364" t="s">
        <v>8168</v>
      </c>
      <c r="F364" t="s">
        <v>8027</v>
      </c>
      <c r="G364">
        <v>19</v>
      </c>
      <c r="H364">
        <v>3</v>
      </c>
      <c r="I364">
        <v>1</v>
      </c>
      <c r="J364" s="1">
        <v>201.74444444444444</v>
      </c>
      <c r="K364" s="1">
        <f>Sales_Data[[#This Row],[Order Quantity]]*Sales_Data[[#This Row],[Unit Price]]</f>
        <v>201.74444444444444</v>
      </c>
      <c r="L364" s="1">
        <v>104.90711111111112</v>
      </c>
    </row>
    <row r="365" spans="1:12">
      <c r="A365" t="s">
        <v>388</v>
      </c>
      <c r="B365" s="2">
        <v>40995</v>
      </c>
      <c r="C365">
        <v>16</v>
      </c>
      <c r="D365" t="s">
        <v>4</v>
      </c>
      <c r="E365" t="s">
        <v>8168</v>
      </c>
      <c r="F365" t="s">
        <v>8025</v>
      </c>
      <c r="G365">
        <v>47</v>
      </c>
      <c r="H365">
        <v>7</v>
      </c>
      <c r="I365">
        <v>7</v>
      </c>
      <c r="J365" s="1">
        <v>426.56666666666666</v>
      </c>
      <c r="K365" s="1">
        <f>Sales_Data[[#This Row],[Order Quantity]]*Sales_Data[[#This Row],[Unit Price]]</f>
        <v>2985.9666666666667</v>
      </c>
      <c r="L365" s="1">
        <v>187.68933333333334</v>
      </c>
    </row>
    <row r="366" spans="1:12">
      <c r="A366" t="s">
        <v>389</v>
      </c>
      <c r="B366" s="2">
        <v>40995</v>
      </c>
      <c r="C366">
        <v>4</v>
      </c>
      <c r="D366" t="s">
        <v>4</v>
      </c>
      <c r="E366" t="s">
        <v>8168</v>
      </c>
      <c r="F366" t="s">
        <v>8027</v>
      </c>
      <c r="G366">
        <v>9</v>
      </c>
      <c r="H366">
        <v>2</v>
      </c>
      <c r="I366">
        <v>6</v>
      </c>
      <c r="J366" s="1">
        <v>269.48888888888888</v>
      </c>
      <c r="K366" s="1">
        <f>Sales_Data[[#This Row],[Order Quantity]]*Sales_Data[[#This Row],[Unit Price]]</f>
        <v>1616.9333333333334</v>
      </c>
      <c r="L366" s="1">
        <v>158.99844444444443</v>
      </c>
    </row>
    <row r="367" spans="1:12">
      <c r="A367" t="s">
        <v>390</v>
      </c>
      <c r="B367" s="2">
        <v>40996</v>
      </c>
      <c r="C367">
        <v>12</v>
      </c>
      <c r="D367" t="s">
        <v>4</v>
      </c>
      <c r="E367" t="s">
        <v>8168</v>
      </c>
      <c r="F367" t="s">
        <v>8026</v>
      </c>
      <c r="G367">
        <v>35</v>
      </c>
      <c r="H367">
        <v>5</v>
      </c>
      <c r="I367">
        <v>7</v>
      </c>
      <c r="J367" s="1">
        <v>429.54444444444448</v>
      </c>
      <c r="K367" s="1">
        <f>Sales_Data[[#This Row],[Order Quantity]]*Sales_Data[[#This Row],[Unit Price]]</f>
        <v>3006.8111111111111</v>
      </c>
      <c r="L367" s="1">
        <v>219.0676666666667</v>
      </c>
    </row>
    <row r="368" spans="1:12">
      <c r="A368" t="s">
        <v>391</v>
      </c>
      <c r="B368" s="2">
        <v>40996</v>
      </c>
      <c r="C368">
        <v>20</v>
      </c>
      <c r="D368" t="s">
        <v>2</v>
      </c>
      <c r="E368" t="s">
        <v>8168</v>
      </c>
      <c r="F368" t="s">
        <v>8028</v>
      </c>
      <c r="G368">
        <v>56</v>
      </c>
      <c r="H368">
        <v>8</v>
      </c>
      <c r="I368">
        <v>8</v>
      </c>
      <c r="J368" s="1">
        <v>294.8</v>
      </c>
      <c r="K368" s="1">
        <f>Sales_Data[[#This Row],[Order Quantity]]*Sales_Data[[#This Row],[Unit Price]]</f>
        <v>2358.4</v>
      </c>
      <c r="L368" s="1">
        <v>206.36</v>
      </c>
    </row>
    <row r="369" spans="1:12">
      <c r="A369" t="s">
        <v>392</v>
      </c>
      <c r="B369" s="2">
        <v>40996</v>
      </c>
      <c r="C369">
        <v>5</v>
      </c>
      <c r="D369" t="s">
        <v>2</v>
      </c>
      <c r="E369" t="s">
        <v>8168</v>
      </c>
      <c r="F369" t="s">
        <v>8027</v>
      </c>
      <c r="G369">
        <v>15</v>
      </c>
      <c r="H369">
        <v>2</v>
      </c>
      <c r="I369">
        <v>7</v>
      </c>
      <c r="J369" s="1">
        <v>110.17777777777778</v>
      </c>
      <c r="K369" s="1">
        <f>Sales_Data[[#This Row],[Order Quantity]]*Sales_Data[[#This Row],[Unit Price]]</f>
        <v>771.24444444444441</v>
      </c>
      <c r="L369" s="1">
        <v>66.106666666666669</v>
      </c>
    </row>
    <row r="370" spans="1:12">
      <c r="A370" t="s">
        <v>393</v>
      </c>
      <c r="B370" s="2">
        <v>40996</v>
      </c>
      <c r="C370">
        <v>19</v>
      </c>
      <c r="D370" t="s">
        <v>4</v>
      </c>
      <c r="E370" t="s">
        <v>8168</v>
      </c>
      <c r="F370" t="s">
        <v>8028</v>
      </c>
      <c r="G370">
        <v>55</v>
      </c>
      <c r="H370">
        <v>8</v>
      </c>
      <c r="I370">
        <v>2</v>
      </c>
      <c r="J370" s="1">
        <v>279.16666666666669</v>
      </c>
      <c r="K370" s="1">
        <f>Sales_Data[[#This Row],[Order Quantity]]*Sales_Data[[#This Row],[Unit Price]]</f>
        <v>558.33333333333337</v>
      </c>
      <c r="L370" s="1">
        <v>228.91666666666666</v>
      </c>
    </row>
    <row r="371" spans="1:12">
      <c r="A371" t="s">
        <v>394</v>
      </c>
      <c r="B371" s="2">
        <v>40997</v>
      </c>
      <c r="C371">
        <v>3</v>
      </c>
      <c r="D371" t="s">
        <v>4</v>
      </c>
      <c r="E371" t="s">
        <v>8168</v>
      </c>
      <c r="F371" t="s">
        <v>8027</v>
      </c>
      <c r="G371">
        <v>7</v>
      </c>
      <c r="H371">
        <v>1</v>
      </c>
      <c r="I371">
        <v>4</v>
      </c>
      <c r="J371" s="1">
        <v>290.33333333333331</v>
      </c>
      <c r="K371" s="1">
        <f>Sales_Data[[#This Row],[Order Quantity]]*Sales_Data[[#This Row],[Unit Price]]</f>
        <v>1161.3333333333333</v>
      </c>
      <c r="L371" s="1">
        <v>148.07000000000002</v>
      </c>
    </row>
    <row r="372" spans="1:12">
      <c r="A372" t="s">
        <v>395</v>
      </c>
      <c r="B372" s="2">
        <v>40997</v>
      </c>
      <c r="C372">
        <v>20</v>
      </c>
      <c r="D372" t="s">
        <v>4</v>
      </c>
      <c r="E372" t="s">
        <v>8168</v>
      </c>
      <c r="F372" t="s">
        <v>8028</v>
      </c>
      <c r="G372">
        <v>58</v>
      </c>
      <c r="H372">
        <v>8</v>
      </c>
      <c r="I372">
        <v>6</v>
      </c>
      <c r="J372" s="1">
        <v>635.75555555555559</v>
      </c>
      <c r="K372" s="1">
        <f>Sales_Data[[#This Row],[Order Quantity]]*Sales_Data[[#This Row],[Unit Price]]</f>
        <v>3814.5333333333338</v>
      </c>
      <c r="L372" s="1">
        <v>375.09577777777781</v>
      </c>
    </row>
    <row r="373" spans="1:12">
      <c r="A373" t="s">
        <v>396</v>
      </c>
      <c r="B373" s="2">
        <v>40997</v>
      </c>
      <c r="C373">
        <v>13</v>
      </c>
      <c r="D373" t="s">
        <v>4</v>
      </c>
      <c r="E373" t="s">
        <v>8168</v>
      </c>
      <c r="F373" t="s">
        <v>8026</v>
      </c>
      <c r="G373">
        <v>37</v>
      </c>
      <c r="H373">
        <v>6</v>
      </c>
      <c r="I373">
        <v>6</v>
      </c>
      <c r="J373" s="1">
        <v>196.53333333333333</v>
      </c>
      <c r="K373" s="1">
        <f>Sales_Data[[#This Row],[Order Quantity]]*Sales_Data[[#This Row],[Unit Price]]</f>
        <v>1179.2</v>
      </c>
      <c r="L373" s="1">
        <v>92.370666666666651</v>
      </c>
    </row>
    <row r="374" spans="1:12">
      <c r="A374" t="s">
        <v>397</v>
      </c>
      <c r="B374" s="2">
        <v>40997</v>
      </c>
      <c r="C374">
        <v>12</v>
      </c>
      <c r="D374" t="s">
        <v>3</v>
      </c>
      <c r="E374" t="s">
        <v>8168</v>
      </c>
      <c r="F374" t="s">
        <v>8026</v>
      </c>
      <c r="G374">
        <v>35</v>
      </c>
      <c r="H374">
        <v>5</v>
      </c>
      <c r="I374">
        <v>8</v>
      </c>
      <c r="J374" s="1">
        <v>289.5888888888889</v>
      </c>
      <c r="K374" s="1">
        <f>Sales_Data[[#This Row],[Order Quantity]]*Sales_Data[[#This Row],[Unit Price]]</f>
        <v>2316.7111111111112</v>
      </c>
      <c r="L374" s="1">
        <v>139.00266666666667</v>
      </c>
    </row>
    <row r="375" spans="1:12">
      <c r="A375" t="s">
        <v>398</v>
      </c>
      <c r="B375" s="2">
        <v>40998</v>
      </c>
      <c r="C375">
        <v>19</v>
      </c>
      <c r="D375" t="s">
        <v>3</v>
      </c>
      <c r="E375" t="s">
        <v>8168</v>
      </c>
      <c r="F375" t="s">
        <v>8028</v>
      </c>
      <c r="G375">
        <v>53</v>
      </c>
      <c r="H375">
        <v>8</v>
      </c>
      <c r="I375">
        <v>3</v>
      </c>
      <c r="J375" s="1">
        <v>272.4666666666667</v>
      </c>
      <c r="K375" s="1">
        <f>Sales_Data[[#This Row],[Order Quantity]]*Sales_Data[[#This Row],[Unit Price]]</f>
        <v>817.40000000000009</v>
      </c>
      <c r="L375" s="1">
        <v>174.37866666666667</v>
      </c>
    </row>
    <row r="376" spans="1:12">
      <c r="A376" t="s">
        <v>399</v>
      </c>
      <c r="B376" s="2">
        <v>40998</v>
      </c>
      <c r="C376">
        <v>12</v>
      </c>
      <c r="D376" t="s">
        <v>4</v>
      </c>
      <c r="E376" t="s">
        <v>8168</v>
      </c>
      <c r="F376" t="s">
        <v>8026</v>
      </c>
      <c r="G376">
        <v>34</v>
      </c>
      <c r="H376">
        <v>5</v>
      </c>
      <c r="I376">
        <v>1</v>
      </c>
      <c r="J376" s="1">
        <v>107.2</v>
      </c>
      <c r="K376" s="1">
        <f>Sales_Data[[#This Row],[Order Quantity]]*Sales_Data[[#This Row],[Unit Price]]</f>
        <v>107.2</v>
      </c>
      <c r="L376" s="1">
        <v>77.184000000000012</v>
      </c>
    </row>
    <row r="377" spans="1:12">
      <c r="A377" t="s">
        <v>400</v>
      </c>
      <c r="B377" s="2">
        <v>40999</v>
      </c>
      <c r="C377">
        <v>5</v>
      </c>
      <c r="D377" t="s">
        <v>3</v>
      </c>
      <c r="E377" t="s">
        <v>8168</v>
      </c>
      <c r="F377" t="s">
        <v>8027</v>
      </c>
      <c r="G377">
        <v>15</v>
      </c>
      <c r="H377">
        <v>2</v>
      </c>
      <c r="I377">
        <v>6</v>
      </c>
      <c r="J377" s="1">
        <v>125.06666666666668</v>
      </c>
      <c r="K377" s="1">
        <f>Sales_Data[[#This Row],[Order Quantity]]*Sales_Data[[#This Row],[Unit Price]]</f>
        <v>750.40000000000009</v>
      </c>
      <c r="L377" s="1">
        <v>62.533333333333339</v>
      </c>
    </row>
    <row r="378" spans="1:12">
      <c r="A378" t="s">
        <v>401</v>
      </c>
      <c r="B378" s="2">
        <v>40999</v>
      </c>
      <c r="C378">
        <v>18</v>
      </c>
      <c r="D378" t="s">
        <v>2</v>
      </c>
      <c r="E378" t="s">
        <v>8168</v>
      </c>
      <c r="F378" t="s">
        <v>8025</v>
      </c>
      <c r="G378">
        <v>50</v>
      </c>
      <c r="H378">
        <v>7</v>
      </c>
      <c r="I378">
        <v>5</v>
      </c>
      <c r="J378" s="1">
        <v>95.288888888888891</v>
      </c>
      <c r="K378" s="1">
        <f>Sales_Data[[#This Row],[Order Quantity]]*Sales_Data[[#This Row],[Unit Price]]</f>
        <v>476.44444444444446</v>
      </c>
      <c r="L378" s="1">
        <v>60.984888888888889</v>
      </c>
    </row>
    <row r="379" spans="1:12">
      <c r="A379" t="s">
        <v>402</v>
      </c>
      <c r="B379" s="2">
        <v>41000</v>
      </c>
      <c r="C379">
        <v>2</v>
      </c>
      <c r="D379" t="s">
        <v>4</v>
      </c>
      <c r="E379" t="s">
        <v>8168</v>
      </c>
      <c r="F379" t="s">
        <v>8027</v>
      </c>
      <c r="G379">
        <v>5</v>
      </c>
      <c r="H379">
        <v>1</v>
      </c>
      <c r="I379">
        <v>6</v>
      </c>
      <c r="J379" s="1">
        <v>434.01111111111112</v>
      </c>
      <c r="K379" s="1">
        <f>Sales_Data[[#This Row],[Order Quantity]]*Sales_Data[[#This Row],[Unit Price]]</f>
        <v>2604.0666666666666</v>
      </c>
      <c r="L379" s="1">
        <v>199.64511111111111</v>
      </c>
    </row>
    <row r="380" spans="1:12">
      <c r="A380" t="s">
        <v>403</v>
      </c>
      <c r="B380" s="2">
        <v>41000</v>
      </c>
      <c r="C380">
        <v>9</v>
      </c>
      <c r="D380" t="s">
        <v>3</v>
      </c>
      <c r="E380" t="s">
        <v>8168</v>
      </c>
      <c r="F380" t="s">
        <v>8027</v>
      </c>
      <c r="G380">
        <v>26</v>
      </c>
      <c r="H380">
        <v>4</v>
      </c>
      <c r="I380">
        <v>3</v>
      </c>
      <c r="J380" s="1">
        <v>119.85555555555555</v>
      </c>
      <c r="K380" s="1">
        <f>Sales_Data[[#This Row],[Order Quantity]]*Sales_Data[[#This Row],[Unit Price]]</f>
        <v>359.56666666666666</v>
      </c>
      <c r="L380" s="1">
        <v>56.332111111111111</v>
      </c>
    </row>
    <row r="381" spans="1:12">
      <c r="A381" t="s">
        <v>404</v>
      </c>
      <c r="B381" s="2">
        <v>41000</v>
      </c>
      <c r="C381">
        <v>16</v>
      </c>
      <c r="D381" t="s">
        <v>4</v>
      </c>
      <c r="E381" t="s">
        <v>8168</v>
      </c>
      <c r="F381" t="s">
        <v>8025</v>
      </c>
      <c r="G381">
        <v>45</v>
      </c>
      <c r="H381">
        <v>7</v>
      </c>
      <c r="I381">
        <v>7</v>
      </c>
      <c r="J381" s="1">
        <v>270.23333333333335</v>
      </c>
      <c r="K381" s="1">
        <f>Sales_Data[[#This Row],[Order Quantity]]*Sales_Data[[#This Row],[Unit Price]]</f>
        <v>1891.6333333333334</v>
      </c>
      <c r="L381" s="1">
        <v>140.52133333333333</v>
      </c>
    </row>
    <row r="382" spans="1:12">
      <c r="A382" t="s">
        <v>405</v>
      </c>
      <c r="B382" s="2">
        <v>41000</v>
      </c>
      <c r="C382">
        <v>5</v>
      </c>
      <c r="D382" t="s">
        <v>4</v>
      </c>
      <c r="E382" t="s">
        <v>8168</v>
      </c>
      <c r="F382" t="s">
        <v>8027</v>
      </c>
      <c r="G382">
        <v>15</v>
      </c>
      <c r="H382">
        <v>2</v>
      </c>
      <c r="I382">
        <v>7</v>
      </c>
      <c r="J382" s="1">
        <v>106.45555555555556</v>
      </c>
      <c r="K382" s="1">
        <f>Sales_Data[[#This Row],[Order Quantity]]*Sales_Data[[#This Row],[Unit Price]]</f>
        <v>745.18888888888898</v>
      </c>
      <c r="L382" s="1">
        <v>59.615111111111119</v>
      </c>
    </row>
    <row r="383" spans="1:12">
      <c r="A383" t="s">
        <v>406</v>
      </c>
      <c r="B383" s="2">
        <v>41000</v>
      </c>
      <c r="C383">
        <v>8</v>
      </c>
      <c r="D383" t="s">
        <v>4</v>
      </c>
      <c r="E383" t="s">
        <v>8168</v>
      </c>
      <c r="F383" t="s">
        <v>8027</v>
      </c>
      <c r="G383">
        <v>22</v>
      </c>
      <c r="H383">
        <v>4</v>
      </c>
      <c r="I383">
        <v>6</v>
      </c>
      <c r="J383" s="1">
        <v>96.033333333333346</v>
      </c>
      <c r="K383" s="1">
        <f>Sales_Data[[#This Row],[Order Quantity]]*Sales_Data[[#This Row],[Unit Price]]</f>
        <v>576.20000000000005</v>
      </c>
      <c r="L383" s="1">
        <v>80.668000000000006</v>
      </c>
    </row>
    <row r="384" spans="1:12">
      <c r="A384" t="s">
        <v>407</v>
      </c>
      <c r="B384" s="2">
        <v>41000</v>
      </c>
      <c r="C384">
        <v>8</v>
      </c>
      <c r="D384" t="s">
        <v>2</v>
      </c>
      <c r="E384" t="s">
        <v>8168</v>
      </c>
      <c r="F384" t="s">
        <v>8027</v>
      </c>
      <c r="G384">
        <v>24</v>
      </c>
      <c r="H384">
        <v>4</v>
      </c>
      <c r="I384">
        <v>1</v>
      </c>
      <c r="J384" s="1">
        <v>96.033333333333346</v>
      </c>
      <c r="K384" s="1">
        <f>Sales_Data[[#This Row],[Order Quantity]]*Sales_Data[[#This Row],[Unit Price]]</f>
        <v>96.033333333333346</v>
      </c>
      <c r="L384" s="1">
        <v>77.787000000000006</v>
      </c>
    </row>
    <row r="385" spans="1:12">
      <c r="A385" t="s">
        <v>408</v>
      </c>
      <c r="B385" s="2">
        <v>41000</v>
      </c>
      <c r="C385">
        <v>11</v>
      </c>
      <c r="D385" t="s">
        <v>2</v>
      </c>
      <c r="E385" t="s">
        <v>8168</v>
      </c>
      <c r="F385" t="s">
        <v>8026</v>
      </c>
      <c r="G385">
        <v>31</v>
      </c>
      <c r="H385">
        <v>5</v>
      </c>
      <c r="I385">
        <v>7</v>
      </c>
      <c r="J385" s="1">
        <v>99.01111111111112</v>
      </c>
      <c r="K385" s="1">
        <f>Sales_Data[[#This Row],[Order Quantity]]*Sales_Data[[#This Row],[Unit Price]]</f>
        <v>693.07777777777778</v>
      </c>
      <c r="L385" s="1">
        <v>64.357222222222219</v>
      </c>
    </row>
    <row r="386" spans="1:12">
      <c r="A386" t="s">
        <v>409</v>
      </c>
      <c r="B386" s="2">
        <v>41000</v>
      </c>
      <c r="C386">
        <v>6</v>
      </c>
      <c r="D386" t="s">
        <v>4</v>
      </c>
      <c r="E386" t="s">
        <v>8168</v>
      </c>
      <c r="F386" t="s">
        <v>8027</v>
      </c>
      <c r="G386">
        <v>16</v>
      </c>
      <c r="H386">
        <v>3</v>
      </c>
      <c r="I386">
        <v>6</v>
      </c>
      <c r="J386" s="1">
        <v>442.20000000000005</v>
      </c>
      <c r="K386" s="1">
        <f>Sales_Data[[#This Row],[Order Quantity]]*Sales_Data[[#This Row],[Unit Price]]</f>
        <v>2653.2000000000003</v>
      </c>
      <c r="L386" s="1">
        <v>229.94400000000002</v>
      </c>
    </row>
    <row r="387" spans="1:12">
      <c r="A387" t="s">
        <v>410</v>
      </c>
      <c r="B387" s="2">
        <v>41001</v>
      </c>
      <c r="C387">
        <v>12</v>
      </c>
      <c r="D387" t="s">
        <v>4</v>
      </c>
      <c r="E387" t="s">
        <v>8168</v>
      </c>
      <c r="F387" t="s">
        <v>8026</v>
      </c>
      <c r="G387">
        <v>34</v>
      </c>
      <c r="H387">
        <v>5</v>
      </c>
      <c r="I387">
        <v>7</v>
      </c>
      <c r="J387" s="1">
        <v>93.055555555555557</v>
      </c>
      <c r="K387" s="1">
        <f>Sales_Data[[#This Row],[Order Quantity]]*Sales_Data[[#This Row],[Unit Price]]</f>
        <v>651.38888888888891</v>
      </c>
      <c r="L387" s="1">
        <v>52.111111111111114</v>
      </c>
    </row>
    <row r="388" spans="1:12">
      <c r="A388" t="s">
        <v>411</v>
      </c>
      <c r="B388" s="2">
        <v>41001</v>
      </c>
      <c r="C388">
        <v>5</v>
      </c>
      <c r="D388" t="s">
        <v>2</v>
      </c>
      <c r="E388" t="s">
        <v>8168</v>
      </c>
      <c r="F388" t="s">
        <v>8027</v>
      </c>
      <c r="G388">
        <v>13</v>
      </c>
      <c r="H388">
        <v>2</v>
      </c>
      <c r="I388">
        <v>3</v>
      </c>
      <c r="J388" s="1">
        <v>257.57777777777778</v>
      </c>
      <c r="K388" s="1">
        <f>Sales_Data[[#This Row],[Order Quantity]]*Sales_Data[[#This Row],[Unit Price]]</f>
        <v>772.73333333333335</v>
      </c>
      <c r="L388" s="1">
        <v>193.18333333333334</v>
      </c>
    </row>
    <row r="389" spans="1:12">
      <c r="A389" t="s">
        <v>412</v>
      </c>
      <c r="B389" s="2">
        <v>41001</v>
      </c>
      <c r="C389">
        <v>2</v>
      </c>
      <c r="D389" t="s">
        <v>4</v>
      </c>
      <c r="E389" t="s">
        <v>8168</v>
      </c>
      <c r="F389" t="s">
        <v>8027</v>
      </c>
      <c r="G389">
        <v>5</v>
      </c>
      <c r="H389">
        <v>1</v>
      </c>
      <c r="I389">
        <v>9</v>
      </c>
      <c r="J389" s="1">
        <v>202.48888888888891</v>
      </c>
      <c r="K389" s="1">
        <f>Sales_Data[[#This Row],[Order Quantity]]*Sales_Data[[#This Row],[Unit Price]]</f>
        <v>1822.4</v>
      </c>
      <c r="L389" s="1">
        <v>89.095111111111109</v>
      </c>
    </row>
    <row r="390" spans="1:12">
      <c r="A390" t="s">
        <v>413</v>
      </c>
      <c r="B390" s="2">
        <v>41001</v>
      </c>
      <c r="C390">
        <v>18</v>
      </c>
      <c r="D390" t="s">
        <v>2</v>
      </c>
      <c r="E390" t="s">
        <v>8168</v>
      </c>
      <c r="F390" t="s">
        <v>8025</v>
      </c>
      <c r="G390">
        <v>52</v>
      </c>
      <c r="H390">
        <v>8</v>
      </c>
      <c r="I390">
        <v>7</v>
      </c>
      <c r="J390" s="1">
        <v>129.53333333333333</v>
      </c>
      <c r="K390" s="1">
        <f>Sales_Data[[#This Row],[Order Quantity]]*Sales_Data[[#This Row],[Unit Price]]</f>
        <v>906.73333333333335</v>
      </c>
      <c r="L390" s="1">
        <v>73.834000000000003</v>
      </c>
    </row>
    <row r="391" spans="1:12">
      <c r="A391" t="s">
        <v>414</v>
      </c>
      <c r="B391" s="2">
        <v>41001</v>
      </c>
      <c r="C391">
        <v>3</v>
      </c>
      <c r="D391" t="s">
        <v>4</v>
      </c>
      <c r="E391" t="s">
        <v>8168</v>
      </c>
      <c r="F391" t="s">
        <v>8027</v>
      </c>
      <c r="G391">
        <v>7</v>
      </c>
      <c r="H391">
        <v>1</v>
      </c>
      <c r="I391">
        <v>3</v>
      </c>
      <c r="J391" s="1">
        <v>26.055555555555557</v>
      </c>
      <c r="K391" s="1">
        <f>Sales_Data[[#This Row],[Order Quantity]]*Sales_Data[[#This Row],[Unit Price]]</f>
        <v>78.166666666666671</v>
      </c>
      <c r="L391" s="1">
        <v>20.844444444444449</v>
      </c>
    </row>
    <row r="392" spans="1:12">
      <c r="A392" t="s">
        <v>415</v>
      </c>
      <c r="B392" s="2">
        <v>41001</v>
      </c>
      <c r="C392">
        <v>14</v>
      </c>
      <c r="D392" t="s">
        <v>4</v>
      </c>
      <c r="E392" t="s">
        <v>8168</v>
      </c>
      <c r="F392" t="s">
        <v>8026</v>
      </c>
      <c r="G392">
        <v>38</v>
      </c>
      <c r="H392">
        <v>6</v>
      </c>
      <c r="I392">
        <v>9</v>
      </c>
      <c r="J392" s="1">
        <v>272.4666666666667</v>
      </c>
      <c r="K392" s="1">
        <f>Sales_Data[[#This Row],[Order Quantity]]*Sales_Data[[#This Row],[Unit Price]]</f>
        <v>2452.2000000000003</v>
      </c>
      <c r="L392" s="1">
        <v>212.52400000000003</v>
      </c>
    </row>
    <row r="393" spans="1:12">
      <c r="A393" t="s">
        <v>416</v>
      </c>
      <c r="B393" s="2">
        <v>41002</v>
      </c>
      <c r="C393">
        <v>19</v>
      </c>
      <c r="D393" t="s">
        <v>2</v>
      </c>
      <c r="E393" t="s">
        <v>8168</v>
      </c>
      <c r="F393" t="s">
        <v>8028</v>
      </c>
      <c r="G393">
        <v>53</v>
      </c>
      <c r="H393">
        <v>8</v>
      </c>
      <c r="I393">
        <v>9</v>
      </c>
      <c r="J393" s="1">
        <v>29.033333333333335</v>
      </c>
      <c r="K393" s="1">
        <f>Sales_Data[[#This Row],[Order Quantity]]*Sales_Data[[#This Row],[Unit Price]]</f>
        <v>261.3</v>
      </c>
      <c r="L393" s="1">
        <v>14.807</v>
      </c>
    </row>
    <row r="394" spans="1:12">
      <c r="A394" t="s">
        <v>417</v>
      </c>
      <c r="B394" s="2">
        <v>41002</v>
      </c>
      <c r="C394">
        <v>5</v>
      </c>
      <c r="D394" t="s">
        <v>3</v>
      </c>
      <c r="E394" t="s">
        <v>8168</v>
      </c>
      <c r="F394" t="s">
        <v>8027</v>
      </c>
      <c r="G394">
        <v>14</v>
      </c>
      <c r="H394">
        <v>2</v>
      </c>
      <c r="I394">
        <v>1</v>
      </c>
      <c r="J394" s="1">
        <v>114.64444444444445</v>
      </c>
      <c r="K394" s="1">
        <f>Sales_Data[[#This Row],[Order Quantity]]*Sales_Data[[#This Row],[Unit Price]]</f>
        <v>114.64444444444445</v>
      </c>
      <c r="L394" s="1">
        <v>50.443555555555548</v>
      </c>
    </row>
    <row r="395" spans="1:12">
      <c r="A395" t="s">
        <v>418</v>
      </c>
      <c r="B395" s="2">
        <v>41002</v>
      </c>
      <c r="C395">
        <v>19</v>
      </c>
      <c r="D395" t="s">
        <v>4</v>
      </c>
      <c r="E395" t="s">
        <v>8168</v>
      </c>
      <c r="F395" t="s">
        <v>8028</v>
      </c>
      <c r="G395">
        <v>56</v>
      </c>
      <c r="H395">
        <v>8</v>
      </c>
      <c r="I395">
        <v>2</v>
      </c>
      <c r="J395" s="1">
        <v>342.44444444444446</v>
      </c>
      <c r="K395" s="1">
        <f>Sales_Data[[#This Row],[Order Quantity]]*Sales_Data[[#This Row],[Unit Price]]</f>
        <v>684.88888888888891</v>
      </c>
      <c r="L395" s="1">
        <v>205.46666666666664</v>
      </c>
    </row>
    <row r="396" spans="1:12">
      <c r="A396" t="s">
        <v>419</v>
      </c>
      <c r="B396" s="2">
        <v>41002</v>
      </c>
      <c r="C396">
        <v>17</v>
      </c>
      <c r="D396" t="s">
        <v>4</v>
      </c>
      <c r="E396" t="s">
        <v>8168</v>
      </c>
      <c r="F396" t="s">
        <v>8025</v>
      </c>
      <c r="G396">
        <v>50</v>
      </c>
      <c r="H396">
        <v>7</v>
      </c>
      <c r="I396">
        <v>8</v>
      </c>
      <c r="J396" s="1">
        <v>711.68888888888887</v>
      </c>
      <c r="K396" s="1">
        <f>Sales_Data[[#This Row],[Order Quantity]]*Sales_Data[[#This Row],[Unit Price]]</f>
        <v>5693.5111111111109</v>
      </c>
      <c r="L396" s="1">
        <v>348.72755555555551</v>
      </c>
    </row>
    <row r="397" spans="1:12">
      <c r="A397" t="s">
        <v>420</v>
      </c>
      <c r="B397" s="2">
        <v>41002</v>
      </c>
      <c r="C397">
        <v>9</v>
      </c>
      <c r="D397" t="s">
        <v>2</v>
      </c>
      <c r="E397" t="s">
        <v>8168</v>
      </c>
      <c r="F397" t="s">
        <v>8027</v>
      </c>
      <c r="G397">
        <v>26</v>
      </c>
      <c r="H397">
        <v>4</v>
      </c>
      <c r="I397">
        <v>4</v>
      </c>
      <c r="J397" s="1">
        <v>202.48888888888891</v>
      </c>
      <c r="K397" s="1">
        <f>Sales_Data[[#This Row],[Order Quantity]]*Sales_Data[[#This Row],[Unit Price]]</f>
        <v>809.95555555555563</v>
      </c>
      <c r="L397" s="1">
        <v>105.29422222222223</v>
      </c>
    </row>
    <row r="398" spans="1:12">
      <c r="A398" t="s">
        <v>421</v>
      </c>
      <c r="B398" s="2">
        <v>41002</v>
      </c>
      <c r="C398">
        <v>10</v>
      </c>
      <c r="D398" t="s">
        <v>4</v>
      </c>
      <c r="E398" t="s">
        <v>8168</v>
      </c>
      <c r="F398" t="s">
        <v>8026</v>
      </c>
      <c r="G398">
        <v>29</v>
      </c>
      <c r="H398">
        <v>4</v>
      </c>
      <c r="I398">
        <v>2</v>
      </c>
      <c r="J398" s="1">
        <v>142.1888888888889</v>
      </c>
      <c r="K398" s="1">
        <f>Sales_Data[[#This Row],[Order Quantity]]*Sales_Data[[#This Row],[Unit Price]]</f>
        <v>284.37777777777779</v>
      </c>
      <c r="L398" s="1">
        <v>118.01677777777779</v>
      </c>
    </row>
    <row r="399" spans="1:12">
      <c r="A399" t="s">
        <v>422</v>
      </c>
      <c r="B399" s="2">
        <v>41003</v>
      </c>
      <c r="C399">
        <v>16</v>
      </c>
      <c r="D399" t="s">
        <v>4</v>
      </c>
      <c r="E399" t="s">
        <v>8168</v>
      </c>
      <c r="F399" t="s">
        <v>8025</v>
      </c>
      <c r="G399">
        <v>45</v>
      </c>
      <c r="H399">
        <v>7</v>
      </c>
      <c r="I399">
        <v>7</v>
      </c>
      <c r="J399" s="1">
        <v>436.98888888888888</v>
      </c>
      <c r="K399" s="1">
        <f>Sales_Data[[#This Row],[Order Quantity]]*Sales_Data[[#This Row],[Unit Price]]</f>
        <v>3058.922222222222</v>
      </c>
      <c r="L399" s="1">
        <v>292.78255555555558</v>
      </c>
    </row>
    <row r="400" spans="1:12">
      <c r="A400" t="s">
        <v>423</v>
      </c>
      <c r="B400" s="2">
        <v>41003</v>
      </c>
      <c r="C400">
        <v>17</v>
      </c>
      <c r="D400" t="s">
        <v>4</v>
      </c>
      <c r="E400" t="s">
        <v>8168</v>
      </c>
      <c r="F400" t="s">
        <v>8025</v>
      </c>
      <c r="G400">
        <v>49</v>
      </c>
      <c r="H400">
        <v>7</v>
      </c>
      <c r="I400">
        <v>6</v>
      </c>
      <c r="J400" s="1">
        <v>22.333333333333332</v>
      </c>
      <c r="K400" s="1">
        <f>Sales_Data[[#This Row],[Order Quantity]]*Sales_Data[[#This Row],[Unit Price]]</f>
        <v>134</v>
      </c>
      <c r="L400" s="1">
        <v>8.9333333333333336</v>
      </c>
    </row>
    <row r="401" spans="1:12">
      <c r="A401" t="s">
        <v>424</v>
      </c>
      <c r="B401" s="2">
        <v>41003</v>
      </c>
      <c r="C401">
        <v>8</v>
      </c>
      <c r="D401" t="s">
        <v>4</v>
      </c>
      <c r="E401" t="s">
        <v>8168</v>
      </c>
      <c r="F401" t="s">
        <v>8027</v>
      </c>
      <c r="G401">
        <v>23</v>
      </c>
      <c r="H401">
        <v>4</v>
      </c>
      <c r="I401">
        <v>5</v>
      </c>
      <c r="J401" s="1">
        <v>438.47777777777782</v>
      </c>
      <c r="K401" s="1">
        <f>Sales_Data[[#This Row],[Order Quantity]]*Sales_Data[[#This Row],[Unit Price]]</f>
        <v>2192.3888888888891</v>
      </c>
      <c r="L401" s="1">
        <v>236.77800000000005</v>
      </c>
    </row>
    <row r="402" spans="1:12">
      <c r="A402" t="s">
        <v>425</v>
      </c>
      <c r="B402" s="2">
        <v>41003</v>
      </c>
      <c r="C402">
        <v>4</v>
      </c>
      <c r="D402" t="s">
        <v>4</v>
      </c>
      <c r="E402" t="s">
        <v>8168</v>
      </c>
      <c r="F402" t="s">
        <v>8027</v>
      </c>
      <c r="G402">
        <v>12</v>
      </c>
      <c r="H402">
        <v>2</v>
      </c>
      <c r="I402">
        <v>1</v>
      </c>
      <c r="J402" s="1">
        <v>212.16666666666666</v>
      </c>
      <c r="K402" s="1">
        <f>Sales_Data[[#This Row],[Order Quantity]]*Sales_Data[[#This Row],[Unit Price]]</f>
        <v>212.16666666666666</v>
      </c>
      <c r="L402" s="1">
        <v>146.39499999999998</v>
      </c>
    </row>
    <row r="403" spans="1:12">
      <c r="A403" t="s">
        <v>426</v>
      </c>
      <c r="B403" s="2">
        <v>41003</v>
      </c>
      <c r="C403">
        <v>7</v>
      </c>
      <c r="D403" t="s">
        <v>2</v>
      </c>
      <c r="E403" t="s">
        <v>8168</v>
      </c>
      <c r="F403" t="s">
        <v>8027</v>
      </c>
      <c r="G403">
        <v>19</v>
      </c>
      <c r="H403">
        <v>3</v>
      </c>
      <c r="I403">
        <v>3</v>
      </c>
      <c r="J403" s="1">
        <v>268</v>
      </c>
      <c r="K403" s="1">
        <f>Sales_Data[[#This Row],[Order Quantity]]*Sales_Data[[#This Row],[Unit Price]]</f>
        <v>804</v>
      </c>
      <c r="L403" s="1">
        <v>123.28</v>
      </c>
    </row>
    <row r="404" spans="1:12">
      <c r="A404" t="s">
        <v>427</v>
      </c>
      <c r="B404" s="2">
        <v>41003</v>
      </c>
      <c r="C404">
        <v>9</v>
      </c>
      <c r="D404" t="s">
        <v>4</v>
      </c>
      <c r="E404" t="s">
        <v>8168</v>
      </c>
      <c r="F404" t="s">
        <v>8027</v>
      </c>
      <c r="G404">
        <v>24</v>
      </c>
      <c r="H404">
        <v>4</v>
      </c>
      <c r="I404">
        <v>5</v>
      </c>
      <c r="J404" s="1">
        <v>107.2</v>
      </c>
      <c r="K404" s="1">
        <f>Sales_Data[[#This Row],[Order Quantity]]*Sales_Data[[#This Row],[Unit Price]]</f>
        <v>536</v>
      </c>
      <c r="L404" s="1">
        <v>75.040000000000006</v>
      </c>
    </row>
    <row r="405" spans="1:12">
      <c r="A405" t="s">
        <v>428</v>
      </c>
      <c r="B405" s="2">
        <v>41004</v>
      </c>
      <c r="C405">
        <v>4</v>
      </c>
      <c r="D405" t="s">
        <v>4</v>
      </c>
      <c r="E405" t="s">
        <v>8168</v>
      </c>
      <c r="F405" t="s">
        <v>8027</v>
      </c>
      <c r="G405">
        <v>9</v>
      </c>
      <c r="H405">
        <v>2</v>
      </c>
      <c r="I405">
        <v>4</v>
      </c>
      <c r="J405" s="1">
        <v>221.84444444444446</v>
      </c>
      <c r="K405" s="1">
        <f>Sales_Data[[#This Row],[Order Quantity]]*Sales_Data[[#This Row],[Unit Price]]</f>
        <v>887.37777777777785</v>
      </c>
      <c r="L405" s="1">
        <v>161.94644444444444</v>
      </c>
    </row>
    <row r="406" spans="1:12">
      <c r="A406" t="s">
        <v>429</v>
      </c>
      <c r="B406" s="2">
        <v>41004</v>
      </c>
      <c r="C406">
        <v>13</v>
      </c>
      <c r="D406" t="s">
        <v>4</v>
      </c>
      <c r="E406" t="s">
        <v>8168</v>
      </c>
      <c r="F406" t="s">
        <v>8026</v>
      </c>
      <c r="G406">
        <v>36</v>
      </c>
      <c r="H406">
        <v>5</v>
      </c>
      <c r="I406">
        <v>5</v>
      </c>
      <c r="J406" s="1">
        <v>116.13333333333334</v>
      </c>
      <c r="K406" s="1">
        <f>Sales_Data[[#This Row],[Order Quantity]]*Sales_Data[[#This Row],[Unit Price]]</f>
        <v>580.66666666666674</v>
      </c>
      <c r="L406" s="1">
        <v>77.809333333333342</v>
      </c>
    </row>
    <row r="407" spans="1:12">
      <c r="A407" t="s">
        <v>430</v>
      </c>
      <c r="B407" s="2">
        <v>41004</v>
      </c>
      <c r="C407">
        <v>2</v>
      </c>
      <c r="D407" t="s">
        <v>4</v>
      </c>
      <c r="E407" t="s">
        <v>8168</v>
      </c>
      <c r="F407" t="s">
        <v>8027</v>
      </c>
      <c r="G407">
        <v>6</v>
      </c>
      <c r="H407">
        <v>1</v>
      </c>
      <c r="I407">
        <v>1</v>
      </c>
      <c r="J407" s="1">
        <v>431.03333333333336</v>
      </c>
      <c r="K407" s="1">
        <f>Sales_Data[[#This Row],[Order Quantity]]*Sales_Data[[#This Row],[Unit Price]]</f>
        <v>431.03333333333336</v>
      </c>
      <c r="L407" s="1">
        <v>357.75766666666664</v>
      </c>
    </row>
    <row r="408" spans="1:12">
      <c r="A408" t="s">
        <v>431</v>
      </c>
      <c r="B408" s="2">
        <v>41004</v>
      </c>
      <c r="C408">
        <v>5</v>
      </c>
      <c r="D408" t="s">
        <v>4</v>
      </c>
      <c r="E408" t="s">
        <v>8168</v>
      </c>
      <c r="F408" t="s">
        <v>8027</v>
      </c>
      <c r="G408">
        <v>12</v>
      </c>
      <c r="H408">
        <v>2</v>
      </c>
      <c r="I408">
        <v>2</v>
      </c>
      <c r="J408" s="1">
        <v>664.04444444444448</v>
      </c>
      <c r="K408" s="1">
        <f>Sales_Data[[#This Row],[Order Quantity]]*Sales_Data[[#This Row],[Unit Price]]</f>
        <v>1328.088888888889</v>
      </c>
      <c r="L408" s="1">
        <v>385.14577777777777</v>
      </c>
    </row>
    <row r="409" spans="1:12">
      <c r="A409" t="s">
        <v>432</v>
      </c>
      <c r="B409" s="2">
        <v>41004</v>
      </c>
      <c r="C409">
        <v>14</v>
      </c>
      <c r="D409" t="s">
        <v>4</v>
      </c>
      <c r="E409" t="s">
        <v>8168</v>
      </c>
      <c r="F409" t="s">
        <v>8026</v>
      </c>
      <c r="G409">
        <v>41</v>
      </c>
      <c r="H409">
        <v>6</v>
      </c>
      <c r="I409">
        <v>2</v>
      </c>
      <c r="J409" s="1">
        <v>250.87777777777779</v>
      </c>
      <c r="K409" s="1">
        <f>Sales_Data[[#This Row],[Order Quantity]]*Sales_Data[[#This Row],[Unit Price]]</f>
        <v>501.75555555555559</v>
      </c>
      <c r="L409" s="1">
        <v>140.49155555555558</v>
      </c>
    </row>
    <row r="410" spans="1:12">
      <c r="A410" t="s">
        <v>433</v>
      </c>
      <c r="B410" s="2">
        <v>41004</v>
      </c>
      <c r="C410">
        <v>11</v>
      </c>
      <c r="D410" t="s">
        <v>2</v>
      </c>
      <c r="E410" t="s">
        <v>8168</v>
      </c>
      <c r="F410" t="s">
        <v>8026</v>
      </c>
      <c r="G410">
        <v>30</v>
      </c>
      <c r="H410">
        <v>5</v>
      </c>
      <c r="I410">
        <v>4</v>
      </c>
      <c r="J410" s="1">
        <v>26.8</v>
      </c>
      <c r="K410" s="1">
        <f>Sales_Data[[#This Row],[Order Quantity]]*Sales_Data[[#This Row],[Unit Price]]</f>
        <v>107.2</v>
      </c>
      <c r="L410" s="1">
        <v>17.152000000000001</v>
      </c>
    </row>
    <row r="411" spans="1:12">
      <c r="A411" t="s">
        <v>434</v>
      </c>
      <c r="B411" s="2">
        <v>41004</v>
      </c>
      <c r="C411">
        <v>4</v>
      </c>
      <c r="D411" t="s">
        <v>2</v>
      </c>
      <c r="E411" t="s">
        <v>8168</v>
      </c>
      <c r="F411" t="s">
        <v>8027</v>
      </c>
      <c r="G411">
        <v>11</v>
      </c>
      <c r="H411">
        <v>2</v>
      </c>
      <c r="I411">
        <v>5</v>
      </c>
      <c r="J411" s="1">
        <v>220.35555555555555</v>
      </c>
      <c r="K411" s="1">
        <f>Sales_Data[[#This Row],[Order Quantity]]*Sales_Data[[#This Row],[Unit Price]]</f>
        <v>1101.7777777777778</v>
      </c>
      <c r="L411" s="1">
        <v>88.14222222222223</v>
      </c>
    </row>
    <row r="412" spans="1:12">
      <c r="A412" t="s">
        <v>435</v>
      </c>
      <c r="B412" s="2">
        <v>41004</v>
      </c>
      <c r="C412">
        <v>20</v>
      </c>
      <c r="D412" t="s">
        <v>3</v>
      </c>
      <c r="E412" t="s">
        <v>8168</v>
      </c>
      <c r="F412" t="s">
        <v>8028</v>
      </c>
      <c r="G412">
        <v>58</v>
      </c>
      <c r="H412">
        <v>8</v>
      </c>
      <c r="I412">
        <v>1</v>
      </c>
      <c r="J412" s="1">
        <v>435.5</v>
      </c>
      <c r="K412" s="1">
        <f>Sales_Data[[#This Row],[Order Quantity]]*Sales_Data[[#This Row],[Unit Price]]</f>
        <v>435.5</v>
      </c>
      <c r="L412" s="1">
        <v>370.17499999999995</v>
      </c>
    </row>
    <row r="413" spans="1:12">
      <c r="A413" t="s">
        <v>436</v>
      </c>
      <c r="B413" s="2">
        <v>41004</v>
      </c>
      <c r="C413">
        <v>10</v>
      </c>
      <c r="D413" t="s">
        <v>2</v>
      </c>
      <c r="E413" t="s">
        <v>8168</v>
      </c>
      <c r="F413" t="s">
        <v>8026</v>
      </c>
      <c r="G413">
        <v>28</v>
      </c>
      <c r="H413">
        <v>4</v>
      </c>
      <c r="I413">
        <v>4</v>
      </c>
      <c r="J413" s="1">
        <v>26.8</v>
      </c>
      <c r="K413" s="1">
        <f>Sales_Data[[#This Row],[Order Quantity]]*Sales_Data[[#This Row],[Unit Price]]</f>
        <v>107.2</v>
      </c>
      <c r="L413" s="1">
        <v>15.008000000000003</v>
      </c>
    </row>
    <row r="414" spans="1:12">
      <c r="A414" t="s">
        <v>437</v>
      </c>
      <c r="B414" s="2">
        <v>41004</v>
      </c>
      <c r="C414">
        <v>1</v>
      </c>
      <c r="D414" t="s">
        <v>2</v>
      </c>
      <c r="E414" t="s">
        <v>8168</v>
      </c>
      <c r="F414" t="s">
        <v>8027</v>
      </c>
      <c r="G414">
        <v>1</v>
      </c>
      <c r="H414">
        <v>1</v>
      </c>
      <c r="I414">
        <v>1</v>
      </c>
      <c r="J414" s="1">
        <v>438.47777777777782</v>
      </c>
      <c r="K414" s="1">
        <f>Sales_Data[[#This Row],[Order Quantity]]*Sales_Data[[#This Row],[Unit Price]]</f>
        <v>438.47777777777782</v>
      </c>
      <c r="L414" s="1">
        <v>223.62366666666668</v>
      </c>
    </row>
    <row r="415" spans="1:12">
      <c r="A415" t="s">
        <v>438</v>
      </c>
      <c r="B415" s="2">
        <v>41005</v>
      </c>
      <c r="C415">
        <v>9</v>
      </c>
      <c r="D415" t="s">
        <v>4</v>
      </c>
      <c r="E415" t="s">
        <v>8168</v>
      </c>
      <c r="F415" t="s">
        <v>8027</v>
      </c>
      <c r="G415">
        <v>25</v>
      </c>
      <c r="H415">
        <v>4</v>
      </c>
      <c r="I415">
        <v>7</v>
      </c>
      <c r="J415" s="1">
        <v>440.71111111111111</v>
      </c>
      <c r="K415" s="1">
        <f>Sales_Data[[#This Row],[Order Quantity]]*Sales_Data[[#This Row],[Unit Price]]</f>
        <v>3084.9777777777776</v>
      </c>
      <c r="L415" s="1">
        <v>339.34755555555557</v>
      </c>
    </row>
    <row r="416" spans="1:12">
      <c r="A416" t="s">
        <v>439</v>
      </c>
      <c r="B416" s="2">
        <v>41005</v>
      </c>
      <c r="C416">
        <v>6</v>
      </c>
      <c r="D416" t="s">
        <v>4</v>
      </c>
      <c r="E416" t="s">
        <v>8168</v>
      </c>
      <c r="F416" t="s">
        <v>8027</v>
      </c>
      <c r="G416">
        <v>17</v>
      </c>
      <c r="H416">
        <v>3</v>
      </c>
      <c r="I416">
        <v>5</v>
      </c>
      <c r="J416" s="1">
        <v>203.23333333333335</v>
      </c>
      <c r="K416" s="1">
        <f>Sales_Data[[#This Row],[Order Quantity]]*Sales_Data[[#This Row],[Unit Price]]</f>
        <v>1016.1666666666667</v>
      </c>
      <c r="L416" s="1">
        <v>162.5866666666667</v>
      </c>
    </row>
    <row r="417" spans="1:12">
      <c r="A417" t="s">
        <v>440</v>
      </c>
      <c r="B417" s="2">
        <v>41005</v>
      </c>
      <c r="C417">
        <v>16</v>
      </c>
      <c r="D417" t="s">
        <v>4</v>
      </c>
      <c r="E417" t="s">
        <v>8168</v>
      </c>
      <c r="F417" t="s">
        <v>8025</v>
      </c>
      <c r="G417">
        <v>44</v>
      </c>
      <c r="H417">
        <v>7</v>
      </c>
      <c r="I417">
        <v>1</v>
      </c>
      <c r="J417" s="1">
        <v>303.73333333333335</v>
      </c>
      <c r="K417" s="1">
        <f>Sales_Data[[#This Row],[Order Quantity]]*Sales_Data[[#This Row],[Unit Price]]</f>
        <v>303.73333333333335</v>
      </c>
      <c r="L417" s="1">
        <v>136.67999999999998</v>
      </c>
    </row>
    <row r="418" spans="1:12">
      <c r="A418" t="s">
        <v>441</v>
      </c>
      <c r="B418" s="2">
        <v>41005</v>
      </c>
      <c r="C418">
        <v>18</v>
      </c>
      <c r="D418" t="s">
        <v>2</v>
      </c>
      <c r="E418" t="s">
        <v>8168</v>
      </c>
      <c r="F418" t="s">
        <v>8025</v>
      </c>
      <c r="G418">
        <v>52</v>
      </c>
      <c r="H418">
        <v>8</v>
      </c>
      <c r="I418">
        <v>6</v>
      </c>
      <c r="J418" s="1">
        <v>93.800000000000011</v>
      </c>
      <c r="K418" s="1">
        <f>Sales_Data[[#This Row],[Order Quantity]]*Sales_Data[[#This Row],[Unit Price]]</f>
        <v>562.80000000000007</v>
      </c>
      <c r="L418" s="1">
        <v>79.73</v>
      </c>
    </row>
    <row r="419" spans="1:12">
      <c r="A419" t="s">
        <v>442</v>
      </c>
      <c r="B419" s="2">
        <v>41005</v>
      </c>
      <c r="C419">
        <v>17</v>
      </c>
      <c r="D419" t="s">
        <v>4</v>
      </c>
      <c r="E419" t="s">
        <v>8168</v>
      </c>
      <c r="F419" t="s">
        <v>8025</v>
      </c>
      <c r="G419">
        <v>48</v>
      </c>
      <c r="H419">
        <v>7</v>
      </c>
      <c r="I419">
        <v>4</v>
      </c>
      <c r="J419" s="1">
        <v>692.33333333333337</v>
      </c>
      <c r="K419" s="1">
        <f>Sales_Data[[#This Row],[Order Quantity]]*Sales_Data[[#This Row],[Unit Price]]</f>
        <v>2769.3333333333335</v>
      </c>
      <c r="L419" s="1">
        <v>546.94333333333327</v>
      </c>
    </row>
    <row r="420" spans="1:12">
      <c r="A420" t="s">
        <v>443</v>
      </c>
      <c r="B420" s="2">
        <v>41005</v>
      </c>
      <c r="C420">
        <v>4</v>
      </c>
      <c r="D420" t="s">
        <v>2</v>
      </c>
      <c r="E420" t="s">
        <v>8168</v>
      </c>
      <c r="F420" t="s">
        <v>8027</v>
      </c>
      <c r="G420">
        <v>11</v>
      </c>
      <c r="H420">
        <v>2</v>
      </c>
      <c r="I420">
        <v>7</v>
      </c>
      <c r="J420" s="1">
        <v>128.78888888888889</v>
      </c>
      <c r="K420" s="1">
        <f>Sales_Data[[#This Row],[Order Quantity]]*Sales_Data[[#This Row],[Unit Price]]</f>
        <v>901.52222222222224</v>
      </c>
      <c r="L420" s="1">
        <v>68.25811111111112</v>
      </c>
    </row>
    <row r="421" spans="1:12">
      <c r="A421" t="s">
        <v>444</v>
      </c>
      <c r="B421" s="2">
        <v>41005</v>
      </c>
      <c r="C421">
        <v>3</v>
      </c>
      <c r="D421" t="s">
        <v>4</v>
      </c>
      <c r="E421" t="s">
        <v>8168</v>
      </c>
      <c r="F421" t="s">
        <v>8027</v>
      </c>
      <c r="G421">
        <v>7</v>
      </c>
      <c r="H421">
        <v>1</v>
      </c>
      <c r="I421">
        <v>3</v>
      </c>
      <c r="J421" s="1">
        <v>440.71111111111111</v>
      </c>
      <c r="K421" s="1">
        <f>Sales_Data[[#This Row],[Order Quantity]]*Sales_Data[[#This Row],[Unit Price]]</f>
        <v>1322.1333333333332</v>
      </c>
      <c r="L421" s="1">
        <v>264.42666666666668</v>
      </c>
    </row>
    <row r="422" spans="1:12">
      <c r="A422" t="s">
        <v>445</v>
      </c>
      <c r="B422" s="2">
        <v>41005</v>
      </c>
      <c r="C422">
        <v>1</v>
      </c>
      <c r="D422" t="s">
        <v>4</v>
      </c>
      <c r="E422" t="s">
        <v>8168</v>
      </c>
      <c r="F422" t="s">
        <v>8027</v>
      </c>
      <c r="G422">
        <v>1</v>
      </c>
      <c r="H422">
        <v>1</v>
      </c>
      <c r="I422">
        <v>7</v>
      </c>
      <c r="J422" s="1">
        <v>122.83333333333333</v>
      </c>
      <c r="K422" s="1">
        <f>Sales_Data[[#This Row],[Order Quantity]]*Sales_Data[[#This Row],[Unit Price]]</f>
        <v>859.83333333333326</v>
      </c>
      <c r="L422" s="1">
        <v>82.298333333333346</v>
      </c>
    </row>
    <row r="423" spans="1:12">
      <c r="A423" t="s">
        <v>446</v>
      </c>
      <c r="B423" s="2">
        <v>41006</v>
      </c>
      <c r="C423">
        <v>4</v>
      </c>
      <c r="D423" t="s">
        <v>4</v>
      </c>
      <c r="E423" t="s">
        <v>8168</v>
      </c>
      <c r="F423" t="s">
        <v>8027</v>
      </c>
      <c r="G423">
        <v>9</v>
      </c>
      <c r="H423">
        <v>2</v>
      </c>
      <c r="I423">
        <v>1</v>
      </c>
      <c r="J423" s="1">
        <v>125.06666666666668</v>
      </c>
      <c r="K423" s="1">
        <f>Sales_Data[[#This Row],[Order Quantity]]*Sales_Data[[#This Row],[Unit Price]]</f>
        <v>125.06666666666668</v>
      </c>
      <c r="L423" s="1">
        <v>81.293333333333351</v>
      </c>
    </row>
    <row r="424" spans="1:12">
      <c r="A424" t="s">
        <v>447</v>
      </c>
      <c r="B424" s="2">
        <v>41006</v>
      </c>
      <c r="C424">
        <v>8</v>
      </c>
      <c r="D424" t="s">
        <v>2</v>
      </c>
      <c r="E424" t="s">
        <v>8168</v>
      </c>
      <c r="F424" t="s">
        <v>8027</v>
      </c>
      <c r="G424">
        <v>22</v>
      </c>
      <c r="H424">
        <v>4</v>
      </c>
      <c r="I424">
        <v>7</v>
      </c>
      <c r="J424" s="1">
        <v>99.75555555555556</v>
      </c>
      <c r="K424" s="1">
        <f>Sales_Data[[#This Row],[Order Quantity]]*Sales_Data[[#This Row],[Unit Price]]</f>
        <v>698.28888888888889</v>
      </c>
      <c r="L424" s="1">
        <v>78.806888888888892</v>
      </c>
    </row>
    <row r="425" spans="1:12">
      <c r="A425" t="s">
        <v>448</v>
      </c>
      <c r="B425" s="2">
        <v>41008</v>
      </c>
      <c r="C425">
        <v>4</v>
      </c>
      <c r="D425" t="s">
        <v>4</v>
      </c>
      <c r="E425" t="s">
        <v>8168</v>
      </c>
      <c r="F425" t="s">
        <v>8027</v>
      </c>
      <c r="G425">
        <v>11</v>
      </c>
      <c r="H425">
        <v>2</v>
      </c>
      <c r="I425">
        <v>7</v>
      </c>
      <c r="J425" s="1">
        <v>23.077777777777779</v>
      </c>
      <c r="K425" s="1">
        <f>Sales_Data[[#This Row],[Order Quantity]]*Sales_Data[[#This Row],[Unit Price]]</f>
        <v>161.54444444444445</v>
      </c>
      <c r="L425" s="1">
        <v>9.2311111111111117</v>
      </c>
    </row>
    <row r="426" spans="1:12">
      <c r="A426" t="s">
        <v>449</v>
      </c>
      <c r="B426" s="2">
        <v>41008</v>
      </c>
      <c r="C426">
        <v>20</v>
      </c>
      <c r="D426" t="s">
        <v>4</v>
      </c>
      <c r="E426" t="s">
        <v>8168</v>
      </c>
      <c r="F426" t="s">
        <v>8028</v>
      </c>
      <c r="G426">
        <v>57</v>
      </c>
      <c r="H426">
        <v>8</v>
      </c>
      <c r="I426">
        <v>8</v>
      </c>
      <c r="J426" s="1">
        <v>439.9666666666667</v>
      </c>
      <c r="K426" s="1">
        <f>Sales_Data[[#This Row],[Order Quantity]]*Sales_Data[[#This Row],[Unit Price]]</f>
        <v>3519.7333333333336</v>
      </c>
      <c r="L426" s="1">
        <v>237.58200000000002</v>
      </c>
    </row>
    <row r="427" spans="1:12">
      <c r="A427" t="s">
        <v>450</v>
      </c>
      <c r="B427" s="2">
        <v>41009</v>
      </c>
      <c r="C427">
        <v>18</v>
      </c>
      <c r="D427" t="s">
        <v>4</v>
      </c>
      <c r="E427" t="s">
        <v>8168</v>
      </c>
      <c r="F427" t="s">
        <v>8025</v>
      </c>
      <c r="G427">
        <v>51</v>
      </c>
      <c r="H427">
        <v>7</v>
      </c>
      <c r="I427">
        <v>6</v>
      </c>
      <c r="J427" s="1">
        <v>195.04444444444445</v>
      </c>
      <c r="K427" s="1">
        <f>Sales_Data[[#This Row],[Order Quantity]]*Sales_Data[[#This Row],[Unit Price]]</f>
        <v>1170.2666666666667</v>
      </c>
      <c r="L427" s="1">
        <v>101.42311111111113</v>
      </c>
    </row>
    <row r="428" spans="1:12">
      <c r="A428" t="s">
        <v>451</v>
      </c>
      <c r="B428" s="2">
        <v>41009</v>
      </c>
      <c r="C428">
        <v>12</v>
      </c>
      <c r="D428" t="s">
        <v>4</v>
      </c>
      <c r="E428" t="s">
        <v>8168</v>
      </c>
      <c r="F428" t="s">
        <v>8026</v>
      </c>
      <c r="G428">
        <v>34</v>
      </c>
      <c r="H428">
        <v>5</v>
      </c>
      <c r="I428">
        <v>7</v>
      </c>
      <c r="J428" s="1">
        <v>333.51111111111112</v>
      </c>
      <c r="K428" s="1">
        <f>Sales_Data[[#This Row],[Order Quantity]]*Sales_Data[[#This Row],[Unit Price]]</f>
        <v>2334.577777777778</v>
      </c>
      <c r="L428" s="1">
        <v>183.43111111111114</v>
      </c>
    </row>
    <row r="429" spans="1:12">
      <c r="A429" t="s">
        <v>452</v>
      </c>
      <c r="B429" s="2">
        <v>41009</v>
      </c>
      <c r="C429">
        <v>15</v>
      </c>
      <c r="D429" t="s">
        <v>4</v>
      </c>
      <c r="E429" t="s">
        <v>8168</v>
      </c>
      <c r="F429" t="s">
        <v>8025</v>
      </c>
      <c r="G429">
        <v>43</v>
      </c>
      <c r="H429">
        <v>6</v>
      </c>
      <c r="I429">
        <v>6</v>
      </c>
      <c r="J429" s="1">
        <v>114.64444444444445</v>
      </c>
      <c r="K429" s="1">
        <f>Sales_Data[[#This Row],[Order Quantity]]*Sales_Data[[#This Row],[Unit Price]]</f>
        <v>687.86666666666667</v>
      </c>
      <c r="L429" s="1">
        <v>51.59</v>
      </c>
    </row>
    <row r="430" spans="1:12">
      <c r="A430" t="s">
        <v>453</v>
      </c>
      <c r="B430" s="2">
        <v>41009</v>
      </c>
      <c r="C430">
        <v>3</v>
      </c>
      <c r="D430" t="s">
        <v>3</v>
      </c>
      <c r="E430" t="s">
        <v>8168</v>
      </c>
      <c r="F430" t="s">
        <v>8027</v>
      </c>
      <c r="G430">
        <v>9</v>
      </c>
      <c r="H430">
        <v>2</v>
      </c>
      <c r="I430">
        <v>6</v>
      </c>
      <c r="J430" s="1">
        <v>440.71111111111111</v>
      </c>
      <c r="K430" s="1">
        <f>Sales_Data[[#This Row],[Order Quantity]]*Sales_Data[[#This Row],[Unit Price]]</f>
        <v>2644.2666666666664</v>
      </c>
      <c r="L430" s="1">
        <v>308.4977777777778</v>
      </c>
    </row>
    <row r="431" spans="1:12">
      <c r="A431" t="s">
        <v>454</v>
      </c>
      <c r="B431" s="2">
        <v>41010</v>
      </c>
      <c r="C431">
        <v>6</v>
      </c>
      <c r="D431" t="s">
        <v>2</v>
      </c>
      <c r="E431" t="s">
        <v>8168</v>
      </c>
      <c r="F431" t="s">
        <v>8027</v>
      </c>
      <c r="G431">
        <v>15</v>
      </c>
      <c r="H431">
        <v>3</v>
      </c>
      <c r="I431">
        <v>4</v>
      </c>
      <c r="J431" s="1">
        <v>186.85555555555555</v>
      </c>
      <c r="K431" s="1">
        <f>Sales_Data[[#This Row],[Order Quantity]]*Sales_Data[[#This Row],[Unit Price]]</f>
        <v>747.42222222222222</v>
      </c>
      <c r="L431" s="1">
        <v>125.19322222222223</v>
      </c>
    </row>
    <row r="432" spans="1:12">
      <c r="A432" t="s">
        <v>455</v>
      </c>
      <c r="B432" s="2">
        <v>41010</v>
      </c>
      <c r="C432">
        <v>1</v>
      </c>
      <c r="D432" t="s">
        <v>4</v>
      </c>
      <c r="E432" t="s">
        <v>8168</v>
      </c>
      <c r="F432" t="s">
        <v>8027</v>
      </c>
      <c r="G432">
        <v>2</v>
      </c>
      <c r="H432">
        <v>1</v>
      </c>
      <c r="I432">
        <v>8</v>
      </c>
      <c r="J432" s="1">
        <v>130.27777777777777</v>
      </c>
      <c r="K432" s="1">
        <f>Sales_Data[[#This Row],[Order Quantity]]*Sales_Data[[#This Row],[Unit Price]]</f>
        <v>1042.2222222222222</v>
      </c>
      <c r="L432" s="1">
        <v>89.891666666666666</v>
      </c>
    </row>
    <row r="433" spans="1:12">
      <c r="A433" t="s">
        <v>456</v>
      </c>
      <c r="B433" s="2">
        <v>41010</v>
      </c>
      <c r="C433">
        <v>17</v>
      </c>
      <c r="D433" t="s">
        <v>2</v>
      </c>
      <c r="E433" t="s">
        <v>8168</v>
      </c>
      <c r="F433" t="s">
        <v>8025</v>
      </c>
      <c r="G433">
        <v>49</v>
      </c>
      <c r="H433">
        <v>7</v>
      </c>
      <c r="I433">
        <v>4</v>
      </c>
      <c r="J433" s="1">
        <v>79.655555555555551</v>
      </c>
      <c r="K433" s="1">
        <f>Sales_Data[[#This Row],[Order Quantity]]*Sales_Data[[#This Row],[Unit Price]]</f>
        <v>318.62222222222221</v>
      </c>
      <c r="L433" s="1">
        <v>52.572666666666663</v>
      </c>
    </row>
    <row r="434" spans="1:12">
      <c r="A434" t="s">
        <v>457</v>
      </c>
      <c r="B434" s="2">
        <v>41010</v>
      </c>
      <c r="C434">
        <v>16</v>
      </c>
      <c r="D434" t="s">
        <v>4</v>
      </c>
      <c r="E434" t="s">
        <v>8168</v>
      </c>
      <c r="F434" t="s">
        <v>8025</v>
      </c>
      <c r="G434">
        <v>46</v>
      </c>
      <c r="H434">
        <v>7</v>
      </c>
      <c r="I434">
        <v>7</v>
      </c>
      <c r="J434" s="1">
        <v>718.38888888888891</v>
      </c>
      <c r="K434" s="1">
        <f>Sales_Data[[#This Row],[Order Quantity]]*Sales_Data[[#This Row],[Unit Price]]</f>
        <v>5028.7222222222226</v>
      </c>
      <c r="L434" s="1">
        <v>431.0333333333333</v>
      </c>
    </row>
    <row r="435" spans="1:12">
      <c r="A435" t="s">
        <v>458</v>
      </c>
      <c r="B435" s="2">
        <v>41010</v>
      </c>
      <c r="C435">
        <v>16</v>
      </c>
      <c r="D435" t="s">
        <v>4</v>
      </c>
      <c r="E435" t="s">
        <v>8168</v>
      </c>
      <c r="F435" t="s">
        <v>8025</v>
      </c>
      <c r="G435">
        <v>46</v>
      </c>
      <c r="H435">
        <v>7</v>
      </c>
      <c r="I435">
        <v>7</v>
      </c>
      <c r="J435" s="1">
        <v>26.8</v>
      </c>
      <c r="K435" s="1">
        <f>Sales_Data[[#This Row],[Order Quantity]]*Sales_Data[[#This Row],[Unit Price]]</f>
        <v>187.6</v>
      </c>
      <c r="L435" s="1">
        <v>11.256</v>
      </c>
    </row>
    <row r="436" spans="1:12">
      <c r="A436" t="s">
        <v>459</v>
      </c>
      <c r="B436" s="2">
        <v>41010</v>
      </c>
      <c r="C436">
        <v>7</v>
      </c>
      <c r="D436" t="s">
        <v>3</v>
      </c>
      <c r="E436" t="s">
        <v>8168</v>
      </c>
      <c r="F436" t="s">
        <v>8027</v>
      </c>
      <c r="G436">
        <v>20</v>
      </c>
      <c r="H436">
        <v>3</v>
      </c>
      <c r="I436">
        <v>8</v>
      </c>
      <c r="J436" s="1">
        <v>214.4</v>
      </c>
      <c r="K436" s="1">
        <f>Sales_Data[[#This Row],[Order Quantity]]*Sales_Data[[#This Row],[Unit Price]]</f>
        <v>1715.2</v>
      </c>
      <c r="L436" s="1">
        <v>94.336000000000013</v>
      </c>
    </row>
    <row r="437" spans="1:12">
      <c r="A437" t="s">
        <v>460</v>
      </c>
      <c r="B437" s="2">
        <v>41011</v>
      </c>
      <c r="C437">
        <v>10</v>
      </c>
      <c r="D437" t="s">
        <v>4</v>
      </c>
      <c r="E437" t="s">
        <v>8168</v>
      </c>
      <c r="F437" t="s">
        <v>8027</v>
      </c>
      <c r="G437">
        <v>27</v>
      </c>
      <c r="H437">
        <v>4</v>
      </c>
      <c r="I437">
        <v>8</v>
      </c>
      <c r="J437" s="1">
        <v>439.22222222222223</v>
      </c>
      <c r="K437" s="1">
        <f>Sales_Data[[#This Row],[Order Quantity]]*Sales_Data[[#This Row],[Unit Price]]</f>
        <v>3513.7777777777778</v>
      </c>
      <c r="L437" s="1">
        <v>364.55444444444441</v>
      </c>
    </row>
    <row r="438" spans="1:12">
      <c r="A438" t="s">
        <v>461</v>
      </c>
      <c r="B438" s="2">
        <v>41012</v>
      </c>
      <c r="C438">
        <v>12</v>
      </c>
      <c r="D438" t="s">
        <v>2</v>
      </c>
      <c r="E438" t="s">
        <v>8168</v>
      </c>
      <c r="F438" t="s">
        <v>8026</v>
      </c>
      <c r="G438">
        <v>33</v>
      </c>
      <c r="H438">
        <v>5</v>
      </c>
      <c r="I438">
        <v>6</v>
      </c>
      <c r="J438" s="1">
        <v>276.93333333333334</v>
      </c>
      <c r="K438" s="1">
        <f>Sales_Data[[#This Row],[Order Quantity]]*Sales_Data[[#This Row],[Unit Price]]</f>
        <v>1661.6</v>
      </c>
      <c r="L438" s="1">
        <v>146.77466666666669</v>
      </c>
    </row>
    <row r="439" spans="1:12">
      <c r="A439" t="s">
        <v>462</v>
      </c>
      <c r="B439" s="2">
        <v>41012</v>
      </c>
      <c r="C439">
        <v>17</v>
      </c>
      <c r="D439" t="s">
        <v>3</v>
      </c>
      <c r="E439" t="s">
        <v>8168</v>
      </c>
      <c r="F439" t="s">
        <v>8025</v>
      </c>
      <c r="G439">
        <v>47</v>
      </c>
      <c r="H439">
        <v>7</v>
      </c>
      <c r="I439">
        <v>8</v>
      </c>
      <c r="J439" s="1">
        <v>26.8</v>
      </c>
      <c r="K439" s="1">
        <f>Sales_Data[[#This Row],[Order Quantity]]*Sales_Data[[#This Row],[Unit Price]]</f>
        <v>214.4</v>
      </c>
      <c r="L439" s="1">
        <v>20.636000000000003</v>
      </c>
    </row>
    <row r="440" spans="1:12">
      <c r="A440" t="s">
        <v>463</v>
      </c>
      <c r="B440" s="2">
        <v>41013</v>
      </c>
      <c r="C440">
        <v>12</v>
      </c>
      <c r="D440" t="s">
        <v>2</v>
      </c>
      <c r="E440" t="s">
        <v>8168</v>
      </c>
      <c r="F440" t="s">
        <v>8026</v>
      </c>
      <c r="G440">
        <v>33</v>
      </c>
      <c r="H440">
        <v>5</v>
      </c>
      <c r="I440">
        <v>1</v>
      </c>
      <c r="J440" s="1">
        <v>105.71111111111111</v>
      </c>
      <c r="K440" s="1">
        <f>Sales_Data[[#This Row],[Order Quantity]]*Sales_Data[[#This Row],[Unit Price]]</f>
        <v>105.71111111111111</v>
      </c>
      <c r="L440" s="1">
        <v>42.284444444444446</v>
      </c>
    </row>
    <row r="441" spans="1:12">
      <c r="A441" t="s">
        <v>464</v>
      </c>
      <c r="B441" s="2">
        <v>41013</v>
      </c>
      <c r="C441">
        <v>5</v>
      </c>
      <c r="D441" t="s">
        <v>3</v>
      </c>
      <c r="E441" t="s">
        <v>8168</v>
      </c>
      <c r="F441" t="s">
        <v>8027</v>
      </c>
      <c r="G441">
        <v>12</v>
      </c>
      <c r="H441">
        <v>2</v>
      </c>
      <c r="I441">
        <v>6</v>
      </c>
      <c r="J441" s="1">
        <v>690.84444444444443</v>
      </c>
      <c r="K441" s="1">
        <f>Sales_Data[[#This Row],[Order Quantity]]*Sales_Data[[#This Row],[Unit Price]]</f>
        <v>4145.0666666666666</v>
      </c>
      <c r="L441" s="1">
        <v>587.21777777777777</v>
      </c>
    </row>
    <row r="442" spans="1:12">
      <c r="A442" t="s">
        <v>465</v>
      </c>
      <c r="B442" s="2">
        <v>41013</v>
      </c>
      <c r="C442">
        <v>5</v>
      </c>
      <c r="D442" t="s">
        <v>2</v>
      </c>
      <c r="E442" t="s">
        <v>8168</v>
      </c>
      <c r="F442" t="s">
        <v>8027</v>
      </c>
      <c r="G442">
        <v>13</v>
      </c>
      <c r="H442">
        <v>2</v>
      </c>
      <c r="I442">
        <v>9</v>
      </c>
      <c r="J442" s="1">
        <v>261.3</v>
      </c>
      <c r="K442" s="1">
        <f>Sales_Data[[#This Row],[Order Quantity]]*Sales_Data[[#This Row],[Unit Price]]</f>
        <v>2351.7000000000003</v>
      </c>
      <c r="L442" s="1">
        <v>138.48900000000003</v>
      </c>
    </row>
    <row r="443" spans="1:12">
      <c r="A443" t="s">
        <v>466</v>
      </c>
      <c r="B443" s="2">
        <v>41013</v>
      </c>
      <c r="C443">
        <v>8</v>
      </c>
      <c r="D443" t="s">
        <v>2</v>
      </c>
      <c r="E443" t="s">
        <v>8168</v>
      </c>
      <c r="F443" t="s">
        <v>8027</v>
      </c>
      <c r="G443">
        <v>22</v>
      </c>
      <c r="H443">
        <v>3</v>
      </c>
      <c r="I443">
        <v>7</v>
      </c>
      <c r="J443" s="1">
        <v>125.8111111111111</v>
      </c>
      <c r="K443" s="1">
        <f>Sales_Data[[#This Row],[Order Quantity]]*Sales_Data[[#This Row],[Unit Price]]</f>
        <v>880.67777777777769</v>
      </c>
      <c r="L443" s="1">
        <v>96.87455555555556</v>
      </c>
    </row>
    <row r="444" spans="1:12">
      <c r="A444" t="s">
        <v>467</v>
      </c>
      <c r="B444" s="2">
        <v>41014</v>
      </c>
      <c r="C444">
        <v>12</v>
      </c>
      <c r="D444" t="s">
        <v>4</v>
      </c>
      <c r="E444" t="s">
        <v>8168</v>
      </c>
      <c r="F444" t="s">
        <v>8026</v>
      </c>
      <c r="G444">
        <v>34</v>
      </c>
      <c r="H444">
        <v>5</v>
      </c>
      <c r="I444">
        <v>8</v>
      </c>
      <c r="J444" s="1">
        <v>127.30000000000001</v>
      </c>
      <c r="K444" s="1">
        <f>Sales_Data[[#This Row],[Order Quantity]]*Sales_Data[[#This Row],[Unit Price]]</f>
        <v>1018.4000000000001</v>
      </c>
      <c r="L444" s="1">
        <v>67.468999999999994</v>
      </c>
    </row>
    <row r="445" spans="1:12">
      <c r="A445" t="s">
        <v>468</v>
      </c>
      <c r="B445" s="2">
        <v>41014</v>
      </c>
      <c r="C445">
        <v>7</v>
      </c>
      <c r="D445" t="s">
        <v>4</v>
      </c>
      <c r="E445" t="s">
        <v>8168</v>
      </c>
      <c r="F445" t="s">
        <v>8027</v>
      </c>
      <c r="G445">
        <v>20</v>
      </c>
      <c r="H445">
        <v>3</v>
      </c>
      <c r="I445">
        <v>2</v>
      </c>
      <c r="J445" s="1">
        <v>413.91111111111115</v>
      </c>
      <c r="K445" s="1">
        <f>Sales_Data[[#This Row],[Order Quantity]]*Sales_Data[[#This Row],[Unit Price]]</f>
        <v>827.82222222222231</v>
      </c>
      <c r="L445" s="1">
        <v>227.65111111111113</v>
      </c>
    </row>
    <row r="446" spans="1:12">
      <c r="A446" t="s">
        <v>469</v>
      </c>
      <c r="B446" s="2">
        <v>41014</v>
      </c>
      <c r="C446">
        <v>11</v>
      </c>
      <c r="D446" t="s">
        <v>4</v>
      </c>
      <c r="E446" t="s">
        <v>8168</v>
      </c>
      <c r="F446" t="s">
        <v>8026</v>
      </c>
      <c r="G446">
        <v>31</v>
      </c>
      <c r="H446">
        <v>5</v>
      </c>
      <c r="I446">
        <v>6</v>
      </c>
      <c r="J446" s="1">
        <v>104.96666666666667</v>
      </c>
      <c r="K446" s="1">
        <f>Sales_Data[[#This Row],[Order Quantity]]*Sales_Data[[#This Row],[Unit Price]]</f>
        <v>629.79999999999995</v>
      </c>
      <c r="L446" s="1">
        <v>76.62566666666666</v>
      </c>
    </row>
    <row r="447" spans="1:12">
      <c r="A447" t="s">
        <v>470</v>
      </c>
      <c r="B447" s="2">
        <v>41014</v>
      </c>
      <c r="C447">
        <v>9</v>
      </c>
      <c r="D447" t="s">
        <v>2</v>
      </c>
      <c r="E447" t="s">
        <v>8168</v>
      </c>
      <c r="F447" t="s">
        <v>8027</v>
      </c>
      <c r="G447">
        <v>25</v>
      </c>
      <c r="H447">
        <v>4</v>
      </c>
      <c r="I447">
        <v>1</v>
      </c>
      <c r="J447" s="1">
        <v>135.48888888888891</v>
      </c>
      <c r="K447" s="1">
        <f>Sales_Data[[#This Row],[Order Quantity]]*Sales_Data[[#This Row],[Unit Price]]</f>
        <v>135.48888888888891</v>
      </c>
      <c r="L447" s="1">
        <v>62.3248888888889</v>
      </c>
    </row>
    <row r="448" spans="1:12">
      <c r="A448" t="s">
        <v>471</v>
      </c>
      <c r="B448" s="2">
        <v>41015</v>
      </c>
      <c r="C448">
        <v>12</v>
      </c>
      <c r="D448" t="s">
        <v>4</v>
      </c>
      <c r="E448" t="s">
        <v>8168</v>
      </c>
      <c r="F448" t="s">
        <v>8026</v>
      </c>
      <c r="G448">
        <v>34</v>
      </c>
      <c r="H448">
        <v>5</v>
      </c>
      <c r="I448">
        <v>3</v>
      </c>
      <c r="J448" s="1">
        <v>116.87777777777779</v>
      </c>
      <c r="K448" s="1">
        <f>Sales_Data[[#This Row],[Order Quantity]]*Sales_Data[[#This Row],[Unit Price]]</f>
        <v>350.63333333333338</v>
      </c>
      <c r="L448" s="1">
        <v>81.814444444444447</v>
      </c>
    </row>
    <row r="449" spans="1:12">
      <c r="A449" t="s">
        <v>472</v>
      </c>
      <c r="B449" s="2">
        <v>41015</v>
      </c>
      <c r="C449">
        <v>2</v>
      </c>
      <c r="D449" t="s">
        <v>4</v>
      </c>
      <c r="E449" t="s">
        <v>8168</v>
      </c>
      <c r="F449" t="s">
        <v>8027</v>
      </c>
      <c r="G449">
        <v>3</v>
      </c>
      <c r="H449">
        <v>1</v>
      </c>
      <c r="I449">
        <v>2</v>
      </c>
      <c r="J449" s="1">
        <v>23.077777777777779</v>
      </c>
      <c r="K449" s="1">
        <f>Sales_Data[[#This Row],[Order Quantity]]*Sales_Data[[#This Row],[Unit Price]]</f>
        <v>46.155555555555559</v>
      </c>
      <c r="L449" s="1">
        <v>15.000555555555557</v>
      </c>
    </row>
    <row r="450" spans="1:12">
      <c r="A450" t="s">
        <v>473</v>
      </c>
      <c r="B450" s="2">
        <v>41015</v>
      </c>
      <c r="C450">
        <v>11</v>
      </c>
      <c r="D450" t="s">
        <v>3</v>
      </c>
      <c r="E450" t="s">
        <v>8168</v>
      </c>
      <c r="F450" t="s">
        <v>8026</v>
      </c>
      <c r="G450">
        <v>32</v>
      </c>
      <c r="H450">
        <v>5</v>
      </c>
      <c r="I450">
        <v>2</v>
      </c>
      <c r="J450" s="1">
        <v>206.95555555555558</v>
      </c>
      <c r="K450" s="1">
        <f>Sales_Data[[#This Row],[Order Quantity]]*Sales_Data[[#This Row],[Unit Price]]</f>
        <v>413.91111111111115</v>
      </c>
      <c r="L450" s="1">
        <v>122.10377777777778</v>
      </c>
    </row>
    <row r="451" spans="1:12">
      <c r="A451" t="s">
        <v>474</v>
      </c>
      <c r="B451" s="2">
        <v>41016</v>
      </c>
      <c r="C451">
        <v>5</v>
      </c>
      <c r="D451" t="s">
        <v>2</v>
      </c>
      <c r="E451" t="s">
        <v>8168</v>
      </c>
      <c r="F451" t="s">
        <v>8027</v>
      </c>
      <c r="G451">
        <v>12</v>
      </c>
      <c r="H451">
        <v>2</v>
      </c>
      <c r="I451">
        <v>4</v>
      </c>
      <c r="J451" s="1">
        <v>209.93333333333334</v>
      </c>
      <c r="K451" s="1">
        <f>Sales_Data[[#This Row],[Order Quantity]]*Sales_Data[[#This Row],[Unit Price]]</f>
        <v>839.73333333333335</v>
      </c>
      <c r="L451" s="1">
        <v>128.05933333333334</v>
      </c>
    </row>
    <row r="452" spans="1:12">
      <c r="A452" t="s">
        <v>475</v>
      </c>
      <c r="B452" s="2">
        <v>41016</v>
      </c>
      <c r="C452">
        <v>20</v>
      </c>
      <c r="D452" t="s">
        <v>4</v>
      </c>
      <c r="E452" t="s">
        <v>8168</v>
      </c>
      <c r="F452" t="s">
        <v>8028</v>
      </c>
      <c r="G452">
        <v>56</v>
      </c>
      <c r="H452">
        <v>8</v>
      </c>
      <c r="I452">
        <v>9</v>
      </c>
      <c r="J452" s="1">
        <v>294.8</v>
      </c>
      <c r="K452" s="1">
        <f>Sales_Data[[#This Row],[Order Quantity]]*Sales_Data[[#This Row],[Unit Price]]</f>
        <v>2653.2000000000003</v>
      </c>
      <c r="L452" s="1">
        <v>224.04800000000003</v>
      </c>
    </row>
    <row r="453" spans="1:12">
      <c r="A453" t="s">
        <v>476</v>
      </c>
      <c r="B453" s="2">
        <v>41016</v>
      </c>
      <c r="C453">
        <v>19</v>
      </c>
      <c r="D453" t="s">
        <v>4</v>
      </c>
      <c r="E453" t="s">
        <v>8168</v>
      </c>
      <c r="F453" t="s">
        <v>8028</v>
      </c>
      <c r="G453">
        <v>55</v>
      </c>
      <c r="H453">
        <v>8</v>
      </c>
      <c r="I453">
        <v>1</v>
      </c>
      <c r="J453" s="1">
        <v>439.22222222222223</v>
      </c>
      <c r="K453" s="1">
        <f>Sales_Data[[#This Row],[Order Quantity]]*Sales_Data[[#This Row],[Unit Price]]</f>
        <v>439.22222222222223</v>
      </c>
      <c r="L453" s="1">
        <v>202.04222222222222</v>
      </c>
    </row>
    <row r="454" spans="1:12">
      <c r="A454" t="s">
        <v>477</v>
      </c>
      <c r="B454" s="2">
        <v>41017</v>
      </c>
      <c r="C454">
        <v>20</v>
      </c>
      <c r="D454" t="s">
        <v>3</v>
      </c>
      <c r="E454" t="s">
        <v>8168</v>
      </c>
      <c r="F454" t="s">
        <v>8028</v>
      </c>
      <c r="G454">
        <v>58</v>
      </c>
      <c r="H454">
        <v>8</v>
      </c>
      <c r="I454">
        <v>1</v>
      </c>
      <c r="J454" s="1">
        <v>25.311111111111114</v>
      </c>
      <c r="K454" s="1">
        <f>Sales_Data[[#This Row],[Order Quantity]]*Sales_Data[[#This Row],[Unit Price]]</f>
        <v>25.311111111111114</v>
      </c>
      <c r="L454" s="1">
        <v>21.261333333333333</v>
      </c>
    </row>
    <row r="455" spans="1:12">
      <c r="A455" t="s">
        <v>478</v>
      </c>
      <c r="B455" s="2">
        <v>41017</v>
      </c>
      <c r="C455">
        <v>17</v>
      </c>
      <c r="D455" t="s">
        <v>2</v>
      </c>
      <c r="E455" t="s">
        <v>8168</v>
      </c>
      <c r="F455" t="s">
        <v>8025</v>
      </c>
      <c r="G455">
        <v>49</v>
      </c>
      <c r="H455">
        <v>7</v>
      </c>
      <c r="I455">
        <v>9</v>
      </c>
      <c r="J455" s="1">
        <v>431.03333333333336</v>
      </c>
      <c r="K455" s="1">
        <f>Sales_Data[[#This Row],[Order Quantity]]*Sales_Data[[#This Row],[Unit Price]]</f>
        <v>3879.3</v>
      </c>
      <c r="L455" s="1">
        <v>172.41333333333336</v>
      </c>
    </row>
    <row r="456" spans="1:12">
      <c r="A456" t="s">
        <v>479</v>
      </c>
      <c r="B456" s="2">
        <v>41017</v>
      </c>
      <c r="C456">
        <v>9</v>
      </c>
      <c r="D456" t="s">
        <v>4</v>
      </c>
      <c r="E456" t="s">
        <v>8168</v>
      </c>
      <c r="F456" t="s">
        <v>8027</v>
      </c>
      <c r="G456">
        <v>24</v>
      </c>
      <c r="H456">
        <v>4</v>
      </c>
      <c r="I456">
        <v>7</v>
      </c>
      <c r="J456" s="1">
        <v>116.13333333333334</v>
      </c>
      <c r="K456" s="1">
        <f>Sales_Data[[#This Row],[Order Quantity]]*Sales_Data[[#This Row],[Unit Price]]</f>
        <v>812.93333333333339</v>
      </c>
      <c r="L456" s="1">
        <v>89.422666666666672</v>
      </c>
    </row>
    <row r="457" spans="1:12">
      <c r="A457" t="s">
        <v>480</v>
      </c>
      <c r="B457" s="2">
        <v>41017</v>
      </c>
      <c r="C457">
        <v>17</v>
      </c>
      <c r="D457" t="s">
        <v>4</v>
      </c>
      <c r="E457" t="s">
        <v>8168</v>
      </c>
      <c r="F457" t="s">
        <v>8025</v>
      </c>
      <c r="G457">
        <v>47</v>
      </c>
      <c r="H457">
        <v>7</v>
      </c>
      <c r="I457">
        <v>7</v>
      </c>
      <c r="J457" s="1">
        <v>563.54444444444448</v>
      </c>
      <c r="K457" s="1">
        <f>Sales_Data[[#This Row],[Order Quantity]]*Sales_Data[[#This Row],[Unit Price]]</f>
        <v>3944.8111111111111</v>
      </c>
      <c r="L457" s="1">
        <v>281.77222222222224</v>
      </c>
    </row>
    <row r="458" spans="1:12">
      <c r="A458" t="s">
        <v>481</v>
      </c>
      <c r="B458" s="2">
        <v>41017</v>
      </c>
      <c r="C458">
        <v>20</v>
      </c>
      <c r="D458" t="s">
        <v>4</v>
      </c>
      <c r="E458" t="s">
        <v>8168</v>
      </c>
      <c r="F458" t="s">
        <v>8028</v>
      </c>
      <c r="G458">
        <v>58</v>
      </c>
      <c r="H458">
        <v>8</v>
      </c>
      <c r="I458">
        <v>4</v>
      </c>
      <c r="J458" s="1">
        <v>26.8</v>
      </c>
      <c r="K458" s="1">
        <f>Sales_Data[[#This Row],[Order Quantity]]*Sales_Data[[#This Row],[Unit Price]]</f>
        <v>107.2</v>
      </c>
      <c r="L458" s="1">
        <v>16.079999999999998</v>
      </c>
    </row>
    <row r="459" spans="1:12">
      <c r="A459" t="s">
        <v>482</v>
      </c>
      <c r="B459" s="2">
        <v>41017</v>
      </c>
      <c r="C459">
        <v>6</v>
      </c>
      <c r="D459" t="s">
        <v>2</v>
      </c>
      <c r="E459" t="s">
        <v>8168</v>
      </c>
      <c r="F459" t="s">
        <v>8027</v>
      </c>
      <c r="G459">
        <v>15</v>
      </c>
      <c r="H459">
        <v>3</v>
      </c>
      <c r="I459">
        <v>7</v>
      </c>
      <c r="J459" s="1">
        <v>255.34444444444443</v>
      </c>
      <c r="K459" s="1">
        <f>Sales_Data[[#This Row],[Order Quantity]]*Sales_Data[[#This Row],[Unit Price]]</f>
        <v>1787.411111111111</v>
      </c>
      <c r="L459" s="1">
        <v>171.0807777777778</v>
      </c>
    </row>
    <row r="460" spans="1:12">
      <c r="A460" t="s">
        <v>483</v>
      </c>
      <c r="B460" s="2">
        <v>41018</v>
      </c>
      <c r="C460">
        <v>4</v>
      </c>
      <c r="D460" t="s">
        <v>2</v>
      </c>
      <c r="E460" t="s">
        <v>8168</v>
      </c>
      <c r="F460" t="s">
        <v>8027</v>
      </c>
      <c r="G460">
        <v>11</v>
      </c>
      <c r="H460">
        <v>2</v>
      </c>
      <c r="I460">
        <v>6</v>
      </c>
      <c r="J460" s="1">
        <v>427.31111111111113</v>
      </c>
      <c r="K460" s="1">
        <f>Sales_Data[[#This Row],[Order Quantity]]*Sales_Data[[#This Row],[Unit Price]]</f>
        <v>2563.8666666666668</v>
      </c>
      <c r="L460" s="1">
        <v>205.10933333333332</v>
      </c>
    </row>
    <row r="461" spans="1:12">
      <c r="A461" t="s">
        <v>484</v>
      </c>
      <c r="B461" s="2">
        <v>41018</v>
      </c>
      <c r="C461">
        <v>14</v>
      </c>
      <c r="D461" t="s">
        <v>2</v>
      </c>
      <c r="E461" t="s">
        <v>8168</v>
      </c>
      <c r="F461" t="s">
        <v>8026</v>
      </c>
      <c r="G461">
        <v>41</v>
      </c>
      <c r="H461">
        <v>6</v>
      </c>
      <c r="I461">
        <v>3</v>
      </c>
      <c r="J461" s="1">
        <v>269.48888888888888</v>
      </c>
      <c r="K461" s="1">
        <f>Sales_Data[[#This Row],[Order Quantity]]*Sales_Data[[#This Row],[Unit Price]]</f>
        <v>808.4666666666667</v>
      </c>
      <c r="L461" s="1">
        <v>115.88022222222223</v>
      </c>
    </row>
    <row r="462" spans="1:12">
      <c r="A462" t="s">
        <v>485</v>
      </c>
      <c r="B462" s="2">
        <v>41018</v>
      </c>
      <c r="C462">
        <v>1</v>
      </c>
      <c r="D462" t="s">
        <v>4</v>
      </c>
      <c r="E462" t="s">
        <v>8168</v>
      </c>
      <c r="F462" t="s">
        <v>8027</v>
      </c>
      <c r="G462">
        <v>1</v>
      </c>
      <c r="H462">
        <v>1</v>
      </c>
      <c r="I462">
        <v>8</v>
      </c>
      <c r="J462" s="1">
        <v>134</v>
      </c>
      <c r="K462" s="1">
        <f>Sales_Data[[#This Row],[Order Quantity]]*Sales_Data[[#This Row],[Unit Price]]</f>
        <v>1072</v>
      </c>
      <c r="L462" s="1">
        <v>73.7</v>
      </c>
    </row>
    <row r="463" spans="1:12">
      <c r="A463" t="s">
        <v>486</v>
      </c>
      <c r="B463" s="2">
        <v>41018</v>
      </c>
      <c r="C463">
        <v>7</v>
      </c>
      <c r="D463" t="s">
        <v>2</v>
      </c>
      <c r="E463" t="s">
        <v>8168</v>
      </c>
      <c r="F463" t="s">
        <v>8027</v>
      </c>
      <c r="G463">
        <v>20</v>
      </c>
      <c r="H463">
        <v>3</v>
      </c>
      <c r="I463">
        <v>9</v>
      </c>
      <c r="J463" s="1">
        <v>24.566666666666666</v>
      </c>
      <c r="K463" s="1">
        <f>Sales_Data[[#This Row],[Order Quantity]]*Sales_Data[[#This Row],[Unit Price]]</f>
        <v>221.1</v>
      </c>
      <c r="L463" s="1">
        <v>19.899000000000001</v>
      </c>
    </row>
    <row r="464" spans="1:12">
      <c r="A464" t="s">
        <v>487</v>
      </c>
      <c r="B464" s="2">
        <v>41018</v>
      </c>
      <c r="C464">
        <v>14</v>
      </c>
      <c r="D464" t="s">
        <v>4</v>
      </c>
      <c r="E464" t="s">
        <v>8168</v>
      </c>
      <c r="F464" t="s">
        <v>8026</v>
      </c>
      <c r="G464">
        <v>41</v>
      </c>
      <c r="H464">
        <v>6</v>
      </c>
      <c r="I464">
        <v>6</v>
      </c>
      <c r="J464" s="1">
        <v>425.07777777777778</v>
      </c>
      <c r="K464" s="1">
        <f>Sales_Data[[#This Row],[Order Quantity]]*Sales_Data[[#This Row],[Unit Price]]</f>
        <v>2550.4666666666667</v>
      </c>
      <c r="L464" s="1">
        <v>284.80211111111117</v>
      </c>
    </row>
    <row r="465" spans="1:12">
      <c r="A465" t="s">
        <v>488</v>
      </c>
      <c r="B465" s="2">
        <v>41019</v>
      </c>
      <c r="C465">
        <v>3</v>
      </c>
      <c r="D465" t="s">
        <v>4</v>
      </c>
      <c r="E465" t="s">
        <v>8168</v>
      </c>
      <c r="F465" t="s">
        <v>8027</v>
      </c>
      <c r="G465">
        <v>7</v>
      </c>
      <c r="H465">
        <v>1</v>
      </c>
      <c r="I465">
        <v>9</v>
      </c>
      <c r="J465" s="1">
        <v>95.288888888888891</v>
      </c>
      <c r="K465" s="1">
        <f>Sales_Data[[#This Row],[Order Quantity]]*Sales_Data[[#This Row],[Unit Price]]</f>
        <v>857.6</v>
      </c>
      <c r="L465" s="1">
        <v>43.832888888888895</v>
      </c>
    </row>
    <row r="466" spans="1:12">
      <c r="A466" t="s">
        <v>489</v>
      </c>
      <c r="B466" s="2">
        <v>41019</v>
      </c>
      <c r="C466">
        <v>3</v>
      </c>
      <c r="D466" t="s">
        <v>2</v>
      </c>
      <c r="E466" t="s">
        <v>8168</v>
      </c>
      <c r="F466" t="s">
        <v>8027</v>
      </c>
      <c r="G466">
        <v>7</v>
      </c>
      <c r="H466">
        <v>1</v>
      </c>
      <c r="I466">
        <v>8</v>
      </c>
      <c r="J466" s="1">
        <v>425.07777777777778</v>
      </c>
      <c r="K466" s="1">
        <f>Sales_Data[[#This Row],[Order Quantity]]*Sales_Data[[#This Row],[Unit Price]]</f>
        <v>3400.6222222222223</v>
      </c>
      <c r="L466" s="1">
        <v>284.80211111111117</v>
      </c>
    </row>
    <row r="467" spans="1:12">
      <c r="A467" t="s">
        <v>490</v>
      </c>
      <c r="B467" s="2">
        <v>41019</v>
      </c>
      <c r="C467">
        <v>6</v>
      </c>
      <c r="D467" t="s">
        <v>4</v>
      </c>
      <c r="E467" t="s">
        <v>8168</v>
      </c>
      <c r="F467" t="s">
        <v>8027</v>
      </c>
      <c r="G467">
        <v>17</v>
      </c>
      <c r="H467">
        <v>3</v>
      </c>
      <c r="I467">
        <v>6</v>
      </c>
      <c r="J467" s="1">
        <v>221.84444444444446</v>
      </c>
      <c r="K467" s="1">
        <f>Sales_Data[[#This Row],[Order Quantity]]*Sales_Data[[#This Row],[Unit Price]]</f>
        <v>1331.0666666666668</v>
      </c>
      <c r="L467" s="1">
        <v>99.83</v>
      </c>
    </row>
    <row r="468" spans="1:12">
      <c r="A468" t="s">
        <v>491</v>
      </c>
      <c r="B468" s="2">
        <v>41019</v>
      </c>
      <c r="C468">
        <v>8</v>
      </c>
      <c r="D468" t="s">
        <v>2</v>
      </c>
      <c r="E468" t="s">
        <v>8168</v>
      </c>
      <c r="F468" t="s">
        <v>8027</v>
      </c>
      <c r="G468">
        <v>24</v>
      </c>
      <c r="H468">
        <v>4</v>
      </c>
      <c r="I468">
        <v>4</v>
      </c>
      <c r="J468" s="1">
        <v>26.055555555555557</v>
      </c>
      <c r="K468" s="1">
        <f>Sales_Data[[#This Row],[Order Quantity]]*Sales_Data[[#This Row],[Unit Price]]</f>
        <v>104.22222222222223</v>
      </c>
      <c r="L468" s="1">
        <v>13.548888888888889</v>
      </c>
    </row>
    <row r="469" spans="1:12">
      <c r="A469" t="s">
        <v>492</v>
      </c>
      <c r="B469" s="2">
        <v>41019</v>
      </c>
      <c r="C469">
        <v>12</v>
      </c>
      <c r="D469" t="s">
        <v>4</v>
      </c>
      <c r="E469" t="s">
        <v>8168</v>
      </c>
      <c r="F469" t="s">
        <v>8026</v>
      </c>
      <c r="G469">
        <v>33</v>
      </c>
      <c r="H469">
        <v>5</v>
      </c>
      <c r="I469">
        <v>8</v>
      </c>
      <c r="J469" s="1">
        <v>210.67777777777781</v>
      </c>
      <c r="K469" s="1">
        <f>Sales_Data[[#This Row],[Order Quantity]]*Sales_Data[[#This Row],[Unit Price]]</f>
        <v>1685.4222222222224</v>
      </c>
      <c r="L469" s="1">
        <v>105.3388888888889</v>
      </c>
    </row>
    <row r="470" spans="1:12">
      <c r="A470" t="s">
        <v>493</v>
      </c>
      <c r="B470" s="2">
        <v>41019</v>
      </c>
      <c r="C470">
        <v>7</v>
      </c>
      <c r="D470" t="s">
        <v>2</v>
      </c>
      <c r="E470" t="s">
        <v>8168</v>
      </c>
      <c r="F470" t="s">
        <v>8027</v>
      </c>
      <c r="G470">
        <v>19</v>
      </c>
      <c r="H470">
        <v>3</v>
      </c>
      <c r="I470">
        <v>1</v>
      </c>
      <c r="J470" s="1">
        <v>23.077777777777779</v>
      </c>
      <c r="K470" s="1">
        <f>Sales_Data[[#This Row],[Order Quantity]]*Sales_Data[[#This Row],[Unit Price]]</f>
        <v>23.077777777777779</v>
      </c>
      <c r="L470" s="1">
        <v>9.6926666666666677</v>
      </c>
    </row>
    <row r="471" spans="1:12">
      <c r="A471" t="s">
        <v>494</v>
      </c>
      <c r="B471" s="2">
        <v>41019</v>
      </c>
      <c r="C471">
        <v>6</v>
      </c>
      <c r="D471" t="s">
        <v>2</v>
      </c>
      <c r="E471" t="s">
        <v>8168</v>
      </c>
      <c r="F471" t="s">
        <v>8027</v>
      </c>
      <c r="G471">
        <v>18</v>
      </c>
      <c r="H471">
        <v>3</v>
      </c>
      <c r="I471">
        <v>6</v>
      </c>
      <c r="J471" s="1">
        <v>18.611111111111111</v>
      </c>
      <c r="K471" s="1">
        <f>Sales_Data[[#This Row],[Order Quantity]]*Sales_Data[[#This Row],[Unit Price]]</f>
        <v>111.66666666666666</v>
      </c>
      <c r="L471" s="1">
        <v>13.958333333333334</v>
      </c>
    </row>
    <row r="472" spans="1:12">
      <c r="A472" t="s">
        <v>495</v>
      </c>
      <c r="B472" s="2">
        <v>41019</v>
      </c>
      <c r="C472">
        <v>17</v>
      </c>
      <c r="D472" t="s">
        <v>4</v>
      </c>
      <c r="E472" t="s">
        <v>8168</v>
      </c>
      <c r="F472" t="s">
        <v>8025</v>
      </c>
      <c r="G472">
        <v>47</v>
      </c>
      <c r="H472">
        <v>7</v>
      </c>
      <c r="I472">
        <v>8</v>
      </c>
      <c r="J472" s="1">
        <v>442.94444444444446</v>
      </c>
      <c r="K472" s="1">
        <f>Sales_Data[[#This Row],[Order Quantity]]*Sales_Data[[#This Row],[Unit Price]]</f>
        <v>3543.5555555555557</v>
      </c>
      <c r="L472" s="1">
        <v>287.91388888888889</v>
      </c>
    </row>
    <row r="473" spans="1:12">
      <c r="A473" t="s">
        <v>496</v>
      </c>
      <c r="B473" s="2">
        <v>41019</v>
      </c>
      <c r="C473">
        <v>7</v>
      </c>
      <c r="D473" t="s">
        <v>4</v>
      </c>
      <c r="E473" t="s">
        <v>8168</v>
      </c>
      <c r="F473" t="s">
        <v>8027</v>
      </c>
      <c r="G473">
        <v>18</v>
      </c>
      <c r="H473">
        <v>3</v>
      </c>
      <c r="I473">
        <v>4</v>
      </c>
      <c r="J473" s="1">
        <v>282.88888888888891</v>
      </c>
      <c r="K473" s="1">
        <f>Sales_Data[[#This Row],[Order Quantity]]*Sales_Data[[#This Row],[Unit Price]]</f>
        <v>1131.5555555555557</v>
      </c>
      <c r="L473" s="1">
        <v>113.15555555555557</v>
      </c>
    </row>
    <row r="474" spans="1:12">
      <c r="A474" t="s">
        <v>497</v>
      </c>
      <c r="B474" s="2">
        <v>41020</v>
      </c>
      <c r="C474">
        <v>8</v>
      </c>
      <c r="D474" t="s">
        <v>4</v>
      </c>
      <c r="E474" t="s">
        <v>8168</v>
      </c>
      <c r="F474" t="s">
        <v>8027</v>
      </c>
      <c r="G474">
        <v>22</v>
      </c>
      <c r="H474">
        <v>4</v>
      </c>
      <c r="I474">
        <v>4</v>
      </c>
      <c r="J474" s="1">
        <v>96.033333333333346</v>
      </c>
      <c r="K474" s="1">
        <f>Sales_Data[[#This Row],[Order Quantity]]*Sales_Data[[#This Row],[Unit Price]]</f>
        <v>384.13333333333338</v>
      </c>
      <c r="L474" s="1">
        <v>42.254666666666672</v>
      </c>
    </row>
    <row r="475" spans="1:12">
      <c r="A475" t="s">
        <v>498</v>
      </c>
      <c r="B475" s="2">
        <v>41020</v>
      </c>
      <c r="C475">
        <v>9</v>
      </c>
      <c r="D475" t="s">
        <v>3</v>
      </c>
      <c r="E475" t="s">
        <v>8168</v>
      </c>
      <c r="F475" t="s">
        <v>8027</v>
      </c>
      <c r="G475">
        <v>24</v>
      </c>
      <c r="H475">
        <v>4</v>
      </c>
      <c r="I475">
        <v>2</v>
      </c>
      <c r="J475" s="1">
        <v>208.44444444444446</v>
      </c>
      <c r="K475" s="1">
        <f>Sales_Data[[#This Row],[Order Quantity]]*Sales_Data[[#This Row],[Unit Price]]</f>
        <v>416.88888888888891</v>
      </c>
      <c r="L475" s="1">
        <v>150.08000000000001</v>
      </c>
    </row>
    <row r="476" spans="1:12">
      <c r="A476" t="s">
        <v>499</v>
      </c>
      <c r="B476" s="2">
        <v>41020</v>
      </c>
      <c r="C476">
        <v>17</v>
      </c>
      <c r="D476" t="s">
        <v>2</v>
      </c>
      <c r="E476" t="s">
        <v>8168</v>
      </c>
      <c r="F476" t="s">
        <v>8025</v>
      </c>
      <c r="G476">
        <v>49</v>
      </c>
      <c r="H476">
        <v>7</v>
      </c>
      <c r="I476">
        <v>4</v>
      </c>
      <c r="J476" s="1">
        <v>27.544444444444444</v>
      </c>
      <c r="K476" s="1">
        <f>Sales_Data[[#This Row],[Order Quantity]]*Sales_Data[[#This Row],[Unit Price]]</f>
        <v>110.17777777777778</v>
      </c>
      <c r="L476" s="1">
        <v>18.179333333333332</v>
      </c>
    </row>
    <row r="477" spans="1:12">
      <c r="A477" t="s">
        <v>500</v>
      </c>
      <c r="B477" s="2">
        <v>41020</v>
      </c>
      <c r="C477">
        <v>9</v>
      </c>
      <c r="D477" t="s">
        <v>4</v>
      </c>
      <c r="E477" t="s">
        <v>8168</v>
      </c>
      <c r="F477" t="s">
        <v>8027</v>
      </c>
      <c r="G477">
        <v>24</v>
      </c>
      <c r="H477">
        <v>4</v>
      </c>
      <c r="I477">
        <v>8</v>
      </c>
      <c r="J477" s="1">
        <v>561.31111111111113</v>
      </c>
      <c r="K477" s="1">
        <f>Sales_Data[[#This Row],[Order Quantity]]*Sales_Data[[#This Row],[Unit Price]]</f>
        <v>4490.4888888888891</v>
      </c>
      <c r="L477" s="1">
        <v>381.69155555555557</v>
      </c>
    </row>
    <row r="478" spans="1:12">
      <c r="A478" t="s">
        <v>501</v>
      </c>
      <c r="B478" s="2">
        <v>41020</v>
      </c>
      <c r="C478">
        <v>15</v>
      </c>
      <c r="D478" t="s">
        <v>3</v>
      </c>
      <c r="E478" t="s">
        <v>8168</v>
      </c>
      <c r="F478" t="s">
        <v>8025</v>
      </c>
      <c r="G478">
        <v>43</v>
      </c>
      <c r="H478">
        <v>6</v>
      </c>
      <c r="I478">
        <v>4</v>
      </c>
      <c r="J478" s="1">
        <v>112.41111111111111</v>
      </c>
      <c r="K478" s="1">
        <f>Sales_Data[[#This Row],[Order Quantity]]*Sales_Data[[#This Row],[Unit Price]]</f>
        <v>449.64444444444445</v>
      </c>
      <c r="L478" s="1">
        <v>74.191333333333347</v>
      </c>
    </row>
    <row r="479" spans="1:12">
      <c r="A479" t="s">
        <v>502</v>
      </c>
      <c r="B479" s="2">
        <v>41020</v>
      </c>
      <c r="C479">
        <v>14</v>
      </c>
      <c r="D479" t="s">
        <v>2</v>
      </c>
      <c r="E479" t="s">
        <v>8168</v>
      </c>
      <c r="F479" t="s">
        <v>8026</v>
      </c>
      <c r="G479">
        <v>39</v>
      </c>
      <c r="H479">
        <v>6</v>
      </c>
      <c r="I479">
        <v>9</v>
      </c>
      <c r="J479" s="1">
        <v>206.95555555555558</v>
      </c>
      <c r="K479" s="1">
        <f>Sales_Data[[#This Row],[Order Quantity]]*Sales_Data[[#This Row],[Unit Price]]</f>
        <v>1862.6000000000001</v>
      </c>
      <c r="L479" s="1">
        <v>138.66022222222225</v>
      </c>
    </row>
    <row r="480" spans="1:12">
      <c r="A480" t="s">
        <v>503</v>
      </c>
      <c r="B480" s="2">
        <v>41020</v>
      </c>
      <c r="C480">
        <v>9</v>
      </c>
      <c r="D480" t="s">
        <v>3</v>
      </c>
      <c r="E480" t="s">
        <v>8168</v>
      </c>
      <c r="F480" t="s">
        <v>8027</v>
      </c>
      <c r="G480">
        <v>24</v>
      </c>
      <c r="H480">
        <v>4</v>
      </c>
      <c r="I480">
        <v>7</v>
      </c>
      <c r="J480" s="1">
        <v>138.46666666666667</v>
      </c>
      <c r="K480" s="1">
        <f>Sales_Data[[#This Row],[Order Quantity]]*Sales_Data[[#This Row],[Unit Price]]</f>
        <v>969.26666666666665</v>
      </c>
      <c r="L480" s="1">
        <v>73.387333333333345</v>
      </c>
    </row>
    <row r="481" spans="1:12">
      <c r="A481" t="s">
        <v>504</v>
      </c>
      <c r="B481" s="2">
        <v>41021</v>
      </c>
      <c r="C481">
        <v>20</v>
      </c>
      <c r="D481" t="s">
        <v>3</v>
      </c>
      <c r="E481" t="s">
        <v>8168</v>
      </c>
      <c r="F481" t="s">
        <v>8028</v>
      </c>
      <c r="G481">
        <v>56</v>
      </c>
      <c r="H481">
        <v>8</v>
      </c>
      <c r="I481">
        <v>7</v>
      </c>
      <c r="J481" s="1">
        <v>187.60000000000002</v>
      </c>
      <c r="K481" s="1">
        <f>Sales_Data[[#This Row],[Order Quantity]]*Sales_Data[[#This Row],[Unit Price]]</f>
        <v>1313.2000000000003</v>
      </c>
      <c r="L481" s="1">
        <v>135.072</v>
      </c>
    </row>
    <row r="482" spans="1:12">
      <c r="A482" t="s">
        <v>505</v>
      </c>
      <c r="B482" s="2">
        <v>41021</v>
      </c>
      <c r="C482">
        <v>13</v>
      </c>
      <c r="D482" t="s">
        <v>4</v>
      </c>
      <c r="E482" t="s">
        <v>8168</v>
      </c>
      <c r="F482" t="s">
        <v>8026</v>
      </c>
      <c r="G482">
        <v>38</v>
      </c>
      <c r="H482">
        <v>6</v>
      </c>
      <c r="I482">
        <v>8</v>
      </c>
      <c r="J482" s="1">
        <v>657.34444444444443</v>
      </c>
      <c r="K482" s="1">
        <f>Sales_Data[[#This Row],[Order Quantity]]*Sales_Data[[#This Row],[Unit Price]]</f>
        <v>5258.7555555555555</v>
      </c>
      <c r="L482" s="1">
        <v>519.30211111111112</v>
      </c>
    </row>
    <row r="483" spans="1:12">
      <c r="A483" t="s">
        <v>506</v>
      </c>
      <c r="B483" s="2">
        <v>41021</v>
      </c>
      <c r="C483">
        <v>11</v>
      </c>
      <c r="D483" t="s">
        <v>4</v>
      </c>
      <c r="E483" t="s">
        <v>8168</v>
      </c>
      <c r="F483" t="s">
        <v>8026</v>
      </c>
      <c r="G483">
        <v>30</v>
      </c>
      <c r="H483">
        <v>5</v>
      </c>
      <c r="I483">
        <v>7</v>
      </c>
      <c r="J483" s="1">
        <v>570.24444444444441</v>
      </c>
      <c r="K483" s="1">
        <f>Sales_Data[[#This Row],[Order Quantity]]*Sales_Data[[#This Row],[Unit Price]]</f>
        <v>3991.7111111111108</v>
      </c>
      <c r="L483" s="1">
        <v>307.93200000000002</v>
      </c>
    </row>
    <row r="484" spans="1:12">
      <c r="A484" t="s">
        <v>507</v>
      </c>
      <c r="B484" s="2">
        <v>41021</v>
      </c>
      <c r="C484">
        <v>5</v>
      </c>
      <c r="D484" t="s">
        <v>2</v>
      </c>
      <c r="E484" t="s">
        <v>8168</v>
      </c>
      <c r="F484" t="s">
        <v>8027</v>
      </c>
      <c r="G484">
        <v>13</v>
      </c>
      <c r="H484">
        <v>2</v>
      </c>
      <c r="I484">
        <v>8</v>
      </c>
      <c r="J484" s="1">
        <v>124.32222222222224</v>
      </c>
      <c r="K484" s="1">
        <f>Sales_Data[[#This Row],[Order Quantity]]*Sales_Data[[#This Row],[Unit Price]]</f>
        <v>994.5777777777779</v>
      </c>
      <c r="L484" s="1">
        <v>93.241666666666674</v>
      </c>
    </row>
    <row r="485" spans="1:12">
      <c r="A485" t="s">
        <v>508</v>
      </c>
      <c r="B485" s="2">
        <v>41022</v>
      </c>
      <c r="C485">
        <v>12</v>
      </c>
      <c r="D485" t="s">
        <v>3</v>
      </c>
      <c r="E485" t="s">
        <v>8168</v>
      </c>
      <c r="F485" t="s">
        <v>8026</v>
      </c>
      <c r="G485">
        <v>34</v>
      </c>
      <c r="H485">
        <v>5</v>
      </c>
      <c r="I485">
        <v>5</v>
      </c>
      <c r="J485" s="1">
        <v>648.41111111111104</v>
      </c>
      <c r="K485" s="1">
        <f>Sales_Data[[#This Row],[Order Quantity]]*Sales_Data[[#This Row],[Unit Price]]</f>
        <v>3242.0555555555552</v>
      </c>
      <c r="L485" s="1">
        <v>440.91955555555558</v>
      </c>
    </row>
    <row r="486" spans="1:12">
      <c r="A486" t="s">
        <v>509</v>
      </c>
      <c r="B486" s="2">
        <v>41022</v>
      </c>
      <c r="C486">
        <v>15</v>
      </c>
      <c r="D486" t="s">
        <v>4</v>
      </c>
      <c r="E486" t="s">
        <v>8168</v>
      </c>
      <c r="F486" t="s">
        <v>8025</v>
      </c>
      <c r="G486">
        <v>44</v>
      </c>
      <c r="H486">
        <v>6</v>
      </c>
      <c r="I486">
        <v>8</v>
      </c>
      <c r="J486" s="1">
        <v>670.74444444444441</v>
      </c>
      <c r="K486" s="1">
        <f>Sales_Data[[#This Row],[Order Quantity]]*Sales_Data[[#This Row],[Unit Price]]</f>
        <v>5365.9555555555553</v>
      </c>
      <c r="L486" s="1">
        <v>348.78711111111107</v>
      </c>
    </row>
    <row r="487" spans="1:12">
      <c r="A487" t="s">
        <v>510</v>
      </c>
      <c r="B487" s="2">
        <v>41022</v>
      </c>
      <c r="C487">
        <v>10</v>
      </c>
      <c r="D487" t="s">
        <v>2</v>
      </c>
      <c r="E487" t="s">
        <v>8168</v>
      </c>
      <c r="F487" t="s">
        <v>8027</v>
      </c>
      <c r="G487">
        <v>27</v>
      </c>
      <c r="H487">
        <v>4</v>
      </c>
      <c r="I487">
        <v>1</v>
      </c>
      <c r="J487" s="1">
        <v>114.64444444444445</v>
      </c>
      <c r="K487" s="1">
        <f>Sales_Data[[#This Row],[Order Quantity]]*Sales_Data[[#This Row],[Unit Price]]</f>
        <v>114.64444444444445</v>
      </c>
      <c r="L487" s="1">
        <v>91.715555555555568</v>
      </c>
    </row>
    <row r="488" spans="1:12">
      <c r="A488" t="s">
        <v>511</v>
      </c>
      <c r="B488" s="2">
        <v>41022</v>
      </c>
      <c r="C488">
        <v>19</v>
      </c>
      <c r="D488" t="s">
        <v>4</v>
      </c>
      <c r="E488" t="s">
        <v>8168</v>
      </c>
      <c r="F488" t="s">
        <v>8028</v>
      </c>
      <c r="G488">
        <v>53</v>
      </c>
      <c r="H488">
        <v>8</v>
      </c>
      <c r="I488">
        <v>4</v>
      </c>
      <c r="J488" s="1">
        <v>661.81111111111113</v>
      </c>
      <c r="K488" s="1">
        <f>Sales_Data[[#This Row],[Order Quantity]]*Sales_Data[[#This Row],[Unit Price]]</f>
        <v>2647.2444444444445</v>
      </c>
      <c r="L488" s="1">
        <v>489.74022222222226</v>
      </c>
    </row>
    <row r="489" spans="1:12">
      <c r="A489" t="s">
        <v>512</v>
      </c>
      <c r="B489" s="2">
        <v>41022</v>
      </c>
      <c r="C489">
        <v>6</v>
      </c>
      <c r="D489" t="s">
        <v>2</v>
      </c>
      <c r="E489" t="s">
        <v>8168</v>
      </c>
      <c r="F489" t="s">
        <v>8027</v>
      </c>
      <c r="G489">
        <v>17</v>
      </c>
      <c r="H489">
        <v>3</v>
      </c>
      <c r="I489">
        <v>3</v>
      </c>
      <c r="J489" s="1">
        <v>436.98888888888888</v>
      </c>
      <c r="K489" s="1">
        <f>Sales_Data[[#This Row],[Order Quantity]]*Sales_Data[[#This Row],[Unit Price]]</f>
        <v>1310.9666666666667</v>
      </c>
      <c r="L489" s="1">
        <v>332.11155555555553</v>
      </c>
    </row>
    <row r="490" spans="1:12">
      <c r="A490" t="s">
        <v>513</v>
      </c>
      <c r="B490" s="2">
        <v>41022</v>
      </c>
      <c r="C490">
        <v>14</v>
      </c>
      <c r="D490" t="s">
        <v>4</v>
      </c>
      <c r="E490" t="s">
        <v>8168</v>
      </c>
      <c r="F490" t="s">
        <v>8026</v>
      </c>
      <c r="G490">
        <v>39</v>
      </c>
      <c r="H490">
        <v>6</v>
      </c>
      <c r="I490">
        <v>3</v>
      </c>
      <c r="J490" s="1">
        <v>654.36666666666667</v>
      </c>
      <c r="K490" s="1">
        <f>Sales_Data[[#This Row],[Order Quantity]]*Sales_Data[[#This Row],[Unit Price]]</f>
        <v>1963.1</v>
      </c>
      <c r="L490" s="1">
        <v>490.77500000000003</v>
      </c>
    </row>
    <row r="491" spans="1:12">
      <c r="A491" t="s">
        <v>514</v>
      </c>
      <c r="B491" s="2">
        <v>41022</v>
      </c>
      <c r="C491">
        <v>18</v>
      </c>
      <c r="D491" t="s">
        <v>3</v>
      </c>
      <c r="E491" t="s">
        <v>8168</v>
      </c>
      <c r="F491" t="s">
        <v>8025</v>
      </c>
      <c r="G491">
        <v>52</v>
      </c>
      <c r="H491">
        <v>8</v>
      </c>
      <c r="I491">
        <v>4</v>
      </c>
      <c r="J491" s="1">
        <v>273.21111111111111</v>
      </c>
      <c r="K491" s="1">
        <f>Sales_Data[[#This Row],[Order Quantity]]*Sales_Data[[#This Row],[Unit Price]]</f>
        <v>1092.8444444444444</v>
      </c>
      <c r="L491" s="1">
        <v>183.05144444444446</v>
      </c>
    </row>
    <row r="492" spans="1:12">
      <c r="A492" t="s">
        <v>515</v>
      </c>
      <c r="B492" s="2">
        <v>41023</v>
      </c>
      <c r="C492">
        <v>6</v>
      </c>
      <c r="D492" t="s">
        <v>4</v>
      </c>
      <c r="E492" t="s">
        <v>8168</v>
      </c>
      <c r="F492" t="s">
        <v>8027</v>
      </c>
      <c r="G492">
        <v>17</v>
      </c>
      <c r="H492">
        <v>3</v>
      </c>
      <c r="I492">
        <v>9</v>
      </c>
      <c r="J492" s="1">
        <v>434.75555555555559</v>
      </c>
      <c r="K492" s="1">
        <f>Sales_Data[[#This Row],[Order Quantity]]*Sales_Data[[#This Row],[Unit Price]]</f>
        <v>3912.8</v>
      </c>
      <c r="L492" s="1">
        <v>226.07288888888891</v>
      </c>
    </row>
    <row r="493" spans="1:12">
      <c r="A493" t="s">
        <v>516</v>
      </c>
      <c r="B493" s="2">
        <v>41023</v>
      </c>
      <c r="C493">
        <v>8</v>
      </c>
      <c r="D493" t="s">
        <v>4</v>
      </c>
      <c r="E493" t="s">
        <v>8168</v>
      </c>
      <c r="F493" t="s">
        <v>8027</v>
      </c>
      <c r="G493">
        <v>22</v>
      </c>
      <c r="H493">
        <v>3</v>
      </c>
      <c r="I493">
        <v>5</v>
      </c>
      <c r="J493" s="1">
        <v>629.79999999999995</v>
      </c>
      <c r="K493" s="1">
        <f>Sales_Data[[#This Row],[Order Quantity]]*Sales_Data[[#This Row],[Unit Price]]</f>
        <v>3149</v>
      </c>
      <c r="L493" s="1">
        <v>396.774</v>
      </c>
    </row>
    <row r="494" spans="1:12">
      <c r="A494" t="s">
        <v>517</v>
      </c>
      <c r="B494" s="2">
        <v>41023</v>
      </c>
      <c r="C494">
        <v>1</v>
      </c>
      <c r="D494" t="s">
        <v>4</v>
      </c>
      <c r="E494" t="s">
        <v>8168</v>
      </c>
      <c r="F494" t="s">
        <v>8027</v>
      </c>
      <c r="G494">
        <v>1</v>
      </c>
      <c r="H494">
        <v>1</v>
      </c>
      <c r="I494">
        <v>7</v>
      </c>
      <c r="J494" s="1">
        <v>616.40000000000009</v>
      </c>
      <c r="K494" s="1">
        <f>Sales_Data[[#This Row],[Order Quantity]]*Sales_Data[[#This Row],[Unit Price]]</f>
        <v>4314.8000000000011</v>
      </c>
      <c r="L494" s="1">
        <v>468.46400000000006</v>
      </c>
    </row>
    <row r="495" spans="1:12">
      <c r="A495" t="s">
        <v>518</v>
      </c>
      <c r="B495" s="2">
        <v>41023</v>
      </c>
      <c r="C495">
        <v>6</v>
      </c>
      <c r="D495" t="s">
        <v>3</v>
      </c>
      <c r="E495" t="s">
        <v>8168</v>
      </c>
      <c r="F495" t="s">
        <v>8027</v>
      </c>
      <c r="G495">
        <v>18</v>
      </c>
      <c r="H495">
        <v>3</v>
      </c>
      <c r="I495">
        <v>7</v>
      </c>
      <c r="J495" s="1">
        <v>22.333333333333332</v>
      </c>
      <c r="K495" s="1">
        <f>Sales_Data[[#This Row],[Order Quantity]]*Sales_Data[[#This Row],[Unit Price]]</f>
        <v>156.33333333333331</v>
      </c>
      <c r="L495" s="1">
        <v>10.719999999999999</v>
      </c>
    </row>
    <row r="496" spans="1:12">
      <c r="A496" t="s">
        <v>519</v>
      </c>
      <c r="B496" s="2">
        <v>41023</v>
      </c>
      <c r="C496">
        <v>20</v>
      </c>
      <c r="D496" t="s">
        <v>4</v>
      </c>
      <c r="E496" t="s">
        <v>8168</v>
      </c>
      <c r="F496" t="s">
        <v>8028</v>
      </c>
      <c r="G496">
        <v>58</v>
      </c>
      <c r="H496">
        <v>8</v>
      </c>
      <c r="I496">
        <v>1</v>
      </c>
      <c r="J496" s="1">
        <v>27.544444444444444</v>
      </c>
      <c r="K496" s="1">
        <f>Sales_Data[[#This Row],[Order Quantity]]*Sales_Data[[#This Row],[Unit Price]]</f>
        <v>27.544444444444444</v>
      </c>
      <c r="L496" s="1">
        <v>22.035555555555558</v>
      </c>
    </row>
    <row r="497" spans="1:12">
      <c r="A497" t="s">
        <v>520</v>
      </c>
      <c r="B497" s="2">
        <v>41024</v>
      </c>
      <c r="C497">
        <v>16</v>
      </c>
      <c r="D497" t="s">
        <v>2</v>
      </c>
      <c r="E497" t="s">
        <v>8168</v>
      </c>
      <c r="F497" t="s">
        <v>8025</v>
      </c>
      <c r="G497">
        <v>45</v>
      </c>
      <c r="H497">
        <v>7</v>
      </c>
      <c r="I497">
        <v>7</v>
      </c>
      <c r="J497" s="1">
        <v>428.8</v>
      </c>
      <c r="K497" s="1">
        <f>Sales_Data[[#This Row],[Order Quantity]]*Sales_Data[[#This Row],[Unit Price]]</f>
        <v>3001.6</v>
      </c>
      <c r="L497" s="1">
        <v>347.32800000000003</v>
      </c>
    </row>
    <row r="498" spans="1:12">
      <c r="A498" t="s">
        <v>521</v>
      </c>
      <c r="B498" s="2">
        <v>41024</v>
      </c>
      <c r="C498">
        <v>12</v>
      </c>
      <c r="D498" t="s">
        <v>4</v>
      </c>
      <c r="E498" t="s">
        <v>8168</v>
      </c>
      <c r="F498" t="s">
        <v>8026</v>
      </c>
      <c r="G498">
        <v>34</v>
      </c>
      <c r="H498">
        <v>5</v>
      </c>
      <c r="I498">
        <v>6</v>
      </c>
      <c r="J498" s="1">
        <v>609.70000000000005</v>
      </c>
      <c r="K498" s="1">
        <f>Sales_Data[[#This Row],[Order Quantity]]*Sales_Data[[#This Row],[Unit Price]]</f>
        <v>3658.2000000000003</v>
      </c>
      <c r="L498" s="1">
        <v>347.529</v>
      </c>
    </row>
    <row r="499" spans="1:12">
      <c r="A499" t="s">
        <v>522</v>
      </c>
      <c r="B499" s="2">
        <v>41024</v>
      </c>
      <c r="C499">
        <v>13</v>
      </c>
      <c r="D499" t="s">
        <v>4</v>
      </c>
      <c r="E499" t="s">
        <v>8168</v>
      </c>
      <c r="F499" t="s">
        <v>8026</v>
      </c>
      <c r="G499">
        <v>36</v>
      </c>
      <c r="H499">
        <v>5</v>
      </c>
      <c r="I499">
        <v>5</v>
      </c>
      <c r="J499" s="1">
        <v>201</v>
      </c>
      <c r="K499" s="1">
        <f>Sales_Data[[#This Row],[Order Quantity]]*Sales_Data[[#This Row],[Unit Price]]</f>
        <v>1005</v>
      </c>
      <c r="L499" s="1">
        <v>128.63999999999999</v>
      </c>
    </row>
    <row r="500" spans="1:12">
      <c r="A500" t="s">
        <v>523</v>
      </c>
      <c r="B500" s="2">
        <v>41024</v>
      </c>
      <c r="C500">
        <v>6</v>
      </c>
      <c r="D500" t="s">
        <v>3</v>
      </c>
      <c r="E500" t="s">
        <v>8168</v>
      </c>
      <c r="F500" t="s">
        <v>8027</v>
      </c>
      <c r="G500">
        <v>16</v>
      </c>
      <c r="H500">
        <v>3</v>
      </c>
      <c r="I500">
        <v>8</v>
      </c>
      <c r="J500" s="1">
        <v>267.25555555555559</v>
      </c>
      <c r="K500" s="1">
        <f>Sales_Data[[#This Row],[Order Quantity]]*Sales_Data[[#This Row],[Unit Price]]</f>
        <v>2138.0444444444447</v>
      </c>
      <c r="L500" s="1">
        <v>192.42400000000001</v>
      </c>
    </row>
    <row r="501" spans="1:12">
      <c r="A501" t="s">
        <v>524</v>
      </c>
      <c r="B501" s="2">
        <v>41024</v>
      </c>
      <c r="C501">
        <v>11</v>
      </c>
      <c r="D501" t="s">
        <v>4</v>
      </c>
      <c r="E501" t="s">
        <v>8168</v>
      </c>
      <c r="F501" t="s">
        <v>8026</v>
      </c>
      <c r="G501">
        <v>30</v>
      </c>
      <c r="H501">
        <v>5</v>
      </c>
      <c r="I501">
        <v>6</v>
      </c>
      <c r="J501" s="1">
        <v>87.844444444444449</v>
      </c>
      <c r="K501" s="1">
        <f>Sales_Data[[#This Row],[Order Quantity]]*Sales_Data[[#This Row],[Unit Price]]</f>
        <v>527.06666666666672</v>
      </c>
      <c r="L501" s="1">
        <v>74.667777777777772</v>
      </c>
    </row>
    <row r="502" spans="1:12">
      <c r="A502" t="s">
        <v>525</v>
      </c>
      <c r="B502" s="2">
        <v>41024</v>
      </c>
      <c r="C502">
        <v>16</v>
      </c>
      <c r="D502" t="s">
        <v>2</v>
      </c>
      <c r="E502" t="s">
        <v>8168</v>
      </c>
      <c r="F502" t="s">
        <v>8025</v>
      </c>
      <c r="G502">
        <v>47</v>
      </c>
      <c r="H502">
        <v>7</v>
      </c>
      <c r="I502">
        <v>8</v>
      </c>
      <c r="J502" s="1">
        <v>355.84444444444443</v>
      </c>
      <c r="K502" s="1">
        <f>Sales_Data[[#This Row],[Order Quantity]]*Sales_Data[[#This Row],[Unit Price]]</f>
        <v>2846.7555555555555</v>
      </c>
      <c r="L502" s="1">
        <v>241.97422222222224</v>
      </c>
    </row>
    <row r="503" spans="1:12">
      <c r="A503" t="s">
        <v>526</v>
      </c>
      <c r="B503" s="2">
        <v>41025</v>
      </c>
      <c r="C503">
        <v>18</v>
      </c>
      <c r="D503" t="s">
        <v>4</v>
      </c>
      <c r="E503" t="s">
        <v>8168</v>
      </c>
      <c r="F503" t="s">
        <v>8025</v>
      </c>
      <c r="G503">
        <v>50</v>
      </c>
      <c r="H503">
        <v>7</v>
      </c>
      <c r="I503">
        <v>7</v>
      </c>
      <c r="J503" s="1">
        <v>117.62222222222223</v>
      </c>
      <c r="K503" s="1">
        <f>Sales_Data[[#This Row],[Order Quantity]]*Sales_Data[[#This Row],[Unit Price]]</f>
        <v>823.35555555555561</v>
      </c>
      <c r="L503" s="1">
        <v>71.74955555555556</v>
      </c>
    </row>
    <row r="504" spans="1:12">
      <c r="A504" t="s">
        <v>527</v>
      </c>
      <c r="B504" s="2">
        <v>41025</v>
      </c>
      <c r="C504">
        <v>2</v>
      </c>
      <c r="D504" t="s">
        <v>4</v>
      </c>
      <c r="E504" t="s">
        <v>8168</v>
      </c>
      <c r="F504" t="s">
        <v>8027</v>
      </c>
      <c r="G504">
        <v>6</v>
      </c>
      <c r="H504">
        <v>1</v>
      </c>
      <c r="I504">
        <v>8</v>
      </c>
      <c r="J504" s="1">
        <v>196.53333333333333</v>
      </c>
      <c r="K504" s="1">
        <f>Sales_Data[[#This Row],[Order Quantity]]*Sales_Data[[#This Row],[Unit Price]]</f>
        <v>1572.2666666666667</v>
      </c>
      <c r="L504" s="1">
        <v>86.474666666666664</v>
      </c>
    </row>
    <row r="505" spans="1:12">
      <c r="A505" t="s">
        <v>528</v>
      </c>
      <c r="B505" s="2">
        <v>41025</v>
      </c>
      <c r="C505">
        <v>11</v>
      </c>
      <c r="D505" t="s">
        <v>3</v>
      </c>
      <c r="E505" t="s">
        <v>8168</v>
      </c>
      <c r="F505" t="s">
        <v>8026</v>
      </c>
      <c r="G505">
        <v>32</v>
      </c>
      <c r="H505">
        <v>5</v>
      </c>
      <c r="I505">
        <v>2</v>
      </c>
      <c r="J505" s="1">
        <v>107.94444444444444</v>
      </c>
      <c r="K505" s="1">
        <f>Sales_Data[[#This Row],[Order Quantity]]*Sales_Data[[#This Row],[Unit Price]]</f>
        <v>215.88888888888889</v>
      </c>
      <c r="L505" s="1">
        <v>59.369444444444447</v>
      </c>
    </row>
    <row r="506" spans="1:12">
      <c r="A506" t="s">
        <v>529</v>
      </c>
      <c r="B506" s="2">
        <v>41025</v>
      </c>
      <c r="C506">
        <v>9</v>
      </c>
      <c r="D506" t="s">
        <v>2</v>
      </c>
      <c r="E506" t="s">
        <v>8168</v>
      </c>
      <c r="F506" t="s">
        <v>8027</v>
      </c>
      <c r="G506">
        <v>25</v>
      </c>
      <c r="H506">
        <v>4</v>
      </c>
      <c r="I506">
        <v>4</v>
      </c>
      <c r="J506" s="1">
        <v>104.22222222222223</v>
      </c>
      <c r="K506" s="1">
        <f>Sales_Data[[#This Row],[Order Quantity]]*Sales_Data[[#This Row],[Unit Price]]</f>
        <v>416.88888888888891</v>
      </c>
      <c r="L506" s="1">
        <v>53.153333333333336</v>
      </c>
    </row>
    <row r="507" spans="1:12">
      <c r="A507" t="s">
        <v>530</v>
      </c>
      <c r="B507" s="2">
        <v>41025</v>
      </c>
      <c r="C507">
        <v>2</v>
      </c>
      <c r="D507" t="s">
        <v>4</v>
      </c>
      <c r="E507" t="s">
        <v>8168</v>
      </c>
      <c r="F507" t="s">
        <v>8027</v>
      </c>
      <c r="G507">
        <v>5</v>
      </c>
      <c r="H507">
        <v>1</v>
      </c>
      <c r="I507">
        <v>6</v>
      </c>
      <c r="J507" s="1">
        <v>106.45555555555556</v>
      </c>
      <c r="K507" s="1">
        <f>Sales_Data[[#This Row],[Order Quantity]]*Sales_Data[[#This Row],[Unit Price]]</f>
        <v>638.73333333333335</v>
      </c>
      <c r="L507" s="1">
        <v>84.099888888888884</v>
      </c>
    </row>
    <row r="508" spans="1:12">
      <c r="A508" t="s">
        <v>531</v>
      </c>
      <c r="B508" s="2">
        <v>41025</v>
      </c>
      <c r="C508">
        <v>10</v>
      </c>
      <c r="D508" t="s">
        <v>4</v>
      </c>
      <c r="E508" t="s">
        <v>8168</v>
      </c>
      <c r="F508" t="s">
        <v>8027</v>
      </c>
      <c r="G508">
        <v>27</v>
      </c>
      <c r="H508">
        <v>4</v>
      </c>
      <c r="I508">
        <v>4</v>
      </c>
      <c r="J508" s="1">
        <v>411.67777777777775</v>
      </c>
      <c r="K508" s="1">
        <f>Sales_Data[[#This Row],[Order Quantity]]*Sales_Data[[#This Row],[Unit Price]]</f>
        <v>1646.711111111111</v>
      </c>
      <c r="L508" s="1">
        <v>234.65633333333329</v>
      </c>
    </row>
    <row r="509" spans="1:12">
      <c r="A509" t="s">
        <v>532</v>
      </c>
      <c r="B509" s="2">
        <v>41026</v>
      </c>
      <c r="C509">
        <v>14</v>
      </c>
      <c r="D509" t="s">
        <v>4</v>
      </c>
      <c r="E509" t="s">
        <v>8168</v>
      </c>
      <c r="F509" t="s">
        <v>8026</v>
      </c>
      <c r="G509">
        <v>41</v>
      </c>
      <c r="H509">
        <v>6</v>
      </c>
      <c r="I509">
        <v>5</v>
      </c>
      <c r="J509" s="1">
        <v>113.90000000000002</v>
      </c>
      <c r="K509" s="1">
        <f>Sales_Data[[#This Row],[Order Quantity]]*Sales_Data[[#This Row],[Unit Price]]</f>
        <v>569.50000000000011</v>
      </c>
      <c r="L509" s="1">
        <v>76.313000000000017</v>
      </c>
    </row>
    <row r="510" spans="1:12">
      <c r="A510" t="s">
        <v>533</v>
      </c>
      <c r="B510" s="2">
        <v>41026</v>
      </c>
      <c r="C510">
        <v>10</v>
      </c>
      <c r="D510" t="s">
        <v>3</v>
      </c>
      <c r="E510" t="s">
        <v>8168</v>
      </c>
      <c r="F510" t="s">
        <v>8026</v>
      </c>
      <c r="G510">
        <v>29</v>
      </c>
      <c r="H510">
        <v>4</v>
      </c>
      <c r="I510">
        <v>4</v>
      </c>
      <c r="J510" s="1">
        <v>288.10000000000002</v>
      </c>
      <c r="K510" s="1">
        <f>Sales_Data[[#This Row],[Order Quantity]]*Sales_Data[[#This Row],[Unit Price]]</f>
        <v>1152.4000000000001</v>
      </c>
      <c r="L510" s="1">
        <v>190.14600000000002</v>
      </c>
    </row>
    <row r="511" spans="1:12">
      <c r="A511" t="s">
        <v>534</v>
      </c>
      <c r="B511" s="2">
        <v>41026</v>
      </c>
      <c r="C511">
        <v>9</v>
      </c>
      <c r="D511" t="s">
        <v>4</v>
      </c>
      <c r="E511" t="s">
        <v>8168</v>
      </c>
      <c r="F511" t="s">
        <v>8027</v>
      </c>
      <c r="G511">
        <v>24</v>
      </c>
      <c r="H511">
        <v>4</v>
      </c>
      <c r="I511">
        <v>6</v>
      </c>
      <c r="J511" s="1">
        <v>429.54444444444448</v>
      </c>
      <c r="K511" s="1">
        <f>Sales_Data[[#This Row],[Order Quantity]]*Sales_Data[[#This Row],[Unit Price]]</f>
        <v>2577.2666666666669</v>
      </c>
      <c r="L511" s="1">
        <v>339.34011111111113</v>
      </c>
    </row>
    <row r="512" spans="1:12">
      <c r="A512" t="s">
        <v>535</v>
      </c>
      <c r="B512" s="2">
        <v>41027</v>
      </c>
      <c r="C512">
        <v>19</v>
      </c>
      <c r="D512" t="s">
        <v>4</v>
      </c>
      <c r="E512" t="s">
        <v>8168</v>
      </c>
      <c r="F512" t="s">
        <v>8028</v>
      </c>
      <c r="G512">
        <v>55</v>
      </c>
      <c r="H512">
        <v>8</v>
      </c>
      <c r="I512">
        <v>9</v>
      </c>
      <c r="J512" s="1">
        <v>626.07777777777778</v>
      </c>
      <c r="K512" s="1">
        <f>Sales_Data[[#This Row],[Order Quantity]]*Sales_Data[[#This Row],[Unit Price]]</f>
        <v>5634.7</v>
      </c>
      <c r="L512" s="1">
        <v>469.55833333333328</v>
      </c>
    </row>
    <row r="513" spans="1:12">
      <c r="A513" t="s">
        <v>536</v>
      </c>
      <c r="B513" s="2">
        <v>41027</v>
      </c>
      <c r="C513">
        <v>20</v>
      </c>
      <c r="D513" t="s">
        <v>4</v>
      </c>
      <c r="E513" t="s">
        <v>8168</v>
      </c>
      <c r="F513" t="s">
        <v>8028</v>
      </c>
      <c r="G513">
        <v>58</v>
      </c>
      <c r="H513">
        <v>8</v>
      </c>
      <c r="I513">
        <v>3</v>
      </c>
      <c r="J513" s="1">
        <v>107.94444444444444</v>
      </c>
      <c r="K513" s="1">
        <f>Sales_Data[[#This Row],[Order Quantity]]*Sales_Data[[#This Row],[Unit Price]]</f>
        <v>323.83333333333331</v>
      </c>
      <c r="L513" s="1">
        <v>69.084444444444443</v>
      </c>
    </row>
    <row r="514" spans="1:12">
      <c r="A514" t="s">
        <v>537</v>
      </c>
      <c r="B514" s="2">
        <v>41027</v>
      </c>
      <c r="C514">
        <v>12</v>
      </c>
      <c r="D514" t="s">
        <v>2</v>
      </c>
      <c r="E514" t="s">
        <v>8168</v>
      </c>
      <c r="F514" t="s">
        <v>8026</v>
      </c>
      <c r="G514">
        <v>35</v>
      </c>
      <c r="H514">
        <v>5</v>
      </c>
      <c r="I514">
        <v>8</v>
      </c>
      <c r="J514" s="1">
        <v>116.87777777777779</v>
      </c>
      <c r="K514" s="1">
        <f>Sales_Data[[#This Row],[Order Quantity]]*Sales_Data[[#This Row],[Unit Price]]</f>
        <v>935.02222222222235</v>
      </c>
      <c r="L514" s="1">
        <v>77.139333333333354</v>
      </c>
    </row>
    <row r="515" spans="1:12">
      <c r="A515" t="s">
        <v>538</v>
      </c>
      <c r="B515" s="2">
        <v>41027</v>
      </c>
      <c r="C515">
        <v>11</v>
      </c>
      <c r="D515" t="s">
        <v>4</v>
      </c>
      <c r="E515" t="s">
        <v>8168</v>
      </c>
      <c r="F515" t="s">
        <v>8026</v>
      </c>
      <c r="G515">
        <v>31</v>
      </c>
      <c r="H515">
        <v>5</v>
      </c>
      <c r="I515">
        <v>1</v>
      </c>
      <c r="J515" s="1">
        <v>116.87777777777779</v>
      </c>
      <c r="K515" s="1">
        <f>Sales_Data[[#This Row],[Order Quantity]]*Sales_Data[[#This Row],[Unit Price]]</f>
        <v>116.87777777777779</v>
      </c>
      <c r="L515" s="1">
        <v>75.970555555555563</v>
      </c>
    </row>
    <row r="516" spans="1:12">
      <c r="A516" t="s">
        <v>539</v>
      </c>
      <c r="B516" s="2">
        <v>41028</v>
      </c>
      <c r="C516">
        <v>13</v>
      </c>
      <c r="D516" t="s">
        <v>3</v>
      </c>
      <c r="E516" t="s">
        <v>8168</v>
      </c>
      <c r="F516" t="s">
        <v>8026</v>
      </c>
      <c r="G516">
        <v>36</v>
      </c>
      <c r="H516">
        <v>5</v>
      </c>
      <c r="I516">
        <v>8</v>
      </c>
      <c r="J516" s="1">
        <v>126.55555555555556</v>
      </c>
      <c r="K516" s="1">
        <f>Sales_Data[[#This Row],[Order Quantity]]*Sales_Data[[#This Row],[Unit Price]]</f>
        <v>1012.4444444444445</v>
      </c>
      <c r="L516" s="1">
        <v>94.916666666666671</v>
      </c>
    </row>
    <row r="517" spans="1:12">
      <c r="A517" t="s">
        <v>540</v>
      </c>
      <c r="B517" s="2">
        <v>41028</v>
      </c>
      <c r="C517">
        <v>2</v>
      </c>
      <c r="D517" t="s">
        <v>2</v>
      </c>
      <c r="E517" t="s">
        <v>8168</v>
      </c>
      <c r="F517" t="s">
        <v>8027</v>
      </c>
      <c r="G517">
        <v>6</v>
      </c>
      <c r="H517">
        <v>1</v>
      </c>
      <c r="I517">
        <v>7</v>
      </c>
      <c r="J517" s="1">
        <v>649.90000000000009</v>
      </c>
      <c r="K517" s="1">
        <f>Sales_Data[[#This Row],[Order Quantity]]*Sales_Data[[#This Row],[Unit Price]]</f>
        <v>4549.3000000000011</v>
      </c>
      <c r="L517" s="1">
        <v>337.94800000000004</v>
      </c>
    </row>
    <row r="518" spans="1:12">
      <c r="A518" t="s">
        <v>541</v>
      </c>
      <c r="B518" s="2">
        <v>41029</v>
      </c>
      <c r="C518">
        <v>4</v>
      </c>
      <c r="D518" t="s">
        <v>3</v>
      </c>
      <c r="E518" t="s">
        <v>8168</v>
      </c>
      <c r="F518" t="s">
        <v>8027</v>
      </c>
      <c r="G518">
        <v>11</v>
      </c>
      <c r="H518">
        <v>2</v>
      </c>
      <c r="I518">
        <v>8</v>
      </c>
      <c r="J518" s="1">
        <v>251.62222222222221</v>
      </c>
      <c r="K518" s="1">
        <f>Sales_Data[[#This Row],[Order Quantity]]*Sales_Data[[#This Row],[Unit Price]]</f>
        <v>2012.9777777777776</v>
      </c>
      <c r="L518" s="1">
        <v>135.876</v>
      </c>
    </row>
    <row r="519" spans="1:12">
      <c r="A519" t="s">
        <v>542</v>
      </c>
      <c r="B519" s="2">
        <v>41029</v>
      </c>
      <c r="C519">
        <v>6</v>
      </c>
      <c r="D519" t="s">
        <v>3</v>
      </c>
      <c r="E519" t="s">
        <v>8168</v>
      </c>
      <c r="F519" t="s">
        <v>8027</v>
      </c>
      <c r="G519">
        <v>17</v>
      </c>
      <c r="H519">
        <v>3</v>
      </c>
      <c r="I519">
        <v>6</v>
      </c>
      <c r="J519" s="1">
        <v>125.06666666666668</v>
      </c>
      <c r="K519" s="1">
        <f>Sales_Data[[#This Row],[Order Quantity]]*Sales_Data[[#This Row],[Unit Price]]</f>
        <v>750.40000000000009</v>
      </c>
      <c r="L519" s="1">
        <v>98.802666666666681</v>
      </c>
    </row>
    <row r="520" spans="1:12">
      <c r="A520" t="s">
        <v>543</v>
      </c>
      <c r="B520" s="2">
        <v>41029</v>
      </c>
      <c r="C520">
        <v>1</v>
      </c>
      <c r="D520" t="s">
        <v>2</v>
      </c>
      <c r="E520" t="s">
        <v>8168</v>
      </c>
      <c r="F520" t="s">
        <v>8027</v>
      </c>
      <c r="G520">
        <v>2</v>
      </c>
      <c r="H520">
        <v>1</v>
      </c>
      <c r="I520">
        <v>7</v>
      </c>
      <c r="J520" s="1">
        <v>119.85555555555555</v>
      </c>
      <c r="K520" s="1">
        <f>Sales_Data[[#This Row],[Order Quantity]]*Sales_Data[[#This Row],[Unit Price]]</f>
        <v>838.98888888888882</v>
      </c>
      <c r="L520" s="1">
        <v>83.898888888888891</v>
      </c>
    </row>
    <row r="521" spans="1:12">
      <c r="A521" t="s">
        <v>544</v>
      </c>
      <c r="B521" s="2">
        <v>41029</v>
      </c>
      <c r="C521">
        <v>4</v>
      </c>
      <c r="D521" t="s">
        <v>4</v>
      </c>
      <c r="E521" t="s">
        <v>8168</v>
      </c>
      <c r="F521" t="s">
        <v>8027</v>
      </c>
      <c r="G521">
        <v>9</v>
      </c>
      <c r="H521">
        <v>2</v>
      </c>
      <c r="I521">
        <v>1</v>
      </c>
      <c r="J521" s="1">
        <v>267.25555555555559</v>
      </c>
      <c r="K521" s="1">
        <f>Sales_Data[[#This Row],[Order Quantity]]*Sales_Data[[#This Row],[Unit Price]]</f>
        <v>267.25555555555559</v>
      </c>
      <c r="L521" s="1">
        <v>181.73377777777782</v>
      </c>
    </row>
    <row r="522" spans="1:12">
      <c r="A522" t="s">
        <v>545</v>
      </c>
      <c r="B522" s="2">
        <v>41029</v>
      </c>
      <c r="C522">
        <v>9</v>
      </c>
      <c r="D522" t="s">
        <v>3</v>
      </c>
      <c r="E522" t="s">
        <v>8168</v>
      </c>
      <c r="F522" t="s">
        <v>8027</v>
      </c>
      <c r="G522">
        <v>25</v>
      </c>
      <c r="H522">
        <v>4</v>
      </c>
      <c r="I522">
        <v>7</v>
      </c>
      <c r="J522" s="1">
        <v>119.11111111111111</v>
      </c>
      <c r="K522" s="1">
        <f>Sales_Data[[#This Row],[Order Quantity]]*Sales_Data[[#This Row],[Unit Price]]</f>
        <v>833.77777777777783</v>
      </c>
      <c r="L522" s="1">
        <v>78.61333333333333</v>
      </c>
    </row>
    <row r="523" spans="1:12">
      <c r="A523" t="s">
        <v>546</v>
      </c>
      <c r="B523" s="2">
        <v>41029</v>
      </c>
      <c r="C523">
        <v>11</v>
      </c>
      <c r="D523" t="s">
        <v>3</v>
      </c>
      <c r="E523" t="s">
        <v>8168</v>
      </c>
      <c r="F523" t="s">
        <v>8026</v>
      </c>
      <c r="G523">
        <v>32</v>
      </c>
      <c r="H523">
        <v>5</v>
      </c>
      <c r="I523">
        <v>4</v>
      </c>
      <c r="J523" s="1">
        <v>645.43333333333339</v>
      </c>
      <c r="K523" s="1">
        <f>Sales_Data[[#This Row],[Order Quantity]]*Sales_Data[[#This Row],[Unit Price]]</f>
        <v>2581.7333333333336</v>
      </c>
      <c r="L523" s="1">
        <v>374.35133333333334</v>
      </c>
    </row>
    <row r="524" spans="1:12">
      <c r="A524" t="s">
        <v>547</v>
      </c>
      <c r="B524" s="2">
        <v>41030</v>
      </c>
      <c r="C524">
        <v>12</v>
      </c>
      <c r="D524" t="s">
        <v>2</v>
      </c>
      <c r="E524" t="s">
        <v>8168</v>
      </c>
      <c r="F524" t="s">
        <v>8026</v>
      </c>
      <c r="G524">
        <v>33</v>
      </c>
      <c r="H524">
        <v>5</v>
      </c>
      <c r="I524">
        <v>6</v>
      </c>
      <c r="J524" s="1">
        <v>436.24444444444447</v>
      </c>
      <c r="K524" s="1">
        <f>Sales_Data[[#This Row],[Order Quantity]]*Sales_Data[[#This Row],[Unit Price]]</f>
        <v>2617.4666666666667</v>
      </c>
      <c r="L524" s="1">
        <v>205.0348888888889</v>
      </c>
    </row>
    <row r="525" spans="1:12">
      <c r="A525" t="s">
        <v>548</v>
      </c>
      <c r="B525" s="2">
        <v>41030</v>
      </c>
      <c r="C525">
        <v>16</v>
      </c>
      <c r="D525" t="s">
        <v>4</v>
      </c>
      <c r="E525" t="s">
        <v>8168</v>
      </c>
      <c r="F525" t="s">
        <v>8025</v>
      </c>
      <c r="G525">
        <v>46</v>
      </c>
      <c r="H525">
        <v>7</v>
      </c>
      <c r="I525">
        <v>3</v>
      </c>
      <c r="J525" s="1">
        <v>22.333333333333332</v>
      </c>
      <c r="K525" s="1">
        <f>Sales_Data[[#This Row],[Order Quantity]]*Sales_Data[[#This Row],[Unit Price]]</f>
        <v>67</v>
      </c>
      <c r="L525" s="1">
        <v>17.866666666666667</v>
      </c>
    </row>
    <row r="526" spans="1:12">
      <c r="A526" t="s">
        <v>549</v>
      </c>
      <c r="B526" s="2">
        <v>41030</v>
      </c>
      <c r="C526">
        <v>1</v>
      </c>
      <c r="D526" t="s">
        <v>4</v>
      </c>
      <c r="E526" t="s">
        <v>8168</v>
      </c>
      <c r="F526" t="s">
        <v>8027</v>
      </c>
      <c r="G526">
        <v>3</v>
      </c>
      <c r="H526">
        <v>1</v>
      </c>
      <c r="I526">
        <v>3</v>
      </c>
      <c r="J526" s="1">
        <v>209.1888888888889</v>
      </c>
      <c r="K526" s="1">
        <f>Sales_Data[[#This Row],[Order Quantity]]*Sales_Data[[#This Row],[Unit Price]]</f>
        <v>627.56666666666672</v>
      </c>
      <c r="L526" s="1">
        <v>158.98355555555557</v>
      </c>
    </row>
    <row r="527" spans="1:12">
      <c r="A527" t="s">
        <v>550</v>
      </c>
      <c r="B527" s="2">
        <v>41030</v>
      </c>
      <c r="C527">
        <v>9</v>
      </c>
      <c r="D527" t="s">
        <v>2</v>
      </c>
      <c r="E527" t="s">
        <v>8168</v>
      </c>
      <c r="F527" t="s">
        <v>8027</v>
      </c>
      <c r="G527">
        <v>24</v>
      </c>
      <c r="H527">
        <v>4</v>
      </c>
      <c r="I527">
        <v>9</v>
      </c>
      <c r="J527" s="1">
        <v>281.39999999999998</v>
      </c>
      <c r="K527" s="1">
        <f>Sales_Data[[#This Row],[Order Quantity]]*Sales_Data[[#This Row],[Unit Price]]</f>
        <v>2532.6</v>
      </c>
      <c r="L527" s="1">
        <v>121.00200000000001</v>
      </c>
    </row>
    <row r="528" spans="1:12">
      <c r="A528" t="s">
        <v>551</v>
      </c>
      <c r="B528" s="2">
        <v>41030</v>
      </c>
      <c r="C528">
        <v>2</v>
      </c>
      <c r="D528" t="s">
        <v>4</v>
      </c>
      <c r="E528" t="s">
        <v>8168</v>
      </c>
      <c r="F528" t="s">
        <v>8027</v>
      </c>
      <c r="G528">
        <v>4</v>
      </c>
      <c r="H528">
        <v>1</v>
      </c>
      <c r="I528">
        <v>3</v>
      </c>
      <c r="J528" s="1">
        <v>23.077777777777779</v>
      </c>
      <c r="K528" s="1">
        <f>Sales_Data[[#This Row],[Order Quantity]]*Sales_Data[[#This Row],[Unit Price]]</f>
        <v>69.233333333333334</v>
      </c>
      <c r="L528" s="1">
        <v>15.000555555555557</v>
      </c>
    </row>
    <row r="529" spans="1:12">
      <c r="A529" t="s">
        <v>552</v>
      </c>
      <c r="B529" s="2">
        <v>41030</v>
      </c>
      <c r="C529">
        <v>7</v>
      </c>
      <c r="D529" t="s">
        <v>2</v>
      </c>
      <c r="E529" t="s">
        <v>8168</v>
      </c>
      <c r="F529" t="s">
        <v>8027</v>
      </c>
      <c r="G529">
        <v>19</v>
      </c>
      <c r="H529">
        <v>3</v>
      </c>
      <c r="I529">
        <v>1</v>
      </c>
      <c r="J529" s="1">
        <v>26.8</v>
      </c>
      <c r="K529" s="1">
        <f>Sales_Data[[#This Row],[Order Quantity]]*Sales_Data[[#This Row],[Unit Price]]</f>
        <v>26.8</v>
      </c>
      <c r="L529" s="1">
        <v>20.100000000000001</v>
      </c>
    </row>
    <row r="530" spans="1:12">
      <c r="A530" t="s">
        <v>553</v>
      </c>
      <c r="B530" s="2">
        <v>41031</v>
      </c>
      <c r="C530">
        <v>13</v>
      </c>
      <c r="D530" t="s">
        <v>4</v>
      </c>
      <c r="E530" t="s">
        <v>8168</v>
      </c>
      <c r="F530" t="s">
        <v>8026</v>
      </c>
      <c r="G530">
        <v>35</v>
      </c>
      <c r="H530">
        <v>5</v>
      </c>
      <c r="I530">
        <v>4</v>
      </c>
      <c r="J530" s="1">
        <v>128.04444444444445</v>
      </c>
      <c r="K530" s="1">
        <f>Sales_Data[[#This Row],[Order Quantity]]*Sales_Data[[#This Row],[Unit Price]]</f>
        <v>512.17777777777781</v>
      </c>
      <c r="L530" s="1">
        <v>56.339555555555563</v>
      </c>
    </row>
    <row r="531" spans="1:12">
      <c r="A531" t="s">
        <v>554</v>
      </c>
      <c r="B531" s="2">
        <v>41031</v>
      </c>
      <c r="C531">
        <v>11</v>
      </c>
      <c r="D531" t="s">
        <v>4</v>
      </c>
      <c r="E531" t="s">
        <v>8168</v>
      </c>
      <c r="F531" t="s">
        <v>8026</v>
      </c>
      <c r="G531">
        <v>31</v>
      </c>
      <c r="H531">
        <v>5</v>
      </c>
      <c r="I531">
        <v>4</v>
      </c>
      <c r="J531" s="1">
        <v>431.03333333333336</v>
      </c>
      <c r="K531" s="1">
        <f>Sales_Data[[#This Row],[Order Quantity]]*Sales_Data[[#This Row],[Unit Price]]</f>
        <v>1724.1333333333334</v>
      </c>
      <c r="L531" s="1">
        <v>254.30966666666666</v>
      </c>
    </row>
    <row r="532" spans="1:12">
      <c r="A532" t="s">
        <v>555</v>
      </c>
      <c r="B532" s="2">
        <v>41031</v>
      </c>
      <c r="C532">
        <v>12</v>
      </c>
      <c r="D532" t="s">
        <v>4</v>
      </c>
      <c r="E532" t="s">
        <v>8168</v>
      </c>
      <c r="F532" t="s">
        <v>8026</v>
      </c>
      <c r="G532">
        <v>35</v>
      </c>
      <c r="H532">
        <v>5</v>
      </c>
      <c r="I532">
        <v>8</v>
      </c>
      <c r="J532" s="1">
        <v>429.54444444444448</v>
      </c>
      <c r="K532" s="1">
        <f>Sales_Data[[#This Row],[Order Quantity]]*Sales_Data[[#This Row],[Unit Price]]</f>
        <v>3436.3555555555558</v>
      </c>
      <c r="L532" s="1">
        <v>352.22644444444444</v>
      </c>
    </row>
    <row r="533" spans="1:12">
      <c r="A533" t="s">
        <v>556</v>
      </c>
      <c r="B533" s="2">
        <v>41031</v>
      </c>
      <c r="C533">
        <v>7</v>
      </c>
      <c r="D533" t="s">
        <v>2</v>
      </c>
      <c r="E533" t="s">
        <v>8168</v>
      </c>
      <c r="F533" t="s">
        <v>8027</v>
      </c>
      <c r="G533">
        <v>20</v>
      </c>
      <c r="H533">
        <v>3</v>
      </c>
      <c r="I533">
        <v>9</v>
      </c>
      <c r="J533" s="1">
        <v>203.97777777777776</v>
      </c>
      <c r="K533" s="1">
        <f>Sales_Data[[#This Row],[Order Quantity]]*Sales_Data[[#This Row],[Unit Price]]</f>
        <v>1835.7999999999997</v>
      </c>
      <c r="L533" s="1">
        <v>138.70488888888889</v>
      </c>
    </row>
    <row r="534" spans="1:12">
      <c r="A534" t="s">
        <v>557</v>
      </c>
      <c r="B534" s="2">
        <v>41032</v>
      </c>
      <c r="C534">
        <v>19</v>
      </c>
      <c r="D534" t="s">
        <v>4</v>
      </c>
      <c r="E534" t="s">
        <v>8168</v>
      </c>
      <c r="F534" t="s">
        <v>8028</v>
      </c>
      <c r="G534">
        <v>53</v>
      </c>
      <c r="H534">
        <v>8</v>
      </c>
      <c r="I534">
        <v>8</v>
      </c>
      <c r="J534" s="1">
        <v>26.055555555555557</v>
      </c>
      <c r="K534" s="1">
        <f>Sales_Data[[#This Row],[Order Quantity]]*Sales_Data[[#This Row],[Unit Price]]</f>
        <v>208.44444444444446</v>
      </c>
      <c r="L534" s="1">
        <v>20.062777777777779</v>
      </c>
    </row>
    <row r="535" spans="1:12">
      <c r="A535" t="s">
        <v>558</v>
      </c>
      <c r="B535" s="2">
        <v>41032</v>
      </c>
      <c r="C535">
        <v>16</v>
      </c>
      <c r="D535" t="s">
        <v>4</v>
      </c>
      <c r="E535" t="s">
        <v>8168</v>
      </c>
      <c r="F535" t="s">
        <v>8025</v>
      </c>
      <c r="G535">
        <v>45</v>
      </c>
      <c r="H535">
        <v>7</v>
      </c>
      <c r="I535">
        <v>6</v>
      </c>
      <c r="J535" s="1">
        <v>84.12222222222222</v>
      </c>
      <c r="K535" s="1">
        <f>Sales_Data[[#This Row],[Order Quantity]]*Sales_Data[[#This Row],[Unit Price]]</f>
        <v>504.73333333333335</v>
      </c>
      <c r="L535" s="1">
        <v>56.361888888888899</v>
      </c>
    </row>
    <row r="536" spans="1:12">
      <c r="A536" t="s">
        <v>559</v>
      </c>
      <c r="B536" s="2">
        <v>41032</v>
      </c>
      <c r="C536">
        <v>12</v>
      </c>
      <c r="D536" t="s">
        <v>4</v>
      </c>
      <c r="E536" t="s">
        <v>8168</v>
      </c>
      <c r="F536" t="s">
        <v>8026</v>
      </c>
      <c r="G536">
        <v>34</v>
      </c>
      <c r="H536">
        <v>5</v>
      </c>
      <c r="I536">
        <v>1</v>
      </c>
      <c r="J536" s="1">
        <v>111.66666666666667</v>
      </c>
      <c r="K536" s="1">
        <f>Sales_Data[[#This Row],[Order Quantity]]*Sales_Data[[#This Row],[Unit Price]]</f>
        <v>111.66666666666667</v>
      </c>
      <c r="L536" s="1">
        <v>78.166666666666671</v>
      </c>
    </row>
    <row r="537" spans="1:12">
      <c r="A537" t="s">
        <v>560</v>
      </c>
      <c r="B537" s="2">
        <v>41032</v>
      </c>
      <c r="C537">
        <v>9</v>
      </c>
      <c r="D537" t="s">
        <v>2</v>
      </c>
      <c r="E537" t="s">
        <v>8168</v>
      </c>
      <c r="F537" t="s">
        <v>8027</v>
      </c>
      <c r="G537">
        <v>26</v>
      </c>
      <c r="H537">
        <v>4</v>
      </c>
      <c r="I537">
        <v>4</v>
      </c>
      <c r="J537" s="1">
        <v>710.2</v>
      </c>
      <c r="K537" s="1">
        <f>Sales_Data[[#This Row],[Order Quantity]]*Sales_Data[[#This Row],[Unit Price]]</f>
        <v>2840.8</v>
      </c>
      <c r="L537" s="1">
        <v>568.16000000000008</v>
      </c>
    </row>
    <row r="538" spans="1:12">
      <c r="A538" t="s">
        <v>561</v>
      </c>
      <c r="B538" s="2">
        <v>41032</v>
      </c>
      <c r="C538">
        <v>15</v>
      </c>
      <c r="D538" t="s">
        <v>4</v>
      </c>
      <c r="E538" t="s">
        <v>8168</v>
      </c>
      <c r="F538" t="s">
        <v>8025</v>
      </c>
      <c r="G538">
        <v>43</v>
      </c>
      <c r="H538">
        <v>6</v>
      </c>
      <c r="I538">
        <v>2</v>
      </c>
      <c r="J538" s="1">
        <v>304.47777777777782</v>
      </c>
      <c r="K538" s="1">
        <f>Sales_Data[[#This Row],[Order Quantity]]*Sales_Data[[#This Row],[Unit Price]]</f>
        <v>608.95555555555563</v>
      </c>
      <c r="L538" s="1">
        <v>124.83588888888887</v>
      </c>
    </row>
    <row r="539" spans="1:12">
      <c r="A539" t="s">
        <v>562</v>
      </c>
      <c r="B539" s="2">
        <v>41032</v>
      </c>
      <c r="C539">
        <v>4</v>
      </c>
      <c r="D539" t="s">
        <v>2</v>
      </c>
      <c r="E539" t="s">
        <v>8168</v>
      </c>
      <c r="F539" t="s">
        <v>8027</v>
      </c>
      <c r="G539">
        <v>10</v>
      </c>
      <c r="H539">
        <v>2</v>
      </c>
      <c r="I539">
        <v>7</v>
      </c>
      <c r="J539" s="1">
        <v>102.73333333333333</v>
      </c>
      <c r="K539" s="1">
        <f>Sales_Data[[#This Row],[Order Quantity]]*Sales_Data[[#This Row],[Unit Price]]</f>
        <v>719.13333333333333</v>
      </c>
      <c r="L539" s="1">
        <v>59.585333333333338</v>
      </c>
    </row>
    <row r="540" spans="1:12">
      <c r="A540" t="s">
        <v>563</v>
      </c>
      <c r="B540" s="2">
        <v>41032</v>
      </c>
      <c r="C540">
        <v>2</v>
      </c>
      <c r="D540" t="s">
        <v>2</v>
      </c>
      <c r="E540" t="s">
        <v>8168</v>
      </c>
      <c r="F540" t="s">
        <v>8027</v>
      </c>
      <c r="G540">
        <v>4</v>
      </c>
      <c r="H540">
        <v>1</v>
      </c>
      <c r="I540">
        <v>4</v>
      </c>
      <c r="J540" s="1">
        <v>114.64444444444445</v>
      </c>
      <c r="K540" s="1">
        <f>Sales_Data[[#This Row],[Order Quantity]]*Sales_Data[[#This Row],[Unit Price]]</f>
        <v>458.57777777777778</v>
      </c>
      <c r="L540" s="1">
        <v>56.175777777777775</v>
      </c>
    </row>
    <row r="541" spans="1:12">
      <c r="A541" t="s">
        <v>564</v>
      </c>
      <c r="B541" s="2">
        <v>41033</v>
      </c>
      <c r="C541">
        <v>5</v>
      </c>
      <c r="D541" t="s">
        <v>4</v>
      </c>
      <c r="E541" t="s">
        <v>8168</v>
      </c>
      <c r="F541" t="s">
        <v>8027</v>
      </c>
      <c r="G541">
        <v>15</v>
      </c>
      <c r="H541">
        <v>2</v>
      </c>
      <c r="I541">
        <v>3</v>
      </c>
      <c r="J541" s="1">
        <v>122.08888888888889</v>
      </c>
      <c r="K541" s="1">
        <f>Sales_Data[[#This Row],[Order Quantity]]*Sales_Data[[#This Row],[Unit Price]]</f>
        <v>366.26666666666665</v>
      </c>
      <c r="L541" s="1">
        <v>85.462222222222223</v>
      </c>
    </row>
    <row r="542" spans="1:12">
      <c r="A542" t="s">
        <v>565</v>
      </c>
      <c r="B542" s="2">
        <v>41033</v>
      </c>
      <c r="C542">
        <v>16</v>
      </c>
      <c r="D542" t="s">
        <v>4</v>
      </c>
      <c r="E542" t="s">
        <v>8168</v>
      </c>
      <c r="F542" t="s">
        <v>8025</v>
      </c>
      <c r="G542">
        <v>44</v>
      </c>
      <c r="H542">
        <v>7</v>
      </c>
      <c r="I542">
        <v>4</v>
      </c>
      <c r="J542" s="1">
        <v>125.8111111111111</v>
      </c>
      <c r="K542" s="1">
        <f>Sales_Data[[#This Row],[Order Quantity]]*Sales_Data[[#This Row],[Unit Price]]</f>
        <v>503.24444444444441</v>
      </c>
      <c r="L542" s="1">
        <v>79.260999999999996</v>
      </c>
    </row>
    <row r="543" spans="1:12">
      <c r="A543" t="s">
        <v>566</v>
      </c>
      <c r="B543" s="2">
        <v>41033</v>
      </c>
      <c r="C543">
        <v>20</v>
      </c>
      <c r="D543" t="s">
        <v>4</v>
      </c>
      <c r="E543" t="s">
        <v>8168</v>
      </c>
      <c r="F543" t="s">
        <v>8028</v>
      </c>
      <c r="G543">
        <v>56</v>
      </c>
      <c r="H543">
        <v>8</v>
      </c>
      <c r="I543">
        <v>4</v>
      </c>
      <c r="J543" s="1">
        <v>273.95555555555552</v>
      </c>
      <c r="K543" s="1">
        <f>Sales_Data[[#This Row],[Order Quantity]]*Sales_Data[[#This Row],[Unit Price]]</f>
        <v>1095.8222222222221</v>
      </c>
      <c r="L543" s="1">
        <v>178.07111111111112</v>
      </c>
    </row>
    <row r="544" spans="1:12">
      <c r="A544" t="s">
        <v>567</v>
      </c>
      <c r="B544" s="2">
        <v>41033</v>
      </c>
      <c r="C544">
        <v>7</v>
      </c>
      <c r="D544" t="s">
        <v>2</v>
      </c>
      <c r="E544" t="s">
        <v>8168</v>
      </c>
      <c r="F544" t="s">
        <v>8027</v>
      </c>
      <c r="G544">
        <v>21</v>
      </c>
      <c r="H544">
        <v>3</v>
      </c>
      <c r="I544">
        <v>2</v>
      </c>
      <c r="J544" s="1">
        <v>111.66666666666667</v>
      </c>
      <c r="K544" s="1">
        <f>Sales_Data[[#This Row],[Order Quantity]]*Sales_Data[[#This Row],[Unit Price]]</f>
        <v>223.33333333333334</v>
      </c>
      <c r="L544" s="1">
        <v>51.366666666666667</v>
      </c>
    </row>
    <row r="545" spans="1:12">
      <c r="A545" t="s">
        <v>568</v>
      </c>
      <c r="B545" s="2">
        <v>41034</v>
      </c>
      <c r="C545">
        <v>14</v>
      </c>
      <c r="D545" t="s">
        <v>4</v>
      </c>
      <c r="E545" t="s">
        <v>8168</v>
      </c>
      <c r="F545" t="s">
        <v>8026</v>
      </c>
      <c r="G545">
        <v>40</v>
      </c>
      <c r="H545">
        <v>6</v>
      </c>
      <c r="I545">
        <v>2</v>
      </c>
      <c r="J545" s="1">
        <v>138.46666666666667</v>
      </c>
      <c r="K545" s="1">
        <f>Sales_Data[[#This Row],[Order Quantity]]*Sales_Data[[#This Row],[Unit Price]]</f>
        <v>276.93333333333334</v>
      </c>
      <c r="L545" s="1">
        <v>113.54266666666666</v>
      </c>
    </row>
    <row r="546" spans="1:12">
      <c r="A546" t="s">
        <v>569</v>
      </c>
      <c r="B546" s="2">
        <v>41034</v>
      </c>
      <c r="C546">
        <v>16</v>
      </c>
      <c r="D546" t="s">
        <v>2</v>
      </c>
      <c r="E546" t="s">
        <v>8168</v>
      </c>
      <c r="F546" t="s">
        <v>8025</v>
      </c>
      <c r="G546">
        <v>46</v>
      </c>
      <c r="H546">
        <v>7</v>
      </c>
      <c r="I546">
        <v>6</v>
      </c>
      <c r="J546" s="1">
        <v>113.90000000000002</v>
      </c>
      <c r="K546" s="1">
        <f>Sales_Data[[#This Row],[Order Quantity]]*Sales_Data[[#This Row],[Unit Price]]</f>
        <v>683.40000000000009</v>
      </c>
      <c r="L546" s="1">
        <v>89.981000000000023</v>
      </c>
    </row>
    <row r="547" spans="1:12">
      <c r="A547" t="s">
        <v>570</v>
      </c>
      <c r="B547" s="2">
        <v>41034</v>
      </c>
      <c r="C547">
        <v>1</v>
      </c>
      <c r="D547" t="s">
        <v>2</v>
      </c>
      <c r="E547" t="s">
        <v>8168</v>
      </c>
      <c r="F547" t="s">
        <v>8027</v>
      </c>
      <c r="G547">
        <v>3</v>
      </c>
      <c r="H547">
        <v>1</v>
      </c>
      <c r="I547">
        <v>2</v>
      </c>
      <c r="J547" s="1">
        <v>211.42222222222222</v>
      </c>
      <c r="K547" s="1">
        <f>Sales_Data[[#This Row],[Order Quantity]]*Sales_Data[[#This Row],[Unit Price]]</f>
        <v>422.84444444444443</v>
      </c>
      <c r="L547" s="1">
        <v>120.51066666666664</v>
      </c>
    </row>
    <row r="548" spans="1:12">
      <c r="A548" t="s">
        <v>571</v>
      </c>
      <c r="B548" s="2">
        <v>41034</v>
      </c>
      <c r="C548">
        <v>16</v>
      </c>
      <c r="D548" t="s">
        <v>4</v>
      </c>
      <c r="E548" t="s">
        <v>8168</v>
      </c>
      <c r="F548" t="s">
        <v>8025</v>
      </c>
      <c r="G548">
        <v>47</v>
      </c>
      <c r="H548">
        <v>7</v>
      </c>
      <c r="I548">
        <v>6</v>
      </c>
      <c r="J548" s="1">
        <v>415.4</v>
      </c>
      <c r="K548" s="1">
        <f>Sales_Data[[#This Row],[Order Quantity]]*Sales_Data[[#This Row],[Unit Price]]</f>
        <v>2492.3999999999996</v>
      </c>
      <c r="L548" s="1">
        <v>228.47</v>
      </c>
    </row>
    <row r="549" spans="1:12">
      <c r="A549" t="s">
        <v>572</v>
      </c>
      <c r="B549" s="2">
        <v>41034</v>
      </c>
      <c r="C549">
        <v>10</v>
      </c>
      <c r="D549" t="s">
        <v>4</v>
      </c>
      <c r="E549" t="s">
        <v>8168</v>
      </c>
      <c r="F549" t="s">
        <v>8026</v>
      </c>
      <c r="G549">
        <v>29</v>
      </c>
      <c r="H549">
        <v>4</v>
      </c>
      <c r="I549">
        <v>5</v>
      </c>
      <c r="J549" s="1">
        <v>221.84444444444446</v>
      </c>
      <c r="K549" s="1">
        <f>Sales_Data[[#This Row],[Order Quantity]]*Sales_Data[[#This Row],[Unit Price]]</f>
        <v>1109.2222222222224</v>
      </c>
      <c r="L549" s="1">
        <v>137.54355555555557</v>
      </c>
    </row>
    <row r="550" spans="1:12">
      <c r="A550" t="s">
        <v>573</v>
      </c>
      <c r="B550" s="2">
        <v>41035</v>
      </c>
      <c r="C550">
        <v>5</v>
      </c>
      <c r="D550" t="s">
        <v>2</v>
      </c>
      <c r="E550" t="s">
        <v>8168</v>
      </c>
      <c r="F550" t="s">
        <v>8027</v>
      </c>
      <c r="G550">
        <v>12</v>
      </c>
      <c r="H550">
        <v>2</v>
      </c>
      <c r="I550">
        <v>1</v>
      </c>
      <c r="J550" s="1">
        <v>259.06666666666666</v>
      </c>
      <c r="K550" s="1">
        <f>Sales_Data[[#This Row],[Order Quantity]]*Sales_Data[[#This Row],[Unit Price]]</f>
        <v>259.06666666666666</v>
      </c>
      <c r="L550" s="1">
        <v>202.072</v>
      </c>
    </row>
    <row r="551" spans="1:12">
      <c r="A551" t="s">
        <v>574</v>
      </c>
      <c r="B551" s="2">
        <v>41035</v>
      </c>
      <c r="C551">
        <v>13</v>
      </c>
      <c r="D551" t="s">
        <v>3</v>
      </c>
      <c r="E551" t="s">
        <v>8168</v>
      </c>
      <c r="F551" t="s">
        <v>8026</v>
      </c>
      <c r="G551">
        <v>35</v>
      </c>
      <c r="H551">
        <v>5</v>
      </c>
      <c r="I551">
        <v>1</v>
      </c>
      <c r="J551" s="1">
        <v>119.85555555555555</v>
      </c>
      <c r="K551" s="1">
        <f>Sales_Data[[#This Row],[Order Quantity]]*Sales_Data[[#This Row],[Unit Price]]</f>
        <v>119.85555555555555</v>
      </c>
      <c r="L551" s="1">
        <v>77.906111111111116</v>
      </c>
    </row>
    <row r="552" spans="1:12">
      <c r="A552" t="s">
        <v>575</v>
      </c>
      <c r="B552" s="2">
        <v>41035</v>
      </c>
      <c r="C552">
        <v>19</v>
      </c>
      <c r="D552" t="s">
        <v>2</v>
      </c>
      <c r="E552" t="s">
        <v>8168</v>
      </c>
      <c r="F552" t="s">
        <v>8028</v>
      </c>
      <c r="G552">
        <v>53</v>
      </c>
      <c r="H552">
        <v>8</v>
      </c>
      <c r="I552">
        <v>8</v>
      </c>
      <c r="J552" s="1">
        <v>198.76666666666668</v>
      </c>
      <c r="K552" s="1">
        <f>Sales_Data[[#This Row],[Order Quantity]]*Sales_Data[[#This Row],[Unit Price]]</f>
        <v>1590.1333333333334</v>
      </c>
      <c r="L552" s="1">
        <v>135.16133333333335</v>
      </c>
    </row>
    <row r="553" spans="1:12">
      <c r="A553" t="s">
        <v>576</v>
      </c>
      <c r="B553" s="2">
        <v>41036</v>
      </c>
      <c r="C553">
        <v>19</v>
      </c>
      <c r="D553" t="s">
        <v>4</v>
      </c>
      <c r="E553" t="s">
        <v>8168</v>
      </c>
      <c r="F553" t="s">
        <v>8028</v>
      </c>
      <c r="G553">
        <v>55</v>
      </c>
      <c r="H553">
        <v>8</v>
      </c>
      <c r="I553">
        <v>6</v>
      </c>
      <c r="J553" s="1">
        <v>26.8</v>
      </c>
      <c r="K553" s="1">
        <f>Sales_Data[[#This Row],[Order Quantity]]*Sales_Data[[#This Row],[Unit Price]]</f>
        <v>160.80000000000001</v>
      </c>
      <c r="L553" s="1">
        <v>17.956000000000003</v>
      </c>
    </row>
    <row r="554" spans="1:12">
      <c r="A554" t="s">
        <v>577</v>
      </c>
      <c r="B554" s="2">
        <v>41036</v>
      </c>
      <c r="C554">
        <v>14</v>
      </c>
      <c r="D554" t="s">
        <v>2</v>
      </c>
      <c r="E554" t="s">
        <v>8168</v>
      </c>
      <c r="F554" t="s">
        <v>8026</v>
      </c>
      <c r="G554">
        <v>38</v>
      </c>
      <c r="H554">
        <v>6</v>
      </c>
      <c r="I554">
        <v>2</v>
      </c>
      <c r="J554" s="1">
        <v>128.78888888888889</v>
      </c>
      <c r="K554" s="1">
        <f>Sales_Data[[#This Row],[Order Quantity]]*Sales_Data[[#This Row],[Unit Price]]</f>
        <v>257.57777777777778</v>
      </c>
      <c r="L554" s="1">
        <v>59.242888888888892</v>
      </c>
    </row>
    <row r="555" spans="1:12">
      <c r="A555" t="s">
        <v>578</v>
      </c>
      <c r="B555" s="2">
        <v>41036</v>
      </c>
      <c r="C555">
        <v>1</v>
      </c>
      <c r="D555" t="s">
        <v>4</v>
      </c>
      <c r="E555" t="s">
        <v>8168</v>
      </c>
      <c r="F555" t="s">
        <v>8027</v>
      </c>
      <c r="G555">
        <v>1</v>
      </c>
      <c r="H555">
        <v>1</v>
      </c>
      <c r="I555">
        <v>6</v>
      </c>
      <c r="J555" s="1">
        <v>116.87777777777779</v>
      </c>
      <c r="K555" s="1">
        <f>Sales_Data[[#This Row],[Order Quantity]]*Sales_Data[[#This Row],[Unit Price]]</f>
        <v>701.26666666666677</v>
      </c>
      <c r="L555" s="1">
        <v>57.270111111111113</v>
      </c>
    </row>
    <row r="556" spans="1:12">
      <c r="A556" t="s">
        <v>579</v>
      </c>
      <c r="B556" s="2">
        <v>41036</v>
      </c>
      <c r="C556">
        <v>14</v>
      </c>
      <c r="D556" t="s">
        <v>4</v>
      </c>
      <c r="E556" t="s">
        <v>8168</v>
      </c>
      <c r="F556" t="s">
        <v>8026</v>
      </c>
      <c r="G556">
        <v>39</v>
      </c>
      <c r="H556">
        <v>6</v>
      </c>
      <c r="I556">
        <v>2</v>
      </c>
      <c r="J556" s="1">
        <v>663.3</v>
      </c>
      <c r="K556" s="1">
        <f>Sales_Data[[#This Row],[Order Quantity]]*Sales_Data[[#This Row],[Unit Price]]</f>
        <v>1326.6</v>
      </c>
      <c r="L556" s="1">
        <v>371.44800000000004</v>
      </c>
    </row>
    <row r="557" spans="1:12">
      <c r="A557" t="s">
        <v>580</v>
      </c>
      <c r="B557" s="2">
        <v>41037</v>
      </c>
      <c r="C557">
        <v>20</v>
      </c>
      <c r="D557" t="s">
        <v>4</v>
      </c>
      <c r="E557" t="s">
        <v>8168</v>
      </c>
      <c r="F557" t="s">
        <v>8028</v>
      </c>
      <c r="G557">
        <v>56</v>
      </c>
      <c r="H557">
        <v>8</v>
      </c>
      <c r="I557">
        <v>6</v>
      </c>
      <c r="J557" s="1">
        <v>435.5</v>
      </c>
      <c r="K557" s="1">
        <f>Sales_Data[[#This Row],[Order Quantity]]*Sales_Data[[#This Row],[Unit Price]]</f>
        <v>2613</v>
      </c>
      <c r="L557" s="1">
        <v>278.72000000000003</v>
      </c>
    </row>
    <row r="558" spans="1:12">
      <c r="A558" t="s">
        <v>581</v>
      </c>
      <c r="B558" s="2">
        <v>41037</v>
      </c>
      <c r="C558">
        <v>1</v>
      </c>
      <c r="D558" t="s">
        <v>3</v>
      </c>
      <c r="E558" t="s">
        <v>8168</v>
      </c>
      <c r="F558" t="s">
        <v>8027</v>
      </c>
      <c r="G558">
        <v>1</v>
      </c>
      <c r="H558">
        <v>1</v>
      </c>
      <c r="I558">
        <v>3</v>
      </c>
      <c r="J558" s="1">
        <v>124.32222222222224</v>
      </c>
      <c r="K558" s="1">
        <f>Sales_Data[[#This Row],[Order Quantity]]*Sales_Data[[#This Row],[Unit Price]]</f>
        <v>372.9666666666667</v>
      </c>
      <c r="L558" s="1">
        <v>54.701777777777778</v>
      </c>
    </row>
    <row r="559" spans="1:12">
      <c r="A559" t="s">
        <v>582</v>
      </c>
      <c r="B559" s="2">
        <v>41037</v>
      </c>
      <c r="C559">
        <v>20</v>
      </c>
      <c r="D559" t="s">
        <v>3</v>
      </c>
      <c r="E559" t="s">
        <v>8168</v>
      </c>
      <c r="F559" t="s">
        <v>8028</v>
      </c>
      <c r="G559">
        <v>56</v>
      </c>
      <c r="H559">
        <v>8</v>
      </c>
      <c r="I559">
        <v>8</v>
      </c>
      <c r="J559" s="1">
        <v>124.32222222222224</v>
      </c>
      <c r="K559" s="1">
        <f>Sales_Data[[#This Row],[Order Quantity]]*Sales_Data[[#This Row],[Unit Price]]</f>
        <v>994.5777777777779</v>
      </c>
      <c r="L559" s="1">
        <v>63.404333333333334</v>
      </c>
    </row>
    <row r="560" spans="1:12">
      <c r="A560" t="s">
        <v>583</v>
      </c>
      <c r="B560" s="2">
        <v>41037</v>
      </c>
      <c r="C560">
        <v>2</v>
      </c>
      <c r="D560" t="s">
        <v>4</v>
      </c>
      <c r="E560" t="s">
        <v>8168</v>
      </c>
      <c r="F560" t="s">
        <v>8027</v>
      </c>
      <c r="G560">
        <v>5</v>
      </c>
      <c r="H560">
        <v>1</v>
      </c>
      <c r="I560">
        <v>6</v>
      </c>
      <c r="J560" s="1">
        <v>603</v>
      </c>
      <c r="K560" s="1">
        <f>Sales_Data[[#This Row],[Order Quantity]]*Sales_Data[[#This Row],[Unit Price]]</f>
        <v>3618</v>
      </c>
      <c r="L560" s="1">
        <v>416.06999999999994</v>
      </c>
    </row>
    <row r="561" spans="1:12">
      <c r="A561" t="s">
        <v>584</v>
      </c>
      <c r="B561" s="2">
        <v>41037</v>
      </c>
      <c r="C561">
        <v>6</v>
      </c>
      <c r="D561" t="s">
        <v>4</v>
      </c>
      <c r="E561" t="s">
        <v>8168</v>
      </c>
      <c r="F561" t="s">
        <v>8027</v>
      </c>
      <c r="G561">
        <v>18</v>
      </c>
      <c r="H561">
        <v>3</v>
      </c>
      <c r="I561">
        <v>8</v>
      </c>
      <c r="J561" s="1">
        <v>413.91111111111115</v>
      </c>
      <c r="K561" s="1">
        <f>Sales_Data[[#This Row],[Order Quantity]]*Sales_Data[[#This Row],[Unit Price]]</f>
        <v>3311.2888888888892</v>
      </c>
      <c r="L561" s="1">
        <v>285.59866666666665</v>
      </c>
    </row>
    <row r="562" spans="1:12">
      <c r="A562" t="s">
        <v>585</v>
      </c>
      <c r="B562" s="2">
        <v>41037</v>
      </c>
      <c r="C562">
        <v>12</v>
      </c>
      <c r="D562" t="s">
        <v>4</v>
      </c>
      <c r="E562" t="s">
        <v>8168</v>
      </c>
      <c r="F562" t="s">
        <v>8026</v>
      </c>
      <c r="G562">
        <v>34</v>
      </c>
      <c r="H562">
        <v>5</v>
      </c>
      <c r="I562">
        <v>8</v>
      </c>
      <c r="J562" s="1">
        <v>20.844444444444445</v>
      </c>
      <c r="K562" s="1">
        <f>Sales_Data[[#This Row],[Order Quantity]]*Sales_Data[[#This Row],[Unit Price]]</f>
        <v>166.75555555555556</v>
      </c>
      <c r="L562" s="1">
        <v>8.3377777777777791</v>
      </c>
    </row>
    <row r="563" spans="1:12">
      <c r="A563" t="s">
        <v>586</v>
      </c>
      <c r="B563" s="2">
        <v>41038</v>
      </c>
      <c r="C563">
        <v>17</v>
      </c>
      <c r="D563" t="s">
        <v>3</v>
      </c>
      <c r="E563" t="s">
        <v>8168</v>
      </c>
      <c r="F563" t="s">
        <v>8025</v>
      </c>
      <c r="G563">
        <v>47</v>
      </c>
      <c r="H563">
        <v>7</v>
      </c>
      <c r="I563">
        <v>9</v>
      </c>
      <c r="J563" s="1">
        <v>444.43333333333334</v>
      </c>
      <c r="K563" s="1">
        <f>Sales_Data[[#This Row],[Order Quantity]]*Sales_Data[[#This Row],[Unit Price]]</f>
        <v>3999.9</v>
      </c>
      <c r="L563" s="1">
        <v>373.32400000000001</v>
      </c>
    </row>
    <row r="564" spans="1:12">
      <c r="A564" t="s">
        <v>587</v>
      </c>
      <c r="B564" s="2">
        <v>41038</v>
      </c>
      <c r="C564">
        <v>1</v>
      </c>
      <c r="D564" t="s">
        <v>4</v>
      </c>
      <c r="E564" t="s">
        <v>8168</v>
      </c>
      <c r="F564" t="s">
        <v>8027</v>
      </c>
      <c r="G564">
        <v>3</v>
      </c>
      <c r="H564">
        <v>1</v>
      </c>
      <c r="I564">
        <v>1</v>
      </c>
      <c r="J564" s="1">
        <v>107.94444444444444</v>
      </c>
      <c r="K564" s="1">
        <f>Sales_Data[[#This Row],[Order Quantity]]*Sales_Data[[#This Row],[Unit Price]]</f>
        <v>107.94444444444444</v>
      </c>
      <c r="L564" s="1">
        <v>65.846111111111114</v>
      </c>
    </row>
    <row r="565" spans="1:12">
      <c r="A565" t="s">
        <v>588</v>
      </c>
      <c r="B565" s="2">
        <v>41038</v>
      </c>
      <c r="C565">
        <v>2</v>
      </c>
      <c r="D565" t="s">
        <v>4</v>
      </c>
      <c r="E565" t="s">
        <v>8168</v>
      </c>
      <c r="F565" t="s">
        <v>8027</v>
      </c>
      <c r="G565">
        <v>4</v>
      </c>
      <c r="H565">
        <v>1</v>
      </c>
      <c r="I565">
        <v>1</v>
      </c>
      <c r="J565" s="1">
        <v>124.32222222222224</v>
      </c>
      <c r="K565" s="1">
        <f>Sales_Data[[#This Row],[Order Quantity]]*Sales_Data[[#This Row],[Unit Price]]</f>
        <v>124.32222222222224</v>
      </c>
      <c r="L565" s="1">
        <v>80.809444444444452</v>
      </c>
    </row>
    <row r="566" spans="1:12">
      <c r="A566" t="s">
        <v>589</v>
      </c>
      <c r="B566" s="2">
        <v>41038</v>
      </c>
      <c r="C566">
        <v>12</v>
      </c>
      <c r="D566" t="s">
        <v>3</v>
      </c>
      <c r="E566" t="s">
        <v>8168</v>
      </c>
      <c r="F566" t="s">
        <v>8026</v>
      </c>
      <c r="G566">
        <v>33</v>
      </c>
      <c r="H566">
        <v>5</v>
      </c>
      <c r="I566">
        <v>9</v>
      </c>
      <c r="J566" s="1">
        <v>96.033333333333346</v>
      </c>
      <c r="K566" s="1">
        <f>Sales_Data[[#This Row],[Order Quantity]]*Sales_Data[[#This Row],[Unit Price]]</f>
        <v>864.30000000000007</v>
      </c>
      <c r="L566" s="1">
        <v>55.699333333333328</v>
      </c>
    </row>
    <row r="567" spans="1:12">
      <c r="A567" t="s">
        <v>590</v>
      </c>
      <c r="B567" s="2">
        <v>41038</v>
      </c>
      <c r="C567">
        <v>7</v>
      </c>
      <c r="D567" t="s">
        <v>4</v>
      </c>
      <c r="E567" t="s">
        <v>8168</v>
      </c>
      <c r="F567" t="s">
        <v>8027</v>
      </c>
      <c r="G567">
        <v>19</v>
      </c>
      <c r="H567">
        <v>3</v>
      </c>
      <c r="I567">
        <v>4</v>
      </c>
      <c r="J567" s="1">
        <v>642.45555555555563</v>
      </c>
      <c r="K567" s="1">
        <f>Sales_Data[[#This Row],[Order Quantity]]*Sales_Data[[#This Row],[Unit Price]]</f>
        <v>2569.8222222222225</v>
      </c>
      <c r="L567" s="1">
        <v>488.26622222222227</v>
      </c>
    </row>
    <row r="568" spans="1:12">
      <c r="A568" t="s">
        <v>591</v>
      </c>
      <c r="B568" s="2">
        <v>41039</v>
      </c>
      <c r="C568">
        <v>9</v>
      </c>
      <c r="D568" t="s">
        <v>4</v>
      </c>
      <c r="E568" t="s">
        <v>8168</v>
      </c>
      <c r="F568" t="s">
        <v>8027</v>
      </c>
      <c r="G568">
        <v>24</v>
      </c>
      <c r="H568">
        <v>4</v>
      </c>
      <c r="I568">
        <v>6</v>
      </c>
      <c r="J568" s="1">
        <v>100.5</v>
      </c>
      <c r="K568" s="1">
        <f>Sales_Data[[#This Row],[Order Quantity]]*Sales_Data[[#This Row],[Unit Price]]</f>
        <v>603</v>
      </c>
      <c r="L568" s="1">
        <v>51.255000000000003</v>
      </c>
    </row>
    <row r="569" spans="1:12">
      <c r="A569" t="s">
        <v>592</v>
      </c>
      <c r="B569" s="2">
        <v>41039</v>
      </c>
      <c r="C569">
        <v>11</v>
      </c>
      <c r="D569" t="s">
        <v>4</v>
      </c>
      <c r="E569" t="s">
        <v>8168</v>
      </c>
      <c r="F569" t="s">
        <v>8026</v>
      </c>
      <c r="G569">
        <v>30</v>
      </c>
      <c r="H569">
        <v>5</v>
      </c>
      <c r="I569">
        <v>6</v>
      </c>
      <c r="J569" s="1">
        <v>27.544444444444444</v>
      </c>
      <c r="K569" s="1">
        <f>Sales_Data[[#This Row],[Order Quantity]]*Sales_Data[[#This Row],[Unit Price]]</f>
        <v>165.26666666666665</v>
      </c>
      <c r="L569" s="1">
        <v>17.628444444444444</v>
      </c>
    </row>
    <row r="570" spans="1:12">
      <c r="A570" t="s">
        <v>593</v>
      </c>
      <c r="B570" s="2">
        <v>41039</v>
      </c>
      <c r="C570">
        <v>15</v>
      </c>
      <c r="D570" t="s">
        <v>3</v>
      </c>
      <c r="E570" t="s">
        <v>8168</v>
      </c>
      <c r="F570" t="s">
        <v>8025</v>
      </c>
      <c r="G570">
        <v>43</v>
      </c>
      <c r="H570">
        <v>6</v>
      </c>
      <c r="I570">
        <v>3</v>
      </c>
      <c r="J570" s="1">
        <v>189.83333333333334</v>
      </c>
      <c r="K570" s="1">
        <f>Sales_Data[[#This Row],[Order Quantity]]*Sales_Data[[#This Row],[Unit Price]]</f>
        <v>569.5</v>
      </c>
      <c r="L570" s="1">
        <v>134.78166666666664</v>
      </c>
    </row>
    <row r="571" spans="1:12">
      <c r="A571" t="s">
        <v>594</v>
      </c>
      <c r="B571" s="2">
        <v>41040</v>
      </c>
      <c r="C571">
        <v>10</v>
      </c>
      <c r="D571" t="s">
        <v>2</v>
      </c>
      <c r="E571" t="s">
        <v>8168</v>
      </c>
      <c r="F571" t="s">
        <v>8027</v>
      </c>
      <c r="G571">
        <v>27</v>
      </c>
      <c r="H571">
        <v>4</v>
      </c>
      <c r="I571">
        <v>4</v>
      </c>
      <c r="J571" s="1">
        <v>125.8111111111111</v>
      </c>
      <c r="K571" s="1">
        <f>Sales_Data[[#This Row],[Order Quantity]]*Sales_Data[[#This Row],[Unit Price]]</f>
        <v>503.24444444444441</v>
      </c>
      <c r="L571" s="1">
        <v>78.00288888888889</v>
      </c>
    </row>
    <row r="572" spans="1:12">
      <c r="A572" t="s">
        <v>595</v>
      </c>
      <c r="B572" s="2">
        <v>41040</v>
      </c>
      <c r="C572">
        <v>7</v>
      </c>
      <c r="D572" t="s">
        <v>2</v>
      </c>
      <c r="E572" t="s">
        <v>8168</v>
      </c>
      <c r="F572" t="s">
        <v>8027</v>
      </c>
      <c r="G572">
        <v>19</v>
      </c>
      <c r="H572">
        <v>3</v>
      </c>
      <c r="I572">
        <v>2</v>
      </c>
      <c r="J572" s="1">
        <v>197.27777777777777</v>
      </c>
      <c r="K572" s="1">
        <f>Sales_Data[[#This Row],[Order Quantity]]*Sales_Data[[#This Row],[Unit Price]]</f>
        <v>394.55555555555554</v>
      </c>
      <c r="L572" s="1">
        <v>136.12166666666664</v>
      </c>
    </row>
    <row r="573" spans="1:12">
      <c r="A573" t="s">
        <v>596</v>
      </c>
      <c r="B573" s="2">
        <v>41040</v>
      </c>
      <c r="C573">
        <v>2</v>
      </c>
      <c r="D573" t="s">
        <v>2</v>
      </c>
      <c r="E573" t="s">
        <v>8168</v>
      </c>
      <c r="F573" t="s">
        <v>8027</v>
      </c>
      <c r="G573">
        <v>5</v>
      </c>
      <c r="H573">
        <v>1</v>
      </c>
      <c r="I573">
        <v>3</v>
      </c>
      <c r="J573" s="1">
        <v>211.42222222222222</v>
      </c>
      <c r="K573" s="1">
        <f>Sales_Data[[#This Row],[Order Quantity]]*Sales_Data[[#This Row],[Unit Price]]</f>
        <v>634.26666666666665</v>
      </c>
      <c r="L573" s="1">
        <v>107.82533333333333</v>
      </c>
    </row>
    <row r="574" spans="1:12">
      <c r="A574" t="s">
        <v>597</v>
      </c>
      <c r="B574" s="2">
        <v>41040</v>
      </c>
      <c r="C574">
        <v>9</v>
      </c>
      <c r="D574" t="s">
        <v>4</v>
      </c>
      <c r="E574" t="s">
        <v>8168</v>
      </c>
      <c r="F574" t="s">
        <v>8027</v>
      </c>
      <c r="G574">
        <v>24</v>
      </c>
      <c r="H574">
        <v>4</v>
      </c>
      <c r="I574">
        <v>4</v>
      </c>
      <c r="J574" s="1">
        <v>662.55555555555554</v>
      </c>
      <c r="K574" s="1">
        <f>Sales_Data[[#This Row],[Order Quantity]]*Sales_Data[[#This Row],[Unit Price]]</f>
        <v>2650.2222222222222</v>
      </c>
      <c r="L574" s="1">
        <v>311.40111111111105</v>
      </c>
    </row>
    <row r="575" spans="1:12">
      <c r="A575" t="s">
        <v>598</v>
      </c>
      <c r="B575" s="2">
        <v>41040</v>
      </c>
      <c r="C575">
        <v>12</v>
      </c>
      <c r="D575" t="s">
        <v>4</v>
      </c>
      <c r="E575" t="s">
        <v>8168</v>
      </c>
      <c r="F575" t="s">
        <v>8026</v>
      </c>
      <c r="G575">
        <v>34</v>
      </c>
      <c r="H575">
        <v>5</v>
      </c>
      <c r="I575">
        <v>6</v>
      </c>
      <c r="J575" s="1">
        <v>431.77777777777777</v>
      </c>
      <c r="K575" s="1">
        <f>Sales_Data[[#This Row],[Order Quantity]]*Sales_Data[[#This Row],[Unit Price]]</f>
        <v>2590.6666666666665</v>
      </c>
      <c r="L575" s="1">
        <v>241.79555555555558</v>
      </c>
    </row>
    <row r="576" spans="1:12">
      <c r="A576" t="s">
        <v>599</v>
      </c>
      <c r="B576" s="2">
        <v>41040</v>
      </c>
      <c r="C576">
        <v>16</v>
      </c>
      <c r="D576" t="s">
        <v>4</v>
      </c>
      <c r="E576" t="s">
        <v>8168</v>
      </c>
      <c r="F576" t="s">
        <v>8025</v>
      </c>
      <c r="G576">
        <v>45</v>
      </c>
      <c r="H576">
        <v>7</v>
      </c>
      <c r="I576">
        <v>3</v>
      </c>
      <c r="J576" s="1">
        <v>117.62222222222223</v>
      </c>
      <c r="K576" s="1">
        <f>Sales_Data[[#This Row],[Order Quantity]]*Sales_Data[[#This Row],[Unit Price]]</f>
        <v>352.86666666666667</v>
      </c>
      <c r="L576" s="1">
        <v>70.573333333333338</v>
      </c>
    </row>
    <row r="577" spans="1:12">
      <c r="A577" t="s">
        <v>600</v>
      </c>
      <c r="B577" s="2">
        <v>41040</v>
      </c>
      <c r="C577">
        <v>12</v>
      </c>
      <c r="D577" t="s">
        <v>4</v>
      </c>
      <c r="E577" t="s">
        <v>8168</v>
      </c>
      <c r="F577" t="s">
        <v>8026</v>
      </c>
      <c r="G577">
        <v>34</v>
      </c>
      <c r="H577">
        <v>5</v>
      </c>
      <c r="I577">
        <v>2</v>
      </c>
      <c r="J577" s="1">
        <v>646.17777777777781</v>
      </c>
      <c r="K577" s="1">
        <f>Sales_Data[[#This Row],[Order Quantity]]*Sales_Data[[#This Row],[Unit Price]]</f>
        <v>1292.3555555555556</v>
      </c>
      <c r="L577" s="1">
        <v>491.09511111111118</v>
      </c>
    </row>
    <row r="578" spans="1:12">
      <c r="A578" t="s">
        <v>601</v>
      </c>
      <c r="B578" s="2">
        <v>41041</v>
      </c>
      <c r="C578">
        <v>14</v>
      </c>
      <c r="D578" t="s">
        <v>3</v>
      </c>
      <c r="E578" t="s">
        <v>8168</v>
      </c>
      <c r="F578" t="s">
        <v>8026</v>
      </c>
      <c r="G578">
        <v>38</v>
      </c>
      <c r="H578">
        <v>6</v>
      </c>
      <c r="I578">
        <v>7</v>
      </c>
      <c r="J578" s="1">
        <v>594.81111111111113</v>
      </c>
      <c r="K578" s="1">
        <f>Sales_Data[[#This Row],[Order Quantity]]*Sales_Data[[#This Row],[Unit Price]]</f>
        <v>4163.6777777777779</v>
      </c>
      <c r="L578" s="1">
        <v>499.64133333333331</v>
      </c>
    </row>
    <row r="579" spans="1:12">
      <c r="A579" t="s">
        <v>602</v>
      </c>
      <c r="B579" s="2">
        <v>41041</v>
      </c>
      <c r="C579">
        <v>17</v>
      </c>
      <c r="D579" t="s">
        <v>4</v>
      </c>
      <c r="E579" t="s">
        <v>8168</v>
      </c>
      <c r="F579" t="s">
        <v>8025</v>
      </c>
      <c r="G579">
        <v>47</v>
      </c>
      <c r="H579">
        <v>7</v>
      </c>
      <c r="I579">
        <v>8</v>
      </c>
      <c r="J579" s="1">
        <v>618.63333333333333</v>
      </c>
      <c r="K579" s="1">
        <f>Sales_Data[[#This Row],[Order Quantity]]*Sales_Data[[#This Row],[Unit Price]]</f>
        <v>4949.0666666666666</v>
      </c>
      <c r="L579" s="1">
        <v>507.27933333333323</v>
      </c>
    </row>
    <row r="580" spans="1:12">
      <c r="A580" t="s">
        <v>603</v>
      </c>
      <c r="B580" s="2">
        <v>41042</v>
      </c>
      <c r="C580">
        <v>9</v>
      </c>
      <c r="D580" t="s">
        <v>2</v>
      </c>
      <c r="E580" t="s">
        <v>8168</v>
      </c>
      <c r="F580" t="s">
        <v>8027</v>
      </c>
      <c r="G580">
        <v>25</v>
      </c>
      <c r="H580">
        <v>4</v>
      </c>
      <c r="I580">
        <v>1</v>
      </c>
      <c r="J580" s="1">
        <v>279.16666666666669</v>
      </c>
      <c r="K580" s="1">
        <f>Sales_Data[[#This Row],[Order Quantity]]*Sales_Data[[#This Row],[Unit Price]]</f>
        <v>279.16666666666669</v>
      </c>
      <c r="L580" s="1">
        <v>237.29166666666666</v>
      </c>
    </row>
    <row r="581" spans="1:12">
      <c r="A581" t="s">
        <v>604</v>
      </c>
      <c r="B581" s="2">
        <v>41042</v>
      </c>
      <c r="C581">
        <v>16</v>
      </c>
      <c r="D581" t="s">
        <v>4</v>
      </c>
      <c r="E581" t="s">
        <v>8168</v>
      </c>
      <c r="F581" t="s">
        <v>8025</v>
      </c>
      <c r="G581">
        <v>47</v>
      </c>
      <c r="H581">
        <v>7</v>
      </c>
      <c r="I581">
        <v>2</v>
      </c>
      <c r="J581" s="1">
        <v>186.85555555555555</v>
      </c>
      <c r="K581" s="1">
        <f>Sales_Data[[#This Row],[Order Quantity]]*Sales_Data[[#This Row],[Unit Price]]</f>
        <v>373.71111111111111</v>
      </c>
      <c r="L581" s="1">
        <v>136.40455555555556</v>
      </c>
    </row>
    <row r="582" spans="1:12">
      <c r="A582" t="s">
        <v>605</v>
      </c>
      <c r="B582" s="2">
        <v>41042</v>
      </c>
      <c r="C582">
        <v>15</v>
      </c>
      <c r="D582" t="s">
        <v>4</v>
      </c>
      <c r="E582" t="s">
        <v>8168</v>
      </c>
      <c r="F582" t="s">
        <v>8025</v>
      </c>
      <c r="G582">
        <v>42</v>
      </c>
      <c r="H582">
        <v>6</v>
      </c>
      <c r="I582">
        <v>3</v>
      </c>
      <c r="J582" s="1">
        <v>21.588888888888889</v>
      </c>
      <c r="K582" s="1">
        <f>Sales_Data[[#This Row],[Order Quantity]]*Sales_Data[[#This Row],[Unit Price]]</f>
        <v>64.766666666666666</v>
      </c>
      <c r="L582" s="1">
        <v>15.112222222222222</v>
      </c>
    </row>
    <row r="583" spans="1:12">
      <c r="A583" t="s">
        <v>606</v>
      </c>
      <c r="B583" s="2">
        <v>41042</v>
      </c>
      <c r="C583">
        <v>14</v>
      </c>
      <c r="D583" t="s">
        <v>2</v>
      </c>
      <c r="E583" t="s">
        <v>8168</v>
      </c>
      <c r="F583" t="s">
        <v>8026</v>
      </c>
      <c r="G583">
        <v>41</v>
      </c>
      <c r="H583">
        <v>6</v>
      </c>
      <c r="I583">
        <v>5</v>
      </c>
      <c r="J583" s="1">
        <v>267.25555555555559</v>
      </c>
      <c r="K583" s="1">
        <f>Sales_Data[[#This Row],[Order Quantity]]*Sales_Data[[#This Row],[Unit Price]]</f>
        <v>1336.2777777777778</v>
      </c>
      <c r="L583" s="1">
        <v>187.07888888888888</v>
      </c>
    </row>
    <row r="584" spans="1:12">
      <c r="A584" t="s">
        <v>607</v>
      </c>
      <c r="B584" s="2">
        <v>41043</v>
      </c>
      <c r="C584">
        <v>15</v>
      </c>
      <c r="D584" t="s">
        <v>2</v>
      </c>
      <c r="E584" t="s">
        <v>8168</v>
      </c>
      <c r="F584" t="s">
        <v>8025</v>
      </c>
      <c r="G584">
        <v>43</v>
      </c>
      <c r="H584">
        <v>6</v>
      </c>
      <c r="I584">
        <v>9</v>
      </c>
      <c r="J584" s="1">
        <v>115.38888888888889</v>
      </c>
      <c r="K584" s="1">
        <f>Sales_Data[[#This Row],[Order Quantity]]*Sales_Data[[#This Row],[Unit Price]]</f>
        <v>1038.5</v>
      </c>
      <c r="L584" s="1">
        <v>78.464444444444453</v>
      </c>
    </row>
    <row r="585" spans="1:12">
      <c r="A585" t="s">
        <v>608</v>
      </c>
      <c r="B585" s="2">
        <v>41043</v>
      </c>
      <c r="C585">
        <v>4</v>
      </c>
      <c r="D585" t="s">
        <v>4</v>
      </c>
      <c r="E585" t="s">
        <v>8168</v>
      </c>
      <c r="F585" t="s">
        <v>8027</v>
      </c>
      <c r="G585">
        <v>12</v>
      </c>
      <c r="H585">
        <v>2</v>
      </c>
      <c r="I585">
        <v>4</v>
      </c>
      <c r="J585" s="1">
        <v>95.288888888888891</v>
      </c>
      <c r="K585" s="1">
        <f>Sales_Data[[#This Row],[Order Quantity]]*Sales_Data[[#This Row],[Unit Price]]</f>
        <v>381.15555555555557</v>
      </c>
      <c r="L585" s="1">
        <v>65.749333333333325</v>
      </c>
    </row>
    <row r="586" spans="1:12">
      <c r="A586" t="s">
        <v>609</v>
      </c>
      <c r="B586" s="2">
        <v>41043</v>
      </c>
      <c r="C586">
        <v>16</v>
      </c>
      <c r="D586" t="s">
        <v>4</v>
      </c>
      <c r="E586" t="s">
        <v>8168</v>
      </c>
      <c r="F586" t="s">
        <v>8025</v>
      </c>
      <c r="G586">
        <v>45</v>
      </c>
      <c r="H586">
        <v>7</v>
      </c>
      <c r="I586">
        <v>2</v>
      </c>
      <c r="J586" s="1">
        <v>206.21111111111111</v>
      </c>
      <c r="K586" s="1">
        <f>Sales_Data[[#This Row],[Order Quantity]]*Sales_Data[[#This Row],[Unit Price]]</f>
        <v>412.42222222222222</v>
      </c>
      <c r="L586" s="1">
        <v>150.53411111111112</v>
      </c>
    </row>
    <row r="587" spans="1:12">
      <c r="A587" t="s">
        <v>610</v>
      </c>
      <c r="B587" s="2">
        <v>41044</v>
      </c>
      <c r="C587">
        <v>2</v>
      </c>
      <c r="D587" t="s">
        <v>2</v>
      </c>
      <c r="E587" t="s">
        <v>8168</v>
      </c>
      <c r="F587" t="s">
        <v>8027</v>
      </c>
      <c r="G587">
        <v>5</v>
      </c>
      <c r="H587">
        <v>1</v>
      </c>
      <c r="I587">
        <v>6</v>
      </c>
      <c r="J587" s="1">
        <v>624.58888888888896</v>
      </c>
      <c r="K587" s="1">
        <f>Sales_Data[[#This Row],[Order Quantity]]*Sales_Data[[#This Row],[Unit Price]]</f>
        <v>3747.5333333333338</v>
      </c>
      <c r="L587" s="1">
        <v>287.31088888888894</v>
      </c>
    </row>
    <row r="588" spans="1:12">
      <c r="A588" t="s">
        <v>611</v>
      </c>
      <c r="B588" s="2">
        <v>41044</v>
      </c>
      <c r="C588">
        <v>5</v>
      </c>
      <c r="D588" t="s">
        <v>2</v>
      </c>
      <c r="E588" t="s">
        <v>8168</v>
      </c>
      <c r="F588" t="s">
        <v>8027</v>
      </c>
      <c r="G588">
        <v>15</v>
      </c>
      <c r="H588">
        <v>2</v>
      </c>
      <c r="I588">
        <v>3</v>
      </c>
      <c r="J588" s="1">
        <v>126.55555555555556</v>
      </c>
      <c r="K588" s="1">
        <f>Sales_Data[[#This Row],[Order Quantity]]*Sales_Data[[#This Row],[Unit Price]]</f>
        <v>379.66666666666669</v>
      </c>
      <c r="L588" s="1">
        <v>72.136666666666656</v>
      </c>
    </row>
    <row r="589" spans="1:12">
      <c r="A589" t="s">
        <v>612</v>
      </c>
      <c r="B589" s="2">
        <v>41044</v>
      </c>
      <c r="C589">
        <v>20</v>
      </c>
      <c r="D589" t="s">
        <v>3</v>
      </c>
      <c r="E589" t="s">
        <v>8168</v>
      </c>
      <c r="F589" t="s">
        <v>8028</v>
      </c>
      <c r="G589">
        <v>56</v>
      </c>
      <c r="H589">
        <v>8</v>
      </c>
      <c r="I589">
        <v>6</v>
      </c>
      <c r="J589" s="1">
        <v>251.62222222222221</v>
      </c>
      <c r="K589" s="1">
        <f>Sales_Data[[#This Row],[Order Quantity]]*Sales_Data[[#This Row],[Unit Price]]</f>
        <v>1509.7333333333331</v>
      </c>
      <c r="L589" s="1">
        <v>203.81399999999999</v>
      </c>
    </row>
    <row r="590" spans="1:12">
      <c r="A590" t="s">
        <v>613</v>
      </c>
      <c r="B590" s="2">
        <v>41044</v>
      </c>
      <c r="C590">
        <v>17</v>
      </c>
      <c r="D590" t="s">
        <v>4</v>
      </c>
      <c r="E590" t="s">
        <v>8168</v>
      </c>
      <c r="F590" t="s">
        <v>8025</v>
      </c>
      <c r="G590">
        <v>48</v>
      </c>
      <c r="H590">
        <v>7</v>
      </c>
      <c r="I590">
        <v>6</v>
      </c>
      <c r="J590" s="1">
        <v>98.266666666666666</v>
      </c>
      <c r="K590" s="1">
        <f>Sales_Data[[#This Row],[Order Quantity]]*Sales_Data[[#This Row],[Unit Price]]</f>
        <v>589.6</v>
      </c>
      <c r="L590" s="1">
        <v>62.890666666666661</v>
      </c>
    </row>
    <row r="591" spans="1:12">
      <c r="A591" t="s">
        <v>614</v>
      </c>
      <c r="B591" s="2">
        <v>41044</v>
      </c>
      <c r="C591">
        <v>5</v>
      </c>
      <c r="D591" t="s">
        <v>4</v>
      </c>
      <c r="E591" t="s">
        <v>8168</v>
      </c>
      <c r="F591" t="s">
        <v>8027</v>
      </c>
      <c r="G591">
        <v>13</v>
      </c>
      <c r="H591">
        <v>2</v>
      </c>
      <c r="I591">
        <v>8</v>
      </c>
      <c r="J591" s="1">
        <v>75.933333333333337</v>
      </c>
      <c r="K591" s="1">
        <f>Sales_Data[[#This Row],[Order Quantity]]*Sales_Data[[#This Row],[Unit Price]]</f>
        <v>607.4666666666667</v>
      </c>
      <c r="L591" s="1">
        <v>42.522666666666666</v>
      </c>
    </row>
    <row r="592" spans="1:12">
      <c r="A592" t="s">
        <v>615</v>
      </c>
      <c r="B592" s="2">
        <v>41044</v>
      </c>
      <c r="C592">
        <v>4</v>
      </c>
      <c r="D592" t="s">
        <v>3</v>
      </c>
      <c r="E592" t="s">
        <v>8168</v>
      </c>
      <c r="F592" t="s">
        <v>8027</v>
      </c>
      <c r="G592">
        <v>11</v>
      </c>
      <c r="H592">
        <v>2</v>
      </c>
      <c r="I592">
        <v>1</v>
      </c>
      <c r="J592" s="1">
        <v>113.90000000000002</v>
      </c>
      <c r="K592" s="1">
        <f>Sales_Data[[#This Row],[Order Quantity]]*Sales_Data[[#This Row],[Unit Price]]</f>
        <v>113.90000000000002</v>
      </c>
      <c r="L592" s="1">
        <v>53.533000000000001</v>
      </c>
    </row>
    <row r="593" spans="1:12">
      <c r="A593" t="s">
        <v>616</v>
      </c>
      <c r="B593" s="2">
        <v>41044</v>
      </c>
      <c r="C593">
        <v>5</v>
      </c>
      <c r="D593" t="s">
        <v>3</v>
      </c>
      <c r="E593" t="s">
        <v>8168</v>
      </c>
      <c r="F593" t="s">
        <v>8027</v>
      </c>
      <c r="G593">
        <v>14</v>
      </c>
      <c r="H593">
        <v>2</v>
      </c>
      <c r="I593">
        <v>3</v>
      </c>
      <c r="J593" s="1">
        <v>414.65555555555557</v>
      </c>
      <c r="K593" s="1">
        <f>Sales_Data[[#This Row],[Order Quantity]]*Sales_Data[[#This Row],[Unit Price]]</f>
        <v>1243.9666666666667</v>
      </c>
      <c r="L593" s="1">
        <v>252.93988888888887</v>
      </c>
    </row>
    <row r="594" spans="1:12">
      <c r="A594" t="s">
        <v>617</v>
      </c>
      <c r="B594" s="2">
        <v>41045</v>
      </c>
      <c r="C594">
        <v>19</v>
      </c>
      <c r="D594" t="s">
        <v>4</v>
      </c>
      <c r="E594" t="s">
        <v>8168</v>
      </c>
      <c r="F594" t="s">
        <v>8028</v>
      </c>
      <c r="G594">
        <v>54</v>
      </c>
      <c r="H594">
        <v>8</v>
      </c>
      <c r="I594">
        <v>2</v>
      </c>
      <c r="J594" s="1">
        <v>618.63333333333333</v>
      </c>
      <c r="K594" s="1">
        <f>Sales_Data[[#This Row],[Order Quantity]]*Sales_Data[[#This Row],[Unit Price]]</f>
        <v>1237.2666666666667</v>
      </c>
      <c r="L594" s="1">
        <v>358.8073333333333</v>
      </c>
    </row>
    <row r="595" spans="1:12">
      <c r="A595" t="s">
        <v>618</v>
      </c>
      <c r="B595" s="2">
        <v>41045</v>
      </c>
      <c r="C595">
        <v>6</v>
      </c>
      <c r="D595" t="s">
        <v>4</v>
      </c>
      <c r="E595" t="s">
        <v>8168</v>
      </c>
      <c r="F595" t="s">
        <v>8027</v>
      </c>
      <c r="G595">
        <v>15</v>
      </c>
      <c r="H595">
        <v>3</v>
      </c>
      <c r="I595">
        <v>9</v>
      </c>
      <c r="J595" s="1">
        <v>110.17777777777778</v>
      </c>
      <c r="K595" s="1">
        <f>Sales_Data[[#This Row],[Order Quantity]]*Sales_Data[[#This Row],[Unit Price]]</f>
        <v>991.6</v>
      </c>
      <c r="L595" s="1">
        <v>58.394222222222226</v>
      </c>
    </row>
    <row r="596" spans="1:12">
      <c r="A596" t="s">
        <v>619</v>
      </c>
      <c r="B596" s="2">
        <v>41045</v>
      </c>
      <c r="C596">
        <v>6</v>
      </c>
      <c r="D596" t="s">
        <v>4</v>
      </c>
      <c r="E596" t="s">
        <v>8168</v>
      </c>
      <c r="F596" t="s">
        <v>8027</v>
      </c>
      <c r="G596">
        <v>15</v>
      </c>
      <c r="H596">
        <v>3</v>
      </c>
      <c r="I596">
        <v>1</v>
      </c>
      <c r="J596" s="1">
        <v>428.05555555555554</v>
      </c>
      <c r="K596" s="1">
        <f>Sales_Data[[#This Row],[Order Quantity]]*Sales_Data[[#This Row],[Unit Price]]</f>
        <v>428.05555555555554</v>
      </c>
      <c r="L596" s="1">
        <v>338.16388888888895</v>
      </c>
    </row>
    <row r="597" spans="1:12">
      <c r="A597" t="s">
        <v>620</v>
      </c>
      <c r="B597" s="2">
        <v>41045</v>
      </c>
      <c r="C597">
        <v>15</v>
      </c>
      <c r="D597" t="s">
        <v>2</v>
      </c>
      <c r="E597" t="s">
        <v>8168</v>
      </c>
      <c r="F597" t="s">
        <v>8025</v>
      </c>
      <c r="G597">
        <v>42</v>
      </c>
      <c r="H597">
        <v>6</v>
      </c>
      <c r="I597">
        <v>8</v>
      </c>
      <c r="J597" s="1">
        <v>434.01111111111112</v>
      </c>
      <c r="K597" s="1">
        <f>Sales_Data[[#This Row],[Order Quantity]]*Sales_Data[[#This Row],[Unit Price]]</f>
        <v>3472.088888888889</v>
      </c>
      <c r="L597" s="1">
        <v>203.98522222222221</v>
      </c>
    </row>
    <row r="598" spans="1:12">
      <c r="A598" t="s">
        <v>621</v>
      </c>
      <c r="B598" s="2">
        <v>41045</v>
      </c>
      <c r="C598">
        <v>14</v>
      </c>
      <c r="D598" t="s">
        <v>4</v>
      </c>
      <c r="E598" t="s">
        <v>8168</v>
      </c>
      <c r="F598" t="s">
        <v>8026</v>
      </c>
      <c r="G598">
        <v>39</v>
      </c>
      <c r="H598">
        <v>6</v>
      </c>
      <c r="I598">
        <v>1</v>
      </c>
      <c r="J598" s="1">
        <v>568.75555555555559</v>
      </c>
      <c r="K598" s="1">
        <f>Sales_Data[[#This Row],[Order Quantity]]*Sales_Data[[#This Row],[Unit Price]]</f>
        <v>568.75555555555559</v>
      </c>
      <c r="L598" s="1">
        <v>261.62755555555555</v>
      </c>
    </row>
    <row r="599" spans="1:12">
      <c r="A599" t="s">
        <v>622</v>
      </c>
      <c r="B599" s="2">
        <v>41046</v>
      </c>
      <c r="C599">
        <v>16</v>
      </c>
      <c r="D599" t="s">
        <v>4</v>
      </c>
      <c r="E599" t="s">
        <v>8168</v>
      </c>
      <c r="F599" t="s">
        <v>8025</v>
      </c>
      <c r="G599">
        <v>45</v>
      </c>
      <c r="H599">
        <v>7</v>
      </c>
      <c r="I599">
        <v>4</v>
      </c>
      <c r="J599" s="1">
        <v>679.67777777777781</v>
      </c>
      <c r="K599" s="1">
        <f>Sales_Data[[#This Row],[Order Quantity]]*Sales_Data[[#This Row],[Unit Price]]</f>
        <v>2718.7111111111112</v>
      </c>
      <c r="L599" s="1">
        <v>489.36799999999999</v>
      </c>
    </row>
    <row r="600" spans="1:12">
      <c r="A600" t="s">
        <v>623</v>
      </c>
      <c r="B600" s="2">
        <v>41046</v>
      </c>
      <c r="C600">
        <v>16</v>
      </c>
      <c r="D600" t="s">
        <v>2</v>
      </c>
      <c r="E600" t="s">
        <v>8168</v>
      </c>
      <c r="F600" t="s">
        <v>8025</v>
      </c>
      <c r="G600">
        <v>45</v>
      </c>
      <c r="H600">
        <v>7</v>
      </c>
      <c r="I600">
        <v>8</v>
      </c>
      <c r="J600" s="1">
        <v>113.90000000000002</v>
      </c>
      <c r="K600" s="1">
        <f>Sales_Data[[#This Row],[Order Quantity]]*Sales_Data[[#This Row],[Unit Price]]</f>
        <v>911.20000000000016</v>
      </c>
      <c r="L600" s="1">
        <v>94.537000000000006</v>
      </c>
    </row>
    <row r="601" spans="1:12">
      <c r="A601" t="s">
        <v>624</v>
      </c>
      <c r="B601" s="2">
        <v>41046</v>
      </c>
      <c r="C601">
        <v>7</v>
      </c>
      <c r="D601" t="s">
        <v>2</v>
      </c>
      <c r="E601" t="s">
        <v>8168</v>
      </c>
      <c r="F601" t="s">
        <v>8027</v>
      </c>
      <c r="G601">
        <v>18</v>
      </c>
      <c r="H601">
        <v>3</v>
      </c>
      <c r="I601">
        <v>4</v>
      </c>
      <c r="J601" s="1">
        <v>104.96666666666667</v>
      </c>
      <c r="K601" s="1">
        <f>Sales_Data[[#This Row],[Order Quantity]]*Sales_Data[[#This Row],[Unit Price]]</f>
        <v>419.86666666666667</v>
      </c>
      <c r="L601" s="1">
        <v>51.433666666666667</v>
      </c>
    </row>
    <row r="602" spans="1:12">
      <c r="A602" t="s">
        <v>625</v>
      </c>
      <c r="B602" s="2">
        <v>41046</v>
      </c>
      <c r="C602">
        <v>17</v>
      </c>
      <c r="D602" t="s">
        <v>4</v>
      </c>
      <c r="E602" t="s">
        <v>8168</v>
      </c>
      <c r="F602" t="s">
        <v>8025</v>
      </c>
      <c r="G602">
        <v>48</v>
      </c>
      <c r="H602">
        <v>7</v>
      </c>
      <c r="I602">
        <v>9</v>
      </c>
      <c r="J602" s="1">
        <v>113.90000000000002</v>
      </c>
      <c r="K602" s="1">
        <f>Sales_Data[[#This Row],[Order Quantity]]*Sales_Data[[#This Row],[Unit Price]]</f>
        <v>1025.1000000000001</v>
      </c>
      <c r="L602" s="1">
        <v>72.896000000000015</v>
      </c>
    </row>
    <row r="603" spans="1:12">
      <c r="A603" t="s">
        <v>626</v>
      </c>
      <c r="B603" s="2">
        <v>41046</v>
      </c>
      <c r="C603">
        <v>15</v>
      </c>
      <c r="D603" t="s">
        <v>2</v>
      </c>
      <c r="E603" t="s">
        <v>8168</v>
      </c>
      <c r="F603" t="s">
        <v>8025</v>
      </c>
      <c r="G603">
        <v>42</v>
      </c>
      <c r="H603">
        <v>6</v>
      </c>
      <c r="I603">
        <v>3</v>
      </c>
      <c r="J603" s="1">
        <v>428.8</v>
      </c>
      <c r="K603" s="1">
        <f>Sales_Data[[#This Row],[Order Quantity]]*Sales_Data[[#This Row],[Unit Price]]</f>
        <v>1286.4000000000001</v>
      </c>
      <c r="L603" s="1">
        <v>227.26400000000001</v>
      </c>
    </row>
    <row r="604" spans="1:12">
      <c r="A604" t="s">
        <v>627</v>
      </c>
      <c r="B604" s="2">
        <v>41047</v>
      </c>
      <c r="C604">
        <v>18</v>
      </c>
      <c r="D604" t="s">
        <v>4</v>
      </c>
      <c r="E604" t="s">
        <v>8168</v>
      </c>
      <c r="F604" t="s">
        <v>8025</v>
      </c>
      <c r="G604">
        <v>52</v>
      </c>
      <c r="H604">
        <v>8</v>
      </c>
      <c r="I604">
        <v>3</v>
      </c>
      <c r="J604" s="1">
        <v>21.588888888888889</v>
      </c>
      <c r="K604" s="1">
        <f>Sales_Data[[#This Row],[Order Quantity]]*Sales_Data[[#This Row],[Unit Price]]</f>
        <v>64.766666666666666</v>
      </c>
      <c r="L604" s="1">
        <v>10.146777777777778</v>
      </c>
    </row>
    <row r="605" spans="1:12">
      <c r="A605" t="s">
        <v>628</v>
      </c>
      <c r="B605" s="2">
        <v>41047</v>
      </c>
      <c r="C605">
        <v>5</v>
      </c>
      <c r="D605" t="s">
        <v>4</v>
      </c>
      <c r="E605" t="s">
        <v>8168</v>
      </c>
      <c r="F605" t="s">
        <v>8027</v>
      </c>
      <c r="G605">
        <v>13</v>
      </c>
      <c r="H605">
        <v>2</v>
      </c>
      <c r="I605">
        <v>3</v>
      </c>
      <c r="J605" s="1">
        <v>687.12222222222226</v>
      </c>
      <c r="K605" s="1">
        <f>Sales_Data[[#This Row],[Order Quantity]]*Sales_Data[[#This Row],[Unit Price]]</f>
        <v>2061.3666666666668</v>
      </c>
      <c r="L605" s="1">
        <v>515.3416666666667</v>
      </c>
    </row>
    <row r="606" spans="1:12">
      <c r="A606" t="s">
        <v>629</v>
      </c>
      <c r="B606" s="2">
        <v>41048</v>
      </c>
      <c r="C606">
        <v>8</v>
      </c>
      <c r="D606" t="s">
        <v>2</v>
      </c>
      <c r="E606" t="s">
        <v>8168</v>
      </c>
      <c r="F606" t="s">
        <v>8027</v>
      </c>
      <c r="G606">
        <v>21</v>
      </c>
      <c r="H606">
        <v>3</v>
      </c>
      <c r="I606">
        <v>2</v>
      </c>
      <c r="J606" s="1">
        <v>192.06666666666669</v>
      </c>
      <c r="K606" s="1">
        <f>Sales_Data[[#This Row],[Order Quantity]]*Sales_Data[[#This Row],[Unit Price]]</f>
        <v>384.13333333333338</v>
      </c>
      <c r="L606" s="1">
        <v>101.79533333333335</v>
      </c>
    </row>
    <row r="607" spans="1:12">
      <c r="A607" t="s">
        <v>630</v>
      </c>
      <c r="B607" s="2">
        <v>41048</v>
      </c>
      <c r="C607">
        <v>12</v>
      </c>
      <c r="D607" t="s">
        <v>4</v>
      </c>
      <c r="E607" t="s">
        <v>8168</v>
      </c>
      <c r="F607" t="s">
        <v>8026</v>
      </c>
      <c r="G607">
        <v>33</v>
      </c>
      <c r="H607">
        <v>5</v>
      </c>
      <c r="I607">
        <v>4</v>
      </c>
      <c r="J607" s="1">
        <v>103.47777777777779</v>
      </c>
      <c r="K607" s="1">
        <f>Sales_Data[[#This Row],[Order Quantity]]*Sales_Data[[#This Row],[Unit Price]]</f>
        <v>413.91111111111115</v>
      </c>
      <c r="L607" s="1">
        <v>85.88655555555556</v>
      </c>
    </row>
    <row r="608" spans="1:12">
      <c r="A608" t="s">
        <v>631</v>
      </c>
      <c r="B608" s="2">
        <v>41049</v>
      </c>
      <c r="C608">
        <v>8</v>
      </c>
      <c r="D608" t="s">
        <v>4</v>
      </c>
      <c r="E608" t="s">
        <v>8168</v>
      </c>
      <c r="F608" t="s">
        <v>8027</v>
      </c>
      <c r="G608">
        <v>21</v>
      </c>
      <c r="H608">
        <v>3</v>
      </c>
      <c r="I608">
        <v>8</v>
      </c>
      <c r="J608" s="1">
        <v>431.77777777777777</v>
      </c>
      <c r="K608" s="1">
        <f>Sales_Data[[#This Row],[Order Quantity]]*Sales_Data[[#This Row],[Unit Price]]</f>
        <v>3454.2222222222222</v>
      </c>
      <c r="L608" s="1">
        <v>310.88</v>
      </c>
    </row>
    <row r="609" spans="1:12">
      <c r="A609" t="s">
        <v>632</v>
      </c>
      <c r="B609" s="2">
        <v>41049</v>
      </c>
      <c r="C609">
        <v>5</v>
      </c>
      <c r="D609" t="s">
        <v>4</v>
      </c>
      <c r="E609" t="s">
        <v>8168</v>
      </c>
      <c r="F609" t="s">
        <v>8027</v>
      </c>
      <c r="G609">
        <v>12</v>
      </c>
      <c r="H609">
        <v>2</v>
      </c>
      <c r="I609">
        <v>7</v>
      </c>
      <c r="J609" s="1">
        <v>26.055555555555557</v>
      </c>
      <c r="K609" s="1">
        <f>Sales_Data[[#This Row],[Order Quantity]]*Sales_Data[[#This Row],[Unit Price]]</f>
        <v>182.38888888888891</v>
      </c>
      <c r="L609" s="1">
        <v>10.682777777777778</v>
      </c>
    </row>
    <row r="610" spans="1:12">
      <c r="A610" t="s">
        <v>633</v>
      </c>
      <c r="B610" s="2">
        <v>41049</v>
      </c>
      <c r="C610">
        <v>12</v>
      </c>
      <c r="D610" t="s">
        <v>2</v>
      </c>
      <c r="E610" t="s">
        <v>8168</v>
      </c>
      <c r="F610" t="s">
        <v>8026</v>
      </c>
      <c r="G610">
        <v>34</v>
      </c>
      <c r="H610">
        <v>5</v>
      </c>
      <c r="I610">
        <v>4</v>
      </c>
      <c r="J610" s="1">
        <v>442.20000000000005</v>
      </c>
      <c r="K610" s="1">
        <f>Sales_Data[[#This Row],[Order Quantity]]*Sales_Data[[#This Row],[Unit Price]]</f>
        <v>1768.8000000000002</v>
      </c>
      <c r="L610" s="1">
        <v>221.10000000000002</v>
      </c>
    </row>
    <row r="611" spans="1:12">
      <c r="A611" t="s">
        <v>634</v>
      </c>
      <c r="B611" s="2">
        <v>41049</v>
      </c>
      <c r="C611">
        <v>13</v>
      </c>
      <c r="D611" t="s">
        <v>2</v>
      </c>
      <c r="E611" t="s">
        <v>8168</v>
      </c>
      <c r="F611" t="s">
        <v>8026</v>
      </c>
      <c r="G611">
        <v>37</v>
      </c>
      <c r="H611">
        <v>6</v>
      </c>
      <c r="I611">
        <v>8</v>
      </c>
      <c r="J611" s="1">
        <v>372.9666666666667</v>
      </c>
      <c r="K611" s="1">
        <f>Sales_Data[[#This Row],[Order Quantity]]*Sales_Data[[#This Row],[Unit Price]]</f>
        <v>2983.7333333333336</v>
      </c>
      <c r="L611" s="1">
        <v>205.13166666666672</v>
      </c>
    </row>
    <row r="612" spans="1:12">
      <c r="A612" t="s">
        <v>635</v>
      </c>
      <c r="B612" s="2">
        <v>41049</v>
      </c>
      <c r="C612">
        <v>3</v>
      </c>
      <c r="D612" t="s">
        <v>4</v>
      </c>
      <c r="E612" t="s">
        <v>8168</v>
      </c>
      <c r="F612" t="s">
        <v>8027</v>
      </c>
      <c r="G612">
        <v>9</v>
      </c>
      <c r="H612">
        <v>2</v>
      </c>
      <c r="I612">
        <v>6</v>
      </c>
      <c r="J612" s="1">
        <v>279.91111111111115</v>
      </c>
      <c r="K612" s="1">
        <f>Sales_Data[[#This Row],[Order Quantity]]*Sales_Data[[#This Row],[Unit Price]]</f>
        <v>1679.4666666666669</v>
      </c>
      <c r="L612" s="1">
        <v>145.55377777777778</v>
      </c>
    </row>
    <row r="613" spans="1:12">
      <c r="A613" t="s">
        <v>636</v>
      </c>
      <c r="B613" s="2">
        <v>41050</v>
      </c>
      <c r="C613">
        <v>2</v>
      </c>
      <c r="D613" t="s">
        <v>4</v>
      </c>
      <c r="E613" t="s">
        <v>8168</v>
      </c>
      <c r="F613" t="s">
        <v>8027</v>
      </c>
      <c r="G613">
        <v>4</v>
      </c>
      <c r="H613">
        <v>1</v>
      </c>
      <c r="I613">
        <v>5</v>
      </c>
      <c r="J613" s="1">
        <v>93.055555555555557</v>
      </c>
      <c r="K613" s="1">
        <f>Sales_Data[[#This Row],[Order Quantity]]*Sales_Data[[#This Row],[Unit Price]]</f>
        <v>465.27777777777777</v>
      </c>
      <c r="L613" s="1">
        <v>51.180555555555564</v>
      </c>
    </row>
    <row r="614" spans="1:12">
      <c r="A614" t="s">
        <v>637</v>
      </c>
      <c r="B614" s="2">
        <v>41050</v>
      </c>
      <c r="C614">
        <v>13</v>
      </c>
      <c r="D614" t="s">
        <v>2</v>
      </c>
      <c r="E614" t="s">
        <v>8168</v>
      </c>
      <c r="F614" t="s">
        <v>8026</v>
      </c>
      <c r="G614">
        <v>37</v>
      </c>
      <c r="H614">
        <v>6</v>
      </c>
      <c r="I614">
        <v>4</v>
      </c>
      <c r="J614" s="1">
        <v>436.24444444444447</v>
      </c>
      <c r="K614" s="1">
        <f>Sales_Data[[#This Row],[Order Quantity]]*Sales_Data[[#This Row],[Unit Price]]</f>
        <v>1744.9777777777779</v>
      </c>
      <c r="L614" s="1">
        <v>283.55888888888893</v>
      </c>
    </row>
    <row r="615" spans="1:12">
      <c r="A615" t="s">
        <v>638</v>
      </c>
      <c r="B615" s="2">
        <v>41050</v>
      </c>
      <c r="C615">
        <v>17</v>
      </c>
      <c r="D615" t="s">
        <v>4</v>
      </c>
      <c r="E615" t="s">
        <v>8168</v>
      </c>
      <c r="F615" t="s">
        <v>8025</v>
      </c>
      <c r="G615">
        <v>49</v>
      </c>
      <c r="H615">
        <v>7</v>
      </c>
      <c r="I615">
        <v>4</v>
      </c>
      <c r="J615" s="1">
        <v>692.33333333333337</v>
      </c>
      <c r="K615" s="1">
        <f>Sales_Data[[#This Row],[Order Quantity]]*Sales_Data[[#This Row],[Unit Price]]</f>
        <v>2769.3333333333335</v>
      </c>
      <c r="L615" s="1">
        <v>533.09666666666669</v>
      </c>
    </row>
    <row r="616" spans="1:12">
      <c r="A616" t="s">
        <v>639</v>
      </c>
      <c r="B616" s="2">
        <v>41050</v>
      </c>
      <c r="C616">
        <v>13</v>
      </c>
      <c r="D616" t="s">
        <v>4</v>
      </c>
      <c r="E616" t="s">
        <v>8168</v>
      </c>
      <c r="F616" t="s">
        <v>8026</v>
      </c>
      <c r="G616">
        <v>38</v>
      </c>
      <c r="H616">
        <v>6</v>
      </c>
      <c r="I616">
        <v>3</v>
      </c>
      <c r="J616" s="1">
        <v>436.98888888888888</v>
      </c>
      <c r="K616" s="1">
        <f>Sales_Data[[#This Row],[Order Quantity]]*Sales_Data[[#This Row],[Unit Price]]</f>
        <v>1310.9666666666667</v>
      </c>
      <c r="L616" s="1">
        <v>319.00188888888886</v>
      </c>
    </row>
    <row r="617" spans="1:12">
      <c r="A617" t="s">
        <v>640</v>
      </c>
      <c r="B617" s="2">
        <v>41050</v>
      </c>
      <c r="C617">
        <v>9</v>
      </c>
      <c r="D617" t="s">
        <v>4</v>
      </c>
      <c r="E617" t="s">
        <v>8168</v>
      </c>
      <c r="F617" t="s">
        <v>8027</v>
      </c>
      <c r="G617">
        <v>25</v>
      </c>
      <c r="H617">
        <v>4</v>
      </c>
      <c r="I617">
        <v>1</v>
      </c>
      <c r="J617" s="1">
        <v>440.71111111111111</v>
      </c>
      <c r="K617" s="1">
        <f>Sales_Data[[#This Row],[Order Quantity]]*Sales_Data[[#This Row],[Unit Price]]</f>
        <v>440.71111111111111</v>
      </c>
      <c r="L617" s="1">
        <v>312.90488888888888</v>
      </c>
    </row>
    <row r="618" spans="1:12">
      <c r="A618" t="s">
        <v>641</v>
      </c>
      <c r="B618" s="2">
        <v>41051</v>
      </c>
      <c r="C618">
        <v>4</v>
      </c>
      <c r="D618" t="s">
        <v>4</v>
      </c>
      <c r="E618" t="s">
        <v>8168</v>
      </c>
      <c r="F618" t="s">
        <v>8027</v>
      </c>
      <c r="G618">
        <v>11</v>
      </c>
      <c r="H618">
        <v>2</v>
      </c>
      <c r="I618">
        <v>9</v>
      </c>
      <c r="J618" s="1">
        <v>254.60000000000002</v>
      </c>
      <c r="K618" s="1">
        <f>Sales_Data[[#This Row],[Order Quantity]]*Sales_Data[[#This Row],[Unit Price]]</f>
        <v>2291.4</v>
      </c>
      <c r="L618" s="1">
        <v>175.67400000000001</v>
      </c>
    </row>
    <row r="619" spans="1:12">
      <c r="A619" t="s">
        <v>642</v>
      </c>
      <c r="B619" s="2">
        <v>41051</v>
      </c>
      <c r="C619">
        <v>10</v>
      </c>
      <c r="D619" t="s">
        <v>4</v>
      </c>
      <c r="E619" t="s">
        <v>8168</v>
      </c>
      <c r="F619" t="s">
        <v>8026</v>
      </c>
      <c r="G619">
        <v>29</v>
      </c>
      <c r="H619">
        <v>4</v>
      </c>
      <c r="I619">
        <v>4</v>
      </c>
      <c r="J619" s="1">
        <v>408.70000000000005</v>
      </c>
      <c r="K619" s="1">
        <f>Sales_Data[[#This Row],[Order Quantity]]*Sales_Data[[#This Row],[Unit Price]]</f>
        <v>1634.8000000000002</v>
      </c>
      <c r="L619" s="1">
        <v>228.87200000000004</v>
      </c>
    </row>
    <row r="620" spans="1:12">
      <c r="A620" t="s">
        <v>643</v>
      </c>
      <c r="B620" s="2">
        <v>41051</v>
      </c>
      <c r="C620">
        <v>20</v>
      </c>
      <c r="D620" t="s">
        <v>2</v>
      </c>
      <c r="E620" t="s">
        <v>8168</v>
      </c>
      <c r="F620" t="s">
        <v>8028</v>
      </c>
      <c r="G620">
        <v>57</v>
      </c>
      <c r="H620">
        <v>8</v>
      </c>
      <c r="I620">
        <v>6</v>
      </c>
      <c r="J620" s="1">
        <v>444.43333333333334</v>
      </c>
      <c r="K620" s="1">
        <f>Sales_Data[[#This Row],[Order Quantity]]*Sales_Data[[#This Row],[Unit Price]]</f>
        <v>2666.6</v>
      </c>
      <c r="L620" s="1">
        <v>337.76933333333335</v>
      </c>
    </row>
    <row r="621" spans="1:12">
      <c r="A621" t="s">
        <v>644</v>
      </c>
      <c r="B621" s="2">
        <v>41051</v>
      </c>
      <c r="C621">
        <v>16</v>
      </c>
      <c r="D621" t="s">
        <v>3</v>
      </c>
      <c r="E621" t="s">
        <v>8168</v>
      </c>
      <c r="F621" t="s">
        <v>8025</v>
      </c>
      <c r="G621">
        <v>45</v>
      </c>
      <c r="H621">
        <v>7</v>
      </c>
      <c r="I621">
        <v>2</v>
      </c>
      <c r="J621" s="1">
        <v>110.17777777777778</v>
      </c>
      <c r="K621" s="1">
        <f>Sales_Data[[#This Row],[Order Quantity]]*Sales_Data[[#This Row],[Unit Price]]</f>
        <v>220.35555555555555</v>
      </c>
      <c r="L621" s="1">
        <v>63.903111111111102</v>
      </c>
    </row>
    <row r="622" spans="1:12">
      <c r="A622" t="s">
        <v>645</v>
      </c>
      <c r="B622" s="2">
        <v>41051</v>
      </c>
      <c r="C622">
        <v>8</v>
      </c>
      <c r="D622" t="s">
        <v>2</v>
      </c>
      <c r="E622" t="s">
        <v>8168</v>
      </c>
      <c r="F622" t="s">
        <v>8027</v>
      </c>
      <c r="G622">
        <v>23</v>
      </c>
      <c r="H622">
        <v>4</v>
      </c>
      <c r="I622">
        <v>4</v>
      </c>
      <c r="J622" s="1">
        <v>605.23333333333335</v>
      </c>
      <c r="K622" s="1">
        <f>Sales_Data[[#This Row],[Order Quantity]]*Sales_Data[[#This Row],[Unit Price]]</f>
        <v>2420.9333333333334</v>
      </c>
      <c r="L622" s="1">
        <v>472.08200000000005</v>
      </c>
    </row>
    <row r="623" spans="1:12">
      <c r="A623" t="s">
        <v>646</v>
      </c>
      <c r="B623" s="2">
        <v>41051</v>
      </c>
      <c r="C623">
        <v>10</v>
      </c>
      <c r="D623" t="s">
        <v>2</v>
      </c>
      <c r="E623" t="s">
        <v>8168</v>
      </c>
      <c r="F623" t="s">
        <v>8026</v>
      </c>
      <c r="G623">
        <v>29</v>
      </c>
      <c r="H623">
        <v>4</v>
      </c>
      <c r="I623">
        <v>2</v>
      </c>
      <c r="J623" s="1">
        <v>272.4666666666667</v>
      </c>
      <c r="K623" s="1">
        <f>Sales_Data[[#This Row],[Order Quantity]]*Sales_Data[[#This Row],[Unit Price]]</f>
        <v>544.93333333333339</v>
      </c>
      <c r="L623" s="1">
        <v>117.16066666666669</v>
      </c>
    </row>
    <row r="624" spans="1:12">
      <c r="A624" t="s">
        <v>647</v>
      </c>
      <c r="B624" s="2">
        <v>41052</v>
      </c>
      <c r="C624">
        <v>11</v>
      </c>
      <c r="D624" t="s">
        <v>3</v>
      </c>
      <c r="E624" t="s">
        <v>8168</v>
      </c>
      <c r="F624" t="s">
        <v>8026</v>
      </c>
      <c r="G624">
        <v>32</v>
      </c>
      <c r="H624">
        <v>5</v>
      </c>
      <c r="I624">
        <v>8</v>
      </c>
      <c r="J624" s="1">
        <v>110.92222222222223</v>
      </c>
      <c r="K624" s="1">
        <f>Sales_Data[[#This Row],[Order Quantity]]*Sales_Data[[#This Row],[Unit Price]]</f>
        <v>887.37777777777785</v>
      </c>
      <c r="L624" s="1">
        <v>52.13344444444445</v>
      </c>
    </row>
    <row r="625" spans="1:12">
      <c r="A625" t="s">
        <v>648</v>
      </c>
      <c r="B625" s="2">
        <v>41052</v>
      </c>
      <c r="C625">
        <v>14</v>
      </c>
      <c r="D625" t="s">
        <v>4</v>
      </c>
      <c r="E625" t="s">
        <v>8168</v>
      </c>
      <c r="F625" t="s">
        <v>8026</v>
      </c>
      <c r="G625">
        <v>40</v>
      </c>
      <c r="H625">
        <v>6</v>
      </c>
      <c r="I625">
        <v>9</v>
      </c>
      <c r="J625" s="1">
        <v>145.91111111111113</v>
      </c>
      <c r="K625" s="1">
        <f>Sales_Data[[#This Row],[Order Quantity]]*Sales_Data[[#This Row],[Unit Price]]</f>
        <v>1313.2</v>
      </c>
      <c r="L625" s="1">
        <v>64.200888888888883</v>
      </c>
    </row>
    <row r="626" spans="1:12">
      <c r="A626" t="s">
        <v>649</v>
      </c>
      <c r="B626" s="2">
        <v>41052</v>
      </c>
      <c r="C626">
        <v>1</v>
      </c>
      <c r="D626" t="s">
        <v>4</v>
      </c>
      <c r="E626" t="s">
        <v>8168</v>
      </c>
      <c r="F626" t="s">
        <v>8027</v>
      </c>
      <c r="G626">
        <v>3</v>
      </c>
      <c r="H626">
        <v>1</v>
      </c>
      <c r="I626">
        <v>8</v>
      </c>
      <c r="J626" s="1">
        <v>279.16666666666669</v>
      </c>
      <c r="K626" s="1">
        <f>Sales_Data[[#This Row],[Order Quantity]]*Sales_Data[[#This Row],[Unit Price]]</f>
        <v>2233.3333333333335</v>
      </c>
      <c r="L626" s="1">
        <v>184.25</v>
      </c>
    </row>
    <row r="627" spans="1:12">
      <c r="A627" t="s">
        <v>650</v>
      </c>
      <c r="B627" s="2">
        <v>41052</v>
      </c>
      <c r="C627">
        <v>13</v>
      </c>
      <c r="D627" t="s">
        <v>2</v>
      </c>
      <c r="E627" t="s">
        <v>8168</v>
      </c>
      <c r="F627" t="s">
        <v>8026</v>
      </c>
      <c r="G627">
        <v>38</v>
      </c>
      <c r="H627">
        <v>6</v>
      </c>
      <c r="I627">
        <v>3</v>
      </c>
      <c r="J627" s="1">
        <v>594.06666666666672</v>
      </c>
      <c r="K627" s="1">
        <f>Sales_Data[[#This Row],[Order Quantity]]*Sales_Data[[#This Row],[Unit Price]]</f>
        <v>1782.2000000000003</v>
      </c>
      <c r="L627" s="1">
        <v>392.08400000000006</v>
      </c>
    </row>
    <row r="628" spans="1:12">
      <c r="A628" t="s">
        <v>651</v>
      </c>
      <c r="B628" s="2">
        <v>41052</v>
      </c>
      <c r="C628">
        <v>18</v>
      </c>
      <c r="D628" t="s">
        <v>2</v>
      </c>
      <c r="E628" t="s">
        <v>8168</v>
      </c>
      <c r="F628" t="s">
        <v>8025</v>
      </c>
      <c r="G628">
        <v>53</v>
      </c>
      <c r="H628">
        <v>8</v>
      </c>
      <c r="I628">
        <v>5</v>
      </c>
      <c r="J628" s="1">
        <v>402</v>
      </c>
      <c r="K628" s="1">
        <f>Sales_Data[[#This Row],[Order Quantity]]*Sales_Data[[#This Row],[Unit Price]]</f>
        <v>2010</v>
      </c>
      <c r="L628" s="1">
        <v>277.37999999999994</v>
      </c>
    </row>
    <row r="629" spans="1:12">
      <c r="A629" t="s">
        <v>652</v>
      </c>
      <c r="B629" s="2">
        <v>41052</v>
      </c>
      <c r="C629">
        <v>7</v>
      </c>
      <c r="D629" t="s">
        <v>4</v>
      </c>
      <c r="E629" t="s">
        <v>8168</v>
      </c>
      <c r="F629" t="s">
        <v>8027</v>
      </c>
      <c r="G629">
        <v>20</v>
      </c>
      <c r="H629">
        <v>3</v>
      </c>
      <c r="I629">
        <v>5</v>
      </c>
      <c r="J629" s="1">
        <v>208.44444444444446</v>
      </c>
      <c r="K629" s="1">
        <f>Sales_Data[[#This Row],[Order Quantity]]*Sales_Data[[#This Row],[Unit Price]]</f>
        <v>1042.2222222222222</v>
      </c>
      <c r="L629" s="1">
        <v>166.75555555555559</v>
      </c>
    </row>
    <row r="630" spans="1:12">
      <c r="A630" t="s">
        <v>653</v>
      </c>
      <c r="B630" s="2">
        <v>41052</v>
      </c>
      <c r="C630">
        <v>3</v>
      </c>
      <c r="D630" t="s">
        <v>2</v>
      </c>
      <c r="E630" t="s">
        <v>8168</v>
      </c>
      <c r="F630" t="s">
        <v>8027</v>
      </c>
      <c r="G630">
        <v>7</v>
      </c>
      <c r="H630">
        <v>1</v>
      </c>
      <c r="I630">
        <v>1</v>
      </c>
      <c r="J630" s="1">
        <v>28.288888888888888</v>
      </c>
      <c r="K630" s="1">
        <f>Sales_Data[[#This Row],[Order Quantity]]*Sales_Data[[#This Row],[Unit Price]]</f>
        <v>28.288888888888888</v>
      </c>
      <c r="L630" s="1">
        <v>22.348222222222223</v>
      </c>
    </row>
    <row r="631" spans="1:12">
      <c r="A631" t="s">
        <v>654</v>
      </c>
      <c r="B631" s="2">
        <v>41053</v>
      </c>
      <c r="C631">
        <v>9</v>
      </c>
      <c r="D631" t="s">
        <v>2</v>
      </c>
      <c r="E631" t="s">
        <v>8168</v>
      </c>
      <c r="F631" t="s">
        <v>8027</v>
      </c>
      <c r="G631">
        <v>25</v>
      </c>
      <c r="H631">
        <v>4</v>
      </c>
      <c r="I631">
        <v>9</v>
      </c>
      <c r="J631" s="1">
        <v>425.07777777777778</v>
      </c>
      <c r="K631" s="1">
        <f>Sales_Data[[#This Row],[Order Quantity]]*Sales_Data[[#This Row],[Unit Price]]</f>
        <v>3825.7</v>
      </c>
      <c r="L631" s="1">
        <v>170.03111111111113</v>
      </c>
    </row>
    <row r="632" spans="1:12">
      <c r="A632" t="s">
        <v>655</v>
      </c>
      <c r="B632" s="2">
        <v>41053</v>
      </c>
      <c r="C632">
        <v>16</v>
      </c>
      <c r="D632" t="s">
        <v>4</v>
      </c>
      <c r="E632" t="s">
        <v>8168</v>
      </c>
      <c r="F632" t="s">
        <v>8025</v>
      </c>
      <c r="G632">
        <v>45</v>
      </c>
      <c r="H632">
        <v>7</v>
      </c>
      <c r="I632">
        <v>7</v>
      </c>
      <c r="J632" s="1">
        <v>250.13333333333335</v>
      </c>
      <c r="K632" s="1">
        <f>Sales_Data[[#This Row],[Order Quantity]]*Sales_Data[[#This Row],[Unit Price]]</f>
        <v>1750.9333333333334</v>
      </c>
      <c r="L632" s="1">
        <v>180.096</v>
      </c>
    </row>
    <row r="633" spans="1:12">
      <c r="A633" t="s">
        <v>656</v>
      </c>
      <c r="B633" s="2">
        <v>41053</v>
      </c>
      <c r="C633">
        <v>8</v>
      </c>
      <c r="D633" t="s">
        <v>4</v>
      </c>
      <c r="E633" t="s">
        <v>8168</v>
      </c>
      <c r="F633" t="s">
        <v>8027</v>
      </c>
      <c r="G633">
        <v>21</v>
      </c>
      <c r="H633">
        <v>3</v>
      </c>
      <c r="I633">
        <v>2</v>
      </c>
      <c r="J633" s="1">
        <v>445.92222222222222</v>
      </c>
      <c r="K633" s="1">
        <f>Sales_Data[[#This Row],[Order Quantity]]*Sales_Data[[#This Row],[Unit Price]]</f>
        <v>891.84444444444443</v>
      </c>
      <c r="L633" s="1">
        <v>343.36011111111111</v>
      </c>
    </row>
    <row r="634" spans="1:12">
      <c r="A634" t="s">
        <v>657</v>
      </c>
      <c r="B634" s="2">
        <v>41053</v>
      </c>
      <c r="C634">
        <v>9</v>
      </c>
      <c r="D634" t="s">
        <v>3</v>
      </c>
      <c r="E634" t="s">
        <v>8168</v>
      </c>
      <c r="F634" t="s">
        <v>8027</v>
      </c>
      <c r="G634">
        <v>24</v>
      </c>
      <c r="H634">
        <v>4</v>
      </c>
      <c r="I634">
        <v>7</v>
      </c>
      <c r="J634" s="1">
        <v>119.11111111111111</v>
      </c>
      <c r="K634" s="1">
        <f>Sales_Data[[#This Row],[Order Quantity]]*Sales_Data[[#This Row],[Unit Price]]</f>
        <v>833.77777777777783</v>
      </c>
      <c r="L634" s="1">
        <v>92.90666666666668</v>
      </c>
    </row>
    <row r="635" spans="1:12">
      <c r="A635" t="s">
        <v>658</v>
      </c>
      <c r="B635" s="2">
        <v>41053</v>
      </c>
      <c r="C635">
        <v>15</v>
      </c>
      <c r="D635" t="s">
        <v>3</v>
      </c>
      <c r="E635" t="s">
        <v>8168</v>
      </c>
      <c r="F635" t="s">
        <v>8025</v>
      </c>
      <c r="G635">
        <v>44</v>
      </c>
      <c r="H635">
        <v>6</v>
      </c>
      <c r="I635">
        <v>3</v>
      </c>
      <c r="J635" s="1">
        <v>273.21111111111111</v>
      </c>
      <c r="K635" s="1">
        <f>Sales_Data[[#This Row],[Order Quantity]]*Sales_Data[[#This Row],[Unit Price]]</f>
        <v>819.63333333333333</v>
      </c>
      <c r="L635" s="1">
        <v>232.22944444444445</v>
      </c>
    </row>
    <row r="636" spans="1:12">
      <c r="A636" t="s">
        <v>659</v>
      </c>
      <c r="B636" s="2">
        <v>41054</v>
      </c>
      <c r="C636">
        <v>9</v>
      </c>
      <c r="D636" t="s">
        <v>3</v>
      </c>
      <c r="E636" t="s">
        <v>8168</v>
      </c>
      <c r="F636" t="s">
        <v>8027</v>
      </c>
      <c r="G636">
        <v>26</v>
      </c>
      <c r="H636">
        <v>4</v>
      </c>
      <c r="I636">
        <v>4</v>
      </c>
      <c r="J636" s="1">
        <v>201</v>
      </c>
      <c r="K636" s="1">
        <f>Sales_Data[[#This Row],[Order Quantity]]*Sales_Data[[#This Row],[Unit Price]]</f>
        <v>804</v>
      </c>
      <c r="L636" s="1">
        <v>112.56</v>
      </c>
    </row>
    <row r="637" spans="1:12">
      <c r="A637" t="s">
        <v>660</v>
      </c>
      <c r="B637" s="2">
        <v>41054</v>
      </c>
      <c r="C637">
        <v>15</v>
      </c>
      <c r="D637" t="s">
        <v>4</v>
      </c>
      <c r="E637" t="s">
        <v>8168</v>
      </c>
      <c r="F637" t="s">
        <v>8025</v>
      </c>
      <c r="G637">
        <v>42</v>
      </c>
      <c r="H637">
        <v>6</v>
      </c>
      <c r="I637">
        <v>4</v>
      </c>
      <c r="J637" s="1">
        <v>192.06666666666669</v>
      </c>
      <c r="K637" s="1">
        <f>Sales_Data[[#This Row],[Order Quantity]]*Sales_Data[[#This Row],[Unit Price]]</f>
        <v>768.26666666666677</v>
      </c>
      <c r="L637" s="1">
        <v>128.68466666666669</v>
      </c>
    </row>
    <row r="638" spans="1:12">
      <c r="A638" t="s">
        <v>661</v>
      </c>
      <c r="B638" s="2">
        <v>41054</v>
      </c>
      <c r="C638">
        <v>11</v>
      </c>
      <c r="D638" t="s">
        <v>4</v>
      </c>
      <c r="E638" t="s">
        <v>8168</v>
      </c>
      <c r="F638" t="s">
        <v>8026</v>
      </c>
      <c r="G638">
        <v>30</v>
      </c>
      <c r="H638">
        <v>5</v>
      </c>
      <c r="I638">
        <v>7</v>
      </c>
      <c r="J638" s="1">
        <v>413.16666666666669</v>
      </c>
      <c r="K638" s="1">
        <f>Sales_Data[[#This Row],[Order Quantity]]*Sales_Data[[#This Row],[Unit Price]]</f>
        <v>2892.166666666667</v>
      </c>
      <c r="L638" s="1">
        <v>297.47999999999996</v>
      </c>
    </row>
    <row r="639" spans="1:12">
      <c r="A639" t="s">
        <v>662</v>
      </c>
      <c r="B639" s="2">
        <v>41054</v>
      </c>
      <c r="C639">
        <v>4</v>
      </c>
      <c r="D639" t="s">
        <v>4</v>
      </c>
      <c r="E639" t="s">
        <v>8168</v>
      </c>
      <c r="F639" t="s">
        <v>8027</v>
      </c>
      <c r="G639">
        <v>11</v>
      </c>
      <c r="H639">
        <v>2</v>
      </c>
      <c r="I639">
        <v>3</v>
      </c>
      <c r="J639" s="1">
        <v>20.100000000000001</v>
      </c>
      <c r="K639" s="1">
        <f>Sales_Data[[#This Row],[Order Quantity]]*Sales_Data[[#This Row],[Unit Price]]</f>
        <v>60.300000000000004</v>
      </c>
      <c r="L639" s="1">
        <v>16.683</v>
      </c>
    </row>
    <row r="640" spans="1:12">
      <c r="A640" t="s">
        <v>663</v>
      </c>
      <c r="B640" s="2">
        <v>41054</v>
      </c>
      <c r="C640">
        <v>6</v>
      </c>
      <c r="D640" t="s">
        <v>2</v>
      </c>
      <c r="E640" t="s">
        <v>8168</v>
      </c>
      <c r="F640" t="s">
        <v>8027</v>
      </c>
      <c r="G640">
        <v>17</v>
      </c>
      <c r="H640">
        <v>3</v>
      </c>
      <c r="I640">
        <v>6</v>
      </c>
      <c r="J640" s="1">
        <v>437.73333333333335</v>
      </c>
      <c r="K640" s="1">
        <f>Sales_Data[[#This Row],[Order Quantity]]*Sales_Data[[#This Row],[Unit Price]]</f>
        <v>2626.4</v>
      </c>
      <c r="L640" s="1">
        <v>363.31866666666667</v>
      </c>
    </row>
    <row r="641" spans="1:12">
      <c r="A641" t="s">
        <v>664</v>
      </c>
      <c r="B641" s="2">
        <v>41054</v>
      </c>
      <c r="C641">
        <v>2</v>
      </c>
      <c r="D641" t="s">
        <v>2</v>
      </c>
      <c r="E641" t="s">
        <v>8168</v>
      </c>
      <c r="F641" t="s">
        <v>8027</v>
      </c>
      <c r="G641">
        <v>6</v>
      </c>
      <c r="H641">
        <v>1</v>
      </c>
      <c r="I641">
        <v>4</v>
      </c>
      <c r="J641" s="1">
        <v>207.7</v>
      </c>
      <c r="K641" s="1">
        <f>Sales_Data[[#This Row],[Order Quantity]]*Sales_Data[[#This Row],[Unit Price]]</f>
        <v>830.8</v>
      </c>
      <c r="L641" s="1">
        <v>132.928</v>
      </c>
    </row>
    <row r="642" spans="1:12">
      <c r="A642" t="s">
        <v>665</v>
      </c>
      <c r="B642" s="2">
        <v>41054</v>
      </c>
      <c r="C642">
        <v>20</v>
      </c>
      <c r="D642" t="s">
        <v>4</v>
      </c>
      <c r="E642" t="s">
        <v>8168</v>
      </c>
      <c r="F642" t="s">
        <v>8028</v>
      </c>
      <c r="G642">
        <v>57</v>
      </c>
      <c r="H642">
        <v>8</v>
      </c>
      <c r="I642">
        <v>1</v>
      </c>
      <c r="J642" s="1">
        <v>96.033333333333346</v>
      </c>
      <c r="K642" s="1">
        <f>Sales_Data[[#This Row],[Order Quantity]]*Sales_Data[[#This Row],[Unit Price]]</f>
        <v>96.033333333333346</v>
      </c>
      <c r="L642" s="1">
        <v>76.826666666666668</v>
      </c>
    </row>
    <row r="643" spans="1:12">
      <c r="A643" t="s">
        <v>666</v>
      </c>
      <c r="B643" s="2">
        <v>41055</v>
      </c>
      <c r="C643">
        <v>6</v>
      </c>
      <c r="D643" t="s">
        <v>4</v>
      </c>
      <c r="E643" t="s">
        <v>8168</v>
      </c>
      <c r="F643" t="s">
        <v>8027</v>
      </c>
      <c r="G643">
        <v>17</v>
      </c>
      <c r="H643">
        <v>3</v>
      </c>
      <c r="I643">
        <v>1</v>
      </c>
      <c r="J643" s="1">
        <v>122.08888888888889</v>
      </c>
      <c r="K643" s="1">
        <f>Sales_Data[[#This Row],[Order Quantity]]*Sales_Data[[#This Row],[Unit Price]]</f>
        <v>122.08888888888889</v>
      </c>
      <c r="L643" s="1">
        <v>92.787555555555556</v>
      </c>
    </row>
    <row r="644" spans="1:12">
      <c r="A644" t="s">
        <v>667</v>
      </c>
      <c r="B644" s="2">
        <v>41055</v>
      </c>
      <c r="C644">
        <v>13</v>
      </c>
      <c r="D644" t="s">
        <v>4</v>
      </c>
      <c r="E644" t="s">
        <v>8168</v>
      </c>
      <c r="F644" t="s">
        <v>8026</v>
      </c>
      <c r="G644">
        <v>36</v>
      </c>
      <c r="H644">
        <v>5</v>
      </c>
      <c r="I644">
        <v>9</v>
      </c>
      <c r="J644" s="1">
        <v>427.31111111111113</v>
      </c>
      <c r="K644" s="1">
        <f>Sales_Data[[#This Row],[Order Quantity]]*Sales_Data[[#This Row],[Unit Price]]</f>
        <v>3845.8</v>
      </c>
      <c r="L644" s="1">
        <v>303.39088888888887</v>
      </c>
    </row>
    <row r="645" spans="1:12">
      <c r="A645" t="s">
        <v>668</v>
      </c>
      <c r="B645" s="2">
        <v>41055</v>
      </c>
      <c r="C645">
        <v>7</v>
      </c>
      <c r="D645" t="s">
        <v>3</v>
      </c>
      <c r="E645" t="s">
        <v>8168</v>
      </c>
      <c r="F645" t="s">
        <v>8027</v>
      </c>
      <c r="G645">
        <v>18</v>
      </c>
      <c r="H645">
        <v>3</v>
      </c>
      <c r="I645">
        <v>6</v>
      </c>
      <c r="J645" s="1">
        <v>582.90000000000009</v>
      </c>
      <c r="K645" s="1">
        <f>Sales_Data[[#This Row],[Order Quantity]]*Sales_Data[[#This Row],[Unit Price]]</f>
        <v>3497.4000000000005</v>
      </c>
      <c r="L645" s="1">
        <v>431.346</v>
      </c>
    </row>
    <row r="646" spans="1:12">
      <c r="A646" t="s">
        <v>669</v>
      </c>
      <c r="B646" s="2">
        <v>41055</v>
      </c>
      <c r="C646">
        <v>18</v>
      </c>
      <c r="D646" t="s">
        <v>3</v>
      </c>
      <c r="E646" t="s">
        <v>8168</v>
      </c>
      <c r="F646" t="s">
        <v>8025</v>
      </c>
      <c r="G646">
        <v>50</v>
      </c>
      <c r="H646">
        <v>7</v>
      </c>
      <c r="I646">
        <v>5</v>
      </c>
      <c r="J646" s="1">
        <v>84.866666666666674</v>
      </c>
      <c r="K646" s="1">
        <f>Sales_Data[[#This Row],[Order Quantity]]*Sales_Data[[#This Row],[Unit Price]]</f>
        <v>424.33333333333337</v>
      </c>
      <c r="L646" s="1">
        <v>44.979333333333344</v>
      </c>
    </row>
    <row r="647" spans="1:12">
      <c r="A647" t="s">
        <v>670</v>
      </c>
      <c r="B647" s="2">
        <v>41055</v>
      </c>
      <c r="C647">
        <v>7</v>
      </c>
      <c r="D647" t="s">
        <v>3</v>
      </c>
      <c r="E647" t="s">
        <v>8168</v>
      </c>
      <c r="F647" t="s">
        <v>8027</v>
      </c>
      <c r="G647">
        <v>19</v>
      </c>
      <c r="H647">
        <v>3</v>
      </c>
      <c r="I647">
        <v>8</v>
      </c>
      <c r="J647" s="1">
        <v>424.33333333333331</v>
      </c>
      <c r="K647" s="1">
        <f>Sales_Data[[#This Row],[Order Quantity]]*Sales_Data[[#This Row],[Unit Price]]</f>
        <v>3394.6666666666665</v>
      </c>
      <c r="L647" s="1">
        <v>297.0333333333333</v>
      </c>
    </row>
    <row r="648" spans="1:12">
      <c r="A648" t="s">
        <v>671</v>
      </c>
      <c r="B648" s="2">
        <v>41055</v>
      </c>
      <c r="C648">
        <v>16</v>
      </c>
      <c r="D648" t="s">
        <v>2</v>
      </c>
      <c r="E648" t="s">
        <v>8168</v>
      </c>
      <c r="F648" t="s">
        <v>8025</v>
      </c>
      <c r="G648">
        <v>47</v>
      </c>
      <c r="H648">
        <v>7</v>
      </c>
      <c r="I648">
        <v>8</v>
      </c>
      <c r="J648" s="1">
        <v>269.48888888888888</v>
      </c>
      <c r="K648" s="1">
        <f>Sales_Data[[#This Row],[Order Quantity]]*Sales_Data[[#This Row],[Unit Price]]</f>
        <v>2155.911111111111</v>
      </c>
      <c r="L648" s="1">
        <v>223.67577777777777</v>
      </c>
    </row>
    <row r="649" spans="1:12">
      <c r="A649" t="s">
        <v>672</v>
      </c>
      <c r="B649" s="2">
        <v>41055</v>
      </c>
      <c r="C649">
        <v>4</v>
      </c>
      <c r="D649" t="s">
        <v>4</v>
      </c>
      <c r="E649" t="s">
        <v>8168</v>
      </c>
      <c r="F649" t="s">
        <v>8027</v>
      </c>
      <c r="G649">
        <v>11</v>
      </c>
      <c r="H649">
        <v>2</v>
      </c>
      <c r="I649">
        <v>9</v>
      </c>
      <c r="J649" s="1">
        <v>146.65555555555557</v>
      </c>
      <c r="K649" s="1">
        <f>Sales_Data[[#This Row],[Order Quantity]]*Sales_Data[[#This Row],[Unit Price]]</f>
        <v>1319.9</v>
      </c>
      <c r="L649" s="1">
        <v>98.259222222222235</v>
      </c>
    </row>
    <row r="650" spans="1:12">
      <c r="A650" t="s">
        <v>673</v>
      </c>
      <c r="B650" s="2">
        <v>41056</v>
      </c>
      <c r="C650">
        <v>7</v>
      </c>
      <c r="D650" t="s">
        <v>2</v>
      </c>
      <c r="E650" t="s">
        <v>8168</v>
      </c>
      <c r="F650" t="s">
        <v>8027</v>
      </c>
      <c r="G650">
        <v>18</v>
      </c>
      <c r="H650">
        <v>3</v>
      </c>
      <c r="I650">
        <v>1</v>
      </c>
      <c r="J650" s="1">
        <v>125.06666666666668</v>
      </c>
      <c r="K650" s="1">
        <f>Sales_Data[[#This Row],[Order Quantity]]*Sales_Data[[#This Row],[Unit Price]]</f>
        <v>125.06666666666668</v>
      </c>
      <c r="L650" s="1">
        <v>58.781333333333336</v>
      </c>
    </row>
    <row r="651" spans="1:12">
      <c r="A651" t="s">
        <v>674</v>
      </c>
      <c r="B651" s="2">
        <v>41056</v>
      </c>
      <c r="C651">
        <v>2</v>
      </c>
      <c r="D651" t="s">
        <v>2</v>
      </c>
      <c r="E651" t="s">
        <v>8168</v>
      </c>
      <c r="F651" t="s">
        <v>8027</v>
      </c>
      <c r="G651">
        <v>5</v>
      </c>
      <c r="H651">
        <v>1</v>
      </c>
      <c r="I651">
        <v>6</v>
      </c>
      <c r="J651" s="1">
        <v>702.01111111111118</v>
      </c>
      <c r="K651" s="1">
        <f>Sales_Data[[#This Row],[Order Quantity]]*Sales_Data[[#This Row],[Unit Price]]</f>
        <v>4212.0666666666675</v>
      </c>
      <c r="L651" s="1">
        <v>287.82455555555555</v>
      </c>
    </row>
    <row r="652" spans="1:12">
      <c r="A652" t="s">
        <v>675</v>
      </c>
      <c r="B652" s="2">
        <v>41056</v>
      </c>
      <c r="C652">
        <v>10</v>
      </c>
      <c r="D652" t="s">
        <v>3</v>
      </c>
      <c r="E652" t="s">
        <v>8168</v>
      </c>
      <c r="F652" t="s">
        <v>8026</v>
      </c>
      <c r="G652">
        <v>29</v>
      </c>
      <c r="H652">
        <v>4</v>
      </c>
      <c r="I652">
        <v>7</v>
      </c>
      <c r="J652" s="1">
        <v>360.31111111111113</v>
      </c>
      <c r="K652" s="1">
        <f>Sales_Data[[#This Row],[Order Quantity]]*Sales_Data[[#This Row],[Unit Price]]</f>
        <v>2522.1777777777779</v>
      </c>
      <c r="L652" s="1">
        <v>162.14000000000001</v>
      </c>
    </row>
    <row r="653" spans="1:12">
      <c r="A653" t="s">
        <v>676</v>
      </c>
      <c r="B653" s="2">
        <v>41056</v>
      </c>
      <c r="C653">
        <v>10</v>
      </c>
      <c r="D653" t="s">
        <v>2</v>
      </c>
      <c r="E653" t="s">
        <v>8168</v>
      </c>
      <c r="F653" t="s">
        <v>8027</v>
      </c>
      <c r="G653">
        <v>27</v>
      </c>
      <c r="H653">
        <v>4</v>
      </c>
      <c r="I653">
        <v>4</v>
      </c>
      <c r="J653" s="1">
        <v>215.14444444444445</v>
      </c>
      <c r="K653" s="1">
        <f>Sales_Data[[#This Row],[Order Quantity]]*Sales_Data[[#This Row],[Unit Price]]</f>
        <v>860.57777777777778</v>
      </c>
      <c r="L653" s="1">
        <v>126.93522222222221</v>
      </c>
    </row>
    <row r="654" spans="1:12">
      <c r="A654" t="s">
        <v>677</v>
      </c>
      <c r="B654" s="2">
        <v>41056</v>
      </c>
      <c r="C654">
        <v>12</v>
      </c>
      <c r="D654" t="s">
        <v>4</v>
      </c>
      <c r="E654" t="s">
        <v>8168</v>
      </c>
      <c r="F654" t="s">
        <v>8026</v>
      </c>
      <c r="G654">
        <v>35</v>
      </c>
      <c r="H654">
        <v>5</v>
      </c>
      <c r="I654">
        <v>3</v>
      </c>
      <c r="J654" s="1">
        <v>438.47777777777782</v>
      </c>
      <c r="K654" s="1">
        <f>Sales_Data[[#This Row],[Order Quantity]]*Sales_Data[[#This Row],[Unit Price]]</f>
        <v>1315.4333333333334</v>
      </c>
      <c r="L654" s="1">
        <v>337.62788888888895</v>
      </c>
    </row>
    <row r="655" spans="1:12">
      <c r="A655" t="s">
        <v>678</v>
      </c>
      <c r="B655" s="2">
        <v>41057</v>
      </c>
      <c r="C655">
        <v>1</v>
      </c>
      <c r="D655" t="s">
        <v>4</v>
      </c>
      <c r="E655" t="s">
        <v>8168</v>
      </c>
      <c r="F655" t="s">
        <v>8027</v>
      </c>
      <c r="G655">
        <v>2</v>
      </c>
      <c r="H655">
        <v>1</v>
      </c>
      <c r="I655">
        <v>1</v>
      </c>
      <c r="J655" s="1">
        <v>119.85555555555555</v>
      </c>
      <c r="K655" s="1">
        <f>Sales_Data[[#This Row],[Order Quantity]]*Sales_Data[[#This Row],[Unit Price]]</f>
        <v>119.85555555555555</v>
      </c>
      <c r="L655" s="1">
        <v>49.140777777777778</v>
      </c>
    </row>
    <row r="656" spans="1:12">
      <c r="A656" t="s">
        <v>679</v>
      </c>
      <c r="B656" s="2">
        <v>41057</v>
      </c>
      <c r="C656">
        <v>7</v>
      </c>
      <c r="D656" t="s">
        <v>4</v>
      </c>
      <c r="E656" t="s">
        <v>8168</v>
      </c>
      <c r="F656" t="s">
        <v>8027</v>
      </c>
      <c r="G656">
        <v>19</v>
      </c>
      <c r="H656">
        <v>3</v>
      </c>
      <c r="I656">
        <v>1</v>
      </c>
      <c r="J656" s="1">
        <v>620.86666666666667</v>
      </c>
      <c r="K656" s="1">
        <f>Sales_Data[[#This Row],[Order Quantity]]*Sales_Data[[#This Row],[Unit Price]]</f>
        <v>620.86666666666667</v>
      </c>
      <c r="L656" s="1">
        <v>440.81533333333329</v>
      </c>
    </row>
    <row r="657" spans="1:12">
      <c r="A657" t="s">
        <v>680</v>
      </c>
      <c r="B657" s="2">
        <v>41057</v>
      </c>
      <c r="C657">
        <v>3</v>
      </c>
      <c r="D657" t="s">
        <v>4</v>
      </c>
      <c r="E657" t="s">
        <v>8168</v>
      </c>
      <c r="F657" t="s">
        <v>8027</v>
      </c>
      <c r="G657">
        <v>8</v>
      </c>
      <c r="H657">
        <v>2</v>
      </c>
      <c r="I657">
        <v>6</v>
      </c>
      <c r="J657" s="1">
        <v>345.42222222222222</v>
      </c>
      <c r="K657" s="1">
        <f>Sales_Data[[#This Row],[Order Quantity]]*Sales_Data[[#This Row],[Unit Price]]</f>
        <v>2072.5333333333333</v>
      </c>
      <c r="L657" s="1">
        <v>210.70755555555559</v>
      </c>
    </row>
    <row r="658" spans="1:12">
      <c r="A658" t="s">
        <v>681</v>
      </c>
      <c r="B658" s="2">
        <v>41057</v>
      </c>
      <c r="C658">
        <v>7</v>
      </c>
      <c r="D658" t="s">
        <v>2</v>
      </c>
      <c r="E658" t="s">
        <v>8168</v>
      </c>
      <c r="F658" t="s">
        <v>8027</v>
      </c>
      <c r="G658">
        <v>19</v>
      </c>
      <c r="H658">
        <v>3</v>
      </c>
      <c r="I658">
        <v>2</v>
      </c>
      <c r="J658" s="1">
        <v>96.777777777777771</v>
      </c>
      <c r="K658" s="1">
        <f>Sales_Data[[#This Row],[Order Quantity]]*Sales_Data[[#This Row],[Unit Price]]</f>
        <v>193.55555555555554</v>
      </c>
      <c r="L658" s="1">
        <v>73.551111111111112</v>
      </c>
    </row>
    <row r="659" spans="1:12">
      <c r="A659" t="s">
        <v>682</v>
      </c>
      <c r="B659" s="2">
        <v>41057</v>
      </c>
      <c r="C659">
        <v>16</v>
      </c>
      <c r="D659" t="s">
        <v>2</v>
      </c>
      <c r="E659" t="s">
        <v>8168</v>
      </c>
      <c r="F659" t="s">
        <v>8025</v>
      </c>
      <c r="G659">
        <v>45</v>
      </c>
      <c r="H659">
        <v>7</v>
      </c>
      <c r="I659">
        <v>5</v>
      </c>
      <c r="J659" s="1">
        <v>201.74444444444444</v>
      </c>
      <c r="K659" s="1">
        <f>Sales_Data[[#This Row],[Order Quantity]]*Sales_Data[[#This Row],[Unit Price]]</f>
        <v>1008.7222222222222</v>
      </c>
      <c r="L659" s="1">
        <v>171.48277777777778</v>
      </c>
    </row>
    <row r="660" spans="1:12">
      <c r="A660" t="s">
        <v>683</v>
      </c>
      <c r="B660" s="2">
        <v>41057</v>
      </c>
      <c r="C660">
        <v>13</v>
      </c>
      <c r="D660" t="s">
        <v>4</v>
      </c>
      <c r="E660" t="s">
        <v>8168</v>
      </c>
      <c r="F660" t="s">
        <v>8026</v>
      </c>
      <c r="G660">
        <v>37</v>
      </c>
      <c r="H660">
        <v>6</v>
      </c>
      <c r="I660">
        <v>2</v>
      </c>
      <c r="J660" s="1">
        <v>109.43333333333334</v>
      </c>
      <c r="K660" s="1">
        <f>Sales_Data[[#This Row],[Order Quantity]]*Sales_Data[[#This Row],[Unit Price]]</f>
        <v>218.86666666666667</v>
      </c>
      <c r="L660" s="1">
        <v>60.18833333333334</v>
      </c>
    </row>
    <row r="661" spans="1:12">
      <c r="A661" t="s">
        <v>684</v>
      </c>
      <c r="B661" s="2">
        <v>41057</v>
      </c>
      <c r="C661">
        <v>20</v>
      </c>
      <c r="D661" t="s">
        <v>2</v>
      </c>
      <c r="E661" t="s">
        <v>8168</v>
      </c>
      <c r="F661" t="s">
        <v>8028</v>
      </c>
      <c r="G661">
        <v>56</v>
      </c>
      <c r="H661">
        <v>8</v>
      </c>
      <c r="I661">
        <v>8</v>
      </c>
      <c r="J661" s="1">
        <v>436.24444444444447</v>
      </c>
      <c r="K661" s="1">
        <f>Sales_Data[[#This Row],[Order Quantity]]*Sales_Data[[#This Row],[Unit Price]]</f>
        <v>3489.9555555555557</v>
      </c>
      <c r="L661" s="1">
        <v>191.94755555555557</v>
      </c>
    </row>
    <row r="662" spans="1:12">
      <c r="A662" t="s">
        <v>685</v>
      </c>
      <c r="B662" s="2">
        <v>41057</v>
      </c>
      <c r="C662">
        <v>17</v>
      </c>
      <c r="D662" t="s">
        <v>4</v>
      </c>
      <c r="E662" t="s">
        <v>8168</v>
      </c>
      <c r="F662" t="s">
        <v>8025</v>
      </c>
      <c r="G662">
        <v>49</v>
      </c>
      <c r="H662">
        <v>7</v>
      </c>
      <c r="I662">
        <v>8</v>
      </c>
      <c r="J662" s="1">
        <v>26.055555555555557</v>
      </c>
      <c r="K662" s="1">
        <f>Sales_Data[[#This Row],[Order Quantity]]*Sales_Data[[#This Row],[Unit Price]]</f>
        <v>208.44444444444446</v>
      </c>
      <c r="L662" s="1">
        <v>14.07</v>
      </c>
    </row>
    <row r="663" spans="1:12">
      <c r="A663" t="s">
        <v>686</v>
      </c>
      <c r="B663" s="2">
        <v>41057</v>
      </c>
      <c r="C663">
        <v>12</v>
      </c>
      <c r="D663" t="s">
        <v>4</v>
      </c>
      <c r="E663" t="s">
        <v>8168</v>
      </c>
      <c r="F663" t="s">
        <v>8026</v>
      </c>
      <c r="G663">
        <v>33</v>
      </c>
      <c r="H663">
        <v>5</v>
      </c>
      <c r="I663">
        <v>2</v>
      </c>
      <c r="J663" s="1">
        <v>283.63333333333338</v>
      </c>
      <c r="K663" s="1">
        <f>Sales_Data[[#This Row],[Order Quantity]]*Sales_Data[[#This Row],[Unit Price]]</f>
        <v>567.26666666666677</v>
      </c>
      <c r="L663" s="1">
        <v>158.83466666666672</v>
      </c>
    </row>
    <row r="664" spans="1:12">
      <c r="A664" t="s">
        <v>687</v>
      </c>
      <c r="B664" s="2">
        <v>41058</v>
      </c>
      <c r="C664">
        <v>13</v>
      </c>
      <c r="D664" t="s">
        <v>4</v>
      </c>
      <c r="E664" t="s">
        <v>8168</v>
      </c>
      <c r="F664" t="s">
        <v>8026</v>
      </c>
      <c r="G664">
        <v>36</v>
      </c>
      <c r="H664">
        <v>5</v>
      </c>
      <c r="I664">
        <v>5</v>
      </c>
      <c r="J664" s="1">
        <v>95.288888888888891</v>
      </c>
      <c r="K664" s="1">
        <f>Sales_Data[[#This Row],[Order Quantity]]*Sales_Data[[#This Row],[Unit Price]]</f>
        <v>476.44444444444446</v>
      </c>
      <c r="L664" s="1">
        <v>65.749333333333325</v>
      </c>
    </row>
    <row r="665" spans="1:12">
      <c r="A665" t="s">
        <v>688</v>
      </c>
      <c r="B665" s="2">
        <v>41058</v>
      </c>
      <c r="C665">
        <v>4</v>
      </c>
      <c r="D665" t="s">
        <v>2</v>
      </c>
      <c r="E665" t="s">
        <v>8168</v>
      </c>
      <c r="F665" t="s">
        <v>8027</v>
      </c>
      <c r="G665">
        <v>12</v>
      </c>
      <c r="H665">
        <v>2</v>
      </c>
      <c r="I665">
        <v>6</v>
      </c>
      <c r="J665" s="1">
        <v>118.36666666666666</v>
      </c>
      <c r="K665" s="1">
        <f>Sales_Data[[#This Row],[Order Quantity]]*Sales_Data[[#This Row],[Unit Price]]</f>
        <v>710.19999999999993</v>
      </c>
      <c r="L665" s="1">
        <v>61.550666666666672</v>
      </c>
    </row>
    <row r="666" spans="1:12">
      <c r="A666" t="s">
        <v>689</v>
      </c>
      <c r="B666" s="2">
        <v>41058</v>
      </c>
      <c r="C666">
        <v>19</v>
      </c>
      <c r="D666" t="s">
        <v>2</v>
      </c>
      <c r="E666" t="s">
        <v>8168</v>
      </c>
      <c r="F666" t="s">
        <v>8028</v>
      </c>
      <c r="G666">
        <v>53</v>
      </c>
      <c r="H666">
        <v>8</v>
      </c>
      <c r="I666">
        <v>9</v>
      </c>
      <c r="J666" s="1">
        <v>219.61111111111111</v>
      </c>
      <c r="K666" s="1">
        <f>Sales_Data[[#This Row],[Order Quantity]]*Sales_Data[[#This Row],[Unit Price]]</f>
        <v>1976.5</v>
      </c>
      <c r="L666" s="1">
        <v>175.6888888888889</v>
      </c>
    </row>
    <row r="667" spans="1:12">
      <c r="A667" t="s">
        <v>690</v>
      </c>
      <c r="B667" s="2">
        <v>41058</v>
      </c>
      <c r="C667">
        <v>7</v>
      </c>
      <c r="D667" t="s">
        <v>2</v>
      </c>
      <c r="E667" t="s">
        <v>8168</v>
      </c>
      <c r="F667" t="s">
        <v>8027</v>
      </c>
      <c r="G667">
        <v>19</v>
      </c>
      <c r="H667">
        <v>3</v>
      </c>
      <c r="I667">
        <v>2</v>
      </c>
      <c r="J667" s="1">
        <v>426.56666666666666</v>
      </c>
      <c r="K667" s="1">
        <f>Sales_Data[[#This Row],[Order Quantity]]*Sales_Data[[#This Row],[Unit Price]]</f>
        <v>853.13333333333333</v>
      </c>
      <c r="L667" s="1">
        <v>302.86233333333331</v>
      </c>
    </row>
    <row r="668" spans="1:12">
      <c r="A668" t="s">
        <v>691</v>
      </c>
      <c r="B668" s="2">
        <v>41058</v>
      </c>
      <c r="C668">
        <v>13</v>
      </c>
      <c r="D668" t="s">
        <v>4</v>
      </c>
      <c r="E668" t="s">
        <v>8168</v>
      </c>
      <c r="F668" t="s">
        <v>8026</v>
      </c>
      <c r="G668">
        <v>35</v>
      </c>
      <c r="H668">
        <v>5</v>
      </c>
      <c r="I668">
        <v>2</v>
      </c>
      <c r="J668" s="1">
        <v>433.26666666666665</v>
      </c>
      <c r="K668" s="1">
        <f>Sales_Data[[#This Row],[Order Quantity]]*Sales_Data[[#This Row],[Unit Price]]</f>
        <v>866.5333333333333</v>
      </c>
      <c r="L668" s="1">
        <v>311.952</v>
      </c>
    </row>
    <row r="669" spans="1:12">
      <c r="A669" t="s">
        <v>692</v>
      </c>
      <c r="B669" s="2">
        <v>41059</v>
      </c>
      <c r="C669">
        <v>12</v>
      </c>
      <c r="D669" t="s">
        <v>4</v>
      </c>
      <c r="E669" t="s">
        <v>8168</v>
      </c>
      <c r="F669" t="s">
        <v>8026</v>
      </c>
      <c r="G669">
        <v>35</v>
      </c>
      <c r="H669">
        <v>5</v>
      </c>
      <c r="I669">
        <v>8</v>
      </c>
      <c r="J669" s="1">
        <v>20.100000000000001</v>
      </c>
      <c r="K669" s="1">
        <f>Sales_Data[[#This Row],[Order Quantity]]*Sales_Data[[#This Row],[Unit Price]]</f>
        <v>160.80000000000001</v>
      </c>
      <c r="L669" s="1">
        <v>9.4469999999999992</v>
      </c>
    </row>
    <row r="670" spans="1:12">
      <c r="A670" t="s">
        <v>693</v>
      </c>
      <c r="B670" s="2">
        <v>41059</v>
      </c>
      <c r="C670">
        <v>16</v>
      </c>
      <c r="D670" t="s">
        <v>4</v>
      </c>
      <c r="E670" t="s">
        <v>8168</v>
      </c>
      <c r="F670" t="s">
        <v>8025</v>
      </c>
      <c r="G670">
        <v>45</v>
      </c>
      <c r="H670">
        <v>7</v>
      </c>
      <c r="I670">
        <v>1</v>
      </c>
      <c r="J670" s="1">
        <v>136.23333333333335</v>
      </c>
      <c r="K670" s="1">
        <f>Sales_Data[[#This Row],[Order Quantity]]*Sales_Data[[#This Row],[Unit Price]]</f>
        <v>136.23333333333335</v>
      </c>
      <c r="L670" s="1">
        <v>65.391999999999996</v>
      </c>
    </row>
    <row r="671" spans="1:12">
      <c r="A671" t="s">
        <v>694</v>
      </c>
      <c r="B671" s="2">
        <v>41059</v>
      </c>
      <c r="C671">
        <v>15</v>
      </c>
      <c r="D671" t="s">
        <v>3</v>
      </c>
      <c r="E671" t="s">
        <v>8168</v>
      </c>
      <c r="F671" t="s">
        <v>8025</v>
      </c>
      <c r="G671">
        <v>42</v>
      </c>
      <c r="H671">
        <v>6</v>
      </c>
      <c r="I671">
        <v>3</v>
      </c>
      <c r="J671" s="1">
        <v>87.1</v>
      </c>
      <c r="K671" s="1">
        <f>Sales_Data[[#This Row],[Order Quantity]]*Sales_Data[[#This Row],[Unit Price]]</f>
        <v>261.29999999999995</v>
      </c>
      <c r="L671" s="1">
        <v>34.840000000000003</v>
      </c>
    </row>
    <row r="672" spans="1:12">
      <c r="A672" t="s">
        <v>695</v>
      </c>
      <c r="B672" s="2">
        <v>41059</v>
      </c>
      <c r="C672">
        <v>14</v>
      </c>
      <c r="D672" t="s">
        <v>2</v>
      </c>
      <c r="E672" t="s">
        <v>8168</v>
      </c>
      <c r="F672" t="s">
        <v>8026</v>
      </c>
      <c r="G672">
        <v>40</v>
      </c>
      <c r="H672">
        <v>6</v>
      </c>
      <c r="I672">
        <v>1</v>
      </c>
      <c r="J672" s="1">
        <v>108.6888888888889</v>
      </c>
      <c r="K672" s="1">
        <f>Sales_Data[[#This Row],[Order Quantity]]*Sales_Data[[#This Row],[Unit Price]]</f>
        <v>108.6888888888889</v>
      </c>
      <c r="L672" s="1">
        <v>54.344444444444449</v>
      </c>
    </row>
    <row r="673" spans="1:12">
      <c r="A673" t="s">
        <v>696</v>
      </c>
      <c r="B673" s="2">
        <v>41059</v>
      </c>
      <c r="C673">
        <v>16</v>
      </c>
      <c r="D673" t="s">
        <v>4</v>
      </c>
      <c r="E673" t="s">
        <v>8168</v>
      </c>
      <c r="F673" t="s">
        <v>8025</v>
      </c>
      <c r="G673">
        <v>45</v>
      </c>
      <c r="H673">
        <v>7</v>
      </c>
      <c r="I673">
        <v>6</v>
      </c>
      <c r="J673" s="1">
        <v>352.12222222222221</v>
      </c>
      <c r="K673" s="1">
        <f>Sales_Data[[#This Row],[Order Quantity]]*Sales_Data[[#This Row],[Unit Price]]</f>
        <v>2112.7333333333331</v>
      </c>
      <c r="L673" s="1">
        <v>179.58233333333334</v>
      </c>
    </row>
    <row r="674" spans="1:12">
      <c r="A674" t="s">
        <v>697</v>
      </c>
      <c r="B674" s="2">
        <v>41059</v>
      </c>
      <c r="C674">
        <v>6</v>
      </c>
      <c r="D674" t="s">
        <v>2</v>
      </c>
      <c r="E674" t="s">
        <v>8168</v>
      </c>
      <c r="F674" t="s">
        <v>8027</v>
      </c>
      <c r="G674">
        <v>15</v>
      </c>
      <c r="H674">
        <v>3</v>
      </c>
      <c r="I674">
        <v>3</v>
      </c>
      <c r="J674" s="1">
        <v>339.4666666666667</v>
      </c>
      <c r="K674" s="1">
        <f>Sales_Data[[#This Row],[Order Quantity]]*Sales_Data[[#This Row],[Unit Price]]</f>
        <v>1018.4000000000001</v>
      </c>
      <c r="L674" s="1">
        <v>166.33866666666665</v>
      </c>
    </row>
    <row r="675" spans="1:12">
      <c r="A675" t="s">
        <v>698</v>
      </c>
      <c r="B675" s="2">
        <v>41059</v>
      </c>
      <c r="C675">
        <v>11</v>
      </c>
      <c r="D675" t="s">
        <v>4</v>
      </c>
      <c r="E675" t="s">
        <v>8168</v>
      </c>
      <c r="F675" t="s">
        <v>8026</v>
      </c>
      <c r="G675">
        <v>32</v>
      </c>
      <c r="H675">
        <v>5</v>
      </c>
      <c r="I675">
        <v>2</v>
      </c>
      <c r="J675" s="1">
        <v>289.5888888888889</v>
      </c>
      <c r="K675" s="1">
        <f>Sales_Data[[#This Row],[Order Quantity]]*Sales_Data[[#This Row],[Unit Price]]</f>
        <v>579.17777777777781</v>
      </c>
      <c r="L675" s="1">
        <v>173.75333333333333</v>
      </c>
    </row>
    <row r="676" spans="1:12">
      <c r="A676" t="s">
        <v>699</v>
      </c>
      <c r="B676" s="2">
        <v>41059</v>
      </c>
      <c r="C676">
        <v>11</v>
      </c>
      <c r="D676" t="s">
        <v>3</v>
      </c>
      <c r="E676" t="s">
        <v>8168</v>
      </c>
      <c r="F676" t="s">
        <v>8026</v>
      </c>
      <c r="G676">
        <v>30</v>
      </c>
      <c r="H676">
        <v>5</v>
      </c>
      <c r="I676">
        <v>7</v>
      </c>
      <c r="J676" s="1">
        <v>116.13333333333334</v>
      </c>
      <c r="K676" s="1">
        <f>Sales_Data[[#This Row],[Order Quantity]]*Sales_Data[[#This Row],[Unit Price]]</f>
        <v>812.93333333333339</v>
      </c>
      <c r="L676" s="1">
        <v>88.26133333333334</v>
      </c>
    </row>
    <row r="677" spans="1:12">
      <c r="A677" t="s">
        <v>700</v>
      </c>
      <c r="B677" s="2">
        <v>41059</v>
      </c>
      <c r="C677">
        <v>12</v>
      </c>
      <c r="D677" t="s">
        <v>2</v>
      </c>
      <c r="E677" t="s">
        <v>8168</v>
      </c>
      <c r="F677" t="s">
        <v>8026</v>
      </c>
      <c r="G677">
        <v>33</v>
      </c>
      <c r="H677">
        <v>5</v>
      </c>
      <c r="I677">
        <v>6</v>
      </c>
      <c r="J677" s="1">
        <v>212.16666666666666</v>
      </c>
      <c r="K677" s="1">
        <f>Sales_Data[[#This Row],[Order Quantity]]*Sales_Data[[#This Row],[Unit Price]]</f>
        <v>1273</v>
      </c>
      <c r="L677" s="1">
        <v>118.81333333333335</v>
      </c>
    </row>
    <row r="678" spans="1:12">
      <c r="A678" t="s">
        <v>701</v>
      </c>
      <c r="B678" s="2">
        <v>41059</v>
      </c>
      <c r="C678">
        <v>6</v>
      </c>
      <c r="D678" t="s">
        <v>4</v>
      </c>
      <c r="E678" t="s">
        <v>8168</v>
      </c>
      <c r="F678" t="s">
        <v>8027</v>
      </c>
      <c r="G678">
        <v>17</v>
      </c>
      <c r="H678">
        <v>3</v>
      </c>
      <c r="I678">
        <v>3</v>
      </c>
      <c r="J678" s="1">
        <v>109.43333333333334</v>
      </c>
      <c r="K678" s="1">
        <f>Sales_Data[[#This Row],[Order Quantity]]*Sales_Data[[#This Row],[Unit Price]]</f>
        <v>328.3</v>
      </c>
      <c r="L678" s="1">
        <v>76.603333333333325</v>
      </c>
    </row>
    <row r="679" spans="1:12">
      <c r="A679" t="s">
        <v>702</v>
      </c>
      <c r="B679" s="2">
        <v>41060</v>
      </c>
      <c r="C679">
        <v>9</v>
      </c>
      <c r="D679" t="s">
        <v>3</v>
      </c>
      <c r="E679" t="s">
        <v>8168</v>
      </c>
      <c r="F679" t="s">
        <v>8027</v>
      </c>
      <c r="G679">
        <v>25</v>
      </c>
      <c r="H679">
        <v>4</v>
      </c>
      <c r="I679">
        <v>3</v>
      </c>
      <c r="J679" s="1">
        <v>129.53333333333333</v>
      </c>
      <c r="K679" s="1">
        <f>Sales_Data[[#This Row],[Order Quantity]]*Sales_Data[[#This Row],[Unit Price]]</f>
        <v>388.6</v>
      </c>
      <c r="L679" s="1">
        <v>104.922</v>
      </c>
    </row>
    <row r="680" spans="1:12">
      <c r="A680" t="s">
        <v>703</v>
      </c>
      <c r="B680" s="2">
        <v>41060</v>
      </c>
      <c r="C680">
        <v>8</v>
      </c>
      <c r="D680" t="s">
        <v>3</v>
      </c>
      <c r="E680" t="s">
        <v>8168</v>
      </c>
      <c r="F680" t="s">
        <v>8027</v>
      </c>
      <c r="G680">
        <v>21</v>
      </c>
      <c r="H680">
        <v>3</v>
      </c>
      <c r="I680">
        <v>9</v>
      </c>
      <c r="J680" s="1">
        <v>194.3</v>
      </c>
      <c r="K680" s="1">
        <f>Sales_Data[[#This Row],[Order Quantity]]*Sales_Data[[#This Row],[Unit Price]]</f>
        <v>1748.7</v>
      </c>
      <c r="L680" s="1">
        <v>104.92200000000001</v>
      </c>
    </row>
    <row r="681" spans="1:12">
      <c r="A681" t="s">
        <v>704</v>
      </c>
      <c r="B681" s="2">
        <v>41060</v>
      </c>
      <c r="C681">
        <v>20</v>
      </c>
      <c r="D681" t="s">
        <v>3</v>
      </c>
      <c r="E681" t="s">
        <v>8168</v>
      </c>
      <c r="F681" t="s">
        <v>8028</v>
      </c>
      <c r="G681">
        <v>57</v>
      </c>
      <c r="H681">
        <v>8</v>
      </c>
      <c r="I681">
        <v>7</v>
      </c>
      <c r="J681" s="1">
        <v>424.33333333333331</v>
      </c>
      <c r="K681" s="1">
        <f>Sales_Data[[#This Row],[Order Quantity]]*Sales_Data[[#This Row],[Unit Price]]</f>
        <v>2970.333333333333</v>
      </c>
      <c r="L681" s="1">
        <v>224.89666666666668</v>
      </c>
    </row>
    <row r="682" spans="1:12">
      <c r="A682" t="s">
        <v>705</v>
      </c>
      <c r="B682" s="2">
        <v>41060</v>
      </c>
      <c r="C682">
        <v>11</v>
      </c>
      <c r="D682" t="s">
        <v>4</v>
      </c>
      <c r="E682" t="s">
        <v>8168</v>
      </c>
      <c r="F682" t="s">
        <v>8026</v>
      </c>
      <c r="G682">
        <v>31</v>
      </c>
      <c r="H682">
        <v>5</v>
      </c>
      <c r="I682">
        <v>8</v>
      </c>
      <c r="J682" s="1">
        <v>127.30000000000001</v>
      </c>
      <c r="K682" s="1">
        <f>Sales_Data[[#This Row],[Order Quantity]]*Sales_Data[[#This Row],[Unit Price]]</f>
        <v>1018.4000000000001</v>
      </c>
      <c r="L682" s="1">
        <v>82.745000000000005</v>
      </c>
    </row>
    <row r="683" spans="1:12">
      <c r="A683" t="s">
        <v>706</v>
      </c>
      <c r="B683" s="2">
        <v>41060</v>
      </c>
      <c r="C683">
        <v>12</v>
      </c>
      <c r="D683" t="s">
        <v>4</v>
      </c>
      <c r="E683" t="s">
        <v>8168</v>
      </c>
      <c r="F683" t="s">
        <v>8026</v>
      </c>
      <c r="G683">
        <v>34</v>
      </c>
      <c r="H683">
        <v>5</v>
      </c>
      <c r="I683">
        <v>1</v>
      </c>
      <c r="J683" s="1">
        <v>404.97777777777782</v>
      </c>
      <c r="K683" s="1">
        <f>Sales_Data[[#This Row],[Order Quantity]]*Sales_Data[[#This Row],[Unit Price]]</f>
        <v>404.97777777777782</v>
      </c>
      <c r="L683" s="1">
        <v>218.68800000000002</v>
      </c>
    </row>
    <row r="684" spans="1:12">
      <c r="A684" t="s">
        <v>707</v>
      </c>
      <c r="B684" s="2">
        <v>41060</v>
      </c>
      <c r="C684">
        <v>10</v>
      </c>
      <c r="D684" t="s">
        <v>4</v>
      </c>
      <c r="E684" t="s">
        <v>8168</v>
      </c>
      <c r="F684" t="s">
        <v>8027</v>
      </c>
      <c r="G684">
        <v>27</v>
      </c>
      <c r="H684">
        <v>4</v>
      </c>
      <c r="I684">
        <v>4</v>
      </c>
      <c r="J684" s="1">
        <v>429.54444444444448</v>
      </c>
      <c r="K684" s="1">
        <f>Sales_Data[[#This Row],[Order Quantity]]*Sales_Data[[#This Row],[Unit Price]]</f>
        <v>1718.1777777777779</v>
      </c>
      <c r="L684" s="1">
        <v>343.63555555555558</v>
      </c>
    </row>
    <row r="685" spans="1:12">
      <c r="A685" t="s">
        <v>708</v>
      </c>
      <c r="B685" s="2">
        <v>41061</v>
      </c>
      <c r="C685">
        <v>1</v>
      </c>
      <c r="D685" t="s">
        <v>3</v>
      </c>
      <c r="E685" t="s">
        <v>8168</v>
      </c>
      <c r="F685" t="s">
        <v>8027</v>
      </c>
      <c r="G685">
        <v>2</v>
      </c>
      <c r="H685">
        <v>1</v>
      </c>
      <c r="I685">
        <v>4</v>
      </c>
      <c r="J685" s="1">
        <v>21.588888888888889</v>
      </c>
      <c r="K685" s="1">
        <f>Sales_Data[[#This Row],[Order Quantity]]*Sales_Data[[#This Row],[Unit Price]]</f>
        <v>86.355555555555554</v>
      </c>
      <c r="L685" s="1">
        <v>12.305666666666665</v>
      </c>
    </row>
    <row r="686" spans="1:12">
      <c r="A686" t="s">
        <v>709</v>
      </c>
      <c r="B686" s="2">
        <v>41061</v>
      </c>
      <c r="C686">
        <v>8</v>
      </c>
      <c r="D686" t="s">
        <v>4</v>
      </c>
      <c r="E686" t="s">
        <v>8168</v>
      </c>
      <c r="F686" t="s">
        <v>8027</v>
      </c>
      <c r="G686">
        <v>22</v>
      </c>
      <c r="H686">
        <v>4</v>
      </c>
      <c r="I686">
        <v>4</v>
      </c>
      <c r="J686" s="1">
        <v>373.71111111111111</v>
      </c>
      <c r="K686" s="1">
        <f>Sales_Data[[#This Row],[Order Quantity]]*Sales_Data[[#This Row],[Unit Price]]</f>
        <v>1494.8444444444444</v>
      </c>
      <c r="L686" s="1">
        <v>186.85555555555555</v>
      </c>
    </row>
    <row r="687" spans="1:12">
      <c r="A687" t="s">
        <v>710</v>
      </c>
      <c r="B687" s="2">
        <v>41061</v>
      </c>
      <c r="C687">
        <v>3</v>
      </c>
      <c r="D687" t="s">
        <v>4</v>
      </c>
      <c r="E687" t="s">
        <v>8168</v>
      </c>
      <c r="F687" t="s">
        <v>8027</v>
      </c>
      <c r="G687">
        <v>8</v>
      </c>
      <c r="H687">
        <v>2</v>
      </c>
      <c r="I687">
        <v>8</v>
      </c>
      <c r="J687" s="1">
        <v>334.25555555555559</v>
      </c>
      <c r="K687" s="1">
        <f>Sales_Data[[#This Row],[Order Quantity]]*Sales_Data[[#This Row],[Unit Price]]</f>
        <v>2674.0444444444447</v>
      </c>
      <c r="L687" s="1">
        <v>267.40444444444449</v>
      </c>
    </row>
    <row r="688" spans="1:12">
      <c r="A688" t="s">
        <v>711</v>
      </c>
      <c r="B688" s="2">
        <v>41061</v>
      </c>
      <c r="C688">
        <v>14</v>
      </c>
      <c r="D688" t="s">
        <v>3</v>
      </c>
      <c r="E688" t="s">
        <v>8168</v>
      </c>
      <c r="F688" t="s">
        <v>8026</v>
      </c>
      <c r="G688">
        <v>38</v>
      </c>
      <c r="H688">
        <v>6</v>
      </c>
      <c r="I688">
        <v>8</v>
      </c>
      <c r="J688" s="1">
        <v>339.4666666666667</v>
      </c>
      <c r="K688" s="1">
        <f>Sales_Data[[#This Row],[Order Quantity]]*Sales_Data[[#This Row],[Unit Price]]</f>
        <v>2715.7333333333336</v>
      </c>
      <c r="L688" s="1">
        <v>247.81066666666669</v>
      </c>
    </row>
    <row r="689" spans="1:12">
      <c r="A689" t="s">
        <v>712</v>
      </c>
      <c r="B689" s="2">
        <v>41061</v>
      </c>
      <c r="C689">
        <v>4</v>
      </c>
      <c r="D689" t="s">
        <v>4</v>
      </c>
      <c r="E689" t="s">
        <v>8168</v>
      </c>
      <c r="F689" t="s">
        <v>8027</v>
      </c>
      <c r="G689">
        <v>9</v>
      </c>
      <c r="H689">
        <v>2</v>
      </c>
      <c r="I689">
        <v>5</v>
      </c>
      <c r="J689" s="1">
        <v>114.64444444444445</v>
      </c>
      <c r="K689" s="1">
        <f>Sales_Data[[#This Row],[Order Quantity]]*Sales_Data[[#This Row],[Unit Price]]</f>
        <v>573.22222222222217</v>
      </c>
      <c r="L689" s="1">
        <v>69.933111111111103</v>
      </c>
    </row>
    <row r="690" spans="1:12">
      <c r="A690" t="s">
        <v>713</v>
      </c>
      <c r="B690" s="2">
        <v>41061</v>
      </c>
      <c r="C690">
        <v>4</v>
      </c>
      <c r="D690" t="s">
        <v>4</v>
      </c>
      <c r="E690" t="s">
        <v>8168</v>
      </c>
      <c r="F690" t="s">
        <v>8027</v>
      </c>
      <c r="G690">
        <v>12</v>
      </c>
      <c r="H690">
        <v>2</v>
      </c>
      <c r="I690">
        <v>7</v>
      </c>
      <c r="J690" s="1">
        <v>437.73333333333335</v>
      </c>
      <c r="K690" s="1">
        <f>Sales_Data[[#This Row],[Order Quantity]]*Sales_Data[[#This Row],[Unit Price]]</f>
        <v>3064.1333333333332</v>
      </c>
      <c r="L690" s="1">
        <v>236.376</v>
      </c>
    </row>
    <row r="691" spans="1:12">
      <c r="A691" t="s">
        <v>714</v>
      </c>
      <c r="B691" s="2">
        <v>41061</v>
      </c>
      <c r="C691">
        <v>8</v>
      </c>
      <c r="D691" t="s">
        <v>2</v>
      </c>
      <c r="E691" t="s">
        <v>8168</v>
      </c>
      <c r="F691" t="s">
        <v>8027</v>
      </c>
      <c r="G691">
        <v>22</v>
      </c>
      <c r="H691">
        <v>4</v>
      </c>
      <c r="I691">
        <v>7</v>
      </c>
      <c r="J691" s="1">
        <v>431.77777777777777</v>
      </c>
      <c r="K691" s="1">
        <f>Sales_Data[[#This Row],[Order Quantity]]*Sales_Data[[#This Row],[Unit Price]]</f>
        <v>3022.4444444444443</v>
      </c>
      <c r="L691" s="1">
        <v>302.24444444444441</v>
      </c>
    </row>
    <row r="692" spans="1:12">
      <c r="A692" t="s">
        <v>715</v>
      </c>
      <c r="B692" s="2">
        <v>41061</v>
      </c>
      <c r="C692">
        <v>2</v>
      </c>
      <c r="D692" t="s">
        <v>3</v>
      </c>
      <c r="E692" t="s">
        <v>8168</v>
      </c>
      <c r="F692" t="s">
        <v>8027</v>
      </c>
      <c r="G692">
        <v>6</v>
      </c>
      <c r="H692">
        <v>1</v>
      </c>
      <c r="I692">
        <v>6</v>
      </c>
      <c r="J692" s="1">
        <v>345.42222222222222</v>
      </c>
      <c r="K692" s="1">
        <f>Sales_Data[[#This Row],[Order Quantity]]*Sales_Data[[#This Row],[Unit Price]]</f>
        <v>2072.5333333333333</v>
      </c>
      <c r="L692" s="1">
        <v>210.70755555555559</v>
      </c>
    </row>
    <row r="693" spans="1:12">
      <c r="A693" t="s">
        <v>716</v>
      </c>
      <c r="B693" s="2">
        <v>41062</v>
      </c>
      <c r="C693">
        <v>13</v>
      </c>
      <c r="D693" t="s">
        <v>2</v>
      </c>
      <c r="E693" t="s">
        <v>8168</v>
      </c>
      <c r="F693" t="s">
        <v>8026</v>
      </c>
      <c r="G693">
        <v>36</v>
      </c>
      <c r="H693">
        <v>5</v>
      </c>
      <c r="I693">
        <v>2</v>
      </c>
      <c r="J693" s="1">
        <v>112.41111111111111</v>
      </c>
      <c r="K693" s="1">
        <f>Sales_Data[[#This Row],[Order Quantity]]*Sales_Data[[#This Row],[Unit Price]]</f>
        <v>224.82222222222222</v>
      </c>
      <c r="L693" s="1">
        <v>56.205555555555556</v>
      </c>
    </row>
    <row r="694" spans="1:12">
      <c r="A694" t="s">
        <v>717</v>
      </c>
      <c r="B694" s="2">
        <v>41062</v>
      </c>
      <c r="C694">
        <v>15</v>
      </c>
      <c r="D694" t="s">
        <v>4</v>
      </c>
      <c r="E694" t="s">
        <v>8168</v>
      </c>
      <c r="F694" t="s">
        <v>8025</v>
      </c>
      <c r="G694">
        <v>41</v>
      </c>
      <c r="H694">
        <v>6</v>
      </c>
      <c r="I694">
        <v>4</v>
      </c>
      <c r="J694" s="1">
        <v>283.63333333333338</v>
      </c>
      <c r="K694" s="1">
        <f>Sales_Data[[#This Row],[Order Quantity]]*Sales_Data[[#This Row],[Unit Price]]</f>
        <v>1134.5333333333335</v>
      </c>
      <c r="L694" s="1">
        <v>147.48933333333335</v>
      </c>
    </row>
    <row r="695" spans="1:12">
      <c r="A695" t="s">
        <v>718</v>
      </c>
      <c r="B695" s="2">
        <v>41062</v>
      </c>
      <c r="C695">
        <v>9</v>
      </c>
      <c r="D695" t="s">
        <v>2</v>
      </c>
      <c r="E695" t="s">
        <v>8168</v>
      </c>
      <c r="F695" t="s">
        <v>8027</v>
      </c>
      <c r="G695">
        <v>26</v>
      </c>
      <c r="H695">
        <v>4</v>
      </c>
      <c r="I695">
        <v>6</v>
      </c>
      <c r="J695" s="1">
        <v>186.11111111111111</v>
      </c>
      <c r="K695" s="1">
        <f>Sales_Data[[#This Row],[Order Quantity]]*Sales_Data[[#This Row],[Unit Price]]</f>
        <v>1116.6666666666667</v>
      </c>
      <c r="L695" s="1">
        <v>106.08333333333331</v>
      </c>
    </row>
    <row r="696" spans="1:12">
      <c r="A696" t="s">
        <v>719</v>
      </c>
      <c r="B696" s="2">
        <v>41062</v>
      </c>
      <c r="C696">
        <v>9</v>
      </c>
      <c r="D696" t="s">
        <v>4</v>
      </c>
      <c r="E696" t="s">
        <v>8168</v>
      </c>
      <c r="F696" t="s">
        <v>8027</v>
      </c>
      <c r="G696">
        <v>25</v>
      </c>
      <c r="H696">
        <v>4</v>
      </c>
      <c r="I696">
        <v>4</v>
      </c>
      <c r="J696" s="1">
        <v>126.55555555555556</v>
      </c>
      <c r="K696" s="1">
        <f>Sales_Data[[#This Row],[Order Quantity]]*Sales_Data[[#This Row],[Unit Price]]</f>
        <v>506.22222222222223</v>
      </c>
      <c r="L696" s="1">
        <v>92.385555555555555</v>
      </c>
    </row>
    <row r="697" spans="1:12">
      <c r="A697" t="s">
        <v>720</v>
      </c>
      <c r="B697" s="2">
        <v>41062</v>
      </c>
      <c r="C697">
        <v>7</v>
      </c>
      <c r="D697" t="s">
        <v>2</v>
      </c>
      <c r="E697" t="s">
        <v>8168</v>
      </c>
      <c r="F697" t="s">
        <v>8027</v>
      </c>
      <c r="G697">
        <v>20</v>
      </c>
      <c r="H697">
        <v>3</v>
      </c>
      <c r="I697">
        <v>2</v>
      </c>
      <c r="J697" s="1">
        <v>704.24444444444441</v>
      </c>
      <c r="K697" s="1">
        <f>Sales_Data[[#This Row],[Order Quantity]]*Sales_Data[[#This Row],[Unit Price]]</f>
        <v>1408.4888888888888</v>
      </c>
      <c r="L697" s="1">
        <v>422.54666666666662</v>
      </c>
    </row>
    <row r="698" spans="1:12">
      <c r="A698" t="s">
        <v>721</v>
      </c>
      <c r="B698" s="2">
        <v>41063</v>
      </c>
      <c r="C698">
        <v>15</v>
      </c>
      <c r="D698" t="s">
        <v>4</v>
      </c>
      <c r="E698" t="s">
        <v>8168</v>
      </c>
      <c r="F698" t="s">
        <v>8025</v>
      </c>
      <c r="G698">
        <v>41</v>
      </c>
      <c r="H698">
        <v>6</v>
      </c>
      <c r="I698">
        <v>1</v>
      </c>
      <c r="J698" s="1">
        <v>247.89999999999998</v>
      </c>
      <c r="K698" s="1">
        <f>Sales_Data[[#This Row],[Order Quantity]]*Sales_Data[[#This Row],[Unit Price]]</f>
        <v>247.89999999999998</v>
      </c>
      <c r="L698" s="1">
        <v>208.23599999999999</v>
      </c>
    </row>
    <row r="699" spans="1:12">
      <c r="A699" t="s">
        <v>722</v>
      </c>
      <c r="B699" s="2">
        <v>41063</v>
      </c>
      <c r="C699">
        <v>5</v>
      </c>
      <c r="D699" t="s">
        <v>4</v>
      </c>
      <c r="E699" t="s">
        <v>8168</v>
      </c>
      <c r="F699" t="s">
        <v>8027</v>
      </c>
      <c r="G699">
        <v>13</v>
      </c>
      <c r="H699">
        <v>2</v>
      </c>
      <c r="I699">
        <v>6</v>
      </c>
      <c r="J699" s="1">
        <v>256.83333333333331</v>
      </c>
      <c r="K699" s="1">
        <f>Sales_Data[[#This Row],[Order Quantity]]*Sales_Data[[#This Row],[Unit Price]]</f>
        <v>1541</v>
      </c>
      <c r="L699" s="1">
        <v>169.51000000000002</v>
      </c>
    </row>
    <row r="700" spans="1:12">
      <c r="A700" t="s">
        <v>723</v>
      </c>
      <c r="B700" s="2">
        <v>41063</v>
      </c>
      <c r="C700">
        <v>1</v>
      </c>
      <c r="D700" t="s">
        <v>4</v>
      </c>
      <c r="E700" t="s">
        <v>8168</v>
      </c>
      <c r="F700" t="s">
        <v>8027</v>
      </c>
      <c r="G700">
        <v>3</v>
      </c>
      <c r="H700">
        <v>1</v>
      </c>
      <c r="I700">
        <v>4</v>
      </c>
      <c r="J700" s="1">
        <v>425.82222222222225</v>
      </c>
      <c r="K700" s="1">
        <f>Sales_Data[[#This Row],[Order Quantity]]*Sales_Data[[#This Row],[Unit Price]]</f>
        <v>1703.288888888889</v>
      </c>
      <c r="L700" s="1">
        <v>315.10844444444444</v>
      </c>
    </row>
    <row r="701" spans="1:12">
      <c r="A701" t="s">
        <v>724</v>
      </c>
      <c r="B701" s="2">
        <v>41063</v>
      </c>
      <c r="C701">
        <v>18</v>
      </c>
      <c r="D701" t="s">
        <v>4</v>
      </c>
      <c r="E701" t="s">
        <v>8168</v>
      </c>
      <c r="F701" t="s">
        <v>8025</v>
      </c>
      <c r="G701">
        <v>52</v>
      </c>
      <c r="H701">
        <v>8</v>
      </c>
      <c r="I701">
        <v>4</v>
      </c>
      <c r="J701" s="1">
        <v>111.66666666666667</v>
      </c>
      <c r="K701" s="1">
        <f>Sales_Data[[#This Row],[Order Quantity]]*Sales_Data[[#This Row],[Unit Price]]</f>
        <v>446.66666666666669</v>
      </c>
      <c r="L701" s="1">
        <v>88.216666666666669</v>
      </c>
    </row>
    <row r="702" spans="1:12">
      <c r="A702" t="s">
        <v>725</v>
      </c>
      <c r="B702" s="2">
        <v>41063</v>
      </c>
      <c r="C702">
        <v>1</v>
      </c>
      <c r="D702" t="s">
        <v>4</v>
      </c>
      <c r="E702" t="s">
        <v>8168</v>
      </c>
      <c r="F702" t="s">
        <v>8027</v>
      </c>
      <c r="G702">
        <v>3</v>
      </c>
      <c r="H702">
        <v>1</v>
      </c>
      <c r="I702">
        <v>8</v>
      </c>
      <c r="J702" s="1">
        <v>118.36666666666666</v>
      </c>
      <c r="K702" s="1">
        <f>Sales_Data[[#This Row],[Order Quantity]]*Sales_Data[[#This Row],[Unit Price]]</f>
        <v>946.93333333333328</v>
      </c>
      <c r="L702" s="1">
        <v>74.570999999999998</v>
      </c>
    </row>
    <row r="703" spans="1:12">
      <c r="A703" t="s">
        <v>726</v>
      </c>
      <c r="B703" s="2">
        <v>41064</v>
      </c>
      <c r="C703">
        <v>10</v>
      </c>
      <c r="D703" t="s">
        <v>4</v>
      </c>
      <c r="E703" t="s">
        <v>8168</v>
      </c>
      <c r="F703" t="s">
        <v>8027</v>
      </c>
      <c r="G703">
        <v>27</v>
      </c>
      <c r="H703">
        <v>4</v>
      </c>
      <c r="I703">
        <v>8</v>
      </c>
      <c r="J703" s="1">
        <v>209.93333333333334</v>
      </c>
      <c r="K703" s="1">
        <f>Sales_Data[[#This Row],[Order Quantity]]*Sales_Data[[#This Row],[Unit Price]]</f>
        <v>1679.4666666666667</v>
      </c>
      <c r="L703" s="1">
        <v>161.64866666666668</v>
      </c>
    </row>
    <row r="704" spans="1:12">
      <c r="A704" t="s">
        <v>727</v>
      </c>
      <c r="B704" s="2">
        <v>41064</v>
      </c>
      <c r="C704">
        <v>15</v>
      </c>
      <c r="D704" t="s">
        <v>2</v>
      </c>
      <c r="E704" t="s">
        <v>8168</v>
      </c>
      <c r="F704" t="s">
        <v>8025</v>
      </c>
      <c r="G704">
        <v>43</v>
      </c>
      <c r="H704">
        <v>6</v>
      </c>
      <c r="I704">
        <v>2</v>
      </c>
      <c r="J704" s="1">
        <v>18.611111111111111</v>
      </c>
      <c r="K704" s="1">
        <f>Sales_Data[[#This Row],[Order Quantity]]*Sales_Data[[#This Row],[Unit Price]]</f>
        <v>37.222222222222221</v>
      </c>
      <c r="L704" s="1">
        <v>12.097222222222221</v>
      </c>
    </row>
    <row r="705" spans="1:12">
      <c r="A705" t="s">
        <v>728</v>
      </c>
      <c r="B705" s="2">
        <v>41064</v>
      </c>
      <c r="C705">
        <v>16</v>
      </c>
      <c r="D705" t="s">
        <v>2</v>
      </c>
      <c r="E705" t="s">
        <v>8168</v>
      </c>
      <c r="F705" t="s">
        <v>8025</v>
      </c>
      <c r="G705">
        <v>44</v>
      </c>
      <c r="H705">
        <v>7</v>
      </c>
      <c r="I705">
        <v>9</v>
      </c>
      <c r="J705" s="1">
        <v>670</v>
      </c>
      <c r="K705" s="1">
        <f>Sales_Data[[#This Row],[Order Quantity]]*Sales_Data[[#This Row],[Unit Price]]</f>
        <v>6030</v>
      </c>
      <c r="L705" s="1">
        <v>274.7</v>
      </c>
    </row>
    <row r="706" spans="1:12">
      <c r="A706" t="s">
        <v>729</v>
      </c>
      <c r="B706" s="2">
        <v>41064</v>
      </c>
      <c r="C706">
        <v>17</v>
      </c>
      <c r="D706" t="s">
        <v>3</v>
      </c>
      <c r="E706" t="s">
        <v>8168</v>
      </c>
      <c r="F706" t="s">
        <v>8025</v>
      </c>
      <c r="G706">
        <v>48</v>
      </c>
      <c r="H706">
        <v>7</v>
      </c>
      <c r="I706">
        <v>3</v>
      </c>
      <c r="J706" s="1">
        <v>93.055555555555557</v>
      </c>
      <c r="K706" s="1">
        <f>Sales_Data[[#This Row],[Order Quantity]]*Sales_Data[[#This Row],[Unit Price]]</f>
        <v>279.16666666666669</v>
      </c>
      <c r="L706" s="1">
        <v>58.625</v>
      </c>
    </row>
    <row r="707" spans="1:12">
      <c r="A707" t="s">
        <v>730</v>
      </c>
      <c r="B707" s="2">
        <v>41064</v>
      </c>
      <c r="C707">
        <v>5</v>
      </c>
      <c r="D707" t="s">
        <v>4</v>
      </c>
      <c r="E707" t="s">
        <v>8168</v>
      </c>
      <c r="F707" t="s">
        <v>8027</v>
      </c>
      <c r="G707">
        <v>13</v>
      </c>
      <c r="H707">
        <v>2</v>
      </c>
      <c r="I707">
        <v>1</v>
      </c>
      <c r="J707" s="1">
        <v>198.02222222222224</v>
      </c>
      <c r="K707" s="1">
        <f>Sales_Data[[#This Row],[Order Quantity]]*Sales_Data[[#This Row],[Unit Price]]</f>
        <v>198.02222222222224</v>
      </c>
      <c r="L707" s="1">
        <v>116.83311111111112</v>
      </c>
    </row>
    <row r="708" spans="1:12">
      <c r="A708" t="s">
        <v>731</v>
      </c>
      <c r="B708" s="2">
        <v>41064</v>
      </c>
      <c r="C708">
        <v>10</v>
      </c>
      <c r="D708" t="s">
        <v>4</v>
      </c>
      <c r="E708" t="s">
        <v>8168</v>
      </c>
      <c r="F708" t="s">
        <v>8026</v>
      </c>
      <c r="G708">
        <v>28</v>
      </c>
      <c r="H708">
        <v>4</v>
      </c>
      <c r="I708">
        <v>7</v>
      </c>
      <c r="J708" s="1">
        <v>110.92222222222223</v>
      </c>
      <c r="K708" s="1">
        <f>Sales_Data[[#This Row],[Order Quantity]]*Sales_Data[[#This Row],[Unit Price]]</f>
        <v>776.45555555555563</v>
      </c>
      <c r="L708" s="1">
        <v>48.805777777777777</v>
      </c>
    </row>
    <row r="709" spans="1:12">
      <c r="A709" t="s">
        <v>732</v>
      </c>
      <c r="B709" s="2">
        <v>41064</v>
      </c>
      <c r="C709">
        <v>18</v>
      </c>
      <c r="D709" t="s">
        <v>4</v>
      </c>
      <c r="E709" t="s">
        <v>8168</v>
      </c>
      <c r="F709" t="s">
        <v>8025</v>
      </c>
      <c r="G709">
        <v>51</v>
      </c>
      <c r="H709">
        <v>7</v>
      </c>
      <c r="I709">
        <v>4</v>
      </c>
      <c r="J709" s="1">
        <v>444.43333333333334</v>
      </c>
      <c r="K709" s="1">
        <f>Sales_Data[[#This Row],[Order Quantity]]*Sales_Data[[#This Row],[Unit Price]]</f>
        <v>1777.7333333333333</v>
      </c>
      <c r="L709" s="1">
        <v>297.77033333333338</v>
      </c>
    </row>
    <row r="710" spans="1:12">
      <c r="A710" t="s">
        <v>733</v>
      </c>
      <c r="B710" s="2">
        <v>41065</v>
      </c>
      <c r="C710">
        <v>17</v>
      </c>
      <c r="D710" t="s">
        <v>2</v>
      </c>
      <c r="E710" t="s">
        <v>8168</v>
      </c>
      <c r="F710" t="s">
        <v>8025</v>
      </c>
      <c r="G710">
        <v>49</v>
      </c>
      <c r="H710">
        <v>7</v>
      </c>
      <c r="I710">
        <v>8</v>
      </c>
      <c r="J710" s="1">
        <v>210.67777777777781</v>
      </c>
      <c r="K710" s="1">
        <f>Sales_Data[[#This Row],[Order Quantity]]*Sales_Data[[#This Row],[Unit Price]]</f>
        <v>1685.4222222222224</v>
      </c>
      <c r="L710" s="1">
        <v>124.2998888888889</v>
      </c>
    </row>
    <row r="711" spans="1:12">
      <c r="A711" t="s">
        <v>734</v>
      </c>
      <c r="B711" s="2">
        <v>41066</v>
      </c>
      <c r="C711">
        <v>9</v>
      </c>
      <c r="D711" t="s">
        <v>4</v>
      </c>
      <c r="E711" t="s">
        <v>8168</v>
      </c>
      <c r="F711" t="s">
        <v>8027</v>
      </c>
      <c r="G711">
        <v>24</v>
      </c>
      <c r="H711">
        <v>4</v>
      </c>
      <c r="I711">
        <v>9</v>
      </c>
      <c r="J711" s="1">
        <v>115.38888888888889</v>
      </c>
      <c r="K711" s="1">
        <f>Sales_Data[[#This Row],[Order Quantity]]*Sales_Data[[#This Row],[Unit Price]]</f>
        <v>1038.5</v>
      </c>
      <c r="L711" s="1">
        <v>53.078888888888891</v>
      </c>
    </row>
    <row r="712" spans="1:12">
      <c r="A712" t="s">
        <v>735</v>
      </c>
      <c r="B712" s="2">
        <v>41066</v>
      </c>
      <c r="C712">
        <v>10</v>
      </c>
      <c r="D712" t="s">
        <v>2</v>
      </c>
      <c r="E712" t="s">
        <v>8168</v>
      </c>
      <c r="F712" t="s">
        <v>8027</v>
      </c>
      <c r="G712">
        <v>27</v>
      </c>
      <c r="H712">
        <v>4</v>
      </c>
      <c r="I712">
        <v>6</v>
      </c>
      <c r="J712" s="1">
        <v>426.56666666666666</v>
      </c>
      <c r="K712" s="1">
        <f>Sales_Data[[#This Row],[Order Quantity]]*Sales_Data[[#This Row],[Unit Price]]</f>
        <v>2559.4</v>
      </c>
      <c r="L712" s="1">
        <v>341.25333333333333</v>
      </c>
    </row>
    <row r="713" spans="1:12">
      <c r="A713" t="s">
        <v>736</v>
      </c>
      <c r="B713" s="2">
        <v>41066</v>
      </c>
      <c r="C713">
        <v>7</v>
      </c>
      <c r="D713" t="s">
        <v>4</v>
      </c>
      <c r="E713" t="s">
        <v>8168</v>
      </c>
      <c r="F713" t="s">
        <v>8027</v>
      </c>
      <c r="G713">
        <v>21</v>
      </c>
      <c r="H713">
        <v>3</v>
      </c>
      <c r="I713">
        <v>9</v>
      </c>
      <c r="J713" s="1">
        <v>82.63333333333334</v>
      </c>
      <c r="K713" s="1">
        <f>Sales_Data[[#This Row],[Order Quantity]]*Sales_Data[[#This Row],[Unit Price]]</f>
        <v>743.7</v>
      </c>
      <c r="L713" s="1">
        <v>59.496000000000009</v>
      </c>
    </row>
    <row r="714" spans="1:12">
      <c r="A714" t="s">
        <v>737</v>
      </c>
      <c r="B714" s="2">
        <v>41066</v>
      </c>
      <c r="C714">
        <v>5</v>
      </c>
      <c r="D714" t="s">
        <v>4</v>
      </c>
      <c r="E714" t="s">
        <v>8168</v>
      </c>
      <c r="F714" t="s">
        <v>8027</v>
      </c>
      <c r="G714">
        <v>15</v>
      </c>
      <c r="H714">
        <v>2</v>
      </c>
      <c r="I714">
        <v>6</v>
      </c>
      <c r="J714" s="1">
        <v>271.72222222222223</v>
      </c>
      <c r="K714" s="1">
        <f>Sales_Data[[#This Row],[Order Quantity]]*Sales_Data[[#This Row],[Unit Price]]</f>
        <v>1630.3333333333335</v>
      </c>
      <c r="L714" s="1">
        <v>122.27500000000002</v>
      </c>
    </row>
    <row r="715" spans="1:12">
      <c r="A715" t="s">
        <v>738</v>
      </c>
      <c r="B715" s="2">
        <v>41066</v>
      </c>
      <c r="C715">
        <v>17</v>
      </c>
      <c r="D715" t="s">
        <v>4</v>
      </c>
      <c r="E715" t="s">
        <v>8168</v>
      </c>
      <c r="F715" t="s">
        <v>8025</v>
      </c>
      <c r="G715">
        <v>47</v>
      </c>
      <c r="H715">
        <v>7</v>
      </c>
      <c r="I715">
        <v>5</v>
      </c>
      <c r="J715" s="1">
        <v>290.33333333333331</v>
      </c>
      <c r="K715" s="1">
        <f>Sales_Data[[#This Row],[Order Quantity]]*Sales_Data[[#This Row],[Unit Price]]</f>
        <v>1451.6666666666665</v>
      </c>
      <c r="L715" s="1">
        <v>162.5866666666667</v>
      </c>
    </row>
    <row r="716" spans="1:12">
      <c r="A716" t="s">
        <v>739</v>
      </c>
      <c r="B716" s="2">
        <v>41066</v>
      </c>
      <c r="C716">
        <v>11</v>
      </c>
      <c r="D716" t="s">
        <v>2</v>
      </c>
      <c r="E716" t="s">
        <v>8168</v>
      </c>
      <c r="F716" t="s">
        <v>8026</v>
      </c>
      <c r="G716">
        <v>32</v>
      </c>
      <c r="H716">
        <v>5</v>
      </c>
      <c r="I716">
        <v>3</v>
      </c>
      <c r="J716" s="1">
        <v>20.844444444444445</v>
      </c>
      <c r="K716" s="1">
        <f>Sales_Data[[#This Row],[Order Quantity]]*Sales_Data[[#This Row],[Unit Price]]</f>
        <v>62.533333333333331</v>
      </c>
      <c r="L716" s="1">
        <v>14.174222222222223</v>
      </c>
    </row>
    <row r="717" spans="1:12">
      <c r="A717" t="s">
        <v>740</v>
      </c>
      <c r="B717" s="2">
        <v>41066</v>
      </c>
      <c r="C717">
        <v>11</v>
      </c>
      <c r="D717" t="s">
        <v>4</v>
      </c>
      <c r="E717" t="s">
        <v>8168</v>
      </c>
      <c r="F717" t="s">
        <v>8026</v>
      </c>
      <c r="G717">
        <v>32</v>
      </c>
      <c r="H717">
        <v>5</v>
      </c>
      <c r="I717">
        <v>2</v>
      </c>
      <c r="J717" s="1">
        <v>610.44444444444446</v>
      </c>
      <c r="K717" s="1">
        <f>Sales_Data[[#This Row],[Order Quantity]]*Sales_Data[[#This Row],[Unit Price]]</f>
        <v>1220.8888888888889</v>
      </c>
      <c r="L717" s="1">
        <v>427.31111111111107</v>
      </c>
    </row>
    <row r="718" spans="1:12">
      <c r="A718" t="s">
        <v>741</v>
      </c>
      <c r="B718" s="2">
        <v>41066</v>
      </c>
      <c r="C718">
        <v>13</v>
      </c>
      <c r="D718" t="s">
        <v>2</v>
      </c>
      <c r="E718" t="s">
        <v>8168</v>
      </c>
      <c r="F718" t="s">
        <v>8026</v>
      </c>
      <c r="G718">
        <v>37</v>
      </c>
      <c r="H718">
        <v>6</v>
      </c>
      <c r="I718">
        <v>4</v>
      </c>
      <c r="J718" s="1">
        <v>642.45555555555563</v>
      </c>
      <c r="K718" s="1">
        <f>Sales_Data[[#This Row],[Order Quantity]]*Sales_Data[[#This Row],[Unit Price]]</f>
        <v>2569.8222222222225</v>
      </c>
      <c r="L718" s="1">
        <v>513.96444444444444</v>
      </c>
    </row>
    <row r="719" spans="1:12">
      <c r="A719" t="s">
        <v>742</v>
      </c>
      <c r="B719" s="2">
        <v>41067</v>
      </c>
      <c r="C719">
        <v>2</v>
      </c>
      <c r="D719" t="s">
        <v>2</v>
      </c>
      <c r="E719" t="s">
        <v>8168</v>
      </c>
      <c r="F719" t="s">
        <v>8027</v>
      </c>
      <c r="G719">
        <v>6</v>
      </c>
      <c r="H719">
        <v>1</v>
      </c>
      <c r="I719">
        <v>7</v>
      </c>
      <c r="J719" s="1">
        <v>430.28888888888889</v>
      </c>
      <c r="K719" s="1">
        <f>Sales_Data[[#This Row],[Order Quantity]]*Sales_Data[[#This Row],[Unit Price]]</f>
        <v>3012.0222222222224</v>
      </c>
      <c r="L719" s="1">
        <v>228.05311111111112</v>
      </c>
    </row>
    <row r="720" spans="1:12">
      <c r="A720" t="s">
        <v>743</v>
      </c>
      <c r="B720" s="2">
        <v>41067</v>
      </c>
      <c r="C720">
        <v>15</v>
      </c>
      <c r="D720" t="s">
        <v>3</v>
      </c>
      <c r="E720" t="s">
        <v>8168</v>
      </c>
      <c r="F720" t="s">
        <v>8025</v>
      </c>
      <c r="G720">
        <v>42</v>
      </c>
      <c r="H720">
        <v>6</v>
      </c>
      <c r="I720">
        <v>5</v>
      </c>
      <c r="J720" s="1">
        <v>716.15555555555557</v>
      </c>
      <c r="K720" s="1">
        <f>Sales_Data[[#This Row],[Order Quantity]]*Sales_Data[[#This Row],[Unit Price]]</f>
        <v>3580.7777777777778</v>
      </c>
      <c r="L720" s="1">
        <v>393.88555555555564</v>
      </c>
    </row>
    <row r="721" spans="1:12">
      <c r="A721" t="s">
        <v>744</v>
      </c>
      <c r="B721" s="2">
        <v>41067</v>
      </c>
      <c r="C721">
        <v>6</v>
      </c>
      <c r="D721" t="s">
        <v>2</v>
      </c>
      <c r="E721" t="s">
        <v>8168</v>
      </c>
      <c r="F721" t="s">
        <v>8027</v>
      </c>
      <c r="G721">
        <v>15</v>
      </c>
      <c r="H721">
        <v>3</v>
      </c>
      <c r="I721">
        <v>4</v>
      </c>
      <c r="J721" s="1">
        <v>25.311111111111114</v>
      </c>
      <c r="K721" s="1">
        <f>Sales_Data[[#This Row],[Order Quantity]]*Sales_Data[[#This Row],[Unit Price]]</f>
        <v>101.24444444444445</v>
      </c>
      <c r="L721" s="1">
        <v>10.377555555555555</v>
      </c>
    </row>
    <row r="722" spans="1:12">
      <c r="A722" t="s">
        <v>745</v>
      </c>
      <c r="B722" s="2">
        <v>41068</v>
      </c>
      <c r="C722">
        <v>2</v>
      </c>
      <c r="D722" t="s">
        <v>2</v>
      </c>
      <c r="E722" t="s">
        <v>8168</v>
      </c>
      <c r="F722" t="s">
        <v>8027</v>
      </c>
      <c r="G722">
        <v>4</v>
      </c>
      <c r="H722">
        <v>1</v>
      </c>
      <c r="I722">
        <v>8</v>
      </c>
      <c r="J722" s="1">
        <v>27.544444444444444</v>
      </c>
      <c r="K722" s="1">
        <f>Sales_Data[[#This Row],[Order Quantity]]*Sales_Data[[#This Row],[Unit Price]]</f>
        <v>220.35555555555555</v>
      </c>
      <c r="L722" s="1">
        <v>16.80211111111111</v>
      </c>
    </row>
    <row r="723" spans="1:12">
      <c r="A723" t="s">
        <v>746</v>
      </c>
      <c r="B723" s="2">
        <v>41068</v>
      </c>
      <c r="C723">
        <v>6</v>
      </c>
      <c r="D723" t="s">
        <v>2</v>
      </c>
      <c r="E723" t="s">
        <v>8168</v>
      </c>
      <c r="F723" t="s">
        <v>8027</v>
      </c>
      <c r="G723">
        <v>16</v>
      </c>
      <c r="H723">
        <v>3</v>
      </c>
      <c r="I723">
        <v>4</v>
      </c>
      <c r="J723" s="1">
        <v>114.64444444444445</v>
      </c>
      <c r="K723" s="1">
        <f>Sales_Data[[#This Row],[Order Quantity]]*Sales_Data[[#This Row],[Unit Price]]</f>
        <v>458.57777777777778</v>
      </c>
      <c r="L723" s="1">
        <v>84.836888888888879</v>
      </c>
    </row>
    <row r="724" spans="1:12">
      <c r="A724" t="s">
        <v>747</v>
      </c>
      <c r="B724" s="2">
        <v>41068</v>
      </c>
      <c r="C724">
        <v>20</v>
      </c>
      <c r="D724" t="s">
        <v>2</v>
      </c>
      <c r="E724" t="s">
        <v>8168</v>
      </c>
      <c r="F724" t="s">
        <v>8028</v>
      </c>
      <c r="G724">
        <v>56</v>
      </c>
      <c r="H724">
        <v>8</v>
      </c>
      <c r="I724">
        <v>5</v>
      </c>
      <c r="J724" s="1">
        <v>248.64444444444447</v>
      </c>
      <c r="K724" s="1">
        <f>Sales_Data[[#This Row],[Order Quantity]]*Sales_Data[[#This Row],[Unit Price]]</f>
        <v>1243.2222222222224</v>
      </c>
      <c r="L724" s="1">
        <v>166.59177777777779</v>
      </c>
    </row>
    <row r="725" spans="1:12">
      <c r="A725" t="s">
        <v>748</v>
      </c>
      <c r="B725" s="2">
        <v>41068</v>
      </c>
      <c r="C725">
        <v>7</v>
      </c>
      <c r="D725" t="s">
        <v>4</v>
      </c>
      <c r="E725" t="s">
        <v>8168</v>
      </c>
      <c r="F725" t="s">
        <v>8027</v>
      </c>
      <c r="G725">
        <v>19</v>
      </c>
      <c r="H725">
        <v>3</v>
      </c>
      <c r="I725">
        <v>3</v>
      </c>
      <c r="J725" s="1">
        <v>131.02222222222224</v>
      </c>
      <c r="K725" s="1">
        <f>Sales_Data[[#This Row],[Order Quantity]]*Sales_Data[[#This Row],[Unit Price]]</f>
        <v>393.06666666666672</v>
      </c>
      <c r="L725" s="1">
        <v>91.715555555555554</v>
      </c>
    </row>
    <row r="726" spans="1:12">
      <c r="A726" t="s">
        <v>749</v>
      </c>
      <c r="B726" s="2">
        <v>41068</v>
      </c>
      <c r="C726">
        <v>13</v>
      </c>
      <c r="D726" t="s">
        <v>2</v>
      </c>
      <c r="E726" t="s">
        <v>8168</v>
      </c>
      <c r="F726" t="s">
        <v>8026</v>
      </c>
      <c r="G726">
        <v>38</v>
      </c>
      <c r="H726">
        <v>6</v>
      </c>
      <c r="I726">
        <v>6</v>
      </c>
      <c r="J726" s="1">
        <v>264.27777777777777</v>
      </c>
      <c r="K726" s="1">
        <f>Sales_Data[[#This Row],[Order Quantity]]*Sales_Data[[#This Row],[Unit Price]]</f>
        <v>1585.6666666666665</v>
      </c>
      <c r="L726" s="1">
        <v>171.78055555555557</v>
      </c>
    </row>
    <row r="727" spans="1:12">
      <c r="A727" t="s">
        <v>750</v>
      </c>
      <c r="B727" s="2">
        <v>41068</v>
      </c>
      <c r="C727">
        <v>8</v>
      </c>
      <c r="D727" t="s">
        <v>3</v>
      </c>
      <c r="E727" t="s">
        <v>8168</v>
      </c>
      <c r="F727" t="s">
        <v>8027</v>
      </c>
      <c r="G727">
        <v>22</v>
      </c>
      <c r="H727">
        <v>3</v>
      </c>
      <c r="I727">
        <v>3</v>
      </c>
      <c r="J727" s="1">
        <v>113.90000000000002</v>
      </c>
      <c r="K727" s="1">
        <f>Sales_Data[[#This Row],[Order Quantity]]*Sales_Data[[#This Row],[Unit Price]]</f>
        <v>341.70000000000005</v>
      </c>
      <c r="L727" s="1">
        <v>85.425000000000011</v>
      </c>
    </row>
    <row r="728" spans="1:12">
      <c r="A728" t="s">
        <v>751</v>
      </c>
      <c r="B728" s="2">
        <v>41068</v>
      </c>
      <c r="C728">
        <v>8</v>
      </c>
      <c r="D728" t="s">
        <v>3</v>
      </c>
      <c r="E728" t="s">
        <v>8168</v>
      </c>
      <c r="F728" t="s">
        <v>8027</v>
      </c>
      <c r="G728">
        <v>22</v>
      </c>
      <c r="H728">
        <v>3</v>
      </c>
      <c r="I728">
        <v>4</v>
      </c>
      <c r="J728" s="1">
        <v>200.25555555555556</v>
      </c>
      <c r="K728" s="1">
        <f>Sales_Data[[#This Row],[Order Quantity]]*Sales_Data[[#This Row],[Unit Price]]</f>
        <v>801.02222222222224</v>
      </c>
      <c r="L728" s="1">
        <v>80.102222222222224</v>
      </c>
    </row>
    <row r="729" spans="1:12">
      <c r="A729" t="s">
        <v>752</v>
      </c>
      <c r="B729" s="2">
        <v>41069</v>
      </c>
      <c r="C729">
        <v>7</v>
      </c>
      <c r="D729" t="s">
        <v>4</v>
      </c>
      <c r="E729" t="s">
        <v>8168</v>
      </c>
      <c r="F729" t="s">
        <v>8027</v>
      </c>
      <c r="G729">
        <v>19</v>
      </c>
      <c r="H729">
        <v>3</v>
      </c>
      <c r="I729">
        <v>4</v>
      </c>
      <c r="J729" s="1">
        <v>212.91111111111113</v>
      </c>
      <c r="K729" s="1">
        <f>Sales_Data[[#This Row],[Order Quantity]]*Sales_Data[[#This Row],[Unit Price]]</f>
        <v>851.6444444444445</v>
      </c>
      <c r="L729" s="1">
        <v>112.84288888888891</v>
      </c>
    </row>
    <row r="730" spans="1:12">
      <c r="A730" t="s">
        <v>753</v>
      </c>
      <c r="B730" s="2">
        <v>41069</v>
      </c>
      <c r="C730">
        <v>5</v>
      </c>
      <c r="D730" t="s">
        <v>2</v>
      </c>
      <c r="E730" t="s">
        <v>8168</v>
      </c>
      <c r="F730" t="s">
        <v>8027</v>
      </c>
      <c r="G730">
        <v>13</v>
      </c>
      <c r="H730">
        <v>2</v>
      </c>
      <c r="I730">
        <v>5</v>
      </c>
      <c r="J730" s="1">
        <v>335.74444444444447</v>
      </c>
      <c r="K730" s="1">
        <f>Sales_Data[[#This Row],[Order Quantity]]*Sales_Data[[#This Row],[Unit Price]]</f>
        <v>1678.7222222222224</v>
      </c>
      <c r="L730" s="1">
        <v>184.65944444444446</v>
      </c>
    </row>
    <row r="731" spans="1:12">
      <c r="A731" t="s">
        <v>754</v>
      </c>
      <c r="B731" s="2">
        <v>41069</v>
      </c>
      <c r="C731">
        <v>5</v>
      </c>
      <c r="D731" t="s">
        <v>4</v>
      </c>
      <c r="E731" t="s">
        <v>8168</v>
      </c>
      <c r="F731" t="s">
        <v>8027</v>
      </c>
      <c r="G731">
        <v>13</v>
      </c>
      <c r="H731">
        <v>2</v>
      </c>
      <c r="I731">
        <v>5</v>
      </c>
      <c r="J731" s="1">
        <v>250.13333333333335</v>
      </c>
      <c r="K731" s="1">
        <f>Sales_Data[[#This Row],[Order Quantity]]*Sales_Data[[#This Row],[Unit Price]]</f>
        <v>1250.6666666666667</v>
      </c>
      <c r="L731" s="1">
        <v>190.10133333333337</v>
      </c>
    </row>
    <row r="732" spans="1:12">
      <c r="A732" t="s">
        <v>755</v>
      </c>
      <c r="B732" s="2">
        <v>41069</v>
      </c>
      <c r="C732">
        <v>9</v>
      </c>
      <c r="D732" t="s">
        <v>4</v>
      </c>
      <c r="E732" t="s">
        <v>8168</v>
      </c>
      <c r="F732" t="s">
        <v>8027</v>
      </c>
      <c r="G732">
        <v>25</v>
      </c>
      <c r="H732">
        <v>4</v>
      </c>
      <c r="I732">
        <v>5</v>
      </c>
      <c r="J732" s="1">
        <v>291.07777777777778</v>
      </c>
      <c r="K732" s="1">
        <f>Sales_Data[[#This Row],[Order Quantity]]*Sales_Data[[#This Row],[Unit Price]]</f>
        <v>1455.3888888888889</v>
      </c>
      <c r="L732" s="1">
        <v>119.34188888888889</v>
      </c>
    </row>
    <row r="733" spans="1:12">
      <c r="A733" t="s">
        <v>756</v>
      </c>
      <c r="B733" s="2">
        <v>41069</v>
      </c>
      <c r="C733">
        <v>13</v>
      </c>
      <c r="D733" t="s">
        <v>4</v>
      </c>
      <c r="E733" t="s">
        <v>8168</v>
      </c>
      <c r="F733" t="s">
        <v>8026</v>
      </c>
      <c r="G733">
        <v>36</v>
      </c>
      <c r="H733">
        <v>5</v>
      </c>
      <c r="I733">
        <v>3</v>
      </c>
      <c r="J733" s="1">
        <v>223.33333333333334</v>
      </c>
      <c r="K733" s="1">
        <f>Sales_Data[[#This Row],[Order Quantity]]*Sales_Data[[#This Row],[Unit Price]]</f>
        <v>670</v>
      </c>
      <c r="L733" s="1">
        <v>98.266666666666666</v>
      </c>
    </row>
    <row r="734" spans="1:12">
      <c r="A734" t="s">
        <v>757</v>
      </c>
      <c r="B734" s="2">
        <v>41069</v>
      </c>
      <c r="C734">
        <v>5</v>
      </c>
      <c r="D734" t="s">
        <v>4</v>
      </c>
      <c r="E734" t="s">
        <v>8168</v>
      </c>
      <c r="F734" t="s">
        <v>8027</v>
      </c>
      <c r="G734">
        <v>15</v>
      </c>
      <c r="H734">
        <v>2</v>
      </c>
      <c r="I734">
        <v>2</v>
      </c>
      <c r="J734" s="1">
        <v>127.30000000000001</v>
      </c>
      <c r="K734" s="1">
        <f>Sales_Data[[#This Row],[Order Quantity]]*Sales_Data[[#This Row],[Unit Price]]</f>
        <v>254.60000000000002</v>
      </c>
      <c r="L734" s="1">
        <v>76.38</v>
      </c>
    </row>
    <row r="735" spans="1:12">
      <c r="A735" t="s">
        <v>758</v>
      </c>
      <c r="B735" s="2">
        <v>41070</v>
      </c>
      <c r="C735">
        <v>14</v>
      </c>
      <c r="D735" t="s">
        <v>4</v>
      </c>
      <c r="E735" t="s">
        <v>8168</v>
      </c>
      <c r="F735" t="s">
        <v>8026</v>
      </c>
      <c r="G735">
        <v>40</v>
      </c>
      <c r="H735">
        <v>6</v>
      </c>
      <c r="I735">
        <v>2</v>
      </c>
      <c r="J735" s="1">
        <v>402</v>
      </c>
      <c r="K735" s="1">
        <f>Sales_Data[[#This Row],[Order Quantity]]*Sales_Data[[#This Row],[Unit Price]]</f>
        <v>804</v>
      </c>
      <c r="L735" s="1">
        <v>160.80000000000001</v>
      </c>
    </row>
    <row r="736" spans="1:12">
      <c r="A736" t="s">
        <v>759</v>
      </c>
      <c r="B736" s="2">
        <v>41070</v>
      </c>
      <c r="C736">
        <v>12</v>
      </c>
      <c r="D736" t="s">
        <v>4</v>
      </c>
      <c r="E736" t="s">
        <v>8168</v>
      </c>
      <c r="F736" t="s">
        <v>8026</v>
      </c>
      <c r="G736">
        <v>35</v>
      </c>
      <c r="H736">
        <v>5</v>
      </c>
      <c r="I736">
        <v>1</v>
      </c>
      <c r="J736" s="1">
        <v>394.55555555555554</v>
      </c>
      <c r="K736" s="1">
        <f>Sales_Data[[#This Row],[Order Quantity]]*Sales_Data[[#This Row],[Unit Price]]</f>
        <v>394.55555555555554</v>
      </c>
      <c r="L736" s="1">
        <v>331.42666666666662</v>
      </c>
    </row>
    <row r="737" spans="1:12">
      <c r="A737" t="s">
        <v>760</v>
      </c>
      <c r="B737" s="2">
        <v>41070</v>
      </c>
      <c r="C737">
        <v>13</v>
      </c>
      <c r="D737" t="s">
        <v>2</v>
      </c>
      <c r="E737" t="s">
        <v>8168</v>
      </c>
      <c r="F737" t="s">
        <v>8026</v>
      </c>
      <c r="G737">
        <v>35</v>
      </c>
      <c r="H737">
        <v>5</v>
      </c>
      <c r="I737">
        <v>9</v>
      </c>
      <c r="J737" s="1">
        <v>104.96666666666667</v>
      </c>
      <c r="K737" s="1">
        <f>Sales_Data[[#This Row],[Order Quantity]]*Sales_Data[[#This Row],[Unit Price]]</f>
        <v>944.7</v>
      </c>
      <c r="L737" s="1">
        <v>81.874000000000009</v>
      </c>
    </row>
    <row r="738" spans="1:12">
      <c r="A738" t="s">
        <v>761</v>
      </c>
      <c r="B738" s="2">
        <v>41070</v>
      </c>
      <c r="C738">
        <v>2</v>
      </c>
      <c r="D738" t="s">
        <v>3</v>
      </c>
      <c r="E738" t="s">
        <v>8168</v>
      </c>
      <c r="F738" t="s">
        <v>8027</v>
      </c>
      <c r="G738">
        <v>5</v>
      </c>
      <c r="H738">
        <v>1</v>
      </c>
      <c r="I738">
        <v>5</v>
      </c>
      <c r="J738" s="1">
        <v>19.355555555555558</v>
      </c>
      <c r="K738" s="1">
        <f>Sales_Data[[#This Row],[Order Quantity]]*Sales_Data[[#This Row],[Unit Price]]</f>
        <v>96.777777777777786</v>
      </c>
      <c r="L738" s="1">
        <v>8.3228888888888903</v>
      </c>
    </row>
    <row r="739" spans="1:12">
      <c r="A739" t="s">
        <v>762</v>
      </c>
      <c r="B739" s="2">
        <v>41071</v>
      </c>
      <c r="C739">
        <v>1</v>
      </c>
      <c r="D739" t="s">
        <v>2</v>
      </c>
      <c r="E739" t="s">
        <v>8168</v>
      </c>
      <c r="F739" t="s">
        <v>8027</v>
      </c>
      <c r="G739">
        <v>3</v>
      </c>
      <c r="H739">
        <v>1</v>
      </c>
      <c r="I739">
        <v>3</v>
      </c>
      <c r="J739" s="1">
        <v>201</v>
      </c>
      <c r="K739" s="1">
        <f>Sales_Data[[#This Row],[Order Quantity]]*Sales_Data[[#This Row],[Unit Price]]</f>
        <v>603</v>
      </c>
      <c r="L739" s="1">
        <v>162.81000000000003</v>
      </c>
    </row>
    <row r="740" spans="1:12">
      <c r="A740" t="s">
        <v>763</v>
      </c>
      <c r="B740" s="2">
        <v>41071</v>
      </c>
      <c r="C740">
        <v>4</v>
      </c>
      <c r="D740" t="s">
        <v>4</v>
      </c>
      <c r="E740" t="s">
        <v>8168</v>
      </c>
      <c r="F740" t="s">
        <v>8027</v>
      </c>
      <c r="G740">
        <v>9</v>
      </c>
      <c r="H740">
        <v>2</v>
      </c>
      <c r="I740">
        <v>4</v>
      </c>
      <c r="J740" s="1">
        <v>443.68888888888893</v>
      </c>
      <c r="K740" s="1">
        <f>Sales_Data[[#This Row],[Order Quantity]]*Sales_Data[[#This Row],[Unit Price]]</f>
        <v>1774.7555555555557</v>
      </c>
      <c r="L740" s="1">
        <v>208.5337777777778</v>
      </c>
    </row>
    <row r="741" spans="1:12">
      <c r="A741" t="s">
        <v>764</v>
      </c>
      <c r="B741" s="2">
        <v>41071</v>
      </c>
      <c r="C741">
        <v>5</v>
      </c>
      <c r="D741" t="s">
        <v>4</v>
      </c>
      <c r="E741" t="s">
        <v>8168</v>
      </c>
      <c r="F741" t="s">
        <v>8027</v>
      </c>
      <c r="G741">
        <v>15</v>
      </c>
      <c r="H741">
        <v>2</v>
      </c>
      <c r="I741">
        <v>1</v>
      </c>
      <c r="J741" s="1">
        <v>111.66666666666667</v>
      </c>
      <c r="K741" s="1">
        <f>Sales_Data[[#This Row],[Order Quantity]]*Sales_Data[[#This Row],[Unit Price]]</f>
        <v>111.66666666666667</v>
      </c>
      <c r="L741" s="1">
        <v>88.216666666666669</v>
      </c>
    </row>
    <row r="742" spans="1:12">
      <c r="A742" t="s">
        <v>765</v>
      </c>
      <c r="B742" s="2">
        <v>41071</v>
      </c>
      <c r="C742">
        <v>8</v>
      </c>
      <c r="D742" t="s">
        <v>4</v>
      </c>
      <c r="E742" t="s">
        <v>8168</v>
      </c>
      <c r="F742" t="s">
        <v>8027</v>
      </c>
      <c r="G742">
        <v>24</v>
      </c>
      <c r="H742">
        <v>4</v>
      </c>
      <c r="I742">
        <v>8</v>
      </c>
      <c r="J742" s="1">
        <v>424.33333333333331</v>
      </c>
      <c r="K742" s="1">
        <f>Sales_Data[[#This Row],[Order Quantity]]*Sales_Data[[#This Row],[Unit Price]]</f>
        <v>3394.6666666666665</v>
      </c>
      <c r="L742" s="1">
        <v>241.87</v>
      </c>
    </row>
    <row r="743" spans="1:12">
      <c r="A743" t="s">
        <v>766</v>
      </c>
      <c r="B743" s="2">
        <v>41072</v>
      </c>
      <c r="C743">
        <v>12</v>
      </c>
      <c r="D743" t="s">
        <v>4</v>
      </c>
      <c r="E743" t="s">
        <v>8168</v>
      </c>
      <c r="F743" t="s">
        <v>8026</v>
      </c>
      <c r="G743">
        <v>34</v>
      </c>
      <c r="H743">
        <v>5</v>
      </c>
      <c r="I743">
        <v>1</v>
      </c>
      <c r="J743" s="1">
        <v>250.13333333333335</v>
      </c>
      <c r="K743" s="1">
        <f>Sales_Data[[#This Row],[Order Quantity]]*Sales_Data[[#This Row],[Unit Price]]</f>
        <v>250.13333333333335</v>
      </c>
      <c r="L743" s="1">
        <v>107.55733333333335</v>
      </c>
    </row>
    <row r="744" spans="1:12">
      <c r="A744" t="s">
        <v>767</v>
      </c>
      <c r="B744" s="2">
        <v>41072</v>
      </c>
      <c r="C744">
        <v>6</v>
      </c>
      <c r="D744" t="s">
        <v>4</v>
      </c>
      <c r="E744" t="s">
        <v>8168</v>
      </c>
      <c r="F744" t="s">
        <v>8027</v>
      </c>
      <c r="G744">
        <v>17</v>
      </c>
      <c r="H744">
        <v>3</v>
      </c>
      <c r="I744">
        <v>1</v>
      </c>
      <c r="J744" s="1">
        <v>107.2</v>
      </c>
      <c r="K744" s="1">
        <f>Sales_Data[[#This Row],[Order Quantity]]*Sales_Data[[#This Row],[Unit Price]]</f>
        <v>107.2</v>
      </c>
      <c r="L744" s="1">
        <v>73.968000000000004</v>
      </c>
    </row>
    <row r="745" spans="1:12">
      <c r="A745" t="s">
        <v>768</v>
      </c>
      <c r="B745" s="2">
        <v>41072</v>
      </c>
      <c r="C745">
        <v>17</v>
      </c>
      <c r="D745" t="s">
        <v>4</v>
      </c>
      <c r="E745" t="s">
        <v>8168</v>
      </c>
      <c r="F745" t="s">
        <v>8025</v>
      </c>
      <c r="G745">
        <v>49</v>
      </c>
      <c r="H745">
        <v>7</v>
      </c>
      <c r="I745">
        <v>1</v>
      </c>
      <c r="J745" s="1">
        <v>113.15555555555555</v>
      </c>
      <c r="K745" s="1">
        <f>Sales_Data[[#This Row],[Order Quantity]]*Sales_Data[[#This Row],[Unit Price]]</f>
        <v>113.15555555555555</v>
      </c>
      <c r="L745" s="1">
        <v>81.471999999999994</v>
      </c>
    </row>
    <row r="746" spans="1:12">
      <c r="A746" t="s">
        <v>769</v>
      </c>
      <c r="B746" s="2">
        <v>41072</v>
      </c>
      <c r="C746">
        <v>18</v>
      </c>
      <c r="D746" t="s">
        <v>3</v>
      </c>
      <c r="E746" t="s">
        <v>8168</v>
      </c>
      <c r="F746" t="s">
        <v>8025</v>
      </c>
      <c r="G746">
        <v>53</v>
      </c>
      <c r="H746">
        <v>8</v>
      </c>
      <c r="I746">
        <v>9</v>
      </c>
      <c r="J746" s="1">
        <v>29.033333333333335</v>
      </c>
      <c r="K746" s="1">
        <f>Sales_Data[[#This Row],[Order Quantity]]*Sales_Data[[#This Row],[Unit Price]]</f>
        <v>261.3</v>
      </c>
      <c r="L746" s="1">
        <v>13.065000000000001</v>
      </c>
    </row>
    <row r="747" spans="1:12">
      <c r="A747" t="s">
        <v>770</v>
      </c>
      <c r="B747" s="2">
        <v>41072</v>
      </c>
      <c r="C747">
        <v>11</v>
      </c>
      <c r="D747" t="s">
        <v>4</v>
      </c>
      <c r="E747" t="s">
        <v>8168</v>
      </c>
      <c r="F747" t="s">
        <v>8026</v>
      </c>
      <c r="G747">
        <v>31</v>
      </c>
      <c r="H747">
        <v>5</v>
      </c>
      <c r="I747">
        <v>7</v>
      </c>
      <c r="J747" s="1">
        <v>320.85555555555561</v>
      </c>
      <c r="K747" s="1">
        <f>Sales_Data[[#This Row],[Order Quantity]]*Sales_Data[[#This Row],[Unit Price]]</f>
        <v>2245.9888888888891</v>
      </c>
      <c r="L747" s="1">
        <v>170.05344444444447</v>
      </c>
    </row>
    <row r="748" spans="1:12">
      <c r="A748" t="s">
        <v>771</v>
      </c>
      <c r="B748" s="2">
        <v>41073</v>
      </c>
      <c r="C748">
        <v>8</v>
      </c>
      <c r="D748" t="s">
        <v>2</v>
      </c>
      <c r="E748" t="s">
        <v>8168</v>
      </c>
      <c r="F748" t="s">
        <v>8027</v>
      </c>
      <c r="G748">
        <v>23</v>
      </c>
      <c r="H748">
        <v>4</v>
      </c>
      <c r="I748">
        <v>9</v>
      </c>
      <c r="J748" s="1">
        <v>122.08888888888889</v>
      </c>
      <c r="K748" s="1">
        <f>Sales_Data[[#This Row],[Order Quantity]]*Sales_Data[[#This Row],[Unit Price]]</f>
        <v>1098.8</v>
      </c>
      <c r="L748" s="1">
        <v>95.229333333333329</v>
      </c>
    </row>
    <row r="749" spans="1:12">
      <c r="A749" t="s">
        <v>772</v>
      </c>
      <c r="B749" s="2">
        <v>41073</v>
      </c>
      <c r="C749">
        <v>1</v>
      </c>
      <c r="D749" t="s">
        <v>4</v>
      </c>
      <c r="E749" t="s">
        <v>8168</v>
      </c>
      <c r="F749" t="s">
        <v>8027</v>
      </c>
      <c r="G749">
        <v>1</v>
      </c>
      <c r="H749">
        <v>1</v>
      </c>
      <c r="I749">
        <v>6</v>
      </c>
      <c r="J749" s="1">
        <v>246.41111111111115</v>
      </c>
      <c r="K749" s="1">
        <f>Sales_Data[[#This Row],[Order Quantity]]*Sales_Data[[#This Row],[Unit Price]]</f>
        <v>1478.4666666666669</v>
      </c>
      <c r="L749" s="1">
        <v>177.41600000000003</v>
      </c>
    </row>
    <row r="750" spans="1:12">
      <c r="A750" t="s">
        <v>773</v>
      </c>
      <c r="B750" s="2">
        <v>41073</v>
      </c>
      <c r="C750">
        <v>6</v>
      </c>
      <c r="D750" t="s">
        <v>4</v>
      </c>
      <c r="E750" t="s">
        <v>8168</v>
      </c>
      <c r="F750" t="s">
        <v>8027</v>
      </c>
      <c r="G750">
        <v>15</v>
      </c>
      <c r="H750">
        <v>3</v>
      </c>
      <c r="I750">
        <v>5</v>
      </c>
      <c r="J750" s="1">
        <v>28.288888888888888</v>
      </c>
      <c r="K750" s="1">
        <f>Sales_Data[[#This Row],[Order Quantity]]*Sales_Data[[#This Row],[Unit Price]]</f>
        <v>141.44444444444443</v>
      </c>
      <c r="L750" s="1">
        <v>18.387777777777778</v>
      </c>
    </row>
    <row r="751" spans="1:12">
      <c r="A751" t="s">
        <v>774</v>
      </c>
      <c r="B751" s="2">
        <v>41073</v>
      </c>
      <c r="C751">
        <v>4</v>
      </c>
      <c r="D751" t="s">
        <v>2</v>
      </c>
      <c r="E751" t="s">
        <v>8168</v>
      </c>
      <c r="F751" t="s">
        <v>8027</v>
      </c>
      <c r="G751">
        <v>10</v>
      </c>
      <c r="H751">
        <v>2</v>
      </c>
      <c r="I751">
        <v>1</v>
      </c>
      <c r="J751" s="1">
        <v>270.23333333333335</v>
      </c>
      <c r="K751" s="1">
        <f>Sales_Data[[#This Row],[Order Quantity]]*Sales_Data[[#This Row],[Unit Price]]</f>
        <v>270.23333333333335</v>
      </c>
      <c r="L751" s="1">
        <v>224.29366666666664</v>
      </c>
    </row>
    <row r="752" spans="1:12">
      <c r="A752" t="s">
        <v>775</v>
      </c>
      <c r="B752" s="2">
        <v>41073</v>
      </c>
      <c r="C752">
        <v>13</v>
      </c>
      <c r="D752" t="s">
        <v>4</v>
      </c>
      <c r="E752" t="s">
        <v>8168</v>
      </c>
      <c r="F752" t="s">
        <v>8026</v>
      </c>
      <c r="G752">
        <v>38</v>
      </c>
      <c r="H752">
        <v>6</v>
      </c>
      <c r="I752">
        <v>1</v>
      </c>
      <c r="J752" s="1">
        <v>277.67777777777775</v>
      </c>
      <c r="K752" s="1">
        <f>Sales_Data[[#This Row],[Order Quantity]]*Sales_Data[[#This Row],[Unit Price]]</f>
        <v>277.67777777777775</v>
      </c>
      <c r="L752" s="1">
        <v>180.49055555555555</v>
      </c>
    </row>
    <row r="753" spans="1:12">
      <c r="A753" t="s">
        <v>776</v>
      </c>
      <c r="B753" s="2">
        <v>41074</v>
      </c>
      <c r="C753">
        <v>20</v>
      </c>
      <c r="D753" t="s">
        <v>4</v>
      </c>
      <c r="E753" t="s">
        <v>8168</v>
      </c>
      <c r="F753" t="s">
        <v>8028</v>
      </c>
      <c r="G753">
        <v>57</v>
      </c>
      <c r="H753">
        <v>8</v>
      </c>
      <c r="I753">
        <v>7</v>
      </c>
      <c r="J753" s="1">
        <v>396.04444444444448</v>
      </c>
      <c r="K753" s="1">
        <f>Sales_Data[[#This Row],[Order Quantity]]*Sales_Data[[#This Row],[Unit Price]]</f>
        <v>2772.3111111111111</v>
      </c>
      <c r="L753" s="1">
        <v>166.33866666666665</v>
      </c>
    </row>
    <row r="754" spans="1:12">
      <c r="A754" t="s">
        <v>777</v>
      </c>
      <c r="B754" s="2">
        <v>41074</v>
      </c>
      <c r="C754">
        <v>7</v>
      </c>
      <c r="D754" t="s">
        <v>4</v>
      </c>
      <c r="E754" t="s">
        <v>8168</v>
      </c>
      <c r="F754" t="s">
        <v>8027</v>
      </c>
      <c r="G754">
        <v>19</v>
      </c>
      <c r="H754">
        <v>3</v>
      </c>
      <c r="I754">
        <v>8</v>
      </c>
      <c r="J754" s="1">
        <v>281.39999999999998</v>
      </c>
      <c r="K754" s="1">
        <f>Sales_Data[[#This Row],[Order Quantity]]*Sales_Data[[#This Row],[Unit Price]]</f>
        <v>2251.1999999999998</v>
      </c>
      <c r="L754" s="1">
        <v>177.28200000000001</v>
      </c>
    </row>
    <row r="755" spans="1:12">
      <c r="A755" t="s">
        <v>778</v>
      </c>
      <c r="B755" s="2">
        <v>41074</v>
      </c>
      <c r="C755">
        <v>5</v>
      </c>
      <c r="D755" t="s">
        <v>4</v>
      </c>
      <c r="E755" t="s">
        <v>8168</v>
      </c>
      <c r="F755" t="s">
        <v>8027</v>
      </c>
      <c r="G755">
        <v>14</v>
      </c>
      <c r="H755">
        <v>2</v>
      </c>
      <c r="I755">
        <v>5</v>
      </c>
      <c r="J755" s="1">
        <v>196.53333333333333</v>
      </c>
      <c r="K755" s="1">
        <f>Sales_Data[[#This Row],[Order Quantity]]*Sales_Data[[#This Row],[Unit Price]]</f>
        <v>982.66666666666663</v>
      </c>
      <c r="L755" s="1">
        <v>115.95466666666665</v>
      </c>
    </row>
    <row r="756" spans="1:12">
      <c r="A756" t="s">
        <v>779</v>
      </c>
      <c r="B756" s="2">
        <v>41075</v>
      </c>
      <c r="C756">
        <v>18</v>
      </c>
      <c r="D756" t="s">
        <v>2</v>
      </c>
      <c r="E756" t="s">
        <v>8168</v>
      </c>
      <c r="F756" t="s">
        <v>8025</v>
      </c>
      <c r="G756">
        <v>51</v>
      </c>
      <c r="H756">
        <v>8</v>
      </c>
      <c r="I756">
        <v>5</v>
      </c>
      <c r="J756" s="1">
        <v>271.72222222222223</v>
      </c>
      <c r="K756" s="1">
        <f>Sales_Data[[#This Row],[Order Quantity]]*Sales_Data[[#This Row],[Unit Price]]</f>
        <v>1358.6111111111111</v>
      </c>
      <c r="L756" s="1">
        <v>135.86111111111111</v>
      </c>
    </row>
    <row r="757" spans="1:12">
      <c r="A757" t="s">
        <v>780</v>
      </c>
      <c r="B757" s="2">
        <v>41075</v>
      </c>
      <c r="C757">
        <v>3</v>
      </c>
      <c r="D757" t="s">
        <v>4</v>
      </c>
      <c r="E757" t="s">
        <v>8168</v>
      </c>
      <c r="F757" t="s">
        <v>8027</v>
      </c>
      <c r="G757">
        <v>8</v>
      </c>
      <c r="H757">
        <v>2</v>
      </c>
      <c r="I757">
        <v>3</v>
      </c>
      <c r="J757" s="1">
        <v>650.6444444444445</v>
      </c>
      <c r="K757" s="1">
        <f>Sales_Data[[#This Row],[Order Quantity]]*Sales_Data[[#This Row],[Unit Price]]</f>
        <v>1951.9333333333334</v>
      </c>
      <c r="L757" s="1">
        <v>507.5026666666667</v>
      </c>
    </row>
    <row r="758" spans="1:12">
      <c r="A758" t="s">
        <v>781</v>
      </c>
      <c r="B758" s="2">
        <v>41075</v>
      </c>
      <c r="C758">
        <v>12</v>
      </c>
      <c r="D758" t="s">
        <v>4</v>
      </c>
      <c r="E758" t="s">
        <v>8168</v>
      </c>
      <c r="F758" t="s">
        <v>8026</v>
      </c>
      <c r="G758">
        <v>34</v>
      </c>
      <c r="H758">
        <v>5</v>
      </c>
      <c r="I758">
        <v>3</v>
      </c>
      <c r="J758" s="1">
        <v>442.20000000000005</v>
      </c>
      <c r="K758" s="1">
        <f>Sales_Data[[#This Row],[Order Quantity]]*Sales_Data[[#This Row],[Unit Price]]</f>
        <v>1326.6000000000001</v>
      </c>
      <c r="L758" s="1">
        <v>358.18200000000002</v>
      </c>
    </row>
    <row r="759" spans="1:12">
      <c r="A759" t="s">
        <v>782</v>
      </c>
      <c r="B759" s="2">
        <v>41075</v>
      </c>
      <c r="C759">
        <v>13</v>
      </c>
      <c r="D759" t="s">
        <v>2</v>
      </c>
      <c r="E759" t="s">
        <v>8168</v>
      </c>
      <c r="F759" t="s">
        <v>8026</v>
      </c>
      <c r="G759">
        <v>36</v>
      </c>
      <c r="H759">
        <v>5</v>
      </c>
      <c r="I759">
        <v>7</v>
      </c>
      <c r="J759" s="1">
        <v>107.2</v>
      </c>
      <c r="K759" s="1">
        <f>Sales_Data[[#This Row],[Order Quantity]]*Sales_Data[[#This Row],[Unit Price]]</f>
        <v>750.4</v>
      </c>
      <c r="L759" s="1">
        <v>49.312000000000005</v>
      </c>
    </row>
    <row r="760" spans="1:12">
      <c r="A760" t="s">
        <v>783</v>
      </c>
      <c r="B760" s="2">
        <v>41076</v>
      </c>
      <c r="C760">
        <v>13</v>
      </c>
      <c r="D760" t="s">
        <v>4</v>
      </c>
      <c r="E760" t="s">
        <v>8168</v>
      </c>
      <c r="F760" t="s">
        <v>8026</v>
      </c>
      <c r="G760">
        <v>36</v>
      </c>
      <c r="H760">
        <v>5</v>
      </c>
      <c r="I760">
        <v>8</v>
      </c>
      <c r="J760" s="1">
        <v>27.544444444444444</v>
      </c>
      <c r="K760" s="1">
        <f>Sales_Data[[#This Row],[Order Quantity]]*Sales_Data[[#This Row],[Unit Price]]</f>
        <v>220.35555555555555</v>
      </c>
      <c r="L760" s="1">
        <v>17.628444444444444</v>
      </c>
    </row>
    <row r="761" spans="1:12">
      <c r="A761" t="s">
        <v>784</v>
      </c>
      <c r="B761" s="2">
        <v>41076</v>
      </c>
      <c r="C761">
        <v>14</v>
      </c>
      <c r="D761" t="s">
        <v>2</v>
      </c>
      <c r="E761" t="s">
        <v>8168</v>
      </c>
      <c r="F761" t="s">
        <v>8026</v>
      </c>
      <c r="G761">
        <v>41</v>
      </c>
      <c r="H761">
        <v>6</v>
      </c>
      <c r="I761">
        <v>7</v>
      </c>
      <c r="J761" s="1">
        <v>354.35555555555561</v>
      </c>
      <c r="K761" s="1">
        <f>Sales_Data[[#This Row],[Order Quantity]]*Sales_Data[[#This Row],[Unit Price]]</f>
        <v>2480.4888888888891</v>
      </c>
      <c r="L761" s="1">
        <v>251.59244444444442</v>
      </c>
    </row>
    <row r="762" spans="1:12">
      <c r="A762" t="s">
        <v>785</v>
      </c>
      <c r="B762" s="2">
        <v>41076</v>
      </c>
      <c r="C762">
        <v>18</v>
      </c>
      <c r="D762" t="s">
        <v>4</v>
      </c>
      <c r="E762" t="s">
        <v>8168</v>
      </c>
      <c r="F762" t="s">
        <v>8025</v>
      </c>
      <c r="G762">
        <v>50</v>
      </c>
      <c r="H762">
        <v>7</v>
      </c>
      <c r="I762">
        <v>5</v>
      </c>
      <c r="J762" s="1">
        <v>593.32222222222231</v>
      </c>
      <c r="K762" s="1">
        <f>Sales_Data[[#This Row],[Order Quantity]]*Sales_Data[[#This Row],[Unit Price]]</f>
        <v>2966.6111111111113</v>
      </c>
      <c r="L762" s="1">
        <v>314.46077777777782</v>
      </c>
    </row>
    <row r="763" spans="1:12">
      <c r="A763" t="s">
        <v>786</v>
      </c>
      <c r="B763" s="2">
        <v>41076</v>
      </c>
      <c r="C763">
        <v>2</v>
      </c>
      <c r="D763" t="s">
        <v>4</v>
      </c>
      <c r="E763" t="s">
        <v>8168</v>
      </c>
      <c r="F763" t="s">
        <v>8027</v>
      </c>
      <c r="G763">
        <v>6</v>
      </c>
      <c r="H763">
        <v>1</v>
      </c>
      <c r="I763">
        <v>6</v>
      </c>
      <c r="J763" s="1">
        <v>126.55555555555556</v>
      </c>
      <c r="K763" s="1">
        <f>Sales_Data[[#This Row],[Order Quantity]]*Sales_Data[[#This Row],[Unit Price]]</f>
        <v>759.33333333333337</v>
      </c>
      <c r="L763" s="1">
        <v>79.73</v>
      </c>
    </row>
    <row r="764" spans="1:12">
      <c r="A764" t="s">
        <v>787</v>
      </c>
      <c r="B764" s="2">
        <v>41076</v>
      </c>
      <c r="C764">
        <v>8</v>
      </c>
      <c r="D764" t="s">
        <v>2</v>
      </c>
      <c r="E764" t="s">
        <v>8168</v>
      </c>
      <c r="F764" t="s">
        <v>8027</v>
      </c>
      <c r="G764">
        <v>23</v>
      </c>
      <c r="H764">
        <v>4</v>
      </c>
      <c r="I764">
        <v>4</v>
      </c>
      <c r="J764" s="1">
        <v>23.077777777777779</v>
      </c>
      <c r="K764" s="1">
        <f>Sales_Data[[#This Row],[Order Quantity]]*Sales_Data[[#This Row],[Unit Price]]</f>
        <v>92.311111111111117</v>
      </c>
      <c r="L764" s="1">
        <v>10.154222222222224</v>
      </c>
    </row>
    <row r="765" spans="1:12">
      <c r="A765" t="s">
        <v>788</v>
      </c>
      <c r="B765" s="2">
        <v>41076</v>
      </c>
      <c r="C765">
        <v>17</v>
      </c>
      <c r="D765" t="s">
        <v>3</v>
      </c>
      <c r="E765" t="s">
        <v>8168</v>
      </c>
      <c r="F765" t="s">
        <v>8025</v>
      </c>
      <c r="G765">
        <v>48</v>
      </c>
      <c r="H765">
        <v>7</v>
      </c>
      <c r="I765">
        <v>4</v>
      </c>
      <c r="J765" s="1">
        <v>260.55555555555554</v>
      </c>
      <c r="K765" s="1">
        <f>Sales_Data[[#This Row],[Order Quantity]]*Sales_Data[[#This Row],[Unit Price]]</f>
        <v>1042.2222222222222</v>
      </c>
      <c r="L765" s="1">
        <v>138.09444444444446</v>
      </c>
    </row>
    <row r="766" spans="1:12">
      <c r="A766" t="s">
        <v>789</v>
      </c>
      <c r="B766" s="2">
        <v>41076</v>
      </c>
      <c r="C766">
        <v>6</v>
      </c>
      <c r="D766" t="s">
        <v>4</v>
      </c>
      <c r="E766" t="s">
        <v>8168</v>
      </c>
      <c r="F766" t="s">
        <v>8027</v>
      </c>
      <c r="G766">
        <v>16</v>
      </c>
      <c r="H766">
        <v>3</v>
      </c>
      <c r="I766">
        <v>8</v>
      </c>
      <c r="J766" s="1">
        <v>270.23333333333335</v>
      </c>
      <c r="K766" s="1">
        <f>Sales_Data[[#This Row],[Order Quantity]]*Sales_Data[[#This Row],[Unit Price]]</f>
        <v>2161.8666666666668</v>
      </c>
      <c r="L766" s="1">
        <v>202.67499999999998</v>
      </c>
    </row>
    <row r="767" spans="1:12">
      <c r="A767" t="s">
        <v>790</v>
      </c>
      <c r="B767" s="2">
        <v>41077</v>
      </c>
      <c r="C767">
        <v>14</v>
      </c>
      <c r="D767" t="s">
        <v>2</v>
      </c>
      <c r="E767" t="s">
        <v>8168</v>
      </c>
      <c r="F767" t="s">
        <v>8026</v>
      </c>
      <c r="G767">
        <v>40</v>
      </c>
      <c r="H767">
        <v>6</v>
      </c>
      <c r="I767">
        <v>6</v>
      </c>
      <c r="J767" s="1">
        <v>123.57777777777778</v>
      </c>
      <c r="K767" s="1">
        <f>Sales_Data[[#This Row],[Order Quantity]]*Sales_Data[[#This Row],[Unit Price]]</f>
        <v>741.4666666666667</v>
      </c>
      <c r="L767" s="1">
        <v>64.260444444444445</v>
      </c>
    </row>
    <row r="768" spans="1:12">
      <c r="A768" t="s">
        <v>791</v>
      </c>
      <c r="B768" s="2">
        <v>41077</v>
      </c>
      <c r="C768">
        <v>8</v>
      </c>
      <c r="D768" t="s">
        <v>2</v>
      </c>
      <c r="E768" t="s">
        <v>8168</v>
      </c>
      <c r="F768" t="s">
        <v>8027</v>
      </c>
      <c r="G768">
        <v>23</v>
      </c>
      <c r="H768">
        <v>4</v>
      </c>
      <c r="I768">
        <v>1</v>
      </c>
      <c r="J768" s="1">
        <v>122.08888888888889</v>
      </c>
      <c r="K768" s="1">
        <f>Sales_Data[[#This Row],[Order Quantity]]*Sales_Data[[#This Row],[Unit Price]]</f>
        <v>122.08888888888889</v>
      </c>
      <c r="L768" s="1">
        <v>74.47422222222221</v>
      </c>
    </row>
    <row r="769" spans="1:12">
      <c r="A769" t="s">
        <v>792</v>
      </c>
      <c r="B769" s="2">
        <v>41077</v>
      </c>
      <c r="C769">
        <v>17</v>
      </c>
      <c r="D769" t="s">
        <v>4</v>
      </c>
      <c r="E769" t="s">
        <v>8168</v>
      </c>
      <c r="F769" t="s">
        <v>8025</v>
      </c>
      <c r="G769">
        <v>49</v>
      </c>
      <c r="H769">
        <v>7</v>
      </c>
      <c r="I769">
        <v>2</v>
      </c>
      <c r="J769" s="1">
        <v>128.78888888888889</v>
      </c>
      <c r="K769" s="1">
        <f>Sales_Data[[#This Row],[Order Quantity]]*Sales_Data[[#This Row],[Unit Price]]</f>
        <v>257.57777777777778</v>
      </c>
      <c r="L769" s="1">
        <v>82.424888888888901</v>
      </c>
    </row>
    <row r="770" spans="1:12">
      <c r="A770" t="s">
        <v>793</v>
      </c>
      <c r="B770" s="2">
        <v>41077</v>
      </c>
      <c r="C770">
        <v>9</v>
      </c>
      <c r="D770" t="s">
        <v>4</v>
      </c>
      <c r="E770" t="s">
        <v>8168</v>
      </c>
      <c r="F770" t="s">
        <v>8027</v>
      </c>
      <c r="G770">
        <v>26</v>
      </c>
      <c r="H770">
        <v>4</v>
      </c>
      <c r="I770">
        <v>5</v>
      </c>
      <c r="J770" s="1">
        <v>296.28888888888889</v>
      </c>
      <c r="K770" s="1">
        <f>Sales_Data[[#This Row],[Order Quantity]]*Sales_Data[[#This Row],[Unit Price]]</f>
        <v>1481.4444444444443</v>
      </c>
      <c r="L770" s="1">
        <v>139.25577777777778</v>
      </c>
    </row>
    <row r="771" spans="1:12">
      <c r="A771" t="s">
        <v>794</v>
      </c>
      <c r="B771" s="2">
        <v>41079</v>
      </c>
      <c r="C771">
        <v>17</v>
      </c>
      <c r="D771" t="s">
        <v>4</v>
      </c>
      <c r="E771" t="s">
        <v>8168</v>
      </c>
      <c r="F771" t="s">
        <v>8025</v>
      </c>
      <c r="G771">
        <v>49</v>
      </c>
      <c r="H771">
        <v>7</v>
      </c>
      <c r="I771">
        <v>9</v>
      </c>
      <c r="J771" s="1">
        <v>314.89999999999998</v>
      </c>
      <c r="K771" s="1">
        <f>Sales_Data[[#This Row],[Order Quantity]]*Sales_Data[[#This Row],[Unit Price]]</f>
        <v>2834.1</v>
      </c>
      <c r="L771" s="1">
        <v>132.25799999999998</v>
      </c>
    </row>
    <row r="772" spans="1:12">
      <c r="A772" t="s">
        <v>795</v>
      </c>
      <c r="B772" s="2">
        <v>41079</v>
      </c>
      <c r="C772">
        <v>5</v>
      </c>
      <c r="D772" t="s">
        <v>4</v>
      </c>
      <c r="E772" t="s">
        <v>8168</v>
      </c>
      <c r="F772" t="s">
        <v>8027</v>
      </c>
      <c r="G772">
        <v>13</v>
      </c>
      <c r="H772">
        <v>2</v>
      </c>
      <c r="I772">
        <v>6</v>
      </c>
      <c r="J772" s="1">
        <v>439.22222222222223</v>
      </c>
      <c r="K772" s="1">
        <f>Sales_Data[[#This Row],[Order Quantity]]*Sales_Data[[#This Row],[Unit Price]]</f>
        <v>2635.3333333333335</v>
      </c>
      <c r="L772" s="1">
        <v>272.31777777777779</v>
      </c>
    </row>
    <row r="773" spans="1:12">
      <c r="A773" t="s">
        <v>796</v>
      </c>
      <c r="B773" s="2">
        <v>41079</v>
      </c>
      <c r="C773">
        <v>15</v>
      </c>
      <c r="D773" t="s">
        <v>2</v>
      </c>
      <c r="E773" t="s">
        <v>8168</v>
      </c>
      <c r="F773" t="s">
        <v>8025</v>
      </c>
      <c r="G773">
        <v>43</v>
      </c>
      <c r="H773">
        <v>6</v>
      </c>
      <c r="I773">
        <v>7</v>
      </c>
      <c r="J773" s="1">
        <v>195.78888888888889</v>
      </c>
      <c r="K773" s="1">
        <f>Sales_Data[[#This Row],[Order Quantity]]*Sales_Data[[#This Row],[Unit Price]]</f>
        <v>1370.5222222222224</v>
      </c>
      <c r="L773" s="1">
        <v>125.30488888888891</v>
      </c>
    </row>
    <row r="774" spans="1:12">
      <c r="A774" t="s">
        <v>797</v>
      </c>
      <c r="B774" s="2">
        <v>41079</v>
      </c>
      <c r="C774">
        <v>18</v>
      </c>
      <c r="D774" t="s">
        <v>3</v>
      </c>
      <c r="E774" t="s">
        <v>8168</v>
      </c>
      <c r="F774" t="s">
        <v>8025</v>
      </c>
      <c r="G774">
        <v>53</v>
      </c>
      <c r="H774">
        <v>8</v>
      </c>
      <c r="I774">
        <v>5</v>
      </c>
      <c r="J774" s="1">
        <v>288.10000000000002</v>
      </c>
      <c r="K774" s="1">
        <f>Sales_Data[[#This Row],[Order Quantity]]*Sales_Data[[#This Row],[Unit Price]]</f>
        <v>1440.5</v>
      </c>
      <c r="L774" s="1">
        <v>155.57400000000001</v>
      </c>
    </row>
    <row r="775" spans="1:12">
      <c r="A775" t="s">
        <v>798</v>
      </c>
      <c r="B775" s="2">
        <v>41079</v>
      </c>
      <c r="C775">
        <v>5</v>
      </c>
      <c r="D775" t="s">
        <v>4</v>
      </c>
      <c r="E775" t="s">
        <v>8168</v>
      </c>
      <c r="F775" t="s">
        <v>8027</v>
      </c>
      <c r="G775">
        <v>13</v>
      </c>
      <c r="H775">
        <v>2</v>
      </c>
      <c r="I775">
        <v>9</v>
      </c>
      <c r="J775" s="1">
        <v>278.42222222222222</v>
      </c>
      <c r="K775" s="1">
        <f>Sales_Data[[#This Row],[Order Quantity]]*Sales_Data[[#This Row],[Unit Price]]</f>
        <v>2505.8000000000002</v>
      </c>
      <c r="L775" s="1">
        <v>153.13222222222225</v>
      </c>
    </row>
    <row r="776" spans="1:12">
      <c r="A776" t="s">
        <v>799</v>
      </c>
      <c r="B776" s="2">
        <v>41079</v>
      </c>
      <c r="C776">
        <v>20</v>
      </c>
      <c r="D776" t="s">
        <v>4</v>
      </c>
      <c r="E776" t="s">
        <v>8168</v>
      </c>
      <c r="F776" t="s">
        <v>8028</v>
      </c>
      <c r="G776">
        <v>57</v>
      </c>
      <c r="H776">
        <v>8</v>
      </c>
      <c r="I776">
        <v>4</v>
      </c>
      <c r="J776" s="1">
        <v>21.588888888888889</v>
      </c>
      <c r="K776" s="1">
        <f>Sales_Data[[#This Row],[Order Quantity]]*Sales_Data[[#This Row],[Unit Price]]</f>
        <v>86.355555555555554</v>
      </c>
      <c r="L776" s="1">
        <v>15.328111111111111</v>
      </c>
    </row>
    <row r="777" spans="1:12">
      <c r="A777" t="s">
        <v>800</v>
      </c>
      <c r="B777" s="2">
        <v>41080</v>
      </c>
      <c r="C777">
        <v>20</v>
      </c>
      <c r="D777" t="s">
        <v>4</v>
      </c>
      <c r="E777" t="s">
        <v>8168</v>
      </c>
      <c r="F777" t="s">
        <v>8028</v>
      </c>
      <c r="G777">
        <v>57</v>
      </c>
      <c r="H777">
        <v>8</v>
      </c>
      <c r="I777">
        <v>6</v>
      </c>
      <c r="J777" s="1">
        <v>646.92222222222222</v>
      </c>
      <c r="K777" s="1">
        <f>Sales_Data[[#This Row],[Order Quantity]]*Sales_Data[[#This Row],[Unit Price]]</f>
        <v>3881.5333333333333</v>
      </c>
      <c r="L777" s="1">
        <v>316.99188888888892</v>
      </c>
    </row>
    <row r="778" spans="1:12">
      <c r="A778" t="s">
        <v>801</v>
      </c>
      <c r="B778" s="2">
        <v>41080</v>
      </c>
      <c r="C778">
        <v>18</v>
      </c>
      <c r="D778" t="s">
        <v>2</v>
      </c>
      <c r="E778" t="s">
        <v>8168</v>
      </c>
      <c r="F778" t="s">
        <v>8025</v>
      </c>
      <c r="G778">
        <v>51</v>
      </c>
      <c r="H778">
        <v>7</v>
      </c>
      <c r="I778">
        <v>1</v>
      </c>
      <c r="J778" s="1">
        <v>201.74444444444444</v>
      </c>
      <c r="K778" s="1">
        <f>Sales_Data[[#This Row],[Order Quantity]]*Sales_Data[[#This Row],[Unit Price]]</f>
        <v>201.74444444444444</v>
      </c>
      <c r="L778" s="1">
        <v>159.37811111111111</v>
      </c>
    </row>
    <row r="779" spans="1:12">
      <c r="A779" t="s">
        <v>802</v>
      </c>
      <c r="B779" s="2">
        <v>41081</v>
      </c>
      <c r="C779">
        <v>11</v>
      </c>
      <c r="D779" t="s">
        <v>4</v>
      </c>
      <c r="E779" t="s">
        <v>8168</v>
      </c>
      <c r="F779" t="s">
        <v>8026</v>
      </c>
      <c r="G779">
        <v>31</v>
      </c>
      <c r="H779">
        <v>5</v>
      </c>
      <c r="I779">
        <v>6</v>
      </c>
      <c r="J779" s="1">
        <v>434.01111111111112</v>
      </c>
      <c r="K779" s="1">
        <f>Sales_Data[[#This Row],[Order Quantity]]*Sales_Data[[#This Row],[Unit Price]]</f>
        <v>2604.0666666666666</v>
      </c>
      <c r="L779" s="1">
        <v>238.70611111111111</v>
      </c>
    </row>
    <row r="780" spans="1:12">
      <c r="A780" t="s">
        <v>803</v>
      </c>
      <c r="B780" s="2">
        <v>41081</v>
      </c>
      <c r="C780">
        <v>14</v>
      </c>
      <c r="D780" t="s">
        <v>4</v>
      </c>
      <c r="E780" t="s">
        <v>8168</v>
      </c>
      <c r="F780" t="s">
        <v>8026</v>
      </c>
      <c r="G780">
        <v>38</v>
      </c>
      <c r="H780">
        <v>6</v>
      </c>
      <c r="I780">
        <v>1</v>
      </c>
      <c r="J780" s="1">
        <v>436.24444444444447</v>
      </c>
      <c r="K780" s="1">
        <f>Sales_Data[[#This Row],[Order Quantity]]*Sales_Data[[#This Row],[Unit Price]]</f>
        <v>436.24444444444447</v>
      </c>
      <c r="L780" s="1">
        <v>196.31000000000003</v>
      </c>
    </row>
    <row r="781" spans="1:12">
      <c r="A781" t="s">
        <v>804</v>
      </c>
      <c r="B781" s="2">
        <v>41081</v>
      </c>
      <c r="C781">
        <v>10</v>
      </c>
      <c r="D781" t="s">
        <v>4</v>
      </c>
      <c r="E781" t="s">
        <v>8168</v>
      </c>
      <c r="F781" t="s">
        <v>8027</v>
      </c>
      <c r="G781">
        <v>27</v>
      </c>
      <c r="H781">
        <v>4</v>
      </c>
      <c r="I781">
        <v>9</v>
      </c>
      <c r="J781" s="1">
        <v>680.42222222222222</v>
      </c>
      <c r="K781" s="1">
        <f>Sales_Data[[#This Row],[Order Quantity]]*Sales_Data[[#This Row],[Unit Price]]</f>
        <v>6123.8</v>
      </c>
      <c r="L781" s="1">
        <v>551.14200000000005</v>
      </c>
    </row>
    <row r="782" spans="1:12">
      <c r="A782" t="s">
        <v>805</v>
      </c>
      <c r="B782" s="2">
        <v>41081</v>
      </c>
      <c r="C782">
        <v>4</v>
      </c>
      <c r="D782" t="s">
        <v>3</v>
      </c>
      <c r="E782" t="s">
        <v>8168</v>
      </c>
      <c r="F782" t="s">
        <v>8027</v>
      </c>
      <c r="G782">
        <v>10</v>
      </c>
      <c r="H782">
        <v>2</v>
      </c>
      <c r="I782">
        <v>3</v>
      </c>
      <c r="J782" s="1">
        <v>125.8111111111111</v>
      </c>
      <c r="K782" s="1">
        <f>Sales_Data[[#This Row],[Order Quantity]]*Sales_Data[[#This Row],[Unit Price]]</f>
        <v>377.43333333333328</v>
      </c>
      <c r="L782" s="1">
        <v>106.93944444444443</v>
      </c>
    </row>
    <row r="783" spans="1:12">
      <c r="A783" t="s">
        <v>806</v>
      </c>
      <c r="B783" s="2">
        <v>41081</v>
      </c>
      <c r="C783">
        <v>13</v>
      </c>
      <c r="D783" t="s">
        <v>3</v>
      </c>
      <c r="E783" t="s">
        <v>8168</v>
      </c>
      <c r="F783" t="s">
        <v>8026</v>
      </c>
      <c r="G783">
        <v>38</v>
      </c>
      <c r="H783">
        <v>6</v>
      </c>
      <c r="I783">
        <v>2</v>
      </c>
      <c r="J783" s="1">
        <v>428.8</v>
      </c>
      <c r="K783" s="1">
        <f>Sales_Data[[#This Row],[Order Quantity]]*Sales_Data[[#This Row],[Unit Price]]</f>
        <v>857.6</v>
      </c>
      <c r="L783" s="1">
        <v>257.27999999999997</v>
      </c>
    </row>
    <row r="784" spans="1:12">
      <c r="A784" t="s">
        <v>807</v>
      </c>
      <c r="B784" s="2">
        <v>41082</v>
      </c>
      <c r="C784">
        <v>13</v>
      </c>
      <c r="D784" t="s">
        <v>2</v>
      </c>
      <c r="E784" t="s">
        <v>8168</v>
      </c>
      <c r="F784" t="s">
        <v>8026</v>
      </c>
      <c r="G784">
        <v>36</v>
      </c>
      <c r="H784">
        <v>5</v>
      </c>
      <c r="I784">
        <v>7</v>
      </c>
      <c r="J784" s="1">
        <v>88.588888888888903</v>
      </c>
      <c r="K784" s="1">
        <f>Sales_Data[[#This Row],[Order Quantity]]*Sales_Data[[#This Row],[Unit Price]]</f>
        <v>620.12222222222226</v>
      </c>
      <c r="L784" s="1">
        <v>50.495666666666665</v>
      </c>
    </row>
    <row r="785" spans="1:12">
      <c r="A785" t="s">
        <v>808</v>
      </c>
      <c r="B785" s="2">
        <v>41082</v>
      </c>
      <c r="C785">
        <v>18</v>
      </c>
      <c r="D785" t="s">
        <v>2</v>
      </c>
      <c r="E785" t="s">
        <v>8168</v>
      </c>
      <c r="F785" t="s">
        <v>8025</v>
      </c>
      <c r="G785">
        <v>50</v>
      </c>
      <c r="H785">
        <v>7</v>
      </c>
      <c r="I785">
        <v>9</v>
      </c>
      <c r="J785" s="1">
        <v>597.78888888888889</v>
      </c>
      <c r="K785" s="1">
        <f>Sales_Data[[#This Row],[Order Quantity]]*Sales_Data[[#This Row],[Unit Price]]</f>
        <v>5380.1</v>
      </c>
      <c r="L785" s="1">
        <v>352.69544444444443</v>
      </c>
    </row>
    <row r="786" spans="1:12">
      <c r="A786" t="s">
        <v>809</v>
      </c>
      <c r="B786" s="2">
        <v>41082</v>
      </c>
      <c r="C786">
        <v>8</v>
      </c>
      <c r="D786" t="s">
        <v>4</v>
      </c>
      <c r="E786" t="s">
        <v>8168</v>
      </c>
      <c r="F786" t="s">
        <v>8027</v>
      </c>
      <c r="G786">
        <v>22</v>
      </c>
      <c r="H786">
        <v>3</v>
      </c>
      <c r="I786">
        <v>3</v>
      </c>
      <c r="J786" s="1">
        <v>442.94444444444446</v>
      </c>
      <c r="K786" s="1">
        <f>Sales_Data[[#This Row],[Order Quantity]]*Sales_Data[[#This Row],[Unit Price]]</f>
        <v>1328.8333333333335</v>
      </c>
      <c r="L786" s="1">
        <v>318.91999999999996</v>
      </c>
    </row>
    <row r="787" spans="1:12">
      <c r="A787" t="s">
        <v>810</v>
      </c>
      <c r="B787" s="2">
        <v>41082</v>
      </c>
      <c r="C787">
        <v>2</v>
      </c>
      <c r="D787" t="s">
        <v>2</v>
      </c>
      <c r="E787" t="s">
        <v>8168</v>
      </c>
      <c r="F787" t="s">
        <v>8027</v>
      </c>
      <c r="G787">
        <v>4</v>
      </c>
      <c r="H787">
        <v>1</v>
      </c>
      <c r="I787">
        <v>7</v>
      </c>
      <c r="J787" s="1">
        <v>135.48888888888891</v>
      </c>
      <c r="K787" s="1">
        <f>Sales_Data[[#This Row],[Order Quantity]]*Sales_Data[[#This Row],[Unit Price]]</f>
        <v>948.42222222222233</v>
      </c>
      <c r="L787" s="1">
        <v>105.68133333333334</v>
      </c>
    </row>
    <row r="788" spans="1:12">
      <c r="A788" t="s">
        <v>811</v>
      </c>
      <c r="B788" s="2">
        <v>41082</v>
      </c>
      <c r="C788">
        <v>11</v>
      </c>
      <c r="D788" t="s">
        <v>2</v>
      </c>
      <c r="E788" t="s">
        <v>8168</v>
      </c>
      <c r="F788" t="s">
        <v>8026</v>
      </c>
      <c r="G788">
        <v>30</v>
      </c>
      <c r="H788">
        <v>5</v>
      </c>
      <c r="I788">
        <v>3</v>
      </c>
      <c r="J788" s="1">
        <v>186.85555555555555</v>
      </c>
      <c r="K788" s="1">
        <f>Sales_Data[[#This Row],[Order Quantity]]*Sales_Data[[#This Row],[Unit Price]]</f>
        <v>560.56666666666661</v>
      </c>
      <c r="L788" s="1">
        <v>149.48444444444445</v>
      </c>
    </row>
    <row r="789" spans="1:12">
      <c r="A789" t="s">
        <v>812</v>
      </c>
      <c r="B789" s="2">
        <v>41082</v>
      </c>
      <c r="C789">
        <v>2</v>
      </c>
      <c r="D789" t="s">
        <v>4</v>
      </c>
      <c r="E789" t="s">
        <v>8168</v>
      </c>
      <c r="F789" t="s">
        <v>8027</v>
      </c>
      <c r="G789">
        <v>4</v>
      </c>
      <c r="H789">
        <v>1</v>
      </c>
      <c r="I789">
        <v>3</v>
      </c>
      <c r="J789" s="1">
        <v>19.355555555555558</v>
      </c>
      <c r="K789" s="1">
        <f>Sales_Data[[#This Row],[Order Quantity]]*Sales_Data[[#This Row],[Unit Price]]</f>
        <v>58.066666666666677</v>
      </c>
      <c r="L789" s="1">
        <v>8.9035555555555561</v>
      </c>
    </row>
    <row r="790" spans="1:12">
      <c r="A790" t="s">
        <v>813</v>
      </c>
      <c r="B790" s="2">
        <v>41083</v>
      </c>
      <c r="C790">
        <v>8</v>
      </c>
      <c r="D790" t="s">
        <v>4</v>
      </c>
      <c r="E790" t="s">
        <v>8168</v>
      </c>
      <c r="F790" t="s">
        <v>8027</v>
      </c>
      <c r="G790">
        <v>22</v>
      </c>
      <c r="H790">
        <v>3</v>
      </c>
      <c r="I790">
        <v>4</v>
      </c>
      <c r="J790" s="1">
        <v>429.54444444444448</v>
      </c>
      <c r="K790" s="1">
        <f>Sales_Data[[#This Row],[Order Quantity]]*Sales_Data[[#This Row],[Unit Price]]</f>
        <v>1718.1777777777779</v>
      </c>
      <c r="L790" s="1">
        <v>193.29499999999999</v>
      </c>
    </row>
    <row r="791" spans="1:12">
      <c r="A791" t="s">
        <v>814</v>
      </c>
      <c r="B791" s="2">
        <v>41083</v>
      </c>
      <c r="C791">
        <v>10</v>
      </c>
      <c r="D791" t="s">
        <v>4</v>
      </c>
      <c r="E791" t="s">
        <v>8168</v>
      </c>
      <c r="F791" t="s">
        <v>8027</v>
      </c>
      <c r="G791">
        <v>27</v>
      </c>
      <c r="H791">
        <v>4</v>
      </c>
      <c r="I791">
        <v>9</v>
      </c>
      <c r="J791" s="1">
        <v>570.24444444444441</v>
      </c>
      <c r="K791" s="1">
        <f>Sales_Data[[#This Row],[Order Quantity]]*Sales_Data[[#This Row],[Unit Price]]</f>
        <v>5132.2</v>
      </c>
      <c r="L791" s="1">
        <v>279.41977777777777</v>
      </c>
    </row>
    <row r="792" spans="1:12">
      <c r="A792" t="s">
        <v>815</v>
      </c>
      <c r="B792" s="2">
        <v>41083</v>
      </c>
      <c r="C792">
        <v>6</v>
      </c>
      <c r="D792" t="s">
        <v>3</v>
      </c>
      <c r="E792" t="s">
        <v>8168</v>
      </c>
      <c r="F792" t="s">
        <v>8027</v>
      </c>
      <c r="G792">
        <v>18</v>
      </c>
      <c r="H792">
        <v>3</v>
      </c>
      <c r="I792">
        <v>7</v>
      </c>
      <c r="J792" s="1">
        <v>203.23333333333335</v>
      </c>
      <c r="K792" s="1">
        <f>Sales_Data[[#This Row],[Order Quantity]]*Sales_Data[[#This Row],[Unit Price]]</f>
        <v>1422.6333333333334</v>
      </c>
      <c r="L792" s="1">
        <v>109.74600000000002</v>
      </c>
    </row>
    <row r="793" spans="1:12">
      <c r="A793" t="s">
        <v>816</v>
      </c>
      <c r="B793" s="2">
        <v>41083</v>
      </c>
      <c r="C793">
        <v>20</v>
      </c>
      <c r="D793" t="s">
        <v>4</v>
      </c>
      <c r="E793" t="s">
        <v>8168</v>
      </c>
      <c r="F793" t="s">
        <v>8028</v>
      </c>
      <c r="G793">
        <v>57</v>
      </c>
      <c r="H793">
        <v>8</v>
      </c>
      <c r="I793">
        <v>8</v>
      </c>
      <c r="J793" s="1">
        <v>351.37777777777779</v>
      </c>
      <c r="K793" s="1">
        <f>Sales_Data[[#This Row],[Order Quantity]]*Sales_Data[[#This Row],[Unit Price]]</f>
        <v>2811.0222222222224</v>
      </c>
      <c r="L793" s="1">
        <v>224.88177777777778</v>
      </c>
    </row>
    <row r="794" spans="1:12">
      <c r="A794" t="s">
        <v>817</v>
      </c>
      <c r="B794" s="2">
        <v>41083</v>
      </c>
      <c r="C794">
        <v>1</v>
      </c>
      <c r="D794" t="s">
        <v>2</v>
      </c>
      <c r="E794" t="s">
        <v>8168</v>
      </c>
      <c r="F794" t="s">
        <v>8027</v>
      </c>
      <c r="G794">
        <v>1</v>
      </c>
      <c r="H794">
        <v>1</v>
      </c>
      <c r="I794">
        <v>7</v>
      </c>
      <c r="J794" s="1">
        <v>678.18888888888887</v>
      </c>
      <c r="K794" s="1">
        <f>Sales_Data[[#This Row],[Order Quantity]]*Sales_Data[[#This Row],[Unit Price]]</f>
        <v>4747.3222222222221</v>
      </c>
      <c r="L794" s="1">
        <v>305.185</v>
      </c>
    </row>
    <row r="795" spans="1:12">
      <c r="A795" t="s">
        <v>818</v>
      </c>
      <c r="B795" s="2">
        <v>41083</v>
      </c>
      <c r="C795">
        <v>14</v>
      </c>
      <c r="D795" t="s">
        <v>2</v>
      </c>
      <c r="E795" t="s">
        <v>8168</v>
      </c>
      <c r="F795" t="s">
        <v>8026</v>
      </c>
      <c r="G795">
        <v>38</v>
      </c>
      <c r="H795">
        <v>6</v>
      </c>
      <c r="I795">
        <v>7</v>
      </c>
      <c r="J795" s="1">
        <v>83.37777777777778</v>
      </c>
      <c r="K795" s="1">
        <f>Sales_Data[[#This Row],[Order Quantity]]*Sales_Data[[#This Row],[Unit Price]]</f>
        <v>583.6444444444445</v>
      </c>
      <c r="L795" s="1">
        <v>66.702222222222233</v>
      </c>
    </row>
    <row r="796" spans="1:12">
      <c r="A796" t="s">
        <v>819</v>
      </c>
      <c r="B796" s="2">
        <v>41084</v>
      </c>
      <c r="C796">
        <v>13</v>
      </c>
      <c r="D796" t="s">
        <v>2</v>
      </c>
      <c r="E796" t="s">
        <v>8168</v>
      </c>
      <c r="F796" t="s">
        <v>8026</v>
      </c>
      <c r="G796">
        <v>36</v>
      </c>
      <c r="H796">
        <v>5</v>
      </c>
      <c r="I796">
        <v>5</v>
      </c>
      <c r="J796" s="1">
        <v>18.611111111111111</v>
      </c>
      <c r="K796" s="1">
        <f>Sales_Data[[#This Row],[Order Quantity]]*Sales_Data[[#This Row],[Unit Price]]</f>
        <v>93.055555555555557</v>
      </c>
      <c r="L796" s="1">
        <v>11.166666666666666</v>
      </c>
    </row>
    <row r="797" spans="1:12">
      <c r="A797" t="s">
        <v>820</v>
      </c>
      <c r="B797" s="2">
        <v>41084</v>
      </c>
      <c r="C797">
        <v>11</v>
      </c>
      <c r="D797" t="s">
        <v>4</v>
      </c>
      <c r="E797" t="s">
        <v>8168</v>
      </c>
      <c r="F797" t="s">
        <v>8026</v>
      </c>
      <c r="G797">
        <v>31</v>
      </c>
      <c r="H797">
        <v>5</v>
      </c>
      <c r="I797">
        <v>8</v>
      </c>
      <c r="J797" s="1">
        <v>294.8</v>
      </c>
      <c r="K797" s="1">
        <f>Sales_Data[[#This Row],[Order Quantity]]*Sales_Data[[#This Row],[Unit Price]]</f>
        <v>2358.4</v>
      </c>
      <c r="L797" s="1">
        <v>229.94400000000002</v>
      </c>
    </row>
    <row r="798" spans="1:12">
      <c r="A798" t="s">
        <v>821</v>
      </c>
      <c r="B798" s="2">
        <v>41084</v>
      </c>
      <c r="C798">
        <v>1</v>
      </c>
      <c r="D798" t="s">
        <v>2</v>
      </c>
      <c r="E798" t="s">
        <v>8168</v>
      </c>
      <c r="F798" t="s">
        <v>8027</v>
      </c>
      <c r="G798">
        <v>2</v>
      </c>
      <c r="H798">
        <v>1</v>
      </c>
      <c r="I798">
        <v>9</v>
      </c>
      <c r="J798" s="1">
        <v>334.25555555555559</v>
      </c>
      <c r="K798" s="1">
        <f>Sales_Data[[#This Row],[Order Quantity]]*Sales_Data[[#This Row],[Unit Price]]</f>
        <v>3008.3</v>
      </c>
      <c r="L798" s="1">
        <v>177.15544444444447</v>
      </c>
    </row>
    <row r="799" spans="1:12">
      <c r="A799" t="s">
        <v>822</v>
      </c>
      <c r="B799" s="2">
        <v>41085</v>
      </c>
      <c r="C799">
        <v>15</v>
      </c>
      <c r="D799" t="s">
        <v>2</v>
      </c>
      <c r="E799" t="s">
        <v>8168</v>
      </c>
      <c r="F799" t="s">
        <v>8025</v>
      </c>
      <c r="G799">
        <v>42</v>
      </c>
      <c r="H799">
        <v>6</v>
      </c>
      <c r="I799">
        <v>4</v>
      </c>
      <c r="J799" s="1">
        <v>76.677777777777777</v>
      </c>
      <c r="K799" s="1">
        <f>Sales_Data[[#This Row],[Order Quantity]]*Sales_Data[[#This Row],[Unit Price]]</f>
        <v>306.71111111111111</v>
      </c>
      <c r="L799" s="1">
        <v>37.572111111111113</v>
      </c>
    </row>
    <row r="800" spans="1:12">
      <c r="A800" t="s">
        <v>823</v>
      </c>
      <c r="B800" s="2">
        <v>41085</v>
      </c>
      <c r="C800">
        <v>7</v>
      </c>
      <c r="D800" t="s">
        <v>2</v>
      </c>
      <c r="E800" t="s">
        <v>8168</v>
      </c>
      <c r="F800" t="s">
        <v>8027</v>
      </c>
      <c r="G800">
        <v>19</v>
      </c>
      <c r="H800">
        <v>3</v>
      </c>
      <c r="I800">
        <v>3</v>
      </c>
      <c r="J800" s="1">
        <v>114.64444444444445</v>
      </c>
      <c r="K800" s="1">
        <f>Sales_Data[[#This Row],[Order Quantity]]*Sales_Data[[#This Row],[Unit Price]]</f>
        <v>343.93333333333334</v>
      </c>
      <c r="L800" s="1">
        <v>52.736444444444444</v>
      </c>
    </row>
    <row r="801" spans="1:12">
      <c r="A801" t="s">
        <v>824</v>
      </c>
      <c r="B801" s="2">
        <v>41085</v>
      </c>
      <c r="C801">
        <v>20</v>
      </c>
      <c r="D801" t="s">
        <v>4</v>
      </c>
      <c r="E801" t="s">
        <v>8168</v>
      </c>
      <c r="F801" t="s">
        <v>8028</v>
      </c>
      <c r="G801">
        <v>57</v>
      </c>
      <c r="H801">
        <v>8</v>
      </c>
      <c r="I801">
        <v>1</v>
      </c>
      <c r="J801" s="1">
        <v>98.266666666666666</v>
      </c>
      <c r="K801" s="1">
        <f>Sales_Data[[#This Row],[Order Quantity]]*Sales_Data[[#This Row],[Unit Price]]</f>
        <v>98.266666666666666</v>
      </c>
      <c r="L801" s="1">
        <v>41.271999999999998</v>
      </c>
    </row>
    <row r="802" spans="1:12">
      <c r="A802" t="s">
        <v>825</v>
      </c>
      <c r="B802" s="2">
        <v>41085</v>
      </c>
      <c r="C802">
        <v>6</v>
      </c>
      <c r="D802" t="s">
        <v>2</v>
      </c>
      <c r="E802" t="s">
        <v>8168</v>
      </c>
      <c r="F802" t="s">
        <v>8027</v>
      </c>
      <c r="G802">
        <v>17</v>
      </c>
      <c r="H802">
        <v>3</v>
      </c>
      <c r="I802">
        <v>4</v>
      </c>
      <c r="J802" s="1">
        <v>124.32222222222224</v>
      </c>
      <c r="K802" s="1">
        <f>Sales_Data[[#This Row],[Order Quantity]]*Sales_Data[[#This Row],[Unit Price]]</f>
        <v>497.28888888888895</v>
      </c>
      <c r="L802" s="1">
        <v>52.215333333333341</v>
      </c>
    </row>
    <row r="803" spans="1:12">
      <c r="A803" t="s">
        <v>826</v>
      </c>
      <c r="B803" s="2">
        <v>41085</v>
      </c>
      <c r="C803">
        <v>8</v>
      </c>
      <c r="D803" t="s">
        <v>4</v>
      </c>
      <c r="E803" t="s">
        <v>8168</v>
      </c>
      <c r="F803" t="s">
        <v>8027</v>
      </c>
      <c r="G803">
        <v>22</v>
      </c>
      <c r="H803">
        <v>3</v>
      </c>
      <c r="I803">
        <v>5</v>
      </c>
      <c r="J803" s="1">
        <v>259.81111111111113</v>
      </c>
      <c r="K803" s="1">
        <f>Sales_Data[[#This Row],[Order Quantity]]*Sales_Data[[#This Row],[Unit Price]]</f>
        <v>1299.0555555555557</v>
      </c>
      <c r="L803" s="1">
        <v>106.52255555555556</v>
      </c>
    </row>
    <row r="804" spans="1:12">
      <c r="A804" t="s">
        <v>827</v>
      </c>
      <c r="B804" s="2">
        <v>41085</v>
      </c>
      <c r="C804">
        <v>7</v>
      </c>
      <c r="D804" t="s">
        <v>4</v>
      </c>
      <c r="E804" t="s">
        <v>8168</v>
      </c>
      <c r="F804" t="s">
        <v>8027</v>
      </c>
      <c r="G804">
        <v>19</v>
      </c>
      <c r="H804">
        <v>3</v>
      </c>
      <c r="I804">
        <v>9</v>
      </c>
      <c r="J804" s="1">
        <v>90.077777777777783</v>
      </c>
      <c r="K804" s="1">
        <f>Sales_Data[[#This Row],[Order Quantity]]*Sales_Data[[#This Row],[Unit Price]]</f>
        <v>810.7</v>
      </c>
      <c r="L804" s="1">
        <v>61.252888888888897</v>
      </c>
    </row>
    <row r="805" spans="1:12">
      <c r="A805" t="s">
        <v>828</v>
      </c>
      <c r="B805" s="2">
        <v>41085</v>
      </c>
      <c r="C805">
        <v>8</v>
      </c>
      <c r="D805" t="s">
        <v>4</v>
      </c>
      <c r="E805" t="s">
        <v>8168</v>
      </c>
      <c r="F805" t="s">
        <v>8027</v>
      </c>
      <c r="G805">
        <v>21</v>
      </c>
      <c r="H805">
        <v>3</v>
      </c>
      <c r="I805">
        <v>3</v>
      </c>
      <c r="J805" s="1">
        <v>436.98888888888888</v>
      </c>
      <c r="K805" s="1">
        <f>Sales_Data[[#This Row],[Order Quantity]]*Sales_Data[[#This Row],[Unit Price]]</f>
        <v>1310.9666666666667</v>
      </c>
      <c r="L805" s="1">
        <v>183.53533333333334</v>
      </c>
    </row>
    <row r="806" spans="1:12">
      <c r="A806" t="s">
        <v>829</v>
      </c>
      <c r="B806" s="2">
        <v>41086</v>
      </c>
      <c r="C806">
        <v>5</v>
      </c>
      <c r="D806" t="s">
        <v>2</v>
      </c>
      <c r="E806" t="s">
        <v>8168</v>
      </c>
      <c r="F806" t="s">
        <v>8027</v>
      </c>
      <c r="G806">
        <v>14</v>
      </c>
      <c r="H806">
        <v>2</v>
      </c>
      <c r="I806">
        <v>4</v>
      </c>
      <c r="J806" s="1">
        <v>93.800000000000011</v>
      </c>
      <c r="K806" s="1">
        <f>Sales_Data[[#This Row],[Order Quantity]]*Sales_Data[[#This Row],[Unit Price]]</f>
        <v>375.20000000000005</v>
      </c>
      <c r="L806" s="1">
        <v>37.52000000000001</v>
      </c>
    </row>
    <row r="807" spans="1:12">
      <c r="A807" t="s">
        <v>830</v>
      </c>
      <c r="B807" s="2">
        <v>41086</v>
      </c>
      <c r="C807">
        <v>12</v>
      </c>
      <c r="D807" t="s">
        <v>2</v>
      </c>
      <c r="E807" t="s">
        <v>8168</v>
      </c>
      <c r="F807" t="s">
        <v>8026</v>
      </c>
      <c r="G807">
        <v>35</v>
      </c>
      <c r="H807">
        <v>5</v>
      </c>
      <c r="I807">
        <v>9</v>
      </c>
      <c r="J807" s="1">
        <v>20.100000000000001</v>
      </c>
      <c r="K807" s="1">
        <f>Sales_Data[[#This Row],[Order Quantity]]*Sales_Data[[#This Row],[Unit Price]]</f>
        <v>180.9</v>
      </c>
      <c r="L807" s="1">
        <v>13.266</v>
      </c>
    </row>
    <row r="808" spans="1:12">
      <c r="A808" t="s">
        <v>831</v>
      </c>
      <c r="B808" s="2">
        <v>41086</v>
      </c>
      <c r="C808">
        <v>15</v>
      </c>
      <c r="D808" t="s">
        <v>4</v>
      </c>
      <c r="E808" t="s">
        <v>8168</v>
      </c>
      <c r="F808" t="s">
        <v>8025</v>
      </c>
      <c r="G808">
        <v>41</v>
      </c>
      <c r="H808">
        <v>6</v>
      </c>
      <c r="I808">
        <v>9</v>
      </c>
      <c r="J808" s="1">
        <v>262.78888888888889</v>
      </c>
      <c r="K808" s="1">
        <f>Sales_Data[[#This Row],[Order Quantity]]*Sales_Data[[#This Row],[Unit Price]]</f>
        <v>2365.1</v>
      </c>
      <c r="L808" s="1">
        <v>220.74266666666665</v>
      </c>
    </row>
    <row r="809" spans="1:12">
      <c r="A809" t="s">
        <v>832</v>
      </c>
      <c r="B809" s="2">
        <v>41086</v>
      </c>
      <c r="C809">
        <v>6</v>
      </c>
      <c r="D809" t="s">
        <v>4</v>
      </c>
      <c r="E809" t="s">
        <v>8168</v>
      </c>
      <c r="F809" t="s">
        <v>8027</v>
      </c>
      <c r="G809">
        <v>16</v>
      </c>
      <c r="H809">
        <v>3</v>
      </c>
      <c r="I809">
        <v>2</v>
      </c>
      <c r="J809" s="1">
        <v>262.04444444444448</v>
      </c>
      <c r="K809" s="1">
        <f>Sales_Data[[#This Row],[Order Quantity]]*Sales_Data[[#This Row],[Unit Price]]</f>
        <v>524.08888888888896</v>
      </c>
      <c r="L809" s="1">
        <v>120.54044444444445</v>
      </c>
    </row>
    <row r="810" spans="1:12">
      <c r="A810" t="s">
        <v>833</v>
      </c>
      <c r="B810" s="2">
        <v>41086</v>
      </c>
      <c r="C810">
        <v>12</v>
      </c>
      <c r="D810" t="s">
        <v>4</v>
      </c>
      <c r="E810" t="s">
        <v>8168</v>
      </c>
      <c r="F810" t="s">
        <v>8026</v>
      </c>
      <c r="G810">
        <v>34</v>
      </c>
      <c r="H810">
        <v>5</v>
      </c>
      <c r="I810">
        <v>6</v>
      </c>
      <c r="J810" s="1">
        <v>194.3</v>
      </c>
      <c r="K810" s="1">
        <f>Sales_Data[[#This Row],[Order Quantity]]*Sales_Data[[#This Row],[Unit Price]]</f>
        <v>1165.8000000000002</v>
      </c>
      <c r="L810" s="1">
        <v>130.18100000000001</v>
      </c>
    </row>
    <row r="811" spans="1:12">
      <c r="A811" t="s">
        <v>834</v>
      </c>
      <c r="B811" s="2">
        <v>41086</v>
      </c>
      <c r="C811">
        <v>12</v>
      </c>
      <c r="D811" t="s">
        <v>3</v>
      </c>
      <c r="E811" t="s">
        <v>8168</v>
      </c>
      <c r="F811" t="s">
        <v>8026</v>
      </c>
      <c r="G811">
        <v>34</v>
      </c>
      <c r="H811">
        <v>5</v>
      </c>
      <c r="I811">
        <v>8</v>
      </c>
      <c r="J811" s="1">
        <v>202.48888888888891</v>
      </c>
      <c r="K811" s="1">
        <f>Sales_Data[[#This Row],[Order Quantity]]*Sales_Data[[#This Row],[Unit Price]]</f>
        <v>1619.9111111111113</v>
      </c>
      <c r="L811" s="1">
        <v>133.64266666666668</v>
      </c>
    </row>
    <row r="812" spans="1:12">
      <c r="A812" t="s">
        <v>835</v>
      </c>
      <c r="B812" s="2">
        <v>41087</v>
      </c>
      <c r="C812">
        <v>20</v>
      </c>
      <c r="D812" t="s">
        <v>4</v>
      </c>
      <c r="E812" t="s">
        <v>8168</v>
      </c>
      <c r="F812" t="s">
        <v>8028</v>
      </c>
      <c r="G812">
        <v>58</v>
      </c>
      <c r="H812">
        <v>8</v>
      </c>
      <c r="I812">
        <v>4</v>
      </c>
      <c r="J812" s="1">
        <v>91.566666666666663</v>
      </c>
      <c r="K812" s="1">
        <f>Sales_Data[[#This Row],[Order Quantity]]*Sales_Data[[#This Row],[Unit Price]]</f>
        <v>366.26666666666665</v>
      </c>
      <c r="L812" s="1">
        <v>76.000333333333344</v>
      </c>
    </row>
    <row r="813" spans="1:12">
      <c r="A813" t="s">
        <v>836</v>
      </c>
      <c r="B813" s="2">
        <v>41087</v>
      </c>
      <c r="C813">
        <v>19</v>
      </c>
      <c r="D813" t="s">
        <v>4</v>
      </c>
      <c r="E813" t="s">
        <v>8168</v>
      </c>
      <c r="F813" t="s">
        <v>8028</v>
      </c>
      <c r="G813">
        <v>55</v>
      </c>
      <c r="H813">
        <v>8</v>
      </c>
      <c r="I813">
        <v>1</v>
      </c>
      <c r="J813" s="1">
        <v>209.1888888888889</v>
      </c>
      <c r="K813" s="1">
        <f>Sales_Data[[#This Row],[Order Quantity]]*Sales_Data[[#This Row],[Unit Price]]</f>
        <v>209.1888888888889</v>
      </c>
      <c r="L813" s="1">
        <v>146.43222222222221</v>
      </c>
    </row>
    <row r="814" spans="1:12">
      <c r="A814" t="s">
        <v>837</v>
      </c>
      <c r="B814" s="2">
        <v>41087</v>
      </c>
      <c r="C814">
        <v>5</v>
      </c>
      <c r="D814" t="s">
        <v>2</v>
      </c>
      <c r="E814" t="s">
        <v>8168</v>
      </c>
      <c r="F814" t="s">
        <v>8027</v>
      </c>
      <c r="G814">
        <v>15</v>
      </c>
      <c r="H814">
        <v>2</v>
      </c>
      <c r="I814">
        <v>9</v>
      </c>
      <c r="J814" s="1">
        <v>424.33333333333331</v>
      </c>
      <c r="K814" s="1">
        <f>Sales_Data[[#This Row],[Order Quantity]]*Sales_Data[[#This Row],[Unit Price]]</f>
        <v>3819</v>
      </c>
      <c r="L814" s="1">
        <v>173.97666666666666</v>
      </c>
    </row>
    <row r="815" spans="1:12">
      <c r="A815" t="s">
        <v>838</v>
      </c>
      <c r="B815" s="2">
        <v>41087</v>
      </c>
      <c r="C815">
        <v>17</v>
      </c>
      <c r="D815" t="s">
        <v>4</v>
      </c>
      <c r="E815" t="s">
        <v>8168</v>
      </c>
      <c r="F815" t="s">
        <v>8025</v>
      </c>
      <c r="G815">
        <v>47</v>
      </c>
      <c r="H815">
        <v>7</v>
      </c>
      <c r="I815">
        <v>3</v>
      </c>
      <c r="J815" s="1">
        <v>120.60000000000001</v>
      </c>
      <c r="K815" s="1">
        <f>Sales_Data[[#This Row],[Order Quantity]]*Sales_Data[[#This Row],[Unit Price]]</f>
        <v>361.8</v>
      </c>
      <c r="L815" s="1">
        <v>74.772000000000006</v>
      </c>
    </row>
    <row r="816" spans="1:12">
      <c r="A816" t="s">
        <v>839</v>
      </c>
      <c r="B816" s="2">
        <v>41087</v>
      </c>
      <c r="C816">
        <v>16</v>
      </c>
      <c r="D816" t="s">
        <v>4</v>
      </c>
      <c r="E816" t="s">
        <v>8168</v>
      </c>
      <c r="F816" t="s">
        <v>8025</v>
      </c>
      <c r="G816">
        <v>45</v>
      </c>
      <c r="H816">
        <v>7</v>
      </c>
      <c r="I816">
        <v>7</v>
      </c>
      <c r="J816" s="1">
        <v>119.11111111111111</v>
      </c>
      <c r="K816" s="1">
        <f>Sales_Data[[#This Row],[Order Quantity]]*Sales_Data[[#This Row],[Unit Price]]</f>
        <v>833.77777777777783</v>
      </c>
      <c r="L816" s="1">
        <v>95.288888888888891</v>
      </c>
    </row>
    <row r="817" spans="1:12">
      <c r="A817" t="s">
        <v>840</v>
      </c>
      <c r="B817" s="2">
        <v>41087</v>
      </c>
      <c r="C817">
        <v>9</v>
      </c>
      <c r="D817" t="s">
        <v>4</v>
      </c>
      <c r="E817" t="s">
        <v>8168</v>
      </c>
      <c r="F817" t="s">
        <v>8027</v>
      </c>
      <c r="G817">
        <v>24</v>
      </c>
      <c r="H817">
        <v>4</v>
      </c>
      <c r="I817">
        <v>7</v>
      </c>
      <c r="J817" s="1">
        <v>116.87777777777779</v>
      </c>
      <c r="K817" s="1">
        <f>Sales_Data[[#This Row],[Order Quantity]]*Sales_Data[[#This Row],[Unit Price]]</f>
        <v>818.14444444444462</v>
      </c>
      <c r="L817" s="1">
        <v>49.088666666666668</v>
      </c>
    </row>
    <row r="818" spans="1:12">
      <c r="A818" t="s">
        <v>841</v>
      </c>
      <c r="B818" s="2">
        <v>41088</v>
      </c>
      <c r="C818">
        <v>13</v>
      </c>
      <c r="D818" t="s">
        <v>3</v>
      </c>
      <c r="E818" t="s">
        <v>8168</v>
      </c>
      <c r="F818" t="s">
        <v>8026</v>
      </c>
      <c r="G818">
        <v>37</v>
      </c>
      <c r="H818">
        <v>6</v>
      </c>
      <c r="I818">
        <v>4</v>
      </c>
      <c r="J818" s="1">
        <v>113.90000000000002</v>
      </c>
      <c r="K818" s="1">
        <f>Sales_Data[[#This Row],[Order Quantity]]*Sales_Data[[#This Row],[Unit Price]]</f>
        <v>455.60000000000008</v>
      </c>
      <c r="L818" s="1">
        <v>64.923000000000002</v>
      </c>
    </row>
    <row r="819" spans="1:12">
      <c r="A819" t="s">
        <v>842</v>
      </c>
      <c r="B819" s="2">
        <v>41088</v>
      </c>
      <c r="C819">
        <v>10</v>
      </c>
      <c r="D819" t="s">
        <v>2</v>
      </c>
      <c r="E819" t="s">
        <v>8168</v>
      </c>
      <c r="F819" t="s">
        <v>8026</v>
      </c>
      <c r="G819">
        <v>29</v>
      </c>
      <c r="H819">
        <v>4</v>
      </c>
      <c r="I819">
        <v>9</v>
      </c>
      <c r="J819" s="1">
        <v>247.89999999999998</v>
      </c>
      <c r="K819" s="1">
        <f>Sales_Data[[#This Row],[Order Quantity]]*Sales_Data[[#This Row],[Unit Price]]</f>
        <v>2231.1</v>
      </c>
      <c r="L819" s="1">
        <v>114.03400000000001</v>
      </c>
    </row>
    <row r="820" spans="1:12">
      <c r="A820" t="s">
        <v>843</v>
      </c>
      <c r="B820" s="2">
        <v>41088</v>
      </c>
      <c r="C820">
        <v>10</v>
      </c>
      <c r="D820" t="s">
        <v>3</v>
      </c>
      <c r="E820" t="s">
        <v>8168</v>
      </c>
      <c r="F820" t="s">
        <v>8026</v>
      </c>
      <c r="G820">
        <v>29</v>
      </c>
      <c r="H820">
        <v>4</v>
      </c>
      <c r="I820">
        <v>4</v>
      </c>
      <c r="J820" s="1">
        <v>29.033333333333335</v>
      </c>
      <c r="K820" s="1">
        <f>Sales_Data[[#This Row],[Order Quantity]]*Sales_Data[[#This Row],[Unit Price]]</f>
        <v>116.13333333333334</v>
      </c>
      <c r="L820" s="1">
        <v>13.065000000000001</v>
      </c>
    </row>
    <row r="821" spans="1:12">
      <c r="A821" t="s">
        <v>844</v>
      </c>
      <c r="B821" s="2">
        <v>41089</v>
      </c>
      <c r="C821">
        <v>3</v>
      </c>
      <c r="D821" t="s">
        <v>2</v>
      </c>
      <c r="E821" t="s">
        <v>8168</v>
      </c>
      <c r="F821" t="s">
        <v>8027</v>
      </c>
      <c r="G821">
        <v>8</v>
      </c>
      <c r="H821">
        <v>2</v>
      </c>
      <c r="I821">
        <v>3</v>
      </c>
      <c r="J821" s="1">
        <v>391.57777777777778</v>
      </c>
      <c r="K821" s="1">
        <f>Sales_Data[[#This Row],[Order Quantity]]*Sales_Data[[#This Row],[Unit Price]]</f>
        <v>1174.7333333333333</v>
      </c>
      <c r="L821" s="1">
        <v>328.92533333333336</v>
      </c>
    </row>
    <row r="822" spans="1:12">
      <c r="A822" t="s">
        <v>845</v>
      </c>
      <c r="B822" s="2">
        <v>41089</v>
      </c>
      <c r="C822">
        <v>20</v>
      </c>
      <c r="D822" t="s">
        <v>3</v>
      </c>
      <c r="E822" t="s">
        <v>8168</v>
      </c>
      <c r="F822" t="s">
        <v>8028</v>
      </c>
      <c r="G822">
        <v>57</v>
      </c>
      <c r="H822">
        <v>8</v>
      </c>
      <c r="I822">
        <v>9</v>
      </c>
      <c r="J822" s="1">
        <v>424.33333333333331</v>
      </c>
      <c r="K822" s="1">
        <f>Sales_Data[[#This Row],[Order Quantity]]*Sales_Data[[#This Row],[Unit Price]]</f>
        <v>3819</v>
      </c>
      <c r="L822" s="1">
        <v>356.44</v>
      </c>
    </row>
    <row r="823" spans="1:12">
      <c r="A823" t="s">
        <v>846</v>
      </c>
      <c r="B823" s="2">
        <v>41089</v>
      </c>
      <c r="C823">
        <v>4</v>
      </c>
      <c r="D823" t="s">
        <v>2</v>
      </c>
      <c r="E823" t="s">
        <v>8168</v>
      </c>
      <c r="F823" t="s">
        <v>8027</v>
      </c>
      <c r="G823">
        <v>11</v>
      </c>
      <c r="H823">
        <v>2</v>
      </c>
      <c r="I823">
        <v>4</v>
      </c>
      <c r="J823" s="1">
        <v>431.03333333333336</v>
      </c>
      <c r="K823" s="1">
        <f>Sales_Data[[#This Row],[Order Quantity]]*Sales_Data[[#This Row],[Unit Price]]</f>
        <v>1724.1333333333334</v>
      </c>
      <c r="L823" s="1">
        <v>284.48200000000003</v>
      </c>
    </row>
    <row r="824" spans="1:12">
      <c r="A824" t="s">
        <v>847</v>
      </c>
      <c r="B824" s="2">
        <v>41089</v>
      </c>
      <c r="C824">
        <v>12</v>
      </c>
      <c r="D824" t="s">
        <v>4</v>
      </c>
      <c r="E824" t="s">
        <v>8168</v>
      </c>
      <c r="F824" t="s">
        <v>8026</v>
      </c>
      <c r="G824">
        <v>35</v>
      </c>
      <c r="H824">
        <v>5</v>
      </c>
      <c r="I824">
        <v>3</v>
      </c>
      <c r="J824" s="1">
        <v>25.311111111111114</v>
      </c>
      <c r="K824" s="1">
        <f>Sales_Data[[#This Row],[Order Quantity]]*Sales_Data[[#This Row],[Unit Price]]</f>
        <v>75.933333333333337</v>
      </c>
      <c r="L824" s="1">
        <v>14.680444444444444</v>
      </c>
    </row>
    <row r="825" spans="1:12">
      <c r="A825" t="s">
        <v>848</v>
      </c>
      <c r="B825" s="2">
        <v>41089</v>
      </c>
      <c r="C825">
        <v>14</v>
      </c>
      <c r="D825" t="s">
        <v>4</v>
      </c>
      <c r="E825" t="s">
        <v>8168</v>
      </c>
      <c r="F825" t="s">
        <v>8026</v>
      </c>
      <c r="G825">
        <v>40</v>
      </c>
      <c r="H825">
        <v>6</v>
      </c>
      <c r="I825">
        <v>2</v>
      </c>
      <c r="J825" s="1">
        <v>127.30000000000001</v>
      </c>
      <c r="K825" s="1">
        <f>Sales_Data[[#This Row],[Order Quantity]]*Sales_Data[[#This Row],[Unit Price]]</f>
        <v>254.60000000000002</v>
      </c>
      <c r="L825" s="1">
        <v>94.201999999999998</v>
      </c>
    </row>
    <row r="826" spans="1:12">
      <c r="A826" t="s">
        <v>849</v>
      </c>
      <c r="B826" s="2">
        <v>41090</v>
      </c>
      <c r="C826">
        <v>3</v>
      </c>
      <c r="D826" t="s">
        <v>4</v>
      </c>
      <c r="E826" t="s">
        <v>8168</v>
      </c>
      <c r="F826" t="s">
        <v>8027</v>
      </c>
      <c r="G826">
        <v>7</v>
      </c>
      <c r="H826">
        <v>1</v>
      </c>
      <c r="I826">
        <v>3</v>
      </c>
      <c r="J826" s="1">
        <v>286.61111111111109</v>
      </c>
      <c r="K826" s="1">
        <f>Sales_Data[[#This Row],[Order Quantity]]*Sales_Data[[#This Row],[Unit Price]]</f>
        <v>859.83333333333326</v>
      </c>
      <c r="L826" s="1">
        <v>126.10888888888888</v>
      </c>
    </row>
    <row r="827" spans="1:12">
      <c r="A827" t="s">
        <v>850</v>
      </c>
      <c r="B827" s="2">
        <v>41090</v>
      </c>
      <c r="C827">
        <v>14</v>
      </c>
      <c r="D827" t="s">
        <v>2</v>
      </c>
      <c r="E827" t="s">
        <v>8168</v>
      </c>
      <c r="F827" t="s">
        <v>8026</v>
      </c>
      <c r="G827">
        <v>38</v>
      </c>
      <c r="H827">
        <v>6</v>
      </c>
      <c r="I827">
        <v>5</v>
      </c>
      <c r="J827" s="1">
        <v>122.83333333333333</v>
      </c>
      <c r="K827" s="1">
        <f>Sales_Data[[#This Row],[Order Quantity]]*Sales_Data[[#This Row],[Unit Price]]</f>
        <v>614.16666666666663</v>
      </c>
      <c r="L827" s="1">
        <v>51.59</v>
      </c>
    </row>
    <row r="828" spans="1:12">
      <c r="A828" t="s">
        <v>851</v>
      </c>
      <c r="B828" s="2">
        <v>41090</v>
      </c>
      <c r="C828">
        <v>15</v>
      </c>
      <c r="D828" t="s">
        <v>2</v>
      </c>
      <c r="E828" t="s">
        <v>8168</v>
      </c>
      <c r="F828" t="s">
        <v>8025</v>
      </c>
      <c r="G828">
        <v>43</v>
      </c>
      <c r="H828">
        <v>6</v>
      </c>
      <c r="I828">
        <v>6</v>
      </c>
      <c r="J828" s="1">
        <v>195.78888888888889</v>
      </c>
      <c r="K828" s="1">
        <f>Sales_Data[[#This Row],[Order Quantity]]*Sales_Data[[#This Row],[Unit Price]]</f>
        <v>1174.7333333333333</v>
      </c>
      <c r="L828" s="1">
        <v>135.09433333333334</v>
      </c>
    </row>
    <row r="829" spans="1:12">
      <c r="A829" t="s">
        <v>852</v>
      </c>
      <c r="B829" s="2">
        <v>41090</v>
      </c>
      <c r="C829">
        <v>16</v>
      </c>
      <c r="D829" t="s">
        <v>4</v>
      </c>
      <c r="E829" t="s">
        <v>8168</v>
      </c>
      <c r="F829" t="s">
        <v>8025</v>
      </c>
      <c r="G829">
        <v>46</v>
      </c>
      <c r="H829">
        <v>7</v>
      </c>
      <c r="I829">
        <v>7</v>
      </c>
      <c r="J829" s="1">
        <v>221.10000000000002</v>
      </c>
      <c r="K829" s="1">
        <f>Sales_Data[[#This Row],[Order Quantity]]*Sales_Data[[#This Row],[Unit Price]]</f>
        <v>1547.7000000000003</v>
      </c>
      <c r="L829" s="1">
        <v>103.917</v>
      </c>
    </row>
    <row r="830" spans="1:12">
      <c r="A830" t="s">
        <v>853</v>
      </c>
      <c r="B830" s="2">
        <v>41090</v>
      </c>
      <c r="C830">
        <v>9</v>
      </c>
      <c r="D830" t="s">
        <v>3</v>
      </c>
      <c r="E830" t="s">
        <v>8168</v>
      </c>
      <c r="F830" t="s">
        <v>8027</v>
      </c>
      <c r="G830">
        <v>26</v>
      </c>
      <c r="H830">
        <v>4</v>
      </c>
      <c r="I830">
        <v>1</v>
      </c>
      <c r="J830" s="1">
        <v>29.033333333333335</v>
      </c>
      <c r="K830" s="1">
        <f>Sales_Data[[#This Row],[Order Quantity]]*Sales_Data[[#This Row],[Unit Price]]</f>
        <v>29.033333333333335</v>
      </c>
      <c r="L830" s="1">
        <v>22.065333333333335</v>
      </c>
    </row>
    <row r="831" spans="1:12">
      <c r="A831" t="s">
        <v>854</v>
      </c>
      <c r="B831" s="2">
        <v>41091</v>
      </c>
      <c r="C831">
        <v>2</v>
      </c>
      <c r="D831" t="s">
        <v>3</v>
      </c>
      <c r="E831" t="s">
        <v>8168</v>
      </c>
      <c r="F831" t="s">
        <v>8027</v>
      </c>
      <c r="G831">
        <v>5</v>
      </c>
      <c r="H831">
        <v>1</v>
      </c>
      <c r="I831">
        <v>8</v>
      </c>
      <c r="J831" s="1">
        <v>119.11111111111111</v>
      </c>
      <c r="K831" s="1">
        <f>Sales_Data[[#This Row],[Order Quantity]]*Sales_Data[[#This Row],[Unit Price]]</f>
        <v>952.88888888888891</v>
      </c>
      <c r="L831" s="1">
        <v>75.040000000000006</v>
      </c>
    </row>
    <row r="832" spans="1:12">
      <c r="A832" t="s">
        <v>855</v>
      </c>
      <c r="B832" s="2">
        <v>41091</v>
      </c>
      <c r="C832">
        <v>10</v>
      </c>
      <c r="D832" t="s">
        <v>2</v>
      </c>
      <c r="E832" t="s">
        <v>8168</v>
      </c>
      <c r="F832" t="s">
        <v>8026</v>
      </c>
      <c r="G832">
        <v>29</v>
      </c>
      <c r="H832">
        <v>4</v>
      </c>
      <c r="I832">
        <v>7</v>
      </c>
      <c r="J832" s="1">
        <v>117.62222222222223</v>
      </c>
      <c r="K832" s="1">
        <f>Sales_Data[[#This Row],[Order Quantity]]*Sales_Data[[#This Row],[Unit Price]]</f>
        <v>823.35555555555561</v>
      </c>
      <c r="L832" s="1">
        <v>99.978888888888889</v>
      </c>
    </row>
    <row r="833" spans="1:12">
      <c r="A833" t="s">
        <v>856</v>
      </c>
      <c r="B833" s="2">
        <v>41091</v>
      </c>
      <c r="C833">
        <v>12</v>
      </c>
      <c r="D833" t="s">
        <v>3</v>
      </c>
      <c r="E833" t="s">
        <v>8168</v>
      </c>
      <c r="F833" t="s">
        <v>8026</v>
      </c>
      <c r="G833">
        <v>34</v>
      </c>
      <c r="H833">
        <v>5</v>
      </c>
      <c r="I833">
        <v>3</v>
      </c>
      <c r="J833" s="1">
        <v>27.544444444444444</v>
      </c>
      <c r="K833" s="1">
        <f>Sales_Data[[#This Row],[Order Quantity]]*Sales_Data[[#This Row],[Unit Price]]</f>
        <v>82.633333333333326</v>
      </c>
      <c r="L833" s="1">
        <v>14.598555555555556</v>
      </c>
    </row>
    <row r="834" spans="1:12">
      <c r="A834" t="s">
        <v>857</v>
      </c>
      <c r="B834" s="2">
        <v>41091</v>
      </c>
      <c r="C834">
        <v>2</v>
      </c>
      <c r="D834" t="s">
        <v>4</v>
      </c>
      <c r="E834" t="s">
        <v>8168</v>
      </c>
      <c r="F834" t="s">
        <v>8027</v>
      </c>
      <c r="G834">
        <v>4</v>
      </c>
      <c r="H834">
        <v>1</v>
      </c>
      <c r="I834">
        <v>9</v>
      </c>
      <c r="J834" s="1">
        <v>295.54444444444448</v>
      </c>
      <c r="K834" s="1">
        <f>Sales_Data[[#This Row],[Order Quantity]]*Sales_Data[[#This Row],[Unit Price]]</f>
        <v>2659.9000000000005</v>
      </c>
      <c r="L834" s="1">
        <v>124.12866666666666</v>
      </c>
    </row>
    <row r="835" spans="1:12">
      <c r="A835" t="s">
        <v>858</v>
      </c>
      <c r="B835" s="2">
        <v>41091</v>
      </c>
      <c r="C835">
        <v>9</v>
      </c>
      <c r="D835" t="s">
        <v>2</v>
      </c>
      <c r="E835" t="s">
        <v>8168</v>
      </c>
      <c r="F835" t="s">
        <v>8027</v>
      </c>
      <c r="G835">
        <v>24</v>
      </c>
      <c r="H835">
        <v>4</v>
      </c>
      <c r="I835">
        <v>1</v>
      </c>
      <c r="J835" s="1">
        <v>114.64444444444445</v>
      </c>
      <c r="K835" s="1">
        <f>Sales_Data[[#This Row],[Order Quantity]]*Sales_Data[[#This Row],[Unit Price]]</f>
        <v>114.64444444444445</v>
      </c>
      <c r="L835" s="1">
        <v>96.301333333333318</v>
      </c>
    </row>
    <row r="836" spans="1:12">
      <c r="A836" t="s">
        <v>859</v>
      </c>
      <c r="B836" s="2">
        <v>41091</v>
      </c>
      <c r="C836">
        <v>3</v>
      </c>
      <c r="D836" t="s">
        <v>2</v>
      </c>
      <c r="E836" t="s">
        <v>8168</v>
      </c>
      <c r="F836" t="s">
        <v>8027</v>
      </c>
      <c r="G836">
        <v>7</v>
      </c>
      <c r="H836">
        <v>1</v>
      </c>
      <c r="I836">
        <v>9</v>
      </c>
      <c r="J836" s="1">
        <v>282.88888888888891</v>
      </c>
      <c r="K836" s="1">
        <f>Sales_Data[[#This Row],[Order Quantity]]*Sales_Data[[#This Row],[Unit Price]]</f>
        <v>2546</v>
      </c>
      <c r="L836" s="1">
        <v>124.47111111111111</v>
      </c>
    </row>
    <row r="837" spans="1:12">
      <c r="A837" t="s">
        <v>860</v>
      </c>
      <c r="B837" s="2">
        <v>41091</v>
      </c>
      <c r="C837">
        <v>3</v>
      </c>
      <c r="D837" t="s">
        <v>2</v>
      </c>
      <c r="E837" t="s">
        <v>8168</v>
      </c>
      <c r="F837" t="s">
        <v>8027</v>
      </c>
      <c r="G837">
        <v>9</v>
      </c>
      <c r="H837">
        <v>2</v>
      </c>
      <c r="I837">
        <v>8</v>
      </c>
      <c r="J837" s="1">
        <v>95.288888888888891</v>
      </c>
      <c r="K837" s="1">
        <f>Sales_Data[[#This Row],[Order Quantity]]*Sales_Data[[#This Row],[Unit Price]]</f>
        <v>762.31111111111113</v>
      </c>
      <c r="L837" s="1">
        <v>73.372444444444454</v>
      </c>
    </row>
    <row r="838" spans="1:12">
      <c r="A838" t="s">
        <v>861</v>
      </c>
      <c r="B838" s="2">
        <v>41092</v>
      </c>
      <c r="C838">
        <v>7</v>
      </c>
      <c r="D838" t="s">
        <v>2</v>
      </c>
      <c r="E838" t="s">
        <v>8168</v>
      </c>
      <c r="F838" t="s">
        <v>8027</v>
      </c>
      <c r="G838">
        <v>19</v>
      </c>
      <c r="H838">
        <v>3</v>
      </c>
      <c r="I838">
        <v>7</v>
      </c>
      <c r="J838" s="1">
        <v>438.47777777777782</v>
      </c>
      <c r="K838" s="1">
        <f>Sales_Data[[#This Row],[Order Quantity]]*Sales_Data[[#This Row],[Unit Price]]</f>
        <v>3069.3444444444449</v>
      </c>
      <c r="L838" s="1">
        <v>219.23888888888891</v>
      </c>
    </row>
    <row r="839" spans="1:12">
      <c r="A839" t="s">
        <v>862</v>
      </c>
      <c r="B839" s="2">
        <v>41093</v>
      </c>
      <c r="C839">
        <v>20</v>
      </c>
      <c r="D839" t="s">
        <v>2</v>
      </c>
      <c r="E839" t="s">
        <v>8168</v>
      </c>
      <c r="F839" t="s">
        <v>8028</v>
      </c>
      <c r="G839">
        <v>58</v>
      </c>
      <c r="H839">
        <v>8</v>
      </c>
      <c r="I839">
        <v>2</v>
      </c>
      <c r="J839" s="1">
        <v>445.17777777777775</v>
      </c>
      <c r="K839" s="1">
        <f>Sales_Data[[#This Row],[Order Quantity]]*Sales_Data[[#This Row],[Unit Price]]</f>
        <v>890.3555555555555</v>
      </c>
      <c r="L839" s="1">
        <v>276.01022222222224</v>
      </c>
    </row>
    <row r="840" spans="1:12">
      <c r="A840" t="s">
        <v>863</v>
      </c>
      <c r="B840" s="2">
        <v>41093</v>
      </c>
      <c r="C840">
        <v>13</v>
      </c>
      <c r="D840" t="s">
        <v>4</v>
      </c>
      <c r="E840" t="s">
        <v>8168</v>
      </c>
      <c r="F840" t="s">
        <v>8026</v>
      </c>
      <c r="G840">
        <v>36</v>
      </c>
      <c r="H840">
        <v>5</v>
      </c>
      <c r="I840">
        <v>6</v>
      </c>
      <c r="J840" s="1">
        <v>125.8111111111111</v>
      </c>
      <c r="K840" s="1">
        <f>Sales_Data[[#This Row],[Order Quantity]]*Sales_Data[[#This Row],[Unit Price]]</f>
        <v>754.86666666666656</v>
      </c>
      <c r="L840" s="1">
        <v>84.293444444444447</v>
      </c>
    </row>
    <row r="841" spans="1:12">
      <c r="A841" t="s">
        <v>864</v>
      </c>
      <c r="B841" s="2">
        <v>41093</v>
      </c>
      <c r="C841">
        <v>6</v>
      </c>
      <c r="D841" t="s">
        <v>4</v>
      </c>
      <c r="E841" t="s">
        <v>8168</v>
      </c>
      <c r="F841" t="s">
        <v>8027</v>
      </c>
      <c r="G841">
        <v>16</v>
      </c>
      <c r="H841">
        <v>3</v>
      </c>
      <c r="I841">
        <v>2</v>
      </c>
      <c r="J841" s="1">
        <v>99.75555555555556</v>
      </c>
      <c r="K841" s="1">
        <f>Sales_Data[[#This Row],[Order Quantity]]*Sales_Data[[#This Row],[Unit Price]]</f>
        <v>199.51111111111112</v>
      </c>
      <c r="L841" s="1">
        <v>56.860666666666667</v>
      </c>
    </row>
    <row r="842" spans="1:12">
      <c r="A842" t="s">
        <v>865</v>
      </c>
      <c r="B842" s="2">
        <v>41093</v>
      </c>
      <c r="C842">
        <v>9</v>
      </c>
      <c r="D842" t="s">
        <v>4</v>
      </c>
      <c r="E842" t="s">
        <v>8168</v>
      </c>
      <c r="F842" t="s">
        <v>8027</v>
      </c>
      <c r="G842">
        <v>25</v>
      </c>
      <c r="H842">
        <v>4</v>
      </c>
      <c r="I842">
        <v>7</v>
      </c>
      <c r="J842" s="1">
        <v>437.73333333333335</v>
      </c>
      <c r="K842" s="1">
        <f>Sales_Data[[#This Row],[Order Quantity]]*Sales_Data[[#This Row],[Unit Price]]</f>
        <v>3064.1333333333332</v>
      </c>
      <c r="L842" s="1">
        <v>297.6586666666667</v>
      </c>
    </row>
    <row r="843" spans="1:12">
      <c r="A843" t="s">
        <v>866</v>
      </c>
      <c r="B843" s="2">
        <v>41094</v>
      </c>
      <c r="C843">
        <v>10</v>
      </c>
      <c r="D843" t="s">
        <v>2</v>
      </c>
      <c r="E843" t="s">
        <v>8168</v>
      </c>
      <c r="F843" t="s">
        <v>8026</v>
      </c>
      <c r="G843">
        <v>28</v>
      </c>
      <c r="H843">
        <v>4</v>
      </c>
      <c r="I843">
        <v>3</v>
      </c>
      <c r="J843" s="1">
        <v>114.64444444444445</v>
      </c>
      <c r="K843" s="1">
        <f>Sales_Data[[#This Row],[Order Quantity]]*Sales_Data[[#This Row],[Unit Price]]</f>
        <v>343.93333333333334</v>
      </c>
      <c r="L843" s="1">
        <v>57.322222222222223</v>
      </c>
    </row>
    <row r="844" spans="1:12">
      <c r="A844" t="s">
        <v>867</v>
      </c>
      <c r="B844" s="2">
        <v>41094</v>
      </c>
      <c r="C844">
        <v>2</v>
      </c>
      <c r="D844" t="s">
        <v>3</v>
      </c>
      <c r="E844" t="s">
        <v>8168</v>
      </c>
      <c r="F844" t="s">
        <v>8027</v>
      </c>
      <c r="G844">
        <v>4</v>
      </c>
      <c r="H844">
        <v>1</v>
      </c>
      <c r="I844">
        <v>5</v>
      </c>
      <c r="J844" s="1">
        <v>694.56666666666672</v>
      </c>
      <c r="K844" s="1">
        <f>Sales_Data[[#This Row],[Order Quantity]]*Sales_Data[[#This Row],[Unit Price]]</f>
        <v>3472.8333333333335</v>
      </c>
      <c r="L844" s="1">
        <v>548.70766666666668</v>
      </c>
    </row>
    <row r="845" spans="1:12">
      <c r="A845" t="s">
        <v>868</v>
      </c>
      <c r="B845" s="2">
        <v>41094</v>
      </c>
      <c r="C845">
        <v>10</v>
      </c>
      <c r="D845" t="s">
        <v>4</v>
      </c>
      <c r="E845" t="s">
        <v>8168</v>
      </c>
      <c r="F845" t="s">
        <v>8027</v>
      </c>
      <c r="G845">
        <v>27</v>
      </c>
      <c r="H845">
        <v>4</v>
      </c>
      <c r="I845">
        <v>1</v>
      </c>
      <c r="J845" s="1">
        <v>424.33333333333331</v>
      </c>
      <c r="K845" s="1">
        <f>Sales_Data[[#This Row],[Order Quantity]]*Sales_Data[[#This Row],[Unit Price]]</f>
        <v>424.33333333333331</v>
      </c>
      <c r="L845" s="1">
        <v>241.87</v>
      </c>
    </row>
    <row r="846" spans="1:12">
      <c r="A846" t="s">
        <v>869</v>
      </c>
      <c r="B846" s="2">
        <v>41094</v>
      </c>
      <c r="C846">
        <v>9</v>
      </c>
      <c r="D846" t="s">
        <v>4</v>
      </c>
      <c r="E846" t="s">
        <v>8168</v>
      </c>
      <c r="F846" t="s">
        <v>8027</v>
      </c>
      <c r="G846">
        <v>26</v>
      </c>
      <c r="H846">
        <v>4</v>
      </c>
      <c r="I846">
        <v>3</v>
      </c>
      <c r="J846" s="1">
        <v>608.95555555555563</v>
      </c>
      <c r="K846" s="1">
        <f>Sales_Data[[#This Row],[Order Quantity]]*Sales_Data[[#This Row],[Unit Price]]</f>
        <v>1826.8666666666668</v>
      </c>
      <c r="L846" s="1">
        <v>359.2837777777778</v>
      </c>
    </row>
    <row r="847" spans="1:12">
      <c r="A847" t="s">
        <v>870</v>
      </c>
      <c r="B847" s="2">
        <v>41095</v>
      </c>
      <c r="C847">
        <v>19</v>
      </c>
      <c r="D847" t="s">
        <v>2</v>
      </c>
      <c r="E847" t="s">
        <v>8168</v>
      </c>
      <c r="F847" t="s">
        <v>8028</v>
      </c>
      <c r="G847">
        <v>55</v>
      </c>
      <c r="H847">
        <v>8</v>
      </c>
      <c r="I847">
        <v>6</v>
      </c>
      <c r="J847" s="1">
        <v>116.13333333333334</v>
      </c>
      <c r="K847" s="1">
        <f>Sales_Data[[#This Row],[Order Quantity]]*Sales_Data[[#This Row],[Unit Price]]</f>
        <v>696.80000000000007</v>
      </c>
      <c r="L847" s="1">
        <v>83.616</v>
      </c>
    </row>
    <row r="848" spans="1:12">
      <c r="A848" t="s">
        <v>871</v>
      </c>
      <c r="B848" s="2">
        <v>41095</v>
      </c>
      <c r="C848">
        <v>6</v>
      </c>
      <c r="D848" t="s">
        <v>4</v>
      </c>
      <c r="E848" t="s">
        <v>8168</v>
      </c>
      <c r="F848" t="s">
        <v>8027</v>
      </c>
      <c r="G848">
        <v>16</v>
      </c>
      <c r="H848">
        <v>3</v>
      </c>
      <c r="I848">
        <v>1</v>
      </c>
      <c r="J848" s="1">
        <v>255.34444444444443</v>
      </c>
      <c r="K848" s="1">
        <f>Sales_Data[[#This Row],[Order Quantity]]*Sales_Data[[#This Row],[Unit Price]]</f>
        <v>255.34444444444443</v>
      </c>
      <c r="L848" s="1">
        <v>109.79811111111111</v>
      </c>
    </row>
    <row r="849" spans="1:12">
      <c r="A849" t="s">
        <v>872</v>
      </c>
      <c r="B849" s="2">
        <v>41095</v>
      </c>
      <c r="C849">
        <v>4</v>
      </c>
      <c r="D849" t="s">
        <v>4</v>
      </c>
      <c r="E849" t="s">
        <v>8168</v>
      </c>
      <c r="F849" t="s">
        <v>8027</v>
      </c>
      <c r="G849">
        <v>11</v>
      </c>
      <c r="H849">
        <v>2</v>
      </c>
      <c r="I849">
        <v>5</v>
      </c>
      <c r="J849" s="1">
        <v>102.73333333333333</v>
      </c>
      <c r="K849" s="1">
        <f>Sales_Data[[#This Row],[Order Quantity]]*Sales_Data[[#This Row],[Unit Price]]</f>
        <v>513.66666666666663</v>
      </c>
      <c r="L849" s="1">
        <v>81.159333333333336</v>
      </c>
    </row>
    <row r="850" spans="1:12">
      <c r="A850" t="s">
        <v>873</v>
      </c>
      <c r="B850" s="2">
        <v>41095</v>
      </c>
      <c r="C850">
        <v>11</v>
      </c>
      <c r="D850" t="s">
        <v>2</v>
      </c>
      <c r="E850" t="s">
        <v>8168</v>
      </c>
      <c r="F850" t="s">
        <v>8026</v>
      </c>
      <c r="G850">
        <v>30</v>
      </c>
      <c r="H850">
        <v>5</v>
      </c>
      <c r="I850">
        <v>8</v>
      </c>
      <c r="J850" s="1">
        <v>330.53333333333336</v>
      </c>
      <c r="K850" s="1">
        <f>Sales_Data[[#This Row],[Order Quantity]]*Sales_Data[[#This Row],[Unit Price]]</f>
        <v>2644.2666666666669</v>
      </c>
      <c r="L850" s="1">
        <v>247.90000000000003</v>
      </c>
    </row>
    <row r="851" spans="1:12">
      <c r="A851" t="s">
        <v>874</v>
      </c>
      <c r="B851" s="2">
        <v>41095</v>
      </c>
      <c r="C851">
        <v>7</v>
      </c>
      <c r="D851" t="s">
        <v>2</v>
      </c>
      <c r="E851" t="s">
        <v>8168</v>
      </c>
      <c r="F851" t="s">
        <v>8027</v>
      </c>
      <c r="G851">
        <v>20</v>
      </c>
      <c r="H851">
        <v>3</v>
      </c>
      <c r="I851">
        <v>9</v>
      </c>
      <c r="J851" s="1">
        <v>92.311111111111117</v>
      </c>
      <c r="K851" s="1">
        <f>Sales_Data[[#This Row],[Order Quantity]]*Sales_Data[[#This Row],[Unit Price]]</f>
        <v>830.80000000000007</v>
      </c>
      <c r="L851" s="1">
        <v>57.232888888888887</v>
      </c>
    </row>
    <row r="852" spans="1:12">
      <c r="A852" t="s">
        <v>875</v>
      </c>
      <c r="B852" s="2">
        <v>41095</v>
      </c>
      <c r="C852">
        <v>11</v>
      </c>
      <c r="D852" t="s">
        <v>3</v>
      </c>
      <c r="E852" t="s">
        <v>8168</v>
      </c>
      <c r="F852" t="s">
        <v>8026</v>
      </c>
      <c r="G852">
        <v>30</v>
      </c>
      <c r="H852">
        <v>5</v>
      </c>
      <c r="I852">
        <v>7</v>
      </c>
      <c r="J852" s="1">
        <v>116.87777777777779</v>
      </c>
      <c r="K852" s="1">
        <f>Sales_Data[[#This Row],[Order Quantity]]*Sales_Data[[#This Row],[Unit Price]]</f>
        <v>818.14444444444462</v>
      </c>
      <c r="L852" s="1">
        <v>71.295444444444442</v>
      </c>
    </row>
    <row r="853" spans="1:12">
      <c r="A853" t="s">
        <v>876</v>
      </c>
      <c r="B853" s="2">
        <v>41095</v>
      </c>
      <c r="C853">
        <v>8</v>
      </c>
      <c r="D853" t="s">
        <v>3</v>
      </c>
      <c r="E853" t="s">
        <v>8168</v>
      </c>
      <c r="F853" t="s">
        <v>8027</v>
      </c>
      <c r="G853">
        <v>23</v>
      </c>
      <c r="H853">
        <v>4</v>
      </c>
      <c r="I853">
        <v>2</v>
      </c>
      <c r="J853" s="1">
        <v>114.64444444444445</v>
      </c>
      <c r="K853" s="1">
        <f>Sales_Data[[#This Row],[Order Quantity]]*Sales_Data[[#This Row],[Unit Price]]</f>
        <v>229.28888888888889</v>
      </c>
      <c r="L853" s="1">
        <v>84.836888888888879</v>
      </c>
    </row>
    <row r="854" spans="1:12">
      <c r="A854" t="s">
        <v>877</v>
      </c>
      <c r="B854" s="2">
        <v>41096</v>
      </c>
      <c r="C854">
        <v>6</v>
      </c>
      <c r="D854" t="s">
        <v>3</v>
      </c>
      <c r="E854" t="s">
        <v>8168</v>
      </c>
      <c r="F854" t="s">
        <v>8027</v>
      </c>
      <c r="G854">
        <v>16</v>
      </c>
      <c r="H854">
        <v>3</v>
      </c>
      <c r="I854">
        <v>7</v>
      </c>
      <c r="J854" s="1">
        <v>197.27777777777777</v>
      </c>
      <c r="K854" s="1">
        <f>Sales_Data[[#This Row],[Order Quantity]]*Sales_Data[[#This Row],[Unit Price]]</f>
        <v>1380.9444444444443</v>
      </c>
      <c r="L854" s="1">
        <v>100.61166666666666</v>
      </c>
    </row>
    <row r="855" spans="1:12">
      <c r="A855" t="s">
        <v>878</v>
      </c>
      <c r="B855" s="2">
        <v>41096</v>
      </c>
      <c r="C855">
        <v>2</v>
      </c>
      <c r="D855" t="s">
        <v>4</v>
      </c>
      <c r="E855" t="s">
        <v>8168</v>
      </c>
      <c r="F855" t="s">
        <v>8027</v>
      </c>
      <c r="G855">
        <v>4</v>
      </c>
      <c r="H855">
        <v>1</v>
      </c>
      <c r="I855">
        <v>4</v>
      </c>
      <c r="J855" s="1">
        <v>201</v>
      </c>
      <c r="K855" s="1">
        <f>Sales_Data[[#This Row],[Order Quantity]]*Sales_Data[[#This Row],[Unit Price]]</f>
        <v>804</v>
      </c>
      <c r="L855" s="1">
        <v>162.81000000000003</v>
      </c>
    </row>
    <row r="856" spans="1:12">
      <c r="A856" t="s">
        <v>879</v>
      </c>
      <c r="B856" s="2">
        <v>41096</v>
      </c>
      <c r="C856">
        <v>13</v>
      </c>
      <c r="D856" t="s">
        <v>4</v>
      </c>
      <c r="E856" t="s">
        <v>8168</v>
      </c>
      <c r="F856" t="s">
        <v>8026</v>
      </c>
      <c r="G856">
        <v>38</v>
      </c>
      <c r="H856">
        <v>6</v>
      </c>
      <c r="I856">
        <v>7</v>
      </c>
      <c r="J856" s="1">
        <v>111.66666666666667</v>
      </c>
      <c r="K856" s="1">
        <f>Sales_Data[[#This Row],[Order Quantity]]*Sales_Data[[#This Row],[Unit Price]]</f>
        <v>781.66666666666674</v>
      </c>
      <c r="L856" s="1">
        <v>84.86666666666666</v>
      </c>
    </row>
    <row r="857" spans="1:12">
      <c r="A857" t="s">
        <v>880</v>
      </c>
      <c r="B857" s="2">
        <v>41097</v>
      </c>
      <c r="C857">
        <v>8</v>
      </c>
      <c r="D857" t="s">
        <v>3</v>
      </c>
      <c r="E857" t="s">
        <v>8168</v>
      </c>
      <c r="F857" t="s">
        <v>8027</v>
      </c>
      <c r="G857">
        <v>22</v>
      </c>
      <c r="H857">
        <v>3</v>
      </c>
      <c r="I857">
        <v>4</v>
      </c>
      <c r="J857" s="1">
        <v>18.611111111111111</v>
      </c>
      <c r="K857" s="1">
        <f>Sales_Data[[#This Row],[Order Quantity]]*Sales_Data[[#This Row],[Unit Price]]</f>
        <v>74.444444444444443</v>
      </c>
      <c r="L857" s="1">
        <v>9.4916666666666671</v>
      </c>
    </row>
    <row r="858" spans="1:12">
      <c r="A858" t="s">
        <v>881</v>
      </c>
      <c r="B858" s="2">
        <v>41097</v>
      </c>
      <c r="C858">
        <v>11</v>
      </c>
      <c r="D858" t="s">
        <v>2</v>
      </c>
      <c r="E858" t="s">
        <v>8168</v>
      </c>
      <c r="F858" t="s">
        <v>8026</v>
      </c>
      <c r="G858">
        <v>32</v>
      </c>
      <c r="H858">
        <v>5</v>
      </c>
      <c r="I858">
        <v>8</v>
      </c>
      <c r="J858" s="1">
        <v>122.08888888888889</v>
      </c>
      <c r="K858" s="1">
        <f>Sales_Data[[#This Row],[Order Quantity]]*Sales_Data[[#This Row],[Unit Price]]</f>
        <v>976.71111111111111</v>
      </c>
      <c r="L858" s="1">
        <v>75.695111111111103</v>
      </c>
    </row>
    <row r="859" spans="1:12">
      <c r="A859" t="s">
        <v>882</v>
      </c>
      <c r="B859" s="2">
        <v>41097</v>
      </c>
      <c r="C859">
        <v>18</v>
      </c>
      <c r="D859" t="s">
        <v>4</v>
      </c>
      <c r="E859" t="s">
        <v>8168</v>
      </c>
      <c r="F859" t="s">
        <v>8025</v>
      </c>
      <c r="G859">
        <v>52</v>
      </c>
      <c r="H859">
        <v>8</v>
      </c>
      <c r="I859">
        <v>9</v>
      </c>
      <c r="J859" s="1">
        <v>20.844444444444445</v>
      </c>
      <c r="K859" s="1">
        <f>Sales_Data[[#This Row],[Order Quantity]]*Sales_Data[[#This Row],[Unit Price]]</f>
        <v>187.6</v>
      </c>
      <c r="L859" s="1">
        <v>10.213777777777777</v>
      </c>
    </row>
    <row r="860" spans="1:12">
      <c r="A860" t="s">
        <v>883</v>
      </c>
      <c r="B860" s="2">
        <v>41097</v>
      </c>
      <c r="C860">
        <v>9</v>
      </c>
      <c r="D860" t="s">
        <v>4</v>
      </c>
      <c r="E860" t="s">
        <v>8168</v>
      </c>
      <c r="F860" t="s">
        <v>8027</v>
      </c>
      <c r="G860">
        <v>25</v>
      </c>
      <c r="H860">
        <v>4</v>
      </c>
      <c r="I860">
        <v>4</v>
      </c>
      <c r="J860" s="1">
        <v>118.36666666666666</v>
      </c>
      <c r="K860" s="1">
        <f>Sales_Data[[#This Row],[Order Quantity]]*Sales_Data[[#This Row],[Unit Price]]</f>
        <v>473.46666666666664</v>
      </c>
      <c r="L860" s="1">
        <v>56.815999999999995</v>
      </c>
    </row>
    <row r="861" spans="1:12">
      <c r="A861" t="s">
        <v>884</v>
      </c>
      <c r="B861" s="2">
        <v>41097</v>
      </c>
      <c r="C861">
        <v>12</v>
      </c>
      <c r="D861" t="s">
        <v>2</v>
      </c>
      <c r="E861" t="s">
        <v>8168</v>
      </c>
      <c r="F861" t="s">
        <v>8026</v>
      </c>
      <c r="G861">
        <v>35</v>
      </c>
      <c r="H861">
        <v>5</v>
      </c>
      <c r="I861">
        <v>8</v>
      </c>
      <c r="J861" s="1">
        <v>131.02222222222224</v>
      </c>
      <c r="K861" s="1">
        <f>Sales_Data[[#This Row],[Order Quantity]]*Sales_Data[[#This Row],[Unit Price]]</f>
        <v>1048.1777777777779</v>
      </c>
      <c r="L861" s="1">
        <v>90.405333333333331</v>
      </c>
    </row>
    <row r="862" spans="1:12">
      <c r="A862" t="s">
        <v>885</v>
      </c>
      <c r="B862" s="2">
        <v>41097</v>
      </c>
      <c r="C862">
        <v>8</v>
      </c>
      <c r="D862" t="s">
        <v>4</v>
      </c>
      <c r="E862" t="s">
        <v>8168</v>
      </c>
      <c r="F862" t="s">
        <v>8027</v>
      </c>
      <c r="G862">
        <v>23</v>
      </c>
      <c r="H862">
        <v>4</v>
      </c>
      <c r="I862">
        <v>4</v>
      </c>
      <c r="J862" s="1">
        <v>116.13333333333334</v>
      </c>
      <c r="K862" s="1">
        <f>Sales_Data[[#This Row],[Order Quantity]]*Sales_Data[[#This Row],[Unit Price]]</f>
        <v>464.53333333333336</v>
      </c>
      <c r="L862" s="1">
        <v>46.45333333333334</v>
      </c>
    </row>
    <row r="863" spans="1:12">
      <c r="A863" t="s">
        <v>886</v>
      </c>
      <c r="B863" s="2">
        <v>41098</v>
      </c>
      <c r="C863">
        <v>2</v>
      </c>
      <c r="D863" t="s">
        <v>4</v>
      </c>
      <c r="E863" t="s">
        <v>8168</v>
      </c>
      <c r="F863" t="s">
        <v>8027</v>
      </c>
      <c r="G863">
        <v>4</v>
      </c>
      <c r="H863">
        <v>1</v>
      </c>
      <c r="I863">
        <v>2</v>
      </c>
      <c r="J863" s="1">
        <v>93.055555555555557</v>
      </c>
      <c r="K863" s="1">
        <f>Sales_Data[[#This Row],[Order Quantity]]*Sales_Data[[#This Row],[Unit Price]]</f>
        <v>186.11111111111111</v>
      </c>
      <c r="L863" s="1">
        <v>71.652777777777771</v>
      </c>
    </row>
    <row r="864" spans="1:12">
      <c r="A864" t="s">
        <v>887</v>
      </c>
      <c r="B864" s="2">
        <v>41098</v>
      </c>
      <c r="C864">
        <v>3</v>
      </c>
      <c r="D864" t="s">
        <v>4</v>
      </c>
      <c r="E864" t="s">
        <v>8168</v>
      </c>
      <c r="F864" t="s">
        <v>8027</v>
      </c>
      <c r="G864">
        <v>7</v>
      </c>
      <c r="H864">
        <v>1</v>
      </c>
      <c r="I864">
        <v>7</v>
      </c>
      <c r="J864" s="1">
        <v>130.27777777777777</v>
      </c>
      <c r="K864" s="1">
        <f>Sales_Data[[#This Row],[Order Quantity]]*Sales_Data[[#This Row],[Unit Price]]</f>
        <v>911.94444444444434</v>
      </c>
      <c r="L864" s="1">
        <v>53.413888888888884</v>
      </c>
    </row>
    <row r="865" spans="1:12">
      <c r="A865" t="s">
        <v>888</v>
      </c>
      <c r="B865" s="2">
        <v>41099</v>
      </c>
      <c r="C865">
        <v>3</v>
      </c>
      <c r="D865" t="s">
        <v>4</v>
      </c>
      <c r="E865" t="s">
        <v>8168</v>
      </c>
      <c r="F865" t="s">
        <v>8027</v>
      </c>
      <c r="G865">
        <v>9</v>
      </c>
      <c r="H865">
        <v>2</v>
      </c>
      <c r="I865">
        <v>3</v>
      </c>
      <c r="J865" s="1">
        <v>29.777777777777779</v>
      </c>
      <c r="K865" s="1">
        <f>Sales_Data[[#This Row],[Order Quantity]]*Sales_Data[[#This Row],[Unit Price]]</f>
        <v>89.333333333333343</v>
      </c>
      <c r="L865" s="1">
        <v>13.697777777777778</v>
      </c>
    </row>
    <row r="866" spans="1:12">
      <c r="A866" t="s">
        <v>889</v>
      </c>
      <c r="B866" s="2">
        <v>41099</v>
      </c>
      <c r="C866">
        <v>3</v>
      </c>
      <c r="D866" t="s">
        <v>2</v>
      </c>
      <c r="E866" t="s">
        <v>8168</v>
      </c>
      <c r="F866" t="s">
        <v>8027</v>
      </c>
      <c r="G866">
        <v>9</v>
      </c>
      <c r="H866">
        <v>2</v>
      </c>
      <c r="I866">
        <v>3</v>
      </c>
      <c r="J866" s="1">
        <v>120.60000000000001</v>
      </c>
      <c r="K866" s="1">
        <f>Sales_Data[[#This Row],[Order Quantity]]*Sales_Data[[#This Row],[Unit Price]]</f>
        <v>361.8</v>
      </c>
      <c r="L866" s="1">
        <v>71.153999999999996</v>
      </c>
    </row>
    <row r="867" spans="1:12">
      <c r="A867" t="s">
        <v>890</v>
      </c>
      <c r="B867" s="2">
        <v>41099</v>
      </c>
      <c r="C867">
        <v>16</v>
      </c>
      <c r="D867" t="s">
        <v>4</v>
      </c>
      <c r="E867" t="s">
        <v>8168</v>
      </c>
      <c r="F867" t="s">
        <v>8025</v>
      </c>
      <c r="G867">
        <v>45</v>
      </c>
      <c r="H867">
        <v>7</v>
      </c>
      <c r="I867">
        <v>1</v>
      </c>
      <c r="J867" s="1">
        <v>346.16666666666669</v>
      </c>
      <c r="K867" s="1">
        <f>Sales_Data[[#This Row],[Order Quantity]]*Sales_Data[[#This Row],[Unit Price]]</f>
        <v>346.16666666666669</v>
      </c>
      <c r="L867" s="1">
        <v>138.46666666666667</v>
      </c>
    </row>
    <row r="868" spans="1:12">
      <c r="A868" t="s">
        <v>891</v>
      </c>
      <c r="B868" s="2">
        <v>41099</v>
      </c>
      <c r="C868">
        <v>6</v>
      </c>
      <c r="D868" t="s">
        <v>4</v>
      </c>
      <c r="E868" t="s">
        <v>8168</v>
      </c>
      <c r="F868" t="s">
        <v>8027</v>
      </c>
      <c r="G868">
        <v>16</v>
      </c>
      <c r="H868">
        <v>3</v>
      </c>
      <c r="I868">
        <v>4</v>
      </c>
      <c r="J868" s="1">
        <v>268</v>
      </c>
      <c r="K868" s="1">
        <f>Sales_Data[[#This Row],[Order Quantity]]*Sales_Data[[#This Row],[Unit Price]]</f>
        <v>1072</v>
      </c>
      <c r="L868" s="1">
        <v>160.80000000000001</v>
      </c>
    </row>
    <row r="869" spans="1:12">
      <c r="A869" t="s">
        <v>892</v>
      </c>
      <c r="B869" s="2">
        <v>41099</v>
      </c>
      <c r="C869">
        <v>3</v>
      </c>
      <c r="D869" t="s">
        <v>3</v>
      </c>
      <c r="E869" t="s">
        <v>8168</v>
      </c>
      <c r="F869" t="s">
        <v>8027</v>
      </c>
      <c r="G869">
        <v>9</v>
      </c>
      <c r="H869">
        <v>2</v>
      </c>
      <c r="I869">
        <v>4</v>
      </c>
      <c r="J869" s="1">
        <v>436.24444444444447</v>
      </c>
      <c r="K869" s="1">
        <f>Sales_Data[[#This Row],[Order Quantity]]*Sales_Data[[#This Row],[Unit Price]]</f>
        <v>1744.9777777777779</v>
      </c>
      <c r="L869" s="1">
        <v>213.7597777777778</v>
      </c>
    </row>
    <row r="870" spans="1:12">
      <c r="A870" t="s">
        <v>893</v>
      </c>
      <c r="B870" s="2">
        <v>41099</v>
      </c>
      <c r="C870">
        <v>1</v>
      </c>
      <c r="D870" t="s">
        <v>4</v>
      </c>
      <c r="E870" t="s">
        <v>8168</v>
      </c>
      <c r="F870" t="s">
        <v>8027</v>
      </c>
      <c r="G870">
        <v>3</v>
      </c>
      <c r="H870">
        <v>1</v>
      </c>
      <c r="I870">
        <v>2</v>
      </c>
      <c r="J870" s="1">
        <v>253.85555555555558</v>
      </c>
      <c r="K870" s="1">
        <f>Sales_Data[[#This Row],[Order Quantity]]*Sales_Data[[#This Row],[Unit Price]]</f>
        <v>507.71111111111117</v>
      </c>
      <c r="L870" s="1">
        <v>190.39166666666668</v>
      </c>
    </row>
    <row r="871" spans="1:12">
      <c r="A871" t="s">
        <v>894</v>
      </c>
      <c r="B871" s="2">
        <v>41100</v>
      </c>
      <c r="C871">
        <v>14</v>
      </c>
      <c r="D871" t="s">
        <v>3</v>
      </c>
      <c r="E871" t="s">
        <v>8168</v>
      </c>
      <c r="F871" t="s">
        <v>8026</v>
      </c>
      <c r="G871">
        <v>41</v>
      </c>
      <c r="H871">
        <v>6</v>
      </c>
      <c r="I871">
        <v>2</v>
      </c>
      <c r="J871" s="1">
        <v>87.1</v>
      </c>
      <c r="K871" s="1">
        <f>Sales_Data[[#This Row],[Order Quantity]]*Sales_Data[[#This Row],[Unit Price]]</f>
        <v>174.2</v>
      </c>
      <c r="L871" s="1">
        <v>61.840999999999994</v>
      </c>
    </row>
    <row r="872" spans="1:12">
      <c r="A872" t="s">
        <v>895</v>
      </c>
      <c r="B872" s="2">
        <v>41100</v>
      </c>
      <c r="C872">
        <v>17</v>
      </c>
      <c r="D872" t="s">
        <v>4</v>
      </c>
      <c r="E872" t="s">
        <v>8168</v>
      </c>
      <c r="F872" t="s">
        <v>8025</v>
      </c>
      <c r="G872">
        <v>49</v>
      </c>
      <c r="H872">
        <v>7</v>
      </c>
      <c r="I872">
        <v>7</v>
      </c>
      <c r="J872" s="1">
        <v>96.777777777777771</v>
      </c>
      <c r="K872" s="1">
        <f>Sales_Data[[#This Row],[Order Quantity]]*Sales_Data[[#This Row],[Unit Price]]</f>
        <v>677.44444444444434</v>
      </c>
      <c r="L872" s="1">
        <v>61.937777777777782</v>
      </c>
    </row>
    <row r="873" spans="1:12">
      <c r="A873" t="s">
        <v>896</v>
      </c>
      <c r="B873" s="2">
        <v>41100</v>
      </c>
      <c r="C873">
        <v>11</v>
      </c>
      <c r="D873" t="s">
        <v>2</v>
      </c>
      <c r="E873" t="s">
        <v>8168</v>
      </c>
      <c r="F873" t="s">
        <v>8026</v>
      </c>
      <c r="G873">
        <v>31</v>
      </c>
      <c r="H873">
        <v>5</v>
      </c>
      <c r="I873">
        <v>3</v>
      </c>
      <c r="J873" s="1">
        <v>116.87777777777779</v>
      </c>
      <c r="K873" s="1">
        <f>Sales_Data[[#This Row],[Order Quantity]]*Sales_Data[[#This Row],[Unit Price]]</f>
        <v>350.63333333333338</v>
      </c>
      <c r="L873" s="1">
        <v>92.333444444444453</v>
      </c>
    </row>
    <row r="874" spans="1:12">
      <c r="A874" t="s">
        <v>897</v>
      </c>
      <c r="B874" s="2">
        <v>41100</v>
      </c>
      <c r="C874">
        <v>17</v>
      </c>
      <c r="D874" t="s">
        <v>2</v>
      </c>
      <c r="E874" t="s">
        <v>8168</v>
      </c>
      <c r="F874" t="s">
        <v>8025</v>
      </c>
      <c r="G874">
        <v>47</v>
      </c>
      <c r="H874">
        <v>7</v>
      </c>
      <c r="I874">
        <v>1</v>
      </c>
      <c r="J874" s="1">
        <v>135.48888888888891</v>
      </c>
      <c r="K874" s="1">
        <f>Sales_Data[[#This Row],[Order Quantity]]*Sales_Data[[#This Row],[Unit Price]]</f>
        <v>135.48888888888891</v>
      </c>
      <c r="L874" s="1">
        <v>67.744444444444454</v>
      </c>
    </row>
    <row r="875" spans="1:12">
      <c r="A875" t="s">
        <v>898</v>
      </c>
      <c r="B875" s="2">
        <v>41100</v>
      </c>
      <c r="C875">
        <v>20</v>
      </c>
      <c r="D875" t="s">
        <v>4</v>
      </c>
      <c r="E875" t="s">
        <v>8168</v>
      </c>
      <c r="F875" t="s">
        <v>8028</v>
      </c>
      <c r="G875">
        <v>58</v>
      </c>
      <c r="H875">
        <v>8</v>
      </c>
      <c r="I875">
        <v>6</v>
      </c>
      <c r="J875" s="1">
        <v>97.522222222222226</v>
      </c>
      <c r="K875" s="1">
        <f>Sales_Data[[#This Row],[Order Quantity]]*Sales_Data[[#This Row],[Unit Price]]</f>
        <v>585.13333333333333</v>
      </c>
      <c r="L875" s="1">
        <v>56.562888888888885</v>
      </c>
    </row>
    <row r="876" spans="1:12">
      <c r="A876" t="s">
        <v>899</v>
      </c>
      <c r="B876" s="2">
        <v>41101</v>
      </c>
      <c r="C876">
        <v>11</v>
      </c>
      <c r="D876" t="s">
        <v>3</v>
      </c>
      <c r="E876" t="s">
        <v>8168</v>
      </c>
      <c r="F876" t="s">
        <v>8026</v>
      </c>
      <c r="G876">
        <v>31</v>
      </c>
      <c r="H876">
        <v>5</v>
      </c>
      <c r="I876">
        <v>9</v>
      </c>
      <c r="J876" s="1">
        <v>29.033333333333335</v>
      </c>
      <c r="K876" s="1">
        <f>Sales_Data[[#This Row],[Order Quantity]]*Sales_Data[[#This Row],[Unit Price]]</f>
        <v>261.3</v>
      </c>
      <c r="L876" s="1">
        <v>16.839333333333332</v>
      </c>
    </row>
    <row r="877" spans="1:12">
      <c r="A877" t="s">
        <v>900</v>
      </c>
      <c r="B877" s="2">
        <v>41102</v>
      </c>
      <c r="C877">
        <v>2</v>
      </c>
      <c r="D877" t="s">
        <v>2</v>
      </c>
      <c r="E877" t="s">
        <v>8168</v>
      </c>
      <c r="F877" t="s">
        <v>8027</v>
      </c>
      <c r="G877">
        <v>4</v>
      </c>
      <c r="H877">
        <v>1</v>
      </c>
      <c r="I877">
        <v>9</v>
      </c>
      <c r="J877" s="1">
        <v>574.71111111111122</v>
      </c>
      <c r="K877" s="1">
        <f>Sales_Data[[#This Row],[Order Quantity]]*Sales_Data[[#This Row],[Unit Price]]</f>
        <v>5172.4000000000015</v>
      </c>
      <c r="L877" s="1">
        <v>350.57377777777782</v>
      </c>
    </row>
    <row r="878" spans="1:12">
      <c r="A878" t="s">
        <v>901</v>
      </c>
      <c r="B878" s="2">
        <v>41102</v>
      </c>
      <c r="C878">
        <v>13</v>
      </c>
      <c r="D878" t="s">
        <v>4</v>
      </c>
      <c r="E878" t="s">
        <v>8168</v>
      </c>
      <c r="F878" t="s">
        <v>8026</v>
      </c>
      <c r="G878">
        <v>37</v>
      </c>
      <c r="H878">
        <v>6</v>
      </c>
      <c r="I878">
        <v>1</v>
      </c>
      <c r="J878" s="1">
        <v>248.64444444444447</v>
      </c>
      <c r="K878" s="1">
        <f>Sales_Data[[#This Row],[Order Quantity]]*Sales_Data[[#This Row],[Unit Price]]</f>
        <v>248.64444444444447</v>
      </c>
      <c r="L878" s="1">
        <v>203.88844444444445</v>
      </c>
    </row>
    <row r="879" spans="1:12">
      <c r="A879" t="s">
        <v>902</v>
      </c>
      <c r="B879" s="2">
        <v>41102</v>
      </c>
      <c r="C879">
        <v>7</v>
      </c>
      <c r="D879" t="s">
        <v>4</v>
      </c>
      <c r="E879" t="s">
        <v>8168</v>
      </c>
      <c r="F879" t="s">
        <v>8027</v>
      </c>
      <c r="G879">
        <v>20</v>
      </c>
      <c r="H879">
        <v>3</v>
      </c>
      <c r="I879">
        <v>5</v>
      </c>
      <c r="J879" s="1">
        <v>20.100000000000001</v>
      </c>
      <c r="K879" s="1">
        <f>Sales_Data[[#This Row],[Order Quantity]]*Sales_Data[[#This Row],[Unit Price]]</f>
        <v>100.5</v>
      </c>
      <c r="L879" s="1">
        <v>15.075000000000001</v>
      </c>
    </row>
    <row r="880" spans="1:12">
      <c r="A880" t="s">
        <v>903</v>
      </c>
      <c r="B880" s="2">
        <v>41102</v>
      </c>
      <c r="C880">
        <v>6</v>
      </c>
      <c r="D880" t="s">
        <v>2</v>
      </c>
      <c r="E880" t="s">
        <v>8168</v>
      </c>
      <c r="F880" t="s">
        <v>8027</v>
      </c>
      <c r="G880">
        <v>17</v>
      </c>
      <c r="H880">
        <v>3</v>
      </c>
      <c r="I880">
        <v>9</v>
      </c>
      <c r="J880" s="1">
        <v>208.44444444444446</v>
      </c>
      <c r="K880" s="1">
        <f>Sales_Data[[#This Row],[Order Quantity]]*Sales_Data[[#This Row],[Unit Price]]</f>
        <v>1876</v>
      </c>
      <c r="L880" s="1">
        <v>177.17777777777778</v>
      </c>
    </row>
    <row r="881" spans="1:12">
      <c r="A881" t="s">
        <v>904</v>
      </c>
      <c r="B881" s="2">
        <v>41103</v>
      </c>
      <c r="C881">
        <v>14</v>
      </c>
      <c r="D881" t="s">
        <v>4</v>
      </c>
      <c r="E881" t="s">
        <v>8168</v>
      </c>
      <c r="F881" t="s">
        <v>8026</v>
      </c>
      <c r="G881">
        <v>40</v>
      </c>
      <c r="H881">
        <v>6</v>
      </c>
      <c r="I881">
        <v>8</v>
      </c>
      <c r="J881" s="1">
        <v>646.17777777777781</v>
      </c>
      <c r="K881" s="1">
        <f>Sales_Data[[#This Row],[Order Quantity]]*Sales_Data[[#This Row],[Unit Price]]</f>
        <v>5169.4222222222224</v>
      </c>
      <c r="L881" s="1">
        <v>478.17155555555553</v>
      </c>
    </row>
    <row r="882" spans="1:12">
      <c r="A882" t="s">
        <v>905</v>
      </c>
      <c r="B882" s="2">
        <v>41104</v>
      </c>
      <c r="C882">
        <v>9</v>
      </c>
      <c r="D882" t="s">
        <v>4</v>
      </c>
      <c r="E882" t="s">
        <v>8168</v>
      </c>
      <c r="F882" t="s">
        <v>8027</v>
      </c>
      <c r="G882">
        <v>24</v>
      </c>
      <c r="H882">
        <v>4</v>
      </c>
      <c r="I882">
        <v>7</v>
      </c>
      <c r="J882" s="1">
        <v>213.65555555555557</v>
      </c>
      <c r="K882" s="1">
        <f>Sales_Data[[#This Row],[Order Quantity]]*Sales_Data[[#This Row],[Unit Price]]</f>
        <v>1495.588888888889</v>
      </c>
      <c r="L882" s="1">
        <v>100.41811111111112</v>
      </c>
    </row>
    <row r="883" spans="1:12">
      <c r="A883" t="s">
        <v>906</v>
      </c>
      <c r="B883" s="2">
        <v>41104</v>
      </c>
      <c r="C883">
        <v>8</v>
      </c>
      <c r="D883" t="s">
        <v>4</v>
      </c>
      <c r="E883" t="s">
        <v>8168</v>
      </c>
      <c r="F883" t="s">
        <v>8027</v>
      </c>
      <c r="G883">
        <v>23</v>
      </c>
      <c r="H883">
        <v>4</v>
      </c>
      <c r="I883">
        <v>3</v>
      </c>
      <c r="J883" s="1">
        <v>116.87777777777779</v>
      </c>
      <c r="K883" s="1">
        <f>Sales_Data[[#This Row],[Order Quantity]]*Sales_Data[[#This Row],[Unit Price]]</f>
        <v>350.63333333333338</v>
      </c>
      <c r="L883" s="1">
        <v>49.088666666666668</v>
      </c>
    </row>
    <row r="884" spans="1:12">
      <c r="A884" t="s">
        <v>907</v>
      </c>
      <c r="B884" s="2">
        <v>41104</v>
      </c>
      <c r="C884">
        <v>5</v>
      </c>
      <c r="D884" t="s">
        <v>4</v>
      </c>
      <c r="E884" t="s">
        <v>8168</v>
      </c>
      <c r="F884" t="s">
        <v>8027</v>
      </c>
      <c r="G884">
        <v>12</v>
      </c>
      <c r="H884">
        <v>2</v>
      </c>
      <c r="I884">
        <v>7</v>
      </c>
      <c r="J884" s="1">
        <v>666.27777777777783</v>
      </c>
      <c r="K884" s="1">
        <f>Sales_Data[[#This Row],[Order Quantity]]*Sales_Data[[#This Row],[Unit Price]]</f>
        <v>4663.9444444444453</v>
      </c>
      <c r="L884" s="1">
        <v>399.76666666666665</v>
      </c>
    </row>
    <row r="885" spans="1:12">
      <c r="A885" t="s">
        <v>908</v>
      </c>
      <c r="B885" s="2">
        <v>41104</v>
      </c>
      <c r="C885">
        <v>18</v>
      </c>
      <c r="D885" t="s">
        <v>4</v>
      </c>
      <c r="E885" t="s">
        <v>8168</v>
      </c>
      <c r="F885" t="s">
        <v>8025</v>
      </c>
      <c r="G885">
        <v>51</v>
      </c>
      <c r="H885">
        <v>8</v>
      </c>
      <c r="I885">
        <v>2</v>
      </c>
      <c r="J885" s="1">
        <v>130.27777777777777</v>
      </c>
      <c r="K885" s="1">
        <f>Sales_Data[[#This Row],[Order Quantity]]*Sales_Data[[#This Row],[Unit Price]]</f>
        <v>260.55555555555554</v>
      </c>
      <c r="L885" s="1">
        <v>102.91944444444445</v>
      </c>
    </row>
    <row r="886" spans="1:12">
      <c r="A886" t="s">
        <v>909</v>
      </c>
      <c r="B886" s="2">
        <v>41105</v>
      </c>
      <c r="C886">
        <v>4</v>
      </c>
      <c r="D886" t="s">
        <v>2</v>
      </c>
      <c r="E886" t="s">
        <v>8168</v>
      </c>
      <c r="F886" t="s">
        <v>8027</v>
      </c>
      <c r="G886">
        <v>9</v>
      </c>
      <c r="H886">
        <v>2</v>
      </c>
      <c r="I886">
        <v>6</v>
      </c>
      <c r="J886" s="1">
        <v>23.077777777777779</v>
      </c>
      <c r="K886" s="1">
        <f>Sales_Data[[#This Row],[Order Quantity]]*Sales_Data[[#This Row],[Unit Price]]</f>
        <v>138.46666666666667</v>
      </c>
      <c r="L886" s="1">
        <v>17.077555555555556</v>
      </c>
    </row>
    <row r="887" spans="1:12">
      <c r="A887" t="s">
        <v>910</v>
      </c>
      <c r="B887" s="2">
        <v>41105</v>
      </c>
      <c r="C887">
        <v>9</v>
      </c>
      <c r="D887" t="s">
        <v>4</v>
      </c>
      <c r="E887" t="s">
        <v>8168</v>
      </c>
      <c r="F887" t="s">
        <v>8027</v>
      </c>
      <c r="G887">
        <v>24</v>
      </c>
      <c r="H887">
        <v>4</v>
      </c>
      <c r="I887">
        <v>1</v>
      </c>
      <c r="J887" s="1">
        <v>120.60000000000001</v>
      </c>
      <c r="K887" s="1">
        <f>Sales_Data[[#This Row],[Order Quantity]]*Sales_Data[[#This Row],[Unit Price]]</f>
        <v>120.60000000000001</v>
      </c>
      <c r="L887" s="1">
        <v>96.480000000000018</v>
      </c>
    </row>
    <row r="888" spans="1:12">
      <c r="A888" t="s">
        <v>911</v>
      </c>
      <c r="B888" s="2">
        <v>41105</v>
      </c>
      <c r="C888">
        <v>13</v>
      </c>
      <c r="D888" t="s">
        <v>2</v>
      </c>
      <c r="E888" t="s">
        <v>8168</v>
      </c>
      <c r="F888" t="s">
        <v>8026</v>
      </c>
      <c r="G888">
        <v>36</v>
      </c>
      <c r="H888">
        <v>5</v>
      </c>
      <c r="I888">
        <v>1</v>
      </c>
      <c r="J888" s="1">
        <v>107.2</v>
      </c>
      <c r="K888" s="1">
        <f>Sales_Data[[#This Row],[Order Quantity]]*Sales_Data[[#This Row],[Unit Price]]</f>
        <v>107.2</v>
      </c>
      <c r="L888" s="1">
        <v>69.680000000000007</v>
      </c>
    </row>
    <row r="889" spans="1:12">
      <c r="A889" t="s">
        <v>912</v>
      </c>
      <c r="B889" s="2">
        <v>41106</v>
      </c>
      <c r="C889">
        <v>11</v>
      </c>
      <c r="D889" t="s">
        <v>2</v>
      </c>
      <c r="E889" t="s">
        <v>8168</v>
      </c>
      <c r="F889" t="s">
        <v>8026</v>
      </c>
      <c r="G889">
        <v>32</v>
      </c>
      <c r="H889">
        <v>5</v>
      </c>
      <c r="I889">
        <v>8</v>
      </c>
      <c r="J889" s="1">
        <v>425.82222222222225</v>
      </c>
      <c r="K889" s="1">
        <f>Sales_Data[[#This Row],[Order Quantity]]*Sales_Data[[#This Row],[Unit Price]]</f>
        <v>3406.577777777778</v>
      </c>
      <c r="L889" s="1">
        <v>349.17422222222217</v>
      </c>
    </row>
    <row r="890" spans="1:12">
      <c r="A890" t="s">
        <v>913</v>
      </c>
      <c r="B890" s="2">
        <v>41107</v>
      </c>
      <c r="C890">
        <v>15</v>
      </c>
      <c r="D890" t="s">
        <v>2</v>
      </c>
      <c r="E890" t="s">
        <v>8168</v>
      </c>
      <c r="F890" t="s">
        <v>8025</v>
      </c>
      <c r="G890">
        <v>43</v>
      </c>
      <c r="H890">
        <v>6</v>
      </c>
      <c r="I890">
        <v>7</v>
      </c>
      <c r="J890" s="1">
        <v>125.06666666666668</v>
      </c>
      <c r="K890" s="1">
        <f>Sales_Data[[#This Row],[Order Quantity]]*Sales_Data[[#This Row],[Unit Price]]</f>
        <v>875.4666666666667</v>
      </c>
      <c r="L890" s="1">
        <v>83.794666666666686</v>
      </c>
    </row>
    <row r="891" spans="1:12">
      <c r="A891" t="s">
        <v>914</v>
      </c>
      <c r="B891" s="2">
        <v>41107</v>
      </c>
      <c r="C891">
        <v>3</v>
      </c>
      <c r="D891" t="s">
        <v>4</v>
      </c>
      <c r="E891" t="s">
        <v>8168</v>
      </c>
      <c r="F891" t="s">
        <v>8027</v>
      </c>
      <c r="G891">
        <v>8</v>
      </c>
      <c r="H891">
        <v>1</v>
      </c>
      <c r="I891">
        <v>6</v>
      </c>
      <c r="J891" s="1">
        <v>118.36666666666666</v>
      </c>
      <c r="K891" s="1">
        <f>Sales_Data[[#This Row],[Order Quantity]]*Sales_Data[[#This Row],[Unit Price]]</f>
        <v>710.19999999999993</v>
      </c>
      <c r="L891" s="1">
        <v>72.203666666666663</v>
      </c>
    </row>
    <row r="892" spans="1:12">
      <c r="A892" t="s">
        <v>915</v>
      </c>
      <c r="B892" s="2">
        <v>41107</v>
      </c>
      <c r="C892">
        <v>7</v>
      </c>
      <c r="D892" t="s">
        <v>2</v>
      </c>
      <c r="E892" t="s">
        <v>8168</v>
      </c>
      <c r="F892" t="s">
        <v>8027</v>
      </c>
      <c r="G892">
        <v>19</v>
      </c>
      <c r="H892">
        <v>3</v>
      </c>
      <c r="I892">
        <v>4</v>
      </c>
      <c r="J892" s="1">
        <v>688.61111111111109</v>
      </c>
      <c r="K892" s="1">
        <f>Sales_Data[[#This Row],[Order Quantity]]*Sales_Data[[#This Row],[Unit Price]]</f>
        <v>2754.4444444444443</v>
      </c>
      <c r="L892" s="1">
        <v>468.25555555555559</v>
      </c>
    </row>
    <row r="893" spans="1:12">
      <c r="A893" t="s">
        <v>916</v>
      </c>
      <c r="B893" s="2">
        <v>41107</v>
      </c>
      <c r="C893">
        <v>1</v>
      </c>
      <c r="D893" t="s">
        <v>3</v>
      </c>
      <c r="E893" t="s">
        <v>8168</v>
      </c>
      <c r="F893" t="s">
        <v>8027</v>
      </c>
      <c r="G893">
        <v>1</v>
      </c>
      <c r="H893">
        <v>1</v>
      </c>
      <c r="I893">
        <v>5</v>
      </c>
      <c r="J893" s="1">
        <v>434.75555555555559</v>
      </c>
      <c r="K893" s="1">
        <f>Sales_Data[[#This Row],[Order Quantity]]*Sales_Data[[#This Row],[Unit Price]]</f>
        <v>2173.7777777777778</v>
      </c>
      <c r="L893" s="1">
        <v>308.67644444444448</v>
      </c>
    </row>
    <row r="894" spans="1:12">
      <c r="A894" t="s">
        <v>917</v>
      </c>
      <c r="B894" s="2">
        <v>41108</v>
      </c>
      <c r="C894">
        <v>16</v>
      </c>
      <c r="D894" t="s">
        <v>4</v>
      </c>
      <c r="E894" t="s">
        <v>8168</v>
      </c>
      <c r="F894" t="s">
        <v>8025</v>
      </c>
      <c r="G894">
        <v>46</v>
      </c>
      <c r="H894">
        <v>7</v>
      </c>
      <c r="I894">
        <v>7</v>
      </c>
      <c r="J894" s="1">
        <v>27.544444444444444</v>
      </c>
      <c r="K894" s="1">
        <f>Sales_Data[[#This Row],[Order Quantity]]*Sales_Data[[#This Row],[Unit Price]]</f>
        <v>192.8111111111111</v>
      </c>
      <c r="L894" s="1">
        <v>20.658333333333335</v>
      </c>
    </row>
    <row r="895" spans="1:12">
      <c r="A895" t="s">
        <v>918</v>
      </c>
      <c r="B895" s="2">
        <v>41108</v>
      </c>
      <c r="C895">
        <v>19</v>
      </c>
      <c r="D895" t="s">
        <v>2</v>
      </c>
      <c r="E895" t="s">
        <v>8168</v>
      </c>
      <c r="F895" t="s">
        <v>8028</v>
      </c>
      <c r="G895">
        <v>54</v>
      </c>
      <c r="H895">
        <v>8</v>
      </c>
      <c r="I895">
        <v>7</v>
      </c>
      <c r="J895" s="1">
        <v>115.38888888888889</v>
      </c>
      <c r="K895" s="1">
        <f>Sales_Data[[#This Row],[Order Quantity]]*Sales_Data[[#This Row],[Unit Price]]</f>
        <v>807.72222222222217</v>
      </c>
      <c r="L895" s="1">
        <v>87.695555555555558</v>
      </c>
    </row>
    <row r="896" spans="1:12">
      <c r="A896" t="s">
        <v>919</v>
      </c>
      <c r="B896" s="2">
        <v>41108</v>
      </c>
      <c r="C896">
        <v>6</v>
      </c>
      <c r="D896" t="s">
        <v>4</v>
      </c>
      <c r="E896" t="s">
        <v>8168</v>
      </c>
      <c r="F896" t="s">
        <v>8027</v>
      </c>
      <c r="G896">
        <v>18</v>
      </c>
      <c r="H896">
        <v>3</v>
      </c>
      <c r="I896">
        <v>3</v>
      </c>
      <c r="J896" s="1">
        <v>122.08888888888889</v>
      </c>
      <c r="K896" s="1">
        <f>Sales_Data[[#This Row],[Order Quantity]]*Sales_Data[[#This Row],[Unit Price]]</f>
        <v>366.26666666666665</v>
      </c>
      <c r="L896" s="1">
        <v>67.148888888888891</v>
      </c>
    </row>
    <row r="897" spans="1:12">
      <c r="A897" t="s">
        <v>920</v>
      </c>
      <c r="B897" s="2">
        <v>41108</v>
      </c>
      <c r="C897">
        <v>5</v>
      </c>
      <c r="D897" t="s">
        <v>2</v>
      </c>
      <c r="E897" t="s">
        <v>8168</v>
      </c>
      <c r="F897" t="s">
        <v>8027</v>
      </c>
      <c r="G897">
        <v>14</v>
      </c>
      <c r="H897">
        <v>2</v>
      </c>
      <c r="I897">
        <v>6</v>
      </c>
      <c r="J897" s="1">
        <v>141.44444444444446</v>
      </c>
      <c r="K897" s="1">
        <f>Sales_Data[[#This Row],[Order Quantity]]*Sales_Data[[#This Row],[Unit Price]]</f>
        <v>848.66666666666674</v>
      </c>
      <c r="L897" s="1">
        <v>90.524444444444441</v>
      </c>
    </row>
    <row r="898" spans="1:12">
      <c r="A898" t="s">
        <v>921</v>
      </c>
      <c r="B898" s="2">
        <v>41109</v>
      </c>
      <c r="C898">
        <v>20</v>
      </c>
      <c r="D898" t="s">
        <v>2</v>
      </c>
      <c r="E898" t="s">
        <v>8168</v>
      </c>
      <c r="F898" t="s">
        <v>8028</v>
      </c>
      <c r="G898">
        <v>56</v>
      </c>
      <c r="H898">
        <v>8</v>
      </c>
      <c r="I898">
        <v>8</v>
      </c>
      <c r="J898" s="1">
        <v>29.777777777777779</v>
      </c>
      <c r="K898" s="1">
        <f>Sales_Data[[#This Row],[Order Quantity]]*Sales_Data[[#This Row],[Unit Price]]</f>
        <v>238.22222222222223</v>
      </c>
      <c r="L898" s="1">
        <v>17.866666666666664</v>
      </c>
    </row>
    <row r="899" spans="1:12">
      <c r="A899" t="s">
        <v>922</v>
      </c>
      <c r="B899" s="2">
        <v>41109</v>
      </c>
      <c r="C899">
        <v>4</v>
      </c>
      <c r="D899" t="s">
        <v>4</v>
      </c>
      <c r="E899" t="s">
        <v>8168</v>
      </c>
      <c r="F899" t="s">
        <v>8027</v>
      </c>
      <c r="G899">
        <v>11</v>
      </c>
      <c r="H899">
        <v>2</v>
      </c>
      <c r="I899">
        <v>6</v>
      </c>
      <c r="J899" s="1">
        <v>428.05555555555554</v>
      </c>
      <c r="K899" s="1">
        <f>Sales_Data[[#This Row],[Order Quantity]]*Sales_Data[[#This Row],[Unit Price]]</f>
        <v>2568.333333333333</v>
      </c>
      <c r="L899" s="1">
        <v>239.71111111111111</v>
      </c>
    </row>
    <row r="900" spans="1:12">
      <c r="A900" t="s">
        <v>923</v>
      </c>
      <c r="B900" s="2">
        <v>41109</v>
      </c>
      <c r="C900">
        <v>9</v>
      </c>
      <c r="D900" t="s">
        <v>3</v>
      </c>
      <c r="E900" t="s">
        <v>8168</v>
      </c>
      <c r="F900" t="s">
        <v>8027</v>
      </c>
      <c r="G900">
        <v>25</v>
      </c>
      <c r="H900">
        <v>4</v>
      </c>
      <c r="I900">
        <v>9</v>
      </c>
      <c r="J900" s="1">
        <v>208.44444444444446</v>
      </c>
      <c r="K900" s="1">
        <f>Sales_Data[[#This Row],[Order Quantity]]*Sales_Data[[#This Row],[Unit Price]]</f>
        <v>1876</v>
      </c>
      <c r="L900" s="1">
        <v>100.05333333333334</v>
      </c>
    </row>
    <row r="901" spans="1:12">
      <c r="A901" t="s">
        <v>924</v>
      </c>
      <c r="B901" s="2">
        <v>41109</v>
      </c>
      <c r="C901">
        <v>8</v>
      </c>
      <c r="D901" t="s">
        <v>4</v>
      </c>
      <c r="E901" t="s">
        <v>8168</v>
      </c>
      <c r="F901" t="s">
        <v>8027</v>
      </c>
      <c r="G901">
        <v>22</v>
      </c>
      <c r="H901">
        <v>3</v>
      </c>
      <c r="I901">
        <v>1</v>
      </c>
      <c r="J901" s="1">
        <v>142.93333333333334</v>
      </c>
      <c r="K901" s="1">
        <f>Sales_Data[[#This Row],[Order Quantity]]*Sales_Data[[#This Row],[Unit Price]]</f>
        <v>142.93333333333334</v>
      </c>
      <c r="L901" s="1">
        <v>98.623999999999995</v>
      </c>
    </row>
    <row r="902" spans="1:12">
      <c r="A902" t="s">
        <v>925</v>
      </c>
      <c r="B902" s="2">
        <v>41109</v>
      </c>
      <c r="C902">
        <v>7</v>
      </c>
      <c r="D902" t="s">
        <v>3</v>
      </c>
      <c r="E902" t="s">
        <v>8168</v>
      </c>
      <c r="F902" t="s">
        <v>8027</v>
      </c>
      <c r="G902">
        <v>19</v>
      </c>
      <c r="H902">
        <v>3</v>
      </c>
      <c r="I902">
        <v>8</v>
      </c>
      <c r="J902" s="1">
        <v>19.355555555555558</v>
      </c>
      <c r="K902" s="1">
        <f>Sales_Data[[#This Row],[Order Quantity]]*Sales_Data[[#This Row],[Unit Price]]</f>
        <v>154.84444444444446</v>
      </c>
      <c r="L902" s="1">
        <v>11.226222222222223</v>
      </c>
    </row>
    <row r="903" spans="1:12">
      <c r="A903" t="s">
        <v>926</v>
      </c>
      <c r="B903" s="2">
        <v>41109</v>
      </c>
      <c r="C903">
        <v>20</v>
      </c>
      <c r="D903" t="s">
        <v>2</v>
      </c>
      <c r="E903" t="s">
        <v>8168</v>
      </c>
      <c r="F903" t="s">
        <v>8028</v>
      </c>
      <c r="G903">
        <v>57</v>
      </c>
      <c r="H903">
        <v>8</v>
      </c>
      <c r="I903">
        <v>9</v>
      </c>
      <c r="J903" s="1">
        <v>584.38888888888891</v>
      </c>
      <c r="K903" s="1">
        <f>Sales_Data[[#This Row],[Order Quantity]]*Sales_Data[[#This Row],[Unit Price]]</f>
        <v>5259.5</v>
      </c>
      <c r="L903" s="1">
        <v>455.82333333333332</v>
      </c>
    </row>
    <row r="904" spans="1:12">
      <c r="A904" t="s">
        <v>927</v>
      </c>
      <c r="B904" s="2">
        <v>41109</v>
      </c>
      <c r="C904">
        <v>12</v>
      </c>
      <c r="D904" t="s">
        <v>2</v>
      </c>
      <c r="E904" t="s">
        <v>8168</v>
      </c>
      <c r="F904" t="s">
        <v>8026</v>
      </c>
      <c r="G904">
        <v>34</v>
      </c>
      <c r="H904">
        <v>5</v>
      </c>
      <c r="I904">
        <v>4</v>
      </c>
      <c r="J904" s="1">
        <v>723.6</v>
      </c>
      <c r="K904" s="1">
        <f>Sales_Data[[#This Row],[Order Quantity]]*Sales_Data[[#This Row],[Unit Price]]</f>
        <v>2894.4</v>
      </c>
      <c r="L904" s="1">
        <v>571.64400000000001</v>
      </c>
    </row>
    <row r="905" spans="1:12">
      <c r="A905" t="s">
        <v>928</v>
      </c>
      <c r="B905" s="2">
        <v>41110</v>
      </c>
      <c r="C905">
        <v>11</v>
      </c>
      <c r="D905" t="s">
        <v>4</v>
      </c>
      <c r="E905" t="s">
        <v>8168</v>
      </c>
      <c r="F905" t="s">
        <v>8026</v>
      </c>
      <c r="G905">
        <v>31</v>
      </c>
      <c r="H905">
        <v>5</v>
      </c>
      <c r="I905">
        <v>9</v>
      </c>
      <c r="J905" s="1">
        <v>189.08888888888887</v>
      </c>
      <c r="K905" s="1">
        <f>Sales_Data[[#This Row],[Order Quantity]]*Sales_Data[[#This Row],[Unit Price]]</f>
        <v>1701.8</v>
      </c>
      <c r="L905" s="1">
        <v>113.45333333333332</v>
      </c>
    </row>
    <row r="906" spans="1:12">
      <c r="A906" t="s">
        <v>929</v>
      </c>
      <c r="B906" s="2">
        <v>41110</v>
      </c>
      <c r="C906">
        <v>3</v>
      </c>
      <c r="D906" t="s">
        <v>4</v>
      </c>
      <c r="E906" t="s">
        <v>8168</v>
      </c>
      <c r="F906" t="s">
        <v>8027</v>
      </c>
      <c r="G906">
        <v>8</v>
      </c>
      <c r="H906">
        <v>2</v>
      </c>
      <c r="I906">
        <v>8</v>
      </c>
      <c r="J906" s="1">
        <v>425.82222222222225</v>
      </c>
      <c r="K906" s="1">
        <f>Sales_Data[[#This Row],[Order Quantity]]*Sales_Data[[#This Row],[Unit Price]]</f>
        <v>3406.577777777778</v>
      </c>
      <c r="L906" s="1">
        <v>298.07555555555552</v>
      </c>
    </row>
    <row r="907" spans="1:12">
      <c r="A907" t="s">
        <v>930</v>
      </c>
      <c r="B907" s="2">
        <v>41110</v>
      </c>
      <c r="C907">
        <v>18</v>
      </c>
      <c r="D907" t="s">
        <v>2</v>
      </c>
      <c r="E907" t="s">
        <v>8168</v>
      </c>
      <c r="F907" t="s">
        <v>8025</v>
      </c>
      <c r="G907">
        <v>53</v>
      </c>
      <c r="H907">
        <v>8</v>
      </c>
      <c r="I907">
        <v>6</v>
      </c>
      <c r="J907" s="1">
        <v>197.27777777777777</v>
      </c>
      <c r="K907" s="1">
        <f>Sales_Data[[#This Row],[Order Quantity]]*Sales_Data[[#This Row],[Unit Price]]</f>
        <v>1183.6666666666665</v>
      </c>
      <c r="L907" s="1">
        <v>102.58444444444444</v>
      </c>
    </row>
    <row r="908" spans="1:12">
      <c r="A908" t="s">
        <v>931</v>
      </c>
      <c r="B908" s="2">
        <v>41110</v>
      </c>
      <c r="C908">
        <v>1</v>
      </c>
      <c r="D908" t="s">
        <v>2</v>
      </c>
      <c r="E908" t="s">
        <v>8168</v>
      </c>
      <c r="F908" t="s">
        <v>8027</v>
      </c>
      <c r="G908">
        <v>2</v>
      </c>
      <c r="H908">
        <v>1</v>
      </c>
      <c r="I908">
        <v>6</v>
      </c>
      <c r="J908" s="1">
        <v>213.65555555555557</v>
      </c>
      <c r="K908" s="1">
        <f>Sales_Data[[#This Row],[Order Quantity]]*Sales_Data[[#This Row],[Unit Price]]</f>
        <v>1281.9333333333334</v>
      </c>
      <c r="L908" s="1">
        <v>96.14500000000001</v>
      </c>
    </row>
    <row r="909" spans="1:12">
      <c r="A909" t="s">
        <v>932</v>
      </c>
      <c r="B909" s="2">
        <v>41111</v>
      </c>
      <c r="C909">
        <v>16</v>
      </c>
      <c r="D909" t="s">
        <v>2</v>
      </c>
      <c r="E909" t="s">
        <v>8168</v>
      </c>
      <c r="F909" t="s">
        <v>8025</v>
      </c>
      <c r="G909">
        <v>46</v>
      </c>
      <c r="H909">
        <v>7</v>
      </c>
      <c r="I909">
        <v>8</v>
      </c>
      <c r="J909" s="1">
        <v>99.01111111111112</v>
      </c>
      <c r="K909" s="1">
        <f>Sales_Data[[#This Row],[Order Quantity]]*Sales_Data[[#This Row],[Unit Price]]</f>
        <v>792.08888888888896</v>
      </c>
      <c r="L909" s="1">
        <v>54.45611111111112</v>
      </c>
    </row>
    <row r="910" spans="1:12">
      <c r="A910" t="s">
        <v>933</v>
      </c>
      <c r="B910" s="2">
        <v>41111</v>
      </c>
      <c r="C910">
        <v>15</v>
      </c>
      <c r="D910" t="s">
        <v>4</v>
      </c>
      <c r="E910" t="s">
        <v>8168</v>
      </c>
      <c r="F910" t="s">
        <v>8025</v>
      </c>
      <c r="G910">
        <v>42</v>
      </c>
      <c r="H910">
        <v>6</v>
      </c>
      <c r="I910">
        <v>4</v>
      </c>
      <c r="J910" s="1">
        <v>365.52222222222224</v>
      </c>
      <c r="K910" s="1">
        <f>Sales_Data[[#This Row],[Order Quantity]]*Sales_Data[[#This Row],[Unit Price]]</f>
        <v>1462.088888888889</v>
      </c>
      <c r="L910" s="1">
        <v>208.34766666666667</v>
      </c>
    </row>
    <row r="911" spans="1:12">
      <c r="A911" t="s">
        <v>934</v>
      </c>
      <c r="B911" s="2">
        <v>41112</v>
      </c>
      <c r="C911">
        <v>5</v>
      </c>
      <c r="D911" t="s">
        <v>4</v>
      </c>
      <c r="E911" t="s">
        <v>8168</v>
      </c>
      <c r="F911" t="s">
        <v>8027</v>
      </c>
      <c r="G911">
        <v>15</v>
      </c>
      <c r="H911">
        <v>2</v>
      </c>
      <c r="I911">
        <v>3</v>
      </c>
      <c r="J911" s="1">
        <v>119.85555555555555</v>
      </c>
      <c r="K911" s="1">
        <f>Sales_Data[[#This Row],[Order Quantity]]*Sales_Data[[#This Row],[Unit Price]]</f>
        <v>359.56666666666666</v>
      </c>
      <c r="L911" s="1">
        <v>65.920555555555566</v>
      </c>
    </row>
    <row r="912" spans="1:12">
      <c r="A912" t="s">
        <v>935</v>
      </c>
      <c r="B912" s="2">
        <v>41112</v>
      </c>
      <c r="C912">
        <v>19</v>
      </c>
      <c r="D912" t="s">
        <v>2</v>
      </c>
      <c r="E912" t="s">
        <v>8168</v>
      </c>
      <c r="F912" t="s">
        <v>8028</v>
      </c>
      <c r="G912">
        <v>55</v>
      </c>
      <c r="H912">
        <v>8</v>
      </c>
      <c r="I912">
        <v>5</v>
      </c>
      <c r="J912" s="1">
        <v>431.77777777777777</v>
      </c>
      <c r="K912" s="1">
        <f>Sales_Data[[#This Row],[Order Quantity]]*Sales_Data[[#This Row],[Unit Price]]</f>
        <v>2158.8888888888887</v>
      </c>
      <c r="L912" s="1">
        <v>302.24444444444441</v>
      </c>
    </row>
    <row r="913" spans="1:12">
      <c r="A913" t="s">
        <v>936</v>
      </c>
      <c r="B913" s="2">
        <v>41112</v>
      </c>
      <c r="C913">
        <v>10</v>
      </c>
      <c r="D913" t="s">
        <v>2</v>
      </c>
      <c r="E913" t="s">
        <v>8168</v>
      </c>
      <c r="F913" t="s">
        <v>8026</v>
      </c>
      <c r="G913">
        <v>28</v>
      </c>
      <c r="H913">
        <v>4</v>
      </c>
      <c r="I913">
        <v>3</v>
      </c>
      <c r="J913" s="1">
        <v>186.85555555555555</v>
      </c>
      <c r="K913" s="1">
        <f>Sales_Data[[#This Row],[Order Quantity]]*Sales_Data[[#This Row],[Unit Price]]</f>
        <v>560.56666666666661</v>
      </c>
      <c r="L913" s="1">
        <v>127.06177777777778</v>
      </c>
    </row>
    <row r="914" spans="1:12">
      <c r="A914" t="s">
        <v>937</v>
      </c>
      <c r="B914" s="2">
        <v>41112</v>
      </c>
      <c r="C914">
        <v>15</v>
      </c>
      <c r="D914" t="s">
        <v>4</v>
      </c>
      <c r="E914" t="s">
        <v>8168</v>
      </c>
      <c r="F914" t="s">
        <v>8025</v>
      </c>
      <c r="G914">
        <v>42</v>
      </c>
      <c r="H914">
        <v>6</v>
      </c>
      <c r="I914">
        <v>6</v>
      </c>
      <c r="J914" s="1">
        <v>118.36666666666666</v>
      </c>
      <c r="K914" s="1">
        <f>Sales_Data[[#This Row],[Order Quantity]]*Sales_Data[[#This Row],[Unit Price]]</f>
        <v>710.19999999999993</v>
      </c>
      <c r="L914" s="1">
        <v>94.693333333333328</v>
      </c>
    </row>
    <row r="915" spans="1:12">
      <c r="A915" t="s">
        <v>938</v>
      </c>
      <c r="B915" s="2">
        <v>41112</v>
      </c>
      <c r="C915">
        <v>8</v>
      </c>
      <c r="D915" t="s">
        <v>4</v>
      </c>
      <c r="E915" t="s">
        <v>8168</v>
      </c>
      <c r="F915" t="s">
        <v>8027</v>
      </c>
      <c r="G915">
        <v>24</v>
      </c>
      <c r="H915">
        <v>4</v>
      </c>
      <c r="I915">
        <v>1</v>
      </c>
      <c r="J915" s="1">
        <v>434.75555555555559</v>
      </c>
      <c r="K915" s="1">
        <f>Sales_Data[[#This Row],[Order Quantity]]*Sales_Data[[#This Row],[Unit Price]]</f>
        <v>434.75555555555559</v>
      </c>
      <c r="L915" s="1">
        <v>365.19466666666665</v>
      </c>
    </row>
    <row r="916" spans="1:12">
      <c r="A916" t="s">
        <v>939</v>
      </c>
      <c r="B916" s="2">
        <v>41113</v>
      </c>
      <c r="C916">
        <v>5</v>
      </c>
      <c r="D916" t="s">
        <v>4</v>
      </c>
      <c r="E916" t="s">
        <v>8168</v>
      </c>
      <c r="F916" t="s">
        <v>8027</v>
      </c>
      <c r="G916">
        <v>14</v>
      </c>
      <c r="H916">
        <v>2</v>
      </c>
      <c r="I916">
        <v>2</v>
      </c>
      <c r="J916" s="1">
        <v>424.33333333333331</v>
      </c>
      <c r="K916" s="1">
        <f>Sales_Data[[#This Row],[Order Quantity]]*Sales_Data[[#This Row],[Unit Price]]</f>
        <v>848.66666666666663</v>
      </c>
      <c r="L916" s="1">
        <v>280.06</v>
      </c>
    </row>
    <row r="917" spans="1:12">
      <c r="A917" t="s">
        <v>940</v>
      </c>
      <c r="B917" s="2">
        <v>41113</v>
      </c>
      <c r="C917">
        <v>13</v>
      </c>
      <c r="D917" t="s">
        <v>2</v>
      </c>
      <c r="E917" t="s">
        <v>8168</v>
      </c>
      <c r="F917" t="s">
        <v>8026</v>
      </c>
      <c r="G917">
        <v>35</v>
      </c>
      <c r="H917">
        <v>5</v>
      </c>
      <c r="I917">
        <v>2</v>
      </c>
      <c r="J917" s="1">
        <v>113.90000000000002</v>
      </c>
      <c r="K917" s="1">
        <f>Sales_Data[[#This Row],[Order Quantity]]*Sales_Data[[#This Row],[Unit Price]]</f>
        <v>227.80000000000004</v>
      </c>
      <c r="L917" s="1">
        <v>84.286000000000001</v>
      </c>
    </row>
    <row r="918" spans="1:12">
      <c r="A918" t="s">
        <v>941</v>
      </c>
      <c r="B918" s="2">
        <v>41113</v>
      </c>
      <c r="C918">
        <v>12</v>
      </c>
      <c r="D918" t="s">
        <v>4</v>
      </c>
      <c r="E918" t="s">
        <v>8168</v>
      </c>
      <c r="F918" t="s">
        <v>8026</v>
      </c>
      <c r="G918">
        <v>32</v>
      </c>
      <c r="H918">
        <v>5</v>
      </c>
      <c r="I918">
        <v>7</v>
      </c>
      <c r="J918" s="1">
        <v>355.84444444444443</v>
      </c>
      <c r="K918" s="1">
        <f>Sales_Data[[#This Row],[Order Quantity]]*Sales_Data[[#This Row],[Unit Price]]</f>
        <v>2490.911111111111</v>
      </c>
      <c r="L918" s="1">
        <v>177.92222222222222</v>
      </c>
    </row>
    <row r="919" spans="1:12">
      <c r="A919" t="s">
        <v>942</v>
      </c>
      <c r="B919" s="2">
        <v>41113</v>
      </c>
      <c r="C919">
        <v>10</v>
      </c>
      <c r="D919" t="s">
        <v>2</v>
      </c>
      <c r="E919" t="s">
        <v>8168</v>
      </c>
      <c r="F919" t="s">
        <v>8027</v>
      </c>
      <c r="G919">
        <v>27</v>
      </c>
      <c r="H919">
        <v>4</v>
      </c>
      <c r="I919">
        <v>8</v>
      </c>
      <c r="J919" s="1">
        <v>589.6</v>
      </c>
      <c r="K919" s="1">
        <f>Sales_Data[[#This Row],[Order Quantity]]*Sales_Data[[#This Row],[Unit Price]]</f>
        <v>4716.8</v>
      </c>
      <c r="L919" s="1">
        <v>271.21600000000007</v>
      </c>
    </row>
    <row r="920" spans="1:12">
      <c r="A920" t="s">
        <v>943</v>
      </c>
      <c r="B920" s="2">
        <v>41113</v>
      </c>
      <c r="C920">
        <v>13</v>
      </c>
      <c r="D920" t="s">
        <v>2</v>
      </c>
      <c r="E920" t="s">
        <v>8168</v>
      </c>
      <c r="F920" t="s">
        <v>8026</v>
      </c>
      <c r="G920">
        <v>38</v>
      </c>
      <c r="H920">
        <v>6</v>
      </c>
      <c r="I920">
        <v>6</v>
      </c>
      <c r="J920" s="1">
        <v>205.46666666666667</v>
      </c>
      <c r="K920" s="1">
        <f>Sales_Data[[#This Row],[Order Quantity]]*Sales_Data[[#This Row],[Unit Price]]</f>
        <v>1232.8</v>
      </c>
      <c r="L920" s="1">
        <v>147.93600000000001</v>
      </c>
    </row>
    <row r="921" spans="1:12">
      <c r="A921" t="s">
        <v>944</v>
      </c>
      <c r="B921" s="2">
        <v>41114</v>
      </c>
      <c r="C921">
        <v>16</v>
      </c>
      <c r="D921" t="s">
        <v>2</v>
      </c>
      <c r="E921" t="s">
        <v>8168</v>
      </c>
      <c r="F921" t="s">
        <v>8025</v>
      </c>
      <c r="G921">
        <v>45</v>
      </c>
      <c r="H921">
        <v>7</v>
      </c>
      <c r="I921">
        <v>2</v>
      </c>
      <c r="J921" s="1">
        <v>21.588888888888889</v>
      </c>
      <c r="K921" s="1">
        <f>Sales_Data[[#This Row],[Order Quantity]]*Sales_Data[[#This Row],[Unit Price]]</f>
        <v>43.177777777777777</v>
      </c>
      <c r="L921" s="1">
        <v>15.328111111111111</v>
      </c>
    </row>
    <row r="922" spans="1:12">
      <c r="A922" t="s">
        <v>945</v>
      </c>
      <c r="B922" s="2">
        <v>41114</v>
      </c>
      <c r="C922">
        <v>2</v>
      </c>
      <c r="D922" t="s">
        <v>4</v>
      </c>
      <c r="E922" t="s">
        <v>8168</v>
      </c>
      <c r="F922" t="s">
        <v>8027</v>
      </c>
      <c r="G922">
        <v>4</v>
      </c>
      <c r="H922">
        <v>1</v>
      </c>
      <c r="I922">
        <v>3</v>
      </c>
      <c r="J922" s="1">
        <v>116.87777777777779</v>
      </c>
      <c r="K922" s="1">
        <f>Sales_Data[[#This Row],[Order Quantity]]*Sales_Data[[#This Row],[Unit Price]]</f>
        <v>350.63333333333338</v>
      </c>
      <c r="L922" s="1">
        <v>84.152000000000001</v>
      </c>
    </row>
    <row r="923" spans="1:12">
      <c r="A923" t="s">
        <v>946</v>
      </c>
      <c r="B923" s="2">
        <v>41115</v>
      </c>
      <c r="C923">
        <v>4</v>
      </c>
      <c r="D923" t="s">
        <v>3</v>
      </c>
      <c r="E923" t="s">
        <v>8168</v>
      </c>
      <c r="F923" t="s">
        <v>8027</v>
      </c>
      <c r="G923">
        <v>10</v>
      </c>
      <c r="H923">
        <v>2</v>
      </c>
      <c r="I923">
        <v>4</v>
      </c>
      <c r="J923" s="1">
        <v>201</v>
      </c>
      <c r="K923" s="1">
        <f>Sales_Data[[#This Row],[Order Quantity]]*Sales_Data[[#This Row],[Unit Price]]</f>
        <v>804</v>
      </c>
      <c r="L923" s="1">
        <v>170.85</v>
      </c>
    </row>
    <row r="924" spans="1:12">
      <c r="A924" t="s">
        <v>947</v>
      </c>
      <c r="B924" s="2">
        <v>41115</v>
      </c>
      <c r="C924">
        <v>3</v>
      </c>
      <c r="D924" t="s">
        <v>2</v>
      </c>
      <c r="E924" t="s">
        <v>8168</v>
      </c>
      <c r="F924" t="s">
        <v>8027</v>
      </c>
      <c r="G924">
        <v>6</v>
      </c>
      <c r="H924">
        <v>1</v>
      </c>
      <c r="I924">
        <v>3</v>
      </c>
      <c r="J924" s="1">
        <v>23.822222222222223</v>
      </c>
      <c r="K924" s="1">
        <f>Sales_Data[[#This Row],[Order Quantity]]*Sales_Data[[#This Row],[Unit Price]]</f>
        <v>71.466666666666669</v>
      </c>
      <c r="L924" s="1">
        <v>14.531555555555554</v>
      </c>
    </row>
    <row r="925" spans="1:12">
      <c r="A925" t="s">
        <v>948</v>
      </c>
      <c r="B925" s="2">
        <v>41115</v>
      </c>
      <c r="C925">
        <v>2</v>
      </c>
      <c r="D925" t="s">
        <v>4</v>
      </c>
      <c r="E925" t="s">
        <v>8168</v>
      </c>
      <c r="F925" t="s">
        <v>8027</v>
      </c>
      <c r="G925">
        <v>3</v>
      </c>
      <c r="H925">
        <v>1</v>
      </c>
      <c r="I925">
        <v>5</v>
      </c>
      <c r="J925" s="1">
        <v>392.32222222222225</v>
      </c>
      <c r="K925" s="1">
        <f>Sales_Data[[#This Row],[Order Quantity]]*Sales_Data[[#This Row],[Unit Price]]</f>
        <v>1961.6111111111113</v>
      </c>
      <c r="L925" s="1">
        <v>286.39522222222217</v>
      </c>
    </row>
    <row r="926" spans="1:12">
      <c r="A926" t="s">
        <v>949</v>
      </c>
      <c r="B926" s="2">
        <v>41115</v>
      </c>
      <c r="C926">
        <v>11</v>
      </c>
      <c r="D926" t="s">
        <v>2</v>
      </c>
      <c r="E926" t="s">
        <v>8168</v>
      </c>
      <c r="F926" t="s">
        <v>8026</v>
      </c>
      <c r="G926">
        <v>32</v>
      </c>
      <c r="H926">
        <v>5</v>
      </c>
      <c r="I926">
        <v>1</v>
      </c>
      <c r="J926" s="1">
        <v>115.38888888888889</v>
      </c>
      <c r="K926" s="1">
        <f>Sales_Data[[#This Row],[Order Quantity]]*Sales_Data[[#This Row],[Unit Price]]</f>
        <v>115.38888888888889</v>
      </c>
      <c r="L926" s="1">
        <v>90.00333333333333</v>
      </c>
    </row>
    <row r="927" spans="1:12">
      <c r="A927" t="s">
        <v>950</v>
      </c>
      <c r="B927" s="2">
        <v>41115</v>
      </c>
      <c r="C927">
        <v>20</v>
      </c>
      <c r="D927" t="s">
        <v>3</v>
      </c>
      <c r="E927" t="s">
        <v>8168</v>
      </c>
      <c r="F927" t="s">
        <v>8028</v>
      </c>
      <c r="G927">
        <v>56</v>
      </c>
      <c r="H927">
        <v>8</v>
      </c>
      <c r="I927">
        <v>8</v>
      </c>
      <c r="J927" s="1">
        <v>385.62222222222221</v>
      </c>
      <c r="K927" s="1">
        <f>Sales_Data[[#This Row],[Order Quantity]]*Sales_Data[[#This Row],[Unit Price]]</f>
        <v>3084.9777777777776</v>
      </c>
      <c r="L927" s="1">
        <v>173.53</v>
      </c>
    </row>
    <row r="928" spans="1:12">
      <c r="A928" t="s">
        <v>951</v>
      </c>
      <c r="B928" s="2">
        <v>41115</v>
      </c>
      <c r="C928">
        <v>5</v>
      </c>
      <c r="D928" t="s">
        <v>4</v>
      </c>
      <c r="E928" t="s">
        <v>8168</v>
      </c>
      <c r="F928" t="s">
        <v>8027</v>
      </c>
      <c r="G928">
        <v>14</v>
      </c>
      <c r="H928">
        <v>2</v>
      </c>
      <c r="I928">
        <v>7</v>
      </c>
      <c r="J928" s="1">
        <v>295.54444444444448</v>
      </c>
      <c r="K928" s="1">
        <f>Sales_Data[[#This Row],[Order Quantity]]*Sales_Data[[#This Row],[Unit Price]]</f>
        <v>2068.8111111111111</v>
      </c>
      <c r="L928" s="1">
        <v>239.39100000000002</v>
      </c>
    </row>
    <row r="929" spans="1:12">
      <c r="A929" t="s">
        <v>952</v>
      </c>
      <c r="B929" s="2">
        <v>41116</v>
      </c>
      <c r="C929">
        <v>7</v>
      </c>
      <c r="D929" t="s">
        <v>2</v>
      </c>
      <c r="E929" t="s">
        <v>8168</v>
      </c>
      <c r="F929" t="s">
        <v>8027</v>
      </c>
      <c r="G929">
        <v>21</v>
      </c>
      <c r="H929">
        <v>3</v>
      </c>
      <c r="I929">
        <v>7</v>
      </c>
      <c r="J929" s="1">
        <v>124.32222222222224</v>
      </c>
      <c r="K929" s="1">
        <f>Sales_Data[[#This Row],[Order Quantity]]*Sales_Data[[#This Row],[Unit Price]]</f>
        <v>870.2555555555557</v>
      </c>
      <c r="L929" s="1">
        <v>70.863666666666674</v>
      </c>
    </row>
    <row r="930" spans="1:12">
      <c r="A930" t="s">
        <v>953</v>
      </c>
      <c r="B930" s="2">
        <v>41116</v>
      </c>
      <c r="C930">
        <v>18</v>
      </c>
      <c r="D930" t="s">
        <v>2</v>
      </c>
      <c r="E930" t="s">
        <v>8168</v>
      </c>
      <c r="F930" t="s">
        <v>8025</v>
      </c>
      <c r="G930">
        <v>52</v>
      </c>
      <c r="H930">
        <v>8</v>
      </c>
      <c r="I930">
        <v>2</v>
      </c>
      <c r="J930" s="1">
        <v>432.52222222222224</v>
      </c>
      <c r="K930" s="1">
        <f>Sales_Data[[#This Row],[Order Quantity]]*Sales_Data[[#This Row],[Unit Price]]</f>
        <v>865.04444444444448</v>
      </c>
      <c r="L930" s="1">
        <v>250.8628888888889</v>
      </c>
    </row>
    <row r="931" spans="1:12">
      <c r="A931" t="s">
        <v>954</v>
      </c>
      <c r="B931" s="2">
        <v>41116</v>
      </c>
      <c r="C931">
        <v>10</v>
      </c>
      <c r="D931" t="s">
        <v>3</v>
      </c>
      <c r="E931" t="s">
        <v>8168</v>
      </c>
      <c r="F931" t="s">
        <v>8026</v>
      </c>
      <c r="G931">
        <v>28</v>
      </c>
      <c r="H931">
        <v>4</v>
      </c>
      <c r="I931">
        <v>2</v>
      </c>
      <c r="J931" s="1">
        <v>222.58888888888887</v>
      </c>
      <c r="K931" s="1">
        <f>Sales_Data[[#This Row],[Order Quantity]]*Sales_Data[[#This Row],[Unit Price]]</f>
        <v>445.17777777777775</v>
      </c>
      <c r="L931" s="1">
        <v>102.3908888888889</v>
      </c>
    </row>
    <row r="932" spans="1:12">
      <c r="A932" t="s">
        <v>955</v>
      </c>
      <c r="B932" s="2">
        <v>41116</v>
      </c>
      <c r="C932">
        <v>5</v>
      </c>
      <c r="D932" t="s">
        <v>2</v>
      </c>
      <c r="E932" t="s">
        <v>8168</v>
      </c>
      <c r="F932" t="s">
        <v>8027</v>
      </c>
      <c r="G932">
        <v>14</v>
      </c>
      <c r="H932">
        <v>2</v>
      </c>
      <c r="I932">
        <v>2</v>
      </c>
      <c r="J932" s="1">
        <v>110.92222222222223</v>
      </c>
      <c r="K932" s="1">
        <f>Sales_Data[[#This Row],[Order Quantity]]*Sales_Data[[#This Row],[Unit Price]]</f>
        <v>221.84444444444446</v>
      </c>
      <c r="L932" s="1">
        <v>87.628555555555565</v>
      </c>
    </row>
    <row r="933" spans="1:12">
      <c r="A933" t="s">
        <v>956</v>
      </c>
      <c r="B933" s="2">
        <v>41116</v>
      </c>
      <c r="C933">
        <v>17</v>
      </c>
      <c r="D933" t="s">
        <v>2</v>
      </c>
      <c r="E933" t="s">
        <v>8168</v>
      </c>
      <c r="F933" t="s">
        <v>8025</v>
      </c>
      <c r="G933">
        <v>50</v>
      </c>
      <c r="H933">
        <v>7</v>
      </c>
      <c r="I933">
        <v>7</v>
      </c>
      <c r="J933" s="1">
        <v>282.88888888888891</v>
      </c>
      <c r="K933" s="1">
        <f>Sales_Data[[#This Row],[Order Quantity]]*Sales_Data[[#This Row],[Unit Price]]</f>
        <v>1980.2222222222224</v>
      </c>
      <c r="L933" s="1">
        <v>183.87777777777779</v>
      </c>
    </row>
    <row r="934" spans="1:12">
      <c r="A934" t="s">
        <v>957</v>
      </c>
      <c r="B934" s="2">
        <v>41116</v>
      </c>
      <c r="C934">
        <v>2</v>
      </c>
      <c r="D934" t="s">
        <v>4</v>
      </c>
      <c r="E934" t="s">
        <v>8168</v>
      </c>
      <c r="F934" t="s">
        <v>8027</v>
      </c>
      <c r="G934">
        <v>4</v>
      </c>
      <c r="H934">
        <v>1</v>
      </c>
      <c r="I934">
        <v>5</v>
      </c>
      <c r="J934" s="1">
        <v>283.63333333333338</v>
      </c>
      <c r="K934" s="1">
        <f>Sales_Data[[#This Row],[Order Quantity]]*Sales_Data[[#This Row],[Unit Price]]</f>
        <v>1418.166666666667</v>
      </c>
      <c r="L934" s="1">
        <v>232.57933333333332</v>
      </c>
    </row>
    <row r="935" spans="1:12">
      <c r="A935" t="s">
        <v>958</v>
      </c>
      <c r="B935" s="2">
        <v>41116</v>
      </c>
      <c r="C935">
        <v>3</v>
      </c>
      <c r="D935" t="s">
        <v>3</v>
      </c>
      <c r="E935" t="s">
        <v>8168</v>
      </c>
      <c r="F935" t="s">
        <v>8027</v>
      </c>
      <c r="G935">
        <v>8</v>
      </c>
      <c r="H935">
        <v>2</v>
      </c>
      <c r="I935">
        <v>9</v>
      </c>
      <c r="J935" s="1">
        <v>426.56666666666666</v>
      </c>
      <c r="K935" s="1">
        <f>Sales_Data[[#This Row],[Order Quantity]]*Sales_Data[[#This Row],[Unit Price]]</f>
        <v>3839.1</v>
      </c>
      <c r="L935" s="1">
        <v>290.06533333333334</v>
      </c>
    </row>
    <row r="936" spans="1:12">
      <c r="A936" t="s">
        <v>959</v>
      </c>
      <c r="B936" s="2">
        <v>41116</v>
      </c>
      <c r="C936">
        <v>20</v>
      </c>
      <c r="D936" t="s">
        <v>4</v>
      </c>
      <c r="E936" t="s">
        <v>8168</v>
      </c>
      <c r="F936" t="s">
        <v>8028</v>
      </c>
      <c r="G936">
        <v>56</v>
      </c>
      <c r="H936">
        <v>8</v>
      </c>
      <c r="I936">
        <v>8</v>
      </c>
      <c r="J936" s="1">
        <v>675.21111111111122</v>
      </c>
      <c r="K936" s="1">
        <f>Sales_Data[[#This Row],[Order Quantity]]*Sales_Data[[#This Row],[Unit Price]]</f>
        <v>5401.6888888888898</v>
      </c>
      <c r="L936" s="1">
        <v>452.39144444444452</v>
      </c>
    </row>
    <row r="937" spans="1:12">
      <c r="A937" t="s">
        <v>960</v>
      </c>
      <c r="B937" s="2">
        <v>41116</v>
      </c>
      <c r="C937">
        <v>17</v>
      </c>
      <c r="D937" t="s">
        <v>2</v>
      </c>
      <c r="E937" t="s">
        <v>8168</v>
      </c>
      <c r="F937" t="s">
        <v>8025</v>
      </c>
      <c r="G937">
        <v>49</v>
      </c>
      <c r="H937">
        <v>7</v>
      </c>
      <c r="I937">
        <v>8</v>
      </c>
      <c r="J937" s="1">
        <v>116.87777777777779</v>
      </c>
      <c r="K937" s="1">
        <f>Sales_Data[[#This Row],[Order Quantity]]*Sales_Data[[#This Row],[Unit Price]]</f>
        <v>935.02222222222235</v>
      </c>
      <c r="L937" s="1">
        <v>51.426222222222229</v>
      </c>
    </row>
    <row r="938" spans="1:12">
      <c r="A938" t="s">
        <v>961</v>
      </c>
      <c r="B938" s="2">
        <v>41117</v>
      </c>
      <c r="C938">
        <v>17</v>
      </c>
      <c r="D938" t="s">
        <v>4</v>
      </c>
      <c r="E938" t="s">
        <v>8168</v>
      </c>
      <c r="F938" t="s">
        <v>8025</v>
      </c>
      <c r="G938">
        <v>48</v>
      </c>
      <c r="H938">
        <v>7</v>
      </c>
      <c r="I938">
        <v>5</v>
      </c>
      <c r="J938" s="1">
        <v>125.8111111111111</v>
      </c>
      <c r="K938" s="1">
        <f>Sales_Data[[#This Row],[Order Quantity]]*Sales_Data[[#This Row],[Unit Price]]</f>
        <v>629.05555555555554</v>
      </c>
      <c r="L938" s="1">
        <v>64.163666666666657</v>
      </c>
    </row>
    <row r="939" spans="1:12">
      <c r="A939" t="s">
        <v>962</v>
      </c>
      <c r="B939" s="2">
        <v>41117</v>
      </c>
      <c r="C939">
        <v>20</v>
      </c>
      <c r="D939" t="s">
        <v>4</v>
      </c>
      <c r="E939" t="s">
        <v>8168</v>
      </c>
      <c r="F939" t="s">
        <v>8028</v>
      </c>
      <c r="G939">
        <v>58</v>
      </c>
      <c r="H939">
        <v>8</v>
      </c>
      <c r="I939">
        <v>2</v>
      </c>
      <c r="J939" s="1">
        <v>329.04444444444448</v>
      </c>
      <c r="K939" s="1">
        <f>Sales_Data[[#This Row],[Order Quantity]]*Sales_Data[[#This Row],[Unit Price]]</f>
        <v>658.08888888888896</v>
      </c>
      <c r="L939" s="1">
        <v>131.6177777777778</v>
      </c>
    </row>
    <row r="940" spans="1:12">
      <c r="A940" t="s">
        <v>963</v>
      </c>
      <c r="B940" s="2">
        <v>41117</v>
      </c>
      <c r="C940">
        <v>5</v>
      </c>
      <c r="D940" t="s">
        <v>4</v>
      </c>
      <c r="E940" t="s">
        <v>8168</v>
      </c>
      <c r="F940" t="s">
        <v>8027</v>
      </c>
      <c r="G940">
        <v>14</v>
      </c>
      <c r="H940">
        <v>2</v>
      </c>
      <c r="I940">
        <v>1</v>
      </c>
      <c r="J940" s="1">
        <v>377.43333333333334</v>
      </c>
      <c r="K940" s="1">
        <f>Sales_Data[[#This Row],[Order Quantity]]*Sales_Data[[#This Row],[Unit Price]]</f>
        <v>377.43333333333334</v>
      </c>
      <c r="L940" s="1">
        <v>237.78300000000002</v>
      </c>
    </row>
    <row r="941" spans="1:12">
      <c r="A941" t="s">
        <v>964</v>
      </c>
      <c r="B941" s="2">
        <v>41117</v>
      </c>
      <c r="C941">
        <v>14</v>
      </c>
      <c r="D941" t="s">
        <v>3</v>
      </c>
      <c r="E941" t="s">
        <v>8168</v>
      </c>
      <c r="F941" t="s">
        <v>8026</v>
      </c>
      <c r="G941">
        <v>39</v>
      </c>
      <c r="H941">
        <v>6</v>
      </c>
      <c r="I941">
        <v>6</v>
      </c>
      <c r="J941" s="1">
        <v>636.5</v>
      </c>
      <c r="K941" s="1">
        <f>Sales_Data[[#This Row],[Order Quantity]]*Sales_Data[[#This Row],[Unit Price]]</f>
        <v>3819</v>
      </c>
      <c r="L941" s="1">
        <v>369.16999999999996</v>
      </c>
    </row>
    <row r="942" spans="1:12">
      <c r="A942" t="s">
        <v>965</v>
      </c>
      <c r="B942" s="2">
        <v>41117</v>
      </c>
      <c r="C942">
        <v>13</v>
      </c>
      <c r="D942" t="s">
        <v>2</v>
      </c>
      <c r="E942" t="s">
        <v>8168</v>
      </c>
      <c r="F942" t="s">
        <v>8026</v>
      </c>
      <c r="G942">
        <v>37</v>
      </c>
      <c r="H942">
        <v>6</v>
      </c>
      <c r="I942">
        <v>1</v>
      </c>
      <c r="J942" s="1">
        <v>247.15555555555557</v>
      </c>
      <c r="K942" s="1">
        <f>Sales_Data[[#This Row],[Order Quantity]]*Sales_Data[[#This Row],[Unit Price]]</f>
        <v>247.15555555555557</v>
      </c>
      <c r="L942" s="1">
        <v>155.708</v>
      </c>
    </row>
    <row r="943" spans="1:12">
      <c r="A943" t="s">
        <v>966</v>
      </c>
      <c r="B943" s="2">
        <v>41117</v>
      </c>
      <c r="C943">
        <v>20</v>
      </c>
      <c r="D943" t="s">
        <v>4</v>
      </c>
      <c r="E943" t="s">
        <v>8168</v>
      </c>
      <c r="F943" t="s">
        <v>8028</v>
      </c>
      <c r="G943">
        <v>57</v>
      </c>
      <c r="H943">
        <v>8</v>
      </c>
      <c r="I943">
        <v>2</v>
      </c>
      <c r="J943" s="1">
        <v>442.94444444444446</v>
      </c>
      <c r="K943" s="1">
        <f>Sales_Data[[#This Row],[Order Quantity]]*Sales_Data[[#This Row],[Unit Price]]</f>
        <v>885.88888888888891</v>
      </c>
      <c r="L943" s="1">
        <v>186.03666666666666</v>
      </c>
    </row>
    <row r="944" spans="1:12">
      <c r="A944" t="s">
        <v>967</v>
      </c>
      <c r="B944" s="2">
        <v>41117</v>
      </c>
      <c r="C944">
        <v>9</v>
      </c>
      <c r="D944" t="s">
        <v>4</v>
      </c>
      <c r="E944" t="s">
        <v>8168</v>
      </c>
      <c r="F944" t="s">
        <v>8027</v>
      </c>
      <c r="G944">
        <v>25</v>
      </c>
      <c r="H944">
        <v>4</v>
      </c>
      <c r="I944">
        <v>1</v>
      </c>
      <c r="J944" s="1">
        <v>631.28888888888889</v>
      </c>
      <c r="K944" s="1">
        <f>Sales_Data[[#This Row],[Order Quantity]]*Sales_Data[[#This Row],[Unit Price]]</f>
        <v>631.28888888888889</v>
      </c>
      <c r="L944" s="1">
        <v>290.39288888888888</v>
      </c>
    </row>
    <row r="945" spans="1:12">
      <c r="A945" t="s">
        <v>968</v>
      </c>
      <c r="B945" s="2">
        <v>41118</v>
      </c>
      <c r="C945">
        <v>2</v>
      </c>
      <c r="D945" t="s">
        <v>2</v>
      </c>
      <c r="E945" t="s">
        <v>8168</v>
      </c>
      <c r="F945" t="s">
        <v>8027</v>
      </c>
      <c r="G945">
        <v>4</v>
      </c>
      <c r="H945">
        <v>1</v>
      </c>
      <c r="I945">
        <v>3</v>
      </c>
      <c r="J945" s="1">
        <v>585.87777777777785</v>
      </c>
      <c r="K945" s="1">
        <f>Sales_Data[[#This Row],[Order Quantity]]*Sales_Data[[#This Row],[Unit Price]]</f>
        <v>1757.6333333333337</v>
      </c>
      <c r="L945" s="1">
        <v>333.95033333333333</v>
      </c>
    </row>
    <row r="946" spans="1:12">
      <c r="A946" t="s">
        <v>969</v>
      </c>
      <c r="B946" s="2">
        <v>41118</v>
      </c>
      <c r="C946">
        <v>18</v>
      </c>
      <c r="D946" t="s">
        <v>3</v>
      </c>
      <c r="E946" t="s">
        <v>8168</v>
      </c>
      <c r="F946" t="s">
        <v>8025</v>
      </c>
      <c r="G946">
        <v>51</v>
      </c>
      <c r="H946">
        <v>8</v>
      </c>
      <c r="I946">
        <v>9</v>
      </c>
      <c r="J946" s="1">
        <v>125.06666666666668</v>
      </c>
      <c r="K946" s="1">
        <f>Sales_Data[[#This Row],[Order Quantity]]*Sales_Data[[#This Row],[Unit Price]]</f>
        <v>1125.6000000000001</v>
      </c>
      <c r="L946" s="1">
        <v>58.781333333333336</v>
      </c>
    </row>
    <row r="947" spans="1:12">
      <c r="A947" t="s">
        <v>970</v>
      </c>
      <c r="B947" s="2">
        <v>41118</v>
      </c>
      <c r="C947">
        <v>4</v>
      </c>
      <c r="D947" t="s">
        <v>2</v>
      </c>
      <c r="E947" t="s">
        <v>8168</v>
      </c>
      <c r="F947" t="s">
        <v>8027</v>
      </c>
      <c r="G947">
        <v>10</v>
      </c>
      <c r="H947">
        <v>2</v>
      </c>
      <c r="I947">
        <v>8</v>
      </c>
      <c r="J947" s="1">
        <v>76.677777777777777</v>
      </c>
      <c r="K947" s="1">
        <f>Sales_Data[[#This Row],[Order Quantity]]*Sales_Data[[#This Row],[Unit Price]]</f>
        <v>613.42222222222222</v>
      </c>
      <c r="L947" s="1">
        <v>44.473111111111109</v>
      </c>
    </row>
    <row r="948" spans="1:12">
      <c r="A948" t="s">
        <v>971</v>
      </c>
      <c r="B948" s="2">
        <v>41118</v>
      </c>
      <c r="C948">
        <v>5</v>
      </c>
      <c r="D948" t="s">
        <v>4</v>
      </c>
      <c r="E948" t="s">
        <v>8168</v>
      </c>
      <c r="F948" t="s">
        <v>8027</v>
      </c>
      <c r="G948">
        <v>15</v>
      </c>
      <c r="H948">
        <v>2</v>
      </c>
      <c r="I948">
        <v>6</v>
      </c>
      <c r="J948" s="1">
        <v>282.88888888888891</v>
      </c>
      <c r="K948" s="1">
        <f>Sales_Data[[#This Row],[Order Quantity]]*Sales_Data[[#This Row],[Unit Price]]</f>
        <v>1697.3333333333335</v>
      </c>
      <c r="L948" s="1">
        <v>166.90444444444444</v>
      </c>
    </row>
    <row r="949" spans="1:12">
      <c r="A949" t="s">
        <v>972</v>
      </c>
      <c r="B949" s="2">
        <v>41118</v>
      </c>
      <c r="C949">
        <v>13</v>
      </c>
      <c r="D949" t="s">
        <v>2</v>
      </c>
      <c r="E949" t="s">
        <v>8168</v>
      </c>
      <c r="F949" t="s">
        <v>8026</v>
      </c>
      <c r="G949">
        <v>36</v>
      </c>
      <c r="H949">
        <v>5</v>
      </c>
      <c r="I949">
        <v>3</v>
      </c>
      <c r="J949" s="1">
        <v>337.23333333333335</v>
      </c>
      <c r="K949" s="1">
        <f>Sales_Data[[#This Row],[Order Quantity]]*Sales_Data[[#This Row],[Unit Price]]</f>
        <v>1011.7</v>
      </c>
      <c r="L949" s="1">
        <v>252.92499999999998</v>
      </c>
    </row>
    <row r="950" spans="1:12">
      <c r="A950" t="s">
        <v>973</v>
      </c>
      <c r="B950" s="2">
        <v>41118</v>
      </c>
      <c r="C950">
        <v>8</v>
      </c>
      <c r="D950" t="s">
        <v>2</v>
      </c>
      <c r="E950" t="s">
        <v>8168</v>
      </c>
      <c r="F950" t="s">
        <v>8027</v>
      </c>
      <c r="G950">
        <v>22</v>
      </c>
      <c r="H950">
        <v>3</v>
      </c>
      <c r="I950">
        <v>6</v>
      </c>
      <c r="J950" s="1">
        <v>445.17777777777775</v>
      </c>
      <c r="K950" s="1">
        <f>Sales_Data[[#This Row],[Order Quantity]]*Sales_Data[[#This Row],[Unit Price]]</f>
        <v>2671.0666666666666</v>
      </c>
      <c r="L950" s="1">
        <v>271.55844444444443</v>
      </c>
    </row>
    <row r="951" spans="1:12">
      <c r="A951" t="s">
        <v>974</v>
      </c>
      <c r="B951" s="2">
        <v>41118</v>
      </c>
      <c r="C951">
        <v>11</v>
      </c>
      <c r="D951" t="s">
        <v>3</v>
      </c>
      <c r="E951" t="s">
        <v>8168</v>
      </c>
      <c r="F951" t="s">
        <v>8026</v>
      </c>
      <c r="G951">
        <v>31</v>
      </c>
      <c r="H951">
        <v>5</v>
      </c>
      <c r="I951">
        <v>8</v>
      </c>
      <c r="J951" s="1">
        <v>432.52222222222224</v>
      </c>
      <c r="K951" s="1">
        <f>Sales_Data[[#This Row],[Order Quantity]]*Sales_Data[[#This Row],[Unit Price]]</f>
        <v>3460.1777777777779</v>
      </c>
      <c r="L951" s="1">
        <v>242.21244444444449</v>
      </c>
    </row>
    <row r="952" spans="1:12">
      <c r="A952" t="s">
        <v>975</v>
      </c>
      <c r="B952" s="2">
        <v>41118</v>
      </c>
      <c r="C952">
        <v>19</v>
      </c>
      <c r="D952" t="s">
        <v>4</v>
      </c>
      <c r="E952" t="s">
        <v>8168</v>
      </c>
      <c r="F952" t="s">
        <v>8028</v>
      </c>
      <c r="G952">
        <v>54</v>
      </c>
      <c r="H952">
        <v>8</v>
      </c>
      <c r="I952">
        <v>4</v>
      </c>
      <c r="J952" s="1">
        <v>285.12222222222221</v>
      </c>
      <c r="K952" s="1">
        <f>Sales_Data[[#This Row],[Order Quantity]]*Sales_Data[[#This Row],[Unit Price]]</f>
        <v>1140.4888888888888</v>
      </c>
      <c r="L952" s="1">
        <v>148.26355555555557</v>
      </c>
    </row>
    <row r="953" spans="1:12">
      <c r="A953" t="s">
        <v>976</v>
      </c>
      <c r="B953" s="2">
        <v>41118</v>
      </c>
      <c r="C953">
        <v>11</v>
      </c>
      <c r="D953" t="s">
        <v>3</v>
      </c>
      <c r="E953" t="s">
        <v>8168</v>
      </c>
      <c r="F953" t="s">
        <v>8026</v>
      </c>
      <c r="G953">
        <v>32</v>
      </c>
      <c r="H953">
        <v>5</v>
      </c>
      <c r="I953">
        <v>8</v>
      </c>
      <c r="J953" s="1">
        <v>148.14444444444445</v>
      </c>
      <c r="K953" s="1">
        <f>Sales_Data[[#This Row],[Order Quantity]]*Sales_Data[[#This Row],[Unit Price]]</f>
        <v>1185.1555555555556</v>
      </c>
      <c r="L953" s="1">
        <v>87.405222222222221</v>
      </c>
    </row>
    <row r="954" spans="1:12">
      <c r="A954" t="s">
        <v>977</v>
      </c>
      <c r="B954" s="2">
        <v>41118</v>
      </c>
      <c r="C954">
        <v>20</v>
      </c>
      <c r="D954" t="s">
        <v>2</v>
      </c>
      <c r="E954" t="s">
        <v>8168</v>
      </c>
      <c r="F954" t="s">
        <v>8028</v>
      </c>
      <c r="G954">
        <v>56</v>
      </c>
      <c r="H954">
        <v>8</v>
      </c>
      <c r="I954">
        <v>1</v>
      </c>
      <c r="J954" s="1">
        <v>116.87777777777779</v>
      </c>
      <c r="K954" s="1">
        <f>Sales_Data[[#This Row],[Order Quantity]]*Sales_Data[[#This Row],[Unit Price]]</f>
        <v>116.87777777777779</v>
      </c>
      <c r="L954" s="1">
        <v>50.257444444444445</v>
      </c>
    </row>
    <row r="955" spans="1:12">
      <c r="A955" t="s">
        <v>978</v>
      </c>
      <c r="B955" s="2">
        <v>41118</v>
      </c>
      <c r="C955">
        <v>16</v>
      </c>
      <c r="D955" t="s">
        <v>2</v>
      </c>
      <c r="E955" t="s">
        <v>8168</v>
      </c>
      <c r="F955" t="s">
        <v>8025</v>
      </c>
      <c r="G955">
        <v>45</v>
      </c>
      <c r="H955">
        <v>7</v>
      </c>
      <c r="I955">
        <v>2</v>
      </c>
      <c r="J955" s="1">
        <v>438.47777777777782</v>
      </c>
      <c r="K955" s="1">
        <f>Sales_Data[[#This Row],[Order Quantity]]*Sales_Data[[#This Row],[Unit Price]]</f>
        <v>876.95555555555563</v>
      </c>
      <c r="L955" s="1">
        <v>368.32133333333331</v>
      </c>
    </row>
    <row r="956" spans="1:12">
      <c r="A956" t="s">
        <v>979</v>
      </c>
      <c r="B956" s="2">
        <v>41119</v>
      </c>
      <c r="C956">
        <v>9</v>
      </c>
      <c r="D956" t="s">
        <v>2</v>
      </c>
      <c r="E956" t="s">
        <v>8168</v>
      </c>
      <c r="F956" t="s">
        <v>8027</v>
      </c>
      <c r="G956">
        <v>24</v>
      </c>
      <c r="H956">
        <v>4</v>
      </c>
      <c r="I956">
        <v>8</v>
      </c>
      <c r="J956" s="1">
        <v>124.32222222222224</v>
      </c>
      <c r="K956" s="1">
        <f>Sales_Data[[#This Row],[Order Quantity]]*Sales_Data[[#This Row],[Unit Price]]</f>
        <v>994.5777777777779</v>
      </c>
      <c r="L956" s="1">
        <v>65.890777777777785</v>
      </c>
    </row>
    <row r="957" spans="1:12">
      <c r="A957" t="s">
        <v>980</v>
      </c>
      <c r="B957" s="2">
        <v>41119</v>
      </c>
      <c r="C957">
        <v>16</v>
      </c>
      <c r="D957" t="s">
        <v>2</v>
      </c>
      <c r="E957" t="s">
        <v>8168</v>
      </c>
      <c r="F957" t="s">
        <v>8025</v>
      </c>
      <c r="G957">
        <v>44</v>
      </c>
      <c r="H957">
        <v>7</v>
      </c>
      <c r="I957">
        <v>1</v>
      </c>
      <c r="J957" s="1">
        <v>320.11111111111109</v>
      </c>
      <c r="K957" s="1">
        <f>Sales_Data[[#This Row],[Order Quantity]]*Sales_Data[[#This Row],[Unit Price]]</f>
        <v>320.11111111111109</v>
      </c>
      <c r="L957" s="1">
        <v>147.2511111111111</v>
      </c>
    </row>
    <row r="958" spans="1:12">
      <c r="A958" t="s">
        <v>981</v>
      </c>
      <c r="B958" s="2">
        <v>41120</v>
      </c>
      <c r="C958">
        <v>12</v>
      </c>
      <c r="D958" t="s">
        <v>3</v>
      </c>
      <c r="E958" t="s">
        <v>8168</v>
      </c>
      <c r="F958" t="s">
        <v>8026</v>
      </c>
      <c r="G958">
        <v>34</v>
      </c>
      <c r="H958">
        <v>5</v>
      </c>
      <c r="I958">
        <v>2</v>
      </c>
      <c r="J958" s="1">
        <v>247.15555555555557</v>
      </c>
      <c r="K958" s="1">
        <f>Sales_Data[[#This Row],[Order Quantity]]*Sales_Data[[#This Row],[Unit Price]]</f>
        <v>494.31111111111113</v>
      </c>
      <c r="L958" s="1">
        <v>210.08222222222221</v>
      </c>
    </row>
    <row r="959" spans="1:12">
      <c r="A959" t="s">
        <v>982</v>
      </c>
      <c r="B959" s="2">
        <v>41120</v>
      </c>
      <c r="C959">
        <v>9</v>
      </c>
      <c r="D959" t="s">
        <v>4</v>
      </c>
      <c r="E959" t="s">
        <v>8168</v>
      </c>
      <c r="F959" t="s">
        <v>8027</v>
      </c>
      <c r="G959">
        <v>26</v>
      </c>
      <c r="H959">
        <v>4</v>
      </c>
      <c r="I959">
        <v>6</v>
      </c>
      <c r="J959" s="1">
        <v>112.41111111111111</v>
      </c>
      <c r="K959" s="1">
        <f>Sales_Data[[#This Row],[Order Quantity]]*Sales_Data[[#This Row],[Unit Price]]</f>
        <v>674.4666666666667</v>
      </c>
      <c r="L959" s="1">
        <v>65.198444444444434</v>
      </c>
    </row>
    <row r="960" spans="1:12">
      <c r="A960" t="s">
        <v>983</v>
      </c>
      <c r="B960" s="2">
        <v>41120</v>
      </c>
      <c r="C960">
        <v>1</v>
      </c>
      <c r="D960" t="s">
        <v>4</v>
      </c>
      <c r="E960" t="s">
        <v>8168</v>
      </c>
      <c r="F960" t="s">
        <v>8027</v>
      </c>
      <c r="G960">
        <v>3</v>
      </c>
      <c r="H960">
        <v>1</v>
      </c>
      <c r="I960">
        <v>1</v>
      </c>
      <c r="J960" s="1">
        <v>18.611111111111111</v>
      </c>
      <c r="K960" s="1">
        <f>Sales_Data[[#This Row],[Order Quantity]]*Sales_Data[[#This Row],[Unit Price]]</f>
        <v>18.611111111111111</v>
      </c>
      <c r="L960" s="1">
        <v>13.772222222222222</v>
      </c>
    </row>
    <row r="961" spans="1:12">
      <c r="A961" t="s">
        <v>984</v>
      </c>
      <c r="B961" s="2">
        <v>41121</v>
      </c>
      <c r="C961">
        <v>1</v>
      </c>
      <c r="D961" t="s">
        <v>4</v>
      </c>
      <c r="E961" t="s">
        <v>8168</v>
      </c>
      <c r="F961" t="s">
        <v>8027</v>
      </c>
      <c r="G961">
        <v>3</v>
      </c>
      <c r="H961">
        <v>1</v>
      </c>
      <c r="I961">
        <v>3</v>
      </c>
      <c r="J961" s="1">
        <v>126.55555555555556</v>
      </c>
      <c r="K961" s="1">
        <f>Sales_Data[[#This Row],[Order Quantity]]*Sales_Data[[#This Row],[Unit Price]]</f>
        <v>379.66666666666669</v>
      </c>
      <c r="L961" s="1">
        <v>82.26111111111112</v>
      </c>
    </row>
    <row r="962" spans="1:12">
      <c r="A962" t="s">
        <v>985</v>
      </c>
      <c r="B962" s="2">
        <v>41122</v>
      </c>
      <c r="C962">
        <v>8</v>
      </c>
      <c r="D962" t="s">
        <v>4</v>
      </c>
      <c r="E962" t="s">
        <v>8168</v>
      </c>
      <c r="F962" t="s">
        <v>8027</v>
      </c>
      <c r="G962">
        <v>22</v>
      </c>
      <c r="H962">
        <v>3</v>
      </c>
      <c r="I962">
        <v>6</v>
      </c>
      <c r="J962" s="1">
        <v>18.611111111111111</v>
      </c>
      <c r="K962" s="1">
        <f>Sales_Data[[#This Row],[Order Quantity]]*Sales_Data[[#This Row],[Unit Price]]</f>
        <v>111.66666666666666</v>
      </c>
      <c r="L962" s="1">
        <v>12.283333333333335</v>
      </c>
    </row>
    <row r="963" spans="1:12">
      <c r="A963" t="s">
        <v>986</v>
      </c>
      <c r="B963" s="2">
        <v>41122</v>
      </c>
      <c r="C963">
        <v>9</v>
      </c>
      <c r="D963" t="s">
        <v>4</v>
      </c>
      <c r="E963" t="s">
        <v>8168</v>
      </c>
      <c r="F963" t="s">
        <v>8027</v>
      </c>
      <c r="G963">
        <v>25</v>
      </c>
      <c r="H963">
        <v>4</v>
      </c>
      <c r="I963">
        <v>8</v>
      </c>
      <c r="J963" s="1">
        <v>96.033333333333346</v>
      </c>
      <c r="K963" s="1">
        <f>Sales_Data[[#This Row],[Order Quantity]]*Sales_Data[[#This Row],[Unit Price]]</f>
        <v>768.26666666666677</v>
      </c>
      <c r="L963" s="1">
        <v>61.461333333333336</v>
      </c>
    </row>
    <row r="964" spans="1:12">
      <c r="A964" t="s">
        <v>987</v>
      </c>
      <c r="B964" s="2">
        <v>41122</v>
      </c>
      <c r="C964">
        <v>8</v>
      </c>
      <c r="D964" t="s">
        <v>4</v>
      </c>
      <c r="E964" t="s">
        <v>8168</v>
      </c>
      <c r="F964" t="s">
        <v>8027</v>
      </c>
      <c r="G964">
        <v>22</v>
      </c>
      <c r="H964">
        <v>3</v>
      </c>
      <c r="I964">
        <v>8</v>
      </c>
      <c r="J964" s="1">
        <v>323.83333333333331</v>
      </c>
      <c r="K964" s="1">
        <f>Sales_Data[[#This Row],[Order Quantity]]*Sales_Data[[#This Row],[Unit Price]]</f>
        <v>2590.6666666666665</v>
      </c>
      <c r="L964" s="1">
        <v>275.25833333333333</v>
      </c>
    </row>
    <row r="965" spans="1:12">
      <c r="A965" t="s">
        <v>988</v>
      </c>
      <c r="B965" s="2">
        <v>41122</v>
      </c>
      <c r="C965">
        <v>13</v>
      </c>
      <c r="D965" t="s">
        <v>2</v>
      </c>
      <c r="E965" t="s">
        <v>8168</v>
      </c>
      <c r="F965" t="s">
        <v>8026</v>
      </c>
      <c r="G965">
        <v>37</v>
      </c>
      <c r="H965">
        <v>6</v>
      </c>
      <c r="I965">
        <v>5</v>
      </c>
      <c r="J965" s="1">
        <v>588.11111111111109</v>
      </c>
      <c r="K965" s="1">
        <f>Sales_Data[[#This Row],[Order Quantity]]*Sales_Data[[#This Row],[Unit Price]]</f>
        <v>2940.5555555555557</v>
      </c>
      <c r="L965" s="1">
        <v>317.58000000000004</v>
      </c>
    </row>
    <row r="966" spans="1:12">
      <c r="A966" t="s">
        <v>989</v>
      </c>
      <c r="B966" s="2">
        <v>41122</v>
      </c>
      <c r="C966">
        <v>4</v>
      </c>
      <c r="D966" t="s">
        <v>3</v>
      </c>
      <c r="E966" t="s">
        <v>8168</v>
      </c>
      <c r="F966" t="s">
        <v>8027</v>
      </c>
      <c r="G966">
        <v>11</v>
      </c>
      <c r="H966">
        <v>2</v>
      </c>
      <c r="I966">
        <v>1</v>
      </c>
      <c r="J966" s="1">
        <v>102.73333333333333</v>
      </c>
      <c r="K966" s="1">
        <f>Sales_Data[[#This Row],[Order Quantity]]*Sales_Data[[#This Row],[Unit Price]]</f>
        <v>102.73333333333333</v>
      </c>
      <c r="L966" s="1">
        <v>45.202666666666666</v>
      </c>
    </row>
    <row r="967" spans="1:12">
      <c r="A967" t="s">
        <v>990</v>
      </c>
      <c r="B967" s="2">
        <v>41123</v>
      </c>
      <c r="C967">
        <v>9</v>
      </c>
      <c r="D967" t="s">
        <v>4</v>
      </c>
      <c r="E967" t="s">
        <v>8168</v>
      </c>
      <c r="F967" t="s">
        <v>8027</v>
      </c>
      <c r="G967">
        <v>26</v>
      </c>
      <c r="H967">
        <v>4</v>
      </c>
      <c r="I967">
        <v>4</v>
      </c>
      <c r="J967" s="1">
        <v>98.266666666666666</v>
      </c>
      <c r="K967" s="1">
        <f>Sales_Data[[#This Row],[Order Quantity]]*Sales_Data[[#This Row],[Unit Price]]</f>
        <v>393.06666666666666</v>
      </c>
      <c r="L967" s="1">
        <v>68.786666666666662</v>
      </c>
    </row>
    <row r="968" spans="1:12">
      <c r="A968" t="s">
        <v>991</v>
      </c>
      <c r="B968" s="2">
        <v>41123</v>
      </c>
      <c r="C968">
        <v>4</v>
      </c>
      <c r="D968" t="s">
        <v>2</v>
      </c>
      <c r="E968" t="s">
        <v>8168</v>
      </c>
      <c r="F968" t="s">
        <v>8027</v>
      </c>
      <c r="G968">
        <v>10</v>
      </c>
      <c r="H968">
        <v>2</v>
      </c>
      <c r="I968">
        <v>1</v>
      </c>
      <c r="J968" s="1">
        <v>273.21111111111111</v>
      </c>
      <c r="K968" s="1">
        <f>Sales_Data[[#This Row],[Order Quantity]]*Sales_Data[[#This Row],[Unit Price]]</f>
        <v>273.21111111111111</v>
      </c>
      <c r="L968" s="1">
        <v>202.17622222222224</v>
      </c>
    </row>
    <row r="969" spans="1:12">
      <c r="A969" t="s">
        <v>992</v>
      </c>
      <c r="B969" s="2">
        <v>41123</v>
      </c>
      <c r="C969">
        <v>20</v>
      </c>
      <c r="D969" t="s">
        <v>3</v>
      </c>
      <c r="E969" t="s">
        <v>8168</v>
      </c>
      <c r="F969" t="s">
        <v>8028</v>
      </c>
      <c r="G969">
        <v>57</v>
      </c>
      <c r="H969">
        <v>8</v>
      </c>
      <c r="I969">
        <v>3</v>
      </c>
      <c r="J969" s="1">
        <v>102.73333333333333</v>
      </c>
      <c r="K969" s="1">
        <f>Sales_Data[[#This Row],[Order Quantity]]*Sales_Data[[#This Row],[Unit Price]]</f>
        <v>308.2</v>
      </c>
      <c r="L969" s="1">
        <v>72.940666666666672</v>
      </c>
    </row>
    <row r="970" spans="1:12">
      <c r="A970" t="s">
        <v>993</v>
      </c>
      <c r="B970" s="2">
        <v>41123</v>
      </c>
      <c r="C970">
        <v>6</v>
      </c>
      <c r="D970" t="s">
        <v>4</v>
      </c>
      <c r="E970" t="s">
        <v>8168</v>
      </c>
      <c r="F970" t="s">
        <v>8027</v>
      </c>
      <c r="G970">
        <v>16</v>
      </c>
      <c r="H970">
        <v>3</v>
      </c>
      <c r="I970">
        <v>6</v>
      </c>
      <c r="J970" s="1">
        <v>704.98888888888894</v>
      </c>
      <c r="K970" s="1">
        <f>Sales_Data[[#This Row],[Order Quantity]]*Sales_Data[[#This Row],[Unit Price]]</f>
        <v>4229.9333333333334</v>
      </c>
      <c r="L970" s="1">
        <v>359.54433333333338</v>
      </c>
    </row>
    <row r="971" spans="1:12">
      <c r="A971" t="s">
        <v>994</v>
      </c>
      <c r="B971" s="2">
        <v>41123</v>
      </c>
      <c r="C971">
        <v>2</v>
      </c>
      <c r="D971" t="s">
        <v>2</v>
      </c>
      <c r="E971" t="s">
        <v>8168</v>
      </c>
      <c r="F971" t="s">
        <v>8027</v>
      </c>
      <c r="G971">
        <v>4</v>
      </c>
      <c r="H971">
        <v>1</v>
      </c>
      <c r="I971">
        <v>9</v>
      </c>
      <c r="J971" s="1">
        <v>436.98888888888888</v>
      </c>
      <c r="K971" s="1">
        <f>Sales_Data[[#This Row],[Order Quantity]]*Sales_Data[[#This Row],[Unit Price]]</f>
        <v>3932.9</v>
      </c>
      <c r="L971" s="1">
        <v>323.37177777777777</v>
      </c>
    </row>
    <row r="972" spans="1:12">
      <c r="A972" t="s">
        <v>995</v>
      </c>
      <c r="B972" s="2">
        <v>41124</v>
      </c>
      <c r="C972">
        <v>17</v>
      </c>
      <c r="D972" t="s">
        <v>3</v>
      </c>
      <c r="E972" t="s">
        <v>8168</v>
      </c>
      <c r="F972" t="s">
        <v>8025</v>
      </c>
      <c r="G972">
        <v>47</v>
      </c>
      <c r="H972">
        <v>7</v>
      </c>
      <c r="I972">
        <v>8</v>
      </c>
      <c r="J972" s="1">
        <v>123.57777777777778</v>
      </c>
      <c r="K972" s="1">
        <f>Sales_Data[[#This Row],[Order Quantity]]*Sales_Data[[#This Row],[Unit Price]]</f>
        <v>988.62222222222226</v>
      </c>
      <c r="L972" s="1">
        <v>55.61</v>
      </c>
    </row>
    <row r="973" spans="1:12">
      <c r="A973" t="s">
        <v>996</v>
      </c>
      <c r="B973" s="2">
        <v>41124</v>
      </c>
      <c r="C973">
        <v>15</v>
      </c>
      <c r="D973" t="s">
        <v>3</v>
      </c>
      <c r="E973" t="s">
        <v>8168</v>
      </c>
      <c r="F973" t="s">
        <v>8025</v>
      </c>
      <c r="G973">
        <v>42</v>
      </c>
      <c r="H973">
        <v>6</v>
      </c>
      <c r="I973">
        <v>3</v>
      </c>
      <c r="J973" s="1">
        <v>100.5</v>
      </c>
      <c r="K973" s="1">
        <f>Sales_Data[[#This Row],[Order Quantity]]*Sales_Data[[#This Row],[Unit Price]]</f>
        <v>301.5</v>
      </c>
      <c r="L973" s="1">
        <v>41.204999999999998</v>
      </c>
    </row>
    <row r="974" spans="1:12">
      <c r="A974" t="s">
        <v>997</v>
      </c>
      <c r="B974" s="2">
        <v>41124</v>
      </c>
      <c r="C974">
        <v>6</v>
      </c>
      <c r="D974" t="s">
        <v>4</v>
      </c>
      <c r="E974" t="s">
        <v>8168</v>
      </c>
      <c r="F974" t="s">
        <v>8027</v>
      </c>
      <c r="G974">
        <v>15</v>
      </c>
      <c r="H974">
        <v>3</v>
      </c>
      <c r="I974">
        <v>1</v>
      </c>
      <c r="J974" s="1">
        <v>129.53333333333333</v>
      </c>
      <c r="K974" s="1">
        <f>Sales_Data[[#This Row],[Order Quantity]]*Sales_Data[[#This Row],[Unit Price]]</f>
        <v>129.53333333333333</v>
      </c>
      <c r="L974" s="1">
        <v>58.29</v>
      </c>
    </row>
    <row r="975" spans="1:12">
      <c r="A975" t="s">
        <v>998</v>
      </c>
      <c r="B975" s="2">
        <v>41124</v>
      </c>
      <c r="C975">
        <v>16</v>
      </c>
      <c r="D975" t="s">
        <v>3</v>
      </c>
      <c r="E975" t="s">
        <v>8168</v>
      </c>
      <c r="F975" t="s">
        <v>8025</v>
      </c>
      <c r="G975">
        <v>46</v>
      </c>
      <c r="H975">
        <v>7</v>
      </c>
      <c r="I975">
        <v>5</v>
      </c>
      <c r="J975" s="1">
        <v>19.355555555555558</v>
      </c>
      <c r="K975" s="1">
        <f>Sales_Data[[#This Row],[Order Quantity]]*Sales_Data[[#This Row],[Unit Price]]</f>
        <v>96.777777777777786</v>
      </c>
      <c r="L975" s="1">
        <v>12.968222222222224</v>
      </c>
    </row>
    <row r="976" spans="1:12">
      <c r="A976" t="s">
        <v>999</v>
      </c>
      <c r="B976" s="2">
        <v>41125</v>
      </c>
      <c r="C976">
        <v>18</v>
      </c>
      <c r="D976" t="s">
        <v>4</v>
      </c>
      <c r="E976" t="s">
        <v>8168</v>
      </c>
      <c r="F976" t="s">
        <v>8025</v>
      </c>
      <c r="G976">
        <v>51</v>
      </c>
      <c r="H976">
        <v>7</v>
      </c>
      <c r="I976">
        <v>6</v>
      </c>
      <c r="J976" s="1">
        <v>264.27777777777777</v>
      </c>
      <c r="K976" s="1">
        <f>Sales_Data[[#This Row],[Order Quantity]]*Sales_Data[[#This Row],[Unit Price]]</f>
        <v>1585.6666666666665</v>
      </c>
      <c r="L976" s="1">
        <v>153.2811111111111</v>
      </c>
    </row>
    <row r="977" spans="1:12">
      <c r="A977" t="s">
        <v>1000</v>
      </c>
      <c r="B977" s="2">
        <v>41125</v>
      </c>
      <c r="C977">
        <v>20</v>
      </c>
      <c r="D977" t="s">
        <v>4</v>
      </c>
      <c r="E977" t="s">
        <v>8168</v>
      </c>
      <c r="F977" t="s">
        <v>8028</v>
      </c>
      <c r="G977">
        <v>58</v>
      </c>
      <c r="H977">
        <v>8</v>
      </c>
      <c r="I977">
        <v>5</v>
      </c>
      <c r="J977" s="1">
        <v>113.90000000000002</v>
      </c>
      <c r="K977" s="1">
        <f>Sales_Data[[#This Row],[Order Quantity]]*Sales_Data[[#This Row],[Unit Price]]</f>
        <v>569.50000000000011</v>
      </c>
      <c r="L977" s="1">
        <v>94.537000000000006</v>
      </c>
    </row>
    <row r="978" spans="1:12">
      <c r="A978" t="s">
        <v>1001</v>
      </c>
      <c r="B978" s="2">
        <v>41125</v>
      </c>
      <c r="C978">
        <v>6</v>
      </c>
      <c r="D978" t="s">
        <v>4</v>
      </c>
      <c r="E978" t="s">
        <v>8168</v>
      </c>
      <c r="F978" t="s">
        <v>8027</v>
      </c>
      <c r="G978">
        <v>16</v>
      </c>
      <c r="H978">
        <v>3</v>
      </c>
      <c r="I978">
        <v>1</v>
      </c>
      <c r="J978" s="1">
        <v>426.56666666666666</v>
      </c>
      <c r="K978" s="1">
        <f>Sales_Data[[#This Row],[Order Quantity]]*Sales_Data[[#This Row],[Unit Price]]</f>
        <v>426.56666666666666</v>
      </c>
      <c r="L978" s="1">
        <v>226.08033333333333</v>
      </c>
    </row>
    <row r="979" spans="1:12">
      <c r="A979" t="s">
        <v>1002</v>
      </c>
      <c r="B979" s="2">
        <v>41126</v>
      </c>
      <c r="C979">
        <v>10</v>
      </c>
      <c r="D979" t="s">
        <v>2</v>
      </c>
      <c r="E979" t="s">
        <v>8168</v>
      </c>
      <c r="F979" t="s">
        <v>8027</v>
      </c>
      <c r="G979">
        <v>27</v>
      </c>
      <c r="H979">
        <v>4</v>
      </c>
      <c r="I979">
        <v>4</v>
      </c>
      <c r="J979" s="1">
        <v>114.64444444444445</v>
      </c>
      <c r="K979" s="1">
        <f>Sales_Data[[#This Row],[Order Quantity]]*Sales_Data[[#This Row],[Unit Price]]</f>
        <v>458.57777777777778</v>
      </c>
      <c r="L979" s="1">
        <v>72.225999999999999</v>
      </c>
    </row>
    <row r="980" spans="1:12">
      <c r="A980" t="s">
        <v>1003</v>
      </c>
      <c r="B980" s="2">
        <v>41126</v>
      </c>
      <c r="C980">
        <v>19</v>
      </c>
      <c r="D980" t="s">
        <v>4</v>
      </c>
      <c r="E980" t="s">
        <v>8168</v>
      </c>
      <c r="F980" t="s">
        <v>8028</v>
      </c>
      <c r="G980">
        <v>53</v>
      </c>
      <c r="H980">
        <v>8</v>
      </c>
      <c r="I980">
        <v>8</v>
      </c>
      <c r="J980" s="1">
        <v>111.66666666666667</v>
      </c>
      <c r="K980" s="1">
        <f>Sales_Data[[#This Row],[Order Quantity]]*Sales_Data[[#This Row],[Unit Price]]</f>
        <v>893.33333333333337</v>
      </c>
      <c r="L980" s="1">
        <v>69.233333333333334</v>
      </c>
    </row>
    <row r="981" spans="1:12">
      <c r="A981" t="s">
        <v>1004</v>
      </c>
      <c r="B981" s="2">
        <v>41126</v>
      </c>
      <c r="C981">
        <v>19</v>
      </c>
      <c r="D981" t="s">
        <v>2</v>
      </c>
      <c r="E981" t="s">
        <v>8168</v>
      </c>
      <c r="F981" t="s">
        <v>8028</v>
      </c>
      <c r="G981">
        <v>54</v>
      </c>
      <c r="H981">
        <v>8</v>
      </c>
      <c r="I981">
        <v>5</v>
      </c>
      <c r="J981" s="1">
        <v>431.77777777777777</v>
      </c>
      <c r="K981" s="1">
        <f>Sales_Data[[#This Row],[Order Quantity]]*Sales_Data[[#This Row],[Unit Price]]</f>
        <v>2158.8888888888887</v>
      </c>
      <c r="L981" s="1">
        <v>246.11333333333334</v>
      </c>
    </row>
    <row r="982" spans="1:12">
      <c r="A982" t="s">
        <v>1005</v>
      </c>
      <c r="B982" s="2">
        <v>41126</v>
      </c>
      <c r="C982">
        <v>11</v>
      </c>
      <c r="D982" t="s">
        <v>2</v>
      </c>
      <c r="E982" t="s">
        <v>8168</v>
      </c>
      <c r="F982" t="s">
        <v>8026</v>
      </c>
      <c r="G982">
        <v>30</v>
      </c>
      <c r="H982">
        <v>5</v>
      </c>
      <c r="I982">
        <v>5</v>
      </c>
      <c r="J982" s="1">
        <v>125.06666666666668</v>
      </c>
      <c r="K982" s="1">
        <f>Sales_Data[[#This Row],[Order Quantity]]*Sales_Data[[#This Row],[Unit Price]]</f>
        <v>625.33333333333337</v>
      </c>
      <c r="L982" s="1">
        <v>63.784000000000006</v>
      </c>
    </row>
    <row r="983" spans="1:12">
      <c r="A983" t="s">
        <v>1006</v>
      </c>
      <c r="B983" s="2">
        <v>41126</v>
      </c>
      <c r="C983">
        <v>18</v>
      </c>
      <c r="D983" t="s">
        <v>2</v>
      </c>
      <c r="E983" t="s">
        <v>8168</v>
      </c>
      <c r="F983" t="s">
        <v>8025</v>
      </c>
      <c r="G983">
        <v>52</v>
      </c>
      <c r="H983">
        <v>8</v>
      </c>
      <c r="I983">
        <v>5</v>
      </c>
      <c r="J983" s="1">
        <v>433.26666666666665</v>
      </c>
      <c r="K983" s="1">
        <f>Sales_Data[[#This Row],[Order Quantity]]*Sales_Data[[#This Row],[Unit Price]]</f>
        <v>2166.333333333333</v>
      </c>
      <c r="L983" s="1">
        <v>203.63533333333331</v>
      </c>
    </row>
    <row r="984" spans="1:12">
      <c r="A984" t="s">
        <v>1007</v>
      </c>
      <c r="B984" s="2">
        <v>41126</v>
      </c>
      <c r="C984">
        <v>12</v>
      </c>
      <c r="D984" t="s">
        <v>3</v>
      </c>
      <c r="E984" t="s">
        <v>8168</v>
      </c>
      <c r="F984" t="s">
        <v>8026</v>
      </c>
      <c r="G984">
        <v>34</v>
      </c>
      <c r="H984">
        <v>5</v>
      </c>
      <c r="I984">
        <v>6</v>
      </c>
      <c r="J984" s="1">
        <v>204.72222222222223</v>
      </c>
      <c r="K984" s="1">
        <f>Sales_Data[[#This Row],[Order Quantity]]*Sales_Data[[#This Row],[Unit Price]]</f>
        <v>1228.3333333333335</v>
      </c>
      <c r="L984" s="1">
        <v>108.50277777777779</v>
      </c>
    </row>
    <row r="985" spans="1:12">
      <c r="A985" t="s">
        <v>1008</v>
      </c>
      <c r="B985" s="2">
        <v>41127</v>
      </c>
      <c r="C985">
        <v>9</v>
      </c>
      <c r="D985" t="s">
        <v>2</v>
      </c>
      <c r="E985" t="s">
        <v>8168</v>
      </c>
      <c r="F985" t="s">
        <v>8027</v>
      </c>
      <c r="G985">
        <v>25</v>
      </c>
      <c r="H985">
        <v>4</v>
      </c>
      <c r="I985">
        <v>4</v>
      </c>
      <c r="J985" s="1">
        <v>22.333333333333332</v>
      </c>
      <c r="K985" s="1">
        <f>Sales_Data[[#This Row],[Order Quantity]]*Sales_Data[[#This Row],[Unit Price]]</f>
        <v>89.333333333333329</v>
      </c>
      <c r="L985" s="1">
        <v>9.6033333333333317</v>
      </c>
    </row>
    <row r="986" spans="1:12">
      <c r="A986" t="s">
        <v>1009</v>
      </c>
      <c r="B986" s="2">
        <v>41127</v>
      </c>
      <c r="C986">
        <v>17</v>
      </c>
      <c r="D986" t="s">
        <v>4</v>
      </c>
      <c r="E986" t="s">
        <v>8168</v>
      </c>
      <c r="F986" t="s">
        <v>8025</v>
      </c>
      <c r="G986">
        <v>48</v>
      </c>
      <c r="H986">
        <v>7</v>
      </c>
      <c r="I986">
        <v>3</v>
      </c>
      <c r="J986" s="1">
        <v>196.53333333333333</v>
      </c>
      <c r="K986" s="1">
        <f>Sales_Data[[#This Row],[Order Quantity]]*Sales_Data[[#This Row],[Unit Price]]</f>
        <v>589.6</v>
      </c>
      <c r="L986" s="1">
        <v>78.61333333333333</v>
      </c>
    </row>
    <row r="987" spans="1:12">
      <c r="A987" t="s">
        <v>1010</v>
      </c>
      <c r="B987" s="2">
        <v>41127</v>
      </c>
      <c r="C987">
        <v>15</v>
      </c>
      <c r="D987" t="s">
        <v>4</v>
      </c>
      <c r="E987" t="s">
        <v>8168</v>
      </c>
      <c r="F987" t="s">
        <v>8025</v>
      </c>
      <c r="G987">
        <v>43</v>
      </c>
      <c r="H987">
        <v>6</v>
      </c>
      <c r="I987">
        <v>5</v>
      </c>
      <c r="J987" s="1">
        <v>666.27777777777783</v>
      </c>
      <c r="K987" s="1">
        <f>Sales_Data[[#This Row],[Order Quantity]]*Sales_Data[[#This Row],[Unit Price]]</f>
        <v>3331.3888888888891</v>
      </c>
      <c r="L987" s="1">
        <v>419.755</v>
      </c>
    </row>
    <row r="988" spans="1:12">
      <c r="A988" t="s">
        <v>1011</v>
      </c>
      <c r="B988" s="2">
        <v>41128</v>
      </c>
      <c r="C988">
        <v>18</v>
      </c>
      <c r="D988" t="s">
        <v>3</v>
      </c>
      <c r="E988" t="s">
        <v>8168</v>
      </c>
      <c r="F988" t="s">
        <v>8025</v>
      </c>
      <c r="G988">
        <v>52</v>
      </c>
      <c r="H988">
        <v>8</v>
      </c>
      <c r="I988">
        <v>6</v>
      </c>
      <c r="J988" s="1">
        <v>280.65555555555557</v>
      </c>
      <c r="K988" s="1">
        <f>Sales_Data[[#This Row],[Order Quantity]]*Sales_Data[[#This Row],[Unit Price]]</f>
        <v>1683.9333333333334</v>
      </c>
      <c r="L988" s="1">
        <v>185.23266666666666</v>
      </c>
    </row>
    <row r="989" spans="1:12">
      <c r="A989" t="s">
        <v>1012</v>
      </c>
      <c r="B989" s="2">
        <v>41128</v>
      </c>
      <c r="C989">
        <v>4</v>
      </c>
      <c r="D989" t="s">
        <v>2</v>
      </c>
      <c r="E989" t="s">
        <v>8168</v>
      </c>
      <c r="F989" t="s">
        <v>8027</v>
      </c>
      <c r="G989">
        <v>9</v>
      </c>
      <c r="H989">
        <v>2</v>
      </c>
      <c r="I989">
        <v>1</v>
      </c>
      <c r="J989" s="1">
        <v>111.66666666666667</v>
      </c>
      <c r="K989" s="1">
        <f>Sales_Data[[#This Row],[Order Quantity]]*Sales_Data[[#This Row],[Unit Price]]</f>
        <v>111.66666666666667</v>
      </c>
      <c r="L989" s="1">
        <v>62.533333333333339</v>
      </c>
    </row>
    <row r="990" spans="1:12">
      <c r="A990" t="s">
        <v>1013</v>
      </c>
      <c r="B990" s="2">
        <v>41128</v>
      </c>
      <c r="C990">
        <v>16</v>
      </c>
      <c r="D990" t="s">
        <v>4</v>
      </c>
      <c r="E990" t="s">
        <v>8168</v>
      </c>
      <c r="F990" t="s">
        <v>8025</v>
      </c>
      <c r="G990">
        <v>45</v>
      </c>
      <c r="H990">
        <v>7</v>
      </c>
      <c r="I990">
        <v>9</v>
      </c>
      <c r="J990" s="1">
        <v>104.96666666666667</v>
      </c>
      <c r="K990" s="1">
        <f>Sales_Data[[#This Row],[Order Quantity]]*Sales_Data[[#This Row],[Unit Price]]</f>
        <v>944.7</v>
      </c>
      <c r="L990" s="1">
        <v>41.986666666666672</v>
      </c>
    </row>
    <row r="991" spans="1:12">
      <c r="A991" t="s">
        <v>1014</v>
      </c>
      <c r="B991" s="2">
        <v>41128</v>
      </c>
      <c r="C991">
        <v>14</v>
      </c>
      <c r="D991" t="s">
        <v>3</v>
      </c>
      <c r="E991" t="s">
        <v>8168</v>
      </c>
      <c r="F991" t="s">
        <v>8026</v>
      </c>
      <c r="G991">
        <v>39</v>
      </c>
      <c r="H991">
        <v>6</v>
      </c>
      <c r="I991">
        <v>5</v>
      </c>
      <c r="J991" s="1">
        <v>186.85555555555555</v>
      </c>
      <c r="K991" s="1">
        <f>Sales_Data[[#This Row],[Order Quantity]]*Sales_Data[[#This Row],[Unit Price]]</f>
        <v>934.27777777777783</v>
      </c>
      <c r="L991" s="1">
        <v>102.77055555555556</v>
      </c>
    </row>
    <row r="992" spans="1:12">
      <c r="A992" t="s">
        <v>1015</v>
      </c>
      <c r="B992" s="2">
        <v>41128</v>
      </c>
      <c r="C992">
        <v>19</v>
      </c>
      <c r="D992" t="s">
        <v>4</v>
      </c>
      <c r="E992" t="s">
        <v>8168</v>
      </c>
      <c r="F992" t="s">
        <v>8028</v>
      </c>
      <c r="G992">
        <v>54</v>
      </c>
      <c r="H992">
        <v>8</v>
      </c>
      <c r="I992">
        <v>6</v>
      </c>
      <c r="J992" s="1">
        <v>20.100000000000001</v>
      </c>
      <c r="K992" s="1">
        <f>Sales_Data[[#This Row],[Order Quantity]]*Sales_Data[[#This Row],[Unit Price]]</f>
        <v>120.60000000000001</v>
      </c>
      <c r="L992" s="1">
        <v>16.884</v>
      </c>
    </row>
    <row r="993" spans="1:12">
      <c r="A993" t="s">
        <v>1016</v>
      </c>
      <c r="B993" s="2">
        <v>41128</v>
      </c>
      <c r="C993">
        <v>17</v>
      </c>
      <c r="D993" t="s">
        <v>4</v>
      </c>
      <c r="E993" t="s">
        <v>8168</v>
      </c>
      <c r="F993" t="s">
        <v>8025</v>
      </c>
      <c r="G993">
        <v>49</v>
      </c>
      <c r="H993">
        <v>7</v>
      </c>
      <c r="I993">
        <v>7</v>
      </c>
      <c r="J993" s="1">
        <v>210.67777777777781</v>
      </c>
      <c r="K993" s="1">
        <f>Sales_Data[[#This Row],[Order Quantity]]*Sales_Data[[#This Row],[Unit Price]]</f>
        <v>1474.7444444444445</v>
      </c>
      <c r="L993" s="1">
        <v>176.96933333333334</v>
      </c>
    </row>
    <row r="994" spans="1:12">
      <c r="A994" t="s">
        <v>1017</v>
      </c>
      <c r="B994" s="2">
        <v>41129</v>
      </c>
      <c r="C994">
        <v>16</v>
      </c>
      <c r="D994" t="s">
        <v>4</v>
      </c>
      <c r="E994" t="s">
        <v>8168</v>
      </c>
      <c r="F994" t="s">
        <v>8025</v>
      </c>
      <c r="G994">
        <v>46</v>
      </c>
      <c r="H994">
        <v>7</v>
      </c>
      <c r="I994">
        <v>5</v>
      </c>
      <c r="J994" s="1">
        <v>89.333333333333329</v>
      </c>
      <c r="K994" s="1">
        <f>Sales_Data[[#This Row],[Order Quantity]]*Sales_Data[[#This Row],[Unit Price]]</f>
        <v>446.66666666666663</v>
      </c>
      <c r="L994" s="1">
        <v>45.56</v>
      </c>
    </row>
    <row r="995" spans="1:12">
      <c r="A995" t="s">
        <v>1018</v>
      </c>
      <c r="B995" s="2">
        <v>41129</v>
      </c>
      <c r="C995">
        <v>16</v>
      </c>
      <c r="D995" t="s">
        <v>4</v>
      </c>
      <c r="E995" t="s">
        <v>8168</v>
      </c>
      <c r="F995" t="s">
        <v>8025</v>
      </c>
      <c r="G995">
        <v>46</v>
      </c>
      <c r="H995">
        <v>7</v>
      </c>
      <c r="I995">
        <v>2</v>
      </c>
      <c r="J995" s="1">
        <v>123.57777777777778</v>
      </c>
      <c r="K995" s="1">
        <f>Sales_Data[[#This Row],[Order Quantity]]*Sales_Data[[#This Row],[Unit Price]]</f>
        <v>247.15555555555557</v>
      </c>
      <c r="L995" s="1">
        <v>86.504444444444445</v>
      </c>
    </row>
    <row r="996" spans="1:12">
      <c r="A996" t="s">
        <v>1019</v>
      </c>
      <c r="B996" s="2">
        <v>41130</v>
      </c>
      <c r="C996">
        <v>10</v>
      </c>
      <c r="D996" t="s">
        <v>4</v>
      </c>
      <c r="E996" t="s">
        <v>8168</v>
      </c>
      <c r="F996" t="s">
        <v>8026</v>
      </c>
      <c r="G996">
        <v>28</v>
      </c>
      <c r="H996">
        <v>4</v>
      </c>
      <c r="I996">
        <v>5</v>
      </c>
      <c r="J996" s="1">
        <v>107.94444444444444</v>
      </c>
      <c r="K996" s="1">
        <f>Sales_Data[[#This Row],[Order Quantity]]*Sales_Data[[#This Row],[Unit Price]]</f>
        <v>539.72222222222217</v>
      </c>
      <c r="L996" s="1">
        <v>48.575000000000003</v>
      </c>
    </row>
    <row r="997" spans="1:12">
      <c r="A997" t="s">
        <v>1020</v>
      </c>
      <c r="B997" s="2">
        <v>41130</v>
      </c>
      <c r="C997">
        <v>15</v>
      </c>
      <c r="D997" t="s">
        <v>3</v>
      </c>
      <c r="E997" t="s">
        <v>8168</v>
      </c>
      <c r="F997" t="s">
        <v>8025</v>
      </c>
      <c r="G997">
        <v>43</v>
      </c>
      <c r="H997">
        <v>6</v>
      </c>
      <c r="I997">
        <v>5</v>
      </c>
      <c r="J997" s="1">
        <v>273.95555555555552</v>
      </c>
      <c r="K997" s="1">
        <f>Sales_Data[[#This Row],[Order Quantity]]*Sales_Data[[#This Row],[Unit Price]]</f>
        <v>1369.7777777777776</v>
      </c>
      <c r="L997" s="1">
        <v>153.41511111111112</v>
      </c>
    </row>
    <row r="998" spans="1:12">
      <c r="A998" t="s">
        <v>1021</v>
      </c>
      <c r="B998" s="2">
        <v>41131</v>
      </c>
      <c r="C998">
        <v>12</v>
      </c>
      <c r="D998" t="s">
        <v>4</v>
      </c>
      <c r="E998" t="s">
        <v>8168</v>
      </c>
      <c r="F998" t="s">
        <v>8026</v>
      </c>
      <c r="G998">
        <v>33</v>
      </c>
      <c r="H998">
        <v>5</v>
      </c>
      <c r="I998">
        <v>4</v>
      </c>
      <c r="J998" s="1">
        <v>295.54444444444448</v>
      </c>
      <c r="K998" s="1">
        <f>Sales_Data[[#This Row],[Order Quantity]]*Sales_Data[[#This Row],[Unit Price]]</f>
        <v>1182.1777777777779</v>
      </c>
      <c r="L998" s="1">
        <v>212.792</v>
      </c>
    </row>
    <row r="999" spans="1:12">
      <c r="A999" t="s">
        <v>1022</v>
      </c>
      <c r="B999" s="2">
        <v>41131</v>
      </c>
      <c r="C999">
        <v>4</v>
      </c>
      <c r="D999" t="s">
        <v>4</v>
      </c>
      <c r="E999" t="s">
        <v>8168</v>
      </c>
      <c r="F999" t="s">
        <v>8027</v>
      </c>
      <c r="G999">
        <v>10</v>
      </c>
      <c r="H999">
        <v>2</v>
      </c>
      <c r="I999">
        <v>5</v>
      </c>
      <c r="J999" s="1">
        <v>186.11111111111111</v>
      </c>
      <c r="K999" s="1">
        <f>Sales_Data[[#This Row],[Order Quantity]]*Sales_Data[[#This Row],[Unit Price]]</f>
        <v>930.55555555555554</v>
      </c>
      <c r="L999" s="1">
        <v>128.41666666666666</v>
      </c>
    </row>
    <row r="1000" spans="1:12">
      <c r="A1000" t="s">
        <v>1023</v>
      </c>
      <c r="B1000" s="2">
        <v>41131</v>
      </c>
      <c r="C1000">
        <v>7</v>
      </c>
      <c r="D1000" t="s">
        <v>4</v>
      </c>
      <c r="E1000" t="s">
        <v>8168</v>
      </c>
      <c r="F1000" t="s">
        <v>8027</v>
      </c>
      <c r="G1000">
        <v>19</v>
      </c>
      <c r="H1000">
        <v>3</v>
      </c>
      <c r="I1000">
        <v>4</v>
      </c>
      <c r="J1000" s="1">
        <v>683.40000000000009</v>
      </c>
      <c r="K1000" s="1">
        <f>Sales_Data[[#This Row],[Order Quantity]]*Sales_Data[[#This Row],[Unit Price]]</f>
        <v>2733.6000000000004</v>
      </c>
      <c r="L1000" s="1">
        <v>389.53800000000001</v>
      </c>
    </row>
    <row r="1001" spans="1:12">
      <c r="A1001" t="s">
        <v>1024</v>
      </c>
      <c r="B1001" s="2">
        <v>41132</v>
      </c>
      <c r="C1001">
        <v>10</v>
      </c>
      <c r="D1001" t="s">
        <v>2</v>
      </c>
      <c r="E1001" t="s">
        <v>8168</v>
      </c>
      <c r="F1001" t="s">
        <v>8026</v>
      </c>
      <c r="G1001">
        <v>28</v>
      </c>
      <c r="H1001">
        <v>4</v>
      </c>
      <c r="I1001">
        <v>8</v>
      </c>
      <c r="J1001" s="1">
        <v>589.6</v>
      </c>
      <c r="K1001" s="1">
        <f>Sales_Data[[#This Row],[Order Quantity]]*Sales_Data[[#This Row],[Unit Price]]</f>
        <v>4716.8</v>
      </c>
      <c r="L1001" s="1">
        <v>265.32</v>
      </c>
    </row>
    <row r="1002" spans="1:12">
      <c r="A1002" t="s">
        <v>1025</v>
      </c>
      <c r="B1002" s="2">
        <v>41132</v>
      </c>
      <c r="C1002">
        <v>18</v>
      </c>
      <c r="D1002" t="s">
        <v>4</v>
      </c>
      <c r="E1002" t="s">
        <v>8168</v>
      </c>
      <c r="F1002" t="s">
        <v>8025</v>
      </c>
      <c r="G1002">
        <v>52</v>
      </c>
      <c r="H1002">
        <v>8</v>
      </c>
      <c r="I1002">
        <v>3</v>
      </c>
      <c r="J1002" s="1">
        <v>417.63333333333338</v>
      </c>
      <c r="K1002" s="1">
        <f>Sales_Data[[#This Row],[Order Quantity]]*Sales_Data[[#This Row],[Unit Price]]</f>
        <v>1252.9000000000001</v>
      </c>
      <c r="L1002" s="1">
        <v>342.45933333333335</v>
      </c>
    </row>
    <row r="1003" spans="1:12">
      <c r="A1003" t="s">
        <v>1026</v>
      </c>
      <c r="B1003" s="2">
        <v>41133</v>
      </c>
      <c r="C1003">
        <v>18</v>
      </c>
      <c r="D1003" t="s">
        <v>4</v>
      </c>
      <c r="E1003" t="s">
        <v>8168</v>
      </c>
      <c r="F1003" t="s">
        <v>8025</v>
      </c>
      <c r="G1003">
        <v>51</v>
      </c>
      <c r="H1003">
        <v>7</v>
      </c>
      <c r="I1003">
        <v>8</v>
      </c>
      <c r="J1003" s="1">
        <v>254.60000000000002</v>
      </c>
      <c r="K1003" s="1">
        <f>Sales_Data[[#This Row],[Order Quantity]]*Sales_Data[[#This Row],[Unit Price]]</f>
        <v>2036.8000000000002</v>
      </c>
      <c r="L1003" s="1">
        <v>178.22</v>
      </c>
    </row>
    <row r="1004" spans="1:12">
      <c r="A1004" t="s">
        <v>1027</v>
      </c>
      <c r="B1004" s="2">
        <v>41133</v>
      </c>
      <c r="C1004">
        <v>8</v>
      </c>
      <c r="D1004" t="s">
        <v>2</v>
      </c>
      <c r="E1004" t="s">
        <v>8168</v>
      </c>
      <c r="F1004" t="s">
        <v>8027</v>
      </c>
      <c r="G1004">
        <v>23</v>
      </c>
      <c r="H1004">
        <v>4</v>
      </c>
      <c r="I1004">
        <v>7</v>
      </c>
      <c r="J1004" s="1">
        <v>638.73333333333335</v>
      </c>
      <c r="K1004" s="1">
        <f>Sales_Data[[#This Row],[Order Quantity]]*Sales_Data[[#This Row],[Unit Price]]</f>
        <v>4471.1333333333332</v>
      </c>
      <c r="L1004" s="1">
        <v>396.0146666666667</v>
      </c>
    </row>
    <row r="1005" spans="1:12">
      <c r="A1005" t="s">
        <v>1028</v>
      </c>
      <c r="B1005" s="2">
        <v>41133</v>
      </c>
      <c r="C1005">
        <v>20</v>
      </c>
      <c r="D1005" t="s">
        <v>4</v>
      </c>
      <c r="E1005" t="s">
        <v>8168</v>
      </c>
      <c r="F1005" t="s">
        <v>8028</v>
      </c>
      <c r="G1005">
        <v>56</v>
      </c>
      <c r="H1005">
        <v>8</v>
      </c>
      <c r="I1005">
        <v>2</v>
      </c>
      <c r="J1005" s="1">
        <v>212.16666666666666</v>
      </c>
      <c r="K1005" s="1">
        <f>Sales_Data[[#This Row],[Order Quantity]]*Sales_Data[[#This Row],[Unit Price]]</f>
        <v>424.33333333333331</v>
      </c>
      <c r="L1005" s="1">
        <v>148.51666666666665</v>
      </c>
    </row>
    <row r="1006" spans="1:12">
      <c r="A1006" t="s">
        <v>1029</v>
      </c>
      <c r="B1006" s="2">
        <v>41134</v>
      </c>
      <c r="C1006">
        <v>11</v>
      </c>
      <c r="D1006" t="s">
        <v>2</v>
      </c>
      <c r="E1006" t="s">
        <v>8168</v>
      </c>
      <c r="F1006" t="s">
        <v>8026</v>
      </c>
      <c r="G1006">
        <v>30</v>
      </c>
      <c r="H1006">
        <v>5</v>
      </c>
      <c r="I1006">
        <v>2</v>
      </c>
      <c r="J1006" s="1">
        <v>432.52222222222224</v>
      </c>
      <c r="K1006" s="1">
        <f>Sales_Data[[#This Row],[Order Quantity]]*Sales_Data[[#This Row],[Unit Price]]</f>
        <v>865.04444444444448</v>
      </c>
      <c r="L1006" s="1">
        <v>367.64388888888891</v>
      </c>
    </row>
    <row r="1007" spans="1:12">
      <c r="A1007" t="s">
        <v>1030</v>
      </c>
      <c r="B1007" s="2">
        <v>41134</v>
      </c>
      <c r="C1007">
        <v>20</v>
      </c>
      <c r="D1007" t="s">
        <v>4</v>
      </c>
      <c r="E1007" t="s">
        <v>8168</v>
      </c>
      <c r="F1007" t="s">
        <v>8028</v>
      </c>
      <c r="G1007">
        <v>58</v>
      </c>
      <c r="H1007">
        <v>8</v>
      </c>
      <c r="I1007">
        <v>5</v>
      </c>
      <c r="J1007" s="1">
        <v>124.32222222222224</v>
      </c>
      <c r="K1007" s="1">
        <f>Sales_Data[[#This Row],[Order Quantity]]*Sales_Data[[#This Row],[Unit Price]]</f>
        <v>621.6111111111112</v>
      </c>
      <c r="L1007" s="1">
        <v>83.295888888888896</v>
      </c>
    </row>
    <row r="1008" spans="1:12">
      <c r="A1008" t="s">
        <v>1031</v>
      </c>
      <c r="B1008" s="2">
        <v>41134</v>
      </c>
      <c r="C1008">
        <v>9</v>
      </c>
      <c r="D1008" t="s">
        <v>2</v>
      </c>
      <c r="E1008" t="s">
        <v>8168</v>
      </c>
      <c r="F1008" t="s">
        <v>8027</v>
      </c>
      <c r="G1008">
        <v>26</v>
      </c>
      <c r="H1008">
        <v>4</v>
      </c>
      <c r="I1008">
        <v>3</v>
      </c>
      <c r="J1008" s="1">
        <v>444.43333333333334</v>
      </c>
      <c r="K1008" s="1">
        <f>Sales_Data[[#This Row],[Order Quantity]]*Sales_Data[[#This Row],[Unit Price]]</f>
        <v>1333.3</v>
      </c>
      <c r="L1008" s="1">
        <v>284.43733333333336</v>
      </c>
    </row>
    <row r="1009" spans="1:12">
      <c r="A1009" t="s">
        <v>1032</v>
      </c>
      <c r="B1009" s="2">
        <v>41135</v>
      </c>
      <c r="C1009">
        <v>16</v>
      </c>
      <c r="D1009" t="s">
        <v>4</v>
      </c>
      <c r="E1009" t="s">
        <v>8168</v>
      </c>
      <c r="F1009" t="s">
        <v>8025</v>
      </c>
      <c r="G1009">
        <v>46</v>
      </c>
      <c r="H1009">
        <v>7</v>
      </c>
      <c r="I1009">
        <v>3</v>
      </c>
      <c r="J1009" s="1">
        <v>198.02222222222224</v>
      </c>
      <c r="K1009" s="1">
        <f>Sales_Data[[#This Row],[Order Quantity]]*Sales_Data[[#This Row],[Unit Price]]</f>
        <v>594.06666666666672</v>
      </c>
      <c r="L1009" s="1">
        <v>97.030888888888896</v>
      </c>
    </row>
    <row r="1010" spans="1:12">
      <c r="A1010" t="s">
        <v>1033</v>
      </c>
      <c r="B1010" s="2">
        <v>41135</v>
      </c>
      <c r="C1010">
        <v>7</v>
      </c>
      <c r="D1010" t="s">
        <v>2</v>
      </c>
      <c r="E1010" t="s">
        <v>8168</v>
      </c>
      <c r="F1010" t="s">
        <v>8027</v>
      </c>
      <c r="G1010">
        <v>18</v>
      </c>
      <c r="H1010">
        <v>3</v>
      </c>
      <c r="I1010">
        <v>4</v>
      </c>
      <c r="J1010" s="1">
        <v>119.11111111111111</v>
      </c>
      <c r="K1010" s="1">
        <f>Sales_Data[[#This Row],[Order Quantity]]*Sales_Data[[#This Row],[Unit Price]]</f>
        <v>476.44444444444446</v>
      </c>
      <c r="L1010" s="1">
        <v>78.61333333333333</v>
      </c>
    </row>
    <row r="1011" spans="1:12">
      <c r="A1011" t="s">
        <v>1034</v>
      </c>
      <c r="B1011" s="2">
        <v>41136</v>
      </c>
      <c r="C1011">
        <v>2</v>
      </c>
      <c r="D1011" t="s">
        <v>4</v>
      </c>
      <c r="E1011" t="s">
        <v>8168</v>
      </c>
      <c r="F1011" t="s">
        <v>8027</v>
      </c>
      <c r="G1011">
        <v>5</v>
      </c>
      <c r="H1011">
        <v>1</v>
      </c>
      <c r="I1011">
        <v>7</v>
      </c>
      <c r="J1011" s="1">
        <v>101.98888888888888</v>
      </c>
      <c r="K1011" s="1">
        <f>Sales_Data[[#This Row],[Order Quantity]]*Sales_Data[[#This Row],[Unit Price]]</f>
        <v>713.92222222222222</v>
      </c>
      <c r="L1011" s="1">
        <v>62.213222222222221</v>
      </c>
    </row>
    <row r="1012" spans="1:12">
      <c r="A1012" t="s">
        <v>1035</v>
      </c>
      <c r="B1012" s="2">
        <v>41136</v>
      </c>
      <c r="C1012">
        <v>18</v>
      </c>
      <c r="D1012" t="s">
        <v>4</v>
      </c>
      <c r="E1012" t="s">
        <v>8168</v>
      </c>
      <c r="F1012" t="s">
        <v>8025</v>
      </c>
      <c r="G1012">
        <v>52</v>
      </c>
      <c r="H1012">
        <v>8</v>
      </c>
      <c r="I1012">
        <v>4</v>
      </c>
      <c r="J1012" s="1">
        <v>583.6444444444445</v>
      </c>
      <c r="K1012" s="1">
        <f>Sales_Data[[#This Row],[Order Quantity]]*Sales_Data[[#This Row],[Unit Price]]</f>
        <v>2334.577777777778</v>
      </c>
      <c r="L1012" s="1">
        <v>315.16800000000001</v>
      </c>
    </row>
    <row r="1013" spans="1:12">
      <c r="A1013" t="s">
        <v>1036</v>
      </c>
      <c r="B1013" s="2">
        <v>41136</v>
      </c>
      <c r="C1013">
        <v>12</v>
      </c>
      <c r="D1013" t="s">
        <v>2</v>
      </c>
      <c r="E1013" t="s">
        <v>8168</v>
      </c>
      <c r="F1013" t="s">
        <v>8026</v>
      </c>
      <c r="G1013">
        <v>34</v>
      </c>
      <c r="H1013">
        <v>5</v>
      </c>
      <c r="I1013">
        <v>9</v>
      </c>
      <c r="J1013" s="1">
        <v>722.8555555555555</v>
      </c>
      <c r="K1013" s="1">
        <f>Sales_Data[[#This Row],[Order Quantity]]*Sales_Data[[#This Row],[Unit Price]]</f>
        <v>6505.7</v>
      </c>
      <c r="L1013" s="1">
        <v>599.97011111111112</v>
      </c>
    </row>
    <row r="1014" spans="1:12">
      <c r="A1014" t="s">
        <v>1037</v>
      </c>
      <c r="B1014" s="2">
        <v>41137</v>
      </c>
      <c r="C1014">
        <v>18</v>
      </c>
      <c r="D1014" t="s">
        <v>4</v>
      </c>
      <c r="E1014" t="s">
        <v>8168</v>
      </c>
      <c r="F1014" t="s">
        <v>8025</v>
      </c>
      <c r="G1014">
        <v>50</v>
      </c>
      <c r="H1014">
        <v>7</v>
      </c>
      <c r="I1014">
        <v>2</v>
      </c>
      <c r="J1014" s="1">
        <v>376.68888888888893</v>
      </c>
      <c r="K1014" s="1">
        <f>Sales_Data[[#This Row],[Order Quantity]]*Sales_Data[[#This Row],[Unit Price]]</f>
        <v>753.37777777777785</v>
      </c>
      <c r="L1014" s="1">
        <v>214.71266666666668</v>
      </c>
    </row>
    <row r="1015" spans="1:12">
      <c r="A1015" t="s">
        <v>1038</v>
      </c>
      <c r="B1015" s="2">
        <v>41137</v>
      </c>
      <c r="C1015">
        <v>17</v>
      </c>
      <c r="D1015" t="s">
        <v>3</v>
      </c>
      <c r="E1015" t="s">
        <v>8168</v>
      </c>
      <c r="F1015" t="s">
        <v>8025</v>
      </c>
      <c r="G1015">
        <v>47</v>
      </c>
      <c r="H1015">
        <v>7</v>
      </c>
      <c r="I1015">
        <v>1</v>
      </c>
      <c r="J1015" s="1">
        <v>24.566666666666666</v>
      </c>
      <c r="K1015" s="1">
        <f>Sales_Data[[#This Row],[Order Quantity]]*Sales_Data[[#This Row],[Unit Price]]</f>
        <v>24.566666666666666</v>
      </c>
      <c r="L1015" s="1">
        <v>12.037666666666667</v>
      </c>
    </row>
    <row r="1016" spans="1:12">
      <c r="A1016" t="s">
        <v>1039</v>
      </c>
      <c r="B1016" s="2">
        <v>41137</v>
      </c>
      <c r="C1016">
        <v>16</v>
      </c>
      <c r="D1016" t="s">
        <v>4</v>
      </c>
      <c r="E1016" t="s">
        <v>8168</v>
      </c>
      <c r="F1016" t="s">
        <v>8025</v>
      </c>
      <c r="G1016">
        <v>45</v>
      </c>
      <c r="H1016">
        <v>7</v>
      </c>
      <c r="I1016">
        <v>5</v>
      </c>
      <c r="J1016" s="1">
        <v>443.68888888888893</v>
      </c>
      <c r="K1016" s="1">
        <f>Sales_Data[[#This Row],[Order Quantity]]*Sales_Data[[#This Row],[Unit Price]]</f>
        <v>2218.4444444444448</v>
      </c>
      <c r="L1016" s="1">
        <v>337.20355555555557</v>
      </c>
    </row>
    <row r="1017" spans="1:12">
      <c r="A1017" t="s">
        <v>1040</v>
      </c>
      <c r="B1017" s="2">
        <v>41138</v>
      </c>
      <c r="C1017">
        <v>19</v>
      </c>
      <c r="D1017" t="s">
        <v>4</v>
      </c>
      <c r="E1017" t="s">
        <v>8168</v>
      </c>
      <c r="F1017" t="s">
        <v>8028</v>
      </c>
      <c r="G1017">
        <v>54</v>
      </c>
      <c r="H1017">
        <v>8</v>
      </c>
      <c r="I1017">
        <v>4</v>
      </c>
      <c r="J1017" s="1">
        <v>279.91111111111115</v>
      </c>
      <c r="K1017" s="1">
        <f>Sales_Data[[#This Row],[Order Quantity]]*Sales_Data[[#This Row],[Unit Price]]</f>
        <v>1119.6444444444446</v>
      </c>
      <c r="L1017" s="1">
        <v>179.14311111111112</v>
      </c>
    </row>
    <row r="1018" spans="1:12">
      <c r="A1018" t="s">
        <v>1041</v>
      </c>
      <c r="B1018" s="2">
        <v>41138</v>
      </c>
      <c r="C1018">
        <v>2</v>
      </c>
      <c r="D1018" t="s">
        <v>4</v>
      </c>
      <c r="E1018" t="s">
        <v>8168</v>
      </c>
      <c r="F1018" t="s">
        <v>8027</v>
      </c>
      <c r="G1018">
        <v>3</v>
      </c>
      <c r="H1018">
        <v>1</v>
      </c>
      <c r="I1018">
        <v>4</v>
      </c>
      <c r="J1018" s="1">
        <v>439.22222222222223</v>
      </c>
      <c r="K1018" s="1">
        <f>Sales_Data[[#This Row],[Order Quantity]]*Sales_Data[[#This Row],[Unit Price]]</f>
        <v>1756.8888888888889</v>
      </c>
      <c r="L1018" s="1">
        <v>329.41666666666669</v>
      </c>
    </row>
    <row r="1019" spans="1:12">
      <c r="A1019" t="s">
        <v>1042</v>
      </c>
      <c r="B1019" s="2">
        <v>41138</v>
      </c>
      <c r="C1019">
        <v>17</v>
      </c>
      <c r="D1019" t="s">
        <v>4</v>
      </c>
      <c r="E1019" t="s">
        <v>8168</v>
      </c>
      <c r="F1019" t="s">
        <v>8025</v>
      </c>
      <c r="G1019">
        <v>48</v>
      </c>
      <c r="H1019">
        <v>7</v>
      </c>
      <c r="I1019">
        <v>3</v>
      </c>
      <c r="J1019" s="1">
        <v>121.34444444444446</v>
      </c>
      <c r="K1019" s="1">
        <f>Sales_Data[[#This Row],[Order Quantity]]*Sales_Data[[#This Row],[Unit Price]]</f>
        <v>364.03333333333342</v>
      </c>
      <c r="L1019" s="1">
        <v>93.435222222222237</v>
      </c>
    </row>
    <row r="1020" spans="1:12">
      <c r="A1020" t="s">
        <v>1043</v>
      </c>
      <c r="B1020" s="2">
        <v>41139</v>
      </c>
      <c r="C1020">
        <v>5</v>
      </c>
      <c r="D1020" t="s">
        <v>4</v>
      </c>
      <c r="E1020" t="s">
        <v>8168</v>
      </c>
      <c r="F1020" t="s">
        <v>8027</v>
      </c>
      <c r="G1020">
        <v>14</v>
      </c>
      <c r="H1020">
        <v>2</v>
      </c>
      <c r="I1020">
        <v>3</v>
      </c>
      <c r="J1020" s="1">
        <v>648.41111111111104</v>
      </c>
      <c r="K1020" s="1">
        <f>Sales_Data[[#This Row],[Order Quantity]]*Sales_Data[[#This Row],[Unit Price]]</f>
        <v>1945.2333333333331</v>
      </c>
      <c r="L1020" s="1">
        <v>525.21300000000008</v>
      </c>
    </row>
    <row r="1021" spans="1:12">
      <c r="A1021" t="s">
        <v>1044</v>
      </c>
      <c r="B1021" s="2">
        <v>41139</v>
      </c>
      <c r="C1021">
        <v>6</v>
      </c>
      <c r="D1021" t="s">
        <v>4</v>
      </c>
      <c r="E1021" t="s">
        <v>8168</v>
      </c>
      <c r="F1021" t="s">
        <v>8027</v>
      </c>
      <c r="G1021">
        <v>16</v>
      </c>
      <c r="H1021">
        <v>3</v>
      </c>
      <c r="I1021">
        <v>6</v>
      </c>
      <c r="J1021" s="1">
        <v>189.08888888888887</v>
      </c>
      <c r="K1021" s="1">
        <f>Sales_Data[[#This Row],[Order Quantity]]*Sales_Data[[#This Row],[Unit Price]]</f>
        <v>1134.5333333333333</v>
      </c>
      <c r="L1021" s="1">
        <v>141.81666666666666</v>
      </c>
    </row>
    <row r="1022" spans="1:12">
      <c r="A1022" t="s">
        <v>1045</v>
      </c>
      <c r="B1022" s="2">
        <v>41140</v>
      </c>
      <c r="C1022">
        <v>2</v>
      </c>
      <c r="D1022" t="s">
        <v>2</v>
      </c>
      <c r="E1022" t="s">
        <v>8168</v>
      </c>
      <c r="F1022" t="s">
        <v>8027</v>
      </c>
      <c r="G1022">
        <v>4</v>
      </c>
      <c r="H1022">
        <v>1</v>
      </c>
      <c r="I1022">
        <v>4</v>
      </c>
      <c r="J1022" s="1">
        <v>679.67777777777781</v>
      </c>
      <c r="K1022" s="1">
        <f>Sales_Data[[#This Row],[Order Quantity]]*Sales_Data[[#This Row],[Unit Price]]</f>
        <v>2718.7111111111112</v>
      </c>
      <c r="L1022" s="1">
        <v>482.57122222222216</v>
      </c>
    </row>
    <row r="1023" spans="1:12">
      <c r="A1023" t="s">
        <v>1046</v>
      </c>
      <c r="B1023" s="2">
        <v>41140</v>
      </c>
      <c r="C1023">
        <v>19</v>
      </c>
      <c r="D1023" t="s">
        <v>4</v>
      </c>
      <c r="E1023" t="s">
        <v>8168</v>
      </c>
      <c r="F1023" t="s">
        <v>8028</v>
      </c>
      <c r="G1023">
        <v>53</v>
      </c>
      <c r="H1023">
        <v>8</v>
      </c>
      <c r="I1023">
        <v>6</v>
      </c>
      <c r="J1023" s="1">
        <v>203.23333333333335</v>
      </c>
      <c r="K1023" s="1">
        <f>Sales_Data[[#This Row],[Order Quantity]]*Sales_Data[[#This Row],[Unit Price]]</f>
        <v>1219.4000000000001</v>
      </c>
      <c r="L1023" s="1">
        <v>132.10166666666669</v>
      </c>
    </row>
    <row r="1024" spans="1:12">
      <c r="A1024" t="s">
        <v>1047</v>
      </c>
      <c r="B1024" s="2">
        <v>41141</v>
      </c>
      <c r="C1024">
        <v>20</v>
      </c>
      <c r="D1024" t="s">
        <v>2</v>
      </c>
      <c r="E1024" t="s">
        <v>8168</v>
      </c>
      <c r="F1024" t="s">
        <v>8028</v>
      </c>
      <c r="G1024">
        <v>58</v>
      </c>
      <c r="H1024">
        <v>8</v>
      </c>
      <c r="I1024">
        <v>3</v>
      </c>
      <c r="J1024" s="1">
        <v>436.98888888888888</v>
      </c>
      <c r="K1024" s="1">
        <f>Sales_Data[[#This Row],[Order Quantity]]*Sales_Data[[#This Row],[Unit Price]]</f>
        <v>1310.9666666666667</v>
      </c>
      <c r="L1024" s="1">
        <v>275.303</v>
      </c>
    </row>
    <row r="1025" spans="1:12">
      <c r="A1025" t="s">
        <v>1048</v>
      </c>
      <c r="B1025" s="2">
        <v>41141</v>
      </c>
      <c r="C1025">
        <v>6</v>
      </c>
      <c r="D1025" t="s">
        <v>4</v>
      </c>
      <c r="E1025" t="s">
        <v>8168</v>
      </c>
      <c r="F1025" t="s">
        <v>8027</v>
      </c>
      <c r="G1025">
        <v>16</v>
      </c>
      <c r="H1025">
        <v>3</v>
      </c>
      <c r="I1025">
        <v>6</v>
      </c>
      <c r="J1025" s="1">
        <v>188.34444444444446</v>
      </c>
      <c r="K1025" s="1">
        <f>Sales_Data[[#This Row],[Order Quantity]]*Sales_Data[[#This Row],[Unit Price]]</f>
        <v>1130.0666666666668</v>
      </c>
      <c r="L1025" s="1">
        <v>122.4238888888889</v>
      </c>
    </row>
    <row r="1026" spans="1:12">
      <c r="A1026" t="s">
        <v>1049</v>
      </c>
      <c r="B1026" s="2">
        <v>41141</v>
      </c>
      <c r="C1026">
        <v>11</v>
      </c>
      <c r="D1026" t="s">
        <v>4</v>
      </c>
      <c r="E1026" t="s">
        <v>8168</v>
      </c>
      <c r="F1026" t="s">
        <v>8026</v>
      </c>
      <c r="G1026">
        <v>32</v>
      </c>
      <c r="H1026">
        <v>5</v>
      </c>
      <c r="I1026">
        <v>4</v>
      </c>
      <c r="J1026" s="1">
        <v>20.100000000000001</v>
      </c>
      <c r="K1026" s="1">
        <f>Sales_Data[[#This Row],[Order Quantity]]*Sales_Data[[#This Row],[Unit Price]]</f>
        <v>80.400000000000006</v>
      </c>
      <c r="L1026" s="1">
        <v>14.472</v>
      </c>
    </row>
    <row r="1027" spans="1:12">
      <c r="A1027" t="s">
        <v>1050</v>
      </c>
      <c r="B1027" s="2">
        <v>41141</v>
      </c>
      <c r="C1027">
        <v>7</v>
      </c>
      <c r="D1027" t="s">
        <v>4</v>
      </c>
      <c r="E1027" t="s">
        <v>8168</v>
      </c>
      <c r="F1027" t="s">
        <v>8027</v>
      </c>
      <c r="G1027">
        <v>20</v>
      </c>
      <c r="H1027">
        <v>3</v>
      </c>
      <c r="I1027">
        <v>1</v>
      </c>
      <c r="J1027" s="1">
        <v>97.522222222222226</v>
      </c>
      <c r="K1027" s="1">
        <f>Sales_Data[[#This Row],[Order Quantity]]*Sales_Data[[#This Row],[Unit Price]]</f>
        <v>97.522222222222226</v>
      </c>
      <c r="L1027" s="1">
        <v>70.215999999999994</v>
      </c>
    </row>
    <row r="1028" spans="1:12">
      <c r="A1028" t="s">
        <v>1051</v>
      </c>
      <c r="B1028" s="2">
        <v>41141</v>
      </c>
      <c r="C1028">
        <v>5</v>
      </c>
      <c r="D1028" t="s">
        <v>2</v>
      </c>
      <c r="E1028" t="s">
        <v>8168</v>
      </c>
      <c r="F1028" t="s">
        <v>8027</v>
      </c>
      <c r="G1028">
        <v>13</v>
      </c>
      <c r="H1028">
        <v>2</v>
      </c>
      <c r="I1028">
        <v>8</v>
      </c>
      <c r="J1028" s="1">
        <v>294.05555555555554</v>
      </c>
      <c r="K1028" s="1">
        <f>Sales_Data[[#This Row],[Order Quantity]]*Sales_Data[[#This Row],[Unit Price]]</f>
        <v>2352.4444444444443</v>
      </c>
      <c r="L1028" s="1">
        <v>220.54166666666666</v>
      </c>
    </row>
    <row r="1029" spans="1:12">
      <c r="A1029" t="s">
        <v>1052</v>
      </c>
      <c r="B1029" s="2">
        <v>41141</v>
      </c>
      <c r="C1029">
        <v>5</v>
      </c>
      <c r="D1029" t="s">
        <v>2</v>
      </c>
      <c r="E1029" t="s">
        <v>8168</v>
      </c>
      <c r="F1029" t="s">
        <v>8027</v>
      </c>
      <c r="G1029">
        <v>12</v>
      </c>
      <c r="H1029">
        <v>2</v>
      </c>
      <c r="I1029">
        <v>6</v>
      </c>
      <c r="J1029" s="1">
        <v>570.24444444444441</v>
      </c>
      <c r="K1029" s="1">
        <f>Sales_Data[[#This Row],[Order Quantity]]*Sales_Data[[#This Row],[Unit Price]]</f>
        <v>3421.4666666666662</v>
      </c>
      <c r="L1029" s="1">
        <v>245.20511111111111</v>
      </c>
    </row>
    <row r="1030" spans="1:12">
      <c r="A1030" t="s">
        <v>1053</v>
      </c>
      <c r="B1030" s="2">
        <v>41141</v>
      </c>
      <c r="C1030">
        <v>3</v>
      </c>
      <c r="D1030" t="s">
        <v>2</v>
      </c>
      <c r="E1030" t="s">
        <v>8168</v>
      </c>
      <c r="F1030" t="s">
        <v>8027</v>
      </c>
      <c r="G1030">
        <v>8</v>
      </c>
      <c r="H1030">
        <v>2</v>
      </c>
      <c r="I1030">
        <v>6</v>
      </c>
      <c r="J1030" s="1">
        <v>568.01111111111118</v>
      </c>
      <c r="K1030" s="1">
        <f>Sales_Data[[#This Row],[Order Quantity]]*Sales_Data[[#This Row],[Unit Price]]</f>
        <v>3408.0666666666671</v>
      </c>
      <c r="L1030" s="1">
        <v>363.52711111111114</v>
      </c>
    </row>
    <row r="1031" spans="1:12">
      <c r="A1031" t="s">
        <v>1054</v>
      </c>
      <c r="B1031" s="2">
        <v>41141</v>
      </c>
      <c r="C1031">
        <v>13</v>
      </c>
      <c r="D1031" t="s">
        <v>4</v>
      </c>
      <c r="E1031" t="s">
        <v>8168</v>
      </c>
      <c r="F1031" t="s">
        <v>8026</v>
      </c>
      <c r="G1031">
        <v>36</v>
      </c>
      <c r="H1031">
        <v>5</v>
      </c>
      <c r="I1031">
        <v>7</v>
      </c>
      <c r="J1031" s="1">
        <v>118.36666666666666</v>
      </c>
      <c r="K1031" s="1">
        <f>Sales_Data[[#This Row],[Order Quantity]]*Sales_Data[[#This Row],[Unit Price]]</f>
        <v>828.56666666666661</v>
      </c>
      <c r="L1031" s="1">
        <v>57.999666666666663</v>
      </c>
    </row>
    <row r="1032" spans="1:12">
      <c r="A1032" t="s">
        <v>1055</v>
      </c>
      <c r="B1032" s="2">
        <v>41142</v>
      </c>
      <c r="C1032">
        <v>12</v>
      </c>
      <c r="D1032" t="s">
        <v>4</v>
      </c>
      <c r="E1032" t="s">
        <v>8168</v>
      </c>
      <c r="F1032" t="s">
        <v>8026</v>
      </c>
      <c r="G1032">
        <v>34</v>
      </c>
      <c r="H1032">
        <v>5</v>
      </c>
      <c r="I1032">
        <v>8</v>
      </c>
      <c r="J1032" s="1">
        <v>363.28888888888889</v>
      </c>
      <c r="K1032" s="1">
        <f>Sales_Data[[#This Row],[Order Quantity]]*Sales_Data[[#This Row],[Unit Price]]</f>
        <v>2906.3111111111111</v>
      </c>
      <c r="L1032" s="1">
        <v>228.87199999999999</v>
      </c>
    </row>
    <row r="1033" spans="1:12">
      <c r="A1033" t="s">
        <v>1056</v>
      </c>
      <c r="B1033" s="2">
        <v>41142</v>
      </c>
      <c r="C1033">
        <v>18</v>
      </c>
      <c r="D1033" t="s">
        <v>3</v>
      </c>
      <c r="E1033" t="s">
        <v>8168</v>
      </c>
      <c r="F1033" t="s">
        <v>8025</v>
      </c>
      <c r="G1033">
        <v>50</v>
      </c>
      <c r="H1033">
        <v>7</v>
      </c>
      <c r="I1033">
        <v>2</v>
      </c>
      <c r="J1033" s="1">
        <v>674.4666666666667</v>
      </c>
      <c r="K1033" s="1">
        <f>Sales_Data[[#This Row],[Order Quantity]]*Sales_Data[[#This Row],[Unit Price]]</f>
        <v>1348.9333333333334</v>
      </c>
      <c r="L1033" s="1">
        <v>364.21199999999999</v>
      </c>
    </row>
    <row r="1034" spans="1:12">
      <c r="A1034" t="s">
        <v>1057</v>
      </c>
      <c r="B1034" s="2">
        <v>41142</v>
      </c>
      <c r="C1034">
        <v>2</v>
      </c>
      <c r="D1034" t="s">
        <v>2</v>
      </c>
      <c r="E1034" t="s">
        <v>8168</v>
      </c>
      <c r="F1034" t="s">
        <v>8027</v>
      </c>
      <c r="G1034">
        <v>6</v>
      </c>
      <c r="H1034">
        <v>1</v>
      </c>
      <c r="I1034">
        <v>3</v>
      </c>
      <c r="J1034" s="1">
        <v>142.1888888888889</v>
      </c>
      <c r="K1034" s="1">
        <f>Sales_Data[[#This Row],[Order Quantity]]*Sales_Data[[#This Row],[Unit Price]]</f>
        <v>426.56666666666672</v>
      </c>
      <c r="L1034" s="1">
        <v>95.26655555555557</v>
      </c>
    </row>
    <row r="1035" spans="1:12">
      <c r="A1035" t="s">
        <v>1058</v>
      </c>
      <c r="B1035" s="2">
        <v>41142</v>
      </c>
      <c r="C1035">
        <v>5</v>
      </c>
      <c r="D1035" t="s">
        <v>2</v>
      </c>
      <c r="E1035" t="s">
        <v>8168</v>
      </c>
      <c r="F1035" t="s">
        <v>8027</v>
      </c>
      <c r="G1035">
        <v>12</v>
      </c>
      <c r="H1035">
        <v>2</v>
      </c>
      <c r="I1035">
        <v>5</v>
      </c>
      <c r="J1035" s="1">
        <v>340.21111111111111</v>
      </c>
      <c r="K1035" s="1">
        <f>Sales_Data[[#This Row],[Order Quantity]]*Sales_Data[[#This Row],[Unit Price]]</f>
        <v>1701.0555555555557</v>
      </c>
      <c r="L1035" s="1">
        <v>272.16888888888889</v>
      </c>
    </row>
    <row r="1036" spans="1:12">
      <c r="A1036" t="s">
        <v>1059</v>
      </c>
      <c r="B1036" s="2">
        <v>41142</v>
      </c>
      <c r="C1036">
        <v>13</v>
      </c>
      <c r="D1036" t="s">
        <v>3</v>
      </c>
      <c r="E1036" t="s">
        <v>8168</v>
      </c>
      <c r="F1036" t="s">
        <v>8026</v>
      </c>
      <c r="G1036">
        <v>37</v>
      </c>
      <c r="H1036">
        <v>6</v>
      </c>
      <c r="I1036">
        <v>4</v>
      </c>
      <c r="J1036" s="1">
        <v>294.05555555555554</v>
      </c>
      <c r="K1036" s="1">
        <f>Sales_Data[[#This Row],[Order Quantity]]*Sales_Data[[#This Row],[Unit Price]]</f>
        <v>1176.2222222222222</v>
      </c>
      <c r="L1036" s="1">
        <v>135.26555555555558</v>
      </c>
    </row>
    <row r="1037" spans="1:12">
      <c r="A1037" t="s">
        <v>1060</v>
      </c>
      <c r="B1037" s="2">
        <v>41142</v>
      </c>
      <c r="C1037">
        <v>10</v>
      </c>
      <c r="D1037" t="s">
        <v>4</v>
      </c>
      <c r="E1037" t="s">
        <v>8168</v>
      </c>
      <c r="F1037" t="s">
        <v>8027</v>
      </c>
      <c r="G1037">
        <v>27</v>
      </c>
      <c r="H1037">
        <v>4</v>
      </c>
      <c r="I1037">
        <v>9</v>
      </c>
      <c r="J1037" s="1">
        <v>581.41111111111104</v>
      </c>
      <c r="K1037" s="1">
        <f>Sales_Data[[#This Row],[Order Quantity]]*Sales_Data[[#This Row],[Unit Price]]</f>
        <v>5232.6999999999989</v>
      </c>
      <c r="L1037" s="1">
        <v>418.61599999999999</v>
      </c>
    </row>
    <row r="1038" spans="1:12">
      <c r="A1038" t="s">
        <v>1061</v>
      </c>
      <c r="B1038" s="2">
        <v>41142</v>
      </c>
      <c r="C1038">
        <v>6</v>
      </c>
      <c r="D1038" t="s">
        <v>2</v>
      </c>
      <c r="E1038" t="s">
        <v>8168</v>
      </c>
      <c r="F1038" t="s">
        <v>8027</v>
      </c>
      <c r="G1038">
        <v>17</v>
      </c>
      <c r="H1038">
        <v>3</v>
      </c>
      <c r="I1038">
        <v>5</v>
      </c>
      <c r="J1038" s="1">
        <v>442.94444444444446</v>
      </c>
      <c r="K1038" s="1">
        <f>Sales_Data[[#This Row],[Order Quantity]]*Sales_Data[[#This Row],[Unit Price]]</f>
        <v>2214.7222222222222</v>
      </c>
      <c r="L1038" s="1">
        <v>363.21444444444444</v>
      </c>
    </row>
    <row r="1039" spans="1:12">
      <c r="A1039" t="s">
        <v>1062</v>
      </c>
      <c r="B1039" s="2">
        <v>41143</v>
      </c>
      <c r="C1039">
        <v>17</v>
      </c>
      <c r="D1039" t="s">
        <v>4</v>
      </c>
      <c r="E1039" t="s">
        <v>8168</v>
      </c>
      <c r="F1039" t="s">
        <v>8025</v>
      </c>
      <c r="G1039">
        <v>49</v>
      </c>
      <c r="H1039">
        <v>7</v>
      </c>
      <c r="I1039">
        <v>4</v>
      </c>
      <c r="J1039" s="1">
        <v>27.544444444444444</v>
      </c>
      <c r="K1039" s="1">
        <f>Sales_Data[[#This Row],[Order Quantity]]*Sales_Data[[#This Row],[Unit Price]]</f>
        <v>110.17777777777778</v>
      </c>
      <c r="L1039" s="1">
        <v>19.832000000000001</v>
      </c>
    </row>
    <row r="1040" spans="1:12">
      <c r="A1040" t="s">
        <v>1063</v>
      </c>
      <c r="B1040" s="2">
        <v>41143</v>
      </c>
      <c r="C1040">
        <v>7</v>
      </c>
      <c r="D1040" t="s">
        <v>4</v>
      </c>
      <c r="E1040" t="s">
        <v>8168</v>
      </c>
      <c r="F1040" t="s">
        <v>8027</v>
      </c>
      <c r="G1040">
        <v>18</v>
      </c>
      <c r="H1040">
        <v>3</v>
      </c>
      <c r="I1040">
        <v>4</v>
      </c>
      <c r="J1040" s="1">
        <v>24.566666666666666</v>
      </c>
      <c r="K1040" s="1">
        <f>Sales_Data[[#This Row],[Order Quantity]]*Sales_Data[[#This Row],[Unit Price]]</f>
        <v>98.266666666666666</v>
      </c>
      <c r="L1040" s="1">
        <v>15.722666666666665</v>
      </c>
    </row>
    <row r="1041" spans="1:12">
      <c r="A1041" t="s">
        <v>1064</v>
      </c>
      <c r="B1041" s="2">
        <v>41143</v>
      </c>
      <c r="C1041">
        <v>20</v>
      </c>
      <c r="D1041" t="s">
        <v>4</v>
      </c>
      <c r="E1041" t="s">
        <v>8168</v>
      </c>
      <c r="F1041" t="s">
        <v>8028</v>
      </c>
      <c r="G1041">
        <v>57</v>
      </c>
      <c r="H1041">
        <v>8</v>
      </c>
      <c r="I1041">
        <v>4</v>
      </c>
      <c r="J1041" s="1">
        <v>124.32222222222224</v>
      </c>
      <c r="K1041" s="1">
        <f>Sales_Data[[#This Row],[Order Quantity]]*Sales_Data[[#This Row],[Unit Price]]</f>
        <v>497.28888888888895</v>
      </c>
      <c r="L1041" s="1">
        <v>54.701777777777778</v>
      </c>
    </row>
    <row r="1042" spans="1:12">
      <c r="A1042" t="s">
        <v>1065</v>
      </c>
      <c r="B1042" s="2">
        <v>41143</v>
      </c>
      <c r="C1042">
        <v>8</v>
      </c>
      <c r="D1042" t="s">
        <v>4</v>
      </c>
      <c r="E1042" t="s">
        <v>8168</v>
      </c>
      <c r="F1042" t="s">
        <v>8027</v>
      </c>
      <c r="G1042">
        <v>24</v>
      </c>
      <c r="H1042">
        <v>4</v>
      </c>
      <c r="I1042">
        <v>4</v>
      </c>
      <c r="J1042" s="1">
        <v>603.74444444444441</v>
      </c>
      <c r="K1042" s="1">
        <f>Sales_Data[[#This Row],[Order Quantity]]*Sales_Data[[#This Row],[Unit Price]]</f>
        <v>2414.9777777777776</v>
      </c>
      <c r="L1042" s="1">
        <v>313.9471111111111</v>
      </c>
    </row>
    <row r="1043" spans="1:12">
      <c r="A1043" t="s">
        <v>1066</v>
      </c>
      <c r="B1043" s="2">
        <v>41143</v>
      </c>
      <c r="C1043">
        <v>16</v>
      </c>
      <c r="D1043" t="s">
        <v>4</v>
      </c>
      <c r="E1043" t="s">
        <v>8168</v>
      </c>
      <c r="F1043" t="s">
        <v>8025</v>
      </c>
      <c r="G1043">
        <v>46</v>
      </c>
      <c r="H1043">
        <v>7</v>
      </c>
      <c r="I1043">
        <v>4</v>
      </c>
      <c r="J1043" s="1">
        <v>336.48888888888888</v>
      </c>
      <c r="K1043" s="1">
        <f>Sales_Data[[#This Row],[Order Quantity]]*Sales_Data[[#This Row],[Unit Price]]</f>
        <v>1345.9555555555555</v>
      </c>
      <c r="L1043" s="1">
        <v>195.16355555555555</v>
      </c>
    </row>
    <row r="1044" spans="1:12">
      <c r="A1044" t="s">
        <v>1067</v>
      </c>
      <c r="B1044" s="2">
        <v>41143</v>
      </c>
      <c r="C1044">
        <v>17</v>
      </c>
      <c r="D1044" t="s">
        <v>2</v>
      </c>
      <c r="E1044" t="s">
        <v>8168</v>
      </c>
      <c r="F1044" t="s">
        <v>8025</v>
      </c>
      <c r="G1044">
        <v>47</v>
      </c>
      <c r="H1044">
        <v>7</v>
      </c>
      <c r="I1044">
        <v>9</v>
      </c>
      <c r="J1044" s="1">
        <v>432.52222222222224</v>
      </c>
      <c r="K1044" s="1">
        <f>Sales_Data[[#This Row],[Order Quantity]]*Sales_Data[[#This Row],[Unit Price]]</f>
        <v>3892.7000000000003</v>
      </c>
      <c r="L1044" s="1">
        <v>255.18811111111114</v>
      </c>
    </row>
    <row r="1045" spans="1:12">
      <c r="A1045" t="s">
        <v>1068</v>
      </c>
      <c r="B1045" s="2">
        <v>41143</v>
      </c>
      <c r="C1045">
        <v>13</v>
      </c>
      <c r="D1045" t="s">
        <v>4</v>
      </c>
      <c r="E1045" t="s">
        <v>8168</v>
      </c>
      <c r="F1045" t="s">
        <v>8026</v>
      </c>
      <c r="G1045">
        <v>36</v>
      </c>
      <c r="H1045">
        <v>5</v>
      </c>
      <c r="I1045">
        <v>5</v>
      </c>
      <c r="J1045" s="1">
        <v>286.61111111111109</v>
      </c>
      <c r="K1045" s="1">
        <f>Sales_Data[[#This Row],[Order Quantity]]*Sales_Data[[#This Row],[Unit Price]]</f>
        <v>1433.0555555555554</v>
      </c>
      <c r="L1045" s="1">
        <v>232.155</v>
      </c>
    </row>
    <row r="1046" spans="1:12">
      <c r="A1046" t="s">
        <v>1069</v>
      </c>
      <c r="B1046" s="2">
        <v>41144</v>
      </c>
      <c r="C1046">
        <v>8</v>
      </c>
      <c r="D1046" t="s">
        <v>4</v>
      </c>
      <c r="E1046" t="s">
        <v>8168</v>
      </c>
      <c r="F1046" t="s">
        <v>8027</v>
      </c>
      <c r="G1046">
        <v>21</v>
      </c>
      <c r="H1046">
        <v>3</v>
      </c>
      <c r="I1046">
        <v>5</v>
      </c>
      <c r="J1046" s="1">
        <v>201</v>
      </c>
      <c r="K1046" s="1">
        <f>Sales_Data[[#This Row],[Order Quantity]]*Sales_Data[[#This Row],[Unit Price]]</f>
        <v>1005</v>
      </c>
      <c r="L1046" s="1">
        <v>136.68</v>
      </c>
    </row>
    <row r="1047" spans="1:12">
      <c r="A1047" t="s">
        <v>1070</v>
      </c>
      <c r="B1047" s="2">
        <v>41144</v>
      </c>
      <c r="C1047">
        <v>12</v>
      </c>
      <c r="D1047" t="s">
        <v>4</v>
      </c>
      <c r="E1047" t="s">
        <v>8168</v>
      </c>
      <c r="F1047" t="s">
        <v>8026</v>
      </c>
      <c r="G1047">
        <v>34</v>
      </c>
      <c r="H1047">
        <v>5</v>
      </c>
      <c r="I1047">
        <v>7</v>
      </c>
      <c r="J1047" s="1">
        <v>568.75555555555559</v>
      </c>
      <c r="K1047" s="1">
        <f>Sales_Data[[#This Row],[Order Quantity]]*Sales_Data[[#This Row],[Unit Price]]</f>
        <v>3981.2888888888892</v>
      </c>
      <c r="L1047" s="1">
        <v>273.00266666666664</v>
      </c>
    </row>
    <row r="1048" spans="1:12">
      <c r="A1048" t="s">
        <v>1071</v>
      </c>
      <c r="B1048" s="2">
        <v>41144</v>
      </c>
      <c r="C1048">
        <v>14</v>
      </c>
      <c r="D1048" t="s">
        <v>2</v>
      </c>
      <c r="E1048" t="s">
        <v>8168</v>
      </c>
      <c r="F1048" t="s">
        <v>8026</v>
      </c>
      <c r="G1048">
        <v>39</v>
      </c>
      <c r="H1048">
        <v>6</v>
      </c>
      <c r="I1048">
        <v>2</v>
      </c>
      <c r="J1048" s="1">
        <v>108.6888888888889</v>
      </c>
      <c r="K1048" s="1">
        <f>Sales_Data[[#This Row],[Order Quantity]]*Sales_Data[[#This Row],[Unit Price]]</f>
        <v>217.37777777777779</v>
      </c>
      <c r="L1048" s="1">
        <v>83.690444444444452</v>
      </c>
    </row>
    <row r="1049" spans="1:12">
      <c r="A1049" t="s">
        <v>1072</v>
      </c>
      <c r="B1049" s="2">
        <v>41144</v>
      </c>
      <c r="C1049">
        <v>12</v>
      </c>
      <c r="D1049" t="s">
        <v>4</v>
      </c>
      <c r="E1049" t="s">
        <v>8168</v>
      </c>
      <c r="F1049" t="s">
        <v>8026</v>
      </c>
      <c r="G1049">
        <v>34</v>
      </c>
      <c r="H1049">
        <v>5</v>
      </c>
      <c r="I1049">
        <v>4</v>
      </c>
      <c r="J1049" s="1">
        <v>85.611111111111114</v>
      </c>
      <c r="K1049" s="1">
        <f>Sales_Data[[#This Row],[Order Quantity]]*Sales_Data[[#This Row],[Unit Price]]</f>
        <v>342.44444444444446</v>
      </c>
      <c r="L1049" s="1">
        <v>61.64</v>
      </c>
    </row>
    <row r="1050" spans="1:12">
      <c r="A1050" t="s">
        <v>1073</v>
      </c>
      <c r="B1050" s="2">
        <v>41144</v>
      </c>
      <c r="C1050">
        <v>2</v>
      </c>
      <c r="D1050" t="s">
        <v>2</v>
      </c>
      <c r="E1050" t="s">
        <v>8168</v>
      </c>
      <c r="F1050" t="s">
        <v>8027</v>
      </c>
      <c r="G1050">
        <v>4</v>
      </c>
      <c r="H1050">
        <v>1</v>
      </c>
      <c r="I1050">
        <v>9</v>
      </c>
      <c r="J1050" s="1">
        <v>120.60000000000001</v>
      </c>
      <c r="K1050" s="1">
        <f>Sales_Data[[#This Row],[Order Quantity]]*Sales_Data[[#This Row],[Unit Price]]</f>
        <v>1085.4000000000001</v>
      </c>
      <c r="L1050" s="1">
        <v>84.42</v>
      </c>
    </row>
    <row r="1051" spans="1:12">
      <c r="A1051" t="s">
        <v>1074</v>
      </c>
      <c r="B1051" s="2">
        <v>41145</v>
      </c>
      <c r="C1051">
        <v>17</v>
      </c>
      <c r="D1051" t="s">
        <v>4</v>
      </c>
      <c r="E1051" t="s">
        <v>8168</v>
      </c>
      <c r="F1051" t="s">
        <v>8025</v>
      </c>
      <c r="G1051">
        <v>49</v>
      </c>
      <c r="H1051">
        <v>7</v>
      </c>
      <c r="I1051">
        <v>4</v>
      </c>
      <c r="J1051" s="1">
        <v>221.10000000000002</v>
      </c>
      <c r="K1051" s="1">
        <f>Sales_Data[[#This Row],[Order Quantity]]*Sales_Data[[#This Row],[Unit Price]]</f>
        <v>884.40000000000009</v>
      </c>
      <c r="L1051" s="1">
        <v>88.44</v>
      </c>
    </row>
    <row r="1052" spans="1:12">
      <c r="A1052" t="s">
        <v>1075</v>
      </c>
      <c r="B1052" s="2">
        <v>41145</v>
      </c>
      <c r="C1052">
        <v>2</v>
      </c>
      <c r="D1052" t="s">
        <v>4</v>
      </c>
      <c r="E1052" t="s">
        <v>8168</v>
      </c>
      <c r="F1052" t="s">
        <v>8027</v>
      </c>
      <c r="G1052">
        <v>4</v>
      </c>
      <c r="H1052">
        <v>1</v>
      </c>
      <c r="I1052">
        <v>5</v>
      </c>
      <c r="J1052" s="1">
        <v>323.0888888888889</v>
      </c>
      <c r="K1052" s="1">
        <f>Sales_Data[[#This Row],[Order Quantity]]*Sales_Data[[#This Row],[Unit Price]]</f>
        <v>1615.4444444444446</v>
      </c>
      <c r="L1052" s="1">
        <v>242.31666666666672</v>
      </c>
    </row>
    <row r="1053" spans="1:12">
      <c r="A1053" t="s">
        <v>1076</v>
      </c>
      <c r="B1053" s="2">
        <v>41145</v>
      </c>
      <c r="C1053">
        <v>4</v>
      </c>
      <c r="D1053" t="s">
        <v>4</v>
      </c>
      <c r="E1053" t="s">
        <v>8168</v>
      </c>
      <c r="F1053" t="s">
        <v>8027</v>
      </c>
      <c r="G1053">
        <v>9</v>
      </c>
      <c r="H1053">
        <v>2</v>
      </c>
      <c r="I1053">
        <v>7</v>
      </c>
      <c r="J1053" s="1">
        <v>129.53333333333333</v>
      </c>
      <c r="K1053" s="1">
        <f>Sales_Data[[#This Row],[Order Quantity]]*Sales_Data[[#This Row],[Unit Price]]</f>
        <v>906.73333333333335</v>
      </c>
      <c r="L1053" s="1">
        <v>98.445333333333323</v>
      </c>
    </row>
    <row r="1054" spans="1:12">
      <c r="A1054" t="s">
        <v>1077</v>
      </c>
      <c r="B1054" s="2">
        <v>41145</v>
      </c>
      <c r="C1054">
        <v>7</v>
      </c>
      <c r="D1054" t="s">
        <v>4</v>
      </c>
      <c r="E1054" t="s">
        <v>8168</v>
      </c>
      <c r="F1054" t="s">
        <v>8027</v>
      </c>
      <c r="G1054">
        <v>19</v>
      </c>
      <c r="H1054">
        <v>3</v>
      </c>
      <c r="I1054">
        <v>4</v>
      </c>
      <c r="J1054" s="1">
        <v>635.01111111111118</v>
      </c>
      <c r="K1054" s="1">
        <f>Sales_Data[[#This Row],[Order Quantity]]*Sales_Data[[#This Row],[Unit Price]]</f>
        <v>2540.0444444444447</v>
      </c>
      <c r="L1054" s="1">
        <v>482.6084444444445</v>
      </c>
    </row>
    <row r="1055" spans="1:12">
      <c r="A1055" t="s">
        <v>1078</v>
      </c>
      <c r="B1055" s="2">
        <v>41146</v>
      </c>
      <c r="C1055">
        <v>9</v>
      </c>
      <c r="D1055" t="s">
        <v>4</v>
      </c>
      <c r="E1055" t="s">
        <v>8168</v>
      </c>
      <c r="F1055" t="s">
        <v>8027</v>
      </c>
      <c r="G1055">
        <v>26</v>
      </c>
      <c r="H1055">
        <v>4</v>
      </c>
      <c r="I1055">
        <v>4</v>
      </c>
      <c r="J1055" s="1">
        <v>188.34444444444446</v>
      </c>
      <c r="K1055" s="1">
        <f>Sales_Data[[#This Row],[Order Quantity]]*Sales_Data[[#This Row],[Unit Price]]</f>
        <v>753.37777777777785</v>
      </c>
      <c r="L1055" s="1">
        <v>139.3748888888889</v>
      </c>
    </row>
    <row r="1056" spans="1:12">
      <c r="A1056" t="s">
        <v>1079</v>
      </c>
      <c r="B1056" s="2">
        <v>41146</v>
      </c>
      <c r="C1056">
        <v>9</v>
      </c>
      <c r="D1056" t="s">
        <v>4</v>
      </c>
      <c r="E1056" t="s">
        <v>8168</v>
      </c>
      <c r="F1056" t="s">
        <v>8027</v>
      </c>
      <c r="G1056">
        <v>25</v>
      </c>
      <c r="H1056">
        <v>4</v>
      </c>
      <c r="I1056">
        <v>5</v>
      </c>
      <c r="J1056" s="1">
        <v>115.38888888888889</v>
      </c>
      <c r="K1056" s="1">
        <f>Sales_Data[[#This Row],[Order Quantity]]*Sales_Data[[#This Row],[Unit Price]]</f>
        <v>576.94444444444446</v>
      </c>
      <c r="L1056" s="1">
        <v>71.541111111111107</v>
      </c>
    </row>
    <row r="1057" spans="1:12">
      <c r="A1057" t="s">
        <v>1080</v>
      </c>
      <c r="B1057" s="2">
        <v>41146</v>
      </c>
      <c r="C1057">
        <v>18</v>
      </c>
      <c r="D1057" t="s">
        <v>3</v>
      </c>
      <c r="E1057" t="s">
        <v>8168</v>
      </c>
      <c r="F1057" t="s">
        <v>8025</v>
      </c>
      <c r="G1057">
        <v>50</v>
      </c>
      <c r="H1057">
        <v>7</v>
      </c>
      <c r="I1057">
        <v>5</v>
      </c>
      <c r="J1057" s="1">
        <v>643.20000000000005</v>
      </c>
      <c r="K1057" s="1">
        <f>Sales_Data[[#This Row],[Order Quantity]]*Sales_Data[[#This Row],[Unit Price]]</f>
        <v>3216</v>
      </c>
      <c r="L1057" s="1">
        <v>308.73599999999999</v>
      </c>
    </row>
    <row r="1058" spans="1:12">
      <c r="A1058" t="s">
        <v>1081</v>
      </c>
      <c r="B1058" s="2">
        <v>41147</v>
      </c>
      <c r="C1058">
        <v>2</v>
      </c>
      <c r="D1058" t="s">
        <v>3</v>
      </c>
      <c r="E1058" t="s">
        <v>8168</v>
      </c>
      <c r="F1058" t="s">
        <v>8027</v>
      </c>
      <c r="G1058">
        <v>4</v>
      </c>
      <c r="H1058">
        <v>1</v>
      </c>
      <c r="I1058">
        <v>5</v>
      </c>
      <c r="J1058" s="1">
        <v>248.64444444444447</v>
      </c>
      <c r="K1058" s="1">
        <f>Sales_Data[[#This Row],[Order Quantity]]*Sales_Data[[#This Row],[Unit Price]]</f>
        <v>1243.2222222222224</v>
      </c>
      <c r="L1058" s="1">
        <v>124.32222222222224</v>
      </c>
    </row>
    <row r="1059" spans="1:12">
      <c r="A1059" t="s">
        <v>1082</v>
      </c>
      <c r="B1059" s="2">
        <v>41147</v>
      </c>
      <c r="C1059">
        <v>18</v>
      </c>
      <c r="D1059" t="s">
        <v>3</v>
      </c>
      <c r="E1059" t="s">
        <v>8168</v>
      </c>
      <c r="F1059" t="s">
        <v>8025</v>
      </c>
      <c r="G1059">
        <v>53</v>
      </c>
      <c r="H1059">
        <v>8</v>
      </c>
      <c r="I1059">
        <v>2</v>
      </c>
      <c r="J1059" s="1">
        <v>125.8111111111111</v>
      </c>
      <c r="K1059" s="1">
        <f>Sales_Data[[#This Row],[Order Quantity]]*Sales_Data[[#This Row],[Unit Price]]</f>
        <v>251.62222222222221</v>
      </c>
      <c r="L1059" s="1">
        <v>96.87455555555556</v>
      </c>
    </row>
    <row r="1060" spans="1:12">
      <c r="A1060" t="s">
        <v>1083</v>
      </c>
      <c r="B1060" s="2">
        <v>41147</v>
      </c>
      <c r="C1060">
        <v>5</v>
      </c>
      <c r="D1060" t="s">
        <v>4</v>
      </c>
      <c r="E1060" t="s">
        <v>8168</v>
      </c>
      <c r="F1060" t="s">
        <v>8027</v>
      </c>
      <c r="G1060">
        <v>14</v>
      </c>
      <c r="H1060">
        <v>2</v>
      </c>
      <c r="I1060">
        <v>5</v>
      </c>
      <c r="J1060" s="1">
        <v>99.01111111111112</v>
      </c>
      <c r="K1060" s="1">
        <f>Sales_Data[[#This Row],[Order Quantity]]*Sales_Data[[#This Row],[Unit Price]]</f>
        <v>495.0555555555556</v>
      </c>
      <c r="L1060" s="1">
        <v>61.386888888888883</v>
      </c>
    </row>
    <row r="1061" spans="1:12">
      <c r="A1061" t="s">
        <v>1084</v>
      </c>
      <c r="B1061" s="2">
        <v>41147</v>
      </c>
      <c r="C1061">
        <v>2</v>
      </c>
      <c r="D1061" t="s">
        <v>2</v>
      </c>
      <c r="E1061" t="s">
        <v>8168</v>
      </c>
      <c r="F1061" t="s">
        <v>8027</v>
      </c>
      <c r="G1061">
        <v>4</v>
      </c>
      <c r="H1061">
        <v>1</v>
      </c>
      <c r="I1061">
        <v>8</v>
      </c>
      <c r="J1061" s="1">
        <v>424.33333333333331</v>
      </c>
      <c r="K1061" s="1">
        <f>Sales_Data[[#This Row],[Order Quantity]]*Sales_Data[[#This Row],[Unit Price]]</f>
        <v>3394.6666666666665</v>
      </c>
      <c r="L1061" s="1">
        <v>339.4666666666667</v>
      </c>
    </row>
    <row r="1062" spans="1:12">
      <c r="A1062" t="s">
        <v>1085</v>
      </c>
      <c r="B1062" s="2">
        <v>41148</v>
      </c>
      <c r="C1062">
        <v>16</v>
      </c>
      <c r="D1062" t="s">
        <v>4</v>
      </c>
      <c r="E1062" t="s">
        <v>8168</v>
      </c>
      <c r="F1062" t="s">
        <v>8025</v>
      </c>
      <c r="G1062">
        <v>46</v>
      </c>
      <c r="H1062">
        <v>7</v>
      </c>
      <c r="I1062">
        <v>4</v>
      </c>
      <c r="J1062" s="1">
        <v>136.97777777777776</v>
      </c>
      <c r="K1062" s="1">
        <f>Sales_Data[[#This Row],[Order Quantity]]*Sales_Data[[#This Row],[Unit Price]]</f>
        <v>547.91111111111104</v>
      </c>
      <c r="L1062" s="1">
        <v>78.077333333333328</v>
      </c>
    </row>
    <row r="1063" spans="1:12">
      <c r="A1063" t="s">
        <v>1086</v>
      </c>
      <c r="B1063" s="2">
        <v>41148</v>
      </c>
      <c r="C1063">
        <v>1</v>
      </c>
      <c r="D1063" t="s">
        <v>3</v>
      </c>
      <c r="E1063" t="s">
        <v>8168</v>
      </c>
      <c r="F1063" t="s">
        <v>8027</v>
      </c>
      <c r="G1063">
        <v>3</v>
      </c>
      <c r="H1063">
        <v>1</v>
      </c>
      <c r="I1063">
        <v>3</v>
      </c>
      <c r="J1063" s="1">
        <v>703.5</v>
      </c>
      <c r="K1063" s="1">
        <f>Sales_Data[[#This Row],[Order Quantity]]*Sales_Data[[#This Row],[Unit Price]]</f>
        <v>2110.5</v>
      </c>
      <c r="L1063" s="1">
        <v>281.40000000000003</v>
      </c>
    </row>
    <row r="1064" spans="1:12">
      <c r="A1064" t="s">
        <v>1087</v>
      </c>
      <c r="B1064" s="2">
        <v>41148</v>
      </c>
      <c r="C1064">
        <v>3</v>
      </c>
      <c r="D1064" t="s">
        <v>2</v>
      </c>
      <c r="E1064" t="s">
        <v>8168</v>
      </c>
      <c r="F1064" t="s">
        <v>8027</v>
      </c>
      <c r="G1064">
        <v>8</v>
      </c>
      <c r="H1064">
        <v>2</v>
      </c>
      <c r="I1064">
        <v>6</v>
      </c>
      <c r="J1064" s="1">
        <v>101.98888888888888</v>
      </c>
      <c r="K1064" s="1">
        <f>Sales_Data[[#This Row],[Order Quantity]]*Sales_Data[[#This Row],[Unit Price]]</f>
        <v>611.93333333333328</v>
      </c>
      <c r="L1064" s="1">
        <v>47.934777777777775</v>
      </c>
    </row>
    <row r="1065" spans="1:12">
      <c r="A1065" t="s">
        <v>1088</v>
      </c>
      <c r="B1065" s="2">
        <v>41148</v>
      </c>
      <c r="C1065">
        <v>14</v>
      </c>
      <c r="D1065" t="s">
        <v>4</v>
      </c>
      <c r="E1065" t="s">
        <v>8168</v>
      </c>
      <c r="F1065" t="s">
        <v>8026</v>
      </c>
      <c r="G1065">
        <v>39</v>
      </c>
      <c r="H1065">
        <v>6</v>
      </c>
      <c r="I1065">
        <v>7</v>
      </c>
      <c r="J1065" s="1">
        <v>148.14444444444445</v>
      </c>
      <c r="K1065" s="1">
        <f>Sales_Data[[#This Row],[Order Quantity]]*Sales_Data[[#This Row],[Unit Price]]</f>
        <v>1037.0111111111112</v>
      </c>
      <c r="L1065" s="1">
        <v>71.109333333333325</v>
      </c>
    </row>
    <row r="1066" spans="1:12">
      <c r="A1066" t="s">
        <v>1089</v>
      </c>
      <c r="B1066" s="2">
        <v>41148</v>
      </c>
      <c r="C1066">
        <v>6</v>
      </c>
      <c r="D1066" t="s">
        <v>4</v>
      </c>
      <c r="E1066" t="s">
        <v>8168</v>
      </c>
      <c r="F1066" t="s">
        <v>8027</v>
      </c>
      <c r="G1066">
        <v>16</v>
      </c>
      <c r="H1066">
        <v>3</v>
      </c>
      <c r="I1066">
        <v>7</v>
      </c>
      <c r="J1066" s="1">
        <v>607.4666666666667</v>
      </c>
      <c r="K1066" s="1">
        <f>Sales_Data[[#This Row],[Order Quantity]]*Sales_Data[[#This Row],[Unit Price]]</f>
        <v>4252.2666666666664</v>
      </c>
      <c r="L1066" s="1">
        <v>382.70399999999995</v>
      </c>
    </row>
    <row r="1067" spans="1:12">
      <c r="A1067" t="s">
        <v>1090</v>
      </c>
      <c r="B1067" s="2">
        <v>41148</v>
      </c>
      <c r="C1067">
        <v>17</v>
      </c>
      <c r="D1067" t="s">
        <v>3</v>
      </c>
      <c r="E1067" t="s">
        <v>8168</v>
      </c>
      <c r="F1067" t="s">
        <v>8025</v>
      </c>
      <c r="G1067">
        <v>49</v>
      </c>
      <c r="H1067">
        <v>7</v>
      </c>
      <c r="I1067">
        <v>8</v>
      </c>
      <c r="J1067" s="1">
        <v>655.11111111111109</v>
      </c>
      <c r="K1067" s="1">
        <f>Sales_Data[[#This Row],[Order Quantity]]*Sales_Data[[#This Row],[Unit Price]]</f>
        <v>5240.8888888888887</v>
      </c>
      <c r="L1067" s="1">
        <v>438.92444444444448</v>
      </c>
    </row>
    <row r="1068" spans="1:12">
      <c r="A1068" t="s">
        <v>1091</v>
      </c>
      <c r="B1068" s="2">
        <v>41148</v>
      </c>
      <c r="C1068">
        <v>5</v>
      </c>
      <c r="D1068" t="s">
        <v>4</v>
      </c>
      <c r="E1068" t="s">
        <v>8168</v>
      </c>
      <c r="F1068" t="s">
        <v>8027</v>
      </c>
      <c r="G1068">
        <v>13</v>
      </c>
      <c r="H1068">
        <v>2</v>
      </c>
      <c r="I1068">
        <v>4</v>
      </c>
      <c r="J1068" s="1">
        <v>201</v>
      </c>
      <c r="K1068" s="1">
        <f>Sales_Data[[#This Row],[Order Quantity]]*Sales_Data[[#This Row],[Unit Price]]</f>
        <v>804</v>
      </c>
      <c r="L1068" s="1">
        <v>134.66999999999999</v>
      </c>
    </row>
    <row r="1069" spans="1:12">
      <c r="A1069" t="s">
        <v>1092</v>
      </c>
      <c r="B1069" s="2">
        <v>41149</v>
      </c>
      <c r="C1069">
        <v>5</v>
      </c>
      <c r="D1069" t="s">
        <v>4</v>
      </c>
      <c r="E1069" t="s">
        <v>8168</v>
      </c>
      <c r="F1069" t="s">
        <v>8027</v>
      </c>
      <c r="G1069">
        <v>14</v>
      </c>
      <c r="H1069">
        <v>2</v>
      </c>
      <c r="I1069">
        <v>8</v>
      </c>
      <c r="J1069" s="1">
        <v>123.57777777777778</v>
      </c>
      <c r="K1069" s="1">
        <f>Sales_Data[[#This Row],[Order Quantity]]*Sales_Data[[#This Row],[Unit Price]]</f>
        <v>988.62222222222226</v>
      </c>
      <c r="L1069" s="1">
        <v>80.325555555555567</v>
      </c>
    </row>
    <row r="1070" spans="1:12">
      <c r="A1070" t="s">
        <v>1093</v>
      </c>
      <c r="B1070" s="2">
        <v>41149</v>
      </c>
      <c r="C1070">
        <v>11</v>
      </c>
      <c r="D1070" t="s">
        <v>3</v>
      </c>
      <c r="E1070" t="s">
        <v>8168</v>
      </c>
      <c r="F1070" t="s">
        <v>8026</v>
      </c>
      <c r="G1070">
        <v>30</v>
      </c>
      <c r="H1070">
        <v>5</v>
      </c>
      <c r="I1070">
        <v>7</v>
      </c>
      <c r="J1070" s="1">
        <v>282.88888888888891</v>
      </c>
      <c r="K1070" s="1">
        <f>Sales_Data[[#This Row],[Order Quantity]]*Sales_Data[[#This Row],[Unit Price]]</f>
        <v>1980.2222222222224</v>
      </c>
      <c r="L1070" s="1">
        <v>198.02222222222221</v>
      </c>
    </row>
    <row r="1071" spans="1:12">
      <c r="A1071" t="s">
        <v>1094</v>
      </c>
      <c r="B1071" s="2">
        <v>41150</v>
      </c>
      <c r="C1071">
        <v>13</v>
      </c>
      <c r="D1071" t="s">
        <v>4</v>
      </c>
      <c r="E1071" t="s">
        <v>8168</v>
      </c>
      <c r="F1071" t="s">
        <v>8026</v>
      </c>
      <c r="G1071">
        <v>36</v>
      </c>
      <c r="H1071">
        <v>5</v>
      </c>
      <c r="I1071">
        <v>6</v>
      </c>
      <c r="J1071" s="1">
        <v>126.55555555555556</v>
      </c>
      <c r="K1071" s="1">
        <f>Sales_Data[[#This Row],[Order Quantity]]*Sales_Data[[#This Row],[Unit Price]]</f>
        <v>759.33333333333337</v>
      </c>
      <c r="L1071" s="1">
        <v>86.057777777777787</v>
      </c>
    </row>
    <row r="1072" spans="1:12">
      <c r="A1072" t="s">
        <v>1095</v>
      </c>
      <c r="B1072" s="2">
        <v>41150</v>
      </c>
      <c r="C1072">
        <v>13</v>
      </c>
      <c r="D1072" t="s">
        <v>4</v>
      </c>
      <c r="E1072" t="s">
        <v>8168</v>
      </c>
      <c r="F1072" t="s">
        <v>8026</v>
      </c>
      <c r="G1072">
        <v>36</v>
      </c>
      <c r="H1072">
        <v>5</v>
      </c>
      <c r="I1072">
        <v>9</v>
      </c>
      <c r="J1072" s="1">
        <v>430.28888888888889</v>
      </c>
      <c r="K1072" s="1">
        <f>Sales_Data[[#This Row],[Order Quantity]]*Sales_Data[[#This Row],[Unit Price]]</f>
        <v>3872.6</v>
      </c>
      <c r="L1072" s="1">
        <v>262.47622222222225</v>
      </c>
    </row>
    <row r="1073" spans="1:12">
      <c r="A1073" t="s">
        <v>1096</v>
      </c>
      <c r="B1073" s="2">
        <v>41150</v>
      </c>
      <c r="C1073">
        <v>3</v>
      </c>
      <c r="D1073" t="s">
        <v>4</v>
      </c>
      <c r="E1073" t="s">
        <v>8168</v>
      </c>
      <c r="F1073" t="s">
        <v>8027</v>
      </c>
      <c r="G1073">
        <v>6</v>
      </c>
      <c r="H1073">
        <v>1</v>
      </c>
      <c r="I1073">
        <v>2</v>
      </c>
      <c r="J1073" s="1">
        <v>147.4</v>
      </c>
      <c r="K1073" s="1">
        <f>Sales_Data[[#This Row],[Order Quantity]]*Sales_Data[[#This Row],[Unit Price]]</f>
        <v>294.8</v>
      </c>
      <c r="L1073" s="1">
        <v>89.914000000000016</v>
      </c>
    </row>
    <row r="1074" spans="1:12">
      <c r="A1074" t="s">
        <v>1097</v>
      </c>
      <c r="B1074" s="2">
        <v>41150</v>
      </c>
      <c r="C1074">
        <v>19</v>
      </c>
      <c r="D1074" t="s">
        <v>4</v>
      </c>
      <c r="E1074" t="s">
        <v>8168</v>
      </c>
      <c r="F1074" t="s">
        <v>8028</v>
      </c>
      <c r="G1074">
        <v>55</v>
      </c>
      <c r="H1074">
        <v>8</v>
      </c>
      <c r="I1074">
        <v>3</v>
      </c>
      <c r="J1074" s="1">
        <v>280.65555555555557</v>
      </c>
      <c r="K1074" s="1">
        <f>Sales_Data[[#This Row],[Order Quantity]]*Sales_Data[[#This Row],[Unit Price]]</f>
        <v>841.9666666666667</v>
      </c>
      <c r="L1074" s="1">
        <v>199.26544444444443</v>
      </c>
    </row>
    <row r="1075" spans="1:12">
      <c r="A1075" t="s">
        <v>1098</v>
      </c>
      <c r="B1075" s="2">
        <v>41150</v>
      </c>
      <c r="C1075">
        <v>8</v>
      </c>
      <c r="D1075" t="s">
        <v>4</v>
      </c>
      <c r="E1075" t="s">
        <v>8168</v>
      </c>
      <c r="F1075" t="s">
        <v>8027</v>
      </c>
      <c r="G1075">
        <v>23</v>
      </c>
      <c r="H1075">
        <v>4</v>
      </c>
      <c r="I1075">
        <v>2</v>
      </c>
      <c r="J1075" s="1">
        <v>102.73333333333333</v>
      </c>
      <c r="K1075" s="1">
        <f>Sales_Data[[#This Row],[Order Quantity]]*Sales_Data[[#This Row],[Unit Price]]</f>
        <v>205.46666666666667</v>
      </c>
      <c r="L1075" s="1">
        <v>62.667333333333332</v>
      </c>
    </row>
    <row r="1076" spans="1:12">
      <c r="A1076" t="s">
        <v>1099</v>
      </c>
      <c r="B1076" s="2">
        <v>41151</v>
      </c>
      <c r="C1076">
        <v>7</v>
      </c>
      <c r="D1076" t="s">
        <v>4</v>
      </c>
      <c r="E1076" t="s">
        <v>8168</v>
      </c>
      <c r="F1076" t="s">
        <v>8027</v>
      </c>
      <c r="G1076">
        <v>21</v>
      </c>
      <c r="H1076">
        <v>3</v>
      </c>
      <c r="I1076">
        <v>3</v>
      </c>
      <c r="J1076" s="1">
        <v>29.033333333333335</v>
      </c>
      <c r="K1076" s="1">
        <f>Sales_Data[[#This Row],[Order Quantity]]*Sales_Data[[#This Row],[Unit Price]]</f>
        <v>87.100000000000009</v>
      </c>
      <c r="L1076" s="1">
        <v>16.25866666666667</v>
      </c>
    </row>
    <row r="1077" spans="1:12">
      <c r="A1077" t="s">
        <v>1100</v>
      </c>
      <c r="B1077" s="2">
        <v>41151</v>
      </c>
      <c r="C1077">
        <v>1</v>
      </c>
      <c r="D1077" t="s">
        <v>2</v>
      </c>
      <c r="E1077" t="s">
        <v>8168</v>
      </c>
      <c r="F1077" t="s">
        <v>8027</v>
      </c>
      <c r="G1077">
        <v>3</v>
      </c>
      <c r="H1077">
        <v>1</v>
      </c>
      <c r="I1077">
        <v>3</v>
      </c>
      <c r="J1077" s="1">
        <v>26.055555555555557</v>
      </c>
      <c r="K1077" s="1">
        <f>Sales_Data[[#This Row],[Order Quantity]]*Sales_Data[[#This Row],[Unit Price]]</f>
        <v>78.166666666666671</v>
      </c>
      <c r="L1077" s="1">
        <v>17.978333333333332</v>
      </c>
    </row>
    <row r="1078" spans="1:12">
      <c r="A1078" t="s">
        <v>1101</v>
      </c>
      <c r="B1078" s="2">
        <v>41151</v>
      </c>
      <c r="C1078">
        <v>18</v>
      </c>
      <c r="D1078" t="s">
        <v>2</v>
      </c>
      <c r="E1078" t="s">
        <v>8168</v>
      </c>
      <c r="F1078" t="s">
        <v>8025</v>
      </c>
      <c r="G1078">
        <v>52</v>
      </c>
      <c r="H1078">
        <v>8</v>
      </c>
      <c r="I1078">
        <v>5</v>
      </c>
      <c r="J1078" s="1">
        <v>641.71111111111122</v>
      </c>
      <c r="K1078" s="1">
        <f>Sales_Data[[#This Row],[Order Quantity]]*Sales_Data[[#This Row],[Unit Price]]</f>
        <v>3208.5555555555561</v>
      </c>
      <c r="L1078" s="1">
        <v>474.86622222222223</v>
      </c>
    </row>
    <row r="1079" spans="1:12">
      <c r="A1079" t="s">
        <v>1102</v>
      </c>
      <c r="B1079" s="2">
        <v>41151</v>
      </c>
      <c r="C1079">
        <v>10</v>
      </c>
      <c r="D1079" t="s">
        <v>2</v>
      </c>
      <c r="E1079" t="s">
        <v>8168</v>
      </c>
      <c r="F1079" t="s">
        <v>8026</v>
      </c>
      <c r="G1079">
        <v>29</v>
      </c>
      <c r="H1079">
        <v>4</v>
      </c>
      <c r="I1079">
        <v>8</v>
      </c>
      <c r="J1079" s="1">
        <v>428.05555555555554</v>
      </c>
      <c r="K1079" s="1">
        <f>Sales_Data[[#This Row],[Order Quantity]]*Sales_Data[[#This Row],[Unit Price]]</f>
        <v>3424.4444444444443</v>
      </c>
      <c r="L1079" s="1">
        <v>312.48055555555555</v>
      </c>
    </row>
    <row r="1080" spans="1:12">
      <c r="A1080" t="s">
        <v>1103</v>
      </c>
      <c r="B1080" s="2">
        <v>41151</v>
      </c>
      <c r="C1080">
        <v>9</v>
      </c>
      <c r="D1080" t="s">
        <v>2</v>
      </c>
      <c r="E1080" t="s">
        <v>8168</v>
      </c>
      <c r="F1080" t="s">
        <v>8027</v>
      </c>
      <c r="G1080">
        <v>24</v>
      </c>
      <c r="H1080">
        <v>4</v>
      </c>
      <c r="I1080">
        <v>6</v>
      </c>
      <c r="J1080" s="1">
        <v>116.13333333333334</v>
      </c>
      <c r="K1080" s="1">
        <f>Sales_Data[[#This Row],[Order Quantity]]*Sales_Data[[#This Row],[Unit Price]]</f>
        <v>696.80000000000007</v>
      </c>
      <c r="L1080" s="1">
        <v>65.034666666666681</v>
      </c>
    </row>
    <row r="1081" spans="1:12">
      <c r="A1081" t="s">
        <v>1104</v>
      </c>
      <c r="B1081" s="2">
        <v>41152</v>
      </c>
      <c r="C1081">
        <v>19</v>
      </c>
      <c r="D1081" t="s">
        <v>3</v>
      </c>
      <c r="E1081" t="s">
        <v>8168</v>
      </c>
      <c r="F1081" t="s">
        <v>8028</v>
      </c>
      <c r="G1081">
        <v>55</v>
      </c>
      <c r="H1081">
        <v>8</v>
      </c>
      <c r="I1081">
        <v>9</v>
      </c>
      <c r="J1081" s="1">
        <v>96.033333333333346</v>
      </c>
      <c r="K1081" s="1">
        <f>Sales_Data[[#This Row],[Order Quantity]]*Sales_Data[[#This Row],[Unit Price]]</f>
        <v>864.30000000000007</v>
      </c>
      <c r="L1081" s="1">
        <v>59.540666666666667</v>
      </c>
    </row>
    <row r="1082" spans="1:12">
      <c r="A1082" t="s">
        <v>1105</v>
      </c>
      <c r="B1082" s="2">
        <v>41152</v>
      </c>
      <c r="C1082">
        <v>6</v>
      </c>
      <c r="D1082" t="s">
        <v>2</v>
      </c>
      <c r="E1082" t="s">
        <v>8168</v>
      </c>
      <c r="F1082" t="s">
        <v>8027</v>
      </c>
      <c r="G1082">
        <v>15</v>
      </c>
      <c r="H1082">
        <v>3</v>
      </c>
      <c r="I1082">
        <v>2</v>
      </c>
      <c r="J1082" s="1">
        <v>284.37777777777779</v>
      </c>
      <c r="K1082" s="1">
        <f>Sales_Data[[#This Row],[Order Quantity]]*Sales_Data[[#This Row],[Unit Price]]</f>
        <v>568.75555555555559</v>
      </c>
      <c r="L1082" s="1">
        <v>236.03355555555558</v>
      </c>
    </row>
    <row r="1083" spans="1:12">
      <c r="A1083" t="s">
        <v>1106</v>
      </c>
      <c r="B1083" s="2">
        <v>41152</v>
      </c>
      <c r="C1083">
        <v>12</v>
      </c>
      <c r="D1083" t="s">
        <v>4</v>
      </c>
      <c r="E1083" t="s">
        <v>8168</v>
      </c>
      <c r="F1083" t="s">
        <v>8026</v>
      </c>
      <c r="G1083">
        <v>33</v>
      </c>
      <c r="H1083">
        <v>5</v>
      </c>
      <c r="I1083">
        <v>4</v>
      </c>
      <c r="J1083" s="1">
        <v>213.65555555555557</v>
      </c>
      <c r="K1083" s="1">
        <f>Sales_Data[[#This Row],[Order Quantity]]*Sales_Data[[#This Row],[Unit Price]]</f>
        <v>854.62222222222226</v>
      </c>
      <c r="L1083" s="1">
        <v>111.1008888888889</v>
      </c>
    </row>
    <row r="1084" spans="1:12">
      <c r="A1084" t="s">
        <v>1107</v>
      </c>
      <c r="B1084" s="2">
        <v>41152</v>
      </c>
      <c r="C1084">
        <v>1</v>
      </c>
      <c r="D1084" t="s">
        <v>2</v>
      </c>
      <c r="E1084" t="s">
        <v>8168</v>
      </c>
      <c r="F1084" t="s">
        <v>8027</v>
      </c>
      <c r="G1084">
        <v>3</v>
      </c>
      <c r="H1084">
        <v>1</v>
      </c>
      <c r="I1084">
        <v>1</v>
      </c>
      <c r="J1084" s="1">
        <v>442.20000000000005</v>
      </c>
      <c r="K1084" s="1">
        <f>Sales_Data[[#This Row],[Order Quantity]]*Sales_Data[[#This Row],[Unit Price]]</f>
        <v>442.20000000000005</v>
      </c>
      <c r="L1084" s="1">
        <v>318.38400000000001</v>
      </c>
    </row>
    <row r="1085" spans="1:12">
      <c r="A1085" t="s">
        <v>1108</v>
      </c>
      <c r="B1085" s="2">
        <v>41152</v>
      </c>
      <c r="C1085">
        <v>17</v>
      </c>
      <c r="D1085" t="s">
        <v>4</v>
      </c>
      <c r="E1085" t="s">
        <v>8168</v>
      </c>
      <c r="F1085" t="s">
        <v>8025</v>
      </c>
      <c r="G1085">
        <v>48</v>
      </c>
      <c r="H1085">
        <v>7</v>
      </c>
      <c r="I1085">
        <v>5</v>
      </c>
      <c r="J1085" s="1">
        <v>101.98888888888888</v>
      </c>
      <c r="K1085" s="1">
        <f>Sales_Data[[#This Row],[Order Quantity]]*Sales_Data[[#This Row],[Unit Price]]</f>
        <v>509.9444444444444</v>
      </c>
      <c r="L1085" s="1">
        <v>78.531444444444446</v>
      </c>
    </row>
    <row r="1086" spans="1:12">
      <c r="A1086" t="s">
        <v>1109</v>
      </c>
      <c r="B1086" s="2">
        <v>41153</v>
      </c>
      <c r="C1086">
        <v>10</v>
      </c>
      <c r="D1086" t="s">
        <v>3</v>
      </c>
      <c r="E1086" t="s">
        <v>8168</v>
      </c>
      <c r="F1086" t="s">
        <v>8026</v>
      </c>
      <c r="G1086">
        <v>28</v>
      </c>
      <c r="H1086">
        <v>4</v>
      </c>
      <c r="I1086">
        <v>8</v>
      </c>
      <c r="J1086" s="1">
        <v>407.95555555555552</v>
      </c>
      <c r="K1086" s="1">
        <f>Sales_Data[[#This Row],[Order Quantity]]*Sales_Data[[#This Row],[Unit Price]]</f>
        <v>3263.6444444444442</v>
      </c>
      <c r="L1086" s="1">
        <v>183.58</v>
      </c>
    </row>
    <row r="1087" spans="1:12">
      <c r="A1087" t="s">
        <v>1110</v>
      </c>
      <c r="B1087" s="2">
        <v>41153</v>
      </c>
      <c r="C1087">
        <v>11</v>
      </c>
      <c r="D1087" t="s">
        <v>3</v>
      </c>
      <c r="E1087" t="s">
        <v>8168</v>
      </c>
      <c r="F1087" t="s">
        <v>8026</v>
      </c>
      <c r="G1087">
        <v>32</v>
      </c>
      <c r="H1087">
        <v>5</v>
      </c>
      <c r="I1087">
        <v>1</v>
      </c>
      <c r="J1087" s="1">
        <v>113.15555555555555</v>
      </c>
      <c r="K1087" s="1">
        <f>Sales_Data[[#This Row],[Order Quantity]]*Sales_Data[[#This Row],[Unit Price]]</f>
        <v>113.15555555555555</v>
      </c>
      <c r="L1087" s="1">
        <v>72.419555555555547</v>
      </c>
    </row>
    <row r="1088" spans="1:12">
      <c r="A1088" t="s">
        <v>1111</v>
      </c>
      <c r="B1088" s="2">
        <v>41153</v>
      </c>
      <c r="C1088">
        <v>8</v>
      </c>
      <c r="D1088" t="s">
        <v>2</v>
      </c>
      <c r="E1088" t="s">
        <v>8168</v>
      </c>
      <c r="F1088" t="s">
        <v>8027</v>
      </c>
      <c r="G1088">
        <v>22</v>
      </c>
      <c r="H1088">
        <v>4</v>
      </c>
      <c r="I1088">
        <v>3</v>
      </c>
      <c r="J1088" s="1">
        <v>116.87777777777779</v>
      </c>
      <c r="K1088" s="1">
        <f>Sales_Data[[#This Row],[Order Quantity]]*Sales_Data[[#This Row],[Unit Price]]</f>
        <v>350.63333333333338</v>
      </c>
      <c r="L1088" s="1">
        <v>92.333444444444453</v>
      </c>
    </row>
    <row r="1089" spans="1:12">
      <c r="A1089" t="s">
        <v>1112</v>
      </c>
      <c r="B1089" s="2">
        <v>41153</v>
      </c>
      <c r="C1089">
        <v>3</v>
      </c>
      <c r="D1089" t="s">
        <v>4</v>
      </c>
      <c r="E1089" t="s">
        <v>8168</v>
      </c>
      <c r="F1089" t="s">
        <v>8027</v>
      </c>
      <c r="G1089">
        <v>9</v>
      </c>
      <c r="H1089">
        <v>2</v>
      </c>
      <c r="I1089">
        <v>9</v>
      </c>
      <c r="J1089" s="1">
        <v>113.90000000000002</v>
      </c>
      <c r="K1089" s="1">
        <f>Sales_Data[[#This Row],[Order Quantity]]*Sales_Data[[#This Row],[Unit Price]]</f>
        <v>1025.1000000000001</v>
      </c>
      <c r="L1089" s="1">
        <v>87.703000000000017</v>
      </c>
    </row>
    <row r="1090" spans="1:12">
      <c r="A1090" t="s">
        <v>1113</v>
      </c>
      <c r="B1090" s="2">
        <v>41154</v>
      </c>
      <c r="C1090">
        <v>15</v>
      </c>
      <c r="D1090" t="s">
        <v>4</v>
      </c>
      <c r="E1090" t="s">
        <v>8168</v>
      </c>
      <c r="F1090" t="s">
        <v>8025</v>
      </c>
      <c r="G1090">
        <v>43</v>
      </c>
      <c r="H1090">
        <v>6</v>
      </c>
      <c r="I1090">
        <v>4</v>
      </c>
      <c r="J1090" s="1">
        <v>21.588888888888889</v>
      </c>
      <c r="K1090" s="1">
        <f>Sales_Data[[#This Row],[Order Quantity]]*Sales_Data[[#This Row],[Unit Price]]</f>
        <v>86.355555555555554</v>
      </c>
      <c r="L1090" s="1">
        <v>9.2832222222222232</v>
      </c>
    </row>
    <row r="1091" spans="1:12">
      <c r="A1091" t="s">
        <v>1114</v>
      </c>
      <c r="B1091" s="2">
        <v>41154</v>
      </c>
      <c r="C1091">
        <v>5</v>
      </c>
      <c r="D1091" t="s">
        <v>3</v>
      </c>
      <c r="E1091" t="s">
        <v>8168</v>
      </c>
      <c r="F1091" t="s">
        <v>8027</v>
      </c>
      <c r="G1091">
        <v>13</v>
      </c>
      <c r="H1091">
        <v>2</v>
      </c>
      <c r="I1091">
        <v>4</v>
      </c>
      <c r="J1091" s="1">
        <v>443.68888888888893</v>
      </c>
      <c r="K1091" s="1">
        <f>Sales_Data[[#This Row],[Order Quantity]]*Sales_Data[[#This Row],[Unit Price]]</f>
        <v>1774.7555555555557</v>
      </c>
      <c r="L1091" s="1">
        <v>204.09688888888891</v>
      </c>
    </row>
    <row r="1092" spans="1:12">
      <c r="A1092" t="s">
        <v>1115</v>
      </c>
      <c r="B1092" s="2">
        <v>41154</v>
      </c>
      <c r="C1092">
        <v>5</v>
      </c>
      <c r="D1092" t="s">
        <v>2</v>
      </c>
      <c r="E1092" t="s">
        <v>8168</v>
      </c>
      <c r="F1092" t="s">
        <v>8027</v>
      </c>
      <c r="G1092">
        <v>13</v>
      </c>
      <c r="H1092">
        <v>2</v>
      </c>
      <c r="I1092">
        <v>3</v>
      </c>
      <c r="J1092" s="1">
        <v>618.63333333333333</v>
      </c>
      <c r="K1092" s="1">
        <f>Sales_Data[[#This Row],[Order Quantity]]*Sales_Data[[#This Row],[Unit Price]]</f>
        <v>1855.9</v>
      </c>
      <c r="L1092" s="1">
        <v>463.97499999999997</v>
      </c>
    </row>
    <row r="1093" spans="1:12">
      <c r="A1093" t="s">
        <v>1116</v>
      </c>
      <c r="B1093" s="2">
        <v>41154</v>
      </c>
      <c r="C1093">
        <v>7</v>
      </c>
      <c r="D1093" t="s">
        <v>2</v>
      </c>
      <c r="E1093" t="s">
        <v>8168</v>
      </c>
      <c r="F1093" t="s">
        <v>8027</v>
      </c>
      <c r="G1093">
        <v>19</v>
      </c>
      <c r="H1093">
        <v>3</v>
      </c>
      <c r="I1093">
        <v>4</v>
      </c>
      <c r="J1093" s="1">
        <v>118.36666666666666</v>
      </c>
      <c r="K1093" s="1">
        <f>Sales_Data[[#This Row],[Order Quantity]]*Sales_Data[[#This Row],[Unit Price]]</f>
        <v>473.46666666666664</v>
      </c>
      <c r="L1093" s="1">
        <v>55.632333333333328</v>
      </c>
    </row>
    <row r="1094" spans="1:12">
      <c r="A1094" t="s">
        <v>1117</v>
      </c>
      <c r="B1094" s="2">
        <v>41154</v>
      </c>
      <c r="C1094">
        <v>9</v>
      </c>
      <c r="D1094" t="s">
        <v>4</v>
      </c>
      <c r="E1094" t="s">
        <v>8168</v>
      </c>
      <c r="F1094" t="s">
        <v>8027</v>
      </c>
      <c r="G1094">
        <v>25</v>
      </c>
      <c r="H1094">
        <v>4</v>
      </c>
      <c r="I1094">
        <v>7</v>
      </c>
      <c r="J1094" s="1">
        <v>119.11111111111111</v>
      </c>
      <c r="K1094" s="1">
        <f>Sales_Data[[#This Row],[Order Quantity]]*Sales_Data[[#This Row],[Unit Price]]</f>
        <v>833.77777777777783</v>
      </c>
      <c r="L1094" s="1">
        <v>101.24444444444444</v>
      </c>
    </row>
    <row r="1095" spans="1:12">
      <c r="A1095" t="s">
        <v>1118</v>
      </c>
      <c r="B1095" s="2">
        <v>41154</v>
      </c>
      <c r="C1095">
        <v>15</v>
      </c>
      <c r="D1095" t="s">
        <v>4</v>
      </c>
      <c r="E1095" t="s">
        <v>8168</v>
      </c>
      <c r="F1095" t="s">
        <v>8025</v>
      </c>
      <c r="G1095">
        <v>43</v>
      </c>
      <c r="H1095">
        <v>6</v>
      </c>
      <c r="I1095">
        <v>4</v>
      </c>
      <c r="J1095" s="1">
        <v>23.822222222222223</v>
      </c>
      <c r="K1095" s="1">
        <f>Sales_Data[[#This Row],[Order Quantity]]*Sales_Data[[#This Row],[Unit Price]]</f>
        <v>95.288888888888891</v>
      </c>
      <c r="L1095" s="1">
        <v>17.152000000000001</v>
      </c>
    </row>
    <row r="1096" spans="1:12">
      <c r="A1096" t="s">
        <v>1119</v>
      </c>
      <c r="B1096" s="2">
        <v>41156</v>
      </c>
      <c r="C1096">
        <v>3</v>
      </c>
      <c r="D1096" t="s">
        <v>4</v>
      </c>
      <c r="E1096" t="s">
        <v>8168</v>
      </c>
      <c r="F1096" t="s">
        <v>8027</v>
      </c>
      <c r="G1096">
        <v>7</v>
      </c>
      <c r="H1096">
        <v>1</v>
      </c>
      <c r="I1096">
        <v>9</v>
      </c>
      <c r="J1096" s="1">
        <v>568.01111111111118</v>
      </c>
      <c r="K1096" s="1">
        <f>Sales_Data[[#This Row],[Order Quantity]]*Sales_Data[[#This Row],[Unit Price]]</f>
        <v>5112.1000000000004</v>
      </c>
      <c r="L1096" s="1">
        <v>323.76633333333331</v>
      </c>
    </row>
    <row r="1097" spans="1:12">
      <c r="A1097" t="s">
        <v>1120</v>
      </c>
      <c r="B1097" s="2">
        <v>41156</v>
      </c>
      <c r="C1097">
        <v>9</v>
      </c>
      <c r="D1097" t="s">
        <v>3</v>
      </c>
      <c r="E1097" t="s">
        <v>8168</v>
      </c>
      <c r="F1097" t="s">
        <v>8027</v>
      </c>
      <c r="G1097">
        <v>26</v>
      </c>
      <c r="H1097">
        <v>4</v>
      </c>
      <c r="I1097">
        <v>1</v>
      </c>
      <c r="J1097" s="1">
        <v>100.5</v>
      </c>
      <c r="K1097" s="1">
        <f>Sales_Data[[#This Row],[Order Quantity]]*Sales_Data[[#This Row],[Unit Price]]</f>
        <v>100.5</v>
      </c>
      <c r="L1097" s="1">
        <v>68.34</v>
      </c>
    </row>
    <row r="1098" spans="1:12">
      <c r="A1098" t="s">
        <v>1121</v>
      </c>
      <c r="B1098" s="2">
        <v>41156</v>
      </c>
      <c r="C1098">
        <v>17</v>
      </c>
      <c r="D1098" t="s">
        <v>3</v>
      </c>
      <c r="E1098" t="s">
        <v>8168</v>
      </c>
      <c r="F1098" t="s">
        <v>8025</v>
      </c>
      <c r="G1098">
        <v>48</v>
      </c>
      <c r="H1098">
        <v>7</v>
      </c>
      <c r="I1098">
        <v>1</v>
      </c>
      <c r="J1098" s="1">
        <v>258.32222222222225</v>
      </c>
      <c r="K1098" s="1">
        <f>Sales_Data[[#This Row],[Order Quantity]]*Sales_Data[[#This Row],[Unit Price]]</f>
        <v>258.32222222222225</v>
      </c>
      <c r="L1098" s="1">
        <v>216.99066666666667</v>
      </c>
    </row>
    <row r="1099" spans="1:12">
      <c r="A1099" t="s">
        <v>1122</v>
      </c>
      <c r="B1099" s="2">
        <v>41156</v>
      </c>
      <c r="C1099">
        <v>12</v>
      </c>
      <c r="D1099" t="s">
        <v>4</v>
      </c>
      <c r="E1099" t="s">
        <v>8168</v>
      </c>
      <c r="F1099" t="s">
        <v>8026</v>
      </c>
      <c r="G1099">
        <v>34</v>
      </c>
      <c r="H1099">
        <v>5</v>
      </c>
      <c r="I1099">
        <v>6</v>
      </c>
      <c r="J1099" s="1">
        <v>443.68888888888893</v>
      </c>
      <c r="K1099" s="1">
        <f>Sales_Data[[#This Row],[Order Quantity]]*Sales_Data[[#This Row],[Unit Price]]</f>
        <v>2662.1333333333337</v>
      </c>
      <c r="L1099" s="1">
        <v>368.26177777777781</v>
      </c>
    </row>
    <row r="1100" spans="1:12">
      <c r="A1100" t="s">
        <v>1123</v>
      </c>
      <c r="B1100" s="2">
        <v>41156</v>
      </c>
      <c r="C1100">
        <v>16</v>
      </c>
      <c r="D1100" t="s">
        <v>4</v>
      </c>
      <c r="E1100" t="s">
        <v>8168</v>
      </c>
      <c r="F1100" t="s">
        <v>8025</v>
      </c>
      <c r="G1100">
        <v>45</v>
      </c>
      <c r="H1100">
        <v>7</v>
      </c>
      <c r="I1100">
        <v>5</v>
      </c>
      <c r="J1100" s="1">
        <v>113.90000000000002</v>
      </c>
      <c r="K1100" s="1">
        <f>Sales_Data[[#This Row],[Order Quantity]]*Sales_Data[[#This Row],[Unit Price]]</f>
        <v>569.50000000000011</v>
      </c>
      <c r="L1100" s="1">
        <v>66.061999999999998</v>
      </c>
    </row>
    <row r="1101" spans="1:12">
      <c r="A1101" t="s">
        <v>1124</v>
      </c>
      <c r="B1101" s="2">
        <v>41156</v>
      </c>
      <c r="C1101">
        <v>6</v>
      </c>
      <c r="D1101" t="s">
        <v>4</v>
      </c>
      <c r="E1101" t="s">
        <v>8168</v>
      </c>
      <c r="F1101" t="s">
        <v>8027</v>
      </c>
      <c r="G1101">
        <v>18</v>
      </c>
      <c r="H1101">
        <v>3</v>
      </c>
      <c r="I1101">
        <v>9</v>
      </c>
      <c r="J1101" s="1">
        <v>145.16666666666666</v>
      </c>
      <c r="K1101" s="1">
        <f>Sales_Data[[#This Row],[Order Quantity]]*Sales_Data[[#This Row],[Unit Price]]</f>
        <v>1306.5</v>
      </c>
      <c r="L1101" s="1">
        <v>98.713333333333338</v>
      </c>
    </row>
    <row r="1102" spans="1:12">
      <c r="A1102" t="s">
        <v>1125</v>
      </c>
      <c r="B1102" s="2">
        <v>41157</v>
      </c>
      <c r="C1102">
        <v>2</v>
      </c>
      <c r="D1102" t="s">
        <v>4</v>
      </c>
      <c r="E1102" t="s">
        <v>8168</v>
      </c>
      <c r="F1102" t="s">
        <v>8027</v>
      </c>
      <c r="G1102">
        <v>5</v>
      </c>
      <c r="H1102">
        <v>1</v>
      </c>
      <c r="I1102">
        <v>8</v>
      </c>
      <c r="J1102" s="1">
        <v>28.288888888888888</v>
      </c>
      <c r="K1102" s="1">
        <f>Sales_Data[[#This Row],[Order Quantity]]*Sales_Data[[#This Row],[Unit Price]]</f>
        <v>226.3111111111111</v>
      </c>
      <c r="L1102" s="1">
        <v>11.315555555555555</v>
      </c>
    </row>
    <row r="1103" spans="1:12">
      <c r="A1103" t="s">
        <v>1126</v>
      </c>
      <c r="B1103" s="2">
        <v>41157</v>
      </c>
      <c r="C1103">
        <v>13</v>
      </c>
      <c r="D1103" t="s">
        <v>2</v>
      </c>
      <c r="E1103" t="s">
        <v>8168</v>
      </c>
      <c r="F1103" t="s">
        <v>8026</v>
      </c>
      <c r="G1103">
        <v>37</v>
      </c>
      <c r="H1103">
        <v>5</v>
      </c>
      <c r="I1103">
        <v>4</v>
      </c>
      <c r="J1103" s="1">
        <v>210.67777777777781</v>
      </c>
      <c r="K1103" s="1">
        <f>Sales_Data[[#This Row],[Order Quantity]]*Sales_Data[[#This Row],[Unit Price]]</f>
        <v>842.71111111111122</v>
      </c>
      <c r="L1103" s="1">
        <v>174.86255555555556</v>
      </c>
    </row>
    <row r="1104" spans="1:12">
      <c r="A1104" t="s">
        <v>1127</v>
      </c>
      <c r="B1104" s="2">
        <v>41157</v>
      </c>
      <c r="C1104">
        <v>11</v>
      </c>
      <c r="D1104" t="s">
        <v>2</v>
      </c>
      <c r="E1104" t="s">
        <v>8168</v>
      </c>
      <c r="F1104" t="s">
        <v>8026</v>
      </c>
      <c r="G1104">
        <v>30</v>
      </c>
      <c r="H1104">
        <v>5</v>
      </c>
      <c r="I1104">
        <v>2</v>
      </c>
      <c r="J1104" s="1">
        <v>117.62222222222223</v>
      </c>
      <c r="K1104" s="1">
        <f>Sales_Data[[#This Row],[Order Quantity]]*Sales_Data[[#This Row],[Unit Price]]</f>
        <v>235.24444444444447</v>
      </c>
      <c r="L1104" s="1">
        <v>63.516000000000012</v>
      </c>
    </row>
    <row r="1105" spans="1:12">
      <c r="A1105" t="s">
        <v>1128</v>
      </c>
      <c r="B1105" s="2">
        <v>41157</v>
      </c>
      <c r="C1105">
        <v>14</v>
      </c>
      <c r="D1105" t="s">
        <v>4</v>
      </c>
      <c r="E1105" t="s">
        <v>8168</v>
      </c>
      <c r="F1105" t="s">
        <v>8026</v>
      </c>
      <c r="G1105">
        <v>40</v>
      </c>
      <c r="H1105">
        <v>6</v>
      </c>
      <c r="I1105">
        <v>3</v>
      </c>
      <c r="J1105" s="1">
        <v>446.66666666666669</v>
      </c>
      <c r="K1105" s="1">
        <f>Sales_Data[[#This Row],[Order Quantity]]*Sales_Data[[#This Row],[Unit Price]]</f>
        <v>1340</v>
      </c>
      <c r="L1105" s="1">
        <v>236.73333333333332</v>
      </c>
    </row>
    <row r="1106" spans="1:12">
      <c r="A1106" t="s">
        <v>1129</v>
      </c>
      <c r="B1106" s="2">
        <v>41157</v>
      </c>
      <c r="C1106">
        <v>8</v>
      </c>
      <c r="D1106" t="s">
        <v>4</v>
      </c>
      <c r="E1106" t="s">
        <v>8168</v>
      </c>
      <c r="F1106" t="s">
        <v>8027</v>
      </c>
      <c r="G1106">
        <v>21</v>
      </c>
      <c r="H1106">
        <v>3</v>
      </c>
      <c r="I1106">
        <v>7</v>
      </c>
      <c r="J1106" s="1">
        <v>222.58888888888887</v>
      </c>
      <c r="K1106" s="1">
        <f>Sales_Data[[#This Row],[Order Quantity]]*Sales_Data[[#This Row],[Unit Price]]</f>
        <v>1558.122222222222</v>
      </c>
      <c r="L1106" s="1">
        <v>95.713222222222214</v>
      </c>
    </row>
    <row r="1107" spans="1:12">
      <c r="A1107" t="s">
        <v>1130</v>
      </c>
      <c r="B1107" s="2">
        <v>41157</v>
      </c>
      <c r="C1107">
        <v>13</v>
      </c>
      <c r="D1107" t="s">
        <v>4</v>
      </c>
      <c r="E1107" t="s">
        <v>8168</v>
      </c>
      <c r="F1107" t="s">
        <v>8026</v>
      </c>
      <c r="G1107">
        <v>37</v>
      </c>
      <c r="H1107">
        <v>6</v>
      </c>
      <c r="I1107">
        <v>1</v>
      </c>
      <c r="J1107" s="1">
        <v>573.9666666666667</v>
      </c>
      <c r="K1107" s="1">
        <f>Sales_Data[[#This Row],[Order Quantity]]*Sales_Data[[#This Row],[Unit Price]]</f>
        <v>573.9666666666667</v>
      </c>
      <c r="L1107" s="1">
        <v>447.69400000000002</v>
      </c>
    </row>
    <row r="1108" spans="1:12">
      <c r="A1108" t="s">
        <v>1131</v>
      </c>
      <c r="B1108" s="2">
        <v>41157</v>
      </c>
      <c r="C1108">
        <v>4</v>
      </c>
      <c r="D1108" t="s">
        <v>4</v>
      </c>
      <c r="E1108" t="s">
        <v>8168</v>
      </c>
      <c r="F1108" t="s">
        <v>8027</v>
      </c>
      <c r="G1108">
        <v>10</v>
      </c>
      <c r="H1108">
        <v>2</v>
      </c>
      <c r="I1108">
        <v>8</v>
      </c>
      <c r="J1108" s="1">
        <v>571.73333333333335</v>
      </c>
      <c r="K1108" s="1">
        <f>Sales_Data[[#This Row],[Order Quantity]]*Sales_Data[[#This Row],[Unit Price]]</f>
        <v>4573.8666666666668</v>
      </c>
      <c r="L1108" s="1">
        <v>400.21333333333337</v>
      </c>
    </row>
    <row r="1109" spans="1:12">
      <c r="A1109" t="s">
        <v>1132</v>
      </c>
      <c r="B1109" s="2">
        <v>41158</v>
      </c>
      <c r="C1109">
        <v>19</v>
      </c>
      <c r="D1109" t="s">
        <v>2</v>
      </c>
      <c r="E1109" t="s">
        <v>8168</v>
      </c>
      <c r="F1109" t="s">
        <v>8028</v>
      </c>
      <c r="G1109">
        <v>53</v>
      </c>
      <c r="H1109">
        <v>8</v>
      </c>
      <c r="I1109">
        <v>3</v>
      </c>
      <c r="J1109" s="1">
        <v>215.14444444444445</v>
      </c>
      <c r="K1109" s="1">
        <f>Sales_Data[[#This Row],[Order Quantity]]*Sales_Data[[#This Row],[Unit Price]]</f>
        <v>645.43333333333339</v>
      </c>
      <c r="L1109" s="1">
        <v>141.99533333333335</v>
      </c>
    </row>
    <row r="1110" spans="1:12">
      <c r="A1110" t="s">
        <v>1133</v>
      </c>
      <c r="B1110" s="2">
        <v>41158</v>
      </c>
      <c r="C1110">
        <v>8</v>
      </c>
      <c r="D1110" t="s">
        <v>4</v>
      </c>
      <c r="E1110" t="s">
        <v>8168</v>
      </c>
      <c r="F1110" t="s">
        <v>8027</v>
      </c>
      <c r="G1110">
        <v>22</v>
      </c>
      <c r="H1110">
        <v>3</v>
      </c>
      <c r="I1110">
        <v>9</v>
      </c>
      <c r="J1110" s="1">
        <v>19.355555555555558</v>
      </c>
      <c r="K1110" s="1">
        <f>Sales_Data[[#This Row],[Order Quantity]]*Sales_Data[[#This Row],[Unit Price]]</f>
        <v>174.20000000000002</v>
      </c>
      <c r="L1110" s="1">
        <v>12.774666666666668</v>
      </c>
    </row>
    <row r="1111" spans="1:12">
      <c r="A1111" t="s">
        <v>1134</v>
      </c>
      <c r="B1111" s="2">
        <v>41159</v>
      </c>
      <c r="C1111">
        <v>17</v>
      </c>
      <c r="D1111" t="s">
        <v>4</v>
      </c>
      <c r="E1111" t="s">
        <v>8168</v>
      </c>
      <c r="F1111" t="s">
        <v>8025</v>
      </c>
      <c r="G1111">
        <v>48</v>
      </c>
      <c r="H1111">
        <v>7</v>
      </c>
      <c r="I1111">
        <v>7</v>
      </c>
      <c r="J1111" s="1">
        <v>192.06666666666669</v>
      </c>
      <c r="K1111" s="1">
        <f>Sales_Data[[#This Row],[Order Quantity]]*Sales_Data[[#This Row],[Unit Price]]</f>
        <v>1344.4666666666669</v>
      </c>
      <c r="L1111" s="1">
        <v>119.08133333333333</v>
      </c>
    </row>
    <row r="1112" spans="1:12">
      <c r="A1112" t="s">
        <v>1135</v>
      </c>
      <c r="B1112" s="2">
        <v>41159</v>
      </c>
      <c r="C1112">
        <v>4</v>
      </c>
      <c r="D1112" t="s">
        <v>2</v>
      </c>
      <c r="E1112" t="s">
        <v>8168</v>
      </c>
      <c r="F1112" t="s">
        <v>8027</v>
      </c>
      <c r="G1112">
        <v>10</v>
      </c>
      <c r="H1112">
        <v>2</v>
      </c>
      <c r="I1112">
        <v>3</v>
      </c>
      <c r="J1112" s="1">
        <v>201</v>
      </c>
      <c r="K1112" s="1">
        <f>Sales_Data[[#This Row],[Order Quantity]]*Sales_Data[[#This Row],[Unit Price]]</f>
        <v>603</v>
      </c>
      <c r="L1112" s="1">
        <v>124.61999999999999</v>
      </c>
    </row>
    <row r="1113" spans="1:12">
      <c r="A1113" t="s">
        <v>1136</v>
      </c>
      <c r="B1113" s="2">
        <v>41159</v>
      </c>
      <c r="C1113">
        <v>10</v>
      </c>
      <c r="D1113" t="s">
        <v>2</v>
      </c>
      <c r="E1113" t="s">
        <v>8168</v>
      </c>
      <c r="F1113" t="s">
        <v>8026</v>
      </c>
      <c r="G1113">
        <v>29</v>
      </c>
      <c r="H1113">
        <v>4</v>
      </c>
      <c r="I1113">
        <v>4</v>
      </c>
      <c r="J1113" s="1">
        <v>390.83333333333331</v>
      </c>
      <c r="K1113" s="1">
        <f>Sales_Data[[#This Row],[Order Quantity]]*Sales_Data[[#This Row],[Unit Price]]</f>
        <v>1563.3333333333333</v>
      </c>
      <c r="L1113" s="1">
        <v>297.03333333333336</v>
      </c>
    </row>
    <row r="1114" spans="1:12">
      <c r="A1114" t="s">
        <v>1137</v>
      </c>
      <c r="B1114" s="2">
        <v>41160</v>
      </c>
      <c r="C1114">
        <v>1</v>
      </c>
      <c r="D1114" t="s">
        <v>2</v>
      </c>
      <c r="E1114" t="s">
        <v>8168</v>
      </c>
      <c r="F1114" t="s">
        <v>8027</v>
      </c>
      <c r="G1114">
        <v>2</v>
      </c>
      <c r="H1114">
        <v>1</v>
      </c>
      <c r="I1114">
        <v>5</v>
      </c>
      <c r="J1114" s="1">
        <v>295.54444444444448</v>
      </c>
      <c r="K1114" s="1">
        <f>Sales_Data[[#This Row],[Order Quantity]]*Sales_Data[[#This Row],[Unit Price]]</f>
        <v>1477.7222222222224</v>
      </c>
      <c r="L1114" s="1">
        <v>239.39100000000002</v>
      </c>
    </row>
    <row r="1115" spans="1:12">
      <c r="A1115" t="s">
        <v>1138</v>
      </c>
      <c r="B1115" s="2">
        <v>41160</v>
      </c>
      <c r="C1115">
        <v>15</v>
      </c>
      <c r="D1115" t="s">
        <v>4</v>
      </c>
      <c r="E1115" t="s">
        <v>8168</v>
      </c>
      <c r="F1115" t="s">
        <v>8025</v>
      </c>
      <c r="G1115">
        <v>44</v>
      </c>
      <c r="H1115">
        <v>6</v>
      </c>
      <c r="I1115">
        <v>3</v>
      </c>
      <c r="J1115" s="1">
        <v>261.3</v>
      </c>
      <c r="K1115" s="1">
        <f>Sales_Data[[#This Row],[Order Quantity]]*Sales_Data[[#This Row],[Unit Price]]</f>
        <v>783.90000000000009</v>
      </c>
      <c r="L1115" s="1">
        <v>190.74900000000002</v>
      </c>
    </row>
    <row r="1116" spans="1:12">
      <c r="A1116" t="s">
        <v>1139</v>
      </c>
      <c r="B1116" s="2">
        <v>41161</v>
      </c>
      <c r="C1116">
        <v>17</v>
      </c>
      <c r="D1116" t="s">
        <v>4</v>
      </c>
      <c r="E1116" t="s">
        <v>8168</v>
      </c>
      <c r="F1116" t="s">
        <v>8025</v>
      </c>
      <c r="G1116">
        <v>49</v>
      </c>
      <c r="H1116">
        <v>7</v>
      </c>
      <c r="I1116">
        <v>4</v>
      </c>
      <c r="J1116" s="1">
        <v>20.100000000000001</v>
      </c>
      <c r="K1116" s="1">
        <f>Sales_Data[[#This Row],[Order Quantity]]*Sales_Data[[#This Row],[Unit Price]]</f>
        <v>80.400000000000006</v>
      </c>
      <c r="L1116" s="1">
        <v>10.452000000000002</v>
      </c>
    </row>
    <row r="1117" spans="1:12">
      <c r="A1117" t="s">
        <v>1140</v>
      </c>
      <c r="B1117" s="2">
        <v>41161</v>
      </c>
      <c r="C1117">
        <v>6</v>
      </c>
      <c r="D1117" t="s">
        <v>2</v>
      </c>
      <c r="E1117" t="s">
        <v>8168</v>
      </c>
      <c r="F1117" t="s">
        <v>8027</v>
      </c>
      <c r="G1117">
        <v>18</v>
      </c>
      <c r="H1117">
        <v>3</v>
      </c>
      <c r="I1117">
        <v>8</v>
      </c>
      <c r="J1117" s="1">
        <v>124.32222222222224</v>
      </c>
      <c r="K1117" s="1">
        <f>Sales_Data[[#This Row],[Order Quantity]]*Sales_Data[[#This Row],[Unit Price]]</f>
        <v>994.5777777777779</v>
      </c>
      <c r="L1117" s="1">
        <v>64.64755555555557</v>
      </c>
    </row>
    <row r="1118" spans="1:12">
      <c r="A1118" t="s">
        <v>1141</v>
      </c>
      <c r="B1118" s="2">
        <v>41161</v>
      </c>
      <c r="C1118">
        <v>9</v>
      </c>
      <c r="D1118" t="s">
        <v>4</v>
      </c>
      <c r="E1118" t="s">
        <v>8168</v>
      </c>
      <c r="F1118" t="s">
        <v>8027</v>
      </c>
      <c r="G1118">
        <v>25</v>
      </c>
      <c r="H1118">
        <v>4</v>
      </c>
      <c r="I1118">
        <v>7</v>
      </c>
      <c r="J1118" s="1">
        <v>223.33333333333334</v>
      </c>
      <c r="K1118" s="1">
        <f>Sales_Data[[#This Row],[Order Quantity]]*Sales_Data[[#This Row],[Unit Price]]</f>
        <v>1563.3333333333335</v>
      </c>
      <c r="L1118" s="1">
        <v>131.76666666666665</v>
      </c>
    </row>
    <row r="1119" spans="1:12">
      <c r="A1119" t="s">
        <v>1142</v>
      </c>
      <c r="B1119" s="2">
        <v>41161</v>
      </c>
      <c r="C1119">
        <v>11</v>
      </c>
      <c r="D1119" t="s">
        <v>2</v>
      </c>
      <c r="E1119" t="s">
        <v>8168</v>
      </c>
      <c r="F1119" t="s">
        <v>8026</v>
      </c>
      <c r="G1119">
        <v>30</v>
      </c>
      <c r="H1119">
        <v>5</v>
      </c>
      <c r="I1119">
        <v>9</v>
      </c>
      <c r="J1119" s="1">
        <v>134</v>
      </c>
      <c r="K1119" s="1">
        <f>Sales_Data[[#This Row],[Order Quantity]]*Sales_Data[[#This Row],[Unit Price]]</f>
        <v>1206</v>
      </c>
      <c r="L1119" s="1">
        <v>88.44</v>
      </c>
    </row>
    <row r="1120" spans="1:12">
      <c r="A1120" t="s">
        <v>1143</v>
      </c>
      <c r="B1120" s="2">
        <v>41162</v>
      </c>
      <c r="C1120">
        <v>1</v>
      </c>
      <c r="D1120" t="s">
        <v>4</v>
      </c>
      <c r="E1120" t="s">
        <v>8168</v>
      </c>
      <c r="F1120" t="s">
        <v>8027</v>
      </c>
      <c r="G1120">
        <v>1</v>
      </c>
      <c r="H1120">
        <v>1</v>
      </c>
      <c r="I1120">
        <v>7</v>
      </c>
      <c r="J1120" s="1">
        <v>20.100000000000001</v>
      </c>
      <c r="K1120" s="1">
        <f>Sales_Data[[#This Row],[Order Quantity]]*Sales_Data[[#This Row],[Unit Price]]</f>
        <v>140.70000000000002</v>
      </c>
      <c r="L1120" s="1">
        <v>14.472</v>
      </c>
    </row>
    <row r="1121" spans="1:12">
      <c r="A1121" t="s">
        <v>1144</v>
      </c>
      <c r="B1121" s="2">
        <v>41162</v>
      </c>
      <c r="C1121">
        <v>14</v>
      </c>
      <c r="D1121" t="s">
        <v>4</v>
      </c>
      <c r="E1121" t="s">
        <v>8168</v>
      </c>
      <c r="F1121" t="s">
        <v>8026</v>
      </c>
      <c r="G1121">
        <v>39</v>
      </c>
      <c r="H1121">
        <v>6</v>
      </c>
      <c r="I1121">
        <v>4</v>
      </c>
      <c r="J1121" s="1">
        <v>431.77777777777777</v>
      </c>
      <c r="K1121" s="1">
        <f>Sales_Data[[#This Row],[Order Quantity]]*Sales_Data[[#This Row],[Unit Price]]</f>
        <v>1727.1111111111111</v>
      </c>
      <c r="L1121" s="1">
        <v>228.8422222222222</v>
      </c>
    </row>
    <row r="1122" spans="1:12">
      <c r="A1122" t="s">
        <v>1145</v>
      </c>
      <c r="B1122" s="2">
        <v>41162</v>
      </c>
      <c r="C1122">
        <v>20</v>
      </c>
      <c r="D1122" t="s">
        <v>2</v>
      </c>
      <c r="E1122" t="s">
        <v>8168</v>
      </c>
      <c r="F1122" t="s">
        <v>8028</v>
      </c>
      <c r="G1122">
        <v>57</v>
      </c>
      <c r="H1122">
        <v>8</v>
      </c>
      <c r="I1122">
        <v>4</v>
      </c>
      <c r="J1122" s="1">
        <v>722.8555555555555</v>
      </c>
      <c r="K1122" s="1">
        <f>Sales_Data[[#This Row],[Order Quantity]]*Sales_Data[[#This Row],[Unit Price]]</f>
        <v>2891.422222222222</v>
      </c>
      <c r="L1122" s="1">
        <v>477.08466666666664</v>
      </c>
    </row>
    <row r="1123" spans="1:12">
      <c r="A1123" t="s">
        <v>1146</v>
      </c>
      <c r="B1123" s="2">
        <v>41162</v>
      </c>
      <c r="C1123">
        <v>2</v>
      </c>
      <c r="D1123" t="s">
        <v>3</v>
      </c>
      <c r="E1123" t="s">
        <v>8168</v>
      </c>
      <c r="F1123" t="s">
        <v>8027</v>
      </c>
      <c r="G1123">
        <v>6</v>
      </c>
      <c r="H1123">
        <v>1</v>
      </c>
      <c r="I1123">
        <v>5</v>
      </c>
      <c r="J1123" s="1">
        <v>116.87777777777779</v>
      </c>
      <c r="K1123" s="1">
        <f>Sales_Data[[#This Row],[Order Quantity]]*Sales_Data[[#This Row],[Unit Price]]</f>
        <v>584.38888888888891</v>
      </c>
      <c r="L1123" s="1">
        <v>91.164666666666676</v>
      </c>
    </row>
    <row r="1124" spans="1:12">
      <c r="A1124" t="s">
        <v>1147</v>
      </c>
      <c r="B1124" s="2">
        <v>41163</v>
      </c>
      <c r="C1124">
        <v>16</v>
      </c>
      <c r="D1124" t="s">
        <v>4</v>
      </c>
      <c r="E1124" t="s">
        <v>8168</v>
      </c>
      <c r="F1124" t="s">
        <v>8025</v>
      </c>
      <c r="G1124">
        <v>46</v>
      </c>
      <c r="H1124">
        <v>7</v>
      </c>
      <c r="I1124">
        <v>6</v>
      </c>
      <c r="J1124" s="1">
        <v>121.34444444444446</v>
      </c>
      <c r="K1124" s="1">
        <f>Sales_Data[[#This Row],[Order Quantity]]*Sales_Data[[#This Row],[Unit Price]]</f>
        <v>728.06666666666683</v>
      </c>
      <c r="L1124" s="1">
        <v>58.245333333333342</v>
      </c>
    </row>
    <row r="1125" spans="1:12">
      <c r="A1125" t="s">
        <v>1148</v>
      </c>
      <c r="B1125" s="2">
        <v>41163</v>
      </c>
      <c r="C1125">
        <v>1</v>
      </c>
      <c r="D1125" t="s">
        <v>4</v>
      </c>
      <c r="E1125" t="s">
        <v>8168</v>
      </c>
      <c r="F1125" t="s">
        <v>8027</v>
      </c>
      <c r="G1125">
        <v>3</v>
      </c>
      <c r="H1125">
        <v>1</v>
      </c>
      <c r="I1125">
        <v>2</v>
      </c>
      <c r="J1125" s="1">
        <v>276.93333333333334</v>
      </c>
      <c r="K1125" s="1">
        <f>Sales_Data[[#This Row],[Order Quantity]]*Sales_Data[[#This Row],[Unit Price]]</f>
        <v>553.86666666666667</v>
      </c>
      <c r="L1125" s="1">
        <v>152.31333333333336</v>
      </c>
    </row>
    <row r="1126" spans="1:12">
      <c r="A1126" t="s">
        <v>1149</v>
      </c>
      <c r="B1126" s="2">
        <v>41163</v>
      </c>
      <c r="C1126">
        <v>20</v>
      </c>
      <c r="D1126" t="s">
        <v>4</v>
      </c>
      <c r="E1126" t="s">
        <v>8168</v>
      </c>
      <c r="F1126" t="s">
        <v>8028</v>
      </c>
      <c r="G1126">
        <v>57</v>
      </c>
      <c r="H1126">
        <v>8</v>
      </c>
      <c r="I1126">
        <v>5</v>
      </c>
      <c r="J1126" s="1">
        <v>432.52222222222224</v>
      </c>
      <c r="K1126" s="1">
        <f>Sales_Data[[#This Row],[Order Quantity]]*Sales_Data[[#This Row],[Unit Price]]</f>
        <v>2162.6111111111113</v>
      </c>
      <c r="L1126" s="1">
        <v>207.61066666666667</v>
      </c>
    </row>
    <row r="1127" spans="1:12">
      <c r="A1127" t="s">
        <v>1150</v>
      </c>
      <c r="B1127" s="2">
        <v>41163</v>
      </c>
      <c r="C1127">
        <v>20</v>
      </c>
      <c r="D1127" t="s">
        <v>4</v>
      </c>
      <c r="E1127" t="s">
        <v>8168</v>
      </c>
      <c r="F1127" t="s">
        <v>8028</v>
      </c>
      <c r="G1127">
        <v>58</v>
      </c>
      <c r="H1127">
        <v>8</v>
      </c>
      <c r="I1127">
        <v>4</v>
      </c>
      <c r="J1127" s="1">
        <v>278.42222222222222</v>
      </c>
      <c r="K1127" s="1">
        <f>Sales_Data[[#This Row],[Order Quantity]]*Sales_Data[[#This Row],[Unit Price]]</f>
        <v>1113.6888888888889</v>
      </c>
      <c r="L1127" s="1">
        <v>231.09044444444442</v>
      </c>
    </row>
    <row r="1128" spans="1:12">
      <c r="A1128" t="s">
        <v>1151</v>
      </c>
      <c r="B1128" s="2">
        <v>41163</v>
      </c>
      <c r="C1128">
        <v>14</v>
      </c>
      <c r="D1128" t="s">
        <v>4</v>
      </c>
      <c r="E1128" t="s">
        <v>8168</v>
      </c>
      <c r="F1128" t="s">
        <v>8026</v>
      </c>
      <c r="G1128">
        <v>40</v>
      </c>
      <c r="H1128">
        <v>6</v>
      </c>
      <c r="I1128">
        <v>8</v>
      </c>
      <c r="J1128" s="1">
        <v>91.566666666666663</v>
      </c>
      <c r="K1128" s="1">
        <f>Sales_Data[[#This Row],[Order Quantity]]*Sales_Data[[#This Row],[Unit Price]]</f>
        <v>732.5333333333333</v>
      </c>
      <c r="L1128" s="1">
        <v>43.951999999999998</v>
      </c>
    </row>
    <row r="1129" spans="1:12">
      <c r="A1129" t="s">
        <v>1152</v>
      </c>
      <c r="B1129" s="2">
        <v>41163</v>
      </c>
      <c r="C1129">
        <v>14</v>
      </c>
      <c r="D1129" t="s">
        <v>2</v>
      </c>
      <c r="E1129" t="s">
        <v>8168</v>
      </c>
      <c r="F1129" t="s">
        <v>8026</v>
      </c>
      <c r="G1129">
        <v>40</v>
      </c>
      <c r="H1129">
        <v>6</v>
      </c>
      <c r="I1129">
        <v>6</v>
      </c>
      <c r="J1129" s="1">
        <v>76.677777777777777</v>
      </c>
      <c r="K1129" s="1">
        <f>Sales_Data[[#This Row],[Order Quantity]]*Sales_Data[[#This Row],[Unit Price]]</f>
        <v>460.06666666666666</v>
      </c>
      <c r="L1129" s="1">
        <v>49.073777777777785</v>
      </c>
    </row>
    <row r="1130" spans="1:12">
      <c r="A1130" t="s">
        <v>1153</v>
      </c>
      <c r="B1130" s="2">
        <v>41163</v>
      </c>
      <c r="C1130">
        <v>4</v>
      </c>
      <c r="D1130" t="s">
        <v>2</v>
      </c>
      <c r="E1130" t="s">
        <v>8168</v>
      </c>
      <c r="F1130" t="s">
        <v>8027</v>
      </c>
      <c r="G1130">
        <v>11</v>
      </c>
      <c r="H1130">
        <v>2</v>
      </c>
      <c r="I1130">
        <v>8</v>
      </c>
      <c r="J1130" s="1">
        <v>262.78888888888889</v>
      </c>
      <c r="K1130" s="1">
        <f>Sales_Data[[#This Row],[Order Quantity]]*Sales_Data[[#This Row],[Unit Price]]</f>
        <v>2102.3111111111111</v>
      </c>
      <c r="L1130" s="1">
        <v>134.02233333333334</v>
      </c>
    </row>
    <row r="1131" spans="1:12">
      <c r="A1131" t="s">
        <v>1154</v>
      </c>
      <c r="B1131" s="2">
        <v>41164</v>
      </c>
      <c r="C1131">
        <v>4</v>
      </c>
      <c r="D1131" t="s">
        <v>2</v>
      </c>
      <c r="E1131" t="s">
        <v>8168</v>
      </c>
      <c r="F1131" t="s">
        <v>8027</v>
      </c>
      <c r="G1131">
        <v>11</v>
      </c>
      <c r="H1131">
        <v>2</v>
      </c>
      <c r="I1131">
        <v>5</v>
      </c>
      <c r="J1131" s="1">
        <v>119.11111111111111</v>
      </c>
      <c r="K1131" s="1">
        <f>Sales_Data[[#This Row],[Order Quantity]]*Sales_Data[[#This Row],[Unit Price]]</f>
        <v>595.55555555555554</v>
      </c>
      <c r="L1131" s="1">
        <v>51.217777777777776</v>
      </c>
    </row>
    <row r="1132" spans="1:12">
      <c r="A1132" t="s">
        <v>1155</v>
      </c>
      <c r="B1132" s="2">
        <v>41164</v>
      </c>
      <c r="C1132">
        <v>20</v>
      </c>
      <c r="D1132" t="s">
        <v>2</v>
      </c>
      <c r="E1132" t="s">
        <v>8168</v>
      </c>
      <c r="F1132" t="s">
        <v>8028</v>
      </c>
      <c r="G1132">
        <v>57</v>
      </c>
      <c r="H1132">
        <v>8</v>
      </c>
      <c r="I1132">
        <v>3</v>
      </c>
      <c r="J1132" s="1">
        <v>118.36666666666666</v>
      </c>
      <c r="K1132" s="1">
        <f>Sales_Data[[#This Row],[Order Quantity]]*Sales_Data[[#This Row],[Unit Price]]</f>
        <v>355.09999999999997</v>
      </c>
      <c r="L1132" s="1">
        <v>52.081333333333333</v>
      </c>
    </row>
    <row r="1133" spans="1:12">
      <c r="A1133" t="s">
        <v>1156</v>
      </c>
      <c r="B1133" s="2">
        <v>41164</v>
      </c>
      <c r="C1133">
        <v>14</v>
      </c>
      <c r="D1133" t="s">
        <v>4</v>
      </c>
      <c r="E1133" t="s">
        <v>8168</v>
      </c>
      <c r="F1133" t="s">
        <v>8026</v>
      </c>
      <c r="G1133">
        <v>41</v>
      </c>
      <c r="H1133">
        <v>6</v>
      </c>
      <c r="I1133">
        <v>1</v>
      </c>
      <c r="J1133" s="1">
        <v>287.35555555555561</v>
      </c>
      <c r="K1133" s="1">
        <f>Sales_Data[[#This Row],[Order Quantity]]*Sales_Data[[#This Row],[Unit Price]]</f>
        <v>287.35555555555561</v>
      </c>
      <c r="L1133" s="1">
        <v>155.17200000000003</v>
      </c>
    </row>
    <row r="1134" spans="1:12">
      <c r="A1134" t="s">
        <v>1157</v>
      </c>
      <c r="B1134" s="2">
        <v>41164</v>
      </c>
      <c r="C1134">
        <v>18</v>
      </c>
      <c r="D1134" t="s">
        <v>4</v>
      </c>
      <c r="E1134" t="s">
        <v>8168</v>
      </c>
      <c r="F1134" t="s">
        <v>8025</v>
      </c>
      <c r="G1134">
        <v>52</v>
      </c>
      <c r="H1134">
        <v>8</v>
      </c>
      <c r="I1134">
        <v>8</v>
      </c>
      <c r="J1134" s="1">
        <v>23.077777777777779</v>
      </c>
      <c r="K1134" s="1">
        <f>Sales_Data[[#This Row],[Order Quantity]]*Sales_Data[[#This Row],[Unit Price]]</f>
        <v>184.62222222222223</v>
      </c>
      <c r="L1134" s="1">
        <v>16.846777777777778</v>
      </c>
    </row>
    <row r="1135" spans="1:12">
      <c r="A1135" t="s">
        <v>1158</v>
      </c>
      <c r="B1135" s="2">
        <v>41164</v>
      </c>
      <c r="C1135">
        <v>3</v>
      </c>
      <c r="D1135" t="s">
        <v>4</v>
      </c>
      <c r="E1135" t="s">
        <v>8168</v>
      </c>
      <c r="F1135" t="s">
        <v>8027</v>
      </c>
      <c r="G1135">
        <v>8</v>
      </c>
      <c r="H1135">
        <v>2</v>
      </c>
      <c r="I1135">
        <v>8</v>
      </c>
      <c r="J1135" s="1">
        <v>445.17777777777775</v>
      </c>
      <c r="K1135" s="1">
        <f>Sales_Data[[#This Row],[Order Quantity]]*Sales_Data[[#This Row],[Unit Price]]</f>
        <v>3561.422222222222</v>
      </c>
      <c r="L1135" s="1">
        <v>253.75133333333329</v>
      </c>
    </row>
    <row r="1136" spans="1:12">
      <c r="A1136" t="s">
        <v>1159</v>
      </c>
      <c r="B1136" s="2">
        <v>41164</v>
      </c>
      <c r="C1136">
        <v>4</v>
      </c>
      <c r="D1136" t="s">
        <v>3</v>
      </c>
      <c r="E1136" t="s">
        <v>8168</v>
      </c>
      <c r="F1136" t="s">
        <v>8027</v>
      </c>
      <c r="G1136">
        <v>9</v>
      </c>
      <c r="H1136">
        <v>2</v>
      </c>
      <c r="I1136">
        <v>2</v>
      </c>
      <c r="J1136" s="1">
        <v>259.06666666666666</v>
      </c>
      <c r="K1136" s="1">
        <f>Sales_Data[[#This Row],[Order Quantity]]*Sales_Data[[#This Row],[Unit Price]]</f>
        <v>518.13333333333333</v>
      </c>
      <c r="L1136" s="1">
        <v>121.76133333333331</v>
      </c>
    </row>
    <row r="1137" spans="1:12">
      <c r="A1137" t="s">
        <v>1160</v>
      </c>
      <c r="B1137" s="2">
        <v>41165</v>
      </c>
      <c r="C1137">
        <v>6</v>
      </c>
      <c r="D1137" t="s">
        <v>3</v>
      </c>
      <c r="E1137" t="s">
        <v>8168</v>
      </c>
      <c r="F1137" t="s">
        <v>8027</v>
      </c>
      <c r="G1137">
        <v>16</v>
      </c>
      <c r="H1137">
        <v>3</v>
      </c>
      <c r="I1137">
        <v>2</v>
      </c>
      <c r="J1137" s="1">
        <v>113.15555555555555</v>
      </c>
      <c r="K1137" s="1">
        <f>Sales_Data[[#This Row],[Order Quantity]]*Sales_Data[[#This Row],[Unit Price]]</f>
        <v>226.3111111111111</v>
      </c>
      <c r="L1137" s="1">
        <v>66.76177777777778</v>
      </c>
    </row>
    <row r="1138" spans="1:12">
      <c r="A1138" t="s">
        <v>1161</v>
      </c>
      <c r="B1138" s="2">
        <v>41165</v>
      </c>
      <c r="C1138">
        <v>1</v>
      </c>
      <c r="D1138" t="s">
        <v>4</v>
      </c>
      <c r="E1138" t="s">
        <v>8168</v>
      </c>
      <c r="F1138" t="s">
        <v>8027</v>
      </c>
      <c r="G1138">
        <v>2</v>
      </c>
      <c r="H1138">
        <v>1</v>
      </c>
      <c r="I1138">
        <v>9</v>
      </c>
      <c r="J1138" s="1">
        <v>625.33333333333337</v>
      </c>
      <c r="K1138" s="1">
        <f>Sales_Data[[#This Row],[Order Quantity]]*Sales_Data[[#This Row],[Unit Price]]</f>
        <v>5628</v>
      </c>
      <c r="L1138" s="1">
        <v>456.49333333333328</v>
      </c>
    </row>
    <row r="1139" spans="1:12">
      <c r="A1139" t="s">
        <v>1162</v>
      </c>
      <c r="B1139" s="2">
        <v>41165</v>
      </c>
      <c r="C1139">
        <v>7</v>
      </c>
      <c r="D1139" t="s">
        <v>4</v>
      </c>
      <c r="E1139" t="s">
        <v>8168</v>
      </c>
      <c r="F1139" t="s">
        <v>8027</v>
      </c>
      <c r="G1139">
        <v>19</v>
      </c>
      <c r="H1139">
        <v>3</v>
      </c>
      <c r="I1139">
        <v>6</v>
      </c>
      <c r="J1139" s="1">
        <v>282.88888888888891</v>
      </c>
      <c r="K1139" s="1">
        <f>Sales_Data[[#This Row],[Order Quantity]]*Sales_Data[[#This Row],[Unit Price]]</f>
        <v>1697.3333333333335</v>
      </c>
      <c r="L1139" s="1">
        <v>198.02222222222221</v>
      </c>
    </row>
    <row r="1140" spans="1:12">
      <c r="A1140" t="s">
        <v>1163</v>
      </c>
      <c r="B1140" s="2">
        <v>41166</v>
      </c>
      <c r="C1140">
        <v>19</v>
      </c>
      <c r="D1140" t="s">
        <v>4</v>
      </c>
      <c r="E1140" t="s">
        <v>8168</v>
      </c>
      <c r="F1140" t="s">
        <v>8028</v>
      </c>
      <c r="G1140">
        <v>53</v>
      </c>
      <c r="H1140">
        <v>8</v>
      </c>
      <c r="I1140">
        <v>4</v>
      </c>
      <c r="J1140" s="1">
        <v>95.288888888888891</v>
      </c>
      <c r="K1140" s="1">
        <f>Sales_Data[[#This Row],[Order Quantity]]*Sales_Data[[#This Row],[Unit Price]]</f>
        <v>381.15555555555557</v>
      </c>
      <c r="L1140" s="1">
        <v>74.325333333333333</v>
      </c>
    </row>
    <row r="1141" spans="1:12">
      <c r="A1141" t="s">
        <v>1164</v>
      </c>
      <c r="B1141" s="2">
        <v>41166</v>
      </c>
      <c r="C1141">
        <v>5</v>
      </c>
      <c r="D1141" t="s">
        <v>2</v>
      </c>
      <c r="E1141" t="s">
        <v>8168</v>
      </c>
      <c r="F1141" t="s">
        <v>8027</v>
      </c>
      <c r="G1141">
        <v>14</v>
      </c>
      <c r="H1141">
        <v>2</v>
      </c>
      <c r="I1141">
        <v>6</v>
      </c>
      <c r="J1141" s="1">
        <v>434.01111111111112</v>
      </c>
      <c r="K1141" s="1">
        <f>Sales_Data[[#This Row],[Order Quantity]]*Sales_Data[[#This Row],[Unit Price]]</f>
        <v>2604.0666666666666</v>
      </c>
      <c r="L1141" s="1">
        <v>195.30499999999998</v>
      </c>
    </row>
    <row r="1142" spans="1:12">
      <c r="A1142" t="s">
        <v>1165</v>
      </c>
      <c r="B1142" s="2">
        <v>41166</v>
      </c>
      <c r="C1142">
        <v>15</v>
      </c>
      <c r="D1142" t="s">
        <v>4</v>
      </c>
      <c r="E1142" t="s">
        <v>8168</v>
      </c>
      <c r="F1142" t="s">
        <v>8025</v>
      </c>
      <c r="G1142">
        <v>41</v>
      </c>
      <c r="H1142">
        <v>6</v>
      </c>
      <c r="I1142">
        <v>8</v>
      </c>
      <c r="J1142" s="1">
        <v>111.66666666666667</v>
      </c>
      <c r="K1142" s="1">
        <f>Sales_Data[[#This Row],[Order Quantity]]*Sales_Data[[#This Row],[Unit Price]]</f>
        <v>893.33333333333337</v>
      </c>
      <c r="L1142" s="1">
        <v>87.1</v>
      </c>
    </row>
    <row r="1143" spans="1:12">
      <c r="A1143" t="s">
        <v>1166</v>
      </c>
      <c r="B1143" s="2">
        <v>41166</v>
      </c>
      <c r="C1143">
        <v>17</v>
      </c>
      <c r="D1143" t="s">
        <v>4</v>
      </c>
      <c r="E1143" t="s">
        <v>8168</v>
      </c>
      <c r="F1143" t="s">
        <v>8025</v>
      </c>
      <c r="G1143">
        <v>49</v>
      </c>
      <c r="H1143">
        <v>7</v>
      </c>
      <c r="I1143">
        <v>6</v>
      </c>
      <c r="J1143" s="1">
        <v>93.800000000000011</v>
      </c>
      <c r="K1143" s="1">
        <f>Sales_Data[[#This Row],[Order Quantity]]*Sales_Data[[#This Row],[Unit Price]]</f>
        <v>562.80000000000007</v>
      </c>
      <c r="L1143" s="1">
        <v>43.148000000000003</v>
      </c>
    </row>
    <row r="1144" spans="1:12">
      <c r="A1144" t="s">
        <v>1167</v>
      </c>
      <c r="B1144" s="2">
        <v>41166</v>
      </c>
      <c r="C1144">
        <v>2</v>
      </c>
      <c r="D1144" t="s">
        <v>4</v>
      </c>
      <c r="E1144" t="s">
        <v>8168</v>
      </c>
      <c r="F1144" t="s">
        <v>8027</v>
      </c>
      <c r="G1144">
        <v>6</v>
      </c>
      <c r="H1144">
        <v>1</v>
      </c>
      <c r="I1144">
        <v>1</v>
      </c>
      <c r="J1144" s="1">
        <v>114.64444444444445</v>
      </c>
      <c r="K1144" s="1">
        <f>Sales_Data[[#This Row],[Order Quantity]]*Sales_Data[[#This Row],[Unit Price]]</f>
        <v>114.64444444444445</v>
      </c>
      <c r="L1144" s="1">
        <v>57.322222222222223</v>
      </c>
    </row>
    <row r="1145" spans="1:12">
      <c r="A1145" t="s">
        <v>1168</v>
      </c>
      <c r="B1145" s="2">
        <v>41166</v>
      </c>
      <c r="C1145">
        <v>17</v>
      </c>
      <c r="D1145" t="s">
        <v>4</v>
      </c>
      <c r="E1145" t="s">
        <v>8168</v>
      </c>
      <c r="F1145" t="s">
        <v>8025</v>
      </c>
      <c r="G1145">
        <v>48</v>
      </c>
      <c r="H1145">
        <v>7</v>
      </c>
      <c r="I1145">
        <v>5</v>
      </c>
      <c r="J1145" s="1">
        <v>102.73333333333333</v>
      </c>
      <c r="K1145" s="1">
        <f>Sales_Data[[#This Row],[Order Quantity]]*Sales_Data[[#This Row],[Unit Price]]</f>
        <v>513.66666666666663</v>
      </c>
      <c r="L1145" s="1">
        <v>65.74933333333334</v>
      </c>
    </row>
    <row r="1146" spans="1:12">
      <c r="A1146" t="s">
        <v>1169</v>
      </c>
      <c r="B1146" s="2">
        <v>41166</v>
      </c>
      <c r="C1146">
        <v>17</v>
      </c>
      <c r="D1146" t="s">
        <v>3</v>
      </c>
      <c r="E1146" t="s">
        <v>8168</v>
      </c>
      <c r="F1146" t="s">
        <v>8025</v>
      </c>
      <c r="G1146">
        <v>48</v>
      </c>
      <c r="H1146">
        <v>7</v>
      </c>
      <c r="I1146">
        <v>5</v>
      </c>
      <c r="J1146" s="1">
        <v>119.11111111111111</v>
      </c>
      <c r="K1146" s="1">
        <f>Sales_Data[[#This Row],[Order Quantity]]*Sales_Data[[#This Row],[Unit Price]]</f>
        <v>595.55555555555554</v>
      </c>
      <c r="L1146" s="1">
        <v>91.715555555555568</v>
      </c>
    </row>
    <row r="1147" spans="1:12">
      <c r="A1147" t="s">
        <v>1170</v>
      </c>
      <c r="B1147" s="2">
        <v>41167</v>
      </c>
      <c r="C1147">
        <v>5</v>
      </c>
      <c r="D1147" t="s">
        <v>2</v>
      </c>
      <c r="E1147" t="s">
        <v>8168</v>
      </c>
      <c r="F1147" t="s">
        <v>8027</v>
      </c>
      <c r="G1147">
        <v>12</v>
      </c>
      <c r="H1147">
        <v>2</v>
      </c>
      <c r="I1147">
        <v>6</v>
      </c>
      <c r="J1147" s="1">
        <v>29.033333333333335</v>
      </c>
      <c r="K1147" s="1">
        <f>Sales_Data[[#This Row],[Order Quantity]]*Sales_Data[[#This Row],[Unit Price]]</f>
        <v>174.20000000000002</v>
      </c>
      <c r="L1147" s="1">
        <v>19.162000000000003</v>
      </c>
    </row>
    <row r="1148" spans="1:12">
      <c r="A1148" t="s">
        <v>1171</v>
      </c>
      <c r="B1148" s="2">
        <v>41167</v>
      </c>
      <c r="C1148">
        <v>3</v>
      </c>
      <c r="D1148" t="s">
        <v>2</v>
      </c>
      <c r="E1148" t="s">
        <v>8168</v>
      </c>
      <c r="F1148" t="s">
        <v>8027</v>
      </c>
      <c r="G1148">
        <v>7</v>
      </c>
      <c r="H1148">
        <v>1</v>
      </c>
      <c r="I1148">
        <v>2</v>
      </c>
      <c r="J1148" s="1">
        <v>118.36666666666666</v>
      </c>
      <c r="K1148" s="1">
        <f>Sales_Data[[#This Row],[Order Quantity]]*Sales_Data[[#This Row],[Unit Price]]</f>
        <v>236.73333333333332</v>
      </c>
      <c r="L1148" s="1">
        <v>99.427999999999997</v>
      </c>
    </row>
    <row r="1149" spans="1:12">
      <c r="A1149" t="s">
        <v>1172</v>
      </c>
      <c r="B1149" s="2">
        <v>41168</v>
      </c>
      <c r="C1149">
        <v>13</v>
      </c>
      <c r="D1149" t="s">
        <v>2</v>
      </c>
      <c r="E1149" t="s">
        <v>8168</v>
      </c>
      <c r="F1149" t="s">
        <v>8026</v>
      </c>
      <c r="G1149">
        <v>37</v>
      </c>
      <c r="H1149">
        <v>5</v>
      </c>
      <c r="I1149">
        <v>8</v>
      </c>
      <c r="J1149" s="1">
        <v>214.4</v>
      </c>
      <c r="K1149" s="1">
        <f>Sales_Data[[#This Row],[Order Quantity]]*Sales_Data[[#This Row],[Unit Price]]</f>
        <v>1715.2</v>
      </c>
      <c r="L1149" s="1">
        <v>139.36000000000001</v>
      </c>
    </row>
    <row r="1150" spans="1:12">
      <c r="A1150" t="s">
        <v>1173</v>
      </c>
      <c r="B1150" s="2">
        <v>41168</v>
      </c>
      <c r="C1150">
        <v>2</v>
      </c>
      <c r="D1150" t="s">
        <v>3</v>
      </c>
      <c r="E1150" t="s">
        <v>8168</v>
      </c>
      <c r="F1150" t="s">
        <v>8027</v>
      </c>
      <c r="G1150">
        <v>5</v>
      </c>
      <c r="H1150">
        <v>1</v>
      </c>
      <c r="I1150">
        <v>8</v>
      </c>
      <c r="J1150" s="1">
        <v>606.72222222222217</v>
      </c>
      <c r="K1150" s="1">
        <f>Sales_Data[[#This Row],[Order Quantity]]*Sales_Data[[#This Row],[Unit Price]]</f>
        <v>4853.7777777777774</v>
      </c>
      <c r="L1150" s="1">
        <v>388.30222222222227</v>
      </c>
    </row>
    <row r="1151" spans="1:12">
      <c r="A1151" t="s">
        <v>1174</v>
      </c>
      <c r="B1151" s="2">
        <v>41168</v>
      </c>
      <c r="C1151">
        <v>13</v>
      </c>
      <c r="D1151" t="s">
        <v>3</v>
      </c>
      <c r="E1151" t="s">
        <v>8168</v>
      </c>
      <c r="F1151" t="s">
        <v>8026</v>
      </c>
      <c r="G1151">
        <v>37</v>
      </c>
      <c r="H1151">
        <v>5</v>
      </c>
      <c r="I1151">
        <v>3</v>
      </c>
      <c r="J1151" s="1">
        <v>201.74444444444444</v>
      </c>
      <c r="K1151" s="1">
        <f>Sales_Data[[#This Row],[Order Quantity]]*Sales_Data[[#This Row],[Unit Price]]</f>
        <v>605.23333333333335</v>
      </c>
      <c r="L1151" s="1">
        <v>131.13388888888892</v>
      </c>
    </row>
    <row r="1152" spans="1:12">
      <c r="A1152" t="s">
        <v>1175</v>
      </c>
      <c r="B1152" s="2">
        <v>41168</v>
      </c>
      <c r="C1152">
        <v>10</v>
      </c>
      <c r="D1152" t="s">
        <v>2</v>
      </c>
      <c r="E1152" t="s">
        <v>8168</v>
      </c>
      <c r="F1152" t="s">
        <v>8027</v>
      </c>
      <c r="G1152">
        <v>27</v>
      </c>
      <c r="H1152">
        <v>4</v>
      </c>
      <c r="I1152">
        <v>1</v>
      </c>
      <c r="J1152" s="1">
        <v>104.96666666666667</v>
      </c>
      <c r="K1152" s="1">
        <f>Sales_Data[[#This Row],[Order Quantity]]*Sales_Data[[#This Row],[Unit Price]]</f>
        <v>104.96666666666667</v>
      </c>
      <c r="L1152" s="1">
        <v>43.036333333333332</v>
      </c>
    </row>
    <row r="1153" spans="1:12">
      <c r="A1153" t="s">
        <v>1176</v>
      </c>
      <c r="B1153" s="2">
        <v>41169</v>
      </c>
      <c r="C1153">
        <v>19</v>
      </c>
      <c r="D1153" t="s">
        <v>4</v>
      </c>
      <c r="E1153" t="s">
        <v>8168</v>
      </c>
      <c r="F1153" t="s">
        <v>8028</v>
      </c>
      <c r="G1153">
        <v>55</v>
      </c>
      <c r="H1153">
        <v>8</v>
      </c>
      <c r="I1153">
        <v>4</v>
      </c>
      <c r="J1153" s="1">
        <v>94.544444444444437</v>
      </c>
      <c r="K1153" s="1">
        <f>Sales_Data[[#This Row],[Order Quantity]]*Sales_Data[[#This Row],[Unit Price]]</f>
        <v>378.17777777777775</v>
      </c>
      <c r="L1153" s="1">
        <v>61.453888888888891</v>
      </c>
    </row>
    <row r="1154" spans="1:12">
      <c r="A1154" t="s">
        <v>1177</v>
      </c>
      <c r="B1154" s="2">
        <v>41169</v>
      </c>
      <c r="C1154">
        <v>4</v>
      </c>
      <c r="D1154" t="s">
        <v>4</v>
      </c>
      <c r="E1154" t="s">
        <v>8168</v>
      </c>
      <c r="F1154" t="s">
        <v>8027</v>
      </c>
      <c r="G1154">
        <v>12</v>
      </c>
      <c r="H1154">
        <v>2</v>
      </c>
      <c r="I1154">
        <v>9</v>
      </c>
      <c r="J1154" s="1">
        <v>23.077777777777779</v>
      </c>
      <c r="K1154" s="1">
        <f>Sales_Data[[#This Row],[Order Quantity]]*Sales_Data[[#This Row],[Unit Price]]</f>
        <v>207.70000000000002</v>
      </c>
      <c r="L1154" s="1">
        <v>19.385333333333335</v>
      </c>
    </row>
    <row r="1155" spans="1:12">
      <c r="A1155" t="s">
        <v>1178</v>
      </c>
      <c r="B1155" s="2">
        <v>41169</v>
      </c>
      <c r="C1155">
        <v>6</v>
      </c>
      <c r="D1155" t="s">
        <v>2</v>
      </c>
      <c r="E1155" t="s">
        <v>8168</v>
      </c>
      <c r="F1155" t="s">
        <v>8027</v>
      </c>
      <c r="G1155">
        <v>18</v>
      </c>
      <c r="H1155">
        <v>3</v>
      </c>
      <c r="I1155">
        <v>3</v>
      </c>
      <c r="J1155" s="1">
        <v>212.91111111111113</v>
      </c>
      <c r="K1155" s="1">
        <f>Sales_Data[[#This Row],[Order Quantity]]*Sales_Data[[#This Row],[Unit Price]]</f>
        <v>638.73333333333335</v>
      </c>
      <c r="L1155" s="1">
        <v>91.551777777777772</v>
      </c>
    </row>
    <row r="1156" spans="1:12">
      <c r="A1156" t="s">
        <v>1179</v>
      </c>
      <c r="B1156" s="2">
        <v>41169</v>
      </c>
      <c r="C1156">
        <v>13</v>
      </c>
      <c r="D1156" t="s">
        <v>2</v>
      </c>
      <c r="E1156" t="s">
        <v>8168</v>
      </c>
      <c r="F1156" t="s">
        <v>8026</v>
      </c>
      <c r="G1156">
        <v>36</v>
      </c>
      <c r="H1156">
        <v>5</v>
      </c>
      <c r="I1156">
        <v>3</v>
      </c>
      <c r="J1156" s="1">
        <v>209.93333333333334</v>
      </c>
      <c r="K1156" s="1">
        <f>Sales_Data[[#This Row],[Order Quantity]]*Sales_Data[[#This Row],[Unit Price]]</f>
        <v>629.79999999999995</v>
      </c>
      <c r="L1156" s="1">
        <v>107.066</v>
      </c>
    </row>
    <row r="1157" spans="1:12">
      <c r="A1157" t="s">
        <v>1180</v>
      </c>
      <c r="B1157" s="2">
        <v>41170</v>
      </c>
      <c r="C1157">
        <v>5</v>
      </c>
      <c r="D1157" t="s">
        <v>4</v>
      </c>
      <c r="E1157" t="s">
        <v>8168</v>
      </c>
      <c r="F1157" t="s">
        <v>8027</v>
      </c>
      <c r="G1157">
        <v>15</v>
      </c>
      <c r="H1157">
        <v>2</v>
      </c>
      <c r="I1157">
        <v>3</v>
      </c>
      <c r="J1157" s="1">
        <v>26.8</v>
      </c>
      <c r="K1157" s="1">
        <f>Sales_Data[[#This Row],[Order Quantity]]*Sales_Data[[#This Row],[Unit Price]]</f>
        <v>80.400000000000006</v>
      </c>
      <c r="L1157" s="1">
        <v>20.636000000000003</v>
      </c>
    </row>
    <row r="1158" spans="1:12">
      <c r="A1158" t="s">
        <v>1181</v>
      </c>
      <c r="B1158" s="2">
        <v>41170</v>
      </c>
      <c r="C1158">
        <v>7</v>
      </c>
      <c r="D1158" t="s">
        <v>2</v>
      </c>
      <c r="E1158" t="s">
        <v>8168</v>
      </c>
      <c r="F1158" t="s">
        <v>8027</v>
      </c>
      <c r="G1158">
        <v>19</v>
      </c>
      <c r="H1158">
        <v>3</v>
      </c>
      <c r="I1158">
        <v>7</v>
      </c>
      <c r="J1158" s="1">
        <v>668.51111111111118</v>
      </c>
      <c r="K1158" s="1">
        <f>Sales_Data[[#This Row],[Order Quantity]]*Sales_Data[[#This Row],[Unit Price]]</f>
        <v>4679.5777777777785</v>
      </c>
      <c r="L1158" s="1">
        <v>488.01311111111113</v>
      </c>
    </row>
    <row r="1159" spans="1:12">
      <c r="A1159" t="s">
        <v>1182</v>
      </c>
      <c r="B1159" s="2">
        <v>41171</v>
      </c>
      <c r="C1159">
        <v>2</v>
      </c>
      <c r="D1159" t="s">
        <v>2</v>
      </c>
      <c r="E1159" t="s">
        <v>8168</v>
      </c>
      <c r="F1159" t="s">
        <v>8027</v>
      </c>
      <c r="G1159">
        <v>6</v>
      </c>
      <c r="H1159">
        <v>1</v>
      </c>
      <c r="I1159">
        <v>5</v>
      </c>
      <c r="J1159" s="1">
        <v>119.11111111111111</v>
      </c>
      <c r="K1159" s="1">
        <f>Sales_Data[[#This Row],[Order Quantity]]*Sales_Data[[#This Row],[Unit Price]]</f>
        <v>595.55555555555554</v>
      </c>
      <c r="L1159" s="1">
        <v>69.084444444444443</v>
      </c>
    </row>
    <row r="1160" spans="1:12">
      <c r="A1160" t="s">
        <v>1183</v>
      </c>
      <c r="B1160" s="2">
        <v>41171</v>
      </c>
      <c r="C1160">
        <v>1</v>
      </c>
      <c r="D1160" t="s">
        <v>2</v>
      </c>
      <c r="E1160" t="s">
        <v>8168</v>
      </c>
      <c r="F1160" t="s">
        <v>8027</v>
      </c>
      <c r="G1160">
        <v>1</v>
      </c>
      <c r="H1160">
        <v>1</v>
      </c>
      <c r="I1160">
        <v>6</v>
      </c>
      <c r="J1160" s="1">
        <v>425.07777777777778</v>
      </c>
      <c r="K1160" s="1">
        <f>Sales_Data[[#This Row],[Order Quantity]]*Sales_Data[[#This Row],[Unit Price]]</f>
        <v>2550.4666666666667</v>
      </c>
      <c r="L1160" s="1">
        <v>289.05288888888896</v>
      </c>
    </row>
    <row r="1161" spans="1:12">
      <c r="A1161" t="s">
        <v>1184</v>
      </c>
      <c r="B1161" s="2">
        <v>41171</v>
      </c>
      <c r="C1161">
        <v>20</v>
      </c>
      <c r="D1161" t="s">
        <v>4</v>
      </c>
      <c r="E1161" t="s">
        <v>8168</v>
      </c>
      <c r="F1161" t="s">
        <v>8028</v>
      </c>
      <c r="G1161">
        <v>56</v>
      </c>
      <c r="H1161">
        <v>8</v>
      </c>
      <c r="I1161">
        <v>2</v>
      </c>
      <c r="J1161" s="1">
        <v>312.66666666666669</v>
      </c>
      <c r="K1161" s="1">
        <f>Sales_Data[[#This Row],[Order Quantity]]*Sales_Data[[#This Row],[Unit Price]]</f>
        <v>625.33333333333337</v>
      </c>
      <c r="L1161" s="1">
        <v>240.75333333333336</v>
      </c>
    </row>
    <row r="1162" spans="1:12">
      <c r="A1162" t="s">
        <v>1185</v>
      </c>
      <c r="B1162" s="2">
        <v>41171</v>
      </c>
      <c r="C1162">
        <v>15</v>
      </c>
      <c r="D1162" t="s">
        <v>4</v>
      </c>
      <c r="E1162" t="s">
        <v>8168</v>
      </c>
      <c r="F1162" t="s">
        <v>8025</v>
      </c>
      <c r="G1162">
        <v>43</v>
      </c>
      <c r="H1162">
        <v>6</v>
      </c>
      <c r="I1162">
        <v>4</v>
      </c>
      <c r="J1162" s="1">
        <v>291.07777777777778</v>
      </c>
      <c r="K1162" s="1">
        <f>Sales_Data[[#This Row],[Order Quantity]]*Sales_Data[[#This Row],[Unit Price]]</f>
        <v>1164.3111111111111</v>
      </c>
      <c r="L1162" s="1">
        <v>200.84366666666668</v>
      </c>
    </row>
    <row r="1163" spans="1:12">
      <c r="A1163" t="s">
        <v>1186</v>
      </c>
      <c r="B1163" s="2">
        <v>41171</v>
      </c>
      <c r="C1163">
        <v>9</v>
      </c>
      <c r="D1163" t="s">
        <v>3</v>
      </c>
      <c r="E1163" t="s">
        <v>8168</v>
      </c>
      <c r="F1163" t="s">
        <v>8027</v>
      </c>
      <c r="G1163">
        <v>25</v>
      </c>
      <c r="H1163">
        <v>4</v>
      </c>
      <c r="I1163">
        <v>4</v>
      </c>
      <c r="J1163" s="1">
        <v>124.32222222222224</v>
      </c>
      <c r="K1163" s="1">
        <f>Sales_Data[[#This Row],[Order Quantity]]*Sales_Data[[#This Row],[Unit Price]]</f>
        <v>497.28888888888895</v>
      </c>
      <c r="L1163" s="1">
        <v>58.431444444444452</v>
      </c>
    </row>
    <row r="1164" spans="1:12">
      <c r="A1164" t="s">
        <v>1187</v>
      </c>
      <c r="B1164" s="2">
        <v>41172</v>
      </c>
      <c r="C1164">
        <v>10</v>
      </c>
      <c r="D1164" t="s">
        <v>4</v>
      </c>
      <c r="E1164" t="s">
        <v>8168</v>
      </c>
      <c r="F1164" t="s">
        <v>8027</v>
      </c>
      <c r="G1164">
        <v>27</v>
      </c>
      <c r="H1164">
        <v>4</v>
      </c>
      <c r="I1164">
        <v>4</v>
      </c>
      <c r="J1164" s="1">
        <v>119.11111111111111</v>
      </c>
      <c r="K1164" s="1">
        <f>Sales_Data[[#This Row],[Order Quantity]]*Sales_Data[[#This Row],[Unit Price]]</f>
        <v>476.44444444444446</v>
      </c>
      <c r="L1164" s="1">
        <v>57.173333333333325</v>
      </c>
    </row>
    <row r="1165" spans="1:12">
      <c r="A1165" t="s">
        <v>1188</v>
      </c>
      <c r="B1165" s="2">
        <v>41172</v>
      </c>
      <c r="C1165">
        <v>10</v>
      </c>
      <c r="D1165" t="s">
        <v>4</v>
      </c>
      <c r="E1165" t="s">
        <v>8168</v>
      </c>
      <c r="F1165" t="s">
        <v>8027</v>
      </c>
      <c r="G1165">
        <v>27</v>
      </c>
      <c r="H1165">
        <v>4</v>
      </c>
      <c r="I1165">
        <v>5</v>
      </c>
      <c r="J1165" s="1">
        <v>438.47777777777782</v>
      </c>
      <c r="K1165" s="1">
        <f>Sales_Data[[#This Row],[Order Quantity]]*Sales_Data[[#This Row],[Unit Price]]</f>
        <v>2192.3888888888891</v>
      </c>
      <c r="L1165" s="1">
        <v>179.77588888888889</v>
      </c>
    </row>
    <row r="1166" spans="1:12">
      <c r="A1166" t="s">
        <v>1189</v>
      </c>
      <c r="B1166" s="2">
        <v>41173</v>
      </c>
      <c r="C1166">
        <v>18</v>
      </c>
      <c r="D1166" t="s">
        <v>4</v>
      </c>
      <c r="E1166" t="s">
        <v>8168</v>
      </c>
      <c r="F1166" t="s">
        <v>8025</v>
      </c>
      <c r="G1166">
        <v>50</v>
      </c>
      <c r="H1166">
        <v>7</v>
      </c>
      <c r="I1166">
        <v>5</v>
      </c>
      <c r="J1166" s="1">
        <v>26.8</v>
      </c>
      <c r="K1166" s="1">
        <f>Sales_Data[[#This Row],[Order Quantity]]*Sales_Data[[#This Row],[Unit Price]]</f>
        <v>134</v>
      </c>
      <c r="L1166" s="1">
        <v>18.492000000000001</v>
      </c>
    </row>
    <row r="1167" spans="1:12">
      <c r="A1167" t="s">
        <v>1190</v>
      </c>
      <c r="B1167" s="2">
        <v>41173</v>
      </c>
      <c r="C1167">
        <v>9</v>
      </c>
      <c r="D1167" t="s">
        <v>2</v>
      </c>
      <c r="E1167" t="s">
        <v>8168</v>
      </c>
      <c r="F1167" t="s">
        <v>8027</v>
      </c>
      <c r="G1167">
        <v>24</v>
      </c>
      <c r="H1167">
        <v>4</v>
      </c>
      <c r="I1167">
        <v>5</v>
      </c>
      <c r="J1167" s="1">
        <v>26.8</v>
      </c>
      <c r="K1167" s="1">
        <f>Sales_Data[[#This Row],[Order Quantity]]*Sales_Data[[#This Row],[Unit Price]]</f>
        <v>134</v>
      </c>
      <c r="L1167" s="1">
        <v>17.420000000000002</v>
      </c>
    </row>
    <row r="1168" spans="1:12">
      <c r="A1168" t="s">
        <v>1191</v>
      </c>
      <c r="B1168" s="2">
        <v>41173</v>
      </c>
      <c r="C1168">
        <v>15</v>
      </c>
      <c r="D1168" t="s">
        <v>3</v>
      </c>
      <c r="E1168" t="s">
        <v>8168</v>
      </c>
      <c r="F1168" t="s">
        <v>8025</v>
      </c>
      <c r="G1168">
        <v>41</v>
      </c>
      <c r="H1168">
        <v>6</v>
      </c>
      <c r="I1168">
        <v>2</v>
      </c>
      <c r="J1168" s="1">
        <v>111.66666666666667</v>
      </c>
      <c r="K1168" s="1">
        <f>Sales_Data[[#This Row],[Order Quantity]]*Sales_Data[[#This Row],[Unit Price]]</f>
        <v>223.33333333333334</v>
      </c>
      <c r="L1168" s="1">
        <v>94.916666666666671</v>
      </c>
    </row>
    <row r="1169" spans="1:12">
      <c r="A1169" t="s">
        <v>1192</v>
      </c>
      <c r="B1169" s="2">
        <v>41173</v>
      </c>
      <c r="C1169">
        <v>8</v>
      </c>
      <c r="D1169" t="s">
        <v>3</v>
      </c>
      <c r="E1169" t="s">
        <v>8168</v>
      </c>
      <c r="F1169" t="s">
        <v>8027</v>
      </c>
      <c r="G1169">
        <v>22</v>
      </c>
      <c r="H1169">
        <v>4</v>
      </c>
      <c r="I1169">
        <v>5</v>
      </c>
      <c r="J1169" s="1">
        <v>26.055555555555557</v>
      </c>
      <c r="K1169" s="1">
        <f>Sales_Data[[#This Row],[Order Quantity]]*Sales_Data[[#This Row],[Unit Price]]</f>
        <v>130.27777777777777</v>
      </c>
      <c r="L1169" s="1">
        <v>19.802222222222223</v>
      </c>
    </row>
    <row r="1170" spans="1:12">
      <c r="A1170" t="s">
        <v>1193</v>
      </c>
      <c r="B1170" s="2">
        <v>41173</v>
      </c>
      <c r="C1170">
        <v>8</v>
      </c>
      <c r="D1170" t="s">
        <v>4</v>
      </c>
      <c r="E1170" t="s">
        <v>8168</v>
      </c>
      <c r="F1170" t="s">
        <v>8027</v>
      </c>
      <c r="G1170">
        <v>23</v>
      </c>
      <c r="H1170">
        <v>4</v>
      </c>
      <c r="I1170">
        <v>4</v>
      </c>
      <c r="J1170" s="1">
        <v>100.5</v>
      </c>
      <c r="K1170" s="1">
        <f>Sales_Data[[#This Row],[Order Quantity]]*Sales_Data[[#This Row],[Unit Price]]</f>
        <v>402</v>
      </c>
      <c r="L1170" s="1">
        <v>82.41</v>
      </c>
    </row>
    <row r="1171" spans="1:12">
      <c r="A1171" t="s">
        <v>1194</v>
      </c>
      <c r="B1171" s="2">
        <v>41174</v>
      </c>
      <c r="C1171">
        <v>5</v>
      </c>
      <c r="D1171" t="s">
        <v>4</v>
      </c>
      <c r="E1171" t="s">
        <v>8168</v>
      </c>
      <c r="F1171" t="s">
        <v>8027</v>
      </c>
      <c r="G1171">
        <v>14</v>
      </c>
      <c r="H1171">
        <v>2</v>
      </c>
      <c r="I1171">
        <v>7</v>
      </c>
      <c r="J1171" s="1">
        <v>120.60000000000001</v>
      </c>
      <c r="K1171" s="1">
        <f>Sales_Data[[#This Row],[Order Quantity]]*Sales_Data[[#This Row],[Unit Price]]</f>
        <v>844.2</v>
      </c>
      <c r="L1171" s="1">
        <v>53.064</v>
      </c>
    </row>
    <row r="1172" spans="1:12">
      <c r="A1172" t="s">
        <v>1195</v>
      </c>
      <c r="B1172" s="2">
        <v>41174</v>
      </c>
      <c r="C1172">
        <v>5</v>
      </c>
      <c r="D1172" t="s">
        <v>2</v>
      </c>
      <c r="E1172" t="s">
        <v>8168</v>
      </c>
      <c r="F1172" t="s">
        <v>8027</v>
      </c>
      <c r="G1172">
        <v>14</v>
      </c>
      <c r="H1172">
        <v>2</v>
      </c>
      <c r="I1172">
        <v>6</v>
      </c>
      <c r="J1172" s="1">
        <v>113.15555555555555</v>
      </c>
      <c r="K1172" s="1">
        <f>Sales_Data[[#This Row],[Order Quantity]]*Sales_Data[[#This Row],[Unit Price]]</f>
        <v>678.93333333333328</v>
      </c>
      <c r="L1172" s="1">
        <v>66.76177777777778</v>
      </c>
    </row>
    <row r="1173" spans="1:12">
      <c r="A1173" t="s">
        <v>1196</v>
      </c>
      <c r="B1173" s="2">
        <v>41176</v>
      </c>
      <c r="C1173">
        <v>2</v>
      </c>
      <c r="D1173" t="s">
        <v>2</v>
      </c>
      <c r="E1173" t="s">
        <v>8168</v>
      </c>
      <c r="F1173" t="s">
        <v>8027</v>
      </c>
      <c r="G1173">
        <v>5</v>
      </c>
      <c r="H1173">
        <v>1</v>
      </c>
      <c r="I1173">
        <v>3</v>
      </c>
      <c r="J1173" s="1">
        <v>29.033333333333335</v>
      </c>
      <c r="K1173" s="1">
        <f>Sales_Data[[#This Row],[Order Quantity]]*Sales_Data[[#This Row],[Unit Price]]</f>
        <v>87.100000000000009</v>
      </c>
      <c r="L1173" s="1">
        <v>20.033000000000001</v>
      </c>
    </row>
    <row r="1174" spans="1:12">
      <c r="A1174" t="s">
        <v>1197</v>
      </c>
      <c r="B1174" s="2">
        <v>41176</v>
      </c>
      <c r="C1174">
        <v>16</v>
      </c>
      <c r="D1174" t="s">
        <v>2</v>
      </c>
      <c r="E1174" t="s">
        <v>8168</v>
      </c>
      <c r="F1174" t="s">
        <v>8025</v>
      </c>
      <c r="G1174">
        <v>46</v>
      </c>
      <c r="H1174">
        <v>7</v>
      </c>
      <c r="I1174">
        <v>1</v>
      </c>
      <c r="J1174" s="1">
        <v>437.73333333333335</v>
      </c>
      <c r="K1174" s="1">
        <f>Sales_Data[[#This Row],[Order Quantity]]*Sales_Data[[#This Row],[Unit Price]]</f>
        <v>437.73333333333335</v>
      </c>
      <c r="L1174" s="1">
        <v>240.75333333333336</v>
      </c>
    </row>
    <row r="1175" spans="1:12">
      <c r="A1175" t="s">
        <v>1198</v>
      </c>
      <c r="B1175" s="2">
        <v>41176</v>
      </c>
      <c r="C1175">
        <v>17</v>
      </c>
      <c r="D1175" t="s">
        <v>2</v>
      </c>
      <c r="E1175" t="s">
        <v>8168</v>
      </c>
      <c r="F1175" t="s">
        <v>8025</v>
      </c>
      <c r="G1175">
        <v>48</v>
      </c>
      <c r="H1175">
        <v>7</v>
      </c>
      <c r="I1175">
        <v>8</v>
      </c>
      <c r="J1175" s="1">
        <v>679.67777777777781</v>
      </c>
      <c r="K1175" s="1">
        <f>Sales_Data[[#This Row],[Order Quantity]]*Sales_Data[[#This Row],[Unit Price]]</f>
        <v>5437.4222222222224</v>
      </c>
      <c r="L1175" s="1">
        <v>373.82277777777784</v>
      </c>
    </row>
    <row r="1176" spans="1:12">
      <c r="A1176" t="s">
        <v>1199</v>
      </c>
      <c r="B1176" s="2">
        <v>41177</v>
      </c>
      <c r="C1176">
        <v>7</v>
      </c>
      <c r="D1176" t="s">
        <v>4</v>
      </c>
      <c r="E1176" t="s">
        <v>8168</v>
      </c>
      <c r="F1176" t="s">
        <v>8027</v>
      </c>
      <c r="G1176">
        <v>20</v>
      </c>
      <c r="H1176">
        <v>3</v>
      </c>
      <c r="I1176">
        <v>3</v>
      </c>
      <c r="J1176" s="1">
        <v>197.27777777777777</v>
      </c>
      <c r="K1176" s="1">
        <f>Sales_Data[[#This Row],[Order Quantity]]*Sales_Data[[#This Row],[Unit Price]]</f>
        <v>591.83333333333326</v>
      </c>
      <c r="L1176" s="1">
        <v>134.14888888888891</v>
      </c>
    </row>
    <row r="1177" spans="1:12">
      <c r="A1177" t="s">
        <v>1200</v>
      </c>
      <c r="B1177" s="2">
        <v>41177</v>
      </c>
      <c r="C1177">
        <v>9</v>
      </c>
      <c r="D1177" t="s">
        <v>2</v>
      </c>
      <c r="E1177" t="s">
        <v>8168</v>
      </c>
      <c r="F1177" t="s">
        <v>8027</v>
      </c>
      <c r="G1177">
        <v>25</v>
      </c>
      <c r="H1177">
        <v>4</v>
      </c>
      <c r="I1177">
        <v>7</v>
      </c>
      <c r="J1177" s="1">
        <v>111.66666666666667</v>
      </c>
      <c r="K1177" s="1">
        <f>Sales_Data[[#This Row],[Order Quantity]]*Sales_Data[[#This Row],[Unit Price]]</f>
        <v>781.66666666666674</v>
      </c>
      <c r="L1177" s="1">
        <v>75.933333333333337</v>
      </c>
    </row>
    <row r="1178" spans="1:12">
      <c r="A1178" t="s">
        <v>1201</v>
      </c>
      <c r="B1178" s="2">
        <v>41177</v>
      </c>
      <c r="C1178">
        <v>20</v>
      </c>
      <c r="D1178" t="s">
        <v>2</v>
      </c>
      <c r="E1178" t="s">
        <v>8168</v>
      </c>
      <c r="F1178" t="s">
        <v>8028</v>
      </c>
      <c r="G1178">
        <v>58</v>
      </c>
      <c r="H1178">
        <v>8</v>
      </c>
      <c r="I1178">
        <v>4</v>
      </c>
      <c r="J1178" s="1">
        <v>128.78888888888889</v>
      </c>
      <c r="K1178" s="1">
        <f>Sales_Data[[#This Row],[Order Quantity]]*Sales_Data[[#This Row],[Unit Price]]</f>
        <v>515.15555555555557</v>
      </c>
      <c r="L1178" s="1">
        <v>109.47055555555556</v>
      </c>
    </row>
    <row r="1179" spans="1:12">
      <c r="A1179" t="s">
        <v>1202</v>
      </c>
      <c r="B1179" s="2">
        <v>41177</v>
      </c>
      <c r="C1179">
        <v>14</v>
      </c>
      <c r="D1179" t="s">
        <v>2</v>
      </c>
      <c r="E1179" t="s">
        <v>8168</v>
      </c>
      <c r="F1179" t="s">
        <v>8026</v>
      </c>
      <c r="G1179">
        <v>41</v>
      </c>
      <c r="H1179">
        <v>6</v>
      </c>
      <c r="I1179">
        <v>4</v>
      </c>
      <c r="J1179" s="1">
        <v>26.8</v>
      </c>
      <c r="K1179" s="1">
        <f>Sales_Data[[#This Row],[Order Quantity]]*Sales_Data[[#This Row],[Unit Price]]</f>
        <v>107.2</v>
      </c>
      <c r="L1179" s="1">
        <v>22.244</v>
      </c>
    </row>
    <row r="1180" spans="1:12">
      <c r="A1180" t="s">
        <v>1203</v>
      </c>
      <c r="B1180" s="2">
        <v>41177</v>
      </c>
      <c r="C1180">
        <v>10</v>
      </c>
      <c r="D1180" t="s">
        <v>4</v>
      </c>
      <c r="E1180" t="s">
        <v>8168</v>
      </c>
      <c r="F1180" t="s">
        <v>8026</v>
      </c>
      <c r="G1180">
        <v>29</v>
      </c>
      <c r="H1180">
        <v>4</v>
      </c>
      <c r="I1180">
        <v>3</v>
      </c>
      <c r="J1180" s="1">
        <v>659.57777777777778</v>
      </c>
      <c r="K1180" s="1">
        <f>Sales_Data[[#This Row],[Order Quantity]]*Sales_Data[[#This Row],[Unit Price]]</f>
        <v>1978.7333333333333</v>
      </c>
      <c r="L1180" s="1">
        <v>362.76777777777784</v>
      </c>
    </row>
    <row r="1181" spans="1:12">
      <c r="A1181" t="s">
        <v>1204</v>
      </c>
      <c r="B1181" s="2">
        <v>41177</v>
      </c>
      <c r="C1181">
        <v>17</v>
      </c>
      <c r="D1181" t="s">
        <v>2</v>
      </c>
      <c r="E1181" t="s">
        <v>8168</v>
      </c>
      <c r="F1181" t="s">
        <v>8025</v>
      </c>
      <c r="G1181">
        <v>49</v>
      </c>
      <c r="H1181">
        <v>7</v>
      </c>
      <c r="I1181">
        <v>6</v>
      </c>
      <c r="J1181" s="1">
        <v>103.47777777777779</v>
      </c>
      <c r="K1181" s="1">
        <f>Sales_Data[[#This Row],[Order Quantity]]*Sales_Data[[#This Row],[Unit Price]]</f>
        <v>620.86666666666679</v>
      </c>
      <c r="L1181" s="1">
        <v>43.460666666666668</v>
      </c>
    </row>
    <row r="1182" spans="1:12">
      <c r="A1182" t="s">
        <v>1205</v>
      </c>
      <c r="B1182" s="2">
        <v>41178</v>
      </c>
      <c r="C1182">
        <v>7</v>
      </c>
      <c r="D1182" t="s">
        <v>2</v>
      </c>
      <c r="E1182" t="s">
        <v>8168</v>
      </c>
      <c r="F1182" t="s">
        <v>8027</v>
      </c>
      <c r="G1182">
        <v>20</v>
      </c>
      <c r="H1182">
        <v>3</v>
      </c>
      <c r="I1182">
        <v>1</v>
      </c>
      <c r="J1182" s="1">
        <v>144.42222222222222</v>
      </c>
      <c r="K1182" s="1">
        <f>Sales_Data[[#This Row],[Order Quantity]]*Sales_Data[[#This Row],[Unit Price]]</f>
        <v>144.42222222222222</v>
      </c>
      <c r="L1182" s="1">
        <v>69.322666666666663</v>
      </c>
    </row>
    <row r="1183" spans="1:12">
      <c r="A1183" t="s">
        <v>1206</v>
      </c>
      <c r="B1183" s="2">
        <v>41178</v>
      </c>
      <c r="C1183">
        <v>4</v>
      </c>
      <c r="D1183" t="s">
        <v>3</v>
      </c>
      <c r="E1183" t="s">
        <v>8168</v>
      </c>
      <c r="F1183" t="s">
        <v>8027</v>
      </c>
      <c r="G1183">
        <v>9</v>
      </c>
      <c r="H1183">
        <v>2</v>
      </c>
      <c r="I1183">
        <v>3</v>
      </c>
      <c r="J1183" s="1">
        <v>597.04444444444448</v>
      </c>
      <c r="K1183" s="1">
        <f>Sales_Data[[#This Row],[Order Quantity]]*Sales_Data[[#This Row],[Unit Price]]</f>
        <v>1791.1333333333334</v>
      </c>
      <c r="L1183" s="1">
        <v>262.69955555555561</v>
      </c>
    </row>
    <row r="1184" spans="1:12">
      <c r="A1184" t="s">
        <v>1207</v>
      </c>
      <c r="B1184" s="2">
        <v>41178</v>
      </c>
      <c r="C1184">
        <v>19</v>
      </c>
      <c r="D1184" t="s">
        <v>4</v>
      </c>
      <c r="E1184" t="s">
        <v>8168</v>
      </c>
      <c r="F1184" t="s">
        <v>8028</v>
      </c>
      <c r="G1184">
        <v>53</v>
      </c>
      <c r="H1184">
        <v>8</v>
      </c>
      <c r="I1184">
        <v>5</v>
      </c>
      <c r="J1184" s="1">
        <v>247.15555555555557</v>
      </c>
      <c r="K1184" s="1">
        <f>Sales_Data[[#This Row],[Order Quantity]]*Sales_Data[[#This Row],[Unit Price]]</f>
        <v>1235.7777777777778</v>
      </c>
      <c r="L1184" s="1">
        <v>200.19600000000003</v>
      </c>
    </row>
    <row r="1185" spans="1:12">
      <c r="A1185" t="s">
        <v>1208</v>
      </c>
      <c r="B1185" s="2">
        <v>41178</v>
      </c>
      <c r="C1185">
        <v>11</v>
      </c>
      <c r="D1185" t="s">
        <v>2</v>
      </c>
      <c r="E1185" t="s">
        <v>8168</v>
      </c>
      <c r="F1185" t="s">
        <v>8026</v>
      </c>
      <c r="G1185">
        <v>30</v>
      </c>
      <c r="H1185">
        <v>5</v>
      </c>
      <c r="I1185">
        <v>5</v>
      </c>
      <c r="J1185" s="1">
        <v>297.03333333333336</v>
      </c>
      <c r="K1185" s="1">
        <f>Sales_Data[[#This Row],[Order Quantity]]*Sales_Data[[#This Row],[Unit Price]]</f>
        <v>1485.1666666666667</v>
      </c>
      <c r="L1185" s="1">
        <v>187.131</v>
      </c>
    </row>
    <row r="1186" spans="1:12">
      <c r="A1186" t="s">
        <v>1209</v>
      </c>
      <c r="B1186" s="2">
        <v>41178</v>
      </c>
      <c r="C1186">
        <v>16</v>
      </c>
      <c r="D1186" t="s">
        <v>2</v>
      </c>
      <c r="E1186" t="s">
        <v>8168</v>
      </c>
      <c r="F1186" t="s">
        <v>8025</v>
      </c>
      <c r="G1186">
        <v>46</v>
      </c>
      <c r="H1186">
        <v>7</v>
      </c>
      <c r="I1186">
        <v>4</v>
      </c>
      <c r="J1186" s="1">
        <v>444.43333333333334</v>
      </c>
      <c r="K1186" s="1">
        <f>Sales_Data[[#This Row],[Order Quantity]]*Sales_Data[[#This Row],[Unit Price]]</f>
        <v>1777.7333333333333</v>
      </c>
      <c r="L1186" s="1">
        <v>284.43733333333336</v>
      </c>
    </row>
    <row r="1187" spans="1:12">
      <c r="A1187" t="s">
        <v>1210</v>
      </c>
      <c r="B1187" s="2">
        <v>41178</v>
      </c>
      <c r="C1187">
        <v>13</v>
      </c>
      <c r="D1187" t="s">
        <v>4</v>
      </c>
      <c r="E1187" t="s">
        <v>8168</v>
      </c>
      <c r="F1187" t="s">
        <v>8026</v>
      </c>
      <c r="G1187">
        <v>36</v>
      </c>
      <c r="H1187">
        <v>5</v>
      </c>
      <c r="I1187">
        <v>4</v>
      </c>
      <c r="J1187" s="1">
        <v>427.31111111111113</v>
      </c>
      <c r="K1187" s="1">
        <f>Sales_Data[[#This Row],[Order Quantity]]*Sales_Data[[#This Row],[Unit Price]]</f>
        <v>1709.2444444444445</v>
      </c>
      <c r="L1187" s="1">
        <v>363.2144444444445</v>
      </c>
    </row>
    <row r="1188" spans="1:12">
      <c r="A1188" t="s">
        <v>1211</v>
      </c>
      <c r="B1188" s="2">
        <v>41178</v>
      </c>
      <c r="C1188">
        <v>7</v>
      </c>
      <c r="D1188" t="s">
        <v>4</v>
      </c>
      <c r="E1188" t="s">
        <v>8168</v>
      </c>
      <c r="F1188" t="s">
        <v>8027</v>
      </c>
      <c r="G1188">
        <v>21</v>
      </c>
      <c r="H1188">
        <v>3</v>
      </c>
      <c r="I1188">
        <v>9</v>
      </c>
      <c r="J1188" s="1">
        <v>256.83333333333331</v>
      </c>
      <c r="K1188" s="1">
        <f>Sales_Data[[#This Row],[Order Quantity]]*Sales_Data[[#This Row],[Unit Price]]</f>
        <v>2311.5</v>
      </c>
      <c r="L1188" s="1">
        <v>159.23666666666665</v>
      </c>
    </row>
    <row r="1189" spans="1:12">
      <c r="A1189" t="s">
        <v>1212</v>
      </c>
      <c r="B1189" s="2">
        <v>41179</v>
      </c>
      <c r="C1189">
        <v>20</v>
      </c>
      <c r="D1189" t="s">
        <v>2</v>
      </c>
      <c r="E1189" t="s">
        <v>8168</v>
      </c>
      <c r="F1189" t="s">
        <v>8028</v>
      </c>
      <c r="G1189">
        <v>56</v>
      </c>
      <c r="H1189">
        <v>8</v>
      </c>
      <c r="I1189">
        <v>7</v>
      </c>
      <c r="J1189" s="1">
        <v>123.57777777777778</v>
      </c>
      <c r="K1189" s="1">
        <f>Sales_Data[[#This Row],[Order Quantity]]*Sales_Data[[#This Row],[Unit Price]]</f>
        <v>865.04444444444448</v>
      </c>
      <c r="L1189" s="1">
        <v>49.431111111111115</v>
      </c>
    </row>
    <row r="1190" spans="1:12">
      <c r="A1190" t="s">
        <v>1213</v>
      </c>
      <c r="B1190" s="2">
        <v>41179</v>
      </c>
      <c r="C1190">
        <v>8</v>
      </c>
      <c r="D1190" t="s">
        <v>3</v>
      </c>
      <c r="E1190" t="s">
        <v>8168</v>
      </c>
      <c r="F1190" t="s">
        <v>8027</v>
      </c>
      <c r="G1190">
        <v>22</v>
      </c>
      <c r="H1190">
        <v>3</v>
      </c>
      <c r="I1190">
        <v>2</v>
      </c>
      <c r="J1190" s="1">
        <v>114.64444444444445</v>
      </c>
      <c r="K1190" s="1">
        <f>Sales_Data[[#This Row],[Order Quantity]]*Sales_Data[[#This Row],[Unit Price]]</f>
        <v>229.28888888888889</v>
      </c>
      <c r="L1190" s="1">
        <v>65.347333333333324</v>
      </c>
    </row>
    <row r="1191" spans="1:12">
      <c r="A1191" t="s">
        <v>1214</v>
      </c>
      <c r="B1191" s="2">
        <v>41179</v>
      </c>
      <c r="C1191">
        <v>7</v>
      </c>
      <c r="D1191" t="s">
        <v>2</v>
      </c>
      <c r="E1191" t="s">
        <v>8168</v>
      </c>
      <c r="F1191" t="s">
        <v>8027</v>
      </c>
      <c r="G1191">
        <v>18</v>
      </c>
      <c r="H1191">
        <v>3</v>
      </c>
      <c r="I1191">
        <v>9</v>
      </c>
      <c r="J1191" s="1">
        <v>99.01111111111112</v>
      </c>
      <c r="K1191" s="1">
        <f>Sales_Data[[#This Row],[Order Quantity]]*Sales_Data[[#This Row],[Unit Price]]</f>
        <v>891.10000000000014</v>
      </c>
      <c r="L1191" s="1">
        <v>72.278111111111116</v>
      </c>
    </row>
    <row r="1192" spans="1:12">
      <c r="A1192" t="s">
        <v>1215</v>
      </c>
      <c r="B1192" s="2">
        <v>41179</v>
      </c>
      <c r="C1192">
        <v>5</v>
      </c>
      <c r="D1192" t="s">
        <v>4</v>
      </c>
      <c r="E1192" t="s">
        <v>8168</v>
      </c>
      <c r="F1192" t="s">
        <v>8027</v>
      </c>
      <c r="G1192">
        <v>13</v>
      </c>
      <c r="H1192">
        <v>2</v>
      </c>
      <c r="I1192">
        <v>3</v>
      </c>
      <c r="J1192" s="1">
        <v>678.18888888888887</v>
      </c>
      <c r="K1192" s="1">
        <f>Sales_Data[[#This Row],[Order Quantity]]*Sales_Data[[#This Row],[Unit Price]]</f>
        <v>2034.5666666666666</v>
      </c>
      <c r="L1192" s="1">
        <v>488.29599999999999</v>
      </c>
    </row>
    <row r="1193" spans="1:12">
      <c r="A1193" t="s">
        <v>1216</v>
      </c>
      <c r="B1193" s="2">
        <v>41179</v>
      </c>
      <c r="C1193">
        <v>16</v>
      </c>
      <c r="D1193" t="s">
        <v>4</v>
      </c>
      <c r="E1193" t="s">
        <v>8168</v>
      </c>
      <c r="F1193" t="s">
        <v>8025</v>
      </c>
      <c r="G1193">
        <v>45</v>
      </c>
      <c r="H1193">
        <v>7</v>
      </c>
      <c r="I1193">
        <v>9</v>
      </c>
      <c r="J1193" s="1">
        <v>616.40000000000009</v>
      </c>
      <c r="K1193" s="1">
        <f>Sales_Data[[#This Row],[Order Quantity]]*Sales_Data[[#This Row],[Unit Price]]</f>
        <v>5547.6</v>
      </c>
      <c r="L1193" s="1">
        <v>357.512</v>
      </c>
    </row>
    <row r="1194" spans="1:12">
      <c r="A1194" t="s">
        <v>1217</v>
      </c>
      <c r="B1194" s="2">
        <v>41180</v>
      </c>
      <c r="C1194">
        <v>18</v>
      </c>
      <c r="D1194" t="s">
        <v>4</v>
      </c>
      <c r="E1194" t="s">
        <v>8168</v>
      </c>
      <c r="F1194" t="s">
        <v>8025</v>
      </c>
      <c r="G1194">
        <v>52</v>
      </c>
      <c r="H1194">
        <v>8</v>
      </c>
      <c r="I1194">
        <v>1</v>
      </c>
      <c r="J1194" s="1">
        <v>75.933333333333337</v>
      </c>
      <c r="K1194" s="1">
        <f>Sales_Data[[#This Row],[Order Quantity]]*Sales_Data[[#This Row],[Unit Price]]</f>
        <v>75.933333333333337</v>
      </c>
      <c r="L1194" s="1">
        <v>44.041333333333327</v>
      </c>
    </row>
    <row r="1195" spans="1:12">
      <c r="A1195" t="s">
        <v>1218</v>
      </c>
      <c r="B1195" s="2">
        <v>41180</v>
      </c>
      <c r="C1195">
        <v>3</v>
      </c>
      <c r="D1195" t="s">
        <v>4</v>
      </c>
      <c r="E1195" t="s">
        <v>8168</v>
      </c>
      <c r="F1195" t="s">
        <v>8027</v>
      </c>
      <c r="G1195">
        <v>7</v>
      </c>
      <c r="H1195">
        <v>1</v>
      </c>
      <c r="I1195">
        <v>9</v>
      </c>
      <c r="J1195" s="1">
        <v>562.05555555555554</v>
      </c>
      <c r="K1195" s="1">
        <f>Sales_Data[[#This Row],[Order Quantity]]*Sales_Data[[#This Row],[Unit Price]]</f>
        <v>5058.5</v>
      </c>
      <c r="L1195" s="1">
        <v>309.13055555555559</v>
      </c>
    </row>
    <row r="1196" spans="1:12">
      <c r="A1196" t="s">
        <v>1219</v>
      </c>
      <c r="B1196" s="2">
        <v>41180</v>
      </c>
      <c r="C1196">
        <v>19</v>
      </c>
      <c r="D1196" t="s">
        <v>4</v>
      </c>
      <c r="E1196" t="s">
        <v>8168</v>
      </c>
      <c r="F1196" t="s">
        <v>8028</v>
      </c>
      <c r="G1196">
        <v>53</v>
      </c>
      <c r="H1196">
        <v>8</v>
      </c>
      <c r="I1196">
        <v>5</v>
      </c>
      <c r="J1196" s="1">
        <v>276.18888888888893</v>
      </c>
      <c r="K1196" s="1">
        <f>Sales_Data[[#This Row],[Order Quantity]]*Sales_Data[[#This Row],[Unit Price]]</f>
        <v>1380.9444444444446</v>
      </c>
      <c r="L1196" s="1">
        <v>135.33255555555559</v>
      </c>
    </row>
    <row r="1197" spans="1:12">
      <c r="A1197" t="s">
        <v>1220</v>
      </c>
      <c r="B1197" s="2">
        <v>41181</v>
      </c>
      <c r="C1197">
        <v>13</v>
      </c>
      <c r="D1197" t="s">
        <v>4</v>
      </c>
      <c r="E1197" t="s">
        <v>8168</v>
      </c>
      <c r="F1197" t="s">
        <v>8026</v>
      </c>
      <c r="G1197">
        <v>37</v>
      </c>
      <c r="H1197">
        <v>5</v>
      </c>
      <c r="I1197">
        <v>1</v>
      </c>
      <c r="J1197" s="1">
        <v>672.97777777777776</v>
      </c>
      <c r="K1197" s="1">
        <f>Sales_Data[[#This Row],[Order Quantity]]*Sales_Data[[#This Row],[Unit Price]]</f>
        <v>672.97777777777776</v>
      </c>
      <c r="L1197" s="1">
        <v>323.02933333333334</v>
      </c>
    </row>
    <row r="1198" spans="1:12">
      <c r="A1198" t="s">
        <v>1221</v>
      </c>
      <c r="B1198" s="2">
        <v>41181</v>
      </c>
      <c r="C1198">
        <v>18</v>
      </c>
      <c r="D1198" t="s">
        <v>2</v>
      </c>
      <c r="E1198" t="s">
        <v>8168</v>
      </c>
      <c r="F1198" t="s">
        <v>8025</v>
      </c>
      <c r="G1198">
        <v>52</v>
      </c>
      <c r="H1198">
        <v>8</v>
      </c>
      <c r="I1198">
        <v>8</v>
      </c>
      <c r="J1198" s="1">
        <v>424.33333333333331</v>
      </c>
      <c r="K1198" s="1">
        <f>Sales_Data[[#This Row],[Order Quantity]]*Sales_Data[[#This Row],[Unit Price]]</f>
        <v>3394.6666666666665</v>
      </c>
      <c r="L1198" s="1">
        <v>263.0866666666667</v>
      </c>
    </row>
    <row r="1199" spans="1:12">
      <c r="A1199" t="s">
        <v>1222</v>
      </c>
      <c r="B1199" s="2">
        <v>41181</v>
      </c>
      <c r="C1199">
        <v>16</v>
      </c>
      <c r="D1199" t="s">
        <v>2</v>
      </c>
      <c r="E1199" t="s">
        <v>8168</v>
      </c>
      <c r="F1199" t="s">
        <v>8025</v>
      </c>
      <c r="G1199">
        <v>44</v>
      </c>
      <c r="H1199">
        <v>7</v>
      </c>
      <c r="I1199">
        <v>5</v>
      </c>
      <c r="J1199" s="1">
        <v>105.71111111111111</v>
      </c>
      <c r="K1199" s="1">
        <f>Sales_Data[[#This Row],[Order Quantity]]*Sales_Data[[#This Row],[Unit Price]]</f>
        <v>528.55555555555554</v>
      </c>
      <c r="L1199" s="1">
        <v>48.627111111111113</v>
      </c>
    </row>
    <row r="1200" spans="1:12">
      <c r="A1200" t="s">
        <v>1223</v>
      </c>
      <c r="B1200" s="2">
        <v>41181</v>
      </c>
      <c r="C1200">
        <v>7</v>
      </c>
      <c r="D1200" t="s">
        <v>2</v>
      </c>
      <c r="E1200" t="s">
        <v>8168</v>
      </c>
      <c r="F1200" t="s">
        <v>8027</v>
      </c>
      <c r="G1200">
        <v>20</v>
      </c>
      <c r="H1200">
        <v>3</v>
      </c>
      <c r="I1200">
        <v>4</v>
      </c>
      <c r="J1200" s="1">
        <v>130.27777777777777</v>
      </c>
      <c r="K1200" s="1">
        <f>Sales_Data[[#This Row],[Order Quantity]]*Sales_Data[[#This Row],[Unit Price]]</f>
        <v>521.11111111111109</v>
      </c>
      <c r="L1200" s="1">
        <v>102.91944444444445</v>
      </c>
    </row>
    <row r="1201" spans="1:12">
      <c r="A1201" t="s">
        <v>1224</v>
      </c>
      <c r="B1201" s="2">
        <v>41181</v>
      </c>
      <c r="C1201">
        <v>11</v>
      </c>
      <c r="D1201" t="s">
        <v>4</v>
      </c>
      <c r="E1201" t="s">
        <v>8168</v>
      </c>
      <c r="F1201" t="s">
        <v>8026</v>
      </c>
      <c r="G1201">
        <v>32</v>
      </c>
      <c r="H1201">
        <v>5</v>
      </c>
      <c r="I1201">
        <v>6</v>
      </c>
      <c r="J1201" s="1">
        <v>287.35555555555561</v>
      </c>
      <c r="K1201" s="1">
        <f>Sales_Data[[#This Row],[Order Quantity]]*Sales_Data[[#This Row],[Unit Price]]</f>
        <v>1724.1333333333337</v>
      </c>
      <c r="L1201" s="1">
        <v>155.17200000000003</v>
      </c>
    </row>
    <row r="1202" spans="1:12">
      <c r="A1202" t="s">
        <v>1225</v>
      </c>
      <c r="B1202" s="2">
        <v>41181</v>
      </c>
      <c r="C1202">
        <v>17</v>
      </c>
      <c r="D1202" t="s">
        <v>3</v>
      </c>
      <c r="E1202" t="s">
        <v>8168</v>
      </c>
      <c r="F1202" t="s">
        <v>8025</v>
      </c>
      <c r="G1202">
        <v>48</v>
      </c>
      <c r="H1202">
        <v>7</v>
      </c>
      <c r="I1202">
        <v>5</v>
      </c>
      <c r="J1202" s="1">
        <v>26.055555555555557</v>
      </c>
      <c r="K1202" s="1">
        <f>Sales_Data[[#This Row],[Order Quantity]]*Sales_Data[[#This Row],[Unit Price]]</f>
        <v>130.27777777777777</v>
      </c>
      <c r="L1202" s="1">
        <v>21.626111111111111</v>
      </c>
    </row>
    <row r="1203" spans="1:12">
      <c r="A1203" t="s">
        <v>1226</v>
      </c>
      <c r="B1203" s="2">
        <v>41181</v>
      </c>
      <c r="C1203">
        <v>4</v>
      </c>
      <c r="D1203" t="s">
        <v>2</v>
      </c>
      <c r="E1203" t="s">
        <v>8168</v>
      </c>
      <c r="F1203" t="s">
        <v>8027</v>
      </c>
      <c r="G1203">
        <v>9</v>
      </c>
      <c r="H1203">
        <v>2</v>
      </c>
      <c r="I1203">
        <v>2</v>
      </c>
      <c r="J1203" s="1">
        <v>132.51111111111112</v>
      </c>
      <c r="K1203" s="1">
        <f>Sales_Data[[#This Row],[Order Quantity]]*Sales_Data[[#This Row],[Unit Price]]</f>
        <v>265.02222222222224</v>
      </c>
      <c r="L1203" s="1">
        <v>70.230888888888899</v>
      </c>
    </row>
    <row r="1204" spans="1:12">
      <c r="A1204" t="s">
        <v>1227</v>
      </c>
      <c r="B1204" s="2">
        <v>41182</v>
      </c>
      <c r="C1204">
        <v>16</v>
      </c>
      <c r="D1204" t="s">
        <v>4</v>
      </c>
      <c r="E1204" t="s">
        <v>8168</v>
      </c>
      <c r="F1204" t="s">
        <v>8025</v>
      </c>
      <c r="G1204">
        <v>47</v>
      </c>
      <c r="H1204">
        <v>7</v>
      </c>
      <c r="I1204">
        <v>2</v>
      </c>
      <c r="J1204" s="1">
        <v>361.05555555555554</v>
      </c>
      <c r="K1204" s="1">
        <f>Sales_Data[[#This Row],[Order Quantity]]*Sales_Data[[#This Row],[Unit Price]]</f>
        <v>722.11111111111109</v>
      </c>
      <c r="L1204" s="1">
        <v>299.67611111111114</v>
      </c>
    </row>
    <row r="1205" spans="1:12">
      <c r="A1205" t="s">
        <v>1228</v>
      </c>
      <c r="B1205" s="2">
        <v>41182</v>
      </c>
      <c r="C1205">
        <v>9</v>
      </c>
      <c r="D1205" t="s">
        <v>2</v>
      </c>
      <c r="E1205" t="s">
        <v>8168</v>
      </c>
      <c r="F1205" t="s">
        <v>8027</v>
      </c>
      <c r="G1205">
        <v>25</v>
      </c>
      <c r="H1205">
        <v>4</v>
      </c>
      <c r="I1205">
        <v>2</v>
      </c>
      <c r="J1205" s="1">
        <v>623.1</v>
      </c>
      <c r="K1205" s="1">
        <f>Sales_Data[[#This Row],[Order Quantity]]*Sales_Data[[#This Row],[Unit Price]]</f>
        <v>1246.2</v>
      </c>
      <c r="L1205" s="1">
        <v>417.47700000000009</v>
      </c>
    </row>
    <row r="1206" spans="1:12">
      <c r="A1206" t="s">
        <v>1229</v>
      </c>
      <c r="B1206" s="2">
        <v>41182</v>
      </c>
      <c r="C1206">
        <v>11</v>
      </c>
      <c r="D1206" t="s">
        <v>3</v>
      </c>
      <c r="E1206" t="s">
        <v>8168</v>
      </c>
      <c r="F1206" t="s">
        <v>8026</v>
      </c>
      <c r="G1206">
        <v>32</v>
      </c>
      <c r="H1206">
        <v>5</v>
      </c>
      <c r="I1206">
        <v>5</v>
      </c>
      <c r="J1206" s="1">
        <v>122.08888888888889</v>
      </c>
      <c r="K1206" s="1">
        <f>Sales_Data[[#This Row],[Order Quantity]]*Sales_Data[[#This Row],[Unit Price]]</f>
        <v>610.44444444444446</v>
      </c>
      <c r="L1206" s="1">
        <v>96.450222222222223</v>
      </c>
    </row>
    <row r="1207" spans="1:12">
      <c r="A1207" t="s">
        <v>1230</v>
      </c>
      <c r="B1207" s="2">
        <v>41182</v>
      </c>
      <c r="C1207">
        <v>2</v>
      </c>
      <c r="D1207" t="s">
        <v>2</v>
      </c>
      <c r="E1207" t="s">
        <v>8168</v>
      </c>
      <c r="F1207" t="s">
        <v>8027</v>
      </c>
      <c r="G1207">
        <v>5</v>
      </c>
      <c r="H1207">
        <v>1</v>
      </c>
      <c r="I1207">
        <v>5</v>
      </c>
      <c r="J1207" s="1">
        <v>215.14444444444445</v>
      </c>
      <c r="K1207" s="1">
        <f>Sales_Data[[#This Row],[Order Quantity]]*Sales_Data[[#This Row],[Unit Price]]</f>
        <v>1075.7222222222222</v>
      </c>
      <c r="L1207" s="1">
        <v>154.904</v>
      </c>
    </row>
    <row r="1208" spans="1:12">
      <c r="A1208" t="s">
        <v>1231</v>
      </c>
      <c r="B1208" s="2">
        <v>41182</v>
      </c>
      <c r="C1208">
        <v>2</v>
      </c>
      <c r="D1208" t="s">
        <v>3</v>
      </c>
      <c r="E1208" t="s">
        <v>8168</v>
      </c>
      <c r="F1208" t="s">
        <v>8027</v>
      </c>
      <c r="G1208">
        <v>4</v>
      </c>
      <c r="H1208">
        <v>1</v>
      </c>
      <c r="I1208">
        <v>1</v>
      </c>
      <c r="J1208" s="1">
        <v>707.9666666666667</v>
      </c>
      <c r="K1208" s="1">
        <f>Sales_Data[[#This Row],[Order Quantity]]*Sales_Data[[#This Row],[Unit Price]]</f>
        <v>707.9666666666667</v>
      </c>
      <c r="L1208" s="1">
        <v>495.5766666666666</v>
      </c>
    </row>
    <row r="1209" spans="1:12">
      <c r="A1209" t="s">
        <v>1232</v>
      </c>
      <c r="B1209" s="2">
        <v>41182</v>
      </c>
      <c r="C1209">
        <v>17</v>
      </c>
      <c r="D1209" t="s">
        <v>2</v>
      </c>
      <c r="E1209" t="s">
        <v>8168</v>
      </c>
      <c r="F1209" t="s">
        <v>8025</v>
      </c>
      <c r="G1209">
        <v>49</v>
      </c>
      <c r="H1209">
        <v>7</v>
      </c>
      <c r="I1209">
        <v>5</v>
      </c>
      <c r="J1209" s="1">
        <v>99.75555555555556</v>
      </c>
      <c r="K1209" s="1">
        <f>Sales_Data[[#This Row],[Order Quantity]]*Sales_Data[[#This Row],[Unit Price]]</f>
        <v>498.77777777777783</v>
      </c>
      <c r="L1209" s="1">
        <v>81.799555555555557</v>
      </c>
    </row>
    <row r="1210" spans="1:12">
      <c r="A1210" t="s">
        <v>1233</v>
      </c>
      <c r="B1210" s="2">
        <v>41182</v>
      </c>
      <c r="C1210">
        <v>20</v>
      </c>
      <c r="D1210" t="s">
        <v>2</v>
      </c>
      <c r="E1210" t="s">
        <v>8168</v>
      </c>
      <c r="F1210" t="s">
        <v>8028</v>
      </c>
      <c r="G1210">
        <v>58</v>
      </c>
      <c r="H1210">
        <v>8</v>
      </c>
      <c r="I1210">
        <v>7</v>
      </c>
      <c r="J1210" s="1">
        <v>93.055555555555557</v>
      </c>
      <c r="K1210" s="1">
        <f>Sales_Data[[#This Row],[Order Quantity]]*Sales_Data[[#This Row],[Unit Price]]</f>
        <v>651.38888888888891</v>
      </c>
      <c r="L1210" s="1">
        <v>65.138888888888886</v>
      </c>
    </row>
    <row r="1211" spans="1:12">
      <c r="A1211" t="s">
        <v>1234</v>
      </c>
      <c r="B1211" s="2">
        <v>41182</v>
      </c>
      <c r="C1211">
        <v>1</v>
      </c>
      <c r="D1211" t="s">
        <v>4</v>
      </c>
      <c r="E1211" t="s">
        <v>8168</v>
      </c>
      <c r="F1211" t="s">
        <v>8027</v>
      </c>
      <c r="G1211">
        <v>2</v>
      </c>
      <c r="H1211">
        <v>1</v>
      </c>
      <c r="I1211">
        <v>4</v>
      </c>
      <c r="J1211" s="1">
        <v>81.888888888888886</v>
      </c>
      <c r="K1211" s="1">
        <f>Sales_Data[[#This Row],[Order Quantity]]*Sales_Data[[#This Row],[Unit Price]]</f>
        <v>327.55555555555554</v>
      </c>
      <c r="L1211" s="1">
        <v>69.605555555555554</v>
      </c>
    </row>
    <row r="1212" spans="1:12">
      <c r="A1212" t="s">
        <v>1235</v>
      </c>
      <c r="B1212" s="2">
        <v>41183</v>
      </c>
      <c r="C1212">
        <v>14</v>
      </c>
      <c r="D1212" t="s">
        <v>4</v>
      </c>
      <c r="E1212" t="s">
        <v>8168</v>
      </c>
      <c r="F1212" t="s">
        <v>8026</v>
      </c>
      <c r="G1212">
        <v>39</v>
      </c>
      <c r="H1212">
        <v>6</v>
      </c>
      <c r="I1212">
        <v>2</v>
      </c>
      <c r="J1212" s="1">
        <v>20.100000000000001</v>
      </c>
      <c r="K1212" s="1">
        <f>Sales_Data[[#This Row],[Order Quantity]]*Sales_Data[[#This Row],[Unit Price]]</f>
        <v>40.200000000000003</v>
      </c>
      <c r="L1212" s="1">
        <v>16.281000000000002</v>
      </c>
    </row>
    <row r="1213" spans="1:12">
      <c r="A1213" t="s">
        <v>1236</v>
      </c>
      <c r="B1213" s="2">
        <v>41183</v>
      </c>
      <c r="C1213">
        <v>20</v>
      </c>
      <c r="D1213" t="s">
        <v>4</v>
      </c>
      <c r="E1213" t="s">
        <v>8168</v>
      </c>
      <c r="F1213" t="s">
        <v>8028</v>
      </c>
      <c r="G1213">
        <v>56</v>
      </c>
      <c r="H1213">
        <v>8</v>
      </c>
      <c r="I1213">
        <v>9</v>
      </c>
      <c r="J1213" s="1">
        <v>384.87777777777779</v>
      </c>
      <c r="K1213" s="1">
        <f>Sales_Data[[#This Row],[Order Quantity]]*Sales_Data[[#This Row],[Unit Price]]</f>
        <v>3463.9</v>
      </c>
      <c r="L1213" s="1">
        <v>184.74133333333333</v>
      </c>
    </row>
    <row r="1214" spans="1:12">
      <c r="A1214" t="s">
        <v>1237</v>
      </c>
      <c r="B1214" s="2">
        <v>41183</v>
      </c>
      <c r="C1214">
        <v>3</v>
      </c>
      <c r="D1214" t="s">
        <v>4</v>
      </c>
      <c r="E1214" t="s">
        <v>8168</v>
      </c>
      <c r="F1214" t="s">
        <v>8027</v>
      </c>
      <c r="G1214">
        <v>7</v>
      </c>
      <c r="H1214">
        <v>1</v>
      </c>
      <c r="I1214">
        <v>4</v>
      </c>
      <c r="J1214" s="1">
        <v>20.100000000000001</v>
      </c>
      <c r="K1214" s="1">
        <f>Sales_Data[[#This Row],[Order Quantity]]*Sales_Data[[#This Row],[Unit Price]]</f>
        <v>80.400000000000006</v>
      </c>
      <c r="L1214" s="1">
        <v>9.4469999999999992</v>
      </c>
    </row>
    <row r="1215" spans="1:12">
      <c r="A1215" t="s">
        <v>1238</v>
      </c>
      <c r="B1215" s="2">
        <v>41183</v>
      </c>
      <c r="C1215">
        <v>8</v>
      </c>
      <c r="D1215" t="s">
        <v>4</v>
      </c>
      <c r="E1215" t="s">
        <v>8168</v>
      </c>
      <c r="F1215" t="s">
        <v>8027</v>
      </c>
      <c r="G1215">
        <v>23</v>
      </c>
      <c r="H1215">
        <v>4</v>
      </c>
      <c r="I1215">
        <v>4</v>
      </c>
      <c r="J1215" s="1">
        <v>107.94444444444444</v>
      </c>
      <c r="K1215" s="1">
        <f>Sales_Data[[#This Row],[Order Quantity]]*Sales_Data[[#This Row],[Unit Price]]</f>
        <v>431.77777777777777</v>
      </c>
      <c r="L1215" s="1">
        <v>86.355555555555554</v>
      </c>
    </row>
    <row r="1216" spans="1:12">
      <c r="A1216" t="s">
        <v>1239</v>
      </c>
      <c r="B1216" s="2">
        <v>41183</v>
      </c>
      <c r="C1216">
        <v>10</v>
      </c>
      <c r="D1216" t="s">
        <v>3</v>
      </c>
      <c r="E1216" t="s">
        <v>8168</v>
      </c>
      <c r="F1216" t="s">
        <v>8026</v>
      </c>
      <c r="G1216">
        <v>29</v>
      </c>
      <c r="H1216">
        <v>4</v>
      </c>
      <c r="I1216">
        <v>2</v>
      </c>
      <c r="J1216" s="1">
        <v>274.70000000000005</v>
      </c>
      <c r="K1216" s="1">
        <f>Sales_Data[[#This Row],[Order Quantity]]*Sales_Data[[#This Row],[Unit Price]]</f>
        <v>549.40000000000009</v>
      </c>
      <c r="L1216" s="1">
        <v>145.59100000000001</v>
      </c>
    </row>
    <row r="1217" spans="1:12">
      <c r="A1217" t="s">
        <v>1240</v>
      </c>
      <c r="B1217" s="2">
        <v>41184</v>
      </c>
      <c r="C1217">
        <v>19</v>
      </c>
      <c r="D1217" t="s">
        <v>4</v>
      </c>
      <c r="E1217" t="s">
        <v>8168</v>
      </c>
      <c r="F1217" t="s">
        <v>8028</v>
      </c>
      <c r="G1217">
        <v>53</v>
      </c>
      <c r="H1217">
        <v>8</v>
      </c>
      <c r="I1217">
        <v>2</v>
      </c>
      <c r="J1217" s="1">
        <v>265.02222222222224</v>
      </c>
      <c r="K1217" s="1">
        <f>Sales_Data[[#This Row],[Order Quantity]]*Sales_Data[[#This Row],[Unit Price]]</f>
        <v>530.04444444444448</v>
      </c>
      <c r="L1217" s="1">
        <v>113.95955555555558</v>
      </c>
    </row>
    <row r="1218" spans="1:12">
      <c r="A1218" t="s">
        <v>1241</v>
      </c>
      <c r="B1218" s="2">
        <v>41184</v>
      </c>
      <c r="C1218">
        <v>4</v>
      </c>
      <c r="D1218" t="s">
        <v>4</v>
      </c>
      <c r="E1218" t="s">
        <v>8168</v>
      </c>
      <c r="F1218" t="s">
        <v>8027</v>
      </c>
      <c r="G1218">
        <v>10</v>
      </c>
      <c r="H1218">
        <v>2</v>
      </c>
      <c r="I1218">
        <v>2</v>
      </c>
      <c r="J1218" s="1">
        <v>25.311111111111114</v>
      </c>
      <c r="K1218" s="1">
        <f>Sales_Data[[#This Row],[Order Quantity]]*Sales_Data[[#This Row],[Unit Price]]</f>
        <v>50.622222222222227</v>
      </c>
      <c r="L1218" s="1">
        <v>16.705333333333336</v>
      </c>
    </row>
    <row r="1219" spans="1:12">
      <c r="A1219" t="s">
        <v>1242</v>
      </c>
      <c r="B1219" s="2">
        <v>41184</v>
      </c>
      <c r="C1219">
        <v>17</v>
      </c>
      <c r="D1219" t="s">
        <v>4</v>
      </c>
      <c r="E1219" t="s">
        <v>8168</v>
      </c>
      <c r="F1219" t="s">
        <v>8025</v>
      </c>
      <c r="G1219">
        <v>48</v>
      </c>
      <c r="H1219">
        <v>7</v>
      </c>
      <c r="I1219">
        <v>8</v>
      </c>
      <c r="J1219" s="1">
        <v>220.35555555555555</v>
      </c>
      <c r="K1219" s="1">
        <f>Sales_Data[[#This Row],[Order Quantity]]*Sales_Data[[#This Row],[Unit Price]]</f>
        <v>1762.8444444444444</v>
      </c>
      <c r="L1219" s="1">
        <v>165.26666666666668</v>
      </c>
    </row>
    <row r="1220" spans="1:12">
      <c r="A1220" t="s">
        <v>1243</v>
      </c>
      <c r="B1220" s="2">
        <v>41184</v>
      </c>
      <c r="C1220">
        <v>14</v>
      </c>
      <c r="D1220" t="s">
        <v>4</v>
      </c>
      <c r="E1220" t="s">
        <v>8168</v>
      </c>
      <c r="F1220" t="s">
        <v>8026</v>
      </c>
      <c r="G1220">
        <v>38</v>
      </c>
      <c r="H1220">
        <v>6</v>
      </c>
      <c r="I1220">
        <v>3</v>
      </c>
      <c r="J1220" s="1">
        <v>441.45555555555552</v>
      </c>
      <c r="K1220" s="1">
        <f>Sales_Data[[#This Row],[Order Quantity]]*Sales_Data[[#This Row],[Unit Price]]</f>
        <v>1324.3666666666666</v>
      </c>
      <c r="L1220" s="1">
        <v>269.28788888888886</v>
      </c>
    </row>
    <row r="1221" spans="1:12">
      <c r="A1221" t="s">
        <v>1244</v>
      </c>
      <c r="B1221" s="2">
        <v>41184</v>
      </c>
      <c r="C1221">
        <v>5</v>
      </c>
      <c r="D1221" t="s">
        <v>4</v>
      </c>
      <c r="E1221" t="s">
        <v>8168</v>
      </c>
      <c r="F1221" t="s">
        <v>8027</v>
      </c>
      <c r="G1221">
        <v>13</v>
      </c>
      <c r="H1221">
        <v>2</v>
      </c>
      <c r="I1221">
        <v>5</v>
      </c>
      <c r="J1221" s="1">
        <v>436.24444444444447</v>
      </c>
      <c r="K1221" s="1">
        <f>Sales_Data[[#This Row],[Order Quantity]]*Sales_Data[[#This Row],[Unit Price]]</f>
        <v>2181.2222222222222</v>
      </c>
      <c r="L1221" s="1">
        <v>235.572</v>
      </c>
    </row>
    <row r="1222" spans="1:12">
      <c r="A1222" t="s">
        <v>1245</v>
      </c>
      <c r="B1222" s="2">
        <v>41184</v>
      </c>
      <c r="C1222">
        <v>1</v>
      </c>
      <c r="D1222" t="s">
        <v>4</v>
      </c>
      <c r="E1222" t="s">
        <v>8168</v>
      </c>
      <c r="F1222" t="s">
        <v>8027</v>
      </c>
      <c r="G1222">
        <v>3</v>
      </c>
      <c r="H1222">
        <v>1</v>
      </c>
      <c r="I1222">
        <v>7</v>
      </c>
      <c r="J1222" s="1">
        <v>268</v>
      </c>
      <c r="K1222" s="1">
        <f>Sales_Data[[#This Row],[Order Quantity]]*Sales_Data[[#This Row],[Unit Price]]</f>
        <v>1876</v>
      </c>
      <c r="L1222" s="1">
        <v>222.43999999999997</v>
      </c>
    </row>
    <row r="1223" spans="1:12">
      <c r="A1223" t="s">
        <v>1246</v>
      </c>
      <c r="B1223" s="2">
        <v>41185</v>
      </c>
      <c r="C1223">
        <v>19</v>
      </c>
      <c r="D1223" t="s">
        <v>4</v>
      </c>
      <c r="E1223" t="s">
        <v>8168</v>
      </c>
      <c r="F1223" t="s">
        <v>8028</v>
      </c>
      <c r="G1223">
        <v>53</v>
      </c>
      <c r="H1223">
        <v>8</v>
      </c>
      <c r="I1223">
        <v>3</v>
      </c>
      <c r="J1223" s="1">
        <v>23.077777777777779</v>
      </c>
      <c r="K1223" s="1">
        <f>Sales_Data[[#This Row],[Order Quantity]]*Sales_Data[[#This Row],[Unit Price]]</f>
        <v>69.233333333333334</v>
      </c>
      <c r="L1223" s="1">
        <v>15.231333333333335</v>
      </c>
    </row>
    <row r="1224" spans="1:12">
      <c r="A1224" t="s">
        <v>1247</v>
      </c>
      <c r="B1224" s="2">
        <v>41185</v>
      </c>
      <c r="C1224">
        <v>10</v>
      </c>
      <c r="D1224" t="s">
        <v>2</v>
      </c>
      <c r="E1224" t="s">
        <v>8168</v>
      </c>
      <c r="F1224" t="s">
        <v>8026</v>
      </c>
      <c r="G1224">
        <v>29</v>
      </c>
      <c r="H1224">
        <v>4</v>
      </c>
      <c r="I1224">
        <v>2</v>
      </c>
      <c r="J1224" s="1">
        <v>350.63333333333338</v>
      </c>
      <c r="K1224" s="1">
        <f>Sales_Data[[#This Row],[Order Quantity]]*Sales_Data[[#This Row],[Unit Price]]</f>
        <v>701.26666666666677</v>
      </c>
      <c r="L1224" s="1">
        <v>213.88633333333334</v>
      </c>
    </row>
    <row r="1225" spans="1:12">
      <c r="A1225" t="s">
        <v>1248</v>
      </c>
      <c r="B1225" s="2">
        <v>41185</v>
      </c>
      <c r="C1225">
        <v>14</v>
      </c>
      <c r="D1225" t="s">
        <v>4</v>
      </c>
      <c r="E1225" t="s">
        <v>8168</v>
      </c>
      <c r="F1225" t="s">
        <v>8026</v>
      </c>
      <c r="G1225">
        <v>39</v>
      </c>
      <c r="H1225">
        <v>6</v>
      </c>
      <c r="I1225">
        <v>6</v>
      </c>
      <c r="J1225" s="1">
        <v>110.17777777777778</v>
      </c>
      <c r="K1225" s="1">
        <f>Sales_Data[[#This Row],[Order Quantity]]*Sales_Data[[#This Row],[Unit Price]]</f>
        <v>661.06666666666661</v>
      </c>
      <c r="L1225" s="1">
        <v>52.885333333333335</v>
      </c>
    </row>
    <row r="1226" spans="1:12">
      <c r="A1226" t="s">
        <v>1249</v>
      </c>
      <c r="B1226" s="2">
        <v>41185</v>
      </c>
      <c r="C1226">
        <v>2</v>
      </c>
      <c r="D1226" t="s">
        <v>2</v>
      </c>
      <c r="E1226" t="s">
        <v>8168</v>
      </c>
      <c r="F1226" t="s">
        <v>8027</v>
      </c>
      <c r="G1226">
        <v>4</v>
      </c>
      <c r="H1226">
        <v>1</v>
      </c>
      <c r="I1226">
        <v>3</v>
      </c>
      <c r="J1226" s="1">
        <v>131.76666666666668</v>
      </c>
      <c r="K1226" s="1">
        <f>Sales_Data[[#This Row],[Order Quantity]]*Sales_Data[[#This Row],[Unit Price]]</f>
        <v>395.30000000000007</v>
      </c>
      <c r="L1226" s="1">
        <v>101.46033333333335</v>
      </c>
    </row>
    <row r="1227" spans="1:12">
      <c r="A1227" t="s">
        <v>1250</v>
      </c>
      <c r="B1227" s="2">
        <v>41186</v>
      </c>
      <c r="C1227">
        <v>1</v>
      </c>
      <c r="D1227" t="s">
        <v>2</v>
      </c>
      <c r="E1227" t="s">
        <v>8168</v>
      </c>
      <c r="F1227" t="s">
        <v>8027</v>
      </c>
      <c r="G1227">
        <v>1</v>
      </c>
      <c r="H1227">
        <v>1</v>
      </c>
      <c r="I1227">
        <v>2</v>
      </c>
      <c r="J1227" s="1">
        <v>22.333333333333332</v>
      </c>
      <c r="K1227" s="1">
        <f>Sales_Data[[#This Row],[Order Quantity]]*Sales_Data[[#This Row],[Unit Price]]</f>
        <v>44.666666666666664</v>
      </c>
      <c r="L1227" s="1">
        <v>16.973333333333333</v>
      </c>
    </row>
    <row r="1228" spans="1:12">
      <c r="A1228" t="s">
        <v>1251</v>
      </c>
      <c r="B1228" s="2">
        <v>41186</v>
      </c>
      <c r="C1228">
        <v>20</v>
      </c>
      <c r="D1228" t="s">
        <v>4</v>
      </c>
      <c r="E1228" t="s">
        <v>8168</v>
      </c>
      <c r="F1228" t="s">
        <v>8028</v>
      </c>
      <c r="G1228">
        <v>56</v>
      </c>
      <c r="H1228">
        <v>8</v>
      </c>
      <c r="I1228">
        <v>4</v>
      </c>
      <c r="J1228" s="1">
        <v>128.78888888888889</v>
      </c>
      <c r="K1228" s="1">
        <f>Sales_Data[[#This Row],[Order Quantity]]*Sales_Data[[#This Row],[Unit Price]]</f>
        <v>515.15555555555557</v>
      </c>
      <c r="L1228" s="1">
        <v>92.728000000000009</v>
      </c>
    </row>
    <row r="1229" spans="1:12">
      <c r="A1229" t="s">
        <v>1252</v>
      </c>
      <c r="B1229" s="2">
        <v>41186</v>
      </c>
      <c r="C1229">
        <v>5</v>
      </c>
      <c r="D1229" t="s">
        <v>2</v>
      </c>
      <c r="E1229" t="s">
        <v>8168</v>
      </c>
      <c r="F1229" t="s">
        <v>8027</v>
      </c>
      <c r="G1229">
        <v>13</v>
      </c>
      <c r="H1229">
        <v>2</v>
      </c>
      <c r="I1229">
        <v>8</v>
      </c>
      <c r="J1229" s="1">
        <v>294.8</v>
      </c>
      <c r="K1229" s="1">
        <f>Sales_Data[[#This Row],[Order Quantity]]*Sales_Data[[#This Row],[Unit Price]]</f>
        <v>2358.4</v>
      </c>
      <c r="L1229" s="1">
        <v>138.55600000000001</v>
      </c>
    </row>
    <row r="1230" spans="1:12">
      <c r="A1230" t="s">
        <v>1253</v>
      </c>
      <c r="B1230" s="2">
        <v>41187</v>
      </c>
      <c r="C1230">
        <v>18</v>
      </c>
      <c r="D1230" t="s">
        <v>4</v>
      </c>
      <c r="E1230" t="s">
        <v>8168</v>
      </c>
      <c r="F1230" t="s">
        <v>8025</v>
      </c>
      <c r="G1230">
        <v>52</v>
      </c>
      <c r="H1230">
        <v>8</v>
      </c>
      <c r="I1230">
        <v>7</v>
      </c>
      <c r="J1230" s="1">
        <v>436.98888888888888</v>
      </c>
      <c r="K1230" s="1">
        <f>Sales_Data[[#This Row],[Order Quantity]]*Sales_Data[[#This Row],[Unit Price]]</f>
        <v>3058.922222222222</v>
      </c>
      <c r="L1230" s="1">
        <v>187.90522222222222</v>
      </c>
    </row>
    <row r="1231" spans="1:12">
      <c r="A1231" t="s">
        <v>1254</v>
      </c>
      <c r="B1231" s="2">
        <v>41187</v>
      </c>
      <c r="C1231">
        <v>9</v>
      </c>
      <c r="D1231" t="s">
        <v>4</v>
      </c>
      <c r="E1231" t="s">
        <v>8168</v>
      </c>
      <c r="F1231" t="s">
        <v>8027</v>
      </c>
      <c r="G1231">
        <v>26</v>
      </c>
      <c r="H1231">
        <v>4</v>
      </c>
      <c r="I1231">
        <v>2</v>
      </c>
      <c r="J1231" s="1">
        <v>297.77777777777777</v>
      </c>
      <c r="K1231" s="1">
        <f>Sales_Data[[#This Row],[Order Quantity]]*Sales_Data[[#This Row],[Unit Price]]</f>
        <v>595.55555555555554</v>
      </c>
      <c r="L1231" s="1">
        <v>223.33333333333334</v>
      </c>
    </row>
    <row r="1232" spans="1:12">
      <c r="A1232" t="s">
        <v>1255</v>
      </c>
      <c r="B1232" s="2">
        <v>41188</v>
      </c>
      <c r="C1232">
        <v>4</v>
      </c>
      <c r="D1232" t="s">
        <v>4</v>
      </c>
      <c r="E1232" t="s">
        <v>8168</v>
      </c>
      <c r="F1232" t="s">
        <v>8027</v>
      </c>
      <c r="G1232">
        <v>10</v>
      </c>
      <c r="H1232">
        <v>2</v>
      </c>
      <c r="I1232">
        <v>7</v>
      </c>
      <c r="J1232" s="1">
        <v>265.02222222222224</v>
      </c>
      <c r="K1232" s="1">
        <f>Sales_Data[[#This Row],[Order Quantity]]*Sales_Data[[#This Row],[Unit Price]]</f>
        <v>1855.1555555555556</v>
      </c>
      <c r="L1232" s="1">
        <v>204.06711111111113</v>
      </c>
    </row>
    <row r="1233" spans="1:12">
      <c r="A1233" t="s">
        <v>1256</v>
      </c>
      <c r="B1233" s="2">
        <v>41188</v>
      </c>
      <c r="C1233">
        <v>6</v>
      </c>
      <c r="D1233" t="s">
        <v>2</v>
      </c>
      <c r="E1233" t="s">
        <v>8168</v>
      </c>
      <c r="F1233" t="s">
        <v>8027</v>
      </c>
      <c r="G1233">
        <v>17</v>
      </c>
      <c r="H1233">
        <v>3</v>
      </c>
      <c r="I1233">
        <v>1</v>
      </c>
      <c r="J1233" s="1">
        <v>216.63333333333333</v>
      </c>
      <c r="K1233" s="1">
        <f>Sales_Data[[#This Row],[Order Quantity]]*Sales_Data[[#This Row],[Unit Price]]</f>
        <v>216.63333333333333</v>
      </c>
      <c r="L1233" s="1">
        <v>173.3066666666667</v>
      </c>
    </row>
    <row r="1234" spans="1:12">
      <c r="A1234" t="s">
        <v>1257</v>
      </c>
      <c r="B1234" s="2">
        <v>41188</v>
      </c>
      <c r="C1234">
        <v>16</v>
      </c>
      <c r="D1234" t="s">
        <v>4</v>
      </c>
      <c r="E1234" t="s">
        <v>8168</v>
      </c>
      <c r="F1234" t="s">
        <v>8025</v>
      </c>
      <c r="G1234">
        <v>44</v>
      </c>
      <c r="H1234">
        <v>7</v>
      </c>
      <c r="I1234">
        <v>6</v>
      </c>
      <c r="J1234" s="1">
        <v>126.55555555555556</v>
      </c>
      <c r="K1234" s="1">
        <f>Sales_Data[[#This Row],[Order Quantity]]*Sales_Data[[#This Row],[Unit Price]]</f>
        <v>759.33333333333337</v>
      </c>
      <c r="L1234" s="1">
        <v>54.418888888888887</v>
      </c>
    </row>
    <row r="1235" spans="1:12">
      <c r="A1235" t="s">
        <v>1258</v>
      </c>
      <c r="B1235" s="2">
        <v>41188</v>
      </c>
      <c r="C1235">
        <v>18</v>
      </c>
      <c r="D1235" t="s">
        <v>2</v>
      </c>
      <c r="E1235" t="s">
        <v>8168</v>
      </c>
      <c r="F1235" t="s">
        <v>8025</v>
      </c>
      <c r="G1235">
        <v>50</v>
      </c>
      <c r="H1235">
        <v>7</v>
      </c>
      <c r="I1235">
        <v>7</v>
      </c>
      <c r="J1235" s="1">
        <v>294.05555555555554</v>
      </c>
      <c r="K1235" s="1">
        <f>Sales_Data[[#This Row],[Order Quantity]]*Sales_Data[[#This Row],[Unit Price]]</f>
        <v>2058.3888888888887</v>
      </c>
      <c r="L1235" s="1">
        <v>173.49277777777777</v>
      </c>
    </row>
    <row r="1236" spans="1:12">
      <c r="A1236" t="s">
        <v>1259</v>
      </c>
      <c r="B1236" s="2">
        <v>41188</v>
      </c>
      <c r="C1236">
        <v>6</v>
      </c>
      <c r="D1236" t="s">
        <v>4</v>
      </c>
      <c r="E1236" t="s">
        <v>8168</v>
      </c>
      <c r="F1236" t="s">
        <v>8027</v>
      </c>
      <c r="G1236">
        <v>15</v>
      </c>
      <c r="H1236">
        <v>3</v>
      </c>
      <c r="I1236">
        <v>6</v>
      </c>
      <c r="J1236" s="1">
        <v>24.566666666666666</v>
      </c>
      <c r="K1236" s="1">
        <f>Sales_Data[[#This Row],[Order Quantity]]*Sales_Data[[#This Row],[Unit Price]]</f>
        <v>147.4</v>
      </c>
      <c r="L1236" s="1">
        <v>20.635999999999999</v>
      </c>
    </row>
    <row r="1237" spans="1:12">
      <c r="A1237" t="s">
        <v>1260</v>
      </c>
      <c r="B1237" s="2">
        <v>41188</v>
      </c>
      <c r="C1237">
        <v>7</v>
      </c>
      <c r="D1237" t="s">
        <v>4</v>
      </c>
      <c r="E1237" t="s">
        <v>8168</v>
      </c>
      <c r="F1237" t="s">
        <v>8027</v>
      </c>
      <c r="G1237">
        <v>21</v>
      </c>
      <c r="H1237">
        <v>3</v>
      </c>
      <c r="I1237">
        <v>6</v>
      </c>
      <c r="J1237" s="1">
        <v>113.90000000000002</v>
      </c>
      <c r="K1237" s="1">
        <f>Sales_Data[[#This Row],[Order Quantity]]*Sales_Data[[#This Row],[Unit Price]]</f>
        <v>683.40000000000009</v>
      </c>
      <c r="L1237" s="1">
        <v>63.78400000000002</v>
      </c>
    </row>
    <row r="1238" spans="1:12">
      <c r="A1238" t="s">
        <v>1261</v>
      </c>
      <c r="B1238" s="2">
        <v>41188</v>
      </c>
      <c r="C1238">
        <v>18</v>
      </c>
      <c r="D1238" t="s">
        <v>4</v>
      </c>
      <c r="E1238" t="s">
        <v>8168</v>
      </c>
      <c r="F1238" t="s">
        <v>8025</v>
      </c>
      <c r="G1238">
        <v>51</v>
      </c>
      <c r="H1238">
        <v>7</v>
      </c>
      <c r="I1238">
        <v>1</v>
      </c>
      <c r="J1238" s="1">
        <v>29.777777777777779</v>
      </c>
      <c r="K1238" s="1">
        <f>Sales_Data[[#This Row],[Order Quantity]]*Sales_Data[[#This Row],[Unit Price]]</f>
        <v>29.777777777777779</v>
      </c>
      <c r="L1238" s="1">
        <v>13.995555555555555</v>
      </c>
    </row>
    <row r="1239" spans="1:12">
      <c r="A1239" t="s">
        <v>1262</v>
      </c>
      <c r="B1239" s="2">
        <v>41189</v>
      </c>
      <c r="C1239">
        <v>18</v>
      </c>
      <c r="D1239" t="s">
        <v>4</v>
      </c>
      <c r="E1239" t="s">
        <v>8168</v>
      </c>
      <c r="F1239" t="s">
        <v>8025</v>
      </c>
      <c r="G1239">
        <v>50</v>
      </c>
      <c r="H1239">
        <v>7</v>
      </c>
      <c r="I1239">
        <v>2</v>
      </c>
      <c r="J1239" s="1">
        <v>122.08888888888889</v>
      </c>
      <c r="K1239" s="1">
        <f>Sales_Data[[#This Row],[Order Quantity]]*Sales_Data[[#This Row],[Unit Price]]</f>
        <v>244.17777777777778</v>
      </c>
      <c r="L1239" s="1">
        <v>101.33377777777777</v>
      </c>
    </row>
    <row r="1240" spans="1:12">
      <c r="A1240" t="s">
        <v>1263</v>
      </c>
      <c r="B1240" s="2">
        <v>41189</v>
      </c>
      <c r="C1240">
        <v>9</v>
      </c>
      <c r="D1240" t="s">
        <v>4</v>
      </c>
      <c r="E1240" t="s">
        <v>8168</v>
      </c>
      <c r="F1240" t="s">
        <v>8027</v>
      </c>
      <c r="G1240">
        <v>25</v>
      </c>
      <c r="H1240">
        <v>4</v>
      </c>
      <c r="I1240">
        <v>5</v>
      </c>
      <c r="J1240" s="1">
        <v>294.8</v>
      </c>
      <c r="K1240" s="1">
        <f>Sales_Data[[#This Row],[Order Quantity]]*Sales_Data[[#This Row],[Unit Price]]</f>
        <v>1474</v>
      </c>
      <c r="L1240" s="1">
        <v>170.98400000000001</v>
      </c>
    </row>
    <row r="1241" spans="1:12">
      <c r="A1241" t="s">
        <v>1264</v>
      </c>
      <c r="B1241" s="2">
        <v>41190</v>
      </c>
      <c r="C1241">
        <v>12</v>
      </c>
      <c r="D1241" t="s">
        <v>2</v>
      </c>
      <c r="E1241" t="s">
        <v>8168</v>
      </c>
      <c r="F1241" t="s">
        <v>8026</v>
      </c>
      <c r="G1241">
        <v>35</v>
      </c>
      <c r="H1241">
        <v>5</v>
      </c>
      <c r="I1241">
        <v>5</v>
      </c>
      <c r="J1241" s="1">
        <v>248.64444444444447</v>
      </c>
      <c r="K1241" s="1">
        <f>Sales_Data[[#This Row],[Order Quantity]]*Sales_Data[[#This Row],[Unit Price]]</f>
        <v>1243.2222222222224</v>
      </c>
      <c r="L1241" s="1">
        <v>144.21377777777778</v>
      </c>
    </row>
    <row r="1242" spans="1:12">
      <c r="A1242" t="s">
        <v>1265</v>
      </c>
      <c r="B1242" s="2">
        <v>41190</v>
      </c>
      <c r="C1242">
        <v>4</v>
      </c>
      <c r="D1242" t="s">
        <v>2</v>
      </c>
      <c r="E1242" t="s">
        <v>8168</v>
      </c>
      <c r="F1242" t="s">
        <v>8027</v>
      </c>
      <c r="G1242">
        <v>11</v>
      </c>
      <c r="H1242">
        <v>2</v>
      </c>
      <c r="I1242">
        <v>8</v>
      </c>
      <c r="J1242" s="1">
        <v>213.65555555555557</v>
      </c>
      <c r="K1242" s="1">
        <f>Sales_Data[[#This Row],[Order Quantity]]*Sales_Data[[#This Row],[Unit Price]]</f>
        <v>1709.2444444444445</v>
      </c>
      <c r="L1242" s="1">
        <v>98.28155555555557</v>
      </c>
    </row>
    <row r="1243" spans="1:12">
      <c r="A1243" t="s">
        <v>1266</v>
      </c>
      <c r="B1243" s="2">
        <v>41190</v>
      </c>
      <c r="C1243">
        <v>19</v>
      </c>
      <c r="D1243" t="s">
        <v>2</v>
      </c>
      <c r="E1243" t="s">
        <v>8168</v>
      </c>
      <c r="F1243" t="s">
        <v>8028</v>
      </c>
      <c r="G1243">
        <v>55</v>
      </c>
      <c r="H1243">
        <v>8</v>
      </c>
      <c r="I1243">
        <v>2</v>
      </c>
      <c r="J1243" s="1">
        <v>597.78888888888889</v>
      </c>
      <c r="K1243" s="1">
        <f>Sales_Data[[#This Row],[Order Quantity]]*Sales_Data[[#This Row],[Unit Price]]</f>
        <v>1195.5777777777778</v>
      </c>
      <c r="L1243" s="1">
        <v>478.2311111111112</v>
      </c>
    </row>
    <row r="1244" spans="1:12">
      <c r="A1244" t="s">
        <v>1267</v>
      </c>
      <c r="B1244" s="2">
        <v>41190</v>
      </c>
      <c r="C1244">
        <v>6</v>
      </c>
      <c r="D1244" t="s">
        <v>4</v>
      </c>
      <c r="E1244" t="s">
        <v>8168</v>
      </c>
      <c r="F1244" t="s">
        <v>8027</v>
      </c>
      <c r="G1244">
        <v>15</v>
      </c>
      <c r="H1244">
        <v>3</v>
      </c>
      <c r="I1244">
        <v>5</v>
      </c>
      <c r="J1244" s="1">
        <v>119.85555555555555</v>
      </c>
      <c r="K1244" s="1">
        <f>Sales_Data[[#This Row],[Order Quantity]]*Sales_Data[[#This Row],[Unit Price]]</f>
        <v>599.27777777777783</v>
      </c>
      <c r="L1244" s="1">
        <v>58.729222222222219</v>
      </c>
    </row>
    <row r="1245" spans="1:12">
      <c r="A1245" t="s">
        <v>1268</v>
      </c>
      <c r="B1245" s="2">
        <v>41190</v>
      </c>
      <c r="C1245">
        <v>1</v>
      </c>
      <c r="D1245" t="s">
        <v>4</v>
      </c>
      <c r="E1245" t="s">
        <v>8168</v>
      </c>
      <c r="F1245" t="s">
        <v>8027</v>
      </c>
      <c r="G1245">
        <v>2</v>
      </c>
      <c r="H1245">
        <v>1</v>
      </c>
      <c r="I1245">
        <v>2</v>
      </c>
      <c r="J1245" s="1">
        <v>252.36666666666667</v>
      </c>
      <c r="K1245" s="1">
        <f>Sales_Data[[#This Row],[Order Quantity]]*Sales_Data[[#This Row],[Unit Price]]</f>
        <v>504.73333333333335</v>
      </c>
      <c r="L1245" s="1">
        <v>143.84900000000002</v>
      </c>
    </row>
    <row r="1246" spans="1:12">
      <c r="A1246" t="s">
        <v>1269</v>
      </c>
      <c r="B1246" s="2">
        <v>41191</v>
      </c>
      <c r="C1246">
        <v>7</v>
      </c>
      <c r="D1246" t="s">
        <v>4</v>
      </c>
      <c r="E1246" t="s">
        <v>8168</v>
      </c>
      <c r="F1246" t="s">
        <v>8027</v>
      </c>
      <c r="G1246">
        <v>19</v>
      </c>
      <c r="H1246">
        <v>3</v>
      </c>
      <c r="I1246">
        <v>7</v>
      </c>
      <c r="J1246" s="1">
        <v>608.21111111111122</v>
      </c>
      <c r="K1246" s="1">
        <f>Sales_Data[[#This Row],[Order Quantity]]*Sales_Data[[#This Row],[Unit Price]]</f>
        <v>4257.4777777777781</v>
      </c>
      <c r="L1246" s="1">
        <v>316.26977777777779</v>
      </c>
    </row>
    <row r="1247" spans="1:12">
      <c r="A1247" t="s">
        <v>1270</v>
      </c>
      <c r="B1247" s="2">
        <v>41191</v>
      </c>
      <c r="C1247">
        <v>13</v>
      </c>
      <c r="D1247" t="s">
        <v>2</v>
      </c>
      <c r="E1247" t="s">
        <v>8168</v>
      </c>
      <c r="F1247" t="s">
        <v>8026</v>
      </c>
      <c r="G1247">
        <v>35</v>
      </c>
      <c r="H1247">
        <v>5</v>
      </c>
      <c r="I1247">
        <v>7</v>
      </c>
      <c r="J1247" s="1">
        <v>263.53333333333336</v>
      </c>
      <c r="K1247" s="1">
        <f>Sales_Data[[#This Row],[Order Quantity]]*Sales_Data[[#This Row],[Unit Price]]</f>
        <v>1844.7333333333336</v>
      </c>
      <c r="L1247" s="1">
        <v>171.29666666666668</v>
      </c>
    </row>
    <row r="1248" spans="1:12">
      <c r="A1248" t="s">
        <v>1271</v>
      </c>
      <c r="B1248" s="2">
        <v>41192</v>
      </c>
      <c r="C1248">
        <v>8</v>
      </c>
      <c r="D1248" t="s">
        <v>3</v>
      </c>
      <c r="E1248" t="s">
        <v>8168</v>
      </c>
      <c r="F1248" t="s">
        <v>8027</v>
      </c>
      <c r="G1248">
        <v>22</v>
      </c>
      <c r="H1248">
        <v>4</v>
      </c>
      <c r="I1248">
        <v>2</v>
      </c>
      <c r="J1248" s="1">
        <v>97.522222222222226</v>
      </c>
      <c r="K1248" s="1">
        <f>Sales_Data[[#This Row],[Order Quantity]]*Sales_Data[[#This Row],[Unit Price]]</f>
        <v>195.04444444444445</v>
      </c>
      <c r="L1248" s="1">
        <v>51.686777777777785</v>
      </c>
    </row>
    <row r="1249" spans="1:12">
      <c r="A1249" t="s">
        <v>1272</v>
      </c>
      <c r="B1249" s="2">
        <v>41192</v>
      </c>
      <c r="C1249">
        <v>13</v>
      </c>
      <c r="D1249" t="s">
        <v>4</v>
      </c>
      <c r="E1249" t="s">
        <v>8168</v>
      </c>
      <c r="F1249" t="s">
        <v>8026</v>
      </c>
      <c r="G1249">
        <v>38</v>
      </c>
      <c r="H1249">
        <v>6</v>
      </c>
      <c r="I1249">
        <v>1</v>
      </c>
      <c r="J1249" s="1">
        <v>187.60000000000002</v>
      </c>
      <c r="K1249" s="1">
        <f>Sales_Data[[#This Row],[Order Quantity]]*Sales_Data[[#This Row],[Unit Price]]</f>
        <v>187.60000000000002</v>
      </c>
      <c r="L1249" s="1">
        <v>84.420000000000016</v>
      </c>
    </row>
    <row r="1250" spans="1:12">
      <c r="A1250" t="s">
        <v>1273</v>
      </c>
      <c r="B1250" s="2">
        <v>41193</v>
      </c>
      <c r="C1250">
        <v>15</v>
      </c>
      <c r="D1250" t="s">
        <v>4</v>
      </c>
      <c r="E1250" t="s">
        <v>8168</v>
      </c>
      <c r="F1250" t="s">
        <v>8025</v>
      </c>
      <c r="G1250">
        <v>44</v>
      </c>
      <c r="H1250">
        <v>6</v>
      </c>
      <c r="I1250">
        <v>8</v>
      </c>
      <c r="J1250" s="1">
        <v>138.46666666666667</v>
      </c>
      <c r="K1250" s="1">
        <f>Sales_Data[[#This Row],[Order Quantity]]*Sales_Data[[#This Row],[Unit Price]]</f>
        <v>1107.7333333333333</v>
      </c>
      <c r="L1250" s="1">
        <v>78.925999999999988</v>
      </c>
    </row>
    <row r="1251" spans="1:12">
      <c r="A1251" t="s">
        <v>1274</v>
      </c>
      <c r="B1251" s="2">
        <v>41193</v>
      </c>
      <c r="C1251">
        <v>15</v>
      </c>
      <c r="D1251" t="s">
        <v>3</v>
      </c>
      <c r="E1251" t="s">
        <v>8168</v>
      </c>
      <c r="F1251" t="s">
        <v>8025</v>
      </c>
      <c r="G1251">
        <v>42</v>
      </c>
      <c r="H1251">
        <v>6</v>
      </c>
      <c r="I1251">
        <v>2</v>
      </c>
      <c r="J1251" s="1">
        <v>20.844444444444445</v>
      </c>
      <c r="K1251" s="1">
        <f>Sales_Data[[#This Row],[Order Quantity]]*Sales_Data[[#This Row],[Unit Price]]</f>
        <v>41.68888888888889</v>
      </c>
      <c r="L1251" s="1">
        <v>13.548888888888889</v>
      </c>
    </row>
    <row r="1252" spans="1:12">
      <c r="A1252" t="s">
        <v>1275</v>
      </c>
      <c r="B1252" s="2">
        <v>41193</v>
      </c>
      <c r="C1252">
        <v>4</v>
      </c>
      <c r="D1252" t="s">
        <v>2</v>
      </c>
      <c r="E1252" t="s">
        <v>8168</v>
      </c>
      <c r="F1252" t="s">
        <v>8027</v>
      </c>
      <c r="G1252">
        <v>11</v>
      </c>
      <c r="H1252">
        <v>2</v>
      </c>
      <c r="I1252">
        <v>8</v>
      </c>
      <c r="J1252" s="1">
        <v>113.15555555555555</v>
      </c>
      <c r="K1252" s="1">
        <f>Sales_Data[[#This Row],[Order Quantity]]*Sales_Data[[#This Row],[Unit Price]]</f>
        <v>905.24444444444441</v>
      </c>
      <c r="L1252" s="1">
        <v>79.208888888888893</v>
      </c>
    </row>
    <row r="1253" spans="1:12">
      <c r="A1253" t="s">
        <v>1276</v>
      </c>
      <c r="B1253" s="2">
        <v>41194</v>
      </c>
      <c r="C1253">
        <v>2</v>
      </c>
      <c r="D1253" t="s">
        <v>4</v>
      </c>
      <c r="E1253" t="s">
        <v>8168</v>
      </c>
      <c r="F1253" t="s">
        <v>8027</v>
      </c>
      <c r="G1253">
        <v>4</v>
      </c>
      <c r="H1253">
        <v>1</v>
      </c>
      <c r="I1253">
        <v>6</v>
      </c>
      <c r="J1253" s="1">
        <v>191.32222222222222</v>
      </c>
      <c r="K1253" s="1">
        <f>Sales_Data[[#This Row],[Order Quantity]]*Sales_Data[[#This Row],[Unit Price]]</f>
        <v>1147.9333333333334</v>
      </c>
      <c r="L1253" s="1">
        <v>88.00822222222223</v>
      </c>
    </row>
    <row r="1254" spans="1:12">
      <c r="A1254" t="s">
        <v>1277</v>
      </c>
      <c r="B1254" s="2">
        <v>41194</v>
      </c>
      <c r="C1254">
        <v>5</v>
      </c>
      <c r="D1254" t="s">
        <v>2</v>
      </c>
      <c r="E1254" t="s">
        <v>8168</v>
      </c>
      <c r="F1254" t="s">
        <v>8027</v>
      </c>
      <c r="G1254">
        <v>15</v>
      </c>
      <c r="H1254">
        <v>2</v>
      </c>
      <c r="I1254">
        <v>5</v>
      </c>
      <c r="J1254" s="1">
        <v>342.44444444444446</v>
      </c>
      <c r="K1254" s="1">
        <f>Sales_Data[[#This Row],[Order Quantity]]*Sales_Data[[#This Row],[Unit Price]]</f>
        <v>1712.2222222222222</v>
      </c>
      <c r="L1254" s="1">
        <v>171.22222222222223</v>
      </c>
    </row>
    <row r="1255" spans="1:12">
      <c r="A1255" t="s">
        <v>1278</v>
      </c>
      <c r="B1255" s="2">
        <v>41194</v>
      </c>
      <c r="C1255">
        <v>4</v>
      </c>
      <c r="D1255" t="s">
        <v>4</v>
      </c>
      <c r="E1255" t="s">
        <v>8168</v>
      </c>
      <c r="F1255" t="s">
        <v>8027</v>
      </c>
      <c r="G1255">
        <v>12</v>
      </c>
      <c r="H1255">
        <v>2</v>
      </c>
      <c r="I1255">
        <v>5</v>
      </c>
      <c r="J1255" s="1">
        <v>223.33333333333334</v>
      </c>
      <c r="K1255" s="1">
        <f>Sales_Data[[#This Row],[Order Quantity]]*Sales_Data[[#This Row],[Unit Price]]</f>
        <v>1116.6666666666667</v>
      </c>
      <c r="L1255" s="1">
        <v>149.63333333333333</v>
      </c>
    </row>
    <row r="1256" spans="1:12">
      <c r="A1256" t="s">
        <v>1279</v>
      </c>
      <c r="B1256" s="2">
        <v>41195</v>
      </c>
      <c r="C1256">
        <v>20</v>
      </c>
      <c r="D1256" t="s">
        <v>4</v>
      </c>
      <c r="E1256" t="s">
        <v>8168</v>
      </c>
      <c r="F1256" t="s">
        <v>8028</v>
      </c>
      <c r="G1256">
        <v>57</v>
      </c>
      <c r="H1256">
        <v>8</v>
      </c>
      <c r="I1256">
        <v>3</v>
      </c>
      <c r="J1256" s="1">
        <v>438.47777777777782</v>
      </c>
      <c r="K1256" s="1">
        <f>Sales_Data[[#This Row],[Order Quantity]]*Sales_Data[[#This Row],[Unit Price]]</f>
        <v>1315.4333333333334</v>
      </c>
      <c r="L1256" s="1">
        <v>368.32133333333331</v>
      </c>
    </row>
    <row r="1257" spans="1:12">
      <c r="A1257" t="s">
        <v>1280</v>
      </c>
      <c r="B1257" s="2">
        <v>41196</v>
      </c>
      <c r="C1257">
        <v>4</v>
      </c>
      <c r="D1257" t="s">
        <v>4</v>
      </c>
      <c r="E1257" t="s">
        <v>8168</v>
      </c>
      <c r="F1257" t="s">
        <v>8027</v>
      </c>
      <c r="G1257">
        <v>11</v>
      </c>
      <c r="H1257">
        <v>2</v>
      </c>
      <c r="I1257">
        <v>7</v>
      </c>
      <c r="J1257" s="1">
        <v>292.56666666666666</v>
      </c>
      <c r="K1257" s="1">
        <f>Sales_Data[[#This Row],[Order Quantity]]*Sales_Data[[#This Row],[Unit Price]]</f>
        <v>2047.9666666666667</v>
      </c>
      <c r="L1257" s="1">
        <v>125.80366666666666</v>
      </c>
    </row>
    <row r="1258" spans="1:12">
      <c r="A1258" t="s">
        <v>1281</v>
      </c>
      <c r="B1258" s="2">
        <v>41196</v>
      </c>
      <c r="C1258">
        <v>14</v>
      </c>
      <c r="D1258" t="s">
        <v>2</v>
      </c>
      <c r="E1258" t="s">
        <v>8168</v>
      </c>
      <c r="F1258" t="s">
        <v>8026</v>
      </c>
      <c r="G1258">
        <v>39</v>
      </c>
      <c r="H1258">
        <v>6</v>
      </c>
      <c r="I1258">
        <v>5</v>
      </c>
      <c r="J1258" s="1">
        <v>321.60000000000002</v>
      </c>
      <c r="K1258" s="1">
        <f>Sales_Data[[#This Row],[Order Quantity]]*Sales_Data[[#This Row],[Unit Price]]</f>
        <v>1608</v>
      </c>
      <c r="L1258" s="1">
        <v>154.36799999999999</v>
      </c>
    </row>
    <row r="1259" spans="1:12">
      <c r="A1259" t="s">
        <v>1282</v>
      </c>
      <c r="B1259" s="2">
        <v>41196</v>
      </c>
      <c r="C1259">
        <v>19</v>
      </c>
      <c r="D1259" t="s">
        <v>4</v>
      </c>
      <c r="E1259" t="s">
        <v>8168</v>
      </c>
      <c r="F1259" t="s">
        <v>8028</v>
      </c>
      <c r="G1259">
        <v>53</v>
      </c>
      <c r="H1259">
        <v>8</v>
      </c>
      <c r="I1259">
        <v>6</v>
      </c>
      <c r="J1259" s="1">
        <v>96.777777777777771</v>
      </c>
      <c r="K1259" s="1">
        <f>Sales_Data[[#This Row],[Order Quantity]]*Sales_Data[[#This Row],[Unit Price]]</f>
        <v>580.66666666666663</v>
      </c>
      <c r="L1259" s="1">
        <v>66.776666666666671</v>
      </c>
    </row>
    <row r="1260" spans="1:12">
      <c r="A1260" t="s">
        <v>1283</v>
      </c>
      <c r="B1260" s="2">
        <v>41196</v>
      </c>
      <c r="C1260">
        <v>6</v>
      </c>
      <c r="D1260" t="s">
        <v>2</v>
      </c>
      <c r="E1260" t="s">
        <v>8168</v>
      </c>
      <c r="F1260" t="s">
        <v>8027</v>
      </c>
      <c r="G1260">
        <v>16</v>
      </c>
      <c r="H1260">
        <v>3</v>
      </c>
      <c r="I1260">
        <v>5</v>
      </c>
      <c r="J1260" s="1">
        <v>124.32222222222224</v>
      </c>
      <c r="K1260" s="1">
        <f>Sales_Data[[#This Row],[Order Quantity]]*Sales_Data[[#This Row],[Unit Price]]</f>
        <v>621.6111111111112</v>
      </c>
      <c r="L1260" s="1">
        <v>60.917888888888896</v>
      </c>
    </row>
    <row r="1261" spans="1:12">
      <c r="A1261" t="s">
        <v>1284</v>
      </c>
      <c r="B1261" s="2">
        <v>41196</v>
      </c>
      <c r="C1261">
        <v>6</v>
      </c>
      <c r="D1261" t="s">
        <v>4</v>
      </c>
      <c r="E1261" t="s">
        <v>8168</v>
      </c>
      <c r="F1261" t="s">
        <v>8027</v>
      </c>
      <c r="G1261">
        <v>15</v>
      </c>
      <c r="H1261">
        <v>3</v>
      </c>
      <c r="I1261">
        <v>9</v>
      </c>
      <c r="J1261" s="1">
        <v>338.72222222222223</v>
      </c>
      <c r="K1261" s="1">
        <f>Sales_Data[[#This Row],[Order Quantity]]*Sales_Data[[#This Row],[Unit Price]]</f>
        <v>3048.5</v>
      </c>
      <c r="L1261" s="1">
        <v>196.45888888888888</v>
      </c>
    </row>
    <row r="1262" spans="1:12">
      <c r="A1262" t="s">
        <v>1285</v>
      </c>
      <c r="B1262" s="2">
        <v>41196</v>
      </c>
      <c r="C1262">
        <v>16</v>
      </c>
      <c r="D1262" t="s">
        <v>4</v>
      </c>
      <c r="E1262" t="s">
        <v>8168</v>
      </c>
      <c r="F1262" t="s">
        <v>8025</v>
      </c>
      <c r="G1262">
        <v>45</v>
      </c>
      <c r="H1262">
        <v>7</v>
      </c>
      <c r="I1262">
        <v>9</v>
      </c>
      <c r="J1262" s="1">
        <v>364.03333333333336</v>
      </c>
      <c r="K1262" s="1">
        <f>Sales_Data[[#This Row],[Order Quantity]]*Sales_Data[[#This Row],[Unit Price]]</f>
        <v>3276.3</v>
      </c>
      <c r="L1262" s="1">
        <v>171.09566666666669</v>
      </c>
    </row>
    <row r="1263" spans="1:12">
      <c r="A1263" t="s">
        <v>1286</v>
      </c>
      <c r="B1263" s="2">
        <v>41196</v>
      </c>
      <c r="C1263">
        <v>16</v>
      </c>
      <c r="D1263" t="s">
        <v>4</v>
      </c>
      <c r="E1263" t="s">
        <v>8168</v>
      </c>
      <c r="F1263" t="s">
        <v>8025</v>
      </c>
      <c r="G1263">
        <v>44</v>
      </c>
      <c r="H1263">
        <v>7</v>
      </c>
      <c r="I1263">
        <v>7</v>
      </c>
      <c r="J1263" s="1">
        <v>125.8111111111111</v>
      </c>
      <c r="K1263" s="1">
        <f>Sales_Data[[#This Row],[Order Quantity]]*Sales_Data[[#This Row],[Unit Price]]</f>
        <v>880.67777777777769</v>
      </c>
      <c r="L1263" s="1">
        <v>57.873111111111108</v>
      </c>
    </row>
    <row r="1264" spans="1:12">
      <c r="A1264" t="s">
        <v>1287</v>
      </c>
      <c r="B1264" s="2">
        <v>41196</v>
      </c>
      <c r="C1264">
        <v>8</v>
      </c>
      <c r="D1264" t="s">
        <v>3</v>
      </c>
      <c r="E1264" t="s">
        <v>8168</v>
      </c>
      <c r="F1264" t="s">
        <v>8027</v>
      </c>
      <c r="G1264">
        <v>23</v>
      </c>
      <c r="H1264">
        <v>4</v>
      </c>
      <c r="I1264">
        <v>6</v>
      </c>
      <c r="J1264" s="1">
        <v>107.2</v>
      </c>
      <c r="K1264" s="1">
        <f>Sales_Data[[#This Row],[Order Quantity]]*Sales_Data[[#This Row],[Unit Price]]</f>
        <v>643.20000000000005</v>
      </c>
      <c r="L1264" s="1">
        <v>84.688000000000017</v>
      </c>
    </row>
    <row r="1265" spans="1:12">
      <c r="A1265" t="s">
        <v>1288</v>
      </c>
      <c r="B1265" s="2">
        <v>41196</v>
      </c>
      <c r="C1265">
        <v>4</v>
      </c>
      <c r="D1265" t="s">
        <v>2</v>
      </c>
      <c r="E1265" t="s">
        <v>8168</v>
      </c>
      <c r="F1265" t="s">
        <v>8027</v>
      </c>
      <c r="G1265">
        <v>10</v>
      </c>
      <c r="H1265">
        <v>2</v>
      </c>
      <c r="I1265">
        <v>5</v>
      </c>
      <c r="J1265" s="1">
        <v>29.777777777777779</v>
      </c>
      <c r="K1265" s="1">
        <f>Sales_Data[[#This Row],[Order Quantity]]*Sales_Data[[#This Row],[Unit Price]]</f>
        <v>148.88888888888889</v>
      </c>
      <c r="L1265" s="1">
        <v>17.271111111111111</v>
      </c>
    </row>
    <row r="1266" spans="1:12">
      <c r="A1266" t="s">
        <v>1289</v>
      </c>
      <c r="B1266" s="2">
        <v>41197</v>
      </c>
      <c r="C1266">
        <v>12</v>
      </c>
      <c r="D1266" t="s">
        <v>4</v>
      </c>
      <c r="E1266" t="s">
        <v>8168</v>
      </c>
      <c r="F1266" t="s">
        <v>8026</v>
      </c>
      <c r="G1266">
        <v>34</v>
      </c>
      <c r="H1266">
        <v>5</v>
      </c>
      <c r="I1266">
        <v>2</v>
      </c>
      <c r="J1266" s="1">
        <v>108.6888888888889</v>
      </c>
      <c r="K1266" s="1">
        <f>Sales_Data[[#This Row],[Order Quantity]]*Sales_Data[[#This Row],[Unit Price]]</f>
        <v>217.37777777777779</v>
      </c>
      <c r="L1266" s="1">
        <v>73.908444444444456</v>
      </c>
    </row>
    <row r="1267" spans="1:12">
      <c r="A1267" t="s">
        <v>1290</v>
      </c>
      <c r="B1267" s="2">
        <v>41197</v>
      </c>
      <c r="C1267">
        <v>3</v>
      </c>
      <c r="D1267" t="s">
        <v>3</v>
      </c>
      <c r="E1267" t="s">
        <v>8168</v>
      </c>
      <c r="F1267" t="s">
        <v>8027</v>
      </c>
      <c r="G1267">
        <v>7</v>
      </c>
      <c r="H1267">
        <v>1</v>
      </c>
      <c r="I1267">
        <v>1</v>
      </c>
      <c r="J1267" s="1">
        <v>430.28888888888889</v>
      </c>
      <c r="K1267" s="1">
        <f>Sales_Data[[#This Row],[Order Quantity]]*Sales_Data[[#This Row],[Unit Price]]</f>
        <v>430.28888888888889</v>
      </c>
      <c r="L1267" s="1">
        <v>296.89933333333329</v>
      </c>
    </row>
    <row r="1268" spans="1:12">
      <c r="A1268" t="s">
        <v>1291</v>
      </c>
      <c r="B1268" s="2">
        <v>41197</v>
      </c>
      <c r="C1268">
        <v>6</v>
      </c>
      <c r="D1268" t="s">
        <v>2</v>
      </c>
      <c r="E1268" t="s">
        <v>8168</v>
      </c>
      <c r="F1268" t="s">
        <v>8027</v>
      </c>
      <c r="G1268">
        <v>16</v>
      </c>
      <c r="H1268">
        <v>3</v>
      </c>
      <c r="I1268">
        <v>7</v>
      </c>
      <c r="J1268" s="1">
        <v>328.3</v>
      </c>
      <c r="K1268" s="1">
        <f>Sales_Data[[#This Row],[Order Quantity]]*Sales_Data[[#This Row],[Unit Price]]</f>
        <v>2298.1</v>
      </c>
      <c r="L1268" s="1">
        <v>279.05500000000006</v>
      </c>
    </row>
    <row r="1269" spans="1:12">
      <c r="A1269" t="s">
        <v>1292</v>
      </c>
      <c r="B1269" s="2">
        <v>41197</v>
      </c>
      <c r="C1269">
        <v>18</v>
      </c>
      <c r="D1269" t="s">
        <v>4</v>
      </c>
      <c r="E1269" t="s">
        <v>8168</v>
      </c>
      <c r="F1269" t="s">
        <v>8025</v>
      </c>
      <c r="G1269">
        <v>50</v>
      </c>
      <c r="H1269">
        <v>7</v>
      </c>
      <c r="I1269">
        <v>3</v>
      </c>
      <c r="J1269" s="1">
        <v>268.74444444444447</v>
      </c>
      <c r="K1269" s="1">
        <f>Sales_Data[[#This Row],[Order Quantity]]*Sales_Data[[#This Row],[Unit Price]]</f>
        <v>806.23333333333335</v>
      </c>
      <c r="L1269" s="1">
        <v>147.80944444444447</v>
      </c>
    </row>
    <row r="1270" spans="1:12">
      <c r="A1270" t="s">
        <v>1293</v>
      </c>
      <c r="B1270" s="2">
        <v>41197</v>
      </c>
      <c r="C1270">
        <v>14</v>
      </c>
      <c r="D1270" t="s">
        <v>4</v>
      </c>
      <c r="E1270" t="s">
        <v>8168</v>
      </c>
      <c r="F1270" t="s">
        <v>8026</v>
      </c>
      <c r="G1270">
        <v>39</v>
      </c>
      <c r="H1270">
        <v>6</v>
      </c>
      <c r="I1270">
        <v>6</v>
      </c>
      <c r="J1270" s="1">
        <v>246.41111111111115</v>
      </c>
      <c r="K1270" s="1">
        <f>Sales_Data[[#This Row],[Order Quantity]]*Sales_Data[[#This Row],[Unit Price]]</f>
        <v>1478.4666666666669</v>
      </c>
      <c r="L1270" s="1">
        <v>105.95677777777779</v>
      </c>
    </row>
    <row r="1271" spans="1:12">
      <c r="A1271" t="s">
        <v>1294</v>
      </c>
      <c r="B1271" s="2">
        <v>41197</v>
      </c>
      <c r="C1271">
        <v>10</v>
      </c>
      <c r="D1271" t="s">
        <v>2</v>
      </c>
      <c r="E1271" t="s">
        <v>8168</v>
      </c>
      <c r="F1271" t="s">
        <v>8027</v>
      </c>
      <c r="G1271">
        <v>27</v>
      </c>
      <c r="H1271">
        <v>4</v>
      </c>
      <c r="I1271">
        <v>8</v>
      </c>
      <c r="J1271" s="1">
        <v>396.04444444444448</v>
      </c>
      <c r="K1271" s="1">
        <f>Sales_Data[[#This Row],[Order Quantity]]*Sales_Data[[#This Row],[Unit Price]]</f>
        <v>3168.3555555555558</v>
      </c>
      <c r="L1271" s="1">
        <v>277.23111111111109</v>
      </c>
    </row>
    <row r="1272" spans="1:12">
      <c r="A1272" t="s">
        <v>1295</v>
      </c>
      <c r="B1272" s="2">
        <v>41197</v>
      </c>
      <c r="C1272">
        <v>12</v>
      </c>
      <c r="D1272" t="s">
        <v>4</v>
      </c>
      <c r="E1272" t="s">
        <v>8168</v>
      </c>
      <c r="F1272" t="s">
        <v>8026</v>
      </c>
      <c r="G1272">
        <v>33</v>
      </c>
      <c r="H1272">
        <v>5</v>
      </c>
      <c r="I1272">
        <v>8</v>
      </c>
      <c r="J1272" s="1">
        <v>203.97777777777776</v>
      </c>
      <c r="K1272" s="1">
        <f>Sales_Data[[#This Row],[Order Quantity]]*Sales_Data[[#This Row],[Unit Price]]</f>
        <v>1631.8222222222221</v>
      </c>
      <c r="L1272" s="1">
        <v>163.18222222222224</v>
      </c>
    </row>
    <row r="1273" spans="1:12">
      <c r="A1273" t="s">
        <v>1296</v>
      </c>
      <c r="B1273" s="2">
        <v>41198</v>
      </c>
      <c r="C1273">
        <v>5</v>
      </c>
      <c r="D1273" t="s">
        <v>3</v>
      </c>
      <c r="E1273" t="s">
        <v>8168</v>
      </c>
      <c r="F1273" t="s">
        <v>8027</v>
      </c>
      <c r="G1273">
        <v>14</v>
      </c>
      <c r="H1273">
        <v>2</v>
      </c>
      <c r="I1273">
        <v>2</v>
      </c>
      <c r="J1273" s="1">
        <v>291.82222222222225</v>
      </c>
      <c r="K1273" s="1">
        <f>Sales_Data[[#This Row],[Order Quantity]]*Sales_Data[[#This Row],[Unit Price]]</f>
        <v>583.6444444444445</v>
      </c>
      <c r="L1273" s="1">
        <v>239.29422222222223</v>
      </c>
    </row>
    <row r="1274" spans="1:12">
      <c r="A1274" t="s">
        <v>1297</v>
      </c>
      <c r="B1274" s="2">
        <v>41198</v>
      </c>
      <c r="C1274">
        <v>1</v>
      </c>
      <c r="D1274" t="s">
        <v>2</v>
      </c>
      <c r="E1274" t="s">
        <v>8168</v>
      </c>
      <c r="F1274" t="s">
        <v>8027</v>
      </c>
      <c r="G1274">
        <v>1</v>
      </c>
      <c r="H1274">
        <v>1</v>
      </c>
      <c r="I1274">
        <v>1</v>
      </c>
      <c r="J1274" s="1">
        <v>281.39999999999998</v>
      </c>
      <c r="K1274" s="1">
        <f>Sales_Data[[#This Row],[Order Quantity]]*Sales_Data[[#This Row],[Unit Price]]</f>
        <v>281.39999999999998</v>
      </c>
      <c r="L1274" s="1">
        <v>205.422</v>
      </c>
    </row>
    <row r="1275" spans="1:12">
      <c r="A1275" t="s">
        <v>1298</v>
      </c>
      <c r="B1275" s="2">
        <v>41198</v>
      </c>
      <c r="C1275">
        <v>6</v>
      </c>
      <c r="D1275" t="s">
        <v>4</v>
      </c>
      <c r="E1275" t="s">
        <v>8168</v>
      </c>
      <c r="F1275" t="s">
        <v>8027</v>
      </c>
      <c r="G1275">
        <v>15</v>
      </c>
      <c r="H1275">
        <v>3</v>
      </c>
      <c r="I1275">
        <v>7</v>
      </c>
      <c r="J1275" s="1">
        <v>265.76666666666665</v>
      </c>
      <c r="K1275" s="1">
        <f>Sales_Data[[#This Row],[Order Quantity]]*Sales_Data[[#This Row],[Unit Price]]</f>
        <v>1860.3666666666666</v>
      </c>
      <c r="L1275" s="1">
        <v>196.66733333333335</v>
      </c>
    </row>
    <row r="1276" spans="1:12">
      <c r="A1276" t="s">
        <v>1299</v>
      </c>
      <c r="B1276" s="2">
        <v>41198</v>
      </c>
      <c r="C1276">
        <v>20</v>
      </c>
      <c r="D1276" t="s">
        <v>4</v>
      </c>
      <c r="E1276" t="s">
        <v>8168</v>
      </c>
      <c r="F1276" t="s">
        <v>8028</v>
      </c>
      <c r="G1276">
        <v>56</v>
      </c>
      <c r="H1276">
        <v>8</v>
      </c>
      <c r="I1276">
        <v>1</v>
      </c>
      <c r="J1276" s="1">
        <v>90.822222222222223</v>
      </c>
      <c r="K1276" s="1">
        <f>Sales_Data[[#This Row],[Order Quantity]]*Sales_Data[[#This Row],[Unit Price]]</f>
        <v>90.822222222222223</v>
      </c>
      <c r="L1276" s="1">
        <v>69.024888888888896</v>
      </c>
    </row>
    <row r="1277" spans="1:12">
      <c r="A1277" t="s">
        <v>1300</v>
      </c>
      <c r="B1277" s="2">
        <v>41198</v>
      </c>
      <c r="C1277">
        <v>2</v>
      </c>
      <c r="D1277" t="s">
        <v>4</v>
      </c>
      <c r="E1277" t="s">
        <v>8168</v>
      </c>
      <c r="F1277" t="s">
        <v>8027</v>
      </c>
      <c r="G1277">
        <v>4</v>
      </c>
      <c r="H1277">
        <v>1</v>
      </c>
      <c r="I1277">
        <v>2</v>
      </c>
      <c r="J1277" s="1">
        <v>437.73333333333335</v>
      </c>
      <c r="K1277" s="1">
        <f>Sales_Data[[#This Row],[Order Quantity]]*Sales_Data[[#This Row],[Unit Price]]</f>
        <v>875.4666666666667</v>
      </c>
      <c r="L1277" s="1">
        <v>175.09333333333336</v>
      </c>
    </row>
    <row r="1278" spans="1:12">
      <c r="A1278" t="s">
        <v>1301</v>
      </c>
      <c r="B1278" s="2">
        <v>41198</v>
      </c>
      <c r="C1278">
        <v>18</v>
      </c>
      <c r="D1278" t="s">
        <v>4</v>
      </c>
      <c r="E1278" t="s">
        <v>8168</v>
      </c>
      <c r="F1278" t="s">
        <v>8025</v>
      </c>
      <c r="G1278">
        <v>50</v>
      </c>
      <c r="H1278">
        <v>7</v>
      </c>
      <c r="I1278">
        <v>9</v>
      </c>
      <c r="J1278" s="1">
        <v>353.61111111111109</v>
      </c>
      <c r="K1278" s="1">
        <f>Sales_Data[[#This Row],[Order Quantity]]*Sales_Data[[#This Row],[Unit Price]]</f>
        <v>3182.5</v>
      </c>
      <c r="L1278" s="1">
        <v>187.41388888888889</v>
      </c>
    </row>
    <row r="1279" spans="1:12">
      <c r="A1279" t="s">
        <v>1302</v>
      </c>
      <c r="B1279" s="2">
        <v>41199</v>
      </c>
      <c r="C1279">
        <v>2</v>
      </c>
      <c r="D1279" t="s">
        <v>4</v>
      </c>
      <c r="E1279" t="s">
        <v>8168</v>
      </c>
      <c r="F1279" t="s">
        <v>8027</v>
      </c>
      <c r="G1279">
        <v>5</v>
      </c>
      <c r="H1279">
        <v>1</v>
      </c>
      <c r="I1279">
        <v>6</v>
      </c>
      <c r="J1279" s="1">
        <v>192.06666666666669</v>
      </c>
      <c r="K1279" s="1">
        <f>Sales_Data[[#This Row],[Order Quantity]]*Sales_Data[[#This Row],[Unit Price]]</f>
        <v>1152.4000000000001</v>
      </c>
      <c r="L1279" s="1">
        <v>142.12933333333334</v>
      </c>
    </row>
    <row r="1280" spans="1:12">
      <c r="A1280" t="s">
        <v>1303</v>
      </c>
      <c r="B1280" s="2">
        <v>41199</v>
      </c>
      <c r="C1280">
        <v>15</v>
      </c>
      <c r="D1280" t="s">
        <v>4</v>
      </c>
      <c r="E1280" t="s">
        <v>8168</v>
      </c>
      <c r="F1280" t="s">
        <v>8025</v>
      </c>
      <c r="G1280">
        <v>42</v>
      </c>
      <c r="H1280">
        <v>6</v>
      </c>
      <c r="I1280">
        <v>7</v>
      </c>
      <c r="J1280" s="1">
        <v>297.77777777777777</v>
      </c>
      <c r="K1280" s="1">
        <f>Sales_Data[[#This Row],[Order Quantity]]*Sales_Data[[#This Row],[Unit Price]]</f>
        <v>2084.4444444444443</v>
      </c>
      <c r="L1280" s="1">
        <v>241.20000000000002</v>
      </c>
    </row>
    <row r="1281" spans="1:12">
      <c r="A1281" t="s">
        <v>1304</v>
      </c>
      <c r="B1281" s="2">
        <v>41199</v>
      </c>
      <c r="C1281">
        <v>6</v>
      </c>
      <c r="D1281" t="s">
        <v>3</v>
      </c>
      <c r="E1281" t="s">
        <v>8168</v>
      </c>
      <c r="F1281" t="s">
        <v>8027</v>
      </c>
      <c r="G1281">
        <v>16</v>
      </c>
      <c r="H1281">
        <v>3</v>
      </c>
      <c r="I1281">
        <v>7</v>
      </c>
      <c r="J1281" s="1">
        <v>110.17777777777778</v>
      </c>
      <c r="K1281" s="1">
        <f>Sales_Data[[#This Row],[Order Quantity]]*Sales_Data[[#This Row],[Unit Price]]</f>
        <v>771.24444444444441</v>
      </c>
      <c r="L1281" s="1">
        <v>72.717333333333329</v>
      </c>
    </row>
    <row r="1282" spans="1:12">
      <c r="A1282" t="s">
        <v>1305</v>
      </c>
      <c r="B1282" s="2">
        <v>41200</v>
      </c>
      <c r="C1282">
        <v>19</v>
      </c>
      <c r="D1282" t="s">
        <v>2</v>
      </c>
      <c r="E1282" t="s">
        <v>8168</v>
      </c>
      <c r="F1282" t="s">
        <v>8028</v>
      </c>
      <c r="G1282">
        <v>53</v>
      </c>
      <c r="H1282">
        <v>8</v>
      </c>
      <c r="I1282">
        <v>5</v>
      </c>
      <c r="J1282" s="1">
        <v>28.288888888888888</v>
      </c>
      <c r="K1282" s="1">
        <f>Sales_Data[[#This Row],[Order Quantity]]*Sales_Data[[#This Row],[Unit Price]]</f>
        <v>141.44444444444443</v>
      </c>
      <c r="L1282" s="1">
        <v>13.861555555555555</v>
      </c>
    </row>
    <row r="1283" spans="1:12">
      <c r="A1283" t="s">
        <v>1306</v>
      </c>
      <c r="B1283" s="2">
        <v>41200</v>
      </c>
      <c r="C1283">
        <v>2</v>
      </c>
      <c r="D1283" t="s">
        <v>2</v>
      </c>
      <c r="E1283" t="s">
        <v>8168</v>
      </c>
      <c r="F1283" t="s">
        <v>8027</v>
      </c>
      <c r="G1283">
        <v>4</v>
      </c>
      <c r="H1283">
        <v>1</v>
      </c>
      <c r="I1283">
        <v>3</v>
      </c>
      <c r="J1283" s="1">
        <v>433.26666666666665</v>
      </c>
      <c r="K1283" s="1">
        <f>Sales_Data[[#This Row],[Order Quantity]]*Sales_Data[[#This Row],[Unit Price]]</f>
        <v>1299.8</v>
      </c>
      <c r="L1283" s="1">
        <v>268.62533333333334</v>
      </c>
    </row>
    <row r="1284" spans="1:12">
      <c r="A1284" t="s">
        <v>1307</v>
      </c>
      <c r="B1284" s="2">
        <v>41200</v>
      </c>
      <c r="C1284">
        <v>12</v>
      </c>
      <c r="D1284" t="s">
        <v>2</v>
      </c>
      <c r="E1284" t="s">
        <v>8168</v>
      </c>
      <c r="F1284" t="s">
        <v>8026</v>
      </c>
      <c r="G1284">
        <v>35</v>
      </c>
      <c r="H1284">
        <v>5</v>
      </c>
      <c r="I1284">
        <v>4</v>
      </c>
      <c r="J1284" s="1">
        <v>440.71111111111111</v>
      </c>
      <c r="K1284" s="1">
        <f>Sales_Data[[#This Row],[Order Quantity]]*Sales_Data[[#This Row],[Unit Price]]</f>
        <v>1762.8444444444444</v>
      </c>
      <c r="L1284" s="1">
        <v>304.09066666666666</v>
      </c>
    </row>
    <row r="1285" spans="1:12">
      <c r="A1285" t="s">
        <v>1308</v>
      </c>
      <c r="B1285" s="2">
        <v>41200</v>
      </c>
      <c r="C1285">
        <v>10</v>
      </c>
      <c r="D1285" t="s">
        <v>4</v>
      </c>
      <c r="E1285" t="s">
        <v>8168</v>
      </c>
      <c r="F1285" t="s">
        <v>8026</v>
      </c>
      <c r="G1285">
        <v>29</v>
      </c>
      <c r="H1285">
        <v>4</v>
      </c>
      <c r="I1285">
        <v>3</v>
      </c>
      <c r="J1285" s="1">
        <v>144.42222222222222</v>
      </c>
      <c r="K1285" s="1">
        <f>Sales_Data[[#This Row],[Order Quantity]]*Sales_Data[[#This Row],[Unit Price]]</f>
        <v>433.26666666666665</v>
      </c>
      <c r="L1285" s="1">
        <v>115.53777777777776</v>
      </c>
    </row>
    <row r="1286" spans="1:12">
      <c r="A1286" t="s">
        <v>1309</v>
      </c>
      <c r="B1286" s="2">
        <v>41200</v>
      </c>
      <c r="C1286">
        <v>18</v>
      </c>
      <c r="D1286" t="s">
        <v>4</v>
      </c>
      <c r="E1286" t="s">
        <v>8168</v>
      </c>
      <c r="F1286" t="s">
        <v>8025</v>
      </c>
      <c r="G1286">
        <v>51</v>
      </c>
      <c r="H1286">
        <v>8</v>
      </c>
      <c r="I1286">
        <v>2</v>
      </c>
      <c r="J1286" s="1">
        <v>422.84444444444443</v>
      </c>
      <c r="K1286" s="1">
        <f>Sales_Data[[#This Row],[Order Quantity]]*Sales_Data[[#This Row],[Unit Price]]</f>
        <v>845.68888888888887</v>
      </c>
      <c r="L1286" s="1">
        <v>350.96088888888886</v>
      </c>
    </row>
    <row r="1287" spans="1:12">
      <c r="A1287" t="s">
        <v>1310</v>
      </c>
      <c r="B1287" s="2">
        <v>41200</v>
      </c>
      <c r="C1287">
        <v>9</v>
      </c>
      <c r="D1287" t="s">
        <v>2</v>
      </c>
      <c r="E1287" t="s">
        <v>8168</v>
      </c>
      <c r="F1287" t="s">
        <v>8027</v>
      </c>
      <c r="G1287">
        <v>26</v>
      </c>
      <c r="H1287">
        <v>4</v>
      </c>
      <c r="I1287">
        <v>1</v>
      </c>
      <c r="J1287" s="1">
        <v>116.13333333333334</v>
      </c>
      <c r="K1287" s="1">
        <f>Sales_Data[[#This Row],[Order Quantity]]*Sales_Data[[#This Row],[Unit Price]]</f>
        <v>116.13333333333334</v>
      </c>
      <c r="L1287" s="1">
        <v>70.841333333333338</v>
      </c>
    </row>
    <row r="1288" spans="1:12">
      <c r="A1288" t="s">
        <v>1311</v>
      </c>
      <c r="B1288" s="2">
        <v>41201</v>
      </c>
      <c r="C1288">
        <v>17</v>
      </c>
      <c r="D1288" t="s">
        <v>4</v>
      </c>
      <c r="E1288" t="s">
        <v>8168</v>
      </c>
      <c r="F1288" t="s">
        <v>8025</v>
      </c>
      <c r="G1288">
        <v>49</v>
      </c>
      <c r="H1288">
        <v>7</v>
      </c>
      <c r="I1288">
        <v>8</v>
      </c>
      <c r="J1288" s="1">
        <v>335.74444444444447</v>
      </c>
      <c r="K1288" s="1">
        <f>Sales_Data[[#This Row],[Order Quantity]]*Sales_Data[[#This Row],[Unit Price]]</f>
        <v>2685.9555555555557</v>
      </c>
      <c r="L1288" s="1">
        <v>161.15733333333336</v>
      </c>
    </row>
    <row r="1289" spans="1:12">
      <c r="A1289" t="s">
        <v>1312</v>
      </c>
      <c r="B1289" s="2">
        <v>41201</v>
      </c>
      <c r="C1289">
        <v>17</v>
      </c>
      <c r="D1289" t="s">
        <v>4</v>
      </c>
      <c r="E1289" t="s">
        <v>8168</v>
      </c>
      <c r="F1289" t="s">
        <v>8025</v>
      </c>
      <c r="G1289">
        <v>48</v>
      </c>
      <c r="H1289">
        <v>7</v>
      </c>
      <c r="I1289">
        <v>8</v>
      </c>
      <c r="J1289" s="1">
        <v>29.033333333333335</v>
      </c>
      <c r="K1289" s="1">
        <f>Sales_Data[[#This Row],[Order Quantity]]*Sales_Data[[#This Row],[Unit Price]]</f>
        <v>232.26666666666668</v>
      </c>
      <c r="L1289" s="1">
        <v>24.097666666666665</v>
      </c>
    </row>
    <row r="1290" spans="1:12">
      <c r="A1290" t="s">
        <v>1313</v>
      </c>
      <c r="B1290" s="2">
        <v>41201</v>
      </c>
      <c r="C1290">
        <v>2</v>
      </c>
      <c r="D1290" t="s">
        <v>2</v>
      </c>
      <c r="E1290" t="s">
        <v>8168</v>
      </c>
      <c r="F1290" t="s">
        <v>8027</v>
      </c>
      <c r="G1290">
        <v>5</v>
      </c>
      <c r="H1290">
        <v>1</v>
      </c>
      <c r="I1290">
        <v>2</v>
      </c>
      <c r="J1290" s="1">
        <v>722.8555555555555</v>
      </c>
      <c r="K1290" s="1">
        <f>Sales_Data[[#This Row],[Order Quantity]]*Sales_Data[[#This Row],[Unit Price]]</f>
        <v>1445.711111111111</v>
      </c>
      <c r="L1290" s="1">
        <v>549.37022222222231</v>
      </c>
    </row>
    <row r="1291" spans="1:12">
      <c r="A1291" t="s">
        <v>1314</v>
      </c>
      <c r="B1291" s="2">
        <v>41201</v>
      </c>
      <c r="C1291">
        <v>12</v>
      </c>
      <c r="D1291" t="s">
        <v>4</v>
      </c>
      <c r="E1291" t="s">
        <v>8168</v>
      </c>
      <c r="F1291" t="s">
        <v>8026</v>
      </c>
      <c r="G1291">
        <v>34</v>
      </c>
      <c r="H1291">
        <v>5</v>
      </c>
      <c r="I1291">
        <v>2</v>
      </c>
      <c r="J1291" s="1">
        <v>203.97777777777776</v>
      </c>
      <c r="K1291" s="1">
        <f>Sales_Data[[#This Row],[Order Quantity]]*Sales_Data[[#This Row],[Unit Price]]</f>
        <v>407.95555555555552</v>
      </c>
      <c r="L1291" s="1">
        <v>87.710444444444448</v>
      </c>
    </row>
    <row r="1292" spans="1:12">
      <c r="A1292" t="s">
        <v>1315</v>
      </c>
      <c r="B1292" s="2">
        <v>41201</v>
      </c>
      <c r="C1292">
        <v>11</v>
      </c>
      <c r="D1292" t="s">
        <v>4</v>
      </c>
      <c r="E1292" t="s">
        <v>8168</v>
      </c>
      <c r="F1292" t="s">
        <v>8026</v>
      </c>
      <c r="G1292">
        <v>30</v>
      </c>
      <c r="H1292">
        <v>5</v>
      </c>
      <c r="I1292">
        <v>6</v>
      </c>
      <c r="J1292" s="1">
        <v>434.75555555555559</v>
      </c>
      <c r="K1292" s="1">
        <f>Sales_Data[[#This Row],[Order Quantity]]*Sales_Data[[#This Row],[Unit Price]]</f>
        <v>2608.5333333333338</v>
      </c>
      <c r="L1292" s="1">
        <v>221.72533333333334</v>
      </c>
    </row>
    <row r="1293" spans="1:12">
      <c r="A1293" t="s">
        <v>1316</v>
      </c>
      <c r="B1293" s="2">
        <v>41201</v>
      </c>
      <c r="C1293">
        <v>16</v>
      </c>
      <c r="D1293" t="s">
        <v>3</v>
      </c>
      <c r="E1293" t="s">
        <v>8168</v>
      </c>
      <c r="F1293" t="s">
        <v>8025</v>
      </c>
      <c r="G1293">
        <v>46</v>
      </c>
      <c r="H1293">
        <v>7</v>
      </c>
      <c r="I1293">
        <v>3</v>
      </c>
      <c r="J1293" s="1">
        <v>278.42222222222222</v>
      </c>
      <c r="K1293" s="1">
        <f>Sales_Data[[#This Row],[Order Quantity]]*Sales_Data[[#This Row],[Unit Price]]</f>
        <v>835.26666666666665</v>
      </c>
      <c r="L1293" s="1">
        <v>144.77955555555556</v>
      </c>
    </row>
    <row r="1294" spans="1:12">
      <c r="A1294" t="s">
        <v>1317</v>
      </c>
      <c r="B1294" s="2">
        <v>41201</v>
      </c>
      <c r="C1294">
        <v>9</v>
      </c>
      <c r="D1294" t="s">
        <v>4</v>
      </c>
      <c r="E1294" t="s">
        <v>8168</v>
      </c>
      <c r="F1294" t="s">
        <v>8027</v>
      </c>
      <c r="G1294">
        <v>25</v>
      </c>
      <c r="H1294">
        <v>4</v>
      </c>
      <c r="I1294">
        <v>6</v>
      </c>
      <c r="J1294" s="1">
        <v>95.288888888888891</v>
      </c>
      <c r="K1294" s="1">
        <f>Sales_Data[[#This Row],[Order Quantity]]*Sales_Data[[#This Row],[Unit Price]]</f>
        <v>571.73333333333335</v>
      </c>
      <c r="L1294" s="1">
        <v>60.984888888888889</v>
      </c>
    </row>
    <row r="1295" spans="1:12">
      <c r="A1295" t="s">
        <v>1318</v>
      </c>
      <c r="B1295" s="2">
        <v>41201</v>
      </c>
      <c r="C1295">
        <v>20</v>
      </c>
      <c r="D1295" t="s">
        <v>4</v>
      </c>
      <c r="E1295" t="s">
        <v>8168</v>
      </c>
      <c r="F1295" t="s">
        <v>8028</v>
      </c>
      <c r="G1295">
        <v>57</v>
      </c>
      <c r="H1295">
        <v>8</v>
      </c>
      <c r="I1295">
        <v>6</v>
      </c>
      <c r="J1295" s="1">
        <v>107.2</v>
      </c>
      <c r="K1295" s="1">
        <f>Sales_Data[[#This Row],[Order Quantity]]*Sales_Data[[#This Row],[Unit Price]]</f>
        <v>643.20000000000005</v>
      </c>
      <c r="L1295" s="1">
        <v>84.688000000000017</v>
      </c>
    </row>
    <row r="1296" spans="1:12">
      <c r="A1296" t="s">
        <v>1319</v>
      </c>
      <c r="B1296" s="2">
        <v>41202</v>
      </c>
      <c r="C1296">
        <v>3</v>
      </c>
      <c r="D1296" t="s">
        <v>4</v>
      </c>
      <c r="E1296" t="s">
        <v>8168</v>
      </c>
      <c r="F1296" t="s">
        <v>8027</v>
      </c>
      <c r="G1296">
        <v>9</v>
      </c>
      <c r="H1296">
        <v>2</v>
      </c>
      <c r="I1296">
        <v>1</v>
      </c>
      <c r="J1296" s="1">
        <v>632.77777777777783</v>
      </c>
      <c r="K1296" s="1">
        <f>Sales_Data[[#This Row],[Order Quantity]]*Sales_Data[[#This Row],[Unit Price]]</f>
        <v>632.77777777777783</v>
      </c>
      <c r="L1296" s="1">
        <v>259.43888888888887</v>
      </c>
    </row>
    <row r="1297" spans="1:12">
      <c r="A1297" t="s">
        <v>1320</v>
      </c>
      <c r="B1297" s="2">
        <v>41202</v>
      </c>
      <c r="C1297">
        <v>14</v>
      </c>
      <c r="D1297" t="s">
        <v>4</v>
      </c>
      <c r="E1297" t="s">
        <v>8168</v>
      </c>
      <c r="F1297" t="s">
        <v>8026</v>
      </c>
      <c r="G1297">
        <v>40</v>
      </c>
      <c r="H1297">
        <v>6</v>
      </c>
      <c r="I1297">
        <v>4</v>
      </c>
      <c r="J1297" s="1">
        <v>111.66666666666667</v>
      </c>
      <c r="K1297" s="1">
        <f>Sales_Data[[#This Row],[Order Quantity]]*Sales_Data[[#This Row],[Unit Price]]</f>
        <v>446.66666666666669</v>
      </c>
      <c r="L1297" s="1">
        <v>83.75</v>
      </c>
    </row>
    <row r="1298" spans="1:12">
      <c r="A1298" t="s">
        <v>1321</v>
      </c>
      <c r="B1298" s="2">
        <v>41202</v>
      </c>
      <c r="C1298">
        <v>14</v>
      </c>
      <c r="D1298" t="s">
        <v>2</v>
      </c>
      <c r="E1298" t="s">
        <v>8168</v>
      </c>
      <c r="F1298" t="s">
        <v>8026</v>
      </c>
      <c r="G1298">
        <v>41</v>
      </c>
      <c r="H1298">
        <v>6</v>
      </c>
      <c r="I1298">
        <v>7</v>
      </c>
      <c r="J1298" s="1">
        <v>259.81111111111113</v>
      </c>
      <c r="K1298" s="1">
        <f>Sales_Data[[#This Row],[Order Quantity]]*Sales_Data[[#This Row],[Unit Price]]</f>
        <v>1818.6777777777779</v>
      </c>
      <c r="L1298" s="1">
        <v>200.05455555555557</v>
      </c>
    </row>
    <row r="1299" spans="1:12">
      <c r="A1299" t="s">
        <v>1322</v>
      </c>
      <c r="B1299" s="2">
        <v>41202</v>
      </c>
      <c r="C1299">
        <v>15</v>
      </c>
      <c r="D1299" t="s">
        <v>4</v>
      </c>
      <c r="E1299" t="s">
        <v>8168</v>
      </c>
      <c r="F1299" t="s">
        <v>8025</v>
      </c>
      <c r="G1299">
        <v>43</v>
      </c>
      <c r="H1299">
        <v>6</v>
      </c>
      <c r="I1299">
        <v>2</v>
      </c>
      <c r="J1299" s="1">
        <v>112.41111111111111</v>
      </c>
      <c r="K1299" s="1">
        <f>Sales_Data[[#This Row],[Order Quantity]]*Sales_Data[[#This Row],[Unit Price]]</f>
        <v>224.82222222222222</v>
      </c>
      <c r="L1299" s="1">
        <v>48.336777777777776</v>
      </c>
    </row>
    <row r="1300" spans="1:12">
      <c r="A1300" t="s">
        <v>1323</v>
      </c>
      <c r="B1300" s="2">
        <v>41203</v>
      </c>
      <c r="C1300">
        <v>10</v>
      </c>
      <c r="D1300" t="s">
        <v>2</v>
      </c>
      <c r="E1300" t="s">
        <v>8168</v>
      </c>
      <c r="F1300" t="s">
        <v>8026</v>
      </c>
      <c r="G1300">
        <v>29</v>
      </c>
      <c r="H1300">
        <v>4</v>
      </c>
      <c r="I1300">
        <v>2</v>
      </c>
      <c r="J1300" s="1">
        <v>95.288888888888891</v>
      </c>
      <c r="K1300" s="1">
        <f>Sales_Data[[#This Row],[Order Quantity]]*Sales_Data[[#This Row],[Unit Price]]</f>
        <v>190.57777777777778</v>
      </c>
      <c r="L1300" s="1">
        <v>61.937777777777782</v>
      </c>
    </row>
    <row r="1301" spans="1:12">
      <c r="A1301" t="s">
        <v>1324</v>
      </c>
      <c r="B1301" s="2">
        <v>41203</v>
      </c>
      <c r="C1301">
        <v>20</v>
      </c>
      <c r="D1301" t="s">
        <v>2</v>
      </c>
      <c r="E1301" t="s">
        <v>8168</v>
      </c>
      <c r="F1301" t="s">
        <v>8028</v>
      </c>
      <c r="G1301">
        <v>58</v>
      </c>
      <c r="H1301">
        <v>8</v>
      </c>
      <c r="I1301">
        <v>5</v>
      </c>
      <c r="J1301" s="1">
        <v>24.566666666666666</v>
      </c>
      <c r="K1301" s="1">
        <f>Sales_Data[[#This Row],[Order Quantity]]*Sales_Data[[#This Row],[Unit Price]]</f>
        <v>122.83333333333333</v>
      </c>
      <c r="L1301" s="1">
        <v>20.390333333333331</v>
      </c>
    </row>
    <row r="1302" spans="1:12">
      <c r="A1302" t="s">
        <v>1325</v>
      </c>
      <c r="B1302" s="2">
        <v>41203</v>
      </c>
      <c r="C1302">
        <v>18</v>
      </c>
      <c r="D1302" t="s">
        <v>4</v>
      </c>
      <c r="E1302" t="s">
        <v>8168</v>
      </c>
      <c r="F1302" t="s">
        <v>8025</v>
      </c>
      <c r="G1302">
        <v>50</v>
      </c>
      <c r="H1302">
        <v>7</v>
      </c>
      <c r="I1302">
        <v>2</v>
      </c>
      <c r="J1302" s="1">
        <v>190.57777777777778</v>
      </c>
      <c r="K1302" s="1">
        <f>Sales_Data[[#This Row],[Order Quantity]]*Sales_Data[[#This Row],[Unit Price]]</f>
        <v>381.15555555555557</v>
      </c>
      <c r="L1302" s="1">
        <v>104.81777777777779</v>
      </c>
    </row>
    <row r="1303" spans="1:12">
      <c r="A1303" t="s">
        <v>1326</v>
      </c>
      <c r="B1303" s="2">
        <v>41203</v>
      </c>
      <c r="C1303">
        <v>4</v>
      </c>
      <c r="D1303" t="s">
        <v>4</v>
      </c>
      <c r="E1303" t="s">
        <v>8168</v>
      </c>
      <c r="F1303" t="s">
        <v>8027</v>
      </c>
      <c r="G1303">
        <v>11</v>
      </c>
      <c r="H1303">
        <v>2</v>
      </c>
      <c r="I1303">
        <v>9</v>
      </c>
      <c r="J1303" s="1">
        <v>251.62222222222221</v>
      </c>
      <c r="K1303" s="1">
        <f>Sales_Data[[#This Row],[Order Quantity]]*Sales_Data[[#This Row],[Unit Price]]</f>
        <v>2264.6</v>
      </c>
      <c r="L1303" s="1">
        <v>166.07066666666665</v>
      </c>
    </row>
    <row r="1304" spans="1:12">
      <c r="A1304" t="s">
        <v>1327</v>
      </c>
      <c r="B1304" s="2">
        <v>41203</v>
      </c>
      <c r="C1304">
        <v>14</v>
      </c>
      <c r="D1304" t="s">
        <v>2</v>
      </c>
      <c r="E1304" t="s">
        <v>8168</v>
      </c>
      <c r="F1304" t="s">
        <v>8026</v>
      </c>
      <c r="G1304">
        <v>39</v>
      </c>
      <c r="H1304">
        <v>6</v>
      </c>
      <c r="I1304">
        <v>2</v>
      </c>
      <c r="J1304" s="1">
        <v>111.66666666666667</v>
      </c>
      <c r="K1304" s="1">
        <f>Sales_Data[[#This Row],[Order Quantity]]*Sales_Data[[#This Row],[Unit Price]]</f>
        <v>223.33333333333334</v>
      </c>
      <c r="L1304" s="1">
        <v>50.25</v>
      </c>
    </row>
    <row r="1305" spans="1:12">
      <c r="A1305" t="s">
        <v>1328</v>
      </c>
      <c r="B1305" s="2">
        <v>41203</v>
      </c>
      <c r="C1305">
        <v>6</v>
      </c>
      <c r="D1305" t="s">
        <v>2</v>
      </c>
      <c r="E1305" t="s">
        <v>8168</v>
      </c>
      <c r="F1305" t="s">
        <v>8027</v>
      </c>
      <c r="G1305">
        <v>17</v>
      </c>
      <c r="H1305">
        <v>3</v>
      </c>
      <c r="I1305">
        <v>1</v>
      </c>
      <c r="J1305" s="1">
        <v>423.5888888888889</v>
      </c>
      <c r="K1305" s="1">
        <f>Sales_Data[[#This Row],[Order Quantity]]*Sales_Data[[#This Row],[Unit Price]]</f>
        <v>423.5888888888889</v>
      </c>
      <c r="L1305" s="1">
        <v>245.68155555555555</v>
      </c>
    </row>
    <row r="1306" spans="1:12">
      <c r="A1306" t="s">
        <v>1329</v>
      </c>
      <c r="B1306" s="2">
        <v>41203</v>
      </c>
      <c r="C1306">
        <v>18</v>
      </c>
      <c r="D1306" t="s">
        <v>4</v>
      </c>
      <c r="E1306" t="s">
        <v>8168</v>
      </c>
      <c r="F1306" t="s">
        <v>8025</v>
      </c>
      <c r="G1306">
        <v>51</v>
      </c>
      <c r="H1306">
        <v>7</v>
      </c>
      <c r="I1306">
        <v>8</v>
      </c>
      <c r="J1306" s="1">
        <v>104.96666666666667</v>
      </c>
      <c r="K1306" s="1">
        <f>Sales_Data[[#This Row],[Order Quantity]]*Sales_Data[[#This Row],[Unit Price]]</f>
        <v>839.73333333333335</v>
      </c>
      <c r="L1306" s="1">
        <v>73.476666666666659</v>
      </c>
    </row>
    <row r="1307" spans="1:12">
      <c r="A1307" t="s">
        <v>1330</v>
      </c>
      <c r="B1307" s="2">
        <v>41204</v>
      </c>
      <c r="C1307">
        <v>15</v>
      </c>
      <c r="D1307" t="s">
        <v>4</v>
      </c>
      <c r="E1307" t="s">
        <v>8168</v>
      </c>
      <c r="F1307" t="s">
        <v>8025</v>
      </c>
      <c r="G1307">
        <v>43</v>
      </c>
      <c r="H1307">
        <v>6</v>
      </c>
      <c r="I1307">
        <v>7</v>
      </c>
      <c r="J1307" s="1">
        <v>134</v>
      </c>
      <c r="K1307" s="1">
        <f>Sales_Data[[#This Row],[Order Quantity]]*Sales_Data[[#This Row],[Unit Price]]</f>
        <v>938</v>
      </c>
      <c r="L1307" s="1">
        <v>101.84</v>
      </c>
    </row>
    <row r="1308" spans="1:12">
      <c r="A1308" t="s">
        <v>1331</v>
      </c>
      <c r="B1308" s="2">
        <v>41204</v>
      </c>
      <c r="C1308">
        <v>8</v>
      </c>
      <c r="D1308" t="s">
        <v>4</v>
      </c>
      <c r="E1308" t="s">
        <v>8168</v>
      </c>
      <c r="F1308" t="s">
        <v>8027</v>
      </c>
      <c r="G1308">
        <v>23</v>
      </c>
      <c r="H1308">
        <v>4</v>
      </c>
      <c r="I1308">
        <v>5</v>
      </c>
      <c r="J1308" s="1">
        <v>429.54444444444448</v>
      </c>
      <c r="K1308" s="1">
        <f>Sales_Data[[#This Row],[Order Quantity]]*Sales_Data[[#This Row],[Unit Price]]</f>
        <v>2147.7222222222226</v>
      </c>
      <c r="L1308" s="1">
        <v>201.88588888888887</v>
      </c>
    </row>
    <row r="1309" spans="1:12">
      <c r="A1309" t="s">
        <v>1332</v>
      </c>
      <c r="B1309" s="2">
        <v>41204</v>
      </c>
      <c r="C1309">
        <v>2</v>
      </c>
      <c r="D1309" t="s">
        <v>3</v>
      </c>
      <c r="E1309" t="s">
        <v>8168</v>
      </c>
      <c r="F1309" t="s">
        <v>8027</v>
      </c>
      <c r="G1309">
        <v>6</v>
      </c>
      <c r="H1309">
        <v>1</v>
      </c>
      <c r="I1309">
        <v>9</v>
      </c>
      <c r="J1309" s="1">
        <v>432.52222222222224</v>
      </c>
      <c r="K1309" s="1">
        <f>Sales_Data[[#This Row],[Order Quantity]]*Sales_Data[[#This Row],[Unit Price]]</f>
        <v>3892.7000000000003</v>
      </c>
      <c r="L1309" s="1">
        <v>272.48900000000003</v>
      </c>
    </row>
    <row r="1310" spans="1:12">
      <c r="A1310" t="s">
        <v>1333</v>
      </c>
      <c r="B1310" s="2">
        <v>41204</v>
      </c>
      <c r="C1310">
        <v>13</v>
      </c>
      <c r="D1310" t="s">
        <v>2</v>
      </c>
      <c r="E1310" t="s">
        <v>8168</v>
      </c>
      <c r="F1310" t="s">
        <v>8026</v>
      </c>
      <c r="G1310">
        <v>36</v>
      </c>
      <c r="H1310">
        <v>5</v>
      </c>
      <c r="I1310">
        <v>9</v>
      </c>
      <c r="J1310" s="1">
        <v>18.611111111111111</v>
      </c>
      <c r="K1310" s="1">
        <f>Sales_Data[[#This Row],[Order Quantity]]*Sales_Data[[#This Row],[Unit Price]]</f>
        <v>167.5</v>
      </c>
      <c r="L1310" s="1">
        <v>15.819444444444445</v>
      </c>
    </row>
    <row r="1311" spans="1:12">
      <c r="A1311" t="s">
        <v>1334</v>
      </c>
      <c r="B1311" s="2">
        <v>41204</v>
      </c>
      <c r="C1311">
        <v>3</v>
      </c>
      <c r="D1311" t="s">
        <v>2</v>
      </c>
      <c r="E1311" t="s">
        <v>8168</v>
      </c>
      <c r="F1311" t="s">
        <v>8027</v>
      </c>
      <c r="G1311">
        <v>7</v>
      </c>
      <c r="H1311">
        <v>1</v>
      </c>
      <c r="I1311">
        <v>4</v>
      </c>
      <c r="J1311" s="1">
        <v>20.100000000000001</v>
      </c>
      <c r="K1311" s="1">
        <f>Sales_Data[[#This Row],[Order Quantity]]*Sales_Data[[#This Row],[Unit Price]]</f>
        <v>80.400000000000006</v>
      </c>
      <c r="L1311" s="1">
        <v>9.4469999999999992</v>
      </c>
    </row>
    <row r="1312" spans="1:12">
      <c r="A1312" t="s">
        <v>1335</v>
      </c>
      <c r="B1312" s="2">
        <v>41204</v>
      </c>
      <c r="C1312">
        <v>14</v>
      </c>
      <c r="D1312" t="s">
        <v>2</v>
      </c>
      <c r="E1312" t="s">
        <v>8168</v>
      </c>
      <c r="F1312" t="s">
        <v>8026</v>
      </c>
      <c r="G1312">
        <v>40</v>
      </c>
      <c r="H1312">
        <v>6</v>
      </c>
      <c r="I1312">
        <v>8</v>
      </c>
      <c r="J1312" s="1">
        <v>201.74444444444444</v>
      </c>
      <c r="K1312" s="1">
        <f>Sales_Data[[#This Row],[Order Quantity]]*Sales_Data[[#This Row],[Unit Price]]</f>
        <v>1613.9555555555555</v>
      </c>
      <c r="L1312" s="1">
        <v>92.802444444444461</v>
      </c>
    </row>
    <row r="1313" spans="1:12">
      <c r="A1313" t="s">
        <v>1336</v>
      </c>
      <c r="B1313" s="2">
        <v>41204</v>
      </c>
      <c r="C1313">
        <v>7</v>
      </c>
      <c r="D1313" t="s">
        <v>2</v>
      </c>
      <c r="E1313" t="s">
        <v>8168</v>
      </c>
      <c r="F1313" t="s">
        <v>8027</v>
      </c>
      <c r="G1313">
        <v>18</v>
      </c>
      <c r="H1313">
        <v>3</v>
      </c>
      <c r="I1313">
        <v>5</v>
      </c>
      <c r="J1313" s="1">
        <v>29.033333333333335</v>
      </c>
      <c r="K1313" s="1">
        <f>Sales_Data[[#This Row],[Order Quantity]]*Sales_Data[[#This Row],[Unit Price]]</f>
        <v>145.16666666666669</v>
      </c>
      <c r="L1313" s="1">
        <v>15.968333333333337</v>
      </c>
    </row>
    <row r="1314" spans="1:12">
      <c r="A1314" t="s">
        <v>1337</v>
      </c>
      <c r="B1314" s="2">
        <v>41205</v>
      </c>
      <c r="C1314">
        <v>2</v>
      </c>
      <c r="D1314" t="s">
        <v>3</v>
      </c>
      <c r="E1314" t="s">
        <v>8168</v>
      </c>
      <c r="F1314" t="s">
        <v>8027</v>
      </c>
      <c r="G1314">
        <v>6</v>
      </c>
      <c r="H1314">
        <v>1</v>
      </c>
      <c r="I1314">
        <v>8</v>
      </c>
      <c r="J1314" s="1">
        <v>125.06666666666668</v>
      </c>
      <c r="K1314" s="1">
        <f>Sales_Data[[#This Row],[Order Quantity]]*Sales_Data[[#This Row],[Unit Price]]</f>
        <v>1000.5333333333334</v>
      </c>
      <c r="L1314" s="1">
        <v>68.78666666666669</v>
      </c>
    </row>
    <row r="1315" spans="1:12">
      <c r="A1315" t="s">
        <v>1338</v>
      </c>
      <c r="B1315" s="2">
        <v>41205</v>
      </c>
      <c r="C1315">
        <v>13</v>
      </c>
      <c r="D1315" t="s">
        <v>4</v>
      </c>
      <c r="E1315" t="s">
        <v>8168</v>
      </c>
      <c r="F1315" t="s">
        <v>8026</v>
      </c>
      <c r="G1315">
        <v>37</v>
      </c>
      <c r="H1315">
        <v>6</v>
      </c>
      <c r="I1315">
        <v>1</v>
      </c>
      <c r="J1315" s="1">
        <v>121.34444444444446</v>
      </c>
      <c r="K1315" s="1">
        <f>Sales_Data[[#This Row],[Order Quantity]]*Sales_Data[[#This Row],[Unit Price]]</f>
        <v>121.34444444444446</v>
      </c>
      <c r="L1315" s="1">
        <v>88.581444444444458</v>
      </c>
    </row>
    <row r="1316" spans="1:12">
      <c r="A1316" t="s">
        <v>1339</v>
      </c>
      <c r="B1316" s="2">
        <v>41205</v>
      </c>
      <c r="C1316">
        <v>11</v>
      </c>
      <c r="D1316" t="s">
        <v>2</v>
      </c>
      <c r="E1316" t="s">
        <v>8168</v>
      </c>
      <c r="F1316" t="s">
        <v>8026</v>
      </c>
      <c r="G1316">
        <v>32</v>
      </c>
      <c r="H1316">
        <v>5</v>
      </c>
      <c r="I1316">
        <v>5</v>
      </c>
      <c r="J1316" s="1">
        <v>439.22222222222223</v>
      </c>
      <c r="K1316" s="1">
        <f>Sales_Data[[#This Row],[Order Quantity]]*Sales_Data[[#This Row],[Unit Price]]</f>
        <v>2196.1111111111113</v>
      </c>
      <c r="L1316" s="1">
        <v>360.16222222222217</v>
      </c>
    </row>
    <row r="1317" spans="1:12">
      <c r="A1317" t="s">
        <v>1340</v>
      </c>
      <c r="B1317" s="2">
        <v>41205</v>
      </c>
      <c r="C1317">
        <v>12</v>
      </c>
      <c r="D1317" t="s">
        <v>3</v>
      </c>
      <c r="E1317" t="s">
        <v>8168</v>
      </c>
      <c r="F1317" t="s">
        <v>8026</v>
      </c>
      <c r="G1317">
        <v>34</v>
      </c>
      <c r="H1317">
        <v>5</v>
      </c>
      <c r="I1317">
        <v>3</v>
      </c>
      <c r="J1317" s="1">
        <v>578.43333333333339</v>
      </c>
      <c r="K1317" s="1">
        <f>Sales_Data[[#This Row],[Order Quantity]]*Sales_Data[[#This Row],[Unit Price]]</f>
        <v>1735.3000000000002</v>
      </c>
      <c r="L1317" s="1">
        <v>485.88400000000001</v>
      </c>
    </row>
    <row r="1318" spans="1:12">
      <c r="A1318" t="s">
        <v>1341</v>
      </c>
      <c r="B1318" s="2">
        <v>41206</v>
      </c>
      <c r="C1318">
        <v>17</v>
      </c>
      <c r="D1318" t="s">
        <v>3</v>
      </c>
      <c r="E1318" t="s">
        <v>8168</v>
      </c>
      <c r="F1318" t="s">
        <v>8025</v>
      </c>
      <c r="G1318">
        <v>49</v>
      </c>
      <c r="H1318">
        <v>7</v>
      </c>
      <c r="I1318">
        <v>7</v>
      </c>
      <c r="J1318" s="1">
        <v>296.28888888888889</v>
      </c>
      <c r="K1318" s="1">
        <f>Sales_Data[[#This Row],[Order Quantity]]*Sales_Data[[#This Row],[Unit Price]]</f>
        <v>2074.0222222222224</v>
      </c>
      <c r="L1318" s="1">
        <v>245.91977777777777</v>
      </c>
    </row>
    <row r="1319" spans="1:12">
      <c r="A1319" t="s">
        <v>1342</v>
      </c>
      <c r="B1319" s="2">
        <v>41206</v>
      </c>
      <c r="C1319">
        <v>19</v>
      </c>
      <c r="D1319" t="s">
        <v>3</v>
      </c>
      <c r="E1319" t="s">
        <v>8168</v>
      </c>
      <c r="F1319" t="s">
        <v>8028</v>
      </c>
      <c r="G1319">
        <v>55</v>
      </c>
      <c r="H1319">
        <v>8</v>
      </c>
      <c r="I1319">
        <v>1</v>
      </c>
      <c r="J1319" s="1">
        <v>660.32222222222231</v>
      </c>
      <c r="K1319" s="1">
        <f>Sales_Data[[#This Row],[Order Quantity]]*Sales_Data[[#This Row],[Unit Price]]</f>
        <v>660.32222222222231</v>
      </c>
      <c r="L1319" s="1">
        <v>508.44811111111113</v>
      </c>
    </row>
    <row r="1320" spans="1:12">
      <c r="A1320" t="s">
        <v>1343</v>
      </c>
      <c r="B1320" s="2">
        <v>41206</v>
      </c>
      <c r="C1320">
        <v>5</v>
      </c>
      <c r="D1320" t="s">
        <v>4</v>
      </c>
      <c r="E1320" t="s">
        <v>8168</v>
      </c>
      <c r="F1320" t="s">
        <v>8027</v>
      </c>
      <c r="G1320">
        <v>13</v>
      </c>
      <c r="H1320">
        <v>2</v>
      </c>
      <c r="I1320">
        <v>9</v>
      </c>
      <c r="J1320" s="1">
        <v>268</v>
      </c>
      <c r="K1320" s="1">
        <f>Sales_Data[[#This Row],[Order Quantity]]*Sales_Data[[#This Row],[Unit Price]]</f>
        <v>2412</v>
      </c>
      <c r="L1320" s="1">
        <v>131.32</v>
      </c>
    </row>
    <row r="1321" spans="1:12">
      <c r="A1321" t="s">
        <v>1344</v>
      </c>
      <c r="B1321" s="2">
        <v>41206</v>
      </c>
      <c r="C1321">
        <v>3</v>
      </c>
      <c r="D1321" t="s">
        <v>4</v>
      </c>
      <c r="E1321" t="s">
        <v>8168</v>
      </c>
      <c r="F1321" t="s">
        <v>8027</v>
      </c>
      <c r="G1321">
        <v>9</v>
      </c>
      <c r="H1321">
        <v>2</v>
      </c>
      <c r="I1321">
        <v>4</v>
      </c>
      <c r="J1321" s="1">
        <v>122.08888888888889</v>
      </c>
      <c r="K1321" s="1">
        <f>Sales_Data[[#This Row],[Order Quantity]]*Sales_Data[[#This Row],[Unit Price]]</f>
        <v>488.35555555555555</v>
      </c>
      <c r="L1321" s="1">
        <v>90.345777777777769</v>
      </c>
    </row>
    <row r="1322" spans="1:12">
      <c r="A1322" t="s">
        <v>1345</v>
      </c>
      <c r="B1322" s="2">
        <v>41206</v>
      </c>
      <c r="C1322">
        <v>15</v>
      </c>
      <c r="D1322" t="s">
        <v>2</v>
      </c>
      <c r="E1322" t="s">
        <v>8168</v>
      </c>
      <c r="F1322" t="s">
        <v>8025</v>
      </c>
      <c r="G1322">
        <v>42</v>
      </c>
      <c r="H1322">
        <v>6</v>
      </c>
      <c r="I1322">
        <v>6</v>
      </c>
      <c r="J1322" s="1">
        <v>125.8111111111111</v>
      </c>
      <c r="K1322" s="1">
        <f>Sales_Data[[#This Row],[Order Quantity]]*Sales_Data[[#This Row],[Unit Price]]</f>
        <v>754.86666666666656</v>
      </c>
      <c r="L1322" s="1">
        <v>100.64888888888889</v>
      </c>
    </row>
    <row r="1323" spans="1:12">
      <c r="A1323" t="s">
        <v>1346</v>
      </c>
      <c r="B1323" s="2">
        <v>41206</v>
      </c>
      <c r="C1323">
        <v>17</v>
      </c>
      <c r="D1323" t="s">
        <v>4</v>
      </c>
      <c r="E1323" t="s">
        <v>8168</v>
      </c>
      <c r="F1323" t="s">
        <v>8025</v>
      </c>
      <c r="G1323">
        <v>48</v>
      </c>
      <c r="H1323">
        <v>7</v>
      </c>
      <c r="I1323">
        <v>5</v>
      </c>
      <c r="J1323" s="1">
        <v>400.51111111111112</v>
      </c>
      <c r="K1323" s="1">
        <f>Sales_Data[[#This Row],[Order Quantity]]*Sales_Data[[#This Row],[Unit Price]]</f>
        <v>2002.5555555555557</v>
      </c>
      <c r="L1323" s="1">
        <v>204.26066666666668</v>
      </c>
    </row>
    <row r="1324" spans="1:12">
      <c r="A1324" t="s">
        <v>1347</v>
      </c>
      <c r="B1324" s="2">
        <v>41206</v>
      </c>
      <c r="C1324">
        <v>7</v>
      </c>
      <c r="D1324" t="s">
        <v>4</v>
      </c>
      <c r="E1324" t="s">
        <v>8168</v>
      </c>
      <c r="F1324" t="s">
        <v>8027</v>
      </c>
      <c r="G1324">
        <v>19</v>
      </c>
      <c r="H1324">
        <v>3</v>
      </c>
      <c r="I1324">
        <v>4</v>
      </c>
      <c r="J1324" s="1">
        <v>113.90000000000002</v>
      </c>
      <c r="K1324" s="1">
        <f>Sales_Data[[#This Row],[Order Quantity]]*Sales_Data[[#This Row],[Unit Price]]</f>
        <v>455.60000000000008</v>
      </c>
      <c r="L1324" s="1">
        <v>62.645000000000017</v>
      </c>
    </row>
    <row r="1325" spans="1:12">
      <c r="A1325" t="s">
        <v>1348</v>
      </c>
      <c r="B1325" s="2">
        <v>41206</v>
      </c>
      <c r="C1325">
        <v>17</v>
      </c>
      <c r="D1325" t="s">
        <v>2</v>
      </c>
      <c r="E1325" t="s">
        <v>8168</v>
      </c>
      <c r="F1325" t="s">
        <v>8025</v>
      </c>
      <c r="G1325">
        <v>50</v>
      </c>
      <c r="H1325">
        <v>7</v>
      </c>
      <c r="I1325">
        <v>1</v>
      </c>
      <c r="J1325" s="1">
        <v>187.60000000000002</v>
      </c>
      <c r="K1325" s="1">
        <f>Sales_Data[[#This Row],[Order Quantity]]*Sales_Data[[#This Row],[Unit Price]]</f>
        <v>187.60000000000002</v>
      </c>
      <c r="L1325" s="1">
        <v>93.800000000000011</v>
      </c>
    </row>
    <row r="1326" spans="1:12">
      <c r="A1326" t="s">
        <v>1349</v>
      </c>
      <c r="B1326" s="2">
        <v>41207</v>
      </c>
      <c r="C1326">
        <v>16</v>
      </c>
      <c r="D1326" t="s">
        <v>4</v>
      </c>
      <c r="E1326" t="s">
        <v>8168</v>
      </c>
      <c r="F1326" t="s">
        <v>8025</v>
      </c>
      <c r="G1326">
        <v>46</v>
      </c>
      <c r="H1326">
        <v>7</v>
      </c>
      <c r="I1326">
        <v>5</v>
      </c>
      <c r="J1326" s="1">
        <v>446.66666666666669</v>
      </c>
      <c r="K1326" s="1">
        <f>Sales_Data[[#This Row],[Order Quantity]]*Sales_Data[[#This Row],[Unit Price]]</f>
        <v>2233.3333333333335</v>
      </c>
      <c r="L1326" s="1">
        <v>379.66666666666669</v>
      </c>
    </row>
    <row r="1327" spans="1:12">
      <c r="A1327" t="s">
        <v>1350</v>
      </c>
      <c r="B1327" s="2">
        <v>41207</v>
      </c>
      <c r="C1327">
        <v>8</v>
      </c>
      <c r="D1327" t="s">
        <v>4</v>
      </c>
      <c r="E1327" t="s">
        <v>8168</v>
      </c>
      <c r="F1327" t="s">
        <v>8027</v>
      </c>
      <c r="G1327">
        <v>23</v>
      </c>
      <c r="H1327">
        <v>4</v>
      </c>
      <c r="I1327">
        <v>9</v>
      </c>
      <c r="J1327" s="1">
        <v>684.1444444444445</v>
      </c>
      <c r="K1327" s="1">
        <f>Sales_Data[[#This Row],[Order Quantity]]*Sales_Data[[#This Row],[Unit Price]]</f>
        <v>6157.3</v>
      </c>
      <c r="L1327" s="1">
        <v>465.21822222222232</v>
      </c>
    </row>
    <row r="1328" spans="1:12">
      <c r="A1328" t="s">
        <v>1351</v>
      </c>
      <c r="B1328" s="2">
        <v>41207</v>
      </c>
      <c r="C1328">
        <v>12</v>
      </c>
      <c r="D1328" t="s">
        <v>4</v>
      </c>
      <c r="E1328" t="s">
        <v>8168</v>
      </c>
      <c r="F1328" t="s">
        <v>8026</v>
      </c>
      <c r="G1328">
        <v>34</v>
      </c>
      <c r="H1328">
        <v>5</v>
      </c>
      <c r="I1328">
        <v>3</v>
      </c>
      <c r="J1328" s="1">
        <v>277.67777777777775</v>
      </c>
      <c r="K1328" s="1">
        <f>Sales_Data[[#This Row],[Order Quantity]]*Sales_Data[[#This Row],[Unit Price]]</f>
        <v>833.0333333333333</v>
      </c>
      <c r="L1328" s="1">
        <v>155.49955555555556</v>
      </c>
    </row>
    <row r="1329" spans="1:12">
      <c r="A1329" t="s">
        <v>1352</v>
      </c>
      <c r="B1329" s="2">
        <v>41207</v>
      </c>
      <c r="C1329">
        <v>8</v>
      </c>
      <c r="D1329" t="s">
        <v>4</v>
      </c>
      <c r="E1329" t="s">
        <v>8168</v>
      </c>
      <c r="F1329" t="s">
        <v>8027</v>
      </c>
      <c r="G1329">
        <v>22</v>
      </c>
      <c r="H1329">
        <v>3</v>
      </c>
      <c r="I1329">
        <v>3</v>
      </c>
      <c r="J1329" s="1">
        <v>279.16666666666669</v>
      </c>
      <c r="K1329" s="1">
        <f>Sales_Data[[#This Row],[Order Quantity]]*Sales_Data[[#This Row],[Unit Price]]</f>
        <v>837.5</v>
      </c>
      <c r="L1329" s="1">
        <v>228.91666666666666</v>
      </c>
    </row>
    <row r="1330" spans="1:12">
      <c r="A1330" t="s">
        <v>1353</v>
      </c>
      <c r="B1330" s="2">
        <v>41208</v>
      </c>
      <c r="C1330">
        <v>11</v>
      </c>
      <c r="D1330" t="s">
        <v>2</v>
      </c>
      <c r="E1330" t="s">
        <v>8168</v>
      </c>
      <c r="F1330" t="s">
        <v>8026</v>
      </c>
      <c r="G1330">
        <v>31</v>
      </c>
      <c r="H1330">
        <v>5</v>
      </c>
      <c r="I1330">
        <v>4</v>
      </c>
      <c r="J1330" s="1">
        <v>131.02222222222224</v>
      </c>
      <c r="K1330" s="1">
        <f>Sales_Data[[#This Row],[Order Quantity]]*Sales_Data[[#This Row],[Unit Price]]</f>
        <v>524.08888888888896</v>
      </c>
      <c r="L1330" s="1">
        <v>108.74844444444444</v>
      </c>
    </row>
    <row r="1331" spans="1:12">
      <c r="A1331" t="s">
        <v>1354</v>
      </c>
      <c r="B1331" s="2">
        <v>41208</v>
      </c>
      <c r="C1331">
        <v>10</v>
      </c>
      <c r="D1331" t="s">
        <v>4</v>
      </c>
      <c r="E1331" t="s">
        <v>8168</v>
      </c>
      <c r="F1331" t="s">
        <v>8026</v>
      </c>
      <c r="G1331">
        <v>28</v>
      </c>
      <c r="H1331">
        <v>4</v>
      </c>
      <c r="I1331">
        <v>6</v>
      </c>
      <c r="J1331" s="1">
        <v>24.566666666666666</v>
      </c>
      <c r="K1331" s="1">
        <f>Sales_Data[[#This Row],[Order Quantity]]*Sales_Data[[#This Row],[Unit Price]]</f>
        <v>147.4</v>
      </c>
      <c r="L1331" s="1">
        <v>20.144666666666666</v>
      </c>
    </row>
    <row r="1332" spans="1:12">
      <c r="A1332" t="s">
        <v>1355</v>
      </c>
      <c r="B1332" s="2">
        <v>41208</v>
      </c>
      <c r="C1332">
        <v>12</v>
      </c>
      <c r="D1332" t="s">
        <v>2</v>
      </c>
      <c r="E1332" t="s">
        <v>8168</v>
      </c>
      <c r="F1332" t="s">
        <v>8026</v>
      </c>
      <c r="G1332">
        <v>35</v>
      </c>
      <c r="H1332">
        <v>5</v>
      </c>
      <c r="I1332">
        <v>4</v>
      </c>
      <c r="J1332" s="1">
        <v>113.15555555555555</v>
      </c>
      <c r="K1332" s="1">
        <f>Sales_Data[[#This Row],[Order Quantity]]*Sales_Data[[#This Row],[Unit Price]]</f>
        <v>452.62222222222221</v>
      </c>
      <c r="L1332" s="1">
        <v>54.314666666666668</v>
      </c>
    </row>
    <row r="1333" spans="1:12">
      <c r="A1333" t="s">
        <v>1356</v>
      </c>
      <c r="B1333" s="2">
        <v>41208</v>
      </c>
      <c r="C1333">
        <v>16</v>
      </c>
      <c r="D1333" t="s">
        <v>2</v>
      </c>
      <c r="E1333" t="s">
        <v>8168</v>
      </c>
      <c r="F1333" t="s">
        <v>8025</v>
      </c>
      <c r="G1333">
        <v>45</v>
      </c>
      <c r="H1333">
        <v>7</v>
      </c>
      <c r="I1333">
        <v>2</v>
      </c>
      <c r="J1333" s="1">
        <v>122.08888888888889</v>
      </c>
      <c r="K1333" s="1">
        <f>Sales_Data[[#This Row],[Order Quantity]]*Sales_Data[[#This Row],[Unit Price]]</f>
        <v>244.17777777777778</v>
      </c>
      <c r="L1333" s="1">
        <v>81.799555555555557</v>
      </c>
    </row>
    <row r="1334" spans="1:12">
      <c r="A1334" t="s">
        <v>1357</v>
      </c>
      <c r="B1334" s="2">
        <v>41208</v>
      </c>
      <c r="C1334">
        <v>7</v>
      </c>
      <c r="D1334" t="s">
        <v>4</v>
      </c>
      <c r="E1334" t="s">
        <v>8168</v>
      </c>
      <c r="F1334" t="s">
        <v>8027</v>
      </c>
      <c r="G1334">
        <v>19</v>
      </c>
      <c r="H1334">
        <v>3</v>
      </c>
      <c r="I1334">
        <v>5</v>
      </c>
      <c r="J1334" s="1">
        <v>273.21111111111111</v>
      </c>
      <c r="K1334" s="1">
        <f>Sales_Data[[#This Row],[Order Quantity]]*Sales_Data[[#This Row],[Unit Price]]</f>
        <v>1366.0555555555557</v>
      </c>
      <c r="L1334" s="1">
        <v>202.17622222222224</v>
      </c>
    </row>
    <row r="1335" spans="1:12">
      <c r="A1335" t="s">
        <v>1358</v>
      </c>
      <c r="B1335" s="2">
        <v>41208</v>
      </c>
      <c r="C1335">
        <v>6</v>
      </c>
      <c r="D1335" t="s">
        <v>4</v>
      </c>
      <c r="E1335" t="s">
        <v>8168</v>
      </c>
      <c r="F1335" t="s">
        <v>8027</v>
      </c>
      <c r="G1335">
        <v>16</v>
      </c>
      <c r="H1335">
        <v>3</v>
      </c>
      <c r="I1335">
        <v>8</v>
      </c>
      <c r="J1335" s="1">
        <v>113.15555555555555</v>
      </c>
      <c r="K1335" s="1">
        <f>Sales_Data[[#This Row],[Order Quantity]]*Sales_Data[[#This Row],[Unit Price]]</f>
        <v>905.24444444444441</v>
      </c>
      <c r="L1335" s="1">
        <v>59.972444444444449</v>
      </c>
    </row>
    <row r="1336" spans="1:12">
      <c r="A1336" t="s">
        <v>1359</v>
      </c>
      <c r="B1336" s="2">
        <v>41208</v>
      </c>
      <c r="C1336">
        <v>18</v>
      </c>
      <c r="D1336" t="s">
        <v>4</v>
      </c>
      <c r="E1336" t="s">
        <v>8168</v>
      </c>
      <c r="F1336" t="s">
        <v>8025</v>
      </c>
      <c r="G1336">
        <v>51</v>
      </c>
      <c r="H1336">
        <v>7</v>
      </c>
      <c r="I1336">
        <v>6</v>
      </c>
      <c r="J1336" s="1">
        <v>249.38888888888889</v>
      </c>
      <c r="K1336" s="1">
        <f>Sales_Data[[#This Row],[Order Quantity]]*Sales_Data[[#This Row],[Unit Price]]</f>
        <v>1496.3333333333333</v>
      </c>
      <c r="L1336" s="1">
        <v>117.21277777777777</v>
      </c>
    </row>
    <row r="1337" spans="1:12">
      <c r="A1337" t="s">
        <v>1360</v>
      </c>
      <c r="B1337" s="2">
        <v>41209</v>
      </c>
      <c r="C1337">
        <v>6</v>
      </c>
      <c r="D1337" t="s">
        <v>2</v>
      </c>
      <c r="E1337" t="s">
        <v>8168</v>
      </c>
      <c r="F1337" t="s">
        <v>8027</v>
      </c>
      <c r="G1337">
        <v>16</v>
      </c>
      <c r="H1337">
        <v>3</v>
      </c>
      <c r="I1337">
        <v>7</v>
      </c>
      <c r="J1337" s="1">
        <v>97.522222222222226</v>
      </c>
      <c r="K1337" s="1">
        <f>Sales_Data[[#This Row],[Order Quantity]]*Sales_Data[[#This Row],[Unit Price]]</f>
        <v>682.65555555555557</v>
      </c>
      <c r="L1337" s="1">
        <v>72.166444444444451</v>
      </c>
    </row>
    <row r="1338" spans="1:12">
      <c r="A1338" t="s">
        <v>1361</v>
      </c>
      <c r="B1338" s="2">
        <v>41209</v>
      </c>
      <c r="C1338">
        <v>4</v>
      </c>
      <c r="D1338" t="s">
        <v>2</v>
      </c>
      <c r="E1338" t="s">
        <v>8168</v>
      </c>
      <c r="F1338" t="s">
        <v>8027</v>
      </c>
      <c r="G1338">
        <v>10</v>
      </c>
      <c r="H1338">
        <v>2</v>
      </c>
      <c r="I1338">
        <v>7</v>
      </c>
      <c r="J1338" s="1">
        <v>444.43333333333334</v>
      </c>
      <c r="K1338" s="1">
        <f>Sales_Data[[#This Row],[Order Quantity]]*Sales_Data[[#This Row],[Unit Price]]</f>
        <v>3111.0333333333333</v>
      </c>
      <c r="L1338" s="1">
        <v>226.661</v>
      </c>
    </row>
    <row r="1339" spans="1:12">
      <c r="A1339" t="s">
        <v>1362</v>
      </c>
      <c r="B1339" s="2">
        <v>41209</v>
      </c>
      <c r="C1339">
        <v>4</v>
      </c>
      <c r="D1339" t="s">
        <v>4</v>
      </c>
      <c r="E1339" t="s">
        <v>8168</v>
      </c>
      <c r="F1339" t="s">
        <v>8027</v>
      </c>
      <c r="G1339">
        <v>10</v>
      </c>
      <c r="H1339">
        <v>2</v>
      </c>
      <c r="I1339">
        <v>9</v>
      </c>
      <c r="J1339" s="1">
        <v>440.71111111111111</v>
      </c>
      <c r="K1339" s="1">
        <f>Sales_Data[[#This Row],[Order Quantity]]*Sales_Data[[#This Row],[Unit Price]]</f>
        <v>3966.4</v>
      </c>
      <c r="L1339" s="1">
        <v>198.32000000000002</v>
      </c>
    </row>
    <row r="1340" spans="1:12">
      <c r="A1340" t="s">
        <v>1363</v>
      </c>
      <c r="B1340" s="2">
        <v>41209</v>
      </c>
      <c r="C1340">
        <v>5</v>
      </c>
      <c r="D1340" t="s">
        <v>2</v>
      </c>
      <c r="E1340" t="s">
        <v>8168</v>
      </c>
      <c r="F1340" t="s">
        <v>8027</v>
      </c>
      <c r="G1340">
        <v>15</v>
      </c>
      <c r="H1340">
        <v>2</v>
      </c>
      <c r="I1340">
        <v>3</v>
      </c>
      <c r="J1340" s="1">
        <v>292.56666666666666</v>
      </c>
      <c r="K1340" s="1">
        <f>Sales_Data[[#This Row],[Order Quantity]]*Sales_Data[[#This Row],[Unit Price]]</f>
        <v>877.7</v>
      </c>
      <c r="L1340" s="1">
        <v>231.12766666666664</v>
      </c>
    </row>
    <row r="1341" spans="1:12">
      <c r="A1341" t="s">
        <v>1364</v>
      </c>
      <c r="B1341" s="2">
        <v>41210</v>
      </c>
      <c r="C1341">
        <v>4</v>
      </c>
      <c r="D1341" t="s">
        <v>4</v>
      </c>
      <c r="E1341" t="s">
        <v>8168</v>
      </c>
      <c r="F1341" t="s">
        <v>8027</v>
      </c>
      <c r="G1341">
        <v>11</v>
      </c>
      <c r="H1341">
        <v>2</v>
      </c>
      <c r="I1341">
        <v>6</v>
      </c>
      <c r="J1341" s="1">
        <v>209.1888888888889</v>
      </c>
      <c r="K1341" s="1">
        <f>Sales_Data[[#This Row],[Order Quantity]]*Sales_Data[[#This Row],[Unit Price]]</f>
        <v>1255.1333333333334</v>
      </c>
      <c r="L1341" s="1">
        <v>106.68633333333334</v>
      </c>
    </row>
    <row r="1342" spans="1:12">
      <c r="A1342" t="s">
        <v>1365</v>
      </c>
      <c r="B1342" s="2">
        <v>41210</v>
      </c>
      <c r="C1342">
        <v>11</v>
      </c>
      <c r="D1342" t="s">
        <v>4</v>
      </c>
      <c r="E1342" t="s">
        <v>8168</v>
      </c>
      <c r="F1342" t="s">
        <v>8026</v>
      </c>
      <c r="G1342">
        <v>31</v>
      </c>
      <c r="H1342">
        <v>5</v>
      </c>
      <c r="I1342">
        <v>7</v>
      </c>
      <c r="J1342" s="1">
        <v>302.24444444444447</v>
      </c>
      <c r="K1342" s="1">
        <f>Sales_Data[[#This Row],[Order Quantity]]*Sales_Data[[#This Row],[Unit Price]]</f>
        <v>2115.7111111111112</v>
      </c>
      <c r="L1342" s="1">
        <v>139.03244444444445</v>
      </c>
    </row>
    <row r="1343" spans="1:12">
      <c r="A1343" t="s">
        <v>1366</v>
      </c>
      <c r="B1343" s="2">
        <v>41210</v>
      </c>
      <c r="C1343">
        <v>20</v>
      </c>
      <c r="D1343" t="s">
        <v>3</v>
      </c>
      <c r="E1343" t="s">
        <v>8168</v>
      </c>
      <c r="F1343" t="s">
        <v>8028</v>
      </c>
      <c r="G1343">
        <v>56</v>
      </c>
      <c r="H1343">
        <v>8</v>
      </c>
      <c r="I1343">
        <v>3</v>
      </c>
      <c r="J1343" s="1">
        <v>655.8555555555555</v>
      </c>
      <c r="K1343" s="1">
        <f>Sales_Data[[#This Row],[Order Quantity]]*Sales_Data[[#This Row],[Unit Price]]</f>
        <v>1967.5666666666666</v>
      </c>
      <c r="L1343" s="1">
        <v>393.51333333333332</v>
      </c>
    </row>
    <row r="1344" spans="1:12">
      <c r="A1344" t="s">
        <v>1367</v>
      </c>
      <c r="B1344" s="2">
        <v>41210</v>
      </c>
      <c r="C1344">
        <v>8</v>
      </c>
      <c r="D1344" t="s">
        <v>2</v>
      </c>
      <c r="E1344" t="s">
        <v>8168</v>
      </c>
      <c r="F1344" t="s">
        <v>8027</v>
      </c>
      <c r="G1344">
        <v>23</v>
      </c>
      <c r="H1344">
        <v>4</v>
      </c>
      <c r="I1344">
        <v>9</v>
      </c>
      <c r="J1344" s="1">
        <v>117.62222222222223</v>
      </c>
      <c r="K1344" s="1">
        <f>Sales_Data[[#This Row],[Order Quantity]]*Sales_Data[[#This Row],[Unit Price]]</f>
        <v>1058.6000000000001</v>
      </c>
      <c r="L1344" s="1">
        <v>50.577555555555563</v>
      </c>
    </row>
    <row r="1345" spans="1:12">
      <c r="A1345" t="s">
        <v>1368</v>
      </c>
      <c r="B1345" s="2">
        <v>41210</v>
      </c>
      <c r="C1345">
        <v>6</v>
      </c>
      <c r="D1345" t="s">
        <v>2</v>
      </c>
      <c r="E1345" t="s">
        <v>8168</v>
      </c>
      <c r="F1345" t="s">
        <v>8027</v>
      </c>
      <c r="G1345">
        <v>18</v>
      </c>
      <c r="H1345">
        <v>3</v>
      </c>
      <c r="I1345">
        <v>2</v>
      </c>
      <c r="J1345" s="1">
        <v>120.60000000000001</v>
      </c>
      <c r="K1345" s="1">
        <f>Sales_Data[[#This Row],[Order Quantity]]*Sales_Data[[#This Row],[Unit Price]]</f>
        <v>241.20000000000002</v>
      </c>
      <c r="L1345" s="1">
        <v>66.330000000000013</v>
      </c>
    </row>
    <row r="1346" spans="1:12">
      <c r="A1346" t="s">
        <v>1369</v>
      </c>
      <c r="B1346" s="2">
        <v>41210</v>
      </c>
      <c r="C1346">
        <v>14</v>
      </c>
      <c r="D1346" t="s">
        <v>4</v>
      </c>
      <c r="E1346" t="s">
        <v>8168</v>
      </c>
      <c r="F1346" t="s">
        <v>8026</v>
      </c>
      <c r="G1346">
        <v>39</v>
      </c>
      <c r="H1346">
        <v>6</v>
      </c>
      <c r="I1346">
        <v>2</v>
      </c>
      <c r="J1346" s="1">
        <v>251.62222222222221</v>
      </c>
      <c r="K1346" s="1">
        <f>Sales_Data[[#This Row],[Order Quantity]]*Sales_Data[[#This Row],[Unit Price]]</f>
        <v>503.24444444444441</v>
      </c>
      <c r="L1346" s="1">
        <v>108.19755555555554</v>
      </c>
    </row>
    <row r="1347" spans="1:12">
      <c r="A1347" t="s">
        <v>1370</v>
      </c>
      <c r="B1347" s="2">
        <v>41210</v>
      </c>
      <c r="C1347">
        <v>5</v>
      </c>
      <c r="D1347" t="s">
        <v>3</v>
      </c>
      <c r="E1347" t="s">
        <v>8168</v>
      </c>
      <c r="F1347" t="s">
        <v>8027</v>
      </c>
      <c r="G1347">
        <v>14</v>
      </c>
      <c r="H1347">
        <v>2</v>
      </c>
      <c r="I1347">
        <v>1</v>
      </c>
      <c r="J1347" s="1">
        <v>90.077777777777783</v>
      </c>
      <c r="K1347" s="1">
        <f>Sales_Data[[#This Row],[Order Quantity]]*Sales_Data[[#This Row],[Unit Price]]</f>
        <v>90.077777777777783</v>
      </c>
      <c r="L1347" s="1">
        <v>54.046666666666667</v>
      </c>
    </row>
    <row r="1348" spans="1:12">
      <c r="A1348" t="s">
        <v>1371</v>
      </c>
      <c r="B1348" s="2">
        <v>41211</v>
      </c>
      <c r="C1348">
        <v>14</v>
      </c>
      <c r="D1348" t="s">
        <v>4</v>
      </c>
      <c r="E1348" t="s">
        <v>8168</v>
      </c>
      <c r="F1348" t="s">
        <v>8026</v>
      </c>
      <c r="G1348">
        <v>41</v>
      </c>
      <c r="H1348">
        <v>6</v>
      </c>
      <c r="I1348">
        <v>9</v>
      </c>
      <c r="J1348" s="1">
        <v>436.98888888888888</v>
      </c>
      <c r="K1348" s="1">
        <f>Sales_Data[[#This Row],[Order Quantity]]*Sales_Data[[#This Row],[Unit Price]]</f>
        <v>3932.9</v>
      </c>
      <c r="L1348" s="1">
        <v>179.16544444444446</v>
      </c>
    </row>
    <row r="1349" spans="1:12">
      <c r="A1349" t="s">
        <v>1372</v>
      </c>
      <c r="B1349" s="2">
        <v>41212</v>
      </c>
      <c r="C1349">
        <v>7</v>
      </c>
      <c r="D1349" t="s">
        <v>4</v>
      </c>
      <c r="E1349" t="s">
        <v>8168</v>
      </c>
      <c r="F1349" t="s">
        <v>8027</v>
      </c>
      <c r="G1349">
        <v>20</v>
      </c>
      <c r="H1349">
        <v>3</v>
      </c>
      <c r="I1349">
        <v>8</v>
      </c>
      <c r="J1349" s="1">
        <v>446.66666666666669</v>
      </c>
      <c r="K1349" s="1">
        <f>Sales_Data[[#This Row],[Order Quantity]]*Sales_Data[[#This Row],[Unit Price]]</f>
        <v>3573.3333333333335</v>
      </c>
      <c r="L1349" s="1">
        <v>335</v>
      </c>
    </row>
    <row r="1350" spans="1:12">
      <c r="A1350" t="s">
        <v>1373</v>
      </c>
      <c r="B1350" s="2">
        <v>41212</v>
      </c>
      <c r="C1350">
        <v>1</v>
      </c>
      <c r="D1350" t="s">
        <v>4</v>
      </c>
      <c r="E1350" t="s">
        <v>8168</v>
      </c>
      <c r="F1350" t="s">
        <v>8027</v>
      </c>
      <c r="G1350">
        <v>3</v>
      </c>
      <c r="H1350">
        <v>1</v>
      </c>
      <c r="I1350">
        <v>2</v>
      </c>
      <c r="J1350" s="1">
        <v>725.83333333333337</v>
      </c>
      <c r="K1350" s="1">
        <f>Sales_Data[[#This Row],[Order Quantity]]*Sales_Data[[#This Row],[Unit Price]]</f>
        <v>1451.6666666666667</v>
      </c>
      <c r="L1350" s="1">
        <v>609.70000000000005</v>
      </c>
    </row>
    <row r="1351" spans="1:12">
      <c r="A1351" t="s">
        <v>1374</v>
      </c>
      <c r="B1351" s="2">
        <v>41212</v>
      </c>
      <c r="C1351">
        <v>19</v>
      </c>
      <c r="D1351" t="s">
        <v>4</v>
      </c>
      <c r="E1351" t="s">
        <v>8168</v>
      </c>
      <c r="F1351" t="s">
        <v>8028</v>
      </c>
      <c r="G1351">
        <v>55</v>
      </c>
      <c r="H1351">
        <v>8</v>
      </c>
      <c r="I1351">
        <v>9</v>
      </c>
      <c r="J1351" s="1">
        <v>83.37777777777778</v>
      </c>
      <c r="K1351" s="1">
        <f>Sales_Data[[#This Row],[Order Quantity]]*Sales_Data[[#This Row],[Unit Price]]</f>
        <v>750.4</v>
      </c>
      <c r="L1351" s="1">
        <v>45.024000000000001</v>
      </c>
    </row>
    <row r="1352" spans="1:12">
      <c r="A1352" t="s">
        <v>1375</v>
      </c>
      <c r="B1352" s="2">
        <v>41212</v>
      </c>
      <c r="C1352">
        <v>6</v>
      </c>
      <c r="D1352" t="s">
        <v>4</v>
      </c>
      <c r="E1352" t="s">
        <v>8168</v>
      </c>
      <c r="F1352" t="s">
        <v>8027</v>
      </c>
      <c r="G1352">
        <v>16</v>
      </c>
      <c r="H1352">
        <v>3</v>
      </c>
      <c r="I1352">
        <v>8</v>
      </c>
      <c r="J1352" s="1">
        <v>215.88888888888889</v>
      </c>
      <c r="K1352" s="1">
        <f>Sales_Data[[#This Row],[Order Quantity]]*Sales_Data[[#This Row],[Unit Price]]</f>
        <v>1727.1111111111111</v>
      </c>
      <c r="L1352" s="1">
        <v>86.355555555555554</v>
      </c>
    </row>
    <row r="1353" spans="1:12">
      <c r="A1353" t="s">
        <v>1376</v>
      </c>
      <c r="B1353" s="2">
        <v>41212</v>
      </c>
      <c r="C1353">
        <v>14</v>
      </c>
      <c r="D1353" t="s">
        <v>2</v>
      </c>
      <c r="E1353" t="s">
        <v>8168</v>
      </c>
      <c r="F1353" t="s">
        <v>8026</v>
      </c>
      <c r="G1353">
        <v>40</v>
      </c>
      <c r="H1353">
        <v>6</v>
      </c>
      <c r="I1353">
        <v>9</v>
      </c>
      <c r="J1353" s="1">
        <v>115.38888888888889</v>
      </c>
      <c r="K1353" s="1">
        <f>Sales_Data[[#This Row],[Order Quantity]]*Sales_Data[[#This Row],[Unit Price]]</f>
        <v>1038.5</v>
      </c>
      <c r="L1353" s="1">
        <v>65.771666666666661</v>
      </c>
    </row>
    <row r="1354" spans="1:12">
      <c r="A1354" t="s">
        <v>1377</v>
      </c>
      <c r="B1354" s="2">
        <v>41213</v>
      </c>
      <c r="C1354">
        <v>20</v>
      </c>
      <c r="D1354" t="s">
        <v>4</v>
      </c>
      <c r="E1354" t="s">
        <v>8168</v>
      </c>
      <c r="F1354" t="s">
        <v>8028</v>
      </c>
      <c r="G1354">
        <v>58</v>
      </c>
      <c r="H1354">
        <v>8</v>
      </c>
      <c r="I1354">
        <v>2</v>
      </c>
      <c r="J1354" s="1">
        <v>434.01111111111112</v>
      </c>
      <c r="K1354" s="1">
        <f>Sales_Data[[#This Row],[Order Quantity]]*Sales_Data[[#This Row],[Unit Price]]</f>
        <v>868.02222222222224</v>
      </c>
      <c r="L1354" s="1">
        <v>325.50833333333333</v>
      </c>
    </row>
    <row r="1355" spans="1:12">
      <c r="A1355" t="s">
        <v>1378</v>
      </c>
      <c r="B1355" s="2">
        <v>41213</v>
      </c>
      <c r="C1355">
        <v>8</v>
      </c>
      <c r="D1355" t="s">
        <v>3</v>
      </c>
      <c r="E1355" t="s">
        <v>8168</v>
      </c>
      <c r="F1355" t="s">
        <v>8027</v>
      </c>
      <c r="G1355">
        <v>23</v>
      </c>
      <c r="H1355">
        <v>4</v>
      </c>
      <c r="I1355">
        <v>6</v>
      </c>
      <c r="J1355" s="1">
        <v>86.355555555555554</v>
      </c>
      <c r="K1355" s="1">
        <f>Sales_Data[[#This Row],[Order Quantity]]*Sales_Data[[#This Row],[Unit Price]]</f>
        <v>518.13333333333333</v>
      </c>
      <c r="L1355" s="1">
        <v>45.768444444444448</v>
      </c>
    </row>
    <row r="1356" spans="1:12">
      <c r="A1356" t="s">
        <v>1379</v>
      </c>
      <c r="B1356" s="2">
        <v>41213</v>
      </c>
      <c r="C1356">
        <v>8</v>
      </c>
      <c r="D1356" t="s">
        <v>4</v>
      </c>
      <c r="E1356" t="s">
        <v>8168</v>
      </c>
      <c r="F1356" t="s">
        <v>8027</v>
      </c>
      <c r="G1356">
        <v>22</v>
      </c>
      <c r="H1356">
        <v>3</v>
      </c>
      <c r="I1356">
        <v>4</v>
      </c>
      <c r="J1356" s="1">
        <v>279.91111111111115</v>
      </c>
      <c r="K1356" s="1">
        <f>Sales_Data[[#This Row],[Order Quantity]]*Sales_Data[[#This Row],[Unit Price]]</f>
        <v>1119.6444444444446</v>
      </c>
      <c r="L1356" s="1">
        <v>114.76355555555557</v>
      </c>
    </row>
    <row r="1357" spans="1:12">
      <c r="A1357" t="s">
        <v>1380</v>
      </c>
      <c r="B1357" s="2">
        <v>41213</v>
      </c>
      <c r="C1357">
        <v>10</v>
      </c>
      <c r="D1357" t="s">
        <v>4</v>
      </c>
      <c r="E1357" t="s">
        <v>8168</v>
      </c>
      <c r="F1357" t="s">
        <v>8027</v>
      </c>
      <c r="G1357">
        <v>27</v>
      </c>
      <c r="H1357">
        <v>4</v>
      </c>
      <c r="I1357">
        <v>1</v>
      </c>
      <c r="J1357" s="1">
        <v>436.98888888888888</v>
      </c>
      <c r="K1357" s="1">
        <f>Sales_Data[[#This Row],[Order Quantity]]*Sales_Data[[#This Row],[Unit Price]]</f>
        <v>436.98888888888888</v>
      </c>
      <c r="L1357" s="1">
        <v>301.52233333333334</v>
      </c>
    </row>
    <row r="1358" spans="1:12">
      <c r="A1358" t="s">
        <v>1381</v>
      </c>
      <c r="B1358" s="2">
        <v>41214</v>
      </c>
      <c r="C1358">
        <v>15</v>
      </c>
      <c r="D1358" t="s">
        <v>3</v>
      </c>
      <c r="E1358" t="s">
        <v>8168</v>
      </c>
      <c r="F1358" t="s">
        <v>8025</v>
      </c>
      <c r="G1358">
        <v>42</v>
      </c>
      <c r="H1358">
        <v>6</v>
      </c>
      <c r="I1358">
        <v>5</v>
      </c>
      <c r="J1358" s="1">
        <v>143.67777777777781</v>
      </c>
      <c r="K1358" s="1">
        <f>Sales_Data[[#This Row],[Order Quantity]]*Sales_Data[[#This Row],[Unit Price]]</f>
        <v>718.38888888888903</v>
      </c>
      <c r="L1358" s="1">
        <v>76.149222222222235</v>
      </c>
    </row>
    <row r="1359" spans="1:12">
      <c r="A1359" t="s">
        <v>1382</v>
      </c>
      <c r="B1359" s="2">
        <v>41214</v>
      </c>
      <c r="C1359">
        <v>6</v>
      </c>
      <c r="D1359" t="s">
        <v>4</v>
      </c>
      <c r="E1359" t="s">
        <v>8168</v>
      </c>
      <c r="F1359" t="s">
        <v>8027</v>
      </c>
      <c r="G1359">
        <v>15</v>
      </c>
      <c r="H1359">
        <v>3</v>
      </c>
      <c r="I1359">
        <v>1</v>
      </c>
      <c r="J1359" s="1">
        <v>112.41111111111111</v>
      </c>
      <c r="K1359" s="1">
        <f>Sales_Data[[#This Row],[Order Quantity]]*Sales_Data[[#This Row],[Unit Price]]</f>
        <v>112.41111111111111</v>
      </c>
      <c r="L1359" s="1">
        <v>48.336777777777776</v>
      </c>
    </row>
    <row r="1360" spans="1:12">
      <c r="A1360" t="s">
        <v>1383</v>
      </c>
      <c r="B1360" s="2">
        <v>41214</v>
      </c>
      <c r="C1360">
        <v>18</v>
      </c>
      <c r="D1360" t="s">
        <v>2</v>
      </c>
      <c r="E1360" t="s">
        <v>8168</v>
      </c>
      <c r="F1360" t="s">
        <v>8025</v>
      </c>
      <c r="G1360">
        <v>51</v>
      </c>
      <c r="H1360">
        <v>7</v>
      </c>
      <c r="I1360">
        <v>4</v>
      </c>
      <c r="J1360" s="1">
        <v>20.844444444444445</v>
      </c>
      <c r="K1360" s="1">
        <f>Sales_Data[[#This Row],[Order Quantity]]*Sales_Data[[#This Row],[Unit Price]]</f>
        <v>83.37777777777778</v>
      </c>
      <c r="L1360" s="1">
        <v>16.675555555555558</v>
      </c>
    </row>
    <row r="1361" spans="1:12">
      <c r="A1361" t="s">
        <v>1384</v>
      </c>
      <c r="B1361" s="2">
        <v>41214</v>
      </c>
      <c r="C1361">
        <v>16</v>
      </c>
      <c r="D1361" t="s">
        <v>4</v>
      </c>
      <c r="E1361" t="s">
        <v>8168</v>
      </c>
      <c r="F1361" t="s">
        <v>8025</v>
      </c>
      <c r="G1361">
        <v>46</v>
      </c>
      <c r="H1361">
        <v>7</v>
      </c>
      <c r="I1361">
        <v>7</v>
      </c>
      <c r="J1361" s="1">
        <v>280.65555555555557</v>
      </c>
      <c r="K1361" s="1">
        <f>Sales_Data[[#This Row],[Order Quantity]]*Sales_Data[[#This Row],[Unit Price]]</f>
        <v>1964.588888888889</v>
      </c>
      <c r="L1361" s="1">
        <v>204.87855555555555</v>
      </c>
    </row>
    <row r="1362" spans="1:12">
      <c r="A1362" t="s">
        <v>1385</v>
      </c>
      <c r="B1362" s="2">
        <v>41214</v>
      </c>
      <c r="C1362">
        <v>10</v>
      </c>
      <c r="D1362" t="s">
        <v>4</v>
      </c>
      <c r="E1362" t="s">
        <v>8168</v>
      </c>
      <c r="F1362" t="s">
        <v>8027</v>
      </c>
      <c r="G1362">
        <v>27</v>
      </c>
      <c r="H1362">
        <v>4</v>
      </c>
      <c r="I1362">
        <v>8</v>
      </c>
      <c r="J1362" s="1">
        <v>577.68888888888887</v>
      </c>
      <c r="K1362" s="1">
        <f>Sales_Data[[#This Row],[Order Quantity]]*Sales_Data[[#This Row],[Unit Price]]</f>
        <v>4621.5111111111109</v>
      </c>
      <c r="L1362" s="1">
        <v>317.72888888888889</v>
      </c>
    </row>
    <row r="1363" spans="1:12">
      <c r="A1363" t="s">
        <v>1386</v>
      </c>
      <c r="B1363" s="2">
        <v>41214</v>
      </c>
      <c r="C1363">
        <v>3</v>
      </c>
      <c r="D1363" t="s">
        <v>2</v>
      </c>
      <c r="E1363" t="s">
        <v>8168</v>
      </c>
      <c r="F1363" t="s">
        <v>8027</v>
      </c>
      <c r="G1363">
        <v>8</v>
      </c>
      <c r="H1363">
        <v>2</v>
      </c>
      <c r="I1363">
        <v>4</v>
      </c>
      <c r="J1363" s="1">
        <v>559.82222222222231</v>
      </c>
      <c r="K1363" s="1">
        <f>Sales_Data[[#This Row],[Order Quantity]]*Sales_Data[[#This Row],[Unit Price]]</f>
        <v>2239.2888888888892</v>
      </c>
      <c r="L1363" s="1">
        <v>302.30400000000003</v>
      </c>
    </row>
    <row r="1364" spans="1:12">
      <c r="A1364" t="s">
        <v>1387</v>
      </c>
      <c r="B1364" s="2">
        <v>41215</v>
      </c>
      <c r="C1364">
        <v>4</v>
      </c>
      <c r="D1364" t="s">
        <v>2</v>
      </c>
      <c r="E1364" t="s">
        <v>8168</v>
      </c>
      <c r="F1364" t="s">
        <v>8027</v>
      </c>
      <c r="G1364">
        <v>12</v>
      </c>
      <c r="H1364">
        <v>2</v>
      </c>
      <c r="I1364">
        <v>3</v>
      </c>
      <c r="J1364" s="1">
        <v>116.87777777777779</v>
      </c>
      <c r="K1364" s="1">
        <f>Sales_Data[[#This Row],[Order Quantity]]*Sales_Data[[#This Row],[Unit Price]]</f>
        <v>350.63333333333338</v>
      </c>
      <c r="L1364" s="1">
        <v>68.957888888888888</v>
      </c>
    </row>
    <row r="1365" spans="1:12">
      <c r="A1365" t="s">
        <v>1388</v>
      </c>
      <c r="B1365" s="2">
        <v>41215</v>
      </c>
      <c r="C1365">
        <v>5</v>
      </c>
      <c r="D1365" t="s">
        <v>4</v>
      </c>
      <c r="E1365" t="s">
        <v>8168</v>
      </c>
      <c r="F1365" t="s">
        <v>8027</v>
      </c>
      <c r="G1365">
        <v>15</v>
      </c>
      <c r="H1365">
        <v>2</v>
      </c>
      <c r="I1365">
        <v>3</v>
      </c>
      <c r="J1365" s="1">
        <v>186.85555555555555</v>
      </c>
      <c r="K1365" s="1">
        <f>Sales_Data[[#This Row],[Order Quantity]]*Sales_Data[[#This Row],[Unit Price]]</f>
        <v>560.56666666666661</v>
      </c>
      <c r="L1365" s="1">
        <v>132.66744444444444</v>
      </c>
    </row>
    <row r="1366" spans="1:12">
      <c r="A1366" t="s">
        <v>1389</v>
      </c>
      <c r="B1366" s="2">
        <v>41215</v>
      </c>
      <c r="C1366">
        <v>20</v>
      </c>
      <c r="D1366" t="s">
        <v>4</v>
      </c>
      <c r="E1366" t="s">
        <v>8168</v>
      </c>
      <c r="F1366" t="s">
        <v>8028</v>
      </c>
      <c r="G1366">
        <v>58</v>
      </c>
      <c r="H1366">
        <v>8</v>
      </c>
      <c r="I1366">
        <v>7</v>
      </c>
      <c r="J1366" s="1">
        <v>203.23333333333335</v>
      </c>
      <c r="K1366" s="1">
        <f>Sales_Data[[#This Row],[Order Quantity]]*Sales_Data[[#This Row],[Unit Price]]</f>
        <v>1422.6333333333334</v>
      </c>
      <c r="L1366" s="1">
        <v>87.390333333333331</v>
      </c>
    </row>
    <row r="1367" spans="1:12">
      <c r="A1367" t="s">
        <v>1390</v>
      </c>
      <c r="B1367" s="2">
        <v>41215</v>
      </c>
      <c r="C1367">
        <v>1</v>
      </c>
      <c r="D1367" t="s">
        <v>4</v>
      </c>
      <c r="E1367" t="s">
        <v>8168</v>
      </c>
      <c r="F1367" t="s">
        <v>8027</v>
      </c>
      <c r="G1367">
        <v>1</v>
      </c>
      <c r="H1367">
        <v>1</v>
      </c>
      <c r="I1367">
        <v>6</v>
      </c>
      <c r="J1367" s="1">
        <v>130.27777777777777</v>
      </c>
      <c r="K1367" s="1">
        <f>Sales_Data[[#This Row],[Order Quantity]]*Sales_Data[[#This Row],[Unit Price]]</f>
        <v>781.66666666666663</v>
      </c>
      <c r="L1367" s="1">
        <v>79.469444444444449</v>
      </c>
    </row>
    <row r="1368" spans="1:12">
      <c r="A1368" t="s">
        <v>1391</v>
      </c>
      <c r="B1368" s="2">
        <v>41215</v>
      </c>
      <c r="C1368">
        <v>7</v>
      </c>
      <c r="D1368" t="s">
        <v>2</v>
      </c>
      <c r="E1368" t="s">
        <v>8168</v>
      </c>
      <c r="F1368" t="s">
        <v>8027</v>
      </c>
      <c r="G1368">
        <v>19</v>
      </c>
      <c r="H1368">
        <v>3</v>
      </c>
      <c r="I1368">
        <v>4</v>
      </c>
      <c r="J1368" s="1">
        <v>706.47777777777776</v>
      </c>
      <c r="K1368" s="1">
        <f>Sales_Data[[#This Row],[Order Quantity]]*Sales_Data[[#This Row],[Unit Price]]</f>
        <v>2825.911111111111</v>
      </c>
      <c r="L1368" s="1">
        <v>282.5911111111111</v>
      </c>
    </row>
    <row r="1369" spans="1:12">
      <c r="A1369" t="s">
        <v>1392</v>
      </c>
      <c r="B1369" s="2">
        <v>41215</v>
      </c>
      <c r="C1369">
        <v>15</v>
      </c>
      <c r="D1369" t="s">
        <v>2</v>
      </c>
      <c r="E1369" t="s">
        <v>8168</v>
      </c>
      <c r="F1369" t="s">
        <v>8025</v>
      </c>
      <c r="G1369">
        <v>42</v>
      </c>
      <c r="H1369">
        <v>6</v>
      </c>
      <c r="I1369">
        <v>6</v>
      </c>
      <c r="J1369" s="1">
        <v>109.43333333333334</v>
      </c>
      <c r="K1369" s="1">
        <f>Sales_Data[[#This Row],[Order Quantity]]*Sales_Data[[#This Row],[Unit Price]]</f>
        <v>656.6</v>
      </c>
      <c r="L1369" s="1">
        <v>87.546666666666681</v>
      </c>
    </row>
    <row r="1370" spans="1:12">
      <c r="A1370" t="s">
        <v>1393</v>
      </c>
      <c r="B1370" s="2">
        <v>41216</v>
      </c>
      <c r="C1370">
        <v>6</v>
      </c>
      <c r="D1370" t="s">
        <v>4</v>
      </c>
      <c r="E1370" t="s">
        <v>8168</v>
      </c>
      <c r="F1370" t="s">
        <v>8027</v>
      </c>
      <c r="G1370">
        <v>17</v>
      </c>
      <c r="H1370">
        <v>3</v>
      </c>
      <c r="I1370">
        <v>9</v>
      </c>
      <c r="J1370" s="1">
        <v>281.39999999999998</v>
      </c>
      <c r="K1370" s="1">
        <f>Sales_Data[[#This Row],[Order Quantity]]*Sales_Data[[#This Row],[Unit Price]]</f>
        <v>2532.6</v>
      </c>
      <c r="L1370" s="1">
        <v>211.04999999999998</v>
      </c>
    </row>
    <row r="1371" spans="1:12">
      <c r="A1371" t="s">
        <v>1394</v>
      </c>
      <c r="B1371" s="2">
        <v>41216</v>
      </c>
      <c r="C1371">
        <v>7</v>
      </c>
      <c r="D1371" t="s">
        <v>2</v>
      </c>
      <c r="E1371" t="s">
        <v>8168</v>
      </c>
      <c r="F1371" t="s">
        <v>8027</v>
      </c>
      <c r="G1371">
        <v>19</v>
      </c>
      <c r="H1371">
        <v>3</v>
      </c>
      <c r="I1371">
        <v>3</v>
      </c>
      <c r="J1371" s="1">
        <v>106.45555555555556</v>
      </c>
      <c r="K1371" s="1">
        <f>Sales_Data[[#This Row],[Order Quantity]]*Sales_Data[[#This Row],[Unit Price]]</f>
        <v>319.36666666666667</v>
      </c>
      <c r="L1371" s="1">
        <v>87.293555555555542</v>
      </c>
    </row>
    <row r="1372" spans="1:12">
      <c r="A1372" t="s">
        <v>1395</v>
      </c>
      <c r="B1372" s="2">
        <v>41216</v>
      </c>
      <c r="C1372">
        <v>3</v>
      </c>
      <c r="D1372" t="s">
        <v>4</v>
      </c>
      <c r="E1372" t="s">
        <v>8168</v>
      </c>
      <c r="F1372" t="s">
        <v>8027</v>
      </c>
      <c r="G1372">
        <v>9</v>
      </c>
      <c r="H1372">
        <v>2</v>
      </c>
      <c r="I1372">
        <v>3</v>
      </c>
      <c r="J1372" s="1">
        <v>434.01111111111112</v>
      </c>
      <c r="K1372" s="1">
        <f>Sales_Data[[#This Row],[Order Quantity]]*Sales_Data[[#This Row],[Unit Price]]</f>
        <v>1302.0333333333333</v>
      </c>
      <c r="L1372" s="1">
        <v>256.06655555555551</v>
      </c>
    </row>
    <row r="1373" spans="1:12">
      <c r="A1373" t="s">
        <v>1396</v>
      </c>
      <c r="B1373" s="2">
        <v>41216</v>
      </c>
      <c r="C1373">
        <v>7</v>
      </c>
      <c r="D1373" t="s">
        <v>2</v>
      </c>
      <c r="E1373" t="s">
        <v>8168</v>
      </c>
      <c r="F1373" t="s">
        <v>8027</v>
      </c>
      <c r="G1373">
        <v>19</v>
      </c>
      <c r="H1373">
        <v>3</v>
      </c>
      <c r="I1373">
        <v>2</v>
      </c>
      <c r="J1373" s="1">
        <v>296.28888888888889</v>
      </c>
      <c r="K1373" s="1">
        <f>Sales_Data[[#This Row],[Order Quantity]]*Sales_Data[[#This Row],[Unit Price]]</f>
        <v>592.57777777777778</v>
      </c>
      <c r="L1373" s="1">
        <v>210.3651111111111</v>
      </c>
    </row>
    <row r="1374" spans="1:12">
      <c r="A1374" t="s">
        <v>1397</v>
      </c>
      <c r="B1374" s="2">
        <v>41216</v>
      </c>
      <c r="C1374">
        <v>10</v>
      </c>
      <c r="D1374" t="s">
        <v>2</v>
      </c>
      <c r="E1374" t="s">
        <v>8168</v>
      </c>
      <c r="F1374" t="s">
        <v>8026</v>
      </c>
      <c r="G1374">
        <v>28</v>
      </c>
      <c r="H1374">
        <v>4</v>
      </c>
      <c r="I1374">
        <v>1</v>
      </c>
      <c r="J1374" s="1">
        <v>305.22222222222223</v>
      </c>
      <c r="K1374" s="1">
        <f>Sales_Data[[#This Row],[Order Quantity]]*Sales_Data[[#This Row],[Unit Price]]</f>
        <v>305.22222222222223</v>
      </c>
      <c r="L1374" s="1">
        <v>198.39444444444445</v>
      </c>
    </row>
    <row r="1375" spans="1:12">
      <c r="A1375" t="s">
        <v>1398</v>
      </c>
      <c r="B1375" s="2">
        <v>41217</v>
      </c>
      <c r="C1375">
        <v>19</v>
      </c>
      <c r="D1375" t="s">
        <v>3</v>
      </c>
      <c r="E1375" t="s">
        <v>8168</v>
      </c>
      <c r="F1375" t="s">
        <v>8028</v>
      </c>
      <c r="G1375">
        <v>54</v>
      </c>
      <c r="H1375">
        <v>8</v>
      </c>
      <c r="I1375">
        <v>6</v>
      </c>
      <c r="J1375" s="1">
        <v>117.62222222222223</v>
      </c>
      <c r="K1375" s="1">
        <f>Sales_Data[[#This Row],[Order Quantity]]*Sales_Data[[#This Row],[Unit Price]]</f>
        <v>705.73333333333335</v>
      </c>
      <c r="L1375" s="1">
        <v>58.811111111111117</v>
      </c>
    </row>
    <row r="1376" spans="1:12">
      <c r="A1376" t="s">
        <v>1399</v>
      </c>
      <c r="B1376" s="2">
        <v>41217</v>
      </c>
      <c r="C1376">
        <v>1</v>
      </c>
      <c r="D1376" t="s">
        <v>4</v>
      </c>
      <c r="E1376" t="s">
        <v>8168</v>
      </c>
      <c r="F1376" t="s">
        <v>8027</v>
      </c>
      <c r="G1376">
        <v>3</v>
      </c>
      <c r="H1376">
        <v>1</v>
      </c>
      <c r="I1376">
        <v>9</v>
      </c>
      <c r="J1376" s="1">
        <v>145.16666666666666</v>
      </c>
      <c r="K1376" s="1">
        <f>Sales_Data[[#This Row],[Order Quantity]]*Sales_Data[[#This Row],[Unit Price]]</f>
        <v>1306.5</v>
      </c>
      <c r="L1376" s="1">
        <v>104.52</v>
      </c>
    </row>
    <row r="1377" spans="1:12">
      <c r="A1377" t="s">
        <v>1400</v>
      </c>
      <c r="B1377" s="2">
        <v>41217</v>
      </c>
      <c r="C1377">
        <v>16</v>
      </c>
      <c r="D1377" t="s">
        <v>3</v>
      </c>
      <c r="E1377" t="s">
        <v>8168</v>
      </c>
      <c r="F1377" t="s">
        <v>8025</v>
      </c>
      <c r="G1377">
        <v>45</v>
      </c>
      <c r="H1377">
        <v>7</v>
      </c>
      <c r="I1377">
        <v>1</v>
      </c>
      <c r="J1377" s="1">
        <v>285.86666666666667</v>
      </c>
      <c r="K1377" s="1">
        <f>Sales_Data[[#This Row],[Order Quantity]]*Sales_Data[[#This Row],[Unit Price]]</f>
        <v>285.86666666666667</v>
      </c>
      <c r="L1377" s="1">
        <v>171.52</v>
      </c>
    </row>
    <row r="1378" spans="1:12">
      <c r="A1378" t="s">
        <v>1401</v>
      </c>
      <c r="B1378" s="2">
        <v>41217</v>
      </c>
      <c r="C1378">
        <v>2</v>
      </c>
      <c r="D1378" t="s">
        <v>3</v>
      </c>
      <c r="E1378" t="s">
        <v>8168</v>
      </c>
      <c r="F1378" t="s">
        <v>8027</v>
      </c>
      <c r="G1378">
        <v>5</v>
      </c>
      <c r="H1378">
        <v>1</v>
      </c>
      <c r="I1378">
        <v>7</v>
      </c>
      <c r="J1378" s="1">
        <v>125.06666666666668</v>
      </c>
      <c r="K1378" s="1">
        <f>Sales_Data[[#This Row],[Order Quantity]]*Sales_Data[[#This Row],[Unit Price]]</f>
        <v>875.4666666666667</v>
      </c>
      <c r="L1378" s="1">
        <v>87.546666666666681</v>
      </c>
    </row>
    <row r="1379" spans="1:12">
      <c r="A1379" t="s">
        <v>1402</v>
      </c>
      <c r="B1379" s="2">
        <v>41217</v>
      </c>
      <c r="C1379">
        <v>13</v>
      </c>
      <c r="D1379" t="s">
        <v>4</v>
      </c>
      <c r="E1379" t="s">
        <v>8168</v>
      </c>
      <c r="F1379" t="s">
        <v>8026</v>
      </c>
      <c r="G1379">
        <v>37</v>
      </c>
      <c r="H1379">
        <v>6</v>
      </c>
      <c r="I1379">
        <v>2</v>
      </c>
      <c r="J1379" s="1">
        <v>101.24444444444445</v>
      </c>
      <c r="K1379" s="1">
        <f>Sales_Data[[#This Row],[Order Quantity]]*Sales_Data[[#This Row],[Unit Price]]</f>
        <v>202.48888888888891</v>
      </c>
      <c r="L1379" s="1">
        <v>76.945777777777778</v>
      </c>
    </row>
    <row r="1380" spans="1:12">
      <c r="A1380" t="s">
        <v>1403</v>
      </c>
      <c r="B1380" s="2">
        <v>41217</v>
      </c>
      <c r="C1380">
        <v>14</v>
      </c>
      <c r="D1380" t="s">
        <v>2</v>
      </c>
      <c r="E1380" t="s">
        <v>8168</v>
      </c>
      <c r="F1380" t="s">
        <v>8026</v>
      </c>
      <c r="G1380">
        <v>40</v>
      </c>
      <c r="H1380">
        <v>6</v>
      </c>
      <c r="I1380">
        <v>3</v>
      </c>
      <c r="J1380" s="1">
        <v>121.34444444444446</v>
      </c>
      <c r="K1380" s="1">
        <f>Sales_Data[[#This Row],[Order Quantity]]*Sales_Data[[#This Row],[Unit Price]]</f>
        <v>364.03333333333342</v>
      </c>
      <c r="L1380" s="1">
        <v>76.447000000000017</v>
      </c>
    </row>
    <row r="1381" spans="1:12">
      <c r="A1381" t="s">
        <v>1404</v>
      </c>
      <c r="B1381" s="2">
        <v>41218</v>
      </c>
      <c r="C1381">
        <v>16</v>
      </c>
      <c r="D1381" t="s">
        <v>3</v>
      </c>
      <c r="E1381" t="s">
        <v>8168</v>
      </c>
      <c r="F1381" t="s">
        <v>8025</v>
      </c>
      <c r="G1381">
        <v>46</v>
      </c>
      <c r="H1381">
        <v>7</v>
      </c>
      <c r="I1381">
        <v>8</v>
      </c>
      <c r="J1381" s="1">
        <v>212.91111111111113</v>
      </c>
      <c r="K1381" s="1">
        <f>Sales_Data[[#This Row],[Order Quantity]]*Sales_Data[[#This Row],[Unit Price]]</f>
        <v>1703.288888888889</v>
      </c>
      <c r="L1381" s="1">
        <v>157.55422222222222</v>
      </c>
    </row>
    <row r="1382" spans="1:12">
      <c r="A1382" t="s">
        <v>1405</v>
      </c>
      <c r="B1382" s="2">
        <v>41218</v>
      </c>
      <c r="C1382">
        <v>9</v>
      </c>
      <c r="D1382" t="s">
        <v>2</v>
      </c>
      <c r="E1382" t="s">
        <v>8168</v>
      </c>
      <c r="F1382" t="s">
        <v>8027</v>
      </c>
      <c r="G1382">
        <v>24</v>
      </c>
      <c r="H1382">
        <v>4</v>
      </c>
      <c r="I1382">
        <v>3</v>
      </c>
      <c r="J1382" s="1">
        <v>583.6444444444445</v>
      </c>
      <c r="K1382" s="1">
        <f>Sales_Data[[#This Row],[Order Quantity]]*Sales_Data[[#This Row],[Unit Price]]</f>
        <v>1750.9333333333334</v>
      </c>
      <c r="L1382" s="1">
        <v>449.40622222222225</v>
      </c>
    </row>
    <row r="1383" spans="1:12">
      <c r="A1383" t="s">
        <v>1406</v>
      </c>
      <c r="B1383" s="2">
        <v>41218</v>
      </c>
      <c r="C1383">
        <v>16</v>
      </c>
      <c r="D1383" t="s">
        <v>4</v>
      </c>
      <c r="E1383" t="s">
        <v>8168</v>
      </c>
      <c r="F1383" t="s">
        <v>8025</v>
      </c>
      <c r="G1383">
        <v>45</v>
      </c>
      <c r="H1383">
        <v>7</v>
      </c>
      <c r="I1383">
        <v>1</v>
      </c>
      <c r="J1383" s="1">
        <v>20.100000000000001</v>
      </c>
      <c r="K1383" s="1">
        <f>Sales_Data[[#This Row],[Order Quantity]]*Sales_Data[[#This Row],[Unit Price]]</f>
        <v>20.100000000000001</v>
      </c>
      <c r="L1383" s="1">
        <v>13.467000000000002</v>
      </c>
    </row>
    <row r="1384" spans="1:12">
      <c r="A1384" t="s">
        <v>1407</v>
      </c>
      <c r="B1384" s="2">
        <v>41218</v>
      </c>
      <c r="C1384">
        <v>4</v>
      </c>
      <c r="D1384" t="s">
        <v>2</v>
      </c>
      <c r="E1384" t="s">
        <v>8168</v>
      </c>
      <c r="F1384" t="s">
        <v>8027</v>
      </c>
      <c r="G1384">
        <v>11</v>
      </c>
      <c r="H1384">
        <v>2</v>
      </c>
      <c r="I1384">
        <v>6</v>
      </c>
      <c r="J1384" s="1">
        <v>432.52222222222224</v>
      </c>
      <c r="K1384" s="1">
        <f>Sales_Data[[#This Row],[Order Quantity]]*Sales_Data[[#This Row],[Unit Price]]</f>
        <v>2595.1333333333332</v>
      </c>
      <c r="L1384" s="1">
        <v>307.09077777777776</v>
      </c>
    </row>
    <row r="1385" spans="1:12">
      <c r="A1385" t="s">
        <v>1408</v>
      </c>
      <c r="B1385" s="2">
        <v>41218</v>
      </c>
      <c r="C1385">
        <v>19</v>
      </c>
      <c r="D1385" t="s">
        <v>4</v>
      </c>
      <c r="E1385" t="s">
        <v>8168</v>
      </c>
      <c r="F1385" t="s">
        <v>8028</v>
      </c>
      <c r="G1385">
        <v>55</v>
      </c>
      <c r="H1385">
        <v>8</v>
      </c>
      <c r="I1385">
        <v>1</v>
      </c>
      <c r="J1385" s="1">
        <v>27.544444444444444</v>
      </c>
      <c r="K1385" s="1">
        <f>Sales_Data[[#This Row],[Order Quantity]]*Sales_Data[[#This Row],[Unit Price]]</f>
        <v>27.544444444444444</v>
      </c>
      <c r="L1385" s="1">
        <v>20.107444444444447</v>
      </c>
    </row>
    <row r="1386" spans="1:12">
      <c r="A1386" t="s">
        <v>1409</v>
      </c>
      <c r="B1386" s="2">
        <v>41218</v>
      </c>
      <c r="C1386">
        <v>7</v>
      </c>
      <c r="D1386" t="s">
        <v>4</v>
      </c>
      <c r="E1386" t="s">
        <v>8168</v>
      </c>
      <c r="F1386" t="s">
        <v>8027</v>
      </c>
      <c r="G1386">
        <v>19</v>
      </c>
      <c r="H1386">
        <v>3</v>
      </c>
      <c r="I1386">
        <v>4</v>
      </c>
      <c r="J1386" s="1">
        <v>406.4666666666667</v>
      </c>
      <c r="K1386" s="1">
        <f>Sales_Data[[#This Row],[Order Quantity]]*Sales_Data[[#This Row],[Unit Price]]</f>
        <v>1625.8666666666668</v>
      </c>
      <c r="L1386" s="1">
        <v>300.78533333333337</v>
      </c>
    </row>
    <row r="1387" spans="1:12">
      <c r="A1387" t="s">
        <v>1410</v>
      </c>
      <c r="B1387" s="2">
        <v>41219</v>
      </c>
      <c r="C1387">
        <v>2</v>
      </c>
      <c r="D1387" t="s">
        <v>2</v>
      </c>
      <c r="E1387" t="s">
        <v>8168</v>
      </c>
      <c r="F1387" t="s">
        <v>8027</v>
      </c>
      <c r="G1387">
        <v>5</v>
      </c>
      <c r="H1387">
        <v>1</v>
      </c>
      <c r="I1387">
        <v>1</v>
      </c>
      <c r="J1387" s="1">
        <v>723.6</v>
      </c>
      <c r="K1387" s="1">
        <f>Sales_Data[[#This Row],[Order Quantity]]*Sales_Data[[#This Row],[Unit Price]]</f>
        <v>723.6</v>
      </c>
      <c r="L1387" s="1">
        <v>412.452</v>
      </c>
    </row>
    <row r="1388" spans="1:12">
      <c r="A1388" t="s">
        <v>1411</v>
      </c>
      <c r="B1388" s="2">
        <v>41219</v>
      </c>
      <c r="C1388">
        <v>6</v>
      </c>
      <c r="D1388" t="s">
        <v>2</v>
      </c>
      <c r="E1388" t="s">
        <v>8168</v>
      </c>
      <c r="F1388" t="s">
        <v>8027</v>
      </c>
      <c r="G1388">
        <v>18</v>
      </c>
      <c r="H1388">
        <v>3</v>
      </c>
      <c r="I1388">
        <v>4</v>
      </c>
      <c r="J1388" s="1">
        <v>114.64444444444445</v>
      </c>
      <c r="K1388" s="1">
        <f>Sales_Data[[#This Row],[Order Quantity]]*Sales_Data[[#This Row],[Unit Price]]</f>
        <v>458.57777777777778</v>
      </c>
      <c r="L1388" s="1">
        <v>90.569111111111113</v>
      </c>
    </row>
    <row r="1389" spans="1:12">
      <c r="A1389" t="s">
        <v>1412</v>
      </c>
      <c r="B1389" s="2">
        <v>41219</v>
      </c>
      <c r="C1389">
        <v>13</v>
      </c>
      <c r="D1389" t="s">
        <v>4</v>
      </c>
      <c r="E1389" t="s">
        <v>8168</v>
      </c>
      <c r="F1389" t="s">
        <v>8026</v>
      </c>
      <c r="G1389">
        <v>38</v>
      </c>
      <c r="H1389">
        <v>6</v>
      </c>
      <c r="I1389">
        <v>6</v>
      </c>
      <c r="J1389" s="1">
        <v>206.95555555555558</v>
      </c>
      <c r="K1389" s="1">
        <f>Sales_Data[[#This Row],[Order Quantity]]*Sales_Data[[#This Row],[Unit Price]]</f>
        <v>1241.7333333333336</v>
      </c>
      <c r="L1389" s="1">
        <v>169.70355555555557</v>
      </c>
    </row>
    <row r="1390" spans="1:12">
      <c r="A1390" t="s">
        <v>1413</v>
      </c>
      <c r="B1390" s="2">
        <v>41219</v>
      </c>
      <c r="C1390">
        <v>4</v>
      </c>
      <c r="D1390" t="s">
        <v>2</v>
      </c>
      <c r="E1390" t="s">
        <v>8168</v>
      </c>
      <c r="F1390" t="s">
        <v>8027</v>
      </c>
      <c r="G1390">
        <v>10</v>
      </c>
      <c r="H1390">
        <v>2</v>
      </c>
      <c r="I1390">
        <v>6</v>
      </c>
      <c r="J1390" s="1">
        <v>262.78888888888889</v>
      </c>
      <c r="K1390" s="1">
        <f>Sales_Data[[#This Row],[Order Quantity]]*Sales_Data[[#This Row],[Unit Price]]</f>
        <v>1576.7333333333333</v>
      </c>
      <c r="L1390" s="1">
        <v>134.02233333333334</v>
      </c>
    </row>
    <row r="1391" spans="1:12">
      <c r="A1391" t="s">
        <v>1414</v>
      </c>
      <c r="B1391" s="2">
        <v>41219</v>
      </c>
      <c r="C1391">
        <v>18</v>
      </c>
      <c r="D1391" t="s">
        <v>4</v>
      </c>
      <c r="E1391" t="s">
        <v>8168</v>
      </c>
      <c r="F1391" t="s">
        <v>8025</v>
      </c>
      <c r="G1391">
        <v>51</v>
      </c>
      <c r="H1391">
        <v>8</v>
      </c>
      <c r="I1391">
        <v>2</v>
      </c>
      <c r="J1391" s="1">
        <v>26.8</v>
      </c>
      <c r="K1391" s="1">
        <f>Sales_Data[[#This Row],[Order Quantity]]*Sales_Data[[#This Row],[Unit Price]]</f>
        <v>53.6</v>
      </c>
      <c r="L1391" s="1">
        <v>21.172000000000004</v>
      </c>
    </row>
    <row r="1392" spans="1:12">
      <c r="A1392" t="s">
        <v>1415</v>
      </c>
      <c r="B1392" s="2">
        <v>41219</v>
      </c>
      <c r="C1392">
        <v>4</v>
      </c>
      <c r="D1392" t="s">
        <v>3</v>
      </c>
      <c r="E1392" t="s">
        <v>8168</v>
      </c>
      <c r="F1392" t="s">
        <v>8027</v>
      </c>
      <c r="G1392">
        <v>10</v>
      </c>
      <c r="H1392">
        <v>2</v>
      </c>
      <c r="I1392">
        <v>6</v>
      </c>
      <c r="J1392" s="1">
        <v>111.66666666666667</v>
      </c>
      <c r="K1392" s="1">
        <f>Sales_Data[[#This Row],[Order Quantity]]*Sales_Data[[#This Row],[Unit Price]]</f>
        <v>670</v>
      </c>
      <c r="L1392" s="1">
        <v>77.05</v>
      </c>
    </row>
    <row r="1393" spans="1:12">
      <c r="A1393" t="s">
        <v>1416</v>
      </c>
      <c r="B1393" s="2">
        <v>41220</v>
      </c>
      <c r="C1393">
        <v>9</v>
      </c>
      <c r="D1393" t="s">
        <v>2</v>
      </c>
      <c r="E1393" t="s">
        <v>8168</v>
      </c>
      <c r="F1393" t="s">
        <v>8027</v>
      </c>
      <c r="G1393">
        <v>26</v>
      </c>
      <c r="H1393">
        <v>4</v>
      </c>
      <c r="I1393">
        <v>2</v>
      </c>
      <c r="J1393" s="1">
        <v>123.57777777777778</v>
      </c>
      <c r="K1393" s="1">
        <f>Sales_Data[[#This Row],[Order Quantity]]*Sales_Data[[#This Row],[Unit Price]]</f>
        <v>247.15555555555557</v>
      </c>
      <c r="L1393" s="1">
        <v>55.61</v>
      </c>
    </row>
    <row r="1394" spans="1:12">
      <c r="A1394" t="s">
        <v>1417</v>
      </c>
      <c r="B1394" s="2">
        <v>41220</v>
      </c>
      <c r="C1394">
        <v>19</v>
      </c>
      <c r="D1394" t="s">
        <v>2</v>
      </c>
      <c r="E1394" t="s">
        <v>8168</v>
      </c>
      <c r="F1394" t="s">
        <v>8028</v>
      </c>
      <c r="G1394">
        <v>54</v>
      </c>
      <c r="H1394">
        <v>8</v>
      </c>
      <c r="I1394">
        <v>4</v>
      </c>
      <c r="J1394" s="1">
        <v>116.13333333333334</v>
      </c>
      <c r="K1394" s="1">
        <f>Sales_Data[[#This Row],[Order Quantity]]*Sales_Data[[#This Row],[Unit Price]]</f>
        <v>464.53333333333336</v>
      </c>
      <c r="L1394" s="1">
        <v>58.06666666666667</v>
      </c>
    </row>
    <row r="1395" spans="1:12">
      <c r="A1395" t="s">
        <v>1418</v>
      </c>
      <c r="B1395" s="2">
        <v>41220</v>
      </c>
      <c r="C1395">
        <v>10</v>
      </c>
      <c r="D1395" t="s">
        <v>4</v>
      </c>
      <c r="E1395" t="s">
        <v>8168</v>
      </c>
      <c r="F1395" t="s">
        <v>8026</v>
      </c>
      <c r="G1395">
        <v>28</v>
      </c>
      <c r="H1395">
        <v>4</v>
      </c>
      <c r="I1395">
        <v>1</v>
      </c>
      <c r="J1395" s="1">
        <v>26.055555555555557</v>
      </c>
      <c r="K1395" s="1">
        <f>Sales_Data[[#This Row],[Order Quantity]]*Sales_Data[[#This Row],[Unit Price]]</f>
        <v>26.055555555555557</v>
      </c>
      <c r="L1395" s="1">
        <v>15.112222222222222</v>
      </c>
    </row>
    <row r="1396" spans="1:12">
      <c r="A1396" t="s">
        <v>1419</v>
      </c>
      <c r="B1396" s="2">
        <v>41220</v>
      </c>
      <c r="C1396">
        <v>20</v>
      </c>
      <c r="D1396" t="s">
        <v>2</v>
      </c>
      <c r="E1396" t="s">
        <v>8168</v>
      </c>
      <c r="F1396" t="s">
        <v>8028</v>
      </c>
      <c r="G1396">
        <v>58</v>
      </c>
      <c r="H1396">
        <v>8</v>
      </c>
      <c r="I1396">
        <v>5</v>
      </c>
      <c r="J1396" s="1">
        <v>247.89999999999998</v>
      </c>
      <c r="K1396" s="1">
        <f>Sales_Data[[#This Row],[Order Quantity]]*Sales_Data[[#This Row],[Unit Price]]</f>
        <v>1239.5</v>
      </c>
      <c r="L1396" s="1">
        <v>188.404</v>
      </c>
    </row>
    <row r="1397" spans="1:12">
      <c r="A1397" t="s">
        <v>1420</v>
      </c>
      <c r="B1397" s="2">
        <v>41221</v>
      </c>
      <c r="C1397">
        <v>9</v>
      </c>
      <c r="D1397" t="s">
        <v>3</v>
      </c>
      <c r="E1397" t="s">
        <v>8168</v>
      </c>
      <c r="F1397" t="s">
        <v>8027</v>
      </c>
      <c r="G1397">
        <v>26</v>
      </c>
      <c r="H1397">
        <v>4</v>
      </c>
      <c r="I1397">
        <v>9</v>
      </c>
      <c r="J1397" s="1">
        <v>445.92222222222222</v>
      </c>
      <c r="K1397" s="1">
        <f>Sales_Data[[#This Row],[Order Quantity]]*Sales_Data[[#This Row],[Unit Price]]</f>
        <v>4013.3</v>
      </c>
      <c r="L1397" s="1">
        <v>303.22711111111113</v>
      </c>
    </row>
    <row r="1398" spans="1:12">
      <c r="A1398" t="s">
        <v>1421</v>
      </c>
      <c r="B1398" s="2">
        <v>41221</v>
      </c>
      <c r="C1398">
        <v>16</v>
      </c>
      <c r="D1398" t="s">
        <v>4</v>
      </c>
      <c r="E1398" t="s">
        <v>8168</v>
      </c>
      <c r="F1398" t="s">
        <v>8025</v>
      </c>
      <c r="G1398">
        <v>45</v>
      </c>
      <c r="H1398">
        <v>7</v>
      </c>
      <c r="I1398">
        <v>5</v>
      </c>
      <c r="J1398" s="1">
        <v>192.8111111111111</v>
      </c>
      <c r="K1398" s="1">
        <f>Sales_Data[[#This Row],[Order Quantity]]*Sales_Data[[#This Row],[Unit Price]]</f>
        <v>964.05555555555554</v>
      </c>
      <c r="L1398" s="1">
        <v>86.765000000000001</v>
      </c>
    </row>
    <row r="1399" spans="1:12">
      <c r="A1399" t="s">
        <v>1422</v>
      </c>
      <c r="B1399" s="2">
        <v>41221</v>
      </c>
      <c r="C1399">
        <v>15</v>
      </c>
      <c r="D1399" t="s">
        <v>2</v>
      </c>
      <c r="E1399" t="s">
        <v>8168</v>
      </c>
      <c r="F1399" t="s">
        <v>8025</v>
      </c>
      <c r="G1399">
        <v>42</v>
      </c>
      <c r="H1399">
        <v>6</v>
      </c>
      <c r="I1399">
        <v>7</v>
      </c>
      <c r="J1399" s="1">
        <v>222.58888888888887</v>
      </c>
      <c r="K1399" s="1">
        <f>Sales_Data[[#This Row],[Order Quantity]]*Sales_Data[[#This Row],[Unit Price]]</f>
        <v>1558.122222222222</v>
      </c>
      <c r="L1399" s="1">
        <v>169.16755555555557</v>
      </c>
    </row>
    <row r="1400" spans="1:12">
      <c r="A1400" t="s">
        <v>1423</v>
      </c>
      <c r="B1400" s="2">
        <v>41221</v>
      </c>
      <c r="C1400">
        <v>5</v>
      </c>
      <c r="D1400" t="s">
        <v>4</v>
      </c>
      <c r="E1400" t="s">
        <v>8168</v>
      </c>
      <c r="F1400" t="s">
        <v>8027</v>
      </c>
      <c r="G1400">
        <v>12</v>
      </c>
      <c r="H1400">
        <v>2</v>
      </c>
      <c r="I1400">
        <v>7</v>
      </c>
      <c r="J1400" s="1">
        <v>26.055555555555557</v>
      </c>
      <c r="K1400" s="1">
        <f>Sales_Data[[#This Row],[Order Quantity]]*Sales_Data[[#This Row],[Unit Price]]</f>
        <v>182.38888888888891</v>
      </c>
      <c r="L1400" s="1">
        <v>19.020555555555557</v>
      </c>
    </row>
    <row r="1401" spans="1:12">
      <c r="A1401" t="s">
        <v>1424</v>
      </c>
      <c r="B1401" s="2">
        <v>41222</v>
      </c>
      <c r="C1401">
        <v>4</v>
      </c>
      <c r="D1401" t="s">
        <v>4</v>
      </c>
      <c r="E1401" t="s">
        <v>8168</v>
      </c>
      <c r="F1401" t="s">
        <v>8027</v>
      </c>
      <c r="G1401">
        <v>10</v>
      </c>
      <c r="H1401">
        <v>2</v>
      </c>
      <c r="I1401">
        <v>3</v>
      </c>
      <c r="J1401" s="1">
        <v>204.72222222222223</v>
      </c>
      <c r="K1401" s="1">
        <f>Sales_Data[[#This Row],[Order Quantity]]*Sales_Data[[#This Row],[Unit Price]]</f>
        <v>614.16666666666674</v>
      </c>
      <c r="L1401" s="1">
        <v>145.35277777777776</v>
      </c>
    </row>
    <row r="1402" spans="1:12">
      <c r="A1402" t="s">
        <v>1425</v>
      </c>
      <c r="B1402" s="2">
        <v>41222</v>
      </c>
      <c r="C1402">
        <v>14</v>
      </c>
      <c r="D1402" t="s">
        <v>2</v>
      </c>
      <c r="E1402" t="s">
        <v>8168</v>
      </c>
      <c r="F1402" t="s">
        <v>8026</v>
      </c>
      <c r="G1402">
        <v>39</v>
      </c>
      <c r="H1402">
        <v>6</v>
      </c>
      <c r="I1402">
        <v>1</v>
      </c>
      <c r="J1402" s="1">
        <v>125.06666666666668</v>
      </c>
      <c r="K1402" s="1">
        <f>Sales_Data[[#This Row],[Order Quantity]]*Sales_Data[[#This Row],[Unit Price]]</f>
        <v>125.06666666666668</v>
      </c>
      <c r="L1402" s="1">
        <v>77.541333333333341</v>
      </c>
    </row>
    <row r="1403" spans="1:12">
      <c r="A1403" t="s">
        <v>1426</v>
      </c>
      <c r="B1403" s="2">
        <v>41222</v>
      </c>
      <c r="C1403">
        <v>20</v>
      </c>
      <c r="D1403" t="s">
        <v>4</v>
      </c>
      <c r="E1403" t="s">
        <v>8168</v>
      </c>
      <c r="F1403" t="s">
        <v>8028</v>
      </c>
      <c r="G1403">
        <v>58</v>
      </c>
      <c r="H1403">
        <v>8</v>
      </c>
      <c r="I1403">
        <v>4</v>
      </c>
      <c r="J1403" s="1">
        <v>191.32222222222222</v>
      </c>
      <c r="K1403" s="1">
        <f>Sales_Data[[#This Row],[Order Quantity]]*Sales_Data[[#This Row],[Unit Price]]</f>
        <v>765.28888888888889</v>
      </c>
      <c r="L1403" s="1">
        <v>105.22722222222222</v>
      </c>
    </row>
    <row r="1404" spans="1:12">
      <c r="A1404" t="s">
        <v>1427</v>
      </c>
      <c r="B1404" s="2">
        <v>41223</v>
      </c>
      <c r="C1404">
        <v>16</v>
      </c>
      <c r="D1404" t="s">
        <v>4</v>
      </c>
      <c r="E1404" t="s">
        <v>8168</v>
      </c>
      <c r="F1404" t="s">
        <v>8025</v>
      </c>
      <c r="G1404">
        <v>45</v>
      </c>
      <c r="H1404">
        <v>7</v>
      </c>
      <c r="I1404">
        <v>9</v>
      </c>
      <c r="J1404" s="1">
        <v>113.90000000000002</v>
      </c>
      <c r="K1404" s="1">
        <f>Sales_Data[[#This Row],[Order Quantity]]*Sales_Data[[#This Row],[Unit Price]]</f>
        <v>1025.1000000000001</v>
      </c>
      <c r="L1404" s="1">
        <v>64.923000000000002</v>
      </c>
    </row>
    <row r="1405" spans="1:12">
      <c r="A1405" t="s">
        <v>1428</v>
      </c>
      <c r="B1405" s="2">
        <v>41223</v>
      </c>
      <c r="C1405">
        <v>12</v>
      </c>
      <c r="D1405" t="s">
        <v>4</v>
      </c>
      <c r="E1405" t="s">
        <v>8168</v>
      </c>
      <c r="F1405" t="s">
        <v>8026</v>
      </c>
      <c r="G1405">
        <v>33</v>
      </c>
      <c r="H1405">
        <v>5</v>
      </c>
      <c r="I1405">
        <v>5</v>
      </c>
      <c r="J1405" s="1">
        <v>279.91111111111115</v>
      </c>
      <c r="K1405" s="1">
        <f>Sales_Data[[#This Row],[Order Quantity]]*Sales_Data[[#This Row],[Unit Price]]</f>
        <v>1399.5555555555557</v>
      </c>
      <c r="L1405" s="1">
        <v>131.55822222222224</v>
      </c>
    </row>
    <row r="1406" spans="1:12">
      <c r="A1406" t="s">
        <v>1429</v>
      </c>
      <c r="B1406" s="2">
        <v>41223</v>
      </c>
      <c r="C1406">
        <v>8</v>
      </c>
      <c r="D1406" t="s">
        <v>2</v>
      </c>
      <c r="E1406" t="s">
        <v>8168</v>
      </c>
      <c r="F1406" t="s">
        <v>8027</v>
      </c>
      <c r="G1406">
        <v>23</v>
      </c>
      <c r="H1406">
        <v>4</v>
      </c>
      <c r="I1406">
        <v>8</v>
      </c>
      <c r="J1406" s="1">
        <v>326.81111111111113</v>
      </c>
      <c r="K1406" s="1">
        <f>Sales_Data[[#This Row],[Order Quantity]]*Sales_Data[[#This Row],[Unit Price]]</f>
        <v>2614.4888888888891</v>
      </c>
      <c r="L1406" s="1">
        <v>277.78944444444443</v>
      </c>
    </row>
    <row r="1407" spans="1:12">
      <c r="A1407" t="s">
        <v>1430</v>
      </c>
      <c r="B1407" s="2">
        <v>41223</v>
      </c>
      <c r="C1407">
        <v>6</v>
      </c>
      <c r="D1407" t="s">
        <v>4</v>
      </c>
      <c r="E1407" t="s">
        <v>8168</v>
      </c>
      <c r="F1407" t="s">
        <v>8027</v>
      </c>
      <c r="G1407">
        <v>17</v>
      </c>
      <c r="H1407">
        <v>3</v>
      </c>
      <c r="I1407">
        <v>7</v>
      </c>
      <c r="J1407" s="1">
        <v>122.08888888888889</v>
      </c>
      <c r="K1407" s="1">
        <f>Sales_Data[[#This Row],[Order Quantity]]*Sales_Data[[#This Row],[Unit Price]]</f>
        <v>854.62222222222226</v>
      </c>
      <c r="L1407" s="1">
        <v>58.602666666666664</v>
      </c>
    </row>
    <row r="1408" spans="1:12">
      <c r="A1408" t="s">
        <v>1431</v>
      </c>
      <c r="B1408" s="2">
        <v>41223</v>
      </c>
      <c r="C1408">
        <v>16</v>
      </c>
      <c r="D1408" t="s">
        <v>2</v>
      </c>
      <c r="E1408" t="s">
        <v>8168</v>
      </c>
      <c r="F1408" t="s">
        <v>8025</v>
      </c>
      <c r="G1408">
        <v>45</v>
      </c>
      <c r="H1408">
        <v>7</v>
      </c>
      <c r="I1408">
        <v>1</v>
      </c>
      <c r="J1408" s="1">
        <v>651.38888888888891</v>
      </c>
      <c r="K1408" s="1">
        <f>Sales_Data[[#This Row],[Order Quantity]]*Sales_Data[[#This Row],[Unit Price]]</f>
        <v>651.38888888888891</v>
      </c>
      <c r="L1408" s="1">
        <v>280.09722222222223</v>
      </c>
    </row>
    <row r="1409" spans="1:12">
      <c r="A1409" t="s">
        <v>1432</v>
      </c>
      <c r="B1409" s="2">
        <v>41224</v>
      </c>
      <c r="C1409">
        <v>5</v>
      </c>
      <c r="D1409" t="s">
        <v>4</v>
      </c>
      <c r="E1409" t="s">
        <v>8168</v>
      </c>
      <c r="F1409" t="s">
        <v>8027</v>
      </c>
      <c r="G1409">
        <v>14</v>
      </c>
      <c r="H1409">
        <v>2</v>
      </c>
      <c r="I1409">
        <v>7</v>
      </c>
      <c r="J1409" s="1">
        <v>439.9666666666667</v>
      </c>
      <c r="K1409" s="1">
        <f>Sales_Data[[#This Row],[Order Quantity]]*Sales_Data[[#This Row],[Unit Price]]</f>
        <v>3079.7666666666669</v>
      </c>
      <c r="L1409" s="1">
        <v>294.77766666666668</v>
      </c>
    </row>
    <row r="1410" spans="1:12">
      <c r="A1410" t="s">
        <v>1433</v>
      </c>
      <c r="B1410" s="2">
        <v>41224</v>
      </c>
      <c r="C1410">
        <v>14</v>
      </c>
      <c r="D1410" t="s">
        <v>4</v>
      </c>
      <c r="E1410" t="s">
        <v>8168</v>
      </c>
      <c r="F1410" t="s">
        <v>8026</v>
      </c>
      <c r="G1410">
        <v>41</v>
      </c>
      <c r="H1410">
        <v>6</v>
      </c>
      <c r="I1410">
        <v>2</v>
      </c>
      <c r="J1410" s="1">
        <v>268</v>
      </c>
      <c r="K1410" s="1">
        <f>Sales_Data[[#This Row],[Order Quantity]]*Sales_Data[[#This Row],[Unit Price]]</f>
        <v>536</v>
      </c>
      <c r="L1410" s="1">
        <v>158.12</v>
      </c>
    </row>
    <row r="1411" spans="1:12">
      <c r="A1411" t="s">
        <v>1434</v>
      </c>
      <c r="B1411" s="2">
        <v>41224</v>
      </c>
      <c r="C1411">
        <v>13</v>
      </c>
      <c r="D1411" t="s">
        <v>4</v>
      </c>
      <c r="E1411" t="s">
        <v>8168</v>
      </c>
      <c r="F1411" t="s">
        <v>8026</v>
      </c>
      <c r="G1411">
        <v>36</v>
      </c>
      <c r="H1411">
        <v>5</v>
      </c>
      <c r="I1411">
        <v>2</v>
      </c>
      <c r="J1411" s="1">
        <v>105.71111111111111</v>
      </c>
      <c r="K1411" s="1">
        <f>Sales_Data[[#This Row],[Order Quantity]]*Sales_Data[[#This Row],[Unit Price]]</f>
        <v>211.42222222222222</v>
      </c>
      <c r="L1411" s="1">
        <v>86.683111111111103</v>
      </c>
    </row>
    <row r="1412" spans="1:12">
      <c r="A1412" t="s">
        <v>1435</v>
      </c>
      <c r="B1412" s="2">
        <v>41224</v>
      </c>
      <c r="C1412">
        <v>4</v>
      </c>
      <c r="D1412" t="s">
        <v>4</v>
      </c>
      <c r="E1412" t="s">
        <v>8168</v>
      </c>
      <c r="F1412" t="s">
        <v>8027</v>
      </c>
      <c r="G1412">
        <v>11</v>
      </c>
      <c r="H1412">
        <v>2</v>
      </c>
      <c r="I1412">
        <v>1</v>
      </c>
      <c r="J1412" s="1">
        <v>428.8</v>
      </c>
      <c r="K1412" s="1">
        <f>Sales_Data[[#This Row],[Order Quantity]]*Sales_Data[[#This Row],[Unit Price]]</f>
        <v>428.8</v>
      </c>
      <c r="L1412" s="1">
        <v>347.32800000000003</v>
      </c>
    </row>
    <row r="1413" spans="1:12">
      <c r="A1413" t="s">
        <v>1436</v>
      </c>
      <c r="B1413" s="2">
        <v>41225</v>
      </c>
      <c r="C1413">
        <v>20</v>
      </c>
      <c r="D1413" t="s">
        <v>4</v>
      </c>
      <c r="E1413" t="s">
        <v>8168</v>
      </c>
      <c r="F1413" t="s">
        <v>8028</v>
      </c>
      <c r="G1413">
        <v>56</v>
      </c>
      <c r="H1413">
        <v>8</v>
      </c>
      <c r="I1413">
        <v>4</v>
      </c>
      <c r="J1413" s="1">
        <v>122.08888888888889</v>
      </c>
      <c r="K1413" s="1">
        <f>Sales_Data[[#This Row],[Order Quantity]]*Sales_Data[[#This Row],[Unit Price]]</f>
        <v>488.35555555555555</v>
      </c>
      <c r="L1413" s="1">
        <v>62.265333333333338</v>
      </c>
    </row>
    <row r="1414" spans="1:12">
      <c r="A1414" t="s">
        <v>1437</v>
      </c>
      <c r="B1414" s="2">
        <v>41225</v>
      </c>
      <c r="C1414">
        <v>17</v>
      </c>
      <c r="D1414" t="s">
        <v>4</v>
      </c>
      <c r="E1414" t="s">
        <v>8168</v>
      </c>
      <c r="F1414" t="s">
        <v>8025</v>
      </c>
      <c r="G1414">
        <v>48</v>
      </c>
      <c r="H1414">
        <v>7</v>
      </c>
      <c r="I1414">
        <v>1</v>
      </c>
      <c r="J1414" s="1">
        <v>129.53333333333333</v>
      </c>
      <c r="K1414" s="1">
        <f>Sales_Data[[#This Row],[Order Quantity]]*Sales_Data[[#This Row],[Unit Price]]</f>
        <v>129.53333333333333</v>
      </c>
      <c r="L1414" s="1">
        <v>66.061999999999998</v>
      </c>
    </row>
    <row r="1415" spans="1:12">
      <c r="A1415" t="s">
        <v>1438</v>
      </c>
      <c r="B1415" s="2">
        <v>41226</v>
      </c>
      <c r="C1415">
        <v>14</v>
      </c>
      <c r="D1415" t="s">
        <v>4</v>
      </c>
      <c r="E1415" t="s">
        <v>8168</v>
      </c>
      <c r="F1415" t="s">
        <v>8026</v>
      </c>
      <c r="G1415">
        <v>39</v>
      </c>
      <c r="H1415">
        <v>6</v>
      </c>
      <c r="I1415">
        <v>4</v>
      </c>
      <c r="J1415" s="1">
        <v>709.45555555555563</v>
      </c>
      <c r="K1415" s="1">
        <f>Sales_Data[[#This Row],[Order Quantity]]*Sales_Data[[#This Row],[Unit Price]]</f>
        <v>2837.8222222222225</v>
      </c>
      <c r="L1415" s="1">
        <v>397.29511111111117</v>
      </c>
    </row>
    <row r="1416" spans="1:12">
      <c r="A1416" t="s">
        <v>1439</v>
      </c>
      <c r="B1416" s="2">
        <v>41226</v>
      </c>
      <c r="C1416">
        <v>2</v>
      </c>
      <c r="D1416" t="s">
        <v>2</v>
      </c>
      <c r="E1416" t="s">
        <v>8168</v>
      </c>
      <c r="F1416" t="s">
        <v>8027</v>
      </c>
      <c r="G1416">
        <v>4</v>
      </c>
      <c r="H1416">
        <v>1</v>
      </c>
      <c r="I1416">
        <v>4</v>
      </c>
      <c r="J1416" s="1">
        <v>280.65555555555557</v>
      </c>
      <c r="K1416" s="1">
        <f>Sales_Data[[#This Row],[Order Quantity]]*Sales_Data[[#This Row],[Unit Price]]</f>
        <v>1122.6222222222223</v>
      </c>
      <c r="L1416" s="1">
        <v>137.52122222222224</v>
      </c>
    </row>
    <row r="1417" spans="1:12">
      <c r="A1417" t="s">
        <v>1440</v>
      </c>
      <c r="B1417" s="2">
        <v>41226</v>
      </c>
      <c r="C1417">
        <v>10</v>
      </c>
      <c r="D1417" t="s">
        <v>4</v>
      </c>
      <c r="E1417" t="s">
        <v>8168</v>
      </c>
      <c r="F1417" t="s">
        <v>8027</v>
      </c>
      <c r="G1417">
        <v>27</v>
      </c>
      <c r="H1417">
        <v>4</v>
      </c>
      <c r="I1417">
        <v>3</v>
      </c>
      <c r="J1417" s="1">
        <v>359.56666666666666</v>
      </c>
      <c r="K1417" s="1">
        <f>Sales_Data[[#This Row],[Order Quantity]]*Sales_Data[[#This Row],[Unit Price]]</f>
        <v>1078.7</v>
      </c>
      <c r="L1417" s="1">
        <v>258.88799999999998</v>
      </c>
    </row>
    <row r="1418" spans="1:12">
      <c r="A1418" t="s">
        <v>1441</v>
      </c>
      <c r="B1418" s="2">
        <v>41226</v>
      </c>
      <c r="C1418">
        <v>2</v>
      </c>
      <c r="D1418" t="s">
        <v>2</v>
      </c>
      <c r="E1418" t="s">
        <v>8168</v>
      </c>
      <c r="F1418" t="s">
        <v>8027</v>
      </c>
      <c r="G1418">
        <v>6</v>
      </c>
      <c r="H1418">
        <v>1</v>
      </c>
      <c r="I1418">
        <v>6</v>
      </c>
      <c r="J1418" s="1">
        <v>428.8</v>
      </c>
      <c r="K1418" s="1">
        <f>Sales_Data[[#This Row],[Order Quantity]]*Sales_Data[[#This Row],[Unit Price]]</f>
        <v>2572.8000000000002</v>
      </c>
      <c r="L1418" s="1">
        <v>180.096</v>
      </c>
    </row>
    <row r="1419" spans="1:12">
      <c r="A1419" t="s">
        <v>1442</v>
      </c>
      <c r="B1419" s="2">
        <v>41226</v>
      </c>
      <c r="C1419">
        <v>14</v>
      </c>
      <c r="D1419" t="s">
        <v>4</v>
      </c>
      <c r="E1419" t="s">
        <v>8168</v>
      </c>
      <c r="F1419" t="s">
        <v>8026</v>
      </c>
      <c r="G1419">
        <v>39</v>
      </c>
      <c r="H1419">
        <v>6</v>
      </c>
      <c r="I1419">
        <v>8</v>
      </c>
      <c r="J1419" s="1">
        <v>23.077777777777779</v>
      </c>
      <c r="K1419" s="1">
        <f>Sales_Data[[#This Row],[Order Quantity]]*Sales_Data[[#This Row],[Unit Price]]</f>
        <v>184.62222222222223</v>
      </c>
      <c r="L1419" s="1">
        <v>16.154444444444447</v>
      </c>
    </row>
    <row r="1420" spans="1:12">
      <c r="A1420" t="s">
        <v>1443</v>
      </c>
      <c r="B1420" s="2">
        <v>41226</v>
      </c>
      <c r="C1420">
        <v>16</v>
      </c>
      <c r="D1420" t="s">
        <v>2</v>
      </c>
      <c r="E1420" t="s">
        <v>8168</v>
      </c>
      <c r="F1420" t="s">
        <v>8025</v>
      </c>
      <c r="G1420">
        <v>46</v>
      </c>
      <c r="H1420">
        <v>7</v>
      </c>
      <c r="I1420">
        <v>1</v>
      </c>
      <c r="J1420" s="1">
        <v>217.37777777777779</v>
      </c>
      <c r="K1420" s="1">
        <f>Sales_Data[[#This Row],[Order Quantity]]*Sales_Data[[#This Row],[Unit Price]]</f>
        <v>217.37777777777779</v>
      </c>
      <c r="L1420" s="1">
        <v>119.5577777777778</v>
      </c>
    </row>
    <row r="1421" spans="1:12">
      <c r="A1421" t="s">
        <v>1444</v>
      </c>
      <c r="B1421" s="2">
        <v>41226</v>
      </c>
      <c r="C1421">
        <v>10</v>
      </c>
      <c r="D1421" t="s">
        <v>2</v>
      </c>
      <c r="E1421" t="s">
        <v>8168</v>
      </c>
      <c r="F1421" t="s">
        <v>8027</v>
      </c>
      <c r="G1421">
        <v>27</v>
      </c>
      <c r="H1421">
        <v>4</v>
      </c>
      <c r="I1421">
        <v>5</v>
      </c>
      <c r="J1421" s="1">
        <v>286.61111111111109</v>
      </c>
      <c r="K1421" s="1">
        <f>Sales_Data[[#This Row],[Order Quantity]]*Sales_Data[[#This Row],[Unit Price]]</f>
        <v>1433.0555555555554</v>
      </c>
      <c r="L1421" s="1">
        <v>177.69888888888889</v>
      </c>
    </row>
    <row r="1422" spans="1:12">
      <c r="A1422" t="s">
        <v>1445</v>
      </c>
      <c r="B1422" s="2">
        <v>41226</v>
      </c>
      <c r="C1422">
        <v>1</v>
      </c>
      <c r="D1422" t="s">
        <v>3</v>
      </c>
      <c r="E1422" t="s">
        <v>8168</v>
      </c>
      <c r="F1422" t="s">
        <v>8027</v>
      </c>
      <c r="G1422">
        <v>1</v>
      </c>
      <c r="H1422">
        <v>1</v>
      </c>
      <c r="I1422">
        <v>6</v>
      </c>
      <c r="J1422" s="1">
        <v>118.36666666666666</v>
      </c>
      <c r="K1422" s="1">
        <f>Sales_Data[[#This Row],[Order Quantity]]*Sales_Data[[#This Row],[Unit Price]]</f>
        <v>710.19999999999993</v>
      </c>
      <c r="L1422" s="1">
        <v>80.489333333333335</v>
      </c>
    </row>
    <row r="1423" spans="1:12">
      <c r="A1423" t="s">
        <v>1446</v>
      </c>
      <c r="B1423" s="2">
        <v>41226</v>
      </c>
      <c r="C1423">
        <v>11</v>
      </c>
      <c r="D1423" t="s">
        <v>3</v>
      </c>
      <c r="E1423" t="s">
        <v>8168</v>
      </c>
      <c r="F1423" t="s">
        <v>8026</v>
      </c>
      <c r="G1423">
        <v>31</v>
      </c>
      <c r="H1423">
        <v>5</v>
      </c>
      <c r="I1423">
        <v>6</v>
      </c>
      <c r="J1423" s="1">
        <v>430.28888888888889</v>
      </c>
      <c r="K1423" s="1">
        <f>Sales_Data[[#This Row],[Order Quantity]]*Sales_Data[[#This Row],[Unit Price]]</f>
        <v>2581.7333333333336</v>
      </c>
      <c r="L1423" s="1">
        <v>301.20222222222219</v>
      </c>
    </row>
    <row r="1424" spans="1:12">
      <c r="A1424" t="s">
        <v>1447</v>
      </c>
      <c r="B1424" s="2">
        <v>41226</v>
      </c>
      <c r="C1424">
        <v>13</v>
      </c>
      <c r="D1424" t="s">
        <v>2</v>
      </c>
      <c r="E1424" t="s">
        <v>8168</v>
      </c>
      <c r="F1424" t="s">
        <v>8026</v>
      </c>
      <c r="G1424">
        <v>36</v>
      </c>
      <c r="H1424">
        <v>5</v>
      </c>
      <c r="I1424">
        <v>1</v>
      </c>
      <c r="J1424" s="1">
        <v>681.91111111111104</v>
      </c>
      <c r="K1424" s="1">
        <f>Sales_Data[[#This Row],[Order Quantity]]*Sales_Data[[#This Row],[Unit Price]]</f>
        <v>681.91111111111104</v>
      </c>
      <c r="L1424" s="1">
        <v>470.5186666666666</v>
      </c>
    </row>
    <row r="1425" spans="1:12">
      <c r="A1425" t="s">
        <v>1448</v>
      </c>
      <c r="B1425" s="2">
        <v>41227</v>
      </c>
      <c r="C1425">
        <v>18</v>
      </c>
      <c r="D1425" t="s">
        <v>4</v>
      </c>
      <c r="E1425" t="s">
        <v>8168</v>
      </c>
      <c r="F1425" t="s">
        <v>8025</v>
      </c>
      <c r="G1425">
        <v>51</v>
      </c>
      <c r="H1425">
        <v>7</v>
      </c>
      <c r="I1425">
        <v>3</v>
      </c>
      <c r="J1425" s="1">
        <v>105.71111111111111</v>
      </c>
      <c r="K1425" s="1">
        <f>Sales_Data[[#This Row],[Order Quantity]]*Sales_Data[[#This Row],[Unit Price]]</f>
        <v>317.13333333333333</v>
      </c>
      <c r="L1425" s="1">
        <v>89.854444444444439</v>
      </c>
    </row>
    <row r="1426" spans="1:12">
      <c r="A1426" t="s">
        <v>1449</v>
      </c>
      <c r="B1426" s="2">
        <v>41227</v>
      </c>
      <c r="C1426">
        <v>7</v>
      </c>
      <c r="D1426" t="s">
        <v>2</v>
      </c>
      <c r="E1426" t="s">
        <v>8168</v>
      </c>
      <c r="F1426" t="s">
        <v>8027</v>
      </c>
      <c r="G1426">
        <v>19</v>
      </c>
      <c r="H1426">
        <v>3</v>
      </c>
      <c r="I1426">
        <v>3</v>
      </c>
      <c r="J1426" s="1">
        <v>270.97777777777782</v>
      </c>
      <c r="K1426" s="1">
        <f>Sales_Data[[#This Row],[Order Quantity]]*Sales_Data[[#This Row],[Unit Price]]</f>
        <v>812.93333333333339</v>
      </c>
      <c r="L1426" s="1">
        <v>222.20177777777778</v>
      </c>
    </row>
    <row r="1427" spans="1:12">
      <c r="A1427" t="s">
        <v>1450</v>
      </c>
      <c r="B1427" s="2">
        <v>41227</v>
      </c>
      <c r="C1427">
        <v>6</v>
      </c>
      <c r="D1427" t="s">
        <v>3</v>
      </c>
      <c r="E1427" t="s">
        <v>8168</v>
      </c>
      <c r="F1427" t="s">
        <v>8027</v>
      </c>
      <c r="G1427">
        <v>17</v>
      </c>
      <c r="H1427">
        <v>3</v>
      </c>
      <c r="I1427">
        <v>6</v>
      </c>
      <c r="J1427" s="1">
        <v>132.51111111111112</v>
      </c>
      <c r="K1427" s="1">
        <f>Sales_Data[[#This Row],[Order Quantity]]*Sales_Data[[#This Row],[Unit Price]]</f>
        <v>795.06666666666672</v>
      </c>
      <c r="L1427" s="1">
        <v>74.206222222222237</v>
      </c>
    </row>
    <row r="1428" spans="1:12">
      <c r="A1428" t="s">
        <v>1451</v>
      </c>
      <c r="B1428" s="2">
        <v>41227</v>
      </c>
      <c r="C1428">
        <v>13</v>
      </c>
      <c r="D1428" t="s">
        <v>2</v>
      </c>
      <c r="E1428" t="s">
        <v>8168</v>
      </c>
      <c r="F1428" t="s">
        <v>8026</v>
      </c>
      <c r="G1428">
        <v>36</v>
      </c>
      <c r="H1428">
        <v>5</v>
      </c>
      <c r="I1428">
        <v>5</v>
      </c>
      <c r="J1428" s="1">
        <v>699.0333333333333</v>
      </c>
      <c r="K1428" s="1">
        <f>Sales_Data[[#This Row],[Order Quantity]]*Sales_Data[[#This Row],[Unit Price]]</f>
        <v>3495.1666666666665</v>
      </c>
      <c r="L1428" s="1">
        <v>538.25566666666668</v>
      </c>
    </row>
    <row r="1429" spans="1:12">
      <c r="A1429" t="s">
        <v>1452</v>
      </c>
      <c r="B1429" s="2">
        <v>41228</v>
      </c>
      <c r="C1429">
        <v>8</v>
      </c>
      <c r="D1429" t="s">
        <v>4</v>
      </c>
      <c r="E1429" t="s">
        <v>8168</v>
      </c>
      <c r="F1429" t="s">
        <v>8027</v>
      </c>
      <c r="G1429">
        <v>22</v>
      </c>
      <c r="H1429">
        <v>3</v>
      </c>
      <c r="I1429">
        <v>2</v>
      </c>
      <c r="J1429" s="1">
        <v>280.65555555555557</v>
      </c>
      <c r="K1429" s="1">
        <f>Sales_Data[[#This Row],[Order Quantity]]*Sales_Data[[#This Row],[Unit Price]]</f>
        <v>561.31111111111113</v>
      </c>
      <c r="L1429" s="1">
        <v>216.1047777777778</v>
      </c>
    </row>
    <row r="1430" spans="1:12">
      <c r="A1430" t="s">
        <v>1453</v>
      </c>
      <c r="B1430" s="2">
        <v>41228</v>
      </c>
      <c r="C1430">
        <v>11</v>
      </c>
      <c r="D1430" t="s">
        <v>2</v>
      </c>
      <c r="E1430" t="s">
        <v>8168</v>
      </c>
      <c r="F1430" t="s">
        <v>8026</v>
      </c>
      <c r="G1430">
        <v>32</v>
      </c>
      <c r="H1430">
        <v>5</v>
      </c>
      <c r="I1430">
        <v>9</v>
      </c>
      <c r="J1430" s="1">
        <v>145.91111111111113</v>
      </c>
      <c r="K1430" s="1">
        <f>Sales_Data[[#This Row],[Order Quantity]]*Sales_Data[[#This Row],[Unit Price]]</f>
        <v>1313.2</v>
      </c>
      <c r="L1430" s="1">
        <v>100.67866666666666</v>
      </c>
    </row>
    <row r="1431" spans="1:12">
      <c r="A1431" t="s">
        <v>1454</v>
      </c>
      <c r="B1431" s="2">
        <v>41228</v>
      </c>
      <c r="C1431">
        <v>13</v>
      </c>
      <c r="D1431" t="s">
        <v>4</v>
      </c>
      <c r="E1431" t="s">
        <v>8168</v>
      </c>
      <c r="F1431" t="s">
        <v>8026</v>
      </c>
      <c r="G1431">
        <v>37</v>
      </c>
      <c r="H1431">
        <v>6</v>
      </c>
      <c r="I1431">
        <v>3</v>
      </c>
      <c r="J1431" s="1">
        <v>96.777777777777771</v>
      </c>
      <c r="K1431" s="1">
        <f>Sales_Data[[#This Row],[Order Quantity]]*Sales_Data[[#This Row],[Unit Price]]</f>
        <v>290.33333333333331</v>
      </c>
      <c r="L1431" s="1">
        <v>78.39</v>
      </c>
    </row>
    <row r="1432" spans="1:12">
      <c r="A1432" t="s">
        <v>1455</v>
      </c>
      <c r="B1432" s="2">
        <v>41228</v>
      </c>
      <c r="C1432">
        <v>14</v>
      </c>
      <c r="D1432" t="s">
        <v>2</v>
      </c>
      <c r="E1432" t="s">
        <v>8168</v>
      </c>
      <c r="F1432" t="s">
        <v>8026</v>
      </c>
      <c r="G1432">
        <v>39</v>
      </c>
      <c r="H1432">
        <v>6</v>
      </c>
      <c r="I1432">
        <v>6</v>
      </c>
      <c r="J1432" s="1">
        <v>439.22222222222223</v>
      </c>
      <c r="K1432" s="1">
        <f>Sales_Data[[#This Row],[Order Quantity]]*Sales_Data[[#This Row],[Unit Price]]</f>
        <v>2635.3333333333335</v>
      </c>
      <c r="L1432" s="1">
        <v>241.57222222222222</v>
      </c>
    </row>
    <row r="1433" spans="1:12">
      <c r="A1433" t="s">
        <v>1456</v>
      </c>
      <c r="B1433" s="2">
        <v>41228</v>
      </c>
      <c r="C1433">
        <v>4</v>
      </c>
      <c r="D1433" t="s">
        <v>4</v>
      </c>
      <c r="E1433" t="s">
        <v>8168</v>
      </c>
      <c r="F1433" t="s">
        <v>8027</v>
      </c>
      <c r="G1433">
        <v>9</v>
      </c>
      <c r="H1433">
        <v>2</v>
      </c>
      <c r="I1433">
        <v>4</v>
      </c>
      <c r="J1433" s="1">
        <v>441.45555555555552</v>
      </c>
      <c r="K1433" s="1">
        <f>Sales_Data[[#This Row],[Order Quantity]]*Sales_Data[[#This Row],[Unit Price]]</f>
        <v>1765.8222222222221</v>
      </c>
      <c r="L1433" s="1">
        <v>189.8258888888889</v>
      </c>
    </row>
    <row r="1434" spans="1:12">
      <c r="A1434" t="s">
        <v>1457</v>
      </c>
      <c r="B1434" s="2">
        <v>41229</v>
      </c>
      <c r="C1434">
        <v>14</v>
      </c>
      <c r="D1434" t="s">
        <v>4</v>
      </c>
      <c r="E1434" t="s">
        <v>8168</v>
      </c>
      <c r="F1434" t="s">
        <v>8026</v>
      </c>
      <c r="G1434">
        <v>40</v>
      </c>
      <c r="H1434">
        <v>6</v>
      </c>
      <c r="I1434">
        <v>3</v>
      </c>
      <c r="J1434" s="1">
        <v>699.77777777777783</v>
      </c>
      <c r="K1434" s="1">
        <f>Sales_Data[[#This Row],[Order Quantity]]*Sales_Data[[#This Row],[Unit Price]]</f>
        <v>2099.3333333333335</v>
      </c>
      <c r="L1434" s="1">
        <v>503.83999999999992</v>
      </c>
    </row>
    <row r="1435" spans="1:12">
      <c r="A1435" t="s">
        <v>1458</v>
      </c>
      <c r="B1435" s="2">
        <v>41229</v>
      </c>
      <c r="C1435">
        <v>19</v>
      </c>
      <c r="D1435" t="s">
        <v>2</v>
      </c>
      <c r="E1435" t="s">
        <v>8168</v>
      </c>
      <c r="F1435" t="s">
        <v>8028</v>
      </c>
      <c r="G1435">
        <v>55</v>
      </c>
      <c r="H1435">
        <v>8</v>
      </c>
      <c r="I1435">
        <v>2</v>
      </c>
      <c r="J1435" s="1">
        <v>97.522222222222226</v>
      </c>
      <c r="K1435" s="1">
        <f>Sales_Data[[#This Row],[Order Quantity]]*Sales_Data[[#This Row],[Unit Price]]</f>
        <v>195.04444444444445</v>
      </c>
      <c r="L1435" s="1">
        <v>62.414222222222229</v>
      </c>
    </row>
    <row r="1436" spans="1:12">
      <c r="A1436" t="s">
        <v>1459</v>
      </c>
      <c r="B1436" s="2">
        <v>41229</v>
      </c>
      <c r="C1436">
        <v>16</v>
      </c>
      <c r="D1436" t="s">
        <v>4</v>
      </c>
      <c r="E1436" t="s">
        <v>8168</v>
      </c>
      <c r="F1436" t="s">
        <v>8025</v>
      </c>
      <c r="G1436">
        <v>45</v>
      </c>
      <c r="H1436">
        <v>7</v>
      </c>
      <c r="I1436">
        <v>2</v>
      </c>
      <c r="J1436" s="1">
        <v>93.800000000000011</v>
      </c>
      <c r="K1436" s="1">
        <f>Sales_Data[[#This Row],[Order Quantity]]*Sales_Data[[#This Row],[Unit Price]]</f>
        <v>187.60000000000002</v>
      </c>
      <c r="L1436" s="1">
        <v>47.838000000000001</v>
      </c>
    </row>
    <row r="1437" spans="1:12">
      <c r="A1437" t="s">
        <v>1460</v>
      </c>
      <c r="B1437" s="2">
        <v>41229</v>
      </c>
      <c r="C1437">
        <v>19</v>
      </c>
      <c r="D1437" t="s">
        <v>4</v>
      </c>
      <c r="E1437" t="s">
        <v>8168</v>
      </c>
      <c r="F1437" t="s">
        <v>8028</v>
      </c>
      <c r="G1437">
        <v>55</v>
      </c>
      <c r="H1437">
        <v>8</v>
      </c>
      <c r="I1437">
        <v>9</v>
      </c>
      <c r="J1437" s="1">
        <v>719.13333333333333</v>
      </c>
      <c r="K1437" s="1">
        <f>Sales_Data[[#This Row],[Order Quantity]]*Sales_Data[[#This Row],[Unit Price]]</f>
        <v>6472.2</v>
      </c>
      <c r="L1437" s="1">
        <v>330.80133333333333</v>
      </c>
    </row>
    <row r="1438" spans="1:12">
      <c r="A1438" t="s">
        <v>1461</v>
      </c>
      <c r="B1438" s="2">
        <v>41230</v>
      </c>
      <c r="C1438">
        <v>3</v>
      </c>
      <c r="D1438" t="s">
        <v>3</v>
      </c>
      <c r="E1438" t="s">
        <v>8168</v>
      </c>
      <c r="F1438" t="s">
        <v>8027</v>
      </c>
      <c r="G1438">
        <v>9</v>
      </c>
      <c r="H1438">
        <v>2</v>
      </c>
      <c r="I1438">
        <v>2</v>
      </c>
      <c r="J1438" s="1">
        <v>442.94444444444446</v>
      </c>
      <c r="K1438" s="1">
        <f>Sales_Data[[#This Row],[Order Quantity]]*Sales_Data[[#This Row],[Unit Price]]</f>
        <v>885.88888888888891</v>
      </c>
      <c r="L1438" s="1">
        <v>221.47222222222223</v>
      </c>
    </row>
    <row r="1439" spans="1:12">
      <c r="A1439" t="s">
        <v>1462</v>
      </c>
      <c r="B1439" s="2">
        <v>41230</v>
      </c>
      <c r="C1439">
        <v>7</v>
      </c>
      <c r="D1439" t="s">
        <v>3</v>
      </c>
      <c r="E1439" t="s">
        <v>8168</v>
      </c>
      <c r="F1439" t="s">
        <v>8027</v>
      </c>
      <c r="G1439">
        <v>18</v>
      </c>
      <c r="H1439">
        <v>3</v>
      </c>
      <c r="I1439">
        <v>7</v>
      </c>
      <c r="J1439" s="1">
        <v>443.68888888888893</v>
      </c>
      <c r="K1439" s="1">
        <f>Sales_Data[[#This Row],[Order Quantity]]*Sales_Data[[#This Row],[Unit Price]]</f>
        <v>3105.8222222222225</v>
      </c>
      <c r="L1439" s="1">
        <v>372.69866666666667</v>
      </c>
    </row>
    <row r="1440" spans="1:12">
      <c r="A1440" t="s">
        <v>1463</v>
      </c>
      <c r="B1440" s="2">
        <v>41230</v>
      </c>
      <c r="C1440">
        <v>15</v>
      </c>
      <c r="D1440" t="s">
        <v>2</v>
      </c>
      <c r="E1440" t="s">
        <v>8168</v>
      </c>
      <c r="F1440" t="s">
        <v>8025</v>
      </c>
      <c r="G1440">
        <v>43</v>
      </c>
      <c r="H1440">
        <v>6</v>
      </c>
      <c r="I1440">
        <v>5</v>
      </c>
      <c r="J1440" s="1">
        <v>677.44444444444446</v>
      </c>
      <c r="K1440" s="1">
        <f>Sales_Data[[#This Row],[Order Quantity]]*Sales_Data[[#This Row],[Unit Price]]</f>
        <v>3387.2222222222222</v>
      </c>
      <c r="L1440" s="1">
        <v>338.72222222222223</v>
      </c>
    </row>
    <row r="1441" spans="1:12">
      <c r="A1441" t="s">
        <v>1464</v>
      </c>
      <c r="B1441" s="2">
        <v>41230</v>
      </c>
      <c r="C1441">
        <v>6</v>
      </c>
      <c r="D1441" t="s">
        <v>4</v>
      </c>
      <c r="E1441" t="s">
        <v>8168</v>
      </c>
      <c r="F1441" t="s">
        <v>8027</v>
      </c>
      <c r="G1441">
        <v>15</v>
      </c>
      <c r="H1441">
        <v>3</v>
      </c>
      <c r="I1441">
        <v>7</v>
      </c>
      <c r="J1441" s="1">
        <v>122.08888888888889</v>
      </c>
      <c r="K1441" s="1">
        <f>Sales_Data[[#This Row],[Order Quantity]]*Sales_Data[[#This Row],[Unit Price]]</f>
        <v>854.62222222222226</v>
      </c>
      <c r="L1441" s="1">
        <v>86.683111111111103</v>
      </c>
    </row>
    <row r="1442" spans="1:12">
      <c r="A1442" t="s">
        <v>1465</v>
      </c>
      <c r="B1442" s="2">
        <v>41230</v>
      </c>
      <c r="C1442">
        <v>20</v>
      </c>
      <c r="D1442" t="s">
        <v>2</v>
      </c>
      <c r="E1442" t="s">
        <v>8168</v>
      </c>
      <c r="F1442" t="s">
        <v>8028</v>
      </c>
      <c r="G1442">
        <v>56</v>
      </c>
      <c r="H1442">
        <v>8</v>
      </c>
      <c r="I1442">
        <v>8</v>
      </c>
      <c r="J1442" s="1">
        <v>440.71111111111111</v>
      </c>
      <c r="K1442" s="1">
        <f>Sales_Data[[#This Row],[Order Quantity]]*Sales_Data[[#This Row],[Unit Price]]</f>
        <v>3525.6888888888889</v>
      </c>
      <c r="L1442" s="1">
        <v>299.68355555555559</v>
      </c>
    </row>
    <row r="1443" spans="1:12">
      <c r="A1443" t="s">
        <v>1466</v>
      </c>
      <c r="B1443" s="2">
        <v>41231</v>
      </c>
      <c r="C1443">
        <v>20</v>
      </c>
      <c r="D1443" t="s">
        <v>2</v>
      </c>
      <c r="E1443" t="s">
        <v>8168</v>
      </c>
      <c r="F1443" t="s">
        <v>8028</v>
      </c>
      <c r="G1443">
        <v>56</v>
      </c>
      <c r="H1443">
        <v>8</v>
      </c>
      <c r="I1443">
        <v>8</v>
      </c>
      <c r="J1443" s="1">
        <v>201</v>
      </c>
      <c r="K1443" s="1">
        <f>Sales_Data[[#This Row],[Order Quantity]]*Sales_Data[[#This Row],[Unit Price]]</f>
        <v>1608</v>
      </c>
      <c r="L1443" s="1">
        <v>170.85</v>
      </c>
    </row>
    <row r="1444" spans="1:12">
      <c r="A1444" t="s">
        <v>1467</v>
      </c>
      <c r="B1444" s="2">
        <v>41231</v>
      </c>
      <c r="C1444">
        <v>17</v>
      </c>
      <c r="D1444" t="s">
        <v>2</v>
      </c>
      <c r="E1444" t="s">
        <v>8168</v>
      </c>
      <c r="F1444" t="s">
        <v>8025</v>
      </c>
      <c r="G1444">
        <v>50</v>
      </c>
      <c r="H1444">
        <v>7</v>
      </c>
      <c r="I1444">
        <v>2</v>
      </c>
      <c r="J1444" s="1">
        <v>271.72222222222223</v>
      </c>
      <c r="K1444" s="1">
        <f>Sales_Data[[#This Row],[Order Quantity]]*Sales_Data[[#This Row],[Unit Price]]</f>
        <v>543.44444444444446</v>
      </c>
      <c r="L1444" s="1">
        <v>198.35722222222222</v>
      </c>
    </row>
    <row r="1445" spans="1:12">
      <c r="A1445" t="s">
        <v>1468</v>
      </c>
      <c r="B1445" s="2">
        <v>41231</v>
      </c>
      <c r="C1445">
        <v>19</v>
      </c>
      <c r="D1445" t="s">
        <v>4</v>
      </c>
      <c r="E1445" t="s">
        <v>8168</v>
      </c>
      <c r="F1445" t="s">
        <v>8028</v>
      </c>
      <c r="G1445">
        <v>53</v>
      </c>
      <c r="H1445">
        <v>8</v>
      </c>
      <c r="I1445">
        <v>5</v>
      </c>
      <c r="J1445" s="1">
        <v>722.11111111111109</v>
      </c>
      <c r="K1445" s="1">
        <f>Sales_Data[[#This Row],[Order Quantity]]*Sales_Data[[#This Row],[Unit Price]]</f>
        <v>3610.5555555555557</v>
      </c>
      <c r="L1445" s="1">
        <v>527.14111111111106</v>
      </c>
    </row>
    <row r="1446" spans="1:12">
      <c r="A1446" t="s">
        <v>1469</v>
      </c>
      <c r="B1446" s="2">
        <v>41231</v>
      </c>
      <c r="C1446">
        <v>4</v>
      </c>
      <c r="D1446" t="s">
        <v>4</v>
      </c>
      <c r="E1446" t="s">
        <v>8168</v>
      </c>
      <c r="F1446" t="s">
        <v>8027</v>
      </c>
      <c r="G1446">
        <v>11</v>
      </c>
      <c r="H1446">
        <v>2</v>
      </c>
      <c r="I1446">
        <v>3</v>
      </c>
      <c r="J1446" s="1">
        <v>223.33333333333334</v>
      </c>
      <c r="K1446" s="1">
        <f>Sales_Data[[#This Row],[Order Quantity]]*Sales_Data[[#This Row],[Unit Price]]</f>
        <v>670</v>
      </c>
      <c r="L1446" s="1">
        <v>93.8</v>
      </c>
    </row>
    <row r="1447" spans="1:12">
      <c r="A1447" t="s">
        <v>1470</v>
      </c>
      <c r="B1447" s="2">
        <v>41232</v>
      </c>
      <c r="C1447">
        <v>19</v>
      </c>
      <c r="D1447" t="s">
        <v>2</v>
      </c>
      <c r="E1447" t="s">
        <v>8168</v>
      </c>
      <c r="F1447" t="s">
        <v>8028</v>
      </c>
      <c r="G1447">
        <v>54</v>
      </c>
      <c r="H1447">
        <v>8</v>
      </c>
      <c r="I1447">
        <v>5</v>
      </c>
      <c r="J1447" s="1">
        <v>438.47777777777782</v>
      </c>
      <c r="K1447" s="1">
        <f>Sales_Data[[#This Row],[Order Quantity]]*Sales_Data[[#This Row],[Unit Price]]</f>
        <v>2192.3888888888891</v>
      </c>
      <c r="L1447" s="1">
        <v>223.62366666666668</v>
      </c>
    </row>
    <row r="1448" spans="1:12">
      <c r="A1448" t="s">
        <v>1471</v>
      </c>
      <c r="B1448" s="2">
        <v>41232</v>
      </c>
      <c r="C1448">
        <v>3</v>
      </c>
      <c r="D1448" t="s">
        <v>3</v>
      </c>
      <c r="E1448" t="s">
        <v>8168</v>
      </c>
      <c r="F1448" t="s">
        <v>8027</v>
      </c>
      <c r="G1448">
        <v>7</v>
      </c>
      <c r="H1448">
        <v>1</v>
      </c>
      <c r="I1448">
        <v>5</v>
      </c>
      <c r="J1448" s="1">
        <v>196.53333333333333</v>
      </c>
      <c r="K1448" s="1">
        <f>Sales_Data[[#This Row],[Order Quantity]]*Sales_Data[[#This Row],[Unit Price]]</f>
        <v>982.66666666666663</v>
      </c>
      <c r="L1448" s="1">
        <v>135.608</v>
      </c>
    </row>
    <row r="1449" spans="1:12">
      <c r="A1449" t="s">
        <v>1472</v>
      </c>
      <c r="B1449" s="2">
        <v>41232</v>
      </c>
      <c r="C1449">
        <v>16</v>
      </c>
      <c r="D1449" t="s">
        <v>3</v>
      </c>
      <c r="E1449" t="s">
        <v>8168</v>
      </c>
      <c r="F1449" t="s">
        <v>8025</v>
      </c>
      <c r="G1449">
        <v>46</v>
      </c>
      <c r="H1449">
        <v>7</v>
      </c>
      <c r="I1449">
        <v>2</v>
      </c>
      <c r="J1449" s="1">
        <v>250.87777777777779</v>
      </c>
      <c r="K1449" s="1">
        <f>Sales_Data[[#This Row],[Order Quantity]]*Sales_Data[[#This Row],[Unit Price]]</f>
        <v>501.75555555555559</v>
      </c>
      <c r="L1449" s="1">
        <v>125.4388888888889</v>
      </c>
    </row>
    <row r="1450" spans="1:12">
      <c r="A1450" t="s">
        <v>1473</v>
      </c>
      <c r="B1450" s="2">
        <v>41232</v>
      </c>
      <c r="C1450">
        <v>15</v>
      </c>
      <c r="D1450" t="s">
        <v>2</v>
      </c>
      <c r="E1450" t="s">
        <v>8168</v>
      </c>
      <c r="F1450" t="s">
        <v>8025</v>
      </c>
      <c r="G1450">
        <v>43</v>
      </c>
      <c r="H1450">
        <v>6</v>
      </c>
      <c r="I1450">
        <v>3</v>
      </c>
      <c r="J1450" s="1">
        <v>29.033333333333335</v>
      </c>
      <c r="K1450" s="1">
        <f>Sales_Data[[#This Row],[Order Quantity]]*Sales_Data[[#This Row],[Unit Price]]</f>
        <v>87.100000000000009</v>
      </c>
      <c r="L1450" s="1">
        <v>24.678333333333331</v>
      </c>
    </row>
    <row r="1451" spans="1:12">
      <c r="A1451" t="s">
        <v>1474</v>
      </c>
      <c r="B1451" s="2">
        <v>41232</v>
      </c>
      <c r="C1451">
        <v>19</v>
      </c>
      <c r="D1451" t="s">
        <v>4</v>
      </c>
      <c r="E1451" t="s">
        <v>8168</v>
      </c>
      <c r="F1451" t="s">
        <v>8028</v>
      </c>
      <c r="G1451">
        <v>55</v>
      </c>
      <c r="H1451">
        <v>8</v>
      </c>
      <c r="I1451">
        <v>5</v>
      </c>
      <c r="J1451" s="1">
        <v>440.71111111111111</v>
      </c>
      <c r="K1451" s="1">
        <f>Sales_Data[[#This Row],[Order Quantity]]*Sales_Data[[#This Row],[Unit Price]]</f>
        <v>2203.5555555555557</v>
      </c>
      <c r="L1451" s="1">
        <v>237.98400000000004</v>
      </c>
    </row>
    <row r="1452" spans="1:12">
      <c r="A1452" t="s">
        <v>1475</v>
      </c>
      <c r="B1452" s="2">
        <v>41233</v>
      </c>
      <c r="C1452">
        <v>10</v>
      </c>
      <c r="D1452" t="s">
        <v>4</v>
      </c>
      <c r="E1452" t="s">
        <v>8168</v>
      </c>
      <c r="F1452" t="s">
        <v>8027</v>
      </c>
      <c r="G1452">
        <v>27</v>
      </c>
      <c r="H1452">
        <v>4</v>
      </c>
      <c r="I1452">
        <v>9</v>
      </c>
      <c r="J1452" s="1">
        <v>189.83333333333334</v>
      </c>
      <c r="K1452" s="1">
        <f>Sales_Data[[#This Row],[Order Quantity]]*Sales_Data[[#This Row],[Unit Price]]</f>
        <v>1708.5</v>
      </c>
      <c r="L1452" s="1">
        <v>161.35833333333332</v>
      </c>
    </row>
    <row r="1453" spans="1:12">
      <c r="A1453" t="s">
        <v>1476</v>
      </c>
      <c r="B1453" s="2">
        <v>41233</v>
      </c>
      <c r="C1453">
        <v>19</v>
      </c>
      <c r="D1453" t="s">
        <v>2</v>
      </c>
      <c r="E1453" t="s">
        <v>8168</v>
      </c>
      <c r="F1453" t="s">
        <v>8028</v>
      </c>
      <c r="G1453">
        <v>53</v>
      </c>
      <c r="H1453">
        <v>8</v>
      </c>
      <c r="I1453">
        <v>8</v>
      </c>
      <c r="J1453" s="1">
        <v>29.777777777777779</v>
      </c>
      <c r="K1453" s="1">
        <f>Sales_Data[[#This Row],[Order Quantity]]*Sales_Data[[#This Row],[Unit Price]]</f>
        <v>238.22222222222223</v>
      </c>
      <c r="L1453" s="1">
        <v>21.737777777777776</v>
      </c>
    </row>
    <row r="1454" spans="1:12">
      <c r="A1454" t="s">
        <v>1477</v>
      </c>
      <c r="B1454" s="2">
        <v>41233</v>
      </c>
      <c r="C1454">
        <v>4</v>
      </c>
      <c r="D1454" t="s">
        <v>2</v>
      </c>
      <c r="E1454" t="s">
        <v>8168</v>
      </c>
      <c r="F1454" t="s">
        <v>8027</v>
      </c>
      <c r="G1454">
        <v>10</v>
      </c>
      <c r="H1454">
        <v>2</v>
      </c>
      <c r="I1454">
        <v>6</v>
      </c>
      <c r="J1454" s="1">
        <v>658.83333333333337</v>
      </c>
      <c r="K1454" s="1">
        <f>Sales_Data[[#This Row],[Order Quantity]]*Sales_Data[[#This Row],[Unit Price]]</f>
        <v>3953</v>
      </c>
      <c r="L1454" s="1">
        <v>309.65166666666664</v>
      </c>
    </row>
    <row r="1455" spans="1:12">
      <c r="A1455" t="s">
        <v>1478</v>
      </c>
      <c r="B1455" s="2">
        <v>41233</v>
      </c>
      <c r="C1455">
        <v>10</v>
      </c>
      <c r="D1455" t="s">
        <v>4</v>
      </c>
      <c r="E1455" t="s">
        <v>8168</v>
      </c>
      <c r="F1455" t="s">
        <v>8026</v>
      </c>
      <c r="G1455">
        <v>29</v>
      </c>
      <c r="H1455">
        <v>4</v>
      </c>
      <c r="I1455">
        <v>8</v>
      </c>
      <c r="J1455" s="1">
        <v>125.06666666666668</v>
      </c>
      <c r="K1455" s="1">
        <f>Sales_Data[[#This Row],[Order Quantity]]*Sales_Data[[#This Row],[Unit Price]]</f>
        <v>1000.5333333333334</v>
      </c>
      <c r="L1455" s="1">
        <v>55.029333333333341</v>
      </c>
    </row>
    <row r="1456" spans="1:12">
      <c r="A1456" t="s">
        <v>1479</v>
      </c>
      <c r="B1456" s="2">
        <v>41233</v>
      </c>
      <c r="C1456">
        <v>8</v>
      </c>
      <c r="D1456" t="s">
        <v>4</v>
      </c>
      <c r="E1456" t="s">
        <v>8168</v>
      </c>
      <c r="F1456" t="s">
        <v>8027</v>
      </c>
      <c r="G1456">
        <v>22</v>
      </c>
      <c r="H1456">
        <v>4</v>
      </c>
      <c r="I1456">
        <v>8</v>
      </c>
      <c r="J1456" s="1">
        <v>96.777777777777771</v>
      </c>
      <c r="K1456" s="1">
        <f>Sales_Data[[#This Row],[Order Quantity]]*Sales_Data[[#This Row],[Unit Price]]</f>
        <v>774.22222222222217</v>
      </c>
      <c r="L1456" s="1">
        <v>80.325555555555553</v>
      </c>
    </row>
    <row r="1457" spans="1:12">
      <c r="A1457" t="s">
        <v>1480</v>
      </c>
      <c r="B1457" s="2">
        <v>41234</v>
      </c>
      <c r="C1457">
        <v>12</v>
      </c>
      <c r="D1457" t="s">
        <v>2</v>
      </c>
      <c r="E1457" t="s">
        <v>8168</v>
      </c>
      <c r="F1457" t="s">
        <v>8026</v>
      </c>
      <c r="G1457">
        <v>35</v>
      </c>
      <c r="H1457">
        <v>5</v>
      </c>
      <c r="I1457">
        <v>4</v>
      </c>
      <c r="J1457" s="1">
        <v>435.5</v>
      </c>
      <c r="K1457" s="1">
        <f>Sales_Data[[#This Row],[Order Quantity]]*Sales_Data[[#This Row],[Unit Price]]</f>
        <v>1742</v>
      </c>
      <c r="L1457" s="1">
        <v>226.46</v>
      </c>
    </row>
    <row r="1458" spans="1:12">
      <c r="A1458" t="s">
        <v>1481</v>
      </c>
      <c r="B1458" s="2">
        <v>41234</v>
      </c>
      <c r="C1458">
        <v>1</v>
      </c>
      <c r="D1458" t="s">
        <v>2</v>
      </c>
      <c r="E1458" t="s">
        <v>8168</v>
      </c>
      <c r="F1458" t="s">
        <v>8027</v>
      </c>
      <c r="G1458">
        <v>3</v>
      </c>
      <c r="H1458">
        <v>1</v>
      </c>
      <c r="I1458">
        <v>2</v>
      </c>
      <c r="J1458" s="1">
        <v>74.444444444444443</v>
      </c>
      <c r="K1458" s="1">
        <f>Sales_Data[[#This Row],[Order Quantity]]*Sales_Data[[#This Row],[Unit Price]]</f>
        <v>148.88888888888889</v>
      </c>
      <c r="L1458" s="1">
        <v>52.855555555555554</v>
      </c>
    </row>
    <row r="1459" spans="1:12">
      <c r="A1459" t="s">
        <v>1482</v>
      </c>
      <c r="B1459" s="2">
        <v>41234</v>
      </c>
      <c r="C1459">
        <v>7</v>
      </c>
      <c r="D1459" t="s">
        <v>2</v>
      </c>
      <c r="E1459" t="s">
        <v>8168</v>
      </c>
      <c r="F1459" t="s">
        <v>8027</v>
      </c>
      <c r="G1459">
        <v>21</v>
      </c>
      <c r="H1459">
        <v>3</v>
      </c>
      <c r="I1459">
        <v>7</v>
      </c>
      <c r="J1459" s="1">
        <v>208.44444444444446</v>
      </c>
      <c r="K1459" s="1">
        <f>Sales_Data[[#This Row],[Order Quantity]]*Sales_Data[[#This Row],[Unit Price]]</f>
        <v>1459.1111111111113</v>
      </c>
      <c r="L1459" s="1">
        <v>114.64444444444446</v>
      </c>
    </row>
    <row r="1460" spans="1:12">
      <c r="A1460" t="s">
        <v>1483</v>
      </c>
      <c r="B1460" s="2">
        <v>41234</v>
      </c>
      <c r="C1460">
        <v>15</v>
      </c>
      <c r="D1460" t="s">
        <v>4</v>
      </c>
      <c r="E1460" t="s">
        <v>8168</v>
      </c>
      <c r="F1460" t="s">
        <v>8025</v>
      </c>
      <c r="G1460">
        <v>43</v>
      </c>
      <c r="H1460">
        <v>6</v>
      </c>
      <c r="I1460">
        <v>1</v>
      </c>
      <c r="J1460" s="1">
        <v>221.10000000000002</v>
      </c>
      <c r="K1460" s="1">
        <f>Sales_Data[[#This Row],[Order Quantity]]*Sales_Data[[#This Row],[Unit Price]]</f>
        <v>221.10000000000002</v>
      </c>
      <c r="L1460" s="1">
        <v>92.862000000000009</v>
      </c>
    </row>
    <row r="1461" spans="1:12">
      <c r="A1461" t="s">
        <v>1484</v>
      </c>
      <c r="B1461" s="2">
        <v>41235</v>
      </c>
      <c r="C1461">
        <v>2</v>
      </c>
      <c r="D1461" t="s">
        <v>4</v>
      </c>
      <c r="E1461" t="s">
        <v>8168</v>
      </c>
      <c r="F1461" t="s">
        <v>8027</v>
      </c>
      <c r="G1461">
        <v>5</v>
      </c>
      <c r="H1461">
        <v>1</v>
      </c>
      <c r="I1461">
        <v>9</v>
      </c>
      <c r="J1461" s="1">
        <v>201</v>
      </c>
      <c r="K1461" s="1">
        <f>Sales_Data[[#This Row],[Order Quantity]]*Sales_Data[[#This Row],[Unit Price]]</f>
        <v>1809</v>
      </c>
      <c r="L1461" s="1">
        <v>140.69999999999999</v>
      </c>
    </row>
    <row r="1462" spans="1:12">
      <c r="A1462" t="s">
        <v>1485</v>
      </c>
      <c r="B1462" s="2">
        <v>41235</v>
      </c>
      <c r="C1462">
        <v>5</v>
      </c>
      <c r="D1462" t="s">
        <v>3</v>
      </c>
      <c r="E1462" t="s">
        <v>8168</v>
      </c>
      <c r="F1462" t="s">
        <v>8027</v>
      </c>
      <c r="G1462">
        <v>14</v>
      </c>
      <c r="H1462">
        <v>2</v>
      </c>
      <c r="I1462">
        <v>7</v>
      </c>
      <c r="J1462" s="1">
        <v>559.82222222222231</v>
      </c>
      <c r="K1462" s="1">
        <f>Sales_Data[[#This Row],[Order Quantity]]*Sales_Data[[#This Row],[Unit Price]]</f>
        <v>3918.7555555555564</v>
      </c>
      <c r="L1462" s="1">
        <v>335.89333333333337</v>
      </c>
    </row>
    <row r="1463" spans="1:12">
      <c r="A1463" t="s">
        <v>1486</v>
      </c>
      <c r="B1463" s="2">
        <v>41235</v>
      </c>
      <c r="C1463">
        <v>2</v>
      </c>
      <c r="D1463" t="s">
        <v>4</v>
      </c>
      <c r="E1463" t="s">
        <v>8168</v>
      </c>
      <c r="F1463" t="s">
        <v>8027</v>
      </c>
      <c r="G1463">
        <v>4</v>
      </c>
      <c r="H1463">
        <v>1</v>
      </c>
      <c r="I1463">
        <v>7</v>
      </c>
      <c r="J1463" s="1">
        <v>258.32222222222225</v>
      </c>
      <c r="K1463" s="1">
        <f>Sales_Data[[#This Row],[Order Quantity]]*Sales_Data[[#This Row],[Unit Price]]</f>
        <v>1808.2555555555557</v>
      </c>
      <c r="L1463" s="1">
        <v>154.99333333333334</v>
      </c>
    </row>
    <row r="1464" spans="1:12">
      <c r="A1464" t="s">
        <v>1487</v>
      </c>
      <c r="B1464" s="2">
        <v>41236</v>
      </c>
      <c r="C1464">
        <v>17</v>
      </c>
      <c r="D1464" t="s">
        <v>3</v>
      </c>
      <c r="E1464" t="s">
        <v>8168</v>
      </c>
      <c r="F1464" t="s">
        <v>8025</v>
      </c>
      <c r="G1464">
        <v>49</v>
      </c>
      <c r="H1464">
        <v>7</v>
      </c>
      <c r="I1464">
        <v>4</v>
      </c>
      <c r="J1464" s="1">
        <v>254.60000000000002</v>
      </c>
      <c r="K1464" s="1">
        <f>Sales_Data[[#This Row],[Order Quantity]]*Sales_Data[[#This Row],[Unit Price]]</f>
        <v>1018.4000000000001</v>
      </c>
      <c r="L1464" s="1">
        <v>201.13400000000001</v>
      </c>
    </row>
    <row r="1465" spans="1:12">
      <c r="A1465" t="s">
        <v>1488</v>
      </c>
      <c r="B1465" s="2">
        <v>41237</v>
      </c>
      <c r="C1465">
        <v>5</v>
      </c>
      <c r="D1465" t="s">
        <v>2</v>
      </c>
      <c r="E1465" t="s">
        <v>8168</v>
      </c>
      <c r="F1465" t="s">
        <v>8027</v>
      </c>
      <c r="G1465">
        <v>12</v>
      </c>
      <c r="H1465">
        <v>2</v>
      </c>
      <c r="I1465">
        <v>4</v>
      </c>
      <c r="J1465" s="1">
        <v>110.17777777777778</v>
      </c>
      <c r="K1465" s="1">
        <f>Sales_Data[[#This Row],[Order Quantity]]*Sales_Data[[#This Row],[Unit Price]]</f>
        <v>440.71111111111111</v>
      </c>
      <c r="L1465" s="1">
        <v>91.447555555555553</v>
      </c>
    </row>
    <row r="1466" spans="1:12">
      <c r="A1466" t="s">
        <v>1489</v>
      </c>
      <c r="B1466" s="2">
        <v>41237</v>
      </c>
      <c r="C1466">
        <v>16</v>
      </c>
      <c r="D1466" t="s">
        <v>4</v>
      </c>
      <c r="E1466" t="s">
        <v>8168</v>
      </c>
      <c r="F1466" t="s">
        <v>8025</v>
      </c>
      <c r="G1466">
        <v>45</v>
      </c>
      <c r="H1466">
        <v>7</v>
      </c>
      <c r="I1466">
        <v>2</v>
      </c>
      <c r="J1466" s="1">
        <v>122.08888888888889</v>
      </c>
      <c r="K1466" s="1">
        <f>Sales_Data[[#This Row],[Order Quantity]]*Sales_Data[[#This Row],[Unit Price]]</f>
        <v>244.17777777777778</v>
      </c>
      <c r="L1466" s="1">
        <v>87.903999999999996</v>
      </c>
    </row>
    <row r="1467" spans="1:12">
      <c r="A1467" t="s">
        <v>1490</v>
      </c>
      <c r="B1467" s="2">
        <v>41237</v>
      </c>
      <c r="C1467">
        <v>20</v>
      </c>
      <c r="D1467" t="s">
        <v>4</v>
      </c>
      <c r="E1467" t="s">
        <v>8168</v>
      </c>
      <c r="F1467" t="s">
        <v>8028</v>
      </c>
      <c r="G1467">
        <v>57</v>
      </c>
      <c r="H1467">
        <v>8</v>
      </c>
      <c r="I1467">
        <v>3</v>
      </c>
      <c r="J1467" s="1">
        <v>378.92222222222222</v>
      </c>
      <c r="K1467" s="1">
        <f>Sales_Data[[#This Row],[Order Quantity]]*Sales_Data[[#This Row],[Unit Price]]</f>
        <v>1136.7666666666667</v>
      </c>
      <c r="L1467" s="1">
        <v>265.24555555555554</v>
      </c>
    </row>
    <row r="1468" spans="1:12">
      <c r="A1468" t="s">
        <v>1491</v>
      </c>
      <c r="B1468" s="2">
        <v>41238</v>
      </c>
      <c r="C1468">
        <v>16</v>
      </c>
      <c r="D1468" t="s">
        <v>2</v>
      </c>
      <c r="E1468" t="s">
        <v>8168</v>
      </c>
      <c r="F1468" t="s">
        <v>8025</v>
      </c>
      <c r="G1468">
        <v>47</v>
      </c>
      <c r="H1468">
        <v>7</v>
      </c>
      <c r="I1468">
        <v>4</v>
      </c>
      <c r="J1468" s="1">
        <v>75.933333333333337</v>
      </c>
      <c r="K1468" s="1">
        <f>Sales_Data[[#This Row],[Order Quantity]]*Sales_Data[[#This Row],[Unit Price]]</f>
        <v>303.73333333333335</v>
      </c>
      <c r="L1468" s="1">
        <v>50.87533333333333</v>
      </c>
    </row>
    <row r="1469" spans="1:12">
      <c r="A1469" t="s">
        <v>1492</v>
      </c>
      <c r="B1469" s="2">
        <v>41238</v>
      </c>
      <c r="C1469">
        <v>10</v>
      </c>
      <c r="D1469" t="s">
        <v>4</v>
      </c>
      <c r="E1469" t="s">
        <v>8168</v>
      </c>
      <c r="F1469" t="s">
        <v>8026</v>
      </c>
      <c r="G1469">
        <v>28</v>
      </c>
      <c r="H1469">
        <v>4</v>
      </c>
      <c r="I1469">
        <v>3</v>
      </c>
      <c r="J1469" s="1">
        <v>188.34444444444446</v>
      </c>
      <c r="K1469" s="1">
        <f>Sales_Data[[#This Row],[Order Quantity]]*Sales_Data[[#This Row],[Unit Price]]</f>
        <v>565.03333333333342</v>
      </c>
      <c r="L1469" s="1">
        <v>75.337777777777788</v>
      </c>
    </row>
    <row r="1470" spans="1:12">
      <c r="A1470" t="s">
        <v>1493</v>
      </c>
      <c r="B1470" s="2">
        <v>41238</v>
      </c>
      <c r="C1470">
        <v>14</v>
      </c>
      <c r="D1470" t="s">
        <v>4</v>
      </c>
      <c r="E1470" t="s">
        <v>8168</v>
      </c>
      <c r="F1470" t="s">
        <v>8026</v>
      </c>
      <c r="G1470">
        <v>40</v>
      </c>
      <c r="H1470">
        <v>6</v>
      </c>
      <c r="I1470">
        <v>7</v>
      </c>
      <c r="J1470" s="1">
        <v>29.033333333333335</v>
      </c>
      <c r="K1470" s="1">
        <f>Sales_Data[[#This Row],[Order Quantity]]*Sales_Data[[#This Row],[Unit Price]]</f>
        <v>203.23333333333335</v>
      </c>
      <c r="L1470" s="1">
        <v>12.193999999999999</v>
      </c>
    </row>
    <row r="1471" spans="1:12">
      <c r="A1471" t="s">
        <v>1494</v>
      </c>
      <c r="B1471" s="2">
        <v>41238</v>
      </c>
      <c r="C1471">
        <v>6</v>
      </c>
      <c r="D1471" t="s">
        <v>2</v>
      </c>
      <c r="E1471" t="s">
        <v>8168</v>
      </c>
      <c r="F1471" t="s">
        <v>8027</v>
      </c>
      <c r="G1471">
        <v>17</v>
      </c>
      <c r="H1471">
        <v>3</v>
      </c>
      <c r="I1471">
        <v>1</v>
      </c>
      <c r="J1471" s="1">
        <v>434.75555555555559</v>
      </c>
      <c r="K1471" s="1">
        <f>Sales_Data[[#This Row],[Order Quantity]]*Sales_Data[[#This Row],[Unit Price]]</f>
        <v>434.75555555555559</v>
      </c>
      <c r="L1471" s="1">
        <v>217.37777777777779</v>
      </c>
    </row>
    <row r="1472" spans="1:12">
      <c r="A1472" t="s">
        <v>1495</v>
      </c>
      <c r="B1472" s="2">
        <v>41239</v>
      </c>
      <c r="C1472">
        <v>2</v>
      </c>
      <c r="D1472" t="s">
        <v>4</v>
      </c>
      <c r="E1472" t="s">
        <v>8168</v>
      </c>
      <c r="F1472" t="s">
        <v>8027</v>
      </c>
      <c r="G1472">
        <v>5</v>
      </c>
      <c r="H1472">
        <v>1</v>
      </c>
      <c r="I1472">
        <v>4</v>
      </c>
      <c r="J1472" s="1">
        <v>210.67777777777781</v>
      </c>
      <c r="K1472" s="1">
        <f>Sales_Data[[#This Row],[Order Quantity]]*Sales_Data[[#This Row],[Unit Price]]</f>
        <v>842.71111111111122</v>
      </c>
      <c r="L1472" s="1">
        <v>99.018555555555565</v>
      </c>
    </row>
    <row r="1473" spans="1:12">
      <c r="A1473" t="s">
        <v>1496</v>
      </c>
      <c r="B1473" s="2">
        <v>41239</v>
      </c>
      <c r="C1473">
        <v>7</v>
      </c>
      <c r="D1473" t="s">
        <v>3</v>
      </c>
      <c r="E1473" t="s">
        <v>8168</v>
      </c>
      <c r="F1473" t="s">
        <v>8027</v>
      </c>
      <c r="G1473">
        <v>20</v>
      </c>
      <c r="H1473">
        <v>3</v>
      </c>
      <c r="I1473">
        <v>7</v>
      </c>
      <c r="J1473" s="1">
        <v>124.32222222222224</v>
      </c>
      <c r="K1473" s="1">
        <f>Sales_Data[[#This Row],[Order Quantity]]*Sales_Data[[#This Row],[Unit Price]]</f>
        <v>870.2555555555557</v>
      </c>
      <c r="L1473" s="1">
        <v>83.295888888888896</v>
      </c>
    </row>
    <row r="1474" spans="1:12">
      <c r="A1474" t="s">
        <v>1497</v>
      </c>
      <c r="B1474" s="2">
        <v>41239</v>
      </c>
      <c r="C1474">
        <v>5</v>
      </c>
      <c r="D1474" t="s">
        <v>2</v>
      </c>
      <c r="E1474" t="s">
        <v>8168</v>
      </c>
      <c r="F1474" t="s">
        <v>8027</v>
      </c>
      <c r="G1474">
        <v>14</v>
      </c>
      <c r="H1474">
        <v>2</v>
      </c>
      <c r="I1474">
        <v>1</v>
      </c>
      <c r="J1474" s="1">
        <v>121.34444444444446</v>
      </c>
      <c r="K1474" s="1">
        <f>Sales_Data[[#This Row],[Order Quantity]]*Sales_Data[[#This Row],[Unit Price]]</f>
        <v>121.34444444444446</v>
      </c>
      <c r="L1474" s="1">
        <v>77.660444444444451</v>
      </c>
    </row>
    <row r="1475" spans="1:12">
      <c r="A1475" t="s">
        <v>1498</v>
      </c>
      <c r="B1475" s="2">
        <v>41239</v>
      </c>
      <c r="C1475">
        <v>9</v>
      </c>
      <c r="D1475" t="s">
        <v>4</v>
      </c>
      <c r="E1475" t="s">
        <v>8168</v>
      </c>
      <c r="F1475" t="s">
        <v>8027</v>
      </c>
      <c r="G1475">
        <v>26</v>
      </c>
      <c r="H1475">
        <v>4</v>
      </c>
      <c r="I1475">
        <v>1</v>
      </c>
      <c r="J1475" s="1">
        <v>215.14444444444445</v>
      </c>
      <c r="K1475" s="1">
        <f>Sales_Data[[#This Row],[Order Quantity]]*Sales_Data[[#This Row],[Unit Price]]</f>
        <v>215.14444444444445</v>
      </c>
      <c r="L1475" s="1">
        <v>101.11788888888888</v>
      </c>
    </row>
    <row r="1476" spans="1:12">
      <c r="A1476" t="s">
        <v>1499</v>
      </c>
      <c r="B1476" s="2">
        <v>41239</v>
      </c>
      <c r="C1476">
        <v>7</v>
      </c>
      <c r="D1476" t="s">
        <v>4</v>
      </c>
      <c r="E1476" t="s">
        <v>8168</v>
      </c>
      <c r="F1476" t="s">
        <v>8027</v>
      </c>
      <c r="G1476">
        <v>20</v>
      </c>
      <c r="H1476">
        <v>3</v>
      </c>
      <c r="I1476">
        <v>2</v>
      </c>
      <c r="J1476" s="1">
        <v>213.65555555555557</v>
      </c>
      <c r="K1476" s="1">
        <f>Sales_Data[[#This Row],[Order Quantity]]*Sales_Data[[#This Row],[Unit Price]]</f>
        <v>427.31111111111113</v>
      </c>
      <c r="L1476" s="1">
        <v>134.60300000000001</v>
      </c>
    </row>
    <row r="1477" spans="1:12">
      <c r="A1477" t="s">
        <v>1500</v>
      </c>
      <c r="B1477" s="2">
        <v>41239</v>
      </c>
      <c r="C1477">
        <v>13</v>
      </c>
      <c r="D1477" t="s">
        <v>4</v>
      </c>
      <c r="E1477" t="s">
        <v>8168</v>
      </c>
      <c r="F1477" t="s">
        <v>8026</v>
      </c>
      <c r="G1477">
        <v>38</v>
      </c>
      <c r="H1477">
        <v>6</v>
      </c>
      <c r="I1477">
        <v>3</v>
      </c>
      <c r="J1477" s="1">
        <v>434.01111111111112</v>
      </c>
      <c r="K1477" s="1">
        <f>Sales_Data[[#This Row],[Order Quantity]]*Sales_Data[[#This Row],[Unit Price]]</f>
        <v>1302.0333333333333</v>
      </c>
      <c r="L1477" s="1">
        <v>282.10722222222222</v>
      </c>
    </row>
    <row r="1478" spans="1:12">
      <c r="A1478" t="s">
        <v>1501</v>
      </c>
      <c r="B1478" s="2">
        <v>41239</v>
      </c>
      <c r="C1478">
        <v>9</v>
      </c>
      <c r="D1478" t="s">
        <v>4</v>
      </c>
      <c r="E1478" t="s">
        <v>8168</v>
      </c>
      <c r="F1478" t="s">
        <v>8027</v>
      </c>
      <c r="G1478">
        <v>25</v>
      </c>
      <c r="H1478">
        <v>4</v>
      </c>
      <c r="I1478">
        <v>9</v>
      </c>
      <c r="J1478" s="1">
        <v>99.01111111111112</v>
      </c>
      <c r="K1478" s="1">
        <f>Sales_Data[[#This Row],[Order Quantity]]*Sales_Data[[#This Row],[Unit Price]]</f>
        <v>891.10000000000014</v>
      </c>
      <c r="L1478" s="1">
        <v>40.594555555555559</v>
      </c>
    </row>
    <row r="1479" spans="1:12">
      <c r="A1479" t="s">
        <v>1502</v>
      </c>
      <c r="B1479" s="2">
        <v>41240</v>
      </c>
      <c r="C1479">
        <v>17</v>
      </c>
      <c r="D1479" t="s">
        <v>2</v>
      </c>
      <c r="E1479" t="s">
        <v>8168</v>
      </c>
      <c r="F1479" t="s">
        <v>8025</v>
      </c>
      <c r="G1479">
        <v>49</v>
      </c>
      <c r="H1479">
        <v>7</v>
      </c>
      <c r="I1479">
        <v>6</v>
      </c>
      <c r="J1479" s="1">
        <v>369.24444444444447</v>
      </c>
      <c r="K1479" s="1">
        <f>Sales_Data[[#This Row],[Order Quantity]]*Sales_Data[[#This Row],[Unit Price]]</f>
        <v>2215.4666666666667</v>
      </c>
      <c r="L1479" s="1">
        <v>295.39555555555557</v>
      </c>
    </row>
    <row r="1480" spans="1:12">
      <c r="A1480" t="s">
        <v>1503</v>
      </c>
      <c r="B1480" s="2">
        <v>41240</v>
      </c>
      <c r="C1480">
        <v>10</v>
      </c>
      <c r="D1480" t="s">
        <v>3</v>
      </c>
      <c r="E1480" t="s">
        <v>8168</v>
      </c>
      <c r="F1480" t="s">
        <v>8027</v>
      </c>
      <c r="G1480">
        <v>28</v>
      </c>
      <c r="H1480">
        <v>4</v>
      </c>
      <c r="I1480">
        <v>9</v>
      </c>
      <c r="J1480" s="1">
        <v>186.11111111111111</v>
      </c>
      <c r="K1480" s="1">
        <f>Sales_Data[[#This Row],[Order Quantity]]*Sales_Data[[#This Row],[Unit Price]]</f>
        <v>1675</v>
      </c>
      <c r="L1480" s="1">
        <v>74.444444444444443</v>
      </c>
    </row>
    <row r="1481" spans="1:12">
      <c r="A1481" t="s">
        <v>1504</v>
      </c>
      <c r="B1481" s="2">
        <v>41240</v>
      </c>
      <c r="C1481">
        <v>9</v>
      </c>
      <c r="D1481" t="s">
        <v>2</v>
      </c>
      <c r="E1481" t="s">
        <v>8168</v>
      </c>
      <c r="F1481" t="s">
        <v>8027</v>
      </c>
      <c r="G1481">
        <v>27</v>
      </c>
      <c r="H1481">
        <v>4</v>
      </c>
      <c r="I1481">
        <v>1</v>
      </c>
      <c r="J1481" s="1">
        <v>128.78888888888889</v>
      </c>
      <c r="K1481" s="1">
        <f>Sales_Data[[#This Row],[Order Quantity]]*Sales_Data[[#This Row],[Unit Price]]</f>
        <v>128.78888888888889</v>
      </c>
      <c r="L1481" s="1">
        <v>63.106555555555559</v>
      </c>
    </row>
    <row r="1482" spans="1:12">
      <c r="A1482" t="s">
        <v>1505</v>
      </c>
      <c r="B1482" s="2">
        <v>41240</v>
      </c>
      <c r="C1482">
        <v>13</v>
      </c>
      <c r="D1482" t="s">
        <v>4</v>
      </c>
      <c r="E1482" t="s">
        <v>8168</v>
      </c>
      <c r="F1482" t="s">
        <v>8026</v>
      </c>
      <c r="G1482">
        <v>37</v>
      </c>
      <c r="H1482">
        <v>5</v>
      </c>
      <c r="I1482">
        <v>7</v>
      </c>
      <c r="J1482" s="1">
        <v>115.38888888888889</v>
      </c>
      <c r="K1482" s="1">
        <f>Sales_Data[[#This Row],[Order Quantity]]*Sales_Data[[#This Row],[Unit Price]]</f>
        <v>807.72222222222217</v>
      </c>
      <c r="L1482" s="1">
        <v>91.157222222222231</v>
      </c>
    </row>
    <row r="1483" spans="1:12">
      <c r="A1483" t="s">
        <v>1506</v>
      </c>
      <c r="B1483" s="2">
        <v>41241</v>
      </c>
      <c r="C1483">
        <v>14</v>
      </c>
      <c r="D1483" t="s">
        <v>4</v>
      </c>
      <c r="E1483" t="s">
        <v>8168</v>
      </c>
      <c r="F1483" t="s">
        <v>8026</v>
      </c>
      <c r="G1483">
        <v>39</v>
      </c>
      <c r="H1483">
        <v>6</v>
      </c>
      <c r="I1483">
        <v>1</v>
      </c>
      <c r="J1483" s="1">
        <v>256.83333333333331</v>
      </c>
      <c r="K1483" s="1">
        <f>Sales_Data[[#This Row],[Order Quantity]]*Sales_Data[[#This Row],[Unit Price]]</f>
        <v>256.83333333333331</v>
      </c>
      <c r="L1483" s="1">
        <v>156.66833333333332</v>
      </c>
    </row>
    <row r="1484" spans="1:12">
      <c r="A1484" t="s">
        <v>1507</v>
      </c>
      <c r="B1484" s="2">
        <v>41241</v>
      </c>
      <c r="C1484">
        <v>20</v>
      </c>
      <c r="D1484" t="s">
        <v>4</v>
      </c>
      <c r="E1484" t="s">
        <v>8168</v>
      </c>
      <c r="F1484" t="s">
        <v>8028</v>
      </c>
      <c r="G1484">
        <v>58</v>
      </c>
      <c r="H1484">
        <v>8</v>
      </c>
      <c r="I1484">
        <v>7</v>
      </c>
      <c r="J1484" s="1">
        <v>279.91111111111115</v>
      </c>
      <c r="K1484" s="1">
        <f>Sales_Data[[#This Row],[Order Quantity]]*Sales_Data[[#This Row],[Unit Price]]</f>
        <v>1959.3777777777782</v>
      </c>
      <c r="L1484" s="1">
        <v>159.54933333333332</v>
      </c>
    </row>
    <row r="1485" spans="1:12">
      <c r="A1485" t="s">
        <v>1508</v>
      </c>
      <c r="B1485" s="2">
        <v>41241</v>
      </c>
      <c r="C1485">
        <v>1</v>
      </c>
      <c r="D1485" t="s">
        <v>3</v>
      </c>
      <c r="E1485" t="s">
        <v>8168</v>
      </c>
      <c r="F1485" t="s">
        <v>8027</v>
      </c>
      <c r="G1485">
        <v>3</v>
      </c>
      <c r="H1485">
        <v>1</v>
      </c>
      <c r="I1485">
        <v>6</v>
      </c>
      <c r="J1485" s="1">
        <v>20.844444444444445</v>
      </c>
      <c r="K1485" s="1">
        <f>Sales_Data[[#This Row],[Order Quantity]]*Sales_Data[[#This Row],[Unit Price]]</f>
        <v>125.06666666666666</v>
      </c>
      <c r="L1485" s="1">
        <v>8.754666666666667</v>
      </c>
    </row>
    <row r="1486" spans="1:12">
      <c r="A1486" t="s">
        <v>1509</v>
      </c>
      <c r="B1486" s="2">
        <v>41241</v>
      </c>
      <c r="C1486">
        <v>11</v>
      </c>
      <c r="D1486" t="s">
        <v>4</v>
      </c>
      <c r="E1486" t="s">
        <v>8168</v>
      </c>
      <c r="F1486" t="s">
        <v>8026</v>
      </c>
      <c r="G1486">
        <v>32</v>
      </c>
      <c r="H1486">
        <v>5</v>
      </c>
      <c r="I1486">
        <v>3</v>
      </c>
      <c r="J1486" s="1">
        <v>221.10000000000002</v>
      </c>
      <c r="K1486" s="1">
        <f>Sales_Data[[#This Row],[Order Quantity]]*Sales_Data[[#This Row],[Unit Price]]</f>
        <v>663.30000000000007</v>
      </c>
      <c r="L1486" s="1">
        <v>159.19200000000001</v>
      </c>
    </row>
    <row r="1487" spans="1:12">
      <c r="A1487" t="s">
        <v>1510</v>
      </c>
      <c r="B1487" s="2">
        <v>41241</v>
      </c>
      <c r="C1487">
        <v>2</v>
      </c>
      <c r="D1487" t="s">
        <v>2</v>
      </c>
      <c r="E1487" t="s">
        <v>8168</v>
      </c>
      <c r="F1487" t="s">
        <v>8027</v>
      </c>
      <c r="G1487">
        <v>4</v>
      </c>
      <c r="H1487">
        <v>1</v>
      </c>
      <c r="I1487">
        <v>8</v>
      </c>
      <c r="J1487" s="1">
        <v>434.75555555555559</v>
      </c>
      <c r="K1487" s="1">
        <f>Sales_Data[[#This Row],[Order Quantity]]*Sales_Data[[#This Row],[Unit Price]]</f>
        <v>3478.0444444444447</v>
      </c>
      <c r="L1487" s="1">
        <v>343.4568888888889</v>
      </c>
    </row>
    <row r="1488" spans="1:12">
      <c r="A1488" t="s">
        <v>1511</v>
      </c>
      <c r="B1488" s="2">
        <v>41241</v>
      </c>
      <c r="C1488">
        <v>13</v>
      </c>
      <c r="D1488" t="s">
        <v>4</v>
      </c>
      <c r="E1488" t="s">
        <v>8168</v>
      </c>
      <c r="F1488" t="s">
        <v>8026</v>
      </c>
      <c r="G1488">
        <v>36</v>
      </c>
      <c r="H1488">
        <v>5</v>
      </c>
      <c r="I1488">
        <v>1</v>
      </c>
      <c r="J1488" s="1">
        <v>720.62222222222226</v>
      </c>
      <c r="K1488" s="1">
        <f>Sales_Data[[#This Row],[Order Quantity]]*Sales_Data[[#This Row],[Unit Price]]</f>
        <v>720.62222222222226</v>
      </c>
      <c r="L1488" s="1">
        <v>468.40444444444449</v>
      </c>
    </row>
    <row r="1489" spans="1:12">
      <c r="A1489" t="s">
        <v>1512</v>
      </c>
      <c r="B1489" s="2">
        <v>41242</v>
      </c>
      <c r="C1489">
        <v>4</v>
      </c>
      <c r="D1489" t="s">
        <v>4</v>
      </c>
      <c r="E1489" t="s">
        <v>8168</v>
      </c>
      <c r="F1489" t="s">
        <v>8027</v>
      </c>
      <c r="G1489">
        <v>10</v>
      </c>
      <c r="H1489">
        <v>2</v>
      </c>
      <c r="I1489">
        <v>3</v>
      </c>
      <c r="J1489" s="1">
        <v>649.15555555555557</v>
      </c>
      <c r="K1489" s="1">
        <f>Sales_Data[[#This Row],[Order Quantity]]*Sales_Data[[#This Row],[Unit Price]]</f>
        <v>1947.4666666666667</v>
      </c>
      <c r="L1489" s="1">
        <v>506.34133333333347</v>
      </c>
    </row>
    <row r="1490" spans="1:12">
      <c r="A1490" t="s">
        <v>1513</v>
      </c>
      <c r="B1490" s="2">
        <v>41242</v>
      </c>
      <c r="C1490">
        <v>10</v>
      </c>
      <c r="D1490" t="s">
        <v>4</v>
      </c>
      <c r="E1490" t="s">
        <v>8168</v>
      </c>
      <c r="F1490" t="s">
        <v>8026</v>
      </c>
      <c r="G1490">
        <v>29</v>
      </c>
      <c r="H1490">
        <v>4</v>
      </c>
      <c r="I1490">
        <v>4</v>
      </c>
      <c r="J1490" s="1">
        <v>626.82222222222231</v>
      </c>
      <c r="K1490" s="1">
        <f>Sales_Data[[#This Row],[Order Quantity]]*Sales_Data[[#This Row],[Unit Price]]</f>
        <v>2507.2888888888892</v>
      </c>
      <c r="L1490" s="1">
        <v>482.65311111111117</v>
      </c>
    </row>
    <row r="1491" spans="1:12">
      <c r="A1491" t="s">
        <v>1514</v>
      </c>
      <c r="B1491" s="2">
        <v>41242</v>
      </c>
      <c r="C1491">
        <v>9</v>
      </c>
      <c r="D1491" t="s">
        <v>4</v>
      </c>
      <c r="E1491" t="s">
        <v>8168</v>
      </c>
      <c r="F1491" t="s">
        <v>8027</v>
      </c>
      <c r="G1491">
        <v>26</v>
      </c>
      <c r="H1491">
        <v>4</v>
      </c>
      <c r="I1491">
        <v>2</v>
      </c>
      <c r="J1491" s="1">
        <v>22.333333333333332</v>
      </c>
      <c r="K1491" s="1">
        <f>Sales_Data[[#This Row],[Order Quantity]]*Sales_Data[[#This Row],[Unit Price]]</f>
        <v>44.666666666666664</v>
      </c>
      <c r="L1491" s="1">
        <v>13.846666666666668</v>
      </c>
    </row>
    <row r="1492" spans="1:12">
      <c r="A1492" t="s">
        <v>1515</v>
      </c>
      <c r="B1492" s="2">
        <v>41242</v>
      </c>
      <c r="C1492">
        <v>20</v>
      </c>
      <c r="D1492" t="s">
        <v>4</v>
      </c>
      <c r="E1492" t="s">
        <v>8168</v>
      </c>
      <c r="F1492" t="s">
        <v>8028</v>
      </c>
      <c r="G1492">
        <v>58</v>
      </c>
      <c r="H1492">
        <v>8</v>
      </c>
      <c r="I1492">
        <v>8</v>
      </c>
      <c r="J1492" s="1">
        <v>438.47777777777782</v>
      </c>
      <c r="K1492" s="1">
        <f>Sales_Data[[#This Row],[Order Quantity]]*Sales_Data[[#This Row],[Unit Price]]</f>
        <v>3507.8222222222225</v>
      </c>
      <c r="L1492" s="1">
        <v>175.39111111111114</v>
      </c>
    </row>
    <row r="1493" spans="1:12">
      <c r="A1493" t="s">
        <v>1516</v>
      </c>
      <c r="B1493" s="2">
        <v>41242</v>
      </c>
      <c r="C1493">
        <v>12</v>
      </c>
      <c r="D1493" t="s">
        <v>4</v>
      </c>
      <c r="E1493" t="s">
        <v>8168</v>
      </c>
      <c r="F1493" t="s">
        <v>8026</v>
      </c>
      <c r="G1493">
        <v>35</v>
      </c>
      <c r="H1493">
        <v>5</v>
      </c>
      <c r="I1493">
        <v>4</v>
      </c>
      <c r="J1493" s="1">
        <v>340.21111111111111</v>
      </c>
      <c r="K1493" s="1">
        <f>Sales_Data[[#This Row],[Order Quantity]]*Sales_Data[[#This Row],[Unit Price]]</f>
        <v>1360.8444444444444</v>
      </c>
      <c r="L1493" s="1">
        <v>227.94144444444444</v>
      </c>
    </row>
    <row r="1494" spans="1:12">
      <c r="A1494" t="s">
        <v>1517</v>
      </c>
      <c r="B1494" s="2">
        <v>41242</v>
      </c>
      <c r="C1494">
        <v>16</v>
      </c>
      <c r="D1494" t="s">
        <v>2</v>
      </c>
      <c r="E1494" t="s">
        <v>8168</v>
      </c>
      <c r="F1494" t="s">
        <v>8025</v>
      </c>
      <c r="G1494">
        <v>44</v>
      </c>
      <c r="H1494">
        <v>7</v>
      </c>
      <c r="I1494">
        <v>1</v>
      </c>
      <c r="J1494" s="1">
        <v>437.73333333333335</v>
      </c>
      <c r="K1494" s="1">
        <f>Sales_Data[[#This Row],[Order Quantity]]*Sales_Data[[#This Row],[Unit Price]]</f>
        <v>437.73333333333335</v>
      </c>
      <c r="L1494" s="1">
        <v>231.99866666666671</v>
      </c>
    </row>
    <row r="1495" spans="1:12">
      <c r="A1495" t="s">
        <v>1518</v>
      </c>
      <c r="B1495" s="2">
        <v>41243</v>
      </c>
      <c r="C1495">
        <v>6</v>
      </c>
      <c r="D1495" t="s">
        <v>4</v>
      </c>
      <c r="E1495" t="s">
        <v>8168</v>
      </c>
      <c r="F1495" t="s">
        <v>8027</v>
      </c>
      <c r="G1495">
        <v>17</v>
      </c>
      <c r="H1495">
        <v>3</v>
      </c>
      <c r="I1495">
        <v>2</v>
      </c>
      <c r="J1495" s="1">
        <v>18.611111111111111</v>
      </c>
      <c r="K1495" s="1">
        <f>Sales_Data[[#This Row],[Order Quantity]]*Sales_Data[[#This Row],[Unit Price]]</f>
        <v>37.222222222222221</v>
      </c>
      <c r="L1495" s="1">
        <v>8.18888888888889</v>
      </c>
    </row>
    <row r="1496" spans="1:12">
      <c r="A1496" t="s">
        <v>1519</v>
      </c>
      <c r="B1496" s="2">
        <v>41243</v>
      </c>
      <c r="C1496">
        <v>18</v>
      </c>
      <c r="D1496" t="s">
        <v>4</v>
      </c>
      <c r="E1496" t="s">
        <v>8168</v>
      </c>
      <c r="F1496" t="s">
        <v>8025</v>
      </c>
      <c r="G1496">
        <v>53</v>
      </c>
      <c r="H1496">
        <v>8</v>
      </c>
      <c r="I1496">
        <v>1</v>
      </c>
      <c r="J1496" s="1">
        <v>108.6888888888889</v>
      </c>
      <c r="K1496" s="1">
        <f>Sales_Data[[#This Row],[Order Quantity]]*Sales_Data[[#This Row],[Unit Price]]</f>
        <v>108.6888888888889</v>
      </c>
      <c r="L1496" s="1">
        <v>59.778888888888901</v>
      </c>
    </row>
    <row r="1497" spans="1:12">
      <c r="A1497" t="s">
        <v>1520</v>
      </c>
      <c r="B1497" s="2">
        <v>41243</v>
      </c>
      <c r="C1497">
        <v>17</v>
      </c>
      <c r="D1497" t="s">
        <v>3</v>
      </c>
      <c r="E1497" t="s">
        <v>8168</v>
      </c>
      <c r="F1497" t="s">
        <v>8025</v>
      </c>
      <c r="G1497">
        <v>50</v>
      </c>
      <c r="H1497">
        <v>7</v>
      </c>
      <c r="I1497">
        <v>7</v>
      </c>
      <c r="J1497" s="1">
        <v>28.288888888888888</v>
      </c>
      <c r="K1497" s="1">
        <f>Sales_Data[[#This Row],[Order Quantity]]*Sales_Data[[#This Row],[Unit Price]]</f>
        <v>198.02222222222221</v>
      </c>
      <c r="L1497" s="1">
        <v>14.144444444444444</v>
      </c>
    </row>
    <row r="1498" spans="1:12">
      <c r="A1498" t="s">
        <v>1521</v>
      </c>
      <c r="B1498" s="2">
        <v>41244</v>
      </c>
      <c r="C1498">
        <v>7</v>
      </c>
      <c r="D1498" t="s">
        <v>2</v>
      </c>
      <c r="E1498" t="s">
        <v>8168</v>
      </c>
      <c r="F1498" t="s">
        <v>8027</v>
      </c>
      <c r="G1498">
        <v>19</v>
      </c>
      <c r="H1498">
        <v>3</v>
      </c>
      <c r="I1498">
        <v>1</v>
      </c>
      <c r="J1498" s="1">
        <v>401.25555555555559</v>
      </c>
      <c r="K1498" s="1">
        <f>Sales_Data[[#This Row],[Order Quantity]]*Sales_Data[[#This Row],[Unit Price]]</f>
        <v>401.25555555555559</v>
      </c>
      <c r="L1498" s="1">
        <v>296.92911111111113</v>
      </c>
    </row>
    <row r="1499" spans="1:12">
      <c r="A1499" t="s">
        <v>1522</v>
      </c>
      <c r="B1499" s="2">
        <v>41244</v>
      </c>
      <c r="C1499">
        <v>18</v>
      </c>
      <c r="D1499" t="s">
        <v>4</v>
      </c>
      <c r="E1499" t="s">
        <v>8168</v>
      </c>
      <c r="F1499" t="s">
        <v>8025</v>
      </c>
      <c r="G1499">
        <v>51</v>
      </c>
      <c r="H1499">
        <v>7</v>
      </c>
      <c r="I1499">
        <v>6</v>
      </c>
      <c r="J1499" s="1">
        <v>29.033333333333335</v>
      </c>
      <c r="K1499" s="1">
        <f>Sales_Data[[#This Row],[Order Quantity]]*Sales_Data[[#This Row],[Unit Price]]</f>
        <v>174.20000000000002</v>
      </c>
      <c r="L1499" s="1">
        <v>23.22666666666667</v>
      </c>
    </row>
    <row r="1500" spans="1:12">
      <c r="A1500" t="s">
        <v>1523</v>
      </c>
      <c r="B1500" s="2">
        <v>41244</v>
      </c>
      <c r="C1500">
        <v>11</v>
      </c>
      <c r="D1500" t="s">
        <v>3</v>
      </c>
      <c r="E1500" t="s">
        <v>8168</v>
      </c>
      <c r="F1500" t="s">
        <v>8026</v>
      </c>
      <c r="G1500">
        <v>30</v>
      </c>
      <c r="H1500">
        <v>5</v>
      </c>
      <c r="I1500">
        <v>4</v>
      </c>
      <c r="J1500" s="1">
        <v>118.36666666666666</v>
      </c>
      <c r="K1500" s="1">
        <f>Sales_Data[[#This Row],[Order Quantity]]*Sales_Data[[#This Row],[Unit Price]]</f>
        <v>473.46666666666664</v>
      </c>
      <c r="L1500" s="1">
        <v>95.87700000000001</v>
      </c>
    </row>
    <row r="1501" spans="1:12">
      <c r="A1501" t="s">
        <v>1524</v>
      </c>
      <c r="B1501" s="2">
        <v>41244</v>
      </c>
      <c r="C1501">
        <v>5</v>
      </c>
      <c r="D1501" t="s">
        <v>4</v>
      </c>
      <c r="E1501" t="s">
        <v>8168</v>
      </c>
      <c r="F1501" t="s">
        <v>8027</v>
      </c>
      <c r="G1501">
        <v>13</v>
      </c>
      <c r="H1501">
        <v>2</v>
      </c>
      <c r="I1501">
        <v>6</v>
      </c>
      <c r="J1501" s="1">
        <v>608.95555555555563</v>
      </c>
      <c r="K1501" s="1">
        <f>Sales_Data[[#This Row],[Order Quantity]]*Sales_Data[[#This Row],[Unit Price]]</f>
        <v>3653.7333333333336</v>
      </c>
      <c r="L1501" s="1">
        <v>286.2091111111111</v>
      </c>
    </row>
    <row r="1502" spans="1:12">
      <c r="A1502" t="s">
        <v>1525</v>
      </c>
      <c r="B1502" s="2">
        <v>41244</v>
      </c>
      <c r="C1502">
        <v>18</v>
      </c>
      <c r="D1502" t="s">
        <v>2</v>
      </c>
      <c r="E1502" t="s">
        <v>8168</v>
      </c>
      <c r="F1502" t="s">
        <v>8025</v>
      </c>
      <c r="G1502">
        <v>52</v>
      </c>
      <c r="H1502">
        <v>8</v>
      </c>
      <c r="I1502">
        <v>5</v>
      </c>
      <c r="J1502" s="1">
        <v>442.94444444444446</v>
      </c>
      <c r="K1502" s="1">
        <f>Sales_Data[[#This Row],[Order Quantity]]*Sales_Data[[#This Row],[Unit Price]]</f>
        <v>2214.7222222222222</v>
      </c>
      <c r="L1502" s="1">
        <v>225.90166666666667</v>
      </c>
    </row>
    <row r="1503" spans="1:12">
      <c r="A1503" t="s">
        <v>1526</v>
      </c>
      <c r="B1503" s="2">
        <v>41245</v>
      </c>
      <c r="C1503">
        <v>10</v>
      </c>
      <c r="D1503" t="s">
        <v>2</v>
      </c>
      <c r="E1503" t="s">
        <v>8168</v>
      </c>
      <c r="F1503" t="s">
        <v>8026</v>
      </c>
      <c r="G1503">
        <v>29</v>
      </c>
      <c r="H1503">
        <v>4</v>
      </c>
      <c r="I1503">
        <v>8</v>
      </c>
      <c r="J1503" s="1">
        <v>684.1444444444445</v>
      </c>
      <c r="K1503" s="1">
        <f>Sales_Data[[#This Row],[Order Quantity]]*Sales_Data[[#This Row],[Unit Price]]</f>
        <v>5473.155555555556</v>
      </c>
      <c r="L1503" s="1">
        <v>472.0596666666666</v>
      </c>
    </row>
    <row r="1504" spans="1:12">
      <c r="A1504" t="s">
        <v>1527</v>
      </c>
      <c r="B1504" s="2">
        <v>41245</v>
      </c>
      <c r="C1504">
        <v>20</v>
      </c>
      <c r="D1504" t="s">
        <v>4</v>
      </c>
      <c r="E1504" t="s">
        <v>8168</v>
      </c>
      <c r="F1504" t="s">
        <v>8028</v>
      </c>
      <c r="G1504">
        <v>58</v>
      </c>
      <c r="H1504">
        <v>8</v>
      </c>
      <c r="I1504">
        <v>9</v>
      </c>
      <c r="J1504" s="1">
        <v>384.13333333333338</v>
      </c>
      <c r="K1504" s="1">
        <f>Sales_Data[[#This Row],[Order Quantity]]*Sales_Data[[#This Row],[Unit Price]]</f>
        <v>3457.2000000000003</v>
      </c>
      <c r="L1504" s="1">
        <v>318.83066666666667</v>
      </c>
    </row>
    <row r="1505" spans="1:12">
      <c r="A1505" t="s">
        <v>1528</v>
      </c>
      <c r="B1505" s="2">
        <v>41245</v>
      </c>
      <c r="C1505">
        <v>1</v>
      </c>
      <c r="D1505" t="s">
        <v>3</v>
      </c>
      <c r="E1505" t="s">
        <v>8168</v>
      </c>
      <c r="F1505" t="s">
        <v>8027</v>
      </c>
      <c r="G1505">
        <v>2</v>
      </c>
      <c r="H1505">
        <v>1</v>
      </c>
      <c r="I1505">
        <v>1</v>
      </c>
      <c r="J1505" s="1">
        <v>646.17777777777781</v>
      </c>
      <c r="K1505" s="1">
        <f>Sales_Data[[#This Row],[Order Quantity]]*Sales_Data[[#This Row],[Unit Price]]</f>
        <v>646.17777777777781</v>
      </c>
      <c r="L1505" s="1">
        <v>342.47422222222229</v>
      </c>
    </row>
    <row r="1506" spans="1:12">
      <c r="A1506" t="s">
        <v>1529</v>
      </c>
      <c r="B1506" s="2">
        <v>41245</v>
      </c>
      <c r="C1506">
        <v>20</v>
      </c>
      <c r="D1506" t="s">
        <v>4</v>
      </c>
      <c r="E1506" t="s">
        <v>8168</v>
      </c>
      <c r="F1506" t="s">
        <v>8028</v>
      </c>
      <c r="G1506">
        <v>57</v>
      </c>
      <c r="H1506">
        <v>8</v>
      </c>
      <c r="I1506">
        <v>3</v>
      </c>
      <c r="J1506" s="1">
        <v>249.38888888888889</v>
      </c>
      <c r="K1506" s="1">
        <f>Sales_Data[[#This Row],[Order Quantity]]*Sales_Data[[#This Row],[Unit Price]]</f>
        <v>748.16666666666663</v>
      </c>
      <c r="L1506" s="1">
        <v>149.63333333333333</v>
      </c>
    </row>
    <row r="1507" spans="1:12">
      <c r="A1507" t="s">
        <v>1530</v>
      </c>
      <c r="B1507" s="2">
        <v>41245</v>
      </c>
      <c r="C1507">
        <v>17</v>
      </c>
      <c r="D1507" t="s">
        <v>4</v>
      </c>
      <c r="E1507" t="s">
        <v>8168</v>
      </c>
      <c r="F1507" t="s">
        <v>8025</v>
      </c>
      <c r="G1507">
        <v>50</v>
      </c>
      <c r="H1507">
        <v>7</v>
      </c>
      <c r="I1507">
        <v>4</v>
      </c>
      <c r="J1507" s="1">
        <v>121.34444444444446</v>
      </c>
      <c r="K1507" s="1">
        <f>Sales_Data[[#This Row],[Order Quantity]]*Sales_Data[[#This Row],[Unit Price]]</f>
        <v>485.37777777777785</v>
      </c>
      <c r="L1507" s="1">
        <v>80.087333333333348</v>
      </c>
    </row>
    <row r="1508" spans="1:12">
      <c r="A1508" t="s">
        <v>1531</v>
      </c>
      <c r="B1508" s="2">
        <v>41246</v>
      </c>
      <c r="C1508">
        <v>6</v>
      </c>
      <c r="D1508" t="s">
        <v>4</v>
      </c>
      <c r="E1508" t="s">
        <v>8168</v>
      </c>
      <c r="F1508" t="s">
        <v>8027</v>
      </c>
      <c r="G1508">
        <v>17</v>
      </c>
      <c r="H1508">
        <v>3</v>
      </c>
      <c r="I1508">
        <v>7</v>
      </c>
      <c r="J1508" s="1">
        <v>296.28888888888889</v>
      </c>
      <c r="K1508" s="1">
        <f>Sales_Data[[#This Row],[Order Quantity]]*Sales_Data[[#This Row],[Unit Price]]</f>
        <v>2074.0222222222224</v>
      </c>
      <c r="L1508" s="1">
        <v>222.21666666666664</v>
      </c>
    </row>
    <row r="1509" spans="1:12">
      <c r="A1509" t="s">
        <v>1532</v>
      </c>
      <c r="B1509" s="2">
        <v>41246</v>
      </c>
      <c r="C1509">
        <v>5</v>
      </c>
      <c r="D1509" t="s">
        <v>2</v>
      </c>
      <c r="E1509" t="s">
        <v>8168</v>
      </c>
      <c r="F1509" t="s">
        <v>8027</v>
      </c>
      <c r="G1509">
        <v>12</v>
      </c>
      <c r="H1509">
        <v>2</v>
      </c>
      <c r="I1509">
        <v>7</v>
      </c>
      <c r="J1509" s="1">
        <v>442.94444444444446</v>
      </c>
      <c r="K1509" s="1">
        <f>Sales_Data[[#This Row],[Order Quantity]]*Sales_Data[[#This Row],[Unit Price]]</f>
        <v>3100.6111111111113</v>
      </c>
      <c r="L1509" s="1">
        <v>208.18388888888887</v>
      </c>
    </row>
    <row r="1510" spans="1:12">
      <c r="A1510" t="s">
        <v>1533</v>
      </c>
      <c r="B1510" s="2">
        <v>41246</v>
      </c>
      <c r="C1510">
        <v>9</v>
      </c>
      <c r="D1510" t="s">
        <v>4</v>
      </c>
      <c r="E1510" t="s">
        <v>8168</v>
      </c>
      <c r="F1510" t="s">
        <v>8027</v>
      </c>
      <c r="G1510">
        <v>26</v>
      </c>
      <c r="H1510">
        <v>4</v>
      </c>
      <c r="I1510">
        <v>1</v>
      </c>
      <c r="J1510" s="1">
        <v>204.72222222222223</v>
      </c>
      <c r="K1510" s="1">
        <f>Sales_Data[[#This Row],[Order Quantity]]*Sales_Data[[#This Row],[Unit Price]]</f>
        <v>204.72222222222223</v>
      </c>
      <c r="L1510" s="1">
        <v>169.91944444444442</v>
      </c>
    </row>
    <row r="1511" spans="1:12">
      <c r="A1511" t="s">
        <v>1534</v>
      </c>
      <c r="B1511" s="2">
        <v>41247</v>
      </c>
      <c r="C1511">
        <v>14</v>
      </c>
      <c r="D1511" t="s">
        <v>4</v>
      </c>
      <c r="E1511" t="s">
        <v>8168</v>
      </c>
      <c r="F1511" t="s">
        <v>8026</v>
      </c>
      <c r="G1511">
        <v>40</v>
      </c>
      <c r="H1511">
        <v>6</v>
      </c>
      <c r="I1511">
        <v>8</v>
      </c>
      <c r="J1511" s="1">
        <v>565.0333333333333</v>
      </c>
      <c r="K1511" s="1">
        <f>Sales_Data[[#This Row],[Order Quantity]]*Sales_Data[[#This Row],[Unit Price]]</f>
        <v>4520.2666666666664</v>
      </c>
      <c r="L1511" s="1">
        <v>474.62799999999999</v>
      </c>
    </row>
    <row r="1512" spans="1:12">
      <c r="A1512" t="s">
        <v>1535</v>
      </c>
      <c r="B1512" s="2">
        <v>41247</v>
      </c>
      <c r="C1512">
        <v>6</v>
      </c>
      <c r="D1512" t="s">
        <v>3</v>
      </c>
      <c r="E1512" t="s">
        <v>8168</v>
      </c>
      <c r="F1512" t="s">
        <v>8027</v>
      </c>
      <c r="G1512">
        <v>17</v>
      </c>
      <c r="H1512">
        <v>3</v>
      </c>
      <c r="I1512">
        <v>8</v>
      </c>
      <c r="J1512" s="1">
        <v>250.87777777777779</v>
      </c>
      <c r="K1512" s="1">
        <f>Sales_Data[[#This Row],[Order Quantity]]*Sales_Data[[#This Row],[Unit Price]]</f>
        <v>2007.0222222222224</v>
      </c>
      <c r="L1512" s="1">
        <v>140.49155555555558</v>
      </c>
    </row>
    <row r="1513" spans="1:12">
      <c r="A1513" t="s">
        <v>1536</v>
      </c>
      <c r="B1513" s="2">
        <v>41247</v>
      </c>
      <c r="C1513">
        <v>20</v>
      </c>
      <c r="D1513" t="s">
        <v>2</v>
      </c>
      <c r="E1513" t="s">
        <v>8168</v>
      </c>
      <c r="F1513" t="s">
        <v>8028</v>
      </c>
      <c r="G1513">
        <v>56</v>
      </c>
      <c r="H1513">
        <v>8</v>
      </c>
      <c r="I1513">
        <v>7</v>
      </c>
      <c r="J1513" s="1">
        <v>439.22222222222223</v>
      </c>
      <c r="K1513" s="1">
        <f>Sales_Data[[#This Row],[Order Quantity]]*Sales_Data[[#This Row],[Unit Price]]</f>
        <v>3074.5555555555557</v>
      </c>
      <c r="L1513" s="1">
        <v>276.70999999999998</v>
      </c>
    </row>
    <row r="1514" spans="1:12">
      <c r="A1514" t="s">
        <v>1537</v>
      </c>
      <c r="B1514" s="2">
        <v>41247</v>
      </c>
      <c r="C1514">
        <v>4</v>
      </c>
      <c r="D1514" t="s">
        <v>3</v>
      </c>
      <c r="E1514" t="s">
        <v>8168</v>
      </c>
      <c r="F1514" t="s">
        <v>8027</v>
      </c>
      <c r="G1514">
        <v>11</v>
      </c>
      <c r="H1514">
        <v>2</v>
      </c>
      <c r="I1514">
        <v>5</v>
      </c>
      <c r="J1514" s="1">
        <v>101.98888888888888</v>
      </c>
      <c r="K1514" s="1">
        <f>Sales_Data[[#This Row],[Order Quantity]]*Sales_Data[[#This Row],[Unit Price]]</f>
        <v>509.9444444444444</v>
      </c>
      <c r="L1514" s="1">
        <v>82.611000000000004</v>
      </c>
    </row>
    <row r="1515" spans="1:12">
      <c r="A1515" t="s">
        <v>1538</v>
      </c>
      <c r="B1515" s="2">
        <v>41247</v>
      </c>
      <c r="C1515">
        <v>14</v>
      </c>
      <c r="D1515" t="s">
        <v>2</v>
      </c>
      <c r="E1515" t="s">
        <v>8168</v>
      </c>
      <c r="F1515" t="s">
        <v>8026</v>
      </c>
      <c r="G1515">
        <v>38</v>
      </c>
      <c r="H1515">
        <v>6</v>
      </c>
      <c r="I1515">
        <v>1</v>
      </c>
      <c r="J1515" s="1">
        <v>80.400000000000006</v>
      </c>
      <c r="K1515" s="1">
        <f>Sales_Data[[#This Row],[Order Quantity]]*Sales_Data[[#This Row],[Unit Price]]</f>
        <v>80.400000000000006</v>
      </c>
      <c r="L1515" s="1">
        <v>41.808000000000007</v>
      </c>
    </row>
    <row r="1516" spans="1:12">
      <c r="A1516" t="s">
        <v>1539</v>
      </c>
      <c r="B1516" s="2">
        <v>41247</v>
      </c>
      <c r="C1516">
        <v>1</v>
      </c>
      <c r="D1516" t="s">
        <v>4</v>
      </c>
      <c r="E1516" t="s">
        <v>8168</v>
      </c>
      <c r="F1516" t="s">
        <v>8027</v>
      </c>
      <c r="G1516">
        <v>3</v>
      </c>
      <c r="H1516">
        <v>1</v>
      </c>
      <c r="I1516">
        <v>1</v>
      </c>
      <c r="J1516" s="1">
        <v>397.53333333333336</v>
      </c>
      <c r="K1516" s="1">
        <f>Sales_Data[[#This Row],[Order Quantity]]*Sales_Data[[#This Row],[Unit Price]]</f>
        <v>397.53333333333336</v>
      </c>
      <c r="L1516" s="1">
        <v>159.01333333333335</v>
      </c>
    </row>
    <row r="1517" spans="1:12">
      <c r="A1517" t="s">
        <v>1540</v>
      </c>
      <c r="B1517" s="2">
        <v>41248</v>
      </c>
      <c r="C1517">
        <v>18</v>
      </c>
      <c r="D1517" t="s">
        <v>4</v>
      </c>
      <c r="E1517" t="s">
        <v>8168</v>
      </c>
      <c r="F1517" t="s">
        <v>8025</v>
      </c>
      <c r="G1517">
        <v>51</v>
      </c>
      <c r="H1517">
        <v>8</v>
      </c>
      <c r="I1517">
        <v>1</v>
      </c>
      <c r="J1517" s="1">
        <v>193.55555555555554</v>
      </c>
      <c r="K1517" s="1">
        <f>Sales_Data[[#This Row],[Order Quantity]]*Sales_Data[[#This Row],[Unit Price]]</f>
        <v>193.55555555555554</v>
      </c>
      <c r="L1517" s="1">
        <v>154.84444444444446</v>
      </c>
    </row>
    <row r="1518" spans="1:12">
      <c r="A1518" t="s">
        <v>1541</v>
      </c>
      <c r="B1518" s="2">
        <v>41248</v>
      </c>
      <c r="C1518">
        <v>2</v>
      </c>
      <c r="D1518" t="s">
        <v>4</v>
      </c>
      <c r="E1518" t="s">
        <v>8168</v>
      </c>
      <c r="F1518" t="s">
        <v>8027</v>
      </c>
      <c r="G1518">
        <v>4</v>
      </c>
      <c r="H1518">
        <v>1</v>
      </c>
      <c r="I1518">
        <v>7</v>
      </c>
      <c r="J1518" s="1">
        <v>27.544444444444444</v>
      </c>
      <c r="K1518" s="1">
        <f>Sales_Data[[#This Row],[Order Quantity]]*Sales_Data[[#This Row],[Unit Price]]</f>
        <v>192.8111111111111</v>
      </c>
      <c r="L1518" s="1">
        <v>11.017777777777779</v>
      </c>
    </row>
    <row r="1519" spans="1:12">
      <c r="A1519" t="s">
        <v>1542</v>
      </c>
      <c r="B1519" s="2">
        <v>41248</v>
      </c>
      <c r="C1519">
        <v>10</v>
      </c>
      <c r="D1519" t="s">
        <v>4</v>
      </c>
      <c r="E1519" t="s">
        <v>8168</v>
      </c>
      <c r="F1519" t="s">
        <v>8026</v>
      </c>
      <c r="G1519">
        <v>29</v>
      </c>
      <c r="H1519">
        <v>4</v>
      </c>
      <c r="I1519">
        <v>1</v>
      </c>
      <c r="J1519" s="1">
        <v>195.78888888888889</v>
      </c>
      <c r="K1519" s="1">
        <f>Sales_Data[[#This Row],[Order Quantity]]*Sales_Data[[#This Row],[Unit Price]]</f>
        <v>195.78888888888889</v>
      </c>
      <c r="L1519" s="1">
        <v>129.22066666666669</v>
      </c>
    </row>
    <row r="1520" spans="1:12">
      <c r="A1520" t="s">
        <v>1543</v>
      </c>
      <c r="B1520" s="2">
        <v>41249</v>
      </c>
      <c r="C1520">
        <v>10</v>
      </c>
      <c r="D1520" t="s">
        <v>3</v>
      </c>
      <c r="E1520" t="s">
        <v>8168</v>
      </c>
      <c r="F1520" t="s">
        <v>8026</v>
      </c>
      <c r="G1520">
        <v>28</v>
      </c>
      <c r="H1520">
        <v>4</v>
      </c>
      <c r="I1520">
        <v>2</v>
      </c>
      <c r="J1520" s="1">
        <v>110.17777777777778</v>
      </c>
      <c r="K1520" s="1">
        <f>Sales_Data[[#This Row],[Order Quantity]]*Sales_Data[[#This Row],[Unit Price]]</f>
        <v>220.35555555555555</v>
      </c>
      <c r="L1520" s="1">
        <v>69.411999999999992</v>
      </c>
    </row>
    <row r="1521" spans="1:12">
      <c r="A1521" t="s">
        <v>1544</v>
      </c>
      <c r="B1521" s="2">
        <v>41249</v>
      </c>
      <c r="C1521">
        <v>3</v>
      </c>
      <c r="D1521" t="s">
        <v>3</v>
      </c>
      <c r="E1521" t="s">
        <v>8168</v>
      </c>
      <c r="F1521" t="s">
        <v>8027</v>
      </c>
      <c r="G1521">
        <v>7</v>
      </c>
      <c r="H1521">
        <v>1</v>
      </c>
      <c r="I1521">
        <v>3</v>
      </c>
      <c r="J1521" s="1">
        <v>118.36666666666666</v>
      </c>
      <c r="K1521" s="1">
        <f>Sales_Data[[#This Row],[Order Quantity]]*Sales_Data[[#This Row],[Unit Price]]</f>
        <v>355.09999999999997</v>
      </c>
      <c r="L1521" s="1">
        <v>79.305666666666667</v>
      </c>
    </row>
    <row r="1522" spans="1:12">
      <c r="A1522" t="s">
        <v>1545</v>
      </c>
      <c r="B1522" s="2">
        <v>41249</v>
      </c>
      <c r="C1522">
        <v>2</v>
      </c>
      <c r="D1522" t="s">
        <v>4</v>
      </c>
      <c r="E1522" t="s">
        <v>8168</v>
      </c>
      <c r="F1522" t="s">
        <v>8027</v>
      </c>
      <c r="G1522">
        <v>6</v>
      </c>
      <c r="H1522">
        <v>1</v>
      </c>
      <c r="I1522">
        <v>3</v>
      </c>
      <c r="J1522" s="1">
        <v>128.04444444444445</v>
      </c>
      <c r="K1522" s="1">
        <f>Sales_Data[[#This Row],[Order Quantity]]*Sales_Data[[#This Row],[Unit Price]]</f>
        <v>384.13333333333333</v>
      </c>
      <c r="L1522" s="1">
        <v>85.789777777777786</v>
      </c>
    </row>
    <row r="1523" spans="1:12">
      <c r="A1523" t="s">
        <v>1546</v>
      </c>
      <c r="B1523" s="2">
        <v>41249</v>
      </c>
      <c r="C1523">
        <v>8</v>
      </c>
      <c r="D1523" t="s">
        <v>4</v>
      </c>
      <c r="E1523" t="s">
        <v>8168</v>
      </c>
      <c r="F1523" t="s">
        <v>8027</v>
      </c>
      <c r="G1523">
        <v>22</v>
      </c>
      <c r="H1523">
        <v>3</v>
      </c>
      <c r="I1523">
        <v>7</v>
      </c>
      <c r="J1523" s="1">
        <v>323.83333333333331</v>
      </c>
      <c r="K1523" s="1">
        <f>Sales_Data[[#This Row],[Order Quantity]]*Sales_Data[[#This Row],[Unit Price]]</f>
        <v>2266.833333333333</v>
      </c>
      <c r="L1523" s="1">
        <v>272.02</v>
      </c>
    </row>
    <row r="1524" spans="1:12">
      <c r="A1524" t="s">
        <v>1547</v>
      </c>
      <c r="B1524" s="2">
        <v>41249</v>
      </c>
      <c r="C1524">
        <v>2</v>
      </c>
      <c r="D1524" t="s">
        <v>3</v>
      </c>
      <c r="E1524" t="s">
        <v>8168</v>
      </c>
      <c r="F1524" t="s">
        <v>8027</v>
      </c>
      <c r="G1524">
        <v>4</v>
      </c>
      <c r="H1524">
        <v>1</v>
      </c>
      <c r="I1524">
        <v>5</v>
      </c>
      <c r="J1524" s="1">
        <v>582.15555555555557</v>
      </c>
      <c r="K1524" s="1">
        <f>Sales_Data[[#This Row],[Order Quantity]]*Sales_Data[[#This Row],[Unit Price]]</f>
        <v>2910.7777777777778</v>
      </c>
      <c r="L1524" s="1">
        <v>291.07777777777778</v>
      </c>
    </row>
    <row r="1525" spans="1:12">
      <c r="A1525" t="s">
        <v>1548</v>
      </c>
      <c r="B1525" s="2">
        <v>41249</v>
      </c>
      <c r="C1525">
        <v>20</v>
      </c>
      <c r="D1525" t="s">
        <v>4</v>
      </c>
      <c r="E1525" t="s">
        <v>8168</v>
      </c>
      <c r="F1525" t="s">
        <v>8028</v>
      </c>
      <c r="G1525">
        <v>56</v>
      </c>
      <c r="H1525">
        <v>8</v>
      </c>
      <c r="I1525">
        <v>5</v>
      </c>
      <c r="J1525" s="1">
        <v>126.55555555555556</v>
      </c>
      <c r="K1525" s="1">
        <f>Sales_Data[[#This Row],[Order Quantity]]*Sales_Data[[#This Row],[Unit Price]]</f>
        <v>632.77777777777783</v>
      </c>
      <c r="L1525" s="1">
        <v>107.57222222222222</v>
      </c>
    </row>
    <row r="1526" spans="1:12">
      <c r="A1526" t="s">
        <v>1549</v>
      </c>
      <c r="B1526" s="2">
        <v>41250</v>
      </c>
      <c r="C1526">
        <v>20</v>
      </c>
      <c r="D1526" t="s">
        <v>2</v>
      </c>
      <c r="E1526" t="s">
        <v>8168</v>
      </c>
      <c r="F1526" t="s">
        <v>8028</v>
      </c>
      <c r="G1526">
        <v>58</v>
      </c>
      <c r="H1526">
        <v>8</v>
      </c>
      <c r="I1526">
        <v>5</v>
      </c>
      <c r="J1526" s="1">
        <v>223.33333333333334</v>
      </c>
      <c r="K1526" s="1">
        <f>Sales_Data[[#This Row],[Order Quantity]]*Sales_Data[[#This Row],[Unit Price]]</f>
        <v>1116.6666666666667</v>
      </c>
      <c r="L1526" s="1">
        <v>187.6</v>
      </c>
    </row>
    <row r="1527" spans="1:12">
      <c r="A1527" t="s">
        <v>1550</v>
      </c>
      <c r="B1527" s="2">
        <v>41250</v>
      </c>
      <c r="C1527">
        <v>12</v>
      </c>
      <c r="D1527" t="s">
        <v>4</v>
      </c>
      <c r="E1527" t="s">
        <v>8168</v>
      </c>
      <c r="F1527" t="s">
        <v>8026</v>
      </c>
      <c r="G1527">
        <v>34</v>
      </c>
      <c r="H1527">
        <v>5</v>
      </c>
      <c r="I1527">
        <v>2</v>
      </c>
      <c r="J1527" s="1">
        <v>129.53333333333333</v>
      </c>
      <c r="K1527" s="1">
        <f>Sales_Data[[#This Row],[Order Quantity]]*Sales_Data[[#This Row],[Unit Price]]</f>
        <v>259.06666666666666</v>
      </c>
      <c r="L1527" s="1">
        <v>81.605999999999995</v>
      </c>
    </row>
    <row r="1528" spans="1:12">
      <c r="A1528" t="s">
        <v>1551</v>
      </c>
      <c r="B1528" s="2">
        <v>41250</v>
      </c>
      <c r="C1528">
        <v>1</v>
      </c>
      <c r="D1528" t="s">
        <v>2</v>
      </c>
      <c r="E1528" t="s">
        <v>8168</v>
      </c>
      <c r="F1528" t="s">
        <v>8027</v>
      </c>
      <c r="G1528">
        <v>1</v>
      </c>
      <c r="H1528">
        <v>1</v>
      </c>
      <c r="I1528">
        <v>8</v>
      </c>
      <c r="J1528" s="1">
        <v>439.9666666666667</v>
      </c>
      <c r="K1528" s="1">
        <f>Sales_Data[[#This Row],[Order Quantity]]*Sales_Data[[#This Row],[Unit Price]]</f>
        <v>3519.7333333333336</v>
      </c>
      <c r="L1528" s="1">
        <v>334.37466666666671</v>
      </c>
    </row>
    <row r="1529" spans="1:12">
      <c r="A1529" t="s">
        <v>1552</v>
      </c>
      <c r="B1529" s="2">
        <v>41251</v>
      </c>
      <c r="C1529">
        <v>13</v>
      </c>
      <c r="D1529" t="s">
        <v>4</v>
      </c>
      <c r="E1529" t="s">
        <v>8168</v>
      </c>
      <c r="F1529" t="s">
        <v>8026</v>
      </c>
      <c r="G1529">
        <v>36</v>
      </c>
      <c r="H1529">
        <v>5</v>
      </c>
      <c r="I1529">
        <v>9</v>
      </c>
      <c r="J1529" s="1">
        <v>288.84444444444443</v>
      </c>
      <c r="K1529" s="1">
        <f>Sales_Data[[#This Row],[Order Quantity]]*Sales_Data[[#This Row],[Unit Price]]</f>
        <v>2599.6</v>
      </c>
      <c r="L1529" s="1">
        <v>222.41022222222222</v>
      </c>
    </row>
    <row r="1530" spans="1:12">
      <c r="A1530" t="s">
        <v>1553</v>
      </c>
      <c r="B1530" s="2">
        <v>41251</v>
      </c>
      <c r="C1530">
        <v>15</v>
      </c>
      <c r="D1530" t="s">
        <v>2</v>
      </c>
      <c r="E1530" t="s">
        <v>8168</v>
      </c>
      <c r="F1530" t="s">
        <v>8025</v>
      </c>
      <c r="G1530">
        <v>44</v>
      </c>
      <c r="H1530">
        <v>6</v>
      </c>
      <c r="I1530">
        <v>4</v>
      </c>
      <c r="J1530" s="1">
        <v>309.68888888888893</v>
      </c>
      <c r="K1530" s="1">
        <f>Sales_Data[[#This Row],[Order Quantity]]*Sales_Data[[#This Row],[Unit Price]]</f>
        <v>1238.7555555555557</v>
      </c>
      <c r="L1530" s="1">
        <v>139.36000000000001</v>
      </c>
    </row>
    <row r="1531" spans="1:12">
      <c r="A1531" t="s">
        <v>1554</v>
      </c>
      <c r="B1531" s="2">
        <v>41251</v>
      </c>
      <c r="C1531">
        <v>8</v>
      </c>
      <c r="D1531" t="s">
        <v>4</v>
      </c>
      <c r="E1531" t="s">
        <v>8168</v>
      </c>
      <c r="F1531" t="s">
        <v>8027</v>
      </c>
      <c r="G1531">
        <v>23</v>
      </c>
      <c r="H1531">
        <v>4</v>
      </c>
      <c r="I1531">
        <v>8</v>
      </c>
      <c r="J1531" s="1">
        <v>113.90000000000002</v>
      </c>
      <c r="K1531" s="1">
        <f>Sales_Data[[#This Row],[Order Quantity]]*Sales_Data[[#This Row],[Unit Price]]</f>
        <v>911.20000000000016</v>
      </c>
      <c r="L1531" s="1">
        <v>62.645000000000017</v>
      </c>
    </row>
    <row r="1532" spans="1:12">
      <c r="A1532" t="s">
        <v>1555</v>
      </c>
      <c r="B1532" s="2">
        <v>41251</v>
      </c>
      <c r="C1532">
        <v>12</v>
      </c>
      <c r="D1532" t="s">
        <v>4</v>
      </c>
      <c r="E1532" t="s">
        <v>8168</v>
      </c>
      <c r="F1532" t="s">
        <v>8026</v>
      </c>
      <c r="G1532">
        <v>33</v>
      </c>
      <c r="H1532">
        <v>5</v>
      </c>
      <c r="I1532">
        <v>8</v>
      </c>
      <c r="J1532" s="1">
        <v>435.5</v>
      </c>
      <c r="K1532" s="1">
        <f>Sales_Data[[#This Row],[Order Quantity]]*Sales_Data[[#This Row],[Unit Price]]</f>
        <v>3484</v>
      </c>
      <c r="L1532" s="1">
        <v>322.27</v>
      </c>
    </row>
    <row r="1533" spans="1:12">
      <c r="A1533" t="s">
        <v>1556</v>
      </c>
      <c r="B1533" s="2">
        <v>41251</v>
      </c>
      <c r="C1533">
        <v>4</v>
      </c>
      <c r="D1533" t="s">
        <v>3</v>
      </c>
      <c r="E1533" t="s">
        <v>8168</v>
      </c>
      <c r="F1533" t="s">
        <v>8027</v>
      </c>
      <c r="G1533">
        <v>10</v>
      </c>
      <c r="H1533">
        <v>2</v>
      </c>
      <c r="I1533">
        <v>1</v>
      </c>
      <c r="J1533" s="1">
        <v>443.68888888888893</v>
      </c>
      <c r="K1533" s="1">
        <f>Sales_Data[[#This Row],[Order Quantity]]*Sales_Data[[#This Row],[Unit Price]]</f>
        <v>443.68888888888893</v>
      </c>
      <c r="L1533" s="1">
        <v>177.47555555555559</v>
      </c>
    </row>
    <row r="1534" spans="1:12">
      <c r="A1534" t="s">
        <v>1557</v>
      </c>
      <c r="B1534" s="2">
        <v>41251</v>
      </c>
      <c r="C1534">
        <v>14</v>
      </c>
      <c r="D1534" t="s">
        <v>4</v>
      </c>
      <c r="E1534" t="s">
        <v>8168</v>
      </c>
      <c r="F1534" t="s">
        <v>8026</v>
      </c>
      <c r="G1534">
        <v>39</v>
      </c>
      <c r="H1534">
        <v>6</v>
      </c>
      <c r="I1534">
        <v>5</v>
      </c>
      <c r="J1534" s="1">
        <v>704.98888888888894</v>
      </c>
      <c r="K1534" s="1">
        <f>Sales_Data[[#This Row],[Order Quantity]]*Sales_Data[[#This Row],[Unit Price]]</f>
        <v>3524.9444444444448</v>
      </c>
      <c r="L1534" s="1">
        <v>472.34255555555563</v>
      </c>
    </row>
    <row r="1535" spans="1:12">
      <c r="A1535" t="s">
        <v>1558</v>
      </c>
      <c r="B1535" s="2">
        <v>41251</v>
      </c>
      <c r="C1535">
        <v>5</v>
      </c>
      <c r="D1535" t="s">
        <v>4</v>
      </c>
      <c r="E1535" t="s">
        <v>8168</v>
      </c>
      <c r="F1535" t="s">
        <v>8027</v>
      </c>
      <c r="G1535">
        <v>13</v>
      </c>
      <c r="H1535">
        <v>2</v>
      </c>
      <c r="I1535">
        <v>5</v>
      </c>
      <c r="J1535" s="1">
        <v>128.04444444444445</v>
      </c>
      <c r="K1535" s="1">
        <f>Sales_Data[[#This Row],[Order Quantity]]*Sales_Data[[#This Row],[Unit Price]]</f>
        <v>640.22222222222229</v>
      </c>
      <c r="L1535" s="1">
        <v>99.87466666666667</v>
      </c>
    </row>
    <row r="1536" spans="1:12">
      <c r="A1536" t="s">
        <v>1559</v>
      </c>
      <c r="B1536" s="2">
        <v>41252</v>
      </c>
      <c r="C1536">
        <v>12</v>
      </c>
      <c r="D1536" t="s">
        <v>2</v>
      </c>
      <c r="E1536" t="s">
        <v>8168</v>
      </c>
      <c r="F1536" t="s">
        <v>8026</v>
      </c>
      <c r="G1536">
        <v>35</v>
      </c>
      <c r="H1536">
        <v>5</v>
      </c>
      <c r="I1536">
        <v>2</v>
      </c>
      <c r="J1536" s="1">
        <v>443.68888888888893</v>
      </c>
      <c r="K1536" s="1">
        <f>Sales_Data[[#This Row],[Order Quantity]]*Sales_Data[[#This Row],[Unit Price]]</f>
        <v>887.37777777777785</v>
      </c>
      <c r="L1536" s="1">
        <v>297.27155555555561</v>
      </c>
    </row>
    <row r="1537" spans="1:12">
      <c r="A1537" t="s">
        <v>1560</v>
      </c>
      <c r="B1537" s="2">
        <v>41252</v>
      </c>
      <c r="C1537">
        <v>18</v>
      </c>
      <c r="D1537" t="s">
        <v>2</v>
      </c>
      <c r="E1537" t="s">
        <v>8168</v>
      </c>
      <c r="F1537" t="s">
        <v>8025</v>
      </c>
      <c r="G1537">
        <v>50</v>
      </c>
      <c r="H1537">
        <v>7</v>
      </c>
      <c r="I1537">
        <v>4</v>
      </c>
      <c r="J1537" s="1">
        <v>29.777777777777779</v>
      </c>
      <c r="K1537" s="1">
        <f>Sales_Data[[#This Row],[Order Quantity]]*Sales_Data[[#This Row],[Unit Price]]</f>
        <v>119.11111111111111</v>
      </c>
      <c r="L1537" s="1">
        <v>20.248888888888889</v>
      </c>
    </row>
    <row r="1538" spans="1:12">
      <c r="A1538" t="s">
        <v>1561</v>
      </c>
      <c r="B1538" s="2">
        <v>41253</v>
      </c>
      <c r="C1538">
        <v>12</v>
      </c>
      <c r="D1538" t="s">
        <v>4</v>
      </c>
      <c r="E1538" t="s">
        <v>8168</v>
      </c>
      <c r="F1538" t="s">
        <v>8026</v>
      </c>
      <c r="G1538">
        <v>32</v>
      </c>
      <c r="H1538">
        <v>5</v>
      </c>
      <c r="I1538">
        <v>9</v>
      </c>
      <c r="J1538" s="1">
        <v>581.41111111111104</v>
      </c>
      <c r="K1538" s="1">
        <f>Sales_Data[[#This Row],[Order Quantity]]*Sales_Data[[#This Row],[Unit Price]]</f>
        <v>5232.6999999999989</v>
      </c>
      <c r="L1538" s="1">
        <v>401.17366666666663</v>
      </c>
    </row>
    <row r="1539" spans="1:12">
      <c r="A1539" t="s">
        <v>1562</v>
      </c>
      <c r="B1539" s="2">
        <v>41253</v>
      </c>
      <c r="C1539">
        <v>20</v>
      </c>
      <c r="D1539" t="s">
        <v>4</v>
      </c>
      <c r="E1539" t="s">
        <v>8168</v>
      </c>
      <c r="F1539" t="s">
        <v>8028</v>
      </c>
      <c r="G1539">
        <v>57</v>
      </c>
      <c r="H1539">
        <v>8</v>
      </c>
      <c r="I1539">
        <v>8</v>
      </c>
      <c r="J1539" s="1">
        <v>273.95555555555552</v>
      </c>
      <c r="K1539" s="1">
        <f>Sales_Data[[#This Row],[Order Quantity]]*Sales_Data[[#This Row],[Unit Price]]</f>
        <v>2191.6444444444442</v>
      </c>
      <c r="L1539" s="1">
        <v>158.8942222222222</v>
      </c>
    </row>
    <row r="1540" spans="1:12">
      <c r="A1540" t="s">
        <v>1563</v>
      </c>
      <c r="B1540" s="2">
        <v>41253</v>
      </c>
      <c r="C1540">
        <v>8</v>
      </c>
      <c r="D1540" t="s">
        <v>4</v>
      </c>
      <c r="E1540" t="s">
        <v>8168</v>
      </c>
      <c r="F1540" t="s">
        <v>8027</v>
      </c>
      <c r="G1540">
        <v>22</v>
      </c>
      <c r="H1540">
        <v>3</v>
      </c>
      <c r="I1540">
        <v>4</v>
      </c>
      <c r="J1540" s="1">
        <v>113.15555555555555</v>
      </c>
      <c r="K1540" s="1">
        <f>Sales_Data[[#This Row],[Order Quantity]]*Sales_Data[[#This Row],[Unit Price]]</f>
        <v>452.62222222222221</v>
      </c>
      <c r="L1540" s="1">
        <v>48.656888888888886</v>
      </c>
    </row>
    <row r="1541" spans="1:12">
      <c r="A1541" t="s">
        <v>1564</v>
      </c>
      <c r="B1541" s="2">
        <v>41253</v>
      </c>
      <c r="C1541">
        <v>13</v>
      </c>
      <c r="D1541" t="s">
        <v>4</v>
      </c>
      <c r="E1541" t="s">
        <v>8168</v>
      </c>
      <c r="F1541" t="s">
        <v>8026</v>
      </c>
      <c r="G1541">
        <v>37</v>
      </c>
      <c r="H1541">
        <v>6</v>
      </c>
      <c r="I1541">
        <v>7</v>
      </c>
      <c r="J1541" s="1">
        <v>290.33333333333331</v>
      </c>
      <c r="K1541" s="1">
        <f>Sales_Data[[#This Row],[Order Quantity]]*Sales_Data[[#This Row],[Unit Price]]</f>
        <v>2032.3333333333333</v>
      </c>
      <c r="L1541" s="1">
        <v>240.97666666666666</v>
      </c>
    </row>
    <row r="1542" spans="1:12">
      <c r="A1542" t="s">
        <v>1565</v>
      </c>
      <c r="B1542" s="2">
        <v>41253</v>
      </c>
      <c r="C1542">
        <v>3</v>
      </c>
      <c r="D1542" t="s">
        <v>3</v>
      </c>
      <c r="E1542" t="s">
        <v>8168</v>
      </c>
      <c r="F1542" t="s">
        <v>8027</v>
      </c>
      <c r="G1542">
        <v>8</v>
      </c>
      <c r="H1542">
        <v>2</v>
      </c>
      <c r="I1542">
        <v>3</v>
      </c>
      <c r="J1542" s="1">
        <v>115.38888888888889</v>
      </c>
      <c r="K1542" s="1">
        <f>Sales_Data[[#This Row],[Order Quantity]]*Sales_Data[[#This Row],[Unit Price]]</f>
        <v>346.16666666666663</v>
      </c>
      <c r="L1542" s="1">
        <v>76.15666666666668</v>
      </c>
    </row>
    <row r="1543" spans="1:12">
      <c r="A1543" t="s">
        <v>1566</v>
      </c>
      <c r="B1543" s="2">
        <v>41253</v>
      </c>
      <c r="C1543">
        <v>15</v>
      </c>
      <c r="D1543" t="s">
        <v>2</v>
      </c>
      <c r="E1543" t="s">
        <v>8168</v>
      </c>
      <c r="F1543" t="s">
        <v>8025</v>
      </c>
      <c r="G1543">
        <v>43</v>
      </c>
      <c r="H1543">
        <v>6</v>
      </c>
      <c r="I1543">
        <v>7</v>
      </c>
      <c r="J1543" s="1">
        <v>257.57777777777778</v>
      </c>
      <c r="K1543" s="1">
        <f>Sales_Data[[#This Row],[Order Quantity]]*Sales_Data[[#This Row],[Unit Price]]</f>
        <v>1803.0444444444445</v>
      </c>
      <c r="L1543" s="1">
        <v>115.91000000000001</v>
      </c>
    </row>
    <row r="1544" spans="1:12">
      <c r="A1544" t="s">
        <v>1567</v>
      </c>
      <c r="B1544" s="2">
        <v>41253</v>
      </c>
      <c r="C1544">
        <v>15</v>
      </c>
      <c r="D1544" t="s">
        <v>2</v>
      </c>
      <c r="E1544" t="s">
        <v>8168</v>
      </c>
      <c r="F1544" t="s">
        <v>8025</v>
      </c>
      <c r="G1544">
        <v>42</v>
      </c>
      <c r="H1544">
        <v>6</v>
      </c>
      <c r="I1544">
        <v>5</v>
      </c>
      <c r="J1544" s="1">
        <v>135.48888888888891</v>
      </c>
      <c r="K1544" s="1">
        <f>Sales_Data[[#This Row],[Order Quantity]]*Sales_Data[[#This Row],[Unit Price]]</f>
        <v>677.44444444444457</v>
      </c>
      <c r="L1544" s="1">
        <v>96.197111111111113</v>
      </c>
    </row>
    <row r="1545" spans="1:12">
      <c r="A1545" t="s">
        <v>1568</v>
      </c>
      <c r="B1545" s="2">
        <v>41253</v>
      </c>
      <c r="C1545">
        <v>18</v>
      </c>
      <c r="D1545" t="s">
        <v>2</v>
      </c>
      <c r="E1545" t="s">
        <v>8168</v>
      </c>
      <c r="F1545" t="s">
        <v>8025</v>
      </c>
      <c r="G1545">
        <v>51</v>
      </c>
      <c r="H1545">
        <v>7</v>
      </c>
      <c r="I1545">
        <v>6</v>
      </c>
      <c r="J1545" s="1">
        <v>589.6</v>
      </c>
      <c r="K1545" s="1">
        <f>Sales_Data[[#This Row],[Order Quantity]]*Sales_Data[[#This Row],[Unit Price]]</f>
        <v>3537.6000000000004</v>
      </c>
      <c r="L1545" s="1">
        <v>259.42400000000004</v>
      </c>
    </row>
    <row r="1546" spans="1:12">
      <c r="A1546" t="s">
        <v>1569</v>
      </c>
      <c r="B1546" s="2">
        <v>41254</v>
      </c>
      <c r="C1546">
        <v>17</v>
      </c>
      <c r="D1546" t="s">
        <v>3</v>
      </c>
      <c r="E1546" t="s">
        <v>8168</v>
      </c>
      <c r="F1546" t="s">
        <v>8025</v>
      </c>
      <c r="G1546">
        <v>48</v>
      </c>
      <c r="H1546">
        <v>7</v>
      </c>
      <c r="I1546">
        <v>8</v>
      </c>
      <c r="J1546" s="1">
        <v>275.44444444444446</v>
      </c>
      <c r="K1546" s="1">
        <f>Sales_Data[[#This Row],[Order Quantity]]*Sales_Data[[#This Row],[Unit Price]]</f>
        <v>2203.5555555555557</v>
      </c>
      <c r="L1546" s="1">
        <v>162.51222222222222</v>
      </c>
    </row>
    <row r="1547" spans="1:12">
      <c r="A1547" t="s">
        <v>1570</v>
      </c>
      <c r="B1547" s="2">
        <v>41254</v>
      </c>
      <c r="C1547">
        <v>14</v>
      </c>
      <c r="D1547" t="s">
        <v>2</v>
      </c>
      <c r="E1547" t="s">
        <v>8168</v>
      </c>
      <c r="F1547" t="s">
        <v>8026</v>
      </c>
      <c r="G1547">
        <v>39</v>
      </c>
      <c r="H1547">
        <v>6</v>
      </c>
      <c r="I1547">
        <v>4</v>
      </c>
      <c r="J1547" s="1">
        <v>25.311111111111114</v>
      </c>
      <c r="K1547" s="1">
        <f>Sales_Data[[#This Row],[Order Quantity]]*Sales_Data[[#This Row],[Unit Price]]</f>
        <v>101.24444444444445</v>
      </c>
      <c r="L1547" s="1">
        <v>20.755111111111109</v>
      </c>
    </row>
    <row r="1548" spans="1:12">
      <c r="A1548" t="s">
        <v>1571</v>
      </c>
      <c r="B1548" s="2">
        <v>41255</v>
      </c>
      <c r="C1548">
        <v>6</v>
      </c>
      <c r="D1548" t="s">
        <v>3</v>
      </c>
      <c r="E1548" t="s">
        <v>8168</v>
      </c>
      <c r="F1548" t="s">
        <v>8027</v>
      </c>
      <c r="G1548">
        <v>16</v>
      </c>
      <c r="H1548">
        <v>3</v>
      </c>
      <c r="I1548">
        <v>7</v>
      </c>
      <c r="J1548" s="1">
        <v>658.83333333333337</v>
      </c>
      <c r="K1548" s="1">
        <f>Sales_Data[[#This Row],[Order Quantity]]*Sales_Data[[#This Row],[Unit Price]]</f>
        <v>4611.8333333333339</v>
      </c>
      <c r="L1548" s="1">
        <v>388.71166666666664</v>
      </c>
    </row>
    <row r="1549" spans="1:12">
      <c r="A1549" t="s">
        <v>1572</v>
      </c>
      <c r="B1549" s="2">
        <v>41255</v>
      </c>
      <c r="C1549">
        <v>10</v>
      </c>
      <c r="D1549" t="s">
        <v>2</v>
      </c>
      <c r="E1549" t="s">
        <v>8168</v>
      </c>
      <c r="F1549" t="s">
        <v>8027</v>
      </c>
      <c r="G1549">
        <v>27</v>
      </c>
      <c r="H1549">
        <v>4</v>
      </c>
      <c r="I1549">
        <v>9</v>
      </c>
      <c r="J1549" s="1">
        <v>192.06666666666669</v>
      </c>
      <c r="K1549" s="1">
        <f>Sales_Data[[#This Row],[Order Quantity]]*Sales_Data[[#This Row],[Unit Price]]</f>
        <v>1728.6000000000001</v>
      </c>
      <c r="L1549" s="1">
        <v>130.60533333333333</v>
      </c>
    </row>
    <row r="1550" spans="1:12">
      <c r="A1550" t="s">
        <v>1573</v>
      </c>
      <c r="B1550" s="2">
        <v>41255</v>
      </c>
      <c r="C1550">
        <v>12</v>
      </c>
      <c r="D1550" t="s">
        <v>2</v>
      </c>
      <c r="E1550" t="s">
        <v>8168</v>
      </c>
      <c r="F1550" t="s">
        <v>8026</v>
      </c>
      <c r="G1550">
        <v>35</v>
      </c>
      <c r="H1550">
        <v>5</v>
      </c>
      <c r="I1550">
        <v>7</v>
      </c>
      <c r="J1550" s="1">
        <v>116.13333333333334</v>
      </c>
      <c r="K1550" s="1">
        <f>Sales_Data[[#This Row],[Order Quantity]]*Sales_Data[[#This Row],[Unit Price]]</f>
        <v>812.93333333333339</v>
      </c>
      <c r="L1550" s="1">
        <v>91.745333333333349</v>
      </c>
    </row>
    <row r="1551" spans="1:12">
      <c r="A1551" t="s">
        <v>1574</v>
      </c>
      <c r="B1551" s="2">
        <v>41255</v>
      </c>
      <c r="C1551">
        <v>2</v>
      </c>
      <c r="D1551" t="s">
        <v>3</v>
      </c>
      <c r="E1551" t="s">
        <v>8168</v>
      </c>
      <c r="F1551" t="s">
        <v>8027</v>
      </c>
      <c r="G1551">
        <v>5</v>
      </c>
      <c r="H1551">
        <v>1</v>
      </c>
      <c r="I1551">
        <v>7</v>
      </c>
      <c r="J1551" s="1">
        <v>191.32222222222222</v>
      </c>
      <c r="K1551" s="1">
        <f>Sales_Data[[#This Row],[Order Quantity]]*Sales_Data[[#This Row],[Unit Price]]</f>
        <v>1339.2555555555555</v>
      </c>
      <c r="L1551" s="1">
        <v>156.88422222222223</v>
      </c>
    </row>
    <row r="1552" spans="1:12">
      <c r="A1552" t="s">
        <v>1575</v>
      </c>
      <c r="B1552" s="2">
        <v>41255</v>
      </c>
      <c r="C1552">
        <v>3</v>
      </c>
      <c r="D1552" t="s">
        <v>3</v>
      </c>
      <c r="E1552" t="s">
        <v>8168</v>
      </c>
      <c r="F1552" t="s">
        <v>8027</v>
      </c>
      <c r="G1552">
        <v>7</v>
      </c>
      <c r="H1552">
        <v>1</v>
      </c>
      <c r="I1552">
        <v>9</v>
      </c>
      <c r="J1552" s="1">
        <v>427.31111111111113</v>
      </c>
      <c r="K1552" s="1">
        <f>Sales_Data[[#This Row],[Order Quantity]]*Sales_Data[[#This Row],[Unit Price]]</f>
        <v>3845.8</v>
      </c>
      <c r="L1552" s="1">
        <v>333.30266666666671</v>
      </c>
    </row>
    <row r="1553" spans="1:12">
      <c r="A1553" t="s">
        <v>1576</v>
      </c>
      <c r="B1553" s="2">
        <v>41255</v>
      </c>
      <c r="C1553">
        <v>19</v>
      </c>
      <c r="D1553" t="s">
        <v>2</v>
      </c>
      <c r="E1553" t="s">
        <v>8168</v>
      </c>
      <c r="F1553" t="s">
        <v>8028</v>
      </c>
      <c r="G1553">
        <v>56</v>
      </c>
      <c r="H1553">
        <v>8</v>
      </c>
      <c r="I1553">
        <v>1</v>
      </c>
      <c r="J1553" s="1">
        <v>300.75555555555559</v>
      </c>
      <c r="K1553" s="1">
        <f>Sales_Data[[#This Row],[Order Quantity]]*Sales_Data[[#This Row],[Unit Price]]</f>
        <v>300.75555555555559</v>
      </c>
      <c r="L1553" s="1">
        <v>183.46088888888892</v>
      </c>
    </row>
    <row r="1554" spans="1:12">
      <c r="A1554" t="s">
        <v>1577</v>
      </c>
      <c r="B1554" s="2">
        <v>41255</v>
      </c>
      <c r="C1554">
        <v>6</v>
      </c>
      <c r="D1554" t="s">
        <v>2</v>
      </c>
      <c r="E1554" t="s">
        <v>8168</v>
      </c>
      <c r="F1554" t="s">
        <v>8027</v>
      </c>
      <c r="G1554">
        <v>15</v>
      </c>
      <c r="H1554">
        <v>3</v>
      </c>
      <c r="I1554">
        <v>3</v>
      </c>
      <c r="J1554" s="1">
        <v>290.33333333333331</v>
      </c>
      <c r="K1554" s="1">
        <f>Sales_Data[[#This Row],[Order Quantity]]*Sales_Data[[#This Row],[Unit Price]]</f>
        <v>871</v>
      </c>
      <c r="L1554" s="1">
        <v>150.97333333333333</v>
      </c>
    </row>
    <row r="1555" spans="1:12">
      <c r="A1555" t="s">
        <v>1578</v>
      </c>
      <c r="B1555" s="2">
        <v>41255</v>
      </c>
      <c r="C1555">
        <v>18</v>
      </c>
      <c r="D1555" t="s">
        <v>4</v>
      </c>
      <c r="E1555" t="s">
        <v>8168</v>
      </c>
      <c r="F1555" t="s">
        <v>8025</v>
      </c>
      <c r="G1555">
        <v>51</v>
      </c>
      <c r="H1555">
        <v>8</v>
      </c>
      <c r="I1555">
        <v>2</v>
      </c>
      <c r="J1555" s="1">
        <v>403.48888888888888</v>
      </c>
      <c r="K1555" s="1">
        <f>Sales_Data[[#This Row],[Order Quantity]]*Sales_Data[[#This Row],[Unit Price]]</f>
        <v>806.97777777777776</v>
      </c>
      <c r="L1555" s="1">
        <v>330.86088888888889</v>
      </c>
    </row>
    <row r="1556" spans="1:12">
      <c r="A1556" t="s">
        <v>1579</v>
      </c>
      <c r="B1556" s="2">
        <v>41256</v>
      </c>
      <c r="C1556">
        <v>12</v>
      </c>
      <c r="D1556" t="s">
        <v>2</v>
      </c>
      <c r="E1556" t="s">
        <v>8168</v>
      </c>
      <c r="F1556" t="s">
        <v>8026</v>
      </c>
      <c r="G1556">
        <v>34</v>
      </c>
      <c r="H1556">
        <v>5</v>
      </c>
      <c r="I1556">
        <v>7</v>
      </c>
      <c r="J1556" s="1">
        <v>122.83333333333333</v>
      </c>
      <c r="K1556" s="1">
        <f>Sales_Data[[#This Row],[Order Quantity]]*Sales_Data[[#This Row],[Unit Price]]</f>
        <v>859.83333333333326</v>
      </c>
      <c r="L1556" s="1">
        <v>62.64500000000001</v>
      </c>
    </row>
    <row r="1557" spans="1:12">
      <c r="A1557" t="s">
        <v>1580</v>
      </c>
      <c r="B1557" s="2">
        <v>41256</v>
      </c>
      <c r="C1557">
        <v>4</v>
      </c>
      <c r="D1557" t="s">
        <v>4</v>
      </c>
      <c r="E1557" t="s">
        <v>8168</v>
      </c>
      <c r="F1557" t="s">
        <v>8027</v>
      </c>
      <c r="G1557">
        <v>12</v>
      </c>
      <c r="H1557">
        <v>2</v>
      </c>
      <c r="I1557">
        <v>3</v>
      </c>
      <c r="J1557" s="1">
        <v>116.13333333333334</v>
      </c>
      <c r="K1557" s="1">
        <f>Sales_Data[[#This Row],[Order Quantity]]*Sales_Data[[#This Row],[Unit Price]]</f>
        <v>348.40000000000003</v>
      </c>
      <c r="L1557" s="1">
        <v>59.228000000000002</v>
      </c>
    </row>
    <row r="1558" spans="1:12">
      <c r="A1558" t="s">
        <v>1581</v>
      </c>
      <c r="B1558" s="2">
        <v>41256</v>
      </c>
      <c r="C1558">
        <v>18</v>
      </c>
      <c r="D1558" t="s">
        <v>4</v>
      </c>
      <c r="E1558" t="s">
        <v>8168</v>
      </c>
      <c r="F1558" t="s">
        <v>8025</v>
      </c>
      <c r="G1558">
        <v>51</v>
      </c>
      <c r="H1558">
        <v>7</v>
      </c>
      <c r="I1558">
        <v>3</v>
      </c>
      <c r="J1558" s="1">
        <v>337.97777777777782</v>
      </c>
      <c r="K1558" s="1">
        <f>Sales_Data[[#This Row],[Order Quantity]]*Sales_Data[[#This Row],[Unit Price]]</f>
        <v>1013.9333333333334</v>
      </c>
      <c r="L1558" s="1">
        <v>172.36866666666668</v>
      </c>
    </row>
    <row r="1559" spans="1:12">
      <c r="A1559" t="s">
        <v>1582</v>
      </c>
      <c r="B1559" s="2">
        <v>41256</v>
      </c>
      <c r="C1559">
        <v>5</v>
      </c>
      <c r="D1559" t="s">
        <v>2</v>
      </c>
      <c r="E1559" t="s">
        <v>8168</v>
      </c>
      <c r="F1559" t="s">
        <v>8027</v>
      </c>
      <c r="G1559">
        <v>13</v>
      </c>
      <c r="H1559">
        <v>2</v>
      </c>
      <c r="I1559">
        <v>7</v>
      </c>
      <c r="J1559" s="1">
        <v>195.04444444444445</v>
      </c>
      <c r="K1559" s="1">
        <f>Sales_Data[[#This Row],[Order Quantity]]*Sales_Data[[#This Row],[Unit Price]]</f>
        <v>1365.3111111111111</v>
      </c>
      <c r="L1559" s="1">
        <v>107.27444444444446</v>
      </c>
    </row>
    <row r="1560" spans="1:12">
      <c r="A1560" t="s">
        <v>1583</v>
      </c>
      <c r="B1560" s="2">
        <v>41257</v>
      </c>
      <c r="C1560">
        <v>7</v>
      </c>
      <c r="D1560" t="s">
        <v>2</v>
      </c>
      <c r="E1560" t="s">
        <v>8168</v>
      </c>
      <c r="F1560" t="s">
        <v>8027</v>
      </c>
      <c r="G1560">
        <v>18</v>
      </c>
      <c r="H1560">
        <v>3</v>
      </c>
      <c r="I1560">
        <v>8</v>
      </c>
      <c r="J1560" s="1">
        <v>254.60000000000002</v>
      </c>
      <c r="K1560" s="1">
        <f>Sales_Data[[#This Row],[Order Quantity]]*Sales_Data[[#This Row],[Unit Price]]</f>
        <v>2036.8000000000002</v>
      </c>
      <c r="L1560" s="1">
        <v>132.392</v>
      </c>
    </row>
    <row r="1561" spans="1:12">
      <c r="A1561" t="s">
        <v>1584</v>
      </c>
      <c r="B1561" s="2">
        <v>41257</v>
      </c>
      <c r="C1561">
        <v>1</v>
      </c>
      <c r="D1561" t="s">
        <v>2</v>
      </c>
      <c r="E1561" t="s">
        <v>8168</v>
      </c>
      <c r="F1561" t="s">
        <v>8027</v>
      </c>
      <c r="G1561">
        <v>3</v>
      </c>
      <c r="H1561">
        <v>1</v>
      </c>
      <c r="I1561">
        <v>7</v>
      </c>
      <c r="J1561" s="1">
        <v>117.62222222222223</v>
      </c>
      <c r="K1561" s="1">
        <f>Sales_Data[[#This Row],[Order Quantity]]*Sales_Data[[#This Row],[Unit Price]]</f>
        <v>823.35555555555561</v>
      </c>
      <c r="L1561" s="1">
        <v>79.983111111111128</v>
      </c>
    </row>
    <row r="1562" spans="1:12">
      <c r="A1562" t="s">
        <v>1585</v>
      </c>
      <c r="B1562" s="2">
        <v>41257</v>
      </c>
      <c r="C1562">
        <v>9</v>
      </c>
      <c r="D1562" t="s">
        <v>4</v>
      </c>
      <c r="E1562" t="s">
        <v>8168</v>
      </c>
      <c r="F1562" t="s">
        <v>8027</v>
      </c>
      <c r="G1562">
        <v>26</v>
      </c>
      <c r="H1562">
        <v>4</v>
      </c>
      <c r="I1562">
        <v>6</v>
      </c>
      <c r="J1562" s="1">
        <v>118.36666666666666</v>
      </c>
      <c r="K1562" s="1">
        <f>Sales_Data[[#This Row],[Order Quantity]]*Sales_Data[[#This Row],[Unit Price]]</f>
        <v>710.19999999999993</v>
      </c>
      <c r="L1562" s="1">
        <v>53.265000000000001</v>
      </c>
    </row>
    <row r="1563" spans="1:12">
      <c r="A1563" t="s">
        <v>1586</v>
      </c>
      <c r="B1563" s="2">
        <v>41258</v>
      </c>
      <c r="C1563">
        <v>7</v>
      </c>
      <c r="D1563" t="s">
        <v>4</v>
      </c>
      <c r="E1563" t="s">
        <v>8168</v>
      </c>
      <c r="F1563" t="s">
        <v>8027</v>
      </c>
      <c r="G1563">
        <v>20</v>
      </c>
      <c r="H1563">
        <v>3</v>
      </c>
      <c r="I1563">
        <v>8</v>
      </c>
      <c r="J1563" s="1">
        <v>26.8</v>
      </c>
      <c r="K1563" s="1">
        <f>Sales_Data[[#This Row],[Order Quantity]]*Sales_Data[[#This Row],[Unit Price]]</f>
        <v>214.4</v>
      </c>
      <c r="L1563" s="1">
        <v>12.864000000000001</v>
      </c>
    </row>
    <row r="1564" spans="1:12">
      <c r="A1564" t="s">
        <v>1587</v>
      </c>
      <c r="B1564" s="2">
        <v>41258</v>
      </c>
      <c r="C1564">
        <v>13</v>
      </c>
      <c r="D1564" t="s">
        <v>3</v>
      </c>
      <c r="E1564" t="s">
        <v>8168</v>
      </c>
      <c r="F1564" t="s">
        <v>8026</v>
      </c>
      <c r="G1564">
        <v>37</v>
      </c>
      <c r="H1564">
        <v>5</v>
      </c>
      <c r="I1564">
        <v>3</v>
      </c>
      <c r="J1564" s="1">
        <v>125.8111111111111</v>
      </c>
      <c r="K1564" s="1">
        <f>Sales_Data[[#This Row],[Order Quantity]]*Sales_Data[[#This Row],[Unit Price]]</f>
        <v>377.43333333333328</v>
      </c>
      <c r="L1564" s="1">
        <v>86.809666666666658</v>
      </c>
    </row>
    <row r="1565" spans="1:12">
      <c r="A1565" t="s">
        <v>1588</v>
      </c>
      <c r="B1565" s="2">
        <v>41259</v>
      </c>
      <c r="C1565">
        <v>8</v>
      </c>
      <c r="D1565" t="s">
        <v>3</v>
      </c>
      <c r="E1565" t="s">
        <v>8168</v>
      </c>
      <c r="F1565" t="s">
        <v>8027</v>
      </c>
      <c r="G1565">
        <v>22</v>
      </c>
      <c r="H1565">
        <v>3</v>
      </c>
      <c r="I1565">
        <v>5</v>
      </c>
      <c r="J1565" s="1">
        <v>247.15555555555557</v>
      </c>
      <c r="K1565" s="1">
        <f>Sales_Data[[#This Row],[Order Quantity]]*Sales_Data[[#This Row],[Unit Price]]</f>
        <v>1235.7777777777778</v>
      </c>
      <c r="L1565" s="1">
        <v>210.08222222222221</v>
      </c>
    </row>
    <row r="1566" spans="1:12">
      <c r="A1566" t="s">
        <v>1589</v>
      </c>
      <c r="B1566" s="2">
        <v>41260</v>
      </c>
      <c r="C1566">
        <v>19</v>
      </c>
      <c r="D1566" t="s">
        <v>3</v>
      </c>
      <c r="E1566" t="s">
        <v>8168</v>
      </c>
      <c r="F1566" t="s">
        <v>8028</v>
      </c>
      <c r="G1566">
        <v>55</v>
      </c>
      <c r="H1566">
        <v>8</v>
      </c>
      <c r="I1566">
        <v>5</v>
      </c>
      <c r="J1566" s="1">
        <v>91.566666666666663</v>
      </c>
      <c r="K1566" s="1">
        <f>Sales_Data[[#This Row],[Order Quantity]]*Sales_Data[[#This Row],[Unit Price]]</f>
        <v>457.83333333333331</v>
      </c>
      <c r="L1566" s="1">
        <v>73.253333333333345</v>
      </c>
    </row>
    <row r="1567" spans="1:12">
      <c r="A1567" t="s">
        <v>1590</v>
      </c>
      <c r="B1567" s="2">
        <v>41260</v>
      </c>
      <c r="C1567">
        <v>15</v>
      </c>
      <c r="D1567" t="s">
        <v>4</v>
      </c>
      <c r="E1567" t="s">
        <v>8168</v>
      </c>
      <c r="F1567" t="s">
        <v>8025</v>
      </c>
      <c r="G1567">
        <v>43</v>
      </c>
      <c r="H1567">
        <v>6</v>
      </c>
      <c r="I1567">
        <v>3</v>
      </c>
      <c r="J1567" s="1">
        <v>261.3</v>
      </c>
      <c r="K1567" s="1">
        <f>Sales_Data[[#This Row],[Order Quantity]]*Sales_Data[[#This Row],[Unit Price]]</f>
        <v>783.90000000000009</v>
      </c>
      <c r="L1567" s="1">
        <v>162.006</v>
      </c>
    </row>
    <row r="1568" spans="1:12">
      <c r="A1568" t="s">
        <v>1591</v>
      </c>
      <c r="B1568" s="2">
        <v>41260</v>
      </c>
      <c r="C1568">
        <v>2</v>
      </c>
      <c r="D1568" t="s">
        <v>3</v>
      </c>
      <c r="E1568" t="s">
        <v>8168</v>
      </c>
      <c r="F1568" t="s">
        <v>8027</v>
      </c>
      <c r="G1568">
        <v>4</v>
      </c>
      <c r="H1568">
        <v>1</v>
      </c>
      <c r="I1568">
        <v>4</v>
      </c>
      <c r="J1568" s="1">
        <v>704.98888888888894</v>
      </c>
      <c r="K1568" s="1">
        <f>Sales_Data[[#This Row],[Order Quantity]]*Sales_Data[[#This Row],[Unit Price]]</f>
        <v>2819.9555555555557</v>
      </c>
      <c r="L1568" s="1">
        <v>324.29488888888892</v>
      </c>
    </row>
    <row r="1569" spans="1:12">
      <c r="A1569" t="s">
        <v>1592</v>
      </c>
      <c r="B1569" s="2">
        <v>41260</v>
      </c>
      <c r="C1569">
        <v>7</v>
      </c>
      <c r="D1569" t="s">
        <v>4</v>
      </c>
      <c r="E1569" t="s">
        <v>8168</v>
      </c>
      <c r="F1569" t="s">
        <v>8027</v>
      </c>
      <c r="G1569">
        <v>20</v>
      </c>
      <c r="H1569">
        <v>3</v>
      </c>
      <c r="I1569">
        <v>2</v>
      </c>
      <c r="J1569" s="1">
        <v>624.58888888888896</v>
      </c>
      <c r="K1569" s="1">
        <f>Sales_Data[[#This Row],[Order Quantity]]*Sales_Data[[#This Row],[Unit Price]]</f>
        <v>1249.1777777777779</v>
      </c>
      <c r="L1569" s="1">
        <v>393.49100000000004</v>
      </c>
    </row>
    <row r="1570" spans="1:12">
      <c r="A1570" t="s">
        <v>1593</v>
      </c>
      <c r="B1570" s="2">
        <v>41260</v>
      </c>
      <c r="C1570">
        <v>8</v>
      </c>
      <c r="D1570" t="s">
        <v>4</v>
      </c>
      <c r="E1570" t="s">
        <v>8168</v>
      </c>
      <c r="F1570" t="s">
        <v>8027</v>
      </c>
      <c r="G1570">
        <v>23</v>
      </c>
      <c r="H1570">
        <v>4</v>
      </c>
      <c r="I1570">
        <v>4</v>
      </c>
      <c r="J1570" s="1">
        <v>114.64444444444445</v>
      </c>
      <c r="K1570" s="1">
        <f>Sales_Data[[#This Row],[Order Quantity]]*Sales_Data[[#This Row],[Unit Price]]</f>
        <v>458.57777777777778</v>
      </c>
      <c r="L1570" s="1">
        <v>66.49377777777778</v>
      </c>
    </row>
    <row r="1571" spans="1:12">
      <c r="A1571" t="s">
        <v>1594</v>
      </c>
      <c r="B1571" s="2">
        <v>41260</v>
      </c>
      <c r="C1571">
        <v>12</v>
      </c>
      <c r="D1571" t="s">
        <v>2</v>
      </c>
      <c r="E1571" t="s">
        <v>8168</v>
      </c>
      <c r="F1571" t="s">
        <v>8026</v>
      </c>
      <c r="G1571">
        <v>34</v>
      </c>
      <c r="H1571">
        <v>5</v>
      </c>
      <c r="I1571">
        <v>1</v>
      </c>
      <c r="J1571" s="1">
        <v>267.25555555555559</v>
      </c>
      <c r="K1571" s="1">
        <f>Sales_Data[[#This Row],[Order Quantity]]*Sales_Data[[#This Row],[Unit Price]]</f>
        <v>267.25555555555559</v>
      </c>
      <c r="L1571" s="1">
        <v>203.11422222222225</v>
      </c>
    </row>
    <row r="1572" spans="1:12">
      <c r="A1572" t="s">
        <v>1595</v>
      </c>
      <c r="B1572" s="2">
        <v>41261</v>
      </c>
      <c r="C1572">
        <v>5</v>
      </c>
      <c r="D1572" t="s">
        <v>4</v>
      </c>
      <c r="E1572" t="s">
        <v>8168</v>
      </c>
      <c r="F1572" t="s">
        <v>8027</v>
      </c>
      <c r="G1572">
        <v>15</v>
      </c>
      <c r="H1572">
        <v>2</v>
      </c>
      <c r="I1572">
        <v>9</v>
      </c>
      <c r="J1572" s="1">
        <v>122.83333333333333</v>
      </c>
      <c r="K1572" s="1">
        <f>Sales_Data[[#This Row],[Order Quantity]]*Sales_Data[[#This Row],[Unit Price]]</f>
        <v>1105.5</v>
      </c>
      <c r="L1572" s="1">
        <v>100.72333333333333</v>
      </c>
    </row>
    <row r="1573" spans="1:12">
      <c r="A1573" t="s">
        <v>1596</v>
      </c>
      <c r="B1573" s="2">
        <v>41261</v>
      </c>
      <c r="C1573">
        <v>19</v>
      </c>
      <c r="D1573" t="s">
        <v>2</v>
      </c>
      <c r="E1573" t="s">
        <v>8168</v>
      </c>
      <c r="F1573" t="s">
        <v>8028</v>
      </c>
      <c r="G1573">
        <v>55</v>
      </c>
      <c r="H1573">
        <v>8</v>
      </c>
      <c r="I1573">
        <v>5</v>
      </c>
      <c r="J1573" s="1">
        <v>197.27777777777777</v>
      </c>
      <c r="K1573" s="1">
        <f>Sales_Data[[#This Row],[Order Quantity]]*Sales_Data[[#This Row],[Unit Price]]</f>
        <v>986.38888888888891</v>
      </c>
      <c r="L1573" s="1">
        <v>106.53000000000002</v>
      </c>
    </row>
    <row r="1574" spans="1:12">
      <c r="A1574" t="s">
        <v>1597</v>
      </c>
      <c r="B1574" s="2">
        <v>41261</v>
      </c>
      <c r="C1574">
        <v>9</v>
      </c>
      <c r="D1574" t="s">
        <v>4</v>
      </c>
      <c r="E1574" t="s">
        <v>8168</v>
      </c>
      <c r="F1574" t="s">
        <v>8027</v>
      </c>
      <c r="G1574">
        <v>25</v>
      </c>
      <c r="H1574">
        <v>4</v>
      </c>
      <c r="I1574">
        <v>7</v>
      </c>
      <c r="J1574" s="1">
        <v>121.34444444444446</v>
      </c>
      <c r="K1574" s="1">
        <f>Sales_Data[[#This Row],[Order Quantity]]*Sales_Data[[#This Row],[Unit Price]]</f>
        <v>849.41111111111127</v>
      </c>
      <c r="L1574" s="1">
        <v>87.368000000000009</v>
      </c>
    </row>
    <row r="1575" spans="1:12">
      <c r="A1575" t="s">
        <v>1598</v>
      </c>
      <c r="B1575" s="2">
        <v>41261</v>
      </c>
      <c r="C1575">
        <v>6</v>
      </c>
      <c r="D1575" t="s">
        <v>4</v>
      </c>
      <c r="E1575" t="s">
        <v>8168</v>
      </c>
      <c r="F1575" t="s">
        <v>8027</v>
      </c>
      <c r="G1575">
        <v>17</v>
      </c>
      <c r="H1575">
        <v>3</v>
      </c>
      <c r="I1575">
        <v>4</v>
      </c>
      <c r="J1575" s="1">
        <v>23.077777777777779</v>
      </c>
      <c r="K1575" s="1">
        <f>Sales_Data[[#This Row],[Order Quantity]]*Sales_Data[[#This Row],[Unit Price]]</f>
        <v>92.311111111111117</v>
      </c>
      <c r="L1575" s="1">
        <v>9.2311111111111117</v>
      </c>
    </row>
    <row r="1576" spans="1:12">
      <c r="A1576" t="s">
        <v>1599</v>
      </c>
      <c r="B1576" s="2">
        <v>41261</v>
      </c>
      <c r="C1576">
        <v>19</v>
      </c>
      <c r="D1576" t="s">
        <v>4</v>
      </c>
      <c r="E1576" t="s">
        <v>8168</v>
      </c>
      <c r="F1576" t="s">
        <v>8028</v>
      </c>
      <c r="G1576">
        <v>54</v>
      </c>
      <c r="H1576">
        <v>8</v>
      </c>
      <c r="I1576">
        <v>9</v>
      </c>
      <c r="J1576" s="1">
        <v>201</v>
      </c>
      <c r="K1576" s="1">
        <f>Sales_Data[[#This Row],[Order Quantity]]*Sales_Data[[#This Row],[Unit Price]]</f>
        <v>1809</v>
      </c>
      <c r="L1576" s="1">
        <v>84.42</v>
      </c>
    </row>
    <row r="1577" spans="1:12">
      <c r="A1577" t="s">
        <v>1600</v>
      </c>
      <c r="B1577" s="2">
        <v>41261</v>
      </c>
      <c r="C1577">
        <v>15</v>
      </c>
      <c r="D1577" t="s">
        <v>2</v>
      </c>
      <c r="E1577" t="s">
        <v>8168</v>
      </c>
      <c r="F1577" t="s">
        <v>8025</v>
      </c>
      <c r="G1577">
        <v>41</v>
      </c>
      <c r="H1577">
        <v>6</v>
      </c>
      <c r="I1577">
        <v>2</v>
      </c>
      <c r="J1577" s="1">
        <v>204.72222222222223</v>
      </c>
      <c r="K1577" s="1">
        <f>Sales_Data[[#This Row],[Order Quantity]]*Sales_Data[[#This Row],[Unit Price]]</f>
        <v>409.44444444444446</v>
      </c>
      <c r="L1577" s="1">
        <v>159.68333333333334</v>
      </c>
    </row>
    <row r="1578" spans="1:12">
      <c r="A1578" t="s">
        <v>1601</v>
      </c>
      <c r="B1578" s="2">
        <v>41261</v>
      </c>
      <c r="C1578">
        <v>19</v>
      </c>
      <c r="D1578" t="s">
        <v>3</v>
      </c>
      <c r="E1578" t="s">
        <v>8168</v>
      </c>
      <c r="F1578" t="s">
        <v>8028</v>
      </c>
      <c r="G1578">
        <v>55</v>
      </c>
      <c r="H1578">
        <v>8</v>
      </c>
      <c r="I1578">
        <v>2</v>
      </c>
      <c r="J1578" s="1">
        <v>426.56666666666666</v>
      </c>
      <c r="K1578" s="1">
        <f>Sales_Data[[#This Row],[Order Quantity]]*Sales_Data[[#This Row],[Unit Price]]</f>
        <v>853.13333333333333</v>
      </c>
      <c r="L1578" s="1">
        <v>307.12799999999999</v>
      </c>
    </row>
    <row r="1579" spans="1:12">
      <c r="A1579" t="s">
        <v>1602</v>
      </c>
      <c r="B1579" s="2">
        <v>41263</v>
      </c>
      <c r="C1579">
        <v>10</v>
      </c>
      <c r="D1579" t="s">
        <v>4</v>
      </c>
      <c r="E1579" t="s">
        <v>8168</v>
      </c>
      <c r="F1579" t="s">
        <v>8026</v>
      </c>
      <c r="G1579">
        <v>28</v>
      </c>
      <c r="H1579">
        <v>4</v>
      </c>
      <c r="I1579">
        <v>9</v>
      </c>
      <c r="J1579" s="1">
        <v>29.777777777777779</v>
      </c>
      <c r="K1579" s="1">
        <f>Sales_Data[[#This Row],[Order Quantity]]*Sales_Data[[#This Row],[Unit Price]]</f>
        <v>268</v>
      </c>
      <c r="L1579" s="1">
        <v>19.05777777777778</v>
      </c>
    </row>
    <row r="1580" spans="1:12">
      <c r="A1580" t="s">
        <v>1603</v>
      </c>
      <c r="B1580" s="2">
        <v>41263</v>
      </c>
      <c r="C1580">
        <v>7</v>
      </c>
      <c r="D1580" t="s">
        <v>3</v>
      </c>
      <c r="E1580" t="s">
        <v>8168</v>
      </c>
      <c r="F1580" t="s">
        <v>8027</v>
      </c>
      <c r="G1580">
        <v>19</v>
      </c>
      <c r="H1580">
        <v>3</v>
      </c>
      <c r="I1580">
        <v>2</v>
      </c>
      <c r="J1580" s="1">
        <v>203.23333333333335</v>
      </c>
      <c r="K1580" s="1">
        <f>Sales_Data[[#This Row],[Order Quantity]]*Sales_Data[[#This Row],[Unit Price]]</f>
        <v>406.4666666666667</v>
      </c>
      <c r="L1580" s="1">
        <v>95.519666666666666</v>
      </c>
    </row>
    <row r="1581" spans="1:12">
      <c r="A1581" t="s">
        <v>1604</v>
      </c>
      <c r="B1581" s="2">
        <v>41263</v>
      </c>
      <c r="C1581">
        <v>17</v>
      </c>
      <c r="D1581" t="s">
        <v>4</v>
      </c>
      <c r="E1581" t="s">
        <v>8168</v>
      </c>
      <c r="F1581" t="s">
        <v>8025</v>
      </c>
      <c r="G1581">
        <v>47</v>
      </c>
      <c r="H1581">
        <v>7</v>
      </c>
      <c r="I1581">
        <v>5</v>
      </c>
      <c r="J1581" s="1">
        <v>199.51111111111112</v>
      </c>
      <c r="K1581" s="1">
        <f>Sales_Data[[#This Row],[Order Quantity]]*Sales_Data[[#This Row],[Unit Price]]</f>
        <v>997.55555555555566</v>
      </c>
      <c r="L1581" s="1">
        <v>139.6577777777778</v>
      </c>
    </row>
    <row r="1582" spans="1:12">
      <c r="A1582" t="s">
        <v>1605</v>
      </c>
      <c r="B1582" s="2">
        <v>41263</v>
      </c>
      <c r="C1582">
        <v>2</v>
      </c>
      <c r="D1582" t="s">
        <v>4</v>
      </c>
      <c r="E1582" t="s">
        <v>8168</v>
      </c>
      <c r="F1582" t="s">
        <v>8027</v>
      </c>
      <c r="G1582">
        <v>4</v>
      </c>
      <c r="H1582">
        <v>1</v>
      </c>
      <c r="I1582">
        <v>3</v>
      </c>
      <c r="J1582" s="1">
        <v>124.32222222222224</v>
      </c>
      <c r="K1582" s="1">
        <f>Sales_Data[[#This Row],[Order Quantity]]*Sales_Data[[#This Row],[Unit Price]]</f>
        <v>372.9666666666667</v>
      </c>
      <c r="L1582" s="1">
        <v>50.972111111111111</v>
      </c>
    </row>
    <row r="1583" spans="1:12">
      <c r="A1583" t="s">
        <v>1606</v>
      </c>
      <c r="B1583" s="2">
        <v>41264</v>
      </c>
      <c r="C1583">
        <v>2</v>
      </c>
      <c r="D1583" t="s">
        <v>2</v>
      </c>
      <c r="E1583" t="s">
        <v>8168</v>
      </c>
      <c r="F1583" t="s">
        <v>8027</v>
      </c>
      <c r="G1583">
        <v>6</v>
      </c>
      <c r="H1583">
        <v>1</v>
      </c>
      <c r="I1583">
        <v>2</v>
      </c>
      <c r="J1583" s="1">
        <v>124.32222222222224</v>
      </c>
      <c r="K1583" s="1">
        <f>Sales_Data[[#This Row],[Order Quantity]]*Sales_Data[[#This Row],[Unit Price]]</f>
        <v>248.64444444444447</v>
      </c>
      <c r="L1583" s="1">
        <v>79.566222222222237</v>
      </c>
    </row>
    <row r="1584" spans="1:12">
      <c r="A1584" t="s">
        <v>1607</v>
      </c>
      <c r="B1584" s="2">
        <v>41264</v>
      </c>
      <c r="C1584">
        <v>15</v>
      </c>
      <c r="D1584" t="s">
        <v>4</v>
      </c>
      <c r="E1584" t="s">
        <v>8168</v>
      </c>
      <c r="F1584" t="s">
        <v>8025</v>
      </c>
      <c r="G1584">
        <v>41</v>
      </c>
      <c r="H1584">
        <v>6</v>
      </c>
      <c r="I1584">
        <v>8</v>
      </c>
      <c r="J1584" s="1">
        <v>436.24444444444447</v>
      </c>
      <c r="K1584" s="1">
        <f>Sales_Data[[#This Row],[Order Quantity]]*Sales_Data[[#This Row],[Unit Price]]</f>
        <v>3489.9555555555557</v>
      </c>
      <c r="L1584" s="1">
        <v>292.28377777777786</v>
      </c>
    </row>
    <row r="1585" spans="1:12">
      <c r="A1585" t="s">
        <v>1608</v>
      </c>
      <c r="B1585" s="2">
        <v>41264</v>
      </c>
      <c r="C1585">
        <v>5</v>
      </c>
      <c r="D1585" t="s">
        <v>4</v>
      </c>
      <c r="E1585" t="s">
        <v>8168</v>
      </c>
      <c r="F1585" t="s">
        <v>8027</v>
      </c>
      <c r="G1585">
        <v>13</v>
      </c>
      <c r="H1585">
        <v>2</v>
      </c>
      <c r="I1585">
        <v>9</v>
      </c>
      <c r="J1585" s="1">
        <v>101.98888888888888</v>
      </c>
      <c r="K1585" s="1">
        <f>Sales_Data[[#This Row],[Order Quantity]]*Sales_Data[[#This Row],[Unit Price]]</f>
        <v>917.89999999999986</v>
      </c>
      <c r="L1585" s="1">
        <v>57.113777777777777</v>
      </c>
    </row>
    <row r="1586" spans="1:12">
      <c r="A1586" t="s">
        <v>1609</v>
      </c>
      <c r="B1586" s="2">
        <v>41265</v>
      </c>
      <c r="C1586">
        <v>8</v>
      </c>
      <c r="D1586" t="s">
        <v>4</v>
      </c>
      <c r="E1586" t="s">
        <v>8168</v>
      </c>
      <c r="F1586" t="s">
        <v>8027</v>
      </c>
      <c r="G1586">
        <v>22</v>
      </c>
      <c r="H1586">
        <v>3</v>
      </c>
      <c r="I1586">
        <v>8</v>
      </c>
      <c r="J1586" s="1">
        <v>23.077777777777779</v>
      </c>
      <c r="K1586" s="1">
        <f>Sales_Data[[#This Row],[Order Quantity]]*Sales_Data[[#This Row],[Unit Price]]</f>
        <v>184.62222222222223</v>
      </c>
      <c r="L1586" s="1">
        <v>11.077333333333334</v>
      </c>
    </row>
    <row r="1587" spans="1:12">
      <c r="A1587" t="s">
        <v>1610</v>
      </c>
      <c r="B1587" s="2">
        <v>41265</v>
      </c>
      <c r="C1587">
        <v>16</v>
      </c>
      <c r="D1587" t="s">
        <v>2</v>
      </c>
      <c r="E1587" t="s">
        <v>8168</v>
      </c>
      <c r="F1587" t="s">
        <v>8025</v>
      </c>
      <c r="G1587">
        <v>45</v>
      </c>
      <c r="H1587">
        <v>7</v>
      </c>
      <c r="I1587">
        <v>3</v>
      </c>
      <c r="J1587" s="1">
        <v>219.61111111111111</v>
      </c>
      <c r="K1587" s="1">
        <f>Sales_Data[[#This Row],[Order Quantity]]*Sales_Data[[#This Row],[Unit Price]]</f>
        <v>658.83333333333337</v>
      </c>
      <c r="L1587" s="1">
        <v>140.55111111111111</v>
      </c>
    </row>
    <row r="1588" spans="1:12">
      <c r="A1588" t="s">
        <v>1611</v>
      </c>
      <c r="B1588" s="2">
        <v>41265</v>
      </c>
      <c r="C1588">
        <v>5</v>
      </c>
      <c r="D1588" t="s">
        <v>2</v>
      </c>
      <c r="E1588" t="s">
        <v>8168</v>
      </c>
      <c r="F1588" t="s">
        <v>8027</v>
      </c>
      <c r="G1588">
        <v>13</v>
      </c>
      <c r="H1588">
        <v>2</v>
      </c>
      <c r="I1588">
        <v>1</v>
      </c>
      <c r="J1588" s="1">
        <v>439.9666666666667</v>
      </c>
      <c r="K1588" s="1">
        <f>Sales_Data[[#This Row],[Order Quantity]]*Sales_Data[[#This Row],[Unit Price]]</f>
        <v>439.9666666666667</v>
      </c>
      <c r="L1588" s="1">
        <v>290.37800000000004</v>
      </c>
    </row>
    <row r="1589" spans="1:12">
      <c r="A1589" t="s">
        <v>1612</v>
      </c>
      <c r="B1589" s="2">
        <v>41265</v>
      </c>
      <c r="C1589">
        <v>7</v>
      </c>
      <c r="D1589" t="s">
        <v>4</v>
      </c>
      <c r="E1589" t="s">
        <v>8168</v>
      </c>
      <c r="F1589" t="s">
        <v>8027</v>
      </c>
      <c r="G1589">
        <v>20</v>
      </c>
      <c r="H1589">
        <v>3</v>
      </c>
      <c r="I1589">
        <v>8</v>
      </c>
      <c r="J1589" s="1">
        <v>122.08888888888889</v>
      </c>
      <c r="K1589" s="1">
        <f>Sales_Data[[#This Row],[Order Quantity]]*Sales_Data[[#This Row],[Unit Price]]</f>
        <v>976.71111111111111</v>
      </c>
      <c r="L1589" s="1">
        <v>94.00844444444445</v>
      </c>
    </row>
    <row r="1590" spans="1:12">
      <c r="A1590" t="s">
        <v>1613</v>
      </c>
      <c r="B1590" s="2">
        <v>41265</v>
      </c>
      <c r="C1590">
        <v>6</v>
      </c>
      <c r="D1590" t="s">
        <v>2</v>
      </c>
      <c r="E1590" t="s">
        <v>8168</v>
      </c>
      <c r="F1590" t="s">
        <v>8027</v>
      </c>
      <c r="G1590">
        <v>17</v>
      </c>
      <c r="H1590">
        <v>3</v>
      </c>
      <c r="I1590">
        <v>1</v>
      </c>
      <c r="J1590" s="1">
        <v>97.522222222222226</v>
      </c>
      <c r="K1590" s="1">
        <f>Sales_Data[[#This Row],[Order Quantity]]*Sales_Data[[#This Row],[Unit Price]]</f>
        <v>97.522222222222226</v>
      </c>
      <c r="L1590" s="1">
        <v>80.943444444444438</v>
      </c>
    </row>
    <row r="1591" spans="1:12">
      <c r="A1591" t="s">
        <v>1614</v>
      </c>
      <c r="B1591" s="2">
        <v>41265</v>
      </c>
      <c r="C1591">
        <v>10</v>
      </c>
      <c r="D1591" t="s">
        <v>2</v>
      </c>
      <c r="E1591" t="s">
        <v>8168</v>
      </c>
      <c r="F1591" t="s">
        <v>8026</v>
      </c>
      <c r="G1591">
        <v>29</v>
      </c>
      <c r="H1591">
        <v>4</v>
      </c>
      <c r="I1591">
        <v>2</v>
      </c>
      <c r="J1591" s="1">
        <v>283.63333333333338</v>
      </c>
      <c r="K1591" s="1">
        <f>Sales_Data[[#This Row],[Order Quantity]]*Sales_Data[[#This Row],[Unit Price]]</f>
        <v>567.26666666666677</v>
      </c>
      <c r="L1591" s="1">
        <v>141.81666666666669</v>
      </c>
    </row>
    <row r="1592" spans="1:12">
      <c r="A1592" t="s">
        <v>1615</v>
      </c>
      <c r="B1592" s="2">
        <v>41266</v>
      </c>
      <c r="C1592">
        <v>20</v>
      </c>
      <c r="D1592" t="s">
        <v>2</v>
      </c>
      <c r="E1592" t="s">
        <v>8168</v>
      </c>
      <c r="F1592" t="s">
        <v>8028</v>
      </c>
      <c r="G1592">
        <v>56</v>
      </c>
      <c r="H1592">
        <v>8</v>
      </c>
      <c r="I1592">
        <v>3</v>
      </c>
      <c r="J1592" s="1">
        <v>113.90000000000002</v>
      </c>
      <c r="K1592" s="1">
        <f>Sales_Data[[#This Row],[Order Quantity]]*Sales_Data[[#This Row],[Unit Price]]</f>
        <v>341.70000000000005</v>
      </c>
      <c r="L1592" s="1">
        <v>85.425000000000011</v>
      </c>
    </row>
    <row r="1593" spans="1:12">
      <c r="A1593" t="s">
        <v>1616</v>
      </c>
      <c r="B1593" s="2">
        <v>41266</v>
      </c>
      <c r="C1593">
        <v>14</v>
      </c>
      <c r="D1593" t="s">
        <v>4</v>
      </c>
      <c r="E1593" t="s">
        <v>8168</v>
      </c>
      <c r="F1593" t="s">
        <v>8026</v>
      </c>
      <c r="G1593">
        <v>39</v>
      </c>
      <c r="H1593">
        <v>6</v>
      </c>
      <c r="I1593">
        <v>5</v>
      </c>
      <c r="J1593" s="1">
        <v>116.13333333333334</v>
      </c>
      <c r="K1593" s="1">
        <f>Sales_Data[[#This Row],[Order Quantity]]*Sales_Data[[#This Row],[Unit Price]]</f>
        <v>580.66666666666674</v>
      </c>
      <c r="L1593" s="1">
        <v>74.325333333333333</v>
      </c>
    </row>
    <row r="1594" spans="1:12">
      <c r="A1594" t="s">
        <v>1617</v>
      </c>
      <c r="B1594" s="2">
        <v>41266</v>
      </c>
      <c r="C1594">
        <v>17</v>
      </c>
      <c r="D1594" t="s">
        <v>4</v>
      </c>
      <c r="E1594" t="s">
        <v>8168</v>
      </c>
      <c r="F1594" t="s">
        <v>8025</v>
      </c>
      <c r="G1594">
        <v>49</v>
      </c>
      <c r="H1594">
        <v>7</v>
      </c>
      <c r="I1594">
        <v>1</v>
      </c>
      <c r="J1594" s="1">
        <v>664.78888888888889</v>
      </c>
      <c r="K1594" s="1">
        <f>Sales_Data[[#This Row],[Order Quantity]]*Sales_Data[[#This Row],[Unit Price]]</f>
        <v>664.78888888888889</v>
      </c>
      <c r="L1594" s="1">
        <v>265.91555555555556</v>
      </c>
    </row>
    <row r="1595" spans="1:12">
      <c r="A1595" t="s">
        <v>1618</v>
      </c>
      <c r="B1595" s="2">
        <v>41266</v>
      </c>
      <c r="C1595">
        <v>10</v>
      </c>
      <c r="D1595" t="s">
        <v>4</v>
      </c>
      <c r="E1595" t="s">
        <v>8168</v>
      </c>
      <c r="F1595" t="s">
        <v>8026</v>
      </c>
      <c r="G1595">
        <v>28</v>
      </c>
      <c r="H1595">
        <v>4</v>
      </c>
      <c r="I1595">
        <v>3</v>
      </c>
      <c r="J1595" s="1">
        <v>123.57777777777778</v>
      </c>
      <c r="K1595" s="1">
        <f>Sales_Data[[#This Row],[Order Quantity]]*Sales_Data[[#This Row],[Unit Price]]</f>
        <v>370.73333333333335</v>
      </c>
      <c r="L1595" s="1">
        <v>84.032888888888891</v>
      </c>
    </row>
    <row r="1596" spans="1:12">
      <c r="A1596" t="s">
        <v>1619</v>
      </c>
      <c r="B1596" s="2">
        <v>41266</v>
      </c>
      <c r="C1596">
        <v>7</v>
      </c>
      <c r="D1596" t="s">
        <v>2</v>
      </c>
      <c r="E1596" t="s">
        <v>8168</v>
      </c>
      <c r="F1596" t="s">
        <v>8027</v>
      </c>
      <c r="G1596">
        <v>20</v>
      </c>
      <c r="H1596">
        <v>3</v>
      </c>
      <c r="I1596">
        <v>5</v>
      </c>
      <c r="J1596" s="1">
        <v>206.21111111111111</v>
      </c>
      <c r="K1596" s="1">
        <f>Sales_Data[[#This Row],[Order Quantity]]*Sales_Data[[#This Row],[Unit Price]]</f>
        <v>1031.0555555555557</v>
      </c>
      <c r="L1596" s="1">
        <v>90.732888888888894</v>
      </c>
    </row>
    <row r="1597" spans="1:12">
      <c r="A1597" t="s">
        <v>1620</v>
      </c>
      <c r="B1597" s="2">
        <v>41267</v>
      </c>
      <c r="C1597">
        <v>18</v>
      </c>
      <c r="D1597" t="s">
        <v>3</v>
      </c>
      <c r="E1597" t="s">
        <v>8168</v>
      </c>
      <c r="F1597" t="s">
        <v>8025</v>
      </c>
      <c r="G1597">
        <v>51</v>
      </c>
      <c r="H1597">
        <v>7</v>
      </c>
      <c r="I1597">
        <v>1</v>
      </c>
      <c r="J1597" s="1">
        <v>425.07777777777778</v>
      </c>
      <c r="K1597" s="1">
        <f>Sales_Data[[#This Row],[Order Quantity]]*Sales_Data[[#This Row],[Unit Price]]</f>
        <v>425.07777777777778</v>
      </c>
      <c r="L1597" s="1">
        <v>255.04666666666668</v>
      </c>
    </row>
    <row r="1598" spans="1:12">
      <c r="A1598" t="s">
        <v>1621</v>
      </c>
      <c r="B1598" s="2">
        <v>41267</v>
      </c>
      <c r="C1598">
        <v>12</v>
      </c>
      <c r="D1598" t="s">
        <v>3</v>
      </c>
      <c r="E1598" t="s">
        <v>8168</v>
      </c>
      <c r="F1598" t="s">
        <v>8026</v>
      </c>
      <c r="G1598">
        <v>35</v>
      </c>
      <c r="H1598">
        <v>5</v>
      </c>
      <c r="I1598">
        <v>5</v>
      </c>
      <c r="J1598" s="1">
        <v>90.822222222222223</v>
      </c>
      <c r="K1598" s="1">
        <f>Sales_Data[[#This Row],[Order Quantity]]*Sales_Data[[#This Row],[Unit Price]]</f>
        <v>454.11111111111109</v>
      </c>
      <c r="L1598" s="1">
        <v>72.657777777777781</v>
      </c>
    </row>
    <row r="1599" spans="1:12">
      <c r="A1599" t="s">
        <v>1622</v>
      </c>
      <c r="B1599" s="2">
        <v>41267</v>
      </c>
      <c r="C1599">
        <v>7</v>
      </c>
      <c r="D1599" t="s">
        <v>4</v>
      </c>
      <c r="E1599" t="s">
        <v>8168</v>
      </c>
      <c r="F1599" t="s">
        <v>8027</v>
      </c>
      <c r="G1599">
        <v>20</v>
      </c>
      <c r="H1599">
        <v>3</v>
      </c>
      <c r="I1599">
        <v>5</v>
      </c>
      <c r="J1599" s="1">
        <v>81.888888888888886</v>
      </c>
      <c r="K1599" s="1">
        <f>Sales_Data[[#This Row],[Order Quantity]]*Sales_Data[[#This Row],[Unit Price]]</f>
        <v>409.44444444444446</v>
      </c>
      <c r="L1599" s="1">
        <v>41.763333333333335</v>
      </c>
    </row>
    <row r="1600" spans="1:12">
      <c r="A1600" t="s">
        <v>1623</v>
      </c>
      <c r="B1600" s="2">
        <v>41268</v>
      </c>
      <c r="C1600">
        <v>12</v>
      </c>
      <c r="D1600" t="s">
        <v>4</v>
      </c>
      <c r="E1600" t="s">
        <v>8168</v>
      </c>
      <c r="F1600" t="s">
        <v>8026</v>
      </c>
      <c r="G1600">
        <v>33</v>
      </c>
      <c r="H1600">
        <v>5</v>
      </c>
      <c r="I1600">
        <v>7</v>
      </c>
      <c r="J1600" s="1">
        <v>273.95555555555552</v>
      </c>
      <c r="K1600" s="1">
        <f>Sales_Data[[#This Row],[Order Quantity]]*Sales_Data[[#This Row],[Unit Price]]</f>
        <v>1917.6888888888886</v>
      </c>
      <c r="L1600" s="1">
        <v>183.55022222222223</v>
      </c>
    </row>
    <row r="1601" spans="1:12">
      <c r="A1601" t="s">
        <v>1624</v>
      </c>
      <c r="B1601" s="2">
        <v>41268</v>
      </c>
      <c r="C1601">
        <v>1</v>
      </c>
      <c r="D1601" t="s">
        <v>4</v>
      </c>
      <c r="E1601" t="s">
        <v>8168</v>
      </c>
      <c r="F1601" t="s">
        <v>8027</v>
      </c>
      <c r="G1601">
        <v>2</v>
      </c>
      <c r="H1601">
        <v>1</v>
      </c>
      <c r="I1601">
        <v>9</v>
      </c>
      <c r="J1601" s="1">
        <v>95.288888888888891</v>
      </c>
      <c r="K1601" s="1">
        <f>Sales_Data[[#This Row],[Order Quantity]]*Sales_Data[[#This Row],[Unit Price]]</f>
        <v>857.6</v>
      </c>
      <c r="L1601" s="1">
        <v>76.231111111111119</v>
      </c>
    </row>
    <row r="1602" spans="1:12">
      <c r="A1602" t="s">
        <v>1625</v>
      </c>
      <c r="B1602" s="2">
        <v>41268</v>
      </c>
      <c r="C1602">
        <v>18</v>
      </c>
      <c r="D1602" t="s">
        <v>2</v>
      </c>
      <c r="E1602" t="s">
        <v>8168</v>
      </c>
      <c r="F1602" t="s">
        <v>8025</v>
      </c>
      <c r="G1602">
        <v>51</v>
      </c>
      <c r="H1602">
        <v>8</v>
      </c>
      <c r="I1602">
        <v>2</v>
      </c>
      <c r="J1602" s="1">
        <v>119.85555555555555</v>
      </c>
      <c r="K1602" s="1">
        <f>Sales_Data[[#This Row],[Order Quantity]]*Sales_Data[[#This Row],[Unit Price]]</f>
        <v>239.71111111111111</v>
      </c>
      <c r="L1602" s="1">
        <v>47.942222222222227</v>
      </c>
    </row>
    <row r="1603" spans="1:12">
      <c r="A1603" t="s">
        <v>1626</v>
      </c>
      <c r="B1603" s="2">
        <v>41268</v>
      </c>
      <c r="C1603">
        <v>9</v>
      </c>
      <c r="D1603" t="s">
        <v>3</v>
      </c>
      <c r="E1603" t="s">
        <v>8168</v>
      </c>
      <c r="F1603" t="s">
        <v>8027</v>
      </c>
      <c r="G1603">
        <v>26</v>
      </c>
      <c r="H1603">
        <v>4</v>
      </c>
      <c r="I1603">
        <v>8</v>
      </c>
      <c r="J1603" s="1">
        <v>376.68888888888893</v>
      </c>
      <c r="K1603" s="1">
        <f>Sales_Data[[#This Row],[Order Quantity]]*Sales_Data[[#This Row],[Unit Price]]</f>
        <v>3013.5111111111114</v>
      </c>
      <c r="L1603" s="1">
        <v>305.11800000000005</v>
      </c>
    </row>
    <row r="1604" spans="1:12">
      <c r="A1604" t="s">
        <v>1627</v>
      </c>
      <c r="B1604" s="2">
        <v>41269</v>
      </c>
      <c r="C1604">
        <v>12</v>
      </c>
      <c r="D1604" t="s">
        <v>4</v>
      </c>
      <c r="E1604" t="s">
        <v>8168</v>
      </c>
      <c r="F1604" t="s">
        <v>8026</v>
      </c>
      <c r="G1604">
        <v>33</v>
      </c>
      <c r="H1604">
        <v>5</v>
      </c>
      <c r="I1604">
        <v>1</v>
      </c>
      <c r="J1604" s="1">
        <v>612.67777777777781</v>
      </c>
      <c r="K1604" s="1">
        <f>Sales_Data[[#This Row],[Order Quantity]]*Sales_Data[[#This Row],[Unit Price]]</f>
        <v>612.67777777777781</v>
      </c>
      <c r="L1604" s="1">
        <v>484.01544444444448</v>
      </c>
    </row>
    <row r="1605" spans="1:12">
      <c r="A1605" t="s">
        <v>1628</v>
      </c>
      <c r="B1605" s="2">
        <v>41269</v>
      </c>
      <c r="C1605">
        <v>4</v>
      </c>
      <c r="D1605" t="s">
        <v>2</v>
      </c>
      <c r="E1605" t="s">
        <v>8168</v>
      </c>
      <c r="F1605" t="s">
        <v>8027</v>
      </c>
      <c r="G1605">
        <v>10</v>
      </c>
      <c r="H1605">
        <v>2</v>
      </c>
      <c r="I1605">
        <v>1</v>
      </c>
      <c r="J1605" s="1">
        <v>23.077777777777779</v>
      </c>
      <c r="K1605" s="1">
        <f>Sales_Data[[#This Row],[Order Quantity]]*Sales_Data[[#This Row],[Unit Price]]</f>
        <v>23.077777777777779</v>
      </c>
      <c r="L1605" s="1">
        <v>16.154444444444447</v>
      </c>
    </row>
    <row r="1606" spans="1:12">
      <c r="A1606" t="s">
        <v>1629</v>
      </c>
      <c r="B1606" s="2">
        <v>41269</v>
      </c>
      <c r="C1606">
        <v>4</v>
      </c>
      <c r="D1606" t="s">
        <v>4</v>
      </c>
      <c r="E1606" t="s">
        <v>8168</v>
      </c>
      <c r="F1606" t="s">
        <v>8027</v>
      </c>
      <c r="G1606">
        <v>11</v>
      </c>
      <c r="H1606">
        <v>2</v>
      </c>
      <c r="I1606">
        <v>2</v>
      </c>
      <c r="J1606" s="1">
        <v>223.33333333333334</v>
      </c>
      <c r="K1606" s="1">
        <f>Sales_Data[[#This Row],[Order Quantity]]*Sales_Data[[#This Row],[Unit Price]]</f>
        <v>446.66666666666669</v>
      </c>
      <c r="L1606" s="1">
        <v>102.73333333333333</v>
      </c>
    </row>
    <row r="1607" spans="1:12">
      <c r="A1607" t="s">
        <v>1630</v>
      </c>
      <c r="B1607" s="2">
        <v>41269</v>
      </c>
      <c r="C1607">
        <v>13</v>
      </c>
      <c r="D1607" t="s">
        <v>4</v>
      </c>
      <c r="E1607" t="s">
        <v>8168</v>
      </c>
      <c r="F1607" t="s">
        <v>8026</v>
      </c>
      <c r="G1607">
        <v>35</v>
      </c>
      <c r="H1607">
        <v>5</v>
      </c>
      <c r="I1607">
        <v>1</v>
      </c>
      <c r="J1607" s="1">
        <v>216.63333333333333</v>
      </c>
      <c r="K1607" s="1">
        <f>Sales_Data[[#This Row],[Order Quantity]]*Sales_Data[[#This Row],[Unit Price]]</f>
        <v>216.63333333333333</v>
      </c>
      <c r="L1607" s="1">
        <v>116.98200000000003</v>
      </c>
    </row>
    <row r="1608" spans="1:12">
      <c r="A1608" t="s">
        <v>1631</v>
      </c>
      <c r="B1608" s="2">
        <v>41269</v>
      </c>
      <c r="C1608">
        <v>2</v>
      </c>
      <c r="D1608" t="s">
        <v>2</v>
      </c>
      <c r="E1608" t="s">
        <v>8168</v>
      </c>
      <c r="F1608" t="s">
        <v>8027</v>
      </c>
      <c r="G1608">
        <v>4</v>
      </c>
      <c r="H1608">
        <v>1</v>
      </c>
      <c r="I1608">
        <v>4</v>
      </c>
      <c r="J1608" s="1">
        <v>19.355555555555558</v>
      </c>
      <c r="K1608" s="1">
        <f>Sales_Data[[#This Row],[Order Quantity]]*Sales_Data[[#This Row],[Unit Price]]</f>
        <v>77.422222222222231</v>
      </c>
      <c r="L1608" s="1">
        <v>11.80688888888889</v>
      </c>
    </row>
    <row r="1609" spans="1:12">
      <c r="A1609" t="s">
        <v>1632</v>
      </c>
      <c r="B1609" s="2">
        <v>41269</v>
      </c>
      <c r="C1609">
        <v>20</v>
      </c>
      <c r="D1609" t="s">
        <v>4</v>
      </c>
      <c r="E1609" t="s">
        <v>8168</v>
      </c>
      <c r="F1609" t="s">
        <v>8028</v>
      </c>
      <c r="G1609">
        <v>58</v>
      </c>
      <c r="H1609">
        <v>8</v>
      </c>
      <c r="I1609">
        <v>9</v>
      </c>
      <c r="J1609" s="1">
        <v>126.55555555555556</v>
      </c>
      <c r="K1609" s="1">
        <f>Sales_Data[[#This Row],[Order Quantity]]*Sales_Data[[#This Row],[Unit Price]]</f>
        <v>1139</v>
      </c>
      <c r="L1609" s="1">
        <v>88.588888888888889</v>
      </c>
    </row>
    <row r="1610" spans="1:12">
      <c r="A1610" t="s">
        <v>1633</v>
      </c>
      <c r="B1610" s="2">
        <v>41270</v>
      </c>
      <c r="C1610">
        <v>19</v>
      </c>
      <c r="D1610" t="s">
        <v>2</v>
      </c>
      <c r="E1610" t="s">
        <v>8168</v>
      </c>
      <c r="F1610" t="s">
        <v>8028</v>
      </c>
      <c r="G1610">
        <v>55</v>
      </c>
      <c r="H1610">
        <v>8</v>
      </c>
      <c r="I1610">
        <v>1</v>
      </c>
      <c r="J1610" s="1">
        <v>591.08888888888896</v>
      </c>
      <c r="K1610" s="1">
        <f>Sales_Data[[#This Row],[Order Quantity]]*Sales_Data[[#This Row],[Unit Price]]</f>
        <v>591.08888888888896</v>
      </c>
      <c r="L1610" s="1">
        <v>242.34644444444444</v>
      </c>
    </row>
    <row r="1611" spans="1:12">
      <c r="A1611" t="s">
        <v>1634</v>
      </c>
      <c r="B1611" s="2">
        <v>41270</v>
      </c>
      <c r="C1611">
        <v>18</v>
      </c>
      <c r="D1611" t="s">
        <v>3</v>
      </c>
      <c r="E1611" t="s">
        <v>8168</v>
      </c>
      <c r="F1611" t="s">
        <v>8025</v>
      </c>
      <c r="G1611">
        <v>52</v>
      </c>
      <c r="H1611">
        <v>8</v>
      </c>
      <c r="I1611">
        <v>4</v>
      </c>
      <c r="J1611" s="1">
        <v>436.24444444444447</v>
      </c>
      <c r="K1611" s="1">
        <f>Sales_Data[[#This Row],[Order Quantity]]*Sales_Data[[#This Row],[Unit Price]]</f>
        <v>1744.9777777777779</v>
      </c>
      <c r="L1611" s="1">
        <v>231.2095555555556</v>
      </c>
    </row>
    <row r="1612" spans="1:12">
      <c r="A1612" t="s">
        <v>1635</v>
      </c>
      <c r="B1612" s="2">
        <v>41271</v>
      </c>
      <c r="C1612">
        <v>18</v>
      </c>
      <c r="D1612" t="s">
        <v>3</v>
      </c>
      <c r="E1612" t="s">
        <v>8168</v>
      </c>
      <c r="F1612" t="s">
        <v>8025</v>
      </c>
      <c r="G1612">
        <v>50</v>
      </c>
      <c r="H1612">
        <v>7</v>
      </c>
      <c r="I1612">
        <v>3</v>
      </c>
      <c r="J1612" s="1">
        <v>115.38888888888889</v>
      </c>
      <c r="K1612" s="1">
        <f>Sales_Data[[#This Row],[Order Quantity]]*Sales_Data[[#This Row],[Unit Price]]</f>
        <v>346.16666666666663</v>
      </c>
      <c r="L1612" s="1">
        <v>85.387777777777785</v>
      </c>
    </row>
    <row r="1613" spans="1:12">
      <c r="A1613" t="s">
        <v>1636</v>
      </c>
      <c r="B1613" s="2">
        <v>41271</v>
      </c>
      <c r="C1613">
        <v>19</v>
      </c>
      <c r="D1613" t="s">
        <v>2</v>
      </c>
      <c r="E1613" t="s">
        <v>8168</v>
      </c>
      <c r="F1613" t="s">
        <v>8028</v>
      </c>
      <c r="G1613">
        <v>56</v>
      </c>
      <c r="H1613">
        <v>8</v>
      </c>
      <c r="I1613">
        <v>6</v>
      </c>
      <c r="J1613" s="1">
        <v>559.82222222222231</v>
      </c>
      <c r="K1613" s="1">
        <f>Sales_Data[[#This Row],[Order Quantity]]*Sales_Data[[#This Row],[Unit Price]]</f>
        <v>3358.9333333333338</v>
      </c>
      <c r="L1613" s="1">
        <v>330.29511111111111</v>
      </c>
    </row>
    <row r="1614" spans="1:12">
      <c r="A1614" t="s">
        <v>1637</v>
      </c>
      <c r="B1614" s="2">
        <v>41271</v>
      </c>
      <c r="C1614">
        <v>8</v>
      </c>
      <c r="D1614" t="s">
        <v>2</v>
      </c>
      <c r="E1614" t="s">
        <v>8168</v>
      </c>
      <c r="F1614" t="s">
        <v>8027</v>
      </c>
      <c r="G1614">
        <v>23</v>
      </c>
      <c r="H1614">
        <v>4</v>
      </c>
      <c r="I1614">
        <v>2</v>
      </c>
      <c r="J1614" s="1">
        <v>117.62222222222223</v>
      </c>
      <c r="K1614" s="1">
        <f>Sales_Data[[#This Row],[Order Quantity]]*Sales_Data[[#This Row],[Unit Price]]</f>
        <v>235.24444444444447</v>
      </c>
      <c r="L1614" s="1">
        <v>62.33977777777779</v>
      </c>
    </row>
    <row r="1615" spans="1:12">
      <c r="A1615" t="s">
        <v>1638</v>
      </c>
      <c r="B1615" s="2">
        <v>41272</v>
      </c>
      <c r="C1615">
        <v>17</v>
      </c>
      <c r="D1615" t="s">
        <v>2</v>
      </c>
      <c r="E1615" t="s">
        <v>8168</v>
      </c>
      <c r="F1615" t="s">
        <v>8025</v>
      </c>
      <c r="G1615">
        <v>49</v>
      </c>
      <c r="H1615">
        <v>7</v>
      </c>
      <c r="I1615">
        <v>6</v>
      </c>
      <c r="J1615" s="1">
        <v>24.566666666666666</v>
      </c>
      <c r="K1615" s="1">
        <f>Sales_Data[[#This Row],[Order Quantity]]*Sales_Data[[#This Row],[Unit Price]]</f>
        <v>147.4</v>
      </c>
      <c r="L1615" s="1">
        <v>10.809333333333333</v>
      </c>
    </row>
    <row r="1616" spans="1:12">
      <c r="A1616" t="s">
        <v>1639</v>
      </c>
      <c r="B1616" s="2">
        <v>41272</v>
      </c>
      <c r="C1616">
        <v>8</v>
      </c>
      <c r="D1616" t="s">
        <v>4</v>
      </c>
      <c r="E1616" t="s">
        <v>8168</v>
      </c>
      <c r="F1616" t="s">
        <v>8027</v>
      </c>
      <c r="G1616">
        <v>23</v>
      </c>
      <c r="H1616">
        <v>4</v>
      </c>
      <c r="I1616">
        <v>8</v>
      </c>
      <c r="J1616" s="1">
        <v>366.26666666666665</v>
      </c>
      <c r="K1616" s="1">
        <f>Sales_Data[[#This Row],[Order Quantity]]*Sales_Data[[#This Row],[Unit Price]]</f>
        <v>2930.1333333333332</v>
      </c>
      <c r="L1616" s="1">
        <v>278.36266666666666</v>
      </c>
    </row>
    <row r="1617" spans="1:12">
      <c r="A1617" t="s">
        <v>1640</v>
      </c>
      <c r="B1617" s="2">
        <v>41272</v>
      </c>
      <c r="C1617">
        <v>10</v>
      </c>
      <c r="D1617" t="s">
        <v>3</v>
      </c>
      <c r="E1617" t="s">
        <v>8168</v>
      </c>
      <c r="F1617" t="s">
        <v>8027</v>
      </c>
      <c r="G1617">
        <v>27</v>
      </c>
      <c r="H1617">
        <v>4</v>
      </c>
      <c r="I1617">
        <v>7</v>
      </c>
      <c r="J1617" s="1">
        <v>627.56666666666672</v>
      </c>
      <c r="K1617" s="1">
        <f>Sales_Data[[#This Row],[Order Quantity]]*Sales_Data[[#This Row],[Unit Price]]</f>
        <v>4392.9666666666672</v>
      </c>
      <c r="L1617" s="1">
        <v>301.23200000000003</v>
      </c>
    </row>
    <row r="1618" spans="1:12">
      <c r="A1618" t="s">
        <v>1641</v>
      </c>
      <c r="B1618" s="2">
        <v>41272</v>
      </c>
      <c r="C1618">
        <v>17</v>
      </c>
      <c r="D1618" t="s">
        <v>3</v>
      </c>
      <c r="E1618" t="s">
        <v>8168</v>
      </c>
      <c r="F1618" t="s">
        <v>8025</v>
      </c>
      <c r="G1618">
        <v>49</v>
      </c>
      <c r="H1618">
        <v>7</v>
      </c>
      <c r="I1618">
        <v>3</v>
      </c>
      <c r="J1618" s="1">
        <v>124.32222222222224</v>
      </c>
      <c r="K1618" s="1">
        <f>Sales_Data[[#This Row],[Order Quantity]]*Sales_Data[[#This Row],[Unit Price]]</f>
        <v>372.9666666666667</v>
      </c>
      <c r="L1618" s="1">
        <v>80.809444444444452</v>
      </c>
    </row>
    <row r="1619" spans="1:12">
      <c r="A1619" t="s">
        <v>1642</v>
      </c>
      <c r="B1619" s="2">
        <v>41272</v>
      </c>
      <c r="C1619">
        <v>17</v>
      </c>
      <c r="D1619" t="s">
        <v>3</v>
      </c>
      <c r="E1619" t="s">
        <v>8168</v>
      </c>
      <c r="F1619" t="s">
        <v>8025</v>
      </c>
      <c r="G1619">
        <v>48</v>
      </c>
      <c r="H1619">
        <v>7</v>
      </c>
      <c r="I1619">
        <v>9</v>
      </c>
      <c r="J1619" s="1">
        <v>297.77777777777777</v>
      </c>
      <c r="K1619" s="1">
        <f>Sales_Data[[#This Row],[Order Quantity]]*Sales_Data[[#This Row],[Unit Price]]</f>
        <v>2680</v>
      </c>
      <c r="L1619" s="1">
        <v>247.15555555555557</v>
      </c>
    </row>
    <row r="1620" spans="1:12">
      <c r="A1620" t="s">
        <v>1643</v>
      </c>
      <c r="B1620" s="2">
        <v>41272</v>
      </c>
      <c r="C1620">
        <v>13</v>
      </c>
      <c r="D1620" t="s">
        <v>3</v>
      </c>
      <c r="E1620" t="s">
        <v>8168</v>
      </c>
      <c r="F1620" t="s">
        <v>8026</v>
      </c>
      <c r="G1620">
        <v>37</v>
      </c>
      <c r="H1620">
        <v>6</v>
      </c>
      <c r="I1620">
        <v>2</v>
      </c>
      <c r="J1620" s="1">
        <v>429.54444444444448</v>
      </c>
      <c r="K1620" s="1">
        <f>Sales_Data[[#This Row],[Order Quantity]]*Sales_Data[[#This Row],[Unit Price]]</f>
        <v>859.08888888888896</v>
      </c>
      <c r="L1620" s="1">
        <v>317.8628888888889</v>
      </c>
    </row>
    <row r="1621" spans="1:12">
      <c r="A1621" t="s">
        <v>1644</v>
      </c>
      <c r="B1621" s="2">
        <v>41272</v>
      </c>
      <c r="C1621">
        <v>9</v>
      </c>
      <c r="D1621" t="s">
        <v>3</v>
      </c>
      <c r="E1621" t="s">
        <v>8168</v>
      </c>
      <c r="F1621" t="s">
        <v>8027</v>
      </c>
      <c r="G1621">
        <v>24</v>
      </c>
      <c r="H1621">
        <v>4</v>
      </c>
      <c r="I1621">
        <v>1</v>
      </c>
      <c r="J1621" s="1">
        <v>105.71111111111111</v>
      </c>
      <c r="K1621" s="1">
        <f>Sales_Data[[#This Row],[Order Quantity]]*Sales_Data[[#This Row],[Unit Price]]</f>
        <v>105.71111111111111</v>
      </c>
      <c r="L1621" s="1">
        <v>44.398666666666664</v>
      </c>
    </row>
    <row r="1622" spans="1:12">
      <c r="A1622" t="s">
        <v>1645</v>
      </c>
      <c r="B1622" s="2">
        <v>41273</v>
      </c>
      <c r="C1622">
        <v>3</v>
      </c>
      <c r="D1622" t="s">
        <v>4</v>
      </c>
      <c r="E1622" t="s">
        <v>8168</v>
      </c>
      <c r="F1622" t="s">
        <v>8027</v>
      </c>
      <c r="G1622">
        <v>8</v>
      </c>
      <c r="H1622">
        <v>2</v>
      </c>
      <c r="I1622">
        <v>9</v>
      </c>
      <c r="J1622" s="1">
        <v>624.58888888888896</v>
      </c>
      <c r="K1622" s="1">
        <f>Sales_Data[[#This Row],[Order Quantity]]*Sales_Data[[#This Row],[Unit Price]]</f>
        <v>5621.3000000000011</v>
      </c>
      <c r="L1622" s="1">
        <v>474.68755555555555</v>
      </c>
    </row>
    <row r="1623" spans="1:12">
      <c r="A1623" t="s">
        <v>1646</v>
      </c>
      <c r="B1623" s="2">
        <v>41273</v>
      </c>
      <c r="C1623">
        <v>14</v>
      </c>
      <c r="D1623" t="s">
        <v>4</v>
      </c>
      <c r="E1623" t="s">
        <v>8168</v>
      </c>
      <c r="F1623" t="s">
        <v>8026</v>
      </c>
      <c r="G1623">
        <v>39</v>
      </c>
      <c r="H1623">
        <v>6</v>
      </c>
      <c r="I1623">
        <v>9</v>
      </c>
      <c r="J1623" s="1">
        <v>444.43333333333334</v>
      </c>
      <c r="K1623" s="1">
        <f>Sales_Data[[#This Row],[Order Quantity]]*Sales_Data[[#This Row],[Unit Price]]</f>
        <v>3999.9</v>
      </c>
      <c r="L1623" s="1">
        <v>346.65800000000002</v>
      </c>
    </row>
    <row r="1624" spans="1:12">
      <c r="A1624" t="s">
        <v>1647</v>
      </c>
      <c r="B1624" s="2">
        <v>41273</v>
      </c>
      <c r="C1624">
        <v>3</v>
      </c>
      <c r="D1624" t="s">
        <v>4</v>
      </c>
      <c r="E1624" t="s">
        <v>8168</v>
      </c>
      <c r="F1624" t="s">
        <v>8027</v>
      </c>
      <c r="G1624">
        <v>8</v>
      </c>
      <c r="H1624">
        <v>2</v>
      </c>
      <c r="I1624">
        <v>3</v>
      </c>
      <c r="J1624" s="1">
        <v>710.94444444444446</v>
      </c>
      <c r="K1624" s="1">
        <f>Sales_Data[[#This Row],[Order Quantity]]*Sales_Data[[#This Row],[Unit Price]]</f>
        <v>2132.8333333333335</v>
      </c>
      <c r="L1624" s="1">
        <v>405.23833333333329</v>
      </c>
    </row>
    <row r="1625" spans="1:12">
      <c r="A1625" t="s">
        <v>1648</v>
      </c>
      <c r="B1625" s="2">
        <v>41274</v>
      </c>
      <c r="C1625">
        <v>1</v>
      </c>
      <c r="D1625" t="s">
        <v>4</v>
      </c>
      <c r="E1625" t="s">
        <v>8168</v>
      </c>
      <c r="F1625" t="s">
        <v>8027</v>
      </c>
      <c r="G1625">
        <v>1</v>
      </c>
      <c r="H1625">
        <v>1</v>
      </c>
      <c r="I1625">
        <v>8</v>
      </c>
      <c r="J1625" s="1">
        <v>115.38888888888889</v>
      </c>
      <c r="K1625" s="1">
        <f>Sales_Data[[#This Row],[Order Quantity]]*Sales_Data[[#This Row],[Unit Price]]</f>
        <v>923.11111111111109</v>
      </c>
      <c r="L1625" s="1">
        <v>70.387222222222221</v>
      </c>
    </row>
    <row r="1626" spans="1:12">
      <c r="A1626" t="s">
        <v>1649</v>
      </c>
      <c r="B1626" s="2">
        <v>41274</v>
      </c>
      <c r="C1626">
        <v>7</v>
      </c>
      <c r="D1626" t="s">
        <v>4</v>
      </c>
      <c r="E1626" t="s">
        <v>8168</v>
      </c>
      <c r="F1626" t="s">
        <v>8027</v>
      </c>
      <c r="G1626">
        <v>18</v>
      </c>
      <c r="H1626">
        <v>3</v>
      </c>
      <c r="I1626">
        <v>2</v>
      </c>
      <c r="J1626" s="1">
        <v>725.08888888888896</v>
      </c>
      <c r="K1626" s="1">
        <f>Sales_Data[[#This Row],[Order Quantity]]*Sales_Data[[#This Row],[Unit Price]]</f>
        <v>1450.1777777777779</v>
      </c>
      <c r="L1626" s="1">
        <v>311.7882222222222</v>
      </c>
    </row>
    <row r="1627" spans="1:12">
      <c r="A1627" t="s">
        <v>1650</v>
      </c>
      <c r="B1627" s="2">
        <v>41274</v>
      </c>
      <c r="C1627">
        <v>12</v>
      </c>
      <c r="D1627" t="s">
        <v>2</v>
      </c>
      <c r="E1627" t="s">
        <v>8168</v>
      </c>
      <c r="F1627" t="s">
        <v>8026</v>
      </c>
      <c r="G1627">
        <v>35</v>
      </c>
      <c r="H1627">
        <v>5</v>
      </c>
      <c r="I1627">
        <v>1</v>
      </c>
      <c r="J1627" s="1">
        <v>121.34444444444446</v>
      </c>
      <c r="K1627" s="1">
        <f>Sales_Data[[#This Row],[Order Quantity]]*Sales_Data[[#This Row],[Unit Price]]</f>
        <v>121.34444444444446</v>
      </c>
      <c r="L1627" s="1">
        <v>89.794888888888906</v>
      </c>
    </row>
    <row r="1628" spans="1:12">
      <c r="A1628" t="s">
        <v>1651</v>
      </c>
      <c r="B1628" s="2">
        <v>41275</v>
      </c>
      <c r="C1628">
        <v>7</v>
      </c>
      <c r="D1628" t="s">
        <v>4</v>
      </c>
      <c r="E1628" t="s">
        <v>8168</v>
      </c>
      <c r="F1628" t="s">
        <v>8027</v>
      </c>
      <c r="G1628">
        <v>21</v>
      </c>
      <c r="H1628">
        <v>3</v>
      </c>
      <c r="I1628">
        <v>1</v>
      </c>
      <c r="J1628" s="1">
        <v>431.03333333333336</v>
      </c>
      <c r="K1628" s="1">
        <f>Sales_Data[[#This Row],[Order Quantity]]*Sales_Data[[#This Row],[Unit Price]]</f>
        <v>431.03333333333336</v>
      </c>
      <c r="L1628" s="1">
        <v>301.7233333333333</v>
      </c>
    </row>
    <row r="1629" spans="1:12">
      <c r="A1629" t="s">
        <v>1652</v>
      </c>
      <c r="B1629" s="2">
        <v>41276</v>
      </c>
      <c r="C1629">
        <v>14</v>
      </c>
      <c r="D1629" t="s">
        <v>4</v>
      </c>
      <c r="E1629" t="s">
        <v>8168</v>
      </c>
      <c r="F1629" t="s">
        <v>8026</v>
      </c>
      <c r="G1629">
        <v>40</v>
      </c>
      <c r="H1629">
        <v>6</v>
      </c>
      <c r="I1629">
        <v>7</v>
      </c>
      <c r="J1629" s="1">
        <v>288.84444444444443</v>
      </c>
      <c r="K1629" s="1">
        <f>Sales_Data[[#This Row],[Order Quantity]]*Sales_Data[[#This Row],[Unit Price]]</f>
        <v>2021.911111111111</v>
      </c>
      <c r="L1629" s="1">
        <v>225.29866666666669</v>
      </c>
    </row>
    <row r="1630" spans="1:12">
      <c r="A1630" t="s">
        <v>1653</v>
      </c>
      <c r="B1630" s="2">
        <v>41276</v>
      </c>
      <c r="C1630">
        <v>11</v>
      </c>
      <c r="D1630" t="s">
        <v>4</v>
      </c>
      <c r="E1630" t="s">
        <v>8168</v>
      </c>
      <c r="F1630" t="s">
        <v>8026</v>
      </c>
      <c r="G1630">
        <v>32</v>
      </c>
      <c r="H1630">
        <v>5</v>
      </c>
      <c r="I1630">
        <v>3</v>
      </c>
      <c r="J1630" s="1">
        <v>94.544444444444437</v>
      </c>
      <c r="K1630" s="1">
        <f>Sales_Data[[#This Row],[Order Quantity]]*Sales_Data[[#This Row],[Unit Price]]</f>
        <v>283.63333333333333</v>
      </c>
      <c r="L1630" s="1">
        <v>53.890333333333324</v>
      </c>
    </row>
    <row r="1631" spans="1:12">
      <c r="A1631" t="s">
        <v>1654</v>
      </c>
      <c r="B1631" s="2">
        <v>41277</v>
      </c>
      <c r="C1631">
        <v>6</v>
      </c>
      <c r="D1631" t="s">
        <v>4</v>
      </c>
      <c r="E1631" t="s">
        <v>8168</v>
      </c>
      <c r="F1631" t="s">
        <v>8027</v>
      </c>
      <c r="G1631">
        <v>17</v>
      </c>
      <c r="H1631">
        <v>3</v>
      </c>
      <c r="I1631">
        <v>3</v>
      </c>
      <c r="J1631" s="1">
        <v>114.64444444444445</v>
      </c>
      <c r="K1631" s="1">
        <f>Sales_Data[[#This Row],[Order Quantity]]*Sales_Data[[#This Row],[Unit Price]]</f>
        <v>343.93333333333334</v>
      </c>
      <c r="L1631" s="1">
        <v>85.98333333333332</v>
      </c>
    </row>
    <row r="1632" spans="1:12">
      <c r="A1632" t="s">
        <v>1655</v>
      </c>
      <c r="B1632" s="2">
        <v>41277</v>
      </c>
      <c r="C1632">
        <v>5</v>
      </c>
      <c r="D1632" t="s">
        <v>4</v>
      </c>
      <c r="E1632" t="s">
        <v>8168</v>
      </c>
      <c r="F1632" t="s">
        <v>8027</v>
      </c>
      <c r="G1632">
        <v>13</v>
      </c>
      <c r="H1632">
        <v>2</v>
      </c>
      <c r="I1632">
        <v>3</v>
      </c>
      <c r="J1632" s="1">
        <v>21.588888888888889</v>
      </c>
      <c r="K1632" s="1">
        <f>Sales_Data[[#This Row],[Order Quantity]]*Sales_Data[[#This Row],[Unit Price]]</f>
        <v>64.766666666666666</v>
      </c>
      <c r="L1632" s="1">
        <v>8.8514444444444447</v>
      </c>
    </row>
    <row r="1633" spans="1:12">
      <c r="A1633" t="s">
        <v>1656</v>
      </c>
      <c r="B1633" s="2">
        <v>41277</v>
      </c>
      <c r="C1633">
        <v>9</v>
      </c>
      <c r="D1633" t="s">
        <v>2</v>
      </c>
      <c r="E1633" t="s">
        <v>8168</v>
      </c>
      <c r="F1633" t="s">
        <v>8027</v>
      </c>
      <c r="G1633">
        <v>26</v>
      </c>
      <c r="H1633">
        <v>4</v>
      </c>
      <c r="I1633">
        <v>3</v>
      </c>
      <c r="J1633" s="1">
        <v>259.06666666666666</v>
      </c>
      <c r="K1633" s="1">
        <f>Sales_Data[[#This Row],[Order Quantity]]*Sales_Data[[#This Row],[Unit Price]]</f>
        <v>777.2</v>
      </c>
      <c r="L1633" s="1">
        <v>176.16533333333334</v>
      </c>
    </row>
    <row r="1634" spans="1:12">
      <c r="A1634" t="s">
        <v>1657</v>
      </c>
      <c r="B1634" s="2">
        <v>41277</v>
      </c>
      <c r="C1634">
        <v>9</v>
      </c>
      <c r="D1634" t="s">
        <v>4</v>
      </c>
      <c r="E1634" t="s">
        <v>8168</v>
      </c>
      <c r="F1634" t="s">
        <v>8027</v>
      </c>
      <c r="G1634">
        <v>26</v>
      </c>
      <c r="H1634">
        <v>4</v>
      </c>
      <c r="I1634">
        <v>4</v>
      </c>
      <c r="J1634" s="1">
        <v>333.51111111111112</v>
      </c>
      <c r="K1634" s="1">
        <f>Sales_Data[[#This Row],[Order Quantity]]*Sales_Data[[#This Row],[Unit Price]]</f>
        <v>1334.0444444444445</v>
      </c>
      <c r="L1634" s="1">
        <v>243.46311111111106</v>
      </c>
    </row>
    <row r="1635" spans="1:12">
      <c r="A1635" t="s">
        <v>1658</v>
      </c>
      <c r="B1635" s="2">
        <v>41277</v>
      </c>
      <c r="C1635">
        <v>8</v>
      </c>
      <c r="D1635" t="s">
        <v>2</v>
      </c>
      <c r="E1635" t="s">
        <v>8168</v>
      </c>
      <c r="F1635" t="s">
        <v>8027</v>
      </c>
      <c r="G1635">
        <v>22</v>
      </c>
      <c r="H1635">
        <v>3</v>
      </c>
      <c r="I1635">
        <v>9</v>
      </c>
      <c r="J1635" s="1">
        <v>23.077777777777779</v>
      </c>
      <c r="K1635" s="1">
        <f>Sales_Data[[#This Row],[Order Quantity]]*Sales_Data[[#This Row],[Unit Price]]</f>
        <v>207.70000000000002</v>
      </c>
      <c r="L1635" s="1">
        <v>18.693000000000001</v>
      </c>
    </row>
    <row r="1636" spans="1:12">
      <c r="A1636" t="s">
        <v>1659</v>
      </c>
      <c r="B1636" s="2">
        <v>41278</v>
      </c>
      <c r="C1636">
        <v>20</v>
      </c>
      <c r="D1636" t="s">
        <v>2</v>
      </c>
      <c r="E1636" t="s">
        <v>8168</v>
      </c>
      <c r="F1636" t="s">
        <v>8028</v>
      </c>
      <c r="G1636">
        <v>58</v>
      </c>
      <c r="H1636">
        <v>8</v>
      </c>
      <c r="I1636">
        <v>3</v>
      </c>
      <c r="J1636" s="1">
        <v>82.63333333333334</v>
      </c>
      <c r="K1636" s="1">
        <f>Sales_Data[[#This Row],[Order Quantity]]*Sales_Data[[#This Row],[Unit Price]]</f>
        <v>247.90000000000003</v>
      </c>
      <c r="L1636" s="1">
        <v>48.753666666666668</v>
      </c>
    </row>
    <row r="1637" spans="1:12">
      <c r="A1637" t="s">
        <v>1660</v>
      </c>
      <c r="B1637" s="2">
        <v>41278</v>
      </c>
      <c r="C1637">
        <v>7</v>
      </c>
      <c r="D1637" t="s">
        <v>2</v>
      </c>
      <c r="E1637" t="s">
        <v>8168</v>
      </c>
      <c r="F1637" t="s">
        <v>8027</v>
      </c>
      <c r="G1637">
        <v>20</v>
      </c>
      <c r="H1637">
        <v>3</v>
      </c>
      <c r="I1637">
        <v>3</v>
      </c>
      <c r="J1637" s="1">
        <v>23.077777777777779</v>
      </c>
      <c r="K1637" s="1">
        <f>Sales_Data[[#This Row],[Order Quantity]]*Sales_Data[[#This Row],[Unit Price]]</f>
        <v>69.233333333333334</v>
      </c>
      <c r="L1637" s="1">
        <v>13.385111111111112</v>
      </c>
    </row>
    <row r="1638" spans="1:12">
      <c r="A1638" t="s">
        <v>1661</v>
      </c>
      <c r="B1638" s="2">
        <v>41279</v>
      </c>
      <c r="C1638">
        <v>8</v>
      </c>
      <c r="D1638" t="s">
        <v>3</v>
      </c>
      <c r="E1638" t="s">
        <v>8168</v>
      </c>
      <c r="F1638" t="s">
        <v>8027</v>
      </c>
      <c r="G1638">
        <v>21</v>
      </c>
      <c r="H1638">
        <v>3</v>
      </c>
      <c r="I1638">
        <v>6</v>
      </c>
      <c r="J1638" s="1">
        <v>640.9666666666667</v>
      </c>
      <c r="K1638" s="1">
        <f>Sales_Data[[#This Row],[Order Quantity]]*Sales_Data[[#This Row],[Unit Price]]</f>
        <v>3845.8</v>
      </c>
      <c r="L1638" s="1">
        <v>435.85733333333337</v>
      </c>
    </row>
    <row r="1639" spans="1:12">
      <c r="A1639" t="s">
        <v>1662</v>
      </c>
      <c r="B1639" s="2">
        <v>41279</v>
      </c>
      <c r="C1639">
        <v>20</v>
      </c>
      <c r="D1639" t="s">
        <v>4</v>
      </c>
      <c r="E1639" t="s">
        <v>8168</v>
      </c>
      <c r="F1639" t="s">
        <v>8028</v>
      </c>
      <c r="G1639">
        <v>57</v>
      </c>
      <c r="H1639">
        <v>8</v>
      </c>
      <c r="I1639">
        <v>2</v>
      </c>
      <c r="J1639" s="1">
        <v>212.91111111111113</v>
      </c>
      <c r="K1639" s="1">
        <f>Sales_Data[[#This Row],[Order Quantity]]*Sales_Data[[#This Row],[Unit Price]]</f>
        <v>425.82222222222225</v>
      </c>
      <c r="L1639" s="1">
        <v>149.03777777777776</v>
      </c>
    </row>
    <row r="1640" spans="1:12">
      <c r="A1640" t="s">
        <v>1663</v>
      </c>
      <c r="B1640" s="2">
        <v>41279</v>
      </c>
      <c r="C1640">
        <v>6</v>
      </c>
      <c r="D1640" t="s">
        <v>4</v>
      </c>
      <c r="E1640" t="s">
        <v>8168</v>
      </c>
      <c r="F1640" t="s">
        <v>8027</v>
      </c>
      <c r="G1640">
        <v>18</v>
      </c>
      <c r="H1640">
        <v>3</v>
      </c>
      <c r="I1640">
        <v>1</v>
      </c>
      <c r="J1640" s="1">
        <v>292.56666666666666</v>
      </c>
      <c r="K1640" s="1">
        <f>Sales_Data[[#This Row],[Order Quantity]]*Sales_Data[[#This Row],[Unit Price]]</f>
        <v>292.56666666666666</v>
      </c>
      <c r="L1640" s="1">
        <v>248.68166666666664</v>
      </c>
    </row>
    <row r="1641" spans="1:12">
      <c r="A1641" t="s">
        <v>1664</v>
      </c>
      <c r="B1641" s="2">
        <v>41279</v>
      </c>
      <c r="C1641">
        <v>6</v>
      </c>
      <c r="D1641" t="s">
        <v>4</v>
      </c>
      <c r="E1641" t="s">
        <v>8168</v>
      </c>
      <c r="F1641" t="s">
        <v>8027</v>
      </c>
      <c r="G1641">
        <v>16</v>
      </c>
      <c r="H1641">
        <v>3</v>
      </c>
      <c r="I1641">
        <v>6</v>
      </c>
      <c r="J1641" s="1">
        <v>118.36666666666666</v>
      </c>
      <c r="K1641" s="1">
        <f>Sales_Data[[#This Row],[Order Quantity]]*Sales_Data[[#This Row],[Unit Price]]</f>
        <v>710.19999999999993</v>
      </c>
      <c r="L1641" s="1">
        <v>71.02</v>
      </c>
    </row>
    <row r="1642" spans="1:12">
      <c r="A1642" t="s">
        <v>1665</v>
      </c>
      <c r="B1642" s="2">
        <v>41279</v>
      </c>
      <c r="C1642">
        <v>5</v>
      </c>
      <c r="D1642" t="s">
        <v>4</v>
      </c>
      <c r="E1642" t="s">
        <v>8168</v>
      </c>
      <c r="F1642" t="s">
        <v>8027</v>
      </c>
      <c r="G1642">
        <v>14</v>
      </c>
      <c r="H1642">
        <v>2</v>
      </c>
      <c r="I1642">
        <v>7</v>
      </c>
      <c r="J1642" s="1">
        <v>250.87777777777779</v>
      </c>
      <c r="K1642" s="1">
        <f>Sales_Data[[#This Row],[Order Quantity]]*Sales_Data[[#This Row],[Unit Price]]</f>
        <v>1756.1444444444446</v>
      </c>
      <c r="L1642" s="1">
        <v>178.12322222222221</v>
      </c>
    </row>
    <row r="1643" spans="1:12">
      <c r="A1643" t="s">
        <v>1666</v>
      </c>
      <c r="B1643" s="2">
        <v>41279</v>
      </c>
      <c r="C1643">
        <v>14</v>
      </c>
      <c r="D1643" t="s">
        <v>2</v>
      </c>
      <c r="E1643" t="s">
        <v>8168</v>
      </c>
      <c r="F1643" t="s">
        <v>8026</v>
      </c>
      <c r="G1643">
        <v>39</v>
      </c>
      <c r="H1643">
        <v>6</v>
      </c>
      <c r="I1643">
        <v>4</v>
      </c>
      <c r="J1643" s="1">
        <v>110.17777777777778</v>
      </c>
      <c r="K1643" s="1">
        <f>Sales_Data[[#This Row],[Order Quantity]]*Sales_Data[[#This Row],[Unit Price]]</f>
        <v>440.71111111111111</v>
      </c>
      <c r="L1643" s="1">
        <v>60.597777777777793</v>
      </c>
    </row>
    <row r="1644" spans="1:12">
      <c r="A1644" t="s">
        <v>1667</v>
      </c>
      <c r="B1644" s="2">
        <v>41280</v>
      </c>
      <c r="C1644">
        <v>11</v>
      </c>
      <c r="D1644" t="s">
        <v>4</v>
      </c>
      <c r="E1644" t="s">
        <v>8168</v>
      </c>
      <c r="F1644" t="s">
        <v>8026</v>
      </c>
      <c r="G1644">
        <v>31</v>
      </c>
      <c r="H1644">
        <v>5</v>
      </c>
      <c r="I1644">
        <v>5</v>
      </c>
      <c r="J1644" s="1">
        <v>259.81111111111113</v>
      </c>
      <c r="K1644" s="1">
        <f>Sales_Data[[#This Row],[Order Quantity]]*Sales_Data[[#This Row],[Unit Price]]</f>
        <v>1299.0555555555557</v>
      </c>
      <c r="L1644" s="1">
        <v>184.46588888888888</v>
      </c>
    </row>
    <row r="1645" spans="1:12">
      <c r="A1645" t="s">
        <v>1668</v>
      </c>
      <c r="B1645" s="2">
        <v>41280</v>
      </c>
      <c r="C1645">
        <v>19</v>
      </c>
      <c r="D1645" t="s">
        <v>4</v>
      </c>
      <c r="E1645" t="s">
        <v>8168</v>
      </c>
      <c r="F1645" t="s">
        <v>8028</v>
      </c>
      <c r="G1645">
        <v>55</v>
      </c>
      <c r="H1645">
        <v>8</v>
      </c>
      <c r="I1645">
        <v>4</v>
      </c>
      <c r="J1645" s="1">
        <v>332.02222222222224</v>
      </c>
      <c r="K1645" s="1">
        <f>Sales_Data[[#This Row],[Order Quantity]]*Sales_Data[[#This Row],[Unit Price]]</f>
        <v>1328.088888888889</v>
      </c>
      <c r="L1645" s="1">
        <v>175.97177777777782</v>
      </c>
    </row>
    <row r="1646" spans="1:12">
      <c r="A1646" t="s">
        <v>1669</v>
      </c>
      <c r="B1646" s="2">
        <v>41280</v>
      </c>
      <c r="C1646">
        <v>10</v>
      </c>
      <c r="D1646" t="s">
        <v>4</v>
      </c>
      <c r="E1646" t="s">
        <v>8168</v>
      </c>
      <c r="F1646" t="s">
        <v>8027</v>
      </c>
      <c r="G1646">
        <v>27</v>
      </c>
      <c r="H1646">
        <v>4</v>
      </c>
      <c r="I1646">
        <v>4</v>
      </c>
      <c r="J1646" s="1">
        <v>124.32222222222224</v>
      </c>
      <c r="K1646" s="1">
        <f>Sales_Data[[#This Row],[Order Quantity]]*Sales_Data[[#This Row],[Unit Price]]</f>
        <v>497.28888888888895</v>
      </c>
      <c r="L1646" s="1">
        <v>75.836555555555549</v>
      </c>
    </row>
    <row r="1647" spans="1:12">
      <c r="A1647" t="s">
        <v>1670</v>
      </c>
      <c r="B1647" s="2">
        <v>41280</v>
      </c>
      <c r="C1647">
        <v>12</v>
      </c>
      <c r="D1647" t="s">
        <v>4</v>
      </c>
      <c r="E1647" t="s">
        <v>8168</v>
      </c>
      <c r="F1647" t="s">
        <v>8026</v>
      </c>
      <c r="G1647">
        <v>34</v>
      </c>
      <c r="H1647">
        <v>5</v>
      </c>
      <c r="I1647">
        <v>4</v>
      </c>
      <c r="J1647" s="1">
        <v>276.18888888888893</v>
      </c>
      <c r="K1647" s="1">
        <f>Sales_Data[[#This Row],[Order Quantity]]*Sales_Data[[#This Row],[Unit Price]]</f>
        <v>1104.7555555555557</v>
      </c>
      <c r="L1647" s="1">
        <v>140.85633333333334</v>
      </c>
    </row>
    <row r="1648" spans="1:12">
      <c r="A1648" t="s">
        <v>1671</v>
      </c>
      <c r="B1648" s="2">
        <v>41281</v>
      </c>
      <c r="C1648">
        <v>7</v>
      </c>
      <c r="D1648" t="s">
        <v>2</v>
      </c>
      <c r="E1648" t="s">
        <v>8168</v>
      </c>
      <c r="F1648" t="s">
        <v>8027</v>
      </c>
      <c r="G1648">
        <v>19</v>
      </c>
      <c r="H1648">
        <v>3</v>
      </c>
      <c r="I1648">
        <v>2</v>
      </c>
      <c r="J1648" s="1">
        <v>316.38888888888891</v>
      </c>
      <c r="K1648" s="1">
        <f>Sales_Data[[#This Row],[Order Quantity]]*Sales_Data[[#This Row],[Unit Price]]</f>
        <v>632.77777777777783</v>
      </c>
      <c r="L1648" s="1">
        <v>189.83333333333334</v>
      </c>
    </row>
    <row r="1649" spans="1:12">
      <c r="A1649" t="s">
        <v>1672</v>
      </c>
      <c r="B1649" s="2">
        <v>41281</v>
      </c>
      <c r="C1649">
        <v>4</v>
      </c>
      <c r="D1649" t="s">
        <v>4</v>
      </c>
      <c r="E1649" t="s">
        <v>8168</v>
      </c>
      <c r="F1649" t="s">
        <v>8027</v>
      </c>
      <c r="G1649">
        <v>11</v>
      </c>
      <c r="H1649">
        <v>2</v>
      </c>
      <c r="I1649">
        <v>7</v>
      </c>
      <c r="J1649" s="1">
        <v>366.26666666666665</v>
      </c>
      <c r="K1649" s="1">
        <f>Sales_Data[[#This Row],[Order Quantity]]*Sales_Data[[#This Row],[Unit Price]]</f>
        <v>2563.8666666666668</v>
      </c>
      <c r="L1649" s="1">
        <v>285.68799999999999</v>
      </c>
    </row>
    <row r="1650" spans="1:12">
      <c r="A1650" t="s">
        <v>1673</v>
      </c>
      <c r="B1650" s="2">
        <v>41281</v>
      </c>
      <c r="C1650">
        <v>2</v>
      </c>
      <c r="D1650" t="s">
        <v>3</v>
      </c>
      <c r="E1650" t="s">
        <v>8168</v>
      </c>
      <c r="F1650" t="s">
        <v>8027</v>
      </c>
      <c r="G1650">
        <v>6</v>
      </c>
      <c r="H1650">
        <v>1</v>
      </c>
      <c r="I1650">
        <v>1</v>
      </c>
      <c r="J1650" s="1">
        <v>107.94444444444444</v>
      </c>
      <c r="K1650" s="1">
        <f>Sales_Data[[#This Row],[Order Quantity]]*Sales_Data[[#This Row],[Unit Price]]</f>
        <v>107.94444444444444</v>
      </c>
      <c r="L1650" s="1">
        <v>76.640555555555551</v>
      </c>
    </row>
    <row r="1651" spans="1:12">
      <c r="A1651" t="s">
        <v>1674</v>
      </c>
      <c r="B1651" s="2">
        <v>41281</v>
      </c>
      <c r="C1651">
        <v>17</v>
      </c>
      <c r="D1651" t="s">
        <v>4</v>
      </c>
      <c r="E1651" t="s">
        <v>8168</v>
      </c>
      <c r="F1651" t="s">
        <v>8025</v>
      </c>
      <c r="G1651">
        <v>48</v>
      </c>
      <c r="H1651">
        <v>7</v>
      </c>
      <c r="I1651">
        <v>8</v>
      </c>
      <c r="J1651" s="1">
        <v>21.588888888888889</v>
      </c>
      <c r="K1651" s="1">
        <f>Sales_Data[[#This Row],[Order Quantity]]*Sales_Data[[#This Row],[Unit Price]]</f>
        <v>172.71111111111111</v>
      </c>
      <c r="L1651" s="1">
        <v>11.442111111111112</v>
      </c>
    </row>
    <row r="1652" spans="1:12">
      <c r="A1652" t="s">
        <v>1675</v>
      </c>
      <c r="B1652" s="2">
        <v>41281</v>
      </c>
      <c r="C1652">
        <v>10</v>
      </c>
      <c r="D1652" t="s">
        <v>2</v>
      </c>
      <c r="E1652" t="s">
        <v>8168</v>
      </c>
      <c r="F1652" t="s">
        <v>8026</v>
      </c>
      <c r="G1652">
        <v>28</v>
      </c>
      <c r="H1652">
        <v>4</v>
      </c>
      <c r="I1652">
        <v>9</v>
      </c>
      <c r="J1652" s="1">
        <v>663.3</v>
      </c>
      <c r="K1652" s="1">
        <f>Sales_Data[[#This Row],[Order Quantity]]*Sales_Data[[#This Row],[Unit Price]]</f>
        <v>5969.7</v>
      </c>
      <c r="L1652" s="1">
        <v>358.18200000000002</v>
      </c>
    </row>
    <row r="1653" spans="1:12">
      <c r="A1653" t="s">
        <v>1676</v>
      </c>
      <c r="B1653" s="2">
        <v>41281</v>
      </c>
      <c r="C1653">
        <v>10</v>
      </c>
      <c r="D1653" t="s">
        <v>3</v>
      </c>
      <c r="E1653" t="s">
        <v>8168</v>
      </c>
      <c r="F1653" t="s">
        <v>8027</v>
      </c>
      <c r="G1653">
        <v>27</v>
      </c>
      <c r="H1653">
        <v>4</v>
      </c>
      <c r="I1653">
        <v>1</v>
      </c>
      <c r="J1653" s="1">
        <v>119.85555555555555</v>
      </c>
      <c r="K1653" s="1">
        <f>Sales_Data[[#This Row],[Order Quantity]]*Sales_Data[[#This Row],[Unit Price]]</f>
        <v>119.85555555555555</v>
      </c>
      <c r="L1653" s="1">
        <v>69.516222222222211</v>
      </c>
    </row>
    <row r="1654" spans="1:12">
      <c r="A1654" t="s">
        <v>1677</v>
      </c>
      <c r="B1654" s="2">
        <v>41282</v>
      </c>
      <c r="C1654">
        <v>7</v>
      </c>
      <c r="D1654" t="s">
        <v>4</v>
      </c>
      <c r="E1654" t="s">
        <v>8168</v>
      </c>
      <c r="F1654" t="s">
        <v>8027</v>
      </c>
      <c r="G1654">
        <v>21</v>
      </c>
      <c r="H1654">
        <v>3</v>
      </c>
      <c r="I1654">
        <v>7</v>
      </c>
      <c r="J1654" s="1">
        <v>268</v>
      </c>
      <c r="K1654" s="1">
        <f>Sales_Data[[#This Row],[Order Quantity]]*Sales_Data[[#This Row],[Unit Price]]</f>
        <v>1876</v>
      </c>
      <c r="L1654" s="1">
        <v>182.24</v>
      </c>
    </row>
    <row r="1655" spans="1:12">
      <c r="A1655" t="s">
        <v>1678</v>
      </c>
      <c r="B1655" s="2">
        <v>41282</v>
      </c>
      <c r="C1655">
        <v>1</v>
      </c>
      <c r="D1655" t="s">
        <v>2</v>
      </c>
      <c r="E1655" t="s">
        <v>8168</v>
      </c>
      <c r="F1655" t="s">
        <v>8027</v>
      </c>
      <c r="G1655">
        <v>3</v>
      </c>
      <c r="H1655">
        <v>1</v>
      </c>
      <c r="I1655">
        <v>2</v>
      </c>
      <c r="J1655" s="1">
        <v>128.78888888888889</v>
      </c>
      <c r="K1655" s="1">
        <f>Sales_Data[[#This Row],[Order Quantity]]*Sales_Data[[#This Row],[Unit Price]]</f>
        <v>257.57777777777778</v>
      </c>
      <c r="L1655" s="1">
        <v>100.45533333333336</v>
      </c>
    </row>
    <row r="1656" spans="1:12">
      <c r="A1656" t="s">
        <v>1679</v>
      </c>
      <c r="B1656" s="2">
        <v>41282</v>
      </c>
      <c r="C1656">
        <v>20</v>
      </c>
      <c r="D1656" t="s">
        <v>4</v>
      </c>
      <c r="E1656" t="s">
        <v>8168</v>
      </c>
      <c r="F1656" t="s">
        <v>8028</v>
      </c>
      <c r="G1656">
        <v>56</v>
      </c>
      <c r="H1656">
        <v>8</v>
      </c>
      <c r="I1656">
        <v>1</v>
      </c>
      <c r="J1656" s="1">
        <v>209.1888888888889</v>
      </c>
      <c r="K1656" s="1">
        <f>Sales_Data[[#This Row],[Order Quantity]]*Sales_Data[[#This Row],[Unit Price]]</f>
        <v>209.1888888888889</v>
      </c>
      <c r="L1656" s="1">
        <v>89.951222222222228</v>
      </c>
    </row>
    <row r="1657" spans="1:12">
      <c r="A1657" t="s">
        <v>1680</v>
      </c>
      <c r="B1657" s="2">
        <v>41283</v>
      </c>
      <c r="C1657">
        <v>12</v>
      </c>
      <c r="D1657" t="s">
        <v>2</v>
      </c>
      <c r="E1657" t="s">
        <v>8168</v>
      </c>
      <c r="F1657" t="s">
        <v>8026</v>
      </c>
      <c r="G1657">
        <v>35</v>
      </c>
      <c r="H1657">
        <v>5</v>
      </c>
      <c r="I1657">
        <v>2</v>
      </c>
      <c r="J1657" s="1">
        <v>216.63333333333333</v>
      </c>
      <c r="K1657" s="1">
        <f>Sales_Data[[#This Row],[Order Quantity]]*Sales_Data[[#This Row],[Unit Price]]</f>
        <v>433.26666666666665</v>
      </c>
      <c r="L1657" s="1">
        <v>119.14833333333334</v>
      </c>
    </row>
    <row r="1658" spans="1:12">
      <c r="A1658" t="s">
        <v>1681</v>
      </c>
      <c r="B1658" s="2">
        <v>41283</v>
      </c>
      <c r="C1658">
        <v>6</v>
      </c>
      <c r="D1658" t="s">
        <v>3</v>
      </c>
      <c r="E1658" t="s">
        <v>8168</v>
      </c>
      <c r="F1658" t="s">
        <v>8027</v>
      </c>
      <c r="G1658">
        <v>16</v>
      </c>
      <c r="H1658">
        <v>3</v>
      </c>
      <c r="I1658">
        <v>3</v>
      </c>
      <c r="J1658" s="1">
        <v>122.08888888888889</v>
      </c>
      <c r="K1658" s="1">
        <f>Sales_Data[[#This Row],[Order Quantity]]*Sales_Data[[#This Row],[Unit Price]]</f>
        <v>366.26666666666665</v>
      </c>
      <c r="L1658" s="1">
        <v>83.020444444444436</v>
      </c>
    </row>
    <row r="1659" spans="1:12">
      <c r="A1659" t="s">
        <v>1682</v>
      </c>
      <c r="B1659" s="2">
        <v>41283</v>
      </c>
      <c r="C1659">
        <v>10</v>
      </c>
      <c r="D1659" t="s">
        <v>2</v>
      </c>
      <c r="E1659" t="s">
        <v>8168</v>
      </c>
      <c r="F1659" t="s">
        <v>8026</v>
      </c>
      <c r="G1659">
        <v>28</v>
      </c>
      <c r="H1659">
        <v>4</v>
      </c>
      <c r="I1659">
        <v>8</v>
      </c>
      <c r="J1659" s="1">
        <v>350.63333333333338</v>
      </c>
      <c r="K1659" s="1">
        <f>Sales_Data[[#This Row],[Order Quantity]]*Sales_Data[[#This Row],[Unit Price]]</f>
        <v>2805.0666666666671</v>
      </c>
      <c r="L1659" s="1">
        <v>259.46866666666671</v>
      </c>
    </row>
    <row r="1660" spans="1:12">
      <c r="A1660" t="s">
        <v>1683</v>
      </c>
      <c r="B1660" s="2">
        <v>41283</v>
      </c>
      <c r="C1660">
        <v>7</v>
      </c>
      <c r="D1660" t="s">
        <v>3</v>
      </c>
      <c r="E1660" t="s">
        <v>8168</v>
      </c>
      <c r="F1660" t="s">
        <v>8027</v>
      </c>
      <c r="G1660">
        <v>20</v>
      </c>
      <c r="H1660">
        <v>3</v>
      </c>
      <c r="I1660">
        <v>6</v>
      </c>
      <c r="J1660" s="1">
        <v>297.77777777777777</v>
      </c>
      <c r="K1660" s="1">
        <f>Sales_Data[[#This Row],[Order Quantity]]*Sales_Data[[#This Row],[Unit Price]]</f>
        <v>1786.6666666666665</v>
      </c>
      <c r="L1660" s="1">
        <v>238.22222222222223</v>
      </c>
    </row>
    <row r="1661" spans="1:12">
      <c r="A1661" t="s">
        <v>1684</v>
      </c>
      <c r="B1661" s="2">
        <v>41284</v>
      </c>
      <c r="C1661">
        <v>17</v>
      </c>
      <c r="D1661" t="s">
        <v>2</v>
      </c>
      <c r="E1661" t="s">
        <v>8168</v>
      </c>
      <c r="F1661" t="s">
        <v>8025</v>
      </c>
      <c r="G1661">
        <v>49</v>
      </c>
      <c r="H1661">
        <v>7</v>
      </c>
      <c r="I1661">
        <v>6</v>
      </c>
      <c r="J1661" s="1">
        <v>661.81111111111113</v>
      </c>
      <c r="K1661" s="1">
        <f>Sales_Data[[#This Row],[Order Quantity]]*Sales_Data[[#This Row],[Unit Price]]</f>
        <v>3970.8666666666668</v>
      </c>
      <c r="L1661" s="1">
        <v>430.17722222222227</v>
      </c>
    </row>
    <row r="1662" spans="1:12">
      <c r="A1662" t="s">
        <v>1685</v>
      </c>
      <c r="B1662" s="2">
        <v>41284</v>
      </c>
      <c r="C1662">
        <v>15</v>
      </c>
      <c r="D1662" t="s">
        <v>3</v>
      </c>
      <c r="E1662" t="s">
        <v>8168</v>
      </c>
      <c r="F1662" t="s">
        <v>8025</v>
      </c>
      <c r="G1662">
        <v>42</v>
      </c>
      <c r="H1662">
        <v>6</v>
      </c>
      <c r="I1662">
        <v>9</v>
      </c>
      <c r="J1662" s="1">
        <v>223.33333333333334</v>
      </c>
      <c r="K1662" s="1">
        <f>Sales_Data[[#This Row],[Order Quantity]]*Sales_Data[[#This Row],[Unit Price]]</f>
        <v>2010</v>
      </c>
      <c r="L1662" s="1">
        <v>102.73333333333333</v>
      </c>
    </row>
    <row r="1663" spans="1:12">
      <c r="A1663" t="s">
        <v>1686</v>
      </c>
      <c r="B1663" s="2">
        <v>41284</v>
      </c>
      <c r="C1663">
        <v>18</v>
      </c>
      <c r="D1663" t="s">
        <v>2</v>
      </c>
      <c r="E1663" t="s">
        <v>8168</v>
      </c>
      <c r="F1663" t="s">
        <v>8025</v>
      </c>
      <c r="G1663">
        <v>52</v>
      </c>
      <c r="H1663">
        <v>8</v>
      </c>
      <c r="I1663">
        <v>1</v>
      </c>
      <c r="J1663" s="1">
        <v>146.65555555555557</v>
      </c>
      <c r="K1663" s="1">
        <f>Sales_Data[[#This Row],[Order Quantity]]*Sales_Data[[#This Row],[Unit Price]]</f>
        <v>146.65555555555557</v>
      </c>
      <c r="L1663" s="1">
        <v>107.05855555555556</v>
      </c>
    </row>
    <row r="1664" spans="1:12">
      <c r="A1664" t="s">
        <v>1687</v>
      </c>
      <c r="B1664" s="2">
        <v>41284</v>
      </c>
      <c r="C1664">
        <v>5</v>
      </c>
      <c r="D1664" t="s">
        <v>4</v>
      </c>
      <c r="E1664" t="s">
        <v>8168</v>
      </c>
      <c r="F1664" t="s">
        <v>8027</v>
      </c>
      <c r="G1664">
        <v>13</v>
      </c>
      <c r="H1664">
        <v>2</v>
      </c>
      <c r="I1664">
        <v>2</v>
      </c>
      <c r="J1664" s="1">
        <v>197.27777777777777</v>
      </c>
      <c r="K1664" s="1">
        <f>Sales_Data[[#This Row],[Order Quantity]]*Sales_Data[[#This Row],[Unit Price]]</f>
        <v>394.55555555555554</v>
      </c>
      <c r="L1664" s="1">
        <v>118.36666666666666</v>
      </c>
    </row>
    <row r="1665" spans="1:12">
      <c r="A1665" t="s">
        <v>1688</v>
      </c>
      <c r="B1665" s="2">
        <v>41284</v>
      </c>
      <c r="C1665">
        <v>3</v>
      </c>
      <c r="D1665" t="s">
        <v>4</v>
      </c>
      <c r="E1665" t="s">
        <v>8168</v>
      </c>
      <c r="F1665" t="s">
        <v>8027</v>
      </c>
      <c r="G1665">
        <v>7</v>
      </c>
      <c r="H1665">
        <v>1</v>
      </c>
      <c r="I1665">
        <v>6</v>
      </c>
      <c r="J1665" s="1">
        <v>20.844444444444445</v>
      </c>
      <c r="K1665" s="1">
        <f>Sales_Data[[#This Row],[Order Quantity]]*Sales_Data[[#This Row],[Unit Price]]</f>
        <v>125.06666666666666</v>
      </c>
      <c r="L1665" s="1">
        <v>14.382666666666665</v>
      </c>
    </row>
    <row r="1666" spans="1:12">
      <c r="A1666" t="s">
        <v>1689</v>
      </c>
      <c r="B1666" s="2">
        <v>41284</v>
      </c>
      <c r="C1666">
        <v>10</v>
      </c>
      <c r="D1666" t="s">
        <v>3</v>
      </c>
      <c r="E1666" t="s">
        <v>8168</v>
      </c>
      <c r="F1666" t="s">
        <v>8026</v>
      </c>
      <c r="G1666">
        <v>28</v>
      </c>
      <c r="H1666">
        <v>4</v>
      </c>
      <c r="I1666">
        <v>8</v>
      </c>
      <c r="J1666" s="1">
        <v>126.55555555555556</v>
      </c>
      <c r="K1666" s="1">
        <f>Sales_Data[[#This Row],[Order Quantity]]*Sales_Data[[#This Row],[Unit Price]]</f>
        <v>1012.4444444444445</v>
      </c>
      <c r="L1666" s="1">
        <v>99.978888888888889</v>
      </c>
    </row>
    <row r="1667" spans="1:12">
      <c r="A1667" t="s">
        <v>1690</v>
      </c>
      <c r="B1667" s="2">
        <v>41284</v>
      </c>
      <c r="C1667">
        <v>3</v>
      </c>
      <c r="D1667" t="s">
        <v>2</v>
      </c>
      <c r="E1667" t="s">
        <v>8168</v>
      </c>
      <c r="F1667" t="s">
        <v>8027</v>
      </c>
      <c r="G1667">
        <v>8</v>
      </c>
      <c r="H1667">
        <v>1</v>
      </c>
      <c r="I1667">
        <v>3</v>
      </c>
      <c r="J1667" s="1">
        <v>111.66666666666667</v>
      </c>
      <c r="K1667" s="1">
        <f>Sales_Data[[#This Row],[Order Quantity]]*Sales_Data[[#This Row],[Unit Price]]</f>
        <v>335</v>
      </c>
      <c r="L1667" s="1">
        <v>91.566666666666663</v>
      </c>
    </row>
    <row r="1668" spans="1:12">
      <c r="A1668" t="s">
        <v>1691</v>
      </c>
      <c r="B1668" s="2">
        <v>41285</v>
      </c>
      <c r="C1668">
        <v>4</v>
      </c>
      <c r="D1668" t="s">
        <v>2</v>
      </c>
      <c r="E1668" t="s">
        <v>8168</v>
      </c>
      <c r="F1668" t="s">
        <v>8027</v>
      </c>
      <c r="G1668">
        <v>10</v>
      </c>
      <c r="H1668">
        <v>2</v>
      </c>
      <c r="I1668">
        <v>3</v>
      </c>
      <c r="J1668" s="1">
        <v>265.02222222222224</v>
      </c>
      <c r="K1668" s="1">
        <f>Sales_Data[[#This Row],[Order Quantity]]*Sales_Data[[#This Row],[Unit Price]]</f>
        <v>795.06666666666672</v>
      </c>
      <c r="L1668" s="1">
        <v>121.91022222222225</v>
      </c>
    </row>
    <row r="1669" spans="1:12">
      <c r="A1669" t="s">
        <v>1692</v>
      </c>
      <c r="B1669" s="2">
        <v>41285</v>
      </c>
      <c r="C1669">
        <v>10</v>
      </c>
      <c r="D1669" t="s">
        <v>3</v>
      </c>
      <c r="E1669" t="s">
        <v>8168</v>
      </c>
      <c r="F1669" t="s">
        <v>8026</v>
      </c>
      <c r="G1669">
        <v>29</v>
      </c>
      <c r="H1669">
        <v>4</v>
      </c>
      <c r="I1669">
        <v>3</v>
      </c>
      <c r="J1669" s="1">
        <v>120.60000000000001</v>
      </c>
      <c r="K1669" s="1">
        <f>Sales_Data[[#This Row],[Order Quantity]]*Sales_Data[[#This Row],[Unit Price]]</f>
        <v>361.8</v>
      </c>
      <c r="L1669" s="1">
        <v>101.304</v>
      </c>
    </row>
    <row r="1670" spans="1:12">
      <c r="A1670" t="s">
        <v>1693</v>
      </c>
      <c r="B1670" s="2">
        <v>41285</v>
      </c>
      <c r="C1670">
        <v>17</v>
      </c>
      <c r="D1670" t="s">
        <v>2</v>
      </c>
      <c r="E1670" t="s">
        <v>8168</v>
      </c>
      <c r="F1670" t="s">
        <v>8025</v>
      </c>
      <c r="G1670">
        <v>49</v>
      </c>
      <c r="H1670">
        <v>7</v>
      </c>
      <c r="I1670">
        <v>9</v>
      </c>
      <c r="J1670" s="1">
        <v>201</v>
      </c>
      <c r="K1670" s="1">
        <f>Sales_Data[[#This Row],[Order Quantity]]*Sales_Data[[#This Row],[Unit Price]]</f>
        <v>1809</v>
      </c>
      <c r="L1670" s="1">
        <v>168.84</v>
      </c>
    </row>
    <row r="1671" spans="1:12">
      <c r="A1671" t="s">
        <v>1694</v>
      </c>
      <c r="B1671" s="2">
        <v>41285</v>
      </c>
      <c r="C1671">
        <v>14</v>
      </c>
      <c r="D1671" t="s">
        <v>3</v>
      </c>
      <c r="E1671" t="s">
        <v>8168</v>
      </c>
      <c r="F1671" t="s">
        <v>8026</v>
      </c>
      <c r="G1671">
        <v>40</v>
      </c>
      <c r="H1671">
        <v>6</v>
      </c>
      <c r="I1671">
        <v>8</v>
      </c>
      <c r="J1671" s="1">
        <v>99.75555555555556</v>
      </c>
      <c r="K1671" s="1">
        <f>Sales_Data[[#This Row],[Order Quantity]]*Sales_Data[[#This Row],[Unit Price]]</f>
        <v>798.04444444444448</v>
      </c>
      <c r="L1671" s="1">
        <v>71.824000000000012</v>
      </c>
    </row>
    <row r="1672" spans="1:12">
      <c r="A1672" t="s">
        <v>1695</v>
      </c>
      <c r="B1672" s="2">
        <v>41285</v>
      </c>
      <c r="C1672">
        <v>16</v>
      </c>
      <c r="D1672" t="s">
        <v>4</v>
      </c>
      <c r="E1672" t="s">
        <v>8168</v>
      </c>
      <c r="F1672" t="s">
        <v>8025</v>
      </c>
      <c r="G1672">
        <v>45</v>
      </c>
      <c r="H1672">
        <v>7</v>
      </c>
      <c r="I1672">
        <v>9</v>
      </c>
      <c r="J1672" s="1">
        <v>138.46666666666667</v>
      </c>
      <c r="K1672" s="1">
        <f>Sales_Data[[#This Row],[Order Quantity]]*Sales_Data[[#This Row],[Unit Price]]</f>
        <v>1246.2</v>
      </c>
      <c r="L1672" s="1">
        <v>94.157333333333341</v>
      </c>
    </row>
    <row r="1673" spans="1:12">
      <c r="A1673" t="s">
        <v>1696</v>
      </c>
      <c r="B1673" s="2">
        <v>41285</v>
      </c>
      <c r="C1673">
        <v>2</v>
      </c>
      <c r="D1673" t="s">
        <v>4</v>
      </c>
      <c r="E1673" t="s">
        <v>8168</v>
      </c>
      <c r="F1673" t="s">
        <v>8027</v>
      </c>
      <c r="G1673">
        <v>4</v>
      </c>
      <c r="H1673">
        <v>1</v>
      </c>
      <c r="I1673">
        <v>6</v>
      </c>
      <c r="J1673" s="1">
        <v>124.32222222222224</v>
      </c>
      <c r="K1673" s="1">
        <f>Sales_Data[[#This Row],[Order Quantity]]*Sales_Data[[#This Row],[Unit Price]]</f>
        <v>745.93333333333339</v>
      </c>
      <c r="L1673" s="1">
        <v>55.945000000000007</v>
      </c>
    </row>
    <row r="1674" spans="1:12">
      <c r="A1674" t="s">
        <v>1697</v>
      </c>
      <c r="B1674" s="2">
        <v>41286</v>
      </c>
      <c r="C1674">
        <v>5</v>
      </c>
      <c r="D1674" t="s">
        <v>3</v>
      </c>
      <c r="E1674" t="s">
        <v>8168</v>
      </c>
      <c r="F1674" t="s">
        <v>8027</v>
      </c>
      <c r="G1674">
        <v>14</v>
      </c>
      <c r="H1674">
        <v>2</v>
      </c>
      <c r="I1674">
        <v>7</v>
      </c>
      <c r="J1674" s="1">
        <v>113.15555555555555</v>
      </c>
      <c r="K1674" s="1">
        <f>Sales_Data[[#This Row],[Order Quantity]]*Sales_Data[[#This Row],[Unit Price]]</f>
        <v>792.08888888888885</v>
      </c>
      <c r="L1674" s="1">
        <v>92.787555555555556</v>
      </c>
    </row>
    <row r="1675" spans="1:12">
      <c r="A1675" t="s">
        <v>1698</v>
      </c>
      <c r="B1675" s="2">
        <v>41286</v>
      </c>
      <c r="C1675">
        <v>12</v>
      </c>
      <c r="D1675" t="s">
        <v>4</v>
      </c>
      <c r="E1675" t="s">
        <v>8168</v>
      </c>
      <c r="F1675" t="s">
        <v>8026</v>
      </c>
      <c r="G1675">
        <v>35</v>
      </c>
      <c r="H1675">
        <v>5</v>
      </c>
      <c r="I1675">
        <v>9</v>
      </c>
      <c r="J1675" s="1">
        <v>567.26666666666677</v>
      </c>
      <c r="K1675" s="1">
        <f>Sales_Data[[#This Row],[Order Quantity]]*Sales_Data[[#This Row],[Unit Price]]</f>
        <v>5105.4000000000005</v>
      </c>
      <c r="L1675" s="1">
        <v>442.46800000000007</v>
      </c>
    </row>
    <row r="1676" spans="1:12">
      <c r="A1676" t="s">
        <v>1699</v>
      </c>
      <c r="B1676" s="2">
        <v>41286</v>
      </c>
      <c r="C1676">
        <v>20</v>
      </c>
      <c r="D1676" t="s">
        <v>4</v>
      </c>
      <c r="E1676" t="s">
        <v>8168</v>
      </c>
      <c r="F1676" t="s">
        <v>8028</v>
      </c>
      <c r="G1676">
        <v>58</v>
      </c>
      <c r="H1676">
        <v>8</v>
      </c>
      <c r="I1676">
        <v>6</v>
      </c>
      <c r="J1676" s="1">
        <v>128.78888888888889</v>
      </c>
      <c r="K1676" s="1">
        <f>Sales_Data[[#This Row],[Order Quantity]]*Sales_Data[[#This Row],[Unit Price]]</f>
        <v>772.73333333333335</v>
      </c>
      <c r="L1676" s="1">
        <v>83.712777777777788</v>
      </c>
    </row>
    <row r="1677" spans="1:12">
      <c r="A1677" t="s">
        <v>1700</v>
      </c>
      <c r="B1677" s="2">
        <v>41287</v>
      </c>
      <c r="C1677">
        <v>16</v>
      </c>
      <c r="D1677" t="s">
        <v>2</v>
      </c>
      <c r="E1677" t="s">
        <v>8168</v>
      </c>
      <c r="F1677" t="s">
        <v>8025</v>
      </c>
      <c r="G1677">
        <v>46</v>
      </c>
      <c r="H1677">
        <v>7</v>
      </c>
      <c r="I1677">
        <v>8</v>
      </c>
      <c r="J1677" s="1">
        <v>212.91111111111113</v>
      </c>
      <c r="K1677" s="1">
        <f>Sales_Data[[#This Row],[Order Quantity]]*Sales_Data[[#This Row],[Unit Price]]</f>
        <v>1703.288888888889</v>
      </c>
      <c r="L1677" s="1">
        <v>153.29599999999999</v>
      </c>
    </row>
    <row r="1678" spans="1:12">
      <c r="A1678" t="s">
        <v>1701</v>
      </c>
      <c r="B1678" s="2">
        <v>41287</v>
      </c>
      <c r="C1678">
        <v>4</v>
      </c>
      <c r="D1678" t="s">
        <v>4</v>
      </c>
      <c r="E1678" t="s">
        <v>8168</v>
      </c>
      <c r="F1678" t="s">
        <v>8027</v>
      </c>
      <c r="G1678">
        <v>11</v>
      </c>
      <c r="H1678">
        <v>2</v>
      </c>
      <c r="I1678">
        <v>8</v>
      </c>
      <c r="J1678" s="1">
        <v>27.544444444444444</v>
      </c>
      <c r="K1678" s="1">
        <f>Sales_Data[[#This Row],[Order Quantity]]*Sales_Data[[#This Row],[Unit Price]]</f>
        <v>220.35555555555555</v>
      </c>
      <c r="L1678" s="1">
        <v>14.598555555555556</v>
      </c>
    </row>
    <row r="1679" spans="1:12">
      <c r="A1679" t="s">
        <v>1702</v>
      </c>
      <c r="B1679" s="2">
        <v>41287</v>
      </c>
      <c r="C1679">
        <v>13</v>
      </c>
      <c r="D1679" t="s">
        <v>4</v>
      </c>
      <c r="E1679" t="s">
        <v>8168</v>
      </c>
      <c r="F1679" t="s">
        <v>8026</v>
      </c>
      <c r="G1679">
        <v>36</v>
      </c>
      <c r="H1679">
        <v>5</v>
      </c>
      <c r="I1679">
        <v>7</v>
      </c>
      <c r="J1679" s="1">
        <v>98.266666666666666</v>
      </c>
      <c r="K1679" s="1">
        <f>Sales_Data[[#This Row],[Order Quantity]]*Sales_Data[[#This Row],[Unit Price]]</f>
        <v>687.86666666666667</v>
      </c>
      <c r="L1679" s="1">
        <v>67.804000000000002</v>
      </c>
    </row>
    <row r="1680" spans="1:12">
      <c r="A1680" t="s">
        <v>1703</v>
      </c>
      <c r="B1680" s="2">
        <v>41287</v>
      </c>
      <c r="C1680">
        <v>14</v>
      </c>
      <c r="D1680" t="s">
        <v>4</v>
      </c>
      <c r="E1680" t="s">
        <v>8168</v>
      </c>
      <c r="F1680" t="s">
        <v>8026</v>
      </c>
      <c r="G1680">
        <v>39</v>
      </c>
      <c r="H1680">
        <v>6</v>
      </c>
      <c r="I1680">
        <v>9</v>
      </c>
      <c r="J1680" s="1">
        <v>126.55555555555556</v>
      </c>
      <c r="K1680" s="1">
        <f>Sales_Data[[#This Row],[Order Quantity]]*Sales_Data[[#This Row],[Unit Price]]</f>
        <v>1139</v>
      </c>
      <c r="L1680" s="1">
        <v>86.057777777777787</v>
      </c>
    </row>
    <row r="1681" spans="1:12">
      <c r="A1681" t="s">
        <v>1704</v>
      </c>
      <c r="B1681" s="2">
        <v>41288</v>
      </c>
      <c r="C1681">
        <v>19</v>
      </c>
      <c r="D1681" t="s">
        <v>4</v>
      </c>
      <c r="E1681" t="s">
        <v>8168</v>
      </c>
      <c r="F1681" t="s">
        <v>8028</v>
      </c>
      <c r="G1681">
        <v>54</v>
      </c>
      <c r="H1681">
        <v>8</v>
      </c>
      <c r="I1681">
        <v>6</v>
      </c>
      <c r="J1681" s="1">
        <v>19.355555555555558</v>
      </c>
      <c r="K1681" s="1">
        <f>Sales_Data[[#This Row],[Order Quantity]]*Sales_Data[[#This Row],[Unit Price]]</f>
        <v>116.13333333333335</v>
      </c>
      <c r="L1681" s="1">
        <v>9.4842222222222219</v>
      </c>
    </row>
    <row r="1682" spans="1:12">
      <c r="A1682" t="s">
        <v>1705</v>
      </c>
      <c r="B1682" s="2">
        <v>41289</v>
      </c>
      <c r="C1682">
        <v>11</v>
      </c>
      <c r="D1682" t="s">
        <v>2</v>
      </c>
      <c r="E1682" t="s">
        <v>8168</v>
      </c>
      <c r="F1682" t="s">
        <v>8026</v>
      </c>
      <c r="G1682">
        <v>30</v>
      </c>
      <c r="H1682">
        <v>5</v>
      </c>
      <c r="I1682">
        <v>6</v>
      </c>
      <c r="J1682" s="1">
        <v>105.71111111111111</v>
      </c>
      <c r="K1682" s="1">
        <f>Sales_Data[[#This Row],[Order Quantity]]*Sales_Data[[#This Row],[Unit Price]]</f>
        <v>634.26666666666665</v>
      </c>
      <c r="L1682" s="1">
        <v>84.568888888888893</v>
      </c>
    </row>
    <row r="1683" spans="1:12">
      <c r="A1683" t="s">
        <v>1706</v>
      </c>
      <c r="B1683" s="2">
        <v>41290</v>
      </c>
      <c r="C1683">
        <v>11</v>
      </c>
      <c r="D1683" t="s">
        <v>4</v>
      </c>
      <c r="E1683" t="s">
        <v>8168</v>
      </c>
      <c r="F1683" t="s">
        <v>8026</v>
      </c>
      <c r="G1683">
        <v>31</v>
      </c>
      <c r="H1683">
        <v>5</v>
      </c>
      <c r="I1683">
        <v>7</v>
      </c>
      <c r="J1683" s="1">
        <v>18.611111111111111</v>
      </c>
      <c r="K1683" s="1">
        <f>Sales_Data[[#This Row],[Order Quantity]]*Sales_Data[[#This Row],[Unit Price]]</f>
        <v>130.27777777777777</v>
      </c>
      <c r="L1683" s="1">
        <v>13.958333333333334</v>
      </c>
    </row>
    <row r="1684" spans="1:12">
      <c r="A1684" t="s">
        <v>1707</v>
      </c>
      <c r="B1684" s="2">
        <v>41290</v>
      </c>
      <c r="C1684">
        <v>8</v>
      </c>
      <c r="D1684" t="s">
        <v>4</v>
      </c>
      <c r="E1684" t="s">
        <v>8168</v>
      </c>
      <c r="F1684" t="s">
        <v>8027</v>
      </c>
      <c r="G1684">
        <v>23</v>
      </c>
      <c r="H1684">
        <v>4</v>
      </c>
      <c r="I1684">
        <v>7</v>
      </c>
      <c r="J1684" s="1">
        <v>570.98888888888894</v>
      </c>
      <c r="K1684" s="1">
        <f>Sales_Data[[#This Row],[Order Quantity]]*Sales_Data[[#This Row],[Unit Price]]</f>
        <v>3996.9222222222224</v>
      </c>
      <c r="L1684" s="1">
        <v>439.6614444444445</v>
      </c>
    </row>
    <row r="1685" spans="1:12">
      <c r="A1685" t="s">
        <v>1708</v>
      </c>
      <c r="B1685" s="2">
        <v>41290</v>
      </c>
      <c r="C1685">
        <v>10</v>
      </c>
      <c r="D1685" t="s">
        <v>2</v>
      </c>
      <c r="E1685" t="s">
        <v>8168</v>
      </c>
      <c r="F1685" t="s">
        <v>8026</v>
      </c>
      <c r="G1685">
        <v>29</v>
      </c>
      <c r="H1685">
        <v>4</v>
      </c>
      <c r="I1685">
        <v>9</v>
      </c>
      <c r="J1685" s="1">
        <v>23.822222222222223</v>
      </c>
      <c r="K1685" s="1">
        <f>Sales_Data[[#This Row],[Order Quantity]]*Sales_Data[[#This Row],[Unit Price]]</f>
        <v>214.4</v>
      </c>
      <c r="L1685" s="1">
        <v>12.149333333333335</v>
      </c>
    </row>
    <row r="1686" spans="1:12">
      <c r="A1686" t="s">
        <v>1709</v>
      </c>
      <c r="B1686" s="2">
        <v>41290</v>
      </c>
      <c r="C1686">
        <v>17</v>
      </c>
      <c r="D1686" t="s">
        <v>3</v>
      </c>
      <c r="E1686" t="s">
        <v>8168</v>
      </c>
      <c r="F1686" t="s">
        <v>8025</v>
      </c>
      <c r="G1686">
        <v>48</v>
      </c>
      <c r="H1686">
        <v>7</v>
      </c>
      <c r="I1686">
        <v>3</v>
      </c>
      <c r="J1686" s="1">
        <v>112.41111111111111</v>
      </c>
      <c r="K1686" s="1">
        <f>Sales_Data[[#This Row],[Order Quantity]]*Sales_Data[[#This Row],[Unit Price]]</f>
        <v>337.23333333333335</v>
      </c>
      <c r="L1686" s="1">
        <v>52.833222222222219</v>
      </c>
    </row>
    <row r="1687" spans="1:12">
      <c r="A1687" t="s">
        <v>1710</v>
      </c>
      <c r="B1687" s="2">
        <v>41291</v>
      </c>
      <c r="C1687">
        <v>19</v>
      </c>
      <c r="D1687" t="s">
        <v>2</v>
      </c>
      <c r="E1687" t="s">
        <v>8168</v>
      </c>
      <c r="F1687" t="s">
        <v>8028</v>
      </c>
      <c r="G1687">
        <v>53</v>
      </c>
      <c r="H1687">
        <v>8</v>
      </c>
      <c r="I1687">
        <v>2</v>
      </c>
      <c r="J1687" s="1">
        <v>128.78888888888889</v>
      </c>
      <c r="K1687" s="1">
        <f>Sales_Data[[#This Row],[Order Quantity]]*Sales_Data[[#This Row],[Unit Price]]</f>
        <v>257.57777777777778</v>
      </c>
      <c r="L1687" s="1">
        <v>101.74322222222224</v>
      </c>
    </row>
    <row r="1688" spans="1:12">
      <c r="A1688" t="s">
        <v>1711</v>
      </c>
      <c r="B1688" s="2">
        <v>41291</v>
      </c>
      <c r="C1688">
        <v>13</v>
      </c>
      <c r="D1688" t="s">
        <v>4</v>
      </c>
      <c r="E1688" t="s">
        <v>8168</v>
      </c>
      <c r="F1688" t="s">
        <v>8026</v>
      </c>
      <c r="G1688">
        <v>36</v>
      </c>
      <c r="H1688">
        <v>5</v>
      </c>
      <c r="I1688">
        <v>6</v>
      </c>
      <c r="J1688" s="1">
        <v>117.62222222222223</v>
      </c>
      <c r="K1688" s="1">
        <f>Sales_Data[[#This Row],[Order Quantity]]*Sales_Data[[#This Row],[Unit Price]]</f>
        <v>705.73333333333335</v>
      </c>
      <c r="L1688" s="1">
        <v>95.274000000000015</v>
      </c>
    </row>
    <row r="1689" spans="1:12">
      <c r="A1689" t="s">
        <v>1712</v>
      </c>
      <c r="B1689" s="2">
        <v>41291</v>
      </c>
      <c r="C1689">
        <v>20</v>
      </c>
      <c r="D1689" t="s">
        <v>2</v>
      </c>
      <c r="E1689" t="s">
        <v>8168</v>
      </c>
      <c r="F1689" t="s">
        <v>8028</v>
      </c>
      <c r="G1689">
        <v>56</v>
      </c>
      <c r="H1689">
        <v>8</v>
      </c>
      <c r="I1689">
        <v>2</v>
      </c>
      <c r="J1689" s="1">
        <v>207.7</v>
      </c>
      <c r="K1689" s="1">
        <f>Sales_Data[[#This Row],[Order Quantity]]*Sales_Data[[#This Row],[Unit Price]]</f>
        <v>415.4</v>
      </c>
      <c r="L1689" s="1">
        <v>85.156999999999982</v>
      </c>
    </row>
    <row r="1690" spans="1:12">
      <c r="A1690" t="s">
        <v>1713</v>
      </c>
      <c r="B1690" s="2">
        <v>41291</v>
      </c>
      <c r="C1690">
        <v>3</v>
      </c>
      <c r="D1690" t="s">
        <v>2</v>
      </c>
      <c r="E1690" t="s">
        <v>8168</v>
      </c>
      <c r="F1690" t="s">
        <v>8027</v>
      </c>
      <c r="G1690">
        <v>9</v>
      </c>
      <c r="H1690">
        <v>2</v>
      </c>
      <c r="I1690">
        <v>9</v>
      </c>
      <c r="J1690" s="1">
        <v>195.78888888888889</v>
      </c>
      <c r="K1690" s="1">
        <f>Sales_Data[[#This Row],[Order Quantity]]*Sales_Data[[#This Row],[Unit Price]]</f>
        <v>1762.1</v>
      </c>
      <c r="L1690" s="1">
        <v>156.63111111111115</v>
      </c>
    </row>
    <row r="1691" spans="1:12">
      <c r="A1691" t="s">
        <v>1714</v>
      </c>
      <c r="B1691" s="2">
        <v>41291</v>
      </c>
      <c r="C1691">
        <v>18</v>
      </c>
      <c r="D1691" t="s">
        <v>4</v>
      </c>
      <c r="E1691" t="s">
        <v>8168</v>
      </c>
      <c r="F1691" t="s">
        <v>8025</v>
      </c>
      <c r="G1691">
        <v>52</v>
      </c>
      <c r="H1691">
        <v>8</v>
      </c>
      <c r="I1691">
        <v>6</v>
      </c>
      <c r="J1691" s="1">
        <v>276.93333333333334</v>
      </c>
      <c r="K1691" s="1">
        <f>Sales_Data[[#This Row],[Order Quantity]]*Sales_Data[[#This Row],[Unit Price]]</f>
        <v>1661.6</v>
      </c>
      <c r="L1691" s="1">
        <v>207.70000000000002</v>
      </c>
    </row>
    <row r="1692" spans="1:12">
      <c r="A1692" t="s">
        <v>1715</v>
      </c>
      <c r="B1692" s="2">
        <v>41291</v>
      </c>
      <c r="C1692">
        <v>19</v>
      </c>
      <c r="D1692" t="s">
        <v>4</v>
      </c>
      <c r="E1692" t="s">
        <v>8168</v>
      </c>
      <c r="F1692" t="s">
        <v>8028</v>
      </c>
      <c r="G1692">
        <v>55</v>
      </c>
      <c r="H1692">
        <v>8</v>
      </c>
      <c r="I1692">
        <v>8</v>
      </c>
      <c r="J1692" s="1">
        <v>435.5</v>
      </c>
      <c r="K1692" s="1">
        <f>Sales_Data[[#This Row],[Order Quantity]]*Sales_Data[[#This Row],[Unit Price]]</f>
        <v>3484</v>
      </c>
      <c r="L1692" s="1">
        <v>226.46</v>
      </c>
    </row>
    <row r="1693" spans="1:12">
      <c r="A1693" t="s">
        <v>1716</v>
      </c>
      <c r="B1693" s="2">
        <v>41291</v>
      </c>
      <c r="C1693">
        <v>8</v>
      </c>
      <c r="D1693" t="s">
        <v>2</v>
      </c>
      <c r="E1693" t="s">
        <v>8168</v>
      </c>
      <c r="F1693" t="s">
        <v>8027</v>
      </c>
      <c r="G1693">
        <v>23</v>
      </c>
      <c r="H1693">
        <v>4</v>
      </c>
      <c r="I1693">
        <v>6</v>
      </c>
      <c r="J1693" s="1">
        <v>279.91111111111115</v>
      </c>
      <c r="K1693" s="1">
        <f>Sales_Data[[#This Row],[Order Quantity]]*Sales_Data[[#This Row],[Unit Price]]</f>
        <v>1679.4666666666669</v>
      </c>
      <c r="L1693" s="1">
        <v>111.96444444444447</v>
      </c>
    </row>
    <row r="1694" spans="1:12">
      <c r="A1694" t="s">
        <v>1717</v>
      </c>
      <c r="B1694" s="2">
        <v>41291</v>
      </c>
      <c r="C1694">
        <v>20</v>
      </c>
      <c r="D1694" t="s">
        <v>2</v>
      </c>
      <c r="E1694" t="s">
        <v>8168</v>
      </c>
      <c r="F1694" t="s">
        <v>8028</v>
      </c>
      <c r="G1694">
        <v>57</v>
      </c>
      <c r="H1694">
        <v>8</v>
      </c>
      <c r="I1694">
        <v>2</v>
      </c>
      <c r="J1694" s="1">
        <v>430.28888888888889</v>
      </c>
      <c r="K1694" s="1">
        <f>Sales_Data[[#This Row],[Order Quantity]]*Sales_Data[[#This Row],[Unit Price]]</f>
        <v>860.57777777777778</v>
      </c>
      <c r="L1694" s="1">
        <v>361.44266666666664</v>
      </c>
    </row>
    <row r="1695" spans="1:12">
      <c r="A1695" t="s">
        <v>1718</v>
      </c>
      <c r="B1695" s="2">
        <v>41292</v>
      </c>
      <c r="C1695">
        <v>9</v>
      </c>
      <c r="D1695" t="s">
        <v>4</v>
      </c>
      <c r="E1695" t="s">
        <v>8168</v>
      </c>
      <c r="F1695" t="s">
        <v>8027</v>
      </c>
      <c r="G1695">
        <v>24</v>
      </c>
      <c r="H1695">
        <v>4</v>
      </c>
      <c r="I1695">
        <v>2</v>
      </c>
      <c r="J1695" s="1">
        <v>206.21111111111111</v>
      </c>
      <c r="K1695" s="1">
        <f>Sales_Data[[#This Row],[Order Quantity]]*Sales_Data[[#This Row],[Unit Price]]</f>
        <v>412.42222222222222</v>
      </c>
      <c r="L1695" s="1">
        <v>150.53411111111112</v>
      </c>
    </row>
    <row r="1696" spans="1:12">
      <c r="A1696" t="s">
        <v>1719</v>
      </c>
      <c r="B1696" s="2">
        <v>41292</v>
      </c>
      <c r="C1696">
        <v>14</v>
      </c>
      <c r="D1696" t="s">
        <v>4</v>
      </c>
      <c r="E1696" t="s">
        <v>8168</v>
      </c>
      <c r="F1696" t="s">
        <v>8026</v>
      </c>
      <c r="G1696">
        <v>40</v>
      </c>
      <c r="H1696">
        <v>6</v>
      </c>
      <c r="I1696">
        <v>6</v>
      </c>
      <c r="J1696" s="1">
        <v>445.17777777777775</v>
      </c>
      <c r="K1696" s="1">
        <f>Sales_Data[[#This Row],[Order Quantity]]*Sales_Data[[#This Row],[Unit Price]]</f>
        <v>2671.0666666666666</v>
      </c>
      <c r="L1696" s="1">
        <v>356.14222222222224</v>
      </c>
    </row>
    <row r="1697" spans="1:12">
      <c r="A1697" t="s">
        <v>1720</v>
      </c>
      <c r="B1697" s="2">
        <v>41292</v>
      </c>
      <c r="C1697">
        <v>12</v>
      </c>
      <c r="D1697" t="s">
        <v>4</v>
      </c>
      <c r="E1697" t="s">
        <v>8168</v>
      </c>
      <c r="F1697" t="s">
        <v>8026</v>
      </c>
      <c r="G1697">
        <v>34</v>
      </c>
      <c r="H1697">
        <v>5</v>
      </c>
      <c r="I1697">
        <v>6</v>
      </c>
      <c r="J1697" s="1">
        <v>191.32222222222222</v>
      </c>
      <c r="K1697" s="1">
        <f>Sales_Data[[#This Row],[Order Quantity]]*Sales_Data[[#This Row],[Unit Price]]</f>
        <v>1147.9333333333334</v>
      </c>
      <c r="L1697" s="1">
        <v>151.14455555555557</v>
      </c>
    </row>
    <row r="1698" spans="1:12">
      <c r="A1698" t="s">
        <v>1721</v>
      </c>
      <c r="B1698" s="2">
        <v>41293</v>
      </c>
      <c r="C1698">
        <v>8</v>
      </c>
      <c r="D1698" t="s">
        <v>3</v>
      </c>
      <c r="E1698" t="s">
        <v>8168</v>
      </c>
      <c r="F1698" t="s">
        <v>8027</v>
      </c>
      <c r="G1698">
        <v>23</v>
      </c>
      <c r="H1698">
        <v>4</v>
      </c>
      <c r="I1698">
        <v>6</v>
      </c>
      <c r="J1698" s="1">
        <v>115.38888888888889</v>
      </c>
      <c r="K1698" s="1">
        <f>Sales_Data[[#This Row],[Order Quantity]]*Sales_Data[[#This Row],[Unit Price]]</f>
        <v>692.33333333333326</v>
      </c>
      <c r="L1698" s="1">
        <v>80.772222222222211</v>
      </c>
    </row>
    <row r="1699" spans="1:12">
      <c r="A1699" t="s">
        <v>1722</v>
      </c>
      <c r="B1699" s="2">
        <v>41293</v>
      </c>
      <c r="C1699">
        <v>10</v>
      </c>
      <c r="D1699" t="s">
        <v>3</v>
      </c>
      <c r="E1699" t="s">
        <v>8168</v>
      </c>
      <c r="F1699" t="s">
        <v>8026</v>
      </c>
      <c r="G1699">
        <v>29</v>
      </c>
      <c r="H1699">
        <v>4</v>
      </c>
      <c r="I1699">
        <v>5</v>
      </c>
      <c r="J1699" s="1">
        <v>26.8</v>
      </c>
      <c r="K1699" s="1">
        <f>Sales_Data[[#This Row],[Order Quantity]]*Sales_Data[[#This Row],[Unit Price]]</f>
        <v>134</v>
      </c>
      <c r="L1699" s="1">
        <v>12.06</v>
      </c>
    </row>
    <row r="1700" spans="1:12">
      <c r="A1700" t="s">
        <v>1723</v>
      </c>
      <c r="B1700" s="2">
        <v>41293</v>
      </c>
      <c r="C1700">
        <v>15</v>
      </c>
      <c r="D1700" t="s">
        <v>2</v>
      </c>
      <c r="E1700" t="s">
        <v>8168</v>
      </c>
      <c r="F1700" t="s">
        <v>8025</v>
      </c>
      <c r="G1700">
        <v>44</v>
      </c>
      <c r="H1700">
        <v>6</v>
      </c>
      <c r="I1700">
        <v>8</v>
      </c>
      <c r="J1700" s="1">
        <v>116.87777777777779</v>
      </c>
      <c r="K1700" s="1">
        <f>Sales_Data[[#This Row],[Order Quantity]]*Sales_Data[[#This Row],[Unit Price]]</f>
        <v>935.02222222222235</v>
      </c>
      <c r="L1700" s="1">
        <v>74.801777777777787</v>
      </c>
    </row>
    <row r="1701" spans="1:12">
      <c r="A1701" t="s">
        <v>1724</v>
      </c>
      <c r="B1701" s="2">
        <v>41293</v>
      </c>
      <c r="C1701">
        <v>14</v>
      </c>
      <c r="D1701" t="s">
        <v>2</v>
      </c>
      <c r="E1701" t="s">
        <v>8168</v>
      </c>
      <c r="F1701" t="s">
        <v>8026</v>
      </c>
      <c r="G1701">
        <v>39</v>
      </c>
      <c r="H1701">
        <v>6</v>
      </c>
      <c r="I1701">
        <v>2</v>
      </c>
      <c r="J1701" s="1">
        <v>20.100000000000001</v>
      </c>
      <c r="K1701" s="1">
        <f>Sales_Data[[#This Row],[Order Quantity]]*Sales_Data[[#This Row],[Unit Price]]</f>
        <v>40.200000000000003</v>
      </c>
      <c r="L1701" s="1">
        <v>14.472</v>
      </c>
    </row>
    <row r="1702" spans="1:12">
      <c r="A1702" t="s">
        <v>1725</v>
      </c>
      <c r="B1702" s="2">
        <v>41293</v>
      </c>
      <c r="C1702">
        <v>11</v>
      </c>
      <c r="D1702" t="s">
        <v>2</v>
      </c>
      <c r="E1702" t="s">
        <v>8168</v>
      </c>
      <c r="F1702" t="s">
        <v>8026</v>
      </c>
      <c r="G1702">
        <v>31</v>
      </c>
      <c r="H1702">
        <v>5</v>
      </c>
      <c r="I1702">
        <v>1</v>
      </c>
      <c r="J1702" s="1">
        <v>29.777777777777779</v>
      </c>
      <c r="K1702" s="1">
        <f>Sales_Data[[#This Row],[Order Quantity]]*Sales_Data[[#This Row],[Unit Price]]</f>
        <v>29.777777777777779</v>
      </c>
      <c r="L1702" s="1">
        <v>24.417777777777776</v>
      </c>
    </row>
    <row r="1703" spans="1:12">
      <c r="A1703" t="s">
        <v>1726</v>
      </c>
      <c r="B1703" s="2">
        <v>41293</v>
      </c>
      <c r="C1703">
        <v>1</v>
      </c>
      <c r="D1703" t="s">
        <v>2</v>
      </c>
      <c r="E1703" t="s">
        <v>8168</v>
      </c>
      <c r="F1703" t="s">
        <v>8027</v>
      </c>
      <c r="G1703">
        <v>1</v>
      </c>
      <c r="H1703">
        <v>1</v>
      </c>
      <c r="I1703">
        <v>5</v>
      </c>
      <c r="J1703" s="1">
        <v>128.78888888888889</v>
      </c>
      <c r="K1703" s="1">
        <f>Sales_Data[[#This Row],[Order Quantity]]*Sales_Data[[#This Row],[Unit Price]]</f>
        <v>643.94444444444446</v>
      </c>
      <c r="L1703" s="1">
        <v>59.242888888888892</v>
      </c>
    </row>
    <row r="1704" spans="1:12">
      <c r="A1704" t="s">
        <v>1727</v>
      </c>
      <c r="B1704" s="2">
        <v>41293</v>
      </c>
      <c r="C1704">
        <v>13</v>
      </c>
      <c r="D1704" t="s">
        <v>3</v>
      </c>
      <c r="E1704" t="s">
        <v>8168</v>
      </c>
      <c r="F1704" t="s">
        <v>8026</v>
      </c>
      <c r="G1704">
        <v>38</v>
      </c>
      <c r="H1704">
        <v>6</v>
      </c>
      <c r="I1704">
        <v>3</v>
      </c>
      <c r="J1704" s="1">
        <v>105.71111111111111</v>
      </c>
      <c r="K1704" s="1">
        <f>Sales_Data[[#This Row],[Order Quantity]]*Sales_Data[[#This Row],[Unit Price]]</f>
        <v>317.13333333333333</v>
      </c>
      <c r="L1704" s="1">
        <v>61.312444444444431</v>
      </c>
    </row>
    <row r="1705" spans="1:12">
      <c r="A1705" t="s">
        <v>1728</v>
      </c>
      <c r="B1705" s="2">
        <v>41293</v>
      </c>
      <c r="C1705">
        <v>18</v>
      </c>
      <c r="D1705" t="s">
        <v>4</v>
      </c>
      <c r="E1705" t="s">
        <v>8168</v>
      </c>
      <c r="F1705" t="s">
        <v>8025</v>
      </c>
      <c r="G1705">
        <v>52</v>
      </c>
      <c r="H1705">
        <v>8</v>
      </c>
      <c r="I1705">
        <v>4</v>
      </c>
      <c r="J1705" s="1">
        <v>445.17777777777775</v>
      </c>
      <c r="K1705" s="1">
        <f>Sales_Data[[#This Row],[Order Quantity]]*Sales_Data[[#This Row],[Unit Price]]</f>
        <v>1780.711111111111</v>
      </c>
      <c r="L1705" s="1">
        <v>293.81733333333335</v>
      </c>
    </row>
    <row r="1706" spans="1:12">
      <c r="A1706" t="s">
        <v>1729</v>
      </c>
      <c r="B1706" s="2">
        <v>41293</v>
      </c>
      <c r="C1706">
        <v>7</v>
      </c>
      <c r="D1706" t="s">
        <v>2</v>
      </c>
      <c r="E1706" t="s">
        <v>8168</v>
      </c>
      <c r="F1706" t="s">
        <v>8027</v>
      </c>
      <c r="G1706">
        <v>20</v>
      </c>
      <c r="H1706">
        <v>3</v>
      </c>
      <c r="I1706">
        <v>3</v>
      </c>
      <c r="J1706" s="1">
        <v>627.56666666666672</v>
      </c>
      <c r="K1706" s="1">
        <f>Sales_Data[[#This Row],[Order Quantity]]*Sales_Data[[#This Row],[Unit Price]]</f>
        <v>1882.7000000000003</v>
      </c>
      <c r="L1706" s="1">
        <v>263.57800000000003</v>
      </c>
    </row>
    <row r="1707" spans="1:12">
      <c r="A1707" t="s">
        <v>1730</v>
      </c>
      <c r="B1707" s="2">
        <v>41294</v>
      </c>
      <c r="C1707">
        <v>10</v>
      </c>
      <c r="D1707" t="s">
        <v>3</v>
      </c>
      <c r="E1707" t="s">
        <v>8168</v>
      </c>
      <c r="F1707" t="s">
        <v>8027</v>
      </c>
      <c r="G1707">
        <v>27</v>
      </c>
      <c r="H1707">
        <v>4</v>
      </c>
      <c r="I1707">
        <v>7</v>
      </c>
      <c r="J1707" s="1">
        <v>436.24444444444447</v>
      </c>
      <c r="K1707" s="1">
        <f>Sales_Data[[#This Row],[Order Quantity]]*Sales_Data[[#This Row],[Unit Price]]</f>
        <v>3053.7111111111112</v>
      </c>
      <c r="L1707" s="1">
        <v>357.72044444444441</v>
      </c>
    </row>
    <row r="1708" spans="1:12">
      <c r="A1708" t="s">
        <v>1731</v>
      </c>
      <c r="B1708" s="2">
        <v>41294</v>
      </c>
      <c r="C1708">
        <v>19</v>
      </c>
      <c r="D1708" t="s">
        <v>4</v>
      </c>
      <c r="E1708" t="s">
        <v>8168</v>
      </c>
      <c r="F1708" t="s">
        <v>8028</v>
      </c>
      <c r="G1708">
        <v>53</v>
      </c>
      <c r="H1708">
        <v>8</v>
      </c>
      <c r="I1708">
        <v>2</v>
      </c>
      <c r="J1708" s="1">
        <v>591.83333333333337</v>
      </c>
      <c r="K1708" s="1">
        <f>Sales_Data[[#This Row],[Order Quantity]]*Sales_Data[[#This Row],[Unit Price]]</f>
        <v>1183.6666666666667</v>
      </c>
      <c r="L1708" s="1">
        <v>467.5483333333334</v>
      </c>
    </row>
    <row r="1709" spans="1:12">
      <c r="A1709" t="s">
        <v>1732</v>
      </c>
      <c r="B1709" s="2">
        <v>41294</v>
      </c>
      <c r="C1709">
        <v>11</v>
      </c>
      <c r="D1709" t="s">
        <v>4</v>
      </c>
      <c r="E1709" t="s">
        <v>8168</v>
      </c>
      <c r="F1709" t="s">
        <v>8026</v>
      </c>
      <c r="G1709">
        <v>31</v>
      </c>
      <c r="H1709">
        <v>5</v>
      </c>
      <c r="I1709">
        <v>9</v>
      </c>
      <c r="J1709" s="1">
        <v>607.4666666666667</v>
      </c>
      <c r="K1709" s="1">
        <f>Sales_Data[[#This Row],[Order Quantity]]*Sales_Data[[#This Row],[Unit Price]]</f>
        <v>5467.2000000000007</v>
      </c>
      <c r="L1709" s="1">
        <v>249.06133333333329</v>
      </c>
    </row>
    <row r="1710" spans="1:12">
      <c r="A1710" t="s">
        <v>1733</v>
      </c>
      <c r="B1710" s="2">
        <v>41294</v>
      </c>
      <c r="C1710">
        <v>10</v>
      </c>
      <c r="D1710" t="s">
        <v>4</v>
      </c>
      <c r="E1710" t="s">
        <v>8168</v>
      </c>
      <c r="F1710" t="s">
        <v>8027</v>
      </c>
      <c r="G1710">
        <v>27</v>
      </c>
      <c r="H1710">
        <v>4</v>
      </c>
      <c r="I1710">
        <v>4</v>
      </c>
      <c r="J1710" s="1">
        <v>282.88888888888891</v>
      </c>
      <c r="K1710" s="1">
        <f>Sales_Data[[#This Row],[Order Quantity]]*Sales_Data[[#This Row],[Unit Price]]</f>
        <v>1131.5555555555557</v>
      </c>
      <c r="L1710" s="1">
        <v>183.87777777777779</v>
      </c>
    </row>
    <row r="1711" spans="1:12">
      <c r="A1711" t="s">
        <v>1734</v>
      </c>
      <c r="B1711" s="2">
        <v>41294</v>
      </c>
      <c r="C1711">
        <v>4</v>
      </c>
      <c r="D1711" t="s">
        <v>3</v>
      </c>
      <c r="E1711" t="s">
        <v>8168</v>
      </c>
      <c r="F1711" t="s">
        <v>8027</v>
      </c>
      <c r="G1711">
        <v>11</v>
      </c>
      <c r="H1711">
        <v>2</v>
      </c>
      <c r="I1711">
        <v>1</v>
      </c>
      <c r="J1711" s="1">
        <v>119.11111111111111</v>
      </c>
      <c r="K1711" s="1">
        <f>Sales_Data[[#This Row],[Order Quantity]]*Sales_Data[[#This Row],[Unit Price]]</f>
        <v>119.11111111111111</v>
      </c>
      <c r="L1711" s="1">
        <v>98.862222222222215</v>
      </c>
    </row>
    <row r="1712" spans="1:12">
      <c r="A1712" t="s">
        <v>1735</v>
      </c>
      <c r="B1712" s="2">
        <v>41294</v>
      </c>
      <c r="C1712">
        <v>12</v>
      </c>
      <c r="D1712" t="s">
        <v>4</v>
      </c>
      <c r="E1712" t="s">
        <v>8168</v>
      </c>
      <c r="F1712" t="s">
        <v>8026</v>
      </c>
      <c r="G1712">
        <v>33</v>
      </c>
      <c r="H1712">
        <v>5</v>
      </c>
      <c r="I1712">
        <v>4</v>
      </c>
      <c r="J1712" s="1">
        <v>123.57777777777778</v>
      </c>
      <c r="K1712" s="1">
        <f>Sales_Data[[#This Row],[Order Quantity]]*Sales_Data[[#This Row],[Unit Price]]</f>
        <v>494.31111111111113</v>
      </c>
      <c r="L1712" s="1">
        <v>67.967777777777783</v>
      </c>
    </row>
    <row r="1713" spans="1:12">
      <c r="A1713" t="s">
        <v>1736</v>
      </c>
      <c r="B1713" s="2">
        <v>41294</v>
      </c>
      <c r="C1713">
        <v>5</v>
      </c>
      <c r="D1713" t="s">
        <v>4</v>
      </c>
      <c r="E1713" t="s">
        <v>8168</v>
      </c>
      <c r="F1713" t="s">
        <v>8027</v>
      </c>
      <c r="G1713">
        <v>14</v>
      </c>
      <c r="H1713">
        <v>2</v>
      </c>
      <c r="I1713">
        <v>9</v>
      </c>
      <c r="J1713" s="1">
        <v>308.94444444444446</v>
      </c>
      <c r="K1713" s="1">
        <f>Sales_Data[[#This Row],[Order Quantity]]*Sales_Data[[#This Row],[Unit Price]]</f>
        <v>2780.5</v>
      </c>
      <c r="L1713" s="1">
        <v>154.47222222222223</v>
      </c>
    </row>
    <row r="1714" spans="1:12">
      <c r="A1714" t="s">
        <v>1737</v>
      </c>
      <c r="B1714" s="2">
        <v>41295</v>
      </c>
      <c r="C1714">
        <v>11</v>
      </c>
      <c r="D1714" t="s">
        <v>2</v>
      </c>
      <c r="E1714" t="s">
        <v>8168</v>
      </c>
      <c r="F1714" t="s">
        <v>8026</v>
      </c>
      <c r="G1714">
        <v>30</v>
      </c>
      <c r="H1714">
        <v>5</v>
      </c>
      <c r="I1714">
        <v>3</v>
      </c>
      <c r="J1714" s="1">
        <v>294.05555555555554</v>
      </c>
      <c r="K1714" s="1">
        <f>Sales_Data[[#This Row],[Order Quantity]]*Sales_Data[[#This Row],[Unit Price]]</f>
        <v>882.16666666666663</v>
      </c>
      <c r="L1714" s="1">
        <v>170.55222222222221</v>
      </c>
    </row>
    <row r="1715" spans="1:12">
      <c r="A1715" t="s">
        <v>1738</v>
      </c>
      <c r="B1715" s="2">
        <v>41295</v>
      </c>
      <c r="C1715">
        <v>15</v>
      </c>
      <c r="D1715" t="s">
        <v>4</v>
      </c>
      <c r="E1715" t="s">
        <v>8168</v>
      </c>
      <c r="F1715" t="s">
        <v>8025</v>
      </c>
      <c r="G1715">
        <v>44</v>
      </c>
      <c r="H1715">
        <v>6</v>
      </c>
      <c r="I1715">
        <v>4</v>
      </c>
      <c r="J1715" s="1">
        <v>23.822222222222223</v>
      </c>
      <c r="K1715" s="1">
        <f>Sales_Data[[#This Row],[Order Quantity]]*Sales_Data[[#This Row],[Unit Price]]</f>
        <v>95.288888888888891</v>
      </c>
      <c r="L1715" s="1">
        <v>15.008000000000001</v>
      </c>
    </row>
    <row r="1716" spans="1:12">
      <c r="A1716" t="s">
        <v>1739</v>
      </c>
      <c r="B1716" s="2">
        <v>41295</v>
      </c>
      <c r="C1716">
        <v>2</v>
      </c>
      <c r="D1716" t="s">
        <v>4</v>
      </c>
      <c r="E1716" t="s">
        <v>8168</v>
      </c>
      <c r="F1716" t="s">
        <v>8027</v>
      </c>
      <c r="G1716">
        <v>4</v>
      </c>
      <c r="H1716">
        <v>1</v>
      </c>
      <c r="I1716">
        <v>4</v>
      </c>
      <c r="J1716" s="1">
        <v>125.06666666666668</v>
      </c>
      <c r="K1716" s="1">
        <f>Sales_Data[[#This Row],[Order Quantity]]*Sales_Data[[#This Row],[Unit Price]]</f>
        <v>500.26666666666671</v>
      </c>
      <c r="L1716" s="1">
        <v>91.298666666666676</v>
      </c>
    </row>
    <row r="1717" spans="1:12">
      <c r="A1717" t="s">
        <v>1740</v>
      </c>
      <c r="B1717" s="2">
        <v>41295</v>
      </c>
      <c r="C1717">
        <v>12</v>
      </c>
      <c r="D1717" t="s">
        <v>3</v>
      </c>
      <c r="E1717" t="s">
        <v>8168</v>
      </c>
      <c r="F1717" t="s">
        <v>8026</v>
      </c>
      <c r="G1717">
        <v>33</v>
      </c>
      <c r="H1717">
        <v>5</v>
      </c>
      <c r="I1717">
        <v>6</v>
      </c>
      <c r="J1717" s="1">
        <v>204.72222222222223</v>
      </c>
      <c r="K1717" s="1">
        <f>Sales_Data[[#This Row],[Order Quantity]]*Sales_Data[[#This Row],[Unit Price]]</f>
        <v>1228.3333333333335</v>
      </c>
      <c r="L1717" s="1">
        <v>81.888888888888886</v>
      </c>
    </row>
    <row r="1718" spans="1:12">
      <c r="A1718" t="s">
        <v>1741</v>
      </c>
      <c r="B1718" s="2">
        <v>41295</v>
      </c>
      <c r="C1718">
        <v>9</v>
      </c>
      <c r="D1718" t="s">
        <v>2</v>
      </c>
      <c r="E1718" t="s">
        <v>8168</v>
      </c>
      <c r="F1718" t="s">
        <v>8027</v>
      </c>
      <c r="G1718">
        <v>26</v>
      </c>
      <c r="H1718">
        <v>4</v>
      </c>
      <c r="I1718">
        <v>6</v>
      </c>
      <c r="J1718" s="1">
        <v>125.06666666666668</v>
      </c>
      <c r="K1718" s="1">
        <f>Sales_Data[[#This Row],[Order Quantity]]*Sales_Data[[#This Row],[Unit Price]]</f>
        <v>750.40000000000009</v>
      </c>
      <c r="L1718" s="1">
        <v>62.533333333333339</v>
      </c>
    </row>
    <row r="1719" spans="1:12">
      <c r="A1719" t="s">
        <v>1742</v>
      </c>
      <c r="B1719" s="2">
        <v>41295</v>
      </c>
      <c r="C1719">
        <v>11</v>
      </c>
      <c r="D1719" t="s">
        <v>4</v>
      </c>
      <c r="E1719" t="s">
        <v>8168</v>
      </c>
      <c r="F1719" t="s">
        <v>8026</v>
      </c>
      <c r="G1719">
        <v>30</v>
      </c>
      <c r="H1719">
        <v>5</v>
      </c>
      <c r="I1719">
        <v>3</v>
      </c>
      <c r="J1719" s="1">
        <v>691.58888888888896</v>
      </c>
      <c r="K1719" s="1">
        <f>Sales_Data[[#This Row],[Order Quantity]]*Sales_Data[[#This Row],[Unit Price]]</f>
        <v>2074.7666666666669</v>
      </c>
      <c r="L1719" s="1">
        <v>463.36455555555557</v>
      </c>
    </row>
    <row r="1720" spans="1:12">
      <c r="A1720" t="s">
        <v>1743</v>
      </c>
      <c r="B1720" s="2">
        <v>41295</v>
      </c>
      <c r="C1720">
        <v>6</v>
      </c>
      <c r="D1720" t="s">
        <v>4</v>
      </c>
      <c r="E1720" t="s">
        <v>8168</v>
      </c>
      <c r="F1720" t="s">
        <v>8027</v>
      </c>
      <c r="G1720">
        <v>15</v>
      </c>
      <c r="H1720">
        <v>3</v>
      </c>
      <c r="I1720">
        <v>3</v>
      </c>
      <c r="J1720" s="1">
        <v>247.15555555555557</v>
      </c>
      <c r="K1720" s="1">
        <f>Sales_Data[[#This Row],[Order Quantity]]*Sales_Data[[#This Row],[Unit Price]]</f>
        <v>741.4666666666667</v>
      </c>
      <c r="L1720" s="1">
        <v>200.19600000000003</v>
      </c>
    </row>
    <row r="1721" spans="1:12">
      <c r="A1721" t="s">
        <v>1744</v>
      </c>
      <c r="B1721" s="2">
        <v>41296</v>
      </c>
      <c r="C1721">
        <v>13</v>
      </c>
      <c r="D1721" t="s">
        <v>4</v>
      </c>
      <c r="E1721" t="s">
        <v>8168</v>
      </c>
      <c r="F1721" t="s">
        <v>8026</v>
      </c>
      <c r="G1721">
        <v>38</v>
      </c>
      <c r="H1721">
        <v>6</v>
      </c>
      <c r="I1721">
        <v>3</v>
      </c>
      <c r="J1721" s="1">
        <v>132.51111111111112</v>
      </c>
      <c r="K1721" s="1">
        <f>Sales_Data[[#This Row],[Order Quantity]]*Sales_Data[[#This Row],[Unit Price]]</f>
        <v>397.53333333333336</v>
      </c>
      <c r="L1721" s="1">
        <v>82.156888888888886</v>
      </c>
    </row>
    <row r="1722" spans="1:12">
      <c r="A1722" t="s">
        <v>1745</v>
      </c>
      <c r="B1722" s="2">
        <v>41296</v>
      </c>
      <c r="C1722">
        <v>7</v>
      </c>
      <c r="D1722" t="s">
        <v>4</v>
      </c>
      <c r="E1722" t="s">
        <v>8168</v>
      </c>
      <c r="F1722" t="s">
        <v>8027</v>
      </c>
      <c r="G1722">
        <v>20</v>
      </c>
      <c r="H1722">
        <v>3</v>
      </c>
      <c r="I1722">
        <v>4</v>
      </c>
      <c r="J1722" s="1">
        <v>677.44444444444446</v>
      </c>
      <c r="K1722" s="1">
        <f>Sales_Data[[#This Row],[Order Quantity]]*Sales_Data[[#This Row],[Unit Price]]</f>
        <v>2709.7777777777778</v>
      </c>
      <c r="L1722" s="1">
        <v>325.17333333333335</v>
      </c>
    </row>
    <row r="1723" spans="1:12">
      <c r="A1723" t="s">
        <v>1746</v>
      </c>
      <c r="B1723" s="2">
        <v>41296</v>
      </c>
      <c r="C1723">
        <v>13</v>
      </c>
      <c r="D1723" t="s">
        <v>2</v>
      </c>
      <c r="E1723" t="s">
        <v>8168</v>
      </c>
      <c r="F1723" t="s">
        <v>8026</v>
      </c>
      <c r="G1723">
        <v>38</v>
      </c>
      <c r="H1723">
        <v>6</v>
      </c>
      <c r="I1723">
        <v>9</v>
      </c>
      <c r="J1723" s="1">
        <v>114.64444444444445</v>
      </c>
      <c r="K1723" s="1">
        <f>Sales_Data[[#This Row],[Order Quantity]]*Sales_Data[[#This Row],[Unit Price]]</f>
        <v>1031.8</v>
      </c>
      <c r="L1723" s="1">
        <v>96.301333333333318</v>
      </c>
    </row>
    <row r="1724" spans="1:12">
      <c r="A1724" t="s">
        <v>1747</v>
      </c>
      <c r="B1724" s="2">
        <v>41296</v>
      </c>
      <c r="C1724">
        <v>17</v>
      </c>
      <c r="D1724" t="s">
        <v>3</v>
      </c>
      <c r="E1724" t="s">
        <v>8168</v>
      </c>
      <c r="F1724" t="s">
        <v>8025</v>
      </c>
      <c r="G1724">
        <v>49</v>
      </c>
      <c r="H1724">
        <v>7</v>
      </c>
      <c r="I1724">
        <v>5</v>
      </c>
      <c r="J1724" s="1">
        <v>269.48888888888888</v>
      </c>
      <c r="K1724" s="1">
        <f>Sales_Data[[#This Row],[Order Quantity]]*Sales_Data[[#This Row],[Unit Price]]</f>
        <v>1347.4444444444443</v>
      </c>
      <c r="L1724" s="1">
        <v>150.9137777777778</v>
      </c>
    </row>
    <row r="1725" spans="1:12">
      <c r="A1725" t="s">
        <v>1748</v>
      </c>
      <c r="B1725" s="2">
        <v>41296</v>
      </c>
      <c r="C1725">
        <v>7</v>
      </c>
      <c r="D1725" t="s">
        <v>4</v>
      </c>
      <c r="E1725" t="s">
        <v>8168</v>
      </c>
      <c r="F1725" t="s">
        <v>8027</v>
      </c>
      <c r="G1725">
        <v>20</v>
      </c>
      <c r="H1725">
        <v>3</v>
      </c>
      <c r="I1725">
        <v>8</v>
      </c>
      <c r="J1725" s="1">
        <v>114.64444444444445</v>
      </c>
      <c r="K1725" s="1">
        <f>Sales_Data[[#This Row],[Order Quantity]]*Sales_Data[[#This Row],[Unit Price]]</f>
        <v>917.15555555555557</v>
      </c>
      <c r="L1725" s="1">
        <v>76.811777777777777</v>
      </c>
    </row>
    <row r="1726" spans="1:12">
      <c r="A1726" t="s">
        <v>1749</v>
      </c>
      <c r="B1726" s="2">
        <v>41296</v>
      </c>
      <c r="C1726">
        <v>6</v>
      </c>
      <c r="D1726" t="s">
        <v>4</v>
      </c>
      <c r="E1726" t="s">
        <v>8168</v>
      </c>
      <c r="F1726" t="s">
        <v>8027</v>
      </c>
      <c r="G1726">
        <v>16</v>
      </c>
      <c r="H1726">
        <v>3</v>
      </c>
      <c r="I1726">
        <v>1</v>
      </c>
      <c r="J1726" s="1">
        <v>99.75555555555556</v>
      </c>
      <c r="K1726" s="1">
        <f>Sales_Data[[#This Row],[Order Quantity]]*Sales_Data[[#This Row],[Unit Price]]</f>
        <v>99.75555555555556</v>
      </c>
      <c r="L1726" s="1">
        <v>68.831333333333333</v>
      </c>
    </row>
    <row r="1727" spans="1:12">
      <c r="A1727" t="s">
        <v>1750</v>
      </c>
      <c r="B1727" s="2">
        <v>41296</v>
      </c>
      <c r="C1727">
        <v>3</v>
      </c>
      <c r="D1727" t="s">
        <v>4</v>
      </c>
      <c r="E1727" t="s">
        <v>8168</v>
      </c>
      <c r="F1727" t="s">
        <v>8027</v>
      </c>
      <c r="G1727">
        <v>8</v>
      </c>
      <c r="H1727">
        <v>1</v>
      </c>
      <c r="I1727">
        <v>6</v>
      </c>
      <c r="J1727" s="1">
        <v>273.21111111111111</v>
      </c>
      <c r="K1727" s="1">
        <f>Sales_Data[[#This Row],[Order Quantity]]*Sales_Data[[#This Row],[Unit Price]]</f>
        <v>1639.2666666666667</v>
      </c>
      <c r="L1727" s="1">
        <v>169.3908888888889</v>
      </c>
    </row>
    <row r="1728" spans="1:12">
      <c r="A1728" t="s">
        <v>1751</v>
      </c>
      <c r="B1728" s="2">
        <v>41296</v>
      </c>
      <c r="C1728">
        <v>17</v>
      </c>
      <c r="D1728" t="s">
        <v>2</v>
      </c>
      <c r="E1728" t="s">
        <v>8168</v>
      </c>
      <c r="F1728" t="s">
        <v>8025</v>
      </c>
      <c r="G1728">
        <v>47</v>
      </c>
      <c r="H1728">
        <v>7</v>
      </c>
      <c r="I1728">
        <v>8</v>
      </c>
      <c r="J1728" s="1">
        <v>262.04444444444448</v>
      </c>
      <c r="K1728" s="1">
        <f>Sales_Data[[#This Row],[Order Quantity]]*Sales_Data[[#This Row],[Unit Price]]</f>
        <v>2096.3555555555558</v>
      </c>
      <c r="L1728" s="1">
        <v>146.74488888888891</v>
      </c>
    </row>
    <row r="1729" spans="1:12">
      <c r="A1729" t="s">
        <v>1752</v>
      </c>
      <c r="B1729" s="2">
        <v>41297</v>
      </c>
      <c r="C1729">
        <v>8</v>
      </c>
      <c r="D1729" t="s">
        <v>4</v>
      </c>
      <c r="E1729" t="s">
        <v>8168</v>
      </c>
      <c r="F1729" t="s">
        <v>8027</v>
      </c>
      <c r="G1729">
        <v>21</v>
      </c>
      <c r="H1729">
        <v>3</v>
      </c>
      <c r="I1729">
        <v>8</v>
      </c>
      <c r="J1729" s="1">
        <v>198.76666666666668</v>
      </c>
      <c r="K1729" s="1">
        <f>Sales_Data[[#This Row],[Order Quantity]]*Sales_Data[[#This Row],[Unit Price]]</f>
        <v>1590.1333333333334</v>
      </c>
      <c r="L1729" s="1">
        <v>93.420333333333332</v>
      </c>
    </row>
    <row r="1730" spans="1:12">
      <c r="A1730" t="s">
        <v>1753</v>
      </c>
      <c r="B1730" s="2">
        <v>41297</v>
      </c>
      <c r="C1730">
        <v>12</v>
      </c>
      <c r="D1730" t="s">
        <v>3</v>
      </c>
      <c r="E1730" t="s">
        <v>8168</v>
      </c>
      <c r="F1730" t="s">
        <v>8026</v>
      </c>
      <c r="G1730">
        <v>34</v>
      </c>
      <c r="H1730">
        <v>5</v>
      </c>
      <c r="I1730">
        <v>3</v>
      </c>
      <c r="J1730" s="1">
        <v>434.75555555555559</v>
      </c>
      <c r="K1730" s="1">
        <f>Sales_Data[[#This Row],[Order Quantity]]*Sales_Data[[#This Row],[Unit Price]]</f>
        <v>1304.2666666666669</v>
      </c>
      <c r="L1730" s="1">
        <v>260.8533333333333</v>
      </c>
    </row>
    <row r="1731" spans="1:12">
      <c r="A1731" t="s">
        <v>1754</v>
      </c>
      <c r="B1731" s="2">
        <v>41297</v>
      </c>
      <c r="C1731">
        <v>6</v>
      </c>
      <c r="D1731" t="s">
        <v>4</v>
      </c>
      <c r="E1731" t="s">
        <v>8168</v>
      </c>
      <c r="F1731" t="s">
        <v>8027</v>
      </c>
      <c r="G1731">
        <v>15</v>
      </c>
      <c r="H1731">
        <v>3</v>
      </c>
      <c r="I1731">
        <v>4</v>
      </c>
      <c r="J1731" s="1">
        <v>682.65555555555557</v>
      </c>
      <c r="K1731" s="1">
        <f>Sales_Data[[#This Row],[Order Quantity]]*Sales_Data[[#This Row],[Unit Price]]</f>
        <v>2730.6222222222223</v>
      </c>
      <c r="L1731" s="1">
        <v>484.68544444444444</v>
      </c>
    </row>
    <row r="1732" spans="1:12">
      <c r="A1732" t="s">
        <v>1755</v>
      </c>
      <c r="B1732" s="2">
        <v>41297</v>
      </c>
      <c r="C1732">
        <v>8</v>
      </c>
      <c r="D1732" t="s">
        <v>2</v>
      </c>
      <c r="E1732" t="s">
        <v>8168</v>
      </c>
      <c r="F1732" t="s">
        <v>8027</v>
      </c>
      <c r="G1732">
        <v>24</v>
      </c>
      <c r="H1732">
        <v>4</v>
      </c>
      <c r="I1732">
        <v>4</v>
      </c>
      <c r="J1732" s="1">
        <v>314.15555555555557</v>
      </c>
      <c r="K1732" s="1">
        <f>Sales_Data[[#This Row],[Order Quantity]]*Sales_Data[[#This Row],[Unit Price]]</f>
        <v>1256.6222222222223</v>
      </c>
      <c r="L1732" s="1">
        <v>141.37</v>
      </c>
    </row>
    <row r="1733" spans="1:12">
      <c r="A1733" t="s">
        <v>1756</v>
      </c>
      <c r="B1733" s="2">
        <v>41298</v>
      </c>
      <c r="C1733">
        <v>18</v>
      </c>
      <c r="D1733" t="s">
        <v>3</v>
      </c>
      <c r="E1733" t="s">
        <v>8168</v>
      </c>
      <c r="F1733" t="s">
        <v>8025</v>
      </c>
      <c r="G1733">
        <v>52</v>
      </c>
      <c r="H1733">
        <v>8</v>
      </c>
      <c r="I1733">
        <v>9</v>
      </c>
      <c r="J1733" s="1">
        <v>117.62222222222223</v>
      </c>
      <c r="K1733" s="1">
        <f>Sales_Data[[#This Row],[Order Quantity]]*Sales_Data[[#This Row],[Unit Price]]</f>
        <v>1058.6000000000001</v>
      </c>
      <c r="L1733" s="1">
        <v>50.577555555555563</v>
      </c>
    </row>
    <row r="1734" spans="1:12">
      <c r="A1734" t="s">
        <v>1757</v>
      </c>
      <c r="B1734" s="2">
        <v>41298</v>
      </c>
      <c r="C1734">
        <v>7</v>
      </c>
      <c r="D1734" t="s">
        <v>4</v>
      </c>
      <c r="E1734" t="s">
        <v>8168</v>
      </c>
      <c r="F1734" t="s">
        <v>8027</v>
      </c>
      <c r="G1734">
        <v>20</v>
      </c>
      <c r="H1734">
        <v>3</v>
      </c>
      <c r="I1734">
        <v>7</v>
      </c>
      <c r="J1734" s="1">
        <v>118.36666666666666</v>
      </c>
      <c r="K1734" s="1">
        <f>Sales_Data[[#This Row],[Order Quantity]]*Sales_Data[[#This Row],[Unit Price]]</f>
        <v>828.56666666666661</v>
      </c>
      <c r="L1734" s="1">
        <v>62.734333333333339</v>
      </c>
    </row>
    <row r="1735" spans="1:12">
      <c r="A1735" t="s">
        <v>1758</v>
      </c>
      <c r="B1735" s="2">
        <v>41298</v>
      </c>
      <c r="C1735">
        <v>5</v>
      </c>
      <c r="D1735" t="s">
        <v>2</v>
      </c>
      <c r="E1735" t="s">
        <v>8168</v>
      </c>
      <c r="F1735" t="s">
        <v>8027</v>
      </c>
      <c r="G1735">
        <v>14</v>
      </c>
      <c r="H1735">
        <v>2</v>
      </c>
      <c r="I1735">
        <v>4</v>
      </c>
      <c r="J1735" s="1">
        <v>123.57777777777778</v>
      </c>
      <c r="K1735" s="1">
        <f>Sales_Data[[#This Row],[Order Quantity]]*Sales_Data[[#This Row],[Unit Price]]</f>
        <v>494.31111111111113</v>
      </c>
      <c r="L1735" s="1">
        <v>81.561333333333337</v>
      </c>
    </row>
    <row r="1736" spans="1:12">
      <c r="A1736" t="s">
        <v>1759</v>
      </c>
      <c r="B1736" s="2">
        <v>41298</v>
      </c>
      <c r="C1736">
        <v>2</v>
      </c>
      <c r="D1736" t="s">
        <v>4</v>
      </c>
      <c r="E1736" t="s">
        <v>8168</v>
      </c>
      <c r="F1736" t="s">
        <v>8027</v>
      </c>
      <c r="G1736">
        <v>5</v>
      </c>
      <c r="H1736">
        <v>1</v>
      </c>
      <c r="I1736">
        <v>3</v>
      </c>
      <c r="J1736" s="1">
        <v>425.82222222222225</v>
      </c>
      <c r="K1736" s="1">
        <f>Sales_Data[[#This Row],[Order Quantity]]*Sales_Data[[#This Row],[Unit Price]]</f>
        <v>1277.4666666666667</v>
      </c>
      <c r="L1736" s="1">
        <v>242.71866666666665</v>
      </c>
    </row>
    <row r="1737" spans="1:12">
      <c r="A1737" t="s">
        <v>1760</v>
      </c>
      <c r="B1737" s="2">
        <v>41298</v>
      </c>
      <c r="C1737">
        <v>7</v>
      </c>
      <c r="D1737" t="s">
        <v>3</v>
      </c>
      <c r="E1737" t="s">
        <v>8168</v>
      </c>
      <c r="F1737" t="s">
        <v>8027</v>
      </c>
      <c r="G1737">
        <v>18</v>
      </c>
      <c r="H1737">
        <v>3</v>
      </c>
      <c r="I1737">
        <v>6</v>
      </c>
      <c r="J1737" s="1">
        <v>95.288888888888891</v>
      </c>
      <c r="K1737" s="1">
        <f>Sales_Data[[#This Row],[Order Quantity]]*Sales_Data[[#This Row],[Unit Price]]</f>
        <v>571.73333333333335</v>
      </c>
      <c r="L1737" s="1">
        <v>69.560888888888883</v>
      </c>
    </row>
    <row r="1738" spans="1:12">
      <c r="A1738" t="s">
        <v>1761</v>
      </c>
      <c r="B1738" s="2">
        <v>41298</v>
      </c>
      <c r="C1738">
        <v>19</v>
      </c>
      <c r="D1738" t="s">
        <v>3</v>
      </c>
      <c r="E1738" t="s">
        <v>8168</v>
      </c>
      <c r="F1738" t="s">
        <v>8028</v>
      </c>
      <c r="G1738">
        <v>55</v>
      </c>
      <c r="H1738">
        <v>8</v>
      </c>
      <c r="I1738">
        <v>1</v>
      </c>
      <c r="J1738" s="1">
        <v>606.72222222222217</v>
      </c>
      <c r="K1738" s="1">
        <f>Sales_Data[[#This Row],[Order Quantity]]*Sales_Data[[#This Row],[Unit Price]]</f>
        <v>606.72222222222217</v>
      </c>
      <c r="L1738" s="1">
        <v>333.69722222222225</v>
      </c>
    </row>
    <row r="1739" spans="1:12">
      <c r="A1739" t="s">
        <v>1762</v>
      </c>
      <c r="B1739" s="2">
        <v>41298</v>
      </c>
      <c r="C1739">
        <v>1</v>
      </c>
      <c r="D1739" t="s">
        <v>4</v>
      </c>
      <c r="E1739" t="s">
        <v>8168</v>
      </c>
      <c r="F1739" t="s">
        <v>8027</v>
      </c>
      <c r="G1739">
        <v>2</v>
      </c>
      <c r="H1739">
        <v>1</v>
      </c>
      <c r="I1739">
        <v>6</v>
      </c>
      <c r="J1739" s="1">
        <v>285.12222222222221</v>
      </c>
      <c r="K1739" s="1">
        <f>Sales_Data[[#This Row],[Order Quantity]]*Sales_Data[[#This Row],[Unit Price]]</f>
        <v>1710.7333333333331</v>
      </c>
      <c r="L1739" s="1">
        <v>216.69288888888889</v>
      </c>
    </row>
    <row r="1740" spans="1:12">
      <c r="A1740" t="s">
        <v>1763</v>
      </c>
      <c r="B1740" s="2">
        <v>41299</v>
      </c>
      <c r="C1740">
        <v>19</v>
      </c>
      <c r="D1740" t="s">
        <v>3</v>
      </c>
      <c r="E1740" t="s">
        <v>8168</v>
      </c>
      <c r="F1740" t="s">
        <v>8028</v>
      </c>
      <c r="G1740">
        <v>54</v>
      </c>
      <c r="H1740">
        <v>8</v>
      </c>
      <c r="I1740">
        <v>9</v>
      </c>
      <c r="J1740" s="1">
        <v>294.8</v>
      </c>
      <c r="K1740" s="1">
        <f>Sales_Data[[#This Row],[Order Quantity]]*Sales_Data[[#This Row],[Unit Price]]</f>
        <v>2653.2000000000003</v>
      </c>
      <c r="L1740" s="1">
        <v>132.66</v>
      </c>
    </row>
    <row r="1741" spans="1:12">
      <c r="A1741" t="s">
        <v>1764</v>
      </c>
      <c r="B1741" s="2">
        <v>41299</v>
      </c>
      <c r="C1741">
        <v>4</v>
      </c>
      <c r="D1741" t="s">
        <v>4</v>
      </c>
      <c r="E1741" t="s">
        <v>8168</v>
      </c>
      <c r="F1741" t="s">
        <v>8027</v>
      </c>
      <c r="G1741">
        <v>12</v>
      </c>
      <c r="H1741">
        <v>2</v>
      </c>
      <c r="I1741">
        <v>8</v>
      </c>
      <c r="J1741" s="1">
        <v>98.266666666666666</v>
      </c>
      <c r="K1741" s="1">
        <f>Sales_Data[[#This Row],[Order Quantity]]*Sales_Data[[#This Row],[Unit Price]]</f>
        <v>786.13333333333333</v>
      </c>
      <c r="L1741" s="1">
        <v>70.751999999999995</v>
      </c>
    </row>
    <row r="1742" spans="1:12">
      <c r="A1742" t="s">
        <v>1765</v>
      </c>
      <c r="B1742" s="2">
        <v>41299</v>
      </c>
      <c r="C1742">
        <v>5</v>
      </c>
      <c r="D1742" t="s">
        <v>3</v>
      </c>
      <c r="E1742" t="s">
        <v>8168</v>
      </c>
      <c r="F1742" t="s">
        <v>8027</v>
      </c>
      <c r="G1742">
        <v>13</v>
      </c>
      <c r="H1742">
        <v>2</v>
      </c>
      <c r="I1742">
        <v>9</v>
      </c>
      <c r="J1742" s="1">
        <v>422.84444444444443</v>
      </c>
      <c r="K1742" s="1">
        <f>Sales_Data[[#This Row],[Order Quantity]]*Sales_Data[[#This Row],[Unit Price]]</f>
        <v>3805.6</v>
      </c>
      <c r="L1742" s="1">
        <v>177.59466666666665</v>
      </c>
    </row>
    <row r="1743" spans="1:12">
      <c r="A1743" t="s">
        <v>1766</v>
      </c>
      <c r="B1743" s="2">
        <v>41299</v>
      </c>
      <c r="C1743">
        <v>13</v>
      </c>
      <c r="D1743" t="s">
        <v>4</v>
      </c>
      <c r="E1743" t="s">
        <v>8168</v>
      </c>
      <c r="F1743" t="s">
        <v>8026</v>
      </c>
      <c r="G1743">
        <v>36</v>
      </c>
      <c r="H1743">
        <v>5</v>
      </c>
      <c r="I1743">
        <v>4</v>
      </c>
      <c r="J1743" s="1">
        <v>128.04444444444445</v>
      </c>
      <c r="K1743" s="1">
        <f>Sales_Data[[#This Row],[Order Quantity]]*Sales_Data[[#This Row],[Unit Price]]</f>
        <v>512.17777777777781</v>
      </c>
      <c r="L1743" s="1">
        <v>98.594222222222228</v>
      </c>
    </row>
    <row r="1744" spans="1:12">
      <c r="A1744" t="s">
        <v>1767</v>
      </c>
      <c r="B1744" s="2">
        <v>41300</v>
      </c>
      <c r="C1744">
        <v>4</v>
      </c>
      <c r="D1744" t="s">
        <v>2</v>
      </c>
      <c r="E1744" t="s">
        <v>8168</v>
      </c>
      <c r="F1744" t="s">
        <v>8027</v>
      </c>
      <c r="G1744">
        <v>12</v>
      </c>
      <c r="H1744">
        <v>2</v>
      </c>
      <c r="I1744">
        <v>6</v>
      </c>
      <c r="J1744" s="1">
        <v>425.82222222222225</v>
      </c>
      <c r="K1744" s="1">
        <f>Sales_Data[[#This Row],[Order Quantity]]*Sales_Data[[#This Row],[Unit Price]]</f>
        <v>2554.9333333333334</v>
      </c>
      <c r="L1744" s="1">
        <v>285.30088888888889</v>
      </c>
    </row>
    <row r="1745" spans="1:12">
      <c r="A1745" t="s">
        <v>1768</v>
      </c>
      <c r="B1745" s="2">
        <v>41300</v>
      </c>
      <c r="C1745">
        <v>13</v>
      </c>
      <c r="D1745" t="s">
        <v>2</v>
      </c>
      <c r="E1745" t="s">
        <v>8168</v>
      </c>
      <c r="F1745" t="s">
        <v>8026</v>
      </c>
      <c r="G1745">
        <v>37</v>
      </c>
      <c r="H1745">
        <v>6</v>
      </c>
      <c r="I1745">
        <v>1</v>
      </c>
      <c r="J1745" s="1">
        <v>96.777777777777771</v>
      </c>
      <c r="K1745" s="1">
        <f>Sales_Data[[#This Row],[Order Quantity]]*Sales_Data[[#This Row],[Unit Price]]</f>
        <v>96.777777777777771</v>
      </c>
      <c r="L1745" s="1">
        <v>73.551111111111112</v>
      </c>
    </row>
    <row r="1746" spans="1:12">
      <c r="A1746" t="s">
        <v>1769</v>
      </c>
      <c r="B1746" s="2">
        <v>41300</v>
      </c>
      <c r="C1746">
        <v>11</v>
      </c>
      <c r="D1746" t="s">
        <v>4</v>
      </c>
      <c r="E1746" t="s">
        <v>8168</v>
      </c>
      <c r="F1746" t="s">
        <v>8026</v>
      </c>
      <c r="G1746">
        <v>30</v>
      </c>
      <c r="H1746">
        <v>5</v>
      </c>
      <c r="I1746">
        <v>5</v>
      </c>
      <c r="J1746" s="1">
        <v>201</v>
      </c>
      <c r="K1746" s="1">
        <f>Sales_Data[[#This Row],[Order Quantity]]*Sales_Data[[#This Row],[Unit Price]]</f>
        <v>1005</v>
      </c>
      <c r="L1746" s="1">
        <v>126.63000000000001</v>
      </c>
    </row>
    <row r="1747" spans="1:12">
      <c r="A1747" t="s">
        <v>1770</v>
      </c>
      <c r="B1747" s="2">
        <v>41300</v>
      </c>
      <c r="C1747">
        <v>5</v>
      </c>
      <c r="D1747" t="s">
        <v>4</v>
      </c>
      <c r="E1747" t="s">
        <v>8168</v>
      </c>
      <c r="F1747" t="s">
        <v>8027</v>
      </c>
      <c r="G1747">
        <v>15</v>
      </c>
      <c r="H1747">
        <v>2</v>
      </c>
      <c r="I1747">
        <v>7</v>
      </c>
      <c r="J1747" s="1">
        <v>218.86666666666667</v>
      </c>
      <c r="K1747" s="1">
        <f>Sales_Data[[#This Row],[Order Quantity]]*Sales_Data[[#This Row],[Unit Price]]</f>
        <v>1532.0666666666666</v>
      </c>
      <c r="L1747" s="1">
        <v>153.20666666666665</v>
      </c>
    </row>
    <row r="1748" spans="1:12">
      <c r="A1748" t="s">
        <v>1771</v>
      </c>
      <c r="B1748" s="2">
        <v>41300</v>
      </c>
      <c r="C1748">
        <v>3</v>
      </c>
      <c r="D1748" t="s">
        <v>4</v>
      </c>
      <c r="E1748" t="s">
        <v>8168</v>
      </c>
      <c r="F1748" t="s">
        <v>8027</v>
      </c>
      <c r="G1748">
        <v>7</v>
      </c>
      <c r="H1748">
        <v>1</v>
      </c>
      <c r="I1748">
        <v>4</v>
      </c>
      <c r="J1748" s="1">
        <v>115.38888888888889</v>
      </c>
      <c r="K1748" s="1">
        <f>Sales_Data[[#This Row],[Order Quantity]]*Sales_Data[[#This Row],[Unit Price]]</f>
        <v>461.55555555555554</v>
      </c>
      <c r="L1748" s="1">
        <v>79.618333333333325</v>
      </c>
    </row>
    <row r="1749" spans="1:12">
      <c r="A1749" t="s">
        <v>1772</v>
      </c>
      <c r="B1749" s="2">
        <v>41300</v>
      </c>
      <c r="C1749">
        <v>14</v>
      </c>
      <c r="D1749" t="s">
        <v>4</v>
      </c>
      <c r="E1749" t="s">
        <v>8168</v>
      </c>
      <c r="F1749" t="s">
        <v>8026</v>
      </c>
      <c r="G1749">
        <v>40</v>
      </c>
      <c r="H1749">
        <v>6</v>
      </c>
      <c r="I1749">
        <v>2</v>
      </c>
      <c r="J1749" s="1">
        <v>405.72222222222223</v>
      </c>
      <c r="K1749" s="1">
        <f>Sales_Data[[#This Row],[Order Quantity]]*Sales_Data[[#This Row],[Unit Price]]</f>
        <v>811.44444444444446</v>
      </c>
      <c r="L1749" s="1">
        <v>178.51777777777778</v>
      </c>
    </row>
    <row r="1750" spans="1:12">
      <c r="A1750" t="s">
        <v>1773</v>
      </c>
      <c r="B1750" s="2">
        <v>41300</v>
      </c>
      <c r="C1750">
        <v>4</v>
      </c>
      <c r="D1750" t="s">
        <v>4</v>
      </c>
      <c r="E1750" t="s">
        <v>8168</v>
      </c>
      <c r="F1750" t="s">
        <v>8027</v>
      </c>
      <c r="G1750">
        <v>9</v>
      </c>
      <c r="H1750">
        <v>2</v>
      </c>
      <c r="I1750">
        <v>5</v>
      </c>
      <c r="J1750" s="1">
        <v>216.63333333333333</v>
      </c>
      <c r="K1750" s="1">
        <f>Sales_Data[[#This Row],[Order Quantity]]*Sales_Data[[#This Row],[Unit Price]]</f>
        <v>1083.1666666666665</v>
      </c>
      <c r="L1750" s="1">
        <v>145.14433333333335</v>
      </c>
    </row>
    <row r="1751" spans="1:12">
      <c r="A1751" t="s">
        <v>1774</v>
      </c>
      <c r="B1751" s="2">
        <v>41300</v>
      </c>
      <c r="C1751">
        <v>4</v>
      </c>
      <c r="D1751" t="s">
        <v>4</v>
      </c>
      <c r="E1751" t="s">
        <v>8168</v>
      </c>
      <c r="F1751" t="s">
        <v>8027</v>
      </c>
      <c r="G1751">
        <v>10</v>
      </c>
      <c r="H1751">
        <v>2</v>
      </c>
      <c r="I1751">
        <v>7</v>
      </c>
      <c r="J1751" s="1">
        <v>110.17777777777778</v>
      </c>
      <c r="K1751" s="1">
        <f>Sales_Data[[#This Row],[Order Quantity]]*Sales_Data[[#This Row],[Unit Price]]</f>
        <v>771.24444444444441</v>
      </c>
      <c r="L1751" s="1">
        <v>77.12444444444445</v>
      </c>
    </row>
    <row r="1752" spans="1:12">
      <c r="A1752" t="s">
        <v>1775</v>
      </c>
      <c r="B1752" s="2">
        <v>41301</v>
      </c>
      <c r="C1752">
        <v>1</v>
      </c>
      <c r="D1752" t="s">
        <v>3</v>
      </c>
      <c r="E1752" t="s">
        <v>8168</v>
      </c>
      <c r="F1752" t="s">
        <v>8027</v>
      </c>
      <c r="G1752">
        <v>2</v>
      </c>
      <c r="H1752">
        <v>1</v>
      </c>
      <c r="I1752">
        <v>2</v>
      </c>
      <c r="J1752" s="1">
        <v>304.47777777777782</v>
      </c>
      <c r="K1752" s="1">
        <f>Sales_Data[[#This Row],[Order Quantity]]*Sales_Data[[#This Row],[Unit Price]]</f>
        <v>608.95555555555563</v>
      </c>
      <c r="L1752" s="1">
        <v>133.97022222222225</v>
      </c>
    </row>
    <row r="1753" spans="1:12">
      <c r="A1753" t="s">
        <v>1776</v>
      </c>
      <c r="B1753" s="2">
        <v>41301</v>
      </c>
      <c r="C1753">
        <v>4</v>
      </c>
      <c r="D1753" t="s">
        <v>2</v>
      </c>
      <c r="E1753" t="s">
        <v>8168</v>
      </c>
      <c r="F1753" t="s">
        <v>8027</v>
      </c>
      <c r="G1753">
        <v>11</v>
      </c>
      <c r="H1753">
        <v>2</v>
      </c>
      <c r="I1753">
        <v>9</v>
      </c>
      <c r="J1753" s="1">
        <v>211.42222222222222</v>
      </c>
      <c r="K1753" s="1">
        <f>Sales_Data[[#This Row],[Order Quantity]]*Sales_Data[[#This Row],[Unit Price]]</f>
        <v>1902.8</v>
      </c>
      <c r="L1753" s="1">
        <v>139.53866666666667</v>
      </c>
    </row>
    <row r="1754" spans="1:12">
      <c r="A1754" t="s">
        <v>1777</v>
      </c>
      <c r="B1754" s="2">
        <v>41301</v>
      </c>
      <c r="C1754">
        <v>5</v>
      </c>
      <c r="D1754" t="s">
        <v>4</v>
      </c>
      <c r="E1754" t="s">
        <v>8168</v>
      </c>
      <c r="F1754" t="s">
        <v>8027</v>
      </c>
      <c r="G1754">
        <v>14</v>
      </c>
      <c r="H1754">
        <v>2</v>
      </c>
      <c r="I1754">
        <v>2</v>
      </c>
      <c r="J1754" s="1">
        <v>262.78888888888889</v>
      </c>
      <c r="K1754" s="1">
        <f>Sales_Data[[#This Row],[Order Quantity]]*Sales_Data[[#This Row],[Unit Price]]</f>
        <v>525.57777777777778</v>
      </c>
      <c r="L1754" s="1">
        <v>197.09166666666664</v>
      </c>
    </row>
    <row r="1755" spans="1:12">
      <c r="A1755" t="s">
        <v>1778</v>
      </c>
      <c r="B1755" s="2">
        <v>41302</v>
      </c>
      <c r="C1755">
        <v>10</v>
      </c>
      <c r="D1755" t="s">
        <v>4</v>
      </c>
      <c r="E1755" t="s">
        <v>8168</v>
      </c>
      <c r="F1755" t="s">
        <v>8026</v>
      </c>
      <c r="G1755">
        <v>29</v>
      </c>
      <c r="H1755">
        <v>4</v>
      </c>
      <c r="I1755">
        <v>6</v>
      </c>
      <c r="J1755" s="1">
        <v>116.87777777777779</v>
      </c>
      <c r="K1755" s="1">
        <f>Sales_Data[[#This Row],[Order Quantity]]*Sales_Data[[#This Row],[Unit Price]]</f>
        <v>701.26666666666677</v>
      </c>
      <c r="L1755" s="1">
        <v>73.63300000000001</v>
      </c>
    </row>
    <row r="1756" spans="1:12">
      <c r="A1756" t="s">
        <v>1779</v>
      </c>
      <c r="B1756" s="2">
        <v>41302</v>
      </c>
      <c r="C1756">
        <v>14</v>
      </c>
      <c r="D1756" t="s">
        <v>4</v>
      </c>
      <c r="E1756" t="s">
        <v>8168</v>
      </c>
      <c r="F1756" t="s">
        <v>8026</v>
      </c>
      <c r="G1756">
        <v>39</v>
      </c>
      <c r="H1756">
        <v>6</v>
      </c>
      <c r="I1756">
        <v>2</v>
      </c>
      <c r="J1756" s="1">
        <v>317.87777777777779</v>
      </c>
      <c r="K1756" s="1">
        <f>Sales_Data[[#This Row],[Order Quantity]]*Sales_Data[[#This Row],[Unit Price]]</f>
        <v>635.75555555555559</v>
      </c>
      <c r="L1756" s="1">
        <v>225.69322222222223</v>
      </c>
    </row>
    <row r="1757" spans="1:12">
      <c r="A1757" t="s">
        <v>1780</v>
      </c>
      <c r="B1757" s="2">
        <v>41302</v>
      </c>
      <c r="C1757">
        <v>15</v>
      </c>
      <c r="D1757" t="s">
        <v>4</v>
      </c>
      <c r="E1757" t="s">
        <v>8168</v>
      </c>
      <c r="F1757" t="s">
        <v>8025</v>
      </c>
      <c r="G1757">
        <v>43</v>
      </c>
      <c r="H1757">
        <v>6</v>
      </c>
      <c r="I1757">
        <v>4</v>
      </c>
      <c r="J1757" s="1">
        <v>648.41111111111104</v>
      </c>
      <c r="K1757" s="1">
        <f>Sales_Data[[#This Row],[Order Quantity]]*Sales_Data[[#This Row],[Unit Price]]</f>
        <v>2593.6444444444442</v>
      </c>
      <c r="L1757" s="1">
        <v>466.85599999999999</v>
      </c>
    </row>
    <row r="1758" spans="1:12">
      <c r="A1758" t="s">
        <v>1781</v>
      </c>
      <c r="B1758" s="2">
        <v>41302</v>
      </c>
      <c r="C1758">
        <v>10</v>
      </c>
      <c r="D1758" t="s">
        <v>4</v>
      </c>
      <c r="E1758" t="s">
        <v>8168</v>
      </c>
      <c r="F1758" t="s">
        <v>8027</v>
      </c>
      <c r="G1758">
        <v>27</v>
      </c>
      <c r="H1758">
        <v>4</v>
      </c>
      <c r="I1758">
        <v>4</v>
      </c>
      <c r="J1758" s="1">
        <v>128.04444444444445</v>
      </c>
      <c r="K1758" s="1">
        <f>Sales_Data[[#This Row],[Order Quantity]]*Sales_Data[[#This Row],[Unit Price]]</f>
        <v>512.17777777777781</v>
      </c>
      <c r="L1758" s="1">
        <v>104.99644444444445</v>
      </c>
    </row>
    <row r="1759" spans="1:12">
      <c r="A1759" t="s">
        <v>1782</v>
      </c>
      <c r="B1759" s="2">
        <v>41302</v>
      </c>
      <c r="C1759">
        <v>7</v>
      </c>
      <c r="D1759" t="s">
        <v>2</v>
      </c>
      <c r="E1759" t="s">
        <v>8168</v>
      </c>
      <c r="F1759" t="s">
        <v>8027</v>
      </c>
      <c r="G1759">
        <v>19</v>
      </c>
      <c r="H1759">
        <v>3</v>
      </c>
      <c r="I1759">
        <v>9</v>
      </c>
      <c r="J1759" s="1">
        <v>99.75555555555556</v>
      </c>
      <c r="K1759" s="1">
        <f>Sales_Data[[#This Row],[Order Quantity]]*Sales_Data[[#This Row],[Unit Price]]</f>
        <v>897.80000000000007</v>
      </c>
      <c r="L1759" s="1">
        <v>68.831333333333333</v>
      </c>
    </row>
    <row r="1760" spans="1:12">
      <c r="A1760" t="s">
        <v>1783</v>
      </c>
      <c r="B1760" s="2">
        <v>41302</v>
      </c>
      <c r="C1760">
        <v>15</v>
      </c>
      <c r="D1760" t="s">
        <v>4</v>
      </c>
      <c r="E1760" t="s">
        <v>8168</v>
      </c>
      <c r="F1760" t="s">
        <v>8025</v>
      </c>
      <c r="G1760">
        <v>43</v>
      </c>
      <c r="H1760">
        <v>6</v>
      </c>
      <c r="I1760">
        <v>8</v>
      </c>
      <c r="J1760" s="1">
        <v>123.57777777777778</v>
      </c>
      <c r="K1760" s="1">
        <f>Sales_Data[[#This Row],[Order Quantity]]*Sales_Data[[#This Row],[Unit Price]]</f>
        <v>988.62222222222226</v>
      </c>
      <c r="L1760" s="1">
        <v>101.33377777777778</v>
      </c>
    </row>
    <row r="1761" spans="1:12">
      <c r="A1761" t="s">
        <v>1784</v>
      </c>
      <c r="B1761" s="2">
        <v>41302</v>
      </c>
      <c r="C1761">
        <v>20</v>
      </c>
      <c r="D1761" t="s">
        <v>2</v>
      </c>
      <c r="E1761" t="s">
        <v>8168</v>
      </c>
      <c r="F1761" t="s">
        <v>8028</v>
      </c>
      <c r="G1761">
        <v>58</v>
      </c>
      <c r="H1761">
        <v>8</v>
      </c>
      <c r="I1761">
        <v>6</v>
      </c>
      <c r="J1761" s="1">
        <v>425.07777777777778</v>
      </c>
      <c r="K1761" s="1">
        <f>Sales_Data[[#This Row],[Order Quantity]]*Sales_Data[[#This Row],[Unit Price]]</f>
        <v>2550.4666666666667</v>
      </c>
      <c r="L1761" s="1">
        <v>259.29744444444447</v>
      </c>
    </row>
    <row r="1762" spans="1:12">
      <c r="A1762" t="s">
        <v>1785</v>
      </c>
      <c r="B1762" s="2">
        <v>41302</v>
      </c>
      <c r="C1762">
        <v>10</v>
      </c>
      <c r="D1762" t="s">
        <v>4</v>
      </c>
      <c r="E1762" t="s">
        <v>8168</v>
      </c>
      <c r="F1762" t="s">
        <v>8026</v>
      </c>
      <c r="G1762">
        <v>28</v>
      </c>
      <c r="H1762">
        <v>4</v>
      </c>
      <c r="I1762">
        <v>2</v>
      </c>
      <c r="J1762" s="1">
        <v>218.12222222222223</v>
      </c>
      <c r="K1762" s="1">
        <f>Sales_Data[[#This Row],[Order Quantity]]*Sales_Data[[#This Row],[Unit Price]]</f>
        <v>436.24444444444447</v>
      </c>
      <c r="L1762" s="1">
        <v>135.2357777777778</v>
      </c>
    </row>
    <row r="1763" spans="1:12">
      <c r="A1763" t="s">
        <v>1786</v>
      </c>
      <c r="B1763" s="2">
        <v>41302</v>
      </c>
      <c r="C1763">
        <v>4</v>
      </c>
      <c r="D1763" t="s">
        <v>4</v>
      </c>
      <c r="E1763" t="s">
        <v>8168</v>
      </c>
      <c r="F1763" t="s">
        <v>8027</v>
      </c>
      <c r="G1763">
        <v>12</v>
      </c>
      <c r="H1763">
        <v>2</v>
      </c>
      <c r="I1763">
        <v>8</v>
      </c>
      <c r="J1763" s="1">
        <v>262.78888888888889</v>
      </c>
      <c r="K1763" s="1">
        <f>Sales_Data[[#This Row],[Order Quantity]]*Sales_Data[[#This Row],[Unit Price]]</f>
        <v>2102.3111111111111</v>
      </c>
      <c r="L1763" s="1">
        <v>194.46377777777778</v>
      </c>
    </row>
    <row r="1764" spans="1:12">
      <c r="A1764" t="s">
        <v>1787</v>
      </c>
      <c r="B1764" s="2">
        <v>41303</v>
      </c>
      <c r="C1764">
        <v>16</v>
      </c>
      <c r="D1764" t="s">
        <v>2</v>
      </c>
      <c r="E1764" t="s">
        <v>8168</v>
      </c>
      <c r="F1764" t="s">
        <v>8025</v>
      </c>
      <c r="G1764">
        <v>46</v>
      </c>
      <c r="H1764">
        <v>7</v>
      </c>
      <c r="I1764">
        <v>8</v>
      </c>
      <c r="J1764" s="1">
        <v>106.45555555555556</v>
      </c>
      <c r="K1764" s="1">
        <f>Sales_Data[[#This Row],[Order Quantity]]*Sales_Data[[#This Row],[Unit Price]]</f>
        <v>851.6444444444445</v>
      </c>
      <c r="L1764" s="1">
        <v>64.937888888888892</v>
      </c>
    </row>
    <row r="1765" spans="1:12">
      <c r="A1765" t="s">
        <v>1788</v>
      </c>
      <c r="B1765" s="2">
        <v>41303</v>
      </c>
      <c r="C1765">
        <v>4</v>
      </c>
      <c r="D1765" t="s">
        <v>2</v>
      </c>
      <c r="E1765" t="s">
        <v>8168</v>
      </c>
      <c r="F1765" t="s">
        <v>8027</v>
      </c>
      <c r="G1765">
        <v>11</v>
      </c>
      <c r="H1765">
        <v>2</v>
      </c>
      <c r="I1765">
        <v>5</v>
      </c>
      <c r="J1765" s="1">
        <v>206.21111111111111</v>
      </c>
      <c r="K1765" s="1">
        <f>Sales_Data[[#This Row],[Order Quantity]]*Sales_Data[[#This Row],[Unit Price]]</f>
        <v>1031.0555555555557</v>
      </c>
      <c r="L1765" s="1">
        <v>125.78877777777777</v>
      </c>
    </row>
    <row r="1766" spans="1:12">
      <c r="A1766" t="s">
        <v>1789</v>
      </c>
      <c r="B1766" s="2">
        <v>41303</v>
      </c>
      <c r="C1766">
        <v>4</v>
      </c>
      <c r="D1766" t="s">
        <v>4</v>
      </c>
      <c r="E1766" t="s">
        <v>8168</v>
      </c>
      <c r="F1766" t="s">
        <v>8027</v>
      </c>
      <c r="G1766">
        <v>10</v>
      </c>
      <c r="H1766">
        <v>2</v>
      </c>
      <c r="I1766">
        <v>1</v>
      </c>
      <c r="J1766" s="1">
        <v>189.83333333333334</v>
      </c>
      <c r="K1766" s="1">
        <f>Sales_Data[[#This Row],[Order Quantity]]*Sales_Data[[#This Row],[Unit Price]]</f>
        <v>189.83333333333334</v>
      </c>
      <c r="L1766" s="1">
        <v>149.96833333333336</v>
      </c>
    </row>
    <row r="1767" spans="1:12">
      <c r="A1767" t="s">
        <v>1790</v>
      </c>
      <c r="B1767" s="2">
        <v>41303</v>
      </c>
      <c r="C1767">
        <v>13</v>
      </c>
      <c r="D1767" t="s">
        <v>4</v>
      </c>
      <c r="E1767" t="s">
        <v>8168</v>
      </c>
      <c r="F1767" t="s">
        <v>8026</v>
      </c>
      <c r="G1767">
        <v>37</v>
      </c>
      <c r="H1767">
        <v>6</v>
      </c>
      <c r="I1767">
        <v>7</v>
      </c>
      <c r="J1767" s="1">
        <v>287.35555555555561</v>
      </c>
      <c r="K1767" s="1">
        <f>Sales_Data[[#This Row],[Order Quantity]]*Sales_Data[[#This Row],[Unit Price]]</f>
        <v>2011.4888888888893</v>
      </c>
      <c r="L1767" s="1">
        <v>206.89600000000002</v>
      </c>
    </row>
    <row r="1768" spans="1:12">
      <c r="A1768" t="s">
        <v>1791</v>
      </c>
      <c r="B1768" s="2">
        <v>41303</v>
      </c>
      <c r="C1768">
        <v>5</v>
      </c>
      <c r="D1768" t="s">
        <v>4</v>
      </c>
      <c r="E1768" t="s">
        <v>8168</v>
      </c>
      <c r="F1768" t="s">
        <v>8027</v>
      </c>
      <c r="G1768">
        <v>14</v>
      </c>
      <c r="H1768">
        <v>2</v>
      </c>
      <c r="I1768">
        <v>1</v>
      </c>
      <c r="J1768" s="1">
        <v>285.12222222222221</v>
      </c>
      <c r="K1768" s="1">
        <f>Sales_Data[[#This Row],[Order Quantity]]*Sales_Data[[#This Row],[Unit Price]]</f>
        <v>285.12222222222221</v>
      </c>
      <c r="L1768" s="1">
        <v>188.18066666666667</v>
      </c>
    </row>
    <row r="1769" spans="1:12">
      <c r="A1769" t="s">
        <v>1792</v>
      </c>
      <c r="B1769" s="2">
        <v>41303</v>
      </c>
      <c r="C1769">
        <v>17</v>
      </c>
      <c r="D1769" t="s">
        <v>4</v>
      </c>
      <c r="E1769" t="s">
        <v>8168</v>
      </c>
      <c r="F1769" t="s">
        <v>8025</v>
      </c>
      <c r="G1769">
        <v>49</v>
      </c>
      <c r="H1769">
        <v>7</v>
      </c>
      <c r="I1769">
        <v>8</v>
      </c>
      <c r="J1769" s="1">
        <v>355.84444444444443</v>
      </c>
      <c r="K1769" s="1">
        <f>Sales_Data[[#This Row],[Order Quantity]]*Sales_Data[[#This Row],[Unit Price]]</f>
        <v>2846.7555555555555</v>
      </c>
      <c r="L1769" s="1">
        <v>220.62355555555553</v>
      </c>
    </row>
    <row r="1770" spans="1:12">
      <c r="A1770" t="s">
        <v>1793</v>
      </c>
      <c r="B1770" s="2">
        <v>41303</v>
      </c>
      <c r="C1770">
        <v>10</v>
      </c>
      <c r="D1770" t="s">
        <v>2</v>
      </c>
      <c r="E1770" t="s">
        <v>8168</v>
      </c>
      <c r="F1770" t="s">
        <v>8026</v>
      </c>
      <c r="G1770">
        <v>28</v>
      </c>
      <c r="H1770">
        <v>4</v>
      </c>
      <c r="I1770">
        <v>2</v>
      </c>
      <c r="J1770" s="1">
        <v>727.32222222222231</v>
      </c>
      <c r="K1770" s="1">
        <f>Sales_Data[[#This Row],[Order Quantity]]*Sales_Data[[#This Row],[Unit Price]]</f>
        <v>1454.6444444444446</v>
      </c>
      <c r="L1770" s="1">
        <v>305.47533333333337</v>
      </c>
    </row>
    <row r="1771" spans="1:12">
      <c r="A1771" t="s">
        <v>1794</v>
      </c>
      <c r="B1771" s="2">
        <v>41303</v>
      </c>
      <c r="C1771">
        <v>3</v>
      </c>
      <c r="D1771" t="s">
        <v>2</v>
      </c>
      <c r="E1771" t="s">
        <v>8168</v>
      </c>
      <c r="F1771" t="s">
        <v>8027</v>
      </c>
      <c r="G1771">
        <v>7</v>
      </c>
      <c r="H1771">
        <v>1</v>
      </c>
      <c r="I1771">
        <v>3</v>
      </c>
      <c r="J1771" s="1">
        <v>580.66666666666663</v>
      </c>
      <c r="K1771" s="1">
        <f>Sales_Data[[#This Row],[Order Quantity]]*Sales_Data[[#This Row],[Unit Price]]</f>
        <v>1742</v>
      </c>
      <c r="L1771" s="1">
        <v>377.43333333333334</v>
      </c>
    </row>
    <row r="1772" spans="1:12">
      <c r="A1772" t="s">
        <v>1795</v>
      </c>
      <c r="B1772" s="2">
        <v>41304</v>
      </c>
      <c r="C1772">
        <v>15</v>
      </c>
      <c r="D1772" t="s">
        <v>4</v>
      </c>
      <c r="E1772" t="s">
        <v>8168</v>
      </c>
      <c r="F1772" t="s">
        <v>8025</v>
      </c>
      <c r="G1772">
        <v>42</v>
      </c>
      <c r="H1772">
        <v>6</v>
      </c>
      <c r="I1772">
        <v>6</v>
      </c>
      <c r="J1772" s="1">
        <v>100.5</v>
      </c>
      <c r="K1772" s="1">
        <f>Sales_Data[[#This Row],[Order Quantity]]*Sales_Data[[#This Row],[Unit Price]]</f>
        <v>603</v>
      </c>
      <c r="L1772" s="1">
        <v>81.405000000000015</v>
      </c>
    </row>
    <row r="1773" spans="1:12">
      <c r="A1773" t="s">
        <v>1796</v>
      </c>
      <c r="B1773" s="2">
        <v>41304</v>
      </c>
      <c r="C1773">
        <v>17</v>
      </c>
      <c r="D1773" t="s">
        <v>3</v>
      </c>
      <c r="E1773" t="s">
        <v>8168</v>
      </c>
      <c r="F1773" t="s">
        <v>8025</v>
      </c>
      <c r="G1773">
        <v>48</v>
      </c>
      <c r="H1773">
        <v>7</v>
      </c>
      <c r="I1773">
        <v>5</v>
      </c>
      <c r="J1773" s="1">
        <v>248.64444444444447</v>
      </c>
      <c r="K1773" s="1">
        <f>Sales_Data[[#This Row],[Order Quantity]]*Sales_Data[[#This Row],[Unit Price]]</f>
        <v>1243.2222222222224</v>
      </c>
      <c r="L1773" s="1">
        <v>114.37644444444446</v>
      </c>
    </row>
    <row r="1774" spans="1:12">
      <c r="A1774" t="s">
        <v>1797</v>
      </c>
      <c r="B1774" s="2">
        <v>41304</v>
      </c>
      <c r="C1774">
        <v>8</v>
      </c>
      <c r="D1774" t="s">
        <v>2</v>
      </c>
      <c r="E1774" t="s">
        <v>8168</v>
      </c>
      <c r="F1774" t="s">
        <v>8027</v>
      </c>
      <c r="G1774">
        <v>21</v>
      </c>
      <c r="H1774">
        <v>3</v>
      </c>
      <c r="I1774">
        <v>5</v>
      </c>
      <c r="J1774" s="1">
        <v>119.11111111111111</v>
      </c>
      <c r="K1774" s="1">
        <f>Sales_Data[[#This Row],[Order Quantity]]*Sales_Data[[#This Row],[Unit Price]]</f>
        <v>595.55555555555554</v>
      </c>
      <c r="L1774" s="1">
        <v>78.61333333333333</v>
      </c>
    </row>
    <row r="1775" spans="1:12">
      <c r="A1775" t="s">
        <v>1798</v>
      </c>
      <c r="B1775" s="2">
        <v>41304</v>
      </c>
      <c r="C1775">
        <v>4</v>
      </c>
      <c r="D1775" t="s">
        <v>2</v>
      </c>
      <c r="E1775" t="s">
        <v>8168</v>
      </c>
      <c r="F1775" t="s">
        <v>8027</v>
      </c>
      <c r="G1775">
        <v>10</v>
      </c>
      <c r="H1775">
        <v>2</v>
      </c>
      <c r="I1775">
        <v>3</v>
      </c>
      <c r="J1775" s="1">
        <v>121.34444444444446</v>
      </c>
      <c r="K1775" s="1">
        <f>Sales_Data[[#This Row],[Order Quantity]]*Sales_Data[[#This Row],[Unit Price]]</f>
        <v>364.03333333333342</v>
      </c>
      <c r="L1775" s="1">
        <v>98.289000000000016</v>
      </c>
    </row>
    <row r="1776" spans="1:12">
      <c r="A1776" t="s">
        <v>1799</v>
      </c>
      <c r="B1776" s="2">
        <v>41304</v>
      </c>
      <c r="C1776">
        <v>14</v>
      </c>
      <c r="D1776" t="s">
        <v>4</v>
      </c>
      <c r="E1776" t="s">
        <v>8168</v>
      </c>
      <c r="F1776" t="s">
        <v>8026</v>
      </c>
      <c r="G1776">
        <v>41</v>
      </c>
      <c r="H1776">
        <v>6</v>
      </c>
      <c r="I1776">
        <v>7</v>
      </c>
      <c r="J1776" s="1">
        <v>425.07777777777778</v>
      </c>
      <c r="K1776" s="1">
        <f>Sales_Data[[#This Row],[Order Quantity]]*Sales_Data[[#This Row],[Unit Price]]</f>
        <v>2975.5444444444447</v>
      </c>
      <c r="L1776" s="1">
        <v>259.29744444444447</v>
      </c>
    </row>
    <row r="1777" spans="1:12">
      <c r="A1777" t="s">
        <v>1800</v>
      </c>
      <c r="B1777" s="2">
        <v>41304</v>
      </c>
      <c r="C1777">
        <v>13</v>
      </c>
      <c r="D1777" t="s">
        <v>4</v>
      </c>
      <c r="E1777" t="s">
        <v>8168</v>
      </c>
      <c r="F1777" t="s">
        <v>8026</v>
      </c>
      <c r="G1777">
        <v>38</v>
      </c>
      <c r="H1777">
        <v>6</v>
      </c>
      <c r="I1777">
        <v>6</v>
      </c>
      <c r="J1777" s="1">
        <v>23.822222222222223</v>
      </c>
      <c r="K1777" s="1">
        <f>Sales_Data[[#This Row],[Order Quantity]]*Sales_Data[[#This Row],[Unit Price]]</f>
        <v>142.93333333333334</v>
      </c>
      <c r="L1777" s="1">
        <v>18.343111111111114</v>
      </c>
    </row>
    <row r="1778" spans="1:12">
      <c r="A1778" t="s">
        <v>1801</v>
      </c>
      <c r="B1778" s="2">
        <v>41305</v>
      </c>
      <c r="C1778">
        <v>18</v>
      </c>
      <c r="D1778" t="s">
        <v>3</v>
      </c>
      <c r="E1778" t="s">
        <v>8168</v>
      </c>
      <c r="F1778" t="s">
        <v>8025</v>
      </c>
      <c r="G1778">
        <v>52</v>
      </c>
      <c r="H1778">
        <v>8</v>
      </c>
      <c r="I1778">
        <v>6</v>
      </c>
      <c r="J1778" s="1">
        <v>729.55555555555554</v>
      </c>
      <c r="K1778" s="1">
        <f>Sales_Data[[#This Row],[Order Quantity]]*Sales_Data[[#This Row],[Unit Price]]</f>
        <v>4377.333333333333</v>
      </c>
      <c r="L1778" s="1">
        <v>466.91555555555556</v>
      </c>
    </row>
    <row r="1779" spans="1:12">
      <c r="A1779" t="s">
        <v>1802</v>
      </c>
      <c r="B1779" s="2">
        <v>41305</v>
      </c>
      <c r="C1779">
        <v>17</v>
      </c>
      <c r="D1779" t="s">
        <v>2</v>
      </c>
      <c r="E1779" t="s">
        <v>8168</v>
      </c>
      <c r="F1779" t="s">
        <v>8025</v>
      </c>
      <c r="G1779">
        <v>48</v>
      </c>
      <c r="H1779">
        <v>7</v>
      </c>
      <c r="I1779">
        <v>5</v>
      </c>
      <c r="J1779" s="1">
        <v>203.97777777777776</v>
      </c>
      <c r="K1779" s="1">
        <f>Sales_Data[[#This Row],[Order Quantity]]*Sales_Data[[#This Row],[Unit Price]]</f>
        <v>1019.8888888888888</v>
      </c>
      <c r="L1779" s="1">
        <v>120.34688888888887</v>
      </c>
    </row>
    <row r="1780" spans="1:12">
      <c r="A1780" t="s">
        <v>1803</v>
      </c>
      <c r="B1780" s="2">
        <v>41305</v>
      </c>
      <c r="C1780">
        <v>5</v>
      </c>
      <c r="D1780" t="s">
        <v>4</v>
      </c>
      <c r="E1780" t="s">
        <v>8168</v>
      </c>
      <c r="F1780" t="s">
        <v>8027</v>
      </c>
      <c r="G1780">
        <v>14</v>
      </c>
      <c r="H1780">
        <v>2</v>
      </c>
      <c r="I1780">
        <v>6</v>
      </c>
      <c r="J1780" s="1">
        <v>270.23333333333335</v>
      </c>
      <c r="K1780" s="1">
        <f>Sales_Data[[#This Row],[Order Quantity]]*Sales_Data[[#This Row],[Unit Price]]</f>
        <v>1621.4</v>
      </c>
      <c r="L1780" s="1">
        <v>113.49799999999999</v>
      </c>
    </row>
    <row r="1781" spans="1:12">
      <c r="A1781" t="s">
        <v>1804</v>
      </c>
      <c r="B1781" s="2">
        <v>41305</v>
      </c>
      <c r="C1781">
        <v>18</v>
      </c>
      <c r="D1781" t="s">
        <v>4</v>
      </c>
      <c r="E1781" t="s">
        <v>8168</v>
      </c>
      <c r="F1781" t="s">
        <v>8025</v>
      </c>
      <c r="G1781">
        <v>53</v>
      </c>
      <c r="H1781">
        <v>8</v>
      </c>
      <c r="I1781">
        <v>6</v>
      </c>
      <c r="J1781" s="1">
        <v>208.44444444444446</v>
      </c>
      <c r="K1781" s="1">
        <f>Sales_Data[[#This Row],[Order Quantity]]*Sales_Data[[#This Row],[Unit Price]]</f>
        <v>1250.6666666666667</v>
      </c>
      <c r="L1781" s="1">
        <v>168.84000000000003</v>
      </c>
    </row>
    <row r="1782" spans="1:12">
      <c r="A1782" t="s">
        <v>1805</v>
      </c>
      <c r="B1782" s="2">
        <v>41305</v>
      </c>
      <c r="C1782">
        <v>17</v>
      </c>
      <c r="D1782" t="s">
        <v>4</v>
      </c>
      <c r="E1782" t="s">
        <v>8168</v>
      </c>
      <c r="F1782" t="s">
        <v>8025</v>
      </c>
      <c r="G1782">
        <v>49</v>
      </c>
      <c r="H1782">
        <v>7</v>
      </c>
      <c r="I1782">
        <v>9</v>
      </c>
      <c r="J1782" s="1">
        <v>112.41111111111111</v>
      </c>
      <c r="K1782" s="1">
        <f>Sales_Data[[#This Row],[Order Quantity]]*Sales_Data[[#This Row],[Unit Price]]</f>
        <v>1011.7</v>
      </c>
      <c r="L1782" s="1">
        <v>47.212666666666664</v>
      </c>
    </row>
    <row r="1783" spans="1:12">
      <c r="A1783" t="s">
        <v>1806</v>
      </c>
      <c r="B1783" s="2">
        <v>41306</v>
      </c>
      <c r="C1783">
        <v>3</v>
      </c>
      <c r="D1783" t="s">
        <v>4</v>
      </c>
      <c r="E1783" t="s">
        <v>8168</v>
      </c>
      <c r="F1783" t="s">
        <v>8027</v>
      </c>
      <c r="G1783">
        <v>8</v>
      </c>
      <c r="H1783">
        <v>2</v>
      </c>
      <c r="I1783">
        <v>8</v>
      </c>
      <c r="J1783" s="1">
        <v>115.38888888888889</v>
      </c>
      <c r="K1783" s="1">
        <f>Sales_Data[[#This Row],[Order Quantity]]*Sales_Data[[#This Row],[Unit Price]]</f>
        <v>923.11111111111109</v>
      </c>
      <c r="L1783" s="1">
        <v>85.387777777777785</v>
      </c>
    </row>
    <row r="1784" spans="1:12">
      <c r="A1784" t="s">
        <v>1807</v>
      </c>
      <c r="B1784" s="2">
        <v>41306</v>
      </c>
      <c r="C1784">
        <v>2</v>
      </c>
      <c r="D1784" t="s">
        <v>4</v>
      </c>
      <c r="E1784" t="s">
        <v>8168</v>
      </c>
      <c r="F1784" t="s">
        <v>8027</v>
      </c>
      <c r="G1784">
        <v>5</v>
      </c>
      <c r="H1784">
        <v>1</v>
      </c>
      <c r="I1784">
        <v>4</v>
      </c>
      <c r="J1784" s="1">
        <v>106.45555555555556</v>
      </c>
      <c r="K1784" s="1">
        <f>Sales_Data[[#This Row],[Order Quantity]]*Sales_Data[[#This Row],[Unit Price]]</f>
        <v>425.82222222222225</v>
      </c>
      <c r="L1784" s="1">
        <v>68.131555555555565</v>
      </c>
    </row>
    <row r="1785" spans="1:12">
      <c r="A1785" t="s">
        <v>1808</v>
      </c>
      <c r="B1785" s="2">
        <v>41306</v>
      </c>
      <c r="C1785">
        <v>2</v>
      </c>
      <c r="D1785" t="s">
        <v>3</v>
      </c>
      <c r="E1785" t="s">
        <v>8168</v>
      </c>
      <c r="F1785" t="s">
        <v>8027</v>
      </c>
      <c r="G1785">
        <v>5</v>
      </c>
      <c r="H1785">
        <v>1</v>
      </c>
      <c r="I1785">
        <v>9</v>
      </c>
      <c r="J1785" s="1">
        <v>271.72222222222223</v>
      </c>
      <c r="K1785" s="1">
        <f>Sales_Data[[#This Row],[Order Quantity]]*Sales_Data[[#This Row],[Unit Price]]</f>
        <v>2445.5</v>
      </c>
      <c r="L1785" s="1">
        <v>135.86111111111111</v>
      </c>
    </row>
    <row r="1786" spans="1:12">
      <c r="A1786" t="s">
        <v>1809</v>
      </c>
      <c r="B1786" s="2">
        <v>41306</v>
      </c>
      <c r="C1786">
        <v>5</v>
      </c>
      <c r="D1786" t="s">
        <v>4</v>
      </c>
      <c r="E1786" t="s">
        <v>8168</v>
      </c>
      <c r="F1786" t="s">
        <v>8027</v>
      </c>
      <c r="G1786">
        <v>15</v>
      </c>
      <c r="H1786">
        <v>2</v>
      </c>
      <c r="I1786">
        <v>6</v>
      </c>
      <c r="J1786" s="1">
        <v>433.26666666666665</v>
      </c>
      <c r="K1786" s="1">
        <f>Sales_Data[[#This Row],[Order Quantity]]*Sales_Data[[#This Row],[Unit Price]]</f>
        <v>2599.6</v>
      </c>
      <c r="L1786" s="1">
        <v>363.94400000000002</v>
      </c>
    </row>
    <row r="1787" spans="1:12">
      <c r="A1787" t="s">
        <v>1810</v>
      </c>
      <c r="B1787" s="2">
        <v>41307</v>
      </c>
      <c r="C1787">
        <v>5</v>
      </c>
      <c r="D1787" t="s">
        <v>2</v>
      </c>
      <c r="E1787" t="s">
        <v>8168</v>
      </c>
      <c r="F1787" t="s">
        <v>8027</v>
      </c>
      <c r="G1787">
        <v>14</v>
      </c>
      <c r="H1787">
        <v>2</v>
      </c>
      <c r="I1787">
        <v>6</v>
      </c>
      <c r="J1787" s="1">
        <v>111.66666666666667</v>
      </c>
      <c r="K1787" s="1">
        <f>Sales_Data[[#This Row],[Order Quantity]]*Sales_Data[[#This Row],[Unit Price]]</f>
        <v>670</v>
      </c>
      <c r="L1787" s="1">
        <v>72.583333333333329</v>
      </c>
    </row>
    <row r="1788" spans="1:12">
      <c r="A1788" t="s">
        <v>1811</v>
      </c>
      <c r="B1788" s="2">
        <v>41307</v>
      </c>
      <c r="C1788">
        <v>2</v>
      </c>
      <c r="D1788" t="s">
        <v>2</v>
      </c>
      <c r="E1788" t="s">
        <v>8168</v>
      </c>
      <c r="F1788" t="s">
        <v>8027</v>
      </c>
      <c r="G1788">
        <v>5</v>
      </c>
      <c r="H1788">
        <v>1</v>
      </c>
      <c r="I1788">
        <v>4</v>
      </c>
      <c r="J1788" s="1">
        <v>197.27777777777777</v>
      </c>
      <c r="K1788" s="1">
        <f>Sales_Data[[#This Row],[Order Quantity]]*Sales_Data[[#This Row],[Unit Price]]</f>
        <v>789.11111111111109</v>
      </c>
      <c r="L1788" s="1">
        <v>149.93111111111114</v>
      </c>
    </row>
    <row r="1789" spans="1:12">
      <c r="A1789" t="s">
        <v>1812</v>
      </c>
      <c r="B1789" s="2">
        <v>41307</v>
      </c>
      <c r="C1789">
        <v>12</v>
      </c>
      <c r="D1789" t="s">
        <v>2</v>
      </c>
      <c r="E1789" t="s">
        <v>8168</v>
      </c>
      <c r="F1789" t="s">
        <v>8026</v>
      </c>
      <c r="G1789">
        <v>35</v>
      </c>
      <c r="H1789">
        <v>5</v>
      </c>
      <c r="I1789">
        <v>2</v>
      </c>
      <c r="J1789" s="1">
        <v>125.06666666666668</v>
      </c>
      <c r="K1789" s="1">
        <f>Sales_Data[[#This Row],[Order Quantity]]*Sales_Data[[#This Row],[Unit Price]]</f>
        <v>250.13333333333335</v>
      </c>
      <c r="L1789" s="1">
        <v>95.050666666666686</v>
      </c>
    </row>
    <row r="1790" spans="1:12">
      <c r="A1790" t="s">
        <v>1813</v>
      </c>
      <c r="B1790" s="2">
        <v>41308</v>
      </c>
      <c r="C1790">
        <v>10</v>
      </c>
      <c r="D1790" t="s">
        <v>2</v>
      </c>
      <c r="E1790" t="s">
        <v>8168</v>
      </c>
      <c r="F1790" t="s">
        <v>8026</v>
      </c>
      <c r="G1790">
        <v>29</v>
      </c>
      <c r="H1790">
        <v>4</v>
      </c>
      <c r="I1790">
        <v>1</v>
      </c>
      <c r="J1790" s="1">
        <v>122.08888888888889</v>
      </c>
      <c r="K1790" s="1">
        <f>Sales_Data[[#This Row],[Order Quantity]]*Sales_Data[[#This Row],[Unit Price]]</f>
        <v>122.08888888888889</v>
      </c>
      <c r="L1790" s="1">
        <v>83.020444444444436</v>
      </c>
    </row>
    <row r="1791" spans="1:12">
      <c r="A1791" t="s">
        <v>1814</v>
      </c>
      <c r="B1791" s="2">
        <v>41308</v>
      </c>
      <c r="C1791">
        <v>6</v>
      </c>
      <c r="D1791" t="s">
        <v>4</v>
      </c>
      <c r="E1791" t="s">
        <v>8168</v>
      </c>
      <c r="F1791" t="s">
        <v>8027</v>
      </c>
      <c r="G1791">
        <v>18</v>
      </c>
      <c r="H1791">
        <v>3</v>
      </c>
      <c r="I1791">
        <v>4</v>
      </c>
      <c r="J1791" s="1">
        <v>215.14444444444445</v>
      </c>
      <c r="K1791" s="1">
        <f>Sales_Data[[#This Row],[Order Quantity]]*Sales_Data[[#This Row],[Unit Price]]</f>
        <v>860.57777777777778</v>
      </c>
      <c r="L1791" s="1">
        <v>165.66122222222222</v>
      </c>
    </row>
    <row r="1792" spans="1:12">
      <c r="A1792" t="s">
        <v>1815</v>
      </c>
      <c r="B1792" s="2">
        <v>41308</v>
      </c>
      <c r="C1792">
        <v>13</v>
      </c>
      <c r="D1792" t="s">
        <v>2</v>
      </c>
      <c r="E1792" t="s">
        <v>8168</v>
      </c>
      <c r="F1792" t="s">
        <v>8026</v>
      </c>
      <c r="G1792">
        <v>36</v>
      </c>
      <c r="H1792">
        <v>5</v>
      </c>
      <c r="I1792">
        <v>8</v>
      </c>
      <c r="J1792" s="1">
        <v>436.24444444444447</v>
      </c>
      <c r="K1792" s="1">
        <f>Sales_Data[[#This Row],[Order Quantity]]*Sales_Data[[#This Row],[Unit Price]]</f>
        <v>3489.9555555555557</v>
      </c>
      <c r="L1792" s="1">
        <v>296.64622222222226</v>
      </c>
    </row>
    <row r="1793" spans="1:12">
      <c r="A1793" t="s">
        <v>1816</v>
      </c>
      <c r="B1793" s="2">
        <v>41308</v>
      </c>
      <c r="C1793">
        <v>1</v>
      </c>
      <c r="D1793" t="s">
        <v>2</v>
      </c>
      <c r="E1793" t="s">
        <v>8168</v>
      </c>
      <c r="F1793" t="s">
        <v>8027</v>
      </c>
      <c r="G1793">
        <v>1</v>
      </c>
      <c r="H1793">
        <v>1</v>
      </c>
      <c r="I1793">
        <v>6</v>
      </c>
      <c r="J1793" s="1">
        <v>350.63333333333338</v>
      </c>
      <c r="K1793" s="1">
        <f>Sales_Data[[#This Row],[Order Quantity]]*Sales_Data[[#This Row],[Unit Price]]</f>
        <v>2103.8000000000002</v>
      </c>
      <c r="L1793" s="1">
        <v>248.94966666666667</v>
      </c>
    </row>
    <row r="1794" spans="1:12">
      <c r="A1794" t="s">
        <v>1817</v>
      </c>
      <c r="B1794" s="2">
        <v>41309</v>
      </c>
      <c r="C1794">
        <v>10</v>
      </c>
      <c r="D1794" t="s">
        <v>4</v>
      </c>
      <c r="E1794" t="s">
        <v>8168</v>
      </c>
      <c r="F1794" t="s">
        <v>8027</v>
      </c>
      <c r="G1794">
        <v>27</v>
      </c>
      <c r="H1794">
        <v>4</v>
      </c>
      <c r="I1794">
        <v>7</v>
      </c>
      <c r="J1794" s="1">
        <v>444.43333333333334</v>
      </c>
      <c r="K1794" s="1">
        <f>Sales_Data[[#This Row],[Order Quantity]]*Sales_Data[[#This Row],[Unit Price]]</f>
        <v>3111.0333333333333</v>
      </c>
      <c r="L1794" s="1">
        <v>186.66200000000001</v>
      </c>
    </row>
    <row r="1795" spans="1:12">
      <c r="A1795" t="s">
        <v>1818</v>
      </c>
      <c r="B1795" s="2">
        <v>41309</v>
      </c>
      <c r="C1795">
        <v>2</v>
      </c>
      <c r="D1795" t="s">
        <v>4</v>
      </c>
      <c r="E1795" t="s">
        <v>8168</v>
      </c>
      <c r="F1795" t="s">
        <v>8027</v>
      </c>
      <c r="G1795">
        <v>5</v>
      </c>
      <c r="H1795">
        <v>1</v>
      </c>
      <c r="I1795">
        <v>5</v>
      </c>
      <c r="J1795" s="1">
        <v>121.34444444444446</v>
      </c>
      <c r="K1795" s="1">
        <f>Sales_Data[[#This Row],[Order Quantity]]*Sales_Data[[#This Row],[Unit Price]]</f>
        <v>606.72222222222229</v>
      </c>
      <c r="L1795" s="1">
        <v>74.02011111111112</v>
      </c>
    </row>
    <row r="1796" spans="1:12">
      <c r="A1796" t="s">
        <v>1819</v>
      </c>
      <c r="B1796" s="2">
        <v>41309</v>
      </c>
      <c r="C1796">
        <v>11</v>
      </c>
      <c r="D1796" t="s">
        <v>4</v>
      </c>
      <c r="E1796" t="s">
        <v>8168</v>
      </c>
      <c r="F1796" t="s">
        <v>8026</v>
      </c>
      <c r="G1796">
        <v>32</v>
      </c>
      <c r="H1796">
        <v>5</v>
      </c>
      <c r="I1796">
        <v>7</v>
      </c>
      <c r="J1796" s="1">
        <v>111.66666666666667</v>
      </c>
      <c r="K1796" s="1">
        <f>Sales_Data[[#This Row],[Order Quantity]]*Sales_Data[[#This Row],[Unit Price]]</f>
        <v>781.66666666666674</v>
      </c>
      <c r="L1796" s="1">
        <v>49.133333333333333</v>
      </c>
    </row>
    <row r="1797" spans="1:12">
      <c r="A1797" t="s">
        <v>1820</v>
      </c>
      <c r="B1797" s="2">
        <v>41309</v>
      </c>
      <c r="C1797">
        <v>12</v>
      </c>
      <c r="D1797" t="s">
        <v>4</v>
      </c>
      <c r="E1797" t="s">
        <v>8168</v>
      </c>
      <c r="F1797" t="s">
        <v>8026</v>
      </c>
      <c r="G1797">
        <v>34</v>
      </c>
      <c r="H1797">
        <v>5</v>
      </c>
      <c r="I1797">
        <v>1</v>
      </c>
      <c r="J1797" s="1">
        <v>28.288888888888888</v>
      </c>
      <c r="K1797" s="1">
        <f>Sales_Data[[#This Row],[Order Quantity]]*Sales_Data[[#This Row],[Unit Price]]</f>
        <v>28.288888888888888</v>
      </c>
      <c r="L1797" s="1">
        <v>14.993111111111112</v>
      </c>
    </row>
    <row r="1798" spans="1:12">
      <c r="A1798" t="s">
        <v>1821</v>
      </c>
      <c r="B1798" s="2">
        <v>41310</v>
      </c>
      <c r="C1798">
        <v>19</v>
      </c>
      <c r="D1798" t="s">
        <v>4</v>
      </c>
      <c r="E1798" t="s">
        <v>8168</v>
      </c>
      <c r="F1798" t="s">
        <v>8028</v>
      </c>
      <c r="G1798">
        <v>54</v>
      </c>
      <c r="H1798">
        <v>8</v>
      </c>
      <c r="I1798">
        <v>9</v>
      </c>
      <c r="J1798" s="1">
        <v>99.75555555555556</v>
      </c>
      <c r="K1798" s="1">
        <f>Sales_Data[[#This Row],[Order Quantity]]*Sales_Data[[#This Row],[Unit Price]]</f>
        <v>897.80000000000007</v>
      </c>
      <c r="L1798" s="1">
        <v>57.858222222222224</v>
      </c>
    </row>
    <row r="1799" spans="1:12">
      <c r="A1799" t="s">
        <v>1822</v>
      </c>
      <c r="B1799" s="2">
        <v>41310</v>
      </c>
      <c r="C1799">
        <v>10</v>
      </c>
      <c r="D1799" t="s">
        <v>4</v>
      </c>
      <c r="E1799" t="s">
        <v>8168</v>
      </c>
      <c r="F1799" t="s">
        <v>8026</v>
      </c>
      <c r="G1799">
        <v>29</v>
      </c>
      <c r="H1799">
        <v>4</v>
      </c>
      <c r="I1799">
        <v>8</v>
      </c>
      <c r="J1799" s="1">
        <v>194.3</v>
      </c>
      <c r="K1799" s="1">
        <f>Sales_Data[[#This Row],[Order Quantity]]*Sales_Data[[#This Row],[Unit Price]]</f>
        <v>1554.4</v>
      </c>
      <c r="L1799" s="1">
        <v>91.320999999999998</v>
      </c>
    </row>
    <row r="1800" spans="1:12">
      <c r="A1800" t="s">
        <v>1823</v>
      </c>
      <c r="B1800" s="2">
        <v>41310</v>
      </c>
      <c r="C1800">
        <v>5</v>
      </c>
      <c r="D1800" t="s">
        <v>4</v>
      </c>
      <c r="E1800" t="s">
        <v>8168</v>
      </c>
      <c r="F1800" t="s">
        <v>8027</v>
      </c>
      <c r="G1800">
        <v>15</v>
      </c>
      <c r="H1800">
        <v>2</v>
      </c>
      <c r="I1800">
        <v>7</v>
      </c>
      <c r="J1800" s="1">
        <v>122.83333333333333</v>
      </c>
      <c r="K1800" s="1">
        <f>Sales_Data[[#This Row],[Order Quantity]]*Sales_Data[[#This Row],[Unit Price]]</f>
        <v>859.83333333333326</v>
      </c>
      <c r="L1800" s="1">
        <v>49.13333333333334</v>
      </c>
    </row>
    <row r="1801" spans="1:12">
      <c r="A1801" t="s">
        <v>1824</v>
      </c>
      <c r="B1801" s="2">
        <v>41310</v>
      </c>
      <c r="C1801">
        <v>20</v>
      </c>
      <c r="D1801" t="s">
        <v>2</v>
      </c>
      <c r="E1801" t="s">
        <v>8168</v>
      </c>
      <c r="F1801" t="s">
        <v>8028</v>
      </c>
      <c r="G1801">
        <v>58</v>
      </c>
      <c r="H1801">
        <v>8</v>
      </c>
      <c r="I1801">
        <v>4</v>
      </c>
      <c r="J1801" s="1">
        <v>649.15555555555557</v>
      </c>
      <c r="K1801" s="1">
        <f>Sales_Data[[#This Row],[Order Quantity]]*Sales_Data[[#This Row],[Unit Price]]</f>
        <v>2596.6222222222223</v>
      </c>
      <c r="L1801" s="1">
        <v>480.37511111111115</v>
      </c>
    </row>
    <row r="1802" spans="1:12">
      <c r="A1802" t="s">
        <v>1825</v>
      </c>
      <c r="B1802" s="2">
        <v>41310</v>
      </c>
      <c r="C1802">
        <v>7</v>
      </c>
      <c r="D1802" t="s">
        <v>2</v>
      </c>
      <c r="E1802" t="s">
        <v>8168</v>
      </c>
      <c r="F1802" t="s">
        <v>8027</v>
      </c>
      <c r="G1802">
        <v>20</v>
      </c>
      <c r="H1802">
        <v>3</v>
      </c>
      <c r="I1802">
        <v>3</v>
      </c>
      <c r="J1802" s="1">
        <v>131.02222222222224</v>
      </c>
      <c r="K1802" s="1">
        <f>Sales_Data[[#This Row],[Order Quantity]]*Sales_Data[[#This Row],[Unit Price]]</f>
        <v>393.06666666666672</v>
      </c>
      <c r="L1802" s="1">
        <v>83.854222222222219</v>
      </c>
    </row>
    <row r="1803" spans="1:12">
      <c r="A1803" t="s">
        <v>1826</v>
      </c>
      <c r="B1803" s="2">
        <v>41310</v>
      </c>
      <c r="C1803">
        <v>10</v>
      </c>
      <c r="D1803" t="s">
        <v>4</v>
      </c>
      <c r="E1803" t="s">
        <v>8168</v>
      </c>
      <c r="F1803" t="s">
        <v>8027</v>
      </c>
      <c r="G1803">
        <v>27</v>
      </c>
      <c r="H1803">
        <v>4</v>
      </c>
      <c r="I1803">
        <v>4</v>
      </c>
      <c r="J1803" s="1">
        <v>286.61111111111109</v>
      </c>
      <c r="K1803" s="1">
        <f>Sales_Data[[#This Row],[Order Quantity]]*Sales_Data[[#This Row],[Unit Price]]</f>
        <v>1146.4444444444443</v>
      </c>
      <c r="L1803" s="1">
        <v>166.23444444444442</v>
      </c>
    </row>
    <row r="1804" spans="1:12">
      <c r="A1804" t="s">
        <v>1827</v>
      </c>
      <c r="B1804" s="2">
        <v>41310</v>
      </c>
      <c r="C1804">
        <v>19</v>
      </c>
      <c r="D1804" t="s">
        <v>4</v>
      </c>
      <c r="E1804" t="s">
        <v>8168</v>
      </c>
      <c r="F1804" t="s">
        <v>8028</v>
      </c>
      <c r="G1804">
        <v>54</v>
      </c>
      <c r="H1804">
        <v>8</v>
      </c>
      <c r="I1804">
        <v>7</v>
      </c>
      <c r="J1804" s="1">
        <v>102.73333333333333</v>
      </c>
      <c r="K1804" s="1">
        <f>Sales_Data[[#This Row],[Order Quantity]]*Sales_Data[[#This Row],[Unit Price]]</f>
        <v>719.13333333333333</v>
      </c>
      <c r="L1804" s="1">
        <v>72.940666666666672</v>
      </c>
    </row>
    <row r="1805" spans="1:12">
      <c r="A1805" t="s">
        <v>1828</v>
      </c>
      <c r="B1805" s="2">
        <v>41310</v>
      </c>
      <c r="C1805">
        <v>9</v>
      </c>
      <c r="D1805" t="s">
        <v>2</v>
      </c>
      <c r="E1805" t="s">
        <v>8168</v>
      </c>
      <c r="F1805" t="s">
        <v>8027</v>
      </c>
      <c r="G1805">
        <v>26</v>
      </c>
      <c r="H1805">
        <v>4</v>
      </c>
      <c r="I1805">
        <v>9</v>
      </c>
      <c r="J1805" s="1">
        <v>442.20000000000005</v>
      </c>
      <c r="K1805" s="1">
        <f>Sales_Data[[#This Row],[Order Quantity]]*Sales_Data[[#This Row],[Unit Price]]</f>
        <v>3979.8</v>
      </c>
      <c r="L1805" s="1">
        <v>322.80599999999998</v>
      </c>
    </row>
    <row r="1806" spans="1:12">
      <c r="A1806" t="s">
        <v>1829</v>
      </c>
      <c r="B1806" s="2">
        <v>41311</v>
      </c>
      <c r="C1806">
        <v>16</v>
      </c>
      <c r="D1806" t="s">
        <v>4</v>
      </c>
      <c r="E1806" t="s">
        <v>8168</v>
      </c>
      <c r="F1806" t="s">
        <v>8025</v>
      </c>
      <c r="G1806">
        <v>45</v>
      </c>
      <c r="H1806">
        <v>7</v>
      </c>
      <c r="I1806">
        <v>9</v>
      </c>
      <c r="J1806" s="1">
        <v>291.82222222222225</v>
      </c>
      <c r="K1806" s="1">
        <f>Sales_Data[[#This Row],[Order Quantity]]*Sales_Data[[#This Row],[Unit Price]]</f>
        <v>2626.4</v>
      </c>
      <c r="L1806" s="1">
        <v>233.45777777777781</v>
      </c>
    </row>
    <row r="1807" spans="1:12">
      <c r="A1807" t="s">
        <v>1830</v>
      </c>
      <c r="B1807" s="2">
        <v>41311</v>
      </c>
      <c r="C1807">
        <v>3</v>
      </c>
      <c r="D1807" t="s">
        <v>4</v>
      </c>
      <c r="E1807" t="s">
        <v>8168</v>
      </c>
      <c r="F1807" t="s">
        <v>8027</v>
      </c>
      <c r="G1807">
        <v>8</v>
      </c>
      <c r="H1807">
        <v>1</v>
      </c>
      <c r="I1807">
        <v>8</v>
      </c>
      <c r="J1807" s="1">
        <v>143.67777777777781</v>
      </c>
      <c r="K1807" s="1">
        <f>Sales_Data[[#This Row],[Order Quantity]]*Sales_Data[[#This Row],[Unit Price]]</f>
        <v>1149.4222222222224</v>
      </c>
      <c r="L1807" s="1">
        <v>113.50544444444446</v>
      </c>
    </row>
    <row r="1808" spans="1:12">
      <c r="A1808" t="s">
        <v>1831</v>
      </c>
      <c r="B1808" s="2">
        <v>41311</v>
      </c>
      <c r="C1808">
        <v>5</v>
      </c>
      <c r="D1808" t="s">
        <v>4</v>
      </c>
      <c r="E1808" t="s">
        <v>8168</v>
      </c>
      <c r="F1808" t="s">
        <v>8027</v>
      </c>
      <c r="G1808">
        <v>14</v>
      </c>
      <c r="H1808">
        <v>2</v>
      </c>
      <c r="I1808">
        <v>9</v>
      </c>
      <c r="J1808" s="1">
        <v>125.8111111111111</v>
      </c>
      <c r="K1808" s="1">
        <f>Sales_Data[[#This Row],[Order Quantity]]*Sales_Data[[#This Row],[Unit Price]]</f>
        <v>1132.3</v>
      </c>
      <c r="L1808" s="1">
        <v>106.93944444444443</v>
      </c>
    </row>
    <row r="1809" spans="1:12">
      <c r="A1809" t="s">
        <v>1832</v>
      </c>
      <c r="B1809" s="2">
        <v>41311</v>
      </c>
      <c r="C1809">
        <v>17</v>
      </c>
      <c r="D1809" t="s">
        <v>2</v>
      </c>
      <c r="E1809" t="s">
        <v>8168</v>
      </c>
      <c r="F1809" t="s">
        <v>8025</v>
      </c>
      <c r="G1809">
        <v>47</v>
      </c>
      <c r="H1809">
        <v>7</v>
      </c>
      <c r="I1809">
        <v>2</v>
      </c>
      <c r="J1809" s="1">
        <v>74.444444444444443</v>
      </c>
      <c r="K1809" s="1">
        <f>Sales_Data[[#This Row],[Order Quantity]]*Sales_Data[[#This Row],[Unit Price]]</f>
        <v>148.88888888888889</v>
      </c>
      <c r="L1809" s="1">
        <v>35.733333333333327</v>
      </c>
    </row>
    <row r="1810" spans="1:12">
      <c r="A1810" t="s">
        <v>1833</v>
      </c>
      <c r="B1810" s="2">
        <v>41311</v>
      </c>
      <c r="C1810">
        <v>2</v>
      </c>
      <c r="D1810" t="s">
        <v>4</v>
      </c>
      <c r="E1810" t="s">
        <v>8168</v>
      </c>
      <c r="F1810" t="s">
        <v>8027</v>
      </c>
      <c r="G1810">
        <v>5</v>
      </c>
      <c r="H1810">
        <v>1</v>
      </c>
      <c r="I1810">
        <v>2</v>
      </c>
      <c r="J1810" s="1">
        <v>726.57777777777778</v>
      </c>
      <c r="K1810" s="1">
        <f>Sales_Data[[#This Row],[Order Quantity]]*Sales_Data[[#This Row],[Unit Price]]</f>
        <v>1453.1555555555556</v>
      </c>
      <c r="L1810" s="1">
        <v>523.13599999999997</v>
      </c>
    </row>
    <row r="1811" spans="1:12">
      <c r="A1811" t="s">
        <v>1834</v>
      </c>
      <c r="B1811" s="2">
        <v>41312</v>
      </c>
      <c r="C1811">
        <v>5</v>
      </c>
      <c r="D1811" t="s">
        <v>4</v>
      </c>
      <c r="E1811" t="s">
        <v>8168</v>
      </c>
      <c r="F1811" t="s">
        <v>8027</v>
      </c>
      <c r="G1811">
        <v>14</v>
      </c>
      <c r="H1811">
        <v>2</v>
      </c>
      <c r="I1811">
        <v>3</v>
      </c>
      <c r="J1811" s="1">
        <v>361.8</v>
      </c>
      <c r="K1811" s="1">
        <f>Sales_Data[[#This Row],[Order Quantity]]*Sales_Data[[#This Row],[Unit Price]]</f>
        <v>1085.4000000000001</v>
      </c>
      <c r="L1811" s="1">
        <v>293.05800000000005</v>
      </c>
    </row>
    <row r="1812" spans="1:12">
      <c r="A1812" t="s">
        <v>1835</v>
      </c>
      <c r="B1812" s="2">
        <v>41312</v>
      </c>
      <c r="C1812">
        <v>1</v>
      </c>
      <c r="D1812" t="s">
        <v>2</v>
      </c>
      <c r="E1812" t="s">
        <v>8168</v>
      </c>
      <c r="F1812" t="s">
        <v>8027</v>
      </c>
      <c r="G1812">
        <v>3</v>
      </c>
      <c r="H1812">
        <v>1</v>
      </c>
      <c r="I1812">
        <v>6</v>
      </c>
      <c r="J1812" s="1">
        <v>286.61111111111109</v>
      </c>
      <c r="K1812" s="1">
        <f>Sales_Data[[#This Row],[Order Quantity]]*Sales_Data[[#This Row],[Unit Price]]</f>
        <v>1719.6666666666665</v>
      </c>
      <c r="L1812" s="1">
        <v>180.565</v>
      </c>
    </row>
    <row r="1813" spans="1:12">
      <c r="A1813" t="s">
        <v>1836</v>
      </c>
      <c r="B1813" s="2">
        <v>41313</v>
      </c>
      <c r="C1813">
        <v>5</v>
      </c>
      <c r="D1813" t="s">
        <v>4</v>
      </c>
      <c r="E1813" t="s">
        <v>8168</v>
      </c>
      <c r="F1813" t="s">
        <v>8027</v>
      </c>
      <c r="G1813">
        <v>14</v>
      </c>
      <c r="H1813">
        <v>2</v>
      </c>
      <c r="I1813">
        <v>9</v>
      </c>
      <c r="J1813" s="1">
        <v>428.05555555555554</v>
      </c>
      <c r="K1813" s="1">
        <f>Sales_Data[[#This Row],[Order Quantity]]*Sales_Data[[#This Row],[Unit Price]]</f>
        <v>3852.5</v>
      </c>
      <c r="L1813" s="1">
        <v>329.60277777777782</v>
      </c>
    </row>
    <row r="1814" spans="1:12">
      <c r="A1814" t="s">
        <v>1837</v>
      </c>
      <c r="B1814" s="2">
        <v>41313</v>
      </c>
      <c r="C1814">
        <v>8</v>
      </c>
      <c r="D1814" t="s">
        <v>4</v>
      </c>
      <c r="E1814" t="s">
        <v>8168</v>
      </c>
      <c r="F1814" t="s">
        <v>8027</v>
      </c>
      <c r="G1814">
        <v>23</v>
      </c>
      <c r="H1814">
        <v>4</v>
      </c>
      <c r="I1814">
        <v>9</v>
      </c>
      <c r="J1814" s="1">
        <v>102.73333333333333</v>
      </c>
      <c r="K1814" s="1">
        <f>Sales_Data[[#This Row],[Order Quantity]]*Sales_Data[[#This Row],[Unit Price]]</f>
        <v>924.6</v>
      </c>
      <c r="L1814" s="1">
        <v>58.557999999999993</v>
      </c>
    </row>
    <row r="1815" spans="1:12">
      <c r="A1815" t="s">
        <v>1838</v>
      </c>
      <c r="B1815" s="2">
        <v>41313</v>
      </c>
      <c r="C1815">
        <v>15</v>
      </c>
      <c r="D1815" t="s">
        <v>2</v>
      </c>
      <c r="E1815" t="s">
        <v>8168</v>
      </c>
      <c r="F1815" t="s">
        <v>8025</v>
      </c>
      <c r="G1815">
        <v>42</v>
      </c>
      <c r="H1815">
        <v>6</v>
      </c>
      <c r="I1815">
        <v>8</v>
      </c>
      <c r="J1815" s="1">
        <v>434.01111111111112</v>
      </c>
      <c r="K1815" s="1">
        <f>Sales_Data[[#This Row],[Order Quantity]]*Sales_Data[[#This Row],[Unit Price]]</f>
        <v>3472.088888888889</v>
      </c>
      <c r="L1815" s="1">
        <v>269.08688888888889</v>
      </c>
    </row>
    <row r="1816" spans="1:12">
      <c r="A1816" t="s">
        <v>1839</v>
      </c>
      <c r="B1816" s="2">
        <v>41314</v>
      </c>
      <c r="C1816">
        <v>12</v>
      </c>
      <c r="D1816" t="s">
        <v>4</v>
      </c>
      <c r="E1816" t="s">
        <v>8168</v>
      </c>
      <c r="F1816" t="s">
        <v>8026</v>
      </c>
      <c r="G1816">
        <v>35</v>
      </c>
      <c r="H1816">
        <v>5</v>
      </c>
      <c r="I1816">
        <v>2</v>
      </c>
      <c r="J1816" s="1">
        <v>28.288888888888888</v>
      </c>
      <c r="K1816" s="1">
        <f>Sales_Data[[#This Row],[Order Quantity]]*Sales_Data[[#This Row],[Unit Price]]</f>
        <v>56.577777777777776</v>
      </c>
      <c r="L1816" s="1">
        <v>14.427333333333333</v>
      </c>
    </row>
    <row r="1817" spans="1:12">
      <c r="A1817" t="s">
        <v>1840</v>
      </c>
      <c r="B1817" s="2">
        <v>41314</v>
      </c>
      <c r="C1817">
        <v>18</v>
      </c>
      <c r="D1817" t="s">
        <v>4</v>
      </c>
      <c r="E1817" t="s">
        <v>8168</v>
      </c>
      <c r="F1817" t="s">
        <v>8025</v>
      </c>
      <c r="G1817">
        <v>53</v>
      </c>
      <c r="H1817">
        <v>8</v>
      </c>
      <c r="I1817">
        <v>5</v>
      </c>
      <c r="J1817" s="1">
        <v>119.11111111111111</v>
      </c>
      <c r="K1817" s="1">
        <f>Sales_Data[[#This Row],[Order Quantity]]*Sales_Data[[#This Row],[Unit Price]]</f>
        <v>595.55555555555554</v>
      </c>
      <c r="L1817" s="1">
        <v>65.51111111111112</v>
      </c>
    </row>
    <row r="1818" spans="1:12">
      <c r="A1818" t="s">
        <v>1841</v>
      </c>
      <c r="B1818" s="2">
        <v>41315</v>
      </c>
      <c r="C1818">
        <v>16</v>
      </c>
      <c r="D1818" t="s">
        <v>2</v>
      </c>
      <c r="E1818" t="s">
        <v>8168</v>
      </c>
      <c r="F1818" t="s">
        <v>8025</v>
      </c>
      <c r="G1818">
        <v>46</v>
      </c>
      <c r="H1818">
        <v>7</v>
      </c>
      <c r="I1818">
        <v>2</v>
      </c>
      <c r="J1818" s="1">
        <v>294.8</v>
      </c>
      <c r="K1818" s="1">
        <f>Sales_Data[[#This Row],[Order Quantity]]*Sales_Data[[#This Row],[Unit Price]]</f>
        <v>589.6</v>
      </c>
      <c r="L1818" s="1">
        <v>117.92000000000002</v>
      </c>
    </row>
    <row r="1819" spans="1:12">
      <c r="A1819" t="s">
        <v>1842</v>
      </c>
      <c r="B1819" s="2">
        <v>41315</v>
      </c>
      <c r="C1819">
        <v>13</v>
      </c>
      <c r="D1819" t="s">
        <v>2</v>
      </c>
      <c r="E1819" t="s">
        <v>8168</v>
      </c>
      <c r="F1819" t="s">
        <v>8026</v>
      </c>
      <c r="G1819">
        <v>37</v>
      </c>
      <c r="H1819">
        <v>6</v>
      </c>
      <c r="I1819">
        <v>5</v>
      </c>
      <c r="J1819" s="1">
        <v>396.04444444444448</v>
      </c>
      <c r="K1819" s="1">
        <f>Sales_Data[[#This Row],[Order Quantity]]*Sales_Data[[#This Row],[Unit Price]]</f>
        <v>1980.2222222222224</v>
      </c>
      <c r="L1819" s="1">
        <v>201.98266666666666</v>
      </c>
    </row>
    <row r="1820" spans="1:12">
      <c r="A1820" t="s">
        <v>1843</v>
      </c>
      <c r="B1820" s="2">
        <v>41315</v>
      </c>
      <c r="C1820">
        <v>15</v>
      </c>
      <c r="D1820" t="s">
        <v>2</v>
      </c>
      <c r="E1820" t="s">
        <v>8168</v>
      </c>
      <c r="F1820" t="s">
        <v>8025</v>
      </c>
      <c r="G1820">
        <v>43</v>
      </c>
      <c r="H1820">
        <v>6</v>
      </c>
      <c r="I1820">
        <v>9</v>
      </c>
      <c r="J1820" s="1">
        <v>119.85555555555555</v>
      </c>
      <c r="K1820" s="1">
        <f>Sales_Data[[#This Row],[Order Quantity]]*Sales_Data[[#This Row],[Unit Price]]</f>
        <v>1078.7</v>
      </c>
      <c r="L1820" s="1">
        <v>57.530666666666662</v>
      </c>
    </row>
    <row r="1821" spans="1:12">
      <c r="A1821" t="s">
        <v>1844</v>
      </c>
      <c r="B1821" s="2">
        <v>41315</v>
      </c>
      <c r="C1821">
        <v>20</v>
      </c>
      <c r="D1821" t="s">
        <v>4</v>
      </c>
      <c r="E1821" t="s">
        <v>8168</v>
      </c>
      <c r="F1821" t="s">
        <v>8028</v>
      </c>
      <c r="G1821">
        <v>57</v>
      </c>
      <c r="H1821">
        <v>8</v>
      </c>
      <c r="I1821">
        <v>3</v>
      </c>
      <c r="J1821" s="1">
        <v>691.58888888888896</v>
      </c>
      <c r="K1821" s="1">
        <f>Sales_Data[[#This Row],[Order Quantity]]*Sales_Data[[#This Row],[Unit Price]]</f>
        <v>2074.7666666666669</v>
      </c>
      <c r="L1821" s="1">
        <v>345.79444444444448</v>
      </c>
    </row>
    <row r="1822" spans="1:12">
      <c r="A1822" t="s">
        <v>1845</v>
      </c>
      <c r="B1822" s="2">
        <v>41315</v>
      </c>
      <c r="C1822">
        <v>6</v>
      </c>
      <c r="D1822" t="s">
        <v>2</v>
      </c>
      <c r="E1822" t="s">
        <v>8168</v>
      </c>
      <c r="F1822" t="s">
        <v>8027</v>
      </c>
      <c r="G1822">
        <v>16</v>
      </c>
      <c r="H1822">
        <v>3</v>
      </c>
      <c r="I1822">
        <v>1</v>
      </c>
      <c r="J1822" s="1">
        <v>147.4</v>
      </c>
      <c r="K1822" s="1">
        <f>Sales_Data[[#This Row],[Order Quantity]]*Sales_Data[[#This Row],[Unit Price]]</f>
        <v>147.4</v>
      </c>
      <c r="L1822" s="1">
        <v>91.388000000000005</v>
      </c>
    </row>
    <row r="1823" spans="1:12">
      <c r="A1823" t="s">
        <v>1846</v>
      </c>
      <c r="B1823" s="2">
        <v>41315</v>
      </c>
      <c r="C1823">
        <v>7</v>
      </c>
      <c r="D1823" t="s">
        <v>4</v>
      </c>
      <c r="E1823" t="s">
        <v>8168</v>
      </c>
      <c r="F1823" t="s">
        <v>8027</v>
      </c>
      <c r="G1823">
        <v>19</v>
      </c>
      <c r="H1823">
        <v>3</v>
      </c>
      <c r="I1823">
        <v>2</v>
      </c>
      <c r="J1823" s="1">
        <v>24.566666666666666</v>
      </c>
      <c r="K1823" s="1">
        <f>Sales_Data[[#This Row],[Order Quantity]]*Sales_Data[[#This Row],[Unit Price]]</f>
        <v>49.133333333333333</v>
      </c>
      <c r="L1823" s="1">
        <v>17.687999999999999</v>
      </c>
    </row>
    <row r="1824" spans="1:12">
      <c r="A1824" t="s">
        <v>1847</v>
      </c>
      <c r="B1824" s="2">
        <v>41315</v>
      </c>
      <c r="C1824">
        <v>12</v>
      </c>
      <c r="D1824" t="s">
        <v>2</v>
      </c>
      <c r="E1824" t="s">
        <v>8168</v>
      </c>
      <c r="F1824" t="s">
        <v>8026</v>
      </c>
      <c r="G1824">
        <v>35</v>
      </c>
      <c r="H1824">
        <v>5</v>
      </c>
      <c r="I1824">
        <v>1</v>
      </c>
      <c r="J1824" s="1">
        <v>704.98888888888894</v>
      </c>
      <c r="K1824" s="1">
        <f>Sales_Data[[#This Row],[Order Quantity]]*Sales_Data[[#This Row],[Unit Price]]</f>
        <v>704.98888888888894</v>
      </c>
      <c r="L1824" s="1">
        <v>422.99333333333334</v>
      </c>
    </row>
    <row r="1825" spans="1:12">
      <c r="A1825" t="s">
        <v>1848</v>
      </c>
      <c r="B1825" s="2">
        <v>41316</v>
      </c>
      <c r="C1825">
        <v>20</v>
      </c>
      <c r="D1825" t="s">
        <v>4</v>
      </c>
      <c r="E1825" t="s">
        <v>8168</v>
      </c>
      <c r="F1825" t="s">
        <v>8028</v>
      </c>
      <c r="G1825">
        <v>56</v>
      </c>
      <c r="H1825">
        <v>8</v>
      </c>
      <c r="I1825">
        <v>3</v>
      </c>
      <c r="J1825" s="1">
        <v>125.8111111111111</v>
      </c>
      <c r="K1825" s="1">
        <f>Sales_Data[[#This Row],[Order Quantity]]*Sales_Data[[#This Row],[Unit Price]]</f>
        <v>377.43333333333328</v>
      </c>
      <c r="L1825" s="1">
        <v>90.584000000000003</v>
      </c>
    </row>
    <row r="1826" spans="1:12">
      <c r="A1826" t="s">
        <v>1849</v>
      </c>
      <c r="B1826" s="2">
        <v>41316</v>
      </c>
      <c r="C1826">
        <v>19</v>
      </c>
      <c r="D1826" t="s">
        <v>4</v>
      </c>
      <c r="E1826" t="s">
        <v>8168</v>
      </c>
      <c r="F1826" t="s">
        <v>8028</v>
      </c>
      <c r="G1826">
        <v>55</v>
      </c>
      <c r="H1826">
        <v>8</v>
      </c>
      <c r="I1826">
        <v>3</v>
      </c>
      <c r="J1826" s="1">
        <v>84.12222222222222</v>
      </c>
      <c r="K1826" s="1">
        <f>Sales_Data[[#This Row],[Order Quantity]]*Sales_Data[[#This Row],[Unit Price]]</f>
        <v>252.36666666666667</v>
      </c>
      <c r="L1826" s="1">
        <v>49.632111111111108</v>
      </c>
    </row>
    <row r="1827" spans="1:12">
      <c r="A1827" t="s">
        <v>1850</v>
      </c>
      <c r="B1827" s="2">
        <v>41316</v>
      </c>
      <c r="C1827">
        <v>15</v>
      </c>
      <c r="D1827" t="s">
        <v>2</v>
      </c>
      <c r="E1827" t="s">
        <v>8168</v>
      </c>
      <c r="F1827" t="s">
        <v>8025</v>
      </c>
      <c r="G1827">
        <v>42</v>
      </c>
      <c r="H1827">
        <v>6</v>
      </c>
      <c r="I1827">
        <v>3</v>
      </c>
      <c r="J1827" s="1">
        <v>115.38888888888889</v>
      </c>
      <c r="K1827" s="1">
        <f>Sales_Data[[#This Row],[Order Quantity]]*Sales_Data[[#This Row],[Unit Price]]</f>
        <v>346.16666666666663</v>
      </c>
      <c r="L1827" s="1">
        <v>98.080555555555563</v>
      </c>
    </row>
    <row r="1828" spans="1:12">
      <c r="A1828" t="s">
        <v>1851</v>
      </c>
      <c r="B1828" s="2">
        <v>41316</v>
      </c>
      <c r="C1828">
        <v>7</v>
      </c>
      <c r="D1828" t="s">
        <v>2</v>
      </c>
      <c r="E1828" t="s">
        <v>8168</v>
      </c>
      <c r="F1828" t="s">
        <v>8027</v>
      </c>
      <c r="G1828">
        <v>20</v>
      </c>
      <c r="H1828">
        <v>3</v>
      </c>
      <c r="I1828">
        <v>7</v>
      </c>
      <c r="J1828" s="1">
        <v>106.45555555555556</v>
      </c>
      <c r="K1828" s="1">
        <f>Sales_Data[[#This Row],[Order Quantity]]*Sales_Data[[#This Row],[Unit Price]]</f>
        <v>745.18888888888898</v>
      </c>
      <c r="L1828" s="1">
        <v>67.067000000000007</v>
      </c>
    </row>
    <row r="1829" spans="1:12">
      <c r="A1829" t="s">
        <v>1852</v>
      </c>
      <c r="B1829" s="2">
        <v>41316</v>
      </c>
      <c r="C1829">
        <v>3</v>
      </c>
      <c r="D1829" t="s">
        <v>4</v>
      </c>
      <c r="E1829" t="s">
        <v>8168</v>
      </c>
      <c r="F1829" t="s">
        <v>8027</v>
      </c>
      <c r="G1829">
        <v>7</v>
      </c>
      <c r="H1829">
        <v>1</v>
      </c>
      <c r="I1829">
        <v>6</v>
      </c>
      <c r="J1829" s="1">
        <v>206.21111111111111</v>
      </c>
      <c r="K1829" s="1">
        <f>Sales_Data[[#This Row],[Order Quantity]]*Sales_Data[[#This Row],[Unit Price]]</f>
        <v>1237.2666666666667</v>
      </c>
      <c r="L1829" s="1">
        <v>169.09311111111111</v>
      </c>
    </row>
    <row r="1830" spans="1:12">
      <c r="A1830" t="s">
        <v>1853</v>
      </c>
      <c r="B1830" s="2">
        <v>41316</v>
      </c>
      <c r="C1830">
        <v>11</v>
      </c>
      <c r="D1830" t="s">
        <v>4</v>
      </c>
      <c r="E1830" t="s">
        <v>8168</v>
      </c>
      <c r="F1830" t="s">
        <v>8026</v>
      </c>
      <c r="G1830">
        <v>30</v>
      </c>
      <c r="H1830">
        <v>5</v>
      </c>
      <c r="I1830">
        <v>2</v>
      </c>
      <c r="J1830" s="1">
        <v>294.05555555555554</v>
      </c>
      <c r="K1830" s="1">
        <f>Sales_Data[[#This Row],[Order Quantity]]*Sales_Data[[#This Row],[Unit Price]]</f>
        <v>588.11111111111109</v>
      </c>
      <c r="L1830" s="1">
        <v>208.77944444444444</v>
      </c>
    </row>
    <row r="1831" spans="1:12">
      <c r="A1831" t="s">
        <v>1854</v>
      </c>
      <c r="B1831" s="2">
        <v>41316</v>
      </c>
      <c r="C1831">
        <v>2</v>
      </c>
      <c r="D1831" t="s">
        <v>2</v>
      </c>
      <c r="E1831" t="s">
        <v>8168</v>
      </c>
      <c r="F1831" t="s">
        <v>8027</v>
      </c>
      <c r="G1831">
        <v>6</v>
      </c>
      <c r="H1831">
        <v>1</v>
      </c>
      <c r="I1831">
        <v>1</v>
      </c>
      <c r="J1831" s="1">
        <v>605.97777777777776</v>
      </c>
      <c r="K1831" s="1">
        <f>Sales_Data[[#This Row],[Order Quantity]]*Sales_Data[[#This Row],[Unit Price]]</f>
        <v>605.97777777777776</v>
      </c>
      <c r="L1831" s="1">
        <v>406.00511111111115</v>
      </c>
    </row>
    <row r="1832" spans="1:12">
      <c r="A1832" t="s">
        <v>1855</v>
      </c>
      <c r="B1832" s="2">
        <v>41316</v>
      </c>
      <c r="C1832">
        <v>6</v>
      </c>
      <c r="D1832" t="s">
        <v>4</v>
      </c>
      <c r="E1832" t="s">
        <v>8168</v>
      </c>
      <c r="F1832" t="s">
        <v>8027</v>
      </c>
      <c r="G1832">
        <v>17</v>
      </c>
      <c r="H1832">
        <v>3</v>
      </c>
      <c r="I1832">
        <v>6</v>
      </c>
      <c r="J1832" s="1">
        <v>198.02222222222224</v>
      </c>
      <c r="K1832" s="1">
        <f>Sales_Data[[#This Row],[Order Quantity]]*Sales_Data[[#This Row],[Unit Price]]</f>
        <v>1188.1333333333334</v>
      </c>
      <c r="L1832" s="1">
        <v>144.55622222222223</v>
      </c>
    </row>
    <row r="1833" spans="1:12">
      <c r="A1833" t="s">
        <v>1856</v>
      </c>
      <c r="B1833" s="2">
        <v>41316</v>
      </c>
      <c r="C1833">
        <v>7</v>
      </c>
      <c r="D1833" t="s">
        <v>2</v>
      </c>
      <c r="E1833" t="s">
        <v>8168</v>
      </c>
      <c r="F1833" t="s">
        <v>8027</v>
      </c>
      <c r="G1833">
        <v>20</v>
      </c>
      <c r="H1833">
        <v>3</v>
      </c>
      <c r="I1833">
        <v>9</v>
      </c>
      <c r="J1833" s="1">
        <v>116.87777777777779</v>
      </c>
      <c r="K1833" s="1">
        <f>Sales_Data[[#This Row],[Order Quantity]]*Sales_Data[[#This Row],[Unit Price]]</f>
        <v>1051.9000000000001</v>
      </c>
      <c r="L1833" s="1">
        <v>70.126666666666665</v>
      </c>
    </row>
    <row r="1834" spans="1:12">
      <c r="A1834" t="s">
        <v>1857</v>
      </c>
      <c r="B1834" s="2">
        <v>41316</v>
      </c>
      <c r="C1834">
        <v>19</v>
      </c>
      <c r="D1834" t="s">
        <v>2</v>
      </c>
      <c r="E1834" t="s">
        <v>8168</v>
      </c>
      <c r="F1834" t="s">
        <v>8028</v>
      </c>
      <c r="G1834">
        <v>54</v>
      </c>
      <c r="H1834">
        <v>8</v>
      </c>
      <c r="I1834">
        <v>6</v>
      </c>
      <c r="J1834" s="1">
        <v>28.288888888888888</v>
      </c>
      <c r="K1834" s="1">
        <f>Sales_Data[[#This Row],[Order Quantity]]*Sales_Data[[#This Row],[Unit Price]]</f>
        <v>169.73333333333332</v>
      </c>
      <c r="L1834" s="1">
        <v>24.045555555555556</v>
      </c>
    </row>
    <row r="1835" spans="1:12">
      <c r="A1835" t="s">
        <v>1858</v>
      </c>
      <c r="B1835" s="2">
        <v>41317</v>
      </c>
      <c r="C1835">
        <v>18</v>
      </c>
      <c r="D1835" t="s">
        <v>4</v>
      </c>
      <c r="E1835" t="s">
        <v>8168</v>
      </c>
      <c r="F1835" t="s">
        <v>8025</v>
      </c>
      <c r="G1835">
        <v>50</v>
      </c>
      <c r="H1835">
        <v>7</v>
      </c>
      <c r="I1835">
        <v>1</v>
      </c>
      <c r="J1835" s="1">
        <v>317.87777777777779</v>
      </c>
      <c r="K1835" s="1">
        <f>Sales_Data[[#This Row],[Order Quantity]]*Sales_Data[[#This Row],[Unit Price]]</f>
        <v>317.87777777777779</v>
      </c>
      <c r="L1835" s="1">
        <v>193.90544444444447</v>
      </c>
    </row>
    <row r="1836" spans="1:12">
      <c r="A1836" t="s">
        <v>1859</v>
      </c>
      <c r="B1836" s="2">
        <v>41317</v>
      </c>
      <c r="C1836">
        <v>5</v>
      </c>
      <c r="D1836" t="s">
        <v>2</v>
      </c>
      <c r="E1836" t="s">
        <v>8168</v>
      </c>
      <c r="F1836" t="s">
        <v>8027</v>
      </c>
      <c r="G1836">
        <v>13</v>
      </c>
      <c r="H1836">
        <v>2</v>
      </c>
      <c r="I1836">
        <v>9</v>
      </c>
      <c r="J1836" s="1">
        <v>320.85555555555561</v>
      </c>
      <c r="K1836" s="1">
        <f>Sales_Data[[#This Row],[Order Quantity]]*Sales_Data[[#This Row],[Unit Price]]</f>
        <v>2887.7000000000007</v>
      </c>
      <c r="L1836" s="1">
        <v>134.75933333333333</v>
      </c>
    </row>
    <row r="1837" spans="1:12">
      <c r="A1837" t="s">
        <v>1860</v>
      </c>
      <c r="B1837" s="2">
        <v>41317</v>
      </c>
      <c r="C1837">
        <v>2</v>
      </c>
      <c r="D1837" t="s">
        <v>4</v>
      </c>
      <c r="E1837" t="s">
        <v>8168</v>
      </c>
      <c r="F1837" t="s">
        <v>8027</v>
      </c>
      <c r="G1837">
        <v>5</v>
      </c>
      <c r="H1837">
        <v>1</v>
      </c>
      <c r="I1837">
        <v>3</v>
      </c>
      <c r="J1837" s="1">
        <v>120.60000000000001</v>
      </c>
      <c r="K1837" s="1">
        <f>Sales_Data[[#This Row],[Order Quantity]]*Sales_Data[[#This Row],[Unit Price]]</f>
        <v>361.8</v>
      </c>
      <c r="L1837" s="1">
        <v>95.274000000000015</v>
      </c>
    </row>
    <row r="1838" spans="1:12">
      <c r="A1838" t="s">
        <v>1861</v>
      </c>
      <c r="B1838" s="2">
        <v>41317</v>
      </c>
      <c r="C1838">
        <v>8</v>
      </c>
      <c r="D1838" t="s">
        <v>4</v>
      </c>
      <c r="E1838" t="s">
        <v>8168</v>
      </c>
      <c r="F1838" t="s">
        <v>8027</v>
      </c>
      <c r="G1838">
        <v>22</v>
      </c>
      <c r="H1838">
        <v>3</v>
      </c>
      <c r="I1838">
        <v>1</v>
      </c>
      <c r="J1838" s="1">
        <v>114.64444444444445</v>
      </c>
      <c r="K1838" s="1">
        <f>Sales_Data[[#This Row],[Order Quantity]]*Sales_Data[[#This Row],[Unit Price]]</f>
        <v>114.64444444444445</v>
      </c>
      <c r="L1838" s="1">
        <v>85.98333333333332</v>
      </c>
    </row>
    <row r="1839" spans="1:12">
      <c r="A1839" t="s">
        <v>1862</v>
      </c>
      <c r="B1839" s="2">
        <v>41317</v>
      </c>
      <c r="C1839">
        <v>16</v>
      </c>
      <c r="D1839" t="s">
        <v>4</v>
      </c>
      <c r="E1839" t="s">
        <v>8168</v>
      </c>
      <c r="F1839" t="s">
        <v>8025</v>
      </c>
      <c r="G1839">
        <v>45</v>
      </c>
      <c r="H1839">
        <v>7</v>
      </c>
      <c r="I1839">
        <v>4</v>
      </c>
      <c r="J1839" s="1">
        <v>130.27777777777777</v>
      </c>
      <c r="K1839" s="1">
        <f>Sales_Data[[#This Row],[Order Quantity]]*Sales_Data[[#This Row],[Unit Price]]</f>
        <v>521.11111111111109</v>
      </c>
      <c r="L1839" s="1">
        <v>71.652777777777771</v>
      </c>
    </row>
    <row r="1840" spans="1:12">
      <c r="A1840" t="s">
        <v>1863</v>
      </c>
      <c r="B1840" s="2">
        <v>41317</v>
      </c>
      <c r="C1840">
        <v>20</v>
      </c>
      <c r="D1840" t="s">
        <v>4</v>
      </c>
      <c r="E1840" t="s">
        <v>8168</v>
      </c>
      <c r="F1840" t="s">
        <v>8028</v>
      </c>
      <c r="G1840">
        <v>56</v>
      </c>
      <c r="H1840">
        <v>8</v>
      </c>
      <c r="I1840">
        <v>5</v>
      </c>
      <c r="J1840" s="1">
        <v>223.33333333333334</v>
      </c>
      <c r="K1840" s="1">
        <f>Sales_Data[[#This Row],[Order Quantity]]*Sales_Data[[#This Row],[Unit Price]]</f>
        <v>1116.6666666666667</v>
      </c>
      <c r="L1840" s="1">
        <v>102.73333333333333</v>
      </c>
    </row>
    <row r="1841" spans="1:12">
      <c r="A1841" t="s">
        <v>1864</v>
      </c>
      <c r="B1841" s="2">
        <v>41318</v>
      </c>
      <c r="C1841">
        <v>13</v>
      </c>
      <c r="D1841" t="s">
        <v>4</v>
      </c>
      <c r="E1841" t="s">
        <v>8168</v>
      </c>
      <c r="F1841" t="s">
        <v>8026</v>
      </c>
      <c r="G1841">
        <v>38</v>
      </c>
      <c r="H1841">
        <v>6</v>
      </c>
      <c r="I1841">
        <v>2</v>
      </c>
      <c r="J1841" s="1">
        <v>586.62222222222226</v>
      </c>
      <c r="K1841" s="1">
        <f>Sales_Data[[#This Row],[Order Quantity]]*Sales_Data[[#This Row],[Unit Price]]</f>
        <v>1173.2444444444445</v>
      </c>
      <c r="L1841" s="1">
        <v>457.5653333333334</v>
      </c>
    </row>
    <row r="1842" spans="1:12">
      <c r="A1842" t="s">
        <v>1865</v>
      </c>
      <c r="B1842" s="2">
        <v>41318</v>
      </c>
      <c r="C1842">
        <v>10</v>
      </c>
      <c r="D1842" t="s">
        <v>2</v>
      </c>
      <c r="E1842" t="s">
        <v>8168</v>
      </c>
      <c r="F1842" t="s">
        <v>8026</v>
      </c>
      <c r="G1842">
        <v>28</v>
      </c>
      <c r="H1842">
        <v>4</v>
      </c>
      <c r="I1842">
        <v>5</v>
      </c>
      <c r="J1842" s="1">
        <v>115.38888888888889</v>
      </c>
      <c r="K1842" s="1">
        <f>Sales_Data[[#This Row],[Order Quantity]]*Sales_Data[[#This Row],[Unit Price]]</f>
        <v>576.94444444444446</v>
      </c>
      <c r="L1842" s="1">
        <v>64.617777777777789</v>
      </c>
    </row>
    <row r="1843" spans="1:12">
      <c r="A1843" t="s">
        <v>1866</v>
      </c>
      <c r="B1843" s="2">
        <v>41319</v>
      </c>
      <c r="C1843">
        <v>6</v>
      </c>
      <c r="D1843" t="s">
        <v>3</v>
      </c>
      <c r="E1843" t="s">
        <v>8168</v>
      </c>
      <c r="F1843" t="s">
        <v>8027</v>
      </c>
      <c r="G1843">
        <v>16</v>
      </c>
      <c r="H1843">
        <v>3</v>
      </c>
      <c r="I1843">
        <v>2</v>
      </c>
      <c r="J1843" s="1">
        <v>317.87777777777779</v>
      </c>
      <c r="K1843" s="1">
        <f>Sales_Data[[#This Row],[Order Quantity]]*Sales_Data[[#This Row],[Unit Price]]</f>
        <v>635.75555555555559</v>
      </c>
      <c r="L1843" s="1">
        <v>165.29644444444446</v>
      </c>
    </row>
    <row r="1844" spans="1:12">
      <c r="A1844" t="s">
        <v>1867</v>
      </c>
      <c r="B1844" s="2">
        <v>41319</v>
      </c>
      <c r="C1844">
        <v>5</v>
      </c>
      <c r="D1844" t="s">
        <v>4</v>
      </c>
      <c r="E1844" t="s">
        <v>8168</v>
      </c>
      <c r="F1844" t="s">
        <v>8027</v>
      </c>
      <c r="G1844">
        <v>14</v>
      </c>
      <c r="H1844">
        <v>2</v>
      </c>
      <c r="I1844">
        <v>1</v>
      </c>
      <c r="J1844" s="1">
        <v>108.6888888888889</v>
      </c>
      <c r="K1844" s="1">
        <f>Sales_Data[[#This Row],[Order Quantity]]*Sales_Data[[#This Row],[Unit Price]]</f>
        <v>108.6888888888889</v>
      </c>
      <c r="L1844" s="1">
        <v>69.560888888888883</v>
      </c>
    </row>
    <row r="1845" spans="1:12">
      <c r="A1845" t="s">
        <v>1868</v>
      </c>
      <c r="B1845" s="2">
        <v>41319</v>
      </c>
      <c r="C1845">
        <v>15</v>
      </c>
      <c r="D1845" t="s">
        <v>2</v>
      </c>
      <c r="E1845" t="s">
        <v>8168</v>
      </c>
      <c r="F1845" t="s">
        <v>8025</v>
      </c>
      <c r="G1845">
        <v>43</v>
      </c>
      <c r="H1845">
        <v>6</v>
      </c>
      <c r="I1845">
        <v>4</v>
      </c>
      <c r="J1845" s="1">
        <v>413.16666666666669</v>
      </c>
      <c r="K1845" s="1">
        <f>Sales_Data[[#This Row],[Order Quantity]]*Sales_Data[[#This Row],[Unit Price]]</f>
        <v>1652.6666666666667</v>
      </c>
      <c r="L1845" s="1">
        <v>218.97833333333335</v>
      </c>
    </row>
    <row r="1846" spans="1:12">
      <c r="A1846" t="s">
        <v>1869</v>
      </c>
      <c r="B1846" s="2">
        <v>41320</v>
      </c>
      <c r="C1846">
        <v>15</v>
      </c>
      <c r="D1846" t="s">
        <v>3</v>
      </c>
      <c r="E1846" t="s">
        <v>8168</v>
      </c>
      <c r="F1846" t="s">
        <v>8025</v>
      </c>
      <c r="G1846">
        <v>44</v>
      </c>
      <c r="H1846">
        <v>6</v>
      </c>
      <c r="I1846">
        <v>2</v>
      </c>
      <c r="J1846" s="1">
        <v>608.95555555555563</v>
      </c>
      <c r="K1846" s="1">
        <f>Sales_Data[[#This Row],[Order Quantity]]*Sales_Data[[#This Row],[Unit Price]]</f>
        <v>1217.9111111111113</v>
      </c>
      <c r="L1846" s="1">
        <v>334.9255555555556</v>
      </c>
    </row>
    <row r="1847" spans="1:12">
      <c r="A1847" t="s">
        <v>1870</v>
      </c>
      <c r="B1847" s="2">
        <v>41320</v>
      </c>
      <c r="C1847">
        <v>4</v>
      </c>
      <c r="D1847" t="s">
        <v>2</v>
      </c>
      <c r="E1847" t="s">
        <v>8168</v>
      </c>
      <c r="F1847" t="s">
        <v>8027</v>
      </c>
      <c r="G1847">
        <v>10</v>
      </c>
      <c r="H1847">
        <v>2</v>
      </c>
      <c r="I1847">
        <v>1</v>
      </c>
      <c r="J1847" s="1">
        <v>88.588888888888903</v>
      </c>
      <c r="K1847" s="1">
        <f>Sales_Data[[#This Row],[Order Quantity]]*Sales_Data[[#This Row],[Unit Price]]</f>
        <v>88.588888888888903</v>
      </c>
      <c r="L1847" s="1">
        <v>57.582777777777792</v>
      </c>
    </row>
    <row r="1848" spans="1:12">
      <c r="A1848" t="s">
        <v>1871</v>
      </c>
      <c r="B1848" s="2">
        <v>41321</v>
      </c>
      <c r="C1848">
        <v>15</v>
      </c>
      <c r="D1848" t="s">
        <v>2</v>
      </c>
      <c r="E1848" t="s">
        <v>8168</v>
      </c>
      <c r="F1848" t="s">
        <v>8025</v>
      </c>
      <c r="G1848">
        <v>41</v>
      </c>
      <c r="H1848">
        <v>6</v>
      </c>
      <c r="I1848">
        <v>5</v>
      </c>
      <c r="J1848" s="1">
        <v>27.544444444444444</v>
      </c>
      <c r="K1848" s="1">
        <f>Sales_Data[[#This Row],[Order Quantity]]*Sales_Data[[#This Row],[Unit Price]]</f>
        <v>137.72222222222223</v>
      </c>
      <c r="L1848" s="1">
        <v>13.772222222222222</v>
      </c>
    </row>
    <row r="1849" spans="1:12">
      <c r="A1849" t="s">
        <v>1872</v>
      </c>
      <c r="B1849" s="2">
        <v>41321</v>
      </c>
      <c r="C1849">
        <v>3</v>
      </c>
      <c r="D1849" t="s">
        <v>4</v>
      </c>
      <c r="E1849" t="s">
        <v>8168</v>
      </c>
      <c r="F1849" t="s">
        <v>8027</v>
      </c>
      <c r="G1849">
        <v>9</v>
      </c>
      <c r="H1849">
        <v>2</v>
      </c>
      <c r="I1849">
        <v>5</v>
      </c>
      <c r="J1849" s="1">
        <v>129.53333333333333</v>
      </c>
      <c r="K1849" s="1">
        <f>Sales_Data[[#This Row],[Order Quantity]]*Sales_Data[[#This Row],[Unit Price]]</f>
        <v>647.66666666666663</v>
      </c>
      <c r="L1849" s="1">
        <v>99.740666666666655</v>
      </c>
    </row>
    <row r="1850" spans="1:12">
      <c r="A1850" t="s">
        <v>1873</v>
      </c>
      <c r="B1850" s="2">
        <v>41321</v>
      </c>
      <c r="C1850">
        <v>6</v>
      </c>
      <c r="D1850" t="s">
        <v>2</v>
      </c>
      <c r="E1850" t="s">
        <v>8168</v>
      </c>
      <c r="F1850" t="s">
        <v>8027</v>
      </c>
      <c r="G1850">
        <v>16</v>
      </c>
      <c r="H1850">
        <v>3</v>
      </c>
      <c r="I1850">
        <v>2</v>
      </c>
      <c r="J1850" s="1">
        <v>713.92222222222222</v>
      </c>
      <c r="K1850" s="1">
        <f>Sales_Data[[#This Row],[Order Quantity]]*Sales_Data[[#This Row],[Unit Price]]</f>
        <v>1427.8444444444444</v>
      </c>
      <c r="L1850" s="1">
        <v>356.96111111111111</v>
      </c>
    </row>
    <row r="1851" spans="1:12">
      <c r="A1851" t="s">
        <v>1874</v>
      </c>
      <c r="B1851" s="2">
        <v>41321</v>
      </c>
      <c r="C1851">
        <v>10</v>
      </c>
      <c r="D1851" t="s">
        <v>2</v>
      </c>
      <c r="E1851" t="s">
        <v>8168</v>
      </c>
      <c r="F1851" t="s">
        <v>8026</v>
      </c>
      <c r="G1851">
        <v>28</v>
      </c>
      <c r="H1851">
        <v>4</v>
      </c>
      <c r="I1851">
        <v>3</v>
      </c>
      <c r="J1851" s="1">
        <v>143.67777777777781</v>
      </c>
      <c r="K1851" s="1">
        <f>Sales_Data[[#This Row],[Order Quantity]]*Sales_Data[[#This Row],[Unit Price]]</f>
        <v>431.03333333333342</v>
      </c>
      <c r="L1851" s="1">
        <v>106.32155555555556</v>
      </c>
    </row>
    <row r="1852" spans="1:12">
      <c r="A1852" t="s">
        <v>1875</v>
      </c>
      <c r="B1852" s="2">
        <v>41321</v>
      </c>
      <c r="C1852">
        <v>7</v>
      </c>
      <c r="D1852" t="s">
        <v>4</v>
      </c>
      <c r="E1852" t="s">
        <v>8168</v>
      </c>
      <c r="F1852" t="s">
        <v>8027</v>
      </c>
      <c r="G1852">
        <v>18</v>
      </c>
      <c r="H1852">
        <v>3</v>
      </c>
      <c r="I1852">
        <v>5</v>
      </c>
      <c r="J1852" s="1">
        <v>688.61111111111109</v>
      </c>
      <c r="K1852" s="1">
        <f>Sales_Data[[#This Row],[Order Quantity]]*Sales_Data[[#This Row],[Unit Price]]</f>
        <v>3443.0555555555557</v>
      </c>
      <c r="L1852" s="1">
        <v>399.39444444444439</v>
      </c>
    </row>
    <row r="1853" spans="1:12">
      <c r="A1853" t="s">
        <v>1876</v>
      </c>
      <c r="B1853" s="2">
        <v>41321</v>
      </c>
      <c r="C1853">
        <v>18</v>
      </c>
      <c r="D1853" t="s">
        <v>4</v>
      </c>
      <c r="E1853" t="s">
        <v>8168</v>
      </c>
      <c r="F1853" t="s">
        <v>8025</v>
      </c>
      <c r="G1853">
        <v>52</v>
      </c>
      <c r="H1853">
        <v>8</v>
      </c>
      <c r="I1853">
        <v>8</v>
      </c>
      <c r="J1853" s="1">
        <v>652.13333333333333</v>
      </c>
      <c r="K1853" s="1">
        <f>Sales_Data[[#This Row],[Order Quantity]]*Sales_Data[[#This Row],[Unit Price]]</f>
        <v>5217.0666666666666</v>
      </c>
      <c r="L1853" s="1">
        <v>384.75866666666661</v>
      </c>
    </row>
    <row r="1854" spans="1:12">
      <c r="A1854" t="s">
        <v>1877</v>
      </c>
      <c r="B1854" s="2">
        <v>41321</v>
      </c>
      <c r="C1854">
        <v>14</v>
      </c>
      <c r="D1854" t="s">
        <v>2</v>
      </c>
      <c r="E1854" t="s">
        <v>8168</v>
      </c>
      <c r="F1854" t="s">
        <v>8026</v>
      </c>
      <c r="G1854">
        <v>40</v>
      </c>
      <c r="H1854">
        <v>6</v>
      </c>
      <c r="I1854">
        <v>3</v>
      </c>
      <c r="J1854" s="1">
        <v>122.08888888888889</v>
      </c>
      <c r="K1854" s="1">
        <f>Sales_Data[[#This Row],[Order Quantity]]*Sales_Data[[#This Row],[Unit Price]]</f>
        <v>366.26666666666665</v>
      </c>
      <c r="L1854" s="1">
        <v>65.927999999999997</v>
      </c>
    </row>
    <row r="1855" spans="1:12">
      <c r="A1855" t="s">
        <v>1878</v>
      </c>
      <c r="B1855" s="2">
        <v>41321</v>
      </c>
      <c r="C1855">
        <v>14</v>
      </c>
      <c r="D1855" t="s">
        <v>4</v>
      </c>
      <c r="E1855" t="s">
        <v>8168</v>
      </c>
      <c r="F1855" t="s">
        <v>8026</v>
      </c>
      <c r="G1855">
        <v>38</v>
      </c>
      <c r="H1855">
        <v>6</v>
      </c>
      <c r="I1855">
        <v>6</v>
      </c>
      <c r="J1855" s="1">
        <v>119.11111111111111</v>
      </c>
      <c r="K1855" s="1">
        <f>Sales_Data[[#This Row],[Order Quantity]]*Sales_Data[[#This Row],[Unit Price]]</f>
        <v>714.66666666666674</v>
      </c>
      <c r="L1855" s="1">
        <v>98.862222222222215</v>
      </c>
    </row>
    <row r="1856" spans="1:12">
      <c r="A1856" t="s">
        <v>1879</v>
      </c>
      <c r="B1856" s="2">
        <v>41322</v>
      </c>
      <c r="C1856">
        <v>18</v>
      </c>
      <c r="D1856" t="s">
        <v>4</v>
      </c>
      <c r="E1856" t="s">
        <v>8168</v>
      </c>
      <c r="F1856" t="s">
        <v>8025</v>
      </c>
      <c r="G1856">
        <v>50</v>
      </c>
      <c r="H1856">
        <v>7</v>
      </c>
      <c r="I1856">
        <v>6</v>
      </c>
      <c r="J1856" s="1">
        <v>725.83333333333337</v>
      </c>
      <c r="K1856" s="1">
        <f>Sales_Data[[#This Row],[Order Quantity]]*Sales_Data[[#This Row],[Unit Price]]</f>
        <v>4355</v>
      </c>
      <c r="L1856" s="1">
        <v>442.75833333333333</v>
      </c>
    </row>
    <row r="1857" spans="1:12">
      <c r="A1857" t="s">
        <v>1880</v>
      </c>
      <c r="B1857" s="2">
        <v>41322</v>
      </c>
      <c r="C1857">
        <v>7</v>
      </c>
      <c r="D1857" t="s">
        <v>4</v>
      </c>
      <c r="E1857" t="s">
        <v>8168</v>
      </c>
      <c r="F1857" t="s">
        <v>8027</v>
      </c>
      <c r="G1857">
        <v>20</v>
      </c>
      <c r="H1857">
        <v>3</v>
      </c>
      <c r="I1857">
        <v>3</v>
      </c>
      <c r="J1857" s="1">
        <v>438.47777777777782</v>
      </c>
      <c r="K1857" s="1">
        <f>Sales_Data[[#This Row],[Order Quantity]]*Sales_Data[[#This Row],[Unit Price]]</f>
        <v>1315.4333333333334</v>
      </c>
      <c r="L1857" s="1">
        <v>263.0866666666667</v>
      </c>
    </row>
    <row r="1858" spans="1:12">
      <c r="A1858" t="s">
        <v>1881</v>
      </c>
      <c r="B1858" s="2">
        <v>41322</v>
      </c>
      <c r="C1858">
        <v>7</v>
      </c>
      <c r="D1858" t="s">
        <v>4</v>
      </c>
      <c r="E1858" t="s">
        <v>8168</v>
      </c>
      <c r="F1858" t="s">
        <v>8027</v>
      </c>
      <c r="G1858">
        <v>21</v>
      </c>
      <c r="H1858">
        <v>3</v>
      </c>
      <c r="I1858">
        <v>4</v>
      </c>
      <c r="J1858" s="1">
        <v>114.64444444444445</v>
      </c>
      <c r="K1858" s="1">
        <f>Sales_Data[[#This Row],[Order Quantity]]*Sales_Data[[#This Row],[Unit Price]]</f>
        <v>458.57777777777778</v>
      </c>
      <c r="L1858" s="1">
        <v>92.862000000000009</v>
      </c>
    </row>
    <row r="1859" spans="1:12">
      <c r="A1859" t="s">
        <v>1882</v>
      </c>
      <c r="B1859" s="2">
        <v>41322</v>
      </c>
      <c r="C1859">
        <v>18</v>
      </c>
      <c r="D1859" t="s">
        <v>2</v>
      </c>
      <c r="E1859" t="s">
        <v>8168</v>
      </c>
      <c r="F1859" t="s">
        <v>8025</v>
      </c>
      <c r="G1859">
        <v>51</v>
      </c>
      <c r="H1859">
        <v>7</v>
      </c>
      <c r="I1859">
        <v>8</v>
      </c>
      <c r="J1859" s="1">
        <v>574.71111111111122</v>
      </c>
      <c r="K1859" s="1">
        <f>Sales_Data[[#This Row],[Order Quantity]]*Sales_Data[[#This Row],[Unit Price]]</f>
        <v>4597.6888888888898</v>
      </c>
      <c r="L1859" s="1">
        <v>362.06800000000004</v>
      </c>
    </row>
    <row r="1860" spans="1:12">
      <c r="A1860" t="s">
        <v>1883</v>
      </c>
      <c r="B1860" s="2">
        <v>41322</v>
      </c>
      <c r="C1860">
        <v>17</v>
      </c>
      <c r="D1860" t="s">
        <v>3</v>
      </c>
      <c r="E1860" t="s">
        <v>8168</v>
      </c>
      <c r="F1860" t="s">
        <v>8025</v>
      </c>
      <c r="G1860">
        <v>49</v>
      </c>
      <c r="H1860">
        <v>7</v>
      </c>
      <c r="I1860">
        <v>5</v>
      </c>
      <c r="J1860" s="1">
        <v>279.16666666666669</v>
      </c>
      <c r="K1860" s="1">
        <f>Sales_Data[[#This Row],[Order Quantity]]*Sales_Data[[#This Row],[Unit Price]]</f>
        <v>1395.8333333333335</v>
      </c>
      <c r="L1860" s="1">
        <v>145.16666666666666</v>
      </c>
    </row>
    <row r="1861" spans="1:12">
      <c r="A1861" t="s">
        <v>1884</v>
      </c>
      <c r="B1861" s="2">
        <v>41322</v>
      </c>
      <c r="C1861">
        <v>17</v>
      </c>
      <c r="D1861" t="s">
        <v>3</v>
      </c>
      <c r="E1861" t="s">
        <v>8168</v>
      </c>
      <c r="F1861" t="s">
        <v>8025</v>
      </c>
      <c r="G1861">
        <v>48</v>
      </c>
      <c r="H1861">
        <v>7</v>
      </c>
      <c r="I1861">
        <v>1</v>
      </c>
      <c r="J1861" s="1">
        <v>293.31111111111113</v>
      </c>
      <c r="K1861" s="1">
        <f>Sales_Data[[#This Row],[Order Quantity]]*Sales_Data[[#This Row],[Unit Price]]</f>
        <v>293.31111111111113</v>
      </c>
      <c r="L1861" s="1">
        <v>225.84955555555558</v>
      </c>
    </row>
    <row r="1862" spans="1:12">
      <c r="A1862" t="s">
        <v>1885</v>
      </c>
      <c r="B1862" s="2">
        <v>41322</v>
      </c>
      <c r="C1862">
        <v>17</v>
      </c>
      <c r="D1862" t="s">
        <v>3</v>
      </c>
      <c r="E1862" t="s">
        <v>8168</v>
      </c>
      <c r="F1862" t="s">
        <v>8025</v>
      </c>
      <c r="G1862">
        <v>50</v>
      </c>
      <c r="H1862">
        <v>7</v>
      </c>
      <c r="I1862">
        <v>7</v>
      </c>
      <c r="J1862" s="1">
        <v>116.87777777777779</v>
      </c>
      <c r="K1862" s="1">
        <f>Sales_Data[[#This Row],[Order Quantity]]*Sales_Data[[#This Row],[Unit Price]]</f>
        <v>818.14444444444462</v>
      </c>
      <c r="L1862" s="1">
        <v>73.63300000000001</v>
      </c>
    </row>
    <row r="1863" spans="1:12">
      <c r="A1863" t="s">
        <v>1886</v>
      </c>
      <c r="B1863" s="2">
        <v>41322</v>
      </c>
      <c r="C1863">
        <v>15</v>
      </c>
      <c r="D1863" t="s">
        <v>4</v>
      </c>
      <c r="E1863" t="s">
        <v>8168</v>
      </c>
      <c r="F1863" t="s">
        <v>8025</v>
      </c>
      <c r="G1863">
        <v>42</v>
      </c>
      <c r="H1863">
        <v>6</v>
      </c>
      <c r="I1863">
        <v>6</v>
      </c>
      <c r="J1863" s="1">
        <v>116.87777777777779</v>
      </c>
      <c r="K1863" s="1">
        <f>Sales_Data[[#This Row],[Order Quantity]]*Sales_Data[[#This Row],[Unit Price]]</f>
        <v>701.26666666666677</v>
      </c>
      <c r="L1863" s="1">
        <v>84.152000000000001</v>
      </c>
    </row>
    <row r="1864" spans="1:12">
      <c r="A1864" t="s">
        <v>1887</v>
      </c>
      <c r="B1864" s="2">
        <v>41323</v>
      </c>
      <c r="C1864">
        <v>11</v>
      </c>
      <c r="D1864" t="s">
        <v>4</v>
      </c>
      <c r="E1864" t="s">
        <v>8168</v>
      </c>
      <c r="F1864" t="s">
        <v>8026</v>
      </c>
      <c r="G1864">
        <v>30</v>
      </c>
      <c r="H1864">
        <v>5</v>
      </c>
      <c r="I1864">
        <v>6</v>
      </c>
      <c r="J1864" s="1">
        <v>222.58888888888887</v>
      </c>
      <c r="K1864" s="1">
        <f>Sales_Data[[#This Row],[Order Quantity]]*Sales_Data[[#This Row],[Unit Price]]</f>
        <v>1335.5333333333333</v>
      </c>
      <c r="L1864" s="1">
        <v>164.71577777777779</v>
      </c>
    </row>
    <row r="1865" spans="1:12">
      <c r="A1865" t="s">
        <v>1888</v>
      </c>
      <c r="B1865" s="2">
        <v>41323</v>
      </c>
      <c r="C1865">
        <v>8</v>
      </c>
      <c r="D1865" t="s">
        <v>4</v>
      </c>
      <c r="E1865" t="s">
        <v>8168</v>
      </c>
      <c r="F1865" t="s">
        <v>8027</v>
      </c>
      <c r="G1865">
        <v>23</v>
      </c>
      <c r="H1865">
        <v>4</v>
      </c>
      <c r="I1865">
        <v>1</v>
      </c>
      <c r="J1865" s="1">
        <v>93.055555555555557</v>
      </c>
      <c r="K1865" s="1">
        <f>Sales_Data[[#This Row],[Order Quantity]]*Sales_Data[[#This Row],[Unit Price]]</f>
        <v>93.055555555555557</v>
      </c>
      <c r="L1865" s="1">
        <v>55.833333333333336</v>
      </c>
    </row>
    <row r="1866" spans="1:12">
      <c r="A1866" t="s">
        <v>1889</v>
      </c>
      <c r="B1866" s="2">
        <v>41323</v>
      </c>
      <c r="C1866">
        <v>13</v>
      </c>
      <c r="D1866" t="s">
        <v>4</v>
      </c>
      <c r="E1866" t="s">
        <v>8168</v>
      </c>
      <c r="F1866" t="s">
        <v>8026</v>
      </c>
      <c r="G1866">
        <v>38</v>
      </c>
      <c r="H1866">
        <v>6</v>
      </c>
      <c r="I1866">
        <v>7</v>
      </c>
      <c r="J1866" s="1">
        <v>646.17777777777781</v>
      </c>
      <c r="K1866" s="1">
        <f>Sales_Data[[#This Row],[Order Quantity]]*Sales_Data[[#This Row],[Unit Price]]</f>
        <v>4523.2444444444445</v>
      </c>
      <c r="L1866" s="1">
        <v>478.17155555555553</v>
      </c>
    </row>
    <row r="1867" spans="1:12">
      <c r="A1867" t="s">
        <v>1890</v>
      </c>
      <c r="B1867" s="2">
        <v>41324</v>
      </c>
      <c r="C1867">
        <v>3</v>
      </c>
      <c r="D1867" t="s">
        <v>4</v>
      </c>
      <c r="E1867" t="s">
        <v>8168</v>
      </c>
      <c r="F1867" t="s">
        <v>8027</v>
      </c>
      <c r="G1867">
        <v>6</v>
      </c>
      <c r="H1867">
        <v>1</v>
      </c>
      <c r="I1867">
        <v>7</v>
      </c>
      <c r="J1867" s="1">
        <v>130.27777777777777</v>
      </c>
      <c r="K1867" s="1">
        <f>Sales_Data[[#This Row],[Order Quantity]]*Sales_Data[[#This Row],[Unit Price]]</f>
        <v>911.94444444444434</v>
      </c>
      <c r="L1867" s="1">
        <v>108.13055555555555</v>
      </c>
    </row>
    <row r="1868" spans="1:12">
      <c r="A1868" t="s">
        <v>1891</v>
      </c>
      <c r="B1868" s="2">
        <v>41324</v>
      </c>
      <c r="C1868">
        <v>5</v>
      </c>
      <c r="D1868" t="s">
        <v>2</v>
      </c>
      <c r="E1868" t="s">
        <v>8168</v>
      </c>
      <c r="F1868" t="s">
        <v>8027</v>
      </c>
      <c r="G1868">
        <v>14</v>
      </c>
      <c r="H1868">
        <v>2</v>
      </c>
      <c r="I1868">
        <v>9</v>
      </c>
      <c r="J1868" s="1">
        <v>124.32222222222224</v>
      </c>
      <c r="K1868" s="1">
        <f>Sales_Data[[#This Row],[Order Quantity]]*Sales_Data[[#This Row],[Unit Price]]</f>
        <v>1118.9000000000001</v>
      </c>
      <c r="L1868" s="1">
        <v>79.566222222222237</v>
      </c>
    </row>
    <row r="1869" spans="1:12">
      <c r="A1869" t="s">
        <v>1892</v>
      </c>
      <c r="B1869" s="2">
        <v>41324</v>
      </c>
      <c r="C1869">
        <v>16</v>
      </c>
      <c r="D1869" t="s">
        <v>4</v>
      </c>
      <c r="E1869" t="s">
        <v>8168</v>
      </c>
      <c r="F1869" t="s">
        <v>8025</v>
      </c>
      <c r="G1869">
        <v>45</v>
      </c>
      <c r="H1869">
        <v>7</v>
      </c>
      <c r="I1869">
        <v>4</v>
      </c>
      <c r="J1869" s="1">
        <v>427.31111111111113</v>
      </c>
      <c r="K1869" s="1">
        <f>Sales_Data[[#This Row],[Order Quantity]]*Sales_Data[[#This Row],[Unit Price]]</f>
        <v>1709.2444444444445</v>
      </c>
      <c r="L1869" s="1">
        <v>358.94133333333338</v>
      </c>
    </row>
    <row r="1870" spans="1:12">
      <c r="A1870" t="s">
        <v>1893</v>
      </c>
      <c r="B1870" s="2">
        <v>41325</v>
      </c>
      <c r="C1870">
        <v>2</v>
      </c>
      <c r="D1870" t="s">
        <v>3</v>
      </c>
      <c r="E1870" t="s">
        <v>8168</v>
      </c>
      <c r="F1870" t="s">
        <v>8027</v>
      </c>
      <c r="G1870">
        <v>4</v>
      </c>
      <c r="H1870">
        <v>1</v>
      </c>
      <c r="I1870">
        <v>8</v>
      </c>
      <c r="J1870" s="1">
        <v>287.35555555555561</v>
      </c>
      <c r="K1870" s="1">
        <f>Sales_Data[[#This Row],[Order Quantity]]*Sales_Data[[#This Row],[Unit Price]]</f>
        <v>2298.8444444444449</v>
      </c>
      <c r="L1870" s="1">
        <v>114.94222222222226</v>
      </c>
    </row>
    <row r="1871" spans="1:12">
      <c r="A1871" t="s">
        <v>1894</v>
      </c>
      <c r="B1871" s="2">
        <v>41325</v>
      </c>
      <c r="C1871">
        <v>8</v>
      </c>
      <c r="D1871" t="s">
        <v>4</v>
      </c>
      <c r="E1871" t="s">
        <v>8168</v>
      </c>
      <c r="F1871" t="s">
        <v>8027</v>
      </c>
      <c r="G1871">
        <v>22</v>
      </c>
      <c r="H1871">
        <v>4</v>
      </c>
      <c r="I1871">
        <v>2</v>
      </c>
      <c r="J1871" s="1">
        <v>573.9666666666667</v>
      </c>
      <c r="K1871" s="1">
        <f>Sales_Data[[#This Row],[Order Quantity]]*Sales_Data[[#This Row],[Unit Price]]</f>
        <v>1147.9333333333334</v>
      </c>
      <c r="L1871" s="1">
        <v>229.5866666666667</v>
      </c>
    </row>
    <row r="1872" spans="1:12">
      <c r="A1872" t="s">
        <v>1895</v>
      </c>
      <c r="B1872" s="2">
        <v>41325</v>
      </c>
      <c r="C1872">
        <v>1</v>
      </c>
      <c r="D1872" t="s">
        <v>2</v>
      </c>
      <c r="E1872" t="s">
        <v>8168</v>
      </c>
      <c r="F1872" t="s">
        <v>8027</v>
      </c>
      <c r="G1872">
        <v>3</v>
      </c>
      <c r="H1872">
        <v>1</v>
      </c>
      <c r="I1872">
        <v>4</v>
      </c>
      <c r="J1872" s="1">
        <v>350.63333333333338</v>
      </c>
      <c r="K1872" s="1">
        <f>Sales_Data[[#This Row],[Order Quantity]]*Sales_Data[[#This Row],[Unit Price]]</f>
        <v>1402.5333333333335</v>
      </c>
      <c r="L1872" s="1">
        <v>140.25333333333336</v>
      </c>
    </row>
    <row r="1873" spans="1:12">
      <c r="A1873" t="s">
        <v>1896</v>
      </c>
      <c r="B1873" s="2">
        <v>41325</v>
      </c>
      <c r="C1873">
        <v>15</v>
      </c>
      <c r="D1873" t="s">
        <v>3</v>
      </c>
      <c r="E1873" t="s">
        <v>8168</v>
      </c>
      <c r="F1873" t="s">
        <v>8025</v>
      </c>
      <c r="G1873">
        <v>41</v>
      </c>
      <c r="H1873">
        <v>6</v>
      </c>
      <c r="I1873">
        <v>3</v>
      </c>
      <c r="J1873" s="1">
        <v>256.0888888888889</v>
      </c>
      <c r="K1873" s="1">
        <f>Sales_Data[[#This Row],[Order Quantity]]*Sales_Data[[#This Row],[Unit Price]]</f>
        <v>768.26666666666665</v>
      </c>
      <c r="L1873" s="1">
        <v>179.26222222222225</v>
      </c>
    </row>
    <row r="1874" spans="1:12">
      <c r="A1874" t="s">
        <v>1897</v>
      </c>
      <c r="B1874" s="2">
        <v>41325</v>
      </c>
      <c r="C1874">
        <v>10</v>
      </c>
      <c r="D1874" t="s">
        <v>4</v>
      </c>
      <c r="E1874" t="s">
        <v>8168</v>
      </c>
      <c r="F1874" t="s">
        <v>8026</v>
      </c>
      <c r="G1874">
        <v>29</v>
      </c>
      <c r="H1874">
        <v>4</v>
      </c>
      <c r="I1874">
        <v>9</v>
      </c>
      <c r="J1874" s="1">
        <v>426.56666666666666</v>
      </c>
      <c r="K1874" s="1">
        <f>Sales_Data[[#This Row],[Order Quantity]]*Sales_Data[[#This Row],[Unit Price]]</f>
        <v>3839.1</v>
      </c>
      <c r="L1874" s="1">
        <v>311.3936666666666</v>
      </c>
    </row>
    <row r="1875" spans="1:12">
      <c r="A1875" t="s">
        <v>1898</v>
      </c>
      <c r="B1875" s="2">
        <v>41325</v>
      </c>
      <c r="C1875">
        <v>15</v>
      </c>
      <c r="D1875" t="s">
        <v>4</v>
      </c>
      <c r="E1875" t="s">
        <v>8168</v>
      </c>
      <c r="F1875" t="s">
        <v>8025</v>
      </c>
      <c r="G1875">
        <v>42</v>
      </c>
      <c r="H1875">
        <v>6</v>
      </c>
      <c r="I1875">
        <v>6</v>
      </c>
      <c r="J1875" s="1">
        <v>111.66666666666667</v>
      </c>
      <c r="K1875" s="1">
        <f>Sales_Data[[#This Row],[Order Quantity]]*Sales_Data[[#This Row],[Unit Price]]</f>
        <v>670</v>
      </c>
      <c r="L1875" s="1">
        <v>80.400000000000006</v>
      </c>
    </row>
    <row r="1876" spans="1:12">
      <c r="A1876" t="s">
        <v>1899</v>
      </c>
      <c r="B1876" s="2">
        <v>41325</v>
      </c>
      <c r="C1876">
        <v>9</v>
      </c>
      <c r="D1876" t="s">
        <v>4</v>
      </c>
      <c r="E1876" t="s">
        <v>8168</v>
      </c>
      <c r="F1876" t="s">
        <v>8027</v>
      </c>
      <c r="G1876">
        <v>26</v>
      </c>
      <c r="H1876">
        <v>4</v>
      </c>
      <c r="I1876">
        <v>5</v>
      </c>
      <c r="J1876" s="1">
        <v>280.65555555555557</v>
      </c>
      <c r="K1876" s="1">
        <f>Sales_Data[[#This Row],[Order Quantity]]*Sales_Data[[#This Row],[Unit Price]]</f>
        <v>1403.2777777777778</v>
      </c>
      <c r="L1876" s="1">
        <v>196.45888888888888</v>
      </c>
    </row>
    <row r="1877" spans="1:12">
      <c r="A1877" t="s">
        <v>1900</v>
      </c>
      <c r="B1877" s="2">
        <v>41325</v>
      </c>
      <c r="C1877">
        <v>9</v>
      </c>
      <c r="D1877" t="s">
        <v>4</v>
      </c>
      <c r="E1877" t="s">
        <v>8168</v>
      </c>
      <c r="F1877" t="s">
        <v>8027</v>
      </c>
      <c r="G1877">
        <v>24</v>
      </c>
      <c r="H1877">
        <v>4</v>
      </c>
      <c r="I1877">
        <v>7</v>
      </c>
      <c r="J1877" s="1">
        <v>213.65555555555557</v>
      </c>
      <c r="K1877" s="1">
        <f>Sales_Data[[#This Row],[Order Quantity]]*Sales_Data[[#This Row],[Unit Price]]</f>
        <v>1495.588888888889</v>
      </c>
      <c r="L1877" s="1">
        <v>151.69544444444443</v>
      </c>
    </row>
    <row r="1878" spans="1:12">
      <c r="A1878" t="s">
        <v>1901</v>
      </c>
      <c r="B1878" s="2">
        <v>41326</v>
      </c>
      <c r="C1878">
        <v>16</v>
      </c>
      <c r="D1878" t="s">
        <v>2</v>
      </c>
      <c r="E1878" t="s">
        <v>8168</v>
      </c>
      <c r="F1878" t="s">
        <v>8025</v>
      </c>
      <c r="G1878">
        <v>47</v>
      </c>
      <c r="H1878">
        <v>7</v>
      </c>
      <c r="I1878">
        <v>7</v>
      </c>
      <c r="J1878" s="1">
        <v>707.9666666666667</v>
      </c>
      <c r="K1878" s="1">
        <f>Sales_Data[[#This Row],[Order Quantity]]*Sales_Data[[#This Row],[Unit Price]]</f>
        <v>4955.7666666666664</v>
      </c>
      <c r="L1878" s="1">
        <v>509.73599999999999</v>
      </c>
    </row>
    <row r="1879" spans="1:12">
      <c r="A1879" t="s">
        <v>1902</v>
      </c>
      <c r="B1879" s="2">
        <v>41326</v>
      </c>
      <c r="C1879">
        <v>16</v>
      </c>
      <c r="D1879" t="s">
        <v>2</v>
      </c>
      <c r="E1879" t="s">
        <v>8168</v>
      </c>
      <c r="F1879" t="s">
        <v>8025</v>
      </c>
      <c r="G1879">
        <v>46</v>
      </c>
      <c r="H1879">
        <v>7</v>
      </c>
      <c r="I1879">
        <v>7</v>
      </c>
      <c r="J1879" s="1">
        <v>442.94444444444446</v>
      </c>
      <c r="K1879" s="1">
        <f>Sales_Data[[#This Row],[Order Quantity]]*Sales_Data[[#This Row],[Unit Price]]</f>
        <v>3100.6111111111113</v>
      </c>
      <c r="L1879" s="1">
        <v>296.77277777777783</v>
      </c>
    </row>
    <row r="1880" spans="1:12">
      <c r="A1880" t="s">
        <v>1903</v>
      </c>
      <c r="B1880" s="2">
        <v>41326</v>
      </c>
      <c r="C1880">
        <v>12</v>
      </c>
      <c r="D1880" t="s">
        <v>2</v>
      </c>
      <c r="E1880" t="s">
        <v>8168</v>
      </c>
      <c r="F1880" t="s">
        <v>8026</v>
      </c>
      <c r="G1880">
        <v>34</v>
      </c>
      <c r="H1880">
        <v>5</v>
      </c>
      <c r="I1880">
        <v>7</v>
      </c>
      <c r="J1880" s="1">
        <v>203.97777777777776</v>
      </c>
      <c r="K1880" s="1">
        <f>Sales_Data[[#This Row],[Order Quantity]]*Sales_Data[[#This Row],[Unit Price]]</f>
        <v>1427.8444444444444</v>
      </c>
      <c r="L1880" s="1">
        <v>132.58555555555554</v>
      </c>
    </row>
    <row r="1881" spans="1:12">
      <c r="A1881" t="s">
        <v>1904</v>
      </c>
      <c r="B1881" s="2">
        <v>41326</v>
      </c>
      <c r="C1881">
        <v>8</v>
      </c>
      <c r="D1881" t="s">
        <v>4</v>
      </c>
      <c r="E1881" t="s">
        <v>8168</v>
      </c>
      <c r="F1881" t="s">
        <v>8027</v>
      </c>
      <c r="G1881">
        <v>22</v>
      </c>
      <c r="H1881">
        <v>3</v>
      </c>
      <c r="I1881">
        <v>2</v>
      </c>
      <c r="J1881" s="1">
        <v>96.777777777777771</v>
      </c>
      <c r="K1881" s="1">
        <f>Sales_Data[[#This Row],[Order Quantity]]*Sales_Data[[#This Row],[Unit Price]]</f>
        <v>193.55555555555554</v>
      </c>
      <c r="L1881" s="1">
        <v>63.873333333333335</v>
      </c>
    </row>
    <row r="1882" spans="1:12">
      <c r="A1882" t="s">
        <v>1905</v>
      </c>
      <c r="B1882" s="2">
        <v>41326</v>
      </c>
      <c r="C1882">
        <v>2</v>
      </c>
      <c r="D1882" t="s">
        <v>4</v>
      </c>
      <c r="E1882" t="s">
        <v>8168</v>
      </c>
      <c r="F1882" t="s">
        <v>8027</v>
      </c>
      <c r="G1882">
        <v>6</v>
      </c>
      <c r="H1882">
        <v>1</v>
      </c>
      <c r="I1882">
        <v>2</v>
      </c>
      <c r="J1882" s="1">
        <v>414.65555555555557</v>
      </c>
      <c r="K1882" s="1">
        <f>Sales_Data[[#This Row],[Order Quantity]]*Sales_Data[[#This Row],[Unit Price]]</f>
        <v>829.31111111111113</v>
      </c>
      <c r="L1882" s="1">
        <v>323.43133333333333</v>
      </c>
    </row>
    <row r="1883" spans="1:12">
      <c r="A1883" t="s">
        <v>1906</v>
      </c>
      <c r="B1883" s="2">
        <v>41326</v>
      </c>
      <c r="C1883">
        <v>12</v>
      </c>
      <c r="D1883" t="s">
        <v>2</v>
      </c>
      <c r="E1883" t="s">
        <v>8168</v>
      </c>
      <c r="F1883" t="s">
        <v>8026</v>
      </c>
      <c r="G1883">
        <v>33</v>
      </c>
      <c r="H1883">
        <v>5</v>
      </c>
      <c r="I1883">
        <v>5</v>
      </c>
      <c r="J1883" s="1">
        <v>219.61111111111111</v>
      </c>
      <c r="K1883" s="1">
        <f>Sales_Data[[#This Row],[Order Quantity]]*Sales_Data[[#This Row],[Unit Price]]</f>
        <v>1098.0555555555557</v>
      </c>
      <c r="L1883" s="1">
        <v>107.60944444444445</v>
      </c>
    </row>
    <row r="1884" spans="1:12">
      <c r="A1884" t="s">
        <v>1907</v>
      </c>
      <c r="B1884" s="2">
        <v>41326</v>
      </c>
      <c r="C1884">
        <v>9</v>
      </c>
      <c r="D1884" t="s">
        <v>4</v>
      </c>
      <c r="E1884" t="s">
        <v>8168</v>
      </c>
      <c r="F1884" t="s">
        <v>8027</v>
      </c>
      <c r="G1884">
        <v>26</v>
      </c>
      <c r="H1884">
        <v>4</v>
      </c>
      <c r="I1884">
        <v>7</v>
      </c>
      <c r="J1884" s="1">
        <v>393.06666666666666</v>
      </c>
      <c r="K1884" s="1">
        <f>Sales_Data[[#This Row],[Order Quantity]]*Sales_Data[[#This Row],[Unit Price]]</f>
        <v>2751.4666666666667</v>
      </c>
      <c r="L1884" s="1">
        <v>334.10666666666668</v>
      </c>
    </row>
    <row r="1885" spans="1:12">
      <c r="A1885" t="s">
        <v>1908</v>
      </c>
      <c r="B1885" s="2">
        <v>41327</v>
      </c>
      <c r="C1885">
        <v>8</v>
      </c>
      <c r="D1885" t="s">
        <v>3</v>
      </c>
      <c r="E1885" t="s">
        <v>8168</v>
      </c>
      <c r="F1885" t="s">
        <v>8027</v>
      </c>
      <c r="G1885">
        <v>22</v>
      </c>
      <c r="H1885">
        <v>3</v>
      </c>
      <c r="I1885">
        <v>6</v>
      </c>
      <c r="J1885" s="1">
        <v>267.25555555555559</v>
      </c>
      <c r="K1885" s="1">
        <f>Sales_Data[[#This Row],[Order Quantity]]*Sales_Data[[#This Row],[Unit Price]]</f>
        <v>1603.5333333333335</v>
      </c>
      <c r="L1885" s="1">
        <v>200.44166666666669</v>
      </c>
    </row>
    <row r="1886" spans="1:12">
      <c r="A1886" t="s">
        <v>1909</v>
      </c>
      <c r="B1886" s="2">
        <v>41327</v>
      </c>
      <c r="C1886">
        <v>13</v>
      </c>
      <c r="D1886" t="s">
        <v>3</v>
      </c>
      <c r="E1886" t="s">
        <v>8168</v>
      </c>
      <c r="F1886" t="s">
        <v>8026</v>
      </c>
      <c r="G1886">
        <v>37</v>
      </c>
      <c r="H1886">
        <v>6</v>
      </c>
      <c r="I1886">
        <v>6</v>
      </c>
      <c r="J1886" s="1">
        <v>341.70000000000005</v>
      </c>
      <c r="K1886" s="1">
        <f>Sales_Data[[#This Row],[Order Quantity]]*Sales_Data[[#This Row],[Unit Price]]</f>
        <v>2050.2000000000003</v>
      </c>
      <c r="L1886" s="1">
        <v>276.77700000000004</v>
      </c>
    </row>
    <row r="1887" spans="1:12">
      <c r="A1887" t="s">
        <v>1910</v>
      </c>
      <c r="B1887" s="2">
        <v>41327</v>
      </c>
      <c r="C1887">
        <v>13</v>
      </c>
      <c r="D1887" t="s">
        <v>3</v>
      </c>
      <c r="E1887" t="s">
        <v>8168</v>
      </c>
      <c r="F1887" t="s">
        <v>8026</v>
      </c>
      <c r="G1887">
        <v>36</v>
      </c>
      <c r="H1887">
        <v>5</v>
      </c>
      <c r="I1887">
        <v>9</v>
      </c>
      <c r="J1887" s="1">
        <v>24.566666666666666</v>
      </c>
      <c r="K1887" s="1">
        <f>Sales_Data[[#This Row],[Order Quantity]]*Sales_Data[[#This Row],[Unit Price]]</f>
        <v>221.1</v>
      </c>
      <c r="L1887" s="1">
        <v>12.037666666666667</v>
      </c>
    </row>
    <row r="1888" spans="1:12">
      <c r="A1888" t="s">
        <v>1911</v>
      </c>
      <c r="B1888" s="2">
        <v>41327</v>
      </c>
      <c r="C1888">
        <v>11</v>
      </c>
      <c r="D1888" t="s">
        <v>2</v>
      </c>
      <c r="E1888" t="s">
        <v>8168</v>
      </c>
      <c r="F1888" t="s">
        <v>8026</v>
      </c>
      <c r="G1888">
        <v>31</v>
      </c>
      <c r="H1888">
        <v>5</v>
      </c>
      <c r="I1888">
        <v>7</v>
      </c>
      <c r="J1888" s="1">
        <v>99.01111111111112</v>
      </c>
      <c r="K1888" s="1">
        <f>Sales_Data[[#This Row],[Order Quantity]]*Sales_Data[[#This Row],[Unit Price]]</f>
        <v>693.07777777777778</v>
      </c>
      <c r="L1888" s="1">
        <v>70.297888888888892</v>
      </c>
    </row>
    <row r="1889" spans="1:12">
      <c r="A1889" t="s">
        <v>1912</v>
      </c>
      <c r="B1889" s="2">
        <v>41327</v>
      </c>
      <c r="C1889">
        <v>14</v>
      </c>
      <c r="D1889" t="s">
        <v>4</v>
      </c>
      <c r="E1889" t="s">
        <v>8168</v>
      </c>
      <c r="F1889" t="s">
        <v>8026</v>
      </c>
      <c r="G1889">
        <v>41</v>
      </c>
      <c r="H1889">
        <v>6</v>
      </c>
      <c r="I1889">
        <v>1</v>
      </c>
      <c r="J1889" s="1">
        <v>136.23333333333335</v>
      </c>
      <c r="K1889" s="1">
        <f>Sales_Data[[#This Row],[Order Quantity]]*Sales_Data[[#This Row],[Unit Price]]</f>
        <v>136.23333333333335</v>
      </c>
      <c r="L1889" s="1">
        <v>104.89966666666668</v>
      </c>
    </row>
    <row r="1890" spans="1:12">
      <c r="A1890" t="s">
        <v>1913</v>
      </c>
      <c r="B1890" s="2">
        <v>41329</v>
      </c>
      <c r="C1890">
        <v>2</v>
      </c>
      <c r="D1890" t="s">
        <v>4</v>
      </c>
      <c r="E1890" t="s">
        <v>8168</v>
      </c>
      <c r="F1890" t="s">
        <v>8027</v>
      </c>
      <c r="G1890">
        <v>4</v>
      </c>
      <c r="H1890">
        <v>1</v>
      </c>
      <c r="I1890">
        <v>4</v>
      </c>
      <c r="J1890" s="1">
        <v>635.75555555555559</v>
      </c>
      <c r="K1890" s="1">
        <f>Sales_Data[[#This Row],[Order Quantity]]*Sales_Data[[#This Row],[Unit Price]]</f>
        <v>2543.0222222222224</v>
      </c>
      <c r="L1890" s="1">
        <v>464.10155555555554</v>
      </c>
    </row>
    <row r="1891" spans="1:12">
      <c r="A1891" t="s">
        <v>1914</v>
      </c>
      <c r="B1891" s="2">
        <v>41329</v>
      </c>
      <c r="C1891">
        <v>7</v>
      </c>
      <c r="D1891" t="s">
        <v>2</v>
      </c>
      <c r="E1891" t="s">
        <v>8168</v>
      </c>
      <c r="F1891" t="s">
        <v>8027</v>
      </c>
      <c r="G1891">
        <v>19</v>
      </c>
      <c r="H1891">
        <v>3</v>
      </c>
      <c r="I1891">
        <v>1</v>
      </c>
      <c r="J1891" s="1">
        <v>355.84444444444443</v>
      </c>
      <c r="K1891" s="1">
        <f>Sales_Data[[#This Row],[Order Quantity]]*Sales_Data[[#This Row],[Unit Price]]</f>
        <v>355.84444444444443</v>
      </c>
      <c r="L1891" s="1">
        <v>163.68844444444443</v>
      </c>
    </row>
    <row r="1892" spans="1:12">
      <c r="A1892" t="s">
        <v>1915</v>
      </c>
      <c r="B1892" s="2">
        <v>41329</v>
      </c>
      <c r="C1892">
        <v>14</v>
      </c>
      <c r="D1892" t="s">
        <v>4</v>
      </c>
      <c r="E1892" t="s">
        <v>8168</v>
      </c>
      <c r="F1892" t="s">
        <v>8026</v>
      </c>
      <c r="G1892">
        <v>39</v>
      </c>
      <c r="H1892">
        <v>6</v>
      </c>
      <c r="I1892">
        <v>6</v>
      </c>
      <c r="J1892" s="1">
        <v>191.32222222222222</v>
      </c>
      <c r="K1892" s="1">
        <f>Sales_Data[[#This Row],[Order Quantity]]*Sales_Data[[#This Row],[Unit Price]]</f>
        <v>1147.9333333333334</v>
      </c>
      <c r="L1892" s="1">
        <v>154.97100000000003</v>
      </c>
    </row>
    <row r="1893" spans="1:12">
      <c r="A1893" t="s">
        <v>1916</v>
      </c>
      <c r="B1893" s="2">
        <v>41330</v>
      </c>
      <c r="C1893">
        <v>15</v>
      </c>
      <c r="D1893" t="s">
        <v>3</v>
      </c>
      <c r="E1893" t="s">
        <v>8168</v>
      </c>
      <c r="F1893" t="s">
        <v>8025</v>
      </c>
      <c r="G1893">
        <v>43</v>
      </c>
      <c r="H1893">
        <v>6</v>
      </c>
      <c r="I1893">
        <v>5</v>
      </c>
      <c r="J1893" s="1">
        <v>99.75555555555556</v>
      </c>
      <c r="K1893" s="1">
        <f>Sales_Data[[#This Row],[Order Quantity]]*Sales_Data[[#This Row],[Unit Price]]</f>
        <v>498.77777777777783</v>
      </c>
      <c r="L1893" s="1">
        <v>54.865555555555567</v>
      </c>
    </row>
    <row r="1894" spans="1:12">
      <c r="A1894" t="s">
        <v>1917</v>
      </c>
      <c r="B1894" s="2">
        <v>41330</v>
      </c>
      <c r="C1894">
        <v>17</v>
      </c>
      <c r="D1894" t="s">
        <v>3</v>
      </c>
      <c r="E1894" t="s">
        <v>8168</v>
      </c>
      <c r="F1894" t="s">
        <v>8025</v>
      </c>
      <c r="G1894">
        <v>49</v>
      </c>
      <c r="H1894">
        <v>7</v>
      </c>
      <c r="I1894">
        <v>5</v>
      </c>
      <c r="J1894" s="1">
        <v>116.87777777777779</v>
      </c>
      <c r="K1894" s="1">
        <f>Sales_Data[[#This Row],[Order Quantity]]*Sales_Data[[#This Row],[Unit Price]]</f>
        <v>584.38888888888891</v>
      </c>
      <c r="L1894" s="1">
        <v>81.814444444444447</v>
      </c>
    </row>
    <row r="1895" spans="1:12">
      <c r="A1895" t="s">
        <v>1918</v>
      </c>
      <c r="B1895" s="2">
        <v>41330</v>
      </c>
      <c r="C1895">
        <v>13</v>
      </c>
      <c r="D1895" t="s">
        <v>4</v>
      </c>
      <c r="E1895" t="s">
        <v>8168</v>
      </c>
      <c r="F1895" t="s">
        <v>8026</v>
      </c>
      <c r="G1895">
        <v>38</v>
      </c>
      <c r="H1895">
        <v>6</v>
      </c>
      <c r="I1895">
        <v>7</v>
      </c>
      <c r="J1895" s="1">
        <v>100.5</v>
      </c>
      <c r="K1895" s="1">
        <f>Sales_Data[[#This Row],[Order Quantity]]*Sales_Data[[#This Row],[Unit Price]]</f>
        <v>703.5</v>
      </c>
      <c r="L1895" s="1">
        <v>44.22</v>
      </c>
    </row>
    <row r="1896" spans="1:12">
      <c r="A1896" t="s">
        <v>1919</v>
      </c>
      <c r="B1896" s="2">
        <v>41330</v>
      </c>
      <c r="C1896">
        <v>2</v>
      </c>
      <c r="D1896" t="s">
        <v>2</v>
      </c>
      <c r="E1896" t="s">
        <v>8168</v>
      </c>
      <c r="F1896" t="s">
        <v>8027</v>
      </c>
      <c r="G1896">
        <v>4</v>
      </c>
      <c r="H1896">
        <v>1</v>
      </c>
      <c r="I1896">
        <v>1</v>
      </c>
      <c r="J1896" s="1">
        <v>297.03333333333336</v>
      </c>
      <c r="K1896" s="1">
        <f>Sales_Data[[#This Row],[Order Quantity]]*Sales_Data[[#This Row],[Unit Price]]</f>
        <v>297.03333333333336</v>
      </c>
      <c r="L1896" s="1">
        <v>133.66500000000002</v>
      </c>
    </row>
    <row r="1897" spans="1:12">
      <c r="A1897" t="s">
        <v>1920</v>
      </c>
      <c r="B1897" s="2">
        <v>41330</v>
      </c>
      <c r="C1897">
        <v>14</v>
      </c>
      <c r="D1897" t="s">
        <v>4</v>
      </c>
      <c r="E1897" t="s">
        <v>8168</v>
      </c>
      <c r="F1897" t="s">
        <v>8026</v>
      </c>
      <c r="G1897">
        <v>39</v>
      </c>
      <c r="H1897">
        <v>6</v>
      </c>
      <c r="I1897">
        <v>2</v>
      </c>
      <c r="J1897" s="1">
        <v>118.36666666666666</v>
      </c>
      <c r="K1897" s="1">
        <f>Sales_Data[[#This Row],[Order Quantity]]*Sales_Data[[#This Row],[Unit Price]]</f>
        <v>236.73333333333332</v>
      </c>
      <c r="L1897" s="1">
        <v>82.856666666666655</v>
      </c>
    </row>
    <row r="1898" spans="1:12">
      <c r="A1898" t="s">
        <v>1921</v>
      </c>
      <c r="B1898" s="2">
        <v>41330</v>
      </c>
      <c r="C1898">
        <v>19</v>
      </c>
      <c r="D1898" t="s">
        <v>2</v>
      </c>
      <c r="E1898" t="s">
        <v>8168</v>
      </c>
      <c r="F1898" t="s">
        <v>8028</v>
      </c>
      <c r="G1898">
        <v>53</v>
      </c>
      <c r="H1898">
        <v>8</v>
      </c>
      <c r="I1898">
        <v>8</v>
      </c>
      <c r="J1898" s="1">
        <v>223.33333333333334</v>
      </c>
      <c r="K1898" s="1">
        <f>Sales_Data[[#This Row],[Order Quantity]]*Sales_Data[[#This Row],[Unit Price]]</f>
        <v>1786.6666666666667</v>
      </c>
      <c r="L1898" s="1">
        <v>96.033333333333331</v>
      </c>
    </row>
    <row r="1899" spans="1:12">
      <c r="A1899" t="s">
        <v>1922</v>
      </c>
      <c r="B1899" s="2">
        <v>41330</v>
      </c>
      <c r="C1899">
        <v>20</v>
      </c>
      <c r="D1899" t="s">
        <v>4</v>
      </c>
      <c r="E1899" t="s">
        <v>8168</v>
      </c>
      <c r="F1899" t="s">
        <v>8028</v>
      </c>
      <c r="G1899">
        <v>57</v>
      </c>
      <c r="H1899">
        <v>8</v>
      </c>
      <c r="I1899">
        <v>5</v>
      </c>
      <c r="J1899" s="1">
        <v>94.544444444444437</v>
      </c>
      <c r="K1899" s="1">
        <f>Sales_Data[[#This Row],[Order Quantity]]*Sales_Data[[#This Row],[Unit Price]]</f>
        <v>472.72222222222217</v>
      </c>
      <c r="L1899" s="1">
        <v>78.471888888888884</v>
      </c>
    </row>
    <row r="1900" spans="1:12">
      <c r="A1900" t="s">
        <v>1923</v>
      </c>
      <c r="B1900" s="2">
        <v>41331</v>
      </c>
      <c r="C1900">
        <v>13</v>
      </c>
      <c r="D1900" t="s">
        <v>4</v>
      </c>
      <c r="E1900" t="s">
        <v>8168</v>
      </c>
      <c r="F1900" t="s">
        <v>8026</v>
      </c>
      <c r="G1900">
        <v>37</v>
      </c>
      <c r="H1900">
        <v>6</v>
      </c>
      <c r="I1900">
        <v>4</v>
      </c>
      <c r="J1900" s="1">
        <v>273.95555555555552</v>
      </c>
      <c r="K1900" s="1">
        <f>Sales_Data[[#This Row],[Order Quantity]]*Sales_Data[[#This Row],[Unit Price]]</f>
        <v>1095.8222222222221</v>
      </c>
      <c r="L1900" s="1">
        <v>186.28977777777777</v>
      </c>
    </row>
    <row r="1901" spans="1:12">
      <c r="A1901" t="s">
        <v>1924</v>
      </c>
      <c r="B1901" s="2">
        <v>41331</v>
      </c>
      <c r="C1901">
        <v>11</v>
      </c>
      <c r="D1901" t="s">
        <v>4</v>
      </c>
      <c r="E1901" t="s">
        <v>8168</v>
      </c>
      <c r="F1901" t="s">
        <v>8026</v>
      </c>
      <c r="G1901">
        <v>32</v>
      </c>
      <c r="H1901">
        <v>5</v>
      </c>
      <c r="I1901">
        <v>5</v>
      </c>
      <c r="J1901" s="1">
        <v>430.28888888888889</v>
      </c>
      <c r="K1901" s="1">
        <f>Sales_Data[[#This Row],[Order Quantity]]*Sales_Data[[#This Row],[Unit Price]]</f>
        <v>2151.4444444444443</v>
      </c>
      <c r="L1901" s="1">
        <v>253.87044444444442</v>
      </c>
    </row>
    <row r="1902" spans="1:12">
      <c r="A1902" t="s">
        <v>1925</v>
      </c>
      <c r="B1902" s="2">
        <v>41331</v>
      </c>
      <c r="C1902">
        <v>16</v>
      </c>
      <c r="D1902" t="s">
        <v>4</v>
      </c>
      <c r="E1902" t="s">
        <v>8168</v>
      </c>
      <c r="F1902" t="s">
        <v>8025</v>
      </c>
      <c r="G1902">
        <v>45</v>
      </c>
      <c r="H1902">
        <v>7</v>
      </c>
      <c r="I1902">
        <v>2</v>
      </c>
      <c r="J1902" s="1">
        <v>28.288888888888888</v>
      </c>
      <c r="K1902" s="1">
        <f>Sales_Data[[#This Row],[Order Quantity]]*Sales_Data[[#This Row],[Unit Price]]</f>
        <v>56.577777777777776</v>
      </c>
      <c r="L1902" s="1">
        <v>16.124666666666666</v>
      </c>
    </row>
    <row r="1903" spans="1:12">
      <c r="A1903" t="s">
        <v>1926</v>
      </c>
      <c r="B1903" s="2">
        <v>41332</v>
      </c>
      <c r="C1903">
        <v>5</v>
      </c>
      <c r="D1903" t="s">
        <v>2</v>
      </c>
      <c r="E1903" t="s">
        <v>8168</v>
      </c>
      <c r="F1903" t="s">
        <v>8027</v>
      </c>
      <c r="G1903">
        <v>14</v>
      </c>
      <c r="H1903">
        <v>2</v>
      </c>
      <c r="I1903">
        <v>6</v>
      </c>
      <c r="J1903" s="1">
        <v>353.61111111111109</v>
      </c>
      <c r="K1903" s="1">
        <f>Sales_Data[[#This Row],[Order Quantity]]*Sales_Data[[#This Row],[Unit Price]]</f>
        <v>2121.6666666666665</v>
      </c>
      <c r="L1903" s="1">
        <v>222.77499999999998</v>
      </c>
    </row>
    <row r="1904" spans="1:12">
      <c r="A1904" t="s">
        <v>1927</v>
      </c>
      <c r="B1904" s="2">
        <v>41332</v>
      </c>
      <c r="C1904">
        <v>13</v>
      </c>
      <c r="D1904" t="s">
        <v>4</v>
      </c>
      <c r="E1904" t="s">
        <v>8168</v>
      </c>
      <c r="F1904" t="s">
        <v>8026</v>
      </c>
      <c r="G1904">
        <v>36</v>
      </c>
      <c r="H1904">
        <v>5</v>
      </c>
      <c r="I1904">
        <v>8</v>
      </c>
      <c r="J1904" s="1">
        <v>123.57777777777778</v>
      </c>
      <c r="K1904" s="1">
        <f>Sales_Data[[#This Row],[Order Quantity]]*Sales_Data[[#This Row],[Unit Price]]</f>
        <v>988.62222222222226</v>
      </c>
      <c r="L1904" s="1">
        <v>82.797111111111121</v>
      </c>
    </row>
    <row r="1905" spans="1:12">
      <c r="A1905" t="s">
        <v>1928</v>
      </c>
      <c r="B1905" s="2">
        <v>41333</v>
      </c>
      <c r="C1905">
        <v>10</v>
      </c>
      <c r="D1905" t="s">
        <v>4</v>
      </c>
      <c r="E1905" t="s">
        <v>8168</v>
      </c>
      <c r="F1905" t="s">
        <v>8026</v>
      </c>
      <c r="G1905">
        <v>29</v>
      </c>
      <c r="H1905">
        <v>4</v>
      </c>
      <c r="I1905">
        <v>9</v>
      </c>
      <c r="J1905" s="1">
        <v>101.98888888888888</v>
      </c>
      <c r="K1905" s="1">
        <f>Sales_Data[[#This Row],[Order Quantity]]*Sales_Data[[#This Row],[Unit Price]]</f>
        <v>917.89999999999986</v>
      </c>
      <c r="L1905" s="1">
        <v>66.292777777777772</v>
      </c>
    </row>
    <row r="1906" spans="1:12">
      <c r="A1906" t="s">
        <v>1929</v>
      </c>
      <c r="B1906" s="2">
        <v>41333</v>
      </c>
      <c r="C1906">
        <v>11</v>
      </c>
      <c r="D1906" t="s">
        <v>4</v>
      </c>
      <c r="E1906" t="s">
        <v>8168</v>
      </c>
      <c r="F1906" t="s">
        <v>8026</v>
      </c>
      <c r="G1906">
        <v>30</v>
      </c>
      <c r="H1906">
        <v>5</v>
      </c>
      <c r="I1906">
        <v>1</v>
      </c>
      <c r="J1906" s="1">
        <v>213.65555555555557</v>
      </c>
      <c r="K1906" s="1">
        <f>Sales_Data[[#This Row],[Order Quantity]]*Sales_Data[[#This Row],[Unit Price]]</f>
        <v>213.65555555555557</v>
      </c>
      <c r="L1906" s="1">
        <v>94.00844444444445</v>
      </c>
    </row>
    <row r="1907" spans="1:12">
      <c r="A1907" t="s">
        <v>1930</v>
      </c>
      <c r="B1907" s="2">
        <v>41334</v>
      </c>
      <c r="C1907">
        <v>8</v>
      </c>
      <c r="D1907" t="s">
        <v>4</v>
      </c>
      <c r="E1907" t="s">
        <v>8168</v>
      </c>
      <c r="F1907" t="s">
        <v>8027</v>
      </c>
      <c r="G1907">
        <v>21</v>
      </c>
      <c r="H1907">
        <v>3</v>
      </c>
      <c r="I1907">
        <v>7</v>
      </c>
      <c r="J1907" s="1">
        <v>221.84444444444446</v>
      </c>
      <c r="K1907" s="1">
        <f>Sales_Data[[#This Row],[Order Quantity]]*Sales_Data[[#This Row],[Unit Price]]</f>
        <v>1552.9111111111113</v>
      </c>
      <c r="L1907" s="1">
        <v>119.79600000000002</v>
      </c>
    </row>
    <row r="1908" spans="1:12">
      <c r="A1908" t="s">
        <v>1931</v>
      </c>
      <c r="B1908" s="2">
        <v>41334</v>
      </c>
      <c r="C1908">
        <v>7</v>
      </c>
      <c r="D1908" t="s">
        <v>2</v>
      </c>
      <c r="E1908" t="s">
        <v>8168</v>
      </c>
      <c r="F1908" t="s">
        <v>8027</v>
      </c>
      <c r="G1908">
        <v>20</v>
      </c>
      <c r="H1908">
        <v>3</v>
      </c>
      <c r="I1908">
        <v>7</v>
      </c>
      <c r="J1908" s="1">
        <v>440.71111111111111</v>
      </c>
      <c r="K1908" s="1">
        <f>Sales_Data[[#This Row],[Order Quantity]]*Sales_Data[[#This Row],[Unit Price]]</f>
        <v>3084.9777777777776</v>
      </c>
      <c r="L1908" s="1">
        <v>264.42666666666668</v>
      </c>
    </row>
    <row r="1909" spans="1:12">
      <c r="A1909" t="s">
        <v>1932</v>
      </c>
      <c r="B1909" s="2">
        <v>41334</v>
      </c>
      <c r="C1909">
        <v>6</v>
      </c>
      <c r="D1909" t="s">
        <v>2</v>
      </c>
      <c r="E1909" t="s">
        <v>8168</v>
      </c>
      <c r="F1909" t="s">
        <v>8027</v>
      </c>
      <c r="G1909">
        <v>18</v>
      </c>
      <c r="H1909">
        <v>3</v>
      </c>
      <c r="I1909">
        <v>1</v>
      </c>
      <c r="J1909" s="1">
        <v>87.1</v>
      </c>
      <c r="K1909" s="1">
        <f>Sales_Data[[#This Row],[Order Quantity]]*Sales_Data[[#This Row],[Unit Price]]</f>
        <v>87.1</v>
      </c>
      <c r="L1909" s="1">
        <v>52.26</v>
      </c>
    </row>
    <row r="1910" spans="1:12">
      <c r="A1910" t="s">
        <v>1933</v>
      </c>
      <c r="B1910" s="2">
        <v>41334</v>
      </c>
      <c r="C1910">
        <v>9</v>
      </c>
      <c r="D1910" t="s">
        <v>4</v>
      </c>
      <c r="E1910" t="s">
        <v>8168</v>
      </c>
      <c r="F1910" t="s">
        <v>8027</v>
      </c>
      <c r="G1910">
        <v>26</v>
      </c>
      <c r="H1910">
        <v>4</v>
      </c>
      <c r="I1910">
        <v>4</v>
      </c>
      <c r="J1910" s="1">
        <v>92.311111111111117</v>
      </c>
      <c r="K1910" s="1">
        <f>Sales_Data[[#This Row],[Order Quantity]]*Sales_Data[[#This Row],[Unit Price]]</f>
        <v>369.24444444444447</v>
      </c>
      <c r="L1910" s="1">
        <v>48.924888888888894</v>
      </c>
    </row>
    <row r="1911" spans="1:12">
      <c r="A1911" t="s">
        <v>1934</v>
      </c>
      <c r="B1911" s="2">
        <v>41335</v>
      </c>
      <c r="C1911">
        <v>17</v>
      </c>
      <c r="D1911" t="s">
        <v>2</v>
      </c>
      <c r="E1911" t="s">
        <v>8168</v>
      </c>
      <c r="F1911" t="s">
        <v>8025</v>
      </c>
      <c r="G1911">
        <v>49</v>
      </c>
      <c r="H1911">
        <v>7</v>
      </c>
      <c r="I1911">
        <v>2</v>
      </c>
      <c r="J1911" s="1">
        <v>116.13333333333334</v>
      </c>
      <c r="K1911" s="1">
        <f>Sales_Data[[#This Row],[Order Quantity]]*Sales_Data[[#This Row],[Unit Price]]</f>
        <v>232.26666666666668</v>
      </c>
      <c r="L1911" s="1">
        <v>60.389333333333333</v>
      </c>
    </row>
    <row r="1912" spans="1:12">
      <c r="A1912" t="s">
        <v>1935</v>
      </c>
      <c r="B1912" s="2">
        <v>41335</v>
      </c>
      <c r="C1912">
        <v>8</v>
      </c>
      <c r="D1912" t="s">
        <v>4</v>
      </c>
      <c r="E1912" t="s">
        <v>8168</v>
      </c>
      <c r="F1912" t="s">
        <v>8027</v>
      </c>
      <c r="G1912">
        <v>22</v>
      </c>
      <c r="H1912">
        <v>3</v>
      </c>
      <c r="I1912">
        <v>9</v>
      </c>
      <c r="J1912" s="1">
        <v>113.90000000000002</v>
      </c>
      <c r="K1912" s="1">
        <f>Sales_Data[[#This Row],[Order Quantity]]*Sales_Data[[#This Row],[Unit Price]]</f>
        <v>1025.1000000000001</v>
      </c>
      <c r="L1912" s="1">
        <v>56.95000000000001</v>
      </c>
    </row>
    <row r="1913" spans="1:12">
      <c r="A1913" t="s">
        <v>1936</v>
      </c>
      <c r="B1913" s="2">
        <v>41335</v>
      </c>
      <c r="C1913">
        <v>2</v>
      </c>
      <c r="D1913" t="s">
        <v>2</v>
      </c>
      <c r="E1913" t="s">
        <v>8168</v>
      </c>
      <c r="F1913" t="s">
        <v>8027</v>
      </c>
      <c r="G1913">
        <v>6</v>
      </c>
      <c r="H1913">
        <v>1</v>
      </c>
      <c r="I1913">
        <v>2</v>
      </c>
      <c r="J1913" s="1">
        <v>591.08888888888896</v>
      </c>
      <c r="K1913" s="1">
        <f>Sales_Data[[#This Row],[Order Quantity]]*Sales_Data[[#This Row],[Unit Price]]</f>
        <v>1182.1777777777779</v>
      </c>
      <c r="L1913" s="1">
        <v>366.47511111111112</v>
      </c>
    </row>
    <row r="1914" spans="1:12">
      <c r="A1914" t="s">
        <v>1937</v>
      </c>
      <c r="B1914" s="2">
        <v>41336</v>
      </c>
      <c r="C1914">
        <v>14</v>
      </c>
      <c r="D1914" t="s">
        <v>3</v>
      </c>
      <c r="E1914" t="s">
        <v>8168</v>
      </c>
      <c r="F1914" t="s">
        <v>8026</v>
      </c>
      <c r="G1914">
        <v>39</v>
      </c>
      <c r="H1914">
        <v>6</v>
      </c>
      <c r="I1914">
        <v>4</v>
      </c>
      <c r="J1914" s="1">
        <v>99.75555555555556</v>
      </c>
      <c r="K1914" s="1">
        <f>Sales_Data[[#This Row],[Order Quantity]]*Sales_Data[[#This Row],[Unit Price]]</f>
        <v>399.02222222222224</v>
      </c>
      <c r="L1914" s="1">
        <v>47.882666666666665</v>
      </c>
    </row>
    <row r="1915" spans="1:12">
      <c r="A1915" t="s">
        <v>1938</v>
      </c>
      <c r="B1915" s="2">
        <v>41336</v>
      </c>
      <c r="C1915">
        <v>14</v>
      </c>
      <c r="D1915" t="s">
        <v>4</v>
      </c>
      <c r="E1915" t="s">
        <v>8168</v>
      </c>
      <c r="F1915" t="s">
        <v>8026</v>
      </c>
      <c r="G1915">
        <v>39</v>
      </c>
      <c r="H1915">
        <v>6</v>
      </c>
      <c r="I1915">
        <v>1</v>
      </c>
      <c r="J1915" s="1">
        <v>218.86666666666667</v>
      </c>
      <c r="K1915" s="1">
        <f>Sales_Data[[#This Row],[Order Quantity]]*Sales_Data[[#This Row],[Unit Price]]</f>
        <v>218.86666666666667</v>
      </c>
      <c r="L1915" s="1">
        <v>164.14999999999998</v>
      </c>
    </row>
    <row r="1916" spans="1:12">
      <c r="A1916" t="s">
        <v>1939</v>
      </c>
      <c r="B1916" s="2">
        <v>41336</v>
      </c>
      <c r="C1916">
        <v>16</v>
      </c>
      <c r="D1916" t="s">
        <v>4</v>
      </c>
      <c r="E1916" t="s">
        <v>8168</v>
      </c>
      <c r="F1916" t="s">
        <v>8025</v>
      </c>
      <c r="G1916">
        <v>46</v>
      </c>
      <c r="H1916">
        <v>7</v>
      </c>
      <c r="I1916">
        <v>2</v>
      </c>
      <c r="J1916" s="1">
        <v>123.57777777777778</v>
      </c>
      <c r="K1916" s="1">
        <f>Sales_Data[[#This Row],[Order Quantity]]*Sales_Data[[#This Row],[Unit Price]]</f>
        <v>247.15555555555557</v>
      </c>
      <c r="L1916" s="1">
        <v>75.382444444444445</v>
      </c>
    </row>
    <row r="1917" spans="1:12">
      <c r="A1917" t="s">
        <v>1940</v>
      </c>
      <c r="B1917" s="2">
        <v>41336</v>
      </c>
      <c r="C1917">
        <v>9</v>
      </c>
      <c r="D1917" t="s">
        <v>4</v>
      </c>
      <c r="E1917" t="s">
        <v>8168</v>
      </c>
      <c r="F1917" t="s">
        <v>8027</v>
      </c>
      <c r="G1917">
        <v>26</v>
      </c>
      <c r="H1917">
        <v>4</v>
      </c>
      <c r="I1917">
        <v>9</v>
      </c>
      <c r="J1917" s="1">
        <v>116.13333333333334</v>
      </c>
      <c r="K1917" s="1">
        <f>Sales_Data[[#This Row],[Order Quantity]]*Sales_Data[[#This Row],[Unit Price]]</f>
        <v>1045.2</v>
      </c>
      <c r="L1917" s="1">
        <v>83.616</v>
      </c>
    </row>
    <row r="1918" spans="1:12">
      <c r="A1918" t="s">
        <v>1941</v>
      </c>
      <c r="B1918" s="2">
        <v>41337</v>
      </c>
      <c r="C1918">
        <v>1</v>
      </c>
      <c r="D1918" t="s">
        <v>4</v>
      </c>
      <c r="E1918" t="s">
        <v>8168</v>
      </c>
      <c r="F1918" t="s">
        <v>8027</v>
      </c>
      <c r="G1918">
        <v>3</v>
      </c>
      <c r="H1918">
        <v>1</v>
      </c>
      <c r="I1918">
        <v>9</v>
      </c>
      <c r="J1918" s="1">
        <v>114.64444444444445</v>
      </c>
      <c r="K1918" s="1">
        <f>Sales_Data[[#This Row],[Order Quantity]]*Sales_Data[[#This Row],[Unit Price]]</f>
        <v>1031.8</v>
      </c>
      <c r="L1918" s="1">
        <v>45.857777777777784</v>
      </c>
    </row>
    <row r="1919" spans="1:12">
      <c r="A1919" t="s">
        <v>1942</v>
      </c>
      <c r="B1919" s="2">
        <v>41337</v>
      </c>
      <c r="C1919">
        <v>9</v>
      </c>
      <c r="D1919" t="s">
        <v>4</v>
      </c>
      <c r="E1919" t="s">
        <v>8168</v>
      </c>
      <c r="F1919" t="s">
        <v>8027</v>
      </c>
      <c r="G1919">
        <v>26</v>
      </c>
      <c r="H1919">
        <v>4</v>
      </c>
      <c r="I1919">
        <v>4</v>
      </c>
      <c r="J1919" s="1">
        <v>262.78888888888889</v>
      </c>
      <c r="K1919" s="1">
        <f>Sales_Data[[#This Row],[Order Quantity]]*Sales_Data[[#This Row],[Unit Price]]</f>
        <v>1051.1555555555556</v>
      </c>
      <c r="L1919" s="1">
        <v>120.88288888888889</v>
      </c>
    </row>
    <row r="1920" spans="1:12">
      <c r="A1920" t="s">
        <v>1943</v>
      </c>
      <c r="B1920" s="2">
        <v>41337</v>
      </c>
      <c r="C1920">
        <v>16</v>
      </c>
      <c r="D1920" t="s">
        <v>2</v>
      </c>
      <c r="E1920" t="s">
        <v>8168</v>
      </c>
      <c r="F1920" t="s">
        <v>8025</v>
      </c>
      <c r="G1920">
        <v>46</v>
      </c>
      <c r="H1920">
        <v>7</v>
      </c>
      <c r="I1920">
        <v>4</v>
      </c>
      <c r="J1920" s="1">
        <v>26.055555555555557</v>
      </c>
      <c r="K1920" s="1">
        <f>Sales_Data[[#This Row],[Order Quantity]]*Sales_Data[[#This Row],[Unit Price]]</f>
        <v>104.22222222222223</v>
      </c>
      <c r="L1920" s="1">
        <v>11.725000000000001</v>
      </c>
    </row>
    <row r="1921" spans="1:12">
      <c r="A1921" t="s">
        <v>1944</v>
      </c>
      <c r="B1921" s="2">
        <v>41338</v>
      </c>
      <c r="C1921">
        <v>12</v>
      </c>
      <c r="D1921" t="s">
        <v>4</v>
      </c>
      <c r="E1921" t="s">
        <v>8168</v>
      </c>
      <c r="F1921" t="s">
        <v>8026</v>
      </c>
      <c r="G1921">
        <v>33</v>
      </c>
      <c r="H1921">
        <v>5</v>
      </c>
      <c r="I1921">
        <v>2</v>
      </c>
      <c r="J1921" s="1">
        <v>285.86666666666667</v>
      </c>
      <c r="K1921" s="1">
        <f>Sales_Data[[#This Row],[Order Quantity]]*Sales_Data[[#This Row],[Unit Price]]</f>
        <v>571.73333333333335</v>
      </c>
      <c r="L1921" s="1">
        <v>205.82400000000001</v>
      </c>
    </row>
    <row r="1922" spans="1:12">
      <c r="A1922" t="s">
        <v>1945</v>
      </c>
      <c r="B1922" s="2">
        <v>41338</v>
      </c>
      <c r="C1922">
        <v>11</v>
      </c>
      <c r="D1922" t="s">
        <v>2</v>
      </c>
      <c r="E1922" t="s">
        <v>8168</v>
      </c>
      <c r="F1922" t="s">
        <v>8026</v>
      </c>
      <c r="G1922">
        <v>30</v>
      </c>
      <c r="H1922">
        <v>5</v>
      </c>
      <c r="I1922">
        <v>6</v>
      </c>
      <c r="J1922" s="1">
        <v>19.355555555555558</v>
      </c>
      <c r="K1922" s="1">
        <f>Sales_Data[[#This Row],[Order Quantity]]*Sales_Data[[#This Row],[Unit Price]]</f>
        <v>116.13333333333335</v>
      </c>
      <c r="L1922" s="1">
        <v>9.6777777777777789</v>
      </c>
    </row>
    <row r="1923" spans="1:12">
      <c r="A1923" t="s">
        <v>1946</v>
      </c>
      <c r="B1923" s="2">
        <v>41338</v>
      </c>
      <c r="C1923">
        <v>17</v>
      </c>
      <c r="D1923" t="s">
        <v>3</v>
      </c>
      <c r="E1923" t="s">
        <v>8168</v>
      </c>
      <c r="F1923" t="s">
        <v>8025</v>
      </c>
      <c r="G1923">
        <v>49</v>
      </c>
      <c r="H1923">
        <v>7</v>
      </c>
      <c r="I1923">
        <v>6</v>
      </c>
      <c r="J1923" s="1">
        <v>122.83333333333333</v>
      </c>
      <c r="K1923" s="1">
        <f>Sales_Data[[#This Row],[Order Quantity]]*Sales_Data[[#This Row],[Unit Price]]</f>
        <v>737</v>
      </c>
      <c r="L1923" s="1">
        <v>51.59</v>
      </c>
    </row>
    <row r="1924" spans="1:12">
      <c r="A1924" t="s">
        <v>1947</v>
      </c>
      <c r="B1924" s="2">
        <v>41338</v>
      </c>
      <c r="C1924">
        <v>11</v>
      </c>
      <c r="D1924" t="s">
        <v>2</v>
      </c>
      <c r="E1924" t="s">
        <v>8168</v>
      </c>
      <c r="F1924" t="s">
        <v>8026</v>
      </c>
      <c r="G1924">
        <v>31</v>
      </c>
      <c r="H1924">
        <v>5</v>
      </c>
      <c r="I1924">
        <v>8</v>
      </c>
      <c r="J1924" s="1">
        <v>425.82222222222225</v>
      </c>
      <c r="K1924" s="1">
        <f>Sales_Data[[#This Row],[Order Quantity]]*Sales_Data[[#This Row],[Unit Price]]</f>
        <v>3406.577777777778</v>
      </c>
      <c r="L1924" s="1">
        <v>353.4324444444444</v>
      </c>
    </row>
    <row r="1925" spans="1:12">
      <c r="A1925" t="s">
        <v>1948</v>
      </c>
      <c r="B1925" s="2">
        <v>41338</v>
      </c>
      <c r="C1925">
        <v>18</v>
      </c>
      <c r="D1925" t="s">
        <v>4</v>
      </c>
      <c r="E1925" t="s">
        <v>8168</v>
      </c>
      <c r="F1925" t="s">
        <v>8025</v>
      </c>
      <c r="G1925">
        <v>51</v>
      </c>
      <c r="H1925">
        <v>7</v>
      </c>
      <c r="I1925">
        <v>1</v>
      </c>
      <c r="J1925" s="1">
        <v>437.73333333333335</v>
      </c>
      <c r="K1925" s="1">
        <f>Sales_Data[[#This Row],[Order Quantity]]*Sales_Data[[#This Row],[Unit Price]]</f>
        <v>437.73333333333335</v>
      </c>
      <c r="L1925" s="1">
        <v>358.94133333333332</v>
      </c>
    </row>
    <row r="1926" spans="1:12">
      <c r="A1926" t="s">
        <v>1949</v>
      </c>
      <c r="B1926" s="2">
        <v>41339</v>
      </c>
      <c r="C1926">
        <v>8</v>
      </c>
      <c r="D1926" t="s">
        <v>2</v>
      </c>
      <c r="E1926" t="s">
        <v>8168</v>
      </c>
      <c r="F1926" t="s">
        <v>8027</v>
      </c>
      <c r="G1926">
        <v>22</v>
      </c>
      <c r="H1926">
        <v>3</v>
      </c>
      <c r="I1926">
        <v>3</v>
      </c>
      <c r="J1926" s="1">
        <v>120.60000000000001</v>
      </c>
      <c r="K1926" s="1">
        <f>Sales_Data[[#This Row],[Order Quantity]]*Sales_Data[[#This Row],[Unit Price]]</f>
        <v>361.8</v>
      </c>
      <c r="L1926" s="1">
        <v>96.480000000000018</v>
      </c>
    </row>
    <row r="1927" spans="1:12">
      <c r="A1927" t="s">
        <v>1950</v>
      </c>
      <c r="B1927" s="2">
        <v>41339</v>
      </c>
      <c r="C1927">
        <v>4</v>
      </c>
      <c r="D1927" t="s">
        <v>3</v>
      </c>
      <c r="E1927" t="s">
        <v>8168</v>
      </c>
      <c r="F1927" t="s">
        <v>8027</v>
      </c>
      <c r="G1927">
        <v>9</v>
      </c>
      <c r="H1927">
        <v>2</v>
      </c>
      <c r="I1927">
        <v>7</v>
      </c>
      <c r="J1927" s="1">
        <v>291.07777777777778</v>
      </c>
      <c r="K1927" s="1">
        <f>Sales_Data[[#This Row],[Order Quantity]]*Sales_Data[[#This Row],[Unit Price]]</f>
        <v>2037.5444444444445</v>
      </c>
      <c r="L1927" s="1">
        <v>174.64666666666668</v>
      </c>
    </row>
    <row r="1928" spans="1:12">
      <c r="A1928" t="s">
        <v>1951</v>
      </c>
      <c r="B1928" s="2">
        <v>41339</v>
      </c>
      <c r="C1928">
        <v>3</v>
      </c>
      <c r="D1928" t="s">
        <v>2</v>
      </c>
      <c r="E1928" t="s">
        <v>8168</v>
      </c>
      <c r="F1928" t="s">
        <v>8027</v>
      </c>
      <c r="G1928">
        <v>7</v>
      </c>
      <c r="H1928">
        <v>1</v>
      </c>
      <c r="I1928">
        <v>1</v>
      </c>
      <c r="J1928" s="1">
        <v>375.94444444444446</v>
      </c>
      <c r="K1928" s="1">
        <f>Sales_Data[[#This Row],[Order Quantity]]*Sales_Data[[#This Row],[Unit Price]]</f>
        <v>375.94444444444446</v>
      </c>
      <c r="L1928" s="1">
        <v>296.99611111111113</v>
      </c>
    </row>
    <row r="1929" spans="1:12">
      <c r="A1929" t="s">
        <v>1952</v>
      </c>
      <c r="B1929" s="2">
        <v>41340</v>
      </c>
      <c r="C1929">
        <v>15</v>
      </c>
      <c r="D1929" t="s">
        <v>4</v>
      </c>
      <c r="E1929" t="s">
        <v>8168</v>
      </c>
      <c r="F1929" t="s">
        <v>8025</v>
      </c>
      <c r="G1929">
        <v>42</v>
      </c>
      <c r="H1929">
        <v>6</v>
      </c>
      <c r="I1929">
        <v>9</v>
      </c>
      <c r="J1929" s="1">
        <v>90.822222222222223</v>
      </c>
      <c r="K1929" s="1">
        <f>Sales_Data[[#This Row],[Order Quantity]]*Sales_Data[[#This Row],[Unit Price]]</f>
        <v>817.4</v>
      </c>
      <c r="L1929" s="1">
        <v>37.237111111111105</v>
      </c>
    </row>
    <row r="1930" spans="1:12">
      <c r="A1930" t="s">
        <v>1953</v>
      </c>
      <c r="B1930" s="2">
        <v>41340</v>
      </c>
      <c r="C1930">
        <v>3</v>
      </c>
      <c r="D1930" t="s">
        <v>4</v>
      </c>
      <c r="E1930" t="s">
        <v>8168</v>
      </c>
      <c r="F1930" t="s">
        <v>8027</v>
      </c>
      <c r="G1930">
        <v>8</v>
      </c>
      <c r="H1930">
        <v>2</v>
      </c>
      <c r="I1930">
        <v>5</v>
      </c>
      <c r="J1930" s="1">
        <v>119.85555555555555</v>
      </c>
      <c r="K1930" s="1">
        <f>Sales_Data[[#This Row],[Order Quantity]]*Sales_Data[[#This Row],[Unit Price]]</f>
        <v>599.27777777777783</v>
      </c>
      <c r="L1930" s="1">
        <v>61.126333333333342</v>
      </c>
    </row>
    <row r="1931" spans="1:12">
      <c r="A1931" t="s">
        <v>1954</v>
      </c>
      <c r="B1931" s="2">
        <v>41340</v>
      </c>
      <c r="C1931">
        <v>5</v>
      </c>
      <c r="D1931" t="s">
        <v>2</v>
      </c>
      <c r="E1931" t="s">
        <v>8168</v>
      </c>
      <c r="F1931" t="s">
        <v>8027</v>
      </c>
      <c r="G1931">
        <v>14</v>
      </c>
      <c r="H1931">
        <v>2</v>
      </c>
      <c r="I1931">
        <v>8</v>
      </c>
      <c r="J1931" s="1">
        <v>689.3555555555555</v>
      </c>
      <c r="K1931" s="1">
        <f>Sales_Data[[#This Row],[Order Quantity]]*Sales_Data[[#This Row],[Unit Price]]</f>
        <v>5514.844444444444</v>
      </c>
      <c r="L1931" s="1">
        <v>475.65533333333326</v>
      </c>
    </row>
    <row r="1932" spans="1:12">
      <c r="A1932" t="s">
        <v>1955</v>
      </c>
      <c r="B1932" s="2">
        <v>41340</v>
      </c>
      <c r="C1932">
        <v>2</v>
      </c>
      <c r="D1932" t="s">
        <v>4</v>
      </c>
      <c r="E1932" t="s">
        <v>8168</v>
      </c>
      <c r="F1932" t="s">
        <v>8027</v>
      </c>
      <c r="G1932">
        <v>6</v>
      </c>
      <c r="H1932">
        <v>1</v>
      </c>
      <c r="I1932">
        <v>1</v>
      </c>
      <c r="J1932" s="1">
        <v>588.8555555555555</v>
      </c>
      <c r="K1932" s="1">
        <f>Sales_Data[[#This Row],[Order Quantity]]*Sales_Data[[#This Row],[Unit Price]]</f>
        <v>588.8555555555555</v>
      </c>
      <c r="L1932" s="1">
        <v>465.19588888888887</v>
      </c>
    </row>
    <row r="1933" spans="1:12">
      <c r="A1933" t="s">
        <v>1956</v>
      </c>
      <c r="B1933" s="2">
        <v>41340</v>
      </c>
      <c r="C1933">
        <v>9</v>
      </c>
      <c r="D1933" t="s">
        <v>2</v>
      </c>
      <c r="E1933" t="s">
        <v>8168</v>
      </c>
      <c r="F1933" t="s">
        <v>8027</v>
      </c>
      <c r="G1933">
        <v>26</v>
      </c>
      <c r="H1933">
        <v>4</v>
      </c>
      <c r="I1933">
        <v>4</v>
      </c>
      <c r="J1933" s="1">
        <v>22.333333333333332</v>
      </c>
      <c r="K1933" s="1">
        <f>Sales_Data[[#This Row],[Order Quantity]]*Sales_Data[[#This Row],[Unit Price]]</f>
        <v>89.333333333333329</v>
      </c>
      <c r="L1933" s="1">
        <v>15.856666666666664</v>
      </c>
    </row>
    <row r="1934" spans="1:12">
      <c r="A1934" t="s">
        <v>1957</v>
      </c>
      <c r="B1934" s="2">
        <v>41341</v>
      </c>
      <c r="C1934">
        <v>8</v>
      </c>
      <c r="D1934" t="s">
        <v>4</v>
      </c>
      <c r="E1934" t="s">
        <v>8168</v>
      </c>
      <c r="F1934" t="s">
        <v>8027</v>
      </c>
      <c r="G1934">
        <v>21</v>
      </c>
      <c r="H1934">
        <v>3</v>
      </c>
      <c r="I1934">
        <v>9</v>
      </c>
      <c r="J1934" s="1">
        <v>377.43333333333334</v>
      </c>
      <c r="K1934" s="1">
        <f>Sales_Data[[#This Row],[Order Quantity]]*Sales_Data[[#This Row],[Unit Price]]</f>
        <v>3396.9</v>
      </c>
      <c r="L1934" s="1">
        <v>264.20333333333332</v>
      </c>
    </row>
    <row r="1935" spans="1:12">
      <c r="A1935" t="s">
        <v>1958</v>
      </c>
      <c r="B1935" s="2">
        <v>41342</v>
      </c>
      <c r="C1935">
        <v>13</v>
      </c>
      <c r="D1935" t="s">
        <v>4</v>
      </c>
      <c r="E1935" t="s">
        <v>8168</v>
      </c>
      <c r="F1935" t="s">
        <v>8026</v>
      </c>
      <c r="G1935">
        <v>37</v>
      </c>
      <c r="H1935">
        <v>6</v>
      </c>
      <c r="I1935">
        <v>8</v>
      </c>
      <c r="J1935" s="1">
        <v>118.36666666666666</v>
      </c>
      <c r="K1935" s="1">
        <f>Sales_Data[[#This Row],[Order Quantity]]*Sales_Data[[#This Row],[Unit Price]]</f>
        <v>946.93333333333328</v>
      </c>
      <c r="L1935" s="1">
        <v>75.754666666666665</v>
      </c>
    </row>
    <row r="1936" spans="1:12">
      <c r="A1936" t="s">
        <v>1959</v>
      </c>
      <c r="B1936" s="2">
        <v>41342</v>
      </c>
      <c r="C1936">
        <v>17</v>
      </c>
      <c r="D1936" t="s">
        <v>2</v>
      </c>
      <c r="E1936" t="s">
        <v>8168</v>
      </c>
      <c r="F1936" t="s">
        <v>8025</v>
      </c>
      <c r="G1936">
        <v>49</v>
      </c>
      <c r="H1936">
        <v>7</v>
      </c>
      <c r="I1936">
        <v>1</v>
      </c>
      <c r="J1936" s="1">
        <v>441.45555555555552</v>
      </c>
      <c r="K1936" s="1">
        <f>Sales_Data[[#This Row],[Order Quantity]]*Sales_Data[[#This Row],[Unit Price]]</f>
        <v>441.45555555555552</v>
      </c>
      <c r="L1936" s="1">
        <v>361.99355555555553</v>
      </c>
    </row>
    <row r="1937" spans="1:12">
      <c r="A1937" t="s">
        <v>1960</v>
      </c>
      <c r="B1937" s="2">
        <v>41342</v>
      </c>
      <c r="C1937">
        <v>12</v>
      </c>
      <c r="D1937" t="s">
        <v>4</v>
      </c>
      <c r="E1937" t="s">
        <v>8168</v>
      </c>
      <c r="F1937" t="s">
        <v>8026</v>
      </c>
      <c r="G1937">
        <v>34</v>
      </c>
      <c r="H1937">
        <v>5</v>
      </c>
      <c r="I1937">
        <v>6</v>
      </c>
      <c r="J1937" s="1">
        <v>220.35555555555555</v>
      </c>
      <c r="K1937" s="1">
        <f>Sales_Data[[#This Row],[Order Quantity]]*Sales_Data[[#This Row],[Unit Price]]</f>
        <v>1322.1333333333332</v>
      </c>
      <c r="L1937" s="1">
        <v>130.00977777777777</v>
      </c>
    </row>
    <row r="1938" spans="1:12">
      <c r="A1938" t="s">
        <v>1961</v>
      </c>
      <c r="B1938" s="2">
        <v>41342</v>
      </c>
      <c r="C1938">
        <v>20</v>
      </c>
      <c r="D1938" t="s">
        <v>4</v>
      </c>
      <c r="E1938" t="s">
        <v>8168</v>
      </c>
      <c r="F1938" t="s">
        <v>8028</v>
      </c>
      <c r="G1938">
        <v>57</v>
      </c>
      <c r="H1938">
        <v>8</v>
      </c>
      <c r="I1938">
        <v>1</v>
      </c>
      <c r="J1938" s="1">
        <v>214.4</v>
      </c>
      <c r="K1938" s="1">
        <f>Sales_Data[[#This Row],[Order Quantity]]*Sales_Data[[#This Row],[Unit Price]]</f>
        <v>214.4</v>
      </c>
      <c r="L1938" s="1">
        <v>162.94400000000002</v>
      </c>
    </row>
    <row r="1939" spans="1:12">
      <c r="A1939" t="s">
        <v>1962</v>
      </c>
      <c r="B1939" s="2">
        <v>41343</v>
      </c>
      <c r="C1939">
        <v>20</v>
      </c>
      <c r="D1939" t="s">
        <v>2</v>
      </c>
      <c r="E1939" t="s">
        <v>8168</v>
      </c>
      <c r="F1939" t="s">
        <v>8028</v>
      </c>
      <c r="G1939">
        <v>57</v>
      </c>
      <c r="H1939">
        <v>8</v>
      </c>
      <c r="I1939">
        <v>1</v>
      </c>
      <c r="J1939" s="1">
        <v>99.01111111111112</v>
      </c>
      <c r="K1939" s="1">
        <f>Sales_Data[[#This Row],[Order Quantity]]*Sales_Data[[#This Row],[Unit Price]]</f>
        <v>99.01111111111112</v>
      </c>
      <c r="L1939" s="1">
        <v>53.466000000000001</v>
      </c>
    </row>
    <row r="1940" spans="1:12">
      <c r="A1940" t="s">
        <v>1963</v>
      </c>
      <c r="B1940" s="2">
        <v>41343</v>
      </c>
      <c r="C1940">
        <v>12</v>
      </c>
      <c r="D1940" t="s">
        <v>4</v>
      </c>
      <c r="E1940" t="s">
        <v>8168</v>
      </c>
      <c r="F1940" t="s">
        <v>8026</v>
      </c>
      <c r="G1940">
        <v>33</v>
      </c>
      <c r="H1940">
        <v>5</v>
      </c>
      <c r="I1940">
        <v>4</v>
      </c>
      <c r="J1940" s="1">
        <v>444.43333333333334</v>
      </c>
      <c r="K1940" s="1">
        <f>Sales_Data[[#This Row],[Order Quantity]]*Sales_Data[[#This Row],[Unit Price]]</f>
        <v>1777.7333333333333</v>
      </c>
      <c r="L1940" s="1">
        <v>248.88266666666672</v>
      </c>
    </row>
    <row r="1941" spans="1:12">
      <c r="A1941" t="s">
        <v>1964</v>
      </c>
      <c r="B1941" s="2">
        <v>41343</v>
      </c>
      <c r="C1941">
        <v>9</v>
      </c>
      <c r="D1941" t="s">
        <v>2</v>
      </c>
      <c r="E1941" t="s">
        <v>8168</v>
      </c>
      <c r="F1941" t="s">
        <v>8027</v>
      </c>
      <c r="G1941">
        <v>26</v>
      </c>
      <c r="H1941">
        <v>4</v>
      </c>
      <c r="I1941">
        <v>5</v>
      </c>
      <c r="J1941" s="1">
        <v>201</v>
      </c>
      <c r="K1941" s="1">
        <f>Sales_Data[[#This Row],[Order Quantity]]*Sales_Data[[#This Row],[Unit Price]]</f>
        <v>1005</v>
      </c>
      <c r="L1941" s="1">
        <v>168.84</v>
      </c>
    </row>
    <row r="1942" spans="1:12">
      <c r="A1942" t="s">
        <v>1965</v>
      </c>
      <c r="B1942" s="2">
        <v>41343</v>
      </c>
      <c r="C1942">
        <v>13</v>
      </c>
      <c r="D1942" t="s">
        <v>2</v>
      </c>
      <c r="E1942" t="s">
        <v>8168</v>
      </c>
      <c r="F1942" t="s">
        <v>8026</v>
      </c>
      <c r="G1942">
        <v>35</v>
      </c>
      <c r="H1942">
        <v>5</v>
      </c>
      <c r="I1942">
        <v>2</v>
      </c>
      <c r="J1942" s="1">
        <v>381.15555555555557</v>
      </c>
      <c r="K1942" s="1">
        <f>Sales_Data[[#This Row],[Order Quantity]]*Sales_Data[[#This Row],[Unit Price]]</f>
        <v>762.31111111111113</v>
      </c>
      <c r="L1942" s="1">
        <v>304.92444444444448</v>
      </c>
    </row>
    <row r="1943" spans="1:12">
      <c r="A1943" t="s">
        <v>1966</v>
      </c>
      <c r="B1943" s="2">
        <v>41343</v>
      </c>
      <c r="C1943">
        <v>13</v>
      </c>
      <c r="D1943" t="s">
        <v>2</v>
      </c>
      <c r="E1943" t="s">
        <v>8168</v>
      </c>
      <c r="F1943" t="s">
        <v>8026</v>
      </c>
      <c r="G1943">
        <v>37</v>
      </c>
      <c r="H1943">
        <v>5</v>
      </c>
      <c r="I1943">
        <v>6</v>
      </c>
      <c r="J1943" s="1">
        <v>279.91111111111115</v>
      </c>
      <c r="K1943" s="1">
        <f>Sales_Data[[#This Row],[Order Quantity]]*Sales_Data[[#This Row],[Unit Price]]</f>
        <v>1679.4666666666669</v>
      </c>
      <c r="L1943" s="1">
        <v>139.95555555555558</v>
      </c>
    </row>
    <row r="1944" spans="1:12">
      <c r="A1944" t="s">
        <v>1967</v>
      </c>
      <c r="B1944" s="2">
        <v>41343</v>
      </c>
      <c r="C1944">
        <v>5</v>
      </c>
      <c r="D1944" t="s">
        <v>4</v>
      </c>
      <c r="E1944" t="s">
        <v>8168</v>
      </c>
      <c r="F1944" t="s">
        <v>8027</v>
      </c>
      <c r="G1944">
        <v>14</v>
      </c>
      <c r="H1944">
        <v>2</v>
      </c>
      <c r="I1944">
        <v>3</v>
      </c>
      <c r="J1944" s="1">
        <v>112.41111111111111</v>
      </c>
      <c r="K1944" s="1">
        <f>Sales_Data[[#This Row],[Order Quantity]]*Sales_Data[[#This Row],[Unit Price]]</f>
        <v>337.23333333333335</v>
      </c>
      <c r="L1944" s="1">
        <v>59.577888888888893</v>
      </c>
    </row>
    <row r="1945" spans="1:12">
      <c r="A1945" t="s">
        <v>1968</v>
      </c>
      <c r="B1945" s="2">
        <v>41343</v>
      </c>
      <c r="C1945">
        <v>18</v>
      </c>
      <c r="D1945" t="s">
        <v>4</v>
      </c>
      <c r="E1945" t="s">
        <v>8168</v>
      </c>
      <c r="F1945" t="s">
        <v>8025</v>
      </c>
      <c r="G1945">
        <v>50</v>
      </c>
      <c r="H1945">
        <v>7</v>
      </c>
      <c r="I1945">
        <v>9</v>
      </c>
      <c r="J1945" s="1">
        <v>23.822222222222223</v>
      </c>
      <c r="K1945" s="1">
        <f>Sales_Data[[#This Row],[Order Quantity]]*Sales_Data[[#This Row],[Unit Price]]</f>
        <v>214.4</v>
      </c>
      <c r="L1945" s="1">
        <v>15.008000000000001</v>
      </c>
    </row>
    <row r="1946" spans="1:12">
      <c r="A1946" t="s">
        <v>1969</v>
      </c>
      <c r="B1946" s="2">
        <v>41343</v>
      </c>
      <c r="C1946">
        <v>8</v>
      </c>
      <c r="D1946" t="s">
        <v>4</v>
      </c>
      <c r="E1946" t="s">
        <v>8168</v>
      </c>
      <c r="F1946" t="s">
        <v>8027</v>
      </c>
      <c r="G1946">
        <v>22</v>
      </c>
      <c r="H1946">
        <v>3</v>
      </c>
      <c r="I1946">
        <v>3</v>
      </c>
      <c r="J1946" s="1">
        <v>258.32222222222225</v>
      </c>
      <c r="K1946" s="1">
        <f>Sales_Data[[#This Row],[Order Quantity]]*Sales_Data[[#This Row],[Unit Price]]</f>
        <v>774.9666666666667</v>
      </c>
      <c r="L1946" s="1">
        <v>162.74300000000002</v>
      </c>
    </row>
    <row r="1947" spans="1:12">
      <c r="A1947" t="s">
        <v>1970</v>
      </c>
      <c r="B1947" s="2">
        <v>41343</v>
      </c>
      <c r="C1947">
        <v>11</v>
      </c>
      <c r="D1947" t="s">
        <v>2</v>
      </c>
      <c r="E1947" t="s">
        <v>8168</v>
      </c>
      <c r="F1947" t="s">
        <v>8026</v>
      </c>
      <c r="G1947">
        <v>32</v>
      </c>
      <c r="H1947">
        <v>5</v>
      </c>
      <c r="I1947">
        <v>7</v>
      </c>
      <c r="J1947" s="1">
        <v>283.63333333333338</v>
      </c>
      <c r="K1947" s="1">
        <f>Sales_Data[[#This Row],[Order Quantity]]*Sales_Data[[#This Row],[Unit Price]]</f>
        <v>1985.4333333333336</v>
      </c>
      <c r="L1947" s="1">
        <v>195.70699999999999</v>
      </c>
    </row>
    <row r="1948" spans="1:12">
      <c r="A1948" t="s">
        <v>1971</v>
      </c>
      <c r="B1948" s="2">
        <v>41344</v>
      </c>
      <c r="C1948">
        <v>1</v>
      </c>
      <c r="D1948" t="s">
        <v>4</v>
      </c>
      <c r="E1948" t="s">
        <v>8168</v>
      </c>
      <c r="F1948" t="s">
        <v>8027</v>
      </c>
      <c r="G1948">
        <v>1</v>
      </c>
      <c r="H1948">
        <v>1</v>
      </c>
      <c r="I1948">
        <v>5</v>
      </c>
      <c r="J1948" s="1">
        <v>197.27777777777777</v>
      </c>
      <c r="K1948" s="1">
        <f>Sales_Data[[#This Row],[Order Quantity]]*Sales_Data[[#This Row],[Unit Price]]</f>
        <v>986.38888888888891</v>
      </c>
      <c r="L1948" s="1">
        <v>110.47555555555556</v>
      </c>
    </row>
    <row r="1949" spans="1:12">
      <c r="A1949" t="s">
        <v>1972</v>
      </c>
      <c r="B1949" s="2">
        <v>41344</v>
      </c>
      <c r="C1949">
        <v>3</v>
      </c>
      <c r="D1949" t="s">
        <v>2</v>
      </c>
      <c r="E1949" t="s">
        <v>8168</v>
      </c>
      <c r="F1949" t="s">
        <v>8027</v>
      </c>
      <c r="G1949">
        <v>9</v>
      </c>
      <c r="H1949">
        <v>2</v>
      </c>
      <c r="I1949">
        <v>6</v>
      </c>
      <c r="J1949" s="1">
        <v>434.01111111111112</v>
      </c>
      <c r="K1949" s="1">
        <f>Sales_Data[[#This Row],[Order Quantity]]*Sales_Data[[#This Row],[Unit Price]]</f>
        <v>2604.0666666666666</v>
      </c>
      <c r="L1949" s="1">
        <v>299.46766666666667</v>
      </c>
    </row>
    <row r="1950" spans="1:12">
      <c r="A1950" t="s">
        <v>1973</v>
      </c>
      <c r="B1950" s="2">
        <v>41344</v>
      </c>
      <c r="C1950">
        <v>17</v>
      </c>
      <c r="D1950" t="s">
        <v>4</v>
      </c>
      <c r="E1950" t="s">
        <v>8168</v>
      </c>
      <c r="F1950" t="s">
        <v>8025</v>
      </c>
      <c r="G1950">
        <v>48</v>
      </c>
      <c r="H1950">
        <v>7</v>
      </c>
      <c r="I1950">
        <v>3</v>
      </c>
      <c r="J1950" s="1">
        <v>317.87777777777779</v>
      </c>
      <c r="K1950" s="1">
        <f>Sales_Data[[#This Row],[Order Quantity]]*Sales_Data[[#This Row],[Unit Price]]</f>
        <v>953.63333333333344</v>
      </c>
      <c r="L1950" s="1">
        <v>187.54788888888891</v>
      </c>
    </row>
    <row r="1951" spans="1:12">
      <c r="A1951" t="s">
        <v>1974</v>
      </c>
      <c r="B1951" s="2">
        <v>41344</v>
      </c>
      <c r="C1951">
        <v>10</v>
      </c>
      <c r="D1951" t="s">
        <v>2</v>
      </c>
      <c r="E1951" t="s">
        <v>8168</v>
      </c>
      <c r="F1951" t="s">
        <v>8027</v>
      </c>
      <c r="G1951">
        <v>27</v>
      </c>
      <c r="H1951">
        <v>4</v>
      </c>
      <c r="I1951">
        <v>5</v>
      </c>
      <c r="J1951" s="1">
        <v>103.47777777777779</v>
      </c>
      <c r="K1951" s="1">
        <f>Sales_Data[[#This Row],[Order Quantity]]*Sales_Data[[#This Row],[Unit Price]]</f>
        <v>517.38888888888891</v>
      </c>
      <c r="L1951" s="1">
        <v>60.017111111111113</v>
      </c>
    </row>
    <row r="1952" spans="1:12">
      <c r="A1952" t="s">
        <v>1975</v>
      </c>
      <c r="B1952" s="2">
        <v>41344</v>
      </c>
      <c r="C1952">
        <v>16</v>
      </c>
      <c r="D1952" t="s">
        <v>4</v>
      </c>
      <c r="E1952" t="s">
        <v>8168</v>
      </c>
      <c r="F1952" t="s">
        <v>8025</v>
      </c>
      <c r="G1952">
        <v>46</v>
      </c>
      <c r="H1952">
        <v>7</v>
      </c>
      <c r="I1952">
        <v>8</v>
      </c>
      <c r="J1952" s="1">
        <v>119.11111111111111</v>
      </c>
      <c r="K1952" s="1">
        <f>Sales_Data[[#This Row],[Order Quantity]]*Sales_Data[[#This Row],[Unit Price]]</f>
        <v>952.88888888888891</v>
      </c>
      <c r="L1952" s="1">
        <v>94.097777777777779</v>
      </c>
    </row>
    <row r="1953" spans="1:12">
      <c r="A1953" t="s">
        <v>1976</v>
      </c>
      <c r="B1953" s="2">
        <v>41345</v>
      </c>
      <c r="C1953">
        <v>10</v>
      </c>
      <c r="D1953" t="s">
        <v>3</v>
      </c>
      <c r="E1953" t="s">
        <v>8168</v>
      </c>
      <c r="F1953" t="s">
        <v>8026</v>
      </c>
      <c r="G1953">
        <v>28</v>
      </c>
      <c r="H1953">
        <v>4</v>
      </c>
      <c r="I1953">
        <v>2</v>
      </c>
      <c r="J1953" s="1">
        <v>26.8</v>
      </c>
      <c r="K1953" s="1">
        <f>Sales_Data[[#This Row],[Order Quantity]]*Sales_Data[[#This Row],[Unit Price]]</f>
        <v>53.6</v>
      </c>
      <c r="L1953" s="1">
        <v>11.256</v>
      </c>
    </row>
    <row r="1954" spans="1:12">
      <c r="A1954" t="s">
        <v>1977</v>
      </c>
      <c r="B1954" s="2">
        <v>41345</v>
      </c>
      <c r="C1954">
        <v>2</v>
      </c>
      <c r="D1954" t="s">
        <v>4</v>
      </c>
      <c r="E1954" t="s">
        <v>8168</v>
      </c>
      <c r="F1954" t="s">
        <v>8027</v>
      </c>
      <c r="G1954">
        <v>5</v>
      </c>
      <c r="H1954">
        <v>1</v>
      </c>
      <c r="I1954">
        <v>6</v>
      </c>
      <c r="J1954" s="1">
        <v>410.18888888888893</v>
      </c>
      <c r="K1954" s="1">
        <f>Sales_Data[[#This Row],[Order Quantity]]*Sales_Data[[#This Row],[Unit Price]]</f>
        <v>2461.1333333333337</v>
      </c>
      <c r="L1954" s="1">
        <v>287.13222222222225</v>
      </c>
    </row>
    <row r="1955" spans="1:12">
      <c r="A1955" t="s">
        <v>1978</v>
      </c>
      <c r="B1955" s="2">
        <v>41345</v>
      </c>
      <c r="C1955">
        <v>5</v>
      </c>
      <c r="D1955" t="s">
        <v>4</v>
      </c>
      <c r="E1955" t="s">
        <v>8168</v>
      </c>
      <c r="F1955" t="s">
        <v>8027</v>
      </c>
      <c r="G1955">
        <v>14</v>
      </c>
      <c r="H1955">
        <v>2</v>
      </c>
      <c r="I1955">
        <v>4</v>
      </c>
      <c r="J1955" s="1">
        <v>95.288888888888891</v>
      </c>
      <c r="K1955" s="1">
        <f>Sales_Data[[#This Row],[Order Quantity]]*Sales_Data[[#This Row],[Unit Price]]</f>
        <v>381.15555555555557</v>
      </c>
      <c r="L1955" s="1">
        <v>55.267555555555553</v>
      </c>
    </row>
    <row r="1956" spans="1:12">
      <c r="A1956" t="s">
        <v>1979</v>
      </c>
      <c r="B1956" s="2">
        <v>41345</v>
      </c>
      <c r="C1956">
        <v>1</v>
      </c>
      <c r="D1956" t="s">
        <v>4</v>
      </c>
      <c r="E1956" t="s">
        <v>8168</v>
      </c>
      <c r="F1956" t="s">
        <v>8027</v>
      </c>
      <c r="G1956">
        <v>2</v>
      </c>
      <c r="H1956">
        <v>1</v>
      </c>
      <c r="I1956">
        <v>8</v>
      </c>
      <c r="J1956" s="1">
        <v>131.76666666666668</v>
      </c>
      <c r="K1956" s="1">
        <f>Sales_Data[[#This Row],[Order Quantity]]*Sales_Data[[#This Row],[Unit Price]]</f>
        <v>1054.1333333333334</v>
      </c>
      <c r="L1956" s="1">
        <v>106.73100000000002</v>
      </c>
    </row>
    <row r="1957" spans="1:12">
      <c r="A1957" t="s">
        <v>1980</v>
      </c>
      <c r="B1957" s="2">
        <v>41345</v>
      </c>
      <c r="C1957">
        <v>6</v>
      </c>
      <c r="D1957" t="s">
        <v>2</v>
      </c>
      <c r="E1957" t="s">
        <v>8168</v>
      </c>
      <c r="F1957" t="s">
        <v>8027</v>
      </c>
      <c r="G1957">
        <v>16</v>
      </c>
      <c r="H1957">
        <v>3</v>
      </c>
      <c r="I1957">
        <v>6</v>
      </c>
      <c r="J1957" s="1">
        <v>633.52222222222224</v>
      </c>
      <c r="K1957" s="1">
        <f>Sales_Data[[#This Row],[Order Quantity]]*Sales_Data[[#This Row],[Unit Price]]</f>
        <v>3801.1333333333332</v>
      </c>
      <c r="L1957" s="1">
        <v>532.1586666666667</v>
      </c>
    </row>
    <row r="1958" spans="1:12">
      <c r="A1958" t="s">
        <v>1981</v>
      </c>
      <c r="B1958" s="2">
        <v>41345</v>
      </c>
      <c r="C1958">
        <v>8</v>
      </c>
      <c r="D1958" t="s">
        <v>2</v>
      </c>
      <c r="E1958" t="s">
        <v>8168</v>
      </c>
      <c r="F1958" t="s">
        <v>8027</v>
      </c>
      <c r="G1958">
        <v>22</v>
      </c>
      <c r="H1958">
        <v>3</v>
      </c>
      <c r="I1958">
        <v>2</v>
      </c>
      <c r="J1958" s="1">
        <v>435.5</v>
      </c>
      <c r="K1958" s="1">
        <f>Sales_Data[[#This Row],[Order Quantity]]*Sales_Data[[#This Row],[Unit Price]]</f>
        <v>871</v>
      </c>
      <c r="L1958" s="1">
        <v>174.20000000000002</v>
      </c>
    </row>
    <row r="1959" spans="1:12">
      <c r="A1959" t="s">
        <v>1982</v>
      </c>
      <c r="B1959" s="2">
        <v>41346</v>
      </c>
      <c r="C1959">
        <v>11</v>
      </c>
      <c r="D1959" t="s">
        <v>4</v>
      </c>
      <c r="E1959" t="s">
        <v>8168</v>
      </c>
      <c r="F1959" t="s">
        <v>8026</v>
      </c>
      <c r="G1959">
        <v>31</v>
      </c>
      <c r="H1959">
        <v>5</v>
      </c>
      <c r="I1959">
        <v>9</v>
      </c>
      <c r="J1959" s="1">
        <v>116.87777777777779</v>
      </c>
      <c r="K1959" s="1">
        <f>Sales_Data[[#This Row],[Order Quantity]]*Sales_Data[[#This Row],[Unit Price]]</f>
        <v>1051.9000000000001</v>
      </c>
      <c r="L1959" s="1">
        <v>68.957888888888888</v>
      </c>
    </row>
    <row r="1960" spans="1:12">
      <c r="A1960" t="s">
        <v>1983</v>
      </c>
      <c r="B1960" s="2">
        <v>41346</v>
      </c>
      <c r="C1960">
        <v>17</v>
      </c>
      <c r="D1960" t="s">
        <v>4</v>
      </c>
      <c r="E1960" t="s">
        <v>8168</v>
      </c>
      <c r="F1960" t="s">
        <v>8025</v>
      </c>
      <c r="G1960">
        <v>48</v>
      </c>
      <c r="H1960">
        <v>7</v>
      </c>
      <c r="I1960">
        <v>7</v>
      </c>
      <c r="J1960" s="1">
        <v>113.15555555555555</v>
      </c>
      <c r="K1960" s="1">
        <f>Sales_Data[[#This Row],[Order Quantity]]*Sales_Data[[#This Row],[Unit Price]]</f>
        <v>792.08888888888885</v>
      </c>
      <c r="L1960" s="1">
        <v>45.262222222222221</v>
      </c>
    </row>
    <row r="1961" spans="1:12">
      <c r="A1961" t="s">
        <v>1984</v>
      </c>
      <c r="B1961" s="2">
        <v>41346</v>
      </c>
      <c r="C1961">
        <v>2</v>
      </c>
      <c r="D1961" t="s">
        <v>4</v>
      </c>
      <c r="E1961" t="s">
        <v>8168</v>
      </c>
      <c r="F1961" t="s">
        <v>8027</v>
      </c>
      <c r="G1961">
        <v>4</v>
      </c>
      <c r="H1961">
        <v>1</v>
      </c>
      <c r="I1961">
        <v>8</v>
      </c>
      <c r="J1961" s="1">
        <v>134.74444444444444</v>
      </c>
      <c r="K1961" s="1">
        <f>Sales_Data[[#This Row],[Order Quantity]]*Sales_Data[[#This Row],[Unit Price]]</f>
        <v>1077.9555555555555</v>
      </c>
      <c r="L1961" s="1">
        <v>79.499222222222215</v>
      </c>
    </row>
    <row r="1962" spans="1:12">
      <c r="A1962" t="s">
        <v>1985</v>
      </c>
      <c r="B1962" s="2">
        <v>41346</v>
      </c>
      <c r="C1962">
        <v>14</v>
      </c>
      <c r="D1962" t="s">
        <v>4</v>
      </c>
      <c r="E1962" t="s">
        <v>8168</v>
      </c>
      <c r="F1962" t="s">
        <v>8026</v>
      </c>
      <c r="G1962">
        <v>41</v>
      </c>
      <c r="H1962">
        <v>6</v>
      </c>
      <c r="I1962">
        <v>1</v>
      </c>
      <c r="J1962" s="1">
        <v>341.70000000000005</v>
      </c>
      <c r="K1962" s="1">
        <f>Sales_Data[[#This Row],[Order Quantity]]*Sales_Data[[#This Row],[Unit Price]]</f>
        <v>341.70000000000005</v>
      </c>
      <c r="L1962" s="1">
        <v>222.10500000000002</v>
      </c>
    </row>
    <row r="1963" spans="1:12">
      <c r="A1963" t="s">
        <v>1986</v>
      </c>
      <c r="B1963" s="2">
        <v>41346</v>
      </c>
      <c r="C1963">
        <v>14</v>
      </c>
      <c r="D1963" t="s">
        <v>2</v>
      </c>
      <c r="E1963" t="s">
        <v>8168</v>
      </c>
      <c r="F1963" t="s">
        <v>8026</v>
      </c>
      <c r="G1963">
        <v>40</v>
      </c>
      <c r="H1963">
        <v>6</v>
      </c>
      <c r="I1963">
        <v>7</v>
      </c>
      <c r="J1963" s="1">
        <v>620.86666666666667</v>
      </c>
      <c r="K1963" s="1">
        <f>Sales_Data[[#This Row],[Order Quantity]]*Sales_Data[[#This Row],[Unit Price]]</f>
        <v>4346.0666666666666</v>
      </c>
      <c r="L1963" s="1">
        <v>298.01599999999996</v>
      </c>
    </row>
    <row r="1964" spans="1:12">
      <c r="A1964" t="s">
        <v>1987</v>
      </c>
      <c r="B1964" s="2">
        <v>41346</v>
      </c>
      <c r="C1964">
        <v>5</v>
      </c>
      <c r="D1964" t="s">
        <v>2</v>
      </c>
      <c r="E1964" t="s">
        <v>8168</v>
      </c>
      <c r="F1964" t="s">
        <v>8027</v>
      </c>
      <c r="G1964">
        <v>15</v>
      </c>
      <c r="H1964">
        <v>2</v>
      </c>
      <c r="I1964">
        <v>4</v>
      </c>
      <c r="J1964" s="1">
        <v>125.06666666666668</v>
      </c>
      <c r="K1964" s="1">
        <f>Sales_Data[[#This Row],[Order Quantity]]*Sales_Data[[#This Row],[Unit Price]]</f>
        <v>500.26666666666671</v>
      </c>
      <c r="L1964" s="1">
        <v>95.050666666666686</v>
      </c>
    </row>
    <row r="1965" spans="1:12">
      <c r="A1965" t="s">
        <v>1988</v>
      </c>
      <c r="B1965" s="2">
        <v>41346</v>
      </c>
      <c r="C1965">
        <v>10</v>
      </c>
      <c r="D1965" t="s">
        <v>4</v>
      </c>
      <c r="E1965" t="s">
        <v>8168</v>
      </c>
      <c r="F1965" t="s">
        <v>8026</v>
      </c>
      <c r="G1965">
        <v>28</v>
      </c>
      <c r="H1965">
        <v>4</v>
      </c>
      <c r="I1965">
        <v>4</v>
      </c>
      <c r="J1965" s="1">
        <v>675.95555555555563</v>
      </c>
      <c r="K1965" s="1">
        <f>Sales_Data[[#This Row],[Order Quantity]]*Sales_Data[[#This Row],[Unit Price]]</f>
        <v>2703.8222222222225</v>
      </c>
      <c r="L1965" s="1">
        <v>304.18000000000006</v>
      </c>
    </row>
    <row r="1966" spans="1:12">
      <c r="A1966" t="s">
        <v>1989</v>
      </c>
      <c r="B1966" s="2">
        <v>41346</v>
      </c>
      <c r="C1966">
        <v>16</v>
      </c>
      <c r="D1966" t="s">
        <v>3</v>
      </c>
      <c r="E1966" t="s">
        <v>8168</v>
      </c>
      <c r="F1966" t="s">
        <v>8025</v>
      </c>
      <c r="G1966">
        <v>45</v>
      </c>
      <c r="H1966">
        <v>7</v>
      </c>
      <c r="I1966">
        <v>2</v>
      </c>
      <c r="J1966" s="1">
        <v>107.2</v>
      </c>
      <c r="K1966" s="1">
        <f>Sales_Data[[#This Row],[Order Quantity]]*Sales_Data[[#This Row],[Unit Price]]</f>
        <v>214.4</v>
      </c>
      <c r="L1966" s="1">
        <v>73.968000000000004</v>
      </c>
    </row>
    <row r="1967" spans="1:12">
      <c r="A1967" t="s">
        <v>1990</v>
      </c>
      <c r="B1967" s="2">
        <v>41346</v>
      </c>
      <c r="C1967">
        <v>17</v>
      </c>
      <c r="D1967" t="s">
        <v>2</v>
      </c>
      <c r="E1967" t="s">
        <v>8168</v>
      </c>
      <c r="F1967" t="s">
        <v>8025</v>
      </c>
      <c r="G1967">
        <v>49</v>
      </c>
      <c r="H1967">
        <v>7</v>
      </c>
      <c r="I1967">
        <v>2</v>
      </c>
      <c r="J1967" s="1">
        <v>20.844444444444445</v>
      </c>
      <c r="K1967" s="1">
        <f>Sales_Data[[#This Row],[Order Quantity]]*Sales_Data[[#This Row],[Unit Price]]</f>
        <v>41.68888888888889</v>
      </c>
      <c r="L1967" s="1">
        <v>14.799555555555555</v>
      </c>
    </row>
    <row r="1968" spans="1:12">
      <c r="A1968" t="s">
        <v>1991</v>
      </c>
      <c r="B1968" s="2">
        <v>41347</v>
      </c>
      <c r="C1968">
        <v>18</v>
      </c>
      <c r="D1968" t="s">
        <v>4</v>
      </c>
      <c r="E1968" t="s">
        <v>8168</v>
      </c>
      <c r="F1968" t="s">
        <v>8025</v>
      </c>
      <c r="G1968">
        <v>52</v>
      </c>
      <c r="H1968">
        <v>8</v>
      </c>
      <c r="I1968">
        <v>1</v>
      </c>
      <c r="J1968" s="1">
        <v>78.166666666666671</v>
      </c>
      <c r="K1968" s="1">
        <f>Sales_Data[[#This Row],[Order Quantity]]*Sales_Data[[#This Row],[Unit Price]]</f>
        <v>78.166666666666671</v>
      </c>
      <c r="L1968" s="1">
        <v>32.83</v>
      </c>
    </row>
    <row r="1969" spans="1:12">
      <c r="A1969" t="s">
        <v>1992</v>
      </c>
      <c r="B1969" s="2">
        <v>41347</v>
      </c>
      <c r="C1969">
        <v>10</v>
      </c>
      <c r="D1969" t="s">
        <v>4</v>
      </c>
      <c r="E1969" t="s">
        <v>8168</v>
      </c>
      <c r="F1969" t="s">
        <v>8027</v>
      </c>
      <c r="G1969">
        <v>27</v>
      </c>
      <c r="H1969">
        <v>4</v>
      </c>
      <c r="I1969">
        <v>9</v>
      </c>
      <c r="J1969" s="1">
        <v>425.82222222222225</v>
      </c>
      <c r="K1969" s="1">
        <f>Sales_Data[[#This Row],[Order Quantity]]*Sales_Data[[#This Row],[Unit Price]]</f>
        <v>3832.4</v>
      </c>
      <c r="L1969" s="1">
        <v>208.6528888888889</v>
      </c>
    </row>
    <row r="1970" spans="1:12">
      <c r="A1970" t="s">
        <v>1993</v>
      </c>
      <c r="B1970" s="2">
        <v>41347</v>
      </c>
      <c r="C1970">
        <v>6</v>
      </c>
      <c r="D1970" t="s">
        <v>3</v>
      </c>
      <c r="E1970" t="s">
        <v>8168</v>
      </c>
      <c r="F1970" t="s">
        <v>8027</v>
      </c>
      <c r="G1970">
        <v>15</v>
      </c>
      <c r="H1970">
        <v>3</v>
      </c>
      <c r="I1970">
        <v>5</v>
      </c>
      <c r="J1970" s="1">
        <v>629.05555555555554</v>
      </c>
      <c r="K1970" s="1">
        <f>Sales_Data[[#This Row],[Order Quantity]]*Sales_Data[[#This Row],[Unit Price]]</f>
        <v>3145.2777777777778</v>
      </c>
      <c r="L1970" s="1">
        <v>257.91277777777776</v>
      </c>
    </row>
    <row r="1971" spans="1:12">
      <c r="A1971" t="s">
        <v>1994</v>
      </c>
      <c r="B1971" s="2">
        <v>41347</v>
      </c>
      <c r="C1971">
        <v>7</v>
      </c>
      <c r="D1971" t="s">
        <v>2</v>
      </c>
      <c r="E1971" t="s">
        <v>8168</v>
      </c>
      <c r="F1971" t="s">
        <v>8027</v>
      </c>
      <c r="G1971">
        <v>20</v>
      </c>
      <c r="H1971">
        <v>3</v>
      </c>
      <c r="I1971">
        <v>4</v>
      </c>
      <c r="J1971" s="1">
        <v>23.077777777777779</v>
      </c>
      <c r="K1971" s="1">
        <f>Sales_Data[[#This Row],[Order Quantity]]*Sales_Data[[#This Row],[Unit Price]]</f>
        <v>92.311111111111117</v>
      </c>
      <c r="L1971" s="1">
        <v>17.769888888888893</v>
      </c>
    </row>
    <row r="1972" spans="1:12">
      <c r="A1972" t="s">
        <v>1995</v>
      </c>
      <c r="B1972" s="2">
        <v>41347</v>
      </c>
      <c r="C1972">
        <v>16</v>
      </c>
      <c r="D1972" t="s">
        <v>4</v>
      </c>
      <c r="E1972" t="s">
        <v>8168</v>
      </c>
      <c r="F1972" t="s">
        <v>8025</v>
      </c>
      <c r="G1972">
        <v>45</v>
      </c>
      <c r="H1972">
        <v>7</v>
      </c>
      <c r="I1972">
        <v>1</v>
      </c>
      <c r="J1972" s="1">
        <v>432.52222222222224</v>
      </c>
      <c r="K1972" s="1">
        <f>Sales_Data[[#This Row],[Order Quantity]]*Sales_Data[[#This Row],[Unit Price]]</f>
        <v>432.52222222222224</v>
      </c>
      <c r="L1972" s="1">
        <v>367.64388888888891</v>
      </c>
    </row>
    <row r="1973" spans="1:12">
      <c r="A1973" t="s">
        <v>1996</v>
      </c>
      <c r="B1973" s="2">
        <v>41347</v>
      </c>
      <c r="C1973">
        <v>18</v>
      </c>
      <c r="D1973" t="s">
        <v>4</v>
      </c>
      <c r="E1973" t="s">
        <v>8168</v>
      </c>
      <c r="F1973" t="s">
        <v>8025</v>
      </c>
      <c r="G1973">
        <v>50</v>
      </c>
      <c r="H1973">
        <v>7</v>
      </c>
      <c r="I1973">
        <v>1</v>
      </c>
      <c r="J1973" s="1">
        <v>279.91111111111115</v>
      </c>
      <c r="K1973" s="1">
        <f>Sales_Data[[#This Row],[Order Quantity]]*Sales_Data[[#This Row],[Unit Price]]</f>
        <v>279.91111111111115</v>
      </c>
      <c r="L1973" s="1">
        <v>190.33955555555559</v>
      </c>
    </row>
    <row r="1974" spans="1:12">
      <c r="A1974" t="s">
        <v>1997</v>
      </c>
      <c r="B1974" s="2">
        <v>41348</v>
      </c>
      <c r="C1974">
        <v>4</v>
      </c>
      <c r="D1974" t="s">
        <v>4</v>
      </c>
      <c r="E1974" t="s">
        <v>8168</v>
      </c>
      <c r="F1974" t="s">
        <v>8027</v>
      </c>
      <c r="G1974">
        <v>11</v>
      </c>
      <c r="H1974">
        <v>2</v>
      </c>
      <c r="I1974">
        <v>9</v>
      </c>
      <c r="J1974" s="1">
        <v>324.57777777777778</v>
      </c>
      <c r="K1974" s="1">
        <f>Sales_Data[[#This Row],[Order Quantity]]*Sales_Data[[#This Row],[Unit Price]]</f>
        <v>2921.2</v>
      </c>
      <c r="L1974" s="1">
        <v>162.28888888888889</v>
      </c>
    </row>
    <row r="1975" spans="1:12">
      <c r="A1975" t="s">
        <v>1998</v>
      </c>
      <c r="B1975" s="2">
        <v>41348</v>
      </c>
      <c r="C1975">
        <v>9</v>
      </c>
      <c r="D1975" t="s">
        <v>4</v>
      </c>
      <c r="E1975" t="s">
        <v>8168</v>
      </c>
      <c r="F1975" t="s">
        <v>8027</v>
      </c>
      <c r="G1975">
        <v>25</v>
      </c>
      <c r="H1975">
        <v>4</v>
      </c>
      <c r="I1975">
        <v>4</v>
      </c>
      <c r="J1975" s="1">
        <v>621.61111111111109</v>
      </c>
      <c r="K1975" s="1">
        <f>Sales_Data[[#This Row],[Order Quantity]]*Sales_Data[[#This Row],[Unit Price]]</f>
        <v>2486.4444444444443</v>
      </c>
      <c r="L1975" s="1">
        <v>279.72500000000002</v>
      </c>
    </row>
    <row r="1976" spans="1:12">
      <c r="A1976" t="s">
        <v>1999</v>
      </c>
      <c r="B1976" s="2">
        <v>41348</v>
      </c>
      <c r="C1976">
        <v>7</v>
      </c>
      <c r="D1976" t="s">
        <v>2</v>
      </c>
      <c r="E1976" t="s">
        <v>8168</v>
      </c>
      <c r="F1976" t="s">
        <v>8027</v>
      </c>
      <c r="G1976">
        <v>19</v>
      </c>
      <c r="H1976">
        <v>3</v>
      </c>
      <c r="I1976">
        <v>8</v>
      </c>
      <c r="J1976" s="1">
        <v>110.17777777777778</v>
      </c>
      <c r="K1976" s="1">
        <f>Sales_Data[[#This Row],[Order Quantity]]*Sales_Data[[#This Row],[Unit Price]]</f>
        <v>881.42222222222222</v>
      </c>
      <c r="L1976" s="1">
        <v>82.63333333333334</v>
      </c>
    </row>
    <row r="1977" spans="1:12">
      <c r="A1977" t="s">
        <v>2000</v>
      </c>
      <c r="B1977" s="2">
        <v>41349</v>
      </c>
      <c r="C1977">
        <v>4</v>
      </c>
      <c r="D1977" t="s">
        <v>4</v>
      </c>
      <c r="E1977" t="s">
        <v>8168</v>
      </c>
      <c r="F1977" t="s">
        <v>8027</v>
      </c>
      <c r="G1977">
        <v>10</v>
      </c>
      <c r="H1977">
        <v>2</v>
      </c>
      <c r="I1977">
        <v>2</v>
      </c>
      <c r="J1977" s="1">
        <v>99.01111111111112</v>
      </c>
      <c r="K1977" s="1">
        <f>Sales_Data[[#This Row],[Order Quantity]]*Sales_Data[[#This Row],[Unit Price]]</f>
        <v>198.02222222222224</v>
      </c>
      <c r="L1977" s="1">
        <v>63.367111111111107</v>
      </c>
    </row>
    <row r="1978" spans="1:12">
      <c r="A1978" t="s">
        <v>2001</v>
      </c>
      <c r="B1978" s="2">
        <v>41349</v>
      </c>
      <c r="C1978">
        <v>14</v>
      </c>
      <c r="D1978" t="s">
        <v>2</v>
      </c>
      <c r="E1978" t="s">
        <v>8168</v>
      </c>
      <c r="F1978" t="s">
        <v>8026</v>
      </c>
      <c r="G1978">
        <v>38</v>
      </c>
      <c r="H1978">
        <v>6</v>
      </c>
      <c r="I1978">
        <v>4</v>
      </c>
      <c r="J1978" s="1">
        <v>603</v>
      </c>
      <c r="K1978" s="1">
        <f>Sales_Data[[#This Row],[Order Quantity]]*Sales_Data[[#This Row],[Unit Price]]</f>
        <v>2412</v>
      </c>
      <c r="L1978" s="1">
        <v>271.35000000000002</v>
      </c>
    </row>
    <row r="1979" spans="1:12">
      <c r="A1979" t="s">
        <v>2002</v>
      </c>
      <c r="B1979" s="2">
        <v>41349</v>
      </c>
      <c r="C1979">
        <v>1</v>
      </c>
      <c r="D1979" t="s">
        <v>4</v>
      </c>
      <c r="E1979" t="s">
        <v>8168</v>
      </c>
      <c r="F1979" t="s">
        <v>8027</v>
      </c>
      <c r="G1979">
        <v>1</v>
      </c>
      <c r="H1979">
        <v>1</v>
      </c>
      <c r="I1979">
        <v>3</v>
      </c>
      <c r="J1979" s="1">
        <v>444.43333333333334</v>
      </c>
      <c r="K1979" s="1">
        <f>Sales_Data[[#This Row],[Order Quantity]]*Sales_Data[[#This Row],[Unit Price]]</f>
        <v>1333.3</v>
      </c>
      <c r="L1979" s="1">
        <v>364.43533333333329</v>
      </c>
    </row>
    <row r="1980" spans="1:12">
      <c r="A1980" t="s">
        <v>2003</v>
      </c>
      <c r="B1980" s="2">
        <v>41349</v>
      </c>
      <c r="C1980">
        <v>16</v>
      </c>
      <c r="D1980" t="s">
        <v>4</v>
      </c>
      <c r="E1980" t="s">
        <v>8168</v>
      </c>
      <c r="F1980" t="s">
        <v>8025</v>
      </c>
      <c r="G1980">
        <v>44</v>
      </c>
      <c r="H1980">
        <v>7</v>
      </c>
      <c r="I1980">
        <v>5</v>
      </c>
      <c r="J1980" s="1">
        <v>118.36666666666666</v>
      </c>
      <c r="K1980" s="1">
        <f>Sales_Data[[#This Row],[Order Quantity]]*Sales_Data[[#This Row],[Unit Price]]</f>
        <v>591.83333333333326</v>
      </c>
      <c r="L1980" s="1">
        <v>57.999666666666663</v>
      </c>
    </row>
    <row r="1981" spans="1:12">
      <c r="A1981" t="s">
        <v>2004</v>
      </c>
      <c r="B1981" s="2">
        <v>41349</v>
      </c>
      <c r="C1981">
        <v>11</v>
      </c>
      <c r="D1981" t="s">
        <v>4</v>
      </c>
      <c r="E1981" t="s">
        <v>8168</v>
      </c>
      <c r="F1981" t="s">
        <v>8026</v>
      </c>
      <c r="G1981">
        <v>31</v>
      </c>
      <c r="H1981">
        <v>5</v>
      </c>
      <c r="I1981">
        <v>8</v>
      </c>
      <c r="J1981" s="1">
        <v>19.355555555555558</v>
      </c>
      <c r="K1981" s="1">
        <f>Sales_Data[[#This Row],[Order Quantity]]*Sales_Data[[#This Row],[Unit Price]]</f>
        <v>154.84444444444446</v>
      </c>
      <c r="L1981" s="1">
        <v>15.871555555555554</v>
      </c>
    </row>
    <row r="1982" spans="1:12">
      <c r="A1982" t="s">
        <v>2005</v>
      </c>
      <c r="B1982" s="2">
        <v>41349</v>
      </c>
      <c r="C1982">
        <v>18</v>
      </c>
      <c r="D1982" t="s">
        <v>4</v>
      </c>
      <c r="E1982" t="s">
        <v>8168</v>
      </c>
      <c r="F1982" t="s">
        <v>8025</v>
      </c>
      <c r="G1982">
        <v>50</v>
      </c>
      <c r="H1982">
        <v>7</v>
      </c>
      <c r="I1982">
        <v>4</v>
      </c>
      <c r="J1982" s="1">
        <v>424.33333333333331</v>
      </c>
      <c r="K1982" s="1">
        <f>Sales_Data[[#This Row],[Order Quantity]]*Sales_Data[[#This Row],[Unit Price]]</f>
        <v>1697.3333333333333</v>
      </c>
      <c r="L1982" s="1">
        <v>347.95333333333332</v>
      </c>
    </row>
    <row r="1983" spans="1:12">
      <c r="A1983" t="s">
        <v>2006</v>
      </c>
      <c r="B1983" s="2">
        <v>41350</v>
      </c>
      <c r="C1983">
        <v>19</v>
      </c>
      <c r="D1983" t="s">
        <v>4</v>
      </c>
      <c r="E1983" t="s">
        <v>8168</v>
      </c>
      <c r="F1983" t="s">
        <v>8028</v>
      </c>
      <c r="G1983">
        <v>54</v>
      </c>
      <c r="H1983">
        <v>8</v>
      </c>
      <c r="I1983">
        <v>3</v>
      </c>
      <c r="J1983" s="1">
        <v>117.62222222222223</v>
      </c>
      <c r="K1983" s="1">
        <f>Sales_Data[[#This Row],[Order Quantity]]*Sales_Data[[#This Row],[Unit Price]]</f>
        <v>352.86666666666667</v>
      </c>
      <c r="L1983" s="1">
        <v>81.159333333333336</v>
      </c>
    </row>
    <row r="1984" spans="1:12">
      <c r="A1984" t="s">
        <v>2007</v>
      </c>
      <c r="B1984" s="2">
        <v>41350</v>
      </c>
      <c r="C1984">
        <v>14</v>
      </c>
      <c r="D1984" t="s">
        <v>4</v>
      </c>
      <c r="E1984" t="s">
        <v>8168</v>
      </c>
      <c r="F1984" t="s">
        <v>8026</v>
      </c>
      <c r="G1984">
        <v>40</v>
      </c>
      <c r="H1984">
        <v>6</v>
      </c>
      <c r="I1984">
        <v>3</v>
      </c>
      <c r="J1984" s="1">
        <v>360.31111111111113</v>
      </c>
      <c r="K1984" s="1">
        <f>Sales_Data[[#This Row],[Order Quantity]]*Sales_Data[[#This Row],[Unit Price]]</f>
        <v>1080.9333333333334</v>
      </c>
      <c r="L1984" s="1">
        <v>288.24888888888893</v>
      </c>
    </row>
    <row r="1985" spans="1:12">
      <c r="A1985" t="s">
        <v>2008</v>
      </c>
      <c r="B1985" s="2">
        <v>41351</v>
      </c>
      <c r="C1985">
        <v>20</v>
      </c>
      <c r="D1985" t="s">
        <v>2</v>
      </c>
      <c r="E1985" t="s">
        <v>8168</v>
      </c>
      <c r="F1985" t="s">
        <v>8028</v>
      </c>
      <c r="G1985">
        <v>56</v>
      </c>
      <c r="H1985">
        <v>8</v>
      </c>
      <c r="I1985">
        <v>5</v>
      </c>
      <c r="J1985" s="1">
        <v>716.15555555555557</v>
      </c>
      <c r="K1985" s="1">
        <f>Sales_Data[[#This Row],[Order Quantity]]*Sales_Data[[#This Row],[Unit Price]]</f>
        <v>3580.7777777777778</v>
      </c>
      <c r="L1985" s="1">
        <v>522.7935555555556</v>
      </c>
    </row>
    <row r="1986" spans="1:12">
      <c r="A1986" t="s">
        <v>2009</v>
      </c>
      <c r="B1986" s="2">
        <v>41351</v>
      </c>
      <c r="C1986">
        <v>4</v>
      </c>
      <c r="D1986" t="s">
        <v>4</v>
      </c>
      <c r="E1986" t="s">
        <v>8168</v>
      </c>
      <c r="F1986" t="s">
        <v>8027</v>
      </c>
      <c r="G1986">
        <v>11</v>
      </c>
      <c r="H1986">
        <v>2</v>
      </c>
      <c r="I1986">
        <v>6</v>
      </c>
      <c r="J1986" s="1">
        <v>120.60000000000001</v>
      </c>
      <c r="K1986" s="1">
        <f>Sales_Data[[#This Row],[Order Quantity]]*Sales_Data[[#This Row],[Unit Price]]</f>
        <v>723.6</v>
      </c>
      <c r="L1986" s="1">
        <v>65.124000000000009</v>
      </c>
    </row>
    <row r="1987" spans="1:12">
      <c r="A1987" t="s">
        <v>2010</v>
      </c>
      <c r="B1987" s="2">
        <v>41351</v>
      </c>
      <c r="C1987">
        <v>6</v>
      </c>
      <c r="D1987" t="s">
        <v>3</v>
      </c>
      <c r="E1987" t="s">
        <v>8168</v>
      </c>
      <c r="F1987" t="s">
        <v>8027</v>
      </c>
      <c r="G1987">
        <v>16</v>
      </c>
      <c r="H1987">
        <v>3</v>
      </c>
      <c r="I1987">
        <v>1</v>
      </c>
      <c r="J1987" s="1">
        <v>396.78888888888889</v>
      </c>
      <c r="K1987" s="1">
        <f>Sales_Data[[#This Row],[Order Quantity]]*Sales_Data[[#This Row],[Unit Price]]</f>
        <v>396.78888888888889</v>
      </c>
      <c r="L1987" s="1">
        <v>222.20177777777778</v>
      </c>
    </row>
    <row r="1988" spans="1:12">
      <c r="A1988" t="s">
        <v>2011</v>
      </c>
      <c r="B1988" s="2">
        <v>41352</v>
      </c>
      <c r="C1988">
        <v>18</v>
      </c>
      <c r="D1988" t="s">
        <v>4</v>
      </c>
      <c r="E1988" t="s">
        <v>8168</v>
      </c>
      <c r="F1988" t="s">
        <v>8025</v>
      </c>
      <c r="G1988">
        <v>50</v>
      </c>
      <c r="H1988">
        <v>7</v>
      </c>
      <c r="I1988">
        <v>1</v>
      </c>
      <c r="J1988" s="1">
        <v>266.51111111111112</v>
      </c>
      <c r="K1988" s="1">
        <f>Sales_Data[[#This Row],[Order Quantity]]*Sales_Data[[#This Row],[Unit Price]]</f>
        <v>266.51111111111112</v>
      </c>
      <c r="L1988" s="1">
        <v>146.58111111111111</v>
      </c>
    </row>
    <row r="1989" spans="1:12">
      <c r="A1989" t="s">
        <v>2012</v>
      </c>
      <c r="B1989" s="2">
        <v>41352</v>
      </c>
      <c r="C1989">
        <v>20</v>
      </c>
      <c r="D1989" t="s">
        <v>4</v>
      </c>
      <c r="E1989" t="s">
        <v>8168</v>
      </c>
      <c r="F1989" t="s">
        <v>8028</v>
      </c>
      <c r="G1989">
        <v>56</v>
      </c>
      <c r="H1989">
        <v>8</v>
      </c>
      <c r="I1989">
        <v>4</v>
      </c>
      <c r="J1989" s="1">
        <v>144.42222222222222</v>
      </c>
      <c r="K1989" s="1">
        <f>Sales_Data[[#This Row],[Order Quantity]]*Sales_Data[[#This Row],[Unit Price]]</f>
        <v>577.68888888888887</v>
      </c>
      <c r="L1989" s="1">
        <v>114.09355555555557</v>
      </c>
    </row>
    <row r="1990" spans="1:12">
      <c r="A1990" t="s">
        <v>2013</v>
      </c>
      <c r="B1990" s="2">
        <v>41352</v>
      </c>
      <c r="C1990">
        <v>15</v>
      </c>
      <c r="D1990" t="s">
        <v>2</v>
      </c>
      <c r="E1990" t="s">
        <v>8168</v>
      </c>
      <c r="F1990" t="s">
        <v>8025</v>
      </c>
      <c r="G1990">
        <v>44</v>
      </c>
      <c r="H1990">
        <v>6</v>
      </c>
      <c r="I1990">
        <v>1</v>
      </c>
      <c r="J1990" s="1">
        <v>97.522222222222226</v>
      </c>
      <c r="K1990" s="1">
        <f>Sales_Data[[#This Row],[Order Quantity]]*Sales_Data[[#This Row],[Unit Price]]</f>
        <v>97.522222222222226</v>
      </c>
      <c r="L1990" s="1">
        <v>73.14166666666668</v>
      </c>
    </row>
    <row r="1991" spans="1:12">
      <c r="A1991" t="s">
        <v>2014</v>
      </c>
      <c r="B1991" s="2">
        <v>41352</v>
      </c>
      <c r="C1991">
        <v>2</v>
      </c>
      <c r="D1991" t="s">
        <v>4</v>
      </c>
      <c r="E1991" t="s">
        <v>8168</v>
      </c>
      <c r="F1991" t="s">
        <v>8027</v>
      </c>
      <c r="G1991">
        <v>4</v>
      </c>
      <c r="H1991">
        <v>1</v>
      </c>
      <c r="I1991">
        <v>6</v>
      </c>
      <c r="J1991" s="1">
        <v>113.15555555555555</v>
      </c>
      <c r="K1991" s="1">
        <f>Sales_Data[[#This Row],[Order Quantity]]*Sales_Data[[#This Row],[Unit Price]]</f>
        <v>678.93333333333328</v>
      </c>
      <c r="L1991" s="1">
        <v>79.208888888888893</v>
      </c>
    </row>
    <row r="1992" spans="1:12">
      <c r="A1992" t="s">
        <v>2015</v>
      </c>
      <c r="B1992" s="2">
        <v>41352</v>
      </c>
      <c r="C1992">
        <v>7</v>
      </c>
      <c r="D1992" t="s">
        <v>3</v>
      </c>
      <c r="E1992" t="s">
        <v>8168</v>
      </c>
      <c r="F1992" t="s">
        <v>8027</v>
      </c>
      <c r="G1992">
        <v>20</v>
      </c>
      <c r="H1992">
        <v>3</v>
      </c>
      <c r="I1992">
        <v>3</v>
      </c>
      <c r="J1992" s="1">
        <v>398.27777777777777</v>
      </c>
      <c r="K1992" s="1">
        <f>Sales_Data[[#This Row],[Order Quantity]]*Sales_Data[[#This Row],[Unit Price]]</f>
        <v>1194.8333333333333</v>
      </c>
      <c r="L1992" s="1">
        <v>262.86333333333334</v>
      </c>
    </row>
    <row r="1993" spans="1:12">
      <c r="A1993" t="s">
        <v>2016</v>
      </c>
      <c r="B1993" s="2">
        <v>41352</v>
      </c>
      <c r="C1993">
        <v>5</v>
      </c>
      <c r="D1993" t="s">
        <v>2</v>
      </c>
      <c r="E1993" t="s">
        <v>8168</v>
      </c>
      <c r="F1993" t="s">
        <v>8027</v>
      </c>
      <c r="G1993">
        <v>14</v>
      </c>
      <c r="H1993">
        <v>2</v>
      </c>
      <c r="I1993">
        <v>3</v>
      </c>
      <c r="J1993" s="1">
        <v>110.17777777777778</v>
      </c>
      <c r="K1993" s="1">
        <f>Sales_Data[[#This Row],[Order Quantity]]*Sales_Data[[#This Row],[Unit Price]]</f>
        <v>330.5333333333333</v>
      </c>
      <c r="L1993" s="1">
        <v>82.63333333333334</v>
      </c>
    </row>
    <row r="1994" spans="1:12">
      <c r="A1994" t="s">
        <v>2017</v>
      </c>
      <c r="B1994" s="2">
        <v>41352</v>
      </c>
      <c r="C1994">
        <v>1</v>
      </c>
      <c r="D1994" t="s">
        <v>3</v>
      </c>
      <c r="E1994" t="s">
        <v>8168</v>
      </c>
      <c r="F1994" t="s">
        <v>8027</v>
      </c>
      <c r="G1994">
        <v>2</v>
      </c>
      <c r="H1994">
        <v>1</v>
      </c>
      <c r="I1994">
        <v>1</v>
      </c>
      <c r="J1994" s="1">
        <v>710.2</v>
      </c>
      <c r="K1994" s="1">
        <f>Sales_Data[[#This Row],[Order Quantity]]*Sales_Data[[#This Row],[Unit Price]]</f>
        <v>710.2</v>
      </c>
      <c r="L1994" s="1">
        <v>369.30400000000003</v>
      </c>
    </row>
    <row r="1995" spans="1:12">
      <c r="A1995" t="s">
        <v>2018</v>
      </c>
      <c r="B1995" s="2">
        <v>41352</v>
      </c>
      <c r="C1995">
        <v>2</v>
      </c>
      <c r="D1995" t="s">
        <v>4</v>
      </c>
      <c r="E1995" t="s">
        <v>8168</v>
      </c>
      <c r="F1995" t="s">
        <v>8027</v>
      </c>
      <c r="G1995">
        <v>6</v>
      </c>
      <c r="H1995">
        <v>1</v>
      </c>
      <c r="I1995">
        <v>8</v>
      </c>
      <c r="J1995" s="1">
        <v>96.777777777777771</v>
      </c>
      <c r="K1995" s="1">
        <f>Sales_Data[[#This Row],[Order Quantity]]*Sales_Data[[#This Row],[Unit Price]]</f>
        <v>774.22222222222217</v>
      </c>
      <c r="L1995" s="1">
        <v>71.615555555555545</v>
      </c>
    </row>
    <row r="1996" spans="1:12">
      <c r="A1996" t="s">
        <v>2019</v>
      </c>
      <c r="B1996" s="2">
        <v>41353</v>
      </c>
      <c r="C1996">
        <v>16</v>
      </c>
      <c r="D1996" t="s">
        <v>2</v>
      </c>
      <c r="E1996" t="s">
        <v>8168</v>
      </c>
      <c r="F1996" t="s">
        <v>8025</v>
      </c>
      <c r="G1996">
        <v>44</v>
      </c>
      <c r="H1996">
        <v>7</v>
      </c>
      <c r="I1996">
        <v>2</v>
      </c>
      <c r="J1996" s="1">
        <v>123.57777777777778</v>
      </c>
      <c r="K1996" s="1">
        <f>Sales_Data[[#This Row],[Order Quantity]]*Sales_Data[[#This Row],[Unit Price]]</f>
        <v>247.15555555555557</v>
      </c>
      <c r="L1996" s="1">
        <v>102.56955555555555</v>
      </c>
    </row>
    <row r="1997" spans="1:12">
      <c r="A1997" t="s">
        <v>2020</v>
      </c>
      <c r="B1997" s="2">
        <v>41353</v>
      </c>
      <c r="C1997">
        <v>14</v>
      </c>
      <c r="D1997" t="s">
        <v>3</v>
      </c>
      <c r="E1997" t="s">
        <v>8168</v>
      </c>
      <c r="F1997" t="s">
        <v>8026</v>
      </c>
      <c r="G1997">
        <v>40</v>
      </c>
      <c r="H1997">
        <v>6</v>
      </c>
      <c r="I1997">
        <v>3</v>
      </c>
      <c r="J1997" s="1">
        <v>203.97777777777776</v>
      </c>
      <c r="K1997" s="1">
        <f>Sales_Data[[#This Row],[Order Quantity]]*Sales_Data[[#This Row],[Unit Price]]</f>
        <v>611.93333333333328</v>
      </c>
      <c r="L1997" s="1">
        <v>93.829777777777778</v>
      </c>
    </row>
    <row r="1998" spans="1:12">
      <c r="A1998" t="s">
        <v>2021</v>
      </c>
      <c r="B1998" s="2">
        <v>41353</v>
      </c>
      <c r="C1998">
        <v>19</v>
      </c>
      <c r="D1998" t="s">
        <v>2</v>
      </c>
      <c r="E1998" t="s">
        <v>8168</v>
      </c>
      <c r="F1998" t="s">
        <v>8028</v>
      </c>
      <c r="G1998">
        <v>53</v>
      </c>
      <c r="H1998">
        <v>8</v>
      </c>
      <c r="I1998">
        <v>6</v>
      </c>
      <c r="J1998" s="1">
        <v>22.333333333333332</v>
      </c>
      <c r="K1998" s="1">
        <f>Sales_Data[[#This Row],[Order Quantity]]*Sales_Data[[#This Row],[Unit Price]]</f>
        <v>134</v>
      </c>
      <c r="L1998" s="1">
        <v>10.050000000000001</v>
      </c>
    </row>
    <row r="1999" spans="1:12">
      <c r="A1999" t="s">
        <v>2022</v>
      </c>
      <c r="B1999" s="2">
        <v>41353</v>
      </c>
      <c r="C1999">
        <v>3</v>
      </c>
      <c r="D1999" t="s">
        <v>2</v>
      </c>
      <c r="E1999" t="s">
        <v>8168</v>
      </c>
      <c r="F1999" t="s">
        <v>8027</v>
      </c>
      <c r="G1999">
        <v>8</v>
      </c>
      <c r="H1999">
        <v>2</v>
      </c>
      <c r="I1999">
        <v>9</v>
      </c>
      <c r="J1999" s="1">
        <v>559.82222222222231</v>
      </c>
      <c r="K1999" s="1">
        <f>Sales_Data[[#This Row],[Order Quantity]]*Sales_Data[[#This Row],[Unit Price]]</f>
        <v>5038.4000000000005</v>
      </c>
      <c r="L1999" s="1">
        <v>391.87555555555559</v>
      </c>
    </row>
    <row r="2000" spans="1:12">
      <c r="A2000" t="s">
        <v>2023</v>
      </c>
      <c r="B2000" s="2">
        <v>41353</v>
      </c>
      <c r="C2000">
        <v>19</v>
      </c>
      <c r="D2000" t="s">
        <v>3</v>
      </c>
      <c r="E2000" t="s">
        <v>8168</v>
      </c>
      <c r="F2000" t="s">
        <v>8028</v>
      </c>
      <c r="G2000">
        <v>53</v>
      </c>
      <c r="H2000">
        <v>8</v>
      </c>
      <c r="I2000">
        <v>2</v>
      </c>
      <c r="J2000" s="1">
        <v>122.08888888888889</v>
      </c>
      <c r="K2000" s="1">
        <f>Sales_Data[[#This Row],[Order Quantity]]*Sales_Data[[#This Row],[Unit Price]]</f>
        <v>244.17777777777778</v>
      </c>
      <c r="L2000" s="1">
        <v>103.77555555555554</v>
      </c>
    </row>
    <row r="2001" spans="1:12">
      <c r="A2001" t="s">
        <v>2024</v>
      </c>
      <c r="B2001" s="2">
        <v>41353</v>
      </c>
      <c r="C2001">
        <v>14</v>
      </c>
      <c r="D2001" t="s">
        <v>4</v>
      </c>
      <c r="E2001" t="s">
        <v>8168</v>
      </c>
      <c r="F2001" t="s">
        <v>8026</v>
      </c>
      <c r="G2001">
        <v>39</v>
      </c>
      <c r="H2001">
        <v>6</v>
      </c>
      <c r="I2001">
        <v>4</v>
      </c>
      <c r="J2001" s="1">
        <v>252.36666666666667</v>
      </c>
      <c r="K2001" s="1">
        <f>Sales_Data[[#This Row],[Order Quantity]]*Sales_Data[[#This Row],[Unit Price]]</f>
        <v>1009.4666666666667</v>
      </c>
      <c r="L2001" s="1">
        <v>189.27500000000001</v>
      </c>
    </row>
    <row r="2002" spans="1:12">
      <c r="A2002" t="s">
        <v>2025</v>
      </c>
      <c r="B2002" s="2">
        <v>41354</v>
      </c>
      <c r="C2002">
        <v>16</v>
      </c>
      <c r="D2002" t="s">
        <v>4</v>
      </c>
      <c r="E2002" t="s">
        <v>8168</v>
      </c>
      <c r="F2002" t="s">
        <v>8025</v>
      </c>
      <c r="G2002">
        <v>46</v>
      </c>
      <c r="H2002">
        <v>7</v>
      </c>
      <c r="I2002">
        <v>8</v>
      </c>
      <c r="J2002" s="1">
        <v>145.91111111111113</v>
      </c>
      <c r="K2002" s="1">
        <f>Sales_Data[[#This Row],[Order Quantity]]*Sales_Data[[#This Row],[Unit Price]]</f>
        <v>1167.288888888889</v>
      </c>
      <c r="L2002" s="1">
        <v>68.578222222222223</v>
      </c>
    </row>
    <row r="2003" spans="1:12">
      <c r="A2003" t="s">
        <v>2026</v>
      </c>
      <c r="B2003" s="2">
        <v>41354</v>
      </c>
      <c r="C2003">
        <v>5</v>
      </c>
      <c r="D2003" t="s">
        <v>2</v>
      </c>
      <c r="E2003" t="s">
        <v>8168</v>
      </c>
      <c r="F2003" t="s">
        <v>8027</v>
      </c>
      <c r="G2003">
        <v>15</v>
      </c>
      <c r="H2003">
        <v>2</v>
      </c>
      <c r="I2003">
        <v>6</v>
      </c>
      <c r="J2003" s="1">
        <v>107.94444444444444</v>
      </c>
      <c r="K2003" s="1">
        <f>Sales_Data[[#This Row],[Order Quantity]]*Sales_Data[[#This Row],[Unit Price]]</f>
        <v>647.66666666666663</v>
      </c>
      <c r="L2003" s="1">
        <v>43.177777777777777</v>
      </c>
    </row>
    <row r="2004" spans="1:12">
      <c r="A2004" t="s">
        <v>2027</v>
      </c>
      <c r="B2004" s="2">
        <v>41354</v>
      </c>
      <c r="C2004">
        <v>13</v>
      </c>
      <c r="D2004" t="s">
        <v>4</v>
      </c>
      <c r="E2004" t="s">
        <v>8168</v>
      </c>
      <c r="F2004" t="s">
        <v>8026</v>
      </c>
      <c r="G2004">
        <v>37</v>
      </c>
      <c r="H2004">
        <v>6</v>
      </c>
      <c r="I2004">
        <v>4</v>
      </c>
      <c r="J2004" s="1">
        <v>203.23333333333335</v>
      </c>
      <c r="K2004" s="1">
        <f>Sales_Data[[#This Row],[Order Quantity]]*Sales_Data[[#This Row],[Unit Price]]</f>
        <v>812.93333333333339</v>
      </c>
      <c r="L2004" s="1">
        <v>160.55433333333337</v>
      </c>
    </row>
    <row r="2005" spans="1:12">
      <c r="A2005" t="s">
        <v>2028</v>
      </c>
      <c r="B2005" s="2">
        <v>41355</v>
      </c>
      <c r="C2005">
        <v>12</v>
      </c>
      <c r="D2005" t="s">
        <v>4</v>
      </c>
      <c r="E2005" t="s">
        <v>8168</v>
      </c>
      <c r="F2005" t="s">
        <v>8026</v>
      </c>
      <c r="G2005">
        <v>35</v>
      </c>
      <c r="H2005">
        <v>5</v>
      </c>
      <c r="I2005">
        <v>7</v>
      </c>
      <c r="J2005" s="1">
        <v>192.8111111111111</v>
      </c>
      <c r="K2005" s="1">
        <f>Sales_Data[[#This Row],[Order Quantity]]*Sales_Data[[#This Row],[Unit Price]]</f>
        <v>1349.6777777777777</v>
      </c>
      <c r="L2005" s="1">
        <v>152.32077777777778</v>
      </c>
    </row>
    <row r="2006" spans="1:12">
      <c r="A2006" t="s">
        <v>2029</v>
      </c>
      <c r="B2006" s="2">
        <v>41355</v>
      </c>
      <c r="C2006">
        <v>2</v>
      </c>
      <c r="D2006" t="s">
        <v>4</v>
      </c>
      <c r="E2006" t="s">
        <v>8168</v>
      </c>
      <c r="F2006" t="s">
        <v>8027</v>
      </c>
      <c r="G2006">
        <v>4</v>
      </c>
      <c r="H2006">
        <v>1</v>
      </c>
      <c r="I2006">
        <v>5</v>
      </c>
      <c r="J2006" s="1">
        <v>436.98888888888888</v>
      </c>
      <c r="K2006" s="1">
        <f>Sales_Data[[#This Row],[Order Quantity]]*Sales_Data[[#This Row],[Unit Price]]</f>
        <v>2184.9444444444443</v>
      </c>
      <c r="L2006" s="1">
        <v>196.64500000000001</v>
      </c>
    </row>
    <row r="2007" spans="1:12">
      <c r="A2007" t="s">
        <v>2030</v>
      </c>
      <c r="B2007" s="2">
        <v>41355</v>
      </c>
      <c r="C2007">
        <v>10</v>
      </c>
      <c r="D2007" t="s">
        <v>4</v>
      </c>
      <c r="E2007" t="s">
        <v>8168</v>
      </c>
      <c r="F2007" t="s">
        <v>8026</v>
      </c>
      <c r="G2007">
        <v>29</v>
      </c>
      <c r="H2007">
        <v>4</v>
      </c>
      <c r="I2007">
        <v>7</v>
      </c>
      <c r="J2007" s="1">
        <v>294.8</v>
      </c>
      <c r="K2007" s="1">
        <f>Sales_Data[[#This Row],[Order Quantity]]*Sales_Data[[#This Row],[Unit Price]]</f>
        <v>2063.6</v>
      </c>
      <c r="L2007" s="1">
        <v>200.46400000000006</v>
      </c>
    </row>
    <row r="2008" spans="1:12">
      <c r="A2008" t="s">
        <v>2031</v>
      </c>
      <c r="B2008" s="2">
        <v>41355</v>
      </c>
      <c r="C2008">
        <v>16</v>
      </c>
      <c r="D2008" t="s">
        <v>2</v>
      </c>
      <c r="E2008" t="s">
        <v>8168</v>
      </c>
      <c r="F2008" t="s">
        <v>8025</v>
      </c>
      <c r="G2008">
        <v>46</v>
      </c>
      <c r="H2008">
        <v>7</v>
      </c>
      <c r="I2008">
        <v>9</v>
      </c>
      <c r="J2008" s="1">
        <v>209.1888888888889</v>
      </c>
      <c r="K2008" s="1">
        <f>Sales_Data[[#This Row],[Order Quantity]]*Sales_Data[[#This Row],[Unit Price]]</f>
        <v>1882.7</v>
      </c>
      <c r="L2008" s="1">
        <v>150.61599999999999</v>
      </c>
    </row>
    <row r="2009" spans="1:12">
      <c r="A2009" t="s">
        <v>2032</v>
      </c>
      <c r="B2009" s="2">
        <v>41355</v>
      </c>
      <c r="C2009">
        <v>12</v>
      </c>
      <c r="D2009" t="s">
        <v>4</v>
      </c>
      <c r="E2009" t="s">
        <v>8168</v>
      </c>
      <c r="F2009" t="s">
        <v>8026</v>
      </c>
      <c r="G2009">
        <v>34</v>
      </c>
      <c r="H2009">
        <v>5</v>
      </c>
      <c r="I2009">
        <v>3</v>
      </c>
      <c r="J2009" s="1">
        <v>436.98888888888888</v>
      </c>
      <c r="K2009" s="1">
        <f>Sales_Data[[#This Row],[Order Quantity]]*Sales_Data[[#This Row],[Unit Price]]</f>
        <v>1310.9666666666667</v>
      </c>
      <c r="L2009" s="1">
        <v>262.19333333333333</v>
      </c>
    </row>
    <row r="2010" spans="1:12">
      <c r="A2010" t="s">
        <v>2033</v>
      </c>
      <c r="B2010" s="2">
        <v>41355</v>
      </c>
      <c r="C2010">
        <v>18</v>
      </c>
      <c r="D2010" t="s">
        <v>4</v>
      </c>
      <c r="E2010" t="s">
        <v>8168</v>
      </c>
      <c r="F2010" t="s">
        <v>8025</v>
      </c>
      <c r="G2010">
        <v>52</v>
      </c>
      <c r="H2010">
        <v>8</v>
      </c>
      <c r="I2010">
        <v>1</v>
      </c>
      <c r="J2010" s="1">
        <v>434.75555555555559</v>
      </c>
      <c r="K2010" s="1">
        <f>Sales_Data[[#This Row],[Order Quantity]]*Sales_Data[[#This Row],[Unit Price]]</f>
        <v>434.75555555555559</v>
      </c>
      <c r="L2010" s="1">
        <v>226.07288888888891</v>
      </c>
    </row>
    <row r="2011" spans="1:12">
      <c r="A2011" t="s">
        <v>2034</v>
      </c>
      <c r="B2011" s="2">
        <v>41356</v>
      </c>
      <c r="C2011">
        <v>17</v>
      </c>
      <c r="D2011" t="s">
        <v>4</v>
      </c>
      <c r="E2011" t="s">
        <v>8168</v>
      </c>
      <c r="F2011" t="s">
        <v>8025</v>
      </c>
      <c r="G2011">
        <v>48</v>
      </c>
      <c r="H2011">
        <v>7</v>
      </c>
      <c r="I2011">
        <v>5</v>
      </c>
      <c r="J2011" s="1">
        <v>108.6888888888889</v>
      </c>
      <c r="K2011" s="1">
        <f>Sales_Data[[#This Row],[Order Quantity]]*Sales_Data[[#This Row],[Unit Price]]</f>
        <v>543.44444444444446</v>
      </c>
      <c r="L2011" s="1">
        <v>82.603555555555559</v>
      </c>
    </row>
    <row r="2012" spans="1:12">
      <c r="A2012" t="s">
        <v>2035</v>
      </c>
      <c r="B2012" s="2">
        <v>41356</v>
      </c>
      <c r="C2012">
        <v>14</v>
      </c>
      <c r="D2012" t="s">
        <v>4</v>
      </c>
      <c r="E2012" t="s">
        <v>8168</v>
      </c>
      <c r="F2012" t="s">
        <v>8026</v>
      </c>
      <c r="G2012">
        <v>41</v>
      </c>
      <c r="H2012">
        <v>6</v>
      </c>
      <c r="I2012">
        <v>7</v>
      </c>
      <c r="J2012" s="1">
        <v>204.72222222222223</v>
      </c>
      <c r="K2012" s="1">
        <f>Sales_Data[[#This Row],[Order Quantity]]*Sales_Data[[#This Row],[Unit Price]]</f>
        <v>1433.0555555555557</v>
      </c>
      <c r="L2012" s="1">
        <v>133.06944444444446</v>
      </c>
    </row>
    <row r="2013" spans="1:12">
      <c r="A2013" t="s">
        <v>2036</v>
      </c>
      <c r="B2013" s="2">
        <v>41356</v>
      </c>
      <c r="C2013">
        <v>12</v>
      </c>
      <c r="D2013" t="s">
        <v>4</v>
      </c>
      <c r="E2013" t="s">
        <v>8168</v>
      </c>
      <c r="F2013" t="s">
        <v>8026</v>
      </c>
      <c r="G2013">
        <v>34</v>
      </c>
      <c r="H2013">
        <v>5</v>
      </c>
      <c r="I2013">
        <v>5</v>
      </c>
      <c r="J2013" s="1">
        <v>28.288888888888888</v>
      </c>
      <c r="K2013" s="1">
        <f>Sales_Data[[#This Row],[Order Quantity]]*Sales_Data[[#This Row],[Unit Price]]</f>
        <v>141.44444444444443</v>
      </c>
      <c r="L2013" s="1">
        <v>11.598444444444445</v>
      </c>
    </row>
    <row r="2014" spans="1:12">
      <c r="A2014" t="s">
        <v>2037</v>
      </c>
      <c r="B2014" s="2">
        <v>41356</v>
      </c>
      <c r="C2014">
        <v>2</v>
      </c>
      <c r="D2014" t="s">
        <v>4</v>
      </c>
      <c r="E2014" t="s">
        <v>8168</v>
      </c>
      <c r="F2014" t="s">
        <v>8027</v>
      </c>
      <c r="G2014">
        <v>4</v>
      </c>
      <c r="H2014">
        <v>1</v>
      </c>
      <c r="I2014">
        <v>2</v>
      </c>
      <c r="J2014" s="1">
        <v>118.36666666666666</v>
      </c>
      <c r="K2014" s="1">
        <f>Sales_Data[[#This Row],[Order Quantity]]*Sales_Data[[#This Row],[Unit Price]]</f>
        <v>236.73333333333332</v>
      </c>
      <c r="L2014" s="1">
        <v>63.918000000000006</v>
      </c>
    </row>
    <row r="2015" spans="1:12">
      <c r="A2015" t="s">
        <v>2038</v>
      </c>
      <c r="B2015" s="2">
        <v>41356</v>
      </c>
      <c r="C2015">
        <v>3</v>
      </c>
      <c r="D2015" t="s">
        <v>2</v>
      </c>
      <c r="E2015" t="s">
        <v>8168</v>
      </c>
      <c r="F2015" t="s">
        <v>8027</v>
      </c>
      <c r="G2015">
        <v>7</v>
      </c>
      <c r="H2015">
        <v>1</v>
      </c>
      <c r="I2015">
        <v>1</v>
      </c>
      <c r="J2015" s="1">
        <v>390.0888888888889</v>
      </c>
      <c r="K2015" s="1">
        <f>Sales_Data[[#This Row],[Order Quantity]]*Sales_Data[[#This Row],[Unit Price]]</f>
        <v>390.0888888888889</v>
      </c>
      <c r="L2015" s="1">
        <v>245.756</v>
      </c>
    </row>
    <row r="2016" spans="1:12">
      <c r="A2016" t="s">
        <v>2039</v>
      </c>
      <c r="B2016" s="2">
        <v>41357</v>
      </c>
      <c r="C2016">
        <v>13</v>
      </c>
      <c r="D2016" t="s">
        <v>4</v>
      </c>
      <c r="E2016" t="s">
        <v>8168</v>
      </c>
      <c r="F2016" t="s">
        <v>8026</v>
      </c>
      <c r="G2016">
        <v>36</v>
      </c>
      <c r="H2016">
        <v>5</v>
      </c>
      <c r="I2016">
        <v>8</v>
      </c>
      <c r="J2016" s="1">
        <v>633.52222222222224</v>
      </c>
      <c r="K2016" s="1">
        <f>Sales_Data[[#This Row],[Order Quantity]]*Sales_Data[[#This Row],[Unit Price]]</f>
        <v>5068.1777777777779</v>
      </c>
      <c r="L2016" s="1">
        <v>323.09633333333329</v>
      </c>
    </row>
    <row r="2017" spans="1:12">
      <c r="A2017" t="s">
        <v>2040</v>
      </c>
      <c r="B2017" s="2">
        <v>41357</v>
      </c>
      <c r="C2017">
        <v>11</v>
      </c>
      <c r="D2017" t="s">
        <v>4</v>
      </c>
      <c r="E2017" t="s">
        <v>8168</v>
      </c>
      <c r="F2017" t="s">
        <v>8026</v>
      </c>
      <c r="G2017">
        <v>32</v>
      </c>
      <c r="H2017">
        <v>5</v>
      </c>
      <c r="I2017">
        <v>7</v>
      </c>
      <c r="J2017" s="1">
        <v>376.68888888888893</v>
      </c>
      <c r="K2017" s="1">
        <f>Sales_Data[[#This Row],[Order Quantity]]*Sales_Data[[#This Row],[Unit Price]]</f>
        <v>2636.8222222222225</v>
      </c>
      <c r="L2017" s="1">
        <v>263.68222222222221</v>
      </c>
    </row>
    <row r="2018" spans="1:12">
      <c r="A2018" t="s">
        <v>2041</v>
      </c>
      <c r="B2018" s="2">
        <v>41357</v>
      </c>
      <c r="C2018">
        <v>5</v>
      </c>
      <c r="D2018" t="s">
        <v>2</v>
      </c>
      <c r="E2018" t="s">
        <v>8168</v>
      </c>
      <c r="F2018" t="s">
        <v>8027</v>
      </c>
      <c r="G2018">
        <v>14</v>
      </c>
      <c r="H2018">
        <v>2</v>
      </c>
      <c r="I2018">
        <v>2</v>
      </c>
      <c r="J2018" s="1">
        <v>255.34444444444443</v>
      </c>
      <c r="K2018" s="1">
        <f>Sales_Data[[#This Row],[Order Quantity]]*Sales_Data[[#This Row],[Unit Price]]</f>
        <v>510.68888888888887</v>
      </c>
      <c r="L2018" s="1">
        <v>155.76011111111109</v>
      </c>
    </row>
    <row r="2019" spans="1:12">
      <c r="A2019" t="s">
        <v>2042</v>
      </c>
      <c r="B2019" s="2">
        <v>41358</v>
      </c>
      <c r="C2019">
        <v>15</v>
      </c>
      <c r="D2019" t="s">
        <v>4</v>
      </c>
      <c r="E2019" t="s">
        <v>8168</v>
      </c>
      <c r="F2019" t="s">
        <v>8025</v>
      </c>
      <c r="G2019">
        <v>43</v>
      </c>
      <c r="H2019">
        <v>6</v>
      </c>
      <c r="I2019">
        <v>5</v>
      </c>
      <c r="J2019" s="1">
        <v>439.9666666666667</v>
      </c>
      <c r="K2019" s="1">
        <f>Sales_Data[[#This Row],[Order Quantity]]*Sales_Data[[#This Row],[Unit Price]]</f>
        <v>2199.8333333333335</v>
      </c>
      <c r="L2019" s="1">
        <v>184.786</v>
      </c>
    </row>
    <row r="2020" spans="1:12">
      <c r="A2020" t="s">
        <v>2043</v>
      </c>
      <c r="B2020" s="2">
        <v>41358</v>
      </c>
      <c r="C2020">
        <v>14</v>
      </c>
      <c r="D2020" t="s">
        <v>4</v>
      </c>
      <c r="E2020" t="s">
        <v>8168</v>
      </c>
      <c r="F2020" t="s">
        <v>8026</v>
      </c>
      <c r="G2020">
        <v>39</v>
      </c>
      <c r="H2020">
        <v>6</v>
      </c>
      <c r="I2020">
        <v>5</v>
      </c>
      <c r="J2020" s="1">
        <v>257.57777777777778</v>
      </c>
      <c r="K2020" s="1">
        <f>Sales_Data[[#This Row],[Order Quantity]]*Sales_Data[[#This Row],[Unit Price]]</f>
        <v>1287.8888888888889</v>
      </c>
      <c r="L2020" s="1">
        <v>190.60755555555556</v>
      </c>
    </row>
    <row r="2021" spans="1:12">
      <c r="A2021" t="s">
        <v>2044</v>
      </c>
      <c r="B2021" s="2">
        <v>41358</v>
      </c>
      <c r="C2021">
        <v>20</v>
      </c>
      <c r="D2021" t="s">
        <v>4</v>
      </c>
      <c r="E2021" t="s">
        <v>8168</v>
      </c>
      <c r="F2021" t="s">
        <v>8028</v>
      </c>
      <c r="G2021">
        <v>58</v>
      </c>
      <c r="H2021">
        <v>8</v>
      </c>
      <c r="I2021">
        <v>3</v>
      </c>
      <c r="J2021" s="1">
        <v>22.333333333333332</v>
      </c>
      <c r="K2021" s="1">
        <f>Sales_Data[[#This Row],[Order Quantity]]*Sales_Data[[#This Row],[Unit Price]]</f>
        <v>67</v>
      </c>
      <c r="L2021" s="1">
        <v>9.1566666666666663</v>
      </c>
    </row>
    <row r="2022" spans="1:12">
      <c r="A2022" t="s">
        <v>2045</v>
      </c>
      <c r="B2022" s="2">
        <v>41359</v>
      </c>
      <c r="C2022">
        <v>8</v>
      </c>
      <c r="D2022" t="s">
        <v>4</v>
      </c>
      <c r="E2022" t="s">
        <v>8168</v>
      </c>
      <c r="F2022" t="s">
        <v>8027</v>
      </c>
      <c r="G2022">
        <v>23</v>
      </c>
      <c r="H2022">
        <v>4</v>
      </c>
      <c r="I2022">
        <v>7</v>
      </c>
      <c r="J2022" s="1">
        <v>314.15555555555557</v>
      </c>
      <c r="K2022" s="1">
        <f>Sales_Data[[#This Row],[Order Quantity]]*Sales_Data[[#This Row],[Unit Price]]</f>
        <v>2199.088888888889</v>
      </c>
      <c r="L2022" s="1">
        <v>267.03222222222223</v>
      </c>
    </row>
    <row r="2023" spans="1:12">
      <c r="A2023" t="s">
        <v>2046</v>
      </c>
      <c r="B2023" s="2">
        <v>41359</v>
      </c>
      <c r="C2023">
        <v>1</v>
      </c>
      <c r="D2023" t="s">
        <v>4</v>
      </c>
      <c r="E2023" t="s">
        <v>8168</v>
      </c>
      <c r="F2023" t="s">
        <v>8027</v>
      </c>
      <c r="G2023">
        <v>2</v>
      </c>
      <c r="H2023">
        <v>1</v>
      </c>
      <c r="I2023">
        <v>1</v>
      </c>
      <c r="J2023" s="1">
        <v>98.266666666666666</v>
      </c>
      <c r="K2023" s="1">
        <f>Sales_Data[[#This Row],[Order Quantity]]*Sales_Data[[#This Row],[Unit Price]]</f>
        <v>98.266666666666666</v>
      </c>
      <c r="L2023" s="1">
        <v>76.647999999999996</v>
      </c>
    </row>
    <row r="2024" spans="1:12">
      <c r="A2024" t="s">
        <v>2047</v>
      </c>
      <c r="B2024" s="2">
        <v>41359</v>
      </c>
      <c r="C2024">
        <v>17</v>
      </c>
      <c r="D2024" t="s">
        <v>4</v>
      </c>
      <c r="E2024" t="s">
        <v>8168</v>
      </c>
      <c r="F2024" t="s">
        <v>8025</v>
      </c>
      <c r="G2024">
        <v>48</v>
      </c>
      <c r="H2024">
        <v>7</v>
      </c>
      <c r="I2024">
        <v>9</v>
      </c>
      <c r="J2024" s="1">
        <v>440.71111111111111</v>
      </c>
      <c r="K2024" s="1">
        <f>Sales_Data[[#This Row],[Order Quantity]]*Sales_Data[[#This Row],[Unit Price]]</f>
        <v>3966.4</v>
      </c>
      <c r="L2024" s="1">
        <v>299.68355555555559</v>
      </c>
    </row>
    <row r="2025" spans="1:12">
      <c r="A2025" t="s">
        <v>2048</v>
      </c>
      <c r="B2025" s="2">
        <v>41359</v>
      </c>
      <c r="C2025">
        <v>16</v>
      </c>
      <c r="D2025" t="s">
        <v>4</v>
      </c>
      <c r="E2025" t="s">
        <v>8168</v>
      </c>
      <c r="F2025" t="s">
        <v>8025</v>
      </c>
      <c r="G2025">
        <v>45</v>
      </c>
      <c r="H2025">
        <v>7</v>
      </c>
      <c r="I2025">
        <v>9</v>
      </c>
      <c r="J2025" s="1">
        <v>433.26666666666665</v>
      </c>
      <c r="K2025" s="1">
        <f>Sales_Data[[#This Row],[Order Quantity]]*Sales_Data[[#This Row],[Unit Price]]</f>
        <v>3899.3999999999996</v>
      </c>
      <c r="L2025" s="1">
        <v>368.27666666666664</v>
      </c>
    </row>
    <row r="2026" spans="1:12">
      <c r="A2026" t="s">
        <v>2049</v>
      </c>
      <c r="B2026" s="2">
        <v>41359</v>
      </c>
      <c r="C2026">
        <v>11</v>
      </c>
      <c r="D2026" t="s">
        <v>4</v>
      </c>
      <c r="E2026" t="s">
        <v>8168</v>
      </c>
      <c r="F2026" t="s">
        <v>8026</v>
      </c>
      <c r="G2026">
        <v>32</v>
      </c>
      <c r="H2026">
        <v>5</v>
      </c>
      <c r="I2026">
        <v>7</v>
      </c>
      <c r="J2026" s="1">
        <v>85.611111111111114</v>
      </c>
      <c r="K2026" s="1">
        <f>Sales_Data[[#This Row],[Order Quantity]]*Sales_Data[[#This Row],[Unit Price]]</f>
        <v>599.27777777777783</v>
      </c>
      <c r="L2026" s="1">
        <v>60.783888888888882</v>
      </c>
    </row>
    <row r="2027" spans="1:12">
      <c r="A2027" t="s">
        <v>2050</v>
      </c>
      <c r="B2027" s="2">
        <v>41360</v>
      </c>
      <c r="C2027">
        <v>6</v>
      </c>
      <c r="D2027" t="s">
        <v>2</v>
      </c>
      <c r="E2027" t="s">
        <v>8168</v>
      </c>
      <c r="F2027" t="s">
        <v>8027</v>
      </c>
      <c r="G2027">
        <v>15</v>
      </c>
      <c r="H2027">
        <v>3</v>
      </c>
      <c r="I2027">
        <v>1</v>
      </c>
      <c r="J2027" s="1">
        <v>115.38888888888889</v>
      </c>
      <c r="K2027" s="1">
        <f>Sales_Data[[#This Row],[Order Quantity]]*Sales_Data[[#This Row],[Unit Price]]</f>
        <v>115.38888888888889</v>
      </c>
      <c r="L2027" s="1">
        <v>70.387222222222221</v>
      </c>
    </row>
    <row r="2028" spans="1:12">
      <c r="A2028" t="s">
        <v>2051</v>
      </c>
      <c r="B2028" s="2">
        <v>41360</v>
      </c>
      <c r="C2028">
        <v>6</v>
      </c>
      <c r="D2028" t="s">
        <v>3</v>
      </c>
      <c r="E2028" t="s">
        <v>8168</v>
      </c>
      <c r="F2028" t="s">
        <v>8027</v>
      </c>
      <c r="G2028">
        <v>17</v>
      </c>
      <c r="H2028">
        <v>3</v>
      </c>
      <c r="I2028">
        <v>9</v>
      </c>
      <c r="J2028" s="1">
        <v>93.055555555555557</v>
      </c>
      <c r="K2028" s="1">
        <f>Sales_Data[[#This Row],[Order Quantity]]*Sales_Data[[#This Row],[Unit Price]]</f>
        <v>837.5</v>
      </c>
      <c r="L2028" s="1">
        <v>73.513888888888886</v>
      </c>
    </row>
    <row r="2029" spans="1:12">
      <c r="A2029" t="s">
        <v>2052</v>
      </c>
      <c r="B2029" s="2">
        <v>41360</v>
      </c>
      <c r="C2029">
        <v>2</v>
      </c>
      <c r="D2029" t="s">
        <v>3</v>
      </c>
      <c r="E2029" t="s">
        <v>8168</v>
      </c>
      <c r="F2029" t="s">
        <v>8027</v>
      </c>
      <c r="G2029">
        <v>6</v>
      </c>
      <c r="H2029">
        <v>1</v>
      </c>
      <c r="I2029">
        <v>3</v>
      </c>
      <c r="J2029" s="1">
        <v>727.32222222222231</v>
      </c>
      <c r="K2029" s="1">
        <f>Sales_Data[[#This Row],[Order Quantity]]*Sales_Data[[#This Row],[Unit Price]]</f>
        <v>2181.9666666666672</v>
      </c>
      <c r="L2029" s="1">
        <v>341.84144444444445</v>
      </c>
    </row>
    <row r="2030" spans="1:12">
      <c r="A2030" t="s">
        <v>2053</v>
      </c>
      <c r="B2030" s="2">
        <v>41360</v>
      </c>
      <c r="C2030">
        <v>14</v>
      </c>
      <c r="D2030" t="s">
        <v>4</v>
      </c>
      <c r="E2030" t="s">
        <v>8168</v>
      </c>
      <c r="F2030" t="s">
        <v>8026</v>
      </c>
      <c r="G2030">
        <v>39</v>
      </c>
      <c r="H2030">
        <v>6</v>
      </c>
      <c r="I2030">
        <v>3</v>
      </c>
      <c r="J2030" s="1">
        <v>28.288888888888888</v>
      </c>
      <c r="K2030" s="1">
        <f>Sales_Data[[#This Row],[Order Quantity]]*Sales_Data[[#This Row],[Unit Price]]</f>
        <v>84.86666666666666</v>
      </c>
      <c r="L2030" s="1">
        <v>22.065333333333331</v>
      </c>
    </row>
    <row r="2031" spans="1:12">
      <c r="A2031" t="s">
        <v>2054</v>
      </c>
      <c r="B2031" s="2">
        <v>41361</v>
      </c>
      <c r="C2031">
        <v>17</v>
      </c>
      <c r="D2031" t="s">
        <v>3</v>
      </c>
      <c r="E2031" t="s">
        <v>8168</v>
      </c>
      <c r="F2031" t="s">
        <v>8025</v>
      </c>
      <c r="G2031">
        <v>47</v>
      </c>
      <c r="H2031">
        <v>7</v>
      </c>
      <c r="I2031">
        <v>4</v>
      </c>
      <c r="J2031" s="1">
        <v>19.355555555555558</v>
      </c>
      <c r="K2031" s="1">
        <f>Sales_Data[[#This Row],[Order Quantity]]*Sales_Data[[#This Row],[Unit Price]]</f>
        <v>77.422222222222231</v>
      </c>
      <c r="L2031" s="1">
        <v>8.7100000000000009</v>
      </c>
    </row>
    <row r="2032" spans="1:12">
      <c r="A2032" t="s">
        <v>2055</v>
      </c>
      <c r="B2032" s="2">
        <v>41361</v>
      </c>
      <c r="C2032">
        <v>2</v>
      </c>
      <c r="D2032" t="s">
        <v>2</v>
      </c>
      <c r="E2032" t="s">
        <v>8168</v>
      </c>
      <c r="F2032" t="s">
        <v>8027</v>
      </c>
      <c r="G2032">
        <v>4</v>
      </c>
      <c r="H2032">
        <v>1</v>
      </c>
      <c r="I2032">
        <v>5</v>
      </c>
      <c r="J2032" s="1">
        <v>113.90000000000002</v>
      </c>
      <c r="K2032" s="1">
        <f>Sales_Data[[#This Row],[Order Quantity]]*Sales_Data[[#This Row],[Unit Price]]</f>
        <v>569.50000000000011</v>
      </c>
      <c r="L2032" s="1">
        <v>85.425000000000011</v>
      </c>
    </row>
    <row r="2033" spans="1:12">
      <c r="A2033" t="s">
        <v>2056</v>
      </c>
      <c r="B2033" s="2">
        <v>41361</v>
      </c>
      <c r="C2033">
        <v>16</v>
      </c>
      <c r="D2033" t="s">
        <v>4</v>
      </c>
      <c r="E2033" t="s">
        <v>8168</v>
      </c>
      <c r="F2033" t="s">
        <v>8025</v>
      </c>
      <c r="G2033">
        <v>44</v>
      </c>
      <c r="H2033">
        <v>7</v>
      </c>
      <c r="I2033">
        <v>6</v>
      </c>
      <c r="J2033" s="1">
        <v>197.27777777777777</v>
      </c>
      <c r="K2033" s="1">
        <f>Sales_Data[[#This Row],[Order Quantity]]*Sales_Data[[#This Row],[Unit Price]]</f>
        <v>1183.6666666666665</v>
      </c>
      <c r="L2033" s="1">
        <v>80.883888888888876</v>
      </c>
    </row>
    <row r="2034" spans="1:12">
      <c r="A2034" t="s">
        <v>2057</v>
      </c>
      <c r="B2034" s="2">
        <v>41361</v>
      </c>
      <c r="C2034">
        <v>20</v>
      </c>
      <c r="D2034" t="s">
        <v>2</v>
      </c>
      <c r="E2034" t="s">
        <v>8168</v>
      </c>
      <c r="F2034" t="s">
        <v>8028</v>
      </c>
      <c r="G2034">
        <v>56</v>
      </c>
      <c r="H2034">
        <v>8</v>
      </c>
      <c r="I2034">
        <v>3</v>
      </c>
      <c r="J2034" s="1">
        <v>376.68888888888893</v>
      </c>
      <c r="K2034" s="1">
        <f>Sales_Data[[#This Row],[Order Quantity]]*Sales_Data[[#This Row],[Unit Price]]</f>
        <v>1130.0666666666668</v>
      </c>
      <c r="L2034" s="1">
        <v>222.24644444444445</v>
      </c>
    </row>
    <row r="2035" spans="1:12">
      <c r="A2035" t="s">
        <v>2058</v>
      </c>
      <c r="B2035" s="2">
        <v>41361</v>
      </c>
      <c r="C2035">
        <v>10</v>
      </c>
      <c r="D2035" t="s">
        <v>4</v>
      </c>
      <c r="E2035" t="s">
        <v>8168</v>
      </c>
      <c r="F2035" t="s">
        <v>8027</v>
      </c>
      <c r="G2035">
        <v>27</v>
      </c>
      <c r="H2035">
        <v>4</v>
      </c>
      <c r="I2035">
        <v>5</v>
      </c>
      <c r="J2035" s="1">
        <v>26.055555555555557</v>
      </c>
      <c r="K2035" s="1">
        <f>Sales_Data[[#This Row],[Order Quantity]]*Sales_Data[[#This Row],[Unit Price]]</f>
        <v>130.27777777777777</v>
      </c>
      <c r="L2035" s="1">
        <v>10.422222222222224</v>
      </c>
    </row>
    <row r="2036" spans="1:12">
      <c r="A2036" t="s">
        <v>2059</v>
      </c>
      <c r="B2036" s="2">
        <v>41361</v>
      </c>
      <c r="C2036">
        <v>16</v>
      </c>
      <c r="D2036" t="s">
        <v>4</v>
      </c>
      <c r="E2036" t="s">
        <v>8168</v>
      </c>
      <c r="F2036" t="s">
        <v>8025</v>
      </c>
      <c r="G2036">
        <v>46</v>
      </c>
      <c r="H2036">
        <v>7</v>
      </c>
      <c r="I2036">
        <v>2</v>
      </c>
      <c r="J2036" s="1">
        <v>265.02222222222224</v>
      </c>
      <c r="K2036" s="1">
        <f>Sales_Data[[#This Row],[Order Quantity]]*Sales_Data[[#This Row],[Unit Price]]</f>
        <v>530.04444444444448</v>
      </c>
      <c r="L2036" s="1">
        <v>161.66355555555558</v>
      </c>
    </row>
    <row r="2037" spans="1:12">
      <c r="A2037" t="s">
        <v>2060</v>
      </c>
      <c r="B2037" s="2">
        <v>41361</v>
      </c>
      <c r="C2037">
        <v>14</v>
      </c>
      <c r="D2037" t="s">
        <v>3</v>
      </c>
      <c r="E2037" t="s">
        <v>8168</v>
      </c>
      <c r="F2037" t="s">
        <v>8026</v>
      </c>
      <c r="G2037">
        <v>39</v>
      </c>
      <c r="H2037">
        <v>6</v>
      </c>
      <c r="I2037">
        <v>5</v>
      </c>
      <c r="J2037" s="1">
        <v>115.38888888888889</v>
      </c>
      <c r="K2037" s="1">
        <f>Sales_Data[[#This Row],[Order Quantity]]*Sales_Data[[#This Row],[Unit Price]]</f>
        <v>576.94444444444446</v>
      </c>
      <c r="L2037" s="1">
        <v>49.617222222222225</v>
      </c>
    </row>
    <row r="2038" spans="1:12">
      <c r="A2038" t="s">
        <v>2061</v>
      </c>
      <c r="B2038" s="2">
        <v>41362</v>
      </c>
      <c r="C2038">
        <v>4</v>
      </c>
      <c r="D2038" t="s">
        <v>2</v>
      </c>
      <c r="E2038" t="s">
        <v>8168</v>
      </c>
      <c r="F2038" t="s">
        <v>8027</v>
      </c>
      <c r="G2038">
        <v>11</v>
      </c>
      <c r="H2038">
        <v>2</v>
      </c>
      <c r="I2038">
        <v>9</v>
      </c>
      <c r="J2038" s="1">
        <v>276.93333333333334</v>
      </c>
      <c r="K2038" s="1">
        <f>Sales_Data[[#This Row],[Order Quantity]]*Sales_Data[[#This Row],[Unit Price]]</f>
        <v>2492.4</v>
      </c>
      <c r="L2038" s="1">
        <v>155.08266666666668</v>
      </c>
    </row>
    <row r="2039" spans="1:12">
      <c r="A2039" t="s">
        <v>2062</v>
      </c>
      <c r="B2039" s="2">
        <v>41362</v>
      </c>
      <c r="C2039">
        <v>4</v>
      </c>
      <c r="D2039" t="s">
        <v>2</v>
      </c>
      <c r="E2039" t="s">
        <v>8168</v>
      </c>
      <c r="F2039" t="s">
        <v>8027</v>
      </c>
      <c r="G2039">
        <v>9</v>
      </c>
      <c r="H2039">
        <v>2</v>
      </c>
      <c r="I2039">
        <v>1</v>
      </c>
      <c r="J2039" s="1">
        <v>116.13333333333334</v>
      </c>
      <c r="K2039" s="1">
        <f>Sales_Data[[#This Row],[Order Quantity]]*Sales_Data[[#This Row],[Unit Price]]</f>
        <v>116.13333333333334</v>
      </c>
      <c r="L2039" s="1">
        <v>66.195999999999998</v>
      </c>
    </row>
    <row r="2040" spans="1:12">
      <c r="A2040" t="s">
        <v>2063</v>
      </c>
      <c r="B2040" s="2">
        <v>41362</v>
      </c>
      <c r="C2040">
        <v>17</v>
      </c>
      <c r="D2040" t="s">
        <v>3</v>
      </c>
      <c r="E2040" t="s">
        <v>8168</v>
      </c>
      <c r="F2040" t="s">
        <v>8025</v>
      </c>
      <c r="G2040">
        <v>47</v>
      </c>
      <c r="H2040">
        <v>7</v>
      </c>
      <c r="I2040">
        <v>6</v>
      </c>
      <c r="J2040" s="1">
        <v>686.37777777777785</v>
      </c>
      <c r="K2040" s="1">
        <f>Sales_Data[[#This Row],[Order Quantity]]*Sales_Data[[#This Row],[Unit Price]]</f>
        <v>4118.2666666666673</v>
      </c>
      <c r="L2040" s="1">
        <v>308.87000000000006</v>
      </c>
    </row>
    <row r="2041" spans="1:12">
      <c r="A2041" t="s">
        <v>2064</v>
      </c>
      <c r="B2041" s="2">
        <v>41362</v>
      </c>
      <c r="C2041">
        <v>13</v>
      </c>
      <c r="D2041" t="s">
        <v>4</v>
      </c>
      <c r="E2041" t="s">
        <v>8168</v>
      </c>
      <c r="F2041" t="s">
        <v>8026</v>
      </c>
      <c r="G2041">
        <v>37</v>
      </c>
      <c r="H2041">
        <v>6</v>
      </c>
      <c r="I2041">
        <v>8</v>
      </c>
      <c r="J2041" s="1">
        <v>293.31111111111113</v>
      </c>
      <c r="K2041" s="1">
        <f>Sales_Data[[#This Row],[Order Quantity]]*Sales_Data[[#This Row],[Unit Price]]</f>
        <v>2346.4888888888891</v>
      </c>
      <c r="L2041" s="1">
        <v>134.92311111111113</v>
      </c>
    </row>
    <row r="2042" spans="1:12">
      <c r="A2042" t="s">
        <v>2065</v>
      </c>
      <c r="B2042" s="2">
        <v>41363</v>
      </c>
      <c r="C2042">
        <v>11</v>
      </c>
      <c r="D2042" t="s">
        <v>4</v>
      </c>
      <c r="E2042" t="s">
        <v>8168</v>
      </c>
      <c r="F2042" t="s">
        <v>8026</v>
      </c>
      <c r="G2042">
        <v>30</v>
      </c>
      <c r="H2042">
        <v>5</v>
      </c>
      <c r="I2042">
        <v>5</v>
      </c>
      <c r="J2042" s="1">
        <v>281.39999999999998</v>
      </c>
      <c r="K2042" s="1">
        <f>Sales_Data[[#This Row],[Order Quantity]]*Sales_Data[[#This Row],[Unit Price]]</f>
        <v>1407</v>
      </c>
      <c r="L2042" s="1">
        <v>146.328</v>
      </c>
    </row>
    <row r="2043" spans="1:12">
      <c r="A2043" t="s">
        <v>2066</v>
      </c>
      <c r="B2043" s="2">
        <v>41363</v>
      </c>
      <c r="C2043">
        <v>16</v>
      </c>
      <c r="D2043" t="s">
        <v>4</v>
      </c>
      <c r="E2043" t="s">
        <v>8168</v>
      </c>
      <c r="F2043" t="s">
        <v>8025</v>
      </c>
      <c r="G2043">
        <v>45</v>
      </c>
      <c r="H2043">
        <v>7</v>
      </c>
      <c r="I2043">
        <v>2</v>
      </c>
      <c r="J2043" s="1">
        <v>129.53333333333333</v>
      </c>
      <c r="K2043" s="1">
        <f>Sales_Data[[#This Row],[Order Quantity]]*Sales_Data[[#This Row],[Unit Price]]</f>
        <v>259.06666666666666</v>
      </c>
      <c r="L2043" s="1">
        <v>76.424666666666653</v>
      </c>
    </row>
    <row r="2044" spans="1:12">
      <c r="A2044" t="s">
        <v>2067</v>
      </c>
      <c r="B2044" s="2">
        <v>41363</v>
      </c>
      <c r="C2044">
        <v>10</v>
      </c>
      <c r="D2044" t="s">
        <v>2</v>
      </c>
      <c r="E2044" t="s">
        <v>8168</v>
      </c>
      <c r="F2044" t="s">
        <v>8026</v>
      </c>
      <c r="G2044">
        <v>28</v>
      </c>
      <c r="H2044">
        <v>4</v>
      </c>
      <c r="I2044">
        <v>8</v>
      </c>
      <c r="J2044" s="1">
        <v>439.9666666666667</v>
      </c>
      <c r="K2044" s="1">
        <f>Sales_Data[[#This Row],[Order Quantity]]*Sales_Data[[#This Row],[Unit Price]]</f>
        <v>3519.7333333333336</v>
      </c>
      <c r="L2044" s="1">
        <v>356.37300000000005</v>
      </c>
    </row>
    <row r="2045" spans="1:12">
      <c r="A2045" t="s">
        <v>2068</v>
      </c>
      <c r="B2045" s="2">
        <v>41363</v>
      </c>
      <c r="C2045">
        <v>8</v>
      </c>
      <c r="D2045" t="s">
        <v>2</v>
      </c>
      <c r="E2045" t="s">
        <v>8168</v>
      </c>
      <c r="F2045" t="s">
        <v>8027</v>
      </c>
      <c r="G2045">
        <v>22</v>
      </c>
      <c r="H2045">
        <v>3</v>
      </c>
      <c r="I2045">
        <v>7</v>
      </c>
      <c r="J2045" s="1">
        <v>125.06666666666668</v>
      </c>
      <c r="K2045" s="1">
        <f>Sales_Data[[#This Row],[Order Quantity]]*Sales_Data[[#This Row],[Unit Price]]</f>
        <v>875.4666666666667</v>
      </c>
      <c r="L2045" s="1">
        <v>68.78666666666669</v>
      </c>
    </row>
    <row r="2046" spans="1:12">
      <c r="A2046" t="s">
        <v>2069</v>
      </c>
      <c r="B2046" s="2">
        <v>41363</v>
      </c>
      <c r="C2046">
        <v>7</v>
      </c>
      <c r="D2046" t="s">
        <v>4</v>
      </c>
      <c r="E2046" t="s">
        <v>8168</v>
      </c>
      <c r="F2046" t="s">
        <v>8027</v>
      </c>
      <c r="G2046">
        <v>21</v>
      </c>
      <c r="H2046">
        <v>3</v>
      </c>
      <c r="I2046">
        <v>6</v>
      </c>
      <c r="J2046" s="1">
        <v>259.06666666666666</v>
      </c>
      <c r="K2046" s="1">
        <f>Sales_Data[[#This Row],[Order Quantity]]*Sales_Data[[#This Row],[Unit Price]]</f>
        <v>1554.4</v>
      </c>
      <c r="L2046" s="1">
        <v>142.48666666666668</v>
      </c>
    </row>
    <row r="2047" spans="1:12">
      <c r="A2047" t="s">
        <v>2070</v>
      </c>
      <c r="B2047" s="2">
        <v>41363</v>
      </c>
      <c r="C2047">
        <v>7</v>
      </c>
      <c r="D2047" t="s">
        <v>4</v>
      </c>
      <c r="E2047" t="s">
        <v>8168</v>
      </c>
      <c r="F2047" t="s">
        <v>8027</v>
      </c>
      <c r="G2047">
        <v>20</v>
      </c>
      <c r="H2047">
        <v>3</v>
      </c>
      <c r="I2047">
        <v>2</v>
      </c>
      <c r="J2047" s="1">
        <v>210.67777777777781</v>
      </c>
      <c r="K2047" s="1">
        <f>Sales_Data[[#This Row],[Order Quantity]]*Sales_Data[[#This Row],[Unit Price]]</f>
        <v>421.35555555555561</v>
      </c>
      <c r="L2047" s="1">
        <v>149.58122222222221</v>
      </c>
    </row>
    <row r="2048" spans="1:12">
      <c r="A2048" t="s">
        <v>2071</v>
      </c>
      <c r="B2048" s="2">
        <v>41364</v>
      </c>
      <c r="C2048">
        <v>16</v>
      </c>
      <c r="D2048" t="s">
        <v>4</v>
      </c>
      <c r="E2048" t="s">
        <v>8168</v>
      </c>
      <c r="F2048" t="s">
        <v>8025</v>
      </c>
      <c r="G2048">
        <v>45</v>
      </c>
      <c r="H2048">
        <v>7</v>
      </c>
      <c r="I2048">
        <v>6</v>
      </c>
      <c r="J2048" s="1">
        <v>439.22222222222223</v>
      </c>
      <c r="K2048" s="1">
        <f>Sales_Data[[#This Row],[Order Quantity]]*Sales_Data[[#This Row],[Unit Price]]</f>
        <v>2635.3333333333335</v>
      </c>
      <c r="L2048" s="1">
        <v>368.94666666666666</v>
      </c>
    </row>
    <row r="2049" spans="1:12">
      <c r="A2049" t="s">
        <v>2072</v>
      </c>
      <c r="B2049" s="2">
        <v>41364</v>
      </c>
      <c r="C2049">
        <v>16</v>
      </c>
      <c r="D2049" t="s">
        <v>2</v>
      </c>
      <c r="E2049" t="s">
        <v>8168</v>
      </c>
      <c r="F2049" t="s">
        <v>8025</v>
      </c>
      <c r="G2049">
        <v>44</v>
      </c>
      <c r="H2049">
        <v>7</v>
      </c>
      <c r="I2049">
        <v>4</v>
      </c>
      <c r="J2049" s="1">
        <v>95.288888888888891</v>
      </c>
      <c r="K2049" s="1">
        <f>Sales_Data[[#This Row],[Order Quantity]]*Sales_Data[[#This Row],[Unit Price]]</f>
        <v>381.15555555555557</v>
      </c>
      <c r="L2049" s="1">
        <v>70.513777777777776</v>
      </c>
    </row>
    <row r="2050" spans="1:12">
      <c r="A2050" t="s">
        <v>2073</v>
      </c>
      <c r="B2050" s="2">
        <v>41364</v>
      </c>
      <c r="C2050">
        <v>13</v>
      </c>
      <c r="D2050" t="s">
        <v>4</v>
      </c>
      <c r="E2050" t="s">
        <v>8168</v>
      </c>
      <c r="F2050" t="s">
        <v>8026</v>
      </c>
      <c r="G2050">
        <v>37</v>
      </c>
      <c r="H2050">
        <v>5</v>
      </c>
      <c r="I2050">
        <v>6</v>
      </c>
      <c r="J2050" s="1">
        <v>626.82222222222231</v>
      </c>
      <c r="K2050" s="1">
        <f>Sales_Data[[#This Row],[Order Quantity]]*Sales_Data[[#This Row],[Unit Price]]</f>
        <v>3760.9333333333338</v>
      </c>
      <c r="L2050" s="1">
        <v>363.55688888888892</v>
      </c>
    </row>
    <row r="2051" spans="1:12">
      <c r="A2051" t="s">
        <v>2074</v>
      </c>
      <c r="B2051" s="2">
        <v>41365</v>
      </c>
      <c r="C2051">
        <v>9</v>
      </c>
      <c r="D2051" t="s">
        <v>4</v>
      </c>
      <c r="E2051" t="s">
        <v>8168</v>
      </c>
      <c r="F2051" t="s">
        <v>8027</v>
      </c>
      <c r="G2051">
        <v>24</v>
      </c>
      <c r="H2051">
        <v>4</v>
      </c>
      <c r="I2051">
        <v>5</v>
      </c>
      <c r="J2051" s="1">
        <v>246.41111111111115</v>
      </c>
      <c r="K2051" s="1">
        <f>Sales_Data[[#This Row],[Order Quantity]]*Sales_Data[[#This Row],[Unit Price]]</f>
        <v>1232.0555555555557</v>
      </c>
      <c r="L2051" s="1">
        <v>172.48777777777778</v>
      </c>
    </row>
    <row r="2052" spans="1:12">
      <c r="A2052" t="s">
        <v>2075</v>
      </c>
      <c r="B2052" s="2">
        <v>41365</v>
      </c>
      <c r="C2052">
        <v>2</v>
      </c>
      <c r="D2052" t="s">
        <v>4</v>
      </c>
      <c r="E2052" t="s">
        <v>8168</v>
      </c>
      <c r="F2052" t="s">
        <v>8027</v>
      </c>
      <c r="G2052">
        <v>6</v>
      </c>
      <c r="H2052">
        <v>1</v>
      </c>
      <c r="I2052">
        <v>5</v>
      </c>
      <c r="J2052" s="1">
        <v>206.21111111111111</v>
      </c>
      <c r="K2052" s="1">
        <f>Sales_Data[[#This Row],[Order Quantity]]*Sales_Data[[#This Row],[Unit Price]]</f>
        <v>1031.0555555555557</v>
      </c>
      <c r="L2052" s="1">
        <v>146.4098888888889</v>
      </c>
    </row>
    <row r="2053" spans="1:12">
      <c r="A2053" t="s">
        <v>2076</v>
      </c>
      <c r="B2053" s="2">
        <v>41365</v>
      </c>
      <c r="C2053">
        <v>8</v>
      </c>
      <c r="D2053" t="s">
        <v>4</v>
      </c>
      <c r="E2053" t="s">
        <v>8168</v>
      </c>
      <c r="F2053" t="s">
        <v>8027</v>
      </c>
      <c r="G2053">
        <v>22</v>
      </c>
      <c r="H2053">
        <v>3</v>
      </c>
      <c r="I2053">
        <v>3</v>
      </c>
      <c r="J2053" s="1">
        <v>219.61111111111111</v>
      </c>
      <c r="K2053" s="1">
        <f>Sales_Data[[#This Row],[Order Quantity]]*Sales_Data[[#This Row],[Unit Price]]</f>
        <v>658.83333333333337</v>
      </c>
      <c r="L2053" s="1">
        <v>175.6888888888889</v>
      </c>
    </row>
    <row r="2054" spans="1:12">
      <c r="A2054" t="s">
        <v>2077</v>
      </c>
      <c r="B2054" s="2">
        <v>41366</v>
      </c>
      <c r="C2054">
        <v>5</v>
      </c>
      <c r="D2054" t="s">
        <v>4</v>
      </c>
      <c r="E2054" t="s">
        <v>8168</v>
      </c>
      <c r="F2054" t="s">
        <v>8027</v>
      </c>
      <c r="G2054">
        <v>12</v>
      </c>
      <c r="H2054">
        <v>2</v>
      </c>
      <c r="I2054">
        <v>1</v>
      </c>
      <c r="J2054" s="1">
        <v>118.36666666666666</v>
      </c>
      <c r="K2054" s="1">
        <f>Sales_Data[[#This Row],[Order Quantity]]*Sales_Data[[#This Row],[Unit Price]]</f>
        <v>118.36666666666666</v>
      </c>
      <c r="L2054" s="1">
        <v>69.836333333333329</v>
      </c>
    </row>
    <row r="2055" spans="1:12">
      <c r="A2055" t="s">
        <v>2078</v>
      </c>
      <c r="B2055" s="2">
        <v>41366</v>
      </c>
      <c r="C2055">
        <v>14</v>
      </c>
      <c r="D2055" t="s">
        <v>2</v>
      </c>
      <c r="E2055" t="s">
        <v>8168</v>
      </c>
      <c r="F2055" t="s">
        <v>8026</v>
      </c>
      <c r="G2055">
        <v>40</v>
      </c>
      <c r="H2055">
        <v>6</v>
      </c>
      <c r="I2055">
        <v>5</v>
      </c>
      <c r="J2055" s="1">
        <v>430.28888888888889</v>
      </c>
      <c r="K2055" s="1">
        <f>Sales_Data[[#This Row],[Order Quantity]]*Sales_Data[[#This Row],[Unit Price]]</f>
        <v>2151.4444444444443</v>
      </c>
      <c r="L2055" s="1">
        <v>288.2935555555556</v>
      </c>
    </row>
    <row r="2056" spans="1:12">
      <c r="A2056" t="s">
        <v>2079</v>
      </c>
      <c r="B2056" s="2">
        <v>41366</v>
      </c>
      <c r="C2056">
        <v>9</v>
      </c>
      <c r="D2056" t="s">
        <v>2</v>
      </c>
      <c r="E2056" t="s">
        <v>8168</v>
      </c>
      <c r="F2056" t="s">
        <v>8027</v>
      </c>
      <c r="G2056">
        <v>24</v>
      </c>
      <c r="H2056">
        <v>4</v>
      </c>
      <c r="I2056">
        <v>7</v>
      </c>
      <c r="J2056" s="1">
        <v>431.77777777777777</v>
      </c>
      <c r="K2056" s="1">
        <f>Sales_Data[[#This Row],[Order Quantity]]*Sales_Data[[#This Row],[Unit Price]]</f>
        <v>3022.4444444444443</v>
      </c>
      <c r="L2056" s="1">
        <v>202.93555555555554</v>
      </c>
    </row>
    <row r="2057" spans="1:12">
      <c r="A2057" t="s">
        <v>2080</v>
      </c>
      <c r="B2057" s="2">
        <v>41367</v>
      </c>
      <c r="C2057">
        <v>5</v>
      </c>
      <c r="D2057" t="s">
        <v>4</v>
      </c>
      <c r="E2057" t="s">
        <v>8168</v>
      </c>
      <c r="F2057" t="s">
        <v>8027</v>
      </c>
      <c r="G2057">
        <v>12</v>
      </c>
      <c r="H2057">
        <v>2</v>
      </c>
      <c r="I2057">
        <v>3</v>
      </c>
      <c r="J2057" s="1">
        <v>29.777777777777779</v>
      </c>
      <c r="K2057" s="1">
        <f>Sales_Data[[#This Row],[Order Quantity]]*Sales_Data[[#This Row],[Unit Price]]</f>
        <v>89.333333333333343</v>
      </c>
      <c r="L2057" s="1">
        <v>24.715555555555554</v>
      </c>
    </row>
    <row r="2058" spans="1:12">
      <c r="A2058" t="s">
        <v>2081</v>
      </c>
      <c r="B2058" s="2">
        <v>41367</v>
      </c>
      <c r="C2058">
        <v>13</v>
      </c>
      <c r="D2058" t="s">
        <v>4</v>
      </c>
      <c r="E2058" t="s">
        <v>8168</v>
      </c>
      <c r="F2058" t="s">
        <v>8026</v>
      </c>
      <c r="G2058">
        <v>36</v>
      </c>
      <c r="H2058">
        <v>5</v>
      </c>
      <c r="I2058">
        <v>5</v>
      </c>
      <c r="J2058" s="1">
        <v>23.822222222222223</v>
      </c>
      <c r="K2058" s="1">
        <f>Sales_Data[[#This Row],[Order Quantity]]*Sales_Data[[#This Row],[Unit Price]]</f>
        <v>119.11111111111111</v>
      </c>
      <c r="L2058" s="1">
        <v>10.243555555555556</v>
      </c>
    </row>
    <row r="2059" spans="1:12">
      <c r="A2059" t="s">
        <v>2082</v>
      </c>
      <c r="B2059" s="2">
        <v>41367</v>
      </c>
      <c r="C2059">
        <v>19</v>
      </c>
      <c r="D2059" t="s">
        <v>4</v>
      </c>
      <c r="E2059" t="s">
        <v>8168</v>
      </c>
      <c r="F2059" t="s">
        <v>8028</v>
      </c>
      <c r="G2059">
        <v>55</v>
      </c>
      <c r="H2059">
        <v>8</v>
      </c>
      <c r="I2059">
        <v>2</v>
      </c>
      <c r="J2059" s="1">
        <v>75.188888888888897</v>
      </c>
      <c r="K2059" s="1">
        <f>Sales_Data[[#This Row],[Order Quantity]]*Sales_Data[[#This Row],[Unit Price]]</f>
        <v>150.37777777777779</v>
      </c>
      <c r="L2059" s="1">
        <v>48.120888888888892</v>
      </c>
    </row>
    <row r="2060" spans="1:12">
      <c r="A2060" t="s">
        <v>2083</v>
      </c>
      <c r="B2060" s="2">
        <v>41368</v>
      </c>
      <c r="C2060">
        <v>10</v>
      </c>
      <c r="D2060" t="s">
        <v>2</v>
      </c>
      <c r="E2060" t="s">
        <v>8168</v>
      </c>
      <c r="F2060" t="s">
        <v>8026</v>
      </c>
      <c r="G2060">
        <v>28</v>
      </c>
      <c r="H2060">
        <v>4</v>
      </c>
      <c r="I2060">
        <v>6</v>
      </c>
      <c r="J2060" s="1">
        <v>111.66666666666667</v>
      </c>
      <c r="K2060" s="1">
        <f>Sales_Data[[#This Row],[Order Quantity]]*Sales_Data[[#This Row],[Unit Price]]</f>
        <v>670</v>
      </c>
      <c r="L2060" s="1">
        <v>45.783333333333331</v>
      </c>
    </row>
    <row r="2061" spans="1:12">
      <c r="A2061" t="s">
        <v>2084</v>
      </c>
      <c r="B2061" s="2">
        <v>41368</v>
      </c>
      <c r="C2061">
        <v>16</v>
      </c>
      <c r="D2061" t="s">
        <v>2</v>
      </c>
      <c r="E2061" t="s">
        <v>8168</v>
      </c>
      <c r="F2061" t="s">
        <v>8025</v>
      </c>
      <c r="G2061">
        <v>44</v>
      </c>
      <c r="H2061">
        <v>7</v>
      </c>
      <c r="I2061">
        <v>3</v>
      </c>
      <c r="J2061" s="1">
        <v>118.36666666666666</v>
      </c>
      <c r="K2061" s="1">
        <f>Sales_Data[[#This Row],[Order Quantity]]*Sales_Data[[#This Row],[Unit Price]]</f>
        <v>355.09999999999997</v>
      </c>
      <c r="L2061" s="1">
        <v>78.122</v>
      </c>
    </row>
    <row r="2062" spans="1:12">
      <c r="A2062" t="s">
        <v>2085</v>
      </c>
      <c r="B2062" s="2">
        <v>41369</v>
      </c>
      <c r="C2062">
        <v>20</v>
      </c>
      <c r="D2062" t="s">
        <v>4</v>
      </c>
      <c r="E2062" t="s">
        <v>8168</v>
      </c>
      <c r="F2062" t="s">
        <v>8028</v>
      </c>
      <c r="G2062">
        <v>56</v>
      </c>
      <c r="H2062">
        <v>8</v>
      </c>
      <c r="I2062">
        <v>1</v>
      </c>
      <c r="J2062" s="1">
        <v>18.611111111111111</v>
      </c>
      <c r="K2062" s="1">
        <f>Sales_Data[[#This Row],[Order Quantity]]*Sales_Data[[#This Row],[Unit Price]]</f>
        <v>18.611111111111111</v>
      </c>
      <c r="L2062" s="1">
        <v>12.655555555555557</v>
      </c>
    </row>
    <row r="2063" spans="1:12">
      <c r="A2063" t="s">
        <v>2086</v>
      </c>
      <c r="B2063" s="2">
        <v>41369</v>
      </c>
      <c r="C2063">
        <v>3</v>
      </c>
      <c r="D2063" t="s">
        <v>4</v>
      </c>
      <c r="E2063" t="s">
        <v>8168</v>
      </c>
      <c r="F2063" t="s">
        <v>8027</v>
      </c>
      <c r="G2063">
        <v>8</v>
      </c>
      <c r="H2063">
        <v>2</v>
      </c>
      <c r="I2063">
        <v>8</v>
      </c>
      <c r="J2063" s="1">
        <v>131.02222222222224</v>
      </c>
      <c r="K2063" s="1">
        <f>Sales_Data[[#This Row],[Order Quantity]]*Sales_Data[[#This Row],[Unit Price]]</f>
        <v>1048.1777777777779</v>
      </c>
      <c r="L2063" s="1">
        <v>93.025777777777776</v>
      </c>
    </row>
    <row r="2064" spans="1:12">
      <c r="A2064" t="s">
        <v>2087</v>
      </c>
      <c r="B2064" s="2">
        <v>41369</v>
      </c>
      <c r="C2064">
        <v>10</v>
      </c>
      <c r="D2064" t="s">
        <v>4</v>
      </c>
      <c r="E2064" t="s">
        <v>8168</v>
      </c>
      <c r="F2064" t="s">
        <v>8026</v>
      </c>
      <c r="G2064">
        <v>29</v>
      </c>
      <c r="H2064">
        <v>4</v>
      </c>
      <c r="I2064">
        <v>2</v>
      </c>
      <c r="J2064" s="1">
        <v>645.43333333333339</v>
      </c>
      <c r="K2064" s="1">
        <f>Sales_Data[[#This Row],[Order Quantity]]*Sales_Data[[#This Row],[Unit Price]]</f>
        <v>1290.8666666666668</v>
      </c>
      <c r="L2064" s="1">
        <v>387.26</v>
      </c>
    </row>
    <row r="2065" spans="1:12">
      <c r="A2065" t="s">
        <v>2088</v>
      </c>
      <c r="B2065" s="2">
        <v>41369</v>
      </c>
      <c r="C2065">
        <v>5</v>
      </c>
      <c r="D2065" t="s">
        <v>4</v>
      </c>
      <c r="E2065" t="s">
        <v>8168</v>
      </c>
      <c r="F2065" t="s">
        <v>8027</v>
      </c>
      <c r="G2065">
        <v>14</v>
      </c>
      <c r="H2065">
        <v>2</v>
      </c>
      <c r="I2065">
        <v>9</v>
      </c>
      <c r="J2065" s="1">
        <v>419.12222222222221</v>
      </c>
      <c r="K2065" s="1">
        <f>Sales_Data[[#This Row],[Order Quantity]]*Sales_Data[[#This Row],[Unit Price]]</f>
        <v>3772.1</v>
      </c>
      <c r="L2065" s="1">
        <v>343.6802222222222</v>
      </c>
    </row>
    <row r="2066" spans="1:12">
      <c r="A2066" t="s">
        <v>2089</v>
      </c>
      <c r="B2066" s="2">
        <v>41369</v>
      </c>
      <c r="C2066">
        <v>4</v>
      </c>
      <c r="D2066" t="s">
        <v>4</v>
      </c>
      <c r="E2066" t="s">
        <v>8168</v>
      </c>
      <c r="F2066" t="s">
        <v>8027</v>
      </c>
      <c r="G2066">
        <v>11</v>
      </c>
      <c r="H2066">
        <v>2</v>
      </c>
      <c r="I2066">
        <v>3</v>
      </c>
      <c r="J2066" s="1">
        <v>387.11111111111109</v>
      </c>
      <c r="K2066" s="1">
        <f>Sales_Data[[#This Row],[Order Quantity]]*Sales_Data[[#This Row],[Unit Price]]</f>
        <v>1161.3333333333333</v>
      </c>
      <c r="L2066" s="1">
        <v>170.32888888888888</v>
      </c>
    </row>
    <row r="2067" spans="1:12">
      <c r="A2067" t="s">
        <v>2090</v>
      </c>
      <c r="B2067" s="2">
        <v>41370</v>
      </c>
      <c r="C2067">
        <v>16</v>
      </c>
      <c r="D2067" t="s">
        <v>3</v>
      </c>
      <c r="E2067" t="s">
        <v>8168</v>
      </c>
      <c r="F2067" t="s">
        <v>8025</v>
      </c>
      <c r="G2067">
        <v>46</v>
      </c>
      <c r="H2067">
        <v>7</v>
      </c>
      <c r="I2067">
        <v>7</v>
      </c>
      <c r="J2067" s="1">
        <v>116.87777777777779</v>
      </c>
      <c r="K2067" s="1">
        <f>Sales_Data[[#This Row],[Order Quantity]]*Sales_Data[[#This Row],[Unit Price]]</f>
        <v>818.14444444444462</v>
      </c>
      <c r="L2067" s="1">
        <v>46.751111111111115</v>
      </c>
    </row>
    <row r="2068" spans="1:12">
      <c r="A2068" t="s">
        <v>2091</v>
      </c>
      <c r="B2068" s="2">
        <v>41370</v>
      </c>
      <c r="C2068">
        <v>19</v>
      </c>
      <c r="D2068" t="s">
        <v>4</v>
      </c>
      <c r="E2068" t="s">
        <v>8168</v>
      </c>
      <c r="F2068" t="s">
        <v>8028</v>
      </c>
      <c r="G2068">
        <v>53</v>
      </c>
      <c r="H2068">
        <v>8</v>
      </c>
      <c r="I2068">
        <v>9</v>
      </c>
      <c r="J2068" s="1">
        <v>23.077777777777779</v>
      </c>
      <c r="K2068" s="1">
        <f>Sales_Data[[#This Row],[Order Quantity]]*Sales_Data[[#This Row],[Unit Price]]</f>
        <v>207.70000000000002</v>
      </c>
      <c r="L2068" s="1">
        <v>12.923555555555559</v>
      </c>
    </row>
    <row r="2069" spans="1:12">
      <c r="A2069" t="s">
        <v>2092</v>
      </c>
      <c r="B2069" s="2">
        <v>41370</v>
      </c>
      <c r="C2069">
        <v>3</v>
      </c>
      <c r="D2069" t="s">
        <v>4</v>
      </c>
      <c r="E2069" t="s">
        <v>8168</v>
      </c>
      <c r="F2069" t="s">
        <v>8027</v>
      </c>
      <c r="G2069">
        <v>6</v>
      </c>
      <c r="H2069">
        <v>1</v>
      </c>
      <c r="I2069">
        <v>5</v>
      </c>
      <c r="J2069" s="1">
        <v>189.83333333333334</v>
      </c>
      <c r="K2069" s="1">
        <f>Sales_Data[[#This Row],[Order Quantity]]*Sales_Data[[#This Row],[Unit Price]]</f>
        <v>949.16666666666674</v>
      </c>
      <c r="L2069" s="1">
        <v>132.88333333333333</v>
      </c>
    </row>
    <row r="2070" spans="1:12">
      <c r="A2070" t="s">
        <v>2093</v>
      </c>
      <c r="B2070" s="2">
        <v>41370</v>
      </c>
      <c r="C2070">
        <v>9</v>
      </c>
      <c r="D2070" t="s">
        <v>2</v>
      </c>
      <c r="E2070" t="s">
        <v>8168</v>
      </c>
      <c r="F2070" t="s">
        <v>8027</v>
      </c>
      <c r="G2070">
        <v>26</v>
      </c>
      <c r="H2070">
        <v>4</v>
      </c>
      <c r="I2070">
        <v>1</v>
      </c>
      <c r="J2070" s="1">
        <v>124.32222222222224</v>
      </c>
      <c r="K2070" s="1">
        <f>Sales_Data[[#This Row],[Order Quantity]]*Sales_Data[[#This Row],[Unit Price]]</f>
        <v>124.32222222222224</v>
      </c>
      <c r="L2070" s="1">
        <v>88.268777777777771</v>
      </c>
    </row>
    <row r="2071" spans="1:12">
      <c r="A2071" t="s">
        <v>2094</v>
      </c>
      <c r="B2071" s="2">
        <v>41370</v>
      </c>
      <c r="C2071">
        <v>14</v>
      </c>
      <c r="D2071" t="s">
        <v>4</v>
      </c>
      <c r="E2071" t="s">
        <v>8168</v>
      </c>
      <c r="F2071" t="s">
        <v>8026</v>
      </c>
      <c r="G2071">
        <v>38</v>
      </c>
      <c r="H2071">
        <v>6</v>
      </c>
      <c r="I2071">
        <v>5</v>
      </c>
      <c r="J2071" s="1">
        <v>210.67777777777781</v>
      </c>
      <c r="K2071" s="1">
        <f>Sales_Data[[#This Row],[Order Quantity]]*Sales_Data[[#This Row],[Unit Price]]</f>
        <v>1053.3888888888891</v>
      </c>
      <c r="L2071" s="1">
        <v>88.484666666666669</v>
      </c>
    </row>
    <row r="2072" spans="1:12">
      <c r="A2072" t="s">
        <v>2095</v>
      </c>
      <c r="B2072" s="2">
        <v>41371</v>
      </c>
      <c r="C2072">
        <v>11</v>
      </c>
      <c r="D2072" t="s">
        <v>4</v>
      </c>
      <c r="E2072" t="s">
        <v>8168</v>
      </c>
      <c r="F2072" t="s">
        <v>8026</v>
      </c>
      <c r="G2072">
        <v>31</v>
      </c>
      <c r="H2072">
        <v>5</v>
      </c>
      <c r="I2072">
        <v>1</v>
      </c>
      <c r="J2072" s="1">
        <v>252.36666666666667</v>
      </c>
      <c r="K2072" s="1">
        <f>Sales_Data[[#This Row],[Order Quantity]]*Sales_Data[[#This Row],[Unit Price]]</f>
        <v>252.36666666666667</v>
      </c>
      <c r="L2072" s="1">
        <v>103.47033333333334</v>
      </c>
    </row>
    <row r="2073" spans="1:12">
      <c r="A2073" t="s">
        <v>2096</v>
      </c>
      <c r="B2073" s="2">
        <v>41371</v>
      </c>
      <c r="C2073">
        <v>17</v>
      </c>
      <c r="D2073" t="s">
        <v>3</v>
      </c>
      <c r="E2073" t="s">
        <v>8168</v>
      </c>
      <c r="F2073" t="s">
        <v>8025</v>
      </c>
      <c r="G2073">
        <v>48</v>
      </c>
      <c r="H2073">
        <v>7</v>
      </c>
      <c r="I2073">
        <v>4</v>
      </c>
      <c r="J2073" s="1">
        <v>631.28888888888889</v>
      </c>
      <c r="K2073" s="1">
        <f>Sales_Data[[#This Row],[Order Quantity]]*Sales_Data[[#This Row],[Unit Price]]</f>
        <v>2525.1555555555556</v>
      </c>
      <c r="L2073" s="1">
        <v>416.65066666666667</v>
      </c>
    </row>
    <row r="2074" spans="1:12">
      <c r="A2074" t="s">
        <v>2097</v>
      </c>
      <c r="B2074" s="2">
        <v>41371</v>
      </c>
      <c r="C2074">
        <v>18</v>
      </c>
      <c r="D2074" t="s">
        <v>2</v>
      </c>
      <c r="E2074" t="s">
        <v>8168</v>
      </c>
      <c r="F2074" t="s">
        <v>8025</v>
      </c>
      <c r="G2074">
        <v>53</v>
      </c>
      <c r="H2074">
        <v>8</v>
      </c>
      <c r="I2074">
        <v>4</v>
      </c>
      <c r="J2074" s="1">
        <v>118.36666666666666</v>
      </c>
      <c r="K2074" s="1">
        <f>Sales_Data[[#This Row],[Order Quantity]]*Sales_Data[[#This Row],[Unit Price]]</f>
        <v>473.46666666666664</v>
      </c>
      <c r="L2074" s="1">
        <v>67.468999999999994</v>
      </c>
    </row>
    <row r="2075" spans="1:12">
      <c r="A2075" t="s">
        <v>2098</v>
      </c>
      <c r="B2075" s="2">
        <v>41371</v>
      </c>
      <c r="C2075">
        <v>13</v>
      </c>
      <c r="D2075" t="s">
        <v>2</v>
      </c>
      <c r="E2075" t="s">
        <v>8168</v>
      </c>
      <c r="F2075" t="s">
        <v>8026</v>
      </c>
      <c r="G2075">
        <v>37</v>
      </c>
      <c r="H2075">
        <v>6</v>
      </c>
      <c r="I2075">
        <v>1</v>
      </c>
      <c r="J2075" s="1">
        <v>286.61111111111109</v>
      </c>
      <c r="K2075" s="1">
        <f>Sales_Data[[#This Row],[Order Quantity]]*Sales_Data[[#This Row],[Unit Price]]</f>
        <v>286.61111111111109</v>
      </c>
      <c r="L2075" s="1">
        <v>237.88722222222219</v>
      </c>
    </row>
    <row r="2076" spans="1:12">
      <c r="A2076" t="s">
        <v>2099</v>
      </c>
      <c r="B2076" s="2">
        <v>41371</v>
      </c>
      <c r="C2076">
        <v>15</v>
      </c>
      <c r="D2076" t="s">
        <v>4</v>
      </c>
      <c r="E2076" t="s">
        <v>8168</v>
      </c>
      <c r="F2076" t="s">
        <v>8025</v>
      </c>
      <c r="G2076">
        <v>44</v>
      </c>
      <c r="H2076">
        <v>6</v>
      </c>
      <c r="I2076">
        <v>5</v>
      </c>
      <c r="J2076" s="1">
        <v>431.03333333333336</v>
      </c>
      <c r="K2076" s="1">
        <f>Sales_Data[[#This Row],[Order Quantity]]*Sales_Data[[#This Row],[Unit Price]]</f>
        <v>2155.166666666667</v>
      </c>
      <c r="L2076" s="1">
        <v>331.89566666666667</v>
      </c>
    </row>
    <row r="2077" spans="1:12">
      <c r="A2077" t="s">
        <v>2100</v>
      </c>
      <c r="B2077" s="2">
        <v>41371</v>
      </c>
      <c r="C2077">
        <v>19</v>
      </c>
      <c r="D2077" t="s">
        <v>2</v>
      </c>
      <c r="E2077" t="s">
        <v>8168</v>
      </c>
      <c r="F2077" t="s">
        <v>8028</v>
      </c>
      <c r="G2077">
        <v>53</v>
      </c>
      <c r="H2077">
        <v>8</v>
      </c>
      <c r="I2077">
        <v>5</v>
      </c>
      <c r="J2077" s="1">
        <v>276.18888888888893</v>
      </c>
      <c r="K2077" s="1">
        <f>Sales_Data[[#This Row],[Order Quantity]]*Sales_Data[[#This Row],[Unit Price]]</f>
        <v>1380.9444444444446</v>
      </c>
      <c r="L2077" s="1">
        <v>138.09444444444446</v>
      </c>
    </row>
    <row r="2078" spans="1:12">
      <c r="A2078" t="s">
        <v>2101</v>
      </c>
      <c r="B2078" s="2">
        <v>41371</v>
      </c>
      <c r="C2078">
        <v>13</v>
      </c>
      <c r="D2078" t="s">
        <v>2</v>
      </c>
      <c r="E2078" t="s">
        <v>8168</v>
      </c>
      <c r="F2078" t="s">
        <v>8026</v>
      </c>
      <c r="G2078">
        <v>36</v>
      </c>
      <c r="H2078">
        <v>5</v>
      </c>
      <c r="I2078">
        <v>7</v>
      </c>
      <c r="J2078" s="1">
        <v>103.47777777777779</v>
      </c>
      <c r="K2078" s="1">
        <f>Sales_Data[[#This Row],[Order Quantity]]*Sales_Data[[#This Row],[Unit Price]]</f>
        <v>724.34444444444455</v>
      </c>
      <c r="L2078" s="1">
        <v>78.643111111111111</v>
      </c>
    </row>
    <row r="2079" spans="1:12">
      <c r="A2079" t="s">
        <v>2102</v>
      </c>
      <c r="B2079" s="2">
        <v>41371</v>
      </c>
      <c r="C2079">
        <v>17</v>
      </c>
      <c r="D2079" t="s">
        <v>4</v>
      </c>
      <c r="E2079" t="s">
        <v>8168</v>
      </c>
      <c r="F2079" t="s">
        <v>8025</v>
      </c>
      <c r="G2079">
        <v>49</v>
      </c>
      <c r="H2079">
        <v>7</v>
      </c>
      <c r="I2079">
        <v>9</v>
      </c>
      <c r="J2079" s="1">
        <v>123.57777777777778</v>
      </c>
      <c r="K2079" s="1">
        <f>Sales_Data[[#This Row],[Order Quantity]]*Sales_Data[[#This Row],[Unit Price]]</f>
        <v>1112.2</v>
      </c>
      <c r="L2079" s="1">
        <v>95.154888888888891</v>
      </c>
    </row>
    <row r="2080" spans="1:12">
      <c r="A2080" t="s">
        <v>2103</v>
      </c>
      <c r="B2080" s="2">
        <v>41372</v>
      </c>
      <c r="C2080">
        <v>6</v>
      </c>
      <c r="D2080" t="s">
        <v>3</v>
      </c>
      <c r="E2080" t="s">
        <v>8168</v>
      </c>
      <c r="F2080" t="s">
        <v>8027</v>
      </c>
      <c r="G2080">
        <v>16</v>
      </c>
      <c r="H2080">
        <v>3</v>
      </c>
      <c r="I2080">
        <v>9</v>
      </c>
      <c r="J2080" s="1">
        <v>117.62222222222223</v>
      </c>
      <c r="K2080" s="1">
        <f>Sales_Data[[#This Row],[Order Quantity]]*Sales_Data[[#This Row],[Unit Price]]</f>
        <v>1058.6000000000001</v>
      </c>
      <c r="L2080" s="1">
        <v>51.753777777777785</v>
      </c>
    </row>
    <row r="2081" spans="1:12">
      <c r="A2081" t="s">
        <v>2104</v>
      </c>
      <c r="B2081" s="2">
        <v>41372</v>
      </c>
      <c r="C2081">
        <v>3</v>
      </c>
      <c r="D2081" t="s">
        <v>3</v>
      </c>
      <c r="E2081" t="s">
        <v>8168</v>
      </c>
      <c r="F2081" t="s">
        <v>8027</v>
      </c>
      <c r="G2081">
        <v>9</v>
      </c>
      <c r="H2081">
        <v>2</v>
      </c>
      <c r="I2081">
        <v>1</v>
      </c>
      <c r="J2081" s="1">
        <v>113.15555555555555</v>
      </c>
      <c r="K2081" s="1">
        <f>Sales_Data[[#This Row],[Order Quantity]]*Sales_Data[[#This Row],[Unit Price]]</f>
        <v>113.15555555555555</v>
      </c>
      <c r="L2081" s="1">
        <v>91.656000000000006</v>
      </c>
    </row>
    <row r="2082" spans="1:12">
      <c r="A2082" t="s">
        <v>2105</v>
      </c>
      <c r="B2082" s="2">
        <v>41372</v>
      </c>
      <c r="C2082">
        <v>16</v>
      </c>
      <c r="D2082" t="s">
        <v>4</v>
      </c>
      <c r="E2082" t="s">
        <v>8168</v>
      </c>
      <c r="F2082" t="s">
        <v>8025</v>
      </c>
      <c r="G2082">
        <v>45</v>
      </c>
      <c r="H2082">
        <v>7</v>
      </c>
      <c r="I2082">
        <v>4</v>
      </c>
      <c r="J2082" s="1">
        <v>209.1888888888889</v>
      </c>
      <c r="K2082" s="1">
        <f>Sales_Data[[#This Row],[Order Quantity]]*Sales_Data[[#This Row],[Unit Price]]</f>
        <v>836.75555555555559</v>
      </c>
      <c r="L2082" s="1">
        <v>121.32955555555554</v>
      </c>
    </row>
    <row r="2083" spans="1:12">
      <c r="A2083" t="s">
        <v>2106</v>
      </c>
      <c r="B2083" s="2">
        <v>41372</v>
      </c>
      <c r="C2083">
        <v>2</v>
      </c>
      <c r="D2083" t="s">
        <v>2</v>
      </c>
      <c r="E2083" t="s">
        <v>8168</v>
      </c>
      <c r="F2083" t="s">
        <v>8027</v>
      </c>
      <c r="G2083">
        <v>4</v>
      </c>
      <c r="H2083">
        <v>1</v>
      </c>
      <c r="I2083">
        <v>7</v>
      </c>
      <c r="J2083" s="1">
        <v>113.90000000000002</v>
      </c>
      <c r="K2083" s="1">
        <f>Sales_Data[[#This Row],[Order Quantity]]*Sales_Data[[#This Row],[Unit Price]]</f>
        <v>797.30000000000018</v>
      </c>
      <c r="L2083" s="1">
        <v>62.645000000000017</v>
      </c>
    </row>
    <row r="2084" spans="1:12">
      <c r="A2084" t="s">
        <v>2107</v>
      </c>
      <c r="B2084" s="2">
        <v>41372</v>
      </c>
      <c r="C2084">
        <v>17</v>
      </c>
      <c r="D2084" t="s">
        <v>4</v>
      </c>
      <c r="E2084" t="s">
        <v>8168</v>
      </c>
      <c r="F2084" t="s">
        <v>8025</v>
      </c>
      <c r="G2084">
        <v>48</v>
      </c>
      <c r="H2084">
        <v>7</v>
      </c>
      <c r="I2084">
        <v>9</v>
      </c>
      <c r="J2084" s="1">
        <v>653.62222222222226</v>
      </c>
      <c r="K2084" s="1">
        <f>Sales_Data[[#This Row],[Order Quantity]]*Sales_Data[[#This Row],[Unit Price]]</f>
        <v>5882.6</v>
      </c>
      <c r="L2084" s="1">
        <v>464.07177777777775</v>
      </c>
    </row>
    <row r="2085" spans="1:12">
      <c r="A2085" t="s">
        <v>2108</v>
      </c>
      <c r="B2085" s="2">
        <v>41373</v>
      </c>
      <c r="C2085">
        <v>3</v>
      </c>
      <c r="D2085" t="s">
        <v>3</v>
      </c>
      <c r="E2085" t="s">
        <v>8168</v>
      </c>
      <c r="F2085" t="s">
        <v>8027</v>
      </c>
      <c r="G2085">
        <v>8</v>
      </c>
      <c r="H2085">
        <v>2</v>
      </c>
      <c r="I2085">
        <v>5</v>
      </c>
      <c r="J2085" s="1">
        <v>125.06666666666668</v>
      </c>
      <c r="K2085" s="1">
        <f>Sales_Data[[#This Row],[Order Quantity]]*Sales_Data[[#This Row],[Unit Price]]</f>
        <v>625.33333333333337</v>
      </c>
      <c r="L2085" s="1">
        <v>96.301333333333346</v>
      </c>
    </row>
    <row r="2086" spans="1:12">
      <c r="A2086" t="s">
        <v>2109</v>
      </c>
      <c r="B2086" s="2">
        <v>41373</v>
      </c>
      <c r="C2086">
        <v>3</v>
      </c>
      <c r="D2086" t="s">
        <v>4</v>
      </c>
      <c r="E2086" t="s">
        <v>8168</v>
      </c>
      <c r="F2086" t="s">
        <v>8027</v>
      </c>
      <c r="G2086">
        <v>7</v>
      </c>
      <c r="H2086">
        <v>1</v>
      </c>
      <c r="I2086">
        <v>2</v>
      </c>
      <c r="J2086" s="1">
        <v>129.53333333333333</v>
      </c>
      <c r="K2086" s="1">
        <f>Sales_Data[[#This Row],[Order Quantity]]*Sales_Data[[#This Row],[Unit Price]]</f>
        <v>259.06666666666666</v>
      </c>
      <c r="L2086" s="1">
        <v>102.33133333333333</v>
      </c>
    </row>
    <row r="2087" spans="1:12">
      <c r="A2087" t="s">
        <v>2110</v>
      </c>
      <c r="B2087" s="2">
        <v>41373</v>
      </c>
      <c r="C2087">
        <v>7</v>
      </c>
      <c r="D2087" t="s">
        <v>4</v>
      </c>
      <c r="E2087" t="s">
        <v>8168</v>
      </c>
      <c r="F2087" t="s">
        <v>8027</v>
      </c>
      <c r="G2087">
        <v>20</v>
      </c>
      <c r="H2087">
        <v>3</v>
      </c>
      <c r="I2087">
        <v>2</v>
      </c>
      <c r="J2087" s="1">
        <v>594.81111111111113</v>
      </c>
      <c r="K2087" s="1">
        <f>Sales_Data[[#This Row],[Order Quantity]]*Sales_Data[[#This Row],[Unit Price]]</f>
        <v>1189.6222222222223</v>
      </c>
      <c r="L2087" s="1">
        <v>392.57533333333339</v>
      </c>
    </row>
    <row r="2088" spans="1:12">
      <c r="A2088" t="s">
        <v>2111</v>
      </c>
      <c r="B2088" s="2">
        <v>41373</v>
      </c>
      <c r="C2088">
        <v>6</v>
      </c>
      <c r="D2088" t="s">
        <v>2</v>
      </c>
      <c r="E2088" t="s">
        <v>8168</v>
      </c>
      <c r="F2088" t="s">
        <v>8027</v>
      </c>
      <c r="G2088">
        <v>17</v>
      </c>
      <c r="H2088">
        <v>3</v>
      </c>
      <c r="I2088">
        <v>8</v>
      </c>
      <c r="J2088" s="1">
        <v>442.20000000000005</v>
      </c>
      <c r="K2088" s="1">
        <f>Sales_Data[[#This Row],[Order Quantity]]*Sales_Data[[#This Row],[Unit Price]]</f>
        <v>3537.6000000000004</v>
      </c>
      <c r="L2088" s="1">
        <v>221.10000000000002</v>
      </c>
    </row>
    <row r="2089" spans="1:12">
      <c r="A2089" t="s">
        <v>2112</v>
      </c>
      <c r="B2089" s="2">
        <v>41373</v>
      </c>
      <c r="C2089">
        <v>2</v>
      </c>
      <c r="D2089" t="s">
        <v>4</v>
      </c>
      <c r="E2089" t="s">
        <v>8168</v>
      </c>
      <c r="F2089" t="s">
        <v>8027</v>
      </c>
      <c r="G2089">
        <v>4</v>
      </c>
      <c r="H2089">
        <v>1</v>
      </c>
      <c r="I2089">
        <v>8</v>
      </c>
      <c r="J2089" s="1">
        <v>21.588888888888889</v>
      </c>
      <c r="K2089" s="1">
        <f>Sales_Data[[#This Row],[Order Quantity]]*Sales_Data[[#This Row],[Unit Price]]</f>
        <v>172.71111111111111</v>
      </c>
      <c r="L2089" s="1">
        <v>14.032777777777779</v>
      </c>
    </row>
    <row r="2090" spans="1:12">
      <c r="A2090" t="s">
        <v>2113</v>
      </c>
      <c r="B2090" s="2">
        <v>41373</v>
      </c>
      <c r="C2090">
        <v>14</v>
      </c>
      <c r="D2090" t="s">
        <v>2</v>
      </c>
      <c r="E2090" t="s">
        <v>8168</v>
      </c>
      <c r="F2090" t="s">
        <v>8026</v>
      </c>
      <c r="G2090">
        <v>39</v>
      </c>
      <c r="H2090">
        <v>6</v>
      </c>
      <c r="I2090">
        <v>8</v>
      </c>
      <c r="J2090" s="1">
        <v>428.05555555555554</v>
      </c>
      <c r="K2090" s="1">
        <f>Sales_Data[[#This Row],[Order Quantity]]*Sales_Data[[#This Row],[Unit Price]]</f>
        <v>3424.4444444444443</v>
      </c>
      <c r="L2090" s="1">
        <v>312.48055555555555</v>
      </c>
    </row>
    <row r="2091" spans="1:12">
      <c r="A2091" t="s">
        <v>2114</v>
      </c>
      <c r="B2091" s="2">
        <v>41373</v>
      </c>
      <c r="C2091">
        <v>19</v>
      </c>
      <c r="D2091" t="s">
        <v>3</v>
      </c>
      <c r="E2091" t="s">
        <v>8168</v>
      </c>
      <c r="F2091" t="s">
        <v>8028</v>
      </c>
      <c r="G2091">
        <v>55</v>
      </c>
      <c r="H2091">
        <v>8</v>
      </c>
      <c r="I2091">
        <v>8</v>
      </c>
      <c r="J2091" s="1">
        <v>675.95555555555563</v>
      </c>
      <c r="K2091" s="1">
        <f>Sales_Data[[#This Row],[Order Quantity]]*Sales_Data[[#This Row],[Unit Price]]</f>
        <v>5407.6444444444451</v>
      </c>
      <c r="L2091" s="1">
        <v>283.90133333333335</v>
      </c>
    </row>
    <row r="2092" spans="1:12">
      <c r="A2092" t="s">
        <v>2115</v>
      </c>
      <c r="B2092" s="2">
        <v>41374</v>
      </c>
      <c r="C2092">
        <v>20</v>
      </c>
      <c r="D2092" t="s">
        <v>4</v>
      </c>
      <c r="E2092" t="s">
        <v>8168</v>
      </c>
      <c r="F2092" t="s">
        <v>8028</v>
      </c>
      <c r="G2092">
        <v>58</v>
      </c>
      <c r="H2092">
        <v>8</v>
      </c>
      <c r="I2092">
        <v>5</v>
      </c>
      <c r="J2092" s="1">
        <v>687.86666666666667</v>
      </c>
      <c r="K2092" s="1">
        <f>Sales_Data[[#This Row],[Order Quantity]]*Sales_Data[[#This Row],[Unit Price]]</f>
        <v>3439.3333333333335</v>
      </c>
      <c r="L2092" s="1">
        <v>282.02533333333332</v>
      </c>
    </row>
    <row r="2093" spans="1:12">
      <c r="A2093" t="s">
        <v>2116</v>
      </c>
      <c r="B2093" s="2">
        <v>41375</v>
      </c>
      <c r="C2093">
        <v>14</v>
      </c>
      <c r="D2093" t="s">
        <v>4</v>
      </c>
      <c r="E2093" t="s">
        <v>8168</v>
      </c>
      <c r="F2093" t="s">
        <v>8026</v>
      </c>
      <c r="G2093">
        <v>40</v>
      </c>
      <c r="H2093">
        <v>6</v>
      </c>
      <c r="I2093">
        <v>4</v>
      </c>
      <c r="J2093" s="1">
        <v>428.05555555555554</v>
      </c>
      <c r="K2093" s="1">
        <f>Sales_Data[[#This Row],[Order Quantity]]*Sales_Data[[#This Row],[Unit Price]]</f>
        <v>1712.2222222222222</v>
      </c>
      <c r="L2093" s="1">
        <v>329.60277777777782</v>
      </c>
    </row>
    <row r="2094" spans="1:12">
      <c r="A2094" t="s">
        <v>2117</v>
      </c>
      <c r="B2094" s="2">
        <v>41375</v>
      </c>
      <c r="C2094">
        <v>14</v>
      </c>
      <c r="D2094" t="s">
        <v>2</v>
      </c>
      <c r="E2094" t="s">
        <v>8168</v>
      </c>
      <c r="F2094" t="s">
        <v>8026</v>
      </c>
      <c r="G2094">
        <v>40</v>
      </c>
      <c r="H2094">
        <v>6</v>
      </c>
      <c r="I2094">
        <v>8</v>
      </c>
      <c r="J2094" s="1">
        <v>192.8111111111111</v>
      </c>
      <c r="K2094" s="1">
        <f>Sales_Data[[#This Row],[Order Quantity]]*Sales_Data[[#This Row],[Unit Price]]</f>
        <v>1542.4888888888888</v>
      </c>
      <c r="L2094" s="1">
        <v>94.47744444444443</v>
      </c>
    </row>
    <row r="2095" spans="1:12">
      <c r="A2095" t="s">
        <v>2118</v>
      </c>
      <c r="B2095" s="2">
        <v>41375</v>
      </c>
      <c r="C2095">
        <v>8</v>
      </c>
      <c r="D2095" t="s">
        <v>4</v>
      </c>
      <c r="E2095" t="s">
        <v>8168</v>
      </c>
      <c r="F2095" t="s">
        <v>8027</v>
      </c>
      <c r="G2095">
        <v>23</v>
      </c>
      <c r="H2095">
        <v>4</v>
      </c>
      <c r="I2095">
        <v>5</v>
      </c>
      <c r="J2095" s="1">
        <v>297.77777777777777</v>
      </c>
      <c r="K2095" s="1">
        <f>Sales_Data[[#This Row],[Order Quantity]]*Sales_Data[[#This Row],[Unit Price]]</f>
        <v>1488.8888888888889</v>
      </c>
      <c r="L2095" s="1">
        <v>122.08888888888889</v>
      </c>
    </row>
    <row r="2096" spans="1:12">
      <c r="A2096" t="s">
        <v>2119</v>
      </c>
      <c r="B2096" s="2">
        <v>41375</v>
      </c>
      <c r="C2096">
        <v>8</v>
      </c>
      <c r="D2096" t="s">
        <v>4</v>
      </c>
      <c r="E2096" t="s">
        <v>8168</v>
      </c>
      <c r="F2096" t="s">
        <v>8027</v>
      </c>
      <c r="G2096">
        <v>21</v>
      </c>
      <c r="H2096">
        <v>3</v>
      </c>
      <c r="I2096">
        <v>3</v>
      </c>
      <c r="J2096" s="1">
        <v>186.11111111111111</v>
      </c>
      <c r="K2096" s="1">
        <f>Sales_Data[[#This Row],[Order Quantity]]*Sales_Data[[#This Row],[Unit Price]]</f>
        <v>558.33333333333337</v>
      </c>
      <c r="L2096" s="1">
        <v>76.305555555555557</v>
      </c>
    </row>
    <row r="2097" spans="1:12">
      <c r="A2097" t="s">
        <v>2120</v>
      </c>
      <c r="B2097" s="2">
        <v>41376</v>
      </c>
      <c r="C2097">
        <v>14</v>
      </c>
      <c r="D2097" t="s">
        <v>4</v>
      </c>
      <c r="E2097" t="s">
        <v>8168</v>
      </c>
      <c r="F2097" t="s">
        <v>8026</v>
      </c>
      <c r="G2097">
        <v>38</v>
      </c>
      <c r="H2097">
        <v>6</v>
      </c>
      <c r="I2097">
        <v>1</v>
      </c>
      <c r="J2097" s="1">
        <v>186.85555555555555</v>
      </c>
      <c r="K2097" s="1">
        <f>Sales_Data[[#This Row],[Order Quantity]]*Sales_Data[[#This Row],[Unit Price]]</f>
        <v>186.85555555555555</v>
      </c>
      <c r="L2097" s="1">
        <v>100.902</v>
      </c>
    </row>
    <row r="2098" spans="1:12">
      <c r="A2098" t="s">
        <v>2121</v>
      </c>
      <c r="B2098" s="2">
        <v>41376</v>
      </c>
      <c r="C2098">
        <v>18</v>
      </c>
      <c r="D2098" t="s">
        <v>4</v>
      </c>
      <c r="E2098" t="s">
        <v>8168</v>
      </c>
      <c r="F2098" t="s">
        <v>8025</v>
      </c>
      <c r="G2098">
        <v>50</v>
      </c>
      <c r="H2098">
        <v>7</v>
      </c>
      <c r="I2098">
        <v>4</v>
      </c>
      <c r="J2098" s="1">
        <v>432.52222222222224</v>
      </c>
      <c r="K2098" s="1">
        <f>Sales_Data[[#This Row],[Order Quantity]]*Sales_Data[[#This Row],[Unit Price]]</f>
        <v>1730.088888888889</v>
      </c>
      <c r="L2098" s="1">
        <v>263.83855555555556</v>
      </c>
    </row>
    <row r="2099" spans="1:12">
      <c r="A2099" t="s">
        <v>2122</v>
      </c>
      <c r="B2099" s="2">
        <v>41376</v>
      </c>
      <c r="C2099">
        <v>20</v>
      </c>
      <c r="D2099" t="s">
        <v>3</v>
      </c>
      <c r="E2099" t="s">
        <v>8168</v>
      </c>
      <c r="F2099" t="s">
        <v>8028</v>
      </c>
      <c r="G2099">
        <v>57</v>
      </c>
      <c r="H2099">
        <v>8</v>
      </c>
      <c r="I2099">
        <v>2</v>
      </c>
      <c r="J2099" s="1">
        <v>442.20000000000005</v>
      </c>
      <c r="K2099" s="1">
        <f>Sales_Data[[#This Row],[Order Quantity]]*Sales_Data[[#This Row],[Unit Price]]</f>
        <v>884.40000000000009</v>
      </c>
      <c r="L2099" s="1">
        <v>207.834</v>
      </c>
    </row>
    <row r="2100" spans="1:12">
      <c r="A2100" t="s">
        <v>2123</v>
      </c>
      <c r="B2100" s="2">
        <v>41377</v>
      </c>
      <c r="C2100">
        <v>13</v>
      </c>
      <c r="D2100" t="s">
        <v>3</v>
      </c>
      <c r="E2100" t="s">
        <v>8168</v>
      </c>
      <c r="F2100" t="s">
        <v>8026</v>
      </c>
      <c r="G2100">
        <v>38</v>
      </c>
      <c r="H2100">
        <v>6</v>
      </c>
      <c r="I2100">
        <v>4</v>
      </c>
      <c r="J2100" s="1">
        <v>128.04444444444445</v>
      </c>
      <c r="K2100" s="1">
        <f>Sales_Data[[#This Row],[Order Quantity]]*Sales_Data[[#This Row],[Unit Price]]</f>
        <v>512.17777777777781</v>
      </c>
      <c r="L2100" s="1">
        <v>56.339555555555563</v>
      </c>
    </row>
    <row r="2101" spans="1:12">
      <c r="A2101" t="s">
        <v>2124</v>
      </c>
      <c r="B2101" s="2">
        <v>41377</v>
      </c>
      <c r="C2101">
        <v>19</v>
      </c>
      <c r="D2101" t="s">
        <v>2</v>
      </c>
      <c r="E2101" t="s">
        <v>8168</v>
      </c>
      <c r="F2101" t="s">
        <v>8028</v>
      </c>
      <c r="G2101">
        <v>55</v>
      </c>
      <c r="H2101">
        <v>8</v>
      </c>
      <c r="I2101">
        <v>7</v>
      </c>
      <c r="J2101" s="1">
        <v>424.33333333333331</v>
      </c>
      <c r="K2101" s="1">
        <f>Sales_Data[[#This Row],[Order Quantity]]*Sales_Data[[#This Row],[Unit Price]]</f>
        <v>2970.333333333333</v>
      </c>
      <c r="L2101" s="1">
        <v>173.97666666666666</v>
      </c>
    </row>
    <row r="2102" spans="1:12">
      <c r="A2102" t="s">
        <v>2125</v>
      </c>
      <c r="B2102" s="2">
        <v>41377</v>
      </c>
      <c r="C2102">
        <v>15</v>
      </c>
      <c r="D2102" t="s">
        <v>3</v>
      </c>
      <c r="E2102" t="s">
        <v>8168</v>
      </c>
      <c r="F2102" t="s">
        <v>8025</v>
      </c>
      <c r="G2102">
        <v>43</v>
      </c>
      <c r="H2102">
        <v>6</v>
      </c>
      <c r="I2102">
        <v>8</v>
      </c>
      <c r="J2102" s="1">
        <v>265.02222222222224</v>
      </c>
      <c r="K2102" s="1">
        <f>Sales_Data[[#This Row],[Order Quantity]]*Sales_Data[[#This Row],[Unit Price]]</f>
        <v>2120.1777777777779</v>
      </c>
      <c r="L2102" s="1">
        <v>217.31822222222223</v>
      </c>
    </row>
    <row r="2103" spans="1:12">
      <c r="A2103" t="s">
        <v>2126</v>
      </c>
      <c r="B2103" s="2">
        <v>41377</v>
      </c>
      <c r="C2103">
        <v>6</v>
      </c>
      <c r="D2103" t="s">
        <v>4</v>
      </c>
      <c r="E2103" t="s">
        <v>8168</v>
      </c>
      <c r="F2103" t="s">
        <v>8027</v>
      </c>
      <c r="G2103">
        <v>17</v>
      </c>
      <c r="H2103">
        <v>3</v>
      </c>
      <c r="I2103">
        <v>3</v>
      </c>
      <c r="J2103" s="1">
        <v>431.03333333333336</v>
      </c>
      <c r="K2103" s="1">
        <f>Sales_Data[[#This Row],[Order Quantity]]*Sales_Data[[#This Row],[Unit Price]]</f>
        <v>1293.1000000000001</v>
      </c>
      <c r="L2103" s="1">
        <v>228.44766666666666</v>
      </c>
    </row>
    <row r="2104" spans="1:12">
      <c r="A2104" t="s">
        <v>2127</v>
      </c>
      <c r="B2104" s="2">
        <v>41377</v>
      </c>
      <c r="C2104">
        <v>2</v>
      </c>
      <c r="D2104" t="s">
        <v>4</v>
      </c>
      <c r="E2104" t="s">
        <v>8168</v>
      </c>
      <c r="F2104" t="s">
        <v>8027</v>
      </c>
      <c r="G2104">
        <v>5</v>
      </c>
      <c r="H2104">
        <v>1</v>
      </c>
      <c r="I2104">
        <v>4</v>
      </c>
      <c r="J2104" s="1">
        <v>424.33333333333331</v>
      </c>
      <c r="K2104" s="1">
        <f>Sales_Data[[#This Row],[Order Quantity]]*Sales_Data[[#This Row],[Unit Price]]</f>
        <v>1697.3333333333333</v>
      </c>
      <c r="L2104" s="1">
        <v>267.33</v>
      </c>
    </row>
    <row r="2105" spans="1:12">
      <c r="A2105" t="s">
        <v>2128</v>
      </c>
      <c r="B2105" s="2">
        <v>41378</v>
      </c>
      <c r="C2105">
        <v>15</v>
      </c>
      <c r="D2105" t="s">
        <v>4</v>
      </c>
      <c r="E2105" t="s">
        <v>8168</v>
      </c>
      <c r="F2105" t="s">
        <v>8025</v>
      </c>
      <c r="G2105">
        <v>42</v>
      </c>
      <c r="H2105">
        <v>6</v>
      </c>
      <c r="I2105">
        <v>5</v>
      </c>
      <c r="J2105" s="1">
        <v>23.077777777777779</v>
      </c>
      <c r="K2105" s="1">
        <f>Sales_Data[[#This Row],[Order Quantity]]*Sales_Data[[#This Row],[Unit Price]]</f>
        <v>115.3888888888889</v>
      </c>
      <c r="L2105" s="1">
        <v>15.692888888888891</v>
      </c>
    </row>
    <row r="2106" spans="1:12">
      <c r="A2106" t="s">
        <v>2129</v>
      </c>
      <c r="B2106" s="2">
        <v>41378</v>
      </c>
      <c r="C2106">
        <v>10</v>
      </c>
      <c r="D2106" t="s">
        <v>4</v>
      </c>
      <c r="E2106" t="s">
        <v>8168</v>
      </c>
      <c r="F2106" t="s">
        <v>8026</v>
      </c>
      <c r="G2106">
        <v>28</v>
      </c>
      <c r="H2106">
        <v>4</v>
      </c>
      <c r="I2106">
        <v>1</v>
      </c>
      <c r="J2106" s="1">
        <v>122.83333333333333</v>
      </c>
      <c r="K2106" s="1">
        <f>Sales_Data[[#This Row],[Order Quantity]]*Sales_Data[[#This Row],[Unit Price]]</f>
        <v>122.83333333333333</v>
      </c>
      <c r="L2106" s="1">
        <v>98.26666666666668</v>
      </c>
    </row>
    <row r="2107" spans="1:12">
      <c r="A2107" t="s">
        <v>2130</v>
      </c>
      <c r="B2107" s="2">
        <v>41378</v>
      </c>
      <c r="C2107">
        <v>4</v>
      </c>
      <c r="D2107" t="s">
        <v>4</v>
      </c>
      <c r="E2107" t="s">
        <v>8168</v>
      </c>
      <c r="F2107" t="s">
        <v>8027</v>
      </c>
      <c r="G2107">
        <v>12</v>
      </c>
      <c r="H2107">
        <v>2</v>
      </c>
      <c r="I2107">
        <v>9</v>
      </c>
      <c r="J2107" s="1">
        <v>19.355555555555558</v>
      </c>
      <c r="K2107" s="1">
        <f>Sales_Data[[#This Row],[Order Quantity]]*Sales_Data[[#This Row],[Unit Price]]</f>
        <v>174.20000000000002</v>
      </c>
      <c r="L2107" s="1">
        <v>12.194000000000001</v>
      </c>
    </row>
    <row r="2108" spans="1:12">
      <c r="A2108" t="s">
        <v>2131</v>
      </c>
      <c r="B2108" s="2">
        <v>41378</v>
      </c>
      <c r="C2108">
        <v>4</v>
      </c>
      <c r="D2108" t="s">
        <v>4</v>
      </c>
      <c r="E2108" t="s">
        <v>8168</v>
      </c>
      <c r="F2108" t="s">
        <v>8027</v>
      </c>
      <c r="G2108">
        <v>11</v>
      </c>
      <c r="H2108">
        <v>2</v>
      </c>
      <c r="I2108">
        <v>5</v>
      </c>
      <c r="J2108" s="1">
        <v>113.15555555555555</v>
      </c>
      <c r="K2108" s="1">
        <f>Sales_Data[[#This Row],[Order Quantity]]*Sales_Data[[#This Row],[Unit Price]]</f>
        <v>565.77777777777771</v>
      </c>
      <c r="L2108" s="1">
        <v>85.998222222222225</v>
      </c>
    </row>
    <row r="2109" spans="1:12">
      <c r="A2109" t="s">
        <v>2132</v>
      </c>
      <c r="B2109" s="2">
        <v>41379</v>
      </c>
      <c r="C2109">
        <v>5</v>
      </c>
      <c r="D2109" t="s">
        <v>4</v>
      </c>
      <c r="E2109" t="s">
        <v>8168</v>
      </c>
      <c r="F2109" t="s">
        <v>8027</v>
      </c>
      <c r="G2109">
        <v>14</v>
      </c>
      <c r="H2109">
        <v>2</v>
      </c>
      <c r="I2109">
        <v>9</v>
      </c>
      <c r="J2109" s="1">
        <v>280.65555555555557</v>
      </c>
      <c r="K2109" s="1">
        <f>Sales_Data[[#This Row],[Order Quantity]]*Sales_Data[[#This Row],[Unit Price]]</f>
        <v>2525.9</v>
      </c>
      <c r="L2109" s="1">
        <v>129.10155555555556</v>
      </c>
    </row>
    <row r="2110" spans="1:12">
      <c r="A2110" t="s">
        <v>2133</v>
      </c>
      <c r="B2110" s="2">
        <v>41379</v>
      </c>
      <c r="C2110">
        <v>16</v>
      </c>
      <c r="D2110" t="s">
        <v>3</v>
      </c>
      <c r="E2110" t="s">
        <v>8168</v>
      </c>
      <c r="F2110" t="s">
        <v>8025</v>
      </c>
      <c r="G2110">
        <v>46</v>
      </c>
      <c r="H2110">
        <v>7</v>
      </c>
      <c r="I2110">
        <v>2</v>
      </c>
      <c r="J2110" s="1">
        <v>428.8</v>
      </c>
      <c r="K2110" s="1">
        <f>Sales_Data[[#This Row],[Order Quantity]]*Sales_Data[[#This Row],[Unit Price]]</f>
        <v>857.6</v>
      </c>
      <c r="L2110" s="1">
        <v>261.56799999999998</v>
      </c>
    </row>
    <row r="2111" spans="1:12">
      <c r="A2111" t="s">
        <v>2134</v>
      </c>
      <c r="B2111" s="2">
        <v>41379</v>
      </c>
      <c r="C2111">
        <v>19</v>
      </c>
      <c r="D2111" t="s">
        <v>2</v>
      </c>
      <c r="E2111" t="s">
        <v>8168</v>
      </c>
      <c r="F2111" t="s">
        <v>8028</v>
      </c>
      <c r="G2111">
        <v>54</v>
      </c>
      <c r="H2111">
        <v>8</v>
      </c>
      <c r="I2111">
        <v>6</v>
      </c>
      <c r="J2111" s="1">
        <v>264.27777777777777</v>
      </c>
      <c r="K2111" s="1">
        <f>Sales_Data[[#This Row],[Order Quantity]]*Sales_Data[[#This Row],[Unit Price]]</f>
        <v>1585.6666666666665</v>
      </c>
      <c r="L2111" s="1">
        <v>169.13777777777779</v>
      </c>
    </row>
    <row r="2112" spans="1:12">
      <c r="A2112" t="s">
        <v>2135</v>
      </c>
      <c r="B2112" s="2">
        <v>41379</v>
      </c>
      <c r="C2112">
        <v>6</v>
      </c>
      <c r="D2112" t="s">
        <v>4</v>
      </c>
      <c r="E2112" t="s">
        <v>8168</v>
      </c>
      <c r="F2112" t="s">
        <v>8027</v>
      </c>
      <c r="G2112">
        <v>17</v>
      </c>
      <c r="H2112">
        <v>3</v>
      </c>
      <c r="I2112">
        <v>7</v>
      </c>
      <c r="J2112" s="1">
        <v>223.33333333333334</v>
      </c>
      <c r="K2112" s="1">
        <f>Sales_Data[[#This Row],[Order Quantity]]*Sales_Data[[#This Row],[Unit Price]]</f>
        <v>1563.3333333333335</v>
      </c>
      <c r="L2112" s="1">
        <v>154.1</v>
      </c>
    </row>
    <row r="2113" spans="1:12">
      <c r="A2113" t="s">
        <v>2136</v>
      </c>
      <c r="B2113" s="2">
        <v>41379</v>
      </c>
      <c r="C2113">
        <v>5</v>
      </c>
      <c r="D2113" t="s">
        <v>2</v>
      </c>
      <c r="E2113" t="s">
        <v>8168</v>
      </c>
      <c r="F2113" t="s">
        <v>8027</v>
      </c>
      <c r="G2113">
        <v>13</v>
      </c>
      <c r="H2113">
        <v>2</v>
      </c>
      <c r="I2113">
        <v>3</v>
      </c>
      <c r="J2113" s="1">
        <v>429.54444444444448</v>
      </c>
      <c r="K2113" s="1">
        <f>Sales_Data[[#This Row],[Order Quantity]]*Sales_Data[[#This Row],[Unit Price]]</f>
        <v>1288.6333333333334</v>
      </c>
      <c r="L2113" s="1">
        <v>176.11322222222222</v>
      </c>
    </row>
    <row r="2114" spans="1:12">
      <c r="A2114" t="s">
        <v>2137</v>
      </c>
      <c r="B2114" s="2">
        <v>41379</v>
      </c>
      <c r="C2114">
        <v>2</v>
      </c>
      <c r="D2114" t="s">
        <v>4</v>
      </c>
      <c r="E2114" t="s">
        <v>8168</v>
      </c>
      <c r="F2114" t="s">
        <v>8027</v>
      </c>
      <c r="G2114">
        <v>5</v>
      </c>
      <c r="H2114">
        <v>1</v>
      </c>
      <c r="I2114">
        <v>9</v>
      </c>
      <c r="J2114" s="1">
        <v>189.08888888888887</v>
      </c>
      <c r="K2114" s="1">
        <f>Sales_Data[[#This Row],[Order Quantity]]*Sales_Data[[#This Row],[Unit Price]]</f>
        <v>1701.8</v>
      </c>
      <c r="L2114" s="1">
        <v>138.03488888888887</v>
      </c>
    </row>
    <row r="2115" spans="1:12">
      <c r="A2115" t="s">
        <v>2138</v>
      </c>
      <c r="B2115" s="2">
        <v>41379</v>
      </c>
      <c r="C2115">
        <v>10</v>
      </c>
      <c r="D2115" t="s">
        <v>4</v>
      </c>
      <c r="E2115" t="s">
        <v>8168</v>
      </c>
      <c r="F2115" t="s">
        <v>8026</v>
      </c>
      <c r="G2115">
        <v>29</v>
      </c>
      <c r="H2115">
        <v>4</v>
      </c>
      <c r="I2115">
        <v>1</v>
      </c>
      <c r="J2115" s="1">
        <v>209.93333333333334</v>
      </c>
      <c r="K2115" s="1">
        <f>Sales_Data[[#This Row],[Order Quantity]]*Sales_Data[[#This Row],[Unit Price]]</f>
        <v>209.93333333333334</v>
      </c>
      <c r="L2115" s="1">
        <v>104.96666666666667</v>
      </c>
    </row>
    <row r="2116" spans="1:12">
      <c r="A2116" t="s">
        <v>2139</v>
      </c>
      <c r="B2116" s="2">
        <v>41380</v>
      </c>
      <c r="C2116">
        <v>10</v>
      </c>
      <c r="D2116" t="s">
        <v>3</v>
      </c>
      <c r="E2116" t="s">
        <v>8168</v>
      </c>
      <c r="F2116" t="s">
        <v>8026</v>
      </c>
      <c r="G2116">
        <v>29</v>
      </c>
      <c r="H2116">
        <v>4</v>
      </c>
      <c r="I2116">
        <v>4</v>
      </c>
      <c r="J2116" s="1">
        <v>24.566666666666666</v>
      </c>
      <c r="K2116" s="1">
        <f>Sales_Data[[#This Row],[Order Quantity]]*Sales_Data[[#This Row],[Unit Price]]</f>
        <v>98.266666666666666</v>
      </c>
      <c r="L2116" s="1">
        <v>12.774666666666667</v>
      </c>
    </row>
    <row r="2117" spans="1:12">
      <c r="A2117" t="s">
        <v>2140</v>
      </c>
      <c r="B2117" s="2">
        <v>41380</v>
      </c>
      <c r="C2117">
        <v>7</v>
      </c>
      <c r="D2117" t="s">
        <v>2</v>
      </c>
      <c r="E2117" t="s">
        <v>8168</v>
      </c>
      <c r="F2117" t="s">
        <v>8027</v>
      </c>
      <c r="G2117">
        <v>19</v>
      </c>
      <c r="H2117">
        <v>3</v>
      </c>
      <c r="I2117">
        <v>9</v>
      </c>
      <c r="J2117" s="1">
        <v>109.43333333333334</v>
      </c>
      <c r="K2117" s="1">
        <f>Sales_Data[[#This Row],[Order Quantity]]*Sales_Data[[#This Row],[Unit Price]]</f>
        <v>984.90000000000009</v>
      </c>
      <c r="L2117" s="1">
        <v>54.716666666666669</v>
      </c>
    </row>
    <row r="2118" spans="1:12">
      <c r="A2118" t="s">
        <v>2141</v>
      </c>
      <c r="B2118" s="2">
        <v>41380</v>
      </c>
      <c r="C2118">
        <v>1</v>
      </c>
      <c r="D2118" t="s">
        <v>4</v>
      </c>
      <c r="E2118" t="s">
        <v>8168</v>
      </c>
      <c r="F2118" t="s">
        <v>8027</v>
      </c>
      <c r="G2118">
        <v>1</v>
      </c>
      <c r="H2118">
        <v>1</v>
      </c>
      <c r="I2118">
        <v>7</v>
      </c>
      <c r="J2118" s="1">
        <v>122.08888888888889</v>
      </c>
      <c r="K2118" s="1">
        <f>Sales_Data[[#This Row],[Order Quantity]]*Sales_Data[[#This Row],[Unit Price]]</f>
        <v>854.62222222222226</v>
      </c>
      <c r="L2118" s="1">
        <v>53.719111111111111</v>
      </c>
    </row>
    <row r="2119" spans="1:12">
      <c r="A2119" t="s">
        <v>2142</v>
      </c>
      <c r="B2119" s="2">
        <v>41380</v>
      </c>
      <c r="C2119">
        <v>6</v>
      </c>
      <c r="D2119" t="s">
        <v>4</v>
      </c>
      <c r="E2119" t="s">
        <v>8168</v>
      </c>
      <c r="F2119" t="s">
        <v>8027</v>
      </c>
      <c r="G2119">
        <v>16</v>
      </c>
      <c r="H2119">
        <v>3</v>
      </c>
      <c r="I2119">
        <v>5</v>
      </c>
      <c r="J2119" s="1">
        <v>103.47777777777779</v>
      </c>
      <c r="K2119" s="1">
        <f>Sales_Data[[#This Row],[Order Quantity]]*Sales_Data[[#This Row],[Unit Price]]</f>
        <v>517.38888888888891</v>
      </c>
      <c r="L2119" s="1">
        <v>64.156222222222226</v>
      </c>
    </row>
    <row r="2120" spans="1:12">
      <c r="A2120" t="s">
        <v>2143</v>
      </c>
      <c r="B2120" s="2">
        <v>41380</v>
      </c>
      <c r="C2120">
        <v>12</v>
      </c>
      <c r="D2120" t="s">
        <v>3</v>
      </c>
      <c r="E2120" t="s">
        <v>8168</v>
      </c>
      <c r="F2120" t="s">
        <v>8026</v>
      </c>
      <c r="G2120">
        <v>34</v>
      </c>
      <c r="H2120">
        <v>5</v>
      </c>
      <c r="I2120">
        <v>5</v>
      </c>
      <c r="J2120" s="1">
        <v>626.82222222222231</v>
      </c>
      <c r="K2120" s="1">
        <f>Sales_Data[[#This Row],[Order Quantity]]*Sales_Data[[#This Row],[Unit Price]]</f>
        <v>3134.1111111111113</v>
      </c>
      <c r="L2120" s="1">
        <v>495.18955555555567</v>
      </c>
    </row>
    <row r="2121" spans="1:12">
      <c r="A2121" t="s">
        <v>2144</v>
      </c>
      <c r="B2121" s="2">
        <v>41380</v>
      </c>
      <c r="C2121">
        <v>18</v>
      </c>
      <c r="D2121" t="s">
        <v>4</v>
      </c>
      <c r="E2121" t="s">
        <v>8168</v>
      </c>
      <c r="F2121" t="s">
        <v>8025</v>
      </c>
      <c r="G2121">
        <v>50</v>
      </c>
      <c r="H2121">
        <v>7</v>
      </c>
      <c r="I2121">
        <v>3</v>
      </c>
      <c r="J2121" s="1">
        <v>118.36666666666666</v>
      </c>
      <c r="K2121" s="1">
        <f>Sales_Data[[#This Row],[Order Quantity]]*Sales_Data[[#This Row],[Unit Price]]</f>
        <v>355.09999999999997</v>
      </c>
      <c r="L2121" s="1">
        <v>87.591333333333338</v>
      </c>
    </row>
    <row r="2122" spans="1:12">
      <c r="A2122" t="s">
        <v>2145</v>
      </c>
      <c r="B2122" s="2">
        <v>41380</v>
      </c>
      <c r="C2122">
        <v>3</v>
      </c>
      <c r="D2122" t="s">
        <v>2</v>
      </c>
      <c r="E2122" t="s">
        <v>8168</v>
      </c>
      <c r="F2122" t="s">
        <v>8027</v>
      </c>
      <c r="G2122">
        <v>7</v>
      </c>
      <c r="H2122">
        <v>1</v>
      </c>
      <c r="I2122">
        <v>1</v>
      </c>
      <c r="J2122" s="1">
        <v>117.62222222222223</v>
      </c>
      <c r="K2122" s="1">
        <f>Sales_Data[[#This Row],[Order Quantity]]*Sales_Data[[#This Row],[Unit Price]]</f>
        <v>117.62222222222223</v>
      </c>
      <c r="L2122" s="1">
        <v>95.274000000000015</v>
      </c>
    </row>
    <row r="2123" spans="1:12">
      <c r="A2123" t="s">
        <v>2146</v>
      </c>
      <c r="B2123" s="2">
        <v>41381</v>
      </c>
      <c r="C2123">
        <v>1</v>
      </c>
      <c r="D2123" t="s">
        <v>4</v>
      </c>
      <c r="E2123" t="s">
        <v>8168</v>
      </c>
      <c r="F2123" t="s">
        <v>8027</v>
      </c>
      <c r="G2123">
        <v>2</v>
      </c>
      <c r="H2123">
        <v>1</v>
      </c>
      <c r="I2123">
        <v>9</v>
      </c>
      <c r="J2123" s="1">
        <v>204.72222222222223</v>
      </c>
      <c r="K2123" s="1">
        <f>Sales_Data[[#This Row],[Order Quantity]]*Sales_Data[[#This Row],[Unit Price]]</f>
        <v>1842.5</v>
      </c>
      <c r="L2123" s="1">
        <v>100.31388888888888</v>
      </c>
    </row>
    <row r="2124" spans="1:12">
      <c r="A2124" t="s">
        <v>2147</v>
      </c>
      <c r="B2124" s="2">
        <v>41381</v>
      </c>
      <c r="C2124">
        <v>10</v>
      </c>
      <c r="D2124" t="s">
        <v>2</v>
      </c>
      <c r="E2124" t="s">
        <v>8168</v>
      </c>
      <c r="F2124" t="s">
        <v>8026</v>
      </c>
      <c r="G2124">
        <v>29</v>
      </c>
      <c r="H2124">
        <v>4</v>
      </c>
      <c r="I2124">
        <v>5</v>
      </c>
      <c r="J2124" s="1">
        <v>315.64444444444445</v>
      </c>
      <c r="K2124" s="1">
        <f>Sales_Data[[#This Row],[Order Quantity]]*Sales_Data[[#This Row],[Unit Price]]</f>
        <v>1578.2222222222222</v>
      </c>
      <c r="L2124" s="1">
        <v>179.91733333333332</v>
      </c>
    </row>
    <row r="2125" spans="1:12">
      <c r="A2125" t="s">
        <v>2148</v>
      </c>
      <c r="B2125" s="2">
        <v>41381</v>
      </c>
      <c r="C2125">
        <v>19</v>
      </c>
      <c r="D2125" t="s">
        <v>3</v>
      </c>
      <c r="E2125" t="s">
        <v>8168</v>
      </c>
      <c r="F2125" t="s">
        <v>8028</v>
      </c>
      <c r="G2125">
        <v>54</v>
      </c>
      <c r="H2125">
        <v>8</v>
      </c>
      <c r="I2125">
        <v>5</v>
      </c>
      <c r="J2125" s="1">
        <v>431.77777777777777</v>
      </c>
      <c r="K2125" s="1">
        <f>Sales_Data[[#This Row],[Order Quantity]]*Sales_Data[[#This Row],[Unit Price]]</f>
        <v>2158.8888888888887</v>
      </c>
      <c r="L2125" s="1">
        <v>224.52444444444444</v>
      </c>
    </row>
    <row r="2126" spans="1:12">
      <c r="A2126" t="s">
        <v>2149</v>
      </c>
      <c r="B2126" s="2">
        <v>41382</v>
      </c>
      <c r="C2126">
        <v>16</v>
      </c>
      <c r="D2126" t="s">
        <v>4</v>
      </c>
      <c r="E2126" t="s">
        <v>8168</v>
      </c>
      <c r="F2126" t="s">
        <v>8025</v>
      </c>
      <c r="G2126">
        <v>45</v>
      </c>
      <c r="H2126">
        <v>7</v>
      </c>
      <c r="I2126">
        <v>5</v>
      </c>
      <c r="J2126" s="1">
        <v>207.7</v>
      </c>
      <c r="K2126" s="1">
        <f>Sales_Data[[#This Row],[Order Quantity]]*Sales_Data[[#This Row],[Unit Price]]</f>
        <v>1038.5</v>
      </c>
      <c r="L2126" s="1">
        <v>120.46599999999999</v>
      </c>
    </row>
    <row r="2127" spans="1:12">
      <c r="A2127" t="s">
        <v>2150</v>
      </c>
      <c r="B2127" s="2">
        <v>41382</v>
      </c>
      <c r="C2127">
        <v>18</v>
      </c>
      <c r="D2127" t="s">
        <v>3</v>
      </c>
      <c r="E2127" t="s">
        <v>8168</v>
      </c>
      <c r="F2127" t="s">
        <v>8025</v>
      </c>
      <c r="G2127">
        <v>51</v>
      </c>
      <c r="H2127">
        <v>7</v>
      </c>
      <c r="I2127">
        <v>7</v>
      </c>
      <c r="J2127" s="1">
        <v>119.11111111111111</v>
      </c>
      <c r="K2127" s="1">
        <f>Sales_Data[[#This Row],[Order Quantity]]*Sales_Data[[#This Row],[Unit Price]]</f>
        <v>833.77777777777783</v>
      </c>
      <c r="L2127" s="1">
        <v>91.715555555555568</v>
      </c>
    </row>
    <row r="2128" spans="1:12">
      <c r="A2128" t="s">
        <v>2151</v>
      </c>
      <c r="B2128" s="2">
        <v>41382</v>
      </c>
      <c r="C2128">
        <v>17</v>
      </c>
      <c r="D2128" t="s">
        <v>2</v>
      </c>
      <c r="E2128" t="s">
        <v>8168</v>
      </c>
      <c r="F2128" t="s">
        <v>8025</v>
      </c>
      <c r="G2128">
        <v>48</v>
      </c>
      <c r="H2128">
        <v>7</v>
      </c>
      <c r="I2128">
        <v>1</v>
      </c>
      <c r="J2128" s="1">
        <v>146.65555555555557</v>
      </c>
      <c r="K2128" s="1">
        <f>Sales_Data[[#This Row],[Order Quantity]]*Sales_Data[[#This Row],[Unit Price]]</f>
        <v>146.65555555555557</v>
      </c>
      <c r="L2128" s="1">
        <v>95.326111111111118</v>
      </c>
    </row>
    <row r="2129" spans="1:12">
      <c r="A2129" t="s">
        <v>2152</v>
      </c>
      <c r="B2129" s="2">
        <v>41382</v>
      </c>
      <c r="C2129">
        <v>11</v>
      </c>
      <c r="D2129" t="s">
        <v>3</v>
      </c>
      <c r="E2129" t="s">
        <v>8168</v>
      </c>
      <c r="F2129" t="s">
        <v>8026</v>
      </c>
      <c r="G2129">
        <v>31</v>
      </c>
      <c r="H2129">
        <v>5</v>
      </c>
      <c r="I2129">
        <v>4</v>
      </c>
      <c r="J2129" s="1">
        <v>425.82222222222225</v>
      </c>
      <c r="K2129" s="1">
        <f>Sales_Data[[#This Row],[Order Quantity]]*Sales_Data[[#This Row],[Unit Price]]</f>
        <v>1703.288888888889</v>
      </c>
      <c r="L2129" s="1">
        <v>195.87822222222223</v>
      </c>
    </row>
    <row r="2130" spans="1:12">
      <c r="A2130" t="s">
        <v>2153</v>
      </c>
      <c r="B2130" s="2">
        <v>41383</v>
      </c>
      <c r="C2130">
        <v>8</v>
      </c>
      <c r="D2130" t="s">
        <v>4</v>
      </c>
      <c r="E2130" t="s">
        <v>8168</v>
      </c>
      <c r="F2130" t="s">
        <v>8027</v>
      </c>
      <c r="G2130">
        <v>23</v>
      </c>
      <c r="H2130">
        <v>4</v>
      </c>
      <c r="I2130">
        <v>9</v>
      </c>
      <c r="J2130" s="1">
        <v>294.8</v>
      </c>
      <c r="K2130" s="1">
        <f>Sales_Data[[#This Row],[Order Quantity]]*Sales_Data[[#This Row],[Unit Price]]</f>
        <v>2653.2000000000003</v>
      </c>
      <c r="L2130" s="1">
        <v>229.94400000000002</v>
      </c>
    </row>
    <row r="2131" spans="1:12">
      <c r="A2131" t="s">
        <v>2154</v>
      </c>
      <c r="B2131" s="2">
        <v>41383</v>
      </c>
      <c r="C2131">
        <v>17</v>
      </c>
      <c r="D2131" t="s">
        <v>4</v>
      </c>
      <c r="E2131" t="s">
        <v>8168</v>
      </c>
      <c r="F2131" t="s">
        <v>8025</v>
      </c>
      <c r="G2131">
        <v>48</v>
      </c>
      <c r="H2131">
        <v>7</v>
      </c>
      <c r="I2131">
        <v>6</v>
      </c>
      <c r="J2131" s="1">
        <v>190.57777777777778</v>
      </c>
      <c r="K2131" s="1">
        <f>Sales_Data[[#This Row],[Order Quantity]]*Sales_Data[[#This Row],[Unit Price]]</f>
        <v>1143.4666666666667</v>
      </c>
      <c r="L2131" s="1">
        <v>127.68711111111114</v>
      </c>
    </row>
    <row r="2132" spans="1:12">
      <c r="A2132" t="s">
        <v>2155</v>
      </c>
      <c r="B2132" s="2">
        <v>41384</v>
      </c>
      <c r="C2132">
        <v>14</v>
      </c>
      <c r="D2132" t="s">
        <v>4</v>
      </c>
      <c r="E2132" t="s">
        <v>8168</v>
      </c>
      <c r="F2132" t="s">
        <v>8026</v>
      </c>
      <c r="G2132">
        <v>39</v>
      </c>
      <c r="H2132">
        <v>6</v>
      </c>
      <c r="I2132">
        <v>2</v>
      </c>
      <c r="J2132" s="1">
        <v>381.9</v>
      </c>
      <c r="K2132" s="1">
        <f>Sales_Data[[#This Row],[Order Quantity]]*Sales_Data[[#This Row],[Unit Price]]</f>
        <v>763.8</v>
      </c>
      <c r="L2132" s="1">
        <v>179.49299999999999</v>
      </c>
    </row>
    <row r="2133" spans="1:12">
      <c r="A2133" t="s">
        <v>2156</v>
      </c>
      <c r="B2133" s="2">
        <v>41384</v>
      </c>
      <c r="C2133">
        <v>5</v>
      </c>
      <c r="D2133" t="s">
        <v>4</v>
      </c>
      <c r="E2133" t="s">
        <v>8168</v>
      </c>
      <c r="F2133" t="s">
        <v>8027</v>
      </c>
      <c r="G2133">
        <v>14</v>
      </c>
      <c r="H2133">
        <v>2</v>
      </c>
      <c r="I2133">
        <v>2</v>
      </c>
      <c r="J2133" s="1">
        <v>428.05555555555554</v>
      </c>
      <c r="K2133" s="1">
        <f>Sales_Data[[#This Row],[Order Quantity]]*Sales_Data[[#This Row],[Unit Price]]</f>
        <v>856.11111111111109</v>
      </c>
      <c r="L2133" s="1">
        <v>286.79722222222222</v>
      </c>
    </row>
    <row r="2134" spans="1:12">
      <c r="A2134" t="s">
        <v>2157</v>
      </c>
      <c r="B2134" s="2">
        <v>41384</v>
      </c>
      <c r="C2134">
        <v>20</v>
      </c>
      <c r="D2134" t="s">
        <v>4</v>
      </c>
      <c r="E2134" t="s">
        <v>8168</v>
      </c>
      <c r="F2134" t="s">
        <v>8028</v>
      </c>
      <c r="G2134">
        <v>57</v>
      </c>
      <c r="H2134">
        <v>8</v>
      </c>
      <c r="I2134">
        <v>1</v>
      </c>
      <c r="J2134" s="1">
        <v>221.10000000000002</v>
      </c>
      <c r="K2134" s="1">
        <f>Sales_Data[[#This Row],[Order Quantity]]*Sales_Data[[#This Row],[Unit Price]]</f>
        <v>221.10000000000002</v>
      </c>
      <c r="L2134" s="1">
        <v>172.458</v>
      </c>
    </row>
    <row r="2135" spans="1:12">
      <c r="A2135" t="s">
        <v>2158</v>
      </c>
      <c r="B2135" s="2">
        <v>41384</v>
      </c>
      <c r="C2135">
        <v>7</v>
      </c>
      <c r="D2135" t="s">
        <v>2</v>
      </c>
      <c r="E2135" t="s">
        <v>8168</v>
      </c>
      <c r="F2135" t="s">
        <v>8027</v>
      </c>
      <c r="G2135">
        <v>20</v>
      </c>
      <c r="H2135">
        <v>3</v>
      </c>
      <c r="I2135">
        <v>9</v>
      </c>
      <c r="J2135" s="1">
        <v>124.32222222222224</v>
      </c>
      <c r="K2135" s="1">
        <f>Sales_Data[[#This Row],[Order Quantity]]*Sales_Data[[#This Row],[Unit Price]]</f>
        <v>1118.9000000000001</v>
      </c>
      <c r="L2135" s="1">
        <v>91.998444444444459</v>
      </c>
    </row>
    <row r="2136" spans="1:12">
      <c r="A2136" t="s">
        <v>2159</v>
      </c>
      <c r="B2136" s="2">
        <v>41385</v>
      </c>
      <c r="C2136">
        <v>14</v>
      </c>
      <c r="D2136" t="s">
        <v>2</v>
      </c>
      <c r="E2136" t="s">
        <v>8168</v>
      </c>
      <c r="F2136" t="s">
        <v>8026</v>
      </c>
      <c r="G2136">
        <v>39</v>
      </c>
      <c r="H2136">
        <v>6</v>
      </c>
      <c r="I2136">
        <v>8</v>
      </c>
      <c r="J2136" s="1">
        <v>121.34444444444446</v>
      </c>
      <c r="K2136" s="1">
        <f>Sales_Data[[#This Row],[Order Quantity]]*Sales_Data[[#This Row],[Unit Price]]</f>
        <v>970.7555555555557</v>
      </c>
      <c r="L2136" s="1">
        <v>78.873888888888899</v>
      </c>
    </row>
    <row r="2137" spans="1:12">
      <c r="A2137" t="s">
        <v>2160</v>
      </c>
      <c r="B2137" s="2">
        <v>41385</v>
      </c>
      <c r="C2137">
        <v>17</v>
      </c>
      <c r="D2137" t="s">
        <v>3</v>
      </c>
      <c r="E2137" t="s">
        <v>8168</v>
      </c>
      <c r="F2137" t="s">
        <v>8025</v>
      </c>
      <c r="G2137">
        <v>48</v>
      </c>
      <c r="H2137">
        <v>7</v>
      </c>
      <c r="I2137">
        <v>5</v>
      </c>
      <c r="J2137" s="1">
        <v>267.25555555555559</v>
      </c>
      <c r="K2137" s="1">
        <f>Sales_Data[[#This Row],[Order Quantity]]*Sales_Data[[#This Row],[Unit Price]]</f>
        <v>1336.2777777777778</v>
      </c>
      <c r="L2137" s="1">
        <v>128.28266666666667</v>
      </c>
    </row>
    <row r="2138" spans="1:12">
      <c r="A2138" t="s">
        <v>2161</v>
      </c>
      <c r="B2138" s="2">
        <v>41385</v>
      </c>
      <c r="C2138">
        <v>13</v>
      </c>
      <c r="D2138" t="s">
        <v>4</v>
      </c>
      <c r="E2138" t="s">
        <v>8168</v>
      </c>
      <c r="F2138" t="s">
        <v>8026</v>
      </c>
      <c r="G2138">
        <v>38</v>
      </c>
      <c r="H2138">
        <v>6</v>
      </c>
      <c r="I2138">
        <v>8</v>
      </c>
      <c r="J2138" s="1">
        <v>115.38888888888889</v>
      </c>
      <c r="K2138" s="1">
        <f>Sales_Data[[#This Row],[Order Quantity]]*Sales_Data[[#This Row],[Unit Price]]</f>
        <v>923.11111111111109</v>
      </c>
      <c r="L2138" s="1">
        <v>49.617222222222225</v>
      </c>
    </row>
    <row r="2139" spans="1:12">
      <c r="A2139" t="s">
        <v>2162</v>
      </c>
      <c r="B2139" s="2">
        <v>41385</v>
      </c>
      <c r="C2139">
        <v>5</v>
      </c>
      <c r="D2139" t="s">
        <v>4</v>
      </c>
      <c r="E2139" t="s">
        <v>8168</v>
      </c>
      <c r="F2139" t="s">
        <v>8027</v>
      </c>
      <c r="G2139">
        <v>15</v>
      </c>
      <c r="H2139">
        <v>2</v>
      </c>
      <c r="I2139">
        <v>6</v>
      </c>
      <c r="J2139" s="1">
        <v>114.64444444444445</v>
      </c>
      <c r="K2139" s="1">
        <f>Sales_Data[[#This Row],[Order Quantity]]*Sales_Data[[#This Row],[Unit Price]]</f>
        <v>687.86666666666667</v>
      </c>
      <c r="L2139" s="1">
        <v>60.76155555555556</v>
      </c>
    </row>
    <row r="2140" spans="1:12">
      <c r="A2140" t="s">
        <v>2163</v>
      </c>
      <c r="B2140" s="2">
        <v>41386</v>
      </c>
      <c r="C2140">
        <v>9</v>
      </c>
      <c r="D2140" t="s">
        <v>2</v>
      </c>
      <c r="E2140" t="s">
        <v>8168</v>
      </c>
      <c r="F2140" t="s">
        <v>8027</v>
      </c>
      <c r="G2140">
        <v>25</v>
      </c>
      <c r="H2140">
        <v>4</v>
      </c>
      <c r="I2140">
        <v>3</v>
      </c>
      <c r="J2140" s="1">
        <v>281.39999999999998</v>
      </c>
      <c r="K2140" s="1">
        <f>Sales_Data[[#This Row],[Order Quantity]]*Sales_Data[[#This Row],[Unit Price]]</f>
        <v>844.19999999999993</v>
      </c>
      <c r="L2140" s="1">
        <v>160.398</v>
      </c>
    </row>
    <row r="2141" spans="1:12">
      <c r="A2141" t="s">
        <v>2164</v>
      </c>
      <c r="B2141" s="2">
        <v>41386</v>
      </c>
      <c r="C2141">
        <v>8</v>
      </c>
      <c r="D2141" t="s">
        <v>2</v>
      </c>
      <c r="E2141" t="s">
        <v>8168</v>
      </c>
      <c r="F2141" t="s">
        <v>8027</v>
      </c>
      <c r="G2141">
        <v>22</v>
      </c>
      <c r="H2141">
        <v>4</v>
      </c>
      <c r="I2141">
        <v>9</v>
      </c>
      <c r="J2141" s="1">
        <v>283.63333333333338</v>
      </c>
      <c r="K2141" s="1">
        <f>Sales_Data[[#This Row],[Order Quantity]]*Sales_Data[[#This Row],[Unit Price]]</f>
        <v>2552.7000000000003</v>
      </c>
      <c r="L2141" s="1">
        <v>173.01633333333336</v>
      </c>
    </row>
    <row r="2142" spans="1:12">
      <c r="A2142" t="s">
        <v>2165</v>
      </c>
      <c r="B2142" s="2">
        <v>41386</v>
      </c>
      <c r="C2142">
        <v>15</v>
      </c>
      <c r="D2142" t="s">
        <v>3</v>
      </c>
      <c r="E2142" t="s">
        <v>8168</v>
      </c>
      <c r="F2142" t="s">
        <v>8025</v>
      </c>
      <c r="G2142">
        <v>43</v>
      </c>
      <c r="H2142">
        <v>6</v>
      </c>
      <c r="I2142">
        <v>9</v>
      </c>
      <c r="J2142" s="1">
        <v>200.25555555555556</v>
      </c>
      <c r="K2142" s="1">
        <f>Sales_Data[[#This Row],[Order Quantity]]*Sales_Data[[#This Row],[Unit Price]]</f>
        <v>1802.3</v>
      </c>
      <c r="L2142" s="1">
        <v>92.117555555555555</v>
      </c>
    </row>
    <row r="2143" spans="1:12">
      <c r="A2143" t="s">
        <v>2166</v>
      </c>
      <c r="B2143" s="2">
        <v>41386</v>
      </c>
      <c r="C2143">
        <v>18</v>
      </c>
      <c r="D2143" t="s">
        <v>2</v>
      </c>
      <c r="E2143" t="s">
        <v>8168</v>
      </c>
      <c r="F2143" t="s">
        <v>8025</v>
      </c>
      <c r="G2143">
        <v>51</v>
      </c>
      <c r="H2143">
        <v>7</v>
      </c>
      <c r="I2143">
        <v>5</v>
      </c>
      <c r="J2143" s="1">
        <v>120.60000000000001</v>
      </c>
      <c r="K2143" s="1">
        <f>Sales_Data[[#This Row],[Order Quantity]]*Sales_Data[[#This Row],[Unit Price]]</f>
        <v>603</v>
      </c>
      <c r="L2143" s="1">
        <v>77.184000000000012</v>
      </c>
    </row>
    <row r="2144" spans="1:12">
      <c r="A2144" t="s">
        <v>2167</v>
      </c>
      <c r="B2144" s="2">
        <v>41387</v>
      </c>
      <c r="C2144">
        <v>20</v>
      </c>
      <c r="D2144" t="s">
        <v>2</v>
      </c>
      <c r="E2144" t="s">
        <v>8168</v>
      </c>
      <c r="F2144" t="s">
        <v>8028</v>
      </c>
      <c r="G2144">
        <v>58</v>
      </c>
      <c r="H2144">
        <v>8</v>
      </c>
      <c r="I2144">
        <v>3</v>
      </c>
      <c r="J2144" s="1">
        <v>373.71111111111111</v>
      </c>
      <c r="K2144" s="1">
        <f>Sales_Data[[#This Row],[Order Quantity]]*Sales_Data[[#This Row],[Unit Price]]</f>
        <v>1121.1333333333332</v>
      </c>
      <c r="L2144" s="1">
        <v>261.59777777777776</v>
      </c>
    </row>
    <row r="2145" spans="1:12">
      <c r="A2145" t="s">
        <v>2168</v>
      </c>
      <c r="B2145" s="2">
        <v>41388</v>
      </c>
      <c r="C2145">
        <v>11</v>
      </c>
      <c r="D2145" t="s">
        <v>4</v>
      </c>
      <c r="E2145" t="s">
        <v>8168</v>
      </c>
      <c r="F2145" t="s">
        <v>8026</v>
      </c>
      <c r="G2145">
        <v>31</v>
      </c>
      <c r="H2145">
        <v>5</v>
      </c>
      <c r="I2145">
        <v>5</v>
      </c>
      <c r="J2145" s="1">
        <v>633.52222222222224</v>
      </c>
      <c r="K2145" s="1">
        <f>Sales_Data[[#This Row],[Order Quantity]]*Sales_Data[[#This Row],[Unit Price]]</f>
        <v>3167.6111111111113</v>
      </c>
      <c r="L2145" s="1">
        <v>253.40888888888887</v>
      </c>
    </row>
    <row r="2146" spans="1:12">
      <c r="A2146" t="s">
        <v>2169</v>
      </c>
      <c r="B2146" s="2">
        <v>41388</v>
      </c>
      <c r="C2146">
        <v>20</v>
      </c>
      <c r="D2146" t="s">
        <v>4</v>
      </c>
      <c r="E2146" t="s">
        <v>8168</v>
      </c>
      <c r="F2146" t="s">
        <v>8028</v>
      </c>
      <c r="G2146">
        <v>56</v>
      </c>
      <c r="H2146">
        <v>8</v>
      </c>
      <c r="I2146">
        <v>6</v>
      </c>
      <c r="J2146" s="1">
        <v>19.355555555555558</v>
      </c>
      <c r="K2146" s="1">
        <f>Sales_Data[[#This Row],[Order Quantity]]*Sales_Data[[#This Row],[Unit Price]]</f>
        <v>116.13333333333335</v>
      </c>
      <c r="L2146" s="1">
        <v>13.936</v>
      </c>
    </row>
    <row r="2147" spans="1:12">
      <c r="A2147" t="s">
        <v>2170</v>
      </c>
      <c r="B2147" s="2">
        <v>41388</v>
      </c>
      <c r="C2147">
        <v>10</v>
      </c>
      <c r="D2147" t="s">
        <v>2</v>
      </c>
      <c r="E2147" t="s">
        <v>8168</v>
      </c>
      <c r="F2147" t="s">
        <v>8027</v>
      </c>
      <c r="G2147">
        <v>27</v>
      </c>
      <c r="H2147">
        <v>4</v>
      </c>
      <c r="I2147">
        <v>3</v>
      </c>
      <c r="J2147" s="1">
        <v>118.36666666666666</v>
      </c>
      <c r="K2147" s="1">
        <f>Sales_Data[[#This Row],[Order Quantity]]*Sales_Data[[#This Row],[Unit Price]]</f>
        <v>355.09999999999997</v>
      </c>
      <c r="L2147" s="1">
        <v>74.570999999999998</v>
      </c>
    </row>
    <row r="2148" spans="1:12">
      <c r="A2148" t="s">
        <v>2171</v>
      </c>
      <c r="B2148" s="2">
        <v>41388</v>
      </c>
      <c r="C2148">
        <v>16</v>
      </c>
      <c r="D2148" t="s">
        <v>3</v>
      </c>
      <c r="E2148" t="s">
        <v>8168</v>
      </c>
      <c r="F2148" t="s">
        <v>8025</v>
      </c>
      <c r="G2148">
        <v>44</v>
      </c>
      <c r="H2148">
        <v>7</v>
      </c>
      <c r="I2148">
        <v>4</v>
      </c>
      <c r="J2148" s="1">
        <v>122.83333333333333</v>
      </c>
      <c r="K2148" s="1">
        <f>Sales_Data[[#This Row],[Order Quantity]]*Sales_Data[[#This Row],[Unit Price]]</f>
        <v>491.33333333333331</v>
      </c>
      <c r="L2148" s="1">
        <v>103.18</v>
      </c>
    </row>
    <row r="2149" spans="1:12">
      <c r="A2149" t="s">
        <v>2172</v>
      </c>
      <c r="B2149" s="2">
        <v>41388</v>
      </c>
      <c r="C2149">
        <v>19</v>
      </c>
      <c r="D2149" t="s">
        <v>4</v>
      </c>
      <c r="E2149" t="s">
        <v>8168</v>
      </c>
      <c r="F2149" t="s">
        <v>8028</v>
      </c>
      <c r="G2149">
        <v>55</v>
      </c>
      <c r="H2149">
        <v>8</v>
      </c>
      <c r="I2149">
        <v>6</v>
      </c>
      <c r="J2149" s="1">
        <v>18.611111111111111</v>
      </c>
      <c r="K2149" s="1">
        <f>Sales_Data[[#This Row],[Order Quantity]]*Sales_Data[[#This Row],[Unit Price]]</f>
        <v>111.66666666666666</v>
      </c>
      <c r="L2149" s="1">
        <v>12.097222222222221</v>
      </c>
    </row>
    <row r="2150" spans="1:12">
      <c r="A2150" t="s">
        <v>2173</v>
      </c>
      <c r="B2150" s="2">
        <v>41388</v>
      </c>
      <c r="C2150">
        <v>17</v>
      </c>
      <c r="D2150" t="s">
        <v>2</v>
      </c>
      <c r="E2150" t="s">
        <v>8168</v>
      </c>
      <c r="F2150" t="s">
        <v>8025</v>
      </c>
      <c r="G2150">
        <v>48</v>
      </c>
      <c r="H2150">
        <v>7</v>
      </c>
      <c r="I2150">
        <v>8</v>
      </c>
      <c r="J2150" s="1">
        <v>416.88888888888891</v>
      </c>
      <c r="K2150" s="1">
        <f>Sales_Data[[#This Row],[Order Quantity]]*Sales_Data[[#This Row],[Unit Price]]</f>
        <v>3335.1111111111113</v>
      </c>
      <c r="L2150" s="1">
        <v>333.51111111111118</v>
      </c>
    </row>
    <row r="2151" spans="1:12">
      <c r="A2151" t="s">
        <v>2174</v>
      </c>
      <c r="B2151" s="2">
        <v>41388</v>
      </c>
      <c r="C2151">
        <v>16</v>
      </c>
      <c r="D2151" t="s">
        <v>4</v>
      </c>
      <c r="E2151" t="s">
        <v>8168</v>
      </c>
      <c r="F2151" t="s">
        <v>8025</v>
      </c>
      <c r="G2151">
        <v>45</v>
      </c>
      <c r="H2151">
        <v>7</v>
      </c>
      <c r="I2151">
        <v>7</v>
      </c>
      <c r="J2151" s="1">
        <v>78.166666666666671</v>
      </c>
      <c r="K2151" s="1">
        <f>Sales_Data[[#This Row],[Order Quantity]]*Sales_Data[[#This Row],[Unit Price]]</f>
        <v>547.16666666666674</v>
      </c>
      <c r="L2151" s="1">
        <v>64.096666666666664</v>
      </c>
    </row>
    <row r="2152" spans="1:12">
      <c r="A2152" t="s">
        <v>2175</v>
      </c>
      <c r="B2152" s="2">
        <v>41389</v>
      </c>
      <c r="C2152">
        <v>10</v>
      </c>
      <c r="D2152" t="s">
        <v>2</v>
      </c>
      <c r="E2152" t="s">
        <v>8168</v>
      </c>
      <c r="F2152" t="s">
        <v>8026</v>
      </c>
      <c r="G2152">
        <v>28</v>
      </c>
      <c r="H2152">
        <v>4</v>
      </c>
      <c r="I2152">
        <v>7</v>
      </c>
      <c r="J2152" s="1">
        <v>199.51111111111112</v>
      </c>
      <c r="K2152" s="1">
        <f>Sales_Data[[#This Row],[Order Quantity]]*Sales_Data[[#This Row],[Unit Price]]</f>
        <v>1396.5777777777778</v>
      </c>
      <c r="L2152" s="1">
        <v>85.789777777777786</v>
      </c>
    </row>
    <row r="2153" spans="1:12">
      <c r="A2153" t="s">
        <v>2176</v>
      </c>
      <c r="B2153" s="2">
        <v>41389</v>
      </c>
      <c r="C2153">
        <v>4</v>
      </c>
      <c r="D2153" t="s">
        <v>4</v>
      </c>
      <c r="E2153" t="s">
        <v>8168</v>
      </c>
      <c r="F2153" t="s">
        <v>8027</v>
      </c>
      <c r="G2153">
        <v>9</v>
      </c>
      <c r="H2153">
        <v>2</v>
      </c>
      <c r="I2153">
        <v>9</v>
      </c>
      <c r="J2153" s="1">
        <v>433.26666666666665</v>
      </c>
      <c r="K2153" s="1">
        <f>Sales_Data[[#This Row],[Order Quantity]]*Sales_Data[[#This Row],[Unit Price]]</f>
        <v>3899.3999999999996</v>
      </c>
      <c r="L2153" s="1">
        <v>255.6273333333333</v>
      </c>
    </row>
    <row r="2154" spans="1:12">
      <c r="A2154" t="s">
        <v>2177</v>
      </c>
      <c r="B2154" s="2">
        <v>41389</v>
      </c>
      <c r="C2154">
        <v>8</v>
      </c>
      <c r="D2154" t="s">
        <v>3</v>
      </c>
      <c r="E2154" t="s">
        <v>8168</v>
      </c>
      <c r="F2154" t="s">
        <v>8027</v>
      </c>
      <c r="G2154">
        <v>21</v>
      </c>
      <c r="H2154">
        <v>3</v>
      </c>
      <c r="I2154">
        <v>7</v>
      </c>
      <c r="J2154" s="1">
        <v>110.17777777777778</v>
      </c>
      <c r="K2154" s="1">
        <f>Sales_Data[[#This Row],[Order Quantity]]*Sales_Data[[#This Row],[Unit Price]]</f>
        <v>771.24444444444441</v>
      </c>
      <c r="L2154" s="1">
        <v>89.244</v>
      </c>
    </row>
    <row r="2155" spans="1:12">
      <c r="A2155" t="s">
        <v>2178</v>
      </c>
      <c r="B2155" s="2">
        <v>41389</v>
      </c>
      <c r="C2155">
        <v>20</v>
      </c>
      <c r="D2155" t="s">
        <v>4</v>
      </c>
      <c r="E2155" t="s">
        <v>8168</v>
      </c>
      <c r="F2155" t="s">
        <v>8028</v>
      </c>
      <c r="G2155">
        <v>57</v>
      </c>
      <c r="H2155">
        <v>8</v>
      </c>
      <c r="I2155">
        <v>2</v>
      </c>
      <c r="J2155" s="1">
        <v>282.14444444444445</v>
      </c>
      <c r="K2155" s="1">
        <f>Sales_Data[[#This Row],[Order Quantity]]*Sales_Data[[#This Row],[Unit Price]]</f>
        <v>564.28888888888889</v>
      </c>
      <c r="L2155" s="1">
        <v>132.60788888888888</v>
      </c>
    </row>
    <row r="2156" spans="1:12">
      <c r="A2156" t="s">
        <v>2179</v>
      </c>
      <c r="B2156" s="2">
        <v>41389</v>
      </c>
      <c r="C2156">
        <v>13</v>
      </c>
      <c r="D2156" t="s">
        <v>3</v>
      </c>
      <c r="E2156" t="s">
        <v>8168</v>
      </c>
      <c r="F2156" t="s">
        <v>8026</v>
      </c>
      <c r="G2156">
        <v>38</v>
      </c>
      <c r="H2156">
        <v>6</v>
      </c>
      <c r="I2156">
        <v>3</v>
      </c>
      <c r="J2156" s="1">
        <v>116.87777777777779</v>
      </c>
      <c r="K2156" s="1">
        <f>Sales_Data[[#This Row],[Order Quantity]]*Sales_Data[[#This Row],[Unit Price]]</f>
        <v>350.63333333333338</v>
      </c>
      <c r="L2156" s="1">
        <v>78.308111111111131</v>
      </c>
    </row>
    <row r="2157" spans="1:12">
      <c r="A2157" t="s">
        <v>2180</v>
      </c>
      <c r="B2157" s="2">
        <v>41389</v>
      </c>
      <c r="C2157">
        <v>10</v>
      </c>
      <c r="D2157" t="s">
        <v>4</v>
      </c>
      <c r="E2157" t="s">
        <v>8168</v>
      </c>
      <c r="F2157" t="s">
        <v>8026</v>
      </c>
      <c r="G2157">
        <v>29</v>
      </c>
      <c r="H2157">
        <v>4</v>
      </c>
      <c r="I2157">
        <v>9</v>
      </c>
      <c r="J2157" s="1">
        <v>101.24444444444445</v>
      </c>
      <c r="K2157" s="1">
        <f>Sales_Data[[#This Row],[Order Quantity]]*Sales_Data[[#This Row],[Unit Price]]</f>
        <v>911.2</v>
      </c>
      <c r="L2157" s="1">
        <v>55.684444444444452</v>
      </c>
    </row>
    <row r="2158" spans="1:12">
      <c r="A2158" t="s">
        <v>2181</v>
      </c>
      <c r="B2158" s="2">
        <v>41390</v>
      </c>
      <c r="C2158">
        <v>2</v>
      </c>
      <c r="D2158" t="s">
        <v>4</v>
      </c>
      <c r="E2158" t="s">
        <v>8168</v>
      </c>
      <c r="F2158" t="s">
        <v>8027</v>
      </c>
      <c r="G2158">
        <v>5</v>
      </c>
      <c r="H2158">
        <v>1</v>
      </c>
      <c r="I2158">
        <v>9</v>
      </c>
      <c r="J2158" s="1">
        <v>434.75555555555559</v>
      </c>
      <c r="K2158" s="1">
        <f>Sales_Data[[#This Row],[Order Quantity]]*Sales_Data[[#This Row],[Unit Price]]</f>
        <v>3912.8</v>
      </c>
      <c r="L2158" s="1">
        <v>369.54222222222222</v>
      </c>
    </row>
    <row r="2159" spans="1:12">
      <c r="A2159" t="s">
        <v>2182</v>
      </c>
      <c r="B2159" s="2">
        <v>41390</v>
      </c>
      <c r="C2159">
        <v>17</v>
      </c>
      <c r="D2159" t="s">
        <v>4</v>
      </c>
      <c r="E2159" t="s">
        <v>8168</v>
      </c>
      <c r="F2159" t="s">
        <v>8025</v>
      </c>
      <c r="G2159">
        <v>50</v>
      </c>
      <c r="H2159">
        <v>7</v>
      </c>
      <c r="I2159">
        <v>7</v>
      </c>
      <c r="J2159" s="1">
        <v>110.92222222222223</v>
      </c>
      <c r="K2159" s="1">
        <f>Sales_Data[[#This Row],[Order Quantity]]*Sales_Data[[#This Row],[Unit Price]]</f>
        <v>776.45555555555563</v>
      </c>
      <c r="L2159" s="1">
        <v>78.754777777777775</v>
      </c>
    </row>
    <row r="2160" spans="1:12">
      <c r="A2160" t="s">
        <v>2183</v>
      </c>
      <c r="B2160" s="2">
        <v>41390</v>
      </c>
      <c r="C2160">
        <v>1</v>
      </c>
      <c r="D2160" t="s">
        <v>4</v>
      </c>
      <c r="E2160" t="s">
        <v>8168</v>
      </c>
      <c r="F2160" t="s">
        <v>8027</v>
      </c>
      <c r="G2160">
        <v>3</v>
      </c>
      <c r="H2160">
        <v>1</v>
      </c>
      <c r="I2160">
        <v>7</v>
      </c>
      <c r="J2160" s="1">
        <v>114.64444444444445</v>
      </c>
      <c r="K2160" s="1">
        <f>Sales_Data[[#This Row],[Order Quantity]]*Sales_Data[[#This Row],[Unit Price]]</f>
        <v>802.51111111111118</v>
      </c>
      <c r="L2160" s="1">
        <v>48.150666666666659</v>
      </c>
    </row>
    <row r="2161" spans="1:12">
      <c r="A2161" t="s">
        <v>2184</v>
      </c>
      <c r="B2161" s="2">
        <v>41391</v>
      </c>
      <c r="C2161">
        <v>8</v>
      </c>
      <c r="D2161" t="s">
        <v>2</v>
      </c>
      <c r="E2161" t="s">
        <v>8168</v>
      </c>
      <c r="F2161" t="s">
        <v>8027</v>
      </c>
      <c r="G2161">
        <v>24</v>
      </c>
      <c r="H2161">
        <v>4</v>
      </c>
      <c r="I2161">
        <v>6</v>
      </c>
      <c r="J2161" s="1">
        <v>305.9666666666667</v>
      </c>
      <c r="K2161" s="1">
        <f>Sales_Data[[#This Row],[Order Quantity]]*Sales_Data[[#This Row],[Unit Price]]</f>
        <v>1835.8000000000002</v>
      </c>
      <c r="L2161" s="1">
        <v>162.16233333333335</v>
      </c>
    </row>
    <row r="2162" spans="1:12">
      <c r="A2162" t="s">
        <v>2185</v>
      </c>
      <c r="B2162" s="2">
        <v>41391</v>
      </c>
      <c r="C2162">
        <v>5</v>
      </c>
      <c r="D2162" t="s">
        <v>4</v>
      </c>
      <c r="E2162" t="s">
        <v>8168</v>
      </c>
      <c r="F2162" t="s">
        <v>8027</v>
      </c>
      <c r="G2162">
        <v>12</v>
      </c>
      <c r="H2162">
        <v>2</v>
      </c>
      <c r="I2162">
        <v>3</v>
      </c>
      <c r="J2162" s="1">
        <v>26.055555555555557</v>
      </c>
      <c r="K2162" s="1">
        <f>Sales_Data[[#This Row],[Order Quantity]]*Sales_Data[[#This Row],[Unit Price]]</f>
        <v>78.166666666666671</v>
      </c>
      <c r="L2162" s="1">
        <v>15.893888888888888</v>
      </c>
    </row>
    <row r="2163" spans="1:12">
      <c r="A2163" t="s">
        <v>2186</v>
      </c>
      <c r="B2163" s="2">
        <v>41391</v>
      </c>
      <c r="C2163">
        <v>3</v>
      </c>
      <c r="D2163" t="s">
        <v>4</v>
      </c>
      <c r="E2163" t="s">
        <v>8168</v>
      </c>
      <c r="F2163" t="s">
        <v>8027</v>
      </c>
      <c r="G2163">
        <v>7</v>
      </c>
      <c r="H2163">
        <v>1</v>
      </c>
      <c r="I2163">
        <v>8</v>
      </c>
      <c r="J2163" s="1">
        <v>125.8111111111111</v>
      </c>
      <c r="K2163" s="1">
        <f>Sales_Data[[#This Row],[Order Quantity]]*Sales_Data[[#This Row],[Unit Price]]</f>
        <v>1006.4888888888888</v>
      </c>
      <c r="L2163" s="1">
        <v>78.00288888888889</v>
      </c>
    </row>
    <row r="2164" spans="1:12">
      <c r="A2164" t="s">
        <v>2187</v>
      </c>
      <c r="B2164" s="2">
        <v>41391</v>
      </c>
      <c r="C2164">
        <v>12</v>
      </c>
      <c r="D2164" t="s">
        <v>4</v>
      </c>
      <c r="E2164" t="s">
        <v>8168</v>
      </c>
      <c r="F2164" t="s">
        <v>8026</v>
      </c>
      <c r="G2164">
        <v>35</v>
      </c>
      <c r="H2164">
        <v>5</v>
      </c>
      <c r="I2164">
        <v>9</v>
      </c>
      <c r="J2164" s="1">
        <v>108.6888888888889</v>
      </c>
      <c r="K2164" s="1">
        <f>Sales_Data[[#This Row],[Order Quantity]]*Sales_Data[[#This Row],[Unit Price]]</f>
        <v>978.2</v>
      </c>
      <c r="L2164" s="1">
        <v>49.99688888888889</v>
      </c>
    </row>
    <row r="2165" spans="1:12">
      <c r="A2165" t="s">
        <v>2188</v>
      </c>
      <c r="B2165" s="2">
        <v>41391</v>
      </c>
      <c r="C2165">
        <v>20</v>
      </c>
      <c r="D2165" t="s">
        <v>4</v>
      </c>
      <c r="E2165" t="s">
        <v>8168</v>
      </c>
      <c r="F2165" t="s">
        <v>8028</v>
      </c>
      <c r="G2165">
        <v>57</v>
      </c>
      <c r="H2165">
        <v>8</v>
      </c>
      <c r="I2165">
        <v>8</v>
      </c>
      <c r="J2165" s="1">
        <v>291.07777777777778</v>
      </c>
      <c r="K2165" s="1">
        <f>Sales_Data[[#This Row],[Order Quantity]]*Sales_Data[[#This Row],[Unit Price]]</f>
        <v>2328.6222222222223</v>
      </c>
      <c r="L2165" s="1">
        <v>215.39755555555558</v>
      </c>
    </row>
    <row r="2166" spans="1:12">
      <c r="A2166" t="s">
        <v>2189</v>
      </c>
      <c r="B2166" s="2">
        <v>41392</v>
      </c>
      <c r="C2166">
        <v>2</v>
      </c>
      <c r="D2166" t="s">
        <v>4</v>
      </c>
      <c r="E2166" t="s">
        <v>8168</v>
      </c>
      <c r="F2166" t="s">
        <v>8027</v>
      </c>
      <c r="G2166">
        <v>4</v>
      </c>
      <c r="H2166">
        <v>1</v>
      </c>
      <c r="I2166">
        <v>6</v>
      </c>
      <c r="J2166" s="1">
        <v>119.85555555555555</v>
      </c>
      <c r="K2166" s="1">
        <f>Sales_Data[[#This Row],[Order Quantity]]*Sales_Data[[#This Row],[Unit Price]]</f>
        <v>719.13333333333333</v>
      </c>
      <c r="L2166" s="1">
        <v>58.729222222222219</v>
      </c>
    </row>
    <row r="2167" spans="1:12">
      <c r="A2167" t="s">
        <v>2190</v>
      </c>
      <c r="B2167" s="2">
        <v>41392</v>
      </c>
      <c r="C2167">
        <v>2</v>
      </c>
      <c r="D2167" t="s">
        <v>4</v>
      </c>
      <c r="E2167" t="s">
        <v>8168</v>
      </c>
      <c r="F2167" t="s">
        <v>8027</v>
      </c>
      <c r="G2167">
        <v>5</v>
      </c>
      <c r="H2167">
        <v>1</v>
      </c>
      <c r="I2167">
        <v>5</v>
      </c>
      <c r="J2167" s="1">
        <v>203.23333333333335</v>
      </c>
      <c r="K2167" s="1">
        <f>Sales_Data[[#This Row],[Order Quantity]]*Sales_Data[[#This Row],[Unit Price]]</f>
        <v>1016.1666666666667</v>
      </c>
      <c r="L2167" s="1">
        <v>89.422666666666672</v>
      </c>
    </row>
    <row r="2168" spans="1:12">
      <c r="A2168" t="s">
        <v>2191</v>
      </c>
      <c r="B2168" s="2">
        <v>41392</v>
      </c>
      <c r="C2168">
        <v>9</v>
      </c>
      <c r="D2168" t="s">
        <v>4</v>
      </c>
      <c r="E2168" t="s">
        <v>8168</v>
      </c>
      <c r="F2168" t="s">
        <v>8027</v>
      </c>
      <c r="G2168">
        <v>24</v>
      </c>
      <c r="H2168">
        <v>4</v>
      </c>
      <c r="I2168">
        <v>5</v>
      </c>
      <c r="J2168" s="1">
        <v>115.38888888888889</v>
      </c>
      <c r="K2168" s="1">
        <f>Sales_Data[[#This Row],[Order Quantity]]*Sales_Data[[#This Row],[Unit Price]]</f>
        <v>576.94444444444446</v>
      </c>
      <c r="L2168" s="1">
        <v>56.540555555555557</v>
      </c>
    </row>
    <row r="2169" spans="1:12">
      <c r="A2169" t="s">
        <v>2192</v>
      </c>
      <c r="B2169" s="2">
        <v>41393</v>
      </c>
      <c r="C2169">
        <v>14</v>
      </c>
      <c r="D2169" t="s">
        <v>4</v>
      </c>
      <c r="E2169" t="s">
        <v>8168</v>
      </c>
      <c r="F2169" t="s">
        <v>8026</v>
      </c>
      <c r="G2169">
        <v>40</v>
      </c>
      <c r="H2169">
        <v>6</v>
      </c>
      <c r="I2169">
        <v>2</v>
      </c>
      <c r="J2169" s="1">
        <v>438.47777777777782</v>
      </c>
      <c r="K2169" s="1">
        <f>Sales_Data[[#This Row],[Order Quantity]]*Sales_Data[[#This Row],[Unit Price]]</f>
        <v>876.95555555555563</v>
      </c>
      <c r="L2169" s="1">
        <v>210.46933333333334</v>
      </c>
    </row>
    <row r="2170" spans="1:12">
      <c r="A2170" t="s">
        <v>2193</v>
      </c>
      <c r="B2170" s="2">
        <v>41393</v>
      </c>
      <c r="C2170">
        <v>17</v>
      </c>
      <c r="D2170" t="s">
        <v>4</v>
      </c>
      <c r="E2170" t="s">
        <v>8168</v>
      </c>
      <c r="F2170" t="s">
        <v>8025</v>
      </c>
      <c r="G2170">
        <v>47</v>
      </c>
      <c r="H2170">
        <v>7</v>
      </c>
      <c r="I2170">
        <v>2</v>
      </c>
      <c r="J2170" s="1">
        <v>588.8555555555555</v>
      </c>
      <c r="K2170" s="1">
        <f>Sales_Data[[#This Row],[Order Quantity]]*Sales_Data[[#This Row],[Unit Price]]</f>
        <v>1177.711111111111</v>
      </c>
      <c r="L2170" s="1">
        <v>288.53922222222224</v>
      </c>
    </row>
    <row r="2171" spans="1:12">
      <c r="A2171" t="s">
        <v>2194</v>
      </c>
      <c r="B2171" s="2">
        <v>41393</v>
      </c>
      <c r="C2171">
        <v>11</v>
      </c>
      <c r="D2171" t="s">
        <v>4</v>
      </c>
      <c r="E2171" t="s">
        <v>8168</v>
      </c>
      <c r="F2171" t="s">
        <v>8026</v>
      </c>
      <c r="G2171">
        <v>32</v>
      </c>
      <c r="H2171">
        <v>5</v>
      </c>
      <c r="I2171">
        <v>9</v>
      </c>
      <c r="J2171" s="1">
        <v>262.78888888888889</v>
      </c>
      <c r="K2171" s="1">
        <f>Sales_Data[[#This Row],[Order Quantity]]*Sales_Data[[#This Row],[Unit Price]]</f>
        <v>2365.1</v>
      </c>
      <c r="L2171" s="1">
        <v>160.30122222222224</v>
      </c>
    </row>
    <row r="2172" spans="1:12">
      <c r="A2172" t="s">
        <v>2195</v>
      </c>
      <c r="B2172" s="2">
        <v>41394</v>
      </c>
      <c r="C2172">
        <v>3</v>
      </c>
      <c r="D2172" t="s">
        <v>3</v>
      </c>
      <c r="E2172" t="s">
        <v>8168</v>
      </c>
      <c r="F2172" t="s">
        <v>8027</v>
      </c>
      <c r="G2172">
        <v>8</v>
      </c>
      <c r="H2172">
        <v>2</v>
      </c>
      <c r="I2172">
        <v>6</v>
      </c>
      <c r="J2172" s="1">
        <v>29.777777777777779</v>
      </c>
      <c r="K2172" s="1">
        <f>Sales_Data[[#This Row],[Order Quantity]]*Sales_Data[[#This Row],[Unit Price]]</f>
        <v>178.66666666666669</v>
      </c>
      <c r="L2172" s="1">
        <v>13.4</v>
      </c>
    </row>
    <row r="2173" spans="1:12">
      <c r="A2173" t="s">
        <v>2196</v>
      </c>
      <c r="B2173" s="2">
        <v>41394</v>
      </c>
      <c r="C2173">
        <v>8</v>
      </c>
      <c r="D2173" t="s">
        <v>2</v>
      </c>
      <c r="E2173" t="s">
        <v>8168</v>
      </c>
      <c r="F2173" t="s">
        <v>8027</v>
      </c>
      <c r="G2173">
        <v>22</v>
      </c>
      <c r="H2173">
        <v>3</v>
      </c>
      <c r="I2173">
        <v>6</v>
      </c>
      <c r="J2173" s="1">
        <v>126.55555555555556</v>
      </c>
      <c r="K2173" s="1">
        <f>Sales_Data[[#This Row],[Order Quantity]]*Sales_Data[[#This Row],[Unit Price]]</f>
        <v>759.33333333333337</v>
      </c>
      <c r="L2173" s="1">
        <v>87.323333333333323</v>
      </c>
    </row>
    <row r="2174" spans="1:12">
      <c r="A2174" t="s">
        <v>2197</v>
      </c>
      <c r="B2174" s="2">
        <v>41394</v>
      </c>
      <c r="C2174">
        <v>9</v>
      </c>
      <c r="D2174" t="s">
        <v>4</v>
      </c>
      <c r="E2174" t="s">
        <v>8168</v>
      </c>
      <c r="F2174" t="s">
        <v>8027</v>
      </c>
      <c r="G2174">
        <v>24</v>
      </c>
      <c r="H2174">
        <v>4</v>
      </c>
      <c r="I2174">
        <v>1</v>
      </c>
      <c r="J2174" s="1">
        <v>126.55555555555556</v>
      </c>
      <c r="K2174" s="1">
        <f>Sales_Data[[#This Row],[Order Quantity]]*Sales_Data[[#This Row],[Unit Price]]</f>
        <v>126.55555555555556</v>
      </c>
      <c r="L2174" s="1">
        <v>83.526666666666671</v>
      </c>
    </row>
    <row r="2175" spans="1:12">
      <c r="A2175" t="s">
        <v>2198</v>
      </c>
      <c r="B2175" s="2">
        <v>41394</v>
      </c>
      <c r="C2175">
        <v>20</v>
      </c>
      <c r="D2175" t="s">
        <v>3</v>
      </c>
      <c r="E2175" t="s">
        <v>8168</v>
      </c>
      <c r="F2175" t="s">
        <v>8028</v>
      </c>
      <c r="G2175">
        <v>56</v>
      </c>
      <c r="H2175">
        <v>8</v>
      </c>
      <c r="I2175">
        <v>7</v>
      </c>
      <c r="J2175" s="1">
        <v>27.544444444444444</v>
      </c>
      <c r="K2175" s="1">
        <f>Sales_Data[[#This Row],[Order Quantity]]*Sales_Data[[#This Row],[Unit Price]]</f>
        <v>192.8111111111111</v>
      </c>
      <c r="L2175" s="1">
        <v>16.526666666666667</v>
      </c>
    </row>
    <row r="2176" spans="1:12">
      <c r="A2176" t="s">
        <v>2199</v>
      </c>
      <c r="B2176" s="2">
        <v>41394</v>
      </c>
      <c r="C2176">
        <v>11</v>
      </c>
      <c r="D2176" t="s">
        <v>2</v>
      </c>
      <c r="E2176" t="s">
        <v>8168</v>
      </c>
      <c r="F2176" t="s">
        <v>8026</v>
      </c>
      <c r="G2176">
        <v>30</v>
      </c>
      <c r="H2176">
        <v>5</v>
      </c>
      <c r="I2176">
        <v>7</v>
      </c>
      <c r="J2176" s="1">
        <v>436.24444444444447</v>
      </c>
      <c r="K2176" s="1">
        <f>Sales_Data[[#This Row],[Order Quantity]]*Sales_Data[[#This Row],[Unit Price]]</f>
        <v>3053.7111111111112</v>
      </c>
      <c r="L2176" s="1">
        <v>200.67244444444447</v>
      </c>
    </row>
    <row r="2177" spans="1:12">
      <c r="A2177" t="s">
        <v>2200</v>
      </c>
      <c r="B2177" s="2">
        <v>41394</v>
      </c>
      <c r="C2177">
        <v>12</v>
      </c>
      <c r="D2177" t="s">
        <v>3</v>
      </c>
      <c r="E2177" t="s">
        <v>8168</v>
      </c>
      <c r="F2177" t="s">
        <v>8026</v>
      </c>
      <c r="G2177">
        <v>35</v>
      </c>
      <c r="H2177">
        <v>5</v>
      </c>
      <c r="I2177">
        <v>3</v>
      </c>
      <c r="J2177" s="1">
        <v>104.22222222222223</v>
      </c>
      <c r="K2177" s="1">
        <f>Sales_Data[[#This Row],[Order Quantity]]*Sales_Data[[#This Row],[Unit Price]]</f>
        <v>312.66666666666669</v>
      </c>
      <c r="L2177" s="1">
        <v>79.208888888888893</v>
      </c>
    </row>
    <row r="2178" spans="1:12">
      <c r="A2178" t="s">
        <v>2201</v>
      </c>
      <c r="B2178" s="2">
        <v>41395</v>
      </c>
      <c r="C2178">
        <v>17</v>
      </c>
      <c r="D2178" t="s">
        <v>2</v>
      </c>
      <c r="E2178" t="s">
        <v>8168</v>
      </c>
      <c r="F2178" t="s">
        <v>8025</v>
      </c>
      <c r="G2178">
        <v>47</v>
      </c>
      <c r="H2178">
        <v>7</v>
      </c>
      <c r="I2178">
        <v>7</v>
      </c>
      <c r="J2178" s="1">
        <v>413.16666666666669</v>
      </c>
      <c r="K2178" s="1">
        <f>Sales_Data[[#This Row],[Order Quantity]]*Sales_Data[[#This Row],[Unit Price]]</f>
        <v>2892.166666666667</v>
      </c>
      <c r="L2178" s="1">
        <v>268.55833333333334</v>
      </c>
    </row>
    <row r="2179" spans="1:12">
      <c r="A2179" t="s">
        <v>2202</v>
      </c>
      <c r="B2179" s="2">
        <v>41395</v>
      </c>
      <c r="C2179">
        <v>16</v>
      </c>
      <c r="D2179" t="s">
        <v>4</v>
      </c>
      <c r="E2179" t="s">
        <v>8168</v>
      </c>
      <c r="F2179" t="s">
        <v>8025</v>
      </c>
      <c r="G2179">
        <v>45</v>
      </c>
      <c r="H2179">
        <v>7</v>
      </c>
      <c r="I2179">
        <v>2</v>
      </c>
      <c r="J2179" s="1">
        <v>274.70000000000005</v>
      </c>
      <c r="K2179" s="1">
        <f>Sales_Data[[#This Row],[Order Quantity]]*Sales_Data[[#This Row],[Unit Price]]</f>
        <v>549.40000000000009</v>
      </c>
      <c r="L2179" s="1">
        <v>148.33800000000002</v>
      </c>
    </row>
    <row r="2180" spans="1:12">
      <c r="A2180" t="s">
        <v>2203</v>
      </c>
      <c r="B2180" s="2">
        <v>41395</v>
      </c>
      <c r="C2180">
        <v>6</v>
      </c>
      <c r="D2180" t="s">
        <v>4</v>
      </c>
      <c r="E2180" t="s">
        <v>8168</v>
      </c>
      <c r="F2180" t="s">
        <v>8027</v>
      </c>
      <c r="G2180">
        <v>16</v>
      </c>
      <c r="H2180">
        <v>3</v>
      </c>
      <c r="I2180">
        <v>8</v>
      </c>
      <c r="J2180" s="1">
        <v>622.3555555555555</v>
      </c>
      <c r="K2180" s="1">
        <f>Sales_Data[[#This Row],[Order Quantity]]*Sales_Data[[#This Row],[Unit Price]]</f>
        <v>4978.844444444444</v>
      </c>
      <c r="L2180" s="1">
        <v>342.29555555555561</v>
      </c>
    </row>
    <row r="2181" spans="1:12">
      <c r="A2181" t="s">
        <v>2204</v>
      </c>
      <c r="B2181" s="2">
        <v>41395</v>
      </c>
      <c r="C2181">
        <v>2</v>
      </c>
      <c r="D2181" t="s">
        <v>4</v>
      </c>
      <c r="E2181" t="s">
        <v>8168</v>
      </c>
      <c r="F2181" t="s">
        <v>8027</v>
      </c>
      <c r="G2181">
        <v>4</v>
      </c>
      <c r="H2181">
        <v>1</v>
      </c>
      <c r="I2181">
        <v>6</v>
      </c>
      <c r="J2181" s="1">
        <v>439.9666666666667</v>
      </c>
      <c r="K2181" s="1">
        <f>Sales_Data[[#This Row],[Order Quantity]]*Sales_Data[[#This Row],[Unit Price]]</f>
        <v>2639.8</v>
      </c>
      <c r="L2181" s="1">
        <v>206.78433333333334</v>
      </c>
    </row>
    <row r="2182" spans="1:12">
      <c r="A2182" t="s">
        <v>2205</v>
      </c>
      <c r="B2182" s="2">
        <v>41395</v>
      </c>
      <c r="C2182">
        <v>9</v>
      </c>
      <c r="D2182" t="s">
        <v>2</v>
      </c>
      <c r="E2182" t="s">
        <v>8168</v>
      </c>
      <c r="F2182" t="s">
        <v>8027</v>
      </c>
      <c r="G2182">
        <v>25</v>
      </c>
      <c r="H2182">
        <v>4</v>
      </c>
      <c r="I2182">
        <v>3</v>
      </c>
      <c r="J2182" s="1">
        <v>200.25555555555556</v>
      </c>
      <c r="K2182" s="1">
        <f>Sales_Data[[#This Row],[Order Quantity]]*Sales_Data[[#This Row],[Unit Price]]</f>
        <v>600.76666666666665</v>
      </c>
      <c r="L2182" s="1">
        <v>80.102222222222224</v>
      </c>
    </row>
    <row r="2183" spans="1:12">
      <c r="A2183" t="s">
        <v>2206</v>
      </c>
      <c r="B2183" s="2">
        <v>41395</v>
      </c>
      <c r="C2183">
        <v>2</v>
      </c>
      <c r="D2183" t="s">
        <v>4</v>
      </c>
      <c r="E2183" t="s">
        <v>8168</v>
      </c>
      <c r="F2183" t="s">
        <v>8027</v>
      </c>
      <c r="G2183">
        <v>5</v>
      </c>
      <c r="H2183">
        <v>1</v>
      </c>
      <c r="I2183">
        <v>1</v>
      </c>
      <c r="J2183" s="1">
        <v>268.74444444444447</v>
      </c>
      <c r="K2183" s="1">
        <f>Sales_Data[[#This Row],[Order Quantity]]*Sales_Data[[#This Row],[Unit Price]]</f>
        <v>268.74444444444447</v>
      </c>
      <c r="L2183" s="1">
        <v>177.37133333333338</v>
      </c>
    </row>
    <row r="2184" spans="1:12">
      <c r="A2184" t="s">
        <v>2207</v>
      </c>
      <c r="B2184" s="2">
        <v>41396</v>
      </c>
      <c r="C2184">
        <v>3</v>
      </c>
      <c r="D2184" t="s">
        <v>4</v>
      </c>
      <c r="E2184" t="s">
        <v>8168</v>
      </c>
      <c r="F2184" t="s">
        <v>8027</v>
      </c>
      <c r="G2184">
        <v>7</v>
      </c>
      <c r="H2184">
        <v>1</v>
      </c>
      <c r="I2184">
        <v>8</v>
      </c>
      <c r="J2184" s="1">
        <v>144.42222222222222</v>
      </c>
      <c r="K2184" s="1">
        <f>Sales_Data[[#This Row],[Order Quantity]]*Sales_Data[[#This Row],[Unit Price]]</f>
        <v>1155.3777777777777</v>
      </c>
      <c r="L2184" s="1">
        <v>118.42622222222222</v>
      </c>
    </row>
    <row r="2185" spans="1:12">
      <c r="A2185" t="s">
        <v>2208</v>
      </c>
      <c r="B2185" s="2">
        <v>41396</v>
      </c>
      <c r="C2185">
        <v>10</v>
      </c>
      <c r="D2185" t="s">
        <v>4</v>
      </c>
      <c r="E2185" t="s">
        <v>8168</v>
      </c>
      <c r="F2185" t="s">
        <v>8027</v>
      </c>
      <c r="G2185">
        <v>27</v>
      </c>
      <c r="H2185">
        <v>4</v>
      </c>
      <c r="I2185">
        <v>4</v>
      </c>
      <c r="J2185" s="1">
        <v>124.32222222222224</v>
      </c>
      <c r="K2185" s="1">
        <f>Sales_Data[[#This Row],[Order Quantity]]*Sales_Data[[#This Row],[Unit Price]]</f>
        <v>497.28888888888895</v>
      </c>
      <c r="L2185" s="1">
        <v>75.836555555555549</v>
      </c>
    </row>
    <row r="2186" spans="1:12">
      <c r="A2186" t="s">
        <v>2209</v>
      </c>
      <c r="B2186" s="2">
        <v>41396</v>
      </c>
      <c r="C2186">
        <v>16</v>
      </c>
      <c r="D2186" t="s">
        <v>2</v>
      </c>
      <c r="E2186" t="s">
        <v>8168</v>
      </c>
      <c r="F2186" t="s">
        <v>8025</v>
      </c>
      <c r="G2186">
        <v>46</v>
      </c>
      <c r="H2186">
        <v>7</v>
      </c>
      <c r="I2186">
        <v>1</v>
      </c>
      <c r="J2186" s="1">
        <v>436.98888888888888</v>
      </c>
      <c r="K2186" s="1">
        <f>Sales_Data[[#This Row],[Order Quantity]]*Sales_Data[[#This Row],[Unit Price]]</f>
        <v>436.98888888888888</v>
      </c>
      <c r="L2186" s="1">
        <v>174.79555555555555</v>
      </c>
    </row>
    <row r="2187" spans="1:12">
      <c r="A2187" t="s">
        <v>2210</v>
      </c>
      <c r="B2187" s="2">
        <v>41396</v>
      </c>
      <c r="C2187">
        <v>12</v>
      </c>
      <c r="D2187" t="s">
        <v>4</v>
      </c>
      <c r="E2187" t="s">
        <v>8168</v>
      </c>
      <c r="F2187" t="s">
        <v>8026</v>
      </c>
      <c r="G2187">
        <v>34</v>
      </c>
      <c r="H2187">
        <v>5</v>
      </c>
      <c r="I2187">
        <v>4</v>
      </c>
      <c r="J2187" s="1">
        <v>24.566666666666666</v>
      </c>
      <c r="K2187" s="1">
        <f>Sales_Data[[#This Row],[Order Quantity]]*Sales_Data[[#This Row],[Unit Price]]</f>
        <v>98.266666666666666</v>
      </c>
      <c r="L2187" s="1">
        <v>10.563666666666666</v>
      </c>
    </row>
    <row r="2188" spans="1:12">
      <c r="A2188" t="s">
        <v>2211</v>
      </c>
      <c r="B2188" s="2">
        <v>41396</v>
      </c>
      <c r="C2188">
        <v>2</v>
      </c>
      <c r="D2188" t="s">
        <v>2</v>
      </c>
      <c r="E2188" t="s">
        <v>8168</v>
      </c>
      <c r="F2188" t="s">
        <v>8027</v>
      </c>
      <c r="G2188">
        <v>5</v>
      </c>
      <c r="H2188">
        <v>1</v>
      </c>
      <c r="I2188">
        <v>4</v>
      </c>
      <c r="J2188" s="1">
        <v>20.844444444444445</v>
      </c>
      <c r="K2188" s="1">
        <f>Sales_Data[[#This Row],[Order Quantity]]*Sales_Data[[#This Row],[Unit Price]]</f>
        <v>83.37777777777778</v>
      </c>
      <c r="L2188" s="1">
        <v>10.422222222222222</v>
      </c>
    </row>
    <row r="2189" spans="1:12">
      <c r="A2189" t="s">
        <v>2212</v>
      </c>
      <c r="B2189" s="2">
        <v>41396</v>
      </c>
      <c r="C2189">
        <v>9</v>
      </c>
      <c r="D2189" t="s">
        <v>3</v>
      </c>
      <c r="E2189" t="s">
        <v>8168</v>
      </c>
      <c r="F2189" t="s">
        <v>8027</v>
      </c>
      <c r="G2189">
        <v>24</v>
      </c>
      <c r="H2189">
        <v>4</v>
      </c>
      <c r="I2189">
        <v>4</v>
      </c>
      <c r="J2189" s="1">
        <v>249.38888888888889</v>
      </c>
      <c r="K2189" s="1">
        <f>Sales_Data[[#This Row],[Order Quantity]]*Sales_Data[[#This Row],[Unit Price]]</f>
        <v>997.55555555555554</v>
      </c>
      <c r="L2189" s="1">
        <v>147.13944444444442</v>
      </c>
    </row>
    <row r="2190" spans="1:12">
      <c r="A2190" t="s">
        <v>2213</v>
      </c>
      <c r="B2190" s="2">
        <v>41396</v>
      </c>
      <c r="C2190">
        <v>12</v>
      </c>
      <c r="D2190" t="s">
        <v>4</v>
      </c>
      <c r="E2190" t="s">
        <v>8168</v>
      </c>
      <c r="F2190" t="s">
        <v>8026</v>
      </c>
      <c r="G2190">
        <v>33</v>
      </c>
      <c r="H2190">
        <v>5</v>
      </c>
      <c r="I2190">
        <v>2</v>
      </c>
      <c r="J2190" s="1">
        <v>270.23333333333335</v>
      </c>
      <c r="K2190" s="1">
        <f>Sales_Data[[#This Row],[Order Quantity]]*Sales_Data[[#This Row],[Unit Price]]</f>
        <v>540.4666666666667</v>
      </c>
      <c r="L2190" s="1">
        <v>199.97266666666667</v>
      </c>
    </row>
    <row r="2191" spans="1:12">
      <c r="A2191" t="s">
        <v>2214</v>
      </c>
      <c r="B2191" s="2">
        <v>41397</v>
      </c>
      <c r="C2191">
        <v>13</v>
      </c>
      <c r="D2191" t="s">
        <v>2</v>
      </c>
      <c r="E2191" t="s">
        <v>8168</v>
      </c>
      <c r="F2191" t="s">
        <v>8026</v>
      </c>
      <c r="G2191">
        <v>36</v>
      </c>
      <c r="H2191">
        <v>5</v>
      </c>
      <c r="I2191">
        <v>8</v>
      </c>
      <c r="J2191" s="1">
        <v>699.77777777777783</v>
      </c>
      <c r="K2191" s="1">
        <f>Sales_Data[[#This Row],[Order Quantity]]*Sales_Data[[#This Row],[Unit Price]]</f>
        <v>5598.2222222222226</v>
      </c>
      <c r="L2191" s="1">
        <v>370.88222222222225</v>
      </c>
    </row>
    <row r="2192" spans="1:12">
      <c r="A2192" t="s">
        <v>2215</v>
      </c>
      <c r="B2192" s="2">
        <v>41397</v>
      </c>
      <c r="C2192">
        <v>4</v>
      </c>
      <c r="D2192" t="s">
        <v>4</v>
      </c>
      <c r="E2192" t="s">
        <v>8168</v>
      </c>
      <c r="F2192" t="s">
        <v>8027</v>
      </c>
      <c r="G2192">
        <v>10</v>
      </c>
      <c r="H2192">
        <v>2</v>
      </c>
      <c r="I2192">
        <v>3</v>
      </c>
      <c r="J2192" s="1">
        <v>252.36666666666667</v>
      </c>
      <c r="K2192" s="1">
        <f>Sales_Data[[#This Row],[Order Quantity]]*Sales_Data[[#This Row],[Unit Price]]</f>
        <v>757.1</v>
      </c>
      <c r="L2192" s="1">
        <v>164.03833333333336</v>
      </c>
    </row>
    <row r="2193" spans="1:12">
      <c r="A2193" t="s">
        <v>2216</v>
      </c>
      <c r="B2193" s="2">
        <v>41397</v>
      </c>
      <c r="C2193">
        <v>16</v>
      </c>
      <c r="D2193" t="s">
        <v>2</v>
      </c>
      <c r="E2193" t="s">
        <v>8168</v>
      </c>
      <c r="F2193" t="s">
        <v>8025</v>
      </c>
      <c r="G2193">
        <v>47</v>
      </c>
      <c r="H2193">
        <v>7</v>
      </c>
      <c r="I2193">
        <v>2</v>
      </c>
      <c r="J2193" s="1">
        <v>442.20000000000005</v>
      </c>
      <c r="K2193" s="1">
        <f>Sales_Data[[#This Row],[Order Quantity]]*Sales_Data[[#This Row],[Unit Price]]</f>
        <v>884.40000000000009</v>
      </c>
      <c r="L2193" s="1">
        <v>309.54000000000002</v>
      </c>
    </row>
    <row r="2194" spans="1:12">
      <c r="A2194" t="s">
        <v>2217</v>
      </c>
      <c r="B2194" s="2">
        <v>41397</v>
      </c>
      <c r="C2194">
        <v>14</v>
      </c>
      <c r="D2194" t="s">
        <v>4</v>
      </c>
      <c r="E2194" t="s">
        <v>8168</v>
      </c>
      <c r="F2194" t="s">
        <v>8026</v>
      </c>
      <c r="G2194">
        <v>41</v>
      </c>
      <c r="H2194">
        <v>6</v>
      </c>
      <c r="I2194">
        <v>8</v>
      </c>
      <c r="J2194" s="1">
        <v>26.8</v>
      </c>
      <c r="K2194" s="1">
        <f>Sales_Data[[#This Row],[Order Quantity]]*Sales_Data[[#This Row],[Unit Price]]</f>
        <v>214.4</v>
      </c>
      <c r="L2194" s="1">
        <v>18.492000000000001</v>
      </c>
    </row>
    <row r="2195" spans="1:12">
      <c r="A2195" t="s">
        <v>2218</v>
      </c>
      <c r="B2195" s="2">
        <v>41397</v>
      </c>
      <c r="C2195">
        <v>13</v>
      </c>
      <c r="D2195" t="s">
        <v>2</v>
      </c>
      <c r="E2195" t="s">
        <v>8168</v>
      </c>
      <c r="F2195" t="s">
        <v>8026</v>
      </c>
      <c r="G2195">
        <v>37</v>
      </c>
      <c r="H2195">
        <v>6</v>
      </c>
      <c r="I2195">
        <v>5</v>
      </c>
      <c r="J2195" s="1">
        <v>122.08888888888889</v>
      </c>
      <c r="K2195" s="1">
        <f>Sales_Data[[#This Row],[Order Quantity]]*Sales_Data[[#This Row],[Unit Price]]</f>
        <v>610.44444444444446</v>
      </c>
      <c r="L2195" s="1">
        <v>48.835555555555551</v>
      </c>
    </row>
    <row r="2196" spans="1:12">
      <c r="A2196" t="s">
        <v>2219</v>
      </c>
      <c r="B2196" s="2">
        <v>41397</v>
      </c>
      <c r="C2196">
        <v>3</v>
      </c>
      <c r="D2196" t="s">
        <v>4</v>
      </c>
      <c r="E2196" t="s">
        <v>8168</v>
      </c>
      <c r="F2196" t="s">
        <v>8027</v>
      </c>
      <c r="G2196">
        <v>7</v>
      </c>
      <c r="H2196">
        <v>1</v>
      </c>
      <c r="I2196">
        <v>4</v>
      </c>
      <c r="J2196" s="1">
        <v>259.06666666666666</v>
      </c>
      <c r="K2196" s="1">
        <f>Sales_Data[[#This Row],[Order Quantity]]*Sales_Data[[#This Row],[Unit Price]]</f>
        <v>1036.2666666666667</v>
      </c>
      <c r="L2196" s="1">
        <v>163.21199999999999</v>
      </c>
    </row>
    <row r="2197" spans="1:12">
      <c r="A2197" t="s">
        <v>2220</v>
      </c>
      <c r="B2197" s="2">
        <v>41398</v>
      </c>
      <c r="C2197">
        <v>5</v>
      </c>
      <c r="D2197" t="s">
        <v>2</v>
      </c>
      <c r="E2197" t="s">
        <v>8168</v>
      </c>
      <c r="F2197" t="s">
        <v>8027</v>
      </c>
      <c r="G2197">
        <v>13</v>
      </c>
      <c r="H2197">
        <v>2</v>
      </c>
      <c r="I2197">
        <v>9</v>
      </c>
      <c r="J2197" s="1">
        <v>326.06666666666666</v>
      </c>
      <c r="K2197" s="1">
        <f>Sales_Data[[#This Row],[Order Quantity]]*Sales_Data[[#This Row],[Unit Price]]</f>
        <v>2934.6</v>
      </c>
      <c r="L2197" s="1">
        <v>267.37466666666666</v>
      </c>
    </row>
    <row r="2198" spans="1:12">
      <c r="A2198" t="s">
        <v>2221</v>
      </c>
      <c r="B2198" s="2">
        <v>41398</v>
      </c>
      <c r="C2198">
        <v>19</v>
      </c>
      <c r="D2198" t="s">
        <v>4</v>
      </c>
      <c r="E2198" t="s">
        <v>8168</v>
      </c>
      <c r="F2198" t="s">
        <v>8028</v>
      </c>
      <c r="G2198">
        <v>53</v>
      </c>
      <c r="H2198">
        <v>8</v>
      </c>
      <c r="I2198">
        <v>6</v>
      </c>
      <c r="J2198" s="1">
        <v>198.76666666666668</v>
      </c>
      <c r="K2198" s="1">
        <f>Sales_Data[[#This Row],[Order Quantity]]*Sales_Data[[#This Row],[Unit Price]]</f>
        <v>1192.6000000000001</v>
      </c>
      <c r="L2198" s="1">
        <v>153.05033333333336</v>
      </c>
    </row>
    <row r="2199" spans="1:12">
      <c r="A2199" t="s">
        <v>2222</v>
      </c>
      <c r="B2199" s="2">
        <v>41398</v>
      </c>
      <c r="C2199">
        <v>16</v>
      </c>
      <c r="D2199" t="s">
        <v>4</v>
      </c>
      <c r="E2199" t="s">
        <v>8168</v>
      </c>
      <c r="F2199" t="s">
        <v>8025</v>
      </c>
      <c r="G2199">
        <v>47</v>
      </c>
      <c r="H2199">
        <v>7</v>
      </c>
      <c r="I2199">
        <v>4</v>
      </c>
      <c r="J2199" s="1">
        <v>341.70000000000005</v>
      </c>
      <c r="K2199" s="1">
        <f>Sales_Data[[#This Row],[Order Quantity]]*Sales_Data[[#This Row],[Unit Price]]</f>
        <v>1366.8000000000002</v>
      </c>
      <c r="L2199" s="1">
        <v>287.02800000000002</v>
      </c>
    </row>
    <row r="2200" spans="1:12">
      <c r="A2200" t="s">
        <v>2223</v>
      </c>
      <c r="B2200" s="2">
        <v>41398</v>
      </c>
      <c r="C2200">
        <v>10</v>
      </c>
      <c r="D2200" t="s">
        <v>4</v>
      </c>
      <c r="E2200" t="s">
        <v>8168</v>
      </c>
      <c r="F2200" t="s">
        <v>8026</v>
      </c>
      <c r="G2200">
        <v>28</v>
      </c>
      <c r="H2200">
        <v>4</v>
      </c>
      <c r="I2200">
        <v>5</v>
      </c>
      <c r="J2200" s="1">
        <v>250.87777777777779</v>
      </c>
      <c r="K2200" s="1">
        <f>Sales_Data[[#This Row],[Order Quantity]]*Sales_Data[[#This Row],[Unit Price]]</f>
        <v>1254.3888888888889</v>
      </c>
      <c r="L2200" s="1">
        <v>158.053</v>
      </c>
    </row>
    <row r="2201" spans="1:12">
      <c r="A2201" t="s">
        <v>2224</v>
      </c>
      <c r="B2201" s="2">
        <v>41398</v>
      </c>
      <c r="C2201">
        <v>17</v>
      </c>
      <c r="D2201" t="s">
        <v>2</v>
      </c>
      <c r="E2201" t="s">
        <v>8168</v>
      </c>
      <c r="F2201" t="s">
        <v>8025</v>
      </c>
      <c r="G2201">
        <v>48</v>
      </c>
      <c r="H2201">
        <v>7</v>
      </c>
      <c r="I2201">
        <v>8</v>
      </c>
      <c r="J2201" s="1">
        <v>107.94444444444444</v>
      </c>
      <c r="K2201" s="1">
        <f>Sales_Data[[#This Row],[Order Quantity]]*Sales_Data[[#This Row],[Unit Price]]</f>
        <v>863.55555555555554</v>
      </c>
      <c r="L2201" s="1">
        <v>68.004999999999995</v>
      </c>
    </row>
    <row r="2202" spans="1:12">
      <c r="A2202" t="s">
        <v>2225</v>
      </c>
      <c r="B2202" s="2">
        <v>41398</v>
      </c>
      <c r="C2202">
        <v>8</v>
      </c>
      <c r="D2202" t="s">
        <v>2</v>
      </c>
      <c r="E2202" t="s">
        <v>8168</v>
      </c>
      <c r="F2202" t="s">
        <v>8027</v>
      </c>
      <c r="G2202">
        <v>22</v>
      </c>
      <c r="H2202">
        <v>3</v>
      </c>
      <c r="I2202">
        <v>5</v>
      </c>
      <c r="J2202" s="1">
        <v>411.67777777777775</v>
      </c>
      <c r="K2202" s="1">
        <f>Sales_Data[[#This Row],[Order Quantity]]*Sales_Data[[#This Row],[Unit Price]]</f>
        <v>2058.3888888888887</v>
      </c>
      <c r="L2202" s="1">
        <v>275.82411111111111</v>
      </c>
    </row>
    <row r="2203" spans="1:12">
      <c r="A2203" t="s">
        <v>2226</v>
      </c>
      <c r="B2203" s="2">
        <v>41399</v>
      </c>
      <c r="C2203">
        <v>18</v>
      </c>
      <c r="D2203" t="s">
        <v>3</v>
      </c>
      <c r="E2203" t="s">
        <v>8168</v>
      </c>
      <c r="F2203" t="s">
        <v>8025</v>
      </c>
      <c r="G2203">
        <v>53</v>
      </c>
      <c r="H2203">
        <v>8</v>
      </c>
      <c r="I2203">
        <v>5</v>
      </c>
      <c r="J2203" s="1">
        <v>26.8</v>
      </c>
      <c r="K2203" s="1">
        <f>Sales_Data[[#This Row],[Order Quantity]]*Sales_Data[[#This Row],[Unit Price]]</f>
        <v>134</v>
      </c>
      <c r="L2203" s="1">
        <v>12.328000000000001</v>
      </c>
    </row>
    <row r="2204" spans="1:12">
      <c r="A2204" t="s">
        <v>2227</v>
      </c>
      <c r="B2204" s="2">
        <v>41399</v>
      </c>
      <c r="C2204">
        <v>20</v>
      </c>
      <c r="D2204" t="s">
        <v>4</v>
      </c>
      <c r="E2204" t="s">
        <v>8168</v>
      </c>
      <c r="F2204" t="s">
        <v>8028</v>
      </c>
      <c r="G2204">
        <v>56</v>
      </c>
      <c r="H2204">
        <v>8</v>
      </c>
      <c r="I2204">
        <v>1</v>
      </c>
      <c r="J2204" s="1">
        <v>439.22222222222223</v>
      </c>
      <c r="K2204" s="1">
        <f>Sales_Data[[#This Row],[Order Quantity]]*Sales_Data[[#This Row],[Unit Price]]</f>
        <v>439.22222222222223</v>
      </c>
      <c r="L2204" s="1">
        <v>281.10222222222222</v>
      </c>
    </row>
    <row r="2205" spans="1:12">
      <c r="A2205" t="s">
        <v>2228</v>
      </c>
      <c r="B2205" s="2">
        <v>41399</v>
      </c>
      <c r="C2205">
        <v>5</v>
      </c>
      <c r="D2205" t="s">
        <v>2</v>
      </c>
      <c r="E2205" t="s">
        <v>8168</v>
      </c>
      <c r="F2205" t="s">
        <v>8027</v>
      </c>
      <c r="G2205">
        <v>15</v>
      </c>
      <c r="H2205">
        <v>2</v>
      </c>
      <c r="I2205">
        <v>9</v>
      </c>
      <c r="J2205" s="1">
        <v>93.800000000000011</v>
      </c>
      <c r="K2205" s="1">
        <f>Sales_Data[[#This Row],[Order Quantity]]*Sales_Data[[#This Row],[Unit Price]]</f>
        <v>844.2</v>
      </c>
      <c r="L2205" s="1">
        <v>37.52000000000001</v>
      </c>
    </row>
    <row r="2206" spans="1:12">
      <c r="A2206" t="s">
        <v>2229</v>
      </c>
      <c r="B2206" s="2">
        <v>41399</v>
      </c>
      <c r="C2206">
        <v>14</v>
      </c>
      <c r="D2206" t="s">
        <v>2</v>
      </c>
      <c r="E2206" t="s">
        <v>8168</v>
      </c>
      <c r="F2206" t="s">
        <v>8026</v>
      </c>
      <c r="G2206">
        <v>40</v>
      </c>
      <c r="H2206">
        <v>6</v>
      </c>
      <c r="I2206">
        <v>4</v>
      </c>
      <c r="J2206" s="1">
        <v>292.56666666666666</v>
      </c>
      <c r="K2206" s="1">
        <f>Sales_Data[[#This Row],[Order Quantity]]*Sales_Data[[#This Row],[Unit Price]]</f>
        <v>1170.2666666666667</v>
      </c>
      <c r="L2206" s="1">
        <v>193.09399999999999</v>
      </c>
    </row>
    <row r="2207" spans="1:12">
      <c r="A2207" t="s">
        <v>2230</v>
      </c>
      <c r="B2207" s="2">
        <v>41399</v>
      </c>
      <c r="C2207">
        <v>10</v>
      </c>
      <c r="D2207" t="s">
        <v>3</v>
      </c>
      <c r="E2207" t="s">
        <v>8168</v>
      </c>
      <c r="F2207" t="s">
        <v>8027</v>
      </c>
      <c r="G2207">
        <v>27</v>
      </c>
      <c r="H2207">
        <v>4</v>
      </c>
      <c r="I2207">
        <v>7</v>
      </c>
      <c r="J2207" s="1">
        <v>189.08888888888887</v>
      </c>
      <c r="K2207" s="1">
        <f>Sales_Data[[#This Row],[Order Quantity]]*Sales_Data[[#This Row],[Unit Price]]</f>
        <v>1323.622222222222</v>
      </c>
      <c r="L2207" s="1">
        <v>156.94377777777777</v>
      </c>
    </row>
    <row r="2208" spans="1:12">
      <c r="A2208" t="s">
        <v>2231</v>
      </c>
      <c r="B2208" s="2">
        <v>41399</v>
      </c>
      <c r="C2208">
        <v>1</v>
      </c>
      <c r="D2208" t="s">
        <v>3</v>
      </c>
      <c r="E2208" t="s">
        <v>8168</v>
      </c>
      <c r="F2208" t="s">
        <v>8027</v>
      </c>
      <c r="G2208">
        <v>2</v>
      </c>
      <c r="H2208">
        <v>1</v>
      </c>
      <c r="I2208">
        <v>3</v>
      </c>
      <c r="J2208" s="1">
        <v>18.611111111111111</v>
      </c>
      <c r="K2208" s="1">
        <f>Sales_Data[[#This Row],[Order Quantity]]*Sales_Data[[#This Row],[Unit Price]]</f>
        <v>55.833333333333329</v>
      </c>
      <c r="L2208" s="1">
        <v>8.7472222222222218</v>
      </c>
    </row>
    <row r="2209" spans="1:12">
      <c r="A2209" t="s">
        <v>2232</v>
      </c>
      <c r="B2209" s="2">
        <v>41399</v>
      </c>
      <c r="C2209">
        <v>19</v>
      </c>
      <c r="D2209" t="s">
        <v>2</v>
      </c>
      <c r="E2209" t="s">
        <v>8168</v>
      </c>
      <c r="F2209" t="s">
        <v>8028</v>
      </c>
      <c r="G2209">
        <v>56</v>
      </c>
      <c r="H2209">
        <v>8</v>
      </c>
      <c r="I2209">
        <v>2</v>
      </c>
      <c r="J2209" s="1">
        <v>264.27777777777777</v>
      </c>
      <c r="K2209" s="1">
        <f>Sales_Data[[#This Row],[Order Quantity]]*Sales_Data[[#This Row],[Unit Price]]</f>
        <v>528.55555555555554</v>
      </c>
      <c r="L2209" s="1">
        <v>137.42444444444445</v>
      </c>
    </row>
    <row r="2210" spans="1:12">
      <c r="A2210" t="s">
        <v>2233</v>
      </c>
      <c r="B2210" s="2">
        <v>41400</v>
      </c>
      <c r="C2210">
        <v>1</v>
      </c>
      <c r="D2210" t="s">
        <v>4</v>
      </c>
      <c r="E2210" t="s">
        <v>8168</v>
      </c>
      <c r="F2210" t="s">
        <v>8027</v>
      </c>
      <c r="G2210">
        <v>3</v>
      </c>
      <c r="H2210">
        <v>1</v>
      </c>
      <c r="I2210">
        <v>8</v>
      </c>
      <c r="J2210" s="1">
        <v>119.85555555555555</v>
      </c>
      <c r="K2210" s="1">
        <f>Sales_Data[[#This Row],[Order Quantity]]*Sales_Data[[#This Row],[Unit Price]]</f>
        <v>958.84444444444443</v>
      </c>
      <c r="L2210" s="1">
        <v>81.501777777777789</v>
      </c>
    </row>
    <row r="2211" spans="1:12">
      <c r="A2211" t="s">
        <v>2234</v>
      </c>
      <c r="B2211" s="2">
        <v>41400</v>
      </c>
      <c r="C2211">
        <v>4</v>
      </c>
      <c r="D2211" t="s">
        <v>4</v>
      </c>
      <c r="E2211" t="s">
        <v>8168</v>
      </c>
      <c r="F2211" t="s">
        <v>8027</v>
      </c>
      <c r="G2211">
        <v>11</v>
      </c>
      <c r="H2211">
        <v>2</v>
      </c>
      <c r="I2211">
        <v>4</v>
      </c>
      <c r="J2211" s="1">
        <v>272.4666666666667</v>
      </c>
      <c r="K2211" s="1">
        <f>Sales_Data[[#This Row],[Order Quantity]]*Sales_Data[[#This Row],[Unit Price]]</f>
        <v>1089.8666666666668</v>
      </c>
      <c r="L2211" s="1">
        <v>209.79933333333335</v>
      </c>
    </row>
    <row r="2212" spans="1:12">
      <c r="A2212" t="s">
        <v>2235</v>
      </c>
      <c r="B2212" s="2">
        <v>41400</v>
      </c>
      <c r="C2212">
        <v>15</v>
      </c>
      <c r="D2212" t="s">
        <v>4</v>
      </c>
      <c r="E2212" t="s">
        <v>8168</v>
      </c>
      <c r="F2212" t="s">
        <v>8025</v>
      </c>
      <c r="G2212">
        <v>41</v>
      </c>
      <c r="H2212">
        <v>6</v>
      </c>
      <c r="I2212">
        <v>2</v>
      </c>
      <c r="J2212" s="1">
        <v>213.65555555555557</v>
      </c>
      <c r="K2212" s="1">
        <f>Sales_Data[[#This Row],[Order Quantity]]*Sales_Data[[#This Row],[Unit Price]]</f>
        <v>427.31111111111113</v>
      </c>
      <c r="L2212" s="1">
        <v>168.78788888888892</v>
      </c>
    </row>
    <row r="2213" spans="1:12">
      <c r="A2213" t="s">
        <v>2236</v>
      </c>
      <c r="B2213" s="2">
        <v>41401</v>
      </c>
      <c r="C2213">
        <v>14</v>
      </c>
      <c r="D2213" t="s">
        <v>4</v>
      </c>
      <c r="E2213" t="s">
        <v>8168</v>
      </c>
      <c r="F2213" t="s">
        <v>8026</v>
      </c>
      <c r="G2213">
        <v>41</v>
      </c>
      <c r="H2213">
        <v>6</v>
      </c>
      <c r="I2213">
        <v>9</v>
      </c>
      <c r="J2213" s="1">
        <v>691.58888888888896</v>
      </c>
      <c r="K2213" s="1">
        <f>Sales_Data[[#This Row],[Order Quantity]]*Sales_Data[[#This Row],[Unit Price]]</f>
        <v>6224.3000000000011</v>
      </c>
      <c r="L2213" s="1">
        <v>428.78511111111112</v>
      </c>
    </row>
    <row r="2214" spans="1:12">
      <c r="A2214" t="s">
        <v>2237</v>
      </c>
      <c r="B2214" s="2">
        <v>41401</v>
      </c>
      <c r="C2214">
        <v>15</v>
      </c>
      <c r="D2214" t="s">
        <v>4</v>
      </c>
      <c r="E2214" t="s">
        <v>8168</v>
      </c>
      <c r="F2214" t="s">
        <v>8025</v>
      </c>
      <c r="G2214">
        <v>43</v>
      </c>
      <c r="H2214">
        <v>6</v>
      </c>
      <c r="I2214">
        <v>9</v>
      </c>
      <c r="J2214" s="1">
        <v>208.44444444444446</v>
      </c>
      <c r="K2214" s="1">
        <f>Sales_Data[[#This Row],[Order Quantity]]*Sales_Data[[#This Row],[Unit Price]]</f>
        <v>1876</v>
      </c>
      <c r="L2214" s="1">
        <v>110.47555555555556</v>
      </c>
    </row>
    <row r="2215" spans="1:12">
      <c r="A2215" t="s">
        <v>2238</v>
      </c>
      <c r="B2215" s="2">
        <v>41401</v>
      </c>
      <c r="C2215">
        <v>11</v>
      </c>
      <c r="D2215" t="s">
        <v>4</v>
      </c>
      <c r="E2215" t="s">
        <v>8168</v>
      </c>
      <c r="F2215" t="s">
        <v>8026</v>
      </c>
      <c r="G2215">
        <v>30</v>
      </c>
      <c r="H2215">
        <v>5</v>
      </c>
      <c r="I2215">
        <v>8</v>
      </c>
      <c r="J2215" s="1">
        <v>700.52222222222224</v>
      </c>
      <c r="K2215" s="1">
        <f>Sales_Data[[#This Row],[Order Quantity]]*Sales_Data[[#This Row],[Unit Price]]</f>
        <v>5604.1777777777779</v>
      </c>
      <c r="L2215" s="1">
        <v>308.22977777777777</v>
      </c>
    </row>
    <row r="2216" spans="1:12">
      <c r="A2216" t="s">
        <v>2239</v>
      </c>
      <c r="B2216" s="2">
        <v>41402</v>
      </c>
      <c r="C2216">
        <v>13</v>
      </c>
      <c r="D2216" t="s">
        <v>4</v>
      </c>
      <c r="E2216" t="s">
        <v>8168</v>
      </c>
      <c r="F2216" t="s">
        <v>8026</v>
      </c>
      <c r="G2216">
        <v>38</v>
      </c>
      <c r="H2216">
        <v>6</v>
      </c>
      <c r="I2216">
        <v>8</v>
      </c>
      <c r="J2216" s="1">
        <v>107.2</v>
      </c>
      <c r="K2216" s="1">
        <f>Sales_Data[[#This Row],[Order Quantity]]*Sales_Data[[#This Row],[Unit Price]]</f>
        <v>857.6</v>
      </c>
      <c r="L2216" s="1">
        <v>63.247999999999998</v>
      </c>
    </row>
    <row r="2217" spans="1:12">
      <c r="A2217" t="s">
        <v>2240</v>
      </c>
      <c r="B2217" s="2">
        <v>41402</v>
      </c>
      <c r="C2217">
        <v>7</v>
      </c>
      <c r="D2217" t="s">
        <v>4</v>
      </c>
      <c r="E2217" t="s">
        <v>8168</v>
      </c>
      <c r="F2217" t="s">
        <v>8027</v>
      </c>
      <c r="G2217">
        <v>19</v>
      </c>
      <c r="H2217">
        <v>3</v>
      </c>
      <c r="I2217">
        <v>3</v>
      </c>
      <c r="J2217" s="1">
        <v>401.25555555555559</v>
      </c>
      <c r="K2217" s="1">
        <f>Sales_Data[[#This Row],[Order Quantity]]*Sales_Data[[#This Row],[Unit Price]]</f>
        <v>1203.7666666666669</v>
      </c>
      <c r="L2217" s="1">
        <v>308.96677777777779</v>
      </c>
    </row>
    <row r="2218" spans="1:12">
      <c r="A2218" t="s">
        <v>2241</v>
      </c>
      <c r="B2218" s="2">
        <v>41402</v>
      </c>
      <c r="C2218">
        <v>17</v>
      </c>
      <c r="D2218" t="s">
        <v>4</v>
      </c>
      <c r="E2218" t="s">
        <v>8168</v>
      </c>
      <c r="F2218" t="s">
        <v>8025</v>
      </c>
      <c r="G2218">
        <v>49</v>
      </c>
      <c r="H2218">
        <v>7</v>
      </c>
      <c r="I2218">
        <v>6</v>
      </c>
      <c r="J2218" s="1">
        <v>111.66666666666667</v>
      </c>
      <c r="K2218" s="1">
        <f>Sales_Data[[#This Row],[Order Quantity]]*Sales_Data[[#This Row],[Unit Price]]</f>
        <v>670</v>
      </c>
      <c r="L2218" s="1">
        <v>70.349999999999994</v>
      </c>
    </row>
    <row r="2219" spans="1:12">
      <c r="A2219" t="s">
        <v>2242</v>
      </c>
      <c r="B2219" s="2">
        <v>41402</v>
      </c>
      <c r="C2219">
        <v>13</v>
      </c>
      <c r="D2219" t="s">
        <v>4</v>
      </c>
      <c r="E2219" t="s">
        <v>8168</v>
      </c>
      <c r="F2219" t="s">
        <v>8026</v>
      </c>
      <c r="G2219">
        <v>36</v>
      </c>
      <c r="H2219">
        <v>5</v>
      </c>
      <c r="I2219">
        <v>4</v>
      </c>
      <c r="J2219" s="1">
        <v>310.43333333333334</v>
      </c>
      <c r="K2219" s="1">
        <f>Sales_Data[[#This Row],[Order Quantity]]*Sales_Data[[#This Row],[Unit Price]]</f>
        <v>1241.7333333333333</v>
      </c>
      <c r="L2219" s="1">
        <v>133.48633333333333</v>
      </c>
    </row>
    <row r="2220" spans="1:12">
      <c r="A2220" t="s">
        <v>2243</v>
      </c>
      <c r="B2220" s="2">
        <v>41403</v>
      </c>
      <c r="C2220">
        <v>10</v>
      </c>
      <c r="D2220" t="s">
        <v>4</v>
      </c>
      <c r="E2220" t="s">
        <v>8168</v>
      </c>
      <c r="F2220" t="s">
        <v>8026</v>
      </c>
      <c r="G2220">
        <v>28</v>
      </c>
      <c r="H2220">
        <v>4</v>
      </c>
      <c r="I2220">
        <v>4</v>
      </c>
      <c r="J2220" s="1">
        <v>94.544444444444437</v>
      </c>
      <c r="K2220" s="1">
        <f>Sales_Data[[#This Row],[Order Quantity]]*Sales_Data[[#This Row],[Unit Price]]</f>
        <v>378.17777777777775</v>
      </c>
      <c r="L2220" s="1">
        <v>71.853777777777779</v>
      </c>
    </row>
    <row r="2221" spans="1:12">
      <c r="A2221" t="s">
        <v>2244</v>
      </c>
      <c r="B2221" s="2">
        <v>41405</v>
      </c>
      <c r="C2221">
        <v>15</v>
      </c>
      <c r="D2221" t="s">
        <v>2</v>
      </c>
      <c r="E2221" t="s">
        <v>8168</v>
      </c>
      <c r="F2221" t="s">
        <v>8025</v>
      </c>
      <c r="G2221">
        <v>43</v>
      </c>
      <c r="H2221">
        <v>6</v>
      </c>
      <c r="I2221">
        <v>2</v>
      </c>
      <c r="J2221" s="1">
        <v>253.11111111111111</v>
      </c>
      <c r="K2221" s="1">
        <f>Sales_Data[[#This Row],[Order Quantity]]*Sales_Data[[#This Row],[Unit Price]]</f>
        <v>506.22222222222223</v>
      </c>
      <c r="L2221" s="1">
        <v>212.61333333333334</v>
      </c>
    </row>
    <row r="2222" spans="1:12">
      <c r="A2222" t="s">
        <v>2245</v>
      </c>
      <c r="B2222" s="2">
        <v>41406</v>
      </c>
      <c r="C2222">
        <v>3</v>
      </c>
      <c r="D2222" t="s">
        <v>3</v>
      </c>
      <c r="E2222" t="s">
        <v>8168</v>
      </c>
      <c r="F2222" t="s">
        <v>8027</v>
      </c>
      <c r="G2222">
        <v>6</v>
      </c>
      <c r="H2222">
        <v>1</v>
      </c>
      <c r="I2222">
        <v>9</v>
      </c>
      <c r="J2222" s="1">
        <v>121.34444444444446</v>
      </c>
      <c r="K2222" s="1">
        <f>Sales_Data[[#This Row],[Order Quantity]]*Sales_Data[[#This Row],[Unit Price]]</f>
        <v>1092.1000000000001</v>
      </c>
      <c r="L2222" s="1">
        <v>72.806666666666672</v>
      </c>
    </row>
    <row r="2223" spans="1:12">
      <c r="A2223" t="s">
        <v>2246</v>
      </c>
      <c r="B2223" s="2">
        <v>41406</v>
      </c>
      <c r="C2223">
        <v>9</v>
      </c>
      <c r="D2223" t="s">
        <v>4</v>
      </c>
      <c r="E2223" t="s">
        <v>8168</v>
      </c>
      <c r="F2223" t="s">
        <v>8027</v>
      </c>
      <c r="G2223">
        <v>26</v>
      </c>
      <c r="H2223">
        <v>4</v>
      </c>
      <c r="I2223">
        <v>3</v>
      </c>
      <c r="J2223" s="1">
        <v>722.8555555555555</v>
      </c>
      <c r="K2223" s="1">
        <f>Sales_Data[[#This Row],[Order Quantity]]*Sales_Data[[#This Row],[Unit Price]]</f>
        <v>2168.5666666666666</v>
      </c>
      <c r="L2223" s="1">
        <v>397.57055555555559</v>
      </c>
    </row>
    <row r="2224" spans="1:12">
      <c r="A2224" t="s">
        <v>2247</v>
      </c>
      <c r="B2224" s="2">
        <v>41406</v>
      </c>
      <c r="C2224">
        <v>8</v>
      </c>
      <c r="D2224" t="s">
        <v>2</v>
      </c>
      <c r="E2224" t="s">
        <v>8168</v>
      </c>
      <c r="F2224" t="s">
        <v>8027</v>
      </c>
      <c r="G2224">
        <v>22</v>
      </c>
      <c r="H2224">
        <v>3</v>
      </c>
      <c r="I2224">
        <v>9</v>
      </c>
      <c r="J2224" s="1">
        <v>125.06666666666668</v>
      </c>
      <c r="K2224" s="1">
        <f>Sales_Data[[#This Row],[Order Quantity]]*Sales_Data[[#This Row],[Unit Price]]</f>
        <v>1125.6000000000001</v>
      </c>
      <c r="L2224" s="1">
        <v>55.029333333333341</v>
      </c>
    </row>
    <row r="2225" spans="1:12">
      <c r="A2225" t="s">
        <v>2248</v>
      </c>
      <c r="B2225" s="2">
        <v>41406</v>
      </c>
      <c r="C2225">
        <v>5</v>
      </c>
      <c r="D2225" t="s">
        <v>3</v>
      </c>
      <c r="E2225" t="s">
        <v>8168</v>
      </c>
      <c r="F2225" t="s">
        <v>8027</v>
      </c>
      <c r="G2225">
        <v>15</v>
      </c>
      <c r="H2225">
        <v>2</v>
      </c>
      <c r="I2225">
        <v>5</v>
      </c>
      <c r="J2225" s="1">
        <v>129.53333333333333</v>
      </c>
      <c r="K2225" s="1">
        <f>Sales_Data[[#This Row],[Order Quantity]]*Sales_Data[[#This Row],[Unit Price]]</f>
        <v>647.66666666666663</v>
      </c>
      <c r="L2225" s="1">
        <v>62.175999999999995</v>
      </c>
    </row>
    <row r="2226" spans="1:12">
      <c r="A2226" t="s">
        <v>2249</v>
      </c>
      <c r="B2226" s="2">
        <v>41407</v>
      </c>
      <c r="C2226">
        <v>6</v>
      </c>
      <c r="D2226" t="s">
        <v>4</v>
      </c>
      <c r="E2226" t="s">
        <v>8168</v>
      </c>
      <c r="F2226" t="s">
        <v>8027</v>
      </c>
      <c r="G2226">
        <v>16</v>
      </c>
      <c r="H2226">
        <v>3</v>
      </c>
      <c r="I2226">
        <v>1</v>
      </c>
      <c r="J2226" s="1">
        <v>108.6888888888889</v>
      </c>
      <c r="K2226" s="1">
        <f>Sales_Data[[#This Row],[Order Quantity]]*Sales_Data[[#This Row],[Unit Price]]</f>
        <v>108.6888888888889</v>
      </c>
      <c r="L2226" s="1">
        <v>74.995333333333335</v>
      </c>
    </row>
    <row r="2227" spans="1:12">
      <c r="A2227" t="s">
        <v>2250</v>
      </c>
      <c r="B2227" s="2">
        <v>41407</v>
      </c>
      <c r="C2227">
        <v>3</v>
      </c>
      <c r="D2227" t="s">
        <v>4</v>
      </c>
      <c r="E2227" t="s">
        <v>8168</v>
      </c>
      <c r="F2227" t="s">
        <v>8027</v>
      </c>
      <c r="G2227">
        <v>9</v>
      </c>
      <c r="H2227">
        <v>2</v>
      </c>
      <c r="I2227">
        <v>5</v>
      </c>
      <c r="J2227" s="1">
        <v>337.23333333333335</v>
      </c>
      <c r="K2227" s="1">
        <f>Sales_Data[[#This Row],[Order Quantity]]*Sales_Data[[#This Row],[Unit Price]]</f>
        <v>1686.1666666666667</v>
      </c>
      <c r="L2227" s="1">
        <v>175.36133333333333</v>
      </c>
    </row>
    <row r="2228" spans="1:12">
      <c r="A2228" t="s">
        <v>2251</v>
      </c>
      <c r="B2228" s="2">
        <v>41407</v>
      </c>
      <c r="C2228">
        <v>18</v>
      </c>
      <c r="D2228" t="s">
        <v>3</v>
      </c>
      <c r="E2228" t="s">
        <v>8168</v>
      </c>
      <c r="F2228" t="s">
        <v>8025</v>
      </c>
      <c r="G2228">
        <v>51</v>
      </c>
      <c r="H2228">
        <v>8</v>
      </c>
      <c r="I2228">
        <v>1</v>
      </c>
      <c r="J2228" s="1">
        <v>23.822222222222223</v>
      </c>
      <c r="K2228" s="1">
        <f>Sales_Data[[#This Row],[Order Quantity]]*Sales_Data[[#This Row],[Unit Price]]</f>
        <v>23.822222222222223</v>
      </c>
      <c r="L2228" s="1">
        <v>18.581333333333333</v>
      </c>
    </row>
    <row r="2229" spans="1:12">
      <c r="A2229" t="s">
        <v>2252</v>
      </c>
      <c r="B2229" s="2">
        <v>41407</v>
      </c>
      <c r="C2229">
        <v>20</v>
      </c>
      <c r="D2229" t="s">
        <v>4</v>
      </c>
      <c r="E2229" t="s">
        <v>8168</v>
      </c>
      <c r="F2229" t="s">
        <v>8028</v>
      </c>
      <c r="G2229">
        <v>58</v>
      </c>
      <c r="H2229">
        <v>8</v>
      </c>
      <c r="I2229">
        <v>3</v>
      </c>
      <c r="J2229" s="1">
        <v>125.06666666666668</v>
      </c>
      <c r="K2229" s="1">
        <f>Sales_Data[[#This Row],[Order Quantity]]*Sales_Data[[#This Row],[Unit Price]]</f>
        <v>375.20000000000005</v>
      </c>
      <c r="L2229" s="1">
        <v>78.792000000000002</v>
      </c>
    </row>
    <row r="2230" spans="1:12">
      <c r="A2230" t="s">
        <v>2253</v>
      </c>
      <c r="B2230" s="2">
        <v>41407</v>
      </c>
      <c r="C2230">
        <v>9</v>
      </c>
      <c r="D2230" t="s">
        <v>2</v>
      </c>
      <c r="E2230" t="s">
        <v>8168</v>
      </c>
      <c r="F2230" t="s">
        <v>8027</v>
      </c>
      <c r="G2230">
        <v>25</v>
      </c>
      <c r="H2230">
        <v>4</v>
      </c>
      <c r="I2230">
        <v>7</v>
      </c>
      <c r="J2230" s="1">
        <v>618.63333333333333</v>
      </c>
      <c r="K2230" s="1">
        <f>Sales_Data[[#This Row],[Order Quantity]]*Sales_Data[[#This Row],[Unit Price]]</f>
        <v>4330.4333333333334</v>
      </c>
      <c r="L2230" s="1">
        <v>364.99366666666663</v>
      </c>
    </row>
    <row r="2231" spans="1:12">
      <c r="A2231" t="s">
        <v>2254</v>
      </c>
      <c r="B2231" s="2">
        <v>41407</v>
      </c>
      <c r="C2231">
        <v>16</v>
      </c>
      <c r="D2231" t="s">
        <v>4</v>
      </c>
      <c r="E2231" t="s">
        <v>8168</v>
      </c>
      <c r="F2231" t="s">
        <v>8025</v>
      </c>
      <c r="G2231">
        <v>45</v>
      </c>
      <c r="H2231">
        <v>7</v>
      </c>
      <c r="I2231">
        <v>8</v>
      </c>
      <c r="J2231" s="1">
        <v>18.611111111111111</v>
      </c>
      <c r="K2231" s="1">
        <f>Sales_Data[[#This Row],[Order Quantity]]*Sales_Data[[#This Row],[Unit Price]]</f>
        <v>148.88888888888889</v>
      </c>
      <c r="L2231" s="1">
        <v>7.8166666666666664</v>
      </c>
    </row>
    <row r="2232" spans="1:12">
      <c r="A2232" t="s">
        <v>2255</v>
      </c>
      <c r="B2232" s="2">
        <v>41407</v>
      </c>
      <c r="C2232">
        <v>1</v>
      </c>
      <c r="D2232" t="s">
        <v>4</v>
      </c>
      <c r="E2232" t="s">
        <v>8168</v>
      </c>
      <c r="F2232" t="s">
        <v>8027</v>
      </c>
      <c r="G2232">
        <v>1</v>
      </c>
      <c r="H2232">
        <v>1</v>
      </c>
      <c r="I2232">
        <v>1</v>
      </c>
      <c r="J2232" s="1">
        <v>202.48888888888891</v>
      </c>
      <c r="K2232" s="1">
        <f>Sales_Data[[#This Row],[Order Quantity]]*Sales_Data[[#This Row],[Unit Price]]</f>
        <v>202.48888888888891</v>
      </c>
      <c r="L2232" s="1">
        <v>123.51822222222222</v>
      </c>
    </row>
    <row r="2233" spans="1:12">
      <c r="A2233" t="s">
        <v>2256</v>
      </c>
      <c r="B2233" s="2">
        <v>41408</v>
      </c>
      <c r="C2233">
        <v>16</v>
      </c>
      <c r="D2233" t="s">
        <v>4</v>
      </c>
      <c r="E2233" t="s">
        <v>8168</v>
      </c>
      <c r="F2233" t="s">
        <v>8025</v>
      </c>
      <c r="G2233">
        <v>45</v>
      </c>
      <c r="H2233">
        <v>7</v>
      </c>
      <c r="I2233">
        <v>3</v>
      </c>
      <c r="J2233" s="1">
        <v>664.78888888888889</v>
      </c>
      <c r="K2233" s="1">
        <f>Sales_Data[[#This Row],[Order Quantity]]*Sales_Data[[#This Row],[Unit Price]]</f>
        <v>1994.3666666666668</v>
      </c>
      <c r="L2233" s="1">
        <v>292.50711111111116</v>
      </c>
    </row>
    <row r="2234" spans="1:12">
      <c r="A2234" t="s">
        <v>2257</v>
      </c>
      <c r="B2234" s="2">
        <v>41408</v>
      </c>
      <c r="C2234">
        <v>15</v>
      </c>
      <c r="D2234" t="s">
        <v>2</v>
      </c>
      <c r="E2234" t="s">
        <v>8168</v>
      </c>
      <c r="F2234" t="s">
        <v>8025</v>
      </c>
      <c r="G2234">
        <v>43</v>
      </c>
      <c r="H2234">
        <v>6</v>
      </c>
      <c r="I2234">
        <v>2</v>
      </c>
      <c r="J2234" s="1">
        <v>200.25555555555556</v>
      </c>
      <c r="K2234" s="1">
        <f>Sales_Data[[#This Row],[Order Quantity]]*Sales_Data[[#This Row],[Unit Price]]</f>
        <v>400.51111111111112</v>
      </c>
      <c r="L2234" s="1">
        <v>126.161</v>
      </c>
    </row>
    <row r="2235" spans="1:12">
      <c r="A2235" t="s">
        <v>2258</v>
      </c>
      <c r="B2235" s="2">
        <v>41408</v>
      </c>
      <c r="C2235">
        <v>2</v>
      </c>
      <c r="D2235" t="s">
        <v>4</v>
      </c>
      <c r="E2235" t="s">
        <v>8168</v>
      </c>
      <c r="F2235" t="s">
        <v>8027</v>
      </c>
      <c r="G2235">
        <v>5</v>
      </c>
      <c r="H2235">
        <v>1</v>
      </c>
      <c r="I2235">
        <v>3</v>
      </c>
      <c r="J2235" s="1">
        <v>437.73333333333335</v>
      </c>
      <c r="K2235" s="1">
        <f>Sales_Data[[#This Row],[Order Quantity]]*Sales_Data[[#This Row],[Unit Price]]</f>
        <v>1313.2</v>
      </c>
      <c r="L2235" s="1">
        <v>275.77199999999999</v>
      </c>
    </row>
    <row r="2236" spans="1:12">
      <c r="A2236" t="s">
        <v>2259</v>
      </c>
      <c r="B2236" s="2">
        <v>41408</v>
      </c>
      <c r="C2236">
        <v>12</v>
      </c>
      <c r="D2236" t="s">
        <v>4</v>
      </c>
      <c r="E2236" t="s">
        <v>8168</v>
      </c>
      <c r="F2236" t="s">
        <v>8026</v>
      </c>
      <c r="G2236">
        <v>34</v>
      </c>
      <c r="H2236">
        <v>5</v>
      </c>
      <c r="I2236">
        <v>4</v>
      </c>
      <c r="J2236" s="1">
        <v>75.188888888888897</v>
      </c>
      <c r="K2236" s="1">
        <f>Sales_Data[[#This Row],[Order Quantity]]*Sales_Data[[#This Row],[Unit Price]]</f>
        <v>300.75555555555559</v>
      </c>
      <c r="L2236" s="1">
        <v>34.586888888888893</v>
      </c>
    </row>
    <row r="2237" spans="1:12">
      <c r="A2237" t="s">
        <v>2260</v>
      </c>
      <c r="B2237" s="2">
        <v>41408</v>
      </c>
      <c r="C2237">
        <v>1</v>
      </c>
      <c r="D2237" t="s">
        <v>2</v>
      </c>
      <c r="E2237" t="s">
        <v>8168</v>
      </c>
      <c r="F2237" t="s">
        <v>8027</v>
      </c>
      <c r="G2237">
        <v>2</v>
      </c>
      <c r="H2237">
        <v>1</v>
      </c>
      <c r="I2237">
        <v>1</v>
      </c>
      <c r="J2237" s="1">
        <v>384.13333333333338</v>
      </c>
      <c r="K2237" s="1">
        <f>Sales_Data[[#This Row],[Order Quantity]]*Sales_Data[[#This Row],[Unit Price]]</f>
        <v>384.13333333333338</v>
      </c>
      <c r="L2237" s="1">
        <v>161.33600000000001</v>
      </c>
    </row>
    <row r="2238" spans="1:12">
      <c r="A2238" t="s">
        <v>2261</v>
      </c>
      <c r="B2238" s="2">
        <v>41409</v>
      </c>
      <c r="C2238">
        <v>10</v>
      </c>
      <c r="D2238" t="s">
        <v>2</v>
      </c>
      <c r="E2238" t="s">
        <v>8168</v>
      </c>
      <c r="F2238" t="s">
        <v>8027</v>
      </c>
      <c r="G2238">
        <v>27</v>
      </c>
      <c r="H2238">
        <v>4</v>
      </c>
      <c r="I2238">
        <v>7</v>
      </c>
      <c r="J2238" s="1">
        <v>631.28888888888889</v>
      </c>
      <c r="K2238" s="1">
        <f>Sales_Data[[#This Row],[Order Quantity]]*Sales_Data[[#This Row],[Unit Price]]</f>
        <v>4419.0222222222219</v>
      </c>
      <c r="L2238" s="1">
        <v>517.65688888888894</v>
      </c>
    </row>
    <row r="2239" spans="1:12">
      <c r="A2239" t="s">
        <v>2262</v>
      </c>
      <c r="B2239" s="2">
        <v>41409</v>
      </c>
      <c r="C2239">
        <v>14</v>
      </c>
      <c r="D2239" t="s">
        <v>4</v>
      </c>
      <c r="E2239" t="s">
        <v>8168</v>
      </c>
      <c r="F2239" t="s">
        <v>8026</v>
      </c>
      <c r="G2239">
        <v>40</v>
      </c>
      <c r="H2239">
        <v>6</v>
      </c>
      <c r="I2239">
        <v>7</v>
      </c>
      <c r="J2239" s="1">
        <v>28.288888888888888</v>
      </c>
      <c r="K2239" s="1">
        <f>Sales_Data[[#This Row],[Order Quantity]]*Sales_Data[[#This Row],[Unit Price]]</f>
        <v>198.02222222222221</v>
      </c>
      <c r="L2239" s="1">
        <v>19.802222222222223</v>
      </c>
    </row>
    <row r="2240" spans="1:12">
      <c r="A2240" t="s">
        <v>2263</v>
      </c>
      <c r="B2240" s="2">
        <v>41409</v>
      </c>
      <c r="C2240">
        <v>14</v>
      </c>
      <c r="D2240" t="s">
        <v>4</v>
      </c>
      <c r="E2240" t="s">
        <v>8168</v>
      </c>
      <c r="F2240" t="s">
        <v>8026</v>
      </c>
      <c r="G2240">
        <v>40</v>
      </c>
      <c r="H2240">
        <v>6</v>
      </c>
      <c r="I2240">
        <v>9</v>
      </c>
      <c r="J2240" s="1">
        <v>431.03333333333336</v>
      </c>
      <c r="K2240" s="1">
        <f>Sales_Data[[#This Row],[Order Quantity]]*Sales_Data[[#This Row],[Unit Price]]</f>
        <v>3879.3</v>
      </c>
      <c r="L2240" s="1">
        <v>314.65433333333334</v>
      </c>
    </row>
    <row r="2241" spans="1:12">
      <c r="A2241" t="s">
        <v>2264</v>
      </c>
      <c r="B2241" s="2">
        <v>41409</v>
      </c>
      <c r="C2241">
        <v>3</v>
      </c>
      <c r="D2241" t="s">
        <v>3</v>
      </c>
      <c r="E2241" t="s">
        <v>8168</v>
      </c>
      <c r="F2241" t="s">
        <v>8027</v>
      </c>
      <c r="G2241">
        <v>8</v>
      </c>
      <c r="H2241">
        <v>2</v>
      </c>
      <c r="I2241">
        <v>7</v>
      </c>
      <c r="J2241" s="1">
        <v>365.52222222222224</v>
      </c>
      <c r="K2241" s="1">
        <f>Sales_Data[[#This Row],[Order Quantity]]*Sales_Data[[#This Row],[Unit Price]]</f>
        <v>2558.6555555555556</v>
      </c>
      <c r="L2241" s="1">
        <v>197.38200000000003</v>
      </c>
    </row>
    <row r="2242" spans="1:12">
      <c r="A2242" t="s">
        <v>2265</v>
      </c>
      <c r="B2242" s="2">
        <v>41409</v>
      </c>
      <c r="C2242">
        <v>2</v>
      </c>
      <c r="D2242" t="s">
        <v>2</v>
      </c>
      <c r="E2242" t="s">
        <v>8168</v>
      </c>
      <c r="F2242" t="s">
        <v>8027</v>
      </c>
      <c r="G2242">
        <v>3</v>
      </c>
      <c r="H2242">
        <v>1</v>
      </c>
      <c r="I2242">
        <v>3</v>
      </c>
      <c r="J2242" s="1">
        <v>25.311111111111114</v>
      </c>
      <c r="K2242" s="1">
        <f>Sales_Data[[#This Row],[Order Quantity]]*Sales_Data[[#This Row],[Unit Price]]</f>
        <v>75.933333333333337</v>
      </c>
      <c r="L2242" s="1">
        <v>11.643111111111113</v>
      </c>
    </row>
    <row r="2243" spans="1:12">
      <c r="A2243" t="s">
        <v>2266</v>
      </c>
      <c r="B2243" s="2">
        <v>41409</v>
      </c>
      <c r="C2243">
        <v>10</v>
      </c>
      <c r="D2243" t="s">
        <v>2</v>
      </c>
      <c r="E2243" t="s">
        <v>8168</v>
      </c>
      <c r="F2243" t="s">
        <v>8026</v>
      </c>
      <c r="G2243">
        <v>29</v>
      </c>
      <c r="H2243">
        <v>4</v>
      </c>
      <c r="I2243">
        <v>8</v>
      </c>
      <c r="J2243" s="1">
        <v>409.44444444444446</v>
      </c>
      <c r="K2243" s="1">
        <f>Sales_Data[[#This Row],[Order Quantity]]*Sales_Data[[#This Row],[Unit Price]]</f>
        <v>3275.5555555555557</v>
      </c>
      <c r="L2243" s="1">
        <v>192.43888888888887</v>
      </c>
    </row>
    <row r="2244" spans="1:12">
      <c r="A2244" t="s">
        <v>2267</v>
      </c>
      <c r="B2244" s="2">
        <v>41409</v>
      </c>
      <c r="C2244">
        <v>15</v>
      </c>
      <c r="D2244" t="s">
        <v>4</v>
      </c>
      <c r="E2244" t="s">
        <v>8168</v>
      </c>
      <c r="F2244" t="s">
        <v>8025</v>
      </c>
      <c r="G2244">
        <v>42</v>
      </c>
      <c r="H2244">
        <v>6</v>
      </c>
      <c r="I2244">
        <v>2</v>
      </c>
      <c r="J2244" s="1">
        <v>425.82222222222225</v>
      </c>
      <c r="K2244" s="1">
        <f>Sales_Data[[#This Row],[Order Quantity]]*Sales_Data[[#This Row],[Unit Price]]</f>
        <v>851.6444444444445</v>
      </c>
      <c r="L2244" s="1">
        <v>191.62</v>
      </c>
    </row>
    <row r="2245" spans="1:12">
      <c r="A2245" t="s">
        <v>2268</v>
      </c>
      <c r="B2245" s="2">
        <v>41409</v>
      </c>
      <c r="C2245">
        <v>18</v>
      </c>
      <c r="D2245" t="s">
        <v>2</v>
      </c>
      <c r="E2245" t="s">
        <v>8168</v>
      </c>
      <c r="F2245" t="s">
        <v>8025</v>
      </c>
      <c r="G2245">
        <v>51</v>
      </c>
      <c r="H2245">
        <v>7</v>
      </c>
      <c r="I2245">
        <v>6</v>
      </c>
      <c r="J2245" s="1">
        <v>24.566666666666666</v>
      </c>
      <c r="K2245" s="1">
        <f>Sales_Data[[#This Row],[Order Quantity]]*Sales_Data[[#This Row],[Unit Price]]</f>
        <v>147.4</v>
      </c>
      <c r="L2245" s="1">
        <v>20.144666666666666</v>
      </c>
    </row>
    <row r="2246" spans="1:12">
      <c r="A2246" t="s">
        <v>2269</v>
      </c>
      <c r="B2246" s="2">
        <v>41409</v>
      </c>
      <c r="C2246">
        <v>14</v>
      </c>
      <c r="D2246" t="s">
        <v>4</v>
      </c>
      <c r="E2246" t="s">
        <v>8168</v>
      </c>
      <c r="F2246" t="s">
        <v>8026</v>
      </c>
      <c r="G2246">
        <v>39</v>
      </c>
      <c r="H2246">
        <v>6</v>
      </c>
      <c r="I2246">
        <v>8</v>
      </c>
      <c r="J2246" s="1">
        <v>213.65555555555557</v>
      </c>
      <c r="K2246" s="1">
        <f>Sales_Data[[#This Row],[Order Quantity]]*Sales_Data[[#This Row],[Unit Price]]</f>
        <v>1709.2444444444445</v>
      </c>
      <c r="L2246" s="1">
        <v>130.32988888888889</v>
      </c>
    </row>
    <row r="2247" spans="1:12">
      <c r="A2247" t="s">
        <v>2270</v>
      </c>
      <c r="B2247" s="2">
        <v>41409</v>
      </c>
      <c r="C2247">
        <v>8</v>
      </c>
      <c r="D2247" t="s">
        <v>2</v>
      </c>
      <c r="E2247" t="s">
        <v>8168</v>
      </c>
      <c r="F2247" t="s">
        <v>8027</v>
      </c>
      <c r="G2247">
        <v>21</v>
      </c>
      <c r="H2247">
        <v>3</v>
      </c>
      <c r="I2247">
        <v>3</v>
      </c>
      <c r="J2247" s="1">
        <v>109.43333333333334</v>
      </c>
      <c r="K2247" s="1">
        <f>Sales_Data[[#This Row],[Order Quantity]]*Sales_Data[[#This Row],[Unit Price]]</f>
        <v>328.3</v>
      </c>
      <c r="L2247" s="1">
        <v>50.339333333333336</v>
      </c>
    </row>
    <row r="2248" spans="1:12">
      <c r="A2248" t="s">
        <v>2271</v>
      </c>
      <c r="B2248" s="2">
        <v>41410</v>
      </c>
      <c r="C2248">
        <v>5</v>
      </c>
      <c r="D2248" t="s">
        <v>2</v>
      </c>
      <c r="E2248" t="s">
        <v>8168</v>
      </c>
      <c r="F2248" t="s">
        <v>8027</v>
      </c>
      <c r="G2248">
        <v>14</v>
      </c>
      <c r="H2248">
        <v>2</v>
      </c>
      <c r="I2248">
        <v>9</v>
      </c>
      <c r="J2248" s="1">
        <v>128.78888888888889</v>
      </c>
      <c r="K2248" s="1">
        <f>Sales_Data[[#This Row],[Order Quantity]]*Sales_Data[[#This Row],[Unit Price]]</f>
        <v>1159.0999999999999</v>
      </c>
      <c r="L2248" s="1">
        <v>86.288555555555561</v>
      </c>
    </row>
    <row r="2249" spans="1:12">
      <c r="A2249" t="s">
        <v>2272</v>
      </c>
      <c r="B2249" s="2">
        <v>41410</v>
      </c>
      <c r="C2249">
        <v>6</v>
      </c>
      <c r="D2249" t="s">
        <v>2</v>
      </c>
      <c r="E2249" t="s">
        <v>8168</v>
      </c>
      <c r="F2249" t="s">
        <v>8027</v>
      </c>
      <c r="G2249">
        <v>15</v>
      </c>
      <c r="H2249">
        <v>3</v>
      </c>
      <c r="I2249">
        <v>9</v>
      </c>
      <c r="J2249" s="1">
        <v>29.033333333333335</v>
      </c>
      <c r="K2249" s="1">
        <f>Sales_Data[[#This Row],[Order Quantity]]*Sales_Data[[#This Row],[Unit Price]]</f>
        <v>261.3</v>
      </c>
      <c r="L2249" s="1">
        <v>15.968333333333337</v>
      </c>
    </row>
    <row r="2250" spans="1:12">
      <c r="A2250" t="s">
        <v>2273</v>
      </c>
      <c r="B2250" s="2">
        <v>41410</v>
      </c>
      <c r="C2250">
        <v>18</v>
      </c>
      <c r="D2250" t="s">
        <v>2</v>
      </c>
      <c r="E2250" t="s">
        <v>8168</v>
      </c>
      <c r="F2250" t="s">
        <v>8025</v>
      </c>
      <c r="G2250">
        <v>52</v>
      </c>
      <c r="H2250">
        <v>8</v>
      </c>
      <c r="I2250">
        <v>8</v>
      </c>
      <c r="J2250" s="1">
        <v>187.60000000000002</v>
      </c>
      <c r="K2250" s="1">
        <f>Sales_Data[[#This Row],[Order Quantity]]*Sales_Data[[#This Row],[Unit Price]]</f>
        <v>1500.8000000000002</v>
      </c>
      <c r="L2250" s="1">
        <v>131.32</v>
      </c>
    </row>
    <row r="2251" spans="1:12">
      <c r="A2251" t="s">
        <v>2274</v>
      </c>
      <c r="B2251" s="2">
        <v>41411</v>
      </c>
      <c r="C2251">
        <v>18</v>
      </c>
      <c r="D2251" t="s">
        <v>2</v>
      </c>
      <c r="E2251" t="s">
        <v>8168</v>
      </c>
      <c r="F2251" t="s">
        <v>8025</v>
      </c>
      <c r="G2251">
        <v>51</v>
      </c>
      <c r="H2251">
        <v>7</v>
      </c>
      <c r="I2251">
        <v>8</v>
      </c>
      <c r="J2251" s="1">
        <v>98.266666666666666</v>
      </c>
      <c r="K2251" s="1">
        <f>Sales_Data[[#This Row],[Order Quantity]]*Sales_Data[[#This Row],[Unit Price]]</f>
        <v>786.13333333333333</v>
      </c>
      <c r="L2251" s="1">
        <v>54.046666666666667</v>
      </c>
    </row>
    <row r="2252" spans="1:12">
      <c r="A2252" t="s">
        <v>2275</v>
      </c>
      <c r="B2252" s="2">
        <v>41411</v>
      </c>
      <c r="C2252">
        <v>10</v>
      </c>
      <c r="D2252" t="s">
        <v>4</v>
      </c>
      <c r="E2252" t="s">
        <v>8168</v>
      </c>
      <c r="F2252" t="s">
        <v>8027</v>
      </c>
      <c r="G2252">
        <v>28</v>
      </c>
      <c r="H2252">
        <v>4</v>
      </c>
      <c r="I2252">
        <v>2</v>
      </c>
      <c r="J2252" s="1">
        <v>88.588888888888903</v>
      </c>
      <c r="K2252" s="1">
        <f>Sales_Data[[#This Row],[Order Quantity]]*Sales_Data[[#This Row],[Unit Price]]</f>
        <v>177.17777777777781</v>
      </c>
      <c r="L2252" s="1">
        <v>69.099333333333348</v>
      </c>
    </row>
    <row r="2253" spans="1:12">
      <c r="A2253" t="s">
        <v>2276</v>
      </c>
      <c r="B2253" s="2">
        <v>41411</v>
      </c>
      <c r="C2253">
        <v>10</v>
      </c>
      <c r="D2253" t="s">
        <v>2</v>
      </c>
      <c r="E2253" t="s">
        <v>8168</v>
      </c>
      <c r="F2253" t="s">
        <v>8026</v>
      </c>
      <c r="G2253">
        <v>29</v>
      </c>
      <c r="H2253">
        <v>4</v>
      </c>
      <c r="I2253">
        <v>2</v>
      </c>
      <c r="J2253" s="1">
        <v>126.55555555555556</v>
      </c>
      <c r="K2253" s="1">
        <f>Sales_Data[[#This Row],[Order Quantity]]*Sales_Data[[#This Row],[Unit Price]]</f>
        <v>253.11111111111111</v>
      </c>
      <c r="L2253" s="1">
        <v>69.605555555555554</v>
      </c>
    </row>
    <row r="2254" spans="1:12">
      <c r="A2254" t="s">
        <v>2277</v>
      </c>
      <c r="B2254" s="2">
        <v>41411</v>
      </c>
      <c r="C2254">
        <v>13</v>
      </c>
      <c r="D2254" t="s">
        <v>2</v>
      </c>
      <c r="E2254" t="s">
        <v>8168</v>
      </c>
      <c r="F2254" t="s">
        <v>8026</v>
      </c>
      <c r="G2254">
        <v>36</v>
      </c>
      <c r="H2254">
        <v>5</v>
      </c>
      <c r="I2254">
        <v>4</v>
      </c>
      <c r="J2254" s="1">
        <v>202.48888888888891</v>
      </c>
      <c r="K2254" s="1">
        <f>Sales_Data[[#This Row],[Order Quantity]]*Sales_Data[[#This Row],[Unit Price]]</f>
        <v>809.95555555555563</v>
      </c>
      <c r="L2254" s="1">
        <v>161.99111111111111</v>
      </c>
    </row>
    <row r="2255" spans="1:12">
      <c r="A2255" t="s">
        <v>2278</v>
      </c>
      <c r="B2255" s="2">
        <v>41411</v>
      </c>
      <c r="C2255">
        <v>12</v>
      </c>
      <c r="D2255" t="s">
        <v>2</v>
      </c>
      <c r="E2255" t="s">
        <v>8168</v>
      </c>
      <c r="F2255" t="s">
        <v>8026</v>
      </c>
      <c r="G2255">
        <v>35</v>
      </c>
      <c r="H2255">
        <v>5</v>
      </c>
      <c r="I2255">
        <v>5</v>
      </c>
      <c r="J2255" s="1">
        <v>253.11111111111111</v>
      </c>
      <c r="K2255" s="1">
        <f>Sales_Data[[#This Row],[Order Quantity]]*Sales_Data[[#This Row],[Unit Price]]</f>
        <v>1265.5555555555557</v>
      </c>
      <c r="L2255" s="1">
        <v>149.33555555555554</v>
      </c>
    </row>
    <row r="2256" spans="1:12">
      <c r="A2256" t="s">
        <v>2279</v>
      </c>
      <c r="B2256" s="2">
        <v>41412</v>
      </c>
      <c r="C2256">
        <v>16</v>
      </c>
      <c r="D2256" t="s">
        <v>2</v>
      </c>
      <c r="E2256" t="s">
        <v>8168</v>
      </c>
      <c r="F2256" t="s">
        <v>8025</v>
      </c>
      <c r="G2256">
        <v>45</v>
      </c>
      <c r="H2256">
        <v>7</v>
      </c>
      <c r="I2256">
        <v>9</v>
      </c>
      <c r="J2256" s="1">
        <v>18.611111111111111</v>
      </c>
      <c r="K2256" s="1">
        <f>Sales_Data[[#This Row],[Order Quantity]]*Sales_Data[[#This Row],[Unit Price]]</f>
        <v>167.5</v>
      </c>
      <c r="L2256" s="1">
        <v>13.399999999999999</v>
      </c>
    </row>
    <row r="2257" spans="1:12">
      <c r="A2257" t="s">
        <v>2280</v>
      </c>
      <c r="B2257" s="2">
        <v>41412</v>
      </c>
      <c r="C2257">
        <v>6</v>
      </c>
      <c r="D2257" t="s">
        <v>4</v>
      </c>
      <c r="E2257" t="s">
        <v>8168</v>
      </c>
      <c r="F2257" t="s">
        <v>8027</v>
      </c>
      <c r="G2257">
        <v>17</v>
      </c>
      <c r="H2257">
        <v>3</v>
      </c>
      <c r="I2257">
        <v>4</v>
      </c>
      <c r="J2257" s="1">
        <v>75.933333333333337</v>
      </c>
      <c r="K2257" s="1">
        <f>Sales_Data[[#This Row],[Order Quantity]]*Sales_Data[[#This Row],[Unit Price]]</f>
        <v>303.73333333333335</v>
      </c>
      <c r="L2257" s="1">
        <v>56.949999999999996</v>
      </c>
    </row>
    <row r="2258" spans="1:12">
      <c r="A2258" t="s">
        <v>2281</v>
      </c>
      <c r="B2258" s="2">
        <v>41412</v>
      </c>
      <c r="C2258">
        <v>7</v>
      </c>
      <c r="D2258" t="s">
        <v>2</v>
      </c>
      <c r="E2258" t="s">
        <v>8168</v>
      </c>
      <c r="F2258" t="s">
        <v>8027</v>
      </c>
      <c r="G2258">
        <v>19</v>
      </c>
      <c r="H2258">
        <v>3</v>
      </c>
      <c r="I2258">
        <v>4</v>
      </c>
      <c r="J2258" s="1">
        <v>112.41111111111111</v>
      </c>
      <c r="K2258" s="1">
        <f>Sales_Data[[#This Row],[Order Quantity]]*Sales_Data[[#This Row],[Unit Price]]</f>
        <v>449.64444444444445</v>
      </c>
      <c r="L2258" s="1">
        <v>83.184222222222218</v>
      </c>
    </row>
    <row r="2259" spans="1:12">
      <c r="A2259" t="s">
        <v>2282</v>
      </c>
      <c r="B2259" s="2">
        <v>41412</v>
      </c>
      <c r="C2259">
        <v>9</v>
      </c>
      <c r="D2259" t="s">
        <v>4</v>
      </c>
      <c r="E2259" t="s">
        <v>8168</v>
      </c>
      <c r="F2259" t="s">
        <v>8027</v>
      </c>
      <c r="G2259">
        <v>27</v>
      </c>
      <c r="H2259">
        <v>4</v>
      </c>
      <c r="I2259">
        <v>6</v>
      </c>
      <c r="J2259" s="1">
        <v>275.44444444444446</v>
      </c>
      <c r="K2259" s="1">
        <f>Sales_Data[[#This Row],[Order Quantity]]*Sales_Data[[#This Row],[Unit Price]]</f>
        <v>1652.6666666666667</v>
      </c>
      <c r="L2259" s="1">
        <v>168.02111111111111</v>
      </c>
    </row>
    <row r="2260" spans="1:12">
      <c r="A2260" t="s">
        <v>2283</v>
      </c>
      <c r="B2260" s="2">
        <v>41412</v>
      </c>
      <c r="C2260">
        <v>11</v>
      </c>
      <c r="D2260" t="s">
        <v>3</v>
      </c>
      <c r="E2260" t="s">
        <v>8168</v>
      </c>
      <c r="F2260" t="s">
        <v>8026</v>
      </c>
      <c r="G2260">
        <v>31</v>
      </c>
      <c r="H2260">
        <v>5</v>
      </c>
      <c r="I2260">
        <v>7</v>
      </c>
      <c r="J2260" s="1">
        <v>302.98888888888888</v>
      </c>
      <c r="K2260" s="1">
        <f>Sales_Data[[#This Row],[Order Quantity]]*Sales_Data[[#This Row],[Unit Price]]</f>
        <v>2120.922222222222</v>
      </c>
      <c r="L2260" s="1">
        <v>209.06233333333333</v>
      </c>
    </row>
    <row r="2261" spans="1:12">
      <c r="A2261" t="s">
        <v>2284</v>
      </c>
      <c r="B2261" s="2">
        <v>41412</v>
      </c>
      <c r="C2261">
        <v>7</v>
      </c>
      <c r="D2261" t="s">
        <v>4</v>
      </c>
      <c r="E2261" t="s">
        <v>8168</v>
      </c>
      <c r="F2261" t="s">
        <v>8027</v>
      </c>
      <c r="G2261">
        <v>19</v>
      </c>
      <c r="H2261">
        <v>3</v>
      </c>
      <c r="I2261">
        <v>1</v>
      </c>
      <c r="J2261" s="1">
        <v>124.32222222222224</v>
      </c>
      <c r="K2261" s="1">
        <f>Sales_Data[[#This Row],[Order Quantity]]*Sales_Data[[#This Row],[Unit Price]]</f>
        <v>124.32222222222224</v>
      </c>
      <c r="L2261" s="1">
        <v>100.70100000000001</v>
      </c>
    </row>
    <row r="2262" spans="1:12">
      <c r="A2262" t="s">
        <v>2285</v>
      </c>
      <c r="B2262" s="2">
        <v>41412</v>
      </c>
      <c r="C2262">
        <v>10</v>
      </c>
      <c r="D2262" t="s">
        <v>4</v>
      </c>
      <c r="E2262" t="s">
        <v>8168</v>
      </c>
      <c r="F2262" t="s">
        <v>8026</v>
      </c>
      <c r="G2262">
        <v>29</v>
      </c>
      <c r="H2262">
        <v>4</v>
      </c>
      <c r="I2262">
        <v>1</v>
      </c>
      <c r="J2262" s="1">
        <v>142.1888888888889</v>
      </c>
      <c r="K2262" s="1">
        <f>Sales_Data[[#This Row],[Order Quantity]]*Sales_Data[[#This Row],[Unit Price]]</f>
        <v>142.1888888888889</v>
      </c>
      <c r="L2262" s="1">
        <v>112.32922222222223</v>
      </c>
    </row>
    <row r="2263" spans="1:12">
      <c r="A2263" t="s">
        <v>2286</v>
      </c>
      <c r="B2263" s="2">
        <v>41413</v>
      </c>
      <c r="C2263">
        <v>6</v>
      </c>
      <c r="D2263" t="s">
        <v>4</v>
      </c>
      <c r="E2263" t="s">
        <v>8168</v>
      </c>
      <c r="F2263" t="s">
        <v>8027</v>
      </c>
      <c r="G2263">
        <v>17</v>
      </c>
      <c r="H2263">
        <v>3</v>
      </c>
      <c r="I2263">
        <v>2</v>
      </c>
      <c r="J2263" s="1">
        <v>435.5</v>
      </c>
      <c r="K2263" s="1">
        <f>Sales_Data[[#This Row],[Order Quantity]]*Sales_Data[[#This Row],[Unit Price]]</f>
        <v>871</v>
      </c>
      <c r="L2263" s="1">
        <v>365.81999999999994</v>
      </c>
    </row>
    <row r="2264" spans="1:12">
      <c r="A2264" t="s">
        <v>2287</v>
      </c>
      <c r="B2264" s="2">
        <v>41413</v>
      </c>
      <c r="C2264">
        <v>4</v>
      </c>
      <c r="D2264" t="s">
        <v>4</v>
      </c>
      <c r="E2264" t="s">
        <v>8168</v>
      </c>
      <c r="F2264" t="s">
        <v>8027</v>
      </c>
      <c r="G2264">
        <v>12</v>
      </c>
      <c r="H2264">
        <v>2</v>
      </c>
      <c r="I2264">
        <v>4</v>
      </c>
      <c r="J2264" s="1">
        <v>206.21111111111111</v>
      </c>
      <c r="K2264" s="1">
        <f>Sales_Data[[#This Row],[Order Quantity]]*Sales_Data[[#This Row],[Unit Price]]</f>
        <v>824.84444444444443</v>
      </c>
      <c r="L2264" s="1">
        <v>92.795000000000016</v>
      </c>
    </row>
    <row r="2265" spans="1:12">
      <c r="A2265" t="s">
        <v>2288</v>
      </c>
      <c r="B2265" s="2">
        <v>41413</v>
      </c>
      <c r="C2265">
        <v>2</v>
      </c>
      <c r="D2265" t="s">
        <v>3</v>
      </c>
      <c r="E2265" t="s">
        <v>8168</v>
      </c>
      <c r="F2265" t="s">
        <v>8027</v>
      </c>
      <c r="G2265">
        <v>5</v>
      </c>
      <c r="H2265">
        <v>1</v>
      </c>
      <c r="I2265">
        <v>7</v>
      </c>
      <c r="J2265" s="1">
        <v>205.46666666666667</v>
      </c>
      <c r="K2265" s="1">
        <f>Sales_Data[[#This Row],[Order Quantity]]*Sales_Data[[#This Row],[Unit Price]]</f>
        <v>1438.2666666666667</v>
      </c>
      <c r="L2265" s="1">
        <v>158.20933333333335</v>
      </c>
    </row>
    <row r="2266" spans="1:12">
      <c r="A2266" t="s">
        <v>2289</v>
      </c>
      <c r="B2266" s="2">
        <v>41414</v>
      </c>
      <c r="C2266">
        <v>7</v>
      </c>
      <c r="D2266" t="s">
        <v>2</v>
      </c>
      <c r="E2266" t="s">
        <v>8168</v>
      </c>
      <c r="F2266" t="s">
        <v>8027</v>
      </c>
      <c r="G2266">
        <v>19</v>
      </c>
      <c r="H2266">
        <v>3</v>
      </c>
      <c r="I2266">
        <v>6</v>
      </c>
      <c r="J2266" s="1">
        <v>585.87777777777785</v>
      </c>
      <c r="K2266" s="1">
        <f>Sales_Data[[#This Row],[Order Quantity]]*Sales_Data[[#This Row],[Unit Price]]</f>
        <v>3515.2666666666673</v>
      </c>
      <c r="L2266" s="1">
        <v>292.93888888888893</v>
      </c>
    </row>
    <row r="2267" spans="1:12">
      <c r="A2267" t="s">
        <v>2290</v>
      </c>
      <c r="B2267" s="2">
        <v>41414</v>
      </c>
      <c r="C2267">
        <v>17</v>
      </c>
      <c r="D2267" t="s">
        <v>4</v>
      </c>
      <c r="E2267" t="s">
        <v>8168</v>
      </c>
      <c r="F2267" t="s">
        <v>8025</v>
      </c>
      <c r="G2267">
        <v>50</v>
      </c>
      <c r="H2267">
        <v>7</v>
      </c>
      <c r="I2267">
        <v>9</v>
      </c>
      <c r="J2267" s="1">
        <v>21.588888888888889</v>
      </c>
      <c r="K2267" s="1">
        <f>Sales_Data[[#This Row],[Order Quantity]]*Sales_Data[[#This Row],[Unit Price]]</f>
        <v>194.3</v>
      </c>
      <c r="L2267" s="1">
        <v>15.759888888888888</v>
      </c>
    </row>
    <row r="2268" spans="1:12">
      <c r="A2268" t="s">
        <v>2291</v>
      </c>
      <c r="B2268" s="2">
        <v>41414</v>
      </c>
      <c r="C2268">
        <v>13</v>
      </c>
      <c r="D2268" t="s">
        <v>2</v>
      </c>
      <c r="E2268" t="s">
        <v>8168</v>
      </c>
      <c r="F2268" t="s">
        <v>8026</v>
      </c>
      <c r="G2268">
        <v>36</v>
      </c>
      <c r="H2268">
        <v>5</v>
      </c>
      <c r="I2268">
        <v>3</v>
      </c>
      <c r="J2268" s="1">
        <v>115.38888888888889</v>
      </c>
      <c r="K2268" s="1">
        <f>Sales_Data[[#This Row],[Order Quantity]]*Sales_Data[[#This Row],[Unit Price]]</f>
        <v>346.16666666666663</v>
      </c>
      <c r="L2268" s="1">
        <v>71.541111111111107</v>
      </c>
    </row>
    <row r="2269" spans="1:12">
      <c r="A2269" t="s">
        <v>2292</v>
      </c>
      <c r="B2269" s="2">
        <v>41414</v>
      </c>
      <c r="C2269">
        <v>16</v>
      </c>
      <c r="D2269" t="s">
        <v>2</v>
      </c>
      <c r="E2269" t="s">
        <v>8168</v>
      </c>
      <c r="F2269" t="s">
        <v>8025</v>
      </c>
      <c r="G2269">
        <v>44</v>
      </c>
      <c r="H2269">
        <v>7</v>
      </c>
      <c r="I2269">
        <v>9</v>
      </c>
      <c r="J2269" s="1">
        <v>586.62222222222226</v>
      </c>
      <c r="K2269" s="1">
        <f>Sales_Data[[#This Row],[Order Quantity]]*Sales_Data[[#This Row],[Unit Price]]</f>
        <v>5279.6</v>
      </c>
      <c r="L2269" s="1">
        <v>263.98</v>
      </c>
    </row>
    <row r="2270" spans="1:12">
      <c r="A2270" t="s">
        <v>2293</v>
      </c>
      <c r="B2270" s="2">
        <v>41414</v>
      </c>
      <c r="C2270">
        <v>14</v>
      </c>
      <c r="D2270" t="s">
        <v>4</v>
      </c>
      <c r="E2270" t="s">
        <v>8168</v>
      </c>
      <c r="F2270" t="s">
        <v>8026</v>
      </c>
      <c r="G2270">
        <v>39</v>
      </c>
      <c r="H2270">
        <v>6</v>
      </c>
      <c r="I2270">
        <v>1</v>
      </c>
      <c r="J2270" s="1">
        <v>411.67777777777775</v>
      </c>
      <c r="K2270" s="1">
        <f>Sales_Data[[#This Row],[Order Quantity]]*Sales_Data[[#This Row],[Unit Price]]</f>
        <v>411.67777777777775</v>
      </c>
      <c r="L2270" s="1">
        <v>234.65633333333329</v>
      </c>
    </row>
    <row r="2271" spans="1:12">
      <c r="A2271" t="s">
        <v>2294</v>
      </c>
      <c r="B2271" s="2">
        <v>41415</v>
      </c>
      <c r="C2271">
        <v>18</v>
      </c>
      <c r="D2271" t="s">
        <v>3</v>
      </c>
      <c r="E2271" t="s">
        <v>8168</v>
      </c>
      <c r="F2271" t="s">
        <v>8025</v>
      </c>
      <c r="G2271">
        <v>51</v>
      </c>
      <c r="H2271">
        <v>7</v>
      </c>
      <c r="I2271">
        <v>1</v>
      </c>
      <c r="J2271" s="1">
        <v>21.588888888888889</v>
      </c>
      <c r="K2271" s="1">
        <f>Sales_Data[[#This Row],[Order Quantity]]*Sales_Data[[#This Row],[Unit Price]]</f>
        <v>21.588888888888889</v>
      </c>
      <c r="L2271" s="1">
        <v>11.226222222222225</v>
      </c>
    </row>
    <row r="2272" spans="1:12">
      <c r="A2272" t="s">
        <v>2295</v>
      </c>
      <c r="B2272" s="2">
        <v>41415</v>
      </c>
      <c r="C2272">
        <v>13</v>
      </c>
      <c r="D2272" t="s">
        <v>4</v>
      </c>
      <c r="E2272" t="s">
        <v>8168</v>
      </c>
      <c r="F2272" t="s">
        <v>8026</v>
      </c>
      <c r="G2272">
        <v>38</v>
      </c>
      <c r="H2272">
        <v>6</v>
      </c>
      <c r="I2272">
        <v>1</v>
      </c>
      <c r="J2272" s="1">
        <v>122.08888888888889</v>
      </c>
      <c r="K2272" s="1">
        <f>Sales_Data[[#This Row],[Order Quantity]]*Sales_Data[[#This Row],[Unit Price]]</f>
        <v>122.08888888888889</v>
      </c>
      <c r="L2272" s="1">
        <v>97.671111111111102</v>
      </c>
    </row>
    <row r="2273" spans="1:12">
      <c r="A2273" t="s">
        <v>2296</v>
      </c>
      <c r="B2273" s="2">
        <v>41415</v>
      </c>
      <c r="C2273">
        <v>14</v>
      </c>
      <c r="D2273" t="s">
        <v>4</v>
      </c>
      <c r="E2273" t="s">
        <v>8168</v>
      </c>
      <c r="F2273" t="s">
        <v>8026</v>
      </c>
      <c r="G2273">
        <v>39</v>
      </c>
      <c r="H2273">
        <v>6</v>
      </c>
      <c r="I2273">
        <v>4</v>
      </c>
      <c r="J2273" s="1">
        <v>195.78888888888889</v>
      </c>
      <c r="K2273" s="1">
        <f>Sales_Data[[#This Row],[Order Quantity]]*Sales_Data[[#This Row],[Unit Price]]</f>
        <v>783.15555555555557</v>
      </c>
      <c r="L2273" s="1">
        <v>156.63111111111115</v>
      </c>
    </row>
    <row r="2274" spans="1:12">
      <c r="A2274" t="s">
        <v>2297</v>
      </c>
      <c r="B2274" s="2">
        <v>41415</v>
      </c>
      <c r="C2274">
        <v>6</v>
      </c>
      <c r="D2274" t="s">
        <v>3</v>
      </c>
      <c r="E2274" t="s">
        <v>8168</v>
      </c>
      <c r="F2274" t="s">
        <v>8027</v>
      </c>
      <c r="G2274">
        <v>15</v>
      </c>
      <c r="H2274">
        <v>3</v>
      </c>
      <c r="I2274">
        <v>5</v>
      </c>
      <c r="J2274" s="1">
        <v>19.355555555555558</v>
      </c>
      <c r="K2274" s="1">
        <f>Sales_Data[[#This Row],[Order Quantity]]*Sales_Data[[#This Row],[Unit Price]]</f>
        <v>96.777777777777786</v>
      </c>
      <c r="L2274" s="1">
        <v>11.226222222222223</v>
      </c>
    </row>
    <row r="2275" spans="1:12">
      <c r="A2275" t="s">
        <v>2298</v>
      </c>
      <c r="B2275" s="2">
        <v>41415</v>
      </c>
      <c r="C2275">
        <v>10</v>
      </c>
      <c r="D2275" t="s">
        <v>4</v>
      </c>
      <c r="E2275" t="s">
        <v>8168</v>
      </c>
      <c r="F2275" t="s">
        <v>8026</v>
      </c>
      <c r="G2275">
        <v>28</v>
      </c>
      <c r="H2275">
        <v>4</v>
      </c>
      <c r="I2275">
        <v>4</v>
      </c>
      <c r="J2275" s="1">
        <v>280.65555555555557</v>
      </c>
      <c r="K2275" s="1">
        <f>Sales_Data[[#This Row],[Order Quantity]]*Sales_Data[[#This Row],[Unit Price]]</f>
        <v>1122.6222222222223</v>
      </c>
      <c r="L2275" s="1">
        <v>176.81299999999999</v>
      </c>
    </row>
    <row r="2276" spans="1:12">
      <c r="A2276" t="s">
        <v>2299</v>
      </c>
      <c r="B2276" s="2">
        <v>41415</v>
      </c>
      <c r="C2276">
        <v>19</v>
      </c>
      <c r="D2276" t="s">
        <v>4</v>
      </c>
      <c r="E2276" t="s">
        <v>8168</v>
      </c>
      <c r="F2276" t="s">
        <v>8028</v>
      </c>
      <c r="G2276">
        <v>55</v>
      </c>
      <c r="H2276">
        <v>8</v>
      </c>
      <c r="I2276">
        <v>5</v>
      </c>
      <c r="J2276" s="1">
        <v>208.44444444444446</v>
      </c>
      <c r="K2276" s="1">
        <f>Sales_Data[[#This Row],[Order Quantity]]*Sales_Data[[#This Row],[Unit Price]]</f>
        <v>1042.2222222222222</v>
      </c>
      <c r="L2276" s="1">
        <v>139.6577777777778</v>
      </c>
    </row>
    <row r="2277" spans="1:12">
      <c r="A2277" t="s">
        <v>2300</v>
      </c>
      <c r="B2277" s="2">
        <v>41415</v>
      </c>
      <c r="C2277">
        <v>13</v>
      </c>
      <c r="D2277" t="s">
        <v>3</v>
      </c>
      <c r="E2277" t="s">
        <v>8168</v>
      </c>
      <c r="F2277" t="s">
        <v>8026</v>
      </c>
      <c r="G2277">
        <v>36</v>
      </c>
      <c r="H2277">
        <v>5</v>
      </c>
      <c r="I2277">
        <v>7</v>
      </c>
      <c r="J2277" s="1">
        <v>99.75555555555556</v>
      </c>
      <c r="K2277" s="1">
        <f>Sales_Data[[#This Row],[Order Quantity]]*Sales_Data[[#This Row],[Unit Price]]</f>
        <v>698.28888888888889</v>
      </c>
      <c r="L2277" s="1">
        <v>79.804444444444457</v>
      </c>
    </row>
    <row r="2278" spans="1:12">
      <c r="A2278" t="s">
        <v>2301</v>
      </c>
      <c r="B2278" s="2">
        <v>41416</v>
      </c>
      <c r="C2278">
        <v>3</v>
      </c>
      <c r="D2278" t="s">
        <v>3</v>
      </c>
      <c r="E2278" t="s">
        <v>8168</v>
      </c>
      <c r="F2278" t="s">
        <v>8027</v>
      </c>
      <c r="G2278">
        <v>8</v>
      </c>
      <c r="H2278">
        <v>2</v>
      </c>
      <c r="I2278">
        <v>8</v>
      </c>
      <c r="J2278" s="1">
        <v>93.800000000000011</v>
      </c>
      <c r="K2278" s="1">
        <f>Sales_Data[[#This Row],[Order Quantity]]*Sales_Data[[#This Row],[Unit Price]]</f>
        <v>750.40000000000009</v>
      </c>
      <c r="L2278" s="1">
        <v>50.652000000000008</v>
      </c>
    </row>
    <row r="2279" spans="1:12">
      <c r="A2279" t="s">
        <v>2302</v>
      </c>
      <c r="B2279" s="2">
        <v>41416</v>
      </c>
      <c r="C2279">
        <v>18</v>
      </c>
      <c r="D2279" t="s">
        <v>4</v>
      </c>
      <c r="E2279" t="s">
        <v>8168</v>
      </c>
      <c r="F2279" t="s">
        <v>8025</v>
      </c>
      <c r="G2279">
        <v>51</v>
      </c>
      <c r="H2279">
        <v>7</v>
      </c>
      <c r="I2279">
        <v>8</v>
      </c>
      <c r="J2279" s="1">
        <v>436.98888888888888</v>
      </c>
      <c r="K2279" s="1">
        <f>Sales_Data[[#This Row],[Order Quantity]]*Sales_Data[[#This Row],[Unit Price]]</f>
        <v>3495.911111111111</v>
      </c>
      <c r="L2279" s="1">
        <v>244.71377777777784</v>
      </c>
    </row>
    <row r="2280" spans="1:12">
      <c r="A2280" t="s">
        <v>2303</v>
      </c>
      <c r="B2280" s="2">
        <v>41416</v>
      </c>
      <c r="C2280">
        <v>1</v>
      </c>
      <c r="D2280" t="s">
        <v>4</v>
      </c>
      <c r="E2280" t="s">
        <v>8168</v>
      </c>
      <c r="F2280" t="s">
        <v>8027</v>
      </c>
      <c r="G2280">
        <v>3</v>
      </c>
      <c r="H2280">
        <v>1</v>
      </c>
      <c r="I2280">
        <v>4</v>
      </c>
      <c r="J2280" s="1">
        <v>444.43333333333334</v>
      </c>
      <c r="K2280" s="1">
        <f>Sales_Data[[#This Row],[Order Quantity]]*Sales_Data[[#This Row],[Unit Price]]</f>
        <v>1777.7333333333333</v>
      </c>
      <c r="L2280" s="1">
        <v>279.99299999999999</v>
      </c>
    </row>
    <row r="2281" spans="1:12">
      <c r="A2281" t="s">
        <v>2304</v>
      </c>
      <c r="B2281" s="2">
        <v>41416</v>
      </c>
      <c r="C2281">
        <v>16</v>
      </c>
      <c r="D2281" t="s">
        <v>4</v>
      </c>
      <c r="E2281" t="s">
        <v>8168</v>
      </c>
      <c r="F2281" t="s">
        <v>8025</v>
      </c>
      <c r="G2281">
        <v>47</v>
      </c>
      <c r="H2281">
        <v>7</v>
      </c>
      <c r="I2281">
        <v>2</v>
      </c>
      <c r="J2281" s="1">
        <v>107.2</v>
      </c>
      <c r="K2281" s="1">
        <f>Sales_Data[[#This Row],[Order Quantity]]*Sales_Data[[#This Row],[Unit Price]]</f>
        <v>214.4</v>
      </c>
      <c r="L2281" s="1">
        <v>91.12</v>
      </c>
    </row>
    <row r="2282" spans="1:12">
      <c r="A2282" t="s">
        <v>2305</v>
      </c>
      <c r="B2282" s="2">
        <v>41416</v>
      </c>
      <c r="C2282">
        <v>8</v>
      </c>
      <c r="D2282" t="s">
        <v>4</v>
      </c>
      <c r="E2282" t="s">
        <v>8168</v>
      </c>
      <c r="F2282" t="s">
        <v>8027</v>
      </c>
      <c r="G2282">
        <v>21</v>
      </c>
      <c r="H2282">
        <v>3</v>
      </c>
      <c r="I2282">
        <v>9</v>
      </c>
      <c r="J2282" s="1">
        <v>219.61111111111111</v>
      </c>
      <c r="K2282" s="1">
        <f>Sales_Data[[#This Row],[Order Quantity]]*Sales_Data[[#This Row],[Unit Price]]</f>
        <v>1976.5</v>
      </c>
      <c r="L2282" s="1">
        <v>162.51222222222222</v>
      </c>
    </row>
    <row r="2283" spans="1:12">
      <c r="A2283" t="s">
        <v>2306</v>
      </c>
      <c r="B2283" s="2">
        <v>41416</v>
      </c>
      <c r="C2283">
        <v>3</v>
      </c>
      <c r="D2283" t="s">
        <v>4</v>
      </c>
      <c r="E2283" t="s">
        <v>8168</v>
      </c>
      <c r="F2283" t="s">
        <v>8027</v>
      </c>
      <c r="G2283">
        <v>7</v>
      </c>
      <c r="H2283">
        <v>1</v>
      </c>
      <c r="I2283">
        <v>7</v>
      </c>
      <c r="J2283" s="1">
        <v>108.6888888888889</v>
      </c>
      <c r="K2283" s="1">
        <f>Sales_Data[[#This Row],[Order Quantity]]*Sales_Data[[#This Row],[Unit Price]]</f>
        <v>760.82222222222231</v>
      </c>
      <c r="L2283" s="1">
        <v>44.562444444444445</v>
      </c>
    </row>
    <row r="2284" spans="1:12">
      <c r="A2284" t="s">
        <v>2307</v>
      </c>
      <c r="B2284" s="2">
        <v>41417</v>
      </c>
      <c r="C2284">
        <v>15</v>
      </c>
      <c r="D2284" t="s">
        <v>4</v>
      </c>
      <c r="E2284" t="s">
        <v>8168</v>
      </c>
      <c r="F2284" t="s">
        <v>8025</v>
      </c>
      <c r="G2284">
        <v>43</v>
      </c>
      <c r="H2284">
        <v>6</v>
      </c>
      <c r="I2284">
        <v>3</v>
      </c>
      <c r="J2284" s="1">
        <v>419.86666666666667</v>
      </c>
      <c r="K2284" s="1">
        <f>Sales_Data[[#This Row],[Order Quantity]]*Sales_Data[[#This Row],[Unit Price]]</f>
        <v>1259.5999999999999</v>
      </c>
      <c r="L2284" s="1">
        <v>335.89333333333337</v>
      </c>
    </row>
    <row r="2285" spans="1:12">
      <c r="A2285" t="s">
        <v>2308</v>
      </c>
      <c r="B2285" s="2">
        <v>41417</v>
      </c>
      <c r="C2285">
        <v>15</v>
      </c>
      <c r="D2285" t="s">
        <v>4</v>
      </c>
      <c r="E2285" t="s">
        <v>8168</v>
      </c>
      <c r="F2285" t="s">
        <v>8025</v>
      </c>
      <c r="G2285">
        <v>41</v>
      </c>
      <c r="H2285">
        <v>6</v>
      </c>
      <c r="I2285">
        <v>4</v>
      </c>
      <c r="J2285" s="1">
        <v>129.53333333333333</v>
      </c>
      <c r="K2285" s="1">
        <f>Sales_Data[[#This Row],[Order Quantity]]*Sales_Data[[#This Row],[Unit Price]]</f>
        <v>518.13333333333333</v>
      </c>
      <c r="L2285" s="1">
        <v>107.51266666666666</v>
      </c>
    </row>
    <row r="2286" spans="1:12">
      <c r="A2286" t="s">
        <v>2309</v>
      </c>
      <c r="B2286" s="2">
        <v>41417</v>
      </c>
      <c r="C2286">
        <v>20</v>
      </c>
      <c r="D2286" t="s">
        <v>4</v>
      </c>
      <c r="E2286" t="s">
        <v>8168</v>
      </c>
      <c r="F2286" t="s">
        <v>8028</v>
      </c>
      <c r="G2286">
        <v>58</v>
      </c>
      <c r="H2286">
        <v>8</v>
      </c>
      <c r="I2286">
        <v>2</v>
      </c>
      <c r="J2286" s="1">
        <v>128.04444444444445</v>
      </c>
      <c r="K2286" s="1">
        <f>Sales_Data[[#This Row],[Order Quantity]]*Sales_Data[[#This Row],[Unit Price]]</f>
        <v>256.0888888888889</v>
      </c>
      <c r="L2286" s="1">
        <v>98.594222222222228</v>
      </c>
    </row>
    <row r="2287" spans="1:12">
      <c r="A2287" t="s">
        <v>2310</v>
      </c>
      <c r="B2287" s="2">
        <v>41417</v>
      </c>
      <c r="C2287">
        <v>8</v>
      </c>
      <c r="D2287" t="s">
        <v>4</v>
      </c>
      <c r="E2287" t="s">
        <v>8168</v>
      </c>
      <c r="F2287" t="s">
        <v>8027</v>
      </c>
      <c r="G2287">
        <v>23</v>
      </c>
      <c r="H2287">
        <v>4</v>
      </c>
      <c r="I2287">
        <v>5</v>
      </c>
      <c r="J2287" s="1">
        <v>116.13333333333334</v>
      </c>
      <c r="K2287" s="1">
        <f>Sales_Data[[#This Row],[Order Quantity]]*Sales_Data[[#This Row],[Unit Price]]</f>
        <v>580.66666666666674</v>
      </c>
      <c r="L2287" s="1">
        <v>58.06666666666667</v>
      </c>
    </row>
    <row r="2288" spans="1:12">
      <c r="A2288" t="s">
        <v>2311</v>
      </c>
      <c r="B2288" s="2">
        <v>41417</v>
      </c>
      <c r="C2288">
        <v>12</v>
      </c>
      <c r="D2288" t="s">
        <v>4</v>
      </c>
      <c r="E2288" t="s">
        <v>8168</v>
      </c>
      <c r="F2288" t="s">
        <v>8026</v>
      </c>
      <c r="G2288">
        <v>33</v>
      </c>
      <c r="H2288">
        <v>5</v>
      </c>
      <c r="I2288">
        <v>4</v>
      </c>
      <c r="J2288" s="1">
        <v>709.45555555555563</v>
      </c>
      <c r="K2288" s="1">
        <f>Sales_Data[[#This Row],[Order Quantity]]*Sales_Data[[#This Row],[Unit Price]]</f>
        <v>2837.8222222222225</v>
      </c>
      <c r="L2288" s="1">
        <v>418.57877777777776</v>
      </c>
    </row>
    <row r="2289" spans="1:12">
      <c r="A2289" t="s">
        <v>2312</v>
      </c>
      <c r="B2289" s="2">
        <v>41418</v>
      </c>
      <c r="C2289">
        <v>9</v>
      </c>
      <c r="D2289" t="s">
        <v>4</v>
      </c>
      <c r="E2289" t="s">
        <v>8168</v>
      </c>
      <c r="F2289" t="s">
        <v>8027</v>
      </c>
      <c r="G2289">
        <v>26</v>
      </c>
      <c r="H2289">
        <v>4</v>
      </c>
      <c r="I2289">
        <v>1</v>
      </c>
      <c r="J2289" s="1">
        <v>298.52222222222224</v>
      </c>
      <c r="K2289" s="1">
        <f>Sales_Data[[#This Row],[Order Quantity]]*Sales_Data[[#This Row],[Unit Price]]</f>
        <v>298.52222222222224</v>
      </c>
      <c r="L2289" s="1">
        <v>158.21677777777779</v>
      </c>
    </row>
    <row r="2290" spans="1:12">
      <c r="A2290" t="s">
        <v>2313</v>
      </c>
      <c r="B2290" s="2">
        <v>41418</v>
      </c>
      <c r="C2290">
        <v>6</v>
      </c>
      <c r="D2290" t="s">
        <v>2</v>
      </c>
      <c r="E2290" t="s">
        <v>8168</v>
      </c>
      <c r="F2290" t="s">
        <v>8027</v>
      </c>
      <c r="G2290">
        <v>17</v>
      </c>
      <c r="H2290">
        <v>3</v>
      </c>
      <c r="I2290">
        <v>2</v>
      </c>
      <c r="J2290" s="1">
        <v>697.54444444444448</v>
      </c>
      <c r="K2290" s="1">
        <f>Sales_Data[[#This Row],[Order Quantity]]*Sales_Data[[#This Row],[Unit Price]]</f>
        <v>1395.088888888889</v>
      </c>
      <c r="L2290" s="1">
        <v>355.7476666666667</v>
      </c>
    </row>
    <row r="2291" spans="1:12">
      <c r="A2291" t="s">
        <v>2314</v>
      </c>
      <c r="B2291" s="2">
        <v>41418</v>
      </c>
      <c r="C2291">
        <v>7</v>
      </c>
      <c r="D2291" t="s">
        <v>4</v>
      </c>
      <c r="E2291" t="s">
        <v>8168</v>
      </c>
      <c r="F2291" t="s">
        <v>8027</v>
      </c>
      <c r="G2291">
        <v>19</v>
      </c>
      <c r="H2291">
        <v>3</v>
      </c>
      <c r="I2291">
        <v>6</v>
      </c>
      <c r="J2291" s="1">
        <v>128.78888888888889</v>
      </c>
      <c r="K2291" s="1">
        <f>Sales_Data[[#This Row],[Order Quantity]]*Sales_Data[[#This Row],[Unit Price]]</f>
        <v>772.73333333333335</v>
      </c>
      <c r="L2291" s="1">
        <v>95.303777777777782</v>
      </c>
    </row>
    <row r="2292" spans="1:12">
      <c r="A2292" t="s">
        <v>2315</v>
      </c>
      <c r="B2292" s="2">
        <v>41418</v>
      </c>
      <c r="C2292">
        <v>15</v>
      </c>
      <c r="D2292" t="s">
        <v>3</v>
      </c>
      <c r="E2292" t="s">
        <v>8168</v>
      </c>
      <c r="F2292" t="s">
        <v>8025</v>
      </c>
      <c r="G2292">
        <v>44</v>
      </c>
      <c r="H2292">
        <v>6</v>
      </c>
      <c r="I2292">
        <v>1</v>
      </c>
      <c r="J2292" s="1">
        <v>124.32222222222224</v>
      </c>
      <c r="K2292" s="1">
        <f>Sales_Data[[#This Row],[Order Quantity]]*Sales_Data[[#This Row],[Unit Price]]</f>
        <v>124.32222222222224</v>
      </c>
      <c r="L2292" s="1">
        <v>74.593333333333334</v>
      </c>
    </row>
    <row r="2293" spans="1:12">
      <c r="A2293" t="s">
        <v>2316</v>
      </c>
      <c r="B2293" s="2">
        <v>41419</v>
      </c>
      <c r="C2293">
        <v>5</v>
      </c>
      <c r="D2293" t="s">
        <v>4</v>
      </c>
      <c r="E2293" t="s">
        <v>8168</v>
      </c>
      <c r="F2293" t="s">
        <v>8027</v>
      </c>
      <c r="G2293">
        <v>15</v>
      </c>
      <c r="H2293">
        <v>2</v>
      </c>
      <c r="I2293">
        <v>2</v>
      </c>
      <c r="J2293" s="1">
        <v>148.88888888888889</v>
      </c>
      <c r="K2293" s="1">
        <f>Sales_Data[[#This Row],[Order Quantity]]*Sales_Data[[#This Row],[Unit Price]]</f>
        <v>297.77777777777777</v>
      </c>
      <c r="L2293" s="1">
        <v>93.800000000000011</v>
      </c>
    </row>
    <row r="2294" spans="1:12">
      <c r="A2294" t="s">
        <v>2317</v>
      </c>
      <c r="B2294" s="2">
        <v>41419</v>
      </c>
      <c r="C2294">
        <v>2</v>
      </c>
      <c r="D2294" t="s">
        <v>2</v>
      </c>
      <c r="E2294" t="s">
        <v>8168</v>
      </c>
      <c r="F2294" t="s">
        <v>8027</v>
      </c>
      <c r="G2294">
        <v>4</v>
      </c>
      <c r="H2294">
        <v>1</v>
      </c>
      <c r="I2294">
        <v>4</v>
      </c>
      <c r="J2294" s="1">
        <v>259.06666666666666</v>
      </c>
      <c r="K2294" s="1">
        <f>Sales_Data[[#This Row],[Order Quantity]]*Sales_Data[[#This Row],[Unit Price]]</f>
        <v>1036.2666666666667</v>
      </c>
      <c r="L2294" s="1">
        <v>204.66266666666667</v>
      </c>
    </row>
    <row r="2295" spans="1:12">
      <c r="A2295" t="s">
        <v>2318</v>
      </c>
      <c r="B2295" s="2">
        <v>41419</v>
      </c>
      <c r="C2295">
        <v>13</v>
      </c>
      <c r="D2295" t="s">
        <v>3</v>
      </c>
      <c r="E2295" t="s">
        <v>8168</v>
      </c>
      <c r="F2295" t="s">
        <v>8026</v>
      </c>
      <c r="G2295">
        <v>36</v>
      </c>
      <c r="H2295">
        <v>5</v>
      </c>
      <c r="I2295">
        <v>6</v>
      </c>
      <c r="J2295" s="1">
        <v>269.48888888888888</v>
      </c>
      <c r="K2295" s="1">
        <f>Sales_Data[[#This Row],[Order Quantity]]*Sales_Data[[#This Row],[Unit Price]]</f>
        <v>1616.9333333333334</v>
      </c>
      <c r="L2295" s="1">
        <v>156.30355555555556</v>
      </c>
    </row>
    <row r="2296" spans="1:12">
      <c r="A2296" t="s">
        <v>2319</v>
      </c>
      <c r="B2296" s="2">
        <v>41419</v>
      </c>
      <c r="C2296">
        <v>4</v>
      </c>
      <c r="D2296" t="s">
        <v>2</v>
      </c>
      <c r="E2296" t="s">
        <v>8168</v>
      </c>
      <c r="F2296" t="s">
        <v>8027</v>
      </c>
      <c r="G2296">
        <v>10</v>
      </c>
      <c r="H2296">
        <v>2</v>
      </c>
      <c r="I2296">
        <v>5</v>
      </c>
      <c r="J2296" s="1">
        <v>121.34444444444446</v>
      </c>
      <c r="K2296" s="1">
        <f>Sales_Data[[#This Row],[Order Quantity]]*Sales_Data[[#This Row],[Unit Price]]</f>
        <v>606.72222222222229</v>
      </c>
      <c r="L2296" s="1">
        <v>76.447000000000017</v>
      </c>
    </row>
    <row r="2297" spans="1:12">
      <c r="A2297" t="s">
        <v>2320</v>
      </c>
      <c r="B2297" s="2">
        <v>41419</v>
      </c>
      <c r="C2297">
        <v>5</v>
      </c>
      <c r="D2297" t="s">
        <v>3</v>
      </c>
      <c r="E2297" t="s">
        <v>8168</v>
      </c>
      <c r="F2297" t="s">
        <v>8027</v>
      </c>
      <c r="G2297">
        <v>15</v>
      </c>
      <c r="H2297">
        <v>2</v>
      </c>
      <c r="I2297">
        <v>9</v>
      </c>
      <c r="J2297" s="1">
        <v>101.98888888888888</v>
      </c>
      <c r="K2297" s="1">
        <f>Sales_Data[[#This Row],[Order Quantity]]*Sales_Data[[#This Row],[Unit Price]]</f>
        <v>917.89999999999986</v>
      </c>
      <c r="L2297" s="1">
        <v>68.332555555555558</v>
      </c>
    </row>
    <row r="2298" spans="1:12">
      <c r="A2298" t="s">
        <v>2321</v>
      </c>
      <c r="B2298" s="2">
        <v>41419</v>
      </c>
      <c r="C2298">
        <v>11</v>
      </c>
      <c r="D2298" t="s">
        <v>4</v>
      </c>
      <c r="E2298" t="s">
        <v>8168</v>
      </c>
      <c r="F2298" t="s">
        <v>8026</v>
      </c>
      <c r="G2298">
        <v>32</v>
      </c>
      <c r="H2298">
        <v>5</v>
      </c>
      <c r="I2298">
        <v>3</v>
      </c>
      <c r="J2298" s="1">
        <v>23.077777777777779</v>
      </c>
      <c r="K2298" s="1">
        <f>Sales_Data[[#This Row],[Order Quantity]]*Sales_Data[[#This Row],[Unit Price]]</f>
        <v>69.233333333333334</v>
      </c>
      <c r="L2298" s="1">
        <v>9.4618888888888879</v>
      </c>
    </row>
    <row r="2299" spans="1:12">
      <c r="A2299" t="s">
        <v>2322</v>
      </c>
      <c r="B2299" s="2">
        <v>41420</v>
      </c>
      <c r="C2299">
        <v>1</v>
      </c>
      <c r="D2299" t="s">
        <v>4</v>
      </c>
      <c r="E2299" t="s">
        <v>8168</v>
      </c>
      <c r="F2299" t="s">
        <v>8027</v>
      </c>
      <c r="G2299">
        <v>1</v>
      </c>
      <c r="H2299">
        <v>1</v>
      </c>
      <c r="I2299">
        <v>4</v>
      </c>
      <c r="J2299" s="1">
        <v>221.84444444444446</v>
      </c>
      <c r="K2299" s="1">
        <f>Sales_Data[[#This Row],[Order Quantity]]*Sales_Data[[#This Row],[Unit Price]]</f>
        <v>887.37777777777785</v>
      </c>
      <c r="L2299" s="1">
        <v>181.91244444444445</v>
      </c>
    </row>
    <row r="2300" spans="1:12">
      <c r="A2300" t="s">
        <v>2323</v>
      </c>
      <c r="B2300" s="2">
        <v>41420</v>
      </c>
      <c r="C2300">
        <v>16</v>
      </c>
      <c r="D2300" t="s">
        <v>2</v>
      </c>
      <c r="E2300" t="s">
        <v>8168</v>
      </c>
      <c r="F2300" t="s">
        <v>8025</v>
      </c>
      <c r="G2300">
        <v>44</v>
      </c>
      <c r="H2300">
        <v>7</v>
      </c>
      <c r="I2300">
        <v>3</v>
      </c>
      <c r="J2300" s="1">
        <v>26.055555555555557</v>
      </c>
      <c r="K2300" s="1">
        <f>Sales_Data[[#This Row],[Order Quantity]]*Sales_Data[[#This Row],[Unit Price]]</f>
        <v>78.166666666666671</v>
      </c>
      <c r="L2300" s="1">
        <v>11.464444444444446</v>
      </c>
    </row>
    <row r="2301" spans="1:12">
      <c r="A2301" t="s">
        <v>2324</v>
      </c>
      <c r="B2301" s="2">
        <v>41420</v>
      </c>
      <c r="C2301">
        <v>10</v>
      </c>
      <c r="D2301" t="s">
        <v>3</v>
      </c>
      <c r="E2301" t="s">
        <v>8168</v>
      </c>
      <c r="F2301" t="s">
        <v>8027</v>
      </c>
      <c r="G2301">
        <v>27</v>
      </c>
      <c r="H2301">
        <v>4</v>
      </c>
      <c r="I2301">
        <v>6</v>
      </c>
      <c r="J2301" s="1">
        <v>111.66666666666667</v>
      </c>
      <c r="K2301" s="1">
        <f>Sales_Data[[#This Row],[Order Quantity]]*Sales_Data[[#This Row],[Unit Price]]</f>
        <v>670</v>
      </c>
      <c r="L2301" s="1">
        <v>77.05</v>
      </c>
    </row>
    <row r="2302" spans="1:12">
      <c r="A2302" t="s">
        <v>2325</v>
      </c>
      <c r="B2302" s="2">
        <v>41420</v>
      </c>
      <c r="C2302">
        <v>5</v>
      </c>
      <c r="D2302" t="s">
        <v>4</v>
      </c>
      <c r="E2302" t="s">
        <v>8168</v>
      </c>
      <c r="F2302" t="s">
        <v>8027</v>
      </c>
      <c r="G2302">
        <v>13</v>
      </c>
      <c r="H2302">
        <v>2</v>
      </c>
      <c r="I2302">
        <v>3</v>
      </c>
      <c r="J2302" s="1">
        <v>609.70000000000005</v>
      </c>
      <c r="K2302" s="1">
        <f>Sales_Data[[#This Row],[Order Quantity]]*Sales_Data[[#This Row],[Unit Price]]</f>
        <v>1829.1000000000001</v>
      </c>
      <c r="L2302" s="1">
        <v>451.178</v>
      </c>
    </row>
    <row r="2303" spans="1:12">
      <c r="A2303" t="s">
        <v>2326</v>
      </c>
      <c r="B2303" s="2">
        <v>41420</v>
      </c>
      <c r="C2303">
        <v>7</v>
      </c>
      <c r="D2303" t="s">
        <v>4</v>
      </c>
      <c r="E2303" t="s">
        <v>8168</v>
      </c>
      <c r="F2303" t="s">
        <v>8027</v>
      </c>
      <c r="G2303">
        <v>19</v>
      </c>
      <c r="H2303">
        <v>3</v>
      </c>
      <c r="I2303">
        <v>9</v>
      </c>
      <c r="J2303" s="1">
        <v>664.04444444444448</v>
      </c>
      <c r="K2303" s="1">
        <f>Sales_Data[[#This Row],[Order Quantity]]*Sales_Data[[#This Row],[Unit Price]]</f>
        <v>5976.4000000000005</v>
      </c>
      <c r="L2303" s="1">
        <v>398.42666666666668</v>
      </c>
    </row>
    <row r="2304" spans="1:12">
      <c r="A2304" t="s">
        <v>2327</v>
      </c>
      <c r="B2304" s="2">
        <v>41421</v>
      </c>
      <c r="C2304">
        <v>2</v>
      </c>
      <c r="D2304" t="s">
        <v>2</v>
      </c>
      <c r="E2304" t="s">
        <v>8168</v>
      </c>
      <c r="F2304" t="s">
        <v>8027</v>
      </c>
      <c r="G2304">
        <v>4</v>
      </c>
      <c r="H2304">
        <v>1</v>
      </c>
      <c r="I2304">
        <v>6</v>
      </c>
      <c r="J2304" s="1">
        <v>98.266666666666666</v>
      </c>
      <c r="K2304" s="1">
        <f>Sales_Data[[#This Row],[Order Quantity]]*Sales_Data[[#This Row],[Unit Price]]</f>
        <v>589.6</v>
      </c>
      <c r="L2304" s="1">
        <v>68.786666666666662</v>
      </c>
    </row>
    <row r="2305" spans="1:12">
      <c r="A2305" t="s">
        <v>2328</v>
      </c>
      <c r="B2305" s="2">
        <v>41421</v>
      </c>
      <c r="C2305">
        <v>2</v>
      </c>
      <c r="D2305" t="s">
        <v>4</v>
      </c>
      <c r="E2305" t="s">
        <v>8168</v>
      </c>
      <c r="F2305" t="s">
        <v>8027</v>
      </c>
      <c r="G2305">
        <v>5</v>
      </c>
      <c r="H2305">
        <v>1</v>
      </c>
      <c r="I2305">
        <v>8</v>
      </c>
      <c r="J2305" s="1">
        <v>684.1444444444445</v>
      </c>
      <c r="K2305" s="1">
        <f>Sales_Data[[#This Row],[Order Quantity]]*Sales_Data[[#This Row],[Unit Price]]</f>
        <v>5473.155555555556</v>
      </c>
      <c r="L2305" s="1">
        <v>533.63266666666675</v>
      </c>
    </row>
    <row r="2306" spans="1:12">
      <c r="A2306" t="s">
        <v>2329</v>
      </c>
      <c r="B2306" s="2">
        <v>41421</v>
      </c>
      <c r="C2306">
        <v>2</v>
      </c>
      <c r="D2306" t="s">
        <v>4</v>
      </c>
      <c r="E2306" t="s">
        <v>8168</v>
      </c>
      <c r="F2306" t="s">
        <v>8027</v>
      </c>
      <c r="G2306">
        <v>4</v>
      </c>
      <c r="H2306">
        <v>1</v>
      </c>
      <c r="I2306">
        <v>8</v>
      </c>
      <c r="J2306" s="1">
        <v>107.2</v>
      </c>
      <c r="K2306" s="1">
        <f>Sales_Data[[#This Row],[Order Quantity]]*Sales_Data[[#This Row],[Unit Price]]</f>
        <v>857.6</v>
      </c>
      <c r="L2306" s="1">
        <v>77.184000000000012</v>
      </c>
    </row>
    <row r="2307" spans="1:12">
      <c r="A2307" t="s">
        <v>2330</v>
      </c>
      <c r="B2307" s="2">
        <v>41422</v>
      </c>
      <c r="C2307">
        <v>19</v>
      </c>
      <c r="D2307" t="s">
        <v>2</v>
      </c>
      <c r="E2307" t="s">
        <v>8168</v>
      </c>
      <c r="F2307" t="s">
        <v>8028</v>
      </c>
      <c r="G2307">
        <v>54</v>
      </c>
      <c r="H2307">
        <v>8</v>
      </c>
      <c r="I2307">
        <v>6</v>
      </c>
      <c r="J2307" s="1">
        <v>432.52222222222224</v>
      </c>
      <c r="K2307" s="1">
        <f>Sales_Data[[#This Row],[Order Quantity]]*Sales_Data[[#This Row],[Unit Price]]</f>
        <v>2595.1333333333332</v>
      </c>
      <c r="L2307" s="1">
        <v>173.00888888888892</v>
      </c>
    </row>
    <row r="2308" spans="1:12">
      <c r="A2308" t="s">
        <v>2331</v>
      </c>
      <c r="B2308" s="2">
        <v>41422</v>
      </c>
      <c r="C2308">
        <v>1</v>
      </c>
      <c r="D2308" t="s">
        <v>4</v>
      </c>
      <c r="E2308" t="s">
        <v>8168</v>
      </c>
      <c r="F2308" t="s">
        <v>8027</v>
      </c>
      <c r="G2308">
        <v>3</v>
      </c>
      <c r="H2308">
        <v>1</v>
      </c>
      <c r="I2308">
        <v>7</v>
      </c>
      <c r="J2308" s="1">
        <v>25.311111111111114</v>
      </c>
      <c r="K2308" s="1">
        <f>Sales_Data[[#This Row],[Order Quantity]]*Sales_Data[[#This Row],[Unit Price]]</f>
        <v>177.17777777777781</v>
      </c>
      <c r="L2308" s="1">
        <v>19.995777777777779</v>
      </c>
    </row>
    <row r="2309" spans="1:12">
      <c r="A2309" t="s">
        <v>2332</v>
      </c>
      <c r="B2309" s="2">
        <v>41422</v>
      </c>
      <c r="C2309">
        <v>20</v>
      </c>
      <c r="D2309" t="s">
        <v>4</v>
      </c>
      <c r="E2309" t="s">
        <v>8168</v>
      </c>
      <c r="F2309" t="s">
        <v>8028</v>
      </c>
      <c r="G2309">
        <v>57</v>
      </c>
      <c r="H2309">
        <v>8</v>
      </c>
      <c r="I2309">
        <v>3</v>
      </c>
      <c r="J2309" s="1">
        <v>148.88888888888889</v>
      </c>
      <c r="K2309" s="1">
        <f>Sales_Data[[#This Row],[Order Quantity]]*Sales_Data[[#This Row],[Unit Price]]</f>
        <v>446.66666666666663</v>
      </c>
      <c r="L2309" s="1">
        <v>110.17777777777778</v>
      </c>
    </row>
    <row r="2310" spans="1:12">
      <c r="A2310" t="s">
        <v>2333</v>
      </c>
      <c r="B2310" s="2">
        <v>41422</v>
      </c>
      <c r="C2310">
        <v>1</v>
      </c>
      <c r="D2310" t="s">
        <v>4</v>
      </c>
      <c r="E2310" t="s">
        <v>8168</v>
      </c>
      <c r="F2310" t="s">
        <v>8027</v>
      </c>
      <c r="G2310">
        <v>1</v>
      </c>
      <c r="H2310">
        <v>1</v>
      </c>
      <c r="I2310">
        <v>7</v>
      </c>
      <c r="J2310" s="1">
        <v>122.83333333333333</v>
      </c>
      <c r="K2310" s="1">
        <f>Sales_Data[[#This Row],[Order Quantity]]*Sales_Data[[#This Row],[Unit Price]]</f>
        <v>859.83333333333326</v>
      </c>
      <c r="L2310" s="1">
        <v>85.98333333333332</v>
      </c>
    </row>
    <row r="2311" spans="1:12">
      <c r="A2311" t="s">
        <v>2334</v>
      </c>
      <c r="B2311" s="2">
        <v>41422</v>
      </c>
      <c r="C2311">
        <v>7</v>
      </c>
      <c r="D2311" t="s">
        <v>2</v>
      </c>
      <c r="E2311" t="s">
        <v>8168</v>
      </c>
      <c r="F2311" t="s">
        <v>8027</v>
      </c>
      <c r="G2311">
        <v>20</v>
      </c>
      <c r="H2311">
        <v>3</v>
      </c>
      <c r="I2311">
        <v>5</v>
      </c>
      <c r="J2311" s="1">
        <v>117.62222222222223</v>
      </c>
      <c r="K2311" s="1">
        <f>Sales_Data[[#This Row],[Order Quantity]]*Sales_Data[[#This Row],[Unit Price]]</f>
        <v>588.1111111111112</v>
      </c>
      <c r="L2311" s="1">
        <v>69.397111111111116</v>
      </c>
    </row>
    <row r="2312" spans="1:12">
      <c r="A2312" t="s">
        <v>2335</v>
      </c>
      <c r="B2312" s="2">
        <v>41423</v>
      </c>
      <c r="C2312">
        <v>5</v>
      </c>
      <c r="D2312" t="s">
        <v>2</v>
      </c>
      <c r="E2312" t="s">
        <v>8168</v>
      </c>
      <c r="F2312" t="s">
        <v>8027</v>
      </c>
      <c r="G2312">
        <v>13</v>
      </c>
      <c r="H2312">
        <v>2</v>
      </c>
      <c r="I2312">
        <v>3</v>
      </c>
      <c r="J2312" s="1">
        <v>632.77777777777783</v>
      </c>
      <c r="K2312" s="1">
        <f>Sales_Data[[#This Row],[Order Quantity]]*Sales_Data[[#This Row],[Unit Price]]</f>
        <v>1898.3333333333335</v>
      </c>
      <c r="L2312" s="1">
        <v>291.07777777777778</v>
      </c>
    </row>
    <row r="2313" spans="1:12">
      <c r="A2313" t="s">
        <v>2336</v>
      </c>
      <c r="B2313" s="2">
        <v>41423</v>
      </c>
      <c r="C2313">
        <v>10</v>
      </c>
      <c r="D2313" t="s">
        <v>4</v>
      </c>
      <c r="E2313" t="s">
        <v>8168</v>
      </c>
      <c r="F2313" t="s">
        <v>8026</v>
      </c>
      <c r="G2313">
        <v>29</v>
      </c>
      <c r="H2313">
        <v>4</v>
      </c>
      <c r="I2313">
        <v>3</v>
      </c>
      <c r="J2313" s="1">
        <v>117.62222222222223</v>
      </c>
      <c r="K2313" s="1">
        <f>Sales_Data[[#This Row],[Order Quantity]]*Sales_Data[[#This Row],[Unit Price]]</f>
        <v>352.86666666666667</v>
      </c>
      <c r="L2313" s="1">
        <v>79.983111111111128</v>
      </c>
    </row>
    <row r="2314" spans="1:12">
      <c r="A2314" t="s">
        <v>2337</v>
      </c>
      <c r="B2314" s="2">
        <v>41423</v>
      </c>
      <c r="C2314">
        <v>14</v>
      </c>
      <c r="D2314" t="s">
        <v>4</v>
      </c>
      <c r="E2314" t="s">
        <v>8168</v>
      </c>
      <c r="F2314" t="s">
        <v>8026</v>
      </c>
      <c r="G2314">
        <v>39</v>
      </c>
      <c r="H2314">
        <v>6</v>
      </c>
      <c r="I2314">
        <v>4</v>
      </c>
      <c r="J2314" s="1">
        <v>122.83333333333333</v>
      </c>
      <c r="K2314" s="1">
        <f>Sales_Data[[#This Row],[Order Quantity]]*Sales_Data[[#This Row],[Unit Price]]</f>
        <v>491.33333333333331</v>
      </c>
      <c r="L2314" s="1">
        <v>52.818333333333335</v>
      </c>
    </row>
    <row r="2315" spans="1:12">
      <c r="A2315" t="s">
        <v>2338</v>
      </c>
      <c r="B2315" s="2">
        <v>41423</v>
      </c>
      <c r="C2315">
        <v>3</v>
      </c>
      <c r="D2315" t="s">
        <v>2</v>
      </c>
      <c r="E2315" t="s">
        <v>8168</v>
      </c>
      <c r="F2315" t="s">
        <v>8027</v>
      </c>
      <c r="G2315">
        <v>8</v>
      </c>
      <c r="H2315">
        <v>2</v>
      </c>
      <c r="I2315">
        <v>6</v>
      </c>
      <c r="J2315" s="1">
        <v>116.13333333333334</v>
      </c>
      <c r="K2315" s="1">
        <f>Sales_Data[[#This Row],[Order Quantity]]*Sales_Data[[#This Row],[Unit Price]]</f>
        <v>696.80000000000007</v>
      </c>
      <c r="L2315" s="1">
        <v>61.550666666666672</v>
      </c>
    </row>
    <row r="2316" spans="1:12">
      <c r="A2316" t="s">
        <v>2339</v>
      </c>
      <c r="B2316" s="2">
        <v>41423</v>
      </c>
      <c r="C2316">
        <v>19</v>
      </c>
      <c r="D2316" t="s">
        <v>2</v>
      </c>
      <c r="E2316" t="s">
        <v>8168</v>
      </c>
      <c r="F2316" t="s">
        <v>8028</v>
      </c>
      <c r="G2316">
        <v>53</v>
      </c>
      <c r="H2316">
        <v>8</v>
      </c>
      <c r="I2316">
        <v>3</v>
      </c>
      <c r="J2316" s="1">
        <v>196.53333333333333</v>
      </c>
      <c r="K2316" s="1">
        <f>Sales_Data[[#This Row],[Order Quantity]]*Sales_Data[[#This Row],[Unit Price]]</f>
        <v>589.6</v>
      </c>
      <c r="L2316" s="1">
        <v>117.92</v>
      </c>
    </row>
    <row r="2317" spans="1:12">
      <c r="A2317" t="s">
        <v>2340</v>
      </c>
      <c r="B2317" s="2">
        <v>41423</v>
      </c>
      <c r="C2317">
        <v>9</v>
      </c>
      <c r="D2317" t="s">
        <v>4</v>
      </c>
      <c r="E2317" t="s">
        <v>8168</v>
      </c>
      <c r="F2317" t="s">
        <v>8027</v>
      </c>
      <c r="G2317">
        <v>24</v>
      </c>
      <c r="H2317">
        <v>4</v>
      </c>
      <c r="I2317">
        <v>9</v>
      </c>
      <c r="J2317" s="1">
        <v>89.333333333333329</v>
      </c>
      <c r="K2317" s="1">
        <f>Sales_Data[[#This Row],[Order Quantity]]*Sales_Data[[#This Row],[Unit Price]]</f>
        <v>804</v>
      </c>
      <c r="L2317" s="1">
        <v>43.773333333333333</v>
      </c>
    </row>
    <row r="2318" spans="1:12">
      <c r="A2318" t="s">
        <v>2341</v>
      </c>
      <c r="B2318" s="2">
        <v>41423</v>
      </c>
      <c r="C2318">
        <v>4</v>
      </c>
      <c r="D2318" t="s">
        <v>3</v>
      </c>
      <c r="E2318" t="s">
        <v>8168</v>
      </c>
      <c r="F2318" t="s">
        <v>8027</v>
      </c>
      <c r="G2318">
        <v>10</v>
      </c>
      <c r="H2318">
        <v>2</v>
      </c>
      <c r="I2318">
        <v>3</v>
      </c>
      <c r="J2318" s="1">
        <v>26.8</v>
      </c>
      <c r="K2318" s="1">
        <f>Sales_Data[[#This Row],[Order Quantity]]*Sales_Data[[#This Row],[Unit Price]]</f>
        <v>80.400000000000006</v>
      </c>
      <c r="L2318" s="1">
        <v>11.256</v>
      </c>
    </row>
    <row r="2319" spans="1:12">
      <c r="A2319" t="s">
        <v>2342</v>
      </c>
      <c r="B2319" s="2">
        <v>41424</v>
      </c>
      <c r="C2319">
        <v>2</v>
      </c>
      <c r="D2319" t="s">
        <v>3</v>
      </c>
      <c r="E2319" t="s">
        <v>8168</v>
      </c>
      <c r="F2319" t="s">
        <v>8027</v>
      </c>
      <c r="G2319">
        <v>5</v>
      </c>
      <c r="H2319">
        <v>1</v>
      </c>
      <c r="I2319">
        <v>8</v>
      </c>
      <c r="J2319" s="1">
        <v>439.22222222222223</v>
      </c>
      <c r="K2319" s="1">
        <f>Sales_Data[[#This Row],[Order Quantity]]*Sales_Data[[#This Row],[Unit Price]]</f>
        <v>3513.7777777777778</v>
      </c>
      <c r="L2319" s="1">
        <v>254.74888888888887</v>
      </c>
    </row>
    <row r="2320" spans="1:12">
      <c r="A2320" t="s">
        <v>2343</v>
      </c>
      <c r="B2320" s="2">
        <v>41424</v>
      </c>
      <c r="C2320">
        <v>18</v>
      </c>
      <c r="D2320" t="s">
        <v>4</v>
      </c>
      <c r="E2320" t="s">
        <v>8168</v>
      </c>
      <c r="F2320" t="s">
        <v>8025</v>
      </c>
      <c r="G2320">
        <v>52</v>
      </c>
      <c r="H2320">
        <v>8</v>
      </c>
      <c r="I2320">
        <v>4</v>
      </c>
      <c r="J2320" s="1">
        <v>670.74444444444441</v>
      </c>
      <c r="K2320" s="1">
        <f>Sales_Data[[#This Row],[Order Quantity]]*Sales_Data[[#This Row],[Unit Price]]</f>
        <v>2682.9777777777776</v>
      </c>
      <c r="L2320" s="1">
        <v>342.0796666666667</v>
      </c>
    </row>
    <row r="2321" spans="1:12">
      <c r="A2321" t="s">
        <v>2344</v>
      </c>
      <c r="B2321" s="2">
        <v>41424</v>
      </c>
      <c r="C2321">
        <v>5</v>
      </c>
      <c r="D2321" t="s">
        <v>3</v>
      </c>
      <c r="E2321" t="s">
        <v>8168</v>
      </c>
      <c r="F2321" t="s">
        <v>8027</v>
      </c>
      <c r="G2321">
        <v>15</v>
      </c>
      <c r="H2321">
        <v>2</v>
      </c>
      <c r="I2321">
        <v>3</v>
      </c>
      <c r="J2321" s="1">
        <v>688.61111111111109</v>
      </c>
      <c r="K2321" s="1">
        <f>Sales_Data[[#This Row],[Order Quantity]]*Sales_Data[[#This Row],[Unit Price]]</f>
        <v>2065.833333333333</v>
      </c>
      <c r="L2321" s="1">
        <v>482.02777777777777</v>
      </c>
    </row>
    <row r="2322" spans="1:12">
      <c r="A2322" t="s">
        <v>2345</v>
      </c>
      <c r="B2322" s="2">
        <v>41425</v>
      </c>
      <c r="C2322">
        <v>11</v>
      </c>
      <c r="D2322" t="s">
        <v>2</v>
      </c>
      <c r="E2322" t="s">
        <v>8168</v>
      </c>
      <c r="F2322" t="s">
        <v>8026</v>
      </c>
      <c r="G2322">
        <v>31</v>
      </c>
      <c r="H2322">
        <v>5</v>
      </c>
      <c r="I2322">
        <v>7</v>
      </c>
      <c r="J2322" s="1">
        <v>719.13333333333333</v>
      </c>
      <c r="K2322" s="1">
        <f>Sales_Data[[#This Row],[Order Quantity]]*Sales_Data[[#This Row],[Unit Price]]</f>
        <v>5033.9333333333334</v>
      </c>
      <c r="L2322" s="1">
        <v>424.28866666666659</v>
      </c>
    </row>
    <row r="2323" spans="1:12">
      <c r="A2323" t="s">
        <v>2346</v>
      </c>
      <c r="B2323" s="2">
        <v>41426</v>
      </c>
      <c r="C2323">
        <v>11</v>
      </c>
      <c r="D2323" t="s">
        <v>4</v>
      </c>
      <c r="E2323" t="s">
        <v>8168</v>
      </c>
      <c r="F2323" t="s">
        <v>8026</v>
      </c>
      <c r="G2323">
        <v>31</v>
      </c>
      <c r="H2323">
        <v>5</v>
      </c>
      <c r="I2323">
        <v>3</v>
      </c>
      <c r="J2323" s="1">
        <v>312.66666666666669</v>
      </c>
      <c r="K2323" s="1">
        <f>Sales_Data[[#This Row],[Order Quantity]]*Sales_Data[[#This Row],[Unit Price]]</f>
        <v>938</v>
      </c>
      <c r="L2323" s="1">
        <v>162.58666666666667</v>
      </c>
    </row>
    <row r="2324" spans="1:12">
      <c r="A2324" t="s">
        <v>2347</v>
      </c>
      <c r="B2324" s="2">
        <v>41426</v>
      </c>
      <c r="C2324">
        <v>4</v>
      </c>
      <c r="D2324" t="s">
        <v>4</v>
      </c>
      <c r="E2324" t="s">
        <v>8168</v>
      </c>
      <c r="F2324" t="s">
        <v>8027</v>
      </c>
      <c r="G2324">
        <v>10</v>
      </c>
      <c r="H2324">
        <v>2</v>
      </c>
      <c r="I2324">
        <v>6</v>
      </c>
      <c r="J2324" s="1">
        <v>24.566666666666666</v>
      </c>
      <c r="K2324" s="1">
        <f>Sales_Data[[#This Row],[Order Quantity]]*Sales_Data[[#This Row],[Unit Price]]</f>
        <v>147.4</v>
      </c>
      <c r="L2324" s="1">
        <v>18.670666666666666</v>
      </c>
    </row>
    <row r="2325" spans="1:12">
      <c r="A2325" t="s">
        <v>2348</v>
      </c>
      <c r="B2325" s="2">
        <v>41426</v>
      </c>
      <c r="C2325">
        <v>16</v>
      </c>
      <c r="D2325" t="s">
        <v>4</v>
      </c>
      <c r="E2325" t="s">
        <v>8168</v>
      </c>
      <c r="F2325" t="s">
        <v>8025</v>
      </c>
      <c r="G2325">
        <v>47</v>
      </c>
      <c r="H2325">
        <v>7</v>
      </c>
      <c r="I2325">
        <v>8</v>
      </c>
      <c r="J2325" s="1">
        <v>250.87777777777779</v>
      </c>
      <c r="K2325" s="1">
        <f>Sales_Data[[#This Row],[Order Quantity]]*Sales_Data[[#This Row],[Unit Price]]</f>
        <v>2007.0222222222224</v>
      </c>
      <c r="L2325" s="1">
        <v>185.64955555555557</v>
      </c>
    </row>
    <row r="2326" spans="1:12">
      <c r="A2326" t="s">
        <v>2349</v>
      </c>
      <c r="B2326" s="2">
        <v>41426</v>
      </c>
      <c r="C2326">
        <v>20</v>
      </c>
      <c r="D2326" t="s">
        <v>2</v>
      </c>
      <c r="E2326" t="s">
        <v>8168</v>
      </c>
      <c r="F2326" t="s">
        <v>8028</v>
      </c>
      <c r="G2326">
        <v>58</v>
      </c>
      <c r="H2326">
        <v>8</v>
      </c>
      <c r="I2326">
        <v>7</v>
      </c>
      <c r="J2326" s="1">
        <v>438.47777777777782</v>
      </c>
      <c r="K2326" s="1">
        <f>Sales_Data[[#This Row],[Order Quantity]]*Sales_Data[[#This Row],[Unit Price]]</f>
        <v>3069.3444444444449</v>
      </c>
      <c r="L2326" s="1">
        <v>219.23888888888891</v>
      </c>
    </row>
    <row r="2327" spans="1:12">
      <c r="A2327" t="s">
        <v>2350</v>
      </c>
      <c r="B2327" s="2">
        <v>41426</v>
      </c>
      <c r="C2327">
        <v>2</v>
      </c>
      <c r="D2327" t="s">
        <v>2</v>
      </c>
      <c r="E2327" t="s">
        <v>8168</v>
      </c>
      <c r="F2327" t="s">
        <v>8027</v>
      </c>
      <c r="G2327">
        <v>4</v>
      </c>
      <c r="H2327">
        <v>1</v>
      </c>
      <c r="I2327">
        <v>5</v>
      </c>
      <c r="J2327" s="1">
        <v>29.777777777777779</v>
      </c>
      <c r="K2327" s="1">
        <f>Sales_Data[[#This Row],[Order Quantity]]*Sales_Data[[#This Row],[Unit Price]]</f>
        <v>148.88888888888889</v>
      </c>
      <c r="L2327" s="1">
        <v>25.31111111111111</v>
      </c>
    </row>
    <row r="2328" spans="1:12">
      <c r="A2328" t="s">
        <v>2351</v>
      </c>
      <c r="B2328" s="2">
        <v>41427</v>
      </c>
      <c r="C2328">
        <v>2</v>
      </c>
      <c r="D2328" t="s">
        <v>4</v>
      </c>
      <c r="E2328" t="s">
        <v>8168</v>
      </c>
      <c r="F2328" t="s">
        <v>8027</v>
      </c>
      <c r="G2328">
        <v>5</v>
      </c>
      <c r="H2328">
        <v>1</v>
      </c>
      <c r="I2328">
        <v>6</v>
      </c>
      <c r="J2328" s="1">
        <v>722.11111111111109</v>
      </c>
      <c r="K2328" s="1">
        <f>Sales_Data[[#This Row],[Order Quantity]]*Sales_Data[[#This Row],[Unit Price]]</f>
        <v>4332.6666666666661</v>
      </c>
      <c r="L2328" s="1">
        <v>505.4777777777777</v>
      </c>
    </row>
    <row r="2329" spans="1:12">
      <c r="A2329" t="s">
        <v>2352</v>
      </c>
      <c r="B2329" s="2">
        <v>41427</v>
      </c>
      <c r="C2329">
        <v>17</v>
      </c>
      <c r="D2329" t="s">
        <v>4</v>
      </c>
      <c r="E2329" t="s">
        <v>8168</v>
      </c>
      <c r="F2329" t="s">
        <v>8025</v>
      </c>
      <c r="G2329">
        <v>49</v>
      </c>
      <c r="H2329">
        <v>7</v>
      </c>
      <c r="I2329">
        <v>4</v>
      </c>
      <c r="J2329" s="1">
        <v>104.22222222222223</v>
      </c>
      <c r="K2329" s="1">
        <f>Sales_Data[[#This Row],[Order Quantity]]*Sales_Data[[#This Row],[Unit Price]]</f>
        <v>416.88888888888891</v>
      </c>
      <c r="L2329" s="1">
        <v>57.32222222222223</v>
      </c>
    </row>
    <row r="2330" spans="1:12">
      <c r="A2330" t="s">
        <v>2353</v>
      </c>
      <c r="B2330" s="2">
        <v>41428</v>
      </c>
      <c r="C2330">
        <v>16</v>
      </c>
      <c r="D2330" t="s">
        <v>4</v>
      </c>
      <c r="E2330" t="s">
        <v>8168</v>
      </c>
      <c r="F2330" t="s">
        <v>8025</v>
      </c>
      <c r="G2330">
        <v>45</v>
      </c>
      <c r="H2330">
        <v>7</v>
      </c>
      <c r="I2330">
        <v>5</v>
      </c>
      <c r="J2330" s="1">
        <v>104.22222222222223</v>
      </c>
      <c r="K2330" s="1">
        <f>Sales_Data[[#This Row],[Order Quantity]]*Sales_Data[[#This Row],[Unit Price]]</f>
        <v>521.11111111111109</v>
      </c>
      <c r="L2330" s="1">
        <v>50.026666666666671</v>
      </c>
    </row>
    <row r="2331" spans="1:12">
      <c r="A2331" t="s">
        <v>2354</v>
      </c>
      <c r="B2331" s="2">
        <v>41428</v>
      </c>
      <c r="C2331">
        <v>7</v>
      </c>
      <c r="D2331" t="s">
        <v>4</v>
      </c>
      <c r="E2331" t="s">
        <v>8168</v>
      </c>
      <c r="F2331" t="s">
        <v>8027</v>
      </c>
      <c r="G2331">
        <v>20</v>
      </c>
      <c r="H2331">
        <v>3</v>
      </c>
      <c r="I2331">
        <v>2</v>
      </c>
      <c r="J2331" s="1">
        <v>127.30000000000001</v>
      </c>
      <c r="K2331" s="1">
        <f>Sales_Data[[#This Row],[Order Quantity]]*Sales_Data[[#This Row],[Unit Price]]</f>
        <v>254.60000000000002</v>
      </c>
      <c r="L2331" s="1">
        <v>66.195999999999998</v>
      </c>
    </row>
    <row r="2332" spans="1:12">
      <c r="A2332" t="s">
        <v>2355</v>
      </c>
      <c r="B2332" s="2">
        <v>41428</v>
      </c>
      <c r="C2332">
        <v>13</v>
      </c>
      <c r="D2332" t="s">
        <v>4</v>
      </c>
      <c r="E2332" t="s">
        <v>8168</v>
      </c>
      <c r="F2332" t="s">
        <v>8026</v>
      </c>
      <c r="G2332">
        <v>38</v>
      </c>
      <c r="H2332">
        <v>6</v>
      </c>
      <c r="I2332">
        <v>1</v>
      </c>
      <c r="J2332" s="1">
        <v>118.36666666666666</v>
      </c>
      <c r="K2332" s="1">
        <f>Sales_Data[[#This Row],[Order Quantity]]*Sales_Data[[#This Row],[Unit Price]]</f>
        <v>118.36666666666666</v>
      </c>
      <c r="L2332" s="1">
        <v>74.570999999999998</v>
      </c>
    </row>
    <row r="2333" spans="1:12">
      <c r="A2333" t="s">
        <v>2356</v>
      </c>
      <c r="B2333" s="2">
        <v>41428</v>
      </c>
      <c r="C2333">
        <v>4</v>
      </c>
      <c r="D2333" t="s">
        <v>2</v>
      </c>
      <c r="E2333" t="s">
        <v>8168</v>
      </c>
      <c r="F2333" t="s">
        <v>8027</v>
      </c>
      <c r="G2333">
        <v>10</v>
      </c>
      <c r="H2333">
        <v>2</v>
      </c>
      <c r="I2333">
        <v>1</v>
      </c>
      <c r="J2333" s="1">
        <v>434.01111111111112</v>
      </c>
      <c r="K2333" s="1">
        <f>Sales_Data[[#This Row],[Order Quantity]]*Sales_Data[[#This Row],[Unit Price]]</f>
        <v>434.01111111111112</v>
      </c>
      <c r="L2333" s="1">
        <v>173.60444444444445</v>
      </c>
    </row>
    <row r="2334" spans="1:12">
      <c r="A2334" t="s">
        <v>2357</v>
      </c>
      <c r="B2334" s="2">
        <v>41428</v>
      </c>
      <c r="C2334">
        <v>20</v>
      </c>
      <c r="D2334" t="s">
        <v>4</v>
      </c>
      <c r="E2334" t="s">
        <v>8168</v>
      </c>
      <c r="F2334" t="s">
        <v>8028</v>
      </c>
      <c r="G2334">
        <v>57</v>
      </c>
      <c r="H2334">
        <v>8</v>
      </c>
      <c r="I2334">
        <v>3</v>
      </c>
      <c r="J2334" s="1">
        <v>427.31111111111113</v>
      </c>
      <c r="K2334" s="1">
        <f>Sales_Data[[#This Row],[Order Quantity]]*Sales_Data[[#This Row],[Unit Price]]</f>
        <v>1281.9333333333334</v>
      </c>
      <c r="L2334" s="1">
        <v>324.75644444444447</v>
      </c>
    </row>
    <row r="2335" spans="1:12">
      <c r="A2335" t="s">
        <v>2358</v>
      </c>
      <c r="B2335" s="2">
        <v>41428</v>
      </c>
      <c r="C2335">
        <v>7</v>
      </c>
      <c r="D2335" t="s">
        <v>4</v>
      </c>
      <c r="E2335" t="s">
        <v>8168</v>
      </c>
      <c r="F2335" t="s">
        <v>8027</v>
      </c>
      <c r="G2335">
        <v>19</v>
      </c>
      <c r="H2335">
        <v>3</v>
      </c>
      <c r="I2335">
        <v>7</v>
      </c>
      <c r="J2335" s="1">
        <v>427.31111111111113</v>
      </c>
      <c r="K2335" s="1">
        <f>Sales_Data[[#This Row],[Order Quantity]]*Sales_Data[[#This Row],[Unit Price]]</f>
        <v>2991.1777777777779</v>
      </c>
      <c r="L2335" s="1">
        <v>324.75644444444447</v>
      </c>
    </row>
    <row r="2336" spans="1:12">
      <c r="A2336" t="s">
        <v>2359</v>
      </c>
      <c r="B2336" s="2">
        <v>41428</v>
      </c>
      <c r="C2336">
        <v>2</v>
      </c>
      <c r="D2336" t="s">
        <v>4</v>
      </c>
      <c r="E2336" t="s">
        <v>8168</v>
      </c>
      <c r="F2336" t="s">
        <v>8027</v>
      </c>
      <c r="G2336">
        <v>5</v>
      </c>
      <c r="H2336">
        <v>1</v>
      </c>
      <c r="I2336">
        <v>8</v>
      </c>
      <c r="J2336" s="1">
        <v>114.64444444444445</v>
      </c>
      <c r="K2336" s="1">
        <f>Sales_Data[[#This Row],[Order Quantity]]*Sales_Data[[#This Row],[Unit Price]]</f>
        <v>917.15555555555557</v>
      </c>
      <c r="L2336" s="1">
        <v>49.297111111111107</v>
      </c>
    </row>
    <row r="2337" spans="1:12">
      <c r="A2337" t="s">
        <v>2360</v>
      </c>
      <c r="B2337" s="2">
        <v>41429</v>
      </c>
      <c r="C2337">
        <v>19</v>
      </c>
      <c r="D2337" t="s">
        <v>2</v>
      </c>
      <c r="E2337" t="s">
        <v>8168</v>
      </c>
      <c r="F2337" t="s">
        <v>8028</v>
      </c>
      <c r="G2337">
        <v>53</v>
      </c>
      <c r="H2337">
        <v>8</v>
      </c>
      <c r="I2337">
        <v>4</v>
      </c>
      <c r="J2337" s="1">
        <v>428.8</v>
      </c>
      <c r="K2337" s="1">
        <f>Sales_Data[[#This Row],[Order Quantity]]*Sales_Data[[#This Row],[Unit Price]]</f>
        <v>1715.2</v>
      </c>
      <c r="L2337" s="1">
        <v>192.96</v>
      </c>
    </row>
    <row r="2338" spans="1:12">
      <c r="A2338" t="s">
        <v>2361</v>
      </c>
      <c r="B2338" s="2">
        <v>41429</v>
      </c>
      <c r="C2338">
        <v>18</v>
      </c>
      <c r="D2338" t="s">
        <v>2</v>
      </c>
      <c r="E2338" t="s">
        <v>8168</v>
      </c>
      <c r="F2338" t="s">
        <v>8025</v>
      </c>
      <c r="G2338">
        <v>51</v>
      </c>
      <c r="H2338">
        <v>7</v>
      </c>
      <c r="I2338">
        <v>8</v>
      </c>
      <c r="J2338" s="1">
        <v>121.34444444444446</v>
      </c>
      <c r="K2338" s="1">
        <f>Sales_Data[[#This Row],[Order Quantity]]*Sales_Data[[#This Row],[Unit Price]]</f>
        <v>970.7555555555557</v>
      </c>
      <c r="L2338" s="1">
        <v>65.52600000000001</v>
      </c>
    </row>
    <row r="2339" spans="1:12">
      <c r="A2339" t="s">
        <v>2362</v>
      </c>
      <c r="B2339" s="2">
        <v>41429</v>
      </c>
      <c r="C2339">
        <v>13</v>
      </c>
      <c r="D2339" t="s">
        <v>2</v>
      </c>
      <c r="E2339" t="s">
        <v>8168</v>
      </c>
      <c r="F2339" t="s">
        <v>8026</v>
      </c>
      <c r="G2339">
        <v>36</v>
      </c>
      <c r="H2339">
        <v>5</v>
      </c>
      <c r="I2339">
        <v>4</v>
      </c>
      <c r="J2339" s="1">
        <v>97.522222222222226</v>
      </c>
      <c r="K2339" s="1">
        <f>Sales_Data[[#This Row],[Order Quantity]]*Sales_Data[[#This Row],[Unit Price]]</f>
        <v>390.0888888888889</v>
      </c>
      <c r="L2339" s="1">
        <v>76.067333333333352</v>
      </c>
    </row>
    <row r="2340" spans="1:12">
      <c r="A2340" t="s">
        <v>2363</v>
      </c>
      <c r="B2340" s="2">
        <v>41430</v>
      </c>
      <c r="C2340">
        <v>14</v>
      </c>
      <c r="D2340" t="s">
        <v>2</v>
      </c>
      <c r="E2340" t="s">
        <v>8168</v>
      </c>
      <c r="F2340" t="s">
        <v>8026</v>
      </c>
      <c r="G2340">
        <v>41</v>
      </c>
      <c r="H2340">
        <v>6</v>
      </c>
      <c r="I2340">
        <v>5</v>
      </c>
      <c r="J2340" s="1">
        <v>197.27777777777777</v>
      </c>
      <c r="K2340" s="1">
        <f>Sales_Data[[#This Row],[Order Quantity]]*Sales_Data[[#This Row],[Unit Price]]</f>
        <v>986.38888888888891</v>
      </c>
      <c r="L2340" s="1">
        <v>116.39388888888887</v>
      </c>
    </row>
    <row r="2341" spans="1:12">
      <c r="A2341" t="s">
        <v>2364</v>
      </c>
      <c r="B2341" s="2">
        <v>41430</v>
      </c>
      <c r="C2341">
        <v>20</v>
      </c>
      <c r="D2341" t="s">
        <v>4</v>
      </c>
      <c r="E2341" t="s">
        <v>8168</v>
      </c>
      <c r="F2341" t="s">
        <v>8028</v>
      </c>
      <c r="G2341">
        <v>57</v>
      </c>
      <c r="H2341">
        <v>8</v>
      </c>
      <c r="I2341">
        <v>2</v>
      </c>
      <c r="J2341" s="1">
        <v>428.8</v>
      </c>
      <c r="K2341" s="1">
        <f>Sales_Data[[#This Row],[Order Quantity]]*Sales_Data[[#This Row],[Unit Price]]</f>
        <v>857.6</v>
      </c>
      <c r="L2341" s="1">
        <v>360.19200000000001</v>
      </c>
    </row>
    <row r="2342" spans="1:12">
      <c r="A2342" t="s">
        <v>2365</v>
      </c>
      <c r="B2342" s="2">
        <v>41430</v>
      </c>
      <c r="C2342">
        <v>5</v>
      </c>
      <c r="D2342" t="s">
        <v>3</v>
      </c>
      <c r="E2342" t="s">
        <v>8168</v>
      </c>
      <c r="F2342" t="s">
        <v>8027</v>
      </c>
      <c r="G2342">
        <v>14</v>
      </c>
      <c r="H2342">
        <v>2</v>
      </c>
      <c r="I2342">
        <v>6</v>
      </c>
      <c r="J2342" s="1">
        <v>282.14444444444445</v>
      </c>
      <c r="K2342" s="1">
        <f>Sales_Data[[#This Row],[Order Quantity]]*Sales_Data[[#This Row],[Unit Price]]</f>
        <v>1692.8666666666668</v>
      </c>
      <c r="L2342" s="1">
        <v>143.89366666666669</v>
      </c>
    </row>
    <row r="2343" spans="1:12">
      <c r="A2343" t="s">
        <v>2366</v>
      </c>
      <c r="B2343" s="2">
        <v>41430</v>
      </c>
      <c r="C2343">
        <v>2</v>
      </c>
      <c r="D2343" t="s">
        <v>2</v>
      </c>
      <c r="E2343" t="s">
        <v>8168</v>
      </c>
      <c r="F2343" t="s">
        <v>8027</v>
      </c>
      <c r="G2343">
        <v>4</v>
      </c>
      <c r="H2343">
        <v>1</v>
      </c>
      <c r="I2343">
        <v>8</v>
      </c>
      <c r="J2343" s="1">
        <v>256.0888888888889</v>
      </c>
      <c r="K2343" s="1">
        <f>Sales_Data[[#This Row],[Order Quantity]]*Sales_Data[[#This Row],[Unit Price]]</f>
        <v>2048.7111111111112</v>
      </c>
      <c r="L2343" s="1">
        <v>215.11466666666669</v>
      </c>
    </row>
    <row r="2344" spans="1:12">
      <c r="A2344" t="s">
        <v>2367</v>
      </c>
      <c r="B2344" s="2">
        <v>41431</v>
      </c>
      <c r="C2344">
        <v>19</v>
      </c>
      <c r="D2344" t="s">
        <v>4</v>
      </c>
      <c r="E2344" t="s">
        <v>8168</v>
      </c>
      <c r="F2344" t="s">
        <v>8028</v>
      </c>
      <c r="G2344">
        <v>54</v>
      </c>
      <c r="H2344">
        <v>8</v>
      </c>
      <c r="I2344">
        <v>7</v>
      </c>
      <c r="J2344" s="1">
        <v>28.288888888888888</v>
      </c>
      <c r="K2344" s="1">
        <f>Sales_Data[[#This Row],[Order Quantity]]*Sales_Data[[#This Row],[Unit Price]]</f>
        <v>198.02222222222221</v>
      </c>
      <c r="L2344" s="1">
        <v>18.670666666666666</v>
      </c>
    </row>
    <row r="2345" spans="1:12">
      <c r="A2345" t="s">
        <v>2368</v>
      </c>
      <c r="B2345" s="2">
        <v>41432</v>
      </c>
      <c r="C2345">
        <v>17</v>
      </c>
      <c r="D2345" t="s">
        <v>4</v>
      </c>
      <c r="E2345" t="s">
        <v>8168</v>
      </c>
      <c r="F2345" t="s">
        <v>8025</v>
      </c>
      <c r="G2345">
        <v>50</v>
      </c>
      <c r="H2345">
        <v>7</v>
      </c>
      <c r="I2345">
        <v>8</v>
      </c>
      <c r="J2345" s="1">
        <v>101.98888888888888</v>
      </c>
      <c r="K2345" s="1">
        <f>Sales_Data[[#This Row],[Order Quantity]]*Sales_Data[[#This Row],[Unit Price]]</f>
        <v>815.91111111111104</v>
      </c>
      <c r="L2345" s="1">
        <v>48.954666666666668</v>
      </c>
    </row>
    <row r="2346" spans="1:12">
      <c r="A2346" t="s">
        <v>2369</v>
      </c>
      <c r="B2346" s="2">
        <v>41432</v>
      </c>
      <c r="C2346">
        <v>4</v>
      </c>
      <c r="D2346" t="s">
        <v>2</v>
      </c>
      <c r="E2346" t="s">
        <v>8168</v>
      </c>
      <c r="F2346" t="s">
        <v>8027</v>
      </c>
      <c r="G2346">
        <v>11</v>
      </c>
      <c r="H2346">
        <v>2</v>
      </c>
      <c r="I2346">
        <v>7</v>
      </c>
      <c r="J2346" s="1">
        <v>111.66666666666667</v>
      </c>
      <c r="K2346" s="1">
        <f>Sales_Data[[#This Row],[Order Quantity]]*Sales_Data[[#This Row],[Unit Price]]</f>
        <v>781.66666666666674</v>
      </c>
      <c r="L2346" s="1">
        <v>90.45</v>
      </c>
    </row>
    <row r="2347" spans="1:12">
      <c r="A2347" t="s">
        <v>2370</v>
      </c>
      <c r="B2347" s="2">
        <v>41432</v>
      </c>
      <c r="C2347">
        <v>15</v>
      </c>
      <c r="D2347" t="s">
        <v>3</v>
      </c>
      <c r="E2347" t="s">
        <v>8168</v>
      </c>
      <c r="F2347" t="s">
        <v>8025</v>
      </c>
      <c r="G2347">
        <v>42</v>
      </c>
      <c r="H2347">
        <v>6</v>
      </c>
      <c r="I2347">
        <v>4</v>
      </c>
      <c r="J2347" s="1">
        <v>190.57777777777778</v>
      </c>
      <c r="K2347" s="1">
        <f>Sales_Data[[#This Row],[Order Quantity]]*Sales_Data[[#This Row],[Unit Price]]</f>
        <v>762.31111111111113</v>
      </c>
      <c r="L2347" s="1">
        <v>99.100444444444463</v>
      </c>
    </row>
    <row r="2348" spans="1:12">
      <c r="A2348" t="s">
        <v>2371</v>
      </c>
      <c r="B2348" s="2">
        <v>41432</v>
      </c>
      <c r="C2348">
        <v>14</v>
      </c>
      <c r="D2348" t="s">
        <v>3</v>
      </c>
      <c r="E2348" t="s">
        <v>8168</v>
      </c>
      <c r="F2348" t="s">
        <v>8026</v>
      </c>
      <c r="G2348">
        <v>39</v>
      </c>
      <c r="H2348">
        <v>6</v>
      </c>
      <c r="I2348">
        <v>1</v>
      </c>
      <c r="J2348" s="1">
        <v>26.8</v>
      </c>
      <c r="K2348" s="1">
        <f>Sales_Data[[#This Row],[Order Quantity]]*Sales_Data[[#This Row],[Unit Price]]</f>
        <v>26.8</v>
      </c>
      <c r="L2348" s="1">
        <v>11.792000000000002</v>
      </c>
    </row>
    <row r="2349" spans="1:12">
      <c r="A2349" t="s">
        <v>2372</v>
      </c>
      <c r="B2349" s="2">
        <v>41432</v>
      </c>
      <c r="C2349">
        <v>13</v>
      </c>
      <c r="D2349" t="s">
        <v>2</v>
      </c>
      <c r="E2349" t="s">
        <v>8168</v>
      </c>
      <c r="F2349" t="s">
        <v>8026</v>
      </c>
      <c r="G2349">
        <v>37</v>
      </c>
      <c r="H2349">
        <v>5</v>
      </c>
      <c r="I2349">
        <v>8</v>
      </c>
      <c r="J2349" s="1">
        <v>439.22222222222223</v>
      </c>
      <c r="K2349" s="1">
        <f>Sales_Data[[#This Row],[Order Quantity]]*Sales_Data[[#This Row],[Unit Price]]</f>
        <v>3513.7777777777778</v>
      </c>
      <c r="L2349" s="1">
        <v>285.49444444444447</v>
      </c>
    </row>
    <row r="2350" spans="1:12">
      <c r="A2350" t="s">
        <v>2373</v>
      </c>
      <c r="B2350" s="2">
        <v>41432</v>
      </c>
      <c r="C2350">
        <v>1</v>
      </c>
      <c r="D2350" t="s">
        <v>4</v>
      </c>
      <c r="E2350" t="s">
        <v>8168</v>
      </c>
      <c r="F2350" t="s">
        <v>8027</v>
      </c>
      <c r="G2350">
        <v>2</v>
      </c>
      <c r="H2350">
        <v>1</v>
      </c>
      <c r="I2350">
        <v>6</v>
      </c>
      <c r="J2350" s="1">
        <v>127.30000000000001</v>
      </c>
      <c r="K2350" s="1">
        <f>Sales_Data[[#This Row],[Order Quantity]]*Sales_Data[[#This Row],[Unit Price]]</f>
        <v>763.80000000000007</v>
      </c>
      <c r="L2350" s="1">
        <v>71.288000000000011</v>
      </c>
    </row>
    <row r="2351" spans="1:12">
      <c r="A2351" t="s">
        <v>2374</v>
      </c>
      <c r="B2351" s="2">
        <v>41432</v>
      </c>
      <c r="C2351">
        <v>20</v>
      </c>
      <c r="D2351" t="s">
        <v>3</v>
      </c>
      <c r="E2351" t="s">
        <v>8168</v>
      </c>
      <c r="F2351" t="s">
        <v>8028</v>
      </c>
      <c r="G2351">
        <v>56</v>
      </c>
      <c r="H2351">
        <v>8</v>
      </c>
      <c r="I2351">
        <v>6</v>
      </c>
      <c r="J2351" s="1">
        <v>110.17777777777778</v>
      </c>
      <c r="K2351" s="1">
        <f>Sales_Data[[#This Row],[Order Quantity]]*Sales_Data[[#This Row],[Unit Price]]</f>
        <v>661.06666666666661</v>
      </c>
      <c r="L2351" s="1">
        <v>73.819111111111113</v>
      </c>
    </row>
    <row r="2352" spans="1:12">
      <c r="A2352" t="s">
        <v>2375</v>
      </c>
      <c r="B2352" s="2">
        <v>41432</v>
      </c>
      <c r="C2352">
        <v>19</v>
      </c>
      <c r="D2352" t="s">
        <v>4</v>
      </c>
      <c r="E2352" t="s">
        <v>8168</v>
      </c>
      <c r="F2352" t="s">
        <v>8028</v>
      </c>
      <c r="G2352">
        <v>53</v>
      </c>
      <c r="H2352">
        <v>8</v>
      </c>
      <c r="I2352">
        <v>2</v>
      </c>
      <c r="J2352" s="1">
        <v>438.47777777777782</v>
      </c>
      <c r="K2352" s="1">
        <f>Sales_Data[[#This Row],[Order Quantity]]*Sales_Data[[#This Row],[Unit Price]]</f>
        <v>876.95555555555563</v>
      </c>
      <c r="L2352" s="1">
        <v>223.62366666666668</v>
      </c>
    </row>
    <row r="2353" spans="1:12">
      <c r="A2353" t="s">
        <v>2376</v>
      </c>
      <c r="B2353" s="2">
        <v>41433</v>
      </c>
      <c r="C2353">
        <v>5</v>
      </c>
      <c r="D2353" t="s">
        <v>4</v>
      </c>
      <c r="E2353" t="s">
        <v>8168</v>
      </c>
      <c r="F2353" t="s">
        <v>8027</v>
      </c>
      <c r="G2353">
        <v>14</v>
      </c>
      <c r="H2353">
        <v>2</v>
      </c>
      <c r="I2353">
        <v>4</v>
      </c>
      <c r="J2353" s="1">
        <v>125.8111111111111</v>
      </c>
      <c r="K2353" s="1">
        <f>Sales_Data[[#This Row],[Order Quantity]]*Sales_Data[[#This Row],[Unit Price]]</f>
        <v>503.24444444444441</v>
      </c>
      <c r="L2353" s="1">
        <v>96.87455555555556</v>
      </c>
    </row>
    <row r="2354" spans="1:12">
      <c r="A2354" t="s">
        <v>2377</v>
      </c>
      <c r="B2354" s="2">
        <v>41433</v>
      </c>
      <c r="C2354">
        <v>10</v>
      </c>
      <c r="D2354" t="s">
        <v>3</v>
      </c>
      <c r="E2354" t="s">
        <v>8168</v>
      </c>
      <c r="F2354" t="s">
        <v>8026</v>
      </c>
      <c r="G2354">
        <v>29</v>
      </c>
      <c r="H2354">
        <v>4</v>
      </c>
      <c r="I2354">
        <v>6</v>
      </c>
      <c r="J2354" s="1">
        <v>119.11111111111111</v>
      </c>
      <c r="K2354" s="1">
        <f>Sales_Data[[#This Row],[Order Quantity]]*Sales_Data[[#This Row],[Unit Price]]</f>
        <v>714.66666666666674</v>
      </c>
      <c r="L2354" s="1">
        <v>77.422222222222231</v>
      </c>
    </row>
    <row r="2355" spans="1:12">
      <c r="A2355" t="s">
        <v>2378</v>
      </c>
      <c r="B2355" s="2">
        <v>41433</v>
      </c>
      <c r="C2355">
        <v>18</v>
      </c>
      <c r="D2355" t="s">
        <v>2</v>
      </c>
      <c r="E2355" t="s">
        <v>8168</v>
      </c>
      <c r="F2355" t="s">
        <v>8025</v>
      </c>
      <c r="G2355">
        <v>51</v>
      </c>
      <c r="H2355">
        <v>7</v>
      </c>
      <c r="I2355">
        <v>4</v>
      </c>
      <c r="J2355" s="1">
        <v>104.22222222222223</v>
      </c>
      <c r="K2355" s="1">
        <f>Sales_Data[[#This Row],[Order Quantity]]*Sales_Data[[#This Row],[Unit Price]]</f>
        <v>416.88888888888891</v>
      </c>
      <c r="L2355" s="1">
        <v>50.026666666666671</v>
      </c>
    </row>
    <row r="2356" spans="1:12">
      <c r="A2356" t="s">
        <v>2379</v>
      </c>
      <c r="B2356" s="2">
        <v>41433</v>
      </c>
      <c r="C2356">
        <v>10</v>
      </c>
      <c r="D2356" t="s">
        <v>4</v>
      </c>
      <c r="E2356" t="s">
        <v>8168</v>
      </c>
      <c r="F2356" t="s">
        <v>8027</v>
      </c>
      <c r="G2356">
        <v>27</v>
      </c>
      <c r="H2356">
        <v>4</v>
      </c>
      <c r="I2356">
        <v>2</v>
      </c>
      <c r="J2356" s="1">
        <v>117.62222222222223</v>
      </c>
      <c r="K2356" s="1">
        <f>Sales_Data[[#This Row],[Order Quantity]]*Sales_Data[[#This Row],[Unit Price]]</f>
        <v>235.24444444444447</v>
      </c>
      <c r="L2356" s="1">
        <v>58.811111111111117</v>
      </c>
    </row>
    <row r="2357" spans="1:12">
      <c r="A2357" t="s">
        <v>2380</v>
      </c>
      <c r="B2357" s="2">
        <v>41434</v>
      </c>
      <c r="C2357">
        <v>20</v>
      </c>
      <c r="D2357" t="s">
        <v>4</v>
      </c>
      <c r="E2357" t="s">
        <v>8168</v>
      </c>
      <c r="F2357" t="s">
        <v>8028</v>
      </c>
      <c r="G2357">
        <v>58</v>
      </c>
      <c r="H2357">
        <v>8</v>
      </c>
      <c r="I2357">
        <v>8</v>
      </c>
      <c r="J2357" s="1">
        <v>600.76666666666677</v>
      </c>
      <c r="K2357" s="1">
        <f>Sales_Data[[#This Row],[Order Quantity]]*Sales_Data[[#This Row],[Unit Price]]</f>
        <v>4806.1333333333341</v>
      </c>
      <c r="L2357" s="1">
        <v>246.31433333333337</v>
      </c>
    </row>
    <row r="2358" spans="1:12">
      <c r="A2358" t="s">
        <v>2381</v>
      </c>
      <c r="B2358" s="2">
        <v>41434</v>
      </c>
      <c r="C2358">
        <v>5</v>
      </c>
      <c r="D2358" t="s">
        <v>2</v>
      </c>
      <c r="E2358" t="s">
        <v>8168</v>
      </c>
      <c r="F2358" t="s">
        <v>8027</v>
      </c>
      <c r="G2358">
        <v>14</v>
      </c>
      <c r="H2358">
        <v>2</v>
      </c>
      <c r="I2358">
        <v>9</v>
      </c>
      <c r="J2358" s="1">
        <v>612.67777777777781</v>
      </c>
      <c r="K2358" s="1">
        <f>Sales_Data[[#This Row],[Order Quantity]]*Sales_Data[[#This Row],[Unit Price]]</f>
        <v>5514.1</v>
      </c>
      <c r="L2358" s="1">
        <v>447.2547777777778</v>
      </c>
    </row>
    <row r="2359" spans="1:12">
      <c r="A2359" t="s">
        <v>2382</v>
      </c>
      <c r="B2359" s="2">
        <v>41434</v>
      </c>
      <c r="C2359">
        <v>18</v>
      </c>
      <c r="D2359" t="s">
        <v>4</v>
      </c>
      <c r="E2359" t="s">
        <v>8168</v>
      </c>
      <c r="F2359" t="s">
        <v>8025</v>
      </c>
      <c r="G2359">
        <v>51</v>
      </c>
      <c r="H2359">
        <v>7</v>
      </c>
      <c r="I2359">
        <v>1</v>
      </c>
      <c r="J2359" s="1">
        <v>272.4666666666667</v>
      </c>
      <c r="K2359" s="1">
        <f>Sales_Data[[#This Row],[Order Quantity]]*Sales_Data[[#This Row],[Unit Price]]</f>
        <v>272.4666666666667</v>
      </c>
      <c r="L2359" s="1">
        <v>158.03066666666666</v>
      </c>
    </row>
    <row r="2360" spans="1:12">
      <c r="A2360" t="s">
        <v>2383</v>
      </c>
      <c r="B2360" s="2">
        <v>41434</v>
      </c>
      <c r="C2360">
        <v>3</v>
      </c>
      <c r="D2360" t="s">
        <v>2</v>
      </c>
      <c r="E2360" t="s">
        <v>8168</v>
      </c>
      <c r="F2360" t="s">
        <v>8027</v>
      </c>
      <c r="G2360">
        <v>7</v>
      </c>
      <c r="H2360">
        <v>1</v>
      </c>
      <c r="I2360">
        <v>9</v>
      </c>
      <c r="J2360" s="1">
        <v>442.20000000000005</v>
      </c>
      <c r="K2360" s="1">
        <f>Sales_Data[[#This Row],[Order Quantity]]*Sales_Data[[#This Row],[Unit Price]]</f>
        <v>3979.8</v>
      </c>
      <c r="L2360" s="1">
        <v>300.69600000000003</v>
      </c>
    </row>
    <row r="2361" spans="1:12">
      <c r="A2361" t="s">
        <v>2384</v>
      </c>
      <c r="B2361" s="2">
        <v>41435</v>
      </c>
      <c r="C2361">
        <v>8</v>
      </c>
      <c r="D2361" t="s">
        <v>4</v>
      </c>
      <c r="E2361" t="s">
        <v>8168</v>
      </c>
      <c r="F2361" t="s">
        <v>8027</v>
      </c>
      <c r="G2361">
        <v>21</v>
      </c>
      <c r="H2361">
        <v>3</v>
      </c>
      <c r="I2361">
        <v>5</v>
      </c>
      <c r="J2361" s="1">
        <v>707.9666666666667</v>
      </c>
      <c r="K2361" s="1">
        <f>Sales_Data[[#This Row],[Order Quantity]]*Sales_Data[[#This Row],[Unit Price]]</f>
        <v>3539.8333333333335</v>
      </c>
      <c r="L2361" s="1">
        <v>587.61233333333325</v>
      </c>
    </row>
    <row r="2362" spans="1:12">
      <c r="A2362" t="s">
        <v>2385</v>
      </c>
      <c r="B2362" s="2">
        <v>41435</v>
      </c>
      <c r="C2362">
        <v>9</v>
      </c>
      <c r="D2362" t="s">
        <v>3</v>
      </c>
      <c r="E2362" t="s">
        <v>8168</v>
      </c>
      <c r="F2362" t="s">
        <v>8027</v>
      </c>
      <c r="G2362">
        <v>26</v>
      </c>
      <c r="H2362">
        <v>4</v>
      </c>
      <c r="I2362">
        <v>7</v>
      </c>
      <c r="J2362" s="1">
        <v>428.05555555555554</v>
      </c>
      <c r="K2362" s="1">
        <f>Sales_Data[[#This Row],[Order Quantity]]*Sales_Data[[#This Row],[Unit Price]]</f>
        <v>2996.3888888888887</v>
      </c>
      <c r="L2362" s="1">
        <v>171.22222222222223</v>
      </c>
    </row>
    <row r="2363" spans="1:12">
      <c r="A2363" t="s">
        <v>2386</v>
      </c>
      <c r="B2363" s="2">
        <v>41435</v>
      </c>
      <c r="C2363">
        <v>13</v>
      </c>
      <c r="D2363" t="s">
        <v>2</v>
      </c>
      <c r="E2363" t="s">
        <v>8168</v>
      </c>
      <c r="F2363" t="s">
        <v>8026</v>
      </c>
      <c r="G2363">
        <v>36</v>
      </c>
      <c r="H2363">
        <v>5</v>
      </c>
      <c r="I2363">
        <v>3</v>
      </c>
      <c r="J2363" s="1">
        <v>329.78888888888889</v>
      </c>
      <c r="K2363" s="1">
        <f>Sales_Data[[#This Row],[Order Quantity]]*Sales_Data[[#This Row],[Unit Price]]</f>
        <v>989.36666666666667</v>
      </c>
      <c r="L2363" s="1">
        <v>270.42688888888887</v>
      </c>
    </row>
    <row r="2364" spans="1:12">
      <c r="A2364" t="s">
        <v>2387</v>
      </c>
      <c r="B2364" s="2">
        <v>41435</v>
      </c>
      <c r="C2364">
        <v>19</v>
      </c>
      <c r="D2364" t="s">
        <v>3</v>
      </c>
      <c r="E2364" t="s">
        <v>8168</v>
      </c>
      <c r="F2364" t="s">
        <v>8028</v>
      </c>
      <c r="G2364">
        <v>55</v>
      </c>
      <c r="H2364">
        <v>8</v>
      </c>
      <c r="I2364">
        <v>3</v>
      </c>
      <c r="J2364" s="1">
        <v>708.71111111111122</v>
      </c>
      <c r="K2364" s="1">
        <f>Sales_Data[[#This Row],[Order Quantity]]*Sales_Data[[#This Row],[Unit Price]]</f>
        <v>2126.1333333333337</v>
      </c>
      <c r="L2364" s="1">
        <v>361.4426666666667</v>
      </c>
    </row>
    <row r="2365" spans="1:12">
      <c r="A2365" t="s">
        <v>2388</v>
      </c>
      <c r="B2365" s="2">
        <v>41435</v>
      </c>
      <c r="C2365">
        <v>19</v>
      </c>
      <c r="D2365" t="s">
        <v>4</v>
      </c>
      <c r="E2365" t="s">
        <v>8168</v>
      </c>
      <c r="F2365" t="s">
        <v>8028</v>
      </c>
      <c r="G2365">
        <v>53</v>
      </c>
      <c r="H2365">
        <v>8</v>
      </c>
      <c r="I2365">
        <v>4</v>
      </c>
      <c r="J2365" s="1">
        <v>129.53333333333333</v>
      </c>
      <c r="K2365" s="1">
        <f>Sales_Data[[#This Row],[Order Quantity]]*Sales_Data[[#This Row],[Unit Price]]</f>
        <v>518.13333333333333</v>
      </c>
      <c r="L2365" s="1">
        <v>89.377999999999986</v>
      </c>
    </row>
    <row r="2366" spans="1:12">
      <c r="A2366" t="s">
        <v>2389</v>
      </c>
      <c r="B2366" s="2">
        <v>41435</v>
      </c>
      <c r="C2366">
        <v>18</v>
      </c>
      <c r="D2366" t="s">
        <v>4</v>
      </c>
      <c r="E2366" t="s">
        <v>8168</v>
      </c>
      <c r="F2366" t="s">
        <v>8025</v>
      </c>
      <c r="G2366">
        <v>52</v>
      </c>
      <c r="H2366">
        <v>8</v>
      </c>
      <c r="I2366">
        <v>1</v>
      </c>
      <c r="J2366" s="1">
        <v>120.60000000000001</v>
      </c>
      <c r="K2366" s="1">
        <f>Sales_Data[[#This Row],[Order Quantity]]*Sales_Data[[#This Row],[Unit Price]]</f>
        <v>120.60000000000001</v>
      </c>
      <c r="L2366" s="1">
        <v>65.124000000000009</v>
      </c>
    </row>
    <row r="2367" spans="1:12">
      <c r="A2367" t="s">
        <v>2390</v>
      </c>
      <c r="B2367" s="2">
        <v>41435</v>
      </c>
      <c r="C2367">
        <v>4</v>
      </c>
      <c r="D2367" t="s">
        <v>4</v>
      </c>
      <c r="E2367" t="s">
        <v>8168</v>
      </c>
      <c r="F2367" t="s">
        <v>8027</v>
      </c>
      <c r="G2367">
        <v>10</v>
      </c>
      <c r="H2367">
        <v>2</v>
      </c>
      <c r="I2367">
        <v>6</v>
      </c>
      <c r="J2367" s="1">
        <v>276.18888888888893</v>
      </c>
      <c r="K2367" s="1">
        <f>Sales_Data[[#This Row],[Order Quantity]]*Sales_Data[[#This Row],[Unit Price]]</f>
        <v>1657.1333333333337</v>
      </c>
      <c r="L2367" s="1">
        <v>110.47555555555557</v>
      </c>
    </row>
    <row r="2368" spans="1:12">
      <c r="A2368" t="s">
        <v>2391</v>
      </c>
      <c r="B2368" s="2">
        <v>41437</v>
      </c>
      <c r="C2368">
        <v>18</v>
      </c>
      <c r="D2368" t="s">
        <v>2</v>
      </c>
      <c r="E2368" t="s">
        <v>8168</v>
      </c>
      <c r="F2368" t="s">
        <v>8025</v>
      </c>
      <c r="G2368">
        <v>51</v>
      </c>
      <c r="H2368">
        <v>7</v>
      </c>
      <c r="I2368">
        <v>9</v>
      </c>
      <c r="J2368" s="1">
        <v>274.70000000000005</v>
      </c>
      <c r="K2368" s="1">
        <f>Sales_Data[[#This Row],[Order Quantity]]*Sales_Data[[#This Row],[Unit Price]]</f>
        <v>2472.3000000000002</v>
      </c>
      <c r="L2368" s="1">
        <v>129.10900000000001</v>
      </c>
    </row>
    <row r="2369" spans="1:12">
      <c r="A2369" t="s">
        <v>2392</v>
      </c>
      <c r="B2369" s="2">
        <v>41437</v>
      </c>
      <c r="C2369">
        <v>14</v>
      </c>
      <c r="D2369" t="s">
        <v>4</v>
      </c>
      <c r="E2369" t="s">
        <v>8168</v>
      </c>
      <c r="F2369" t="s">
        <v>8026</v>
      </c>
      <c r="G2369">
        <v>40</v>
      </c>
      <c r="H2369">
        <v>6</v>
      </c>
      <c r="I2369">
        <v>8</v>
      </c>
      <c r="J2369" s="1">
        <v>220.35555555555555</v>
      </c>
      <c r="K2369" s="1">
        <f>Sales_Data[[#This Row],[Order Quantity]]*Sales_Data[[#This Row],[Unit Price]]</f>
        <v>1762.8444444444444</v>
      </c>
      <c r="L2369" s="1">
        <v>149.84177777777779</v>
      </c>
    </row>
    <row r="2370" spans="1:12">
      <c r="A2370" t="s">
        <v>2393</v>
      </c>
      <c r="B2370" s="2">
        <v>41437</v>
      </c>
      <c r="C2370">
        <v>2</v>
      </c>
      <c r="D2370" t="s">
        <v>2</v>
      </c>
      <c r="E2370" t="s">
        <v>8168</v>
      </c>
      <c r="F2370" t="s">
        <v>8027</v>
      </c>
      <c r="G2370">
        <v>5</v>
      </c>
      <c r="H2370">
        <v>1</v>
      </c>
      <c r="I2370">
        <v>7</v>
      </c>
      <c r="J2370" s="1">
        <v>114.64444444444445</v>
      </c>
      <c r="K2370" s="1">
        <f>Sales_Data[[#This Row],[Order Quantity]]*Sales_Data[[#This Row],[Unit Price]]</f>
        <v>802.51111111111118</v>
      </c>
      <c r="L2370" s="1">
        <v>73.37244444444444</v>
      </c>
    </row>
    <row r="2371" spans="1:12">
      <c r="A2371" t="s">
        <v>2394</v>
      </c>
      <c r="B2371" s="2">
        <v>41437</v>
      </c>
      <c r="C2371">
        <v>7</v>
      </c>
      <c r="D2371" t="s">
        <v>2</v>
      </c>
      <c r="E2371" t="s">
        <v>8168</v>
      </c>
      <c r="F2371" t="s">
        <v>8027</v>
      </c>
      <c r="G2371">
        <v>18</v>
      </c>
      <c r="H2371">
        <v>3</v>
      </c>
      <c r="I2371">
        <v>5</v>
      </c>
      <c r="J2371" s="1">
        <v>194.3</v>
      </c>
      <c r="K2371" s="1">
        <f>Sales_Data[[#This Row],[Order Quantity]]*Sales_Data[[#This Row],[Unit Price]]</f>
        <v>971.5</v>
      </c>
      <c r="L2371" s="1">
        <v>87.435000000000002</v>
      </c>
    </row>
    <row r="2372" spans="1:12">
      <c r="A2372" t="s">
        <v>2395</v>
      </c>
      <c r="B2372" s="2">
        <v>41437</v>
      </c>
      <c r="C2372">
        <v>11</v>
      </c>
      <c r="D2372" t="s">
        <v>4</v>
      </c>
      <c r="E2372" t="s">
        <v>8168</v>
      </c>
      <c r="F2372" t="s">
        <v>8026</v>
      </c>
      <c r="G2372">
        <v>31</v>
      </c>
      <c r="H2372">
        <v>5</v>
      </c>
      <c r="I2372">
        <v>6</v>
      </c>
      <c r="J2372" s="1">
        <v>297.77777777777777</v>
      </c>
      <c r="K2372" s="1">
        <f>Sales_Data[[#This Row],[Order Quantity]]*Sales_Data[[#This Row],[Unit Price]]</f>
        <v>1786.6666666666665</v>
      </c>
      <c r="L2372" s="1">
        <v>232.26666666666668</v>
      </c>
    </row>
    <row r="2373" spans="1:12">
      <c r="A2373" t="s">
        <v>2396</v>
      </c>
      <c r="B2373" s="2">
        <v>41438</v>
      </c>
      <c r="C2373">
        <v>13</v>
      </c>
      <c r="D2373" t="s">
        <v>4</v>
      </c>
      <c r="E2373" t="s">
        <v>8168</v>
      </c>
      <c r="F2373" t="s">
        <v>8026</v>
      </c>
      <c r="G2373">
        <v>37</v>
      </c>
      <c r="H2373">
        <v>6</v>
      </c>
      <c r="I2373">
        <v>6</v>
      </c>
      <c r="J2373" s="1">
        <v>575.45555555555563</v>
      </c>
      <c r="K2373" s="1">
        <f>Sales_Data[[#This Row],[Order Quantity]]*Sales_Data[[#This Row],[Unit Price]]</f>
        <v>3452.7333333333336</v>
      </c>
      <c r="L2373" s="1">
        <v>471.87355555555558</v>
      </c>
    </row>
    <row r="2374" spans="1:12">
      <c r="A2374" t="s">
        <v>2397</v>
      </c>
      <c r="B2374" s="2">
        <v>41438</v>
      </c>
      <c r="C2374">
        <v>15</v>
      </c>
      <c r="D2374" t="s">
        <v>2</v>
      </c>
      <c r="E2374" t="s">
        <v>8168</v>
      </c>
      <c r="F2374" t="s">
        <v>8025</v>
      </c>
      <c r="G2374">
        <v>41</v>
      </c>
      <c r="H2374">
        <v>6</v>
      </c>
      <c r="I2374">
        <v>3</v>
      </c>
      <c r="J2374" s="1">
        <v>266.51111111111112</v>
      </c>
      <c r="K2374" s="1">
        <f>Sales_Data[[#This Row],[Order Quantity]]*Sales_Data[[#This Row],[Unit Price]]</f>
        <v>799.5333333333333</v>
      </c>
      <c r="L2374" s="1">
        <v>213.20888888888891</v>
      </c>
    </row>
    <row r="2375" spans="1:12">
      <c r="A2375" t="s">
        <v>2398</v>
      </c>
      <c r="B2375" s="2">
        <v>41438</v>
      </c>
      <c r="C2375">
        <v>6</v>
      </c>
      <c r="D2375" t="s">
        <v>4</v>
      </c>
      <c r="E2375" t="s">
        <v>8168</v>
      </c>
      <c r="F2375" t="s">
        <v>8027</v>
      </c>
      <c r="G2375">
        <v>17</v>
      </c>
      <c r="H2375">
        <v>3</v>
      </c>
      <c r="I2375">
        <v>9</v>
      </c>
      <c r="J2375" s="1">
        <v>195.78888888888889</v>
      </c>
      <c r="K2375" s="1">
        <f>Sales_Data[[#This Row],[Order Quantity]]*Sales_Data[[#This Row],[Unit Price]]</f>
        <v>1762.1</v>
      </c>
      <c r="L2375" s="1">
        <v>135.09433333333334</v>
      </c>
    </row>
    <row r="2376" spans="1:12">
      <c r="A2376" t="s">
        <v>2399</v>
      </c>
      <c r="B2376" s="2">
        <v>41438</v>
      </c>
      <c r="C2376">
        <v>6</v>
      </c>
      <c r="D2376" t="s">
        <v>2</v>
      </c>
      <c r="E2376" t="s">
        <v>8168</v>
      </c>
      <c r="F2376" t="s">
        <v>8027</v>
      </c>
      <c r="G2376">
        <v>18</v>
      </c>
      <c r="H2376">
        <v>3</v>
      </c>
      <c r="I2376">
        <v>9</v>
      </c>
      <c r="J2376" s="1">
        <v>625.33333333333337</v>
      </c>
      <c r="K2376" s="1">
        <f>Sales_Data[[#This Row],[Order Quantity]]*Sales_Data[[#This Row],[Unit Price]]</f>
        <v>5628</v>
      </c>
      <c r="L2376" s="1">
        <v>481.50666666666672</v>
      </c>
    </row>
    <row r="2377" spans="1:12">
      <c r="A2377" t="s">
        <v>2400</v>
      </c>
      <c r="B2377" s="2">
        <v>41438</v>
      </c>
      <c r="C2377">
        <v>9</v>
      </c>
      <c r="D2377" t="s">
        <v>4</v>
      </c>
      <c r="E2377" t="s">
        <v>8168</v>
      </c>
      <c r="F2377" t="s">
        <v>8027</v>
      </c>
      <c r="G2377">
        <v>24</v>
      </c>
      <c r="H2377">
        <v>4</v>
      </c>
      <c r="I2377">
        <v>5</v>
      </c>
      <c r="J2377" s="1">
        <v>585.87777777777785</v>
      </c>
      <c r="K2377" s="1">
        <f>Sales_Data[[#This Row],[Order Quantity]]*Sales_Data[[#This Row],[Unit Price]]</f>
        <v>2929.3888888888891</v>
      </c>
      <c r="L2377" s="1">
        <v>386.67933333333337</v>
      </c>
    </row>
    <row r="2378" spans="1:12">
      <c r="A2378" t="s">
        <v>2401</v>
      </c>
      <c r="B2378" s="2">
        <v>41438</v>
      </c>
      <c r="C2378">
        <v>8</v>
      </c>
      <c r="D2378" t="s">
        <v>4</v>
      </c>
      <c r="E2378" t="s">
        <v>8168</v>
      </c>
      <c r="F2378" t="s">
        <v>8027</v>
      </c>
      <c r="G2378">
        <v>21</v>
      </c>
      <c r="H2378">
        <v>3</v>
      </c>
      <c r="I2378">
        <v>3</v>
      </c>
      <c r="J2378" s="1">
        <v>417.63333333333338</v>
      </c>
      <c r="K2378" s="1">
        <f>Sales_Data[[#This Row],[Order Quantity]]*Sales_Data[[#This Row],[Unit Price]]</f>
        <v>1252.9000000000001</v>
      </c>
      <c r="L2378" s="1">
        <v>263.10900000000004</v>
      </c>
    </row>
    <row r="2379" spans="1:12">
      <c r="A2379" t="s">
        <v>2402</v>
      </c>
      <c r="B2379" s="2">
        <v>41439</v>
      </c>
      <c r="C2379">
        <v>13</v>
      </c>
      <c r="D2379" t="s">
        <v>4</v>
      </c>
      <c r="E2379" t="s">
        <v>8168</v>
      </c>
      <c r="F2379" t="s">
        <v>8026</v>
      </c>
      <c r="G2379">
        <v>37</v>
      </c>
      <c r="H2379">
        <v>6</v>
      </c>
      <c r="I2379">
        <v>7</v>
      </c>
      <c r="J2379" s="1">
        <v>112.41111111111111</v>
      </c>
      <c r="K2379" s="1">
        <f>Sales_Data[[#This Row],[Order Quantity]]*Sales_Data[[#This Row],[Unit Price]]</f>
        <v>786.87777777777774</v>
      </c>
      <c r="L2379" s="1">
        <v>51.70911111111112</v>
      </c>
    </row>
    <row r="2380" spans="1:12">
      <c r="A2380" t="s">
        <v>2403</v>
      </c>
      <c r="B2380" s="2">
        <v>41439</v>
      </c>
      <c r="C2380">
        <v>14</v>
      </c>
      <c r="D2380" t="s">
        <v>4</v>
      </c>
      <c r="E2380" t="s">
        <v>8168</v>
      </c>
      <c r="F2380" t="s">
        <v>8026</v>
      </c>
      <c r="G2380">
        <v>39</v>
      </c>
      <c r="H2380">
        <v>6</v>
      </c>
      <c r="I2380">
        <v>1</v>
      </c>
      <c r="J2380" s="1">
        <v>350.63333333333338</v>
      </c>
      <c r="K2380" s="1">
        <f>Sales_Data[[#This Row],[Order Quantity]]*Sales_Data[[#This Row],[Unit Price]]</f>
        <v>350.63333333333338</v>
      </c>
      <c r="L2380" s="1">
        <v>189.34200000000001</v>
      </c>
    </row>
    <row r="2381" spans="1:12">
      <c r="A2381" t="s">
        <v>2404</v>
      </c>
      <c r="B2381" s="2">
        <v>41439</v>
      </c>
      <c r="C2381">
        <v>8</v>
      </c>
      <c r="D2381" t="s">
        <v>3</v>
      </c>
      <c r="E2381" t="s">
        <v>8168</v>
      </c>
      <c r="F2381" t="s">
        <v>8027</v>
      </c>
      <c r="G2381">
        <v>23</v>
      </c>
      <c r="H2381">
        <v>4</v>
      </c>
      <c r="I2381">
        <v>1</v>
      </c>
      <c r="J2381" s="1">
        <v>658.08888888888896</v>
      </c>
      <c r="K2381" s="1">
        <f>Sales_Data[[#This Row],[Order Quantity]]*Sales_Data[[#This Row],[Unit Price]]</f>
        <v>658.08888888888896</v>
      </c>
      <c r="L2381" s="1">
        <v>361.94888888888892</v>
      </c>
    </row>
    <row r="2382" spans="1:12">
      <c r="A2382" t="s">
        <v>2405</v>
      </c>
      <c r="B2382" s="2">
        <v>41439</v>
      </c>
      <c r="C2382">
        <v>10</v>
      </c>
      <c r="D2382" t="s">
        <v>4</v>
      </c>
      <c r="E2382" t="s">
        <v>8168</v>
      </c>
      <c r="F2382" t="s">
        <v>8026</v>
      </c>
      <c r="G2382">
        <v>28</v>
      </c>
      <c r="H2382">
        <v>4</v>
      </c>
      <c r="I2382">
        <v>2</v>
      </c>
      <c r="J2382" s="1">
        <v>294.05555555555554</v>
      </c>
      <c r="K2382" s="1">
        <f>Sales_Data[[#This Row],[Order Quantity]]*Sales_Data[[#This Row],[Unit Price]]</f>
        <v>588.11111111111109</v>
      </c>
      <c r="L2382" s="1">
        <v>185.255</v>
      </c>
    </row>
    <row r="2383" spans="1:12">
      <c r="A2383" t="s">
        <v>2406</v>
      </c>
      <c r="B2383" s="2">
        <v>41440</v>
      </c>
      <c r="C2383">
        <v>7</v>
      </c>
      <c r="D2383" t="s">
        <v>2</v>
      </c>
      <c r="E2383" t="s">
        <v>8168</v>
      </c>
      <c r="F2383" t="s">
        <v>8027</v>
      </c>
      <c r="G2383">
        <v>19</v>
      </c>
      <c r="H2383">
        <v>3</v>
      </c>
      <c r="I2383">
        <v>2</v>
      </c>
      <c r="J2383" s="1">
        <v>101.24444444444445</v>
      </c>
      <c r="K2383" s="1">
        <f>Sales_Data[[#This Row],[Order Quantity]]*Sales_Data[[#This Row],[Unit Price]]</f>
        <v>202.48888888888891</v>
      </c>
      <c r="L2383" s="1">
        <v>62.771555555555565</v>
      </c>
    </row>
    <row r="2384" spans="1:12">
      <c r="A2384" t="s">
        <v>2407</v>
      </c>
      <c r="B2384" s="2">
        <v>41440</v>
      </c>
      <c r="C2384">
        <v>16</v>
      </c>
      <c r="D2384" t="s">
        <v>4</v>
      </c>
      <c r="E2384" t="s">
        <v>8168</v>
      </c>
      <c r="F2384" t="s">
        <v>8025</v>
      </c>
      <c r="G2384">
        <v>45</v>
      </c>
      <c r="H2384">
        <v>7</v>
      </c>
      <c r="I2384">
        <v>8</v>
      </c>
      <c r="J2384" s="1">
        <v>93.055555555555557</v>
      </c>
      <c r="K2384" s="1">
        <f>Sales_Data[[#This Row],[Order Quantity]]*Sales_Data[[#This Row],[Unit Price]]</f>
        <v>744.44444444444446</v>
      </c>
      <c r="L2384" s="1">
        <v>55.833333333333336</v>
      </c>
    </row>
    <row r="2385" spans="1:12">
      <c r="A2385" t="s">
        <v>2408</v>
      </c>
      <c r="B2385" s="2">
        <v>41440</v>
      </c>
      <c r="C2385">
        <v>19</v>
      </c>
      <c r="D2385" t="s">
        <v>2</v>
      </c>
      <c r="E2385" t="s">
        <v>8168</v>
      </c>
      <c r="F2385" t="s">
        <v>8028</v>
      </c>
      <c r="G2385">
        <v>55</v>
      </c>
      <c r="H2385">
        <v>8</v>
      </c>
      <c r="I2385">
        <v>2</v>
      </c>
      <c r="J2385" s="1">
        <v>148.88888888888889</v>
      </c>
      <c r="K2385" s="1">
        <f>Sales_Data[[#This Row],[Order Quantity]]*Sales_Data[[#This Row],[Unit Price]]</f>
        <v>297.77777777777777</v>
      </c>
      <c r="L2385" s="1">
        <v>102.73333333333332</v>
      </c>
    </row>
    <row r="2386" spans="1:12">
      <c r="A2386" t="s">
        <v>2409</v>
      </c>
      <c r="B2386" s="2">
        <v>41440</v>
      </c>
      <c r="C2386">
        <v>12</v>
      </c>
      <c r="D2386" t="s">
        <v>2</v>
      </c>
      <c r="E2386" t="s">
        <v>8168</v>
      </c>
      <c r="F2386" t="s">
        <v>8026</v>
      </c>
      <c r="G2386">
        <v>33</v>
      </c>
      <c r="H2386">
        <v>5</v>
      </c>
      <c r="I2386">
        <v>2</v>
      </c>
      <c r="J2386" s="1">
        <v>323.83333333333331</v>
      </c>
      <c r="K2386" s="1">
        <f>Sales_Data[[#This Row],[Order Quantity]]*Sales_Data[[#This Row],[Unit Price]]</f>
        <v>647.66666666666663</v>
      </c>
      <c r="L2386" s="1">
        <v>265.54333333333329</v>
      </c>
    </row>
    <row r="2387" spans="1:12">
      <c r="A2387" t="s">
        <v>2410</v>
      </c>
      <c r="B2387" s="2">
        <v>41441</v>
      </c>
      <c r="C2387">
        <v>3</v>
      </c>
      <c r="D2387" t="s">
        <v>2</v>
      </c>
      <c r="E2387" t="s">
        <v>8168</v>
      </c>
      <c r="F2387" t="s">
        <v>8027</v>
      </c>
      <c r="G2387">
        <v>8</v>
      </c>
      <c r="H2387">
        <v>2</v>
      </c>
      <c r="I2387">
        <v>7</v>
      </c>
      <c r="J2387" s="1">
        <v>116.13333333333334</v>
      </c>
      <c r="K2387" s="1">
        <f>Sales_Data[[#This Row],[Order Quantity]]*Sales_Data[[#This Row],[Unit Price]]</f>
        <v>812.93333333333339</v>
      </c>
      <c r="L2387" s="1">
        <v>80.132000000000005</v>
      </c>
    </row>
    <row r="2388" spans="1:12">
      <c r="A2388" t="s">
        <v>2411</v>
      </c>
      <c r="B2388" s="2">
        <v>41441</v>
      </c>
      <c r="C2388">
        <v>6</v>
      </c>
      <c r="D2388" t="s">
        <v>2</v>
      </c>
      <c r="E2388" t="s">
        <v>8168</v>
      </c>
      <c r="F2388" t="s">
        <v>8027</v>
      </c>
      <c r="G2388">
        <v>15</v>
      </c>
      <c r="H2388">
        <v>3</v>
      </c>
      <c r="I2388">
        <v>2</v>
      </c>
      <c r="J2388" s="1">
        <v>428.8</v>
      </c>
      <c r="K2388" s="1">
        <f>Sales_Data[[#This Row],[Order Quantity]]*Sales_Data[[#This Row],[Unit Price]]</f>
        <v>857.6</v>
      </c>
      <c r="L2388" s="1">
        <v>218.68800000000002</v>
      </c>
    </row>
    <row r="2389" spans="1:12">
      <c r="A2389" t="s">
        <v>2412</v>
      </c>
      <c r="B2389" s="2">
        <v>41441</v>
      </c>
      <c r="C2389">
        <v>18</v>
      </c>
      <c r="D2389" t="s">
        <v>2</v>
      </c>
      <c r="E2389" t="s">
        <v>8168</v>
      </c>
      <c r="F2389" t="s">
        <v>8025</v>
      </c>
      <c r="G2389">
        <v>51</v>
      </c>
      <c r="H2389">
        <v>8</v>
      </c>
      <c r="I2389">
        <v>4</v>
      </c>
      <c r="J2389" s="1">
        <v>674.4666666666667</v>
      </c>
      <c r="K2389" s="1">
        <f>Sales_Data[[#This Row],[Order Quantity]]*Sales_Data[[#This Row],[Unit Price]]</f>
        <v>2697.8666666666668</v>
      </c>
      <c r="L2389" s="1">
        <v>505.84999999999997</v>
      </c>
    </row>
    <row r="2390" spans="1:12">
      <c r="A2390" t="s">
        <v>2413</v>
      </c>
      <c r="B2390" s="2">
        <v>41441</v>
      </c>
      <c r="C2390">
        <v>14</v>
      </c>
      <c r="D2390" t="s">
        <v>4</v>
      </c>
      <c r="E2390" t="s">
        <v>8168</v>
      </c>
      <c r="F2390" t="s">
        <v>8026</v>
      </c>
      <c r="G2390">
        <v>38</v>
      </c>
      <c r="H2390">
        <v>6</v>
      </c>
      <c r="I2390">
        <v>8</v>
      </c>
      <c r="J2390" s="1">
        <v>114.64444444444445</v>
      </c>
      <c r="K2390" s="1">
        <f>Sales_Data[[#This Row],[Order Quantity]]*Sales_Data[[#This Row],[Unit Price]]</f>
        <v>917.15555555555557</v>
      </c>
      <c r="L2390" s="1">
        <v>53.882888888888886</v>
      </c>
    </row>
    <row r="2391" spans="1:12">
      <c r="A2391" t="s">
        <v>2414</v>
      </c>
      <c r="B2391" s="2">
        <v>41441</v>
      </c>
      <c r="C2391">
        <v>7</v>
      </c>
      <c r="D2391" t="s">
        <v>4</v>
      </c>
      <c r="E2391" t="s">
        <v>8168</v>
      </c>
      <c r="F2391" t="s">
        <v>8027</v>
      </c>
      <c r="G2391">
        <v>21</v>
      </c>
      <c r="H2391">
        <v>3</v>
      </c>
      <c r="I2391">
        <v>6</v>
      </c>
      <c r="J2391" s="1">
        <v>142.1888888888889</v>
      </c>
      <c r="K2391" s="1">
        <f>Sales_Data[[#This Row],[Order Quantity]]*Sales_Data[[#This Row],[Unit Price]]</f>
        <v>853.13333333333344</v>
      </c>
      <c r="L2391" s="1">
        <v>75.360111111111124</v>
      </c>
    </row>
    <row r="2392" spans="1:12">
      <c r="A2392" t="s">
        <v>2415</v>
      </c>
      <c r="B2392" s="2">
        <v>41441</v>
      </c>
      <c r="C2392">
        <v>8</v>
      </c>
      <c r="D2392" t="s">
        <v>4</v>
      </c>
      <c r="E2392" t="s">
        <v>8168</v>
      </c>
      <c r="F2392" t="s">
        <v>8027</v>
      </c>
      <c r="G2392">
        <v>23</v>
      </c>
      <c r="H2392">
        <v>4</v>
      </c>
      <c r="I2392">
        <v>6</v>
      </c>
      <c r="J2392" s="1">
        <v>116.87777777777779</v>
      </c>
      <c r="K2392" s="1">
        <f>Sales_Data[[#This Row],[Order Quantity]]*Sales_Data[[#This Row],[Unit Price]]</f>
        <v>701.26666666666677</v>
      </c>
      <c r="L2392" s="1">
        <v>67.789111111111112</v>
      </c>
    </row>
    <row r="2393" spans="1:12">
      <c r="A2393" t="s">
        <v>2416</v>
      </c>
      <c r="B2393" s="2">
        <v>41441</v>
      </c>
      <c r="C2393">
        <v>7</v>
      </c>
      <c r="D2393" t="s">
        <v>3</v>
      </c>
      <c r="E2393" t="s">
        <v>8168</v>
      </c>
      <c r="F2393" t="s">
        <v>8027</v>
      </c>
      <c r="G2393">
        <v>20</v>
      </c>
      <c r="H2393">
        <v>3</v>
      </c>
      <c r="I2393">
        <v>9</v>
      </c>
      <c r="J2393" s="1">
        <v>247.15555555555557</v>
      </c>
      <c r="K2393" s="1">
        <f>Sales_Data[[#This Row],[Order Quantity]]*Sales_Data[[#This Row],[Unit Price]]</f>
        <v>2224.4</v>
      </c>
      <c r="L2393" s="1">
        <v>133.46400000000003</v>
      </c>
    </row>
    <row r="2394" spans="1:12">
      <c r="A2394" t="s">
        <v>2417</v>
      </c>
      <c r="B2394" s="2">
        <v>41442</v>
      </c>
      <c r="C2394">
        <v>20</v>
      </c>
      <c r="D2394" t="s">
        <v>4</v>
      </c>
      <c r="E2394" t="s">
        <v>8168</v>
      </c>
      <c r="F2394" t="s">
        <v>8028</v>
      </c>
      <c r="G2394">
        <v>56</v>
      </c>
      <c r="H2394">
        <v>8</v>
      </c>
      <c r="I2394">
        <v>4</v>
      </c>
      <c r="J2394" s="1">
        <v>101.24444444444445</v>
      </c>
      <c r="K2394" s="1">
        <f>Sales_Data[[#This Row],[Order Quantity]]*Sales_Data[[#This Row],[Unit Price]]</f>
        <v>404.97777777777782</v>
      </c>
      <c r="L2394" s="1">
        <v>74.920888888888896</v>
      </c>
    </row>
    <row r="2395" spans="1:12">
      <c r="A2395" t="s">
        <v>2418</v>
      </c>
      <c r="B2395" s="2">
        <v>41442</v>
      </c>
      <c r="C2395">
        <v>13</v>
      </c>
      <c r="D2395" t="s">
        <v>4</v>
      </c>
      <c r="E2395" t="s">
        <v>8168</v>
      </c>
      <c r="F2395" t="s">
        <v>8026</v>
      </c>
      <c r="G2395">
        <v>37</v>
      </c>
      <c r="H2395">
        <v>5</v>
      </c>
      <c r="I2395">
        <v>5</v>
      </c>
      <c r="J2395" s="1">
        <v>119.11111111111111</v>
      </c>
      <c r="K2395" s="1">
        <f>Sales_Data[[#This Row],[Order Quantity]]*Sales_Data[[#This Row],[Unit Price]]</f>
        <v>595.55555555555554</v>
      </c>
      <c r="L2395" s="1">
        <v>50.026666666666671</v>
      </c>
    </row>
    <row r="2396" spans="1:12">
      <c r="A2396" t="s">
        <v>2419</v>
      </c>
      <c r="B2396" s="2">
        <v>41442</v>
      </c>
      <c r="C2396">
        <v>6</v>
      </c>
      <c r="D2396" t="s">
        <v>4</v>
      </c>
      <c r="E2396" t="s">
        <v>8168</v>
      </c>
      <c r="F2396" t="s">
        <v>8027</v>
      </c>
      <c r="G2396">
        <v>17</v>
      </c>
      <c r="H2396">
        <v>3</v>
      </c>
      <c r="I2396">
        <v>7</v>
      </c>
      <c r="J2396" s="1">
        <v>194.3</v>
      </c>
      <c r="K2396" s="1">
        <f>Sales_Data[[#This Row],[Order Quantity]]*Sales_Data[[#This Row],[Unit Price]]</f>
        <v>1360.1000000000001</v>
      </c>
      <c r="L2396" s="1">
        <v>153.49700000000001</v>
      </c>
    </row>
    <row r="2397" spans="1:12">
      <c r="A2397" t="s">
        <v>2420</v>
      </c>
      <c r="B2397" s="2">
        <v>41442</v>
      </c>
      <c r="C2397">
        <v>15</v>
      </c>
      <c r="D2397" t="s">
        <v>2</v>
      </c>
      <c r="E2397" t="s">
        <v>8168</v>
      </c>
      <c r="F2397" t="s">
        <v>8025</v>
      </c>
      <c r="G2397">
        <v>42</v>
      </c>
      <c r="H2397">
        <v>6</v>
      </c>
      <c r="I2397">
        <v>5</v>
      </c>
      <c r="J2397" s="1">
        <v>281.39999999999998</v>
      </c>
      <c r="K2397" s="1">
        <f>Sales_Data[[#This Row],[Order Quantity]]*Sales_Data[[#This Row],[Unit Price]]</f>
        <v>1407</v>
      </c>
      <c r="L2397" s="1">
        <v>233.56200000000001</v>
      </c>
    </row>
    <row r="2398" spans="1:12">
      <c r="A2398" t="s">
        <v>2421</v>
      </c>
      <c r="B2398" s="2">
        <v>41442</v>
      </c>
      <c r="C2398">
        <v>18</v>
      </c>
      <c r="D2398" t="s">
        <v>4</v>
      </c>
      <c r="E2398" t="s">
        <v>8168</v>
      </c>
      <c r="F2398" t="s">
        <v>8025</v>
      </c>
      <c r="G2398">
        <v>50</v>
      </c>
      <c r="H2398">
        <v>7</v>
      </c>
      <c r="I2398">
        <v>4</v>
      </c>
      <c r="J2398" s="1">
        <v>219.61111111111111</v>
      </c>
      <c r="K2398" s="1">
        <f>Sales_Data[[#This Row],[Order Quantity]]*Sales_Data[[#This Row],[Unit Price]]</f>
        <v>878.44444444444446</v>
      </c>
      <c r="L2398" s="1">
        <v>94.432777777777773</v>
      </c>
    </row>
    <row r="2399" spans="1:12">
      <c r="A2399" t="s">
        <v>2422</v>
      </c>
      <c r="B2399" s="2">
        <v>41443</v>
      </c>
      <c r="C2399">
        <v>2</v>
      </c>
      <c r="D2399" t="s">
        <v>4</v>
      </c>
      <c r="E2399" t="s">
        <v>8168</v>
      </c>
      <c r="F2399" t="s">
        <v>8027</v>
      </c>
      <c r="G2399">
        <v>6</v>
      </c>
      <c r="H2399">
        <v>1</v>
      </c>
      <c r="I2399">
        <v>9</v>
      </c>
      <c r="J2399" s="1">
        <v>212.16666666666666</v>
      </c>
      <c r="K2399" s="1">
        <f>Sales_Data[[#This Row],[Order Quantity]]*Sales_Data[[#This Row],[Unit Price]]</f>
        <v>1909.5</v>
      </c>
      <c r="L2399" s="1">
        <v>157.00333333333333</v>
      </c>
    </row>
    <row r="2400" spans="1:12">
      <c r="A2400" t="s">
        <v>2423</v>
      </c>
      <c r="B2400" s="2">
        <v>41443</v>
      </c>
      <c r="C2400">
        <v>12</v>
      </c>
      <c r="D2400" t="s">
        <v>4</v>
      </c>
      <c r="E2400" t="s">
        <v>8168</v>
      </c>
      <c r="F2400" t="s">
        <v>8026</v>
      </c>
      <c r="G2400">
        <v>34</v>
      </c>
      <c r="H2400">
        <v>5</v>
      </c>
      <c r="I2400">
        <v>1</v>
      </c>
      <c r="J2400" s="1">
        <v>121.34444444444446</v>
      </c>
      <c r="K2400" s="1">
        <f>Sales_Data[[#This Row],[Order Quantity]]*Sales_Data[[#This Row],[Unit Price]]</f>
        <v>121.34444444444446</v>
      </c>
      <c r="L2400" s="1">
        <v>101.92933333333333</v>
      </c>
    </row>
    <row r="2401" spans="1:12">
      <c r="A2401" t="s">
        <v>2424</v>
      </c>
      <c r="B2401" s="2">
        <v>41443</v>
      </c>
      <c r="C2401">
        <v>19</v>
      </c>
      <c r="D2401" t="s">
        <v>2</v>
      </c>
      <c r="E2401" t="s">
        <v>8168</v>
      </c>
      <c r="F2401" t="s">
        <v>8028</v>
      </c>
      <c r="G2401">
        <v>55</v>
      </c>
      <c r="H2401">
        <v>8</v>
      </c>
      <c r="I2401">
        <v>5</v>
      </c>
      <c r="J2401" s="1">
        <v>113.15555555555555</v>
      </c>
      <c r="K2401" s="1">
        <f>Sales_Data[[#This Row],[Order Quantity]]*Sales_Data[[#This Row],[Unit Price]]</f>
        <v>565.77777777777771</v>
      </c>
      <c r="L2401" s="1">
        <v>57.709333333333333</v>
      </c>
    </row>
    <row r="2402" spans="1:12">
      <c r="A2402" t="s">
        <v>2425</v>
      </c>
      <c r="B2402" s="2">
        <v>41444</v>
      </c>
      <c r="C2402">
        <v>3</v>
      </c>
      <c r="D2402" t="s">
        <v>2</v>
      </c>
      <c r="E2402" t="s">
        <v>8168</v>
      </c>
      <c r="F2402" t="s">
        <v>8027</v>
      </c>
      <c r="G2402">
        <v>7</v>
      </c>
      <c r="H2402">
        <v>1</v>
      </c>
      <c r="I2402">
        <v>1</v>
      </c>
      <c r="J2402" s="1">
        <v>93.800000000000011</v>
      </c>
      <c r="K2402" s="1">
        <f>Sales_Data[[#This Row],[Order Quantity]]*Sales_Data[[#This Row],[Unit Price]]</f>
        <v>93.800000000000011</v>
      </c>
      <c r="L2402" s="1">
        <v>63.784000000000006</v>
      </c>
    </row>
    <row r="2403" spans="1:12">
      <c r="A2403" t="s">
        <v>2426</v>
      </c>
      <c r="B2403" s="2">
        <v>41444</v>
      </c>
      <c r="C2403">
        <v>17</v>
      </c>
      <c r="D2403" t="s">
        <v>2</v>
      </c>
      <c r="E2403" t="s">
        <v>8168</v>
      </c>
      <c r="F2403" t="s">
        <v>8025</v>
      </c>
      <c r="G2403">
        <v>47</v>
      </c>
      <c r="H2403">
        <v>7</v>
      </c>
      <c r="I2403">
        <v>7</v>
      </c>
      <c r="J2403" s="1">
        <v>714.66666666666663</v>
      </c>
      <c r="K2403" s="1">
        <f>Sales_Data[[#This Row],[Order Quantity]]*Sales_Data[[#This Row],[Unit Price]]</f>
        <v>5002.6666666666661</v>
      </c>
      <c r="L2403" s="1">
        <v>293.01333333333332</v>
      </c>
    </row>
    <row r="2404" spans="1:12">
      <c r="A2404" t="s">
        <v>2427</v>
      </c>
      <c r="B2404" s="2">
        <v>41444</v>
      </c>
      <c r="C2404">
        <v>5</v>
      </c>
      <c r="D2404" t="s">
        <v>4</v>
      </c>
      <c r="E2404" t="s">
        <v>8168</v>
      </c>
      <c r="F2404" t="s">
        <v>8027</v>
      </c>
      <c r="G2404">
        <v>13</v>
      </c>
      <c r="H2404">
        <v>2</v>
      </c>
      <c r="I2404">
        <v>6</v>
      </c>
      <c r="J2404" s="1">
        <v>125.06666666666668</v>
      </c>
      <c r="K2404" s="1">
        <f>Sales_Data[[#This Row],[Order Quantity]]*Sales_Data[[#This Row],[Unit Price]]</f>
        <v>750.40000000000009</v>
      </c>
      <c r="L2404" s="1">
        <v>85.045333333333346</v>
      </c>
    </row>
    <row r="2405" spans="1:12">
      <c r="A2405" t="s">
        <v>2428</v>
      </c>
      <c r="B2405" s="2">
        <v>41445</v>
      </c>
      <c r="C2405">
        <v>20</v>
      </c>
      <c r="D2405" t="s">
        <v>3</v>
      </c>
      <c r="E2405" t="s">
        <v>8168</v>
      </c>
      <c r="F2405" t="s">
        <v>8028</v>
      </c>
      <c r="G2405">
        <v>58</v>
      </c>
      <c r="H2405">
        <v>8</v>
      </c>
      <c r="I2405">
        <v>5</v>
      </c>
      <c r="J2405" s="1">
        <v>219.61111111111111</v>
      </c>
      <c r="K2405" s="1">
        <f>Sales_Data[[#This Row],[Order Quantity]]*Sales_Data[[#This Row],[Unit Price]]</f>
        <v>1098.0555555555557</v>
      </c>
      <c r="L2405" s="1">
        <v>87.844444444444449</v>
      </c>
    </row>
    <row r="2406" spans="1:12">
      <c r="A2406" t="s">
        <v>2429</v>
      </c>
      <c r="B2406" s="2">
        <v>41445</v>
      </c>
      <c r="C2406">
        <v>7</v>
      </c>
      <c r="D2406" t="s">
        <v>4</v>
      </c>
      <c r="E2406" t="s">
        <v>8168</v>
      </c>
      <c r="F2406" t="s">
        <v>8027</v>
      </c>
      <c r="G2406">
        <v>19</v>
      </c>
      <c r="H2406">
        <v>3</v>
      </c>
      <c r="I2406">
        <v>7</v>
      </c>
      <c r="J2406" s="1">
        <v>125.06666666666668</v>
      </c>
      <c r="K2406" s="1">
        <f>Sales_Data[[#This Row],[Order Quantity]]*Sales_Data[[#This Row],[Unit Price]]</f>
        <v>875.4666666666667</v>
      </c>
      <c r="L2406" s="1">
        <v>67.536000000000001</v>
      </c>
    </row>
    <row r="2407" spans="1:12">
      <c r="A2407" t="s">
        <v>2430</v>
      </c>
      <c r="B2407" s="2">
        <v>41445</v>
      </c>
      <c r="C2407">
        <v>7</v>
      </c>
      <c r="D2407" t="s">
        <v>3</v>
      </c>
      <c r="E2407" t="s">
        <v>8168</v>
      </c>
      <c r="F2407" t="s">
        <v>8027</v>
      </c>
      <c r="G2407">
        <v>20</v>
      </c>
      <c r="H2407">
        <v>3</v>
      </c>
      <c r="I2407">
        <v>2</v>
      </c>
      <c r="J2407" s="1">
        <v>216.63333333333333</v>
      </c>
      <c r="K2407" s="1">
        <f>Sales_Data[[#This Row],[Order Quantity]]*Sales_Data[[#This Row],[Unit Price]]</f>
        <v>433.26666666666665</v>
      </c>
      <c r="L2407" s="1">
        <v>99.651333333333341</v>
      </c>
    </row>
    <row r="2408" spans="1:12">
      <c r="A2408" t="s">
        <v>2431</v>
      </c>
      <c r="B2408" s="2">
        <v>41446</v>
      </c>
      <c r="C2408">
        <v>11</v>
      </c>
      <c r="D2408" t="s">
        <v>4</v>
      </c>
      <c r="E2408" t="s">
        <v>8168</v>
      </c>
      <c r="F2408" t="s">
        <v>8026</v>
      </c>
      <c r="G2408">
        <v>31</v>
      </c>
      <c r="H2408">
        <v>5</v>
      </c>
      <c r="I2408">
        <v>1</v>
      </c>
      <c r="J2408" s="1">
        <v>260.55555555555554</v>
      </c>
      <c r="K2408" s="1">
        <f>Sales_Data[[#This Row],[Order Quantity]]*Sales_Data[[#This Row],[Unit Price]]</f>
        <v>260.55555555555554</v>
      </c>
      <c r="L2408" s="1">
        <v>208.44444444444446</v>
      </c>
    </row>
    <row r="2409" spans="1:12">
      <c r="A2409" t="s">
        <v>2432</v>
      </c>
      <c r="B2409" s="2">
        <v>41446</v>
      </c>
      <c r="C2409">
        <v>15</v>
      </c>
      <c r="D2409" t="s">
        <v>2</v>
      </c>
      <c r="E2409" t="s">
        <v>8168</v>
      </c>
      <c r="F2409" t="s">
        <v>8025</v>
      </c>
      <c r="G2409">
        <v>42</v>
      </c>
      <c r="H2409">
        <v>6</v>
      </c>
      <c r="I2409">
        <v>6</v>
      </c>
      <c r="J2409" s="1">
        <v>200.25555555555556</v>
      </c>
      <c r="K2409" s="1">
        <f>Sales_Data[[#This Row],[Order Quantity]]*Sales_Data[[#This Row],[Unit Price]]</f>
        <v>1201.5333333333333</v>
      </c>
      <c r="L2409" s="1">
        <v>142.18144444444442</v>
      </c>
    </row>
    <row r="2410" spans="1:12">
      <c r="A2410" t="s">
        <v>2433</v>
      </c>
      <c r="B2410" s="2">
        <v>41446</v>
      </c>
      <c r="C2410">
        <v>12</v>
      </c>
      <c r="D2410" t="s">
        <v>2</v>
      </c>
      <c r="E2410" t="s">
        <v>8168</v>
      </c>
      <c r="F2410" t="s">
        <v>8026</v>
      </c>
      <c r="G2410">
        <v>33</v>
      </c>
      <c r="H2410">
        <v>5</v>
      </c>
      <c r="I2410">
        <v>4</v>
      </c>
      <c r="J2410" s="1">
        <v>23.822222222222223</v>
      </c>
      <c r="K2410" s="1">
        <f>Sales_Data[[#This Row],[Order Quantity]]*Sales_Data[[#This Row],[Unit Price]]</f>
        <v>95.288888888888891</v>
      </c>
      <c r="L2410" s="1">
        <v>11.672888888888888</v>
      </c>
    </row>
    <row r="2411" spans="1:12">
      <c r="A2411" t="s">
        <v>2434</v>
      </c>
      <c r="B2411" s="2">
        <v>41447</v>
      </c>
      <c r="C2411">
        <v>14</v>
      </c>
      <c r="D2411" t="s">
        <v>4</v>
      </c>
      <c r="E2411" t="s">
        <v>8168</v>
      </c>
      <c r="F2411" t="s">
        <v>8026</v>
      </c>
      <c r="G2411">
        <v>40</v>
      </c>
      <c r="H2411">
        <v>6</v>
      </c>
      <c r="I2411">
        <v>6</v>
      </c>
      <c r="J2411" s="1">
        <v>334.25555555555559</v>
      </c>
      <c r="K2411" s="1">
        <f>Sales_Data[[#This Row],[Order Quantity]]*Sales_Data[[#This Row],[Unit Price]]</f>
        <v>2005.5333333333335</v>
      </c>
      <c r="L2411" s="1">
        <v>140.38733333333334</v>
      </c>
    </row>
    <row r="2412" spans="1:12">
      <c r="A2412" t="s">
        <v>2435</v>
      </c>
      <c r="B2412" s="2">
        <v>41447</v>
      </c>
      <c r="C2412">
        <v>11</v>
      </c>
      <c r="D2412" t="s">
        <v>4</v>
      </c>
      <c r="E2412" t="s">
        <v>8168</v>
      </c>
      <c r="F2412" t="s">
        <v>8026</v>
      </c>
      <c r="G2412">
        <v>32</v>
      </c>
      <c r="H2412">
        <v>5</v>
      </c>
      <c r="I2412">
        <v>9</v>
      </c>
      <c r="J2412" s="1">
        <v>129.53333333333333</v>
      </c>
      <c r="K2412" s="1">
        <f>Sales_Data[[#This Row],[Order Quantity]]*Sales_Data[[#This Row],[Unit Price]]</f>
        <v>1165.8</v>
      </c>
      <c r="L2412" s="1">
        <v>91.968666666666664</v>
      </c>
    </row>
    <row r="2413" spans="1:12">
      <c r="A2413" t="s">
        <v>2436</v>
      </c>
      <c r="B2413" s="2">
        <v>41448</v>
      </c>
      <c r="C2413">
        <v>16</v>
      </c>
      <c r="D2413" t="s">
        <v>2</v>
      </c>
      <c r="E2413" t="s">
        <v>8168</v>
      </c>
      <c r="F2413" t="s">
        <v>8025</v>
      </c>
      <c r="G2413">
        <v>44</v>
      </c>
      <c r="H2413">
        <v>7</v>
      </c>
      <c r="I2413">
        <v>7</v>
      </c>
      <c r="J2413" s="1">
        <v>114.64444444444445</v>
      </c>
      <c r="K2413" s="1">
        <f>Sales_Data[[#This Row],[Order Quantity]]*Sales_Data[[#This Row],[Unit Price]]</f>
        <v>802.51111111111118</v>
      </c>
      <c r="L2413" s="1">
        <v>45.857777777777784</v>
      </c>
    </row>
    <row r="2414" spans="1:12">
      <c r="A2414" t="s">
        <v>2437</v>
      </c>
      <c r="B2414" s="2">
        <v>41448</v>
      </c>
      <c r="C2414">
        <v>9</v>
      </c>
      <c r="D2414" t="s">
        <v>3</v>
      </c>
      <c r="E2414" t="s">
        <v>8168</v>
      </c>
      <c r="F2414" t="s">
        <v>8027</v>
      </c>
      <c r="G2414">
        <v>25</v>
      </c>
      <c r="H2414">
        <v>4</v>
      </c>
      <c r="I2414">
        <v>8</v>
      </c>
      <c r="J2414" s="1">
        <v>209.1888888888889</v>
      </c>
      <c r="K2414" s="1">
        <f>Sales_Data[[#This Row],[Order Quantity]]*Sales_Data[[#This Row],[Unit Price]]</f>
        <v>1673.5111111111112</v>
      </c>
      <c r="L2414" s="1">
        <v>112.96200000000002</v>
      </c>
    </row>
    <row r="2415" spans="1:12">
      <c r="A2415" t="s">
        <v>2438</v>
      </c>
      <c r="B2415" s="2">
        <v>41448</v>
      </c>
      <c r="C2415">
        <v>9</v>
      </c>
      <c r="D2415" t="s">
        <v>4</v>
      </c>
      <c r="E2415" t="s">
        <v>8168</v>
      </c>
      <c r="F2415" t="s">
        <v>8027</v>
      </c>
      <c r="G2415">
        <v>24</v>
      </c>
      <c r="H2415">
        <v>4</v>
      </c>
      <c r="I2415">
        <v>8</v>
      </c>
      <c r="J2415" s="1">
        <v>113.15555555555555</v>
      </c>
      <c r="K2415" s="1">
        <f>Sales_Data[[#This Row],[Order Quantity]]*Sales_Data[[#This Row],[Unit Price]]</f>
        <v>905.24444444444441</v>
      </c>
      <c r="L2415" s="1">
        <v>82.603555555555559</v>
      </c>
    </row>
    <row r="2416" spans="1:12">
      <c r="A2416" t="s">
        <v>2439</v>
      </c>
      <c r="B2416" s="2">
        <v>41448</v>
      </c>
      <c r="C2416">
        <v>13</v>
      </c>
      <c r="D2416" t="s">
        <v>2</v>
      </c>
      <c r="E2416" t="s">
        <v>8168</v>
      </c>
      <c r="F2416" t="s">
        <v>8026</v>
      </c>
      <c r="G2416">
        <v>36</v>
      </c>
      <c r="H2416">
        <v>5</v>
      </c>
      <c r="I2416">
        <v>6</v>
      </c>
      <c r="J2416" s="1">
        <v>425.82222222222225</v>
      </c>
      <c r="K2416" s="1">
        <f>Sales_Data[[#This Row],[Order Quantity]]*Sales_Data[[#This Row],[Unit Price]]</f>
        <v>2554.9333333333334</v>
      </c>
      <c r="L2416" s="1">
        <v>336.39955555555554</v>
      </c>
    </row>
    <row r="2417" spans="1:12">
      <c r="A2417" t="s">
        <v>2440</v>
      </c>
      <c r="B2417" s="2">
        <v>41449</v>
      </c>
      <c r="C2417">
        <v>18</v>
      </c>
      <c r="D2417" t="s">
        <v>4</v>
      </c>
      <c r="E2417" t="s">
        <v>8168</v>
      </c>
      <c r="F2417" t="s">
        <v>8025</v>
      </c>
      <c r="G2417">
        <v>51</v>
      </c>
      <c r="H2417">
        <v>8</v>
      </c>
      <c r="I2417">
        <v>9</v>
      </c>
      <c r="J2417" s="1">
        <v>588.8555555555555</v>
      </c>
      <c r="K2417" s="1">
        <f>Sales_Data[[#This Row],[Order Quantity]]*Sales_Data[[#This Row],[Unit Price]]</f>
        <v>5299.7</v>
      </c>
      <c r="L2417" s="1">
        <v>241.43077777777776</v>
      </c>
    </row>
    <row r="2418" spans="1:12">
      <c r="A2418" t="s">
        <v>2441</v>
      </c>
      <c r="B2418" s="2">
        <v>41449</v>
      </c>
      <c r="C2418">
        <v>4</v>
      </c>
      <c r="D2418" t="s">
        <v>3</v>
      </c>
      <c r="E2418" t="s">
        <v>8168</v>
      </c>
      <c r="F2418" t="s">
        <v>8027</v>
      </c>
      <c r="G2418">
        <v>10</v>
      </c>
      <c r="H2418">
        <v>2</v>
      </c>
      <c r="I2418">
        <v>8</v>
      </c>
      <c r="J2418" s="1">
        <v>426.56666666666666</v>
      </c>
      <c r="K2418" s="1">
        <f>Sales_Data[[#This Row],[Order Quantity]]*Sales_Data[[#This Row],[Unit Price]]</f>
        <v>3412.5333333333333</v>
      </c>
      <c r="L2418" s="1">
        <v>324.19066666666663</v>
      </c>
    </row>
    <row r="2419" spans="1:12">
      <c r="A2419" t="s">
        <v>2442</v>
      </c>
      <c r="B2419" s="2">
        <v>41449</v>
      </c>
      <c r="C2419">
        <v>2</v>
      </c>
      <c r="D2419" t="s">
        <v>2</v>
      </c>
      <c r="E2419" t="s">
        <v>8168</v>
      </c>
      <c r="F2419" t="s">
        <v>8027</v>
      </c>
      <c r="G2419">
        <v>5</v>
      </c>
      <c r="H2419">
        <v>1</v>
      </c>
      <c r="I2419">
        <v>1</v>
      </c>
      <c r="J2419" s="1">
        <v>110.17777777777778</v>
      </c>
      <c r="K2419" s="1">
        <f>Sales_Data[[#This Row],[Order Quantity]]*Sales_Data[[#This Row],[Unit Price]]</f>
        <v>110.17777777777778</v>
      </c>
      <c r="L2419" s="1">
        <v>84.836888888888893</v>
      </c>
    </row>
    <row r="2420" spans="1:12">
      <c r="A2420" t="s">
        <v>2443</v>
      </c>
      <c r="B2420" s="2">
        <v>41449</v>
      </c>
      <c r="C2420">
        <v>5</v>
      </c>
      <c r="D2420" t="s">
        <v>2</v>
      </c>
      <c r="E2420" t="s">
        <v>8168</v>
      </c>
      <c r="F2420" t="s">
        <v>8027</v>
      </c>
      <c r="G2420">
        <v>15</v>
      </c>
      <c r="H2420">
        <v>2</v>
      </c>
      <c r="I2420">
        <v>5</v>
      </c>
      <c r="J2420" s="1">
        <v>26.055555555555557</v>
      </c>
      <c r="K2420" s="1">
        <f>Sales_Data[[#This Row],[Order Quantity]]*Sales_Data[[#This Row],[Unit Price]]</f>
        <v>130.27777777777777</v>
      </c>
      <c r="L2420" s="1">
        <v>15.112222222222222</v>
      </c>
    </row>
    <row r="2421" spans="1:12">
      <c r="A2421" t="s">
        <v>2444</v>
      </c>
      <c r="B2421" s="2">
        <v>41450</v>
      </c>
      <c r="C2421">
        <v>10</v>
      </c>
      <c r="D2421" t="s">
        <v>4</v>
      </c>
      <c r="E2421" t="s">
        <v>8168</v>
      </c>
      <c r="F2421" t="s">
        <v>8026</v>
      </c>
      <c r="G2421">
        <v>28</v>
      </c>
      <c r="H2421">
        <v>4</v>
      </c>
      <c r="I2421">
        <v>5</v>
      </c>
      <c r="J2421" s="1">
        <v>122.08888888888889</v>
      </c>
      <c r="K2421" s="1">
        <f>Sales_Data[[#This Row],[Order Quantity]]*Sales_Data[[#This Row],[Unit Price]]</f>
        <v>610.44444444444446</v>
      </c>
      <c r="L2421" s="1">
        <v>67.148888888888891</v>
      </c>
    </row>
    <row r="2422" spans="1:12">
      <c r="A2422" t="s">
        <v>2445</v>
      </c>
      <c r="B2422" s="2">
        <v>41450</v>
      </c>
      <c r="C2422">
        <v>4</v>
      </c>
      <c r="D2422" t="s">
        <v>4</v>
      </c>
      <c r="E2422" t="s">
        <v>8168</v>
      </c>
      <c r="F2422" t="s">
        <v>8027</v>
      </c>
      <c r="G2422">
        <v>11</v>
      </c>
      <c r="H2422">
        <v>2</v>
      </c>
      <c r="I2422">
        <v>4</v>
      </c>
      <c r="J2422" s="1">
        <v>24.566666666666666</v>
      </c>
      <c r="K2422" s="1">
        <f>Sales_Data[[#This Row],[Order Quantity]]*Sales_Data[[#This Row],[Unit Price]]</f>
        <v>98.266666666666666</v>
      </c>
      <c r="L2422" s="1">
        <v>13.020333333333333</v>
      </c>
    </row>
    <row r="2423" spans="1:12">
      <c r="A2423" t="s">
        <v>2446</v>
      </c>
      <c r="B2423" s="2">
        <v>41451</v>
      </c>
      <c r="C2423">
        <v>16</v>
      </c>
      <c r="D2423" t="s">
        <v>4</v>
      </c>
      <c r="E2423" t="s">
        <v>8168</v>
      </c>
      <c r="F2423" t="s">
        <v>8025</v>
      </c>
      <c r="G2423">
        <v>45</v>
      </c>
      <c r="H2423">
        <v>7</v>
      </c>
      <c r="I2423">
        <v>4</v>
      </c>
      <c r="J2423" s="1">
        <v>23.077777777777779</v>
      </c>
      <c r="K2423" s="1">
        <f>Sales_Data[[#This Row],[Order Quantity]]*Sales_Data[[#This Row],[Unit Price]]</f>
        <v>92.311111111111117</v>
      </c>
      <c r="L2423" s="1">
        <v>12.231222222222224</v>
      </c>
    </row>
    <row r="2424" spans="1:12">
      <c r="A2424" t="s">
        <v>2447</v>
      </c>
      <c r="B2424" s="2">
        <v>41452</v>
      </c>
      <c r="C2424">
        <v>2</v>
      </c>
      <c r="D2424" t="s">
        <v>3</v>
      </c>
      <c r="E2424" t="s">
        <v>8168</v>
      </c>
      <c r="F2424" t="s">
        <v>8027</v>
      </c>
      <c r="G2424">
        <v>6</v>
      </c>
      <c r="H2424">
        <v>1</v>
      </c>
      <c r="I2424">
        <v>7</v>
      </c>
      <c r="J2424" s="1">
        <v>444.43333333333334</v>
      </c>
      <c r="K2424" s="1">
        <f>Sales_Data[[#This Row],[Order Quantity]]*Sales_Data[[#This Row],[Unit Price]]</f>
        <v>3111.0333333333333</v>
      </c>
      <c r="L2424" s="1">
        <v>182.21766666666664</v>
      </c>
    </row>
    <row r="2425" spans="1:12">
      <c r="A2425" t="s">
        <v>2448</v>
      </c>
      <c r="B2425" s="2">
        <v>41452</v>
      </c>
      <c r="C2425">
        <v>7</v>
      </c>
      <c r="D2425" t="s">
        <v>4</v>
      </c>
      <c r="E2425" t="s">
        <v>8168</v>
      </c>
      <c r="F2425" t="s">
        <v>8027</v>
      </c>
      <c r="G2425">
        <v>20</v>
      </c>
      <c r="H2425">
        <v>3</v>
      </c>
      <c r="I2425">
        <v>3</v>
      </c>
      <c r="J2425" s="1">
        <v>283.63333333333338</v>
      </c>
      <c r="K2425" s="1">
        <f>Sales_Data[[#This Row],[Order Quantity]]*Sales_Data[[#This Row],[Unit Price]]</f>
        <v>850.90000000000009</v>
      </c>
      <c r="L2425" s="1">
        <v>161.67099999999999</v>
      </c>
    </row>
    <row r="2426" spans="1:12">
      <c r="A2426" t="s">
        <v>2449</v>
      </c>
      <c r="B2426" s="2">
        <v>41452</v>
      </c>
      <c r="C2426">
        <v>15</v>
      </c>
      <c r="D2426" t="s">
        <v>4</v>
      </c>
      <c r="E2426" t="s">
        <v>8168</v>
      </c>
      <c r="F2426" t="s">
        <v>8025</v>
      </c>
      <c r="G2426">
        <v>42</v>
      </c>
      <c r="H2426">
        <v>6</v>
      </c>
      <c r="I2426">
        <v>7</v>
      </c>
      <c r="J2426" s="1">
        <v>440.71111111111111</v>
      </c>
      <c r="K2426" s="1">
        <f>Sales_Data[[#This Row],[Order Quantity]]*Sales_Data[[#This Row],[Unit Price]]</f>
        <v>3084.9777777777776</v>
      </c>
      <c r="L2426" s="1">
        <v>312.90488888888888</v>
      </c>
    </row>
    <row r="2427" spans="1:12">
      <c r="A2427" t="s">
        <v>2450</v>
      </c>
      <c r="B2427" s="2">
        <v>41452</v>
      </c>
      <c r="C2427">
        <v>3</v>
      </c>
      <c r="D2427" t="s">
        <v>4</v>
      </c>
      <c r="E2427" t="s">
        <v>8168</v>
      </c>
      <c r="F2427" t="s">
        <v>8027</v>
      </c>
      <c r="G2427">
        <v>9</v>
      </c>
      <c r="H2427">
        <v>2</v>
      </c>
      <c r="I2427">
        <v>5</v>
      </c>
      <c r="J2427" s="1">
        <v>124.32222222222224</v>
      </c>
      <c r="K2427" s="1">
        <f>Sales_Data[[#This Row],[Order Quantity]]*Sales_Data[[#This Row],[Unit Price]]</f>
        <v>621.6111111111112</v>
      </c>
      <c r="L2427" s="1">
        <v>94.484888888888889</v>
      </c>
    </row>
    <row r="2428" spans="1:12">
      <c r="A2428" t="s">
        <v>2451</v>
      </c>
      <c r="B2428" s="2">
        <v>41452</v>
      </c>
      <c r="C2428">
        <v>8</v>
      </c>
      <c r="D2428" t="s">
        <v>4</v>
      </c>
      <c r="E2428" t="s">
        <v>8168</v>
      </c>
      <c r="F2428" t="s">
        <v>8027</v>
      </c>
      <c r="G2428">
        <v>21</v>
      </c>
      <c r="H2428">
        <v>3</v>
      </c>
      <c r="I2428">
        <v>8</v>
      </c>
      <c r="J2428" s="1">
        <v>127.30000000000001</v>
      </c>
      <c r="K2428" s="1">
        <f>Sales_Data[[#This Row],[Order Quantity]]*Sales_Data[[#This Row],[Unit Price]]</f>
        <v>1018.4000000000001</v>
      </c>
      <c r="L2428" s="1">
        <v>100.56700000000001</v>
      </c>
    </row>
    <row r="2429" spans="1:12">
      <c r="A2429" t="s">
        <v>2452</v>
      </c>
      <c r="B2429" s="2">
        <v>41453</v>
      </c>
      <c r="C2429">
        <v>13</v>
      </c>
      <c r="D2429" t="s">
        <v>2</v>
      </c>
      <c r="E2429" t="s">
        <v>8168</v>
      </c>
      <c r="F2429" t="s">
        <v>8026</v>
      </c>
      <c r="G2429">
        <v>37</v>
      </c>
      <c r="H2429">
        <v>6</v>
      </c>
      <c r="I2429">
        <v>6</v>
      </c>
      <c r="J2429" s="1">
        <v>289.5888888888889</v>
      </c>
      <c r="K2429" s="1">
        <f>Sales_Data[[#This Row],[Order Quantity]]*Sales_Data[[#This Row],[Unit Price]]</f>
        <v>1737.5333333333333</v>
      </c>
      <c r="L2429" s="1">
        <v>156.37800000000004</v>
      </c>
    </row>
    <row r="2430" spans="1:12">
      <c r="A2430" t="s">
        <v>2453</v>
      </c>
      <c r="B2430" s="2">
        <v>41453</v>
      </c>
      <c r="C2430">
        <v>16</v>
      </c>
      <c r="D2430" t="s">
        <v>4</v>
      </c>
      <c r="E2430" t="s">
        <v>8168</v>
      </c>
      <c r="F2430" t="s">
        <v>8025</v>
      </c>
      <c r="G2430">
        <v>45</v>
      </c>
      <c r="H2430">
        <v>7</v>
      </c>
      <c r="I2430">
        <v>2</v>
      </c>
      <c r="J2430" s="1">
        <v>313.41111111111115</v>
      </c>
      <c r="K2430" s="1">
        <f>Sales_Data[[#This Row],[Order Quantity]]*Sales_Data[[#This Row],[Unit Price]]</f>
        <v>626.82222222222231</v>
      </c>
      <c r="L2430" s="1">
        <v>247.59477777777784</v>
      </c>
    </row>
    <row r="2431" spans="1:12">
      <c r="A2431" t="s">
        <v>2454</v>
      </c>
      <c r="B2431" s="2">
        <v>41453</v>
      </c>
      <c r="C2431">
        <v>9</v>
      </c>
      <c r="D2431" t="s">
        <v>2</v>
      </c>
      <c r="E2431" t="s">
        <v>8168</v>
      </c>
      <c r="F2431" t="s">
        <v>8027</v>
      </c>
      <c r="G2431">
        <v>25</v>
      </c>
      <c r="H2431">
        <v>4</v>
      </c>
      <c r="I2431">
        <v>9</v>
      </c>
      <c r="J2431" s="1">
        <v>195.04444444444445</v>
      </c>
      <c r="K2431" s="1">
        <f>Sales_Data[[#This Row],[Order Quantity]]*Sales_Data[[#This Row],[Unit Price]]</f>
        <v>1755.4</v>
      </c>
      <c r="L2431" s="1">
        <v>136.5311111111111</v>
      </c>
    </row>
    <row r="2432" spans="1:12">
      <c r="A2432" t="s">
        <v>2455</v>
      </c>
      <c r="B2432" s="2">
        <v>41453</v>
      </c>
      <c r="C2432">
        <v>8</v>
      </c>
      <c r="D2432" t="s">
        <v>4</v>
      </c>
      <c r="E2432" t="s">
        <v>8168</v>
      </c>
      <c r="F2432" t="s">
        <v>8027</v>
      </c>
      <c r="G2432">
        <v>23</v>
      </c>
      <c r="H2432">
        <v>4</v>
      </c>
      <c r="I2432">
        <v>3</v>
      </c>
      <c r="J2432" s="1">
        <v>126.55555555555556</v>
      </c>
      <c r="K2432" s="1">
        <f>Sales_Data[[#This Row],[Order Quantity]]*Sales_Data[[#This Row],[Unit Price]]</f>
        <v>379.66666666666669</v>
      </c>
      <c r="L2432" s="1">
        <v>78.464444444444439</v>
      </c>
    </row>
    <row r="2433" spans="1:12">
      <c r="A2433" t="s">
        <v>2456</v>
      </c>
      <c r="B2433" s="2">
        <v>41454</v>
      </c>
      <c r="C2433">
        <v>4</v>
      </c>
      <c r="D2433" t="s">
        <v>2</v>
      </c>
      <c r="E2433" t="s">
        <v>8168</v>
      </c>
      <c r="F2433" t="s">
        <v>8027</v>
      </c>
      <c r="G2433">
        <v>12</v>
      </c>
      <c r="H2433">
        <v>2</v>
      </c>
      <c r="I2433">
        <v>9</v>
      </c>
      <c r="J2433" s="1">
        <v>572.47777777777776</v>
      </c>
      <c r="K2433" s="1">
        <f>Sales_Data[[#This Row],[Order Quantity]]*Sales_Data[[#This Row],[Unit Price]]</f>
        <v>5152.3</v>
      </c>
      <c r="L2433" s="1">
        <v>463.70700000000005</v>
      </c>
    </row>
    <row r="2434" spans="1:12">
      <c r="A2434" t="s">
        <v>2457</v>
      </c>
      <c r="B2434" s="2">
        <v>41455</v>
      </c>
      <c r="C2434">
        <v>8</v>
      </c>
      <c r="D2434" t="s">
        <v>2</v>
      </c>
      <c r="E2434" t="s">
        <v>8168</v>
      </c>
      <c r="F2434" t="s">
        <v>8027</v>
      </c>
      <c r="G2434">
        <v>22</v>
      </c>
      <c r="H2434">
        <v>4</v>
      </c>
      <c r="I2434">
        <v>1</v>
      </c>
      <c r="J2434" s="1">
        <v>425.82222222222225</v>
      </c>
      <c r="K2434" s="1">
        <f>Sales_Data[[#This Row],[Order Quantity]]*Sales_Data[[#This Row],[Unit Price]]</f>
        <v>425.82222222222225</v>
      </c>
      <c r="L2434" s="1">
        <v>336.39955555555554</v>
      </c>
    </row>
    <row r="2435" spans="1:12">
      <c r="A2435" t="s">
        <v>2458</v>
      </c>
      <c r="B2435" s="2">
        <v>41455</v>
      </c>
      <c r="C2435">
        <v>18</v>
      </c>
      <c r="D2435" t="s">
        <v>4</v>
      </c>
      <c r="E2435" t="s">
        <v>8168</v>
      </c>
      <c r="F2435" t="s">
        <v>8025</v>
      </c>
      <c r="G2435">
        <v>52</v>
      </c>
      <c r="H2435">
        <v>8</v>
      </c>
      <c r="I2435">
        <v>8</v>
      </c>
      <c r="J2435" s="1">
        <v>201.74444444444444</v>
      </c>
      <c r="K2435" s="1">
        <f>Sales_Data[[#This Row],[Order Quantity]]*Sales_Data[[#This Row],[Unit Price]]</f>
        <v>1613.9555555555555</v>
      </c>
      <c r="L2435" s="1">
        <v>147.27344444444444</v>
      </c>
    </row>
    <row r="2436" spans="1:12">
      <c r="A2436" t="s">
        <v>2459</v>
      </c>
      <c r="B2436" s="2">
        <v>41456</v>
      </c>
      <c r="C2436">
        <v>9</v>
      </c>
      <c r="D2436" t="s">
        <v>4</v>
      </c>
      <c r="E2436" t="s">
        <v>8168</v>
      </c>
      <c r="F2436" t="s">
        <v>8027</v>
      </c>
      <c r="G2436">
        <v>25</v>
      </c>
      <c r="H2436">
        <v>4</v>
      </c>
      <c r="I2436">
        <v>2</v>
      </c>
      <c r="J2436" s="1">
        <v>595.55555555555554</v>
      </c>
      <c r="K2436" s="1">
        <f>Sales_Data[[#This Row],[Order Quantity]]*Sales_Data[[#This Row],[Unit Price]]</f>
        <v>1191.1111111111111</v>
      </c>
      <c r="L2436" s="1">
        <v>315.64444444444445</v>
      </c>
    </row>
    <row r="2437" spans="1:12">
      <c r="A2437" t="s">
        <v>2460</v>
      </c>
      <c r="B2437" s="2">
        <v>41456</v>
      </c>
      <c r="C2437">
        <v>2</v>
      </c>
      <c r="D2437" t="s">
        <v>4</v>
      </c>
      <c r="E2437" t="s">
        <v>8168</v>
      </c>
      <c r="F2437" t="s">
        <v>8027</v>
      </c>
      <c r="G2437">
        <v>6</v>
      </c>
      <c r="H2437">
        <v>1</v>
      </c>
      <c r="I2437">
        <v>1</v>
      </c>
      <c r="J2437" s="1">
        <v>124.32222222222224</v>
      </c>
      <c r="K2437" s="1">
        <f>Sales_Data[[#This Row],[Order Quantity]]*Sales_Data[[#This Row],[Unit Price]]</f>
        <v>124.32222222222224</v>
      </c>
      <c r="L2437" s="1">
        <v>87.025555555555556</v>
      </c>
    </row>
    <row r="2438" spans="1:12">
      <c r="A2438" t="s">
        <v>2461</v>
      </c>
      <c r="B2438" s="2">
        <v>41456</v>
      </c>
      <c r="C2438">
        <v>20</v>
      </c>
      <c r="D2438" t="s">
        <v>4</v>
      </c>
      <c r="E2438" t="s">
        <v>8168</v>
      </c>
      <c r="F2438" t="s">
        <v>8028</v>
      </c>
      <c r="G2438">
        <v>58</v>
      </c>
      <c r="H2438">
        <v>8</v>
      </c>
      <c r="I2438">
        <v>6</v>
      </c>
      <c r="J2438" s="1">
        <v>397.53333333333336</v>
      </c>
      <c r="K2438" s="1">
        <f>Sales_Data[[#This Row],[Order Quantity]]*Sales_Data[[#This Row],[Unit Price]]</f>
        <v>2385.2000000000003</v>
      </c>
      <c r="L2438" s="1">
        <v>222.61866666666668</v>
      </c>
    </row>
    <row r="2439" spans="1:12">
      <c r="A2439" t="s">
        <v>2462</v>
      </c>
      <c r="B2439" s="2">
        <v>41456</v>
      </c>
      <c r="C2439">
        <v>10</v>
      </c>
      <c r="D2439" t="s">
        <v>2</v>
      </c>
      <c r="E2439" t="s">
        <v>8168</v>
      </c>
      <c r="F2439" t="s">
        <v>8027</v>
      </c>
      <c r="G2439">
        <v>27</v>
      </c>
      <c r="H2439">
        <v>4</v>
      </c>
      <c r="I2439">
        <v>8</v>
      </c>
      <c r="J2439" s="1">
        <v>425.82222222222225</v>
      </c>
      <c r="K2439" s="1">
        <f>Sales_Data[[#This Row],[Order Quantity]]*Sales_Data[[#This Row],[Unit Price]]</f>
        <v>3406.577777777778</v>
      </c>
      <c r="L2439" s="1">
        <v>187.36177777777777</v>
      </c>
    </row>
    <row r="2440" spans="1:12">
      <c r="A2440" t="s">
        <v>2463</v>
      </c>
      <c r="B2440" s="2">
        <v>41458</v>
      </c>
      <c r="C2440">
        <v>15</v>
      </c>
      <c r="D2440" t="s">
        <v>4</v>
      </c>
      <c r="E2440" t="s">
        <v>8168</v>
      </c>
      <c r="F2440" t="s">
        <v>8025</v>
      </c>
      <c r="G2440">
        <v>43</v>
      </c>
      <c r="H2440">
        <v>6</v>
      </c>
      <c r="I2440">
        <v>2</v>
      </c>
      <c r="J2440" s="1">
        <v>123.57777777777778</v>
      </c>
      <c r="K2440" s="1">
        <f>Sales_Data[[#This Row],[Order Quantity]]*Sales_Data[[#This Row],[Unit Price]]</f>
        <v>247.15555555555557</v>
      </c>
      <c r="L2440" s="1">
        <v>96.390666666666675</v>
      </c>
    </row>
    <row r="2441" spans="1:12">
      <c r="A2441" t="s">
        <v>2464</v>
      </c>
      <c r="B2441" s="2">
        <v>41458</v>
      </c>
      <c r="C2441">
        <v>6</v>
      </c>
      <c r="D2441" t="s">
        <v>4</v>
      </c>
      <c r="E2441" t="s">
        <v>8168</v>
      </c>
      <c r="F2441" t="s">
        <v>8027</v>
      </c>
      <c r="G2441">
        <v>17</v>
      </c>
      <c r="H2441">
        <v>3</v>
      </c>
      <c r="I2441">
        <v>9</v>
      </c>
      <c r="J2441" s="1">
        <v>428.05555555555554</v>
      </c>
      <c r="K2441" s="1">
        <f>Sales_Data[[#This Row],[Order Quantity]]*Sales_Data[[#This Row],[Unit Price]]</f>
        <v>3852.5</v>
      </c>
      <c r="L2441" s="1">
        <v>252.55277777777778</v>
      </c>
    </row>
    <row r="2442" spans="1:12">
      <c r="A2442" t="s">
        <v>2465</v>
      </c>
      <c r="B2442" s="2">
        <v>41459</v>
      </c>
      <c r="C2442">
        <v>5</v>
      </c>
      <c r="D2442" t="s">
        <v>4</v>
      </c>
      <c r="E2442" t="s">
        <v>8168</v>
      </c>
      <c r="F2442" t="s">
        <v>8027</v>
      </c>
      <c r="G2442">
        <v>13</v>
      </c>
      <c r="H2442">
        <v>2</v>
      </c>
      <c r="I2442">
        <v>5</v>
      </c>
      <c r="J2442" s="1">
        <v>20.100000000000001</v>
      </c>
      <c r="K2442" s="1">
        <f>Sales_Data[[#This Row],[Order Quantity]]*Sales_Data[[#This Row],[Unit Price]]</f>
        <v>100.5</v>
      </c>
      <c r="L2442" s="1">
        <v>10.250999999999999</v>
      </c>
    </row>
    <row r="2443" spans="1:12">
      <c r="A2443" t="s">
        <v>2466</v>
      </c>
      <c r="B2443" s="2">
        <v>41459</v>
      </c>
      <c r="C2443">
        <v>13</v>
      </c>
      <c r="D2443" t="s">
        <v>4</v>
      </c>
      <c r="E2443" t="s">
        <v>8168</v>
      </c>
      <c r="F2443" t="s">
        <v>8026</v>
      </c>
      <c r="G2443">
        <v>36</v>
      </c>
      <c r="H2443">
        <v>5</v>
      </c>
      <c r="I2443">
        <v>7</v>
      </c>
      <c r="J2443" s="1">
        <v>621.61111111111109</v>
      </c>
      <c r="K2443" s="1">
        <f>Sales_Data[[#This Row],[Order Quantity]]*Sales_Data[[#This Row],[Unit Price]]</f>
        <v>4351.2777777777774</v>
      </c>
      <c r="L2443" s="1">
        <v>292.15722222222223</v>
      </c>
    </row>
    <row r="2444" spans="1:12">
      <c r="A2444" t="s">
        <v>2467</v>
      </c>
      <c r="B2444" s="2">
        <v>41459</v>
      </c>
      <c r="C2444">
        <v>20</v>
      </c>
      <c r="D2444" t="s">
        <v>3</v>
      </c>
      <c r="E2444" t="s">
        <v>8168</v>
      </c>
      <c r="F2444" t="s">
        <v>8028</v>
      </c>
      <c r="G2444">
        <v>56</v>
      </c>
      <c r="H2444">
        <v>8</v>
      </c>
      <c r="I2444">
        <v>5</v>
      </c>
      <c r="J2444" s="1">
        <v>404.97777777777782</v>
      </c>
      <c r="K2444" s="1">
        <f>Sales_Data[[#This Row],[Order Quantity]]*Sales_Data[[#This Row],[Unit Price]]</f>
        <v>2024.8888888888891</v>
      </c>
      <c r="L2444" s="1">
        <v>287.53422222222224</v>
      </c>
    </row>
    <row r="2445" spans="1:12">
      <c r="A2445" t="s">
        <v>2468</v>
      </c>
      <c r="B2445" s="2">
        <v>41459</v>
      </c>
      <c r="C2445">
        <v>15</v>
      </c>
      <c r="D2445" t="s">
        <v>4</v>
      </c>
      <c r="E2445" t="s">
        <v>8168</v>
      </c>
      <c r="F2445" t="s">
        <v>8025</v>
      </c>
      <c r="G2445">
        <v>42</v>
      </c>
      <c r="H2445">
        <v>6</v>
      </c>
      <c r="I2445">
        <v>7</v>
      </c>
      <c r="J2445" s="1">
        <v>137.72222222222223</v>
      </c>
      <c r="K2445" s="1">
        <f>Sales_Data[[#This Row],[Order Quantity]]*Sales_Data[[#This Row],[Unit Price]]</f>
        <v>964.05555555555566</v>
      </c>
      <c r="L2445" s="1">
        <v>114.30944444444442</v>
      </c>
    </row>
    <row r="2446" spans="1:12">
      <c r="A2446" t="s">
        <v>2469</v>
      </c>
      <c r="B2446" s="2">
        <v>41459</v>
      </c>
      <c r="C2446">
        <v>16</v>
      </c>
      <c r="D2446" t="s">
        <v>4</v>
      </c>
      <c r="E2446" t="s">
        <v>8168</v>
      </c>
      <c r="F2446" t="s">
        <v>8025</v>
      </c>
      <c r="G2446">
        <v>45</v>
      </c>
      <c r="H2446">
        <v>7</v>
      </c>
      <c r="I2446">
        <v>4</v>
      </c>
      <c r="J2446" s="1">
        <v>76.677777777777777</v>
      </c>
      <c r="K2446" s="1">
        <f>Sales_Data[[#This Row],[Order Quantity]]*Sales_Data[[#This Row],[Unit Price]]</f>
        <v>306.71111111111111</v>
      </c>
      <c r="L2446" s="1">
        <v>49.073777777777785</v>
      </c>
    </row>
    <row r="2447" spans="1:12">
      <c r="A2447" t="s">
        <v>2470</v>
      </c>
      <c r="B2447" s="2">
        <v>41460</v>
      </c>
      <c r="C2447">
        <v>11</v>
      </c>
      <c r="D2447" t="s">
        <v>2</v>
      </c>
      <c r="E2447" t="s">
        <v>8168</v>
      </c>
      <c r="F2447" t="s">
        <v>8026</v>
      </c>
      <c r="G2447">
        <v>32</v>
      </c>
      <c r="H2447">
        <v>5</v>
      </c>
      <c r="I2447">
        <v>8</v>
      </c>
      <c r="J2447" s="1">
        <v>93.055555555555557</v>
      </c>
      <c r="K2447" s="1">
        <f>Sales_Data[[#This Row],[Order Quantity]]*Sales_Data[[#This Row],[Unit Price]]</f>
        <v>744.44444444444446</v>
      </c>
      <c r="L2447" s="1">
        <v>78.166666666666671</v>
      </c>
    </row>
    <row r="2448" spans="1:12">
      <c r="A2448" t="s">
        <v>2471</v>
      </c>
      <c r="B2448" s="2">
        <v>41460</v>
      </c>
      <c r="C2448">
        <v>13</v>
      </c>
      <c r="D2448" t="s">
        <v>4</v>
      </c>
      <c r="E2448" t="s">
        <v>8168</v>
      </c>
      <c r="F2448" t="s">
        <v>8026</v>
      </c>
      <c r="G2448">
        <v>38</v>
      </c>
      <c r="H2448">
        <v>6</v>
      </c>
      <c r="I2448">
        <v>6</v>
      </c>
      <c r="J2448" s="1">
        <v>273.21111111111111</v>
      </c>
      <c r="K2448" s="1">
        <f>Sales_Data[[#This Row],[Order Quantity]]*Sales_Data[[#This Row],[Unit Price]]</f>
        <v>1639.2666666666667</v>
      </c>
      <c r="L2448" s="1">
        <v>172.12299999999999</v>
      </c>
    </row>
    <row r="2449" spans="1:12">
      <c r="A2449" t="s">
        <v>2472</v>
      </c>
      <c r="B2449" s="2">
        <v>41460</v>
      </c>
      <c r="C2449">
        <v>12</v>
      </c>
      <c r="D2449" t="s">
        <v>3</v>
      </c>
      <c r="E2449" t="s">
        <v>8168</v>
      </c>
      <c r="F2449" t="s">
        <v>8026</v>
      </c>
      <c r="G2449">
        <v>35</v>
      </c>
      <c r="H2449">
        <v>5</v>
      </c>
      <c r="I2449">
        <v>3</v>
      </c>
      <c r="J2449" s="1">
        <v>213.65555555555557</v>
      </c>
      <c r="K2449" s="1">
        <f>Sales_Data[[#This Row],[Order Quantity]]*Sales_Data[[#This Row],[Unit Price]]</f>
        <v>640.9666666666667</v>
      </c>
      <c r="L2449" s="1">
        <v>175.19755555555557</v>
      </c>
    </row>
    <row r="2450" spans="1:12">
      <c r="A2450" t="s">
        <v>2473</v>
      </c>
      <c r="B2450" s="2">
        <v>41460</v>
      </c>
      <c r="C2450">
        <v>14</v>
      </c>
      <c r="D2450" t="s">
        <v>4</v>
      </c>
      <c r="E2450" t="s">
        <v>8168</v>
      </c>
      <c r="F2450" t="s">
        <v>8026</v>
      </c>
      <c r="G2450">
        <v>40</v>
      </c>
      <c r="H2450">
        <v>6</v>
      </c>
      <c r="I2450">
        <v>9</v>
      </c>
      <c r="J2450" s="1">
        <v>430.28888888888889</v>
      </c>
      <c r="K2450" s="1">
        <f>Sales_Data[[#This Row],[Order Quantity]]*Sales_Data[[#This Row],[Unit Price]]</f>
        <v>3872.6</v>
      </c>
      <c r="L2450" s="1">
        <v>258.17333333333335</v>
      </c>
    </row>
    <row r="2451" spans="1:12">
      <c r="A2451" t="s">
        <v>2474</v>
      </c>
      <c r="B2451" s="2">
        <v>41460</v>
      </c>
      <c r="C2451">
        <v>10</v>
      </c>
      <c r="D2451" t="s">
        <v>3</v>
      </c>
      <c r="E2451" t="s">
        <v>8168</v>
      </c>
      <c r="F2451" t="s">
        <v>8026</v>
      </c>
      <c r="G2451">
        <v>29</v>
      </c>
      <c r="H2451">
        <v>4</v>
      </c>
      <c r="I2451">
        <v>2</v>
      </c>
      <c r="J2451" s="1">
        <v>190.57777777777778</v>
      </c>
      <c r="K2451" s="1">
        <f>Sales_Data[[#This Row],[Order Quantity]]*Sales_Data[[#This Row],[Unit Price]]</f>
        <v>381.15555555555557</v>
      </c>
      <c r="L2451" s="1">
        <v>148.65066666666667</v>
      </c>
    </row>
    <row r="2452" spans="1:12">
      <c r="A2452" t="s">
        <v>2475</v>
      </c>
      <c r="B2452" s="2">
        <v>41461</v>
      </c>
      <c r="C2452">
        <v>2</v>
      </c>
      <c r="D2452" t="s">
        <v>3</v>
      </c>
      <c r="E2452" t="s">
        <v>8168</v>
      </c>
      <c r="F2452" t="s">
        <v>8027</v>
      </c>
      <c r="G2452">
        <v>4</v>
      </c>
      <c r="H2452">
        <v>1</v>
      </c>
      <c r="I2452">
        <v>7</v>
      </c>
      <c r="J2452" s="1">
        <v>428.8</v>
      </c>
      <c r="K2452" s="1">
        <f>Sales_Data[[#This Row],[Order Quantity]]*Sales_Data[[#This Row],[Unit Price]]</f>
        <v>3001.6</v>
      </c>
      <c r="L2452" s="1">
        <v>214.4</v>
      </c>
    </row>
    <row r="2453" spans="1:12">
      <c r="A2453" t="s">
        <v>2476</v>
      </c>
      <c r="B2453" s="2">
        <v>41461</v>
      </c>
      <c r="C2453">
        <v>17</v>
      </c>
      <c r="D2453" t="s">
        <v>4</v>
      </c>
      <c r="E2453" t="s">
        <v>8168</v>
      </c>
      <c r="F2453" t="s">
        <v>8025</v>
      </c>
      <c r="G2453">
        <v>49</v>
      </c>
      <c r="H2453">
        <v>7</v>
      </c>
      <c r="I2453">
        <v>2</v>
      </c>
      <c r="J2453" s="1">
        <v>432.52222222222224</v>
      </c>
      <c r="K2453" s="1">
        <f>Sales_Data[[#This Row],[Order Quantity]]*Sales_Data[[#This Row],[Unit Price]]</f>
        <v>865.04444444444448</v>
      </c>
      <c r="L2453" s="1">
        <v>203.28544444444444</v>
      </c>
    </row>
    <row r="2454" spans="1:12">
      <c r="A2454" t="s">
        <v>2477</v>
      </c>
      <c r="B2454" s="2">
        <v>41461</v>
      </c>
      <c r="C2454">
        <v>15</v>
      </c>
      <c r="D2454" t="s">
        <v>3</v>
      </c>
      <c r="E2454" t="s">
        <v>8168</v>
      </c>
      <c r="F2454" t="s">
        <v>8025</v>
      </c>
      <c r="G2454">
        <v>42</v>
      </c>
      <c r="H2454">
        <v>6</v>
      </c>
      <c r="I2454">
        <v>5</v>
      </c>
      <c r="J2454" s="1">
        <v>120.60000000000001</v>
      </c>
      <c r="K2454" s="1">
        <f>Sales_Data[[#This Row],[Order Quantity]]*Sales_Data[[#This Row],[Unit Price]]</f>
        <v>603</v>
      </c>
      <c r="L2454" s="1">
        <v>98.891999999999996</v>
      </c>
    </row>
    <row r="2455" spans="1:12">
      <c r="A2455" t="s">
        <v>2478</v>
      </c>
      <c r="B2455" s="2">
        <v>41461</v>
      </c>
      <c r="C2455">
        <v>9</v>
      </c>
      <c r="D2455" t="s">
        <v>4</v>
      </c>
      <c r="E2455" t="s">
        <v>8168</v>
      </c>
      <c r="F2455" t="s">
        <v>8027</v>
      </c>
      <c r="G2455">
        <v>25</v>
      </c>
      <c r="H2455">
        <v>4</v>
      </c>
      <c r="I2455">
        <v>7</v>
      </c>
      <c r="J2455" s="1">
        <v>103.47777777777779</v>
      </c>
      <c r="K2455" s="1">
        <f>Sales_Data[[#This Row],[Order Quantity]]*Sales_Data[[#This Row],[Unit Price]]</f>
        <v>724.34444444444455</v>
      </c>
      <c r="L2455" s="1">
        <v>45.530222222222228</v>
      </c>
    </row>
    <row r="2456" spans="1:12">
      <c r="A2456" t="s">
        <v>2479</v>
      </c>
      <c r="B2456" s="2">
        <v>41461</v>
      </c>
      <c r="C2456">
        <v>8</v>
      </c>
      <c r="D2456" t="s">
        <v>4</v>
      </c>
      <c r="E2456" t="s">
        <v>8168</v>
      </c>
      <c r="F2456" t="s">
        <v>8027</v>
      </c>
      <c r="G2456">
        <v>21</v>
      </c>
      <c r="H2456">
        <v>3</v>
      </c>
      <c r="I2456">
        <v>4</v>
      </c>
      <c r="J2456" s="1">
        <v>127.30000000000001</v>
      </c>
      <c r="K2456" s="1">
        <f>Sales_Data[[#This Row],[Order Quantity]]*Sales_Data[[#This Row],[Unit Price]]</f>
        <v>509.20000000000005</v>
      </c>
      <c r="L2456" s="1">
        <v>81.472000000000008</v>
      </c>
    </row>
    <row r="2457" spans="1:12">
      <c r="A2457" t="s">
        <v>2480</v>
      </c>
      <c r="B2457" s="2">
        <v>41462</v>
      </c>
      <c r="C2457">
        <v>18</v>
      </c>
      <c r="D2457" t="s">
        <v>4</v>
      </c>
      <c r="E2457" t="s">
        <v>8168</v>
      </c>
      <c r="F2457" t="s">
        <v>8025</v>
      </c>
      <c r="G2457">
        <v>50</v>
      </c>
      <c r="H2457">
        <v>7</v>
      </c>
      <c r="I2457">
        <v>8</v>
      </c>
      <c r="J2457" s="1">
        <v>267.25555555555559</v>
      </c>
      <c r="K2457" s="1">
        <f>Sales_Data[[#This Row],[Order Quantity]]*Sales_Data[[#This Row],[Unit Price]]</f>
        <v>2138.0444444444447</v>
      </c>
      <c r="L2457" s="1">
        <v>109.57477777777778</v>
      </c>
    </row>
    <row r="2458" spans="1:12">
      <c r="A2458" t="s">
        <v>2481</v>
      </c>
      <c r="B2458" s="2">
        <v>41462</v>
      </c>
      <c r="C2458">
        <v>3</v>
      </c>
      <c r="D2458" t="s">
        <v>2</v>
      </c>
      <c r="E2458" t="s">
        <v>8168</v>
      </c>
      <c r="F2458" t="s">
        <v>8027</v>
      </c>
      <c r="G2458">
        <v>8</v>
      </c>
      <c r="H2458">
        <v>1</v>
      </c>
      <c r="I2458">
        <v>4</v>
      </c>
      <c r="J2458" s="1">
        <v>445.17777777777775</v>
      </c>
      <c r="K2458" s="1">
        <f>Sales_Data[[#This Row],[Order Quantity]]*Sales_Data[[#This Row],[Unit Price]]</f>
        <v>1780.711111111111</v>
      </c>
      <c r="L2458" s="1">
        <v>204.78177777777779</v>
      </c>
    </row>
    <row r="2459" spans="1:12">
      <c r="A2459" t="s">
        <v>2482</v>
      </c>
      <c r="B2459" s="2">
        <v>41462</v>
      </c>
      <c r="C2459">
        <v>20</v>
      </c>
      <c r="D2459" t="s">
        <v>4</v>
      </c>
      <c r="E2459" t="s">
        <v>8168</v>
      </c>
      <c r="F2459" t="s">
        <v>8028</v>
      </c>
      <c r="G2459">
        <v>56</v>
      </c>
      <c r="H2459">
        <v>8</v>
      </c>
      <c r="I2459">
        <v>1</v>
      </c>
      <c r="J2459" s="1">
        <v>22.333333333333332</v>
      </c>
      <c r="K2459" s="1">
        <f>Sales_Data[[#This Row],[Order Quantity]]*Sales_Data[[#This Row],[Unit Price]]</f>
        <v>22.333333333333332</v>
      </c>
      <c r="L2459" s="1">
        <v>11.836666666666666</v>
      </c>
    </row>
    <row r="2460" spans="1:12">
      <c r="A2460" t="s">
        <v>2483</v>
      </c>
      <c r="B2460" s="2">
        <v>41462</v>
      </c>
      <c r="C2460">
        <v>17</v>
      </c>
      <c r="D2460" t="s">
        <v>4</v>
      </c>
      <c r="E2460" t="s">
        <v>8168</v>
      </c>
      <c r="F2460" t="s">
        <v>8025</v>
      </c>
      <c r="G2460">
        <v>47</v>
      </c>
      <c r="H2460">
        <v>7</v>
      </c>
      <c r="I2460">
        <v>5</v>
      </c>
      <c r="J2460" s="1">
        <v>25.311111111111114</v>
      </c>
      <c r="K2460" s="1">
        <f>Sales_Data[[#This Row],[Order Quantity]]*Sales_Data[[#This Row],[Unit Price]]</f>
        <v>126.55555555555557</v>
      </c>
      <c r="L2460" s="1">
        <v>18.983333333333334</v>
      </c>
    </row>
    <row r="2461" spans="1:12">
      <c r="A2461" t="s">
        <v>2484</v>
      </c>
      <c r="B2461" s="2">
        <v>41462</v>
      </c>
      <c r="C2461">
        <v>14</v>
      </c>
      <c r="D2461" t="s">
        <v>4</v>
      </c>
      <c r="E2461" t="s">
        <v>8168</v>
      </c>
      <c r="F2461" t="s">
        <v>8026</v>
      </c>
      <c r="G2461">
        <v>39</v>
      </c>
      <c r="H2461">
        <v>6</v>
      </c>
      <c r="I2461">
        <v>6</v>
      </c>
      <c r="J2461" s="1">
        <v>427.31111111111113</v>
      </c>
      <c r="K2461" s="1">
        <f>Sales_Data[[#This Row],[Order Quantity]]*Sales_Data[[#This Row],[Unit Price]]</f>
        <v>2563.8666666666668</v>
      </c>
      <c r="L2461" s="1">
        <v>205.10933333333332</v>
      </c>
    </row>
    <row r="2462" spans="1:12">
      <c r="A2462" t="s">
        <v>2485</v>
      </c>
      <c r="B2462" s="2">
        <v>41462</v>
      </c>
      <c r="C2462">
        <v>11</v>
      </c>
      <c r="D2462" t="s">
        <v>4</v>
      </c>
      <c r="E2462" t="s">
        <v>8168</v>
      </c>
      <c r="F2462" t="s">
        <v>8026</v>
      </c>
      <c r="G2462">
        <v>32</v>
      </c>
      <c r="H2462">
        <v>5</v>
      </c>
      <c r="I2462">
        <v>5</v>
      </c>
      <c r="J2462" s="1">
        <v>425.07777777777778</v>
      </c>
      <c r="K2462" s="1">
        <f>Sales_Data[[#This Row],[Order Quantity]]*Sales_Data[[#This Row],[Unit Price]]</f>
        <v>2125.3888888888887</v>
      </c>
      <c r="L2462" s="1">
        <v>255.04666666666668</v>
      </c>
    </row>
    <row r="2463" spans="1:12">
      <c r="A2463" t="s">
        <v>2486</v>
      </c>
      <c r="B2463" s="2">
        <v>41462</v>
      </c>
      <c r="C2463">
        <v>9</v>
      </c>
      <c r="D2463" t="s">
        <v>2</v>
      </c>
      <c r="E2463" t="s">
        <v>8168</v>
      </c>
      <c r="F2463" t="s">
        <v>8027</v>
      </c>
      <c r="G2463">
        <v>25</v>
      </c>
      <c r="H2463">
        <v>4</v>
      </c>
      <c r="I2463">
        <v>9</v>
      </c>
      <c r="J2463" s="1">
        <v>445.92222222222222</v>
      </c>
      <c r="K2463" s="1">
        <f>Sales_Data[[#This Row],[Order Quantity]]*Sales_Data[[#This Row],[Unit Price]]</f>
        <v>4013.3</v>
      </c>
      <c r="L2463" s="1">
        <v>254.17566666666667</v>
      </c>
    </row>
    <row r="2464" spans="1:12">
      <c r="A2464" t="s">
        <v>2487</v>
      </c>
      <c r="B2464" s="2">
        <v>41463</v>
      </c>
      <c r="C2464">
        <v>9</v>
      </c>
      <c r="D2464" t="s">
        <v>4</v>
      </c>
      <c r="E2464" t="s">
        <v>8168</v>
      </c>
      <c r="F2464" t="s">
        <v>8027</v>
      </c>
      <c r="G2464">
        <v>24</v>
      </c>
      <c r="H2464">
        <v>4</v>
      </c>
      <c r="I2464">
        <v>7</v>
      </c>
      <c r="J2464" s="1">
        <v>29.033333333333335</v>
      </c>
      <c r="K2464" s="1">
        <f>Sales_Data[[#This Row],[Order Quantity]]*Sales_Data[[#This Row],[Unit Price]]</f>
        <v>203.23333333333335</v>
      </c>
      <c r="L2464" s="1">
        <v>22.355666666666668</v>
      </c>
    </row>
    <row r="2465" spans="1:12">
      <c r="A2465" t="s">
        <v>2488</v>
      </c>
      <c r="B2465" s="2">
        <v>41463</v>
      </c>
      <c r="C2465">
        <v>1</v>
      </c>
      <c r="D2465" t="s">
        <v>4</v>
      </c>
      <c r="E2465" t="s">
        <v>8168</v>
      </c>
      <c r="F2465" t="s">
        <v>8027</v>
      </c>
      <c r="G2465">
        <v>1</v>
      </c>
      <c r="H2465">
        <v>1</v>
      </c>
      <c r="I2465">
        <v>8</v>
      </c>
      <c r="J2465" s="1">
        <v>18.611111111111111</v>
      </c>
      <c r="K2465" s="1">
        <f>Sales_Data[[#This Row],[Order Quantity]]*Sales_Data[[#This Row],[Unit Price]]</f>
        <v>148.88888888888889</v>
      </c>
      <c r="L2465" s="1">
        <v>11.538888888888888</v>
      </c>
    </row>
    <row r="2466" spans="1:12">
      <c r="A2466" t="s">
        <v>2489</v>
      </c>
      <c r="B2466" s="2">
        <v>41463</v>
      </c>
      <c r="C2466">
        <v>6</v>
      </c>
      <c r="D2466" t="s">
        <v>2</v>
      </c>
      <c r="E2466" t="s">
        <v>8168</v>
      </c>
      <c r="F2466" t="s">
        <v>8027</v>
      </c>
      <c r="G2466">
        <v>16</v>
      </c>
      <c r="H2466">
        <v>3</v>
      </c>
      <c r="I2466">
        <v>4</v>
      </c>
      <c r="J2466" s="1">
        <v>125.06666666666668</v>
      </c>
      <c r="K2466" s="1">
        <f>Sales_Data[[#This Row],[Order Quantity]]*Sales_Data[[#This Row],[Unit Price]]</f>
        <v>500.26666666666671</v>
      </c>
      <c r="L2466" s="1">
        <v>78.792000000000002</v>
      </c>
    </row>
    <row r="2467" spans="1:12">
      <c r="A2467" t="s">
        <v>2490</v>
      </c>
      <c r="B2467" s="2">
        <v>41464</v>
      </c>
      <c r="C2467">
        <v>7</v>
      </c>
      <c r="D2467" t="s">
        <v>3</v>
      </c>
      <c r="E2467" t="s">
        <v>8168</v>
      </c>
      <c r="F2467" t="s">
        <v>8027</v>
      </c>
      <c r="G2467">
        <v>20</v>
      </c>
      <c r="H2467">
        <v>3</v>
      </c>
      <c r="I2467">
        <v>6</v>
      </c>
      <c r="J2467" s="1">
        <v>424.33333333333331</v>
      </c>
      <c r="K2467" s="1">
        <f>Sales_Data[[#This Row],[Order Quantity]]*Sales_Data[[#This Row],[Unit Price]]</f>
        <v>2546</v>
      </c>
      <c r="L2467" s="1">
        <v>241.87</v>
      </c>
    </row>
    <row r="2468" spans="1:12">
      <c r="A2468" t="s">
        <v>2491</v>
      </c>
      <c r="B2468" s="2">
        <v>41464</v>
      </c>
      <c r="C2468">
        <v>16</v>
      </c>
      <c r="D2468" t="s">
        <v>2</v>
      </c>
      <c r="E2468" t="s">
        <v>8168</v>
      </c>
      <c r="F2468" t="s">
        <v>8025</v>
      </c>
      <c r="G2468">
        <v>45</v>
      </c>
      <c r="H2468">
        <v>7</v>
      </c>
      <c r="I2468">
        <v>9</v>
      </c>
      <c r="J2468" s="1">
        <v>605.97777777777776</v>
      </c>
      <c r="K2468" s="1">
        <f>Sales_Data[[#This Row],[Order Quantity]]*Sales_Data[[#This Row],[Unit Price]]</f>
        <v>5453.8</v>
      </c>
      <c r="L2468" s="1">
        <v>351.46711111111108</v>
      </c>
    </row>
    <row r="2469" spans="1:12">
      <c r="A2469" t="s">
        <v>2492</v>
      </c>
      <c r="B2469" s="2">
        <v>41464</v>
      </c>
      <c r="C2469">
        <v>19</v>
      </c>
      <c r="D2469" t="s">
        <v>3</v>
      </c>
      <c r="E2469" t="s">
        <v>8168</v>
      </c>
      <c r="F2469" t="s">
        <v>8028</v>
      </c>
      <c r="G2469">
        <v>55</v>
      </c>
      <c r="H2469">
        <v>8</v>
      </c>
      <c r="I2469">
        <v>1</v>
      </c>
      <c r="J2469" s="1">
        <v>254.60000000000002</v>
      </c>
      <c r="K2469" s="1">
        <f>Sales_Data[[#This Row],[Order Quantity]]*Sales_Data[[#This Row],[Unit Price]]</f>
        <v>254.60000000000002</v>
      </c>
      <c r="L2469" s="1">
        <v>132.392</v>
      </c>
    </row>
    <row r="2470" spans="1:12">
      <c r="A2470" t="s">
        <v>2493</v>
      </c>
      <c r="B2470" s="2">
        <v>41464</v>
      </c>
      <c r="C2470">
        <v>13</v>
      </c>
      <c r="D2470" t="s">
        <v>4</v>
      </c>
      <c r="E2470" t="s">
        <v>8168</v>
      </c>
      <c r="F2470" t="s">
        <v>8026</v>
      </c>
      <c r="G2470">
        <v>36</v>
      </c>
      <c r="H2470">
        <v>5</v>
      </c>
      <c r="I2470">
        <v>2</v>
      </c>
      <c r="J2470" s="1">
        <v>195.78888888888889</v>
      </c>
      <c r="K2470" s="1">
        <f>Sales_Data[[#This Row],[Order Quantity]]*Sales_Data[[#This Row],[Unit Price]]</f>
        <v>391.57777777777778</v>
      </c>
      <c r="L2470" s="1">
        <v>146.84166666666667</v>
      </c>
    </row>
    <row r="2471" spans="1:12">
      <c r="A2471" t="s">
        <v>2494</v>
      </c>
      <c r="B2471" s="2">
        <v>41465</v>
      </c>
      <c r="C2471">
        <v>20</v>
      </c>
      <c r="D2471" t="s">
        <v>2</v>
      </c>
      <c r="E2471" t="s">
        <v>8168</v>
      </c>
      <c r="F2471" t="s">
        <v>8028</v>
      </c>
      <c r="G2471">
        <v>56</v>
      </c>
      <c r="H2471">
        <v>8</v>
      </c>
      <c r="I2471">
        <v>2</v>
      </c>
      <c r="J2471" s="1">
        <v>101.24444444444445</v>
      </c>
      <c r="K2471" s="1">
        <f>Sales_Data[[#This Row],[Order Quantity]]*Sales_Data[[#This Row],[Unit Price]]</f>
        <v>202.48888888888891</v>
      </c>
      <c r="L2471" s="1">
        <v>47.584888888888891</v>
      </c>
    </row>
    <row r="2472" spans="1:12">
      <c r="A2472" t="s">
        <v>2495</v>
      </c>
      <c r="B2472" s="2">
        <v>41465</v>
      </c>
      <c r="C2472">
        <v>2</v>
      </c>
      <c r="D2472" t="s">
        <v>3</v>
      </c>
      <c r="E2472" t="s">
        <v>8168</v>
      </c>
      <c r="F2472" t="s">
        <v>8027</v>
      </c>
      <c r="G2472">
        <v>6</v>
      </c>
      <c r="H2472">
        <v>1</v>
      </c>
      <c r="I2472">
        <v>5</v>
      </c>
      <c r="J2472" s="1">
        <v>256.83333333333331</v>
      </c>
      <c r="K2472" s="1">
        <f>Sales_Data[[#This Row],[Order Quantity]]*Sales_Data[[#This Row],[Unit Price]]</f>
        <v>1284.1666666666665</v>
      </c>
      <c r="L2472" s="1">
        <v>182.35166666666666</v>
      </c>
    </row>
    <row r="2473" spans="1:12">
      <c r="A2473" t="s">
        <v>2496</v>
      </c>
      <c r="B2473" s="2">
        <v>41465</v>
      </c>
      <c r="C2473">
        <v>13</v>
      </c>
      <c r="D2473" t="s">
        <v>4</v>
      </c>
      <c r="E2473" t="s">
        <v>8168</v>
      </c>
      <c r="F2473" t="s">
        <v>8026</v>
      </c>
      <c r="G2473">
        <v>38</v>
      </c>
      <c r="H2473">
        <v>6</v>
      </c>
      <c r="I2473">
        <v>7</v>
      </c>
      <c r="J2473" s="1">
        <v>690.1</v>
      </c>
      <c r="K2473" s="1">
        <f>Sales_Data[[#This Row],[Order Quantity]]*Sales_Data[[#This Row],[Unit Price]]</f>
        <v>4830.7</v>
      </c>
      <c r="L2473" s="1">
        <v>496.87200000000001</v>
      </c>
    </row>
    <row r="2474" spans="1:12">
      <c r="A2474" t="s">
        <v>2497</v>
      </c>
      <c r="B2474" s="2">
        <v>41465</v>
      </c>
      <c r="C2474">
        <v>15</v>
      </c>
      <c r="D2474" t="s">
        <v>2</v>
      </c>
      <c r="E2474" t="s">
        <v>8168</v>
      </c>
      <c r="F2474" t="s">
        <v>8025</v>
      </c>
      <c r="G2474">
        <v>43</v>
      </c>
      <c r="H2474">
        <v>6</v>
      </c>
      <c r="I2474">
        <v>9</v>
      </c>
      <c r="J2474" s="1">
        <v>589.6</v>
      </c>
      <c r="K2474" s="1">
        <f>Sales_Data[[#This Row],[Order Quantity]]*Sales_Data[[#This Row],[Unit Price]]</f>
        <v>5306.4000000000005</v>
      </c>
      <c r="L2474" s="1">
        <v>483.47200000000004</v>
      </c>
    </row>
    <row r="2475" spans="1:12">
      <c r="A2475" t="s">
        <v>2498</v>
      </c>
      <c r="B2475" s="2">
        <v>41466</v>
      </c>
      <c r="C2475">
        <v>5</v>
      </c>
      <c r="D2475" t="s">
        <v>2</v>
      </c>
      <c r="E2475" t="s">
        <v>8168</v>
      </c>
      <c r="F2475" t="s">
        <v>8027</v>
      </c>
      <c r="G2475">
        <v>15</v>
      </c>
      <c r="H2475">
        <v>2</v>
      </c>
      <c r="I2475">
        <v>7</v>
      </c>
      <c r="J2475" s="1">
        <v>304.47777777777782</v>
      </c>
      <c r="K2475" s="1">
        <f>Sales_Data[[#This Row],[Order Quantity]]*Sales_Data[[#This Row],[Unit Price]]</f>
        <v>2131.3444444444449</v>
      </c>
      <c r="L2475" s="1">
        <v>207.04488888888892</v>
      </c>
    </row>
    <row r="2476" spans="1:12">
      <c r="A2476" t="s">
        <v>2499</v>
      </c>
      <c r="B2476" s="2">
        <v>41466</v>
      </c>
      <c r="C2476">
        <v>12</v>
      </c>
      <c r="D2476" t="s">
        <v>3</v>
      </c>
      <c r="E2476" t="s">
        <v>8168</v>
      </c>
      <c r="F2476" t="s">
        <v>8026</v>
      </c>
      <c r="G2476">
        <v>35</v>
      </c>
      <c r="H2476">
        <v>5</v>
      </c>
      <c r="I2476">
        <v>4</v>
      </c>
      <c r="J2476" s="1">
        <v>124.32222222222224</v>
      </c>
      <c r="K2476" s="1">
        <f>Sales_Data[[#This Row],[Order Quantity]]*Sales_Data[[#This Row],[Unit Price]]</f>
        <v>497.28888888888895</v>
      </c>
      <c r="L2476" s="1">
        <v>100.70100000000001</v>
      </c>
    </row>
    <row r="2477" spans="1:12">
      <c r="A2477" t="s">
        <v>2500</v>
      </c>
      <c r="B2477" s="2">
        <v>41466</v>
      </c>
      <c r="C2477">
        <v>7</v>
      </c>
      <c r="D2477" t="s">
        <v>4</v>
      </c>
      <c r="E2477" t="s">
        <v>8168</v>
      </c>
      <c r="F2477" t="s">
        <v>8027</v>
      </c>
      <c r="G2477">
        <v>20</v>
      </c>
      <c r="H2477">
        <v>3</v>
      </c>
      <c r="I2477">
        <v>3</v>
      </c>
      <c r="J2477" s="1">
        <v>122.08888888888889</v>
      </c>
      <c r="K2477" s="1">
        <f>Sales_Data[[#This Row],[Order Quantity]]*Sales_Data[[#This Row],[Unit Price]]</f>
        <v>366.26666666666665</v>
      </c>
      <c r="L2477" s="1">
        <v>80.578666666666663</v>
      </c>
    </row>
    <row r="2478" spans="1:12">
      <c r="A2478" t="s">
        <v>2501</v>
      </c>
      <c r="B2478" s="2">
        <v>41466</v>
      </c>
      <c r="C2478">
        <v>9</v>
      </c>
      <c r="D2478" t="s">
        <v>4</v>
      </c>
      <c r="E2478" t="s">
        <v>8168</v>
      </c>
      <c r="F2478" t="s">
        <v>8027</v>
      </c>
      <c r="G2478">
        <v>26</v>
      </c>
      <c r="H2478">
        <v>4</v>
      </c>
      <c r="I2478">
        <v>8</v>
      </c>
      <c r="J2478" s="1">
        <v>106.45555555555556</v>
      </c>
      <c r="K2478" s="1">
        <f>Sales_Data[[#This Row],[Order Quantity]]*Sales_Data[[#This Row],[Unit Price]]</f>
        <v>851.6444444444445</v>
      </c>
      <c r="L2478" s="1">
        <v>88.3581111111111</v>
      </c>
    </row>
    <row r="2479" spans="1:12">
      <c r="A2479" t="s">
        <v>2502</v>
      </c>
      <c r="B2479" s="2">
        <v>41467</v>
      </c>
      <c r="C2479">
        <v>20</v>
      </c>
      <c r="D2479" t="s">
        <v>4</v>
      </c>
      <c r="E2479" t="s">
        <v>8168</v>
      </c>
      <c r="F2479" t="s">
        <v>8028</v>
      </c>
      <c r="G2479">
        <v>58</v>
      </c>
      <c r="H2479">
        <v>8</v>
      </c>
      <c r="I2479">
        <v>4</v>
      </c>
      <c r="J2479" s="1">
        <v>690.84444444444443</v>
      </c>
      <c r="K2479" s="1">
        <f>Sales_Data[[#This Row],[Order Quantity]]*Sales_Data[[#This Row],[Unit Price]]</f>
        <v>2763.3777777777777</v>
      </c>
      <c r="L2479" s="1">
        <v>545.76711111111115</v>
      </c>
    </row>
    <row r="2480" spans="1:12">
      <c r="A2480" t="s">
        <v>2503</v>
      </c>
      <c r="B2480" s="2">
        <v>41467</v>
      </c>
      <c r="C2480">
        <v>20</v>
      </c>
      <c r="D2480" t="s">
        <v>2</v>
      </c>
      <c r="E2480" t="s">
        <v>8168</v>
      </c>
      <c r="F2480" t="s">
        <v>8028</v>
      </c>
      <c r="G2480">
        <v>57</v>
      </c>
      <c r="H2480">
        <v>8</v>
      </c>
      <c r="I2480">
        <v>9</v>
      </c>
      <c r="J2480" s="1">
        <v>101.98888888888888</v>
      </c>
      <c r="K2480" s="1">
        <f>Sales_Data[[#This Row],[Order Quantity]]*Sales_Data[[#This Row],[Unit Price]]</f>
        <v>917.89999999999986</v>
      </c>
      <c r="L2480" s="1">
        <v>62.213222222222221</v>
      </c>
    </row>
    <row r="2481" spans="1:12">
      <c r="A2481" t="s">
        <v>2504</v>
      </c>
      <c r="B2481" s="2">
        <v>41467</v>
      </c>
      <c r="C2481">
        <v>13</v>
      </c>
      <c r="D2481" t="s">
        <v>4</v>
      </c>
      <c r="E2481" t="s">
        <v>8168</v>
      </c>
      <c r="F2481" t="s">
        <v>8026</v>
      </c>
      <c r="G2481">
        <v>36</v>
      </c>
      <c r="H2481">
        <v>5</v>
      </c>
      <c r="I2481">
        <v>7</v>
      </c>
      <c r="J2481" s="1">
        <v>125.8111111111111</v>
      </c>
      <c r="K2481" s="1">
        <f>Sales_Data[[#This Row],[Order Quantity]]*Sales_Data[[#This Row],[Unit Price]]</f>
        <v>880.67777777777769</v>
      </c>
      <c r="L2481" s="1">
        <v>61.647444444444446</v>
      </c>
    </row>
    <row r="2482" spans="1:12">
      <c r="A2482" t="s">
        <v>2505</v>
      </c>
      <c r="B2482" s="2">
        <v>41467</v>
      </c>
      <c r="C2482">
        <v>11</v>
      </c>
      <c r="D2482" t="s">
        <v>4</v>
      </c>
      <c r="E2482" t="s">
        <v>8168</v>
      </c>
      <c r="F2482" t="s">
        <v>8026</v>
      </c>
      <c r="G2482">
        <v>32</v>
      </c>
      <c r="H2482">
        <v>5</v>
      </c>
      <c r="I2482">
        <v>9</v>
      </c>
      <c r="J2482" s="1">
        <v>188.34444444444446</v>
      </c>
      <c r="K2482" s="1">
        <f>Sales_Data[[#This Row],[Order Quantity]]*Sales_Data[[#This Row],[Unit Price]]</f>
        <v>1695.1000000000001</v>
      </c>
      <c r="L2482" s="1">
        <v>92.288777777777781</v>
      </c>
    </row>
    <row r="2483" spans="1:12">
      <c r="A2483" t="s">
        <v>2506</v>
      </c>
      <c r="B2483" s="2">
        <v>41468</v>
      </c>
      <c r="C2483">
        <v>4</v>
      </c>
      <c r="D2483" t="s">
        <v>4</v>
      </c>
      <c r="E2483" t="s">
        <v>8168</v>
      </c>
      <c r="F2483" t="s">
        <v>8027</v>
      </c>
      <c r="G2483">
        <v>9</v>
      </c>
      <c r="H2483">
        <v>2</v>
      </c>
      <c r="I2483">
        <v>8</v>
      </c>
      <c r="J2483" s="1">
        <v>110.92222222222223</v>
      </c>
      <c r="K2483" s="1">
        <f>Sales_Data[[#This Row],[Order Quantity]]*Sales_Data[[#This Row],[Unit Price]]</f>
        <v>887.37777777777785</v>
      </c>
      <c r="L2483" s="1">
        <v>88.737777777777794</v>
      </c>
    </row>
    <row r="2484" spans="1:12">
      <c r="A2484" t="s">
        <v>2507</v>
      </c>
      <c r="B2484" s="2">
        <v>41469</v>
      </c>
      <c r="C2484">
        <v>8</v>
      </c>
      <c r="D2484" t="s">
        <v>3</v>
      </c>
      <c r="E2484" t="s">
        <v>8168</v>
      </c>
      <c r="F2484" t="s">
        <v>8027</v>
      </c>
      <c r="G2484">
        <v>22</v>
      </c>
      <c r="H2484">
        <v>3</v>
      </c>
      <c r="I2484">
        <v>5</v>
      </c>
      <c r="J2484" s="1">
        <v>189.08888888888887</v>
      </c>
      <c r="K2484" s="1">
        <f>Sales_Data[[#This Row],[Order Quantity]]*Sales_Data[[#This Row],[Unit Price]]</f>
        <v>945.44444444444434</v>
      </c>
      <c r="L2484" s="1">
        <v>96.435333333333332</v>
      </c>
    </row>
    <row r="2485" spans="1:12">
      <c r="A2485" t="s">
        <v>2508</v>
      </c>
      <c r="B2485" s="2">
        <v>41469</v>
      </c>
      <c r="C2485">
        <v>20</v>
      </c>
      <c r="D2485" t="s">
        <v>2</v>
      </c>
      <c r="E2485" t="s">
        <v>8168</v>
      </c>
      <c r="F2485" t="s">
        <v>8028</v>
      </c>
      <c r="G2485">
        <v>56</v>
      </c>
      <c r="H2485">
        <v>8</v>
      </c>
      <c r="I2485">
        <v>4</v>
      </c>
      <c r="J2485" s="1">
        <v>113.90000000000002</v>
      </c>
      <c r="K2485" s="1">
        <f>Sales_Data[[#This Row],[Order Quantity]]*Sales_Data[[#This Row],[Unit Price]]</f>
        <v>455.60000000000008</v>
      </c>
      <c r="L2485" s="1">
        <v>78.591000000000008</v>
      </c>
    </row>
    <row r="2486" spans="1:12">
      <c r="A2486" t="s">
        <v>2509</v>
      </c>
      <c r="B2486" s="2">
        <v>41469</v>
      </c>
      <c r="C2486">
        <v>4</v>
      </c>
      <c r="D2486" t="s">
        <v>3</v>
      </c>
      <c r="E2486" t="s">
        <v>8168</v>
      </c>
      <c r="F2486" t="s">
        <v>8027</v>
      </c>
      <c r="G2486">
        <v>10</v>
      </c>
      <c r="H2486">
        <v>2</v>
      </c>
      <c r="I2486">
        <v>2</v>
      </c>
      <c r="J2486" s="1">
        <v>29.033333333333335</v>
      </c>
      <c r="K2486" s="1">
        <f>Sales_Data[[#This Row],[Order Quantity]]*Sales_Data[[#This Row],[Unit Price]]</f>
        <v>58.06666666666667</v>
      </c>
      <c r="L2486" s="1">
        <v>22.646000000000001</v>
      </c>
    </row>
    <row r="2487" spans="1:12">
      <c r="A2487" t="s">
        <v>2510</v>
      </c>
      <c r="B2487" s="2">
        <v>41470</v>
      </c>
      <c r="C2487">
        <v>12</v>
      </c>
      <c r="D2487" t="s">
        <v>4</v>
      </c>
      <c r="E2487" t="s">
        <v>8168</v>
      </c>
      <c r="F2487" t="s">
        <v>8026</v>
      </c>
      <c r="G2487">
        <v>34</v>
      </c>
      <c r="H2487">
        <v>5</v>
      </c>
      <c r="I2487">
        <v>8</v>
      </c>
      <c r="J2487" s="1">
        <v>121.34444444444446</v>
      </c>
      <c r="K2487" s="1">
        <f>Sales_Data[[#This Row],[Order Quantity]]*Sales_Data[[#This Row],[Unit Price]]</f>
        <v>970.7555555555557</v>
      </c>
      <c r="L2487" s="1">
        <v>67.952888888888907</v>
      </c>
    </row>
    <row r="2488" spans="1:12">
      <c r="A2488" t="s">
        <v>2511</v>
      </c>
      <c r="B2488" s="2">
        <v>41470</v>
      </c>
      <c r="C2488">
        <v>8</v>
      </c>
      <c r="D2488" t="s">
        <v>3</v>
      </c>
      <c r="E2488" t="s">
        <v>8168</v>
      </c>
      <c r="F2488" t="s">
        <v>8027</v>
      </c>
      <c r="G2488">
        <v>21</v>
      </c>
      <c r="H2488">
        <v>3</v>
      </c>
      <c r="I2488">
        <v>9</v>
      </c>
      <c r="J2488" s="1">
        <v>29.777777777777779</v>
      </c>
      <c r="K2488" s="1">
        <f>Sales_Data[[#This Row],[Order Quantity]]*Sales_Data[[#This Row],[Unit Price]]</f>
        <v>268</v>
      </c>
      <c r="L2488" s="1">
        <v>25.31111111111111</v>
      </c>
    </row>
    <row r="2489" spans="1:12">
      <c r="A2489" t="s">
        <v>2512</v>
      </c>
      <c r="B2489" s="2">
        <v>41470</v>
      </c>
      <c r="C2489">
        <v>10</v>
      </c>
      <c r="D2489" t="s">
        <v>4</v>
      </c>
      <c r="E2489" t="s">
        <v>8168</v>
      </c>
      <c r="F2489" t="s">
        <v>8027</v>
      </c>
      <c r="G2489">
        <v>27</v>
      </c>
      <c r="H2489">
        <v>4</v>
      </c>
      <c r="I2489">
        <v>4</v>
      </c>
      <c r="J2489" s="1">
        <v>252.36666666666667</v>
      </c>
      <c r="K2489" s="1">
        <f>Sales_Data[[#This Row],[Order Quantity]]*Sales_Data[[#This Row],[Unit Price]]</f>
        <v>1009.4666666666667</v>
      </c>
      <c r="L2489" s="1">
        <v>118.61233333333332</v>
      </c>
    </row>
    <row r="2490" spans="1:12">
      <c r="A2490" t="s">
        <v>2513</v>
      </c>
      <c r="B2490" s="2">
        <v>41470</v>
      </c>
      <c r="C2490">
        <v>12</v>
      </c>
      <c r="D2490" t="s">
        <v>4</v>
      </c>
      <c r="E2490" t="s">
        <v>8168</v>
      </c>
      <c r="F2490" t="s">
        <v>8026</v>
      </c>
      <c r="G2490">
        <v>35</v>
      </c>
      <c r="H2490">
        <v>5</v>
      </c>
      <c r="I2490">
        <v>7</v>
      </c>
      <c r="J2490" s="1">
        <v>80.400000000000006</v>
      </c>
      <c r="K2490" s="1">
        <f>Sales_Data[[#This Row],[Order Quantity]]*Sales_Data[[#This Row],[Unit Price]]</f>
        <v>562.80000000000007</v>
      </c>
      <c r="L2490" s="1">
        <v>45.024000000000008</v>
      </c>
    </row>
    <row r="2491" spans="1:12">
      <c r="A2491" t="s">
        <v>2514</v>
      </c>
      <c r="B2491" s="2">
        <v>41470</v>
      </c>
      <c r="C2491">
        <v>17</v>
      </c>
      <c r="D2491" t="s">
        <v>2</v>
      </c>
      <c r="E2491" t="s">
        <v>8168</v>
      </c>
      <c r="F2491" t="s">
        <v>8025</v>
      </c>
      <c r="G2491">
        <v>49</v>
      </c>
      <c r="H2491">
        <v>7</v>
      </c>
      <c r="I2491">
        <v>1</v>
      </c>
      <c r="J2491" s="1">
        <v>626.07777777777778</v>
      </c>
      <c r="K2491" s="1">
        <f>Sales_Data[[#This Row],[Order Quantity]]*Sales_Data[[#This Row],[Unit Price]]</f>
        <v>626.07777777777778</v>
      </c>
      <c r="L2491" s="1">
        <v>463.29755555555556</v>
      </c>
    </row>
    <row r="2492" spans="1:12">
      <c r="A2492" t="s">
        <v>2515</v>
      </c>
      <c r="B2492" s="2">
        <v>41471</v>
      </c>
      <c r="C2492">
        <v>6</v>
      </c>
      <c r="D2492" t="s">
        <v>2</v>
      </c>
      <c r="E2492" t="s">
        <v>8168</v>
      </c>
      <c r="F2492" t="s">
        <v>8027</v>
      </c>
      <c r="G2492">
        <v>16</v>
      </c>
      <c r="H2492">
        <v>3</v>
      </c>
      <c r="I2492">
        <v>2</v>
      </c>
      <c r="J2492" s="1">
        <v>190.57777777777778</v>
      </c>
      <c r="K2492" s="1">
        <f>Sales_Data[[#This Row],[Order Quantity]]*Sales_Data[[#This Row],[Unit Price]]</f>
        <v>381.15555555555557</v>
      </c>
      <c r="L2492" s="1">
        <v>87.665777777777791</v>
      </c>
    </row>
    <row r="2493" spans="1:12">
      <c r="A2493" t="s">
        <v>2516</v>
      </c>
      <c r="B2493" s="2">
        <v>41471</v>
      </c>
      <c r="C2493">
        <v>18</v>
      </c>
      <c r="D2493" t="s">
        <v>4</v>
      </c>
      <c r="E2493" t="s">
        <v>8168</v>
      </c>
      <c r="F2493" t="s">
        <v>8025</v>
      </c>
      <c r="G2493">
        <v>51</v>
      </c>
      <c r="H2493">
        <v>7</v>
      </c>
      <c r="I2493">
        <v>7</v>
      </c>
      <c r="J2493" s="1">
        <v>104.96666666666667</v>
      </c>
      <c r="K2493" s="1">
        <f>Sales_Data[[#This Row],[Order Quantity]]*Sales_Data[[#This Row],[Unit Price]]</f>
        <v>734.76666666666665</v>
      </c>
      <c r="L2493" s="1">
        <v>86.072666666666663</v>
      </c>
    </row>
    <row r="2494" spans="1:12">
      <c r="A2494" t="s">
        <v>2517</v>
      </c>
      <c r="B2494" s="2">
        <v>41471</v>
      </c>
      <c r="C2494">
        <v>2</v>
      </c>
      <c r="D2494" t="s">
        <v>4</v>
      </c>
      <c r="E2494" t="s">
        <v>8168</v>
      </c>
      <c r="F2494" t="s">
        <v>8027</v>
      </c>
      <c r="G2494">
        <v>5</v>
      </c>
      <c r="H2494">
        <v>1</v>
      </c>
      <c r="I2494">
        <v>1</v>
      </c>
      <c r="J2494" s="1">
        <v>265.76666666666665</v>
      </c>
      <c r="K2494" s="1">
        <f>Sales_Data[[#This Row],[Order Quantity]]*Sales_Data[[#This Row],[Unit Price]]</f>
        <v>265.76666666666665</v>
      </c>
      <c r="L2494" s="1">
        <v>180.72133333333335</v>
      </c>
    </row>
    <row r="2495" spans="1:12">
      <c r="A2495" t="s">
        <v>2518</v>
      </c>
      <c r="B2495" s="2">
        <v>41471</v>
      </c>
      <c r="C2495">
        <v>8</v>
      </c>
      <c r="D2495" t="s">
        <v>4</v>
      </c>
      <c r="E2495" t="s">
        <v>8168</v>
      </c>
      <c r="F2495" t="s">
        <v>8027</v>
      </c>
      <c r="G2495">
        <v>22</v>
      </c>
      <c r="H2495">
        <v>4</v>
      </c>
      <c r="I2495">
        <v>3</v>
      </c>
      <c r="J2495" s="1">
        <v>189.08888888888887</v>
      </c>
      <c r="K2495" s="1">
        <f>Sales_Data[[#This Row],[Order Quantity]]*Sales_Data[[#This Row],[Unit Price]]</f>
        <v>567.26666666666665</v>
      </c>
      <c r="L2495" s="1">
        <v>126.68955555555557</v>
      </c>
    </row>
    <row r="2496" spans="1:12">
      <c r="A2496" t="s">
        <v>2519</v>
      </c>
      <c r="B2496" s="2">
        <v>41471</v>
      </c>
      <c r="C2496">
        <v>17</v>
      </c>
      <c r="D2496" t="s">
        <v>4</v>
      </c>
      <c r="E2496" t="s">
        <v>8168</v>
      </c>
      <c r="F2496" t="s">
        <v>8025</v>
      </c>
      <c r="G2496">
        <v>49</v>
      </c>
      <c r="H2496">
        <v>7</v>
      </c>
      <c r="I2496">
        <v>7</v>
      </c>
      <c r="J2496" s="1">
        <v>385.62222222222221</v>
      </c>
      <c r="K2496" s="1">
        <f>Sales_Data[[#This Row],[Order Quantity]]*Sales_Data[[#This Row],[Unit Price]]</f>
        <v>2699.3555555555554</v>
      </c>
      <c r="L2496" s="1">
        <v>316.21022222222223</v>
      </c>
    </row>
    <row r="2497" spans="1:12">
      <c r="A2497" t="s">
        <v>2520</v>
      </c>
      <c r="B2497" s="2">
        <v>41471</v>
      </c>
      <c r="C2497">
        <v>18</v>
      </c>
      <c r="D2497" t="s">
        <v>4</v>
      </c>
      <c r="E2497" t="s">
        <v>8168</v>
      </c>
      <c r="F2497" t="s">
        <v>8025</v>
      </c>
      <c r="G2497">
        <v>51</v>
      </c>
      <c r="H2497">
        <v>8</v>
      </c>
      <c r="I2497">
        <v>5</v>
      </c>
      <c r="J2497" s="1">
        <v>93.800000000000011</v>
      </c>
      <c r="K2497" s="1">
        <f>Sales_Data[[#This Row],[Order Quantity]]*Sales_Data[[#This Row],[Unit Price]]</f>
        <v>469.00000000000006</v>
      </c>
      <c r="L2497" s="1">
        <v>76.915999999999997</v>
      </c>
    </row>
    <row r="2498" spans="1:12">
      <c r="A2498" t="s">
        <v>2521</v>
      </c>
      <c r="B2498" s="2">
        <v>41471</v>
      </c>
      <c r="C2498">
        <v>4</v>
      </c>
      <c r="D2498" t="s">
        <v>4</v>
      </c>
      <c r="E2498" t="s">
        <v>8168</v>
      </c>
      <c r="F2498" t="s">
        <v>8027</v>
      </c>
      <c r="G2498">
        <v>11</v>
      </c>
      <c r="H2498">
        <v>2</v>
      </c>
      <c r="I2498">
        <v>3</v>
      </c>
      <c r="J2498" s="1">
        <v>147.4</v>
      </c>
      <c r="K2498" s="1">
        <f>Sales_Data[[#This Row],[Order Quantity]]*Sales_Data[[#This Row],[Unit Price]]</f>
        <v>442.20000000000005</v>
      </c>
      <c r="L2498" s="1">
        <v>119.39400000000003</v>
      </c>
    </row>
    <row r="2499" spans="1:12">
      <c r="A2499" t="s">
        <v>2522</v>
      </c>
      <c r="B2499" s="2">
        <v>41471</v>
      </c>
      <c r="C2499">
        <v>19</v>
      </c>
      <c r="D2499" t="s">
        <v>3</v>
      </c>
      <c r="E2499" t="s">
        <v>8168</v>
      </c>
      <c r="F2499" t="s">
        <v>8028</v>
      </c>
      <c r="G2499">
        <v>54</v>
      </c>
      <c r="H2499">
        <v>8</v>
      </c>
      <c r="I2499">
        <v>9</v>
      </c>
      <c r="J2499" s="1">
        <v>445.17777777777775</v>
      </c>
      <c r="K2499" s="1">
        <f>Sales_Data[[#This Row],[Order Quantity]]*Sales_Data[[#This Row],[Unit Price]]</f>
        <v>4006.6</v>
      </c>
      <c r="L2499" s="1">
        <v>195.87822222222223</v>
      </c>
    </row>
    <row r="2500" spans="1:12">
      <c r="A2500" t="s">
        <v>2523</v>
      </c>
      <c r="B2500" s="2">
        <v>41472</v>
      </c>
      <c r="C2500">
        <v>19</v>
      </c>
      <c r="D2500" t="s">
        <v>4</v>
      </c>
      <c r="E2500" t="s">
        <v>8168</v>
      </c>
      <c r="F2500" t="s">
        <v>8028</v>
      </c>
      <c r="G2500">
        <v>56</v>
      </c>
      <c r="H2500">
        <v>8</v>
      </c>
      <c r="I2500">
        <v>6</v>
      </c>
      <c r="J2500" s="1">
        <v>116.13333333333334</v>
      </c>
      <c r="K2500" s="1">
        <f>Sales_Data[[#This Row],[Order Quantity]]*Sales_Data[[#This Row],[Unit Price]]</f>
        <v>696.80000000000007</v>
      </c>
      <c r="L2500" s="1">
        <v>70.841333333333338</v>
      </c>
    </row>
    <row r="2501" spans="1:12">
      <c r="A2501" t="s">
        <v>2524</v>
      </c>
      <c r="B2501" s="2">
        <v>41472</v>
      </c>
      <c r="C2501">
        <v>13</v>
      </c>
      <c r="D2501" t="s">
        <v>2</v>
      </c>
      <c r="E2501" t="s">
        <v>8168</v>
      </c>
      <c r="F2501" t="s">
        <v>8026</v>
      </c>
      <c r="G2501">
        <v>35</v>
      </c>
      <c r="H2501">
        <v>5</v>
      </c>
      <c r="I2501">
        <v>7</v>
      </c>
      <c r="J2501" s="1">
        <v>294.8</v>
      </c>
      <c r="K2501" s="1">
        <f>Sales_Data[[#This Row],[Order Quantity]]*Sales_Data[[#This Row],[Unit Price]]</f>
        <v>2063.6</v>
      </c>
      <c r="L2501" s="1">
        <v>147.4</v>
      </c>
    </row>
    <row r="2502" spans="1:12">
      <c r="A2502" t="s">
        <v>2525</v>
      </c>
      <c r="B2502" s="2">
        <v>41472</v>
      </c>
      <c r="C2502">
        <v>3</v>
      </c>
      <c r="D2502" t="s">
        <v>4</v>
      </c>
      <c r="E2502" t="s">
        <v>8168</v>
      </c>
      <c r="F2502" t="s">
        <v>8027</v>
      </c>
      <c r="G2502">
        <v>7</v>
      </c>
      <c r="H2502">
        <v>1</v>
      </c>
      <c r="I2502">
        <v>2</v>
      </c>
      <c r="J2502" s="1">
        <v>681.91111111111104</v>
      </c>
      <c r="K2502" s="1">
        <f>Sales_Data[[#This Row],[Order Quantity]]*Sales_Data[[#This Row],[Unit Price]]</f>
        <v>1363.8222222222221</v>
      </c>
      <c r="L2502" s="1">
        <v>375.05111111111114</v>
      </c>
    </row>
    <row r="2503" spans="1:12">
      <c r="A2503" t="s">
        <v>2526</v>
      </c>
      <c r="B2503" s="2">
        <v>41472</v>
      </c>
      <c r="C2503">
        <v>2</v>
      </c>
      <c r="D2503" t="s">
        <v>4</v>
      </c>
      <c r="E2503" t="s">
        <v>8168</v>
      </c>
      <c r="F2503" t="s">
        <v>8027</v>
      </c>
      <c r="G2503">
        <v>6</v>
      </c>
      <c r="H2503">
        <v>1</v>
      </c>
      <c r="I2503">
        <v>5</v>
      </c>
      <c r="J2503" s="1">
        <v>420.61111111111109</v>
      </c>
      <c r="K2503" s="1">
        <f>Sales_Data[[#This Row],[Order Quantity]]*Sales_Data[[#This Row],[Unit Price]]</f>
        <v>2103.0555555555557</v>
      </c>
      <c r="L2503" s="1">
        <v>168.24444444444444</v>
      </c>
    </row>
    <row r="2504" spans="1:12">
      <c r="A2504" t="s">
        <v>2527</v>
      </c>
      <c r="B2504" s="2">
        <v>41472</v>
      </c>
      <c r="C2504">
        <v>16</v>
      </c>
      <c r="D2504" t="s">
        <v>2</v>
      </c>
      <c r="E2504" t="s">
        <v>8168</v>
      </c>
      <c r="F2504" t="s">
        <v>8025</v>
      </c>
      <c r="G2504">
        <v>45</v>
      </c>
      <c r="H2504">
        <v>7</v>
      </c>
      <c r="I2504">
        <v>3</v>
      </c>
      <c r="J2504" s="1">
        <v>395.3</v>
      </c>
      <c r="K2504" s="1">
        <f>Sales_Data[[#This Row],[Order Quantity]]*Sales_Data[[#This Row],[Unit Price]]</f>
        <v>1185.9000000000001</v>
      </c>
      <c r="L2504" s="1">
        <v>241.13300000000001</v>
      </c>
    </row>
    <row r="2505" spans="1:12">
      <c r="A2505" t="s">
        <v>2528</v>
      </c>
      <c r="B2505" s="2">
        <v>41472</v>
      </c>
      <c r="C2505">
        <v>7</v>
      </c>
      <c r="D2505" t="s">
        <v>4</v>
      </c>
      <c r="E2505" t="s">
        <v>8168</v>
      </c>
      <c r="F2505" t="s">
        <v>8027</v>
      </c>
      <c r="G2505">
        <v>20</v>
      </c>
      <c r="H2505">
        <v>3</v>
      </c>
      <c r="I2505">
        <v>7</v>
      </c>
      <c r="J2505" s="1">
        <v>632.0333333333333</v>
      </c>
      <c r="K2505" s="1">
        <f>Sales_Data[[#This Row],[Order Quantity]]*Sales_Data[[#This Row],[Unit Price]]</f>
        <v>4424.2333333333336</v>
      </c>
      <c r="L2505" s="1">
        <v>372.89966666666663</v>
      </c>
    </row>
    <row r="2506" spans="1:12">
      <c r="A2506" t="s">
        <v>2529</v>
      </c>
      <c r="B2506" s="2">
        <v>41473</v>
      </c>
      <c r="C2506">
        <v>11</v>
      </c>
      <c r="D2506" t="s">
        <v>2</v>
      </c>
      <c r="E2506" t="s">
        <v>8168</v>
      </c>
      <c r="F2506" t="s">
        <v>8026</v>
      </c>
      <c r="G2506">
        <v>30</v>
      </c>
      <c r="H2506">
        <v>5</v>
      </c>
      <c r="I2506">
        <v>4</v>
      </c>
      <c r="J2506" s="1">
        <v>27.544444444444444</v>
      </c>
      <c r="K2506" s="1">
        <f>Sales_Data[[#This Row],[Order Quantity]]*Sales_Data[[#This Row],[Unit Price]]</f>
        <v>110.17777777777778</v>
      </c>
      <c r="L2506" s="1">
        <v>17.077555555555556</v>
      </c>
    </row>
    <row r="2507" spans="1:12">
      <c r="A2507" t="s">
        <v>2530</v>
      </c>
      <c r="B2507" s="2">
        <v>41473</v>
      </c>
      <c r="C2507">
        <v>7</v>
      </c>
      <c r="D2507" t="s">
        <v>2</v>
      </c>
      <c r="E2507" t="s">
        <v>8168</v>
      </c>
      <c r="F2507" t="s">
        <v>8027</v>
      </c>
      <c r="G2507">
        <v>20</v>
      </c>
      <c r="H2507">
        <v>3</v>
      </c>
      <c r="I2507">
        <v>6</v>
      </c>
      <c r="J2507" s="1">
        <v>20.844444444444445</v>
      </c>
      <c r="K2507" s="1">
        <f>Sales_Data[[#This Row],[Order Quantity]]*Sales_Data[[#This Row],[Unit Price]]</f>
        <v>125.06666666666666</v>
      </c>
      <c r="L2507" s="1">
        <v>13.965777777777779</v>
      </c>
    </row>
    <row r="2508" spans="1:12">
      <c r="A2508" t="s">
        <v>2531</v>
      </c>
      <c r="B2508" s="2">
        <v>41473</v>
      </c>
      <c r="C2508">
        <v>2</v>
      </c>
      <c r="D2508" t="s">
        <v>4</v>
      </c>
      <c r="E2508" t="s">
        <v>8168</v>
      </c>
      <c r="F2508" t="s">
        <v>8027</v>
      </c>
      <c r="G2508">
        <v>5</v>
      </c>
      <c r="H2508">
        <v>1</v>
      </c>
      <c r="I2508">
        <v>2</v>
      </c>
      <c r="J2508" s="1">
        <v>192.06666666666669</v>
      </c>
      <c r="K2508" s="1">
        <f>Sales_Data[[#This Row],[Order Quantity]]*Sales_Data[[#This Row],[Unit Price]]</f>
        <v>384.13333333333338</v>
      </c>
      <c r="L2508" s="1">
        <v>147.89133333333336</v>
      </c>
    </row>
    <row r="2509" spans="1:12">
      <c r="A2509" t="s">
        <v>2532</v>
      </c>
      <c r="B2509" s="2">
        <v>41473</v>
      </c>
      <c r="C2509">
        <v>13</v>
      </c>
      <c r="D2509" t="s">
        <v>3</v>
      </c>
      <c r="E2509" t="s">
        <v>8168</v>
      </c>
      <c r="F2509" t="s">
        <v>8026</v>
      </c>
      <c r="G2509">
        <v>37</v>
      </c>
      <c r="H2509">
        <v>6</v>
      </c>
      <c r="I2509">
        <v>3</v>
      </c>
      <c r="J2509" s="1">
        <v>148.14444444444445</v>
      </c>
      <c r="K2509" s="1">
        <f>Sales_Data[[#This Row],[Order Quantity]]*Sales_Data[[#This Row],[Unit Price]]</f>
        <v>444.43333333333334</v>
      </c>
      <c r="L2509" s="1">
        <v>78.516555555555556</v>
      </c>
    </row>
    <row r="2510" spans="1:12">
      <c r="A2510" t="s">
        <v>2533</v>
      </c>
      <c r="B2510" s="2">
        <v>41473</v>
      </c>
      <c r="C2510">
        <v>7</v>
      </c>
      <c r="D2510" t="s">
        <v>4</v>
      </c>
      <c r="E2510" t="s">
        <v>8168</v>
      </c>
      <c r="F2510" t="s">
        <v>8027</v>
      </c>
      <c r="G2510">
        <v>20</v>
      </c>
      <c r="H2510">
        <v>3</v>
      </c>
      <c r="I2510">
        <v>1</v>
      </c>
      <c r="J2510" s="1">
        <v>95.288888888888891</v>
      </c>
      <c r="K2510" s="1">
        <f>Sales_Data[[#This Row],[Order Quantity]]*Sales_Data[[#This Row],[Unit Price]]</f>
        <v>95.288888888888891</v>
      </c>
      <c r="L2510" s="1">
        <v>52.408888888888896</v>
      </c>
    </row>
    <row r="2511" spans="1:12">
      <c r="A2511" t="s">
        <v>2534</v>
      </c>
      <c r="B2511" s="2">
        <v>41473</v>
      </c>
      <c r="C2511">
        <v>1</v>
      </c>
      <c r="D2511" t="s">
        <v>4</v>
      </c>
      <c r="E2511" t="s">
        <v>8168</v>
      </c>
      <c r="F2511" t="s">
        <v>8027</v>
      </c>
      <c r="G2511">
        <v>2</v>
      </c>
      <c r="H2511">
        <v>1</v>
      </c>
      <c r="I2511">
        <v>9</v>
      </c>
      <c r="J2511" s="1">
        <v>198.76666666666668</v>
      </c>
      <c r="K2511" s="1">
        <f>Sales_Data[[#This Row],[Order Quantity]]*Sales_Data[[#This Row],[Unit Price]]</f>
        <v>1788.9</v>
      </c>
      <c r="L2511" s="1">
        <v>83.481999999999999</v>
      </c>
    </row>
    <row r="2512" spans="1:12">
      <c r="A2512" t="s">
        <v>2535</v>
      </c>
      <c r="B2512" s="2">
        <v>41474</v>
      </c>
      <c r="C2512">
        <v>16</v>
      </c>
      <c r="D2512" t="s">
        <v>4</v>
      </c>
      <c r="E2512" t="s">
        <v>8168</v>
      </c>
      <c r="F2512" t="s">
        <v>8025</v>
      </c>
      <c r="G2512">
        <v>46</v>
      </c>
      <c r="H2512">
        <v>7</v>
      </c>
      <c r="I2512">
        <v>8</v>
      </c>
      <c r="J2512" s="1">
        <v>138.46666666666667</v>
      </c>
      <c r="K2512" s="1">
        <f>Sales_Data[[#This Row],[Order Quantity]]*Sales_Data[[#This Row],[Unit Price]]</f>
        <v>1107.7333333333333</v>
      </c>
      <c r="L2512" s="1">
        <v>102.46533333333333</v>
      </c>
    </row>
    <row r="2513" spans="1:12">
      <c r="A2513" t="s">
        <v>2536</v>
      </c>
      <c r="B2513" s="2">
        <v>41474</v>
      </c>
      <c r="C2513">
        <v>10</v>
      </c>
      <c r="D2513" t="s">
        <v>3</v>
      </c>
      <c r="E2513" t="s">
        <v>8168</v>
      </c>
      <c r="F2513" t="s">
        <v>8026</v>
      </c>
      <c r="G2513">
        <v>28</v>
      </c>
      <c r="H2513">
        <v>4</v>
      </c>
      <c r="I2513">
        <v>8</v>
      </c>
      <c r="J2513" s="1">
        <v>126.55555555555556</v>
      </c>
      <c r="K2513" s="1">
        <f>Sales_Data[[#This Row],[Order Quantity]]*Sales_Data[[#This Row],[Unit Price]]</f>
        <v>1012.4444444444445</v>
      </c>
      <c r="L2513" s="1">
        <v>94.916666666666671</v>
      </c>
    </row>
    <row r="2514" spans="1:12">
      <c r="A2514" t="s">
        <v>2537</v>
      </c>
      <c r="B2514" s="2">
        <v>41474</v>
      </c>
      <c r="C2514">
        <v>3</v>
      </c>
      <c r="D2514" t="s">
        <v>2</v>
      </c>
      <c r="E2514" t="s">
        <v>8168</v>
      </c>
      <c r="F2514" t="s">
        <v>8027</v>
      </c>
      <c r="G2514">
        <v>8</v>
      </c>
      <c r="H2514">
        <v>2</v>
      </c>
      <c r="I2514">
        <v>3</v>
      </c>
      <c r="J2514" s="1">
        <v>285.12222222222221</v>
      </c>
      <c r="K2514" s="1">
        <f>Sales_Data[[#This Row],[Order Quantity]]*Sales_Data[[#This Row],[Unit Price]]</f>
        <v>855.36666666666656</v>
      </c>
      <c r="L2514" s="1">
        <v>153.96600000000001</v>
      </c>
    </row>
    <row r="2515" spans="1:12">
      <c r="A2515" t="s">
        <v>2538</v>
      </c>
      <c r="B2515" s="2">
        <v>41474</v>
      </c>
      <c r="C2515">
        <v>18</v>
      </c>
      <c r="D2515" t="s">
        <v>4</v>
      </c>
      <c r="E2515" t="s">
        <v>8168</v>
      </c>
      <c r="F2515" t="s">
        <v>8025</v>
      </c>
      <c r="G2515">
        <v>50</v>
      </c>
      <c r="H2515">
        <v>7</v>
      </c>
      <c r="I2515">
        <v>9</v>
      </c>
      <c r="J2515" s="1">
        <v>123.57777777777778</v>
      </c>
      <c r="K2515" s="1">
        <f>Sales_Data[[#This Row],[Order Quantity]]*Sales_Data[[#This Row],[Unit Price]]</f>
        <v>1112.2</v>
      </c>
      <c r="L2515" s="1">
        <v>54.374222222222222</v>
      </c>
    </row>
    <row r="2516" spans="1:12">
      <c r="A2516" t="s">
        <v>2539</v>
      </c>
      <c r="B2516" s="2">
        <v>41474</v>
      </c>
      <c r="C2516">
        <v>17</v>
      </c>
      <c r="D2516" t="s">
        <v>4</v>
      </c>
      <c r="E2516" t="s">
        <v>8168</v>
      </c>
      <c r="F2516" t="s">
        <v>8025</v>
      </c>
      <c r="G2516">
        <v>49</v>
      </c>
      <c r="H2516">
        <v>7</v>
      </c>
      <c r="I2516">
        <v>5</v>
      </c>
      <c r="J2516" s="1">
        <v>113.90000000000002</v>
      </c>
      <c r="K2516" s="1">
        <f>Sales_Data[[#This Row],[Order Quantity]]*Sales_Data[[#This Row],[Unit Price]]</f>
        <v>569.50000000000011</v>
      </c>
      <c r="L2516" s="1">
        <v>96.814999999999998</v>
      </c>
    </row>
    <row r="2517" spans="1:12">
      <c r="A2517" t="s">
        <v>2540</v>
      </c>
      <c r="B2517" s="2">
        <v>41474</v>
      </c>
      <c r="C2517">
        <v>18</v>
      </c>
      <c r="D2517" t="s">
        <v>2</v>
      </c>
      <c r="E2517" t="s">
        <v>8168</v>
      </c>
      <c r="F2517" t="s">
        <v>8025</v>
      </c>
      <c r="G2517">
        <v>52</v>
      </c>
      <c r="H2517">
        <v>8</v>
      </c>
      <c r="I2517">
        <v>3</v>
      </c>
      <c r="J2517" s="1">
        <v>20.844444444444445</v>
      </c>
      <c r="K2517" s="1">
        <f>Sales_Data[[#This Row],[Order Quantity]]*Sales_Data[[#This Row],[Unit Price]]</f>
        <v>62.533333333333331</v>
      </c>
      <c r="L2517" s="1">
        <v>10.213777777777777</v>
      </c>
    </row>
    <row r="2518" spans="1:12">
      <c r="A2518" t="s">
        <v>2541</v>
      </c>
      <c r="B2518" s="2">
        <v>41474</v>
      </c>
      <c r="C2518">
        <v>9</v>
      </c>
      <c r="D2518" t="s">
        <v>2</v>
      </c>
      <c r="E2518" t="s">
        <v>8168</v>
      </c>
      <c r="F2518" t="s">
        <v>8027</v>
      </c>
      <c r="G2518">
        <v>26</v>
      </c>
      <c r="H2518">
        <v>4</v>
      </c>
      <c r="I2518">
        <v>2</v>
      </c>
      <c r="J2518" s="1">
        <v>696.05555555555554</v>
      </c>
      <c r="K2518" s="1">
        <f>Sales_Data[[#This Row],[Order Quantity]]*Sales_Data[[#This Row],[Unit Price]]</f>
        <v>1392.1111111111111</v>
      </c>
      <c r="L2518" s="1">
        <v>522.04166666666663</v>
      </c>
    </row>
    <row r="2519" spans="1:12">
      <c r="A2519" t="s">
        <v>2542</v>
      </c>
      <c r="B2519" s="2">
        <v>41474</v>
      </c>
      <c r="C2519">
        <v>11</v>
      </c>
      <c r="D2519" t="s">
        <v>2</v>
      </c>
      <c r="E2519" t="s">
        <v>8168</v>
      </c>
      <c r="F2519" t="s">
        <v>8026</v>
      </c>
      <c r="G2519">
        <v>31</v>
      </c>
      <c r="H2519">
        <v>5</v>
      </c>
      <c r="I2519">
        <v>1</v>
      </c>
      <c r="J2519" s="1">
        <v>19.355555555555558</v>
      </c>
      <c r="K2519" s="1">
        <f>Sales_Data[[#This Row],[Order Quantity]]*Sales_Data[[#This Row],[Unit Price]]</f>
        <v>19.355555555555558</v>
      </c>
      <c r="L2519" s="1">
        <v>13.936</v>
      </c>
    </row>
    <row r="2520" spans="1:12">
      <c r="A2520" t="s">
        <v>2543</v>
      </c>
      <c r="B2520" s="2">
        <v>41475</v>
      </c>
      <c r="C2520">
        <v>5</v>
      </c>
      <c r="D2520" t="s">
        <v>4</v>
      </c>
      <c r="E2520" t="s">
        <v>8168</v>
      </c>
      <c r="F2520" t="s">
        <v>8027</v>
      </c>
      <c r="G2520">
        <v>14</v>
      </c>
      <c r="H2520">
        <v>2</v>
      </c>
      <c r="I2520">
        <v>4</v>
      </c>
      <c r="J2520" s="1">
        <v>425.07777777777778</v>
      </c>
      <c r="K2520" s="1">
        <f>Sales_Data[[#This Row],[Order Quantity]]*Sales_Data[[#This Row],[Unit Price]]</f>
        <v>1700.3111111111111</v>
      </c>
      <c r="L2520" s="1">
        <v>242.29433333333333</v>
      </c>
    </row>
    <row r="2521" spans="1:12">
      <c r="A2521" t="s">
        <v>2544</v>
      </c>
      <c r="B2521" s="2">
        <v>41475</v>
      </c>
      <c r="C2521">
        <v>13</v>
      </c>
      <c r="D2521" t="s">
        <v>4</v>
      </c>
      <c r="E2521" t="s">
        <v>8168</v>
      </c>
      <c r="F2521" t="s">
        <v>8026</v>
      </c>
      <c r="G2521">
        <v>37</v>
      </c>
      <c r="H2521">
        <v>6</v>
      </c>
      <c r="I2521">
        <v>3</v>
      </c>
      <c r="J2521" s="1">
        <v>113.90000000000002</v>
      </c>
      <c r="K2521" s="1">
        <f>Sales_Data[[#This Row],[Order Quantity]]*Sales_Data[[#This Row],[Unit Price]]</f>
        <v>341.70000000000005</v>
      </c>
      <c r="L2521" s="1">
        <v>82.00800000000001</v>
      </c>
    </row>
    <row r="2522" spans="1:12">
      <c r="A2522" t="s">
        <v>2545</v>
      </c>
      <c r="B2522" s="2">
        <v>41475</v>
      </c>
      <c r="C2522">
        <v>11</v>
      </c>
      <c r="D2522" t="s">
        <v>2</v>
      </c>
      <c r="E2522" t="s">
        <v>8168</v>
      </c>
      <c r="F2522" t="s">
        <v>8026</v>
      </c>
      <c r="G2522">
        <v>31</v>
      </c>
      <c r="H2522">
        <v>5</v>
      </c>
      <c r="I2522">
        <v>9</v>
      </c>
      <c r="J2522" s="1">
        <v>108.6888888888889</v>
      </c>
      <c r="K2522" s="1">
        <f>Sales_Data[[#This Row],[Order Quantity]]*Sales_Data[[#This Row],[Unit Price]]</f>
        <v>978.2</v>
      </c>
      <c r="L2522" s="1">
        <v>73.908444444444456</v>
      </c>
    </row>
    <row r="2523" spans="1:12">
      <c r="A2523" t="s">
        <v>2546</v>
      </c>
      <c r="B2523" s="2">
        <v>41475</v>
      </c>
      <c r="C2523">
        <v>12</v>
      </c>
      <c r="D2523" t="s">
        <v>4</v>
      </c>
      <c r="E2523" t="s">
        <v>8168</v>
      </c>
      <c r="F2523" t="s">
        <v>8026</v>
      </c>
      <c r="G2523">
        <v>34</v>
      </c>
      <c r="H2523">
        <v>5</v>
      </c>
      <c r="I2523">
        <v>2</v>
      </c>
      <c r="J2523" s="1">
        <v>591.08888888888896</v>
      </c>
      <c r="K2523" s="1">
        <f>Sales_Data[[#This Row],[Order Quantity]]*Sales_Data[[#This Row],[Unit Price]]</f>
        <v>1182.1777777777779</v>
      </c>
      <c r="L2523" s="1">
        <v>307.36622222222223</v>
      </c>
    </row>
    <row r="2524" spans="1:12">
      <c r="A2524" t="s">
        <v>2547</v>
      </c>
      <c r="B2524" s="2">
        <v>41475</v>
      </c>
      <c r="C2524">
        <v>9</v>
      </c>
      <c r="D2524" t="s">
        <v>3</v>
      </c>
      <c r="E2524" t="s">
        <v>8168</v>
      </c>
      <c r="F2524" t="s">
        <v>8027</v>
      </c>
      <c r="G2524">
        <v>26</v>
      </c>
      <c r="H2524">
        <v>4</v>
      </c>
      <c r="I2524">
        <v>6</v>
      </c>
      <c r="J2524" s="1">
        <v>207.7</v>
      </c>
      <c r="K2524" s="1">
        <f>Sales_Data[[#This Row],[Order Quantity]]*Sales_Data[[#This Row],[Unit Price]]</f>
        <v>1246.1999999999998</v>
      </c>
      <c r="L2524" s="1">
        <v>130.851</v>
      </c>
    </row>
    <row r="2525" spans="1:12">
      <c r="A2525" t="s">
        <v>2548</v>
      </c>
      <c r="B2525" s="2">
        <v>41475</v>
      </c>
      <c r="C2525">
        <v>6</v>
      </c>
      <c r="D2525" t="s">
        <v>2</v>
      </c>
      <c r="E2525" t="s">
        <v>8168</v>
      </c>
      <c r="F2525" t="s">
        <v>8027</v>
      </c>
      <c r="G2525">
        <v>16</v>
      </c>
      <c r="H2525">
        <v>3</v>
      </c>
      <c r="I2525">
        <v>7</v>
      </c>
      <c r="J2525" s="1">
        <v>120.60000000000001</v>
      </c>
      <c r="K2525" s="1">
        <f>Sales_Data[[#This Row],[Order Quantity]]*Sales_Data[[#This Row],[Unit Price]]</f>
        <v>844.2</v>
      </c>
      <c r="L2525" s="1">
        <v>101.304</v>
      </c>
    </row>
    <row r="2526" spans="1:12">
      <c r="A2526" t="s">
        <v>2549</v>
      </c>
      <c r="B2526" s="2">
        <v>41475</v>
      </c>
      <c r="C2526">
        <v>6</v>
      </c>
      <c r="D2526" t="s">
        <v>3</v>
      </c>
      <c r="E2526" t="s">
        <v>8168</v>
      </c>
      <c r="F2526" t="s">
        <v>8027</v>
      </c>
      <c r="G2526">
        <v>18</v>
      </c>
      <c r="H2526">
        <v>3</v>
      </c>
      <c r="I2526">
        <v>9</v>
      </c>
      <c r="J2526" s="1">
        <v>119.11111111111111</v>
      </c>
      <c r="K2526" s="1">
        <f>Sales_Data[[#This Row],[Order Quantity]]*Sales_Data[[#This Row],[Unit Price]]</f>
        <v>1072</v>
      </c>
      <c r="L2526" s="1">
        <v>55.982222222222219</v>
      </c>
    </row>
    <row r="2527" spans="1:12">
      <c r="A2527" t="s">
        <v>2550</v>
      </c>
      <c r="B2527" s="2">
        <v>41475</v>
      </c>
      <c r="C2527">
        <v>12</v>
      </c>
      <c r="D2527" t="s">
        <v>4</v>
      </c>
      <c r="E2527" t="s">
        <v>8168</v>
      </c>
      <c r="F2527" t="s">
        <v>8026</v>
      </c>
      <c r="G2527">
        <v>33</v>
      </c>
      <c r="H2527">
        <v>5</v>
      </c>
      <c r="I2527">
        <v>1</v>
      </c>
      <c r="J2527" s="1">
        <v>29.033333333333335</v>
      </c>
      <c r="K2527" s="1">
        <f>Sales_Data[[#This Row],[Order Quantity]]*Sales_Data[[#This Row],[Unit Price]]</f>
        <v>29.033333333333335</v>
      </c>
      <c r="L2527" s="1">
        <v>24.097666666666665</v>
      </c>
    </row>
    <row r="2528" spans="1:12">
      <c r="A2528" t="s">
        <v>2551</v>
      </c>
      <c r="B2528" s="2">
        <v>41475</v>
      </c>
      <c r="C2528">
        <v>17</v>
      </c>
      <c r="D2528" t="s">
        <v>4</v>
      </c>
      <c r="E2528" t="s">
        <v>8168</v>
      </c>
      <c r="F2528" t="s">
        <v>8025</v>
      </c>
      <c r="G2528">
        <v>48</v>
      </c>
      <c r="H2528">
        <v>7</v>
      </c>
      <c r="I2528">
        <v>3</v>
      </c>
      <c r="J2528" s="1">
        <v>434.75555555555559</v>
      </c>
      <c r="K2528" s="1">
        <f>Sales_Data[[#This Row],[Order Quantity]]*Sales_Data[[#This Row],[Unit Price]]</f>
        <v>1304.2666666666669</v>
      </c>
      <c r="L2528" s="1">
        <v>343.4568888888889</v>
      </c>
    </row>
    <row r="2529" spans="1:12">
      <c r="A2529" t="s">
        <v>2552</v>
      </c>
      <c r="B2529" s="2">
        <v>41476</v>
      </c>
      <c r="C2529">
        <v>8</v>
      </c>
      <c r="D2529" t="s">
        <v>3</v>
      </c>
      <c r="E2529" t="s">
        <v>8168</v>
      </c>
      <c r="F2529" t="s">
        <v>8027</v>
      </c>
      <c r="G2529">
        <v>21</v>
      </c>
      <c r="H2529">
        <v>3</v>
      </c>
      <c r="I2529">
        <v>6</v>
      </c>
      <c r="J2529" s="1">
        <v>297.03333333333336</v>
      </c>
      <c r="K2529" s="1">
        <f>Sales_Data[[#This Row],[Order Quantity]]*Sales_Data[[#This Row],[Unit Price]]</f>
        <v>1782.2000000000003</v>
      </c>
      <c r="L2529" s="1">
        <v>130.69466666666668</v>
      </c>
    </row>
    <row r="2530" spans="1:12">
      <c r="A2530" t="s">
        <v>2553</v>
      </c>
      <c r="B2530" s="2">
        <v>41476</v>
      </c>
      <c r="C2530">
        <v>11</v>
      </c>
      <c r="D2530" t="s">
        <v>4</v>
      </c>
      <c r="E2530" t="s">
        <v>8168</v>
      </c>
      <c r="F2530" t="s">
        <v>8026</v>
      </c>
      <c r="G2530">
        <v>32</v>
      </c>
      <c r="H2530">
        <v>5</v>
      </c>
      <c r="I2530">
        <v>1</v>
      </c>
      <c r="J2530" s="1">
        <v>116.13333333333334</v>
      </c>
      <c r="K2530" s="1">
        <f>Sales_Data[[#This Row],[Order Quantity]]*Sales_Data[[#This Row],[Unit Price]]</f>
        <v>116.13333333333334</v>
      </c>
      <c r="L2530" s="1">
        <v>61.550666666666672</v>
      </c>
    </row>
    <row r="2531" spans="1:12">
      <c r="A2531" t="s">
        <v>2554</v>
      </c>
      <c r="B2531" s="2">
        <v>41476</v>
      </c>
      <c r="C2531">
        <v>9</v>
      </c>
      <c r="D2531" t="s">
        <v>4</v>
      </c>
      <c r="E2531" t="s">
        <v>8168</v>
      </c>
      <c r="F2531" t="s">
        <v>8027</v>
      </c>
      <c r="G2531">
        <v>26</v>
      </c>
      <c r="H2531">
        <v>4</v>
      </c>
      <c r="I2531">
        <v>4</v>
      </c>
      <c r="J2531" s="1">
        <v>268</v>
      </c>
      <c r="K2531" s="1">
        <f>Sales_Data[[#This Row],[Order Quantity]]*Sales_Data[[#This Row],[Unit Price]]</f>
        <v>1072</v>
      </c>
      <c r="L2531" s="1">
        <v>117.92</v>
      </c>
    </row>
    <row r="2532" spans="1:12">
      <c r="A2532" t="s">
        <v>2555</v>
      </c>
      <c r="B2532" s="2">
        <v>41477</v>
      </c>
      <c r="C2532">
        <v>12</v>
      </c>
      <c r="D2532" t="s">
        <v>2</v>
      </c>
      <c r="E2532" t="s">
        <v>8168</v>
      </c>
      <c r="F2532" t="s">
        <v>8026</v>
      </c>
      <c r="G2532">
        <v>35</v>
      </c>
      <c r="H2532">
        <v>5</v>
      </c>
      <c r="I2532">
        <v>8</v>
      </c>
      <c r="J2532" s="1">
        <v>113.15555555555555</v>
      </c>
      <c r="K2532" s="1">
        <f>Sales_Data[[#This Row],[Order Quantity]]*Sales_Data[[#This Row],[Unit Price]]</f>
        <v>905.24444444444441</v>
      </c>
      <c r="L2532" s="1">
        <v>46.393777777777778</v>
      </c>
    </row>
    <row r="2533" spans="1:12">
      <c r="A2533" t="s">
        <v>2556</v>
      </c>
      <c r="B2533" s="2">
        <v>41477</v>
      </c>
      <c r="C2533">
        <v>2</v>
      </c>
      <c r="D2533" t="s">
        <v>4</v>
      </c>
      <c r="E2533" t="s">
        <v>8168</v>
      </c>
      <c r="F2533" t="s">
        <v>8027</v>
      </c>
      <c r="G2533">
        <v>5</v>
      </c>
      <c r="H2533">
        <v>1</v>
      </c>
      <c r="I2533">
        <v>1</v>
      </c>
      <c r="J2533" s="1">
        <v>250.87777777777779</v>
      </c>
      <c r="K2533" s="1">
        <f>Sales_Data[[#This Row],[Order Quantity]]*Sales_Data[[#This Row],[Unit Price]]</f>
        <v>250.87777777777779</v>
      </c>
      <c r="L2533" s="1">
        <v>210.73733333333334</v>
      </c>
    </row>
    <row r="2534" spans="1:12">
      <c r="A2534" t="s">
        <v>2557</v>
      </c>
      <c r="B2534" s="2">
        <v>41477</v>
      </c>
      <c r="C2534">
        <v>8</v>
      </c>
      <c r="D2534" t="s">
        <v>4</v>
      </c>
      <c r="E2534" t="s">
        <v>8168</v>
      </c>
      <c r="F2534" t="s">
        <v>8027</v>
      </c>
      <c r="G2534">
        <v>23</v>
      </c>
      <c r="H2534">
        <v>4</v>
      </c>
      <c r="I2534">
        <v>4</v>
      </c>
      <c r="J2534" s="1">
        <v>323.0888888888889</v>
      </c>
      <c r="K2534" s="1">
        <f>Sales_Data[[#This Row],[Order Quantity]]*Sales_Data[[#This Row],[Unit Price]]</f>
        <v>1292.3555555555556</v>
      </c>
      <c r="L2534" s="1">
        <v>255.24022222222226</v>
      </c>
    </row>
    <row r="2535" spans="1:12">
      <c r="A2535" t="s">
        <v>2558</v>
      </c>
      <c r="B2535" s="2">
        <v>41478</v>
      </c>
      <c r="C2535">
        <v>4</v>
      </c>
      <c r="D2535" t="s">
        <v>4</v>
      </c>
      <c r="E2535" t="s">
        <v>8168</v>
      </c>
      <c r="F2535" t="s">
        <v>8027</v>
      </c>
      <c r="G2535">
        <v>10</v>
      </c>
      <c r="H2535">
        <v>2</v>
      </c>
      <c r="I2535">
        <v>1</v>
      </c>
      <c r="J2535" s="1">
        <v>125.06666666666668</v>
      </c>
      <c r="K2535" s="1">
        <f>Sales_Data[[#This Row],[Order Quantity]]*Sales_Data[[#This Row],[Unit Price]]</f>
        <v>125.06666666666668</v>
      </c>
      <c r="L2535" s="1">
        <v>65.034666666666681</v>
      </c>
    </row>
    <row r="2536" spans="1:12">
      <c r="A2536" t="s">
        <v>2559</v>
      </c>
      <c r="B2536" s="2">
        <v>41478</v>
      </c>
      <c r="C2536">
        <v>19</v>
      </c>
      <c r="D2536" t="s">
        <v>4</v>
      </c>
      <c r="E2536" t="s">
        <v>8168</v>
      </c>
      <c r="F2536" t="s">
        <v>8028</v>
      </c>
      <c r="G2536">
        <v>53</v>
      </c>
      <c r="H2536">
        <v>8</v>
      </c>
      <c r="I2536">
        <v>5</v>
      </c>
      <c r="J2536" s="1">
        <v>119.11111111111111</v>
      </c>
      <c r="K2536" s="1">
        <f>Sales_Data[[#This Row],[Order Quantity]]*Sales_Data[[#This Row],[Unit Price]]</f>
        <v>595.55555555555554</v>
      </c>
      <c r="L2536" s="1">
        <v>58.364444444444445</v>
      </c>
    </row>
    <row r="2537" spans="1:12">
      <c r="A2537" t="s">
        <v>2560</v>
      </c>
      <c r="B2537" s="2">
        <v>41478</v>
      </c>
      <c r="C2537">
        <v>18</v>
      </c>
      <c r="D2537" t="s">
        <v>4</v>
      </c>
      <c r="E2537" t="s">
        <v>8168</v>
      </c>
      <c r="F2537" t="s">
        <v>8025</v>
      </c>
      <c r="G2537">
        <v>53</v>
      </c>
      <c r="H2537">
        <v>8</v>
      </c>
      <c r="I2537">
        <v>4</v>
      </c>
      <c r="J2537" s="1">
        <v>201</v>
      </c>
      <c r="K2537" s="1">
        <f>Sales_Data[[#This Row],[Order Quantity]]*Sales_Data[[#This Row],[Unit Price]]</f>
        <v>804</v>
      </c>
      <c r="L2537" s="1">
        <v>126.63000000000001</v>
      </c>
    </row>
    <row r="2538" spans="1:12">
      <c r="A2538" t="s">
        <v>2561</v>
      </c>
      <c r="B2538" s="2">
        <v>41478</v>
      </c>
      <c r="C2538">
        <v>19</v>
      </c>
      <c r="D2538" t="s">
        <v>4</v>
      </c>
      <c r="E2538" t="s">
        <v>8168</v>
      </c>
      <c r="F2538" t="s">
        <v>8028</v>
      </c>
      <c r="G2538">
        <v>56</v>
      </c>
      <c r="H2538">
        <v>8</v>
      </c>
      <c r="I2538">
        <v>9</v>
      </c>
      <c r="J2538" s="1">
        <v>113.90000000000002</v>
      </c>
      <c r="K2538" s="1">
        <f>Sales_Data[[#This Row],[Order Quantity]]*Sales_Data[[#This Row],[Unit Price]]</f>
        <v>1025.1000000000001</v>
      </c>
      <c r="L2538" s="1">
        <v>59.228000000000016</v>
      </c>
    </row>
    <row r="2539" spans="1:12">
      <c r="A2539" t="s">
        <v>2562</v>
      </c>
      <c r="B2539" s="2">
        <v>41478</v>
      </c>
      <c r="C2539">
        <v>14</v>
      </c>
      <c r="D2539" t="s">
        <v>4</v>
      </c>
      <c r="E2539" t="s">
        <v>8168</v>
      </c>
      <c r="F2539" t="s">
        <v>8026</v>
      </c>
      <c r="G2539">
        <v>39</v>
      </c>
      <c r="H2539">
        <v>6</v>
      </c>
      <c r="I2539">
        <v>9</v>
      </c>
      <c r="J2539" s="1">
        <v>439.22222222222223</v>
      </c>
      <c r="K2539" s="1">
        <f>Sales_Data[[#This Row],[Order Quantity]]*Sales_Data[[#This Row],[Unit Price]]</f>
        <v>3953</v>
      </c>
      <c r="L2539" s="1">
        <v>219.61111111111111</v>
      </c>
    </row>
    <row r="2540" spans="1:12">
      <c r="A2540" t="s">
        <v>2563</v>
      </c>
      <c r="B2540" s="2">
        <v>41478</v>
      </c>
      <c r="C2540">
        <v>2</v>
      </c>
      <c r="D2540" t="s">
        <v>4</v>
      </c>
      <c r="E2540" t="s">
        <v>8168</v>
      </c>
      <c r="F2540" t="s">
        <v>8027</v>
      </c>
      <c r="G2540">
        <v>4</v>
      </c>
      <c r="H2540">
        <v>1</v>
      </c>
      <c r="I2540">
        <v>4</v>
      </c>
      <c r="J2540" s="1">
        <v>263.53333333333336</v>
      </c>
      <c r="K2540" s="1">
        <f>Sales_Data[[#This Row],[Order Quantity]]*Sales_Data[[#This Row],[Unit Price]]</f>
        <v>1054.1333333333334</v>
      </c>
      <c r="L2540" s="1">
        <v>224.00333333333336</v>
      </c>
    </row>
    <row r="2541" spans="1:12">
      <c r="A2541" t="s">
        <v>2564</v>
      </c>
      <c r="B2541" s="2">
        <v>41479</v>
      </c>
      <c r="C2541">
        <v>13</v>
      </c>
      <c r="D2541" t="s">
        <v>2</v>
      </c>
      <c r="E2541" t="s">
        <v>8168</v>
      </c>
      <c r="F2541" t="s">
        <v>8026</v>
      </c>
      <c r="G2541">
        <v>37</v>
      </c>
      <c r="H2541">
        <v>6</v>
      </c>
      <c r="I2541">
        <v>8</v>
      </c>
      <c r="J2541" s="1">
        <v>262.04444444444448</v>
      </c>
      <c r="K2541" s="1">
        <f>Sales_Data[[#This Row],[Order Quantity]]*Sales_Data[[#This Row],[Unit Price]]</f>
        <v>2096.3555555555558</v>
      </c>
      <c r="L2541" s="1">
        <v>162.46755555555558</v>
      </c>
    </row>
    <row r="2542" spans="1:12">
      <c r="A2542" t="s">
        <v>2565</v>
      </c>
      <c r="B2542" s="2">
        <v>41480</v>
      </c>
      <c r="C2542">
        <v>7</v>
      </c>
      <c r="D2542" t="s">
        <v>4</v>
      </c>
      <c r="E2542" t="s">
        <v>8168</v>
      </c>
      <c r="F2542" t="s">
        <v>8027</v>
      </c>
      <c r="G2542">
        <v>21</v>
      </c>
      <c r="H2542">
        <v>3</v>
      </c>
      <c r="I2542">
        <v>9</v>
      </c>
      <c r="J2542" s="1">
        <v>290.33333333333331</v>
      </c>
      <c r="K2542" s="1">
        <f>Sales_Data[[#This Row],[Order Quantity]]*Sales_Data[[#This Row],[Unit Price]]</f>
        <v>2613</v>
      </c>
      <c r="L2542" s="1">
        <v>180.00666666666666</v>
      </c>
    </row>
    <row r="2543" spans="1:12">
      <c r="A2543" t="s">
        <v>2566</v>
      </c>
      <c r="B2543" s="2">
        <v>41480</v>
      </c>
      <c r="C2543">
        <v>19</v>
      </c>
      <c r="D2543" t="s">
        <v>2</v>
      </c>
      <c r="E2543" t="s">
        <v>8168</v>
      </c>
      <c r="F2543" t="s">
        <v>8028</v>
      </c>
      <c r="G2543">
        <v>54</v>
      </c>
      <c r="H2543">
        <v>8</v>
      </c>
      <c r="I2543">
        <v>6</v>
      </c>
      <c r="J2543" s="1">
        <v>100.5</v>
      </c>
      <c r="K2543" s="1">
        <f>Sales_Data[[#This Row],[Order Quantity]]*Sales_Data[[#This Row],[Unit Price]]</f>
        <v>603</v>
      </c>
      <c r="L2543" s="1">
        <v>50.25</v>
      </c>
    </row>
    <row r="2544" spans="1:12">
      <c r="A2544" t="s">
        <v>2567</v>
      </c>
      <c r="B2544" s="2">
        <v>41480</v>
      </c>
      <c r="C2544">
        <v>5</v>
      </c>
      <c r="D2544" t="s">
        <v>4</v>
      </c>
      <c r="E2544" t="s">
        <v>8168</v>
      </c>
      <c r="F2544" t="s">
        <v>8027</v>
      </c>
      <c r="G2544">
        <v>13</v>
      </c>
      <c r="H2544">
        <v>2</v>
      </c>
      <c r="I2544">
        <v>4</v>
      </c>
      <c r="J2544" s="1">
        <v>113.90000000000002</v>
      </c>
      <c r="K2544" s="1">
        <f>Sales_Data[[#This Row],[Order Quantity]]*Sales_Data[[#This Row],[Unit Price]]</f>
        <v>455.60000000000008</v>
      </c>
      <c r="L2544" s="1">
        <v>64.923000000000002</v>
      </c>
    </row>
    <row r="2545" spans="1:12">
      <c r="A2545" t="s">
        <v>2568</v>
      </c>
      <c r="B2545" s="2">
        <v>41480</v>
      </c>
      <c r="C2545">
        <v>15</v>
      </c>
      <c r="D2545" t="s">
        <v>2</v>
      </c>
      <c r="E2545" t="s">
        <v>8168</v>
      </c>
      <c r="F2545" t="s">
        <v>8025</v>
      </c>
      <c r="G2545">
        <v>42</v>
      </c>
      <c r="H2545">
        <v>6</v>
      </c>
      <c r="I2545">
        <v>2</v>
      </c>
      <c r="J2545" s="1">
        <v>428.05555555555554</v>
      </c>
      <c r="K2545" s="1">
        <f>Sales_Data[[#This Row],[Order Quantity]]*Sales_Data[[#This Row],[Unit Price]]</f>
        <v>856.11111111111109</v>
      </c>
      <c r="L2545" s="1">
        <v>278.23611111111109</v>
      </c>
    </row>
    <row r="2546" spans="1:12">
      <c r="A2546" t="s">
        <v>2569</v>
      </c>
      <c r="B2546" s="2">
        <v>41481</v>
      </c>
      <c r="C2546">
        <v>18</v>
      </c>
      <c r="D2546" t="s">
        <v>4</v>
      </c>
      <c r="E2546" t="s">
        <v>8168</v>
      </c>
      <c r="F2546" t="s">
        <v>8025</v>
      </c>
      <c r="G2546">
        <v>51</v>
      </c>
      <c r="H2546">
        <v>7</v>
      </c>
      <c r="I2546">
        <v>3</v>
      </c>
      <c r="J2546" s="1">
        <v>25.311111111111114</v>
      </c>
      <c r="K2546" s="1">
        <f>Sales_Data[[#This Row],[Order Quantity]]*Sales_Data[[#This Row],[Unit Price]]</f>
        <v>75.933333333333337</v>
      </c>
      <c r="L2546" s="1">
        <v>10.630666666666666</v>
      </c>
    </row>
    <row r="2547" spans="1:12">
      <c r="A2547" t="s">
        <v>2570</v>
      </c>
      <c r="B2547" s="2">
        <v>41481</v>
      </c>
      <c r="C2547">
        <v>8</v>
      </c>
      <c r="D2547" t="s">
        <v>4</v>
      </c>
      <c r="E2547" t="s">
        <v>8168</v>
      </c>
      <c r="F2547" t="s">
        <v>8027</v>
      </c>
      <c r="G2547">
        <v>22</v>
      </c>
      <c r="H2547">
        <v>3</v>
      </c>
      <c r="I2547">
        <v>1</v>
      </c>
      <c r="J2547" s="1">
        <v>260.55555555555554</v>
      </c>
      <c r="K2547" s="1">
        <f>Sales_Data[[#This Row],[Order Quantity]]*Sales_Data[[#This Row],[Unit Price]]</f>
        <v>260.55555555555554</v>
      </c>
      <c r="L2547" s="1">
        <v>179.78333333333333</v>
      </c>
    </row>
    <row r="2548" spans="1:12">
      <c r="A2548" t="s">
        <v>2571</v>
      </c>
      <c r="B2548" s="2">
        <v>41481</v>
      </c>
      <c r="C2548">
        <v>2</v>
      </c>
      <c r="D2548" t="s">
        <v>2</v>
      </c>
      <c r="E2548" t="s">
        <v>8168</v>
      </c>
      <c r="F2548" t="s">
        <v>8027</v>
      </c>
      <c r="G2548">
        <v>6</v>
      </c>
      <c r="H2548">
        <v>1</v>
      </c>
      <c r="I2548">
        <v>4</v>
      </c>
      <c r="J2548" s="1">
        <v>218.86666666666667</v>
      </c>
      <c r="K2548" s="1">
        <f>Sales_Data[[#This Row],[Order Quantity]]*Sales_Data[[#This Row],[Unit Price]]</f>
        <v>875.4666666666667</v>
      </c>
      <c r="L2548" s="1">
        <v>87.546666666666681</v>
      </c>
    </row>
    <row r="2549" spans="1:12">
      <c r="A2549" t="s">
        <v>2572</v>
      </c>
      <c r="B2549" s="2">
        <v>41481</v>
      </c>
      <c r="C2549">
        <v>14</v>
      </c>
      <c r="D2549" t="s">
        <v>4</v>
      </c>
      <c r="E2549" t="s">
        <v>8168</v>
      </c>
      <c r="F2549" t="s">
        <v>8026</v>
      </c>
      <c r="G2549">
        <v>39</v>
      </c>
      <c r="H2549">
        <v>6</v>
      </c>
      <c r="I2549">
        <v>7</v>
      </c>
      <c r="J2549" s="1">
        <v>287.35555555555561</v>
      </c>
      <c r="K2549" s="1">
        <f>Sales_Data[[#This Row],[Order Quantity]]*Sales_Data[[#This Row],[Unit Price]]</f>
        <v>2011.4888888888893</v>
      </c>
      <c r="L2549" s="1">
        <v>143.67777777777781</v>
      </c>
    </row>
    <row r="2550" spans="1:12">
      <c r="A2550" t="s">
        <v>2573</v>
      </c>
      <c r="B2550" s="2">
        <v>41481</v>
      </c>
      <c r="C2550">
        <v>9</v>
      </c>
      <c r="D2550" t="s">
        <v>2</v>
      </c>
      <c r="E2550" t="s">
        <v>8168</v>
      </c>
      <c r="F2550" t="s">
        <v>8027</v>
      </c>
      <c r="G2550">
        <v>26</v>
      </c>
      <c r="H2550">
        <v>4</v>
      </c>
      <c r="I2550">
        <v>4</v>
      </c>
      <c r="J2550" s="1">
        <v>638.73333333333335</v>
      </c>
      <c r="K2550" s="1">
        <f>Sales_Data[[#This Row],[Order Quantity]]*Sales_Data[[#This Row],[Unit Price]]</f>
        <v>2554.9333333333334</v>
      </c>
      <c r="L2550" s="1">
        <v>415.17666666666668</v>
      </c>
    </row>
    <row r="2551" spans="1:12">
      <c r="A2551" t="s">
        <v>2574</v>
      </c>
      <c r="B2551" s="2">
        <v>41482</v>
      </c>
      <c r="C2551">
        <v>11</v>
      </c>
      <c r="D2551" t="s">
        <v>2</v>
      </c>
      <c r="E2551" t="s">
        <v>8168</v>
      </c>
      <c r="F2551" t="s">
        <v>8026</v>
      </c>
      <c r="G2551">
        <v>32</v>
      </c>
      <c r="H2551">
        <v>5</v>
      </c>
      <c r="I2551">
        <v>7</v>
      </c>
      <c r="J2551" s="1">
        <v>24.566666666666666</v>
      </c>
      <c r="K2551" s="1">
        <f>Sales_Data[[#This Row],[Order Quantity]]*Sales_Data[[#This Row],[Unit Price]]</f>
        <v>171.96666666666667</v>
      </c>
      <c r="L2551" s="1">
        <v>18.916333333333331</v>
      </c>
    </row>
    <row r="2552" spans="1:12">
      <c r="A2552" t="s">
        <v>2575</v>
      </c>
      <c r="B2552" s="2">
        <v>41482</v>
      </c>
      <c r="C2552">
        <v>4</v>
      </c>
      <c r="D2552" t="s">
        <v>2</v>
      </c>
      <c r="E2552" t="s">
        <v>8168</v>
      </c>
      <c r="F2552" t="s">
        <v>8027</v>
      </c>
      <c r="G2552">
        <v>10</v>
      </c>
      <c r="H2552">
        <v>2</v>
      </c>
      <c r="I2552">
        <v>1</v>
      </c>
      <c r="J2552" s="1">
        <v>425.82222222222225</v>
      </c>
      <c r="K2552" s="1">
        <f>Sales_Data[[#This Row],[Order Quantity]]*Sales_Data[[#This Row],[Unit Price]]</f>
        <v>425.82222222222225</v>
      </c>
      <c r="L2552" s="1">
        <v>315.10844444444444</v>
      </c>
    </row>
    <row r="2553" spans="1:12">
      <c r="A2553" t="s">
        <v>2576</v>
      </c>
      <c r="B2553" s="2">
        <v>41482</v>
      </c>
      <c r="C2553">
        <v>19</v>
      </c>
      <c r="D2553" t="s">
        <v>4</v>
      </c>
      <c r="E2553" t="s">
        <v>8168</v>
      </c>
      <c r="F2553" t="s">
        <v>8028</v>
      </c>
      <c r="G2553">
        <v>55</v>
      </c>
      <c r="H2553">
        <v>8</v>
      </c>
      <c r="I2553">
        <v>1</v>
      </c>
      <c r="J2553" s="1">
        <v>712.43333333333339</v>
      </c>
      <c r="K2553" s="1">
        <f>Sales_Data[[#This Row],[Order Quantity]]*Sales_Data[[#This Row],[Unit Price]]</f>
        <v>712.43333333333339</v>
      </c>
      <c r="L2553" s="1">
        <v>463.08166666666671</v>
      </c>
    </row>
    <row r="2554" spans="1:12">
      <c r="A2554" t="s">
        <v>2577</v>
      </c>
      <c r="B2554" s="2">
        <v>41482</v>
      </c>
      <c r="C2554">
        <v>7</v>
      </c>
      <c r="D2554" t="s">
        <v>4</v>
      </c>
      <c r="E2554" t="s">
        <v>8168</v>
      </c>
      <c r="F2554" t="s">
        <v>8027</v>
      </c>
      <c r="G2554">
        <v>20</v>
      </c>
      <c r="H2554">
        <v>3</v>
      </c>
      <c r="I2554">
        <v>7</v>
      </c>
      <c r="J2554" s="1">
        <v>114.64444444444445</v>
      </c>
      <c r="K2554" s="1">
        <f>Sales_Data[[#This Row],[Order Quantity]]*Sales_Data[[#This Row],[Unit Price]]</f>
        <v>802.51111111111118</v>
      </c>
      <c r="L2554" s="1">
        <v>57.322222222222223</v>
      </c>
    </row>
    <row r="2555" spans="1:12">
      <c r="A2555" t="s">
        <v>2578</v>
      </c>
      <c r="B2555" s="2">
        <v>41482</v>
      </c>
      <c r="C2555">
        <v>20</v>
      </c>
      <c r="D2555" t="s">
        <v>3</v>
      </c>
      <c r="E2555" t="s">
        <v>8168</v>
      </c>
      <c r="F2555" t="s">
        <v>8028</v>
      </c>
      <c r="G2555">
        <v>56</v>
      </c>
      <c r="H2555">
        <v>8</v>
      </c>
      <c r="I2555">
        <v>3</v>
      </c>
      <c r="J2555" s="1">
        <v>424.33333333333331</v>
      </c>
      <c r="K2555" s="1">
        <f>Sales_Data[[#This Row],[Order Quantity]]*Sales_Data[[#This Row],[Unit Price]]</f>
        <v>1273</v>
      </c>
      <c r="L2555" s="1">
        <v>178.22</v>
      </c>
    </row>
    <row r="2556" spans="1:12">
      <c r="A2556" t="s">
        <v>2579</v>
      </c>
      <c r="B2556" s="2">
        <v>41483</v>
      </c>
      <c r="C2556">
        <v>19</v>
      </c>
      <c r="D2556" t="s">
        <v>4</v>
      </c>
      <c r="E2556" t="s">
        <v>8168</v>
      </c>
      <c r="F2556" t="s">
        <v>8028</v>
      </c>
      <c r="G2556">
        <v>55</v>
      </c>
      <c r="H2556">
        <v>8</v>
      </c>
      <c r="I2556">
        <v>5</v>
      </c>
      <c r="J2556" s="1">
        <v>192.06666666666669</v>
      </c>
      <c r="K2556" s="1">
        <f>Sales_Data[[#This Row],[Order Quantity]]*Sales_Data[[#This Row],[Unit Price]]</f>
        <v>960.33333333333348</v>
      </c>
      <c r="L2556" s="1">
        <v>109.47800000000001</v>
      </c>
    </row>
    <row r="2557" spans="1:12">
      <c r="A2557" t="s">
        <v>2580</v>
      </c>
      <c r="B2557" s="2">
        <v>41483</v>
      </c>
      <c r="C2557">
        <v>18</v>
      </c>
      <c r="D2557" t="s">
        <v>4</v>
      </c>
      <c r="E2557" t="s">
        <v>8168</v>
      </c>
      <c r="F2557" t="s">
        <v>8025</v>
      </c>
      <c r="G2557">
        <v>51</v>
      </c>
      <c r="H2557">
        <v>8</v>
      </c>
      <c r="I2557">
        <v>7</v>
      </c>
      <c r="J2557" s="1">
        <v>254.60000000000002</v>
      </c>
      <c r="K2557" s="1">
        <f>Sales_Data[[#This Row],[Order Quantity]]*Sales_Data[[#This Row],[Unit Price]]</f>
        <v>1782.2000000000003</v>
      </c>
      <c r="L2557" s="1">
        <v>183.31200000000001</v>
      </c>
    </row>
    <row r="2558" spans="1:12">
      <c r="A2558" t="s">
        <v>2581</v>
      </c>
      <c r="B2558" s="2">
        <v>41483</v>
      </c>
      <c r="C2558">
        <v>2</v>
      </c>
      <c r="D2558" t="s">
        <v>4</v>
      </c>
      <c r="E2558" t="s">
        <v>8168</v>
      </c>
      <c r="F2558" t="s">
        <v>8027</v>
      </c>
      <c r="G2558">
        <v>6</v>
      </c>
      <c r="H2558">
        <v>1</v>
      </c>
      <c r="I2558">
        <v>8</v>
      </c>
      <c r="J2558" s="1">
        <v>445.17777777777775</v>
      </c>
      <c r="K2558" s="1">
        <f>Sales_Data[[#This Row],[Order Quantity]]*Sales_Data[[#This Row],[Unit Price]]</f>
        <v>3561.422222222222</v>
      </c>
      <c r="L2558" s="1">
        <v>356.14222222222224</v>
      </c>
    </row>
    <row r="2559" spans="1:12">
      <c r="A2559" t="s">
        <v>2582</v>
      </c>
      <c r="B2559" s="2">
        <v>41483</v>
      </c>
      <c r="C2559">
        <v>6</v>
      </c>
      <c r="D2559" t="s">
        <v>2</v>
      </c>
      <c r="E2559" t="s">
        <v>8168</v>
      </c>
      <c r="F2559" t="s">
        <v>8027</v>
      </c>
      <c r="G2559">
        <v>16</v>
      </c>
      <c r="H2559">
        <v>3</v>
      </c>
      <c r="I2559">
        <v>7</v>
      </c>
      <c r="J2559" s="1">
        <v>438.47777777777782</v>
      </c>
      <c r="K2559" s="1">
        <f>Sales_Data[[#This Row],[Order Quantity]]*Sales_Data[[#This Row],[Unit Price]]</f>
        <v>3069.3444444444449</v>
      </c>
      <c r="L2559" s="1">
        <v>192.93022222222223</v>
      </c>
    </row>
    <row r="2560" spans="1:12">
      <c r="A2560" t="s">
        <v>2583</v>
      </c>
      <c r="B2560" s="2">
        <v>41484</v>
      </c>
      <c r="C2560">
        <v>10</v>
      </c>
      <c r="D2560" t="s">
        <v>2</v>
      </c>
      <c r="E2560" t="s">
        <v>8168</v>
      </c>
      <c r="F2560" t="s">
        <v>8026</v>
      </c>
      <c r="G2560">
        <v>29</v>
      </c>
      <c r="H2560">
        <v>4</v>
      </c>
      <c r="I2560">
        <v>7</v>
      </c>
      <c r="J2560" s="1">
        <v>655.11111111111109</v>
      </c>
      <c r="K2560" s="1">
        <f>Sales_Data[[#This Row],[Order Quantity]]*Sales_Data[[#This Row],[Unit Price]]</f>
        <v>4585.7777777777774</v>
      </c>
      <c r="L2560" s="1">
        <v>458.57777777777778</v>
      </c>
    </row>
    <row r="2561" spans="1:12">
      <c r="A2561" t="s">
        <v>2584</v>
      </c>
      <c r="B2561" s="2">
        <v>41484</v>
      </c>
      <c r="C2561">
        <v>20</v>
      </c>
      <c r="D2561" t="s">
        <v>4</v>
      </c>
      <c r="E2561" t="s">
        <v>8168</v>
      </c>
      <c r="F2561" t="s">
        <v>8028</v>
      </c>
      <c r="G2561">
        <v>57</v>
      </c>
      <c r="H2561">
        <v>8</v>
      </c>
      <c r="I2561">
        <v>7</v>
      </c>
      <c r="J2561" s="1">
        <v>269.48888888888888</v>
      </c>
      <c r="K2561" s="1">
        <f>Sales_Data[[#This Row],[Order Quantity]]*Sales_Data[[#This Row],[Unit Price]]</f>
        <v>1886.4222222222222</v>
      </c>
      <c r="L2561" s="1">
        <v>223.67577777777777</v>
      </c>
    </row>
    <row r="2562" spans="1:12">
      <c r="A2562" t="s">
        <v>2585</v>
      </c>
      <c r="B2562" s="2">
        <v>41484</v>
      </c>
      <c r="C2562">
        <v>16</v>
      </c>
      <c r="D2562" t="s">
        <v>4</v>
      </c>
      <c r="E2562" t="s">
        <v>8168</v>
      </c>
      <c r="F2562" t="s">
        <v>8025</v>
      </c>
      <c r="G2562">
        <v>45</v>
      </c>
      <c r="H2562">
        <v>7</v>
      </c>
      <c r="I2562">
        <v>4</v>
      </c>
      <c r="J2562" s="1">
        <v>127.30000000000001</v>
      </c>
      <c r="K2562" s="1">
        <f>Sales_Data[[#This Row],[Order Quantity]]*Sales_Data[[#This Row],[Unit Price]]</f>
        <v>509.20000000000005</v>
      </c>
      <c r="L2562" s="1">
        <v>106.932</v>
      </c>
    </row>
    <row r="2563" spans="1:12">
      <c r="A2563" t="s">
        <v>2586</v>
      </c>
      <c r="B2563" s="2">
        <v>41484</v>
      </c>
      <c r="C2563">
        <v>14</v>
      </c>
      <c r="D2563" t="s">
        <v>4</v>
      </c>
      <c r="E2563" t="s">
        <v>8168</v>
      </c>
      <c r="F2563" t="s">
        <v>8026</v>
      </c>
      <c r="G2563">
        <v>38</v>
      </c>
      <c r="H2563">
        <v>6</v>
      </c>
      <c r="I2563">
        <v>9</v>
      </c>
      <c r="J2563" s="1">
        <v>400.51111111111112</v>
      </c>
      <c r="K2563" s="1">
        <f>Sales_Data[[#This Row],[Order Quantity]]*Sales_Data[[#This Row],[Unit Price]]</f>
        <v>3604.6</v>
      </c>
      <c r="L2563" s="1">
        <v>248.31688888888888</v>
      </c>
    </row>
    <row r="2564" spans="1:12">
      <c r="A2564" t="s">
        <v>2587</v>
      </c>
      <c r="B2564" s="2">
        <v>41485</v>
      </c>
      <c r="C2564">
        <v>8</v>
      </c>
      <c r="D2564" t="s">
        <v>4</v>
      </c>
      <c r="E2564" t="s">
        <v>8168</v>
      </c>
      <c r="F2564" t="s">
        <v>8027</v>
      </c>
      <c r="G2564">
        <v>23</v>
      </c>
      <c r="H2564">
        <v>4</v>
      </c>
      <c r="I2564">
        <v>3</v>
      </c>
      <c r="J2564" s="1">
        <v>114.64444444444445</v>
      </c>
      <c r="K2564" s="1">
        <f>Sales_Data[[#This Row],[Order Quantity]]*Sales_Data[[#This Row],[Unit Price]]</f>
        <v>343.93333333333334</v>
      </c>
      <c r="L2564" s="1">
        <v>77.958222222222219</v>
      </c>
    </row>
    <row r="2565" spans="1:12">
      <c r="A2565" t="s">
        <v>2588</v>
      </c>
      <c r="B2565" s="2">
        <v>41486</v>
      </c>
      <c r="C2565">
        <v>9</v>
      </c>
      <c r="D2565" t="s">
        <v>2</v>
      </c>
      <c r="E2565" t="s">
        <v>8168</v>
      </c>
      <c r="F2565" t="s">
        <v>8027</v>
      </c>
      <c r="G2565">
        <v>24</v>
      </c>
      <c r="H2565">
        <v>4</v>
      </c>
      <c r="I2565">
        <v>1</v>
      </c>
      <c r="J2565" s="1">
        <v>292.56666666666666</v>
      </c>
      <c r="K2565" s="1">
        <f>Sales_Data[[#This Row],[Order Quantity]]*Sales_Data[[#This Row],[Unit Price]]</f>
        <v>292.56666666666666</v>
      </c>
      <c r="L2565" s="1">
        <v>234.05333333333334</v>
      </c>
    </row>
    <row r="2566" spans="1:12">
      <c r="A2566" t="s">
        <v>2589</v>
      </c>
      <c r="B2566" s="2">
        <v>41486</v>
      </c>
      <c r="C2566">
        <v>7</v>
      </c>
      <c r="D2566" t="s">
        <v>2</v>
      </c>
      <c r="E2566" t="s">
        <v>8168</v>
      </c>
      <c r="F2566" t="s">
        <v>8027</v>
      </c>
      <c r="G2566">
        <v>20</v>
      </c>
      <c r="H2566">
        <v>3</v>
      </c>
      <c r="I2566">
        <v>9</v>
      </c>
      <c r="J2566" s="1">
        <v>328.3</v>
      </c>
      <c r="K2566" s="1">
        <f>Sales_Data[[#This Row],[Order Quantity]]*Sales_Data[[#This Row],[Unit Price]]</f>
        <v>2954.7000000000003</v>
      </c>
      <c r="L2566" s="1">
        <v>144.45200000000003</v>
      </c>
    </row>
    <row r="2567" spans="1:12">
      <c r="A2567" t="s">
        <v>2590</v>
      </c>
      <c r="B2567" s="2">
        <v>41486</v>
      </c>
      <c r="C2567">
        <v>9</v>
      </c>
      <c r="D2567" t="s">
        <v>4</v>
      </c>
      <c r="E2567" t="s">
        <v>8168</v>
      </c>
      <c r="F2567" t="s">
        <v>8027</v>
      </c>
      <c r="G2567">
        <v>26</v>
      </c>
      <c r="H2567">
        <v>4</v>
      </c>
      <c r="I2567">
        <v>1</v>
      </c>
      <c r="J2567" s="1">
        <v>116.87777777777779</v>
      </c>
      <c r="K2567" s="1">
        <f>Sales_Data[[#This Row],[Order Quantity]]*Sales_Data[[#This Row],[Unit Price]]</f>
        <v>116.87777777777779</v>
      </c>
      <c r="L2567" s="1">
        <v>79.476888888888908</v>
      </c>
    </row>
    <row r="2568" spans="1:12">
      <c r="A2568" t="s">
        <v>2591</v>
      </c>
      <c r="B2568" s="2">
        <v>41486</v>
      </c>
      <c r="C2568">
        <v>14</v>
      </c>
      <c r="D2568" t="s">
        <v>4</v>
      </c>
      <c r="E2568" t="s">
        <v>8168</v>
      </c>
      <c r="F2568" t="s">
        <v>8026</v>
      </c>
      <c r="G2568">
        <v>39</v>
      </c>
      <c r="H2568">
        <v>6</v>
      </c>
      <c r="I2568">
        <v>5</v>
      </c>
      <c r="J2568" s="1">
        <v>96.033333333333346</v>
      </c>
      <c r="K2568" s="1">
        <f>Sales_Data[[#This Row],[Order Quantity]]*Sales_Data[[#This Row],[Unit Price]]</f>
        <v>480.16666666666674</v>
      </c>
      <c r="L2568" s="1">
        <v>80.668000000000006</v>
      </c>
    </row>
    <row r="2569" spans="1:12">
      <c r="A2569" t="s">
        <v>2592</v>
      </c>
      <c r="B2569" s="2">
        <v>41486</v>
      </c>
      <c r="C2569">
        <v>17</v>
      </c>
      <c r="D2569" t="s">
        <v>2</v>
      </c>
      <c r="E2569" t="s">
        <v>8168</v>
      </c>
      <c r="F2569" t="s">
        <v>8025</v>
      </c>
      <c r="G2569">
        <v>50</v>
      </c>
      <c r="H2569">
        <v>7</v>
      </c>
      <c r="I2569">
        <v>3</v>
      </c>
      <c r="J2569" s="1">
        <v>221.84444444444446</v>
      </c>
      <c r="K2569" s="1">
        <f>Sales_Data[[#This Row],[Order Quantity]]*Sales_Data[[#This Row],[Unit Price]]</f>
        <v>665.53333333333342</v>
      </c>
      <c r="L2569" s="1">
        <v>173.0386666666667</v>
      </c>
    </row>
    <row r="2570" spans="1:12">
      <c r="A2570" t="s">
        <v>2593</v>
      </c>
      <c r="B2570" s="2">
        <v>41487</v>
      </c>
      <c r="C2570">
        <v>10</v>
      </c>
      <c r="D2570" t="s">
        <v>2</v>
      </c>
      <c r="E2570" t="s">
        <v>8168</v>
      </c>
      <c r="F2570" t="s">
        <v>8026</v>
      </c>
      <c r="G2570">
        <v>28</v>
      </c>
      <c r="H2570">
        <v>4</v>
      </c>
      <c r="I2570">
        <v>2</v>
      </c>
      <c r="J2570" s="1">
        <v>439.22222222222223</v>
      </c>
      <c r="K2570" s="1">
        <f>Sales_Data[[#This Row],[Order Quantity]]*Sales_Data[[#This Row],[Unit Price]]</f>
        <v>878.44444444444446</v>
      </c>
      <c r="L2570" s="1">
        <v>281.10222222222222</v>
      </c>
    </row>
    <row r="2571" spans="1:12">
      <c r="A2571" t="s">
        <v>2594</v>
      </c>
      <c r="B2571" s="2">
        <v>41487</v>
      </c>
      <c r="C2571">
        <v>1</v>
      </c>
      <c r="D2571" t="s">
        <v>4</v>
      </c>
      <c r="E2571" t="s">
        <v>8168</v>
      </c>
      <c r="F2571" t="s">
        <v>8027</v>
      </c>
      <c r="G2571">
        <v>2</v>
      </c>
      <c r="H2571">
        <v>1</v>
      </c>
      <c r="I2571">
        <v>7</v>
      </c>
      <c r="J2571" s="1">
        <v>439.9666666666667</v>
      </c>
      <c r="K2571" s="1">
        <f>Sales_Data[[#This Row],[Order Quantity]]*Sales_Data[[#This Row],[Unit Price]]</f>
        <v>3079.7666666666669</v>
      </c>
      <c r="L2571" s="1">
        <v>312.37633333333338</v>
      </c>
    </row>
    <row r="2572" spans="1:12">
      <c r="A2572" t="s">
        <v>2595</v>
      </c>
      <c r="B2572" s="2">
        <v>41488</v>
      </c>
      <c r="C2572">
        <v>5</v>
      </c>
      <c r="D2572" t="s">
        <v>3</v>
      </c>
      <c r="E2572" t="s">
        <v>8168</v>
      </c>
      <c r="F2572" t="s">
        <v>8027</v>
      </c>
      <c r="G2572">
        <v>14</v>
      </c>
      <c r="H2572">
        <v>2</v>
      </c>
      <c r="I2572">
        <v>9</v>
      </c>
      <c r="J2572" s="1">
        <v>26.055555555555557</v>
      </c>
      <c r="K2572" s="1">
        <f>Sales_Data[[#This Row],[Order Quantity]]*Sales_Data[[#This Row],[Unit Price]]</f>
        <v>234.5</v>
      </c>
      <c r="L2572" s="1">
        <v>21.626111111111111</v>
      </c>
    </row>
    <row r="2573" spans="1:12">
      <c r="A2573" t="s">
        <v>2596</v>
      </c>
      <c r="B2573" s="2">
        <v>41488</v>
      </c>
      <c r="C2573">
        <v>8</v>
      </c>
      <c r="D2573" t="s">
        <v>3</v>
      </c>
      <c r="E2573" t="s">
        <v>8168</v>
      </c>
      <c r="F2573" t="s">
        <v>8027</v>
      </c>
      <c r="G2573">
        <v>22</v>
      </c>
      <c r="H2573">
        <v>3</v>
      </c>
      <c r="I2573">
        <v>9</v>
      </c>
      <c r="J2573" s="1">
        <v>245.66666666666666</v>
      </c>
      <c r="K2573" s="1">
        <f>Sales_Data[[#This Row],[Order Quantity]]*Sales_Data[[#This Row],[Unit Price]]</f>
        <v>2211</v>
      </c>
      <c r="L2573" s="1">
        <v>167.05333333333334</v>
      </c>
    </row>
    <row r="2574" spans="1:12">
      <c r="A2574" t="s">
        <v>2597</v>
      </c>
      <c r="B2574" s="2">
        <v>41489</v>
      </c>
      <c r="C2574">
        <v>8</v>
      </c>
      <c r="D2574" t="s">
        <v>2</v>
      </c>
      <c r="E2574" t="s">
        <v>8168</v>
      </c>
      <c r="F2574" t="s">
        <v>8027</v>
      </c>
      <c r="G2574">
        <v>23</v>
      </c>
      <c r="H2574">
        <v>4</v>
      </c>
      <c r="I2574">
        <v>5</v>
      </c>
      <c r="J2574" s="1">
        <v>130.27777777777777</v>
      </c>
      <c r="K2574" s="1">
        <f>Sales_Data[[#This Row],[Order Quantity]]*Sales_Data[[#This Row],[Unit Price]]</f>
        <v>651.38888888888891</v>
      </c>
      <c r="L2574" s="1">
        <v>62.533333333333331</v>
      </c>
    </row>
    <row r="2575" spans="1:12">
      <c r="A2575" t="s">
        <v>2598</v>
      </c>
      <c r="B2575" s="2">
        <v>41489</v>
      </c>
      <c r="C2575">
        <v>20</v>
      </c>
      <c r="D2575" t="s">
        <v>2</v>
      </c>
      <c r="E2575" t="s">
        <v>8168</v>
      </c>
      <c r="F2575" t="s">
        <v>8028</v>
      </c>
      <c r="G2575">
        <v>58</v>
      </c>
      <c r="H2575">
        <v>8</v>
      </c>
      <c r="I2575">
        <v>8</v>
      </c>
      <c r="J2575" s="1">
        <v>25.311111111111114</v>
      </c>
      <c r="K2575" s="1">
        <f>Sales_Data[[#This Row],[Order Quantity]]*Sales_Data[[#This Row],[Unit Price]]</f>
        <v>202.48888888888891</v>
      </c>
      <c r="L2575" s="1">
        <v>10.124444444444444</v>
      </c>
    </row>
    <row r="2576" spans="1:12">
      <c r="A2576" t="s">
        <v>2599</v>
      </c>
      <c r="B2576" s="2">
        <v>41489</v>
      </c>
      <c r="C2576">
        <v>9</v>
      </c>
      <c r="D2576" t="s">
        <v>4</v>
      </c>
      <c r="E2576" t="s">
        <v>8168</v>
      </c>
      <c r="F2576" t="s">
        <v>8027</v>
      </c>
      <c r="G2576">
        <v>25</v>
      </c>
      <c r="H2576">
        <v>4</v>
      </c>
      <c r="I2576">
        <v>8</v>
      </c>
      <c r="J2576" s="1">
        <v>199.51111111111112</v>
      </c>
      <c r="K2576" s="1">
        <f>Sales_Data[[#This Row],[Order Quantity]]*Sales_Data[[#This Row],[Unit Price]]</f>
        <v>1596.088888888889</v>
      </c>
      <c r="L2576" s="1">
        <v>113.72133333333333</v>
      </c>
    </row>
    <row r="2577" spans="1:12">
      <c r="A2577" t="s">
        <v>2600</v>
      </c>
      <c r="B2577" s="2">
        <v>41489</v>
      </c>
      <c r="C2577">
        <v>17</v>
      </c>
      <c r="D2577" t="s">
        <v>2</v>
      </c>
      <c r="E2577" t="s">
        <v>8168</v>
      </c>
      <c r="F2577" t="s">
        <v>8025</v>
      </c>
      <c r="G2577">
        <v>49</v>
      </c>
      <c r="H2577">
        <v>7</v>
      </c>
      <c r="I2577">
        <v>2</v>
      </c>
      <c r="J2577" s="1">
        <v>213.65555555555557</v>
      </c>
      <c r="K2577" s="1">
        <f>Sales_Data[[#This Row],[Order Quantity]]*Sales_Data[[#This Row],[Unit Price]]</f>
        <v>427.31111111111113</v>
      </c>
      <c r="L2577" s="1">
        <v>126.05677777777777</v>
      </c>
    </row>
    <row r="2578" spans="1:12">
      <c r="A2578" t="s">
        <v>2601</v>
      </c>
      <c r="B2578" s="2">
        <v>41489</v>
      </c>
      <c r="C2578">
        <v>4</v>
      </c>
      <c r="D2578" t="s">
        <v>4</v>
      </c>
      <c r="E2578" t="s">
        <v>8168</v>
      </c>
      <c r="F2578" t="s">
        <v>8027</v>
      </c>
      <c r="G2578">
        <v>9</v>
      </c>
      <c r="H2578">
        <v>2</v>
      </c>
      <c r="I2578">
        <v>4</v>
      </c>
      <c r="J2578" s="1">
        <v>285.86666666666667</v>
      </c>
      <c r="K2578" s="1">
        <f>Sales_Data[[#This Row],[Order Quantity]]*Sales_Data[[#This Row],[Unit Price]]</f>
        <v>1143.4666666666667</v>
      </c>
      <c r="L2578" s="1">
        <v>208.68266666666668</v>
      </c>
    </row>
    <row r="2579" spans="1:12">
      <c r="A2579" t="s">
        <v>2602</v>
      </c>
      <c r="B2579" s="2">
        <v>41489</v>
      </c>
      <c r="C2579">
        <v>10</v>
      </c>
      <c r="D2579" t="s">
        <v>3</v>
      </c>
      <c r="E2579" t="s">
        <v>8168</v>
      </c>
      <c r="F2579" t="s">
        <v>8026</v>
      </c>
      <c r="G2579">
        <v>29</v>
      </c>
      <c r="H2579">
        <v>4</v>
      </c>
      <c r="I2579">
        <v>2</v>
      </c>
      <c r="J2579" s="1">
        <v>92.311111111111117</v>
      </c>
      <c r="K2579" s="1">
        <f>Sales_Data[[#This Row],[Order Quantity]]*Sales_Data[[#This Row],[Unit Price]]</f>
        <v>184.62222222222223</v>
      </c>
      <c r="L2579" s="1">
        <v>64.617777777777789</v>
      </c>
    </row>
    <row r="2580" spans="1:12">
      <c r="A2580" t="s">
        <v>2603</v>
      </c>
      <c r="B2580" s="2">
        <v>41490</v>
      </c>
      <c r="C2580">
        <v>17</v>
      </c>
      <c r="D2580" t="s">
        <v>2</v>
      </c>
      <c r="E2580" t="s">
        <v>8168</v>
      </c>
      <c r="F2580" t="s">
        <v>8025</v>
      </c>
      <c r="G2580">
        <v>47</v>
      </c>
      <c r="H2580">
        <v>7</v>
      </c>
      <c r="I2580">
        <v>7</v>
      </c>
      <c r="J2580" s="1">
        <v>102.73333333333333</v>
      </c>
      <c r="K2580" s="1">
        <f>Sales_Data[[#This Row],[Order Quantity]]*Sales_Data[[#This Row],[Unit Price]]</f>
        <v>719.13333333333333</v>
      </c>
      <c r="L2580" s="1">
        <v>79.104666666666674</v>
      </c>
    </row>
    <row r="2581" spans="1:12">
      <c r="A2581" t="s">
        <v>2604</v>
      </c>
      <c r="B2581" s="2">
        <v>41490</v>
      </c>
      <c r="C2581">
        <v>7</v>
      </c>
      <c r="D2581" t="s">
        <v>2</v>
      </c>
      <c r="E2581" t="s">
        <v>8168</v>
      </c>
      <c r="F2581" t="s">
        <v>8027</v>
      </c>
      <c r="G2581">
        <v>19</v>
      </c>
      <c r="H2581">
        <v>3</v>
      </c>
      <c r="I2581">
        <v>9</v>
      </c>
      <c r="J2581" s="1">
        <v>585.13333333333333</v>
      </c>
      <c r="K2581" s="1">
        <f>Sales_Data[[#This Row],[Order Quantity]]*Sales_Data[[#This Row],[Unit Price]]</f>
        <v>5266.2</v>
      </c>
      <c r="L2581" s="1">
        <v>263.31</v>
      </c>
    </row>
    <row r="2582" spans="1:12">
      <c r="A2582" t="s">
        <v>2605</v>
      </c>
      <c r="B2582" s="2">
        <v>41490</v>
      </c>
      <c r="C2582">
        <v>2</v>
      </c>
      <c r="D2582" t="s">
        <v>2</v>
      </c>
      <c r="E2582" t="s">
        <v>8168</v>
      </c>
      <c r="F2582" t="s">
        <v>8027</v>
      </c>
      <c r="G2582">
        <v>5</v>
      </c>
      <c r="H2582">
        <v>1</v>
      </c>
      <c r="I2582">
        <v>9</v>
      </c>
      <c r="J2582" s="1">
        <v>428.05555555555554</v>
      </c>
      <c r="K2582" s="1">
        <f>Sales_Data[[#This Row],[Order Quantity]]*Sales_Data[[#This Row],[Unit Price]]</f>
        <v>3852.5</v>
      </c>
      <c r="L2582" s="1">
        <v>355.2861111111111</v>
      </c>
    </row>
    <row r="2583" spans="1:12">
      <c r="A2583" t="s">
        <v>2606</v>
      </c>
      <c r="B2583" s="2">
        <v>41490</v>
      </c>
      <c r="C2583">
        <v>19</v>
      </c>
      <c r="D2583" t="s">
        <v>2</v>
      </c>
      <c r="E2583" t="s">
        <v>8168</v>
      </c>
      <c r="F2583" t="s">
        <v>8028</v>
      </c>
      <c r="G2583">
        <v>53</v>
      </c>
      <c r="H2583">
        <v>8</v>
      </c>
      <c r="I2583">
        <v>1</v>
      </c>
      <c r="J2583" s="1">
        <v>105.71111111111111</v>
      </c>
      <c r="K2583" s="1">
        <f>Sales_Data[[#This Row],[Order Quantity]]*Sales_Data[[#This Row],[Unit Price]]</f>
        <v>105.71111111111111</v>
      </c>
      <c r="L2583" s="1">
        <v>57.083999999999996</v>
      </c>
    </row>
    <row r="2584" spans="1:12">
      <c r="A2584" t="s">
        <v>2607</v>
      </c>
      <c r="B2584" s="2">
        <v>41490</v>
      </c>
      <c r="C2584">
        <v>6</v>
      </c>
      <c r="D2584" t="s">
        <v>3</v>
      </c>
      <c r="E2584" t="s">
        <v>8168</v>
      </c>
      <c r="F2584" t="s">
        <v>8027</v>
      </c>
      <c r="G2584">
        <v>17</v>
      </c>
      <c r="H2584">
        <v>3</v>
      </c>
      <c r="I2584">
        <v>8</v>
      </c>
      <c r="J2584" s="1">
        <v>323.83333333333331</v>
      </c>
      <c r="K2584" s="1">
        <f>Sales_Data[[#This Row],[Order Quantity]]*Sales_Data[[#This Row],[Unit Price]]</f>
        <v>2590.6666666666665</v>
      </c>
      <c r="L2584" s="1">
        <v>145.72500000000002</v>
      </c>
    </row>
    <row r="2585" spans="1:12">
      <c r="A2585" t="s">
        <v>2608</v>
      </c>
      <c r="B2585" s="2">
        <v>41491</v>
      </c>
      <c r="C2585">
        <v>19</v>
      </c>
      <c r="D2585" t="s">
        <v>4</v>
      </c>
      <c r="E2585" t="s">
        <v>8168</v>
      </c>
      <c r="F2585" t="s">
        <v>8028</v>
      </c>
      <c r="G2585">
        <v>53</v>
      </c>
      <c r="H2585">
        <v>8</v>
      </c>
      <c r="I2585">
        <v>4</v>
      </c>
      <c r="J2585" s="1">
        <v>268.74444444444447</v>
      </c>
      <c r="K2585" s="1">
        <f>Sales_Data[[#This Row],[Order Quantity]]*Sales_Data[[#This Row],[Unit Price]]</f>
        <v>1074.9777777777779</v>
      </c>
      <c r="L2585" s="1">
        <v>180.05877777777781</v>
      </c>
    </row>
    <row r="2586" spans="1:12">
      <c r="A2586" t="s">
        <v>2609</v>
      </c>
      <c r="B2586" s="2">
        <v>41491</v>
      </c>
      <c r="C2586">
        <v>9</v>
      </c>
      <c r="D2586" t="s">
        <v>2</v>
      </c>
      <c r="E2586" t="s">
        <v>8168</v>
      </c>
      <c r="F2586" t="s">
        <v>8027</v>
      </c>
      <c r="G2586">
        <v>24</v>
      </c>
      <c r="H2586">
        <v>4</v>
      </c>
      <c r="I2586">
        <v>3</v>
      </c>
      <c r="J2586" s="1">
        <v>282.14444444444445</v>
      </c>
      <c r="K2586" s="1">
        <f>Sales_Data[[#This Row],[Order Quantity]]*Sales_Data[[#This Row],[Unit Price]]</f>
        <v>846.43333333333339</v>
      </c>
      <c r="L2586" s="1">
        <v>169.28666666666669</v>
      </c>
    </row>
    <row r="2587" spans="1:12">
      <c r="A2587" t="s">
        <v>2610</v>
      </c>
      <c r="B2587" s="2">
        <v>41491</v>
      </c>
      <c r="C2587">
        <v>15</v>
      </c>
      <c r="D2587" t="s">
        <v>2</v>
      </c>
      <c r="E2587" t="s">
        <v>8168</v>
      </c>
      <c r="F2587" t="s">
        <v>8025</v>
      </c>
      <c r="G2587">
        <v>44</v>
      </c>
      <c r="H2587">
        <v>6</v>
      </c>
      <c r="I2587">
        <v>1</v>
      </c>
      <c r="J2587" s="1">
        <v>250.13333333333335</v>
      </c>
      <c r="K2587" s="1">
        <f>Sales_Data[[#This Row],[Order Quantity]]*Sales_Data[[#This Row],[Unit Price]]</f>
        <v>250.13333333333335</v>
      </c>
      <c r="L2587" s="1">
        <v>127.56800000000001</v>
      </c>
    </row>
    <row r="2588" spans="1:12">
      <c r="A2588" t="s">
        <v>2611</v>
      </c>
      <c r="B2588" s="2">
        <v>41491</v>
      </c>
      <c r="C2588">
        <v>9</v>
      </c>
      <c r="D2588" t="s">
        <v>3</v>
      </c>
      <c r="E2588" t="s">
        <v>8168</v>
      </c>
      <c r="F2588" t="s">
        <v>8027</v>
      </c>
      <c r="G2588">
        <v>26</v>
      </c>
      <c r="H2588">
        <v>4</v>
      </c>
      <c r="I2588">
        <v>4</v>
      </c>
      <c r="J2588" s="1">
        <v>582.90000000000009</v>
      </c>
      <c r="K2588" s="1">
        <f>Sales_Data[[#This Row],[Order Quantity]]*Sales_Data[[#This Row],[Unit Price]]</f>
        <v>2331.6000000000004</v>
      </c>
      <c r="L2588" s="1">
        <v>308.93700000000007</v>
      </c>
    </row>
    <row r="2589" spans="1:12">
      <c r="A2589" t="s">
        <v>2612</v>
      </c>
      <c r="B2589" s="2">
        <v>41491</v>
      </c>
      <c r="C2589">
        <v>16</v>
      </c>
      <c r="D2589" t="s">
        <v>2</v>
      </c>
      <c r="E2589" t="s">
        <v>8168</v>
      </c>
      <c r="F2589" t="s">
        <v>8025</v>
      </c>
      <c r="G2589">
        <v>44</v>
      </c>
      <c r="H2589">
        <v>7</v>
      </c>
      <c r="I2589">
        <v>8</v>
      </c>
      <c r="J2589" s="1">
        <v>102.73333333333333</v>
      </c>
      <c r="K2589" s="1">
        <f>Sales_Data[[#This Row],[Order Quantity]]*Sales_Data[[#This Row],[Unit Price]]</f>
        <v>821.86666666666667</v>
      </c>
      <c r="L2589" s="1">
        <v>65.74933333333334</v>
      </c>
    </row>
    <row r="2590" spans="1:12">
      <c r="A2590" t="s">
        <v>2613</v>
      </c>
      <c r="B2590" s="2">
        <v>41492</v>
      </c>
      <c r="C2590">
        <v>8</v>
      </c>
      <c r="D2590" t="s">
        <v>2</v>
      </c>
      <c r="E2590" t="s">
        <v>8168</v>
      </c>
      <c r="F2590" t="s">
        <v>8027</v>
      </c>
      <c r="G2590">
        <v>22</v>
      </c>
      <c r="H2590">
        <v>3</v>
      </c>
      <c r="I2590">
        <v>9</v>
      </c>
      <c r="J2590" s="1">
        <v>114.64444444444445</v>
      </c>
      <c r="K2590" s="1">
        <f>Sales_Data[[#This Row],[Order Quantity]]*Sales_Data[[#This Row],[Unit Price]]</f>
        <v>1031.8</v>
      </c>
      <c r="L2590" s="1">
        <v>72.225999999999999</v>
      </c>
    </row>
    <row r="2591" spans="1:12">
      <c r="A2591" t="s">
        <v>2614</v>
      </c>
      <c r="B2591" s="2">
        <v>41492</v>
      </c>
      <c r="C2591">
        <v>16</v>
      </c>
      <c r="D2591" t="s">
        <v>4</v>
      </c>
      <c r="E2591" t="s">
        <v>8168</v>
      </c>
      <c r="F2591" t="s">
        <v>8025</v>
      </c>
      <c r="G2591">
        <v>45</v>
      </c>
      <c r="H2591">
        <v>7</v>
      </c>
      <c r="I2591">
        <v>5</v>
      </c>
      <c r="J2591" s="1">
        <v>206.21111111111111</v>
      </c>
      <c r="K2591" s="1">
        <f>Sales_Data[[#This Row],[Order Quantity]]*Sales_Data[[#This Row],[Unit Price]]</f>
        <v>1031.0555555555557</v>
      </c>
      <c r="L2591" s="1">
        <v>146.4098888888889</v>
      </c>
    </row>
    <row r="2592" spans="1:12">
      <c r="A2592" t="s">
        <v>2615</v>
      </c>
      <c r="B2592" s="2">
        <v>41492</v>
      </c>
      <c r="C2592">
        <v>1</v>
      </c>
      <c r="D2592" t="s">
        <v>2</v>
      </c>
      <c r="E2592" t="s">
        <v>8168</v>
      </c>
      <c r="F2592" t="s">
        <v>8027</v>
      </c>
      <c r="G2592">
        <v>2</v>
      </c>
      <c r="H2592">
        <v>1</v>
      </c>
      <c r="I2592">
        <v>9</v>
      </c>
      <c r="J2592" s="1">
        <v>114.64444444444445</v>
      </c>
      <c r="K2592" s="1">
        <f>Sales_Data[[#This Row],[Order Quantity]]*Sales_Data[[#This Row],[Unit Price]]</f>
        <v>1031.8</v>
      </c>
      <c r="L2592" s="1">
        <v>65.347333333333324</v>
      </c>
    </row>
    <row r="2593" spans="1:12">
      <c r="A2593" t="s">
        <v>2616</v>
      </c>
      <c r="B2593" s="2">
        <v>41492</v>
      </c>
      <c r="C2593">
        <v>5</v>
      </c>
      <c r="D2593" t="s">
        <v>4</v>
      </c>
      <c r="E2593" t="s">
        <v>8168</v>
      </c>
      <c r="F2593" t="s">
        <v>8027</v>
      </c>
      <c r="G2593">
        <v>15</v>
      </c>
      <c r="H2593">
        <v>2</v>
      </c>
      <c r="I2593">
        <v>3</v>
      </c>
      <c r="J2593" s="1">
        <v>143.67777777777781</v>
      </c>
      <c r="K2593" s="1">
        <f>Sales_Data[[#This Row],[Order Quantity]]*Sales_Data[[#This Row],[Unit Price]]</f>
        <v>431.03333333333342</v>
      </c>
      <c r="L2593" s="1">
        <v>80.459555555555582</v>
      </c>
    </row>
    <row r="2594" spans="1:12">
      <c r="A2594" t="s">
        <v>2617</v>
      </c>
      <c r="B2594" s="2">
        <v>41492</v>
      </c>
      <c r="C2594">
        <v>5</v>
      </c>
      <c r="D2594" t="s">
        <v>4</v>
      </c>
      <c r="E2594" t="s">
        <v>8168</v>
      </c>
      <c r="F2594" t="s">
        <v>8027</v>
      </c>
      <c r="G2594">
        <v>14</v>
      </c>
      <c r="H2594">
        <v>2</v>
      </c>
      <c r="I2594">
        <v>5</v>
      </c>
      <c r="J2594" s="1">
        <v>115.38888888888889</v>
      </c>
      <c r="K2594" s="1">
        <f>Sales_Data[[#This Row],[Order Quantity]]*Sales_Data[[#This Row],[Unit Price]]</f>
        <v>576.94444444444446</v>
      </c>
      <c r="L2594" s="1">
        <v>56.540555555555557</v>
      </c>
    </row>
    <row r="2595" spans="1:12">
      <c r="A2595" t="s">
        <v>2618</v>
      </c>
      <c r="B2595" s="2">
        <v>41493</v>
      </c>
      <c r="C2595">
        <v>8</v>
      </c>
      <c r="D2595" t="s">
        <v>4</v>
      </c>
      <c r="E2595" t="s">
        <v>8168</v>
      </c>
      <c r="F2595" t="s">
        <v>8027</v>
      </c>
      <c r="G2595">
        <v>21</v>
      </c>
      <c r="H2595">
        <v>3</v>
      </c>
      <c r="I2595">
        <v>2</v>
      </c>
      <c r="J2595" s="1">
        <v>192.06666666666669</v>
      </c>
      <c r="K2595" s="1">
        <f>Sales_Data[[#This Row],[Order Quantity]]*Sales_Data[[#This Row],[Unit Price]]</f>
        <v>384.13333333333338</v>
      </c>
      <c r="L2595" s="1">
        <v>115.24000000000001</v>
      </c>
    </row>
    <row r="2596" spans="1:12">
      <c r="A2596" t="s">
        <v>2619</v>
      </c>
      <c r="B2596" s="2">
        <v>41493</v>
      </c>
      <c r="C2596">
        <v>20</v>
      </c>
      <c r="D2596" t="s">
        <v>4</v>
      </c>
      <c r="E2596" t="s">
        <v>8168</v>
      </c>
      <c r="F2596" t="s">
        <v>8028</v>
      </c>
      <c r="G2596">
        <v>56</v>
      </c>
      <c r="H2596">
        <v>8</v>
      </c>
      <c r="I2596">
        <v>5</v>
      </c>
      <c r="J2596" s="1">
        <v>26.055555555555557</v>
      </c>
      <c r="K2596" s="1">
        <f>Sales_Data[[#This Row],[Order Quantity]]*Sales_Data[[#This Row],[Unit Price]]</f>
        <v>130.27777777777777</v>
      </c>
      <c r="L2596" s="1">
        <v>19.281111111111112</v>
      </c>
    </row>
    <row r="2597" spans="1:12">
      <c r="A2597" t="s">
        <v>2620</v>
      </c>
      <c r="B2597" s="2">
        <v>41493</v>
      </c>
      <c r="C2597">
        <v>13</v>
      </c>
      <c r="D2597" t="s">
        <v>3</v>
      </c>
      <c r="E2597" t="s">
        <v>8168</v>
      </c>
      <c r="F2597" t="s">
        <v>8026</v>
      </c>
      <c r="G2597">
        <v>37</v>
      </c>
      <c r="H2597">
        <v>6</v>
      </c>
      <c r="I2597">
        <v>7</v>
      </c>
      <c r="J2597" s="1">
        <v>439.22222222222223</v>
      </c>
      <c r="K2597" s="1">
        <f>Sales_Data[[#This Row],[Order Quantity]]*Sales_Data[[#This Row],[Unit Price]]</f>
        <v>3074.5555555555557</v>
      </c>
      <c r="L2597" s="1">
        <v>250.35666666666663</v>
      </c>
    </row>
    <row r="2598" spans="1:12">
      <c r="A2598" t="s">
        <v>2621</v>
      </c>
      <c r="B2598" s="2">
        <v>41493</v>
      </c>
      <c r="C2598">
        <v>18</v>
      </c>
      <c r="D2598" t="s">
        <v>4</v>
      </c>
      <c r="E2598" t="s">
        <v>8168</v>
      </c>
      <c r="F2598" t="s">
        <v>8025</v>
      </c>
      <c r="G2598">
        <v>51</v>
      </c>
      <c r="H2598">
        <v>8</v>
      </c>
      <c r="I2598">
        <v>6</v>
      </c>
      <c r="J2598" s="1">
        <v>78.911111111111111</v>
      </c>
      <c r="K2598" s="1">
        <f>Sales_Data[[#This Row],[Order Quantity]]*Sales_Data[[#This Row],[Unit Price]]</f>
        <v>473.4666666666667</v>
      </c>
      <c r="L2598" s="1">
        <v>61.550666666666672</v>
      </c>
    </row>
    <row r="2599" spans="1:12">
      <c r="A2599" t="s">
        <v>2622</v>
      </c>
      <c r="B2599" s="2">
        <v>41494</v>
      </c>
      <c r="C2599">
        <v>5</v>
      </c>
      <c r="D2599" t="s">
        <v>2</v>
      </c>
      <c r="E2599" t="s">
        <v>8168</v>
      </c>
      <c r="F2599" t="s">
        <v>8027</v>
      </c>
      <c r="G2599">
        <v>13</v>
      </c>
      <c r="H2599">
        <v>2</v>
      </c>
      <c r="I2599">
        <v>9</v>
      </c>
      <c r="J2599" s="1">
        <v>195.78888888888889</v>
      </c>
      <c r="K2599" s="1">
        <f>Sales_Data[[#This Row],[Order Quantity]]*Sales_Data[[#This Row],[Unit Price]]</f>
        <v>1762.1</v>
      </c>
      <c r="L2599" s="1">
        <v>142.92588888888889</v>
      </c>
    </row>
    <row r="2600" spans="1:12">
      <c r="A2600" t="s">
        <v>2623</v>
      </c>
      <c r="B2600" s="2">
        <v>41494</v>
      </c>
      <c r="C2600">
        <v>4</v>
      </c>
      <c r="D2600" t="s">
        <v>2</v>
      </c>
      <c r="E2600" t="s">
        <v>8168</v>
      </c>
      <c r="F2600" t="s">
        <v>8027</v>
      </c>
      <c r="G2600">
        <v>12</v>
      </c>
      <c r="H2600">
        <v>2</v>
      </c>
      <c r="I2600">
        <v>3</v>
      </c>
      <c r="J2600" s="1">
        <v>203.23333333333335</v>
      </c>
      <c r="K2600" s="1">
        <f>Sales_Data[[#This Row],[Order Quantity]]*Sales_Data[[#This Row],[Unit Price]]</f>
        <v>609.70000000000005</v>
      </c>
      <c r="L2600" s="1">
        <v>148.36033333333336</v>
      </c>
    </row>
    <row r="2601" spans="1:12">
      <c r="A2601" t="s">
        <v>2624</v>
      </c>
      <c r="B2601" s="2">
        <v>41495</v>
      </c>
      <c r="C2601">
        <v>15</v>
      </c>
      <c r="D2601" t="s">
        <v>3</v>
      </c>
      <c r="E2601" t="s">
        <v>8168</v>
      </c>
      <c r="F2601" t="s">
        <v>8025</v>
      </c>
      <c r="G2601">
        <v>42</v>
      </c>
      <c r="H2601">
        <v>6</v>
      </c>
      <c r="I2601">
        <v>9</v>
      </c>
      <c r="J2601" s="1">
        <v>260.55555555555554</v>
      </c>
      <c r="K2601" s="1">
        <f>Sales_Data[[#This Row],[Order Quantity]]*Sales_Data[[#This Row],[Unit Price]]</f>
        <v>2345</v>
      </c>
      <c r="L2601" s="1">
        <v>143.30555555555554</v>
      </c>
    </row>
    <row r="2602" spans="1:12">
      <c r="A2602" t="s">
        <v>2625</v>
      </c>
      <c r="B2602" s="2">
        <v>41495</v>
      </c>
      <c r="C2602">
        <v>10</v>
      </c>
      <c r="D2602" t="s">
        <v>3</v>
      </c>
      <c r="E2602" t="s">
        <v>8168</v>
      </c>
      <c r="F2602" t="s">
        <v>8027</v>
      </c>
      <c r="G2602">
        <v>28</v>
      </c>
      <c r="H2602">
        <v>4</v>
      </c>
      <c r="I2602">
        <v>4</v>
      </c>
      <c r="J2602" s="1">
        <v>639.47777777777776</v>
      </c>
      <c r="K2602" s="1">
        <f>Sales_Data[[#This Row],[Order Quantity]]*Sales_Data[[#This Row],[Unit Price]]</f>
        <v>2557.911111111111</v>
      </c>
      <c r="L2602" s="1">
        <v>409.26577777777783</v>
      </c>
    </row>
    <row r="2603" spans="1:12">
      <c r="A2603" t="s">
        <v>2626</v>
      </c>
      <c r="B2603" s="2">
        <v>41495</v>
      </c>
      <c r="C2603">
        <v>5</v>
      </c>
      <c r="D2603" t="s">
        <v>4</v>
      </c>
      <c r="E2603" t="s">
        <v>8168</v>
      </c>
      <c r="F2603" t="s">
        <v>8027</v>
      </c>
      <c r="G2603">
        <v>12</v>
      </c>
      <c r="H2603">
        <v>2</v>
      </c>
      <c r="I2603">
        <v>5</v>
      </c>
      <c r="J2603" s="1">
        <v>121.34444444444446</v>
      </c>
      <c r="K2603" s="1">
        <f>Sales_Data[[#This Row],[Order Quantity]]*Sales_Data[[#This Row],[Unit Price]]</f>
        <v>606.72222222222229</v>
      </c>
      <c r="L2603" s="1">
        <v>54.605000000000004</v>
      </c>
    </row>
    <row r="2604" spans="1:12">
      <c r="A2604" t="s">
        <v>2627</v>
      </c>
      <c r="B2604" s="2">
        <v>41495</v>
      </c>
      <c r="C2604">
        <v>5</v>
      </c>
      <c r="D2604" t="s">
        <v>4</v>
      </c>
      <c r="E2604" t="s">
        <v>8168</v>
      </c>
      <c r="F2604" t="s">
        <v>8027</v>
      </c>
      <c r="G2604">
        <v>14</v>
      </c>
      <c r="H2604">
        <v>2</v>
      </c>
      <c r="I2604">
        <v>4</v>
      </c>
      <c r="J2604" s="1">
        <v>317.13333333333338</v>
      </c>
      <c r="K2604" s="1">
        <f>Sales_Data[[#This Row],[Order Quantity]]*Sales_Data[[#This Row],[Unit Price]]</f>
        <v>1268.5333333333335</v>
      </c>
      <c r="L2604" s="1">
        <v>158.56666666666669</v>
      </c>
    </row>
    <row r="2605" spans="1:12">
      <c r="A2605" t="s">
        <v>2628</v>
      </c>
      <c r="B2605" s="2">
        <v>41496</v>
      </c>
      <c r="C2605">
        <v>18</v>
      </c>
      <c r="D2605" t="s">
        <v>4</v>
      </c>
      <c r="E2605" t="s">
        <v>8168</v>
      </c>
      <c r="F2605" t="s">
        <v>8025</v>
      </c>
      <c r="G2605">
        <v>52</v>
      </c>
      <c r="H2605">
        <v>8</v>
      </c>
      <c r="I2605">
        <v>6</v>
      </c>
      <c r="J2605" s="1">
        <v>114.64444444444445</v>
      </c>
      <c r="K2605" s="1">
        <f>Sales_Data[[#This Row],[Order Quantity]]*Sales_Data[[#This Row],[Unit Price]]</f>
        <v>687.86666666666667</v>
      </c>
      <c r="L2605" s="1">
        <v>47.004222222222218</v>
      </c>
    </row>
    <row r="2606" spans="1:12">
      <c r="A2606" t="s">
        <v>2629</v>
      </c>
      <c r="B2606" s="2">
        <v>41496</v>
      </c>
      <c r="C2606">
        <v>8</v>
      </c>
      <c r="D2606" t="s">
        <v>4</v>
      </c>
      <c r="E2606" t="s">
        <v>8168</v>
      </c>
      <c r="F2606" t="s">
        <v>8027</v>
      </c>
      <c r="G2606">
        <v>22</v>
      </c>
      <c r="H2606">
        <v>3</v>
      </c>
      <c r="I2606">
        <v>5</v>
      </c>
      <c r="J2606" s="1">
        <v>123.57777777777778</v>
      </c>
      <c r="K2606" s="1">
        <f>Sales_Data[[#This Row],[Order Quantity]]*Sales_Data[[#This Row],[Unit Price]]</f>
        <v>617.88888888888891</v>
      </c>
      <c r="L2606" s="1">
        <v>60.553111111111122</v>
      </c>
    </row>
    <row r="2607" spans="1:12">
      <c r="A2607" t="s">
        <v>2630</v>
      </c>
      <c r="B2607" s="2">
        <v>41496</v>
      </c>
      <c r="C2607">
        <v>10</v>
      </c>
      <c r="D2607" t="s">
        <v>4</v>
      </c>
      <c r="E2607" t="s">
        <v>8168</v>
      </c>
      <c r="F2607" t="s">
        <v>8026</v>
      </c>
      <c r="G2607">
        <v>29</v>
      </c>
      <c r="H2607">
        <v>4</v>
      </c>
      <c r="I2607">
        <v>7</v>
      </c>
      <c r="J2607" s="1">
        <v>414.65555555555557</v>
      </c>
      <c r="K2607" s="1">
        <f>Sales_Data[[#This Row],[Order Quantity]]*Sales_Data[[#This Row],[Unit Price]]</f>
        <v>2902.588888888889</v>
      </c>
      <c r="L2607" s="1">
        <v>178.3018888888889</v>
      </c>
    </row>
    <row r="2608" spans="1:12">
      <c r="A2608" t="s">
        <v>2631</v>
      </c>
      <c r="B2608" s="2">
        <v>41497</v>
      </c>
      <c r="C2608">
        <v>12</v>
      </c>
      <c r="D2608" t="s">
        <v>4</v>
      </c>
      <c r="E2608" t="s">
        <v>8168</v>
      </c>
      <c r="F2608" t="s">
        <v>8026</v>
      </c>
      <c r="G2608">
        <v>34</v>
      </c>
      <c r="H2608">
        <v>5</v>
      </c>
      <c r="I2608">
        <v>3</v>
      </c>
      <c r="J2608" s="1">
        <v>285.86666666666667</v>
      </c>
      <c r="K2608" s="1">
        <f>Sales_Data[[#This Row],[Order Quantity]]*Sales_Data[[#This Row],[Unit Price]]</f>
        <v>857.6</v>
      </c>
      <c r="L2608" s="1">
        <v>217.2586666666667</v>
      </c>
    </row>
    <row r="2609" spans="1:12">
      <c r="A2609" t="s">
        <v>2632</v>
      </c>
      <c r="B2609" s="2">
        <v>41498</v>
      </c>
      <c r="C2609">
        <v>8</v>
      </c>
      <c r="D2609" t="s">
        <v>3</v>
      </c>
      <c r="E2609" t="s">
        <v>8168</v>
      </c>
      <c r="F2609" t="s">
        <v>8027</v>
      </c>
      <c r="G2609">
        <v>23</v>
      </c>
      <c r="H2609">
        <v>4</v>
      </c>
      <c r="I2609">
        <v>4</v>
      </c>
      <c r="J2609" s="1">
        <v>29.033333333333335</v>
      </c>
      <c r="K2609" s="1">
        <f>Sales_Data[[#This Row],[Order Quantity]]*Sales_Data[[#This Row],[Unit Price]]</f>
        <v>116.13333333333334</v>
      </c>
      <c r="L2609" s="1">
        <v>15.968333333333337</v>
      </c>
    </row>
    <row r="2610" spans="1:12">
      <c r="A2610" t="s">
        <v>2633</v>
      </c>
      <c r="B2610" s="2">
        <v>41498</v>
      </c>
      <c r="C2610">
        <v>8</v>
      </c>
      <c r="D2610" t="s">
        <v>2</v>
      </c>
      <c r="E2610" t="s">
        <v>8168</v>
      </c>
      <c r="F2610" t="s">
        <v>8027</v>
      </c>
      <c r="G2610">
        <v>24</v>
      </c>
      <c r="H2610">
        <v>4</v>
      </c>
      <c r="I2610">
        <v>1</v>
      </c>
      <c r="J2610" s="1">
        <v>25.311111111111114</v>
      </c>
      <c r="K2610" s="1">
        <f>Sales_Data[[#This Row],[Order Quantity]]*Sales_Data[[#This Row],[Unit Price]]</f>
        <v>25.311111111111114</v>
      </c>
      <c r="L2610" s="1">
        <v>16.958444444444446</v>
      </c>
    </row>
    <row r="2611" spans="1:12">
      <c r="A2611" t="s">
        <v>2634</v>
      </c>
      <c r="B2611" s="2">
        <v>41498</v>
      </c>
      <c r="C2611">
        <v>20</v>
      </c>
      <c r="D2611" t="s">
        <v>4</v>
      </c>
      <c r="E2611" t="s">
        <v>8168</v>
      </c>
      <c r="F2611" t="s">
        <v>8028</v>
      </c>
      <c r="G2611">
        <v>57</v>
      </c>
      <c r="H2611">
        <v>8</v>
      </c>
      <c r="I2611">
        <v>9</v>
      </c>
      <c r="J2611" s="1">
        <v>220.35555555555555</v>
      </c>
      <c r="K2611" s="1">
        <f>Sales_Data[[#This Row],[Order Quantity]]*Sales_Data[[#This Row],[Unit Price]]</f>
        <v>1983.2</v>
      </c>
      <c r="L2611" s="1">
        <v>123.39911111111113</v>
      </c>
    </row>
    <row r="2612" spans="1:12">
      <c r="A2612" t="s">
        <v>2635</v>
      </c>
      <c r="B2612" s="2">
        <v>41498</v>
      </c>
      <c r="C2612">
        <v>13</v>
      </c>
      <c r="D2612" t="s">
        <v>3</v>
      </c>
      <c r="E2612" t="s">
        <v>8168</v>
      </c>
      <c r="F2612" t="s">
        <v>8026</v>
      </c>
      <c r="G2612">
        <v>38</v>
      </c>
      <c r="H2612">
        <v>6</v>
      </c>
      <c r="I2612">
        <v>3</v>
      </c>
      <c r="J2612" s="1">
        <v>29.777777777777779</v>
      </c>
      <c r="K2612" s="1">
        <f>Sales_Data[[#This Row],[Order Quantity]]*Sales_Data[[#This Row],[Unit Price]]</f>
        <v>89.333333333333343</v>
      </c>
      <c r="L2612" s="1">
        <v>24.417777777777776</v>
      </c>
    </row>
    <row r="2613" spans="1:12">
      <c r="A2613" t="s">
        <v>2636</v>
      </c>
      <c r="B2613" s="2">
        <v>41498</v>
      </c>
      <c r="C2613">
        <v>18</v>
      </c>
      <c r="D2613" t="s">
        <v>3</v>
      </c>
      <c r="E2613" t="s">
        <v>8168</v>
      </c>
      <c r="F2613" t="s">
        <v>8025</v>
      </c>
      <c r="G2613">
        <v>51</v>
      </c>
      <c r="H2613">
        <v>7</v>
      </c>
      <c r="I2613">
        <v>8</v>
      </c>
      <c r="J2613" s="1">
        <v>436.98888888888888</v>
      </c>
      <c r="K2613" s="1">
        <f>Sales_Data[[#This Row],[Order Quantity]]*Sales_Data[[#This Row],[Unit Price]]</f>
        <v>3495.911111111111</v>
      </c>
      <c r="L2613" s="1">
        <v>235.97400000000002</v>
      </c>
    </row>
    <row r="2614" spans="1:12">
      <c r="A2614" t="s">
        <v>2637</v>
      </c>
      <c r="B2614" s="2">
        <v>41498</v>
      </c>
      <c r="C2614">
        <v>5</v>
      </c>
      <c r="D2614" t="s">
        <v>4</v>
      </c>
      <c r="E2614" t="s">
        <v>8168</v>
      </c>
      <c r="F2614" t="s">
        <v>8027</v>
      </c>
      <c r="G2614">
        <v>15</v>
      </c>
      <c r="H2614">
        <v>2</v>
      </c>
      <c r="I2614">
        <v>5</v>
      </c>
      <c r="J2614" s="1">
        <v>254.60000000000002</v>
      </c>
      <c r="K2614" s="1">
        <f>Sales_Data[[#This Row],[Order Quantity]]*Sales_Data[[#This Row],[Unit Price]]</f>
        <v>1273</v>
      </c>
      <c r="L2614" s="1">
        <v>185.858</v>
      </c>
    </row>
    <row r="2615" spans="1:12">
      <c r="A2615" t="s">
        <v>2638</v>
      </c>
      <c r="B2615" s="2">
        <v>41498</v>
      </c>
      <c r="C2615">
        <v>19</v>
      </c>
      <c r="D2615" t="s">
        <v>3</v>
      </c>
      <c r="E2615" t="s">
        <v>8168</v>
      </c>
      <c r="F2615" t="s">
        <v>8028</v>
      </c>
      <c r="G2615">
        <v>53</v>
      </c>
      <c r="H2615">
        <v>8</v>
      </c>
      <c r="I2615">
        <v>3</v>
      </c>
      <c r="J2615" s="1">
        <v>688.61111111111109</v>
      </c>
      <c r="K2615" s="1">
        <f>Sales_Data[[#This Row],[Order Quantity]]*Sales_Data[[#This Row],[Unit Price]]</f>
        <v>2065.833333333333</v>
      </c>
      <c r="L2615" s="1">
        <v>557.77500000000009</v>
      </c>
    </row>
    <row r="2616" spans="1:12">
      <c r="A2616" t="s">
        <v>2639</v>
      </c>
      <c r="B2616" s="2">
        <v>41499</v>
      </c>
      <c r="C2616">
        <v>16</v>
      </c>
      <c r="D2616" t="s">
        <v>4</v>
      </c>
      <c r="E2616" t="s">
        <v>8168</v>
      </c>
      <c r="F2616" t="s">
        <v>8025</v>
      </c>
      <c r="G2616">
        <v>45</v>
      </c>
      <c r="H2616">
        <v>7</v>
      </c>
      <c r="I2616">
        <v>2</v>
      </c>
      <c r="J2616" s="1">
        <v>426.56666666666666</v>
      </c>
      <c r="K2616" s="1">
        <f>Sales_Data[[#This Row],[Order Quantity]]*Sales_Data[[#This Row],[Unit Price]]</f>
        <v>853.13333333333333</v>
      </c>
      <c r="L2616" s="1">
        <v>277.26833333333332</v>
      </c>
    </row>
    <row r="2617" spans="1:12">
      <c r="A2617" t="s">
        <v>2640</v>
      </c>
      <c r="B2617" s="2">
        <v>41499</v>
      </c>
      <c r="C2617">
        <v>2</v>
      </c>
      <c r="D2617" t="s">
        <v>2</v>
      </c>
      <c r="E2617" t="s">
        <v>8168</v>
      </c>
      <c r="F2617" t="s">
        <v>8027</v>
      </c>
      <c r="G2617">
        <v>5</v>
      </c>
      <c r="H2617">
        <v>1</v>
      </c>
      <c r="I2617">
        <v>7</v>
      </c>
      <c r="J2617" s="1">
        <v>117.62222222222223</v>
      </c>
      <c r="K2617" s="1">
        <f>Sales_Data[[#This Row],[Order Quantity]]*Sales_Data[[#This Row],[Unit Price]]</f>
        <v>823.35555555555561</v>
      </c>
      <c r="L2617" s="1">
        <v>88.216666666666669</v>
      </c>
    </row>
    <row r="2618" spans="1:12">
      <c r="A2618" t="s">
        <v>2641</v>
      </c>
      <c r="B2618" s="2">
        <v>41499</v>
      </c>
      <c r="C2618">
        <v>4</v>
      </c>
      <c r="D2618" t="s">
        <v>2</v>
      </c>
      <c r="E2618" t="s">
        <v>8168</v>
      </c>
      <c r="F2618" t="s">
        <v>8027</v>
      </c>
      <c r="G2618">
        <v>11</v>
      </c>
      <c r="H2618">
        <v>2</v>
      </c>
      <c r="I2618">
        <v>2</v>
      </c>
      <c r="J2618" s="1">
        <v>97.522222222222226</v>
      </c>
      <c r="K2618" s="1">
        <f>Sales_Data[[#This Row],[Order Quantity]]*Sales_Data[[#This Row],[Unit Price]]</f>
        <v>195.04444444444445</v>
      </c>
      <c r="L2618" s="1">
        <v>64.364666666666665</v>
      </c>
    </row>
    <row r="2619" spans="1:12">
      <c r="A2619" t="s">
        <v>2642</v>
      </c>
      <c r="B2619" s="2">
        <v>41500</v>
      </c>
      <c r="C2619">
        <v>15</v>
      </c>
      <c r="D2619" t="s">
        <v>4</v>
      </c>
      <c r="E2619" t="s">
        <v>8168</v>
      </c>
      <c r="F2619" t="s">
        <v>8025</v>
      </c>
      <c r="G2619">
        <v>43</v>
      </c>
      <c r="H2619">
        <v>6</v>
      </c>
      <c r="I2619">
        <v>4</v>
      </c>
      <c r="J2619" s="1">
        <v>675.95555555555563</v>
      </c>
      <c r="K2619" s="1">
        <f>Sales_Data[[#This Row],[Order Quantity]]*Sales_Data[[#This Row],[Unit Price]]</f>
        <v>2703.8222222222225</v>
      </c>
      <c r="L2619" s="1">
        <v>574.56222222222232</v>
      </c>
    </row>
    <row r="2620" spans="1:12">
      <c r="A2620" t="s">
        <v>2643</v>
      </c>
      <c r="B2620" s="2">
        <v>41500</v>
      </c>
      <c r="C2620">
        <v>12</v>
      </c>
      <c r="D2620" t="s">
        <v>2</v>
      </c>
      <c r="E2620" t="s">
        <v>8168</v>
      </c>
      <c r="F2620" t="s">
        <v>8026</v>
      </c>
      <c r="G2620">
        <v>34</v>
      </c>
      <c r="H2620">
        <v>5</v>
      </c>
      <c r="I2620">
        <v>1</v>
      </c>
      <c r="J2620" s="1">
        <v>442.20000000000005</v>
      </c>
      <c r="K2620" s="1">
        <f>Sales_Data[[#This Row],[Order Quantity]]*Sales_Data[[#This Row],[Unit Price]]</f>
        <v>442.20000000000005</v>
      </c>
      <c r="L2620" s="1">
        <v>336.072</v>
      </c>
    </row>
    <row r="2621" spans="1:12">
      <c r="A2621" t="s">
        <v>2644</v>
      </c>
      <c r="B2621" s="2">
        <v>41500</v>
      </c>
      <c r="C2621">
        <v>19</v>
      </c>
      <c r="D2621" t="s">
        <v>2</v>
      </c>
      <c r="E2621" t="s">
        <v>8168</v>
      </c>
      <c r="F2621" t="s">
        <v>8028</v>
      </c>
      <c r="G2621">
        <v>53</v>
      </c>
      <c r="H2621">
        <v>8</v>
      </c>
      <c r="I2621">
        <v>1</v>
      </c>
      <c r="J2621" s="1">
        <v>434.01111111111112</v>
      </c>
      <c r="K2621" s="1">
        <f>Sales_Data[[#This Row],[Order Quantity]]*Sales_Data[[#This Row],[Unit Price]]</f>
        <v>434.01111111111112</v>
      </c>
      <c r="L2621" s="1">
        <v>351.54900000000004</v>
      </c>
    </row>
    <row r="2622" spans="1:12">
      <c r="A2622" t="s">
        <v>2645</v>
      </c>
      <c r="B2622" s="2">
        <v>41500</v>
      </c>
      <c r="C2622">
        <v>1</v>
      </c>
      <c r="D2622" t="s">
        <v>4</v>
      </c>
      <c r="E2622" t="s">
        <v>8168</v>
      </c>
      <c r="F2622" t="s">
        <v>8027</v>
      </c>
      <c r="G2622">
        <v>2</v>
      </c>
      <c r="H2622">
        <v>1</v>
      </c>
      <c r="I2622">
        <v>8</v>
      </c>
      <c r="J2622" s="1">
        <v>701.26666666666677</v>
      </c>
      <c r="K2622" s="1">
        <f>Sales_Data[[#This Row],[Order Quantity]]*Sales_Data[[#This Row],[Unit Price]]</f>
        <v>5610.1333333333341</v>
      </c>
      <c r="L2622" s="1">
        <v>554.00066666666669</v>
      </c>
    </row>
    <row r="2623" spans="1:12">
      <c r="A2623" t="s">
        <v>2646</v>
      </c>
      <c r="B2623" s="2">
        <v>41500</v>
      </c>
      <c r="C2623">
        <v>7</v>
      </c>
      <c r="D2623" t="s">
        <v>3</v>
      </c>
      <c r="E2623" t="s">
        <v>8168</v>
      </c>
      <c r="F2623" t="s">
        <v>8027</v>
      </c>
      <c r="G2623">
        <v>20</v>
      </c>
      <c r="H2623">
        <v>3</v>
      </c>
      <c r="I2623">
        <v>6</v>
      </c>
      <c r="J2623" s="1">
        <v>291.07777777777778</v>
      </c>
      <c r="K2623" s="1">
        <f>Sales_Data[[#This Row],[Order Quantity]]*Sales_Data[[#This Row],[Unit Price]]</f>
        <v>1746.4666666666667</v>
      </c>
      <c r="L2623" s="1">
        <v>165.91433333333333</v>
      </c>
    </row>
    <row r="2624" spans="1:12">
      <c r="A2624" t="s">
        <v>2647</v>
      </c>
      <c r="B2624" s="2">
        <v>41501</v>
      </c>
      <c r="C2624">
        <v>12</v>
      </c>
      <c r="D2624" t="s">
        <v>2</v>
      </c>
      <c r="E2624" t="s">
        <v>8168</v>
      </c>
      <c r="F2624" t="s">
        <v>8026</v>
      </c>
      <c r="G2624">
        <v>35</v>
      </c>
      <c r="H2624">
        <v>5</v>
      </c>
      <c r="I2624">
        <v>3</v>
      </c>
      <c r="J2624" s="1">
        <v>387.85555555555561</v>
      </c>
      <c r="K2624" s="1">
        <f>Sales_Data[[#This Row],[Order Quantity]]*Sales_Data[[#This Row],[Unit Price]]</f>
        <v>1163.5666666666668</v>
      </c>
      <c r="L2624" s="1">
        <v>155.14222222222224</v>
      </c>
    </row>
    <row r="2625" spans="1:12">
      <c r="A2625" t="s">
        <v>2648</v>
      </c>
      <c r="B2625" s="2">
        <v>41501</v>
      </c>
      <c r="C2625">
        <v>15</v>
      </c>
      <c r="D2625" t="s">
        <v>4</v>
      </c>
      <c r="E2625" t="s">
        <v>8168</v>
      </c>
      <c r="F2625" t="s">
        <v>8025</v>
      </c>
      <c r="G2625">
        <v>42</v>
      </c>
      <c r="H2625">
        <v>6</v>
      </c>
      <c r="I2625">
        <v>9</v>
      </c>
      <c r="J2625" s="1">
        <v>26.055555555555557</v>
      </c>
      <c r="K2625" s="1">
        <f>Sales_Data[[#This Row],[Order Quantity]]*Sales_Data[[#This Row],[Unit Price]]</f>
        <v>234.5</v>
      </c>
      <c r="L2625" s="1">
        <v>13.027777777777779</v>
      </c>
    </row>
    <row r="2626" spans="1:12">
      <c r="A2626" t="s">
        <v>2649</v>
      </c>
      <c r="B2626" s="2">
        <v>41501</v>
      </c>
      <c r="C2626">
        <v>8</v>
      </c>
      <c r="D2626" t="s">
        <v>4</v>
      </c>
      <c r="E2626" t="s">
        <v>8168</v>
      </c>
      <c r="F2626" t="s">
        <v>8027</v>
      </c>
      <c r="G2626">
        <v>21</v>
      </c>
      <c r="H2626">
        <v>3</v>
      </c>
      <c r="I2626">
        <v>8</v>
      </c>
      <c r="J2626" s="1">
        <v>125.06666666666668</v>
      </c>
      <c r="K2626" s="1">
        <f>Sales_Data[[#This Row],[Order Quantity]]*Sales_Data[[#This Row],[Unit Price]]</f>
        <v>1000.5333333333334</v>
      </c>
      <c r="L2626" s="1">
        <v>65.034666666666681</v>
      </c>
    </row>
    <row r="2627" spans="1:12">
      <c r="A2627" t="s">
        <v>2650</v>
      </c>
      <c r="B2627" s="2">
        <v>41501</v>
      </c>
      <c r="C2627">
        <v>7</v>
      </c>
      <c r="D2627" t="s">
        <v>4</v>
      </c>
      <c r="E2627" t="s">
        <v>8168</v>
      </c>
      <c r="F2627" t="s">
        <v>8027</v>
      </c>
      <c r="G2627">
        <v>20</v>
      </c>
      <c r="H2627">
        <v>3</v>
      </c>
      <c r="I2627">
        <v>2</v>
      </c>
      <c r="J2627" s="1">
        <v>292.56666666666666</v>
      </c>
      <c r="K2627" s="1">
        <f>Sales_Data[[#This Row],[Order Quantity]]*Sales_Data[[#This Row],[Unit Price]]</f>
        <v>585.13333333333333</v>
      </c>
      <c r="L2627" s="1">
        <v>134.58066666666667</v>
      </c>
    </row>
    <row r="2628" spans="1:12">
      <c r="A2628" t="s">
        <v>2651</v>
      </c>
      <c r="B2628" s="2">
        <v>41501</v>
      </c>
      <c r="C2628">
        <v>20</v>
      </c>
      <c r="D2628" t="s">
        <v>3</v>
      </c>
      <c r="E2628" t="s">
        <v>8168</v>
      </c>
      <c r="F2628" t="s">
        <v>8028</v>
      </c>
      <c r="G2628">
        <v>56</v>
      </c>
      <c r="H2628">
        <v>8</v>
      </c>
      <c r="I2628">
        <v>3</v>
      </c>
      <c r="J2628" s="1">
        <v>111.66666666666667</v>
      </c>
      <c r="K2628" s="1">
        <f>Sales_Data[[#This Row],[Order Quantity]]*Sales_Data[[#This Row],[Unit Price]]</f>
        <v>335</v>
      </c>
      <c r="L2628" s="1">
        <v>94.916666666666671</v>
      </c>
    </row>
    <row r="2629" spans="1:12">
      <c r="A2629" t="s">
        <v>2652</v>
      </c>
      <c r="B2629" s="2">
        <v>41502</v>
      </c>
      <c r="C2629">
        <v>16</v>
      </c>
      <c r="D2629" t="s">
        <v>2</v>
      </c>
      <c r="E2629" t="s">
        <v>8168</v>
      </c>
      <c r="F2629" t="s">
        <v>8025</v>
      </c>
      <c r="G2629">
        <v>46</v>
      </c>
      <c r="H2629">
        <v>7</v>
      </c>
      <c r="I2629">
        <v>2</v>
      </c>
      <c r="J2629" s="1">
        <v>123.57777777777778</v>
      </c>
      <c r="K2629" s="1">
        <f>Sales_Data[[#This Row],[Order Quantity]]*Sales_Data[[#This Row],[Unit Price]]</f>
        <v>247.15555555555557</v>
      </c>
      <c r="L2629" s="1">
        <v>97.626444444444445</v>
      </c>
    </row>
    <row r="2630" spans="1:12">
      <c r="A2630" t="s">
        <v>2653</v>
      </c>
      <c r="B2630" s="2">
        <v>41502</v>
      </c>
      <c r="C2630">
        <v>19</v>
      </c>
      <c r="D2630" t="s">
        <v>2</v>
      </c>
      <c r="E2630" t="s">
        <v>8168</v>
      </c>
      <c r="F2630" t="s">
        <v>8028</v>
      </c>
      <c r="G2630">
        <v>53</v>
      </c>
      <c r="H2630">
        <v>8</v>
      </c>
      <c r="I2630">
        <v>4</v>
      </c>
      <c r="J2630" s="1">
        <v>280.65555555555557</v>
      </c>
      <c r="K2630" s="1">
        <f>Sales_Data[[#This Row],[Order Quantity]]*Sales_Data[[#This Row],[Unit Price]]</f>
        <v>1122.6222222222223</v>
      </c>
      <c r="L2630" s="1">
        <v>221.71788888888892</v>
      </c>
    </row>
    <row r="2631" spans="1:12">
      <c r="A2631" t="s">
        <v>2654</v>
      </c>
      <c r="B2631" s="2">
        <v>41503</v>
      </c>
      <c r="C2631">
        <v>16</v>
      </c>
      <c r="D2631" t="s">
        <v>4</v>
      </c>
      <c r="E2631" t="s">
        <v>8168</v>
      </c>
      <c r="F2631" t="s">
        <v>8025</v>
      </c>
      <c r="G2631">
        <v>45</v>
      </c>
      <c r="H2631">
        <v>7</v>
      </c>
      <c r="I2631">
        <v>8</v>
      </c>
      <c r="J2631" s="1">
        <v>20.844444444444445</v>
      </c>
      <c r="K2631" s="1">
        <f>Sales_Data[[#This Row],[Order Quantity]]*Sales_Data[[#This Row],[Unit Price]]</f>
        <v>166.75555555555556</v>
      </c>
      <c r="L2631" s="1">
        <v>10.213777777777777</v>
      </c>
    </row>
    <row r="2632" spans="1:12">
      <c r="A2632" t="s">
        <v>2655</v>
      </c>
      <c r="B2632" s="2">
        <v>41503</v>
      </c>
      <c r="C2632">
        <v>14</v>
      </c>
      <c r="D2632" t="s">
        <v>2</v>
      </c>
      <c r="E2632" t="s">
        <v>8168</v>
      </c>
      <c r="F2632" t="s">
        <v>8026</v>
      </c>
      <c r="G2632">
        <v>39</v>
      </c>
      <c r="H2632">
        <v>6</v>
      </c>
      <c r="I2632">
        <v>1</v>
      </c>
      <c r="J2632" s="1">
        <v>221.84444444444446</v>
      </c>
      <c r="K2632" s="1">
        <f>Sales_Data[[#This Row],[Order Quantity]]*Sales_Data[[#This Row],[Unit Price]]</f>
        <v>221.84444444444446</v>
      </c>
      <c r="L2632" s="1">
        <v>146.41733333333335</v>
      </c>
    </row>
    <row r="2633" spans="1:12">
      <c r="A2633" t="s">
        <v>2656</v>
      </c>
      <c r="B2633" s="2">
        <v>41503</v>
      </c>
      <c r="C2633">
        <v>1</v>
      </c>
      <c r="D2633" t="s">
        <v>2</v>
      </c>
      <c r="E2633" t="s">
        <v>8168</v>
      </c>
      <c r="F2633" t="s">
        <v>8027</v>
      </c>
      <c r="G2633">
        <v>3</v>
      </c>
      <c r="H2633">
        <v>1</v>
      </c>
      <c r="I2633">
        <v>8</v>
      </c>
      <c r="J2633" s="1">
        <v>282.88888888888891</v>
      </c>
      <c r="K2633" s="1">
        <f>Sales_Data[[#This Row],[Order Quantity]]*Sales_Data[[#This Row],[Unit Price]]</f>
        <v>2263.1111111111113</v>
      </c>
      <c r="L2633" s="1">
        <v>229.14000000000001</v>
      </c>
    </row>
    <row r="2634" spans="1:12">
      <c r="A2634" t="s">
        <v>2657</v>
      </c>
      <c r="B2634" s="2">
        <v>41504</v>
      </c>
      <c r="C2634">
        <v>8</v>
      </c>
      <c r="D2634" t="s">
        <v>4</v>
      </c>
      <c r="E2634" t="s">
        <v>8168</v>
      </c>
      <c r="F2634" t="s">
        <v>8027</v>
      </c>
      <c r="G2634">
        <v>21</v>
      </c>
      <c r="H2634">
        <v>3</v>
      </c>
      <c r="I2634">
        <v>2</v>
      </c>
      <c r="J2634" s="1">
        <v>125.06666666666668</v>
      </c>
      <c r="K2634" s="1">
        <f>Sales_Data[[#This Row],[Order Quantity]]*Sales_Data[[#This Row],[Unit Price]]</f>
        <v>250.13333333333335</v>
      </c>
      <c r="L2634" s="1">
        <v>83.794666666666686</v>
      </c>
    </row>
    <row r="2635" spans="1:12">
      <c r="A2635" t="s">
        <v>2658</v>
      </c>
      <c r="B2635" s="2">
        <v>41504</v>
      </c>
      <c r="C2635">
        <v>20</v>
      </c>
      <c r="D2635" t="s">
        <v>4</v>
      </c>
      <c r="E2635" t="s">
        <v>8168</v>
      </c>
      <c r="F2635" t="s">
        <v>8028</v>
      </c>
      <c r="G2635">
        <v>56</v>
      </c>
      <c r="H2635">
        <v>8</v>
      </c>
      <c r="I2635">
        <v>3</v>
      </c>
      <c r="J2635" s="1">
        <v>282.14444444444445</v>
      </c>
      <c r="K2635" s="1">
        <f>Sales_Data[[#This Row],[Order Quantity]]*Sales_Data[[#This Row],[Unit Price]]</f>
        <v>846.43333333333339</v>
      </c>
      <c r="L2635" s="1">
        <v>203.14400000000001</v>
      </c>
    </row>
    <row r="2636" spans="1:12">
      <c r="A2636" t="s">
        <v>2659</v>
      </c>
      <c r="B2636" s="2">
        <v>41504</v>
      </c>
      <c r="C2636">
        <v>15</v>
      </c>
      <c r="D2636" t="s">
        <v>3</v>
      </c>
      <c r="E2636" t="s">
        <v>8168</v>
      </c>
      <c r="F2636" t="s">
        <v>8025</v>
      </c>
      <c r="G2636">
        <v>41</v>
      </c>
      <c r="H2636">
        <v>6</v>
      </c>
      <c r="I2636">
        <v>4</v>
      </c>
      <c r="J2636" s="1">
        <v>257.57777777777778</v>
      </c>
      <c r="K2636" s="1">
        <f>Sales_Data[[#This Row],[Order Quantity]]*Sales_Data[[#This Row],[Unit Price]]</f>
        <v>1030.3111111111111</v>
      </c>
      <c r="L2636" s="1">
        <v>141.66777777777781</v>
      </c>
    </row>
    <row r="2637" spans="1:12">
      <c r="A2637" t="s">
        <v>2660</v>
      </c>
      <c r="B2637" s="2">
        <v>41504</v>
      </c>
      <c r="C2637">
        <v>4</v>
      </c>
      <c r="D2637" t="s">
        <v>4</v>
      </c>
      <c r="E2637" t="s">
        <v>8168</v>
      </c>
      <c r="F2637" t="s">
        <v>8027</v>
      </c>
      <c r="G2637">
        <v>12</v>
      </c>
      <c r="H2637">
        <v>2</v>
      </c>
      <c r="I2637">
        <v>8</v>
      </c>
      <c r="J2637" s="1">
        <v>444.43333333333334</v>
      </c>
      <c r="K2637" s="1">
        <f>Sales_Data[[#This Row],[Order Quantity]]*Sales_Data[[#This Row],[Unit Price]]</f>
        <v>3555.4666666666667</v>
      </c>
      <c r="L2637" s="1">
        <v>213.328</v>
      </c>
    </row>
    <row r="2638" spans="1:12">
      <c r="A2638" t="s">
        <v>2661</v>
      </c>
      <c r="B2638" s="2">
        <v>41504</v>
      </c>
      <c r="C2638">
        <v>4</v>
      </c>
      <c r="D2638" t="s">
        <v>4</v>
      </c>
      <c r="E2638" t="s">
        <v>8168</v>
      </c>
      <c r="F2638" t="s">
        <v>8027</v>
      </c>
      <c r="G2638">
        <v>12</v>
      </c>
      <c r="H2638">
        <v>2</v>
      </c>
      <c r="I2638">
        <v>9</v>
      </c>
      <c r="J2638" s="1">
        <v>136.97777777777776</v>
      </c>
      <c r="K2638" s="1">
        <f>Sales_Data[[#This Row],[Order Quantity]]*Sales_Data[[#This Row],[Unit Price]]</f>
        <v>1232.7999999999997</v>
      </c>
      <c r="L2638" s="1">
        <v>75.337777777777788</v>
      </c>
    </row>
    <row r="2639" spans="1:12">
      <c r="A2639" t="s">
        <v>2662</v>
      </c>
      <c r="B2639" s="2">
        <v>41504</v>
      </c>
      <c r="C2639">
        <v>15</v>
      </c>
      <c r="D2639" t="s">
        <v>2</v>
      </c>
      <c r="E2639" t="s">
        <v>8168</v>
      </c>
      <c r="F2639" t="s">
        <v>8025</v>
      </c>
      <c r="G2639">
        <v>42</v>
      </c>
      <c r="H2639">
        <v>6</v>
      </c>
      <c r="I2639">
        <v>6</v>
      </c>
      <c r="J2639" s="1">
        <v>96.033333333333346</v>
      </c>
      <c r="K2639" s="1">
        <f>Sales_Data[[#This Row],[Order Quantity]]*Sales_Data[[#This Row],[Unit Price]]</f>
        <v>576.20000000000005</v>
      </c>
      <c r="L2639" s="1">
        <v>41.294333333333334</v>
      </c>
    </row>
    <row r="2640" spans="1:12">
      <c r="A2640" t="s">
        <v>2663</v>
      </c>
      <c r="B2640" s="2">
        <v>41505</v>
      </c>
      <c r="C2640">
        <v>17</v>
      </c>
      <c r="D2640" t="s">
        <v>2</v>
      </c>
      <c r="E2640" t="s">
        <v>8168</v>
      </c>
      <c r="F2640" t="s">
        <v>8025</v>
      </c>
      <c r="G2640">
        <v>49</v>
      </c>
      <c r="H2640">
        <v>7</v>
      </c>
      <c r="I2640">
        <v>8</v>
      </c>
      <c r="J2640" s="1">
        <v>372.9666666666667</v>
      </c>
      <c r="K2640" s="1">
        <f>Sales_Data[[#This Row],[Order Quantity]]*Sales_Data[[#This Row],[Unit Price]]</f>
        <v>2983.7333333333336</v>
      </c>
      <c r="L2640" s="1">
        <v>257.34699999999998</v>
      </c>
    </row>
    <row r="2641" spans="1:12">
      <c r="A2641" t="s">
        <v>2664</v>
      </c>
      <c r="B2641" s="2">
        <v>41505</v>
      </c>
      <c r="C2641">
        <v>19</v>
      </c>
      <c r="D2641" t="s">
        <v>2</v>
      </c>
      <c r="E2641" t="s">
        <v>8168</v>
      </c>
      <c r="F2641" t="s">
        <v>8028</v>
      </c>
      <c r="G2641">
        <v>54</v>
      </c>
      <c r="H2641">
        <v>8</v>
      </c>
      <c r="I2641">
        <v>4</v>
      </c>
      <c r="J2641" s="1">
        <v>444.43333333333334</v>
      </c>
      <c r="K2641" s="1">
        <f>Sales_Data[[#This Row],[Order Quantity]]*Sales_Data[[#This Row],[Unit Price]]</f>
        <v>1777.7333333333333</v>
      </c>
      <c r="L2641" s="1">
        <v>208.88366666666667</v>
      </c>
    </row>
    <row r="2642" spans="1:12">
      <c r="A2642" t="s">
        <v>2665</v>
      </c>
      <c r="B2642" s="2">
        <v>41505</v>
      </c>
      <c r="C2642">
        <v>1</v>
      </c>
      <c r="D2642" t="s">
        <v>4</v>
      </c>
      <c r="E2642" t="s">
        <v>8168</v>
      </c>
      <c r="F2642" t="s">
        <v>8027</v>
      </c>
      <c r="G2642">
        <v>1</v>
      </c>
      <c r="H2642">
        <v>1</v>
      </c>
      <c r="I2642">
        <v>6</v>
      </c>
      <c r="J2642" s="1">
        <v>197.27777777777777</v>
      </c>
      <c r="K2642" s="1">
        <f>Sales_Data[[#This Row],[Order Quantity]]*Sales_Data[[#This Row],[Unit Price]]</f>
        <v>1183.6666666666665</v>
      </c>
      <c r="L2642" s="1">
        <v>163.74055555555555</v>
      </c>
    </row>
    <row r="2643" spans="1:12">
      <c r="A2643" t="s">
        <v>2666</v>
      </c>
      <c r="B2643" s="2">
        <v>41505</v>
      </c>
      <c r="C2643">
        <v>13</v>
      </c>
      <c r="D2643" t="s">
        <v>4</v>
      </c>
      <c r="E2643" t="s">
        <v>8168</v>
      </c>
      <c r="F2643" t="s">
        <v>8026</v>
      </c>
      <c r="G2643">
        <v>37</v>
      </c>
      <c r="H2643">
        <v>6</v>
      </c>
      <c r="I2643">
        <v>2</v>
      </c>
      <c r="J2643" s="1">
        <v>113.15555555555555</v>
      </c>
      <c r="K2643" s="1">
        <f>Sales_Data[[#This Row],[Order Quantity]]*Sales_Data[[#This Row],[Unit Price]]</f>
        <v>226.3111111111111</v>
      </c>
      <c r="L2643" s="1">
        <v>87.129777777777775</v>
      </c>
    </row>
    <row r="2644" spans="1:12">
      <c r="A2644" t="s">
        <v>2667</v>
      </c>
      <c r="B2644" s="2">
        <v>41505</v>
      </c>
      <c r="C2644">
        <v>5</v>
      </c>
      <c r="D2644" t="s">
        <v>4</v>
      </c>
      <c r="E2644" t="s">
        <v>8168</v>
      </c>
      <c r="F2644" t="s">
        <v>8027</v>
      </c>
      <c r="G2644">
        <v>15</v>
      </c>
      <c r="H2644">
        <v>2</v>
      </c>
      <c r="I2644">
        <v>6</v>
      </c>
      <c r="J2644" s="1">
        <v>431.03333333333336</v>
      </c>
      <c r="K2644" s="1">
        <f>Sales_Data[[#This Row],[Order Quantity]]*Sales_Data[[#This Row],[Unit Price]]</f>
        <v>2586.2000000000003</v>
      </c>
      <c r="L2644" s="1">
        <v>349.137</v>
      </c>
    </row>
    <row r="2645" spans="1:12">
      <c r="A2645" t="s">
        <v>2668</v>
      </c>
      <c r="B2645" s="2">
        <v>41505</v>
      </c>
      <c r="C2645">
        <v>8</v>
      </c>
      <c r="D2645" t="s">
        <v>4</v>
      </c>
      <c r="E2645" t="s">
        <v>8168</v>
      </c>
      <c r="F2645" t="s">
        <v>8027</v>
      </c>
      <c r="G2645">
        <v>21</v>
      </c>
      <c r="H2645">
        <v>3</v>
      </c>
      <c r="I2645">
        <v>5</v>
      </c>
      <c r="J2645" s="1">
        <v>305.9666666666667</v>
      </c>
      <c r="K2645" s="1">
        <f>Sales_Data[[#This Row],[Order Quantity]]*Sales_Data[[#This Row],[Unit Price]]</f>
        <v>1529.8333333333335</v>
      </c>
      <c r="L2645" s="1">
        <v>149.92366666666669</v>
      </c>
    </row>
    <row r="2646" spans="1:12">
      <c r="A2646" t="s">
        <v>2669</v>
      </c>
      <c r="B2646" s="2">
        <v>41505</v>
      </c>
      <c r="C2646">
        <v>18</v>
      </c>
      <c r="D2646" t="s">
        <v>2</v>
      </c>
      <c r="E2646" t="s">
        <v>8168</v>
      </c>
      <c r="F2646" t="s">
        <v>8025</v>
      </c>
      <c r="G2646">
        <v>50</v>
      </c>
      <c r="H2646">
        <v>7</v>
      </c>
      <c r="I2646">
        <v>2</v>
      </c>
      <c r="J2646" s="1">
        <v>122.08888888888889</v>
      </c>
      <c r="K2646" s="1">
        <f>Sales_Data[[#This Row],[Order Quantity]]*Sales_Data[[#This Row],[Unit Price]]</f>
        <v>244.17777777777778</v>
      </c>
      <c r="L2646" s="1">
        <v>86.683111111111103</v>
      </c>
    </row>
    <row r="2647" spans="1:12">
      <c r="A2647" t="s">
        <v>2670</v>
      </c>
      <c r="B2647" s="2">
        <v>41505</v>
      </c>
      <c r="C2647">
        <v>17</v>
      </c>
      <c r="D2647" t="s">
        <v>2</v>
      </c>
      <c r="E2647" t="s">
        <v>8168</v>
      </c>
      <c r="F2647" t="s">
        <v>8025</v>
      </c>
      <c r="G2647">
        <v>48</v>
      </c>
      <c r="H2647">
        <v>7</v>
      </c>
      <c r="I2647">
        <v>7</v>
      </c>
      <c r="J2647" s="1">
        <v>18.611111111111111</v>
      </c>
      <c r="K2647" s="1">
        <f>Sales_Data[[#This Row],[Order Quantity]]*Sales_Data[[#This Row],[Unit Price]]</f>
        <v>130.27777777777777</v>
      </c>
      <c r="L2647" s="1">
        <v>9.1194444444444454</v>
      </c>
    </row>
    <row r="2648" spans="1:12">
      <c r="A2648" t="s">
        <v>2671</v>
      </c>
      <c r="B2648" s="2">
        <v>41505</v>
      </c>
      <c r="C2648">
        <v>16</v>
      </c>
      <c r="D2648" t="s">
        <v>3</v>
      </c>
      <c r="E2648" t="s">
        <v>8168</v>
      </c>
      <c r="F2648" t="s">
        <v>8025</v>
      </c>
      <c r="G2648">
        <v>44</v>
      </c>
      <c r="H2648">
        <v>7</v>
      </c>
      <c r="I2648">
        <v>9</v>
      </c>
      <c r="J2648" s="1">
        <v>116.13333333333334</v>
      </c>
      <c r="K2648" s="1">
        <f>Sales_Data[[#This Row],[Order Quantity]]*Sales_Data[[#This Row],[Unit Price]]</f>
        <v>1045.2</v>
      </c>
      <c r="L2648" s="1">
        <v>48.775999999999996</v>
      </c>
    </row>
    <row r="2649" spans="1:12">
      <c r="A2649" t="s">
        <v>2672</v>
      </c>
      <c r="B2649" s="2">
        <v>41506</v>
      </c>
      <c r="C2649">
        <v>19</v>
      </c>
      <c r="D2649" t="s">
        <v>4</v>
      </c>
      <c r="E2649" t="s">
        <v>8168</v>
      </c>
      <c r="F2649" t="s">
        <v>8028</v>
      </c>
      <c r="G2649">
        <v>55</v>
      </c>
      <c r="H2649">
        <v>8</v>
      </c>
      <c r="I2649">
        <v>5</v>
      </c>
      <c r="J2649" s="1">
        <v>19.355555555555558</v>
      </c>
      <c r="K2649" s="1">
        <f>Sales_Data[[#This Row],[Order Quantity]]*Sales_Data[[#This Row],[Unit Price]]</f>
        <v>96.777777777777786</v>
      </c>
      <c r="L2649" s="1">
        <v>16.258666666666667</v>
      </c>
    </row>
    <row r="2650" spans="1:12">
      <c r="A2650" t="s">
        <v>2673</v>
      </c>
      <c r="B2650" s="2">
        <v>41506</v>
      </c>
      <c r="C2650">
        <v>1</v>
      </c>
      <c r="D2650" t="s">
        <v>2</v>
      </c>
      <c r="E2650" t="s">
        <v>8168</v>
      </c>
      <c r="F2650" t="s">
        <v>8027</v>
      </c>
      <c r="G2650">
        <v>3</v>
      </c>
      <c r="H2650">
        <v>1</v>
      </c>
      <c r="I2650">
        <v>6</v>
      </c>
      <c r="J2650" s="1">
        <v>122.08888888888889</v>
      </c>
      <c r="K2650" s="1">
        <f>Sales_Data[[#This Row],[Order Quantity]]*Sales_Data[[#This Row],[Unit Price]]</f>
        <v>732.5333333333333</v>
      </c>
      <c r="L2650" s="1">
        <v>97.671111111111102</v>
      </c>
    </row>
    <row r="2651" spans="1:12">
      <c r="A2651" t="s">
        <v>2674</v>
      </c>
      <c r="B2651" s="2">
        <v>41506</v>
      </c>
      <c r="C2651">
        <v>15</v>
      </c>
      <c r="D2651" t="s">
        <v>4</v>
      </c>
      <c r="E2651" t="s">
        <v>8168</v>
      </c>
      <c r="F2651" t="s">
        <v>8025</v>
      </c>
      <c r="G2651">
        <v>42</v>
      </c>
      <c r="H2651">
        <v>6</v>
      </c>
      <c r="I2651">
        <v>1</v>
      </c>
      <c r="J2651" s="1">
        <v>247.89999999999998</v>
      </c>
      <c r="K2651" s="1">
        <f>Sales_Data[[#This Row],[Order Quantity]]*Sales_Data[[#This Row],[Unit Price]]</f>
        <v>247.89999999999998</v>
      </c>
      <c r="L2651" s="1">
        <v>146.261</v>
      </c>
    </row>
    <row r="2652" spans="1:12">
      <c r="A2652" t="s">
        <v>2675</v>
      </c>
      <c r="B2652" s="2">
        <v>41506</v>
      </c>
      <c r="C2652">
        <v>1</v>
      </c>
      <c r="D2652" t="s">
        <v>4</v>
      </c>
      <c r="E2652" t="s">
        <v>8168</v>
      </c>
      <c r="F2652" t="s">
        <v>8027</v>
      </c>
      <c r="G2652">
        <v>3</v>
      </c>
      <c r="H2652">
        <v>1</v>
      </c>
      <c r="I2652">
        <v>1</v>
      </c>
      <c r="J2652" s="1">
        <v>104.96666666666667</v>
      </c>
      <c r="K2652" s="1">
        <f>Sales_Data[[#This Row],[Order Quantity]]*Sales_Data[[#This Row],[Unit Price]]</f>
        <v>104.96666666666667</v>
      </c>
      <c r="L2652" s="1">
        <v>60.88066666666667</v>
      </c>
    </row>
    <row r="2653" spans="1:12">
      <c r="A2653" t="s">
        <v>2676</v>
      </c>
      <c r="B2653" s="2">
        <v>41506</v>
      </c>
      <c r="C2653">
        <v>8</v>
      </c>
      <c r="D2653" t="s">
        <v>4</v>
      </c>
      <c r="E2653" t="s">
        <v>8168</v>
      </c>
      <c r="F2653" t="s">
        <v>8027</v>
      </c>
      <c r="G2653">
        <v>23</v>
      </c>
      <c r="H2653">
        <v>4</v>
      </c>
      <c r="I2653">
        <v>4</v>
      </c>
      <c r="J2653" s="1">
        <v>113.90000000000002</v>
      </c>
      <c r="K2653" s="1">
        <f>Sales_Data[[#This Row],[Order Quantity]]*Sales_Data[[#This Row],[Unit Price]]</f>
        <v>455.60000000000008</v>
      </c>
      <c r="L2653" s="1">
        <v>53.533000000000001</v>
      </c>
    </row>
    <row r="2654" spans="1:12">
      <c r="A2654" t="s">
        <v>2677</v>
      </c>
      <c r="B2654" s="2">
        <v>41506</v>
      </c>
      <c r="C2654">
        <v>20</v>
      </c>
      <c r="D2654" t="s">
        <v>4</v>
      </c>
      <c r="E2654" t="s">
        <v>8168</v>
      </c>
      <c r="F2654" t="s">
        <v>8028</v>
      </c>
      <c r="G2654">
        <v>58</v>
      </c>
      <c r="H2654">
        <v>8</v>
      </c>
      <c r="I2654">
        <v>7</v>
      </c>
      <c r="J2654" s="1">
        <v>437.73333333333335</v>
      </c>
      <c r="K2654" s="1">
        <f>Sales_Data[[#This Row],[Order Quantity]]*Sales_Data[[#This Row],[Unit Price]]</f>
        <v>3064.1333333333332</v>
      </c>
      <c r="L2654" s="1">
        <v>315.16799999999995</v>
      </c>
    </row>
    <row r="2655" spans="1:12">
      <c r="A2655" t="s">
        <v>2678</v>
      </c>
      <c r="B2655" s="2">
        <v>41506</v>
      </c>
      <c r="C2655">
        <v>6</v>
      </c>
      <c r="D2655" t="s">
        <v>4</v>
      </c>
      <c r="E2655" t="s">
        <v>8168</v>
      </c>
      <c r="F2655" t="s">
        <v>8027</v>
      </c>
      <c r="G2655">
        <v>16</v>
      </c>
      <c r="H2655">
        <v>3</v>
      </c>
      <c r="I2655">
        <v>4</v>
      </c>
      <c r="J2655" s="1">
        <v>707.9666666666667</v>
      </c>
      <c r="K2655" s="1">
        <f>Sales_Data[[#This Row],[Order Quantity]]*Sales_Data[[#This Row],[Unit Price]]</f>
        <v>2831.8666666666668</v>
      </c>
      <c r="L2655" s="1">
        <v>559.2936666666667</v>
      </c>
    </row>
    <row r="2656" spans="1:12">
      <c r="A2656" t="s">
        <v>2679</v>
      </c>
      <c r="B2656" s="2">
        <v>41506</v>
      </c>
      <c r="C2656">
        <v>7</v>
      </c>
      <c r="D2656" t="s">
        <v>2</v>
      </c>
      <c r="E2656" t="s">
        <v>8168</v>
      </c>
      <c r="F2656" t="s">
        <v>8027</v>
      </c>
      <c r="G2656">
        <v>19</v>
      </c>
      <c r="H2656">
        <v>3</v>
      </c>
      <c r="I2656">
        <v>9</v>
      </c>
      <c r="J2656" s="1">
        <v>100.5</v>
      </c>
      <c r="K2656" s="1">
        <f>Sales_Data[[#This Row],[Order Quantity]]*Sales_Data[[#This Row],[Unit Price]]</f>
        <v>904.5</v>
      </c>
      <c r="L2656" s="1">
        <v>67.334999999999994</v>
      </c>
    </row>
    <row r="2657" spans="1:12">
      <c r="A2657" t="s">
        <v>2680</v>
      </c>
      <c r="B2657" s="2">
        <v>41506</v>
      </c>
      <c r="C2657">
        <v>19</v>
      </c>
      <c r="D2657" t="s">
        <v>4</v>
      </c>
      <c r="E2657" t="s">
        <v>8168</v>
      </c>
      <c r="F2657" t="s">
        <v>8028</v>
      </c>
      <c r="G2657">
        <v>54</v>
      </c>
      <c r="H2657">
        <v>8</v>
      </c>
      <c r="I2657">
        <v>1</v>
      </c>
      <c r="J2657" s="1">
        <v>706.47777777777776</v>
      </c>
      <c r="K2657" s="1">
        <f>Sales_Data[[#This Row],[Order Quantity]]*Sales_Data[[#This Row],[Unit Price]]</f>
        <v>706.47777777777776</v>
      </c>
      <c r="L2657" s="1">
        <v>438.01622222222227</v>
      </c>
    </row>
    <row r="2658" spans="1:12">
      <c r="A2658" t="s">
        <v>2681</v>
      </c>
      <c r="B2658" s="2">
        <v>41507</v>
      </c>
      <c r="C2658">
        <v>11</v>
      </c>
      <c r="D2658" t="s">
        <v>4</v>
      </c>
      <c r="E2658" t="s">
        <v>8168</v>
      </c>
      <c r="F2658" t="s">
        <v>8026</v>
      </c>
      <c r="G2658">
        <v>32</v>
      </c>
      <c r="H2658">
        <v>5</v>
      </c>
      <c r="I2658">
        <v>7</v>
      </c>
      <c r="J2658" s="1">
        <v>18.611111111111111</v>
      </c>
      <c r="K2658" s="1">
        <f>Sales_Data[[#This Row],[Order Quantity]]*Sales_Data[[#This Row],[Unit Price]]</f>
        <v>130.27777777777777</v>
      </c>
      <c r="L2658" s="1">
        <v>11.538888888888888</v>
      </c>
    </row>
    <row r="2659" spans="1:12">
      <c r="A2659" t="s">
        <v>2682</v>
      </c>
      <c r="B2659" s="2">
        <v>41507</v>
      </c>
      <c r="C2659">
        <v>8</v>
      </c>
      <c r="D2659" t="s">
        <v>4</v>
      </c>
      <c r="E2659" t="s">
        <v>8168</v>
      </c>
      <c r="F2659" t="s">
        <v>8027</v>
      </c>
      <c r="G2659">
        <v>21</v>
      </c>
      <c r="H2659">
        <v>3</v>
      </c>
      <c r="I2659">
        <v>4</v>
      </c>
      <c r="J2659" s="1">
        <v>100.5</v>
      </c>
      <c r="K2659" s="1">
        <f>Sales_Data[[#This Row],[Order Quantity]]*Sales_Data[[#This Row],[Unit Price]]</f>
        <v>402</v>
      </c>
      <c r="L2659" s="1">
        <v>71.35499999999999</v>
      </c>
    </row>
    <row r="2660" spans="1:12">
      <c r="A2660" t="s">
        <v>2683</v>
      </c>
      <c r="B2660" s="2">
        <v>41507</v>
      </c>
      <c r="C2660">
        <v>2</v>
      </c>
      <c r="D2660" t="s">
        <v>3</v>
      </c>
      <c r="E2660" t="s">
        <v>8168</v>
      </c>
      <c r="F2660" t="s">
        <v>8027</v>
      </c>
      <c r="G2660">
        <v>5</v>
      </c>
      <c r="H2660">
        <v>1</v>
      </c>
      <c r="I2660">
        <v>2</v>
      </c>
      <c r="J2660" s="1">
        <v>437.73333333333335</v>
      </c>
      <c r="K2660" s="1">
        <f>Sales_Data[[#This Row],[Order Quantity]]*Sales_Data[[#This Row],[Unit Price]]</f>
        <v>875.4666666666667</v>
      </c>
      <c r="L2660" s="1">
        <v>341.43200000000002</v>
      </c>
    </row>
    <row r="2661" spans="1:12">
      <c r="A2661" t="s">
        <v>2684</v>
      </c>
      <c r="B2661" s="2">
        <v>41507</v>
      </c>
      <c r="C2661">
        <v>18</v>
      </c>
      <c r="D2661" t="s">
        <v>4</v>
      </c>
      <c r="E2661" t="s">
        <v>8168</v>
      </c>
      <c r="F2661" t="s">
        <v>8025</v>
      </c>
      <c r="G2661">
        <v>51</v>
      </c>
      <c r="H2661">
        <v>7</v>
      </c>
      <c r="I2661">
        <v>3</v>
      </c>
      <c r="J2661" s="1">
        <v>415.4</v>
      </c>
      <c r="K2661" s="1">
        <f>Sales_Data[[#This Row],[Order Quantity]]*Sales_Data[[#This Row],[Unit Price]]</f>
        <v>1246.1999999999998</v>
      </c>
      <c r="L2661" s="1">
        <v>307.39599999999996</v>
      </c>
    </row>
    <row r="2662" spans="1:12">
      <c r="A2662" t="s">
        <v>2685</v>
      </c>
      <c r="B2662" s="2">
        <v>41507</v>
      </c>
      <c r="C2662">
        <v>7</v>
      </c>
      <c r="D2662" t="s">
        <v>3</v>
      </c>
      <c r="E2662" t="s">
        <v>8168</v>
      </c>
      <c r="F2662" t="s">
        <v>8027</v>
      </c>
      <c r="G2662">
        <v>20</v>
      </c>
      <c r="H2662">
        <v>3</v>
      </c>
      <c r="I2662">
        <v>1</v>
      </c>
      <c r="J2662" s="1">
        <v>107.94444444444444</v>
      </c>
      <c r="K2662" s="1">
        <f>Sales_Data[[#This Row],[Order Quantity]]*Sales_Data[[#This Row],[Unit Price]]</f>
        <v>107.94444444444444</v>
      </c>
      <c r="L2662" s="1">
        <v>89.593888888888884</v>
      </c>
    </row>
    <row r="2663" spans="1:12">
      <c r="A2663" t="s">
        <v>2686</v>
      </c>
      <c r="B2663" s="2">
        <v>41507</v>
      </c>
      <c r="C2663">
        <v>8</v>
      </c>
      <c r="D2663" t="s">
        <v>4</v>
      </c>
      <c r="E2663" t="s">
        <v>8168</v>
      </c>
      <c r="F2663" t="s">
        <v>8027</v>
      </c>
      <c r="G2663">
        <v>21</v>
      </c>
      <c r="H2663">
        <v>3</v>
      </c>
      <c r="I2663">
        <v>2</v>
      </c>
      <c r="J2663" s="1">
        <v>122.08888888888889</v>
      </c>
      <c r="K2663" s="1">
        <f>Sales_Data[[#This Row],[Order Quantity]]*Sales_Data[[#This Row],[Unit Price]]</f>
        <v>244.17777777777778</v>
      </c>
      <c r="L2663" s="1">
        <v>90.345777777777769</v>
      </c>
    </row>
    <row r="2664" spans="1:12">
      <c r="A2664" t="s">
        <v>2687</v>
      </c>
      <c r="B2664" s="2">
        <v>41508</v>
      </c>
      <c r="C2664">
        <v>5</v>
      </c>
      <c r="D2664" t="s">
        <v>2</v>
      </c>
      <c r="E2664" t="s">
        <v>8168</v>
      </c>
      <c r="F2664" t="s">
        <v>8027</v>
      </c>
      <c r="G2664">
        <v>13</v>
      </c>
      <c r="H2664">
        <v>2</v>
      </c>
      <c r="I2664">
        <v>9</v>
      </c>
      <c r="J2664" s="1">
        <v>27.544444444444444</v>
      </c>
      <c r="K2664" s="1">
        <f>Sales_Data[[#This Row],[Order Quantity]]*Sales_Data[[#This Row],[Unit Price]]</f>
        <v>247.9</v>
      </c>
      <c r="L2664" s="1">
        <v>17.352999999999998</v>
      </c>
    </row>
    <row r="2665" spans="1:12">
      <c r="A2665" t="s">
        <v>2688</v>
      </c>
      <c r="B2665" s="2">
        <v>41508</v>
      </c>
      <c r="C2665">
        <v>8</v>
      </c>
      <c r="D2665" t="s">
        <v>2</v>
      </c>
      <c r="E2665" t="s">
        <v>8168</v>
      </c>
      <c r="F2665" t="s">
        <v>8027</v>
      </c>
      <c r="G2665">
        <v>21</v>
      </c>
      <c r="H2665">
        <v>3</v>
      </c>
      <c r="I2665">
        <v>5</v>
      </c>
      <c r="J2665" s="1">
        <v>268.74444444444447</v>
      </c>
      <c r="K2665" s="1">
        <f>Sales_Data[[#This Row],[Order Quantity]]*Sales_Data[[#This Row],[Unit Price]]</f>
        <v>1343.7222222222224</v>
      </c>
      <c r="L2665" s="1">
        <v>161.24666666666667</v>
      </c>
    </row>
    <row r="2666" spans="1:12">
      <c r="A2666" t="s">
        <v>2689</v>
      </c>
      <c r="B2666" s="2">
        <v>41508</v>
      </c>
      <c r="C2666">
        <v>11</v>
      </c>
      <c r="D2666" t="s">
        <v>2</v>
      </c>
      <c r="E2666" t="s">
        <v>8168</v>
      </c>
      <c r="F2666" t="s">
        <v>8026</v>
      </c>
      <c r="G2666">
        <v>31</v>
      </c>
      <c r="H2666">
        <v>5</v>
      </c>
      <c r="I2666">
        <v>7</v>
      </c>
      <c r="J2666" s="1">
        <v>18.611111111111111</v>
      </c>
      <c r="K2666" s="1">
        <f>Sales_Data[[#This Row],[Order Quantity]]*Sales_Data[[#This Row],[Unit Price]]</f>
        <v>130.27777777777777</v>
      </c>
      <c r="L2666" s="1">
        <v>15.447222222222223</v>
      </c>
    </row>
    <row r="2667" spans="1:12">
      <c r="A2667" t="s">
        <v>2690</v>
      </c>
      <c r="B2667" s="2">
        <v>41508</v>
      </c>
      <c r="C2667">
        <v>2</v>
      </c>
      <c r="D2667" t="s">
        <v>3</v>
      </c>
      <c r="E2667" t="s">
        <v>8168</v>
      </c>
      <c r="F2667" t="s">
        <v>8027</v>
      </c>
      <c r="G2667">
        <v>6</v>
      </c>
      <c r="H2667">
        <v>1</v>
      </c>
      <c r="I2667">
        <v>7</v>
      </c>
      <c r="J2667" s="1">
        <v>253.85555555555558</v>
      </c>
      <c r="K2667" s="1">
        <f>Sales_Data[[#This Row],[Order Quantity]]*Sales_Data[[#This Row],[Unit Price]]</f>
        <v>1776.9888888888891</v>
      </c>
      <c r="L2667" s="1">
        <v>165.00611111111115</v>
      </c>
    </row>
    <row r="2668" spans="1:12">
      <c r="A2668" t="s">
        <v>2691</v>
      </c>
      <c r="B2668" s="2">
        <v>41508</v>
      </c>
      <c r="C2668">
        <v>7</v>
      </c>
      <c r="D2668" t="s">
        <v>3</v>
      </c>
      <c r="E2668" t="s">
        <v>8168</v>
      </c>
      <c r="F2668" t="s">
        <v>8027</v>
      </c>
      <c r="G2668">
        <v>19</v>
      </c>
      <c r="H2668">
        <v>3</v>
      </c>
      <c r="I2668">
        <v>6</v>
      </c>
      <c r="J2668" s="1">
        <v>212.16666666666666</v>
      </c>
      <c r="K2668" s="1">
        <f>Sales_Data[[#This Row],[Order Quantity]]*Sales_Data[[#This Row],[Unit Price]]</f>
        <v>1273</v>
      </c>
      <c r="L2668" s="1">
        <v>165.49</v>
      </c>
    </row>
    <row r="2669" spans="1:12">
      <c r="A2669" t="s">
        <v>2692</v>
      </c>
      <c r="B2669" s="2">
        <v>41508</v>
      </c>
      <c r="C2669">
        <v>7</v>
      </c>
      <c r="D2669" t="s">
        <v>4</v>
      </c>
      <c r="E2669" t="s">
        <v>8168</v>
      </c>
      <c r="F2669" t="s">
        <v>8027</v>
      </c>
      <c r="G2669">
        <v>21</v>
      </c>
      <c r="H2669">
        <v>3</v>
      </c>
      <c r="I2669">
        <v>7</v>
      </c>
      <c r="J2669" s="1">
        <v>610.44444444444446</v>
      </c>
      <c r="K2669" s="1">
        <f>Sales_Data[[#This Row],[Order Quantity]]*Sales_Data[[#This Row],[Unit Price]]</f>
        <v>4273.1111111111113</v>
      </c>
      <c r="L2669" s="1">
        <v>366.26666666666665</v>
      </c>
    </row>
    <row r="2670" spans="1:12">
      <c r="A2670" t="s">
        <v>2693</v>
      </c>
      <c r="B2670" s="2">
        <v>41508</v>
      </c>
      <c r="C2670">
        <v>16</v>
      </c>
      <c r="D2670" t="s">
        <v>2</v>
      </c>
      <c r="E2670" t="s">
        <v>8168</v>
      </c>
      <c r="F2670" t="s">
        <v>8025</v>
      </c>
      <c r="G2670">
        <v>45</v>
      </c>
      <c r="H2670">
        <v>7</v>
      </c>
      <c r="I2670">
        <v>6</v>
      </c>
      <c r="J2670" s="1">
        <v>431.77777777777777</v>
      </c>
      <c r="K2670" s="1">
        <f>Sales_Data[[#This Row],[Order Quantity]]*Sales_Data[[#This Row],[Unit Price]]</f>
        <v>2590.6666666666665</v>
      </c>
      <c r="L2670" s="1">
        <v>237.47777777777779</v>
      </c>
    </row>
    <row r="2671" spans="1:12">
      <c r="A2671" t="s">
        <v>2694</v>
      </c>
      <c r="B2671" s="2">
        <v>41508</v>
      </c>
      <c r="C2671">
        <v>19</v>
      </c>
      <c r="D2671" t="s">
        <v>4</v>
      </c>
      <c r="E2671" t="s">
        <v>8168</v>
      </c>
      <c r="F2671" t="s">
        <v>8028</v>
      </c>
      <c r="G2671">
        <v>54</v>
      </c>
      <c r="H2671">
        <v>8</v>
      </c>
      <c r="I2671">
        <v>9</v>
      </c>
      <c r="J2671" s="1">
        <v>26.055555555555557</v>
      </c>
      <c r="K2671" s="1">
        <f>Sales_Data[[#This Row],[Order Quantity]]*Sales_Data[[#This Row],[Unit Price]]</f>
        <v>234.5</v>
      </c>
      <c r="L2671" s="1">
        <v>18.499444444444446</v>
      </c>
    </row>
    <row r="2672" spans="1:12">
      <c r="A2672" t="s">
        <v>2695</v>
      </c>
      <c r="B2672" s="2">
        <v>41509</v>
      </c>
      <c r="C2672">
        <v>7</v>
      </c>
      <c r="D2672" t="s">
        <v>4</v>
      </c>
      <c r="E2672" t="s">
        <v>8168</v>
      </c>
      <c r="F2672" t="s">
        <v>8027</v>
      </c>
      <c r="G2672">
        <v>20</v>
      </c>
      <c r="H2672">
        <v>3</v>
      </c>
      <c r="I2672">
        <v>7</v>
      </c>
      <c r="J2672" s="1">
        <v>578.43333333333339</v>
      </c>
      <c r="K2672" s="1">
        <f>Sales_Data[[#This Row],[Order Quantity]]*Sales_Data[[#This Row],[Unit Price]]</f>
        <v>4049.0333333333338</v>
      </c>
      <c r="L2672" s="1">
        <v>485.88400000000001</v>
      </c>
    </row>
    <row r="2673" spans="1:12">
      <c r="A2673" t="s">
        <v>2696</v>
      </c>
      <c r="B2673" s="2">
        <v>41509</v>
      </c>
      <c r="C2673">
        <v>19</v>
      </c>
      <c r="D2673" t="s">
        <v>4</v>
      </c>
      <c r="E2673" t="s">
        <v>8168</v>
      </c>
      <c r="F2673" t="s">
        <v>8028</v>
      </c>
      <c r="G2673">
        <v>55</v>
      </c>
      <c r="H2673">
        <v>8</v>
      </c>
      <c r="I2673">
        <v>8</v>
      </c>
      <c r="J2673" s="1">
        <v>192.8111111111111</v>
      </c>
      <c r="K2673" s="1">
        <f>Sales_Data[[#This Row],[Order Quantity]]*Sales_Data[[#This Row],[Unit Price]]</f>
        <v>1542.4888888888888</v>
      </c>
      <c r="L2673" s="1">
        <v>148.46455555555556</v>
      </c>
    </row>
    <row r="2674" spans="1:12">
      <c r="A2674" t="s">
        <v>2697</v>
      </c>
      <c r="B2674" s="2">
        <v>41509</v>
      </c>
      <c r="C2674">
        <v>8</v>
      </c>
      <c r="D2674" t="s">
        <v>4</v>
      </c>
      <c r="E2674" t="s">
        <v>8168</v>
      </c>
      <c r="F2674" t="s">
        <v>8027</v>
      </c>
      <c r="G2674">
        <v>23</v>
      </c>
      <c r="H2674">
        <v>4</v>
      </c>
      <c r="I2674">
        <v>6</v>
      </c>
      <c r="J2674" s="1">
        <v>113.90000000000002</v>
      </c>
      <c r="K2674" s="1">
        <f>Sales_Data[[#This Row],[Order Quantity]]*Sales_Data[[#This Row],[Unit Price]]</f>
        <v>683.40000000000009</v>
      </c>
      <c r="L2674" s="1">
        <v>47.838000000000001</v>
      </c>
    </row>
    <row r="2675" spans="1:12">
      <c r="A2675" t="s">
        <v>2698</v>
      </c>
      <c r="B2675" s="2">
        <v>41509</v>
      </c>
      <c r="C2675">
        <v>5</v>
      </c>
      <c r="D2675" t="s">
        <v>4</v>
      </c>
      <c r="E2675" t="s">
        <v>8168</v>
      </c>
      <c r="F2675" t="s">
        <v>8027</v>
      </c>
      <c r="G2675">
        <v>14</v>
      </c>
      <c r="H2675">
        <v>2</v>
      </c>
      <c r="I2675">
        <v>6</v>
      </c>
      <c r="J2675" s="1">
        <v>431.77777777777777</v>
      </c>
      <c r="K2675" s="1">
        <f>Sales_Data[[#This Row],[Order Quantity]]*Sales_Data[[#This Row],[Unit Price]]</f>
        <v>2590.6666666666665</v>
      </c>
      <c r="L2675" s="1">
        <v>220.20666666666668</v>
      </c>
    </row>
    <row r="2676" spans="1:12">
      <c r="A2676" t="s">
        <v>2699</v>
      </c>
      <c r="B2676" s="2">
        <v>41510</v>
      </c>
      <c r="C2676">
        <v>6</v>
      </c>
      <c r="D2676" t="s">
        <v>4</v>
      </c>
      <c r="E2676" t="s">
        <v>8168</v>
      </c>
      <c r="F2676" t="s">
        <v>8027</v>
      </c>
      <c r="G2676">
        <v>17</v>
      </c>
      <c r="H2676">
        <v>3</v>
      </c>
      <c r="I2676">
        <v>5</v>
      </c>
      <c r="J2676" s="1">
        <v>109.43333333333334</v>
      </c>
      <c r="K2676" s="1">
        <f>Sales_Data[[#This Row],[Order Quantity]]*Sales_Data[[#This Row],[Unit Price]]</f>
        <v>547.16666666666674</v>
      </c>
      <c r="L2676" s="1">
        <v>55.811</v>
      </c>
    </row>
    <row r="2677" spans="1:12">
      <c r="A2677" t="s">
        <v>2700</v>
      </c>
      <c r="B2677" s="2">
        <v>41511</v>
      </c>
      <c r="C2677">
        <v>17</v>
      </c>
      <c r="D2677" t="s">
        <v>4</v>
      </c>
      <c r="E2677" t="s">
        <v>8168</v>
      </c>
      <c r="F2677" t="s">
        <v>8025</v>
      </c>
      <c r="G2677">
        <v>48</v>
      </c>
      <c r="H2677">
        <v>7</v>
      </c>
      <c r="I2677">
        <v>9</v>
      </c>
      <c r="J2677" s="1">
        <v>118.36666666666666</v>
      </c>
      <c r="K2677" s="1">
        <f>Sales_Data[[#This Row],[Order Quantity]]*Sales_Data[[#This Row],[Unit Price]]</f>
        <v>1065.3</v>
      </c>
      <c r="L2677" s="1">
        <v>56.815999999999995</v>
      </c>
    </row>
    <row r="2678" spans="1:12">
      <c r="A2678" t="s">
        <v>2701</v>
      </c>
      <c r="B2678" s="2">
        <v>41511</v>
      </c>
      <c r="C2678">
        <v>17</v>
      </c>
      <c r="D2678" t="s">
        <v>2</v>
      </c>
      <c r="E2678" t="s">
        <v>8168</v>
      </c>
      <c r="F2678" t="s">
        <v>8025</v>
      </c>
      <c r="G2678">
        <v>48</v>
      </c>
      <c r="H2678">
        <v>7</v>
      </c>
      <c r="I2678">
        <v>6</v>
      </c>
      <c r="J2678" s="1">
        <v>564.28888888888889</v>
      </c>
      <c r="K2678" s="1">
        <f>Sales_Data[[#This Row],[Order Quantity]]*Sales_Data[[#This Row],[Unit Price]]</f>
        <v>3385.7333333333336</v>
      </c>
      <c r="L2678" s="1">
        <v>378.07355555555557</v>
      </c>
    </row>
    <row r="2679" spans="1:12">
      <c r="A2679" t="s">
        <v>2702</v>
      </c>
      <c r="B2679" s="2">
        <v>41511</v>
      </c>
      <c r="C2679">
        <v>19</v>
      </c>
      <c r="D2679" t="s">
        <v>2</v>
      </c>
      <c r="E2679" t="s">
        <v>8168</v>
      </c>
      <c r="F2679" t="s">
        <v>8028</v>
      </c>
      <c r="G2679">
        <v>54</v>
      </c>
      <c r="H2679">
        <v>8</v>
      </c>
      <c r="I2679">
        <v>7</v>
      </c>
      <c r="J2679" s="1">
        <v>23.077777777777779</v>
      </c>
      <c r="K2679" s="1">
        <f>Sales_Data[[#This Row],[Order Quantity]]*Sales_Data[[#This Row],[Unit Price]]</f>
        <v>161.54444444444445</v>
      </c>
      <c r="L2679" s="1">
        <v>18.693000000000001</v>
      </c>
    </row>
    <row r="2680" spans="1:12">
      <c r="A2680" t="s">
        <v>2703</v>
      </c>
      <c r="B2680" s="2">
        <v>41511</v>
      </c>
      <c r="C2680">
        <v>9</v>
      </c>
      <c r="D2680" t="s">
        <v>4</v>
      </c>
      <c r="E2680" t="s">
        <v>8168</v>
      </c>
      <c r="F2680" t="s">
        <v>8027</v>
      </c>
      <c r="G2680">
        <v>24</v>
      </c>
      <c r="H2680">
        <v>4</v>
      </c>
      <c r="I2680">
        <v>5</v>
      </c>
      <c r="J2680" s="1">
        <v>251.62222222222221</v>
      </c>
      <c r="K2680" s="1">
        <f>Sales_Data[[#This Row],[Order Quantity]]*Sales_Data[[#This Row],[Unit Price]]</f>
        <v>1258.1111111111111</v>
      </c>
      <c r="L2680" s="1">
        <v>176.13555555555553</v>
      </c>
    </row>
    <row r="2681" spans="1:12">
      <c r="A2681" t="s">
        <v>2704</v>
      </c>
      <c r="B2681" s="2">
        <v>41511</v>
      </c>
      <c r="C2681">
        <v>2</v>
      </c>
      <c r="D2681" t="s">
        <v>2</v>
      </c>
      <c r="E2681" t="s">
        <v>8168</v>
      </c>
      <c r="F2681" t="s">
        <v>8027</v>
      </c>
      <c r="G2681">
        <v>5</v>
      </c>
      <c r="H2681">
        <v>1</v>
      </c>
      <c r="I2681">
        <v>4</v>
      </c>
      <c r="J2681" s="1">
        <v>212.16666666666666</v>
      </c>
      <c r="K2681" s="1">
        <f>Sales_Data[[#This Row],[Order Quantity]]*Sales_Data[[#This Row],[Unit Price]]</f>
        <v>848.66666666666663</v>
      </c>
      <c r="L2681" s="1">
        <v>93.353333333333325</v>
      </c>
    </row>
    <row r="2682" spans="1:12">
      <c r="A2682" t="s">
        <v>2705</v>
      </c>
      <c r="B2682" s="2">
        <v>41511</v>
      </c>
      <c r="C2682">
        <v>8</v>
      </c>
      <c r="D2682" t="s">
        <v>2</v>
      </c>
      <c r="E2682" t="s">
        <v>8168</v>
      </c>
      <c r="F2682" t="s">
        <v>8027</v>
      </c>
      <c r="G2682">
        <v>23</v>
      </c>
      <c r="H2682">
        <v>4</v>
      </c>
      <c r="I2682">
        <v>2</v>
      </c>
      <c r="J2682" s="1">
        <v>125.06666666666668</v>
      </c>
      <c r="K2682" s="1">
        <f>Sales_Data[[#This Row],[Order Quantity]]*Sales_Data[[#This Row],[Unit Price]]</f>
        <v>250.13333333333335</v>
      </c>
      <c r="L2682" s="1">
        <v>85.045333333333346</v>
      </c>
    </row>
    <row r="2683" spans="1:12">
      <c r="A2683" t="s">
        <v>2706</v>
      </c>
      <c r="B2683" s="2">
        <v>41511</v>
      </c>
      <c r="C2683">
        <v>9</v>
      </c>
      <c r="D2683" t="s">
        <v>4</v>
      </c>
      <c r="E2683" t="s">
        <v>8168</v>
      </c>
      <c r="F2683" t="s">
        <v>8027</v>
      </c>
      <c r="G2683">
        <v>26</v>
      </c>
      <c r="H2683">
        <v>4</v>
      </c>
      <c r="I2683">
        <v>7</v>
      </c>
      <c r="J2683" s="1">
        <v>632.0333333333333</v>
      </c>
      <c r="K2683" s="1">
        <f>Sales_Data[[#This Row],[Order Quantity]]*Sales_Data[[#This Row],[Unit Price]]</f>
        <v>4424.2333333333336</v>
      </c>
      <c r="L2683" s="1">
        <v>467.70466666666664</v>
      </c>
    </row>
    <row r="2684" spans="1:12">
      <c r="A2684" t="s">
        <v>2707</v>
      </c>
      <c r="B2684" s="2">
        <v>41512</v>
      </c>
      <c r="C2684">
        <v>10</v>
      </c>
      <c r="D2684" t="s">
        <v>2</v>
      </c>
      <c r="E2684" t="s">
        <v>8168</v>
      </c>
      <c r="F2684" t="s">
        <v>8026</v>
      </c>
      <c r="G2684">
        <v>28</v>
      </c>
      <c r="H2684">
        <v>4</v>
      </c>
      <c r="I2684">
        <v>1</v>
      </c>
      <c r="J2684" s="1">
        <v>18.611111111111111</v>
      </c>
      <c r="K2684" s="1">
        <f>Sales_Data[[#This Row],[Order Quantity]]*Sales_Data[[#This Row],[Unit Price]]</f>
        <v>18.611111111111111</v>
      </c>
      <c r="L2684" s="1">
        <v>13.027777777777777</v>
      </c>
    </row>
    <row r="2685" spans="1:12">
      <c r="A2685" t="s">
        <v>2708</v>
      </c>
      <c r="B2685" s="2">
        <v>41512</v>
      </c>
      <c r="C2685">
        <v>5</v>
      </c>
      <c r="D2685" t="s">
        <v>2</v>
      </c>
      <c r="E2685" t="s">
        <v>8168</v>
      </c>
      <c r="F2685" t="s">
        <v>8027</v>
      </c>
      <c r="G2685">
        <v>13</v>
      </c>
      <c r="H2685">
        <v>2</v>
      </c>
      <c r="I2685">
        <v>9</v>
      </c>
      <c r="J2685" s="1">
        <v>247.15555555555557</v>
      </c>
      <c r="K2685" s="1">
        <f>Sales_Data[[#This Row],[Order Quantity]]*Sales_Data[[#This Row],[Unit Price]]</f>
        <v>2224.4</v>
      </c>
      <c r="L2685" s="1">
        <v>185.36666666666667</v>
      </c>
    </row>
    <row r="2686" spans="1:12">
      <c r="A2686" t="s">
        <v>2709</v>
      </c>
      <c r="B2686" s="2">
        <v>41512</v>
      </c>
      <c r="C2686">
        <v>4</v>
      </c>
      <c r="D2686" t="s">
        <v>2</v>
      </c>
      <c r="E2686" t="s">
        <v>8168</v>
      </c>
      <c r="F2686" t="s">
        <v>8027</v>
      </c>
      <c r="G2686">
        <v>10</v>
      </c>
      <c r="H2686">
        <v>2</v>
      </c>
      <c r="I2686">
        <v>3</v>
      </c>
      <c r="J2686" s="1">
        <v>99.01111111111112</v>
      </c>
      <c r="K2686" s="1">
        <f>Sales_Data[[#This Row],[Order Quantity]]*Sales_Data[[#This Row],[Unit Price]]</f>
        <v>297.03333333333336</v>
      </c>
      <c r="L2686" s="1">
        <v>76.238555555555564</v>
      </c>
    </row>
    <row r="2687" spans="1:12">
      <c r="A2687" t="s">
        <v>2710</v>
      </c>
      <c r="B2687" s="2">
        <v>41513</v>
      </c>
      <c r="C2687">
        <v>17</v>
      </c>
      <c r="D2687" t="s">
        <v>2</v>
      </c>
      <c r="E2687" t="s">
        <v>8168</v>
      </c>
      <c r="F2687" t="s">
        <v>8025</v>
      </c>
      <c r="G2687">
        <v>50</v>
      </c>
      <c r="H2687">
        <v>7</v>
      </c>
      <c r="I2687">
        <v>2</v>
      </c>
      <c r="J2687" s="1">
        <v>409.44444444444446</v>
      </c>
      <c r="K2687" s="1">
        <f>Sales_Data[[#This Row],[Order Quantity]]*Sales_Data[[#This Row],[Unit Price]]</f>
        <v>818.88888888888891</v>
      </c>
      <c r="L2687" s="1">
        <v>302.98888888888888</v>
      </c>
    </row>
    <row r="2688" spans="1:12">
      <c r="A2688" t="s">
        <v>2711</v>
      </c>
      <c r="B2688" s="2">
        <v>41513</v>
      </c>
      <c r="C2688">
        <v>8</v>
      </c>
      <c r="D2688" t="s">
        <v>2</v>
      </c>
      <c r="E2688" t="s">
        <v>8168</v>
      </c>
      <c r="F2688" t="s">
        <v>8027</v>
      </c>
      <c r="G2688">
        <v>23</v>
      </c>
      <c r="H2688">
        <v>4</v>
      </c>
      <c r="I2688">
        <v>9</v>
      </c>
      <c r="J2688" s="1">
        <v>111.66666666666667</v>
      </c>
      <c r="K2688" s="1">
        <f>Sales_Data[[#This Row],[Order Quantity]]*Sales_Data[[#This Row],[Unit Price]]</f>
        <v>1005</v>
      </c>
      <c r="L2688" s="1">
        <v>52.483333333333327</v>
      </c>
    </row>
    <row r="2689" spans="1:12">
      <c r="A2689" t="s">
        <v>2712</v>
      </c>
      <c r="B2689" s="2">
        <v>41513</v>
      </c>
      <c r="C2689">
        <v>8</v>
      </c>
      <c r="D2689" t="s">
        <v>2</v>
      </c>
      <c r="E2689" t="s">
        <v>8168</v>
      </c>
      <c r="F2689" t="s">
        <v>8027</v>
      </c>
      <c r="G2689">
        <v>23</v>
      </c>
      <c r="H2689">
        <v>4</v>
      </c>
      <c r="I2689">
        <v>2</v>
      </c>
      <c r="J2689" s="1">
        <v>217.37777777777779</v>
      </c>
      <c r="K2689" s="1">
        <f>Sales_Data[[#This Row],[Order Quantity]]*Sales_Data[[#This Row],[Unit Price]]</f>
        <v>434.75555555555559</v>
      </c>
      <c r="L2689" s="1">
        <v>86.951111111111118</v>
      </c>
    </row>
    <row r="2690" spans="1:12">
      <c r="A2690" t="s">
        <v>2713</v>
      </c>
      <c r="B2690" s="2">
        <v>41513</v>
      </c>
      <c r="C2690">
        <v>5</v>
      </c>
      <c r="D2690" t="s">
        <v>4</v>
      </c>
      <c r="E2690" t="s">
        <v>8168</v>
      </c>
      <c r="F2690" t="s">
        <v>8027</v>
      </c>
      <c r="G2690">
        <v>13</v>
      </c>
      <c r="H2690">
        <v>2</v>
      </c>
      <c r="I2690">
        <v>7</v>
      </c>
      <c r="J2690" s="1">
        <v>426.56666666666666</v>
      </c>
      <c r="K2690" s="1">
        <f>Sales_Data[[#This Row],[Order Quantity]]*Sales_Data[[#This Row],[Unit Price]]</f>
        <v>2985.9666666666667</v>
      </c>
      <c r="L2690" s="1">
        <v>183.42366666666666</v>
      </c>
    </row>
    <row r="2691" spans="1:12">
      <c r="A2691" t="s">
        <v>2714</v>
      </c>
      <c r="B2691" s="2">
        <v>41514</v>
      </c>
      <c r="C2691">
        <v>5</v>
      </c>
      <c r="D2691" t="s">
        <v>2</v>
      </c>
      <c r="E2691" t="s">
        <v>8168</v>
      </c>
      <c r="F2691" t="s">
        <v>8027</v>
      </c>
      <c r="G2691">
        <v>13</v>
      </c>
      <c r="H2691">
        <v>2</v>
      </c>
      <c r="I2691">
        <v>7</v>
      </c>
      <c r="J2691" s="1">
        <v>198.76666666666668</v>
      </c>
      <c r="K2691" s="1">
        <f>Sales_Data[[#This Row],[Order Quantity]]*Sales_Data[[#This Row],[Unit Price]]</f>
        <v>1391.3666666666668</v>
      </c>
      <c r="L2691" s="1">
        <v>105.34633333333335</v>
      </c>
    </row>
    <row r="2692" spans="1:12">
      <c r="A2692" t="s">
        <v>2715</v>
      </c>
      <c r="B2692" s="2">
        <v>41514</v>
      </c>
      <c r="C2692">
        <v>19</v>
      </c>
      <c r="D2692" t="s">
        <v>2</v>
      </c>
      <c r="E2692" t="s">
        <v>8168</v>
      </c>
      <c r="F2692" t="s">
        <v>8028</v>
      </c>
      <c r="G2692">
        <v>55</v>
      </c>
      <c r="H2692">
        <v>8</v>
      </c>
      <c r="I2692">
        <v>9</v>
      </c>
      <c r="J2692" s="1">
        <v>121.34444444444446</v>
      </c>
      <c r="K2692" s="1">
        <f>Sales_Data[[#This Row],[Order Quantity]]*Sales_Data[[#This Row],[Unit Price]]</f>
        <v>1092.1000000000001</v>
      </c>
      <c r="L2692" s="1">
        <v>94.648666666666671</v>
      </c>
    </row>
    <row r="2693" spans="1:12">
      <c r="A2693" t="s">
        <v>2716</v>
      </c>
      <c r="B2693" s="2">
        <v>41514</v>
      </c>
      <c r="C2693">
        <v>19</v>
      </c>
      <c r="D2693" t="s">
        <v>2</v>
      </c>
      <c r="E2693" t="s">
        <v>8168</v>
      </c>
      <c r="F2693" t="s">
        <v>8028</v>
      </c>
      <c r="G2693">
        <v>55</v>
      </c>
      <c r="H2693">
        <v>8</v>
      </c>
      <c r="I2693">
        <v>3</v>
      </c>
      <c r="J2693" s="1">
        <v>186.85555555555555</v>
      </c>
      <c r="K2693" s="1">
        <f>Sales_Data[[#This Row],[Order Quantity]]*Sales_Data[[#This Row],[Unit Price]]</f>
        <v>560.56666666666661</v>
      </c>
      <c r="L2693" s="1">
        <v>110.24477777777777</v>
      </c>
    </row>
    <row r="2694" spans="1:12">
      <c r="A2694" t="s">
        <v>2717</v>
      </c>
      <c r="B2694" s="2">
        <v>41514</v>
      </c>
      <c r="C2694">
        <v>2</v>
      </c>
      <c r="D2694" t="s">
        <v>4</v>
      </c>
      <c r="E2694" t="s">
        <v>8168</v>
      </c>
      <c r="F2694" t="s">
        <v>8027</v>
      </c>
      <c r="G2694">
        <v>5</v>
      </c>
      <c r="H2694">
        <v>1</v>
      </c>
      <c r="I2694">
        <v>6</v>
      </c>
      <c r="J2694" s="1">
        <v>116.87777777777779</v>
      </c>
      <c r="K2694" s="1">
        <f>Sales_Data[[#This Row],[Order Quantity]]*Sales_Data[[#This Row],[Unit Price]]</f>
        <v>701.26666666666677</v>
      </c>
      <c r="L2694" s="1">
        <v>93.50222222222223</v>
      </c>
    </row>
    <row r="2695" spans="1:12">
      <c r="A2695" t="s">
        <v>2718</v>
      </c>
      <c r="B2695" s="2">
        <v>41515</v>
      </c>
      <c r="C2695">
        <v>6</v>
      </c>
      <c r="D2695" t="s">
        <v>2</v>
      </c>
      <c r="E2695" t="s">
        <v>8168</v>
      </c>
      <c r="F2695" t="s">
        <v>8027</v>
      </c>
      <c r="G2695">
        <v>17</v>
      </c>
      <c r="H2695">
        <v>3</v>
      </c>
      <c r="I2695">
        <v>1</v>
      </c>
      <c r="J2695" s="1">
        <v>27.544444444444444</v>
      </c>
      <c r="K2695" s="1">
        <f>Sales_Data[[#This Row],[Order Quantity]]*Sales_Data[[#This Row],[Unit Price]]</f>
        <v>27.544444444444444</v>
      </c>
      <c r="L2695" s="1">
        <v>11.017777777777779</v>
      </c>
    </row>
    <row r="2696" spans="1:12">
      <c r="A2696" t="s">
        <v>2719</v>
      </c>
      <c r="B2696" s="2">
        <v>41515</v>
      </c>
      <c r="C2696">
        <v>1</v>
      </c>
      <c r="D2696" t="s">
        <v>4</v>
      </c>
      <c r="E2696" t="s">
        <v>8168</v>
      </c>
      <c r="F2696" t="s">
        <v>8027</v>
      </c>
      <c r="G2696">
        <v>1</v>
      </c>
      <c r="H2696">
        <v>1</v>
      </c>
      <c r="I2696">
        <v>3</v>
      </c>
      <c r="J2696" s="1">
        <v>430.28888888888889</v>
      </c>
      <c r="K2696" s="1">
        <f>Sales_Data[[#This Row],[Order Quantity]]*Sales_Data[[#This Row],[Unit Price]]</f>
        <v>1290.8666666666668</v>
      </c>
      <c r="L2696" s="1">
        <v>279.6877777777778</v>
      </c>
    </row>
    <row r="2697" spans="1:12">
      <c r="A2697" t="s">
        <v>2720</v>
      </c>
      <c r="B2697" s="2">
        <v>41515</v>
      </c>
      <c r="C2697">
        <v>4</v>
      </c>
      <c r="D2697" t="s">
        <v>4</v>
      </c>
      <c r="E2697" t="s">
        <v>8168</v>
      </c>
      <c r="F2697" t="s">
        <v>8027</v>
      </c>
      <c r="G2697">
        <v>11</v>
      </c>
      <c r="H2697">
        <v>2</v>
      </c>
      <c r="I2697">
        <v>5</v>
      </c>
      <c r="J2697" s="1">
        <v>284.37777777777779</v>
      </c>
      <c r="K2697" s="1">
        <f>Sales_Data[[#This Row],[Order Quantity]]*Sales_Data[[#This Row],[Unit Price]]</f>
        <v>1421.8888888888889</v>
      </c>
      <c r="L2697" s="1">
        <v>227.50222222222226</v>
      </c>
    </row>
    <row r="2698" spans="1:12">
      <c r="A2698" t="s">
        <v>2721</v>
      </c>
      <c r="B2698" s="2">
        <v>41515</v>
      </c>
      <c r="C2698">
        <v>9</v>
      </c>
      <c r="D2698" t="s">
        <v>2</v>
      </c>
      <c r="E2698" t="s">
        <v>8168</v>
      </c>
      <c r="F2698" t="s">
        <v>8027</v>
      </c>
      <c r="G2698">
        <v>24</v>
      </c>
      <c r="H2698">
        <v>4</v>
      </c>
      <c r="I2698">
        <v>6</v>
      </c>
      <c r="J2698" s="1">
        <v>198.02222222222224</v>
      </c>
      <c r="K2698" s="1">
        <f>Sales_Data[[#This Row],[Order Quantity]]*Sales_Data[[#This Row],[Unit Price]]</f>
        <v>1188.1333333333334</v>
      </c>
      <c r="L2698" s="1">
        <v>162.37822222222223</v>
      </c>
    </row>
    <row r="2699" spans="1:12">
      <c r="A2699" t="s">
        <v>2722</v>
      </c>
      <c r="B2699" s="2">
        <v>41515</v>
      </c>
      <c r="C2699">
        <v>8</v>
      </c>
      <c r="D2699" t="s">
        <v>3</v>
      </c>
      <c r="E2699" t="s">
        <v>8168</v>
      </c>
      <c r="F2699" t="s">
        <v>8027</v>
      </c>
      <c r="G2699">
        <v>22</v>
      </c>
      <c r="H2699">
        <v>3</v>
      </c>
      <c r="I2699">
        <v>6</v>
      </c>
      <c r="J2699" s="1">
        <v>604.48888888888894</v>
      </c>
      <c r="K2699" s="1">
        <f>Sales_Data[[#This Row],[Order Quantity]]*Sales_Data[[#This Row],[Unit Price]]</f>
        <v>3626.9333333333334</v>
      </c>
      <c r="L2699" s="1">
        <v>483.59111111111116</v>
      </c>
    </row>
    <row r="2700" spans="1:12">
      <c r="A2700" t="s">
        <v>2723</v>
      </c>
      <c r="B2700" s="2">
        <v>41515</v>
      </c>
      <c r="C2700">
        <v>15</v>
      </c>
      <c r="D2700" t="s">
        <v>3</v>
      </c>
      <c r="E2700" t="s">
        <v>8168</v>
      </c>
      <c r="F2700" t="s">
        <v>8025</v>
      </c>
      <c r="G2700">
        <v>43</v>
      </c>
      <c r="H2700">
        <v>6</v>
      </c>
      <c r="I2700">
        <v>6</v>
      </c>
      <c r="J2700" s="1">
        <v>142.93333333333334</v>
      </c>
      <c r="K2700" s="1">
        <f>Sales_Data[[#This Row],[Order Quantity]]*Sales_Data[[#This Row],[Unit Price]]</f>
        <v>857.6</v>
      </c>
      <c r="L2700" s="1">
        <v>71.466666666666669</v>
      </c>
    </row>
    <row r="2701" spans="1:12">
      <c r="A2701" t="s">
        <v>2724</v>
      </c>
      <c r="B2701" s="2">
        <v>41515</v>
      </c>
      <c r="C2701">
        <v>8</v>
      </c>
      <c r="D2701" t="s">
        <v>4</v>
      </c>
      <c r="E2701" t="s">
        <v>8168</v>
      </c>
      <c r="F2701" t="s">
        <v>8027</v>
      </c>
      <c r="G2701">
        <v>21</v>
      </c>
      <c r="H2701">
        <v>3</v>
      </c>
      <c r="I2701">
        <v>4</v>
      </c>
      <c r="J2701" s="1">
        <v>122.08888888888889</v>
      </c>
      <c r="K2701" s="1">
        <f>Sales_Data[[#This Row],[Order Quantity]]*Sales_Data[[#This Row],[Unit Price]]</f>
        <v>488.35555555555555</v>
      </c>
      <c r="L2701" s="1">
        <v>61.044444444444444</v>
      </c>
    </row>
    <row r="2702" spans="1:12">
      <c r="A2702" t="s">
        <v>2725</v>
      </c>
      <c r="B2702" s="2">
        <v>41516</v>
      </c>
      <c r="C2702">
        <v>1</v>
      </c>
      <c r="D2702" t="s">
        <v>2</v>
      </c>
      <c r="E2702" t="s">
        <v>8168</v>
      </c>
      <c r="F2702" t="s">
        <v>8027</v>
      </c>
      <c r="G2702">
        <v>1</v>
      </c>
      <c r="H2702">
        <v>1</v>
      </c>
      <c r="I2702">
        <v>6</v>
      </c>
      <c r="J2702" s="1">
        <v>114.64444444444445</v>
      </c>
      <c r="K2702" s="1">
        <f>Sales_Data[[#This Row],[Order Quantity]]*Sales_Data[[#This Row],[Unit Price]]</f>
        <v>687.86666666666667</v>
      </c>
      <c r="L2702" s="1">
        <v>45.857777777777784</v>
      </c>
    </row>
    <row r="2703" spans="1:12">
      <c r="A2703" t="s">
        <v>2726</v>
      </c>
      <c r="B2703" s="2">
        <v>41516</v>
      </c>
      <c r="C2703">
        <v>9</v>
      </c>
      <c r="D2703" t="s">
        <v>2</v>
      </c>
      <c r="E2703" t="s">
        <v>8168</v>
      </c>
      <c r="F2703" t="s">
        <v>8027</v>
      </c>
      <c r="G2703">
        <v>25</v>
      </c>
      <c r="H2703">
        <v>4</v>
      </c>
      <c r="I2703">
        <v>7</v>
      </c>
      <c r="J2703" s="1">
        <v>284.37777777777779</v>
      </c>
      <c r="K2703" s="1">
        <f>Sales_Data[[#This Row],[Order Quantity]]*Sales_Data[[#This Row],[Unit Price]]</f>
        <v>1990.6444444444446</v>
      </c>
      <c r="L2703" s="1">
        <v>179.15800000000002</v>
      </c>
    </row>
    <row r="2704" spans="1:12">
      <c r="A2704" t="s">
        <v>2727</v>
      </c>
      <c r="B2704" s="2">
        <v>41516</v>
      </c>
      <c r="C2704">
        <v>5</v>
      </c>
      <c r="D2704" t="s">
        <v>4</v>
      </c>
      <c r="E2704" t="s">
        <v>8168</v>
      </c>
      <c r="F2704" t="s">
        <v>8027</v>
      </c>
      <c r="G2704">
        <v>15</v>
      </c>
      <c r="H2704">
        <v>2</v>
      </c>
      <c r="I2704">
        <v>2</v>
      </c>
      <c r="J2704" s="1">
        <v>206.95555555555558</v>
      </c>
      <c r="K2704" s="1">
        <f>Sales_Data[[#This Row],[Order Quantity]]*Sales_Data[[#This Row],[Unit Price]]</f>
        <v>413.91111111111115</v>
      </c>
      <c r="L2704" s="1">
        <v>159.3557777777778</v>
      </c>
    </row>
    <row r="2705" spans="1:12">
      <c r="A2705" t="s">
        <v>2728</v>
      </c>
      <c r="B2705" s="2">
        <v>41516</v>
      </c>
      <c r="C2705">
        <v>20</v>
      </c>
      <c r="D2705" t="s">
        <v>4</v>
      </c>
      <c r="E2705" t="s">
        <v>8168</v>
      </c>
      <c r="F2705" t="s">
        <v>8028</v>
      </c>
      <c r="G2705">
        <v>57</v>
      </c>
      <c r="H2705">
        <v>8</v>
      </c>
      <c r="I2705">
        <v>9</v>
      </c>
      <c r="J2705" s="1">
        <v>120.60000000000001</v>
      </c>
      <c r="K2705" s="1">
        <f>Sales_Data[[#This Row],[Order Quantity]]*Sales_Data[[#This Row],[Unit Price]]</f>
        <v>1085.4000000000001</v>
      </c>
      <c r="L2705" s="1">
        <v>57.888000000000005</v>
      </c>
    </row>
    <row r="2706" spans="1:12">
      <c r="A2706" t="s">
        <v>2729</v>
      </c>
      <c r="B2706" s="2">
        <v>41517</v>
      </c>
      <c r="C2706">
        <v>19</v>
      </c>
      <c r="D2706" t="s">
        <v>4</v>
      </c>
      <c r="E2706" t="s">
        <v>8168</v>
      </c>
      <c r="F2706" t="s">
        <v>8028</v>
      </c>
      <c r="G2706">
        <v>55</v>
      </c>
      <c r="H2706">
        <v>8</v>
      </c>
      <c r="I2706">
        <v>2</v>
      </c>
      <c r="J2706" s="1">
        <v>200.25555555555556</v>
      </c>
      <c r="K2706" s="1">
        <f>Sales_Data[[#This Row],[Order Quantity]]*Sales_Data[[#This Row],[Unit Price]]</f>
        <v>400.51111111111112</v>
      </c>
      <c r="L2706" s="1">
        <v>100.12777777777778</v>
      </c>
    </row>
    <row r="2707" spans="1:12">
      <c r="A2707" t="s">
        <v>2730</v>
      </c>
      <c r="B2707" s="2">
        <v>41517</v>
      </c>
      <c r="C2707">
        <v>11</v>
      </c>
      <c r="D2707" t="s">
        <v>2</v>
      </c>
      <c r="E2707" t="s">
        <v>8168</v>
      </c>
      <c r="F2707" t="s">
        <v>8026</v>
      </c>
      <c r="G2707">
        <v>32</v>
      </c>
      <c r="H2707">
        <v>5</v>
      </c>
      <c r="I2707">
        <v>2</v>
      </c>
      <c r="J2707" s="1">
        <v>209.1888888888889</v>
      </c>
      <c r="K2707" s="1">
        <f>Sales_Data[[#This Row],[Order Quantity]]*Sales_Data[[#This Row],[Unit Price]]</f>
        <v>418.37777777777779</v>
      </c>
      <c r="L2707" s="1">
        <v>158.98355555555557</v>
      </c>
    </row>
    <row r="2708" spans="1:12">
      <c r="A2708" t="s">
        <v>2731</v>
      </c>
      <c r="B2708" s="2">
        <v>41518</v>
      </c>
      <c r="C2708">
        <v>9</v>
      </c>
      <c r="D2708" t="s">
        <v>4</v>
      </c>
      <c r="E2708" t="s">
        <v>8168</v>
      </c>
      <c r="F2708" t="s">
        <v>8027</v>
      </c>
      <c r="G2708">
        <v>24</v>
      </c>
      <c r="H2708">
        <v>4</v>
      </c>
      <c r="I2708">
        <v>5</v>
      </c>
      <c r="J2708" s="1">
        <v>212.91111111111113</v>
      </c>
      <c r="K2708" s="1">
        <f>Sales_Data[[#This Row],[Order Quantity]]*Sales_Data[[#This Row],[Unit Price]]</f>
        <v>1064.5555555555557</v>
      </c>
      <c r="L2708" s="1">
        <v>136.26311111111113</v>
      </c>
    </row>
    <row r="2709" spans="1:12">
      <c r="A2709" t="s">
        <v>2732</v>
      </c>
      <c r="B2709" s="2">
        <v>41518</v>
      </c>
      <c r="C2709">
        <v>6</v>
      </c>
      <c r="D2709" t="s">
        <v>4</v>
      </c>
      <c r="E2709" t="s">
        <v>8168</v>
      </c>
      <c r="F2709" t="s">
        <v>8027</v>
      </c>
      <c r="G2709">
        <v>16</v>
      </c>
      <c r="H2709">
        <v>3</v>
      </c>
      <c r="I2709">
        <v>2</v>
      </c>
      <c r="J2709" s="1">
        <v>110.17777777777778</v>
      </c>
      <c r="K2709" s="1">
        <f>Sales_Data[[#This Row],[Order Quantity]]*Sales_Data[[#This Row],[Unit Price]]</f>
        <v>220.35555555555555</v>
      </c>
      <c r="L2709" s="1">
        <v>77.12444444444445</v>
      </c>
    </row>
    <row r="2710" spans="1:12">
      <c r="A2710" t="s">
        <v>2733</v>
      </c>
      <c r="B2710" s="2">
        <v>41518</v>
      </c>
      <c r="C2710">
        <v>2</v>
      </c>
      <c r="D2710" t="s">
        <v>4</v>
      </c>
      <c r="E2710" t="s">
        <v>8168</v>
      </c>
      <c r="F2710" t="s">
        <v>8027</v>
      </c>
      <c r="G2710">
        <v>4</v>
      </c>
      <c r="H2710">
        <v>1</v>
      </c>
      <c r="I2710">
        <v>9</v>
      </c>
      <c r="J2710" s="1">
        <v>201</v>
      </c>
      <c r="K2710" s="1">
        <f>Sales_Data[[#This Row],[Order Quantity]]*Sales_Data[[#This Row],[Unit Price]]</f>
        <v>1809</v>
      </c>
      <c r="L2710" s="1">
        <v>102.51</v>
      </c>
    </row>
    <row r="2711" spans="1:12">
      <c r="A2711" t="s">
        <v>2734</v>
      </c>
      <c r="B2711" s="2">
        <v>41519</v>
      </c>
      <c r="C2711">
        <v>11</v>
      </c>
      <c r="D2711" t="s">
        <v>3</v>
      </c>
      <c r="E2711" t="s">
        <v>8168</v>
      </c>
      <c r="F2711" t="s">
        <v>8026</v>
      </c>
      <c r="G2711">
        <v>30</v>
      </c>
      <c r="H2711">
        <v>5</v>
      </c>
      <c r="I2711">
        <v>5</v>
      </c>
      <c r="J2711" s="1">
        <v>99.01111111111112</v>
      </c>
      <c r="K2711" s="1">
        <f>Sales_Data[[#This Row],[Order Quantity]]*Sales_Data[[#This Row],[Unit Price]]</f>
        <v>495.0555555555556</v>
      </c>
      <c r="L2711" s="1">
        <v>68.317666666666653</v>
      </c>
    </row>
    <row r="2712" spans="1:12">
      <c r="A2712" t="s">
        <v>2735</v>
      </c>
      <c r="B2712" s="2">
        <v>41519</v>
      </c>
      <c r="C2712">
        <v>18</v>
      </c>
      <c r="D2712" t="s">
        <v>2</v>
      </c>
      <c r="E2712" t="s">
        <v>8168</v>
      </c>
      <c r="F2712" t="s">
        <v>8025</v>
      </c>
      <c r="G2712">
        <v>52</v>
      </c>
      <c r="H2712">
        <v>8</v>
      </c>
      <c r="I2712">
        <v>9</v>
      </c>
      <c r="J2712" s="1">
        <v>28.288888888888888</v>
      </c>
      <c r="K2712" s="1">
        <f>Sales_Data[[#This Row],[Order Quantity]]*Sales_Data[[#This Row],[Unit Price]]</f>
        <v>254.6</v>
      </c>
      <c r="L2712" s="1">
        <v>16.690444444444445</v>
      </c>
    </row>
    <row r="2713" spans="1:12">
      <c r="A2713" t="s">
        <v>2736</v>
      </c>
      <c r="B2713" s="2">
        <v>41520</v>
      </c>
      <c r="C2713">
        <v>20</v>
      </c>
      <c r="D2713" t="s">
        <v>4</v>
      </c>
      <c r="E2713" t="s">
        <v>8168</v>
      </c>
      <c r="F2713" t="s">
        <v>8028</v>
      </c>
      <c r="G2713">
        <v>58</v>
      </c>
      <c r="H2713">
        <v>8</v>
      </c>
      <c r="I2713">
        <v>9</v>
      </c>
      <c r="J2713" s="1">
        <v>349.88888888888891</v>
      </c>
      <c r="K2713" s="1">
        <f>Sales_Data[[#This Row],[Order Quantity]]*Sales_Data[[#This Row],[Unit Price]]</f>
        <v>3149</v>
      </c>
      <c r="L2713" s="1">
        <v>146.95333333333332</v>
      </c>
    </row>
    <row r="2714" spans="1:12">
      <c r="A2714" t="s">
        <v>2737</v>
      </c>
      <c r="B2714" s="2">
        <v>41520</v>
      </c>
      <c r="C2714">
        <v>13</v>
      </c>
      <c r="D2714" t="s">
        <v>4</v>
      </c>
      <c r="E2714" t="s">
        <v>8168</v>
      </c>
      <c r="F2714" t="s">
        <v>8026</v>
      </c>
      <c r="G2714">
        <v>38</v>
      </c>
      <c r="H2714">
        <v>6</v>
      </c>
      <c r="I2714">
        <v>2</v>
      </c>
      <c r="J2714" s="1">
        <v>438.47777777777782</v>
      </c>
      <c r="K2714" s="1">
        <f>Sales_Data[[#This Row],[Order Quantity]]*Sales_Data[[#This Row],[Unit Price]]</f>
        <v>876.95555555555563</v>
      </c>
      <c r="L2714" s="1">
        <v>197.315</v>
      </c>
    </row>
    <row r="2715" spans="1:12">
      <c r="A2715" t="s">
        <v>2738</v>
      </c>
      <c r="B2715" s="2">
        <v>41520</v>
      </c>
      <c r="C2715">
        <v>15</v>
      </c>
      <c r="D2715" t="s">
        <v>4</v>
      </c>
      <c r="E2715" t="s">
        <v>8168</v>
      </c>
      <c r="F2715" t="s">
        <v>8025</v>
      </c>
      <c r="G2715">
        <v>42</v>
      </c>
      <c r="H2715">
        <v>6</v>
      </c>
      <c r="I2715">
        <v>3</v>
      </c>
      <c r="J2715" s="1">
        <v>189.08888888888887</v>
      </c>
      <c r="K2715" s="1">
        <f>Sales_Data[[#This Row],[Order Quantity]]*Sales_Data[[#This Row],[Unit Price]]</f>
        <v>567.26666666666665</v>
      </c>
      <c r="L2715" s="1">
        <v>83.199111111111108</v>
      </c>
    </row>
    <row r="2716" spans="1:12">
      <c r="A2716" t="s">
        <v>2739</v>
      </c>
      <c r="B2716" s="2">
        <v>41520</v>
      </c>
      <c r="C2716">
        <v>11</v>
      </c>
      <c r="D2716" t="s">
        <v>4</v>
      </c>
      <c r="E2716" t="s">
        <v>8168</v>
      </c>
      <c r="F2716" t="s">
        <v>8026</v>
      </c>
      <c r="G2716">
        <v>32</v>
      </c>
      <c r="H2716">
        <v>5</v>
      </c>
      <c r="I2716">
        <v>8</v>
      </c>
      <c r="J2716" s="1">
        <v>112.41111111111111</v>
      </c>
      <c r="K2716" s="1">
        <f>Sales_Data[[#This Row],[Order Quantity]]*Sales_Data[[#This Row],[Unit Price]]</f>
        <v>899.28888888888889</v>
      </c>
      <c r="L2716" s="1">
        <v>49.460888888888888</v>
      </c>
    </row>
    <row r="2717" spans="1:12">
      <c r="A2717" t="s">
        <v>2740</v>
      </c>
      <c r="B2717" s="2">
        <v>41520</v>
      </c>
      <c r="C2717">
        <v>9</v>
      </c>
      <c r="D2717" t="s">
        <v>2</v>
      </c>
      <c r="E2717" t="s">
        <v>8168</v>
      </c>
      <c r="F2717" t="s">
        <v>8027</v>
      </c>
      <c r="G2717">
        <v>25</v>
      </c>
      <c r="H2717">
        <v>4</v>
      </c>
      <c r="I2717">
        <v>6</v>
      </c>
      <c r="J2717" s="1">
        <v>96.777777777777771</v>
      </c>
      <c r="K2717" s="1">
        <f>Sales_Data[[#This Row],[Order Quantity]]*Sales_Data[[#This Row],[Unit Price]]</f>
        <v>580.66666666666663</v>
      </c>
      <c r="L2717" s="1">
        <v>42.582222222222221</v>
      </c>
    </row>
    <row r="2718" spans="1:12">
      <c r="A2718" t="s">
        <v>2741</v>
      </c>
      <c r="B2718" s="2">
        <v>41521</v>
      </c>
      <c r="C2718">
        <v>9</v>
      </c>
      <c r="D2718" t="s">
        <v>3</v>
      </c>
      <c r="E2718" t="s">
        <v>8168</v>
      </c>
      <c r="F2718" t="s">
        <v>8027</v>
      </c>
      <c r="G2718">
        <v>26</v>
      </c>
      <c r="H2718">
        <v>4</v>
      </c>
      <c r="I2718">
        <v>6</v>
      </c>
      <c r="J2718" s="1">
        <v>122.83333333333333</v>
      </c>
      <c r="K2718" s="1">
        <f>Sales_Data[[#This Row],[Order Quantity]]*Sales_Data[[#This Row],[Unit Price]]</f>
        <v>737</v>
      </c>
      <c r="L2718" s="1">
        <v>49.13333333333334</v>
      </c>
    </row>
    <row r="2719" spans="1:12">
      <c r="A2719" t="s">
        <v>2742</v>
      </c>
      <c r="B2719" s="2">
        <v>41521</v>
      </c>
      <c r="C2719">
        <v>7</v>
      </c>
      <c r="D2719" t="s">
        <v>4</v>
      </c>
      <c r="E2719" t="s">
        <v>8168</v>
      </c>
      <c r="F2719" t="s">
        <v>8027</v>
      </c>
      <c r="G2719">
        <v>20</v>
      </c>
      <c r="H2719">
        <v>3</v>
      </c>
      <c r="I2719">
        <v>2</v>
      </c>
      <c r="J2719" s="1">
        <v>711.68888888888887</v>
      </c>
      <c r="K2719" s="1">
        <f>Sales_Data[[#This Row],[Order Quantity]]*Sales_Data[[#This Row],[Unit Price]]</f>
        <v>1423.3777777777777</v>
      </c>
      <c r="L2719" s="1">
        <v>512.41599999999994</v>
      </c>
    </row>
    <row r="2720" spans="1:12">
      <c r="A2720" t="s">
        <v>2743</v>
      </c>
      <c r="B2720" s="2">
        <v>41521</v>
      </c>
      <c r="C2720">
        <v>19</v>
      </c>
      <c r="D2720" t="s">
        <v>4</v>
      </c>
      <c r="E2720" t="s">
        <v>8168</v>
      </c>
      <c r="F2720" t="s">
        <v>8028</v>
      </c>
      <c r="G2720">
        <v>55</v>
      </c>
      <c r="H2720">
        <v>8</v>
      </c>
      <c r="I2720">
        <v>4</v>
      </c>
      <c r="J2720" s="1">
        <v>266.51111111111112</v>
      </c>
      <c r="K2720" s="1">
        <f>Sales_Data[[#This Row],[Order Quantity]]*Sales_Data[[#This Row],[Unit Price]]</f>
        <v>1066.0444444444445</v>
      </c>
      <c r="L2720" s="1">
        <v>199.88333333333333</v>
      </c>
    </row>
    <row r="2721" spans="1:12">
      <c r="A2721" t="s">
        <v>2744</v>
      </c>
      <c r="B2721" s="2">
        <v>41521</v>
      </c>
      <c r="C2721">
        <v>13</v>
      </c>
      <c r="D2721" t="s">
        <v>3</v>
      </c>
      <c r="E2721" t="s">
        <v>8168</v>
      </c>
      <c r="F2721" t="s">
        <v>8026</v>
      </c>
      <c r="G2721">
        <v>37</v>
      </c>
      <c r="H2721">
        <v>6</v>
      </c>
      <c r="I2721">
        <v>9</v>
      </c>
      <c r="J2721" s="1">
        <v>123.57777777777778</v>
      </c>
      <c r="K2721" s="1">
        <f>Sales_Data[[#This Row],[Order Quantity]]*Sales_Data[[#This Row],[Unit Price]]</f>
        <v>1112.2</v>
      </c>
      <c r="L2721" s="1">
        <v>90.211777777777783</v>
      </c>
    </row>
    <row r="2722" spans="1:12">
      <c r="A2722" t="s">
        <v>2745</v>
      </c>
      <c r="B2722" s="2">
        <v>41521</v>
      </c>
      <c r="C2722">
        <v>16</v>
      </c>
      <c r="D2722" t="s">
        <v>4</v>
      </c>
      <c r="E2722" t="s">
        <v>8168</v>
      </c>
      <c r="F2722" t="s">
        <v>8025</v>
      </c>
      <c r="G2722">
        <v>44</v>
      </c>
      <c r="H2722">
        <v>7</v>
      </c>
      <c r="I2722">
        <v>2</v>
      </c>
      <c r="J2722" s="1">
        <v>215.14444444444445</v>
      </c>
      <c r="K2722" s="1">
        <f>Sales_Data[[#This Row],[Order Quantity]]*Sales_Data[[#This Row],[Unit Price]]</f>
        <v>430.28888888888889</v>
      </c>
      <c r="L2722" s="1">
        <v>122.63233333333331</v>
      </c>
    </row>
    <row r="2723" spans="1:12">
      <c r="A2723" t="s">
        <v>2746</v>
      </c>
      <c r="B2723" s="2">
        <v>41522</v>
      </c>
      <c r="C2723">
        <v>14</v>
      </c>
      <c r="D2723" t="s">
        <v>4</v>
      </c>
      <c r="E2723" t="s">
        <v>8168</v>
      </c>
      <c r="F2723" t="s">
        <v>8026</v>
      </c>
      <c r="G2723">
        <v>40</v>
      </c>
      <c r="H2723">
        <v>6</v>
      </c>
      <c r="I2723">
        <v>1</v>
      </c>
      <c r="J2723" s="1">
        <v>116.87777777777779</v>
      </c>
      <c r="K2723" s="1">
        <f>Sales_Data[[#This Row],[Order Quantity]]*Sales_Data[[#This Row],[Unit Price]]</f>
        <v>116.87777777777779</v>
      </c>
      <c r="L2723" s="1">
        <v>50.257444444444445</v>
      </c>
    </row>
    <row r="2724" spans="1:12">
      <c r="A2724" t="s">
        <v>2747</v>
      </c>
      <c r="B2724" s="2">
        <v>41523</v>
      </c>
      <c r="C2724">
        <v>5</v>
      </c>
      <c r="D2724" t="s">
        <v>4</v>
      </c>
      <c r="E2724" t="s">
        <v>8168</v>
      </c>
      <c r="F2724" t="s">
        <v>8027</v>
      </c>
      <c r="G2724">
        <v>14</v>
      </c>
      <c r="H2724">
        <v>2</v>
      </c>
      <c r="I2724">
        <v>1</v>
      </c>
      <c r="J2724" s="1">
        <v>116.87777777777779</v>
      </c>
      <c r="K2724" s="1">
        <f>Sales_Data[[#This Row],[Order Quantity]]*Sales_Data[[#This Row],[Unit Price]]</f>
        <v>116.87777777777779</v>
      </c>
      <c r="L2724" s="1">
        <v>73.63300000000001</v>
      </c>
    </row>
    <row r="2725" spans="1:12">
      <c r="A2725" t="s">
        <v>2748</v>
      </c>
      <c r="B2725" s="2">
        <v>41523</v>
      </c>
      <c r="C2725">
        <v>1</v>
      </c>
      <c r="D2725" t="s">
        <v>4</v>
      </c>
      <c r="E2725" t="s">
        <v>8168</v>
      </c>
      <c r="F2725" t="s">
        <v>8027</v>
      </c>
      <c r="G2725">
        <v>2</v>
      </c>
      <c r="H2725">
        <v>1</v>
      </c>
      <c r="I2725">
        <v>1</v>
      </c>
      <c r="J2725" s="1">
        <v>121.34444444444446</v>
      </c>
      <c r="K2725" s="1">
        <f>Sales_Data[[#This Row],[Order Quantity]]*Sales_Data[[#This Row],[Unit Price]]</f>
        <v>121.34444444444446</v>
      </c>
      <c r="L2725" s="1">
        <v>65.52600000000001</v>
      </c>
    </row>
    <row r="2726" spans="1:12">
      <c r="A2726" t="s">
        <v>2749</v>
      </c>
      <c r="B2726" s="2">
        <v>41523</v>
      </c>
      <c r="C2726">
        <v>1</v>
      </c>
      <c r="D2726" t="s">
        <v>4</v>
      </c>
      <c r="E2726" t="s">
        <v>8168</v>
      </c>
      <c r="F2726" t="s">
        <v>8027</v>
      </c>
      <c r="G2726">
        <v>1</v>
      </c>
      <c r="H2726">
        <v>1</v>
      </c>
      <c r="I2726">
        <v>9</v>
      </c>
      <c r="J2726" s="1">
        <v>352.86666666666667</v>
      </c>
      <c r="K2726" s="1">
        <f>Sales_Data[[#This Row],[Order Quantity]]*Sales_Data[[#This Row],[Unit Price]]</f>
        <v>3175.8</v>
      </c>
      <c r="L2726" s="1">
        <v>211.72</v>
      </c>
    </row>
    <row r="2727" spans="1:12">
      <c r="A2727" t="s">
        <v>2750</v>
      </c>
      <c r="B2727" s="2">
        <v>41524</v>
      </c>
      <c r="C2727">
        <v>17</v>
      </c>
      <c r="D2727" t="s">
        <v>4</v>
      </c>
      <c r="E2727" t="s">
        <v>8168</v>
      </c>
      <c r="F2727" t="s">
        <v>8025</v>
      </c>
      <c r="G2727">
        <v>49</v>
      </c>
      <c r="H2727">
        <v>7</v>
      </c>
      <c r="I2727">
        <v>9</v>
      </c>
      <c r="J2727" s="1">
        <v>295.54444444444448</v>
      </c>
      <c r="K2727" s="1">
        <f>Sales_Data[[#This Row],[Order Quantity]]*Sales_Data[[#This Row],[Unit Price]]</f>
        <v>2659.9000000000005</v>
      </c>
      <c r="L2727" s="1">
        <v>200.97022222222225</v>
      </c>
    </row>
    <row r="2728" spans="1:12">
      <c r="A2728" t="s">
        <v>2751</v>
      </c>
      <c r="B2728" s="2">
        <v>41524</v>
      </c>
      <c r="C2728">
        <v>4</v>
      </c>
      <c r="D2728" t="s">
        <v>2</v>
      </c>
      <c r="E2728" t="s">
        <v>8168</v>
      </c>
      <c r="F2728" t="s">
        <v>8027</v>
      </c>
      <c r="G2728">
        <v>12</v>
      </c>
      <c r="H2728">
        <v>2</v>
      </c>
      <c r="I2728">
        <v>9</v>
      </c>
      <c r="J2728" s="1">
        <v>115.38888888888889</v>
      </c>
      <c r="K2728" s="1">
        <f>Sales_Data[[#This Row],[Order Quantity]]*Sales_Data[[#This Row],[Unit Price]]</f>
        <v>1038.5</v>
      </c>
      <c r="L2728" s="1">
        <v>85.387777777777785</v>
      </c>
    </row>
    <row r="2729" spans="1:12">
      <c r="A2729" t="s">
        <v>2752</v>
      </c>
      <c r="B2729" s="2">
        <v>41524</v>
      </c>
      <c r="C2729">
        <v>2</v>
      </c>
      <c r="D2729" t="s">
        <v>4</v>
      </c>
      <c r="E2729" t="s">
        <v>8168</v>
      </c>
      <c r="F2729" t="s">
        <v>8027</v>
      </c>
      <c r="G2729">
        <v>4</v>
      </c>
      <c r="H2729">
        <v>1</v>
      </c>
      <c r="I2729">
        <v>4</v>
      </c>
      <c r="J2729" s="1">
        <v>217.37777777777779</v>
      </c>
      <c r="K2729" s="1">
        <f>Sales_Data[[#This Row],[Order Quantity]]*Sales_Data[[#This Row],[Unit Price]]</f>
        <v>869.51111111111118</v>
      </c>
      <c r="L2729" s="1">
        <v>95.646222222222221</v>
      </c>
    </row>
    <row r="2730" spans="1:12">
      <c r="A2730" t="s">
        <v>2753</v>
      </c>
      <c r="B2730" s="2">
        <v>41524</v>
      </c>
      <c r="C2730">
        <v>8</v>
      </c>
      <c r="D2730" t="s">
        <v>2</v>
      </c>
      <c r="E2730" t="s">
        <v>8168</v>
      </c>
      <c r="F2730" t="s">
        <v>8027</v>
      </c>
      <c r="G2730">
        <v>23</v>
      </c>
      <c r="H2730">
        <v>4</v>
      </c>
      <c r="I2730">
        <v>1</v>
      </c>
      <c r="J2730" s="1">
        <v>125.06666666666668</v>
      </c>
      <c r="K2730" s="1">
        <f>Sales_Data[[#This Row],[Order Quantity]]*Sales_Data[[#This Row],[Unit Price]]</f>
        <v>125.06666666666668</v>
      </c>
      <c r="L2730" s="1">
        <v>93.800000000000011</v>
      </c>
    </row>
    <row r="2731" spans="1:12">
      <c r="A2731" t="s">
        <v>2754</v>
      </c>
      <c r="B2731" s="2">
        <v>41525</v>
      </c>
      <c r="C2731">
        <v>12</v>
      </c>
      <c r="D2731" t="s">
        <v>2</v>
      </c>
      <c r="E2731" t="s">
        <v>8168</v>
      </c>
      <c r="F2731" t="s">
        <v>8026</v>
      </c>
      <c r="G2731">
        <v>34</v>
      </c>
      <c r="H2731">
        <v>5</v>
      </c>
      <c r="I2731">
        <v>8</v>
      </c>
      <c r="J2731" s="1">
        <v>195.78888888888889</v>
      </c>
      <c r="K2731" s="1">
        <f>Sales_Data[[#This Row],[Order Quantity]]*Sales_Data[[#This Row],[Unit Price]]</f>
        <v>1566.3111111111111</v>
      </c>
      <c r="L2731" s="1">
        <v>148.79955555555557</v>
      </c>
    </row>
    <row r="2732" spans="1:12">
      <c r="A2732" t="s">
        <v>2755</v>
      </c>
      <c r="B2732" s="2">
        <v>41525</v>
      </c>
      <c r="C2732">
        <v>12</v>
      </c>
      <c r="D2732" t="s">
        <v>4</v>
      </c>
      <c r="E2732" t="s">
        <v>8168</v>
      </c>
      <c r="F2732" t="s">
        <v>8026</v>
      </c>
      <c r="G2732">
        <v>35</v>
      </c>
      <c r="H2732">
        <v>5</v>
      </c>
      <c r="I2732">
        <v>2</v>
      </c>
      <c r="J2732" s="1">
        <v>86.355555555555554</v>
      </c>
      <c r="K2732" s="1">
        <f>Sales_Data[[#This Row],[Order Quantity]]*Sales_Data[[#This Row],[Unit Price]]</f>
        <v>172.71111111111111</v>
      </c>
      <c r="L2732" s="1">
        <v>37.132888888888893</v>
      </c>
    </row>
    <row r="2733" spans="1:12">
      <c r="A2733" t="s">
        <v>2756</v>
      </c>
      <c r="B2733" s="2">
        <v>41525</v>
      </c>
      <c r="C2733">
        <v>6</v>
      </c>
      <c r="D2733" t="s">
        <v>2</v>
      </c>
      <c r="E2733" t="s">
        <v>8168</v>
      </c>
      <c r="F2733" t="s">
        <v>8027</v>
      </c>
      <c r="G2733">
        <v>16</v>
      </c>
      <c r="H2733">
        <v>3</v>
      </c>
      <c r="I2733">
        <v>7</v>
      </c>
      <c r="J2733" s="1">
        <v>195.78888888888889</v>
      </c>
      <c r="K2733" s="1">
        <f>Sales_Data[[#This Row],[Order Quantity]]*Sales_Data[[#This Row],[Unit Price]]</f>
        <v>1370.5222222222224</v>
      </c>
      <c r="L2733" s="1">
        <v>162.5047777777778</v>
      </c>
    </row>
    <row r="2734" spans="1:12">
      <c r="A2734" t="s">
        <v>2757</v>
      </c>
      <c r="B2734" s="2">
        <v>41525</v>
      </c>
      <c r="C2734">
        <v>17</v>
      </c>
      <c r="D2734" t="s">
        <v>3</v>
      </c>
      <c r="E2734" t="s">
        <v>8168</v>
      </c>
      <c r="F2734" t="s">
        <v>8025</v>
      </c>
      <c r="G2734">
        <v>47</v>
      </c>
      <c r="H2734">
        <v>7</v>
      </c>
      <c r="I2734">
        <v>7</v>
      </c>
      <c r="J2734" s="1">
        <v>123.57777777777778</v>
      </c>
      <c r="K2734" s="1">
        <f>Sales_Data[[#This Row],[Order Quantity]]*Sales_Data[[#This Row],[Unit Price]]</f>
        <v>865.04444444444448</v>
      </c>
      <c r="L2734" s="1">
        <v>56.845777777777784</v>
      </c>
    </row>
    <row r="2735" spans="1:12">
      <c r="A2735" t="s">
        <v>2758</v>
      </c>
      <c r="B2735" s="2">
        <v>41525</v>
      </c>
      <c r="C2735">
        <v>10</v>
      </c>
      <c r="D2735" t="s">
        <v>2</v>
      </c>
      <c r="E2735" t="s">
        <v>8168</v>
      </c>
      <c r="F2735" t="s">
        <v>8026</v>
      </c>
      <c r="G2735">
        <v>29</v>
      </c>
      <c r="H2735">
        <v>4</v>
      </c>
      <c r="I2735">
        <v>5</v>
      </c>
      <c r="J2735" s="1">
        <v>279.16666666666669</v>
      </c>
      <c r="K2735" s="1">
        <f>Sales_Data[[#This Row],[Order Quantity]]*Sales_Data[[#This Row],[Unit Price]]</f>
        <v>1395.8333333333335</v>
      </c>
      <c r="L2735" s="1">
        <v>145.16666666666666</v>
      </c>
    </row>
    <row r="2736" spans="1:12">
      <c r="A2736" t="s">
        <v>2759</v>
      </c>
      <c r="B2736" s="2">
        <v>41526</v>
      </c>
      <c r="C2736">
        <v>15</v>
      </c>
      <c r="D2736" t="s">
        <v>2</v>
      </c>
      <c r="E2736" t="s">
        <v>8168</v>
      </c>
      <c r="F2736" t="s">
        <v>8025</v>
      </c>
      <c r="G2736">
        <v>42</v>
      </c>
      <c r="H2736">
        <v>6</v>
      </c>
      <c r="I2736">
        <v>2</v>
      </c>
      <c r="J2736" s="1">
        <v>99.75555555555556</v>
      </c>
      <c r="K2736" s="1">
        <f>Sales_Data[[#This Row],[Order Quantity]]*Sales_Data[[#This Row],[Unit Price]]</f>
        <v>199.51111111111112</v>
      </c>
      <c r="L2736" s="1">
        <v>47.882666666666665</v>
      </c>
    </row>
    <row r="2737" spans="1:12">
      <c r="A2737" t="s">
        <v>2760</v>
      </c>
      <c r="B2737" s="2">
        <v>41526</v>
      </c>
      <c r="C2737">
        <v>12</v>
      </c>
      <c r="D2737" t="s">
        <v>2</v>
      </c>
      <c r="E2737" t="s">
        <v>8168</v>
      </c>
      <c r="F2737" t="s">
        <v>8026</v>
      </c>
      <c r="G2737">
        <v>33</v>
      </c>
      <c r="H2737">
        <v>5</v>
      </c>
      <c r="I2737">
        <v>5</v>
      </c>
      <c r="J2737" s="1">
        <v>719.13333333333333</v>
      </c>
      <c r="K2737" s="1">
        <f>Sales_Data[[#This Row],[Order Quantity]]*Sales_Data[[#This Row],[Unit Price]]</f>
        <v>3595.6666666666665</v>
      </c>
      <c r="L2737" s="1">
        <v>359.56666666666666</v>
      </c>
    </row>
    <row r="2738" spans="1:12">
      <c r="A2738" t="s">
        <v>2761</v>
      </c>
      <c r="B2738" s="2">
        <v>41526</v>
      </c>
      <c r="C2738">
        <v>2</v>
      </c>
      <c r="D2738" t="s">
        <v>4</v>
      </c>
      <c r="E2738" t="s">
        <v>8168</v>
      </c>
      <c r="F2738" t="s">
        <v>8027</v>
      </c>
      <c r="G2738">
        <v>5</v>
      </c>
      <c r="H2738">
        <v>1</v>
      </c>
      <c r="I2738">
        <v>1</v>
      </c>
      <c r="J2738" s="1">
        <v>115.38888888888889</v>
      </c>
      <c r="K2738" s="1">
        <f>Sales_Data[[#This Row],[Order Quantity]]*Sales_Data[[#This Row],[Unit Price]]</f>
        <v>115.38888888888889</v>
      </c>
      <c r="L2738" s="1">
        <v>83.08</v>
      </c>
    </row>
    <row r="2739" spans="1:12">
      <c r="A2739" t="s">
        <v>2762</v>
      </c>
      <c r="B2739" s="2">
        <v>41526</v>
      </c>
      <c r="C2739">
        <v>8</v>
      </c>
      <c r="D2739" t="s">
        <v>2</v>
      </c>
      <c r="E2739" t="s">
        <v>8168</v>
      </c>
      <c r="F2739" t="s">
        <v>8027</v>
      </c>
      <c r="G2739">
        <v>21</v>
      </c>
      <c r="H2739">
        <v>3</v>
      </c>
      <c r="I2739">
        <v>4</v>
      </c>
      <c r="J2739" s="1">
        <v>661.06666666666672</v>
      </c>
      <c r="K2739" s="1">
        <f>Sales_Data[[#This Row],[Order Quantity]]*Sales_Data[[#This Row],[Unit Price]]</f>
        <v>2644.2666666666669</v>
      </c>
      <c r="L2739" s="1">
        <v>449.52533333333338</v>
      </c>
    </row>
    <row r="2740" spans="1:12">
      <c r="A2740" t="s">
        <v>2763</v>
      </c>
      <c r="B2740" s="2">
        <v>41526</v>
      </c>
      <c r="C2740">
        <v>6</v>
      </c>
      <c r="D2740" t="s">
        <v>4</v>
      </c>
      <c r="E2740" t="s">
        <v>8168</v>
      </c>
      <c r="F2740" t="s">
        <v>8027</v>
      </c>
      <c r="G2740">
        <v>16</v>
      </c>
      <c r="H2740">
        <v>3</v>
      </c>
      <c r="I2740">
        <v>4</v>
      </c>
      <c r="J2740" s="1">
        <v>103.47777777777779</v>
      </c>
      <c r="K2740" s="1">
        <f>Sales_Data[[#This Row],[Order Quantity]]*Sales_Data[[#This Row],[Unit Price]]</f>
        <v>413.91111111111115</v>
      </c>
      <c r="L2740" s="1">
        <v>52.773666666666671</v>
      </c>
    </row>
    <row r="2741" spans="1:12">
      <c r="A2741" t="s">
        <v>2764</v>
      </c>
      <c r="B2741" s="2">
        <v>41526</v>
      </c>
      <c r="C2741">
        <v>15</v>
      </c>
      <c r="D2741" t="s">
        <v>4</v>
      </c>
      <c r="E2741" t="s">
        <v>8168</v>
      </c>
      <c r="F2741" t="s">
        <v>8025</v>
      </c>
      <c r="G2741">
        <v>44</v>
      </c>
      <c r="H2741">
        <v>6</v>
      </c>
      <c r="I2741">
        <v>3</v>
      </c>
      <c r="J2741" s="1">
        <v>270.97777777777782</v>
      </c>
      <c r="K2741" s="1">
        <f>Sales_Data[[#This Row],[Order Quantity]]*Sales_Data[[#This Row],[Unit Price]]</f>
        <v>812.93333333333339</v>
      </c>
      <c r="L2741" s="1">
        <v>113.81066666666668</v>
      </c>
    </row>
    <row r="2742" spans="1:12">
      <c r="A2742" t="s">
        <v>2765</v>
      </c>
      <c r="B2742" s="2">
        <v>41527</v>
      </c>
      <c r="C2742">
        <v>9</v>
      </c>
      <c r="D2742" t="s">
        <v>3</v>
      </c>
      <c r="E2742" t="s">
        <v>8168</v>
      </c>
      <c r="F2742" t="s">
        <v>8027</v>
      </c>
      <c r="G2742">
        <v>26</v>
      </c>
      <c r="H2742">
        <v>4</v>
      </c>
      <c r="I2742">
        <v>1</v>
      </c>
      <c r="J2742" s="1">
        <v>78.911111111111111</v>
      </c>
      <c r="K2742" s="1">
        <f>Sales_Data[[#This Row],[Order Quantity]]*Sales_Data[[#This Row],[Unit Price]]</f>
        <v>78.911111111111111</v>
      </c>
      <c r="L2742" s="1">
        <v>46.55755555555556</v>
      </c>
    </row>
    <row r="2743" spans="1:12">
      <c r="A2743" t="s">
        <v>2766</v>
      </c>
      <c r="B2743" s="2">
        <v>41527</v>
      </c>
      <c r="C2743">
        <v>17</v>
      </c>
      <c r="D2743" t="s">
        <v>3</v>
      </c>
      <c r="E2743" t="s">
        <v>8168</v>
      </c>
      <c r="F2743" t="s">
        <v>8025</v>
      </c>
      <c r="G2743">
        <v>49</v>
      </c>
      <c r="H2743">
        <v>7</v>
      </c>
      <c r="I2743">
        <v>3</v>
      </c>
      <c r="J2743" s="1">
        <v>113.15555555555555</v>
      </c>
      <c r="K2743" s="1">
        <f>Sales_Data[[#This Row],[Order Quantity]]*Sales_Data[[#This Row],[Unit Price]]</f>
        <v>339.46666666666664</v>
      </c>
      <c r="L2743" s="1">
        <v>47.525333333333329</v>
      </c>
    </row>
    <row r="2744" spans="1:12">
      <c r="A2744" t="s">
        <v>2767</v>
      </c>
      <c r="B2744" s="2">
        <v>41527</v>
      </c>
      <c r="C2744">
        <v>7</v>
      </c>
      <c r="D2744" t="s">
        <v>3</v>
      </c>
      <c r="E2744" t="s">
        <v>8168</v>
      </c>
      <c r="F2744" t="s">
        <v>8027</v>
      </c>
      <c r="G2744">
        <v>20</v>
      </c>
      <c r="H2744">
        <v>3</v>
      </c>
      <c r="I2744">
        <v>5</v>
      </c>
      <c r="J2744" s="1">
        <v>426.56666666666666</v>
      </c>
      <c r="K2744" s="1">
        <f>Sales_Data[[#This Row],[Order Quantity]]*Sales_Data[[#This Row],[Unit Price]]</f>
        <v>2132.8333333333335</v>
      </c>
      <c r="L2744" s="1">
        <v>234.61166666666668</v>
      </c>
    </row>
    <row r="2745" spans="1:12">
      <c r="A2745" t="s">
        <v>2768</v>
      </c>
      <c r="B2745" s="2">
        <v>41527</v>
      </c>
      <c r="C2745">
        <v>5</v>
      </c>
      <c r="D2745" t="s">
        <v>2</v>
      </c>
      <c r="E2745" t="s">
        <v>8168</v>
      </c>
      <c r="F2745" t="s">
        <v>8027</v>
      </c>
      <c r="G2745">
        <v>13</v>
      </c>
      <c r="H2745">
        <v>2</v>
      </c>
      <c r="I2745">
        <v>6</v>
      </c>
      <c r="J2745" s="1">
        <v>122.08888888888889</v>
      </c>
      <c r="K2745" s="1">
        <f>Sales_Data[[#This Row],[Order Quantity]]*Sales_Data[[#This Row],[Unit Price]]</f>
        <v>732.5333333333333</v>
      </c>
      <c r="L2745" s="1">
        <v>91.566666666666663</v>
      </c>
    </row>
    <row r="2746" spans="1:12">
      <c r="A2746" t="s">
        <v>2769</v>
      </c>
      <c r="B2746" s="2">
        <v>41527</v>
      </c>
      <c r="C2746">
        <v>5</v>
      </c>
      <c r="D2746" t="s">
        <v>4</v>
      </c>
      <c r="E2746" t="s">
        <v>8168</v>
      </c>
      <c r="F2746" t="s">
        <v>8027</v>
      </c>
      <c r="G2746">
        <v>13</v>
      </c>
      <c r="H2746">
        <v>2</v>
      </c>
      <c r="I2746">
        <v>9</v>
      </c>
      <c r="J2746" s="1">
        <v>116.87777777777779</v>
      </c>
      <c r="K2746" s="1">
        <f>Sales_Data[[#This Row],[Order Quantity]]*Sales_Data[[#This Row],[Unit Price]]</f>
        <v>1051.9000000000001</v>
      </c>
      <c r="L2746" s="1">
        <v>80.645666666666671</v>
      </c>
    </row>
    <row r="2747" spans="1:12">
      <c r="A2747" t="s">
        <v>2770</v>
      </c>
      <c r="B2747" s="2">
        <v>41527</v>
      </c>
      <c r="C2747">
        <v>7</v>
      </c>
      <c r="D2747" t="s">
        <v>4</v>
      </c>
      <c r="E2747" t="s">
        <v>8168</v>
      </c>
      <c r="F2747" t="s">
        <v>8027</v>
      </c>
      <c r="G2747">
        <v>19</v>
      </c>
      <c r="H2747">
        <v>3</v>
      </c>
      <c r="I2747">
        <v>5</v>
      </c>
      <c r="J2747" s="1">
        <v>429.54444444444448</v>
      </c>
      <c r="K2747" s="1">
        <f>Sales_Data[[#This Row],[Order Quantity]]*Sales_Data[[#This Row],[Unit Price]]</f>
        <v>2147.7222222222226</v>
      </c>
      <c r="L2747" s="1">
        <v>292.09022222222228</v>
      </c>
    </row>
    <row r="2748" spans="1:12">
      <c r="A2748" t="s">
        <v>2771</v>
      </c>
      <c r="B2748" s="2">
        <v>41527</v>
      </c>
      <c r="C2748">
        <v>18</v>
      </c>
      <c r="D2748" t="s">
        <v>2</v>
      </c>
      <c r="E2748" t="s">
        <v>8168</v>
      </c>
      <c r="F2748" t="s">
        <v>8025</v>
      </c>
      <c r="G2748">
        <v>51</v>
      </c>
      <c r="H2748">
        <v>7</v>
      </c>
      <c r="I2748">
        <v>8</v>
      </c>
      <c r="J2748" s="1">
        <v>124.32222222222224</v>
      </c>
      <c r="K2748" s="1">
        <f>Sales_Data[[#This Row],[Order Quantity]]*Sales_Data[[#This Row],[Unit Price]]</f>
        <v>994.5777777777779</v>
      </c>
      <c r="L2748" s="1">
        <v>62.161111111111119</v>
      </c>
    </row>
    <row r="2749" spans="1:12">
      <c r="A2749" t="s">
        <v>2772</v>
      </c>
      <c r="B2749" s="2">
        <v>41528</v>
      </c>
      <c r="C2749">
        <v>1</v>
      </c>
      <c r="D2749" t="s">
        <v>4</v>
      </c>
      <c r="E2749" t="s">
        <v>8168</v>
      </c>
      <c r="F2749" t="s">
        <v>8027</v>
      </c>
      <c r="G2749">
        <v>2</v>
      </c>
      <c r="H2749">
        <v>1</v>
      </c>
      <c r="I2749">
        <v>6</v>
      </c>
      <c r="J2749" s="1">
        <v>564.28888888888889</v>
      </c>
      <c r="K2749" s="1">
        <f>Sales_Data[[#This Row],[Order Quantity]]*Sales_Data[[#This Row],[Unit Price]]</f>
        <v>3385.7333333333336</v>
      </c>
      <c r="L2749" s="1">
        <v>372.4306666666667</v>
      </c>
    </row>
    <row r="2750" spans="1:12">
      <c r="A2750" t="s">
        <v>2773</v>
      </c>
      <c r="B2750" s="2">
        <v>41528</v>
      </c>
      <c r="C2750">
        <v>15</v>
      </c>
      <c r="D2750" t="s">
        <v>4</v>
      </c>
      <c r="E2750" t="s">
        <v>8168</v>
      </c>
      <c r="F2750" t="s">
        <v>8025</v>
      </c>
      <c r="G2750">
        <v>43</v>
      </c>
      <c r="H2750">
        <v>6</v>
      </c>
      <c r="I2750">
        <v>4</v>
      </c>
      <c r="J2750" s="1">
        <v>294.05555555555554</v>
      </c>
      <c r="K2750" s="1">
        <f>Sales_Data[[#This Row],[Order Quantity]]*Sales_Data[[#This Row],[Unit Price]]</f>
        <v>1176.2222222222222</v>
      </c>
      <c r="L2750" s="1">
        <v>120.56277777777775</v>
      </c>
    </row>
    <row r="2751" spans="1:12">
      <c r="A2751" t="s">
        <v>2774</v>
      </c>
      <c r="B2751" s="2">
        <v>41528</v>
      </c>
      <c r="C2751">
        <v>1</v>
      </c>
      <c r="D2751" t="s">
        <v>4</v>
      </c>
      <c r="E2751" t="s">
        <v>8168</v>
      </c>
      <c r="F2751" t="s">
        <v>8027</v>
      </c>
      <c r="G2751">
        <v>3</v>
      </c>
      <c r="H2751">
        <v>1</v>
      </c>
      <c r="I2751">
        <v>7</v>
      </c>
      <c r="J2751" s="1">
        <v>433.26666666666665</v>
      </c>
      <c r="K2751" s="1">
        <f>Sales_Data[[#This Row],[Order Quantity]]*Sales_Data[[#This Row],[Unit Price]]</f>
        <v>3032.8666666666668</v>
      </c>
      <c r="L2751" s="1">
        <v>251.29466666666667</v>
      </c>
    </row>
    <row r="2752" spans="1:12">
      <c r="A2752" t="s">
        <v>2775</v>
      </c>
      <c r="B2752" s="2">
        <v>41528</v>
      </c>
      <c r="C2752">
        <v>3</v>
      </c>
      <c r="D2752" t="s">
        <v>3</v>
      </c>
      <c r="E2752" t="s">
        <v>8168</v>
      </c>
      <c r="F2752" t="s">
        <v>8027</v>
      </c>
      <c r="G2752">
        <v>8</v>
      </c>
      <c r="H2752">
        <v>2</v>
      </c>
      <c r="I2752">
        <v>7</v>
      </c>
      <c r="J2752" s="1">
        <v>276.18888888888893</v>
      </c>
      <c r="K2752" s="1">
        <f>Sales_Data[[#This Row],[Order Quantity]]*Sales_Data[[#This Row],[Unit Price]]</f>
        <v>1933.3222222222225</v>
      </c>
      <c r="L2752" s="1">
        <v>162.95144444444446</v>
      </c>
    </row>
    <row r="2753" spans="1:12">
      <c r="A2753" t="s">
        <v>2776</v>
      </c>
      <c r="B2753" s="2">
        <v>41528</v>
      </c>
      <c r="C2753">
        <v>5</v>
      </c>
      <c r="D2753" t="s">
        <v>2</v>
      </c>
      <c r="E2753" t="s">
        <v>8168</v>
      </c>
      <c r="F2753" t="s">
        <v>8027</v>
      </c>
      <c r="G2753">
        <v>13</v>
      </c>
      <c r="H2753">
        <v>2</v>
      </c>
      <c r="I2753">
        <v>9</v>
      </c>
      <c r="J2753" s="1">
        <v>266.51111111111112</v>
      </c>
      <c r="K2753" s="1">
        <f>Sales_Data[[#This Row],[Order Quantity]]*Sales_Data[[#This Row],[Unit Price]]</f>
        <v>2398.6</v>
      </c>
      <c r="L2753" s="1">
        <v>170.5671111111111</v>
      </c>
    </row>
    <row r="2754" spans="1:12">
      <c r="A2754" t="s">
        <v>2777</v>
      </c>
      <c r="B2754" s="2">
        <v>41528</v>
      </c>
      <c r="C2754">
        <v>12</v>
      </c>
      <c r="D2754" t="s">
        <v>4</v>
      </c>
      <c r="E2754" t="s">
        <v>8168</v>
      </c>
      <c r="F2754" t="s">
        <v>8026</v>
      </c>
      <c r="G2754">
        <v>34</v>
      </c>
      <c r="H2754">
        <v>5</v>
      </c>
      <c r="I2754">
        <v>4</v>
      </c>
      <c r="J2754" s="1">
        <v>294.8</v>
      </c>
      <c r="K2754" s="1">
        <f>Sales_Data[[#This Row],[Order Quantity]]*Sales_Data[[#This Row],[Unit Price]]</f>
        <v>1179.2</v>
      </c>
      <c r="L2754" s="1">
        <v>203.41200000000001</v>
      </c>
    </row>
    <row r="2755" spans="1:12">
      <c r="A2755" t="s">
        <v>2778</v>
      </c>
      <c r="B2755" s="2">
        <v>41528</v>
      </c>
      <c r="C2755">
        <v>11</v>
      </c>
      <c r="D2755" t="s">
        <v>4</v>
      </c>
      <c r="E2755" t="s">
        <v>8168</v>
      </c>
      <c r="F2755" t="s">
        <v>8026</v>
      </c>
      <c r="G2755">
        <v>32</v>
      </c>
      <c r="H2755">
        <v>5</v>
      </c>
      <c r="I2755">
        <v>2</v>
      </c>
      <c r="J2755" s="1">
        <v>251.62222222222221</v>
      </c>
      <c r="K2755" s="1">
        <f>Sales_Data[[#This Row],[Order Quantity]]*Sales_Data[[#This Row],[Unit Price]]</f>
        <v>503.24444444444441</v>
      </c>
      <c r="L2755" s="1">
        <v>123.29488888888889</v>
      </c>
    </row>
    <row r="2756" spans="1:12">
      <c r="A2756" t="s">
        <v>2779</v>
      </c>
      <c r="B2756" s="2">
        <v>41529</v>
      </c>
      <c r="C2756">
        <v>12</v>
      </c>
      <c r="D2756" t="s">
        <v>3</v>
      </c>
      <c r="E2756" t="s">
        <v>8168</v>
      </c>
      <c r="F2756" t="s">
        <v>8026</v>
      </c>
      <c r="G2756">
        <v>34</v>
      </c>
      <c r="H2756">
        <v>5</v>
      </c>
      <c r="I2756">
        <v>5</v>
      </c>
      <c r="J2756" s="1">
        <v>573.9666666666667</v>
      </c>
      <c r="K2756" s="1">
        <f>Sales_Data[[#This Row],[Order Quantity]]*Sales_Data[[#This Row],[Unit Price]]</f>
        <v>2869.8333333333335</v>
      </c>
      <c r="L2756" s="1">
        <v>332.90066666666667</v>
      </c>
    </row>
    <row r="2757" spans="1:12">
      <c r="A2757" t="s">
        <v>2780</v>
      </c>
      <c r="B2757" s="2">
        <v>41529</v>
      </c>
      <c r="C2757">
        <v>4</v>
      </c>
      <c r="D2757" t="s">
        <v>4</v>
      </c>
      <c r="E2757" t="s">
        <v>8168</v>
      </c>
      <c r="F2757" t="s">
        <v>8027</v>
      </c>
      <c r="G2757">
        <v>10</v>
      </c>
      <c r="H2757">
        <v>2</v>
      </c>
      <c r="I2757">
        <v>7</v>
      </c>
      <c r="J2757" s="1">
        <v>127.30000000000001</v>
      </c>
      <c r="K2757" s="1">
        <f>Sales_Data[[#This Row],[Order Quantity]]*Sales_Data[[#This Row],[Unit Price]]</f>
        <v>891.10000000000014</v>
      </c>
      <c r="L2757" s="1">
        <v>98.021000000000015</v>
      </c>
    </row>
    <row r="2758" spans="1:12">
      <c r="A2758" t="s">
        <v>2781</v>
      </c>
      <c r="B2758" s="2">
        <v>41529</v>
      </c>
      <c r="C2758">
        <v>2</v>
      </c>
      <c r="D2758" t="s">
        <v>4</v>
      </c>
      <c r="E2758" t="s">
        <v>8168</v>
      </c>
      <c r="F2758" t="s">
        <v>8027</v>
      </c>
      <c r="G2758">
        <v>5</v>
      </c>
      <c r="H2758">
        <v>1</v>
      </c>
      <c r="I2758">
        <v>9</v>
      </c>
      <c r="J2758" s="1">
        <v>603.74444444444441</v>
      </c>
      <c r="K2758" s="1">
        <f>Sales_Data[[#This Row],[Order Quantity]]*Sales_Data[[#This Row],[Unit Price]]</f>
        <v>5433.7</v>
      </c>
      <c r="L2758" s="1">
        <v>356.20922222222219</v>
      </c>
    </row>
    <row r="2759" spans="1:12">
      <c r="A2759" t="s">
        <v>2782</v>
      </c>
      <c r="B2759" s="2">
        <v>41529</v>
      </c>
      <c r="C2759">
        <v>6</v>
      </c>
      <c r="D2759" t="s">
        <v>4</v>
      </c>
      <c r="E2759" t="s">
        <v>8168</v>
      </c>
      <c r="F2759" t="s">
        <v>8027</v>
      </c>
      <c r="G2759">
        <v>17</v>
      </c>
      <c r="H2759">
        <v>3</v>
      </c>
      <c r="I2759">
        <v>1</v>
      </c>
      <c r="J2759" s="1">
        <v>22.333333333333332</v>
      </c>
      <c r="K2759" s="1">
        <f>Sales_Data[[#This Row],[Order Quantity]]*Sales_Data[[#This Row],[Unit Price]]</f>
        <v>22.333333333333332</v>
      </c>
      <c r="L2759" s="1">
        <v>11.613333333333335</v>
      </c>
    </row>
    <row r="2760" spans="1:12">
      <c r="A2760" t="s">
        <v>2783</v>
      </c>
      <c r="B2760" s="2">
        <v>41530</v>
      </c>
      <c r="C2760">
        <v>20</v>
      </c>
      <c r="D2760" t="s">
        <v>2</v>
      </c>
      <c r="E2760" t="s">
        <v>8168</v>
      </c>
      <c r="F2760" t="s">
        <v>8028</v>
      </c>
      <c r="G2760">
        <v>56</v>
      </c>
      <c r="H2760">
        <v>8</v>
      </c>
      <c r="I2760">
        <v>3</v>
      </c>
      <c r="J2760" s="1">
        <v>187.60000000000002</v>
      </c>
      <c r="K2760" s="1">
        <f>Sales_Data[[#This Row],[Order Quantity]]*Sales_Data[[#This Row],[Unit Price]]</f>
        <v>562.80000000000007</v>
      </c>
      <c r="L2760" s="1">
        <v>86.296000000000006</v>
      </c>
    </row>
    <row r="2761" spans="1:12">
      <c r="A2761" t="s">
        <v>2784</v>
      </c>
      <c r="B2761" s="2">
        <v>41530</v>
      </c>
      <c r="C2761">
        <v>11</v>
      </c>
      <c r="D2761" t="s">
        <v>4</v>
      </c>
      <c r="E2761" t="s">
        <v>8168</v>
      </c>
      <c r="F2761" t="s">
        <v>8026</v>
      </c>
      <c r="G2761">
        <v>30</v>
      </c>
      <c r="H2761">
        <v>5</v>
      </c>
      <c r="I2761">
        <v>6</v>
      </c>
      <c r="J2761" s="1">
        <v>111.66666666666667</v>
      </c>
      <c r="K2761" s="1">
        <f>Sales_Data[[#This Row],[Order Quantity]]*Sales_Data[[#This Row],[Unit Price]]</f>
        <v>670</v>
      </c>
      <c r="L2761" s="1">
        <v>44.666666666666664</v>
      </c>
    </row>
    <row r="2762" spans="1:12">
      <c r="A2762" t="s">
        <v>2785</v>
      </c>
      <c r="B2762" s="2">
        <v>41530</v>
      </c>
      <c r="C2762">
        <v>18</v>
      </c>
      <c r="D2762" t="s">
        <v>4</v>
      </c>
      <c r="E2762" t="s">
        <v>8168</v>
      </c>
      <c r="F2762" t="s">
        <v>8025</v>
      </c>
      <c r="G2762">
        <v>52</v>
      </c>
      <c r="H2762">
        <v>8</v>
      </c>
      <c r="I2762">
        <v>6</v>
      </c>
      <c r="J2762" s="1">
        <v>188.34444444444446</v>
      </c>
      <c r="K2762" s="1">
        <f>Sales_Data[[#This Row],[Order Quantity]]*Sales_Data[[#This Row],[Unit Price]]</f>
        <v>1130.0666666666668</v>
      </c>
      <c r="L2762" s="1">
        <v>143.14177777777778</v>
      </c>
    </row>
    <row r="2763" spans="1:12">
      <c r="A2763" t="s">
        <v>2786</v>
      </c>
      <c r="B2763" s="2">
        <v>41530</v>
      </c>
      <c r="C2763">
        <v>11</v>
      </c>
      <c r="D2763" t="s">
        <v>2</v>
      </c>
      <c r="E2763" t="s">
        <v>8168</v>
      </c>
      <c r="F2763" t="s">
        <v>8026</v>
      </c>
      <c r="G2763">
        <v>30</v>
      </c>
      <c r="H2763">
        <v>5</v>
      </c>
      <c r="I2763">
        <v>9</v>
      </c>
      <c r="J2763" s="1">
        <v>117.62222222222223</v>
      </c>
      <c r="K2763" s="1">
        <f>Sales_Data[[#This Row],[Order Quantity]]*Sales_Data[[#This Row],[Unit Price]]</f>
        <v>1058.6000000000001</v>
      </c>
      <c r="L2763" s="1">
        <v>71.74955555555556</v>
      </c>
    </row>
    <row r="2764" spans="1:12">
      <c r="A2764" t="s">
        <v>2787</v>
      </c>
      <c r="B2764" s="2">
        <v>41530</v>
      </c>
      <c r="C2764">
        <v>12</v>
      </c>
      <c r="D2764" t="s">
        <v>2</v>
      </c>
      <c r="E2764" t="s">
        <v>8168</v>
      </c>
      <c r="F2764" t="s">
        <v>8026</v>
      </c>
      <c r="G2764">
        <v>33</v>
      </c>
      <c r="H2764">
        <v>5</v>
      </c>
      <c r="I2764">
        <v>9</v>
      </c>
      <c r="J2764" s="1">
        <v>677.44444444444446</v>
      </c>
      <c r="K2764" s="1">
        <f>Sales_Data[[#This Row],[Order Quantity]]*Sales_Data[[#This Row],[Unit Price]]</f>
        <v>6097</v>
      </c>
      <c r="L2764" s="1">
        <v>541.95555555555563</v>
      </c>
    </row>
    <row r="2765" spans="1:12">
      <c r="A2765" t="s">
        <v>2788</v>
      </c>
      <c r="B2765" s="2">
        <v>41531</v>
      </c>
      <c r="C2765">
        <v>2</v>
      </c>
      <c r="D2765" t="s">
        <v>4</v>
      </c>
      <c r="E2765" t="s">
        <v>8168</v>
      </c>
      <c r="F2765" t="s">
        <v>8027</v>
      </c>
      <c r="G2765">
        <v>6</v>
      </c>
      <c r="H2765">
        <v>1</v>
      </c>
      <c r="I2765">
        <v>7</v>
      </c>
      <c r="J2765" s="1">
        <v>198.02222222222224</v>
      </c>
      <c r="K2765" s="1">
        <f>Sales_Data[[#This Row],[Order Quantity]]*Sales_Data[[#This Row],[Unit Price]]</f>
        <v>1386.1555555555556</v>
      </c>
      <c r="L2765" s="1">
        <v>79.208888888888907</v>
      </c>
    </row>
    <row r="2766" spans="1:12">
      <c r="A2766" t="s">
        <v>2789</v>
      </c>
      <c r="B2766" s="2">
        <v>41531</v>
      </c>
      <c r="C2766">
        <v>2</v>
      </c>
      <c r="D2766" t="s">
        <v>3</v>
      </c>
      <c r="E2766" t="s">
        <v>8168</v>
      </c>
      <c r="F2766" t="s">
        <v>8027</v>
      </c>
      <c r="G2766">
        <v>4</v>
      </c>
      <c r="H2766">
        <v>1</v>
      </c>
      <c r="I2766">
        <v>7</v>
      </c>
      <c r="J2766" s="1">
        <v>258.32222222222225</v>
      </c>
      <c r="K2766" s="1">
        <f>Sales_Data[[#This Row],[Order Quantity]]*Sales_Data[[#This Row],[Unit Price]]</f>
        <v>1808.2555555555557</v>
      </c>
      <c r="L2766" s="1">
        <v>160.15977777777778</v>
      </c>
    </row>
    <row r="2767" spans="1:12">
      <c r="A2767" t="s">
        <v>2790</v>
      </c>
      <c r="B2767" s="2">
        <v>41531</v>
      </c>
      <c r="C2767">
        <v>8</v>
      </c>
      <c r="D2767" t="s">
        <v>4</v>
      </c>
      <c r="E2767" t="s">
        <v>8168</v>
      </c>
      <c r="F2767" t="s">
        <v>8027</v>
      </c>
      <c r="G2767">
        <v>23</v>
      </c>
      <c r="H2767">
        <v>4</v>
      </c>
      <c r="I2767">
        <v>4</v>
      </c>
      <c r="J2767" s="1">
        <v>437.73333333333335</v>
      </c>
      <c r="K2767" s="1">
        <f>Sales_Data[[#This Row],[Order Quantity]]*Sales_Data[[#This Row],[Unit Price]]</f>
        <v>1750.9333333333334</v>
      </c>
      <c r="L2767" s="1">
        <v>288.904</v>
      </c>
    </row>
    <row r="2768" spans="1:12">
      <c r="A2768" t="s">
        <v>2791</v>
      </c>
      <c r="B2768" s="2">
        <v>41531</v>
      </c>
      <c r="C2768">
        <v>19</v>
      </c>
      <c r="D2768" t="s">
        <v>4</v>
      </c>
      <c r="E2768" t="s">
        <v>8168</v>
      </c>
      <c r="F2768" t="s">
        <v>8028</v>
      </c>
      <c r="G2768">
        <v>54</v>
      </c>
      <c r="H2768">
        <v>8</v>
      </c>
      <c r="I2768">
        <v>9</v>
      </c>
      <c r="J2768" s="1">
        <v>20.844444444444445</v>
      </c>
      <c r="K2768" s="1">
        <f>Sales_Data[[#This Row],[Order Quantity]]*Sales_Data[[#This Row],[Unit Price]]</f>
        <v>187.6</v>
      </c>
      <c r="L2768" s="1">
        <v>9.3800000000000008</v>
      </c>
    </row>
    <row r="2769" spans="1:12">
      <c r="A2769" t="s">
        <v>2792</v>
      </c>
      <c r="B2769" s="2">
        <v>41531</v>
      </c>
      <c r="C2769">
        <v>6</v>
      </c>
      <c r="D2769" t="s">
        <v>4</v>
      </c>
      <c r="E2769" t="s">
        <v>8168</v>
      </c>
      <c r="F2769" t="s">
        <v>8027</v>
      </c>
      <c r="G2769">
        <v>15</v>
      </c>
      <c r="H2769">
        <v>3</v>
      </c>
      <c r="I2769">
        <v>9</v>
      </c>
      <c r="J2769" s="1">
        <v>261.3</v>
      </c>
      <c r="K2769" s="1">
        <f>Sales_Data[[#This Row],[Order Quantity]]*Sales_Data[[#This Row],[Unit Price]]</f>
        <v>2351.7000000000003</v>
      </c>
      <c r="L2769" s="1">
        <v>198.58800000000002</v>
      </c>
    </row>
    <row r="2770" spans="1:12">
      <c r="A2770" t="s">
        <v>2793</v>
      </c>
      <c r="B2770" s="2">
        <v>41531</v>
      </c>
      <c r="C2770">
        <v>5</v>
      </c>
      <c r="D2770" t="s">
        <v>3</v>
      </c>
      <c r="E2770" t="s">
        <v>8168</v>
      </c>
      <c r="F2770" t="s">
        <v>8027</v>
      </c>
      <c r="G2770">
        <v>12</v>
      </c>
      <c r="H2770">
        <v>2</v>
      </c>
      <c r="I2770">
        <v>4</v>
      </c>
      <c r="J2770" s="1">
        <v>29.777777777777779</v>
      </c>
      <c r="K2770" s="1">
        <f>Sales_Data[[#This Row],[Order Quantity]]*Sales_Data[[#This Row],[Unit Price]]</f>
        <v>119.11111111111111</v>
      </c>
      <c r="L2770" s="1">
        <v>22.928888888888892</v>
      </c>
    </row>
    <row r="2771" spans="1:12">
      <c r="A2771" t="s">
        <v>2794</v>
      </c>
      <c r="B2771" s="2">
        <v>41531</v>
      </c>
      <c r="C2771">
        <v>10</v>
      </c>
      <c r="D2771" t="s">
        <v>4</v>
      </c>
      <c r="E2771" t="s">
        <v>8168</v>
      </c>
      <c r="F2771" t="s">
        <v>8027</v>
      </c>
      <c r="G2771">
        <v>27</v>
      </c>
      <c r="H2771">
        <v>4</v>
      </c>
      <c r="I2771">
        <v>4</v>
      </c>
      <c r="J2771" s="1">
        <v>360.31111111111113</v>
      </c>
      <c r="K2771" s="1">
        <f>Sales_Data[[#This Row],[Order Quantity]]*Sales_Data[[#This Row],[Unit Price]]</f>
        <v>1441.2444444444445</v>
      </c>
      <c r="L2771" s="1">
        <v>281.04266666666666</v>
      </c>
    </row>
    <row r="2772" spans="1:12">
      <c r="A2772" t="s">
        <v>2795</v>
      </c>
      <c r="B2772" s="2">
        <v>41532</v>
      </c>
      <c r="C2772">
        <v>11</v>
      </c>
      <c r="D2772" t="s">
        <v>4</v>
      </c>
      <c r="E2772" t="s">
        <v>8168</v>
      </c>
      <c r="F2772" t="s">
        <v>8026</v>
      </c>
      <c r="G2772">
        <v>30</v>
      </c>
      <c r="H2772">
        <v>5</v>
      </c>
      <c r="I2772">
        <v>6</v>
      </c>
      <c r="J2772" s="1">
        <v>107.94444444444444</v>
      </c>
      <c r="K2772" s="1">
        <f>Sales_Data[[#This Row],[Order Quantity]]*Sales_Data[[#This Row],[Unit Price]]</f>
        <v>647.66666666666663</v>
      </c>
      <c r="L2772" s="1">
        <v>89.593888888888884</v>
      </c>
    </row>
    <row r="2773" spans="1:12">
      <c r="A2773" t="s">
        <v>2796</v>
      </c>
      <c r="B2773" s="2">
        <v>41532</v>
      </c>
      <c r="C2773">
        <v>6</v>
      </c>
      <c r="D2773" t="s">
        <v>3</v>
      </c>
      <c r="E2773" t="s">
        <v>8168</v>
      </c>
      <c r="F2773" t="s">
        <v>8027</v>
      </c>
      <c r="G2773">
        <v>17</v>
      </c>
      <c r="H2773">
        <v>3</v>
      </c>
      <c r="I2773">
        <v>3</v>
      </c>
      <c r="J2773" s="1">
        <v>410.18888888888893</v>
      </c>
      <c r="K2773" s="1">
        <f>Sales_Data[[#This Row],[Order Quantity]]*Sales_Data[[#This Row],[Unit Price]]</f>
        <v>1230.5666666666668</v>
      </c>
      <c r="L2773" s="1">
        <v>307.64166666666665</v>
      </c>
    </row>
    <row r="2774" spans="1:12">
      <c r="A2774" t="s">
        <v>2797</v>
      </c>
      <c r="B2774" s="2">
        <v>41532</v>
      </c>
      <c r="C2774">
        <v>19</v>
      </c>
      <c r="D2774" t="s">
        <v>4</v>
      </c>
      <c r="E2774" t="s">
        <v>8168</v>
      </c>
      <c r="F2774" t="s">
        <v>8028</v>
      </c>
      <c r="G2774">
        <v>53</v>
      </c>
      <c r="H2774">
        <v>8</v>
      </c>
      <c r="I2774">
        <v>7</v>
      </c>
      <c r="J2774" s="1">
        <v>21.588888888888889</v>
      </c>
      <c r="K2774" s="1">
        <f>Sales_Data[[#This Row],[Order Quantity]]*Sales_Data[[#This Row],[Unit Price]]</f>
        <v>151.12222222222221</v>
      </c>
      <c r="L2774" s="1">
        <v>17.487000000000002</v>
      </c>
    </row>
    <row r="2775" spans="1:12">
      <c r="A2775" t="s">
        <v>2798</v>
      </c>
      <c r="B2775" s="2">
        <v>41532</v>
      </c>
      <c r="C2775">
        <v>5</v>
      </c>
      <c r="D2775" t="s">
        <v>3</v>
      </c>
      <c r="E2775" t="s">
        <v>8168</v>
      </c>
      <c r="F2775" t="s">
        <v>8027</v>
      </c>
      <c r="G2775">
        <v>13</v>
      </c>
      <c r="H2775">
        <v>2</v>
      </c>
      <c r="I2775">
        <v>5</v>
      </c>
      <c r="J2775" s="1">
        <v>131.02222222222224</v>
      </c>
      <c r="K2775" s="1">
        <f>Sales_Data[[#This Row],[Order Quantity]]*Sales_Data[[#This Row],[Unit Price]]</f>
        <v>655.1111111111112</v>
      </c>
      <c r="L2775" s="1">
        <v>102.19733333333335</v>
      </c>
    </row>
    <row r="2776" spans="1:12">
      <c r="A2776" t="s">
        <v>2799</v>
      </c>
      <c r="B2776" s="2">
        <v>41533</v>
      </c>
      <c r="C2776">
        <v>19</v>
      </c>
      <c r="D2776" t="s">
        <v>2</v>
      </c>
      <c r="E2776" t="s">
        <v>8168</v>
      </c>
      <c r="F2776" t="s">
        <v>8028</v>
      </c>
      <c r="G2776">
        <v>54</v>
      </c>
      <c r="H2776">
        <v>8</v>
      </c>
      <c r="I2776">
        <v>2</v>
      </c>
      <c r="J2776" s="1">
        <v>19.355555555555558</v>
      </c>
      <c r="K2776" s="1">
        <f>Sales_Data[[#This Row],[Order Quantity]]*Sales_Data[[#This Row],[Unit Price]]</f>
        <v>38.711111111111116</v>
      </c>
      <c r="L2776" s="1">
        <v>11.613333333333335</v>
      </c>
    </row>
    <row r="2777" spans="1:12">
      <c r="A2777" t="s">
        <v>2800</v>
      </c>
      <c r="B2777" s="2">
        <v>41533</v>
      </c>
      <c r="C2777">
        <v>6</v>
      </c>
      <c r="D2777" t="s">
        <v>3</v>
      </c>
      <c r="E2777" t="s">
        <v>8168</v>
      </c>
      <c r="F2777" t="s">
        <v>8027</v>
      </c>
      <c r="G2777">
        <v>17</v>
      </c>
      <c r="H2777">
        <v>3</v>
      </c>
      <c r="I2777">
        <v>8</v>
      </c>
      <c r="J2777" s="1">
        <v>121.34444444444446</v>
      </c>
      <c r="K2777" s="1">
        <f>Sales_Data[[#This Row],[Order Quantity]]*Sales_Data[[#This Row],[Unit Price]]</f>
        <v>970.7555555555557</v>
      </c>
      <c r="L2777" s="1">
        <v>54.605000000000004</v>
      </c>
    </row>
    <row r="2778" spans="1:12">
      <c r="A2778" t="s">
        <v>2801</v>
      </c>
      <c r="B2778" s="2">
        <v>41533</v>
      </c>
      <c r="C2778">
        <v>10</v>
      </c>
      <c r="D2778" t="s">
        <v>4</v>
      </c>
      <c r="E2778" t="s">
        <v>8168</v>
      </c>
      <c r="F2778" t="s">
        <v>8026</v>
      </c>
      <c r="G2778">
        <v>29</v>
      </c>
      <c r="H2778">
        <v>4</v>
      </c>
      <c r="I2778">
        <v>2</v>
      </c>
      <c r="J2778" s="1">
        <v>600.76666666666677</v>
      </c>
      <c r="K2778" s="1">
        <f>Sales_Data[[#This Row],[Order Quantity]]*Sales_Data[[#This Row],[Unit Price]]</f>
        <v>1201.5333333333335</v>
      </c>
      <c r="L2778" s="1">
        <v>372.47533333333337</v>
      </c>
    </row>
    <row r="2779" spans="1:12">
      <c r="A2779" t="s">
        <v>2802</v>
      </c>
      <c r="B2779" s="2">
        <v>41533</v>
      </c>
      <c r="C2779">
        <v>1</v>
      </c>
      <c r="D2779" t="s">
        <v>2</v>
      </c>
      <c r="E2779" t="s">
        <v>8168</v>
      </c>
      <c r="F2779" t="s">
        <v>8027</v>
      </c>
      <c r="G2779">
        <v>1</v>
      </c>
      <c r="H2779">
        <v>1</v>
      </c>
      <c r="I2779">
        <v>1</v>
      </c>
      <c r="J2779" s="1">
        <v>113.90000000000002</v>
      </c>
      <c r="K2779" s="1">
        <f>Sales_Data[[#This Row],[Order Quantity]]*Sales_Data[[#This Row],[Unit Price]]</f>
        <v>113.90000000000002</v>
      </c>
      <c r="L2779" s="1">
        <v>70.618000000000009</v>
      </c>
    </row>
    <row r="2780" spans="1:12">
      <c r="A2780" t="s">
        <v>2803</v>
      </c>
      <c r="B2780" s="2">
        <v>41533</v>
      </c>
      <c r="C2780">
        <v>3</v>
      </c>
      <c r="D2780" t="s">
        <v>3</v>
      </c>
      <c r="E2780" t="s">
        <v>8168</v>
      </c>
      <c r="F2780" t="s">
        <v>8027</v>
      </c>
      <c r="G2780">
        <v>9</v>
      </c>
      <c r="H2780">
        <v>2</v>
      </c>
      <c r="I2780">
        <v>9</v>
      </c>
      <c r="J2780" s="1">
        <v>344.67777777777775</v>
      </c>
      <c r="K2780" s="1">
        <f>Sales_Data[[#This Row],[Order Quantity]]*Sales_Data[[#This Row],[Unit Price]]</f>
        <v>3102.1</v>
      </c>
      <c r="L2780" s="1">
        <v>230.93411111111112</v>
      </c>
    </row>
    <row r="2781" spans="1:12">
      <c r="A2781" t="s">
        <v>2804</v>
      </c>
      <c r="B2781" s="2">
        <v>41533</v>
      </c>
      <c r="C2781">
        <v>2</v>
      </c>
      <c r="D2781" t="s">
        <v>4</v>
      </c>
      <c r="E2781" t="s">
        <v>8168</v>
      </c>
      <c r="F2781" t="s">
        <v>8027</v>
      </c>
      <c r="G2781">
        <v>6</v>
      </c>
      <c r="H2781">
        <v>1</v>
      </c>
      <c r="I2781">
        <v>8</v>
      </c>
      <c r="J2781" s="1">
        <v>247.89999999999998</v>
      </c>
      <c r="K2781" s="1">
        <f>Sales_Data[[#This Row],[Order Quantity]]*Sales_Data[[#This Row],[Unit Price]]</f>
        <v>1983.1999999999998</v>
      </c>
      <c r="L2781" s="1">
        <v>163.614</v>
      </c>
    </row>
    <row r="2782" spans="1:12">
      <c r="A2782" t="s">
        <v>2805</v>
      </c>
      <c r="B2782" s="2">
        <v>41533</v>
      </c>
      <c r="C2782">
        <v>19</v>
      </c>
      <c r="D2782" t="s">
        <v>2</v>
      </c>
      <c r="E2782" t="s">
        <v>8168</v>
      </c>
      <c r="F2782" t="s">
        <v>8028</v>
      </c>
      <c r="G2782">
        <v>55</v>
      </c>
      <c r="H2782">
        <v>8</v>
      </c>
      <c r="I2782">
        <v>8</v>
      </c>
      <c r="J2782" s="1">
        <v>128.78888888888889</v>
      </c>
      <c r="K2782" s="1">
        <f>Sales_Data[[#This Row],[Order Quantity]]*Sales_Data[[#This Row],[Unit Price]]</f>
        <v>1030.3111111111111</v>
      </c>
      <c r="L2782" s="1">
        <v>90.152222222222221</v>
      </c>
    </row>
    <row r="2783" spans="1:12">
      <c r="A2783" t="s">
        <v>2806</v>
      </c>
      <c r="B2783" s="2">
        <v>41533</v>
      </c>
      <c r="C2783">
        <v>5</v>
      </c>
      <c r="D2783" t="s">
        <v>2</v>
      </c>
      <c r="E2783" t="s">
        <v>8168</v>
      </c>
      <c r="F2783" t="s">
        <v>8027</v>
      </c>
      <c r="G2783">
        <v>13</v>
      </c>
      <c r="H2783">
        <v>2</v>
      </c>
      <c r="I2783">
        <v>1</v>
      </c>
      <c r="J2783" s="1">
        <v>208.44444444444446</v>
      </c>
      <c r="K2783" s="1">
        <f>Sales_Data[[#This Row],[Order Quantity]]*Sales_Data[[#This Row],[Unit Price]]</f>
        <v>208.44444444444446</v>
      </c>
      <c r="L2783" s="1">
        <v>129.23555555555555</v>
      </c>
    </row>
    <row r="2784" spans="1:12">
      <c r="A2784" t="s">
        <v>2807</v>
      </c>
      <c r="B2784" s="2">
        <v>41533</v>
      </c>
      <c r="C2784">
        <v>3</v>
      </c>
      <c r="D2784" t="s">
        <v>4</v>
      </c>
      <c r="E2784" t="s">
        <v>8168</v>
      </c>
      <c r="F2784" t="s">
        <v>8027</v>
      </c>
      <c r="G2784">
        <v>8</v>
      </c>
      <c r="H2784">
        <v>1</v>
      </c>
      <c r="I2784">
        <v>8</v>
      </c>
      <c r="J2784" s="1">
        <v>288.84444444444443</v>
      </c>
      <c r="K2784" s="1">
        <f>Sales_Data[[#This Row],[Order Quantity]]*Sales_Data[[#This Row],[Unit Price]]</f>
        <v>2310.7555555555555</v>
      </c>
      <c r="L2784" s="1">
        <v>135.75688888888888</v>
      </c>
    </row>
    <row r="2785" spans="1:12">
      <c r="A2785" t="s">
        <v>2808</v>
      </c>
      <c r="B2785" s="2">
        <v>41533</v>
      </c>
      <c r="C2785">
        <v>13</v>
      </c>
      <c r="D2785" t="s">
        <v>2</v>
      </c>
      <c r="E2785" t="s">
        <v>8168</v>
      </c>
      <c r="F2785" t="s">
        <v>8026</v>
      </c>
      <c r="G2785">
        <v>37</v>
      </c>
      <c r="H2785">
        <v>6</v>
      </c>
      <c r="I2785">
        <v>5</v>
      </c>
      <c r="J2785" s="1">
        <v>121.34444444444446</v>
      </c>
      <c r="K2785" s="1">
        <f>Sales_Data[[#This Row],[Order Quantity]]*Sales_Data[[#This Row],[Unit Price]]</f>
        <v>606.72222222222229</v>
      </c>
      <c r="L2785" s="1">
        <v>67.952888888888907</v>
      </c>
    </row>
    <row r="2786" spans="1:12">
      <c r="A2786" t="s">
        <v>2809</v>
      </c>
      <c r="B2786" s="2">
        <v>41533</v>
      </c>
      <c r="C2786">
        <v>3</v>
      </c>
      <c r="D2786" t="s">
        <v>2</v>
      </c>
      <c r="E2786" t="s">
        <v>8168</v>
      </c>
      <c r="F2786" t="s">
        <v>8027</v>
      </c>
      <c r="G2786">
        <v>7</v>
      </c>
      <c r="H2786">
        <v>1</v>
      </c>
      <c r="I2786">
        <v>9</v>
      </c>
      <c r="J2786" s="1">
        <v>276.93333333333334</v>
      </c>
      <c r="K2786" s="1">
        <f>Sales_Data[[#This Row],[Order Quantity]]*Sales_Data[[#This Row],[Unit Price]]</f>
        <v>2492.4</v>
      </c>
      <c r="L2786" s="1">
        <v>127.38933333333335</v>
      </c>
    </row>
    <row r="2787" spans="1:12">
      <c r="A2787" t="s">
        <v>2810</v>
      </c>
      <c r="B2787" s="2">
        <v>41533</v>
      </c>
      <c r="C2787">
        <v>12</v>
      </c>
      <c r="D2787" t="s">
        <v>3</v>
      </c>
      <c r="E2787" t="s">
        <v>8168</v>
      </c>
      <c r="F2787" t="s">
        <v>8026</v>
      </c>
      <c r="G2787">
        <v>34</v>
      </c>
      <c r="H2787">
        <v>5</v>
      </c>
      <c r="I2787">
        <v>6</v>
      </c>
      <c r="J2787" s="1">
        <v>306.71111111111111</v>
      </c>
      <c r="K2787" s="1">
        <f>Sales_Data[[#This Row],[Order Quantity]]*Sales_Data[[#This Row],[Unit Price]]</f>
        <v>1840.2666666666667</v>
      </c>
      <c r="L2787" s="1">
        <v>239.23466666666667</v>
      </c>
    </row>
    <row r="2788" spans="1:12">
      <c r="A2788" t="s">
        <v>2811</v>
      </c>
      <c r="B2788" s="2">
        <v>41534</v>
      </c>
      <c r="C2788">
        <v>14</v>
      </c>
      <c r="D2788" t="s">
        <v>2</v>
      </c>
      <c r="E2788" t="s">
        <v>8168</v>
      </c>
      <c r="F2788" t="s">
        <v>8026</v>
      </c>
      <c r="G2788">
        <v>38</v>
      </c>
      <c r="H2788">
        <v>6</v>
      </c>
      <c r="I2788">
        <v>6</v>
      </c>
      <c r="J2788" s="1">
        <v>18.611111111111111</v>
      </c>
      <c r="K2788" s="1">
        <f>Sales_Data[[#This Row],[Order Quantity]]*Sales_Data[[#This Row],[Unit Price]]</f>
        <v>111.66666666666666</v>
      </c>
      <c r="L2788" s="1">
        <v>7.6305555555555555</v>
      </c>
    </row>
    <row r="2789" spans="1:12">
      <c r="A2789" t="s">
        <v>2812</v>
      </c>
      <c r="B2789" s="2">
        <v>41534</v>
      </c>
      <c r="C2789">
        <v>8</v>
      </c>
      <c r="D2789" t="s">
        <v>4</v>
      </c>
      <c r="E2789" t="s">
        <v>8168</v>
      </c>
      <c r="F2789" t="s">
        <v>8027</v>
      </c>
      <c r="G2789">
        <v>22</v>
      </c>
      <c r="H2789">
        <v>3</v>
      </c>
      <c r="I2789">
        <v>3</v>
      </c>
      <c r="J2789" s="1">
        <v>425.82222222222225</v>
      </c>
      <c r="K2789" s="1">
        <f>Sales_Data[[#This Row],[Order Quantity]]*Sales_Data[[#This Row],[Unit Price]]</f>
        <v>1277.4666666666667</v>
      </c>
      <c r="L2789" s="1">
        <v>234.20222222222225</v>
      </c>
    </row>
    <row r="2790" spans="1:12">
      <c r="A2790" t="s">
        <v>2813</v>
      </c>
      <c r="B2790" s="2">
        <v>41534</v>
      </c>
      <c r="C2790">
        <v>4</v>
      </c>
      <c r="D2790" t="s">
        <v>2</v>
      </c>
      <c r="E2790" t="s">
        <v>8168</v>
      </c>
      <c r="F2790" t="s">
        <v>8027</v>
      </c>
      <c r="G2790">
        <v>10</v>
      </c>
      <c r="H2790">
        <v>2</v>
      </c>
      <c r="I2790">
        <v>6</v>
      </c>
      <c r="J2790" s="1">
        <v>193.55555555555554</v>
      </c>
      <c r="K2790" s="1">
        <f>Sales_Data[[#This Row],[Order Quantity]]*Sales_Data[[#This Row],[Unit Price]]</f>
        <v>1161.3333333333333</v>
      </c>
      <c r="L2790" s="1">
        <v>129.68222222222224</v>
      </c>
    </row>
    <row r="2791" spans="1:12">
      <c r="A2791" t="s">
        <v>2814</v>
      </c>
      <c r="B2791" s="2">
        <v>41534</v>
      </c>
      <c r="C2791">
        <v>19</v>
      </c>
      <c r="D2791" t="s">
        <v>2</v>
      </c>
      <c r="E2791" t="s">
        <v>8168</v>
      </c>
      <c r="F2791" t="s">
        <v>8028</v>
      </c>
      <c r="G2791">
        <v>54</v>
      </c>
      <c r="H2791">
        <v>8</v>
      </c>
      <c r="I2791">
        <v>7</v>
      </c>
      <c r="J2791" s="1">
        <v>114.64444444444445</v>
      </c>
      <c r="K2791" s="1">
        <f>Sales_Data[[#This Row],[Order Quantity]]*Sales_Data[[#This Row],[Unit Price]]</f>
        <v>802.51111111111118</v>
      </c>
      <c r="L2791" s="1">
        <v>75.665333333333336</v>
      </c>
    </row>
    <row r="2792" spans="1:12">
      <c r="A2792" t="s">
        <v>2815</v>
      </c>
      <c r="B2792" s="2">
        <v>41534</v>
      </c>
      <c r="C2792">
        <v>9</v>
      </c>
      <c r="D2792" t="s">
        <v>4</v>
      </c>
      <c r="E2792" t="s">
        <v>8168</v>
      </c>
      <c r="F2792" t="s">
        <v>8027</v>
      </c>
      <c r="G2792">
        <v>25</v>
      </c>
      <c r="H2792">
        <v>4</v>
      </c>
      <c r="I2792">
        <v>3</v>
      </c>
      <c r="J2792" s="1">
        <v>709.45555555555563</v>
      </c>
      <c r="K2792" s="1">
        <f>Sales_Data[[#This Row],[Order Quantity]]*Sales_Data[[#This Row],[Unit Price]]</f>
        <v>2128.3666666666668</v>
      </c>
      <c r="L2792" s="1">
        <v>524.99711111111117</v>
      </c>
    </row>
    <row r="2793" spans="1:12">
      <c r="A2793" t="s">
        <v>2816</v>
      </c>
      <c r="B2793" s="2">
        <v>41535</v>
      </c>
      <c r="C2793">
        <v>2</v>
      </c>
      <c r="D2793" t="s">
        <v>3</v>
      </c>
      <c r="E2793" t="s">
        <v>8168</v>
      </c>
      <c r="F2793" t="s">
        <v>8027</v>
      </c>
      <c r="G2793">
        <v>5</v>
      </c>
      <c r="H2793">
        <v>1</v>
      </c>
      <c r="I2793">
        <v>8</v>
      </c>
      <c r="J2793" s="1">
        <v>119.11111111111111</v>
      </c>
      <c r="K2793" s="1">
        <f>Sales_Data[[#This Row],[Order Quantity]]*Sales_Data[[#This Row],[Unit Price]]</f>
        <v>952.88888888888891</v>
      </c>
      <c r="L2793" s="1">
        <v>76.231111111111119</v>
      </c>
    </row>
    <row r="2794" spans="1:12">
      <c r="A2794" t="s">
        <v>2817</v>
      </c>
      <c r="B2794" s="2">
        <v>41535</v>
      </c>
      <c r="C2794">
        <v>7</v>
      </c>
      <c r="D2794" t="s">
        <v>4</v>
      </c>
      <c r="E2794" t="s">
        <v>8168</v>
      </c>
      <c r="F2794" t="s">
        <v>8027</v>
      </c>
      <c r="G2794">
        <v>18</v>
      </c>
      <c r="H2794">
        <v>3</v>
      </c>
      <c r="I2794">
        <v>7</v>
      </c>
      <c r="J2794" s="1">
        <v>187.60000000000002</v>
      </c>
      <c r="K2794" s="1">
        <f>Sales_Data[[#This Row],[Order Quantity]]*Sales_Data[[#This Row],[Unit Price]]</f>
        <v>1313.2000000000003</v>
      </c>
      <c r="L2794" s="1">
        <v>95.676000000000002</v>
      </c>
    </row>
    <row r="2795" spans="1:12">
      <c r="A2795" t="s">
        <v>2818</v>
      </c>
      <c r="B2795" s="2">
        <v>41535</v>
      </c>
      <c r="C2795">
        <v>19</v>
      </c>
      <c r="D2795" t="s">
        <v>2</v>
      </c>
      <c r="E2795" t="s">
        <v>8168</v>
      </c>
      <c r="F2795" t="s">
        <v>8028</v>
      </c>
      <c r="G2795">
        <v>55</v>
      </c>
      <c r="H2795">
        <v>8</v>
      </c>
      <c r="I2795">
        <v>9</v>
      </c>
      <c r="J2795" s="1">
        <v>145.16666666666666</v>
      </c>
      <c r="K2795" s="1">
        <f>Sales_Data[[#This Row],[Order Quantity]]*Sales_Data[[#This Row],[Unit Price]]</f>
        <v>1306.5</v>
      </c>
      <c r="L2795" s="1">
        <v>60.97</v>
      </c>
    </row>
    <row r="2796" spans="1:12">
      <c r="A2796" t="s">
        <v>2819</v>
      </c>
      <c r="B2796" s="2">
        <v>41535</v>
      </c>
      <c r="C2796">
        <v>6</v>
      </c>
      <c r="D2796" t="s">
        <v>4</v>
      </c>
      <c r="E2796" t="s">
        <v>8168</v>
      </c>
      <c r="F2796" t="s">
        <v>8027</v>
      </c>
      <c r="G2796">
        <v>18</v>
      </c>
      <c r="H2796">
        <v>3</v>
      </c>
      <c r="I2796">
        <v>5</v>
      </c>
      <c r="J2796" s="1">
        <v>26.8</v>
      </c>
      <c r="K2796" s="1">
        <f>Sales_Data[[#This Row],[Order Quantity]]*Sales_Data[[#This Row],[Unit Price]]</f>
        <v>134</v>
      </c>
      <c r="L2796" s="1">
        <v>12.864000000000001</v>
      </c>
    </row>
    <row r="2797" spans="1:12">
      <c r="A2797" t="s">
        <v>2820</v>
      </c>
      <c r="B2797" s="2">
        <v>41536</v>
      </c>
      <c r="C2797">
        <v>18</v>
      </c>
      <c r="D2797" t="s">
        <v>4</v>
      </c>
      <c r="E2797" t="s">
        <v>8168</v>
      </c>
      <c r="F2797" t="s">
        <v>8025</v>
      </c>
      <c r="G2797">
        <v>52</v>
      </c>
      <c r="H2797">
        <v>8</v>
      </c>
      <c r="I2797">
        <v>6</v>
      </c>
      <c r="J2797" s="1">
        <v>251.62222222222221</v>
      </c>
      <c r="K2797" s="1">
        <f>Sales_Data[[#This Row],[Order Quantity]]*Sales_Data[[#This Row],[Unit Price]]</f>
        <v>1509.7333333333331</v>
      </c>
      <c r="L2797" s="1">
        <v>193.74911111111112</v>
      </c>
    </row>
    <row r="2798" spans="1:12">
      <c r="A2798" t="s">
        <v>2821</v>
      </c>
      <c r="B2798" s="2">
        <v>41536</v>
      </c>
      <c r="C2798">
        <v>15</v>
      </c>
      <c r="D2798" t="s">
        <v>2</v>
      </c>
      <c r="E2798" t="s">
        <v>8168</v>
      </c>
      <c r="F2798" t="s">
        <v>8025</v>
      </c>
      <c r="G2798">
        <v>41</v>
      </c>
      <c r="H2798">
        <v>6</v>
      </c>
      <c r="I2798">
        <v>8</v>
      </c>
      <c r="J2798" s="1">
        <v>20.100000000000001</v>
      </c>
      <c r="K2798" s="1">
        <f>Sales_Data[[#This Row],[Order Quantity]]*Sales_Data[[#This Row],[Unit Price]]</f>
        <v>160.80000000000001</v>
      </c>
      <c r="L2798" s="1">
        <v>15.879</v>
      </c>
    </row>
    <row r="2799" spans="1:12">
      <c r="A2799" t="s">
        <v>2822</v>
      </c>
      <c r="B2799" s="2">
        <v>41537</v>
      </c>
      <c r="C2799">
        <v>9</v>
      </c>
      <c r="D2799" t="s">
        <v>4</v>
      </c>
      <c r="E2799" t="s">
        <v>8168</v>
      </c>
      <c r="F2799" t="s">
        <v>8027</v>
      </c>
      <c r="G2799">
        <v>25</v>
      </c>
      <c r="H2799">
        <v>4</v>
      </c>
      <c r="I2799">
        <v>6</v>
      </c>
      <c r="J2799" s="1">
        <v>418.37777777777779</v>
      </c>
      <c r="K2799" s="1">
        <f>Sales_Data[[#This Row],[Order Quantity]]*Sales_Data[[#This Row],[Unit Price]]</f>
        <v>2510.2666666666669</v>
      </c>
      <c r="L2799" s="1">
        <v>184.08622222222223</v>
      </c>
    </row>
    <row r="2800" spans="1:12">
      <c r="A2800" t="s">
        <v>2823</v>
      </c>
      <c r="B2800" s="2">
        <v>41537</v>
      </c>
      <c r="C2800">
        <v>20</v>
      </c>
      <c r="D2800" t="s">
        <v>4</v>
      </c>
      <c r="E2800" t="s">
        <v>8168</v>
      </c>
      <c r="F2800" t="s">
        <v>8028</v>
      </c>
      <c r="G2800">
        <v>58</v>
      </c>
      <c r="H2800">
        <v>8</v>
      </c>
      <c r="I2800">
        <v>6</v>
      </c>
      <c r="J2800" s="1">
        <v>446.66666666666669</v>
      </c>
      <c r="K2800" s="1">
        <f>Sales_Data[[#This Row],[Order Quantity]]*Sales_Data[[#This Row],[Unit Price]]</f>
        <v>2680</v>
      </c>
      <c r="L2800" s="1">
        <v>312.66666666666669</v>
      </c>
    </row>
    <row r="2801" spans="1:12">
      <c r="A2801" t="s">
        <v>2824</v>
      </c>
      <c r="B2801" s="2">
        <v>41537</v>
      </c>
      <c r="C2801">
        <v>12</v>
      </c>
      <c r="D2801" t="s">
        <v>2</v>
      </c>
      <c r="E2801" t="s">
        <v>8168</v>
      </c>
      <c r="F2801" t="s">
        <v>8026</v>
      </c>
      <c r="G2801">
        <v>33</v>
      </c>
      <c r="H2801">
        <v>5</v>
      </c>
      <c r="I2801">
        <v>8</v>
      </c>
      <c r="J2801" s="1">
        <v>100.5</v>
      </c>
      <c r="K2801" s="1">
        <f>Sales_Data[[#This Row],[Order Quantity]]*Sales_Data[[#This Row],[Unit Price]]</f>
        <v>804</v>
      </c>
      <c r="L2801" s="1">
        <v>77.385000000000005</v>
      </c>
    </row>
    <row r="2802" spans="1:12">
      <c r="A2802" t="s">
        <v>2825</v>
      </c>
      <c r="B2802" s="2">
        <v>41538</v>
      </c>
      <c r="C2802">
        <v>15</v>
      </c>
      <c r="D2802" t="s">
        <v>4</v>
      </c>
      <c r="E2802" t="s">
        <v>8168</v>
      </c>
      <c r="F2802" t="s">
        <v>8025</v>
      </c>
      <c r="G2802">
        <v>42</v>
      </c>
      <c r="H2802">
        <v>6</v>
      </c>
      <c r="I2802">
        <v>7</v>
      </c>
      <c r="J2802" s="1">
        <v>29.033333333333335</v>
      </c>
      <c r="K2802" s="1">
        <f>Sales_Data[[#This Row],[Order Quantity]]*Sales_Data[[#This Row],[Unit Price]]</f>
        <v>203.23333333333335</v>
      </c>
      <c r="L2802" s="1">
        <v>22.065333333333335</v>
      </c>
    </row>
    <row r="2803" spans="1:12">
      <c r="A2803" t="s">
        <v>2826</v>
      </c>
      <c r="B2803" s="2">
        <v>41538</v>
      </c>
      <c r="C2803">
        <v>13</v>
      </c>
      <c r="D2803" t="s">
        <v>4</v>
      </c>
      <c r="E2803" t="s">
        <v>8168</v>
      </c>
      <c r="F2803" t="s">
        <v>8026</v>
      </c>
      <c r="G2803">
        <v>37</v>
      </c>
      <c r="H2803">
        <v>6</v>
      </c>
      <c r="I2803">
        <v>7</v>
      </c>
      <c r="J2803" s="1">
        <v>211.42222222222222</v>
      </c>
      <c r="K2803" s="1">
        <f>Sales_Data[[#This Row],[Order Quantity]]*Sales_Data[[#This Row],[Unit Price]]</f>
        <v>1479.9555555555555</v>
      </c>
      <c r="L2803" s="1">
        <v>147.99555555555554</v>
      </c>
    </row>
    <row r="2804" spans="1:12">
      <c r="A2804" t="s">
        <v>2827</v>
      </c>
      <c r="B2804" s="2">
        <v>41538</v>
      </c>
      <c r="C2804">
        <v>17</v>
      </c>
      <c r="D2804" t="s">
        <v>4</v>
      </c>
      <c r="E2804" t="s">
        <v>8168</v>
      </c>
      <c r="F2804" t="s">
        <v>8025</v>
      </c>
      <c r="G2804">
        <v>48</v>
      </c>
      <c r="H2804">
        <v>7</v>
      </c>
      <c r="I2804">
        <v>1</v>
      </c>
      <c r="J2804" s="1">
        <v>269.48888888888888</v>
      </c>
      <c r="K2804" s="1">
        <f>Sales_Data[[#This Row],[Order Quantity]]*Sales_Data[[#This Row],[Unit Price]]</f>
        <v>269.48888888888888</v>
      </c>
      <c r="L2804" s="1">
        <v>123.96488888888891</v>
      </c>
    </row>
    <row r="2805" spans="1:12">
      <c r="A2805" t="s">
        <v>2828</v>
      </c>
      <c r="B2805" s="2">
        <v>41538</v>
      </c>
      <c r="C2805">
        <v>19</v>
      </c>
      <c r="D2805" t="s">
        <v>4</v>
      </c>
      <c r="E2805" t="s">
        <v>8168</v>
      </c>
      <c r="F2805" t="s">
        <v>8028</v>
      </c>
      <c r="G2805">
        <v>54</v>
      </c>
      <c r="H2805">
        <v>8</v>
      </c>
      <c r="I2805">
        <v>2</v>
      </c>
      <c r="J2805" s="1">
        <v>122.83333333333333</v>
      </c>
      <c r="K2805" s="1">
        <f>Sales_Data[[#This Row],[Order Quantity]]*Sales_Data[[#This Row],[Unit Price]]</f>
        <v>245.66666666666666</v>
      </c>
      <c r="L2805" s="1">
        <v>60.188333333333325</v>
      </c>
    </row>
    <row r="2806" spans="1:12">
      <c r="A2806" t="s">
        <v>2829</v>
      </c>
      <c r="B2806" s="2">
        <v>41538</v>
      </c>
      <c r="C2806">
        <v>7</v>
      </c>
      <c r="D2806" t="s">
        <v>4</v>
      </c>
      <c r="E2806" t="s">
        <v>8168</v>
      </c>
      <c r="F2806" t="s">
        <v>8027</v>
      </c>
      <c r="G2806">
        <v>20</v>
      </c>
      <c r="H2806">
        <v>3</v>
      </c>
      <c r="I2806">
        <v>9</v>
      </c>
      <c r="J2806" s="1">
        <v>305.9666666666667</v>
      </c>
      <c r="K2806" s="1">
        <f>Sales_Data[[#This Row],[Order Quantity]]*Sales_Data[[#This Row],[Unit Price]]</f>
        <v>2753.7000000000003</v>
      </c>
      <c r="L2806" s="1">
        <v>186.63966666666667</v>
      </c>
    </row>
    <row r="2807" spans="1:12">
      <c r="A2807" t="s">
        <v>2830</v>
      </c>
      <c r="B2807" s="2">
        <v>41539</v>
      </c>
      <c r="C2807">
        <v>19</v>
      </c>
      <c r="D2807" t="s">
        <v>4</v>
      </c>
      <c r="E2807" t="s">
        <v>8168</v>
      </c>
      <c r="F2807" t="s">
        <v>8028</v>
      </c>
      <c r="G2807">
        <v>54</v>
      </c>
      <c r="H2807">
        <v>8</v>
      </c>
      <c r="I2807">
        <v>3</v>
      </c>
      <c r="J2807" s="1">
        <v>19.355555555555558</v>
      </c>
      <c r="K2807" s="1">
        <f>Sales_Data[[#This Row],[Order Quantity]]*Sales_Data[[#This Row],[Unit Price]]</f>
        <v>58.066666666666677</v>
      </c>
      <c r="L2807" s="1">
        <v>12.968222222222224</v>
      </c>
    </row>
    <row r="2808" spans="1:12">
      <c r="A2808" t="s">
        <v>2831</v>
      </c>
      <c r="B2808" s="2">
        <v>41539</v>
      </c>
      <c r="C2808">
        <v>17</v>
      </c>
      <c r="D2808" t="s">
        <v>4</v>
      </c>
      <c r="E2808" t="s">
        <v>8168</v>
      </c>
      <c r="F2808" t="s">
        <v>8025</v>
      </c>
      <c r="G2808">
        <v>47</v>
      </c>
      <c r="H2808">
        <v>7</v>
      </c>
      <c r="I2808">
        <v>2</v>
      </c>
      <c r="J2808" s="1">
        <v>425.82222222222225</v>
      </c>
      <c r="K2808" s="1">
        <f>Sales_Data[[#This Row],[Order Quantity]]*Sales_Data[[#This Row],[Unit Price]]</f>
        <v>851.6444444444445</v>
      </c>
      <c r="L2808" s="1">
        <v>323.6248888888889</v>
      </c>
    </row>
    <row r="2809" spans="1:12">
      <c r="A2809" t="s">
        <v>2832</v>
      </c>
      <c r="B2809" s="2">
        <v>41539</v>
      </c>
      <c r="C2809">
        <v>15</v>
      </c>
      <c r="D2809" t="s">
        <v>3</v>
      </c>
      <c r="E2809" t="s">
        <v>8168</v>
      </c>
      <c r="F2809" t="s">
        <v>8025</v>
      </c>
      <c r="G2809">
        <v>42</v>
      </c>
      <c r="H2809">
        <v>6</v>
      </c>
      <c r="I2809">
        <v>3</v>
      </c>
      <c r="J2809" s="1">
        <v>119.11111111111111</v>
      </c>
      <c r="K2809" s="1">
        <f>Sales_Data[[#This Row],[Order Quantity]]*Sales_Data[[#This Row],[Unit Price]]</f>
        <v>357.33333333333337</v>
      </c>
      <c r="L2809" s="1">
        <v>47.644444444444446</v>
      </c>
    </row>
    <row r="2810" spans="1:12">
      <c r="A2810" t="s">
        <v>2833</v>
      </c>
      <c r="B2810" s="2">
        <v>41539</v>
      </c>
      <c r="C2810">
        <v>18</v>
      </c>
      <c r="D2810" t="s">
        <v>4</v>
      </c>
      <c r="E2810" t="s">
        <v>8168</v>
      </c>
      <c r="F2810" t="s">
        <v>8025</v>
      </c>
      <c r="G2810">
        <v>52</v>
      </c>
      <c r="H2810">
        <v>8</v>
      </c>
      <c r="I2810">
        <v>9</v>
      </c>
      <c r="J2810" s="1">
        <v>25.311111111111114</v>
      </c>
      <c r="K2810" s="1">
        <f>Sales_Data[[#This Row],[Order Quantity]]*Sales_Data[[#This Row],[Unit Price]]</f>
        <v>227.8</v>
      </c>
      <c r="L2810" s="1">
        <v>20.248888888888889</v>
      </c>
    </row>
    <row r="2811" spans="1:12">
      <c r="A2811" t="s">
        <v>2834</v>
      </c>
      <c r="B2811" s="2">
        <v>41539</v>
      </c>
      <c r="C2811">
        <v>13</v>
      </c>
      <c r="D2811" t="s">
        <v>2</v>
      </c>
      <c r="E2811" t="s">
        <v>8168</v>
      </c>
      <c r="F2811" t="s">
        <v>8026</v>
      </c>
      <c r="G2811">
        <v>36</v>
      </c>
      <c r="H2811">
        <v>5</v>
      </c>
      <c r="I2811">
        <v>8</v>
      </c>
      <c r="J2811" s="1">
        <v>113.15555555555555</v>
      </c>
      <c r="K2811" s="1">
        <f>Sales_Data[[#This Row],[Order Quantity]]*Sales_Data[[#This Row],[Unit Price]]</f>
        <v>905.24444444444441</v>
      </c>
      <c r="L2811" s="1">
        <v>88.261333333333326</v>
      </c>
    </row>
    <row r="2812" spans="1:12">
      <c r="A2812" t="s">
        <v>2835</v>
      </c>
      <c r="B2812" s="2">
        <v>41539</v>
      </c>
      <c r="C2812">
        <v>1</v>
      </c>
      <c r="D2812" t="s">
        <v>4</v>
      </c>
      <c r="E2812" t="s">
        <v>8168</v>
      </c>
      <c r="F2812" t="s">
        <v>8027</v>
      </c>
      <c r="G2812">
        <v>1</v>
      </c>
      <c r="H2812">
        <v>1</v>
      </c>
      <c r="I2812">
        <v>6</v>
      </c>
      <c r="J2812" s="1">
        <v>101.24444444444445</v>
      </c>
      <c r="K2812" s="1">
        <f>Sales_Data[[#This Row],[Order Quantity]]*Sales_Data[[#This Row],[Unit Price]]</f>
        <v>607.4666666666667</v>
      </c>
      <c r="L2812" s="1">
        <v>73.908444444444456</v>
      </c>
    </row>
    <row r="2813" spans="1:12">
      <c r="A2813" t="s">
        <v>2836</v>
      </c>
      <c r="B2813" s="2">
        <v>41539</v>
      </c>
      <c r="C2813">
        <v>13</v>
      </c>
      <c r="D2813" t="s">
        <v>4</v>
      </c>
      <c r="E2813" t="s">
        <v>8168</v>
      </c>
      <c r="F2813" t="s">
        <v>8026</v>
      </c>
      <c r="G2813">
        <v>37</v>
      </c>
      <c r="H2813">
        <v>6</v>
      </c>
      <c r="I2813">
        <v>3</v>
      </c>
      <c r="J2813" s="1">
        <v>629.05555555555554</v>
      </c>
      <c r="K2813" s="1">
        <f>Sales_Data[[#This Row],[Order Quantity]]*Sales_Data[[#This Row],[Unit Price]]</f>
        <v>1887.1666666666665</v>
      </c>
      <c r="L2813" s="1">
        <v>402.59555555555556</v>
      </c>
    </row>
    <row r="2814" spans="1:12">
      <c r="A2814" t="s">
        <v>2837</v>
      </c>
      <c r="B2814" s="2">
        <v>41539</v>
      </c>
      <c r="C2814">
        <v>20</v>
      </c>
      <c r="D2814" t="s">
        <v>3</v>
      </c>
      <c r="E2814" t="s">
        <v>8168</v>
      </c>
      <c r="F2814" t="s">
        <v>8028</v>
      </c>
      <c r="G2814">
        <v>57</v>
      </c>
      <c r="H2814">
        <v>8</v>
      </c>
      <c r="I2814">
        <v>5</v>
      </c>
      <c r="J2814" s="1">
        <v>95.288888888888891</v>
      </c>
      <c r="K2814" s="1">
        <f>Sales_Data[[#This Row],[Order Quantity]]*Sales_Data[[#This Row],[Unit Price]]</f>
        <v>476.44444444444446</v>
      </c>
      <c r="L2814" s="1">
        <v>68.608000000000004</v>
      </c>
    </row>
    <row r="2815" spans="1:12">
      <c r="A2815" t="s">
        <v>2838</v>
      </c>
      <c r="B2815" s="2">
        <v>41539</v>
      </c>
      <c r="C2815">
        <v>4</v>
      </c>
      <c r="D2815" t="s">
        <v>4</v>
      </c>
      <c r="E2815" t="s">
        <v>8168</v>
      </c>
      <c r="F2815" t="s">
        <v>8027</v>
      </c>
      <c r="G2815">
        <v>10</v>
      </c>
      <c r="H2815">
        <v>2</v>
      </c>
      <c r="I2815">
        <v>4</v>
      </c>
      <c r="J2815" s="1">
        <v>394.55555555555554</v>
      </c>
      <c r="K2815" s="1">
        <f>Sales_Data[[#This Row],[Order Quantity]]*Sales_Data[[#This Row],[Unit Price]]</f>
        <v>1578.2222222222222</v>
      </c>
      <c r="L2815" s="1">
        <v>268.29777777777781</v>
      </c>
    </row>
    <row r="2816" spans="1:12">
      <c r="A2816" t="s">
        <v>2839</v>
      </c>
      <c r="B2816" s="2">
        <v>41540</v>
      </c>
      <c r="C2816">
        <v>2</v>
      </c>
      <c r="D2816" t="s">
        <v>4</v>
      </c>
      <c r="E2816" t="s">
        <v>8168</v>
      </c>
      <c r="F2816" t="s">
        <v>8027</v>
      </c>
      <c r="G2816">
        <v>4</v>
      </c>
      <c r="H2816">
        <v>1</v>
      </c>
      <c r="I2816">
        <v>9</v>
      </c>
      <c r="J2816" s="1">
        <v>101.98888888888888</v>
      </c>
      <c r="K2816" s="1">
        <f>Sales_Data[[#This Row],[Order Quantity]]*Sales_Data[[#This Row],[Unit Price]]</f>
        <v>917.89999999999986</v>
      </c>
      <c r="L2816" s="1">
        <v>40.795555555555559</v>
      </c>
    </row>
    <row r="2817" spans="1:12">
      <c r="A2817" t="s">
        <v>2840</v>
      </c>
      <c r="B2817" s="2">
        <v>41540</v>
      </c>
      <c r="C2817">
        <v>9</v>
      </c>
      <c r="D2817" t="s">
        <v>4</v>
      </c>
      <c r="E2817" t="s">
        <v>8168</v>
      </c>
      <c r="F2817" t="s">
        <v>8027</v>
      </c>
      <c r="G2817">
        <v>26</v>
      </c>
      <c r="H2817">
        <v>4</v>
      </c>
      <c r="I2817">
        <v>3</v>
      </c>
      <c r="J2817" s="1">
        <v>429.54444444444448</v>
      </c>
      <c r="K2817" s="1">
        <f>Sales_Data[[#This Row],[Order Quantity]]*Sales_Data[[#This Row],[Unit Price]]</f>
        <v>1288.6333333333334</v>
      </c>
      <c r="L2817" s="1">
        <v>184.7041111111111</v>
      </c>
    </row>
    <row r="2818" spans="1:12">
      <c r="A2818" t="s">
        <v>2841</v>
      </c>
      <c r="B2818" s="2">
        <v>41540</v>
      </c>
      <c r="C2818">
        <v>15</v>
      </c>
      <c r="D2818" t="s">
        <v>4</v>
      </c>
      <c r="E2818" t="s">
        <v>8168</v>
      </c>
      <c r="F2818" t="s">
        <v>8025</v>
      </c>
      <c r="G2818">
        <v>43</v>
      </c>
      <c r="H2818">
        <v>6</v>
      </c>
      <c r="I2818">
        <v>2</v>
      </c>
      <c r="J2818" s="1">
        <v>559.82222222222231</v>
      </c>
      <c r="K2818" s="1">
        <f>Sales_Data[[#This Row],[Order Quantity]]*Sales_Data[[#This Row],[Unit Price]]</f>
        <v>1119.6444444444446</v>
      </c>
      <c r="L2818" s="1">
        <v>268.71466666666669</v>
      </c>
    </row>
    <row r="2819" spans="1:12">
      <c r="A2819" t="s">
        <v>2842</v>
      </c>
      <c r="B2819" s="2">
        <v>41540</v>
      </c>
      <c r="C2819">
        <v>12</v>
      </c>
      <c r="D2819" t="s">
        <v>4</v>
      </c>
      <c r="E2819" t="s">
        <v>8168</v>
      </c>
      <c r="F2819" t="s">
        <v>8026</v>
      </c>
      <c r="G2819">
        <v>34</v>
      </c>
      <c r="H2819">
        <v>5</v>
      </c>
      <c r="I2819">
        <v>4</v>
      </c>
      <c r="J2819" s="1">
        <v>428.8</v>
      </c>
      <c r="K2819" s="1">
        <f>Sales_Data[[#This Row],[Order Quantity]]*Sales_Data[[#This Row],[Unit Price]]</f>
        <v>1715.2</v>
      </c>
      <c r="L2819" s="1">
        <v>192.96</v>
      </c>
    </row>
    <row r="2820" spans="1:12">
      <c r="A2820" t="s">
        <v>2843</v>
      </c>
      <c r="B2820" s="2">
        <v>41540</v>
      </c>
      <c r="C2820">
        <v>3</v>
      </c>
      <c r="D2820" t="s">
        <v>3</v>
      </c>
      <c r="E2820" t="s">
        <v>8168</v>
      </c>
      <c r="F2820" t="s">
        <v>8027</v>
      </c>
      <c r="G2820">
        <v>7</v>
      </c>
      <c r="H2820">
        <v>1</v>
      </c>
      <c r="I2820">
        <v>2</v>
      </c>
      <c r="J2820" s="1">
        <v>107.94444444444444</v>
      </c>
      <c r="K2820" s="1">
        <f>Sales_Data[[#This Row],[Order Quantity]]*Sales_Data[[#This Row],[Unit Price]]</f>
        <v>215.88888888888889</v>
      </c>
      <c r="L2820" s="1">
        <v>89.593888888888884</v>
      </c>
    </row>
    <row r="2821" spans="1:12">
      <c r="A2821" t="s">
        <v>2844</v>
      </c>
      <c r="B2821" s="2">
        <v>41541</v>
      </c>
      <c r="C2821">
        <v>14</v>
      </c>
      <c r="D2821" t="s">
        <v>2</v>
      </c>
      <c r="E2821" t="s">
        <v>8168</v>
      </c>
      <c r="F2821" t="s">
        <v>8026</v>
      </c>
      <c r="G2821">
        <v>40</v>
      </c>
      <c r="H2821">
        <v>6</v>
      </c>
      <c r="I2821">
        <v>7</v>
      </c>
      <c r="J2821" s="1">
        <v>117.62222222222223</v>
      </c>
      <c r="K2821" s="1">
        <f>Sales_Data[[#This Row],[Order Quantity]]*Sales_Data[[#This Row],[Unit Price]]</f>
        <v>823.35555555555561</v>
      </c>
      <c r="L2821" s="1">
        <v>61.163555555555568</v>
      </c>
    </row>
    <row r="2822" spans="1:12">
      <c r="A2822" t="s">
        <v>2845</v>
      </c>
      <c r="B2822" s="2">
        <v>41541</v>
      </c>
      <c r="C2822">
        <v>4</v>
      </c>
      <c r="D2822" t="s">
        <v>4</v>
      </c>
      <c r="E2822" t="s">
        <v>8168</v>
      </c>
      <c r="F2822" t="s">
        <v>8027</v>
      </c>
      <c r="G2822">
        <v>11</v>
      </c>
      <c r="H2822">
        <v>2</v>
      </c>
      <c r="I2822">
        <v>6</v>
      </c>
      <c r="J2822" s="1">
        <v>652.87777777777785</v>
      </c>
      <c r="K2822" s="1">
        <f>Sales_Data[[#This Row],[Order Quantity]]*Sales_Data[[#This Row],[Unit Price]]</f>
        <v>3917.2666666666673</v>
      </c>
      <c r="L2822" s="1">
        <v>476.60077777777781</v>
      </c>
    </row>
    <row r="2823" spans="1:12">
      <c r="A2823" t="s">
        <v>2846</v>
      </c>
      <c r="B2823" s="2">
        <v>41541</v>
      </c>
      <c r="C2823">
        <v>1</v>
      </c>
      <c r="D2823" t="s">
        <v>4</v>
      </c>
      <c r="E2823" t="s">
        <v>8168</v>
      </c>
      <c r="F2823" t="s">
        <v>8027</v>
      </c>
      <c r="G2823">
        <v>1</v>
      </c>
      <c r="H2823">
        <v>1</v>
      </c>
      <c r="I2823">
        <v>1</v>
      </c>
      <c r="J2823" s="1">
        <v>27.544444444444444</v>
      </c>
      <c r="K2823" s="1">
        <f>Sales_Data[[#This Row],[Order Quantity]]*Sales_Data[[#This Row],[Unit Price]]</f>
        <v>27.544444444444444</v>
      </c>
      <c r="L2823" s="1">
        <v>13.772222222222222</v>
      </c>
    </row>
    <row r="2824" spans="1:12">
      <c r="A2824" t="s">
        <v>2847</v>
      </c>
      <c r="B2824" s="2">
        <v>41541</v>
      </c>
      <c r="C2824">
        <v>16</v>
      </c>
      <c r="D2824" t="s">
        <v>2</v>
      </c>
      <c r="E2824" t="s">
        <v>8168</v>
      </c>
      <c r="F2824" t="s">
        <v>8025</v>
      </c>
      <c r="G2824">
        <v>44</v>
      </c>
      <c r="H2824">
        <v>7</v>
      </c>
      <c r="I2824">
        <v>4</v>
      </c>
      <c r="J2824" s="1">
        <v>613.42222222222222</v>
      </c>
      <c r="K2824" s="1">
        <f>Sales_Data[[#This Row],[Order Quantity]]*Sales_Data[[#This Row],[Unit Price]]</f>
        <v>2453.6888888888889</v>
      </c>
      <c r="L2824" s="1">
        <v>410.9928888888889</v>
      </c>
    </row>
    <row r="2825" spans="1:12">
      <c r="A2825" t="s">
        <v>2848</v>
      </c>
      <c r="B2825" s="2">
        <v>41541</v>
      </c>
      <c r="C2825">
        <v>6</v>
      </c>
      <c r="D2825" t="s">
        <v>4</v>
      </c>
      <c r="E2825" t="s">
        <v>8168</v>
      </c>
      <c r="F2825" t="s">
        <v>8027</v>
      </c>
      <c r="G2825">
        <v>17</v>
      </c>
      <c r="H2825">
        <v>3</v>
      </c>
      <c r="I2825">
        <v>4</v>
      </c>
      <c r="J2825" s="1">
        <v>650.6444444444445</v>
      </c>
      <c r="K2825" s="1">
        <f>Sales_Data[[#This Row],[Order Quantity]]*Sales_Data[[#This Row],[Unit Price]]</f>
        <v>2602.577777777778</v>
      </c>
      <c r="L2825" s="1">
        <v>422.91888888888894</v>
      </c>
    </row>
    <row r="2826" spans="1:12">
      <c r="A2826" t="s">
        <v>2849</v>
      </c>
      <c r="B2826" s="2">
        <v>41542</v>
      </c>
      <c r="C2826">
        <v>1</v>
      </c>
      <c r="D2826" t="s">
        <v>2</v>
      </c>
      <c r="E2826" t="s">
        <v>8168</v>
      </c>
      <c r="F2826" t="s">
        <v>8027</v>
      </c>
      <c r="G2826">
        <v>3</v>
      </c>
      <c r="H2826">
        <v>1</v>
      </c>
      <c r="I2826">
        <v>7</v>
      </c>
      <c r="J2826" s="1">
        <v>574.71111111111122</v>
      </c>
      <c r="K2826" s="1">
        <f>Sales_Data[[#This Row],[Order Quantity]]*Sales_Data[[#This Row],[Unit Price]]</f>
        <v>4022.9777777777786</v>
      </c>
      <c r="L2826" s="1">
        <v>344.82666666666665</v>
      </c>
    </row>
    <row r="2827" spans="1:12">
      <c r="A2827" t="s">
        <v>2850</v>
      </c>
      <c r="B2827" s="2">
        <v>41542</v>
      </c>
      <c r="C2827">
        <v>13</v>
      </c>
      <c r="D2827" t="s">
        <v>2</v>
      </c>
      <c r="E2827" t="s">
        <v>8168</v>
      </c>
      <c r="F2827" t="s">
        <v>8026</v>
      </c>
      <c r="G2827">
        <v>37</v>
      </c>
      <c r="H2827">
        <v>6</v>
      </c>
      <c r="I2827">
        <v>5</v>
      </c>
      <c r="J2827" s="1">
        <v>189.83333333333334</v>
      </c>
      <c r="K2827" s="1">
        <f>Sales_Data[[#This Row],[Order Quantity]]*Sales_Data[[#This Row],[Unit Price]]</f>
        <v>949.16666666666674</v>
      </c>
      <c r="L2827" s="1">
        <v>138.57833333333332</v>
      </c>
    </row>
    <row r="2828" spans="1:12">
      <c r="A2828" t="s">
        <v>2851</v>
      </c>
      <c r="B2828" s="2">
        <v>41542</v>
      </c>
      <c r="C2828">
        <v>10</v>
      </c>
      <c r="D2828" t="s">
        <v>4</v>
      </c>
      <c r="E2828" t="s">
        <v>8168</v>
      </c>
      <c r="F2828" t="s">
        <v>8027</v>
      </c>
      <c r="G2828">
        <v>27</v>
      </c>
      <c r="H2828">
        <v>4</v>
      </c>
      <c r="I2828">
        <v>5</v>
      </c>
      <c r="J2828" s="1">
        <v>207.7</v>
      </c>
      <c r="K2828" s="1">
        <f>Sales_Data[[#This Row],[Order Quantity]]*Sales_Data[[#This Row],[Unit Price]]</f>
        <v>1038.5</v>
      </c>
      <c r="L2828" s="1">
        <v>132.928</v>
      </c>
    </row>
    <row r="2829" spans="1:12">
      <c r="A2829" t="s">
        <v>2852</v>
      </c>
      <c r="B2829" s="2">
        <v>41542</v>
      </c>
      <c r="C2829">
        <v>14</v>
      </c>
      <c r="D2829" t="s">
        <v>2</v>
      </c>
      <c r="E2829" t="s">
        <v>8168</v>
      </c>
      <c r="F2829" t="s">
        <v>8026</v>
      </c>
      <c r="G2829">
        <v>40</v>
      </c>
      <c r="H2829">
        <v>6</v>
      </c>
      <c r="I2829">
        <v>2</v>
      </c>
      <c r="J2829" s="1">
        <v>28.288888888888888</v>
      </c>
      <c r="K2829" s="1">
        <f>Sales_Data[[#This Row],[Order Quantity]]*Sales_Data[[#This Row],[Unit Price]]</f>
        <v>56.577777777777776</v>
      </c>
      <c r="L2829" s="1">
        <v>21.216666666666665</v>
      </c>
    </row>
    <row r="2830" spans="1:12">
      <c r="A2830" t="s">
        <v>2853</v>
      </c>
      <c r="B2830" s="2">
        <v>41542</v>
      </c>
      <c r="C2830">
        <v>13</v>
      </c>
      <c r="D2830" t="s">
        <v>2</v>
      </c>
      <c r="E2830" t="s">
        <v>8168</v>
      </c>
      <c r="F2830" t="s">
        <v>8026</v>
      </c>
      <c r="G2830">
        <v>37</v>
      </c>
      <c r="H2830">
        <v>6</v>
      </c>
      <c r="I2830">
        <v>7</v>
      </c>
      <c r="J2830" s="1">
        <v>442.94444444444446</v>
      </c>
      <c r="K2830" s="1">
        <f>Sales_Data[[#This Row],[Order Quantity]]*Sales_Data[[#This Row],[Unit Price]]</f>
        <v>3100.6111111111113</v>
      </c>
      <c r="L2830" s="1">
        <v>177.17777777777781</v>
      </c>
    </row>
    <row r="2831" spans="1:12">
      <c r="A2831" t="s">
        <v>2854</v>
      </c>
      <c r="B2831" s="2">
        <v>41542</v>
      </c>
      <c r="C2831">
        <v>18</v>
      </c>
      <c r="D2831" t="s">
        <v>2</v>
      </c>
      <c r="E2831" t="s">
        <v>8168</v>
      </c>
      <c r="F2831" t="s">
        <v>8025</v>
      </c>
      <c r="G2831">
        <v>50</v>
      </c>
      <c r="H2831">
        <v>7</v>
      </c>
      <c r="I2831">
        <v>7</v>
      </c>
      <c r="J2831" s="1">
        <v>279.16666666666669</v>
      </c>
      <c r="K2831" s="1">
        <f>Sales_Data[[#This Row],[Order Quantity]]*Sales_Data[[#This Row],[Unit Price]]</f>
        <v>1954.1666666666667</v>
      </c>
      <c r="L2831" s="1">
        <v>175.875</v>
      </c>
    </row>
    <row r="2832" spans="1:12">
      <c r="A2832" t="s">
        <v>2855</v>
      </c>
      <c r="B2832" s="2">
        <v>41542</v>
      </c>
      <c r="C2832">
        <v>3</v>
      </c>
      <c r="D2832" t="s">
        <v>4</v>
      </c>
      <c r="E2832" t="s">
        <v>8168</v>
      </c>
      <c r="F2832" t="s">
        <v>8027</v>
      </c>
      <c r="G2832">
        <v>7</v>
      </c>
      <c r="H2832">
        <v>1</v>
      </c>
      <c r="I2832">
        <v>4</v>
      </c>
      <c r="J2832" s="1">
        <v>26.055555555555557</v>
      </c>
      <c r="K2832" s="1">
        <f>Sales_Data[[#This Row],[Order Quantity]]*Sales_Data[[#This Row],[Unit Price]]</f>
        <v>104.22222222222223</v>
      </c>
      <c r="L2832" s="1">
        <v>20.323333333333334</v>
      </c>
    </row>
    <row r="2833" spans="1:12">
      <c r="A2833" t="s">
        <v>2856</v>
      </c>
      <c r="B2833" s="2">
        <v>41542</v>
      </c>
      <c r="C2833">
        <v>1</v>
      </c>
      <c r="D2833" t="s">
        <v>4</v>
      </c>
      <c r="E2833" t="s">
        <v>8168</v>
      </c>
      <c r="F2833" t="s">
        <v>8027</v>
      </c>
      <c r="G2833">
        <v>1</v>
      </c>
      <c r="H2833">
        <v>1</v>
      </c>
      <c r="I2833">
        <v>6</v>
      </c>
      <c r="J2833" s="1">
        <v>123.57777777777778</v>
      </c>
      <c r="K2833" s="1">
        <f>Sales_Data[[#This Row],[Order Quantity]]*Sales_Data[[#This Row],[Unit Price]]</f>
        <v>741.4666666666667</v>
      </c>
      <c r="L2833" s="1">
        <v>60.553111111111122</v>
      </c>
    </row>
    <row r="2834" spans="1:12">
      <c r="A2834" t="s">
        <v>2857</v>
      </c>
      <c r="B2834" s="2">
        <v>41543</v>
      </c>
      <c r="C2834">
        <v>1</v>
      </c>
      <c r="D2834" t="s">
        <v>2</v>
      </c>
      <c r="E2834" t="s">
        <v>8168</v>
      </c>
      <c r="F2834" t="s">
        <v>8027</v>
      </c>
      <c r="G2834">
        <v>3</v>
      </c>
      <c r="H2834">
        <v>1</v>
      </c>
      <c r="I2834">
        <v>4</v>
      </c>
      <c r="J2834" s="1">
        <v>20.100000000000001</v>
      </c>
      <c r="K2834" s="1">
        <f>Sales_Data[[#This Row],[Order Quantity]]*Sales_Data[[#This Row],[Unit Price]]</f>
        <v>80.400000000000006</v>
      </c>
      <c r="L2834" s="1">
        <v>16.884</v>
      </c>
    </row>
    <row r="2835" spans="1:12">
      <c r="A2835" t="s">
        <v>2858</v>
      </c>
      <c r="B2835" s="2">
        <v>41543</v>
      </c>
      <c r="C2835">
        <v>13</v>
      </c>
      <c r="D2835" t="s">
        <v>4</v>
      </c>
      <c r="E2835" t="s">
        <v>8168</v>
      </c>
      <c r="F2835" t="s">
        <v>8026</v>
      </c>
      <c r="G2835">
        <v>38</v>
      </c>
      <c r="H2835">
        <v>6</v>
      </c>
      <c r="I2835">
        <v>2</v>
      </c>
      <c r="J2835" s="1">
        <v>195.78888888888889</v>
      </c>
      <c r="K2835" s="1">
        <f>Sales_Data[[#This Row],[Order Quantity]]*Sales_Data[[#This Row],[Unit Price]]</f>
        <v>391.57777777777778</v>
      </c>
      <c r="L2835" s="1">
        <v>95.936555555555572</v>
      </c>
    </row>
    <row r="2836" spans="1:12">
      <c r="A2836" t="s">
        <v>2859</v>
      </c>
      <c r="B2836" s="2">
        <v>41544</v>
      </c>
      <c r="C2836">
        <v>17</v>
      </c>
      <c r="D2836" t="s">
        <v>4</v>
      </c>
      <c r="E2836" t="s">
        <v>8168</v>
      </c>
      <c r="F2836" t="s">
        <v>8025</v>
      </c>
      <c r="G2836">
        <v>49</v>
      </c>
      <c r="H2836">
        <v>7</v>
      </c>
      <c r="I2836">
        <v>3</v>
      </c>
      <c r="J2836" s="1">
        <v>436.24444444444447</v>
      </c>
      <c r="K2836" s="1">
        <f>Sales_Data[[#This Row],[Order Quantity]]*Sales_Data[[#This Row],[Unit Price]]</f>
        <v>1308.7333333333333</v>
      </c>
      <c r="L2836" s="1">
        <v>248.65933333333331</v>
      </c>
    </row>
    <row r="2837" spans="1:12">
      <c r="A2837" t="s">
        <v>2860</v>
      </c>
      <c r="B2837" s="2">
        <v>41544</v>
      </c>
      <c r="C2837">
        <v>14</v>
      </c>
      <c r="D2837" t="s">
        <v>2</v>
      </c>
      <c r="E2837" t="s">
        <v>8168</v>
      </c>
      <c r="F2837" t="s">
        <v>8026</v>
      </c>
      <c r="G2837">
        <v>39</v>
      </c>
      <c r="H2837">
        <v>6</v>
      </c>
      <c r="I2837">
        <v>9</v>
      </c>
      <c r="J2837" s="1">
        <v>605.23333333333335</v>
      </c>
      <c r="K2837" s="1">
        <f>Sales_Data[[#This Row],[Order Quantity]]*Sales_Data[[#This Row],[Unit Price]]</f>
        <v>5447.1</v>
      </c>
      <c r="L2837" s="1">
        <v>447.8726666666667</v>
      </c>
    </row>
    <row r="2838" spans="1:12">
      <c r="A2838" t="s">
        <v>2861</v>
      </c>
      <c r="B2838" s="2">
        <v>41544</v>
      </c>
      <c r="C2838">
        <v>14</v>
      </c>
      <c r="D2838" t="s">
        <v>4</v>
      </c>
      <c r="E2838" t="s">
        <v>8168</v>
      </c>
      <c r="F2838" t="s">
        <v>8026</v>
      </c>
      <c r="G2838">
        <v>39</v>
      </c>
      <c r="H2838">
        <v>6</v>
      </c>
      <c r="I2838">
        <v>6</v>
      </c>
      <c r="J2838" s="1">
        <v>94.544444444444437</v>
      </c>
      <c r="K2838" s="1">
        <f>Sales_Data[[#This Row],[Order Quantity]]*Sales_Data[[#This Row],[Unit Price]]</f>
        <v>567.26666666666665</v>
      </c>
      <c r="L2838" s="1">
        <v>75.635555555555555</v>
      </c>
    </row>
    <row r="2839" spans="1:12">
      <c r="A2839" t="s">
        <v>2862</v>
      </c>
      <c r="B2839" s="2">
        <v>41544</v>
      </c>
      <c r="C2839">
        <v>5</v>
      </c>
      <c r="D2839" t="s">
        <v>4</v>
      </c>
      <c r="E2839" t="s">
        <v>8168</v>
      </c>
      <c r="F2839" t="s">
        <v>8027</v>
      </c>
      <c r="G2839">
        <v>13</v>
      </c>
      <c r="H2839">
        <v>2</v>
      </c>
      <c r="I2839">
        <v>9</v>
      </c>
      <c r="J2839" s="1">
        <v>285.86666666666667</v>
      </c>
      <c r="K2839" s="1">
        <f>Sales_Data[[#This Row],[Order Quantity]]*Sales_Data[[#This Row],[Unit Price]]</f>
        <v>2572.8000000000002</v>
      </c>
      <c r="L2839" s="1">
        <v>120.06400000000001</v>
      </c>
    </row>
    <row r="2840" spans="1:12">
      <c r="A2840" t="s">
        <v>2863</v>
      </c>
      <c r="B2840" s="2">
        <v>41544</v>
      </c>
      <c r="C2840">
        <v>3</v>
      </c>
      <c r="D2840" t="s">
        <v>3</v>
      </c>
      <c r="E2840" t="s">
        <v>8168</v>
      </c>
      <c r="F2840" t="s">
        <v>8027</v>
      </c>
      <c r="G2840">
        <v>8</v>
      </c>
      <c r="H2840">
        <v>2</v>
      </c>
      <c r="I2840">
        <v>7</v>
      </c>
      <c r="J2840" s="1">
        <v>116.13333333333334</v>
      </c>
      <c r="K2840" s="1">
        <f>Sales_Data[[#This Row],[Order Quantity]]*Sales_Data[[#This Row],[Unit Price]]</f>
        <v>812.93333333333339</v>
      </c>
      <c r="L2840" s="1">
        <v>67.35733333333333</v>
      </c>
    </row>
    <row r="2841" spans="1:12">
      <c r="A2841" t="s">
        <v>2864</v>
      </c>
      <c r="B2841" s="2">
        <v>41545</v>
      </c>
      <c r="C2841">
        <v>2</v>
      </c>
      <c r="D2841" t="s">
        <v>2</v>
      </c>
      <c r="E2841" t="s">
        <v>8168</v>
      </c>
      <c r="F2841" t="s">
        <v>8027</v>
      </c>
      <c r="G2841">
        <v>5</v>
      </c>
      <c r="H2841">
        <v>1</v>
      </c>
      <c r="I2841">
        <v>5</v>
      </c>
      <c r="J2841" s="1">
        <v>273.95555555555552</v>
      </c>
      <c r="K2841" s="1">
        <f>Sales_Data[[#This Row],[Order Quantity]]*Sales_Data[[#This Row],[Unit Price]]</f>
        <v>1369.7777777777776</v>
      </c>
      <c r="L2841" s="1">
        <v>156.15466666666666</v>
      </c>
    </row>
    <row r="2842" spans="1:12">
      <c r="A2842" t="s">
        <v>2865</v>
      </c>
      <c r="B2842" s="2">
        <v>41545</v>
      </c>
      <c r="C2842">
        <v>17</v>
      </c>
      <c r="D2842" t="s">
        <v>4</v>
      </c>
      <c r="E2842" t="s">
        <v>8168</v>
      </c>
      <c r="F2842" t="s">
        <v>8025</v>
      </c>
      <c r="G2842">
        <v>48</v>
      </c>
      <c r="H2842">
        <v>7</v>
      </c>
      <c r="I2842">
        <v>8</v>
      </c>
      <c r="J2842" s="1">
        <v>118.36666666666666</v>
      </c>
      <c r="K2842" s="1">
        <f>Sales_Data[[#This Row],[Order Quantity]]*Sales_Data[[#This Row],[Unit Price]]</f>
        <v>946.93333333333328</v>
      </c>
      <c r="L2842" s="1">
        <v>55.632333333333328</v>
      </c>
    </row>
    <row r="2843" spans="1:12">
      <c r="A2843" t="s">
        <v>2866</v>
      </c>
      <c r="B2843" s="2">
        <v>41545</v>
      </c>
      <c r="C2843">
        <v>18</v>
      </c>
      <c r="D2843" t="s">
        <v>2</v>
      </c>
      <c r="E2843" t="s">
        <v>8168</v>
      </c>
      <c r="F2843" t="s">
        <v>8025</v>
      </c>
      <c r="G2843">
        <v>50</v>
      </c>
      <c r="H2843">
        <v>7</v>
      </c>
      <c r="I2843">
        <v>7</v>
      </c>
      <c r="J2843" s="1">
        <v>198.76666666666668</v>
      </c>
      <c r="K2843" s="1">
        <f>Sales_Data[[#This Row],[Order Quantity]]*Sales_Data[[#This Row],[Unit Price]]</f>
        <v>1391.3666666666668</v>
      </c>
      <c r="L2843" s="1">
        <v>157.02566666666669</v>
      </c>
    </row>
    <row r="2844" spans="1:12">
      <c r="A2844" t="s">
        <v>2867</v>
      </c>
      <c r="B2844" s="2">
        <v>41545</v>
      </c>
      <c r="C2844">
        <v>3</v>
      </c>
      <c r="D2844" t="s">
        <v>4</v>
      </c>
      <c r="E2844" t="s">
        <v>8168</v>
      </c>
      <c r="F2844" t="s">
        <v>8027</v>
      </c>
      <c r="G2844">
        <v>7</v>
      </c>
      <c r="H2844">
        <v>1</v>
      </c>
      <c r="I2844">
        <v>6</v>
      </c>
      <c r="J2844" s="1">
        <v>629.05555555555554</v>
      </c>
      <c r="K2844" s="1">
        <f>Sales_Data[[#This Row],[Order Quantity]]*Sales_Data[[#This Row],[Unit Price]]</f>
        <v>3774.333333333333</v>
      </c>
      <c r="L2844" s="1">
        <v>295.6561111111111</v>
      </c>
    </row>
    <row r="2845" spans="1:12">
      <c r="A2845" t="s">
        <v>2868</v>
      </c>
      <c r="B2845" s="2">
        <v>41546</v>
      </c>
      <c r="C2845">
        <v>14</v>
      </c>
      <c r="D2845" t="s">
        <v>3</v>
      </c>
      <c r="E2845" t="s">
        <v>8168</v>
      </c>
      <c r="F2845" t="s">
        <v>8026</v>
      </c>
      <c r="G2845">
        <v>39</v>
      </c>
      <c r="H2845">
        <v>6</v>
      </c>
      <c r="I2845">
        <v>1</v>
      </c>
      <c r="J2845" s="1">
        <v>329.78888888888889</v>
      </c>
      <c r="K2845" s="1">
        <f>Sales_Data[[#This Row],[Order Quantity]]*Sales_Data[[#This Row],[Unit Price]]</f>
        <v>329.78888888888889</v>
      </c>
      <c r="L2845" s="1">
        <v>260.53322222222221</v>
      </c>
    </row>
    <row r="2846" spans="1:12">
      <c r="A2846" t="s">
        <v>2869</v>
      </c>
      <c r="B2846" s="2">
        <v>41546</v>
      </c>
      <c r="C2846">
        <v>16</v>
      </c>
      <c r="D2846" t="s">
        <v>2</v>
      </c>
      <c r="E2846" t="s">
        <v>8168</v>
      </c>
      <c r="F2846" t="s">
        <v>8025</v>
      </c>
      <c r="G2846">
        <v>44</v>
      </c>
      <c r="H2846">
        <v>7</v>
      </c>
      <c r="I2846">
        <v>5</v>
      </c>
      <c r="J2846" s="1">
        <v>274.70000000000005</v>
      </c>
      <c r="K2846" s="1">
        <f>Sales_Data[[#This Row],[Order Quantity]]*Sales_Data[[#This Row],[Unit Price]]</f>
        <v>1373.5000000000002</v>
      </c>
      <c r="L2846" s="1">
        <v>225.25400000000002</v>
      </c>
    </row>
    <row r="2847" spans="1:12">
      <c r="A2847" t="s">
        <v>2870</v>
      </c>
      <c r="B2847" s="2">
        <v>41547</v>
      </c>
      <c r="C2847">
        <v>4</v>
      </c>
      <c r="D2847" t="s">
        <v>4</v>
      </c>
      <c r="E2847" t="s">
        <v>8168</v>
      </c>
      <c r="F2847" t="s">
        <v>8027</v>
      </c>
      <c r="G2847">
        <v>9</v>
      </c>
      <c r="H2847">
        <v>2</v>
      </c>
      <c r="I2847">
        <v>2</v>
      </c>
      <c r="J2847" s="1">
        <v>245.66666666666666</v>
      </c>
      <c r="K2847" s="1">
        <f>Sales_Data[[#This Row],[Order Quantity]]*Sales_Data[[#This Row],[Unit Price]]</f>
        <v>491.33333333333331</v>
      </c>
      <c r="L2847" s="1">
        <v>149.85666666666668</v>
      </c>
    </row>
    <row r="2848" spans="1:12">
      <c r="A2848" t="s">
        <v>2871</v>
      </c>
      <c r="B2848" s="2">
        <v>41547</v>
      </c>
      <c r="C2848">
        <v>3</v>
      </c>
      <c r="D2848" t="s">
        <v>4</v>
      </c>
      <c r="E2848" t="s">
        <v>8168</v>
      </c>
      <c r="F2848" t="s">
        <v>8027</v>
      </c>
      <c r="G2848">
        <v>8</v>
      </c>
      <c r="H2848">
        <v>2</v>
      </c>
      <c r="I2848">
        <v>2</v>
      </c>
      <c r="J2848" s="1">
        <v>270.23333333333335</v>
      </c>
      <c r="K2848" s="1">
        <f>Sales_Data[[#This Row],[Order Quantity]]*Sales_Data[[#This Row],[Unit Price]]</f>
        <v>540.4666666666667</v>
      </c>
      <c r="L2848" s="1">
        <v>108.09333333333333</v>
      </c>
    </row>
    <row r="2849" spans="1:12">
      <c r="A2849" t="s">
        <v>2872</v>
      </c>
      <c r="B2849" s="2">
        <v>41548</v>
      </c>
      <c r="C2849">
        <v>4</v>
      </c>
      <c r="D2849" t="s">
        <v>4</v>
      </c>
      <c r="E2849" t="s">
        <v>8168</v>
      </c>
      <c r="F2849" t="s">
        <v>8027</v>
      </c>
      <c r="G2849">
        <v>10</v>
      </c>
      <c r="H2849">
        <v>2</v>
      </c>
      <c r="I2849">
        <v>8</v>
      </c>
      <c r="J2849" s="1">
        <v>440.71111111111111</v>
      </c>
      <c r="K2849" s="1">
        <f>Sales_Data[[#This Row],[Order Quantity]]*Sales_Data[[#This Row],[Unit Price]]</f>
        <v>3525.6888888888889</v>
      </c>
      <c r="L2849" s="1">
        <v>295.27644444444445</v>
      </c>
    </row>
    <row r="2850" spans="1:12">
      <c r="A2850" t="s">
        <v>2873</v>
      </c>
      <c r="B2850" s="2">
        <v>41548</v>
      </c>
      <c r="C2850">
        <v>18</v>
      </c>
      <c r="D2850" t="s">
        <v>4</v>
      </c>
      <c r="E2850" t="s">
        <v>8168</v>
      </c>
      <c r="F2850" t="s">
        <v>8025</v>
      </c>
      <c r="G2850">
        <v>50</v>
      </c>
      <c r="H2850">
        <v>7</v>
      </c>
      <c r="I2850">
        <v>4</v>
      </c>
      <c r="J2850" s="1">
        <v>434.01111111111112</v>
      </c>
      <c r="K2850" s="1">
        <f>Sales_Data[[#This Row],[Order Quantity]]*Sales_Data[[#This Row],[Unit Price]]</f>
        <v>1736.0444444444445</v>
      </c>
      <c r="L2850" s="1">
        <v>177.94455555555555</v>
      </c>
    </row>
    <row r="2851" spans="1:12">
      <c r="A2851" t="s">
        <v>2874</v>
      </c>
      <c r="B2851" s="2">
        <v>41548</v>
      </c>
      <c r="C2851">
        <v>7</v>
      </c>
      <c r="D2851" t="s">
        <v>4</v>
      </c>
      <c r="E2851" t="s">
        <v>8168</v>
      </c>
      <c r="F2851" t="s">
        <v>8027</v>
      </c>
      <c r="G2851">
        <v>19</v>
      </c>
      <c r="H2851">
        <v>3</v>
      </c>
      <c r="I2851">
        <v>3</v>
      </c>
      <c r="J2851" s="1">
        <v>429.54444444444448</v>
      </c>
      <c r="K2851" s="1">
        <f>Sales_Data[[#This Row],[Order Quantity]]*Sales_Data[[#This Row],[Unit Price]]</f>
        <v>1288.6333333333334</v>
      </c>
      <c r="L2851" s="1">
        <v>214.77222222222224</v>
      </c>
    </row>
    <row r="2852" spans="1:12">
      <c r="A2852" t="s">
        <v>2875</v>
      </c>
      <c r="B2852" s="2">
        <v>41548</v>
      </c>
      <c r="C2852">
        <v>13</v>
      </c>
      <c r="D2852" t="s">
        <v>4</v>
      </c>
      <c r="E2852" t="s">
        <v>8168</v>
      </c>
      <c r="F2852" t="s">
        <v>8026</v>
      </c>
      <c r="G2852">
        <v>36</v>
      </c>
      <c r="H2852">
        <v>5</v>
      </c>
      <c r="I2852">
        <v>8</v>
      </c>
      <c r="J2852" s="1">
        <v>205.46666666666667</v>
      </c>
      <c r="K2852" s="1">
        <f>Sales_Data[[#This Row],[Order Quantity]]*Sales_Data[[#This Row],[Unit Price]]</f>
        <v>1643.7333333333333</v>
      </c>
      <c r="L2852" s="1">
        <v>143.82666666666668</v>
      </c>
    </row>
    <row r="2853" spans="1:12">
      <c r="A2853" t="s">
        <v>2876</v>
      </c>
      <c r="B2853" s="2">
        <v>41548</v>
      </c>
      <c r="C2853">
        <v>3</v>
      </c>
      <c r="D2853" t="s">
        <v>2</v>
      </c>
      <c r="E2853" t="s">
        <v>8168</v>
      </c>
      <c r="F2853" t="s">
        <v>8027</v>
      </c>
      <c r="G2853">
        <v>8</v>
      </c>
      <c r="H2853">
        <v>2</v>
      </c>
      <c r="I2853">
        <v>1</v>
      </c>
      <c r="J2853" s="1">
        <v>113.90000000000002</v>
      </c>
      <c r="K2853" s="1">
        <f>Sales_Data[[#This Row],[Order Quantity]]*Sales_Data[[#This Row],[Unit Price]]</f>
        <v>113.90000000000002</v>
      </c>
      <c r="L2853" s="1">
        <v>47.838000000000001</v>
      </c>
    </row>
    <row r="2854" spans="1:12">
      <c r="A2854" t="s">
        <v>2877</v>
      </c>
      <c r="B2854" s="2">
        <v>41548</v>
      </c>
      <c r="C2854">
        <v>1</v>
      </c>
      <c r="D2854" t="s">
        <v>2</v>
      </c>
      <c r="E2854" t="s">
        <v>8168</v>
      </c>
      <c r="F2854" t="s">
        <v>8027</v>
      </c>
      <c r="G2854">
        <v>2</v>
      </c>
      <c r="H2854">
        <v>1</v>
      </c>
      <c r="I2854">
        <v>2</v>
      </c>
      <c r="J2854" s="1">
        <v>113.90000000000002</v>
      </c>
      <c r="K2854" s="1">
        <f>Sales_Data[[#This Row],[Order Quantity]]*Sales_Data[[#This Row],[Unit Price]]</f>
        <v>227.80000000000004</v>
      </c>
      <c r="L2854" s="1">
        <v>77.452000000000012</v>
      </c>
    </row>
    <row r="2855" spans="1:12">
      <c r="A2855" t="s">
        <v>2878</v>
      </c>
      <c r="B2855" s="2">
        <v>41548</v>
      </c>
      <c r="C2855">
        <v>17</v>
      </c>
      <c r="D2855" t="s">
        <v>4</v>
      </c>
      <c r="E2855" t="s">
        <v>8168</v>
      </c>
      <c r="F2855" t="s">
        <v>8025</v>
      </c>
      <c r="G2855">
        <v>49</v>
      </c>
      <c r="H2855">
        <v>7</v>
      </c>
      <c r="I2855">
        <v>4</v>
      </c>
      <c r="J2855" s="1">
        <v>433.26666666666665</v>
      </c>
      <c r="K2855" s="1">
        <f>Sales_Data[[#This Row],[Order Quantity]]*Sales_Data[[#This Row],[Unit Price]]</f>
        <v>1733.0666666666666</v>
      </c>
      <c r="L2855" s="1">
        <v>346.6133333333334</v>
      </c>
    </row>
    <row r="2856" spans="1:12">
      <c r="A2856" t="s">
        <v>2879</v>
      </c>
      <c r="B2856" s="2">
        <v>41549</v>
      </c>
      <c r="C2856">
        <v>3</v>
      </c>
      <c r="D2856" t="s">
        <v>2</v>
      </c>
      <c r="E2856" t="s">
        <v>8168</v>
      </c>
      <c r="F2856" t="s">
        <v>8027</v>
      </c>
      <c r="G2856">
        <v>7</v>
      </c>
      <c r="H2856">
        <v>1</v>
      </c>
      <c r="I2856">
        <v>5</v>
      </c>
      <c r="J2856" s="1">
        <v>116.87777777777779</v>
      </c>
      <c r="K2856" s="1">
        <f>Sales_Data[[#This Row],[Order Quantity]]*Sales_Data[[#This Row],[Unit Price]]</f>
        <v>584.38888888888891</v>
      </c>
      <c r="L2856" s="1">
        <v>85.320777777777778</v>
      </c>
    </row>
    <row r="2857" spans="1:12">
      <c r="A2857" t="s">
        <v>2880</v>
      </c>
      <c r="B2857" s="2">
        <v>41549</v>
      </c>
      <c r="C2857">
        <v>14</v>
      </c>
      <c r="D2857" t="s">
        <v>3</v>
      </c>
      <c r="E2857" t="s">
        <v>8168</v>
      </c>
      <c r="F2857" t="s">
        <v>8026</v>
      </c>
      <c r="G2857">
        <v>39</v>
      </c>
      <c r="H2857">
        <v>6</v>
      </c>
      <c r="I2857">
        <v>1</v>
      </c>
      <c r="J2857" s="1">
        <v>335</v>
      </c>
      <c r="K2857" s="1">
        <f>Sales_Data[[#This Row],[Order Quantity]]*Sales_Data[[#This Row],[Unit Price]]</f>
        <v>335</v>
      </c>
      <c r="L2857" s="1">
        <v>284.75</v>
      </c>
    </row>
    <row r="2858" spans="1:12">
      <c r="A2858" t="s">
        <v>2881</v>
      </c>
      <c r="B2858" s="2">
        <v>41549</v>
      </c>
      <c r="C2858">
        <v>11</v>
      </c>
      <c r="D2858" t="s">
        <v>2</v>
      </c>
      <c r="E2858" t="s">
        <v>8168</v>
      </c>
      <c r="F2858" t="s">
        <v>8026</v>
      </c>
      <c r="G2858">
        <v>30</v>
      </c>
      <c r="H2858">
        <v>5</v>
      </c>
      <c r="I2858">
        <v>9</v>
      </c>
      <c r="J2858" s="1">
        <v>203.97777777777776</v>
      </c>
      <c r="K2858" s="1">
        <f>Sales_Data[[#This Row],[Order Quantity]]*Sales_Data[[#This Row],[Unit Price]]</f>
        <v>1835.7999999999997</v>
      </c>
      <c r="L2858" s="1">
        <v>138.70488888888889</v>
      </c>
    </row>
    <row r="2859" spans="1:12">
      <c r="A2859" t="s">
        <v>2882</v>
      </c>
      <c r="B2859" s="2">
        <v>41549</v>
      </c>
      <c r="C2859">
        <v>8</v>
      </c>
      <c r="D2859" t="s">
        <v>2</v>
      </c>
      <c r="E2859" t="s">
        <v>8168</v>
      </c>
      <c r="F2859" t="s">
        <v>8027</v>
      </c>
      <c r="G2859">
        <v>23</v>
      </c>
      <c r="H2859">
        <v>4</v>
      </c>
      <c r="I2859">
        <v>5</v>
      </c>
      <c r="J2859" s="1">
        <v>254.60000000000002</v>
      </c>
      <c r="K2859" s="1">
        <f>Sales_Data[[#This Row],[Order Quantity]]*Sales_Data[[#This Row],[Unit Price]]</f>
        <v>1273</v>
      </c>
      <c r="L2859" s="1">
        <v>173.12800000000004</v>
      </c>
    </row>
    <row r="2860" spans="1:12">
      <c r="A2860" t="s">
        <v>2883</v>
      </c>
      <c r="B2860" s="2">
        <v>41550</v>
      </c>
      <c r="C2860">
        <v>14</v>
      </c>
      <c r="D2860" t="s">
        <v>3</v>
      </c>
      <c r="E2860" t="s">
        <v>8168</v>
      </c>
      <c r="F2860" t="s">
        <v>8026</v>
      </c>
      <c r="G2860">
        <v>40</v>
      </c>
      <c r="H2860">
        <v>6</v>
      </c>
      <c r="I2860">
        <v>7</v>
      </c>
      <c r="J2860" s="1">
        <v>338.72222222222223</v>
      </c>
      <c r="K2860" s="1">
        <f>Sales_Data[[#This Row],[Order Quantity]]*Sales_Data[[#This Row],[Unit Price]]</f>
        <v>2371.0555555555557</v>
      </c>
      <c r="L2860" s="1">
        <v>199.8461111111111</v>
      </c>
    </row>
    <row r="2861" spans="1:12">
      <c r="A2861" t="s">
        <v>2884</v>
      </c>
      <c r="B2861" s="2">
        <v>41550</v>
      </c>
      <c r="C2861">
        <v>10</v>
      </c>
      <c r="D2861" t="s">
        <v>3</v>
      </c>
      <c r="E2861" t="s">
        <v>8168</v>
      </c>
      <c r="F2861" t="s">
        <v>8026</v>
      </c>
      <c r="G2861">
        <v>28</v>
      </c>
      <c r="H2861">
        <v>4</v>
      </c>
      <c r="I2861">
        <v>6</v>
      </c>
      <c r="J2861" s="1">
        <v>136.97777777777776</v>
      </c>
      <c r="K2861" s="1">
        <f>Sales_Data[[#This Row],[Order Quantity]]*Sales_Data[[#This Row],[Unit Price]]</f>
        <v>821.86666666666656</v>
      </c>
      <c r="L2861" s="1">
        <v>72.598222222222219</v>
      </c>
    </row>
    <row r="2862" spans="1:12">
      <c r="A2862" t="s">
        <v>2885</v>
      </c>
      <c r="B2862" s="2">
        <v>41550</v>
      </c>
      <c r="C2862">
        <v>15</v>
      </c>
      <c r="D2862" t="s">
        <v>2</v>
      </c>
      <c r="E2862" t="s">
        <v>8168</v>
      </c>
      <c r="F2862" t="s">
        <v>8025</v>
      </c>
      <c r="G2862">
        <v>43</v>
      </c>
      <c r="H2862">
        <v>6</v>
      </c>
      <c r="I2862">
        <v>4</v>
      </c>
      <c r="J2862" s="1">
        <v>268.74444444444447</v>
      </c>
      <c r="K2862" s="1">
        <f>Sales_Data[[#This Row],[Order Quantity]]*Sales_Data[[#This Row],[Unit Price]]</f>
        <v>1074.9777777777779</v>
      </c>
      <c r="L2862" s="1">
        <v>198.87088888888891</v>
      </c>
    </row>
    <row r="2863" spans="1:12">
      <c r="A2863" t="s">
        <v>2886</v>
      </c>
      <c r="B2863" s="2">
        <v>41550</v>
      </c>
      <c r="C2863">
        <v>20</v>
      </c>
      <c r="D2863" t="s">
        <v>4</v>
      </c>
      <c r="E2863" t="s">
        <v>8168</v>
      </c>
      <c r="F2863" t="s">
        <v>8028</v>
      </c>
      <c r="G2863">
        <v>57</v>
      </c>
      <c r="H2863">
        <v>8</v>
      </c>
      <c r="I2863">
        <v>7</v>
      </c>
      <c r="J2863" s="1">
        <v>597.78888888888889</v>
      </c>
      <c r="K2863" s="1">
        <f>Sales_Data[[#This Row],[Order Quantity]]*Sales_Data[[#This Row],[Unit Price]]</f>
        <v>4184.5222222222219</v>
      </c>
      <c r="L2863" s="1">
        <v>358.67333333333335</v>
      </c>
    </row>
    <row r="2864" spans="1:12">
      <c r="A2864" t="s">
        <v>2887</v>
      </c>
      <c r="B2864" s="2">
        <v>41550</v>
      </c>
      <c r="C2864">
        <v>9</v>
      </c>
      <c r="D2864" t="s">
        <v>3</v>
      </c>
      <c r="E2864" t="s">
        <v>8168</v>
      </c>
      <c r="F2864" t="s">
        <v>8027</v>
      </c>
      <c r="G2864">
        <v>24</v>
      </c>
      <c r="H2864">
        <v>4</v>
      </c>
      <c r="I2864">
        <v>5</v>
      </c>
      <c r="J2864" s="1">
        <v>435.5</v>
      </c>
      <c r="K2864" s="1">
        <f>Sales_Data[[#This Row],[Order Quantity]]*Sales_Data[[#This Row],[Unit Price]]</f>
        <v>2177.5</v>
      </c>
      <c r="L2864" s="1">
        <v>304.84999999999997</v>
      </c>
    </row>
    <row r="2865" spans="1:12">
      <c r="A2865" t="s">
        <v>2888</v>
      </c>
      <c r="B2865" s="2">
        <v>41550</v>
      </c>
      <c r="C2865">
        <v>3</v>
      </c>
      <c r="D2865" t="s">
        <v>2</v>
      </c>
      <c r="E2865" t="s">
        <v>8168</v>
      </c>
      <c r="F2865" t="s">
        <v>8027</v>
      </c>
      <c r="G2865">
        <v>8</v>
      </c>
      <c r="H2865">
        <v>2</v>
      </c>
      <c r="I2865">
        <v>9</v>
      </c>
      <c r="J2865" s="1">
        <v>129.53333333333333</v>
      </c>
      <c r="K2865" s="1">
        <f>Sales_Data[[#This Row],[Order Quantity]]*Sales_Data[[#This Row],[Unit Price]]</f>
        <v>1165.8</v>
      </c>
      <c r="L2865" s="1">
        <v>102.33133333333333</v>
      </c>
    </row>
    <row r="2866" spans="1:12">
      <c r="A2866" t="s">
        <v>2889</v>
      </c>
      <c r="B2866" s="2">
        <v>41550</v>
      </c>
      <c r="C2866">
        <v>12</v>
      </c>
      <c r="D2866" t="s">
        <v>4</v>
      </c>
      <c r="E2866" t="s">
        <v>8168</v>
      </c>
      <c r="F2866" t="s">
        <v>8026</v>
      </c>
      <c r="G2866">
        <v>34</v>
      </c>
      <c r="H2866">
        <v>5</v>
      </c>
      <c r="I2866">
        <v>8</v>
      </c>
      <c r="J2866" s="1">
        <v>18.611111111111111</v>
      </c>
      <c r="K2866" s="1">
        <f>Sales_Data[[#This Row],[Order Quantity]]*Sales_Data[[#This Row],[Unit Price]]</f>
        <v>148.88888888888889</v>
      </c>
      <c r="L2866" s="1">
        <v>12.283333333333335</v>
      </c>
    </row>
    <row r="2867" spans="1:12">
      <c r="A2867" t="s">
        <v>2890</v>
      </c>
      <c r="B2867" s="2">
        <v>41551</v>
      </c>
      <c r="C2867">
        <v>6</v>
      </c>
      <c r="D2867" t="s">
        <v>4</v>
      </c>
      <c r="E2867" t="s">
        <v>8168</v>
      </c>
      <c r="F2867" t="s">
        <v>8027</v>
      </c>
      <c r="G2867">
        <v>17</v>
      </c>
      <c r="H2867">
        <v>3</v>
      </c>
      <c r="I2867">
        <v>5</v>
      </c>
      <c r="J2867" s="1">
        <v>119.85555555555555</v>
      </c>
      <c r="K2867" s="1">
        <f>Sales_Data[[#This Row],[Order Quantity]]*Sales_Data[[#This Row],[Unit Price]]</f>
        <v>599.27777777777783</v>
      </c>
      <c r="L2867" s="1">
        <v>83.898888888888891</v>
      </c>
    </row>
    <row r="2868" spans="1:12">
      <c r="A2868" t="s">
        <v>2891</v>
      </c>
      <c r="B2868" s="2">
        <v>41551</v>
      </c>
      <c r="C2868">
        <v>5</v>
      </c>
      <c r="D2868" t="s">
        <v>4</v>
      </c>
      <c r="E2868" t="s">
        <v>8168</v>
      </c>
      <c r="F2868" t="s">
        <v>8027</v>
      </c>
      <c r="G2868">
        <v>14</v>
      </c>
      <c r="H2868">
        <v>2</v>
      </c>
      <c r="I2868">
        <v>8</v>
      </c>
      <c r="J2868" s="1">
        <v>725.08888888888896</v>
      </c>
      <c r="K2868" s="1">
        <f>Sales_Data[[#This Row],[Order Quantity]]*Sales_Data[[#This Row],[Unit Price]]</f>
        <v>5800.7111111111117</v>
      </c>
      <c r="L2868" s="1">
        <v>355.29355555555554</v>
      </c>
    </row>
    <row r="2869" spans="1:12">
      <c r="A2869" t="s">
        <v>2892</v>
      </c>
      <c r="B2869" s="2">
        <v>41551</v>
      </c>
      <c r="C2869">
        <v>12</v>
      </c>
      <c r="D2869" t="s">
        <v>4</v>
      </c>
      <c r="E2869" t="s">
        <v>8168</v>
      </c>
      <c r="F2869" t="s">
        <v>8026</v>
      </c>
      <c r="G2869">
        <v>34</v>
      </c>
      <c r="H2869">
        <v>5</v>
      </c>
      <c r="I2869">
        <v>7</v>
      </c>
      <c r="J2869" s="1">
        <v>434.75555555555559</v>
      </c>
      <c r="K2869" s="1">
        <f>Sales_Data[[#This Row],[Order Quantity]]*Sales_Data[[#This Row],[Unit Price]]</f>
        <v>3043.2888888888892</v>
      </c>
      <c r="L2869" s="1">
        <v>343.4568888888889</v>
      </c>
    </row>
    <row r="2870" spans="1:12">
      <c r="A2870" t="s">
        <v>2893</v>
      </c>
      <c r="B2870" s="2">
        <v>41552</v>
      </c>
      <c r="C2870">
        <v>16</v>
      </c>
      <c r="D2870" t="s">
        <v>2</v>
      </c>
      <c r="E2870" t="s">
        <v>8168</v>
      </c>
      <c r="F2870" t="s">
        <v>8025</v>
      </c>
      <c r="G2870">
        <v>45</v>
      </c>
      <c r="H2870">
        <v>7</v>
      </c>
      <c r="I2870">
        <v>6</v>
      </c>
      <c r="J2870" s="1">
        <v>276.18888888888893</v>
      </c>
      <c r="K2870" s="1">
        <f>Sales_Data[[#This Row],[Order Quantity]]*Sales_Data[[#This Row],[Unit Price]]</f>
        <v>1657.1333333333337</v>
      </c>
      <c r="L2870" s="1">
        <v>229.2367777777778</v>
      </c>
    </row>
    <row r="2871" spans="1:12">
      <c r="A2871" t="s">
        <v>2894</v>
      </c>
      <c r="B2871" s="2">
        <v>41552</v>
      </c>
      <c r="C2871">
        <v>8</v>
      </c>
      <c r="D2871" t="s">
        <v>4</v>
      </c>
      <c r="E2871" t="s">
        <v>8168</v>
      </c>
      <c r="F2871" t="s">
        <v>8027</v>
      </c>
      <c r="G2871">
        <v>23</v>
      </c>
      <c r="H2871">
        <v>4</v>
      </c>
      <c r="I2871">
        <v>9</v>
      </c>
      <c r="J2871" s="1">
        <v>249.38888888888889</v>
      </c>
      <c r="K2871" s="1">
        <f>Sales_Data[[#This Row],[Order Quantity]]*Sales_Data[[#This Row],[Unit Price]]</f>
        <v>2244.5</v>
      </c>
      <c r="L2871" s="1">
        <v>189.53555555555556</v>
      </c>
    </row>
    <row r="2872" spans="1:12">
      <c r="A2872" t="s">
        <v>2895</v>
      </c>
      <c r="B2872" s="2">
        <v>41552</v>
      </c>
      <c r="C2872">
        <v>2</v>
      </c>
      <c r="D2872" t="s">
        <v>2</v>
      </c>
      <c r="E2872" t="s">
        <v>8168</v>
      </c>
      <c r="F2872" t="s">
        <v>8027</v>
      </c>
      <c r="G2872">
        <v>5</v>
      </c>
      <c r="H2872">
        <v>1</v>
      </c>
      <c r="I2872">
        <v>9</v>
      </c>
      <c r="J2872" s="1">
        <v>18.611111111111111</v>
      </c>
      <c r="K2872" s="1">
        <f>Sales_Data[[#This Row],[Order Quantity]]*Sales_Data[[#This Row],[Unit Price]]</f>
        <v>167.5</v>
      </c>
      <c r="L2872" s="1">
        <v>10.050000000000001</v>
      </c>
    </row>
    <row r="2873" spans="1:12">
      <c r="A2873" t="s">
        <v>2896</v>
      </c>
      <c r="B2873" s="2">
        <v>41552</v>
      </c>
      <c r="C2873">
        <v>18</v>
      </c>
      <c r="D2873" t="s">
        <v>2</v>
      </c>
      <c r="E2873" t="s">
        <v>8168</v>
      </c>
      <c r="F2873" t="s">
        <v>8025</v>
      </c>
      <c r="G2873">
        <v>51</v>
      </c>
      <c r="H2873">
        <v>7</v>
      </c>
      <c r="I2873">
        <v>9</v>
      </c>
      <c r="J2873" s="1">
        <v>93.800000000000011</v>
      </c>
      <c r="K2873" s="1">
        <f>Sales_Data[[#This Row],[Order Quantity]]*Sales_Data[[#This Row],[Unit Price]]</f>
        <v>844.2</v>
      </c>
      <c r="L2873" s="1">
        <v>42.210000000000008</v>
      </c>
    </row>
    <row r="2874" spans="1:12">
      <c r="A2874" t="s">
        <v>2897</v>
      </c>
      <c r="B2874" s="2">
        <v>41552</v>
      </c>
      <c r="C2874">
        <v>14</v>
      </c>
      <c r="D2874" t="s">
        <v>4</v>
      </c>
      <c r="E2874" t="s">
        <v>8168</v>
      </c>
      <c r="F2874" t="s">
        <v>8026</v>
      </c>
      <c r="G2874">
        <v>40</v>
      </c>
      <c r="H2874">
        <v>6</v>
      </c>
      <c r="I2874">
        <v>3</v>
      </c>
      <c r="J2874" s="1">
        <v>124.32222222222224</v>
      </c>
      <c r="K2874" s="1">
        <f>Sales_Data[[#This Row],[Order Quantity]]*Sales_Data[[#This Row],[Unit Price]]</f>
        <v>372.9666666666667</v>
      </c>
      <c r="L2874" s="1">
        <v>83.295888888888896</v>
      </c>
    </row>
    <row r="2875" spans="1:12">
      <c r="A2875" t="s">
        <v>2898</v>
      </c>
      <c r="B2875" s="2">
        <v>41552</v>
      </c>
      <c r="C2875">
        <v>12</v>
      </c>
      <c r="D2875" t="s">
        <v>4</v>
      </c>
      <c r="E2875" t="s">
        <v>8168</v>
      </c>
      <c r="F2875" t="s">
        <v>8026</v>
      </c>
      <c r="G2875">
        <v>33</v>
      </c>
      <c r="H2875">
        <v>5</v>
      </c>
      <c r="I2875">
        <v>2</v>
      </c>
      <c r="J2875" s="1">
        <v>188.34444444444446</v>
      </c>
      <c r="K2875" s="1">
        <f>Sales_Data[[#This Row],[Order Quantity]]*Sales_Data[[#This Row],[Unit Price]]</f>
        <v>376.68888888888893</v>
      </c>
      <c r="L2875" s="1">
        <v>131.8411111111111</v>
      </c>
    </row>
    <row r="2876" spans="1:12">
      <c r="A2876" t="s">
        <v>2899</v>
      </c>
      <c r="B2876" s="2">
        <v>41552</v>
      </c>
      <c r="C2876">
        <v>3</v>
      </c>
      <c r="D2876" t="s">
        <v>4</v>
      </c>
      <c r="E2876" t="s">
        <v>8168</v>
      </c>
      <c r="F2876" t="s">
        <v>8027</v>
      </c>
      <c r="G2876">
        <v>8</v>
      </c>
      <c r="H2876">
        <v>2</v>
      </c>
      <c r="I2876">
        <v>6</v>
      </c>
      <c r="J2876" s="1">
        <v>258.32222222222225</v>
      </c>
      <c r="K2876" s="1">
        <f>Sales_Data[[#This Row],[Order Quantity]]*Sales_Data[[#This Row],[Unit Price]]</f>
        <v>1549.9333333333334</v>
      </c>
      <c r="L2876" s="1">
        <v>152.41011111111112</v>
      </c>
    </row>
    <row r="2877" spans="1:12">
      <c r="A2877" t="s">
        <v>2900</v>
      </c>
      <c r="B2877" s="2">
        <v>41553</v>
      </c>
      <c r="C2877">
        <v>5</v>
      </c>
      <c r="D2877" t="s">
        <v>4</v>
      </c>
      <c r="E2877" t="s">
        <v>8168</v>
      </c>
      <c r="F2877" t="s">
        <v>8027</v>
      </c>
      <c r="G2877">
        <v>14</v>
      </c>
      <c r="H2877">
        <v>2</v>
      </c>
      <c r="I2877">
        <v>2</v>
      </c>
      <c r="J2877" s="1">
        <v>99.01111111111112</v>
      </c>
      <c r="K2877" s="1">
        <f>Sales_Data[[#This Row],[Order Quantity]]*Sales_Data[[#This Row],[Unit Price]]</f>
        <v>198.02222222222224</v>
      </c>
      <c r="L2877" s="1">
        <v>81.189111111111117</v>
      </c>
    </row>
    <row r="2878" spans="1:12">
      <c r="A2878" t="s">
        <v>2901</v>
      </c>
      <c r="B2878" s="2">
        <v>41553</v>
      </c>
      <c r="C2878">
        <v>4</v>
      </c>
      <c r="D2878" t="s">
        <v>4</v>
      </c>
      <c r="E2878" t="s">
        <v>8168</v>
      </c>
      <c r="F2878" t="s">
        <v>8027</v>
      </c>
      <c r="G2878">
        <v>11</v>
      </c>
      <c r="H2878">
        <v>2</v>
      </c>
      <c r="I2878">
        <v>7</v>
      </c>
      <c r="J2878" s="1">
        <v>121.34444444444446</v>
      </c>
      <c r="K2878" s="1">
        <f>Sales_Data[[#This Row],[Order Quantity]]*Sales_Data[[#This Row],[Unit Price]]</f>
        <v>849.41111111111127</v>
      </c>
      <c r="L2878" s="1">
        <v>54.605000000000004</v>
      </c>
    </row>
    <row r="2879" spans="1:12">
      <c r="A2879" t="s">
        <v>2902</v>
      </c>
      <c r="B2879" s="2">
        <v>41553</v>
      </c>
      <c r="C2879">
        <v>10</v>
      </c>
      <c r="D2879" t="s">
        <v>2</v>
      </c>
      <c r="E2879" t="s">
        <v>8168</v>
      </c>
      <c r="F2879" t="s">
        <v>8026</v>
      </c>
      <c r="G2879">
        <v>28</v>
      </c>
      <c r="H2879">
        <v>4</v>
      </c>
      <c r="I2879">
        <v>5</v>
      </c>
      <c r="J2879" s="1">
        <v>119.85555555555555</v>
      </c>
      <c r="K2879" s="1">
        <f>Sales_Data[[#This Row],[Order Quantity]]*Sales_Data[[#This Row],[Unit Price]]</f>
        <v>599.27777777777783</v>
      </c>
      <c r="L2879" s="1">
        <v>82.700333333333333</v>
      </c>
    </row>
    <row r="2880" spans="1:12">
      <c r="A2880" t="s">
        <v>2903</v>
      </c>
      <c r="B2880" s="2">
        <v>41553</v>
      </c>
      <c r="C2880">
        <v>10</v>
      </c>
      <c r="D2880" t="s">
        <v>2</v>
      </c>
      <c r="E2880" t="s">
        <v>8168</v>
      </c>
      <c r="F2880" t="s">
        <v>8027</v>
      </c>
      <c r="G2880">
        <v>27</v>
      </c>
      <c r="H2880">
        <v>4</v>
      </c>
      <c r="I2880">
        <v>8</v>
      </c>
      <c r="J2880" s="1">
        <v>432.52222222222224</v>
      </c>
      <c r="K2880" s="1">
        <f>Sales_Data[[#This Row],[Order Quantity]]*Sales_Data[[#This Row],[Unit Price]]</f>
        <v>3460.1777777777779</v>
      </c>
      <c r="L2880" s="1">
        <v>207.61066666666667</v>
      </c>
    </row>
    <row r="2881" spans="1:12">
      <c r="A2881" t="s">
        <v>2904</v>
      </c>
      <c r="B2881" s="2">
        <v>41553</v>
      </c>
      <c r="C2881">
        <v>7</v>
      </c>
      <c r="D2881" t="s">
        <v>2</v>
      </c>
      <c r="E2881" t="s">
        <v>8168</v>
      </c>
      <c r="F2881" t="s">
        <v>8027</v>
      </c>
      <c r="G2881">
        <v>20</v>
      </c>
      <c r="H2881">
        <v>3</v>
      </c>
      <c r="I2881">
        <v>6</v>
      </c>
      <c r="J2881" s="1">
        <v>109.43333333333334</v>
      </c>
      <c r="K2881" s="1">
        <f>Sales_Data[[#This Row],[Order Quantity]]*Sales_Data[[#This Row],[Unit Price]]</f>
        <v>656.6</v>
      </c>
      <c r="L2881" s="1">
        <v>86.452333333333343</v>
      </c>
    </row>
    <row r="2882" spans="1:12">
      <c r="A2882" t="s">
        <v>2905</v>
      </c>
      <c r="B2882" s="2">
        <v>41554</v>
      </c>
      <c r="C2882">
        <v>18</v>
      </c>
      <c r="D2882" t="s">
        <v>2</v>
      </c>
      <c r="E2882" t="s">
        <v>8168</v>
      </c>
      <c r="F2882" t="s">
        <v>8025</v>
      </c>
      <c r="G2882">
        <v>52</v>
      </c>
      <c r="H2882">
        <v>8</v>
      </c>
      <c r="I2882">
        <v>2</v>
      </c>
      <c r="J2882" s="1">
        <v>426.56666666666666</v>
      </c>
      <c r="K2882" s="1">
        <f>Sales_Data[[#This Row],[Order Quantity]]*Sales_Data[[#This Row],[Unit Price]]</f>
        <v>853.13333333333333</v>
      </c>
      <c r="L2882" s="1">
        <v>362.58166666666665</v>
      </c>
    </row>
    <row r="2883" spans="1:12">
      <c r="A2883" t="s">
        <v>2906</v>
      </c>
      <c r="B2883" s="2">
        <v>41554</v>
      </c>
      <c r="C2883">
        <v>12</v>
      </c>
      <c r="D2883" t="s">
        <v>4</v>
      </c>
      <c r="E2883" t="s">
        <v>8168</v>
      </c>
      <c r="F2883" t="s">
        <v>8026</v>
      </c>
      <c r="G2883">
        <v>33</v>
      </c>
      <c r="H2883">
        <v>5</v>
      </c>
      <c r="I2883">
        <v>9</v>
      </c>
      <c r="J2883" s="1">
        <v>120.60000000000001</v>
      </c>
      <c r="K2883" s="1">
        <f>Sales_Data[[#This Row],[Order Quantity]]*Sales_Data[[#This Row],[Unit Price]]</f>
        <v>1085.4000000000001</v>
      </c>
      <c r="L2883" s="1">
        <v>63.918000000000006</v>
      </c>
    </row>
    <row r="2884" spans="1:12">
      <c r="A2884" t="s">
        <v>2907</v>
      </c>
      <c r="B2884" s="2">
        <v>41554</v>
      </c>
      <c r="C2884">
        <v>16</v>
      </c>
      <c r="D2884" t="s">
        <v>4</v>
      </c>
      <c r="E2884" t="s">
        <v>8168</v>
      </c>
      <c r="F2884" t="s">
        <v>8025</v>
      </c>
      <c r="G2884">
        <v>46</v>
      </c>
      <c r="H2884">
        <v>7</v>
      </c>
      <c r="I2884">
        <v>3</v>
      </c>
      <c r="J2884" s="1">
        <v>25.311111111111114</v>
      </c>
      <c r="K2884" s="1">
        <f>Sales_Data[[#This Row],[Order Quantity]]*Sales_Data[[#This Row],[Unit Price]]</f>
        <v>75.933333333333337</v>
      </c>
      <c r="L2884" s="1">
        <v>18.224</v>
      </c>
    </row>
    <row r="2885" spans="1:12">
      <c r="A2885" t="s">
        <v>2908</v>
      </c>
      <c r="B2885" s="2">
        <v>41554</v>
      </c>
      <c r="C2885">
        <v>16</v>
      </c>
      <c r="D2885" t="s">
        <v>2</v>
      </c>
      <c r="E2885" t="s">
        <v>8168</v>
      </c>
      <c r="F2885" t="s">
        <v>8025</v>
      </c>
      <c r="G2885">
        <v>44</v>
      </c>
      <c r="H2885">
        <v>7</v>
      </c>
      <c r="I2885">
        <v>5</v>
      </c>
      <c r="J2885" s="1">
        <v>113.15555555555555</v>
      </c>
      <c r="K2885" s="1">
        <f>Sales_Data[[#This Row],[Order Quantity]]*Sales_Data[[#This Row],[Unit Price]]</f>
        <v>565.77777777777771</v>
      </c>
      <c r="L2885" s="1">
        <v>48.656888888888886</v>
      </c>
    </row>
    <row r="2886" spans="1:12">
      <c r="A2886" t="s">
        <v>2909</v>
      </c>
      <c r="B2886" s="2">
        <v>41554</v>
      </c>
      <c r="C2886">
        <v>13</v>
      </c>
      <c r="D2886" t="s">
        <v>2</v>
      </c>
      <c r="E2886" t="s">
        <v>8168</v>
      </c>
      <c r="F2886" t="s">
        <v>8026</v>
      </c>
      <c r="G2886">
        <v>37</v>
      </c>
      <c r="H2886">
        <v>6</v>
      </c>
      <c r="I2886">
        <v>9</v>
      </c>
      <c r="J2886" s="1">
        <v>271.72222222222223</v>
      </c>
      <c r="K2886" s="1">
        <f>Sales_Data[[#This Row],[Order Quantity]]*Sales_Data[[#This Row],[Unit Price]]</f>
        <v>2445.5</v>
      </c>
      <c r="L2886" s="1">
        <v>114.12333333333332</v>
      </c>
    </row>
    <row r="2887" spans="1:12">
      <c r="A2887" t="s">
        <v>2910</v>
      </c>
      <c r="B2887" s="2">
        <v>41554</v>
      </c>
      <c r="C2887">
        <v>14</v>
      </c>
      <c r="D2887" t="s">
        <v>3</v>
      </c>
      <c r="E2887" t="s">
        <v>8168</v>
      </c>
      <c r="F2887" t="s">
        <v>8026</v>
      </c>
      <c r="G2887">
        <v>40</v>
      </c>
      <c r="H2887">
        <v>6</v>
      </c>
      <c r="I2887">
        <v>2</v>
      </c>
      <c r="J2887" s="1">
        <v>20.844444444444445</v>
      </c>
      <c r="K2887" s="1">
        <f>Sales_Data[[#This Row],[Order Quantity]]*Sales_Data[[#This Row],[Unit Price]]</f>
        <v>41.68888888888889</v>
      </c>
      <c r="L2887" s="1">
        <v>9.7968888888888888</v>
      </c>
    </row>
    <row r="2888" spans="1:12">
      <c r="A2888" t="s">
        <v>2911</v>
      </c>
      <c r="B2888" s="2">
        <v>41555</v>
      </c>
      <c r="C2888">
        <v>14</v>
      </c>
      <c r="D2888" t="s">
        <v>4</v>
      </c>
      <c r="E2888" t="s">
        <v>8168</v>
      </c>
      <c r="F2888" t="s">
        <v>8026</v>
      </c>
      <c r="G2888">
        <v>38</v>
      </c>
      <c r="H2888">
        <v>6</v>
      </c>
      <c r="I2888">
        <v>8</v>
      </c>
      <c r="J2888" s="1">
        <v>78.911111111111111</v>
      </c>
      <c r="K2888" s="1">
        <f>Sales_Data[[#This Row],[Order Quantity]]*Sales_Data[[#This Row],[Unit Price]]</f>
        <v>631.28888888888889</v>
      </c>
      <c r="L2888" s="1">
        <v>37.088222222222221</v>
      </c>
    </row>
    <row r="2889" spans="1:12">
      <c r="A2889" t="s">
        <v>2912</v>
      </c>
      <c r="B2889" s="2">
        <v>41555</v>
      </c>
      <c r="C2889">
        <v>15</v>
      </c>
      <c r="D2889" t="s">
        <v>4</v>
      </c>
      <c r="E2889" t="s">
        <v>8168</v>
      </c>
      <c r="F2889" t="s">
        <v>8025</v>
      </c>
      <c r="G2889">
        <v>44</v>
      </c>
      <c r="H2889">
        <v>6</v>
      </c>
      <c r="I2889">
        <v>2</v>
      </c>
      <c r="J2889" s="1">
        <v>198.02222222222224</v>
      </c>
      <c r="K2889" s="1">
        <f>Sales_Data[[#This Row],[Order Quantity]]*Sales_Data[[#This Row],[Unit Price]]</f>
        <v>396.04444444444448</v>
      </c>
      <c r="L2889" s="1">
        <v>146.53644444444444</v>
      </c>
    </row>
    <row r="2890" spans="1:12">
      <c r="A2890" t="s">
        <v>2913</v>
      </c>
      <c r="B2890" s="2">
        <v>41555</v>
      </c>
      <c r="C2890">
        <v>3</v>
      </c>
      <c r="D2890" t="s">
        <v>4</v>
      </c>
      <c r="E2890" t="s">
        <v>8168</v>
      </c>
      <c r="F2890" t="s">
        <v>8027</v>
      </c>
      <c r="G2890">
        <v>7</v>
      </c>
      <c r="H2890">
        <v>1</v>
      </c>
      <c r="I2890">
        <v>8</v>
      </c>
      <c r="J2890" s="1">
        <v>105.71111111111111</v>
      </c>
      <c r="K2890" s="1">
        <f>Sales_Data[[#This Row],[Order Quantity]]*Sales_Data[[#This Row],[Unit Price]]</f>
        <v>845.68888888888887</v>
      </c>
      <c r="L2890" s="1">
        <v>46.512888888888888</v>
      </c>
    </row>
    <row r="2891" spans="1:12">
      <c r="A2891" t="s">
        <v>2914</v>
      </c>
      <c r="B2891" s="2">
        <v>41555</v>
      </c>
      <c r="C2891">
        <v>20</v>
      </c>
      <c r="D2891" t="s">
        <v>3</v>
      </c>
      <c r="E2891" t="s">
        <v>8168</v>
      </c>
      <c r="F2891" t="s">
        <v>8028</v>
      </c>
      <c r="G2891">
        <v>58</v>
      </c>
      <c r="H2891">
        <v>8</v>
      </c>
      <c r="I2891">
        <v>5</v>
      </c>
      <c r="J2891" s="1">
        <v>625.33333333333337</v>
      </c>
      <c r="K2891" s="1">
        <f>Sales_Data[[#This Row],[Order Quantity]]*Sales_Data[[#This Row],[Unit Price]]</f>
        <v>3126.666666666667</v>
      </c>
      <c r="L2891" s="1">
        <v>506.52000000000004</v>
      </c>
    </row>
    <row r="2892" spans="1:12">
      <c r="A2892" t="s">
        <v>2915</v>
      </c>
      <c r="B2892" s="2">
        <v>41555</v>
      </c>
      <c r="C2892">
        <v>13</v>
      </c>
      <c r="D2892" t="s">
        <v>4</v>
      </c>
      <c r="E2892" t="s">
        <v>8168</v>
      </c>
      <c r="F2892" t="s">
        <v>8026</v>
      </c>
      <c r="G2892">
        <v>38</v>
      </c>
      <c r="H2892">
        <v>6</v>
      </c>
      <c r="I2892">
        <v>7</v>
      </c>
      <c r="J2892" s="1">
        <v>119.85555555555555</v>
      </c>
      <c r="K2892" s="1">
        <f>Sales_Data[[#This Row],[Order Quantity]]*Sales_Data[[#This Row],[Unit Price]]</f>
        <v>838.98888888888882</v>
      </c>
      <c r="L2892" s="1">
        <v>71.913333333333341</v>
      </c>
    </row>
    <row r="2893" spans="1:12">
      <c r="A2893" t="s">
        <v>2916</v>
      </c>
      <c r="B2893" s="2">
        <v>41556</v>
      </c>
      <c r="C2893">
        <v>7</v>
      </c>
      <c r="D2893" t="s">
        <v>4</v>
      </c>
      <c r="E2893" t="s">
        <v>8168</v>
      </c>
      <c r="F2893" t="s">
        <v>8027</v>
      </c>
      <c r="G2893">
        <v>20</v>
      </c>
      <c r="H2893">
        <v>3</v>
      </c>
      <c r="I2893">
        <v>9</v>
      </c>
      <c r="J2893" s="1">
        <v>430.28888888888889</v>
      </c>
      <c r="K2893" s="1">
        <f>Sales_Data[[#This Row],[Order Quantity]]*Sales_Data[[#This Row],[Unit Price]]</f>
        <v>3872.6</v>
      </c>
      <c r="L2893" s="1">
        <v>322.71666666666664</v>
      </c>
    </row>
    <row r="2894" spans="1:12">
      <c r="A2894" t="s">
        <v>2917</v>
      </c>
      <c r="B2894" s="2">
        <v>41556</v>
      </c>
      <c r="C2894">
        <v>19</v>
      </c>
      <c r="D2894" t="s">
        <v>4</v>
      </c>
      <c r="E2894" t="s">
        <v>8168</v>
      </c>
      <c r="F2894" t="s">
        <v>8028</v>
      </c>
      <c r="G2894">
        <v>55</v>
      </c>
      <c r="H2894">
        <v>8</v>
      </c>
      <c r="I2894">
        <v>6</v>
      </c>
      <c r="J2894" s="1">
        <v>96.777777777777771</v>
      </c>
      <c r="K2894" s="1">
        <f>Sales_Data[[#This Row],[Order Quantity]]*Sales_Data[[#This Row],[Unit Price]]</f>
        <v>580.66666666666663</v>
      </c>
      <c r="L2894" s="1">
        <v>75.486666666666665</v>
      </c>
    </row>
    <row r="2895" spans="1:12">
      <c r="A2895" t="s">
        <v>2918</v>
      </c>
      <c r="B2895" s="2">
        <v>41556</v>
      </c>
      <c r="C2895">
        <v>2</v>
      </c>
      <c r="D2895" t="s">
        <v>2</v>
      </c>
      <c r="E2895" t="s">
        <v>8168</v>
      </c>
      <c r="F2895" t="s">
        <v>8027</v>
      </c>
      <c r="G2895">
        <v>4</v>
      </c>
      <c r="H2895">
        <v>1</v>
      </c>
      <c r="I2895">
        <v>1</v>
      </c>
      <c r="J2895" s="1">
        <v>125.8111111111111</v>
      </c>
      <c r="K2895" s="1">
        <f>Sales_Data[[#This Row],[Order Quantity]]*Sales_Data[[#This Row],[Unit Price]]</f>
        <v>125.8111111111111</v>
      </c>
      <c r="L2895" s="1">
        <v>81.777222222222221</v>
      </c>
    </row>
    <row r="2896" spans="1:12">
      <c r="A2896" t="s">
        <v>2919</v>
      </c>
      <c r="B2896" s="2">
        <v>41556</v>
      </c>
      <c r="C2896">
        <v>1</v>
      </c>
      <c r="D2896" t="s">
        <v>2</v>
      </c>
      <c r="E2896" t="s">
        <v>8168</v>
      </c>
      <c r="F2896" t="s">
        <v>8027</v>
      </c>
      <c r="G2896">
        <v>3</v>
      </c>
      <c r="H2896">
        <v>1</v>
      </c>
      <c r="I2896">
        <v>9</v>
      </c>
      <c r="J2896" s="1">
        <v>215.14444444444445</v>
      </c>
      <c r="K2896" s="1">
        <f>Sales_Data[[#This Row],[Order Quantity]]*Sales_Data[[#This Row],[Unit Price]]</f>
        <v>1936.3</v>
      </c>
      <c r="L2896" s="1">
        <v>103.26933333333334</v>
      </c>
    </row>
    <row r="2897" spans="1:12">
      <c r="A2897" t="s">
        <v>2920</v>
      </c>
      <c r="B2897" s="2">
        <v>41556</v>
      </c>
      <c r="C2897">
        <v>10</v>
      </c>
      <c r="D2897" t="s">
        <v>2</v>
      </c>
      <c r="E2897" t="s">
        <v>8168</v>
      </c>
      <c r="F2897" t="s">
        <v>8026</v>
      </c>
      <c r="G2897">
        <v>28</v>
      </c>
      <c r="H2897">
        <v>4</v>
      </c>
      <c r="I2897">
        <v>3</v>
      </c>
      <c r="J2897" s="1">
        <v>564.28888888888889</v>
      </c>
      <c r="K2897" s="1">
        <f>Sales_Data[[#This Row],[Order Quantity]]*Sales_Data[[#This Row],[Unit Price]]</f>
        <v>1692.8666666666668</v>
      </c>
      <c r="L2897" s="1">
        <v>400.64511111111113</v>
      </c>
    </row>
    <row r="2898" spans="1:12">
      <c r="A2898" t="s">
        <v>2921</v>
      </c>
      <c r="B2898" s="2">
        <v>41556</v>
      </c>
      <c r="C2898">
        <v>15</v>
      </c>
      <c r="D2898" t="s">
        <v>4</v>
      </c>
      <c r="E2898" t="s">
        <v>8168</v>
      </c>
      <c r="F2898" t="s">
        <v>8025</v>
      </c>
      <c r="G2898">
        <v>42</v>
      </c>
      <c r="H2898">
        <v>6</v>
      </c>
      <c r="I2898">
        <v>4</v>
      </c>
      <c r="J2898" s="1">
        <v>217.37777777777779</v>
      </c>
      <c r="K2898" s="1">
        <f>Sales_Data[[#This Row],[Order Quantity]]*Sales_Data[[#This Row],[Unit Price]]</f>
        <v>869.51111111111118</v>
      </c>
      <c r="L2898" s="1">
        <v>178.24977777777778</v>
      </c>
    </row>
    <row r="2899" spans="1:12">
      <c r="A2899" t="s">
        <v>2922</v>
      </c>
      <c r="B2899" s="2">
        <v>41556</v>
      </c>
      <c r="C2899">
        <v>7</v>
      </c>
      <c r="D2899" t="s">
        <v>4</v>
      </c>
      <c r="E2899" t="s">
        <v>8168</v>
      </c>
      <c r="F2899" t="s">
        <v>8027</v>
      </c>
      <c r="G2899">
        <v>21</v>
      </c>
      <c r="H2899">
        <v>3</v>
      </c>
      <c r="I2899">
        <v>7</v>
      </c>
      <c r="J2899" s="1">
        <v>28.288888888888888</v>
      </c>
      <c r="K2899" s="1">
        <f>Sales_Data[[#This Row],[Order Quantity]]*Sales_Data[[#This Row],[Unit Price]]</f>
        <v>198.02222222222221</v>
      </c>
      <c r="L2899" s="1">
        <v>13.012888888888888</v>
      </c>
    </row>
    <row r="2900" spans="1:12">
      <c r="A2900" t="s">
        <v>2923</v>
      </c>
      <c r="B2900" s="2">
        <v>41557</v>
      </c>
      <c r="C2900">
        <v>13</v>
      </c>
      <c r="D2900" t="s">
        <v>4</v>
      </c>
      <c r="E2900" t="s">
        <v>8168</v>
      </c>
      <c r="F2900" t="s">
        <v>8026</v>
      </c>
      <c r="G2900">
        <v>37</v>
      </c>
      <c r="H2900">
        <v>6</v>
      </c>
      <c r="I2900">
        <v>5</v>
      </c>
      <c r="J2900" s="1">
        <v>148.14444444444445</v>
      </c>
      <c r="K2900" s="1">
        <f>Sales_Data[[#This Row],[Order Quantity]]*Sales_Data[[#This Row],[Unit Price]]</f>
        <v>740.72222222222217</v>
      </c>
      <c r="L2900" s="1">
        <v>66.665000000000006</v>
      </c>
    </row>
    <row r="2901" spans="1:12">
      <c r="A2901" t="s">
        <v>2924</v>
      </c>
      <c r="B2901" s="2">
        <v>41557</v>
      </c>
      <c r="C2901">
        <v>14</v>
      </c>
      <c r="D2901" t="s">
        <v>4</v>
      </c>
      <c r="E2901" t="s">
        <v>8168</v>
      </c>
      <c r="F2901" t="s">
        <v>8026</v>
      </c>
      <c r="G2901">
        <v>39</v>
      </c>
      <c r="H2901">
        <v>6</v>
      </c>
      <c r="I2901">
        <v>5</v>
      </c>
      <c r="J2901" s="1">
        <v>139.95555555555558</v>
      </c>
      <c r="K2901" s="1">
        <f>Sales_Data[[#This Row],[Order Quantity]]*Sales_Data[[#This Row],[Unit Price]]</f>
        <v>699.77777777777783</v>
      </c>
      <c r="L2901" s="1">
        <v>113.36400000000002</v>
      </c>
    </row>
    <row r="2902" spans="1:12">
      <c r="A2902" t="s">
        <v>2925</v>
      </c>
      <c r="B2902" s="2">
        <v>41558</v>
      </c>
      <c r="C2902">
        <v>12</v>
      </c>
      <c r="D2902" t="s">
        <v>4</v>
      </c>
      <c r="E2902" t="s">
        <v>8168</v>
      </c>
      <c r="F2902" t="s">
        <v>8026</v>
      </c>
      <c r="G2902">
        <v>34</v>
      </c>
      <c r="H2902">
        <v>5</v>
      </c>
      <c r="I2902">
        <v>9</v>
      </c>
      <c r="J2902" s="1">
        <v>268.74444444444447</v>
      </c>
      <c r="K2902" s="1">
        <f>Sales_Data[[#This Row],[Order Quantity]]*Sales_Data[[#This Row],[Unit Price]]</f>
        <v>2418.7000000000003</v>
      </c>
      <c r="L2902" s="1">
        <v>158.55922222222225</v>
      </c>
    </row>
    <row r="2903" spans="1:12">
      <c r="A2903" t="s">
        <v>2926</v>
      </c>
      <c r="B2903" s="2">
        <v>41558</v>
      </c>
      <c r="C2903">
        <v>15</v>
      </c>
      <c r="D2903" t="s">
        <v>2</v>
      </c>
      <c r="E2903" t="s">
        <v>8168</v>
      </c>
      <c r="F2903" t="s">
        <v>8025</v>
      </c>
      <c r="G2903">
        <v>43</v>
      </c>
      <c r="H2903">
        <v>6</v>
      </c>
      <c r="I2903">
        <v>3</v>
      </c>
      <c r="J2903" s="1">
        <v>304.47777777777782</v>
      </c>
      <c r="K2903" s="1">
        <f>Sales_Data[[#This Row],[Order Quantity]]*Sales_Data[[#This Row],[Unit Price]]</f>
        <v>913.43333333333339</v>
      </c>
      <c r="L2903" s="1">
        <v>194.86577777777779</v>
      </c>
    </row>
    <row r="2904" spans="1:12">
      <c r="A2904" t="s">
        <v>2927</v>
      </c>
      <c r="B2904" s="2">
        <v>41558</v>
      </c>
      <c r="C2904">
        <v>16</v>
      </c>
      <c r="D2904" t="s">
        <v>2</v>
      </c>
      <c r="E2904" t="s">
        <v>8168</v>
      </c>
      <c r="F2904" t="s">
        <v>8025</v>
      </c>
      <c r="G2904">
        <v>45</v>
      </c>
      <c r="H2904">
        <v>7</v>
      </c>
      <c r="I2904">
        <v>9</v>
      </c>
      <c r="J2904" s="1">
        <v>269.48888888888888</v>
      </c>
      <c r="K2904" s="1">
        <f>Sales_Data[[#This Row],[Order Quantity]]*Sales_Data[[#This Row],[Unit Price]]</f>
        <v>2425.4</v>
      </c>
      <c r="L2904" s="1">
        <v>175.16777777777781</v>
      </c>
    </row>
    <row r="2905" spans="1:12">
      <c r="A2905" t="s">
        <v>2928</v>
      </c>
      <c r="B2905" s="2">
        <v>41559</v>
      </c>
      <c r="C2905">
        <v>13</v>
      </c>
      <c r="D2905" t="s">
        <v>4</v>
      </c>
      <c r="E2905" t="s">
        <v>8168</v>
      </c>
      <c r="F2905" t="s">
        <v>8026</v>
      </c>
      <c r="G2905">
        <v>37</v>
      </c>
      <c r="H2905">
        <v>6</v>
      </c>
      <c r="I2905">
        <v>2</v>
      </c>
      <c r="J2905" s="1">
        <v>193.55555555555554</v>
      </c>
      <c r="K2905" s="1">
        <f>Sales_Data[[#This Row],[Order Quantity]]*Sales_Data[[#This Row],[Unit Price]]</f>
        <v>387.11111111111109</v>
      </c>
      <c r="L2905" s="1">
        <v>89.035555555555561</v>
      </c>
    </row>
    <row r="2906" spans="1:12">
      <c r="A2906" t="s">
        <v>2929</v>
      </c>
      <c r="B2906" s="2">
        <v>41559</v>
      </c>
      <c r="C2906">
        <v>18</v>
      </c>
      <c r="D2906" t="s">
        <v>4</v>
      </c>
      <c r="E2906" t="s">
        <v>8168</v>
      </c>
      <c r="F2906" t="s">
        <v>8025</v>
      </c>
      <c r="G2906">
        <v>52</v>
      </c>
      <c r="H2906">
        <v>8</v>
      </c>
      <c r="I2906">
        <v>6</v>
      </c>
      <c r="J2906" s="1">
        <v>125.06666666666668</v>
      </c>
      <c r="K2906" s="1">
        <f>Sales_Data[[#This Row],[Order Quantity]]*Sales_Data[[#This Row],[Unit Price]]</f>
        <v>750.40000000000009</v>
      </c>
      <c r="L2906" s="1">
        <v>75.040000000000006</v>
      </c>
    </row>
    <row r="2907" spans="1:12">
      <c r="A2907" t="s">
        <v>2930</v>
      </c>
      <c r="B2907" s="2">
        <v>41559</v>
      </c>
      <c r="C2907">
        <v>10</v>
      </c>
      <c r="D2907" t="s">
        <v>4</v>
      </c>
      <c r="E2907" t="s">
        <v>8168</v>
      </c>
      <c r="F2907" t="s">
        <v>8026</v>
      </c>
      <c r="G2907">
        <v>29</v>
      </c>
      <c r="H2907">
        <v>4</v>
      </c>
      <c r="I2907">
        <v>3</v>
      </c>
      <c r="J2907" s="1">
        <v>274.70000000000005</v>
      </c>
      <c r="K2907" s="1">
        <f>Sales_Data[[#This Row],[Order Quantity]]*Sales_Data[[#This Row],[Unit Price]]</f>
        <v>824.10000000000014</v>
      </c>
      <c r="L2907" s="1">
        <v>164.82000000000002</v>
      </c>
    </row>
    <row r="2908" spans="1:12">
      <c r="A2908" t="s">
        <v>2931</v>
      </c>
      <c r="B2908" s="2">
        <v>41559</v>
      </c>
      <c r="C2908">
        <v>15</v>
      </c>
      <c r="D2908" t="s">
        <v>2</v>
      </c>
      <c r="E2908" t="s">
        <v>8168</v>
      </c>
      <c r="F2908" t="s">
        <v>8025</v>
      </c>
      <c r="G2908">
        <v>41</v>
      </c>
      <c r="H2908">
        <v>6</v>
      </c>
      <c r="I2908">
        <v>3</v>
      </c>
      <c r="J2908" s="1">
        <v>297.03333333333336</v>
      </c>
      <c r="K2908" s="1">
        <f>Sales_Data[[#This Row],[Order Quantity]]*Sales_Data[[#This Row],[Unit Price]]</f>
        <v>891.10000000000014</v>
      </c>
      <c r="L2908" s="1">
        <v>121.78366666666668</v>
      </c>
    </row>
    <row r="2909" spans="1:12">
      <c r="A2909" t="s">
        <v>2932</v>
      </c>
      <c r="B2909" s="2">
        <v>41559</v>
      </c>
      <c r="C2909">
        <v>8</v>
      </c>
      <c r="D2909" t="s">
        <v>2</v>
      </c>
      <c r="E2909" t="s">
        <v>8168</v>
      </c>
      <c r="F2909" t="s">
        <v>8027</v>
      </c>
      <c r="G2909">
        <v>23</v>
      </c>
      <c r="H2909">
        <v>4</v>
      </c>
      <c r="I2909">
        <v>7</v>
      </c>
      <c r="J2909" s="1">
        <v>95.288888888888891</v>
      </c>
      <c r="K2909" s="1">
        <f>Sales_Data[[#This Row],[Order Quantity]]*Sales_Data[[#This Row],[Unit Price]]</f>
        <v>667.02222222222224</v>
      </c>
      <c r="L2909" s="1">
        <v>44.785777777777781</v>
      </c>
    </row>
    <row r="2910" spans="1:12">
      <c r="A2910" t="s">
        <v>2933</v>
      </c>
      <c r="B2910" s="2">
        <v>41559</v>
      </c>
      <c r="C2910">
        <v>3</v>
      </c>
      <c r="D2910" t="s">
        <v>4</v>
      </c>
      <c r="E2910" t="s">
        <v>8168</v>
      </c>
      <c r="F2910" t="s">
        <v>8027</v>
      </c>
      <c r="G2910">
        <v>9</v>
      </c>
      <c r="H2910">
        <v>2</v>
      </c>
      <c r="I2910">
        <v>1</v>
      </c>
      <c r="J2910" s="1">
        <v>276.18888888888893</v>
      </c>
      <c r="K2910" s="1">
        <f>Sales_Data[[#This Row],[Order Quantity]]*Sales_Data[[#This Row],[Unit Price]]</f>
        <v>276.18888888888893</v>
      </c>
      <c r="L2910" s="1">
        <v>113.23744444444445</v>
      </c>
    </row>
    <row r="2911" spans="1:12">
      <c r="A2911" t="s">
        <v>2934</v>
      </c>
      <c r="B2911" s="2">
        <v>41560</v>
      </c>
      <c r="C2911">
        <v>9</v>
      </c>
      <c r="D2911" t="s">
        <v>4</v>
      </c>
      <c r="E2911" t="s">
        <v>8168</v>
      </c>
      <c r="F2911" t="s">
        <v>8027</v>
      </c>
      <c r="G2911">
        <v>24</v>
      </c>
      <c r="H2911">
        <v>4</v>
      </c>
      <c r="I2911">
        <v>8</v>
      </c>
      <c r="J2911" s="1">
        <v>279.91111111111115</v>
      </c>
      <c r="K2911" s="1">
        <f>Sales_Data[[#This Row],[Order Quantity]]*Sales_Data[[#This Row],[Unit Price]]</f>
        <v>2239.2888888888892</v>
      </c>
      <c r="L2911" s="1">
        <v>221.1297777777778</v>
      </c>
    </row>
    <row r="2912" spans="1:12">
      <c r="A2912" t="s">
        <v>2935</v>
      </c>
      <c r="B2912" s="2">
        <v>41560</v>
      </c>
      <c r="C2912">
        <v>5</v>
      </c>
      <c r="D2912" t="s">
        <v>2</v>
      </c>
      <c r="E2912" t="s">
        <v>8168</v>
      </c>
      <c r="F2912" t="s">
        <v>8027</v>
      </c>
      <c r="G2912">
        <v>12</v>
      </c>
      <c r="H2912">
        <v>2</v>
      </c>
      <c r="I2912">
        <v>9</v>
      </c>
      <c r="J2912" s="1">
        <v>105.71111111111111</v>
      </c>
      <c r="K2912" s="1">
        <f>Sales_Data[[#This Row],[Order Quantity]]*Sales_Data[[#This Row],[Unit Price]]</f>
        <v>951.4</v>
      </c>
      <c r="L2912" s="1">
        <v>68.712222222222223</v>
      </c>
    </row>
    <row r="2913" spans="1:12">
      <c r="A2913" t="s">
        <v>2936</v>
      </c>
      <c r="B2913" s="2">
        <v>41560</v>
      </c>
      <c r="C2913">
        <v>10</v>
      </c>
      <c r="D2913" t="s">
        <v>4</v>
      </c>
      <c r="E2913" t="s">
        <v>8168</v>
      </c>
      <c r="F2913" t="s">
        <v>8026</v>
      </c>
      <c r="G2913">
        <v>29</v>
      </c>
      <c r="H2913">
        <v>4</v>
      </c>
      <c r="I2913">
        <v>2</v>
      </c>
      <c r="J2913" s="1">
        <v>384.87777777777779</v>
      </c>
      <c r="K2913" s="1">
        <f>Sales_Data[[#This Row],[Order Quantity]]*Sales_Data[[#This Row],[Unit Price]]</f>
        <v>769.75555555555559</v>
      </c>
      <c r="L2913" s="1">
        <v>280.96077777777776</v>
      </c>
    </row>
    <row r="2914" spans="1:12">
      <c r="A2914" t="s">
        <v>2937</v>
      </c>
      <c r="B2914" s="2">
        <v>41560</v>
      </c>
      <c r="C2914">
        <v>5</v>
      </c>
      <c r="D2914" t="s">
        <v>2</v>
      </c>
      <c r="E2914" t="s">
        <v>8168</v>
      </c>
      <c r="F2914" t="s">
        <v>8027</v>
      </c>
      <c r="G2914">
        <v>14</v>
      </c>
      <c r="H2914">
        <v>2</v>
      </c>
      <c r="I2914">
        <v>7</v>
      </c>
      <c r="J2914" s="1">
        <v>104.96666666666667</v>
      </c>
      <c r="K2914" s="1">
        <f>Sales_Data[[#This Row],[Order Quantity]]*Sales_Data[[#This Row],[Unit Price]]</f>
        <v>734.76666666666665</v>
      </c>
      <c r="L2914" s="1">
        <v>55.632333333333335</v>
      </c>
    </row>
    <row r="2915" spans="1:12">
      <c r="A2915" t="s">
        <v>2938</v>
      </c>
      <c r="B2915" s="2">
        <v>41560</v>
      </c>
      <c r="C2915">
        <v>3</v>
      </c>
      <c r="D2915" t="s">
        <v>3</v>
      </c>
      <c r="E2915" t="s">
        <v>8168</v>
      </c>
      <c r="F2915" t="s">
        <v>8027</v>
      </c>
      <c r="G2915">
        <v>7</v>
      </c>
      <c r="H2915">
        <v>1</v>
      </c>
      <c r="I2915">
        <v>3</v>
      </c>
      <c r="J2915" s="1">
        <v>365.52222222222224</v>
      </c>
      <c r="K2915" s="1">
        <f>Sales_Data[[#This Row],[Order Quantity]]*Sales_Data[[#This Row],[Unit Price]]</f>
        <v>1096.5666666666666</v>
      </c>
      <c r="L2915" s="1">
        <v>226.6237777777778</v>
      </c>
    </row>
    <row r="2916" spans="1:12">
      <c r="A2916" t="s">
        <v>2939</v>
      </c>
      <c r="B2916" s="2">
        <v>41561</v>
      </c>
      <c r="C2916">
        <v>7</v>
      </c>
      <c r="D2916" t="s">
        <v>3</v>
      </c>
      <c r="E2916" t="s">
        <v>8168</v>
      </c>
      <c r="F2916" t="s">
        <v>8027</v>
      </c>
      <c r="G2916">
        <v>20</v>
      </c>
      <c r="H2916">
        <v>3</v>
      </c>
      <c r="I2916">
        <v>1</v>
      </c>
      <c r="J2916" s="1">
        <v>290.33333333333331</v>
      </c>
      <c r="K2916" s="1">
        <f>Sales_Data[[#This Row],[Order Quantity]]*Sales_Data[[#This Row],[Unit Price]]</f>
        <v>290.33333333333331</v>
      </c>
      <c r="L2916" s="1">
        <v>200.32999999999998</v>
      </c>
    </row>
    <row r="2917" spans="1:12">
      <c r="A2917" t="s">
        <v>2940</v>
      </c>
      <c r="B2917" s="2">
        <v>41561</v>
      </c>
      <c r="C2917">
        <v>12</v>
      </c>
      <c r="D2917" t="s">
        <v>2</v>
      </c>
      <c r="E2917" t="s">
        <v>8168</v>
      </c>
      <c r="F2917" t="s">
        <v>8026</v>
      </c>
      <c r="G2917">
        <v>34</v>
      </c>
      <c r="H2917">
        <v>5</v>
      </c>
      <c r="I2917">
        <v>8</v>
      </c>
      <c r="J2917" s="1">
        <v>443.68888888888893</v>
      </c>
      <c r="K2917" s="1">
        <f>Sales_Data[[#This Row],[Order Quantity]]*Sales_Data[[#This Row],[Unit Price]]</f>
        <v>3549.5111111111114</v>
      </c>
      <c r="L2917" s="1">
        <v>328.32977777777779</v>
      </c>
    </row>
    <row r="2918" spans="1:12">
      <c r="A2918" t="s">
        <v>2941</v>
      </c>
      <c r="B2918" s="2">
        <v>41562</v>
      </c>
      <c r="C2918">
        <v>18</v>
      </c>
      <c r="D2918" t="s">
        <v>4</v>
      </c>
      <c r="E2918" t="s">
        <v>8168</v>
      </c>
      <c r="F2918" t="s">
        <v>8025</v>
      </c>
      <c r="G2918">
        <v>51</v>
      </c>
      <c r="H2918">
        <v>7</v>
      </c>
      <c r="I2918">
        <v>9</v>
      </c>
      <c r="J2918" s="1">
        <v>371.47777777777782</v>
      </c>
      <c r="K2918" s="1">
        <f>Sales_Data[[#This Row],[Order Quantity]]*Sales_Data[[#This Row],[Unit Price]]</f>
        <v>3343.3</v>
      </c>
      <c r="L2918" s="1">
        <v>282.32311111111113</v>
      </c>
    </row>
    <row r="2919" spans="1:12">
      <c r="A2919" t="s">
        <v>2942</v>
      </c>
      <c r="B2919" s="2">
        <v>41562</v>
      </c>
      <c r="C2919">
        <v>17</v>
      </c>
      <c r="D2919" t="s">
        <v>2</v>
      </c>
      <c r="E2919" t="s">
        <v>8168</v>
      </c>
      <c r="F2919" t="s">
        <v>8025</v>
      </c>
      <c r="G2919">
        <v>49</v>
      </c>
      <c r="H2919">
        <v>7</v>
      </c>
      <c r="I2919">
        <v>5</v>
      </c>
      <c r="J2919" s="1">
        <v>113.90000000000002</v>
      </c>
      <c r="K2919" s="1">
        <f>Sales_Data[[#This Row],[Order Quantity]]*Sales_Data[[#This Row],[Unit Price]]</f>
        <v>569.50000000000011</v>
      </c>
      <c r="L2919" s="1">
        <v>84.286000000000001</v>
      </c>
    </row>
    <row r="2920" spans="1:12">
      <c r="A2920" t="s">
        <v>2943</v>
      </c>
      <c r="B2920" s="2">
        <v>41562</v>
      </c>
      <c r="C2920">
        <v>11</v>
      </c>
      <c r="D2920" t="s">
        <v>4</v>
      </c>
      <c r="E2920" t="s">
        <v>8168</v>
      </c>
      <c r="F2920" t="s">
        <v>8026</v>
      </c>
      <c r="G2920">
        <v>32</v>
      </c>
      <c r="H2920">
        <v>5</v>
      </c>
      <c r="I2920">
        <v>6</v>
      </c>
      <c r="J2920" s="1">
        <v>28.288888888888888</v>
      </c>
      <c r="K2920" s="1">
        <f>Sales_Data[[#This Row],[Order Quantity]]*Sales_Data[[#This Row],[Unit Price]]</f>
        <v>169.73333333333332</v>
      </c>
      <c r="L2920" s="1">
        <v>23.479777777777777</v>
      </c>
    </row>
    <row r="2921" spans="1:12">
      <c r="A2921" t="s">
        <v>2944</v>
      </c>
      <c r="B2921" s="2">
        <v>41562</v>
      </c>
      <c r="C2921">
        <v>2</v>
      </c>
      <c r="D2921" t="s">
        <v>4</v>
      </c>
      <c r="E2921" t="s">
        <v>8168</v>
      </c>
      <c r="F2921" t="s">
        <v>8027</v>
      </c>
      <c r="G2921">
        <v>5</v>
      </c>
      <c r="H2921">
        <v>1</v>
      </c>
      <c r="I2921">
        <v>4</v>
      </c>
      <c r="J2921" s="1">
        <v>119.85555555555555</v>
      </c>
      <c r="K2921" s="1">
        <f>Sales_Data[[#This Row],[Order Quantity]]*Sales_Data[[#This Row],[Unit Price]]</f>
        <v>479.42222222222222</v>
      </c>
      <c r="L2921" s="1">
        <v>88.693111111111122</v>
      </c>
    </row>
    <row r="2922" spans="1:12">
      <c r="A2922" t="s">
        <v>2945</v>
      </c>
      <c r="B2922" s="2">
        <v>41562</v>
      </c>
      <c r="C2922">
        <v>6</v>
      </c>
      <c r="D2922" t="s">
        <v>4</v>
      </c>
      <c r="E2922" t="s">
        <v>8168</v>
      </c>
      <c r="F2922" t="s">
        <v>8027</v>
      </c>
      <c r="G2922">
        <v>16</v>
      </c>
      <c r="H2922">
        <v>3</v>
      </c>
      <c r="I2922">
        <v>9</v>
      </c>
      <c r="J2922" s="1">
        <v>99.75555555555556</v>
      </c>
      <c r="K2922" s="1">
        <f>Sales_Data[[#This Row],[Order Quantity]]*Sales_Data[[#This Row],[Unit Price]]</f>
        <v>897.80000000000007</v>
      </c>
      <c r="L2922" s="1">
        <v>46.885111111111115</v>
      </c>
    </row>
    <row r="2923" spans="1:12">
      <c r="A2923" t="s">
        <v>2946</v>
      </c>
      <c r="B2923" s="2">
        <v>41563</v>
      </c>
      <c r="C2923">
        <v>5</v>
      </c>
      <c r="D2923" t="s">
        <v>3</v>
      </c>
      <c r="E2923" t="s">
        <v>8168</v>
      </c>
      <c r="F2923" t="s">
        <v>8027</v>
      </c>
      <c r="G2923">
        <v>12</v>
      </c>
      <c r="H2923">
        <v>2</v>
      </c>
      <c r="I2923">
        <v>6</v>
      </c>
      <c r="J2923" s="1">
        <v>297.77777777777777</v>
      </c>
      <c r="K2923" s="1">
        <f>Sales_Data[[#This Row],[Order Quantity]]*Sales_Data[[#This Row],[Unit Price]]</f>
        <v>1786.6666666666665</v>
      </c>
      <c r="L2923" s="1">
        <v>217.37777777777777</v>
      </c>
    </row>
    <row r="2924" spans="1:12">
      <c r="A2924" t="s">
        <v>2947</v>
      </c>
      <c r="B2924" s="2">
        <v>41563</v>
      </c>
      <c r="C2924">
        <v>20</v>
      </c>
      <c r="D2924" t="s">
        <v>4</v>
      </c>
      <c r="E2924" t="s">
        <v>8168</v>
      </c>
      <c r="F2924" t="s">
        <v>8028</v>
      </c>
      <c r="G2924">
        <v>58</v>
      </c>
      <c r="H2924">
        <v>8</v>
      </c>
      <c r="I2924">
        <v>2</v>
      </c>
      <c r="J2924" s="1">
        <v>591.83333333333337</v>
      </c>
      <c r="K2924" s="1">
        <f>Sales_Data[[#This Row],[Order Quantity]]*Sales_Data[[#This Row],[Unit Price]]</f>
        <v>1183.6666666666667</v>
      </c>
      <c r="L2924" s="1">
        <v>248.57000000000002</v>
      </c>
    </row>
    <row r="2925" spans="1:12">
      <c r="A2925" t="s">
        <v>2948</v>
      </c>
      <c r="B2925" s="2">
        <v>41563</v>
      </c>
      <c r="C2925">
        <v>6</v>
      </c>
      <c r="D2925" t="s">
        <v>4</v>
      </c>
      <c r="E2925" t="s">
        <v>8168</v>
      </c>
      <c r="F2925" t="s">
        <v>8027</v>
      </c>
      <c r="G2925">
        <v>16</v>
      </c>
      <c r="H2925">
        <v>3</v>
      </c>
      <c r="I2925">
        <v>2</v>
      </c>
      <c r="J2925" s="1">
        <v>23.822222222222223</v>
      </c>
      <c r="K2925" s="1">
        <f>Sales_Data[[#This Row],[Order Quantity]]*Sales_Data[[#This Row],[Unit Price]]</f>
        <v>47.644444444444446</v>
      </c>
      <c r="L2925" s="1">
        <v>16.437333333333331</v>
      </c>
    </row>
    <row r="2926" spans="1:12">
      <c r="A2926" t="s">
        <v>2949</v>
      </c>
      <c r="B2926" s="2">
        <v>41564</v>
      </c>
      <c r="C2926">
        <v>3</v>
      </c>
      <c r="D2926" t="s">
        <v>3</v>
      </c>
      <c r="E2926" t="s">
        <v>8168</v>
      </c>
      <c r="F2926" t="s">
        <v>8027</v>
      </c>
      <c r="G2926">
        <v>9</v>
      </c>
      <c r="H2926">
        <v>2</v>
      </c>
      <c r="I2926">
        <v>5</v>
      </c>
      <c r="J2926" s="1">
        <v>122.08888888888889</v>
      </c>
      <c r="K2926" s="1">
        <f>Sales_Data[[#This Row],[Order Quantity]]*Sales_Data[[#This Row],[Unit Price]]</f>
        <v>610.44444444444446</v>
      </c>
      <c r="L2926" s="1">
        <v>51.277333333333331</v>
      </c>
    </row>
    <row r="2927" spans="1:12">
      <c r="A2927" t="s">
        <v>2950</v>
      </c>
      <c r="B2927" s="2">
        <v>41564</v>
      </c>
      <c r="C2927">
        <v>8</v>
      </c>
      <c r="D2927" t="s">
        <v>2</v>
      </c>
      <c r="E2927" t="s">
        <v>8168</v>
      </c>
      <c r="F2927" t="s">
        <v>8027</v>
      </c>
      <c r="G2927">
        <v>24</v>
      </c>
      <c r="H2927">
        <v>4</v>
      </c>
      <c r="I2927">
        <v>9</v>
      </c>
      <c r="J2927" s="1">
        <v>216.63333333333333</v>
      </c>
      <c r="K2927" s="1">
        <f>Sales_Data[[#This Row],[Order Quantity]]*Sales_Data[[#This Row],[Unit Price]]</f>
        <v>1949.6999999999998</v>
      </c>
      <c r="L2927" s="1">
        <v>136.47900000000001</v>
      </c>
    </row>
    <row r="2928" spans="1:12">
      <c r="A2928" t="s">
        <v>2951</v>
      </c>
      <c r="B2928" s="2">
        <v>41564</v>
      </c>
      <c r="C2928">
        <v>4</v>
      </c>
      <c r="D2928" t="s">
        <v>4</v>
      </c>
      <c r="E2928" t="s">
        <v>8168</v>
      </c>
      <c r="F2928" t="s">
        <v>8027</v>
      </c>
      <c r="G2928">
        <v>12</v>
      </c>
      <c r="H2928">
        <v>2</v>
      </c>
      <c r="I2928">
        <v>1</v>
      </c>
      <c r="J2928" s="1">
        <v>120.60000000000001</v>
      </c>
      <c r="K2928" s="1">
        <f>Sales_Data[[#This Row],[Order Quantity]]*Sales_Data[[#This Row],[Unit Price]]</f>
        <v>120.60000000000001</v>
      </c>
      <c r="L2928" s="1">
        <v>71.153999999999996</v>
      </c>
    </row>
    <row r="2929" spans="1:12">
      <c r="A2929" t="s">
        <v>2952</v>
      </c>
      <c r="B2929" s="2">
        <v>41565</v>
      </c>
      <c r="C2929">
        <v>12</v>
      </c>
      <c r="D2929" t="s">
        <v>2</v>
      </c>
      <c r="E2929" t="s">
        <v>8168</v>
      </c>
      <c r="F2929" t="s">
        <v>8026</v>
      </c>
      <c r="G2929">
        <v>33</v>
      </c>
      <c r="H2929">
        <v>5</v>
      </c>
      <c r="I2929">
        <v>3</v>
      </c>
      <c r="J2929" s="1">
        <v>195.04444444444445</v>
      </c>
      <c r="K2929" s="1">
        <f>Sales_Data[[#This Row],[Order Quantity]]*Sales_Data[[#This Row],[Unit Price]]</f>
        <v>585.13333333333333</v>
      </c>
      <c r="L2929" s="1">
        <v>130.67977777777779</v>
      </c>
    </row>
    <row r="2930" spans="1:12">
      <c r="A2930" t="s">
        <v>2953</v>
      </c>
      <c r="B2930" s="2">
        <v>41565</v>
      </c>
      <c r="C2930">
        <v>18</v>
      </c>
      <c r="D2930" t="s">
        <v>2</v>
      </c>
      <c r="E2930" t="s">
        <v>8168</v>
      </c>
      <c r="F2930" t="s">
        <v>8025</v>
      </c>
      <c r="G2930">
        <v>51</v>
      </c>
      <c r="H2930">
        <v>8</v>
      </c>
      <c r="I2930">
        <v>6</v>
      </c>
      <c r="J2930" s="1">
        <v>214.4</v>
      </c>
      <c r="K2930" s="1">
        <f>Sales_Data[[#This Row],[Order Quantity]]*Sales_Data[[#This Row],[Unit Price]]</f>
        <v>1286.4000000000001</v>
      </c>
      <c r="L2930" s="1">
        <v>113.63200000000001</v>
      </c>
    </row>
    <row r="2931" spans="1:12">
      <c r="A2931" t="s">
        <v>2954</v>
      </c>
      <c r="B2931" s="2">
        <v>41565</v>
      </c>
      <c r="C2931">
        <v>12</v>
      </c>
      <c r="D2931" t="s">
        <v>4</v>
      </c>
      <c r="E2931" t="s">
        <v>8168</v>
      </c>
      <c r="F2931" t="s">
        <v>8026</v>
      </c>
      <c r="G2931">
        <v>35</v>
      </c>
      <c r="H2931">
        <v>5</v>
      </c>
      <c r="I2931">
        <v>3</v>
      </c>
      <c r="J2931" s="1">
        <v>21.588888888888889</v>
      </c>
      <c r="K2931" s="1">
        <f>Sales_Data[[#This Row],[Order Quantity]]*Sales_Data[[#This Row],[Unit Price]]</f>
        <v>64.766666666666666</v>
      </c>
      <c r="L2931" s="1">
        <v>17.055222222222223</v>
      </c>
    </row>
    <row r="2932" spans="1:12">
      <c r="A2932" t="s">
        <v>2955</v>
      </c>
      <c r="B2932" s="2">
        <v>41565</v>
      </c>
      <c r="C2932">
        <v>15</v>
      </c>
      <c r="D2932" t="s">
        <v>4</v>
      </c>
      <c r="E2932" t="s">
        <v>8168</v>
      </c>
      <c r="F2932" t="s">
        <v>8025</v>
      </c>
      <c r="G2932">
        <v>42</v>
      </c>
      <c r="H2932">
        <v>6</v>
      </c>
      <c r="I2932">
        <v>9</v>
      </c>
      <c r="J2932" s="1">
        <v>28.288888888888888</v>
      </c>
      <c r="K2932" s="1">
        <f>Sales_Data[[#This Row],[Order Quantity]]*Sales_Data[[#This Row],[Unit Price]]</f>
        <v>254.6</v>
      </c>
      <c r="L2932" s="1">
        <v>20.085111111111111</v>
      </c>
    </row>
    <row r="2933" spans="1:12">
      <c r="A2933" t="s">
        <v>2956</v>
      </c>
      <c r="B2933" s="2">
        <v>41565</v>
      </c>
      <c r="C2933">
        <v>20</v>
      </c>
      <c r="D2933" t="s">
        <v>4</v>
      </c>
      <c r="E2933" t="s">
        <v>8168</v>
      </c>
      <c r="F2933" t="s">
        <v>8028</v>
      </c>
      <c r="G2933">
        <v>57</v>
      </c>
      <c r="H2933">
        <v>8</v>
      </c>
      <c r="I2933">
        <v>3</v>
      </c>
      <c r="J2933" s="1">
        <v>198.76666666666668</v>
      </c>
      <c r="K2933" s="1">
        <f>Sales_Data[[#This Row],[Order Quantity]]*Sales_Data[[#This Row],[Unit Price]]</f>
        <v>596.30000000000007</v>
      </c>
      <c r="L2933" s="1">
        <v>105.34633333333335</v>
      </c>
    </row>
    <row r="2934" spans="1:12">
      <c r="A2934" t="s">
        <v>2957</v>
      </c>
      <c r="B2934" s="2">
        <v>41565</v>
      </c>
      <c r="C2934">
        <v>20</v>
      </c>
      <c r="D2934" t="s">
        <v>3</v>
      </c>
      <c r="E2934" t="s">
        <v>8168</v>
      </c>
      <c r="F2934" t="s">
        <v>8028</v>
      </c>
      <c r="G2934">
        <v>58</v>
      </c>
      <c r="H2934">
        <v>8</v>
      </c>
      <c r="I2934">
        <v>4</v>
      </c>
      <c r="J2934" s="1">
        <v>277.67777777777775</v>
      </c>
      <c r="K2934" s="1">
        <f>Sales_Data[[#This Row],[Order Quantity]]*Sales_Data[[#This Row],[Unit Price]]</f>
        <v>1110.711111111111</v>
      </c>
      <c r="L2934" s="1">
        <v>124.955</v>
      </c>
    </row>
    <row r="2935" spans="1:12">
      <c r="A2935" t="s">
        <v>2958</v>
      </c>
      <c r="B2935" s="2">
        <v>41566</v>
      </c>
      <c r="C2935">
        <v>11</v>
      </c>
      <c r="D2935" t="s">
        <v>3</v>
      </c>
      <c r="E2935" t="s">
        <v>8168</v>
      </c>
      <c r="F2935" t="s">
        <v>8026</v>
      </c>
      <c r="G2935">
        <v>31</v>
      </c>
      <c r="H2935">
        <v>5</v>
      </c>
      <c r="I2935">
        <v>5</v>
      </c>
      <c r="J2935" s="1">
        <v>355.1</v>
      </c>
      <c r="K2935" s="1">
        <f>Sales_Data[[#This Row],[Order Quantity]]*Sales_Data[[#This Row],[Unit Price]]</f>
        <v>1775.5</v>
      </c>
      <c r="L2935" s="1">
        <v>287.63100000000003</v>
      </c>
    </row>
    <row r="2936" spans="1:12">
      <c r="A2936" t="s">
        <v>2959</v>
      </c>
      <c r="B2936" s="2">
        <v>41566</v>
      </c>
      <c r="C2936">
        <v>8</v>
      </c>
      <c r="D2936" t="s">
        <v>4</v>
      </c>
      <c r="E2936" t="s">
        <v>8168</v>
      </c>
      <c r="F2936" t="s">
        <v>8027</v>
      </c>
      <c r="G2936">
        <v>22</v>
      </c>
      <c r="H2936">
        <v>3</v>
      </c>
      <c r="I2936">
        <v>1</v>
      </c>
      <c r="J2936" s="1">
        <v>445.17777777777775</v>
      </c>
      <c r="K2936" s="1">
        <f>Sales_Data[[#This Row],[Order Quantity]]*Sales_Data[[#This Row],[Unit Price]]</f>
        <v>445.17777777777775</v>
      </c>
      <c r="L2936" s="1">
        <v>204.78177777777779</v>
      </c>
    </row>
    <row r="2937" spans="1:12">
      <c r="A2937" t="s">
        <v>2960</v>
      </c>
      <c r="B2937" s="2">
        <v>41566</v>
      </c>
      <c r="C2937">
        <v>18</v>
      </c>
      <c r="D2937" t="s">
        <v>2</v>
      </c>
      <c r="E2937" t="s">
        <v>8168</v>
      </c>
      <c r="F2937" t="s">
        <v>8025</v>
      </c>
      <c r="G2937">
        <v>52</v>
      </c>
      <c r="H2937">
        <v>8</v>
      </c>
      <c r="I2937">
        <v>7</v>
      </c>
      <c r="J2937" s="1">
        <v>21.588888888888889</v>
      </c>
      <c r="K2937" s="1">
        <f>Sales_Data[[#This Row],[Order Quantity]]*Sales_Data[[#This Row],[Unit Price]]</f>
        <v>151.12222222222221</v>
      </c>
      <c r="L2937" s="1">
        <v>11.658000000000001</v>
      </c>
    </row>
    <row r="2938" spans="1:12">
      <c r="A2938" t="s">
        <v>2961</v>
      </c>
      <c r="B2938" s="2">
        <v>41566</v>
      </c>
      <c r="C2938">
        <v>17</v>
      </c>
      <c r="D2938" t="s">
        <v>3</v>
      </c>
      <c r="E2938" t="s">
        <v>8168</v>
      </c>
      <c r="F2938" t="s">
        <v>8025</v>
      </c>
      <c r="G2938">
        <v>49</v>
      </c>
      <c r="H2938">
        <v>7</v>
      </c>
      <c r="I2938">
        <v>3</v>
      </c>
      <c r="J2938" s="1">
        <v>113.15555555555555</v>
      </c>
      <c r="K2938" s="1">
        <f>Sales_Data[[#This Row],[Order Quantity]]*Sales_Data[[#This Row],[Unit Price]]</f>
        <v>339.46666666666664</v>
      </c>
      <c r="L2938" s="1">
        <v>45.262222222222221</v>
      </c>
    </row>
    <row r="2939" spans="1:12">
      <c r="A2939" t="s">
        <v>2962</v>
      </c>
      <c r="B2939" s="2">
        <v>41568</v>
      </c>
      <c r="C2939">
        <v>9</v>
      </c>
      <c r="D2939" t="s">
        <v>4</v>
      </c>
      <c r="E2939" t="s">
        <v>8168</v>
      </c>
      <c r="F2939" t="s">
        <v>8027</v>
      </c>
      <c r="G2939">
        <v>26</v>
      </c>
      <c r="H2939">
        <v>4</v>
      </c>
      <c r="I2939">
        <v>7</v>
      </c>
      <c r="J2939" s="1">
        <v>19.355555555555558</v>
      </c>
      <c r="K2939" s="1">
        <f>Sales_Data[[#This Row],[Order Quantity]]*Sales_Data[[#This Row],[Unit Price]]</f>
        <v>135.48888888888891</v>
      </c>
      <c r="L2939" s="1">
        <v>10.839111111111114</v>
      </c>
    </row>
    <row r="2940" spans="1:12">
      <c r="A2940" t="s">
        <v>2963</v>
      </c>
      <c r="B2940" s="2">
        <v>41568</v>
      </c>
      <c r="C2940">
        <v>10</v>
      </c>
      <c r="D2940" t="s">
        <v>3</v>
      </c>
      <c r="E2940" t="s">
        <v>8168</v>
      </c>
      <c r="F2940" t="s">
        <v>8026</v>
      </c>
      <c r="G2940">
        <v>29</v>
      </c>
      <c r="H2940">
        <v>4</v>
      </c>
      <c r="I2940">
        <v>2</v>
      </c>
      <c r="J2940" s="1">
        <v>125.06666666666668</v>
      </c>
      <c r="K2940" s="1">
        <f>Sales_Data[[#This Row],[Order Quantity]]*Sales_Data[[#This Row],[Unit Price]]</f>
        <v>250.13333333333335</v>
      </c>
      <c r="L2940" s="1">
        <v>81.293333333333351</v>
      </c>
    </row>
    <row r="2941" spans="1:12">
      <c r="A2941" t="s">
        <v>2964</v>
      </c>
      <c r="B2941" s="2">
        <v>41568</v>
      </c>
      <c r="C2941">
        <v>3</v>
      </c>
      <c r="D2941" t="s">
        <v>3</v>
      </c>
      <c r="E2941" t="s">
        <v>8168</v>
      </c>
      <c r="F2941" t="s">
        <v>8027</v>
      </c>
      <c r="G2941">
        <v>8</v>
      </c>
      <c r="H2941">
        <v>1</v>
      </c>
      <c r="I2941">
        <v>6</v>
      </c>
      <c r="J2941" s="1">
        <v>317.13333333333338</v>
      </c>
      <c r="K2941" s="1">
        <f>Sales_Data[[#This Row],[Order Quantity]]*Sales_Data[[#This Row],[Unit Price]]</f>
        <v>1902.8000000000002</v>
      </c>
      <c r="L2941" s="1">
        <v>269.56333333333333</v>
      </c>
    </row>
    <row r="2942" spans="1:12">
      <c r="A2942" t="s">
        <v>2965</v>
      </c>
      <c r="B2942" s="2">
        <v>41568</v>
      </c>
      <c r="C2942">
        <v>12</v>
      </c>
      <c r="D2942" t="s">
        <v>4</v>
      </c>
      <c r="E2942" t="s">
        <v>8168</v>
      </c>
      <c r="F2942" t="s">
        <v>8026</v>
      </c>
      <c r="G2942">
        <v>33</v>
      </c>
      <c r="H2942">
        <v>5</v>
      </c>
      <c r="I2942">
        <v>5</v>
      </c>
      <c r="J2942" s="1">
        <v>375.94444444444446</v>
      </c>
      <c r="K2942" s="1">
        <f>Sales_Data[[#This Row],[Order Quantity]]*Sales_Data[[#This Row],[Unit Price]]</f>
        <v>1879.7222222222222</v>
      </c>
      <c r="L2942" s="1">
        <v>236.845</v>
      </c>
    </row>
    <row r="2943" spans="1:12">
      <c r="A2943" t="s">
        <v>2966</v>
      </c>
      <c r="B2943" s="2">
        <v>41568</v>
      </c>
      <c r="C2943">
        <v>5</v>
      </c>
      <c r="D2943" t="s">
        <v>2</v>
      </c>
      <c r="E2943" t="s">
        <v>8168</v>
      </c>
      <c r="F2943" t="s">
        <v>8027</v>
      </c>
      <c r="G2943">
        <v>13</v>
      </c>
      <c r="H2943">
        <v>2</v>
      </c>
      <c r="I2943">
        <v>4</v>
      </c>
      <c r="J2943" s="1">
        <v>337.23333333333335</v>
      </c>
      <c r="K2943" s="1">
        <f>Sales_Data[[#This Row],[Order Quantity]]*Sales_Data[[#This Row],[Unit Price]]</f>
        <v>1348.9333333333334</v>
      </c>
      <c r="L2943" s="1">
        <v>246.18033333333335</v>
      </c>
    </row>
    <row r="2944" spans="1:12">
      <c r="A2944" t="s">
        <v>2967</v>
      </c>
      <c r="B2944" s="2">
        <v>41569</v>
      </c>
      <c r="C2944">
        <v>11</v>
      </c>
      <c r="D2944" t="s">
        <v>2</v>
      </c>
      <c r="E2944" t="s">
        <v>8168</v>
      </c>
      <c r="F2944" t="s">
        <v>8026</v>
      </c>
      <c r="G2944">
        <v>31</v>
      </c>
      <c r="H2944">
        <v>5</v>
      </c>
      <c r="I2944">
        <v>7</v>
      </c>
      <c r="J2944" s="1">
        <v>437.73333333333335</v>
      </c>
      <c r="K2944" s="1">
        <f>Sales_Data[[#This Row],[Order Quantity]]*Sales_Data[[#This Row],[Unit Price]]</f>
        <v>3064.1333333333332</v>
      </c>
      <c r="L2944" s="1">
        <v>210.11199999999997</v>
      </c>
    </row>
    <row r="2945" spans="1:12">
      <c r="A2945" t="s">
        <v>2968</v>
      </c>
      <c r="B2945" s="2">
        <v>41569</v>
      </c>
      <c r="C2945">
        <v>3</v>
      </c>
      <c r="D2945" t="s">
        <v>4</v>
      </c>
      <c r="E2945" t="s">
        <v>8168</v>
      </c>
      <c r="F2945" t="s">
        <v>8027</v>
      </c>
      <c r="G2945">
        <v>9</v>
      </c>
      <c r="H2945">
        <v>2</v>
      </c>
      <c r="I2945">
        <v>1</v>
      </c>
      <c r="J2945" s="1">
        <v>669.25555555555559</v>
      </c>
      <c r="K2945" s="1">
        <f>Sales_Data[[#This Row],[Order Quantity]]*Sales_Data[[#This Row],[Unit Price]]</f>
        <v>669.25555555555559</v>
      </c>
      <c r="L2945" s="1">
        <v>307.85755555555556</v>
      </c>
    </row>
    <row r="2946" spans="1:12">
      <c r="A2946" t="s">
        <v>2969</v>
      </c>
      <c r="B2946" s="2">
        <v>41569</v>
      </c>
      <c r="C2946">
        <v>7</v>
      </c>
      <c r="D2946" t="s">
        <v>2</v>
      </c>
      <c r="E2946" t="s">
        <v>8168</v>
      </c>
      <c r="F2946" t="s">
        <v>8027</v>
      </c>
      <c r="G2946">
        <v>18</v>
      </c>
      <c r="H2946">
        <v>3</v>
      </c>
      <c r="I2946">
        <v>6</v>
      </c>
      <c r="J2946" s="1">
        <v>21.588888888888889</v>
      </c>
      <c r="K2946" s="1">
        <f>Sales_Data[[#This Row],[Order Quantity]]*Sales_Data[[#This Row],[Unit Price]]</f>
        <v>129.53333333333333</v>
      </c>
      <c r="L2946" s="1">
        <v>11.226222222222225</v>
      </c>
    </row>
    <row r="2947" spans="1:12">
      <c r="A2947" t="s">
        <v>2970</v>
      </c>
      <c r="B2947" s="2">
        <v>41569</v>
      </c>
      <c r="C2947">
        <v>15</v>
      </c>
      <c r="D2947" t="s">
        <v>4</v>
      </c>
      <c r="E2947" t="s">
        <v>8168</v>
      </c>
      <c r="F2947" t="s">
        <v>8025</v>
      </c>
      <c r="G2947">
        <v>44</v>
      </c>
      <c r="H2947">
        <v>6</v>
      </c>
      <c r="I2947">
        <v>9</v>
      </c>
      <c r="J2947" s="1">
        <v>615.65555555555557</v>
      </c>
      <c r="K2947" s="1">
        <f>Sales_Data[[#This Row],[Order Quantity]]*Sales_Data[[#This Row],[Unit Price]]</f>
        <v>5540.9</v>
      </c>
      <c r="L2947" s="1">
        <v>523.30722222222221</v>
      </c>
    </row>
    <row r="2948" spans="1:12">
      <c r="A2948" t="s">
        <v>2971</v>
      </c>
      <c r="B2948" s="2">
        <v>41570</v>
      </c>
      <c r="C2948">
        <v>18</v>
      </c>
      <c r="D2948" t="s">
        <v>4</v>
      </c>
      <c r="E2948" t="s">
        <v>8168</v>
      </c>
      <c r="F2948" t="s">
        <v>8025</v>
      </c>
      <c r="G2948">
        <v>51</v>
      </c>
      <c r="H2948">
        <v>7</v>
      </c>
      <c r="I2948">
        <v>1</v>
      </c>
      <c r="J2948" s="1">
        <v>370.73333333333335</v>
      </c>
      <c r="K2948" s="1">
        <f>Sales_Data[[#This Row],[Order Quantity]]*Sales_Data[[#This Row],[Unit Price]]</f>
        <v>370.73333333333335</v>
      </c>
      <c r="L2948" s="1">
        <v>307.70866666666666</v>
      </c>
    </row>
    <row r="2949" spans="1:12">
      <c r="A2949" t="s">
        <v>2972</v>
      </c>
      <c r="B2949" s="2">
        <v>41570</v>
      </c>
      <c r="C2949">
        <v>13</v>
      </c>
      <c r="D2949" t="s">
        <v>4</v>
      </c>
      <c r="E2949" t="s">
        <v>8168</v>
      </c>
      <c r="F2949" t="s">
        <v>8026</v>
      </c>
      <c r="G2949">
        <v>37</v>
      </c>
      <c r="H2949">
        <v>5</v>
      </c>
      <c r="I2949">
        <v>3</v>
      </c>
      <c r="J2949" s="1">
        <v>197.27777777777777</v>
      </c>
      <c r="K2949" s="1">
        <f>Sales_Data[[#This Row],[Order Quantity]]*Sales_Data[[#This Row],[Unit Price]]</f>
        <v>591.83333333333326</v>
      </c>
      <c r="L2949" s="1">
        <v>118.36666666666666</v>
      </c>
    </row>
    <row r="2950" spans="1:12">
      <c r="A2950" t="s">
        <v>2973</v>
      </c>
      <c r="B2950" s="2">
        <v>41570</v>
      </c>
      <c r="C2950">
        <v>14</v>
      </c>
      <c r="D2950" t="s">
        <v>4</v>
      </c>
      <c r="E2950" t="s">
        <v>8168</v>
      </c>
      <c r="F2950" t="s">
        <v>8026</v>
      </c>
      <c r="G2950">
        <v>39</v>
      </c>
      <c r="H2950">
        <v>6</v>
      </c>
      <c r="I2950">
        <v>1</v>
      </c>
      <c r="J2950" s="1">
        <v>81.888888888888886</v>
      </c>
      <c r="K2950" s="1">
        <f>Sales_Data[[#This Row],[Order Quantity]]*Sales_Data[[#This Row],[Unit Price]]</f>
        <v>81.888888888888886</v>
      </c>
      <c r="L2950" s="1">
        <v>55.684444444444445</v>
      </c>
    </row>
    <row r="2951" spans="1:12">
      <c r="A2951" t="s">
        <v>2974</v>
      </c>
      <c r="B2951" s="2">
        <v>41570</v>
      </c>
      <c r="C2951">
        <v>12</v>
      </c>
      <c r="D2951" t="s">
        <v>4</v>
      </c>
      <c r="E2951" t="s">
        <v>8168</v>
      </c>
      <c r="F2951" t="s">
        <v>8026</v>
      </c>
      <c r="G2951">
        <v>34</v>
      </c>
      <c r="H2951">
        <v>5</v>
      </c>
      <c r="I2951">
        <v>8</v>
      </c>
      <c r="J2951" s="1">
        <v>25.311111111111114</v>
      </c>
      <c r="K2951" s="1">
        <f>Sales_Data[[#This Row],[Order Quantity]]*Sales_Data[[#This Row],[Unit Price]]</f>
        <v>202.48888888888891</v>
      </c>
      <c r="L2951" s="1">
        <v>13.668000000000001</v>
      </c>
    </row>
    <row r="2952" spans="1:12">
      <c r="A2952" t="s">
        <v>2975</v>
      </c>
      <c r="B2952" s="2">
        <v>41570</v>
      </c>
      <c r="C2952">
        <v>19</v>
      </c>
      <c r="D2952" t="s">
        <v>4</v>
      </c>
      <c r="E2952" t="s">
        <v>8168</v>
      </c>
      <c r="F2952" t="s">
        <v>8028</v>
      </c>
      <c r="G2952">
        <v>53</v>
      </c>
      <c r="H2952">
        <v>8</v>
      </c>
      <c r="I2952">
        <v>9</v>
      </c>
      <c r="J2952" s="1">
        <v>604.48888888888894</v>
      </c>
      <c r="K2952" s="1">
        <f>Sales_Data[[#This Row],[Order Quantity]]*Sales_Data[[#This Row],[Unit Price]]</f>
        <v>5440.4000000000005</v>
      </c>
      <c r="L2952" s="1">
        <v>265.97511111111112</v>
      </c>
    </row>
    <row r="2953" spans="1:12">
      <c r="A2953" t="s">
        <v>2976</v>
      </c>
      <c r="B2953" s="2">
        <v>41570</v>
      </c>
      <c r="C2953">
        <v>4</v>
      </c>
      <c r="D2953" t="s">
        <v>4</v>
      </c>
      <c r="E2953" t="s">
        <v>8168</v>
      </c>
      <c r="F2953" t="s">
        <v>8027</v>
      </c>
      <c r="G2953">
        <v>10</v>
      </c>
      <c r="H2953">
        <v>2</v>
      </c>
      <c r="I2953">
        <v>2</v>
      </c>
      <c r="J2953" s="1">
        <v>106.45555555555556</v>
      </c>
      <c r="K2953" s="1">
        <f>Sales_Data[[#This Row],[Order Quantity]]*Sales_Data[[#This Row],[Unit Price]]</f>
        <v>212.91111111111113</v>
      </c>
      <c r="L2953" s="1">
        <v>84.099888888888884</v>
      </c>
    </row>
    <row r="2954" spans="1:12">
      <c r="A2954" t="s">
        <v>2977</v>
      </c>
      <c r="B2954" s="2">
        <v>41570</v>
      </c>
      <c r="C2954">
        <v>8</v>
      </c>
      <c r="D2954" t="s">
        <v>2</v>
      </c>
      <c r="E2954" t="s">
        <v>8168</v>
      </c>
      <c r="F2954" t="s">
        <v>8027</v>
      </c>
      <c r="G2954">
        <v>22</v>
      </c>
      <c r="H2954">
        <v>3</v>
      </c>
      <c r="I2954">
        <v>5</v>
      </c>
      <c r="J2954" s="1">
        <v>93.800000000000011</v>
      </c>
      <c r="K2954" s="1">
        <f>Sales_Data[[#This Row],[Order Quantity]]*Sales_Data[[#This Row],[Unit Price]]</f>
        <v>469.00000000000006</v>
      </c>
      <c r="L2954" s="1">
        <v>39.396000000000001</v>
      </c>
    </row>
    <row r="2955" spans="1:12">
      <c r="A2955" t="s">
        <v>2978</v>
      </c>
      <c r="B2955" s="2">
        <v>41571</v>
      </c>
      <c r="C2955">
        <v>17</v>
      </c>
      <c r="D2955" t="s">
        <v>2</v>
      </c>
      <c r="E2955" t="s">
        <v>8168</v>
      </c>
      <c r="F2955" t="s">
        <v>8025</v>
      </c>
      <c r="G2955">
        <v>48</v>
      </c>
      <c r="H2955">
        <v>7</v>
      </c>
      <c r="I2955">
        <v>3</v>
      </c>
      <c r="J2955" s="1">
        <v>257.57777777777778</v>
      </c>
      <c r="K2955" s="1">
        <f>Sales_Data[[#This Row],[Order Quantity]]*Sales_Data[[#This Row],[Unit Price]]</f>
        <v>772.73333333333335</v>
      </c>
      <c r="L2955" s="1">
        <v>131.36466666666669</v>
      </c>
    </row>
    <row r="2956" spans="1:12">
      <c r="A2956" t="s">
        <v>2979</v>
      </c>
      <c r="B2956" s="2">
        <v>41571</v>
      </c>
      <c r="C2956">
        <v>8</v>
      </c>
      <c r="D2956" t="s">
        <v>4</v>
      </c>
      <c r="E2956" t="s">
        <v>8168</v>
      </c>
      <c r="F2956" t="s">
        <v>8027</v>
      </c>
      <c r="G2956">
        <v>23</v>
      </c>
      <c r="H2956">
        <v>4</v>
      </c>
      <c r="I2956">
        <v>6</v>
      </c>
      <c r="J2956" s="1">
        <v>277.67777777777775</v>
      </c>
      <c r="K2956" s="1">
        <f>Sales_Data[[#This Row],[Order Quantity]]*Sales_Data[[#This Row],[Unit Price]]</f>
        <v>1666.0666666666666</v>
      </c>
      <c r="L2956" s="1">
        <v>216.58866666666665</v>
      </c>
    </row>
    <row r="2957" spans="1:12">
      <c r="A2957" t="s">
        <v>2980</v>
      </c>
      <c r="B2957" s="2">
        <v>41571</v>
      </c>
      <c r="C2957">
        <v>7</v>
      </c>
      <c r="D2957" t="s">
        <v>4</v>
      </c>
      <c r="E2957" t="s">
        <v>8168</v>
      </c>
      <c r="F2957" t="s">
        <v>8027</v>
      </c>
      <c r="G2957">
        <v>19</v>
      </c>
      <c r="H2957">
        <v>3</v>
      </c>
      <c r="I2957">
        <v>4</v>
      </c>
      <c r="J2957" s="1">
        <v>436.98888888888888</v>
      </c>
      <c r="K2957" s="1">
        <f>Sales_Data[[#This Row],[Order Quantity]]*Sales_Data[[#This Row],[Unit Price]]</f>
        <v>1747.9555555555555</v>
      </c>
      <c r="L2957" s="1">
        <v>227.23422222222223</v>
      </c>
    </row>
    <row r="2958" spans="1:12">
      <c r="A2958" t="s">
        <v>2981</v>
      </c>
      <c r="B2958" s="2">
        <v>41572</v>
      </c>
      <c r="C2958">
        <v>6</v>
      </c>
      <c r="D2958" t="s">
        <v>4</v>
      </c>
      <c r="E2958" t="s">
        <v>8168</v>
      </c>
      <c r="F2958" t="s">
        <v>8027</v>
      </c>
      <c r="G2958">
        <v>15</v>
      </c>
      <c r="H2958">
        <v>3</v>
      </c>
      <c r="I2958">
        <v>8</v>
      </c>
      <c r="J2958" s="1">
        <v>390.0888888888889</v>
      </c>
      <c r="K2958" s="1">
        <f>Sales_Data[[#This Row],[Order Quantity]]*Sales_Data[[#This Row],[Unit Price]]</f>
        <v>3120.7111111111112</v>
      </c>
      <c r="L2958" s="1">
        <v>191.14355555555557</v>
      </c>
    </row>
    <row r="2959" spans="1:12">
      <c r="A2959" t="s">
        <v>2982</v>
      </c>
      <c r="B2959" s="2">
        <v>41572</v>
      </c>
      <c r="C2959">
        <v>6</v>
      </c>
      <c r="D2959" t="s">
        <v>2</v>
      </c>
      <c r="E2959" t="s">
        <v>8168</v>
      </c>
      <c r="F2959" t="s">
        <v>8027</v>
      </c>
      <c r="G2959">
        <v>16</v>
      </c>
      <c r="H2959">
        <v>3</v>
      </c>
      <c r="I2959">
        <v>6</v>
      </c>
      <c r="J2959" s="1">
        <v>21.588888888888889</v>
      </c>
      <c r="K2959" s="1">
        <f>Sales_Data[[#This Row],[Order Quantity]]*Sales_Data[[#This Row],[Unit Price]]</f>
        <v>129.53333333333333</v>
      </c>
      <c r="L2959" s="1">
        <v>18.134666666666668</v>
      </c>
    </row>
    <row r="2960" spans="1:12">
      <c r="A2960" t="s">
        <v>2983</v>
      </c>
      <c r="B2960" s="2">
        <v>41573</v>
      </c>
      <c r="C2960">
        <v>20</v>
      </c>
      <c r="D2960" t="s">
        <v>4</v>
      </c>
      <c r="E2960" t="s">
        <v>8168</v>
      </c>
      <c r="F2960" t="s">
        <v>8028</v>
      </c>
      <c r="G2960">
        <v>58</v>
      </c>
      <c r="H2960">
        <v>8</v>
      </c>
      <c r="I2960">
        <v>7</v>
      </c>
      <c r="J2960" s="1">
        <v>438.47777777777782</v>
      </c>
      <c r="K2960" s="1">
        <f>Sales_Data[[#This Row],[Order Quantity]]*Sales_Data[[#This Row],[Unit Price]]</f>
        <v>3069.3444444444449</v>
      </c>
      <c r="L2960" s="1">
        <v>258.7018888888889</v>
      </c>
    </row>
    <row r="2961" spans="1:12">
      <c r="A2961" t="s">
        <v>2984</v>
      </c>
      <c r="B2961" s="2">
        <v>41573</v>
      </c>
      <c r="C2961">
        <v>19</v>
      </c>
      <c r="D2961" t="s">
        <v>4</v>
      </c>
      <c r="E2961" t="s">
        <v>8168</v>
      </c>
      <c r="F2961" t="s">
        <v>8028</v>
      </c>
      <c r="G2961">
        <v>54</v>
      </c>
      <c r="H2961">
        <v>8</v>
      </c>
      <c r="I2961">
        <v>3</v>
      </c>
      <c r="J2961" s="1">
        <v>124.32222222222224</v>
      </c>
      <c r="K2961" s="1">
        <f>Sales_Data[[#This Row],[Order Quantity]]*Sales_Data[[#This Row],[Unit Price]]</f>
        <v>372.9666666666667</v>
      </c>
      <c r="L2961" s="1">
        <v>77.079777777777792</v>
      </c>
    </row>
    <row r="2962" spans="1:12">
      <c r="A2962" t="s">
        <v>2985</v>
      </c>
      <c r="B2962" s="2">
        <v>41573</v>
      </c>
      <c r="C2962">
        <v>10</v>
      </c>
      <c r="D2962" t="s">
        <v>4</v>
      </c>
      <c r="E2962" t="s">
        <v>8168</v>
      </c>
      <c r="F2962" t="s">
        <v>8027</v>
      </c>
      <c r="G2962">
        <v>27</v>
      </c>
      <c r="H2962">
        <v>4</v>
      </c>
      <c r="I2962">
        <v>8</v>
      </c>
      <c r="J2962" s="1">
        <v>187.60000000000002</v>
      </c>
      <c r="K2962" s="1">
        <f>Sales_Data[[#This Row],[Order Quantity]]*Sales_Data[[#This Row],[Unit Price]]</f>
        <v>1500.8000000000002</v>
      </c>
      <c r="L2962" s="1">
        <v>155.708</v>
      </c>
    </row>
    <row r="2963" spans="1:12">
      <c r="A2963" t="s">
        <v>2986</v>
      </c>
      <c r="B2963" s="2">
        <v>41573</v>
      </c>
      <c r="C2963">
        <v>17</v>
      </c>
      <c r="D2963" t="s">
        <v>4</v>
      </c>
      <c r="E2963" t="s">
        <v>8168</v>
      </c>
      <c r="F2963" t="s">
        <v>8025</v>
      </c>
      <c r="G2963">
        <v>47</v>
      </c>
      <c r="H2963">
        <v>7</v>
      </c>
      <c r="I2963">
        <v>3</v>
      </c>
      <c r="J2963" s="1">
        <v>254.60000000000002</v>
      </c>
      <c r="K2963" s="1">
        <f>Sales_Data[[#This Row],[Order Quantity]]*Sales_Data[[#This Row],[Unit Price]]</f>
        <v>763.80000000000007</v>
      </c>
      <c r="L2963" s="1">
        <v>206.226</v>
      </c>
    </row>
    <row r="2964" spans="1:12">
      <c r="A2964" t="s">
        <v>2987</v>
      </c>
      <c r="B2964" s="2">
        <v>41573</v>
      </c>
      <c r="C2964">
        <v>3</v>
      </c>
      <c r="D2964" t="s">
        <v>2</v>
      </c>
      <c r="E2964" t="s">
        <v>8168</v>
      </c>
      <c r="F2964" t="s">
        <v>8027</v>
      </c>
      <c r="G2964">
        <v>8</v>
      </c>
      <c r="H2964">
        <v>2</v>
      </c>
      <c r="I2964">
        <v>7</v>
      </c>
      <c r="J2964" s="1">
        <v>215.14444444444445</v>
      </c>
      <c r="K2964" s="1">
        <f>Sales_Data[[#This Row],[Order Quantity]]*Sales_Data[[#This Row],[Unit Price]]</f>
        <v>1506.0111111111112</v>
      </c>
      <c r="L2964" s="1">
        <v>124.78377777777776</v>
      </c>
    </row>
    <row r="2965" spans="1:12">
      <c r="A2965" t="s">
        <v>2988</v>
      </c>
      <c r="B2965" s="2">
        <v>41573</v>
      </c>
      <c r="C2965">
        <v>11</v>
      </c>
      <c r="D2965" t="s">
        <v>2</v>
      </c>
      <c r="E2965" t="s">
        <v>8168</v>
      </c>
      <c r="F2965" t="s">
        <v>8026</v>
      </c>
      <c r="G2965">
        <v>31</v>
      </c>
      <c r="H2965">
        <v>5</v>
      </c>
      <c r="I2965">
        <v>1</v>
      </c>
      <c r="J2965" s="1">
        <v>208.44444444444446</v>
      </c>
      <c r="K2965" s="1">
        <f>Sales_Data[[#This Row],[Order Quantity]]*Sales_Data[[#This Row],[Unit Price]]</f>
        <v>208.44444444444446</v>
      </c>
      <c r="L2965" s="1">
        <v>122.98222222222222</v>
      </c>
    </row>
    <row r="2966" spans="1:12">
      <c r="A2966" t="s">
        <v>2989</v>
      </c>
      <c r="B2966" s="2">
        <v>41574</v>
      </c>
      <c r="C2966">
        <v>19</v>
      </c>
      <c r="D2966" t="s">
        <v>4</v>
      </c>
      <c r="E2966" t="s">
        <v>8168</v>
      </c>
      <c r="F2966" t="s">
        <v>8028</v>
      </c>
      <c r="G2966">
        <v>53</v>
      </c>
      <c r="H2966">
        <v>8</v>
      </c>
      <c r="I2966">
        <v>9</v>
      </c>
      <c r="J2966" s="1">
        <v>406.4666666666667</v>
      </c>
      <c r="K2966" s="1">
        <f>Sales_Data[[#This Row],[Order Quantity]]*Sales_Data[[#This Row],[Unit Price]]</f>
        <v>3658.2000000000003</v>
      </c>
      <c r="L2966" s="1">
        <v>308.91466666666673</v>
      </c>
    </row>
    <row r="2967" spans="1:12">
      <c r="A2967" t="s">
        <v>2990</v>
      </c>
      <c r="B2967" s="2">
        <v>41574</v>
      </c>
      <c r="C2967">
        <v>1</v>
      </c>
      <c r="D2967" t="s">
        <v>4</v>
      </c>
      <c r="E2967" t="s">
        <v>8168</v>
      </c>
      <c r="F2967" t="s">
        <v>8027</v>
      </c>
      <c r="G2967">
        <v>3</v>
      </c>
      <c r="H2967">
        <v>1</v>
      </c>
      <c r="I2967">
        <v>6</v>
      </c>
      <c r="J2967" s="1">
        <v>20.100000000000001</v>
      </c>
      <c r="K2967" s="1">
        <f>Sales_Data[[#This Row],[Order Quantity]]*Sales_Data[[#This Row],[Unit Price]]</f>
        <v>120.60000000000001</v>
      </c>
      <c r="L2967" s="1">
        <v>13.065000000000001</v>
      </c>
    </row>
    <row r="2968" spans="1:12">
      <c r="A2968" t="s">
        <v>2991</v>
      </c>
      <c r="B2968" s="2">
        <v>41574</v>
      </c>
      <c r="C2968">
        <v>2</v>
      </c>
      <c r="D2968" t="s">
        <v>4</v>
      </c>
      <c r="E2968" t="s">
        <v>8168</v>
      </c>
      <c r="F2968" t="s">
        <v>8027</v>
      </c>
      <c r="G2968">
        <v>3</v>
      </c>
      <c r="H2968">
        <v>1</v>
      </c>
      <c r="I2968">
        <v>2</v>
      </c>
      <c r="J2968" s="1">
        <v>115.38888888888889</v>
      </c>
      <c r="K2968" s="1">
        <f>Sales_Data[[#This Row],[Order Quantity]]*Sales_Data[[#This Row],[Unit Price]]</f>
        <v>230.77777777777777</v>
      </c>
      <c r="L2968" s="1">
        <v>51.924999999999997</v>
      </c>
    </row>
    <row r="2969" spans="1:12">
      <c r="A2969" t="s">
        <v>2992</v>
      </c>
      <c r="B2969" s="2">
        <v>41574</v>
      </c>
      <c r="C2969">
        <v>4</v>
      </c>
      <c r="D2969" t="s">
        <v>4</v>
      </c>
      <c r="E2969" t="s">
        <v>8168</v>
      </c>
      <c r="F2969" t="s">
        <v>8027</v>
      </c>
      <c r="G2969">
        <v>11</v>
      </c>
      <c r="H2969">
        <v>2</v>
      </c>
      <c r="I2969">
        <v>1</v>
      </c>
      <c r="J2969" s="1">
        <v>25.311111111111114</v>
      </c>
      <c r="K2969" s="1">
        <f>Sales_Data[[#This Row],[Order Quantity]]*Sales_Data[[#This Row],[Unit Price]]</f>
        <v>25.311111111111114</v>
      </c>
      <c r="L2969" s="1">
        <v>16.958444444444446</v>
      </c>
    </row>
    <row r="2970" spans="1:12">
      <c r="A2970" t="s">
        <v>2993</v>
      </c>
      <c r="B2970" s="2">
        <v>41575</v>
      </c>
      <c r="C2970">
        <v>19</v>
      </c>
      <c r="D2970" t="s">
        <v>4</v>
      </c>
      <c r="E2970" t="s">
        <v>8168</v>
      </c>
      <c r="F2970" t="s">
        <v>8028</v>
      </c>
      <c r="G2970">
        <v>55</v>
      </c>
      <c r="H2970">
        <v>8</v>
      </c>
      <c r="I2970">
        <v>6</v>
      </c>
      <c r="J2970" s="1">
        <v>139.21111111111111</v>
      </c>
      <c r="K2970" s="1">
        <f>Sales_Data[[#This Row],[Order Quantity]]*Sales_Data[[#This Row],[Unit Price]]</f>
        <v>835.26666666666665</v>
      </c>
      <c r="L2970" s="1">
        <v>91.879333333333349</v>
      </c>
    </row>
    <row r="2971" spans="1:12">
      <c r="A2971" t="s">
        <v>2994</v>
      </c>
      <c r="B2971" s="2">
        <v>41575</v>
      </c>
      <c r="C2971">
        <v>4</v>
      </c>
      <c r="D2971" t="s">
        <v>4</v>
      </c>
      <c r="E2971" t="s">
        <v>8168</v>
      </c>
      <c r="F2971" t="s">
        <v>8027</v>
      </c>
      <c r="G2971">
        <v>11</v>
      </c>
      <c r="H2971">
        <v>2</v>
      </c>
      <c r="I2971">
        <v>3</v>
      </c>
      <c r="J2971" s="1">
        <v>138.46666666666667</v>
      </c>
      <c r="K2971" s="1">
        <f>Sales_Data[[#This Row],[Order Quantity]]*Sales_Data[[#This Row],[Unit Price]]</f>
        <v>415.4</v>
      </c>
      <c r="L2971" s="1">
        <v>88.618666666666684</v>
      </c>
    </row>
    <row r="2972" spans="1:12">
      <c r="A2972" t="s">
        <v>2995</v>
      </c>
      <c r="B2972" s="2">
        <v>41575</v>
      </c>
      <c r="C2972">
        <v>4</v>
      </c>
      <c r="D2972" t="s">
        <v>3</v>
      </c>
      <c r="E2972" t="s">
        <v>8168</v>
      </c>
      <c r="F2972" t="s">
        <v>8027</v>
      </c>
      <c r="G2972">
        <v>10</v>
      </c>
      <c r="H2972">
        <v>2</v>
      </c>
      <c r="I2972">
        <v>1</v>
      </c>
      <c r="J2972" s="1">
        <v>252.36666666666667</v>
      </c>
      <c r="K2972" s="1">
        <f>Sales_Data[[#This Row],[Order Quantity]]*Sales_Data[[#This Row],[Unit Price]]</f>
        <v>252.36666666666667</v>
      </c>
      <c r="L2972" s="1">
        <v>156.46733333333336</v>
      </c>
    </row>
    <row r="2973" spans="1:12">
      <c r="A2973" t="s">
        <v>2996</v>
      </c>
      <c r="B2973" s="2">
        <v>41576</v>
      </c>
      <c r="C2973">
        <v>10</v>
      </c>
      <c r="D2973" t="s">
        <v>2</v>
      </c>
      <c r="E2973" t="s">
        <v>8168</v>
      </c>
      <c r="F2973" t="s">
        <v>8026</v>
      </c>
      <c r="G2973">
        <v>29</v>
      </c>
      <c r="H2973">
        <v>4</v>
      </c>
      <c r="I2973">
        <v>9</v>
      </c>
      <c r="J2973" s="1">
        <v>191.32222222222222</v>
      </c>
      <c r="K2973" s="1">
        <f>Sales_Data[[#This Row],[Order Quantity]]*Sales_Data[[#This Row],[Unit Price]]</f>
        <v>1721.9</v>
      </c>
      <c r="L2973" s="1">
        <v>145.40488888888888</v>
      </c>
    </row>
    <row r="2974" spans="1:12">
      <c r="A2974" t="s">
        <v>2997</v>
      </c>
      <c r="B2974" s="2">
        <v>41576</v>
      </c>
      <c r="C2974">
        <v>7</v>
      </c>
      <c r="D2974" t="s">
        <v>3</v>
      </c>
      <c r="E2974" t="s">
        <v>8168</v>
      </c>
      <c r="F2974" t="s">
        <v>8027</v>
      </c>
      <c r="G2974">
        <v>20</v>
      </c>
      <c r="H2974">
        <v>3</v>
      </c>
      <c r="I2974">
        <v>7</v>
      </c>
      <c r="J2974" s="1">
        <v>560.56666666666672</v>
      </c>
      <c r="K2974" s="1">
        <f>Sales_Data[[#This Row],[Order Quantity]]*Sales_Data[[#This Row],[Unit Price]]</f>
        <v>3923.9666666666672</v>
      </c>
      <c r="L2974" s="1">
        <v>291.49466666666672</v>
      </c>
    </row>
    <row r="2975" spans="1:12">
      <c r="A2975" t="s">
        <v>2998</v>
      </c>
      <c r="B2975" s="2">
        <v>41576</v>
      </c>
      <c r="C2975">
        <v>5</v>
      </c>
      <c r="D2975" t="s">
        <v>3</v>
      </c>
      <c r="E2975" t="s">
        <v>8168</v>
      </c>
      <c r="F2975" t="s">
        <v>8027</v>
      </c>
      <c r="G2975">
        <v>13</v>
      </c>
      <c r="H2975">
        <v>2</v>
      </c>
      <c r="I2975">
        <v>4</v>
      </c>
      <c r="J2975" s="1">
        <v>426.56666666666666</v>
      </c>
      <c r="K2975" s="1">
        <f>Sales_Data[[#This Row],[Order Quantity]]*Sales_Data[[#This Row],[Unit Price]]</f>
        <v>1706.2666666666667</v>
      </c>
      <c r="L2975" s="1">
        <v>349.78466666666668</v>
      </c>
    </row>
    <row r="2976" spans="1:12">
      <c r="A2976" t="s">
        <v>2999</v>
      </c>
      <c r="B2976" s="2">
        <v>41576</v>
      </c>
      <c r="C2976">
        <v>13</v>
      </c>
      <c r="D2976" t="s">
        <v>4</v>
      </c>
      <c r="E2976" t="s">
        <v>8168</v>
      </c>
      <c r="F2976" t="s">
        <v>8026</v>
      </c>
      <c r="G2976">
        <v>35</v>
      </c>
      <c r="H2976">
        <v>5</v>
      </c>
      <c r="I2976">
        <v>3</v>
      </c>
      <c r="J2976" s="1">
        <v>117.62222222222223</v>
      </c>
      <c r="K2976" s="1">
        <f>Sales_Data[[#This Row],[Order Quantity]]*Sales_Data[[#This Row],[Unit Price]]</f>
        <v>352.86666666666667</v>
      </c>
      <c r="L2976" s="1">
        <v>50.577555555555563</v>
      </c>
    </row>
    <row r="2977" spans="1:12">
      <c r="A2977" t="s">
        <v>3000</v>
      </c>
      <c r="B2977" s="2">
        <v>41576</v>
      </c>
      <c r="C2977">
        <v>17</v>
      </c>
      <c r="D2977" t="s">
        <v>2</v>
      </c>
      <c r="E2977" t="s">
        <v>8168</v>
      </c>
      <c r="F2977" t="s">
        <v>8025</v>
      </c>
      <c r="G2977">
        <v>50</v>
      </c>
      <c r="H2977">
        <v>7</v>
      </c>
      <c r="I2977">
        <v>7</v>
      </c>
      <c r="J2977" s="1">
        <v>438.47777777777782</v>
      </c>
      <c r="K2977" s="1">
        <f>Sales_Data[[#This Row],[Order Quantity]]*Sales_Data[[#This Row],[Unit Price]]</f>
        <v>3069.3444444444449</v>
      </c>
      <c r="L2977" s="1">
        <v>372.70611111111111</v>
      </c>
    </row>
    <row r="2978" spans="1:12">
      <c r="A2978" t="s">
        <v>3001</v>
      </c>
      <c r="B2978" s="2">
        <v>41577</v>
      </c>
      <c r="C2978">
        <v>11</v>
      </c>
      <c r="D2978" t="s">
        <v>4</v>
      </c>
      <c r="E2978" t="s">
        <v>8168</v>
      </c>
      <c r="F2978" t="s">
        <v>8026</v>
      </c>
      <c r="G2978">
        <v>30</v>
      </c>
      <c r="H2978">
        <v>5</v>
      </c>
      <c r="I2978">
        <v>2</v>
      </c>
      <c r="J2978" s="1">
        <v>91.566666666666663</v>
      </c>
      <c r="K2978" s="1">
        <f>Sales_Data[[#This Row],[Order Quantity]]*Sales_Data[[#This Row],[Unit Price]]</f>
        <v>183.13333333333333</v>
      </c>
      <c r="L2978" s="1">
        <v>43.951999999999998</v>
      </c>
    </row>
    <row r="2979" spans="1:12">
      <c r="A2979" t="s">
        <v>3002</v>
      </c>
      <c r="B2979" s="2">
        <v>41577</v>
      </c>
      <c r="C2979">
        <v>5</v>
      </c>
      <c r="D2979" t="s">
        <v>4</v>
      </c>
      <c r="E2979" t="s">
        <v>8168</v>
      </c>
      <c r="F2979" t="s">
        <v>8027</v>
      </c>
      <c r="G2979">
        <v>14</v>
      </c>
      <c r="H2979">
        <v>2</v>
      </c>
      <c r="I2979">
        <v>7</v>
      </c>
      <c r="J2979" s="1">
        <v>88.588888888888903</v>
      </c>
      <c r="K2979" s="1">
        <f>Sales_Data[[#This Row],[Order Quantity]]*Sales_Data[[#This Row],[Unit Price]]</f>
        <v>620.12222222222226</v>
      </c>
      <c r="L2979" s="1">
        <v>71.757000000000005</v>
      </c>
    </row>
    <row r="2980" spans="1:12">
      <c r="A2980" t="s">
        <v>3003</v>
      </c>
      <c r="B2980" s="2">
        <v>41577</v>
      </c>
      <c r="C2980">
        <v>2</v>
      </c>
      <c r="D2980" t="s">
        <v>2</v>
      </c>
      <c r="E2980" t="s">
        <v>8168</v>
      </c>
      <c r="F2980" t="s">
        <v>8027</v>
      </c>
      <c r="G2980">
        <v>5</v>
      </c>
      <c r="H2980">
        <v>1</v>
      </c>
      <c r="I2980">
        <v>6</v>
      </c>
      <c r="J2980" s="1">
        <v>187.60000000000002</v>
      </c>
      <c r="K2980" s="1">
        <f>Sales_Data[[#This Row],[Order Quantity]]*Sales_Data[[#This Row],[Unit Price]]</f>
        <v>1125.6000000000001</v>
      </c>
      <c r="L2980" s="1">
        <v>91.924000000000007</v>
      </c>
    </row>
    <row r="2981" spans="1:12">
      <c r="A2981" t="s">
        <v>3004</v>
      </c>
      <c r="B2981" s="2">
        <v>41578</v>
      </c>
      <c r="C2981">
        <v>19</v>
      </c>
      <c r="D2981" t="s">
        <v>4</v>
      </c>
      <c r="E2981" t="s">
        <v>8168</v>
      </c>
      <c r="F2981" t="s">
        <v>8028</v>
      </c>
      <c r="G2981">
        <v>55</v>
      </c>
      <c r="H2981">
        <v>8</v>
      </c>
      <c r="I2981">
        <v>8</v>
      </c>
      <c r="J2981" s="1">
        <v>192.06666666666669</v>
      </c>
      <c r="K2981" s="1">
        <f>Sales_Data[[#This Row],[Order Quantity]]*Sales_Data[[#This Row],[Unit Price]]</f>
        <v>1536.5333333333335</v>
      </c>
      <c r="L2981" s="1">
        <v>130.60533333333333</v>
      </c>
    </row>
    <row r="2982" spans="1:12">
      <c r="A2982" t="s">
        <v>3005</v>
      </c>
      <c r="B2982" s="2">
        <v>41578</v>
      </c>
      <c r="C2982">
        <v>19</v>
      </c>
      <c r="D2982" t="s">
        <v>2</v>
      </c>
      <c r="E2982" t="s">
        <v>8168</v>
      </c>
      <c r="F2982" t="s">
        <v>8028</v>
      </c>
      <c r="G2982">
        <v>54</v>
      </c>
      <c r="H2982">
        <v>8</v>
      </c>
      <c r="I2982">
        <v>2</v>
      </c>
      <c r="J2982" s="1">
        <v>103.47777777777779</v>
      </c>
      <c r="K2982" s="1">
        <f>Sales_Data[[#This Row],[Order Quantity]]*Sales_Data[[#This Row],[Unit Price]]</f>
        <v>206.95555555555558</v>
      </c>
      <c r="L2982" s="1">
        <v>56.912777777777784</v>
      </c>
    </row>
    <row r="2983" spans="1:12">
      <c r="A2983" t="s">
        <v>3006</v>
      </c>
      <c r="B2983" s="2">
        <v>41578</v>
      </c>
      <c r="C2983">
        <v>4</v>
      </c>
      <c r="D2983" t="s">
        <v>4</v>
      </c>
      <c r="E2983" t="s">
        <v>8168</v>
      </c>
      <c r="F2983" t="s">
        <v>8027</v>
      </c>
      <c r="G2983">
        <v>11</v>
      </c>
      <c r="H2983">
        <v>2</v>
      </c>
      <c r="I2983">
        <v>3</v>
      </c>
      <c r="J2983" s="1">
        <v>276.93333333333334</v>
      </c>
      <c r="K2983" s="1">
        <f>Sales_Data[[#This Row],[Order Quantity]]*Sales_Data[[#This Row],[Unit Price]]</f>
        <v>830.8</v>
      </c>
      <c r="L2983" s="1">
        <v>168.92933333333335</v>
      </c>
    </row>
    <row r="2984" spans="1:12">
      <c r="A2984" t="s">
        <v>3007</v>
      </c>
      <c r="B2984" s="2">
        <v>41579</v>
      </c>
      <c r="C2984">
        <v>19</v>
      </c>
      <c r="D2984" t="s">
        <v>4</v>
      </c>
      <c r="E2984" t="s">
        <v>8168</v>
      </c>
      <c r="F2984" t="s">
        <v>8028</v>
      </c>
      <c r="G2984">
        <v>55</v>
      </c>
      <c r="H2984">
        <v>8</v>
      </c>
      <c r="I2984">
        <v>9</v>
      </c>
      <c r="J2984" s="1">
        <v>206.95555555555558</v>
      </c>
      <c r="K2984" s="1">
        <f>Sales_Data[[#This Row],[Order Quantity]]*Sales_Data[[#This Row],[Unit Price]]</f>
        <v>1862.6000000000001</v>
      </c>
      <c r="L2984" s="1">
        <v>144.86888888888888</v>
      </c>
    </row>
    <row r="2985" spans="1:12">
      <c r="A2985" t="s">
        <v>3008</v>
      </c>
      <c r="B2985" s="2">
        <v>41579</v>
      </c>
      <c r="C2985">
        <v>11</v>
      </c>
      <c r="D2985" t="s">
        <v>4</v>
      </c>
      <c r="E2985" t="s">
        <v>8168</v>
      </c>
      <c r="F2985" t="s">
        <v>8026</v>
      </c>
      <c r="G2985">
        <v>32</v>
      </c>
      <c r="H2985">
        <v>5</v>
      </c>
      <c r="I2985">
        <v>1</v>
      </c>
      <c r="J2985" s="1">
        <v>222.58888888888887</v>
      </c>
      <c r="K2985" s="1">
        <f>Sales_Data[[#This Row],[Order Quantity]]*Sales_Data[[#This Row],[Unit Price]]</f>
        <v>222.58888888888887</v>
      </c>
      <c r="L2985" s="1">
        <v>91.261444444444436</v>
      </c>
    </row>
    <row r="2986" spans="1:12">
      <c r="A2986" t="s">
        <v>3009</v>
      </c>
      <c r="B2986" s="2">
        <v>41579</v>
      </c>
      <c r="C2986">
        <v>17</v>
      </c>
      <c r="D2986" t="s">
        <v>4</v>
      </c>
      <c r="E2986" t="s">
        <v>8168</v>
      </c>
      <c r="F2986" t="s">
        <v>8025</v>
      </c>
      <c r="G2986">
        <v>48</v>
      </c>
      <c r="H2986">
        <v>7</v>
      </c>
      <c r="I2986">
        <v>9</v>
      </c>
      <c r="J2986" s="1">
        <v>428.05555555555554</v>
      </c>
      <c r="K2986" s="1">
        <f>Sales_Data[[#This Row],[Order Quantity]]*Sales_Data[[#This Row],[Unit Price]]</f>
        <v>3852.5</v>
      </c>
      <c r="L2986" s="1">
        <v>188.34444444444443</v>
      </c>
    </row>
    <row r="2987" spans="1:12">
      <c r="A2987" t="s">
        <v>3010</v>
      </c>
      <c r="B2987" s="2">
        <v>41579</v>
      </c>
      <c r="C2987">
        <v>13</v>
      </c>
      <c r="D2987" t="s">
        <v>2</v>
      </c>
      <c r="E2987" t="s">
        <v>8168</v>
      </c>
      <c r="F2987" t="s">
        <v>8026</v>
      </c>
      <c r="G2987">
        <v>36</v>
      </c>
      <c r="H2987">
        <v>5</v>
      </c>
      <c r="I2987">
        <v>5</v>
      </c>
      <c r="J2987" s="1">
        <v>22.333333333333332</v>
      </c>
      <c r="K2987" s="1">
        <f>Sales_Data[[#This Row],[Order Quantity]]*Sales_Data[[#This Row],[Unit Price]]</f>
        <v>111.66666666666666</v>
      </c>
      <c r="L2987" s="1">
        <v>15.186666666666667</v>
      </c>
    </row>
    <row r="2988" spans="1:12">
      <c r="A2988" t="s">
        <v>3011</v>
      </c>
      <c r="B2988" s="2">
        <v>41579</v>
      </c>
      <c r="C2988">
        <v>10</v>
      </c>
      <c r="D2988" t="s">
        <v>2</v>
      </c>
      <c r="E2988" t="s">
        <v>8168</v>
      </c>
      <c r="F2988" t="s">
        <v>8026</v>
      </c>
      <c r="G2988">
        <v>29</v>
      </c>
      <c r="H2988">
        <v>4</v>
      </c>
      <c r="I2988">
        <v>9</v>
      </c>
      <c r="J2988" s="1">
        <v>188.34444444444446</v>
      </c>
      <c r="K2988" s="1">
        <f>Sales_Data[[#This Row],[Order Quantity]]*Sales_Data[[#This Row],[Unit Price]]</f>
        <v>1695.1000000000001</v>
      </c>
      <c r="L2988" s="1">
        <v>101.70600000000002</v>
      </c>
    </row>
    <row r="2989" spans="1:12">
      <c r="A2989" t="s">
        <v>3012</v>
      </c>
      <c r="B2989" s="2">
        <v>41580</v>
      </c>
      <c r="C2989">
        <v>11</v>
      </c>
      <c r="D2989" t="s">
        <v>2</v>
      </c>
      <c r="E2989" t="s">
        <v>8168</v>
      </c>
      <c r="F2989" t="s">
        <v>8026</v>
      </c>
      <c r="G2989">
        <v>31</v>
      </c>
      <c r="H2989">
        <v>5</v>
      </c>
      <c r="I2989">
        <v>5</v>
      </c>
      <c r="J2989" s="1">
        <v>716.15555555555557</v>
      </c>
      <c r="K2989" s="1">
        <f>Sales_Data[[#This Row],[Order Quantity]]*Sales_Data[[#This Row],[Unit Price]]</f>
        <v>3580.7777777777778</v>
      </c>
      <c r="L2989" s="1">
        <v>315.10844444444444</v>
      </c>
    </row>
    <row r="2990" spans="1:12">
      <c r="A2990" t="s">
        <v>3013</v>
      </c>
      <c r="B2990" s="2">
        <v>41580</v>
      </c>
      <c r="C2990">
        <v>4</v>
      </c>
      <c r="D2990" t="s">
        <v>3</v>
      </c>
      <c r="E2990" t="s">
        <v>8168</v>
      </c>
      <c r="F2990" t="s">
        <v>8027</v>
      </c>
      <c r="G2990">
        <v>11</v>
      </c>
      <c r="H2990">
        <v>2</v>
      </c>
      <c r="I2990">
        <v>5</v>
      </c>
      <c r="J2990" s="1">
        <v>120.60000000000001</v>
      </c>
      <c r="K2990" s="1">
        <f>Sales_Data[[#This Row],[Order Quantity]]*Sales_Data[[#This Row],[Unit Price]]</f>
        <v>603</v>
      </c>
      <c r="L2990" s="1">
        <v>49.445999999999998</v>
      </c>
    </row>
    <row r="2991" spans="1:12">
      <c r="A2991" t="s">
        <v>3014</v>
      </c>
      <c r="B2991" s="2">
        <v>41580</v>
      </c>
      <c r="C2991">
        <v>19</v>
      </c>
      <c r="D2991" t="s">
        <v>2</v>
      </c>
      <c r="E2991" t="s">
        <v>8168</v>
      </c>
      <c r="F2991" t="s">
        <v>8028</v>
      </c>
      <c r="G2991">
        <v>55</v>
      </c>
      <c r="H2991">
        <v>8</v>
      </c>
      <c r="I2991">
        <v>5</v>
      </c>
      <c r="J2991" s="1">
        <v>120.60000000000001</v>
      </c>
      <c r="K2991" s="1">
        <f>Sales_Data[[#This Row],[Order Quantity]]*Sales_Data[[#This Row],[Unit Price]]</f>
        <v>603</v>
      </c>
      <c r="L2991" s="1">
        <v>79.596000000000018</v>
      </c>
    </row>
    <row r="2992" spans="1:12">
      <c r="A2992" t="s">
        <v>3015</v>
      </c>
      <c r="B2992" s="2">
        <v>41580</v>
      </c>
      <c r="C2992">
        <v>13</v>
      </c>
      <c r="D2992" t="s">
        <v>4</v>
      </c>
      <c r="E2992" t="s">
        <v>8168</v>
      </c>
      <c r="F2992" t="s">
        <v>8026</v>
      </c>
      <c r="G2992">
        <v>36</v>
      </c>
      <c r="H2992">
        <v>5</v>
      </c>
      <c r="I2992">
        <v>4</v>
      </c>
      <c r="J2992" s="1">
        <v>675.95555555555563</v>
      </c>
      <c r="K2992" s="1">
        <f>Sales_Data[[#This Row],[Order Quantity]]*Sales_Data[[#This Row],[Unit Price]]</f>
        <v>2703.8222222222225</v>
      </c>
      <c r="L2992" s="1">
        <v>337.97777777777782</v>
      </c>
    </row>
    <row r="2993" spans="1:12">
      <c r="A2993" t="s">
        <v>3016</v>
      </c>
      <c r="B2993" s="2">
        <v>41581</v>
      </c>
      <c r="C2993">
        <v>2</v>
      </c>
      <c r="D2993" t="s">
        <v>4</v>
      </c>
      <c r="E2993" t="s">
        <v>8168</v>
      </c>
      <c r="F2993" t="s">
        <v>8027</v>
      </c>
      <c r="G2993">
        <v>6</v>
      </c>
      <c r="H2993">
        <v>1</v>
      </c>
      <c r="I2993">
        <v>8</v>
      </c>
      <c r="J2993" s="1">
        <v>75.188888888888897</v>
      </c>
      <c r="K2993" s="1">
        <f>Sales_Data[[#This Row],[Order Quantity]]*Sales_Data[[#This Row],[Unit Price]]</f>
        <v>601.51111111111118</v>
      </c>
      <c r="L2993" s="1">
        <v>38.346333333333334</v>
      </c>
    </row>
    <row r="2994" spans="1:12">
      <c r="A2994" t="s">
        <v>3017</v>
      </c>
      <c r="B2994" s="2">
        <v>41581</v>
      </c>
      <c r="C2994">
        <v>18</v>
      </c>
      <c r="D2994" t="s">
        <v>2</v>
      </c>
      <c r="E2994" t="s">
        <v>8168</v>
      </c>
      <c r="F2994" t="s">
        <v>8025</v>
      </c>
      <c r="G2994">
        <v>52</v>
      </c>
      <c r="H2994">
        <v>8</v>
      </c>
      <c r="I2994">
        <v>4</v>
      </c>
      <c r="J2994" s="1">
        <v>223.33333333333334</v>
      </c>
      <c r="K2994" s="1">
        <f>Sales_Data[[#This Row],[Order Quantity]]*Sales_Data[[#This Row],[Unit Price]]</f>
        <v>893.33333333333337</v>
      </c>
      <c r="L2994" s="1">
        <v>107.19999999999999</v>
      </c>
    </row>
    <row r="2995" spans="1:12">
      <c r="A2995" t="s">
        <v>3018</v>
      </c>
      <c r="B2995" s="2">
        <v>41581</v>
      </c>
      <c r="C2995">
        <v>16</v>
      </c>
      <c r="D2995" t="s">
        <v>2</v>
      </c>
      <c r="E2995" t="s">
        <v>8168</v>
      </c>
      <c r="F2995" t="s">
        <v>8025</v>
      </c>
      <c r="G2995">
        <v>45</v>
      </c>
      <c r="H2995">
        <v>7</v>
      </c>
      <c r="I2995">
        <v>2</v>
      </c>
      <c r="J2995" s="1">
        <v>287.35555555555561</v>
      </c>
      <c r="K2995" s="1">
        <f>Sales_Data[[#This Row],[Order Quantity]]*Sales_Data[[#This Row],[Unit Price]]</f>
        <v>574.71111111111122</v>
      </c>
      <c r="L2995" s="1">
        <v>178.16044444444447</v>
      </c>
    </row>
    <row r="2996" spans="1:12">
      <c r="A2996" t="s">
        <v>3019</v>
      </c>
      <c r="B2996" s="2">
        <v>41581</v>
      </c>
      <c r="C2996">
        <v>11</v>
      </c>
      <c r="D2996" t="s">
        <v>4</v>
      </c>
      <c r="E2996" t="s">
        <v>8168</v>
      </c>
      <c r="F2996" t="s">
        <v>8026</v>
      </c>
      <c r="G2996">
        <v>32</v>
      </c>
      <c r="H2996">
        <v>5</v>
      </c>
      <c r="I2996">
        <v>6</v>
      </c>
      <c r="J2996" s="1">
        <v>94.544444444444437</v>
      </c>
      <c r="K2996" s="1">
        <f>Sales_Data[[#This Row],[Order Quantity]]*Sales_Data[[#This Row],[Unit Price]]</f>
        <v>567.26666666666665</v>
      </c>
      <c r="L2996" s="1">
        <v>72.799222222222227</v>
      </c>
    </row>
    <row r="2997" spans="1:12">
      <c r="A2997" t="s">
        <v>3020</v>
      </c>
      <c r="B2997" s="2">
        <v>41581</v>
      </c>
      <c r="C2997">
        <v>8</v>
      </c>
      <c r="D2997" t="s">
        <v>4</v>
      </c>
      <c r="E2997" t="s">
        <v>8168</v>
      </c>
      <c r="F2997" t="s">
        <v>8027</v>
      </c>
      <c r="G2997">
        <v>21</v>
      </c>
      <c r="H2997">
        <v>3</v>
      </c>
      <c r="I2997">
        <v>1</v>
      </c>
      <c r="J2997" s="1">
        <v>219.61111111111111</v>
      </c>
      <c r="K2997" s="1">
        <f>Sales_Data[[#This Row],[Order Quantity]]*Sales_Data[[#This Row],[Unit Price]]</f>
        <v>219.61111111111111</v>
      </c>
      <c r="L2997" s="1">
        <v>160.31611111111113</v>
      </c>
    </row>
    <row r="2998" spans="1:12">
      <c r="A2998" t="s">
        <v>3021</v>
      </c>
      <c r="B2998" s="2">
        <v>41582</v>
      </c>
      <c r="C2998">
        <v>5</v>
      </c>
      <c r="D2998" t="s">
        <v>2</v>
      </c>
      <c r="E2998" t="s">
        <v>8168</v>
      </c>
      <c r="F2998" t="s">
        <v>8027</v>
      </c>
      <c r="G2998">
        <v>14</v>
      </c>
      <c r="H2998">
        <v>2</v>
      </c>
      <c r="I2998">
        <v>4</v>
      </c>
      <c r="J2998" s="1">
        <v>131.02222222222224</v>
      </c>
      <c r="K2998" s="1">
        <f>Sales_Data[[#This Row],[Order Quantity]]*Sales_Data[[#This Row],[Unit Price]]</f>
        <v>524.08888888888896</v>
      </c>
      <c r="L2998" s="1">
        <v>66.821333333333342</v>
      </c>
    </row>
    <row r="2999" spans="1:12">
      <c r="A2999" t="s">
        <v>3022</v>
      </c>
      <c r="B2999" s="2">
        <v>41582</v>
      </c>
      <c r="C2999">
        <v>12</v>
      </c>
      <c r="D2999" t="s">
        <v>4</v>
      </c>
      <c r="E2999" t="s">
        <v>8168</v>
      </c>
      <c r="F2999" t="s">
        <v>8026</v>
      </c>
      <c r="G2999">
        <v>33</v>
      </c>
      <c r="H2999">
        <v>5</v>
      </c>
      <c r="I2999">
        <v>2</v>
      </c>
      <c r="J2999" s="1">
        <v>23.077777777777779</v>
      </c>
      <c r="K2999" s="1">
        <f>Sales_Data[[#This Row],[Order Quantity]]*Sales_Data[[#This Row],[Unit Price]]</f>
        <v>46.155555555555559</v>
      </c>
      <c r="L2999" s="1">
        <v>10.61577777777778</v>
      </c>
    </row>
    <row r="3000" spans="1:12">
      <c r="A3000" t="s">
        <v>3023</v>
      </c>
      <c r="B3000" s="2">
        <v>41582</v>
      </c>
      <c r="C3000">
        <v>20</v>
      </c>
      <c r="D3000" t="s">
        <v>3</v>
      </c>
      <c r="E3000" t="s">
        <v>8168</v>
      </c>
      <c r="F3000" t="s">
        <v>8028</v>
      </c>
      <c r="G3000">
        <v>56</v>
      </c>
      <c r="H3000">
        <v>8</v>
      </c>
      <c r="I3000">
        <v>6</v>
      </c>
      <c r="J3000" s="1">
        <v>215.88888888888889</v>
      </c>
      <c r="K3000" s="1">
        <f>Sales_Data[[#This Row],[Order Quantity]]*Sales_Data[[#This Row],[Unit Price]]</f>
        <v>1295.3333333333333</v>
      </c>
      <c r="L3000" s="1">
        <v>136.01</v>
      </c>
    </row>
    <row r="3001" spans="1:12">
      <c r="A3001" t="s">
        <v>3024</v>
      </c>
      <c r="B3001" s="2">
        <v>41582</v>
      </c>
      <c r="C3001">
        <v>1</v>
      </c>
      <c r="D3001" t="s">
        <v>3</v>
      </c>
      <c r="E3001" t="s">
        <v>8168</v>
      </c>
      <c r="F3001" t="s">
        <v>8027</v>
      </c>
      <c r="G3001">
        <v>3</v>
      </c>
      <c r="H3001">
        <v>1</v>
      </c>
      <c r="I3001">
        <v>8</v>
      </c>
      <c r="J3001" s="1">
        <v>431.77777777777777</v>
      </c>
      <c r="K3001" s="1">
        <f>Sales_Data[[#This Row],[Order Quantity]]*Sales_Data[[#This Row],[Unit Price]]</f>
        <v>3454.2222222222222</v>
      </c>
      <c r="L3001" s="1">
        <v>345.42222222222222</v>
      </c>
    </row>
    <row r="3002" spans="1:12">
      <c r="A3002" t="s">
        <v>3025</v>
      </c>
      <c r="B3002" s="2">
        <v>41582</v>
      </c>
      <c r="C3002">
        <v>12</v>
      </c>
      <c r="D3002" t="s">
        <v>4</v>
      </c>
      <c r="E3002" t="s">
        <v>8168</v>
      </c>
      <c r="F3002" t="s">
        <v>8026</v>
      </c>
      <c r="G3002">
        <v>35</v>
      </c>
      <c r="H3002">
        <v>5</v>
      </c>
      <c r="I3002">
        <v>1</v>
      </c>
      <c r="J3002" s="1">
        <v>98.266666666666666</v>
      </c>
      <c r="K3002" s="1">
        <f>Sales_Data[[#This Row],[Order Quantity]]*Sales_Data[[#This Row],[Unit Price]]</f>
        <v>98.266666666666666</v>
      </c>
      <c r="L3002" s="1">
        <v>56.994666666666667</v>
      </c>
    </row>
    <row r="3003" spans="1:12">
      <c r="A3003" t="s">
        <v>3026</v>
      </c>
      <c r="B3003" s="2">
        <v>41582</v>
      </c>
      <c r="C3003">
        <v>10</v>
      </c>
      <c r="D3003" t="s">
        <v>4</v>
      </c>
      <c r="E3003" t="s">
        <v>8168</v>
      </c>
      <c r="F3003" t="s">
        <v>8026</v>
      </c>
      <c r="G3003">
        <v>29</v>
      </c>
      <c r="H3003">
        <v>4</v>
      </c>
      <c r="I3003">
        <v>6</v>
      </c>
      <c r="J3003" s="1">
        <v>288.84444444444443</v>
      </c>
      <c r="K3003" s="1">
        <f>Sales_Data[[#This Row],[Order Quantity]]*Sales_Data[[#This Row],[Unit Price]]</f>
        <v>1733.0666666666666</v>
      </c>
      <c r="L3003" s="1">
        <v>132.86844444444444</v>
      </c>
    </row>
    <row r="3004" spans="1:12">
      <c r="A3004" t="s">
        <v>3027</v>
      </c>
      <c r="B3004" s="2">
        <v>41583</v>
      </c>
      <c r="C3004">
        <v>8</v>
      </c>
      <c r="D3004" t="s">
        <v>2</v>
      </c>
      <c r="E3004" t="s">
        <v>8168</v>
      </c>
      <c r="F3004" t="s">
        <v>8027</v>
      </c>
      <c r="G3004">
        <v>21</v>
      </c>
      <c r="H3004">
        <v>3</v>
      </c>
      <c r="I3004">
        <v>4</v>
      </c>
      <c r="J3004" s="1">
        <v>188.34444444444446</v>
      </c>
      <c r="K3004" s="1">
        <f>Sales_Data[[#This Row],[Order Quantity]]*Sales_Data[[#This Row],[Unit Price]]</f>
        <v>753.37777777777785</v>
      </c>
      <c r="L3004" s="1">
        <v>107.35633333333334</v>
      </c>
    </row>
    <row r="3005" spans="1:12">
      <c r="A3005" t="s">
        <v>3028</v>
      </c>
      <c r="B3005" s="2">
        <v>41583</v>
      </c>
      <c r="C3005">
        <v>11</v>
      </c>
      <c r="D3005" t="s">
        <v>4</v>
      </c>
      <c r="E3005" t="s">
        <v>8168</v>
      </c>
      <c r="F3005" t="s">
        <v>8026</v>
      </c>
      <c r="G3005">
        <v>31</v>
      </c>
      <c r="H3005">
        <v>5</v>
      </c>
      <c r="I3005">
        <v>8</v>
      </c>
      <c r="J3005" s="1">
        <v>123.57777777777778</v>
      </c>
      <c r="K3005" s="1">
        <f>Sales_Data[[#This Row],[Order Quantity]]*Sales_Data[[#This Row],[Unit Price]]</f>
        <v>988.62222222222226</v>
      </c>
      <c r="L3005" s="1">
        <v>103.80533333333334</v>
      </c>
    </row>
    <row r="3006" spans="1:12">
      <c r="A3006" t="s">
        <v>3029</v>
      </c>
      <c r="B3006" s="2">
        <v>41583</v>
      </c>
      <c r="C3006">
        <v>8</v>
      </c>
      <c r="D3006" t="s">
        <v>4</v>
      </c>
      <c r="E3006" t="s">
        <v>8168</v>
      </c>
      <c r="F3006" t="s">
        <v>8027</v>
      </c>
      <c r="G3006">
        <v>23</v>
      </c>
      <c r="H3006">
        <v>4</v>
      </c>
      <c r="I3006">
        <v>8</v>
      </c>
      <c r="J3006" s="1">
        <v>559.82222222222231</v>
      </c>
      <c r="K3006" s="1">
        <f>Sales_Data[[#This Row],[Order Quantity]]*Sales_Data[[#This Row],[Unit Price]]</f>
        <v>4478.5777777777785</v>
      </c>
      <c r="L3006" s="1">
        <v>251.92000000000002</v>
      </c>
    </row>
    <row r="3007" spans="1:12">
      <c r="A3007" t="s">
        <v>3030</v>
      </c>
      <c r="B3007" s="2">
        <v>41583</v>
      </c>
      <c r="C3007">
        <v>13</v>
      </c>
      <c r="D3007" t="s">
        <v>2</v>
      </c>
      <c r="E3007" t="s">
        <v>8168</v>
      </c>
      <c r="F3007" t="s">
        <v>8026</v>
      </c>
      <c r="G3007">
        <v>38</v>
      </c>
      <c r="H3007">
        <v>6</v>
      </c>
      <c r="I3007">
        <v>1</v>
      </c>
      <c r="J3007" s="1">
        <v>215.88888888888889</v>
      </c>
      <c r="K3007" s="1">
        <f>Sales_Data[[#This Row],[Order Quantity]]*Sales_Data[[#This Row],[Unit Price]]</f>
        <v>215.88888888888889</v>
      </c>
      <c r="L3007" s="1">
        <v>97.15</v>
      </c>
    </row>
    <row r="3008" spans="1:12">
      <c r="A3008" t="s">
        <v>3031</v>
      </c>
      <c r="B3008" s="2">
        <v>41584</v>
      </c>
      <c r="C3008">
        <v>12</v>
      </c>
      <c r="D3008" t="s">
        <v>4</v>
      </c>
      <c r="E3008" t="s">
        <v>8168</v>
      </c>
      <c r="F3008" t="s">
        <v>8026</v>
      </c>
      <c r="G3008">
        <v>33</v>
      </c>
      <c r="H3008">
        <v>5</v>
      </c>
      <c r="I3008">
        <v>7</v>
      </c>
      <c r="J3008" s="1">
        <v>187.60000000000002</v>
      </c>
      <c r="K3008" s="1">
        <f>Sales_Data[[#This Row],[Order Quantity]]*Sales_Data[[#This Row],[Unit Price]]</f>
        <v>1313.2000000000003</v>
      </c>
      <c r="L3008" s="1">
        <v>95.676000000000002</v>
      </c>
    </row>
    <row r="3009" spans="1:12">
      <c r="A3009" t="s">
        <v>3032</v>
      </c>
      <c r="B3009" s="2">
        <v>41584</v>
      </c>
      <c r="C3009">
        <v>3</v>
      </c>
      <c r="D3009" t="s">
        <v>3</v>
      </c>
      <c r="E3009" t="s">
        <v>8168</v>
      </c>
      <c r="F3009" t="s">
        <v>8027</v>
      </c>
      <c r="G3009">
        <v>7</v>
      </c>
      <c r="H3009">
        <v>1</v>
      </c>
      <c r="I3009">
        <v>8</v>
      </c>
      <c r="J3009" s="1">
        <v>125.06666666666668</v>
      </c>
      <c r="K3009" s="1">
        <f>Sales_Data[[#This Row],[Order Quantity]]*Sales_Data[[#This Row],[Unit Price]]</f>
        <v>1000.5333333333334</v>
      </c>
      <c r="L3009" s="1">
        <v>58.781333333333336</v>
      </c>
    </row>
    <row r="3010" spans="1:12">
      <c r="A3010" t="s">
        <v>3033</v>
      </c>
      <c r="B3010" s="2">
        <v>41584</v>
      </c>
      <c r="C3010">
        <v>6</v>
      </c>
      <c r="D3010" t="s">
        <v>4</v>
      </c>
      <c r="E3010" t="s">
        <v>8168</v>
      </c>
      <c r="F3010" t="s">
        <v>8027</v>
      </c>
      <c r="G3010">
        <v>15</v>
      </c>
      <c r="H3010">
        <v>3</v>
      </c>
      <c r="I3010">
        <v>9</v>
      </c>
      <c r="J3010" s="1">
        <v>118.36666666666666</v>
      </c>
      <c r="K3010" s="1">
        <f>Sales_Data[[#This Row],[Order Quantity]]*Sales_Data[[#This Row],[Unit Price]]</f>
        <v>1065.3</v>
      </c>
      <c r="L3010" s="1">
        <v>63.918000000000006</v>
      </c>
    </row>
    <row r="3011" spans="1:12">
      <c r="A3011" t="s">
        <v>3034</v>
      </c>
      <c r="B3011" s="2">
        <v>41585</v>
      </c>
      <c r="C3011">
        <v>8</v>
      </c>
      <c r="D3011" t="s">
        <v>4</v>
      </c>
      <c r="E3011" t="s">
        <v>8168</v>
      </c>
      <c r="F3011" t="s">
        <v>8027</v>
      </c>
      <c r="G3011">
        <v>22</v>
      </c>
      <c r="H3011">
        <v>4</v>
      </c>
      <c r="I3011">
        <v>6</v>
      </c>
      <c r="J3011" s="1">
        <v>107.2</v>
      </c>
      <c r="K3011" s="1">
        <f>Sales_Data[[#This Row],[Order Quantity]]*Sales_Data[[#This Row],[Unit Price]]</f>
        <v>643.20000000000005</v>
      </c>
      <c r="L3011" s="1">
        <v>63.247999999999998</v>
      </c>
    </row>
    <row r="3012" spans="1:12">
      <c r="A3012" t="s">
        <v>3035</v>
      </c>
      <c r="B3012" s="2">
        <v>41585</v>
      </c>
      <c r="C3012">
        <v>13</v>
      </c>
      <c r="D3012" t="s">
        <v>4</v>
      </c>
      <c r="E3012" t="s">
        <v>8168</v>
      </c>
      <c r="F3012" t="s">
        <v>8026</v>
      </c>
      <c r="G3012">
        <v>35</v>
      </c>
      <c r="H3012">
        <v>5</v>
      </c>
      <c r="I3012">
        <v>7</v>
      </c>
      <c r="J3012" s="1">
        <v>118.36666666666666</v>
      </c>
      <c r="K3012" s="1">
        <f>Sales_Data[[#This Row],[Order Quantity]]*Sales_Data[[#This Row],[Unit Price]]</f>
        <v>828.56666666666661</v>
      </c>
      <c r="L3012" s="1">
        <v>97.060666666666663</v>
      </c>
    </row>
    <row r="3013" spans="1:12">
      <c r="A3013" t="s">
        <v>3036</v>
      </c>
      <c r="B3013" s="2">
        <v>41585</v>
      </c>
      <c r="C3013">
        <v>11</v>
      </c>
      <c r="D3013" t="s">
        <v>3</v>
      </c>
      <c r="E3013" t="s">
        <v>8168</v>
      </c>
      <c r="F3013" t="s">
        <v>8026</v>
      </c>
      <c r="G3013">
        <v>32</v>
      </c>
      <c r="H3013">
        <v>5</v>
      </c>
      <c r="I3013">
        <v>5</v>
      </c>
      <c r="J3013" s="1">
        <v>122.08888888888889</v>
      </c>
      <c r="K3013" s="1">
        <f>Sales_Data[[#This Row],[Order Quantity]]*Sales_Data[[#This Row],[Unit Price]]</f>
        <v>610.44444444444446</v>
      </c>
      <c r="L3013" s="1">
        <v>85.462222222222223</v>
      </c>
    </row>
    <row r="3014" spans="1:12">
      <c r="A3014" t="s">
        <v>3037</v>
      </c>
      <c r="B3014" s="2">
        <v>41585</v>
      </c>
      <c r="C3014">
        <v>12</v>
      </c>
      <c r="D3014" t="s">
        <v>4</v>
      </c>
      <c r="E3014" t="s">
        <v>8168</v>
      </c>
      <c r="F3014" t="s">
        <v>8026</v>
      </c>
      <c r="G3014">
        <v>33</v>
      </c>
      <c r="H3014">
        <v>5</v>
      </c>
      <c r="I3014">
        <v>3</v>
      </c>
      <c r="J3014" s="1">
        <v>200.25555555555556</v>
      </c>
      <c r="K3014" s="1">
        <f>Sales_Data[[#This Row],[Order Quantity]]*Sales_Data[[#This Row],[Unit Price]]</f>
        <v>600.76666666666665</v>
      </c>
      <c r="L3014" s="1">
        <v>144.184</v>
      </c>
    </row>
    <row r="3015" spans="1:12">
      <c r="A3015" t="s">
        <v>3038</v>
      </c>
      <c r="B3015" s="2">
        <v>41585</v>
      </c>
      <c r="C3015">
        <v>19</v>
      </c>
      <c r="D3015" t="s">
        <v>4</v>
      </c>
      <c r="E3015" t="s">
        <v>8168</v>
      </c>
      <c r="F3015" t="s">
        <v>8028</v>
      </c>
      <c r="G3015">
        <v>55</v>
      </c>
      <c r="H3015">
        <v>8</v>
      </c>
      <c r="I3015">
        <v>2</v>
      </c>
      <c r="J3015" s="1">
        <v>28.288888888888888</v>
      </c>
      <c r="K3015" s="1">
        <f>Sales_Data[[#This Row],[Order Quantity]]*Sales_Data[[#This Row],[Unit Price]]</f>
        <v>56.577777777777776</v>
      </c>
      <c r="L3015" s="1">
        <v>22.914000000000001</v>
      </c>
    </row>
    <row r="3016" spans="1:12">
      <c r="A3016" t="s">
        <v>3039</v>
      </c>
      <c r="B3016" s="2">
        <v>41585</v>
      </c>
      <c r="C3016">
        <v>16</v>
      </c>
      <c r="D3016" t="s">
        <v>3</v>
      </c>
      <c r="E3016" t="s">
        <v>8168</v>
      </c>
      <c r="F3016" t="s">
        <v>8025</v>
      </c>
      <c r="G3016">
        <v>45</v>
      </c>
      <c r="H3016">
        <v>7</v>
      </c>
      <c r="I3016">
        <v>8</v>
      </c>
      <c r="J3016" s="1">
        <v>221.84444444444446</v>
      </c>
      <c r="K3016" s="1">
        <f>Sales_Data[[#This Row],[Order Quantity]]*Sales_Data[[#This Row],[Unit Price]]</f>
        <v>1774.7555555555557</v>
      </c>
      <c r="L3016" s="1">
        <v>155.29111111111112</v>
      </c>
    </row>
    <row r="3017" spans="1:12">
      <c r="A3017" t="s">
        <v>3040</v>
      </c>
      <c r="B3017" s="2">
        <v>41586</v>
      </c>
      <c r="C3017">
        <v>16</v>
      </c>
      <c r="D3017" t="s">
        <v>3</v>
      </c>
      <c r="E3017" t="s">
        <v>8168</v>
      </c>
      <c r="F3017" t="s">
        <v>8025</v>
      </c>
      <c r="G3017">
        <v>44</v>
      </c>
      <c r="H3017">
        <v>7</v>
      </c>
      <c r="I3017">
        <v>5</v>
      </c>
      <c r="J3017" s="1">
        <v>117.62222222222223</v>
      </c>
      <c r="K3017" s="1">
        <f>Sales_Data[[#This Row],[Order Quantity]]*Sales_Data[[#This Row],[Unit Price]]</f>
        <v>588.1111111111112</v>
      </c>
      <c r="L3017" s="1">
        <v>52.930000000000007</v>
      </c>
    </row>
    <row r="3018" spans="1:12">
      <c r="A3018" t="s">
        <v>3041</v>
      </c>
      <c r="B3018" s="2">
        <v>41586</v>
      </c>
      <c r="C3018">
        <v>1</v>
      </c>
      <c r="D3018" t="s">
        <v>2</v>
      </c>
      <c r="E3018" t="s">
        <v>8168</v>
      </c>
      <c r="F3018" t="s">
        <v>8027</v>
      </c>
      <c r="G3018">
        <v>3</v>
      </c>
      <c r="H3018">
        <v>1</v>
      </c>
      <c r="I3018">
        <v>7</v>
      </c>
      <c r="J3018" s="1">
        <v>715.41111111111104</v>
      </c>
      <c r="K3018" s="1">
        <f>Sales_Data[[#This Row],[Order Quantity]]*Sales_Data[[#This Row],[Unit Price]]</f>
        <v>5007.8777777777777</v>
      </c>
      <c r="L3018" s="1">
        <v>457.8631111111111</v>
      </c>
    </row>
    <row r="3019" spans="1:12">
      <c r="A3019" t="s">
        <v>3042</v>
      </c>
      <c r="B3019" s="2">
        <v>41586</v>
      </c>
      <c r="C3019">
        <v>8</v>
      </c>
      <c r="D3019" t="s">
        <v>4</v>
      </c>
      <c r="E3019" t="s">
        <v>8168</v>
      </c>
      <c r="F3019" t="s">
        <v>8027</v>
      </c>
      <c r="G3019">
        <v>23</v>
      </c>
      <c r="H3019">
        <v>4</v>
      </c>
      <c r="I3019">
        <v>1</v>
      </c>
      <c r="J3019" s="1">
        <v>438.47777777777782</v>
      </c>
      <c r="K3019" s="1">
        <f>Sales_Data[[#This Row],[Order Quantity]]*Sales_Data[[#This Row],[Unit Price]]</f>
        <v>438.47777777777782</v>
      </c>
      <c r="L3019" s="1">
        <v>372.70611111111111</v>
      </c>
    </row>
    <row r="3020" spans="1:12">
      <c r="A3020" t="s">
        <v>3043</v>
      </c>
      <c r="B3020" s="2">
        <v>41586</v>
      </c>
      <c r="C3020">
        <v>20</v>
      </c>
      <c r="D3020" t="s">
        <v>4</v>
      </c>
      <c r="E3020" t="s">
        <v>8168</v>
      </c>
      <c r="F3020" t="s">
        <v>8028</v>
      </c>
      <c r="G3020">
        <v>56</v>
      </c>
      <c r="H3020">
        <v>8</v>
      </c>
      <c r="I3020">
        <v>6</v>
      </c>
      <c r="J3020" s="1">
        <v>123.57777777777778</v>
      </c>
      <c r="K3020" s="1">
        <f>Sales_Data[[#This Row],[Order Quantity]]*Sales_Data[[#This Row],[Unit Price]]</f>
        <v>741.4666666666667</v>
      </c>
      <c r="L3020" s="1">
        <v>49.431111111111115</v>
      </c>
    </row>
    <row r="3021" spans="1:12">
      <c r="A3021" t="s">
        <v>3044</v>
      </c>
      <c r="B3021" s="2">
        <v>41587</v>
      </c>
      <c r="C3021">
        <v>18</v>
      </c>
      <c r="D3021" t="s">
        <v>2</v>
      </c>
      <c r="E3021" t="s">
        <v>8168</v>
      </c>
      <c r="F3021" t="s">
        <v>8025</v>
      </c>
      <c r="G3021">
        <v>53</v>
      </c>
      <c r="H3021">
        <v>8</v>
      </c>
      <c r="I3021">
        <v>5</v>
      </c>
      <c r="J3021" s="1">
        <v>129.53333333333333</v>
      </c>
      <c r="K3021" s="1">
        <f>Sales_Data[[#This Row],[Order Quantity]]*Sales_Data[[#This Row],[Unit Price]]</f>
        <v>647.66666666666663</v>
      </c>
      <c r="L3021" s="1">
        <v>80.310666666666663</v>
      </c>
    </row>
    <row r="3022" spans="1:12">
      <c r="A3022" t="s">
        <v>3045</v>
      </c>
      <c r="B3022" s="2">
        <v>41587</v>
      </c>
      <c r="C3022">
        <v>17</v>
      </c>
      <c r="D3022" t="s">
        <v>3</v>
      </c>
      <c r="E3022" t="s">
        <v>8168</v>
      </c>
      <c r="F3022" t="s">
        <v>8025</v>
      </c>
      <c r="G3022">
        <v>48</v>
      </c>
      <c r="H3022">
        <v>7</v>
      </c>
      <c r="I3022">
        <v>5</v>
      </c>
      <c r="J3022" s="1">
        <v>130.27777777777777</v>
      </c>
      <c r="K3022" s="1">
        <f>Sales_Data[[#This Row],[Order Quantity]]*Sales_Data[[#This Row],[Unit Price]]</f>
        <v>651.38888888888891</v>
      </c>
      <c r="L3022" s="1">
        <v>72.955555555555563</v>
      </c>
    </row>
    <row r="3023" spans="1:12">
      <c r="A3023" t="s">
        <v>3046</v>
      </c>
      <c r="B3023" s="2">
        <v>41587</v>
      </c>
      <c r="C3023">
        <v>15</v>
      </c>
      <c r="D3023" t="s">
        <v>4</v>
      </c>
      <c r="E3023" t="s">
        <v>8168</v>
      </c>
      <c r="F3023" t="s">
        <v>8025</v>
      </c>
      <c r="G3023">
        <v>42</v>
      </c>
      <c r="H3023">
        <v>6</v>
      </c>
      <c r="I3023">
        <v>7</v>
      </c>
      <c r="J3023" s="1">
        <v>220.35555555555555</v>
      </c>
      <c r="K3023" s="1">
        <f>Sales_Data[[#This Row],[Order Quantity]]*Sales_Data[[#This Row],[Unit Price]]</f>
        <v>1542.4888888888888</v>
      </c>
      <c r="L3023" s="1">
        <v>187.30222222222221</v>
      </c>
    </row>
    <row r="3024" spans="1:12">
      <c r="A3024" t="s">
        <v>3047</v>
      </c>
      <c r="B3024" s="2">
        <v>41587</v>
      </c>
      <c r="C3024">
        <v>5</v>
      </c>
      <c r="D3024" t="s">
        <v>4</v>
      </c>
      <c r="E3024" t="s">
        <v>8168</v>
      </c>
      <c r="F3024" t="s">
        <v>8027</v>
      </c>
      <c r="G3024">
        <v>12</v>
      </c>
      <c r="H3024">
        <v>2</v>
      </c>
      <c r="I3024">
        <v>1</v>
      </c>
      <c r="J3024" s="1">
        <v>590.34444444444443</v>
      </c>
      <c r="K3024" s="1">
        <f>Sales_Data[[#This Row],[Order Quantity]]*Sales_Data[[#This Row],[Unit Price]]</f>
        <v>590.34444444444443</v>
      </c>
      <c r="L3024" s="1">
        <v>454.56522222222225</v>
      </c>
    </row>
    <row r="3025" spans="1:12">
      <c r="A3025" t="s">
        <v>3048</v>
      </c>
      <c r="B3025" s="2">
        <v>41587</v>
      </c>
      <c r="C3025">
        <v>13</v>
      </c>
      <c r="D3025" t="s">
        <v>2</v>
      </c>
      <c r="E3025" t="s">
        <v>8168</v>
      </c>
      <c r="F3025" t="s">
        <v>8026</v>
      </c>
      <c r="G3025">
        <v>35</v>
      </c>
      <c r="H3025">
        <v>5</v>
      </c>
      <c r="I3025">
        <v>6</v>
      </c>
      <c r="J3025" s="1">
        <v>425.82222222222225</v>
      </c>
      <c r="K3025" s="1">
        <f>Sales_Data[[#This Row],[Order Quantity]]*Sales_Data[[#This Row],[Unit Price]]</f>
        <v>2554.9333333333334</v>
      </c>
      <c r="L3025" s="1">
        <v>332.14133333333336</v>
      </c>
    </row>
    <row r="3026" spans="1:12">
      <c r="A3026" t="s">
        <v>3049</v>
      </c>
      <c r="B3026" s="2">
        <v>41588</v>
      </c>
      <c r="C3026">
        <v>11</v>
      </c>
      <c r="D3026" t="s">
        <v>4</v>
      </c>
      <c r="E3026" t="s">
        <v>8168</v>
      </c>
      <c r="F3026" t="s">
        <v>8026</v>
      </c>
      <c r="G3026">
        <v>32</v>
      </c>
      <c r="H3026">
        <v>5</v>
      </c>
      <c r="I3026">
        <v>7</v>
      </c>
      <c r="J3026" s="1">
        <v>288.10000000000002</v>
      </c>
      <c r="K3026" s="1">
        <f>Sales_Data[[#This Row],[Order Quantity]]*Sales_Data[[#This Row],[Unit Price]]</f>
        <v>2016.7000000000003</v>
      </c>
      <c r="L3026" s="1">
        <v>149.81200000000001</v>
      </c>
    </row>
    <row r="3027" spans="1:12">
      <c r="A3027" t="s">
        <v>3050</v>
      </c>
      <c r="B3027" s="2">
        <v>41588</v>
      </c>
      <c r="C3027">
        <v>6</v>
      </c>
      <c r="D3027" t="s">
        <v>4</v>
      </c>
      <c r="E3027" t="s">
        <v>8168</v>
      </c>
      <c r="F3027" t="s">
        <v>8027</v>
      </c>
      <c r="G3027">
        <v>17</v>
      </c>
      <c r="H3027">
        <v>3</v>
      </c>
      <c r="I3027">
        <v>1</v>
      </c>
      <c r="J3027" s="1">
        <v>326.81111111111113</v>
      </c>
      <c r="K3027" s="1">
        <f>Sales_Data[[#This Row],[Order Quantity]]*Sales_Data[[#This Row],[Unit Price]]</f>
        <v>326.81111111111113</v>
      </c>
      <c r="L3027" s="1">
        <v>241.84022222222222</v>
      </c>
    </row>
    <row r="3028" spans="1:12">
      <c r="A3028" t="s">
        <v>3051</v>
      </c>
      <c r="B3028" s="2">
        <v>41588</v>
      </c>
      <c r="C3028">
        <v>12</v>
      </c>
      <c r="D3028" t="s">
        <v>4</v>
      </c>
      <c r="E3028" t="s">
        <v>8168</v>
      </c>
      <c r="F3028" t="s">
        <v>8026</v>
      </c>
      <c r="G3028">
        <v>35</v>
      </c>
      <c r="H3028">
        <v>5</v>
      </c>
      <c r="I3028">
        <v>2</v>
      </c>
      <c r="J3028" s="1">
        <v>445.17777777777775</v>
      </c>
      <c r="K3028" s="1">
        <f>Sales_Data[[#This Row],[Order Quantity]]*Sales_Data[[#This Row],[Unit Price]]</f>
        <v>890.3555555555555</v>
      </c>
      <c r="L3028" s="1">
        <v>271.55844444444443</v>
      </c>
    </row>
    <row r="3029" spans="1:12">
      <c r="A3029" t="s">
        <v>3052</v>
      </c>
      <c r="B3029" s="2">
        <v>41588</v>
      </c>
      <c r="C3029">
        <v>11</v>
      </c>
      <c r="D3029" t="s">
        <v>2</v>
      </c>
      <c r="E3029" t="s">
        <v>8168</v>
      </c>
      <c r="F3029" t="s">
        <v>8026</v>
      </c>
      <c r="G3029">
        <v>30</v>
      </c>
      <c r="H3029">
        <v>5</v>
      </c>
      <c r="I3029">
        <v>2</v>
      </c>
      <c r="J3029" s="1">
        <v>110.17777777777778</v>
      </c>
      <c r="K3029" s="1">
        <f>Sales_Data[[#This Row],[Order Quantity]]*Sales_Data[[#This Row],[Unit Price]]</f>
        <v>220.35555555555555</v>
      </c>
      <c r="L3029" s="1">
        <v>73.819111111111113</v>
      </c>
    </row>
    <row r="3030" spans="1:12">
      <c r="A3030" t="s">
        <v>3053</v>
      </c>
      <c r="B3030" s="2">
        <v>41588</v>
      </c>
      <c r="C3030">
        <v>18</v>
      </c>
      <c r="D3030" t="s">
        <v>4</v>
      </c>
      <c r="E3030" t="s">
        <v>8168</v>
      </c>
      <c r="F3030" t="s">
        <v>8025</v>
      </c>
      <c r="G3030">
        <v>52</v>
      </c>
      <c r="H3030">
        <v>8</v>
      </c>
      <c r="I3030">
        <v>8</v>
      </c>
      <c r="J3030" s="1">
        <v>95.288888888888891</v>
      </c>
      <c r="K3030" s="1">
        <f>Sales_Data[[#This Row],[Order Quantity]]*Sales_Data[[#This Row],[Unit Price]]</f>
        <v>762.31111111111113</v>
      </c>
      <c r="L3030" s="1">
        <v>47.644444444444446</v>
      </c>
    </row>
    <row r="3031" spans="1:12">
      <c r="A3031" t="s">
        <v>3054</v>
      </c>
      <c r="B3031" s="2">
        <v>41588</v>
      </c>
      <c r="C3031">
        <v>8</v>
      </c>
      <c r="D3031" t="s">
        <v>2</v>
      </c>
      <c r="E3031" t="s">
        <v>8168</v>
      </c>
      <c r="F3031" t="s">
        <v>8027</v>
      </c>
      <c r="G3031">
        <v>22</v>
      </c>
      <c r="H3031">
        <v>3</v>
      </c>
      <c r="I3031">
        <v>3</v>
      </c>
      <c r="J3031" s="1">
        <v>203.97777777777776</v>
      </c>
      <c r="K3031" s="1">
        <f>Sales_Data[[#This Row],[Order Quantity]]*Sales_Data[[#This Row],[Unit Price]]</f>
        <v>611.93333333333328</v>
      </c>
      <c r="L3031" s="1">
        <v>112.18777777777778</v>
      </c>
    </row>
    <row r="3032" spans="1:12">
      <c r="A3032" t="s">
        <v>3055</v>
      </c>
      <c r="B3032" s="2">
        <v>41589</v>
      </c>
      <c r="C3032">
        <v>6</v>
      </c>
      <c r="D3032" t="s">
        <v>3</v>
      </c>
      <c r="E3032" t="s">
        <v>8168</v>
      </c>
      <c r="F3032" t="s">
        <v>8027</v>
      </c>
      <c r="G3032">
        <v>15</v>
      </c>
      <c r="H3032">
        <v>3</v>
      </c>
      <c r="I3032">
        <v>5</v>
      </c>
      <c r="J3032" s="1">
        <v>212.91111111111113</v>
      </c>
      <c r="K3032" s="1">
        <f>Sales_Data[[#This Row],[Order Quantity]]*Sales_Data[[#This Row],[Unit Price]]</f>
        <v>1064.5555555555557</v>
      </c>
      <c r="L3032" s="1">
        <v>119.23022222222224</v>
      </c>
    </row>
    <row r="3033" spans="1:12">
      <c r="A3033" t="s">
        <v>3056</v>
      </c>
      <c r="B3033" s="2">
        <v>41590</v>
      </c>
      <c r="C3033">
        <v>20</v>
      </c>
      <c r="D3033" t="s">
        <v>4</v>
      </c>
      <c r="E3033" t="s">
        <v>8168</v>
      </c>
      <c r="F3033" t="s">
        <v>8028</v>
      </c>
      <c r="G3033">
        <v>58</v>
      </c>
      <c r="H3033">
        <v>8</v>
      </c>
      <c r="I3033">
        <v>5</v>
      </c>
      <c r="J3033" s="1">
        <v>123.57777777777778</v>
      </c>
      <c r="K3033" s="1">
        <f>Sales_Data[[#This Row],[Order Quantity]]*Sales_Data[[#This Row],[Unit Price]]</f>
        <v>617.88888888888891</v>
      </c>
      <c r="L3033" s="1">
        <v>50.666888888888892</v>
      </c>
    </row>
    <row r="3034" spans="1:12">
      <c r="A3034" t="s">
        <v>3057</v>
      </c>
      <c r="B3034" s="2">
        <v>41590</v>
      </c>
      <c r="C3034">
        <v>5</v>
      </c>
      <c r="D3034" t="s">
        <v>4</v>
      </c>
      <c r="E3034" t="s">
        <v>8168</v>
      </c>
      <c r="F3034" t="s">
        <v>8027</v>
      </c>
      <c r="G3034">
        <v>13</v>
      </c>
      <c r="H3034">
        <v>2</v>
      </c>
      <c r="I3034">
        <v>1</v>
      </c>
      <c r="J3034" s="1">
        <v>438.47777777777782</v>
      </c>
      <c r="K3034" s="1">
        <f>Sales_Data[[#This Row],[Order Quantity]]*Sales_Data[[#This Row],[Unit Price]]</f>
        <v>438.47777777777782</v>
      </c>
      <c r="L3034" s="1">
        <v>333.24311111111115</v>
      </c>
    </row>
    <row r="3035" spans="1:12">
      <c r="A3035" t="s">
        <v>3058</v>
      </c>
      <c r="B3035" s="2">
        <v>41590</v>
      </c>
      <c r="C3035">
        <v>4</v>
      </c>
      <c r="D3035" t="s">
        <v>4</v>
      </c>
      <c r="E3035" t="s">
        <v>8168</v>
      </c>
      <c r="F3035" t="s">
        <v>8027</v>
      </c>
      <c r="G3035">
        <v>9</v>
      </c>
      <c r="H3035">
        <v>2</v>
      </c>
      <c r="I3035">
        <v>7</v>
      </c>
      <c r="J3035" s="1">
        <v>256.83333333333331</v>
      </c>
      <c r="K3035" s="1">
        <f>Sales_Data[[#This Row],[Order Quantity]]*Sales_Data[[#This Row],[Unit Price]]</f>
        <v>1797.8333333333333</v>
      </c>
      <c r="L3035" s="1">
        <v>141.25833333333333</v>
      </c>
    </row>
    <row r="3036" spans="1:12">
      <c r="A3036" t="s">
        <v>3059</v>
      </c>
      <c r="B3036" s="2">
        <v>41590</v>
      </c>
      <c r="C3036">
        <v>15</v>
      </c>
      <c r="D3036" t="s">
        <v>3</v>
      </c>
      <c r="E3036" t="s">
        <v>8168</v>
      </c>
      <c r="F3036" t="s">
        <v>8025</v>
      </c>
      <c r="G3036">
        <v>43</v>
      </c>
      <c r="H3036">
        <v>6</v>
      </c>
      <c r="I3036">
        <v>1</v>
      </c>
      <c r="J3036" s="1">
        <v>711.68888888888887</v>
      </c>
      <c r="K3036" s="1">
        <f>Sales_Data[[#This Row],[Order Quantity]]*Sales_Data[[#This Row],[Unit Price]]</f>
        <v>711.68888888888887</v>
      </c>
      <c r="L3036" s="1">
        <v>533.76666666666665</v>
      </c>
    </row>
    <row r="3037" spans="1:12">
      <c r="A3037" t="s">
        <v>3060</v>
      </c>
      <c r="B3037" s="2">
        <v>41590</v>
      </c>
      <c r="C3037">
        <v>6</v>
      </c>
      <c r="D3037" t="s">
        <v>2</v>
      </c>
      <c r="E3037" t="s">
        <v>8168</v>
      </c>
      <c r="F3037" t="s">
        <v>8027</v>
      </c>
      <c r="G3037">
        <v>15</v>
      </c>
      <c r="H3037">
        <v>3</v>
      </c>
      <c r="I3037">
        <v>2</v>
      </c>
      <c r="J3037" s="1">
        <v>208.44444444444446</v>
      </c>
      <c r="K3037" s="1">
        <f>Sales_Data[[#This Row],[Order Quantity]]*Sales_Data[[#This Row],[Unit Price]]</f>
        <v>416.88888888888891</v>
      </c>
      <c r="L3037" s="1">
        <v>173.00888888888889</v>
      </c>
    </row>
    <row r="3038" spans="1:12">
      <c r="A3038" t="s">
        <v>3061</v>
      </c>
      <c r="B3038" s="2">
        <v>41590</v>
      </c>
      <c r="C3038">
        <v>12</v>
      </c>
      <c r="D3038" t="s">
        <v>3</v>
      </c>
      <c r="E3038" t="s">
        <v>8168</v>
      </c>
      <c r="F3038" t="s">
        <v>8026</v>
      </c>
      <c r="G3038">
        <v>35</v>
      </c>
      <c r="H3038">
        <v>5</v>
      </c>
      <c r="I3038">
        <v>7</v>
      </c>
      <c r="J3038" s="1">
        <v>443.68888888888893</v>
      </c>
      <c r="K3038" s="1">
        <f>Sales_Data[[#This Row],[Order Quantity]]*Sales_Data[[#This Row],[Unit Price]]</f>
        <v>3105.8222222222225</v>
      </c>
      <c r="L3038" s="1">
        <v>350.51422222222226</v>
      </c>
    </row>
    <row r="3039" spans="1:12">
      <c r="A3039" t="s">
        <v>3062</v>
      </c>
      <c r="B3039" s="2">
        <v>41591</v>
      </c>
      <c r="C3039">
        <v>17</v>
      </c>
      <c r="D3039" t="s">
        <v>4</v>
      </c>
      <c r="E3039" t="s">
        <v>8168</v>
      </c>
      <c r="F3039" t="s">
        <v>8025</v>
      </c>
      <c r="G3039">
        <v>48</v>
      </c>
      <c r="H3039">
        <v>7</v>
      </c>
      <c r="I3039">
        <v>9</v>
      </c>
      <c r="J3039" s="1">
        <v>101.98888888888888</v>
      </c>
      <c r="K3039" s="1">
        <f>Sales_Data[[#This Row],[Order Quantity]]*Sales_Data[[#This Row],[Unit Price]]</f>
        <v>917.89999999999986</v>
      </c>
      <c r="L3039" s="1">
        <v>84.650777777777776</v>
      </c>
    </row>
    <row r="3040" spans="1:12">
      <c r="A3040" t="s">
        <v>3063</v>
      </c>
      <c r="B3040" s="2">
        <v>41591</v>
      </c>
      <c r="C3040">
        <v>12</v>
      </c>
      <c r="D3040" t="s">
        <v>2</v>
      </c>
      <c r="E3040" t="s">
        <v>8168</v>
      </c>
      <c r="F3040" t="s">
        <v>8026</v>
      </c>
      <c r="G3040">
        <v>34</v>
      </c>
      <c r="H3040">
        <v>5</v>
      </c>
      <c r="I3040">
        <v>4</v>
      </c>
      <c r="J3040" s="1">
        <v>399.02222222222224</v>
      </c>
      <c r="K3040" s="1">
        <f>Sales_Data[[#This Row],[Order Quantity]]*Sales_Data[[#This Row],[Unit Price]]</f>
        <v>1596.088888888889</v>
      </c>
      <c r="L3040" s="1">
        <v>303.25688888888891</v>
      </c>
    </row>
    <row r="3041" spans="1:12">
      <c r="A3041" t="s">
        <v>3064</v>
      </c>
      <c r="B3041" s="2">
        <v>41592</v>
      </c>
      <c r="C3041">
        <v>10</v>
      </c>
      <c r="D3041" t="s">
        <v>4</v>
      </c>
      <c r="E3041" t="s">
        <v>8168</v>
      </c>
      <c r="F3041" t="s">
        <v>8026</v>
      </c>
      <c r="G3041">
        <v>29</v>
      </c>
      <c r="H3041">
        <v>4</v>
      </c>
      <c r="I3041">
        <v>9</v>
      </c>
      <c r="J3041" s="1">
        <v>276.93333333333334</v>
      </c>
      <c r="K3041" s="1">
        <f>Sales_Data[[#This Row],[Order Quantity]]*Sales_Data[[#This Row],[Unit Price]]</f>
        <v>2492.4</v>
      </c>
      <c r="L3041" s="1">
        <v>188.31466666666668</v>
      </c>
    </row>
    <row r="3042" spans="1:12">
      <c r="A3042" t="s">
        <v>3065</v>
      </c>
      <c r="B3042" s="2">
        <v>41592</v>
      </c>
      <c r="C3042">
        <v>19</v>
      </c>
      <c r="D3042" t="s">
        <v>4</v>
      </c>
      <c r="E3042" t="s">
        <v>8168</v>
      </c>
      <c r="F3042" t="s">
        <v>8028</v>
      </c>
      <c r="G3042">
        <v>54</v>
      </c>
      <c r="H3042">
        <v>8</v>
      </c>
      <c r="I3042">
        <v>1</v>
      </c>
      <c r="J3042" s="1">
        <v>113.90000000000002</v>
      </c>
      <c r="K3042" s="1">
        <f>Sales_Data[[#This Row],[Order Quantity]]*Sales_Data[[#This Row],[Unit Price]]</f>
        <v>113.90000000000002</v>
      </c>
      <c r="L3042" s="1">
        <v>94.537000000000006</v>
      </c>
    </row>
    <row r="3043" spans="1:12">
      <c r="A3043" t="s">
        <v>3066</v>
      </c>
      <c r="B3043" s="2">
        <v>41592</v>
      </c>
      <c r="C3043">
        <v>19</v>
      </c>
      <c r="D3043" t="s">
        <v>4</v>
      </c>
      <c r="E3043" t="s">
        <v>8168</v>
      </c>
      <c r="F3043" t="s">
        <v>8028</v>
      </c>
      <c r="G3043">
        <v>55</v>
      </c>
      <c r="H3043">
        <v>8</v>
      </c>
      <c r="I3043">
        <v>1</v>
      </c>
      <c r="J3043" s="1">
        <v>252.36666666666667</v>
      </c>
      <c r="K3043" s="1">
        <f>Sales_Data[[#This Row],[Order Quantity]]*Sales_Data[[#This Row],[Unit Price]]</f>
        <v>252.36666666666667</v>
      </c>
      <c r="L3043" s="1">
        <v>181.70400000000001</v>
      </c>
    </row>
    <row r="3044" spans="1:12">
      <c r="A3044" t="s">
        <v>3067</v>
      </c>
      <c r="B3044" s="2">
        <v>41592</v>
      </c>
      <c r="C3044">
        <v>3</v>
      </c>
      <c r="D3044" t="s">
        <v>3</v>
      </c>
      <c r="E3044" t="s">
        <v>8168</v>
      </c>
      <c r="F3044" t="s">
        <v>8027</v>
      </c>
      <c r="G3044">
        <v>6</v>
      </c>
      <c r="H3044">
        <v>1</v>
      </c>
      <c r="I3044">
        <v>7</v>
      </c>
      <c r="J3044" s="1">
        <v>19.355555555555558</v>
      </c>
      <c r="K3044" s="1">
        <f>Sales_Data[[#This Row],[Order Quantity]]*Sales_Data[[#This Row],[Unit Price]]</f>
        <v>135.48888888888891</v>
      </c>
      <c r="L3044" s="1">
        <v>13.161777777777779</v>
      </c>
    </row>
    <row r="3045" spans="1:12">
      <c r="A3045" t="s">
        <v>3068</v>
      </c>
      <c r="B3045" s="2">
        <v>41592</v>
      </c>
      <c r="C3045">
        <v>10</v>
      </c>
      <c r="D3045" t="s">
        <v>2</v>
      </c>
      <c r="E3045" t="s">
        <v>8168</v>
      </c>
      <c r="F3045" t="s">
        <v>8026</v>
      </c>
      <c r="G3045">
        <v>29</v>
      </c>
      <c r="H3045">
        <v>4</v>
      </c>
      <c r="I3045">
        <v>3</v>
      </c>
      <c r="J3045" s="1">
        <v>83.37777777777778</v>
      </c>
      <c r="K3045" s="1">
        <f>Sales_Data[[#This Row],[Order Quantity]]*Sales_Data[[#This Row],[Unit Price]]</f>
        <v>250.13333333333333</v>
      </c>
      <c r="L3045" s="1">
        <v>70.037333333333336</v>
      </c>
    </row>
    <row r="3046" spans="1:12">
      <c r="A3046" t="s">
        <v>3069</v>
      </c>
      <c r="B3046" s="2">
        <v>41593</v>
      </c>
      <c r="C3046">
        <v>10</v>
      </c>
      <c r="D3046" t="s">
        <v>3</v>
      </c>
      <c r="E3046" t="s">
        <v>8168</v>
      </c>
      <c r="F3046" t="s">
        <v>8027</v>
      </c>
      <c r="G3046">
        <v>27</v>
      </c>
      <c r="H3046">
        <v>4</v>
      </c>
      <c r="I3046">
        <v>2</v>
      </c>
      <c r="J3046" s="1">
        <v>209.93333333333334</v>
      </c>
      <c r="K3046" s="1">
        <f>Sales_Data[[#This Row],[Order Quantity]]*Sales_Data[[#This Row],[Unit Price]]</f>
        <v>419.86666666666667</v>
      </c>
      <c r="L3046" s="1">
        <v>134.35733333333334</v>
      </c>
    </row>
    <row r="3047" spans="1:12">
      <c r="A3047" t="s">
        <v>3070</v>
      </c>
      <c r="B3047" s="2">
        <v>41593</v>
      </c>
      <c r="C3047">
        <v>3</v>
      </c>
      <c r="D3047" t="s">
        <v>2</v>
      </c>
      <c r="E3047" t="s">
        <v>8168</v>
      </c>
      <c r="F3047" t="s">
        <v>8027</v>
      </c>
      <c r="G3047">
        <v>8</v>
      </c>
      <c r="H3047">
        <v>1</v>
      </c>
      <c r="I3047">
        <v>8</v>
      </c>
      <c r="J3047" s="1">
        <v>664.78888888888889</v>
      </c>
      <c r="K3047" s="1">
        <f>Sales_Data[[#This Row],[Order Quantity]]*Sales_Data[[#This Row],[Unit Price]]</f>
        <v>5318.3111111111111</v>
      </c>
      <c r="L3047" s="1">
        <v>345.69022222222225</v>
      </c>
    </row>
    <row r="3048" spans="1:12">
      <c r="A3048" t="s">
        <v>3071</v>
      </c>
      <c r="B3048" s="2">
        <v>41593</v>
      </c>
      <c r="C3048">
        <v>12</v>
      </c>
      <c r="D3048" t="s">
        <v>2</v>
      </c>
      <c r="E3048" t="s">
        <v>8168</v>
      </c>
      <c r="F3048" t="s">
        <v>8026</v>
      </c>
      <c r="G3048">
        <v>33</v>
      </c>
      <c r="H3048">
        <v>5</v>
      </c>
      <c r="I3048">
        <v>7</v>
      </c>
      <c r="J3048" s="1">
        <v>26.8</v>
      </c>
      <c r="K3048" s="1">
        <f>Sales_Data[[#This Row],[Order Quantity]]*Sales_Data[[#This Row],[Unit Price]]</f>
        <v>187.6</v>
      </c>
      <c r="L3048" s="1">
        <v>12.06</v>
      </c>
    </row>
    <row r="3049" spans="1:12">
      <c r="A3049" t="s">
        <v>3072</v>
      </c>
      <c r="B3049" s="2">
        <v>41593</v>
      </c>
      <c r="C3049">
        <v>7</v>
      </c>
      <c r="D3049" t="s">
        <v>4</v>
      </c>
      <c r="E3049" t="s">
        <v>8168</v>
      </c>
      <c r="F3049" t="s">
        <v>8027</v>
      </c>
      <c r="G3049">
        <v>20</v>
      </c>
      <c r="H3049">
        <v>3</v>
      </c>
      <c r="I3049">
        <v>3</v>
      </c>
      <c r="J3049" s="1">
        <v>279.16666666666669</v>
      </c>
      <c r="K3049" s="1">
        <f>Sales_Data[[#This Row],[Order Quantity]]*Sales_Data[[#This Row],[Unit Price]]</f>
        <v>837.5</v>
      </c>
      <c r="L3049" s="1">
        <v>120.04166666666667</v>
      </c>
    </row>
    <row r="3050" spans="1:12">
      <c r="A3050" t="s">
        <v>3073</v>
      </c>
      <c r="B3050" s="2">
        <v>41594</v>
      </c>
      <c r="C3050">
        <v>9</v>
      </c>
      <c r="D3050" t="s">
        <v>3</v>
      </c>
      <c r="E3050" t="s">
        <v>8168</v>
      </c>
      <c r="F3050" t="s">
        <v>8027</v>
      </c>
      <c r="G3050">
        <v>25</v>
      </c>
      <c r="H3050">
        <v>4</v>
      </c>
      <c r="I3050">
        <v>3</v>
      </c>
      <c r="J3050" s="1">
        <v>109.43333333333334</v>
      </c>
      <c r="K3050" s="1">
        <f>Sales_Data[[#This Row],[Order Quantity]]*Sales_Data[[#This Row],[Unit Price]]</f>
        <v>328.3</v>
      </c>
      <c r="L3050" s="1">
        <v>77.697666666666663</v>
      </c>
    </row>
    <row r="3051" spans="1:12">
      <c r="A3051" t="s">
        <v>3074</v>
      </c>
      <c r="B3051" s="2">
        <v>41594</v>
      </c>
      <c r="C3051">
        <v>18</v>
      </c>
      <c r="D3051" t="s">
        <v>4</v>
      </c>
      <c r="E3051" t="s">
        <v>8168</v>
      </c>
      <c r="F3051" t="s">
        <v>8025</v>
      </c>
      <c r="G3051">
        <v>52</v>
      </c>
      <c r="H3051">
        <v>8</v>
      </c>
      <c r="I3051">
        <v>6</v>
      </c>
      <c r="J3051" s="1">
        <v>316.38888888888891</v>
      </c>
      <c r="K3051" s="1">
        <f>Sales_Data[[#This Row],[Order Quantity]]*Sales_Data[[#This Row],[Unit Price]]</f>
        <v>1898.3333333333335</v>
      </c>
      <c r="L3051" s="1">
        <v>202.48888888888891</v>
      </c>
    </row>
    <row r="3052" spans="1:12">
      <c r="A3052" t="s">
        <v>3075</v>
      </c>
      <c r="B3052" s="2">
        <v>41595</v>
      </c>
      <c r="C3052">
        <v>9</v>
      </c>
      <c r="D3052" t="s">
        <v>2</v>
      </c>
      <c r="E3052" t="s">
        <v>8168</v>
      </c>
      <c r="F3052" t="s">
        <v>8027</v>
      </c>
      <c r="G3052">
        <v>25</v>
      </c>
      <c r="H3052">
        <v>4</v>
      </c>
      <c r="I3052">
        <v>5</v>
      </c>
      <c r="J3052" s="1">
        <v>111.66666666666667</v>
      </c>
      <c r="K3052" s="1">
        <f>Sales_Data[[#This Row],[Order Quantity]]*Sales_Data[[#This Row],[Unit Price]]</f>
        <v>558.33333333333337</v>
      </c>
      <c r="L3052" s="1">
        <v>67</v>
      </c>
    </row>
    <row r="3053" spans="1:12">
      <c r="A3053" t="s">
        <v>3076</v>
      </c>
      <c r="B3053" s="2">
        <v>41595</v>
      </c>
      <c r="C3053">
        <v>10</v>
      </c>
      <c r="D3053" t="s">
        <v>4</v>
      </c>
      <c r="E3053" t="s">
        <v>8168</v>
      </c>
      <c r="F3053" t="s">
        <v>8026</v>
      </c>
      <c r="G3053">
        <v>28</v>
      </c>
      <c r="H3053">
        <v>4</v>
      </c>
      <c r="I3053">
        <v>6</v>
      </c>
      <c r="J3053" s="1">
        <v>259.81111111111113</v>
      </c>
      <c r="K3053" s="1">
        <f>Sales_Data[[#This Row],[Order Quantity]]*Sales_Data[[#This Row],[Unit Price]]</f>
        <v>1558.8666666666668</v>
      </c>
      <c r="L3053" s="1">
        <v>210.44700000000003</v>
      </c>
    </row>
    <row r="3054" spans="1:12">
      <c r="A3054" t="s">
        <v>3077</v>
      </c>
      <c r="B3054" s="2">
        <v>41595</v>
      </c>
      <c r="C3054">
        <v>2</v>
      </c>
      <c r="D3054" t="s">
        <v>4</v>
      </c>
      <c r="E3054" t="s">
        <v>8168</v>
      </c>
      <c r="F3054" t="s">
        <v>8027</v>
      </c>
      <c r="G3054">
        <v>5</v>
      </c>
      <c r="H3054">
        <v>1</v>
      </c>
      <c r="I3054">
        <v>7</v>
      </c>
      <c r="J3054" s="1">
        <v>685.63333333333333</v>
      </c>
      <c r="K3054" s="1">
        <f>Sales_Data[[#This Row],[Order Quantity]]*Sales_Data[[#This Row],[Unit Price]]</f>
        <v>4799.4333333333334</v>
      </c>
      <c r="L3054" s="1">
        <v>569.07566666666662</v>
      </c>
    </row>
    <row r="3055" spans="1:12">
      <c r="A3055" t="s">
        <v>3078</v>
      </c>
      <c r="B3055" s="2">
        <v>41595</v>
      </c>
      <c r="C3055">
        <v>18</v>
      </c>
      <c r="D3055" t="s">
        <v>4</v>
      </c>
      <c r="E3055" t="s">
        <v>8168</v>
      </c>
      <c r="F3055" t="s">
        <v>8025</v>
      </c>
      <c r="G3055">
        <v>51</v>
      </c>
      <c r="H3055">
        <v>7</v>
      </c>
      <c r="I3055">
        <v>6</v>
      </c>
      <c r="J3055" s="1">
        <v>273.95555555555552</v>
      </c>
      <c r="K3055" s="1">
        <f>Sales_Data[[#This Row],[Order Quantity]]*Sales_Data[[#This Row],[Unit Price]]</f>
        <v>1643.7333333333331</v>
      </c>
      <c r="L3055" s="1">
        <v>219.16444444444446</v>
      </c>
    </row>
    <row r="3056" spans="1:12">
      <c r="A3056" t="s">
        <v>3079</v>
      </c>
      <c r="B3056" s="2">
        <v>41596</v>
      </c>
      <c r="C3056">
        <v>19</v>
      </c>
      <c r="D3056" t="s">
        <v>4</v>
      </c>
      <c r="E3056" t="s">
        <v>8168</v>
      </c>
      <c r="F3056" t="s">
        <v>8028</v>
      </c>
      <c r="G3056">
        <v>54</v>
      </c>
      <c r="H3056">
        <v>8</v>
      </c>
      <c r="I3056">
        <v>9</v>
      </c>
      <c r="J3056" s="1">
        <v>265.02222222222224</v>
      </c>
      <c r="K3056" s="1">
        <f>Sales_Data[[#This Row],[Order Quantity]]*Sales_Data[[#This Row],[Unit Price]]</f>
        <v>2385.2000000000003</v>
      </c>
      <c r="L3056" s="1">
        <v>137.81155555555557</v>
      </c>
    </row>
    <row r="3057" spans="1:12">
      <c r="A3057" t="s">
        <v>3080</v>
      </c>
      <c r="B3057" s="2">
        <v>41596</v>
      </c>
      <c r="C3057">
        <v>20</v>
      </c>
      <c r="D3057" t="s">
        <v>3</v>
      </c>
      <c r="E3057" t="s">
        <v>8168</v>
      </c>
      <c r="F3057" t="s">
        <v>8028</v>
      </c>
      <c r="G3057">
        <v>57</v>
      </c>
      <c r="H3057">
        <v>8</v>
      </c>
      <c r="I3057">
        <v>1</v>
      </c>
      <c r="J3057" s="1">
        <v>116.13333333333334</v>
      </c>
      <c r="K3057" s="1">
        <f>Sales_Data[[#This Row],[Order Quantity]]*Sales_Data[[#This Row],[Unit Price]]</f>
        <v>116.13333333333334</v>
      </c>
      <c r="L3057" s="1">
        <v>52.260000000000005</v>
      </c>
    </row>
    <row r="3058" spans="1:12">
      <c r="A3058" t="s">
        <v>3081</v>
      </c>
      <c r="B3058" s="2">
        <v>41596</v>
      </c>
      <c r="C3058">
        <v>17</v>
      </c>
      <c r="D3058" t="s">
        <v>4</v>
      </c>
      <c r="E3058" t="s">
        <v>8168</v>
      </c>
      <c r="F3058" t="s">
        <v>8025</v>
      </c>
      <c r="G3058">
        <v>49</v>
      </c>
      <c r="H3058">
        <v>7</v>
      </c>
      <c r="I3058">
        <v>4</v>
      </c>
      <c r="J3058" s="1">
        <v>285.12222222222221</v>
      </c>
      <c r="K3058" s="1">
        <f>Sales_Data[[#This Row],[Order Quantity]]*Sales_Data[[#This Row],[Unit Price]]</f>
        <v>1140.4888888888888</v>
      </c>
      <c r="L3058" s="1">
        <v>179.62700000000001</v>
      </c>
    </row>
    <row r="3059" spans="1:12">
      <c r="A3059" t="s">
        <v>3082</v>
      </c>
      <c r="B3059" s="2">
        <v>41596</v>
      </c>
      <c r="C3059">
        <v>2</v>
      </c>
      <c r="D3059" t="s">
        <v>2</v>
      </c>
      <c r="E3059" t="s">
        <v>8168</v>
      </c>
      <c r="F3059" t="s">
        <v>8027</v>
      </c>
      <c r="G3059">
        <v>6</v>
      </c>
      <c r="H3059">
        <v>1</v>
      </c>
      <c r="I3059">
        <v>5</v>
      </c>
      <c r="J3059" s="1">
        <v>284.37777777777779</v>
      </c>
      <c r="K3059" s="1">
        <f>Sales_Data[[#This Row],[Order Quantity]]*Sales_Data[[#This Row],[Unit Price]]</f>
        <v>1421.8888888888889</v>
      </c>
      <c r="L3059" s="1">
        <v>218.97088888888891</v>
      </c>
    </row>
    <row r="3060" spans="1:12">
      <c r="A3060" t="s">
        <v>3083</v>
      </c>
      <c r="B3060" s="2">
        <v>41597</v>
      </c>
      <c r="C3060">
        <v>20</v>
      </c>
      <c r="D3060" t="s">
        <v>2</v>
      </c>
      <c r="E3060" t="s">
        <v>8168</v>
      </c>
      <c r="F3060" t="s">
        <v>8028</v>
      </c>
      <c r="G3060">
        <v>56</v>
      </c>
      <c r="H3060">
        <v>8</v>
      </c>
      <c r="I3060">
        <v>2</v>
      </c>
      <c r="J3060" s="1">
        <v>373.71111111111111</v>
      </c>
      <c r="K3060" s="1">
        <f>Sales_Data[[#This Row],[Order Quantity]]*Sales_Data[[#This Row],[Unit Price]]</f>
        <v>747.42222222222222</v>
      </c>
      <c r="L3060" s="1">
        <v>295.23177777777778</v>
      </c>
    </row>
    <row r="3061" spans="1:12">
      <c r="A3061" t="s">
        <v>3084</v>
      </c>
      <c r="B3061" s="2">
        <v>41597</v>
      </c>
      <c r="C3061">
        <v>20</v>
      </c>
      <c r="D3061" t="s">
        <v>2</v>
      </c>
      <c r="E3061" t="s">
        <v>8168</v>
      </c>
      <c r="F3061" t="s">
        <v>8028</v>
      </c>
      <c r="G3061">
        <v>58</v>
      </c>
      <c r="H3061">
        <v>8</v>
      </c>
      <c r="I3061">
        <v>4</v>
      </c>
      <c r="J3061" s="1">
        <v>119.85555555555555</v>
      </c>
      <c r="K3061" s="1">
        <f>Sales_Data[[#This Row],[Order Quantity]]*Sales_Data[[#This Row],[Unit Price]]</f>
        <v>479.42222222222222</v>
      </c>
      <c r="L3061" s="1">
        <v>71.913333333333341</v>
      </c>
    </row>
    <row r="3062" spans="1:12">
      <c r="A3062" t="s">
        <v>3085</v>
      </c>
      <c r="B3062" s="2">
        <v>41597</v>
      </c>
      <c r="C3062">
        <v>16</v>
      </c>
      <c r="D3062" t="s">
        <v>2</v>
      </c>
      <c r="E3062" t="s">
        <v>8168</v>
      </c>
      <c r="F3062" t="s">
        <v>8025</v>
      </c>
      <c r="G3062">
        <v>45</v>
      </c>
      <c r="H3062">
        <v>7</v>
      </c>
      <c r="I3062">
        <v>9</v>
      </c>
      <c r="J3062" s="1">
        <v>658.83333333333337</v>
      </c>
      <c r="K3062" s="1">
        <f>Sales_Data[[#This Row],[Order Quantity]]*Sales_Data[[#This Row],[Unit Price]]</f>
        <v>5929.5</v>
      </c>
      <c r="L3062" s="1">
        <v>434.83000000000004</v>
      </c>
    </row>
    <row r="3063" spans="1:12">
      <c r="A3063" t="s">
        <v>3086</v>
      </c>
      <c r="B3063" s="2">
        <v>41598</v>
      </c>
      <c r="C3063">
        <v>15</v>
      </c>
      <c r="D3063" t="s">
        <v>4</v>
      </c>
      <c r="E3063" t="s">
        <v>8168</v>
      </c>
      <c r="F3063" t="s">
        <v>8025</v>
      </c>
      <c r="G3063">
        <v>44</v>
      </c>
      <c r="H3063">
        <v>6</v>
      </c>
      <c r="I3063">
        <v>3</v>
      </c>
      <c r="J3063" s="1">
        <v>212.16666666666666</v>
      </c>
      <c r="K3063" s="1">
        <f>Sales_Data[[#This Row],[Order Quantity]]*Sales_Data[[#This Row],[Unit Price]]</f>
        <v>636.5</v>
      </c>
      <c r="L3063" s="1">
        <v>161.24666666666667</v>
      </c>
    </row>
    <row r="3064" spans="1:12">
      <c r="A3064" t="s">
        <v>3087</v>
      </c>
      <c r="B3064" s="2">
        <v>41598</v>
      </c>
      <c r="C3064">
        <v>2</v>
      </c>
      <c r="D3064" t="s">
        <v>4</v>
      </c>
      <c r="E3064" t="s">
        <v>8168</v>
      </c>
      <c r="F3064" t="s">
        <v>8027</v>
      </c>
      <c r="G3064">
        <v>6</v>
      </c>
      <c r="H3064">
        <v>1</v>
      </c>
      <c r="I3064">
        <v>9</v>
      </c>
      <c r="J3064" s="1">
        <v>122.08888888888889</v>
      </c>
      <c r="K3064" s="1">
        <f>Sales_Data[[#This Row],[Order Quantity]]*Sales_Data[[#This Row],[Unit Price]]</f>
        <v>1098.8</v>
      </c>
      <c r="L3064" s="1">
        <v>86.683111111111103</v>
      </c>
    </row>
    <row r="3065" spans="1:12">
      <c r="A3065" t="s">
        <v>3088</v>
      </c>
      <c r="B3065" s="2">
        <v>41598</v>
      </c>
      <c r="C3065">
        <v>12</v>
      </c>
      <c r="D3065" t="s">
        <v>4</v>
      </c>
      <c r="E3065" t="s">
        <v>8168</v>
      </c>
      <c r="F3065" t="s">
        <v>8026</v>
      </c>
      <c r="G3065">
        <v>34</v>
      </c>
      <c r="H3065">
        <v>5</v>
      </c>
      <c r="I3065">
        <v>6</v>
      </c>
      <c r="J3065" s="1">
        <v>98.266666666666666</v>
      </c>
      <c r="K3065" s="1">
        <f>Sales_Data[[#This Row],[Order Quantity]]*Sales_Data[[#This Row],[Unit Price]]</f>
        <v>589.6</v>
      </c>
      <c r="L3065" s="1">
        <v>39.306666666666665</v>
      </c>
    </row>
    <row r="3066" spans="1:12">
      <c r="A3066" t="s">
        <v>3089</v>
      </c>
      <c r="B3066" s="2">
        <v>41598</v>
      </c>
      <c r="C3066">
        <v>5</v>
      </c>
      <c r="D3066" t="s">
        <v>2</v>
      </c>
      <c r="E3066" t="s">
        <v>8168</v>
      </c>
      <c r="F3066" t="s">
        <v>8027</v>
      </c>
      <c r="G3066">
        <v>13</v>
      </c>
      <c r="H3066">
        <v>2</v>
      </c>
      <c r="I3066">
        <v>9</v>
      </c>
      <c r="J3066" s="1">
        <v>116.87777777777779</v>
      </c>
      <c r="K3066" s="1">
        <f>Sales_Data[[#This Row],[Order Quantity]]*Sales_Data[[#This Row],[Unit Price]]</f>
        <v>1051.9000000000001</v>
      </c>
      <c r="L3066" s="1">
        <v>46.751111111111115</v>
      </c>
    </row>
    <row r="3067" spans="1:12">
      <c r="A3067" t="s">
        <v>3090</v>
      </c>
      <c r="B3067" s="2">
        <v>41598</v>
      </c>
      <c r="C3067">
        <v>20</v>
      </c>
      <c r="D3067" t="s">
        <v>4</v>
      </c>
      <c r="E3067" t="s">
        <v>8168</v>
      </c>
      <c r="F3067" t="s">
        <v>8028</v>
      </c>
      <c r="G3067">
        <v>56</v>
      </c>
      <c r="H3067">
        <v>8</v>
      </c>
      <c r="I3067">
        <v>2</v>
      </c>
      <c r="J3067" s="1">
        <v>96.033333333333346</v>
      </c>
      <c r="K3067" s="1">
        <f>Sales_Data[[#This Row],[Order Quantity]]*Sales_Data[[#This Row],[Unit Price]]</f>
        <v>192.06666666666669</v>
      </c>
      <c r="L3067" s="1">
        <v>49.937333333333335</v>
      </c>
    </row>
    <row r="3068" spans="1:12">
      <c r="A3068" t="s">
        <v>3091</v>
      </c>
      <c r="B3068" s="2">
        <v>41599</v>
      </c>
      <c r="C3068">
        <v>20</v>
      </c>
      <c r="D3068" t="s">
        <v>3</v>
      </c>
      <c r="E3068" t="s">
        <v>8168</v>
      </c>
      <c r="F3068" t="s">
        <v>8028</v>
      </c>
      <c r="G3068">
        <v>56</v>
      </c>
      <c r="H3068">
        <v>8</v>
      </c>
      <c r="I3068">
        <v>7</v>
      </c>
      <c r="J3068" s="1">
        <v>291.07777777777778</v>
      </c>
      <c r="K3068" s="1">
        <f>Sales_Data[[#This Row],[Order Quantity]]*Sales_Data[[#This Row],[Unit Price]]</f>
        <v>2037.5444444444445</v>
      </c>
      <c r="L3068" s="1">
        <v>136.80655555555555</v>
      </c>
    </row>
    <row r="3069" spans="1:12">
      <c r="A3069" t="s">
        <v>3092</v>
      </c>
      <c r="B3069" s="2">
        <v>41599</v>
      </c>
      <c r="C3069">
        <v>15</v>
      </c>
      <c r="D3069" t="s">
        <v>4</v>
      </c>
      <c r="E3069" t="s">
        <v>8168</v>
      </c>
      <c r="F3069" t="s">
        <v>8025</v>
      </c>
      <c r="G3069">
        <v>41</v>
      </c>
      <c r="H3069">
        <v>6</v>
      </c>
      <c r="I3069">
        <v>1</v>
      </c>
      <c r="J3069" s="1">
        <v>680.42222222222222</v>
      </c>
      <c r="K3069" s="1">
        <f>Sales_Data[[#This Row],[Order Quantity]]*Sales_Data[[#This Row],[Unit Price]]</f>
        <v>680.42222222222222</v>
      </c>
      <c r="L3069" s="1">
        <v>312.99422222222228</v>
      </c>
    </row>
    <row r="3070" spans="1:12">
      <c r="A3070" t="s">
        <v>3093</v>
      </c>
      <c r="B3070" s="2">
        <v>41600</v>
      </c>
      <c r="C3070">
        <v>18</v>
      </c>
      <c r="D3070" t="s">
        <v>2</v>
      </c>
      <c r="E3070" t="s">
        <v>8168</v>
      </c>
      <c r="F3070" t="s">
        <v>8025</v>
      </c>
      <c r="G3070">
        <v>52</v>
      </c>
      <c r="H3070">
        <v>8</v>
      </c>
      <c r="I3070">
        <v>2</v>
      </c>
      <c r="J3070" s="1">
        <v>27.544444444444444</v>
      </c>
      <c r="K3070" s="1">
        <f>Sales_Data[[#This Row],[Order Quantity]]*Sales_Data[[#This Row],[Unit Price]]</f>
        <v>55.088888888888889</v>
      </c>
      <c r="L3070" s="1">
        <v>13.772222222222222</v>
      </c>
    </row>
    <row r="3071" spans="1:12">
      <c r="A3071" t="s">
        <v>3094</v>
      </c>
      <c r="B3071" s="2">
        <v>41600</v>
      </c>
      <c r="C3071">
        <v>1</v>
      </c>
      <c r="D3071" t="s">
        <v>2</v>
      </c>
      <c r="E3071" t="s">
        <v>8168</v>
      </c>
      <c r="F3071" t="s">
        <v>8027</v>
      </c>
      <c r="G3071">
        <v>1</v>
      </c>
      <c r="H3071">
        <v>1</v>
      </c>
      <c r="I3071">
        <v>1</v>
      </c>
      <c r="J3071" s="1">
        <v>218.86666666666667</v>
      </c>
      <c r="K3071" s="1">
        <f>Sales_Data[[#This Row],[Order Quantity]]*Sales_Data[[#This Row],[Unit Price]]</f>
        <v>218.86666666666667</v>
      </c>
      <c r="L3071" s="1">
        <v>91.923999999999992</v>
      </c>
    </row>
    <row r="3072" spans="1:12">
      <c r="A3072" t="s">
        <v>3095</v>
      </c>
      <c r="B3072" s="2">
        <v>41600</v>
      </c>
      <c r="C3072">
        <v>16</v>
      </c>
      <c r="D3072" t="s">
        <v>2</v>
      </c>
      <c r="E3072" t="s">
        <v>8168</v>
      </c>
      <c r="F3072" t="s">
        <v>8025</v>
      </c>
      <c r="G3072">
        <v>46</v>
      </c>
      <c r="H3072">
        <v>7</v>
      </c>
      <c r="I3072">
        <v>3</v>
      </c>
      <c r="J3072" s="1">
        <v>440.71111111111111</v>
      </c>
      <c r="K3072" s="1">
        <f>Sales_Data[[#This Row],[Order Quantity]]*Sales_Data[[#This Row],[Unit Price]]</f>
        <v>1322.1333333333332</v>
      </c>
      <c r="L3072" s="1">
        <v>312.90488888888888</v>
      </c>
    </row>
    <row r="3073" spans="1:12">
      <c r="A3073" t="s">
        <v>3096</v>
      </c>
      <c r="B3073" s="2">
        <v>41600</v>
      </c>
      <c r="C3073">
        <v>10</v>
      </c>
      <c r="D3073" t="s">
        <v>2</v>
      </c>
      <c r="E3073" t="s">
        <v>8168</v>
      </c>
      <c r="F3073" t="s">
        <v>8026</v>
      </c>
      <c r="G3073">
        <v>29</v>
      </c>
      <c r="H3073">
        <v>4</v>
      </c>
      <c r="I3073">
        <v>4</v>
      </c>
      <c r="J3073" s="1">
        <v>274.70000000000005</v>
      </c>
      <c r="K3073" s="1">
        <f>Sales_Data[[#This Row],[Order Quantity]]*Sales_Data[[#This Row],[Unit Price]]</f>
        <v>1098.8000000000002</v>
      </c>
      <c r="L3073" s="1">
        <v>134.60300000000001</v>
      </c>
    </row>
    <row r="3074" spans="1:12">
      <c r="A3074" t="s">
        <v>3097</v>
      </c>
      <c r="B3074" s="2">
        <v>41600</v>
      </c>
      <c r="C3074">
        <v>20</v>
      </c>
      <c r="D3074" t="s">
        <v>4</v>
      </c>
      <c r="E3074" t="s">
        <v>8168</v>
      </c>
      <c r="F3074" t="s">
        <v>8028</v>
      </c>
      <c r="G3074">
        <v>56</v>
      </c>
      <c r="H3074">
        <v>8</v>
      </c>
      <c r="I3074">
        <v>2</v>
      </c>
      <c r="J3074" s="1">
        <v>385.62222222222221</v>
      </c>
      <c r="K3074" s="1">
        <f>Sales_Data[[#This Row],[Order Quantity]]*Sales_Data[[#This Row],[Unit Price]]</f>
        <v>771.24444444444441</v>
      </c>
      <c r="L3074" s="1">
        <v>215.94844444444445</v>
      </c>
    </row>
    <row r="3075" spans="1:12">
      <c r="A3075" t="s">
        <v>3098</v>
      </c>
      <c r="B3075" s="2">
        <v>41600</v>
      </c>
      <c r="C3075">
        <v>15</v>
      </c>
      <c r="D3075" t="s">
        <v>2</v>
      </c>
      <c r="E3075" t="s">
        <v>8168</v>
      </c>
      <c r="F3075" t="s">
        <v>8025</v>
      </c>
      <c r="G3075">
        <v>42</v>
      </c>
      <c r="H3075">
        <v>6</v>
      </c>
      <c r="I3075">
        <v>2</v>
      </c>
      <c r="J3075" s="1">
        <v>683.40000000000009</v>
      </c>
      <c r="K3075" s="1">
        <f>Sales_Data[[#This Row],[Order Quantity]]*Sales_Data[[#This Row],[Unit Price]]</f>
        <v>1366.8000000000002</v>
      </c>
      <c r="L3075" s="1">
        <v>546.72</v>
      </c>
    </row>
    <row r="3076" spans="1:12">
      <c r="A3076" t="s">
        <v>3099</v>
      </c>
      <c r="B3076" s="2">
        <v>41600</v>
      </c>
      <c r="C3076">
        <v>5</v>
      </c>
      <c r="D3076" t="s">
        <v>3</v>
      </c>
      <c r="E3076" t="s">
        <v>8168</v>
      </c>
      <c r="F3076" t="s">
        <v>8027</v>
      </c>
      <c r="G3076">
        <v>14</v>
      </c>
      <c r="H3076">
        <v>2</v>
      </c>
      <c r="I3076">
        <v>5</v>
      </c>
      <c r="J3076" s="1">
        <v>253.85555555555558</v>
      </c>
      <c r="K3076" s="1">
        <f>Sales_Data[[#This Row],[Order Quantity]]*Sales_Data[[#This Row],[Unit Price]]</f>
        <v>1269.2777777777778</v>
      </c>
      <c r="L3076" s="1">
        <v>200.54588888888892</v>
      </c>
    </row>
    <row r="3077" spans="1:12">
      <c r="A3077" t="s">
        <v>3100</v>
      </c>
      <c r="B3077" s="2">
        <v>41601</v>
      </c>
      <c r="C3077">
        <v>16</v>
      </c>
      <c r="D3077" t="s">
        <v>4</v>
      </c>
      <c r="E3077" t="s">
        <v>8168</v>
      </c>
      <c r="F3077" t="s">
        <v>8025</v>
      </c>
      <c r="G3077">
        <v>45</v>
      </c>
      <c r="H3077">
        <v>7</v>
      </c>
      <c r="I3077">
        <v>2</v>
      </c>
      <c r="J3077" s="1">
        <v>392.32222222222225</v>
      </c>
      <c r="K3077" s="1">
        <f>Sales_Data[[#This Row],[Order Quantity]]*Sales_Data[[#This Row],[Unit Price]]</f>
        <v>784.6444444444445</v>
      </c>
      <c r="L3077" s="1">
        <v>325.62744444444445</v>
      </c>
    </row>
    <row r="3078" spans="1:12">
      <c r="A3078" t="s">
        <v>3101</v>
      </c>
      <c r="B3078" s="2">
        <v>41602</v>
      </c>
      <c r="C3078">
        <v>11</v>
      </c>
      <c r="D3078" t="s">
        <v>4</v>
      </c>
      <c r="E3078" t="s">
        <v>8168</v>
      </c>
      <c r="F3078" t="s">
        <v>8026</v>
      </c>
      <c r="G3078">
        <v>31</v>
      </c>
      <c r="H3078">
        <v>5</v>
      </c>
      <c r="I3078">
        <v>8</v>
      </c>
      <c r="J3078" s="1">
        <v>21.588888888888889</v>
      </c>
      <c r="K3078" s="1">
        <f>Sales_Data[[#This Row],[Order Quantity]]*Sales_Data[[#This Row],[Unit Price]]</f>
        <v>172.71111111111111</v>
      </c>
      <c r="L3078" s="1">
        <v>14.248666666666667</v>
      </c>
    </row>
    <row r="3079" spans="1:12">
      <c r="A3079" t="s">
        <v>3102</v>
      </c>
      <c r="B3079" s="2">
        <v>41602</v>
      </c>
      <c r="C3079">
        <v>1</v>
      </c>
      <c r="D3079" t="s">
        <v>3</v>
      </c>
      <c r="E3079" t="s">
        <v>8168</v>
      </c>
      <c r="F3079" t="s">
        <v>8027</v>
      </c>
      <c r="G3079">
        <v>1</v>
      </c>
      <c r="H3079">
        <v>1</v>
      </c>
      <c r="I3079">
        <v>5</v>
      </c>
      <c r="J3079" s="1">
        <v>81.888888888888886</v>
      </c>
      <c r="K3079" s="1">
        <f>Sales_Data[[#This Row],[Order Quantity]]*Sales_Data[[#This Row],[Unit Price]]</f>
        <v>409.44444444444446</v>
      </c>
      <c r="L3079" s="1">
        <v>40.944444444444443</v>
      </c>
    </row>
    <row r="3080" spans="1:12">
      <c r="A3080" t="s">
        <v>3103</v>
      </c>
      <c r="B3080" s="2">
        <v>41602</v>
      </c>
      <c r="C3080">
        <v>10</v>
      </c>
      <c r="D3080" t="s">
        <v>3</v>
      </c>
      <c r="E3080" t="s">
        <v>8168</v>
      </c>
      <c r="F3080" t="s">
        <v>8026</v>
      </c>
      <c r="G3080">
        <v>28</v>
      </c>
      <c r="H3080">
        <v>4</v>
      </c>
      <c r="I3080">
        <v>8</v>
      </c>
      <c r="J3080" s="1">
        <v>189.83333333333334</v>
      </c>
      <c r="K3080" s="1">
        <f>Sales_Data[[#This Row],[Order Quantity]]*Sales_Data[[#This Row],[Unit Price]]</f>
        <v>1518.6666666666667</v>
      </c>
      <c r="L3080" s="1">
        <v>81.62833333333333</v>
      </c>
    </row>
    <row r="3081" spans="1:12">
      <c r="A3081" t="s">
        <v>3104</v>
      </c>
      <c r="B3081" s="2">
        <v>41602</v>
      </c>
      <c r="C3081">
        <v>16</v>
      </c>
      <c r="D3081" t="s">
        <v>3</v>
      </c>
      <c r="E3081" t="s">
        <v>8168</v>
      </c>
      <c r="F3081" t="s">
        <v>8025</v>
      </c>
      <c r="G3081">
        <v>47</v>
      </c>
      <c r="H3081">
        <v>7</v>
      </c>
      <c r="I3081">
        <v>6</v>
      </c>
      <c r="J3081" s="1">
        <v>297.03333333333336</v>
      </c>
      <c r="K3081" s="1">
        <f>Sales_Data[[#This Row],[Order Quantity]]*Sales_Data[[#This Row],[Unit Price]]</f>
        <v>1782.2000000000003</v>
      </c>
      <c r="L3081" s="1">
        <v>225.74533333333335</v>
      </c>
    </row>
    <row r="3082" spans="1:12">
      <c r="A3082" t="s">
        <v>3105</v>
      </c>
      <c r="B3082" s="2">
        <v>41602</v>
      </c>
      <c r="C3082">
        <v>8</v>
      </c>
      <c r="D3082" t="s">
        <v>4</v>
      </c>
      <c r="E3082" t="s">
        <v>8168</v>
      </c>
      <c r="F3082" t="s">
        <v>8027</v>
      </c>
      <c r="G3082">
        <v>23</v>
      </c>
      <c r="H3082">
        <v>4</v>
      </c>
      <c r="I3082">
        <v>9</v>
      </c>
      <c r="J3082" s="1">
        <v>250.13333333333335</v>
      </c>
      <c r="K3082" s="1">
        <f>Sales_Data[[#This Row],[Order Quantity]]*Sales_Data[[#This Row],[Unit Price]]</f>
        <v>2251.2000000000003</v>
      </c>
      <c r="L3082" s="1">
        <v>190.10133333333337</v>
      </c>
    </row>
    <row r="3083" spans="1:12">
      <c r="A3083" t="s">
        <v>3106</v>
      </c>
      <c r="B3083" s="2">
        <v>41602</v>
      </c>
      <c r="C3083">
        <v>19</v>
      </c>
      <c r="D3083" t="s">
        <v>4</v>
      </c>
      <c r="E3083" t="s">
        <v>8168</v>
      </c>
      <c r="F3083" t="s">
        <v>8028</v>
      </c>
      <c r="G3083">
        <v>55</v>
      </c>
      <c r="H3083">
        <v>8</v>
      </c>
      <c r="I3083">
        <v>1</v>
      </c>
      <c r="J3083" s="1">
        <v>277.67777777777775</v>
      </c>
      <c r="K3083" s="1">
        <f>Sales_Data[[#This Row],[Order Quantity]]*Sales_Data[[#This Row],[Unit Price]]</f>
        <v>277.67777777777775</v>
      </c>
      <c r="L3083" s="1">
        <v>161.05311111111109</v>
      </c>
    </row>
    <row r="3084" spans="1:12">
      <c r="A3084" t="s">
        <v>3107</v>
      </c>
      <c r="B3084" s="2">
        <v>41603</v>
      </c>
      <c r="C3084">
        <v>12</v>
      </c>
      <c r="D3084" t="s">
        <v>4</v>
      </c>
      <c r="E3084" t="s">
        <v>8168</v>
      </c>
      <c r="F3084" t="s">
        <v>8026</v>
      </c>
      <c r="G3084">
        <v>33</v>
      </c>
      <c r="H3084">
        <v>5</v>
      </c>
      <c r="I3084">
        <v>9</v>
      </c>
      <c r="J3084" s="1">
        <v>112.41111111111111</v>
      </c>
      <c r="K3084" s="1">
        <f>Sales_Data[[#This Row],[Order Quantity]]*Sales_Data[[#This Row],[Unit Price]]</f>
        <v>1011.7</v>
      </c>
      <c r="L3084" s="1">
        <v>53.957333333333331</v>
      </c>
    </row>
    <row r="3085" spans="1:12">
      <c r="A3085" t="s">
        <v>3108</v>
      </c>
      <c r="B3085" s="2">
        <v>41604</v>
      </c>
      <c r="C3085">
        <v>7</v>
      </c>
      <c r="D3085" t="s">
        <v>3</v>
      </c>
      <c r="E3085" t="s">
        <v>8168</v>
      </c>
      <c r="F3085" t="s">
        <v>8027</v>
      </c>
      <c r="G3085">
        <v>18</v>
      </c>
      <c r="H3085">
        <v>3</v>
      </c>
      <c r="I3085">
        <v>8</v>
      </c>
      <c r="J3085" s="1">
        <v>215.88888888888889</v>
      </c>
      <c r="K3085" s="1">
        <f>Sales_Data[[#This Row],[Order Quantity]]*Sales_Data[[#This Row],[Unit Price]]</f>
        <v>1727.1111111111111</v>
      </c>
      <c r="L3085" s="1">
        <v>155.44</v>
      </c>
    </row>
    <row r="3086" spans="1:12">
      <c r="A3086" t="s">
        <v>3109</v>
      </c>
      <c r="B3086" s="2">
        <v>41604</v>
      </c>
      <c r="C3086">
        <v>18</v>
      </c>
      <c r="D3086" t="s">
        <v>3</v>
      </c>
      <c r="E3086" t="s">
        <v>8168</v>
      </c>
      <c r="F3086" t="s">
        <v>8025</v>
      </c>
      <c r="G3086">
        <v>52</v>
      </c>
      <c r="H3086">
        <v>8</v>
      </c>
      <c r="I3086">
        <v>9</v>
      </c>
      <c r="J3086" s="1">
        <v>594.06666666666672</v>
      </c>
      <c r="K3086" s="1">
        <f>Sales_Data[[#This Row],[Order Quantity]]*Sales_Data[[#This Row],[Unit Price]]</f>
        <v>5346.6</v>
      </c>
      <c r="L3086" s="1">
        <v>386.14333333333337</v>
      </c>
    </row>
    <row r="3087" spans="1:12">
      <c r="A3087" t="s">
        <v>3110</v>
      </c>
      <c r="B3087" s="2">
        <v>41604</v>
      </c>
      <c r="C3087">
        <v>14</v>
      </c>
      <c r="D3087" t="s">
        <v>3</v>
      </c>
      <c r="E3087" t="s">
        <v>8168</v>
      </c>
      <c r="F3087" t="s">
        <v>8026</v>
      </c>
      <c r="G3087">
        <v>39</v>
      </c>
      <c r="H3087">
        <v>6</v>
      </c>
      <c r="I3087">
        <v>5</v>
      </c>
      <c r="J3087" s="1">
        <v>128.78888888888889</v>
      </c>
      <c r="K3087" s="1">
        <f>Sales_Data[[#This Row],[Order Quantity]]*Sales_Data[[#This Row],[Unit Price]]</f>
        <v>643.94444444444446</v>
      </c>
      <c r="L3087" s="1">
        <v>104.31900000000002</v>
      </c>
    </row>
    <row r="3088" spans="1:12">
      <c r="A3088" t="s">
        <v>3111</v>
      </c>
      <c r="B3088" s="2">
        <v>41604</v>
      </c>
      <c r="C3088">
        <v>19</v>
      </c>
      <c r="D3088" t="s">
        <v>4</v>
      </c>
      <c r="E3088" t="s">
        <v>8168</v>
      </c>
      <c r="F3088" t="s">
        <v>8028</v>
      </c>
      <c r="G3088">
        <v>54</v>
      </c>
      <c r="H3088">
        <v>8</v>
      </c>
      <c r="I3088">
        <v>2</v>
      </c>
      <c r="J3088" s="1">
        <v>203.97777777777776</v>
      </c>
      <c r="K3088" s="1">
        <f>Sales_Data[[#This Row],[Order Quantity]]*Sales_Data[[#This Row],[Unit Price]]</f>
        <v>407.95555555555552</v>
      </c>
      <c r="L3088" s="1">
        <v>138.70488888888889</v>
      </c>
    </row>
    <row r="3089" spans="1:12">
      <c r="A3089" t="s">
        <v>3112</v>
      </c>
      <c r="B3089" s="2">
        <v>41604</v>
      </c>
      <c r="C3089">
        <v>15</v>
      </c>
      <c r="D3089" t="s">
        <v>3</v>
      </c>
      <c r="E3089" t="s">
        <v>8168</v>
      </c>
      <c r="F3089" t="s">
        <v>8025</v>
      </c>
      <c r="G3089">
        <v>44</v>
      </c>
      <c r="H3089">
        <v>6</v>
      </c>
      <c r="I3089">
        <v>7</v>
      </c>
      <c r="J3089" s="1">
        <v>291.07777777777778</v>
      </c>
      <c r="K3089" s="1">
        <f>Sales_Data[[#This Row],[Order Quantity]]*Sales_Data[[#This Row],[Unit Price]]</f>
        <v>2037.5444444444445</v>
      </c>
      <c r="L3089" s="1">
        <v>116.43111111111112</v>
      </c>
    </row>
    <row r="3090" spans="1:12">
      <c r="A3090" t="s">
        <v>3113</v>
      </c>
      <c r="B3090" s="2">
        <v>41604</v>
      </c>
      <c r="C3090">
        <v>4</v>
      </c>
      <c r="D3090" t="s">
        <v>4</v>
      </c>
      <c r="E3090" t="s">
        <v>8168</v>
      </c>
      <c r="F3090" t="s">
        <v>8027</v>
      </c>
      <c r="G3090">
        <v>12</v>
      </c>
      <c r="H3090">
        <v>2</v>
      </c>
      <c r="I3090">
        <v>5</v>
      </c>
      <c r="J3090" s="1">
        <v>96.033333333333346</v>
      </c>
      <c r="K3090" s="1">
        <f>Sales_Data[[#This Row],[Order Quantity]]*Sales_Data[[#This Row],[Unit Price]]</f>
        <v>480.16666666666674</v>
      </c>
      <c r="L3090" s="1">
        <v>45.135666666666665</v>
      </c>
    </row>
    <row r="3091" spans="1:12">
      <c r="A3091" t="s">
        <v>3114</v>
      </c>
      <c r="B3091" s="2">
        <v>41604</v>
      </c>
      <c r="C3091">
        <v>1</v>
      </c>
      <c r="D3091" t="s">
        <v>4</v>
      </c>
      <c r="E3091" t="s">
        <v>8168</v>
      </c>
      <c r="F3091" t="s">
        <v>8027</v>
      </c>
      <c r="G3091">
        <v>1</v>
      </c>
      <c r="H3091">
        <v>1</v>
      </c>
      <c r="I3091">
        <v>4</v>
      </c>
      <c r="J3091" s="1">
        <v>22.333333333333332</v>
      </c>
      <c r="K3091" s="1">
        <f>Sales_Data[[#This Row],[Order Quantity]]*Sales_Data[[#This Row],[Unit Price]]</f>
        <v>89.333333333333329</v>
      </c>
      <c r="L3091" s="1">
        <v>17.866666666666667</v>
      </c>
    </row>
    <row r="3092" spans="1:12">
      <c r="A3092" t="s">
        <v>3115</v>
      </c>
      <c r="B3092" s="2">
        <v>41604</v>
      </c>
      <c r="C3092">
        <v>6</v>
      </c>
      <c r="D3092" t="s">
        <v>2</v>
      </c>
      <c r="E3092" t="s">
        <v>8168</v>
      </c>
      <c r="F3092" t="s">
        <v>8027</v>
      </c>
      <c r="G3092">
        <v>16</v>
      </c>
      <c r="H3092">
        <v>3</v>
      </c>
      <c r="I3092">
        <v>1</v>
      </c>
      <c r="J3092" s="1">
        <v>107.2</v>
      </c>
      <c r="K3092" s="1">
        <f>Sales_Data[[#This Row],[Order Quantity]]*Sales_Data[[#This Row],[Unit Price]]</f>
        <v>107.2</v>
      </c>
      <c r="L3092" s="1">
        <v>69.680000000000007</v>
      </c>
    </row>
    <row r="3093" spans="1:12">
      <c r="A3093" t="s">
        <v>3116</v>
      </c>
      <c r="B3093" s="2">
        <v>41605</v>
      </c>
      <c r="C3093">
        <v>17</v>
      </c>
      <c r="D3093" t="s">
        <v>2</v>
      </c>
      <c r="E3093" t="s">
        <v>8168</v>
      </c>
      <c r="F3093" t="s">
        <v>8025</v>
      </c>
      <c r="G3093">
        <v>50</v>
      </c>
      <c r="H3093">
        <v>7</v>
      </c>
      <c r="I3093">
        <v>7</v>
      </c>
      <c r="J3093" s="1">
        <v>23.822222222222223</v>
      </c>
      <c r="K3093" s="1">
        <f>Sales_Data[[#This Row],[Order Quantity]]*Sales_Data[[#This Row],[Unit Price]]</f>
        <v>166.75555555555556</v>
      </c>
      <c r="L3093" s="1">
        <v>16.675555555555555</v>
      </c>
    </row>
    <row r="3094" spans="1:12">
      <c r="A3094" t="s">
        <v>3117</v>
      </c>
      <c r="B3094" s="2">
        <v>41605</v>
      </c>
      <c r="C3094">
        <v>16</v>
      </c>
      <c r="D3094" t="s">
        <v>2</v>
      </c>
      <c r="E3094" t="s">
        <v>8168</v>
      </c>
      <c r="F3094" t="s">
        <v>8025</v>
      </c>
      <c r="G3094">
        <v>45</v>
      </c>
      <c r="H3094">
        <v>7</v>
      </c>
      <c r="I3094">
        <v>8</v>
      </c>
      <c r="J3094" s="1">
        <v>128.04444444444445</v>
      </c>
      <c r="K3094" s="1">
        <f>Sales_Data[[#This Row],[Order Quantity]]*Sales_Data[[#This Row],[Unit Price]]</f>
        <v>1024.3555555555556</v>
      </c>
      <c r="L3094" s="1">
        <v>51.217777777777783</v>
      </c>
    </row>
    <row r="3095" spans="1:12">
      <c r="A3095" t="s">
        <v>3118</v>
      </c>
      <c r="B3095" s="2">
        <v>41605</v>
      </c>
      <c r="C3095">
        <v>20</v>
      </c>
      <c r="D3095" t="s">
        <v>4</v>
      </c>
      <c r="E3095" t="s">
        <v>8168</v>
      </c>
      <c r="F3095" t="s">
        <v>8028</v>
      </c>
      <c r="G3095">
        <v>57</v>
      </c>
      <c r="H3095">
        <v>8</v>
      </c>
      <c r="I3095">
        <v>4</v>
      </c>
      <c r="J3095" s="1">
        <v>430.28888888888889</v>
      </c>
      <c r="K3095" s="1">
        <f>Sales_Data[[#This Row],[Order Quantity]]*Sales_Data[[#This Row],[Unit Price]]</f>
        <v>1721.1555555555556</v>
      </c>
      <c r="L3095" s="1">
        <v>202.23577777777777</v>
      </c>
    </row>
    <row r="3096" spans="1:12">
      <c r="A3096" t="s">
        <v>3119</v>
      </c>
      <c r="B3096" s="2">
        <v>41605</v>
      </c>
      <c r="C3096">
        <v>13</v>
      </c>
      <c r="D3096" t="s">
        <v>4</v>
      </c>
      <c r="E3096" t="s">
        <v>8168</v>
      </c>
      <c r="F3096" t="s">
        <v>8026</v>
      </c>
      <c r="G3096">
        <v>37</v>
      </c>
      <c r="H3096">
        <v>6</v>
      </c>
      <c r="I3096">
        <v>3</v>
      </c>
      <c r="J3096" s="1">
        <v>122.83333333333333</v>
      </c>
      <c r="K3096" s="1">
        <f>Sales_Data[[#This Row],[Order Quantity]]*Sales_Data[[#This Row],[Unit Price]]</f>
        <v>368.5</v>
      </c>
      <c r="L3096" s="1">
        <v>78.61333333333333</v>
      </c>
    </row>
    <row r="3097" spans="1:12">
      <c r="A3097" t="s">
        <v>3120</v>
      </c>
      <c r="B3097" s="2">
        <v>41606</v>
      </c>
      <c r="C3097">
        <v>7</v>
      </c>
      <c r="D3097" t="s">
        <v>2</v>
      </c>
      <c r="E3097" t="s">
        <v>8168</v>
      </c>
      <c r="F3097" t="s">
        <v>8027</v>
      </c>
      <c r="G3097">
        <v>19</v>
      </c>
      <c r="H3097">
        <v>3</v>
      </c>
      <c r="I3097">
        <v>7</v>
      </c>
      <c r="J3097" s="1">
        <v>439.9666666666667</v>
      </c>
      <c r="K3097" s="1">
        <f>Sales_Data[[#This Row],[Order Quantity]]*Sales_Data[[#This Row],[Unit Price]]</f>
        <v>3079.7666666666669</v>
      </c>
      <c r="L3097" s="1">
        <v>312.37633333333338</v>
      </c>
    </row>
    <row r="3098" spans="1:12">
      <c r="A3098" t="s">
        <v>3121</v>
      </c>
      <c r="B3098" s="2">
        <v>41606</v>
      </c>
      <c r="C3098">
        <v>20</v>
      </c>
      <c r="D3098" t="s">
        <v>2</v>
      </c>
      <c r="E3098" t="s">
        <v>8168</v>
      </c>
      <c r="F3098" t="s">
        <v>8028</v>
      </c>
      <c r="G3098">
        <v>58</v>
      </c>
      <c r="H3098">
        <v>8</v>
      </c>
      <c r="I3098">
        <v>3</v>
      </c>
      <c r="J3098" s="1">
        <v>192.8111111111111</v>
      </c>
      <c r="K3098" s="1">
        <f>Sales_Data[[#This Row],[Order Quantity]]*Sales_Data[[#This Row],[Unit Price]]</f>
        <v>578.43333333333328</v>
      </c>
      <c r="L3098" s="1">
        <v>106.04611111111112</v>
      </c>
    </row>
    <row r="3099" spans="1:12">
      <c r="A3099" t="s">
        <v>3122</v>
      </c>
      <c r="B3099" s="2">
        <v>41607</v>
      </c>
      <c r="C3099">
        <v>14</v>
      </c>
      <c r="D3099" t="s">
        <v>4</v>
      </c>
      <c r="E3099" t="s">
        <v>8168</v>
      </c>
      <c r="F3099" t="s">
        <v>8026</v>
      </c>
      <c r="G3099">
        <v>40</v>
      </c>
      <c r="H3099">
        <v>6</v>
      </c>
      <c r="I3099">
        <v>9</v>
      </c>
      <c r="J3099" s="1">
        <v>380.41111111111115</v>
      </c>
      <c r="K3099" s="1">
        <f>Sales_Data[[#This Row],[Order Quantity]]*Sales_Data[[#This Row],[Unit Price]]</f>
        <v>3423.7000000000003</v>
      </c>
      <c r="L3099" s="1">
        <v>171.18500000000003</v>
      </c>
    </row>
    <row r="3100" spans="1:12">
      <c r="A3100" t="s">
        <v>3123</v>
      </c>
      <c r="B3100" s="2">
        <v>41607</v>
      </c>
      <c r="C3100">
        <v>14</v>
      </c>
      <c r="D3100" t="s">
        <v>4</v>
      </c>
      <c r="E3100" t="s">
        <v>8168</v>
      </c>
      <c r="F3100" t="s">
        <v>8026</v>
      </c>
      <c r="G3100">
        <v>40</v>
      </c>
      <c r="H3100">
        <v>6</v>
      </c>
      <c r="I3100">
        <v>8</v>
      </c>
      <c r="J3100" s="1">
        <v>429.54444444444448</v>
      </c>
      <c r="K3100" s="1">
        <f>Sales_Data[[#This Row],[Order Quantity]]*Sales_Data[[#This Row],[Unit Price]]</f>
        <v>3436.3555555555558</v>
      </c>
      <c r="L3100" s="1">
        <v>188.99955555555556</v>
      </c>
    </row>
    <row r="3101" spans="1:12">
      <c r="A3101" t="s">
        <v>3124</v>
      </c>
      <c r="B3101" s="2">
        <v>41607</v>
      </c>
      <c r="C3101">
        <v>19</v>
      </c>
      <c r="D3101" t="s">
        <v>4</v>
      </c>
      <c r="E3101" t="s">
        <v>8168</v>
      </c>
      <c r="F3101" t="s">
        <v>8028</v>
      </c>
      <c r="G3101">
        <v>53</v>
      </c>
      <c r="H3101">
        <v>8</v>
      </c>
      <c r="I3101">
        <v>5</v>
      </c>
      <c r="J3101" s="1">
        <v>117.62222222222223</v>
      </c>
      <c r="K3101" s="1">
        <f>Sales_Data[[#This Row],[Order Quantity]]*Sales_Data[[#This Row],[Unit Price]]</f>
        <v>588.1111111111112</v>
      </c>
      <c r="L3101" s="1">
        <v>96.450222222222223</v>
      </c>
    </row>
    <row r="3102" spans="1:12">
      <c r="A3102" t="s">
        <v>3125</v>
      </c>
      <c r="B3102" s="2">
        <v>41607</v>
      </c>
      <c r="C3102">
        <v>4</v>
      </c>
      <c r="D3102" t="s">
        <v>3</v>
      </c>
      <c r="E3102" t="s">
        <v>8168</v>
      </c>
      <c r="F3102" t="s">
        <v>8027</v>
      </c>
      <c r="G3102">
        <v>10</v>
      </c>
      <c r="H3102">
        <v>2</v>
      </c>
      <c r="I3102">
        <v>2</v>
      </c>
      <c r="J3102" s="1">
        <v>250.87777777777779</v>
      </c>
      <c r="K3102" s="1">
        <f>Sales_Data[[#This Row],[Order Quantity]]*Sales_Data[[#This Row],[Unit Price]]</f>
        <v>501.75555555555559</v>
      </c>
      <c r="L3102" s="1">
        <v>102.85988888888889</v>
      </c>
    </row>
    <row r="3103" spans="1:12">
      <c r="A3103" t="s">
        <v>3126</v>
      </c>
      <c r="B3103" s="2">
        <v>41608</v>
      </c>
      <c r="C3103">
        <v>10</v>
      </c>
      <c r="D3103" t="s">
        <v>2</v>
      </c>
      <c r="E3103" t="s">
        <v>8168</v>
      </c>
      <c r="F3103" t="s">
        <v>8026</v>
      </c>
      <c r="G3103">
        <v>29</v>
      </c>
      <c r="H3103">
        <v>4</v>
      </c>
      <c r="I3103">
        <v>7</v>
      </c>
      <c r="J3103" s="1">
        <v>649.90000000000009</v>
      </c>
      <c r="K3103" s="1">
        <f>Sales_Data[[#This Row],[Order Quantity]]*Sales_Data[[#This Row],[Unit Price]]</f>
        <v>4549.3000000000011</v>
      </c>
      <c r="L3103" s="1">
        <v>292.45500000000004</v>
      </c>
    </row>
    <row r="3104" spans="1:12">
      <c r="A3104" t="s">
        <v>3127</v>
      </c>
      <c r="B3104" s="2">
        <v>41608</v>
      </c>
      <c r="C3104">
        <v>8</v>
      </c>
      <c r="D3104" t="s">
        <v>4</v>
      </c>
      <c r="E3104" t="s">
        <v>8168</v>
      </c>
      <c r="F3104" t="s">
        <v>8027</v>
      </c>
      <c r="G3104">
        <v>21</v>
      </c>
      <c r="H3104">
        <v>3</v>
      </c>
      <c r="I3104">
        <v>6</v>
      </c>
      <c r="J3104" s="1">
        <v>259.81111111111113</v>
      </c>
      <c r="K3104" s="1">
        <f>Sales_Data[[#This Row],[Order Quantity]]*Sales_Data[[#This Row],[Unit Price]]</f>
        <v>1558.8666666666668</v>
      </c>
      <c r="L3104" s="1">
        <v>218.24133333333333</v>
      </c>
    </row>
    <row r="3105" spans="1:12">
      <c r="A3105" t="s">
        <v>3128</v>
      </c>
      <c r="B3105" s="2">
        <v>41608</v>
      </c>
      <c r="C3105">
        <v>14</v>
      </c>
      <c r="D3105" t="s">
        <v>2</v>
      </c>
      <c r="E3105" t="s">
        <v>8168</v>
      </c>
      <c r="F3105" t="s">
        <v>8026</v>
      </c>
      <c r="G3105">
        <v>39</v>
      </c>
      <c r="H3105">
        <v>6</v>
      </c>
      <c r="I3105">
        <v>8</v>
      </c>
      <c r="J3105" s="1">
        <v>113.90000000000002</v>
      </c>
      <c r="K3105" s="1">
        <f>Sales_Data[[#This Row],[Order Quantity]]*Sales_Data[[#This Row],[Unit Price]]</f>
        <v>911.20000000000016</v>
      </c>
      <c r="L3105" s="1">
        <v>89.981000000000023</v>
      </c>
    </row>
    <row r="3106" spans="1:12">
      <c r="A3106" t="s">
        <v>3129</v>
      </c>
      <c r="B3106" s="2">
        <v>41609</v>
      </c>
      <c r="C3106">
        <v>15</v>
      </c>
      <c r="D3106" t="s">
        <v>3</v>
      </c>
      <c r="E3106" t="s">
        <v>8168</v>
      </c>
      <c r="F3106" t="s">
        <v>8025</v>
      </c>
      <c r="G3106">
        <v>43</v>
      </c>
      <c r="H3106">
        <v>6</v>
      </c>
      <c r="I3106">
        <v>6</v>
      </c>
      <c r="J3106" s="1">
        <v>254.60000000000002</v>
      </c>
      <c r="K3106" s="1">
        <f>Sales_Data[[#This Row],[Order Quantity]]*Sales_Data[[#This Row],[Unit Price]]</f>
        <v>1527.6000000000001</v>
      </c>
      <c r="L3106" s="1">
        <v>196.04200000000003</v>
      </c>
    </row>
    <row r="3107" spans="1:12">
      <c r="A3107" t="s">
        <v>3130</v>
      </c>
      <c r="B3107" s="2">
        <v>41609</v>
      </c>
      <c r="C3107">
        <v>10</v>
      </c>
      <c r="D3107" t="s">
        <v>4</v>
      </c>
      <c r="E3107" t="s">
        <v>8168</v>
      </c>
      <c r="F3107" t="s">
        <v>8026</v>
      </c>
      <c r="G3107">
        <v>28</v>
      </c>
      <c r="H3107">
        <v>4</v>
      </c>
      <c r="I3107">
        <v>5</v>
      </c>
      <c r="J3107" s="1">
        <v>117.62222222222223</v>
      </c>
      <c r="K3107" s="1">
        <f>Sales_Data[[#This Row],[Order Quantity]]*Sales_Data[[#This Row],[Unit Price]]</f>
        <v>588.1111111111112</v>
      </c>
      <c r="L3107" s="1">
        <v>52.930000000000007</v>
      </c>
    </row>
    <row r="3108" spans="1:12">
      <c r="A3108" t="s">
        <v>3131</v>
      </c>
      <c r="B3108" s="2">
        <v>41610</v>
      </c>
      <c r="C3108">
        <v>13</v>
      </c>
      <c r="D3108" t="s">
        <v>2</v>
      </c>
      <c r="E3108" t="s">
        <v>8168</v>
      </c>
      <c r="F3108" t="s">
        <v>8026</v>
      </c>
      <c r="G3108">
        <v>38</v>
      </c>
      <c r="H3108">
        <v>6</v>
      </c>
      <c r="I3108">
        <v>6</v>
      </c>
      <c r="J3108" s="1">
        <v>126.55555555555556</v>
      </c>
      <c r="K3108" s="1">
        <f>Sales_Data[[#This Row],[Order Quantity]]*Sales_Data[[#This Row],[Unit Price]]</f>
        <v>759.33333333333337</v>
      </c>
      <c r="L3108" s="1">
        <v>58.215555555555561</v>
      </c>
    </row>
    <row r="3109" spans="1:12">
      <c r="A3109" t="s">
        <v>3132</v>
      </c>
      <c r="B3109" s="2">
        <v>41610</v>
      </c>
      <c r="C3109">
        <v>10</v>
      </c>
      <c r="D3109" t="s">
        <v>3</v>
      </c>
      <c r="E3109" t="s">
        <v>8168</v>
      </c>
      <c r="F3109" t="s">
        <v>8027</v>
      </c>
      <c r="G3109">
        <v>27</v>
      </c>
      <c r="H3109">
        <v>4</v>
      </c>
      <c r="I3109">
        <v>3</v>
      </c>
      <c r="J3109" s="1">
        <v>126.55555555555556</v>
      </c>
      <c r="K3109" s="1">
        <f>Sales_Data[[#This Row],[Order Quantity]]*Sales_Data[[#This Row],[Unit Price]]</f>
        <v>379.66666666666669</v>
      </c>
      <c r="L3109" s="1">
        <v>50.622222222222227</v>
      </c>
    </row>
    <row r="3110" spans="1:12">
      <c r="A3110" t="s">
        <v>3133</v>
      </c>
      <c r="B3110" s="2">
        <v>41611</v>
      </c>
      <c r="C3110">
        <v>15</v>
      </c>
      <c r="D3110" t="s">
        <v>3</v>
      </c>
      <c r="E3110" t="s">
        <v>8168</v>
      </c>
      <c r="F3110" t="s">
        <v>8025</v>
      </c>
      <c r="G3110">
        <v>41</v>
      </c>
      <c r="H3110">
        <v>6</v>
      </c>
      <c r="I3110">
        <v>2</v>
      </c>
      <c r="J3110" s="1">
        <v>378.92222222222222</v>
      </c>
      <c r="K3110" s="1">
        <f>Sales_Data[[#This Row],[Order Quantity]]*Sales_Data[[#This Row],[Unit Price]]</f>
        <v>757.84444444444443</v>
      </c>
      <c r="L3110" s="1">
        <v>257.66711111111113</v>
      </c>
    </row>
    <row r="3111" spans="1:12">
      <c r="A3111" t="s">
        <v>3134</v>
      </c>
      <c r="B3111" s="2">
        <v>41611</v>
      </c>
      <c r="C3111">
        <v>19</v>
      </c>
      <c r="D3111" t="s">
        <v>4</v>
      </c>
      <c r="E3111" t="s">
        <v>8168</v>
      </c>
      <c r="F3111" t="s">
        <v>8028</v>
      </c>
      <c r="G3111">
        <v>53</v>
      </c>
      <c r="H3111">
        <v>8</v>
      </c>
      <c r="I3111">
        <v>4</v>
      </c>
      <c r="J3111" s="1">
        <v>120.60000000000001</v>
      </c>
      <c r="K3111" s="1">
        <f>Sales_Data[[#This Row],[Order Quantity]]*Sales_Data[[#This Row],[Unit Price]]</f>
        <v>482.40000000000003</v>
      </c>
      <c r="L3111" s="1">
        <v>71.153999999999996</v>
      </c>
    </row>
    <row r="3112" spans="1:12">
      <c r="A3112" t="s">
        <v>3135</v>
      </c>
      <c r="B3112" s="2">
        <v>41611</v>
      </c>
      <c r="C3112">
        <v>14</v>
      </c>
      <c r="D3112" t="s">
        <v>4</v>
      </c>
      <c r="E3112" t="s">
        <v>8168</v>
      </c>
      <c r="F3112" t="s">
        <v>8026</v>
      </c>
      <c r="G3112">
        <v>39</v>
      </c>
      <c r="H3112">
        <v>6</v>
      </c>
      <c r="I3112">
        <v>3</v>
      </c>
      <c r="J3112" s="1">
        <v>265.02222222222224</v>
      </c>
      <c r="K3112" s="1">
        <f>Sales_Data[[#This Row],[Order Quantity]]*Sales_Data[[#This Row],[Unit Price]]</f>
        <v>795.06666666666672</v>
      </c>
      <c r="L3112" s="1">
        <v>172.26444444444448</v>
      </c>
    </row>
    <row r="3113" spans="1:12">
      <c r="A3113" t="s">
        <v>3136</v>
      </c>
      <c r="B3113" s="2">
        <v>41612</v>
      </c>
      <c r="C3113">
        <v>14</v>
      </c>
      <c r="D3113" t="s">
        <v>4</v>
      </c>
      <c r="E3113" t="s">
        <v>8168</v>
      </c>
      <c r="F3113" t="s">
        <v>8026</v>
      </c>
      <c r="G3113">
        <v>41</v>
      </c>
      <c r="H3113">
        <v>6</v>
      </c>
      <c r="I3113">
        <v>3</v>
      </c>
      <c r="J3113" s="1">
        <v>25.311111111111114</v>
      </c>
      <c r="K3113" s="1">
        <f>Sales_Data[[#This Row],[Order Quantity]]*Sales_Data[[#This Row],[Unit Price]]</f>
        <v>75.933333333333337</v>
      </c>
      <c r="L3113" s="1">
        <v>12.149333333333335</v>
      </c>
    </row>
    <row r="3114" spans="1:12">
      <c r="A3114" t="s">
        <v>3137</v>
      </c>
      <c r="B3114" s="2">
        <v>41612</v>
      </c>
      <c r="C3114">
        <v>7</v>
      </c>
      <c r="D3114" t="s">
        <v>4</v>
      </c>
      <c r="E3114" t="s">
        <v>8168</v>
      </c>
      <c r="F3114" t="s">
        <v>8027</v>
      </c>
      <c r="G3114">
        <v>19</v>
      </c>
      <c r="H3114">
        <v>3</v>
      </c>
      <c r="I3114">
        <v>2</v>
      </c>
      <c r="J3114" s="1">
        <v>76.677777777777777</v>
      </c>
      <c r="K3114" s="1">
        <f>Sales_Data[[#This Row],[Order Quantity]]*Sales_Data[[#This Row],[Unit Price]]</f>
        <v>153.35555555555555</v>
      </c>
      <c r="L3114" s="1">
        <v>36.038555555555554</v>
      </c>
    </row>
    <row r="3115" spans="1:12">
      <c r="A3115" t="s">
        <v>3138</v>
      </c>
      <c r="B3115" s="2">
        <v>41612</v>
      </c>
      <c r="C3115">
        <v>6</v>
      </c>
      <c r="D3115" t="s">
        <v>2</v>
      </c>
      <c r="E3115" t="s">
        <v>8168</v>
      </c>
      <c r="F3115" t="s">
        <v>8027</v>
      </c>
      <c r="G3115">
        <v>17</v>
      </c>
      <c r="H3115">
        <v>3</v>
      </c>
      <c r="I3115">
        <v>1</v>
      </c>
      <c r="J3115" s="1">
        <v>696.8</v>
      </c>
      <c r="K3115" s="1">
        <f>Sales_Data[[#This Row],[Order Quantity]]*Sales_Data[[#This Row],[Unit Price]]</f>
        <v>696.8</v>
      </c>
      <c r="L3115" s="1">
        <v>515.63200000000006</v>
      </c>
    </row>
    <row r="3116" spans="1:12">
      <c r="A3116" t="s">
        <v>3139</v>
      </c>
      <c r="B3116" s="2">
        <v>41612</v>
      </c>
      <c r="C3116">
        <v>1</v>
      </c>
      <c r="D3116" t="s">
        <v>4</v>
      </c>
      <c r="E3116" t="s">
        <v>8168</v>
      </c>
      <c r="F3116" t="s">
        <v>8027</v>
      </c>
      <c r="G3116">
        <v>2</v>
      </c>
      <c r="H3116">
        <v>1</v>
      </c>
      <c r="I3116">
        <v>9</v>
      </c>
      <c r="J3116" s="1">
        <v>19.355555555555558</v>
      </c>
      <c r="K3116" s="1">
        <f>Sales_Data[[#This Row],[Order Quantity]]*Sales_Data[[#This Row],[Unit Price]]</f>
        <v>174.20000000000002</v>
      </c>
      <c r="L3116" s="1">
        <v>14.129555555555557</v>
      </c>
    </row>
    <row r="3117" spans="1:12">
      <c r="A3117" t="s">
        <v>3140</v>
      </c>
      <c r="B3117" s="2">
        <v>41612</v>
      </c>
      <c r="C3117">
        <v>8</v>
      </c>
      <c r="D3117" t="s">
        <v>3</v>
      </c>
      <c r="E3117" t="s">
        <v>8168</v>
      </c>
      <c r="F3117" t="s">
        <v>8027</v>
      </c>
      <c r="G3117">
        <v>24</v>
      </c>
      <c r="H3117">
        <v>4</v>
      </c>
      <c r="I3117">
        <v>1</v>
      </c>
      <c r="J3117" s="1">
        <v>24.566666666666666</v>
      </c>
      <c r="K3117" s="1">
        <f>Sales_Data[[#This Row],[Order Quantity]]*Sales_Data[[#This Row],[Unit Price]]</f>
        <v>24.566666666666666</v>
      </c>
      <c r="L3117" s="1">
        <v>13.266</v>
      </c>
    </row>
    <row r="3118" spans="1:12">
      <c r="A3118" t="s">
        <v>3141</v>
      </c>
      <c r="B3118" s="2">
        <v>41613</v>
      </c>
      <c r="C3118">
        <v>3</v>
      </c>
      <c r="D3118" t="s">
        <v>4</v>
      </c>
      <c r="E3118" t="s">
        <v>8168</v>
      </c>
      <c r="F3118" t="s">
        <v>8027</v>
      </c>
      <c r="G3118">
        <v>7</v>
      </c>
      <c r="H3118">
        <v>1</v>
      </c>
      <c r="I3118">
        <v>2</v>
      </c>
      <c r="J3118" s="1">
        <v>26.055555555555557</v>
      </c>
      <c r="K3118" s="1">
        <f>Sales_Data[[#This Row],[Order Quantity]]*Sales_Data[[#This Row],[Unit Price]]</f>
        <v>52.111111111111114</v>
      </c>
      <c r="L3118" s="1">
        <v>10.422222222222224</v>
      </c>
    </row>
    <row r="3119" spans="1:12">
      <c r="A3119" t="s">
        <v>3142</v>
      </c>
      <c r="B3119" s="2">
        <v>41613</v>
      </c>
      <c r="C3119">
        <v>9</v>
      </c>
      <c r="D3119" t="s">
        <v>4</v>
      </c>
      <c r="E3119" t="s">
        <v>8168</v>
      </c>
      <c r="F3119" t="s">
        <v>8027</v>
      </c>
      <c r="G3119">
        <v>24</v>
      </c>
      <c r="H3119">
        <v>4</v>
      </c>
      <c r="I3119">
        <v>7</v>
      </c>
      <c r="J3119" s="1">
        <v>212.16666666666666</v>
      </c>
      <c r="K3119" s="1">
        <f>Sales_Data[[#This Row],[Order Quantity]]*Sales_Data[[#This Row],[Unit Price]]</f>
        <v>1485.1666666666665</v>
      </c>
      <c r="L3119" s="1">
        <v>150.63833333333332</v>
      </c>
    </row>
    <row r="3120" spans="1:12">
      <c r="A3120" t="s">
        <v>3143</v>
      </c>
      <c r="B3120" s="2">
        <v>41614</v>
      </c>
      <c r="C3120">
        <v>8</v>
      </c>
      <c r="D3120" t="s">
        <v>4</v>
      </c>
      <c r="E3120" t="s">
        <v>8168</v>
      </c>
      <c r="F3120" t="s">
        <v>8027</v>
      </c>
      <c r="G3120">
        <v>22</v>
      </c>
      <c r="H3120">
        <v>3</v>
      </c>
      <c r="I3120">
        <v>8</v>
      </c>
      <c r="J3120" s="1">
        <v>123.57777777777778</v>
      </c>
      <c r="K3120" s="1">
        <f>Sales_Data[[#This Row],[Order Quantity]]*Sales_Data[[#This Row],[Unit Price]]</f>
        <v>988.62222222222226</v>
      </c>
      <c r="L3120" s="1">
        <v>97.626444444444445</v>
      </c>
    </row>
    <row r="3121" spans="1:12">
      <c r="A3121" t="s">
        <v>3144</v>
      </c>
      <c r="B3121" s="2">
        <v>41614</v>
      </c>
      <c r="C3121">
        <v>10</v>
      </c>
      <c r="D3121" t="s">
        <v>2</v>
      </c>
      <c r="E3121" t="s">
        <v>8168</v>
      </c>
      <c r="F3121" t="s">
        <v>8027</v>
      </c>
      <c r="G3121">
        <v>27</v>
      </c>
      <c r="H3121">
        <v>4</v>
      </c>
      <c r="I3121">
        <v>1</v>
      </c>
      <c r="J3121" s="1">
        <v>95.288888888888891</v>
      </c>
      <c r="K3121" s="1">
        <f>Sales_Data[[#This Row],[Order Quantity]]*Sales_Data[[#This Row],[Unit Price]]</f>
        <v>95.288888888888891</v>
      </c>
      <c r="L3121" s="1">
        <v>55.267555555555553</v>
      </c>
    </row>
    <row r="3122" spans="1:12">
      <c r="A3122" t="s">
        <v>3145</v>
      </c>
      <c r="B3122" s="2">
        <v>41614</v>
      </c>
      <c r="C3122">
        <v>1</v>
      </c>
      <c r="D3122" t="s">
        <v>4</v>
      </c>
      <c r="E3122" t="s">
        <v>8168</v>
      </c>
      <c r="F3122" t="s">
        <v>8027</v>
      </c>
      <c r="G3122">
        <v>1</v>
      </c>
      <c r="H3122">
        <v>1</v>
      </c>
      <c r="I3122">
        <v>7</v>
      </c>
      <c r="J3122" s="1">
        <v>248.64444444444447</v>
      </c>
      <c r="K3122" s="1">
        <f>Sales_Data[[#This Row],[Order Quantity]]*Sales_Data[[#This Row],[Unit Price]]</f>
        <v>1740.5111111111114</v>
      </c>
      <c r="L3122" s="1">
        <v>156.64600000000002</v>
      </c>
    </row>
    <row r="3123" spans="1:12">
      <c r="A3123" t="s">
        <v>3146</v>
      </c>
      <c r="B3123" s="2">
        <v>41614</v>
      </c>
      <c r="C3123">
        <v>17</v>
      </c>
      <c r="D3123" t="s">
        <v>4</v>
      </c>
      <c r="E3123" t="s">
        <v>8168</v>
      </c>
      <c r="F3123" t="s">
        <v>8025</v>
      </c>
      <c r="G3123">
        <v>47</v>
      </c>
      <c r="H3123">
        <v>7</v>
      </c>
      <c r="I3123">
        <v>4</v>
      </c>
      <c r="J3123" s="1">
        <v>260.55555555555554</v>
      </c>
      <c r="K3123" s="1">
        <f>Sales_Data[[#This Row],[Order Quantity]]*Sales_Data[[#This Row],[Unit Price]]</f>
        <v>1042.2222222222222</v>
      </c>
      <c r="L3123" s="1">
        <v>114.64444444444445</v>
      </c>
    </row>
    <row r="3124" spans="1:12">
      <c r="A3124" t="s">
        <v>3147</v>
      </c>
      <c r="B3124" s="2">
        <v>41614</v>
      </c>
      <c r="C3124">
        <v>5</v>
      </c>
      <c r="D3124" t="s">
        <v>2</v>
      </c>
      <c r="E3124" t="s">
        <v>8168</v>
      </c>
      <c r="F3124" t="s">
        <v>8027</v>
      </c>
      <c r="G3124">
        <v>12</v>
      </c>
      <c r="H3124">
        <v>2</v>
      </c>
      <c r="I3124">
        <v>7</v>
      </c>
      <c r="J3124" s="1">
        <v>355.84444444444443</v>
      </c>
      <c r="K3124" s="1">
        <f>Sales_Data[[#This Row],[Order Quantity]]*Sales_Data[[#This Row],[Unit Price]]</f>
        <v>2490.911111111111</v>
      </c>
      <c r="L3124" s="1">
        <v>153.0131111111111</v>
      </c>
    </row>
    <row r="3125" spans="1:12">
      <c r="A3125" t="s">
        <v>3148</v>
      </c>
      <c r="B3125" s="2">
        <v>41615</v>
      </c>
      <c r="C3125">
        <v>3</v>
      </c>
      <c r="D3125" t="s">
        <v>4</v>
      </c>
      <c r="E3125" t="s">
        <v>8168</v>
      </c>
      <c r="F3125" t="s">
        <v>8027</v>
      </c>
      <c r="G3125">
        <v>7</v>
      </c>
      <c r="H3125">
        <v>1</v>
      </c>
      <c r="I3125">
        <v>4</v>
      </c>
      <c r="J3125" s="1">
        <v>116.87777777777779</v>
      </c>
      <c r="K3125" s="1">
        <f>Sales_Data[[#This Row],[Order Quantity]]*Sales_Data[[#This Row],[Unit Price]]</f>
        <v>467.51111111111118</v>
      </c>
      <c r="L3125" s="1">
        <v>81.814444444444447</v>
      </c>
    </row>
    <row r="3126" spans="1:12">
      <c r="A3126" t="s">
        <v>3149</v>
      </c>
      <c r="B3126" s="2">
        <v>41615</v>
      </c>
      <c r="C3126">
        <v>17</v>
      </c>
      <c r="D3126" t="s">
        <v>2</v>
      </c>
      <c r="E3126" t="s">
        <v>8168</v>
      </c>
      <c r="F3126" t="s">
        <v>8025</v>
      </c>
      <c r="G3126">
        <v>48</v>
      </c>
      <c r="H3126">
        <v>7</v>
      </c>
      <c r="I3126">
        <v>3</v>
      </c>
      <c r="J3126" s="1">
        <v>114.64444444444445</v>
      </c>
      <c r="K3126" s="1">
        <f>Sales_Data[[#This Row],[Order Quantity]]*Sales_Data[[#This Row],[Unit Price]]</f>
        <v>343.93333333333334</v>
      </c>
      <c r="L3126" s="1">
        <v>63.054444444444442</v>
      </c>
    </row>
    <row r="3127" spans="1:12">
      <c r="A3127" t="s">
        <v>3150</v>
      </c>
      <c r="B3127" s="2">
        <v>41615</v>
      </c>
      <c r="C3127">
        <v>7</v>
      </c>
      <c r="D3127" t="s">
        <v>4</v>
      </c>
      <c r="E3127" t="s">
        <v>8168</v>
      </c>
      <c r="F3127" t="s">
        <v>8027</v>
      </c>
      <c r="G3127">
        <v>20</v>
      </c>
      <c r="H3127">
        <v>3</v>
      </c>
      <c r="I3127">
        <v>1</v>
      </c>
      <c r="J3127" s="1">
        <v>434.75555555555559</v>
      </c>
      <c r="K3127" s="1">
        <f>Sales_Data[[#This Row],[Order Quantity]]*Sales_Data[[#This Row],[Unit Price]]</f>
        <v>434.75555555555559</v>
      </c>
      <c r="L3127" s="1">
        <v>191.29244444444444</v>
      </c>
    </row>
    <row r="3128" spans="1:12">
      <c r="A3128" t="s">
        <v>3151</v>
      </c>
      <c r="B3128" s="2">
        <v>41616</v>
      </c>
      <c r="C3128">
        <v>1</v>
      </c>
      <c r="D3128" t="s">
        <v>4</v>
      </c>
      <c r="E3128" t="s">
        <v>8168</v>
      </c>
      <c r="F3128" t="s">
        <v>8027</v>
      </c>
      <c r="G3128">
        <v>1</v>
      </c>
      <c r="H3128">
        <v>1</v>
      </c>
      <c r="I3128">
        <v>4</v>
      </c>
      <c r="J3128" s="1">
        <v>118.36666666666666</v>
      </c>
      <c r="K3128" s="1">
        <f>Sales_Data[[#This Row],[Order Quantity]]*Sales_Data[[#This Row],[Unit Price]]</f>
        <v>473.46666666666664</v>
      </c>
      <c r="L3128" s="1">
        <v>95.87700000000001</v>
      </c>
    </row>
    <row r="3129" spans="1:12">
      <c r="A3129" t="s">
        <v>3152</v>
      </c>
      <c r="B3129" s="2">
        <v>41616</v>
      </c>
      <c r="C3129">
        <v>15</v>
      </c>
      <c r="D3129" t="s">
        <v>3</v>
      </c>
      <c r="E3129" t="s">
        <v>8168</v>
      </c>
      <c r="F3129" t="s">
        <v>8025</v>
      </c>
      <c r="G3129">
        <v>43</v>
      </c>
      <c r="H3129">
        <v>6</v>
      </c>
      <c r="I3129">
        <v>3</v>
      </c>
      <c r="J3129" s="1">
        <v>439.9666666666667</v>
      </c>
      <c r="K3129" s="1">
        <f>Sales_Data[[#This Row],[Order Quantity]]*Sales_Data[[#This Row],[Unit Price]]</f>
        <v>1319.9</v>
      </c>
      <c r="L3129" s="1">
        <v>373.97166666666669</v>
      </c>
    </row>
    <row r="3130" spans="1:12">
      <c r="A3130" t="s">
        <v>3153</v>
      </c>
      <c r="B3130" s="2">
        <v>41616</v>
      </c>
      <c r="C3130">
        <v>19</v>
      </c>
      <c r="D3130" t="s">
        <v>4</v>
      </c>
      <c r="E3130" t="s">
        <v>8168</v>
      </c>
      <c r="F3130" t="s">
        <v>8028</v>
      </c>
      <c r="G3130">
        <v>55</v>
      </c>
      <c r="H3130">
        <v>8</v>
      </c>
      <c r="I3130">
        <v>3</v>
      </c>
      <c r="J3130" s="1">
        <v>441.45555555555552</v>
      </c>
      <c r="K3130" s="1">
        <f>Sales_Data[[#This Row],[Order Quantity]]*Sales_Data[[#This Row],[Unit Price]]</f>
        <v>1324.3666666666666</v>
      </c>
      <c r="L3130" s="1">
        <v>189.8258888888889</v>
      </c>
    </row>
    <row r="3131" spans="1:12">
      <c r="A3131" t="s">
        <v>3154</v>
      </c>
      <c r="B3131" s="2">
        <v>41616</v>
      </c>
      <c r="C3131">
        <v>2</v>
      </c>
      <c r="D3131" t="s">
        <v>4</v>
      </c>
      <c r="E3131" t="s">
        <v>8168</v>
      </c>
      <c r="F3131" t="s">
        <v>8027</v>
      </c>
      <c r="G3131">
        <v>6</v>
      </c>
      <c r="H3131">
        <v>1</v>
      </c>
      <c r="I3131">
        <v>7</v>
      </c>
      <c r="J3131" s="1">
        <v>119.11111111111111</v>
      </c>
      <c r="K3131" s="1">
        <f>Sales_Data[[#This Row],[Order Quantity]]*Sales_Data[[#This Row],[Unit Price]]</f>
        <v>833.77777777777783</v>
      </c>
      <c r="L3131" s="1">
        <v>47.644444444444446</v>
      </c>
    </row>
    <row r="3132" spans="1:12">
      <c r="A3132" t="s">
        <v>3155</v>
      </c>
      <c r="B3132" s="2">
        <v>41616</v>
      </c>
      <c r="C3132">
        <v>12</v>
      </c>
      <c r="D3132" t="s">
        <v>2</v>
      </c>
      <c r="E3132" t="s">
        <v>8168</v>
      </c>
      <c r="F3132" t="s">
        <v>8026</v>
      </c>
      <c r="G3132">
        <v>33</v>
      </c>
      <c r="H3132">
        <v>5</v>
      </c>
      <c r="I3132">
        <v>2</v>
      </c>
      <c r="J3132" s="1">
        <v>311.17777777777775</v>
      </c>
      <c r="K3132" s="1">
        <f>Sales_Data[[#This Row],[Order Quantity]]*Sales_Data[[#This Row],[Unit Price]]</f>
        <v>622.3555555555555</v>
      </c>
      <c r="L3132" s="1">
        <v>140.03</v>
      </c>
    </row>
    <row r="3133" spans="1:12">
      <c r="A3133" t="s">
        <v>3156</v>
      </c>
      <c r="B3133" s="2">
        <v>41616</v>
      </c>
      <c r="C3133">
        <v>18</v>
      </c>
      <c r="D3133" t="s">
        <v>3</v>
      </c>
      <c r="E3133" t="s">
        <v>8168</v>
      </c>
      <c r="F3133" t="s">
        <v>8025</v>
      </c>
      <c r="G3133">
        <v>53</v>
      </c>
      <c r="H3133">
        <v>8</v>
      </c>
      <c r="I3133">
        <v>6</v>
      </c>
      <c r="J3133" s="1">
        <v>727.32222222222231</v>
      </c>
      <c r="K3133" s="1">
        <f>Sales_Data[[#This Row],[Order Quantity]]*Sales_Data[[#This Row],[Unit Price]]</f>
        <v>4363.9333333333343</v>
      </c>
      <c r="L3133" s="1">
        <v>523.67200000000003</v>
      </c>
    </row>
    <row r="3134" spans="1:12">
      <c r="A3134" t="s">
        <v>3157</v>
      </c>
      <c r="B3134" s="2">
        <v>41616</v>
      </c>
      <c r="C3134">
        <v>7</v>
      </c>
      <c r="D3134" t="s">
        <v>2</v>
      </c>
      <c r="E3134" t="s">
        <v>8168</v>
      </c>
      <c r="F3134" t="s">
        <v>8027</v>
      </c>
      <c r="G3134">
        <v>20</v>
      </c>
      <c r="H3134">
        <v>3</v>
      </c>
      <c r="I3134">
        <v>6</v>
      </c>
      <c r="J3134" s="1">
        <v>262.78888888888889</v>
      </c>
      <c r="K3134" s="1">
        <f>Sales_Data[[#This Row],[Order Quantity]]*Sales_Data[[#This Row],[Unit Price]]</f>
        <v>1576.7333333333333</v>
      </c>
      <c r="L3134" s="1">
        <v>112.99922222222222</v>
      </c>
    </row>
    <row r="3135" spans="1:12">
      <c r="A3135" t="s">
        <v>3158</v>
      </c>
      <c r="B3135" s="2">
        <v>41616</v>
      </c>
      <c r="C3135">
        <v>12</v>
      </c>
      <c r="D3135" t="s">
        <v>2</v>
      </c>
      <c r="E3135" t="s">
        <v>8168</v>
      </c>
      <c r="F3135" t="s">
        <v>8026</v>
      </c>
      <c r="G3135">
        <v>33</v>
      </c>
      <c r="H3135">
        <v>5</v>
      </c>
      <c r="I3135">
        <v>4</v>
      </c>
      <c r="J3135" s="1">
        <v>121.34444444444446</v>
      </c>
      <c r="K3135" s="1">
        <f>Sales_Data[[#This Row],[Order Quantity]]*Sales_Data[[#This Row],[Unit Price]]</f>
        <v>485.37777777777785</v>
      </c>
      <c r="L3135" s="1">
        <v>92.221777777777788</v>
      </c>
    </row>
    <row r="3136" spans="1:12">
      <c r="A3136" t="s">
        <v>3159</v>
      </c>
      <c r="B3136" s="2">
        <v>41617</v>
      </c>
      <c r="C3136">
        <v>10</v>
      </c>
      <c r="D3136" t="s">
        <v>4</v>
      </c>
      <c r="E3136" t="s">
        <v>8168</v>
      </c>
      <c r="F3136" t="s">
        <v>8027</v>
      </c>
      <c r="G3136">
        <v>27</v>
      </c>
      <c r="H3136">
        <v>4</v>
      </c>
      <c r="I3136">
        <v>5</v>
      </c>
      <c r="J3136" s="1">
        <v>378.17777777777775</v>
      </c>
      <c r="K3136" s="1">
        <f>Sales_Data[[#This Row],[Order Quantity]]*Sales_Data[[#This Row],[Unit Price]]</f>
        <v>1890.8888888888887</v>
      </c>
      <c r="L3136" s="1">
        <v>268.50622222222222</v>
      </c>
    </row>
    <row r="3137" spans="1:12">
      <c r="A3137" t="s">
        <v>3160</v>
      </c>
      <c r="B3137" s="2">
        <v>41617</v>
      </c>
      <c r="C3137">
        <v>11</v>
      </c>
      <c r="D3137" t="s">
        <v>4</v>
      </c>
      <c r="E3137" t="s">
        <v>8168</v>
      </c>
      <c r="F3137" t="s">
        <v>8026</v>
      </c>
      <c r="G3137">
        <v>32</v>
      </c>
      <c r="H3137">
        <v>5</v>
      </c>
      <c r="I3137">
        <v>8</v>
      </c>
      <c r="J3137" s="1">
        <v>21.588888888888889</v>
      </c>
      <c r="K3137" s="1">
        <f>Sales_Data[[#This Row],[Order Quantity]]*Sales_Data[[#This Row],[Unit Price]]</f>
        <v>172.71111111111111</v>
      </c>
      <c r="L3137" s="1">
        <v>13.385111111111112</v>
      </c>
    </row>
    <row r="3138" spans="1:12">
      <c r="A3138" t="s">
        <v>3161</v>
      </c>
      <c r="B3138" s="2">
        <v>41617</v>
      </c>
      <c r="C3138">
        <v>14</v>
      </c>
      <c r="D3138" t="s">
        <v>4</v>
      </c>
      <c r="E3138" t="s">
        <v>8168</v>
      </c>
      <c r="F3138" t="s">
        <v>8026</v>
      </c>
      <c r="G3138">
        <v>40</v>
      </c>
      <c r="H3138">
        <v>6</v>
      </c>
      <c r="I3138">
        <v>7</v>
      </c>
      <c r="J3138" s="1">
        <v>294.05555555555554</v>
      </c>
      <c r="K3138" s="1">
        <f>Sales_Data[[#This Row],[Order Quantity]]*Sales_Data[[#This Row],[Unit Price]]</f>
        <v>2058.3888888888887</v>
      </c>
      <c r="L3138" s="1">
        <v>202.89833333333331</v>
      </c>
    </row>
    <row r="3139" spans="1:12">
      <c r="A3139" t="s">
        <v>3162</v>
      </c>
      <c r="B3139" s="2">
        <v>41617</v>
      </c>
      <c r="C3139">
        <v>20</v>
      </c>
      <c r="D3139" t="s">
        <v>4</v>
      </c>
      <c r="E3139" t="s">
        <v>8168</v>
      </c>
      <c r="F3139" t="s">
        <v>8028</v>
      </c>
      <c r="G3139">
        <v>58</v>
      </c>
      <c r="H3139">
        <v>8</v>
      </c>
      <c r="I3139">
        <v>9</v>
      </c>
      <c r="J3139" s="1">
        <v>117.62222222222223</v>
      </c>
      <c r="K3139" s="1">
        <f>Sales_Data[[#This Row],[Order Quantity]]*Sales_Data[[#This Row],[Unit Price]]</f>
        <v>1058.6000000000001</v>
      </c>
      <c r="L3139" s="1">
        <v>78.806888888888906</v>
      </c>
    </row>
    <row r="3140" spans="1:12">
      <c r="A3140" t="s">
        <v>3163</v>
      </c>
      <c r="B3140" s="2">
        <v>41617</v>
      </c>
      <c r="C3140">
        <v>1</v>
      </c>
      <c r="D3140" t="s">
        <v>2</v>
      </c>
      <c r="E3140" t="s">
        <v>8168</v>
      </c>
      <c r="F3140" t="s">
        <v>8027</v>
      </c>
      <c r="G3140">
        <v>1</v>
      </c>
      <c r="H3140">
        <v>1</v>
      </c>
      <c r="I3140">
        <v>7</v>
      </c>
      <c r="J3140" s="1">
        <v>440.71111111111111</v>
      </c>
      <c r="K3140" s="1">
        <f>Sales_Data[[#This Row],[Order Quantity]]*Sales_Data[[#This Row],[Unit Price]]</f>
        <v>3084.9777777777776</v>
      </c>
      <c r="L3140" s="1">
        <v>176.28444444444446</v>
      </c>
    </row>
    <row r="3141" spans="1:12">
      <c r="A3141" t="s">
        <v>3164</v>
      </c>
      <c r="B3141" s="2">
        <v>41617</v>
      </c>
      <c r="C3141">
        <v>12</v>
      </c>
      <c r="D3141" t="s">
        <v>2</v>
      </c>
      <c r="E3141" t="s">
        <v>8168</v>
      </c>
      <c r="F3141" t="s">
        <v>8026</v>
      </c>
      <c r="G3141">
        <v>33</v>
      </c>
      <c r="H3141">
        <v>5</v>
      </c>
      <c r="I3141">
        <v>7</v>
      </c>
      <c r="J3141" s="1">
        <v>326.81111111111113</v>
      </c>
      <c r="K3141" s="1">
        <f>Sales_Data[[#This Row],[Order Quantity]]*Sales_Data[[#This Row],[Unit Price]]</f>
        <v>2287.6777777777779</v>
      </c>
      <c r="L3141" s="1">
        <v>212.42722222222224</v>
      </c>
    </row>
    <row r="3142" spans="1:12">
      <c r="A3142" t="s">
        <v>3165</v>
      </c>
      <c r="B3142" s="2">
        <v>41618</v>
      </c>
      <c r="C3142">
        <v>18</v>
      </c>
      <c r="D3142" t="s">
        <v>4</v>
      </c>
      <c r="E3142" t="s">
        <v>8168</v>
      </c>
      <c r="F3142" t="s">
        <v>8025</v>
      </c>
      <c r="G3142">
        <v>50</v>
      </c>
      <c r="H3142">
        <v>7</v>
      </c>
      <c r="I3142">
        <v>1</v>
      </c>
      <c r="J3142" s="1">
        <v>125.06666666666668</v>
      </c>
      <c r="K3142" s="1">
        <f>Sales_Data[[#This Row],[Order Quantity]]*Sales_Data[[#This Row],[Unit Price]]</f>
        <v>125.06666666666668</v>
      </c>
      <c r="L3142" s="1">
        <v>75.040000000000006</v>
      </c>
    </row>
    <row r="3143" spans="1:12">
      <c r="A3143" t="s">
        <v>3166</v>
      </c>
      <c r="B3143" s="2">
        <v>41618</v>
      </c>
      <c r="C3143">
        <v>2</v>
      </c>
      <c r="D3143" t="s">
        <v>4</v>
      </c>
      <c r="E3143" t="s">
        <v>8168</v>
      </c>
      <c r="F3143" t="s">
        <v>8027</v>
      </c>
      <c r="G3143">
        <v>4</v>
      </c>
      <c r="H3143">
        <v>1</v>
      </c>
      <c r="I3143">
        <v>9</v>
      </c>
      <c r="J3143" s="1">
        <v>314.15555555555557</v>
      </c>
      <c r="K3143" s="1">
        <f>Sales_Data[[#This Row],[Order Quantity]]*Sales_Data[[#This Row],[Unit Price]]</f>
        <v>2827.4</v>
      </c>
      <c r="L3143" s="1">
        <v>197.91800000000001</v>
      </c>
    </row>
    <row r="3144" spans="1:12">
      <c r="A3144" t="s">
        <v>3167</v>
      </c>
      <c r="B3144" s="2">
        <v>41618</v>
      </c>
      <c r="C3144">
        <v>6</v>
      </c>
      <c r="D3144" t="s">
        <v>4</v>
      </c>
      <c r="E3144" t="s">
        <v>8168</v>
      </c>
      <c r="F3144" t="s">
        <v>8027</v>
      </c>
      <c r="G3144">
        <v>18</v>
      </c>
      <c r="H3144">
        <v>3</v>
      </c>
      <c r="I3144">
        <v>3</v>
      </c>
      <c r="J3144" s="1">
        <v>122.83333333333333</v>
      </c>
      <c r="K3144" s="1">
        <f>Sales_Data[[#This Row],[Order Quantity]]*Sales_Data[[#This Row],[Unit Price]]</f>
        <v>368.5</v>
      </c>
      <c r="L3144" s="1">
        <v>82.298333333333346</v>
      </c>
    </row>
    <row r="3145" spans="1:12">
      <c r="A3145" t="s">
        <v>3168</v>
      </c>
      <c r="B3145" s="2">
        <v>41618</v>
      </c>
      <c r="C3145">
        <v>11</v>
      </c>
      <c r="D3145" t="s">
        <v>2</v>
      </c>
      <c r="E3145" t="s">
        <v>8168</v>
      </c>
      <c r="F3145" t="s">
        <v>8026</v>
      </c>
      <c r="G3145">
        <v>32</v>
      </c>
      <c r="H3145">
        <v>5</v>
      </c>
      <c r="I3145">
        <v>7</v>
      </c>
      <c r="J3145" s="1">
        <v>446.66666666666669</v>
      </c>
      <c r="K3145" s="1">
        <f>Sales_Data[[#This Row],[Order Quantity]]*Sales_Data[[#This Row],[Unit Price]]</f>
        <v>3126.666666666667</v>
      </c>
      <c r="L3145" s="1">
        <v>201</v>
      </c>
    </row>
    <row r="3146" spans="1:12">
      <c r="A3146" t="s">
        <v>3169</v>
      </c>
      <c r="B3146" s="2">
        <v>41618</v>
      </c>
      <c r="C3146">
        <v>14</v>
      </c>
      <c r="D3146" t="s">
        <v>4</v>
      </c>
      <c r="E3146" t="s">
        <v>8168</v>
      </c>
      <c r="F3146" t="s">
        <v>8026</v>
      </c>
      <c r="G3146">
        <v>38</v>
      </c>
      <c r="H3146">
        <v>6</v>
      </c>
      <c r="I3146">
        <v>3</v>
      </c>
      <c r="J3146" s="1">
        <v>363.28888888888889</v>
      </c>
      <c r="K3146" s="1">
        <f>Sales_Data[[#This Row],[Order Quantity]]*Sales_Data[[#This Row],[Unit Price]]</f>
        <v>1089.8666666666668</v>
      </c>
      <c r="L3146" s="1">
        <v>156.21422222222222</v>
      </c>
    </row>
    <row r="3147" spans="1:12">
      <c r="A3147" t="s">
        <v>3170</v>
      </c>
      <c r="B3147" s="2">
        <v>41618</v>
      </c>
      <c r="C3147">
        <v>15</v>
      </c>
      <c r="D3147" t="s">
        <v>4</v>
      </c>
      <c r="E3147" t="s">
        <v>8168</v>
      </c>
      <c r="F3147" t="s">
        <v>8025</v>
      </c>
      <c r="G3147">
        <v>42</v>
      </c>
      <c r="H3147">
        <v>6</v>
      </c>
      <c r="I3147">
        <v>5</v>
      </c>
      <c r="J3147" s="1">
        <v>582.90000000000009</v>
      </c>
      <c r="K3147" s="1">
        <f>Sales_Data[[#This Row],[Order Quantity]]*Sales_Data[[#This Row],[Unit Price]]</f>
        <v>2914.5000000000005</v>
      </c>
      <c r="L3147" s="1">
        <v>431.346</v>
      </c>
    </row>
    <row r="3148" spans="1:12">
      <c r="A3148" t="s">
        <v>3171</v>
      </c>
      <c r="B3148" s="2">
        <v>41619</v>
      </c>
      <c r="C3148">
        <v>10</v>
      </c>
      <c r="D3148" t="s">
        <v>3</v>
      </c>
      <c r="E3148" t="s">
        <v>8168</v>
      </c>
      <c r="F3148" t="s">
        <v>8026</v>
      </c>
      <c r="G3148">
        <v>28</v>
      </c>
      <c r="H3148">
        <v>4</v>
      </c>
      <c r="I3148">
        <v>8</v>
      </c>
      <c r="J3148" s="1">
        <v>267.25555555555559</v>
      </c>
      <c r="K3148" s="1">
        <f>Sales_Data[[#This Row],[Order Quantity]]*Sales_Data[[#This Row],[Unit Price]]</f>
        <v>2138.0444444444447</v>
      </c>
      <c r="L3148" s="1">
        <v>179.06122222222223</v>
      </c>
    </row>
    <row r="3149" spans="1:12">
      <c r="A3149" t="s">
        <v>3172</v>
      </c>
      <c r="B3149" s="2">
        <v>41619</v>
      </c>
      <c r="C3149">
        <v>16</v>
      </c>
      <c r="D3149" t="s">
        <v>4</v>
      </c>
      <c r="E3149" t="s">
        <v>8168</v>
      </c>
      <c r="F3149" t="s">
        <v>8025</v>
      </c>
      <c r="G3149">
        <v>46</v>
      </c>
      <c r="H3149">
        <v>7</v>
      </c>
      <c r="I3149">
        <v>5</v>
      </c>
      <c r="J3149" s="1">
        <v>681.91111111111104</v>
      </c>
      <c r="K3149" s="1">
        <f>Sales_Data[[#This Row],[Order Quantity]]*Sales_Data[[#This Row],[Unit Price]]</f>
        <v>3409.5555555555552</v>
      </c>
      <c r="L3149" s="1">
        <v>313.67911111111113</v>
      </c>
    </row>
    <row r="3150" spans="1:12">
      <c r="A3150" t="s">
        <v>3173</v>
      </c>
      <c r="B3150" s="2">
        <v>41619</v>
      </c>
      <c r="C3150">
        <v>14</v>
      </c>
      <c r="D3150" t="s">
        <v>4</v>
      </c>
      <c r="E3150" t="s">
        <v>8168</v>
      </c>
      <c r="F3150" t="s">
        <v>8026</v>
      </c>
      <c r="G3150">
        <v>41</v>
      </c>
      <c r="H3150">
        <v>6</v>
      </c>
      <c r="I3150">
        <v>4</v>
      </c>
      <c r="J3150" s="1">
        <v>262.78888888888889</v>
      </c>
      <c r="K3150" s="1">
        <f>Sales_Data[[#This Row],[Order Quantity]]*Sales_Data[[#This Row],[Unit Price]]</f>
        <v>1051.1555555555556</v>
      </c>
      <c r="L3150" s="1">
        <v>110.37133333333333</v>
      </c>
    </row>
    <row r="3151" spans="1:12">
      <c r="A3151" t="s">
        <v>3174</v>
      </c>
      <c r="B3151" s="2">
        <v>41620</v>
      </c>
      <c r="C3151">
        <v>8</v>
      </c>
      <c r="D3151" t="s">
        <v>2</v>
      </c>
      <c r="E3151" t="s">
        <v>8168</v>
      </c>
      <c r="F3151" t="s">
        <v>8027</v>
      </c>
      <c r="G3151">
        <v>22</v>
      </c>
      <c r="H3151">
        <v>3</v>
      </c>
      <c r="I3151">
        <v>4</v>
      </c>
      <c r="J3151" s="1">
        <v>128.78888888888889</v>
      </c>
      <c r="K3151" s="1">
        <f>Sales_Data[[#This Row],[Order Quantity]]*Sales_Data[[#This Row],[Unit Price]]</f>
        <v>515.15555555555557</v>
      </c>
      <c r="L3151" s="1">
        <v>105.6068888888889</v>
      </c>
    </row>
    <row r="3152" spans="1:12">
      <c r="A3152" t="s">
        <v>3175</v>
      </c>
      <c r="B3152" s="2">
        <v>41620</v>
      </c>
      <c r="C3152">
        <v>9</v>
      </c>
      <c r="D3152" t="s">
        <v>4</v>
      </c>
      <c r="E3152" t="s">
        <v>8168</v>
      </c>
      <c r="F3152" t="s">
        <v>8027</v>
      </c>
      <c r="G3152">
        <v>24</v>
      </c>
      <c r="H3152">
        <v>4</v>
      </c>
      <c r="I3152">
        <v>2</v>
      </c>
      <c r="J3152" s="1">
        <v>119.11111111111111</v>
      </c>
      <c r="K3152" s="1">
        <f>Sales_Data[[#This Row],[Order Quantity]]*Sales_Data[[#This Row],[Unit Price]]</f>
        <v>238.22222222222223</v>
      </c>
      <c r="L3152" s="1">
        <v>50.026666666666671</v>
      </c>
    </row>
    <row r="3153" spans="1:12">
      <c r="A3153" t="s">
        <v>3176</v>
      </c>
      <c r="B3153" s="2">
        <v>41620</v>
      </c>
      <c r="C3153">
        <v>13</v>
      </c>
      <c r="D3153" t="s">
        <v>4</v>
      </c>
      <c r="E3153" t="s">
        <v>8168</v>
      </c>
      <c r="F3153" t="s">
        <v>8026</v>
      </c>
      <c r="G3153">
        <v>36</v>
      </c>
      <c r="H3153">
        <v>5</v>
      </c>
      <c r="I3153">
        <v>7</v>
      </c>
      <c r="J3153" s="1">
        <v>427.31111111111113</v>
      </c>
      <c r="K3153" s="1">
        <f>Sales_Data[[#This Row],[Order Quantity]]*Sales_Data[[#This Row],[Unit Price]]</f>
        <v>2991.1777777777779</v>
      </c>
      <c r="L3153" s="1">
        <v>213.65555555555557</v>
      </c>
    </row>
    <row r="3154" spans="1:12">
      <c r="A3154" t="s">
        <v>3177</v>
      </c>
      <c r="B3154" s="2">
        <v>41621</v>
      </c>
      <c r="C3154">
        <v>14</v>
      </c>
      <c r="D3154" t="s">
        <v>3</v>
      </c>
      <c r="E3154" t="s">
        <v>8168</v>
      </c>
      <c r="F3154" t="s">
        <v>8026</v>
      </c>
      <c r="G3154">
        <v>40</v>
      </c>
      <c r="H3154">
        <v>6</v>
      </c>
      <c r="I3154">
        <v>4</v>
      </c>
      <c r="J3154" s="1">
        <v>431.77777777777777</v>
      </c>
      <c r="K3154" s="1">
        <f>Sales_Data[[#This Row],[Order Quantity]]*Sales_Data[[#This Row],[Unit Price]]</f>
        <v>1727.1111111111111</v>
      </c>
      <c r="L3154" s="1">
        <v>341.10444444444443</v>
      </c>
    </row>
    <row r="3155" spans="1:12">
      <c r="A3155" t="s">
        <v>3178</v>
      </c>
      <c r="B3155" s="2">
        <v>41621</v>
      </c>
      <c r="C3155">
        <v>6</v>
      </c>
      <c r="D3155" t="s">
        <v>4</v>
      </c>
      <c r="E3155" t="s">
        <v>8168</v>
      </c>
      <c r="F3155" t="s">
        <v>8027</v>
      </c>
      <c r="G3155">
        <v>16</v>
      </c>
      <c r="H3155">
        <v>3</v>
      </c>
      <c r="I3155">
        <v>4</v>
      </c>
      <c r="J3155" s="1">
        <v>86.355555555555554</v>
      </c>
      <c r="K3155" s="1">
        <f>Sales_Data[[#This Row],[Order Quantity]]*Sales_Data[[#This Row],[Unit Price]]</f>
        <v>345.42222222222222</v>
      </c>
      <c r="L3155" s="1">
        <v>58.721777777777788</v>
      </c>
    </row>
    <row r="3156" spans="1:12">
      <c r="A3156" t="s">
        <v>3179</v>
      </c>
      <c r="B3156" s="2">
        <v>41622</v>
      </c>
      <c r="C3156">
        <v>9</v>
      </c>
      <c r="D3156" t="s">
        <v>4</v>
      </c>
      <c r="E3156" t="s">
        <v>8168</v>
      </c>
      <c r="F3156" t="s">
        <v>8027</v>
      </c>
      <c r="G3156">
        <v>24</v>
      </c>
      <c r="H3156">
        <v>4</v>
      </c>
      <c r="I3156">
        <v>7</v>
      </c>
      <c r="J3156" s="1">
        <v>101.24444444444445</v>
      </c>
      <c r="K3156" s="1">
        <f>Sales_Data[[#This Row],[Order Quantity]]*Sales_Data[[#This Row],[Unit Price]]</f>
        <v>708.71111111111122</v>
      </c>
      <c r="L3156" s="1">
        <v>84.032888888888891</v>
      </c>
    </row>
    <row r="3157" spans="1:12">
      <c r="A3157" t="s">
        <v>3180</v>
      </c>
      <c r="B3157" s="2">
        <v>41622</v>
      </c>
      <c r="C3157">
        <v>17</v>
      </c>
      <c r="D3157" t="s">
        <v>3</v>
      </c>
      <c r="E3157" t="s">
        <v>8168</v>
      </c>
      <c r="F3157" t="s">
        <v>8025</v>
      </c>
      <c r="G3157">
        <v>47</v>
      </c>
      <c r="H3157">
        <v>7</v>
      </c>
      <c r="I3157">
        <v>3</v>
      </c>
      <c r="J3157" s="1">
        <v>436.98888888888888</v>
      </c>
      <c r="K3157" s="1">
        <f>Sales_Data[[#This Row],[Order Quantity]]*Sales_Data[[#This Row],[Unit Price]]</f>
        <v>1310.9666666666667</v>
      </c>
      <c r="L3157" s="1">
        <v>345.2212222222222</v>
      </c>
    </row>
    <row r="3158" spans="1:12">
      <c r="A3158" t="s">
        <v>3181</v>
      </c>
      <c r="B3158" s="2">
        <v>41622</v>
      </c>
      <c r="C3158">
        <v>17</v>
      </c>
      <c r="D3158" t="s">
        <v>4</v>
      </c>
      <c r="E3158" t="s">
        <v>8168</v>
      </c>
      <c r="F3158" t="s">
        <v>8025</v>
      </c>
      <c r="G3158">
        <v>48</v>
      </c>
      <c r="H3158">
        <v>7</v>
      </c>
      <c r="I3158">
        <v>3</v>
      </c>
      <c r="J3158" s="1">
        <v>285.12222222222221</v>
      </c>
      <c r="K3158" s="1">
        <f>Sales_Data[[#This Row],[Order Quantity]]*Sales_Data[[#This Row],[Unit Price]]</f>
        <v>855.36666666666656</v>
      </c>
      <c r="L3158" s="1">
        <v>159.66844444444445</v>
      </c>
    </row>
    <row r="3159" spans="1:12">
      <c r="A3159" t="s">
        <v>3182</v>
      </c>
      <c r="B3159" s="2">
        <v>41622</v>
      </c>
      <c r="C3159">
        <v>3</v>
      </c>
      <c r="D3159" t="s">
        <v>4</v>
      </c>
      <c r="E3159" t="s">
        <v>8168</v>
      </c>
      <c r="F3159" t="s">
        <v>8027</v>
      </c>
      <c r="G3159">
        <v>7</v>
      </c>
      <c r="H3159">
        <v>1</v>
      </c>
      <c r="I3159">
        <v>4</v>
      </c>
      <c r="J3159" s="1">
        <v>643.20000000000005</v>
      </c>
      <c r="K3159" s="1">
        <f>Sales_Data[[#This Row],[Order Quantity]]*Sales_Data[[#This Row],[Unit Price]]</f>
        <v>2572.8000000000002</v>
      </c>
      <c r="L3159" s="1">
        <v>328.03199999999998</v>
      </c>
    </row>
    <row r="3160" spans="1:12">
      <c r="A3160" t="s">
        <v>3183</v>
      </c>
      <c r="B3160" s="2">
        <v>41622</v>
      </c>
      <c r="C3160">
        <v>9</v>
      </c>
      <c r="D3160" t="s">
        <v>2</v>
      </c>
      <c r="E3160" t="s">
        <v>8168</v>
      </c>
      <c r="F3160" t="s">
        <v>8027</v>
      </c>
      <c r="G3160">
        <v>24</v>
      </c>
      <c r="H3160">
        <v>4</v>
      </c>
      <c r="I3160">
        <v>6</v>
      </c>
      <c r="J3160" s="1">
        <v>706.47777777777776</v>
      </c>
      <c r="K3160" s="1">
        <f>Sales_Data[[#This Row],[Order Quantity]]*Sales_Data[[#This Row],[Unit Price]]</f>
        <v>4238.8666666666668</v>
      </c>
      <c r="L3160" s="1">
        <v>558.11744444444457</v>
      </c>
    </row>
    <row r="3161" spans="1:12">
      <c r="A3161" t="s">
        <v>3184</v>
      </c>
      <c r="B3161" s="2">
        <v>41622</v>
      </c>
      <c r="C3161">
        <v>8</v>
      </c>
      <c r="D3161" t="s">
        <v>3</v>
      </c>
      <c r="E3161" t="s">
        <v>8168</v>
      </c>
      <c r="F3161" t="s">
        <v>8027</v>
      </c>
      <c r="G3161">
        <v>23</v>
      </c>
      <c r="H3161">
        <v>4</v>
      </c>
      <c r="I3161">
        <v>8</v>
      </c>
      <c r="J3161" s="1">
        <v>102.73333333333333</v>
      </c>
      <c r="K3161" s="1">
        <f>Sales_Data[[#This Row],[Order Quantity]]*Sales_Data[[#This Row],[Unit Price]]</f>
        <v>821.86666666666667</v>
      </c>
      <c r="L3161" s="1">
        <v>79.104666666666674</v>
      </c>
    </row>
    <row r="3162" spans="1:12">
      <c r="A3162" t="s">
        <v>3185</v>
      </c>
      <c r="B3162" s="2">
        <v>41622</v>
      </c>
      <c r="C3162">
        <v>10</v>
      </c>
      <c r="D3162" t="s">
        <v>3</v>
      </c>
      <c r="E3162" t="s">
        <v>8168</v>
      </c>
      <c r="F3162" t="s">
        <v>8026</v>
      </c>
      <c r="G3162">
        <v>29</v>
      </c>
      <c r="H3162">
        <v>4</v>
      </c>
      <c r="I3162">
        <v>4</v>
      </c>
      <c r="J3162" s="1">
        <v>114.64444444444445</v>
      </c>
      <c r="K3162" s="1">
        <f>Sales_Data[[#This Row],[Order Quantity]]*Sales_Data[[#This Row],[Unit Price]]</f>
        <v>458.57777777777778</v>
      </c>
      <c r="L3162" s="1">
        <v>71.079555555555558</v>
      </c>
    </row>
    <row r="3163" spans="1:12">
      <c r="A3163" t="s">
        <v>3186</v>
      </c>
      <c r="B3163" s="2">
        <v>41622</v>
      </c>
      <c r="C3163">
        <v>20</v>
      </c>
      <c r="D3163" t="s">
        <v>3</v>
      </c>
      <c r="E3163" t="s">
        <v>8168</v>
      </c>
      <c r="F3163" t="s">
        <v>8028</v>
      </c>
      <c r="G3163">
        <v>58</v>
      </c>
      <c r="H3163">
        <v>8</v>
      </c>
      <c r="I3163">
        <v>3</v>
      </c>
      <c r="J3163" s="1">
        <v>427.31111111111113</v>
      </c>
      <c r="K3163" s="1">
        <f>Sales_Data[[#This Row],[Order Quantity]]*Sales_Data[[#This Row],[Unit Price]]</f>
        <v>1281.9333333333334</v>
      </c>
      <c r="L3163" s="1">
        <v>192.29000000000002</v>
      </c>
    </row>
    <row r="3164" spans="1:12">
      <c r="A3164" t="s">
        <v>3187</v>
      </c>
      <c r="B3164" s="2">
        <v>41623</v>
      </c>
      <c r="C3164">
        <v>5</v>
      </c>
      <c r="D3164" t="s">
        <v>3</v>
      </c>
      <c r="E3164" t="s">
        <v>8168</v>
      </c>
      <c r="F3164" t="s">
        <v>8027</v>
      </c>
      <c r="G3164">
        <v>15</v>
      </c>
      <c r="H3164">
        <v>2</v>
      </c>
      <c r="I3164">
        <v>4</v>
      </c>
      <c r="J3164" s="1">
        <v>100.5</v>
      </c>
      <c r="K3164" s="1">
        <f>Sales_Data[[#This Row],[Order Quantity]]*Sales_Data[[#This Row],[Unit Price]]</f>
        <v>402</v>
      </c>
      <c r="L3164" s="1">
        <v>74.37</v>
      </c>
    </row>
    <row r="3165" spans="1:12">
      <c r="A3165" t="s">
        <v>3188</v>
      </c>
      <c r="B3165" s="2">
        <v>41623</v>
      </c>
      <c r="C3165">
        <v>15</v>
      </c>
      <c r="D3165" t="s">
        <v>4</v>
      </c>
      <c r="E3165" t="s">
        <v>8168</v>
      </c>
      <c r="F3165" t="s">
        <v>8025</v>
      </c>
      <c r="G3165">
        <v>42</v>
      </c>
      <c r="H3165">
        <v>6</v>
      </c>
      <c r="I3165">
        <v>3</v>
      </c>
      <c r="J3165" s="1">
        <v>26.055555555555557</v>
      </c>
      <c r="K3165" s="1">
        <f>Sales_Data[[#This Row],[Order Quantity]]*Sales_Data[[#This Row],[Unit Price]]</f>
        <v>78.166666666666671</v>
      </c>
      <c r="L3165" s="1">
        <v>21.365555555555556</v>
      </c>
    </row>
    <row r="3166" spans="1:12">
      <c r="A3166" t="s">
        <v>3189</v>
      </c>
      <c r="B3166" s="2">
        <v>41624</v>
      </c>
      <c r="C3166">
        <v>7</v>
      </c>
      <c r="D3166" t="s">
        <v>4</v>
      </c>
      <c r="E3166" t="s">
        <v>8168</v>
      </c>
      <c r="F3166" t="s">
        <v>8027</v>
      </c>
      <c r="G3166">
        <v>18</v>
      </c>
      <c r="H3166">
        <v>3</v>
      </c>
      <c r="I3166">
        <v>5</v>
      </c>
      <c r="J3166" s="1">
        <v>441.45555555555552</v>
      </c>
      <c r="K3166" s="1">
        <f>Sales_Data[[#This Row],[Order Quantity]]*Sales_Data[[#This Row],[Unit Price]]</f>
        <v>2207.2777777777774</v>
      </c>
      <c r="L3166" s="1">
        <v>189.8258888888889</v>
      </c>
    </row>
    <row r="3167" spans="1:12">
      <c r="A3167" t="s">
        <v>3190</v>
      </c>
      <c r="B3167" s="2">
        <v>41624</v>
      </c>
      <c r="C3167">
        <v>10</v>
      </c>
      <c r="D3167" t="s">
        <v>4</v>
      </c>
      <c r="E3167" t="s">
        <v>8168</v>
      </c>
      <c r="F3167" t="s">
        <v>8026</v>
      </c>
      <c r="G3167">
        <v>29</v>
      </c>
      <c r="H3167">
        <v>4</v>
      </c>
      <c r="I3167">
        <v>2</v>
      </c>
      <c r="J3167" s="1">
        <v>23.077777777777779</v>
      </c>
      <c r="K3167" s="1">
        <f>Sales_Data[[#This Row],[Order Quantity]]*Sales_Data[[#This Row],[Unit Price]]</f>
        <v>46.155555555555559</v>
      </c>
      <c r="L3167" s="1">
        <v>17.077555555555556</v>
      </c>
    </row>
    <row r="3168" spans="1:12">
      <c r="A3168" t="s">
        <v>3191</v>
      </c>
      <c r="B3168" s="2">
        <v>41625</v>
      </c>
      <c r="C3168">
        <v>5</v>
      </c>
      <c r="D3168" t="s">
        <v>2</v>
      </c>
      <c r="E3168" t="s">
        <v>8168</v>
      </c>
      <c r="F3168" t="s">
        <v>8027</v>
      </c>
      <c r="G3168">
        <v>13</v>
      </c>
      <c r="H3168">
        <v>2</v>
      </c>
      <c r="I3168">
        <v>1</v>
      </c>
      <c r="J3168" s="1">
        <v>111.66666666666667</v>
      </c>
      <c r="K3168" s="1">
        <f>Sales_Data[[#This Row],[Order Quantity]]*Sales_Data[[#This Row],[Unit Price]]</f>
        <v>111.66666666666667</v>
      </c>
      <c r="L3168" s="1">
        <v>87.1</v>
      </c>
    </row>
    <row r="3169" spans="1:12">
      <c r="A3169" t="s">
        <v>3192</v>
      </c>
      <c r="B3169" s="2">
        <v>41625</v>
      </c>
      <c r="C3169">
        <v>13</v>
      </c>
      <c r="D3169" t="s">
        <v>2</v>
      </c>
      <c r="E3169" t="s">
        <v>8168</v>
      </c>
      <c r="F3169" t="s">
        <v>8026</v>
      </c>
      <c r="G3169">
        <v>37</v>
      </c>
      <c r="H3169">
        <v>6</v>
      </c>
      <c r="I3169">
        <v>8</v>
      </c>
      <c r="J3169" s="1">
        <v>24.566666666666666</v>
      </c>
      <c r="K3169" s="1">
        <f>Sales_Data[[#This Row],[Order Quantity]]*Sales_Data[[#This Row],[Unit Price]]</f>
        <v>196.53333333333333</v>
      </c>
      <c r="L3169" s="1">
        <v>20.881666666666668</v>
      </c>
    </row>
    <row r="3170" spans="1:12">
      <c r="A3170" t="s">
        <v>3193</v>
      </c>
      <c r="B3170" s="2">
        <v>41625</v>
      </c>
      <c r="C3170">
        <v>4</v>
      </c>
      <c r="D3170" t="s">
        <v>3</v>
      </c>
      <c r="E3170" t="s">
        <v>8168</v>
      </c>
      <c r="F3170" t="s">
        <v>8027</v>
      </c>
      <c r="G3170">
        <v>12</v>
      </c>
      <c r="H3170">
        <v>2</v>
      </c>
      <c r="I3170">
        <v>9</v>
      </c>
      <c r="J3170" s="1">
        <v>428.05555555555554</v>
      </c>
      <c r="K3170" s="1">
        <f>Sales_Data[[#This Row],[Order Quantity]]*Sales_Data[[#This Row],[Unit Price]]</f>
        <v>3852.5</v>
      </c>
      <c r="L3170" s="1">
        <v>184.0638888888889</v>
      </c>
    </row>
    <row r="3171" spans="1:12">
      <c r="A3171" t="s">
        <v>3194</v>
      </c>
      <c r="B3171" s="2">
        <v>41626</v>
      </c>
      <c r="C3171">
        <v>2</v>
      </c>
      <c r="D3171" t="s">
        <v>4</v>
      </c>
      <c r="E3171" t="s">
        <v>8168</v>
      </c>
      <c r="F3171" t="s">
        <v>8027</v>
      </c>
      <c r="G3171">
        <v>5</v>
      </c>
      <c r="H3171">
        <v>1</v>
      </c>
      <c r="I3171">
        <v>3</v>
      </c>
      <c r="J3171" s="1">
        <v>29.777777777777779</v>
      </c>
      <c r="K3171" s="1">
        <f>Sales_Data[[#This Row],[Order Quantity]]*Sales_Data[[#This Row],[Unit Price]]</f>
        <v>89.333333333333343</v>
      </c>
      <c r="L3171" s="1">
        <v>17.866666666666664</v>
      </c>
    </row>
    <row r="3172" spans="1:12">
      <c r="A3172" t="s">
        <v>3195</v>
      </c>
      <c r="B3172" s="2">
        <v>41627</v>
      </c>
      <c r="C3172">
        <v>20</v>
      </c>
      <c r="D3172" t="s">
        <v>4</v>
      </c>
      <c r="E3172" t="s">
        <v>8168</v>
      </c>
      <c r="F3172" t="s">
        <v>8028</v>
      </c>
      <c r="G3172">
        <v>57</v>
      </c>
      <c r="H3172">
        <v>8</v>
      </c>
      <c r="I3172">
        <v>5</v>
      </c>
      <c r="J3172" s="1">
        <v>388.6</v>
      </c>
      <c r="K3172" s="1">
        <f>Sales_Data[[#This Row],[Order Quantity]]*Sales_Data[[#This Row],[Unit Price]]</f>
        <v>1943</v>
      </c>
      <c r="L3172" s="1">
        <v>155.44</v>
      </c>
    </row>
    <row r="3173" spans="1:12">
      <c r="A3173" t="s">
        <v>3196</v>
      </c>
      <c r="B3173" s="2">
        <v>41627</v>
      </c>
      <c r="C3173">
        <v>3</v>
      </c>
      <c r="D3173" t="s">
        <v>2</v>
      </c>
      <c r="E3173" t="s">
        <v>8168</v>
      </c>
      <c r="F3173" t="s">
        <v>8027</v>
      </c>
      <c r="G3173">
        <v>6</v>
      </c>
      <c r="H3173">
        <v>1</v>
      </c>
      <c r="I3173">
        <v>3</v>
      </c>
      <c r="J3173" s="1">
        <v>715.41111111111104</v>
      </c>
      <c r="K3173" s="1">
        <f>Sales_Data[[#This Row],[Order Quantity]]*Sales_Data[[#This Row],[Unit Price]]</f>
        <v>2146.2333333333331</v>
      </c>
      <c r="L3173" s="1">
        <v>286.16444444444443</v>
      </c>
    </row>
    <row r="3174" spans="1:12">
      <c r="A3174" t="s">
        <v>3197</v>
      </c>
      <c r="B3174" s="2">
        <v>41627</v>
      </c>
      <c r="C3174">
        <v>19</v>
      </c>
      <c r="D3174" t="s">
        <v>4</v>
      </c>
      <c r="E3174" t="s">
        <v>8168</v>
      </c>
      <c r="F3174" t="s">
        <v>8028</v>
      </c>
      <c r="G3174">
        <v>54</v>
      </c>
      <c r="H3174">
        <v>8</v>
      </c>
      <c r="I3174">
        <v>4</v>
      </c>
      <c r="J3174" s="1">
        <v>96.777777777777771</v>
      </c>
      <c r="K3174" s="1">
        <f>Sales_Data[[#This Row],[Order Quantity]]*Sales_Data[[#This Row],[Unit Price]]</f>
        <v>387.11111111111109</v>
      </c>
      <c r="L3174" s="1">
        <v>75.486666666666665</v>
      </c>
    </row>
    <row r="3175" spans="1:12">
      <c r="A3175" t="s">
        <v>3198</v>
      </c>
      <c r="B3175" s="2">
        <v>41627</v>
      </c>
      <c r="C3175">
        <v>16</v>
      </c>
      <c r="D3175" t="s">
        <v>4</v>
      </c>
      <c r="E3175" t="s">
        <v>8168</v>
      </c>
      <c r="F3175" t="s">
        <v>8025</v>
      </c>
      <c r="G3175">
        <v>45</v>
      </c>
      <c r="H3175">
        <v>7</v>
      </c>
      <c r="I3175">
        <v>4</v>
      </c>
      <c r="J3175" s="1">
        <v>434.75555555555559</v>
      </c>
      <c r="K3175" s="1">
        <f>Sales_Data[[#This Row],[Order Quantity]]*Sales_Data[[#This Row],[Unit Price]]</f>
        <v>1739.0222222222224</v>
      </c>
      <c r="L3175" s="1">
        <v>199.98755555555556</v>
      </c>
    </row>
    <row r="3176" spans="1:12">
      <c r="A3176" t="s">
        <v>3199</v>
      </c>
      <c r="B3176" s="2">
        <v>41627</v>
      </c>
      <c r="C3176">
        <v>11</v>
      </c>
      <c r="D3176" t="s">
        <v>4</v>
      </c>
      <c r="E3176" t="s">
        <v>8168</v>
      </c>
      <c r="F3176" t="s">
        <v>8026</v>
      </c>
      <c r="G3176">
        <v>30</v>
      </c>
      <c r="H3176">
        <v>5</v>
      </c>
      <c r="I3176">
        <v>8</v>
      </c>
      <c r="J3176" s="1">
        <v>110.92222222222223</v>
      </c>
      <c r="K3176" s="1">
        <f>Sales_Data[[#This Row],[Order Quantity]]*Sales_Data[[#This Row],[Unit Price]]</f>
        <v>887.37777777777785</v>
      </c>
      <c r="L3176" s="1">
        <v>55.461111111111116</v>
      </c>
    </row>
    <row r="3177" spans="1:12">
      <c r="A3177" t="s">
        <v>3200</v>
      </c>
      <c r="B3177" s="2">
        <v>41627</v>
      </c>
      <c r="C3177">
        <v>18</v>
      </c>
      <c r="D3177" t="s">
        <v>4</v>
      </c>
      <c r="E3177" t="s">
        <v>8168</v>
      </c>
      <c r="F3177" t="s">
        <v>8025</v>
      </c>
      <c r="G3177">
        <v>51</v>
      </c>
      <c r="H3177">
        <v>7</v>
      </c>
      <c r="I3177">
        <v>4</v>
      </c>
      <c r="J3177" s="1">
        <v>685.63333333333333</v>
      </c>
      <c r="K3177" s="1">
        <f>Sales_Data[[#This Row],[Order Quantity]]*Sales_Data[[#This Row],[Unit Price]]</f>
        <v>2742.5333333333333</v>
      </c>
      <c r="L3177" s="1">
        <v>445.66166666666663</v>
      </c>
    </row>
    <row r="3178" spans="1:12">
      <c r="A3178" t="s">
        <v>3201</v>
      </c>
      <c r="B3178" s="2">
        <v>41627</v>
      </c>
      <c r="C3178">
        <v>16</v>
      </c>
      <c r="D3178" t="s">
        <v>2</v>
      </c>
      <c r="E3178" t="s">
        <v>8168</v>
      </c>
      <c r="F3178" t="s">
        <v>8025</v>
      </c>
      <c r="G3178">
        <v>45</v>
      </c>
      <c r="H3178">
        <v>7</v>
      </c>
      <c r="I3178">
        <v>8</v>
      </c>
      <c r="J3178" s="1">
        <v>444.43333333333334</v>
      </c>
      <c r="K3178" s="1">
        <f>Sales_Data[[#This Row],[Order Quantity]]*Sales_Data[[#This Row],[Unit Price]]</f>
        <v>3555.4666666666667</v>
      </c>
      <c r="L3178" s="1">
        <v>342.21366666666671</v>
      </c>
    </row>
    <row r="3179" spans="1:12">
      <c r="A3179" t="s">
        <v>3202</v>
      </c>
      <c r="B3179" s="2">
        <v>41627</v>
      </c>
      <c r="C3179">
        <v>1</v>
      </c>
      <c r="D3179" t="s">
        <v>4</v>
      </c>
      <c r="E3179" t="s">
        <v>8168</v>
      </c>
      <c r="F3179" t="s">
        <v>8027</v>
      </c>
      <c r="G3179">
        <v>1</v>
      </c>
      <c r="H3179">
        <v>1</v>
      </c>
      <c r="I3179">
        <v>2</v>
      </c>
      <c r="J3179" s="1">
        <v>424.33333333333331</v>
      </c>
      <c r="K3179" s="1">
        <f>Sales_Data[[#This Row],[Order Quantity]]*Sales_Data[[#This Row],[Unit Price]]</f>
        <v>848.66666666666663</v>
      </c>
      <c r="L3179" s="1">
        <v>267.33</v>
      </c>
    </row>
    <row r="3180" spans="1:12">
      <c r="A3180" t="s">
        <v>3203</v>
      </c>
      <c r="B3180" s="2">
        <v>41627</v>
      </c>
      <c r="C3180">
        <v>12</v>
      </c>
      <c r="D3180" t="s">
        <v>2</v>
      </c>
      <c r="E3180" t="s">
        <v>8168</v>
      </c>
      <c r="F3180" t="s">
        <v>8026</v>
      </c>
      <c r="G3180">
        <v>33</v>
      </c>
      <c r="H3180">
        <v>5</v>
      </c>
      <c r="I3180">
        <v>5</v>
      </c>
      <c r="J3180" s="1">
        <v>603.74444444444441</v>
      </c>
      <c r="K3180" s="1">
        <f>Sales_Data[[#This Row],[Order Quantity]]*Sales_Data[[#This Row],[Unit Price]]</f>
        <v>3018.7222222222222</v>
      </c>
      <c r="L3180" s="1">
        <v>344.1343333333333</v>
      </c>
    </row>
    <row r="3181" spans="1:12">
      <c r="A3181" t="s">
        <v>3204</v>
      </c>
      <c r="B3181" s="2">
        <v>41627</v>
      </c>
      <c r="C3181">
        <v>11</v>
      </c>
      <c r="D3181" t="s">
        <v>4</v>
      </c>
      <c r="E3181" t="s">
        <v>8168</v>
      </c>
      <c r="F3181" t="s">
        <v>8026</v>
      </c>
      <c r="G3181">
        <v>31</v>
      </c>
      <c r="H3181">
        <v>5</v>
      </c>
      <c r="I3181">
        <v>9</v>
      </c>
      <c r="J3181" s="1">
        <v>667.76666666666677</v>
      </c>
      <c r="K3181" s="1">
        <f>Sales_Data[[#This Row],[Order Quantity]]*Sales_Data[[#This Row],[Unit Price]]</f>
        <v>6009.9000000000005</v>
      </c>
      <c r="L3181" s="1">
        <v>447.40366666666677</v>
      </c>
    </row>
    <row r="3182" spans="1:12">
      <c r="A3182" t="s">
        <v>3205</v>
      </c>
      <c r="B3182" s="2">
        <v>41628</v>
      </c>
      <c r="C3182">
        <v>11</v>
      </c>
      <c r="D3182" t="s">
        <v>4</v>
      </c>
      <c r="E3182" t="s">
        <v>8168</v>
      </c>
      <c r="F3182" t="s">
        <v>8026</v>
      </c>
      <c r="G3182">
        <v>31</v>
      </c>
      <c r="H3182">
        <v>5</v>
      </c>
      <c r="I3182">
        <v>4</v>
      </c>
      <c r="J3182" s="1">
        <v>641.71111111111122</v>
      </c>
      <c r="K3182" s="1">
        <f>Sales_Data[[#This Row],[Order Quantity]]*Sales_Data[[#This Row],[Unit Price]]</f>
        <v>2566.8444444444449</v>
      </c>
      <c r="L3182" s="1">
        <v>397.86088888888895</v>
      </c>
    </row>
    <row r="3183" spans="1:12">
      <c r="A3183" t="s">
        <v>3206</v>
      </c>
      <c r="B3183" s="2">
        <v>41628</v>
      </c>
      <c r="C3183">
        <v>17</v>
      </c>
      <c r="D3183" t="s">
        <v>4</v>
      </c>
      <c r="E3183" t="s">
        <v>8168</v>
      </c>
      <c r="F3183" t="s">
        <v>8025</v>
      </c>
      <c r="G3183">
        <v>48</v>
      </c>
      <c r="H3183">
        <v>7</v>
      </c>
      <c r="I3183">
        <v>8</v>
      </c>
      <c r="J3183" s="1">
        <v>425.07777777777778</v>
      </c>
      <c r="K3183" s="1">
        <f>Sales_Data[[#This Row],[Order Quantity]]*Sales_Data[[#This Row],[Unit Price]]</f>
        <v>3400.6222222222223</v>
      </c>
      <c r="L3183" s="1">
        <v>212.53888888888889</v>
      </c>
    </row>
    <row r="3184" spans="1:12">
      <c r="A3184" t="s">
        <v>3207</v>
      </c>
      <c r="B3184" s="2">
        <v>41628</v>
      </c>
      <c r="C3184">
        <v>4</v>
      </c>
      <c r="D3184" t="s">
        <v>4</v>
      </c>
      <c r="E3184" t="s">
        <v>8168</v>
      </c>
      <c r="F3184" t="s">
        <v>8027</v>
      </c>
      <c r="G3184">
        <v>11</v>
      </c>
      <c r="H3184">
        <v>2</v>
      </c>
      <c r="I3184">
        <v>4</v>
      </c>
      <c r="J3184" s="1">
        <v>713.17777777777781</v>
      </c>
      <c r="K3184" s="1">
        <f>Sales_Data[[#This Row],[Order Quantity]]*Sales_Data[[#This Row],[Unit Price]]</f>
        <v>2852.7111111111112</v>
      </c>
      <c r="L3184" s="1">
        <v>349.45711111111109</v>
      </c>
    </row>
    <row r="3185" spans="1:12">
      <c r="A3185" t="s">
        <v>3208</v>
      </c>
      <c r="B3185" s="2">
        <v>41629</v>
      </c>
      <c r="C3185">
        <v>16</v>
      </c>
      <c r="D3185" t="s">
        <v>4</v>
      </c>
      <c r="E3185" t="s">
        <v>8168</v>
      </c>
      <c r="F3185" t="s">
        <v>8025</v>
      </c>
      <c r="G3185">
        <v>46</v>
      </c>
      <c r="H3185">
        <v>7</v>
      </c>
      <c r="I3185">
        <v>3</v>
      </c>
      <c r="J3185" s="1">
        <v>264.27777777777777</v>
      </c>
      <c r="K3185" s="1">
        <f>Sales_Data[[#This Row],[Order Quantity]]*Sales_Data[[#This Row],[Unit Price]]</f>
        <v>792.83333333333326</v>
      </c>
      <c r="L3185" s="1">
        <v>153.2811111111111</v>
      </c>
    </row>
    <row r="3186" spans="1:12">
      <c r="A3186" t="s">
        <v>3209</v>
      </c>
      <c r="B3186" s="2">
        <v>41629</v>
      </c>
      <c r="C3186">
        <v>13</v>
      </c>
      <c r="D3186" t="s">
        <v>4</v>
      </c>
      <c r="E3186" t="s">
        <v>8168</v>
      </c>
      <c r="F3186" t="s">
        <v>8026</v>
      </c>
      <c r="G3186">
        <v>37</v>
      </c>
      <c r="H3186">
        <v>6</v>
      </c>
      <c r="I3186">
        <v>9</v>
      </c>
      <c r="J3186" s="1">
        <v>445.17777777777775</v>
      </c>
      <c r="K3186" s="1">
        <f>Sales_Data[[#This Row],[Order Quantity]]*Sales_Data[[#This Row],[Unit Price]]</f>
        <v>4006.6</v>
      </c>
      <c r="L3186" s="1">
        <v>271.55844444444443</v>
      </c>
    </row>
    <row r="3187" spans="1:12">
      <c r="A3187" t="s">
        <v>3210</v>
      </c>
      <c r="B3187" s="2">
        <v>41629</v>
      </c>
      <c r="C3187">
        <v>4</v>
      </c>
      <c r="D3187" t="s">
        <v>4</v>
      </c>
      <c r="E3187" t="s">
        <v>8168</v>
      </c>
      <c r="F3187" t="s">
        <v>8027</v>
      </c>
      <c r="G3187">
        <v>9</v>
      </c>
      <c r="H3187">
        <v>2</v>
      </c>
      <c r="I3187">
        <v>2</v>
      </c>
      <c r="J3187" s="1">
        <v>259.06666666666666</v>
      </c>
      <c r="K3187" s="1">
        <f>Sales_Data[[#This Row],[Order Quantity]]*Sales_Data[[#This Row],[Unit Price]]</f>
        <v>518.13333333333333</v>
      </c>
      <c r="L3187" s="1">
        <v>170.98400000000001</v>
      </c>
    </row>
    <row r="3188" spans="1:12">
      <c r="A3188" t="s">
        <v>3211</v>
      </c>
      <c r="B3188" s="2">
        <v>41629</v>
      </c>
      <c r="C3188">
        <v>11</v>
      </c>
      <c r="D3188" t="s">
        <v>2</v>
      </c>
      <c r="E3188" t="s">
        <v>8168</v>
      </c>
      <c r="F3188" t="s">
        <v>8026</v>
      </c>
      <c r="G3188">
        <v>32</v>
      </c>
      <c r="H3188">
        <v>5</v>
      </c>
      <c r="I3188">
        <v>7</v>
      </c>
      <c r="J3188" s="1">
        <v>690.1</v>
      </c>
      <c r="K3188" s="1">
        <f>Sales_Data[[#This Row],[Order Quantity]]*Sales_Data[[#This Row],[Unit Price]]</f>
        <v>4830.7</v>
      </c>
      <c r="L3188" s="1">
        <v>489.97100000000006</v>
      </c>
    </row>
    <row r="3189" spans="1:12">
      <c r="A3189" t="s">
        <v>3212</v>
      </c>
      <c r="B3189" s="2">
        <v>41629</v>
      </c>
      <c r="C3189">
        <v>20</v>
      </c>
      <c r="D3189" t="s">
        <v>4</v>
      </c>
      <c r="E3189" t="s">
        <v>8168</v>
      </c>
      <c r="F3189" t="s">
        <v>8028</v>
      </c>
      <c r="G3189">
        <v>56</v>
      </c>
      <c r="H3189">
        <v>8</v>
      </c>
      <c r="I3189">
        <v>4</v>
      </c>
      <c r="J3189" s="1">
        <v>116.13333333333334</v>
      </c>
      <c r="K3189" s="1">
        <f>Sales_Data[[#This Row],[Order Quantity]]*Sales_Data[[#This Row],[Unit Price]]</f>
        <v>464.53333333333336</v>
      </c>
      <c r="L3189" s="1">
        <v>81.293333333333337</v>
      </c>
    </row>
    <row r="3190" spans="1:12">
      <c r="A3190" t="s">
        <v>3213</v>
      </c>
      <c r="B3190" s="2">
        <v>41630</v>
      </c>
      <c r="C3190">
        <v>14</v>
      </c>
      <c r="D3190" t="s">
        <v>2</v>
      </c>
      <c r="E3190" t="s">
        <v>8168</v>
      </c>
      <c r="F3190" t="s">
        <v>8026</v>
      </c>
      <c r="G3190">
        <v>39</v>
      </c>
      <c r="H3190">
        <v>6</v>
      </c>
      <c r="I3190">
        <v>7</v>
      </c>
      <c r="J3190" s="1">
        <v>212.91111111111113</v>
      </c>
      <c r="K3190" s="1">
        <f>Sales_Data[[#This Row],[Order Quantity]]*Sales_Data[[#This Row],[Unit Price]]</f>
        <v>1490.377777777778</v>
      </c>
      <c r="L3190" s="1">
        <v>163.94155555555557</v>
      </c>
    </row>
    <row r="3191" spans="1:12">
      <c r="A3191" t="s">
        <v>3214</v>
      </c>
      <c r="B3191" s="2">
        <v>41630</v>
      </c>
      <c r="C3191">
        <v>12</v>
      </c>
      <c r="D3191" t="s">
        <v>3</v>
      </c>
      <c r="E3191" t="s">
        <v>8168</v>
      </c>
      <c r="F3191" t="s">
        <v>8026</v>
      </c>
      <c r="G3191">
        <v>34</v>
      </c>
      <c r="H3191">
        <v>5</v>
      </c>
      <c r="I3191">
        <v>6</v>
      </c>
      <c r="J3191" s="1">
        <v>117.62222222222223</v>
      </c>
      <c r="K3191" s="1">
        <f>Sales_Data[[#This Row],[Order Quantity]]*Sales_Data[[#This Row],[Unit Price]]</f>
        <v>705.73333333333335</v>
      </c>
      <c r="L3191" s="1">
        <v>62.33977777777779</v>
      </c>
    </row>
    <row r="3192" spans="1:12">
      <c r="A3192" t="s">
        <v>3215</v>
      </c>
      <c r="B3192" s="2">
        <v>41630</v>
      </c>
      <c r="C3192">
        <v>20</v>
      </c>
      <c r="D3192" t="s">
        <v>4</v>
      </c>
      <c r="E3192" t="s">
        <v>8168</v>
      </c>
      <c r="F3192" t="s">
        <v>8028</v>
      </c>
      <c r="G3192">
        <v>57</v>
      </c>
      <c r="H3192">
        <v>8</v>
      </c>
      <c r="I3192">
        <v>2</v>
      </c>
      <c r="J3192" s="1">
        <v>115.38888888888889</v>
      </c>
      <c r="K3192" s="1">
        <f>Sales_Data[[#This Row],[Order Quantity]]*Sales_Data[[#This Row],[Unit Price]]</f>
        <v>230.77777777777777</v>
      </c>
      <c r="L3192" s="1">
        <v>68.079444444444434</v>
      </c>
    </row>
    <row r="3193" spans="1:12">
      <c r="A3193" t="s">
        <v>3216</v>
      </c>
      <c r="B3193" s="2">
        <v>41630</v>
      </c>
      <c r="C3193">
        <v>16</v>
      </c>
      <c r="D3193" t="s">
        <v>4</v>
      </c>
      <c r="E3193" t="s">
        <v>8168</v>
      </c>
      <c r="F3193" t="s">
        <v>8025</v>
      </c>
      <c r="G3193">
        <v>46</v>
      </c>
      <c r="H3193">
        <v>7</v>
      </c>
      <c r="I3193">
        <v>1</v>
      </c>
      <c r="J3193" s="1">
        <v>297.77777777777777</v>
      </c>
      <c r="K3193" s="1">
        <f>Sales_Data[[#This Row],[Order Quantity]]*Sales_Data[[#This Row],[Unit Price]]</f>
        <v>297.77777777777777</v>
      </c>
      <c r="L3193" s="1">
        <v>128.04444444444445</v>
      </c>
    </row>
    <row r="3194" spans="1:12">
      <c r="A3194" t="s">
        <v>3217</v>
      </c>
      <c r="B3194" s="2">
        <v>41631</v>
      </c>
      <c r="C3194">
        <v>1</v>
      </c>
      <c r="D3194" t="s">
        <v>4</v>
      </c>
      <c r="E3194" t="s">
        <v>8168</v>
      </c>
      <c r="F3194" t="s">
        <v>8027</v>
      </c>
      <c r="G3194">
        <v>3</v>
      </c>
      <c r="H3194">
        <v>1</v>
      </c>
      <c r="I3194">
        <v>2</v>
      </c>
      <c r="J3194" s="1">
        <v>402</v>
      </c>
      <c r="K3194" s="1">
        <f>Sales_Data[[#This Row],[Order Quantity]]*Sales_Data[[#This Row],[Unit Price]]</f>
        <v>804</v>
      </c>
      <c r="L3194" s="1">
        <v>317.58000000000004</v>
      </c>
    </row>
    <row r="3195" spans="1:12">
      <c r="A3195" t="s">
        <v>3218</v>
      </c>
      <c r="B3195" s="2">
        <v>41632</v>
      </c>
      <c r="C3195">
        <v>3</v>
      </c>
      <c r="D3195" t="s">
        <v>4</v>
      </c>
      <c r="E3195" t="s">
        <v>8168</v>
      </c>
      <c r="F3195" t="s">
        <v>8027</v>
      </c>
      <c r="G3195">
        <v>9</v>
      </c>
      <c r="H3195">
        <v>2</v>
      </c>
      <c r="I3195">
        <v>4</v>
      </c>
      <c r="J3195" s="1">
        <v>122.08888888888889</v>
      </c>
      <c r="K3195" s="1">
        <f>Sales_Data[[#This Row],[Order Quantity]]*Sales_Data[[#This Row],[Unit Price]]</f>
        <v>488.35555555555555</v>
      </c>
      <c r="L3195" s="1">
        <v>81.799555555555557</v>
      </c>
    </row>
    <row r="3196" spans="1:12">
      <c r="A3196" t="s">
        <v>3219</v>
      </c>
      <c r="B3196" s="2">
        <v>41632</v>
      </c>
      <c r="C3196">
        <v>8</v>
      </c>
      <c r="D3196" t="s">
        <v>4</v>
      </c>
      <c r="E3196" t="s">
        <v>8168</v>
      </c>
      <c r="F3196" t="s">
        <v>8027</v>
      </c>
      <c r="G3196">
        <v>24</v>
      </c>
      <c r="H3196">
        <v>4</v>
      </c>
      <c r="I3196">
        <v>2</v>
      </c>
      <c r="J3196" s="1">
        <v>430.28888888888889</v>
      </c>
      <c r="K3196" s="1">
        <f>Sales_Data[[#This Row],[Order Quantity]]*Sales_Data[[#This Row],[Unit Price]]</f>
        <v>860.57777777777778</v>
      </c>
      <c r="L3196" s="1">
        <v>275.3848888888889</v>
      </c>
    </row>
    <row r="3197" spans="1:12">
      <c r="A3197" t="s">
        <v>3220</v>
      </c>
      <c r="B3197" s="2">
        <v>41633</v>
      </c>
      <c r="C3197">
        <v>8</v>
      </c>
      <c r="D3197" t="s">
        <v>2</v>
      </c>
      <c r="E3197" t="s">
        <v>8168</v>
      </c>
      <c r="F3197" t="s">
        <v>8027</v>
      </c>
      <c r="G3197">
        <v>22</v>
      </c>
      <c r="H3197">
        <v>3</v>
      </c>
      <c r="I3197">
        <v>6</v>
      </c>
      <c r="J3197" s="1">
        <v>279.16666666666669</v>
      </c>
      <c r="K3197" s="1">
        <f>Sales_Data[[#This Row],[Order Quantity]]*Sales_Data[[#This Row],[Unit Price]]</f>
        <v>1675</v>
      </c>
      <c r="L3197" s="1">
        <v>234.5</v>
      </c>
    </row>
    <row r="3198" spans="1:12">
      <c r="A3198" t="s">
        <v>3221</v>
      </c>
      <c r="B3198" s="2">
        <v>41633</v>
      </c>
      <c r="C3198">
        <v>20</v>
      </c>
      <c r="D3198" t="s">
        <v>4</v>
      </c>
      <c r="E3198" t="s">
        <v>8168</v>
      </c>
      <c r="F3198" t="s">
        <v>8028</v>
      </c>
      <c r="G3198">
        <v>57</v>
      </c>
      <c r="H3198">
        <v>8</v>
      </c>
      <c r="I3198">
        <v>6</v>
      </c>
      <c r="J3198" s="1">
        <v>438.47777777777782</v>
      </c>
      <c r="K3198" s="1">
        <f>Sales_Data[[#This Row],[Order Quantity]]*Sales_Data[[#This Row],[Unit Price]]</f>
        <v>2630.8666666666668</v>
      </c>
      <c r="L3198" s="1">
        <v>350.78222222222229</v>
      </c>
    </row>
    <row r="3199" spans="1:12">
      <c r="A3199" t="s">
        <v>3222</v>
      </c>
      <c r="B3199" s="2">
        <v>41633</v>
      </c>
      <c r="C3199">
        <v>11</v>
      </c>
      <c r="D3199" t="s">
        <v>2</v>
      </c>
      <c r="E3199" t="s">
        <v>8168</v>
      </c>
      <c r="F3199" t="s">
        <v>8026</v>
      </c>
      <c r="G3199">
        <v>32</v>
      </c>
      <c r="H3199">
        <v>5</v>
      </c>
      <c r="I3199">
        <v>5</v>
      </c>
      <c r="J3199" s="1">
        <v>572.47777777777776</v>
      </c>
      <c r="K3199" s="1">
        <f>Sales_Data[[#This Row],[Order Quantity]]*Sales_Data[[#This Row],[Unit Price]]</f>
        <v>2862.3888888888887</v>
      </c>
      <c r="L3199" s="1">
        <v>383.56011111111115</v>
      </c>
    </row>
    <row r="3200" spans="1:12">
      <c r="A3200" t="s">
        <v>3223</v>
      </c>
      <c r="B3200" s="2">
        <v>41634</v>
      </c>
      <c r="C3200">
        <v>17</v>
      </c>
      <c r="D3200" t="s">
        <v>4</v>
      </c>
      <c r="E3200" t="s">
        <v>8168</v>
      </c>
      <c r="F3200" t="s">
        <v>8025</v>
      </c>
      <c r="G3200">
        <v>48</v>
      </c>
      <c r="H3200">
        <v>7</v>
      </c>
      <c r="I3200">
        <v>6</v>
      </c>
      <c r="J3200" s="1">
        <v>26.8</v>
      </c>
      <c r="K3200" s="1">
        <f>Sales_Data[[#This Row],[Order Quantity]]*Sales_Data[[#This Row],[Unit Price]]</f>
        <v>160.80000000000001</v>
      </c>
      <c r="L3200" s="1">
        <v>16.884</v>
      </c>
    </row>
    <row r="3201" spans="1:12">
      <c r="A3201" t="s">
        <v>3224</v>
      </c>
      <c r="B3201" s="2">
        <v>41634</v>
      </c>
      <c r="C3201">
        <v>10</v>
      </c>
      <c r="D3201" t="s">
        <v>4</v>
      </c>
      <c r="E3201" t="s">
        <v>8168</v>
      </c>
      <c r="F3201" t="s">
        <v>8026</v>
      </c>
      <c r="G3201">
        <v>29</v>
      </c>
      <c r="H3201">
        <v>4</v>
      </c>
      <c r="I3201">
        <v>4</v>
      </c>
      <c r="J3201" s="1">
        <v>113.15555555555555</v>
      </c>
      <c r="K3201" s="1">
        <f>Sales_Data[[#This Row],[Order Quantity]]*Sales_Data[[#This Row],[Unit Price]]</f>
        <v>452.62222222222221</v>
      </c>
      <c r="L3201" s="1">
        <v>59.972444444444449</v>
      </c>
    </row>
    <row r="3202" spans="1:12">
      <c r="A3202" t="s">
        <v>3225</v>
      </c>
      <c r="B3202" s="2">
        <v>41634</v>
      </c>
      <c r="C3202">
        <v>14</v>
      </c>
      <c r="D3202" t="s">
        <v>2</v>
      </c>
      <c r="E3202" t="s">
        <v>8168</v>
      </c>
      <c r="F3202" t="s">
        <v>8026</v>
      </c>
      <c r="G3202">
        <v>40</v>
      </c>
      <c r="H3202">
        <v>6</v>
      </c>
      <c r="I3202">
        <v>8</v>
      </c>
      <c r="J3202" s="1">
        <v>193.55555555555554</v>
      </c>
      <c r="K3202" s="1">
        <f>Sales_Data[[#This Row],[Order Quantity]]*Sales_Data[[#This Row],[Unit Price]]</f>
        <v>1548.4444444444443</v>
      </c>
      <c r="L3202" s="1">
        <v>114.19777777777777</v>
      </c>
    </row>
    <row r="3203" spans="1:12">
      <c r="A3203" t="s">
        <v>3226</v>
      </c>
      <c r="B3203" s="2">
        <v>41634</v>
      </c>
      <c r="C3203">
        <v>10</v>
      </c>
      <c r="D3203" t="s">
        <v>4</v>
      </c>
      <c r="E3203" t="s">
        <v>8168</v>
      </c>
      <c r="F3203" t="s">
        <v>8026</v>
      </c>
      <c r="G3203">
        <v>28</v>
      </c>
      <c r="H3203">
        <v>4</v>
      </c>
      <c r="I3203">
        <v>3</v>
      </c>
      <c r="J3203" s="1">
        <v>433.26666666666665</v>
      </c>
      <c r="K3203" s="1">
        <f>Sales_Data[[#This Row],[Order Quantity]]*Sales_Data[[#This Row],[Unit Price]]</f>
        <v>1299.8</v>
      </c>
      <c r="L3203" s="1">
        <v>333.61533333333335</v>
      </c>
    </row>
    <row r="3204" spans="1:12">
      <c r="A3204" t="s">
        <v>3227</v>
      </c>
      <c r="B3204" s="2">
        <v>41634</v>
      </c>
      <c r="C3204">
        <v>4</v>
      </c>
      <c r="D3204" t="s">
        <v>2</v>
      </c>
      <c r="E3204" t="s">
        <v>8168</v>
      </c>
      <c r="F3204" t="s">
        <v>8027</v>
      </c>
      <c r="G3204">
        <v>11</v>
      </c>
      <c r="H3204">
        <v>2</v>
      </c>
      <c r="I3204">
        <v>5</v>
      </c>
      <c r="J3204" s="1">
        <v>97.522222222222226</v>
      </c>
      <c r="K3204" s="1">
        <f>Sales_Data[[#This Row],[Order Quantity]]*Sales_Data[[#This Row],[Unit Price]]</f>
        <v>487.61111111111114</v>
      </c>
      <c r="L3204" s="1">
        <v>68.265555555555551</v>
      </c>
    </row>
    <row r="3205" spans="1:12">
      <c r="A3205" t="s">
        <v>3228</v>
      </c>
      <c r="B3205" s="2">
        <v>41634</v>
      </c>
      <c r="C3205">
        <v>3</v>
      </c>
      <c r="D3205" t="s">
        <v>4</v>
      </c>
      <c r="E3205" t="s">
        <v>8168</v>
      </c>
      <c r="F3205" t="s">
        <v>8027</v>
      </c>
      <c r="G3205">
        <v>8</v>
      </c>
      <c r="H3205">
        <v>2</v>
      </c>
      <c r="I3205">
        <v>2</v>
      </c>
      <c r="J3205" s="1">
        <v>116.87777777777779</v>
      </c>
      <c r="K3205" s="1">
        <f>Sales_Data[[#This Row],[Order Quantity]]*Sales_Data[[#This Row],[Unit Price]]</f>
        <v>233.75555555555559</v>
      </c>
      <c r="L3205" s="1">
        <v>86.489555555555569</v>
      </c>
    </row>
    <row r="3206" spans="1:12">
      <c r="A3206" t="s">
        <v>3229</v>
      </c>
      <c r="B3206" s="2">
        <v>41635</v>
      </c>
      <c r="C3206">
        <v>16</v>
      </c>
      <c r="D3206" t="s">
        <v>4</v>
      </c>
      <c r="E3206" t="s">
        <v>8168</v>
      </c>
      <c r="F3206" t="s">
        <v>8025</v>
      </c>
      <c r="G3206">
        <v>46</v>
      </c>
      <c r="H3206">
        <v>7</v>
      </c>
      <c r="I3206">
        <v>1</v>
      </c>
      <c r="J3206" s="1">
        <v>285.86666666666667</v>
      </c>
      <c r="K3206" s="1">
        <f>Sales_Data[[#This Row],[Order Quantity]]*Sales_Data[[#This Row],[Unit Price]]</f>
        <v>285.86666666666667</v>
      </c>
      <c r="L3206" s="1">
        <v>188.67200000000003</v>
      </c>
    </row>
    <row r="3207" spans="1:12">
      <c r="A3207" t="s">
        <v>3230</v>
      </c>
      <c r="B3207" s="2">
        <v>41635</v>
      </c>
      <c r="C3207">
        <v>7</v>
      </c>
      <c r="D3207" t="s">
        <v>4</v>
      </c>
      <c r="E3207" t="s">
        <v>8168</v>
      </c>
      <c r="F3207" t="s">
        <v>8027</v>
      </c>
      <c r="G3207">
        <v>19</v>
      </c>
      <c r="H3207">
        <v>3</v>
      </c>
      <c r="I3207">
        <v>9</v>
      </c>
      <c r="J3207" s="1">
        <v>433.26666666666665</v>
      </c>
      <c r="K3207" s="1">
        <f>Sales_Data[[#This Row],[Order Quantity]]*Sales_Data[[#This Row],[Unit Price]]</f>
        <v>3899.3999999999996</v>
      </c>
      <c r="L3207" s="1">
        <v>368.27666666666664</v>
      </c>
    </row>
    <row r="3208" spans="1:12">
      <c r="A3208" t="s">
        <v>3231</v>
      </c>
      <c r="B3208" s="2">
        <v>41635</v>
      </c>
      <c r="C3208">
        <v>10</v>
      </c>
      <c r="D3208" t="s">
        <v>3</v>
      </c>
      <c r="E3208" t="s">
        <v>8168</v>
      </c>
      <c r="F3208" t="s">
        <v>8027</v>
      </c>
      <c r="G3208">
        <v>27</v>
      </c>
      <c r="H3208">
        <v>4</v>
      </c>
      <c r="I3208">
        <v>2</v>
      </c>
      <c r="J3208" s="1">
        <v>289.5888888888889</v>
      </c>
      <c r="K3208" s="1">
        <f>Sales_Data[[#This Row],[Order Quantity]]*Sales_Data[[#This Row],[Unit Price]]</f>
        <v>579.17777777777781</v>
      </c>
      <c r="L3208" s="1">
        <v>179.54511111111114</v>
      </c>
    </row>
    <row r="3209" spans="1:12">
      <c r="A3209" t="s">
        <v>3232</v>
      </c>
      <c r="B3209" s="2">
        <v>41635</v>
      </c>
      <c r="C3209">
        <v>5</v>
      </c>
      <c r="D3209" t="s">
        <v>4</v>
      </c>
      <c r="E3209" t="s">
        <v>8168</v>
      </c>
      <c r="F3209" t="s">
        <v>8027</v>
      </c>
      <c r="G3209">
        <v>13</v>
      </c>
      <c r="H3209">
        <v>2</v>
      </c>
      <c r="I3209">
        <v>9</v>
      </c>
      <c r="J3209" s="1">
        <v>18.611111111111111</v>
      </c>
      <c r="K3209" s="1">
        <f>Sales_Data[[#This Row],[Order Quantity]]*Sales_Data[[#This Row],[Unit Price]]</f>
        <v>167.5</v>
      </c>
      <c r="L3209" s="1">
        <v>10.422222222222224</v>
      </c>
    </row>
    <row r="3210" spans="1:12">
      <c r="A3210" t="s">
        <v>3233</v>
      </c>
      <c r="B3210" s="2">
        <v>41635</v>
      </c>
      <c r="C3210">
        <v>2</v>
      </c>
      <c r="D3210" t="s">
        <v>3</v>
      </c>
      <c r="E3210" t="s">
        <v>8168</v>
      </c>
      <c r="F3210" t="s">
        <v>8027</v>
      </c>
      <c r="G3210">
        <v>6</v>
      </c>
      <c r="H3210">
        <v>1</v>
      </c>
      <c r="I3210">
        <v>1</v>
      </c>
      <c r="J3210" s="1">
        <v>261.3</v>
      </c>
      <c r="K3210" s="1">
        <f>Sales_Data[[#This Row],[Order Quantity]]*Sales_Data[[#This Row],[Unit Price]]</f>
        <v>261.3</v>
      </c>
      <c r="L3210" s="1">
        <v>180.297</v>
      </c>
    </row>
    <row r="3211" spans="1:12">
      <c r="A3211" t="s">
        <v>3234</v>
      </c>
      <c r="B3211" s="2">
        <v>41635</v>
      </c>
      <c r="C3211">
        <v>20</v>
      </c>
      <c r="D3211" t="s">
        <v>2</v>
      </c>
      <c r="E3211" t="s">
        <v>8168</v>
      </c>
      <c r="F3211" t="s">
        <v>8028</v>
      </c>
      <c r="G3211">
        <v>57</v>
      </c>
      <c r="H3211">
        <v>8</v>
      </c>
      <c r="I3211">
        <v>7</v>
      </c>
      <c r="J3211" s="1">
        <v>115.38888888888889</v>
      </c>
      <c r="K3211" s="1">
        <f>Sales_Data[[#This Row],[Order Quantity]]*Sales_Data[[#This Row],[Unit Price]]</f>
        <v>807.72222222222217</v>
      </c>
      <c r="L3211" s="1">
        <v>58.848333333333329</v>
      </c>
    </row>
    <row r="3212" spans="1:12">
      <c r="A3212" t="s">
        <v>3235</v>
      </c>
      <c r="B3212" s="2">
        <v>41636</v>
      </c>
      <c r="C3212">
        <v>19</v>
      </c>
      <c r="D3212" t="s">
        <v>3</v>
      </c>
      <c r="E3212" t="s">
        <v>8168</v>
      </c>
      <c r="F3212" t="s">
        <v>8028</v>
      </c>
      <c r="G3212">
        <v>56</v>
      </c>
      <c r="H3212">
        <v>8</v>
      </c>
      <c r="I3212">
        <v>5</v>
      </c>
      <c r="J3212" s="1">
        <v>219.61111111111111</v>
      </c>
      <c r="K3212" s="1">
        <f>Sales_Data[[#This Row],[Order Quantity]]*Sales_Data[[#This Row],[Unit Price]]</f>
        <v>1098.0555555555557</v>
      </c>
      <c r="L3212" s="1">
        <v>140.55111111111111</v>
      </c>
    </row>
    <row r="3213" spans="1:12">
      <c r="A3213" t="s">
        <v>3236</v>
      </c>
      <c r="B3213" s="2">
        <v>41636</v>
      </c>
      <c r="C3213">
        <v>13</v>
      </c>
      <c r="D3213" t="s">
        <v>4</v>
      </c>
      <c r="E3213" t="s">
        <v>8168</v>
      </c>
      <c r="F3213" t="s">
        <v>8026</v>
      </c>
      <c r="G3213">
        <v>36</v>
      </c>
      <c r="H3213">
        <v>5</v>
      </c>
      <c r="I3213">
        <v>6</v>
      </c>
      <c r="J3213" s="1">
        <v>205.46666666666667</v>
      </c>
      <c r="K3213" s="1">
        <f>Sales_Data[[#This Row],[Order Quantity]]*Sales_Data[[#This Row],[Unit Price]]</f>
        <v>1232.8</v>
      </c>
      <c r="L3213" s="1">
        <v>88.350666666666669</v>
      </c>
    </row>
    <row r="3214" spans="1:12">
      <c r="A3214" t="s">
        <v>3237</v>
      </c>
      <c r="B3214" s="2">
        <v>41636</v>
      </c>
      <c r="C3214">
        <v>11</v>
      </c>
      <c r="D3214" t="s">
        <v>4</v>
      </c>
      <c r="E3214" t="s">
        <v>8168</v>
      </c>
      <c r="F3214" t="s">
        <v>8026</v>
      </c>
      <c r="G3214">
        <v>30</v>
      </c>
      <c r="H3214">
        <v>5</v>
      </c>
      <c r="I3214">
        <v>1</v>
      </c>
      <c r="J3214" s="1">
        <v>116.87777777777779</v>
      </c>
      <c r="K3214" s="1">
        <f>Sales_Data[[#This Row],[Order Quantity]]*Sales_Data[[#This Row],[Unit Price]]</f>
        <v>116.87777777777779</v>
      </c>
      <c r="L3214" s="1">
        <v>51.426222222222229</v>
      </c>
    </row>
    <row r="3215" spans="1:12">
      <c r="A3215" t="s">
        <v>3238</v>
      </c>
      <c r="B3215" s="2">
        <v>41636</v>
      </c>
      <c r="C3215">
        <v>2</v>
      </c>
      <c r="D3215" t="s">
        <v>2</v>
      </c>
      <c r="E3215" t="s">
        <v>8168</v>
      </c>
      <c r="F3215" t="s">
        <v>8027</v>
      </c>
      <c r="G3215">
        <v>4</v>
      </c>
      <c r="H3215">
        <v>1</v>
      </c>
      <c r="I3215">
        <v>4</v>
      </c>
      <c r="J3215" s="1">
        <v>445.17777777777775</v>
      </c>
      <c r="K3215" s="1">
        <f>Sales_Data[[#This Row],[Order Quantity]]*Sales_Data[[#This Row],[Unit Price]]</f>
        <v>1780.711111111111</v>
      </c>
      <c r="L3215" s="1">
        <v>235.94422222222224</v>
      </c>
    </row>
    <row r="3216" spans="1:12">
      <c r="A3216" t="s">
        <v>3239</v>
      </c>
      <c r="B3216" s="2">
        <v>41636</v>
      </c>
      <c r="C3216">
        <v>18</v>
      </c>
      <c r="D3216" t="s">
        <v>2</v>
      </c>
      <c r="E3216" t="s">
        <v>8168</v>
      </c>
      <c r="F3216" t="s">
        <v>8025</v>
      </c>
      <c r="G3216">
        <v>52</v>
      </c>
      <c r="H3216">
        <v>8</v>
      </c>
      <c r="I3216">
        <v>5</v>
      </c>
      <c r="J3216" s="1">
        <v>304.47777777777782</v>
      </c>
      <c r="K3216" s="1">
        <f>Sales_Data[[#This Row],[Order Quantity]]*Sales_Data[[#This Row],[Unit Price]]</f>
        <v>1522.3888888888891</v>
      </c>
      <c r="L3216" s="1">
        <v>173.55233333333334</v>
      </c>
    </row>
    <row r="3217" spans="1:12">
      <c r="A3217" t="s">
        <v>3240</v>
      </c>
      <c r="B3217" s="2">
        <v>41636</v>
      </c>
      <c r="C3217">
        <v>10</v>
      </c>
      <c r="D3217" t="s">
        <v>4</v>
      </c>
      <c r="E3217" t="s">
        <v>8168</v>
      </c>
      <c r="F3217" t="s">
        <v>8027</v>
      </c>
      <c r="G3217">
        <v>27</v>
      </c>
      <c r="H3217">
        <v>4</v>
      </c>
      <c r="I3217">
        <v>1</v>
      </c>
      <c r="J3217" s="1">
        <v>719.87777777777785</v>
      </c>
      <c r="K3217" s="1">
        <f>Sales_Data[[#This Row],[Order Quantity]]*Sales_Data[[#This Row],[Unit Price]]</f>
        <v>719.87777777777785</v>
      </c>
      <c r="L3217" s="1">
        <v>547.10711111111118</v>
      </c>
    </row>
    <row r="3218" spans="1:12">
      <c r="A3218" t="s">
        <v>3241</v>
      </c>
      <c r="B3218" s="2">
        <v>41636</v>
      </c>
      <c r="C3218">
        <v>6</v>
      </c>
      <c r="D3218" t="s">
        <v>4</v>
      </c>
      <c r="E3218" t="s">
        <v>8168</v>
      </c>
      <c r="F3218" t="s">
        <v>8027</v>
      </c>
      <c r="G3218">
        <v>15</v>
      </c>
      <c r="H3218">
        <v>3</v>
      </c>
      <c r="I3218">
        <v>6</v>
      </c>
      <c r="J3218" s="1">
        <v>311.92222222222222</v>
      </c>
      <c r="K3218" s="1">
        <f>Sales_Data[[#This Row],[Order Quantity]]*Sales_Data[[#This Row],[Unit Price]]</f>
        <v>1871.5333333333333</v>
      </c>
      <c r="L3218" s="1">
        <v>212.10711111111112</v>
      </c>
    </row>
    <row r="3219" spans="1:12">
      <c r="A3219" t="s">
        <v>3242</v>
      </c>
      <c r="B3219" s="2">
        <v>41636</v>
      </c>
      <c r="C3219">
        <v>6</v>
      </c>
      <c r="D3219" t="s">
        <v>4</v>
      </c>
      <c r="E3219" t="s">
        <v>8168</v>
      </c>
      <c r="F3219" t="s">
        <v>8027</v>
      </c>
      <c r="G3219">
        <v>16</v>
      </c>
      <c r="H3219">
        <v>3</v>
      </c>
      <c r="I3219">
        <v>5</v>
      </c>
      <c r="J3219" s="1">
        <v>694.56666666666672</v>
      </c>
      <c r="K3219" s="1">
        <f>Sales_Data[[#This Row],[Order Quantity]]*Sales_Data[[#This Row],[Unit Price]]</f>
        <v>3472.8333333333335</v>
      </c>
      <c r="L3219" s="1">
        <v>326.44633333333331</v>
      </c>
    </row>
    <row r="3220" spans="1:12">
      <c r="A3220" t="s">
        <v>3243</v>
      </c>
      <c r="B3220" s="2">
        <v>41636</v>
      </c>
      <c r="C3220">
        <v>6</v>
      </c>
      <c r="D3220" t="s">
        <v>4</v>
      </c>
      <c r="E3220" t="s">
        <v>8168</v>
      </c>
      <c r="F3220" t="s">
        <v>8027</v>
      </c>
      <c r="G3220">
        <v>15</v>
      </c>
      <c r="H3220">
        <v>3</v>
      </c>
      <c r="I3220">
        <v>3</v>
      </c>
      <c r="J3220" s="1">
        <v>335</v>
      </c>
      <c r="K3220" s="1">
        <f>Sales_Data[[#This Row],[Order Quantity]]*Sales_Data[[#This Row],[Unit Price]]</f>
        <v>1005</v>
      </c>
      <c r="L3220" s="1">
        <v>264.64999999999998</v>
      </c>
    </row>
    <row r="3221" spans="1:12">
      <c r="A3221" t="s">
        <v>3244</v>
      </c>
      <c r="B3221" s="2">
        <v>41637</v>
      </c>
      <c r="C3221">
        <v>13</v>
      </c>
      <c r="D3221" t="s">
        <v>4</v>
      </c>
      <c r="E3221" t="s">
        <v>8168</v>
      </c>
      <c r="F3221" t="s">
        <v>8026</v>
      </c>
      <c r="G3221">
        <v>36</v>
      </c>
      <c r="H3221">
        <v>5</v>
      </c>
      <c r="I3221">
        <v>8</v>
      </c>
      <c r="J3221" s="1">
        <v>216.63333333333333</v>
      </c>
      <c r="K3221" s="1">
        <f>Sales_Data[[#This Row],[Order Quantity]]*Sales_Data[[#This Row],[Unit Price]]</f>
        <v>1733.0666666666666</v>
      </c>
      <c r="L3221" s="1">
        <v>129.97999999999999</v>
      </c>
    </row>
    <row r="3222" spans="1:12">
      <c r="A3222" t="s">
        <v>3245</v>
      </c>
      <c r="B3222" s="2">
        <v>41637</v>
      </c>
      <c r="C3222">
        <v>6</v>
      </c>
      <c r="D3222" t="s">
        <v>4</v>
      </c>
      <c r="E3222" t="s">
        <v>8168</v>
      </c>
      <c r="F3222" t="s">
        <v>8027</v>
      </c>
      <c r="G3222">
        <v>16</v>
      </c>
      <c r="H3222">
        <v>3</v>
      </c>
      <c r="I3222">
        <v>4</v>
      </c>
      <c r="J3222" s="1">
        <v>119.85555555555555</v>
      </c>
      <c r="K3222" s="1">
        <f>Sales_Data[[#This Row],[Order Quantity]]*Sales_Data[[#This Row],[Unit Price]]</f>
        <v>479.42222222222222</v>
      </c>
      <c r="L3222" s="1">
        <v>76.707555555555558</v>
      </c>
    </row>
    <row r="3223" spans="1:12">
      <c r="A3223" t="s">
        <v>3246</v>
      </c>
      <c r="B3223" s="2">
        <v>41637</v>
      </c>
      <c r="C3223">
        <v>1</v>
      </c>
      <c r="D3223" t="s">
        <v>4</v>
      </c>
      <c r="E3223" t="s">
        <v>8168</v>
      </c>
      <c r="F3223" t="s">
        <v>8027</v>
      </c>
      <c r="G3223">
        <v>2</v>
      </c>
      <c r="H3223">
        <v>1</v>
      </c>
      <c r="I3223">
        <v>3</v>
      </c>
      <c r="J3223" s="1">
        <v>585.87777777777785</v>
      </c>
      <c r="K3223" s="1">
        <f>Sales_Data[[#This Row],[Order Quantity]]*Sales_Data[[#This Row],[Unit Price]]</f>
        <v>1757.6333333333337</v>
      </c>
      <c r="L3223" s="1">
        <v>462.84344444444446</v>
      </c>
    </row>
    <row r="3224" spans="1:12">
      <c r="A3224" t="s">
        <v>3247</v>
      </c>
      <c r="B3224" s="2">
        <v>41637</v>
      </c>
      <c r="C3224">
        <v>18</v>
      </c>
      <c r="D3224" t="s">
        <v>4</v>
      </c>
      <c r="E3224" t="s">
        <v>8168</v>
      </c>
      <c r="F3224" t="s">
        <v>8025</v>
      </c>
      <c r="G3224">
        <v>50</v>
      </c>
      <c r="H3224">
        <v>7</v>
      </c>
      <c r="I3224">
        <v>9</v>
      </c>
      <c r="J3224" s="1">
        <v>444.43333333333334</v>
      </c>
      <c r="K3224" s="1">
        <f>Sales_Data[[#This Row],[Order Quantity]]*Sales_Data[[#This Row],[Unit Price]]</f>
        <v>3999.9</v>
      </c>
      <c r="L3224" s="1">
        <v>306.65899999999999</v>
      </c>
    </row>
    <row r="3225" spans="1:12">
      <c r="A3225" t="s">
        <v>3248</v>
      </c>
      <c r="B3225" s="2">
        <v>41637</v>
      </c>
      <c r="C3225">
        <v>10</v>
      </c>
      <c r="D3225" t="s">
        <v>4</v>
      </c>
      <c r="E3225" t="s">
        <v>8168</v>
      </c>
      <c r="F3225" t="s">
        <v>8027</v>
      </c>
      <c r="G3225">
        <v>27</v>
      </c>
      <c r="H3225">
        <v>4</v>
      </c>
      <c r="I3225">
        <v>3</v>
      </c>
      <c r="J3225" s="1">
        <v>27.544444444444444</v>
      </c>
      <c r="K3225" s="1">
        <f>Sales_Data[[#This Row],[Order Quantity]]*Sales_Data[[#This Row],[Unit Price]]</f>
        <v>82.633333333333326</v>
      </c>
      <c r="L3225" s="1">
        <v>19.281111111111112</v>
      </c>
    </row>
    <row r="3226" spans="1:12">
      <c r="A3226" t="s">
        <v>3249</v>
      </c>
      <c r="B3226" s="2">
        <v>41637</v>
      </c>
      <c r="C3226">
        <v>20</v>
      </c>
      <c r="D3226" t="s">
        <v>2</v>
      </c>
      <c r="E3226" t="s">
        <v>8168</v>
      </c>
      <c r="F3226" t="s">
        <v>8028</v>
      </c>
      <c r="G3226">
        <v>58</v>
      </c>
      <c r="H3226">
        <v>8</v>
      </c>
      <c r="I3226">
        <v>8</v>
      </c>
      <c r="J3226" s="1">
        <v>672.97777777777776</v>
      </c>
      <c r="K3226" s="1">
        <f>Sales_Data[[#This Row],[Order Quantity]]*Sales_Data[[#This Row],[Unit Price]]</f>
        <v>5383.8222222222221</v>
      </c>
      <c r="L3226" s="1">
        <v>410.51644444444446</v>
      </c>
    </row>
    <row r="3227" spans="1:12">
      <c r="A3227" t="s">
        <v>3250</v>
      </c>
      <c r="B3227" s="2">
        <v>41638</v>
      </c>
      <c r="C3227">
        <v>7</v>
      </c>
      <c r="D3227" t="s">
        <v>3</v>
      </c>
      <c r="E3227" t="s">
        <v>8168</v>
      </c>
      <c r="F3227" t="s">
        <v>8027</v>
      </c>
      <c r="G3227">
        <v>21</v>
      </c>
      <c r="H3227">
        <v>3</v>
      </c>
      <c r="I3227">
        <v>8</v>
      </c>
      <c r="J3227" s="1">
        <v>26.8</v>
      </c>
      <c r="K3227" s="1">
        <f>Sales_Data[[#This Row],[Order Quantity]]*Sales_Data[[#This Row],[Unit Price]]</f>
        <v>214.4</v>
      </c>
      <c r="L3227" s="1">
        <v>17.956000000000003</v>
      </c>
    </row>
    <row r="3228" spans="1:12">
      <c r="A3228" t="s">
        <v>3251</v>
      </c>
      <c r="B3228" s="2">
        <v>41638</v>
      </c>
      <c r="C3228">
        <v>14</v>
      </c>
      <c r="D3228" t="s">
        <v>2</v>
      </c>
      <c r="E3228" t="s">
        <v>8168</v>
      </c>
      <c r="F3228" t="s">
        <v>8026</v>
      </c>
      <c r="G3228">
        <v>40</v>
      </c>
      <c r="H3228">
        <v>6</v>
      </c>
      <c r="I3228">
        <v>1</v>
      </c>
      <c r="J3228" s="1">
        <v>26.8</v>
      </c>
      <c r="K3228" s="1">
        <f>Sales_Data[[#This Row],[Order Quantity]]*Sales_Data[[#This Row],[Unit Price]]</f>
        <v>26.8</v>
      </c>
      <c r="L3228" s="1">
        <v>22.512</v>
      </c>
    </row>
    <row r="3229" spans="1:12">
      <c r="A3229" t="s">
        <v>3252</v>
      </c>
      <c r="B3229" s="2">
        <v>41638</v>
      </c>
      <c r="C3229">
        <v>19</v>
      </c>
      <c r="D3229" t="s">
        <v>2</v>
      </c>
      <c r="E3229" t="s">
        <v>8168</v>
      </c>
      <c r="F3229" t="s">
        <v>8028</v>
      </c>
      <c r="G3229">
        <v>53</v>
      </c>
      <c r="H3229">
        <v>8</v>
      </c>
      <c r="I3229">
        <v>6</v>
      </c>
      <c r="J3229" s="1">
        <v>114.64444444444445</v>
      </c>
      <c r="K3229" s="1">
        <f>Sales_Data[[#This Row],[Order Quantity]]*Sales_Data[[#This Row],[Unit Price]]</f>
        <v>687.86666666666667</v>
      </c>
      <c r="L3229" s="1">
        <v>58.468666666666664</v>
      </c>
    </row>
    <row r="3230" spans="1:12">
      <c r="A3230" t="s">
        <v>3253</v>
      </c>
      <c r="B3230" s="2">
        <v>41638</v>
      </c>
      <c r="C3230">
        <v>6</v>
      </c>
      <c r="D3230" t="s">
        <v>4</v>
      </c>
      <c r="E3230" t="s">
        <v>8168</v>
      </c>
      <c r="F3230" t="s">
        <v>8027</v>
      </c>
      <c r="G3230">
        <v>15</v>
      </c>
      <c r="H3230">
        <v>3</v>
      </c>
      <c r="I3230">
        <v>8</v>
      </c>
      <c r="J3230" s="1">
        <v>124.32222222222224</v>
      </c>
      <c r="K3230" s="1">
        <f>Sales_Data[[#This Row],[Order Quantity]]*Sales_Data[[#This Row],[Unit Price]]</f>
        <v>994.5777777777779</v>
      </c>
      <c r="L3230" s="1">
        <v>62.161111111111119</v>
      </c>
    </row>
    <row r="3231" spans="1:12">
      <c r="A3231" t="s">
        <v>3254</v>
      </c>
      <c r="B3231" s="2">
        <v>41639</v>
      </c>
      <c r="C3231">
        <v>1</v>
      </c>
      <c r="D3231" t="s">
        <v>3</v>
      </c>
      <c r="E3231" t="s">
        <v>8168</v>
      </c>
      <c r="F3231" t="s">
        <v>8027</v>
      </c>
      <c r="G3231">
        <v>2</v>
      </c>
      <c r="H3231">
        <v>1</v>
      </c>
      <c r="I3231">
        <v>5</v>
      </c>
      <c r="J3231" s="1">
        <v>145.16666666666666</v>
      </c>
      <c r="K3231" s="1">
        <f>Sales_Data[[#This Row],[Order Quantity]]*Sales_Data[[#This Row],[Unit Price]]</f>
        <v>725.83333333333326</v>
      </c>
      <c r="L3231" s="1">
        <v>59.518333333333331</v>
      </c>
    </row>
    <row r="3232" spans="1:12">
      <c r="A3232" t="s">
        <v>3255</v>
      </c>
      <c r="B3232" s="2">
        <v>41639</v>
      </c>
      <c r="C3232">
        <v>9</v>
      </c>
      <c r="D3232" t="s">
        <v>4</v>
      </c>
      <c r="E3232" t="s">
        <v>8168</v>
      </c>
      <c r="F3232" t="s">
        <v>8027</v>
      </c>
      <c r="G3232">
        <v>24</v>
      </c>
      <c r="H3232">
        <v>4</v>
      </c>
      <c r="I3232">
        <v>2</v>
      </c>
      <c r="J3232" s="1">
        <v>18.611111111111111</v>
      </c>
      <c r="K3232" s="1">
        <f>Sales_Data[[#This Row],[Order Quantity]]*Sales_Data[[#This Row],[Unit Price]]</f>
        <v>37.222222222222221</v>
      </c>
      <c r="L3232" s="1">
        <v>13.213888888888889</v>
      </c>
    </row>
    <row r="3233" spans="1:12">
      <c r="A3233" t="s">
        <v>3256</v>
      </c>
      <c r="B3233" s="2">
        <v>41640</v>
      </c>
      <c r="C3233">
        <v>13</v>
      </c>
      <c r="D3233" t="s">
        <v>4</v>
      </c>
      <c r="E3233" t="s">
        <v>8168</v>
      </c>
      <c r="F3233" t="s">
        <v>8026</v>
      </c>
      <c r="G3233">
        <v>37</v>
      </c>
      <c r="H3233">
        <v>6</v>
      </c>
      <c r="I3233">
        <v>2</v>
      </c>
      <c r="J3233" s="1">
        <v>119.11111111111111</v>
      </c>
      <c r="K3233" s="1">
        <f>Sales_Data[[#This Row],[Order Quantity]]*Sales_Data[[#This Row],[Unit Price]]</f>
        <v>238.22222222222223</v>
      </c>
      <c r="L3233" s="1">
        <v>60.74666666666667</v>
      </c>
    </row>
    <row r="3234" spans="1:12">
      <c r="A3234" t="s">
        <v>3257</v>
      </c>
      <c r="B3234" s="2">
        <v>41640</v>
      </c>
      <c r="C3234">
        <v>11</v>
      </c>
      <c r="D3234" t="s">
        <v>3</v>
      </c>
      <c r="E3234" t="s">
        <v>8168</v>
      </c>
      <c r="F3234" t="s">
        <v>8026</v>
      </c>
      <c r="G3234">
        <v>32</v>
      </c>
      <c r="H3234">
        <v>5</v>
      </c>
      <c r="I3234">
        <v>5</v>
      </c>
      <c r="J3234" s="1">
        <v>600.76666666666677</v>
      </c>
      <c r="K3234" s="1">
        <f>Sales_Data[[#This Row],[Order Quantity]]*Sales_Data[[#This Row],[Unit Price]]</f>
        <v>3003.8333333333339</v>
      </c>
      <c r="L3234" s="1">
        <v>498.63633333333331</v>
      </c>
    </row>
    <row r="3235" spans="1:12">
      <c r="A3235" t="s">
        <v>3258</v>
      </c>
      <c r="B3235" s="2">
        <v>41640</v>
      </c>
      <c r="C3235">
        <v>20</v>
      </c>
      <c r="D3235" t="s">
        <v>4</v>
      </c>
      <c r="E3235" t="s">
        <v>8168</v>
      </c>
      <c r="F3235" t="s">
        <v>8028</v>
      </c>
      <c r="G3235">
        <v>58</v>
      </c>
      <c r="H3235">
        <v>8</v>
      </c>
      <c r="I3235">
        <v>6</v>
      </c>
      <c r="J3235" s="1">
        <v>218.86666666666667</v>
      </c>
      <c r="K3235" s="1">
        <f>Sales_Data[[#This Row],[Order Quantity]]*Sales_Data[[#This Row],[Unit Price]]</f>
        <v>1313.2</v>
      </c>
      <c r="L3235" s="1">
        <v>175.09333333333336</v>
      </c>
    </row>
    <row r="3236" spans="1:12">
      <c r="A3236" t="s">
        <v>3259</v>
      </c>
      <c r="B3236" s="2">
        <v>41640</v>
      </c>
      <c r="C3236">
        <v>7</v>
      </c>
      <c r="D3236" t="s">
        <v>4</v>
      </c>
      <c r="E3236" t="s">
        <v>8168</v>
      </c>
      <c r="F3236" t="s">
        <v>8027</v>
      </c>
      <c r="G3236">
        <v>19</v>
      </c>
      <c r="H3236">
        <v>3</v>
      </c>
      <c r="I3236">
        <v>6</v>
      </c>
      <c r="J3236" s="1">
        <v>21.588888888888889</v>
      </c>
      <c r="K3236" s="1">
        <f>Sales_Data[[#This Row],[Order Quantity]]*Sales_Data[[#This Row],[Unit Price]]</f>
        <v>129.53333333333333</v>
      </c>
      <c r="L3236" s="1">
        <v>13.169222222222224</v>
      </c>
    </row>
    <row r="3237" spans="1:12">
      <c r="A3237" t="s">
        <v>3260</v>
      </c>
      <c r="B3237" s="2">
        <v>41641</v>
      </c>
      <c r="C3237">
        <v>14</v>
      </c>
      <c r="D3237" t="s">
        <v>3</v>
      </c>
      <c r="E3237" t="s">
        <v>8168</v>
      </c>
      <c r="F3237" t="s">
        <v>8026</v>
      </c>
      <c r="G3237">
        <v>40</v>
      </c>
      <c r="H3237">
        <v>6</v>
      </c>
      <c r="I3237">
        <v>5</v>
      </c>
      <c r="J3237" s="1">
        <v>687.86666666666667</v>
      </c>
      <c r="K3237" s="1">
        <f>Sales_Data[[#This Row],[Order Quantity]]*Sales_Data[[#This Row],[Unit Price]]</f>
        <v>3439.3333333333335</v>
      </c>
      <c r="L3237" s="1">
        <v>337.05466666666666</v>
      </c>
    </row>
    <row r="3238" spans="1:12">
      <c r="A3238" t="s">
        <v>3261</v>
      </c>
      <c r="B3238" s="2">
        <v>41641</v>
      </c>
      <c r="C3238">
        <v>8</v>
      </c>
      <c r="D3238" t="s">
        <v>2</v>
      </c>
      <c r="E3238" t="s">
        <v>8168</v>
      </c>
      <c r="F3238" t="s">
        <v>8027</v>
      </c>
      <c r="G3238">
        <v>21</v>
      </c>
      <c r="H3238">
        <v>3</v>
      </c>
      <c r="I3238">
        <v>1</v>
      </c>
      <c r="J3238" s="1">
        <v>121.34444444444446</v>
      </c>
      <c r="K3238" s="1">
        <f>Sales_Data[[#This Row],[Order Quantity]]*Sales_Data[[#This Row],[Unit Price]]</f>
        <v>121.34444444444446</v>
      </c>
      <c r="L3238" s="1">
        <v>71.593222222222224</v>
      </c>
    </row>
    <row r="3239" spans="1:12">
      <c r="A3239" t="s">
        <v>3262</v>
      </c>
      <c r="B3239" s="2">
        <v>41642</v>
      </c>
      <c r="C3239">
        <v>20</v>
      </c>
      <c r="D3239" t="s">
        <v>4</v>
      </c>
      <c r="E3239" t="s">
        <v>8168</v>
      </c>
      <c r="F3239" t="s">
        <v>8028</v>
      </c>
      <c r="G3239">
        <v>57</v>
      </c>
      <c r="H3239">
        <v>8</v>
      </c>
      <c r="I3239">
        <v>9</v>
      </c>
      <c r="J3239" s="1">
        <v>320.11111111111109</v>
      </c>
      <c r="K3239" s="1">
        <f>Sales_Data[[#This Row],[Order Quantity]]*Sales_Data[[#This Row],[Unit Price]]</f>
        <v>2881</v>
      </c>
      <c r="L3239" s="1">
        <v>230.47999999999996</v>
      </c>
    </row>
    <row r="3240" spans="1:12">
      <c r="A3240" t="s">
        <v>3263</v>
      </c>
      <c r="B3240" s="2">
        <v>41642</v>
      </c>
      <c r="C3240">
        <v>7</v>
      </c>
      <c r="D3240" t="s">
        <v>4</v>
      </c>
      <c r="E3240" t="s">
        <v>8168</v>
      </c>
      <c r="F3240" t="s">
        <v>8027</v>
      </c>
      <c r="G3240">
        <v>19</v>
      </c>
      <c r="H3240">
        <v>3</v>
      </c>
      <c r="I3240">
        <v>6</v>
      </c>
      <c r="J3240" s="1">
        <v>248.64444444444447</v>
      </c>
      <c r="K3240" s="1">
        <f>Sales_Data[[#This Row],[Order Quantity]]*Sales_Data[[#This Row],[Unit Price]]</f>
        <v>1491.8666666666668</v>
      </c>
      <c r="L3240" s="1">
        <v>144.21377777777778</v>
      </c>
    </row>
    <row r="3241" spans="1:12">
      <c r="A3241" t="s">
        <v>3264</v>
      </c>
      <c r="B3241" s="2">
        <v>41642</v>
      </c>
      <c r="C3241">
        <v>3</v>
      </c>
      <c r="D3241" t="s">
        <v>4</v>
      </c>
      <c r="E3241" t="s">
        <v>8168</v>
      </c>
      <c r="F3241" t="s">
        <v>8027</v>
      </c>
      <c r="G3241">
        <v>7</v>
      </c>
      <c r="H3241">
        <v>1</v>
      </c>
      <c r="I3241">
        <v>8</v>
      </c>
      <c r="J3241" s="1">
        <v>99.01111111111112</v>
      </c>
      <c r="K3241" s="1">
        <f>Sales_Data[[#This Row],[Order Quantity]]*Sales_Data[[#This Row],[Unit Price]]</f>
        <v>792.08888888888896</v>
      </c>
      <c r="L3241" s="1">
        <v>60.396777777777778</v>
      </c>
    </row>
    <row r="3242" spans="1:12">
      <c r="A3242" t="s">
        <v>3265</v>
      </c>
      <c r="B3242" s="2">
        <v>41642</v>
      </c>
      <c r="C3242">
        <v>1</v>
      </c>
      <c r="D3242" t="s">
        <v>4</v>
      </c>
      <c r="E3242" t="s">
        <v>8168</v>
      </c>
      <c r="F3242" t="s">
        <v>8027</v>
      </c>
      <c r="G3242">
        <v>2</v>
      </c>
      <c r="H3242">
        <v>1</v>
      </c>
      <c r="I3242">
        <v>5</v>
      </c>
      <c r="J3242" s="1">
        <v>247.15555555555557</v>
      </c>
      <c r="K3242" s="1">
        <f>Sales_Data[[#This Row],[Order Quantity]]*Sales_Data[[#This Row],[Unit Price]]</f>
        <v>1235.7777777777778</v>
      </c>
      <c r="L3242" s="1">
        <v>195.25288888888889</v>
      </c>
    </row>
    <row r="3243" spans="1:12">
      <c r="A3243" t="s">
        <v>3266</v>
      </c>
      <c r="B3243" s="2">
        <v>41642</v>
      </c>
      <c r="C3243">
        <v>8</v>
      </c>
      <c r="D3243" t="s">
        <v>4</v>
      </c>
      <c r="E3243" t="s">
        <v>8168</v>
      </c>
      <c r="F3243" t="s">
        <v>8027</v>
      </c>
      <c r="G3243">
        <v>21</v>
      </c>
      <c r="H3243">
        <v>3</v>
      </c>
      <c r="I3243">
        <v>1</v>
      </c>
      <c r="J3243" s="1">
        <v>272.4666666666667</v>
      </c>
      <c r="K3243" s="1">
        <f>Sales_Data[[#This Row],[Order Quantity]]*Sales_Data[[#This Row],[Unit Price]]</f>
        <v>272.4666666666667</v>
      </c>
      <c r="L3243" s="1">
        <v>117.16066666666669</v>
      </c>
    </row>
    <row r="3244" spans="1:12">
      <c r="A3244" t="s">
        <v>3267</v>
      </c>
      <c r="B3244" s="2">
        <v>41642</v>
      </c>
      <c r="C3244">
        <v>6</v>
      </c>
      <c r="D3244" t="s">
        <v>4</v>
      </c>
      <c r="E3244" t="s">
        <v>8168</v>
      </c>
      <c r="F3244" t="s">
        <v>8027</v>
      </c>
      <c r="G3244">
        <v>17</v>
      </c>
      <c r="H3244">
        <v>3</v>
      </c>
      <c r="I3244">
        <v>6</v>
      </c>
      <c r="J3244" s="1">
        <v>648.41111111111104</v>
      </c>
      <c r="K3244" s="1">
        <f>Sales_Data[[#This Row],[Order Quantity]]*Sales_Data[[#This Row],[Unit Price]]</f>
        <v>3890.4666666666662</v>
      </c>
      <c r="L3244" s="1">
        <v>447.4036666666666</v>
      </c>
    </row>
    <row r="3245" spans="1:12">
      <c r="A3245" t="s">
        <v>3268</v>
      </c>
      <c r="B3245" s="2">
        <v>41642</v>
      </c>
      <c r="C3245">
        <v>3</v>
      </c>
      <c r="D3245" t="s">
        <v>2</v>
      </c>
      <c r="E3245" t="s">
        <v>8168</v>
      </c>
      <c r="F3245" t="s">
        <v>8027</v>
      </c>
      <c r="G3245">
        <v>7</v>
      </c>
      <c r="H3245">
        <v>1</v>
      </c>
      <c r="I3245">
        <v>5</v>
      </c>
      <c r="J3245" s="1">
        <v>122.08888888888889</v>
      </c>
      <c r="K3245" s="1">
        <f>Sales_Data[[#This Row],[Order Quantity]]*Sales_Data[[#This Row],[Unit Price]]</f>
        <v>610.44444444444446</v>
      </c>
      <c r="L3245" s="1">
        <v>103.77555555555554</v>
      </c>
    </row>
    <row r="3246" spans="1:12">
      <c r="A3246" t="s">
        <v>3269</v>
      </c>
      <c r="B3246" s="2">
        <v>41642</v>
      </c>
      <c r="C3246">
        <v>12</v>
      </c>
      <c r="D3246" t="s">
        <v>4</v>
      </c>
      <c r="E3246" t="s">
        <v>8168</v>
      </c>
      <c r="F3246" t="s">
        <v>8026</v>
      </c>
      <c r="G3246">
        <v>33</v>
      </c>
      <c r="H3246">
        <v>5</v>
      </c>
      <c r="I3246">
        <v>4</v>
      </c>
      <c r="J3246" s="1">
        <v>101.24444444444445</v>
      </c>
      <c r="K3246" s="1">
        <f>Sales_Data[[#This Row],[Order Quantity]]*Sales_Data[[#This Row],[Unit Price]]</f>
        <v>404.97777777777782</v>
      </c>
      <c r="L3246" s="1">
        <v>69.858666666666664</v>
      </c>
    </row>
    <row r="3247" spans="1:12">
      <c r="A3247" t="s">
        <v>3270</v>
      </c>
      <c r="B3247" s="2">
        <v>41643</v>
      </c>
      <c r="C3247">
        <v>8</v>
      </c>
      <c r="D3247" t="s">
        <v>4</v>
      </c>
      <c r="E3247" t="s">
        <v>8168</v>
      </c>
      <c r="F3247" t="s">
        <v>8027</v>
      </c>
      <c r="G3247">
        <v>21</v>
      </c>
      <c r="H3247">
        <v>3</v>
      </c>
      <c r="I3247">
        <v>4</v>
      </c>
      <c r="J3247" s="1">
        <v>207.7</v>
      </c>
      <c r="K3247" s="1">
        <f>Sales_Data[[#This Row],[Order Quantity]]*Sales_Data[[#This Row],[Unit Price]]</f>
        <v>830.8</v>
      </c>
      <c r="L3247" s="1">
        <v>155.77499999999998</v>
      </c>
    </row>
    <row r="3248" spans="1:12">
      <c r="A3248" t="s">
        <v>3271</v>
      </c>
      <c r="B3248" s="2">
        <v>41643</v>
      </c>
      <c r="C3248">
        <v>13</v>
      </c>
      <c r="D3248" t="s">
        <v>4</v>
      </c>
      <c r="E3248" t="s">
        <v>8168</v>
      </c>
      <c r="F3248" t="s">
        <v>8026</v>
      </c>
      <c r="G3248">
        <v>38</v>
      </c>
      <c r="H3248">
        <v>6</v>
      </c>
      <c r="I3248">
        <v>8</v>
      </c>
      <c r="J3248" s="1">
        <v>400.51111111111112</v>
      </c>
      <c r="K3248" s="1">
        <f>Sales_Data[[#This Row],[Order Quantity]]*Sales_Data[[#This Row],[Unit Price]]</f>
        <v>3204.088888888889</v>
      </c>
      <c r="L3248" s="1">
        <v>264.33733333333333</v>
      </c>
    </row>
    <row r="3249" spans="1:12">
      <c r="A3249" t="s">
        <v>3272</v>
      </c>
      <c r="B3249" s="2">
        <v>41643</v>
      </c>
      <c r="C3249">
        <v>5</v>
      </c>
      <c r="D3249" t="s">
        <v>4</v>
      </c>
      <c r="E3249" t="s">
        <v>8168</v>
      </c>
      <c r="F3249" t="s">
        <v>8027</v>
      </c>
      <c r="G3249">
        <v>12</v>
      </c>
      <c r="H3249">
        <v>2</v>
      </c>
      <c r="I3249">
        <v>7</v>
      </c>
      <c r="J3249" s="1">
        <v>98.266666666666666</v>
      </c>
      <c r="K3249" s="1">
        <f>Sales_Data[[#This Row],[Order Quantity]]*Sales_Data[[#This Row],[Unit Price]]</f>
        <v>687.86666666666667</v>
      </c>
      <c r="L3249" s="1">
        <v>53.064</v>
      </c>
    </row>
    <row r="3250" spans="1:12">
      <c r="A3250" t="s">
        <v>3273</v>
      </c>
      <c r="B3250" s="2">
        <v>41643</v>
      </c>
      <c r="C3250">
        <v>20</v>
      </c>
      <c r="D3250" t="s">
        <v>3</v>
      </c>
      <c r="E3250" t="s">
        <v>8168</v>
      </c>
      <c r="F3250" t="s">
        <v>8028</v>
      </c>
      <c r="G3250">
        <v>56</v>
      </c>
      <c r="H3250">
        <v>8</v>
      </c>
      <c r="I3250">
        <v>9</v>
      </c>
      <c r="J3250" s="1">
        <v>312.66666666666669</v>
      </c>
      <c r="K3250" s="1">
        <f>Sales_Data[[#This Row],[Order Quantity]]*Sales_Data[[#This Row],[Unit Price]]</f>
        <v>2814</v>
      </c>
      <c r="L3250" s="1">
        <v>209.48666666666668</v>
      </c>
    </row>
    <row r="3251" spans="1:12">
      <c r="A3251" t="s">
        <v>3274</v>
      </c>
      <c r="B3251" s="2">
        <v>41643</v>
      </c>
      <c r="C3251">
        <v>8</v>
      </c>
      <c r="D3251" t="s">
        <v>4</v>
      </c>
      <c r="E3251" t="s">
        <v>8168</v>
      </c>
      <c r="F3251" t="s">
        <v>8027</v>
      </c>
      <c r="G3251">
        <v>23</v>
      </c>
      <c r="H3251">
        <v>4</v>
      </c>
      <c r="I3251">
        <v>2</v>
      </c>
      <c r="J3251" s="1">
        <v>187.60000000000002</v>
      </c>
      <c r="K3251" s="1">
        <f>Sales_Data[[#This Row],[Order Quantity]]*Sales_Data[[#This Row],[Unit Price]]</f>
        <v>375.20000000000005</v>
      </c>
      <c r="L3251" s="1">
        <v>118.188</v>
      </c>
    </row>
    <row r="3252" spans="1:12">
      <c r="A3252" t="s">
        <v>3275</v>
      </c>
      <c r="B3252" s="2">
        <v>41644</v>
      </c>
      <c r="C3252">
        <v>5</v>
      </c>
      <c r="D3252" t="s">
        <v>4</v>
      </c>
      <c r="E3252" t="s">
        <v>8168</v>
      </c>
      <c r="F3252" t="s">
        <v>8027</v>
      </c>
      <c r="G3252">
        <v>13</v>
      </c>
      <c r="H3252">
        <v>2</v>
      </c>
      <c r="I3252">
        <v>3</v>
      </c>
      <c r="J3252" s="1">
        <v>106.45555555555556</v>
      </c>
      <c r="K3252" s="1">
        <f>Sales_Data[[#This Row],[Order Quantity]]*Sales_Data[[#This Row],[Unit Price]]</f>
        <v>319.36666666666667</v>
      </c>
      <c r="L3252" s="1">
        <v>89.422666666666657</v>
      </c>
    </row>
    <row r="3253" spans="1:12">
      <c r="A3253" t="s">
        <v>3276</v>
      </c>
      <c r="B3253" s="2">
        <v>41644</v>
      </c>
      <c r="C3253">
        <v>17</v>
      </c>
      <c r="D3253" t="s">
        <v>4</v>
      </c>
      <c r="E3253" t="s">
        <v>8168</v>
      </c>
      <c r="F3253" t="s">
        <v>8025</v>
      </c>
      <c r="G3253">
        <v>47</v>
      </c>
      <c r="H3253">
        <v>7</v>
      </c>
      <c r="I3253">
        <v>6</v>
      </c>
      <c r="J3253" s="1">
        <v>199.51111111111112</v>
      </c>
      <c r="K3253" s="1">
        <f>Sales_Data[[#This Row],[Order Quantity]]*Sales_Data[[#This Row],[Unit Price]]</f>
        <v>1197.0666666666666</v>
      </c>
      <c r="L3253" s="1">
        <v>139.6577777777778</v>
      </c>
    </row>
    <row r="3254" spans="1:12">
      <c r="A3254" t="s">
        <v>3277</v>
      </c>
      <c r="B3254" s="2">
        <v>41644</v>
      </c>
      <c r="C3254">
        <v>11</v>
      </c>
      <c r="D3254" t="s">
        <v>4</v>
      </c>
      <c r="E3254" t="s">
        <v>8168</v>
      </c>
      <c r="F3254" t="s">
        <v>8026</v>
      </c>
      <c r="G3254">
        <v>32</v>
      </c>
      <c r="H3254">
        <v>5</v>
      </c>
      <c r="I3254">
        <v>4</v>
      </c>
      <c r="J3254" s="1">
        <v>246.41111111111115</v>
      </c>
      <c r="K3254" s="1">
        <f>Sales_Data[[#This Row],[Order Quantity]]*Sales_Data[[#This Row],[Unit Price]]</f>
        <v>985.64444444444462</v>
      </c>
      <c r="L3254" s="1">
        <v>125.6696666666667</v>
      </c>
    </row>
    <row r="3255" spans="1:12">
      <c r="A3255" t="s">
        <v>3278</v>
      </c>
      <c r="B3255" s="2">
        <v>41644</v>
      </c>
      <c r="C3255">
        <v>15</v>
      </c>
      <c r="D3255" t="s">
        <v>2</v>
      </c>
      <c r="E3255" t="s">
        <v>8168</v>
      </c>
      <c r="F3255" t="s">
        <v>8025</v>
      </c>
      <c r="G3255">
        <v>42</v>
      </c>
      <c r="H3255">
        <v>6</v>
      </c>
      <c r="I3255">
        <v>5</v>
      </c>
      <c r="J3255" s="1">
        <v>607.4666666666667</v>
      </c>
      <c r="K3255" s="1">
        <f>Sales_Data[[#This Row],[Order Quantity]]*Sales_Data[[#This Row],[Unit Price]]</f>
        <v>3037.3333333333335</v>
      </c>
      <c r="L3255" s="1">
        <v>419.15199999999993</v>
      </c>
    </row>
    <row r="3256" spans="1:12">
      <c r="A3256" t="s">
        <v>3279</v>
      </c>
      <c r="B3256" s="2">
        <v>41644</v>
      </c>
      <c r="C3256">
        <v>5</v>
      </c>
      <c r="D3256" t="s">
        <v>4</v>
      </c>
      <c r="E3256" t="s">
        <v>8168</v>
      </c>
      <c r="F3256" t="s">
        <v>8027</v>
      </c>
      <c r="G3256">
        <v>13</v>
      </c>
      <c r="H3256">
        <v>2</v>
      </c>
      <c r="I3256">
        <v>4</v>
      </c>
      <c r="J3256" s="1">
        <v>424.33333333333331</v>
      </c>
      <c r="K3256" s="1">
        <f>Sales_Data[[#This Row],[Order Quantity]]*Sales_Data[[#This Row],[Unit Price]]</f>
        <v>1697.3333333333333</v>
      </c>
      <c r="L3256" s="1">
        <v>267.33</v>
      </c>
    </row>
    <row r="3257" spans="1:12">
      <c r="A3257" t="s">
        <v>3280</v>
      </c>
      <c r="B3257" s="2">
        <v>41645</v>
      </c>
      <c r="C3257">
        <v>20</v>
      </c>
      <c r="D3257" t="s">
        <v>4</v>
      </c>
      <c r="E3257" t="s">
        <v>8168</v>
      </c>
      <c r="F3257" t="s">
        <v>8028</v>
      </c>
      <c r="G3257">
        <v>56</v>
      </c>
      <c r="H3257">
        <v>8</v>
      </c>
      <c r="I3257">
        <v>2</v>
      </c>
      <c r="J3257" s="1">
        <v>112.41111111111111</v>
      </c>
      <c r="K3257" s="1">
        <f>Sales_Data[[#This Row],[Order Quantity]]*Sales_Data[[#This Row],[Unit Price]]</f>
        <v>224.82222222222222</v>
      </c>
      <c r="L3257" s="1">
        <v>69.694888888888897</v>
      </c>
    </row>
    <row r="3258" spans="1:12">
      <c r="A3258" t="s">
        <v>3281</v>
      </c>
      <c r="B3258" s="2">
        <v>41645</v>
      </c>
      <c r="C3258">
        <v>15</v>
      </c>
      <c r="D3258" t="s">
        <v>4</v>
      </c>
      <c r="E3258" t="s">
        <v>8168</v>
      </c>
      <c r="F3258" t="s">
        <v>8025</v>
      </c>
      <c r="G3258">
        <v>44</v>
      </c>
      <c r="H3258">
        <v>6</v>
      </c>
      <c r="I3258">
        <v>8</v>
      </c>
      <c r="J3258" s="1">
        <v>113.15555555555555</v>
      </c>
      <c r="K3258" s="1">
        <f>Sales_Data[[#This Row],[Order Quantity]]*Sales_Data[[#This Row],[Unit Price]]</f>
        <v>905.24444444444441</v>
      </c>
      <c r="L3258" s="1">
        <v>75.814222222222213</v>
      </c>
    </row>
    <row r="3259" spans="1:12">
      <c r="A3259" t="s">
        <v>3282</v>
      </c>
      <c r="B3259" s="2">
        <v>41645</v>
      </c>
      <c r="C3259">
        <v>8</v>
      </c>
      <c r="D3259" t="s">
        <v>3</v>
      </c>
      <c r="E3259" t="s">
        <v>8168</v>
      </c>
      <c r="F3259" t="s">
        <v>8027</v>
      </c>
      <c r="G3259">
        <v>22</v>
      </c>
      <c r="H3259">
        <v>3</v>
      </c>
      <c r="I3259">
        <v>5</v>
      </c>
      <c r="J3259" s="1">
        <v>113.15555555555555</v>
      </c>
      <c r="K3259" s="1">
        <f>Sales_Data[[#This Row],[Order Quantity]]*Sales_Data[[#This Row],[Unit Price]]</f>
        <v>565.77777777777771</v>
      </c>
      <c r="L3259" s="1">
        <v>59.972444444444449</v>
      </c>
    </row>
    <row r="3260" spans="1:12">
      <c r="A3260" t="s">
        <v>3283</v>
      </c>
      <c r="B3260" s="2">
        <v>41645</v>
      </c>
      <c r="C3260">
        <v>15</v>
      </c>
      <c r="D3260" t="s">
        <v>2</v>
      </c>
      <c r="E3260" t="s">
        <v>8168</v>
      </c>
      <c r="F3260" t="s">
        <v>8025</v>
      </c>
      <c r="G3260">
        <v>43</v>
      </c>
      <c r="H3260">
        <v>6</v>
      </c>
      <c r="I3260">
        <v>8</v>
      </c>
      <c r="J3260" s="1">
        <v>423.5888888888889</v>
      </c>
      <c r="K3260" s="1">
        <f>Sales_Data[[#This Row],[Order Quantity]]*Sales_Data[[#This Row],[Unit Price]]</f>
        <v>3388.7111111111112</v>
      </c>
      <c r="L3260" s="1">
        <v>288.04044444444452</v>
      </c>
    </row>
    <row r="3261" spans="1:12">
      <c r="A3261" t="s">
        <v>3284</v>
      </c>
      <c r="B3261" s="2">
        <v>41646</v>
      </c>
      <c r="C3261">
        <v>8</v>
      </c>
      <c r="D3261" t="s">
        <v>2</v>
      </c>
      <c r="E3261" t="s">
        <v>8168</v>
      </c>
      <c r="F3261" t="s">
        <v>8027</v>
      </c>
      <c r="G3261">
        <v>21</v>
      </c>
      <c r="H3261">
        <v>3</v>
      </c>
      <c r="I3261">
        <v>4</v>
      </c>
      <c r="J3261" s="1">
        <v>439.22222222222223</v>
      </c>
      <c r="K3261" s="1">
        <f>Sales_Data[[#This Row],[Order Quantity]]*Sales_Data[[#This Row],[Unit Price]]</f>
        <v>1756.8888888888889</v>
      </c>
      <c r="L3261" s="1">
        <v>202.04222222222222</v>
      </c>
    </row>
    <row r="3262" spans="1:12">
      <c r="A3262" t="s">
        <v>3285</v>
      </c>
      <c r="B3262" s="2">
        <v>41646</v>
      </c>
      <c r="C3262">
        <v>2</v>
      </c>
      <c r="D3262" t="s">
        <v>3</v>
      </c>
      <c r="E3262" t="s">
        <v>8168</v>
      </c>
      <c r="F3262" t="s">
        <v>8027</v>
      </c>
      <c r="G3262">
        <v>4</v>
      </c>
      <c r="H3262">
        <v>1</v>
      </c>
      <c r="I3262">
        <v>3</v>
      </c>
      <c r="J3262" s="1">
        <v>439.22222222222223</v>
      </c>
      <c r="K3262" s="1">
        <f>Sales_Data[[#This Row],[Order Quantity]]*Sales_Data[[#This Row],[Unit Price]]</f>
        <v>1317.6666666666667</v>
      </c>
      <c r="L3262" s="1">
        <v>360.16222222222217</v>
      </c>
    </row>
    <row r="3263" spans="1:12">
      <c r="A3263" t="s">
        <v>3286</v>
      </c>
      <c r="B3263" s="2">
        <v>41646</v>
      </c>
      <c r="C3263">
        <v>5</v>
      </c>
      <c r="D3263" t="s">
        <v>4</v>
      </c>
      <c r="E3263" t="s">
        <v>8168</v>
      </c>
      <c r="F3263" t="s">
        <v>8027</v>
      </c>
      <c r="G3263">
        <v>13</v>
      </c>
      <c r="H3263">
        <v>2</v>
      </c>
      <c r="I3263">
        <v>5</v>
      </c>
      <c r="J3263" s="1">
        <v>257.57777777777778</v>
      </c>
      <c r="K3263" s="1">
        <f>Sales_Data[[#This Row],[Order Quantity]]*Sales_Data[[#This Row],[Unit Price]]</f>
        <v>1287.8888888888889</v>
      </c>
      <c r="L3263" s="1">
        <v>185.45600000000002</v>
      </c>
    </row>
    <row r="3264" spans="1:12">
      <c r="A3264" t="s">
        <v>3287</v>
      </c>
      <c r="B3264" s="2">
        <v>41647</v>
      </c>
      <c r="C3264">
        <v>3</v>
      </c>
      <c r="D3264" t="s">
        <v>3</v>
      </c>
      <c r="E3264" t="s">
        <v>8168</v>
      </c>
      <c r="F3264" t="s">
        <v>8027</v>
      </c>
      <c r="G3264">
        <v>8</v>
      </c>
      <c r="H3264">
        <v>2</v>
      </c>
      <c r="I3264">
        <v>9</v>
      </c>
      <c r="J3264" s="1">
        <v>96.033333333333346</v>
      </c>
      <c r="K3264" s="1">
        <f>Sales_Data[[#This Row],[Order Quantity]]*Sales_Data[[#This Row],[Unit Price]]</f>
        <v>864.30000000000007</v>
      </c>
      <c r="L3264" s="1">
        <v>56.659666666666666</v>
      </c>
    </row>
    <row r="3265" spans="1:12">
      <c r="A3265" t="s">
        <v>3288</v>
      </c>
      <c r="B3265" s="2">
        <v>41647</v>
      </c>
      <c r="C3265">
        <v>13</v>
      </c>
      <c r="D3265" t="s">
        <v>4</v>
      </c>
      <c r="E3265" t="s">
        <v>8168</v>
      </c>
      <c r="F3265" t="s">
        <v>8026</v>
      </c>
      <c r="G3265">
        <v>36</v>
      </c>
      <c r="H3265">
        <v>5</v>
      </c>
      <c r="I3265">
        <v>4</v>
      </c>
      <c r="J3265" s="1">
        <v>122.83333333333333</v>
      </c>
      <c r="K3265" s="1">
        <f>Sales_Data[[#This Row],[Order Quantity]]*Sales_Data[[#This Row],[Unit Price]]</f>
        <v>491.33333333333331</v>
      </c>
      <c r="L3265" s="1">
        <v>94.581666666666663</v>
      </c>
    </row>
    <row r="3266" spans="1:12">
      <c r="A3266" t="s">
        <v>3289</v>
      </c>
      <c r="B3266" s="2">
        <v>41647</v>
      </c>
      <c r="C3266">
        <v>4</v>
      </c>
      <c r="D3266" t="s">
        <v>2</v>
      </c>
      <c r="E3266" t="s">
        <v>8168</v>
      </c>
      <c r="F3266" t="s">
        <v>8027</v>
      </c>
      <c r="G3266">
        <v>11</v>
      </c>
      <c r="H3266">
        <v>2</v>
      </c>
      <c r="I3266">
        <v>6</v>
      </c>
      <c r="J3266" s="1">
        <v>114.64444444444445</v>
      </c>
      <c r="K3266" s="1">
        <f>Sales_Data[[#This Row],[Order Quantity]]*Sales_Data[[#This Row],[Unit Price]]</f>
        <v>687.86666666666667</v>
      </c>
      <c r="L3266" s="1">
        <v>95.154888888888877</v>
      </c>
    </row>
    <row r="3267" spans="1:12">
      <c r="A3267" t="s">
        <v>3290</v>
      </c>
      <c r="B3267" s="2">
        <v>41647</v>
      </c>
      <c r="C3267">
        <v>9</v>
      </c>
      <c r="D3267" t="s">
        <v>4</v>
      </c>
      <c r="E3267" t="s">
        <v>8168</v>
      </c>
      <c r="F3267" t="s">
        <v>8027</v>
      </c>
      <c r="G3267">
        <v>24</v>
      </c>
      <c r="H3267">
        <v>4</v>
      </c>
      <c r="I3267">
        <v>2</v>
      </c>
      <c r="J3267" s="1">
        <v>282.14444444444445</v>
      </c>
      <c r="K3267" s="1">
        <f>Sales_Data[[#This Row],[Order Quantity]]*Sales_Data[[#This Row],[Unit Price]]</f>
        <v>564.28888888888889</v>
      </c>
      <c r="L3267" s="1">
        <v>214.42977777777779</v>
      </c>
    </row>
    <row r="3268" spans="1:12">
      <c r="A3268" t="s">
        <v>3291</v>
      </c>
      <c r="B3268" s="2">
        <v>41647</v>
      </c>
      <c r="C3268">
        <v>1</v>
      </c>
      <c r="D3268" t="s">
        <v>4</v>
      </c>
      <c r="E3268" t="s">
        <v>8168</v>
      </c>
      <c r="F3268" t="s">
        <v>8027</v>
      </c>
      <c r="G3268">
        <v>1</v>
      </c>
      <c r="H3268">
        <v>1</v>
      </c>
      <c r="I3268">
        <v>3</v>
      </c>
      <c r="J3268" s="1">
        <v>329.78888888888889</v>
      </c>
      <c r="K3268" s="1">
        <f>Sales_Data[[#This Row],[Order Quantity]]*Sales_Data[[#This Row],[Unit Price]]</f>
        <v>989.36666666666667</v>
      </c>
      <c r="L3268" s="1">
        <v>131.91555555555556</v>
      </c>
    </row>
    <row r="3269" spans="1:12">
      <c r="A3269" t="s">
        <v>3292</v>
      </c>
      <c r="B3269" s="2">
        <v>41647</v>
      </c>
      <c r="C3269">
        <v>16</v>
      </c>
      <c r="D3269" t="s">
        <v>4</v>
      </c>
      <c r="E3269" t="s">
        <v>8168</v>
      </c>
      <c r="F3269" t="s">
        <v>8025</v>
      </c>
      <c r="G3269">
        <v>45</v>
      </c>
      <c r="H3269">
        <v>7</v>
      </c>
      <c r="I3269">
        <v>1</v>
      </c>
      <c r="J3269" s="1">
        <v>113.15555555555555</v>
      </c>
      <c r="K3269" s="1">
        <f>Sales_Data[[#This Row],[Order Quantity]]*Sales_Data[[#This Row],[Unit Price]]</f>
        <v>113.15555555555555</v>
      </c>
      <c r="L3269" s="1">
        <v>84.86666666666666</v>
      </c>
    </row>
    <row r="3270" spans="1:12">
      <c r="A3270" t="s">
        <v>3293</v>
      </c>
      <c r="B3270" s="2">
        <v>41648</v>
      </c>
      <c r="C3270">
        <v>11</v>
      </c>
      <c r="D3270" t="s">
        <v>2</v>
      </c>
      <c r="E3270" t="s">
        <v>8168</v>
      </c>
      <c r="F3270" t="s">
        <v>8026</v>
      </c>
      <c r="G3270">
        <v>32</v>
      </c>
      <c r="H3270">
        <v>5</v>
      </c>
      <c r="I3270">
        <v>2</v>
      </c>
      <c r="J3270" s="1">
        <v>77.422222222222231</v>
      </c>
      <c r="K3270" s="1">
        <f>Sales_Data[[#This Row],[Order Quantity]]*Sales_Data[[#This Row],[Unit Price]]</f>
        <v>154.84444444444446</v>
      </c>
      <c r="L3270" s="1">
        <v>37.936888888888888</v>
      </c>
    </row>
    <row r="3271" spans="1:12">
      <c r="A3271" t="s">
        <v>3294</v>
      </c>
      <c r="B3271" s="2">
        <v>41648</v>
      </c>
      <c r="C3271">
        <v>1</v>
      </c>
      <c r="D3271" t="s">
        <v>2</v>
      </c>
      <c r="E3271" t="s">
        <v>8168</v>
      </c>
      <c r="F3271" t="s">
        <v>8027</v>
      </c>
      <c r="G3271">
        <v>3</v>
      </c>
      <c r="H3271">
        <v>1</v>
      </c>
      <c r="I3271">
        <v>6</v>
      </c>
      <c r="J3271" s="1">
        <v>203.97777777777776</v>
      </c>
      <c r="K3271" s="1">
        <f>Sales_Data[[#This Row],[Order Quantity]]*Sales_Data[[#This Row],[Unit Price]]</f>
        <v>1223.8666666666666</v>
      </c>
      <c r="L3271" s="1">
        <v>169.30155555555555</v>
      </c>
    </row>
    <row r="3272" spans="1:12">
      <c r="A3272" t="s">
        <v>3295</v>
      </c>
      <c r="B3272" s="2">
        <v>41649</v>
      </c>
      <c r="C3272">
        <v>5</v>
      </c>
      <c r="D3272" t="s">
        <v>4</v>
      </c>
      <c r="E3272" t="s">
        <v>8168</v>
      </c>
      <c r="F3272" t="s">
        <v>8027</v>
      </c>
      <c r="G3272">
        <v>14</v>
      </c>
      <c r="H3272">
        <v>2</v>
      </c>
      <c r="I3272">
        <v>1</v>
      </c>
      <c r="J3272" s="1">
        <v>433.26666666666665</v>
      </c>
      <c r="K3272" s="1">
        <f>Sales_Data[[#This Row],[Order Quantity]]*Sales_Data[[#This Row],[Unit Price]]</f>
        <v>433.26666666666665</v>
      </c>
      <c r="L3272" s="1">
        <v>368.27666666666664</v>
      </c>
    </row>
    <row r="3273" spans="1:12">
      <c r="A3273" t="s">
        <v>3296</v>
      </c>
      <c r="B3273" s="2">
        <v>41650</v>
      </c>
      <c r="C3273">
        <v>2</v>
      </c>
      <c r="D3273" t="s">
        <v>3</v>
      </c>
      <c r="E3273" t="s">
        <v>8168</v>
      </c>
      <c r="F3273" t="s">
        <v>8027</v>
      </c>
      <c r="G3273">
        <v>5</v>
      </c>
      <c r="H3273">
        <v>1</v>
      </c>
      <c r="I3273">
        <v>6</v>
      </c>
      <c r="J3273" s="1">
        <v>326.81111111111113</v>
      </c>
      <c r="K3273" s="1">
        <f>Sales_Data[[#This Row],[Order Quantity]]*Sales_Data[[#This Row],[Unit Price]]</f>
        <v>1960.8666666666668</v>
      </c>
      <c r="L3273" s="1">
        <v>241.84022222222222</v>
      </c>
    </row>
    <row r="3274" spans="1:12">
      <c r="A3274" t="s">
        <v>3297</v>
      </c>
      <c r="B3274" s="2">
        <v>41650</v>
      </c>
      <c r="C3274">
        <v>20</v>
      </c>
      <c r="D3274" t="s">
        <v>4</v>
      </c>
      <c r="E3274" t="s">
        <v>8168</v>
      </c>
      <c r="F3274" t="s">
        <v>8028</v>
      </c>
      <c r="G3274">
        <v>56</v>
      </c>
      <c r="H3274">
        <v>8</v>
      </c>
      <c r="I3274">
        <v>6</v>
      </c>
      <c r="J3274" s="1">
        <v>614.91111111111104</v>
      </c>
      <c r="K3274" s="1">
        <f>Sales_Data[[#This Row],[Order Quantity]]*Sales_Data[[#This Row],[Unit Price]]</f>
        <v>3689.4666666666662</v>
      </c>
      <c r="L3274" s="1">
        <v>455.03422222222224</v>
      </c>
    </row>
    <row r="3275" spans="1:12">
      <c r="A3275" t="s">
        <v>3298</v>
      </c>
      <c r="B3275" s="2">
        <v>41650</v>
      </c>
      <c r="C3275">
        <v>20</v>
      </c>
      <c r="D3275" t="s">
        <v>4</v>
      </c>
      <c r="E3275" t="s">
        <v>8168</v>
      </c>
      <c r="F3275" t="s">
        <v>8028</v>
      </c>
      <c r="G3275">
        <v>56</v>
      </c>
      <c r="H3275">
        <v>8</v>
      </c>
      <c r="I3275">
        <v>8</v>
      </c>
      <c r="J3275" s="1">
        <v>125.8111111111111</v>
      </c>
      <c r="K3275" s="1">
        <f>Sales_Data[[#This Row],[Order Quantity]]*Sales_Data[[#This Row],[Unit Price]]</f>
        <v>1006.4888888888888</v>
      </c>
      <c r="L3275" s="1">
        <v>59.131222222222213</v>
      </c>
    </row>
    <row r="3276" spans="1:12">
      <c r="A3276" t="s">
        <v>3299</v>
      </c>
      <c r="B3276" s="2">
        <v>41651</v>
      </c>
      <c r="C3276">
        <v>5</v>
      </c>
      <c r="D3276" t="s">
        <v>2</v>
      </c>
      <c r="E3276" t="s">
        <v>8168</v>
      </c>
      <c r="F3276" t="s">
        <v>8027</v>
      </c>
      <c r="G3276">
        <v>14</v>
      </c>
      <c r="H3276">
        <v>2</v>
      </c>
      <c r="I3276">
        <v>3</v>
      </c>
      <c r="J3276" s="1">
        <v>202.48888888888891</v>
      </c>
      <c r="K3276" s="1">
        <f>Sales_Data[[#This Row],[Order Quantity]]*Sales_Data[[#This Row],[Unit Price]]</f>
        <v>607.4666666666667</v>
      </c>
      <c r="L3276" s="1">
        <v>101.24444444444445</v>
      </c>
    </row>
    <row r="3277" spans="1:12">
      <c r="A3277" t="s">
        <v>3300</v>
      </c>
      <c r="B3277" s="2">
        <v>41651</v>
      </c>
      <c r="C3277">
        <v>1</v>
      </c>
      <c r="D3277" t="s">
        <v>2</v>
      </c>
      <c r="E3277" t="s">
        <v>8168</v>
      </c>
      <c r="F3277" t="s">
        <v>8027</v>
      </c>
      <c r="G3277">
        <v>2</v>
      </c>
      <c r="H3277">
        <v>1</v>
      </c>
      <c r="I3277">
        <v>7</v>
      </c>
      <c r="J3277" s="1">
        <v>20.844444444444445</v>
      </c>
      <c r="K3277" s="1">
        <f>Sales_Data[[#This Row],[Order Quantity]]*Sales_Data[[#This Row],[Unit Price]]</f>
        <v>145.91111111111113</v>
      </c>
      <c r="L3277" s="1">
        <v>15.424888888888887</v>
      </c>
    </row>
    <row r="3278" spans="1:12">
      <c r="A3278" t="s">
        <v>3301</v>
      </c>
      <c r="B3278" s="2">
        <v>41651</v>
      </c>
      <c r="C3278">
        <v>12</v>
      </c>
      <c r="D3278" t="s">
        <v>4</v>
      </c>
      <c r="E3278" t="s">
        <v>8168</v>
      </c>
      <c r="F3278" t="s">
        <v>8026</v>
      </c>
      <c r="G3278">
        <v>34</v>
      </c>
      <c r="H3278">
        <v>5</v>
      </c>
      <c r="I3278">
        <v>3</v>
      </c>
      <c r="J3278" s="1">
        <v>116.13333333333334</v>
      </c>
      <c r="K3278" s="1">
        <f>Sales_Data[[#This Row],[Order Quantity]]*Sales_Data[[#This Row],[Unit Price]]</f>
        <v>348.40000000000003</v>
      </c>
      <c r="L3278" s="1">
        <v>95.229333333333329</v>
      </c>
    </row>
    <row r="3279" spans="1:12">
      <c r="A3279" t="s">
        <v>3302</v>
      </c>
      <c r="B3279" s="2">
        <v>41651</v>
      </c>
      <c r="C3279">
        <v>1</v>
      </c>
      <c r="D3279" t="s">
        <v>2</v>
      </c>
      <c r="E3279" t="s">
        <v>8168</v>
      </c>
      <c r="F3279" t="s">
        <v>8027</v>
      </c>
      <c r="G3279">
        <v>1</v>
      </c>
      <c r="H3279">
        <v>1</v>
      </c>
      <c r="I3279">
        <v>1</v>
      </c>
      <c r="J3279" s="1">
        <v>261.3</v>
      </c>
      <c r="K3279" s="1">
        <f>Sales_Data[[#This Row],[Order Quantity]]*Sales_Data[[#This Row],[Unit Price]]</f>
        <v>261.3</v>
      </c>
      <c r="L3279" s="1">
        <v>141.102</v>
      </c>
    </row>
    <row r="3280" spans="1:12">
      <c r="A3280" t="s">
        <v>3303</v>
      </c>
      <c r="B3280" s="2">
        <v>41651</v>
      </c>
      <c r="C3280">
        <v>13</v>
      </c>
      <c r="D3280" t="s">
        <v>2</v>
      </c>
      <c r="E3280" t="s">
        <v>8168</v>
      </c>
      <c r="F3280" t="s">
        <v>8026</v>
      </c>
      <c r="G3280">
        <v>37</v>
      </c>
      <c r="H3280">
        <v>6</v>
      </c>
      <c r="I3280">
        <v>4</v>
      </c>
      <c r="J3280" s="1">
        <v>390.83333333333331</v>
      </c>
      <c r="K3280" s="1">
        <f>Sales_Data[[#This Row],[Order Quantity]]*Sales_Data[[#This Row],[Unit Price]]</f>
        <v>1563.3333333333333</v>
      </c>
      <c r="L3280" s="1">
        <v>308.75833333333338</v>
      </c>
    </row>
    <row r="3281" spans="1:12">
      <c r="A3281" t="s">
        <v>3304</v>
      </c>
      <c r="B3281" s="2">
        <v>41651</v>
      </c>
      <c r="C3281">
        <v>11</v>
      </c>
      <c r="D3281" t="s">
        <v>4</v>
      </c>
      <c r="E3281" t="s">
        <v>8168</v>
      </c>
      <c r="F3281" t="s">
        <v>8026</v>
      </c>
      <c r="G3281">
        <v>31</v>
      </c>
      <c r="H3281">
        <v>5</v>
      </c>
      <c r="I3281">
        <v>8</v>
      </c>
      <c r="J3281" s="1">
        <v>597.78888888888889</v>
      </c>
      <c r="K3281" s="1">
        <f>Sales_Data[[#This Row],[Order Quantity]]*Sales_Data[[#This Row],[Unit Price]]</f>
        <v>4782.3111111111111</v>
      </c>
      <c r="L3281" s="1">
        <v>484.20900000000006</v>
      </c>
    </row>
    <row r="3282" spans="1:12">
      <c r="A3282" t="s">
        <v>3305</v>
      </c>
      <c r="B3282" s="2">
        <v>41652</v>
      </c>
      <c r="C3282">
        <v>3</v>
      </c>
      <c r="D3282" t="s">
        <v>4</v>
      </c>
      <c r="E3282" t="s">
        <v>8168</v>
      </c>
      <c r="F3282" t="s">
        <v>8027</v>
      </c>
      <c r="G3282">
        <v>9</v>
      </c>
      <c r="H3282">
        <v>2</v>
      </c>
      <c r="I3282">
        <v>4</v>
      </c>
      <c r="J3282" s="1">
        <v>113.90000000000002</v>
      </c>
      <c r="K3282" s="1">
        <f>Sales_Data[[#This Row],[Order Quantity]]*Sales_Data[[#This Row],[Unit Price]]</f>
        <v>455.60000000000008</v>
      </c>
      <c r="L3282" s="1">
        <v>80.869</v>
      </c>
    </row>
    <row r="3283" spans="1:12">
      <c r="A3283" t="s">
        <v>3306</v>
      </c>
      <c r="B3283" s="2">
        <v>41652</v>
      </c>
      <c r="C3283">
        <v>6</v>
      </c>
      <c r="D3283" t="s">
        <v>4</v>
      </c>
      <c r="E3283" t="s">
        <v>8168</v>
      </c>
      <c r="F3283" t="s">
        <v>8027</v>
      </c>
      <c r="G3283">
        <v>18</v>
      </c>
      <c r="H3283">
        <v>3</v>
      </c>
      <c r="I3283">
        <v>9</v>
      </c>
      <c r="J3283" s="1">
        <v>115.38888888888889</v>
      </c>
      <c r="K3283" s="1">
        <f>Sales_Data[[#This Row],[Order Quantity]]*Sales_Data[[#This Row],[Unit Price]]</f>
        <v>1038.5</v>
      </c>
      <c r="L3283" s="1">
        <v>86.541666666666671</v>
      </c>
    </row>
    <row r="3284" spans="1:12">
      <c r="A3284" t="s">
        <v>3307</v>
      </c>
      <c r="B3284" s="2">
        <v>41652</v>
      </c>
      <c r="C3284">
        <v>2</v>
      </c>
      <c r="D3284" t="s">
        <v>2</v>
      </c>
      <c r="E3284" t="s">
        <v>8168</v>
      </c>
      <c r="F3284" t="s">
        <v>8027</v>
      </c>
      <c r="G3284">
        <v>4</v>
      </c>
      <c r="H3284">
        <v>1</v>
      </c>
      <c r="I3284">
        <v>2</v>
      </c>
      <c r="J3284" s="1">
        <v>445.17777777777775</v>
      </c>
      <c r="K3284" s="1">
        <f>Sales_Data[[#This Row],[Order Quantity]]*Sales_Data[[#This Row],[Unit Price]]</f>
        <v>890.3555555555555</v>
      </c>
      <c r="L3284" s="1">
        <v>289.36555555555555</v>
      </c>
    </row>
    <row r="3285" spans="1:12">
      <c r="A3285" t="s">
        <v>3308</v>
      </c>
      <c r="B3285" s="2">
        <v>41652</v>
      </c>
      <c r="C3285">
        <v>12</v>
      </c>
      <c r="D3285" t="s">
        <v>2</v>
      </c>
      <c r="E3285" t="s">
        <v>8168</v>
      </c>
      <c r="F3285" t="s">
        <v>8026</v>
      </c>
      <c r="G3285">
        <v>33</v>
      </c>
      <c r="H3285">
        <v>5</v>
      </c>
      <c r="I3285">
        <v>8</v>
      </c>
      <c r="J3285" s="1">
        <v>590.34444444444443</v>
      </c>
      <c r="K3285" s="1">
        <f>Sales_Data[[#This Row],[Order Quantity]]*Sales_Data[[#This Row],[Unit Price]]</f>
        <v>4722.7555555555555</v>
      </c>
      <c r="L3285" s="1">
        <v>419.14455555555554</v>
      </c>
    </row>
    <row r="3286" spans="1:12">
      <c r="A3286" t="s">
        <v>3309</v>
      </c>
      <c r="B3286" s="2">
        <v>41653</v>
      </c>
      <c r="C3286">
        <v>8</v>
      </c>
      <c r="D3286" t="s">
        <v>4</v>
      </c>
      <c r="E3286" t="s">
        <v>8168</v>
      </c>
      <c r="F3286" t="s">
        <v>8027</v>
      </c>
      <c r="G3286">
        <v>22</v>
      </c>
      <c r="H3286">
        <v>3</v>
      </c>
      <c r="I3286">
        <v>4</v>
      </c>
      <c r="J3286" s="1">
        <v>138.46666666666667</v>
      </c>
      <c r="K3286" s="1">
        <f>Sales_Data[[#This Row],[Order Quantity]]*Sales_Data[[#This Row],[Unit Price]]</f>
        <v>553.86666666666667</v>
      </c>
      <c r="L3286" s="1">
        <v>103.85000000000001</v>
      </c>
    </row>
    <row r="3287" spans="1:12">
      <c r="A3287" t="s">
        <v>3310</v>
      </c>
      <c r="B3287" s="2">
        <v>41653</v>
      </c>
      <c r="C3287">
        <v>20</v>
      </c>
      <c r="D3287" t="s">
        <v>3</v>
      </c>
      <c r="E3287" t="s">
        <v>8168</v>
      </c>
      <c r="F3287" t="s">
        <v>8028</v>
      </c>
      <c r="G3287">
        <v>56</v>
      </c>
      <c r="H3287">
        <v>8</v>
      </c>
      <c r="I3287">
        <v>5</v>
      </c>
      <c r="J3287" s="1">
        <v>94.544444444444437</v>
      </c>
      <c r="K3287" s="1">
        <f>Sales_Data[[#This Row],[Order Quantity]]*Sales_Data[[#This Row],[Unit Price]]</f>
        <v>472.72222222222217</v>
      </c>
      <c r="L3287" s="1">
        <v>48.217666666666666</v>
      </c>
    </row>
    <row r="3288" spans="1:12">
      <c r="A3288" t="s">
        <v>3311</v>
      </c>
      <c r="B3288" s="2">
        <v>41653</v>
      </c>
      <c r="C3288">
        <v>5</v>
      </c>
      <c r="D3288" t="s">
        <v>4</v>
      </c>
      <c r="E3288" t="s">
        <v>8168</v>
      </c>
      <c r="F3288" t="s">
        <v>8027</v>
      </c>
      <c r="G3288">
        <v>13</v>
      </c>
      <c r="H3288">
        <v>2</v>
      </c>
      <c r="I3288">
        <v>5</v>
      </c>
      <c r="J3288" s="1">
        <v>712.43333333333339</v>
      </c>
      <c r="K3288" s="1">
        <f>Sales_Data[[#This Row],[Order Quantity]]*Sales_Data[[#This Row],[Unit Price]]</f>
        <v>3562.166666666667</v>
      </c>
      <c r="L3288" s="1">
        <v>313.47066666666672</v>
      </c>
    </row>
    <row r="3289" spans="1:12">
      <c r="A3289" t="s">
        <v>3312</v>
      </c>
      <c r="B3289" s="2">
        <v>41653</v>
      </c>
      <c r="C3289">
        <v>16</v>
      </c>
      <c r="D3289" t="s">
        <v>3</v>
      </c>
      <c r="E3289" t="s">
        <v>8168</v>
      </c>
      <c r="F3289" t="s">
        <v>8025</v>
      </c>
      <c r="G3289">
        <v>47</v>
      </c>
      <c r="H3289">
        <v>7</v>
      </c>
      <c r="I3289">
        <v>3</v>
      </c>
      <c r="J3289" s="1">
        <v>29.777777777777779</v>
      </c>
      <c r="K3289" s="1">
        <f>Sales_Data[[#This Row],[Order Quantity]]*Sales_Data[[#This Row],[Unit Price]]</f>
        <v>89.333333333333343</v>
      </c>
      <c r="L3289" s="1">
        <v>18.164444444444442</v>
      </c>
    </row>
    <row r="3290" spans="1:12">
      <c r="A3290" t="s">
        <v>3313</v>
      </c>
      <c r="B3290" s="2">
        <v>41653</v>
      </c>
      <c r="C3290">
        <v>15</v>
      </c>
      <c r="D3290" t="s">
        <v>4</v>
      </c>
      <c r="E3290" t="s">
        <v>8168</v>
      </c>
      <c r="F3290" t="s">
        <v>8025</v>
      </c>
      <c r="G3290">
        <v>42</v>
      </c>
      <c r="H3290">
        <v>6</v>
      </c>
      <c r="I3290">
        <v>7</v>
      </c>
      <c r="J3290" s="1">
        <v>276.18888888888893</v>
      </c>
      <c r="K3290" s="1">
        <f>Sales_Data[[#This Row],[Order Quantity]]*Sales_Data[[#This Row],[Unit Price]]</f>
        <v>1933.3222222222225</v>
      </c>
      <c r="L3290" s="1">
        <v>179.5227777777778</v>
      </c>
    </row>
    <row r="3291" spans="1:12">
      <c r="A3291" t="s">
        <v>3314</v>
      </c>
      <c r="B3291" s="2">
        <v>41653</v>
      </c>
      <c r="C3291">
        <v>20</v>
      </c>
      <c r="D3291" t="s">
        <v>2</v>
      </c>
      <c r="E3291" t="s">
        <v>8168</v>
      </c>
      <c r="F3291" t="s">
        <v>8028</v>
      </c>
      <c r="G3291">
        <v>58</v>
      </c>
      <c r="H3291">
        <v>8</v>
      </c>
      <c r="I3291">
        <v>1</v>
      </c>
      <c r="J3291" s="1">
        <v>198.02222222222224</v>
      </c>
      <c r="K3291" s="1">
        <f>Sales_Data[[#This Row],[Order Quantity]]*Sales_Data[[#This Row],[Unit Price]]</f>
        <v>198.02222222222224</v>
      </c>
      <c r="L3291" s="1">
        <v>152.47711111111113</v>
      </c>
    </row>
    <row r="3292" spans="1:12">
      <c r="A3292" t="s">
        <v>3315</v>
      </c>
      <c r="B3292" s="2">
        <v>41653</v>
      </c>
      <c r="C3292">
        <v>5</v>
      </c>
      <c r="D3292" t="s">
        <v>2</v>
      </c>
      <c r="E3292" t="s">
        <v>8168</v>
      </c>
      <c r="F3292" t="s">
        <v>8027</v>
      </c>
      <c r="G3292">
        <v>14</v>
      </c>
      <c r="H3292">
        <v>2</v>
      </c>
      <c r="I3292">
        <v>2</v>
      </c>
      <c r="J3292" s="1">
        <v>141.44444444444446</v>
      </c>
      <c r="K3292" s="1">
        <f>Sales_Data[[#This Row],[Order Quantity]]*Sales_Data[[#This Row],[Unit Price]]</f>
        <v>282.88888888888891</v>
      </c>
      <c r="L3292" s="1">
        <v>56.577777777777783</v>
      </c>
    </row>
    <row r="3293" spans="1:12">
      <c r="A3293" t="s">
        <v>3316</v>
      </c>
      <c r="B3293" s="2">
        <v>41653</v>
      </c>
      <c r="C3293">
        <v>15</v>
      </c>
      <c r="D3293" t="s">
        <v>4</v>
      </c>
      <c r="E3293" t="s">
        <v>8168</v>
      </c>
      <c r="F3293" t="s">
        <v>8025</v>
      </c>
      <c r="G3293">
        <v>44</v>
      </c>
      <c r="H3293">
        <v>6</v>
      </c>
      <c r="I3293">
        <v>9</v>
      </c>
      <c r="J3293" s="1">
        <v>428.8</v>
      </c>
      <c r="K3293" s="1">
        <f>Sales_Data[[#This Row],[Order Quantity]]*Sales_Data[[#This Row],[Unit Price]]</f>
        <v>3859.2000000000003</v>
      </c>
      <c r="L3293" s="1">
        <v>188.67200000000003</v>
      </c>
    </row>
    <row r="3294" spans="1:12">
      <c r="A3294" t="s">
        <v>3317</v>
      </c>
      <c r="B3294" s="2">
        <v>41653</v>
      </c>
      <c r="C3294">
        <v>6</v>
      </c>
      <c r="D3294" t="s">
        <v>4</v>
      </c>
      <c r="E3294" t="s">
        <v>8168</v>
      </c>
      <c r="F3294" t="s">
        <v>8027</v>
      </c>
      <c r="G3294">
        <v>16</v>
      </c>
      <c r="H3294">
        <v>3</v>
      </c>
      <c r="I3294">
        <v>6</v>
      </c>
      <c r="J3294" s="1">
        <v>614.91111111111104</v>
      </c>
      <c r="K3294" s="1">
        <f>Sales_Data[[#This Row],[Order Quantity]]*Sales_Data[[#This Row],[Unit Price]]</f>
        <v>3689.4666666666662</v>
      </c>
      <c r="L3294" s="1">
        <v>455.03422222222224</v>
      </c>
    </row>
    <row r="3295" spans="1:12">
      <c r="A3295" t="s">
        <v>3318</v>
      </c>
      <c r="B3295" s="2">
        <v>41654</v>
      </c>
      <c r="C3295">
        <v>8</v>
      </c>
      <c r="D3295" t="s">
        <v>3</v>
      </c>
      <c r="E3295" t="s">
        <v>8168</v>
      </c>
      <c r="F3295" t="s">
        <v>8027</v>
      </c>
      <c r="G3295">
        <v>23</v>
      </c>
      <c r="H3295">
        <v>4</v>
      </c>
      <c r="I3295">
        <v>7</v>
      </c>
      <c r="J3295" s="1">
        <v>88.588888888888903</v>
      </c>
      <c r="K3295" s="1">
        <f>Sales_Data[[#This Row],[Order Quantity]]*Sales_Data[[#This Row],[Unit Price]]</f>
        <v>620.12222222222226</v>
      </c>
      <c r="L3295" s="1">
        <v>46.06622222222223</v>
      </c>
    </row>
    <row r="3296" spans="1:12">
      <c r="A3296" t="s">
        <v>3319</v>
      </c>
      <c r="B3296" s="2">
        <v>41654</v>
      </c>
      <c r="C3296">
        <v>4</v>
      </c>
      <c r="D3296" t="s">
        <v>2</v>
      </c>
      <c r="E3296" t="s">
        <v>8168</v>
      </c>
      <c r="F3296" t="s">
        <v>8027</v>
      </c>
      <c r="G3296">
        <v>10</v>
      </c>
      <c r="H3296">
        <v>2</v>
      </c>
      <c r="I3296">
        <v>1</v>
      </c>
      <c r="J3296" s="1">
        <v>194.3</v>
      </c>
      <c r="K3296" s="1">
        <f>Sales_Data[[#This Row],[Order Quantity]]*Sales_Data[[#This Row],[Unit Price]]</f>
        <v>194.3</v>
      </c>
      <c r="L3296" s="1">
        <v>143.78200000000001</v>
      </c>
    </row>
    <row r="3297" spans="1:12">
      <c r="A3297" t="s">
        <v>3320</v>
      </c>
      <c r="B3297" s="2">
        <v>41654</v>
      </c>
      <c r="C3297">
        <v>19</v>
      </c>
      <c r="D3297" t="s">
        <v>3</v>
      </c>
      <c r="E3297" t="s">
        <v>8168</v>
      </c>
      <c r="F3297" t="s">
        <v>8028</v>
      </c>
      <c r="G3297">
        <v>54</v>
      </c>
      <c r="H3297">
        <v>8</v>
      </c>
      <c r="I3297">
        <v>9</v>
      </c>
      <c r="J3297" s="1">
        <v>435.5</v>
      </c>
      <c r="K3297" s="1">
        <f>Sales_Data[[#This Row],[Order Quantity]]*Sales_Data[[#This Row],[Unit Price]]</f>
        <v>3919.5</v>
      </c>
      <c r="L3297" s="1">
        <v>348.40000000000003</v>
      </c>
    </row>
    <row r="3298" spans="1:12">
      <c r="A3298" t="s">
        <v>3321</v>
      </c>
      <c r="B3298" s="2">
        <v>41654</v>
      </c>
      <c r="C3298">
        <v>1</v>
      </c>
      <c r="D3298" t="s">
        <v>4</v>
      </c>
      <c r="E3298" t="s">
        <v>8168</v>
      </c>
      <c r="F3298" t="s">
        <v>8027</v>
      </c>
      <c r="G3298">
        <v>2</v>
      </c>
      <c r="H3298">
        <v>1</v>
      </c>
      <c r="I3298">
        <v>5</v>
      </c>
      <c r="J3298" s="1">
        <v>22.333333333333332</v>
      </c>
      <c r="K3298" s="1">
        <f>Sales_Data[[#This Row],[Order Quantity]]*Sales_Data[[#This Row],[Unit Price]]</f>
        <v>111.66666666666666</v>
      </c>
      <c r="L3298" s="1">
        <v>15.856666666666664</v>
      </c>
    </row>
    <row r="3299" spans="1:12">
      <c r="A3299" t="s">
        <v>3322</v>
      </c>
      <c r="B3299" s="2">
        <v>41655</v>
      </c>
      <c r="C3299">
        <v>11</v>
      </c>
      <c r="D3299" t="s">
        <v>2</v>
      </c>
      <c r="E3299" t="s">
        <v>8168</v>
      </c>
      <c r="F3299" t="s">
        <v>8026</v>
      </c>
      <c r="G3299">
        <v>30</v>
      </c>
      <c r="H3299">
        <v>5</v>
      </c>
      <c r="I3299">
        <v>7</v>
      </c>
      <c r="J3299" s="1">
        <v>96.033333333333346</v>
      </c>
      <c r="K3299" s="1">
        <f>Sales_Data[[#This Row],[Order Quantity]]*Sales_Data[[#This Row],[Unit Price]]</f>
        <v>672.23333333333346</v>
      </c>
      <c r="L3299" s="1">
        <v>69.144000000000005</v>
      </c>
    </row>
    <row r="3300" spans="1:12">
      <c r="A3300" t="s">
        <v>3323</v>
      </c>
      <c r="B3300" s="2">
        <v>41655</v>
      </c>
      <c r="C3300">
        <v>19</v>
      </c>
      <c r="D3300" t="s">
        <v>2</v>
      </c>
      <c r="E3300" t="s">
        <v>8168</v>
      </c>
      <c r="F3300" t="s">
        <v>8028</v>
      </c>
      <c r="G3300">
        <v>55</v>
      </c>
      <c r="H3300">
        <v>8</v>
      </c>
      <c r="I3300">
        <v>3</v>
      </c>
      <c r="J3300" s="1">
        <v>119.11111111111111</v>
      </c>
      <c r="K3300" s="1">
        <f>Sales_Data[[#This Row],[Order Quantity]]*Sales_Data[[#This Row],[Unit Price]]</f>
        <v>357.33333333333337</v>
      </c>
      <c r="L3300" s="1">
        <v>90.524444444444441</v>
      </c>
    </row>
    <row r="3301" spans="1:12">
      <c r="A3301" t="s">
        <v>3324</v>
      </c>
      <c r="B3301" s="2">
        <v>41656</v>
      </c>
      <c r="C3301">
        <v>9</v>
      </c>
      <c r="D3301" t="s">
        <v>4</v>
      </c>
      <c r="E3301" t="s">
        <v>8168</v>
      </c>
      <c r="F3301" t="s">
        <v>8027</v>
      </c>
      <c r="G3301">
        <v>25</v>
      </c>
      <c r="H3301">
        <v>4</v>
      </c>
      <c r="I3301">
        <v>1</v>
      </c>
      <c r="J3301" s="1">
        <v>90.822222222222223</v>
      </c>
      <c r="K3301" s="1">
        <f>Sales_Data[[#This Row],[Order Quantity]]*Sales_Data[[#This Row],[Unit Price]]</f>
        <v>90.822222222222223</v>
      </c>
      <c r="L3301" s="1">
        <v>71.74955555555556</v>
      </c>
    </row>
    <row r="3302" spans="1:12">
      <c r="A3302" t="s">
        <v>3325</v>
      </c>
      <c r="B3302" s="2">
        <v>41656</v>
      </c>
      <c r="C3302">
        <v>6</v>
      </c>
      <c r="D3302" t="s">
        <v>3</v>
      </c>
      <c r="E3302" t="s">
        <v>8168</v>
      </c>
      <c r="F3302" t="s">
        <v>8027</v>
      </c>
      <c r="G3302">
        <v>16</v>
      </c>
      <c r="H3302">
        <v>3</v>
      </c>
      <c r="I3302">
        <v>4</v>
      </c>
      <c r="J3302" s="1">
        <v>438.47777777777782</v>
      </c>
      <c r="K3302" s="1">
        <f>Sales_Data[[#This Row],[Order Quantity]]*Sales_Data[[#This Row],[Unit Price]]</f>
        <v>1753.9111111111113</v>
      </c>
      <c r="L3302" s="1">
        <v>311.31922222222221</v>
      </c>
    </row>
    <row r="3303" spans="1:12">
      <c r="A3303" t="s">
        <v>3326</v>
      </c>
      <c r="B3303" s="2">
        <v>41656</v>
      </c>
      <c r="C3303">
        <v>16</v>
      </c>
      <c r="D3303" t="s">
        <v>4</v>
      </c>
      <c r="E3303" t="s">
        <v>8168</v>
      </c>
      <c r="F3303" t="s">
        <v>8025</v>
      </c>
      <c r="G3303">
        <v>46</v>
      </c>
      <c r="H3303">
        <v>7</v>
      </c>
      <c r="I3303">
        <v>4</v>
      </c>
      <c r="J3303" s="1">
        <v>81.888888888888886</v>
      </c>
      <c r="K3303" s="1">
        <f>Sales_Data[[#This Row],[Order Quantity]]*Sales_Data[[#This Row],[Unit Price]]</f>
        <v>327.55555555555554</v>
      </c>
      <c r="L3303" s="1">
        <v>45.857777777777784</v>
      </c>
    </row>
    <row r="3304" spans="1:12">
      <c r="A3304" t="s">
        <v>3327</v>
      </c>
      <c r="B3304" s="2">
        <v>41656</v>
      </c>
      <c r="C3304">
        <v>8</v>
      </c>
      <c r="D3304" t="s">
        <v>4</v>
      </c>
      <c r="E3304" t="s">
        <v>8168</v>
      </c>
      <c r="F3304" t="s">
        <v>8027</v>
      </c>
      <c r="G3304">
        <v>21</v>
      </c>
      <c r="H3304">
        <v>3</v>
      </c>
      <c r="I3304">
        <v>8</v>
      </c>
      <c r="J3304" s="1">
        <v>284.37777777777779</v>
      </c>
      <c r="K3304" s="1">
        <f>Sales_Data[[#This Row],[Order Quantity]]*Sales_Data[[#This Row],[Unit Price]]</f>
        <v>2275.0222222222224</v>
      </c>
      <c r="L3304" s="1">
        <v>150.72022222222225</v>
      </c>
    </row>
    <row r="3305" spans="1:12">
      <c r="A3305" t="s">
        <v>3328</v>
      </c>
      <c r="B3305" s="2">
        <v>41656</v>
      </c>
      <c r="C3305">
        <v>14</v>
      </c>
      <c r="D3305" t="s">
        <v>2</v>
      </c>
      <c r="E3305" t="s">
        <v>8168</v>
      </c>
      <c r="F3305" t="s">
        <v>8026</v>
      </c>
      <c r="G3305">
        <v>39</v>
      </c>
      <c r="H3305">
        <v>6</v>
      </c>
      <c r="I3305">
        <v>7</v>
      </c>
      <c r="J3305" s="1">
        <v>705.73333333333335</v>
      </c>
      <c r="K3305" s="1">
        <f>Sales_Data[[#This Row],[Order Quantity]]*Sales_Data[[#This Row],[Unit Price]]</f>
        <v>4940.1333333333332</v>
      </c>
      <c r="L3305" s="1">
        <v>324.63733333333334</v>
      </c>
    </row>
    <row r="3306" spans="1:12">
      <c r="A3306" t="s">
        <v>3329</v>
      </c>
      <c r="B3306" s="2">
        <v>41656</v>
      </c>
      <c r="C3306">
        <v>7</v>
      </c>
      <c r="D3306" t="s">
        <v>4</v>
      </c>
      <c r="E3306" t="s">
        <v>8168</v>
      </c>
      <c r="F3306" t="s">
        <v>8027</v>
      </c>
      <c r="G3306">
        <v>19</v>
      </c>
      <c r="H3306">
        <v>3</v>
      </c>
      <c r="I3306">
        <v>6</v>
      </c>
      <c r="J3306" s="1">
        <v>635.75555555555559</v>
      </c>
      <c r="K3306" s="1">
        <f>Sales_Data[[#This Row],[Order Quantity]]*Sales_Data[[#This Row],[Unit Price]]</f>
        <v>3814.5333333333338</v>
      </c>
      <c r="L3306" s="1">
        <v>413.24111111111114</v>
      </c>
    </row>
    <row r="3307" spans="1:12">
      <c r="A3307" t="s">
        <v>3330</v>
      </c>
      <c r="B3307" s="2">
        <v>41657</v>
      </c>
      <c r="C3307">
        <v>12</v>
      </c>
      <c r="D3307" t="s">
        <v>4</v>
      </c>
      <c r="E3307" t="s">
        <v>8168</v>
      </c>
      <c r="F3307" t="s">
        <v>8026</v>
      </c>
      <c r="G3307">
        <v>33</v>
      </c>
      <c r="H3307">
        <v>5</v>
      </c>
      <c r="I3307">
        <v>1</v>
      </c>
      <c r="J3307" s="1">
        <v>681.91111111111104</v>
      </c>
      <c r="K3307" s="1">
        <f>Sales_Data[[#This Row],[Order Quantity]]*Sales_Data[[#This Row],[Unit Price]]</f>
        <v>681.91111111111104</v>
      </c>
      <c r="L3307" s="1">
        <v>477.33777777777777</v>
      </c>
    </row>
    <row r="3308" spans="1:12">
      <c r="A3308" t="s">
        <v>3331</v>
      </c>
      <c r="B3308" s="2">
        <v>41657</v>
      </c>
      <c r="C3308">
        <v>9</v>
      </c>
      <c r="D3308" t="s">
        <v>4</v>
      </c>
      <c r="E3308" t="s">
        <v>8168</v>
      </c>
      <c r="F3308" t="s">
        <v>8027</v>
      </c>
      <c r="G3308">
        <v>26</v>
      </c>
      <c r="H3308">
        <v>4</v>
      </c>
      <c r="I3308">
        <v>3</v>
      </c>
      <c r="J3308" s="1">
        <v>29.033333333333335</v>
      </c>
      <c r="K3308" s="1">
        <f>Sales_Data[[#This Row],[Order Quantity]]*Sales_Data[[#This Row],[Unit Price]]</f>
        <v>87.100000000000009</v>
      </c>
      <c r="L3308" s="1">
        <v>22.065333333333335</v>
      </c>
    </row>
    <row r="3309" spans="1:12">
      <c r="A3309" t="s">
        <v>3332</v>
      </c>
      <c r="B3309" s="2">
        <v>41657</v>
      </c>
      <c r="C3309">
        <v>8</v>
      </c>
      <c r="D3309" t="s">
        <v>2</v>
      </c>
      <c r="E3309" t="s">
        <v>8168</v>
      </c>
      <c r="F3309" t="s">
        <v>8027</v>
      </c>
      <c r="G3309">
        <v>23</v>
      </c>
      <c r="H3309">
        <v>4</v>
      </c>
      <c r="I3309">
        <v>1</v>
      </c>
      <c r="J3309" s="1">
        <v>435.5</v>
      </c>
      <c r="K3309" s="1">
        <f>Sales_Data[[#This Row],[Order Quantity]]*Sales_Data[[#This Row],[Unit Price]]</f>
        <v>435.5</v>
      </c>
      <c r="L3309" s="1">
        <v>322.27</v>
      </c>
    </row>
    <row r="3310" spans="1:12">
      <c r="A3310" t="s">
        <v>3333</v>
      </c>
      <c r="B3310" s="2">
        <v>41657</v>
      </c>
      <c r="C3310">
        <v>10</v>
      </c>
      <c r="D3310" t="s">
        <v>4</v>
      </c>
      <c r="E3310" t="s">
        <v>8168</v>
      </c>
      <c r="F3310" t="s">
        <v>8026</v>
      </c>
      <c r="G3310">
        <v>28</v>
      </c>
      <c r="H3310">
        <v>4</v>
      </c>
      <c r="I3310">
        <v>6</v>
      </c>
      <c r="J3310" s="1">
        <v>139.95555555555558</v>
      </c>
      <c r="K3310" s="1">
        <f>Sales_Data[[#This Row],[Order Quantity]]*Sales_Data[[#This Row],[Unit Price]]</f>
        <v>839.73333333333346</v>
      </c>
      <c r="L3310" s="1">
        <v>102.16755555555557</v>
      </c>
    </row>
    <row r="3311" spans="1:12">
      <c r="A3311" t="s">
        <v>3334</v>
      </c>
      <c r="B3311" s="2">
        <v>41657</v>
      </c>
      <c r="C3311">
        <v>6</v>
      </c>
      <c r="D3311" t="s">
        <v>3</v>
      </c>
      <c r="E3311" t="s">
        <v>8168</v>
      </c>
      <c r="F3311" t="s">
        <v>8027</v>
      </c>
      <c r="G3311">
        <v>16</v>
      </c>
      <c r="H3311">
        <v>3</v>
      </c>
      <c r="I3311">
        <v>6</v>
      </c>
      <c r="J3311" s="1">
        <v>262.04444444444448</v>
      </c>
      <c r="K3311" s="1">
        <f>Sales_Data[[#This Row],[Order Quantity]]*Sales_Data[[#This Row],[Unit Price]]</f>
        <v>1572.2666666666669</v>
      </c>
      <c r="L3311" s="1">
        <v>170.32888888888888</v>
      </c>
    </row>
    <row r="3312" spans="1:12">
      <c r="A3312" t="s">
        <v>3335</v>
      </c>
      <c r="B3312" s="2">
        <v>41657</v>
      </c>
      <c r="C3312">
        <v>20</v>
      </c>
      <c r="D3312" t="s">
        <v>2</v>
      </c>
      <c r="E3312" t="s">
        <v>8168</v>
      </c>
      <c r="F3312" t="s">
        <v>8028</v>
      </c>
      <c r="G3312">
        <v>58</v>
      </c>
      <c r="H3312">
        <v>8</v>
      </c>
      <c r="I3312">
        <v>4</v>
      </c>
      <c r="J3312" s="1">
        <v>320.85555555555561</v>
      </c>
      <c r="K3312" s="1">
        <f>Sales_Data[[#This Row],[Order Quantity]]*Sales_Data[[#This Row],[Unit Price]]</f>
        <v>1283.4222222222224</v>
      </c>
      <c r="L3312" s="1">
        <v>160.42777777777781</v>
      </c>
    </row>
    <row r="3313" spans="1:12">
      <c r="A3313" t="s">
        <v>3336</v>
      </c>
      <c r="B3313" s="2">
        <v>41657</v>
      </c>
      <c r="C3313">
        <v>20</v>
      </c>
      <c r="D3313" t="s">
        <v>4</v>
      </c>
      <c r="E3313" t="s">
        <v>8168</v>
      </c>
      <c r="F3313" t="s">
        <v>8028</v>
      </c>
      <c r="G3313">
        <v>57</v>
      </c>
      <c r="H3313">
        <v>8</v>
      </c>
      <c r="I3313">
        <v>8</v>
      </c>
      <c r="J3313" s="1">
        <v>118.36666666666666</v>
      </c>
      <c r="K3313" s="1">
        <f>Sales_Data[[#This Row],[Order Quantity]]*Sales_Data[[#This Row],[Unit Price]]</f>
        <v>946.93333333333328</v>
      </c>
      <c r="L3313" s="1">
        <v>69.836333333333329</v>
      </c>
    </row>
    <row r="3314" spans="1:12">
      <c r="A3314" t="s">
        <v>3337</v>
      </c>
      <c r="B3314" s="2">
        <v>41658</v>
      </c>
      <c r="C3314">
        <v>5</v>
      </c>
      <c r="D3314" t="s">
        <v>4</v>
      </c>
      <c r="E3314" t="s">
        <v>8168</v>
      </c>
      <c r="F3314" t="s">
        <v>8027</v>
      </c>
      <c r="G3314">
        <v>14</v>
      </c>
      <c r="H3314">
        <v>2</v>
      </c>
      <c r="I3314">
        <v>3</v>
      </c>
      <c r="J3314" s="1">
        <v>591.83333333333337</v>
      </c>
      <c r="K3314" s="1">
        <f>Sales_Data[[#This Row],[Order Quantity]]*Sales_Data[[#This Row],[Unit Price]]</f>
        <v>1775.5</v>
      </c>
      <c r="L3314" s="1">
        <v>278.16166666666663</v>
      </c>
    </row>
    <row r="3315" spans="1:12">
      <c r="A3315" t="s">
        <v>3338</v>
      </c>
      <c r="B3315" s="2">
        <v>41658</v>
      </c>
      <c r="C3315">
        <v>16</v>
      </c>
      <c r="D3315" t="s">
        <v>4</v>
      </c>
      <c r="E3315" t="s">
        <v>8168</v>
      </c>
      <c r="F3315" t="s">
        <v>8025</v>
      </c>
      <c r="G3315">
        <v>45</v>
      </c>
      <c r="H3315">
        <v>7</v>
      </c>
      <c r="I3315">
        <v>5</v>
      </c>
      <c r="J3315" s="1">
        <v>380.41111111111115</v>
      </c>
      <c r="K3315" s="1">
        <f>Sales_Data[[#This Row],[Order Quantity]]*Sales_Data[[#This Row],[Unit Price]]</f>
        <v>1902.0555555555557</v>
      </c>
      <c r="L3315" s="1">
        <v>171.18500000000003</v>
      </c>
    </row>
    <row r="3316" spans="1:12">
      <c r="A3316" t="s">
        <v>3339</v>
      </c>
      <c r="B3316" s="2">
        <v>41659</v>
      </c>
      <c r="C3316">
        <v>10</v>
      </c>
      <c r="D3316" t="s">
        <v>2</v>
      </c>
      <c r="E3316" t="s">
        <v>8168</v>
      </c>
      <c r="F3316" t="s">
        <v>8026</v>
      </c>
      <c r="G3316">
        <v>28</v>
      </c>
      <c r="H3316">
        <v>4</v>
      </c>
      <c r="I3316">
        <v>6</v>
      </c>
      <c r="J3316" s="1">
        <v>431.03333333333336</v>
      </c>
      <c r="K3316" s="1">
        <f>Sales_Data[[#This Row],[Order Quantity]]*Sales_Data[[#This Row],[Unit Price]]</f>
        <v>2586.2000000000003</v>
      </c>
      <c r="L3316" s="1">
        <v>202.58566666666667</v>
      </c>
    </row>
    <row r="3317" spans="1:12">
      <c r="A3317" t="s">
        <v>3340</v>
      </c>
      <c r="B3317" s="2">
        <v>41659</v>
      </c>
      <c r="C3317">
        <v>18</v>
      </c>
      <c r="D3317" t="s">
        <v>4</v>
      </c>
      <c r="E3317" t="s">
        <v>8168</v>
      </c>
      <c r="F3317" t="s">
        <v>8025</v>
      </c>
      <c r="G3317">
        <v>52</v>
      </c>
      <c r="H3317">
        <v>8</v>
      </c>
      <c r="I3317">
        <v>4</v>
      </c>
      <c r="J3317" s="1">
        <v>436.24444444444447</v>
      </c>
      <c r="K3317" s="1">
        <f>Sales_Data[[#This Row],[Order Quantity]]*Sales_Data[[#This Row],[Unit Price]]</f>
        <v>1744.9777777777779</v>
      </c>
      <c r="L3317" s="1">
        <v>362.08288888888887</v>
      </c>
    </row>
    <row r="3318" spans="1:12">
      <c r="A3318" t="s">
        <v>3341</v>
      </c>
      <c r="B3318" s="2">
        <v>41659</v>
      </c>
      <c r="C3318">
        <v>14</v>
      </c>
      <c r="D3318" t="s">
        <v>3</v>
      </c>
      <c r="E3318" t="s">
        <v>8168</v>
      </c>
      <c r="F3318" t="s">
        <v>8026</v>
      </c>
      <c r="G3318">
        <v>41</v>
      </c>
      <c r="H3318">
        <v>6</v>
      </c>
      <c r="I3318">
        <v>5</v>
      </c>
      <c r="J3318" s="1">
        <v>110.92222222222223</v>
      </c>
      <c r="K3318" s="1">
        <f>Sales_Data[[#This Row],[Order Quantity]]*Sales_Data[[#This Row],[Unit Price]]</f>
        <v>554.6111111111112</v>
      </c>
      <c r="L3318" s="1">
        <v>88.737777777777794</v>
      </c>
    </row>
    <row r="3319" spans="1:12">
      <c r="A3319" t="s">
        <v>3342</v>
      </c>
      <c r="B3319" s="2">
        <v>41659</v>
      </c>
      <c r="C3319">
        <v>1</v>
      </c>
      <c r="D3319" t="s">
        <v>3</v>
      </c>
      <c r="E3319" t="s">
        <v>8168</v>
      </c>
      <c r="F3319" t="s">
        <v>8027</v>
      </c>
      <c r="G3319">
        <v>2</v>
      </c>
      <c r="H3319">
        <v>1</v>
      </c>
      <c r="I3319">
        <v>7</v>
      </c>
      <c r="J3319" s="1">
        <v>101.98888888888888</v>
      </c>
      <c r="K3319" s="1">
        <f>Sales_Data[[#This Row],[Order Quantity]]*Sales_Data[[#This Row],[Unit Price]]</f>
        <v>713.92222222222222</v>
      </c>
      <c r="L3319" s="1">
        <v>58.133666666666663</v>
      </c>
    </row>
    <row r="3320" spans="1:12">
      <c r="A3320" t="s">
        <v>3343</v>
      </c>
      <c r="B3320" s="2">
        <v>41659</v>
      </c>
      <c r="C3320">
        <v>1</v>
      </c>
      <c r="D3320" t="s">
        <v>3</v>
      </c>
      <c r="E3320" t="s">
        <v>8168</v>
      </c>
      <c r="F3320" t="s">
        <v>8027</v>
      </c>
      <c r="G3320">
        <v>1</v>
      </c>
      <c r="H3320">
        <v>1</v>
      </c>
      <c r="I3320">
        <v>4</v>
      </c>
      <c r="J3320" s="1">
        <v>122.08888888888889</v>
      </c>
      <c r="K3320" s="1">
        <f>Sales_Data[[#This Row],[Order Quantity]]*Sales_Data[[#This Row],[Unit Price]]</f>
        <v>488.35555555555555</v>
      </c>
      <c r="L3320" s="1">
        <v>70.811555555555557</v>
      </c>
    </row>
    <row r="3321" spans="1:12">
      <c r="A3321" t="s">
        <v>3344</v>
      </c>
      <c r="B3321" s="2">
        <v>41659</v>
      </c>
      <c r="C3321">
        <v>11</v>
      </c>
      <c r="D3321" t="s">
        <v>2</v>
      </c>
      <c r="E3321" t="s">
        <v>8168</v>
      </c>
      <c r="F3321" t="s">
        <v>8026</v>
      </c>
      <c r="G3321">
        <v>30</v>
      </c>
      <c r="H3321">
        <v>5</v>
      </c>
      <c r="I3321">
        <v>9</v>
      </c>
      <c r="J3321" s="1">
        <v>443.68888888888893</v>
      </c>
      <c r="K3321" s="1">
        <f>Sales_Data[[#This Row],[Order Quantity]]*Sales_Data[[#This Row],[Unit Price]]</f>
        <v>3993.2000000000003</v>
      </c>
      <c r="L3321" s="1">
        <v>279.52400000000006</v>
      </c>
    </row>
    <row r="3322" spans="1:12">
      <c r="A3322" t="s">
        <v>3345</v>
      </c>
      <c r="B3322" s="2">
        <v>41660</v>
      </c>
      <c r="C3322">
        <v>7</v>
      </c>
      <c r="D3322" t="s">
        <v>4</v>
      </c>
      <c r="E3322" t="s">
        <v>8168</v>
      </c>
      <c r="F3322" t="s">
        <v>8027</v>
      </c>
      <c r="G3322">
        <v>18</v>
      </c>
      <c r="H3322">
        <v>3</v>
      </c>
      <c r="I3322">
        <v>7</v>
      </c>
      <c r="J3322" s="1">
        <v>276.18888888888893</v>
      </c>
      <c r="K3322" s="1">
        <f>Sales_Data[[#This Row],[Order Quantity]]*Sales_Data[[#This Row],[Unit Price]]</f>
        <v>1933.3222222222225</v>
      </c>
      <c r="L3322" s="1">
        <v>182.28466666666671</v>
      </c>
    </row>
    <row r="3323" spans="1:12">
      <c r="A3323" t="s">
        <v>3346</v>
      </c>
      <c r="B3323" s="2">
        <v>41660</v>
      </c>
      <c r="C3323">
        <v>1</v>
      </c>
      <c r="D3323" t="s">
        <v>2</v>
      </c>
      <c r="E3323" t="s">
        <v>8168</v>
      </c>
      <c r="F3323" t="s">
        <v>8027</v>
      </c>
      <c r="G3323">
        <v>1</v>
      </c>
      <c r="H3323">
        <v>1</v>
      </c>
      <c r="I3323">
        <v>3</v>
      </c>
      <c r="J3323" s="1">
        <v>24.566666666666666</v>
      </c>
      <c r="K3323" s="1">
        <f>Sales_Data[[#This Row],[Order Quantity]]*Sales_Data[[#This Row],[Unit Price]]</f>
        <v>73.7</v>
      </c>
      <c r="L3323" s="1">
        <v>13.511666666666667</v>
      </c>
    </row>
    <row r="3324" spans="1:12">
      <c r="A3324" t="s">
        <v>3347</v>
      </c>
      <c r="B3324" s="2">
        <v>41660</v>
      </c>
      <c r="C3324">
        <v>17</v>
      </c>
      <c r="D3324" t="s">
        <v>2</v>
      </c>
      <c r="E3324" t="s">
        <v>8168</v>
      </c>
      <c r="F3324" t="s">
        <v>8025</v>
      </c>
      <c r="G3324">
        <v>47</v>
      </c>
      <c r="H3324">
        <v>7</v>
      </c>
      <c r="I3324">
        <v>6</v>
      </c>
      <c r="J3324" s="1">
        <v>248.64444444444447</v>
      </c>
      <c r="K3324" s="1">
        <f>Sales_Data[[#This Row],[Order Quantity]]*Sales_Data[[#This Row],[Unit Price]]</f>
        <v>1491.8666666666668</v>
      </c>
      <c r="L3324" s="1">
        <v>174.05111111111111</v>
      </c>
    </row>
    <row r="3325" spans="1:12">
      <c r="A3325" t="s">
        <v>3348</v>
      </c>
      <c r="B3325" s="2">
        <v>41660</v>
      </c>
      <c r="C3325">
        <v>3</v>
      </c>
      <c r="D3325" t="s">
        <v>4</v>
      </c>
      <c r="E3325" t="s">
        <v>8168</v>
      </c>
      <c r="F3325" t="s">
        <v>8027</v>
      </c>
      <c r="G3325">
        <v>7</v>
      </c>
      <c r="H3325">
        <v>1</v>
      </c>
      <c r="I3325">
        <v>3</v>
      </c>
      <c r="J3325" s="1">
        <v>249.38888888888889</v>
      </c>
      <c r="K3325" s="1">
        <f>Sales_Data[[#This Row],[Order Quantity]]*Sales_Data[[#This Row],[Unit Price]]</f>
        <v>748.16666666666663</v>
      </c>
      <c r="L3325" s="1">
        <v>154.62111111111111</v>
      </c>
    </row>
    <row r="3326" spans="1:12">
      <c r="A3326" t="s">
        <v>3349</v>
      </c>
      <c r="B3326" s="2">
        <v>41660</v>
      </c>
      <c r="C3326">
        <v>17</v>
      </c>
      <c r="D3326" t="s">
        <v>2</v>
      </c>
      <c r="E3326" t="s">
        <v>8168</v>
      </c>
      <c r="F3326" t="s">
        <v>8025</v>
      </c>
      <c r="G3326">
        <v>48</v>
      </c>
      <c r="H3326">
        <v>7</v>
      </c>
      <c r="I3326">
        <v>8</v>
      </c>
      <c r="J3326" s="1">
        <v>81.888888888888886</v>
      </c>
      <c r="K3326" s="1">
        <f>Sales_Data[[#This Row],[Order Quantity]]*Sales_Data[[#This Row],[Unit Price]]</f>
        <v>655.11111111111109</v>
      </c>
      <c r="L3326" s="1">
        <v>49.952222222222218</v>
      </c>
    </row>
    <row r="3327" spans="1:12">
      <c r="A3327" t="s">
        <v>3350</v>
      </c>
      <c r="B3327" s="2">
        <v>41661</v>
      </c>
      <c r="C3327">
        <v>17</v>
      </c>
      <c r="D3327" t="s">
        <v>4</v>
      </c>
      <c r="E3327" t="s">
        <v>8168</v>
      </c>
      <c r="F3327" t="s">
        <v>8025</v>
      </c>
      <c r="G3327">
        <v>48</v>
      </c>
      <c r="H3327">
        <v>7</v>
      </c>
      <c r="I3327">
        <v>6</v>
      </c>
      <c r="J3327" s="1">
        <v>249.38888888888889</v>
      </c>
      <c r="K3327" s="1">
        <f>Sales_Data[[#This Row],[Order Quantity]]*Sales_Data[[#This Row],[Unit Price]]</f>
        <v>1496.3333333333333</v>
      </c>
      <c r="L3327" s="1">
        <v>142.15166666666664</v>
      </c>
    </row>
    <row r="3328" spans="1:12">
      <c r="A3328" t="s">
        <v>3351</v>
      </c>
      <c r="B3328" s="2">
        <v>41661</v>
      </c>
      <c r="C3328">
        <v>13</v>
      </c>
      <c r="D3328" t="s">
        <v>2</v>
      </c>
      <c r="E3328" t="s">
        <v>8168</v>
      </c>
      <c r="F3328" t="s">
        <v>8026</v>
      </c>
      <c r="G3328">
        <v>38</v>
      </c>
      <c r="H3328">
        <v>6</v>
      </c>
      <c r="I3328">
        <v>7</v>
      </c>
      <c r="J3328" s="1">
        <v>439.22222222222223</v>
      </c>
      <c r="K3328" s="1">
        <f>Sales_Data[[#This Row],[Order Quantity]]*Sales_Data[[#This Row],[Unit Price]]</f>
        <v>3074.5555555555557</v>
      </c>
      <c r="L3328" s="1">
        <v>307.45555555555552</v>
      </c>
    </row>
    <row r="3329" spans="1:12">
      <c r="A3329" t="s">
        <v>3352</v>
      </c>
      <c r="B3329" s="2">
        <v>41661</v>
      </c>
      <c r="C3329">
        <v>3</v>
      </c>
      <c r="D3329" t="s">
        <v>2</v>
      </c>
      <c r="E3329" t="s">
        <v>8168</v>
      </c>
      <c r="F3329" t="s">
        <v>8027</v>
      </c>
      <c r="G3329">
        <v>8</v>
      </c>
      <c r="H3329">
        <v>2</v>
      </c>
      <c r="I3329">
        <v>1</v>
      </c>
      <c r="J3329" s="1">
        <v>446.66666666666669</v>
      </c>
      <c r="K3329" s="1">
        <f>Sales_Data[[#This Row],[Order Quantity]]*Sales_Data[[#This Row],[Unit Price]]</f>
        <v>446.66666666666669</v>
      </c>
      <c r="L3329" s="1">
        <v>250.13333333333335</v>
      </c>
    </row>
    <row r="3330" spans="1:12">
      <c r="A3330" t="s">
        <v>3353</v>
      </c>
      <c r="B3330" s="2">
        <v>41661</v>
      </c>
      <c r="C3330">
        <v>10</v>
      </c>
      <c r="D3330" t="s">
        <v>4</v>
      </c>
      <c r="E3330" t="s">
        <v>8168</v>
      </c>
      <c r="F3330" t="s">
        <v>8027</v>
      </c>
      <c r="G3330">
        <v>27</v>
      </c>
      <c r="H3330">
        <v>4</v>
      </c>
      <c r="I3330">
        <v>5</v>
      </c>
      <c r="J3330" s="1">
        <v>712.43333333333339</v>
      </c>
      <c r="K3330" s="1">
        <f>Sales_Data[[#This Row],[Order Quantity]]*Sales_Data[[#This Row],[Unit Price]]</f>
        <v>3562.166666666667</v>
      </c>
      <c r="L3330" s="1">
        <v>434.5843333333334</v>
      </c>
    </row>
    <row r="3331" spans="1:12">
      <c r="A3331" t="s">
        <v>3354</v>
      </c>
      <c r="B3331" s="2">
        <v>41662</v>
      </c>
      <c r="C3331">
        <v>1</v>
      </c>
      <c r="D3331" t="s">
        <v>4</v>
      </c>
      <c r="E3331" t="s">
        <v>8168</v>
      </c>
      <c r="F3331" t="s">
        <v>8027</v>
      </c>
      <c r="G3331">
        <v>3</v>
      </c>
      <c r="H3331">
        <v>1</v>
      </c>
      <c r="I3331">
        <v>1</v>
      </c>
      <c r="J3331" s="1">
        <v>198.02222222222224</v>
      </c>
      <c r="K3331" s="1">
        <f>Sales_Data[[#This Row],[Order Quantity]]*Sales_Data[[#This Row],[Unit Price]]</f>
        <v>198.02222222222224</v>
      </c>
      <c r="L3331" s="1">
        <v>150.49688888888889</v>
      </c>
    </row>
    <row r="3332" spans="1:12">
      <c r="A3332" t="s">
        <v>3355</v>
      </c>
      <c r="B3332" s="2">
        <v>41662</v>
      </c>
      <c r="C3332">
        <v>15</v>
      </c>
      <c r="D3332" t="s">
        <v>4</v>
      </c>
      <c r="E3332" t="s">
        <v>8168</v>
      </c>
      <c r="F3332" t="s">
        <v>8025</v>
      </c>
      <c r="G3332">
        <v>43</v>
      </c>
      <c r="H3332">
        <v>6</v>
      </c>
      <c r="I3332">
        <v>2</v>
      </c>
      <c r="J3332" s="1">
        <v>110.92222222222223</v>
      </c>
      <c r="K3332" s="1">
        <f>Sales_Data[[#This Row],[Order Quantity]]*Sales_Data[[#This Row],[Unit Price]]</f>
        <v>221.84444444444446</v>
      </c>
      <c r="L3332" s="1">
        <v>61.007222222222225</v>
      </c>
    </row>
    <row r="3333" spans="1:12">
      <c r="A3333" t="s">
        <v>3356</v>
      </c>
      <c r="B3333" s="2">
        <v>41662</v>
      </c>
      <c r="C3333">
        <v>14</v>
      </c>
      <c r="D3333" t="s">
        <v>2</v>
      </c>
      <c r="E3333" t="s">
        <v>8168</v>
      </c>
      <c r="F3333" t="s">
        <v>8026</v>
      </c>
      <c r="G3333">
        <v>41</v>
      </c>
      <c r="H3333">
        <v>6</v>
      </c>
      <c r="I3333">
        <v>5</v>
      </c>
      <c r="J3333" s="1">
        <v>78.911111111111111</v>
      </c>
      <c r="K3333" s="1">
        <f>Sales_Data[[#This Row],[Order Quantity]]*Sales_Data[[#This Row],[Unit Price]]</f>
        <v>394.55555555555554</v>
      </c>
      <c r="L3333" s="1">
        <v>63.128888888888895</v>
      </c>
    </row>
    <row r="3334" spans="1:12">
      <c r="A3334" t="s">
        <v>3357</v>
      </c>
      <c r="B3334" s="2">
        <v>41662</v>
      </c>
      <c r="C3334">
        <v>9</v>
      </c>
      <c r="D3334" t="s">
        <v>4</v>
      </c>
      <c r="E3334" t="s">
        <v>8168</v>
      </c>
      <c r="F3334" t="s">
        <v>8027</v>
      </c>
      <c r="G3334">
        <v>24</v>
      </c>
      <c r="H3334">
        <v>4</v>
      </c>
      <c r="I3334">
        <v>6</v>
      </c>
      <c r="J3334" s="1">
        <v>25.311111111111114</v>
      </c>
      <c r="K3334" s="1">
        <f>Sales_Data[[#This Row],[Order Quantity]]*Sales_Data[[#This Row],[Unit Price]]</f>
        <v>151.86666666666667</v>
      </c>
      <c r="L3334" s="1">
        <v>17.211555555555559</v>
      </c>
    </row>
    <row r="3335" spans="1:12">
      <c r="A3335" t="s">
        <v>3358</v>
      </c>
      <c r="B3335" s="2">
        <v>41663</v>
      </c>
      <c r="C3335">
        <v>10</v>
      </c>
      <c r="D3335" t="s">
        <v>4</v>
      </c>
      <c r="E3335" t="s">
        <v>8168</v>
      </c>
      <c r="F3335" t="s">
        <v>8026</v>
      </c>
      <c r="G3335">
        <v>28</v>
      </c>
      <c r="H3335">
        <v>4</v>
      </c>
      <c r="I3335">
        <v>3</v>
      </c>
      <c r="J3335" s="1">
        <v>118.36666666666666</v>
      </c>
      <c r="K3335" s="1">
        <f>Sales_Data[[#This Row],[Order Quantity]]*Sales_Data[[#This Row],[Unit Price]]</f>
        <v>355.09999999999997</v>
      </c>
      <c r="L3335" s="1">
        <v>80.489333333333335</v>
      </c>
    </row>
    <row r="3336" spans="1:12">
      <c r="A3336" t="s">
        <v>3359</v>
      </c>
      <c r="B3336" s="2">
        <v>41663</v>
      </c>
      <c r="C3336">
        <v>17</v>
      </c>
      <c r="D3336" t="s">
        <v>4</v>
      </c>
      <c r="E3336" t="s">
        <v>8168</v>
      </c>
      <c r="F3336" t="s">
        <v>8025</v>
      </c>
      <c r="G3336">
        <v>50</v>
      </c>
      <c r="H3336">
        <v>7</v>
      </c>
      <c r="I3336">
        <v>9</v>
      </c>
      <c r="J3336" s="1">
        <v>23.822222222222223</v>
      </c>
      <c r="K3336" s="1">
        <f>Sales_Data[[#This Row],[Order Quantity]]*Sales_Data[[#This Row],[Unit Price]]</f>
        <v>214.4</v>
      </c>
      <c r="L3336" s="1">
        <v>13.340444444444447</v>
      </c>
    </row>
    <row r="3337" spans="1:12">
      <c r="A3337" t="s">
        <v>3360</v>
      </c>
      <c r="B3337" s="2">
        <v>41663</v>
      </c>
      <c r="C3337">
        <v>8</v>
      </c>
      <c r="D3337" t="s">
        <v>3</v>
      </c>
      <c r="E3337" t="s">
        <v>8168</v>
      </c>
      <c r="F3337" t="s">
        <v>8027</v>
      </c>
      <c r="G3337">
        <v>23</v>
      </c>
      <c r="H3337">
        <v>4</v>
      </c>
      <c r="I3337">
        <v>9</v>
      </c>
      <c r="J3337" s="1">
        <v>142.93333333333334</v>
      </c>
      <c r="K3337" s="1">
        <f>Sales_Data[[#This Row],[Order Quantity]]*Sales_Data[[#This Row],[Unit Price]]</f>
        <v>1286.4000000000001</v>
      </c>
      <c r="L3337" s="1">
        <v>92.90666666666668</v>
      </c>
    </row>
    <row r="3338" spans="1:12">
      <c r="A3338" t="s">
        <v>3361</v>
      </c>
      <c r="B3338" s="2">
        <v>41663</v>
      </c>
      <c r="C3338">
        <v>10</v>
      </c>
      <c r="D3338" t="s">
        <v>4</v>
      </c>
      <c r="E3338" t="s">
        <v>8168</v>
      </c>
      <c r="F3338" t="s">
        <v>8026</v>
      </c>
      <c r="G3338">
        <v>29</v>
      </c>
      <c r="H3338">
        <v>4</v>
      </c>
      <c r="I3338">
        <v>9</v>
      </c>
      <c r="J3338" s="1">
        <v>116.87777777777779</v>
      </c>
      <c r="K3338" s="1">
        <f>Sales_Data[[#This Row],[Order Quantity]]*Sales_Data[[#This Row],[Unit Price]]</f>
        <v>1051.9000000000001</v>
      </c>
      <c r="L3338" s="1">
        <v>79.476888888888908</v>
      </c>
    </row>
    <row r="3339" spans="1:12">
      <c r="A3339" t="s">
        <v>3362</v>
      </c>
      <c r="B3339" s="2">
        <v>41664</v>
      </c>
      <c r="C3339">
        <v>19</v>
      </c>
      <c r="D3339" t="s">
        <v>2</v>
      </c>
      <c r="E3339" t="s">
        <v>8168</v>
      </c>
      <c r="F3339" t="s">
        <v>8028</v>
      </c>
      <c r="G3339">
        <v>55</v>
      </c>
      <c r="H3339">
        <v>8</v>
      </c>
      <c r="I3339">
        <v>3</v>
      </c>
      <c r="J3339" s="1">
        <v>585.87777777777785</v>
      </c>
      <c r="K3339" s="1">
        <f>Sales_Data[[#This Row],[Order Quantity]]*Sales_Data[[#This Row],[Unit Price]]</f>
        <v>1757.6333333333337</v>
      </c>
      <c r="L3339" s="1">
        <v>427.69077777777778</v>
      </c>
    </row>
    <row r="3340" spans="1:12">
      <c r="A3340" t="s">
        <v>3363</v>
      </c>
      <c r="B3340" s="2">
        <v>41664</v>
      </c>
      <c r="C3340">
        <v>12</v>
      </c>
      <c r="D3340" t="s">
        <v>3</v>
      </c>
      <c r="E3340" t="s">
        <v>8168</v>
      </c>
      <c r="F3340" t="s">
        <v>8026</v>
      </c>
      <c r="G3340">
        <v>33</v>
      </c>
      <c r="H3340">
        <v>5</v>
      </c>
      <c r="I3340">
        <v>3</v>
      </c>
      <c r="J3340" s="1">
        <v>113.15555555555555</v>
      </c>
      <c r="K3340" s="1">
        <f>Sales_Data[[#This Row],[Order Quantity]]*Sales_Data[[#This Row],[Unit Price]]</f>
        <v>339.46666666666664</v>
      </c>
      <c r="L3340" s="1">
        <v>92.787555555555556</v>
      </c>
    </row>
    <row r="3341" spans="1:12">
      <c r="A3341" t="s">
        <v>3364</v>
      </c>
      <c r="B3341" s="2">
        <v>41664</v>
      </c>
      <c r="C3341">
        <v>6</v>
      </c>
      <c r="D3341" t="s">
        <v>4</v>
      </c>
      <c r="E3341" t="s">
        <v>8168</v>
      </c>
      <c r="F3341" t="s">
        <v>8027</v>
      </c>
      <c r="G3341">
        <v>16</v>
      </c>
      <c r="H3341">
        <v>3</v>
      </c>
      <c r="I3341">
        <v>8</v>
      </c>
      <c r="J3341" s="1">
        <v>405.72222222222223</v>
      </c>
      <c r="K3341" s="1">
        <f>Sales_Data[[#This Row],[Order Quantity]]*Sales_Data[[#This Row],[Unit Price]]</f>
        <v>3245.7777777777778</v>
      </c>
      <c r="L3341" s="1">
        <v>235.31888888888886</v>
      </c>
    </row>
    <row r="3342" spans="1:12">
      <c r="A3342" t="s">
        <v>3365</v>
      </c>
      <c r="B3342" s="2">
        <v>41664</v>
      </c>
      <c r="C3342">
        <v>4</v>
      </c>
      <c r="D3342" t="s">
        <v>4</v>
      </c>
      <c r="E3342" t="s">
        <v>8168</v>
      </c>
      <c r="F3342" t="s">
        <v>8027</v>
      </c>
      <c r="G3342">
        <v>9</v>
      </c>
      <c r="H3342">
        <v>2</v>
      </c>
      <c r="I3342">
        <v>2</v>
      </c>
      <c r="J3342" s="1">
        <v>253.85555555555558</v>
      </c>
      <c r="K3342" s="1">
        <f>Sales_Data[[#This Row],[Order Quantity]]*Sales_Data[[#This Row],[Unit Price]]</f>
        <v>507.71111111111117</v>
      </c>
      <c r="L3342" s="1">
        <v>195.4687777777778</v>
      </c>
    </row>
    <row r="3343" spans="1:12">
      <c r="A3343" t="s">
        <v>3366</v>
      </c>
      <c r="B3343" s="2">
        <v>41664</v>
      </c>
      <c r="C3343">
        <v>9</v>
      </c>
      <c r="D3343" t="s">
        <v>4</v>
      </c>
      <c r="E3343" t="s">
        <v>8168</v>
      </c>
      <c r="F3343" t="s">
        <v>8027</v>
      </c>
      <c r="G3343">
        <v>26</v>
      </c>
      <c r="H3343">
        <v>4</v>
      </c>
      <c r="I3343">
        <v>4</v>
      </c>
      <c r="J3343" s="1">
        <v>708.71111111111122</v>
      </c>
      <c r="K3343" s="1">
        <f>Sales_Data[[#This Row],[Order Quantity]]*Sales_Data[[#This Row],[Unit Price]]</f>
        <v>2834.8444444444449</v>
      </c>
      <c r="L3343" s="1">
        <v>340.18133333333333</v>
      </c>
    </row>
    <row r="3344" spans="1:12">
      <c r="A3344" t="s">
        <v>3367</v>
      </c>
      <c r="B3344" s="2">
        <v>41665</v>
      </c>
      <c r="C3344">
        <v>18</v>
      </c>
      <c r="D3344" t="s">
        <v>2</v>
      </c>
      <c r="E3344" t="s">
        <v>8168</v>
      </c>
      <c r="F3344" t="s">
        <v>8025</v>
      </c>
      <c r="G3344">
        <v>52</v>
      </c>
      <c r="H3344">
        <v>8</v>
      </c>
      <c r="I3344">
        <v>9</v>
      </c>
      <c r="J3344" s="1">
        <v>709.45555555555563</v>
      </c>
      <c r="K3344" s="1">
        <f>Sales_Data[[#This Row],[Order Quantity]]*Sales_Data[[#This Row],[Unit Price]]</f>
        <v>6385.1</v>
      </c>
      <c r="L3344" s="1">
        <v>517.90255555555564</v>
      </c>
    </row>
    <row r="3345" spans="1:12">
      <c r="A3345" t="s">
        <v>3368</v>
      </c>
      <c r="B3345" s="2">
        <v>41665</v>
      </c>
      <c r="C3345">
        <v>2</v>
      </c>
      <c r="D3345" t="s">
        <v>4</v>
      </c>
      <c r="E3345" t="s">
        <v>8168</v>
      </c>
      <c r="F3345" t="s">
        <v>8027</v>
      </c>
      <c r="G3345">
        <v>5</v>
      </c>
      <c r="H3345">
        <v>1</v>
      </c>
      <c r="I3345">
        <v>4</v>
      </c>
      <c r="J3345" s="1">
        <v>562.79999999999995</v>
      </c>
      <c r="K3345" s="1">
        <f>Sales_Data[[#This Row],[Order Quantity]]*Sales_Data[[#This Row],[Unit Price]]</f>
        <v>2251.1999999999998</v>
      </c>
      <c r="L3345" s="1">
        <v>433.35599999999999</v>
      </c>
    </row>
    <row r="3346" spans="1:12">
      <c r="A3346" t="s">
        <v>3369</v>
      </c>
      <c r="B3346" s="2">
        <v>41665</v>
      </c>
      <c r="C3346">
        <v>13</v>
      </c>
      <c r="D3346" t="s">
        <v>2</v>
      </c>
      <c r="E3346" t="s">
        <v>8168</v>
      </c>
      <c r="F3346" t="s">
        <v>8026</v>
      </c>
      <c r="G3346">
        <v>36</v>
      </c>
      <c r="H3346">
        <v>5</v>
      </c>
      <c r="I3346">
        <v>1</v>
      </c>
      <c r="J3346" s="1">
        <v>120.60000000000001</v>
      </c>
      <c r="K3346" s="1">
        <f>Sales_Data[[#This Row],[Order Quantity]]*Sales_Data[[#This Row],[Unit Price]]</f>
        <v>120.60000000000001</v>
      </c>
      <c r="L3346" s="1">
        <v>65.124000000000009</v>
      </c>
    </row>
    <row r="3347" spans="1:12">
      <c r="A3347" t="s">
        <v>3370</v>
      </c>
      <c r="B3347" s="2">
        <v>41665</v>
      </c>
      <c r="C3347">
        <v>12</v>
      </c>
      <c r="D3347" t="s">
        <v>4</v>
      </c>
      <c r="E3347" t="s">
        <v>8168</v>
      </c>
      <c r="F3347" t="s">
        <v>8026</v>
      </c>
      <c r="G3347">
        <v>34</v>
      </c>
      <c r="H3347">
        <v>5</v>
      </c>
      <c r="I3347">
        <v>7</v>
      </c>
      <c r="J3347" s="1">
        <v>271.72222222222223</v>
      </c>
      <c r="K3347" s="1">
        <f>Sales_Data[[#This Row],[Order Quantity]]*Sales_Data[[#This Row],[Unit Price]]</f>
        <v>1902.0555555555557</v>
      </c>
      <c r="L3347" s="1">
        <v>195.64</v>
      </c>
    </row>
    <row r="3348" spans="1:12">
      <c r="A3348" t="s">
        <v>3371</v>
      </c>
      <c r="B3348" s="2">
        <v>41666</v>
      </c>
      <c r="C3348">
        <v>2</v>
      </c>
      <c r="D3348" t="s">
        <v>4</v>
      </c>
      <c r="E3348" t="s">
        <v>8168</v>
      </c>
      <c r="F3348" t="s">
        <v>8027</v>
      </c>
      <c r="G3348">
        <v>5</v>
      </c>
      <c r="H3348">
        <v>1</v>
      </c>
      <c r="I3348">
        <v>4</v>
      </c>
      <c r="J3348" s="1">
        <v>27.544444444444444</v>
      </c>
      <c r="K3348" s="1">
        <f>Sales_Data[[#This Row],[Order Quantity]]*Sales_Data[[#This Row],[Unit Price]]</f>
        <v>110.17777777777778</v>
      </c>
      <c r="L3348" s="1">
        <v>14.598555555555556</v>
      </c>
    </row>
    <row r="3349" spans="1:12">
      <c r="A3349" t="s">
        <v>3372</v>
      </c>
      <c r="B3349" s="2">
        <v>41666</v>
      </c>
      <c r="C3349">
        <v>18</v>
      </c>
      <c r="D3349" t="s">
        <v>4</v>
      </c>
      <c r="E3349" t="s">
        <v>8168</v>
      </c>
      <c r="F3349" t="s">
        <v>8025</v>
      </c>
      <c r="G3349">
        <v>50</v>
      </c>
      <c r="H3349">
        <v>7</v>
      </c>
      <c r="I3349">
        <v>4</v>
      </c>
      <c r="J3349" s="1">
        <v>119.11111111111111</v>
      </c>
      <c r="K3349" s="1">
        <f>Sales_Data[[#This Row],[Order Quantity]]*Sales_Data[[#This Row],[Unit Price]]</f>
        <v>476.44444444444446</v>
      </c>
      <c r="L3349" s="1">
        <v>91.715555555555568</v>
      </c>
    </row>
    <row r="3350" spans="1:12">
      <c r="A3350" t="s">
        <v>3373</v>
      </c>
      <c r="B3350" s="2">
        <v>41666</v>
      </c>
      <c r="C3350">
        <v>8</v>
      </c>
      <c r="D3350" t="s">
        <v>4</v>
      </c>
      <c r="E3350" t="s">
        <v>8168</v>
      </c>
      <c r="F3350" t="s">
        <v>8027</v>
      </c>
      <c r="G3350">
        <v>23</v>
      </c>
      <c r="H3350">
        <v>4</v>
      </c>
      <c r="I3350">
        <v>6</v>
      </c>
      <c r="J3350" s="1">
        <v>288.84444444444443</v>
      </c>
      <c r="K3350" s="1">
        <f>Sales_Data[[#This Row],[Order Quantity]]*Sales_Data[[#This Row],[Unit Price]]</f>
        <v>1733.0666666666666</v>
      </c>
      <c r="L3350" s="1">
        <v>158.86444444444444</v>
      </c>
    </row>
    <row r="3351" spans="1:12">
      <c r="A3351" t="s">
        <v>3374</v>
      </c>
      <c r="B3351" s="2">
        <v>41666</v>
      </c>
      <c r="C3351">
        <v>4</v>
      </c>
      <c r="D3351" t="s">
        <v>4</v>
      </c>
      <c r="E3351" t="s">
        <v>8168</v>
      </c>
      <c r="F3351" t="s">
        <v>8027</v>
      </c>
      <c r="G3351">
        <v>11</v>
      </c>
      <c r="H3351">
        <v>2</v>
      </c>
      <c r="I3351">
        <v>3</v>
      </c>
      <c r="J3351" s="1">
        <v>28.288888888888888</v>
      </c>
      <c r="K3351" s="1">
        <f>Sales_Data[[#This Row],[Order Quantity]]*Sales_Data[[#This Row],[Unit Price]]</f>
        <v>84.86666666666666</v>
      </c>
      <c r="L3351" s="1">
        <v>19.802222222222223</v>
      </c>
    </row>
    <row r="3352" spans="1:12">
      <c r="A3352" t="s">
        <v>3375</v>
      </c>
      <c r="B3352" s="2">
        <v>41667</v>
      </c>
      <c r="C3352">
        <v>16</v>
      </c>
      <c r="D3352" t="s">
        <v>4</v>
      </c>
      <c r="E3352" t="s">
        <v>8168</v>
      </c>
      <c r="F3352" t="s">
        <v>8025</v>
      </c>
      <c r="G3352">
        <v>44</v>
      </c>
      <c r="H3352">
        <v>7</v>
      </c>
      <c r="I3352">
        <v>4</v>
      </c>
      <c r="J3352" s="1">
        <v>708.71111111111122</v>
      </c>
      <c r="K3352" s="1">
        <f>Sales_Data[[#This Row],[Order Quantity]]*Sales_Data[[#This Row],[Unit Price]]</f>
        <v>2834.8444444444449</v>
      </c>
      <c r="L3352" s="1">
        <v>432.31377777777777</v>
      </c>
    </row>
    <row r="3353" spans="1:12">
      <c r="A3353" t="s">
        <v>3376</v>
      </c>
      <c r="B3353" s="2">
        <v>41667</v>
      </c>
      <c r="C3353">
        <v>13</v>
      </c>
      <c r="D3353" t="s">
        <v>3</v>
      </c>
      <c r="E3353" t="s">
        <v>8168</v>
      </c>
      <c r="F3353" t="s">
        <v>8026</v>
      </c>
      <c r="G3353">
        <v>37</v>
      </c>
      <c r="H3353">
        <v>6</v>
      </c>
      <c r="I3353">
        <v>9</v>
      </c>
      <c r="J3353" s="1">
        <v>29.033333333333335</v>
      </c>
      <c r="K3353" s="1">
        <f>Sales_Data[[#This Row],[Order Quantity]]*Sales_Data[[#This Row],[Unit Price]]</f>
        <v>261.3</v>
      </c>
      <c r="L3353" s="1">
        <v>18.291</v>
      </c>
    </row>
    <row r="3354" spans="1:12">
      <c r="A3354" t="s">
        <v>3377</v>
      </c>
      <c r="B3354" s="2">
        <v>41667</v>
      </c>
      <c r="C3354">
        <v>19</v>
      </c>
      <c r="D3354" t="s">
        <v>4</v>
      </c>
      <c r="E3354" t="s">
        <v>8168</v>
      </c>
      <c r="F3354" t="s">
        <v>8028</v>
      </c>
      <c r="G3354">
        <v>54</v>
      </c>
      <c r="H3354">
        <v>8</v>
      </c>
      <c r="I3354">
        <v>4</v>
      </c>
      <c r="J3354" s="1">
        <v>260.55555555555554</v>
      </c>
      <c r="K3354" s="1">
        <f>Sales_Data[[#This Row],[Order Quantity]]*Sales_Data[[#This Row],[Unit Price]]</f>
        <v>1042.2222222222222</v>
      </c>
      <c r="L3354" s="1">
        <v>218.86666666666667</v>
      </c>
    </row>
    <row r="3355" spans="1:12">
      <c r="A3355" t="s">
        <v>3378</v>
      </c>
      <c r="B3355" s="2">
        <v>41667</v>
      </c>
      <c r="C3355">
        <v>4</v>
      </c>
      <c r="D3355" t="s">
        <v>2</v>
      </c>
      <c r="E3355" t="s">
        <v>8168</v>
      </c>
      <c r="F3355" t="s">
        <v>8027</v>
      </c>
      <c r="G3355">
        <v>12</v>
      </c>
      <c r="H3355">
        <v>2</v>
      </c>
      <c r="I3355">
        <v>9</v>
      </c>
      <c r="J3355" s="1">
        <v>186.11111111111111</v>
      </c>
      <c r="K3355" s="1">
        <f>Sales_Data[[#This Row],[Order Quantity]]*Sales_Data[[#This Row],[Unit Price]]</f>
        <v>1675</v>
      </c>
      <c r="L3355" s="1">
        <v>74.444444444444443</v>
      </c>
    </row>
    <row r="3356" spans="1:12">
      <c r="A3356" t="s">
        <v>3379</v>
      </c>
      <c r="B3356" s="2">
        <v>41667</v>
      </c>
      <c r="C3356">
        <v>3</v>
      </c>
      <c r="D3356" t="s">
        <v>4</v>
      </c>
      <c r="E3356" t="s">
        <v>8168</v>
      </c>
      <c r="F3356" t="s">
        <v>8027</v>
      </c>
      <c r="G3356">
        <v>9</v>
      </c>
      <c r="H3356">
        <v>2</v>
      </c>
      <c r="I3356">
        <v>8</v>
      </c>
      <c r="J3356" s="1">
        <v>279.16666666666669</v>
      </c>
      <c r="K3356" s="1">
        <f>Sales_Data[[#This Row],[Order Quantity]]*Sales_Data[[#This Row],[Unit Price]]</f>
        <v>2233.3333333333335</v>
      </c>
      <c r="L3356" s="1">
        <v>125.625</v>
      </c>
    </row>
    <row r="3357" spans="1:12">
      <c r="A3357" t="s">
        <v>3380</v>
      </c>
      <c r="B3357" s="2">
        <v>41667</v>
      </c>
      <c r="C3357">
        <v>10</v>
      </c>
      <c r="D3357" t="s">
        <v>4</v>
      </c>
      <c r="E3357" t="s">
        <v>8168</v>
      </c>
      <c r="F3357" t="s">
        <v>8026</v>
      </c>
      <c r="G3357">
        <v>28</v>
      </c>
      <c r="H3357">
        <v>4</v>
      </c>
      <c r="I3357">
        <v>4</v>
      </c>
      <c r="J3357" s="1">
        <v>436.24444444444447</v>
      </c>
      <c r="K3357" s="1">
        <f>Sales_Data[[#This Row],[Order Quantity]]*Sales_Data[[#This Row],[Unit Price]]</f>
        <v>1744.9777777777779</v>
      </c>
      <c r="L3357" s="1">
        <v>322.82088888888893</v>
      </c>
    </row>
    <row r="3358" spans="1:12">
      <c r="A3358" t="s">
        <v>3381</v>
      </c>
      <c r="B3358" s="2">
        <v>41668</v>
      </c>
      <c r="C3358">
        <v>12</v>
      </c>
      <c r="D3358" t="s">
        <v>4</v>
      </c>
      <c r="E3358" t="s">
        <v>8168</v>
      </c>
      <c r="F3358" t="s">
        <v>8026</v>
      </c>
      <c r="G3358">
        <v>35</v>
      </c>
      <c r="H3358">
        <v>5</v>
      </c>
      <c r="I3358">
        <v>8</v>
      </c>
      <c r="J3358" s="1">
        <v>596.29999999999995</v>
      </c>
      <c r="K3358" s="1">
        <f>Sales_Data[[#This Row],[Order Quantity]]*Sales_Data[[#This Row],[Unit Price]]</f>
        <v>4770.3999999999996</v>
      </c>
      <c r="L3358" s="1">
        <v>471.077</v>
      </c>
    </row>
    <row r="3359" spans="1:12">
      <c r="A3359" t="s">
        <v>3382</v>
      </c>
      <c r="B3359" s="2">
        <v>41668</v>
      </c>
      <c r="C3359">
        <v>16</v>
      </c>
      <c r="D3359" t="s">
        <v>4</v>
      </c>
      <c r="E3359" t="s">
        <v>8168</v>
      </c>
      <c r="F3359" t="s">
        <v>8025</v>
      </c>
      <c r="G3359">
        <v>47</v>
      </c>
      <c r="H3359">
        <v>7</v>
      </c>
      <c r="I3359">
        <v>4</v>
      </c>
      <c r="J3359" s="1">
        <v>97.522222222222226</v>
      </c>
      <c r="K3359" s="1">
        <f>Sales_Data[[#This Row],[Order Quantity]]*Sales_Data[[#This Row],[Unit Price]]</f>
        <v>390.0888888888889</v>
      </c>
      <c r="L3359" s="1">
        <v>69.24077777777778</v>
      </c>
    </row>
    <row r="3360" spans="1:12">
      <c r="A3360" t="s">
        <v>3383</v>
      </c>
      <c r="B3360" s="2">
        <v>41668</v>
      </c>
      <c r="C3360">
        <v>15</v>
      </c>
      <c r="D3360" t="s">
        <v>3</v>
      </c>
      <c r="E3360" t="s">
        <v>8168</v>
      </c>
      <c r="F3360" t="s">
        <v>8025</v>
      </c>
      <c r="G3360">
        <v>43</v>
      </c>
      <c r="H3360">
        <v>6</v>
      </c>
      <c r="I3360">
        <v>1</v>
      </c>
      <c r="J3360" s="1">
        <v>117.62222222222223</v>
      </c>
      <c r="K3360" s="1">
        <f>Sales_Data[[#This Row],[Order Quantity]]*Sales_Data[[#This Row],[Unit Price]]</f>
        <v>117.62222222222223</v>
      </c>
      <c r="L3360" s="1">
        <v>59.987333333333339</v>
      </c>
    </row>
    <row r="3361" spans="1:12">
      <c r="A3361" t="s">
        <v>3384</v>
      </c>
      <c r="B3361" s="2">
        <v>41668</v>
      </c>
      <c r="C3361">
        <v>15</v>
      </c>
      <c r="D3361" t="s">
        <v>4</v>
      </c>
      <c r="E3361" t="s">
        <v>8168</v>
      </c>
      <c r="F3361" t="s">
        <v>8025</v>
      </c>
      <c r="G3361">
        <v>44</v>
      </c>
      <c r="H3361">
        <v>6</v>
      </c>
      <c r="I3361">
        <v>5</v>
      </c>
      <c r="J3361" s="1">
        <v>119.11111111111111</v>
      </c>
      <c r="K3361" s="1">
        <f>Sales_Data[[#This Row],[Order Quantity]]*Sales_Data[[#This Row],[Unit Price]]</f>
        <v>595.55555555555554</v>
      </c>
      <c r="L3361" s="1">
        <v>54.791111111111114</v>
      </c>
    </row>
    <row r="3362" spans="1:12">
      <c r="A3362" t="s">
        <v>3385</v>
      </c>
      <c r="B3362" s="2">
        <v>41668</v>
      </c>
      <c r="C3362">
        <v>18</v>
      </c>
      <c r="D3362" t="s">
        <v>4</v>
      </c>
      <c r="E3362" t="s">
        <v>8168</v>
      </c>
      <c r="F3362" t="s">
        <v>8025</v>
      </c>
      <c r="G3362">
        <v>52</v>
      </c>
      <c r="H3362">
        <v>8</v>
      </c>
      <c r="I3362">
        <v>1</v>
      </c>
      <c r="J3362" s="1">
        <v>434.75555555555559</v>
      </c>
      <c r="K3362" s="1">
        <f>Sales_Data[[#This Row],[Order Quantity]]*Sales_Data[[#This Row],[Unit Price]]</f>
        <v>434.75555555555559</v>
      </c>
      <c r="L3362" s="1">
        <v>282.5911111111111</v>
      </c>
    </row>
    <row r="3363" spans="1:12">
      <c r="A3363" t="s">
        <v>3386</v>
      </c>
      <c r="B3363" s="2">
        <v>41669</v>
      </c>
      <c r="C3363">
        <v>17</v>
      </c>
      <c r="D3363" t="s">
        <v>2</v>
      </c>
      <c r="E3363" t="s">
        <v>8168</v>
      </c>
      <c r="F3363" t="s">
        <v>8025</v>
      </c>
      <c r="G3363">
        <v>49</v>
      </c>
      <c r="H3363">
        <v>7</v>
      </c>
      <c r="I3363">
        <v>9</v>
      </c>
      <c r="J3363" s="1">
        <v>25.311111111111114</v>
      </c>
      <c r="K3363" s="1">
        <f>Sales_Data[[#This Row],[Order Quantity]]*Sales_Data[[#This Row],[Unit Price]]</f>
        <v>227.8</v>
      </c>
      <c r="L3363" s="1">
        <v>11.896222222222223</v>
      </c>
    </row>
    <row r="3364" spans="1:12">
      <c r="A3364" t="s">
        <v>3387</v>
      </c>
      <c r="B3364" s="2">
        <v>41669</v>
      </c>
      <c r="C3364">
        <v>2</v>
      </c>
      <c r="D3364" t="s">
        <v>4</v>
      </c>
      <c r="E3364" t="s">
        <v>8168</v>
      </c>
      <c r="F3364" t="s">
        <v>8027</v>
      </c>
      <c r="G3364">
        <v>5</v>
      </c>
      <c r="H3364">
        <v>1</v>
      </c>
      <c r="I3364">
        <v>7</v>
      </c>
      <c r="J3364" s="1">
        <v>126.55555555555556</v>
      </c>
      <c r="K3364" s="1">
        <f>Sales_Data[[#This Row],[Order Quantity]]*Sales_Data[[#This Row],[Unit Price]]</f>
        <v>885.88888888888891</v>
      </c>
      <c r="L3364" s="1">
        <v>62.012222222222221</v>
      </c>
    </row>
    <row r="3365" spans="1:12">
      <c r="A3365" t="s">
        <v>3388</v>
      </c>
      <c r="B3365" s="2">
        <v>41669</v>
      </c>
      <c r="C3365">
        <v>13</v>
      </c>
      <c r="D3365" t="s">
        <v>4</v>
      </c>
      <c r="E3365" t="s">
        <v>8168</v>
      </c>
      <c r="F3365" t="s">
        <v>8026</v>
      </c>
      <c r="G3365">
        <v>36</v>
      </c>
      <c r="H3365">
        <v>5</v>
      </c>
      <c r="I3365">
        <v>3</v>
      </c>
      <c r="J3365" s="1">
        <v>22.333333333333332</v>
      </c>
      <c r="K3365" s="1">
        <f>Sales_Data[[#This Row],[Order Quantity]]*Sales_Data[[#This Row],[Unit Price]]</f>
        <v>67</v>
      </c>
      <c r="L3365" s="1">
        <v>10.943333333333333</v>
      </c>
    </row>
    <row r="3366" spans="1:12">
      <c r="A3366" t="s">
        <v>3389</v>
      </c>
      <c r="B3366" s="2">
        <v>41669</v>
      </c>
      <c r="C3366">
        <v>18</v>
      </c>
      <c r="D3366" t="s">
        <v>2</v>
      </c>
      <c r="E3366" t="s">
        <v>8168</v>
      </c>
      <c r="F3366" t="s">
        <v>8025</v>
      </c>
      <c r="G3366">
        <v>52</v>
      </c>
      <c r="H3366">
        <v>8</v>
      </c>
      <c r="I3366">
        <v>7</v>
      </c>
      <c r="J3366" s="1">
        <v>115.38888888888889</v>
      </c>
      <c r="K3366" s="1">
        <f>Sales_Data[[#This Row],[Order Quantity]]*Sales_Data[[#This Row],[Unit Price]]</f>
        <v>807.72222222222217</v>
      </c>
      <c r="L3366" s="1">
        <v>88.849444444444444</v>
      </c>
    </row>
    <row r="3367" spans="1:12">
      <c r="A3367" t="s">
        <v>3390</v>
      </c>
      <c r="B3367" s="2">
        <v>41670</v>
      </c>
      <c r="C3367">
        <v>9</v>
      </c>
      <c r="D3367" t="s">
        <v>4</v>
      </c>
      <c r="E3367" t="s">
        <v>8168</v>
      </c>
      <c r="F3367" t="s">
        <v>8027</v>
      </c>
      <c r="G3367">
        <v>25</v>
      </c>
      <c r="H3367">
        <v>4</v>
      </c>
      <c r="I3367">
        <v>8</v>
      </c>
      <c r="J3367" s="1">
        <v>28.288888888888888</v>
      </c>
      <c r="K3367" s="1">
        <f>Sales_Data[[#This Row],[Order Quantity]]*Sales_Data[[#This Row],[Unit Price]]</f>
        <v>226.3111111111111</v>
      </c>
      <c r="L3367" s="1">
        <v>15.84177777777778</v>
      </c>
    </row>
    <row r="3368" spans="1:12">
      <c r="A3368" t="s">
        <v>3391</v>
      </c>
      <c r="B3368" s="2">
        <v>41670</v>
      </c>
      <c r="C3368">
        <v>18</v>
      </c>
      <c r="D3368" t="s">
        <v>2</v>
      </c>
      <c r="E3368" t="s">
        <v>8168</v>
      </c>
      <c r="F3368" t="s">
        <v>8025</v>
      </c>
      <c r="G3368">
        <v>51</v>
      </c>
      <c r="H3368">
        <v>7</v>
      </c>
      <c r="I3368">
        <v>7</v>
      </c>
      <c r="J3368" s="1">
        <v>117.62222222222223</v>
      </c>
      <c r="K3368" s="1">
        <f>Sales_Data[[#This Row],[Order Quantity]]*Sales_Data[[#This Row],[Unit Price]]</f>
        <v>823.35555555555561</v>
      </c>
      <c r="L3368" s="1">
        <v>57.634888888888895</v>
      </c>
    </row>
    <row r="3369" spans="1:12">
      <c r="A3369" t="s">
        <v>3392</v>
      </c>
      <c r="B3369" s="2">
        <v>41670</v>
      </c>
      <c r="C3369">
        <v>16</v>
      </c>
      <c r="D3369" t="s">
        <v>4</v>
      </c>
      <c r="E3369" t="s">
        <v>8168</v>
      </c>
      <c r="F3369" t="s">
        <v>8025</v>
      </c>
      <c r="G3369">
        <v>47</v>
      </c>
      <c r="H3369">
        <v>7</v>
      </c>
      <c r="I3369">
        <v>6</v>
      </c>
      <c r="J3369" s="1">
        <v>27.544444444444444</v>
      </c>
      <c r="K3369" s="1">
        <f>Sales_Data[[#This Row],[Order Quantity]]*Sales_Data[[#This Row],[Unit Price]]</f>
        <v>165.26666666666665</v>
      </c>
      <c r="L3369" s="1">
        <v>22.035555555555558</v>
      </c>
    </row>
    <row r="3370" spans="1:12">
      <c r="A3370" t="s">
        <v>3393</v>
      </c>
      <c r="B3370" s="2">
        <v>41670</v>
      </c>
      <c r="C3370">
        <v>19</v>
      </c>
      <c r="D3370" t="s">
        <v>4</v>
      </c>
      <c r="E3370" t="s">
        <v>8168</v>
      </c>
      <c r="F3370" t="s">
        <v>8028</v>
      </c>
      <c r="G3370">
        <v>53</v>
      </c>
      <c r="H3370">
        <v>8</v>
      </c>
      <c r="I3370">
        <v>2</v>
      </c>
      <c r="J3370" s="1">
        <v>113.90000000000002</v>
      </c>
      <c r="K3370" s="1">
        <f>Sales_Data[[#This Row],[Order Quantity]]*Sales_Data[[#This Row],[Unit Price]]</f>
        <v>227.80000000000004</v>
      </c>
      <c r="L3370" s="1">
        <v>53.533000000000001</v>
      </c>
    </row>
    <row r="3371" spans="1:12">
      <c r="A3371" t="s">
        <v>3394</v>
      </c>
      <c r="B3371" s="2">
        <v>41670</v>
      </c>
      <c r="C3371">
        <v>18</v>
      </c>
      <c r="D3371" t="s">
        <v>4</v>
      </c>
      <c r="E3371" t="s">
        <v>8168</v>
      </c>
      <c r="F3371" t="s">
        <v>8025</v>
      </c>
      <c r="G3371">
        <v>51</v>
      </c>
      <c r="H3371">
        <v>7</v>
      </c>
      <c r="I3371">
        <v>4</v>
      </c>
      <c r="J3371" s="1">
        <v>642.45555555555563</v>
      </c>
      <c r="K3371" s="1">
        <f>Sales_Data[[#This Row],[Order Quantity]]*Sales_Data[[#This Row],[Unit Price]]</f>
        <v>2569.8222222222225</v>
      </c>
      <c r="L3371" s="1">
        <v>411.17155555555559</v>
      </c>
    </row>
    <row r="3372" spans="1:12">
      <c r="A3372" t="s">
        <v>3395</v>
      </c>
      <c r="B3372" s="2">
        <v>41671</v>
      </c>
      <c r="C3372">
        <v>6</v>
      </c>
      <c r="D3372" t="s">
        <v>4</v>
      </c>
      <c r="E3372" t="s">
        <v>8168</v>
      </c>
      <c r="F3372" t="s">
        <v>8027</v>
      </c>
      <c r="G3372">
        <v>16</v>
      </c>
      <c r="H3372">
        <v>3</v>
      </c>
      <c r="I3372">
        <v>9</v>
      </c>
      <c r="J3372" s="1">
        <v>116.87777777777779</v>
      </c>
      <c r="K3372" s="1">
        <f>Sales_Data[[#This Row],[Order Quantity]]*Sales_Data[[#This Row],[Unit Price]]</f>
        <v>1051.9000000000001</v>
      </c>
      <c r="L3372" s="1">
        <v>51.426222222222229</v>
      </c>
    </row>
    <row r="3373" spans="1:12">
      <c r="A3373" t="s">
        <v>3396</v>
      </c>
      <c r="B3373" s="2">
        <v>41671</v>
      </c>
      <c r="C3373">
        <v>13</v>
      </c>
      <c r="D3373" t="s">
        <v>4</v>
      </c>
      <c r="E3373" t="s">
        <v>8168</v>
      </c>
      <c r="F3373" t="s">
        <v>8026</v>
      </c>
      <c r="G3373">
        <v>38</v>
      </c>
      <c r="H3373">
        <v>6</v>
      </c>
      <c r="I3373">
        <v>8</v>
      </c>
      <c r="J3373" s="1">
        <v>93.800000000000011</v>
      </c>
      <c r="K3373" s="1">
        <f>Sales_Data[[#This Row],[Order Quantity]]*Sales_Data[[#This Row],[Unit Price]]</f>
        <v>750.40000000000009</v>
      </c>
      <c r="L3373" s="1">
        <v>42.210000000000008</v>
      </c>
    </row>
    <row r="3374" spans="1:12">
      <c r="A3374" t="s">
        <v>3397</v>
      </c>
      <c r="B3374" s="2">
        <v>41671</v>
      </c>
      <c r="C3374">
        <v>11</v>
      </c>
      <c r="D3374" t="s">
        <v>4</v>
      </c>
      <c r="E3374" t="s">
        <v>8168</v>
      </c>
      <c r="F3374" t="s">
        <v>8026</v>
      </c>
      <c r="G3374">
        <v>30</v>
      </c>
      <c r="H3374">
        <v>5</v>
      </c>
      <c r="I3374">
        <v>1</v>
      </c>
      <c r="J3374" s="1">
        <v>268</v>
      </c>
      <c r="K3374" s="1">
        <f>Sales_Data[[#This Row],[Order Quantity]]*Sales_Data[[#This Row],[Unit Price]]</f>
        <v>268</v>
      </c>
      <c r="L3374" s="1">
        <v>225.12</v>
      </c>
    </row>
    <row r="3375" spans="1:12">
      <c r="A3375" t="s">
        <v>3398</v>
      </c>
      <c r="B3375" s="2">
        <v>41672</v>
      </c>
      <c r="C3375">
        <v>16</v>
      </c>
      <c r="D3375" t="s">
        <v>2</v>
      </c>
      <c r="E3375" t="s">
        <v>8168</v>
      </c>
      <c r="F3375" t="s">
        <v>8025</v>
      </c>
      <c r="G3375">
        <v>47</v>
      </c>
      <c r="H3375">
        <v>7</v>
      </c>
      <c r="I3375">
        <v>6</v>
      </c>
      <c r="J3375" s="1">
        <v>114.64444444444445</v>
      </c>
      <c r="K3375" s="1">
        <f>Sales_Data[[#This Row],[Order Quantity]]*Sales_Data[[#This Row],[Unit Price]]</f>
        <v>687.86666666666667</v>
      </c>
      <c r="L3375" s="1">
        <v>89.422666666666657</v>
      </c>
    </row>
    <row r="3376" spans="1:12">
      <c r="A3376" t="s">
        <v>3399</v>
      </c>
      <c r="B3376" s="2">
        <v>41672</v>
      </c>
      <c r="C3376">
        <v>10</v>
      </c>
      <c r="D3376" t="s">
        <v>4</v>
      </c>
      <c r="E3376" t="s">
        <v>8168</v>
      </c>
      <c r="F3376" t="s">
        <v>8026</v>
      </c>
      <c r="G3376">
        <v>28</v>
      </c>
      <c r="H3376">
        <v>4</v>
      </c>
      <c r="I3376">
        <v>4</v>
      </c>
      <c r="J3376" s="1">
        <v>664.78888888888889</v>
      </c>
      <c r="K3376" s="1">
        <f>Sales_Data[[#This Row],[Order Quantity]]*Sales_Data[[#This Row],[Unit Price]]</f>
        <v>2659.1555555555556</v>
      </c>
      <c r="L3376" s="1">
        <v>378.92966666666666</v>
      </c>
    </row>
    <row r="3377" spans="1:12">
      <c r="A3377" t="s">
        <v>3400</v>
      </c>
      <c r="B3377" s="2">
        <v>41672</v>
      </c>
      <c r="C3377">
        <v>7</v>
      </c>
      <c r="D3377" t="s">
        <v>2</v>
      </c>
      <c r="E3377" t="s">
        <v>8168</v>
      </c>
      <c r="F3377" t="s">
        <v>8027</v>
      </c>
      <c r="G3377">
        <v>21</v>
      </c>
      <c r="H3377">
        <v>3</v>
      </c>
      <c r="I3377">
        <v>8</v>
      </c>
      <c r="J3377" s="1">
        <v>92.311111111111117</v>
      </c>
      <c r="K3377" s="1">
        <f>Sales_Data[[#This Row],[Order Quantity]]*Sales_Data[[#This Row],[Unit Price]]</f>
        <v>738.48888888888894</v>
      </c>
      <c r="L3377" s="1">
        <v>77.541333333333341</v>
      </c>
    </row>
    <row r="3378" spans="1:12">
      <c r="A3378" t="s">
        <v>3401</v>
      </c>
      <c r="B3378" s="2">
        <v>41672</v>
      </c>
      <c r="C3378">
        <v>15</v>
      </c>
      <c r="D3378" t="s">
        <v>3</v>
      </c>
      <c r="E3378" t="s">
        <v>8168</v>
      </c>
      <c r="F3378" t="s">
        <v>8025</v>
      </c>
      <c r="G3378">
        <v>42</v>
      </c>
      <c r="H3378">
        <v>6</v>
      </c>
      <c r="I3378">
        <v>1</v>
      </c>
      <c r="J3378" s="1">
        <v>121.34444444444446</v>
      </c>
      <c r="K3378" s="1">
        <f>Sales_Data[[#This Row],[Order Quantity]]*Sales_Data[[#This Row],[Unit Price]]</f>
        <v>121.34444444444446</v>
      </c>
      <c r="L3378" s="1">
        <v>70.379777777777775</v>
      </c>
    </row>
    <row r="3379" spans="1:12">
      <c r="A3379" t="s">
        <v>3402</v>
      </c>
      <c r="B3379" s="2">
        <v>41672</v>
      </c>
      <c r="C3379">
        <v>11</v>
      </c>
      <c r="D3379" t="s">
        <v>2</v>
      </c>
      <c r="E3379" t="s">
        <v>8168</v>
      </c>
      <c r="F3379" t="s">
        <v>8026</v>
      </c>
      <c r="G3379">
        <v>31</v>
      </c>
      <c r="H3379">
        <v>5</v>
      </c>
      <c r="I3379">
        <v>5</v>
      </c>
      <c r="J3379" s="1">
        <v>112.41111111111111</v>
      </c>
      <c r="K3379" s="1">
        <f>Sales_Data[[#This Row],[Order Quantity]]*Sales_Data[[#This Row],[Unit Price]]</f>
        <v>562.05555555555554</v>
      </c>
      <c r="L3379" s="1">
        <v>79.811888888888888</v>
      </c>
    </row>
    <row r="3380" spans="1:12">
      <c r="A3380" t="s">
        <v>3403</v>
      </c>
      <c r="B3380" s="2">
        <v>41673</v>
      </c>
      <c r="C3380">
        <v>12</v>
      </c>
      <c r="D3380" t="s">
        <v>2</v>
      </c>
      <c r="E3380" t="s">
        <v>8168</v>
      </c>
      <c r="F3380" t="s">
        <v>8026</v>
      </c>
      <c r="G3380">
        <v>33</v>
      </c>
      <c r="H3380">
        <v>5</v>
      </c>
      <c r="I3380">
        <v>1</v>
      </c>
      <c r="J3380" s="1">
        <v>209.1888888888889</v>
      </c>
      <c r="K3380" s="1">
        <f>Sales_Data[[#This Row],[Order Quantity]]*Sales_Data[[#This Row],[Unit Price]]</f>
        <v>209.1888888888889</v>
      </c>
      <c r="L3380" s="1">
        <v>131.78900000000002</v>
      </c>
    </row>
    <row r="3381" spans="1:12">
      <c r="A3381" t="s">
        <v>3404</v>
      </c>
      <c r="B3381" s="2">
        <v>41673</v>
      </c>
      <c r="C3381">
        <v>10</v>
      </c>
      <c r="D3381" t="s">
        <v>3</v>
      </c>
      <c r="E3381" t="s">
        <v>8168</v>
      </c>
      <c r="F3381" t="s">
        <v>8027</v>
      </c>
      <c r="G3381">
        <v>27</v>
      </c>
      <c r="H3381">
        <v>4</v>
      </c>
      <c r="I3381">
        <v>8</v>
      </c>
      <c r="J3381" s="1">
        <v>139.21111111111111</v>
      </c>
      <c r="K3381" s="1">
        <f>Sales_Data[[#This Row],[Order Quantity]]*Sales_Data[[#This Row],[Unit Price]]</f>
        <v>1113.6888888888889</v>
      </c>
      <c r="L3381" s="1">
        <v>101.62411111111112</v>
      </c>
    </row>
    <row r="3382" spans="1:12">
      <c r="A3382" t="s">
        <v>3405</v>
      </c>
      <c r="B3382" s="2">
        <v>41673</v>
      </c>
      <c r="C3382">
        <v>8</v>
      </c>
      <c r="D3382" t="s">
        <v>2</v>
      </c>
      <c r="E3382" t="s">
        <v>8168</v>
      </c>
      <c r="F3382" t="s">
        <v>8027</v>
      </c>
      <c r="G3382">
        <v>23</v>
      </c>
      <c r="H3382">
        <v>4</v>
      </c>
      <c r="I3382">
        <v>5</v>
      </c>
      <c r="J3382" s="1">
        <v>189.83333333333334</v>
      </c>
      <c r="K3382" s="1">
        <f>Sales_Data[[#This Row],[Order Quantity]]*Sales_Data[[#This Row],[Unit Price]]</f>
        <v>949.16666666666674</v>
      </c>
      <c r="L3382" s="1">
        <v>159.45999999999998</v>
      </c>
    </row>
    <row r="3383" spans="1:12">
      <c r="A3383" t="s">
        <v>3406</v>
      </c>
      <c r="B3383" s="2">
        <v>41673</v>
      </c>
      <c r="C3383">
        <v>15</v>
      </c>
      <c r="D3383" t="s">
        <v>2</v>
      </c>
      <c r="E3383" t="s">
        <v>8168</v>
      </c>
      <c r="F3383" t="s">
        <v>8025</v>
      </c>
      <c r="G3383">
        <v>43</v>
      </c>
      <c r="H3383">
        <v>6</v>
      </c>
      <c r="I3383">
        <v>6</v>
      </c>
      <c r="J3383" s="1">
        <v>141.44444444444446</v>
      </c>
      <c r="K3383" s="1">
        <f>Sales_Data[[#This Row],[Order Quantity]]*Sales_Data[[#This Row],[Unit Price]]</f>
        <v>848.66666666666674</v>
      </c>
      <c r="L3383" s="1">
        <v>106.08333333333333</v>
      </c>
    </row>
    <row r="3384" spans="1:12">
      <c r="A3384" t="s">
        <v>3407</v>
      </c>
      <c r="B3384" s="2">
        <v>41673</v>
      </c>
      <c r="C3384">
        <v>12</v>
      </c>
      <c r="D3384" t="s">
        <v>4</v>
      </c>
      <c r="E3384" t="s">
        <v>8168</v>
      </c>
      <c r="F3384" t="s">
        <v>8026</v>
      </c>
      <c r="G3384">
        <v>35</v>
      </c>
      <c r="H3384">
        <v>5</v>
      </c>
      <c r="I3384">
        <v>5</v>
      </c>
      <c r="J3384" s="1">
        <v>270.97777777777782</v>
      </c>
      <c r="K3384" s="1">
        <f>Sales_Data[[#This Row],[Order Quantity]]*Sales_Data[[#This Row],[Unit Price]]</f>
        <v>1354.8888888888891</v>
      </c>
      <c r="L3384" s="1">
        <v>149.03777777777779</v>
      </c>
    </row>
    <row r="3385" spans="1:12">
      <c r="A3385" t="s">
        <v>3408</v>
      </c>
      <c r="B3385" s="2">
        <v>41673</v>
      </c>
      <c r="C3385">
        <v>14</v>
      </c>
      <c r="D3385" t="s">
        <v>2</v>
      </c>
      <c r="E3385" t="s">
        <v>8168</v>
      </c>
      <c r="F3385" t="s">
        <v>8026</v>
      </c>
      <c r="G3385">
        <v>41</v>
      </c>
      <c r="H3385">
        <v>6</v>
      </c>
      <c r="I3385">
        <v>6</v>
      </c>
      <c r="J3385" s="1">
        <v>340.21111111111111</v>
      </c>
      <c r="K3385" s="1">
        <f>Sales_Data[[#This Row],[Order Quantity]]*Sales_Data[[#This Row],[Unit Price]]</f>
        <v>2041.2666666666667</v>
      </c>
      <c r="L3385" s="1">
        <v>193.92033333333333</v>
      </c>
    </row>
    <row r="3386" spans="1:12">
      <c r="A3386" t="s">
        <v>3409</v>
      </c>
      <c r="B3386" s="2">
        <v>41673</v>
      </c>
      <c r="C3386">
        <v>20</v>
      </c>
      <c r="D3386" t="s">
        <v>2</v>
      </c>
      <c r="E3386" t="s">
        <v>8168</v>
      </c>
      <c r="F3386" t="s">
        <v>8028</v>
      </c>
      <c r="G3386">
        <v>57</v>
      </c>
      <c r="H3386">
        <v>8</v>
      </c>
      <c r="I3386">
        <v>9</v>
      </c>
      <c r="J3386" s="1">
        <v>340.21111111111111</v>
      </c>
      <c r="K3386" s="1">
        <f>Sales_Data[[#This Row],[Order Quantity]]*Sales_Data[[#This Row],[Unit Price]]</f>
        <v>3061.9</v>
      </c>
      <c r="L3386" s="1">
        <v>136.08444444444444</v>
      </c>
    </row>
    <row r="3387" spans="1:12">
      <c r="A3387" t="s">
        <v>3410</v>
      </c>
      <c r="B3387" s="2">
        <v>41673</v>
      </c>
      <c r="C3387">
        <v>7</v>
      </c>
      <c r="D3387" t="s">
        <v>4</v>
      </c>
      <c r="E3387" t="s">
        <v>8168</v>
      </c>
      <c r="F3387" t="s">
        <v>8027</v>
      </c>
      <c r="G3387">
        <v>19</v>
      </c>
      <c r="H3387">
        <v>3</v>
      </c>
      <c r="I3387">
        <v>9</v>
      </c>
      <c r="J3387" s="1">
        <v>18.611111111111111</v>
      </c>
      <c r="K3387" s="1">
        <f>Sales_Data[[#This Row],[Order Quantity]]*Sales_Data[[#This Row],[Unit Price]]</f>
        <v>167.5</v>
      </c>
      <c r="L3387" s="1">
        <v>15.819444444444445</v>
      </c>
    </row>
    <row r="3388" spans="1:12">
      <c r="A3388" t="s">
        <v>3411</v>
      </c>
      <c r="B3388" s="2">
        <v>41674</v>
      </c>
      <c r="C3388">
        <v>18</v>
      </c>
      <c r="D3388" t="s">
        <v>3</v>
      </c>
      <c r="E3388" t="s">
        <v>8168</v>
      </c>
      <c r="F3388" t="s">
        <v>8025</v>
      </c>
      <c r="G3388">
        <v>52</v>
      </c>
      <c r="H3388">
        <v>8</v>
      </c>
      <c r="I3388">
        <v>6</v>
      </c>
      <c r="J3388" s="1">
        <v>443.68888888888893</v>
      </c>
      <c r="K3388" s="1">
        <f>Sales_Data[[#This Row],[Order Quantity]]*Sales_Data[[#This Row],[Unit Price]]</f>
        <v>2662.1333333333337</v>
      </c>
      <c r="L3388" s="1">
        <v>359.38800000000009</v>
      </c>
    </row>
    <row r="3389" spans="1:12">
      <c r="A3389" t="s">
        <v>3412</v>
      </c>
      <c r="B3389" s="2">
        <v>41674</v>
      </c>
      <c r="C3389">
        <v>18</v>
      </c>
      <c r="D3389" t="s">
        <v>3</v>
      </c>
      <c r="E3389" t="s">
        <v>8168</v>
      </c>
      <c r="F3389" t="s">
        <v>8025</v>
      </c>
      <c r="G3389">
        <v>52</v>
      </c>
      <c r="H3389">
        <v>8</v>
      </c>
      <c r="I3389">
        <v>3</v>
      </c>
      <c r="J3389" s="1">
        <v>125.06666666666668</v>
      </c>
      <c r="K3389" s="1">
        <f>Sales_Data[[#This Row],[Order Quantity]]*Sales_Data[[#This Row],[Unit Price]]</f>
        <v>375.20000000000005</v>
      </c>
      <c r="L3389" s="1">
        <v>65.034666666666681</v>
      </c>
    </row>
    <row r="3390" spans="1:12">
      <c r="A3390" t="s">
        <v>3413</v>
      </c>
      <c r="B3390" s="2">
        <v>41674</v>
      </c>
      <c r="C3390">
        <v>11</v>
      </c>
      <c r="D3390" t="s">
        <v>4</v>
      </c>
      <c r="E3390" t="s">
        <v>8168</v>
      </c>
      <c r="F3390" t="s">
        <v>8026</v>
      </c>
      <c r="G3390">
        <v>31</v>
      </c>
      <c r="H3390">
        <v>5</v>
      </c>
      <c r="I3390">
        <v>6</v>
      </c>
      <c r="J3390" s="1">
        <v>128.78888888888889</v>
      </c>
      <c r="K3390" s="1">
        <f>Sales_Data[[#This Row],[Order Quantity]]*Sales_Data[[#This Row],[Unit Price]]</f>
        <v>772.73333333333335</v>
      </c>
      <c r="L3390" s="1">
        <v>94.015888888888895</v>
      </c>
    </row>
    <row r="3391" spans="1:12">
      <c r="A3391" t="s">
        <v>3414</v>
      </c>
      <c r="B3391" s="2">
        <v>41674</v>
      </c>
      <c r="C3391">
        <v>13</v>
      </c>
      <c r="D3391" t="s">
        <v>4</v>
      </c>
      <c r="E3391" t="s">
        <v>8168</v>
      </c>
      <c r="F3391" t="s">
        <v>8026</v>
      </c>
      <c r="G3391">
        <v>35</v>
      </c>
      <c r="H3391">
        <v>5</v>
      </c>
      <c r="I3391">
        <v>3</v>
      </c>
      <c r="J3391" s="1">
        <v>115.38888888888889</v>
      </c>
      <c r="K3391" s="1">
        <f>Sales_Data[[#This Row],[Order Quantity]]*Sales_Data[[#This Row],[Unit Price]]</f>
        <v>346.16666666666663</v>
      </c>
      <c r="L3391" s="1">
        <v>90.00333333333333</v>
      </c>
    </row>
    <row r="3392" spans="1:12">
      <c r="A3392" t="s">
        <v>3415</v>
      </c>
      <c r="B3392" s="2">
        <v>41674</v>
      </c>
      <c r="C3392">
        <v>12</v>
      </c>
      <c r="D3392" t="s">
        <v>4</v>
      </c>
      <c r="E3392" t="s">
        <v>8168</v>
      </c>
      <c r="F3392" t="s">
        <v>8026</v>
      </c>
      <c r="G3392">
        <v>35</v>
      </c>
      <c r="H3392">
        <v>5</v>
      </c>
      <c r="I3392">
        <v>3</v>
      </c>
      <c r="J3392" s="1">
        <v>23.822222222222223</v>
      </c>
      <c r="K3392" s="1">
        <f>Sales_Data[[#This Row],[Order Quantity]]*Sales_Data[[#This Row],[Unit Price]]</f>
        <v>71.466666666666669</v>
      </c>
      <c r="L3392" s="1">
        <v>15.008000000000001</v>
      </c>
    </row>
    <row r="3393" spans="1:12">
      <c r="A3393" t="s">
        <v>3416</v>
      </c>
      <c r="B3393" s="2">
        <v>41674</v>
      </c>
      <c r="C3393">
        <v>7</v>
      </c>
      <c r="D3393" t="s">
        <v>4</v>
      </c>
      <c r="E3393" t="s">
        <v>8168</v>
      </c>
      <c r="F3393" t="s">
        <v>8027</v>
      </c>
      <c r="G3393">
        <v>19</v>
      </c>
      <c r="H3393">
        <v>3</v>
      </c>
      <c r="I3393">
        <v>7</v>
      </c>
      <c r="J3393" s="1">
        <v>194.3</v>
      </c>
      <c r="K3393" s="1">
        <f>Sales_Data[[#This Row],[Order Quantity]]*Sales_Data[[#This Row],[Unit Price]]</f>
        <v>1360.1000000000001</v>
      </c>
      <c r="L3393" s="1">
        <v>89.378</v>
      </c>
    </row>
    <row r="3394" spans="1:12">
      <c r="A3394" t="s">
        <v>3417</v>
      </c>
      <c r="B3394" s="2">
        <v>41674</v>
      </c>
      <c r="C3394">
        <v>15</v>
      </c>
      <c r="D3394" t="s">
        <v>3</v>
      </c>
      <c r="E3394" t="s">
        <v>8168</v>
      </c>
      <c r="F3394" t="s">
        <v>8025</v>
      </c>
      <c r="G3394">
        <v>44</v>
      </c>
      <c r="H3394">
        <v>6</v>
      </c>
      <c r="I3394">
        <v>6</v>
      </c>
      <c r="J3394" s="1">
        <v>314.89999999999998</v>
      </c>
      <c r="K3394" s="1">
        <f>Sales_Data[[#This Row],[Order Quantity]]*Sales_Data[[#This Row],[Unit Price]]</f>
        <v>1889.3999999999999</v>
      </c>
      <c r="L3394" s="1">
        <v>160.59900000000002</v>
      </c>
    </row>
    <row r="3395" spans="1:12">
      <c r="A3395" t="s">
        <v>3418</v>
      </c>
      <c r="B3395" s="2">
        <v>41675</v>
      </c>
      <c r="C3395">
        <v>13</v>
      </c>
      <c r="D3395" t="s">
        <v>4</v>
      </c>
      <c r="E3395" t="s">
        <v>8168</v>
      </c>
      <c r="F3395" t="s">
        <v>8026</v>
      </c>
      <c r="G3395">
        <v>37</v>
      </c>
      <c r="H3395">
        <v>6</v>
      </c>
      <c r="I3395">
        <v>2</v>
      </c>
      <c r="J3395" s="1">
        <v>258.32222222222225</v>
      </c>
      <c r="K3395" s="1">
        <f>Sales_Data[[#This Row],[Order Quantity]]*Sales_Data[[#This Row],[Unit Price]]</f>
        <v>516.6444444444445</v>
      </c>
      <c r="L3395" s="1">
        <v>105.9121111111111</v>
      </c>
    </row>
    <row r="3396" spans="1:12">
      <c r="A3396" t="s">
        <v>3419</v>
      </c>
      <c r="B3396" s="2">
        <v>41675</v>
      </c>
      <c r="C3396">
        <v>13</v>
      </c>
      <c r="D3396" t="s">
        <v>2</v>
      </c>
      <c r="E3396" t="s">
        <v>8168</v>
      </c>
      <c r="F3396" t="s">
        <v>8026</v>
      </c>
      <c r="G3396">
        <v>36</v>
      </c>
      <c r="H3396">
        <v>5</v>
      </c>
      <c r="I3396">
        <v>5</v>
      </c>
      <c r="J3396" s="1">
        <v>201.74444444444444</v>
      </c>
      <c r="K3396" s="1">
        <f>Sales_Data[[#This Row],[Order Quantity]]*Sales_Data[[#This Row],[Unit Price]]</f>
        <v>1008.7222222222222</v>
      </c>
      <c r="L3396" s="1">
        <v>163.41300000000001</v>
      </c>
    </row>
    <row r="3397" spans="1:12">
      <c r="A3397" t="s">
        <v>3420</v>
      </c>
      <c r="B3397" s="2">
        <v>41676</v>
      </c>
      <c r="C3397">
        <v>4</v>
      </c>
      <c r="D3397" t="s">
        <v>4</v>
      </c>
      <c r="E3397" t="s">
        <v>8168</v>
      </c>
      <c r="F3397" t="s">
        <v>8027</v>
      </c>
      <c r="G3397">
        <v>11</v>
      </c>
      <c r="H3397">
        <v>2</v>
      </c>
      <c r="I3397">
        <v>7</v>
      </c>
      <c r="J3397" s="1">
        <v>20.844444444444445</v>
      </c>
      <c r="K3397" s="1">
        <f>Sales_Data[[#This Row],[Order Quantity]]*Sales_Data[[#This Row],[Unit Price]]</f>
        <v>145.91111111111113</v>
      </c>
      <c r="L3397" s="1">
        <v>11.047555555555554</v>
      </c>
    </row>
    <row r="3398" spans="1:12">
      <c r="A3398" t="s">
        <v>3421</v>
      </c>
      <c r="B3398" s="2">
        <v>41676</v>
      </c>
      <c r="C3398">
        <v>13</v>
      </c>
      <c r="D3398" t="s">
        <v>3</v>
      </c>
      <c r="E3398" t="s">
        <v>8168</v>
      </c>
      <c r="F3398" t="s">
        <v>8026</v>
      </c>
      <c r="G3398">
        <v>36</v>
      </c>
      <c r="H3398">
        <v>5</v>
      </c>
      <c r="I3398">
        <v>6</v>
      </c>
      <c r="J3398" s="1">
        <v>136.97777777777776</v>
      </c>
      <c r="K3398" s="1">
        <f>Sales_Data[[#This Row],[Order Quantity]]*Sales_Data[[#This Row],[Unit Price]]</f>
        <v>821.86666666666656</v>
      </c>
      <c r="L3398" s="1">
        <v>56.160888888888884</v>
      </c>
    </row>
    <row r="3399" spans="1:12">
      <c r="A3399" t="s">
        <v>3422</v>
      </c>
      <c r="B3399" s="2">
        <v>41676</v>
      </c>
      <c r="C3399">
        <v>18</v>
      </c>
      <c r="D3399" t="s">
        <v>4</v>
      </c>
      <c r="E3399" t="s">
        <v>8168</v>
      </c>
      <c r="F3399" t="s">
        <v>8025</v>
      </c>
      <c r="G3399">
        <v>52</v>
      </c>
      <c r="H3399">
        <v>8</v>
      </c>
      <c r="I3399">
        <v>2</v>
      </c>
      <c r="J3399" s="1">
        <v>108.6888888888889</v>
      </c>
      <c r="K3399" s="1">
        <f>Sales_Data[[#This Row],[Order Quantity]]*Sales_Data[[#This Row],[Unit Price]]</f>
        <v>217.37777777777779</v>
      </c>
      <c r="L3399" s="1">
        <v>55.431333333333335</v>
      </c>
    </row>
    <row r="3400" spans="1:12">
      <c r="A3400" t="s">
        <v>3423</v>
      </c>
      <c r="B3400" s="2">
        <v>41676</v>
      </c>
      <c r="C3400">
        <v>12</v>
      </c>
      <c r="D3400" t="s">
        <v>3</v>
      </c>
      <c r="E3400" t="s">
        <v>8168</v>
      </c>
      <c r="F3400" t="s">
        <v>8026</v>
      </c>
      <c r="G3400">
        <v>34</v>
      </c>
      <c r="H3400">
        <v>5</v>
      </c>
      <c r="I3400">
        <v>3</v>
      </c>
      <c r="J3400" s="1">
        <v>130.27777777777777</v>
      </c>
      <c r="K3400" s="1">
        <f>Sales_Data[[#This Row],[Order Quantity]]*Sales_Data[[#This Row],[Unit Price]]</f>
        <v>390.83333333333331</v>
      </c>
      <c r="L3400" s="1">
        <v>101.61666666666667</v>
      </c>
    </row>
    <row r="3401" spans="1:12">
      <c r="A3401" t="s">
        <v>3424</v>
      </c>
      <c r="B3401" s="2">
        <v>41676</v>
      </c>
      <c r="C3401">
        <v>8</v>
      </c>
      <c r="D3401" t="s">
        <v>2</v>
      </c>
      <c r="E3401" t="s">
        <v>8168</v>
      </c>
      <c r="F3401" t="s">
        <v>8027</v>
      </c>
      <c r="G3401">
        <v>24</v>
      </c>
      <c r="H3401">
        <v>4</v>
      </c>
      <c r="I3401">
        <v>3</v>
      </c>
      <c r="J3401" s="1">
        <v>122.83333333333333</v>
      </c>
      <c r="K3401" s="1">
        <f>Sales_Data[[#This Row],[Order Quantity]]*Sales_Data[[#This Row],[Unit Price]]</f>
        <v>368.5</v>
      </c>
      <c r="L3401" s="1">
        <v>49.13333333333334</v>
      </c>
    </row>
    <row r="3402" spans="1:12">
      <c r="A3402" t="s">
        <v>3425</v>
      </c>
      <c r="B3402" s="2">
        <v>41676</v>
      </c>
      <c r="C3402">
        <v>20</v>
      </c>
      <c r="D3402" t="s">
        <v>4</v>
      </c>
      <c r="E3402" t="s">
        <v>8168</v>
      </c>
      <c r="F3402" t="s">
        <v>8028</v>
      </c>
      <c r="G3402">
        <v>56</v>
      </c>
      <c r="H3402">
        <v>8</v>
      </c>
      <c r="I3402">
        <v>5</v>
      </c>
      <c r="J3402" s="1">
        <v>306.71111111111111</v>
      </c>
      <c r="K3402" s="1">
        <f>Sales_Data[[#This Row],[Order Quantity]]*Sales_Data[[#This Row],[Unit Price]]</f>
        <v>1533.5555555555557</v>
      </c>
      <c r="L3402" s="1">
        <v>193.22800000000001</v>
      </c>
    </row>
    <row r="3403" spans="1:12">
      <c r="A3403" t="s">
        <v>3426</v>
      </c>
      <c r="B3403" s="2">
        <v>41677</v>
      </c>
      <c r="C3403">
        <v>3</v>
      </c>
      <c r="D3403" t="s">
        <v>3</v>
      </c>
      <c r="E3403" t="s">
        <v>8168</v>
      </c>
      <c r="F3403" t="s">
        <v>8027</v>
      </c>
      <c r="G3403">
        <v>9</v>
      </c>
      <c r="H3403">
        <v>2</v>
      </c>
      <c r="I3403">
        <v>2</v>
      </c>
      <c r="J3403" s="1">
        <v>29.777777777777779</v>
      </c>
      <c r="K3403" s="1">
        <f>Sales_Data[[#This Row],[Order Quantity]]*Sales_Data[[#This Row],[Unit Price]]</f>
        <v>59.555555555555557</v>
      </c>
      <c r="L3403" s="1">
        <v>14.888888888888889</v>
      </c>
    </row>
    <row r="3404" spans="1:12">
      <c r="A3404" t="s">
        <v>3427</v>
      </c>
      <c r="B3404" s="2">
        <v>41677</v>
      </c>
      <c r="C3404">
        <v>4</v>
      </c>
      <c r="D3404" t="s">
        <v>4</v>
      </c>
      <c r="E3404" t="s">
        <v>8168</v>
      </c>
      <c r="F3404" t="s">
        <v>8027</v>
      </c>
      <c r="G3404">
        <v>12</v>
      </c>
      <c r="H3404">
        <v>2</v>
      </c>
      <c r="I3404">
        <v>9</v>
      </c>
      <c r="J3404" s="1">
        <v>138.46666666666667</v>
      </c>
      <c r="K3404" s="1">
        <f>Sales_Data[[#This Row],[Order Quantity]]*Sales_Data[[#This Row],[Unit Price]]</f>
        <v>1246.2</v>
      </c>
      <c r="L3404" s="1">
        <v>109.38866666666667</v>
      </c>
    </row>
    <row r="3405" spans="1:12">
      <c r="A3405" t="s">
        <v>3428</v>
      </c>
      <c r="B3405" s="2">
        <v>41677</v>
      </c>
      <c r="C3405">
        <v>12</v>
      </c>
      <c r="D3405" t="s">
        <v>4</v>
      </c>
      <c r="E3405" t="s">
        <v>8168</v>
      </c>
      <c r="F3405" t="s">
        <v>8026</v>
      </c>
      <c r="G3405">
        <v>34</v>
      </c>
      <c r="H3405">
        <v>5</v>
      </c>
      <c r="I3405">
        <v>3</v>
      </c>
      <c r="J3405" s="1">
        <v>302.24444444444447</v>
      </c>
      <c r="K3405" s="1">
        <f>Sales_Data[[#This Row],[Order Quantity]]*Sales_Data[[#This Row],[Unit Price]]</f>
        <v>906.73333333333335</v>
      </c>
      <c r="L3405" s="1">
        <v>160.18955555555556</v>
      </c>
    </row>
    <row r="3406" spans="1:12">
      <c r="A3406" t="s">
        <v>3429</v>
      </c>
      <c r="B3406" s="2">
        <v>41677</v>
      </c>
      <c r="C3406">
        <v>10</v>
      </c>
      <c r="D3406" t="s">
        <v>3</v>
      </c>
      <c r="E3406" t="s">
        <v>8168</v>
      </c>
      <c r="F3406" t="s">
        <v>8026</v>
      </c>
      <c r="G3406">
        <v>28</v>
      </c>
      <c r="H3406">
        <v>4</v>
      </c>
      <c r="I3406">
        <v>2</v>
      </c>
      <c r="J3406" s="1">
        <v>125.8111111111111</v>
      </c>
      <c r="K3406" s="1">
        <f>Sales_Data[[#This Row],[Order Quantity]]*Sales_Data[[#This Row],[Unit Price]]</f>
        <v>251.62222222222221</v>
      </c>
      <c r="L3406" s="1">
        <v>106.93944444444443</v>
      </c>
    </row>
    <row r="3407" spans="1:12">
      <c r="A3407" t="s">
        <v>3430</v>
      </c>
      <c r="B3407" s="2">
        <v>41678</v>
      </c>
      <c r="C3407">
        <v>13</v>
      </c>
      <c r="D3407" t="s">
        <v>4</v>
      </c>
      <c r="E3407" t="s">
        <v>8168</v>
      </c>
      <c r="F3407" t="s">
        <v>8026</v>
      </c>
      <c r="G3407">
        <v>37</v>
      </c>
      <c r="H3407">
        <v>5</v>
      </c>
      <c r="I3407">
        <v>6</v>
      </c>
      <c r="J3407" s="1">
        <v>116.87777777777779</v>
      </c>
      <c r="K3407" s="1">
        <f>Sales_Data[[#This Row],[Order Quantity]]*Sales_Data[[#This Row],[Unit Price]]</f>
        <v>701.26666666666677</v>
      </c>
      <c r="L3407" s="1">
        <v>54.93255555555556</v>
      </c>
    </row>
    <row r="3408" spans="1:12">
      <c r="A3408" t="s">
        <v>3431</v>
      </c>
      <c r="B3408" s="2">
        <v>41678</v>
      </c>
      <c r="C3408">
        <v>18</v>
      </c>
      <c r="D3408" t="s">
        <v>2</v>
      </c>
      <c r="E3408" t="s">
        <v>8168</v>
      </c>
      <c r="F3408" t="s">
        <v>8025</v>
      </c>
      <c r="G3408">
        <v>52</v>
      </c>
      <c r="H3408">
        <v>8</v>
      </c>
      <c r="I3408">
        <v>6</v>
      </c>
      <c r="J3408" s="1">
        <v>123.57777777777778</v>
      </c>
      <c r="K3408" s="1">
        <f>Sales_Data[[#This Row],[Order Quantity]]*Sales_Data[[#This Row],[Unit Price]]</f>
        <v>741.4666666666667</v>
      </c>
      <c r="L3408" s="1">
        <v>61.788888888888891</v>
      </c>
    </row>
    <row r="3409" spans="1:12">
      <c r="A3409" t="s">
        <v>3432</v>
      </c>
      <c r="B3409" s="2">
        <v>41678</v>
      </c>
      <c r="C3409">
        <v>7</v>
      </c>
      <c r="D3409" t="s">
        <v>4</v>
      </c>
      <c r="E3409" t="s">
        <v>8168</v>
      </c>
      <c r="F3409" t="s">
        <v>8027</v>
      </c>
      <c r="G3409">
        <v>20</v>
      </c>
      <c r="H3409">
        <v>3</v>
      </c>
      <c r="I3409">
        <v>8</v>
      </c>
      <c r="J3409" s="1">
        <v>431.77777777777777</v>
      </c>
      <c r="K3409" s="1">
        <f>Sales_Data[[#This Row],[Order Quantity]]*Sales_Data[[#This Row],[Unit Price]]</f>
        <v>3454.2222222222222</v>
      </c>
      <c r="L3409" s="1">
        <v>328.15111111111111</v>
      </c>
    </row>
    <row r="3410" spans="1:12">
      <c r="A3410" t="s">
        <v>3433</v>
      </c>
      <c r="B3410" s="2">
        <v>41678</v>
      </c>
      <c r="C3410">
        <v>19</v>
      </c>
      <c r="D3410" t="s">
        <v>2</v>
      </c>
      <c r="E3410" t="s">
        <v>8168</v>
      </c>
      <c r="F3410" t="s">
        <v>8028</v>
      </c>
      <c r="G3410">
        <v>54</v>
      </c>
      <c r="H3410">
        <v>8</v>
      </c>
      <c r="I3410">
        <v>7</v>
      </c>
      <c r="J3410" s="1">
        <v>275.44444444444446</v>
      </c>
      <c r="K3410" s="1">
        <f>Sales_Data[[#This Row],[Order Quantity]]*Sales_Data[[#This Row],[Unit Price]]</f>
        <v>1928.1111111111113</v>
      </c>
      <c r="L3410" s="1">
        <v>203.82888888888888</v>
      </c>
    </row>
    <row r="3411" spans="1:12">
      <c r="A3411" t="s">
        <v>3434</v>
      </c>
      <c r="B3411" s="2">
        <v>41678</v>
      </c>
      <c r="C3411">
        <v>8</v>
      </c>
      <c r="D3411" t="s">
        <v>2</v>
      </c>
      <c r="E3411" t="s">
        <v>8168</v>
      </c>
      <c r="F3411" t="s">
        <v>8027</v>
      </c>
      <c r="G3411">
        <v>22</v>
      </c>
      <c r="H3411">
        <v>4</v>
      </c>
      <c r="I3411">
        <v>4</v>
      </c>
      <c r="J3411" s="1">
        <v>120.60000000000001</v>
      </c>
      <c r="K3411" s="1">
        <f>Sales_Data[[#This Row],[Order Quantity]]*Sales_Data[[#This Row],[Unit Price]]</f>
        <v>482.40000000000003</v>
      </c>
      <c r="L3411" s="1">
        <v>60.300000000000004</v>
      </c>
    </row>
    <row r="3412" spans="1:12">
      <c r="A3412" t="s">
        <v>3435</v>
      </c>
      <c r="B3412" s="2">
        <v>41679</v>
      </c>
      <c r="C3412">
        <v>12</v>
      </c>
      <c r="D3412" t="s">
        <v>4</v>
      </c>
      <c r="E3412" t="s">
        <v>8168</v>
      </c>
      <c r="F3412" t="s">
        <v>8026</v>
      </c>
      <c r="G3412">
        <v>33</v>
      </c>
      <c r="H3412">
        <v>5</v>
      </c>
      <c r="I3412">
        <v>4</v>
      </c>
      <c r="J3412" s="1">
        <v>75.933333333333337</v>
      </c>
      <c r="K3412" s="1">
        <f>Sales_Data[[#This Row],[Order Quantity]]*Sales_Data[[#This Row],[Unit Price]]</f>
        <v>303.73333333333335</v>
      </c>
      <c r="L3412" s="1">
        <v>41.003999999999998</v>
      </c>
    </row>
    <row r="3413" spans="1:12">
      <c r="A3413" t="s">
        <v>3436</v>
      </c>
      <c r="B3413" s="2">
        <v>41679</v>
      </c>
      <c r="C3413">
        <v>16</v>
      </c>
      <c r="D3413" t="s">
        <v>2</v>
      </c>
      <c r="E3413" t="s">
        <v>8168</v>
      </c>
      <c r="F3413" t="s">
        <v>8025</v>
      </c>
      <c r="G3413">
        <v>45</v>
      </c>
      <c r="H3413">
        <v>7</v>
      </c>
      <c r="I3413">
        <v>8</v>
      </c>
      <c r="J3413" s="1">
        <v>104.96666666666667</v>
      </c>
      <c r="K3413" s="1">
        <f>Sales_Data[[#This Row],[Order Quantity]]*Sales_Data[[#This Row],[Unit Price]]</f>
        <v>839.73333333333335</v>
      </c>
      <c r="L3413" s="1">
        <v>46.185333333333332</v>
      </c>
    </row>
    <row r="3414" spans="1:12">
      <c r="A3414" t="s">
        <v>3437</v>
      </c>
      <c r="B3414" s="2">
        <v>41680</v>
      </c>
      <c r="C3414">
        <v>12</v>
      </c>
      <c r="D3414" t="s">
        <v>4</v>
      </c>
      <c r="E3414" t="s">
        <v>8168</v>
      </c>
      <c r="F3414" t="s">
        <v>8026</v>
      </c>
      <c r="G3414">
        <v>33</v>
      </c>
      <c r="H3414">
        <v>5</v>
      </c>
      <c r="I3414">
        <v>2</v>
      </c>
      <c r="J3414" s="1">
        <v>116.13333333333334</v>
      </c>
      <c r="K3414" s="1">
        <f>Sales_Data[[#This Row],[Order Quantity]]*Sales_Data[[#This Row],[Unit Price]]</f>
        <v>232.26666666666668</v>
      </c>
      <c r="L3414" s="1">
        <v>72.00266666666667</v>
      </c>
    </row>
    <row r="3415" spans="1:12">
      <c r="A3415" t="s">
        <v>3438</v>
      </c>
      <c r="B3415" s="2">
        <v>41680</v>
      </c>
      <c r="C3415">
        <v>19</v>
      </c>
      <c r="D3415" t="s">
        <v>4</v>
      </c>
      <c r="E3415" t="s">
        <v>8168</v>
      </c>
      <c r="F3415" t="s">
        <v>8028</v>
      </c>
      <c r="G3415">
        <v>55</v>
      </c>
      <c r="H3415">
        <v>8</v>
      </c>
      <c r="I3415">
        <v>8</v>
      </c>
      <c r="J3415" s="1">
        <v>124.32222222222224</v>
      </c>
      <c r="K3415" s="1">
        <f>Sales_Data[[#This Row],[Order Quantity]]*Sales_Data[[#This Row],[Unit Price]]</f>
        <v>994.5777777777779</v>
      </c>
      <c r="L3415" s="1">
        <v>69.620444444444445</v>
      </c>
    </row>
    <row r="3416" spans="1:12">
      <c r="A3416" t="s">
        <v>3439</v>
      </c>
      <c r="B3416" s="2">
        <v>41680</v>
      </c>
      <c r="C3416">
        <v>14</v>
      </c>
      <c r="D3416" t="s">
        <v>2</v>
      </c>
      <c r="E3416" t="s">
        <v>8168</v>
      </c>
      <c r="F3416" t="s">
        <v>8026</v>
      </c>
      <c r="G3416">
        <v>41</v>
      </c>
      <c r="H3416">
        <v>6</v>
      </c>
      <c r="I3416">
        <v>9</v>
      </c>
      <c r="J3416" s="1">
        <v>217.37777777777779</v>
      </c>
      <c r="K3416" s="1">
        <f>Sales_Data[[#This Row],[Order Quantity]]*Sales_Data[[#This Row],[Unit Price]]</f>
        <v>1956.4</v>
      </c>
      <c r="L3416" s="1">
        <v>86.951111111111118</v>
      </c>
    </row>
    <row r="3417" spans="1:12">
      <c r="A3417" t="s">
        <v>3440</v>
      </c>
      <c r="B3417" s="2">
        <v>41681</v>
      </c>
      <c r="C3417">
        <v>5</v>
      </c>
      <c r="D3417" t="s">
        <v>3</v>
      </c>
      <c r="E3417" t="s">
        <v>8168</v>
      </c>
      <c r="F3417" t="s">
        <v>8027</v>
      </c>
      <c r="G3417">
        <v>14</v>
      </c>
      <c r="H3417">
        <v>2</v>
      </c>
      <c r="I3417">
        <v>6</v>
      </c>
      <c r="J3417" s="1">
        <v>120.60000000000001</v>
      </c>
      <c r="K3417" s="1">
        <f>Sales_Data[[#This Row],[Order Quantity]]*Sales_Data[[#This Row],[Unit Price]]</f>
        <v>723.6</v>
      </c>
      <c r="L3417" s="1">
        <v>48.240000000000009</v>
      </c>
    </row>
    <row r="3418" spans="1:12">
      <c r="A3418" t="s">
        <v>3441</v>
      </c>
      <c r="B3418" s="2">
        <v>41681</v>
      </c>
      <c r="C3418">
        <v>18</v>
      </c>
      <c r="D3418" t="s">
        <v>3</v>
      </c>
      <c r="E3418" t="s">
        <v>8168</v>
      </c>
      <c r="F3418" t="s">
        <v>8025</v>
      </c>
      <c r="G3418">
        <v>51</v>
      </c>
      <c r="H3418">
        <v>7</v>
      </c>
      <c r="I3418">
        <v>9</v>
      </c>
      <c r="J3418" s="1">
        <v>123.57777777777778</v>
      </c>
      <c r="K3418" s="1">
        <f>Sales_Data[[#This Row],[Order Quantity]]*Sales_Data[[#This Row],[Unit Price]]</f>
        <v>1112.2</v>
      </c>
      <c r="L3418" s="1">
        <v>103.80533333333334</v>
      </c>
    </row>
    <row r="3419" spans="1:12">
      <c r="A3419" t="s">
        <v>3442</v>
      </c>
      <c r="B3419" s="2">
        <v>41681</v>
      </c>
      <c r="C3419">
        <v>4</v>
      </c>
      <c r="D3419" t="s">
        <v>4</v>
      </c>
      <c r="E3419" t="s">
        <v>8168</v>
      </c>
      <c r="F3419" t="s">
        <v>8027</v>
      </c>
      <c r="G3419">
        <v>11</v>
      </c>
      <c r="H3419">
        <v>2</v>
      </c>
      <c r="I3419">
        <v>9</v>
      </c>
      <c r="J3419" s="1">
        <v>27.544444444444444</v>
      </c>
      <c r="K3419" s="1">
        <f>Sales_Data[[#This Row],[Order Quantity]]*Sales_Data[[#This Row],[Unit Price]]</f>
        <v>247.9</v>
      </c>
      <c r="L3419" s="1">
        <v>16.251222222222221</v>
      </c>
    </row>
    <row r="3420" spans="1:12">
      <c r="A3420" t="s">
        <v>3443</v>
      </c>
      <c r="B3420" s="2">
        <v>41681</v>
      </c>
      <c r="C3420">
        <v>14</v>
      </c>
      <c r="D3420" t="s">
        <v>4</v>
      </c>
      <c r="E3420" t="s">
        <v>8168</v>
      </c>
      <c r="F3420" t="s">
        <v>8026</v>
      </c>
      <c r="G3420">
        <v>40</v>
      </c>
      <c r="H3420">
        <v>6</v>
      </c>
      <c r="I3420">
        <v>4</v>
      </c>
      <c r="J3420" s="1">
        <v>126.55555555555556</v>
      </c>
      <c r="K3420" s="1">
        <f>Sales_Data[[#This Row],[Order Quantity]]*Sales_Data[[#This Row],[Unit Price]]</f>
        <v>506.22222222222223</v>
      </c>
      <c r="L3420" s="1">
        <v>80.995555555555555</v>
      </c>
    </row>
    <row r="3421" spans="1:12">
      <c r="A3421" t="s">
        <v>3444</v>
      </c>
      <c r="B3421" s="2">
        <v>41681</v>
      </c>
      <c r="C3421">
        <v>8</v>
      </c>
      <c r="D3421" t="s">
        <v>4</v>
      </c>
      <c r="E3421" t="s">
        <v>8168</v>
      </c>
      <c r="F3421" t="s">
        <v>8027</v>
      </c>
      <c r="G3421">
        <v>21</v>
      </c>
      <c r="H3421">
        <v>3</v>
      </c>
      <c r="I3421">
        <v>2</v>
      </c>
      <c r="J3421" s="1">
        <v>115.38888888888889</v>
      </c>
      <c r="K3421" s="1">
        <f>Sales_Data[[#This Row],[Order Quantity]]*Sales_Data[[#This Row],[Unit Price]]</f>
        <v>230.77777777777777</v>
      </c>
      <c r="L3421" s="1">
        <v>70.387222222222221</v>
      </c>
    </row>
    <row r="3422" spans="1:12">
      <c r="A3422" t="s">
        <v>3445</v>
      </c>
      <c r="B3422" s="2">
        <v>41681</v>
      </c>
      <c r="C3422">
        <v>10</v>
      </c>
      <c r="D3422" t="s">
        <v>3</v>
      </c>
      <c r="E3422" t="s">
        <v>8168</v>
      </c>
      <c r="F3422" t="s">
        <v>8026</v>
      </c>
      <c r="G3422">
        <v>29</v>
      </c>
      <c r="H3422">
        <v>4</v>
      </c>
      <c r="I3422">
        <v>9</v>
      </c>
      <c r="J3422" s="1">
        <v>119.85555555555555</v>
      </c>
      <c r="K3422" s="1">
        <f>Sales_Data[[#This Row],[Order Quantity]]*Sales_Data[[#This Row],[Unit Price]]</f>
        <v>1078.7</v>
      </c>
      <c r="L3422" s="1">
        <v>93.487333333333339</v>
      </c>
    </row>
    <row r="3423" spans="1:12">
      <c r="A3423" t="s">
        <v>3446</v>
      </c>
      <c r="B3423" s="2">
        <v>41682</v>
      </c>
      <c r="C3423">
        <v>11</v>
      </c>
      <c r="D3423" t="s">
        <v>2</v>
      </c>
      <c r="E3423" t="s">
        <v>8168</v>
      </c>
      <c r="F3423" t="s">
        <v>8026</v>
      </c>
      <c r="G3423">
        <v>31</v>
      </c>
      <c r="H3423">
        <v>5</v>
      </c>
      <c r="I3423">
        <v>5</v>
      </c>
      <c r="J3423" s="1">
        <v>400.51111111111112</v>
      </c>
      <c r="K3423" s="1">
        <f>Sales_Data[[#This Row],[Order Quantity]]*Sales_Data[[#This Row],[Unit Price]]</f>
        <v>2002.5555555555557</v>
      </c>
      <c r="L3423" s="1">
        <v>252.322</v>
      </c>
    </row>
    <row r="3424" spans="1:12">
      <c r="A3424" t="s">
        <v>3447</v>
      </c>
      <c r="B3424" s="2">
        <v>41682</v>
      </c>
      <c r="C3424">
        <v>8</v>
      </c>
      <c r="D3424" t="s">
        <v>3</v>
      </c>
      <c r="E3424" t="s">
        <v>8168</v>
      </c>
      <c r="F3424" t="s">
        <v>8027</v>
      </c>
      <c r="G3424">
        <v>23</v>
      </c>
      <c r="H3424">
        <v>4</v>
      </c>
      <c r="I3424">
        <v>4</v>
      </c>
      <c r="J3424" s="1">
        <v>96.777777777777771</v>
      </c>
      <c r="K3424" s="1">
        <f>Sales_Data[[#This Row],[Order Quantity]]*Sales_Data[[#This Row],[Unit Price]]</f>
        <v>387.11111111111109</v>
      </c>
      <c r="L3424" s="1">
        <v>59.034444444444439</v>
      </c>
    </row>
    <row r="3425" spans="1:12">
      <c r="A3425" t="s">
        <v>3448</v>
      </c>
      <c r="B3425" s="2">
        <v>41682</v>
      </c>
      <c r="C3425">
        <v>8</v>
      </c>
      <c r="D3425" t="s">
        <v>4</v>
      </c>
      <c r="E3425" t="s">
        <v>8168</v>
      </c>
      <c r="F3425" t="s">
        <v>8027</v>
      </c>
      <c r="G3425">
        <v>21</v>
      </c>
      <c r="H3425">
        <v>3</v>
      </c>
      <c r="I3425">
        <v>2</v>
      </c>
      <c r="J3425" s="1">
        <v>109.43333333333334</v>
      </c>
      <c r="K3425" s="1">
        <f>Sales_Data[[#This Row],[Order Quantity]]*Sales_Data[[#This Row],[Unit Price]]</f>
        <v>218.86666666666667</v>
      </c>
      <c r="L3425" s="1">
        <v>56.905333333333338</v>
      </c>
    </row>
    <row r="3426" spans="1:12">
      <c r="A3426" t="s">
        <v>3449</v>
      </c>
      <c r="B3426" s="2">
        <v>41683</v>
      </c>
      <c r="C3426">
        <v>9</v>
      </c>
      <c r="D3426" t="s">
        <v>4</v>
      </c>
      <c r="E3426" t="s">
        <v>8168</v>
      </c>
      <c r="F3426" t="s">
        <v>8027</v>
      </c>
      <c r="G3426">
        <v>25</v>
      </c>
      <c r="H3426">
        <v>4</v>
      </c>
      <c r="I3426">
        <v>5</v>
      </c>
      <c r="J3426" s="1">
        <v>665.5333333333333</v>
      </c>
      <c r="K3426" s="1">
        <f>Sales_Data[[#This Row],[Order Quantity]]*Sales_Data[[#This Row],[Unit Price]]</f>
        <v>3327.6666666666665</v>
      </c>
      <c r="L3426" s="1">
        <v>505.80533333333341</v>
      </c>
    </row>
    <row r="3427" spans="1:12">
      <c r="A3427" t="s">
        <v>3450</v>
      </c>
      <c r="B3427" s="2">
        <v>41683</v>
      </c>
      <c r="C3427">
        <v>5</v>
      </c>
      <c r="D3427" t="s">
        <v>2</v>
      </c>
      <c r="E3427" t="s">
        <v>8168</v>
      </c>
      <c r="F3427" t="s">
        <v>8027</v>
      </c>
      <c r="G3427">
        <v>14</v>
      </c>
      <c r="H3427">
        <v>2</v>
      </c>
      <c r="I3427">
        <v>5</v>
      </c>
      <c r="J3427" s="1">
        <v>108.6888888888889</v>
      </c>
      <c r="K3427" s="1">
        <f>Sales_Data[[#This Row],[Order Quantity]]*Sales_Data[[#This Row],[Unit Price]]</f>
        <v>543.44444444444446</v>
      </c>
      <c r="L3427" s="1">
        <v>68.474000000000004</v>
      </c>
    </row>
    <row r="3428" spans="1:12">
      <c r="A3428" t="s">
        <v>3451</v>
      </c>
      <c r="B3428" s="2">
        <v>41683</v>
      </c>
      <c r="C3428">
        <v>1</v>
      </c>
      <c r="D3428" t="s">
        <v>4</v>
      </c>
      <c r="E3428" t="s">
        <v>8168</v>
      </c>
      <c r="F3428" t="s">
        <v>8027</v>
      </c>
      <c r="G3428">
        <v>1</v>
      </c>
      <c r="H3428">
        <v>1</v>
      </c>
      <c r="I3428">
        <v>2</v>
      </c>
      <c r="J3428" s="1">
        <v>189.08888888888887</v>
      </c>
      <c r="K3428" s="1">
        <f>Sales_Data[[#This Row],[Order Quantity]]*Sales_Data[[#This Row],[Unit Price]]</f>
        <v>378.17777777777775</v>
      </c>
      <c r="L3428" s="1">
        <v>158.83466666666666</v>
      </c>
    </row>
    <row r="3429" spans="1:12">
      <c r="A3429" t="s">
        <v>3452</v>
      </c>
      <c r="B3429" s="2">
        <v>41683</v>
      </c>
      <c r="C3429">
        <v>10</v>
      </c>
      <c r="D3429" t="s">
        <v>2</v>
      </c>
      <c r="E3429" t="s">
        <v>8168</v>
      </c>
      <c r="F3429" t="s">
        <v>8027</v>
      </c>
      <c r="G3429">
        <v>27</v>
      </c>
      <c r="H3429">
        <v>4</v>
      </c>
      <c r="I3429">
        <v>5</v>
      </c>
      <c r="J3429" s="1">
        <v>187.60000000000002</v>
      </c>
      <c r="K3429" s="1">
        <f>Sales_Data[[#This Row],[Order Quantity]]*Sales_Data[[#This Row],[Unit Price]]</f>
        <v>938.00000000000011</v>
      </c>
      <c r="L3429" s="1">
        <v>120.06400000000001</v>
      </c>
    </row>
    <row r="3430" spans="1:12">
      <c r="A3430" t="s">
        <v>3453</v>
      </c>
      <c r="B3430" s="2">
        <v>41683</v>
      </c>
      <c r="C3430">
        <v>10</v>
      </c>
      <c r="D3430" t="s">
        <v>4</v>
      </c>
      <c r="E3430" t="s">
        <v>8168</v>
      </c>
      <c r="F3430" t="s">
        <v>8026</v>
      </c>
      <c r="G3430">
        <v>28</v>
      </c>
      <c r="H3430">
        <v>4</v>
      </c>
      <c r="I3430">
        <v>3</v>
      </c>
      <c r="J3430" s="1">
        <v>275.44444444444446</v>
      </c>
      <c r="K3430" s="1">
        <f>Sales_Data[[#This Row],[Order Quantity]]*Sales_Data[[#This Row],[Unit Price]]</f>
        <v>826.33333333333337</v>
      </c>
      <c r="L3430" s="1">
        <v>118.44111111111111</v>
      </c>
    </row>
    <row r="3431" spans="1:12">
      <c r="A3431" t="s">
        <v>3454</v>
      </c>
      <c r="B3431" s="2">
        <v>41684</v>
      </c>
      <c r="C3431">
        <v>4</v>
      </c>
      <c r="D3431" t="s">
        <v>4</v>
      </c>
      <c r="E3431" t="s">
        <v>8168</v>
      </c>
      <c r="F3431" t="s">
        <v>8027</v>
      </c>
      <c r="G3431">
        <v>9</v>
      </c>
      <c r="H3431">
        <v>2</v>
      </c>
      <c r="I3431">
        <v>7</v>
      </c>
      <c r="J3431" s="1">
        <v>23.822222222222223</v>
      </c>
      <c r="K3431" s="1">
        <f>Sales_Data[[#This Row],[Order Quantity]]*Sales_Data[[#This Row],[Unit Price]]</f>
        <v>166.75555555555556</v>
      </c>
      <c r="L3431" s="1">
        <v>19.534222222222223</v>
      </c>
    </row>
    <row r="3432" spans="1:12">
      <c r="A3432" t="s">
        <v>3455</v>
      </c>
      <c r="B3432" s="2">
        <v>41684</v>
      </c>
      <c r="C3432">
        <v>3</v>
      </c>
      <c r="D3432" t="s">
        <v>4</v>
      </c>
      <c r="E3432" t="s">
        <v>8168</v>
      </c>
      <c r="F3432" t="s">
        <v>8027</v>
      </c>
      <c r="G3432">
        <v>7</v>
      </c>
      <c r="H3432">
        <v>1</v>
      </c>
      <c r="I3432">
        <v>7</v>
      </c>
      <c r="J3432" s="1">
        <v>211.42222222222222</v>
      </c>
      <c r="K3432" s="1">
        <f>Sales_Data[[#This Row],[Order Quantity]]*Sales_Data[[#This Row],[Unit Price]]</f>
        <v>1479.9555555555555</v>
      </c>
      <c r="L3432" s="1">
        <v>116.28222222222222</v>
      </c>
    </row>
    <row r="3433" spans="1:12">
      <c r="A3433" t="s">
        <v>3456</v>
      </c>
      <c r="B3433" s="2">
        <v>41685</v>
      </c>
      <c r="C3433">
        <v>15</v>
      </c>
      <c r="D3433" t="s">
        <v>4</v>
      </c>
      <c r="E3433" t="s">
        <v>8168</v>
      </c>
      <c r="F3433" t="s">
        <v>8025</v>
      </c>
      <c r="G3433">
        <v>43</v>
      </c>
      <c r="H3433">
        <v>6</v>
      </c>
      <c r="I3433">
        <v>4</v>
      </c>
      <c r="J3433" s="1">
        <v>29.777777777777779</v>
      </c>
      <c r="K3433" s="1">
        <f>Sales_Data[[#This Row],[Order Quantity]]*Sales_Data[[#This Row],[Unit Price]]</f>
        <v>119.11111111111111</v>
      </c>
      <c r="L3433" s="1">
        <v>23.822222222222223</v>
      </c>
    </row>
    <row r="3434" spans="1:12">
      <c r="A3434" t="s">
        <v>3457</v>
      </c>
      <c r="B3434" s="2">
        <v>41685</v>
      </c>
      <c r="C3434">
        <v>1</v>
      </c>
      <c r="D3434" t="s">
        <v>2</v>
      </c>
      <c r="E3434" t="s">
        <v>8168</v>
      </c>
      <c r="F3434" t="s">
        <v>8027</v>
      </c>
      <c r="G3434">
        <v>3</v>
      </c>
      <c r="H3434">
        <v>1</v>
      </c>
      <c r="I3434">
        <v>5</v>
      </c>
      <c r="J3434" s="1">
        <v>98.266666666666666</v>
      </c>
      <c r="K3434" s="1">
        <f>Sales_Data[[#This Row],[Order Quantity]]*Sales_Data[[#This Row],[Unit Price]]</f>
        <v>491.33333333333331</v>
      </c>
      <c r="L3434" s="1">
        <v>80.578666666666663</v>
      </c>
    </row>
    <row r="3435" spans="1:12">
      <c r="A3435" t="s">
        <v>3458</v>
      </c>
      <c r="B3435" s="2">
        <v>41685</v>
      </c>
      <c r="C3435">
        <v>11</v>
      </c>
      <c r="D3435" t="s">
        <v>3</v>
      </c>
      <c r="E3435" t="s">
        <v>8168</v>
      </c>
      <c r="F3435" t="s">
        <v>8026</v>
      </c>
      <c r="G3435">
        <v>32</v>
      </c>
      <c r="H3435">
        <v>5</v>
      </c>
      <c r="I3435">
        <v>4</v>
      </c>
      <c r="J3435" s="1">
        <v>124.32222222222224</v>
      </c>
      <c r="K3435" s="1">
        <f>Sales_Data[[#This Row],[Order Quantity]]*Sales_Data[[#This Row],[Unit Price]]</f>
        <v>497.28888888888895</v>
      </c>
      <c r="L3435" s="1">
        <v>104.43066666666668</v>
      </c>
    </row>
    <row r="3436" spans="1:12">
      <c r="A3436" t="s">
        <v>3459</v>
      </c>
      <c r="B3436" s="2">
        <v>41685</v>
      </c>
      <c r="C3436">
        <v>1</v>
      </c>
      <c r="D3436" t="s">
        <v>4</v>
      </c>
      <c r="E3436" t="s">
        <v>8168</v>
      </c>
      <c r="F3436" t="s">
        <v>8027</v>
      </c>
      <c r="G3436">
        <v>2</v>
      </c>
      <c r="H3436">
        <v>1</v>
      </c>
      <c r="I3436">
        <v>8</v>
      </c>
      <c r="J3436" s="1">
        <v>219.61111111111111</v>
      </c>
      <c r="K3436" s="1">
        <f>Sales_Data[[#This Row],[Order Quantity]]*Sales_Data[[#This Row],[Unit Price]]</f>
        <v>1756.8888888888889</v>
      </c>
      <c r="L3436" s="1">
        <v>162.51222222222222</v>
      </c>
    </row>
    <row r="3437" spans="1:12">
      <c r="A3437" t="s">
        <v>3460</v>
      </c>
      <c r="B3437" s="2">
        <v>41686</v>
      </c>
      <c r="C3437">
        <v>3</v>
      </c>
      <c r="D3437" t="s">
        <v>4</v>
      </c>
      <c r="E3437" t="s">
        <v>8168</v>
      </c>
      <c r="F3437" t="s">
        <v>8027</v>
      </c>
      <c r="G3437">
        <v>6</v>
      </c>
      <c r="H3437">
        <v>1</v>
      </c>
      <c r="I3437">
        <v>1</v>
      </c>
      <c r="J3437" s="1">
        <v>712.43333333333339</v>
      </c>
      <c r="K3437" s="1">
        <f>Sales_Data[[#This Row],[Order Quantity]]*Sales_Data[[#This Row],[Unit Price]]</f>
        <v>712.43333333333339</v>
      </c>
      <c r="L3437" s="1">
        <v>391.83833333333337</v>
      </c>
    </row>
    <row r="3438" spans="1:12">
      <c r="A3438" t="s">
        <v>3461</v>
      </c>
      <c r="B3438" s="2">
        <v>41686</v>
      </c>
      <c r="C3438">
        <v>19</v>
      </c>
      <c r="D3438" t="s">
        <v>4</v>
      </c>
      <c r="E3438" t="s">
        <v>8168</v>
      </c>
      <c r="F3438" t="s">
        <v>8028</v>
      </c>
      <c r="G3438">
        <v>54</v>
      </c>
      <c r="H3438">
        <v>8</v>
      </c>
      <c r="I3438">
        <v>3</v>
      </c>
      <c r="J3438" s="1">
        <v>142.1888888888889</v>
      </c>
      <c r="K3438" s="1">
        <f>Sales_Data[[#This Row],[Order Quantity]]*Sales_Data[[#This Row],[Unit Price]]</f>
        <v>426.56666666666672</v>
      </c>
      <c r="L3438" s="1">
        <v>96.688444444444457</v>
      </c>
    </row>
    <row r="3439" spans="1:12">
      <c r="A3439" t="s">
        <v>3462</v>
      </c>
      <c r="B3439" s="2">
        <v>41686</v>
      </c>
      <c r="C3439">
        <v>4</v>
      </c>
      <c r="D3439" t="s">
        <v>4</v>
      </c>
      <c r="E3439" t="s">
        <v>8168</v>
      </c>
      <c r="F3439" t="s">
        <v>8027</v>
      </c>
      <c r="G3439">
        <v>12</v>
      </c>
      <c r="H3439">
        <v>2</v>
      </c>
      <c r="I3439">
        <v>7</v>
      </c>
      <c r="J3439" s="1">
        <v>116.87777777777779</v>
      </c>
      <c r="K3439" s="1">
        <f>Sales_Data[[#This Row],[Order Quantity]]*Sales_Data[[#This Row],[Unit Price]]</f>
        <v>818.14444444444462</v>
      </c>
      <c r="L3439" s="1">
        <v>92.333444444444453</v>
      </c>
    </row>
    <row r="3440" spans="1:12">
      <c r="A3440" t="s">
        <v>3463</v>
      </c>
      <c r="B3440" s="2">
        <v>41686</v>
      </c>
      <c r="C3440">
        <v>7</v>
      </c>
      <c r="D3440" t="s">
        <v>4</v>
      </c>
      <c r="E3440" t="s">
        <v>8168</v>
      </c>
      <c r="F3440" t="s">
        <v>8027</v>
      </c>
      <c r="G3440">
        <v>19</v>
      </c>
      <c r="H3440">
        <v>3</v>
      </c>
      <c r="I3440">
        <v>9</v>
      </c>
      <c r="J3440" s="1">
        <v>209.93333333333334</v>
      </c>
      <c r="K3440" s="1">
        <f>Sales_Data[[#This Row],[Order Quantity]]*Sales_Data[[#This Row],[Unit Price]]</f>
        <v>1889.4</v>
      </c>
      <c r="L3440" s="1">
        <v>113.364</v>
      </c>
    </row>
    <row r="3441" spans="1:12">
      <c r="A3441" t="s">
        <v>3464</v>
      </c>
      <c r="B3441" s="2">
        <v>41687</v>
      </c>
      <c r="C3441">
        <v>12</v>
      </c>
      <c r="D3441" t="s">
        <v>3</v>
      </c>
      <c r="E3441" t="s">
        <v>8168</v>
      </c>
      <c r="F3441" t="s">
        <v>8026</v>
      </c>
      <c r="G3441">
        <v>34</v>
      </c>
      <c r="H3441">
        <v>5</v>
      </c>
      <c r="I3441">
        <v>8</v>
      </c>
      <c r="J3441" s="1">
        <v>119.85555555555555</v>
      </c>
      <c r="K3441" s="1">
        <f>Sales_Data[[#This Row],[Order Quantity]]*Sales_Data[[#This Row],[Unit Price]]</f>
        <v>958.84444444444443</v>
      </c>
      <c r="L3441" s="1">
        <v>58.729222222222219</v>
      </c>
    </row>
    <row r="3442" spans="1:12">
      <c r="A3442" t="s">
        <v>3465</v>
      </c>
      <c r="B3442" s="2">
        <v>41687</v>
      </c>
      <c r="C3442">
        <v>13</v>
      </c>
      <c r="D3442" t="s">
        <v>3</v>
      </c>
      <c r="E3442" t="s">
        <v>8168</v>
      </c>
      <c r="F3442" t="s">
        <v>8026</v>
      </c>
      <c r="G3442">
        <v>38</v>
      </c>
      <c r="H3442">
        <v>6</v>
      </c>
      <c r="I3442">
        <v>5</v>
      </c>
      <c r="J3442" s="1">
        <v>278.42222222222222</v>
      </c>
      <c r="K3442" s="1">
        <f>Sales_Data[[#This Row],[Order Quantity]]*Sales_Data[[#This Row],[Unit Price]]</f>
        <v>1392.1111111111111</v>
      </c>
      <c r="L3442" s="1">
        <v>186.54288888888891</v>
      </c>
    </row>
    <row r="3443" spans="1:12">
      <c r="A3443" t="s">
        <v>3466</v>
      </c>
      <c r="B3443" s="2">
        <v>41687</v>
      </c>
      <c r="C3443">
        <v>19</v>
      </c>
      <c r="D3443" t="s">
        <v>4</v>
      </c>
      <c r="E3443" t="s">
        <v>8168</v>
      </c>
      <c r="F3443" t="s">
        <v>8028</v>
      </c>
      <c r="G3443">
        <v>54</v>
      </c>
      <c r="H3443">
        <v>8</v>
      </c>
      <c r="I3443">
        <v>4</v>
      </c>
      <c r="J3443" s="1">
        <v>316.38888888888891</v>
      </c>
      <c r="K3443" s="1">
        <f>Sales_Data[[#This Row],[Order Quantity]]*Sales_Data[[#This Row],[Unit Price]]</f>
        <v>1265.5555555555557</v>
      </c>
      <c r="L3443" s="1">
        <v>189.83333333333334</v>
      </c>
    </row>
    <row r="3444" spans="1:12">
      <c r="A3444" t="s">
        <v>3467</v>
      </c>
      <c r="B3444" s="2">
        <v>41687</v>
      </c>
      <c r="C3444">
        <v>15</v>
      </c>
      <c r="D3444" t="s">
        <v>4</v>
      </c>
      <c r="E3444" t="s">
        <v>8168</v>
      </c>
      <c r="F3444" t="s">
        <v>8025</v>
      </c>
      <c r="G3444">
        <v>44</v>
      </c>
      <c r="H3444">
        <v>6</v>
      </c>
      <c r="I3444">
        <v>8</v>
      </c>
      <c r="J3444" s="1">
        <v>308.94444444444446</v>
      </c>
      <c r="K3444" s="1">
        <f>Sales_Data[[#This Row],[Order Quantity]]*Sales_Data[[#This Row],[Unit Price]]</f>
        <v>2471.5555555555557</v>
      </c>
      <c r="L3444" s="1">
        <v>160.65111111111113</v>
      </c>
    </row>
    <row r="3445" spans="1:12">
      <c r="A3445" t="s">
        <v>3468</v>
      </c>
      <c r="B3445" s="2">
        <v>41687</v>
      </c>
      <c r="C3445">
        <v>16</v>
      </c>
      <c r="D3445" t="s">
        <v>2</v>
      </c>
      <c r="E3445" t="s">
        <v>8168</v>
      </c>
      <c r="F3445" t="s">
        <v>8025</v>
      </c>
      <c r="G3445">
        <v>46</v>
      </c>
      <c r="H3445">
        <v>7</v>
      </c>
      <c r="I3445">
        <v>3</v>
      </c>
      <c r="J3445" s="1">
        <v>262.04444444444448</v>
      </c>
      <c r="K3445" s="1">
        <f>Sales_Data[[#This Row],[Order Quantity]]*Sales_Data[[#This Row],[Unit Price]]</f>
        <v>786.13333333333344</v>
      </c>
      <c r="L3445" s="1">
        <v>138.88355555555555</v>
      </c>
    </row>
    <row r="3446" spans="1:12">
      <c r="A3446" t="s">
        <v>3469</v>
      </c>
      <c r="B3446" s="2">
        <v>41687</v>
      </c>
      <c r="C3446">
        <v>18</v>
      </c>
      <c r="D3446" t="s">
        <v>4</v>
      </c>
      <c r="E3446" t="s">
        <v>8168</v>
      </c>
      <c r="F3446" t="s">
        <v>8025</v>
      </c>
      <c r="G3446">
        <v>50</v>
      </c>
      <c r="H3446">
        <v>7</v>
      </c>
      <c r="I3446">
        <v>5</v>
      </c>
      <c r="J3446" s="1">
        <v>712.43333333333339</v>
      </c>
      <c r="K3446" s="1">
        <f>Sales_Data[[#This Row],[Order Quantity]]*Sales_Data[[#This Row],[Unit Price]]</f>
        <v>3562.166666666667</v>
      </c>
      <c r="L3446" s="1">
        <v>520.07633333333331</v>
      </c>
    </row>
    <row r="3447" spans="1:12">
      <c r="A3447" t="s">
        <v>3470</v>
      </c>
      <c r="B3447" s="2">
        <v>41687</v>
      </c>
      <c r="C3447">
        <v>2</v>
      </c>
      <c r="D3447" t="s">
        <v>4</v>
      </c>
      <c r="E3447" t="s">
        <v>8168</v>
      </c>
      <c r="F3447" t="s">
        <v>8027</v>
      </c>
      <c r="G3447">
        <v>5</v>
      </c>
      <c r="H3447">
        <v>1</v>
      </c>
      <c r="I3447">
        <v>4</v>
      </c>
      <c r="J3447" s="1">
        <v>124.32222222222224</v>
      </c>
      <c r="K3447" s="1">
        <f>Sales_Data[[#This Row],[Order Quantity]]*Sales_Data[[#This Row],[Unit Price]]</f>
        <v>497.28888888888895</v>
      </c>
      <c r="L3447" s="1">
        <v>52.215333333333341</v>
      </c>
    </row>
    <row r="3448" spans="1:12">
      <c r="A3448" t="s">
        <v>3471</v>
      </c>
      <c r="B3448" s="2">
        <v>41687</v>
      </c>
      <c r="C3448">
        <v>5</v>
      </c>
      <c r="D3448" t="s">
        <v>4</v>
      </c>
      <c r="E3448" t="s">
        <v>8168</v>
      </c>
      <c r="F3448" t="s">
        <v>8027</v>
      </c>
      <c r="G3448">
        <v>13</v>
      </c>
      <c r="H3448">
        <v>2</v>
      </c>
      <c r="I3448">
        <v>9</v>
      </c>
      <c r="J3448" s="1">
        <v>586.62222222222226</v>
      </c>
      <c r="K3448" s="1">
        <f>Sales_Data[[#This Row],[Order Quantity]]*Sales_Data[[#This Row],[Unit Price]]</f>
        <v>5279.6</v>
      </c>
      <c r="L3448" s="1">
        <v>381.30444444444447</v>
      </c>
    </row>
    <row r="3449" spans="1:12">
      <c r="A3449" t="s">
        <v>3472</v>
      </c>
      <c r="B3449" s="2">
        <v>41688</v>
      </c>
      <c r="C3449">
        <v>16</v>
      </c>
      <c r="D3449" t="s">
        <v>3</v>
      </c>
      <c r="E3449" t="s">
        <v>8168</v>
      </c>
      <c r="F3449" t="s">
        <v>8025</v>
      </c>
      <c r="G3449">
        <v>44</v>
      </c>
      <c r="H3449">
        <v>7</v>
      </c>
      <c r="I3449">
        <v>5</v>
      </c>
      <c r="J3449" s="1">
        <v>130.27777777777777</v>
      </c>
      <c r="K3449" s="1">
        <f>Sales_Data[[#This Row],[Order Quantity]]*Sales_Data[[#This Row],[Unit Price]]</f>
        <v>651.38888888888891</v>
      </c>
      <c r="L3449" s="1">
        <v>71.652777777777771</v>
      </c>
    </row>
    <row r="3450" spans="1:12">
      <c r="A3450" t="s">
        <v>3473</v>
      </c>
      <c r="B3450" s="2">
        <v>41688</v>
      </c>
      <c r="C3450">
        <v>1</v>
      </c>
      <c r="D3450" t="s">
        <v>2</v>
      </c>
      <c r="E3450" t="s">
        <v>8168</v>
      </c>
      <c r="F3450" t="s">
        <v>8027</v>
      </c>
      <c r="G3450">
        <v>1</v>
      </c>
      <c r="H3450">
        <v>1</v>
      </c>
      <c r="I3450">
        <v>7</v>
      </c>
      <c r="J3450" s="1">
        <v>116.13333333333334</v>
      </c>
      <c r="K3450" s="1">
        <f>Sales_Data[[#This Row],[Order Quantity]]*Sales_Data[[#This Row],[Unit Price]]</f>
        <v>812.93333333333339</v>
      </c>
      <c r="L3450" s="1">
        <v>53.421333333333337</v>
      </c>
    </row>
    <row r="3451" spans="1:12">
      <c r="A3451" t="s">
        <v>3474</v>
      </c>
      <c r="B3451" s="2">
        <v>41688</v>
      </c>
      <c r="C3451">
        <v>12</v>
      </c>
      <c r="D3451" t="s">
        <v>4</v>
      </c>
      <c r="E3451" t="s">
        <v>8168</v>
      </c>
      <c r="F3451" t="s">
        <v>8026</v>
      </c>
      <c r="G3451">
        <v>33</v>
      </c>
      <c r="H3451">
        <v>5</v>
      </c>
      <c r="I3451">
        <v>7</v>
      </c>
      <c r="J3451" s="1">
        <v>113.90000000000002</v>
      </c>
      <c r="K3451" s="1">
        <f>Sales_Data[[#This Row],[Order Quantity]]*Sales_Data[[#This Row],[Unit Price]]</f>
        <v>797.30000000000018</v>
      </c>
      <c r="L3451" s="1">
        <v>70.618000000000009</v>
      </c>
    </row>
    <row r="3452" spans="1:12">
      <c r="A3452" t="s">
        <v>3475</v>
      </c>
      <c r="B3452" s="2">
        <v>41688</v>
      </c>
      <c r="C3452">
        <v>4</v>
      </c>
      <c r="D3452" t="s">
        <v>4</v>
      </c>
      <c r="E3452" t="s">
        <v>8168</v>
      </c>
      <c r="F3452" t="s">
        <v>8027</v>
      </c>
      <c r="G3452">
        <v>12</v>
      </c>
      <c r="H3452">
        <v>2</v>
      </c>
      <c r="I3452">
        <v>1</v>
      </c>
      <c r="J3452" s="1">
        <v>602.25555555555559</v>
      </c>
      <c r="K3452" s="1">
        <f>Sales_Data[[#This Row],[Order Quantity]]*Sales_Data[[#This Row],[Unit Price]]</f>
        <v>602.25555555555559</v>
      </c>
      <c r="L3452" s="1">
        <v>397.48866666666669</v>
      </c>
    </row>
    <row r="3453" spans="1:12">
      <c r="A3453" t="s">
        <v>3476</v>
      </c>
      <c r="B3453" s="2">
        <v>41689</v>
      </c>
      <c r="C3453">
        <v>19</v>
      </c>
      <c r="D3453" t="s">
        <v>4</v>
      </c>
      <c r="E3453" t="s">
        <v>8168</v>
      </c>
      <c r="F3453" t="s">
        <v>8028</v>
      </c>
      <c r="G3453">
        <v>55</v>
      </c>
      <c r="H3453">
        <v>8</v>
      </c>
      <c r="I3453">
        <v>9</v>
      </c>
      <c r="J3453" s="1">
        <v>93.800000000000011</v>
      </c>
      <c r="K3453" s="1">
        <f>Sales_Data[[#This Row],[Order Quantity]]*Sales_Data[[#This Row],[Unit Price]]</f>
        <v>844.2</v>
      </c>
      <c r="L3453" s="1">
        <v>68.47399999999999</v>
      </c>
    </row>
    <row r="3454" spans="1:12">
      <c r="A3454" t="s">
        <v>3477</v>
      </c>
      <c r="B3454" s="2">
        <v>41689</v>
      </c>
      <c r="C3454">
        <v>9</v>
      </c>
      <c r="D3454" t="s">
        <v>4</v>
      </c>
      <c r="E3454" t="s">
        <v>8168</v>
      </c>
      <c r="F3454" t="s">
        <v>8027</v>
      </c>
      <c r="G3454">
        <v>24</v>
      </c>
      <c r="H3454">
        <v>4</v>
      </c>
      <c r="I3454">
        <v>8</v>
      </c>
      <c r="J3454" s="1">
        <v>428.8</v>
      </c>
      <c r="K3454" s="1">
        <f>Sales_Data[[#This Row],[Order Quantity]]*Sales_Data[[#This Row],[Unit Price]]</f>
        <v>3430.4</v>
      </c>
      <c r="L3454" s="1">
        <v>360.19200000000001</v>
      </c>
    </row>
    <row r="3455" spans="1:12">
      <c r="A3455" t="s">
        <v>3478</v>
      </c>
      <c r="B3455" s="2">
        <v>41689</v>
      </c>
      <c r="C3455">
        <v>17</v>
      </c>
      <c r="D3455" t="s">
        <v>3</v>
      </c>
      <c r="E3455" t="s">
        <v>8168</v>
      </c>
      <c r="F3455" t="s">
        <v>8025</v>
      </c>
      <c r="G3455">
        <v>48</v>
      </c>
      <c r="H3455">
        <v>7</v>
      </c>
      <c r="I3455">
        <v>5</v>
      </c>
      <c r="J3455" s="1">
        <v>442.94444444444446</v>
      </c>
      <c r="K3455" s="1">
        <f>Sales_Data[[#This Row],[Order Quantity]]*Sales_Data[[#This Row],[Unit Price]]</f>
        <v>2214.7222222222222</v>
      </c>
      <c r="L3455" s="1">
        <v>248.04888888888888</v>
      </c>
    </row>
    <row r="3456" spans="1:12">
      <c r="A3456" t="s">
        <v>3479</v>
      </c>
      <c r="B3456" s="2">
        <v>41689</v>
      </c>
      <c r="C3456">
        <v>5</v>
      </c>
      <c r="D3456" t="s">
        <v>2</v>
      </c>
      <c r="E3456" t="s">
        <v>8168</v>
      </c>
      <c r="F3456" t="s">
        <v>8027</v>
      </c>
      <c r="G3456">
        <v>15</v>
      </c>
      <c r="H3456">
        <v>2</v>
      </c>
      <c r="I3456">
        <v>7</v>
      </c>
      <c r="J3456" s="1">
        <v>203.23333333333335</v>
      </c>
      <c r="K3456" s="1">
        <f>Sales_Data[[#This Row],[Order Quantity]]*Sales_Data[[#This Row],[Unit Price]]</f>
        <v>1422.6333333333334</v>
      </c>
      <c r="L3456" s="1">
        <v>95.519666666666666</v>
      </c>
    </row>
    <row r="3457" spans="1:12">
      <c r="A3457" t="s">
        <v>3480</v>
      </c>
      <c r="B3457" s="2">
        <v>41689</v>
      </c>
      <c r="C3457">
        <v>9</v>
      </c>
      <c r="D3457" t="s">
        <v>3</v>
      </c>
      <c r="E3457" t="s">
        <v>8168</v>
      </c>
      <c r="F3457" t="s">
        <v>8027</v>
      </c>
      <c r="G3457">
        <v>24</v>
      </c>
      <c r="H3457">
        <v>4</v>
      </c>
      <c r="I3457">
        <v>4</v>
      </c>
      <c r="J3457" s="1">
        <v>269.48888888888888</v>
      </c>
      <c r="K3457" s="1">
        <f>Sales_Data[[#This Row],[Order Quantity]]*Sales_Data[[#This Row],[Unit Price]]</f>
        <v>1077.9555555555555</v>
      </c>
      <c r="L3457" s="1">
        <v>161.69333333333333</v>
      </c>
    </row>
    <row r="3458" spans="1:12">
      <c r="A3458" t="s">
        <v>3481</v>
      </c>
      <c r="B3458" s="2">
        <v>41689</v>
      </c>
      <c r="C3458">
        <v>7</v>
      </c>
      <c r="D3458" t="s">
        <v>2</v>
      </c>
      <c r="E3458" t="s">
        <v>8168</v>
      </c>
      <c r="F3458" t="s">
        <v>8027</v>
      </c>
      <c r="G3458">
        <v>18</v>
      </c>
      <c r="H3458">
        <v>3</v>
      </c>
      <c r="I3458">
        <v>3</v>
      </c>
      <c r="J3458" s="1">
        <v>119.85555555555555</v>
      </c>
      <c r="K3458" s="1">
        <f>Sales_Data[[#This Row],[Order Quantity]]*Sales_Data[[#This Row],[Unit Price]]</f>
        <v>359.56666666666666</v>
      </c>
      <c r="L3458" s="1">
        <v>75.509</v>
      </c>
    </row>
    <row r="3459" spans="1:12">
      <c r="A3459" t="s">
        <v>3482</v>
      </c>
      <c r="B3459" s="2">
        <v>41690</v>
      </c>
      <c r="C3459">
        <v>9</v>
      </c>
      <c r="D3459" t="s">
        <v>4</v>
      </c>
      <c r="E3459" t="s">
        <v>8168</v>
      </c>
      <c r="F3459" t="s">
        <v>8027</v>
      </c>
      <c r="G3459">
        <v>25</v>
      </c>
      <c r="H3459">
        <v>4</v>
      </c>
      <c r="I3459">
        <v>7</v>
      </c>
      <c r="J3459" s="1">
        <v>354.35555555555561</v>
      </c>
      <c r="K3459" s="1">
        <f>Sales_Data[[#This Row],[Order Quantity]]*Sales_Data[[#This Row],[Unit Price]]</f>
        <v>2480.4888888888891</v>
      </c>
      <c r="L3459" s="1">
        <v>269.31022222222225</v>
      </c>
    </row>
    <row r="3460" spans="1:12">
      <c r="A3460" t="s">
        <v>3483</v>
      </c>
      <c r="B3460" s="2">
        <v>41690</v>
      </c>
      <c r="C3460">
        <v>18</v>
      </c>
      <c r="D3460" t="s">
        <v>4</v>
      </c>
      <c r="E3460" t="s">
        <v>8168</v>
      </c>
      <c r="F3460" t="s">
        <v>8025</v>
      </c>
      <c r="G3460">
        <v>52</v>
      </c>
      <c r="H3460">
        <v>8</v>
      </c>
      <c r="I3460">
        <v>5</v>
      </c>
      <c r="J3460" s="1">
        <v>90.077777777777783</v>
      </c>
      <c r="K3460" s="1">
        <f>Sales_Data[[#This Row],[Order Quantity]]*Sales_Data[[#This Row],[Unit Price]]</f>
        <v>450.38888888888891</v>
      </c>
      <c r="L3460" s="1">
        <v>73.863777777777784</v>
      </c>
    </row>
    <row r="3461" spans="1:12">
      <c r="A3461" t="s">
        <v>3484</v>
      </c>
      <c r="B3461" s="2">
        <v>41690</v>
      </c>
      <c r="C3461">
        <v>10</v>
      </c>
      <c r="D3461" t="s">
        <v>2</v>
      </c>
      <c r="E3461" t="s">
        <v>8168</v>
      </c>
      <c r="F3461" t="s">
        <v>8026</v>
      </c>
      <c r="G3461">
        <v>28</v>
      </c>
      <c r="H3461">
        <v>4</v>
      </c>
      <c r="I3461">
        <v>9</v>
      </c>
      <c r="J3461" s="1">
        <v>424.33333333333331</v>
      </c>
      <c r="K3461" s="1">
        <f>Sales_Data[[#This Row],[Order Quantity]]*Sales_Data[[#This Row],[Unit Price]]</f>
        <v>3819</v>
      </c>
      <c r="L3461" s="1">
        <v>229.14000000000001</v>
      </c>
    </row>
    <row r="3462" spans="1:12">
      <c r="A3462" t="s">
        <v>3485</v>
      </c>
      <c r="B3462" s="2">
        <v>41690</v>
      </c>
      <c r="C3462">
        <v>9</v>
      </c>
      <c r="D3462" t="s">
        <v>4</v>
      </c>
      <c r="E3462" t="s">
        <v>8168</v>
      </c>
      <c r="F3462" t="s">
        <v>8027</v>
      </c>
      <c r="G3462">
        <v>24</v>
      </c>
      <c r="H3462">
        <v>4</v>
      </c>
      <c r="I3462">
        <v>5</v>
      </c>
      <c r="J3462" s="1">
        <v>396.04444444444448</v>
      </c>
      <c r="K3462" s="1">
        <f>Sales_Data[[#This Row],[Order Quantity]]*Sales_Data[[#This Row],[Unit Price]]</f>
        <v>1980.2222222222224</v>
      </c>
      <c r="L3462" s="1">
        <v>285.15199999999999</v>
      </c>
    </row>
    <row r="3463" spans="1:12">
      <c r="A3463" t="s">
        <v>3486</v>
      </c>
      <c r="B3463" s="2">
        <v>41690</v>
      </c>
      <c r="C3463">
        <v>11</v>
      </c>
      <c r="D3463" t="s">
        <v>2</v>
      </c>
      <c r="E3463" t="s">
        <v>8168</v>
      </c>
      <c r="F3463" t="s">
        <v>8026</v>
      </c>
      <c r="G3463">
        <v>30</v>
      </c>
      <c r="H3463">
        <v>5</v>
      </c>
      <c r="I3463">
        <v>6</v>
      </c>
      <c r="J3463" s="1">
        <v>261.3</v>
      </c>
      <c r="K3463" s="1">
        <f>Sales_Data[[#This Row],[Order Quantity]]*Sales_Data[[#This Row],[Unit Price]]</f>
        <v>1567.8000000000002</v>
      </c>
      <c r="L3463" s="1">
        <v>112.35900000000001</v>
      </c>
    </row>
    <row r="3464" spans="1:12">
      <c r="A3464" t="s">
        <v>3487</v>
      </c>
      <c r="B3464" s="2">
        <v>41690</v>
      </c>
      <c r="C3464">
        <v>13</v>
      </c>
      <c r="D3464" t="s">
        <v>4</v>
      </c>
      <c r="E3464" t="s">
        <v>8168</v>
      </c>
      <c r="F3464" t="s">
        <v>8026</v>
      </c>
      <c r="G3464">
        <v>38</v>
      </c>
      <c r="H3464">
        <v>6</v>
      </c>
      <c r="I3464">
        <v>2</v>
      </c>
      <c r="J3464" s="1">
        <v>129.53333333333333</v>
      </c>
      <c r="K3464" s="1">
        <f>Sales_Data[[#This Row],[Order Quantity]]*Sales_Data[[#This Row],[Unit Price]]</f>
        <v>259.06666666666666</v>
      </c>
      <c r="L3464" s="1">
        <v>91.968666666666664</v>
      </c>
    </row>
    <row r="3465" spans="1:12">
      <c r="A3465" t="s">
        <v>3488</v>
      </c>
      <c r="B3465" s="2">
        <v>41690</v>
      </c>
      <c r="C3465">
        <v>7</v>
      </c>
      <c r="D3465" t="s">
        <v>3</v>
      </c>
      <c r="E3465" t="s">
        <v>8168</v>
      </c>
      <c r="F3465" t="s">
        <v>8027</v>
      </c>
      <c r="G3465">
        <v>21</v>
      </c>
      <c r="H3465">
        <v>3</v>
      </c>
      <c r="I3465">
        <v>7</v>
      </c>
      <c r="J3465" s="1">
        <v>123.57777777777778</v>
      </c>
      <c r="K3465" s="1">
        <f>Sales_Data[[#This Row],[Order Quantity]]*Sales_Data[[#This Row],[Unit Price]]</f>
        <v>865.04444444444448</v>
      </c>
      <c r="L3465" s="1">
        <v>70.439333333333323</v>
      </c>
    </row>
    <row r="3466" spans="1:12">
      <c r="A3466" t="s">
        <v>3489</v>
      </c>
      <c r="B3466" s="2">
        <v>41690</v>
      </c>
      <c r="C3466">
        <v>12</v>
      </c>
      <c r="D3466" t="s">
        <v>2</v>
      </c>
      <c r="E3466" t="s">
        <v>8168</v>
      </c>
      <c r="F3466" t="s">
        <v>8026</v>
      </c>
      <c r="G3466">
        <v>34</v>
      </c>
      <c r="H3466">
        <v>5</v>
      </c>
      <c r="I3466">
        <v>5</v>
      </c>
      <c r="J3466" s="1">
        <v>97.522222222222226</v>
      </c>
      <c r="K3466" s="1">
        <f>Sales_Data[[#This Row],[Order Quantity]]*Sales_Data[[#This Row],[Unit Price]]</f>
        <v>487.61111111111114</v>
      </c>
      <c r="L3466" s="1">
        <v>69.24077777777778</v>
      </c>
    </row>
    <row r="3467" spans="1:12">
      <c r="A3467" t="s">
        <v>3490</v>
      </c>
      <c r="B3467" s="2">
        <v>41690</v>
      </c>
      <c r="C3467">
        <v>17</v>
      </c>
      <c r="D3467" t="s">
        <v>4</v>
      </c>
      <c r="E3467" t="s">
        <v>8168</v>
      </c>
      <c r="F3467" t="s">
        <v>8025</v>
      </c>
      <c r="G3467">
        <v>49</v>
      </c>
      <c r="H3467">
        <v>7</v>
      </c>
      <c r="I3467">
        <v>7</v>
      </c>
      <c r="J3467" s="1">
        <v>198.76666666666668</v>
      </c>
      <c r="K3467" s="1">
        <f>Sales_Data[[#This Row],[Order Quantity]]*Sales_Data[[#This Row],[Unit Price]]</f>
        <v>1391.3666666666668</v>
      </c>
      <c r="L3467" s="1">
        <v>159.01333333333335</v>
      </c>
    </row>
    <row r="3468" spans="1:12">
      <c r="A3468" t="s">
        <v>3491</v>
      </c>
      <c r="B3468" s="2">
        <v>41690</v>
      </c>
      <c r="C3468">
        <v>8</v>
      </c>
      <c r="D3468" t="s">
        <v>3</v>
      </c>
      <c r="E3468" t="s">
        <v>8168</v>
      </c>
      <c r="F3468" t="s">
        <v>8027</v>
      </c>
      <c r="G3468">
        <v>23</v>
      </c>
      <c r="H3468">
        <v>4</v>
      </c>
      <c r="I3468">
        <v>3</v>
      </c>
      <c r="J3468" s="1">
        <v>282.88888888888891</v>
      </c>
      <c r="K3468" s="1">
        <f>Sales_Data[[#This Row],[Order Quantity]]*Sales_Data[[#This Row],[Unit Price]]</f>
        <v>848.66666666666674</v>
      </c>
      <c r="L3468" s="1">
        <v>152.76000000000002</v>
      </c>
    </row>
    <row r="3469" spans="1:12">
      <c r="A3469" t="s">
        <v>3492</v>
      </c>
      <c r="B3469" s="2">
        <v>41691</v>
      </c>
      <c r="C3469">
        <v>5</v>
      </c>
      <c r="D3469" t="s">
        <v>4</v>
      </c>
      <c r="E3469" t="s">
        <v>8168</v>
      </c>
      <c r="F3469" t="s">
        <v>8027</v>
      </c>
      <c r="G3469">
        <v>14</v>
      </c>
      <c r="H3469">
        <v>2</v>
      </c>
      <c r="I3469">
        <v>3</v>
      </c>
      <c r="J3469" s="1">
        <v>273.95555555555552</v>
      </c>
      <c r="K3469" s="1">
        <f>Sales_Data[[#This Row],[Order Quantity]]*Sales_Data[[#This Row],[Unit Price]]</f>
        <v>821.86666666666656</v>
      </c>
      <c r="L3469" s="1">
        <v>191.76888888888888</v>
      </c>
    </row>
    <row r="3470" spans="1:12">
      <c r="A3470" t="s">
        <v>3493</v>
      </c>
      <c r="B3470" s="2">
        <v>41691</v>
      </c>
      <c r="C3470">
        <v>16</v>
      </c>
      <c r="D3470" t="s">
        <v>4</v>
      </c>
      <c r="E3470" t="s">
        <v>8168</v>
      </c>
      <c r="F3470" t="s">
        <v>8025</v>
      </c>
      <c r="G3470">
        <v>46</v>
      </c>
      <c r="H3470">
        <v>7</v>
      </c>
      <c r="I3470">
        <v>4</v>
      </c>
      <c r="J3470" s="1">
        <v>661.81111111111113</v>
      </c>
      <c r="K3470" s="1">
        <f>Sales_Data[[#This Row],[Order Quantity]]*Sales_Data[[#This Row],[Unit Price]]</f>
        <v>2647.2444444444445</v>
      </c>
      <c r="L3470" s="1">
        <v>469.88588888888887</v>
      </c>
    </row>
    <row r="3471" spans="1:12">
      <c r="A3471" t="s">
        <v>3494</v>
      </c>
      <c r="B3471" s="2">
        <v>41691</v>
      </c>
      <c r="C3471">
        <v>17</v>
      </c>
      <c r="D3471" t="s">
        <v>4</v>
      </c>
      <c r="E3471" t="s">
        <v>8168</v>
      </c>
      <c r="F3471" t="s">
        <v>8025</v>
      </c>
      <c r="G3471">
        <v>47</v>
      </c>
      <c r="H3471">
        <v>7</v>
      </c>
      <c r="I3471">
        <v>2</v>
      </c>
      <c r="J3471" s="1">
        <v>119.11111111111111</v>
      </c>
      <c r="K3471" s="1">
        <f>Sales_Data[[#This Row],[Order Quantity]]*Sales_Data[[#This Row],[Unit Price]]</f>
        <v>238.22222222222223</v>
      </c>
      <c r="L3471" s="1">
        <v>76.231111111111119</v>
      </c>
    </row>
    <row r="3472" spans="1:12">
      <c r="A3472" t="s">
        <v>3495</v>
      </c>
      <c r="B3472" s="2">
        <v>41691</v>
      </c>
      <c r="C3472">
        <v>19</v>
      </c>
      <c r="D3472" t="s">
        <v>4</v>
      </c>
      <c r="E3472" t="s">
        <v>8168</v>
      </c>
      <c r="F3472" t="s">
        <v>8028</v>
      </c>
      <c r="G3472">
        <v>54</v>
      </c>
      <c r="H3472">
        <v>8</v>
      </c>
      <c r="I3472">
        <v>5</v>
      </c>
      <c r="J3472" s="1">
        <v>108.6888888888889</v>
      </c>
      <c r="K3472" s="1">
        <f>Sales_Data[[#This Row],[Order Quantity]]*Sales_Data[[#This Row],[Unit Price]]</f>
        <v>543.44444444444446</v>
      </c>
      <c r="L3472" s="1">
        <v>74.995333333333335</v>
      </c>
    </row>
    <row r="3473" spans="1:12">
      <c r="A3473" t="s">
        <v>3496</v>
      </c>
      <c r="B3473" s="2">
        <v>41692</v>
      </c>
      <c r="C3473">
        <v>12</v>
      </c>
      <c r="D3473" t="s">
        <v>4</v>
      </c>
      <c r="E3473" t="s">
        <v>8168</v>
      </c>
      <c r="F3473" t="s">
        <v>8026</v>
      </c>
      <c r="G3473">
        <v>34</v>
      </c>
      <c r="H3473">
        <v>5</v>
      </c>
      <c r="I3473">
        <v>5</v>
      </c>
      <c r="J3473" s="1">
        <v>20.100000000000001</v>
      </c>
      <c r="K3473" s="1">
        <f>Sales_Data[[#This Row],[Order Quantity]]*Sales_Data[[#This Row],[Unit Price]]</f>
        <v>100.5</v>
      </c>
      <c r="L3473" s="1">
        <v>8.8440000000000012</v>
      </c>
    </row>
    <row r="3474" spans="1:12">
      <c r="A3474" t="s">
        <v>3497</v>
      </c>
      <c r="B3474" s="2">
        <v>41692</v>
      </c>
      <c r="C3474">
        <v>7</v>
      </c>
      <c r="D3474" t="s">
        <v>4</v>
      </c>
      <c r="E3474" t="s">
        <v>8168</v>
      </c>
      <c r="F3474" t="s">
        <v>8027</v>
      </c>
      <c r="G3474">
        <v>18</v>
      </c>
      <c r="H3474">
        <v>3</v>
      </c>
      <c r="I3474">
        <v>7</v>
      </c>
      <c r="J3474" s="1">
        <v>95.288888888888891</v>
      </c>
      <c r="K3474" s="1">
        <f>Sales_Data[[#This Row],[Order Quantity]]*Sales_Data[[#This Row],[Unit Price]]</f>
        <v>667.02222222222224</v>
      </c>
      <c r="L3474" s="1">
        <v>47.644444444444446</v>
      </c>
    </row>
    <row r="3475" spans="1:12">
      <c r="A3475" t="s">
        <v>3498</v>
      </c>
      <c r="B3475" s="2">
        <v>41692</v>
      </c>
      <c r="C3475">
        <v>19</v>
      </c>
      <c r="D3475" t="s">
        <v>2</v>
      </c>
      <c r="E3475" t="s">
        <v>8168</v>
      </c>
      <c r="F3475" t="s">
        <v>8028</v>
      </c>
      <c r="G3475">
        <v>55</v>
      </c>
      <c r="H3475">
        <v>8</v>
      </c>
      <c r="I3475">
        <v>1</v>
      </c>
      <c r="J3475" s="1">
        <v>639.47777777777776</v>
      </c>
      <c r="K3475" s="1">
        <f>Sales_Data[[#This Row],[Order Quantity]]*Sales_Data[[#This Row],[Unit Price]]</f>
        <v>639.47777777777776</v>
      </c>
      <c r="L3475" s="1">
        <v>415.66055555555556</v>
      </c>
    </row>
    <row r="3476" spans="1:12">
      <c r="A3476" t="s">
        <v>3499</v>
      </c>
      <c r="B3476" s="2">
        <v>41692</v>
      </c>
      <c r="C3476">
        <v>16</v>
      </c>
      <c r="D3476" t="s">
        <v>3</v>
      </c>
      <c r="E3476" t="s">
        <v>8168</v>
      </c>
      <c r="F3476" t="s">
        <v>8025</v>
      </c>
      <c r="G3476">
        <v>45</v>
      </c>
      <c r="H3476">
        <v>7</v>
      </c>
      <c r="I3476">
        <v>3</v>
      </c>
      <c r="J3476" s="1">
        <v>276.18888888888893</v>
      </c>
      <c r="K3476" s="1">
        <f>Sales_Data[[#This Row],[Order Quantity]]*Sales_Data[[#This Row],[Unit Price]]</f>
        <v>828.56666666666683</v>
      </c>
      <c r="L3476" s="1">
        <v>220.95111111111115</v>
      </c>
    </row>
    <row r="3477" spans="1:12">
      <c r="A3477" t="s">
        <v>3500</v>
      </c>
      <c r="B3477" s="2">
        <v>41693</v>
      </c>
      <c r="C3477">
        <v>11</v>
      </c>
      <c r="D3477" t="s">
        <v>2</v>
      </c>
      <c r="E3477" t="s">
        <v>8168</v>
      </c>
      <c r="F3477" t="s">
        <v>8026</v>
      </c>
      <c r="G3477">
        <v>32</v>
      </c>
      <c r="H3477">
        <v>5</v>
      </c>
      <c r="I3477">
        <v>4</v>
      </c>
      <c r="J3477" s="1">
        <v>96.033333333333346</v>
      </c>
      <c r="K3477" s="1">
        <f>Sales_Data[[#This Row],[Order Quantity]]*Sales_Data[[#This Row],[Unit Price]]</f>
        <v>384.13333333333338</v>
      </c>
      <c r="L3477" s="1">
        <v>71.064666666666668</v>
      </c>
    </row>
    <row r="3478" spans="1:12">
      <c r="A3478" t="s">
        <v>3501</v>
      </c>
      <c r="B3478" s="2">
        <v>41693</v>
      </c>
      <c r="C3478">
        <v>3</v>
      </c>
      <c r="D3478" t="s">
        <v>2</v>
      </c>
      <c r="E3478" t="s">
        <v>8168</v>
      </c>
      <c r="F3478" t="s">
        <v>8027</v>
      </c>
      <c r="G3478">
        <v>9</v>
      </c>
      <c r="H3478">
        <v>2</v>
      </c>
      <c r="I3478">
        <v>4</v>
      </c>
      <c r="J3478" s="1">
        <v>90.822222222222223</v>
      </c>
      <c r="K3478" s="1">
        <f>Sales_Data[[#This Row],[Order Quantity]]*Sales_Data[[#This Row],[Unit Price]]</f>
        <v>363.28888888888889</v>
      </c>
      <c r="L3478" s="1">
        <v>55.401555555555554</v>
      </c>
    </row>
    <row r="3479" spans="1:12">
      <c r="A3479" t="s">
        <v>3502</v>
      </c>
      <c r="B3479" s="2">
        <v>41694</v>
      </c>
      <c r="C3479">
        <v>10</v>
      </c>
      <c r="D3479" t="s">
        <v>2</v>
      </c>
      <c r="E3479" t="s">
        <v>8168</v>
      </c>
      <c r="F3479" t="s">
        <v>8027</v>
      </c>
      <c r="G3479">
        <v>27</v>
      </c>
      <c r="H3479">
        <v>4</v>
      </c>
      <c r="I3479">
        <v>4</v>
      </c>
      <c r="J3479" s="1">
        <v>115.38888888888889</v>
      </c>
      <c r="K3479" s="1">
        <f>Sales_Data[[#This Row],[Order Quantity]]*Sales_Data[[#This Row],[Unit Price]]</f>
        <v>461.55555555555554</v>
      </c>
      <c r="L3479" s="1">
        <v>75.00277777777778</v>
      </c>
    </row>
    <row r="3480" spans="1:12">
      <c r="A3480" t="s">
        <v>3503</v>
      </c>
      <c r="B3480" s="2">
        <v>41694</v>
      </c>
      <c r="C3480">
        <v>7</v>
      </c>
      <c r="D3480" t="s">
        <v>4</v>
      </c>
      <c r="E3480" t="s">
        <v>8168</v>
      </c>
      <c r="F3480" t="s">
        <v>8027</v>
      </c>
      <c r="G3480">
        <v>18</v>
      </c>
      <c r="H3480">
        <v>3</v>
      </c>
      <c r="I3480">
        <v>5</v>
      </c>
      <c r="J3480" s="1">
        <v>121.34444444444446</v>
      </c>
      <c r="K3480" s="1">
        <f>Sales_Data[[#This Row],[Order Quantity]]*Sales_Data[[#This Row],[Unit Price]]</f>
        <v>606.72222222222229</v>
      </c>
      <c r="L3480" s="1">
        <v>103.14277777777778</v>
      </c>
    </row>
    <row r="3481" spans="1:12">
      <c r="A3481" t="s">
        <v>3504</v>
      </c>
      <c r="B3481" s="2">
        <v>41694</v>
      </c>
      <c r="C3481">
        <v>17</v>
      </c>
      <c r="D3481" t="s">
        <v>2</v>
      </c>
      <c r="E3481" t="s">
        <v>8168</v>
      </c>
      <c r="F3481" t="s">
        <v>8025</v>
      </c>
      <c r="G3481">
        <v>48</v>
      </c>
      <c r="H3481">
        <v>7</v>
      </c>
      <c r="I3481">
        <v>6</v>
      </c>
      <c r="J3481" s="1">
        <v>425.07777777777778</v>
      </c>
      <c r="K3481" s="1">
        <f>Sales_Data[[#This Row],[Order Quantity]]*Sales_Data[[#This Row],[Unit Price]]</f>
        <v>2550.4666666666667</v>
      </c>
      <c r="L3481" s="1">
        <v>212.53888888888889</v>
      </c>
    </row>
    <row r="3482" spans="1:12">
      <c r="A3482" t="s">
        <v>3505</v>
      </c>
      <c r="B3482" s="2">
        <v>41695</v>
      </c>
      <c r="C3482">
        <v>17</v>
      </c>
      <c r="D3482" t="s">
        <v>3</v>
      </c>
      <c r="E3482" t="s">
        <v>8168</v>
      </c>
      <c r="F3482" t="s">
        <v>8025</v>
      </c>
      <c r="G3482">
        <v>47</v>
      </c>
      <c r="H3482">
        <v>7</v>
      </c>
      <c r="I3482">
        <v>8</v>
      </c>
      <c r="J3482" s="1">
        <v>18.611111111111111</v>
      </c>
      <c r="K3482" s="1">
        <f>Sales_Data[[#This Row],[Order Quantity]]*Sales_Data[[#This Row],[Unit Price]]</f>
        <v>148.88888888888889</v>
      </c>
      <c r="L3482" s="1">
        <v>14.330555555555556</v>
      </c>
    </row>
    <row r="3483" spans="1:12">
      <c r="A3483" t="s">
        <v>3506</v>
      </c>
      <c r="B3483" s="2">
        <v>41696</v>
      </c>
      <c r="C3483">
        <v>5</v>
      </c>
      <c r="D3483" t="s">
        <v>2</v>
      </c>
      <c r="E3483" t="s">
        <v>8168</v>
      </c>
      <c r="F3483" t="s">
        <v>8027</v>
      </c>
      <c r="G3483">
        <v>13</v>
      </c>
      <c r="H3483">
        <v>2</v>
      </c>
      <c r="I3483">
        <v>2</v>
      </c>
      <c r="J3483" s="1">
        <v>437.73333333333335</v>
      </c>
      <c r="K3483" s="1">
        <f>Sales_Data[[#This Row],[Order Quantity]]*Sales_Data[[#This Row],[Unit Price]]</f>
        <v>875.4666666666667</v>
      </c>
      <c r="L3483" s="1">
        <v>236.376</v>
      </c>
    </row>
    <row r="3484" spans="1:12">
      <c r="A3484" t="s">
        <v>3507</v>
      </c>
      <c r="B3484" s="2">
        <v>41696</v>
      </c>
      <c r="C3484">
        <v>2</v>
      </c>
      <c r="D3484" t="s">
        <v>4</v>
      </c>
      <c r="E3484" t="s">
        <v>8168</v>
      </c>
      <c r="F3484" t="s">
        <v>8027</v>
      </c>
      <c r="G3484">
        <v>5</v>
      </c>
      <c r="H3484">
        <v>1</v>
      </c>
      <c r="I3484">
        <v>1</v>
      </c>
      <c r="J3484" s="1">
        <v>29.033333333333335</v>
      </c>
      <c r="K3484" s="1">
        <f>Sales_Data[[#This Row],[Order Quantity]]*Sales_Data[[#This Row],[Unit Price]]</f>
        <v>29.033333333333335</v>
      </c>
      <c r="L3484" s="1">
        <v>18.581333333333333</v>
      </c>
    </row>
    <row r="3485" spans="1:12">
      <c r="A3485" t="s">
        <v>3508</v>
      </c>
      <c r="B3485" s="2">
        <v>41696</v>
      </c>
      <c r="C3485">
        <v>13</v>
      </c>
      <c r="D3485" t="s">
        <v>4</v>
      </c>
      <c r="E3485" t="s">
        <v>8168</v>
      </c>
      <c r="F3485" t="s">
        <v>8026</v>
      </c>
      <c r="G3485">
        <v>38</v>
      </c>
      <c r="H3485">
        <v>6</v>
      </c>
      <c r="I3485">
        <v>6</v>
      </c>
      <c r="J3485" s="1">
        <v>265.02222222222224</v>
      </c>
      <c r="K3485" s="1">
        <f>Sales_Data[[#This Row],[Order Quantity]]*Sales_Data[[#This Row],[Unit Price]]</f>
        <v>1590.1333333333334</v>
      </c>
      <c r="L3485" s="1">
        <v>161.66355555555558</v>
      </c>
    </row>
    <row r="3486" spans="1:12">
      <c r="A3486" t="s">
        <v>3509</v>
      </c>
      <c r="B3486" s="2">
        <v>41696</v>
      </c>
      <c r="C3486">
        <v>4</v>
      </c>
      <c r="D3486" t="s">
        <v>3</v>
      </c>
      <c r="E3486" t="s">
        <v>8168</v>
      </c>
      <c r="F3486" t="s">
        <v>8027</v>
      </c>
      <c r="G3486">
        <v>12</v>
      </c>
      <c r="H3486">
        <v>2</v>
      </c>
      <c r="I3486">
        <v>1</v>
      </c>
      <c r="J3486" s="1">
        <v>429.54444444444448</v>
      </c>
      <c r="K3486" s="1">
        <f>Sales_Data[[#This Row],[Order Quantity]]*Sales_Data[[#This Row],[Unit Price]]</f>
        <v>429.54444444444448</v>
      </c>
      <c r="L3486" s="1">
        <v>347.93100000000004</v>
      </c>
    </row>
    <row r="3487" spans="1:12">
      <c r="A3487" t="s">
        <v>3510</v>
      </c>
      <c r="B3487" s="2">
        <v>41697</v>
      </c>
      <c r="C3487">
        <v>17</v>
      </c>
      <c r="D3487" t="s">
        <v>3</v>
      </c>
      <c r="E3487" t="s">
        <v>8168</v>
      </c>
      <c r="F3487" t="s">
        <v>8025</v>
      </c>
      <c r="G3487">
        <v>47</v>
      </c>
      <c r="H3487">
        <v>7</v>
      </c>
      <c r="I3487">
        <v>5</v>
      </c>
      <c r="J3487" s="1">
        <v>425.82222222222225</v>
      </c>
      <c r="K3487" s="1">
        <f>Sales_Data[[#This Row],[Order Quantity]]*Sales_Data[[#This Row],[Unit Price]]</f>
        <v>2129.1111111111113</v>
      </c>
      <c r="L3487" s="1">
        <v>174.58711111111108</v>
      </c>
    </row>
    <row r="3488" spans="1:12">
      <c r="A3488" t="s">
        <v>3511</v>
      </c>
      <c r="B3488" s="2">
        <v>41697</v>
      </c>
      <c r="C3488">
        <v>8</v>
      </c>
      <c r="D3488" t="s">
        <v>4</v>
      </c>
      <c r="E3488" t="s">
        <v>8168</v>
      </c>
      <c r="F3488" t="s">
        <v>8027</v>
      </c>
      <c r="G3488">
        <v>21</v>
      </c>
      <c r="H3488">
        <v>3</v>
      </c>
      <c r="I3488">
        <v>3</v>
      </c>
      <c r="J3488" s="1">
        <v>428.05555555555554</v>
      </c>
      <c r="K3488" s="1">
        <f>Sales_Data[[#This Row],[Order Quantity]]*Sales_Data[[#This Row],[Unit Price]]</f>
        <v>1284.1666666666665</v>
      </c>
      <c r="L3488" s="1">
        <v>295.35833333333335</v>
      </c>
    </row>
    <row r="3489" spans="1:12">
      <c r="A3489" t="s">
        <v>3512</v>
      </c>
      <c r="B3489" s="2">
        <v>41697</v>
      </c>
      <c r="C3489">
        <v>1</v>
      </c>
      <c r="D3489" t="s">
        <v>3</v>
      </c>
      <c r="E3489" t="s">
        <v>8168</v>
      </c>
      <c r="F3489" t="s">
        <v>8027</v>
      </c>
      <c r="G3489">
        <v>1</v>
      </c>
      <c r="H3489">
        <v>1</v>
      </c>
      <c r="I3489">
        <v>1</v>
      </c>
      <c r="J3489" s="1">
        <v>23.822222222222223</v>
      </c>
      <c r="K3489" s="1">
        <f>Sales_Data[[#This Row],[Order Quantity]]*Sales_Data[[#This Row],[Unit Price]]</f>
        <v>23.822222222222223</v>
      </c>
      <c r="L3489" s="1">
        <v>15.246222222222222</v>
      </c>
    </row>
    <row r="3490" spans="1:12">
      <c r="A3490" t="s">
        <v>3513</v>
      </c>
      <c r="B3490" s="2">
        <v>41697</v>
      </c>
      <c r="C3490">
        <v>17</v>
      </c>
      <c r="D3490" t="s">
        <v>4</v>
      </c>
      <c r="E3490" t="s">
        <v>8168</v>
      </c>
      <c r="F3490" t="s">
        <v>8025</v>
      </c>
      <c r="G3490">
        <v>48</v>
      </c>
      <c r="H3490">
        <v>7</v>
      </c>
      <c r="I3490">
        <v>2</v>
      </c>
      <c r="J3490" s="1">
        <v>28.288888888888888</v>
      </c>
      <c r="K3490" s="1">
        <f>Sales_Data[[#This Row],[Order Quantity]]*Sales_Data[[#This Row],[Unit Price]]</f>
        <v>56.577777777777776</v>
      </c>
      <c r="L3490" s="1">
        <v>19.802222222222223</v>
      </c>
    </row>
    <row r="3491" spans="1:12">
      <c r="A3491" t="s">
        <v>3514</v>
      </c>
      <c r="B3491" s="2">
        <v>41697</v>
      </c>
      <c r="C3491">
        <v>20</v>
      </c>
      <c r="D3491" t="s">
        <v>2</v>
      </c>
      <c r="E3491" t="s">
        <v>8168</v>
      </c>
      <c r="F3491" t="s">
        <v>8028</v>
      </c>
      <c r="G3491">
        <v>56</v>
      </c>
      <c r="H3491">
        <v>8</v>
      </c>
      <c r="I3491">
        <v>7</v>
      </c>
      <c r="J3491" s="1">
        <v>121.34444444444446</v>
      </c>
      <c r="K3491" s="1">
        <f>Sales_Data[[#This Row],[Order Quantity]]*Sales_Data[[#This Row],[Unit Price]]</f>
        <v>849.41111111111127</v>
      </c>
      <c r="L3491" s="1">
        <v>48.537777777777791</v>
      </c>
    </row>
    <row r="3492" spans="1:12">
      <c r="A3492" t="s">
        <v>3515</v>
      </c>
      <c r="B3492" s="2">
        <v>41697</v>
      </c>
      <c r="C3492">
        <v>19</v>
      </c>
      <c r="D3492" t="s">
        <v>4</v>
      </c>
      <c r="E3492" t="s">
        <v>8168</v>
      </c>
      <c r="F3492" t="s">
        <v>8028</v>
      </c>
      <c r="G3492">
        <v>55</v>
      </c>
      <c r="H3492">
        <v>8</v>
      </c>
      <c r="I3492">
        <v>9</v>
      </c>
      <c r="J3492" s="1">
        <v>187.60000000000002</v>
      </c>
      <c r="K3492" s="1">
        <f>Sales_Data[[#This Row],[Order Quantity]]*Sales_Data[[#This Row],[Unit Price]]</f>
        <v>1688.4</v>
      </c>
      <c r="L3492" s="1">
        <v>101.30400000000002</v>
      </c>
    </row>
    <row r="3493" spans="1:12">
      <c r="A3493" t="s">
        <v>3516</v>
      </c>
      <c r="B3493" s="2">
        <v>41698</v>
      </c>
      <c r="C3493">
        <v>5</v>
      </c>
      <c r="D3493" t="s">
        <v>4</v>
      </c>
      <c r="E3493" t="s">
        <v>8168</v>
      </c>
      <c r="F3493" t="s">
        <v>8027</v>
      </c>
      <c r="G3493">
        <v>15</v>
      </c>
      <c r="H3493">
        <v>2</v>
      </c>
      <c r="I3493">
        <v>9</v>
      </c>
      <c r="J3493" s="1">
        <v>335.74444444444447</v>
      </c>
      <c r="K3493" s="1">
        <f>Sales_Data[[#This Row],[Order Quantity]]*Sales_Data[[#This Row],[Unit Price]]</f>
        <v>3021.7000000000003</v>
      </c>
      <c r="L3493" s="1">
        <v>141.01266666666666</v>
      </c>
    </row>
    <row r="3494" spans="1:12">
      <c r="A3494" t="s">
        <v>3517</v>
      </c>
      <c r="B3494" s="2">
        <v>41698</v>
      </c>
      <c r="C3494">
        <v>6</v>
      </c>
      <c r="D3494" t="s">
        <v>4</v>
      </c>
      <c r="E3494" t="s">
        <v>8168</v>
      </c>
      <c r="F3494" t="s">
        <v>8027</v>
      </c>
      <c r="G3494">
        <v>18</v>
      </c>
      <c r="H3494">
        <v>3</v>
      </c>
      <c r="I3494">
        <v>3</v>
      </c>
      <c r="J3494" s="1">
        <v>436.24444444444447</v>
      </c>
      <c r="K3494" s="1">
        <f>Sales_Data[[#This Row],[Order Quantity]]*Sales_Data[[#This Row],[Unit Price]]</f>
        <v>1308.7333333333333</v>
      </c>
      <c r="L3494" s="1">
        <v>318.45844444444447</v>
      </c>
    </row>
    <row r="3495" spans="1:12">
      <c r="A3495" t="s">
        <v>3518</v>
      </c>
      <c r="B3495" s="2">
        <v>41698</v>
      </c>
      <c r="C3495">
        <v>5</v>
      </c>
      <c r="D3495" t="s">
        <v>2</v>
      </c>
      <c r="E3495" t="s">
        <v>8168</v>
      </c>
      <c r="F3495" t="s">
        <v>8027</v>
      </c>
      <c r="G3495">
        <v>14</v>
      </c>
      <c r="H3495">
        <v>2</v>
      </c>
      <c r="I3495">
        <v>1</v>
      </c>
      <c r="J3495" s="1">
        <v>250.87777777777779</v>
      </c>
      <c r="K3495" s="1">
        <f>Sales_Data[[#This Row],[Order Quantity]]*Sales_Data[[#This Row],[Unit Price]]</f>
        <v>250.87777777777779</v>
      </c>
      <c r="L3495" s="1">
        <v>137.98277777777781</v>
      </c>
    </row>
    <row r="3496" spans="1:12">
      <c r="A3496" t="s">
        <v>3519</v>
      </c>
      <c r="B3496" s="2">
        <v>41698</v>
      </c>
      <c r="C3496">
        <v>7</v>
      </c>
      <c r="D3496" t="s">
        <v>2</v>
      </c>
      <c r="E3496" t="s">
        <v>8168</v>
      </c>
      <c r="F3496" t="s">
        <v>8027</v>
      </c>
      <c r="G3496">
        <v>20</v>
      </c>
      <c r="H3496">
        <v>3</v>
      </c>
      <c r="I3496">
        <v>8</v>
      </c>
      <c r="J3496" s="1">
        <v>287.35555555555561</v>
      </c>
      <c r="K3496" s="1">
        <f>Sales_Data[[#This Row],[Order Quantity]]*Sales_Data[[#This Row],[Unit Price]]</f>
        <v>2298.8444444444449</v>
      </c>
      <c r="L3496" s="1">
        <v>241.3786666666667</v>
      </c>
    </row>
    <row r="3497" spans="1:12">
      <c r="A3497" t="s">
        <v>3520</v>
      </c>
      <c r="B3497" s="2">
        <v>41698</v>
      </c>
      <c r="C3497">
        <v>16</v>
      </c>
      <c r="D3497" t="s">
        <v>4</v>
      </c>
      <c r="E3497" t="s">
        <v>8168</v>
      </c>
      <c r="F3497" t="s">
        <v>8025</v>
      </c>
      <c r="G3497">
        <v>44</v>
      </c>
      <c r="H3497">
        <v>7</v>
      </c>
      <c r="I3497">
        <v>6</v>
      </c>
      <c r="J3497" s="1">
        <v>118.36666666666666</v>
      </c>
      <c r="K3497" s="1">
        <f>Sales_Data[[#This Row],[Order Quantity]]*Sales_Data[[#This Row],[Unit Price]]</f>
        <v>710.19999999999993</v>
      </c>
      <c r="L3497" s="1">
        <v>68.652666666666661</v>
      </c>
    </row>
    <row r="3498" spans="1:12">
      <c r="A3498" t="s">
        <v>3521</v>
      </c>
      <c r="B3498" s="2">
        <v>41698</v>
      </c>
      <c r="C3498">
        <v>20</v>
      </c>
      <c r="D3498" t="s">
        <v>4</v>
      </c>
      <c r="E3498" t="s">
        <v>8168</v>
      </c>
      <c r="F3498" t="s">
        <v>8028</v>
      </c>
      <c r="G3498">
        <v>57</v>
      </c>
      <c r="H3498">
        <v>8</v>
      </c>
      <c r="I3498">
        <v>9</v>
      </c>
      <c r="J3498" s="1">
        <v>341.70000000000005</v>
      </c>
      <c r="K3498" s="1">
        <f>Sales_Data[[#This Row],[Order Quantity]]*Sales_Data[[#This Row],[Unit Price]]</f>
        <v>3075.3</v>
      </c>
      <c r="L3498" s="1">
        <v>146.93100000000001</v>
      </c>
    </row>
    <row r="3499" spans="1:12">
      <c r="A3499" t="s">
        <v>3522</v>
      </c>
      <c r="B3499" s="2">
        <v>41698</v>
      </c>
      <c r="C3499">
        <v>17</v>
      </c>
      <c r="D3499" t="s">
        <v>4</v>
      </c>
      <c r="E3499" t="s">
        <v>8168</v>
      </c>
      <c r="F3499" t="s">
        <v>8025</v>
      </c>
      <c r="G3499">
        <v>47</v>
      </c>
      <c r="H3499">
        <v>7</v>
      </c>
      <c r="I3499">
        <v>2</v>
      </c>
      <c r="J3499" s="1">
        <v>129.53333333333333</v>
      </c>
      <c r="K3499" s="1">
        <f>Sales_Data[[#This Row],[Order Quantity]]*Sales_Data[[#This Row],[Unit Price]]</f>
        <v>259.06666666666666</v>
      </c>
      <c r="L3499" s="1">
        <v>60.880666666666656</v>
      </c>
    </row>
    <row r="3500" spans="1:12">
      <c r="A3500" t="s">
        <v>3523</v>
      </c>
      <c r="B3500" s="2">
        <v>41699</v>
      </c>
      <c r="C3500">
        <v>20</v>
      </c>
      <c r="D3500" t="s">
        <v>4</v>
      </c>
      <c r="E3500" t="s">
        <v>8168</v>
      </c>
      <c r="F3500" t="s">
        <v>8028</v>
      </c>
      <c r="G3500">
        <v>56</v>
      </c>
      <c r="H3500">
        <v>8</v>
      </c>
      <c r="I3500">
        <v>1</v>
      </c>
      <c r="J3500" s="1">
        <v>652.87777777777785</v>
      </c>
      <c r="K3500" s="1">
        <f>Sales_Data[[#This Row],[Order Quantity]]*Sales_Data[[#This Row],[Unit Price]]</f>
        <v>652.87777777777785</v>
      </c>
      <c r="L3500" s="1">
        <v>274.20866666666666</v>
      </c>
    </row>
    <row r="3501" spans="1:12">
      <c r="A3501" t="s">
        <v>3524</v>
      </c>
      <c r="B3501" s="2">
        <v>41700</v>
      </c>
      <c r="C3501">
        <v>1</v>
      </c>
      <c r="D3501" t="s">
        <v>4</v>
      </c>
      <c r="E3501" t="s">
        <v>8168</v>
      </c>
      <c r="F3501" t="s">
        <v>8027</v>
      </c>
      <c r="G3501">
        <v>1</v>
      </c>
      <c r="H3501">
        <v>1</v>
      </c>
      <c r="I3501">
        <v>9</v>
      </c>
      <c r="J3501" s="1">
        <v>23.077777777777779</v>
      </c>
      <c r="K3501" s="1">
        <f>Sales_Data[[#This Row],[Order Quantity]]*Sales_Data[[#This Row],[Unit Price]]</f>
        <v>207.70000000000002</v>
      </c>
      <c r="L3501" s="1">
        <v>16.154444444444447</v>
      </c>
    </row>
    <row r="3502" spans="1:12">
      <c r="A3502" t="s">
        <v>3525</v>
      </c>
      <c r="B3502" s="2">
        <v>41700</v>
      </c>
      <c r="C3502">
        <v>20</v>
      </c>
      <c r="D3502" t="s">
        <v>2</v>
      </c>
      <c r="E3502" t="s">
        <v>8168</v>
      </c>
      <c r="F3502" t="s">
        <v>8028</v>
      </c>
      <c r="G3502">
        <v>57</v>
      </c>
      <c r="H3502">
        <v>8</v>
      </c>
      <c r="I3502">
        <v>3</v>
      </c>
      <c r="J3502" s="1">
        <v>115.38888888888889</v>
      </c>
      <c r="K3502" s="1">
        <f>Sales_Data[[#This Row],[Order Quantity]]*Sales_Data[[#This Row],[Unit Price]]</f>
        <v>346.16666666666663</v>
      </c>
      <c r="L3502" s="1">
        <v>96.926666666666662</v>
      </c>
    </row>
    <row r="3503" spans="1:12">
      <c r="A3503" t="s">
        <v>3526</v>
      </c>
      <c r="B3503" s="2">
        <v>41700</v>
      </c>
      <c r="C3503">
        <v>15</v>
      </c>
      <c r="D3503" t="s">
        <v>4</v>
      </c>
      <c r="E3503" t="s">
        <v>8168</v>
      </c>
      <c r="F3503" t="s">
        <v>8025</v>
      </c>
      <c r="G3503">
        <v>42</v>
      </c>
      <c r="H3503">
        <v>6</v>
      </c>
      <c r="I3503">
        <v>3</v>
      </c>
      <c r="J3503" s="1">
        <v>669.25555555555559</v>
      </c>
      <c r="K3503" s="1">
        <f>Sales_Data[[#This Row],[Order Quantity]]*Sales_Data[[#This Row],[Unit Price]]</f>
        <v>2007.7666666666669</v>
      </c>
      <c r="L3503" s="1">
        <v>528.71188888888889</v>
      </c>
    </row>
    <row r="3504" spans="1:12">
      <c r="A3504" t="s">
        <v>3527</v>
      </c>
      <c r="B3504" s="2">
        <v>41700</v>
      </c>
      <c r="C3504">
        <v>17</v>
      </c>
      <c r="D3504" t="s">
        <v>4</v>
      </c>
      <c r="E3504" t="s">
        <v>8168</v>
      </c>
      <c r="F3504" t="s">
        <v>8025</v>
      </c>
      <c r="G3504">
        <v>48</v>
      </c>
      <c r="H3504">
        <v>7</v>
      </c>
      <c r="I3504">
        <v>4</v>
      </c>
      <c r="J3504" s="1">
        <v>107.2</v>
      </c>
      <c r="K3504" s="1">
        <f>Sales_Data[[#This Row],[Order Quantity]]*Sales_Data[[#This Row],[Unit Price]]</f>
        <v>428.8</v>
      </c>
      <c r="L3504" s="1">
        <v>55.744</v>
      </c>
    </row>
    <row r="3505" spans="1:12">
      <c r="A3505" t="s">
        <v>3528</v>
      </c>
      <c r="B3505" s="2">
        <v>41700</v>
      </c>
      <c r="C3505">
        <v>18</v>
      </c>
      <c r="D3505" t="s">
        <v>3</v>
      </c>
      <c r="E3505" t="s">
        <v>8168</v>
      </c>
      <c r="F3505" t="s">
        <v>8025</v>
      </c>
      <c r="G3505">
        <v>52</v>
      </c>
      <c r="H3505">
        <v>8</v>
      </c>
      <c r="I3505">
        <v>3</v>
      </c>
      <c r="J3505" s="1">
        <v>263.53333333333336</v>
      </c>
      <c r="K3505" s="1">
        <f>Sales_Data[[#This Row],[Order Quantity]]*Sales_Data[[#This Row],[Unit Price]]</f>
        <v>790.60000000000014</v>
      </c>
      <c r="L3505" s="1">
        <v>150.214</v>
      </c>
    </row>
    <row r="3506" spans="1:12">
      <c r="A3506" t="s">
        <v>3529</v>
      </c>
      <c r="B3506" s="2">
        <v>41701</v>
      </c>
      <c r="C3506">
        <v>6</v>
      </c>
      <c r="D3506" t="s">
        <v>4</v>
      </c>
      <c r="E3506" t="s">
        <v>8168</v>
      </c>
      <c r="F3506" t="s">
        <v>8027</v>
      </c>
      <c r="G3506">
        <v>17</v>
      </c>
      <c r="H3506">
        <v>3</v>
      </c>
      <c r="I3506">
        <v>8</v>
      </c>
      <c r="J3506" s="1">
        <v>98.266666666666666</v>
      </c>
      <c r="K3506" s="1">
        <f>Sales_Data[[#This Row],[Order Quantity]]*Sales_Data[[#This Row],[Unit Price]]</f>
        <v>786.13333333333333</v>
      </c>
      <c r="L3506" s="1">
        <v>82.543999999999997</v>
      </c>
    </row>
    <row r="3507" spans="1:12">
      <c r="A3507" t="s">
        <v>3530</v>
      </c>
      <c r="B3507" s="2">
        <v>41701</v>
      </c>
      <c r="C3507">
        <v>5</v>
      </c>
      <c r="D3507" t="s">
        <v>4</v>
      </c>
      <c r="E3507" t="s">
        <v>8168</v>
      </c>
      <c r="F3507" t="s">
        <v>8027</v>
      </c>
      <c r="G3507">
        <v>13</v>
      </c>
      <c r="H3507">
        <v>2</v>
      </c>
      <c r="I3507">
        <v>4</v>
      </c>
      <c r="J3507" s="1">
        <v>326.81111111111113</v>
      </c>
      <c r="K3507" s="1">
        <f>Sales_Data[[#This Row],[Order Quantity]]*Sales_Data[[#This Row],[Unit Price]]</f>
        <v>1307.2444444444445</v>
      </c>
      <c r="L3507" s="1">
        <v>228.76777777777775</v>
      </c>
    </row>
    <row r="3508" spans="1:12">
      <c r="A3508" t="s">
        <v>3531</v>
      </c>
      <c r="B3508" s="2">
        <v>41701</v>
      </c>
      <c r="C3508">
        <v>6</v>
      </c>
      <c r="D3508" t="s">
        <v>4</v>
      </c>
      <c r="E3508" t="s">
        <v>8168</v>
      </c>
      <c r="F3508" t="s">
        <v>8027</v>
      </c>
      <c r="G3508">
        <v>16</v>
      </c>
      <c r="H3508">
        <v>3</v>
      </c>
      <c r="I3508">
        <v>3</v>
      </c>
      <c r="J3508" s="1">
        <v>195.78888888888889</v>
      </c>
      <c r="K3508" s="1">
        <f>Sales_Data[[#This Row],[Order Quantity]]*Sales_Data[[#This Row],[Unit Price]]</f>
        <v>587.36666666666667</v>
      </c>
      <c r="L3508" s="1">
        <v>139.01011111111112</v>
      </c>
    </row>
    <row r="3509" spans="1:12">
      <c r="A3509" t="s">
        <v>3532</v>
      </c>
      <c r="B3509" s="2">
        <v>41701</v>
      </c>
      <c r="C3509">
        <v>2</v>
      </c>
      <c r="D3509" t="s">
        <v>2</v>
      </c>
      <c r="E3509" t="s">
        <v>8168</v>
      </c>
      <c r="F3509" t="s">
        <v>8027</v>
      </c>
      <c r="G3509">
        <v>5</v>
      </c>
      <c r="H3509">
        <v>1</v>
      </c>
      <c r="I3509">
        <v>1</v>
      </c>
      <c r="J3509" s="1">
        <v>710.94444444444446</v>
      </c>
      <c r="K3509" s="1">
        <f>Sales_Data[[#This Row],[Order Quantity]]*Sales_Data[[#This Row],[Unit Price]]</f>
        <v>710.94444444444446</v>
      </c>
      <c r="L3509" s="1">
        <v>568.75555555555559</v>
      </c>
    </row>
    <row r="3510" spans="1:12">
      <c r="A3510" t="s">
        <v>3533</v>
      </c>
      <c r="B3510" s="2">
        <v>41701</v>
      </c>
      <c r="C3510">
        <v>8</v>
      </c>
      <c r="D3510" t="s">
        <v>2</v>
      </c>
      <c r="E3510" t="s">
        <v>8168</v>
      </c>
      <c r="F3510" t="s">
        <v>8027</v>
      </c>
      <c r="G3510">
        <v>21</v>
      </c>
      <c r="H3510">
        <v>3</v>
      </c>
      <c r="I3510">
        <v>8</v>
      </c>
      <c r="J3510" s="1">
        <v>218.12222222222223</v>
      </c>
      <c r="K3510" s="1">
        <f>Sales_Data[[#This Row],[Order Quantity]]*Sales_Data[[#This Row],[Unit Price]]</f>
        <v>1744.9777777777779</v>
      </c>
      <c r="L3510" s="1">
        <v>133.05455555555557</v>
      </c>
    </row>
    <row r="3511" spans="1:12">
      <c r="A3511" t="s">
        <v>3534</v>
      </c>
      <c r="B3511" s="2">
        <v>41702</v>
      </c>
      <c r="C3511">
        <v>7</v>
      </c>
      <c r="D3511" t="s">
        <v>4</v>
      </c>
      <c r="E3511" t="s">
        <v>8168</v>
      </c>
      <c r="F3511" t="s">
        <v>8027</v>
      </c>
      <c r="G3511">
        <v>20</v>
      </c>
      <c r="H3511">
        <v>3</v>
      </c>
      <c r="I3511">
        <v>3</v>
      </c>
      <c r="J3511" s="1">
        <v>115.38888888888889</v>
      </c>
      <c r="K3511" s="1">
        <f>Sales_Data[[#This Row],[Order Quantity]]*Sales_Data[[#This Row],[Unit Price]]</f>
        <v>346.16666666666663</v>
      </c>
      <c r="L3511" s="1">
        <v>72.694999999999993</v>
      </c>
    </row>
    <row r="3512" spans="1:12">
      <c r="A3512" t="s">
        <v>3535</v>
      </c>
      <c r="B3512" s="2">
        <v>41702</v>
      </c>
      <c r="C3512">
        <v>3</v>
      </c>
      <c r="D3512" t="s">
        <v>2</v>
      </c>
      <c r="E3512" t="s">
        <v>8168</v>
      </c>
      <c r="F3512" t="s">
        <v>8027</v>
      </c>
      <c r="G3512">
        <v>8</v>
      </c>
      <c r="H3512">
        <v>2</v>
      </c>
      <c r="I3512">
        <v>8</v>
      </c>
      <c r="J3512" s="1">
        <v>136.23333333333335</v>
      </c>
      <c r="K3512" s="1">
        <f>Sales_Data[[#This Row],[Order Quantity]]*Sales_Data[[#This Row],[Unit Price]]</f>
        <v>1089.8666666666668</v>
      </c>
      <c r="L3512" s="1">
        <v>74.928333333333342</v>
      </c>
    </row>
    <row r="3513" spans="1:12">
      <c r="A3513" t="s">
        <v>3536</v>
      </c>
      <c r="B3513" s="2">
        <v>41702</v>
      </c>
      <c r="C3513">
        <v>19</v>
      </c>
      <c r="D3513" t="s">
        <v>4</v>
      </c>
      <c r="E3513" t="s">
        <v>8168</v>
      </c>
      <c r="F3513" t="s">
        <v>8028</v>
      </c>
      <c r="G3513">
        <v>56</v>
      </c>
      <c r="H3513">
        <v>8</v>
      </c>
      <c r="I3513">
        <v>6</v>
      </c>
      <c r="J3513" s="1">
        <v>135.48888888888891</v>
      </c>
      <c r="K3513" s="1">
        <f>Sales_Data[[#This Row],[Order Quantity]]*Sales_Data[[#This Row],[Unit Price]]</f>
        <v>812.93333333333339</v>
      </c>
      <c r="L3513" s="1">
        <v>93.487333333333325</v>
      </c>
    </row>
    <row r="3514" spans="1:12">
      <c r="A3514" t="s">
        <v>3537</v>
      </c>
      <c r="B3514" s="2">
        <v>41702</v>
      </c>
      <c r="C3514">
        <v>14</v>
      </c>
      <c r="D3514" t="s">
        <v>4</v>
      </c>
      <c r="E3514" t="s">
        <v>8168</v>
      </c>
      <c r="F3514" t="s">
        <v>8026</v>
      </c>
      <c r="G3514">
        <v>39</v>
      </c>
      <c r="H3514">
        <v>6</v>
      </c>
      <c r="I3514">
        <v>5</v>
      </c>
      <c r="J3514" s="1">
        <v>638.73333333333335</v>
      </c>
      <c r="K3514" s="1">
        <f>Sales_Data[[#This Row],[Order Quantity]]*Sales_Data[[#This Row],[Unit Price]]</f>
        <v>3193.666666666667</v>
      </c>
      <c r="L3514" s="1">
        <v>332.14133333333336</v>
      </c>
    </row>
    <row r="3515" spans="1:12">
      <c r="A3515" t="s">
        <v>3538</v>
      </c>
      <c r="B3515" s="2">
        <v>41703</v>
      </c>
      <c r="C3515">
        <v>20</v>
      </c>
      <c r="D3515" t="s">
        <v>2</v>
      </c>
      <c r="E3515" t="s">
        <v>8168</v>
      </c>
      <c r="F3515" t="s">
        <v>8028</v>
      </c>
      <c r="G3515">
        <v>56</v>
      </c>
      <c r="H3515">
        <v>8</v>
      </c>
      <c r="I3515">
        <v>1</v>
      </c>
      <c r="J3515" s="1">
        <v>86.355555555555554</v>
      </c>
      <c r="K3515" s="1">
        <f>Sales_Data[[#This Row],[Order Quantity]]*Sales_Data[[#This Row],[Unit Price]]</f>
        <v>86.355555555555554</v>
      </c>
      <c r="L3515" s="1">
        <v>37.132888888888893</v>
      </c>
    </row>
    <row r="3516" spans="1:12">
      <c r="A3516" t="s">
        <v>3539</v>
      </c>
      <c r="B3516" s="2">
        <v>41703</v>
      </c>
      <c r="C3516">
        <v>20</v>
      </c>
      <c r="D3516" t="s">
        <v>4</v>
      </c>
      <c r="E3516" t="s">
        <v>8168</v>
      </c>
      <c r="F3516" t="s">
        <v>8028</v>
      </c>
      <c r="G3516">
        <v>58</v>
      </c>
      <c r="H3516">
        <v>8</v>
      </c>
      <c r="I3516">
        <v>3</v>
      </c>
      <c r="J3516" s="1">
        <v>101.98888888888888</v>
      </c>
      <c r="K3516" s="1">
        <f>Sales_Data[[#This Row],[Order Quantity]]*Sales_Data[[#This Row],[Unit Price]]</f>
        <v>305.96666666666664</v>
      </c>
      <c r="L3516" s="1">
        <v>84.650777777777776</v>
      </c>
    </row>
    <row r="3517" spans="1:12">
      <c r="A3517" t="s">
        <v>3540</v>
      </c>
      <c r="B3517" s="2">
        <v>41704</v>
      </c>
      <c r="C3517">
        <v>11</v>
      </c>
      <c r="D3517" t="s">
        <v>4</v>
      </c>
      <c r="E3517" t="s">
        <v>8168</v>
      </c>
      <c r="F3517" t="s">
        <v>8026</v>
      </c>
      <c r="G3517">
        <v>30</v>
      </c>
      <c r="H3517">
        <v>5</v>
      </c>
      <c r="I3517">
        <v>3</v>
      </c>
      <c r="J3517" s="1">
        <v>116.87777777777779</v>
      </c>
      <c r="K3517" s="1">
        <f>Sales_Data[[#This Row],[Order Quantity]]*Sales_Data[[#This Row],[Unit Price]]</f>
        <v>350.63333333333338</v>
      </c>
      <c r="L3517" s="1">
        <v>51.426222222222229</v>
      </c>
    </row>
    <row r="3518" spans="1:12">
      <c r="A3518" t="s">
        <v>3541</v>
      </c>
      <c r="B3518" s="2">
        <v>41704</v>
      </c>
      <c r="C3518">
        <v>15</v>
      </c>
      <c r="D3518" t="s">
        <v>2</v>
      </c>
      <c r="E3518" t="s">
        <v>8168</v>
      </c>
      <c r="F3518" t="s">
        <v>8025</v>
      </c>
      <c r="G3518">
        <v>43</v>
      </c>
      <c r="H3518">
        <v>6</v>
      </c>
      <c r="I3518">
        <v>7</v>
      </c>
      <c r="J3518" s="1">
        <v>125.8111111111111</v>
      </c>
      <c r="K3518" s="1">
        <f>Sales_Data[[#This Row],[Order Quantity]]*Sales_Data[[#This Row],[Unit Price]]</f>
        <v>880.67777777777769</v>
      </c>
      <c r="L3518" s="1">
        <v>75.486666666666665</v>
      </c>
    </row>
    <row r="3519" spans="1:12">
      <c r="A3519" t="s">
        <v>3542</v>
      </c>
      <c r="B3519" s="2">
        <v>41704</v>
      </c>
      <c r="C3519">
        <v>15</v>
      </c>
      <c r="D3519" t="s">
        <v>2</v>
      </c>
      <c r="E3519" t="s">
        <v>8168</v>
      </c>
      <c r="F3519" t="s">
        <v>8025</v>
      </c>
      <c r="G3519">
        <v>43</v>
      </c>
      <c r="H3519">
        <v>6</v>
      </c>
      <c r="I3519">
        <v>7</v>
      </c>
      <c r="J3519" s="1">
        <v>684.88888888888891</v>
      </c>
      <c r="K3519" s="1">
        <f>Sales_Data[[#This Row],[Order Quantity]]*Sales_Data[[#This Row],[Unit Price]]</f>
        <v>4794.2222222222226</v>
      </c>
      <c r="L3519" s="1">
        <v>335.59555555555556</v>
      </c>
    </row>
    <row r="3520" spans="1:12">
      <c r="A3520" t="s">
        <v>3543</v>
      </c>
      <c r="B3520" s="2">
        <v>41704</v>
      </c>
      <c r="C3520">
        <v>17</v>
      </c>
      <c r="D3520" t="s">
        <v>4</v>
      </c>
      <c r="E3520" t="s">
        <v>8168</v>
      </c>
      <c r="F3520" t="s">
        <v>8025</v>
      </c>
      <c r="G3520">
        <v>50</v>
      </c>
      <c r="H3520">
        <v>7</v>
      </c>
      <c r="I3520">
        <v>3</v>
      </c>
      <c r="J3520" s="1">
        <v>282.14444444444445</v>
      </c>
      <c r="K3520" s="1">
        <f>Sales_Data[[#This Row],[Order Quantity]]*Sales_Data[[#This Row],[Unit Price]]</f>
        <v>846.43333333333339</v>
      </c>
      <c r="L3520" s="1">
        <v>231.35844444444444</v>
      </c>
    </row>
    <row r="3521" spans="1:12">
      <c r="A3521" t="s">
        <v>3544</v>
      </c>
      <c r="B3521" s="2">
        <v>41706</v>
      </c>
      <c r="C3521">
        <v>14</v>
      </c>
      <c r="D3521" t="s">
        <v>4</v>
      </c>
      <c r="E3521" t="s">
        <v>8168</v>
      </c>
      <c r="F3521" t="s">
        <v>8026</v>
      </c>
      <c r="G3521">
        <v>39</v>
      </c>
      <c r="H3521">
        <v>6</v>
      </c>
      <c r="I3521">
        <v>6</v>
      </c>
      <c r="J3521" s="1">
        <v>679.67777777777781</v>
      </c>
      <c r="K3521" s="1">
        <f>Sales_Data[[#This Row],[Order Quantity]]*Sales_Data[[#This Row],[Unit Price]]</f>
        <v>4078.0666666666666</v>
      </c>
      <c r="L3521" s="1">
        <v>421.40022222222228</v>
      </c>
    </row>
    <row r="3522" spans="1:12">
      <c r="A3522" t="s">
        <v>3545</v>
      </c>
      <c r="B3522" s="2">
        <v>41706</v>
      </c>
      <c r="C3522">
        <v>8</v>
      </c>
      <c r="D3522" t="s">
        <v>4</v>
      </c>
      <c r="E3522" t="s">
        <v>8168</v>
      </c>
      <c r="F3522" t="s">
        <v>8027</v>
      </c>
      <c r="G3522">
        <v>22</v>
      </c>
      <c r="H3522">
        <v>4</v>
      </c>
      <c r="I3522">
        <v>6</v>
      </c>
      <c r="J3522" s="1">
        <v>428.05555555555554</v>
      </c>
      <c r="K3522" s="1">
        <f>Sales_Data[[#This Row],[Order Quantity]]*Sales_Data[[#This Row],[Unit Price]]</f>
        <v>2568.333333333333</v>
      </c>
      <c r="L3522" s="1">
        <v>273.95555555555552</v>
      </c>
    </row>
    <row r="3523" spans="1:12">
      <c r="A3523" t="s">
        <v>3546</v>
      </c>
      <c r="B3523" s="2">
        <v>41707</v>
      </c>
      <c r="C3523">
        <v>14</v>
      </c>
      <c r="D3523" t="s">
        <v>4</v>
      </c>
      <c r="E3523" t="s">
        <v>8168</v>
      </c>
      <c r="F3523" t="s">
        <v>8026</v>
      </c>
      <c r="G3523">
        <v>38</v>
      </c>
      <c r="H3523">
        <v>6</v>
      </c>
      <c r="I3523">
        <v>1</v>
      </c>
      <c r="J3523" s="1">
        <v>425.82222222222225</v>
      </c>
      <c r="K3523" s="1">
        <f>Sales_Data[[#This Row],[Order Quantity]]*Sales_Data[[#This Row],[Unit Price]]</f>
        <v>425.82222222222225</v>
      </c>
      <c r="L3523" s="1">
        <v>229.94400000000002</v>
      </c>
    </row>
    <row r="3524" spans="1:12">
      <c r="A3524" t="s">
        <v>3547</v>
      </c>
      <c r="B3524" s="2">
        <v>41707</v>
      </c>
      <c r="C3524">
        <v>17</v>
      </c>
      <c r="D3524" t="s">
        <v>4</v>
      </c>
      <c r="E3524" t="s">
        <v>8168</v>
      </c>
      <c r="F3524" t="s">
        <v>8025</v>
      </c>
      <c r="G3524">
        <v>48</v>
      </c>
      <c r="H3524">
        <v>7</v>
      </c>
      <c r="I3524">
        <v>3</v>
      </c>
      <c r="J3524" s="1">
        <v>125.06666666666668</v>
      </c>
      <c r="K3524" s="1">
        <f>Sales_Data[[#This Row],[Order Quantity]]*Sales_Data[[#This Row],[Unit Price]]</f>
        <v>375.20000000000005</v>
      </c>
      <c r="L3524" s="1">
        <v>88.797333333333341</v>
      </c>
    </row>
    <row r="3525" spans="1:12">
      <c r="A3525" t="s">
        <v>3548</v>
      </c>
      <c r="B3525" s="2">
        <v>41707</v>
      </c>
      <c r="C3525">
        <v>17</v>
      </c>
      <c r="D3525" t="s">
        <v>4</v>
      </c>
      <c r="E3525" t="s">
        <v>8168</v>
      </c>
      <c r="F3525" t="s">
        <v>8025</v>
      </c>
      <c r="G3525">
        <v>47</v>
      </c>
      <c r="H3525">
        <v>7</v>
      </c>
      <c r="I3525">
        <v>5</v>
      </c>
      <c r="J3525" s="1">
        <v>343.18888888888893</v>
      </c>
      <c r="K3525" s="1">
        <f>Sales_Data[[#This Row],[Order Quantity]]*Sales_Data[[#This Row],[Unit Price]]</f>
        <v>1715.9444444444446</v>
      </c>
      <c r="L3525" s="1">
        <v>157.86688888888889</v>
      </c>
    </row>
    <row r="3526" spans="1:12">
      <c r="A3526" t="s">
        <v>3549</v>
      </c>
      <c r="B3526" s="2">
        <v>41707</v>
      </c>
      <c r="C3526">
        <v>2</v>
      </c>
      <c r="D3526" t="s">
        <v>4</v>
      </c>
      <c r="E3526" t="s">
        <v>8168</v>
      </c>
      <c r="F3526" t="s">
        <v>8027</v>
      </c>
      <c r="G3526">
        <v>4</v>
      </c>
      <c r="H3526">
        <v>1</v>
      </c>
      <c r="I3526">
        <v>5</v>
      </c>
      <c r="J3526" s="1">
        <v>115.38888888888889</v>
      </c>
      <c r="K3526" s="1">
        <f>Sales_Data[[#This Row],[Order Quantity]]*Sales_Data[[#This Row],[Unit Price]]</f>
        <v>576.94444444444446</v>
      </c>
      <c r="L3526" s="1">
        <v>93.465000000000003</v>
      </c>
    </row>
    <row r="3527" spans="1:12">
      <c r="A3527" t="s">
        <v>3550</v>
      </c>
      <c r="B3527" s="2">
        <v>41708</v>
      </c>
      <c r="C3527">
        <v>12</v>
      </c>
      <c r="D3527" t="s">
        <v>4</v>
      </c>
      <c r="E3527" t="s">
        <v>8168</v>
      </c>
      <c r="F3527" t="s">
        <v>8026</v>
      </c>
      <c r="G3527">
        <v>35</v>
      </c>
      <c r="H3527">
        <v>5</v>
      </c>
      <c r="I3527">
        <v>6</v>
      </c>
      <c r="J3527" s="1">
        <v>84.12222222222222</v>
      </c>
      <c r="K3527" s="1">
        <f>Sales_Data[[#This Row],[Order Quantity]]*Sales_Data[[#This Row],[Unit Price]]</f>
        <v>504.73333333333335</v>
      </c>
      <c r="L3527" s="1">
        <v>47.949666666666666</v>
      </c>
    </row>
    <row r="3528" spans="1:12">
      <c r="A3528" t="s">
        <v>3551</v>
      </c>
      <c r="B3528" s="2">
        <v>41708</v>
      </c>
      <c r="C3528">
        <v>7</v>
      </c>
      <c r="D3528" t="s">
        <v>3</v>
      </c>
      <c r="E3528" t="s">
        <v>8168</v>
      </c>
      <c r="F3528" t="s">
        <v>8027</v>
      </c>
      <c r="G3528">
        <v>20</v>
      </c>
      <c r="H3528">
        <v>3</v>
      </c>
      <c r="I3528">
        <v>9</v>
      </c>
      <c r="J3528" s="1">
        <v>23.822222222222223</v>
      </c>
      <c r="K3528" s="1">
        <f>Sales_Data[[#This Row],[Order Quantity]]*Sales_Data[[#This Row],[Unit Price]]</f>
        <v>214.4</v>
      </c>
      <c r="L3528" s="1">
        <v>11.196444444444445</v>
      </c>
    </row>
    <row r="3529" spans="1:12">
      <c r="A3529" t="s">
        <v>3552</v>
      </c>
      <c r="B3529" s="2">
        <v>41708</v>
      </c>
      <c r="C3529">
        <v>10</v>
      </c>
      <c r="D3529" t="s">
        <v>4</v>
      </c>
      <c r="E3529" t="s">
        <v>8168</v>
      </c>
      <c r="F3529" t="s">
        <v>8026</v>
      </c>
      <c r="G3529">
        <v>29</v>
      </c>
      <c r="H3529">
        <v>4</v>
      </c>
      <c r="I3529">
        <v>6</v>
      </c>
      <c r="J3529" s="1">
        <v>83.37777777777778</v>
      </c>
      <c r="K3529" s="1">
        <f>Sales_Data[[#This Row],[Order Quantity]]*Sales_Data[[#This Row],[Unit Price]]</f>
        <v>500.26666666666665</v>
      </c>
      <c r="L3529" s="1">
        <v>67.536000000000001</v>
      </c>
    </row>
    <row r="3530" spans="1:12">
      <c r="A3530" t="s">
        <v>3553</v>
      </c>
      <c r="B3530" s="2">
        <v>41708</v>
      </c>
      <c r="C3530">
        <v>13</v>
      </c>
      <c r="D3530" t="s">
        <v>2</v>
      </c>
      <c r="E3530" t="s">
        <v>8168</v>
      </c>
      <c r="F3530" t="s">
        <v>8026</v>
      </c>
      <c r="G3530">
        <v>38</v>
      </c>
      <c r="H3530">
        <v>6</v>
      </c>
      <c r="I3530">
        <v>2</v>
      </c>
      <c r="J3530" s="1">
        <v>116.13333333333334</v>
      </c>
      <c r="K3530" s="1">
        <f>Sales_Data[[#This Row],[Order Quantity]]*Sales_Data[[#This Row],[Unit Price]]</f>
        <v>232.26666666666668</v>
      </c>
      <c r="L3530" s="1">
        <v>67.35733333333333</v>
      </c>
    </row>
    <row r="3531" spans="1:12">
      <c r="A3531" t="s">
        <v>3554</v>
      </c>
      <c r="B3531" s="2">
        <v>41709</v>
      </c>
      <c r="C3531">
        <v>5</v>
      </c>
      <c r="D3531" t="s">
        <v>2</v>
      </c>
      <c r="E3531" t="s">
        <v>8168</v>
      </c>
      <c r="F3531" t="s">
        <v>8027</v>
      </c>
      <c r="G3531">
        <v>15</v>
      </c>
      <c r="H3531">
        <v>2</v>
      </c>
      <c r="I3531">
        <v>4</v>
      </c>
      <c r="J3531" s="1">
        <v>21.588888888888889</v>
      </c>
      <c r="K3531" s="1">
        <f>Sales_Data[[#This Row],[Order Quantity]]*Sales_Data[[#This Row],[Unit Price]]</f>
        <v>86.355555555555554</v>
      </c>
      <c r="L3531" s="1">
        <v>18.134666666666668</v>
      </c>
    </row>
    <row r="3532" spans="1:12">
      <c r="A3532" t="s">
        <v>3555</v>
      </c>
      <c r="B3532" s="2">
        <v>41709</v>
      </c>
      <c r="C3532">
        <v>8</v>
      </c>
      <c r="D3532" t="s">
        <v>4</v>
      </c>
      <c r="E3532" t="s">
        <v>8168</v>
      </c>
      <c r="F3532" t="s">
        <v>8027</v>
      </c>
      <c r="G3532">
        <v>23</v>
      </c>
      <c r="H3532">
        <v>4</v>
      </c>
      <c r="I3532">
        <v>7</v>
      </c>
      <c r="J3532" s="1">
        <v>26.055555555555557</v>
      </c>
      <c r="K3532" s="1">
        <f>Sales_Data[[#This Row],[Order Quantity]]*Sales_Data[[#This Row],[Unit Price]]</f>
        <v>182.38888888888891</v>
      </c>
      <c r="L3532" s="1">
        <v>16.415000000000003</v>
      </c>
    </row>
    <row r="3533" spans="1:12">
      <c r="A3533" t="s">
        <v>3556</v>
      </c>
      <c r="B3533" s="2">
        <v>41709</v>
      </c>
      <c r="C3533">
        <v>10</v>
      </c>
      <c r="D3533" t="s">
        <v>2</v>
      </c>
      <c r="E3533" t="s">
        <v>8168</v>
      </c>
      <c r="F3533" t="s">
        <v>8026</v>
      </c>
      <c r="G3533">
        <v>28</v>
      </c>
      <c r="H3533">
        <v>4</v>
      </c>
      <c r="I3533">
        <v>2</v>
      </c>
      <c r="J3533" s="1">
        <v>399.76666666666665</v>
      </c>
      <c r="K3533" s="1">
        <f>Sales_Data[[#This Row],[Order Quantity]]*Sales_Data[[#This Row],[Unit Price]]</f>
        <v>799.5333333333333</v>
      </c>
      <c r="L3533" s="1">
        <v>299.82500000000005</v>
      </c>
    </row>
    <row r="3534" spans="1:12">
      <c r="A3534" t="s">
        <v>3557</v>
      </c>
      <c r="B3534" s="2">
        <v>41709</v>
      </c>
      <c r="C3534">
        <v>8</v>
      </c>
      <c r="D3534" t="s">
        <v>2</v>
      </c>
      <c r="E3534" t="s">
        <v>8168</v>
      </c>
      <c r="F3534" t="s">
        <v>8027</v>
      </c>
      <c r="G3534">
        <v>22</v>
      </c>
      <c r="H3534">
        <v>3</v>
      </c>
      <c r="I3534">
        <v>1</v>
      </c>
      <c r="J3534" s="1">
        <v>87.844444444444449</v>
      </c>
      <c r="K3534" s="1">
        <f>Sales_Data[[#This Row],[Order Quantity]]*Sales_Data[[#This Row],[Unit Price]]</f>
        <v>87.844444444444449</v>
      </c>
      <c r="L3534" s="1">
        <v>43.043777777777777</v>
      </c>
    </row>
    <row r="3535" spans="1:12">
      <c r="A3535" t="s">
        <v>3558</v>
      </c>
      <c r="B3535" s="2">
        <v>41709</v>
      </c>
      <c r="C3535">
        <v>5</v>
      </c>
      <c r="D3535" t="s">
        <v>3</v>
      </c>
      <c r="E3535" t="s">
        <v>8168</v>
      </c>
      <c r="F3535" t="s">
        <v>8027</v>
      </c>
      <c r="G3535">
        <v>14</v>
      </c>
      <c r="H3535">
        <v>2</v>
      </c>
      <c r="I3535">
        <v>3</v>
      </c>
      <c r="J3535" s="1">
        <v>686.37777777777785</v>
      </c>
      <c r="K3535" s="1">
        <f>Sales_Data[[#This Row],[Order Quantity]]*Sales_Data[[#This Row],[Unit Price]]</f>
        <v>2059.1333333333337</v>
      </c>
      <c r="L3535" s="1">
        <v>432.41800000000001</v>
      </c>
    </row>
    <row r="3536" spans="1:12">
      <c r="A3536" t="s">
        <v>3559</v>
      </c>
      <c r="B3536" s="2">
        <v>41709</v>
      </c>
      <c r="C3536">
        <v>4</v>
      </c>
      <c r="D3536" t="s">
        <v>2</v>
      </c>
      <c r="E3536" t="s">
        <v>8168</v>
      </c>
      <c r="F3536" t="s">
        <v>8027</v>
      </c>
      <c r="G3536">
        <v>12</v>
      </c>
      <c r="H3536">
        <v>2</v>
      </c>
      <c r="I3536">
        <v>8</v>
      </c>
      <c r="J3536" s="1">
        <v>123.57777777777778</v>
      </c>
      <c r="K3536" s="1">
        <f>Sales_Data[[#This Row],[Order Quantity]]*Sales_Data[[#This Row],[Unit Price]]</f>
        <v>988.62222222222226</v>
      </c>
      <c r="L3536" s="1">
        <v>60.553111111111122</v>
      </c>
    </row>
    <row r="3537" spans="1:12">
      <c r="A3537" t="s">
        <v>3560</v>
      </c>
      <c r="B3537" s="2">
        <v>41709</v>
      </c>
      <c r="C3537">
        <v>1</v>
      </c>
      <c r="D3537" t="s">
        <v>4</v>
      </c>
      <c r="E3537" t="s">
        <v>8168</v>
      </c>
      <c r="F3537" t="s">
        <v>8027</v>
      </c>
      <c r="G3537">
        <v>3</v>
      </c>
      <c r="H3537">
        <v>1</v>
      </c>
      <c r="I3537">
        <v>7</v>
      </c>
      <c r="J3537" s="1">
        <v>202.48888888888891</v>
      </c>
      <c r="K3537" s="1">
        <f>Sales_Data[[#This Row],[Order Quantity]]*Sales_Data[[#This Row],[Unit Price]]</f>
        <v>1417.4222222222224</v>
      </c>
      <c r="L3537" s="1">
        <v>170.09066666666666</v>
      </c>
    </row>
    <row r="3538" spans="1:12">
      <c r="A3538" t="s">
        <v>3561</v>
      </c>
      <c r="B3538" s="2">
        <v>41709</v>
      </c>
      <c r="C3538">
        <v>1</v>
      </c>
      <c r="D3538" t="s">
        <v>2</v>
      </c>
      <c r="E3538" t="s">
        <v>8168</v>
      </c>
      <c r="F3538" t="s">
        <v>8027</v>
      </c>
      <c r="G3538">
        <v>1</v>
      </c>
      <c r="H3538">
        <v>1</v>
      </c>
      <c r="I3538">
        <v>3</v>
      </c>
      <c r="J3538" s="1">
        <v>81.888888888888886</v>
      </c>
      <c r="K3538" s="1">
        <f>Sales_Data[[#This Row],[Order Quantity]]*Sales_Data[[#This Row],[Unit Price]]</f>
        <v>245.66666666666666</v>
      </c>
      <c r="L3538" s="1">
        <v>33.574444444444438</v>
      </c>
    </row>
    <row r="3539" spans="1:12">
      <c r="A3539" t="s">
        <v>3562</v>
      </c>
      <c r="B3539" s="2">
        <v>41709</v>
      </c>
      <c r="C3539">
        <v>11</v>
      </c>
      <c r="D3539" t="s">
        <v>3</v>
      </c>
      <c r="E3539" t="s">
        <v>8168</v>
      </c>
      <c r="F3539" t="s">
        <v>8026</v>
      </c>
      <c r="G3539">
        <v>30</v>
      </c>
      <c r="H3539">
        <v>5</v>
      </c>
      <c r="I3539">
        <v>9</v>
      </c>
      <c r="J3539" s="1">
        <v>87.844444444444449</v>
      </c>
      <c r="K3539" s="1">
        <f>Sales_Data[[#This Row],[Order Quantity]]*Sales_Data[[#This Row],[Unit Price]]</f>
        <v>790.6</v>
      </c>
      <c r="L3539" s="1">
        <v>72.910888888888891</v>
      </c>
    </row>
    <row r="3540" spans="1:12">
      <c r="A3540" t="s">
        <v>3563</v>
      </c>
      <c r="B3540" s="2">
        <v>41710</v>
      </c>
      <c r="C3540">
        <v>19</v>
      </c>
      <c r="D3540" t="s">
        <v>4</v>
      </c>
      <c r="E3540" t="s">
        <v>8168</v>
      </c>
      <c r="F3540" t="s">
        <v>8028</v>
      </c>
      <c r="G3540">
        <v>54</v>
      </c>
      <c r="H3540">
        <v>8</v>
      </c>
      <c r="I3540">
        <v>4</v>
      </c>
      <c r="J3540" s="1">
        <v>112.41111111111111</v>
      </c>
      <c r="K3540" s="1">
        <f>Sales_Data[[#This Row],[Order Quantity]]*Sales_Data[[#This Row],[Unit Price]]</f>
        <v>449.64444444444445</v>
      </c>
      <c r="L3540" s="1">
        <v>56.205555555555556</v>
      </c>
    </row>
    <row r="3541" spans="1:12">
      <c r="A3541" t="s">
        <v>3564</v>
      </c>
      <c r="B3541" s="2">
        <v>41710</v>
      </c>
      <c r="C3541">
        <v>9</v>
      </c>
      <c r="D3541" t="s">
        <v>3</v>
      </c>
      <c r="E3541" t="s">
        <v>8168</v>
      </c>
      <c r="F3541" t="s">
        <v>8027</v>
      </c>
      <c r="G3541">
        <v>25</v>
      </c>
      <c r="H3541">
        <v>4</v>
      </c>
      <c r="I3541">
        <v>3</v>
      </c>
      <c r="J3541" s="1">
        <v>129.53333333333333</v>
      </c>
      <c r="K3541" s="1">
        <f>Sales_Data[[#This Row],[Order Quantity]]*Sales_Data[[#This Row],[Unit Price]]</f>
        <v>388.6</v>
      </c>
      <c r="L3541" s="1">
        <v>54.403999999999996</v>
      </c>
    </row>
    <row r="3542" spans="1:12">
      <c r="A3542" t="s">
        <v>3565</v>
      </c>
      <c r="B3542" s="2">
        <v>41710</v>
      </c>
      <c r="C3542">
        <v>8</v>
      </c>
      <c r="D3542" t="s">
        <v>4</v>
      </c>
      <c r="E3542" t="s">
        <v>8168</v>
      </c>
      <c r="F3542" t="s">
        <v>8027</v>
      </c>
      <c r="G3542">
        <v>23</v>
      </c>
      <c r="H3542">
        <v>4</v>
      </c>
      <c r="I3542">
        <v>5</v>
      </c>
      <c r="J3542" s="1">
        <v>245.66666666666666</v>
      </c>
      <c r="K3542" s="1">
        <f>Sales_Data[[#This Row],[Order Quantity]]*Sales_Data[[#This Row],[Unit Price]]</f>
        <v>1228.3333333333333</v>
      </c>
      <c r="L3542" s="1">
        <v>154.77000000000001</v>
      </c>
    </row>
    <row r="3543" spans="1:12">
      <c r="A3543" t="s">
        <v>3566</v>
      </c>
      <c r="B3543" s="2">
        <v>41710</v>
      </c>
      <c r="C3543">
        <v>1</v>
      </c>
      <c r="D3543" t="s">
        <v>3</v>
      </c>
      <c r="E3543" t="s">
        <v>8168</v>
      </c>
      <c r="F3543" t="s">
        <v>8027</v>
      </c>
      <c r="G3543">
        <v>1</v>
      </c>
      <c r="H3543">
        <v>1</v>
      </c>
      <c r="I3543">
        <v>3</v>
      </c>
      <c r="J3543" s="1">
        <v>83.37777777777778</v>
      </c>
      <c r="K3543" s="1">
        <f>Sales_Data[[#This Row],[Order Quantity]]*Sales_Data[[#This Row],[Unit Price]]</f>
        <v>250.13333333333333</v>
      </c>
      <c r="L3543" s="1">
        <v>54.195555555555558</v>
      </c>
    </row>
    <row r="3544" spans="1:12">
      <c r="A3544" t="s">
        <v>3567</v>
      </c>
      <c r="B3544" s="2">
        <v>41710</v>
      </c>
      <c r="C3544">
        <v>17</v>
      </c>
      <c r="D3544" t="s">
        <v>4</v>
      </c>
      <c r="E3544" t="s">
        <v>8168</v>
      </c>
      <c r="F3544" t="s">
        <v>8025</v>
      </c>
      <c r="G3544">
        <v>49</v>
      </c>
      <c r="H3544">
        <v>7</v>
      </c>
      <c r="I3544">
        <v>2</v>
      </c>
      <c r="J3544" s="1">
        <v>116.87777777777779</v>
      </c>
      <c r="K3544" s="1">
        <f>Sales_Data[[#This Row],[Order Quantity]]*Sales_Data[[#This Row],[Unit Price]]</f>
        <v>233.75555555555559</v>
      </c>
      <c r="L3544" s="1">
        <v>80.645666666666671</v>
      </c>
    </row>
    <row r="3545" spans="1:12">
      <c r="A3545" t="s">
        <v>3568</v>
      </c>
      <c r="B3545" s="2">
        <v>41710</v>
      </c>
      <c r="C3545">
        <v>14</v>
      </c>
      <c r="D3545" t="s">
        <v>4</v>
      </c>
      <c r="E3545" t="s">
        <v>8168</v>
      </c>
      <c r="F3545" t="s">
        <v>8026</v>
      </c>
      <c r="G3545">
        <v>40</v>
      </c>
      <c r="H3545">
        <v>6</v>
      </c>
      <c r="I3545">
        <v>1</v>
      </c>
      <c r="J3545" s="1">
        <v>603</v>
      </c>
      <c r="K3545" s="1">
        <f>Sales_Data[[#This Row],[Order Quantity]]*Sales_Data[[#This Row],[Unit Price]]</f>
        <v>603</v>
      </c>
      <c r="L3545" s="1">
        <v>355.77</v>
      </c>
    </row>
    <row r="3546" spans="1:12">
      <c r="A3546" t="s">
        <v>3569</v>
      </c>
      <c r="B3546" s="2">
        <v>41710</v>
      </c>
      <c r="C3546">
        <v>20</v>
      </c>
      <c r="D3546" t="s">
        <v>4</v>
      </c>
      <c r="E3546" t="s">
        <v>8168</v>
      </c>
      <c r="F3546" t="s">
        <v>8028</v>
      </c>
      <c r="G3546">
        <v>57</v>
      </c>
      <c r="H3546">
        <v>8</v>
      </c>
      <c r="I3546">
        <v>2</v>
      </c>
      <c r="J3546" s="1">
        <v>278.42222222222222</v>
      </c>
      <c r="K3546" s="1">
        <f>Sales_Data[[#This Row],[Order Quantity]]*Sales_Data[[#This Row],[Unit Price]]</f>
        <v>556.84444444444443</v>
      </c>
      <c r="L3546" s="1">
        <v>206.03244444444445</v>
      </c>
    </row>
    <row r="3547" spans="1:12">
      <c r="A3547" t="s">
        <v>3570</v>
      </c>
      <c r="B3547" s="2">
        <v>41710</v>
      </c>
      <c r="C3547">
        <v>11</v>
      </c>
      <c r="D3547" t="s">
        <v>4</v>
      </c>
      <c r="E3547" t="s">
        <v>8168</v>
      </c>
      <c r="F3547" t="s">
        <v>8026</v>
      </c>
      <c r="G3547">
        <v>32</v>
      </c>
      <c r="H3547">
        <v>5</v>
      </c>
      <c r="I3547">
        <v>1</v>
      </c>
      <c r="J3547" s="1">
        <v>351.37777777777779</v>
      </c>
      <c r="K3547" s="1">
        <f>Sales_Data[[#This Row],[Order Quantity]]*Sales_Data[[#This Row],[Unit Price]]</f>
        <v>351.37777777777779</v>
      </c>
      <c r="L3547" s="1">
        <v>291.64355555555557</v>
      </c>
    </row>
    <row r="3548" spans="1:12">
      <c r="A3548" t="s">
        <v>3571</v>
      </c>
      <c r="B3548" s="2">
        <v>41711</v>
      </c>
      <c r="C3548">
        <v>13</v>
      </c>
      <c r="D3548" t="s">
        <v>2</v>
      </c>
      <c r="E3548" t="s">
        <v>8168</v>
      </c>
      <c r="F3548" t="s">
        <v>8026</v>
      </c>
      <c r="G3548">
        <v>36</v>
      </c>
      <c r="H3548">
        <v>5</v>
      </c>
      <c r="I3548">
        <v>2</v>
      </c>
      <c r="J3548" s="1">
        <v>346.91111111111115</v>
      </c>
      <c r="K3548" s="1">
        <f>Sales_Data[[#This Row],[Order Quantity]]*Sales_Data[[#This Row],[Unit Price]]</f>
        <v>693.82222222222231</v>
      </c>
      <c r="L3548" s="1">
        <v>190.80111111111114</v>
      </c>
    </row>
    <row r="3549" spans="1:12">
      <c r="A3549" t="s">
        <v>3572</v>
      </c>
      <c r="B3549" s="2">
        <v>41711</v>
      </c>
      <c r="C3549">
        <v>12</v>
      </c>
      <c r="D3549" t="s">
        <v>2</v>
      </c>
      <c r="E3549" t="s">
        <v>8168</v>
      </c>
      <c r="F3549" t="s">
        <v>8026</v>
      </c>
      <c r="G3549">
        <v>33</v>
      </c>
      <c r="H3549">
        <v>5</v>
      </c>
      <c r="I3549">
        <v>1</v>
      </c>
      <c r="J3549" s="1">
        <v>125.06666666666668</v>
      </c>
      <c r="K3549" s="1">
        <f>Sales_Data[[#This Row],[Order Quantity]]*Sales_Data[[#This Row],[Unit Price]]</f>
        <v>125.06666666666668</v>
      </c>
      <c r="L3549" s="1">
        <v>50.026666666666671</v>
      </c>
    </row>
    <row r="3550" spans="1:12">
      <c r="A3550" t="s">
        <v>3573</v>
      </c>
      <c r="B3550" s="2">
        <v>41711</v>
      </c>
      <c r="C3550">
        <v>20</v>
      </c>
      <c r="D3550" t="s">
        <v>4</v>
      </c>
      <c r="E3550" t="s">
        <v>8168</v>
      </c>
      <c r="F3550" t="s">
        <v>8028</v>
      </c>
      <c r="G3550">
        <v>56</v>
      </c>
      <c r="H3550">
        <v>8</v>
      </c>
      <c r="I3550">
        <v>5</v>
      </c>
      <c r="J3550" s="1">
        <v>265.02222222222224</v>
      </c>
      <c r="K3550" s="1">
        <f>Sales_Data[[#This Row],[Order Quantity]]*Sales_Data[[#This Row],[Unit Price]]</f>
        <v>1325.1111111111113</v>
      </c>
      <c r="L3550" s="1">
        <v>145.76222222222225</v>
      </c>
    </row>
    <row r="3551" spans="1:12">
      <c r="A3551" t="s">
        <v>3574</v>
      </c>
      <c r="B3551" s="2">
        <v>41711</v>
      </c>
      <c r="C3551">
        <v>18</v>
      </c>
      <c r="D3551" t="s">
        <v>2</v>
      </c>
      <c r="E3551" t="s">
        <v>8168</v>
      </c>
      <c r="F3551" t="s">
        <v>8025</v>
      </c>
      <c r="G3551">
        <v>52</v>
      </c>
      <c r="H3551">
        <v>8</v>
      </c>
      <c r="I3551">
        <v>5</v>
      </c>
      <c r="J3551" s="1">
        <v>425.82222222222225</v>
      </c>
      <c r="K3551" s="1">
        <f>Sales_Data[[#This Row],[Order Quantity]]*Sales_Data[[#This Row],[Unit Price]]</f>
        <v>2129.1111111111113</v>
      </c>
      <c r="L3551" s="1">
        <v>264.0097777777778</v>
      </c>
    </row>
    <row r="3552" spans="1:12">
      <c r="A3552" t="s">
        <v>3575</v>
      </c>
      <c r="B3552" s="2">
        <v>41712</v>
      </c>
      <c r="C3552">
        <v>18</v>
      </c>
      <c r="D3552" t="s">
        <v>4</v>
      </c>
      <c r="E3552" t="s">
        <v>8168</v>
      </c>
      <c r="F3552" t="s">
        <v>8025</v>
      </c>
      <c r="G3552">
        <v>52</v>
      </c>
      <c r="H3552">
        <v>8</v>
      </c>
      <c r="I3552">
        <v>9</v>
      </c>
      <c r="J3552" s="1">
        <v>195.78888888888889</v>
      </c>
      <c r="K3552" s="1">
        <f>Sales_Data[[#This Row],[Order Quantity]]*Sales_Data[[#This Row],[Unit Price]]</f>
        <v>1762.1</v>
      </c>
      <c r="L3552" s="1">
        <v>80.273444444444451</v>
      </c>
    </row>
    <row r="3553" spans="1:12">
      <c r="A3553" t="s">
        <v>3576</v>
      </c>
      <c r="B3553" s="2">
        <v>41712</v>
      </c>
      <c r="C3553">
        <v>19</v>
      </c>
      <c r="D3553" t="s">
        <v>2</v>
      </c>
      <c r="E3553" t="s">
        <v>8168</v>
      </c>
      <c r="F3553" t="s">
        <v>8028</v>
      </c>
      <c r="G3553">
        <v>55</v>
      </c>
      <c r="H3553">
        <v>8</v>
      </c>
      <c r="I3553">
        <v>5</v>
      </c>
      <c r="J3553" s="1">
        <v>108.6888888888889</v>
      </c>
      <c r="K3553" s="1">
        <f>Sales_Data[[#This Row],[Order Quantity]]*Sales_Data[[#This Row],[Unit Price]]</f>
        <v>543.44444444444446</v>
      </c>
      <c r="L3553" s="1">
        <v>52.170666666666669</v>
      </c>
    </row>
    <row r="3554" spans="1:12">
      <c r="A3554" t="s">
        <v>3577</v>
      </c>
      <c r="B3554" s="2">
        <v>41712</v>
      </c>
      <c r="C3554">
        <v>8</v>
      </c>
      <c r="D3554" t="s">
        <v>3</v>
      </c>
      <c r="E3554" t="s">
        <v>8168</v>
      </c>
      <c r="F3554" t="s">
        <v>8027</v>
      </c>
      <c r="G3554">
        <v>22</v>
      </c>
      <c r="H3554">
        <v>4</v>
      </c>
      <c r="I3554">
        <v>2</v>
      </c>
      <c r="J3554" s="1">
        <v>425.07777777777778</v>
      </c>
      <c r="K3554" s="1">
        <f>Sales_Data[[#This Row],[Order Quantity]]*Sales_Data[[#This Row],[Unit Price]]</f>
        <v>850.15555555555557</v>
      </c>
      <c r="L3554" s="1">
        <v>246.54511111111111</v>
      </c>
    </row>
    <row r="3555" spans="1:12">
      <c r="A3555" t="s">
        <v>3578</v>
      </c>
      <c r="B3555" s="2">
        <v>41712</v>
      </c>
      <c r="C3555">
        <v>6</v>
      </c>
      <c r="D3555" t="s">
        <v>3</v>
      </c>
      <c r="E3555" t="s">
        <v>8168</v>
      </c>
      <c r="F3555" t="s">
        <v>8027</v>
      </c>
      <c r="G3555">
        <v>16</v>
      </c>
      <c r="H3555">
        <v>3</v>
      </c>
      <c r="I3555">
        <v>6</v>
      </c>
      <c r="J3555" s="1">
        <v>81.888888888888886</v>
      </c>
      <c r="K3555" s="1">
        <f>Sales_Data[[#This Row],[Order Quantity]]*Sales_Data[[#This Row],[Unit Price]]</f>
        <v>491.33333333333331</v>
      </c>
      <c r="L3555" s="1">
        <v>64.692222222222227</v>
      </c>
    </row>
    <row r="3556" spans="1:12">
      <c r="A3556" t="s">
        <v>3579</v>
      </c>
      <c r="B3556" s="2">
        <v>41712</v>
      </c>
      <c r="C3556">
        <v>4</v>
      </c>
      <c r="D3556" t="s">
        <v>2</v>
      </c>
      <c r="E3556" t="s">
        <v>8168</v>
      </c>
      <c r="F3556" t="s">
        <v>8027</v>
      </c>
      <c r="G3556">
        <v>10</v>
      </c>
      <c r="H3556">
        <v>2</v>
      </c>
      <c r="I3556">
        <v>2</v>
      </c>
      <c r="J3556" s="1">
        <v>218.86666666666667</v>
      </c>
      <c r="K3556" s="1">
        <f>Sales_Data[[#This Row],[Order Quantity]]*Sales_Data[[#This Row],[Unit Price]]</f>
        <v>437.73333333333335</v>
      </c>
      <c r="L3556" s="1">
        <v>140.07466666666667</v>
      </c>
    </row>
    <row r="3557" spans="1:12">
      <c r="A3557" t="s">
        <v>3580</v>
      </c>
      <c r="B3557" s="2">
        <v>41713</v>
      </c>
      <c r="C3557">
        <v>5</v>
      </c>
      <c r="D3557" t="s">
        <v>4</v>
      </c>
      <c r="E3557" t="s">
        <v>8168</v>
      </c>
      <c r="F3557" t="s">
        <v>8027</v>
      </c>
      <c r="G3557">
        <v>12</v>
      </c>
      <c r="H3557">
        <v>2</v>
      </c>
      <c r="I3557">
        <v>7</v>
      </c>
      <c r="J3557" s="1">
        <v>117.62222222222223</v>
      </c>
      <c r="K3557" s="1">
        <f>Sales_Data[[#This Row],[Order Quantity]]*Sales_Data[[#This Row],[Unit Price]]</f>
        <v>823.35555555555561</v>
      </c>
      <c r="L3557" s="1">
        <v>47.048888888888897</v>
      </c>
    </row>
    <row r="3558" spans="1:12">
      <c r="A3558" t="s">
        <v>3581</v>
      </c>
      <c r="B3558" s="2">
        <v>41713</v>
      </c>
      <c r="C3558">
        <v>12</v>
      </c>
      <c r="D3558" t="s">
        <v>2</v>
      </c>
      <c r="E3558" t="s">
        <v>8168</v>
      </c>
      <c r="F3558" t="s">
        <v>8026</v>
      </c>
      <c r="G3558">
        <v>34</v>
      </c>
      <c r="H3558">
        <v>5</v>
      </c>
      <c r="I3558">
        <v>1</v>
      </c>
      <c r="J3558" s="1">
        <v>20.100000000000001</v>
      </c>
      <c r="K3558" s="1">
        <f>Sales_Data[[#This Row],[Order Quantity]]*Sales_Data[[#This Row],[Unit Price]]</f>
        <v>20.100000000000001</v>
      </c>
      <c r="L3558" s="1">
        <v>8.0399999999999991</v>
      </c>
    </row>
    <row r="3559" spans="1:12">
      <c r="A3559" t="s">
        <v>3582</v>
      </c>
      <c r="B3559" s="2">
        <v>41713</v>
      </c>
      <c r="C3559">
        <v>18</v>
      </c>
      <c r="D3559" t="s">
        <v>2</v>
      </c>
      <c r="E3559" t="s">
        <v>8168</v>
      </c>
      <c r="F3559" t="s">
        <v>8025</v>
      </c>
      <c r="G3559">
        <v>52</v>
      </c>
      <c r="H3559">
        <v>8</v>
      </c>
      <c r="I3559">
        <v>4</v>
      </c>
      <c r="J3559" s="1">
        <v>279.91111111111115</v>
      </c>
      <c r="K3559" s="1">
        <f>Sales_Data[[#This Row],[Order Quantity]]*Sales_Data[[#This Row],[Unit Price]]</f>
        <v>1119.6444444444446</v>
      </c>
      <c r="L3559" s="1">
        <v>218.3306666666667</v>
      </c>
    </row>
    <row r="3560" spans="1:12">
      <c r="A3560" t="s">
        <v>3583</v>
      </c>
      <c r="B3560" s="2">
        <v>41713</v>
      </c>
      <c r="C3560">
        <v>16</v>
      </c>
      <c r="D3560" t="s">
        <v>4</v>
      </c>
      <c r="E3560" t="s">
        <v>8168</v>
      </c>
      <c r="F3560" t="s">
        <v>8025</v>
      </c>
      <c r="G3560">
        <v>46</v>
      </c>
      <c r="H3560">
        <v>7</v>
      </c>
      <c r="I3560">
        <v>5</v>
      </c>
      <c r="J3560" s="1">
        <v>426.56666666666666</v>
      </c>
      <c r="K3560" s="1">
        <f>Sales_Data[[#This Row],[Order Quantity]]*Sales_Data[[#This Row],[Unit Price]]</f>
        <v>2132.8333333333335</v>
      </c>
      <c r="L3560" s="1">
        <v>230.346</v>
      </c>
    </row>
    <row r="3561" spans="1:12">
      <c r="A3561" t="s">
        <v>3584</v>
      </c>
      <c r="B3561" s="2">
        <v>41714</v>
      </c>
      <c r="C3561">
        <v>2</v>
      </c>
      <c r="D3561" t="s">
        <v>2</v>
      </c>
      <c r="E3561" t="s">
        <v>8168</v>
      </c>
      <c r="F3561" t="s">
        <v>8027</v>
      </c>
      <c r="G3561">
        <v>5</v>
      </c>
      <c r="H3561">
        <v>1</v>
      </c>
      <c r="I3561">
        <v>4</v>
      </c>
      <c r="J3561" s="1">
        <v>580.66666666666663</v>
      </c>
      <c r="K3561" s="1">
        <f>Sales_Data[[#This Row],[Order Quantity]]*Sales_Data[[#This Row],[Unit Price]]</f>
        <v>2322.6666666666665</v>
      </c>
      <c r="L3561" s="1">
        <v>423.88666666666666</v>
      </c>
    </row>
    <row r="3562" spans="1:12">
      <c r="A3562" t="s">
        <v>3585</v>
      </c>
      <c r="B3562" s="2">
        <v>41714</v>
      </c>
      <c r="C3562">
        <v>20</v>
      </c>
      <c r="D3562" t="s">
        <v>2</v>
      </c>
      <c r="E3562" t="s">
        <v>8168</v>
      </c>
      <c r="F3562" t="s">
        <v>8028</v>
      </c>
      <c r="G3562">
        <v>56</v>
      </c>
      <c r="H3562">
        <v>8</v>
      </c>
      <c r="I3562">
        <v>6</v>
      </c>
      <c r="J3562" s="1">
        <v>29.777777777777779</v>
      </c>
      <c r="K3562" s="1">
        <f>Sales_Data[[#This Row],[Order Quantity]]*Sales_Data[[#This Row],[Unit Price]]</f>
        <v>178.66666666666669</v>
      </c>
      <c r="L3562" s="1">
        <v>24.12</v>
      </c>
    </row>
    <row r="3563" spans="1:12">
      <c r="A3563" t="s">
        <v>3586</v>
      </c>
      <c r="B3563" s="2">
        <v>41714</v>
      </c>
      <c r="C3563">
        <v>19</v>
      </c>
      <c r="D3563" t="s">
        <v>2</v>
      </c>
      <c r="E3563" t="s">
        <v>8168</v>
      </c>
      <c r="F3563" t="s">
        <v>8028</v>
      </c>
      <c r="G3563">
        <v>55</v>
      </c>
      <c r="H3563">
        <v>8</v>
      </c>
      <c r="I3563">
        <v>2</v>
      </c>
      <c r="J3563" s="1">
        <v>193.55555555555554</v>
      </c>
      <c r="K3563" s="1">
        <f>Sales_Data[[#This Row],[Order Quantity]]*Sales_Data[[#This Row],[Unit Price]]</f>
        <v>387.11111111111109</v>
      </c>
      <c r="L3563" s="1">
        <v>114.19777777777777</v>
      </c>
    </row>
    <row r="3564" spans="1:12">
      <c r="A3564" t="s">
        <v>3587</v>
      </c>
      <c r="B3564" s="2">
        <v>41714</v>
      </c>
      <c r="C3564">
        <v>7</v>
      </c>
      <c r="D3564" t="s">
        <v>4</v>
      </c>
      <c r="E3564" t="s">
        <v>8168</v>
      </c>
      <c r="F3564" t="s">
        <v>8027</v>
      </c>
      <c r="G3564">
        <v>20</v>
      </c>
      <c r="H3564">
        <v>3</v>
      </c>
      <c r="I3564">
        <v>1</v>
      </c>
      <c r="J3564" s="1">
        <v>96.777777777777771</v>
      </c>
      <c r="K3564" s="1">
        <f>Sales_Data[[#This Row],[Order Quantity]]*Sales_Data[[#This Row],[Unit Price]]</f>
        <v>96.777777777777771</v>
      </c>
      <c r="L3564" s="1">
        <v>48.388888888888886</v>
      </c>
    </row>
    <row r="3565" spans="1:12">
      <c r="A3565" t="s">
        <v>3588</v>
      </c>
      <c r="B3565" s="2">
        <v>41715</v>
      </c>
      <c r="C3565">
        <v>13</v>
      </c>
      <c r="D3565" t="s">
        <v>4</v>
      </c>
      <c r="E3565" t="s">
        <v>8168</v>
      </c>
      <c r="F3565" t="s">
        <v>8026</v>
      </c>
      <c r="G3565">
        <v>38</v>
      </c>
      <c r="H3565">
        <v>6</v>
      </c>
      <c r="I3565">
        <v>8</v>
      </c>
      <c r="J3565" s="1">
        <v>27.544444444444444</v>
      </c>
      <c r="K3565" s="1">
        <f>Sales_Data[[#This Row],[Order Quantity]]*Sales_Data[[#This Row],[Unit Price]]</f>
        <v>220.35555555555555</v>
      </c>
      <c r="L3565" s="1">
        <v>15.424888888888891</v>
      </c>
    </row>
    <row r="3566" spans="1:12">
      <c r="A3566" t="s">
        <v>3589</v>
      </c>
      <c r="B3566" s="2">
        <v>41715</v>
      </c>
      <c r="C3566">
        <v>18</v>
      </c>
      <c r="D3566" t="s">
        <v>2</v>
      </c>
      <c r="E3566" t="s">
        <v>8168</v>
      </c>
      <c r="F3566" t="s">
        <v>8025</v>
      </c>
      <c r="G3566">
        <v>52</v>
      </c>
      <c r="H3566">
        <v>8</v>
      </c>
      <c r="I3566">
        <v>5</v>
      </c>
      <c r="J3566" s="1">
        <v>207.7</v>
      </c>
      <c r="K3566" s="1">
        <f>Sales_Data[[#This Row],[Order Quantity]]*Sales_Data[[#This Row],[Unit Price]]</f>
        <v>1038.5</v>
      </c>
      <c r="L3566" s="1">
        <v>101.773</v>
      </c>
    </row>
    <row r="3567" spans="1:12">
      <c r="A3567" t="s">
        <v>3590</v>
      </c>
      <c r="B3567" s="2">
        <v>41716</v>
      </c>
      <c r="C3567">
        <v>13</v>
      </c>
      <c r="D3567" t="s">
        <v>2</v>
      </c>
      <c r="E3567" t="s">
        <v>8168</v>
      </c>
      <c r="F3567" t="s">
        <v>8026</v>
      </c>
      <c r="G3567">
        <v>36</v>
      </c>
      <c r="H3567">
        <v>5</v>
      </c>
      <c r="I3567">
        <v>5</v>
      </c>
      <c r="J3567" s="1">
        <v>286.61111111111109</v>
      </c>
      <c r="K3567" s="1">
        <f>Sales_Data[[#This Row],[Order Quantity]]*Sales_Data[[#This Row],[Unit Price]]</f>
        <v>1433.0555555555554</v>
      </c>
      <c r="L3567" s="1">
        <v>128.97500000000002</v>
      </c>
    </row>
    <row r="3568" spans="1:12">
      <c r="A3568" t="s">
        <v>3591</v>
      </c>
      <c r="B3568" s="2">
        <v>41716</v>
      </c>
      <c r="C3568">
        <v>4</v>
      </c>
      <c r="D3568" t="s">
        <v>4</v>
      </c>
      <c r="E3568" t="s">
        <v>8168</v>
      </c>
      <c r="F3568" t="s">
        <v>8027</v>
      </c>
      <c r="G3568">
        <v>12</v>
      </c>
      <c r="H3568">
        <v>2</v>
      </c>
      <c r="I3568">
        <v>9</v>
      </c>
      <c r="J3568" s="1">
        <v>217.37777777777779</v>
      </c>
      <c r="K3568" s="1">
        <f>Sales_Data[[#This Row],[Order Quantity]]*Sales_Data[[#This Row],[Unit Price]]</f>
        <v>1956.4</v>
      </c>
      <c r="L3568" s="1">
        <v>134.77422222222222</v>
      </c>
    </row>
    <row r="3569" spans="1:12">
      <c r="A3569" t="s">
        <v>3592</v>
      </c>
      <c r="B3569" s="2">
        <v>41716</v>
      </c>
      <c r="C3569">
        <v>12</v>
      </c>
      <c r="D3569" t="s">
        <v>4</v>
      </c>
      <c r="E3569" t="s">
        <v>8168</v>
      </c>
      <c r="F3569" t="s">
        <v>8026</v>
      </c>
      <c r="G3569">
        <v>33</v>
      </c>
      <c r="H3569">
        <v>5</v>
      </c>
      <c r="I3569">
        <v>3</v>
      </c>
      <c r="J3569" s="1">
        <v>279.91111111111115</v>
      </c>
      <c r="K3569" s="1">
        <f>Sales_Data[[#This Row],[Order Quantity]]*Sales_Data[[#This Row],[Unit Price]]</f>
        <v>839.73333333333346</v>
      </c>
      <c r="L3569" s="1">
        <v>207.13422222222223</v>
      </c>
    </row>
    <row r="3570" spans="1:12">
      <c r="A3570" t="s">
        <v>3593</v>
      </c>
      <c r="B3570" s="2">
        <v>41716</v>
      </c>
      <c r="C3570">
        <v>18</v>
      </c>
      <c r="D3570" t="s">
        <v>2</v>
      </c>
      <c r="E3570" t="s">
        <v>8168</v>
      </c>
      <c r="F3570" t="s">
        <v>8025</v>
      </c>
      <c r="G3570">
        <v>52</v>
      </c>
      <c r="H3570">
        <v>8</v>
      </c>
      <c r="I3570">
        <v>5</v>
      </c>
      <c r="J3570" s="1">
        <v>88.588888888888903</v>
      </c>
      <c r="K3570" s="1">
        <f>Sales_Data[[#This Row],[Order Quantity]]*Sales_Data[[#This Row],[Unit Price]]</f>
        <v>442.94444444444451</v>
      </c>
      <c r="L3570" s="1">
        <v>66.441666666666663</v>
      </c>
    </row>
    <row r="3571" spans="1:12">
      <c r="A3571" t="s">
        <v>3594</v>
      </c>
      <c r="B3571" s="2">
        <v>41716</v>
      </c>
      <c r="C3571">
        <v>13</v>
      </c>
      <c r="D3571" t="s">
        <v>2</v>
      </c>
      <c r="E3571" t="s">
        <v>8168</v>
      </c>
      <c r="F3571" t="s">
        <v>8026</v>
      </c>
      <c r="G3571">
        <v>37</v>
      </c>
      <c r="H3571">
        <v>6</v>
      </c>
      <c r="I3571">
        <v>7</v>
      </c>
      <c r="J3571" s="1">
        <v>596.29999999999995</v>
      </c>
      <c r="K3571" s="1">
        <f>Sales_Data[[#This Row],[Order Quantity]]*Sales_Data[[#This Row],[Unit Price]]</f>
        <v>4174.0999999999995</v>
      </c>
      <c r="L3571" s="1">
        <v>393.55799999999999</v>
      </c>
    </row>
    <row r="3572" spans="1:12">
      <c r="A3572" t="s">
        <v>3595</v>
      </c>
      <c r="B3572" s="2">
        <v>41717</v>
      </c>
      <c r="C3572">
        <v>8</v>
      </c>
      <c r="D3572" t="s">
        <v>4</v>
      </c>
      <c r="E3572" t="s">
        <v>8168</v>
      </c>
      <c r="F3572" t="s">
        <v>8027</v>
      </c>
      <c r="G3572">
        <v>22</v>
      </c>
      <c r="H3572">
        <v>4</v>
      </c>
      <c r="I3572">
        <v>5</v>
      </c>
      <c r="J3572" s="1">
        <v>371.47777777777782</v>
      </c>
      <c r="K3572" s="1">
        <f>Sales_Data[[#This Row],[Order Quantity]]*Sales_Data[[#This Row],[Unit Price]]</f>
        <v>1857.3888888888891</v>
      </c>
      <c r="L3572" s="1">
        <v>152.30588888888889</v>
      </c>
    </row>
    <row r="3573" spans="1:12">
      <c r="A3573" t="s">
        <v>3596</v>
      </c>
      <c r="B3573" s="2">
        <v>41717</v>
      </c>
      <c r="C3573">
        <v>13</v>
      </c>
      <c r="D3573" t="s">
        <v>4</v>
      </c>
      <c r="E3573" t="s">
        <v>8168</v>
      </c>
      <c r="F3573" t="s">
        <v>8026</v>
      </c>
      <c r="G3573">
        <v>37</v>
      </c>
      <c r="H3573">
        <v>5</v>
      </c>
      <c r="I3573">
        <v>3</v>
      </c>
      <c r="J3573" s="1">
        <v>437.73333333333335</v>
      </c>
      <c r="K3573" s="1">
        <f>Sales_Data[[#This Row],[Order Quantity]]*Sales_Data[[#This Row],[Unit Price]]</f>
        <v>1313.2</v>
      </c>
      <c r="L3573" s="1">
        <v>315.16799999999995</v>
      </c>
    </row>
    <row r="3574" spans="1:12">
      <c r="A3574" t="s">
        <v>3597</v>
      </c>
      <c r="B3574" s="2">
        <v>41717</v>
      </c>
      <c r="C3574">
        <v>3</v>
      </c>
      <c r="D3574" t="s">
        <v>4</v>
      </c>
      <c r="E3574" t="s">
        <v>8168</v>
      </c>
      <c r="F3574" t="s">
        <v>8027</v>
      </c>
      <c r="G3574">
        <v>9</v>
      </c>
      <c r="H3574">
        <v>2</v>
      </c>
      <c r="I3574">
        <v>6</v>
      </c>
      <c r="J3574" s="1">
        <v>295.54444444444448</v>
      </c>
      <c r="K3574" s="1">
        <f>Sales_Data[[#This Row],[Order Quantity]]*Sales_Data[[#This Row],[Unit Price]]</f>
        <v>1773.2666666666669</v>
      </c>
      <c r="L3574" s="1">
        <v>171.41577777777778</v>
      </c>
    </row>
    <row r="3575" spans="1:12">
      <c r="A3575" t="s">
        <v>3598</v>
      </c>
      <c r="B3575" s="2">
        <v>41717</v>
      </c>
      <c r="C3575">
        <v>16</v>
      </c>
      <c r="D3575" t="s">
        <v>4</v>
      </c>
      <c r="E3575" t="s">
        <v>8168</v>
      </c>
      <c r="F3575" t="s">
        <v>8025</v>
      </c>
      <c r="G3575">
        <v>44</v>
      </c>
      <c r="H3575">
        <v>7</v>
      </c>
      <c r="I3575">
        <v>6</v>
      </c>
      <c r="J3575" s="1">
        <v>81.888888888888886</v>
      </c>
      <c r="K3575" s="1">
        <f>Sales_Data[[#This Row],[Order Quantity]]*Sales_Data[[#This Row],[Unit Price]]</f>
        <v>491.33333333333331</v>
      </c>
      <c r="L3575" s="1">
        <v>45.038888888888891</v>
      </c>
    </row>
    <row r="3576" spans="1:12">
      <c r="A3576" t="s">
        <v>3599</v>
      </c>
      <c r="B3576" s="2">
        <v>41717</v>
      </c>
      <c r="C3576">
        <v>12</v>
      </c>
      <c r="D3576" t="s">
        <v>2</v>
      </c>
      <c r="E3576" t="s">
        <v>8168</v>
      </c>
      <c r="F3576" t="s">
        <v>8026</v>
      </c>
      <c r="G3576">
        <v>34</v>
      </c>
      <c r="H3576">
        <v>5</v>
      </c>
      <c r="I3576">
        <v>5</v>
      </c>
      <c r="J3576" s="1">
        <v>345.42222222222222</v>
      </c>
      <c r="K3576" s="1">
        <f>Sales_Data[[#This Row],[Order Quantity]]*Sales_Data[[#This Row],[Unit Price]]</f>
        <v>1727.1111111111111</v>
      </c>
      <c r="L3576" s="1">
        <v>283.24622222222223</v>
      </c>
    </row>
    <row r="3577" spans="1:12">
      <c r="A3577" t="s">
        <v>3600</v>
      </c>
      <c r="B3577" s="2">
        <v>41717</v>
      </c>
      <c r="C3577">
        <v>11</v>
      </c>
      <c r="D3577" t="s">
        <v>3</v>
      </c>
      <c r="E3577" t="s">
        <v>8168</v>
      </c>
      <c r="F3577" t="s">
        <v>8026</v>
      </c>
      <c r="G3577">
        <v>31</v>
      </c>
      <c r="H3577">
        <v>5</v>
      </c>
      <c r="I3577">
        <v>4</v>
      </c>
      <c r="J3577" s="1">
        <v>380.41111111111115</v>
      </c>
      <c r="K3577" s="1">
        <f>Sales_Data[[#This Row],[Order Quantity]]*Sales_Data[[#This Row],[Unit Price]]</f>
        <v>1521.6444444444446</v>
      </c>
      <c r="L3577" s="1">
        <v>243.46311111111112</v>
      </c>
    </row>
    <row r="3578" spans="1:12">
      <c r="A3578" t="s">
        <v>3601</v>
      </c>
      <c r="B3578" s="2">
        <v>41717</v>
      </c>
      <c r="C3578">
        <v>4</v>
      </c>
      <c r="D3578" t="s">
        <v>3</v>
      </c>
      <c r="E3578" t="s">
        <v>8168</v>
      </c>
      <c r="F3578" t="s">
        <v>8027</v>
      </c>
      <c r="G3578">
        <v>10</v>
      </c>
      <c r="H3578">
        <v>2</v>
      </c>
      <c r="I3578">
        <v>3</v>
      </c>
      <c r="J3578" s="1">
        <v>20.100000000000001</v>
      </c>
      <c r="K3578" s="1">
        <f>Sales_Data[[#This Row],[Order Quantity]]*Sales_Data[[#This Row],[Unit Price]]</f>
        <v>60.300000000000004</v>
      </c>
      <c r="L3578" s="1">
        <v>13.467000000000002</v>
      </c>
    </row>
    <row r="3579" spans="1:12">
      <c r="A3579" t="s">
        <v>3602</v>
      </c>
      <c r="B3579" s="2">
        <v>41717</v>
      </c>
      <c r="C3579">
        <v>16</v>
      </c>
      <c r="D3579" t="s">
        <v>4</v>
      </c>
      <c r="E3579" t="s">
        <v>8168</v>
      </c>
      <c r="F3579" t="s">
        <v>8025</v>
      </c>
      <c r="G3579">
        <v>45</v>
      </c>
      <c r="H3579">
        <v>7</v>
      </c>
      <c r="I3579">
        <v>9</v>
      </c>
      <c r="J3579" s="1">
        <v>136.97777777777776</v>
      </c>
      <c r="K3579" s="1">
        <f>Sales_Data[[#This Row],[Order Quantity]]*Sales_Data[[#This Row],[Unit Price]]</f>
        <v>1232.7999999999997</v>
      </c>
      <c r="L3579" s="1">
        <v>56.160888888888884</v>
      </c>
    </row>
    <row r="3580" spans="1:12">
      <c r="A3580" t="s">
        <v>3603</v>
      </c>
      <c r="B3580" s="2">
        <v>41717</v>
      </c>
      <c r="C3580">
        <v>11</v>
      </c>
      <c r="D3580" t="s">
        <v>4</v>
      </c>
      <c r="E3580" t="s">
        <v>8168</v>
      </c>
      <c r="F3580" t="s">
        <v>8026</v>
      </c>
      <c r="G3580">
        <v>32</v>
      </c>
      <c r="H3580">
        <v>5</v>
      </c>
      <c r="I3580">
        <v>4</v>
      </c>
      <c r="J3580" s="1">
        <v>701.26666666666677</v>
      </c>
      <c r="K3580" s="1">
        <f>Sales_Data[[#This Row],[Order Quantity]]*Sales_Data[[#This Row],[Unit Price]]</f>
        <v>2805.0666666666671</v>
      </c>
      <c r="L3580" s="1">
        <v>357.64600000000002</v>
      </c>
    </row>
    <row r="3581" spans="1:12">
      <c r="A3581" t="s">
        <v>3604</v>
      </c>
      <c r="B3581" s="2">
        <v>41718</v>
      </c>
      <c r="C3581">
        <v>17</v>
      </c>
      <c r="D3581" t="s">
        <v>2</v>
      </c>
      <c r="E3581" t="s">
        <v>8168</v>
      </c>
      <c r="F3581" t="s">
        <v>8025</v>
      </c>
      <c r="G3581">
        <v>49</v>
      </c>
      <c r="H3581">
        <v>7</v>
      </c>
      <c r="I3581">
        <v>7</v>
      </c>
      <c r="J3581" s="1">
        <v>119.11111111111111</v>
      </c>
      <c r="K3581" s="1">
        <f>Sales_Data[[#This Row],[Order Quantity]]*Sales_Data[[#This Row],[Unit Price]]</f>
        <v>833.77777777777783</v>
      </c>
      <c r="L3581" s="1">
        <v>80.995555555555555</v>
      </c>
    </row>
    <row r="3582" spans="1:12">
      <c r="A3582" t="s">
        <v>3605</v>
      </c>
      <c r="B3582" s="2">
        <v>41718</v>
      </c>
      <c r="C3582">
        <v>16</v>
      </c>
      <c r="D3582" t="s">
        <v>4</v>
      </c>
      <c r="E3582" t="s">
        <v>8168</v>
      </c>
      <c r="F3582" t="s">
        <v>8025</v>
      </c>
      <c r="G3582">
        <v>44</v>
      </c>
      <c r="H3582">
        <v>7</v>
      </c>
      <c r="I3582">
        <v>5</v>
      </c>
      <c r="J3582" s="1">
        <v>29.777777777777779</v>
      </c>
      <c r="K3582" s="1">
        <f>Sales_Data[[#This Row],[Order Quantity]]*Sales_Data[[#This Row],[Unit Price]]</f>
        <v>148.88888888888889</v>
      </c>
      <c r="L3582" s="1">
        <v>17.271111111111111</v>
      </c>
    </row>
    <row r="3583" spans="1:12">
      <c r="A3583" t="s">
        <v>3606</v>
      </c>
      <c r="B3583" s="2">
        <v>41718</v>
      </c>
      <c r="C3583">
        <v>12</v>
      </c>
      <c r="D3583" t="s">
        <v>4</v>
      </c>
      <c r="E3583" t="s">
        <v>8168</v>
      </c>
      <c r="F3583" t="s">
        <v>8026</v>
      </c>
      <c r="G3583">
        <v>34</v>
      </c>
      <c r="H3583">
        <v>5</v>
      </c>
      <c r="I3583">
        <v>2</v>
      </c>
      <c r="J3583" s="1">
        <v>105.71111111111111</v>
      </c>
      <c r="K3583" s="1">
        <f>Sales_Data[[#This Row],[Order Quantity]]*Sales_Data[[#This Row],[Unit Price]]</f>
        <v>211.42222222222222</v>
      </c>
      <c r="L3583" s="1">
        <v>69.769333333333336</v>
      </c>
    </row>
    <row r="3584" spans="1:12">
      <c r="A3584" t="s">
        <v>3607</v>
      </c>
      <c r="B3584" s="2">
        <v>41718</v>
      </c>
      <c r="C3584">
        <v>13</v>
      </c>
      <c r="D3584" t="s">
        <v>4</v>
      </c>
      <c r="E3584" t="s">
        <v>8168</v>
      </c>
      <c r="F3584" t="s">
        <v>8026</v>
      </c>
      <c r="G3584">
        <v>38</v>
      </c>
      <c r="H3584">
        <v>6</v>
      </c>
      <c r="I3584">
        <v>4</v>
      </c>
      <c r="J3584" s="1">
        <v>288.10000000000002</v>
      </c>
      <c r="K3584" s="1">
        <f>Sales_Data[[#This Row],[Order Quantity]]*Sales_Data[[#This Row],[Unit Price]]</f>
        <v>1152.4000000000001</v>
      </c>
      <c r="L3584" s="1">
        <v>244.88500000000002</v>
      </c>
    </row>
    <row r="3585" spans="1:12">
      <c r="A3585" t="s">
        <v>3608</v>
      </c>
      <c r="B3585" s="2">
        <v>41719</v>
      </c>
      <c r="C3585">
        <v>7</v>
      </c>
      <c r="D3585" t="s">
        <v>4</v>
      </c>
      <c r="E3585" t="s">
        <v>8168</v>
      </c>
      <c r="F3585" t="s">
        <v>8027</v>
      </c>
      <c r="G3585">
        <v>20</v>
      </c>
      <c r="H3585">
        <v>3</v>
      </c>
      <c r="I3585">
        <v>4</v>
      </c>
      <c r="J3585" s="1">
        <v>128.78888888888889</v>
      </c>
      <c r="K3585" s="1">
        <f>Sales_Data[[#This Row],[Order Quantity]]*Sales_Data[[#This Row],[Unit Price]]</f>
        <v>515.15555555555557</v>
      </c>
      <c r="L3585" s="1">
        <v>82.424888888888901</v>
      </c>
    </row>
    <row r="3586" spans="1:12">
      <c r="A3586" t="s">
        <v>3609</v>
      </c>
      <c r="B3586" s="2">
        <v>41719</v>
      </c>
      <c r="C3586">
        <v>5</v>
      </c>
      <c r="D3586" t="s">
        <v>4</v>
      </c>
      <c r="E3586" t="s">
        <v>8168</v>
      </c>
      <c r="F3586" t="s">
        <v>8027</v>
      </c>
      <c r="G3586">
        <v>13</v>
      </c>
      <c r="H3586">
        <v>2</v>
      </c>
      <c r="I3586">
        <v>1</v>
      </c>
      <c r="J3586" s="1">
        <v>281.39999999999998</v>
      </c>
      <c r="K3586" s="1">
        <f>Sales_Data[[#This Row],[Order Quantity]]*Sales_Data[[#This Row],[Unit Price]]</f>
        <v>281.39999999999998</v>
      </c>
      <c r="L3586" s="1">
        <v>182.91</v>
      </c>
    </row>
    <row r="3587" spans="1:12">
      <c r="A3587" t="s">
        <v>3610</v>
      </c>
      <c r="B3587" s="2">
        <v>41720</v>
      </c>
      <c r="C3587">
        <v>12</v>
      </c>
      <c r="D3587" t="s">
        <v>2</v>
      </c>
      <c r="E3587" t="s">
        <v>8168</v>
      </c>
      <c r="F3587" t="s">
        <v>8026</v>
      </c>
      <c r="G3587">
        <v>34</v>
      </c>
      <c r="H3587">
        <v>5</v>
      </c>
      <c r="I3587">
        <v>3</v>
      </c>
      <c r="J3587" s="1">
        <v>221.84444444444446</v>
      </c>
      <c r="K3587" s="1">
        <f>Sales_Data[[#This Row],[Order Quantity]]*Sales_Data[[#This Row],[Unit Price]]</f>
        <v>665.53333333333342</v>
      </c>
      <c r="L3587" s="1">
        <v>173.0386666666667</v>
      </c>
    </row>
    <row r="3588" spans="1:12">
      <c r="A3588" t="s">
        <v>3611</v>
      </c>
      <c r="B3588" s="2">
        <v>41720</v>
      </c>
      <c r="C3588">
        <v>13</v>
      </c>
      <c r="D3588" t="s">
        <v>4</v>
      </c>
      <c r="E3588" t="s">
        <v>8168</v>
      </c>
      <c r="F3588" t="s">
        <v>8026</v>
      </c>
      <c r="G3588">
        <v>38</v>
      </c>
      <c r="H3588">
        <v>6</v>
      </c>
      <c r="I3588">
        <v>3</v>
      </c>
      <c r="J3588" s="1">
        <v>116.87777777777779</v>
      </c>
      <c r="K3588" s="1">
        <f>Sales_Data[[#This Row],[Order Quantity]]*Sales_Data[[#This Row],[Unit Price]]</f>
        <v>350.63333333333338</v>
      </c>
      <c r="L3588" s="1">
        <v>67.789111111111112</v>
      </c>
    </row>
    <row r="3589" spans="1:12">
      <c r="A3589" t="s">
        <v>3612</v>
      </c>
      <c r="B3589" s="2">
        <v>41720</v>
      </c>
      <c r="C3589">
        <v>9</v>
      </c>
      <c r="D3589" t="s">
        <v>2</v>
      </c>
      <c r="E3589" t="s">
        <v>8168</v>
      </c>
      <c r="F3589" t="s">
        <v>8027</v>
      </c>
      <c r="G3589">
        <v>27</v>
      </c>
      <c r="H3589">
        <v>4</v>
      </c>
      <c r="I3589">
        <v>6</v>
      </c>
      <c r="J3589" s="1">
        <v>204.72222222222223</v>
      </c>
      <c r="K3589" s="1">
        <f>Sales_Data[[#This Row],[Order Quantity]]*Sales_Data[[#This Row],[Unit Price]]</f>
        <v>1228.3333333333335</v>
      </c>
      <c r="L3589" s="1">
        <v>85.983333333333334</v>
      </c>
    </row>
    <row r="3590" spans="1:12">
      <c r="A3590" t="s">
        <v>3613</v>
      </c>
      <c r="B3590" s="2">
        <v>41721</v>
      </c>
      <c r="C3590">
        <v>16</v>
      </c>
      <c r="D3590" t="s">
        <v>4</v>
      </c>
      <c r="E3590" t="s">
        <v>8168</v>
      </c>
      <c r="F3590" t="s">
        <v>8025</v>
      </c>
      <c r="G3590">
        <v>46</v>
      </c>
      <c r="H3590">
        <v>7</v>
      </c>
      <c r="I3590">
        <v>8</v>
      </c>
      <c r="J3590" s="1">
        <v>270.97777777777782</v>
      </c>
      <c r="K3590" s="1">
        <f>Sales_Data[[#This Row],[Order Quantity]]*Sales_Data[[#This Row],[Unit Price]]</f>
        <v>2167.8222222222225</v>
      </c>
      <c r="L3590" s="1">
        <v>214.07244444444447</v>
      </c>
    </row>
    <row r="3591" spans="1:12">
      <c r="A3591" t="s">
        <v>3614</v>
      </c>
      <c r="B3591" s="2">
        <v>41721</v>
      </c>
      <c r="C3591">
        <v>8</v>
      </c>
      <c r="D3591" t="s">
        <v>4</v>
      </c>
      <c r="E3591" t="s">
        <v>8168</v>
      </c>
      <c r="F3591" t="s">
        <v>8027</v>
      </c>
      <c r="G3591">
        <v>24</v>
      </c>
      <c r="H3591">
        <v>4</v>
      </c>
      <c r="I3591">
        <v>6</v>
      </c>
      <c r="J3591" s="1">
        <v>444.43333333333334</v>
      </c>
      <c r="K3591" s="1">
        <f>Sales_Data[[#This Row],[Order Quantity]]*Sales_Data[[#This Row],[Unit Price]]</f>
        <v>2666.6</v>
      </c>
      <c r="L3591" s="1">
        <v>253.32699999999997</v>
      </c>
    </row>
    <row r="3592" spans="1:12">
      <c r="A3592" t="s">
        <v>3615</v>
      </c>
      <c r="B3592" s="2">
        <v>41721</v>
      </c>
      <c r="C3592">
        <v>18</v>
      </c>
      <c r="D3592" t="s">
        <v>4</v>
      </c>
      <c r="E3592" t="s">
        <v>8168</v>
      </c>
      <c r="F3592" t="s">
        <v>8025</v>
      </c>
      <c r="G3592">
        <v>50</v>
      </c>
      <c r="H3592">
        <v>7</v>
      </c>
      <c r="I3592">
        <v>7</v>
      </c>
      <c r="J3592" s="1">
        <v>432.52222222222224</v>
      </c>
      <c r="K3592" s="1">
        <f>Sales_Data[[#This Row],[Order Quantity]]*Sales_Data[[#This Row],[Unit Price]]</f>
        <v>3027.6555555555556</v>
      </c>
      <c r="L3592" s="1">
        <v>268.1637777777778</v>
      </c>
    </row>
    <row r="3593" spans="1:12">
      <c r="A3593" t="s">
        <v>3616</v>
      </c>
      <c r="B3593" s="2">
        <v>41722</v>
      </c>
      <c r="C3593">
        <v>2</v>
      </c>
      <c r="D3593" t="s">
        <v>4</v>
      </c>
      <c r="E3593" t="s">
        <v>8168</v>
      </c>
      <c r="F3593" t="s">
        <v>8027</v>
      </c>
      <c r="G3593">
        <v>4</v>
      </c>
      <c r="H3593">
        <v>1</v>
      </c>
      <c r="I3593">
        <v>3</v>
      </c>
      <c r="J3593" s="1">
        <v>439.9666666666667</v>
      </c>
      <c r="K3593" s="1">
        <f>Sales_Data[[#This Row],[Order Quantity]]*Sales_Data[[#This Row],[Unit Price]]</f>
        <v>1319.9</v>
      </c>
      <c r="L3593" s="1">
        <v>338.7743333333334</v>
      </c>
    </row>
    <row r="3594" spans="1:12">
      <c r="A3594" t="s">
        <v>3617</v>
      </c>
      <c r="B3594" s="2">
        <v>41722</v>
      </c>
      <c r="C3594">
        <v>8</v>
      </c>
      <c r="D3594" t="s">
        <v>4</v>
      </c>
      <c r="E3594" t="s">
        <v>8168</v>
      </c>
      <c r="F3594" t="s">
        <v>8027</v>
      </c>
      <c r="G3594">
        <v>22</v>
      </c>
      <c r="H3594">
        <v>3</v>
      </c>
      <c r="I3594">
        <v>7</v>
      </c>
      <c r="J3594" s="1">
        <v>689.3555555555555</v>
      </c>
      <c r="K3594" s="1">
        <f>Sales_Data[[#This Row],[Order Quantity]]*Sales_Data[[#This Row],[Unit Price]]</f>
        <v>4825.4888888888881</v>
      </c>
      <c r="L3594" s="1">
        <v>551.48444444444453</v>
      </c>
    </row>
    <row r="3595" spans="1:12">
      <c r="A3595" t="s">
        <v>3618</v>
      </c>
      <c r="B3595" s="2">
        <v>41722</v>
      </c>
      <c r="C3595">
        <v>13</v>
      </c>
      <c r="D3595" t="s">
        <v>3</v>
      </c>
      <c r="E3595" t="s">
        <v>8168</v>
      </c>
      <c r="F3595" t="s">
        <v>8026</v>
      </c>
      <c r="G3595">
        <v>38</v>
      </c>
      <c r="H3595">
        <v>6</v>
      </c>
      <c r="I3595">
        <v>2</v>
      </c>
      <c r="J3595" s="1">
        <v>122.08888888888889</v>
      </c>
      <c r="K3595" s="1">
        <f>Sales_Data[[#This Row],[Order Quantity]]*Sales_Data[[#This Row],[Unit Price]]</f>
        <v>244.17777777777778</v>
      </c>
      <c r="L3595" s="1">
        <v>87.903999999999996</v>
      </c>
    </row>
    <row r="3596" spans="1:12">
      <c r="A3596" t="s">
        <v>3619</v>
      </c>
      <c r="B3596" s="2">
        <v>41722</v>
      </c>
      <c r="C3596">
        <v>9</v>
      </c>
      <c r="D3596" t="s">
        <v>2</v>
      </c>
      <c r="E3596" t="s">
        <v>8168</v>
      </c>
      <c r="F3596" t="s">
        <v>8027</v>
      </c>
      <c r="G3596">
        <v>27</v>
      </c>
      <c r="H3596">
        <v>4</v>
      </c>
      <c r="I3596">
        <v>5</v>
      </c>
      <c r="J3596" s="1">
        <v>212.91111111111113</v>
      </c>
      <c r="K3596" s="1">
        <f>Sales_Data[[#This Row],[Order Quantity]]*Sales_Data[[#This Row],[Unit Price]]</f>
        <v>1064.5555555555557</v>
      </c>
      <c r="L3596" s="1">
        <v>155.42511111111111</v>
      </c>
    </row>
    <row r="3597" spans="1:12">
      <c r="A3597" t="s">
        <v>3620</v>
      </c>
      <c r="B3597" s="2">
        <v>41722</v>
      </c>
      <c r="C3597">
        <v>11</v>
      </c>
      <c r="D3597" t="s">
        <v>2</v>
      </c>
      <c r="E3597" t="s">
        <v>8168</v>
      </c>
      <c r="F3597" t="s">
        <v>8026</v>
      </c>
      <c r="G3597">
        <v>32</v>
      </c>
      <c r="H3597">
        <v>5</v>
      </c>
      <c r="I3597">
        <v>1</v>
      </c>
      <c r="J3597" s="1">
        <v>442.94444444444446</v>
      </c>
      <c r="K3597" s="1">
        <f>Sales_Data[[#This Row],[Order Quantity]]*Sales_Data[[#This Row],[Unit Price]]</f>
        <v>442.94444444444446</v>
      </c>
      <c r="L3597" s="1">
        <v>349.92611111111114</v>
      </c>
    </row>
    <row r="3598" spans="1:12">
      <c r="A3598" t="s">
        <v>3621</v>
      </c>
      <c r="B3598" s="2">
        <v>41722</v>
      </c>
      <c r="C3598">
        <v>9</v>
      </c>
      <c r="D3598" t="s">
        <v>4</v>
      </c>
      <c r="E3598" t="s">
        <v>8168</v>
      </c>
      <c r="F3598" t="s">
        <v>8027</v>
      </c>
      <c r="G3598">
        <v>26</v>
      </c>
      <c r="H3598">
        <v>4</v>
      </c>
      <c r="I3598">
        <v>5</v>
      </c>
      <c r="J3598" s="1">
        <v>281.39999999999998</v>
      </c>
      <c r="K3598" s="1">
        <f>Sales_Data[[#This Row],[Order Quantity]]*Sales_Data[[#This Row],[Unit Price]]</f>
        <v>1407</v>
      </c>
      <c r="L3598" s="1">
        <v>208.23599999999999</v>
      </c>
    </row>
    <row r="3599" spans="1:12">
      <c r="A3599" t="s">
        <v>3622</v>
      </c>
      <c r="B3599" s="2">
        <v>41722</v>
      </c>
      <c r="C3599">
        <v>4</v>
      </c>
      <c r="D3599" t="s">
        <v>4</v>
      </c>
      <c r="E3599" t="s">
        <v>8168</v>
      </c>
      <c r="F3599" t="s">
        <v>8027</v>
      </c>
      <c r="G3599">
        <v>10</v>
      </c>
      <c r="H3599">
        <v>2</v>
      </c>
      <c r="I3599">
        <v>1</v>
      </c>
      <c r="J3599" s="1">
        <v>112.41111111111111</v>
      </c>
      <c r="K3599" s="1">
        <f>Sales_Data[[#This Row],[Order Quantity]]*Sales_Data[[#This Row],[Unit Price]]</f>
        <v>112.41111111111111</v>
      </c>
      <c r="L3599" s="1">
        <v>62.950222222222237</v>
      </c>
    </row>
    <row r="3600" spans="1:12">
      <c r="A3600" t="s">
        <v>3623</v>
      </c>
      <c r="B3600" s="2">
        <v>41722</v>
      </c>
      <c r="C3600">
        <v>20</v>
      </c>
      <c r="D3600" t="s">
        <v>2</v>
      </c>
      <c r="E3600" t="s">
        <v>8168</v>
      </c>
      <c r="F3600" t="s">
        <v>8028</v>
      </c>
      <c r="G3600">
        <v>58</v>
      </c>
      <c r="H3600">
        <v>8</v>
      </c>
      <c r="I3600">
        <v>9</v>
      </c>
      <c r="J3600" s="1">
        <v>703.5</v>
      </c>
      <c r="K3600" s="1">
        <f>Sales_Data[[#This Row],[Order Quantity]]*Sales_Data[[#This Row],[Unit Price]]</f>
        <v>6331.5</v>
      </c>
      <c r="L3600" s="1">
        <v>330.64499999999998</v>
      </c>
    </row>
    <row r="3601" spans="1:12">
      <c r="A3601" t="s">
        <v>3624</v>
      </c>
      <c r="B3601" s="2">
        <v>41724</v>
      </c>
      <c r="C3601">
        <v>20</v>
      </c>
      <c r="D3601" t="s">
        <v>4</v>
      </c>
      <c r="E3601" t="s">
        <v>8168</v>
      </c>
      <c r="F3601" t="s">
        <v>8028</v>
      </c>
      <c r="G3601">
        <v>57</v>
      </c>
      <c r="H3601">
        <v>8</v>
      </c>
      <c r="I3601">
        <v>6</v>
      </c>
      <c r="J3601" s="1">
        <v>601.51111111111118</v>
      </c>
      <c r="K3601" s="1">
        <f>Sales_Data[[#This Row],[Order Quantity]]*Sales_Data[[#This Row],[Unit Price]]</f>
        <v>3609.0666666666671</v>
      </c>
      <c r="L3601" s="1">
        <v>415.04266666666666</v>
      </c>
    </row>
    <row r="3602" spans="1:12">
      <c r="A3602" t="s">
        <v>3625</v>
      </c>
      <c r="B3602" s="2">
        <v>41724</v>
      </c>
      <c r="C3602">
        <v>7</v>
      </c>
      <c r="D3602" t="s">
        <v>4</v>
      </c>
      <c r="E3602" t="s">
        <v>8168</v>
      </c>
      <c r="F3602" t="s">
        <v>8027</v>
      </c>
      <c r="G3602">
        <v>18</v>
      </c>
      <c r="H3602">
        <v>3</v>
      </c>
      <c r="I3602">
        <v>7</v>
      </c>
      <c r="J3602" s="1">
        <v>26.055555555555557</v>
      </c>
      <c r="K3602" s="1">
        <f>Sales_Data[[#This Row],[Order Quantity]]*Sales_Data[[#This Row],[Unit Price]]</f>
        <v>182.38888888888891</v>
      </c>
      <c r="L3602" s="1">
        <v>15.112222222222222</v>
      </c>
    </row>
    <row r="3603" spans="1:12">
      <c r="A3603" t="s">
        <v>3626</v>
      </c>
      <c r="B3603" s="2">
        <v>41724</v>
      </c>
      <c r="C3603">
        <v>7</v>
      </c>
      <c r="D3603" t="s">
        <v>4</v>
      </c>
      <c r="E3603" t="s">
        <v>8168</v>
      </c>
      <c r="F3603" t="s">
        <v>8027</v>
      </c>
      <c r="G3603">
        <v>21</v>
      </c>
      <c r="H3603">
        <v>3</v>
      </c>
      <c r="I3603">
        <v>4</v>
      </c>
      <c r="J3603" s="1">
        <v>26.8</v>
      </c>
      <c r="K3603" s="1">
        <f>Sales_Data[[#This Row],[Order Quantity]]*Sales_Data[[#This Row],[Unit Price]]</f>
        <v>107.2</v>
      </c>
      <c r="L3603" s="1">
        <v>18.760000000000002</v>
      </c>
    </row>
    <row r="3604" spans="1:12">
      <c r="A3604" t="s">
        <v>3627</v>
      </c>
      <c r="B3604" s="2">
        <v>41724</v>
      </c>
      <c r="C3604">
        <v>6</v>
      </c>
      <c r="D3604" t="s">
        <v>4</v>
      </c>
      <c r="E3604" t="s">
        <v>8168</v>
      </c>
      <c r="F3604" t="s">
        <v>8027</v>
      </c>
      <c r="G3604">
        <v>17</v>
      </c>
      <c r="H3604">
        <v>3</v>
      </c>
      <c r="I3604">
        <v>1</v>
      </c>
      <c r="J3604" s="1">
        <v>27.544444444444444</v>
      </c>
      <c r="K3604" s="1">
        <f>Sales_Data[[#This Row],[Order Quantity]]*Sales_Data[[#This Row],[Unit Price]]</f>
        <v>27.544444444444444</v>
      </c>
      <c r="L3604" s="1">
        <v>18.730222222222224</v>
      </c>
    </row>
    <row r="3605" spans="1:12">
      <c r="A3605" t="s">
        <v>3628</v>
      </c>
      <c r="B3605" s="2">
        <v>41724</v>
      </c>
      <c r="C3605">
        <v>14</v>
      </c>
      <c r="D3605" t="s">
        <v>2</v>
      </c>
      <c r="E3605" t="s">
        <v>8168</v>
      </c>
      <c r="F3605" t="s">
        <v>8026</v>
      </c>
      <c r="G3605">
        <v>40</v>
      </c>
      <c r="H3605">
        <v>6</v>
      </c>
      <c r="I3605">
        <v>8</v>
      </c>
      <c r="J3605" s="1">
        <v>728.81111111111113</v>
      </c>
      <c r="K3605" s="1">
        <f>Sales_Data[[#This Row],[Order Quantity]]*Sales_Data[[#This Row],[Unit Price]]</f>
        <v>5830.4888888888891</v>
      </c>
      <c r="L3605" s="1">
        <v>371.69366666666667</v>
      </c>
    </row>
    <row r="3606" spans="1:12">
      <c r="A3606" t="s">
        <v>3629</v>
      </c>
      <c r="B3606" s="2">
        <v>41724</v>
      </c>
      <c r="C3606">
        <v>11</v>
      </c>
      <c r="D3606" t="s">
        <v>4</v>
      </c>
      <c r="E3606" t="s">
        <v>8168</v>
      </c>
      <c r="F3606" t="s">
        <v>8026</v>
      </c>
      <c r="G3606">
        <v>31</v>
      </c>
      <c r="H3606">
        <v>5</v>
      </c>
      <c r="I3606">
        <v>8</v>
      </c>
      <c r="J3606" s="1">
        <v>221.10000000000002</v>
      </c>
      <c r="K3606" s="1">
        <f>Sales_Data[[#This Row],[Order Quantity]]*Sales_Data[[#This Row],[Unit Price]]</f>
        <v>1768.8000000000002</v>
      </c>
      <c r="L3606" s="1">
        <v>176.88</v>
      </c>
    </row>
    <row r="3607" spans="1:12">
      <c r="A3607" t="s">
        <v>3630</v>
      </c>
      <c r="B3607" s="2">
        <v>41725</v>
      </c>
      <c r="C3607">
        <v>18</v>
      </c>
      <c r="D3607" t="s">
        <v>4</v>
      </c>
      <c r="E3607" t="s">
        <v>8168</v>
      </c>
      <c r="F3607" t="s">
        <v>8025</v>
      </c>
      <c r="G3607">
        <v>50</v>
      </c>
      <c r="H3607">
        <v>7</v>
      </c>
      <c r="I3607">
        <v>6</v>
      </c>
      <c r="J3607" s="1">
        <v>107.2</v>
      </c>
      <c r="K3607" s="1">
        <f>Sales_Data[[#This Row],[Order Quantity]]*Sales_Data[[#This Row],[Unit Price]]</f>
        <v>643.20000000000005</v>
      </c>
      <c r="L3607" s="1">
        <v>69.680000000000007</v>
      </c>
    </row>
    <row r="3608" spans="1:12">
      <c r="A3608" t="s">
        <v>3631</v>
      </c>
      <c r="B3608" s="2">
        <v>41725</v>
      </c>
      <c r="C3608">
        <v>11</v>
      </c>
      <c r="D3608" t="s">
        <v>3</v>
      </c>
      <c r="E3608" t="s">
        <v>8168</v>
      </c>
      <c r="F3608" t="s">
        <v>8026</v>
      </c>
      <c r="G3608">
        <v>31</v>
      </c>
      <c r="H3608">
        <v>5</v>
      </c>
      <c r="I3608">
        <v>2</v>
      </c>
      <c r="J3608" s="1">
        <v>119.11111111111111</v>
      </c>
      <c r="K3608" s="1">
        <f>Sales_Data[[#This Row],[Order Quantity]]*Sales_Data[[#This Row],[Unit Price]]</f>
        <v>238.22222222222223</v>
      </c>
      <c r="L3608" s="1">
        <v>59.555555555555557</v>
      </c>
    </row>
    <row r="3609" spans="1:12">
      <c r="A3609" t="s">
        <v>3632</v>
      </c>
      <c r="B3609" s="2">
        <v>41725</v>
      </c>
      <c r="C3609">
        <v>1</v>
      </c>
      <c r="D3609" t="s">
        <v>2</v>
      </c>
      <c r="E3609" t="s">
        <v>8168</v>
      </c>
      <c r="F3609" t="s">
        <v>8027</v>
      </c>
      <c r="G3609">
        <v>2</v>
      </c>
      <c r="H3609">
        <v>1</v>
      </c>
      <c r="I3609">
        <v>3</v>
      </c>
      <c r="J3609" s="1">
        <v>20.844444444444445</v>
      </c>
      <c r="K3609" s="1">
        <f>Sales_Data[[#This Row],[Order Quantity]]*Sales_Data[[#This Row],[Unit Price]]</f>
        <v>62.533333333333331</v>
      </c>
      <c r="L3609" s="1">
        <v>16.258666666666667</v>
      </c>
    </row>
    <row r="3610" spans="1:12">
      <c r="A3610" t="s">
        <v>3633</v>
      </c>
      <c r="B3610" s="2">
        <v>41725</v>
      </c>
      <c r="C3610">
        <v>13</v>
      </c>
      <c r="D3610" t="s">
        <v>3</v>
      </c>
      <c r="E3610" t="s">
        <v>8168</v>
      </c>
      <c r="F3610" t="s">
        <v>8026</v>
      </c>
      <c r="G3610">
        <v>37</v>
      </c>
      <c r="H3610">
        <v>6</v>
      </c>
      <c r="I3610">
        <v>2</v>
      </c>
      <c r="J3610" s="1">
        <v>435.5</v>
      </c>
      <c r="K3610" s="1">
        <f>Sales_Data[[#This Row],[Order Quantity]]*Sales_Data[[#This Row],[Unit Price]]</f>
        <v>871</v>
      </c>
      <c r="L3610" s="1">
        <v>178.55499999999998</v>
      </c>
    </row>
    <row r="3611" spans="1:12">
      <c r="A3611" t="s">
        <v>3634</v>
      </c>
      <c r="B3611" s="2">
        <v>41726</v>
      </c>
      <c r="C3611">
        <v>9</v>
      </c>
      <c r="D3611" t="s">
        <v>3</v>
      </c>
      <c r="E3611" t="s">
        <v>8168</v>
      </c>
      <c r="F3611" t="s">
        <v>8027</v>
      </c>
      <c r="G3611">
        <v>25</v>
      </c>
      <c r="H3611">
        <v>4</v>
      </c>
      <c r="I3611">
        <v>6</v>
      </c>
      <c r="J3611" s="1">
        <v>268.74444444444447</v>
      </c>
      <c r="K3611" s="1">
        <f>Sales_Data[[#This Row],[Order Quantity]]*Sales_Data[[#This Row],[Unit Price]]</f>
        <v>1612.4666666666667</v>
      </c>
      <c r="L3611" s="1">
        <v>171.99644444444448</v>
      </c>
    </row>
    <row r="3612" spans="1:12">
      <c r="A3612" t="s">
        <v>3635</v>
      </c>
      <c r="B3612" s="2">
        <v>41726</v>
      </c>
      <c r="C3612">
        <v>10</v>
      </c>
      <c r="D3612" t="s">
        <v>2</v>
      </c>
      <c r="E3612" t="s">
        <v>8168</v>
      </c>
      <c r="F3612" t="s">
        <v>8026</v>
      </c>
      <c r="G3612">
        <v>29</v>
      </c>
      <c r="H3612">
        <v>4</v>
      </c>
      <c r="I3612">
        <v>8</v>
      </c>
      <c r="J3612" s="1">
        <v>372.22222222222223</v>
      </c>
      <c r="K3612" s="1">
        <f>Sales_Data[[#This Row],[Order Quantity]]*Sales_Data[[#This Row],[Unit Price]]</f>
        <v>2977.7777777777778</v>
      </c>
      <c r="L3612" s="1">
        <v>182.38888888888889</v>
      </c>
    </row>
    <row r="3613" spans="1:12">
      <c r="A3613" t="s">
        <v>3636</v>
      </c>
      <c r="B3613" s="2">
        <v>41726</v>
      </c>
      <c r="C3613">
        <v>8</v>
      </c>
      <c r="D3613" t="s">
        <v>4</v>
      </c>
      <c r="E3613" t="s">
        <v>8168</v>
      </c>
      <c r="F3613" t="s">
        <v>8027</v>
      </c>
      <c r="G3613">
        <v>22</v>
      </c>
      <c r="H3613">
        <v>4</v>
      </c>
      <c r="I3613">
        <v>5</v>
      </c>
      <c r="J3613" s="1">
        <v>440.71111111111111</v>
      </c>
      <c r="K3613" s="1">
        <f>Sales_Data[[#This Row],[Order Quantity]]*Sales_Data[[#This Row],[Unit Price]]</f>
        <v>2203.5555555555557</v>
      </c>
      <c r="L3613" s="1">
        <v>246.79822222222225</v>
      </c>
    </row>
    <row r="3614" spans="1:12">
      <c r="A3614" t="s">
        <v>3637</v>
      </c>
      <c r="B3614" s="2">
        <v>41727</v>
      </c>
      <c r="C3614">
        <v>1</v>
      </c>
      <c r="D3614" t="s">
        <v>4</v>
      </c>
      <c r="E3614" t="s">
        <v>8168</v>
      </c>
      <c r="F3614" t="s">
        <v>8027</v>
      </c>
      <c r="G3614">
        <v>3</v>
      </c>
      <c r="H3614">
        <v>1</v>
      </c>
      <c r="I3614">
        <v>5</v>
      </c>
      <c r="J3614" s="1">
        <v>444.43333333333334</v>
      </c>
      <c r="K3614" s="1">
        <f>Sales_Data[[#This Row],[Order Quantity]]*Sales_Data[[#This Row],[Unit Price]]</f>
        <v>2222.1666666666665</v>
      </c>
      <c r="L3614" s="1">
        <v>253.32699999999997</v>
      </c>
    </row>
    <row r="3615" spans="1:12">
      <c r="A3615" t="s">
        <v>3638</v>
      </c>
      <c r="B3615" s="2">
        <v>41727</v>
      </c>
      <c r="C3615">
        <v>1</v>
      </c>
      <c r="D3615" t="s">
        <v>2</v>
      </c>
      <c r="E3615" t="s">
        <v>8168</v>
      </c>
      <c r="F3615" t="s">
        <v>8027</v>
      </c>
      <c r="G3615">
        <v>3</v>
      </c>
      <c r="H3615">
        <v>1</v>
      </c>
      <c r="I3615">
        <v>9</v>
      </c>
      <c r="J3615" s="1">
        <v>132.51111111111112</v>
      </c>
      <c r="K3615" s="1">
        <f>Sales_Data[[#This Row],[Order Quantity]]*Sales_Data[[#This Row],[Unit Price]]</f>
        <v>1192.6000000000001</v>
      </c>
      <c r="L3615" s="1">
        <v>59.63000000000001</v>
      </c>
    </row>
    <row r="3616" spans="1:12">
      <c r="A3616" t="s">
        <v>3639</v>
      </c>
      <c r="B3616" s="2">
        <v>41727</v>
      </c>
      <c r="C3616">
        <v>6</v>
      </c>
      <c r="D3616" t="s">
        <v>4</v>
      </c>
      <c r="E3616" t="s">
        <v>8168</v>
      </c>
      <c r="F3616" t="s">
        <v>8027</v>
      </c>
      <c r="G3616">
        <v>15</v>
      </c>
      <c r="H3616">
        <v>3</v>
      </c>
      <c r="I3616">
        <v>7</v>
      </c>
      <c r="J3616" s="1">
        <v>120.60000000000001</v>
      </c>
      <c r="K3616" s="1">
        <f>Sales_Data[[#This Row],[Order Quantity]]*Sales_Data[[#This Row],[Unit Price]]</f>
        <v>844.2</v>
      </c>
      <c r="L3616" s="1">
        <v>95.274000000000015</v>
      </c>
    </row>
    <row r="3617" spans="1:12">
      <c r="A3617" t="s">
        <v>3640</v>
      </c>
      <c r="B3617" s="2">
        <v>41727</v>
      </c>
      <c r="C3617">
        <v>9</v>
      </c>
      <c r="D3617" t="s">
        <v>4</v>
      </c>
      <c r="E3617" t="s">
        <v>8168</v>
      </c>
      <c r="F3617" t="s">
        <v>8027</v>
      </c>
      <c r="G3617">
        <v>24</v>
      </c>
      <c r="H3617">
        <v>4</v>
      </c>
      <c r="I3617">
        <v>7</v>
      </c>
      <c r="J3617" s="1">
        <v>636.5</v>
      </c>
      <c r="K3617" s="1">
        <f>Sales_Data[[#This Row],[Order Quantity]]*Sales_Data[[#This Row],[Unit Price]]</f>
        <v>4455.5</v>
      </c>
      <c r="L3617" s="1">
        <v>381.9</v>
      </c>
    </row>
    <row r="3618" spans="1:12">
      <c r="A3618" t="s">
        <v>3641</v>
      </c>
      <c r="B3618" s="2">
        <v>41728</v>
      </c>
      <c r="C3618">
        <v>7</v>
      </c>
      <c r="D3618" t="s">
        <v>3</v>
      </c>
      <c r="E3618" t="s">
        <v>8168</v>
      </c>
      <c r="F3618" t="s">
        <v>8027</v>
      </c>
      <c r="G3618">
        <v>19</v>
      </c>
      <c r="H3618">
        <v>3</v>
      </c>
      <c r="I3618">
        <v>7</v>
      </c>
      <c r="J3618" s="1">
        <v>116.13333333333334</v>
      </c>
      <c r="K3618" s="1">
        <f>Sales_Data[[#This Row],[Order Quantity]]*Sales_Data[[#This Row],[Unit Price]]</f>
        <v>812.93333333333339</v>
      </c>
      <c r="L3618" s="1">
        <v>59.228000000000002</v>
      </c>
    </row>
    <row r="3619" spans="1:12">
      <c r="A3619" t="s">
        <v>3642</v>
      </c>
      <c r="B3619" s="2">
        <v>41728</v>
      </c>
      <c r="C3619">
        <v>8</v>
      </c>
      <c r="D3619" t="s">
        <v>4</v>
      </c>
      <c r="E3619" t="s">
        <v>8168</v>
      </c>
      <c r="F3619" t="s">
        <v>8027</v>
      </c>
      <c r="G3619">
        <v>23</v>
      </c>
      <c r="H3619">
        <v>4</v>
      </c>
      <c r="I3619">
        <v>6</v>
      </c>
      <c r="J3619" s="1">
        <v>292.56666666666666</v>
      </c>
      <c r="K3619" s="1">
        <f>Sales_Data[[#This Row],[Order Quantity]]*Sales_Data[[#This Row],[Unit Price]]</f>
        <v>1755.4</v>
      </c>
      <c r="L3619" s="1">
        <v>163.83733333333333</v>
      </c>
    </row>
    <row r="3620" spans="1:12">
      <c r="A3620" t="s">
        <v>3643</v>
      </c>
      <c r="B3620" s="2">
        <v>41728</v>
      </c>
      <c r="C3620">
        <v>19</v>
      </c>
      <c r="D3620" t="s">
        <v>2</v>
      </c>
      <c r="E3620" t="s">
        <v>8168</v>
      </c>
      <c r="F3620" t="s">
        <v>8028</v>
      </c>
      <c r="G3620">
        <v>53</v>
      </c>
      <c r="H3620">
        <v>8</v>
      </c>
      <c r="I3620">
        <v>3</v>
      </c>
      <c r="J3620" s="1">
        <v>206.21111111111111</v>
      </c>
      <c r="K3620" s="1">
        <f>Sales_Data[[#This Row],[Order Quantity]]*Sales_Data[[#This Row],[Unit Price]]</f>
        <v>618.63333333333333</v>
      </c>
      <c r="L3620" s="1">
        <v>160.84466666666668</v>
      </c>
    </row>
    <row r="3621" spans="1:12">
      <c r="A3621" t="s">
        <v>3644</v>
      </c>
      <c r="B3621" s="2">
        <v>41728</v>
      </c>
      <c r="C3621">
        <v>12</v>
      </c>
      <c r="D3621" t="s">
        <v>3</v>
      </c>
      <c r="E3621" t="s">
        <v>8168</v>
      </c>
      <c r="F3621" t="s">
        <v>8026</v>
      </c>
      <c r="G3621">
        <v>34</v>
      </c>
      <c r="H3621">
        <v>5</v>
      </c>
      <c r="I3621">
        <v>2</v>
      </c>
      <c r="J3621" s="1">
        <v>260.55555555555554</v>
      </c>
      <c r="K3621" s="1">
        <f>Sales_Data[[#This Row],[Order Quantity]]*Sales_Data[[#This Row],[Unit Price]]</f>
        <v>521.11111111111109</v>
      </c>
      <c r="L3621" s="1">
        <v>184.99444444444441</v>
      </c>
    </row>
    <row r="3622" spans="1:12">
      <c r="A3622" t="s">
        <v>3645</v>
      </c>
      <c r="B3622" s="2">
        <v>41728</v>
      </c>
      <c r="C3622">
        <v>12</v>
      </c>
      <c r="D3622" t="s">
        <v>4</v>
      </c>
      <c r="E3622" t="s">
        <v>8168</v>
      </c>
      <c r="F3622" t="s">
        <v>8026</v>
      </c>
      <c r="G3622">
        <v>35</v>
      </c>
      <c r="H3622">
        <v>5</v>
      </c>
      <c r="I3622">
        <v>8</v>
      </c>
      <c r="J3622" s="1">
        <v>637.24444444444441</v>
      </c>
      <c r="K3622" s="1">
        <f>Sales_Data[[#This Row],[Order Quantity]]*Sales_Data[[#This Row],[Unit Price]]</f>
        <v>5097.9555555555553</v>
      </c>
      <c r="L3622" s="1">
        <v>312.24977777777781</v>
      </c>
    </row>
    <row r="3623" spans="1:12">
      <c r="A3623" t="s">
        <v>3646</v>
      </c>
      <c r="B3623" s="2">
        <v>41728</v>
      </c>
      <c r="C3623">
        <v>8</v>
      </c>
      <c r="D3623" t="s">
        <v>2</v>
      </c>
      <c r="E3623" t="s">
        <v>8168</v>
      </c>
      <c r="F3623" t="s">
        <v>8027</v>
      </c>
      <c r="G3623">
        <v>24</v>
      </c>
      <c r="H3623">
        <v>4</v>
      </c>
      <c r="I3623">
        <v>7</v>
      </c>
      <c r="J3623" s="1">
        <v>252.36666666666667</v>
      </c>
      <c r="K3623" s="1">
        <f>Sales_Data[[#This Row],[Order Quantity]]*Sales_Data[[#This Row],[Unit Price]]</f>
        <v>1766.5666666666666</v>
      </c>
      <c r="L3623" s="1">
        <v>179.18033333333335</v>
      </c>
    </row>
    <row r="3624" spans="1:12">
      <c r="A3624" t="s">
        <v>3647</v>
      </c>
      <c r="B3624" s="2">
        <v>41729</v>
      </c>
      <c r="C3624">
        <v>15</v>
      </c>
      <c r="D3624" t="s">
        <v>3</v>
      </c>
      <c r="E3624" t="s">
        <v>8168</v>
      </c>
      <c r="F3624" t="s">
        <v>8025</v>
      </c>
      <c r="G3624">
        <v>42</v>
      </c>
      <c r="H3624">
        <v>6</v>
      </c>
      <c r="I3624">
        <v>8</v>
      </c>
      <c r="J3624" s="1">
        <v>205.46666666666667</v>
      </c>
      <c r="K3624" s="1">
        <f>Sales_Data[[#This Row],[Order Quantity]]*Sales_Data[[#This Row],[Unit Price]]</f>
        <v>1643.7333333333333</v>
      </c>
      <c r="L3624" s="1">
        <v>145.88133333333334</v>
      </c>
    </row>
    <row r="3625" spans="1:12">
      <c r="A3625" t="s">
        <v>3648</v>
      </c>
      <c r="B3625" s="2">
        <v>41730</v>
      </c>
      <c r="C3625">
        <v>20</v>
      </c>
      <c r="D3625" t="s">
        <v>3</v>
      </c>
      <c r="E3625" t="s">
        <v>8168</v>
      </c>
      <c r="F3625" t="s">
        <v>8028</v>
      </c>
      <c r="G3625">
        <v>57</v>
      </c>
      <c r="H3625">
        <v>8</v>
      </c>
      <c r="I3625">
        <v>9</v>
      </c>
      <c r="J3625" s="1">
        <v>425.82222222222225</v>
      </c>
      <c r="K3625" s="1">
        <f>Sales_Data[[#This Row],[Order Quantity]]*Sales_Data[[#This Row],[Unit Price]]</f>
        <v>3832.4</v>
      </c>
      <c r="L3625" s="1">
        <v>183.10355555555554</v>
      </c>
    </row>
    <row r="3626" spans="1:12">
      <c r="A3626" t="s">
        <v>3649</v>
      </c>
      <c r="B3626" s="2">
        <v>41730</v>
      </c>
      <c r="C3626">
        <v>5</v>
      </c>
      <c r="D3626" t="s">
        <v>2</v>
      </c>
      <c r="E3626" t="s">
        <v>8168</v>
      </c>
      <c r="F3626" t="s">
        <v>8027</v>
      </c>
      <c r="G3626">
        <v>15</v>
      </c>
      <c r="H3626">
        <v>2</v>
      </c>
      <c r="I3626">
        <v>9</v>
      </c>
      <c r="J3626" s="1">
        <v>290.33333333333331</v>
      </c>
      <c r="K3626" s="1">
        <f>Sales_Data[[#This Row],[Order Quantity]]*Sales_Data[[#This Row],[Unit Price]]</f>
        <v>2613</v>
      </c>
      <c r="L3626" s="1">
        <v>197.42666666666668</v>
      </c>
    </row>
    <row r="3627" spans="1:12">
      <c r="A3627" t="s">
        <v>3650</v>
      </c>
      <c r="B3627" s="2">
        <v>41730</v>
      </c>
      <c r="C3627">
        <v>4</v>
      </c>
      <c r="D3627" t="s">
        <v>2</v>
      </c>
      <c r="E3627" t="s">
        <v>8168</v>
      </c>
      <c r="F3627" t="s">
        <v>8027</v>
      </c>
      <c r="G3627">
        <v>10</v>
      </c>
      <c r="H3627">
        <v>2</v>
      </c>
      <c r="I3627">
        <v>4</v>
      </c>
      <c r="J3627" s="1">
        <v>20.844444444444445</v>
      </c>
      <c r="K3627" s="1">
        <f>Sales_Data[[#This Row],[Order Quantity]]*Sales_Data[[#This Row],[Unit Price]]</f>
        <v>83.37777777777778</v>
      </c>
      <c r="L3627" s="1">
        <v>17.509333333333334</v>
      </c>
    </row>
    <row r="3628" spans="1:12">
      <c r="A3628" t="s">
        <v>3651</v>
      </c>
      <c r="B3628" s="2">
        <v>41730</v>
      </c>
      <c r="C3628">
        <v>8</v>
      </c>
      <c r="D3628" t="s">
        <v>2</v>
      </c>
      <c r="E3628" t="s">
        <v>8168</v>
      </c>
      <c r="F3628" t="s">
        <v>8027</v>
      </c>
      <c r="G3628">
        <v>23</v>
      </c>
      <c r="H3628">
        <v>4</v>
      </c>
      <c r="I3628">
        <v>9</v>
      </c>
      <c r="J3628" s="1">
        <v>20.100000000000001</v>
      </c>
      <c r="K3628" s="1">
        <f>Sales_Data[[#This Row],[Order Quantity]]*Sales_Data[[#This Row],[Unit Price]]</f>
        <v>180.9</v>
      </c>
      <c r="L3628" s="1">
        <v>12.864000000000001</v>
      </c>
    </row>
    <row r="3629" spans="1:12">
      <c r="A3629" t="s">
        <v>3652</v>
      </c>
      <c r="B3629" s="2">
        <v>41730</v>
      </c>
      <c r="C3629">
        <v>5</v>
      </c>
      <c r="D3629" t="s">
        <v>2</v>
      </c>
      <c r="E3629" t="s">
        <v>8168</v>
      </c>
      <c r="F3629" t="s">
        <v>8027</v>
      </c>
      <c r="G3629">
        <v>13</v>
      </c>
      <c r="H3629">
        <v>2</v>
      </c>
      <c r="I3629">
        <v>9</v>
      </c>
      <c r="J3629" s="1">
        <v>570.98888888888894</v>
      </c>
      <c r="K3629" s="1">
        <f>Sales_Data[[#This Row],[Order Quantity]]*Sales_Data[[#This Row],[Unit Price]]</f>
        <v>5138.9000000000005</v>
      </c>
      <c r="L3629" s="1">
        <v>399.6922222222222</v>
      </c>
    </row>
    <row r="3630" spans="1:12">
      <c r="A3630" t="s">
        <v>3653</v>
      </c>
      <c r="B3630" s="2">
        <v>41731</v>
      </c>
      <c r="C3630">
        <v>19</v>
      </c>
      <c r="D3630" t="s">
        <v>4</v>
      </c>
      <c r="E3630" t="s">
        <v>8168</v>
      </c>
      <c r="F3630" t="s">
        <v>8028</v>
      </c>
      <c r="G3630">
        <v>54</v>
      </c>
      <c r="H3630">
        <v>8</v>
      </c>
      <c r="I3630">
        <v>1</v>
      </c>
      <c r="J3630" s="1">
        <v>690.1</v>
      </c>
      <c r="K3630" s="1">
        <f>Sales_Data[[#This Row],[Order Quantity]]*Sales_Data[[#This Row],[Unit Price]]</f>
        <v>690.1</v>
      </c>
      <c r="L3630" s="1">
        <v>469.26800000000003</v>
      </c>
    </row>
    <row r="3631" spans="1:12">
      <c r="A3631" t="s">
        <v>3654</v>
      </c>
      <c r="B3631" s="2">
        <v>41731</v>
      </c>
      <c r="C3631">
        <v>3</v>
      </c>
      <c r="D3631" t="s">
        <v>4</v>
      </c>
      <c r="E3631" t="s">
        <v>8168</v>
      </c>
      <c r="F3631" t="s">
        <v>8027</v>
      </c>
      <c r="G3631">
        <v>8</v>
      </c>
      <c r="H3631">
        <v>2</v>
      </c>
      <c r="I3631">
        <v>5</v>
      </c>
      <c r="J3631" s="1">
        <v>28.288888888888888</v>
      </c>
      <c r="K3631" s="1">
        <f>Sales_Data[[#This Row],[Order Quantity]]*Sales_Data[[#This Row],[Unit Price]]</f>
        <v>141.44444444444443</v>
      </c>
      <c r="L3631" s="1">
        <v>22.348222222222223</v>
      </c>
    </row>
    <row r="3632" spans="1:12">
      <c r="A3632" t="s">
        <v>3655</v>
      </c>
      <c r="B3632" s="2">
        <v>41731</v>
      </c>
      <c r="C3632">
        <v>15</v>
      </c>
      <c r="D3632" t="s">
        <v>3</v>
      </c>
      <c r="E3632" t="s">
        <v>8168</v>
      </c>
      <c r="F3632" t="s">
        <v>8025</v>
      </c>
      <c r="G3632">
        <v>42</v>
      </c>
      <c r="H3632">
        <v>6</v>
      </c>
      <c r="I3632">
        <v>9</v>
      </c>
      <c r="J3632" s="1">
        <v>111.66666666666667</v>
      </c>
      <c r="K3632" s="1">
        <f>Sales_Data[[#This Row],[Order Quantity]]*Sales_Data[[#This Row],[Unit Price]]</f>
        <v>1005</v>
      </c>
      <c r="L3632" s="1">
        <v>55.833333333333336</v>
      </c>
    </row>
    <row r="3633" spans="1:12">
      <c r="A3633" t="s">
        <v>3656</v>
      </c>
      <c r="B3633" s="2">
        <v>41731</v>
      </c>
      <c r="C3633">
        <v>17</v>
      </c>
      <c r="D3633" t="s">
        <v>4</v>
      </c>
      <c r="E3633" t="s">
        <v>8168</v>
      </c>
      <c r="F3633" t="s">
        <v>8025</v>
      </c>
      <c r="G3633">
        <v>48</v>
      </c>
      <c r="H3633">
        <v>7</v>
      </c>
      <c r="I3633">
        <v>1</v>
      </c>
      <c r="J3633" s="1">
        <v>270.23333333333335</v>
      </c>
      <c r="K3633" s="1">
        <f>Sales_Data[[#This Row],[Order Quantity]]*Sales_Data[[#This Row],[Unit Price]]</f>
        <v>270.23333333333335</v>
      </c>
      <c r="L3633" s="1">
        <v>175.65166666666667</v>
      </c>
    </row>
    <row r="3634" spans="1:12">
      <c r="A3634" t="s">
        <v>3657</v>
      </c>
      <c r="B3634" s="2">
        <v>41732</v>
      </c>
      <c r="C3634">
        <v>14</v>
      </c>
      <c r="D3634" t="s">
        <v>2</v>
      </c>
      <c r="E3634" t="s">
        <v>8168</v>
      </c>
      <c r="F3634" t="s">
        <v>8026</v>
      </c>
      <c r="G3634">
        <v>40</v>
      </c>
      <c r="H3634">
        <v>6</v>
      </c>
      <c r="I3634">
        <v>5</v>
      </c>
      <c r="J3634" s="1">
        <v>27.544444444444444</v>
      </c>
      <c r="K3634" s="1">
        <f>Sales_Data[[#This Row],[Order Quantity]]*Sales_Data[[#This Row],[Unit Price]]</f>
        <v>137.72222222222223</v>
      </c>
      <c r="L3634" s="1">
        <v>14.047666666666666</v>
      </c>
    </row>
    <row r="3635" spans="1:12">
      <c r="A3635" t="s">
        <v>3658</v>
      </c>
      <c r="B3635" s="2">
        <v>41732</v>
      </c>
      <c r="C3635">
        <v>9</v>
      </c>
      <c r="D3635" t="s">
        <v>2</v>
      </c>
      <c r="E3635" t="s">
        <v>8168</v>
      </c>
      <c r="F3635" t="s">
        <v>8027</v>
      </c>
      <c r="G3635">
        <v>26</v>
      </c>
      <c r="H3635">
        <v>4</v>
      </c>
      <c r="I3635">
        <v>7</v>
      </c>
      <c r="J3635" s="1">
        <v>125.8111111111111</v>
      </c>
      <c r="K3635" s="1">
        <f>Sales_Data[[#This Row],[Order Quantity]]*Sales_Data[[#This Row],[Unit Price]]</f>
        <v>880.67777777777769</v>
      </c>
      <c r="L3635" s="1">
        <v>74.228555555555545</v>
      </c>
    </row>
    <row r="3636" spans="1:12">
      <c r="A3636" t="s">
        <v>3659</v>
      </c>
      <c r="B3636" s="2">
        <v>41732</v>
      </c>
      <c r="C3636">
        <v>7</v>
      </c>
      <c r="D3636" t="s">
        <v>3</v>
      </c>
      <c r="E3636" t="s">
        <v>8168</v>
      </c>
      <c r="F3636" t="s">
        <v>8027</v>
      </c>
      <c r="G3636">
        <v>19</v>
      </c>
      <c r="H3636">
        <v>3</v>
      </c>
      <c r="I3636">
        <v>8</v>
      </c>
      <c r="J3636" s="1">
        <v>115.38888888888889</v>
      </c>
      <c r="K3636" s="1">
        <f>Sales_Data[[#This Row],[Order Quantity]]*Sales_Data[[#This Row],[Unit Price]]</f>
        <v>923.11111111111109</v>
      </c>
      <c r="L3636" s="1">
        <v>73.848888888888894</v>
      </c>
    </row>
    <row r="3637" spans="1:12">
      <c r="A3637" t="s">
        <v>3660</v>
      </c>
      <c r="B3637" s="2">
        <v>41732</v>
      </c>
      <c r="C3637">
        <v>14</v>
      </c>
      <c r="D3637" t="s">
        <v>4</v>
      </c>
      <c r="E3637" t="s">
        <v>8168</v>
      </c>
      <c r="F3637" t="s">
        <v>8026</v>
      </c>
      <c r="G3637">
        <v>38</v>
      </c>
      <c r="H3637">
        <v>6</v>
      </c>
      <c r="I3637">
        <v>2</v>
      </c>
      <c r="J3637" s="1">
        <v>23.077777777777779</v>
      </c>
      <c r="K3637" s="1">
        <f>Sales_Data[[#This Row],[Order Quantity]]*Sales_Data[[#This Row],[Unit Price]]</f>
        <v>46.155555555555559</v>
      </c>
      <c r="L3637" s="1">
        <v>9.9234444444444456</v>
      </c>
    </row>
    <row r="3638" spans="1:12">
      <c r="A3638" t="s">
        <v>3661</v>
      </c>
      <c r="B3638" s="2">
        <v>41733</v>
      </c>
      <c r="C3638">
        <v>10</v>
      </c>
      <c r="D3638" t="s">
        <v>2</v>
      </c>
      <c r="E3638" t="s">
        <v>8168</v>
      </c>
      <c r="F3638" t="s">
        <v>8027</v>
      </c>
      <c r="G3638">
        <v>27</v>
      </c>
      <c r="H3638">
        <v>4</v>
      </c>
      <c r="I3638">
        <v>2</v>
      </c>
      <c r="J3638" s="1">
        <v>256.83333333333331</v>
      </c>
      <c r="K3638" s="1">
        <f>Sales_Data[[#This Row],[Order Quantity]]*Sales_Data[[#This Row],[Unit Price]]</f>
        <v>513.66666666666663</v>
      </c>
      <c r="L3638" s="1">
        <v>192.625</v>
      </c>
    </row>
    <row r="3639" spans="1:12">
      <c r="A3639" t="s">
        <v>3662</v>
      </c>
      <c r="B3639" s="2">
        <v>41733</v>
      </c>
      <c r="C3639">
        <v>12</v>
      </c>
      <c r="D3639" t="s">
        <v>3</v>
      </c>
      <c r="E3639" t="s">
        <v>8168</v>
      </c>
      <c r="F3639" t="s">
        <v>8026</v>
      </c>
      <c r="G3639">
        <v>34</v>
      </c>
      <c r="H3639">
        <v>5</v>
      </c>
      <c r="I3639">
        <v>6</v>
      </c>
      <c r="J3639" s="1">
        <v>333.51111111111112</v>
      </c>
      <c r="K3639" s="1">
        <f>Sales_Data[[#This Row],[Order Quantity]]*Sales_Data[[#This Row],[Unit Price]]</f>
        <v>2001.0666666666666</v>
      </c>
      <c r="L3639" s="1">
        <v>260.13866666666667</v>
      </c>
    </row>
    <row r="3640" spans="1:12">
      <c r="A3640" t="s">
        <v>3663</v>
      </c>
      <c r="B3640" s="2">
        <v>41733</v>
      </c>
      <c r="C3640">
        <v>17</v>
      </c>
      <c r="D3640" t="s">
        <v>4</v>
      </c>
      <c r="E3640" t="s">
        <v>8168</v>
      </c>
      <c r="F3640" t="s">
        <v>8025</v>
      </c>
      <c r="G3640">
        <v>48</v>
      </c>
      <c r="H3640">
        <v>7</v>
      </c>
      <c r="I3640">
        <v>3</v>
      </c>
      <c r="J3640" s="1">
        <v>18.611111111111111</v>
      </c>
      <c r="K3640" s="1">
        <f>Sales_Data[[#This Row],[Order Quantity]]*Sales_Data[[#This Row],[Unit Price]]</f>
        <v>55.833333333333329</v>
      </c>
      <c r="L3640" s="1">
        <v>12.283333333333335</v>
      </c>
    </row>
    <row r="3641" spans="1:12">
      <c r="A3641" t="s">
        <v>3664</v>
      </c>
      <c r="B3641" s="2">
        <v>41734</v>
      </c>
      <c r="C3641">
        <v>15</v>
      </c>
      <c r="D3641" t="s">
        <v>3</v>
      </c>
      <c r="E3641" t="s">
        <v>8168</v>
      </c>
      <c r="F3641" t="s">
        <v>8025</v>
      </c>
      <c r="G3641">
        <v>43</v>
      </c>
      <c r="H3641">
        <v>6</v>
      </c>
      <c r="I3641">
        <v>2</v>
      </c>
      <c r="J3641" s="1">
        <v>428.8</v>
      </c>
      <c r="K3641" s="1">
        <f>Sales_Data[[#This Row],[Order Quantity]]*Sales_Data[[#This Row],[Unit Price]]</f>
        <v>857.6</v>
      </c>
      <c r="L3641" s="1">
        <v>222.976</v>
      </c>
    </row>
    <row r="3642" spans="1:12">
      <c r="A3642" t="s">
        <v>3665</v>
      </c>
      <c r="B3642" s="2">
        <v>41734</v>
      </c>
      <c r="C3642">
        <v>16</v>
      </c>
      <c r="D3642" t="s">
        <v>2</v>
      </c>
      <c r="E3642" t="s">
        <v>8168</v>
      </c>
      <c r="F3642" t="s">
        <v>8025</v>
      </c>
      <c r="G3642">
        <v>46</v>
      </c>
      <c r="H3642">
        <v>7</v>
      </c>
      <c r="I3642">
        <v>4</v>
      </c>
      <c r="J3642" s="1">
        <v>26.055555555555557</v>
      </c>
      <c r="K3642" s="1">
        <f>Sales_Data[[#This Row],[Order Quantity]]*Sales_Data[[#This Row],[Unit Price]]</f>
        <v>104.22222222222223</v>
      </c>
      <c r="L3642" s="1">
        <v>14.851666666666667</v>
      </c>
    </row>
    <row r="3643" spans="1:12">
      <c r="A3643" t="s">
        <v>3666</v>
      </c>
      <c r="B3643" s="2">
        <v>41734</v>
      </c>
      <c r="C3643">
        <v>6</v>
      </c>
      <c r="D3643" t="s">
        <v>4</v>
      </c>
      <c r="E3643" t="s">
        <v>8168</v>
      </c>
      <c r="F3643" t="s">
        <v>8027</v>
      </c>
      <c r="G3643">
        <v>15</v>
      </c>
      <c r="H3643">
        <v>3</v>
      </c>
      <c r="I3643">
        <v>8</v>
      </c>
      <c r="J3643" s="1">
        <v>114.64444444444445</v>
      </c>
      <c r="K3643" s="1">
        <f>Sales_Data[[#This Row],[Order Quantity]]*Sales_Data[[#This Row],[Unit Price]]</f>
        <v>917.15555555555557</v>
      </c>
      <c r="L3643" s="1">
        <v>76.811777777777777</v>
      </c>
    </row>
    <row r="3644" spans="1:12">
      <c r="A3644" t="s">
        <v>3667</v>
      </c>
      <c r="B3644" s="2">
        <v>41734</v>
      </c>
      <c r="C3644">
        <v>2</v>
      </c>
      <c r="D3644" t="s">
        <v>4</v>
      </c>
      <c r="E3644" t="s">
        <v>8168</v>
      </c>
      <c r="F3644" t="s">
        <v>8027</v>
      </c>
      <c r="G3644">
        <v>6</v>
      </c>
      <c r="H3644">
        <v>1</v>
      </c>
      <c r="I3644">
        <v>8</v>
      </c>
      <c r="J3644" s="1">
        <v>424.33333333333331</v>
      </c>
      <c r="K3644" s="1">
        <f>Sales_Data[[#This Row],[Order Quantity]]*Sales_Data[[#This Row],[Unit Price]]</f>
        <v>3394.6666666666665</v>
      </c>
      <c r="L3644" s="1">
        <v>314.00666666666666</v>
      </c>
    </row>
    <row r="3645" spans="1:12">
      <c r="A3645" t="s">
        <v>3668</v>
      </c>
      <c r="B3645" s="2">
        <v>41734</v>
      </c>
      <c r="C3645">
        <v>5</v>
      </c>
      <c r="D3645" t="s">
        <v>4</v>
      </c>
      <c r="E3645" t="s">
        <v>8168</v>
      </c>
      <c r="F3645" t="s">
        <v>8027</v>
      </c>
      <c r="G3645">
        <v>12</v>
      </c>
      <c r="H3645">
        <v>2</v>
      </c>
      <c r="I3645">
        <v>4</v>
      </c>
      <c r="J3645" s="1">
        <v>408.70000000000005</v>
      </c>
      <c r="K3645" s="1">
        <f>Sales_Data[[#This Row],[Order Quantity]]*Sales_Data[[#This Row],[Unit Price]]</f>
        <v>1634.8000000000002</v>
      </c>
      <c r="L3645" s="1">
        <v>273.82900000000001</v>
      </c>
    </row>
    <row r="3646" spans="1:12">
      <c r="A3646" t="s">
        <v>3669</v>
      </c>
      <c r="B3646" s="2">
        <v>41735</v>
      </c>
      <c r="C3646">
        <v>15</v>
      </c>
      <c r="D3646" t="s">
        <v>4</v>
      </c>
      <c r="E3646" t="s">
        <v>8168</v>
      </c>
      <c r="F3646" t="s">
        <v>8025</v>
      </c>
      <c r="G3646">
        <v>42</v>
      </c>
      <c r="H3646">
        <v>6</v>
      </c>
      <c r="I3646">
        <v>5</v>
      </c>
      <c r="J3646" s="1">
        <v>107.94444444444444</v>
      </c>
      <c r="K3646" s="1">
        <f>Sales_Data[[#This Row],[Order Quantity]]*Sales_Data[[#This Row],[Unit Price]]</f>
        <v>539.72222222222217</v>
      </c>
      <c r="L3646" s="1">
        <v>46.416111111111114</v>
      </c>
    </row>
    <row r="3647" spans="1:12">
      <c r="A3647" t="s">
        <v>3670</v>
      </c>
      <c r="B3647" s="2">
        <v>41735</v>
      </c>
      <c r="C3647">
        <v>12</v>
      </c>
      <c r="D3647" t="s">
        <v>2</v>
      </c>
      <c r="E3647" t="s">
        <v>8168</v>
      </c>
      <c r="F3647" t="s">
        <v>8026</v>
      </c>
      <c r="G3647">
        <v>35</v>
      </c>
      <c r="H3647">
        <v>5</v>
      </c>
      <c r="I3647">
        <v>1</v>
      </c>
      <c r="J3647" s="1">
        <v>667.76666666666677</v>
      </c>
      <c r="K3647" s="1">
        <f>Sales_Data[[#This Row],[Order Quantity]]*Sales_Data[[#This Row],[Unit Price]]</f>
        <v>667.76666666666677</v>
      </c>
      <c r="L3647" s="1">
        <v>500.82500000000005</v>
      </c>
    </row>
    <row r="3648" spans="1:12">
      <c r="A3648" t="s">
        <v>3671</v>
      </c>
      <c r="B3648" s="2">
        <v>41735</v>
      </c>
      <c r="C3648">
        <v>18</v>
      </c>
      <c r="D3648" t="s">
        <v>4</v>
      </c>
      <c r="E3648" t="s">
        <v>8168</v>
      </c>
      <c r="F3648" t="s">
        <v>8025</v>
      </c>
      <c r="G3648">
        <v>52</v>
      </c>
      <c r="H3648">
        <v>8</v>
      </c>
      <c r="I3648">
        <v>2</v>
      </c>
      <c r="J3648" s="1">
        <v>124.32222222222224</v>
      </c>
      <c r="K3648" s="1">
        <f>Sales_Data[[#This Row],[Order Quantity]]*Sales_Data[[#This Row],[Unit Price]]</f>
        <v>248.64444444444447</v>
      </c>
      <c r="L3648" s="1">
        <v>87.025555555555556</v>
      </c>
    </row>
    <row r="3649" spans="1:12">
      <c r="A3649" t="s">
        <v>3672</v>
      </c>
      <c r="B3649" s="2">
        <v>41735</v>
      </c>
      <c r="C3649">
        <v>14</v>
      </c>
      <c r="D3649" t="s">
        <v>2</v>
      </c>
      <c r="E3649" t="s">
        <v>8168</v>
      </c>
      <c r="F3649" t="s">
        <v>8026</v>
      </c>
      <c r="G3649">
        <v>39</v>
      </c>
      <c r="H3649">
        <v>6</v>
      </c>
      <c r="I3649">
        <v>1</v>
      </c>
      <c r="J3649" s="1">
        <v>299.26666666666665</v>
      </c>
      <c r="K3649" s="1">
        <f>Sales_Data[[#This Row],[Order Quantity]]*Sales_Data[[#This Row],[Unit Price]]</f>
        <v>299.26666666666665</v>
      </c>
      <c r="L3649" s="1">
        <v>230.43533333333335</v>
      </c>
    </row>
    <row r="3650" spans="1:12">
      <c r="A3650" t="s">
        <v>3673</v>
      </c>
      <c r="B3650" s="2">
        <v>41735</v>
      </c>
      <c r="C3650">
        <v>2</v>
      </c>
      <c r="D3650" t="s">
        <v>2</v>
      </c>
      <c r="E3650" t="s">
        <v>8168</v>
      </c>
      <c r="F3650" t="s">
        <v>8027</v>
      </c>
      <c r="G3650">
        <v>5</v>
      </c>
      <c r="H3650">
        <v>1</v>
      </c>
      <c r="I3650">
        <v>7</v>
      </c>
      <c r="J3650" s="1">
        <v>194.3</v>
      </c>
      <c r="K3650" s="1">
        <f>Sales_Data[[#This Row],[Order Quantity]]*Sales_Data[[#This Row],[Unit Price]]</f>
        <v>1360.1000000000001</v>
      </c>
      <c r="L3650" s="1">
        <v>149.61099999999999</v>
      </c>
    </row>
    <row r="3651" spans="1:12">
      <c r="A3651" t="s">
        <v>3674</v>
      </c>
      <c r="B3651" s="2">
        <v>41735</v>
      </c>
      <c r="C3651">
        <v>10</v>
      </c>
      <c r="D3651" t="s">
        <v>4</v>
      </c>
      <c r="E3651" t="s">
        <v>8168</v>
      </c>
      <c r="F3651" t="s">
        <v>8026</v>
      </c>
      <c r="G3651">
        <v>28</v>
      </c>
      <c r="H3651">
        <v>4</v>
      </c>
      <c r="I3651">
        <v>6</v>
      </c>
      <c r="J3651" s="1">
        <v>192.06666666666669</v>
      </c>
      <c r="K3651" s="1">
        <f>Sales_Data[[#This Row],[Order Quantity]]*Sales_Data[[#This Row],[Unit Price]]</f>
        <v>1152.4000000000001</v>
      </c>
      <c r="L3651" s="1">
        <v>130.60533333333333</v>
      </c>
    </row>
    <row r="3652" spans="1:12">
      <c r="A3652" t="s">
        <v>3675</v>
      </c>
      <c r="B3652" s="2">
        <v>41735</v>
      </c>
      <c r="C3652">
        <v>13</v>
      </c>
      <c r="D3652" t="s">
        <v>4</v>
      </c>
      <c r="E3652" t="s">
        <v>8168</v>
      </c>
      <c r="F3652" t="s">
        <v>8026</v>
      </c>
      <c r="G3652">
        <v>36</v>
      </c>
      <c r="H3652">
        <v>5</v>
      </c>
      <c r="I3652">
        <v>7</v>
      </c>
      <c r="J3652" s="1">
        <v>439.9666666666667</v>
      </c>
      <c r="K3652" s="1">
        <f>Sales_Data[[#This Row],[Order Quantity]]*Sales_Data[[#This Row],[Unit Price]]</f>
        <v>3079.7666666666669</v>
      </c>
      <c r="L3652" s="1">
        <v>246.38133333333337</v>
      </c>
    </row>
    <row r="3653" spans="1:12">
      <c r="A3653" t="s">
        <v>3676</v>
      </c>
      <c r="B3653" s="2">
        <v>41735</v>
      </c>
      <c r="C3653">
        <v>13</v>
      </c>
      <c r="D3653" t="s">
        <v>4</v>
      </c>
      <c r="E3653" t="s">
        <v>8168</v>
      </c>
      <c r="F3653" t="s">
        <v>8026</v>
      </c>
      <c r="G3653">
        <v>38</v>
      </c>
      <c r="H3653">
        <v>6</v>
      </c>
      <c r="I3653">
        <v>5</v>
      </c>
      <c r="J3653" s="1">
        <v>87.1</v>
      </c>
      <c r="K3653" s="1">
        <f>Sales_Data[[#This Row],[Order Quantity]]*Sales_Data[[#This Row],[Unit Price]]</f>
        <v>435.5</v>
      </c>
      <c r="L3653" s="1">
        <v>47.034000000000006</v>
      </c>
    </row>
    <row r="3654" spans="1:12">
      <c r="A3654" t="s">
        <v>3677</v>
      </c>
      <c r="B3654" s="2">
        <v>41736</v>
      </c>
      <c r="C3654">
        <v>18</v>
      </c>
      <c r="D3654" t="s">
        <v>4</v>
      </c>
      <c r="E3654" t="s">
        <v>8168</v>
      </c>
      <c r="F3654" t="s">
        <v>8025</v>
      </c>
      <c r="G3654">
        <v>51</v>
      </c>
      <c r="H3654">
        <v>8</v>
      </c>
      <c r="I3654">
        <v>8</v>
      </c>
      <c r="J3654" s="1">
        <v>199.51111111111112</v>
      </c>
      <c r="K3654" s="1">
        <f>Sales_Data[[#This Row],[Order Quantity]]*Sales_Data[[#This Row],[Unit Price]]</f>
        <v>1596.088888888889</v>
      </c>
      <c r="L3654" s="1">
        <v>155.61866666666668</v>
      </c>
    </row>
    <row r="3655" spans="1:12">
      <c r="A3655" t="s">
        <v>3678</v>
      </c>
      <c r="B3655" s="2">
        <v>41736</v>
      </c>
      <c r="C3655">
        <v>4</v>
      </c>
      <c r="D3655" t="s">
        <v>4</v>
      </c>
      <c r="E3655" t="s">
        <v>8168</v>
      </c>
      <c r="F3655" t="s">
        <v>8027</v>
      </c>
      <c r="G3655">
        <v>10</v>
      </c>
      <c r="H3655">
        <v>2</v>
      </c>
      <c r="I3655">
        <v>9</v>
      </c>
      <c r="J3655" s="1">
        <v>663.3</v>
      </c>
      <c r="K3655" s="1">
        <f>Sales_Data[[#This Row],[Order Quantity]]*Sales_Data[[#This Row],[Unit Price]]</f>
        <v>5969.7</v>
      </c>
      <c r="L3655" s="1">
        <v>371.44800000000004</v>
      </c>
    </row>
    <row r="3656" spans="1:12">
      <c r="A3656" t="s">
        <v>3679</v>
      </c>
      <c r="B3656" s="2">
        <v>41737</v>
      </c>
      <c r="C3656">
        <v>10</v>
      </c>
      <c r="D3656" t="s">
        <v>2</v>
      </c>
      <c r="E3656" t="s">
        <v>8168</v>
      </c>
      <c r="F3656" t="s">
        <v>8026</v>
      </c>
      <c r="G3656">
        <v>29</v>
      </c>
      <c r="H3656">
        <v>4</v>
      </c>
      <c r="I3656">
        <v>9</v>
      </c>
      <c r="J3656" s="1">
        <v>286.61111111111109</v>
      </c>
      <c r="K3656" s="1">
        <f>Sales_Data[[#This Row],[Order Quantity]]*Sales_Data[[#This Row],[Unit Price]]</f>
        <v>2579.5</v>
      </c>
      <c r="L3656" s="1">
        <v>235.02111111111111</v>
      </c>
    </row>
    <row r="3657" spans="1:12">
      <c r="A3657" t="s">
        <v>3680</v>
      </c>
      <c r="B3657" s="2">
        <v>41737</v>
      </c>
      <c r="C3657">
        <v>7</v>
      </c>
      <c r="D3657" t="s">
        <v>3</v>
      </c>
      <c r="E3657" t="s">
        <v>8168</v>
      </c>
      <c r="F3657" t="s">
        <v>8027</v>
      </c>
      <c r="G3657">
        <v>20</v>
      </c>
      <c r="H3657">
        <v>3</v>
      </c>
      <c r="I3657">
        <v>8</v>
      </c>
      <c r="J3657" s="1">
        <v>24.566666666666666</v>
      </c>
      <c r="K3657" s="1">
        <f>Sales_Data[[#This Row],[Order Quantity]]*Sales_Data[[#This Row],[Unit Price]]</f>
        <v>196.53333333333333</v>
      </c>
      <c r="L3657" s="1">
        <v>14.248666666666667</v>
      </c>
    </row>
    <row r="3658" spans="1:12">
      <c r="A3658" t="s">
        <v>3681</v>
      </c>
      <c r="B3658" s="2">
        <v>41737</v>
      </c>
      <c r="C3658">
        <v>1</v>
      </c>
      <c r="D3658" t="s">
        <v>4</v>
      </c>
      <c r="E3658" t="s">
        <v>8168</v>
      </c>
      <c r="F3658" t="s">
        <v>8027</v>
      </c>
      <c r="G3658">
        <v>1</v>
      </c>
      <c r="H3658">
        <v>1</v>
      </c>
      <c r="I3658">
        <v>5</v>
      </c>
      <c r="J3658" s="1">
        <v>271.72222222222223</v>
      </c>
      <c r="K3658" s="1">
        <f>Sales_Data[[#This Row],[Order Quantity]]*Sales_Data[[#This Row],[Unit Price]]</f>
        <v>1358.6111111111111</v>
      </c>
      <c r="L3658" s="1">
        <v>154.88166666666666</v>
      </c>
    </row>
    <row r="3659" spans="1:12">
      <c r="A3659" t="s">
        <v>3682</v>
      </c>
      <c r="B3659" s="2">
        <v>41737</v>
      </c>
      <c r="C3659">
        <v>6</v>
      </c>
      <c r="D3659" t="s">
        <v>2</v>
      </c>
      <c r="E3659" t="s">
        <v>8168</v>
      </c>
      <c r="F3659" t="s">
        <v>8027</v>
      </c>
      <c r="G3659">
        <v>17</v>
      </c>
      <c r="H3659">
        <v>3</v>
      </c>
      <c r="I3659">
        <v>5</v>
      </c>
      <c r="J3659" s="1">
        <v>124.32222222222224</v>
      </c>
      <c r="K3659" s="1">
        <f>Sales_Data[[#This Row],[Order Quantity]]*Sales_Data[[#This Row],[Unit Price]]</f>
        <v>621.6111111111112</v>
      </c>
      <c r="L3659" s="1">
        <v>69.620444444444445</v>
      </c>
    </row>
    <row r="3660" spans="1:12">
      <c r="A3660" t="s">
        <v>3683</v>
      </c>
      <c r="B3660" s="2">
        <v>41738</v>
      </c>
      <c r="C3660">
        <v>17</v>
      </c>
      <c r="D3660" t="s">
        <v>2</v>
      </c>
      <c r="E3660" t="s">
        <v>8168</v>
      </c>
      <c r="F3660" t="s">
        <v>8025</v>
      </c>
      <c r="G3660">
        <v>48</v>
      </c>
      <c r="H3660">
        <v>7</v>
      </c>
      <c r="I3660">
        <v>8</v>
      </c>
      <c r="J3660" s="1">
        <v>138.46666666666667</v>
      </c>
      <c r="K3660" s="1">
        <f>Sales_Data[[#This Row],[Order Quantity]]*Sales_Data[[#This Row],[Unit Price]]</f>
        <v>1107.7333333333333</v>
      </c>
      <c r="L3660" s="1">
        <v>66.463999999999999</v>
      </c>
    </row>
    <row r="3661" spans="1:12">
      <c r="A3661" t="s">
        <v>3684</v>
      </c>
      <c r="B3661" s="2">
        <v>41738</v>
      </c>
      <c r="C3661">
        <v>14</v>
      </c>
      <c r="D3661" t="s">
        <v>4</v>
      </c>
      <c r="E3661" t="s">
        <v>8168</v>
      </c>
      <c r="F3661" t="s">
        <v>8026</v>
      </c>
      <c r="G3661">
        <v>41</v>
      </c>
      <c r="H3661">
        <v>6</v>
      </c>
      <c r="I3661">
        <v>4</v>
      </c>
      <c r="J3661" s="1">
        <v>133.25555555555556</v>
      </c>
      <c r="K3661" s="1">
        <f>Sales_Data[[#This Row],[Order Quantity]]*Sales_Data[[#This Row],[Unit Price]]</f>
        <v>533.02222222222224</v>
      </c>
      <c r="L3661" s="1">
        <v>63.962666666666664</v>
      </c>
    </row>
    <row r="3662" spans="1:12">
      <c r="A3662" t="s">
        <v>3685</v>
      </c>
      <c r="B3662" s="2">
        <v>41738</v>
      </c>
      <c r="C3662">
        <v>6</v>
      </c>
      <c r="D3662" t="s">
        <v>4</v>
      </c>
      <c r="E3662" t="s">
        <v>8168</v>
      </c>
      <c r="F3662" t="s">
        <v>8027</v>
      </c>
      <c r="G3662">
        <v>16</v>
      </c>
      <c r="H3662">
        <v>3</v>
      </c>
      <c r="I3662">
        <v>9</v>
      </c>
      <c r="J3662" s="1">
        <v>19.355555555555558</v>
      </c>
      <c r="K3662" s="1">
        <f>Sales_Data[[#This Row],[Order Quantity]]*Sales_Data[[#This Row],[Unit Price]]</f>
        <v>174.20000000000002</v>
      </c>
      <c r="L3662" s="1">
        <v>12.968222222222224</v>
      </c>
    </row>
    <row r="3663" spans="1:12">
      <c r="A3663" t="s">
        <v>3686</v>
      </c>
      <c r="B3663" s="2">
        <v>41739</v>
      </c>
      <c r="C3663">
        <v>17</v>
      </c>
      <c r="D3663" t="s">
        <v>4</v>
      </c>
      <c r="E3663" t="s">
        <v>8168</v>
      </c>
      <c r="F3663" t="s">
        <v>8025</v>
      </c>
      <c r="G3663">
        <v>49</v>
      </c>
      <c r="H3663">
        <v>7</v>
      </c>
      <c r="I3663">
        <v>9</v>
      </c>
      <c r="J3663" s="1">
        <v>664.04444444444448</v>
      </c>
      <c r="K3663" s="1">
        <f>Sales_Data[[#This Row],[Order Quantity]]*Sales_Data[[#This Row],[Unit Price]]</f>
        <v>5976.4000000000005</v>
      </c>
      <c r="L3663" s="1">
        <v>358.58400000000006</v>
      </c>
    </row>
    <row r="3664" spans="1:12">
      <c r="A3664" t="s">
        <v>3687</v>
      </c>
      <c r="B3664" s="2">
        <v>41739</v>
      </c>
      <c r="C3664">
        <v>11</v>
      </c>
      <c r="D3664" t="s">
        <v>2</v>
      </c>
      <c r="E3664" t="s">
        <v>8168</v>
      </c>
      <c r="F3664" t="s">
        <v>8026</v>
      </c>
      <c r="G3664">
        <v>31</v>
      </c>
      <c r="H3664">
        <v>5</v>
      </c>
      <c r="I3664">
        <v>2</v>
      </c>
      <c r="J3664" s="1">
        <v>380.41111111111115</v>
      </c>
      <c r="K3664" s="1">
        <f>Sales_Data[[#This Row],[Order Quantity]]*Sales_Data[[#This Row],[Unit Price]]</f>
        <v>760.82222222222231</v>
      </c>
      <c r="L3664" s="1">
        <v>281.50422222222221</v>
      </c>
    </row>
    <row r="3665" spans="1:12">
      <c r="A3665" t="s">
        <v>3688</v>
      </c>
      <c r="B3665" s="2">
        <v>41739</v>
      </c>
      <c r="C3665">
        <v>13</v>
      </c>
      <c r="D3665" t="s">
        <v>4</v>
      </c>
      <c r="E3665" t="s">
        <v>8168</v>
      </c>
      <c r="F3665" t="s">
        <v>8026</v>
      </c>
      <c r="G3665">
        <v>37</v>
      </c>
      <c r="H3665">
        <v>6</v>
      </c>
      <c r="I3665">
        <v>4</v>
      </c>
      <c r="J3665" s="1">
        <v>113.90000000000002</v>
      </c>
      <c r="K3665" s="1">
        <f>Sales_Data[[#This Row],[Order Quantity]]*Sales_Data[[#This Row],[Unit Price]]</f>
        <v>455.60000000000008</v>
      </c>
      <c r="L3665" s="1">
        <v>64.923000000000002</v>
      </c>
    </row>
    <row r="3666" spans="1:12">
      <c r="A3666" t="s">
        <v>3689</v>
      </c>
      <c r="B3666" s="2">
        <v>41739</v>
      </c>
      <c r="C3666">
        <v>9</v>
      </c>
      <c r="D3666" t="s">
        <v>2</v>
      </c>
      <c r="E3666" t="s">
        <v>8168</v>
      </c>
      <c r="F3666" t="s">
        <v>8027</v>
      </c>
      <c r="G3666">
        <v>25</v>
      </c>
      <c r="H3666">
        <v>4</v>
      </c>
      <c r="I3666">
        <v>3</v>
      </c>
      <c r="J3666" s="1">
        <v>442.20000000000005</v>
      </c>
      <c r="K3666" s="1">
        <f>Sales_Data[[#This Row],[Order Quantity]]*Sales_Data[[#This Row],[Unit Price]]</f>
        <v>1326.6000000000001</v>
      </c>
      <c r="L3666" s="1">
        <v>291.85200000000003</v>
      </c>
    </row>
    <row r="3667" spans="1:12">
      <c r="A3667" t="s">
        <v>3690</v>
      </c>
      <c r="B3667" s="2">
        <v>41739</v>
      </c>
      <c r="C3667">
        <v>14</v>
      </c>
      <c r="D3667" t="s">
        <v>2</v>
      </c>
      <c r="E3667" t="s">
        <v>8168</v>
      </c>
      <c r="F3667" t="s">
        <v>8026</v>
      </c>
      <c r="G3667">
        <v>41</v>
      </c>
      <c r="H3667">
        <v>6</v>
      </c>
      <c r="I3667">
        <v>6</v>
      </c>
      <c r="J3667" s="1">
        <v>425.07777777777778</v>
      </c>
      <c r="K3667" s="1">
        <f>Sales_Data[[#This Row],[Order Quantity]]*Sales_Data[[#This Row],[Unit Price]]</f>
        <v>2550.4666666666667</v>
      </c>
      <c r="L3667" s="1">
        <v>357.06533333333334</v>
      </c>
    </row>
    <row r="3668" spans="1:12">
      <c r="A3668" t="s">
        <v>3691</v>
      </c>
      <c r="B3668" s="2">
        <v>41739</v>
      </c>
      <c r="C3668">
        <v>3</v>
      </c>
      <c r="D3668" t="s">
        <v>4</v>
      </c>
      <c r="E3668" t="s">
        <v>8168</v>
      </c>
      <c r="F3668" t="s">
        <v>8027</v>
      </c>
      <c r="G3668">
        <v>8</v>
      </c>
      <c r="H3668">
        <v>1</v>
      </c>
      <c r="I3668">
        <v>4</v>
      </c>
      <c r="J3668" s="1">
        <v>432.52222222222224</v>
      </c>
      <c r="K3668" s="1">
        <f>Sales_Data[[#This Row],[Order Quantity]]*Sales_Data[[#This Row],[Unit Price]]</f>
        <v>1730.088888888889</v>
      </c>
      <c r="L3668" s="1">
        <v>229.2367777777778</v>
      </c>
    </row>
    <row r="3669" spans="1:12">
      <c r="A3669" t="s">
        <v>3692</v>
      </c>
      <c r="B3669" s="2">
        <v>41739</v>
      </c>
      <c r="C3669">
        <v>12</v>
      </c>
      <c r="D3669" t="s">
        <v>3</v>
      </c>
      <c r="E3669" t="s">
        <v>8168</v>
      </c>
      <c r="F3669" t="s">
        <v>8026</v>
      </c>
      <c r="G3669">
        <v>33</v>
      </c>
      <c r="H3669">
        <v>5</v>
      </c>
      <c r="I3669">
        <v>3</v>
      </c>
      <c r="J3669" s="1">
        <v>113.15555555555555</v>
      </c>
      <c r="K3669" s="1">
        <f>Sales_Data[[#This Row],[Order Quantity]]*Sales_Data[[#This Row],[Unit Price]]</f>
        <v>339.46666666666664</v>
      </c>
      <c r="L3669" s="1">
        <v>74.682666666666663</v>
      </c>
    </row>
    <row r="3670" spans="1:12">
      <c r="A3670" t="s">
        <v>3693</v>
      </c>
      <c r="B3670" s="2">
        <v>41739</v>
      </c>
      <c r="C3670">
        <v>17</v>
      </c>
      <c r="D3670" t="s">
        <v>2</v>
      </c>
      <c r="E3670" t="s">
        <v>8168</v>
      </c>
      <c r="F3670" t="s">
        <v>8025</v>
      </c>
      <c r="G3670">
        <v>49</v>
      </c>
      <c r="H3670">
        <v>7</v>
      </c>
      <c r="I3670">
        <v>5</v>
      </c>
      <c r="J3670" s="1">
        <v>111.66666666666667</v>
      </c>
      <c r="K3670" s="1">
        <f>Sales_Data[[#This Row],[Order Quantity]]*Sales_Data[[#This Row],[Unit Price]]</f>
        <v>558.33333333333337</v>
      </c>
      <c r="L3670" s="1">
        <v>87.1</v>
      </c>
    </row>
    <row r="3671" spans="1:12">
      <c r="A3671" t="s">
        <v>3694</v>
      </c>
      <c r="B3671" s="2">
        <v>41740</v>
      </c>
      <c r="C3671">
        <v>5</v>
      </c>
      <c r="D3671" t="s">
        <v>4</v>
      </c>
      <c r="E3671" t="s">
        <v>8168</v>
      </c>
      <c r="F3671" t="s">
        <v>8027</v>
      </c>
      <c r="G3671">
        <v>13</v>
      </c>
      <c r="H3671">
        <v>2</v>
      </c>
      <c r="I3671">
        <v>7</v>
      </c>
      <c r="J3671" s="1">
        <v>592.57777777777778</v>
      </c>
      <c r="K3671" s="1">
        <f>Sales_Data[[#This Row],[Order Quantity]]*Sales_Data[[#This Row],[Unit Price]]</f>
        <v>4148.0444444444447</v>
      </c>
      <c r="L3671" s="1">
        <v>462.21066666666661</v>
      </c>
    </row>
    <row r="3672" spans="1:12">
      <c r="A3672" t="s">
        <v>3695</v>
      </c>
      <c r="B3672" s="2">
        <v>41740</v>
      </c>
      <c r="C3672">
        <v>13</v>
      </c>
      <c r="D3672" t="s">
        <v>4</v>
      </c>
      <c r="E3672" t="s">
        <v>8168</v>
      </c>
      <c r="F3672" t="s">
        <v>8026</v>
      </c>
      <c r="G3672">
        <v>37</v>
      </c>
      <c r="H3672">
        <v>6</v>
      </c>
      <c r="I3672">
        <v>9</v>
      </c>
      <c r="J3672" s="1">
        <v>264.27777777777777</v>
      </c>
      <c r="K3672" s="1">
        <f>Sales_Data[[#This Row],[Order Quantity]]*Sales_Data[[#This Row],[Unit Price]]</f>
        <v>2378.5</v>
      </c>
      <c r="L3672" s="1">
        <v>224.63611111111109</v>
      </c>
    </row>
    <row r="3673" spans="1:12">
      <c r="A3673" t="s">
        <v>3696</v>
      </c>
      <c r="B3673" s="2">
        <v>41740</v>
      </c>
      <c r="C3673">
        <v>3</v>
      </c>
      <c r="D3673" t="s">
        <v>4</v>
      </c>
      <c r="E3673" t="s">
        <v>8168</v>
      </c>
      <c r="F3673" t="s">
        <v>8027</v>
      </c>
      <c r="G3673">
        <v>9</v>
      </c>
      <c r="H3673">
        <v>2</v>
      </c>
      <c r="I3673">
        <v>5</v>
      </c>
      <c r="J3673" s="1">
        <v>221.10000000000002</v>
      </c>
      <c r="K3673" s="1">
        <f>Sales_Data[[#This Row],[Order Quantity]]*Sales_Data[[#This Row],[Unit Price]]</f>
        <v>1105.5</v>
      </c>
      <c r="L3673" s="1">
        <v>161.40299999999999</v>
      </c>
    </row>
    <row r="3674" spans="1:12">
      <c r="A3674" t="s">
        <v>3697</v>
      </c>
      <c r="B3674" s="2">
        <v>41740</v>
      </c>
      <c r="C3674">
        <v>1</v>
      </c>
      <c r="D3674" t="s">
        <v>4</v>
      </c>
      <c r="E3674" t="s">
        <v>8168</v>
      </c>
      <c r="F3674" t="s">
        <v>8027</v>
      </c>
      <c r="G3674">
        <v>1</v>
      </c>
      <c r="H3674">
        <v>1</v>
      </c>
      <c r="I3674">
        <v>3</v>
      </c>
      <c r="J3674" s="1">
        <v>275.44444444444446</v>
      </c>
      <c r="K3674" s="1">
        <f>Sales_Data[[#This Row],[Order Quantity]]*Sales_Data[[#This Row],[Unit Price]]</f>
        <v>826.33333333333337</v>
      </c>
      <c r="L3674" s="1">
        <v>223.11</v>
      </c>
    </row>
    <row r="3675" spans="1:12">
      <c r="A3675" t="s">
        <v>3698</v>
      </c>
      <c r="B3675" s="2">
        <v>41741</v>
      </c>
      <c r="C3675">
        <v>2</v>
      </c>
      <c r="D3675" t="s">
        <v>3</v>
      </c>
      <c r="E3675" t="s">
        <v>8168</v>
      </c>
      <c r="F3675" t="s">
        <v>8027</v>
      </c>
      <c r="G3675">
        <v>5</v>
      </c>
      <c r="H3675">
        <v>1</v>
      </c>
      <c r="I3675">
        <v>3</v>
      </c>
      <c r="J3675" s="1">
        <v>109.43333333333334</v>
      </c>
      <c r="K3675" s="1">
        <f>Sales_Data[[#This Row],[Order Quantity]]*Sales_Data[[#This Row],[Unit Price]]</f>
        <v>328.3</v>
      </c>
      <c r="L3675" s="1">
        <v>61.282666666666678</v>
      </c>
    </row>
    <row r="3676" spans="1:12">
      <c r="A3676" t="s">
        <v>3699</v>
      </c>
      <c r="B3676" s="2">
        <v>41741</v>
      </c>
      <c r="C3676">
        <v>1</v>
      </c>
      <c r="D3676" t="s">
        <v>2</v>
      </c>
      <c r="E3676" t="s">
        <v>8168</v>
      </c>
      <c r="F3676" t="s">
        <v>8027</v>
      </c>
      <c r="G3676">
        <v>1</v>
      </c>
      <c r="H3676">
        <v>1</v>
      </c>
      <c r="I3676">
        <v>3</v>
      </c>
      <c r="J3676" s="1">
        <v>99.01111111111112</v>
      </c>
      <c r="K3676" s="1">
        <f>Sales_Data[[#This Row],[Order Quantity]]*Sales_Data[[#This Row],[Unit Price]]</f>
        <v>297.03333333333336</v>
      </c>
      <c r="L3676" s="1">
        <v>57.426444444444442</v>
      </c>
    </row>
    <row r="3677" spans="1:12">
      <c r="A3677" t="s">
        <v>3700</v>
      </c>
      <c r="B3677" s="2">
        <v>41741</v>
      </c>
      <c r="C3677">
        <v>7</v>
      </c>
      <c r="D3677" t="s">
        <v>2</v>
      </c>
      <c r="E3677" t="s">
        <v>8168</v>
      </c>
      <c r="F3677" t="s">
        <v>8027</v>
      </c>
      <c r="G3677">
        <v>20</v>
      </c>
      <c r="H3677">
        <v>3</v>
      </c>
      <c r="I3677">
        <v>4</v>
      </c>
      <c r="J3677" s="1">
        <v>445.92222222222222</v>
      </c>
      <c r="K3677" s="1">
        <f>Sales_Data[[#This Row],[Order Quantity]]*Sales_Data[[#This Row],[Unit Price]]</f>
        <v>1783.6888888888889</v>
      </c>
      <c r="L3677" s="1">
        <v>329.98244444444447</v>
      </c>
    </row>
    <row r="3678" spans="1:12">
      <c r="A3678" t="s">
        <v>3701</v>
      </c>
      <c r="B3678" s="2">
        <v>41742</v>
      </c>
      <c r="C3678">
        <v>14</v>
      </c>
      <c r="D3678" t="s">
        <v>3</v>
      </c>
      <c r="E3678" t="s">
        <v>8168</v>
      </c>
      <c r="F3678" t="s">
        <v>8026</v>
      </c>
      <c r="G3678">
        <v>40</v>
      </c>
      <c r="H3678">
        <v>6</v>
      </c>
      <c r="I3678">
        <v>4</v>
      </c>
      <c r="J3678" s="1">
        <v>703.5</v>
      </c>
      <c r="K3678" s="1">
        <f>Sales_Data[[#This Row],[Order Quantity]]*Sales_Data[[#This Row],[Unit Price]]</f>
        <v>2814</v>
      </c>
      <c r="L3678" s="1">
        <v>365.82</v>
      </c>
    </row>
    <row r="3679" spans="1:12">
      <c r="A3679" t="s">
        <v>3702</v>
      </c>
      <c r="B3679" s="2">
        <v>41742</v>
      </c>
      <c r="C3679">
        <v>11</v>
      </c>
      <c r="D3679" t="s">
        <v>3</v>
      </c>
      <c r="E3679" t="s">
        <v>8168</v>
      </c>
      <c r="F3679" t="s">
        <v>8026</v>
      </c>
      <c r="G3679">
        <v>30</v>
      </c>
      <c r="H3679">
        <v>5</v>
      </c>
      <c r="I3679">
        <v>8</v>
      </c>
      <c r="J3679" s="1">
        <v>587.36666666666667</v>
      </c>
      <c r="K3679" s="1">
        <f>Sales_Data[[#This Row],[Order Quantity]]*Sales_Data[[#This Row],[Unit Price]]</f>
        <v>4698.9333333333334</v>
      </c>
      <c r="L3679" s="1">
        <v>281.93599999999998</v>
      </c>
    </row>
    <row r="3680" spans="1:12">
      <c r="A3680" t="s">
        <v>3703</v>
      </c>
      <c r="B3680" s="2">
        <v>41742</v>
      </c>
      <c r="C3680">
        <v>14</v>
      </c>
      <c r="D3680" t="s">
        <v>4</v>
      </c>
      <c r="E3680" t="s">
        <v>8168</v>
      </c>
      <c r="F3680" t="s">
        <v>8026</v>
      </c>
      <c r="G3680">
        <v>40</v>
      </c>
      <c r="H3680">
        <v>6</v>
      </c>
      <c r="I3680">
        <v>8</v>
      </c>
      <c r="J3680" s="1">
        <v>190.57777777777778</v>
      </c>
      <c r="K3680" s="1">
        <f>Sales_Data[[#This Row],[Order Quantity]]*Sales_Data[[#This Row],[Unit Price]]</f>
        <v>1524.6222222222223</v>
      </c>
      <c r="L3680" s="1">
        <v>112.44088888888888</v>
      </c>
    </row>
    <row r="3681" spans="1:12">
      <c r="A3681" t="s">
        <v>3704</v>
      </c>
      <c r="B3681" s="2">
        <v>41742</v>
      </c>
      <c r="C3681">
        <v>14</v>
      </c>
      <c r="D3681" t="s">
        <v>4</v>
      </c>
      <c r="E3681" t="s">
        <v>8168</v>
      </c>
      <c r="F3681" t="s">
        <v>8026</v>
      </c>
      <c r="G3681">
        <v>39</v>
      </c>
      <c r="H3681">
        <v>6</v>
      </c>
      <c r="I3681">
        <v>1</v>
      </c>
      <c r="J3681" s="1">
        <v>118.36666666666666</v>
      </c>
      <c r="K3681" s="1">
        <f>Sales_Data[[#This Row],[Order Quantity]]*Sales_Data[[#This Row],[Unit Price]]</f>
        <v>118.36666666666666</v>
      </c>
      <c r="L3681" s="1">
        <v>78.122</v>
      </c>
    </row>
    <row r="3682" spans="1:12">
      <c r="A3682" t="s">
        <v>3705</v>
      </c>
      <c r="B3682" s="2">
        <v>41742</v>
      </c>
      <c r="C3682">
        <v>19</v>
      </c>
      <c r="D3682" t="s">
        <v>4</v>
      </c>
      <c r="E3682" t="s">
        <v>8168</v>
      </c>
      <c r="F3682" t="s">
        <v>8028</v>
      </c>
      <c r="G3682">
        <v>53</v>
      </c>
      <c r="H3682">
        <v>8</v>
      </c>
      <c r="I3682">
        <v>3</v>
      </c>
      <c r="J3682" s="1">
        <v>278.42222222222222</v>
      </c>
      <c r="K3682" s="1">
        <f>Sales_Data[[#This Row],[Order Quantity]]*Sales_Data[[#This Row],[Unit Price]]</f>
        <v>835.26666666666665</v>
      </c>
      <c r="L3682" s="1">
        <v>172.62177777777777</v>
      </c>
    </row>
    <row r="3683" spans="1:12">
      <c r="A3683" t="s">
        <v>3706</v>
      </c>
      <c r="B3683" s="2">
        <v>41742</v>
      </c>
      <c r="C3683">
        <v>12</v>
      </c>
      <c r="D3683" t="s">
        <v>2</v>
      </c>
      <c r="E3683" t="s">
        <v>8168</v>
      </c>
      <c r="F3683" t="s">
        <v>8026</v>
      </c>
      <c r="G3683">
        <v>35</v>
      </c>
      <c r="H3683">
        <v>5</v>
      </c>
      <c r="I3683">
        <v>1</v>
      </c>
      <c r="J3683" s="1">
        <v>111.66666666666667</v>
      </c>
      <c r="K3683" s="1">
        <f>Sales_Data[[#This Row],[Order Quantity]]*Sales_Data[[#This Row],[Unit Price]]</f>
        <v>111.66666666666667</v>
      </c>
      <c r="L3683" s="1">
        <v>82.63333333333334</v>
      </c>
    </row>
    <row r="3684" spans="1:12">
      <c r="A3684" t="s">
        <v>3707</v>
      </c>
      <c r="B3684" s="2">
        <v>41743</v>
      </c>
      <c r="C3684">
        <v>9</v>
      </c>
      <c r="D3684" t="s">
        <v>2</v>
      </c>
      <c r="E3684" t="s">
        <v>8168</v>
      </c>
      <c r="F3684" t="s">
        <v>8027</v>
      </c>
      <c r="G3684">
        <v>25</v>
      </c>
      <c r="H3684">
        <v>4</v>
      </c>
      <c r="I3684">
        <v>3</v>
      </c>
      <c r="J3684" s="1">
        <v>111.66666666666667</v>
      </c>
      <c r="K3684" s="1">
        <f>Sales_Data[[#This Row],[Order Quantity]]*Sales_Data[[#This Row],[Unit Price]]</f>
        <v>335</v>
      </c>
      <c r="L3684" s="1">
        <v>69.233333333333334</v>
      </c>
    </row>
    <row r="3685" spans="1:12">
      <c r="A3685" t="s">
        <v>3708</v>
      </c>
      <c r="B3685" s="2">
        <v>41743</v>
      </c>
      <c r="C3685">
        <v>13</v>
      </c>
      <c r="D3685" t="s">
        <v>4</v>
      </c>
      <c r="E3685" t="s">
        <v>8168</v>
      </c>
      <c r="F3685" t="s">
        <v>8026</v>
      </c>
      <c r="G3685">
        <v>38</v>
      </c>
      <c r="H3685">
        <v>6</v>
      </c>
      <c r="I3685">
        <v>6</v>
      </c>
      <c r="J3685" s="1">
        <v>195.04444444444445</v>
      </c>
      <c r="K3685" s="1">
        <f>Sales_Data[[#This Row],[Order Quantity]]*Sales_Data[[#This Row],[Unit Price]]</f>
        <v>1170.2666666666667</v>
      </c>
      <c r="L3685" s="1">
        <v>105.32400000000001</v>
      </c>
    </row>
    <row r="3686" spans="1:12">
      <c r="A3686" t="s">
        <v>3709</v>
      </c>
      <c r="B3686" s="2">
        <v>41743</v>
      </c>
      <c r="C3686">
        <v>12</v>
      </c>
      <c r="D3686" t="s">
        <v>2</v>
      </c>
      <c r="E3686" t="s">
        <v>8168</v>
      </c>
      <c r="F3686" t="s">
        <v>8026</v>
      </c>
      <c r="G3686">
        <v>33</v>
      </c>
      <c r="H3686">
        <v>5</v>
      </c>
      <c r="I3686">
        <v>7</v>
      </c>
      <c r="J3686" s="1">
        <v>201.74444444444444</v>
      </c>
      <c r="K3686" s="1">
        <f>Sales_Data[[#This Row],[Order Quantity]]*Sales_Data[[#This Row],[Unit Price]]</f>
        <v>1412.211111111111</v>
      </c>
      <c r="L3686" s="1">
        <v>127.099</v>
      </c>
    </row>
    <row r="3687" spans="1:12">
      <c r="A3687" t="s">
        <v>3710</v>
      </c>
      <c r="B3687" s="2">
        <v>41743</v>
      </c>
      <c r="C3687">
        <v>20</v>
      </c>
      <c r="D3687" t="s">
        <v>2</v>
      </c>
      <c r="E3687" t="s">
        <v>8168</v>
      </c>
      <c r="F3687" t="s">
        <v>8028</v>
      </c>
      <c r="G3687">
        <v>58</v>
      </c>
      <c r="H3687">
        <v>8</v>
      </c>
      <c r="I3687">
        <v>4</v>
      </c>
      <c r="J3687" s="1">
        <v>275.44444444444446</v>
      </c>
      <c r="K3687" s="1">
        <f>Sales_Data[[#This Row],[Order Quantity]]*Sales_Data[[#This Row],[Unit Price]]</f>
        <v>1101.7777777777778</v>
      </c>
      <c r="L3687" s="1">
        <v>121.19555555555556</v>
      </c>
    </row>
    <row r="3688" spans="1:12">
      <c r="A3688" t="s">
        <v>3711</v>
      </c>
      <c r="B3688" s="2">
        <v>41744</v>
      </c>
      <c r="C3688">
        <v>8</v>
      </c>
      <c r="D3688" t="s">
        <v>4</v>
      </c>
      <c r="E3688" t="s">
        <v>8168</v>
      </c>
      <c r="F3688" t="s">
        <v>8027</v>
      </c>
      <c r="G3688">
        <v>22</v>
      </c>
      <c r="H3688">
        <v>3</v>
      </c>
      <c r="I3688">
        <v>3</v>
      </c>
      <c r="J3688" s="1">
        <v>267.25555555555559</v>
      </c>
      <c r="K3688" s="1">
        <f>Sales_Data[[#This Row],[Order Quantity]]*Sales_Data[[#This Row],[Unit Price]]</f>
        <v>801.76666666666677</v>
      </c>
      <c r="L3688" s="1">
        <v>138.97288888888889</v>
      </c>
    </row>
    <row r="3689" spans="1:12">
      <c r="A3689" t="s">
        <v>3712</v>
      </c>
      <c r="B3689" s="2">
        <v>41744</v>
      </c>
      <c r="C3689">
        <v>14</v>
      </c>
      <c r="D3689" t="s">
        <v>4</v>
      </c>
      <c r="E3689" t="s">
        <v>8168</v>
      </c>
      <c r="F3689" t="s">
        <v>8026</v>
      </c>
      <c r="G3689">
        <v>41</v>
      </c>
      <c r="H3689">
        <v>6</v>
      </c>
      <c r="I3689">
        <v>6</v>
      </c>
      <c r="J3689" s="1">
        <v>608.95555555555563</v>
      </c>
      <c r="K3689" s="1">
        <f>Sales_Data[[#This Row],[Order Quantity]]*Sales_Data[[#This Row],[Unit Price]]</f>
        <v>3653.7333333333336</v>
      </c>
      <c r="L3689" s="1">
        <v>438.44800000000004</v>
      </c>
    </row>
    <row r="3690" spans="1:12">
      <c r="A3690" t="s">
        <v>3713</v>
      </c>
      <c r="B3690" s="2">
        <v>41744</v>
      </c>
      <c r="C3690">
        <v>2</v>
      </c>
      <c r="D3690" t="s">
        <v>4</v>
      </c>
      <c r="E3690" t="s">
        <v>8168</v>
      </c>
      <c r="F3690" t="s">
        <v>8027</v>
      </c>
      <c r="G3690">
        <v>5</v>
      </c>
      <c r="H3690">
        <v>1</v>
      </c>
      <c r="I3690">
        <v>9</v>
      </c>
      <c r="J3690" s="1">
        <v>29.777777777777779</v>
      </c>
      <c r="K3690" s="1">
        <f>Sales_Data[[#This Row],[Order Quantity]]*Sales_Data[[#This Row],[Unit Price]]</f>
        <v>268</v>
      </c>
      <c r="L3690" s="1">
        <v>18.462222222222223</v>
      </c>
    </row>
    <row r="3691" spans="1:12">
      <c r="A3691" t="s">
        <v>3714</v>
      </c>
      <c r="B3691" s="2">
        <v>41744</v>
      </c>
      <c r="C3691">
        <v>16</v>
      </c>
      <c r="D3691" t="s">
        <v>3</v>
      </c>
      <c r="E3691" t="s">
        <v>8168</v>
      </c>
      <c r="F3691" t="s">
        <v>8025</v>
      </c>
      <c r="G3691">
        <v>44</v>
      </c>
      <c r="H3691">
        <v>7</v>
      </c>
      <c r="I3691">
        <v>3</v>
      </c>
      <c r="J3691" s="1">
        <v>703.5</v>
      </c>
      <c r="K3691" s="1">
        <f>Sales_Data[[#This Row],[Order Quantity]]*Sales_Data[[#This Row],[Unit Price]]</f>
        <v>2110.5</v>
      </c>
      <c r="L3691" s="1">
        <v>288.435</v>
      </c>
    </row>
    <row r="3692" spans="1:12">
      <c r="A3692" t="s">
        <v>3715</v>
      </c>
      <c r="B3692" s="2">
        <v>41744</v>
      </c>
      <c r="C3692">
        <v>8</v>
      </c>
      <c r="D3692" t="s">
        <v>4</v>
      </c>
      <c r="E3692" t="s">
        <v>8168</v>
      </c>
      <c r="F3692" t="s">
        <v>8027</v>
      </c>
      <c r="G3692">
        <v>22</v>
      </c>
      <c r="H3692">
        <v>3</v>
      </c>
      <c r="I3692">
        <v>9</v>
      </c>
      <c r="J3692" s="1">
        <v>81.144444444444446</v>
      </c>
      <c r="K3692" s="1">
        <f>Sales_Data[[#This Row],[Order Quantity]]*Sales_Data[[#This Row],[Unit Price]]</f>
        <v>730.3</v>
      </c>
      <c r="L3692" s="1">
        <v>40.572222222222223</v>
      </c>
    </row>
    <row r="3693" spans="1:12">
      <c r="A3693" t="s">
        <v>3716</v>
      </c>
      <c r="B3693" s="2">
        <v>41744</v>
      </c>
      <c r="C3693">
        <v>1</v>
      </c>
      <c r="D3693" t="s">
        <v>4</v>
      </c>
      <c r="E3693" t="s">
        <v>8168</v>
      </c>
      <c r="F3693" t="s">
        <v>8027</v>
      </c>
      <c r="G3693">
        <v>1</v>
      </c>
      <c r="H3693">
        <v>1</v>
      </c>
      <c r="I3693">
        <v>5</v>
      </c>
      <c r="J3693" s="1">
        <v>20.844444444444445</v>
      </c>
      <c r="K3693" s="1">
        <f>Sales_Data[[#This Row],[Order Quantity]]*Sales_Data[[#This Row],[Unit Price]]</f>
        <v>104.22222222222223</v>
      </c>
      <c r="L3693" s="1">
        <v>16.258666666666667</v>
      </c>
    </row>
    <row r="3694" spans="1:12">
      <c r="A3694" t="s">
        <v>3717</v>
      </c>
      <c r="B3694" s="2">
        <v>41745</v>
      </c>
      <c r="C3694">
        <v>7</v>
      </c>
      <c r="D3694" t="s">
        <v>4</v>
      </c>
      <c r="E3694" t="s">
        <v>8168</v>
      </c>
      <c r="F3694" t="s">
        <v>8027</v>
      </c>
      <c r="G3694">
        <v>21</v>
      </c>
      <c r="H3694">
        <v>3</v>
      </c>
      <c r="I3694">
        <v>2</v>
      </c>
      <c r="J3694" s="1">
        <v>424.33333333333331</v>
      </c>
      <c r="K3694" s="1">
        <f>Sales_Data[[#This Row],[Order Quantity]]*Sales_Data[[#This Row],[Unit Price]]</f>
        <v>848.66666666666663</v>
      </c>
      <c r="L3694" s="1">
        <v>258.84333333333336</v>
      </c>
    </row>
    <row r="3695" spans="1:12">
      <c r="A3695" t="s">
        <v>3718</v>
      </c>
      <c r="B3695" s="2">
        <v>41745</v>
      </c>
      <c r="C3695">
        <v>11</v>
      </c>
      <c r="D3695" t="s">
        <v>4</v>
      </c>
      <c r="E3695" t="s">
        <v>8168</v>
      </c>
      <c r="F3695" t="s">
        <v>8026</v>
      </c>
      <c r="G3695">
        <v>31</v>
      </c>
      <c r="H3695">
        <v>5</v>
      </c>
      <c r="I3695">
        <v>6</v>
      </c>
      <c r="J3695" s="1">
        <v>26.8</v>
      </c>
      <c r="K3695" s="1">
        <f>Sales_Data[[#This Row],[Order Quantity]]*Sales_Data[[#This Row],[Unit Price]]</f>
        <v>160.80000000000001</v>
      </c>
      <c r="L3695" s="1">
        <v>15.008000000000003</v>
      </c>
    </row>
    <row r="3696" spans="1:12">
      <c r="A3696" t="s">
        <v>3719</v>
      </c>
      <c r="B3696" s="2">
        <v>41745</v>
      </c>
      <c r="C3696">
        <v>13</v>
      </c>
      <c r="D3696" t="s">
        <v>2</v>
      </c>
      <c r="E3696" t="s">
        <v>8168</v>
      </c>
      <c r="F3696" t="s">
        <v>8026</v>
      </c>
      <c r="G3696">
        <v>36</v>
      </c>
      <c r="H3696">
        <v>5</v>
      </c>
      <c r="I3696">
        <v>6</v>
      </c>
      <c r="J3696" s="1">
        <v>144.42222222222222</v>
      </c>
      <c r="K3696" s="1">
        <f>Sales_Data[[#This Row],[Order Quantity]]*Sales_Data[[#This Row],[Unit Price]]</f>
        <v>866.5333333333333</v>
      </c>
      <c r="L3696" s="1">
        <v>106.87244444444444</v>
      </c>
    </row>
    <row r="3697" spans="1:12">
      <c r="A3697" t="s">
        <v>3720</v>
      </c>
      <c r="B3697" s="2">
        <v>41746</v>
      </c>
      <c r="C3697">
        <v>19</v>
      </c>
      <c r="D3697" t="s">
        <v>2</v>
      </c>
      <c r="E3697" t="s">
        <v>8168</v>
      </c>
      <c r="F3697" t="s">
        <v>8028</v>
      </c>
      <c r="G3697">
        <v>55</v>
      </c>
      <c r="H3697">
        <v>8</v>
      </c>
      <c r="I3697">
        <v>1</v>
      </c>
      <c r="J3697" s="1">
        <v>123.57777777777778</v>
      </c>
      <c r="K3697" s="1">
        <f>Sales_Data[[#This Row],[Order Quantity]]*Sales_Data[[#This Row],[Unit Price]]</f>
        <v>123.57777777777778</v>
      </c>
      <c r="L3697" s="1">
        <v>50.666888888888892</v>
      </c>
    </row>
    <row r="3698" spans="1:12">
      <c r="A3698" t="s">
        <v>3721</v>
      </c>
      <c r="B3698" s="2">
        <v>41746</v>
      </c>
      <c r="C3698">
        <v>19</v>
      </c>
      <c r="D3698" t="s">
        <v>2</v>
      </c>
      <c r="E3698" t="s">
        <v>8168</v>
      </c>
      <c r="F3698" t="s">
        <v>8028</v>
      </c>
      <c r="G3698">
        <v>55</v>
      </c>
      <c r="H3698">
        <v>8</v>
      </c>
      <c r="I3698">
        <v>3</v>
      </c>
      <c r="J3698" s="1">
        <v>445.17777777777775</v>
      </c>
      <c r="K3698" s="1">
        <f>Sales_Data[[#This Row],[Order Quantity]]*Sales_Data[[#This Row],[Unit Price]]</f>
        <v>1335.5333333333333</v>
      </c>
      <c r="L3698" s="1">
        <v>316.07622222222221</v>
      </c>
    </row>
    <row r="3699" spans="1:12">
      <c r="A3699" t="s">
        <v>3722</v>
      </c>
      <c r="B3699" s="2">
        <v>41746</v>
      </c>
      <c r="C3699">
        <v>18</v>
      </c>
      <c r="D3699" t="s">
        <v>4</v>
      </c>
      <c r="E3699" t="s">
        <v>8168</v>
      </c>
      <c r="F3699" t="s">
        <v>8025</v>
      </c>
      <c r="G3699">
        <v>52</v>
      </c>
      <c r="H3699">
        <v>8</v>
      </c>
      <c r="I3699">
        <v>6</v>
      </c>
      <c r="J3699" s="1">
        <v>108.6888888888889</v>
      </c>
      <c r="K3699" s="1">
        <f>Sales_Data[[#This Row],[Order Quantity]]*Sales_Data[[#This Row],[Unit Price]]</f>
        <v>652.13333333333344</v>
      </c>
      <c r="L3699" s="1">
        <v>66.300222222222217</v>
      </c>
    </row>
    <row r="3700" spans="1:12">
      <c r="A3700" t="s">
        <v>3723</v>
      </c>
      <c r="B3700" s="2">
        <v>41746</v>
      </c>
      <c r="C3700">
        <v>8</v>
      </c>
      <c r="D3700" t="s">
        <v>2</v>
      </c>
      <c r="E3700" t="s">
        <v>8168</v>
      </c>
      <c r="F3700" t="s">
        <v>8027</v>
      </c>
      <c r="G3700">
        <v>21</v>
      </c>
      <c r="H3700">
        <v>3</v>
      </c>
      <c r="I3700">
        <v>4</v>
      </c>
      <c r="J3700" s="1">
        <v>116.13333333333334</v>
      </c>
      <c r="K3700" s="1">
        <f>Sales_Data[[#This Row],[Order Quantity]]*Sales_Data[[#This Row],[Unit Price]]</f>
        <v>464.53333333333336</v>
      </c>
      <c r="L3700" s="1">
        <v>68.518666666666661</v>
      </c>
    </row>
    <row r="3701" spans="1:12">
      <c r="A3701" t="s">
        <v>3724</v>
      </c>
      <c r="B3701" s="2">
        <v>41746</v>
      </c>
      <c r="C3701">
        <v>9</v>
      </c>
      <c r="D3701" t="s">
        <v>4</v>
      </c>
      <c r="E3701" t="s">
        <v>8168</v>
      </c>
      <c r="F3701" t="s">
        <v>8027</v>
      </c>
      <c r="G3701">
        <v>25</v>
      </c>
      <c r="H3701">
        <v>4</v>
      </c>
      <c r="I3701">
        <v>1</v>
      </c>
      <c r="J3701" s="1">
        <v>624.58888888888896</v>
      </c>
      <c r="K3701" s="1">
        <f>Sales_Data[[#This Row],[Order Quantity]]*Sales_Data[[#This Row],[Unit Price]]</f>
        <v>624.58888888888896</v>
      </c>
      <c r="L3701" s="1">
        <v>306.04855555555554</v>
      </c>
    </row>
    <row r="3702" spans="1:12">
      <c r="A3702" t="s">
        <v>3725</v>
      </c>
      <c r="B3702" s="2">
        <v>41747</v>
      </c>
      <c r="C3702">
        <v>12</v>
      </c>
      <c r="D3702" t="s">
        <v>3</v>
      </c>
      <c r="E3702" t="s">
        <v>8168</v>
      </c>
      <c r="F3702" t="s">
        <v>8026</v>
      </c>
      <c r="G3702">
        <v>33</v>
      </c>
      <c r="H3702">
        <v>5</v>
      </c>
      <c r="I3702">
        <v>8</v>
      </c>
      <c r="J3702" s="1">
        <v>121.34444444444446</v>
      </c>
      <c r="K3702" s="1">
        <f>Sales_Data[[#This Row],[Order Quantity]]*Sales_Data[[#This Row],[Unit Price]]</f>
        <v>970.7555555555557</v>
      </c>
      <c r="L3702" s="1">
        <v>95.862111111111119</v>
      </c>
    </row>
    <row r="3703" spans="1:12">
      <c r="A3703" t="s">
        <v>3726</v>
      </c>
      <c r="B3703" s="2">
        <v>41747</v>
      </c>
      <c r="C3703">
        <v>1</v>
      </c>
      <c r="D3703" t="s">
        <v>4</v>
      </c>
      <c r="E3703" t="s">
        <v>8168</v>
      </c>
      <c r="F3703" t="s">
        <v>8027</v>
      </c>
      <c r="G3703">
        <v>3</v>
      </c>
      <c r="H3703">
        <v>1</v>
      </c>
      <c r="I3703">
        <v>5</v>
      </c>
      <c r="J3703" s="1">
        <v>97.522222222222226</v>
      </c>
      <c r="K3703" s="1">
        <f>Sales_Data[[#This Row],[Order Quantity]]*Sales_Data[[#This Row],[Unit Price]]</f>
        <v>487.61111111111114</v>
      </c>
      <c r="L3703" s="1">
        <v>48.761111111111113</v>
      </c>
    </row>
    <row r="3704" spans="1:12">
      <c r="A3704" t="s">
        <v>3727</v>
      </c>
      <c r="B3704" s="2">
        <v>41747</v>
      </c>
      <c r="C3704">
        <v>3</v>
      </c>
      <c r="D3704" t="s">
        <v>2</v>
      </c>
      <c r="E3704" t="s">
        <v>8168</v>
      </c>
      <c r="F3704" t="s">
        <v>8027</v>
      </c>
      <c r="G3704">
        <v>6</v>
      </c>
      <c r="H3704">
        <v>1</v>
      </c>
      <c r="I3704">
        <v>3</v>
      </c>
      <c r="J3704" s="1">
        <v>209.93333333333334</v>
      </c>
      <c r="K3704" s="1">
        <f>Sales_Data[[#This Row],[Order Quantity]]*Sales_Data[[#This Row],[Unit Price]]</f>
        <v>629.79999999999995</v>
      </c>
      <c r="L3704" s="1">
        <v>132.25800000000001</v>
      </c>
    </row>
    <row r="3705" spans="1:12">
      <c r="A3705" t="s">
        <v>3728</v>
      </c>
      <c r="B3705" s="2">
        <v>41747</v>
      </c>
      <c r="C3705">
        <v>17</v>
      </c>
      <c r="D3705" t="s">
        <v>4</v>
      </c>
      <c r="E3705" t="s">
        <v>8168</v>
      </c>
      <c r="F3705" t="s">
        <v>8025</v>
      </c>
      <c r="G3705">
        <v>47</v>
      </c>
      <c r="H3705">
        <v>7</v>
      </c>
      <c r="I3705">
        <v>9</v>
      </c>
      <c r="J3705" s="1">
        <v>119.85555555555555</v>
      </c>
      <c r="K3705" s="1">
        <f>Sales_Data[[#This Row],[Order Quantity]]*Sales_Data[[#This Row],[Unit Price]]</f>
        <v>1078.7</v>
      </c>
      <c r="L3705" s="1">
        <v>53.935000000000002</v>
      </c>
    </row>
    <row r="3706" spans="1:12">
      <c r="A3706" t="s">
        <v>3729</v>
      </c>
      <c r="B3706" s="2">
        <v>41747</v>
      </c>
      <c r="C3706">
        <v>16</v>
      </c>
      <c r="D3706" t="s">
        <v>4</v>
      </c>
      <c r="E3706" t="s">
        <v>8168</v>
      </c>
      <c r="F3706" t="s">
        <v>8025</v>
      </c>
      <c r="G3706">
        <v>44</v>
      </c>
      <c r="H3706">
        <v>7</v>
      </c>
      <c r="I3706">
        <v>2</v>
      </c>
      <c r="J3706" s="1">
        <v>127.30000000000001</v>
      </c>
      <c r="K3706" s="1">
        <f>Sales_Data[[#This Row],[Order Quantity]]*Sales_Data[[#This Row],[Unit Price]]</f>
        <v>254.60000000000002</v>
      </c>
      <c r="L3706" s="1">
        <v>103.113</v>
      </c>
    </row>
    <row r="3707" spans="1:12">
      <c r="A3707" t="s">
        <v>3730</v>
      </c>
      <c r="B3707" s="2">
        <v>41748</v>
      </c>
      <c r="C3707">
        <v>14</v>
      </c>
      <c r="D3707" t="s">
        <v>4</v>
      </c>
      <c r="E3707" t="s">
        <v>8168</v>
      </c>
      <c r="F3707" t="s">
        <v>8026</v>
      </c>
      <c r="G3707">
        <v>39</v>
      </c>
      <c r="H3707">
        <v>6</v>
      </c>
      <c r="I3707">
        <v>8</v>
      </c>
      <c r="J3707" s="1">
        <v>102.73333333333333</v>
      </c>
      <c r="K3707" s="1">
        <f>Sales_Data[[#This Row],[Order Quantity]]*Sales_Data[[#This Row],[Unit Price]]</f>
        <v>821.86666666666667</v>
      </c>
      <c r="L3707" s="1">
        <v>41.093333333333334</v>
      </c>
    </row>
    <row r="3708" spans="1:12">
      <c r="A3708" t="s">
        <v>3731</v>
      </c>
      <c r="B3708" s="2">
        <v>41748</v>
      </c>
      <c r="C3708">
        <v>18</v>
      </c>
      <c r="D3708" t="s">
        <v>4</v>
      </c>
      <c r="E3708" t="s">
        <v>8168</v>
      </c>
      <c r="F3708" t="s">
        <v>8025</v>
      </c>
      <c r="G3708">
        <v>51</v>
      </c>
      <c r="H3708">
        <v>8</v>
      </c>
      <c r="I3708">
        <v>8</v>
      </c>
      <c r="J3708" s="1">
        <v>122.83333333333333</v>
      </c>
      <c r="K3708" s="1">
        <f>Sales_Data[[#This Row],[Order Quantity]]*Sales_Data[[#This Row],[Unit Price]]</f>
        <v>982.66666666666663</v>
      </c>
      <c r="L3708" s="1">
        <v>88.44</v>
      </c>
    </row>
    <row r="3709" spans="1:12">
      <c r="A3709" t="s">
        <v>3732</v>
      </c>
      <c r="B3709" s="2">
        <v>41748</v>
      </c>
      <c r="C3709">
        <v>17</v>
      </c>
      <c r="D3709" t="s">
        <v>4</v>
      </c>
      <c r="E3709" t="s">
        <v>8168</v>
      </c>
      <c r="F3709" t="s">
        <v>8025</v>
      </c>
      <c r="G3709">
        <v>49</v>
      </c>
      <c r="H3709">
        <v>7</v>
      </c>
      <c r="I3709">
        <v>6</v>
      </c>
      <c r="J3709" s="1">
        <v>110.17777777777778</v>
      </c>
      <c r="K3709" s="1">
        <f>Sales_Data[[#This Row],[Order Quantity]]*Sales_Data[[#This Row],[Unit Price]]</f>
        <v>661.06666666666661</v>
      </c>
      <c r="L3709" s="1">
        <v>55.088888888888889</v>
      </c>
    </row>
    <row r="3710" spans="1:12">
      <c r="A3710" t="s">
        <v>3733</v>
      </c>
      <c r="B3710" s="2">
        <v>41749</v>
      </c>
      <c r="C3710">
        <v>18</v>
      </c>
      <c r="D3710" t="s">
        <v>3</v>
      </c>
      <c r="E3710" t="s">
        <v>8168</v>
      </c>
      <c r="F3710" t="s">
        <v>8025</v>
      </c>
      <c r="G3710">
        <v>50</v>
      </c>
      <c r="H3710">
        <v>7</v>
      </c>
      <c r="I3710">
        <v>9</v>
      </c>
      <c r="J3710" s="1">
        <v>99.75555555555556</v>
      </c>
      <c r="K3710" s="1">
        <f>Sales_Data[[#This Row],[Order Quantity]]*Sales_Data[[#This Row],[Unit Price]]</f>
        <v>897.80000000000007</v>
      </c>
      <c r="L3710" s="1">
        <v>73.819111111111113</v>
      </c>
    </row>
    <row r="3711" spans="1:12">
      <c r="A3711" t="s">
        <v>3734</v>
      </c>
      <c r="B3711" s="2">
        <v>41749</v>
      </c>
      <c r="C3711">
        <v>2</v>
      </c>
      <c r="D3711" t="s">
        <v>4</v>
      </c>
      <c r="E3711" t="s">
        <v>8168</v>
      </c>
      <c r="F3711" t="s">
        <v>8027</v>
      </c>
      <c r="G3711">
        <v>4</v>
      </c>
      <c r="H3711">
        <v>1</v>
      </c>
      <c r="I3711">
        <v>5</v>
      </c>
      <c r="J3711" s="1">
        <v>438.47777777777782</v>
      </c>
      <c r="K3711" s="1">
        <f>Sales_Data[[#This Row],[Order Quantity]]*Sales_Data[[#This Row],[Unit Price]]</f>
        <v>2192.3888888888891</v>
      </c>
      <c r="L3711" s="1">
        <v>179.77588888888889</v>
      </c>
    </row>
    <row r="3712" spans="1:12">
      <c r="A3712" t="s">
        <v>3735</v>
      </c>
      <c r="B3712" s="2">
        <v>41749</v>
      </c>
      <c r="C3712">
        <v>17</v>
      </c>
      <c r="D3712" t="s">
        <v>2</v>
      </c>
      <c r="E3712" t="s">
        <v>8168</v>
      </c>
      <c r="F3712" t="s">
        <v>8025</v>
      </c>
      <c r="G3712">
        <v>48</v>
      </c>
      <c r="H3712">
        <v>7</v>
      </c>
      <c r="I3712">
        <v>9</v>
      </c>
      <c r="J3712" s="1">
        <v>683.40000000000009</v>
      </c>
      <c r="K3712" s="1">
        <f>Sales_Data[[#This Row],[Order Quantity]]*Sales_Data[[#This Row],[Unit Price]]</f>
        <v>6150.6</v>
      </c>
      <c r="L3712" s="1">
        <v>321.19800000000004</v>
      </c>
    </row>
    <row r="3713" spans="1:12">
      <c r="A3713" t="s">
        <v>3736</v>
      </c>
      <c r="B3713" s="2">
        <v>41750</v>
      </c>
      <c r="C3713">
        <v>19</v>
      </c>
      <c r="D3713" t="s">
        <v>2</v>
      </c>
      <c r="E3713" t="s">
        <v>8168</v>
      </c>
      <c r="F3713" t="s">
        <v>8028</v>
      </c>
      <c r="G3713">
        <v>53</v>
      </c>
      <c r="H3713">
        <v>8</v>
      </c>
      <c r="I3713">
        <v>9</v>
      </c>
      <c r="J3713" s="1">
        <v>23.822222222222223</v>
      </c>
      <c r="K3713" s="1">
        <f>Sales_Data[[#This Row],[Order Quantity]]*Sales_Data[[#This Row],[Unit Price]]</f>
        <v>214.4</v>
      </c>
      <c r="L3713" s="1">
        <v>16.199111111111112</v>
      </c>
    </row>
    <row r="3714" spans="1:12">
      <c r="A3714" t="s">
        <v>3737</v>
      </c>
      <c r="B3714" s="2">
        <v>41750</v>
      </c>
      <c r="C3714">
        <v>5</v>
      </c>
      <c r="D3714" t="s">
        <v>3</v>
      </c>
      <c r="E3714" t="s">
        <v>8168</v>
      </c>
      <c r="F3714" t="s">
        <v>8027</v>
      </c>
      <c r="G3714">
        <v>12</v>
      </c>
      <c r="H3714">
        <v>2</v>
      </c>
      <c r="I3714">
        <v>9</v>
      </c>
      <c r="J3714" s="1">
        <v>27.544444444444444</v>
      </c>
      <c r="K3714" s="1">
        <f>Sales_Data[[#This Row],[Order Quantity]]*Sales_Data[[#This Row],[Unit Price]]</f>
        <v>247.9</v>
      </c>
      <c r="L3714" s="1">
        <v>18.179333333333332</v>
      </c>
    </row>
    <row r="3715" spans="1:12">
      <c r="A3715" t="s">
        <v>3738</v>
      </c>
      <c r="B3715" s="2">
        <v>41750</v>
      </c>
      <c r="C3715">
        <v>12</v>
      </c>
      <c r="D3715" t="s">
        <v>2</v>
      </c>
      <c r="E3715" t="s">
        <v>8168</v>
      </c>
      <c r="F3715" t="s">
        <v>8026</v>
      </c>
      <c r="G3715">
        <v>33</v>
      </c>
      <c r="H3715">
        <v>5</v>
      </c>
      <c r="I3715">
        <v>5</v>
      </c>
      <c r="J3715" s="1">
        <v>439.9666666666667</v>
      </c>
      <c r="K3715" s="1">
        <f>Sales_Data[[#This Row],[Order Quantity]]*Sales_Data[[#This Row],[Unit Price]]</f>
        <v>2199.8333333333335</v>
      </c>
      <c r="L3715" s="1">
        <v>356.37300000000005</v>
      </c>
    </row>
    <row r="3716" spans="1:12">
      <c r="A3716" t="s">
        <v>3739</v>
      </c>
      <c r="B3716" s="2">
        <v>41750</v>
      </c>
      <c r="C3716">
        <v>20</v>
      </c>
      <c r="D3716" t="s">
        <v>4</v>
      </c>
      <c r="E3716" t="s">
        <v>8168</v>
      </c>
      <c r="F3716" t="s">
        <v>8028</v>
      </c>
      <c r="G3716">
        <v>58</v>
      </c>
      <c r="H3716">
        <v>8</v>
      </c>
      <c r="I3716">
        <v>7</v>
      </c>
      <c r="J3716" s="1">
        <v>422.1</v>
      </c>
      <c r="K3716" s="1">
        <f>Sales_Data[[#This Row],[Order Quantity]]*Sales_Data[[#This Row],[Unit Price]]</f>
        <v>2954.7000000000003</v>
      </c>
      <c r="L3716" s="1">
        <v>320.79600000000005</v>
      </c>
    </row>
    <row r="3717" spans="1:12">
      <c r="A3717" t="s">
        <v>3740</v>
      </c>
      <c r="B3717" s="2">
        <v>41750</v>
      </c>
      <c r="C3717">
        <v>13</v>
      </c>
      <c r="D3717" t="s">
        <v>4</v>
      </c>
      <c r="E3717" t="s">
        <v>8168</v>
      </c>
      <c r="F3717" t="s">
        <v>8026</v>
      </c>
      <c r="G3717">
        <v>37</v>
      </c>
      <c r="H3717">
        <v>6</v>
      </c>
      <c r="I3717">
        <v>5</v>
      </c>
      <c r="J3717" s="1">
        <v>434.75555555555559</v>
      </c>
      <c r="K3717" s="1">
        <f>Sales_Data[[#This Row],[Order Quantity]]*Sales_Data[[#This Row],[Unit Price]]</f>
        <v>2173.7777777777778</v>
      </c>
      <c r="L3717" s="1">
        <v>199.98755555555556</v>
      </c>
    </row>
    <row r="3718" spans="1:12">
      <c r="A3718" t="s">
        <v>3741</v>
      </c>
      <c r="B3718" s="2">
        <v>41751</v>
      </c>
      <c r="C3718">
        <v>12</v>
      </c>
      <c r="D3718" t="s">
        <v>4</v>
      </c>
      <c r="E3718" t="s">
        <v>8168</v>
      </c>
      <c r="F3718" t="s">
        <v>8026</v>
      </c>
      <c r="G3718">
        <v>33</v>
      </c>
      <c r="H3718">
        <v>5</v>
      </c>
      <c r="I3718">
        <v>5</v>
      </c>
      <c r="J3718" s="1">
        <v>29.033333333333335</v>
      </c>
      <c r="K3718" s="1">
        <f>Sales_Data[[#This Row],[Order Quantity]]*Sales_Data[[#This Row],[Unit Price]]</f>
        <v>145.16666666666669</v>
      </c>
      <c r="L3718" s="1">
        <v>12.193999999999999</v>
      </c>
    </row>
    <row r="3719" spans="1:12">
      <c r="A3719" t="s">
        <v>3742</v>
      </c>
      <c r="B3719" s="2">
        <v>41751</v>
      </c>
      <c r="C3719">
        <v>4</v>
      </c>
      <c r="D3719" t="s">
        <v>4</v>
      </c>
      <c r="E3719" t="s">
        <v>8168</v>
      </c>
      <c r="F3719" t="s">
        <v>8027</v>
      </c>
      <c r="G3719">
        <v>9</v>
      </c>
      <c r="H3719">
        <v>2</v>
      </c>
      <c r="I3719">
        <v>6</v>
      </c>
      <c r="J3719" s="1">
        <v>259.06666666666666</v>
      </c>
      <c r="K3719" s="1">
        <f>Sales_Data[[#This Row],[Order Quantity]]*Sales_Data[[#This Row],[Unit Price]]</f>
        <v>1554.4</v>
      </c>
      <c r="L3719" s="1">
        <v>168.39333333333332</v>
      </c>
    </row>
    <row r="3720" spans="1:12">
      <c r="A3720" t="s">
        <v>3743</v>
      </c>
      <c r="B3720" s="2">
        <v>41751</v>
      </c>
      <c r="C3720">
        <v>10</v>
      </c>
      <c r="D3720" t="s">
        <v>4</v>
      </c>
      <c r="E3720" t="s">
        <v>8168</v>
      </c>
      <c r="F3720" t="s">
        <v>8026</v>
      </c>
      <c r="G3720">
        <v>28</v>
      </c>
      <c r="H3720">
        <v>4</v>
      </c>
      <c r="I3720">
        <v>8</v>
      </c>
      <c r="J3720" s="1">
        <v>122.08888888888889</v>
      </c>
      <c r="K3720" s="1">
        <f>Sales_Data[[#This Row],[Order Quantity]]*Sales_Data[[#This Row],[Unit Price]]</f>
        <v>976.71111111111111</v>
      </c>
      <c r="L3720" s="1">
        <v>89.124888888888876</v>
      </c>
    </row>
    <row r="3721" spans="1:12">
      <c r="A3721" t="s">
        <v>3744</v>
      </c>
      <c r="B3721" s="2">
        <v>41751</v>
      </c>
      <c r="C3721">
        <v>12</v>
      </c>
      <c r="D3721" t="s">
        <v>4</v>
      </c>
      <c r="E3721" t="s">
        <v>8168</v>
      </c>
      <c r="F3721" t="s">
        <v>8026</v>
      </c>
      <c r="G3721">
        <v>33</v>
      </c>
      <c r="H3721">
        <v>5</v>
      </c>
      <c r="I3721">
        <v>6</v>
      </c>
      <c r="J3721" s="1">
        <v>438.47777777777782</v>
      </c>
      <c r="K3721" s="1">
        <f>Sales_Data[[#This Row],[Order Quantity]]*Sales_Data[[#This Row],[Unit Price]]</f>
        <v>2630.8666666666668</v>
      </c>
      <c r="L3721" s="1">
        <v>355.16700000000003</v>
      </c>
    </row>
    <row r="3722" spans="1:12">
      <c r="A3722" t="s">
        <v>3745</v>
      </c>
      <c r="B3722" s="2">
        <v>41751</v>
      </c>
      <c r="C3722">
        <v>17</v>
      </c>
      <c r="D3722" t="s">
        <v>4</v>
      </c>
      <c r="E3722" t="s">
        <v>8168</v>
      </c>
      <c r="F3722" t="s">
        <v>8025</v>
      </c>
      <c r="G3722">
        <v>49</v>
      </c>
      <c r="H3722">
        <v>7</v>
      </c>
      <c r="I3722">
        <v>7</v>
      </c>
      <c r="J3722" s="1">
        <v>206.21111111111111</v>
      </c>
      <c r="K3722" s="1">
        <f>Sales_Data[[#This Row],[Order Quantity]]*Sales_Data[[#This Row],[Unit Price]]</f>
        <v>1443.4777777777776</v>
      </c>
      <c r="L3722" s="1">
        <v>98.981333333333339</v>
      </c>
    </row>
    <row r="3723" spans="1:12">
      <c r="A3723" t="s">
        <v>3746</v>
      </c>
      <c r="B3723" s="2">
        <v>41752</v>
      </c>
      <c r="C3723">
        <v>8</v>
      </c>
      <c r="D3723" t="s">
        <v>4</v>
      </c>
      <c r="E3723" t="s">
        <v>8168</v>
      </c>
      <c r="F3723" t="s">
        <v>8027</v>
      </c>
      <c r="G3723">
        <v>23</v>
      </c>
      <c r="H3723">
        <v>4</v>
      </c>
      <c r="I3723">
        <v>5</v>
      </c>
      <c r="J3723" s="1">
        <v>640.9666666666667</v>
      </c>
      <c r="K3723" s="1">
        <f>Sales_Data[[#This Row],[Order Quantity]]*Sales_Data[[#This Row],[Unit Price]]</f>
        <v>3204.8333333333335</v>
      </c>
      <c r="L3723" s="1">
        <v>301.25433333333331</v>
      </c>
    </row>
    <row r="3724" spans="1:12">
      <c r="A3724" t="s">
        <v>3747</v>
      </c>
      <c r="B3724" s="2">
        <v>41752</v>
      </c>
      <c r="C3724">
        <v>15</v>
      </c>
      <c r="D3724" t="s">
        <v>2</v>
      </c>
      <c r="E3724" t="s">
        <v>8168</v>
      </c>
      <c r="F3724" t="s">
        <v>8025</v>
      </c>
      <c r="G3724">
        <v>43</v>
      </c>
      <c r="H3724">
        <v>6</v>
      </c>
      <c r="I3724">
        <v>9</v>
      </c>
      <c r="J3724" s="1">
        <v>81.888888888888886</v>
      </c>
      <c r="K3724" s="1">
        <f>Sales_Data[[#This Row],[Order Quantity]]*Sales_Data[[#This Row],[Unit Price]]</f>
        <v>737</v>
      </c>
      <c r="L3724" s="1">
        <v>38.487777777777779</v>
      </c>
    </row>
    <row r="3725" spans="1:12">
      <c r="A3725" t="s">
        <v>3748</v>
      </c>
      <c r="B3725" s="2">
        <v>41752</v>
      </c>
      <c r="C3725">
        <v>4</v>
      </c>
      <c r="D3725" t="s">
        <v>2</v>
      </c>
      <c r="E3725" t="s">
        <v>8168</v>
      </c>
      <c r="F3725" t="s">
        <v>8027</v>
      </c>
      <c r="G3725">
        <v>11</v>
      </c>
      <c r="H3725">
        <v>2</v>
      </c>
      <c r="I3725">
        <v>2</v>
      </c>
      <c r="J3725" s="1">
        <v>666.27777777777783</v>
      </c>
      <c r="K3725" s="1">
        <f>Sales_Data[[#This Row],[Order Quantity]]*Sales_Data[[#This Row],[Unit Price]]</f>
        <v>1332.5555555555557</v>
      </c>
      <c r="L3725" s="1">
        <v>266.51111111111112</v>
      </c>
    </row>
    <row r="3726" spans="1:12">
      <c r="A3726" t="s">
        <v>3749</v>
      </c>
      <c r="B3726" s="2">
        <v>41752</v>
      </c>
      <c r="C3726">
        <v>2</v>
      </c>
      <c r="D3726" t="s">
        <v>4</v>
      </c>
      <c r="E3726" t="s">
        <v>8168</v>
      </c>
      <c r="F3726" t="s">
        <v>8027</v>
      </c>
      <c r="G3726">
        <v>5</v>
      </c>
      <c r="H3726">
        <v>1</v>
      </c>
      <c r="I3726">
        <v>6</v>
      </c>
      <c r="J3726" s="1">
        <v>117.62222222222223</v>
      </c>
      <c r="K3726" s="1">
        <f>Sales_Data[[#This Row],[Order Quantity]]*Sales_Data[[#This Row],[Unit Price]]</f>
        <v>705.73333333333335</v>
      </c>
      <c r="L3726" s="1">
        <v>99.978888888888889</v>
      </c>
    </row>
    <row r="3727" spans="1:12">
      <c r="A3727" t="s">
        <v>3750</v>
      </c>
      <c r="B3727" s="2">
        <v>41752</v>
      </c>
      <c r="C3727">
        <v>11</v>
      </c>
      <c r="D3727" t="s">
        <v>4</v>
      </c>
      <c r="E3727" t="s">
        <v>8168</v>
      </c>
      <c r="F3727" t="s">
        <v>8026</v>
      </c>
      <c r="G3727">
        <v>30</v>
      </c>
      <c r="H3727">
        <v>5</v>
      </c>
      <c r="I3727">
        <v>9</v>
      </c>
      <c r="J3727" s="1">
        <v>99.75555555555556</v>
      </c>
      <c r="K3727" s="1">
        <f>Sales_Data[[#This Row],[Order Quantity]]*Sales_Data[[#This Row],[Unit Price]]</f>
        <v>897.80000000000007</v>
      </c>
      <c r="L3727" s="1">
        <v>68.831333333333333</v>
      </c>
    </row>
    <row r="3728" spans="1:12">
      <c r="A3728" t="s">
        <v>3751</v>
      </c>
      <c r="B3728" s="2">
        <v>41752</v>
      </c>
      <c r="C3728">
        <v>2</v>
      </c>
      <c r="D3728" t="s">
        <v>3</v>
      </c>
      <c r="E3728" t="s">
        <v>8168</v>
      </c>
      <c r="F3728" t="s">
        <v>8027</v>
      </c>
      <c r="G3728">
        <v>6</v>
      </c>
      <c r="H3728">
        <v>1</v>
      </c>
      <c r="I3728">
        <v>5</v>
      </c>
      <c r="J3728" s="1">
        <v>290.33333333333331</v>
      </c>
      <c r="K3728" s="1">
        <f>Sales_Data[[#This Row],[Order Quantity]]*Sales_Data[[#This Row],[Unit Price]]</f>
        <v>1451.6666666666665</v>
      </c>
      <c r="L3728" s="1">
        <v>148.07000000000002</v>
      </c>
    </row>
    <row r="3729" spans="1:12">
      <c r="A3729" t="s">
        <v>3752</v>
      </c>
      <c r="B3729" s="2">
        <v>41753</v>
      </c>
      <c r="C3729">
        <v>6</v>
      </c>
      <c r="D3729" t="s">
        <v>4</v>
      </c>
      <c r="E3729" t="s">
        <v>8168</v>
      </c>
      <c r="F3729" t="s">
        <v>8027</v>
      </c>
      <c r="G3729">
        <v>16</v>
      </c>
      <c r="H3729">
        <v>3</v>
      </c>
      <c r="I3729">
        <v>5</v>
      </c>
      <c r="J3729" s="1">
        <v>624.58888888888896</v>
      </c>
      <c r="K3729" s="1">
        <f>Sales_Data[[#This Row],[Order Quantity]]*Sales_Data[[#This Row],[Unit Price]]</f>
        <v>3122.9444444444448</v>
      </c>
      <c r="L3729" s="1">
        <v>368.50744444444445</v>
      </c>
    </row>
    <row r="3730" spans="1:12">
      <c r="A3730" t="s">
        <v>3753</v>
      </c>
      <c r="B3730" s="2">
        <v>41753</v>
      </c>
      <c r="C3730">
        <v>13</v>
      </c>
      <c r="D3730" t="s">
        <v>4</v>
      </c>
      <c r="E3730" t="s">
        <v>8168</v>
      </c>
      <c r="F3730" t="s">
        <v>8026</v>
      </c>
      <c r="G3730">
        <v>37</v>
      </c>
      <c r="H3730">
        <v>5</v>
      </c>
      <c r="I3730">
        <v>1</v>
      </c>
      <c r="J3730" s="1">
        <v>105.71111111111111</v>
      </c>
      <c r="K3730" s="1">
        <f>Sales_Data[[#This Row],[Order Quantity]]*Sales_Data[[#This Row],[Unit Price]]</f>
        <v>105.71111111111111</v>
      </c>
      <c r="L3730" s="1">
        <v>81.397555555555556</v>
      </c>
    </row>
    <row r="3731" spans="1:12">
      <c r="A3731" t="s">
        <v>3754</v>
      </c>
      <c r="B3731" s="2">
        <v>41754</v>
      </c>
      <c r="C3731">
        <v>17</v>
      </c>
      <c r="D3731" t="s">
        <v>3</v>
      </c>
      <c r="E3731" t="s">
        <v>8168</v>
      </c>
      <c r="F3731" t="s">
        <v>8025</v>
      </c>
      <c r="G3731">
        <v>47</v>
      </c>
      <c r="H3731">
        <v>7</v>
      </c>
      <c r="I3731">
        <v>7</v>
      </c>
      <c r="J3731" s="1">
        <v>20.844444444444445</v>
      </c>
      <c r="K3731" s="1">
        <f>Sales_Data[[#This Row],[Order Quantity]]*Sales_Data[[#This Row],[Unit Price]]</f>
        <v>145.91111111111113</v>
      </c>
      <c r="L3731" s="1">
        <v>8.963111111111111</v>
      </c>
    </row>
    <row r="3732" spans="1:12">
      <c r="A3732" t="s">
        <v>3755</v>
      </c>
      <c r="B3732" s="2">
        <v>41754</v>
      </c>
      <c r="C3732">
        <v>14</v>
      </c>
      <c r="D3732" t="s">
        <v>2</v>
      </c>
      <c r="E3732" t="s">
        <v>8168</v>
      </c>
      <c r="F3732" t="s">
        <v>8026</v>
      </c>
      <c r="G3732">
        <v>39</v>
      </c>
      <c r="H3732">
        <v>6</v>
      </c>
      <c r="I3732">
        <v>6</v>
      </c>
      <c r="J3732" s="1">
        <v>431.77777777777777</v>
      </c>
      <c r="K3732" s="1">
        <f>Sales_Data[[#This Row],[Order Quantity]]*Sales_Data[[#This Row],[Unit Price]]</f>
        <v>2590.6666666666665</v>
      </c>
      <c r="L3732" s="1">
        <v>267.70222222222225</v>
      </c>
    </row>
    <row r="3733" spans="1:12">
      <c r="A3733" t="s">
        <v>3756</v>
      </c>
      <c r="B3733" s="2">
        <v>41754</v>
      </c>
      <c r="C3733">
        <v>6</v>
      </c>
      <c r="D3733" t="s">
        <v>4</v>
      </c>
      <c r="E3733" t="s">
        <v>8168</v>
      </c>
      <c r="F3733" t="s">
        <v>8027</v>
      </c>
      <c r="G3733">
        <v>17</v>
      </c>
      <c r="H3733">
        <v>3</v>
      </c>
      <c r="I3733">
        <v>7</v>
      </c>
      <c r="J3733" s="1">
        <v>201.74444444444444</v>
      </c>
      <c r="K3733" s="1">
        <f>Sales_Data[[#This Row],[Order Quantity]]*Sales_Data[[#This Row],[Unit Price]]</f>
        <v>1412.211111111111</v>
      </c>
      <c r="L3733" s="1">
        <v>108.94200000000001</v>
      </c>
    </row>
    <row r="3734" spans="1:12">
      <c r="A3734" t="s">
        <v>3757</v>
      </c>
      <c r="B3734" s="2">
        <v>41754</v>
      </c>
      <c r="C3734">
        <v>11</v>
      </c>
      <c r="D3734" t="s">
        <v>4</v>
      </c>
      <c r="E3734" t="s">
        <v>8168</v>
      </c>
      <c r="F3734" t="s">
        <v>8026</v>
      </c>
      <c r="G3734">
        <v>32</v>
      </c>
      <c r="H3734">
        <v>5</v>
      </c>
      <c r="I3734">
        <v>9</v>
      </c>
      <c r="J3734" s="1">
        <v>314.89999999999998</v>
      </c>
      <c r="K3734" s="1">
        <f>Sales_Data[[#This Row],[Order Quantity]]*Sales_Data[[#This Row],[Unit Price]]</f>
        <v>2834.1</v>
      </c>
      <c r="L3734" s="1">
        <v>214.13200000000001</v>
      </c>
    </row>
    <row r="3735" spans="1:12">
      <c r="A3735" t="s">
        <v>3758</v>
      </c>
      <c r="B3735" s="2">
        <v>41754</v>
      </c>
      <c r="C3735">
        <v>8</v>
      </c>
      <c r="D3735" t="s">
        <v>3</v>
      </c>
      <c r="E3735" t="s">
        <v>8168</v>
      </c>
      <c r="F3735" t="s">
        <v>8027</v>
      </c>
      <c r="G3735">
        <v>21</v>
      </c>
      <c r="H3735">
        <v>3</v>
      </c>
      <c r="I3735">
        <v>9</v>
      </c>
      <c r="J3735" s="1">
        <v>107.94444444444444</v>
      </c>
      <c r="K3735" s="1">
        <f>Sales_Data[[#This Row],[Order Quantity]]*Sales_Data[[#This Row],[Unit Price]]</f>
        <v>971.5</v>
      </c>
      <c r="L3735" s="1">
        <v>74.481666666666655</v>
      </c>
    </row>
    <row r="3736" spans="1:12">
      <c r="A3736" t="s">
        <v>3759</v>
      </c>
      <c r="B3736" s="2">
        <v>41754</v>
      </c>
      <c r="C3736">
        <v>8</v>
      </c>
      <c r="D3736" t="s">
        <v>4</v>
      </c>
      <c r="E3736" t="s">
        <v>8168</v>
      </c>
      <c r="F3736" t="s">
        <v>8027</v>
      </c>
      <c r="G3736">
        <v>24</v>
      </c>
      <c r="H3736">
        <v>4</v>
      </c>
      <c r="I3736">
        <v>6</v>
      </c>
      <c r="J3736" s="1">
        <v>20.100000000000001</v>
      </c>
      <c r="K3736" s="1">
        <f>Sales_Data[[#This Row],[Order Quantity]]*Sales_Data[[#This Row],[Unit Price]]</f>
        <v>120.60000000000001</v>
      </c>
      <c r="L3736" s="1">
        <v>9.6479999999999997</v>
      </c>
    </row>
    <row r="3737" spans="1:12">
      <c r="A3737" t="s">
        <v>3760</v>
      </c>
      <c r="B3737" s="2">
        <v>41754</v>
      </c>
      <c r="C3737">
        <v>6</v>
      </c>
      <c r="D3737" t="s">
        <v>3</v>
      </c>
      <c r="E3737" t="s">
        <v>8168</v>
      </c>
      <c r="F3737" t="s">
        <v>8027</v>
      </c>
      <c r="G3737">
        <v>15</v>
      </c>
      <c r="H3737">
        <v>3</v>
      </c>
      <c r="I3737">
        <v>9</v>
      </c>
      <c r="J3737" s="1">
        <v>23.077777777777779</v>
      </c>
      <c r="K3737" s="1">
        <f>Sales_Data[[#This Row],[Order Quantity]]*Sales_Data[[#This Row],[Unit Price]]</f>
        <v>207.70000000000002</v>
      </c>
      <c r="L3737" s="1">
        <v>12.692777777777779</v>
      </c>
    </row>
    <row r="3738" spans="1:12">
      <c r="A3738" t="s">
        <v>3761</v>
      </c>
      <c r="B3738" s="2">
        <v>41754</v>
      </c>
      <c r="C3738">
        <v>8</v>
      </c>
      <c r="D3738" t="s">
        <v>2</v>
      </c>
      <c r="E3738" t="s">
        <v>8168</v>
      </c>
      <c r="F3738" t="s">
        <v>8027</v>
      </c>
      <c r="G3738">
        <v>23</v>
      </c>
      <c r="H3738">
        <v>4</v>
      </c>
      <c r="I3738">
        <v>6</v>
      </c>
      <c r="J3738" s="1">
        <v>442.20000000000005</v>
      </c>
      <c r="K3738" s="1">
        <f>Sales_Data[[#This Row],[Order Quantity]]*Sales_Data[[#This Row],[Unit Price]]</f>
        <v>2653.2000000000003</v>
      </c>
      <c r="L3738" s="1">
        <v>300.69600000000003</v>
      </c>
    </row>
    <row r="3739" spans="1:12">
      <c r="A3739" t="s">
        <v>3762</v>
      </c>
      <c r="B3739" s="2">
        <v>41754</v>
      </c>
      <c r="C3739">
        <v>16</v>
      </c>
      <c r="D3739" t="s">
        <v>4</v>
      </c>
      <c r="E3739" t="s">
        <v>8168</v>
      </c>
      <c r="F3739" t="s">
        <v>8025</v>
      </c>
      <c r="G3739">
        <v>46</v>
      </c>
      <c r="H3739">
        <v>7</v>
      </c>
      <c r="I3739">
        <v>3</v>
      </c>
      <c r="J3739" s="1">
        <v>24.566666666666666</v>
      </c>
      <c r="K3739" s="1">
        <f>Sales_Data[[#This Row],[Order Quantity]]*Sales_Data[[#This Row],[Unit Price]]</f>
        <v>73.7</v>
      </c>
      <c r="L3739" s="1">
        <v>17.196666666666665</v>
      </c>
    </row>
    <row r="3740" spans="1:12">
      <c r="A3740" t="s">
        <v>3763</v>
      </c>
      <c r="B3740" s="2">
        <v>41755</v>
      </c>
      <c r="C3740">
        <v>8</v>
      </c>
      <c r="D3740" t="s">
        <v>2</v>
      </c>
      <c r="E3740" t="s">
        <v>8168</v>
      </c>
      <c r="F3740" t="s">
        <v>8027</v>
      </c>
      <c r="G3740">
        <v>22</v>
      </c>
      <c r="H3740">
        <v>4</v>
      </c>
      <c r="I3740">
        <v>9</v>
      </c>
      <c r="J3740" s="1">
        <v>117.62222222222223</v>
      </c>
      <c r="K3740" s="1">
        <f>Sales_Data[[#This Row],[Order Quantity]]*Sales_Data[[#This Row],[Unit Price]]</f>
        <v>1058.6000000000001</v>
      </c>
      <c r="L3740" s="1">
        <v>55.282444444444451</v>
      </c>
    </row>
    <row r="3741" spans="1:12">
      <c r="A3741" t="s">
        <v>3764</v>
      </c>
      <c r="B3741" s="2">
        <v>41755</v>
      </c>
      <c r="C3741">
        <v>15</v>
      </c>
      <c r="D3741" t="s">
        <v>2</v>
      </c>
      <c r="E3741" t="s">
        <v>8168</v>
      </c>
      <c r="F3741" t="s">
        <v>8025</v>
      </c>
      <c r="G3741">
        <v>41</v>
      </c>
      <c r="H3741">
        <v>6</v>
      </c>
      <c r="I3741">
        <v>9</v>
      </c>
      <c r="J3741" s="1">
        <v>658.83333333333337</v>
      </c>
      <c r="K3741" s="1">
        <f>Sales_Data[[#This Row],[Order Quantity]]*Sales_Data[[#This Row],[Unit Price]]</f>
        <v>5929.5</v>
      </c>
      <c r="L3741" s="1">
        <v>395.29999999999995</v>
      </c>
    </row>
    <row r="3742" spans="1:12">
      <c r="A3742" t="s">
        <v>3765</v>
      </c>
      <c r="B3742" s="2">
        <v>41755</v>
      </c>
      <c r="C3742">
        <v>3</v>
      </c>
      <c r="D3742" t="s">
        <v>3</v>
      </c>
      <c r="E3742" t="s">
        <v>8168</v>
      </c>
      <c r="F3742" t="s">
        <v>8027</v>
      </c>
      <c r="G3742">
        <v>9</v>
      </c>
      <c r="H3742">
        <v>2</v>
      </c>
      <c r="I3742">
        <v>3</v>
      </c>
      <c r="J3742" s="1">
        <v>100.5</v>
      </c>
      <c r="K3742" s="1">
        <f>Sales_Data[[#This Row],[Order Quantity]]*Sales_Data[[#This Row],[Unit Price]]</f>
        <v>301.5</v>
      </c>
      <c r="L3742" s="1">
        <v>53.265000000000008</v>
      </c>
    </row>
    <row r="3743" spans="1:12">
      <c r="A3743" t="s">
        <v>3766</v>
      </c>
      <c r="B3743" s="2">
        <v>41755</v>
      </c>
      <c r="C3743">
        <v>11</v>
      </c>
      <c r="D3743" t="s">
        <v>3</v>
      </c>
      <c r="E3743" t="s">
        <v>8168</v>
      </c>
      <c r="F3743" t="s">
        <v>8026</v>
      </c>
      <c r="G3743">
        <v>31</v>
      </c>
      <c r="H3743">
        <v>5</v>
      </c>
      <c r="I3743">
        <v>5</v>
      </c>
      <c r="J3743" s="1">
        <v>259.06666666666666</v>
      </c>
      <c r="K3743" s="1">
        <f>Sales_Data[[#This Row],[Order Quantity]]*Sales_Data[[#This Row],[Unit Price]]</f>
        <v>1295.3333333333333</v>
      </c>
      <c r="L3743" s="1">
        <v>212.43466666666666</v>
      </c>
    </row>
    <row r="3744" spans="1:12">
      <c r="A3744" t="s">
        <v>3767</v>
      </c>
      <c r="B3744" s="2">
        <v>41755</v>
      </c>
      <c r="C3744">
        <v>9</v>
      </c>
      <c r="D3744" t="s">
        <v>4</v>
      </c>
      <c r="E3744" t="s">
        <v>8168</v>
      </c>
      <c r="F3744" t="s">
        <v>8027</v>
      </c>
      <c r="G3744">
        <v>26</v>
      </c>
      <c r="H3744">
        <v>4</v>
      </c>
      <c r="I3744">
        <v>5</v>
      </c>
      <c r="J3744" s="1">
        <v>219.61111111111111</v>
      </c>
      <c r="K3744" s="1">
        <f>Sales_Data[[#This Row],[Order Quantity]]*Sales_Data[[#This Row],[Unit Price]]</f>
        <v>1098.0555555555557</v>
      </c>
      <c r="L3744" s="1">
        <v>180.08111111111108</v>
      </c>
    </row>
    <row r="3745" spans="1:12">
      <c r="A3745" t="s">
        <v>3768</v>
      </c>
      <c r="B3745" s="2">
        <v>41755</v>
      </c>
      <c r="C3745">
        <v>19</v>
      </c>
      <c r="D3745" t="s">
        <v>2</v>
      </c>
      <c r="E3745" t="s">
        <v>8168</v>
      </c>
      <c r="F3745" t="s">
        <v>8028</v>
      </c>
      <c r="G3745">
        <v>56</v>
      </c>
      <c r="H3745">
        <v>8</v>
      </c>
      <c r="I3745">
        <v>6</v>
      </c>
      <c r="J3745" s="1">
        <v>638.73333333333335</v>
      </c>
      <c r="K3745" s="1">
        <f>Sales_Data[[#This Row],[Order Quantity]]*Sales_Data[[#This Row],[Unit Price]]</f>
        <v>3832.4</v>
      </c>
      <c r="L3745" s="1">
        <v>498.21200000000005</v>
      </c>
    </row>
    <row r="3746" spans="1:12">
      <c r="A3746" t="s">
        <v>3769</v>
      </c>
      <c r="B3746" s="2">
        <v>41756</v>
      </c>
      <c r="C3746">
        <v>8</v>
      </c>
      <c r="D3746" t="s">
        <v>3</v>
      </c>
      <c r="E3746" t="s">
        <v>8168</v>
      </c>
      <c r="F3746" t="s">
        <v>8027</v>
      </c>
      <c r="G3746">
        <v>22</v>
      </c>
      <c r="H3746">
        <v>4</v>
      </c>
      <c r="I3746">
        <v>9</v>
      </c>
      <c r="J3746" s="1">
        <v>146.65555555555557</v>
      </c>
      <c r="K3746" s="1">
        <f>Sales_Data[[#This Row],[Order Quantity]]*Sales_Data[[#This Row],[Unit Price]]</f>
        <v>1319.9</v>
      </c>
      <c r="L3746" s="1">
        <v>80.660555555555575</v>
      </c>
    </row>
    <row r="3747" spans="1:12">
      <c r="A3747" t="s">
        <v>3770</v>
      </c>
      <c r="B3747" s="2">
        <v>41756</v>
      </c>
      <c r="C3747">
        <v>3</v>
      </c>
      <c r="D3747" t="s">
        <v>2</v>
      </c>
      <c r="E3747" t="s">
        <v>8168</v>
      </c>
      <c r="F3747" t="s">
        <v>8027</v>
      </c>
      <c r="G3747">
        <v>8</v>
      </c>
      <c r="H3747">
        <v>2</v>
      </c>
      <c r="I3747">
        <v>9</v>
      </c>
      <c r="J3747" s="1">
        <v>106.45555555555556</v>
      </c>
      <c r="K3747" s="1">
        <f>Sales_Data[[#This Row],[Order Quantity]]*Sales_Data[[#This Row],[Unit Price]]</f>
        <v>958.1</v>
      </c>
      <c r="L3747" s="1">
        <v>54.292333333333339</v>
      </c>
    </row>
    <row r="3748" spans="1:12">
      <c r="A3748" t="s">
        <v>3771</v>
      </c>
      <c r="B3748" s="2">
        <v>41757</v>
      </c>
      <c r="C3748">
        <v>20</v>
      </c>
      <c r="D3748" t="s">
        <v>2</v>
      </c>
      <c r="E3748" t="s">
        <v>8168</v>
      </c>
      <c r="F3748" t="s">
        <v>8028</v>
      </c>
      <c r="G3748">
        <v>56</v>
      </c>
      <c r="H3748">
        <v>8</v>
      </c>
      <c r="I3748">
        <v>7</v>
      </c>
      <c r="J3748" s="1">
        <v>626.82222222222231</v>
      </c>
      <c r="K3748" s="1">
        <f>Sales_Data[[#This Row],[Order Quantity]]*Sales_Data[[#This Row],[Unit Price]]</f>
        <v>4387.7555555555564</v>
      </c>
      <c r="L3748" s="1">
        <v>463.84844444444451</v>
      </c>
    </row>
    <row r="3749" spans="1:12">
      <c r="A3749" t="s">
        <v>3772</v>
      </c>
      <c r="B3749" s="2">
        <v>41757</v>
      </c>
      <c r="C3749">
        <v>13</v>
      </c>
      <c r="D3749" t="s">
        <v>2</v>
      </c>
      <c r="E3749" t="s">
        <v>8168</v>
      </c>
      <c r="F3749" t="s">
        <v>8026</v>
      </c>
      <c r="G3749">
        <v>37</v>
      </c>
      <c r="H3749">
        <v>6</v>
      </c>
      <c r="I3749">
        <v>2</v>
      </c>
      <c r="J3749" s="1">
        <v>82.63333333333334</v>
      </c>
      <c r="K3749" s="1">
        <f>Sales_Data[[#This Row],[Order Quantity]]*Sales_Data[[#This Row],[Unit Price]]</f>
        <v>165.26666666666668</v>
      </c>
      <c r="L3749" s="1">
        <v>38.837666666666664</v>
      </c>
    </row>
    <row r="3750" spans="1:12">
      <c r="A3750" t="s">
        <v>3773</v>
      </c>
      <c r="B3750" s="2">
        <v>41757</v>
      </c>
      <c r="C3750">
        <v>16</v>
      </c>
      <c r="D3750" t="s">
        <v>3</v>
      </c>
      <c r="E3750" t="s">
        <v>8168</v>
      </c>
      <c r="F3750" t="s">
        <v>8025</v>
      </c>
      <c r="G3750">
        <v>44</v>
      </c>
      <c r="H3750">
        <v>7</v>
      </c>
      <c r="I3750">
        <v>2</v>
      </c>
      <c r="J3750" s="1">
        <v>424.33333333333331</v>
      </c>
      <c r="K3750" s="1">
        <f>Sales_Data[[#This Row],[Order Quantity]]*Sales_Data[[#This Row],[Unit Price]]</f>
        <v>848.66666666666663</v>
      </c>
      <c r="L3750" s="1">
        <v>212.16666666666666</v>
      </c>
    </row>
    <row r="3751" spans="1:12">
      <c r="A3751" t="s">
        <v>3774</v>
      </c>
      <c r="B3751" s="2">
        <v>41758</v>
      </c>
      <c r="C3751">
        <v>19</v>
      </c>
      <c r="D3751" t="s">
        <v>4</v>
      </c>
      <c r="E3751" t="s">
        <v>8168</v>
      </c>
      <c r="F3751" t="s">
        <v>8028</v>
      </c>
      <c r="G3751">
        <v>54</v>
      </c>
      <c r="H3751">
        <v>8</v>
      </c>
      <c r="I3751">
        <v>7</v>
      </c>
      <c r="J3751" s="1">
        <v>294.8</v>
      </c>
      <c r="K3751" s="1">
        <f>Sales_Data[[#This Row],[Order Quantity]]*Sales_Data[[#This Row],[Unit Price]]</f>
        <v>2063.6</v>
      </c>
      <c r="L3751" s="1">
        <v>165.08800000000005</v>
      </c>
    </row>
    <row r="3752" spans="1:12">
      <c r="A3752" t="s">
        <v>3775</v>
      </c>
      <c r="B3752" s="2">
        <v>41758</v>
      </c>
      <c r="C3752">
        <v>20</v>
      </c>
      <c r="D3752" t="s">
        <v>4</v>
      </c>
      <c r="E3752" t="s">
        <v>8168</v>
      </c>
      <c r="F3752" t="s">
        <v>8028</v>
      </c>
      <c r="G3752">
        <v>58</v>
      </c>
      <c r="H3752">
        <v>8</v>
      </c>
      <c r="I3752">
        <v>8</v>
      </c>
      <c r="J3752" s="1">
        <v>215.88888888888889</v>
      </c>
      <c r="K3752" s="1">
        <f>Sales_Data[[#This Row],[Order Quantity]]*Sales_Data[[#This Row],[Unit Price]]</f>
        <v>1727.1111111111111</v>
      </c>
      <c r="L3752" s="1">
        <v>120.89777777777779</v>
      </c>
    </row>
    <row r="3753" spans="1:12">
      <c r="A3753" t="s">
        <v>3776</v>
      </c>
      <c r="B3753" s="2">
        <v>41758</v>
      </c>
      <c r="C3753">
        <v>10</v>
      </c>
      <c r="D3753" t="s">
        <v>4</v>
      </c>
      <c r="E3753" t="s">
        <v>8168</v>
      </c>
      <c r="F3753" t="s">
        <v>8026</v>
      </c>
      <c r="G3753">
        <v>28</v>
      </c>
      <c r="H3753">
        <v>4</v>
      </c>
      <c r="I3753">
        <v>5</v>
      </c>
      <c r="J3753" s="1">
        <v>214.4</v>
      </c>
      <c r="K3753" s="1">
        <f>Sales_Data[[#This Row],[Order Quantity]]*Sales_Data[[#This Row],[Unit Price]]</f>
        <v>1072</v>
      </c>
      <c r="L3753" s="1">
        <v>171.52000000000004</v>
      </c>
    </row>
    <row r="3754" spans="1:12">
      <c r="A3754" t="s">
        <v>3777</v>
      </c>
      <c r="B3754" s="2">
        <v>41758</v>
      </c>
      <c r="C3754">
        <v>15</v>
      </c>
      <c r="D3754" t="s">
        <v>2</v>
      </c>
      <c r="E3754" t="s">
        <v>8168</v>
      </c>
      <c r="F3754" t="s">
        <v>8025</v>
      </c>
      <c r="G3754">
        <v>42</v>
      </c>
      <c r="H3754">
        <v>6</v>
      </c>
      <c r="I3754">
        <v>1</v>
      </c>
      <c r="J3754" s="1">
        <v>201</v>
      </c>
      <c r="K3754" s="1">
        <f>Sales_Data[[#This Row],[Order Quantity]]*Sales_Data[[#This Row],[Unit Price]]</f>
        <v>201</v>
      </c>
      <c r="L3754" s="1">
        <v>148.74</v>
      </c>
    </row>
    <row r="3755" spans="1:12">
      <c r="A3755" t="s">
        <v>3778</v>
      </c>
      <c r="B3755" s="2">
        <v>41758</v>
      </c>
      <c r="C3755">
        <v>20</v>
      </c>
      <c r="D3755" t="s">
        <v>3</v>
      </c>
      <c r="E3755" t="s">
        <v>8168</v>
      </c>
      <c r="F3755" t="s">
        <v>8028</v>
      </c>
      <c r="G3755">
        <v>56</v>
      </c>
      <c r="H3755">
        <v>8</v>
      </c>
      <c r="I3755">
        <v>1</v>
      </c>
      <c r="J3755" s="1">
        <v>111.66666666666667</v>
      </c>
      <c r="K3755" s="1">
        <f>Sales_Data[[#This Row],[Order Quantity]]*Sales_Data[[#This Row],[Unit Price]]</f>
        <v>111.66666666666667</v>
      </c>
      <c r="L3755" s="1">
        <v>90.45</v>
      </c>
    </row>
    <row r="3756" spans="1:12">
      <c r="A3756" t="s">
        <v>3779</v>
      </c>
      <c r="B3756" s="2">
        <v>41759</v>
      </c>
      <c r="C3756">
        <v>11</v>
      </c>
      <c r="D3756" t="s">
        <v>2</v>
      </c>
      <c r="E3756" t="s">
        <v>8168</v>
      </c>
      <c r="F3756" t="s">
        <v>8026</v>
      </c>
      <c r="G3756">
        <v>32</v>
      </c>
      <c r="H3756">
        <v>5</v>
      </c>
      <c r="I3756">
        <v>5</v>
      </c>
      <c r="J3756" s="1">
        <v>191.32222222222222</v>
      </c>
      <c r="K3756" s="1">
        <f>Sales_Data[[#This Row],[Order Quantity]]*Sales_Data[[#This Row],[Unit Price]]</f>
        <v>956.61111111111109</v>
      </c>
      <c r="L3756" s="1">
        <v>122.44622222222223</v>
      </c>
    </row>
    <row r="3757" spans="1:12">
      <c r="A3757" t="s">
        <v>3780</v>
      </c>
      <c r="B3757" s="2">
        <v>41759</v>
      </c>
      <c r="C3757">
        <v>6</v>
      </c>
      <c r="D3757" t="s">
        <v>2</v>
      </c>
      <c r="E3757" t="s">
        <v>8168</v>
      </c>
      <c r="F3757" t="s">
        <v>8027</v>
      </c>
      <c r="G3757">
        <v>15</v>
      </c>
      <c r="H3757">
        <v>3</v>
      </c>
      <c r="I3757">
        <v>7</v>
      </c>
      <c r="J3757" s="1">
        <v>93.055555555555557</v>
      </c>
      <c r="K3757" s="1">
        <f>Sales_Data[[#This Row],[Order Quantity]]*Sales_Data[[#This Row],[Unit Price]]</f>
        <v>651.38888888888891</v>
      </c>
      <c r="L3757" s="1">
        <v>40.944444444444443</v>
      </c>
    </row>
    <row r="3758" spans="1:12">
      <c r="A3758" t="s">
        <v>3781</v>
      </c>
      <c r="B3758" s="2">
        <v>41759</v>
      </c>
      <c r="C3758">
        <v>8</v>
      </c>
      <c r="D3758" t="s">
        <v>4</v>
      </c>
      <c r="E3758" t="s">
        <v>8168</v>
      </c>
      <c r="F3758" t="s">
        <v>8027</v>
      </c>
      <c r="G3758">
        <v>23</v>
      </c>
      <c r="H3758">
        <v>4</v>
      </c>
      <c r="I3758">
        <v>2</v>
      </c>
      <c r="J3758" s="1">
        <v>428.05555555555554</v>
      </c>
      <c r="K3758" s="1">
        <f>Sales_Data[[#This Row],[Order Quantity]]*Sales_Data[[#This Row],[Unit Price]]</f>
        <v>856.11111111111109</v>
      </c>
      <c r="L3758" s="1">
        <v>359.56666666666666</v>
      </c>
    </row>
    <row r="3759" spans="1:12">
      <c r="A3759" t="s">
        <v>3782</v>
      </c>
      <c r="B3759" s="2">
        <v>41759</v>
      </c>
      <c r="C3759">
        <v>1</v>
      </c>
      <c r="D3759" t="s">
        <v>3</v>
      </c>
      <c r="E3759" t="s">
        <v>8168</v>
      </c>
      <c r="F3759" t="s">
        <v>8027</v>
      </c>
      <c r="G3759">
        <v>3</v>
      </c>
      <c r="H3759">
        <v>1</v>
      </c>
      <c r="I3759">
        <v>2</v>
      </c>
      <c r="J3759" s="1">
        <v>404.97777777777782</v>
      </c>
      <c r="K3759" s="1">
        <f>Sales_Data[[#This Row],[Order Quantity]]*Sales_Data[[#This Row],[Unit Price]]</f>
        <v>809.95555555555563</v>
      </c>
      <c r="L3759" s="1">
        <v>315.88266666666669</v>
      </c>
    </row>
    <row r="3760" spans="1:12">
      <c r="A3760" t="s">
        <v>3783</v>
      </c>
      <c r="B3760" s="2">
        <v>41759</v>
      </c>
      <c r="C3760">
        <v>3</v>
      </c>
      <c r="D3760" t="s">
        <v>2</v>
      </c>
      <c r="E3760" t="s">
        <v>8168</v>
      </c>
      <c r="F3760" t="s">
        <v>8027</v>
      </c>
      <c r="G3760">
        <v>8</v>
      </c>
      <c r="H3760">
        <v>2</v>
      </c>
      <c r="I3760">
        <v>1</v>
      </c>
      <c r="J3760" s="1">
        <v>25.311111111111114</v>
      </c>
      <c r="K3760" s="1">
        <f>Sales_Data[[#This Row],[Order Quantity]]*Sales_Data[[#This Row],[Unit Price]]</f>
        <v>25.311111111111114</v>
      </c>
      <c r="L3760" s="1">
        <v>13.414888888888889</v>
      </c>
    </row>
    <row r="3761" spans="1:12">
      <c r="A3761" t="s">
        <v>3784</v>
      </c>
      <c r="B3761" s="2">
        <v>41759</v>
      </c>
      <c r="C3761">
        <v>4</v>
      </c>
      <c r="D3761" t="s">
        <v>4</v>
      </c>
      <c r="E3761" t="s">
        <v>8168</v>
      </c>
      <c r="F3761" t="s">
        <v>8027</v>
      </c>
      <c r="G3761">
        <v>9</v>
      </c>
      <c r="H3761">
        <v>2</v>
      </c>
      <c r="I3761">
        <v>4</v>
      </c>
      <c r="J3761" s="1">
        <v>374.45555555555552</v>
      </c>
      <c r="K3761" s="1">
        <f>Sales_Data[[#This Row],[Order Quantity]]*Sales_Data[[#This Row],[Unit Price]]</f>
        <v>1497.8222222222221</v>
      </c>
      <c r="L3761" s="1">
        <v>228.41788888888888</v>
      </c>
    </row>
    <row r="3762" spans="1:12">
      <c r="A3762" t="s">
        <v>3785</v>
      </c>
      <c r="B3762" s="2">
        <v>41759</v>
      </c>
      <c r="C3762">
        <v>18</v>
      </c>
      <c r="D3762" t="s">
        <v>2</v>
      </c>
      <c r="E3762" t="s">
        <v>8168</v>
      </c>
      <c r="F3762" t="s">
        <v>8025</v>
      </c>
      <c r="G3762">
        <v>52</v>
      </c>
      <c r="H3762">
        <v>8</v>
      </c>
      <c r="I3762">
        <v>1</v>
      </c>
      <c r="J3762" s="1">
        <v>116.87777777777779</v>
      </c>
      <c r="K3762" s="1">
        <f>Sales_Data[[#This Row],[Order Quantity]]*Sales_Data[[#This Row],[Unit Price]]</f>
        <v>116.87777777777779</v>
      </c>
      <c r="L3762" s="1">
        <v>61.945222222222228</v>
      </c>
    </row>
    <row r="3763" spans="1:12">
      <c r="A3763" t="s">
        <v>3786</v>
      </c>
      <c r="B3763" s="2">
        <v>41760</v>
      </c>
      <c r="C3763">
        <v>5</v>
      </c>
      <c r="D3763" t="s">
        <v>2</v>
      </c>
      <c r="E3763" t="s">
        <v>8168</v>
      </c>
      <c r="F3763" t="s">
        <v>8027</v>
      </c>
      <c r="G3763">
        <v>14</v>
      </c>
      <c r="H3763">
        <v>2</v>
      </c>
      <c r="I3763">
        <v>7</v>
      </c>
      <c r="J3763" s="1">
        <v>440.71111111111111</v>
      </c>
      <c r="K3763" s="1">
        <f>Sales_Data[[#This Row],[Order Quantity]]*Sales_Data[[#This Row],[Unit Price]]</f>
        <v>3084.9777777777776</v>
      </c>
      <c r="L3763" s="1">
        <v>370.19733333333329</v>
      </c>
    </row>
    <row r="3764" spans="1:12">
      <c r="A3764" t="s">
        <v>3787</v>
      </c>
      <c r="B3764" s="2">
        <v>41760</v>
      </c>
      <c r="C3764">
        <v>15</v>
      </c>
      <c r="D3764" t="s">
        <v>4</v>
      </c>
      <c r="E3764" t="s">
        <v>8168</v>
      </c>
      <c r="F3764" t="s">
        <v>8025</v>
      </c>
      <c r="G3764">
        <v>42</v>
      </c>
      <c r="H3764">
        <v>6</v>
      </c>
      <c r="I3764">
        <v>6</v>
      </c>
      <c r="J3764" s="1">
        <v>26.8</v>
      </c>
      <c r="K3764" s="1">
        <f>Sales_Data[[#This Row],[Order Quantity]]*Sales_Data[[#This Row],[Unit Price]]</f>
        <v>160.80000000000001</v>
      </c>
      <c r="L3764" s="1">
        <v>10.720000000000002</v>
      </c>
    </row>
    <row r="3765" spans="1:12">
      <c r="A3765" t="s">
        <v>3788</v>
      </c>
      <c r="B3765" s="2">
        <v>41761</v>
      </c>
      <c r="C3765">
        <v>4</v>
      </c>
      <c r="D3765" t="s">
        <v>4</v>
      </c>
      <c r="E3765" t="s">
        <v>8168</v>
      </c>
      <c r="F3765" t="s">
        <v>8027</v>
      </c>
      <c r="G3765">
        <v>11</v>
      </c>
      <c r="H3765">
        <v>2</v>
      </c>
      <c r="I3765">
        <v>3</v>
      </c>
      <c r="J3765" s="1">
        <v>349.88888888888891</v>
      </c>
      <c r="K3765" s="1">
        <f>Sales_Data[[#This Row],[Order Quantity]]*Sales_Data[[#This Row],[Unit Price]]</f>
        <v>1049.6666666666667</v>
      </c>
      <c r="L3765" s="1">
        <v>192.4388888888889</v>
      </c>
    </row>
    <row r="3766" spans="1:12">
      <c r="A3766" t="s">
        <v>3789</v>
      </c>
      <c r="B3766" s="2">
        <v>41761</v>
      </c>
      <c r="C3766">
        <v>14</v>
      </c>
      <c r="D3766" t="s">
        <v>2</v>
      </c>
      <c r="E3766" t="s">
        <v>8168</v>
      </c>
      <c r="F3766" t="s">
        <v>8026</v>
      </c>
      <c r="G3766">
        <v>40</v>
      </c>
      <c r="H3766">
        <v>6</v>
      </c>
      <c r="I3766">
        <v>7</v>
      </c>
      <c r="J3766" s="1">
        <v>101.24444444444445</v>
      </c>
      <c r="K3766" s="1">
        <f>Sales_Data[[#This Row],[Order Quantity]]*Sales_Data[[#This Row],[Unit Price]]</f>
        <v>708.71111111111122</v>
      </c>
      <c r="L3766" s="1">
        <v>80.995555555555555</v>
      </c>
    </row>
    <row r="3767" spans="1:12">
      <c r="A3767" t="s">
        <v>3790</v>
      </c>
      <c r="B3767" s="2">
        <v>41761</v>
      </c>
      <c r="C3767">
        <v>9</v>
      </c>
      <c r="D3767" t="s">
        <v>4</v>
      </c>
      <c r="E3767" t="s">
        <v>8168</v>
      </c>
      <c r="F3767" t="s">
        <v>8027</v>
      </c>
      <c r="G3767">
        <v>25</v>
      </c>
      <c r="H3767">
        <v>4</v>
      </c>
      <c r="I3767">
        <v>5</v>
      </c>
      <c r="J3767" s="1">
        <v>260.55555555555554</v>
      </c>
      <c r="K3767" s="1">
        <f>Sales_Data[[#This Row],[Order Quantity]]*Sales_Data[[#This Row],[Unit Price]]</f>
        <v>1302.7777777777778</v>
      </c>
      <c r="L3767" s="1">
        <v>195.41666666666666</v>
      </c>
    </row>
    <row r="3768" spans="1:12">
      <c r="A3768" t="s">
        <v>3791</v>
      </c>
      <c r="B3768" s="2">
        <v>41762</v>
      </c>
      <c r="C3768">
        <v>14</v>
      </c>
      <c r="D3768" t="s">
        <v>4</v>
      </c>
      <c r="E3768" t="s">
        <v>8168</v>
      </c>
      <c r="F3768" t="s">
        <v>8026</v>
      </c>
      <c r="G3768">
        <v>39</v>
      </c>
      <c r="H3768">
        <v>6</v>
      </c>
      <c r="I3768">
        <v>8</v>
      </c>
      <c r="J3768" s="1">
        <v>590.34444444444443</v>
      </c>
      <c r="K3768" s="1">
        <f>Sales_Data[[#This Row],[Order Quantity]]*Sales_Data[[#This Row],[Unit Price]]</f>
        <v>4722.7555555555555</v>
      </c>
      <c r="L3768" s="1">
        <v>236.13777777777781</v>
      </c>
    </row>
    <row r="3769" spans="1:12">
      <c r="A3769" t="s">
        <v>3792</v>
      </c>
      <c r="B3769" s="2">
        <v>41762</v>
      </c>
      <c r="C3769">
        <v>1</v>
      </c>
      <c r="D3769" t="s">
        <v>4</v>
      </c>
      <c r="E3769" t="s">
        <v>8168</v>
      </c>
      <c r="F3769" t="s">
        <v>8027</v>
      </c>
      <c r="G3769">
        <v>2</v>
      </c>
      <c r="H3769">
        <v>1</v>
      </c>
      <c r="I3769">
        <v>2</v>
      </c>
      <c r="J3769" s="1">
        <v>279.16666666666669</v>
      </c>
      <c r="K3769" s="1">
        <f>Sales_Data[[#This Row],[Order Quantity]]*Sales_Data[[#This Row],[Unit Price]]</f>
        <v>558.33333333333337</v>
      </c>
      <c r="L3769" s="1">
        <v>147.95833333333334</v>
      </c>
    </row>
    <row r="3770" spans="1:12">
      <c r="A3770" t="s">
        <v>3793</v>
      </c>
      <c r="B3770" s="2">
        <v>41762</v>
      </c>
      <c r="C3770">
        <v>7</v>
      </c>
      <c r="D3770" t="s">
        <v>4</v>
      </c>
      <c r="E3770" t="s">
        <v>8168</v>
      </c>
      <c r="F3770" t="s">
        <v>8027</v>
      </c>
      <c r="G3770">
        <v>20</v>
      </c>
      <c r="H3770">
        <v>3</v>
      </c>
      <c r="I3770">
        <v>8</v>
      </c>
      <c r="J3770" s="1">
        <v>446.66666666666669</v>
      </c>
      <c r="K3770" s="1">
        <f>Sales_Data[[#This Row],[Order Quantity]]*Sales_Data[[#This Row],[Unit Price]]</f>
        <v>3573.3333333333335</v>
      </c>
      <c r="L3770" s="1">
        <v>254.59999999999997</v>
      </c>
    </row>
    <row r="3771" spans="1:12">
      <c r="A3771" t="s">
        <v>3794</v>
      </c>
      <c r="B3771" s="2">
        <v>41762</v>
      </c>
      <c r="C3771">
        <v>5</v>
      </c>
      <c r="D3771" t="s">
        <v>3</v>
      </c>
      <c r="E3771" t="s">
        <v>8168</v>
      </c>
      <c r="F3771" t="s">
        <v>8027</v>
      </c>
      <c r="G3771">
        <v>14</v>
      </c>
      <c r="H3771">
        <v>2</v>
      </c>
      <c r="I3771">
        <v>3</v>
      </c>
      <c r="J3771" s="1">
        <v>21.588888888888889</v>
      </c>
      <c r="K3771" s="1">
        <f>Sales_Data[[#This Row],[Order Quantity]]*Sales_Data[[#This Row],[Unit Price]]</f>
        <v>64.766666666666666</v>
      </c>
      <c r="L3771" s="1">
        <v>13.601000000000001</v>
      </c>
    </row>
    <row r="3772" spans="1:12">
      <c r="A3772" t="s">
        <v>3795</v>
      </c>
      <c r="B3772" s="2">
        <v>41762</v>
      </c>
      <c r="C3772">
        <v>4</v>
      </c>
      <c r="D3772" t="s">
        <v>4</v>
      </c>
      <c r="E3772" t="s">
        <v>8168</v>
      </c>
      <c r="F3772" t="s">
        <v>8027</v>
      </c>
      <c r="G3772">
        <v>10</v>
      </c>
      <c r="H3772">
        <v>2</v>
      </c>
      <c r="I3772">
        <v>5</v>
      </c>
      <c r="J3772" s="1">
        <v>87.844444444444449</v>
      </c>
      <c r="K3772" s="1">
        <f>Sales_Data[[#This Row],[Order Quantity]]*Sales_Data[[#This Row],[Unit Price]]</f>
        <v>439.22222222222223</v>
      </c>
      <c r="L3772" s="1">
        <v>48.314444444444447</v>
      </c>
    </row>
    <row r="3773" spans="1:12">
      <c r="A3773" t="s">
        <v>3796</v>
      </c>
      <c r="B3773" s="2">
        <v>41762</v>
      </c>
      <c r="C3773">
        <v>20</v>
      </c>
      <c r="D3773" t="s">
        <v>4</v>
      </c>
      <c r="E3773" t="s">
        <v>8168</v>
      </c>
      <c r="F3773" t="s">
        <v>8028</v>
      </c>
      <c r="G3773">
        <v>57</v>
      </c>
      <c r="H3773">
        <v>8</v>
      </c>
      <c r="I3773">
        <v>6</v>
      </c>
      <c r="J3773" s="1">
        <v>360.31111111111113</v>
      </c>
      <c r="K3773" s="1">
        <f>Sales_Data[[#This Row],[Order Quantity]]*Sales_Data[[#This Row],[Unit Price]]</f>
        <v>2161.8666666666668</v>
      </c>
      <c r="L3773" s="1">
        <v>273.83644444444445</v>
      </c>
    </row>
    <row r="3774" spans="1:12">
      <c r="A3774" t="s">
        <v>3797</v>
      </c>
      <c r="B3774" s="2">
        <v>41762</v>
      </c>
      <c r="C3774">
        <v>9</v>
      </c>
      <c r="D3774" t="s">
        <v>3</v>
      </c>
      <c r="E3774" t="s">
        <v>8168</v>
      </c>
      <c r="F3774" t="s">
        <v>8027</v>
      </c>
      <c r="G3774">
        <v>26</v>
      </c>
      <c r="H3774">
        <v>4</v>
      </c>
      <c r="I3774">
        <v>1</v>
      </c>
      <c r="J3774" s="1">
        <v>26.055555555555557</v>
      </c>
      <c r="K3774" s="1">
        <f>Sales_Data[[#This Row],[Order Quantity]]*Sales_Data[[#This Row],[Unit Price]]</f>
        <v>26.055555555555557</v>
      </c>
      <c r="L3774" s="1">
        <v>18.238888888888887</v>
      </c>
    </row>
    <row r="3775" spans="1:12">
      <c r="A3775" t="s">
        <v>3798</v>
      </c>
      <c r="B3775" s="2">
        <v>41762</v>
      </c>
      <c r="C3775">
        <v>5</v>
      </c>
      <c r="D3775" t="s">
        <v>4</v>
      </c>
      <c r="E3775" t="s">
        <v>8168</v>
      </c>
      <c r="F3775" t="s">
        <v>8027</v>
      </c>
      <c r="G3775">
        <v>12</v>
      </c>
      <c r="H3775">
        <v>2</v>
      </c>
      <c r="I3775">
        <v>1</v>
      </c>
      <c r="J3775" s="1">
        <v>610.44444444444446</v>
      </c>
      <c r="K3775" s="1">
        <f>Sales_Data[[#This Row],[Order Quantity]]*Sales_Data[[#This Row],[Unit Price]]</f>
        <v>610.44444444444446</v>
      </c>
      <c r="L3775" s="1">
        <v>402.89333333333332</v>
      </c>
    </row>
    <row r="3776" spans="1:12">
      <c r="A3776" t="s">
        <v>3799</v>
      </c>
      <c r="B3776" s="2">
        <v>41762</v>
      </c>
      <c r="C3776">
        <v>14</v>
      </c>
      <c r="D3776" t="s">
        <v>2</v>
      </c>
      <c r="E3776" t="s">
        <v>8168</v>
      </c>
      <c r="F3776" t="s">
        <v>8026</v>
      </c>
      <c r="G3776">
        <v>41</v>
      </c>
      <c r="H3776">
        <v>6</v>
      </c>
      <c r="I3776">
        <v>8</v>
      </c>
      <c r="J3776" s="1">
        <v>290.33333333333331</v>
      </c>
      <c r="K3776" s="1">
        <f>Sales_Data[[#This Row],[Order Quantity]]*Sales_Data[[#This Row],[Unit Price]]</f>
        <v>2322.6666666666665</v>
      </c>
      <c r="L3776" s="1">
        <v>211.94333333333333</v>
      </c>
    </row>
    <row r="3777" spans="1:12">
      <c r="A3777" t="s">
        <v>3800</v>
      </c>
      <c r="B3777" s="2">
        <v>41763</v>
      </c>
      <c r="C3777">
        <v>7</v>
      </c>
      <c r="D3777" t="s">
        <v>2</v>
      </c>
      <c r="E3777" t="s">
        <v>8168</v>
      </c>
      <c r="F3777" t="s">
        <v>8027</v>
      </c>
      <c r="G3777">
        <v>19</v>
      </c>
      <c r="H3777">
        <v>3</v>
      </c>
      <c r="I3777">
        <v>3</v>
      </c>
      <c r="J3777" s="1">
        <v>128.78888888888889</v>
      </c>
      <c r="K3777" s="1">
        <f>Sales_Data[[#This Row],[Order Quantity]]*Sales_Data[[#This Row],[Unit Price]]</f>
        <v>386.36666666666667</v>
      </c>
      <c r="L3777" s="1">
        <v>60.530777777777786</v>
      </c>
    </row>
    <row r="3778" spans="1:12">
      <c r="A3778" t="s">
        <v>3801</v>
      </c>
      <c r="B3778" s="2">
        <v>41764</v>
      </c>
      <c r="C3778">
        <v>17</v>
      </c>
      <c r="D3778" t="s">
        <v>3</v>
      </c>
      <c r="E3778" t="s">
        <v>8168</v>
      </c>
      <c r="F3778" t="s">
        <v>8025</v>
      </c>
      <c r="G3778">
        <v>49</v>
      </c>
      <c r="H3778">
        <v>7</v>
      </c>
      <c r="I3778">
        <v>9</v>
      </c>
      <c r="J3778" s="1">
        <v>201</v>
      </c>
      <c r="K3778" s="1">
        <f>Sales_Data[[#This Row],[Order Quantity]]*Sales_Data[[#This Row],[Unit Price]]</f>
        <v>1809</v>
      </c>
      <c r="L3778" s="1">
        <v>86.43</v>
      </c>
    </row>
    <row r="3779" spans="1:12">
      <c r="A3779" t="s">
        <v>3802</v>
      </c>
      <c r="B3779" s="2">
        <v>41764</v>
      </c>
      <c r="C3779">
        <v>2</v>
      </c>
      <c r="D3779" t="s">
        <v>3</v>
      </c>
      <c r="E3779" t="s">
        <v>8168</v>
      </c>
      <c r="F3779" t="s">
        <v>8027</v>
      </c>
      <c r="G3779">
        <v>6</v>
      </c>
      <c r="H3779">
        <v>1</v>
      </c>
      <c r="I3779">
        <v>1</v>
      </c>
      <c r="J3779" s="1">
        <v>113.15555555555555</v>
      </c>
      <c r="K3779" s="1">
        <f>Sales_Data[[#This Row],[Order Quantity]]*Sales_Data[[#This Row],[Unit Price]]</f>
        <v>113.15555555555555</v>
      </c>
      <c r="L3779" s="1">
        <v>95.050666666666658</v>
      </c>
    </row>
    <row r="3780" spans="1:12">
      <c r="A3780" t="s">
        <v>3803</v>
      </c>
      <c r="B3780" s="2">
        <v>41765</v>
      </c>
      <c r="C3780">
        <v>1</v>
      </c>
      <c r="D3780" t="s">
        <v>4</v>
      </c>
      <c r="E3780" t="s">
        <v>8168</v>
      </c>
      <c r="F3780" t="s">
        <v>8027</v>
      </c>
      <c r="G3780">
        <v>1</v>
      </c>
      <c r="H3780">
        <v>1</v>
      </c>
      <c r="I3780">
        <v>7</v>
      </c>
      <c r="J3780" s="1">
        <v>141.44444444444446</v>
      </c>
      <c r="K3780" s="1">
        <f>Sales_Data[[#This Row],[Order Quantity]]*Sales_Data[[#This Row],[Unit Price]]</f>
        <v>990.1111111111112</v>
      </c>
      <c r="L3780" s="1">
        <v>115.98444444444443</v>
      </c>
    </row>
    <row r="3781" spans="1:12">
      <c r="A3781" t="s">
        <v>3804</v>
      </c>
      <c r="B3781" s="2">
        <v>41765</v>
      </c>
      <c r="C3781">
        <v>14</v>
      </c>
      <c r="D3781" t="s">
        <v>2</v>
      </c>
      <c r="E3781" t="s">
        <v>8168</v>
      </c>
      <c r="F3781" t="s">
        <v>8026</v>
      </c>
      <c r="G3781">
        <v>40</v>
      </c>
      <c r="H3781">
        <v>6</v>
      </c>
      <c r="I3781">
        <v>7</v>
      </c>
      <c r="J3781" s="1">
        <v>23.077777777777779</v>
      </c>
      <c r="K3781" s="1">
        <f>Sales_Data[[#This Row],[Order Quantity]]*Sales_Data[[#This Row],[Unit Price]]</f>
        <v>161.54444444444445</v>
      </c>
      <c r="L3781" s="1">
        <v>17.539111111111112</v>
      </c>
    </row>
    <row r="3782" spans="1:12">
      <c r="A3782" t="s">
        <v>3805</v>
      </c>
      <c r="B3782" s="2">
        <v>41765</v>
      </c>
      <c r="C3782">
        <v>2</v>
      </c>
      <c r="D3782" t="s">
        <v>4</v>
      </c>
      <c r="E3782" t="s">
        <v>8168</v>
      </c>
      <c r="F3782" t="s">
        <v>8027</v>
      </c>
      <c r="G3782">
        <v>5</v>
      </c>
      <c r="H3782">
        <v>1</v>
      </c>
      <c r="I3782">
        <v>4</v>
      </c>
      <c r="J3782" s="1">
        <v>95.288888888888891</v>
      </c>
      <c r="K3782" s="1">
        <f>Sales_Data[[#This Row],[Order Quantity]]*Sales_Data[[#This Row],[Unit Price]]</f>
        <v>381.15555555555557</v>
      </c>
      <c r="L3782" s="1">
        <v>72.419555555555561</v>
      </c>
    </row>
    <row r="3783" spans="1:12">
      <c r="A3783" t="s">
        <v>3806</v>
      </c>
      <c r="B3783" s="2">
        <v>41766</v>
      </c>
      <c r="C3783">
        <v>13</v>
      </c>
      <c r="D3783" t="s">
        <v>4</v>
      </c>
      <c r="E3783" t="s">
        <v>8168</v>
      </c>
      <c r="F3783" t="s">
        <v>8026</v>
      </c>
      <c r="G3783">
        <v>36</v>
      </c>
      <c r="H3783">
        <v>5</v>
      </c>
      <c r="I3783">
        <v>1</v>
      </c>
      <c r="J3783" s="1">
        <v>138.46666666666667</v>
      </c>
      <c r="K3783" s="1">
        <f>Sales_Data[[#This Row],[Order Quantity]]*Sales_Data[[#This Row],[Unit Price]]</f>
        <v>138.46666666666667</v>
      </c>
      <c r="L3783" s="1">
        <v>67.848666666666674</v>
      </c>
    </row>
    <row r="3784" spans="1:12">
      <c r="A3784" t="s">
        <v>3807</v>
      </c>
      <c r="B3784" s="2">
        <v>41766</v>
      </c>
      <c r="C3784">
        <v>2</v>
      </c>
      <c r="D3784" t="s">
        <v>2</v>
      </c>
      <c r="E3784" t="s">
        <v>8168</v>
      </c>
      <c r="F3784" t="s">
        <v>8027</v>
      </c>
      <c r="G3784">
        <v>5</v>
      </c>
      <c r="H3784">
        <v>1</v>
      </c>
      <c r="I3784">
        <v>4</v>
      </c>
      <c r="J3784" s="1">
        <v>186.85555555555555</v>
      </c>
      <c r="K3784" s="1">
        <f>Sales_Data[[#This Row],[Order Quantity]]*Sales_Data[[#This Row],[Unit Price]]</f>
        <v>747.42222222222222</v>
      </c>
      <c r="L3784" s="1">
        <v>87.822111111111113</v>
      </c>
    </row>
    <row r="3785" spans="1:12">
      <c r="A3785" t="s">
        <v>3808</v>
      </c>
      <c r="B3785" s="2">
        <v>41766</v>
      </c>
      <c r="C3785">
        <v>20</v>
      </c>
      <c r="D3785" t="s">
        <v>2</v>
      </c>
      <c r="E3785" t="s">
        <v>8168</v>
      </c>
      <c r="F3785" t="s">
        <v>8028</v>
      </c>
      <c r="G3785">
        <v>57</v>
      </c>
      <c r="H3785">
        <v>8</v>
      </c>
      <c r="I3785">
        <v>8</v>
      </c>
      <c r="J3785" s="1">
        <v>439.22222222222223</v>
      </c>
      <c r="K3785" s="1">
        <f>Sales_Data[[#This Row],[Order Quantity]]*Sales_Data[[#This Row],[Unit Price]]</f>
        <v>3513.7777777777778</v>
      </c>
      <c r="L3785" s="1">
        <v>285.49444444444447</v>
      </c>
    </row>
    <row r="3786" spans="1:12">
      <c r="A3786" t="s">
        <v>3809</v>
      </c>
      <c r="B3786" s="2">
        <v>41766</v>
      </c>
      <c r="C3786">
        <v>2</v>
      </c>
      <c r="D3786" t="s">
        <v>4</v>
      </c>
      <c r="E3786" t="s">
        <v>8168</v>
      </c>
      <c r="F3786" t="s">
        <v>8027</v>
      </c>
      <c r="G3786">
        <v>5</v>
      </c>
      <c r="H3786">
        <v>1</v>
      </c>
      <c r="I3786">
        <v>6</v>
      </c>
      <c r="J3786" s="1">
        <v>418.37777777777779</v>
      </c>
      <c r="K3786" s="1">
        <f>Sales_Data[[#This Row],[Order Quantity]]*Sales_Data[[#This Row],[Unit Price]]</f>
        <v>2510.2666666666669</v>
      </c>
      <c r="L3786" s="1">
        <v>263.57800000000003</v>
      </c>
    </row>
    <row r="3787" spans="1:12">
      <c r="A3787" t="s">
        <v>3810</v>
      </c>
      <c r="B3787" s="2">
        <v>41766</v>
      </c>
      <c r="C3787">
        <v>5</v>
      </c>
      <c r="D3787" t="s">
        <v>4</v>
      </c>
      <c r="E3787" t="s">
        <v>8168</v>
      </c>
      <c r="F3787" t="s">
        <v>8027</v>
      </c>
      <c r="G3787">
        <v>14</v>
      </c>
      <c r="H3787">
        <v>2</v>
      </c>
      <c r="I3787">
        <v>6</v>
      </c>
      <c r="J3787" s="1">
        <v>119.11111111111111</v>
      </c>
      <c r="K3787" s="1">
        <f>Sales_Data[[#This Row],[Order Quantity]]*Sales_Data[[#This Row],[Unit Price]]</f>
        <v>714.66666666666674</v>
      </c>
      <c r="L3787" s="1">
        <v>69.084444444444443</v>
      </c>
    </row>
    <row r="3788" spans="1:12">
      <c r="A3788" t="s">
        <v>3811</v>
      </c>
      <c r="B3788" s="2">
        <v>41766</v>
      </c>
      <c r="C3788">
        <v>10</v>
      </c>
      <c r="D3788" t="s">
        <v>4</v>
      </c>
      <c r="E3788" t="s">
        <v>8168</v>
      </c>
      <c r="F3788" t="s">
        <v>8027</v>
      </c>
      <c r="G3788">
        <v>27</v>
      </c>
      <c r="H3788">
        <v>4</v>
      </c>
      <c r="I3788">
        <v>2</v>
      </c>
      <c r="J3788" s="1">
        <v>202.48888888888891</v>
      </c>
      <c r="K3788" s="1">
        <f>Sales_Data[[#This Row],[Order Quantity]]*Sales_Data[[#This Row],[Unit Price]]</f>
        <v>404.97777777777782</v>
      </c>
      <c r="L3788" s="1">
        <v>161.99111111111111</v>
      </c>
    </row>
    <row r="3789" spans="1:12">
      <c r="A3789" t="s">
        <v>3812</v>
      </c>
      <c r="B3789" s="2">
        <v>41767</v>
      </c>
      <c r="C3789">
        <v>6</v>
      </c>
      <c r="D3789" t="s">
        <v>3</v>
      </c>
      <c r="E3789" t="s">
        <v>8168</v>
      </c>
      <c r="F3789" t="s">
        <v>8027</v>
      </c>
      <c r="G3789">
        <v>15</v>
      </c>
      <c r="H3789">
        <v>3</v>
      </c>
      <c r="I3789">
        <v>9</v>
      </c>
      <c r="J3789" s="1">
        <v>105.71111111111111</v>
      </c>
      <c r="K3789" s="1">
        <f>Sales_Data[[#This Row],[Order Quantity]]*Sales_Data[[#This Row],[Unit Price]]</f>
        <v>951.4</v>
      </c>
      <c r="L3789" s="1">
        <v>68.712222222222223</v>
      </c>
    </row>
    <row r="3790" spans="1:12">
      <c r="A3790" t="s">
        <v>3813</v>
      </c>
      <c r="B3790" s="2">
        <v>41767</v>
      </c>
      <c r="C3790">
        <v>4</v>
      </c>
      <c r="D3790" t="s">
        <v>4</v>
      </c>
      <c r="E3790" t="s">
        <v>8168</v>
      </c>
      <c r="F3790" t="s">
        <v>8027</v>
      </c>
      <c r="G3790">
        <v>10</v>
      </c>
      <c r="H3790">
        <v>2</v>
      </c>
      <c r="I3790">
        <v>8</v>
      </c>
      <c r="J3790" s="1">
        <v>209.1888888888889</v>
      </c>
      <c r="K3790" s="1">
        <f>Sales_Data[[#This Row],[Order Quantity]]*Sales_Data[[#This Row],[Unit Price]]</f>
        <v>1673.5111111111112</v>
      </c>
      <c r="L3790" s="1">
        <v>100.41066666666667</v>
      </c>
    </row>
    <row r="3791" spans="1:12">
      <c r="A3791" t="s">
        <v>3814</v>
      </c>
      <c r="B3791" s="2">
        <v>41767</v>
      </c>
      <c r="C3791">
        <v>9</v>
      </c>
      <c r="D3791" t="s">
        <v>4</v>
      </c>
      <c r="E3791" t="s">
        <v>8168</v>
      </c>
      <c r="F3791" t="s">
        <v>8027</v>
      </c>
      <c r="G3791">
        <v>25</v>
      </c>
      <c r="H3791">
        <v>4</v>
      </c>
      <c r="I3791">
        <v>5</v>
      </c>
      <c r="J3791" s="1">
        <v>101.98888888888888</v>
      </c>
      <c r="K3791" s="1">
        <f>Sales_Data[[#This Row],[Order Quantity]]*Sales_Data[[#This Row],[Unit Price]]</f>
        <v>509.9444444444444</v>
      </c>
      <c r="L3791" s="1">
        <v>68.332555555555558</v>
      </c>
    </row>
    <row r="3792" spans="1:12">
      <c r="A3792" t="s">
        <v>3815</v>
      </c>
      <c r="B3792" s="2">
        <v>41767</v>
      </c>
      <c r="C3792">
        <v>19</v>
      </c>
      <c r="D3792" t="s">
        <v>2</v>
      </c>
      <c r="E3792" t="s">
        <v>8168</v>
      </c>
      <c r="F3792" t="s">
        <v>8028</v>
      </c>
      <c r="G3792">
        <v>53</v>
      </c>
      <c r="H3792">
        <v>8</v>
      </c>
      <c r="I3792">
        <v>5</v>
      </c>
      <c r="J3792" s="1">
        <v>627.56666666666672</v>
      </c>
      <c r="K3792" s="1">
        <f>Sales_Data[[#This Row],[Order Quantity]]*Sales_Data[[#This Row],[Unit Price]]</f>
        <v>3137.8333333333335</v>
      </c>
      <c r="L3792" s="1">
        <v>508.32900000000001</v>
      </c>
    </row>
    <row r="3793" spans="1:12">
      <c r="A3793" t="s">
        <v>3816</v>
      </c>
      <c r="B3793" s="2">
        <v>41767</v>
      </c>
      <c r="C3793">
        <v>3</v>
      </c>
      <c r="D3793" t="s">
        <v>2</v>
      </c>
      <c r="E3793" t="s">
        <v>8168</v>
      </c>
      <c r="F3793" t="s">
        <v>8027</v>
      </c>
      <c r="G3793">
        <v>8</v>
      </c>
      <c r="H3793">
        <v>1</v>
      </c>
      <c r="I3793">
        <v>1</v>
      </c>
      <c r="J3793" s="1">
        <v>212.91111111111113</v>
      </c>
      <c r="K3793" s="1">
        <f>Sales_Data[[#This Row],[Order Quantity]]*Sales_Data[[#This Row],[Unit Price]]</f>
        <v>212.91111111111113</v>
      </c>
      <c r="L3793" s="1">
        <v>89.422666666666657</v>
      </c>
    </row>
    <row r="3794" spans="1:12">
      <c r="A3794" t="s">
        <v>3817</v>
      </c>
      <c r="B3794" s="2">
        <v>41768</v>
      </c>
      <c r="C3794">
        <v>4</v>
      </c>
      <c r="D3794" t="s">
        <v>4</v>
      </c>
      <c r="E3794" t="s">
        <v>8168</v>
      </c>
      <c r="F3794" t="s">
        <v>8027</v>
      </c>
      <c r="G3794">
        <v>9</v>
      </c>
      <c r="H3794">
        <v>2</v>
      </c>
      <c r="I3794">
        <v>5</v>
      </c>
      <c r="J3794" s="1">
        <v>208.44444444444446</v>
      </c>
      <c r="K3794" s="1">
        <f>Sales_Data[[#This Row],[Order Quantity]]*Sales_Data[[#This Row],[Unit Price]]</f>
        <v>1042.2222222222222</v>
      </c>
      <c r="L3794" s="1">
        <v>116.7288888888889</v>
      </c>
    </row>
    <row r="3795" spans="1:12">
      <c r="A3795" t="s">
        <v>3818</v>
      </c>
      <c r="B3795" s="2">
        <v>41768</v>
      </c>
      <c r="C3795">
        <v>19</v>
      </c>
      <c r="D3795" t="s">
        <v>4</v>
      </c>
      <c r="E3795" t="s">
        <v>8168</v>
      </c>
      <c r="F3795" t="s">
        <v>8028</v>
      </c>
      <c r="G3795">
        <v>55</v>
      </c>
      <c r="H3795">
        <v>8</v>
      </c>
      <c r="I3795">
        <v>3</v>
      </c>
      <c r="J3795" s="1">
        <v>88.588888888888903</v>
      </c>
      <c r="K3795" s="1">
        <f>Sales_Data[[#This Row],[Order Quantity]]*Sales_Data[[#This Row],[Unit Price]]</f>
        <v>265.76666666666671</v>
      </c>
      <c r="L3795" s="1">
        <v>46.06622222222223</v>
      </c>
    </row>
    <row r="3796" spans="1:12">
      <c r="A3796" t="s">
        <v>3819</v>
      </c>
      <c r="B3796" s="2">
        <v>41768</v>
      </c>
      <c r="C3796">
        <v>4</v>
      </c>
      <c r="D3796" t="s">
        <v>4</v>
      </c>
      <c r="E3796" t="s">
        <v>8168</v>
      </c>
      <c r="F3796" t="s">
        <v>8027</v>
      </c>
      <c r="G3796">
        <v>10</v>
      </c>
      <c r="H3796">
        <v>2</v>
      </c>
      <c r="I3796">
        <v>2</v>
      </c>
      <c r="J3796" s="1">
        <v>117.62222222222223</v>
      </c>
      <c r="K3796" s="1">
        <f>Sales_Data[[#This Row],[Order Quantity]]*Sales_Data[[#This Row],[Unit Price]]</f>
        <v>235.24444444444447</v>
      </c>
      <c r="L3796" s="1">
        <v>72.925777777777796</v>
      </c>
    </row>
    <row r="3797" spans="1:12">
      <c r="A3797" t="s">
        <v>3820</v>
      </c>
      <c r="B3797" s="2">
        <v>41768</v>
      </c>
      <c r="C3797">
        <v>3</v>
      </c>
      <c r="D3797" t="s">
        <v>4</v>
      </c>
      <c r="E3797" t="s">
        <v>8168</v>
      </c>
      <c r="F3797" t="s">
        <v>8027</v>
      </c>
      <c r="G3797">
        <v>8</v>
      </c>
      <c r="H3797">
        <v>2</v>
      </c>
      <c r="I3797">
        <v>6</v>
      </c>
      <c r="J3797" s="1">
        <v>413.91111111111115</v>
      </c>
      <c r="K3797" s="1">
        <f>Sales_Data[[#This Row],[Order Quantity]]*Sales_Data[[#This Row],[Unit Price]]</f>
        <v>2483.4666666666672</v>
      </c>
      <c r="L3797" s="1">
        <v>293.87688888888891</v>
      </c>
    </row>
    <row r="3798" spans="1:12">
      <c r="A3798" t="s">
        <v>3821</v>
      </c>
      <c r="B3798" s="2">
        <v>41768</v>
      </c>
      <c r="C3798">
        <v>19</v>
      </c>
      <c r="D3798" t="s">
        <v>3</v>
      </c>
      <c r="E3798" t="s">
        <v>8168</v>
      </c>
      <c r="F3798" t="s">
        <v>8028</v>
      </c>
      <c r="G3798">
        <v>53</v>
      </c>
      <c r="H3798">
        <v>8</v>
      </c>
      <c r="I3798">
        <v>2</v>
      </c>
      <c r="J3798" s="1">
        <v>122.08888888888889</v>
      </c>
      <c r="K3798" s="1">
        <f>Sales_Data[[#This Row],[Order Quantity]]*Sales_Data[[#This Row],[Unit Price]]</f>
        <v>244.17777777777778</v>
      </c>
      <c r="L3798" s="1">
        <v>74.47422222222221</v>
      </c>
    </row>
    <row r="3799" spans="1:12">
      <c r="A3799" t="s">
        <v>3822</v>
      </c>
      <c r="B3799" s="2">
        <v>41768</v>
      </c>
      <c r="C3799">
        <v>11</v>
      </c>
      <c r="D3799" t="s">
        <v>4</v>
      </c>
      <c r="E3799" t="s">
        <v>8168</v>
      </c>
      <c r="F3799" t="s">
        <v>8026</v>
      </c>
      <c r="G3799">
        <v>31</v>
      </c>
      <c r="H3799">
        <v>5</v>
      </c>
      <c r="I3799">
        <v>4</v>
      </c>
      <c r="J3799" s="1">
        <v>425.07777777777778</v>
      </c>
      <c r="K3799" s="1">
        <f>Sales_Data[[#This Row],[Order Quantity]]*Sales_Data[[#This Row],[Unit Price]]</f>
        <v>1700.3111111111111</v>
      </c>
      <c r="L3799" s="1">
        <v>212.53888888888889</v>
      </c>
    </row>
    <row r="3800" spans="1:12">
      <c r="A3800" t="s">
        <v>3823</v>
      </c>
      <c r="B3800" s="2">
        <v>41768</v>
      </c>
      <c r="C3800">
        <v>2</v>
      </c>
      <c r="D3800" t="s">
        <v>4</v>
      </c>
      <c r="E3800" t="s">
        <v>8168</v>
      </c>
      <c r="F3800" t="s">
        <v>8027</v>
      </c>
      <c r="G3800">
        <v>5</v>
      </c>
      <c r="H3800">
        <v>1</v>
      </c>
      <c r="I3800">
        <v>4</v>
      </c>
      <c r="J3800" s="1">
        <v>721.36666666666667</v>
      </c>
      <c r="K3800" s="1">
        <f>Sales_Data[[#This Row],[Order Quantity]]*Sales_Data[[#This Row],[Unit Price]]</f>
        <v>2885.4666666666667</v>
      </c>
      <c r="L3800" s="1">
        <v>295.76033333333334</v>
      </c>
    </row>
    <row r="3801" spans="1:12">
      <c r="A3801" t="s">
        <v>3824</v>
      </c>
      <c r="B3801" s="2">
        <v>41768</v>
      </c>
      <c r="C3801">
        <v>13</v>
      </c>
      <c r="D3801" t="s">
        <v>3</v>
      </c>
      <c r="E3801" t="s">
        <v>8168</v>
      </c>
      <c r="F3801" t="s">
        <v>8026</v>
      </c>
      <c r="G3801">
        <v>37</v>
      </c>
      <c r="H3801">
        <v>6</v>
      </c>
      <c r="I3801">
        <v>9</v>
      </c>
      <c r="J3801" s="1">
        <v>120.60000000000001</v>
      </c>
      <c r="K3801" s="1">
        <f>Sales_Data[[#This Row],[Order Quantity]]*Sales_Data[[#This Row],[Unit Price]]</f>
        <v>1085.4000000000001</v>
      </c>
      <c r="L3801" s="1">
        <v>97.686000000000007</v>
      </c>
    </row>
    <row r="3802" spans="1:12">
      <c r="A3802" t="s">
        <v>3825</v>
      </c>
      <c r="B3802" s="2">
        <v>41769</v>
      </c>
      <c r="C3802">
        <v>1</v>
      </c>
      <c r="D3802" t="s">
        <v>4</v>
      </c>
      <c r="E3802" t="s">
        <v>8168</v>
      </c>
      <c r="F3802" t="s">
        <v>8027</v>
      </c>
      <c r="G3802">
        <v>1</v>
      </c>
      <c r="H3802">
        <v>1</v>
      </c>
      <c r="I3802">
        <v>4</v>
      </c>
      <c r="J3802" s="1">
        <v>192.06666666666669</v>
      </c>
      <c r="K3802" s="1">
        <f>Sales_Data[[#This Row],[Order Quantity]]*Sales_Data[[#This Row],[Unit Price]]</f>
        <v>768.26666666666677</v>
      </c>
      <c r="L3802" s="1">
        <v>113.31933333333333</v>
      </c>
    </row>
    <row r="3803" spans="1:12">
      <c r="A3803" t="s">
        <v>3826</v>
      </c>
      <c r="B3803" s="2">
        <v>41769</v>
      </c>
      <c r="C3803">
        <v>16</v>
      </c>
      <c r="D3803" t="s">
        <v>3</v>
      </c>
      <c r="E3803" t="s">
        <v>8168</v>
      </c>
      <c r="F3803" t="s">
        <v>8025</v>
      </c>
      <c r="G3803">
        <v>46</v>
      </c>
      <c r="H3803">
        <v>7</v>
      </c>
      <c r="I3803">
        <v>7</v>
      </c>
      <c r="J3803" s="1">
        <v>212.91111111111113</v>
      </c>
      <c r="K3803" s="1">
        <f>Sales_Data[[#This Row],[Order Quantity]]*Sales_Data[[#This Row],[Unit Price]]</f>
        <v>1490.377777777778</v>
      </c>
      <c r="L3803" s="1">
        <v>153.29599999999999</v>
      </c>
    </row>
    <row r="3804" spans="1:12">
      <c r="A3804" t="s">
        <v>3827</v>
      </c>
      <c r="B3804" s="2">
        <v>41769</v>
      </c>
      <c r="C3804">
        <v>18</v>
      </c>
      <c r="D3804" t="s">
        <v>4</v>
      </c>
      <c r="E3804" t="s">
        <v>8168</v>
      </c>
      <c r="F3804" t="s">
        <v>8025</v>
      </c>
      <c r="G3804">
        <v>51</v>
      </c>
      <c r="H3804">
        <v>7</v>
      </c>
      <c r="I3804">
        <v>9</v>
      </c>
      <c r="J3804" s="1">
        <v>370.73333333333335</v>
      </c>
      <c r="K3804" s="1">
        <f>Sales_Data[[#This Row],[Order Quantity]]*Sales_Data[[#This Row],[Unit Price]]</f>
        <v>3336.6000000000004</v>
      </c>
      <c r="L3804" s="1">
        <v>274.34266666666667</v>
      </c>
    </row>
    <row r="3805" spans="1:12">
      <c r="A3805" t="s">
        <v>3828</v>
      </c>
      <c r="B3805" s="2">
        <v>41769</v>
      </c>
      <c r="C3805">
        <v>15</v>
      </c>
      <c r="D3805" t="s">
        <v>2</v>
      </c>
      <c r="E3805" t="s">
        <v>8168</v>
      </c>
      <c r="F3805" t="s">
        <v>8025</v>
      </c>
      <c r="G3805">
        <v>41</v>
      </c>
      <c r="H3805">
        <v>6</v>
      </c>
      <c r="I3805">
        <v>4</v>
      </c>
      <c r="J3805" s="1">
        <v>25.311111111111114</v>
      </c>
      <c r="K3805" s="1">
        <f>Sales_Data[[#This Row],[Order Quantity]]*Sales_Data[[#This Row],[Unit Price]]</f>
        <v>101.24444444444445</v>
      </c>
      <c r="L3805" s="1">
        <v>17.97088888888889</v>
      </c>
    </row>
    <row r="3806" spans="1:12">
      <c r="A3806" t="s">
        <v>3829</v>
      </c>
      <c r="B3806" s="2">
        <v>41769</v>
      </c>
      <c r="C3806">
        <v>14</v>
      </c>
      <c r="D3806" t="s">
        <v>4</v>
      </c>
      <c r="E3806" t="s">
        <v>8168</v>
      </c>
      <c r="F3806" t="s">
        <v>8026</v>
      </c>
      <c r="G3806">
        <v>39</v>
      </c>
      <c r="H3806">
        <v>6</v>
      </c>
      <c r="I3806">
        <v>5</v>
      </c>
      <c r="J3806" s="1">
        <v>296.28888888888889</v>
      </c>
      <c r="K3806" s="1">
        <f>Sales_Data[[#This Row],[Order Quantity]]*Sales_Data[[#This Row],[Unit Price]]</f>
        <v>1481.4444444444443</v>
      </c>
      <c r="L3806" s="1">
        <v>204.43933333333331</v>
      </c>
    </row>
    <row r="3807" spans="1:12">
      <c r="A3807" t="s">
        <v>3830</v>
      </c>
      <c r="B3807" s="2">
        <v>41770</v>
      </c>
      <c r="C3807">
        <v>8</v>
      </c>
      <c r="D3807" t="s">
        <v>4</v>
      </c>
      <c r="E3807" t="s">
        <v>8168</v>
      </c>
      <c r="F3807" t="s">
        <v>8027</v>
      </c>
      <c r="G3807">
        <v>21</v>
      </c>
      <c r="H3807">
        <v>3</v>
      </c>
      <c r="I3807">
        <v>3</v>
      </c>
      <c r="J3807" s="1">
        <v>18.611111111111111</v>
      </c>
      <c r="K3807" s="1">
        <f>Sales_Data[[#This Row],[Order Quantity]]*Sales_Data[[#This Row],[Unit Price]]</f>
        <v>55.833333333333329</v>
      </c>
      <c r="L3807" s="1">
        <v>12.469444444444445</v>
      </c>
    </row>
    <row r="3808" spans="1:12">
      <c r="A3808" t="s">
        <v>3831</v>
      </c>
      <c r="B3808" s="2">
        <v>41770</v>
      </c>
      <c r="C3808">
        <v>16</v>
      </c>
      <c r="D3808" t="s">
        <v>2</v>
      </c>
      <c r="E3808" t="s">
        <v>8168</v>
      </c>
      <c r="F3808" t="s">
        <v>8025</v>
      </c>
      <c r="G3808">
        <v>45</v>
      </c>
      <c r="H3808">
        <v>7</v>
      </c>
      <c r="I3808">
        <v>9</v>
      </c>
      <c r="J3808" s="1">
        <v>423.5888888888889</v>
      </c>
      <c r="K3808" s="1">
        <f>Sales_Data[[#This Row],[Order Quantity]]*Sales_Data[[#This Row],[Unit Price]]</f>
        <v>3812.3</v>
      </c>
      <c r="L3808" s="1">
        <v>292.27633333333335</v>
      </c>
    </row>
    <row r="3809" spans="1:12">
      <c r="A3809" t="s">
        <v>3832</v>
      </c>
      <c r="B3809" s="2">
        <v>41770</v>
      </c>
      <c r="C3809">
        <v>11</v>
      </c>
      <c r="D3809" t="s">
        <v>4</v>
      </c>
      <c r="E3809" t="s">
        <v>8168</v>
      </c>
      <c r="F3809" t="s">
        <v>8026</v>
      </c>
      <c r="G3809">
        <v>31</v>
      </c>
      <c r="H3809">
        <v>5</v>
      </c>
      <c r="I3809">
        <v>6</v>
      </c>
      <c r="J3809" s="1">
        <v>349.88888888888891</v>
      </c>
      <c r="K3809" s="1">
        <f>Sales_Data[[#This Row],[Order Quantity]]*Sales_Data[[#This Row],[Unit Price]]</f>
        <v>2099.3333333333335</v>
      </c>
      <c r="L3809" s="1">
        <v>216.93111111111111</v>
      </c>
    </row>
    <row r="3810" spans="1:12">
      <c r="A3810" t="s">
        <v>3833</v>
      </c>
      <c r="B3810" s="2">
        <v>41770</v>
      </c>
      <c r="C3810">
        <v>20</v>
      </c>
      <c r="D3810" t="s">
        <v>2</v>
      </c>
      <c r="E3810" t="s">
        <v>8168</v>
      </c>
      <c r="F3810" t="s">
        <v>8028</v>
      </c>
      <c r="G3810">
        <v>58</v>
      </c>
      <c r="H3810">
        <v>8</v>
      </c>
      <c r="I3810">
        <v>1</v>
      </c>
      <c r="J3810" s="1">
        <v>431.77777777777777</v>
      </c>
      <c r="K3810" s="1">
        <f>Sales_Data[[#This Row],[Order Quantity]]*Sales_Data[[#This Row],[Unit Price]]</f>
        <v>431.77777777777777</v>
      </c>
      <c r="L3810" s="1">
        <v>181.34666666666666</v>
      </c>
    </row>
    <row r="3811" spans="1:12">
      <c r="A3811" t="s">
        <v>3834</v>
      </c>
      <c r="B3811" s="2">
        <v>41770</v>
      </c>
      <c r="C3811">
        <v>5</v>
      </c>
      <c r="D3811" t="s">
        <v>3</v>
      </c>
      <c r="E3811" t="s">
        <v>8168</v>
      </c>
      <c r="F3811" t="s">
        <v>8027</v>
      </c>
      <c r="G3811">
        <v>14</v>
      </c>
      <c r="H3811">
        <v>2</v>
      </c>
      <c r="I3811">
        <v>7</v>
      </c>
      <c r="J3811" s="1">
        <v>588.11111111111109</v>
      </c>
      <c r="K3811" s="1">
        <f>Sales_Data[[#This Row],[Order Quantity]]*Sales_Data[[#This Row],[Unit Price]]</f>
        <v>4116.7777777777774</v>
      </c>
      <c r="L3811" s="1">
        <v>276.41222222222223</v>
      </c>
    </row>
    <row r="3812" spans="1:12">
      <c r="A3812" t="s">
        <v>3835</v>
      </c>
      <c r="B3812" s="2">
        <v>41770</v>
      </c>
      <c r="C3812">
        <v>16</v>
      </c>
      <c r="D3812" t="s">
        <v>4</v>
      </c>
      <c r="E3812" t="s">
        <v>8168</v>
      </c>
      <c r="F3812" t="s">
        <v>8025</v>
      </c>
      <c r="G3812">
        <v>46</v>
      </c>
      <c r="H3812">
        <v>7</v>
      </c>
      <c r="I3812">
        <v>5</v>
      </c>
      <c r="J3812" s="1">
        <v>116.13333333333334</v>
      </c>
      <c r="K3812" s="1">
        <f>Sales_Data[[#This Row],[Order Quantity]]*Sales_Data[[#This Row],[Unit Price]]</f>
        <v>580.66666666666674</v>
      </c>
      <c r="L3812" s="1">
        <v>91.745333333333349</v>
      </c>
    </row>
    <row r="3813" spans="1:12">
      <c r="A3813" t="s">
        <v>3836</v>
      </c>
      <c r="B3813" s="2">
        <v>41771</v>
      </c>
      <c r="C3813">
        <v>17</v>
      </c>
      <c r="D3813" t="s">
        <v>4</v>
      </c>
      <c r="E3813" t="s">
        <v>8168</v>
      </c>
      <c r="F3813" t="s">
        <v>8025</v>
      </c>
      <c r="G3813">
        <v>47</v>
      </c>
      <c r="H3813">
        <v>7</v>
      </c>
      <c r="I3813">
        <v>2</v>
      </c>
      <c r="J3813" s="1">
        <v>375.20000000000005</v>
      </c>
      <c r="K3813" s="1">
        <f>Sales_Data[[#This Row],[Order Quantity]]*Sales_Data[[#This Row],[Unit Price]]</f>
        <v>750.40000000000009</v>
      </c>
      <c r="L3813" s="1">
        <v>225.12</v>
      </c>
    </row>
    <row r="3814" spans="1:12">
      <c r="A3814" t="s">
        <v>3837</v>
      </c>
      <c r="B3814" s="2">
        <v>41771</v>
      </c>
      <c r="C3814">
        <v>9</v>
      </c>
      <c r="D3814" t="s">
        <v>4</v>
      </c>
      <c r="E3814" t="s">
        <v>8168</v>
      </c>
      <c r="F3814" t="s">
        <v>8027</v>
      </c>
      <c r="G3814">
        <v>25</v>
      </c>
      <c r="H3814">
        <v>4</v>
      </c>
      <c r="I3814">
        <v>3</v>
      </c>
      <c r="J3814" s="1">
        <v>196.53333333333333</v>
      </c>
      <c r="K3814" s="1">
        <f>Sales_Data[[#This Row],[Order Quantity]]*Sales_Data[[#This Row],[Unit Price]]</f>
        <v>589.6</v>
      </c>
      <c r="L3814" s="1">
        <v>129.71200000000002</v>
      </c>
    </row>
    <row r="3815" spans="1:12">
      <c r="A3815" t="s">
        <v>3838</v>
      </c>
      <c r="B3815" s="2">
        <v>41771</v>
      </c>
      <c r="C3815">
        <v>10</v>
      </c>
      <c r="D3815" t="s">
        <v>4</v>
      </c>
      <c r="E3815" t="s">
        <v>8168</v>
      </c>
      <c r="F3815" t="s">
        <v>8027</v>
      </c>
      <c r="G3815">
        <v>27</v>
      </c>
      <c r="H3815">
        <v>4</v>
      </c>
      <c r="I3815">
        <v>8</v>
      </c>
      <c r="J3815" s="1">
        <v>259.06666666666666</v>
      </c>
      <c r="K3815" s="1">
        <f>Sales_Data[[#This Row],[Order Quantity]]*Sales_Data[[#This Row],[Unit Price]]</f>
        <v>2072.5333333333333</v>
      </c>
      <c r="L3815" s="1">
        <v>186.52799999999999</v>
      </c>
    </row>
    <row r="3816" spans="1:12">
      <c r="A3816" t="s">
        <v>3839</v>
      </c>
      <c r="B3816" s="2">
        <v>41771</v>
      </c>
      <c r="C3816">
        <v>18</v>
      </c>
      <c r="D3816" t="s">
        <v>4</v>
      </c>
      <c r="E3816" t="s">
        <v>8168</v>
      </c>
      <c r="F3816" t="s">
        <v>8025</v>
      </c>
      <c r="G3816">
        <v>50</v>
      </c>
      <c r="H3816">
        <v>7</v>
      </c>
      <c r="I3816">
        <v>8</v>
      </c>
      <c r="J3816" s="1">
        <v>121.34444444444446</v>
      </c>
      <c r="K3816" s="1">
        <f>Sales_Data[[#This Row],[Order Quantity]]*Sales_Data[[#This Row],[Unit Price]]</f>
        <v>970.7555555555557</v>
      </c>
      <c r="L3816" s="1">
        <v>57.031888888888894</v>
      </c>
    </row>
    <row r="3817" spans="1:12">
      <c r="A3817" t="s">
        <v>3840</v>
      </c>
      <c r="B3817" s="2">
        <v>41771</v>
      </c>
      <c r="C3817">
        <v>12</v>
      </c>
      <c r="D3817" t="s">
        <v>4</v>
      </c>
      <c r="E3817" t="s">
        <v>8168</v>
      </c>
      <c r="F3817" t="s">
        <v>8026</v>
      </c>
      <c r="G3817">
        <v>34</v>
      </c>
      <c r="H3817">
        <v>5</v>
      </c>
      <c r="I3817">
        <v>1</v>
      </c>
      <c r="J3817" s="1">
        <v>270.23333333333335</v>
      </c>
      <c r="K3817" s="1">
        <f>Sales_Data[[#This Row],[Order Quantity]]*Sales_Data[[#This Row],[Unit Price]]</f>
        <v>270.23333333333335</v>
      </c>
      <c r="L3817" s="1">
        <v>210.78200000000001</v>
      </c>
    </row>
    <row r="3818" spans="1:12">
      <c r="A3818" t="s">
        <v>3841</v>
      </c>
      <c r="B3818" s="2">
        <v>41771</v>
      </c>
      <c r="C3818">
        <v>8</v>
      </c>
      <c r="D3818" t="s">
        <v>3</v>
      </c>
      <c r="E3818" t="s">
        <v>8168</v>
      </c>
      <c r="F3818" t="s">
        <v>8027</v>
      </c>
      <c r="G3818">
        <v>23</v>
      </c>
      <c r="H3818">
        <v>4</v>
      </c>
      <c r="I3818">
        <v>5</v>
      </c>
      <c r="J3818" s="1">
        <v>81.888888888888886</v>
      </c>
      <c r="K3818" s="1">
        <f>Sales_Data[[#This Row],[Order Quantity]]*Sales_Data[[#This Row],[Unit Price]]</f>
        <v>409.44444444444446</v>
      </c>
      <c r="L3818" s="1">
        <v>58.141111111111108</v>
      </c>
    </row>
    <row r="3819" spans="1:12">
      <c r="A3819" t="s">
        <v>3842</v>
      </c>
      <c r="B3819" s="2">
        <v>41771</v>
      </c>
      <c r="C3819">
        <v>1</v>
      </c>
      <c r="D3819" t="s">
        <v>4</v>
      </c>
      <c r="E3819" t="s">
        <v>8168</v>
      </c>
      <c r="F3819" t="s">
        <v>8027</v>
      </c>
      <c r="G3819">
        <v>1</v>
      </c>
      <c r="H3819">
        <v>1</v>
      </c>
      <c r="I3819">
        <v>9</v>
      </c>
      <c r="J3819" s="1">
        <v>122.83333333333333</v>
      </c>
      <c r="K3819" s="1">
        <f>Sales_Data[[#This Row],[Order Quantity]]*Sales_Data[[#This Row],[Unit Price]]</f>
        <v>1105.5</v>
      </c>
      <c r="L3819" s="1">
        <v>94.581666666666663</v>
      </c>
    </row>
    <row r="3820" spans="1:12">
      <c r="A3820" t="s">
        <v>3843</v>
      </c>
      <c r="B3820" s="2">
        <v>41772</v>
      </c>
      <c r="C3820">
        <v>3</v>
      </c>
      <c r="D3820" t="s">
        <v>4</v>
      </c>
      <c r="E3820" t="s">
        <v>8168</v>
      </c>
      <c r="F3820" t="s">
        <v>8027</v>
      </c>
      <c r="G3820">
        <v>8</v>
      </c>
      <c r="H3820">
        <v>2</v>
      </c>
      <c r="I3820">
        <v>6</v>
      </c>
      <c r="J3820" s="1">
        <v>311.92222222222222</v>
      </c>
      <c r="K3820" s="1">
        <f>Sales_Data[[#This Row],[Order Quantity]]*Sales_Data[[#This Row],[Unit Price]]</f>
        <v>1871.5333333333333</v>
      </c>
      <c r="L3820" s="1">
        <v>227.70322222222225</v>
      </c>
    </row>
    <row r="3821" spans="1:12">
      <c r="A3821" t="s">
        <v>3844</v>
      </c>
      <c r="B3821" s="2">
        <v>41772</v>
      </c>
      <c r="C3821">
        <v>5</v>
      </c>
      <c r="D3821" t="s">
        <v>2</v>
      </c>
      <c r="E3821" t="s">
        <v>8168</v>
      </c>
      <c r="F3821" t="s">
        <v>8027</v>
      </c>
      <c r="G3821">
        <v>13</v>
      </c>
      <c r="H3821">
        <v>2</v>
      </c>
      <c r="I3821">
        <v>9</v>
      </c>
      <c r="J3821" s="1">
        <v>253.85555555555558</v>
      </c>
      <c r="K3821" s="1">
        <f>Sales_Data[[#This Row],[Order Quantity]]*Sales_Data[[#This Row],[Unit Price]]</f>
        <v>2284.7000000000003</v>
      </c>
      <c r="L3821" s="1">
        <v>187.85311111111113</v>
      </c>
    </row>
    <row r="3822" spans="1:12">
      <c r="A3822" t="s">
        <v>3845</v>
      </c>
      <c r="B3822" s="2">
        <v>41772</v>
      </c>
      <c r="C3822">
        <v>7</v>
      </c>
      <c r="D3822" t="s">
        <v>4</v>
      </c>
      <c r="E3822" t="s">
        <v>8168</v>
      </c>
      <c r="F3822" t="s">
        <v>8027</v>
      </c>
      <c r="G3822">
        <v>18</v>
      </c>
      <c r="H3822">
        <v>3</v>
      </c>
      <c r="I3822">
        <v>4</v>
      </c>
      <c r="J3822" s="1">
        <v>124.32222222222224</v>
      </c>
      <c r="K3822" s="1">
        <f>Sales_Data[[#This Row],[Order Quantity]]*Sales_Data[[#This Row],[Unit Price]]</f>
        <v>497.28888888888895</v>
      </c>
      <c r="L3822" s="1">
        <v>72.106888888888889</v>
      </c>
    </row>
    <row r="3823" spans="1:12">
      <c r="A3823" t="s">
        <v>3846</v>
      </c>
      <c r="B3823" s="2">
        <v>41772</v>
      </c>
      <c r="C3823">
        <v>19</v>
      </c>
      <c r="D3823" t="s">
        <v>3</v>
      </c>
      <c r="E3823" t="s">
        <v>8168</v>
      </c>
      <c r="F3823" t="s">
        <v>8028</v>
      </c>
      <c r="G3823">
        <v>54</v>
      </c>
      <c r="H3823">
        <v>8</v>
      </c>
      <c r="I3823">
        <v>3</v>
      </c>
      <c r="J3823" s="1">
        <v>247.15555555555557</v>
      </c>
      <c r="K3823" s="1">
        <f>Sales_Data[[#This Row],[Order Quantity]]*Sales_Data[[#This Row],[Unit Price]]</f>
        <v>741.4666666666667</v>
      </c>
      <c r="L3823" s="1">
        <v>163.12266666666667</v>
      </c>
    </row>
    <row r="3824" spans="1:12">
      <c r="A3824" t="s">
        <v>3847</v>
      </c>
      <c r="B3824" s="2">
        <v>41772</v>
      </c>
      <c r="C3824">
        <v>11</v>
      </c>
      <c r="D3824" t="s">
        <v>3</v>
      </c>
      <c r="E3824" t="s">
        <v>8168</v>
      </c>
      <c r="F3824" t="s">
        <v>8026</v>
      </c>
      <c r="G3824">
        <v>32</v>
      </c>
      <c r="H3824">
        <v>5</v>
      </c>
      <c r="I3824">
        <v>7</v>
      </c>
      <c r="J3824" s="1">
        <v>220.35555555555555</v>
      </c>
      <c r="K3824" s="1">
        <f>Sales_Data[[#This Row],[Order Quantity]]*Sales_Data[[#This Row],[Unit Price]]</f>
        <v>1542.4888888888888</v>
      </c>
      <c r="L3824" s="1">
        <v>96.956444444444458</v>
      </c>
    </row>
    <row r="3825" spans="1:12">
      <c r="A3825" t="s">
        <v>3848</v>
      </c>
      <c r="B3825" s="2">
        <v>41773</v>
      </c>
      <c r="C3825">
        <v>15</v>
      </c>
      <c r="D3825" t="s">
        <v>4</v>
      </c>
      <c r="E3825" t="s">
        <v>8168</v>
      </c>
      <c r="F3825" t="s">
        <v>8025</v>
      </c>
      <c r="G3825">
        <v>42</v>
      </c>
      <c r="H3825">
        <v>6</v>
      </c>
      <c r="I3825">
        <v>3</v>
      </c>
      <c r="J3825" s="1">
        <v>125.8111111111111</v>
      </c>
      <c r="K3825" s="1">
        <f>Sales_Data[[#This Row],[Order Quantity]]*Sales_Data[[#This Row],[Unit Price]]</f>
        <v>377.43333333333328</v>
      </c>
      <c r="L3825" s="1">
        <v>54.098777777777769</v>
      </c>
    </row>
    <row r="3826" spans="1:12">
      <c r="A3826" t="s">
        <v>3849</v>
      </c>
      <c r="B3826" s="2">
        <v>41773</v>
      </c>
      <c r="C3826">
        <v>17</v>
      </c>
      <c r="D3826" t="s">
        <v>2</v>
      </c>
      <c r="E3826" t="s">
        <v>8168</v>
      </c>
      <c r="F3826" t="s">
        <v>8025</v>
      </c>
      <c r="G3826">
        <v>47</v>
      </c>
      <c r="H3826">
        <v>7</v>
      </c>
      <c r="I3826">
        <v>9</v>
      </c>
      <c r="J3826" s="1">
        <v>214.4</v>
      </c>
      <c r="K3826" s="1">
        <f>Sales_Data[[#This Row],[Order Quantity]]*Sales_Data[[#This Row],[Unit Price]]</f>
        <v>1929.6000000000001</v>
      </c>
      <c r="L3826" s="1">
        <v>115.77600000000001</v>
      </c>
    </row>
    <row r="3827" spans="1:12">
      <c r="A3827" t="s">
        <v>3850</v>
      </c>
      <c r="B3827" s="2">
        <v>41774</v>
      </c>
      <c r="C3827">
        <v>15</v>
      </c>
      <c r="D3827" t="s">
        <v>4</v>
      </c>
      <c r="E3827" t="s">
        <v>8168</v>
      </c>
      <c r="F3827" t="s">
        <v>8025</v>
      </c>
      <c r="G3827">
        <v>41</v>
      </c>
      <c r="H3827">
        <v>6</v>
      </c>
      <c r="I3827">
        <v>2</v>
      </c>
      <c r="J3827" s="1">
        <v>443.68888888888893</v>
      </c>
      <c r="K3827" s="1">
        <f>Sales_Data[[#This Row],[Order Quantity]]*Sales_Data[[#This Row],[Unit Price]]</f>
        <v>887.37777777777785</v>
      </c>
      <c r="L3827" s="1">
        <v>204.09688888888891</v>
      </c>
    </row>
    <row r="3828" spans="1:12">
      <c r="A3828" t="s">
        <v>3851</v>
      </c>
      <c r="B3828" s="2">
        <v>41774</v>
      </c>
      <c r="C3828">
        <v>14</v>
      </c>
      <c r="D3828" t="s">
        <v>4</v>
      </c>
      <c r="E3828" t="s">
        <v>8168</v>
      </c>
      <c r="F3828" t="s">
        <v>8026</v>
      </c>
      <c r="G3828">
        <v>40</v>
      </c>
      <c r="H3828">
        <v>6</v>
      </c>
      <c r="I3828">
        <v>7</v>
      </c>
      <c r="J3828" s="1">
        <v>23.077777777777779</v>
      </c>
      <c r="K3828" s="1">
        <f>Sales_Data[[#This Row],[Order Quantity]]*Sales_Data[[#This Row],[Unit Price]]</f>
        <v>161.54444444444445</v>
      </c>
      <c r="L3828" s="1">
        <v>14.308222222222222</v>
      </c>
    </row>
    <row r="3829" spans="1:12">
      <c r="A3829" t="s">
        <v>3852</v>
      </c>
      <c r="B3829" s="2">
        <v>41774</v>
      </c>
      <c r="C3829">
        <v>4</v>
      </c>
      <c r="D3829" t="s">
        <v>3</v>
      </c>
      <c r="E3829" t="s">
        <v>8168</v>
      </c>
      <c r="F3829" t="s">
        <v>8027</v>
      </c>
      <c r="G3829">
        <v>11</v>
      </c>
      <c r="H3829">
        <v>2</v>
      </c>
      <c r="I3829">
        <v>9</v>
      </c>
      <c r="J3829" s="1">
        <v>119.11111111111111</v>
      </c>
      <c r="K3829" s="1">
        <f>Sales_Data[[#This Row],[Order Quantity]]*Sales_Data[[#This Row],[Unit Price]]</f>
        <v>1072</v>
      </c>
      <c r="L3829" s="1">
        <v>88.142222222222216</v>
      </c>
    </row>
    <row r="3830" spans="1:12">
      <c r="A3830" t="s">
        <v>3853</v>
      </c>
      <c r="B3830" s="2">
        <v>41774</v>
      </c>
      <c r="C3830">
        <v>3</v>
      </c>
      <c r="D3830" t="s">
        <v>3</v>
      </c>
      <c r="E3830" t="s">
        <v>8168</v>
      </c>
      <c r="F3830" t="s">
        <v>8027</v>
      </c>
      <c r="G3830">
        <v>6</v>
      </c>
      <c r="H3830">
        <v>1</v>
      </c>
      <c r="I3830">
        <v>2</v>
      </c>
      <c r="J3830" s="1">
        <v>725.83333333333337</v>
      </c>
      <c r="K3830" s="1">
        <f>Sales_Data[[#This Row],[Order Quantity]]*Sales_Data[[#This Row],[Unit Price]]</f>
        <v>1451.6666666666667</v>
      </c>
      <c r="L3830" s="1">
        <v>326.625</v>
      </c>
    </row>
    <row r="3831" spans="1:12">
      <c r="A3831" t="s">
        <v>3854</v>
      </c>
      <c r="B3831" s="2">
        <v>41774</v>
      </c>
      <c r="C3831">
        <v>19</v>
      </c>
      <c r="D3831" t="s">
        <v>4</v>
      </c>
      <c r="E3831" t="s">
        <v>8168</v>
      </c>
      <c r="F3831" t="s">
        <v>8028</v>
      </c>
      <c r="G3831">
        <v>55</v>
      </c>
      <c r="H3831">
        <v>8</v>
      </c>
      <c r="I3831">
        <v>9</v>
      </c>
      <c r="J3831" s="1">
        <v>220.35555555555555</v>
      </c>
      <c r="K3831" s="1">
        <f>Sales_Data[[#This Row],[Order Quantity]]*Sales_Data[[#This Row],[Unit Price]]</f>
        <v>1983.2</v>
      </c>
      <c r="L3831" s="1">
        <v>158.65600000000001</v>
      </c>
    </row>
    <row r="3832" spans="1:12">
      <c r="A3832" t="s">
        <v>3855</v>
      </c>
      <c r="B3832" s="2">
        <v>41774</v>
      </c>
      <c r="C3832">
        <v>16</v>
      </c>
      <c r="D3832" t="s">
        <v>2</v>
      </c>
      <c r="E3832" t="s">
        <v>8168</v>
      </c>
      <c r="F3832" t="s">
        <v>8025</v>
      </c>
      <c r="G3832">
        <v>46</v>
      </c>
      <c r="H3832">
        <v>7</v>
      </c>
      <c r="I3832">
        <v>3</v>
      </c>
      <c r="J3832" s="1">
        <v>212.91111111111113</v>
      </c>
      <c r="K3832" s="1">
        <f>Sales_Data[[#This Row],[Order Quantity]]*Sales_Data[[#This Row],[Unit Price]]</f>
        <v>638.73333333333335</v>
      </c>
      <c r="L3832" s="1">
        <v>112.84288888888891</v>
      </c>
    </row>
    <row r="3833" spans="1:12">
      <c r="A3833" t="s">
        <v>3856</v>
      </c>
      <c r="B3833" s="2">
        <v>41775</v>
      </c>
      <c r="C3833">
        <v>13</v>
      </c>
      <c r="D3833" t="s">
        <v>4</v>
      </c>
      <c r="E3833" t="s">
        <v>8168</v>
      </c>
      <c r="F3833" t="s">
        <v>8026</v>
      </c>
      <c r="G3833">
        <v>36</v>
      </c>
      <c r="H3833">
        <v>5</v>
      </c>
      <c r="I3833">
        <v>9</v>
      </c>
      <c r="J3833" s="1">
        <v>435.5</v>
      </c>
      <c r="K3833" s="1">
        <f>Sales_Data[[#This Row],[Order Quantity]]*Sales_Data[[#This Row],[Unit Price]]</f>
        <v>3919.5</v>
      </c>
      <c r="L3833" s="1">
        <v>187.26499999999999</v>
      </c>
    </row>
    <row r="3834" spans="1:12">
      <c r="A3834" t="s">
        <v>3857</v>
      </c>
      <c r="B3834" s="2">
        <v>41775</v>
      </c>
      <c r="C3834">
        <v>16</v>
      </c>
      <c r="D3834" t="s">
        <v>3</v>
      </c>
      <c r="E3834" t="s">
        <v>8168</v>
      </c>
      <c r="F3834" t="s">
        <v>8025</v>
      </c>
      <c r="G3834">
        <v>46</v>
      </c>
      <c r="H3834">
        <v>7</v>
      </c>
      <c r="I3834">
        <v>6</v>
      </c>
      <c r="J3834" s="1">
        <v>697.54444444444448</v>
      </c>
      <c r="K3834" s="1">
        <f>Sales_Data[[#This Row],[Order Quantity]]*Sales_Data[[#This Row],[Unit Price]]</f>
        <v>4185.2666666666664</v>
      </c>
      <c r="L3834" s="1">
        <v>292.96866666666671</v>
      </c>
    </row>
    <row r="3835" spans="1:12">
      <c r="A3835" t="s">
        <v>3858</v>
      </c>
      <c r="B3835" s="2">
        <v>41775</v>
      </c>
      <c r="C3835">
        <v>5</v>
      </c>
      <c r="D3835" t="s">
        <v>2</v>
      </c>
      <c r="E3835" t="s">
        <v>8168</v>
      </c>
      <c r="F3835" t="s">
        <v>8027</v>
      </c>
      <c r="G3835">
        <v>14</v>
      </c>
      <c r="H3835">
        <v>2</v>
      </c>
      <c r="I3835">
        <v>4</v>
      </c>
      <c r="J3835" s="1">
        <v>114.64444444444445</v>
      </c>
      <c r="K3835" s="1">
        <f>Sales_Data[[#This Row],[Order Quantity]]*Sales_Data[[#This Row],[Unit Price]]</f>
        <v>458.57777777777778</v>
      </c>
      <c r="L3835" s="1">
        <v>65.347333333333324</v>
      </c>
    </row>
    <row r="3836" spans="1:12">
      <c r="A3836" t="s">
        <v>3859</v>
      </c>
      <c r="B3836" s="2">
        <v>41776</v>
      </c>
      <c r="C3836">
        <v>4</v>
      </c>
      <c r="D3836" t="s">
        <v>2</v>
      </c>
      <c r="E3836" t="s">
        <v>8168</v>
      </c>
      <c r="F3836" t="s">
        <v>8027</v>
      </c>
      <c r="G3836">
        <v>11</v>
      </c>
      <c r="H3836">
        <v>2</v>
      </c>
      <c r="I3836">
        <v>2</v>
      </c>
      <c r="J3836" s="1">
        <v>289.5888888888889</v>
      </c>
      <c r="K3836" s="1">
        <f>Sales_Data[[#This Row],[Order Quantity]]*Sales_Data[[#This Row],[Unit Price]]</f>
        <v>579.17777777777781</v>
      </c>
      <c r="L3836" s="1">
        <v>237.4628888888889</v>
      </c>
    </row>
    <row r="3837" spans="1:12">
      <c r="A3837" t="s">
        <v>3860</v>
      </c>
      <c r="B3837" s="2">
        <v>41776</v>
      </c>
      <c r="C3837">
        <v>19</v>
      </c>
      <c r="D3837" t="s">
        <v>4</v>
      </c>
      <c r="E3837" t="s">
        <v>8168</v>
      </c>
      <c r="F3837" t="s">
        <v>8028</v>
      </c>
      <c r="G3837">
        <v>53</v>
      </c>
      <c r="H3837">
        <v>8</v>
      </c>
      <c r="I3837">
        <v>5</v>
      </c>
      <c r="J3837" s="1">
        <v>222.58888888888887</v>
      </c>
      <c r="K3837" s="1">
        <f>Sales_Data[[#This Row],[Order Quantity]]*Sales_Data[[#This Row],[Unit Price]]</f>
        <v>1112.9444444444443</v>
      </c>
      <c r="L3837" s="1">
        <v>142.4568888888889</v>
      </c>
    </row>
    <row r="3838" spans="1:12">
      <c r="A3838" t="s">
        <v>3861</v>
      </c>
      <c r="B3838" s="2">
        <v>41776</v>
      </c>
      <c r="C3838">
        <v>15</v>
      </c>
      <c r="D3838" t="s">
        <v>3</v>
      </c>
      <c r="E3838" t="s">
        <v>8168</v>
      </c>
      <c r="F3838" t="s">
        <v>8025</v>
      </c>
      <c r="G3838">
        <v>42</v>
      </c>
      <c r="H3838">
        <v>6</v>
      </c>
      <c r="I3838">
        <v>2</v>
      </c>
      <c r="J3838" s="1">
        <v>622.3555555555555</v>
      </c>
      <c r="K3838" s="1">
        <f>Sales_Data[[#This Row],[Order Quantity]]*Sales_Data[[#This Row],[Unit Price]]</f>
        <v>1244.711111111111</v>
      </c>
      <c r="L3838" s="1">
        <v>255.16577777777775</v>
      </c>
    </row>
    <row r="3839" spans="1:12">
      <c r="A3839" t="s">
        <v>3862</v>
      </c>
      <c r="B3839" s="2">
        <v>41776</v>
      </c>
      <c r="C3839">
        <v>6</v>
      </c>
      <c r="D3839" t="s">
        <v>4</v>
      </c>
      <c r="E3839" t="s">
        <v>8168</v>
      </c>
      <c r="F3839" t="s">
        <v>8027</v>
      </c>
      <c r="G3839">
        <v>17</v>
      </c>
      <c r="H3839">
        <v>3</v>
      </c>
      <c r="I3839">
        <v>6</v>
      </c>
      <c r="J3839" s="1">
        <v>280.65555555555557</v>
      </c>
      <c r="K3839" s="1">
        <f>Sales_Data[[#This Row],[Order Quantity]]*Sales_Data[[#This Row],[Unit Price]]</f>
        <v>1683.9333333333334</v>
      </c>
      <c r="L3839" s="1">
        <v>199.26544444444443</v>
      </c>
    </row>
    <row r="3840" spans="1:12">
      <c r="A3840" t="s">
        <v>3863</v>
      </c>
      <c r="B3840" s="2">
        <v>41776</v>
      </c>
      <c r="C3840">
        <v>16</v>
      </c>
      <c r="D3840" t="s">
        <v>2</v>
      </c>
      <c r="E3840" t="s">
        <v>8168</v>
      </c>
      <c r="F3840" t="s">
        <v>8025</v>
      </c>
      <c r="G3840">
        <v>46</v>
      </c>
      <c r="H3840">
        <v>7</v>
      </c>
      <c r="I3840">
        <v>2</v>
      </c>
      <c r="J3840" s="1">
        <v>256.0888888888889</v>
      </c>
      <c r="K3840" s="1">
        <f>Sales_Data[[#This Row],[Order Quantity]]*Sales_Data[[#This Row],[Unit Price]]</f>
        <v>512.17777777777781</v>
      </c>
      <c r="L3840" s="1">
        <v>176.70133333333331</v>
      </c>
    </row>
    <row r="3841" spans="1:12">
      <c r="A3841" t="s">
        <v>3864</v>
      </c>
      <c r="B3841" s="2">
        <v>41776</v>
      </c>
      <c r="C3841">
        <v>3</v>
      </c>
      <c r="D3841" t="s">
        <v>4</v>
      </c>
      <c r="E3841" t="s">
        <v>8168</v>
      </c>
      <c r="F3841" t="s">
        <v>8027</v>
      </c>
      <c r="G3841">
        <v>8</v>
      </c>
      <c r="H3841">
        <v>2</v>
      </c>
      <c r="I3841">
        <v>3</v>
      </c>
      <c r="J3841" s="1">
        <v>223.33333333333334</v>
      </c>
      <c r="K3841" s="1">
        <f>Sales_Data[[#This Row],[Order Quantity]]*Sales_Data[[#This Row],[Unit Price]]</f>
        <v>670</v>
      </c>
      <c r="L3841" s="1">
        <v>160.80000000000001</v>
      </c>
    </row>
    <row r="3842" spans="1:12">
      <c r="A3842" t="s">
        <v>3865</v>
      </c>
      <c r="B3842" s="2">
        <v>41776</v>
      </c>
      <c r="C3842">
        <v>5</v>
      </c>
      <c r="D3842" t="s">
        <v>4</v>
      </c>
      <c r="E3842" t="s">
        <v>8168</v>
      </c>
      <c r="F3842" t="s">
        <v>8027</v>
      </c>
      <c r="G3842">
        <v>15</v>
      </c>
      <c r="H3842">
        <v>2</v>
      </c>
      <c r="I3842">
        <v>8</v>
      </c>
      <c r="J3842" s="1">
        <v>18.611111111111111</v>
      </c>
      <c r="K3842" s="1">
        <f>Sales_Data[[#This Row],[Order Quantity]]*Sales_Data[[#This Row],[Unit Price]]</f>
        <v>148.88888888888889</v>
      </c>
      <c r="L3842" s="1">
        <v>12.283333333333335</v>
      </c>
    </row>
    <row r="3843" spans="1:12">
      <c r="A3843" t="s">
        <v>3866</v>
      </c>
      <c r="B3843" s="2">
        <v>41776</v>
      </c>
      <c r="C3843">
        <v>7</v>
      </c>
      <c r="D3843" t="s">
        <v>2</v>
      </c>
      <c r="E3843" t="s">
        <v>8168</v>
      </c>
      <c r="F3843" t="s">
        <v>8027</v>
      </c>
      <c r="G3843">
        <v>19</v>
      </c>
      <c r="H3843">
        <v>3</v>
      </c>
      <c r="I3843">
        <v>6</v>
      </c>
      <c r="J3843" s="1">
        <v>280.65555555555557</v>
      </c>
      <c r="K3843" s="1">
        <f>Sales_Data[[#This Row],[Order Quantity]]*Sales_Data[[#This Row],[Unit Price]]</f>
        <v>1683.9333333333334</v>
      </c>
      <c r="L3843" s="1">
        <v>112.26222222222223</v>
      </c>
    </row>
    <row r="3844" spans="1:12">
      <c r="A3844" t="s">
        <v>3867</v>
      </c>
      <c r="B3844" s="2">
        <v>41776</v>
      </c>
      <c r="C3844">
        <v>19</v>
      </c>
      <c r="D3844" t="s">
        <v>4</v>
      </c>
      <c r="E3844" t="s">
        <v>8168</v>
      </c>
      <c r="F3844" t="s">
        <v>8028</v>
      </c>
      <c r="G3844">
        <v>55</v>
      </c>
      <c r="H3844">
        <v>8</v>
      </c>
      <c r="I3844">
        <v>8</v>
      </c>
      <c r="J3844" s="1">
        <v>132.51111111111112</v>
      </c>
      <c r="K3844" s="1">
        <f>Sales_Data[[#This Row],[Order Quantity]]*Sales_Data[[#This Row],[Unit Price]]</f>
        <v>1060.088888888889</v>
      </c>
      <c r="L3844" s="1">
        <v>55.654666666666671</v>
      </c>
    </row>
    <row r="3845" spans="1:12">
      <c r="A3845" t="s">
        <v>3868</v>
      </c>
      <c r="B3845" s="2">
        <v>41777</v>
      </c>
      <c r="C3845">
        <v>1</v>
      </c>
      <c r="D3845" t="s">
        <v>4</v>
      </c>
      <c r="E3845" t="s">
        <v>8168</v>
      </c>
      <c r="F3845" t="s">
        <v>8027</v>
      </c>
      <c r="G3845">
        <v>2</v>
      </c>
      <c r="H3845">
        <v>1</v>
      </c>
      <c r="I3845">
        <v>6</v>
      </c>
      <c r="J3845" s="1">
        <v>29.777777777777779</v>
      </c>
      <c r="K3845" s="1">
        <f>Sales_Data[[#This Row],[Order Quantity]]*Sales_Data[[#This Row],[Unit Price]]</f>
        <v>178.66666666666669</v>
      </c>
      <c r="L3845" s="1">
        <v>19.05777777777778</v>
      </c>
    </row>
    <row r="3846" spans="1:12">
      <c r="A3846" t="s">
        <v>3869</v>
      </c>
      <c r="B3846" s="2">
        <v>41777</v>
      </c>
      <c r="C3846">
        <v>14</v>
      </c>
      <c r="D3846" t="s">
        <v>3</v>
      </c>
      <c r="E3846" t="s">
        <v>8168</v>
      </c>
      <c r="F3846" t="s">
        <v>8026</v>
      </c>
      <c r="G3846">
        <v>41</v>
      </c>
      <c r="H3846">
        <v>6</v>
      </c>
      <c r="I3846">
        <v>6</v>
      </c>
      <c r="J3846" s="1">
        <v>125.8111111111111</v>
      </c>
      <c r="K3846" s="1">
        <f>Sales_Data[[#This Row],[Order Quantity]]*Sales_Data[[#This Row],[Unit Price]]</f>
        <v>754.86666666666656</v>
      </c>
      <c r="L3846" s="1">
        <v>67.938000000000002</v>
      </c>
    </row>
    <row r="3847" spans="1:12">
      <c r="A3847" t="s">
        <v>3870</v>
      </c>
      <c r="B3847" s="2">
        <v>41778</v>
      </c>
      <c r="C3847">
        <v>16</v>
      </c>
      <c r="D3847" t="s">
        <v>3</v>
      </c>
      <c r="E3847" t="s">
        <v>8168</v>
      </c>
      <c r="F3847" t="s">
        <v>8025</v>
      </c>
      <c r="G3847">
        <v>45</v>
      </c>
      <c r="H3847">
        <v>7</v>
      </c>
      <c r="I3847">
        <v>4</v>
      </c>
      <c r="J3847" s="1">
        <v>201</v>
      </c>
      <c r="K3847" s="1">
        <f>Sales_Data[[#This Row],[Order Quantity]]*Sales_Data[[#This Row],[Unit Price]]</f>
        <v>804</v>
      </c>
      <c r="L3847" s="1">
        <v>130.65</v>
      </c>
    </row>
    <row r="3848" spans="1:12">
      <c r="A3848" t="s">
        <v>3871</v>
      </c>
      <c r="B3848" s="2">
        <v>41778</v>
      </c>
      <c r="C3848">
        <v>11</v>
      </c>
      <c r="D3848" t="s">
        <v>3</v>
      </c>
      <c r="E3848" t="s">
        <v>8168</v>
      </c>
      <c r="F3848" t="s">
        <v>8026</v>
      </c>
      <c r="G3848">
        <v>30</v>
      </c>
      <c r="H3848">
        <v>5</v>
      </c>
      <c r="I3848">
        <v>2</v>
      </c>
      <c r="J3848" s="1">
        <v>124.32222222222224</v>
      </c>
      <c r="K3848" s="1">
        <f>Sales_Data[[#This Row],[Order Quantity]]*Sales_Data[[#This Row],[Unit Price]]</f>
        <v>248.64444444444447</v>
      </c>
      <c r="L3848" s="1">
        <v>74.593333333333334</v>
      </c>
    </row>
    <row r="3849" spans="1:12">
      <c r="A3849" t="s">
        <v>3872</v>
      </c>
      <c r="B3849" s="2">
        <v>41778</v>
      </c>
      <c r="C3849">
        <v>17</v>
      </c>
      <c r="D3849" t="s">
        <v>4</v>
      </c>
      <c r="E3849" t="s">
        <v>8168</v>
      </c>
      <c r="F3849" t="s">
        <v>8025</v>
      </c>
      <c r="G3849">
        <v>48</v>
      </c>
      <c r="H3849">
        <v>7</v>
      </c>
      <c r="I3849">
        <v>7</v>
      </c>
      <c r="J3849" s="1">
        <v>113.90000000000002</v>
      </c>
      <c r="K3849" s="1">
        <f>Sales_Data[[#This Row],[Order Quantity]]*Sales_Data[[#This Row],[Unit Price]]</f>
        <v>797.30000000000018</v>
      </c>
      <c r="L3849" s="1">
        <v>77.452000000000012</v>
      </c>
    </row>
    <row r="3850" spans="1:12">
      <c r="A3850" t="s">
        <v>3873</v>
      </c>
      <c r="B3850" s="2">
        <v>41778</v>
      </c>
      <c r="C3850">
        <v>1</v>
      </c>
      <c r="D3850" t="s">
        <v>4</v>
      </c>
      <c r="E3850" t="s">
        <v>8168</v>
      </c>
      <c r="F3850" t="s">
        <v>8027</v>
      </c>
      <c r="G3850">
        <v>1</v>
      </c>
      <c r="H3850">
        <v>1</v>
      </c>
      <c r="I3850">
        <v>3</v>
      </c>
      <c r="J3850" s="1">
        <v>343.18888888888893</v>
      </c>
      <c r="K3850" s="1">
        <f>Sales_Data[[#This Row],[Order Quantity]]*Sales_Data[[#This Row],[Unit Price]]</f>
        <v>1029.5666666666668</v>
      </c>
      <c r="L3850" s="1">
        <v>229.93655555555557</v>
      </c>
    </row>
    <row r="3851" spans="1:12">
      <c r="A3851" t="s">
        <v>3874</v>
      </c>
      <c r="B3851" s="2">
        <v>41779</v>
      </c>
      <c r="C3851">
        <v>2</v>
      </c>
      <c r="D3851" t="s">
        <v>4</v>
      </c>
      <c r="E3851" t="s">
        <v>8168</v>
      </c>
      <c r="F3851" t="s">
        <v>8027</v>
      </c>
      <c r="G3851">
        <v>4</v>
      </c>
      <c r="H3851">
        <v>1</v>
      </c>
      <c r="I3851">
        <v>8</v>
      </c>
      <c r="J3851" s="1">
        <v>108.6888888888889</v>
      </c>
      <c r="K3851" s="1">
        <f>Sales_Data[[#This Row],[Order Quantity]]*Sales_Data[[#This Row],[Unit Price]]</f>
        <v>869.51111111111118</v>
      </c>
      <c r="L3851" s="1">
        <v>58.692000000000007</v>
      </c>
    </row>
    <row r="3852" spans="1:12">
      <c r="A3852" t="s">
        <v>3875</v>
      </c>
      <c r="B3852" s="2">
        <v>41779</v>
      </c>
      <c r="C3852">
        <v>5</v>
      </c>
      <c r="D3852" t="s">
        <v>4</v>
      </c>
      <c r="E3852" t="s">
        <v>8168</v>
      </c>
      <c r="F3852" t="s">
        <v>8027</v>
      </c>
      <c r="G3852">
        <v>14</v>
      </c>
      <c r="H3852">
        <v>2</v>
      </c>
      <c r="I3852">
        <v>6</v>
      </c>
      <c r="J3852" s="1">
        <v>29.033333333333335</v>
      </c>
      <c r="K3852" s="1">
        <f>Sales_Data[[#This Row],[Order Quantity]]*Sales_Data[[#This Row],[Unit Price]]</f>
        <v>174.20000000000002</v>
      </c>
      <c r="L3852" s="1">
        <v>19.742666666666668</v>
      </c>
    </row>
    <row r="3853" spans="1:12">
      <c r="A3853" t="s">
        <v>3876</v>
      </c>
      <c r="B3853" s="2">
        <v>41779</v>
      </c>
      <c r="C3853">
        <v>4</v>
      </c>
      <c r="D3853" t="s">
        <v>2</v>
      </c>
      <c r="E3853" t="s">
        <v>8168</v>
      </c>
      <c r="F3853" t="s">
        <v>8027</v>
      </c>
      <c r="G3853">
        <v>10</v>
      </c>
      <c r="H3853">
        <v>2</v>
      </c>
      <c r="I3853">
        <v>7</v>
      </c>
      <c r="J3853" s="1">
        <v>128.78888888888889</v>
      </c>
      <c r="K3853" s="1">
        <f>Sales_Data[[#This Row],[Order Quantity]]*Sales_Data[[#This Row],[Unit Price]]</f>
        <v>901.52222222222224</v>
      </c>
      <c r="L3853" s="1">
        <v>55.379222222222232</v>
      </c>
    </row>
    <row r="3854" spans="1:12">
      <c r="A3854" t="s">
        <v>3877</v>
      </c>
      <c r="B3854" s="2">
        <v>41779</v>
      </c>
      <c r="C3854">
        <v>15</v>
      </c>
      <c r="D3854" t="s">
        <v>4</v>
      </c>
      <c r="E3854" t="s">
        <v>8168</v>
      </c>
      <c r="F3854" t="s">
        <v>8025</v>
      </c>
      <c r="G3854">
        <v>43</v>
      </c>
      <c r="H3854">
        <v>6</v>
      </c>
      <c r="I3854">
        <v>7</v>
      </c>
      <c r="J3854" s="1">
        <v>688.61111111111109</v>
      </c>
      <c r="K3854" s="1">
        <f>Sales_Data[[#This Row],[Order Quantity]]*Sales_Data[[#This Row],[Unit Price]]</f>
        <v>4820.2777777777774</v>
      </c>
      <c r="L3854" s="1">
        <v>399.39444444444439</v>
      </c>
    </row>
    <row r="3855" spans="1:12">
      <c r="A3855" t="s">
        <v>3878</v>
      </c>
      <c r="B3855" s="2">
        <v>41780</v>
      </c>
      <c r="C3855">
        <v>17</v>
      </c>
      <c r="D3855" t="s">
        <v>3</v>
      </c>
      <c r="E3855" t="s">
        <v>8168</v>
      </c>
      <c r="F3855" t="s">
        <v>8025</v>
      </c>
      <c r="G3855">
        <v>49</v>
      </c>
      <c r="H3855">
        <v>7</v>
      </c>
      <c r="I3855">
        <v>8</v>
      </c>
      <c r="J3855" s="1">
        <v>620.12222222222226</v>
      </c>
      <c r="K3855" s="1">
        <f>Sales_Data[[#This Row],[Order Quantity]]*Sales_Data[[#This Row],[Unit Price]]</f>
        <v>4960.9777777777781</v>
      </c>
      <c r="L3855" s="1">
        <v>359.6708888888889</v>
      </c>
    </row>
    <row r="3856" spans="1:12">
      <c r="A3856" t="s">
        <v>3879</v>
      </c>
      <c r="B3856" s="2">
        <v>41780</v>
      </c>
      <c r="C3856">
        <v>5</v>
      </c>
      <c r="D3856" t="s">
        <v>4</v>
      </c>
      <c r="E3856" t="s">
        <v>8168</v>
      </c>
      <c r="F3856" t="s">
        <v>8027</v>
      </c>
      <c r="G3856">
        <v>14</v>
      </c>
      <c r="H3856">
        <v>2</v>
      </c>
      <c r="I3856">
        <v>2</v>
      </c>
      <c r="J3856" s="1">
        <v>116.87777777777779</v>
      </c>
      <c r="K3856" s="1">
        <f>Sales_Data[[#This Row],[Order Quantity]]*Sales_Data[[#This Row],[Unit Price]]</f>
        <v>233.75555555555559</v>
      </c>
      <c r="L3856" s="1">
        <v>95.839777777777783</v>
      </c>
    </row>
    <row r="3857" spans="1:12">
      <c r="A3857" t="s">
        <v>3880</v>
      </c>
      <c r="B3857" s="2">
        <v>41780</v>
      </c>
      <c r="C3857">
        <v>10</v>
      </c>
      <c r="D3857" t="s">
        <v>2</v>
      </c>
      <c r="E3857" t="s">
        <v>8168</v>
      </c>
      <c r="F3857" t="s">
        <v>8027</v>
      </c>
      <c r="G3857">
        <v>27</v>
      </c>
      <c r="H3857">
        <v>4</v>
      </c>
      <c r="I3857">
        <v>4</v>
      </c>
      <c r="J3857" s="1">
        <v>24.566666666666666</v>
      </c>
      <c r="K3857" s="1">
        <f>Sales_Data[[#This Row],[Order Quantity]]*Sales_Data[[#This Row],[Unit Price]]</f>
        <v>98.266666666666666</v>
      </c>
      <c r="L3857" s="1">
        <v>15.231333333333332</v>
      </c>
    </row>
    <row r="3858" spans="1:12">
      <c r="A3858" t="s">
        <v>3881</v>
      </c>
      <c r="B3858" s="2">
        <v>41780</v>
      </c>
      <c r="C3858">
        <v>6</v>
      </c>
      <c r="D3858" t="s">
        <v>4</v>
      </c>
      <c r="E3858" t="s">
        <v>8168</v>
      </c>
      <c r="F3858" t="s">
        <v>8027</v>
      </c>
      <c r="G3858">
        <v>15</v>
      </c>
      <c r="H3858">
        <v>3</v>
      </c>
      <c r="I3858">
        <v>7</v>
      </c>
      <c r="J3858" s="1">
        <v>431.03333333333336</v>
      </c>
      <c r="K3858" s="1">
        <f>Sales_Data[[#This Row],[Order Quantity]]*Sales_Data[[#This Row],[Unit Price]]</f>
        <v>3017.2333333333336</v>
      </c>
      <c r="L3858" s="1">
        <v>262.93033333333335</v>
      </c>
    </row>
    <row r="3859" spans="1:12">
      <c r="A3859" t="s">
        <v>3882</v>
      </c>
      <c r="B3859" s="2">
        <v>41780</v>
      </c>
      <c r="C3859">
        <v>7</v>
      </c>
      <c r="D3859" t="s">
        <v>4</v>
      </c>
      <c r="E3859" t="s">
        <v>8168</v>
      </c>
      <c r="F3859" t="s">
        <v>8027</v>
      </c>
      <c r="G3859">
        <v>19</v>
      </c>
      <c r="H3859">
        <v>3</v>
      </c>
      <c r="I3859">
        <v>2</v>
      </c>
      <c r="J3859" s="1">
        <v>126.55555555555556</v>
      </c>
      <c r="K3859" s="1">
        <f>Sales_Data[[#This Row],[Order Quantity]]*Sales_Data[[#This Row],[Unit Price]]</f>
        <v>253.11111111111111</v>
      </c>
      <c r="L3859" s="1">
        <v>94.916666666666671</v>
      </c>
    </row>
    <row r="3860" spans="1:12">
      <c r="A3860" t="s">
        <v>3883</v>
      </c>
      <c r="B3860" s="2">
        <v>41781</v>
      </c>
      <c r="C3860">
        <v>18</v>
      </c>
      <c r="D3860" t="s">
        <v>3</v>
      </c>
      <c r="E3860" t="s">
        <v>8168</v>
      </c>
      <c r="F3860" t="s">
        <v>8025</v>
      </c>
      <c r="G3860">
        <v>52</v>
      </c>
      <c r="H3860">
        <v>8</v>
      </c>
      <c r="I3860">
        <v>1</v>
      </c>
      <c r="J3860" s="1">
        <v>104.22222222222223</v>
      </c>
      <c r="K3860" s="1">
        <f>Sales_Data[[#This Row],[Order Quantity]]*Sales_Data[[#This Row],[Unit Price]]</f>
        <v>104.22222222222223</v>
      </c>
      <c r="L3860" s="1">
        <v>65.660000000000011</v>
      </c>
    </row>
    <row r="3861" spans="1:12">
      <c r="A3861" t="s">
        <v>3884</v>
      </c>
      <c r="B3861" s="2">
        <v>41781</v>
      </c>
      <c r="C3861">
        <v>7</v>
      </c>
      <c r="D3861" t="s">
        <v>3</v>
      </c>
      <c r="E3861" t="s">
        <v>8168</v>
      </c>
      <c r="F3861" t="s">
        <v>8027</v>
      </c>
      <c r="G3861">
        <v>21</v>
      </c>
      <c r="H3861">
        <v>3</v>
      </c>
      <c r="I3861">
        <v>2</v>
      </c>
      <c r="J3861" s="1">
        <v>22.333333333333332</v>
      </c>
      <c r="K3861" s="1">
        <f>Sales_Data[[#This Row],[Order Quantity]]*Sales_Data[[#This Row],[Unit Price]]</f>
        <v>44.666666666666664</v>
      </c>
      <c r="L3861" s="1">
        <v>18.536666666666665</v>
      </c>
    </row>
    <row r="3862" spans="1:12">
      <c r="A3862" t="s">
        <v>3885</v>
      </c>
      <c r="B3862" s="2">
        <v>41782</v>
      </c>
      <c r="C3862">
        <v>4</v>
      </c>
      <c r="D3862" t="s">
        <v>3</v>
      </c>
      <c r="E3862" t="s">
        <v>8168</v>
      </c>
      <c r="F3862" t="s">
        <v>8027</v>
      </c>
      <c r="G3862">
        <v>11</v>
      </c>
      <c r="H3862">
        <v>2</v>
      </c>
      <c r="I3862">
        <v>6</v>
      </c>
      <c r="J3862" s="1">
        <v>196.53333333333333</v>
      </c>
      <c r="K3862" s="1">
        <f>Sales_Data[[#This Row],[Order Quantity]]*Sales_Data[[#This Row],[Unit Price]]</f>
        <v>1179.2</v>
      </c>
      <c r="L3862" s="1">
        <v>135.608</v>
      </c>
    </row>
    <row r="3863" spans="1:12">
      <c r="A3863" t="s">
        <v>3886</v>
      </c>
      <c r="B3863" s="2">
        <v>41782</v>
      </c>
      <c r="C3863">
        <v>20</v>
      </c>
      <c r="D3863" t="s">
        <v>4</v>
      </c>
      <c r="E3863" t="s">
        <v>8168</v>
      </c>
      <c r="F3863" t="s">
        <v>8028</v>
      </c>
      <c r="G3863">
        <v>57</v>
      </c>
      <c r="H3863">
        <v>8</v>
      </c>
      <c r="I3863">
        <v>4</v>
      </c>
      <c r="J3863" s="1">
        <v>190.57777777777778</v>
      </c>
      <c r="K3863" s="1">
        <f>Sales_Data[[#This Row],[Order Quantity]]*Sales_Data[[#This Row],[Unit Price]]</f>
        <v>762.31111111111113</v>
      </c>
      <c r="L3863" s="1">
        <v>148.65066666666667</v>
      </c>
    </row>
    <row r="3864" spans="1:12">
      <c r="A3864" t="s">
        <v>3887</v>
      </c>
      <c r="B3864" s="2">
        <v>41782</v>
      </c>
      <c r="C3864">
        <v>19</v>
      </c>
      <c r="D3864" t="s">
        <v>2</v>
      </c>
      <c r="E3864" t="s">
        <v>8168</v>
      </c>
      <c r="F3864" t="s">
        <v>8028</v>
      </c>
      <c r="G3864">
        <v>55</v>
      </c>
      <c r="H3864">
        <v>8</v>
      </c>
      <c r="I3864">
        <v>6</v>
      </c>
      <c r="J3864" s="1">
        <v>127.30000000000001</v>
      </c>
      <c r="K3864" s="1">
        <f>Sales_Data[[#This Row],[Order Quantity]]*Sales_Data[[#This Row],[Unit Price]]</f>
        <v>763.80000000000007</v>
      </c>
      <c r="L3864" s="1">
        <v>99.294000000000011</v>
      </c>
    </row>
    <row r="3865" spans="1:12">
      <c r="A3865" t="s">
        <v>3888</v>
      </c>
      <c r="B3865" s="2">
        <v>41782</v>
      </c>
      <c r="C3865">
        <v>11</v>
      </c>
      <c r="D3865" t="s">
        <v>4</v>
      </c>
      <c r="E3865" t="s">
        <v>8168</v>
      </c>
      <c r="F3865" t="s">
        <v>8026</v>
      </c>
      <c r="G3865">
        <v>30</v>
      </c>
      <c r="H3865">
        <v>5</v>
      </c>
      <c r="I3865">
        <v>7</v>
      </c>
      <c r="J3865" s="1">
        <v>436.98888888888888</v>
      </c>
      <c r="K3865" s="1">
        <f>Sales_Data[[#This Row],[Order Quantity]]*Sales_Data[[#This Row],[Unit Price]]</f>
        <v>3058.922222222222</v>
      </c>
      <c r="L3865" s="1">
        <v>310.2621111111111</v>
      </c>
    </row>
    <row r="3866" spans="1:12">
      <c r="A3866" t="s">
        <v>3889</v>
      </c>
      <c r="B3866" s="2">
        <v>41783</v>
      </c>
      <c r="C3866">
        <v>2</v>
      </c>
      <c r="D3866" t="s">
        <v>2</v>
      </c>
      <c r="E3866" t="s">
        <v>8168</v>
      </c>
      <c r="F3866" t="s">
        <v>8027</v>
      </c>
      <c r="G3866">
        <v>6</v>
      </c>
      <c r="H3866">
        <v>1</v>
      </c>
      <c r="I3866">
        <v>8</v>
      </c>
      <c r="J3866" s="1">
        <v>288.84444444444443</v>
      </c>
      <c r="K3866" s="1">
        <f>Sales_Data[[#This Row],[Order Quantity]]*Sales_Data[[#This Row],[Unit Price]]</f>
        <v>2310.7555555555555</v>
      </c>
      <c r="L3866" s="1">
        <v>190.63733333333334</v>
      </c>
    </row>
    <row r="3867" spans="1:12">
      <c r="A3867" t="s">
        <v>3890</v>
      </c>
      <c r="B3867" s="2">
        <v>41783</v>
      </c>
      <c r="C3867">
        <v>7</v>
      </c>
      <c r="D3867" t="s">
        <v>4</v>
      </c>
      <c r="E3867" t="s">
        <v>8168</v>
      </c>
      <c r="F3867" t="s">
        <v>8027</v>
      </c>
      <c r="G3867">
        <v>20</v>
      </c>
      <c r="H3867">
        <v>3</v>
      </c>
      <c r="I3867">
        <v>1</v>
      </c>
      <c r="J3867" s="1">
        <v>719.87777777777785</v>
      </c>
      <c r="K3867" s="1">
        <f>Sales_Data[[#This Row],[Order Quantity]]*Sales_Data[[#This Row],[Unit Price]]</f>
        <v>719.87777777777785</v>
      </c>
      <c r="L3867" s="1">
        <v>518.31200000000001</v>
      </c>
    </row>
    <row r="3868" spans="1:12">
      <c r="A3868" t="s">
        <v>3891</v>
      </c>
      <c r="B3868" s="2">
        <v>41784</v>
      </c>
      <c r="C3868">
        <v>15</v>
      </c>
      <c r="D3868" t="s">
        <v>4</v>
      </c>
      <c r="E3868" t="s">
        <v>8168</v>
      </c>
      <c r="F3868" t="s">
        <v>8025</v>
      </c>
      <c r="G3868">
        <v>43</v>
      </c>
      <c r="H3868">
        <v>6</v>
      </c>
      <c r="I3868">
        <v>6</v>
      </c>
      <c r="J3868" s="1">
        <v>190.57777777777778</v>
      </c>
      <c r="K3868" s="1">
        <f>Sales_Data[[#This Row],[Order Quantity]]*Sales_Data[[#This Row],[Unit Price]]</f>
        <v>1143.4666666666667</v>
      </c>
      <c r="L3868" s="1">
        <v>108.62933333333334</v>
      </c>
    </row>
    <row r="3869" spans="1:12">
      <c r="A3869" t="s">
        <v>3892</v>
      </c>
      <c r="B3869" s="2">
        <v>41784</v>
      </c>
      <c r="C3869">
        <v>13</v>
      </c>
      <c r="D3869" t="s">
        <v>4</v>
      </c>
      <c r="E3869" t="s">
        <v>8168</v>
      </c>
      <c r="F3869" t="s">
        <v>8026</v>
      </c>
      <c r="G3869">
        <v>36</v>
      </c>
      <c r="H3869">
        <v>5</v>
      </c>
      <c r="I3869">
        <v>9</v>
      </c>
      <c r="J3869" s="1">
        <v>723.6</v>
      </c>
      <c r="K3869" s="1">
        <f>Sales_Data[[#This Row],[Order Quantity]]*Sales_Data[[#This Row],[Unit Price]]</f>
        <v>6512.4000000000005</v>
      </c>
      <c r="L3869" s="1">
        <v>528.22800000000007</v>
      </c>
    </row>
    <row r="3870" spans="1:12">
      <c r="A3870" t="s">
        <v>3893</v>
      </c>
      <c r="B3870" s="2">
        <v>41784</v>
      </c>
      <c r="C3870">
        <v>10</v>
      </c>
      <c r="D3870" t="s">
        <v>4</v>
      </c>
      <c r="E3870" t="s">
        <v>8168</v>
      </c>
      <c r="F3870" t="s">
        <v>8026</v>
      </c>
      <c r="G3870">
        <v>29</v>
      </c>
      <c r="H3870">
        <v>4</v>
      </c>
      <c r="I3870">
        <v>3</v>
      </c>
      <c r="J3870" s="1">
        <v>98.266666666666666</v>
      </c>
      <c r="K3870" s="1">
        <f>Sales_Data[[#This Row],[Order Quantity]]*Sales_Data[[#This Row],[Unit Price]]</f>
        <v>294.8</v>
      </c>
      <c r="L3870" s="1">
        <v>66.821333333333342</v>
      </c>
    </row>
    <row r="3871" spans="1:12">
      <c r="A3871" t="s">
        <v>3894</v>
      </c>
      <c r="B3871" s="2">
        <v>41784</v>
      </c>
      <c r="C3871">
        <v>5</v>
      </c>
      <c r="D3871" t="s">
        <v>4</v>
      </c>
      <c r="E3871" t="s">
        <v>8168</v>
      </c>
      <c r="F3871" t="s">
        <v>8027</v>
      </c>
      <c r="G3871">
        <v>15</v>
      </c>
      <c r="H3871">
        <v>2</v>
      </c>
      <c r="I3871">
        <v>4</v>
      </c>
      <c r="J3871" s="1">
        <v>111.66666666666667</v>
      </c>
      <c r="K3871" s="1">
        <f>Sales_Data[[#This Row],[Order Quantity]]*Sales_Data[[#This Row],[Unit Price]]</f>
        <v>446.66666666666669</v>
      </c>
      <c r="L3871" s="1">
        <v>68.11666666666666</v>
      </c>
    </row>
    <row r="3872" spans="1:12">
      <c r="A3872" t="s">
        <v>3895</v>
      </c>
      <c r="B3872" s="2">
        <v>41784</v>
      </c>
      <c r="C3872">
        <v>19</v>
      </c>
      <c r="D3872" t="s">
        <v>4</v>
      </c>
      <c r="E3872" t="s">
        <v>8168</v>
      </c>
      <c r="F3872" t="s">
        <v>8028</v>
      </c>
      <c r="G3872">
        <v>53</v>
      </c>
      <c r="H3872">
        <v>8</v>
      </c>
      <c r="I3872">
        <v>6</v>
      </c>
      <c r="J3872" s="1">
        <v>19.355555555555558</v>
      </c>
      <c r="K3872" s="1">
        <f>Sales_Data[[#This Row],[Order Quantity]]*Sales_Data[[#This Row],[Unit Price]]</f>
        <v>116.13333333333335</v>
      </c>
      <c r="L3872" s="1">
        <v>14.90377777777778</v>
      </c>
    </row>
    <row r="3873" spans="1:12">
      <c r="A3873" t="s">
        <v>3896</v>
      </c>
      <c r="B3873" s="2">
        <v>41784</v>
      </c>
      <c r="C3873">
        <v>13</v>
      </c>
      <c r="D3873" t="s">
        <v>2</v>
      </c>
      <c r="E3873" t="s">
        <v>8168</v>
      </c>
      <c r="F3873" t="s">
        <v>8026</v>
      </c>
      <c r="G3873">
        <v>38</v>
      </c>
      <c r="H3873">
        <v>6</v>
      </c>
      <c r="I3873">
        <v>5</v>
      </c>
      <c r="J3873" s="1">
        <v>111.66666666666667</v>
      </c>
      <c r="K3873" s="1">
        <f>Sales_Data[[#This Row],[Order Quantity]]*Sales_Data[[#This Row],[Unit Price]]</f>
        <v>558.33333333333337</v>
      </c>
      <c r="L3873" s="1">
        <v>82.63333333333334</v>
      </c>
    </row>
    <row r="3874" spans="1:12">
      <c r="A3874" t="s">
        <v>3897</v>
      </c>
      <c r="B3874" s="2">
        <v>41785</v>
      </c>
      <c r="C3874">
        <v>1</v>
      </c>
      <c r="D3874" t="s">
        <v>4</v>
      </c>
      <c r="E3874" t="s">
        <v>8168</v>
      </c>
      <c r="F3874" t="s">
        <v>8027</v>
      </c>
      <c r="G3874">
        <v>1</v>
      </c>
      <c r="H3874">
        <v>1</v>
      </c>
      <c r="I3874">
        <v>7</v>
      </c>
      <c r="J3874" s="1">
        <v>685.63333333333333</v>
      </c>
      <c r="K3874" s="1">
        <f>Sales_Data[[#This Row],[Order Quantity]]*Sales_Data[[#This Row],[Unit Price]]</f>
        <v>4799.4333333333334</v>
      </c>
      <c r="L3874" s="1">
        <v>555.36299999999994</v>
      </c>
    </row>
    <row r="3875" spans="1:12">
      <c r="A3875" t="s">
        <v>3898</v>
      </c>
      <c r="B3875" s="2">
        <v>41786</v>
      </c>
      <c r="C3875">
        <v>4</v>
      </c>
      <c r="D3875" t="s">
        <v>4</v>
      </c>
      <c r="E3875" t="s">
        <v>8168</v>
      </c>
      <c r="F3875" t="s">
        <v>8027</v>
      </c>
      <c r="G3875">
        <v>10</v>
      </c>
      <c r="H3875">
        <v>2</v>
      </c>
      <c r="I3875">
        <v>5</v>
      </c>
      <c r="J3875" s="1">
        <v>20.844444444444445</v>
      </c>
      <c r="K3875" s="1">
        <f>Sales_Data[[#This Row],[Order Quantity]]*Sales_Data[[#This Row],[Unit Price]]</f>
        <v>104.22222222222223</v>
      </c>
      <c r="L3875" s="1">
        <v>14.799555555555555</v>
      </c>
    </row>
    <row r="3876" spans="1:12">
      <c r="A3876" t="s">
        <v>3899</v>
      </c>
      <c r="B3876" s="2">
        <v>41786</v>
      </c>
      <c r="C3876">
        <v>3</v>
      </c>
      <c r="D3876" t="s">
        <v>4</v>
      </c>
      <c r="E3876" t="s">
        <v>8168</v>
      </c>
      <c r="F3876" t="s">
        <v>8027</v>
      </c>
      <c r="G3876">
        <v>8</v>
      </c>
      <c r="H3876">
        <v>1</v>
      </c>
      <c r="I3876">
        <v>2</v>
      </c>
      <c r="J3876" s="1">
        <v>26.055555555555557</v>
      </c>
      <c r="K3876" s="1">
        <f>Sales_Data[[#This Row],[Order Quantity]]*Sales_Data[[#This Row],[Unit Price]]</f>
        <v>52.111111111111114</v>
      </c>
      <c r="L3876" s="1">
        <v>10.943333333333333</v>
      </c>
    </row>
    <row r="3877" spans="1:12">
      <c r="A3877" t="s">
        <v>3900</v>
      </c>
      <c r="B3877" s="2">
        <v>41786</v>
      </c>
      <c r="C3877">
        <v>8</v>
      </c>
      <c r="D3877" t="s">
        <v>4</v>
      </c>
      <c r="E3877" t="s">
        <v>8168</v>
      </c>
      <c r="F3877" t="s">
        <v>8027</v>
      </c>
      <c r="G3877">
        <v>23</v>
      </c>
      <c r="H3877">
        <v>4</v>
      </c>
      <c r="I3877">
        <v>8</v>
      </c>
      <c r="J3877" s="1">
        <v>121.34444444444446</v>
      </c>
      <c r="K3877" s="1">
        <f>Sales_Data[[#This Row],[Order Quantity]]*Sales_Data[[#This Row],[Unit Price]]</f>
        <v>970.7555555555557</v>
      </c>
      <c r="L3877" s="1">
        <v>72.806666666666672</v>
      </c>
    </row>
    <row r="3878" spans="1:12">
      <c r="A3878" t="s">
        <v>3901</v>
      </c>
      <c r="B3878" s="2">
        <v>41786</v>
      </c>
      <c r="C3878">
        <v>17</v>
      </c>
      <c r="D3878" t="s">
        <v>3</v>
      </c>
      <c r="E3878" t="s">
        <v>8168</v>
      </c>
      <c r="F3878" t="s">
        <v>8025</v>
      </c>
      <c r="G3878">
        <v>47</v>
      </c>
      <c r="H3878">
        <v>7</v>
      </c>
      <c r="I3878">
        <v>4</v>
      </c>
      <c r="J3878" s="1">
        <v>114.64444444444445</v>
      </c>
      <c r="K3878" s="1">
        <f>Sales_Data[[#This Row],[Order Quantity]]*Sales_Data[[#This Row],[Unit Price]]</f>
        <v>458.57777777777778</v>
      </c>
      <c r="L3878" s="1">
        <v>87.129777777777775</v>
      </c>
    </row>
    <row r="3879" spans="1:12">
      <c r="A3879" t="s">
        <v>3902</v>
      </c>
      <c r="B3879" s="2">
        <v>41786</v>
      </c>
      <c r="C3879">
        <v>17</v>
      </c>
      <c r="D3879" t="s">
        <v>2</v>
      </c>
      <c r="E3879" t="s">
        <v>8168</v>
      </c>
      <c r="F3879" t="s">
        <v>8025</v>
      </c>
      <c r="G3879">
        <v>48</v>
      </c>
      <c r="H3879">
        <v>7</v>
      </c>
      <c r="I3879">
        <v>1</v>
      </c>
      <c r="J3879" s="1">
        <v>24.566666666666666</v>
      </c>
      <c r="K3879" s="1">
        <f>Sales_Data[[#This Row],[Order Quantity]]*Sales_Data[[#This Row],[Unit Price]]</f>
        <v>24.566666666666666</v>
      </c>
      <c r="L3879" s="1">
        <v>14.248666666666667</v>
      </c>
    </row>
    <row r="3880" spans="1:12">
      <c r="A3880" t="s">
        <v>3903</v>
      </c>
      <c r="B3880" s="2">
        <v>41786</v>
      </c>
      <c r="C3880">
        <v>4</v>
      </c>
      <c r="D3880" t="s">
        <v>4</v>
      </c>
      <c r="E3880" t="s">
        <v>8168</v>
      </c>
      <c r="F3880" t="s">
        <v>8027</v>
      </c>
      <c r="G3880">
        <v>12</v>
      </c>
      <c r="H3880">
        <v>2</v>
      </c>
      <c r="I3880">
        <v>6</v>
      </c>
      <c r="J3880" s="1">
        <v>29.777777777777779</v>
      </c>
      <c r="K3880" s="1">
        <f>Sales_Data[[#This Row],[Order Quantity]]*Sales_Data[[#This Row],[Unit Price]]</f>
        <v>178.66666666666669</v>
      </c>
      <c r="L3880" s="1">
        <v>25.31111111111111</v>
      </c>
    </row>
    <row r="3881" spans="1:12">
      <c r="A3881" t="s">
        <v>3904</v>
      </c>
      <c r="B3881" s="2">
        <v>41786</v>
      </c>
      <c r="C3881">
        <v>5</v>
      </c>
      <c r="D3881" t="s">
        <v>3</v>
      </c>
      <c r="E3881" t="s">
        <v>8168</v>
      </c>
      <c r="F3881" t="s">
        <v>8027</v>
      </c>
      <c r="G3881">
        <v>14</v>
      </c>
      <c r="H3881">
        <v>2</v>
      </c>
      <c r="I3881">
        <v>4</v>
      </c>
      <c r="J3881" s="1">
        <v>23.822222222222223</v>
      </c>
      <c r="K3881" s="1">
        <f>Sales_Data[[#This Row],[Order Quantity]]*Sales_Data[[#This Row],[Unit Price]]</f>
        <v>95.288888888888891</v>
      </c>
      <c r="L3881" s="1">
        <v>18.343111111111114</v>
      </c>
    </row>
    <row r="3882" spans="1:12">
      <c r="A3882" t="s">
        <v>3905</v>
      </c>
      <c r="B3882" s="2">
        <v>41786</v>
      </c>
      <c r="C3882">
        <v>8</v>
      </c>
      <c r="D3882" t="s">
        <v>2</v>
      </c>
      <c r="E3882" t="s">
        <v>8168</v>
      </c>
      <c r="F3882" t="s">
        <v>8027</v>
      </c>
      <c r="G3882">
        <v>21</v>
      </c>
      <c r="H3882">
        <v>3</v>
      </c>
      <c r="I3882">
        <v>5</v>
      </c>
      <c r="J3882" s="1">
        <v>19.355555555555558</v>
      </c>
      <c r="K3882" s="1">
        <f>Sales_Data[[#This Row],[Order Quantity]]*Sales_Data[[#This Row],[Unit Price]]</f>
        <v>96.777777777777786</v>
      </c>
      <c r="L3882" s="1">
        <v>12.194000000000001</v>
      </c>
    </row>
    <row r="3883" spans="1:12">
      <c r="A3883" t="s">
        <v>3906</v>
      </c>
      <c r="B3883" s="2">
        <v>41787</v>
      </c>
      <c r="C3883">
        <v>4</v>
      </c>
      <c r="D3883" t="s">
        <v>2</v>
      </c>
      <c r="E3883" t="s">
        <v>8168</v>
      </c>
      <c r="F3883" t="s">
        <v>8027</v>
      </c>
      <c r="G3883">
        <v>10</v>
      </c>
      <c r="H3883">
        <v>2</v>
      </c>
      <c r="I3883">
        <v>2</v>
      </c>
      <c r="J3883" s="1">
        <v>567.26666666666677</v>
      </c>
      <c r="K3883" s="1">
        <f>Sales_Data[[#This Row],[Order Quantity]]*Sales_Data[[#This Row],[Unit Price]]</f>
        <v>1134.5333333333335</v>
      </c>
      <c r="L3883" s="1">
        <v>226.90666666666669</v>
      </c>
    </row>
    <row r="3884" spans="1:12">
      <c r="A3884" t="s">
        <v>3907</v>
      </c>
      <c r="B3884" s="2">
        <v>41787</v>
      </c>
      <c r="C3884">
        <v>9</v>
      </c>
      <c r="D3884" t="s">
        <v>2</v>
      </c>
      <c r="E3884" t="s">
        <v>8168</v>
      </c>
      <c r="F3884" t="s">
        <v>8027</v>
      </c>
      <c r="G3884">
        <v>24</v>
      </c>
      <c r="H3884">
        <v>4</v>
      </c>
      <c r="I3884">
        <v>7</v>
      </c>
      <c r="J3884" s="1">
        <v>356.5888888888889</v>
      </c>
      <c r="K3884" s="1">
        <f>Sales_Data[[#This Row],[Order Quantity]]*Sales_Data[[#This Row],[Unit Price]]</f>
        <v>2496.1222222222223</v>
      </c>
      <c r="L3884" s="1">
        <v>149.76733333333334</v>
      </c>
    </row>
    <row r="3885" spans="1:12">
      <c r="A3885" t="s">
        <v>3908</v>
      </c>
      <c r="B3885" s="2">
        <v>41787</v>
      </c>
      <c r="C3885">
        <v>3</v>
      </c>
      <c r="D3885" t="s">
        <v>4</v>
      </c>
      <c r="E3885" t="s">
        <v>8168</v>
      </c>
      <c r="F3885" t="s">
        <v>8027</v>
      </c>
      <c r="G3885">
        <v>8</v>
      </c>
      <c r="H3885">
        <v>2</v>
      </c>
      <c r="I3885">
        <v>3</v>
      </c>
      <c r="J3885" s="1">
        <v>221.84444444444446</v>
      </c>
      <c r="K3885" s="1">
        <f>Sales_Data[[#This Row],[Order Quantity]]*Sales_Data[[#This Row],[Unit Price]]</f>
        <v>665.53333333333342</v>
      </c>
      <c r="L3885" s="1">
        <v>188.56777777777779</v>
      </c>
    </row>
    <row r="3886" spans="1:12">
      <c r="A3886" t="s">
        <v>3909</v>
      </c>
      <c r="B3886" s="2">
        <v>41787</v>
      </c>
      <c r="C3886">
        <v>8</v>
      </c>
      <c r="D3886" t="s">
        <v>3</v>
      </c>
      <c r="E3886" t="s">
        <v>8168</v>
      </c>
      <c r="F3886" t="s">
        <v>8027</v>
      </c>
      <c r="G3886">
        <v>21</v>
      </c>
      <c r="H3886">
        <v>3</v>
      </c>
      <c r="I3886">
        <v>9</v>
      </c>
      <c r="J3886" s="1">
        <v>385.62222222222221</v>
      </c>
      <c r="K3886" s="1">
        <f>Sales_Data[[#This Row],[Order Quantity]]*Sales_Data[[#This Row],[Unit Price]]</f>
        <v>3470.6</v>
      </c>
      <c r="L3886" s="1">
        <v>327.77888888888884</v>
      </c>
    </row>
    <row r="3887" spans="1:12">
      <c r="A3887" t="s">
        <v>3910</v>
      </c>
      <c r="B3887" s="2">
        <v>41788</v>
      </c>
      <c r="C3887">
        <v>9</v>
      </c>
      <c r="D3887" t="s">
        <v>2</v>
      </c>
      <c r="E3887" t="s">
        <v>8168</v>
      </c>
      <c r="F3887" t="s">
        <v>8027</v>
      </c>
      <c r="G3887">
        <v>26</v>
      </c>
      <c r="H3887">
        <v>4</v>
      </c>
      <c r="I3887">
        <v>3</v>
      </c>
      <c r="J3887" s="1">
        <v>640.9666666666667</v>
      </c>
      <c r="K3887" s="1">
        <f>Sales_Data[[#This Row],[Order Quantity]]*Sales_Data[[#This Row],[Unit Price]]</f>
        <v>1922.9</v>
      </c>
      <c r="L3887" s="1">
        <v>487.13466666666659</v>
      </c>
    </row>
    <row r="3888" spans="1:12">
      <c r="A3888" t="s">
        <v>3911</v>
      </c>
      <c r="B3888" s="2">
        <v>41788</v>
      </c>
      <c r="C3888">
        <v>2</v>
      </c>
      <c r="D3888" t="s">
        <v>4</v>
      </c>
      <c r="E3888" t="s">
        <v>8168</v>
      </c>
      <c r="F3888" t="s">
        <v>8027</v>
      </c>
      <c r="G3888">
        <v>6</v>
      </c>
      <c r="H3888">
        <v>1</v>
      </c>
      <c r="I3888">
        <v>7</v>
      </c>
      <c r="J3888" s="1">
        <v>446.66666666666669</v>
      </c>
      <c r="K3888" s="1">
        <f>Sales_Data[[#This Row],[Order Quantity]]*Sales_Data[[#This Row],[Unit Price]]</f>
        <v>3126.666666666667</v>
      </c>
      <c r="L3888" s="1">
        <v>263.5333333333333</v>
      </c>
    </row>
    <row r="3889" spans="1:12">
      <c r="A3889" t="s">
        <v>3912</v>
      </c>
      <c r="B3889" s="2">
        <v>41788</v>
      </c>
      <c r="C3889">
        <v>18</v>
      </c>
      <c r="D3889" t="s">
        <v>4</v>
      </c>
      <c r="E3889" t="s">
        <v>8168</v>
      </c>
      <c r="F3889" t="s">
        <v>8025</v>
      </c>
      <c r="G3889">
        <v>51</v>
      </c>
      <c r="H3889">
        <v>7</v>
      </c>
      <c r="I3889">
        <v>9</v>
      </c>
      <c r="J3889" s="1">
        <v>285.86666666666667</v>
      </c>
      <c r="K3889" s="1">
        <f>Sales_Data[[#This Row],[Order Quantity]]*Sales_Data[[#This Row],[Unit Price]]</f>
        <v>2572.8000000000002</v>
      </c>
      <c r="L3889" s="1">
        <v>131.49866666666668</v>
      </c>
    </row>
    <row r="3890" spans="1:12">
      <c r="A3890" t="s">
        <v>3913</v>
      </c>
      <c r="B3890" s="2">
        <v>41788</v>
      </c>
      <c r="C3890">
        <v>19</v>
      </c>
      <c r="D3890" t="s">
        <v>2</v>
      </c>
      <c r="E3890" t="s">
        <v>8168</v>
      </c>
      <c r="F3890" t="s">
        <v>8028</v>
      </c>
      <c r="G3890">
        <v>54</v>
      </c>
      <c r="H3890">
        <v>8</v>
      </c>
      <c r="I3890">
        <v>3</v>
      </c>
      <c r="J3890" s="1">
        <v>352.12222222222221</v>
      </c>
      <c r="K3890" s="1">
        <f>Sales_Data[[#This Row],[Order Quantity]]*Sales_Data[[#This Row],[Unit Price]]</f>
        <v>1056.3666666666666</v>
      </c>
      <c r="L3890" s="1">
        <v>147.89133333333334</v>
      </c>
    </row>
    <row r="3891" spans="1:12">
      <c r="A3891" t="s">
        <v>3914</v>
      </c>
      <c r="B3891" s="2">
        <v>41788</v>
      </c>
      <c r="C3891">
        <v>12</v>
      </c>
      <c r="D3891" t="s">
        <v>2</v>
      </c>
      <c r="E3891" t="s">
        <v>8168</v>
      </c>
      <c r="F3891" t="s">
        <v>8026</v>
      </c>
      <c r="G3891">
        <v>33</v>
      </c>
      <c r="H3891">
        <v>5</v>
      </c>
      <c r="I3891">
        <v>2</v>
      </c>
      <c r="J3891" s="1">
        <v>123.57777777777778</v>
      </c>
      <c r="K3891" s="1">
        <f>Sales_Data[[#This Row],[Order Quantity]]*Sales_Data[[#This Row],[Unit Price]]</f>
        <v>247.15555555555557</v>
      </c>
      <c r="L3891" s="1">
        <v>65.496222222222229</v>
      </c>
    </row>
    <row r="3892" spans="1:12">
      <c r="A3892" t="s">
        <v>3915</v>
      </c>
      <c r="B3892" s="2">
        <v>41788</v>
      </c>
      <c r="C3892">
        <v>10</v>
      </c>
      <c r="D3892" t="s">
        <v>2</v>
      </c>
      <c r="E3892" t="s">
        <v>8168</v>
      </c>
      <c r="F3892" t="s">
        <v>8027</v>
      </c>
      <c r="G3892">
        <v>28</v>
      </c>
      <c r="H3892">
        <v>4</v>
      </c>
      <c r="I3892">
        <v>8</v>
      </c>
      <c r="J3892" s="1">
        <v>119.11111111111111</v>
      </c>
      <c r="K3892" s="1">
        <f>Sales_Data[[#This Row],[Order Quantity]]*Sales_Data[[#This Row],[Unit Price]]</f>
        <v>952.88888888888891</v>
      </c>
      <c r="L3892" s="1">
        <v>53.6</v>
      </c>
    </row>
    <row r="3893" spans="1:12">
      <c r="A3893" t="s">
        <v>3916</v>
      </c>
      <c r="B3893" s="2">
        <v>41788</v>
      </c>
      <c r="C3893">
        <v>14</v>
      </c>
      <c r="D3893" t="s">
        <v>2</v>
      </c>
      <c r="E3893" t="s">
        <v>8168</v>
      </c>
      <c r="F3893" t="s">
        <v>8026</v>
      </c>
      <c r="G3893">
        <v>39</v>
      </c>
      <c r="H3893">
        <v>6</v>
      </c>
      <c r="I3893">
        <v>3</v>
      </c>
      <c r="J3893" s="1">
        <v>269.48888888888888</v>
      </c>
      <c r="K3893" s="1">
        <f>Sales_Data[[#This Row],[Order Quantity]]*Sales_Data[[#This Row],[Unit Price]]</f>
        <v>808.4666666666667</v>
      </c>
      <c r="L3893" s="1">
        <v>191.33711111111108</v>
      </c>
    </row>
    <row r="3894" spans="1:12">
      <c r="A3894" t="s">
        <v>3917</v>
      </c>
      <c r="B3894" s="2">
        <v>41788</v>
      </c>
      <c r="C3894">
        <v>1</v>
      </c>
      <c r="D3894" t="s">
        <v>4</v>
      </c>
      <c r="E3894" t="s">
        <v>8168</v>
      </c>
      <c r="F3894" t="s">
        <v>8027</v>
      </c>
      <c r="G3894">
        <v>3</v>
      </c>
      <c r="H3894">
        <v>1</v>
      </c>
      <c r="I3894">
        <v>4</v>
      </c>
      <c r="J3894" s="1">
        <v>425.07777777777778</v>
      </c>
      <c r="K3894" s="1">
        <f>Sales_Data[[#This Row],[Order Quantity]]*Sales_Data[[#This Row],[Unit Price]]</f>
        <v>1700.3111111111111</v>
      </c>
      <c r="L3894" s="1">
        <v>323.05911111111112</v>
      </c>
    </row>
    <row r="3895" spans="1:12">
      <c r="A3895" t="s">
        <v>3918</v>
      </c>
      <c r="B3895" s="2">
        <v>41788</v>
      </c>
      <c r="C3895">
        <v>18</v>
      </c>
      <c r="D3895" t="s">
        <v>2</v>
      </c>
      <c r="E3895" t="s">
        <v>8168</v>
      </c>
      <c r="F3895" t="s">
        <v>8025</v>
      </c>
      <c r="G3895">
        <v>51</v>
      </c>
      <c r="H3895">
        <v>8</v>
      </c>
      <c r="I3895">
        <v>1</v>
      </c>
      <c r="J3895" s="1">
        <v>126.55555555555556</v>
      </c>
      <c r="K3895" s="1">
        <f>Sales_Data[[#This Row],[Order Quantity]]*Sales_Data[[#This Row],[Unit Price]]</f>
        <v>126.55555555555556</v>
      </c>
      <c r="L3895" s="1">
        <v>67.074444444444453</v>
      </c>
    </row>
    <row r="3896" spans="1:12">
      <c r="A3896" t="s">
        <v>3919</v>
      </c>
      <c r="B3896" s="2">
        <v>41789</v>
      </c>
      <c r="C3896">
        <v>14</v>
      </c>
      <c r="D3896" t="s">
        <v>4</v>
      </c>
      <c r="E3896" t="s">
        <v>8168</v>
      </c>
      <c r="F3896" t="s">
        <v>8026</v>
      </c>
      <c r="G3896">
        <v>40</v>
      </c>
      <c r="H3896">
        <v>6</v>
      </c>
      <c r="I3896">
        <v>6</v>
      </c>
      <c r="J3896" s="1">
        <v>20.844444444444445</v>
      </c>
      <c r="K3896" s="1">
        <f>Sales_Data[[#This Row],[Order Quantity]]*Sales_Data[[#This Row],[Unit Price]]</f>
        <v>125.06666666666666</v>
      </c>
      <c r="L3896" s="1">
        <v>14.382666666666665</v>
      </c>
    </row>
    <row r="3897" spans="1:12">
      <c r="A3897" t="s">
        <v>3920</v>
      </c>
      <c r="B3897" s="2">
        <v>41789</v>
      </c>
      <c r="C3897">
        <v>17</v>
      </c>
      <c r="D3897" t="s">
        <v>2</v>
      </c>
      <c r="E3897" t="s">
        <v>8168</v>
      </c>
      <c r="F3897" t="s">
        <v>8025</v>
      </c>
      <c r="G3897">
        <v>49</v>
      </c>
      <c r="H3897">
        <v>7</v>
      </c>
      <c r="I3897">
        <v>7</v>
      </c>
      <c r="J3897" s="1">
        <v>96.033333333333346</v>
      </c>
      <c r="K3897" s="1">
        <f>Sales_Data[[#This Row],[Order Quantity]]*Sales_Data[[#This Row],[Unit Price]]</f>
        <v>672.23333333333346</v>
      </c>
      <c r="L3897" s="1">
        <v>68.183666666666667</v>
      </c>
    </row>
    <row r="3898" spans="1:12">
      <c r="A3898" t="s">
        <v>3921</v>
      </c>
      <c r="B3898" s="2">
        <v>41789</v>
      </c>
      <c r="C3898">
        <v>7</v>
      </c>
      <c r="D3898" t="s">
        <v>4</v>
      </c>
      <c r="E3898" t="s">
        <v>8168</v>
      </c>
      <c r="F3898" t="s">
        <v>8027</v>
      </c>
      <c r="G3898">
        <v>20</v>
      </c>
      <c r="H3898">
        <v>3</v>
      </c>
      <c r="I3898">
        <v>6</v>
      </c>
      <c r="J3898" s="1">
        <v>633.52222222222224</v>
      </c>
      <c r="K3898" s="1">
        <f>Sales_Data[[#This Row],[Order Quantity]]*Sales_Data[[#This Row],[Unit Price]]</f>
        <v>3801.1333333333332</v>
      </c>
      <c r="L3898" s="1">
        <v>316.76111111111112</v>
      </c>
    </row>
    <row r="3899" spans="1:12">
      <c r="A3899" t="s">
        <v>3922</v>
      </c>
      <c r="B3899" s="2">
        <v>41790</v>
      </c>
      <c r="C3899">
        <v>18</v>
      </c>
      <c r="D3899" t="s">
        <v>4</v>
      </c>
      <c r="E3899" t="s">
        <v>8168</v>
      </c>
      <c r="F3899" t="s">
        <v>8025</v>
      </c>
      <c r="G3899">
        <v>52</v>
      </c>
      <c r="H3899">
        <v>8</v>
      </c>
      <c r="I3899">
        <v>4</v>
      </c>
      <c r="J3899" s="1">
        <v>100.5</v>
      </c>
      <c r="K3899" s="1">
        <f>Sales_Data[[#This Row],[Order Quantity]]*Sales_Data[[#This Row],[Unit Price]]</f>
        <v>402</v>
      </c>
      <c r="L3899" s="1">
        <v>79.39500000000001</v>
      </c>
    </row>
    <row r="3900" spans="1:12">
      <c r="A3900" t="s">
        <v>3923</v>
      </c>
      <c r="B3900" s="2">
        <v>41790</v>
      </c>
      <c r="C3900">
        <v>4</v>
      </c>
      <c r="D3900" t="s">
        <v>4</v>
      </c>
      <c r="E3900" t="s">
        <v>8168</v>
      </c>
      <c r="F3900" t="s">
        <v>8027</v>
      </c>
      <c r="G3900">
        <v>12</v>
      </c>
      <c r="H3900">
        <v>2</v>
      </c>
      <c r="I3900">
        <v>1</v>
      </c>
      <c r="J3900" s="1">
        <v>128.78888888888889</v>
      </c>
      <c r="K3900" s="1">
        <f>Sales_Data[[#This Row],[Order Quantity]]*Sales_Data[[#This Row],[Unit Price]]</f>
        <v>128.78888888888889</v>
      </c>
      <c r="L3900" s="1">
        <v>91.440111111111108</v>
      </c>
    </row>
    <row r="3901" spans="1:12">
      <c r="A3901" t="s">
        <v>3924</v>
      </c>
      <c r="B3901" s="2">
        <v>41790</v>
      </c>
      <c r="C3901">
        <v>17</v>
      </c>
      <c r="D3901" t="s">
        <v>2</v>
      </c>
      <c r="E3901" t="s">
        <v>8168</v>
      </c>
      <c r="F3901" t="s">
        <v>8025</v>
      </c>
      <c r="G3901">
        <v>50</v>
      </c>
      <c r="H3901">
        <v>7</v>
      </c>
      <c r="I3901">
        <v>8</v>
      </c>
      <c r="J3901" s="1">
        <v>27.544444444444444</v>
      </c>
      <c r="K3901" s="1">
        <f>Sales_Data[[#This Row],[Order Quantity]]*Sales_Data[[#This Row],[Unit Price]]</f>
        <v>220.35555555555555</v>
      </c>
      <c r="L3901" s="1">
        <v>19.556555555555555</v>
      </c>
    </row>
    <row r="3902" spans="1:12">
      <c r="A3902" t="s">
        <v>3925</v>
      </c>
      <c r="B3902" s="2">
        <v>41790</v>
      </c>
      <c r="C3902">
        <v>19</v>
      </c>
      <c r="D3902" t="s">
        <v>2</v>
      </c>
      <c r="E3902" t="s">
        <v>8168</v>
      </c>
      <c r="F3902" t="s">
        <v>8028</v>
      </c>
      <c r="G3902">
        <v>54</v>
      </c>
      <c r="H3902">
        <v>8</v>
      </c>
      <c r="I3902">
        <v>5</v>
      </c>
      <c r="J3902" s="1">
        <v>435.5</v>
      </c>
      <c r="K3902" s="1">
        <f>Sales_Data[[#This Row],[Order Quantity]]*Sales_Data[[#This Row],[Unit Price]]</f>
        <v>2177.5</v>
      </c>
      <c r="L3902" s="1">
        <v>200.33</v>
      </c>
    </row>
    <row r="3903" spans="1:12">
      <c r="A3903" t="s">
        <v>3926</v>
      </c>
      <c r="B3903" s="2">
        <v>41790</v>
      </c>
      <c r="C3903">
        <v>11</v>
      </c>
      <c r="D3903" t="s">
        <v>2</v>
      </c>
      <c r="E3903" t="s">
        <v>8168</v>
      </c>
      <c r="F3903" t="s">
        <v>8026</v>
      </c>
      <c r="G3903">
        <v>32</v>
      </c>
      <c r="H3903">
        <v>5</v>
      </c>
      <c r="I3903">
        <v>7</v>
      </c>
      <c r="J3903" s="1">
        <v>284.37777777777779</v>
      </c>
      <c r="K3903" s="1">
        <f>Sales_Data[[#This Row],[Order Quantity]]*Sales_Data[[#This Row],[Unit Price]]</f>
        <v>1990.6444444444446</v>
      </c>
      <c r="L3903" s="1">
        <v>190.53311111111114</v>
      </c>
    </row>
    <row r="3904" spans="1:12">
      <c r="A3904" t="s">
        <v>3927</v>
      </c>
      <c r="B3904" s="2">
        <v>41791</v>
      </c>
      <c r="C3904">
        <v>7</v>
      </c>
      <c r="D3904" t="s">
        <v>2</v>
      </c>
      <c r="E3904" t="s">
        <v>8168</v>
      </c>
      <c r="F3904" t="s">
        <v>8027</v>
      </c>
      <c r="G3904">
        <v>18</v>
      </c>
      <c r="H3904">
        <v>3</v>
      </c>
      <c r="I3904">
        <v>3</v>
      </c>
      <c r="J3904" s="1">
        <v>285.86666666666667</v>
      </c>
      <c r="K3904" s="1">
        <f>Sales_Data[[#This Row],[Order Quantity]]*Sales_Data[[#This Row],[Unit Price]]</f>
        <v>857.6</v>
      </c>
      <c r="L3904" s="1">
        <v>131.49866666666668</v>
      </c>
    </row>
    <row r="3905" spans="1:12">
      <c r="A3905" t="s">
        <v>3928</v>
      </c>
      <c r="B3905" s="2">
        <v>41791</v>
      </c>
      <c r="C3905">
        <v>12</v>
      </c>
      <c r="D3905" t="s">
        <v>2</v>
      </c>
      <c r="E3905" t="s">
        <v>8168</v>
      </c>
      <c r="F3905" t="s">
        <v>8026</v>
      </c>
      <c r="G3905">
        <v>35</v>
      </c>
      <c r="H3905">
        <v>5</v>
      </c>
      <c r="I3905">
        <v>1</v>
      </c>
      <c r="J3905" s="1">
        <v>307.45555555555552</v>
      </c>
      <c r="K3905" s="1">
        <f>Sales_Data[[#This Row],[Order Quantity]]*Sales_Data[[#This Row],[Unit Price]]</f>
        <v>307.45555555555552</v>
      </c>
      <c r="L3905" s="1">
        <v>193.697</v>
      </c>
    </row>
    <row r="3906" spans="1:12">
      <c r="A3906" t="s">
        <v>3929</v>
      </c>
      <c r="B3906" s="2">
        <v>41791</v>
      </c>
      <c r="C3906">
        <v>14</v>
      </c>
      <c r="D3906" t="s">
        <v>4</v>
      </c>
      <c r="E3906" t="s">
        <v>8168</v>
      </c>
      <c r="F3906" t="s">
        <v>8026</v>
      </c>
      <c r="G3906">
        <v>39</v>
      </c>
      <c r="H3906">
        <v>6</v>
      </c>
      <c r="I3906">
        <v>2</v>
      </c>
      <c r="J3906" s="1">
        <v>212.91111111111113</v>
      </c>
      <c r="K3906" s="1">
        <f>Sales_Data[[#This Row],[Order Quantity]]*Sales_Data[[#This Row],[Unit Price]]</f>
        <v>425.82222222222225</v>
      </c>
      <c r="L3906" s="1">
        <v>114.97200000000001</v>
      </c>
    </row>
    <row r="3907" spans="1:12">
      <c r="A3907" t="s">
        <v>3930</v>
      </c>
      <c r="B3907" s="2">
        <v>41791</v>
      </c>
      <c r="C3907">
        <v>11</v>
      </c>
      <c r="D3907" t="s">
        <v>2</v>
      </c>
      <c r="E3907" t="s">
        <v>8168</v>
      </c>
      <c r="F3907" t="s">
        <v>8026</v>
      </c>
      <c r="G3907">
        <v>30</v>
      </c>
      <c r="H3907">
        <v>5</v>
      </c>
      <c r="I3907">
        <v>3</v>
      </c>
      <c r="J3907" s="1">
        <v>190.57777777777778</v>
      </c>
      <c r="K3907" s="1">
        <f>Sales_Data[[#This Row],[Order Quantity]]*Sales_Data[[#This Row],[Unit Price]]</f>
        <v>571.73333333333335</v>
      </c>
      <c r="L3907" s="1">
        <v>104.81777777777779</v>
      </c>
    </row>
    <row r="3908" spans="1:12">
      <c r="A3908" t="s">
        <v>3931</v>
      </c>
      <c r="B3908" s="2">
        <v>41791</v>
      </c>
      <c r="C3908">
        <v>1</v>
      </c>
      <c r="D3908" t="s">
        <v>4</v>
      </c>
      <c r="E3908" t="s">
        <v>8168</v>
      </c>
      <c r="F3908" t="s">
        <v>8027</v>
      </c>
      <c r="G3908">
        <v>1</v>
      </c>
      <c r="H3908">
        <v>1</v>
      </c>
      <c r="I3908">
        <v>3</v>
      </c>
      <c r="J3908" s="1">
        <v>112.41111111111111</v>
      </c>
      <c r="K3908" s="1">
        <f>Sales_Data[[#This Row],[Order Quantity]]*Sales_Data[[#This Row],[Unit Price]]</f>
        <v>337.23333333333335</v>
      </c>
      <c r="L3908" s="1">
        <v>65.198444444444434</v>
      </c>
    </row>
    <row r="3909" spans="1:12">
      <c r="A3909" t="s">
        <v>3932</v>
      </c>
      <c r="B3909" s="2">
        <v>41792</v>
      </c>
      <c r="C3909">
        <v>19</v>
      </c>
      <c r="D3909" t="s">
        <v>4</v>
      </c>
      <c r="E3909" t="s">
        <v>8168</v>
      </c>
      <c r="F3909" t="s">
        <v>8028</v>
      </c>
      <c r="G3909">
        <v>54</v>
      </c>
      <c r="H3909">
        <v>8</v>
      </c>
      <c r="I3909">
        <v>2</v>
      </c>
      <c r="J3909" s="1">
        <v>113.90000000000002</v>
      </c>
      <c r="K3909" s="1">
        <f>Sales_Data[[#This Row],[Order Quantity]]*Sales_Data[[#This Row],[Unit Price]]</f>
        <v>227.80000000000004</v>
      </c>
      <c r="L3909" s="1">
        <v>75.174000000000021</v>
      </c>
    </row>
    <row r="3910" spans="1:12">
      <c r="A3910" t="s">
        <v>3933</v>
      </c>
      <c r="B3910" s="2">
        <v>41792</v>
      </c>
      <c r="C3910">
        <v>14</v>
      </c>
      <c r="D3910" t="s">
        <v>4</v>
      </c>
      <c r="E3910" t="s">
        <v>8168</v>
      </c>
      <c r="F3910" t="s">
        <v>8026</v>
      </c>
      <c r="G3910">
        <v>39</v>
      </c>
      <c r="H3910">
        <v>6</v>
      </c>
      <c r="I3910">
        <v>4</v>
      </c>
      <c r="J3910" s="1">
        <v>118.36666666666666</v>
      </c>
      <c r="K3910" s="1">
        <f>Sales_Data[[#This Row],[Order Quantity]]*Sales_Data[[#This Row],[Unit Price]]</f>
        <v>473.46666666666664</v>
      </c>
      <c r="L3910" s="1">
        <v>92.325999999999993</v>
      </c>
    </row>
    <row r="3911" spans="1:12">
      <c r="A3911" t="s">
        <v>3934</v>
      </c>
      <c r="B3911" s="2">
        <v>41792</v>
      </c>
      <c r="C3911">
        <v>19</v>
      </c>
      <c r="D3911" t="s">
        <v>4</v>
      </c>
      <c r="E3911" t="s">
        <v>8168</v>
      </c>
      <c r="F3911" t="s">
        <v>8028</v>
      </c>
      <c r="G3911">
        <v>53</v>
      </c>
      <c r="H3911">
        <v>8</v>
      </c>
      <c r="I3911">
        <v>1</v>
      </c>
      <c r="J3911" s="1">
        <v>125.8111111111111</v>
      </c>
      <c r="K3911" s="1">
        <f>Sales_Data[[#This Row],[Order Quantity]]*Sales_Data[[#This Row],[Unit Price]]</f>
        <v>125.8111111111111</v>
      </c>
      <c r="L3911" s="1">
        <v>100.64888888888889</v>
      </c>
    </row>
    <row r="3912" spans="1:12">
      <c r="A3912" t="s">
        <v>3935</v>
      </c>
      <c r="B3912" s="2">
        <v>41792</v>
      </c>
      <c r="C3912">
        <v>2</v>
      </c>
      <c r="D3912" t="s">
        <v>4</v>
      </c>
      <c r="E3912" t="s">
        <v>8168</v>
      </c>
      <c r="F3912" t="s">
        <v>8027</v>
      </c>
      <c r="G3912">
        <v>4</v>
      </c>
      <c r="H3912">
        <v>1</v>
      </c>
      <c r="I3912">
        <v>3</v>
      </c>
      <c r="J3912" s="1">
        <v>98.266666666666666</v>
      </c>
      <c r="K3912" s="1">
        <f>Sales_Data[[#This Row],[Order Quantity]]*Sales_Data[[#This Row],[Unit Price]]</f>
        <v>294.8</v>
      </c>
      <c r="L3912" s="1">
        <v>76.647999999999996</v>
      </c>
    </row>
    <row r="3913" spans="1:12">
      <c r="A3913" t="s">
        <v>3936</v>
      </c>
      <c r="B3913" s="2">
        <v>41792</v>
      </c>
      <c r="C3913">
        <v>8</v>
      </c>
      <c r="D3913" t="s">
        <v>2</v>
      </c>
      <c r="E3913" t="s">
        <v>8168</v>
      </c>
      <c r="F3913" t="s">
        <v>8027</v>
      </c>
      <c r="G3913">
        <v>21</v>
      </c>
      <c r="H3913">
        <v>3</v>
      </c>
      <c r="I3913">
        <v>6</v>
      </c>
      <c r="J3913" s="1">
        <v>107.94444444444444</v>
      </c>
      <c r="K3913" s="1">
        <f>Sales_Data[[#This Row],[Order Quantity]]*Sales_Data[[#This Row],[Unit Price]]</f>
        <v>647.66666666666663</v>
      </c>
      <c r="L3913" s="1">
        <v>58.29</v>
      </c>
    </row>
    <row r="3914" spans="1:12">
      <c r="A3914" t="s">
        <v>3937</v>
      </c>
      <c r="B3914" s="2">
        <v>41792</v>
      </c>
      <c r="C3914">
        <v>17</v>
      </c>
      <c r="D3914" t="s">
        <v>2</v>
      </c>
      <c r="E3914" t="s">
        <v>8168</v>
      </c>
      <c r="F3914" t="s">
        <v>8025</v>
      </c>
      <c r="G3914">
        <v>50</v>
      </c>
      <c r="H3914">
        <v>7</v>
      </c>
      <c r="I3914">
        <v>3</v>
      </c>
      <c r="J3914" s="1">
        <v>198.02222222222224</v>
      </c>
      <c r="K3914" s="1">
        <f>Sales_Data[[#This Row],[Order Quantity]]*Sales_Data[[#This Row],[Unit Price]]</f>
        <v>594.06666666666672</v>
      </c>
      <c r="L3914" s="1">
        <v>144.55622222222223</v>
      </c>
    </row>
    <row r="3915" spans="1:12">
      <c r="A3915" t="s">
        <v>3938</v>
      </c>
      <c r="B3915" s="2">
        <v>41792</v>
      </c>
      <c r="C3915">
        <v>3</v>
      </c>
      <c r="D3915" t="s">
        <v>4</v>
      </c>
      <c r="E3915" t="s">
        <v>8168</v>
      </c>
      <c r="F3915" t="s">
        <v>8027</v>
      </c>
      <c r="G3915">
        <v>7</v>
      </c>
      <c r="H3915">
        <v>1</v>
      </c>
      <c r="I3915">
        <v>6</v>
      </c>
      <c r="J3915" s="1">
        <v>123.57777777777778</v>
      </c>
      <c r="K3915" s="1">
        <f>Sales_Data[[#This Row],[Order Quantity]]*Sales_Data[[#This Row],[Unit Price]]</f>
        <v>741.4666666666667</v>
      </c>
      <c r="L3915" s="1">
        <v>55.61</v>
      </c>
    </row>
    <row r="3916" spans="1:12">
      <c r="A3916" t="s">
        <v>3939</v>
      </c>
      <c r="B3916" s="2">
        <v>41792</v>
      </c>
      <c r="C3916">
        <v>7</v>
      </c>
      <c r="D3916" t="s">
        <v>3</v>
      </c>
      <c r="E3916" t="s">
        <v>8168</v>
      </c>
      <c r="F3916" t="s">
        <v>8027</v>
      </c>
      <c r="G3916">
        <v>19</v>
      </c>
      <c r="H3916">
        <v>3</v>
      </c>
      <c r="I3916">
        <v>7</v>
      </c>
      <c r="J3916" s="1">
        <v>268</v>
      </c>
      <c r="K3916" s="1">
        <f>Sales_Data[[#This Row],[Order Quantity]]*Sales_Data[[#This Row],[Unit Price]]</f>
        <v>1876</v>
      </c>
      <c r="L3916" s="1">
        <v>179.56000000000003</v>
      </c>
    </row>
    <row r="3917" spans="1:12">
      <c r="A3917" t="s">
        <v>3940</v>
      </c>
      <c r="B3917" s="2">
        <v>41793</v>
      </c>
      <c r="C3917">
        <v>3</v>
      </c>
      <c r="D3917" t="s">
        <v>2</v>
      </c>
      <c r="E3917" t="s">
        <v>8168</v>
      </c>
      <c r="F3917" t="s">
        <v>8027</v>
      </c>
      <c r="G3917">
        <v>9</v>
      </c>
      <c r="H3917">
        <v>2</v>
      </c>
      <c r="I3917">
        <v>8</v>
      </c>
      <c r="J3917" s="1">
        <v>433.26666666666665</v>
      </c>
      <c r="K3917" s="1">
        <f>Sales_Data[[#This Row],[Order Quantity]]*Sales_Data[[#This Row],[Unit Price]]</f>
        <v>3466.1333333333332</v>
      </c>
      <c r="L3917" s="1">
        <v>342.28066666666672</v>
      </c>
    </row>
    <row r="3918" spans="1:12">
      <c r="A3918" t="s">
        <v>3941</v>
      </c>
      <c r="B3918" s="2">
        <v>41793</v>
      </c>
      <c r="C3918">
        <v>2</v>
      </c>
      <c r="D3918" t="s">
        <v>2</v>
      </c>
      <c r="E3918" t="s">
        <v>8168</v>
      </c>
      <c r="F3918" t="s">
        <v>8027</v>
      </c>
      <c r="G3918">
        <v>4</v>
      </c>
      <c r="H3918">
        <v>1</v>
      </c>
      <c r="I3918">
        <v>7</v>
      </c>
      <c r="J3918" s="1">
        <v>442.20000000000005</v>
      </c>
      <c r="K3918" s="1">
        <f>Sales_Data[[#This Row],[Order Quantity]]*Sales_Data[[#This Row],[Unit Price]]</f>
        <v>3095.4000000000005</v>
      </c>
      <c r="L3918" s="1">
        <v>362.60400000000004</v>
      </c>
    </row>
    <row r="3919" spans="1:12">
      <c r="A3919" t="s">
        <v>3942</v>
      </c>
      <c r="B3919" s="2">
        <v>41793</v>
      </c>
      <c r="C3919">
        <v>20</v>
      </c>
      <c r="D3919" t="s">
        <v>2</v>
      </c>
      <c r="E3919" t="s">
        <v>8168</v>
      </c>
      <c r="F3919" t="s">
        <v>8028</v>
      </c>
      <c r="G3919">
        <v>58</v>
      </c>
      <c r="H3919">
        <v>8</v>
      </c>
      <c r="I3919">
        <v>1</v>
      </c>
      <c r="J3919" s="1">
        <v>279.91111111111115</v>
      </c>
      <c r="K3919" s="1">
        <f>Sales_Data[[#This Row],[Order Quantity]]*Sales_Data[[#This Row],[Unit Price]]</f>
        <v>279.91111111111115</v>
      </c>
      <c r="L3919" s="1">
        <v>156.75022222222225</v>
      </c>
    </row>
    <row r="3920" spans="1:12">
      <c r="A3920" t="s">
        <v>3943</v>
      </c>
      <c r="B3920" s="2">
        <v>41793</v>
      </c>
      <c r="C3920">
        <v>7</v>
      </c>
      <c r="D3920" t="s">
        <v>4</v>
      </c>
      <c r="E3920" t="s">
        <v>8168</v>
      </c>
      <c r="F3920" t="s">
        <v>8027</v>
      </c>
      <c r="G3920">
        <v>18</v>
      </c>
      <c r="H3920">
        <v>3</v>
      </c>
      <c r="I3920">
        <v>8</v>
      </c>
      <c r="J3920" s="1">
        <v>94.544444444444437</v>
      </c>
      <c r="K3920" s="1">
        <f>Sales_Data[[#This Row],[Order Quantity]]*Sales_Data[[#This Row],[Unit Price]]</f>
        <v>756.3555555555555</v>
      </c>
      <c r="L3920" s="1">
        <v>63.344777777777786</v>
      </c>
    </row>
    <row r="3921" spans="1:12">
      <c r="A3921" t="s">
        <v>3944</v>
      </c>
      <c r="B3921" s="2">
        <v>41793</v>
      </c>
      <c r="C3921">
        <v>11</v>
      </c>
      <c r="D3921" t="s">
        <v>4</v>
      </c>
      <c r="E3921" t="s">
        <v>8168</v>
      </c>
      <c r="F3921" t="s">
        <v>8026</v>
      </c>
      <c r="G3921">
        <v>30</v>
      </c>
      <c r="H3921">
        <v>5</v>
      </c>
      <c r="I3921">
        <v>6</v>
      </c>
      <c r="J3921" s="1">
        <v>218.86666666666667</v>
      </c>
      <c r="K3921" s="1">
        <f>Sales_Data[[#This Row],[Order Quantity]]*Sales_Data[[#This Row],[Unit Price]]</f>
        <v>1313.2</v>
      </c>
      <c r="L3921" s="1">
        <v>183.84799999999998</v>
      </c>
    </row>
    <row r="3922" spans="1:12">
      <c r="A3922" t="s">
        <v>3945</v>
      </c>
      <c r="B3922" s="2">
        <v>41793</v>
      </c>
      <c r="C3922">
        <v>4</v>
      </c>
      <c r="D3922" t="s">
        <v>2</v>
      </c>
      <c r="E3922" t="s">
        <v>8168</v>
      </c>
      <c r="F3922" t="s">
        <v>8027</v>
      </c>
      <c r="G3922">
        <v>12</v>
      </c>
      <c r="H3922">
        <v>2</v>
      </c>
      <c r="I3922">
        <v>1</v>
      </c>
      <c r="J3922" s="1">
        <v>119.85555555555555</v>
      </c>
      <c r="K3922" s="1">
        <f>Sales_Data[[#This Row],[Order Quantity]]*Sales_Data[[#This Row],[Unit Price]]</f>
        <v>119.85555555555555</v>
      </c>
      <c r="L3922" s="1">
        <v>68.317666666666653</v>
      </c>
    </row>
    <row r="3923" spans="1:12">
      <c r="A3923" t="s">
        <v>3946</v>
      </c>
      <c r="B3923" s="2">
        <v>41793</v>
      </c>
      <c r="C3923">
        <v>5</v>
      </c>
      <c r="D3923" t="s">
        <v>2</v>
      </c>
      <c r="E3923" t="s">
        <v>8168</v>
      </c>
      <c r="F3923" t="s">
        <v>8027</v>
      </c>
      <c r="G3923">
        <v>13</v>
      </c>
      <c r="H3923">
        <v>2</v>
      </c>
      <c r="I3923">
        <v>9</v>
      </c>
      <c r="J3923" s="1">
        <v>208.44444444444446</v>
      </c>
      <c r="K3923" s="1">
        <f>Sales_Data[[#This Row],[Order Quantity]]*Sales_Data[[#This Row],[Unit Price]]</f>
        <v>1876</v>
      </c>
      <c r="L3923" s="1">
        <v>164.67111111111112</v>
      </c>
    </row>
    <row r="3924" spans="1:12">
      <c r="A3924" t="s">
        <v>3947</v>
      </c>
      <c r="B3924" s="2">
        <v>41793</v>
      </c>
      <c r="C3924">
        <v>2</v>
      </c>
      <c r="D3924" t="s">
        <v>4</v>
      </c>
      <c r="E3924" t="s">
        <v>8168</v>
      </c>
      <c r="F3924" t="s">
        <v>8027</v>
      </c>
      <c r="G3924">
        <v>4</v>
      </c>
      <c r="H3924">
        <v>1</v>
      </c>
      <c r="I3924">
        <v>7</v>
      </c>
      <c r="J3924" s="1">
        <v>197.27777777777777</v>
      </c>
      <c r="K3924" s="1">
        <f>Sales_Data[[#This Row],[Order Quantity]]*Sales_Data[[#This Row],[Unit Price]]</f>
        <v>1380.9444444444443</v>
      </c>
      <c r="L3924" s="1">
        <v>153.87666666666667</v>
      </c>
    </row>
    <row r="3925" spans="1:12">
      <c r="A3925" t="s">
        <v>3948</v>
      </c>
      <c r="B3925" s="2">
        <v>41793</v>
      </c>
      <c r="C3925">
        <v>4</v>
      </c>
      <c r="D3925" t="s">
        <v>3</v>
      </c>
      <c r="E3925" t="s">
        <v>8168</v>
      </c>
      <c r="F3925" t="s">
        <v>8027</v>
      </c>
      <c r="G3925">
        <v>11</v>
      </c>
      <c r="H3925">
        <v>2</v>
      </c>
      <c r="I3925">
        <v>5</v>
      </c>
      <c r="J3925" s="1">
        <v>93.800000000000011</v>
      </c>
      <c r="K3925" s="1">
        <f>Sales_Data[[#This Row],[Order Quantity]]*Sales_Data[[#This Row],[Unit Price]]</f>
        <v>469.00000000000006</v>
      </c>
      <c r="L3925" s="1">
        <v>51.59</v>
      </c>
    </row>
    <row r="3926" spans="1:12">
      <c r="A3926" t="s">
        <v>3949</v>
      </c>
      <c r="B3926" s="2">
        <v>41793</v>
      </c>
      <c r="C3926">
        <v>13</v>
      </c>
      <c r="D3926" t="s">
        <v>2</v>
      </c>
      <c r="E3926" t="s">
        <v>8168</v>
      </c>
      <c r="F3926" t="s">
        <v>8026</v>
      </c>
      <c r="G3926">
        <v>36</v>
      </c>
      <c r="H3926">
        <v>5</v>
      </c>
      <c r="I3926">
        <v>4</v>
      </c>
      <c r="J3926" s="1">
        <v>18.611111111111111</v>
      </c>
      <c r="K3926" s="1">
        <f>Sales_Data[[#This Row],[Order Quantity]]*Sales_Data[[#This Row],[Unit Price]]</f>
        <v>74.444444444444443</v>
      </c>
      <c r="L3926" s="1">
        <v>10.608333333333333</v>
      </c>
    </row>
    <row r="3927" spans="1:12">
      <c r="A3927" t="s">
        <v>3950</v>
      </c>
      <c r="B3927" s="2">
        <v>41793</v>
      </c>
      <c r="C3927">
        <v>19</v>
      </c>
      <c r="D3927" t="s">
        <v>2</v>
      </c>
      <c r="E3927" t="s">
        <v>8168</v>
      </c>
      <c r="F3927" t="s">
        <v>8028</v>
      </c>
      <c r="G3927">
        <v>55</v>
      </c>
      <c r="H3927">
        <v>8</v>
      </c>
      <c r="I3927">
        <v>2</v>
      </c>
      <c r="J3927" s="1">
        <v>122.83333333333333</v>
      </c>
      <c r="K3927" s="1">
        <f>Sales_Data[[#This Row],[Order Quantity]]*Sales_Data[[#This Row],[Unit Price]]</f>
        <v>245.66666666666666</v>
      </c>
      <c r="L3927" s="1">
        <v>89.668333333333337</v>
      </c>
    </row>
    <row r="3928" spans="1:12">
      <c r="A3928" t="s">
        <v>3951</v>
      </c>
      <c r="B3928" s="2">
        <v>41793</v>
      </c>
      <c r="C3928">
        <v>4</v>
      </c>
      <c r="D3928" t="s">
        <v>4</v>
      </c>
      <c r="E3928" t="s">
        <v>8168</v>
      </c>
      <c r="F3928" t="s">
        <v>8027</v>
      </c>
      <c r="G3928">
        <v>12</v>
      </c>
      <c r="H3928">
        <v>2</v>
      </c>
      <c r="I3928">
        <v>5</v>
      </c>
      <c r="J3928" s="1">
        <v>342.44444444444446</v>
      </c>
      <c r="K3928" s="1">
        <f>Sales_Data[[#This Row],[Order Quantity]]*Sales_Data[[#This Row],[Unit Price]]</f>
        <v>1712.2222222222222</v>
      </c>
      <c r="L3928" s="1">
        <v>260.25777777777779</v>
      </c>
    </row>
    <row r="3929" spans="1:12">
      <c r="A3929" t="s">
        <v>3952</v>
      </c>
      <c r="B3929" s="2">
        <v>41794</v>
      </c>
      <c r="C3929">
        <v>3</v>
      </c>
      <c r="D3929" t="s">
        <v>4</v>
      </c>
      <c r="E3929" t="s">
        <v>8168</v>
      </c>
      <c r="F3929" t="s">
        <v>8027</v>
      </c>
      <c r="G3929">
        <v>8</v>
      </c>
      <c r="H3929">
        <v>2</v>
      </c>
      <c r="I3929">
        <v>4</v>
      </c>
      <c r="J3929" s="1">
        <v>96.033333333333346</v>
      </c>
      <c r="K3929" s="1">
        <f>Sales_Data[[#This Row],[Order Quantity]]*Sales_Data[[#This Row],[Unit Price]]</f>
        <v>384.13333333333338</v>
      </c>
      <c r="L3929" s="1">
        <v>79.707666666666668</v>
      </c>
    </row>
    <row r="3930" spans="1:12">
      <c r="A3930" t="s">
        <v>3953</v>
      </c>
      <c r="B3930" s="2">
        <v>41794</v>
      </c>
      <c r="C3930">
        <v>19</v>
      </c>
      <c r="D3930" t="s">
        <v>4</v>
      </c>
      <c r="E3930" t="s">
        <v>8168</v>
      </c>
      <c r="F3930" t="s">
        <v>8028</v>
      </c>
      <c r="G3930">
        <v>54</v>
      </c>
      <c r="H3930">
        <v>8</v>
      </c>
      <c r="I3930">
        <v>4</v>
      </c>
      <c r="J3930" s="1">
        <v>294.05555555555554</v>
      </c>
      <c r="K3930" s="1">
        <f>Sales_Data[[#This Row],[Order Quantity]]*Sales_Data[[#This Row],[Unit Price]]</f>
        <v>1176.2222222222222</v>
      </c>
      <c r="L3930" s="1">
        <v>155.84944444444443</v>
      </c>
    </row>
    <row r="3931" spans="1:12">
      <c r="A3931" t="s">
        <v>3954</v>
      </c>
      <c r="B3931" s="2">
        <v>41794</v>
      </c>
      <c r="C3931">
        <v>14</v>
      </c>
      <c r="D3931" t="s">
        <v>3</v>
      </c>
      <c r="E3931" t="s">
        <v>8168</v>
      </c>
      <c r="F3931" t="s">
        <v>8026</v>
      </c>
      <c r="G3931">
        <v>40</v>
      </c>
      <c r="H3931">
        <v>6</v>
      </c>
      <c r="I3931">
        <v>4</v>
      </c>
      <c r="J3931" s="1">
        <v>194.3</v>
      </c>
      <c r="K3931" s="1">
        <f>Sales_Data[[#This Row],[Order Quantity]]*Sales_Data[[#This Row],[Unit Price]]</f>
        <v>777.2</v>
      </c>
      <c r="L3931" s="1">
        <v>161.26900000000001</v>
      </c>
    </row>
    <row r="3932" spans="1:12">
      <c r="A3932" t="s">
        <v>3955</v>
      </c>
      <c r="B3932" s="2">
        <v>41794</v>
      </c>
      <c r="C3932">
        <v>5</v>
      </c>
      <c r="D3932" t="s">
        <v>2</v>
      </c>
      <c r="E3932" t="s">
        <v>8168</v>
      </c>
      <c r="F3932" t="s">
        <v>8027</v>
      </c>
      <c r="G3932">
        <v>13</v>
      </c>
      <c r="H3932">
        <v>2</v>
      </c>
      <c r="I3932">
        <v>2</v>
      </c>
      <c r="J3932" s="1">
        <v>195.04444444444445</v>
      </c>
      <c r="K3932" s="1">
        <f>Sales_Data[[#This Row],[Order Quantity]]*Sales_Data[[#This Row],[Unit Price]]</f>
        <v>390.0888888888889</v>
      </c>
      <c r="L3932" s="1">
        <v>109.2248888888889</v>
      </c>
    </row>
    <row r="3933" spans="1:12">
      <c r="A3933" t="s">
        <v>3956</v>
      </c>
      <c r="B3933" s="2">
        <v>41794</v>
      </c>
      <c r="C3933">
        <v>14</v>
      </c>
      <c r="D3933" t="s">
        <v>4</v>
      </c>
      <c r="E3933" t="s">
        <v>8168</v>
      </c>
      <c r="F3933" t="s">
        <v>8026</v>
      </c>
      <c r="G3933">
        <v>38</v>
      </c>
      <c r="H3933">
        <v>6</v>
      </c>
      <c r="I3933">
        <v>9</v>
      </c>
      <c r="J3933" s="1">
        <v>122.83333333333333</v>
      </c>
      <c r="K3933" s="1">
        <f>Sales_Data[[#This Row],[Order Quantity]]*Sales_Data[[#This Row],[Unit Price]]</f>
        <v>1105.5</v>
      </c>
      <c r="L3933" s="1">
        <v>94.581666666666663</v>
      </c>
    </row>
    <row r="3934" spans="1:12">
      <c r="A3934" t="s">
        <v>3957</v>
      </c>
      <c r="B3934" s="2">
        <v>41794</v>
      </c>
      <c r="C3934">
        <v>18</v>
      </c>
      <c r="D3934" t="s">
        <v>4</v>
      </c>
      <c r="E3934" t="s">
        <v>8168</v>
      </c>
      <c r="F3934" t="s">
        <v>8025</v>
      </c>
      <c r="G3934">
        <v>52</v>
      </c>
      <c r="H3934">
        <v>8</v>
      </c>
      <c r="I3934">
        <v>8</v>
      </c>
      <c r="J3934" s="1">
        <v>122.83333333333333</v>
      </c>
      <c r="K3934" s="1">
        <f>Sales_Data[[#This Row],[Order Quantity]]*Sales_Data[[#This Row],[Unit Price]]</f>
        <v>982.66666666666663</v>
      </c>
      <c r="L3934" s="1">
        <v>72.471666666666664</v>
      </c>
    </row>
    <row r="3935" spans="1:12">
      <c r="A3935" t="s">
        <v>3958</v>
      </c>
      <c r="B3935" s="2">
        <v>41795</v>
      </c>
      <c r="C3935">
        <v>9</v>
      </c>
      <c r="D3935" t="s">
        <v>4</v>
      </c>
      <c r="E3935" t="s">
        <v>8168</v>
      </c>
      <c r="F3935" t="s">
        <v>8027</v>
      </c>
      <c r="G3935">
        <v>26</v>
      </c>
      <c r="H3935">
        <v>4</v>
      </c>
      <c r="I3935">
        <v>1</v>
      </c>
      <c r="J3935" s="1">
        <v>439.22222222222223</v>
      </c>
      <c r="K3935" s="1">
        <f>Sales_Data[[#This Row],[Order Quantity]]*Sales_Data[[#This Row],[Unit Price]]</f>
        <v>439.22222222222223</v>
      </c>
      <c r="L3935" s="1">
        <v>325.02444444444444</v>
      </c>
    </row>
    <row r="3936" spans="1:12">
      <c r="A3936" t="s">
        <v>3959</v>
      </c>
      <c r="B3936" s="2">
        <v>41795</v>
      </c>
      <c r="C3936">
        <v>3</v>
      </c>
      <c r="D3936" t="s">
        <v>2</v>
      </c>
      <c r="E3936" t="s">
        <v>8168</v>
      </c>
      <c r="F3936" t="s">
        <v>8027</v>
      </c>
      <c r="G3936">
        <v>8</v>
      </c>
      <c r="H3936">
        <v>1</v>
      </c>
      <c r="I3936">
        <v>4</v>
      </c>
      <c r="J3936" s="1">
        <v>646.17777777777781</v>
      </c>
      <c r="K3936" s="1">
        <f>Sales_Data[[#This Row],[Order Quantity]]*Sales_Data[[#This Row],[Unit Price]]</f>
        <v>2584.7111111111112</v>
      </c>
      <c r="L3936" s="1">
        <v>458.78622222222225</v>
      </c>
    </row>
    <row r="3937" spans="1:12">
      <c r="A3937" t="s">
        <v>3960</v>
      </c>
      <c r="B3937" s="2">
        <v>41795</v>
      </c>
      <c r="C3937">
        <v>11</v>
      </c>
      <c r="D3937" t="s">
        <v>2</v>
      </c>
      <c r="E3937" t="s">
        <v>8168</v>
      </c>
      <c r="F3937" t="s">
        <v>8026</v>
      </c>
      <c r="G3937">
        <v>32</v>
      </c>
      <c r="H3937">
        <v>5</v>
      </c>
      <c r="I3937">
        <v>5</v>
      </c>
      <c r="J3937" s="1">
        <v>356.5888888888889</v>
      </c>
      <c r="K3937" s="1">
        <f>Sales_Data[[#This Row],[Order Quantity]]*Sales_Data[[#This Row],[Unit Price]]</f>
        <v>1782.9444444444446</v>
      </c>
      <c r="L3937" s="1">
        <v>288.83700000000005</v>
      </c>
    </row>
    <row r="3938" spans="1:12">
      <c r="A3938" t="s">
        <v>3961</v>
      </c>
      <c r="B3938" s="2">
        <v>41796</v>
      </c>
      <c r="C3938">
        <v>14</v>
      </c>
      <c r="D3938" t="s">
        <v>2</v>
      </c>
      <c r="E3938" t="s">
        <v>8168</v>
      </c>
      <c r="F3938" t="s">
        <v>8026</v>
      </c>
      <c r="G3938">
        <v>39</v>
      </c>
      <c r="H3938">
        <v>6</v>
      </c>
      <c r="I3938">
        <v>4</v>
      </c>
      <c r="J3938" s="1">
        <v>255.34444444444443</v>
      </c>
      <c r="K3938" s="1">
        <f>Sales_Data[[#This Row],[Order Quantity]]*Sales_Data[[#This Row],[Unit Price]]</f>
        <v>1021.3777777777777</v>
      </c>
      <c r="L3938" s="1">
        <v>114.905</v>
      </c>
    </row>
    <row r="3939" spans="1:12">
      <c r="A3939" t="s">
        <v>3962</v>
      </c>
      <c r="B3939" s="2">
        <v>41796</v>
      </c>
      <c r="C3939">
        <v>4</v>
      </c>
      <c r="D3939" t="s">
        <v>2</v>
      </c>
      <c r="E3939" t="s">
        <v>8168</v>
      </c>
      <c r="F3939" t="s">
        <v>8027</v>
      </c>
      <c r="G3939">
        <v>10</v>
      </c>
      <c r="H3939">
        <v>2</v>
      </c>
      <c r="I3939">
        <v>6</v>
      </c>
      <c r="J3939" s="1">
        <v>438.47777777777782</v>
      </c>
      <c r="K3939" s="1">
        <f>Sales_Data[[#This Row],[Order Quantity]]*Sales_Data[[#This Row],[Unit Price]]</f>
        <v>2630.8666666666668</v>
      </c>
      <c r="L3939" s="1">
        <v>192.93022222222223</v>
      </c>
    </row>
    <row r="3940" spans="1:12">
      <c r="A3940" t="s">
        <v>3963</v>
      </c>
      <c r="B3940" s="2">
        <v>41796</v>
      </c>
      <c r="C3940">
        <v>5</v>
      </c>
      <c r="D3940" t="s">
        <v>2</v>
      </c>
      <c r="E3940" t="s">
        <v>8168</v>
      </c>
      <c r="F3940" t="s">
        <v>8027</v>
      </c>
      <c r="G3940">
        <v>14</v>
      </c>
      <c r="H3940">
        <v>2</v>
      </c>
      <c r="I3940">
        <v>8</v>
      </c>
      <c r="J3940" s="1">
        <v>436.98888888888888</v>
      </c>
      <c r="K3940" s="1">
        <f>Sales_Data[[#This Row],[Order Quantity]]*Sales_Data[[#This Row],[Unit Price]]</f>
        <v>3495.911111111111</v>
      </c>
      <c r="L3940" s="1">
        <v>297.15244444444448</v>
      </c>
    </row>
    <row r="3941" spans="1:12">
      <c r="A3941" t="s">
        <v>3964</v>
      </c>
      <c r="B3941" s="2">
        <v>41796</v>
      </c>
      <c r="C3941">
        <v>14</v>
      </c>
      <c r="D3941" t="s">
        <v>4</v>
      </c>
      <c r="E3941" t="s">
        <v>8168</v>
      </c>
      <c r="F3941" t="s">
        <v>8026</v>
      </c>
      <c r="G3941">
        <v>39</v>
      </c>
      <c r="H3941">
        <v>6</v>
      </c>
      <c r="I3941">
        <v>5</v>
      </c>
      <c r="J3941" s="1">
        <v>111.66666666666667</v>
      </c>
      <c r="K3941" s="1">
        <f>Sales_Data[[#This Row],[Order Quantity]]*Sales_Data[[#This Row],[Unit Price]]</f>
        <v>558.33333333333337</v>
      </c>
      <c r="L3941" s="1">
        <v>63.649999999999991</v>
      </c>
    </row>
    <row r="3942" spans="1:12">
      <c r="A3942" t="s">
        <v>3965</v>
      </c>
      <c r="B3942" s="2">
        <v>41796</v>
      </c>
      <c r="C3942">
        <v>4</v>
      </c>
      <c r="D3942" t="s">
        <v>4</v>
      </c>
      <c r="E3942" t="s">
        <v>8168</v>
      </c>
      <c r="F3942" t="s">
        <v>8027</v>
      </c>
      <c r="G3942">
        <v>10</v>
      </c>
      <c r="H3942">
        <v>2</v>
      </c>
      <c r="I3942">
        <v>7</v>
      </c>
      <c r="J3942" s="1">
        <v>288.10000000000002</v>
      </c>
      <c r="K3942" s="1">
        <f>Sales_Data[[#This Row],[Order Quantity]]*Sales_Data[[#This Row],[Unit Price]]</f>
        <v>2016.7000000000003</v>
      </c>
      <c r="L3942" s="1">
        <v>135.40700000000001</v>
      </c>
    </row>
    <row r="3943" spans="1:12">
      <c r="A3943" t="s">
        <v>3966</v>
      </c>
      <c r="B3943" s="2">
        <v>41796</v>
      </c>
      <c r="C3943">
        <v>6</v>
      </c>
      <c r="D3943" t="s">
        <v>3</v>
      </c>
      <c r="E3943" t="s">
        <v>8168</v>
      </c>
      <c r="F3943" t="s">
        <v>8027</v>
      </c>
      <c r="G3943">
        <v>17</v>
      </c>
      <c r="H3943">
        <v>3</v>
      </c>
      <c r="I3943">
        <v>6</v>
      </c>
      <c r="J3943" s="1">
        <v>127.30000000000001</v>
      </c>
      <c r="K3943" s="1">
        <f>Sales_Data[[#This Row],[Order Quantity]]*Sales_Data[[#This Row],[Unit Price]]</f>
        <v>763.80000000000007</v>
      </c>
      <c r="L3943" s="1">
        <v>89.11</v>
      </c>
    </row>
    <row r="3944" spans="1:12">
      <c r="A3944" t="s">
        <v>3967</v>
      </c>
      <c r="B3944" s="2">
        <v>41796</v>
      </c>
      <c r="C3944">
        <v>6</v>
      </c>
      <c r="D3944" t="s">
        <v>4</v>
      </c>
      <c r="E3944" t="s">
        <v>8168</v>
      </c>
      <c r="F3944" t="s">
        <v>8027</v>
      </c>
      <c r="G3944">
        <v>15</v>
      </c>
      <c r="H3944">
        <v>3</v>
      </c>
      <c r="I3944">
        <v>4</v>
      </c>
      <c r="J3944" s="1">
        <v>128.78888888888889</v>
      </c>
      <c r="K3944" s="1">
        <f>Sales_Data[[#This Row],[Order Quantity]]*Sales_Data[[#This Row],[Unit Price]]</f>
        <v>515.15555555555557</v>
      </c>
      <c r="L3944" s="1">
        <v>52.803444444444452</v>
      </c>
    </row>
    <row r="3945" spans="1:12">
      <c r="A3945" t="s">
        <v>3968</v>
      </c>
      <c r="B3945" s="2">
        <v>41797</v>
      </c>
      <c r="C3945">
        <v>15</v>
      </c>
      <c r="D3945" t="s">
        <v>4</v>
      </c>
      <c r="E3945" t="s">
        <v>8168</v>
      </c>
      <c r="F3945" t="s">
        <v>8025</v>
      </c>
      <c r="G3945">
        <v>42</v>
      </c>
      <c r="H3945">
        <v>6</v>
      </c>
      <c r="I3945">
        <v>8</v>
      </c>
      <c r="J3945" s="1">
        <v>121.34444444444446</v>
      </c>
      <c r="K3945" s="1">
        <f>Sales_Data[[#This Row],[Order Quantity]]*Sales_Data[[#This Row],[Unit Price]]</f>
        <v>970.7555555555557</v>
      </c>
      <c r="L3945" s="1">
        <v>52.178111111111122</v>
      </c>
    </row>
    <row r="3946" spans="1:12">
      <c r="A3946" t="s">
        <v>3969</v>
      </c>
      <c r="B3946" s="2">
        <v>41797</v>
      </c>
      <c r="C3946">
        <v>18</v>
      </c>
      <c r="D3946" t="s">
        <v>4</v>
      </c>
      <c r="E3946" t="s">
        <v>8168</v>
      </c>
      <c r="F3946" t="s">
        <v>8025</v>
      </c>
      <c r="G3946">
        <v>52</v>
      </c>
      <c r="H3946">
        <v>8</v>
      </c>
      <c r="I3946">
        <v>2</v>
      </c>
      <c r="J3946" s="1">
        <v>101.98888888888888</v>
      </c>
      <c r="K3946" s="1">
        <f>Sales_Data[[#This Row],[Order Quantity]]*Sales_Data[[#This Row],[Unit Price]]</f>
        <v>203.97777777777776</v>
      </c>
      <c r="L3946" s="1">
        <v>64.253</v>
      </c>
    </row>
    <row r="3947" spans="1:12">
      <c r="A3947" t="s">
        <v>3970</v>
      </c>
      <c r="B3947" s="2">
        <v>41798</v>
      </c>
      <c r="C3947">
        <v>14</v>
      </c>
      <c r="D3947" t="s">
        <v>4</v>
      </c>
      <c r="E3947" t="s">
        <v>8168</v>
      </c>
      <c r="F3947" t="s">
        <v>8026</v>
      </c>
      <c r="G3947">
        <v>40</v>
      </c>
      <c r="H3947">
        <v>6</v>
      </c>
      <c r="I3947">
        <v>9</v>
      </c>
      <c r="J3947" s="1">
        <v>29.033333333333335</v>
      </c>
      <c r="K3947" s="1">
        <f>Sales_Data[[#This Row],[Order Quantity]]*Sales_Data[[#This Row],[Unit Price]]</f>
        <v>261.3</v>
      </c>
      <c r="L3947" s="1">
        <v>21.484666666666666</v>
      </c>
    </row>
    <row r="3948" spans="1:12">
      <c r="A3948" t="s">
        <v>3971</v>
      </c>
      <c r="B3948" s="2">
        <v>41798</v>
      </c>
      <c r="C3948">
        <v>13</v>
      </c>
      <c r="D3948" t="s">
        <v>4</v>
      </c>
      <c r="E3948" t="s">
        <v>8168</v>
      </c>
      <c r="F3948" t="s">
        <v>8026</v>
      </c>
      <c r="G3948">
        <v>36</v>
      </c>
      <c r="H3948">
        <v>5</v>
      </c>
      <c r="I3948">
        <v>1</v>
      </c>
      <c r="J3948" s="1">
        <v>218.12222222222223</v>
      </c>
      <c r="K3948" s="1">
        <f>Sales_Data[[#This Row],[Order Quantity]]*Sales_Data[[#This Row],[Unit Price]]</f>
        <v>218.12222222222223</v>
      </c>
      <c r="L3948" s="1">
        <v>163.59166666666667</v>
      </c>
    </row>
    <row r="3949" spans="1:12">
      <c r="A3949" t="s">
        <v>3972</v>
      </c>
      <c r="B3949" s="2">
        <v>41798</v>
      </c>
      <c r="C3949">
        <v>5</v>
      </c>
      <c r="D3949" t="s">
        <v>3</v>
      </c>
      <c r="E3949" t="s">
        <v>8168</v>
      </c>
      <c r="F3949" t="s">
        <v>8027</v>
      </c>
      <c r="G3949">
        <v>15</v>
      </c>
      <c r="H3949">
        <v>2</v>
      </c>
      <c r="I3949">
        <v>2</v>
      </c>
      <c r="J3949" s="1">
        <v>663.3</v>
      </c>
      <c r="K3949" s="1">
        <f>Sales_Data[[#This Row],[Order Quantity]]*Sales_Data[[#This Row],[Unit Price]]</f>
        <v>1326.6</v>
      </c>
      <c r="L3949" s="1">
        <v>291.85200000000003</v>
      </c>
    </row>
    <row r="3950" spans="1:12">
      <c r="A3950" t="s">
        <v>3973</v>
      </c>
      <c r="B3950" s="2">
        <v>41798</v>
      </c>
      <c r="C3950">
        <v>16</v>
      </c>
      <c r="D3950" t="s">
        <v>4</v>
      </c>
      <c r="E3950" t="s">
        <v>8168</v>
      </c>
      <c r="F3950" t="s">
        <v>8025</v>
      </c>
      <c r="G3950">
        <v>46</v>
      </c>
      <c r="H3950">
        <v>7</v>
      </c>
      <c r="I3950">
        <v>1</v>
      </c>
      <c r="J3950" s="1">
        <v>338.72222222222223</v>
      </c>
      <c r="K3950" s="1">
        <f>Sales_Data[[#This Row],[Order Quantity]]*Sales_Data[[#This Row],[Unit Price]]</f>
        <v>338.72222222222223</v>
      </c>
      <c r="L3950" s="1">
        <v>135.48888888888891</v>
      </c>
    </row>
    <row r="3951" spans="1:12">
      <c r="A3951" t="s">
        <v>3974</v>
      </c>
      <c r="B3951" s="2">
        <v>41799</v>
      </c>
      <c r="C3951">
        <v>17</v>
      </c>
      <c r="D3951" t="s">
        <v>4</v>
      </c>
      <c r="E3951" t="s">
        <v>8168</v>
      </c>
      <c r="F3951" t="s">
        <v>8025</v>
      </c>
      <c r="G3951">
        <v>47</v>
      </c>
      <c r="H3951">
        <v>7</v>
      </c>
      <c r="I3951">
        <v>5</v>
      </c>
      <c r="J3951" s="1">
        <v>97.522222222222226</v>
      </c>
      <c r="K3951" s="1">
        <f>Sales_Data[[#This Row],[Order Quantity]]*Sales_Data[[#This Row],[Unit Price]]</f>
        <v>487.61111111111114</v>
      </c>
      <c r="L3951" s="1">
        <v>72.166444444444451</v>
      </c>
    </row>
    <row r="3952" spans="1:12">
      <c r="A3952" t="s">
        <v>3975</v>
      </c>
      <c r="B3952" s="2">
        <v>41799</v>
      </c>
      <c r="C3952">
        <v>1</v>
      </c>
      <c r="D3952" t="s">
        <v>4</v>
      </c>
      <c r="E3952" t="s">
        <v>8168</v>
      </c>
      <c r="F3952" t="s">
        <v>8027</v>
      </c>
      <c r="G3952">
        <v>2</v>
      </c>
      <c r="H3952">
        <v>1</v>
      </c>
      <c r="I3952">
        <v>4</v>
      </c>
      <c r="J3952" s="1">
        <v>215.88888888888889</v>
      </c>
      <c r="K3952" s="1">
        <f>Sales_Data[[#This Row],[Order Quantity]]*Sales_Data[[#This Row],[Unit Price]]</f>
        <v>863.55555555555554</v>
      </c>
      <c r="L3952" s="1">
        <v>136.01</v>
      </c>
    </row>
    <row r="3953" spans="1:12">
      <c r="A3953" t="s">
        <v>3976</v>
      </c>
      <c r="B3953" s="2">
        <v>41799</v>
      </c>
      <c r="C3953">
        <v>18</v>
      </c>
      <c r="D3953" t="s">
        <v>4</v>
      </c>
      <c r="E3953" t="s">
        <v>8168</v>
      </c>
      <c r="F3953" t="s">
        <v>8025</v>
      </c>
      <c r="G3953">
        <v>52</v>
      </c>
      <c r="H3953">
        <v>8</v>
      </c>
      <c r="I3953">
        <v>8</v>
      </c>
      <c r="J3953" s="1">
        <v>250.87777777777779</v>
      </c>
      <c r="K3953" s="1">
        <f>Sales_Data[[#This Row],[Order Quantity]]*Sales_Data[[#This Row],[Unit Price]]</f>
        <v>2007.0222222222224</v>
      </c>
      <c r="L3953" s="1">
        <v>200.70222222222225</v>
      </c>
    </row>
    <row r="3954" spans="1:12">
      <c r="A3954" t="s">
        <v>3977</v>
      </c>
      <c r="B3954" s="2">
        <v>41799</v>
      </c>
      <c r="C3954">
        <v>10</v>
      </c>
      <c r="D3954" t="s">
        <v>4</v>
      </c>
      <c r="E3954" t="s">
        <v>8168</v>
      </c>
      <c r="F3954" t="s">
        <v>8026</v>
      </c>
      <c r="G3954">
        <v>29</v>
      </c>
      <c r="H3954">
        <v>4</v>
      </c>
      <c r="I3954">
        <v>4</v>
      </c>
      <c r="J3954" s="1">
        <v>122.83333333333333</v>
      </c>
      <c r="K3954" s="1">
        <f>Sales_Data[[#This Row],[Order Quantity]]*Sales_Data[[#This Row],[Unit Price]]</f>
        <v>491.33333333333331</v>
      </c>
      <c r="L3954" s="1">
        <v>88.44</v>
      </c>
    </row>
    <row r="3955" spans="1:12">
      <c r="A3955" t="s">
        <v>3978</v>
      </c>
      <c r="B3955" s="2">
        <v>41799</v>
      </c>
      <c r="C3955">
        <v>2</v>
      </c>
      <c r="D3955" t="s">
        <v>3</v>
      </c>
      <c r="E3955" t="s">
        <v>8168</v>
      </c>
      <c r="F3955" t="s">
        <v>8027</v>
      </c>
      <c r="G3955">
        <v>4</v>
      </c>
      <c r="H3955">
        <v>1</v>
      </c>
      <c r="I3955">
        <v>2</v>
      </c>
      <c r="J3955" s="1">
        <v>120.60000000000001</v>
      </c>
      <c r="K3955" s="1">
        <f>Sales_Data[[#This Row],[Order Quantity]]*Sales_Data[[#This Row],[Unit Price]]</f>
        <v>241.20000000000002</v>
      </c>
      <c r="L3955" s="1">
        <v>82.00800000000001</v>
      </c>
    </row>
    <row r="3956" spans="1:12">
      <c r="A3956" t="s">
        <v>3979</v>
      </c>
      <c r="B3956" s="2">
        <v>41800</v>
      </c>
      <c r="C3956">
        <v>7</v>
      </c>
      <c r="D3956" t="s">
        <v>4</v>
      </c>
      <c r="E3956" t="s">
        <v>8168</v>
      </c>
      <c r="F3956" t="s">
        <v>8027</v>
      </c>
      <c r="G3956">
        <v>20</v>
      </c>
      <c r="H3956">
        <v>3</v>
      </c>
      <c r="I3956">
        <v>4</v>
      </c>
      <c r="J3956" s="1">
        <v>719.13333333333333</v>
      </c>
      <c r="K3956" s="1">
        <f>Sales_Data[[#This Row],[Order Quantity]]*Sales_Data[[#This Row],[Unit Price]]</f>
        <v>2876.5333333333333</v>
      </c>
      <c r="L3956" s="1">
        <v>345.18399999999997</v>
      </c>
    </row>
    <row r="3957" spans="1:12">
      <c r="A3957" t="s">
        <v>3980</v>
      </c>
      <c r="B3957" s="2">
        <v>41800</v>
      </c>
      <c r="C3957">
        <v>18</v>
      </c>
      <c r="D3957" t="s">
        <v>4</v>
      </c>
      <c r="E3957" t="s">
        <v>8168</v>
      </c>
      <c r="F3957" t="s">
        <v>8025</v>
      </c>
      <c r="G3957">
        <v>52</v>
      </c>
      <c r="H3957">
        <v>8</v>
      </c>
      <c r="I3957">
        <v>7</v>
      </c>
      <c r="J3957" s="1">
        <v>648.41111111111104</v>
      </c>
      <c r="K3957" s="1">
        <f>Sales_Data[[#This Row],[Order Quantity]]*Sales_Data[[#This Row],[Unit Price]]</f>
        <v>4538.8777777777777</v>
      </c>
      <c r="L3957" s="1">
        <v>363.11022222222226</v>
      </c>
    </row>
    <row r="3958" spans="1:12">
      <c r="A3958" t="s">
        <v>3981</v>
      </c>
      <c r="B3958" s="2">
        <v>41800</v>
      </c>
      <c r="C3958">
        <v>16</v>
      </c>
      <c r="D3958" t="s">
        <v>4</v>
      </c>
      <c r="E3958" t="s">
        <v>8168</v>
      </c>
      <c r="F3958" t="s">
        <v>8025</v>
      </c>
      <c r="G3958">
        <v>46</v>
      </c>
      <c r="H3958">
        <v>7</v>
      </c>
      <c r="I3958">
        <v>6</v>
      </c>
      <c r="J3958" s="1">
        <v>445.92222222222222</v>
      </c>
      <c r="K3958" s="1">
        <f>Sales_Data[[#This Row],[Order Quantity]]*Sales_Data[[#This Row],[Unit Price]]</f>
        <v>2675.5333333333333</v>
      </c>
      <c r="L3958" s="1">
        <v>209.58344444444444</v>
      </c>
    </row>
    <row r="3959" spans="1:12">
      <c r="A3959" t="s">
        <v>3982</v>
      </c>
      <c r="B3959" s="2">
        <v>41800</v>
      </c>
      <c r="C3959">
        <v>10</v>
      </c>
      <c r="D3959" t="s">
        <v>4</v>
      </c>
      <c r="E3959" t="s">
        <v>8168</v>
      </c>
      <c r="F3959" t="s">
        <v>8027</v>
      </c>
      <c r="G3959">
        <v>27</v>
      </c>
      <c r="H3959">
        <v>4</v>
      </c>
      <c r="I3959">
        <v>1</v>
      </c>
      <c r="J3959" s="1">
        <v>344.67777777777775</v>
      </c>
      <c r="K3959" s="1">
        <f>Sales_Data[[#This Row],[Order Quantity]]*Sales_Data[[#This Row],[Unit Price]]</f>
        <v>344.67777777777775</v>
      </c>
      <c r="L3959" s="1">
        <v>261.95511111111114</v>
      </c>
    </row>
    <row r="3960" spans="1:12">
      <c r="A3960" t="s">
        <v>3983</v>
      </c>
      <c r="B3960" s="2">
        <v>41800</v>
      </c>
      <c r="C3960">
        <v>13</v>
      </c>
      <c r="D3960" t="s">
        <v>4</v>
      </c>
      <c r="E3960" t="s">
        <v>8168</v>
      </c>
      <c r="F3960" t="s">
        <v>8026</v>
      </c>
      <c r="G3960">
        <v>37</v>
      </c>
      <c r="H3960">
        <v>6</v>
      </c>
      <c r="I3960">
        <v>4</v>
      </c>
      <c r="J3960" s="1">
        <v>124.32222222222224</v>
      </c>
      <c r="K3960" s="1">
        <f>Sales_Data[[#This Row],[Order Quantity]]*Sales_Data[[#This Row],[Unit Price]]</f>
        <v>497.28888888888895</v>
      </c>
      <c r="L3960" s="1">
        <v>65.890777777777785</v>
      </c>
    </row>
    <row r="3961" spans="1:12">
      <c r="A3961" t="s">
        <v>3984</v>
      </c>
      <c r="B3961" s="2">
        <v>41801</v>
      </c>
      <c r="C3961">
        <v>19</v>
      </c>
      <c r="D3961" t="s">
        <v>4</v>
      </c>
      <c r="E3961" t="s">
        <v>8168</v>
      </c>
      <c r="F3961" t="s">
        <v>8028</v>
      </c>
      <c r="G3961">
        <v>55</v>
      </c>
      <c r="H3961">
        <v>8</v>
      </c>
      <c r="I3961">
        <v>5</v>
      </c>
      <c r="J3961" s="1">
        <v>434.01111111111112</v>
      </c>
      <c r="K3961" s="1">
        <f>Sales_Data[[#This Row],[Order Quantity]]*Sales_Data[[#This Row],[Unit Price]]</f>
        <v>2170.0555555555557</v>
      </c>
      <c r="L3961" s="1">
        <v>251.72644444444444</v>
      </c>
    </row>
    <row r="3962" spans="1:12">
      <c r="A3962" t="s">
        <v>3985</v>
      </c>
      <c r="B3962" s="2">
        <v>41801</v>
      </c>
      <c r="C3962">
        <v>6</v>
      </c>
      <c r="D3962" t="s">
        <v>2</v>
      </c>
      <c r="E3962" t="s">
        <v>8168</v>
      </c>
      <c r="F3962" t="s">
        <v>8027</v>
      </c>
      <c r="G3962">
        <v>15</v>
      </c>
      <c r="H3962">
        <v>3</v>
      </c>
      <c r="I3962">
        <v>4</v>
      </c>
      <c r="J3962" s="1">
        <v>443.68888888888893</v>
      </c>
      <c r="K3962" s="1">
        <f>Sales_Data[[#This Row],[Order Quantity]]*Sales_Data[[#This Row],[Unit Price]]</f>
        <v>1774.7555555555557</v>
      </c>
      <c r="L3962" s="1">
        <v>195.22311111111111</v>
      </c>
    </row>
    <row r="3963" spans="1:12">
      <c r="A3963" t="s">
        <v>3986</v>
      </c>
      <c r="B3963" s="2">
        <v>41801</v>
      </c>
      <c r="C3963">
        <v>10</v>
      </c>
      <c r="D3963" t="s">
        <v>2</v>
      </c>
      <c r="E3963" t="s">
        <v>8168</v>
      </c>
      <c r="F3963" t="s">
        <v>8026</v>
      </c>
      <c r="G3963">
        <v>28</v>
      </c>
      <c r="H3963">
        <v>4</v>
      </c>
      <c r="I3963">
        <v>6</v>
      </c>
      <c r="J3963" s="1">
        <v>605.23333333333335</v>
      </c>
      <c r="K3963" s="1">
        <f>Sales_Data[[#This Row],[Order Quantity]]*Sales_Data[[#This Row],[Unit Price]]</f>
        <v>3631.4</v>
      </c>
      <c r="L3963" s="1">
        <v>290.512</v>
      </c>
    </row>
    <row r="3964" spans="1:12">
      <c r="A3964" t="s">
        <v>3987</v>
      </c>
      <c r="B3964" s="2">
        <v>41801</v>
      </c>
      <c r="C3964">
        <v>10</v>
      </c>
      <c r="D3964" t="s">
        <v>4</v>
      </c>
      <c r="E3964" t="s">
        <v>8168</v>
      </c>
      <c r="F3964" t="s">
        <v>8027</v>
      </c>
      <c r="G3964">
        <v>27</v>
      </c>
      <c r="H3964">
        <v>4</v>
      </c>
      <c r="I3964">
        <v>5</v>
      </c>
      <c r="J3964" s="1">
        <v>127.30000000000001</v>
      </c>
      <c r="K3964" s="1">
        <f>Sales_Data[[#This Row],[Order Quantity]]*Sales_Data[[#This Row],[Unit Price]]</f>
        <v>636.5</v>
      </c>
      <c r="L3964" s="1">
        <v>103.113</v>
      </c>
    </row>
    <row r="3965" spans="1:12">
      <c r="A3965" t="s">
        <v>3988</v>
      </c>
      <c r="B3965" s="2">
        <v>41802</v>
      </c>
      <c r="C3965">
        <v>2</v>
      </c>
      <c r="D3965" t="s">
        <v>2</v>
      </c>
      <c r="E3965" t="s">
        <v>8168</v>
      </c>
      <c r="F3965" t="s">
        <v>8027</v>
      </c>
      <c r="G3965">
        <v>4</v>
      </c>
      <c r="H3965">
        <v>1</v>
      </c>
      <c r="I3965">
        <v>6</v>
      </c>
      <c r="J3965" s="1">
        <v>728.81111111111113</v>
      </c>
      <c r="K3965" s="1">
        <f>Sales_Data[[#This Row],[Order Quantity]]*Sales_Data[[#This Row],[Unit Price]]</f>
        <v>4372.8666666666668</v>
      </c>
      <c r="L3965" s="1">
        <v>459.15100000000007</v>
      </c>
    </row>
    <row r="3966" spans="1:12">
      <c r="A3966" t="s">
        <v>3989</v>
      </c>
      <c r="B3966" s="2">
        <v>41802</v>
      </c>
      <c r="C3966">
        <v>7</v>
      </c>
      <c r="D3966" t="s">
        <v>2</v>
      </c>
      <c r="E3966" t="s">
        <v>8168</v>
      </c>
      <c r="F3966" t="s">
        <v>8027</v>
      </c>
      <c r="G3966">
        <v>19</v>
      </c>
      <c r="H3966">
        <v>3</v>
      </c>
      <c r="I3966">
        <v>2</v>
      </c>
      <c r="J3966" s="1">
        <v>94.544444444444437</v>
      </c>
      <c r="K3966" s="1">
        <f>Sales_Data[[#This Row],[Order Quantity]]*Sales_Data[[#This Row],[Unit Price]]</f>
        <v>189.08888888888887</v>
      </c>
      <c r="L3966" s="1">
        <v>48.217666666666666</v>
      </c>
    </row>
    <row r="3967" spans="1:12">
      <c r="A3967" t="s">
        <v>3990</v>
      </c>
      <c r="B3967" s="2">
        <v>41802</v>
      </c>
      <c r="C3967">
        <v>5</v>
      </c>
      <c r="D3967" t="s">
        <v>2</v>
      </c>
      <c r="E3967" t="s">
        <v>8168</v>
      </c>
      <c r="F3967" t="s">
        <v>8027</v>
      </c>
      <c r="G3967">
        <v>15</v>
      </c>
      <c r="H3967">
        <v>2</v>
      </c>
      <c r="I3967">
        <v>5</v>
      </c>
      <c r="J3967" s="1">
        <v>119.11111111111111</v>
      </c>
      <c r="K3967" s="1">
        <f>Sales_Data[[#This Row],[Order Quantity]]*Sales_Data[[#This Row],[Unit Price]]</f>
        <v>595.55555555555554</v>
      </c>
      <c r="L3967" s="1">
        <v>78.61333333333333</v>
      </c>
    </row>
    <row r="3968" spans="1:12">
      <c r="A3968" t="s">
        <v>3991</v>
      </c>
      <c r="B3968" s="2">
        <v>41802</v>
      </c>
      <c r="C3968">
        <v>11</v>
      </c>
      <c r="D3968" t="s">
        <v>4</v>
      </c>
      <c r="E3968" t="s">
        <v>8168</v>
      </c>
      <c r="F3968" t="s">
        <v>8026</v>
      </c>
      <c r="G3968">
        <v>31</v>
      </c>
      <c r="H3968">
        <v>5</v>
      </c>
      <c r="I3968">
        <v>3</v>
      </c>
      <c r="J3968" s="1">
        <v>113.90000000000002</v>
      </c>
      <c r="K3968" s="1">
        <f>Sales_Data[[#This Row],[Order Quantity]]*Sales_Data[[#This Row],[Unit Price]]</f>
        <v>341.70000000000005</v>
      </c>
      <c r="L3968" s="1">
        <v>69.478999999999999</v>
      </c>
    </row>
    <row r="3969" spans="1:12">
      <c r="A3969" t="s">
        <v>3992</v>
      </c>
      <c r="B3969" s="2">
        <v>41802</v>
      </c>
      <c r="C3969">
        <v>20</v>
      </c>
      <c r="D3969" t="s">
        <v>4</v>
      </c>
      <c r="E3969" t="s">
        <v>8168</v>
      </c>
      <c r="F3969" t="s">
        <v>8028</v>
      </c>
      <c r="G3969">
        <v>58</v>
      </c>
      <c r="H3969">
        <v>8</v>
      </c>
      <c r="I3969">
        <v>2</v>
      </c>
      <c r="J3969" s="1">
        <v>436.24444444444447</v>
      </c>
      <c r="K3969" s="1">
        <f>Sales_Data[[#This Row],[Order Quantity]]*Sales_Data[[#This Row],[Unit Price]]</f>
        <v>872.48888888888894</v>
      </c>
      <c r="L3969" s="1">
        <v>335.90822222222226</v>
      </c>
    </row>
    <row r="3970" spans="1:12">
      <c r="A3970" t="s">
        <v>3993</v>
      </c>
      <c r="B3970" s="2">
        <v>41802</v>
      </c>
      <c r="C3970">
        <v>8</v>
      </c>
      <c r="D3970" t="s">
        <v>4</v>
      </c>
      <c r="E3970" t="s">
        <v>8168</v>
      </c>
      <c r="F3970" t="s">
        <v>8027</v>
      </c>
      <c r="G3970">
        <v>22</v>
      </c>
      <c r="H3970">
        <v>3</v>
      </c>
      <c r="I3970">
        <v>9</v>
      </c>
      <c r="J3970" s="1">
        <v>23.077777777777779</v>
      </c>
      <c r="K3970" s="1">
        <f>Sales_Data[[#This Row],[Order Quantity]]*Sales_Data[[#This Row],[Unit Price]]</f>
        <v>207.70000000000002</v>
      </c>
      <c r="L3970" s="1">
        <v>15.231333333333335</v>
      </c>
    </row>
    <row r="3971" spans="1:12">
      <c r="A3971" t="s">
        <v>3994</v>
      </c>
      <c r="B3971" s="2">
        <v>41802</v>
      </c>
      <c r="C3971">
        <v>18</v>
      </c>
      <c r="D3971" t="s">
        <v>2</v>
      </c>
      <c r="E3971" t="s">
        <v>8168</v>
      </c>
      <c r="F3971" t="s">
        <v>8025</v>
      </c>
      <c r="G3971">
        <v>53</v>
      </c>
      <c r="H3971">
        <v>8</v>
      </c>
      <c r="I3971">
        <v>4</v>
      </c>
      <c r="J3971" s="1">
        <v>294.05555555555554</v>
      </c>
      <c r="K3971" s="1">
        <f>Sales_Data[[#This Row],[Order Quantity]]*Sales_Data[[#This Row],[Unit Price]]</f>
        <v>1176.2222222222222</v>
      </c>
      <c r="L3971" s="1">
        <v>138.20611111111111</v>
      </c>
    </row>
    <row r="3972" spans="1:12">
      <c r="A3972" t="s">
        <v>3995</v>
      </c>
      <c r="B3972" s="2">
        <v>41802</v>
      </c>
      <c r="C3972">
        <v>10</v>
      </c>
      <c r="D3972" t="s">
        <v>2</v>
      </c>
      <c r="E3972" t="s">
        <v>8168</v>
      </c>
      <c r="F3972" t="s">
        <v>8026</v>
      </c>
      <c r="G3972">
        <v>28</v>
      </c>
      <c r="H3972">
        <v>4</v>
      </c>
      <c r="I3972">
        <v>5</v>
      </c>
      <c r="J3972" s="1">
        <v>80.400000000000006</v>
      </c>
      <c r="K3972" s="1">
        <f>Sales_Data[[#This Row],[Order Quantity]]*Sales_Data[[#This Row],[Unit Price]]</f>
        <v>402</v>
      </c>
      <c r="L3972" s="1">
        <v>40.200000000000003</v>
      </c>
    </row>
    <row r="3973" spans="1:12">
      <c r="A3973" t="s">
        <v>3996</v>
      </c>
      <c r="B3973" s="2">
        <v>41803</v>
      </c>
      <c r="C3973">
        <v>13</v>
      </c>
      <c r="D3973" t="s">
        <v>4</v>
      </c>
      <c r="E3973" t="s">
        <v>8168</v>
      </c>
      <c r="F3973" t="s">
        <v>8026</v>
      </c>
      <c r="G3973">
        <v>37</v>
      </c>
      <c r="H3973">
        <v>6</v>
      </c>
      <c r="I3973">
        <v>8</v>
      </c>
      <c r="J3973" s="1">
        <v>126.55555555555556</v>
      </c>
      <c r="K3973" s="1">
        <f>Sales_Data[[#This Row],[Order Quantity]]*Sales_Data[[#This Row],[Unit Price]]</f>
        <v>1012.4444444444445</v>
      </c>
      <c r="L3973" s="1">
        <v>63.277777777777779</v>
      </c>
    </row>
    <row r="3974" spans="1:12">
      <c r="A3974" t="s">
        <v>3997</v>
      </c>
      <c r="B3974" s="2">
        <v>41803</v>
      </c>
      <c r="C3974">
        <v>5</v>
      </c>
      <c r="D3974" t="s">
        <v>2</v>
      </c>
      <c r="E3974" t="s">
        <v>8168</v>
      </c>
      <c r="F3974" t="s">
        <v>8027</v>
      </c>
      <c r="G3974">
        <v>13</v>
      </c>
      <c r="H3974">
        <v>2</v>
      </c>
      <c r="I3974">
        <v>1</v>
      </c>
      <c r="J3974" s="1">
        <v>661.81111111111113</v>
      </c>
      <c r="K3974" s="1">
        <f>Sales_Data[[#This Row],[Order Quantity]]*Sales_Data[[#This Row],[Unit Price]]</f>
        <v>661.81111111111113</v>
      </c>
      <c r="L3974" s="1">
        <v>450.0315555555556</v>
      </c>
    </row>
    <row r="3975" spans="1:12">
      <c r="A3975" t="s">
        <v>3998</v>
      </c>
      <c r="B3975" s="2">
        <v>41804</v>
      </c>
      <c r="C3975">
        <v>6</v>
      </c>
      <c r="D3975" t="s">
        <v>3</v>
      </c>
      <c r="E3975" t="s">
        <v>8168</v>
      </c>
      <c r="F3975" t="s">
        <v>8027</v>
      </c>
      <c r="G3975">
        <v>15</v>
      </c>
      <c r="H3975">
        <v>3</v>
      </c>
      <c r="I3975">
        <v>2</v>
      </c>
      <c r="J3975" s="1">
        <v>95.288888888888891</v>
      </c>
      <c r="K3975" s="1">
        <f>Sales_Data[[#This Row],[Order Quantity]]*Sales_Data[[#This Row],[Unit Price]]</f>
        <v>190.57777777777778</v>
      </c>
      <c r="L3975" s="1">
        <v>56.220444444444439</v>
      </c>
    </row>
    <row r="3976" spans="1:12">
      <c r="A3976" t="s">
        <v>3999</v>
      </c>
      <c r="B3976" s="2">
        <v>41804</v>
      </c>
      <c r="C3976">
        <v>20</v>
      </c>
      <c r="D3976" t="s">
        <v>4</v>
      </c>
      <c r="E3976" t="s">
        <v>8168</v>
      </c>
      <c r="F3976" t="s">
        <v>8028</v>
      </c>
      <c r="G3976">
        <v>56</v>
      </c>
      <c r="H3976">
        <v>8</v>
      </c>
      <c r="I3976">
        <v>1</v>
      </c>
      <c r="J3976" s="1">
        <v>433.26666666666665</v>
      </c>
      <c r="K3976" s="1">
        <f>Sales_Data[[#This Row],[Order Quantity]]*Sales_Data[[#This Row],[Unit Price]]</f>
        <v>433.26666666666665</v>
      </c>
      <c r="L3976" s="1">
        <v>290.2886666666667</v>
      </c>
    </row>
    <row r="3977" spans="1:12">
      <c r="A3977" t="s">
        <v>4000</v>
      </c>
      <c r="B3977" s="2">
        <v>41804</v>
      </c>
      <c r="C3977">
        <v>17</v>
      </c>
      <c r="D3977" t="s">
        <v>2</v>
      </c>
      <c r="E3977" t="s">
        <v>8168</v>
      </c>
      <c r="F3977" t="s">
        <v>8025</v>
      </c>
      <c r="G3977">
        <v>50</v>
      </c>
      <c r="H3977">
        <v>7</v>
      </c>
      <c r="I3977">
        <v>6</v>
      </c>
      <c r="J3977" s="1">
        <v>204.72222222222223</v>
      </c>
      <c r="K3977" s="1">
        <f>Sales_Data[[#This Row],[Order Quantity]]*Sales_Data[[#This Row],[Unit Price]]</f>
        <v>1228.3333333333335</v>
      </c>
      <c r="L3977" s="1">
        <v>169.91944444444442</v>
      </c>
    </row>
    <row r="3978" spans="1:12">
      <c r="A3978" t="s">
        <v>4001</v>
      </c>
      <c r="B3978" s="2">
        <v>41804</v>
      </c>
      <c r="C3978">
        <v>18</v>
      </c>
      <c r="D3978" t="s">
        <v>4</v>
      </c>
      <c r="E3978" t="s">
        <v>8168</v>
      </c>
      <c r="F3978" t="s">
        <v>8025</v>
      </c>
      <c r="G3978">
        <v>50</v>
      </c>
      <c r="H3978">
        <v>7</v>
      </c>
      <c r="I3978">
        <v>6</v>
      </c>
      <c r="J3978" s="1">
        <v>23.822222222222223</v>
      </c>
      <c r="K3978" s="1">
        <f>Sales_Data[[#This Row],[Order Quantity]]*Sales_Data[[#This Row],[Unit Price]]</f>
        <v>142.93333333333334</v>
      </c>
      <c r="L3978" s="1">
        <v>10.72</v>
      </c>
    </row>
    <row r="3979" spans="1:12">
      <c r="A3979" t="s">
        <v>4002</v>
      </c>
      <c r="B3979" s="2">
        <v>41804</v>
      </c>
      <c r="C3979">
        <v>14</v>
      </c>
      <c r="D3979" t="s">
        <v>4</v>
      </c>
      <c r="E3979" t="s">
        <v>8168</v>
      </c>
      <c r="F3979" t="s">
        <v>8026</v>
      </c>
      <c r="G3979">
        <v>38</v>
      </c>
      <c r="H3979">
        <v>6</v>
      </c>
      <c r="I3979">
        <v>1</v>
      </c>
      <c r="J3979" s="1">
        <v>126.55555555555556</v>
      </c>
      <c r="K3979" s="1">
        <f>Sales_Data[[#This Row],[Order Quantity]]*Sales_Data[[#This Row],[Unit Price]]</f>
        <v>126.55555555555556</v>
      </c>
      <c r="L3979" s="1">
        <v>55.684444444444445</v>
      </c>
    </row>
    <row r="3980" spans="1:12">
      <c r="A3980" t="s">
        <v>4003</v>
      </c>
      <c r="B3980" s="2">
        <v>41805</v>
      </c>
      <c r="C3980">
        <v>20</v>
      </c>
      <c r="D3980" t="s">
        <v>4</v>
      </c>
      <c r="E3980" t="s">
        <v>8168</v>
      </c>
      <c r="F3980" t="s">
        <v>8028</v>
      </c>
      <c r="G3980">
        <v>56</v>
      </c>
      <c r="H3980">
        <v>8</v>
      </c>
      <c r="I3980">
        <v>5</v>
      </c>
      <c r="J3980" s="1">
        <v>78.166666666666671</v>
      </c>
      <c r="K3980" s="1">
        <f>Sales_Data[[#This Row],[Order Quantity]]*Sales_Data[[#This Row],[Unit Price]]</f>
        <v>390.83333333333337</v>
      </c>
      <c r="L3980" s="1">
        <v>33.611666666666665</v>
      </c>
    </row>
    <row r="3981" spans="1:12">
      <c r="A3981" t="s">
        <v>4004</v>
      </c>
      <c r="B3981" s="2">
        <v>41805</v>
      </c>
      <c r="C3981">
        <v>10</v>
      </c>
      <c r="D3981" t="s">
        <v>2</v>
      </c>
      <c r="E3981" t="s">
        <v>8168</v>
      </c>
      <c r="F3981" t="s">
        <v>8027</v>
      </c>
      <c r="G3981">
        <v>27</v>
      </c>
      <c r="H3981">
        <v>4</v>
      </c>
      <c r="I3981">
        <v>5</v>
      </c>
      <c r="J3981" s="1">
        <v>690.84444444444443</v>
      </c>
      <c r="K3981" s="1">
        <f>Sales_Data[[#This Row],[Order Quantity]]*Sales_Data[[#This Row],[Unit Price]]</f>
        <v>3454.2222222222222</v>
      </c>
      <c r="L3981" s="1">
        <v>310.88</v>
      </c>
    </row>
    <row r="3982" spans="1:12">
      <c r="A3982" t="s">
        <v>4005</v>
      </c>
      <c r="B3982" s="2">
        <v>41805</v>
      </c>
      <c r="C3982">
        <v>8</v>
      </c>
      <c r="D3982" t="s">
        <v>3</v>
      </c>
      <c r="E3982" t="s">
        <v>8168</v>
      </c>
      <c r="F3982" t="s">
        <v>8027</v>
      </c>
      <c r="G3982">
        <v>23</v>
      </c>
      <c r="H3982">
        <v>4</v>
      </c>
      <c r="I3982">
        <v>9</v>
      </c>
      <c r="J3982" s="1">
        <v>402.74444444444447</v>
      </c>
      <c r="K3982" s="1">
        <f>Sales_Data[[#This Row],[Order Quantity]]*Sales_Data[[#This Row],[Unit Price]]</f>
        <v>3624.7000000000003</v>
      </c>
      <c r="L3982" s="1">
        <v>342.33277777777784</v>
      </c>
    </row>
    <row r="3983" spans="1:12">
      <c r="A3983" t="s">
        <v>4006</v>
      </c>
      <c r="B3983" s="2">
        <v>41805</v>
      </c>
      <c r="C3983">
        <v>4</v>
      </c>
      <c r="D3983" t="s">
        <v>3</v>
      </c>
      <c r="E3983" t="s">
        <v>8168</v>
      </c>
      <c r="F3983" t="s">
        <v>8027</v>
      </c>
      <c r="G3983">
        <v>9</v>
      </c>
      <c r="H3983">
        <v>2</v>
      </c>
      <c r="I3983">
        <v>6</v>
      </c>
      <c r="J3983" s="1">
        <v>191.32222222222222</v>
      </c>
      <c r="K3983" s="1">
        <f>Sales_Data[[#This Row],[Order Quantity]]*Sales_Data[[#This Row],[Unit Price]]</f>
        <v>1147.9333333333334</v>
      </c>
      <c r="L3983" s="1">
        <v>133.92555555555555</v>
      </c>
    </row>
    <row r="3984" spans="1:12">
      <c r="A3984" t="s">
        <v>4007</v>
      </c>
      <c r="B3984" s="2">
        <v>41806</v>
      </c>
      <c r="C3984">
        <v>8</v>
      </c>
      <c r="D3984" t="s">
        <v>4</v>
      </c>
      <c r="E3984" t="s">
        <v>8168</v>
      </c>
      <c r="F3984" t="s">
        <v>8027</v>
      </c>
      <c r="G3984">
        <v>24</v>
      </c>
      <c r="H3984">
        <v>4</v>
      </c>
      <c r="I3984">
        <v>7</v>
      </c>
      <c r="J3984" s="1">
        <v>203.23333333333335</v>
      </c>
      <c r="K3984" s="1">
        <f>Sales_Data[[#This Row],[Order Quantity]]*Sales_Data[[#This Row],[Unit Price]]</f>
        <v>1422.6333333333334</v>
      </c>
      <c r="L3984" s="1">
        <v>97.552000000000007</v>
      </c>
    </row>
    <row r="3985" spans="1:12">
      <c r="A3985" t="s">
        <v>4008</v>
      </c>
      <c r="B3985" s="2">
        <v>41806</v>
      </c>
      <c r="C3985">
        <v>11</v>
      </c>
      <c r="D3985" t="s">
        <v>2</v>
      </c>
      <c r="E3985" t="s">
        <v>8168</v>
      </c>
      <c r="F3985" t="s">
        <v>8026</v>
      </c>
      <c r="G3985">
        <v>32</v>
      </c>
      <c r="H3985">
        <v>5</v>
      </c>
      <c r="I3985">
        <v>1</v>
      </c>
      <c r="J3985" s="1">
        <v>678.93333333333339</v>
      </c>
      <c r="K3985" s="1">
        <f>Sales_Data[[#This Row],[Order Quantity]]*Sales_Data[[#This Row],[Unit Price]]</f>
        <v>678.93333333333339</v>
      </c>
      <c r="L3985" s="1">
        <v>515.98933333333343</v>
      </c>
    </row>
    <row r="3986" spans="1:12">
      <c r="A3986" t="s">
        <v>4009</v>
      </c>
      <c r="B3986" s="2">
        <v>41806</v>
      </c>
      <c r="C3986">
        <v>5</v>
      </c>
      <c r="D3986" t="s">
        <v>4</v>
      </c>
      <c r="E3986" t="s">
        <v>8168</v>
      </c>
      <c r="F3986" t="s">
        <v>8027</v>
      </c>
      <c r="G3986">
        <v>13</v>
      </c>
      <c r="H3986">
        <v>2</v>
      </c>
      <c r="I3986">
        <v>7</v>
      </c>
      <c r="J3986" s="1">
        <v>431.77777777777777</v>
      </c>
      <c r="K3986" s="1">
        <f>Sales_Data[[#This Row],[Order Quantity]]*Sales_Data[[#This Row],[Unit Price]]</f>
        <v>3022.4444444444443</v>
      </c>
      <c r="L3986" s="1">
        <v>237.47777777777779</v>
      </c>
    </row>
    <row r="3987" spans="1:12">
      <c r="A3987" t="s">
        <v>4010</v>
      </c>
      <c r="B3987" s="2">
        <v>41806</v>
      </c>
      <c r="C3987">
        <v>18</v>
      </c>
      <c r="D3987" t="s">
        <v>4</v>
      </c>
      <c r="E3987" t="s">
        <v>8168</v>
      </c>
      <c r="F3987" t="s">
        <v>8025</v>
      </c>
      <c r="G3987">
        <v>52</v>
      </c>
      <c r="H3987">
        <v>8</v>
      </c>
      <c r="I3987">
        <v>7</v>
      </c>
      <c r="J3987" s="1">
        <v>562.05555555555554</v>
      </c>
      <c r="K3987" s="1">
        <f>Sales_Data[[#This Row],[Order Quantity]]*Sales_Data[[#This Row],[Unit Price]]</f>
        <v>3934.3888888888887</v>
      </c>
      <c r="L3987" s="1">
        <v>415.92111111111109</v>
      </c>
    </row>
    <row r="3988" spans="1:12">
      <c r="A3988" t="s">
        <v>4011</v>
      </c>
      <c r="B3988" s="2">
        <v>41806</v>
      </c>
      <c r="C3988">
        <v>20</v>
      </c>
      <c r="D3988" t="s">
        <v>3</v>
      </c>
      <c r="E3988" t="s">
        <v>8168</v>
      </c>
      <c r="F3988" t="s">
        <v>8028</v>
      </c>
      <c r="G3988">
        <v>56</v>
      </c>
      <c r="H3988">
        <v>8</v>
      </c>
      <c r="I3988">
        <v>4</v>
      </c>
      <c r="J3988" s="1">
        <v>121.34444444444446</v>
      </c>
      <c r="K3988" s="1">
        <f>Sales_Data[[#This Row],[Order Quantity]]*Sales_Data[[#This Row],[Unit Price]]</f>
        <v>485.37777777777785</v>
      </c>
      <c r="L3988" s="1">
        <v>86.154555555555561</v>
      </c>
    </row>
    <row r="3989" spans="1:12">
      <c r="A3989" t="s">
        <v>4012</v>
      </c>
      <c r="B3989" s="2">
        <v>41806</v>
      </c>
      <c r="C3989">
        <v>18</v>
      </c>
      <c r="D3989" t="s">
        <v>4</v>
      </c>
      <c r="E3989" t="s">
        <v>8168</v>
      </c>
      <c r="F3989" t="s">
        <v>8025</v>
      </c>
      <c r="G3989">
        <v>51</v>
      </c>
      <c r="H3989">
        <v>7</v>
      </c>
      <c r="I3989">
        <v>9</v>
      </c>
      <c r="J3989" s="1">
        <v>216.63333333333333</v>
      </c>
      <c r="K3989" s="1">
        <f>Sales_Data[[#This Row],[Order Quantity]]*Sales_Data[[#This Row],[Unit Price]]</f>
        <v>1949.6999999999998</v>
      </c>
      <c r="L3989" s="1">
        <v>99.651333333333341</v>
      </c>
    </row>
    <row r="3990" spans="1:12">
      <c r="A3990" t="s">
        <v>4013</v>
      </c>
      <c r="B3990" s="2">
        <v>41806</v>
      </c>
      <c r="C3990">
        <v>10</v>
      </c>
      <c r="D3990" t="s">
        <v>4</v>
      </c>
      <c r="E3990" t="s">
        <v>8168</v>
      </c>
      <c r="F3990" t="s">
        <v>8027</v>
      </c>
      <c r="G3990">
        <v>27</v>
      </c>
      <c r="H3990">
        <v>4</v>
      </c>
      <c r="I3990">
        <v>9</v>
      </c>
      <c r="J3990" s="1">
        <v>431.77777777777777</v>
      </c>
      <c r="K3990" s="1">
        <f>Sales_Data[[#This Row],[Order Quantity]]*Sales_Data[[#This Row],[Unit Price]]</f>
        <v>3886</v>
      </c>
      <c r="L3990" s="1">
        <v>358.37555555555554</v>
      </c>
    </row>
    <row r="3991" spans="1:12">
      <c r="A3991" t="s">
        <v>4014</v>
      </c>
      <c r="B3991" s="2">
        <v>41806</v>
      </c>
      <c r="C3991">
        <v>14</v>
      </c>
      <c r="D3991" t="s">
        <v>2</v>
      </c>
      <c r="E3991" t="s">
        <v>8168</v>
      </c>
      <c r="F3991" t="s">
        <v>8026</v>
      </c>
      <c r="G3991">
        <v>41</v>
      </c>
      <c r="H3991">
        <v>6</v>
      </c>
      <c r="I3991">
        <v>9</v>
      </c>
      <c r="J3991" s="1">
        <v>375.20000000000005</v>
      </c>
      <c r="K3991" s="1">
        <f>Sales_Data[[#This Row],[Order Quantity]]*Sales_Data[[#This Row],[Unit Price]]</f>
        <v>3376.8</v>
      </c>
      <c r="L3991" s="1">
        <v>172.59200000000001</v>
      </c>
    </row>
    <row r="3992" spans="1:12">
      <c r="A3992" t="s">
        <v>4015</v>
      </c>
      <c r="B3992" s="2">
        <v>41807</v>
      </c>
      <c r="C3992">
        <v>3</v>
      </c>
      <c r="D3992" t="s">
        <v>4</v>
      </c>
      <c r="E3992" t="s">
        <v>8168</v>
      </c>
      <c r="F3992" t="s">
        <v>8027</v>
      </c>
      <c r="G3992">
        <v>8</v>
      </c>
      <c r="H3992">
        <v>2</v>
      </c>
      <c r="I3992">
        <v>3</v>
      </c>
      <c r="J3992" s="1">
        <v>20.100000000000001</v>
      </c>
      <c r="K3992" s="1">
        <f>Sales_Data[[#This Row],[Order Quantity]]*Sales_Data[[#This Row],[Unit Price]]</f>
        <v>60.300000000000004</v>
      </c>
      <c r="L3992" s="1">
        <v>9.6479999999999997</v>
      </c>
    </row>
    <row r="3993" spans="1:12">
      <c r="A3993" t="s">
        <v>4016</v>
      </c>
      <c r="B3993" s="2">
        <v>41807</v>
      </c>
      <c r="C3993">
        <v>16</v>
      </c>
      <c r="D3993" t="s">
        <v>4</v>
      </c>
      <c r="E3993" t="s">
        <v>8168</v>
      </c>
      <c r="F3993" t="s">
        <v>8025</v>
      </c>
      <c r="G3993">
        <v>45</v>
      </c>
      <c r="H3993">
        <v>7</v>
      </c>
      <c r="I3993">
        <v>4</v>
      </c>
      <c r="J3993" s="1">
        <v>27.544444444444444</v>
      </c>
      <c r="K3993" s="1">
        <f>Sales_Data[[#This Row],[Order Quantity]]*Sales_Data[[#This Row],[Unit Price]]</f>
        <v>110.17777777777778</v>
      </c>
      <c r="L3993" s="1">
        <v>22.861888888888888</v>
      </c>
    </row>
    <row r="3994" spans="1:12">
      <c r="A3994" t="s">
        <v>4017</v>
      </c>
      <c r="B3994" s="2">
        <v>41807</v>
      </c>
      <c r="C3994">
        <v>15</v>
      </c>
      <c r="D3994" t="s">
        <v>2</v>
      </c>
      <c r="E3994" t="s">
        <v>8168</v>
      </c>
      <c r="F3994" t="s">
        <v>8025</v>
      </c>
      <c r="G3994">
        <v>44</v>
      </c>
      <c r="H3994">
        <v>6</v>
      </c>
      <c r="I3994">
        <v>1</v>
      </c>
      <c r="J3994" s="1">
        <v>348.4</v>
      </c>
      <c r="K3994" s="1">
        <f>Sales_Data[[#This Row],[Order Quantity]]*Sales_Data[[#This Row],[Unit Price]]</f>
        <v>348.4</v>
      </c>
      <c r="L3994" s="1">
        <v>278.72000000000003</v>
      </c>
    </row>
    <row r="3995" spans="1:12">
      <c r="A3995" t="s">
        <v>4018</v>
      </c>
      <c r="B3995" s="2">
        <v>41807</v>
      </c>
      <c r="C3995">
        <v>2</v>
      </c>
      <c r="D3995" t="s">
        <v>2</v>
      </c>
      <c r="E3995" t="s">
        <v>8168</v>
      </c>
      <c r="F3995" t="s">
        <v>8027</v>
      </c>
      <c r="G3995">
        <v>4</v>
      </c>
      <c r="H3995">
        <v>1</v>
      </c>
      <c r="I3995">
        <v>1</v>
      </c>
      <c r="J3995" s="1">
        <v>276.18888888888893</v>
      </c>
      <c r="K3995" s="1">
        <f>Sales_Data[[#This Row],[Order Quantity]]*Sales_Data[[#This Row],[Unit Price]]</f>
        <v>276.18888888888893</v>
      </c>
      <c r="L3995" s="1">
        <v>193.33222222222221</v>
      </c>
    </row>
    <row r="3996" spans="1:12">
      <c r="A3996" t="s">
        <v>4019</v>
      </c>
      <c r="B3996" s="2">
        <v>41808</v>
      </c>
      <c r="C3996">
        <v>12</v>
      </c>
      <c r="D3996" t="s">
        <v>4</v>
      </c>
      <c r="E3996" t="s">
        <v>8168</v>
      </c>
      <c r="F3996" t="s">
        <v>8026</v>
      </c>
      <c r="G3996">
        <v>33</v>
      </c>
      <c r="H3996">
        <v>5</v>
      </c>
      <c r="I3996">
        <v>7</v>
      </c>
      <c r="J3996" s="1">
        <v>445.92222222222222</v>
      </c>
      <c r="K3996" s="1">
        <f>Sales_Data[[#This Row],[Order Quantity]]*Sales_Data[[#This Row],[Unit Price]]</f>
        <v>3121.4555555555553</v>
      </c>
      <c r="L3996" s="1">
        <v>356.73777777777781</v>
      </c>
    </row>
    <row r="3997" spans="1:12">
      <c r="A3997" t="s">
        <v>4020</v>
      </c>
      <c r="B3997" s="2">
        <v>41808</v>
      </c>
      <c r="C3997">
        <v>2</v>
      </c>
      <c r="D3997" t="s">
        <v>4</v>
      </c>
      <c r="E3997" t="s">
        <v>8168</v>
      </c>
      <c r="F3997" t="s">
        <v>8027</v>
      </c>
      <c r="G3997">
        <v>6</v>
      </c>
      <c r="H3997">
        <v>1</v>
      </c>
      <c r="I3997">
        <v>6</v>
      </c>
      <c r="J3997" s="1">
        <v>705.73333333333335</v>
      </c>
      <c r="K3997" s="1">
        <f>Sales_Data[[#This Row],[Order Quantity]]*Sales_Data[[#This Row],[Unit Price]]</f>
        <v>4234.3999999999996</v>
      </c>
      <c r="L3997" s="1">
        <v>338.75200000000001</v>
      </c>
    </row>
    <row r="3998" spans="1:12">
      <c r="A3998" t="s">
        <v>4021</v>
      </c>
      <c r="B3998" s="2">
        <v>41808</v>
      </c>
      <c r="C3998">
        <v>3</v>
      </c>
      <c r="D3998" t="s">
        <v>4</v>
      </c>
      <c r="E3998" t="s">
        <v>8168</v>
      </c>
      <c r="F3998" t="s">
        <v>8027</v>
      </c>
      <c r="G3998">
        <v>7</v>
      </c>
      <c r="H3998">
        <v>1</v>
      </c>
      <c r="I3998">
        <v>5</v>
      </c>
      <c r="J3998" s="1">
        <v>128.04444444444445</v>
      </c>
      <c r="K3998" s="1">
        <f>Sales_Data[[#This Row],[Order Quantity]]*Sales_Data[[#This Row],[Unit Price]]</f>
        <v>640.22222222222229</v>
      </c>
      <c r="L3998" s="1">
        <v>71.704888888888902</v>
      </c>
    </row>
    <row r="3999" spans="1:12">
      <c r="A3999" t="s">
        <v>4022</v>
      </c>
      <c r="B3999" s="2">
        <v>41808</v>
      </c>
      <c r="C3999">
        <v>5</v>
      </c>
      <c r="D3999" t="s">
        <v>4</v>
      </c>
      <c r="E3999" t="s">
        <v>8168</v>
      </c>
      <c r="F3999" t="s">
        <v>8027</v>
      </c>
      <c r="G3999">
        <v>13</v>
      </c>
      <c r="H3999">
        <v>2</v>
      </c>
      <c r="I3999">
        <v>5</v>
      </c>
      <c r="J3999" s="1">
        <v>111.66666666666667</v>
      </c>
      <c r="K3999" s="1">
        <f>Sales_Data[[#This Row],[Order Quantity]]*Sales_Data[[#This Row],[Unit Price]]</f>
        <v>558.33333333333337</v>
      </c>
      <c r="L3999" s="1">
        <v>80.400000000000006</v>
      </c>
    </row>
    <row r="4000" spans="1:12">
      <c r="A4000" t="s">
        <v>4023</v>
      </c>
      <c r="B4000" s="2">
        <v>41808</v>
      </c>
      <c r="C4000">
        <v>14</v>
      </c>
      <c r="D4000" t="s">
        <v>2</v>
      </c>
      <c r="E4000" t="s">
        <v>8168</v>
      </c>
      <c r="F4000" t="s">
        <v>8026</v>
      </c>
      <c r="G4000">
        <v>39</v>
      </c>
      <c r="H4000">
        <v>6</v>
      </c>
      <c r="I4000">
        <v>8</v>
      </c>
      <c r="J4000" s="1">
        <v>428.05555555555554</v>
      </c>
      <c r="K4000" s="1">
        <f>Sales_Data[[#This Row],[Order Quantity]]*Sales_Data[[#This Row],[Unit Price]]</f>
        <v>3424.4444444444443</v>
      </c>
      <c r="L4000" s="1">
        <v>273.95555555555552</v>
      </c>
    </row>
    <row r="4001" spans="1:12">
      <c r="A4001" t="s">
        <v>4024</v>
      </c>
      <c r="B4001" s="2">
        <v>41808</v>
      </c>
      <c r="C4001">
        <v>10</v>
      </c>
      <c r="D4001" t="s">
        <v>4</v>
      </c>
      <c r="E4001" t="s">
        <v>8168</v>
      </c>
      <c r="F4001" t="s">
        <v>8026</v>
      </c>
      <c r="G4001">
        <v>28</v>
      </c>
      <c r="H4001">
        <v>4</v>
      </c>
      <c r="I4001">
        <v>6</v>
      </c>
      <c r="J4001" s="1">
        <v>113.15555555555555</v>
      </c>
      <c r="K4001" s="1">
        <f>Sales_Data[[#This Row],[Order Quantity]]*Sales_Data[[#This Row],[Unit Price]]</f>
        <v>678.93333333333328</v>
      </c>
      <c r="L4001" s="1">
        <v>53.18311111111111</v>
      </c>
    </row>
    <row r="4002" spans="1:12">
      <c r="A4002" t="s">
        <v>4025</v>
      </c>
      <c r="B4002" s="2">
        <v>41808</v>
      </c>
      <c r="C4002">
        <v>4</v>
      </c>
      <c r="D4002" t="s">
        <v>2</v>
      </c>
      <c r="E4002" t="s">
        <v>8168</v>
      </c>
      <c r="F4002" t="s">
        <v>8027</v>
      </c>
      <c r="G4002">
        <v>12</v>
      </c>
      <c r="H4002">
        <v>2</v>
      </c>
      <c r="I4002">
        <v>1</v>
      </c>
      <c r="J4002" s="1">
        <v>123.57777777777778</v>
      </c>
      <c r="K4002" s="1">
        <f>Sales_Data[[#This Row],[Order Quantity]]*Sales_Data[[#This Row],[Unit Price]]</f>
        <v>123.57777777777778</v>
      </c>
      <c r="L4002" s="1">
        <v>103.80533333333334</v>
      </c>
    </row>
    <row r="4003" spans="1:12">
      <c r="A4003" t="s">
        <v>4026</v>
      </c>
      <c r="B4003" s="2">
        <v>41809</v>
      </c>
      <c r="C4003">
        <v>10</v>
      </c>
      <c r="D4003" t="s">
        <v>2</v>
      </c>
      <c r="E4003" t="s">
        <v>8168</v>
      </c>
      <c r="F4003" t="s">
        <v>8026</v>
      </c>
      <c r="G4003">
        <v>29</v>
      </c>
      <c r="H4003">
        <v>4</v>
      </c>
      <c r="I4003">
        <v>4</v>
      </c>
      <c r="J4003" s="1">
        <v>197.27777777777777</v>
      </c>
      <c r="K4003" s="1">
        <f>Sales_Data[[#This Row],[Order Quantity]]*Sales_Data[[#This Row],[Unit Price]]</f>
        <v>789.11111111111109</v>
      </c>
      <c r="L4003" s="1">
        <v>138.09444444444443</v>
      </c>
    </row>
    <row r="4004" spans="1:12">
      <c r="A4004" t="s">
        <v>4027</v>
      </c>
      <c r="B4004" s="2">
        <v>41809</v>
      </c>
      <c r="C4004">
        <v>8</v>
      </c>
      <c r="D4004" t="s">
        <v>2</v>
      </c>
      <c r="E4004" t="s">
        <v>8168</v>
      </c>
      <c r="F4004" t="s">
        <v>8027</v>
      </c>
      <c r="G4004">
        <v>22</v>
      </c>
      <c r="H4004">
        <v>3</v>
      </c>
      <c r="I4004">
        <v>8</v>
      </c>
      <c r="J4004" s="1">
        <v>611.93333333333339</v>
      </c>
      <c r="K4004" s="1">
        <f>Sales_Data[[#This Row],[Order Quantity]]*Sales_Data[[#This Row],[Unit Price]]</f>
        <v>4895.4666666666672</v>
      </c>
      <c r="L4004" s="1">
        <v>452.83066666666673</v>
      </c>
    </row>
    <row r="4005" spans="1:12">
      <c r="A4005" t="s">
        <v>4028</v>
      </c>
      <c r="B4005" s="2">
        <v>41809</v>
      </c>
      <c r="C4005">
        <v>18</v>
      </c>
      <c r="D4005" t="s">
        <v>4</v>
      </c>
      <c r="E4005" t="s">
        <v>8168</v>
      </c>
      <c r="F4005" t="s">
        <v>8025</v>
      </c>
      <c r="G4005">
        <v>50</v>
      </c>
      <c r="H4005">
        <v>7</v>
      </c>
      <c r="I4005">
        <v>3</v>
      </c>
      <c r="J4005" s="1">
        <v>426.56666666666666</v>
      </c>
      <c r="K4005" s="1">
        <f>Sales_Data[[#This Row],[Order Quantity]]*Sales_Data[[#This Row],[Unit Price]]</f>
        <v>1279.7</v>
      </c>
      <c r="L4005" s="1">
        <v>273.00266666666664</v>
      </c>
    </row>
    <row r="4006" spans="1:12">
      <c r="A4006" t="s">
        <v>4029</v>
      </c>
      <c r="B4006" s="2">
        <v>41809</v>
      </c>
      <c r="C4006">
        <v>15</v>
      </c>
      <c r="D4006" t="s">
        <v>4</v>
      </c>
      <c r="E4006" t="s">
        <v>8168</v>
      </c>
      <c r="F4006" t="s">
        <v>8025</v>
      </c>
      <c r="G4006">
        <v>43</v>
      </c>
      <c r="H4006">
        <v>6</v>
      </c>
      <c r="I4006">
        <v>5</v>
      </c>
      <c r="J4006" s="1">
        <v>270.97777777777782</v>
      </c>
      <c r="K4006" s="1">
        <f>Sales_Data[[#This Row],[Order Quantity]]*Sales_Data[[#This Row],[Unit Price]]</f>
        <v>1354.8888888888891</v>
      </c>
      <c r="L4006" s="1">
        <v>222.20177777777778</v>
      </c>
    </row>
    <row r="4007" spans="1:12">
      <c r="A4007" t="s">
        <v>4030</v>
      </c>
      <c r="B4007" s="2">
        <v>41809</v>
      </c>
      <c r="C4007">
        <v>2</v>
      </c>
      <c r="D4007" t="s">
        <v>2</v>
      </c>
      <c r="E4007" t="s">
        <v>8168</v>
      </c>
      <c r="F4007" t="s">
        <v>8027</v>
      </c>
      <c r="G4007">
        <v>5</v>
      </c>
      <c r="H4007">
        <v>1</v>
      </c>
      <c r="I4007">
        <v>8</v>
      </c>
      <c r="J4007" s="1">
        <v>418.37777777777779</v>
      </c>
      <c r="K4007" s="1">
        <f>Sales_Data[[#This Row],[Order Quantity]]*Sales_Data[[#This Row],[Unit Price]]</f>
        <v>3347.0222222222224</v>
      </c>
      <c r="L4007" s="1">
        <v>313.78333333333336</v>
      </c>
    </row>
    <row r="4008" spans="1:12">
      <c r="A4008" t="s">
        <v>4031</v>
      </c>
      <c r="B4008" s="2">
        <v>41809</v>
      </c>
      <c r="C4008">
        <v>6</v>
      </c>
      <c r="D4008" t="s">
        <v>2</v>
      </c>
      <c r="E4008" t="s">
        <v>8168</v>
      </c>
      <c r="F4008" t="s">
        <v>8027</v>
      </c>
      <c r="G4008">
        <v>18</v>
      </c>
      <c r="H4008">
        <v>3</v>
      </c>
      <c r="I4008">
        <v>4</v>
      </c>
      <c r="J4008" s="1">
        <v>446.66666666666669</v>
      </c>
      <c r="K4008" s="1">
        <f>Sales_Data[[#This Row],[Order Quantity]]*Sales_Data[[#This Row],[Unit Price]]</f>
        <v>1786.6666666666667</v>
      </c>
      <c r="L4008" s="1">
        <v>294.8</v>
      </c>
    </row>
    <row r="4009" spans="1:12">
      <c r="A4009" t="s">
        <v>4032</v>
      </c>
      <c r="B4009" s="2">
        <v>41810</v>
      </c>
      <c r="C4009">
        <v>6</v>
      </c>
      <c r="D4009" t="s">
        <v>4</v>
      </c>
      <c r="E4009" t="s">
        <v>8168</v>
      </c>
      <c r="F4009" t="s">
        <v>8027</v>
      </c>
      <c r="G4009">
        <v>16</v>
      </c>
      <c r="H4009">
        <v>3</v>
      </c>
      <c r="I4009">
        <v>5</v>
      </c>
      <c r="J4009" s="1">
        <v>98.266666666666666</v>
      </c>
      <c r="K4009" s="1">
        <f>Sales_Data[[#This Row],[Order Quantity]]*Sales_Data[[#This Row],[Unit Price]]</f>
        <v>491.33333333333331</v>
      </c>
      <c r="L4009" s="1">
        <v>77.63066666666667</v>
      </c>
    </row>
    <row r="4010" spans="1:12">
      <c r="A4010" t="s">
        <v>4033</v>
      </c>
      <c r="B4010" s="2">
        <v>41810</v>
      </c>
      <c r="C4010">
        <v>4</v>
      </c>
      <c r="D4010" t="s">
        <v>4</v>
      </c>
      <c r="E4010" t="s">
        <v>8168</v>
      </c>
      <c r="F4010" t="s">
        <v>8027</v>
      </c>
      <c r="G4010">
        <v>12</v>
      </c>
      <c r="H4010">
        <v>2</v>
      </c>
      <c r="I4010">
        <v>1</v>
      </c>
      <c r="J4010" s="1">
        <v>221.10000000000002</v>
      </c>
      <c r="K4010" s="1">
        <f>Sales_Data[[#This Row],[Order Quantity]]*Sales_Data[[#This Row],[Unit Price]]</f>
        <v>221.10000000000002</v>
      </c>
      <c r="L4010" s="1">
        <v>176.88</v>
      </c>
    </row>
    <row r="4011" spans="1:12">
      <c r="A4011" t="s">
        <v>4034</v>
      </c>
      <c r="B4011" s="2">
        <v>41810</v>
      </c>
      <c r="C4011">
        <v>17</v>
      </c>
      <c r="D4011" t="s">
        <v>2</v>
      </c>
      <c r="E4011" t="s">
        <v>8168</v>
      </c>
      <c r="F4011" t="s">
        <v>8025</v>
      </c>
      <c r="G4011">
        <v>47</v>
      </c>
      <c r="H4011">
        <v>7</v>
      </c>
      <c r="I4011">
        <v>6</v>
      </c>
      <c r="J4011" s="1">
        <v>432.52222222222224</v>
      </c>
      <c r="K4011" s="1">
        <f>Sales_Data[[#This Row],[Order Quantity]]*Sales_Data[[#This Row],[Unit Price]]</f>
        <v>2595.1333333333332</v>
      </c>
      <c r="L4011" s="1">
        <v>229.2367777777778</v>
      </c>
    </row>
    <row r="4012" spans="1:12">
      <c r="A4012" t="s">
        <v>4035</v>
      </c>
      <c r="B4012" s="2">
        <v>41811</v>
      </c>
      <c r="C4012">
        <v>20</v>
      </c>
      <c r="D4012" t="s">
        <v>2</v>
      </c>
      <c r="E4012" t="s">
        <v>8168</v>
      </c>
      <c r="F4012" t="s">
        <v>8028</v>
      </c>
      <c r="G4012">
        <v>58</v>
      </c>
      <c r="H4012">
        <v>8</v>
      </c>
      <c r="I4012">
        <v>7</v>
      </c>
      <c r="J4012" s="1">
        <v>95.288888888888891</v>
      </c>
      <c r="K4012" s="1">
        <f>Sales_Data[[#This Row],[Order Quantity]]*Sales_Data[[#This Row],[Unit Price]]</f>
        <v>667.02222222222224</v>
      </c>
      <c r="L4012" s="1">
        <v>41.92711111111111</v>
      </c>
    </row>
    <row r="4013" spans="1:12">
      <c r="A4013" t="s">
        <v>4036</v>
      </c>
      <c r="B4013" s="2">
        <v>41811</v>
      </c>
      <c r="C4013">
        <v>17</v>
      </c>
      <c r="D4013" t="s">
        <v>2</v>
      </c>
      <c r="E4013" t="s">
        <v>8168</v>
      </c>
      <c r="F4013" t="s">
        <v>8025</v>
      </c>
      <c r="G4013">
        <v>48</v>
      </c>
      <c r="H4013">
        <v>7</v>
      </c>
      <c r="I4013">
        <v>7</v>
      </c>
      <c r="J4013" s="1">
        <v>113.90000000000002</v>
      </c>
      <c r="K4013" s="1">
        <f>Sales_Data[[#This Row],[Order Quantity]]*Sales_Data[[#This Row],[Unit Price]]</f>
        <v>797.30000000000018</v>
      </c>
      <c r="L4013" s="1">
        <v>61.506000000000007</v>
      </c>
    </row>
    <row r="4014" spans="1:12">
      <c r="A4014" t="s">
        <v>4037</v>
      </c>
      <c r="B4014" s="2">
        <v>41811</v>
      </c>
      <c r="C4014">
        <v>17</v>
      </c>
      <c r="D4014" t="s">
        <v>2</v>
      </c>
      <c r="E4014" t="s">
        <v>8168</v>
      </c>
      <c r="F4014" t="s">
        <v>8025</v>
      </c>
      <c r="G4014">
        <v>48</v>
      </c>
      <c r="H4014">
        <v>7</v>
      </c>
      <c r="I4014">
        <v>2</v>
      </c>
      <c r="J4014" s="1">
        <v>571.73333333333335</v>
      </c>
      <c r="K4014" s="1">
        <f>Sales_Data[[#This Row],[Order Quantity]]*Sales_Data[[#This Row],[Unit Price]]</f>
        <v>1143.4666666666667</v>
      </c>
      <c r="L4014" s="1">
        <v>405.9306666666667</v>
      </c>
    </row>
    <row r="4015" spans="1:12">
      <c r="A4015" t="s">
        <v>4038</v>
      </c>
      <c r="B4015" s="2">
        <v>41811</v>
      </c>
      <c r="C4015">
        <v>7</v>
      </c>
      <c r="D4015" t="s">
        <v>2</v>
      </c>
      <c r="E4015" t="s">
        <v>8168</v>
      </c>
      <c r="F4015" t="s">
        <v>8027</v>
      </c>
      <c r="G4015">
        <v>19</v>
      </c>
      <c r="H4015">
        <v>3</v>
      </c>
      <c r="I4015">
        <v>9</v>
      </c>
      <c r="J4015" s="1">
        <v>146.65555555555557</v>
      </c>
      <c r="K4015" s="1">
        <f>Sales_Data[[#This Row],[Order Quantity]]*Sales_Data[[#This Row],[Unit Price]]</f>
        <v>1319.9</v>
      </c>
      <c r="L4015" s="1">
        <v>105.592</v>
      </c>
    </row>
    <row r="4016" spans="1:12">
      <c r="A4016" t="s">
        <v>4039</v>
      </c>
      <c r="B4016" s="2">
        <v>41811</v>
      </c>
      <c r="C4016">
        <v>12</v>
      </c>
      <c r="D4016" t="s">
        <v>2</v>
      </c>
      <c r="E4016" t="s">
        <v>8168</v>
      </c>
      <c r="F4016" t="s">
        <v>8026</v>
      </c>
      <c r="G4016">
        <v>35</v>
      </c>
      <c r="H4016">
        <v>5</v>
      </c>
      <c r="I4016">
        <v>9</v>
      </c>
      <c r="J4016" s="1">
        <v>98.266666666666666</v>
      </c>
      <c r="K4016" s="1">
        <f>Sales_Data[[#This Row],[Order Quantity]]*Sales_Data[[#This Row],[Unit Price]]</f>
        <v>884.4</v>
      </c>
      <c r="L4016" s="1">
        <v>67.804000000000002</v>
      </c>
    </row>
    <row r="4017" spans="1:12">
      <c r="A4017" t="s">
        <v>4040</v>
      </c>
      <c r="B4017" s="2">
        <v>41811</v>
      </c>
      <c r="C4017">
        <v>20</v>
      </c>
      <c r="D4017" t="s">
        <v>2</v>
      </c>
      <c r="E4017" t="s">
        <v>8168</v>
      </c>
      <c r="F4017" t="s">
        <v>8028</v>
      </c>
      <c r="G4017">
        <v>58</v>
      </c>
      <c r="H4017">
        <v>8</v>
      </c>
      <c r="I4017">
        <v>9</v>
      </c>
      <c r="J4017" s="1">
        <v>128.04444444444445</v>
      </c>
      <c r="K4017" s="1">
        <f>Sales_Data[[#This Row],[Order Quantity]]*Sales_Data[[#This Row],[Unit Price]]</f>
        <v>1152.4000000000001</v>
      </c>
      <c r="L4017" s="1">
        <v>84.509333333333345</v>
      </c>
    </row>
    <row r="4018" spans="1:12">
      <c r="A4018" t="s">
        <v>4041</v>
      </c>
      <c r="B4018" s="2">
        <v>41811</v>
      </c>
      <c r="C4018">
        <v>16</v>
      </c>
      <c r="D4018" t="s">
        <v>4</v>
      </c>
      <c r="E4018" t="s">
        <v>8168</v>
      </c>
      <c r="F4018" t="s">
        <v>8025</v>
      </c>
      <c r="G4018">
        <v>45</v>
      </c>
      <c r="H4018">
        <v>7</v>
      </c>
      <c r="I4018">
        <v>5</v>
      </c>
      <c r="J4018" s="1">
        <v>436.98888888888888</v>
      </c>
      <c r="K4018" s="1">
        <f>Sales_Data[[#This Row],[Order Quantity]]*Sales_Data[[#This Row],[Unit Price]]</f>
        <v>2184.9444444444443</v>
      </c>
      <c r="L4018" s="1">
        <v>284.04277777777781</v>
      </c>
    </row>
    <row r="4019" spans="1:12">
      <c r="A4019" t="s">
        <v>4042</v>
      </c>
      <c r="B4019" s="2">
        <v>41812</v>
      </c>
      <c r="C4019">
        <v>10</v>
      </c>
      <c r="D4019" t="s">
        <v>4</v>
      </c>
      <c r="E4019" t="s">
        <v>8168</v>
      </c>
      <c r="F4019" t="s">
        <v>8027</v>
      </c>
      <c r="G4019">
        <v>27</v>
      </c>
      <c r="H4019">
        <v>4</v>
      </c>
      <c r="I4019">
        <v>3</v>
      </c>
      <c r="J4019" s="1">
        <v>99.01111111111112</v>
      </c>
      <c r="K4019" s="1">
        <f>Sales_Data[[#This Row],[Order Quantity]]*Sales_Data[[#This Row],[Unit Price]]</f>
        <v>297.03333333333336</v>
      </c>
      <c r="L4019" s="1">
        <v>57.426444444444442</v>
      </c>
    </row>
    <row r="4020" spans="1:12">
      <c r="A4020" t="s">
        <v>4043</v>
      </c>
      <c r="B4020" s="2">
        <v>41813</v>
      </c>
      <c r="C4020">
        <v>12</v>
      </c>
      <c r="D4020" t="s">
        <v>2</v>
      </c>
      <c r="E4020" t="s">
        <v>8168</v>
      </c>
      <c r="F4020" t="s">
        <v>8026</v>
      </c>
      <c r="G4020">
        <v>33</v>
      </c>
      <c r="H4020">
        <v>5</v>
      </c>
      <c r="I4020">
        <v>5</v>
      </c>
      <c r="J4020" s="1">
        <v>440.71111111111111</v>
      </c>
      <c r="K4020" s="1">
        <f>Sales_Data[[#This Row],[Order Quantity]]*Sales_Data[[#This Row],[Unit Price]]</f>
        <v>2203.5555555555557</v>
      </c>
      <c r="L4020" s="1">
        <v>352.56888888888892</v>
      </c>
    </row>
    <row r="4021" spans="1:12">
      <c r="A4021" t="s">
        <v>4044</v>
      </c>
      <c r="B4021" s="2">
        <v>41813</v>
      </c>
      <c r="C4021">
        <v>3</v>
      </c>
      <c r="D4021" t="s">
        <v>4</v>
      </c>
      <c r="E4021" t="s">
        <v>8168</v>
      </c>
      <c r="F4021" t="s">
        <v>8027</v>
      </c>
      <c r="G4021">
        <v>7</v>
      </c>
      <c r="H4021">
        <v>1</v>
      </c>
      <c r="I4021">
        <v>3</v>
      </c>
      <c r="J4021" s="1">
        <v>84.12222222222222</v>
      </c>
      <c r="K4021" s="1">
        <f>Sales_Data[[#This Row],[Order Quantity]]*Sales_Data[[#This Row],[Unit Price]]</f>
        <v>252.36666666666667</v>
      </c>
      <c r="L4021" s="1">
        <v>36.172555555555554</v>
      </c>
    </row>
    <row r="4022" spans="1:12">
      <c r="A4022" t="s">
        <v>4045</v>
      </c>
      <c r="B4022" s="2">
        <v>41814</v>
      </c>
      <c r="C4022">
        <v>11</v>
      </c>
      <c r="D4022" t="s">
        <v>2</v>
      </c>
      <c r="E4022" t="s">
        <v>8168</v>
      </c>
      <c r="F4022" t="s">
        <v>8026</v>
      </c>
      <c r="G4022">
        <v>32</v>
      </c>
      <c r="H4022">
        <v>5</v>
      </c>
      <c r="I4022">
        <v>2</v>
      </c>
      <c r="J4022" s="1">
        <v>20.100000000000001</v>
      </c>
      <c r="K4022" s="1">
        <f>Sales_Data[[#This Row],[Order Quantity]]*Sales_Data[[#This Row],[Unit Price]]</f>
        <v>40.200000000000003</v>
      </c>
      <c r="L4022" s="1">
        <v>12.663</v>
      </c>
    </row>
    <row r="4023" spans="1:12">
      <c r="A4023" t="s">
        <v>4046</v>
      </c>
      <c r="B4023" s="2">
        <v>41814</v>
      </c>
      <c r="C4023">
        <v>19</v>
      </c>
      <c r="D4023" t="s">
        <v>2</v>
      </c>
      <c r="E4023" t="s">
        <v>8168</v>
      </c>
      <c r="F4023" t="s">
        <v>8028</v>
      </c>
      <c r="G4023">
        <v>55</v>
      </c>
      <c r="H4023">
        <v>8</v>
      </c>
      <c r="I4023">
        <v>2</v>
      </c>
      <c r="J4023" s="1">
        <v>200.25555555555556</v>
      </c>
      <c r="K4023" s="1">
        <f>Sales_Data[[#This Row],[Order Quantity]]*Sales_Data[[#This Row],[Unit Price]]</f>
        <v>400.51111111111112</v>
      </c>
      <c r="L4023" s="1">
        <v>118.15077777777778</v>
      </c>
    </row>
    <row r="4024" spans="1:12">
      <c r="A4024" t="s">
        <v>4047</v>
      </c>
      <c r="B4024" s="2">
        <v>41814</v>
      </c>
      <c r="C4024">
        <v>18</v>
      </c>
      <c r="D4024" t="s">
        <v>4</v>
      </c>
      <c r="E4024" t="s">
        <v>8168</v>
      </c>
      <c r="F4024" t="s">
        <v>8025</v>
      </c>
      <c r="G4024">
        <v>50</v>
      </c>
      <c r="H4024">
        <v>7</v>
      </c>
      <c r="I4024">
        <v>6</v>
      </c>
      <c r="J4024" s="1">
        <v>19.355555555555558</v>
      </c>
      <c r="K4024" s="1">
        <f>Sales_Data[[#This Row],[Order Quantity]]*Sales_Data[[#This Row],[Unit Price]]</f>
        <v>116.13333333333335</v>
      </c>
      <c r="L4024" s="1">
        <v>12.000444444444446</v>
      </c>
    </row>
    <row r="4025" spans="1:12">
      <c r="A4025" t="s">
        <v>4048</v>
      </c>
      <c r="B4025" s="2">
        <v>41814</v>
      </c>
      <c r="C4025">
        <v>4</v>
      </c>
      <c r="D4025" t="s">
        <v>4</v>
      </c>
      <c r="E4025" t="s">
        <v>8168</v>
      </c>
      <c r="F4025" t="s">
        <v>8027</v>
      </c>
      <c r="G4025">
        <v>10</v>
      </c>
      <c r="H4025">
        <v>2</v>
      </c>
      <c r="I4025">
        <v>7</v>
      </c>
      <c r="J4025" s="1">
        <v>24.566666666666666</v>
      </c>
      <c r="K4025" s="1">
        <f>Sales_Data[[#This Row],[Order Quantity]]*Sales_Data[[#This Row],[Unit Price]]</f>
        <v>171.96666666666667</v>
      </c>
      <c r="L4025" s="1">
        <v>14.985666666666665</v>
      </c>
    </row>
    <row r="4026" spans="1:12">
      <c r="A4026" t="s">
        <v>4049</v>
      </c>
      <c r="B4026" s="2">
        <v>41814</v>
      </c>
      <c r="C4026">
        <v>16</v>
      </c>
      <c r="D4026" t="s">
        <v>4</v>
      </c>
      <c r="E4026" t="s">
        <v>8168</v>
      </c>
      <c r="F4026" t="s">
        <v>8025</v>
      </c>
      <c r="G4026">
        <v>46</v>
      </c>
      <c r="H4026">
        <v>7</v>
      </c>
      <c r="I4026">
        <v>9</v>
      </c>
      <c r="J4026" s="1">
        <v>247.15555555555557</v>
      </c>
      <c r="K4026" s="1">
        <f>Sales_Data[[#This Row],[Order Quantity]]*Sales_Data[[#This Row],[Unit Price]]</f>
        <v>2224.4</v>
      </c>
      <c r="L4026" s="1">
        <v>205.13911111111111</v>
      </c>
    </row>
    <row r="4027" spans="1:12">
      <c r="A4027" t="s">
        <v>4050</v>
      </c>
      <c r="B4027" s="2">
        <v>41814</v>
      </c>
      <c r="C4027">
        <v>5</v>
      </c>
      <c r="D4027" t="s">
        <v>4</v>
      </c>
      <c r="E4027" t="s">
        <v>8168</v>
      </c>
      <c r="F4027" t="s">
        <v>8027</v>
      </c>
      <c r="G4027">
        <v>14</v>
      </c>
      <c r="H4027">
        <v>2</v>
      </c>
      <c r="I4027">
        <v>3</v>
      </c>
      <c r="J4027" s="1">
        <v>337.97777777777782</v>
      </c>
      <c r="K4027" s="1">
        <f>Sales_Data[[#This Row],[Order Quantity]]*Sales_Data[[#This Row],[Unit Price]]</f>
        <v>1013.9333333333334</v>
      </c>
      <c r="L4027" s="1">
        <v>226.44511111111115</v>
      </c>
    </row>
    <row r="4028" spans="1:12">
      <c r="A4028" t="s">
        <v>4051</v>
      </c>
      <c r="B4028" s="2">
        <v>41814</v>
      </c>
      <c r="C4028">
        <v>5</v>
      </c>
      <c r="D4028" t="s">
        <v>3</v>
      </c>
      <c r="E4028" t="s">
        <v>8168</v>
      </c>
      <c r="F4028" t="s">
        <v>8027</v>
      </c>
      <c r="G4028">
        <v>12</v>
      </c>
      <c r="H4028">
        <v>2</v>
      </c>
      <c r="I4028">
        <v>6</v>
      </c>
      <c r="J4028" s="1">
        <v>439.22222222222223</v>
      </c>
      <c r="K4028" s="1">
        <f>Sales_Data[[#This Row],[Order Quantity]]*Sales_Data[[#This Row],[Unit Price]]</f>
        <v>2635.3333333333335</v>
      </c>
      <c r="L4028" s="1">
        <v>338.20111111111112</v>
      </c>
    </row>
    <row r="4029" spans="1:12">
      <c r="A4029" t="s">
        <v>4052</v>
      </c>
      <c r="B4029" s="2">
        <v>41814</v>
      </c>
      <c r="C4029">
        <v>16</v>
      </c>
      <c r="D4029" t="s">
        <v>4</v>
      </c>
      <c r="E4029" t="s">
        <v>8168</v>
      </c>
      <c r="F4029" t="s">
        <v>8025</v>
      </c>
      <c r="G4029">
        <v>46</v>
      </c>
      <c r="H4029">
        <v>7</v>
      </c>
      <c r="I4029">
        <v>2</v>
      </c>
      <c r="J4029" s="1">
        <v>119.85555555555555</v>
      </c>
      <c r="K4029" s="1">
        <f>Sales_Data[[#This Row],[Order Quantity]]*Sales_Data[[#This Row],[Unit Price]]</f>
        <v>239.71111111111111</v>
      </c>
      <c r="L4029" s="1">
        <v>62.3248888888889</v>
      </c>
    </row>
    <row r="4030" spans="1:12">
      <c r="A4030" t="s">
        <v>4053</v>
      </c>
      <c r="B4030" s="2">
        <v>41815</v>
      </c>
      <c r="C4030">
        <v>4</v>
      </c>
      <c r="D4030" t="s">
        <v>4</v>
      </c>
      <c r="E4030" t="s">
        <v>8168</v>
      </c>
      <c r="F4030" t="s">
        <v>8027</v>
      </c>
      <c r="G4030">
        <v>10</v>
      </c>
      <c r="H4030">
        <v>2</v>
      </c>
      <c r="I4030">
        <v>6</v>
      </c>
      <c r="J4030" s="1">
        <v>29.777777777777779</v>
      </c>
      <c r="K4030" s="1">
        <f>Sales_Data[[#This Row],[Order Quantity]]*Sales_Data[[#This Row],[Unit Price]]</f>
        <v>178.66666666666669</v>
      </c>
      <c r="L4030" s="1">
        <v>19.653333333333332</v>
      </c>
    </row>
    <row r="4031" spans="1:12">
      <c r="A4031" t="s">
        <v>4054</v>
      </c>
      <c r="B4031" s="2">
        <v>41815</v>
      </c>
      <c r="C4031">
        <v>13</v>
      </c>
      <c r="D4031" t="s">
        <v>3</v>
      </c>
      <c r="E4031" t="s">
        <v>8168</v>
      </c>
      <c r="F4031" t="s">
        <v>8026</v>
      </c>
      <c r="G4031">
        <v>37</v>
      </c>
      <c r="H4031">
        <v>5</v>
      </c>
      <c r="I4031">
        <v>2</v>
      </c>
      <c r="J4031" s="1">
        <v>144.42222222222222</v>
      </c>
      <c r="K4031" s="1">
        <f>Sales_Data[[#This Row],[Order Quantity]]*Sales_Data[[#This Row],[Unit Price]]</f>
        <v>288.84444444444443</v>
      </c>
      <c r="L4031" s="1">
        <v>112.64933333333335</v>
      </c>
    </row>
    <row r="4032" spans="1:12">
      <c r="A4032" t="s">
        <v>4055</v>
      </c>
      <c r="B4032" s="2">
        <v>41815</v>
      </c>
      <c r="C4032">
        <v>14</v>
      </c>
      <c r="D4032" t="s">
        <v>4</v>
      </c>
      <c r="E4032" t="s">
        <v>8168</v>
      </c>
      <c r="F4032" t="s">
        <v>8026</v>
      </c>
      <c r="G4032">
        <v>41</v>
      </c>
      <c r="H4032">
        <v>6</v>
      </c>
      <c r="I4032">
        <v>5</v>
      </c>
      <c r="J4032" s="1">
        <v>120.60000000000001</v>
      </c>
      <c r="K4032" s="1">
        <f>Sales_Data[[#This Row],[Order Quantity]]*Sales_Data[[#This Row],[Unit Price]]</f>
        <v>603</v>
      </c>
      <c r="L4032" s="1">
        <v>96.480000000000018</v>
      </c>
    </row>
    <row r="4033" spans="1:12">
      <c r="A4033" t="s">
        <v>4056</v>
      </c>
      <c r="B4033" s="2">
        <v>41815</v>
      </c>
      <c r="C4033">
        <v>11</v>
      </c>
      <c r="D4033" t="s">
        <v>3</v>
      </c>
      <c r="E4033" t="s">
        <v>8168</v>
      </c>
      <c r="F4033" t="s">
        <v>8026</v>
      </c>
      <c r="G4033">
        <v>31</v>
      </c>
      <c r="H4033">
        <v>5</v>
      </c>
      <c r="I4033">
        <v>6</v>
      </c>
      <c r="J4033" s="1">
        <v>122.83333333333333</v>
      </c>
      <c r="K4033" s="1">
        <f>Sales_Data[[#This Row],[Order Quantity]]*Sales_Data[[#This Row],[Unit Price]]</f>
        <v>737</v>
      </c>
      <c r="L4033" s="1">
        <v>97.038333333333341</v>
      </c>
    </row>
    <row r="4034" spans="1:12">
      <c r="A4034" t="s">
        <v>4057</v>
      </c>
      <c r="B4034" s="2">
        <v>41815</v>
      </c>
      <c r="C4034">
        <v>12</v>
      </c>
      <c r="D4034" t="s">
        <v>2</v>
      </c>
      <c r="E4034" t="s">
        <v>8168</v>
      </c>
      <c r="F4034" t="s">
        <v>8026</v>
      </c>
      <c r="G4034">
        <v>34</v>
      </c>
      <c r="H4034">
        <v>5</v>
      </c>
      <c r="I4034">
        <v>4</v>
      </c>
      <c r="J4034" s="1">
        <v>192.06666666666669</v>
      </c>
      <c r="K4034" s="1">
        <f>Sales_Data[[#This Row],[Order Quantity]]*Sales_Data[[#This Row],[Unit Price]]</f>
        <v>768.26666666666677</v>
      </c>
      <c r="L4034" s="1">
        <v>124.84333333333335</v>
      </c>
    </row>
    <row r="4035" spans="1:12">
      <c r="A4035" t="s">
        <v>4058</v>
      </c>
      <c r="B4035" s="2">
        <v>41816</v>
      </c>
      <c r="C4035">
        <v>15</v>
      </c>
      <c r="D4035" t="s">
        <v>2</v>
      </c>
      <c r="E4035" t="s">
        <v>8168</v>
      </c>
      <c r="F4035" t="s">
        <v>8025</v>
      </c>
      <c r="G4035">
        <v>43</v>
      </c>
      <c r="H4035">
        <v>6</v>
      </c>
      <c r="I4035">
        <v>3</v>
      </c>
      <c r="J4035" s="1">
        <v>264.27777777777777</v>
      </c>
      <c r="K4035" s="1">
        <f>Sales_Data[[#This Row],[Order Quantity]]*Sales_Data[[#This Row],[Unit Price]]</f>
        <v>792.83333333333326</v>
      </c>
      <c r="L4035" s="1">
        <v>195.56555555555553</v>
      </c>
    </row>
    <row r="4036" spans="1:12">
      <c r="A4036" t="s">
        <v>4059</v>
      </c>
      <c r="B4036" s="2">
        <v>41816</v>
      </c>
      <c r="C4036">
        <v>12</v>
      </c>
      <c r="D4036" t="s">
        <v>4</v>
      </c>
      <c r="E4036" t="s">
        <v>8168</v>
      </c>
      <c r="F4036" t="s">
        <v>8026</v>
      </c>
      <c r="G4036">
        <v>35</v>
      </c>
      <c r="H4036">
        <v>5</v>
      </c>
      <c r="I4036">
        <v>5</v>
      </c>
      <c r="J4036" s="1">
        <v>355.1</v>
      </c>
      <c r="K4036" s="1">
        <f>Sales_Data[[#This Row],[Order Quantity]]*Sales_Data[[#This Row],[Unit Price]]</f>
        <v>1775.5</v>
      </c>
      <c r="L4036" s="1">
        <v>262.774</v>
      </c>
    </row>
    <row r="4037" spans="1:12">
      <c r="A4037" t="s">
        <v>4060</v>
      </c>
      <c r="B4037" s="2">
        <v>41816</v>
      </c>
      <c r="C4037">
        <v>8</v>
      </c>
      <c r="D4037" t="s">
        <v>4</v>
      </c>
      <c r="E4037" t="s">
        <v>8168</v>
      </c>
      <c r="F4037" t="s">
        <v>8027</v>
      </c>
      <c r="G4037">
        <v>23</v>
      </c>
      <c r="H4037">
        <v>4</v>
      </c>
      <c r="I4037">
        <v>8</v>
      </c>
      <c r="J4037" s="1">
        <v>23.822222222222223</v>
      </c>
      <c r="K4037" s="1">
        <f>Sales_Data[[#This Row],[Order Quantity]]*Sales_Data[[#This Row],[Unit Price]]</f>
        <v>190.57777777777778</v>
      </c>
      <c r="L4037" s="1">
        <v>17.152000000000001</v>
      </c>
    </row>
    <row r="4038" spans="1:12">
      <c r="A4038" t="s">
        <v>4061</v>
      </c>
      <c r="B4038" s="2">
        <v>41816</v>
      </c>
      <c r="C4038">
        <v>13</v>
      </c>
      <c r="D4038" t="s">
        <v>4</v>
      </c>
      <c r="E4038" t="s">
        <v>8168</v>
      </c>
      <c r="F4038" t="s">
        <v>8026</v>
      </c>
      <c r="G4038">
        <v>36</v>
      </c>
      <c r="H4038">
        <v>5</v>
      </c>
      <c r="I4038">
        <v>8</v>
      </c>
      <c r="J4038" s="1">
        <v>109.43333333333334</v>
      </c>
      <c r="K4038" s="1">
        <f>Sales_Data[[#This Row],[Order Quantity]]*Sales_Data[[#This Row],[Unit Price]]</f>
        <v>875.4666666666667</v>
      </c>
      <c r="L4038" s="1">
        <v>88.641000000000005</v>
      </c>
    </row>
    <row r="4039" spans="1:12">
      <c r="A4039" t="s">
        <v>4062</v>
      </c>
      <c r="B4039" s="2">
        <v>41816</v>
      </c>
      <c r="C4039">
        <v>2</v>
      </c>
      <c r="D4039" t="s">
        <v>2</v>
      </c>
      <c r="E4039" t="s">
        <v>8168</v>
      </c>
      <c r="F4039" t="s">
        <v>8027</v>
      </c>
      <c r="G4039">
        <v>4</v>
      </c>
      <c r="H4039">
        <v>1</v>
      </c>
      <c r="I4039">
        <v>9</v>
      </c>
      <c r="J4039" s="1">
        <v>209.93333333333334</v>
      </c>
      <c r="K4039" s="1">
        <f>Sales_Data[[#This Row],[Order Quantity]]*Sales_Data[[#This Row],[Unit Price]]</f>
        <v>1889.4</v>
      </c>
      <c r="L4039" s="1">
        <v>121.76133333333334</v>
      </c>
    </row>
    <row r="4040" spans="1:12">
      <c r="A4040" t="s">
        <v>4063</v>
      </c>
      <c r="B4040" s="2">
        <v>41817</v>
      </c>
      <c r="C4040">
        <v>10</v>
      </c>
      <c r="D4040" t="s">
        <v>2</v>
      </c>
      <c r="E4040" t="s">
        <v>8168</v>
      </c>
      <c r="F4040" t="s">
        <v>8027</v>
      </c>
      <c r="G4040">
        <v>27</v>
      </c>
      <c r="H4040">
        <v>4</v>
      </c>
      <c r="I4040">
        <v>6</v>
      </c>
      <c r="J4040" s="1">
        <v>99.01111111111112</v>
      </c>
      <c r="K4040" s="1">
        <f>Sales_Data[[#This Row],[Order Quantity]]*Sales_Data[[#This Row],[Unit Price]]</f>
        <v>594.06666666666672</v>
      </c>
      <c r="L4040" s="1">
        <v>83.169333333333327</v>
      </c>
    </row>
    <row r="4041" spans="1:12">
      <c r="A4041" t="s">
        <v>4064</v>
      </c>
      <c r="B4041" s="2">
        <v>41817</v>
      </c>
      <c r="C4041">
        <v>11</v>
      </c>
      <c r="D4041" t="s">
        <v>4</v>
      </c>
      <c r="E4041" t="s">
        <v>8168</v>
      </c>
      <c r="F4041" t="s">
        <v>8026</v>
      </c>
      <c r="G4041">
        <v>31</v>
      </c>
      <c r="H4041">
        <v>5</v>
      </c>
      <c r="I4041">
        <v>1</v>
      </c>
      <c r="J4041" s="1">
        <v>125.06666666666668</v>
      </c>
      <c r="K4041" s="1">
        <f>Sales_Data[[#This Row],[Order Quantity]]*Sales_Data[[#This Row],[Unit Price]]</f>
        <v>125.06666666666668</v>
      </c>
      <c r="L4041" s="1">
        <v>91.298666666666676</v>
      </c>
    </row>
    <row r="4042" spans="1:12">
      <c r="A4042" t="s">
        <v>4065</v>
      </c>
      <c r="B4042" s="2">
        <v>41817</v>
      </c>
      <c r="C4042">
        <v>6</v>
      </c>
      <c r="D4042" t="s">
        <v>3</v>
      </c>
      <c r="E4042" t="s">
        <v>8168</v>
      </c>
      <c r="F4042" t="s">
        <v>8027</v>
      </c>
      <c r="G4042">
        <v>18</v>
      </c>
      <c r="H4042">
        <v>3</v>
      </c>
      <c r="I4042">
        <v>7</v>
      </c>
      <c r="J4042" s="1">
        <v>720.62222222222226</v>
      </c>
      <c r="K4042" s="1">
        <f>Sales_Data[[#This Row],[Order Quantity]]*Sales_Data[[#This Row],[Unit Price]]</f>
        <v>5044.3555555555558</v>
      </c>
      <c r="L4042" s="1">
        <v>302.66133333333335</v>
      </c>
    </row>
    <row r="4043" spans="1:12">
      <c r="A4043" t="s">
        <v>4066</v>
      </c>
      <c r="B4043" s="2">
        <v>41818</v>
      </c>
      <c r="C4043">
        <v>19</v>
      </c>
      <c r="D4043" t="s">
        <v>4</v>
      </c>
      <c r="E4043" t="s">
        <v>8168</v>
      </c>
      <c r="F4043" t="s">
        <v>8028</v>
      </c>
      <c r="G4043">
        <v>54</v>
      </c>
      <c r="H4043">
        <v>8</v>
      </c>
      <c r="I4043">
        <v>5</v>
      </c>
      <c r="J4043" s="1">
        <v>253.85555555555558</v>
      </c>
      <c r="K4043" s="1">
        <f>Sales_Data[[#This Row],[Order Quantity]]*Sales_Data[[#This Row],[Unit Price]]</f>
        <v>1269.2777777777778</v>
      </c>
      <c r="L4043" s="1">
        <v>157.39044444444446</v>
      </c>
    </row>
    <row r="4044" spans="1:12">
      <c r="A4044" t="s">
        <v>4067</v>
      </c>
      <c r="B4044" s="2">
        <v>41819</v>
      </c>
      <c r="C4044">
        <v>8</v>
      </c>
      <c r="D4044" t="s">
        <v>4</v>
      </c>
      <c r="E4044" t="s">
        <v>8168</v>
      </c>
      <c r="F4044" t="s">
        <v>8027</v>
      </c>
      <c r="G4044">
        <v>24</v>
      </c>
      <c r="H4044">
        <v>4</v>
      </c>
      <c r="I4044">
        <v>4</v>
      </c>
      <c r="J4044" s="1">
        <v>693.82222222222231</v>
      </c>
      <c r="K4044" s="1">
        <f>Sales_Data[[#This Row],[Order Quantity]]*Sales_Data[[#This Row],[Unit Price]]</f>
        <v>2775.2888888888892</v>
      </c>
      <c r="L4044" s="1">
        <v>381.60222222222228</v>
      </c>
    </row>
    <row r="4045" spans="1:12">
      <c r="A4045" t="s">
        <v>4068</v>
      </c>
      <c r="B4045" s="2">
        <v>41819</v>
      </c>
      <c r="C4045">
        <v>8</v>
      </c>
      <c r="D4045" t="s">
        <v>4</v>
      </c>
      <c r="E4045" t="s">
        <v>8168</v>
      </c>
      <c r="F4045" t="s">
        <v>8027</v>
      </c>
      <c r="G4045">
        <v>22</v>
      </c>
      <c r="H4045">
        <v>3</v>
      </c>
      <c r="I4045">
        <v>1</v>
      </c>
      <c r="J4045" s="1">
        <v>559.07777777777778</v>
      </c>
      <c r="K4045" s="1">
        <f>Sales_Data[[#This Row],[Order Quantity]]*Sales_Data[[#This Row],[Unit Price]]</f>
        <v>559.07777777777778</v>
      </c>
      <c r="L4045" s="1">
        <v>245.99422222222222</v>
      </c>
    </row>
    <row r="4046" spans="1:12">
      <c r="A4046" t="s">
        <v>4069</v>
      </c>
      <c r="B4046" s="2">
        <v>41819</v>
      </c>
      <c r="C4046">
        <v>20</v>
      </c>
      <c r="D4046" t="s">
        <v>2</v>
      </c>
      <c r="E4046" t="s">
        <v>8168</v>
      </c>
      <c r="F4046" t="s">
        <v>8028</v>
      </c>
      <c r="G4046">
        <v>57</v>
      </c>
      <c r="H4046">
        <v>8</v>
      </c>
      <c r="I4046">
        <v>6</v>
      </c>
      <c r="J4046" s="1">
        <v>665.5333333333333</v>
      </c>
      <c r="K4046" s="1">
        <f>Sales_Data[[#This Row],[Order Quantity]]*Sales_Data[[#This Row],[Unit Price]]</f>
        <v>3993.2</v>
      </c>
      <c r="L4046" s="1">
        <v>525.77133333333336</v>
      </c>
    </row>
    <row r="4047" spans="1:12">
      <c r="A4047" t="s">
        <v>4070</v>
      </c>
      <c r="B4047" s="2">
        <v>41819</v>
      </c>
      <c r="C4047">
        <v>12</v>
      </c>
      <c r="D4047" t="s">
        <v>3</v>
      </c>
      <c r="E4047" t="s">
        <v>8168</v>
      </c>
      <c r="F4047" t="s">
        <v>8026</v>
      </c>
      <c r="G4047">
        <v>33</v>
      </c>
      <c r="H4047">
        <v>5</v>
      </c>
      <c r="I4047">
        <v>7</v>
      </c>
      <c r="J4047" s="1">
        <v>413.91111111111115</v>
      </c>
      <c r="K4047" s="1">
        <f>Sales_Data[[#This Row],[Order Quantity]]*Sales_Data[[#This Row],[Unit Price]]</f>
        <v>2897.3777777777782</v>
      </c>
      <c r="L4047" s="1">
        <v>273.18133333333338</v>
      </c>
    </row>
    <row r="4048" spans="1:12">
      <c r="A4048" t="s">
        <v>4071</v>
      </c>
      <c r="B4048" s="2">
        <v>41820</v>
      </c>
      <c r="C4048">
        <v>15</v>
      </c>
      <c r="D4048" t="s">
        <v>4</v>
      </c>
      <c r="E4048" t="s">
        <v>8168</v>
      </c>
      <c r="F4048" t="s">
        <v>8025</v>
      </c>
      <c r="G4048">
        <v>44</v>
      </c>
      <c r="H4048">
        <v>6</v>
      </c>
      <c r="I4048">
        <v>2</v>
      </c>
      <c r="J4048" s="1">
        <v>120.60000000000001</v>
      </c>
      <c r="K4048" s="1">
        <f>Sales_Data[[#This Row],[Order Quantity]]*Sales_Data[[#This Row],[Unit Price]]</f>
        <v>241.20000000000002</v>
      </c>
      <c r="L4048" s="1">
        <v>97.686000000000007</v>
      </c>
    </row>
    <row r="4049" spans="1:12">
      <c r="A4049" t="s">
        <v>4072</v>
      </c>
      <c r="B4049" s="2">
        <v>41820</v>
      </c>
      <c r="C4049">
        <v>16</v>
      </c>
      <c r="D4049" t="s">
        <v>4</v>
      </c>
      <c r="E4049" t="s">
        <v>8168</v>
      </c>
      <c r="F4049" t="s">
        <v>8025</v>
      </c>
      <c r="G4049">
        <v>46</v>
      </c>
      <c r="H4049">
        <v>7</v>
      </c>
      <c r="I4049">
        <v>1</v>
      </c>
      <c r="J4049" s="1">
        <v>565.77777777777783</v>
      </c>
      <c r="K4049" s="1">
        <f>Sales_Data[[#This Row],[Order Quantity]]*Sales_Data[[#This Row],[Unit Price]]</f>
        <v>565.77777777777783</v>
      </c>
      <c r="L4049" s="1">
        <v>265.91555555555556</v>
      </c>
    </row>
    <row r="4050" spans="1:12">
      <c r="A4050" t="s">
        <v>4073</v>
      </c>
      <c r="B4050" s="2">
        <v>41820</v>
      </c>
      <c r="C4050">
        <v>12</v>
      </c>
      <c r="D4050" t="s">
        <v>2</v>
      </c>
      <c r="E4050" t="s">
        <v>8168</v>
      </c>
      <c r="F4050" t="s">
        <v>8026</v>
      </c>
      <c r="G4050">
        <v>32</v>
      </c>
      <c r="H4050">
        <v>5</v>
      </c>
      <c r="I4050">
        <v>9</v>
      </c>
      <c r="J4050" s="1">
        <v>670.74444444444441</v>
      </c>
      <c r="K4050" s="1">
        <f>Sales_Data[[#This Row],[Order Quantity]]*Sales_Data[[#This Row],[Unit Price]]</f>
        <v>6036.7</v>
      </c>
      <c r="L4050" s="1">
        <v>456.10622222222224</v>
      </c>
    </row>
    <row r="4051" spans="1:12">
      <c r="A4051" t="s">
        <v>4074</v>
      </c>
      <c r="B4051" s="2">
        <v>41820</v>
      </c>
      <c r="C4051">
        <v>12</v>
      </c>
      <c r="D4051" t="s">
        <v>3</v>
      </c>
      <c r="E4051" t="s">
        <v>8168</v>
      </c>
      <c r="F4051" t="s">
        <v>8026</v>
      </c>
      <c r="G4051">
        <v>33</v>
      </c>
      <c r="H4051">
        <v>5</v>
      </c>
      <c r="I4051">
        <v>7</v>
      </c>
      <c r="J4051" s="1">
        <v>430.28888888888889</v>
      </c>
      <c r="K4051" s="1">
        <f>Sales_Data[[#This Row],[Order Quantity]]*Sales_Data[[#This Row],[Unit Price]]</f>
        <v>3012.0222222222224</v>
      </c>
      <c r="L4051" s="1">
        <v>314.11088888888889</v>
      </c>
    </row>
    <row r="4052" spans="1:12">
      <c r="A4052" t="s">
        <v>4075</v>
      </c>
      <c r="B4052" s="2">
        <v>41820</v>
      </c>
      <c r="C4052">
        <v>17</v>
      </c>
      <c r="D4052" t="s">
        <v>4</v>
      </c>
      <c r="E4052" t="s">
        <v>8168</v>
      </c>
      <c r="F4052" t="s">
        <v>8025</v>
      </c>
      <c r="G4052">
        <v>47</v>
      </c>
      <c r="H4052">
        <v>7</v>
      </c>
      <c r="I4052">
        <v>3</v>
      </c>
      <c r="J4052" s="1">
        <v>326.81111111111113</v>
      </c>
      <c r="K4052" s="1">
        <f>Sales_Data[[#This Row],[Order Quantity]]*Sales_Data[[#This Row],[Unit Price]]</f>
        <v>980.43333333333339</v>
      </c>
      <c r="L4052" s="1">
        <v>176.47800000000001</v>
      </c>
    </row>
    <row r="4053" spans="1:12">
      <c r="A4053" t="s">
        <v>4076</v>
      </c>
      <c r="B4053" s="2">
        <v>41820</v>
      </c>
      <c r="C4053">
        <v>14</v>
      </c>
      <c r="D4053" t="s">
        <v>4</v>
      </c>
      <c r="E4053" t="s">
        <v>8168</v>
      </c>
      <c r="F4053" t="s">
        <v>8026</v>
      </c>
      <c r="G4053">
        <v>39</v>
      </c>
      <c r="H4053">
        <v>6</v>
      </c>
      <c r="I4053">
        <v>8</v>
      </c>
      <c r="J4053" s="1">
        <v>26.8</v>
      </c>
      <c r="K4053" s="1">
        <f>Sales_Data[[#This Row],[Order Quantity]]*Sales_Data[[#This Row],[Unit Price]]</f>
        <v>214.4</v>
      </c>
      <c r="L4053" s="1">
        <v>17.688000000000002</v>
      </c>
    </row>
    <row r="4054" spans="1:12">
      <c r="A4054" t="s">
        <v>4077</v>
      </c>
      <c r="B4054" s="2">
        <v>41821</v>
      </c>
      <c r="C4054">
        <v>19</v>
      </c>
      <c r="D4054" t="s">
        <v>4</v>
      </c>
      <c r="E4054" t="s">
        <v>8168</v>
      </c>
      <c r="F4054" t="s">
        <v>8028</v>
      </c>
      <c r="G4054">
        <v>55</v>
      </c>
      <c r="H4054">
        <v>8</v>
      </c>
      <c r="I4054">
        <v>3</v>
      </c>
      <c r="J4054" s="1">
        <v>29.777777777777779</v>
      </c>
      <c r="K4054" s="1">
        <f>Sales_Data[[#This Row],[Order Quantity]]*Sales_Data[[#This Row],[Unit Price]]</f>
        <v>89.333333333333343</v>
      </c>
      <c r="L4054" s="1">
        <v>19.951111111111111</v>
      </c>
    </row>
    <row r="4055" spans="1:12">
      <c r="A4055" t="s">
        <v>4078</v>
      </c>
      <c r="B4055" s="2">
        <v>41822</v>
      </c>
      <c r="C4055">
        <v>10</v>
      </c>
      <c r="D4055" t="s">
        <v>2</v>
      </c>
      <c r="E4055" t="s">
        <v>8168</v>
      </c>
      <c r="F4055" t="s">
        <v>8026</v>
      </c>
      <c r="G4055">
        <v>28</v>
      </c>
      <c r="H4055">
        <v>4</v>
      </c>
      <c r="I4055">
        <v>1</v>
      </c>
      <c r="J4055" s="1">
        <v>18.611111111111111</v>
      </c>
      <c r="K4055" s="1">
        <f>Sales_Data[[#This Row],[Order Quantity]]*Sales_Data[[#This Row],[Unit Price]]</f>
        <v>18.611111111111111</v>
      </c>
      <c r="L4055" s="1">
        <v>10.050000000000001</v>
      </c>
    </row>
    <row r="4056" spans="1:12">
      <c r="A4056" t="s">
        <v>4079</v>
      </c>
      <c r="B4056" s="2">
        <v>41822</v>
      </c>
      <c r="C4056">
        <v>20</v>
      </c>
      <c r="D4056" t="s">
        <v>4</v>
      </c>
      <c r="E4056" t="s">
        <v>8168</v>
      </c>
      <c r="F4056" t="s">
        <v>8028</v>
      </c>
      <c r="G4056">
        <v>57</v>
      </c>
      <c r="H4056">
        <v>8</v>
      </c>
      <c r="I4056">
        <v>3</v>
      </c>
      <c r="J4056" s="1">
        <v>216.63333333333333</v>
      </c>
      <c r="K4056" s="1">
        <f>Sales_Data[[#This Row],[Order Quantity]]*Sales_Data[[#This Row],[Unit Price]]</f>
        <v>649.9</v>
      </c>
      <c r="L4056" s="1">
        <v>110.483</v>
      </c>
    </row>
    <row r="4057" spans="1:12">
      <c r="A4057" t="s">
        <v>4080</v>
      </c>
      <c r="B4057" s="2">
        <v>41822</v>
      </c>
      <c r="C4057">
        <v>14</v>
      </c>
      <c r="D4057" t="s">
        <v>4</v>
      </c>
      <c r="E4057" t="s">
        <v>8168</v>
      </c>
      <c r="F4057" t="s">
        <v>8026</v>
      </c>
      <c r="G4057">
        <v>39</v>
      </c>
      <c r="H4057">
        <v>6</v>
      </c>
      <c r="I4057">
        <v>9</v>
      </c>
      <c r="J4057" s="1">
        <v>297.77777777777777</v>
      </c>
      <c r="K4057" s="1">
        <f>Sales_Data[[#This Row],[Order Quantity]]*Sales_Data[[#This Row],[Unit Price]]</f>
        <v>2680</v>
      </c>
      <c r="L4057" s="1">
        <v>238.22222222222223</v>
      </c>
    </row>
    <row r="4058" spans="1:12">
      <c r="A4058" t="s">
        <v>4081</v>
      </c>
      <c r="B4058" s="2">
        <v>41822</v>
      </c>
      <c r="C4058">
        <v>16</v>
      </c>
      <c r="D4058" t="s">
        <v>4</v>
      </c>
      <c r="E4058" t="s">
        <v>8168</v>
      </c>
      <c r="F4058" t="s">
        <v>8025</v>
      </c>
      <c r="G4058">
        <v>46</v>
      </c>
      <c r="H4058">
        <v>7</v>
      </c>
      <c r="I4058">
        <v>3</v>
      </c>
      <c r="J4058" s="1">
        <v>442.94444444444446</v>
      </c>
      <c r="K4058" s="1">
        <f>Sales_Data[[#This Row],[Order Quantity]]*Sales_Data[[#This Row],[Unit Price]]</f>
        <v>1328.8333333333335</v>
      </c>
      <c r="L4058" s="1">
        <v>287.91388888888889</v>
      </c>
    </row>
    <row r="4059" spans="1:12">
      <c r="A4059" t="s">
        <v>4082</v>
      </c>
      <c r="B4059" s="2">
        <v>41822</v>
      </c>
      <c r="C4059">
        <v>15</v>
      </c>
      <c r="D4059" t="s">
        <v>4</v>
      </c>
      <c r="E4059" t="s">
        <v>8168</v>
      </c>
      <c r="F4059" t="s">
        <v>8025</v>
      </c>
      <c r="G4059">
        <v>44</v>
      </c>
      <c r="H4059">
        <v>6</v>
      </c>
      <c r="I4059">
        <v>2</v>
      </c>
      <c r="J4059" s="1">
        <v>18.611111111111111</v>
      </c>
      <c r="K4059" s="1">
        <f>Sales_Data[[#This Row],[Order Quantity]]*Sales_Data[[#This Row],[Unit Price]]</f>
        <v>37.222222222222221</v>
      </c>
      <c r="L4059" s="1">
        <v>8.375</v>
      </c>
    </row>
    <row r="4060" spans="1:12">
      <c r="A4060" t="s">
        <v>4083</v>
      </c>
      <c r="B4060" s="2">
        <v>41822</v>
      </c>
      <c r="C4060">
        <v>1</v>
      </c>
      <c r="D4060" t="s">
        <v>4</v>
      </c>
      <c r="E4060" t="s">
        <v>8168</v>
      </c>
      <c r="F4060" t="s">
        <v>8027</v>
      </c>
      <c r="G4060">
        <v>2</v>
      </c>
      <c r="H4060">
        <v>1</v>
      </c>
      <c r="I4060">
        <v>7</v>
      </c>
      <c r="J4060" s="1">
        <v>21.588888888888889</v>
      </c>
      <c r="K4060" s="1">
        <f>Sales_Data[[#This Row],[Order Quantity]]*Sales_Data[[#This Row],[Unit Price]]</f>
        <v>151.12222222222221</v>
      </c>
      <c r="L4060" s="1">
        <v>10.794444444444444</v>
      </c>
    </row>
    <row r="4061" spans="1:12">
      <c r="A4061" t="s">
        <v>4084</v>
      </c>
      <c r="B4061" s="2">
        <v>41823</v>
      </c>
      <c r="C4061">
        <v>4</v>
      </c>
      <c r="D4061" t="s">
        <v>2</v>
      </c>
      <c r="E4061" t="s">
        <v>8168</v>
      </c>
      <c r="F4061" t="s">
        <v>8027</v>
      </c>
      <c r="G4061">
        <v>11</v>
      </c>
      <c r="H4061">
        <v>2</v>
      </c>
      <c r="I4061">
        <v>2</v>
      </c>
      <c r="J4061" s="1">
        <v>265.02222222222224</v>
      </c>
      <c r="K4061" s="1">
        <f>Sales_Data[[#This Row],[Order Quantity]]*Sales_Data[[#This Row],[Unit Price]]</f>
        <v>530.04444444444448</v>
      </c>
      <c r="L4061" s="1">
        <v>119.26000000000002</v>
      </c>
    </row>
    <row r="4062" spans="1:12">
      <c r="A4062" t="s">
        <v>4085</v>
      </c>
      <c r="B4062" s="2">
        <v>41823</v>
      </c>
      <c r="C4062">
        <v>8</v>
      </c>
      <c r="D4062" t="s">
        <v>4</v>
      </c>
      <c r="E4062" t="s">
        <v>8168</v>
      </c>
      <c r="F4062" t="s">
        <v>8027</v>
      </c>
      <c r="G4062">
        <v>23</v>
      </c>
      <c r="H4062">
        <v>4</v>
      </c>
      <c r="I4062">
        <v>4</v>
      </c>
      <c r="J4062" s="1">
        <v>579.92222222222222</v>
      </c>
      <c r="K4062" s="1">
        <f>Sales_Data[[#This Row],[Order Quantity]]*Sales_Data[[#This Row],[Unit Price]]</f>
        <v>2319.6888888888889</v>
      </c>
      <c r="L4062" s="1">
        <v>400.14633333333336</v>
      </c>
    </row>
    <row r="4063" spans="1:12">
      <c r="A4063" t="s">
        <v>4086</v>
      </c>
      <c r="B4063" s="2">
        <v>41823</v>
      </c>
      <c r="C4063">
        <v>16</v>
      </c>
      <c r="D4063" t="s">
        <v>4</v>
      </c>
      <c r="E4063" t="s">
        <v>8168</v>
      </c>
      <c r="F4063" t="s">
        <v>8025</v>
      </c>
      <c r="G4063">
        <v>46</v>
      </c>
      <c r="H4063">
        <v>7</v>
      </c>
      <c r="I4063">
        <v>9</v>
      </c>
      <c r="J4063" s="1">
        <v>247.15555555555557</v>
      </c>
      <c r="K4063" s="1">
        <f>Sales_Data[[#This Row],[Order Quantity]]*Sales_Data[[#This Row],[Unit Price]]</f>
        <v>2224.4</v>
      </c>
      <c r="L4063" s="1">
        <v>168.06577777777778</v>
      </c>
    </row>
    <row r="4064" spans="1:12">
      <c r="A4064" t="s">
        <v>4087</v>
      </c>
      <c r="B4064" s="2">
        <v>41823</v>
      </c>
      <c r="C4064">
        <v>16</v>
      </c>
      <c r="D4064" t="s">
        <v>3</v>
      </c>
      <c r="E4064" t="s">
        <v>8168</v>
      </c>
      <c r="F4064" t="s">
        <v>8025</v>
      </c>
      <c r="G4064">
        <v>45</v>
      </c>
      <c r="H4064">
        <v>7</v>
      </c>
      <c r="I4064">
        <v>2</v>
      </c>
      <c r="J4064" s="1">
        <v>247.89999999999998</v>
      </c>
      <c r="K4064" s="1">
        <f>Sales_Data[[#This Row],[Order Quantity]]*Sales_Data[[#This Row],[Unit Price]]</f>
        <v>495.79999999999995</v>
      </c>
      <c r="L4064" s="1">
        <v>163.614</v>
      </c>
    </row>
    <row r="4065" spans="1:12">
      <c r="A4065" t="s">
        <v>4088</v>
      </c>
      <c r="B4065" s="2">
        <v>41823</v>
      </c>
      <c r="C4065">
        <v>14</v>
      </c>
      <c r="D4065" t="s">
        <v>2</v>
      </c>
      <c r="E4065" t="s">
        <v>8168</v>
      </c>
      <c r="F4065" t="s">
        <v>8026</v>
      </c>
      <c r="G4065">
        <v>41</v>
      </c>
      <c r="H4065">
        <v>6</v>
      </c>
      <c r="I4065">
        <v>4</v>
      </c>
      <c r="J4065" s="1">
        <v>655.11111111111109</v>
      </c>
      <c r="K4065" s="1">
        <f>Sales_Data[[#This Row],[Order Quantity]]*Sales_Data[[#This Row],[Unit Price]]</f>
        <v>2620.4444444444443</v>
      </c>
      <c r="L4065" s="1">
        <v>504.43555555555554</v>
      </c>
    </row>
    <row r="4066" spans="1:12">
      <c r="A4066" t="s">
        <v>4089</v>
      </c>
      <c r="B4066" s="2">
        <v>41823</v>
      </c>
      <c r="C4066">
        <v>18</v>
      </c>
      <c r="D4066" t="s">
        <v>4</v>
      </c>
      <c r="E4066" t="s">
        <v>8168</v>
      </c>
      <c r="F4066" t="s">
        <v>8025</v>
      </c>
      <c r="G4066">
        <v>52</v>
      </c>
      <c r="H4066">
        <v>8</v>
      </c>
      <c r="I4066">
        <v>3</v>
      </c>
      <c r="J4066" s="1">
        <v>293.31111111111113</v>
      </c>
      <c r="K4066" s="1">
        <f>Sales_Data[[#This Row],[Order Quantity]]*Sales_Data[[#This Row],[Unit Price]]</f>
        <v>879.93333333333339</v>
      </c>
      <c r="L4066" s="1">
        <v>205.31777777777776</v>
      </c>
    </row>
    <row r="4067" spans="1:12">
      <c r="A4067" t="s">
        <v>4090</v>
      </c>
      <c r="B4067" s="2">
        <v>41823</v>
      </c>
      <c r="C4067">
        <v>9</v>
      </c>
      <c r="D4067" t="s">
        <v>3</v>
      </c>
      <c r="E4067" t="s">
        <v>8168</v>
      </c>
      <c r="F4067" t="s">
        <v>8027</v>
      </c>
      <c r="G4067">
        <v>24</v>
      </c>
      <c r="H4067">
        <v>4</v>
      </c>
      <c r="I4067">
        <v>9</v>
      </c>
      <c r="J4067" s="1">
        <v>116.13333333333334</v>
      </c>
      <c r="K4067" s="1">
        <f>Sales_Data[[#This Row],[Order Quantity]]*Sales_Data[[#This Row],[Unit Price]]</f>
        <v>1045.2</v>
      </c>
      <c r="L4067" s="1">
        <v>77.809333333333342</v>
      </c>
    </row>
    <row r="4068" spans="1:12">
      <c r="A4068" t="s">
        <v>4091</v>
      </c>
      <c r="B4068" s="2">
        <v>41823</v>
      </c>
      <c r="C4068">
        <v>16</v>
      </c>
      <c r="D4068" t="s">
        <v>4</v>
      </c>
      <c r="E4068" t="s">
        <v>8168</v>
      </c>
      <c r="F4068" t="s">
        <v>8025</v>
      </c>
      <c r="G4068">
        <v>46</v>
      </c>
      <c r="H4068">
        <v>7</v>
      </c>
      <c r="I4068">
        <v>3</v>
      </c>
      <c r="J4068" s="1">
        <v>142.93333333333334</v>
      </c>
      <c r="K4068" s="1">
        <f>Sales_Data[[#This Row],[Order Quantity]]*Sales_Data[[#This Row],[Unit Price]]</f>
        <v>428.8</v>
      </c>
      <c r="L4068" s="1">
        <v>105.77066666666667</v>
      </c>
    </row>
    <row r="4069" spans="1:12">
      <c r="A4069" t="s">
        <v>4092</v>
      </c>
      <c r="B4069" s="2">
        <v>41823</v>
      </c>
      <c r="C4069">
        <v>5</v>
      </c>
      <c r="D4069" t="s">
        <v>2</v>
      </c>
      <c r="E4069" t="s">
        <v>8168</v>
      </c>
      <c r="F4069" t="s">
        <v>8027</v>
      </c>
      <c r="G4069">
        <v>14</v>
      </c>
      <c r="H4069">
        <v>2</v>
      </c>
      <c r="I4069">
        <v>5</v>
      </c>
      <c r="J4069" s="1">
        <v>429.54444444444448</v>
      </c>
      <c r="K4069" s="1">
        <f>Sales_Data[[#This Row],[Order Quantity]]*Sales_Data[[#This Row],[Unit Price]]</f>
        <v>2147.7222222222226</v>
      </c>
      <c r="L4069" s="1">
        <v>197.59044444444444</v>
      </c>
    </row>
    <row r="4070" spans="1:12">
      <c r="A4070" t="s">
        <v>4093</v>
      </c>
      <c r="B4070" s="2">
        <v>41823</v>
      </c>
      <c r="C4070">
        <v>16</v>
      </c>
      <c r="D4070" t="s">
        <v>4</v>
      </c>
      <c r="E4070" t="s">
        <v>8168</v>
      </c>
      <c r="F4070" t="s">
        <v>8025</v>
      </c>
      <c r="G4070">
        <v>45</v>
      </c>
      <c r="H4070">
        <v>7</v>
      </c>
      <c r="I4070">
        <v>9</v>
      </c>
      <c r="J4070" s="1">
        <v>724.34444444444443</v>
      </c>
      <c r="K4070" s="1">
        <f>Sales_Data[[#This Row],[Order Quantity]]*Sales_Data[[#This Row],[Unit Price]]</f>
        <v>6519.1</v>
      </c>
      <c r="L4070" s="1">
        <v>391.14600000000002</v>
      </c>
    </row>
    <row r="4071" spans="1:12">
      <c r="A4071" t="s">
        <v>4094</v>
      </c>
      <c r="B4071" s="2">
        <v>41824</v>
      </c>
      <c r="C4071">
        <v>10</v>
      </c>
      <c r="D4071" t="s">
        <v>3</v>
      </c>
      <c r="E4071" t="s">
        <v>8168</v>
      </c>
      <c r="F4071" t="s">
        <v>8026</v>
      </c>
      <c r="G4071">
        <v>28</v>
      </c>
      <c r="H4071">
        <v>4</v>
      </c>
      <c r="I4071">
        <v>8</v>
      </c>
      <c r="J4071" s="1">
        <v>445.17777777777775</v>
      </c>
      <c r="K4071" s="1">
        <f>Sales_Data[[#This Row],[Order Quantity]]*Sales_Data[[#This Row],[Unit Price]]</f>
        <v>3561.422222222222</v>
      </c>
      <c r="L4071" s="1">
        <v>373.9493333333333</v>
      </c>
    </row>
    <row r="4072" spans="1:12">
      <c r="A4072" t="s">
        <v>4095</v>
      </c>
      <c r="B4072" s="2">
        <v>41824</v>
      </c>
      <c r="C4072">
        <v>12</v>
      </c>
      <c r="D4072" t="s">
        <v>4</v>
      </c>
      <c r="E4072" t="s">
        <v>8168</v>
      </c>
      <c r="F4072" t="s">
        <v>8026</v>
      </c>
      <c r="G4072">
        <v>33</v>
      </c>
      <c r="H4072">
        <v>5</v>
      </c>
      <c r="I4072">
        <v>8</v>
      </c>
      <c r="J4072" s="1">
        <v>119.85555555555555</v>
      </c>
      <c r="K4072" s="1">
        <f>Sales_Data[[#This Row],[Order Quantity]]*Sales_Data[[#This Row],[Unit Price]]</f>
        <v>958.84444444444443</v>
      </c>
      <c r="L4072" s="1">
        <v>93.487333333333339</v>
      </c>
    </row>
    <row r="4073" spans="1:12">
      <c r="A4073" t="s">
        <v>4096</v>
      </c>
      <c r="B4073" s="2">
        <v>41824</v>
      </c>
      <c r="C4073">
        <v>3</v>
      </c>
      <c r="D4073" t="s">
        <v>4</v>
      </c>
      <c r="E4073" t="s">
        <v>8168</v>
      </c>
      <c r="F4073" t="s">
        <v>8027</v>
      </c>
      <c r="G4073">
        <v>9</v>
      </c>
      <c r="H4073">
        <v>2</v>
      </c>
      <c r="I4073">
        <v>8</v>
      </c>
      <c r="J4073" s="1">
        <v>125.06666666666668</v>
      </c>
      <c r="K4073" s="1">
        <f>Sales_Data[[#This Row],[Order Quantity]]*Sales_Data[[#This Row],[Unit Price]]</f>
        <v>1000.5333333333334</v>
      </c>
      <c r="L4073" s="1">
        <v>75.040000000000006</v>
      </c>
    </row>
    <row r="4074" spans="1:12">
      <c r="A4074" t="s">
        <v>4097</v>
      </c>
      <c r="B4074" s="2">
        <v>41824</v>
      </c>
      <c r="C4074">
        <v>12</v>
      </c>
      <c r="D4074" t="s">
        <v>2</v>
      </c>
      <c r="E4074" t="s">
        <v>8168</v>
      </c>
      <c r="F4074" t="s">
        <v>8026</v>
      </c>
      <c r="G4074">
        <v>33</v>
      </c>
      <c r="H4074">
        <v>5</v>
      </c>
      <c r="I4074">
        <v>1</v>
      </c>
      <c r="J4074" s="1">
        <v>27.544444444444444</v>
      </c>
      <c r="K4074" s="1">
        <f>Sales_Data[[#This Row],[Order Quantity]]*Sales_Data[[#This Row],[Unit Price]]</f>
        <v>27.544444444444444</v>
      </c>
      <c r="L4074" s="1">
        <v>22.586444444444442</v>
      </c>
    </row>
    <row r="4075" spans="1:12">
      <c r="A4075" t="s">
        <v>4098</v>
      </c>
      <c r="B4075" s="2">
        <v>41825</v>
      </c>
      <c r="C4075">
        <v>16</v>
      </c>
      <c r="D4075" t="s">
        <v>4</v>
      </c>
      <c r="E4075" t="s">
        <v>8168</v>
      </c>
      <c r="F4075" t="s">
        <v>8025</v>
      </c>
      <c r="G4075">
        <v>46</v>
      </c>
      <c r="H4075">
        <v>7</v>
      </c>
      <c r="I4075">
        <v>4</v>
      </c>
      <c r="J4075" s="1">
        <v>264.27777777777777</v>
      </c>
      <c r="K4075" s="1">
        <f>Sales_Data[[#This Row],[Order Quantity]]*Sales_Data[[#This Row],[Unit Price]]</f>
        <v>1057.1111111111111</v>
      </c>
      <c r="L4075" s="1">
        <v>208.77944444444447</v>
      </c>
    </row>
    <row r="4076" spans="1:12">
      <c r="A4076" t="s">
        <v>4099</v>
      </c>
      <c r="B4076" s="2">
        <v>41825</v>
      </c>
      <c r="C4076">
        <v>17</v>
      </c>
      <c r="D4076" t="s">
        <v>2</v>
      </c>
      <c r="E4076" t="s">
        <v>8168</v>
      </c>
      <c r="F4076" t="s">
        <v>8025</v>
      </c>
      <c r="G4076">
        <v>48</v>
      </c>
      <c r="H4076">
        <v>7</v>
      </c>
      <c r="I4076">
        <v>2</v>
      </c>
      <c r="J4076" s="1">
        <v>28.288888888888888</v>
      </c>
      <c r="K4076" s="1">
        <f>Sales_Data[[#This Row],[Order Quantity]]*Sales_Data[[#This Row],[Unit Price]]</f>
        <v>56.577777777777776</v>
      </c>
      <c r="L4076" s="1">
        <v>15.276000000000002</v>
      </c>
    </row>
    <row r="4077" spans="1:12">
      <c r="A4077" t="s">
        <v>4100</v>
      </c>
      <c r="B4077" s="2">
        <v>41826</v>
      </c>
      <c r="C4077">
        <v>3</v>
      </c>
      <c r="D4077" t="s">
        <v>2</v>
      </c>
      <c r="E4077" t="s">
        <v>8168</v>
      </c>
      <c r="F4077" t="s">
        <v>8027</v>
      </c>
      <c r="G4077">
        <v>7</v>
      </c>
      <c r="H4077">
        <v>1</v>
      </c>
      <c r="I4077">
        <v>3</v>
      </c>
      <c r="J4077" s="1">
        <v>367.75555555555559</v>
      </c>
      <c r="K4077" s="1">
        <f>Sales_Data[[#This Row],[Order Quantity]]*Sales_Data[[#This Row],[Unit Price]]</f>
        <v>1103.2666666666669</v>
      </c>
      <c r="L4077" s="1">
        <v>294.20444444444445</v>
      </c>
    </row>
    <row r="4078" spans="1:12">
      <c r="A4078" t="s">
        <v>4101</v>
      </c>
      <c r="B4078" s="2">
        <v>41826</v>
      </c>
      <c r="C4078">
        <v>15</v>
      </c>
      <c r="D4078" t="s">
        <v>4</v>
      </c>
      <c r="E4078" t="s">
        <v>8168</v>
      </c>
      <c r="F4078" t="s">
        <v>8025</v>
      </c>
      <c r="G4078">
        <v>44</v>
      </c>
      <c r="H4078">
        <v>6</v>
      </c>
      <c r="I4078">
        <v>3</v>
      </c>
      <c r="J4078" s="1">
        <v>210.67777777777781</v>
      </c>
      <c r="K4078" s="1">
        <f>Sales_Data[[#This Row],[Order Quantity]]*Sales_Data[[#This Row],[Unit Price]]</f>
        <v>632.03333333333342</v>
      </c>
      <c r="L4078" s="1">
        <v>111.65922222222224</v>
      </c>
    </row>
    <row r="4079" spans="1:12">
      <c r="A4079" t="s">
        <v>4102</v>
      </c>
      <c r="B4079" s="2">
        <v>41826</v>
      </c>
      <c r="C4079">
        <v>4</v>
      </c>
      <c r="D4079" t="s">
        <v>4</v>
      </c>
      <c r="E4079" t="s">
        <v>8168</v>
      </c>
      <c r="F4079" t="s">
        <v>8027</v>
      </c>
      <c r="G4079">
        <v>11</v>
      </c>
      <c r="H4079">
        <v>2</v>
      </c>
      <c r="I4079">
        <v>1</v>
      </c>
      <c r="J4079" s="1">
        <v>130.27777777777777</v>
      </c>
      <c r="K4079" s="1">
        <f>Sales_Data[[#This Row],[Order Quantity]]*Sales_Data[[#This Row],[Unit Price]]</f>
        <v>130.27777777777777</v>
      </c>
      <c r="L4079" s="1">
        <v>105.52500000000001</v>
      </c>
    </row>
    <row r="4080" spans="1:12">
      <c r="A4080" t="s">
        <v>4103</v>
      </c>
      <c r="B4080" s="2">
        <v>41827</v>
      </c>
      <c r="C4080">
        <v>1</v>
      </c>
      <c r="D4080" t="s">
        <v>2</v>
      </c>
      <c r="E4080" t="s">
        <v>8168</v>
      </c>
      <c r="F4080" t="s">
        <v>8027</v>
      </c>
      <c r="G4080">
        <v>3</v>
      </c>
      <c r="H4080">
        <v>1</v>
      </c>
      <c r="I4080">
        <v>6</v>
      </c>
      <c r="J4080" s="1">
        <v>365.52222222222224</v>
      </c>
      <c r="K4080" s="1">
        <f>Sales_Data[[#This Row],[Order Quantity]]*Sales_Data[[#This Row],[Unit Price]]</f>
        <v>2193.1333333333332</v>
      </c>
      <c r="L4080" s="1">
        <v>149.86411111111113</v>
      </c>
    </row>
    <row r="4081" spans="1:12">
      <c r="A4081" t="s">
        <v>4104</v>
      </c>
      <c r="B4081" s="2">
        <v>41827</v>
      </c>
      <c r="C4081">
        <v>9</v>
      </c>
      <c r="D4081" t="s">
        <v>4</v>
      </c>
      <c r="E4081" t="s">
        <v>8168</v>
      </c>
      <c r="F4081" t="s">
        <v>8027</v>
      </c>
      <c r="G4081">
        <v>27</v>
      </c>
      <c r="H4081">
        <v>4</v>
      </c>
      <c r="I4081">
        <v>8</v>
      </c>
      <c r="J4081" s="1">
        <v>115.38888888888889</v>
      </c>
      <c r="K4081" s="1">
        <f>Sales_Data[[#This Row],[Order Quantity]]*Sales_Data[[#This Row],[Unit Price]]</f>
        <v>923.11111111111109</v>
      </c>
      <c r="L4081" s="1">
        <v>69.233333333333334</v>
      </c>
    </row>
    <row r="4082" spans="1:12">
      <c r="A4082" t="s">
        <v>4105</v>
      </c>
      <c r="B4082" s="2">
        <v>41827</v>
      </c>
      <c r="C4082">
        <v>20</v>
      </c>
      <c r="D4082" t="s">
        <v>3</v>
      </c>
      <c r="E4082" t="s">
        <v>8168</v>
      </c>
      <c r="F4082" t="s">
        <v>8028</v>
      </c>
      <c r="G4082">
        <v>58</v>
      </c>
      <c r="H4082">
        <v>8</v>
      </c>
      <c r="I4082">
        <v>7</v>
      </c>
      <c r="J4082" s="1">
        <v>125.06666666666668</v>
      </c>
      <c r="K4082" s="1">
        <f>Sales_Data[[#This Row],[Order Quantity]]*Sales_Data[[#This Row],[Unit Price]]</f>
        <v>875.4666666666667</v>
      </c>
      <c r="L4082" s="1">
        <v>97.552000000000021</v>
      </c>
    </row>
    <row r="4083" spans="1:12">
      <c r="A4083" t="s">
        <v>4106</v>
      </c>
      <c r="B4083" s="2">
        <v>41827</v>
      </c>
      <c r="C4083">
        <v>20</v>
      </c>
      <c r="D4083" t="s">
        <v>4</v>
      </c>
      <c r="E4083" t="s">
        <v>8168</v>
      </c>
      <c r="F4083" t="s">
        <v>8028</v>
      </c>
      <c r="G4083">
        <v>57</v>
      </c>
      <c r="H4083">
        <v>8</v>
      </c>
      <c r="I4083">
        <v>7</v>
      </c>
      <c r="J4083" s="1">
        <v>207.7</v>
      </c>
      <c r="K4083" s="1">
        <f>Sales_Data[[#This Row],[Order Quantity]]*Sales_Data[[#This Row],[Unit Price]]</f>
        <v>1453.8999999999999</v>
      </c>
      <c r="L4083" s="1">
        <v>166.16</v>
      </c>
    </row>
    <row r="4084" spans="1:12">
      <c r="A4084" t="s">
        <v>4107</v>
      </c>
      <c r="B4084" s="2">
        <v>41827</v>
      </c>
      <c r="C4084">
        <v>8</v>
      </c>
      <c r="D4084" t="s">
        <v>2</v>
      </c>
      <c r="E4084" t="s">
        <v>8168</v>
      </c>
      <c r="F4084" t="s">
        <v>8027</v>
      </c>
      <c r="G4084">
        <v>22</v>
      </c>
      <c r="H4084">
        <v>3</v>
      </c>
      <c r="I4084">
        <v>4</v>
      </c>
      <c r="J4084" s="1">
        <v>124.32222222222224</v>
      </c>
      <c r="K4084" s="1">
        <f>Sales_Data[[#This Row],[Order Quantity]]*Sales_Data[[#This Row],[Unit Price]]</f>
        <v>497.28888888888895</v>
      </c>
      <c r="L4084" s="1">
        <v>78.323000000000008</v>
      </c>
    </row>
    <row r="4085" spans="1:12">
      <c r="A4085" t="s">
        <v>4108</v>
      </c>
      <c r="B4085" s="2">
        <v>41828</v>
      </c>
      <c r="C4085">
        <v>12</v>
      </c>
      <c r="D4085" t="s">
        <v>4</v>
      </c>
      <c r="E4085" t="s">
        <v>8168</v>
      </c>
      <c r="F4085" t="s">
        <v>8026</v>
      </c>
      <c r="G4085">
        <v>33</v>
      </c>
      <c r="H4085">
        <v>5</v>
      </c>
      <c r="I4085">
        <v>4</v>
      </c>
      <c r="J4085" s="1">
        <v>218.86666666666667</v>
      </c>
      <c r="K4085" s="1">
        <f>Sales_Data[[#This Row],[Order Quantity]]*Sales_Data[[#This Row],[Unit Price]]</f>
        <v>875.4666666666667</v>
      </c>
      <c r="L4085" s="1">
        <v>91.923999999999992</v>
      </c>
    </row>
    <row r="4086" spans="1:12">
      <c r="A4086" t="s">
        <v>4109</v>
      </c>
      <c r="B4086" s="2">
        <v>41828</v>
      </c>
      <c r="C4086">
        <v>12</v>
      </c>
      <c r="D4086" t="s">
        <v>2</v>
      </c>
      <c r="E4086" t="s">
        <v>8168</v>
      </c>
      <c r="F4086" t="s">
        <v>8026</v>
      </c>
      <c r="G4086">
        <v>34</v>
      </c>
      <c r="H4086">
        <v>5</v>
      </c>
      <c r="I4086">
        <v>3</v>
      </c>
      <c r="J4086" s="1">
        <v>436.98888888888888</v>
      </c>
      <c r="K4086" s="1">
        <f>Sales_Data[[#This Row],[Order Quantity]]*Sales_Data[[#This Row],[Unit Price]]</f>
        <v>1310.9666666666667</v>
      </c>
      <c r="L4086" s="1">
        <v>179.16544444444446</v>
      </c>
    </row>
    <row r="4087" spans="1:12">
      <c r="A4087" t="s">
        <v>4110</v>
      </c>
      <c r="B4087" s="2">
        <v>41828</v>
      </c>
      <c r="C4087">
        <v>12</v>
      </c>
      <c r="D4087" t="s">
        <v>4</v>
      </c>
      <c r="E4087" t="s">
        <v>8168</v>
      </c>
      <c r="F4087" t="s">
        <v>8026</v>
      </c>
      <c r="G4087">
        <v>34</v>
      </c>
      <c r="H4087">
        <v>5</v>
      </c>
      <c r="I4087">
        <v>7</v>
      </c>
      <c r="J4087" s="1">
        <v>131.76666666666668</v>
      </c>
      <c r="K4087" s="1">
        <f>Sales_Data[[#This Row],[Order Quantity]]*Sales_Data[[#This Row],[Unit Price]]</f>
        <v>922.36666666666679</v>
      </c>
      <c r="L4087" s="1">
        <v>80.37766666666667</v>
      </c>
    </row>
    <row r="4088" spans="1:12">
      <c r="A4088" t="s">
        <v>4111</v>
      </c>
      <c r="B4088" s="2">
        <v>41828</v>
      </c>
      <c r="C4088">
        <v>13</v>
      </c>
      <c r="D4088" t="s">
        <v>2</v>
      </c>
      <c r="E4088" t="s">
        <v>8168</v>
      </c>
      <c r="F4088" t="s">
        <v>8026</v>
      </c>
      <c r="G4088">
        <v>37</v>
      </c>
      <c r="H4088">
        <v>6</v>
      </c>
      <c r="I4088">
        <v>6</v>
      </c>
      <c r="J4088" s="1">
        <v>119.85555555555555</v>
      </c>
      <c r="K4088" s="1">
        <f>Sales_Data[[#This Row],[Order Quantity]]*Sales_Data[[#This Row],[Unit Price]]</f>
        <v>719.13333333333333</v>
      </c>
      <c r="L4088" s="1">
        <v>74.310444444444443</v>
      </c>
    </row>
    <row r="4089" spans="1:12">
      <c r="A4089" t="s">
        <v>4112</v>
      </c>
      <c r="B4089" s="2">
        <v>41829</v>
      </c>
      <c r="C4089">
        <v>16</v>
      </c>
      <c r="D4089" t="s">
        <v>2</v>
      </c>
      <c r="E4089" t="s">
        <v>8168</v>
      </c>
      <c r="F4089" t="s">
        <v>8025</v>
      </c>
      <c r="G4089">
        <v>46</v>
      </c>
      <c r="H4089">
        <v>7</v>
      </c>
      <c r="I4089">
        <v>6</v>
      </c>
      <c r="J4089" s="1">
        <v>107.94444444444444</v>
      </c>
      <c r="K4089" s="1">
        <f>Sales_Data[[#This Row],[Order Quantity]]*Sales_Data[[#This Row],[Unit Price]]</f>
        <v>647.66666666666663</v>
      </c>
      <c r="L4089" s="1">
        <v>48.575000000000003</v>
      </c>
    </row>
    <row r="4090" spans="1:12">
      <c r="A4090" t="s">
        <v>4113</v>
      </c>
      <c r="B4090" s="2">
        <v>41829</v>
      </c>
      <c r="C4090">
        <v>4</v>
      </c>
      <c r="D4090" t="s">
        <v>4</v>
      </c>
      <c r="E4090" t="s">
        <v>8168</v>
      </c>
      <c r="F4090" t="s">
        <v>8027</v>
      </c>
      <c r="G4090">
        <v>10</v>
      </c>
      <c r="H4090">
        <v>2</v>
      </c>
      <c r="I4090">
        <v>6</v>
      </c>
      <c r="J4090" s="1">
        <v>18.611111111111111</v>
      </c>
      <c r="K4090" s="1">
        <f>Sales_Data[[#This Row],[Order Quantity]]*Sales_Data[[#This Row],[Unit Price]]</f>
        <v>111.66666666666666</v>
      </c>
      <c r="L4090" s="1">
        <v>15.819444444444445</v>
      </c>
    </row>
    <row r="4091" spans="1:12">
      <c r="A4091" t="s">
        <v>4114</v>
      </c>
      <c r="B4091" s="2">
        <v>41829</v>
      </c>
      <c r="C4091">
        <v>8</v>
      </c>
      <c r="D4091" t="s">
        <v>4</v>
      </c>
      <c r="E4091" t="s">
        <v>8168</v>
      </c>
      <c r="F4091" t="s">
        <v>8027</v>
      </c>
      <c r="G4091">
        <v>23</v>
      </c>
      <c r="H4091">
        <v>4</v>
      </c>
      <c r="I4091">
        <v>5</v>
      </c>
      <c r="J4091" s="1">
        <v>438.47777777777782</v>
      </c>
      <c r="K4091" s="1">
        <f>Sales_Data[[#This Row],[Order Quantity]]*Sales_Data[[#This Row],[Unit Price]]</f>
        <v>2192.3888888888891</v>
      </c>
      <c r="L4091" s="1">
        <v>249.93233333333333</v>
      </c>
    </row>
    <row r="4092" spans="1:12">
      <c r="A4092" t="s">
        <v>4115</v>
      </c>
      <c r="B4092" s="2">
        <v>41830</v>
      </c>
      <c r="C4092">
        <v>15</v>
      </c>
      <c r="D4092" t="s">
        <v>4</v>
      </c>
      <c r="E4092" t="s">
        <v>8168</v>
      </c>
      <c r="F4092" t="s">
        <v>8025</v>
      </c>
      <c r="G4092">
        <v>41</v>
      </c>
      <c r="H4092">
        <v>6</v>
      </c>
      <c r="I4092">
        <v>7</v>
      </c>
      <c r="J4092" s="1">
        <v>111.66666666666667</v>
      </c>
      <c r="K4092" s="1">
        <f>Sales_Data[[#This Row],[Order Quantity]]*Sales_Data[[#This Row],[Unit Price]]</f>
        <v>781.66666666666674</v>
      </c>
      <c r="L4092" s="1">
        <v>78.166666666666671</v>
      </c>
    </row>
    <row r="4093" spans="1:12">
      <c r="A4093" t="s">
        <v>4116</v>
      </c>
      <c r="B4093" s="2">
        <v>41830</v>
      </c>
      <c r="C4093">
        <v>6</v>
      </c>
      <c r="D4093" t="s">
        <v>4</v>
      </c>
      <c r="E4093" t="s">
        <v>8168</v>
      </c>
      <c r="F4093" t="s">
        <v>8027</v>
      </c>
      <c r="G4093">
        <v>17</v>
      </c>
      <c r="H4093">
        <v>3</v>
      </c>
      <c r="I4093">
        <v>7</v>
      </c>
      <c r="J4093" s="1">
        <v>112.41111111111111</v>
      </c>
      <c r="K4093" s="1">
        <f>Sales_Data[[#This Row],[Order Quantity]]*Sales_Data[[#This Row],[Unit Price]]</f>
        <v>786.87777777777774</v>
      </c>
      <c r="L4093" s="1">
        <v>53.957333333333331</v>
      </c>
    </row>
    <row r="4094" spans="1:12">
      <c r="A4094" t="s">
        <v>4117</v>
      </c>
      <c r="B4094" s="2">
        <v>41830</v>
      </c>
      <c r="C4094">
        <v>14</v>
      </c>
      <c r="D4094" t="s">
        <v>3</v>
      </c>
      <c r="E4094" t="s">
        <v>8168</v>
      </c>
      <c r="F4094" t="s">
        <v>8026</v>
      </c>
      <c r="G4094">
        <v>40</v>
      </c>
      <c r="H4094">
        <v>6</v>
      </c>
      <c r="I4094">
        <v>9</v>
      </c>
      <c r="J4094" s="1">
        <v>326.81111111111113</v>
      </c>
      <c r="K4094" s="1">
        <f>Sales_Data[[#This Row],[Order Quantity]]*Sales_Data[[#This Row],[Unit Price]]</f>
        <v>2941.3</v>
      </c>
      <c r="L4094" s="1">
        <v>186.28233333333333</v>
      </c>
    </row>
    <row r="4095" spans="1:12">
      <c r="A4095" t="s">
        <v>4118</v>
      </c>
      <c r="B4095" s="2">
        <v>41830</v>
      </c>
      <c r="C4095">
        <v>19</v>
      </c>
      <c r="D4095" t="s">
        <v>4</v>
      </c>
      <c r="E4095" t="s">
        <v>8168</v>
      </c>
      <c r="F4095" t="s">
        <v>8028</v>
      </c>
      <c r="G4095">
        <v>55</v>
      </c>
      <c r="H4095">
        <v>8</v>
      </c>
      <c r="I4095">
        <v>1</v>
      </c>
      <c r="J4095" s="1">
        <v>425.82222222222225</v>
      </c>
      <c r="K4095" s="1">
        <f>Sales_Data[[#This Row],[Order Quantity]]*Sales_Data[[#This Row],[Unit Price]]</f>
        <v>425.82222222222225</v>
      </c>
      <c r="L4095" s="1">
        <v>302.33377777777775</v>
      </c>
    </row>
    <row r="4096" spans="1:12">
      <c r="A4096" t="s">
        <v>4119</v>
      </c>
      <c r="B4096" s="2">
        <v>41830</v>
      </c>
      <c r="C4096">
        <v>2</v>
      </c>
      <c r="D4096" t="s">
        <v>2</v>
      </c>
      <c r="E4096" t="s">
        <v>8168</v>
      </c>
      <c r="F4096" t="s">
        <v>8027</v>
      </c>
      <c r="G4096">
        <v>4</v>
      </c>
      <c r="H4096">
        <v>1</v>
      </c>
      <c r="I4096">
        <v>2</v>
      </c>
      <c r="J4096" s="1">
        <v>442.94444444444446</v>
      </c>
      <c r="K4096" s="1">
        <f>Sales_Data[[#This Row],[Order Quantity]]*Sales_Data[[#This Row],[Unit Price]]</f>
        <v>885.88888888888891</v>
      </c>
      <c r="L4096" s="1">
        <v>301.20222222222225</v>
      </c>
    </row>
    <row r="4097" spans="1:12">
      <c r="A4097" t="s">
        <v>4120</v>
      </c>
      <c r="B4097" s="2">
        <v>41831</v>
      </c>
      <c r="C4097">
        <v>10</v>
      </c>
      <c r="D4097" t="s">
        <v>2</v>
      </c>
      <c r="E4097" t="s">
        <v>8168</v>
      </c>
      <c r="F4097" t="s">
        <v>8026</v>
      </c>
      <c r="G4097">
        <v>29</v>
      </c>
      <c r="H4097">
        <v>4</v>
      </c>
      <c r="I4097">
        <v>6</v>
      </c>
      <c r="J4097" s="1">
        <v>112.41111111111111</v>
      </c>
      <c r="K4097" s="1">
        <f>Sales_Data[[#This Row],[Order Quantity]]*Sales_Data[[#This Row],[Unit Price]]</f>
        <v>674.4666666666667</v>
      </c>
      <c r="L4097" s="1">
        <v>92.177111111111103</v>
      </c>
    </row>
    <row r="4098" spans="1:12">
      <c r="A4098" t="s">
        <v>4121</v>
      </c>
      <c r="B4098" s="2">
        <v>41832</v>
      </c>
      <c r="C4098">
        <v>11</v>
      </c>
      <c r="D4098" t="s">
        <v>2</v>
      </c>
      <c r="E4098" t="s">
        <v>8168</v>
      </c>
      <c r="F4098" t="s">
        <v>8026</v>
      </c>
      <c r="G4098">
        <v>32</v>
      </c>
      <c r="H4098">
        <v>5</v>
      </c>
      <c r="I4098">
        <v>9</v>
      </c>
      <c r="J4098" s="1">
        <v>295.54444444444448</v>
      </c>
      <c r="K4098" s="1">
        <f>Sales_Data[[#This Row],[Order Quantity]]*Sales_Data[[#This Row],[Unit Price]]</f>
        <v>2659.9000000000005</v>
      </c>
      <c r="L4098" s="1">
        <v>192.10388888888892</v>
      </c>
    </row>
    <row r="4099" spans="1:12">
      <c r="A4099" t="s">
        <v>4122</v>
      </c>
      <c r="B4099" s="2">
        <v>41833</v>
      </c>
      <c r="C4099">
        <v>6</v>
      </c>
      <c r="D4099" t="s">
        <v>2</v>
      </c>
      <c r="E4099" t="s">
        <v>8168</v>
      </c>
      <c r="F4099" t="s">
        <v>8027</v>
      </c>
      <c r="G4099">
        <v>16</v>
      </c>
      <c r="H4099">
        <v>3</v>
      </c>
      <c r="I4099">
        <v>2</v>
      </c>
      <c r="J4099" s="1">
        <v>118.36666666666666</v>
      </c>
      <c r="K4099" s="1">
        <f>Sales_Data[[#This Row],[Order Quantity]]*Sales_Data[[#This Row],[Unit Price]]</f>
        <v>236.73333333333332</v>
      </c>
      <c r="L4099" s="1">
        <v>65.101666666666674</v>
      </c>
    </row>
    <row r="4100" spans="1:12">
      <c r="A4100" t="s">
        <v>4123</v>
      </c>
      <c r="B4100" s="2">
        <v>41833</v>
      </c>
      <c r="C4100">
        <v>13</v>
      </c>
      <c r="D4100" t="s">
        <v>4</v>
      </c>
      <c r="E4100" t="s">
        <v>8168</v>
      </c>
      <c r="F4100" t="s">
        <v>8026</v>
      </c>
      <c r="G4100">
        <v>36</v>
      </c>
      <c r="H4100">
        <v>5</v>
      </c>
      <c r="I4100">
        <v>7</v>
      </c>
      <c r="J4100" s="1">
        <v>215.14444444444445</v>
      </c>
      <c r="K4100" s="1">
        <f>Sales_Data[[#This Row],[Order Quantity]]*Sales_Data[[#This Row],[Unit Price]]</f>
        <v>1506.0111111111112</v>
      </c>
      <c r="L4100" s="1">
        <v>111.87511111111111</v>
      </c>
    </row>
    <row r="4101" spans="1:12">
      <c r="A4101" t="s">
        <v>4124</v>
      </c>
      <c r="B4101" s="2">
        <v>41833</v>
      </c>
      <c r="C4101">
        <v>9</v>
      </c>
      <c r="D4101" t="s">
        <v>4</v>
      </c>
      <c r="E4101" t="s">
        <v>8168</v>
      </c>
      <c r="F4101" t="s">
        <v>8027</v>
      </c>
      <c r="G4101">
        <v>26</v>
      </c>
      <c r="H4101">
        <v>4</v>
      </c>
      <c r="I4101">
        <v>4</v>
      </c>
      <c r="J4101" s="1">
        <v>24.566666666666666</v>
      </c>
      <c r="K4101" s="1">
        <f>Sales_Data[[#This Row],[Order Quantity]]*Sales_Data[[#This Row],[Unit Price]]</f>
        <v>98.266666666666666</v>
      </c>
      <c r="L4101" s="1">
        <v>12.529</v>
      </c>
    </row>
    <row r="4102" spans="1:12">
      <c r="A4102" t="s">
        <v>4125</v>
      </c>
      <c r="B4102" s="2">
        <v>41834</v>
      </c>
      <c r="C4102">
        <v>3</v>
      </c>
      <c r="D4102" t="s">
        <v>4</v>
      </c>
      <c r="E4102" t="s">
        <v>8168</v>
      </c>
      <c r="F4102" t="s">
        <v>8027</v>
      </c>
      <c r="G4102">
        <v>7</v>
      </c>
      <c r="H4102">
        <v>1</v>
      </c>
      <c r="I4102">
        <v>9</v>
      </c>
      <c r="J4102" s="1">
        <v>143.67777777777781</v>
      </c>
      <c r="K4102" s="1">
        <f>Sales_Data[[#This Row],[Order Quantity]]*Sales_Data[[#This Row],[Unit Price]]</f>
        <v>1293.1000000000004</v>
      </c>
      <c r="L4102" s="1">
        <v>120.68933333333335</v>
      </c>
    </row>
    <row r="4103" spans="1:12">
      <c r="A4103" t="s">
        <v>4126</v>
      </c>
      <c r="B4103" s="2">
        <v>41834</v>
      </c>
      <c r="C4103">
        <v>12</v>
      </c>
      <c r="D4103" t="s">
        <v>4</v>
      </c>
      <c r="E4103" t="s">
        <v>8168</v>
      </c>
      <c r="F4103" t="s">
        <v>8026</v>
      </c>
      <c r="G4103">
        <v>35</v>
      </c>
      <c r="H4103">
        <v>5</v>
      </c>
      <c r="I4103">
        <v>7</v>
      </c>
      <c r="J4103" s="1">
        <v>295.54444444444448</v>
      </c>
      <c r="K4103" s="1">
        <f>Sales_Data[[#This Row],[Order Quantity]]*Sales_Data[[#This Row],[Unit Price]]</f>
        <v>2068.8111111111111</v>
      </c>
      <c r="L4103" s="1">
        <v>132.995</v>
      </c>
    </row>
    <row r="4104" spans="1:12">
      <c r="A4104" t="s">
        <v>4127</v>
      </c>
      <c r="B4104" s="2">
        <v>41834</v>
      </c>
      <c r="C4104">
        <v>17</v>
      </c>
      <c r="D4104" t="s">
        <v>3</v>
      </c>
      <c r="E4104" t="s">
        <v>8168</v>
      </c>
      <c r="F4104" t="s">
        <v>8025</v>
      </c>
      <c r="G4104">
        <v>47</v>
      </c>
      <c r="H4104">
        <v>7</v>
      </c>
      <c r="I4104">
        <v>3</v>
      </c>
      <c r="J4104" s="1">
        <v>125.06666666666668</v>
      </c>
      <c r="K4104" s="1">
        <f>Sales_Data[[#This Row],[Order Quantity]]*Sales_Data[[#This Row],[Unit Price]]</f>
        <v>375.20000000000005</v>
      </c>
      <c r="L4104" s="1">
        <v>61.282666666666678</v>
      </c>
    </row>
    <row r="4105" spans="1:12">
      <c r="A4105" t="s">
        <v>4128</v>
      </c>
      <c r="B4105" s="2">
        <v>41834</v>
      </c>
      <c r="C4105">
        <v>13</v>
      </c>
      <c r="D4105" t="s">
        <v>2</v>
      </c>
      <c r="E4105" t="s">
        <v>8168</v>
      </c>
      <c r="F4105" t="s">
        <v>8026</v>
      </c>
      <c r="G4105">
        <v>38</v>
      </c>
      <c r="H4105">
        <v>6</v>
      </c>
      <c r="I4105">
        <v>3</v>
      </c>
      <c r="J4105" s="1">
        <v>118.36666666666666</v>
      </c>
      <c r="K4105" s="1">
        <f>Sales_Data[[#This Row],[Order Quantity]]*Sales_Data[[#This Row],[Unit Price]]</f>
        <v>355.09999999999997</v>
      </c>
      <c r="L4105" s="1">
        <v>95.87700000000001</v>
      </c>
    </row>
    <row r="4106" spans="1:12">
      <c r="A4106" t="s">
        <v>4129</v>
      </c>
      <c r="B4106" s="2">
        <v>41834</v>
      </c>
      <c r="C4106">
        <v>9</v>
      </c>
      <c r="D4106" t="s">
        <v>4</v>
      </c>
      <c r="E4106" t="s">
        <v>8168</v>
      </c>
      <c r="F4106" t="s">
        <v>8027</v>
      </c>
      <c r="G4106">
        <v>24</v>
      </c>
      <c r="H4106">
        <v>4</v>
      </c>
      <c r="I4106">
        <v>6</v>
      </c>
      <c r="J4106" s="1">
        <v>675.95555555555563</v>
      </c>
      <c r="K4106" s="1">
        <f>Sales_Data[[#This Row],[Order Quantity]]*Sales_Data[[#This Row],[Unit Price]]</f>
        <v>4055.7333333333336</v>
      </c>
      <c r="L4106" s="1">
        <v>506.96666666666675</v>
      </c>
    </row>
    <row r="4107" spans="1:12">
      <c r="A4107" t="s">
        <v>4130</v>
      </c>
      <c r="B4107" s="2">
        <v>41834</v>
      </c>
      <c r="C4107">
        <v>4</v>
      </c>
      <c r="D4107" t="s">
        <v>4</v>
      </c>
      <c r="E4107" t="s">
        <v>8168</v>
      </c>
      <c r="F4107" t="s">
        <v>8027</v>
      </c>
      <c r="G4107">
        <v>11</v>
      </c>
      <c r="H4107">
        <v>2</v>
      </c>
      <c r="I4107">
        <v>2</v>
      </c>
      <c r="J4107" s="1">
        <v>100.5</v>
      </c>
      <c r="K4107" s="1">
        <f>Sales_Data[[#This Row],[Order Quantity]]*Sales_Data[[#This Row],[Unit Price]]</f>
        <v>201</v>
      </c>
      <c r="L4107" s="1">
        <v>65.325000000000003</v>
      </c>
    </row>
    <row r="4108" spans="1:12">
      <c r="A4108" t="s">
        <v>4131</v>
      </c>
      <c r="B4108" s="2">
        <v>41835</v>
      </c>
      <c r="C4108">
        <v>19</v>
      </c>
      <c r="D4108" t="s">
        <v>4</v>
      </c>
      <c r="E4108" t="s">
        <v>8168</v>
      </c>
      <c r="F4108" t="s">
        <v>8028</v>
      </c>
      <c r="G4108">
        <v>53</v>
      </c>
      <c r="H4108">
        <v>8</v>
      </c>
      <c r="I4108">
        <v>6</v>
      </c>
      <c r="J4108" s="1">
        <v>209.1888888888889</v>
      </c>
      <c r="K4108" s="1">
        <f>Sales_Data[[#This Row],[Order Quantity]]*Sales_Data[[#This Row],[Unit Price]]</f>
        <v>1255.1333333333334</v>
      </c>
      <c r="L4108" s="1">
        <v>138.06466666666668</v>
      </c>
    </row>
    <row r="4109" spans="1:12">
      <c r="A4109" t="s">
        <v>4132</v>
      </c>
      <c r="B4109" s="2">
        <v>41835</v>
      </c>
      <c r="C4109">
        <v>2</v>
      </c>
      <c r="D4109" t="s">
        <v>2</v>
      </c>
      <c r="E4109" t="s">
        <v>8168</v>
      </c>
      <c r="F4109" t="s">
        <v>8027</v>
      </c>
      <c r="G4109">
        <v>6</v>
      </c>
      <c r="H4109">
        <v>1</v>
      </c>
      <c r="I4109">
        <v>6</v>
      </c>
      <c r="J4109" s="1">
        <v>190.57777777777778</v>
      </c>
      <c r="K4109" s="1">
        <f>Sales_Data[[#This Row],[Order Quantity]]*Sales_Data[[#This Row],[Unit Price]]</f>
        <v>1143.4666666666667</v>
      </c>
      <c r="L4109" s="1">
        <v>81.948444444444448</v>
      </c>
    </row>
    <row r="4110" spans="1:12">
      <c r="A4110" t="s">
        <v>4133</v>
      </c>
      <c r="B4110" s="2">
        <v>41836</v>
      </c>
      <c r="C4110">
        <v>2</v>
      </c>
      <c r="D4110" t="s">
        <v>4</v>
      </c>
      <c r="E4110" t="s">
        <v>8168</v>
      </c>
      <c r="F4110" t="s">
        <v>8027</v>
      </c>
      <c r="G4110">
        <v>4</v>
      </c>
      <c r="H4110">
        <v>1</v>
      </c>
      <c r="I4110">
        <v>1</v>
      </c>
      <c r="J4110" s="1">
        <v>433.26666666666665</v>
      </c>
      <c r="K4110" s="1">
        <f>Sales_Data[[#This Row],[Order Quantity]]*Sales_Data[[#This Row],[Unit Price]]</f>
        <v>433.26666666666665</v>
      </c>
      <c r="L4110" s="1">
        <v>324.95000000000005</v>
      </c>
    </row>
    <row r="4111" spans="1:12">
      <c r="A4111" t="s">
        <v>4134</v>
      </c>
      <c r="B4111" s="2">
        <v>41836</v>
      </c>
      <c r="C4111">
        <v>10</v>
      </c>
      <c r="D4111" t="s">
        <v>4</v>
      </c>
      <c r="E4111" t="s">
        <v>8168</v>
      </c>
      <c r="F4111" t="s">
        <v>8027</v>
      </c>
      <c r="G4111">
        <v>27</v>
      </c>
      <c r="H4111">
        <v>4</v>
      </c>
      <c r="I4111">
        <v>5</v>
      </c>
      <c r="J4111" s="1">
        <v>390.0888888888889</v>
      </c>
      <c r="K4111" s="1">
        <f>Sales_Data[[#This Row],[Order Quantity]]*Sales_Data[[#This Row],[Unit Price]]</f>
        <v>1950.4444444444446</v>
      </c>
      <c r="L4111" s="1">
        <v>218.4497777777778</v>
      </c>
    </row>
    <row r="4112" spans="1:12">
      <c r="A4112" t="s">
        <v>4135</v>
      </c>
      <c r="B4112" s="2">
        <v>41836</v>
      </c>
      <c r="C4112">
        <v>13</v>
      </c>
      <c r="D4112" t="s">
        <v>3</v>
      </c>
      <c r="E4112" t="s">
        <v>8168</v>
      </c>
      <c r="F4112" t="s">
        <v>8026</v>
      </c>
      <c r="G4112">
        <v>36</v>
      </c>
      <c r="H4112">
        <v>5</v>
      </c>
      <c r="I4112">
        <v>4</v>
      </c>
      <c r="J4112" s="1">
        <v>108.6888888888889</v>
      </c>
      <c r="K4112" s="1">
        <f>Sales_Data[[#This Row],[Order Quantity]]*Sales_Data[[#This Row],[Unit Price]]</f>
        <v>434.75555555555559</v>
      </c>
      <c r="L4112" s="1">
        <v>43.475555555555559</v>
      </c>
    </row>
    <row r="4113" spans="1:12">
      <c r="A4113" t="s">
        <v>4136</v>
      </c>
      <c r="B4113" s="2">
        <v>41836</v>
      </c>
      <c r="C4113">
        <v>11</v>
      </c>
      <c r="D4113" t="s">
        <v>4</v>
      </c>
      <c r="E4113" t="s">
        <v>8168</v>
      </c>
      <c r="F4113" t="s">
        <v>8026</v>
      </c>
      <c r="G4113">
        <v>30</v>
      </c>
      <c r="H4113">
        <v>5</v>
      </c>
      <c r="I4113">
        <v>7</v>
      </c>
      <c r="J4113" s="1">
        <v>710.2</v>
      </c>
      <c r="K4113" s="1">
        <f>Sales_Data[[#This Row],[Order Quantity]]*Sales_Data[[#This Row],[Unit Price]]</f>
        <v>4971.4000000000005</v>
      </c>
      <c r="L4113" s="1">
        <v>390.61</v>
      </c>
    </row>
    <row r="4114" spans="1:12">
      <c r="A4114" t="s">
        <v>4137</v>
      </c>
      <c r="B4114" s="2">
        <v>41836</v>
      </c>
      <c r="C4114">
        <v>10</v>
      </c>
      <c r="D4114" t="s">
        <v>2</v>
      </c>
      <c r="E4114" t="s">
        <v>8168</v>
      </c>
      <c r="F4114" t="s">
        <v>8026</v>
      </c>
      <c r="G4114">
        <v>28</v>
      </c>
      <c r="H4114">
        <v>4</v>
      </c>
      <c r="I4114">
        <v>1</v>
      </c>
      <c r="J4114" s="1">
        <v>204.72222222222223</v>
      </c>
      <c r="K4114" s="1">
        <f>Sales_Data[[#This Row],[Order Quantity]]*Sales_Data[[#This Row],[Unit Price]]</f>
        <v>204.72222222222223</v>
      </c>
      <c r="L4114" s="1">
        <v>124.88055555555555</v>
      </c>
    </row>
    <row r="4115" spans="1:12">
      <c r="A4115" t="s">
        <v>4138</v>
      </c>
      <c r="B4115" s="2">
        <v>41836</v>
      </c>
      <c r="C4115">
        <v>10</v>
      </c>
      <c r="D4115" t="s">
        <v>2</v>
      </c>
      <c r="E4115" t="s">
        <v>8168</v>
      </c>
      <c r="F4115" t="s">
        <v>8026</v>
      </c>
      <c r="G4115">
        <v>29</v>
      </c>
      <c r="H4115">
        <v>4</v>
      </c>
      <c r="I4115">
        <v>3</v>
      </c>
      <c r="J4115" s="1">
        <v>431.77777777777777</v>
      </c>
      <c r="K4115" s="1">
        <f>Sales_Data[[#This Row],[Order Quantity]]*Sales_Data[[#This Row],[Unit Price]]</f>
        <v>1295.3333333333333</v>
      </c>
      <c r="L4115" s="1">
        <v>172.71111111111111</v>
      </c>
    </row>
    <row r="4116" spans="1:12">
      <c r="A4116" t="s">
        <v>4139</v>
      </c>
      <c r="B4116" s="2">
        <v>41836</v>
      </c>
      <c r="C4116">
        <v>18</v>
      </c>
      <c r="D4116" t="s">
        <v>2</v>
      </c>
      <c r="E4116" t="s">
        <v>8168</v>
      </c>
      <c r="F4116" t="s">
        <v>8025</v>
      </c>
      <c r="G4116">
        <v>51</v>
      </c>
      <c r="H4116">
        <v>7</v>
      </c>
      <c r="I4116">
        <v>5</v>
      </c>
      <c r="J4116" s="1">
        <v>201</v>
      </c>
      <c r="K4116" s="1">
        <f>Sales_Data[[#This Row],[Order Quantity]]*Sales_Data[[#This Row],[Unit Price]]</f>
        <v>1005</v>
      </c>
      <c r="L4116" s="1">
        <v>170.85</v>
      </c>
    </row>
    <row r="4117" spans="1:12">
      <c r="A4117" t="s">
        <v>4140</v>
      </c>
      <c r="B4117" s="2">
        <v>41837</v>
      </c>
      <c r="C4117">
        <v>17</v>
      </c>
      <c r="D4117" t="s">
        <v>2</v>
      </c>
      <c r="E4117" t="s">
        <v>8168</v>
      </c>
      <c r="F4117" t="s">
        <v>8025</v>
      </c>
      <c r="G4117">
        <v>49</v>
      </c>
      <c r="H4117">
        <v>7</v>
      </c>
      <c r="I4117">
        <v>3</v>
      </c>
      <c r="J4117" s="1">
        <v>693.07777777777778</v>
      </c>
      <c r="K4117" s="1">
        <f>Sales_Data[[#This Row],[Order Quantity]]*Sales_Data[[#This Row],[Unit Price]]</f>
        <v>2079.2333333333336</v>
      </c>
      <c r="L4117" s="1">
        <v>561.39300000000003</v>
      </c>
    </row>
    <row r="4118" spans="1:12">
      <c r="A4118" t="s">
        <v>4141</v>
      </c>
      <c r="B4118" s="2">
        <v>41837</v>
      </c>
      <c r="C4118">
        <v>8</v>
      </c>
      <c r="D4118" t="s">
        <v>2</v>
      </c>
      <c r="E4118" t="s">
        <v>8168</v>
      </c>
      <c r="F4118" t="s">
        <v>8027</v>
      </c>
      <c r="G4118">
        <v>21</v>
      </c>
      <c r="H4118">
        <v>3</v>
      </c>
      <c r="I4118">
        <v>8</v>
      </c>
      <c r="J4118" s="1">
        <v>428.8</v>
      </c>
      <c r="K4118" s="1">
        <f>Sales_Data[[#This Row],[Order Quantity]]*Sales_Data[[#This Row],[Unit Price]]</f>
        <v>3430.4</v>
      </c>
      <c r="L4118" s="1">
        <v>283.00800000000004</v>
      </c>
    </row>
    <row r="4119" spans="1:12">
      <c r="A4119" t="s">
        <v>4142</v>
      </c>
      <c r="B4119" s="2">
        <v>41837</v>
      </c>
      <c r="C4119">
        <v>11</v>
      </c>
      <c r="D4119" t="s">
        <v>3</v>
      </c>
      <c r="E4119" t="s">
        <v>8168</v>
      </c>
      <c r="F4119" t="s">
        <v>8026</v>
      </c>
      <c r="G4119">
        <v>32</v>
      </c>
      <c r="H4119">
        <v>5</v>
      </c>
      <c r="I4119">
        <v>6</v>
      </c>
      <c r="J4119" s="1">
        <v>139.21111111111111</v>
      </c>
      <c r="K4119" s="1">
        <f>Sales_Data[[#This Row],[Order Quantity]]*Sales_Data[[#This Row],[Unit Price]]</f>
        <v>835.26666666666665</v>
      </c>
      <c r="L4119" s="1">
        <v>87.703000000000017</v>
      </c>
    </row>
    <row r="4120" spans="1:12">
      <c r="A4120" t="s">
        <v>4143</v>
      </c>
      <c r="B4120" s="2">
        <v>41837</v>
      </c>
      <c r="C4120">
        <v>20</v>
      </c>
      <c r="D4120" t="s">
        <v>4</v>
      </c>
      <c r="E4120" t="s">
        <v>8168</v>
      </c>
      <c r="F4120" t="s">
        <v>8028</v>
      </c>
      <c r="G4120">
        <v>57</v>
      </c>
      <c r="H4120">
        <v>8</v>
      </c>
      <c r="I4120">
        <v>7</v>
      </c>
      <c r="J4120" s="1">
        <v>118.36666666666666</v>
      </c>
      <c r="K4120" s="1">
        <f>Sales_Data[[#This Row],[Order Quantity]]*Sales_Data[[#This Row],[Unit Price]]</f>
        <v>828.56666666666661</v>
      </c>
      <c r="L4120" s="1">
        <v>60.366999999999997</v>
      </c>
    </row>
    <row r="4121" spans="1:12">
      <c r="A4121" t="s">
        <v>4144</v>
      </c>
      <c r="B4121" s="2">
        <v>41839</v>
      </c>
      <c r="C4121">
        <v>2</v>
      </c>
      <c r="D4121" t="s">
        <v>3</v>
      </c>
      <c r="E4121" t="s">
        <v>8168</v>
      </c>
      <c r="F4121" t="s">
        <v>8027</v>
      </c>
      <c r="G4121">
        <v>4</v>
      </c>
      <c r="H4121">
        <v>1</v>
      </c>
      <c r="I4121">
        <v>2</v>
      </c>
      <c r="J4121" s="1">
        <v>297.03333333333336</v>
      </c>
      <c r="K4121" s="1">
        <f>Sales_Data[[#This Row],[Order Quantity]]*Sales_Data[[#This Row],[Unit Price]]</f>
        <v>594.06666666666672</v>
      </c>
      <c r="L4121" s="1">
        <v>124.754</v>
      </c>
    </row>
    <row r="4122" spans="1:12">
      <c r="A4122" t="s">
        <v>4145</v>
      </c>
      <c r="B4122" s="2">
        <v>41839</v>
      </c>
      <c r="C4122">
        <v>7</v>
      </c>
      <c r="D4122" t="s">
        <v>4</v>
      </c>
      <c r="E4122" t="s">
        <v>8168</v>
      </c>
      <c r="F4122" t="s">
        <v>8027</v>
      </c>
      <c r="G4122">
        <v>20</v>
      </c>
      <c r="H4122">
        <v>3</v>
      </c>
      <c r="I4122">
        <v>3</v>
      </c>
      <c r="J4122" s="1">
        <v>434.01111111111112</v>
      </c>
      <c r="K4122" s="1">
        <f>Sales_Data[[#This Row],[Order Quantity]]*Sales_Data[[#This Row],[Unit Price]]</f>
        <v>1302.0333333333333</v>
      </c>
      <c r="L4122" s="1">
        <v>282.10722222222222</v>
      </c>
    </row>
    <row r="4123" spans="1:12">
      <c r="A4123" t="s">
        <v>4146</v>
      </c>
      <c r="B4123" s="2">
        <v>41839</v>
      </c>
      <c r="C4123">
        <v>20</v>
      </c>
      <c r="D4123" t="s">
        <v>4</v>
      </c>
      <c r="E4123" t="s">
        <v>8168</v>
      </c>
      <c r="F4123" t="s">
        <v>8028</v>
      </c>
      <c r="G4123">
        <v>57</v>
      </c>
      <c r="H4123">
        <v>8</v>
      </c>
      <c r="I4123">
        <v>2</v>
      </c>
      <c r="J4123" s="1">
        <v>643.94444444444446</v>
      </c>
      <c r="K4123" s="1">
        <f>Sales_Data[[#This Row],[Order Quantity]]*Sales_Data[[#This Row],[Unit Price]]</f>
        <v>1287.8888888888889</v>
      </c>
      <c r="L4123" s="1">
        <v>412.12444444444441</v>
      </c>
    </row>
    <row r="4124" spans="1:12">
      <c r="A4124" t="s">
        <v>4147</v>
      </c>
      <c r="B4124" s="2">
        <v>41839</v>
      </c>
      <c r="C4124">
        <v>18</v>
      </c>
      <c r="D4124" t="s">
        <v>4</v>
      </c>
      <c r="E4124" t="s">
        <v>8168</v>
      </c>
      <c r="F4124" t="s">
        <v>8025</v>
      </c>
      <c r="G4124">
        <v>51</v>
      </c>
      <c r="H4124">
        <v>7</v>
      </c>
      <c r="I4124">
        <v>3</v>
      </c>
      <c r="J4124" s="1">
        <v>193.55555555555554</v>
      </c>
      <c r="K4124" s="1">
        <f>Sales_Data[[#This Row],[Order Quantity]]*Sales_Data[[#This Row],[Unit Price]]</f>
        <v>580.66666666666663</v>
      </c>
      <c r="L4124" s="1">
        <v>133.55333333333334</v>
      </c>
    </row>
    <row r="4125" spans="1:12">
      <c r="A4125" t="s">
        <v>4148</v>
      </c>
      <c r="B4125" s="2">
        <v>41840</v>
      </c>
      <c r="C4125">
        <v>4</v>
      </c>
      <c r="D4125" t="s">
        <v>2</v>
      </c>
      <c r="E4125" t="s">
        <v>8168</v>
      </c>
      <c r="F4125" t="s">
        <v>8027</v>
      </c>
      <c r="G4125">
        <v>10</v>
      </c>
      <c r="H4125">
        <v>2</v>
      </c>
      <c r="I4125">
        <v>8</v>
      </c>
      <c r="J4125" s="1">
        <v>430.28888888888889</v>
      </c>
      <c r="K4125" s="1">
        <f>Sales_Data[[#This Row],[Order Quantity]]*Sales_Data[[#This Row],[Unit Price]]</f>
        <v>3442.3111111111111</v>
      </c>
      <c r="L4125" s="1">
        <v>339.92822222222225</v>
      </c>
    </row>
    <row r="4126" spans="1:12">
      <c r="A4126" t="s">
        <v>4149</v>
      </c>
      <c r="B4126" s="2">
        <v>41840</v>
      </c>
      <c r="C4126">
        <v>20</v>
      </c>
      <c r="D4126" t="s">
        <v>2</v>
      </c>
      <c r="E4126" t="s">
        <v>8168</v>
      </c>
      <c r="F4126" t="s">
        <v>8028</v>
      </c>
      <c r="G4126">
        <v>57</v>
      </c>
      <c r="H4126">
        <v>8</v>
      </c>
      <c r="I4126">
        <v>9</v>
      </c>
      <c r="J4126" s="1">
        <v>29.777777777777779</v>
      </c>
      <c r="K4126" s="1">
        <f>Sales_Data[[#This Row],[Order Quantity]]*Sales_Data[[#This Row],[Unit Price]]</f>
        <v>268</v>
      </c>
      <c r="L4126" s="1">
        <v>19.05777777777778</v>
      </c>
    </row>
    <row r="4127" spans="1:12">
      <c r="A4127" t="s">
        <v>4150</v>
      </c>
      <c r="B4127" s="2">
        <v>41840</v>
      </c>
      <c r="C4127">
        <v>9</v>
      </c>
      <c r="D4127" t="s">
        <v>4</v>
      </c>
      <c r="E4127" t="s">
        <v>8168</v>
      </c>
      <c r="F4127" t="s">
        <v>8027</v>
      </c>
      <c r="G4127">
        <v>24</v>
      </c>
      <c r="H4127">
        <v>4</v>
      </c>
      <c r="I4127">
        <v>8</v>
      </c>
      <c r="J4127" s="1">
        <v>102.73333333333333</v>
      </c>
      <c r="K4127" s="1">
        <f>Sales_Data[[#This Row],[Order Quantity]]*Sales_Data[[#This Row],[Unit Price]]</f>
        <v>821.86666666666667</v>
      </c>
      <c r="L4127" s="1">
        <v>72.940666666666672</v>
      </c>
    </row>
    <row r="4128" spans="1:12">
      <c r="A4128" t="s">
        <v>4151</v>
      </c>
      <c r="B4128" s="2">
        <v>41840</v>
      </c>
      <c r="C4128">
        <v>15</v>
      </c>
      <c r="D4128" t="s">
        <v>4</v>
      </c>
      <c r="E4128" t="s">
        <v>8168</v>
      </c>
      <c r="F4128" t="s">
        <v>8025</v>
      </c>
      <c r="G4128">
        <v>41</v>
      </c>
      <c r="H4128">
        <v>6</v>
      </c>
      <c r="I4128">
        <v>5</v>
      </c>
      <c r="J4128" s="1">
        <v>427.31111111111113</v>
      </c>
      <c r="K4128" s="1">
        <f>Sales_Data[[#This Row],[Order Quantity]]*Sales_Data[[#This Row],[Unit Price]]</f>
        <v>2136.5555555555557</v>
      </c>
      <c r="L4128" s="1">
        <v>183.74377777777778</v>
      </c>
    </row>
    <row r="4129" spans="1:12">
      <c r="A4129" t="s">
        <v>4152</v>
      </c>
      <c r="B4129" s="2">
        <v>41840</v>
      </c>
      <c r="C4129">
        <v>10</v>
      </c>
      <c r="D4129" t="s">
        <v>4</v>
      </c>
      <c r="E4129" t="s">
        <v>8168</v>
      </c>
      <c r="F4129" t="s">
        <v>8027</v>
      </c>
      <c r="G4129">
        <v>27</v>
      </c>
      <c r="H4129">
        <v>4</v>
      </c>
      <c r="I4129">
        <v>9</v>
      </c>
      <c r="J4129" s="1">
        <v>115.38888888888889</v>
      </c>
      <c r="K4129" s="1">
        <f>Sales_Data[[#This Row],[Order Quantity]]*Sales_Data[[#This Row],[Unit Price]]</f>
        <v>1038.5</v>
      </c>
      <c r="L4129" s="1">
        <v>49.617222222222225</v>
      </c>
    </row>
    <row r="4130" spans="1:12">
      <c r="A4130" t="s">
        <v>4153</v>
      </c>
      <c r="B4130" s="2">
        <v>41841</v>
      </c>
      <c r="C4130">
        <v>20</v>
      </c>
      <c r="D4130" t="s">
        <v>4</v>
      </c>
      <c r="E4130" t="s">
        <v>8168</v>
      </c>
      <c r="F4130" t="s">
        <v>8028</v>
      </c>
      <c r="G4130">
        <v>56</v>
      </c>
      <c r="H4130">
        <v>8</v>
      </c>
      <c r="I4130">
        <v>1</v>
      </c>
      <c r="J4130" s="1">
        <v>212.91111111111113</v>
      </c>
      <c r="K4130" s="1">
        <f>Sales_Data[[#This Row],[Order Quantity]]*Sales_Data[[#This Row],[Unit Price]]</f>
        <v>212.91111111111113</v>
      </c>
      <c r="L4130" s="1">
        <v>134.13400000000001</v>
      </c>
    </row>
    <row r="4131" spans="1:12">
      <c r="A4131" t="s">
        <v>4154</v>
      </c>
      <c r="B4131" s="2">
        <v>41841</v>
      </c>
      <c r="C4131">
        <v>3</v>
      </c>
      <c r="D4131" t="s">
        <v>3</v>
      </c>
      <c r="E4131" t="s">
        <v>8168</v>
      </c>
      <c r="F4131" t="s">
        <v>8027</v>
      </c>
      <c r="G4131">
        <v>8</v>
      </c>
      <c r="H4131">
        <v>2</v>
      </c>
      <c r="I4131">
        <v>6</v>
      </c>
      <c r="J4131" s="1">
        <v>209.93333333333334</v>
      </c>
      <c r="K4131" s="1">
        <f>Sales_Data[[#This Row],[Order Quantity]]*Sales_Data[[#This Row],[Unit Price]]</f>
        <v>1259.5999999999999</v>
      </c>
      <c r="L4131" s="1">
        <v>98.668666666666667</v>
      </c>
    </row>
    <row r="4132" spans="1:12">
      <c r="A4132" t="s">
        <v>4155</v>
      </c>
      <c r="B4132" s="2">
        <v>41841</v>
      </c>
      <c r="C4132">
        <v>15</v>
      </c>
      <c r="D4132" t="s">
        <v>2</v>
      </c>
      <c r="E4132" t="s">
        <v>8168</v>
      </c>
      <c r="F4132" t="s">
        <v>8025</v>
      </c>
      <c r="G4132">
        <v>43</v>
      </c>
      <c r="H4132">
        <v>6</v>
      </c>
      <c r="I4132">
        <v>5</v>
      </c>
      <c r="J4132" s="1">
        <v>116.87777777777779</v>
      </c>
      <c r="K4132" s="1">
        <f>Sales_Data[[#This Row],[Order Quantity]]*Sales_Data[[#This Row],[Unit Price]]</f>
        <v>584.38888888888891</v>
      </c>
      <c r="L4132" s="1">
        <v>92.333444444444453</v>
      </c>
    </row>
    <row r="4133" spans="1:12">
      <c r="A4133" t="s">
        <v>4156</v>
      </c>
      <c r="B4133" s="2">
        <v>41841</v>
      </c>
      <c r="C4133">
        <v>1</v>
      </c>
      <c r="D4133" t="s">
        <v>2</v>
      </c>
      <c r="E4133" t="s">
        <v>8168</v>
      </c>
      <c r="F4133" t="s">
        <v>8027</v>
      </c>
      <c r="G4133">
        <v>2</v>
      </c>
      <c r="H4133">
        <v>1</v>
      </c>
      <c r="I4133">
        <v>4</v>
      </c>
      <c r="J4133" s="1">
        <v>119.85555555555555</v>
      </c>
      <c r="K4133" s="1">
        <f>Sales_Data[[#This Row],[Order Quantity]]*Sales_Data[[#This Row],[Unit Price]]</f>
        <v>479.42222222222222</v>
      </c>
      <c r="L4133" s="1">
        <v>71.913333333333341</v>
      </c>
    </row>
    <row r="4134" spans="1:12">
      <c r="A4134" t="s">
        <v>4157</v>
      </c>
      <c r="B4134" s="2">
        <v>41841</v>
      </c>
      <c r="C4134">
        <v>11</v>
      </c>
      <c r="D4134" t="s">
        <v>4</v>
      </c>
      <c r="E4134" t="s">
        <v>8168</v>
      </c>
      <c r="F4134" t="s">
        <v>8026</v>
      </c>
      <c r="G4134">
        <v>32</v>
      </c>
      <c r="H4134">
        <v>5</v>
      </c>
      <c r="I4134">
        <v>5</v>
      </c>
      <c r="J4134" s="1">
        <v>436.24444444444447</v>
      </c>
      <c r="K4134" s="1">
        <f>Sales_Data[[#This Row],[Order Quantity]]*Sales_Data[[#This Row],[Unit Price]]</f>
        <v>2181.2222222222222</v>
      </c>
      <c r="L4134" s="1">
        <v>292.28377777777786</v>
      </c>
    </row>
    <row r="4135" spans="1:12">
      <c r="A4135" t="s">
        <v>4158</v>
      </c>
      <c r="B4135" s="2">
        <v>41841</v>
      </c>
      <c r="C4135">
        <v>15</v>
      </c>
      <c r="D4135" t="s">
        <v>4</v>
      </c>
      <c r="E4135" t="s">
        <v>8168</v>
      </c>
      <c r="F4135" t="s">
        <v>8025</v>
      </c>
      <c r="G4135">
        <v>41</v>
      </c>
      <c r="H4135">
        <v>6</v>
      </c>
      <c r="I4135">
        <v>8</v>
      </c>
      <c r="J4135" s="1">
        <v>221.84444444444446</v>
      </c>
      <c r="K4135" s="1">
        <f>Sales_Data[[#This Row],[Order Quantity]]*Sales_Data[[#This Row],[Unit Price]]</f>
        <v>1774.7555555555557</v>
      </c>
      <c r="L4135" s="1">
        <v>139.76200000000003</v>
      </c>
    </row>
    <row r="4136" spans="1:12">
      <c r="A4136" t="s">
        <v>4159</v>
      </c>
      <c r="B4136" s="2">
        <v>41842</v>
      </c>
      <c r="C4136">
        <v>7</v>
      </c>
      <c r="D4136" t="s">
        <v>4</v>
      </c>
      <c r="E4136" t="s">
        <v>8168</v>
      </c>
      <c r="F4136" t="s">
        <v>8027</v>
      </c>
      <c r="G4136">
        <v>19</v>
      </c>
      <c r="H4136">
        <v>3</v>
      </c>
      <c r="I4136">
        <v>1</v>
      </c>
      <c r="J4136" s="1">
        <v>445.17777777777775</v>
      </c>
      <c r="K4136" s="1">
        <f>Sales_Data[[#This Row],[Order Quantity]]*Sales_Data[[#This Row],[Unit Price]]</f>
        <v>445.17777777777775</v>
      </c>
      <c r="L4136" s="1">
        <v>200.33</v>
      </c>
    </row>
    <row r="4137" spans="1:12">
      <c r="A4137" t="s">
        <v>4160</v>
      </c>
      <c r="B4137" s="2">
        <v>41843</v>
      </c>
      <c r="C4137">
        <v>12</v>
      </c>
      <c r="D4137" t="s">
        <v>4</v>
      </c>
      <c r="E4137" t="s">
        <v>8168</v>
      </c>
      <c r="F4137" t="s">
        <v>8026</v>
      </c>
      <c r="G4137">
        <v>34</v>
      </c>
      <c r="H4137">
        <v>5</v>
      </c>
      <c r="I4137">
        <v>9</v>
      </c>
      <c r="J4137" s="1">
        <v>290.33333333333331</v>
      </c>
      <c r="K4137" s="1">
        <f>Sales_Data[[#This Row],[Order Quantity]]*Sales_Data[[#This Row],[Unit Price]]</f>
        <v>2613</v>
      </c>
      <c r="L4137" s="1">
        <v>121.94</v>
      </c>
    </row>
    <row r="4138" spans="1:12">
      <c r="A4138" t="s">
        <v>4161</v>
      </c>
      <c r="B4138" s="2">
        <v>41843</v>
      </c>
      <c r="C4138">
        <v>5</v>
      </c>
      <c r="D4138" t="s">
        <v>4</v>
      </c>
      <c r="E4138" t="s">
        <v>8168</v>
      </c>
      <c r="F4138" t="s">
        <v>8027</v>
      </c>
      <c r="G4138">
        <v>14</v>
      </c>
      <c r="H4138">
        <v>2</v>
      </c>
      <c r="I4138">
        <v>7</v>
      </c>
      <c r="J4138" s="1">
        <v>293.31111111111113</v>
      </c>
      <c r="K4138" s="1">
        <f>Sales_Data[[#This Row],[Order Quantity]]*Sales_Data[[#This Row],[Unit Price]]</f>
        <v>2053.1777777777779</v>
      </c>
      <c r="L4138" s="1">
        <v>234.64888888888891</v>
      </c>
    </row>
    <row r="4139" spans="1:12">
      <c r="A4139" t="s">
        <v>4162</v>
      </c>
      <c r="B4139" s="2">
        <v>41843</v>
      </c>
      <c r="C4139">
        <v>18</v>
      </c>
      <c r="D4139" t="s">
        <v>4</v>
      </c>
      <c r="E4139" t="s">
        <v>8168</v>
      </c>
      <c r="F4139" t="s">
        <v>8025</v>
      </c>
      <c r="G4139">
        <v>51</v>
      </c>
      <c r="H4139">
        <v>7</v>
      </c>
      <c r="I4139">
        <v>5</v>
      </c>
      <c r="J4139" s="1">
        <v>717.6444444444445</v>
      </c>
      <c r="K4139" s="1">
        <f>Sales_Data[[#This Row],[Order Quantity]]*Sales_Data[[#This Row],[Unit Price]]</f>
        <v>3588.2222222222226</v>
      </c>
      <c r="L4139" s="1">
        <v>523.88044444444449</v>
      </c>
    </row>
    <row r="4140" spans="1:12">
      <c r="A4140" t="s">
        <v>4163</v>
      </c>
      <c r="B4140" s="2">
        <v>41843</v>
      </c>
      <c r="C4140">
        <v>7</v>
      </c>
      <c r="D4140" t="s">
        <v>3</v>
      </c>
      <c r="E4140" t="s">
        <v>8168</v>
      </c>
      <c r="F4140" t="s">
        <v>8027</v>
      </c>
      <c r="G4140">
        <v>19</v>
      </c>
      <c r="H4140">
        <v>3</v>
      </c>
      <c r="I4140">
        <v>5</v>
      </c>
      <c r="J4140" s="1">
        <v>343.93333333333334</v>
      </c>
      <c r="K4140" s="1">
        <f>Sales_Data[[#This Row],[Order Quantity]]*Sales_Data[[#This Row],[Unit Price]]</f>
        <v>1719.6666666666667</v>
      </c>
      <c r="L4140" s="1">
        <v>240.7533333333333</v>
      </c>
    </row>
    <row r="4141" spans="1:12">
      <c r="A4141" t="s">
        <v>4164</v>
      </c>
      <c r="B4141" s="2">
        <v>41843</v>
      </c>
      <c r="C4141">
        <v>8</v>
      </c>
      <c r="D4141" t="s">
        <v>4</v>
      </c>
      <c r="E4141" t="s">
        <v>8168</v>
      </c>
      <c r="F4141" t="s">
        <v>8027</v>
      </c>
      <c r="G4141">
        <v>21</v>
      </c>
      <c r="H4141">
        <v>3</v>
      </c>
      <c r="I4141">
        <v>1</v>
      </c>
      <c r="J4141" s="1">
        <v>125.06666666666668</v>
      </c>
      <c r="K4141" s="1">
        <f>Sales_Data[[#This Row],[Order Quantity]]*Sales_Data[[#This Row],[Unit Price]]</f>
        <v>125.06666666666668</v>
      </c>
      <c r="L4141" s="1">
        <v>53.778666666666673</v>
      </c>
    </row>
    <row r="4142" spans="1:12">
      <c r="A4142" t="s">
        <v>4165</v>
      </c>
      <c r="B4142" s="2">
        <v>41843</v>
      </c>
      <c r="C4142">
        <v>16</v>
      </c>
      <c r="D4142" t="s">
        <v>2</v>
      </c>
      <c r="E4142" t="s">
        <v>8168</v>
      </c>
      <c r="F4142" t="s">
        <v>8025</v>
      </c>
      <c r="G4142">
        <v>47</v>
      </c>
      <c r="H4142">
        <v>7</v>
      </c>
      <c r="I4142">
        <v>8</v>
      </c>
      <c r="J4142" s="1">
        <v>113.15555555555555</v>
      </c>
      <c r="K4142" s="1">
        <f>Sales_Data[[#This Row],[Order Quantity]]*Sales_Data[[#This Row],[Unit Price]]</f>
        <v>905.24444444444441</v>
      </c>
      <c r="L4142" s="1">
        <v>47.525333333333329</v>
      </c>
    </row>
    <row r="4143" spans="1:12">
      <c r="A4143" t="s">
        <v>4166</v>
      </c>
      <c r="B4143" s="2">
        <v>41844</v>
      </c>
      <c r="C4143">
        <v>14</v>
      </c>
      <c r="D4143" t="s">
        <v>4</v>
      </c>
      <c r="E4143" t="s">
        <v>8168</v>
      </c>
      <c r="F4143" t="s">
        <v>8026</v>
      </c>
      <c r="G4143">
        <v>40</v>
      </c>
      <c r="H4143">
        <v>6</v>
      </c>
      <c r="I4143">
        <v>1</v>
      </c>
      <c r="J4143" s="1">
        <v>592.57777777777778</v>
      </c>
      <c r="K4143" s="1">
        <f>Sales_Data[[#This Row],[Order Quantity]]*Sales_Data[[#This Row],[Unit Price]]</f>
        <v>592.57777777777778</v>
      </c>
      <c r="L4143" s="1">
        <v>397.02711111111114</v>
      </c>
    </row>
    <row r="4144" spans="1:12">
      <c r="A4144" t="s">
        <v>4167</v>
      </c>
      <c r="B4144" s="2">
        <v>41844</v>
      </c>
      <c r="C4144">
        <v>13</v>
      </c>
      <c r="D4144" t="s">
        <v>4</v>
      </c>
      <c r="E4144" t="s">
        <v>8168</v>
      </c>
      <c r="F4144" t="s">
        <v>8026</v>
      </c>
      <c r="G4144">
        <v>36</v>
      </c>
      <c r="H4144">
        <v>5</v>
      </c>
      <c r="I4144">
        <v>7</v>
      </c>
      <c r="J4144" s="1">
        <v>649.15555555555557</v>
      </c>
      <c r="K4144" s="1">
        <f>Sales_Data[[#This Row],[Order Quantity]]*Sales_Data[[#This Row],[Unit Price]]</f>
        <v>4544.0888888888894</v>
      </c>
      <c r="L4144" s="1">
        <v>532.30755555555561</v>
      </c>
    </row>
    <row r="4145" spans="1:12">
      <c r="A4145" t="s">
        <v>4168</v>
      </c>
      <c r="B4145" s="2">
        <v>41844</v>
      </c>
      <c r="C4145">
        <v>11</v>
      </c>
      <c r="D4145" t="s">
        <v>4</v>
      </c>
      <c r="E4145" t="s">
        <v>8168</v>
      </c>
      <c r="F4145" t="s">
        <v>8026</v>
      </c>
      <c r="G4145">
        <v>30</v>
      </c>
      <c r="H4145">
        <v>5</v>
      </c>
      <c r="I4145">
        <v>4</v>
      </c>
      <c r="J4145" s="1">
        <v>83.37777777777778</v>
      </c>
      <c r="K4145" s="1">
        <f>Sales_Data[[#This Row],[Order Quantity]]*Sales_Data[[#This Row],[Unit Price]]</f>
        <v>333.51111111111112</v>
      </c>
      <c r="L4145" s="1">
        <v>61.699555555555548</v>
      </c>
    </row>
    <row r="4146" spans="1:12">
      <c r="A4146" t="s">
        <v>4169</v>
      </c>
      <c r="B4146" s="2">
        <v>41844</v>
      </c>
      <c r="C4146">
        <v>9</v>
      </c>
      <c r="D4146" t="s">
        <v>2</v>
      </c>
      <c r="E4146" t="s">
        <v>8168</v>
      </c>
      <c r="F4146" t="s">
        <v>8027</v>
      </c>
      <c r="G4146">
        <v>25</v>
      </c>
      <c r="H4146">
        <v>4</v>
      </c>
      <c r="I4146">
        <v>4</v>
      </c>
      <c r="J4146" s="1">
        <v>441.45555555555552</v>
      </c>
      <c r="K4146" s="1">
        <f>Sales_Data[[#This Row],[Order Quantity]]*Sales_Data[[#This Row],[Unit Price]]</f>
        <v>1765.8222222222221</v>
      </c>
      <c r="L4146" s="1">
        <v>335.50622222222222</v>
      </c>
    </row>
    <row r="4147" spans="1:12">
      <c r="A4147" t="s">
        <v>4170</v>
      </c>
      <c r="B4147" s="2">
        <v>41845</v>
      </c>
      <c r="C4147">
        <v>18</v>
      </c>
      <c r="D4147" t="s">
        <v>2</v>
      </c>
      <c r="E4147" t="s">
        <v>8168</v>
      </c>
      <c r="F4147" t="s">
        <v>8025</v>
      </c>
      <c r="G4147">
        <v>52</v>
      </c>
      <c r="H4147">
        <v>8</v>
      </c>
      <c r="I4147">
        <v>8</v>
      </c>
      <c r="J4147" s="1">
        <v>215.88888888888889</v>
      </c>
      <c r="K4147" s="1">
        <f>Sales_Data[[#This Row],[Order Quantity]]*Sales_Data[[#This Row],[Unit Price]]</f>
        <v>1727.1111111111111</v>
      </c>
      <c r="L4147" s="1">
        <v>114.4211111111111</v>
      </c>
    </row>
    <row r="4148" spans="1:12">
      <c r="A4148" t="s">
        <v>4171</v>
      </c>
      <c r="B4148" s="2">
        <v>41845</v>
      </c>
      <c r="C4148">
        <v>1</v>
      </c>
      <c r="D4148" t="s">
        <v>3</v>
      </c>
      <c r="E4148" t="s">
        <v>8168</v>
      </c>
      <c r="F4148" t="s">
        <v>8027</v>
      </c>
      <c r="G4148">
        <v>1</v>
      </c>
      <c r="H4148">
        <v>1</v>
      </c>
      <c r="I4148">
        <v>4</v>
      </c>
      <c r="J4148" s="1">
        <v>431.03333333333336</v>
      </c>
      <c r="K4148" s="1">
        <f>Sales_Data[[#This Row],[Order Quantity]]*Sales_Data[[#This Row],[Unit Price]]</f>
        <v>1724.1333333333334</v>
      </c>
      <c r="L4148" s="1">
        <v>228.44766666666666</v>
      </c>
    </row>
    <row r="4149" spans="1:12">
      <c r="A4149" t="s">
        <v>4172</v>
      </c>
      <c r="B4149" s="2">
        <v>41845</v>
      </c>
      <c r="C4149">
        <v>11</v>
      </c>
      <c r="D4149" t="s">
        <v>2</v>
      </c>
      <c r="E4149" t="s">
        <v>8168</v>
      </c>
      <c r="F4149" t="s">
        <v>8026</v>
      </c>
      <c r="G4149">
        <v>30</v>
      </c>
      <c r="H4149">
        <v>5</v>
      </c>
      <c r="I4149">
        <v>3</v>
      </c>
      <c r="J4149" s="1">
        <v>120.60000000000001</v>
      </c>
      <c r="K4149" s="1">
        <f>Sales_Data[[#This Row],[Order Quantity]]*Sales_Data[[#This Row],[Unit Price]]</f>
        <v>361.8</v>
      </c>
      <c r="L4149" s="1">
        <v>78.390000000000015</v>
      </c>
    </row>
    <row r="4150" spans="1:12">
      <c r="A4150" t="s">
        <v>4173</v>
      </c>
      <c r="B4150" s="2">
        <v>41846</v>
      </c>
      <c r="C4150">
        <v>4</v>
      </c>
      <c r="D4150" t="s">
        <v>4</v>
      </c>
      <c r="E4150" t="s">
        <v>8168</v>
      </c>
      <c r="F4150" t="s">
        <v>8027</v>
      </c>
      <c r="G4150">
        <v>10</v>
      </c>
      <c r="H4150">
        <v>2</v>
      </c>
      <c r="I4150">
        <v>2</v>
      </c>
      <c r="J4150" s="1">
        <v>281.39999999999998</v>
      </c>
      <c r="K4150" s="1">
        <f>Sales_Data[[#This Row],[Order Quantity]]*Sales_Data[[#This Row],[Unit Price]]</f>
        <v>562.79999999999995</v>
      </c>
      <c r="L4150" s="1">
        <v>112.56</v>
      </c>
    </row>
    <row r="4151" spans="1:12">
      <c r="A4151" t="s">
        <v>4174</v>
      </c>
      <c r="B4151" s="2">
        <v>41846</v>
      </c>
      <c r="C4151">
        <v>13</v>
      </c>
      <c r="D4151" t="s">
        <v>4</v>
      </c>
      <c r="E4151" t="s">
        <v>8168</v>
      </c>
      <c r="F4151" t="s">
        <v>8026</v>
      </c>
      <c r="G4151">
        <v>37</v>
      </c>
      <c r="H4151">
        <v>6</v>
      </c>
      <c r="I4151">
        <v>9</v>
      </c>
      <c r="J4151" s="1">
        <v>437.73333333333335</v>
      </c>
      <c r="K4151" s="1">
        <f>Sales_Data[[#This Row],[Order Quantity]]*Sales_Data[[#This Row],[Unit Price]]</f>
        <v>3939.6000000000004</v>
      </c>
      <c r="L4151" s="1">
        <v>201.35733333333334</v>
      </c>
    </row>
    <row r="4152" spans="1:12">
      <c r="A4152" t="s">
        <v>4175</v>
      </c>
      <c r="B4152" s="2">
        <v>41846</v>
      </c>
      <c r="C4152">
        <v>4</v>
      </c>
      <c r="D4152" t="s">
        <v>2</v>
      </c>
      <c r="E4152" t="s">
        <v>8168</v>
      </c>
      <c r="F4152" t="s">
        <v>8027</v>
      </c>
      <c r="G4152">
        <v>12</v>
      </c>
      <c r="H4152">
        <v>2</v>
      </c>
      <c r="I4152">
        <v>7</v>
      </c>
      <c r="J4152" s="1">
        <v>127.30000000000001</v>
      </c>
      <c r="K4152" s="1">
        <f>Sales_Data[[#This Row],[Order Quantity]]*Sales_Data[[#This Row],[Unit Price]]</f>
        <v>891.10000000000014</v>
      </c>
      <c r="L4152" s="1">
        <v>82.745000000000005</v>
      </c>
    </row>
    <row r="4153" spans="1:12">
      <c r="A4153" t="s">
        <v>4176</v>
      </c>
      <c r="B4153" s="2">
        <v>41846</v>
      </c>
      <c r="C4153">
        <v>1</v>
      </c>
      <c r="D4153" t="s">
        <v>3</v>
      </c>
      <c r="E4153" t="s">
        <v>8168</v>
      </c>
      <c r="F4153" t="s">
        <v>8027</v>
      </c>
      <c r="G4153">
        <v>2</v>
      </c>
      <c r="H4153">
        <v>1</v>
      </c>
      <c r="I4153">
        <v>3</v>
      </c>
      <c r="J4153" s="1">
        <v>111.66666666666667</v>
      </c>
      <c r="K4153" s="1">
        <f>Sales_Data[[#This Row],[Order Quantity]]*Sales_Data[[#This Row],[Unit Price]]</f>
        <v>335</v>
      </c>
      <c r="L4153" s="1">
        <v>75.933333333333337</v>
      </c>
    </row>
    <row r="4154" spans="1:12">
      <c r="A4154" t="s">
        <v>4177</v>
      </c>
      <c r="B4154" s="2">
        <v>41846</v>
      </c>
      <c r="C4154">
        <v>14</v>
      </c>
      <c r="D4154" t="s">
        <v>2</v>
      </c>
      <c r="E4154" t="s">
        <v>8168</v>
      </c>
      <c r="F4154" t="s">
        <v>8026</v>
      </c>
      <c r="G4154">
        <v>39</v>
      </c>
      <c r="H4154">
        <v>6</v>
      </c>
      <c r="I4154">
        <v>6</v>
      </c>
      <c r="J4154" s="1">
        <v>27.544444444444444</v>
      </c>
      <c r="K4154" s="1">
        <f>Sales_Data[[#This Row],[Order Quantity]]*Sales_Data[[#This Row],[Unit Price]]</f>
        <v>165.26666666666665</v>
      </c>
      <c r="L4154" s="1">
        <v>17.352999999999998</v>
      </c>
    </row>
    <row r="4155" spans="1:12">
      <c r="A4155" t="s">
        <v>4178</v>
      </c>
      <c r="B4155" s="2">
        <v>41846</v>
      </c>
      <c r="C4155">
        <v>5</v>
      </c>
      <c r="D4155" t="s">
        <v>4</v>
      </c>
      <c r="E4155" t="s">
        <v>8168</v>
      </c>
      <c r="F4155" t="s">
        <v>8027</v>
      </c>
      <c r="G4155">
        <v>14</v>
      </c>
      <c r="H4155">
        <v>2</v>
      </c>
      <c r="I4155">
        <v>7</v>
      </c>
      <c r="J4155" s="1">
        <v>427.31111111111113</v>
      </c>
      <c r="K4155" s="1">
        <f>Sales_Data[[#This Row],[Order Quantity]]*Sales_Data[[#This Row],[Unit Price]]</f>
        <v>2991.1777777777779</v>
      </c>
      <c r="L4155" s="1">
        <v>316.21022222222223</v>
      </c>
    </row>
    <row r="4156" spans="1:12">
      <c r="A4156" t="s">
        <v>4179</v>
      </c>
      <c r="B4156" s="2">
        <v>41846</v>
      </c>
      <c r="C4156">
        <v>4</v>
      </c>
      <c r="D4156" t="s">
        <v>2</v>
      </c>
      <c r="E4156" t="s">
        <v>8168</v>
      </c>
      <c r="F4156" t="s">
        <v>8027</v>
      </c>
      <c r="G4156">
        <v>11</v>
      </c>
      <c r="H4156">
        <v>2</v>
      </c>
      <c r="I4156">
        <v>2</v>
      </c>
      <c r="J4156" s="1">
        <v>559.82222222222231</v>
      </c>
      <c r="K4156" s="1">
        <f>Sales_Data[[#This Row],[Order Quantity]]*Sales_Data[[#This Row],[Unit Price]]</f>
        <v>1119.6444444444446</v>
      </c>
      <c r="L4156" s="1">
        <v>403.072</v>
      </c>
    </row>
    <row r="4157" spans="1:12">
      <c r="A4157" t="s">
        <v>4180</v>
      </c>
      <c r="B4157" s="2">
        <v>41846</v>
      </c>
      <c r="C4157">
        <v>17</v>
      </c>
      <c r="D4157" t="s">
        <v>4</v>
      </c>
      <c r="E4157" t="s">
        <v>8168</v>
      </c>
      <c r="F4157" t="s">
        <v>8025</v>
      </c>
      <c r="G4157">
        <v>48</v>
      </c>
      <c r="H4157">
        <v>7</v>
      </c>
      <c r="I4157">
        <v>5</v>
      </c>
      <c r="J4157" s="1">
        <v>28.288888888888888</v>
      </c>
      <c r="K4157" s="1">
        <f>Sales_Data[[#This Row],[Order Quantity]]*Sales_Data[[#This Row],[Unit Price]]</f>
        <v>141.44444444444443</v>
      </c>
      <c r="L4157" s="1">
        <v>18.104888888888887</v>
      </c>
    </row>
    <row r="4158" spans="1:12">
      <c r="A4158" t="s">
        <v>4181</v>
      </c>
      <c r="B4158" s="2">
        <v>41847</v>
      </c>
      <c r="C4158">
        <v>3</v>
      </c>
      <c r="D4158" t="s">
        <v>4</v>
      </c>
      <c r="E4158" t="s">
        <v>8168</v>
      </c>
      <c r="F4158" t="s">
        <v>8027</v>
      </c>
      <c r="G4158">
        <v>9</v>
      </c>
      <c r="H4158">
        <v>2</v>
      </c>
      <c r="I4158">
        <v>4</v>
      </c>
      <c r="J4158" s="1">
        <v>284.37777777777779</v>
      </c>
      <c r="K4158" s="1">
        <f>Sales_Data[[#This Row],[Order Quantity]]*Sales_Data[[#This Row],[Unit Price]]</f>
        <v>1137.5111111111112</v>
      </c>
      <c r="L4158" s="1">
        <v>233.18977777777778</v>
      </c>
    </row>
    <row r="4159" spans="1:12">
      <c r="A4159" t="s">
        <v>4182</v>
      </c>
      <c r="B4159" s="2">
        <v>41847</v>
      </c>
      <c r="C4159">
        <v>9</v>
      </c>
      <c r="D4159" t="s">
        <v>4</v>
      </c>
      <c r="E4159" t="s">
        <v>8168</v>
      </c>
      <c r="F4159" t="s">
        <v>8027</v>
      </c>
      <c r="G4159">
        <v>26</v>
      </c>
      <c r="H4159">
        <v>4</v>
      </c>
      <c r="I4159">
        <v>4</v>
      </c>
      <c r="J4159" s="1">
        <v>219.61111111111111</v>
      </c>
      <c r="K4159" s="1">
        <f>Sales_Data[[#This Row],[Order Quantity]]*Sales_Data[[#This Row],[Unit Price]]</f>
        <v>878.44444444444446</v>
      </c>
      <c r="L4159" s="1">
        <v>118.59000000000002</v>
      </c>
    </row>
    <row r="4160" spans="1:12">
      <c r="A4160" t="s">
        <v>4183</v>
      </c>
      <c r="B4160" s="2">
        <v>41847</v>
      </c>
      <c r="C4160">
        <v>18</v>
      </c>
      <c r="D4160" t="s">
        <v>3</v>
      </c>
      <c r="E4160" t="s">
        <v>8168</v>
      </c>
      <c r="F4160" t="s">
        <v>8025</v>
      </c>
      <c r="G4160">
        <v>51</v>
      </c>
      <c r="H4160">
        <v>7</v>
      </c>
      <c r="I4160">
        <v>5</v>
      </c>
      <c r="J4160" s="1">
        <v>21.588888888888889</v>
      </c>
      <c r="K4160" s="1">
        <f>Sales_Data[[#This Row],[Order Quantity]]*Sales_Data[[#This Row],[Unit Price]]</f>
        <v>107.94444444444444</v>
      </c>
      <c r="L4160" s="1">
        <v>18.134666666666668</v>
      </c>
    </row>
    <row r="4161" spans="1:12">
      <c r="A4161" t="s">
        <v>4184</v>
      </c>
      <c r="B4161" s="2">
        <v>41847</v>
      </c>
      <c r="C4161">
        <v>3</v>
      </c>
      <c r="D4161" t="s">
        <v>4</v>
      </c>
      <c r="E4161" t="s">
        <v>8168</v>
      </c>
      <c r="F4161" t="s">
        <v>8027</v>
      </c>
      <c r="G4161">
        <v>7</v>
      </c>
      <c r="H4161">
        <v>1</v>
      </c>
      <c r="I4161">
        <v>7</v>
      </c>
      <c r="J4161" s="1">
        <v>620.86666666666667</v>
      </c>
      <c r="K4161" s="1">
        <f>Sales_Data[[#This Row],[Order Quantity]]*Sales_Data[[#This Row],[Unit Price]]</f>
        <v>4346.0666666666666</v>
      </c>
      <c r="L4161" s="1">
        <v>304.22466666666668</v>
      </c>
    </row>
    <row r="4162" spans="1:12">
      <c r="A4162" t="s">
        <v>4185</v>
      </c>
      <c r="B4162" s="2">
        <v>41847</v>
      </c>
      <c r="C4162">
        <v>11</v>
      </c>
      <c r="D4162" t="s">
        <v>4</v>
      </c>
      <c r="E4162" t="s">
        <v>8168</v>
      </c>
      <c r="F4162" t="s">
        <v>8026</v>
      </c>
      <c r="G4162">
        <v>31</v>
      </c>
      <c r="H4162">
        <v>5</v>
      </c>
      <c r="I4162">
        <v>8</v>
      </c>
      <c r="J4162" s="1">
        <v>441.45555555555552</v>
      </c>
      <c r="K4162" s="1">
        <f>Sales_Data[[#This Row],[Order Quantity]]*Sales_Data[[#This Row],[Unit Price]]</f>
        <v>3531.6444444444442</v>
      </c>
      <c r="L4162" s="1">
        <v>335.50622222222222</v>
      </c>
    </row>
    <row r="4163" spans="1:12">
      <c r="A4163" t="s">
        <v>4186</v>
      </c>
      <c r="B4163" s="2">
        <v>41847</v>
      </c>
      <c r="C4163">
        <v>16</v>
      </c>
      <c r="D4163" t="s">
        <v>4</v>
      </c>
      <c r="E4163" t="s">
        <v>8168</v>
      </c>
      <c r="F4163" t="s">
        <v>8025</v>
      </c>
      <c r="G4163">
        <v>44</v>
      </c>
      <c r="H4163">
        <v>7</v>
      </c>
      <c r="I4163">
        <v>2</v>
      </c>
      <c r="J4163" s="1">
        <v>587.36666666666667</v>
      </c>
      <c r="K4163" s="1">
        <f>Sales_Data[[#This Row],[Order Quantity]]*Sales_Data[[#This Row],[Unit Price]]</f>
        <v>1174.7333333333333</v>
      </c>
      <c r="L4163" s="1">
        <v>287.80966666666671</v>
      </c>
    </row>
    <row r="4164" spans="1:12">
      <c r="A4164" t="s">
        <v>4187</v>
      </c>
      <c r="B4164" s="2">
        <v>41847</v>
      </c>
      <c r="C4164">
        <v>16</v>
      </c>
      <c r="D4164" t="s">
        <v>4</v>
      </c>
      <c r="E4164" t="s">
        <v>8168</v>
      </c>
      <c r="F4164" t="s">
        <v>8025</v>
      </c>
      <c r="G4164">
        <v>46</v>
      </c>
      <c r="H4164">
        <v>7</v>
      </c>
      <c r="I4164">
        <v>3</v>
      </c>
      <c r="J4164" s="1">
        <v>712.43333333333339</v>
      </c>
      <c r="K4164" s="1">
        <f>Sales_Data[[#This Row],[Order Quantity]]*Sales_Data[[#This Row],[Unit Price]]</f>
        <v>2137.3000000000002</v>
      </c>
      <c r="L4164" s="1">
        <v>284.97333333333336</v>
      </c>
    </row>
    <row r="4165" spans="1:12">
      <c r="A4165" t="s">
        <v>4188</v>
      </c>
      <c r="B4165" s="2">
        <v>41848</v>
      </c>
      <c r="C4165">
        <v>1</v>
      </c>
      <c r="D4165" t="s">
        <v>4</v>
      </c>
      <c r="E4165" t="s">
        <v>8168</v>
      </c>
      <c r="F4165" t="s">
        <v>8027</v>
      </c>
      <c r="G4165">
        <v>3</v>
      </c>
      <c r="H4165">
        <v>1</v>
      </c>
      <c r="I4165">
        <v>7</v>
      </c>
      <c r="J4165" s="1">
        <v>429.54444444444448</v>
      </c>
      <c r="K4165" s="1">
        <f>Sales_Data[[#This Row],[Order Quantity]]*Sales_Data[[#This Row],[Unit Price]]</f>
        <v>3006.8111111111111</v>
      </c>
      <c r="L4165" s="1">
        <v>193.29499999999999</v>
      </c>
    </row>
    <row r="4166" spans="1:12">
      <c r="A4166" t="s">
        <v>4189</v>
      </c>
      <c r="B4166" s="2">
        <v>41848</v>
      </c>
      <c r="C4166">
        <v>20</v>
      </c>
      <c r="D4166" t="s">
        <v>4</v>
      </c>
      <c r="E4166" t="s">
        <v>8168</v>
      </c>
      <c r="F4166" t="s">
        <v>8028</v>
      </c>
      <c r="G4166">
        <v>56</v>
      </c>
      <c r="H4166">
        <v>8</v>
      </c>
      <c r="I4166">
        <v>6</v>
      </c>
      <c r="J4166" s="1">
        <v>112.41111111111111</v>
      </c>
      <c r="K4166" s="1">
        <f>Sales_Data[[#This Row],[Order Quantity]]*Sales_Data[[#This Row],[Unit Price]]</f>
        <v>674.4666666666667</v>
      </c>
      <c r="L4166" s="1">
        <v>46.088555555555551</v>
      </c>
    </row>
    <row r="4167" spans="1:12">
      <c r="A4167" t="s">
        <v>4190</v>
      </c>
      <c r="B4167" s="2">
        <v>41849</v>
      </c>
      <c r="C4167">
        <v>2</v>
      </c>
      <c r="D4167" t="s">
        <v>4</v>
      </c>
      <c r="E4167" t="s">
        <v>8168</v>
      </c>
      <c r="F4167" t="s">
        <v>8027</v>
      </c>
      <c r="G4167">
        <v>6</v>
      </c>
      <c r="H4167">
        <v>1</v>
      </c>
      <c r="I4167">
        <v>6</v>
      </c>
      <c r="J4167" s="1">
        <v>428.05555555555554</v>
      </c>
      <c r="K4167" s="1">
        <f>Sales_Data[[#This Row],[Order Quantity]]*Sales_Data[[#This Row],[Unit Price]]</f>
        <v>2568.333333333333</v>
      </c>
      <c r="L4167" s="1">
        <v>325.32222222222225</v>
      </c>
    </row>
    <row r="4168" spans="1:12">
      <c r="A4168" t="s">
        <v>4191</v>
      </c>
      <c r="B4168" s="2">
        <v>41849</v>
      </c>
      <c r="C4168">
        <v>6</v>
      </c>
      <c r="D4168" t="s">
        <v>4</v>
      </c>
      <c r="E4168" t="s">
        <v>8168</v>
      </c>
      <c r="F4168" t="s">
        <v>8027</v>
      </c>
      <c r="G4168">
        <v>15</v>
      </c>
      <c r="H4168">
        <v>3</v>
      </c>
      <c r="I4168">
        <v>3</v>
      </c>
      <c r="J4168" s="1">
        <v>189.08888888888887</v>
      </c>
      <c r="K4168" s="1">
        <f>Sales_Data[[#This Row],[Order Quantity]]*Sales_Data[[#This Row],[Unit Price]]</f>
        <v>567.26666666666665</v>
      </c>
      <c r="L4168" s="1">
        <v>124.79866666666668</v>
      </c>
    </row>
    <row r="4169" spans="1:12">
      <c r="A4169" t="s">
        <v>4192</v>
      </c>
      <c r="B4169" s="2">
        <v>41849</v>
      </c>
      <c r="C4169">
        <v>10</v>
      </c>
      <c r="D4169" t="s">
        <v>3</v>
      </c>
      <c r="E4169" t="s">
        <v>8168</v>
      </c>
      <c r="F4169" t="s">
        <v>8027</v>
      </c>
      <c r="G4169">
        <v>27</v>
      </c>
      <c r="H4169">
        <v>4</v>
      </c>
      <c r="I4169">
        <v>4</v>
      </c>
      <c r="J4169" s="1">
        <v>22.333333333333332</v>
      </c>
      <c r="K4169" s="1">
        <f>Sales_Data[[#This Row],[Order Quantity]]*Sales_Data[[#This Row],[Unit Price]]</f>
        <v>89.333333333333329</v>
      </c>
      <c r="L4169" s="1">
        <v>16.526666666666667</v>
      </c>
    </row>
    <row r="4170" spans="1:12">
      <c r="A4170" t="s">
        <v>4193</v>
      </c>
      <c r="B4170" s="2">
        <v>41850</v>
      </c>
      <c r="C4170">
        <v>9</v>
      </c>
      <c r="D4170" t="s">
        <v>3</v>
      </c>
      <c r="E4170" t="s">
        <v>8168</v>
      </c>
      <c r="F4170" t="s">
        <v>8027</v>
      </c>
      <c r="G4170">
        <v>26</v>
      </c>
      <c r="H4170">
        <v>4</v>
      </c>
      <c r="I4170">
        <v>8</v>
      </c>
      <c r="J4170" s="1">
        <v>282.88888888888891</v>
      </c>
      <c r="K4170" s="1">
        <f>Sales_Data[[#This Row],[Order Quantity]]*Sales_Data[[#This Row],[Unit Price]]</f>
        <v>2263.1111111111113</v>
      </c>
      <c r="L4170" s="1">
        <v>178.22</v>
      </c>
    </row>
    <row r="4171" spans="1:12">
      <c r="A4171" t="s">
        <v>4194</v>
      </c>
      <c r="B4171" s="2">
        <v>41850</v>
      </c>
      <c r="C4171">
        <v>14</v>
      </c>
      <c r="D4171" t="s">
        <v>3</v>
      </c>
      <c r="E4171" t="s">
        <v>8168</v>
      </c>
      <c r="F4171" t="s">
        <v>8026</v>
      </c>
      <c r="G4171">
        <v>39</v>
      </c>
      <c r="H4171">
        <v>6</v>
      </c>
      <c r="I4171">
        <v>4</v>
      </c>
      <c r="J4171" s="1">
        <v>122.83333333333333</v>
      </c>
      <c r="K4171" s="1">
        <f>Sales_Data[[#This Row],[Order Quantity]]*Sales_Data[[#This Row],[Unit Price]]</f>
        <v>491.33333333333331</v>
      </c>
      <c r="L4171" s="1">
        <v>78.61333333333333</v>
      </c>
    </row>
    <row r="4172" spans="1:12">
      <c r="A4172" t="s">
        <v>4195</v>
      </c>
      <c r="B4172" s="2">
        <v>41850</v>
      </c>
      <c r="C4172">
        <v>15</v>
      </c>
      <c r="D4172" t="s">
        <v>4</v>
      </c>
      <c r="E4172" t="s">
        <v>8168</v>
      </c>
      <c r="F4172" t="s">
        <v>8025</v>
      </c>
      <c r="G4172">
        <v>42</v>
      </c>
      <c r="H4172">
        <v>6</v>
      </c>
      <c r="I4172">
        <v>4</v>
      </c>
      <c r="J4172" s="1">
        <v>119.85555555555555</v>
      </c>
      <c r="K4172" s="1">
        <f>Sales_Data[[#This Row],[Order Quantity]]*Sales_Data[[#This Row],[Unit Price]]</f>
        <v>479.42222222222222</v>
      </c>
      <c r="L4172" s="1">
        <v>51.537888888888887</v>
      </c>
    </row>
    <row r="4173" spans="1:12">
      <c r="A4173" t="s">
        <v>4196</v>
      </c>
      <c r="B4173" s="2">
        <v>41850</v>
      </c>
      <c r="C4173">
        <v>19</v>
      </c>
      <c r="D4173" t="s">
        <v>4</v>
      </c>
      <c r="E4173" t="s">
        <v>8168</v>
      </c>
      <c r="F4173" t="s">
        <v>8028</v>
      </c>
      <c r="G4173">
        <v>54</v>
      </c>
      <c r="H4173">
        <v>8</v>
      </c>
      <c r="I4173">
        <v>6</v>
      </c>
      <c r="J4173" s="1">
        <v>250.87777777777779</v>
      </c>
      <c r="K4173" s="1">
        <f>Sales_Data[[#This Row],[Order Quantity]]*Sales_Data[[#This Row],[Unit Price]]</f>
        <v>1505.2666666666669</v>
      </c>
      <c r="L4173" s="1">
        <v>132.96522222222222</v>
      </c>
    </row>
    <row r="4174" spans="1:12">
      <c r="A4174" t="s">
        <v>4197</v>
      </c>
      <c r="B4174" s="2">
        <v>41850</v>
      </c>
      <c r="C4174">
        <v>18</v>
      </c>
      <c r="D4174" t="s">
        <v>4</v>
      </c>
      <c r="E4174" t="s">
        <v>8168</v>
      </c>
      <c r="F4174" t="s">
        <v>8025</v>
      </c>
      <c r="G4174">
        <v>52</v>
      </c>
      <c r="H4174">
        <v>8</v>
      </c>
      <c r="I4174">
        <v>5</v>
      </c>
      <c r="J4174" s="1">
        <v>425.82222222222225</v>
      </c>
      <c r="K4174" s="1">
        <f>Sales_Data[[#This Row],[Order Quantity]]*Sales_Data[[#This Row],[Unit Price]]</f>
        <v>2129.1111111111113</v>
      </c>
      <c r="L4174" s="1">
        <v>357.69066666666663</v>
      </c>
    </row>
    <row r="4175" spans="1:12">
      <c r="A4175" t="s">
        <v>4198</v>
      </c>
      <c r="B4175" s="2">
        <v>41850</v>
      </c>
      <c r="C4175">
        <v>3</v>
      </c>
      <c r="D4175" t="s">
        <v>4</v>
      </c>
      <c r="E4175" t="s">
        <v>8168</v>
      </c>
      <c r="F4175" t="s">
        <v>8027</v>
      </c>
      <c r="G4175">
        <v>7</v>
      </c>
      <c r="H4175">
        <v>1</v>
      </c>
      <c r="I4175">
        <v>3</v>
      </c>
      <c r="J4175" s="1">
        <v>214.4</v>
      </c>
      <c r="K4175" s="1">
        <f>Sales_Data[[#This Row],[Order Quantity]]*Sales_Data[[#This Row],[Unit Price]]</f>
        <v>643.20000000000005</v>
      </c>
      <c r="L4175" s="1">
        <v>111.488</v>
      </c>
    </row>
    <row r="4176" spans="1:12">
      <c r="A4176" t="s">
        <v>4199</v>
      </c>
      <c r="B4176" s="2">
        <v>41850</v>
      </c>
      <c r="C4176">
        <v>5</v>
      </c>
      <c r="D4176" t="s">
        <v>2</v>
      </c>
      <c r="E4176" t="s">
        <v>8168</v>
      </c>
      <c r="F4176" t="s">
        <v>8027</v>
      </c>
      <c r="G4176">
        <v>14</v>
      </c>
      <c r="H4176">
        <v>2</v>
      </c>
      <c r="I4176">
        <v>6</v>
      </c>
      <c r="J4176" s="1">
        <v>76.677777777777777</v>
      </c>
      <c r="K4176" s="1">
        <f>Sales_Data[[#This Row],[Order Quantity]]*Sales_Data[[#This Row],[Unit Price]]</f>
        <v>460.06666666666666</v>
      </c>
      <c r="L4176" s="1">
        <v>58.275111111111109</v>
      </c>
    </row>
    <row r="4177" spans="1:12">
      <c r="A4177" t="s">
        <v>4200</v>
      </c>
      <c r="B4177" s="2">
        <v>41851</v>
      </c>
      <c r="C4177">
        <v>20</v>
      </c>
      <c r="D4177" t="s">
        <v>3</v>
      </c>
      <c r="E4177" t="s">
        <v>8168</v>
      </c>
      <c r="F4177" t="s">
        <v>8028</v>
      </c>
      <c r="G4177">
        <v>56</v>
      </c>
      <c r="H4177">
        <v>8</v>
      </c>
      <c r="I4177">
        <v>4</v>
      </c>
      <c r="J4177" s="1">
        <v>429.54444444444448</v>
      </c>
      <c r="K4177" s="1">
        <f>Sales_Data[[#This Row],[Order Quantity]]*Sales_Data[[#This Row],[Unit Price]]</f>
        <v>1718.1777777777779</v>
      </c>
      <c r="L4177" s="1">
        <v>283.49933333333337</v>
      </c>
    </row>
    <row r="4178" spans="1:12">
      <c r="A4178" t="s">
        <v>4201</v>
      </c>
      <c r="B4178" s="2">
        <v>41851</v>
      </c>
      <c r="C4178">
        <v>5</v>
      </c>
      <c r="D4178" t="s">
        <v>4</v>
      </c>
      <c r="E4178" t="s">
        <v>8168</v>
      </c>
      <c r="F4178" t="s">
        <v>8027</v>
      </c>
      <c r="G4178">
        <v>14</v>
      </c>
      <c r="H4178">
        <v>2</v>
      </c>
      <c r="I4178">
        <v>2</v>
      </c>
      <c r="J4178" s="1">
        <v>711.68888888888887</v>
      </c>
      <c r="K4178" s="1">
        <f>Sales_Data[[#This Row],[Order Quantity]]*Sales_Data[[#This Row],[Unit Price]]</f>
        <v>1423.3777777777777</v>
      </c>
      <c r="L4178" s="1">
        <v>320.26</v>
      </c>
    </row>
    <row r="4179" spans="1:12">
      <c r="A4179" t="s">
        <v>4202</v>
      </c>
      <c r="B4179" s="2">
        <v>41851</v>
      </c>
      <c r="C4179">
        <v>19</v>
      </c>
      <c r="D4179" t="s">
        <v>2</v>
      </c>
      <c r="E4179" t="s">
        <v>8168</v>
      </c>
      <c r="F4179" t="s">
        <v>8028</v>
      </c>
      <c r="G4179">
        <v>56</v>
      </c>
      <c r="H4179">
        <v>8</v>
      </c>
      <c r="I4179">
        <v>5</v>
      </c>
      <c r="J4179" s="1">
        <v>100.5</v>
      </c>
      <c r="K4179" s="1">
        <f>Sales_Data[[#This Row],[Order Quantity]]*Sales_Data[[#This Row],[Unit Price]]</f>
        <v>502.5</v>
      </c>
      <c r="L4179" s="1">
        <v>80.400000000000006</v>
      </c>
    </row>
    <row r="4180" spans="1:12">
      <c r="A4180" t="s">
        <v>4203</v>
      </c>
      <c r="B4180" s="2">
        <v>41851</v>
      </c>
      <c r="C4180">
        <v>9</v>
      </c>
      <c r="D4180" t="s">
        <v>2</v>
      </c>
      <c r="E4180" t="s">
        <v>8168</v>
      </c>
      <c r="F4180" t="s">
        <v>8027</v>
      </c>
      <c r="G4180">
        <v>24</v>
      </c>
      <c r="H4180">
        <v>4</v>
      </c>
      <c r="I4180">
        <v>6</v>
      </c>
      <c r="J4180" s="1">
        <v>408.70000000000005</v>
      </c>
      <c r="K4180" s="1">
        <f>Sales_Data[[#This Row],[Order Quantity]]*Sales_Data[[#This Row],[Unit Price]]</f>
        <v>2452.2000000000003</v>
      </c>
      <c r="L4180" s="1">
        <v>339.221</v>
      </c>
    </row>
    <row r="4181" spans="1:12">
      <c r="A4181" t="s">
        <v>4204</v>
      </c>
      <c r="B4181" s="2">
        <v>41851</v>
      </c>
      <c r="C4181">
        <v>13</v>
      </c>
      <c r="D4181" t="s">
        <v>2</v>
      </c>
      <c r="E4181" t="s">
        <v>8168</v>
      </c>
      <c r="F4181" t="s">
        <v>8026</v>
      </c>
      <c r="G4181">
        <v>37</v>
      </c>
      <c r="H4181">
        <v>5</v>
      </c>
      <c r="I4181">
        <v>6</v>
      </c>
      <c r="J4181" s="1">
        <v>440.71111111111111</v>
      </c>
      <c r="K4181" s="1">
        <f>Sales_Data[[#This Row],[Order Quantity]]*Sales_Data[[#This Row],[Unit Price]]</f>
        <v>2644.2666666666664</v>
      </c>
      <c r="L4181" s="1">
        <v>251.20533333333333</v>
      </c>
    </row>
    <row r="4182" spans="1:12">
      <c r="A4182" t="s">
        <v>4205</v>
      </c>
      <c r="B4182" s="2">
        <v>41851</v>
      </c>
      <c r="C4182">
        <v>19</v>
      </c>
      <c r="D4182" t="s">
        <v>2</v>
      </c>
      <c r="E4182" t="s">
        <v>8168</v>
      </c>
      <c r="F4182" t="s">
        <v>8028</v>
      </c>
      <c r="G4182">
        <v>53</v>
      </c>
      <c r="H4182">
        <v>8</v>
      </c>
      <c r="I4182">
        <v>8</v>
      </c>
      <c r="J4182" s="1">
        <v>436.98888888888888</v>
      </c>
      <c r="K4182" s="1">
        <f>Sales_Data[[#This Row],[Order Quantity]]*Sales_Data[[#This Row],[Unit Price]]</f>
        <v>3495.911111111111</v>
      </c>
      <c r="L4182" s="1">
        <v>196.64500000000001</v>
      </c>
    </row>
    <row r="4183" spans="1:12">
      <c r="A4183" t="s">
        <v>4206</v>
      </c>
      <c r="B4183" s="2">
        <v>41852</v>
      </c>
      <c r="C4183">
        <v>3</v>
      </c>
      <c r="D4183" t="s">
        <v>4</v>
      </c>
      <c r="E4183" t="s">
        <v>8168</v>
      </c>
      <c r="F4183" t="s">
        <v>8027</v>
      </c>
      <c r="G4183">
        <v>8</v>
      </c>
      <c r="H4183">
        <v>2</v>
      </c>
      <c r="I4183">
        <v>9</v>
      </c>
      <c r="J4183" s="1">
        <v>253.85555555555558</v>
      </c>
      <c r="K4183" s="1">
        <f>Sales_Data[[#This Row],[Order Quantity]]*Sales_Data[[#This Row],[Unit Price]]</f>
        <v>2284.7000000000003</v>
      </c>
      <c r="L4183" s="1">
        <v>215.77722222222224</v>
      </c>
    </row>
    <row r="4184" spans="1:12">
      <c r="A4184" t="s">
        <v>4207</v>
      </c>
      <c r="B4184" s="2">
        <v>41852</v>
      </c>
      <c r="C4184">
        <v>9</v>
      </c>
      <c r="D4184" t="s">
        <v>4</v>
      </c>
      <c r="E4184" t="s">
        <v>8168</v>
      </c>
      <c r="F4184" t="s">
        <v>8027</v>
      </c>
      <c r="G4184">
        <v>24</v>
      </c>
      <c r="H4184">
        <v>4</v>
      </c>
      <c r="I4184">
        <v>7</v>
      </c>
      <c r="J4184" s="1">
        <v>425.82222222222225</v>
      </c>
      <c r="K4184" s="1">
        <f>Sales_Data[[#This Row],[Order Quantity]]*Sales_Data[[#This Row],[Unit Price]]</f>
        <v>2980.7555555555559</v>
      </c>
      <c r="L4184" s="1">
        <v>251.23511111111111</v>
      </c>
    </row>
    <row r="4185" spans="1:12">
      <c r="A4185" t="s">
        <v>4208</v>
      </c>
      <c r="B4185" s="2">
        <v>41852</v>
      </c>
      <c r="C4185">
        <v>5</v>
      </c>
      <c r="D4185" t="s">
        <v>2</v>
      </c>
      <c r="E4185" t="s">
        <v>8168</v>
      </c>
      <c r="F4185" t="s">
        <v>8027</v>
      </c>
      <c r="G4185">
        <v>12</v>
      </c>
      <c r="H4185">
        <v>2</v>
      </c>
      <c r="I4185">
        <v>5</v>
      </c>
      <c r="J4185" s="1">
        <v>26.8</v>
      </c>
      <c r="K4185" s="1">
        <f>Sales_Data[[#This Row],[Order Quantity]]*Sales_Data[[#This Row],[Unit Price]]</f>
        <v>134</v>
      </c>
      <c r="L4185" s="1">
        <v>19.296000000000003</v>
      </c>
    </row>
    <row r="4186" spans="1:12">
      <c r="A4186" t="s">
        <v>4209</v>
      </c>
      <c r="B4186" s="2">
        <v>41852</v>
      </c>
      <c r="C4186">
        <v>13</v>
      </c>
      <c r="D4186" t="s">
        <v>4</v>
      </c>
      <c r="E4186" t="s">
        <v>8168</v>
      </c>
      <c r="F4186" t="s">
        <v>8026</v>
      </c>
      <c r="G4186">
        <v>35</v>
      </c>
      <c r="H4186">
        <v>5</v>
      </c>
      <c r="I4186">
        <v>2</v>
      </c>
      <c r="J4186" s="1">
        <v>124.32222222222224</v>
      </c>
      <c r="K4186" s="1">
        <f>Sales_Data[[#This Row],[Order Quantity]]*Sales_Data[[#This Row],[Unit Price]]</f>
        <v>248.64444444444447</v>
      </c>
      <c r="L4186" s="1">
        <v>57.18822222222223</v>
      </c>
    </row>
    <row r="4187" spans="1:12">
      <c r="A4187" t="s">
        <v>4210</v>
      </c>
      <c r="B4187" s="2">
        <v>41853</v>
      </c>
      <c r="C4187">
        <v>20</v>
      </c>
      <c r="D4187" t="s">
        <v>4</v>
      </c>
      <c r="E4187" t="s">
        <v>8168</v>
      </c>
      <c r="F4187" t="s">
        <v>8028</v>
      </c>
      <c r="G4187">
        <v>58</v>
      </c>
      <c r="H4187">
        <v>8</v>
      </c>
      <c r="I4187">
        <v>2</v>
      </c>
      <c r="J4187" s="1">
        <v>78.166666666666671</v>
      </c>
      <c r="K4187" s="1">
        <f>Sales_Data[[#This Row],[Order Quantity]]*Sales_Data[[#This Row],[Unit Price]]</f>
        <v>156.33333333333334</v>
      </c>
      <c r="L4187" s="1">
        <v>37.520000000000003</v>
      </c>
    </row>
    <row r="4188" spans="1:12">
      <c r="A4188" t="s">
        <v>4211</v>
      </c>
      <c r="B4188" s="2">
        <v>41854</v>
      </c>
      <c r="C4188">
        <v>7</v>
      </c>
      <c r="D4188" t="s">
        <v>3</v>
      </c>
      <c r="E4188" t="s">
        <v>8168</v>
      </c>
      <c r="F4188" t="s">
        <v>8027</v>
      </c>
      <c r="G4188">
        <v>19</v>
      </c>
      <c r="H4188">
        <v>3</v>
      </c>
      <c r="I4188">
        <v>8</v>
      </c>
      <c r="J4188" s="1">
        <v>681.16666666666663</v>
      </c>
      <c r="K4188" s="1">
        <f>Sales_Data[[#This Row],[Order Quantity]]*Sales_Data[[#This Row],[Unit Price]]</f>
        <v>5449.333333333333</v>
      </c>
      <c r="L4188" s="1">
        <v>388.26499999999999</v>
      </c>
    </row>
    <row r="4189" spans="1:12">
      <c r="A4189" t="s">
        <v>4212</v>
      </c>
      <c r="B4189" s="2">
        <v>41854</v>
      </c>
      <c r="C4189">
        <v>6</v>
      </c>
      <c r="D4189" t="s">
        <v>3</v>
      </c>
      <c r="E4189" t="s">
        <v>8168</v>
      </c>
      <c r="F4189" t="s">
        <v>8027</v>
      </c>
      <c r="G4189">
        <v>17</v>
      </c>
      <c r="H4189">
        <v>3</v>
      </c>
      <c r="I4189">
        <v>8</v>
      </c>
      <c r="J4189" s="1">
        <v>24.566666666666666</v>
      </c>
      <c r="K4189" s="1">
        <f>Sales_Data[[#This Row],[Order Quantity]]*Sales_Data[[#This Row],[Unit Price]]</f>
        <v>196.53333333333333</v>
      </c>
      <c r="L4189" s="1">
        <v>16.951000000000001</v>
      </c>
    </row>
    <row r="4190" spans="1:12">
      <c r="A4190" t="s">
        <v>4213</v>
      </c>
      <c r="B4190" s="2">
        <v>41855</v>
      </c>
      <c r="C4190">
        <v>3</v>
      </c>
      <c r="D4190" t="s">
        <v>4</v>
      </c>
      <c r="E4190" t="s">
        <v>8168</v>
      </c>
      <c r="F4190" t="s">
        <v>8027</v>
      </c>
      <c r="G4190">
        <v>8</v>
      </c>
      <c r="H4190">
        <v>1</v>
      </c>
      <c r="I4190">
        <v>3</v>
      </c>
      <c r="J4190" s="1">
        <v>291.82222222222225</v>
      </c>
      <c r="K4190" s="1">
        <f>Sales_Data[[#This Row],[Order Quantity]]*Sales_Data[[#This Row],[Unit Price]]</f>
        <v>875.4666666666667</v>
      </c>
      <c r="L4190" s="1">
        <v>154.66577777777781</v>
      </c>
    </row>
    <row r="4191" spans="1:12">
      <c r="A4191" t="s">
        <v>4214</v>
      </c>
      <c r="B4191" s="2">
        <v>41855</v>
      </c>
      <c r="C4191">
        <v>7</v>
      </c>
      <c r="D4191" t="s">
        <v>3</v>
      </c>
      <c r="E4191" t="s">
        <v>8168</v>
      </c>
      <c r="F4191" t="s">
        <v>8027</v>
      </c>
      <c r="G4191">
        <v>20</v>
      </c>
      <c r="H4191">
        <v>3</v>
      </c>
      <c r="I4191">
        <v>2</v>
      </c>
      <c r="J4191" s="1">
        <v>192.8111111111111</v>
      </c>
      <c r="K4191" s="1">
        <f>Sales_Data[[#This Row],[Order Quantity]]*Sales_Data[[#This Row],[Unit Price]]</f>
        <v>385.62222222222221</v>
      </c>
      <c r="L4191" s="1">
        <v>94.47744444444443</v>
      </c>
    </row>
    <row r="4192" spans="1:12">
      <c r="A4192" t="s">
        <v>4215</v>
      </c>
      <c r="B4192" s="2">
        <v>41855</v>
      </c>
      <c r="C4192">
        <v>15</v>
      </c>
      <c r="D4192" t="s">
        <v>4</v>
      </c>
      <c r="E4192" t="s">
        <v>8168</v>
      </c>
      <c r="F4192" t="s">
        <v>8025</v>
      </c>
      <c r="G4192">
        <v>41</v>
      </c>
      <c r="H4192">
        <v>6</v>
      </c>
      <c r="I4192">
        <v>2</v>
      </c>
      <c r="J4192" s="1">
        <v>110.17777777777778</v>
      </c>
      <c r="K4192" s="1">
        <f>Sales_Data[[#This Row],[Order Quantity]]*Sales_Data[[#This Row],[Unit Price]]</f>
        <v>220.35555555555555</v>
      </c>
      <c r="L4192" s="1">
        <v>58.394222222222226</v>
      </c>
    </row>
    <row r="4193" spans="1:12">
      <c r="A4193" t="s">
        <v>4216</v>
      </c>
      <c r="B4193" s="2">
        <v>41855</v>
      </c>
      <c r="C4193">
        <v>20</v>
      </c>
      <c r="D4193" t="s">
        <v>4</v>
      </c>
      <c r="E4193" t="s">
        <v>8168</v>
      </c>
      <c r="F4193" t="s">
        <v>8028</v>
      </c>
      <c r="G4193">
        <v>58</v>
      </c>
      <c r="H4193">
        <v>8</v>
      </c>
      <c r="I4193">
        <v>5</v>
      </c>
      <c r="J4193" s="1">
        <v>438.47777777777782</v>
      </c>
      <c r="K4193" s="1">
        <f>Sales_Data[[#This Row],[Order Quantity]]*Sales_Data[[#This Row],[Unit Price]]</f>
        <v>2192.3888888888891</v>
      </c>
      <c r="L4193" s="1">
        <v>219.23888888888891</v>
      </c>
    </row>
    <row r="4194" spans="1:12">
      <c r="A4194" t="s">
        <v>4217</v>
      </c>
      <c r="B4194" s="2">
        <v>41855</v>
      </c>
      <c r="C4194">
        <v>14</v>
      </c>
      <c r="D4194" t="s">
        <v>4</v>
      </c>
      <c r="E4194" t="s">
        <v>8168</v>
      </c>
      <c r="F4194" t="s">
        <v>8026</v>
      </c>
      <c r="G4194">
        <v>40</v>
      </c>
      <c r="H4194">
        <v>6</v>
      </c>
      <c r="I4194">
        <v>7</v>
      </c>
      <c r="J4194" s="1">
        <v>611.18888888888887</v>
      </c>
      <c r="K4194" s="1">
        <f>Sales_Data[[#This Row],[Order Quantity]]*Sales_Data[[#This Row],[Unit Price]]</f>
        <v>4278.3222222222221</v>
      </c>
      <c r="L4194" s="1">
        <v>440.05599999999998</v>
      </c>
    </row>
    <row r="4195" spans="1:12">
      <c r="A4195" t="s">
        <v>4218</v>
      </c>
      <c r="B4195" s="2">
        <v>41855</v>
      </c>
      <c r="C4195">
        <v>19</v>
      </c>
      <c r="D4195" t="s">
        <v>2</v>
      </c>
      <c r="E4195" t="s">
        <v>8168</v>
      </c>
      <c r="F4195" t="s">
        <v>8028</v>
      </c>
      <c r="G4195">
        <v>55</v>
      </c>
      <c r="H4195">
        <v>8</v>
      </c>
      <c r="I4195">
        <v>5</v>
      </c>
      <c r="J4195" s="1">
        <v>430.28888888888889</v>
      </c>
      <c r="K4195" s="1">
        <f>Sales_Data[[#This Row],[Order Quantity]]*Sales_Data[[#This Row],[Unit Price]]</f>
        <v>2151.4444444444443</v>
      </c>
      <c r="L4195" s="1">
        <v>292.59644444444444</v>
      </c>
    </row>
    <row r="4196" spans="1:12">
      <c r="A4196" t="s">
        <v>4219</v>
      </c>
      <c r="B4196" s="2">
        <v>41856</v>
      </c>
      <c r="C4196">
        <v>9</v>
      </c>
      <c r="D4196" t="s">
        <v>2</v>
      </c>
      <c r="E4196" t="s">
        <v>8168</v>
      </c>
      <c r="F4196" t="s">
        <v>8027</v>
      </c>
      <c r="G4196">
        <v>26</v>
      </c>
      <c r="H4196">
        <v>4</v>
      </c>
      <c r="I4196">
        <v>7</v>
      </c>
      <c r="J4196" s="1">
        <v>26.055555555555557</v>
      </c>
      <c r="K4196" s="1">
        <f>Sales_Data[[#This Row],[Order Quantity]]*Sales_Data[[#This Row],[Unit Price]]</f>
        <v>182.38888888888891</v>
      </c>
      <c r="L4196" s="1">
        <v>13.809444444444445</v>
      </c>
    </row>
    <row r="4197" spans="1:12">
      <c r="A4197" t="s">
        <v>4220</v>
      </c>
      <c r="B4197" s="2">
        <v>41856</v>
      </c>
      <c r="C4197">
        <v>11</v>
      </c>
      <c r="D4197" t="s">
        <v>4</v>
      </c>
      <c r="E4197" t="s">
        <v>8168</v>
      </c>
      <c r="F4197" t="s">
        <v>8026</v>
      </c>
      <c r="G4197">
        <v>30</v>
      </c>
      <c r="H4197">
        <v>5</v>
      </c>
      <c r="I4197">
        <v>2</v>
      </c>
      <c r="J4197" s="1">
        <v>217.37777777777779</v>
      </c>
      <c r="K4197" s="1">
        <f>Sales_Data[[#This Row],[Order Quantity]]*Sales_Data[[#This Row],[Unit Price]]</f>
        <v>434.75555555555559</v>
      </c>
      <c r="L4197" s="1">
        <v>156.512</v>
      </c>
    </row>
    <row r="4198" spans="1:12">
      <c r="A4198" t="s">
        <v>4221</v>
      </c>
      <c r="B4198" s="2">
        <v>41856</v>
      </c>
      <c r="C4198">
        <v>6</v>
      </c>
      <c r="D4198" t="s">
        <v>4</v>
      </c>
      <c r="E4198" t="s">
        <v>8168</v>
      </c>
      <c r="F4198" t="s">
        <v>8027</v>
      </c>
      <c r="G4198">
        <v>16</v>
      </c>
      <c r="H4198">
        <v>3</v>
      </c>
      <c r="I4198">
        <v>2</v>
      </c>
      <c r="J4198" s="1">
        <v>27.544444444444444</v>
      </c>
      <c r="K4198" s="1">
        <f>Sales_Data[[#This Row],[Order Quantity]]*Sales_Data[[#This Row],[Unit Price]]</f>
        <v>55.088888888888889</v>
      </c>
      <c r="L4198" s="1">
        <v>11.293222222222221</v>
      </c>
    </row>
    <row r="4199" spans="1:12">
      <c r="A4199" t="s">
        <v>4222</v>
      </c>
      <c r="B4199" s="2">
        <v>41856</v>
      </c>
      <c r="C4199">
        <v>1</v>
      </c>
      <c r="D4199" t="s">
        <v>2</v>
      </c>
      <c r="E4199" t="s">
        <v>8168</v>
      </c>
      <c r="F4199" t="s">
        <v>8027</v>
      </c>
      <c r="G4199">
        <v>2</v>
      </c>
      <c r="H4199">
        <v>1</v>
      </c>
      <c r="I4199">
        <v>3</v>
      </c>
      <c r="J4199" s="1">
        <v>714.66666666666663</v>
      </c>
      <c r="K4199" s="1">
        <f>Sales_Data[[#This Row],[Order Quantity]]*Sales_Data[[#This Row],[Unit Price]]</f>
        <v>2144</v>
      </c>
      <c r="L4199" s="1">
        <v>485.97333333333336</v>
      </c>
    </row>
    <row r="4200" spans="1:12">
      <c r="A4200" t="s">
        <v>4223</v>
      </c>
      <c r="B4200" s="2">
        <v>41856</v>
      </c>
      <c r="C4200">
        <v>16</v>
      </c>
      <c r="D4200" t="s">
        <v>4</v>
      </c>
      <c r="E4200" t="s">
        <v>8168</v>
      </c>
      <c r="F4200" t="s">
        <v>8025</v>
      </c>
      <c r="G4200">
        <v>46</v>
      </c>
      <c r="H4200">
        <v>7</v>
      </c>
      <c r="I4200">
        <v>2</v>
      </c>
      <c r="J4200" s="1">
        <v>119.85555555555555</v>
      </c>
      <c r="K4200" s="1">
        <f>Sales_Data[[#This Row],[Order Quantity]]*Sales_Data[[#This Row],[Unit Price]]</f>
        <v>239.71111111111111</v>
      </c>
      <c r="L4200" s="1">
        <v>81.501777777777789</v>
      </c>
    </row>
    <row r="4201" spans="1:12">
      <c r="A4201" t="s">
        <v>4224</v>
      </c>
      <c r="B4201" s="2">
        <v>41857</v>
      </c>
      <c r="C4201">
        <v>17</v>
      </c>
      <c r="D4201" t="s">
        <v>4</v>
      </c>
      <c r="E4201" t="s">
        <v>8168</v>
      </c>
      <c r="F4201" t="s">
        <v>8025</v>
      </c>
      <c r="G4201">
        <v>49</v>
      </c>
      <c r="H4201">
        <v>7</v>
      </c>
      <c r="I4201">
        <v>1</v>
      </c>
      <c r="J4201" s="1">
        <v>250.13333333333335</v>
      </c>
      <c r="K4201" s="1">
        <f>Sales_Data[[#This Row],[Order Quantity]]*Sales_Data[[#This Row],[Unit Price]]</f>
        <v>250.13333333333335</v>
      </c>
      <c r="L4201" s="1">
        <v>207.61066666666667</v>
      </c>
    </row>
    <row r="4202" spans="1:12">
      <c r="A4202" t="s">
        <v>4225</v>
      </c>
      <c r="B4202" s="2">
        <v>41857</v>
      </c>
      <c r="C4202">
        <v>9</v>
      </c>
      <c r="D4202" t="s">
        <v>4</v>
      </c>
      <c r="E4202" t="s">
        <v>8168</v>
      </c>
      <c r="F4202" t="s">
        <v>8027</v>
      </c>
      <c r="G4202">
        <v>26</v>
      </c>
      <c r="H4202">
        <v>4</v>
      </c>
      <c r="I4202">
        <v>2</v>
      </c>
      <c r="J4202" s="1">
        <v>22.333333333333332</v>
      </c>
      <c r="K4202" s="1">
        <f>Sales_Data[[#This Row],[Order Quantity]]*Sales_Data[[#This Row],[Unit Price]]</f>
        <v>44.666666666666664</v>
      </c>
      <c r="L4202" s="1">
        <v>18.760000000000002</v>
      </c>
    </row>
    <row r="4203" spans="1:12">
      <c r="A4203" t="s">
        <v>4226</v>
      </c>
      <c r="B4203" s="2">
        <v>41857</v>
      </c>
      <c r="C4203">
        <v>7</v>
      </c>
      <c r="D4203" t="s">
        <v>4</v>
      </c>
      <c r="E4203" t="s">
        <v>8168</v>
      </c>
      <c r="F4203" t="s">
        <v>8027</v>
      </c>
      <c r="G4203">
        <v>19</v>
      </c>
      <c r="H4203">
        <v>3</v>
      </c>
      <c r="I4203">
        <v>3</v>
      </c>
      <c r="J4203" s="1">
        <v>112.41111111111111</v>
      </c>
      <c r="K4203" s="1">
        <f>Sales_Data[[#This Row],[Order Quantity]]*Sales_Data[[#This Row],[Unit Price]]</f>
        <v>337.23333333333335</v>
      </c>
      <c r="L4203" s="1">
        <v>50.585000000000008</v>
      </c>
    </row>
    <row r="4204" spans="1:12">
      <c r="A4204" t="s">
        <v>4227</v>
      </c>
      <c r="B4204" s="2">
        <v>41857</v>
      </c>
      <c r="C4204">
        <v>15</v>
      </c>
      <c r="D4204" t="s">
        <v>4</v>
      </c>
      <c r="E4204" t="s">
        <v>8168</v>
      </c>
      <c r="F4204" t="s">
        <v>8025</v>
      </c>
      <c r="G4204">
        <v>43</v>
      </c>
      <c r="H4204">
        <v>6</v>
      </c>
      <c r="I4204">
        <v>1</v>
      </c>
      <c r="J4204" s="1">
        <v>99.01111111111112</v>
      </c>
      <c r="K4204" s="1">
        <f>Sales_Data[[#This Row],[Order Quantity]]*Sales_Data[[#This Row],[Unit Price]]</f>
        <v>99.01111111111112</v>
      </c>
      <c r="L4204" s="1">
        <v>56.43633333333333</v>
      </c>
    </row>
    <row r="4205" spans="1:12">
      <c r="A4205" t="s">
        <v>4228</v>
      </c>
      <c r="B4205" s="2">
        <v>41857</v>
      </c>
      <c r="C4205">
        <v>17</v>
      </c>
      <c r="D4205" t="s">
        <v>3</v>
      </c>
      <c r="E4205" t="s">
        <v>8168</v>
      </c>
      <c r="F4205" t="s">
        <v>8025</v>
      </c>
      <c r="G4205">
        <v>48</v>
      </c>
      <c r="H4205">
        <v>7</v>
      </c>
      <c r="I4205">
        <v>3</v>
      </c>
      <c r="J4205" s="1">
        <v>112.41111111111111</v>
      </c>
      <c r="K4205" s="1">
        <f>Sales_Data[[#This Row],[Order Quantity]]*Sales_Data[[#This Row],[Unit Price]]</f>
        <v>337.23333333333335</v>
      </c>
      <c r="L4205" s="1">
        <v>50.585000000000008</v>
      </c>
    </row>
    <row r="4206" spans="1:12">
      <c r="A4206" t="s">
        <v>4229</v>
      </c>
      <c r="B4206" s="2">
        <v>41857</v>
      </c>
      <c r="C4206">
        <v>5</v>
      </c>
      <c r="D4206" t="s">
        <v>3</v>
      </c>
      <c r="E4206" t="s">
        <v>8168</v>
      </c>
      <c r="F4206" t="s">
        <v>8027</v>
      </c>
      <c r="G4206">
        <v>14</v>
      </c>
      <c r="H4206">
        <v>2</v>
      </c>
      <c r="I4206">
        <v>1</v>
      </c>
      <c r="J4206" s="1">
        <v>24.566666666666666</v>
      </c>
      <c r="K4206" s="1">
        <f>Sales_Data[[#This Row],[Order Quantity]]*Sales_Data[[#This Row],[Unit Price]]</f>
        <v>24.566666666666666</v>
      </c>
      <c r="L4206" s="1">
        <v>12.529</v>
      </c>
    </row>
    <row r="4207" spans="1:12">
      <c r="A4207" t="s">
        <v>4230</v>
      </c>
      <c r="B4207" s="2">
        <v>41858</v>
      </c>
      <c r="C4207">
        <v>1</v>
      </c>
      <c r="D4207" t="s">
        <v>2</v>
      </c>
      <c r="E4207" t="s">
        <v>8168</v>
      </c>
      <c r="F4207" t="s">
        <v>8027</v>
      </c>
      <c r="G4207">
        <v>3</v>
      </c>
      <c r="H4207">
        <v>1</v>
      </c>
      <c r="I4207">
        <v>2</v>
      </c>
      <c r="J4207" s="1">
        <v>277.67777777777775</v>
      </c>
      <c r="K4207" s="1">
        <f>Sales_Data[[#This Row],[Order Quantity]]*Sales_Data[[#This Row],[Unit Price]]</f>
        <v>555.3555555555555</v>
      </c>
      <c r="L4207" s="1">
        <v>113.84788888888887</v>
      </c>
    </row>
    <row r="4208" spans="1:12">
      <c r="A4208" t="s">
        <v>4231</v>
      </c>
      <c r="B4208" s="2">
        <v>41858</v>
      </c>
      <c r="C4208">
        <v>12</v>
      </c>
      <c r="D4208" t="s">
        <v>2</v>
      </c>
      <c r="E4208" t="s">
        <v>8168</v>
      </c>
      <c r="F4208" t="s">
        <v>8026</v>
      </c>
      <c r="G4208">
        <v>34</v>
      </c>
      <c r="H4208">
        <v>5</v>
      </c>
      <c r="I4208">
        <v>4</v>
      </c>
      <c r="J4208" s="1">
        <v>595.55555555555554</v>
      </c>
      <c r="K4208" s="1">
        <f>Sales_Data[[#This Row],[Order Quantity]]*Sales_Data[[#This Row],[Unit Price]]</f>
        <v>2382.2222222222222</v>
      </c>
      <c r="L4208" s="1">
        <v>404.97777777777782</v>
      </c>
    </row>
    <row r="4209" spans="1:12">
      <c r="A4209" t="s">
        <v>4232</v>
      </c>
      <c r="B4209" s="2">
        <v>41858</v>
      </c>
      <c r="C4209">
        <v>9</v>
      </c>
      <c r="D4209" t="s">
        <v>2</v>
      </c>
      <c r="E4209" t="s">
        <v>8168</v>
      </c>
      <c r="F4209" t="s">
        <v>8027</v>
      </c>
      <c r="G4209">
        <v>24</v>
      </c>
      <c r="H4209">
        <v>4</v>
      </c>
      <c r="I4209">
        <v>2</v>
      </c>
      <c r="J4209" s="1">
        <v>118.36666666666666</v>
      </c>
      <c r="K4209" s="1">
        <f>Sales_Data[[#This Row],[Order Quantity]]*Sales_Data[[#This Row],[Unit Price]]</f>
        <v>236.73333333333332</v>
      </c>
      <c r="L4209" s="1">
        <v>87.591333333333338</v>
      </c>
    </row>
    <row r="4210" spans="1:12">
      <c r="A4210" t="s">
        <v>4233</v>
      </c>
      <c r="B4210" s="2">
        <v>41858</v>
      </c>
      <c r="C4210">
        <v>7</v>
      </c>
      <c r="D4210" t="s">
        <v>3</v>
      </c>
      <c r="E4210" t="s">
        <v>8168</v>
      </c>
      <c r="F4210" t="s">
        <v>8027</v>
      </c>
      <c r="G4210">
        <v>18</v>
      </c>
      <c r="H4210">
        <v>3</v>
      </c>
      <c r="I4210">
        <v>8</v>
      </c>
      <c r="J4210" s="1">
        <v>113.90000000000002</v>
      </c>
      <c r="K4210" s="1">
        <f>Sales_Data[[#This Row],[Order Quantity]]*Sales_Data[[#This Row],[Unit Price]]</f>
        <v>911.20000000000016</v>
      </c>
      <c r="L4210" s="1">
        <v>82.00800000000001</v>
      </c>
    </row>
    <row r="4211" spans="1:12">
      <c r="A4211" t="s">
        <v>4234</v>
      </c>
      <c r="B4211" s="2">
        <v>41858</v>
      </c>
      <c r="C4211">
        <v>9</v>
      </c>
      <c r="D4211" t="s">
        <v>2</v>
      </c>
      <c r="E4211" t="s">
        <v>8168</v>
      </c>
      <c r="F4211" t="s">
        <v>8027</v>
      </c>
      <c r="G4211">
        <v>26</v>
      </c>
      <c r="H4211">
        <v>4</v>
      </c>
      <c r="I4211">
        <v>9</v>
      </c>
      <c r="J4211" s="1">
        <v>123.57777777777778</v>
      </c>
      <c r="K4211" s="1">
        <f>Sales_Data[[#This Row],[Order Quantity]]*Sales_Data[[#This Row],[Unit Price]]</f>
        <v>1112.2</v>
      </c>
      <c r="L4211" s="1">
        <v>101.33377777777778</v>
      </c>
    </row>
    <row r="4212" spans="1:12">
      <c r="A4212" t="s">
        <v>4235</v>
      </c>
      <c r="B4212" s="2">
        <v>41858</v>
      </c>
      <c r="C4212">
        <v>15</v>
      </c>
      <c r="D4212" t="s">
        <v>4</v>
      </c>
      <c r="E4212" t="s">
        <v>8168</v>
      </c>
      <c r="F4212" t="s">
        <v>8025</v>
      </c>
      <c r="G4212">
        <v>43</v>
      </c>
      <c r="H4212">
        <v>6</v>
      </c>
      <c r="I4212">
        <v>7</v>
      </c>
      <c r="J4212" s="1">
        <v>113.15555555555555</v>
      </c>
      <c r="K4212" s="1">
        <f>Sales_Data[[#This Row],[Order Quantity]]*Sales_Data[[#This Row],[Unit Price]]</f>
        <v>792.08888888888885</v>
      </c>
      <c r="L4212" s="1">
        <v>70.156444444444446</v>
      </c>
    </row>
    <row r="4213" spans="1:12">
      <c r="A4213" t="s">
        <v>4236</v>
      </c>
      <c r="B4213" s="2">
        <v>41859</v>
      </c>
      <c r="C4213">
        <v>4</v>
      </c>
      <c r="D4213" t="s">
        <v>4</v>
      </c>
      <c r="E4213" t="s">
        <v>8168</v>
      </c>
      <c r="F4213" t="s">
        <v>8027</v>
      </c>
      <c r="G4213">
        <v>12</v>
      </c>
      <c r="H4213">
        <v>2</v>
      </c>
      <c r="I4213">
        <v>2</v>
      </c>
      <c r="J4213" s="1">
        <v>128.78888888888889</v>
      </c>
      <c r="K4213" s="1">
        <f>Sales_Data[[#This Row],[Order Quantity]]*Sales_Data[[#This Row],[Unit Price]]</f>
        <v>257.57777777777778</v>
      </c>
      <c r="L4213" s="1">
        <v>97.879555555555569</v>
      </c>
    </row>
    <row r="4214" spans="1:12">
      <c r="A4214" t="s">
        <v>4237</v>
      </c>
      <c r="B4214" s="2">
        <v>41859</v>
      </c>
      <c r="C4214">
        <v>11</v>
      </c>
      <c r="D4214" t="s">
        <v>4</v>
      </c>
      <c r="E4214" t="s">
        <v>8168</v>
      </c>
      <c r="F4214" t="s">
        <v>8026</v>
      </c>
      <c r="G4214">
        <v>30</v>
      </c>
      <c r="H4214">
        <v>5</v>
      </c>
      <c r="I4214">
        <v>1</v>
      </c>
      <c r="J4214" s="1">
        <v>288.84444444444443</v>
      </c>
      <c r="K4214" s="1">
        <f>Sales_Data[[#This Row],[Order Quantity]]*Sales_Data[[#This Row],[Unit Price]]</f>
        <v>288.84444444444443</v>
      </c>
      <c r="L4214" s="1">
        <v>207.96799999999996</v>
      </c>
    </row>
    <row r="4215" spans="1:12">
      <c r="A4215" t="s">
        <v>4238</v>
      </c>
      <c r="B4215" s="2">
        <v>41859</v>
      </c>
      <c r="C4215">
        <v>7</v>
      </c>
      <c r="D4215" t="s">
        <v>4</v>
      </c>
      <c r="E4215" t="s">
        <v>8168</v>
      </c>
      <c r="F4215" t="s">
        <v>8027</v>
      </c>
      <c r="G4215">
        <v>19</v>
      </c>
      <c r="H4215">
        <v>3</v>
      </c>
      <c r="I4215">
        <v>1</v>
      </c>
      <c r="J4215" s="1">
        <v>28.288888888888888</v>
      </c>
      <c r="K4215" s="1">
        <f>Sales_Data[[#This Row],[Order Quantity]]*Sales_Data[[#This Row],[Unit Price]]</f>
        <v>28.288888888888888</v>
      </c>
      <c r="L4215" s="1">
        <v>20.65088888888889</v>
      </c>
    </row>
    <row r="4216" spans="1:12">
      <c r="A4216" t="s">
        <v>4239</v>
      </c>
      <c r="B4216" s="2">
        <v>41859</v>
      </c>
      <c r="C4216">
        <v>16</v>
      </c>
      <c r="D4216" t="s">
        <v>3</v>
      </c>
      <c r="E4216" t="s">
        <v>8168</v>
      </c>
      <c r="F4216" t="s">
        <v>8025</v>
      </c>
      <c r="G4216">
        <v>46</v>
      </c>
      <c r="H4216">
        <v>7</v>
      </c>
      <c r="I4216">
        <v>1</v>
      </c>
      <c r="J4216" s="1">
        <v>604.48888888888894</v>
      </c>
      <c r="K4216" s="1">
        <f>Sales_Data[[#This Row],[Order Quantity]]*Sales_Data[[#This Row],[Unit Price]]</f>
        <v>604.48888888888894</v>
      </c>
      <c r="L4216" s="1">
        <v>489.63600000000014</v>
      </c>
    </row>
    <row r="4217" spans="1:12">
      <c r="A4217" t="s">
        <v>4240</v>
      </c>
      <c r="B4217" s="2">
        <v>41859</v>
      </c>
      <c r="C4217">
        <v>3</v>
      </c>
      <c r="D4217" t="s">
        <v>2</v>
      </c>
      <c r="E4217" t="s">
        <v>8168</v>
      </c>
      <c r="F4217" t="s">
        <v>8027</v>
      </c>
      <c r="G4217">
        <v>9</v>
      </c>
      <c r="H4217">
        <v>2</v>
      </c>
      <c r="I4217">
        <v>2</v>
      </c>
      <c r="J4217" s="1">
        <v>199.51111111111112</v>
      </c>
      <c r="K4217" s="1">
        <f>Sales_Data[[#This Row],[Order Quantity]]*Sales_Data[[#This Row],[Unit Price]]</f>
        <v>399.02222222222224</v>
      </c>
      <c r="L4217" s="1">
        <v>97.760444444444445</v>
      </c>
    </row>
    <row r="4218" spans="1:12">
      <c r="A4218" t="s">
        <v>4241</v>
      </c>
      <c r="B4218" s="2">
        <v>41859</v>
      </c>
      <c r="C4218">
        <v>11</v>
      </c>
      <c r="D4218" t="s">
        <v>4</v>
      </c>
      <c r="E4218" t="s">
        <v>8168</v>
      </c>
      <c r="F4218" t="s">
        <v>8026</v>
      </c>
      <c r="G4218">
        <v>31</v>
      </c>
      <c r="H4218">
        <v>5</v>
      </c>
      <c r="I4218">
        <v>3</v>
      </c>
      <c r="J4218" s="1">
        <v>615.65555555555557</v>
      </c>
      <c r="K4218" s="1">
        <f>Sales_Data[[#This Row],[Order Quantity]]*Sales_Data[[#This Row],[Unit Price]]</f>
        <v>1846.9666666666667</v>
      </c>
      <c r="L4218" s="1">
        <v>455.58511111111119</v>
      </c>
    </row>
    <row r="4219" spans="1:12">
      <c r="A4219" t="s">
        <v>4242</v>
      </c>
      <c r="B4219" s="2">
        <v>41860</v>
      </c>
      <c r="C4219">
        <v>20</v>
      </c>
      <c r="D4219" t="s">
        <v>2</v>
      </c>
      <c r="E4219" t="s">
        <v>8168</v>
      </c>
      <c r="F4219" t="s">
        <v>8028</v>
      </c>
      <c r="G4219">
        <v>58</v>
      </c>
      <c r="H4219">
        <v>8</v>
      </c>
      <c r="I4219">
        <v>2</v>
      </c>
      <c r="J4219" s="1">
        <v>597.78888888888889</v>
      </c>
      <c r="K4219" s="1">
        <f>Sales_Data[[#This Row],[Order Quantity]]*Sales_Data[[#This Row],[Unit Price]]</f>
        <v>1195.5777777777778</v>
      </c>
      <c r="L4219" s="1">
        <v>508.12055555555554</v>
      </c>
    </row>
    <row r="4220" spans="1:12">
      <c r="A4220" t="s">
        <v>4243</v>
      </c>
      <c r="B4220" s="2">
        <v>41860</v>
      </c>
      <c r="C4220">
        <v>19</v>
      </c>
      <c r="D4220" t="s">
        <v>4</v>
      </c>
      <c r="E4220" t="s">
        <v>8168</v>
      </c>
      <c r="F4220" t="s">
        <v>8028</v>
      </c>
      <c r="G4220">
        <v>54</v>
      </c>
      <c r="H4220">
        <v>8</v>
      </c>
      <c r="I4220">
        <v>1</v>
      </c>
      <c r="J4220" s="1">
        <v>120.60000000000001</v>
      </c>
      <c r="K4220" s="1">
        <f>Sales_Data[[#This Row],[Order Quantity]]*Sales_Data[[#This Row],[Unit Price]]</f>
        <v>120.60000000000001</v>
      </c>
      <c r="L4220" s="1">
        <v>57.888000000000005</v>
      </c>
    </row>
    <row r="4221" spans="1:12">
      <c r="A4221" t="s">
        <v>4244</v>
      </c>
      <c r="B4221" s="2">
        <v>41861</v>
      </c>
      <c r="C4221">
        <v>13</v>
      </c>
      <c r="D4221" t="s">
        <v>4</v>
      </c>
      <c r="E4221" t="s">
        <v>8168</v>
      </c>
      <c r="F4221" t="s">
        <v>8026</v>
      </c>
      <c r="G4221">
        <v>36</v>
      </c>
      <c r="H4221">
        <v>5</v>
      </c>
      <c r="I4221">
        <v>8</v>
      </c>
      <c r="J4221" s="1">
        <v>119.85555555555555</v>
      </c>
      <c r="K4221" s="1">
        <f>Sales_Data[[#This Row],[Order Quantity]]*Sales_Data[[#This Row],[Unit Price]]</f>
        <v>958.84444444444443</v>
      </c>
      <c r="L4221" s="1">
        <v>77.906111111111116</v>
      </c>
    </row>
    <row r="4222" spans="1:12">
      <c r="A4222" t="s">
        <v>4245</v>
      </c>
      <c r="B4222" s="2">
        <v>41862</v>
      </c>
      <c r="C4222">
        <v>17</v>
      </c>
      <c r="D4222" t="s">
        <v>3</v>
      </c>
      <c r="E4222" t="s">
        <v>8168</v>
      </c>
      <c r="F4222" t="s">
        <v>8025</v>
      </c>
      <c r="G4222">
        <v>47</v>
      </c>
      <c r="H4222">
        <v>7</v>
      </c>
      <c r="I4222">
        <v>4</v>
      </c>
      <c r="J4222" s="1">
        <v>97.522222222222226</v>
      </c>
      <c r="K4222" s="1">
        <f>Sales_Data[[#This Row],[Order Quantity]]*Sales_Data[[#This Row],[Unit Price]]</f>
        <v>390.0888888888889</v>
      </c>
      <c r="L4222" s="1">
        <v>58.513333333333335</v>
      </c>
    </row>
    <row r="4223" spans="1:12">
      <c r="A4223" t="s">
        <v>4246</v>
      </c>
      <c r="B4223" s="2">
        <v>41862</v>
      </c>
      <c r="C4223">
        <v>8</v>
      </c>
      <c r="D4223" t="s">
        <v>4</v>
      </c>
      <c r="E4223" t="s">
        <v>8168</v>
      </c>
      <c r="F4223" t="s">
        <v>8027</v>
      </c>
      <c r="G4223">
        <v>23</v>
      </c>
      <c r="H4223">
        <v>4</v>
      </c>
      <c r="I4223">
        <v>4</v>
      </c>
      <c r="J4223" s="1">
        <v>337.97777777777782</v>
      </c>
      <c r="K4223" s="1">
        <f>Sales_Data[[#This Row],[Order Quantity]]*Sales_Data[[#This Row],[Unit Price]]</f>
        <v>1351.9111111111113</v>
      </c>
      <c r="L4223" s="1">
        <v>135.19111111111113</v>
      </c>
    </row>
    <row r="4224" spans="1:12">
      <c r="A4224" t="s">
        <v>4247</v>
      </c>
      <c r="B4224" s="2">
        <v>41863</v>
      </c>
      <c r="C4224">
        <v>8</v>
      </c>
      <c r="D4224" t="s">
        <v>2</v>
      </c>
      <c r="E4224" t="s">
        <v>8168</v>
      </c>
      <c r="F4224" t="s">
        <v>8027</v>
      </c>
      <c r="G4224">
        <v>22</v>
      </c>
      <c r="H4224">
        <v>4</v>
      </c>
      <c r="I4224">
        <v>7</v>
      </c>
      <c r="J4224" s="1">
        <v>722.8555555555555</v>
      </c>
      <c r="K4224" s="1">
        <f>Sales_Data[[#This Row],[Order Quantity]]*Sales_Data[[#This Row],[Unit Price]]</f>
        <v>5059.9888888888881</v>
      </c>
      <c r="L4224" s="1">
        <v>325.28500000000003</v>
      </c>
    </row>
    <row r="4225" spans="1:12">
      <c r="A4225" t="s">
        <v>4248</v>
      </c>
      <c r="B4225" s="2">
        <v>41863</v>
      </c>
      <c r="C4225">
        <v>13</v>
      </c>
      <c r="D4225" t="s">
        <v>4</v>
      </c>
      <c r="E4225" t="s">
        <v>8168</v>
      </c>
      <c r="F4225" t="s">
        <v>8026</v>
      </c>
      <c r="G4225">
        <v>38</v>
      </c>
      <c r="H4225">
        <v>6</v>
      </c>
      <c r="I4225">
        <v>8</v>
      </c>
      <c r="J4225" s="1">
        <v>122.83333333333333</v>
      </c>
      <c r="K4225" s="1">
        <f>Sales_Data[[#This Row],[Order Quantity]]*Sales_Data[[#This Row],[Unit Price]]</f>
        <v>982.66666666666663</v>
      </c>
      <c r="L4225" s="1">
        <v>49.13333333333334</v>
      </c>
    </row>
    <row r="4226" spans="1:12">
      <c r="A4226" t="s">
        <v>4249</v>
      </c>
      <c r="B4226" s="2">
        <v>41863</v>
      </c>
      <c r="C4226">
        <v>16</v>
      </c>
      <c r="D4226" t="s">
        <v>4</v>
      </c>
      <c r="E4226" t="s">
        <v>8168</v>
      </c>
      <c r="F4226" t="s">
        <v>8025</v>
      </c>
      <c r="G4226">
        <v>46</v>
      </c>
      <c r="H4226">
        <v>7</v>
      </c>
      <c r="I4226">
        <v>2</v>
      </c>
      <c r="J4226" s="1">
        <v>116.13333333333334</v>
      </c>
      <c r="K4226" s="1">
        <f>Sales_Data[[#This Row],[Order Quantity]]*Sales_Data[[#This Row],[Unit Price]]</f>
        <v>232.26666666666668</v>
      </c>
      <c r="L4226" s="1">
        <v>74.325333333333333</v>
      </c>
    </row>
    <row r="4227" spans="1:12">
      <c r="A4227" t="s">
        <v>4250</v>
      </c>
      <c r="B4227" s="2">
        <v>41863</v>
      </c>
      <c r="C4227">
        <v>9</v>
      </c>
      <c r="D4227" t="s">
        <v>2</v>
      </c>
      <c r="E4227" t="s">
        <v>8168</v>
      </c>
      <c r="F4227" t="s">
        <v>8027</v>
      </c>
      <c r="G4227">
        <v>26</v>
      </c>
      <c r="H4227">
        <v>4</v>
      </c>
      <c r="I4227">
        <v>6</v>
      </c>
      <c r="J4227" s="1">
        <v>596.29999999999995</v>
      </c>
      <c r="K4227" s="1">
        <f>Sales_Data[[#This Row],[Order Quantity]]*Sales_Data[[#This Row],[Unit Price]]</f>
        <v>3577.7999999999997</v>
      </c>
      <c r="L4227" s="1">
        <v>387.59500000000003</v>
      </c>
    </row>
    <row r="4228" spans="1:12">
      <c r="A4228" t="s">
        <v>4251</v>
      </c>
      <c r="B4228" s="2">
        <v>41864</v>
      </c>
      <c r="C4228">
        <v>8</v>
      </c>
      <c r="D4228" t="s">
        <v>2</v>
      </c>
      <c r="E4228" t="s">
        <v>8168</v>
      </c>
      <c r="F4228" t="s">
        <v>8027</v>
      </c>
      <c r="G4228">
        <v>21</v>
      </c>
      <c r="H4228">
        <v>3</v>
      </c>
      <c r="I4228">
        <v>5</v>
      </c>
      <c r="J4228" s="1">
        <v>291.07777777777778</v>
      </c>
      <c r="K4228" s="1">
        <f>Sales_Data[[#This Row],[Order Quantity]]*Sales_Data[[#This Row],[Unit Price]]</f>
        <v>1455.3888888888889</v>
      </c>
      <c r="L4228" s="1">
        <v>145.53888888888889</v>
      </c>
    </row>
    <row r="4229" spans="1:12">
      <c r="A4229" t="s">
        <v>4252</v>
      </c>
      <c r="B4229" s="2">
        <v>41864</v>
      </c>
      <c r="C4229">
        <v>10</v>
      </c>
      <c r="D4229" t="s">
        <v>4</v>
      </c>
      <c r="E4229" t="s">
        <v>8168</v>
      </c>
      <c r="F4229" t="s">
        <v>8027</v>
      </c>
      <c r="G4229">
        <v>27</v>
      </c>
      <c r="H4229">
        <v>4</v>
      </c>
      <c r="I4229">
        <v>1</v>
      </c>
      <c r="J4229" s="1">
        <v>117.62222222222223</v>
      </c>
      <c r="K4229" s="1">
        <f>Sales_Data[[#This Row],[Order Quantity]]*Sales_Data[[#This Row],[Unit Price]]</f>
        <v>117.62222222222223</v>
      </c>
      <c r="L4229" s="1">
        <v>77.630666666666684</v>
      </c>
    </row>
    <row r="4230" spans="1:12">
      <c r="A4230" t="s">
        <v>4253</v>
      </c>
      <c r="B4230" s="2">
        <v>41864</v>
      </c>
      <c r="C4230">
        <v>8</v>
      </c>
      <c r="D4230" t="s">
        <v>4</v>
      </c>
      <c r="E4230" t="s">
        <v>8168</v>
      </c>
      <c r="F4230" t="s">
        <v>8027</v>
      </c>
      <c r="G4230">
        <v>23</v>
      </c>
      <c r="H4230">
        <v>4</v>
      </c>
      <c r="I4230">
        <v>1</v>
      </c>
      <c r="J4230" s="1">
        <v>29.033333333333335</v>
      </c>
      <c r="K4230" s="1">
        <f>Sales_Data[[#This Row],[Order Quantity]]*Sales_Data[[#This Row],[Unit Price]]</f>
        <v>29.033333333333335</v>
      </c>
      <c r="L4230" s="1">
        <v>16.25866666666667</v>
      </c>
    </row>
    <row r="4231" spans="1:12">
      <c r="A4231" t="s">
        <v>4254</v>
      </c>
      <c r="B4231" s="2">
        <v>41864</v>
      </c>
      <c r="C4231">
        <v>17</v>
      </c>
      <c r="D4231" t="s">
        <v>4</v>
      </c>
      <c r="E4231" t="s">
        <v>8168</v>
      </c>
      <c r="F4231" t="s">
        <v>8025</v>
      </c>
      <c r="G4231">
        <v>47</v>
      </c>
      <c r="H4231">
        <v>7</v>
      </c>
      <c r="I4231">
        <v>1</v>
      </c>
      <c r="J4231" s="1">
        <v>621.61111111111109</v>
      </c>
      <c r="K4231" s="1">
        <f>Sales_Data[[#This Row],[Order Quantity]]*Sales_Data[[#This Row],[Unit Price]]</f>
        <v>621.61111111111109</v>
      </c>
      <c r="L4231" s="1">
        <v>435.12777777777774</v>
      </c>
    </row>
    <row r="4232" spans="1:12">
      <c r="A4232" t="s">
        <v>4255</v>
      </c>
      <c r="B4232" s="2">
        <v>41865</v>
      </c>
      <c r="C4232">
        <v>2</v>
      </c>
      <c r="D4232" t="s">
        <v>4</v>
      </c>
      <c r="E4232" t="s">
        <v>8168</v>
      </c>
      <c r="F4232" t="s">
        <v>8027</v>
      </c>
      <c r="G4232">
        <v>4</v>
      </c>
      <c r="H4232">
        <v>1</v>
      </c>
      <c r="I4232">
        <v>9</v>
      </c>
      <c r="J4232" s="1">
        <v>122.83333333333333</v>
      </c>
      <c r="K4232" s="1">
        <f>Sales_Data[[#This Row],[Order Quantity]]*Sales_Data[[#This Row],[Unit Price]]</f>
        <v>1105.5</v>
      </c>
      <c r="L4232" s="1">
        <v>65.101666666666674</v>
      </c>
    </row>
    <row r="4233" spans="1:12">
      <c r="A4233" t="s">
        <v>4256</v>
      </c>
      <c r="B4233" s="2">
        <v>41866</v>
      </c>
      <c r="C4233">
        <v>5</v>
      </c>
      <c r="D4233" t="s">
        <v>2</v>
      </c>
      <c r="E4233" t="s">
        <v>8168</v>
      </c>
      <c r="F4233" t="s">
        <v>8027</v>
      </c>
      <c r="G4233">
        <v>13</v>
      </c>
      <c r="H4233">
        <v>2</v>
      </c>
      <c r="I4233">
        <v>7</v>
      </c>
      <c r="J4233" s="1">
        <v>268</v>
      </c>
      <c r="K4233" s="1">
        <f>Sales_Data[[#This Row],[Order Quantity]]*Sales_Data[[#This Row],[Unit Price]]</f>
        <v>1876</v>
      </c>
      <c r="L4233" s="1">
        <v>168.84</v>
      </c>
    </row>
    <row r="4234" spans="1:12">
      <c r="A4234" t="s">
        <v>4257</v>
      </c>
      <c r="B4234" s="2">
        <v>41866</v>
      </c>
      <c r="C4234">
        <v>13</v>
      </c>
      <c r="D4234" t="s">
        <v>3</v>
      </c>
      <c r="E4234" t="s">
        <v>8168</v>
      </c>
      <c r="F4234" t="s">
        <v>8026</v>
      </c>
      <c r="G4234">
        <v>38</v>
      </c>
      <c r="H4234">
        <v>6</v>
      </c>
      <c r="I4234">
        <v>4</v>
      </c>
      <c r="J4234" s="1">
        <v>424.33333333333331</v>
      </c>
      <c r="K4234" s="1">
        <f>Sales_Data[[#This Row],[Order Quantity]]*Sales_Data[[#This Row],[Unit Price]]</f>
        <v>1697.3333333333333</v>
      </c>
      <c r="L4234" s="1">
        <v>271.57333333333332</v>
      </c>
    </row>
    <row r="4235" spans="1:12">
      <c r="A4235" t="s">
        <v>4258</v>
      </c>
      <c r="B4235" s="2">
        <v>41866</v>
      </c>
      <c r="C4235">
        <v>13</v>
      </c>
      <c r="D4235" t="s">
        <v>2</v>
      </c>
      <c r="E4235" t="s">
        <v>8168</v>
      </c>
      <c r="F4235" t="s">
        <v>8026</v>
      </c>
      <c r="G4235">
        <v>36</v>
      </c>
      <c r="H4235">
        <v>5</v>
      </c>
      <c r="I4235">
        <v>3</v>
      </c>
      <c r="J4235" s="1">
        <v>29.777777777777779</v>
      </c>
      <c r="K4235" s="1">
        <f>Sales_Data[[#This Row],[Order Quantity]]*Sales_Data[[#This Row],[Unit Price]]</f>
        <v>89.333333333333343</v>
      </c>
      <c r="L4235" s="1">
        <v>20.844444444444445</v>
      </c>
    </row>
    <row r="4236" spans="1:12">
      <c r="A4236" t="s">
        <v>4259</v>
      </c>
      <c r="B4236" s="2">
        <v>41866</v>
      </c>
      <c r="C4236">
        <v>2</v>
      </c>
      <c r="D4236" t="s">
        <v>4</v>
      </c>
      <c r="E4236" t="s">
        <v>8168</v>
      </c>
      <c r="F4236" t="s">
        <v>8027</v>
      </c>
      <c r="G4236">
        <v>5</v>
      </c>
      <c r="H4236">
        <v>1</v>
      </c>
      <c r="I4236">
        <v>9</v>
      </c>
      <c r="J4236" s="1">
        <v>25.311111111111114</v>
      </c>
      <c r="K4236" s="1">
        <f>Sales_Data[[#This Row],[Order Quantity]]*Sales_Data[[#This Row],[Unit Price]]</f>
        <v>227.8</v>
      </c>
      <c r="L4236" s="1">
        <v>11.136888888888889</v>
      </c>
    </row>
    <row r="4237" spans="1:12">
      <c r="A4237" t="s">
        <v>4260</v>
      </c>
      <c r="B4237" s="2">
        <v>41866</v>
      </c>
      <c r="C4237">
        <v>2</v>
      </c>
      <c r="D4237" t="s">
        <v>3</v>
      </c>
      <c r="E4237" t="s">
        <v>8168</v>
      </c>
      <c r="F4237" t="s">
        <v>8027</v>
      </c>
      <c r="G4237">
        <v>4</v>
      </c>
      <c r="H4237">
        <v>1</v>
      </c>
      <c r="I4237">
        <v>2</v>
      </c>
      <c r="J4237" s="1">
        <v>29.777777777777779</v>
      </c>
      <c r="K4237" s="1">
        <f>Sales_Data[[#This Row],[Order Quantity]]*Sales_Data[[#This Row],[Unit Price]]</f>
        <v>59.555555555555557</v>
      </c>
      <c r="L4237" s="1">
        <v>25.31111111111111</v>
      </c>
    </row>
    <row r="4238" spans="1:12">
      <c r="A4238" t="s">
        <v>4261</v>
      </c>
      <c r="B4238" s="2">
        <v>41866</v>
      </c>
      <c r="C4238">
        <v>15</v>
      </c>
      <c r="D4238" t="s">
        <v>3</v>
      </c>
      <c r="E4238" t="s">
        <v>8168</v>
      </c>
      <c r="F4238" t="s">
        <v>8025</v>
      </c>
      <c r="G4238">
        <v>42</v>
      </c>
      <c r="H4238">
        <v>6</v>
      </c>
      <c r="I4238">
        <v>3</v>
      </c>
      <c r="J4238" s="1">
        <v>118.36666666666666</v>
      </c>
      <c r="K4238" s="1">
        <f>Sales_Data[[#This Row],[Order Quantity]]*Sales_Data[[#This Row],[Unit Price]]</f>
        <v>355.09999999999997</v>
      </c>
      <c r="L4238" s="1">
        <v>85.22399999999999</v>
      </c>
    </row>
    <row r="4239" spans="1:12">
      <c r="A4239" t="s">
        <v>4262</v>
      </c>
      <c r="B4239" s="2">
        <v>41867</v>
      </c>
      <c r="C4239">
        <v>16</v>
      </c>
      <c r="D4239" t="s">
        <v>4</v>
      </c>
      <c r="E4239" t="s">
        <v>8168</v>
      </c>
      <c r="F4239" t="s">
        <v>8025</v>
      </c>
      <c r="G4239">
        <v>45</v>
      </c>
      <c r="H4239">
        <v>7</v>
      </c>
      <c r="I4239">
        <v>3</v>
      </c>
      <c r="J4239" s="1">
        <v>75.188888888888897</v>
      </c>
      <c r="K4239" s="1">
        <f>Sales_Data[[#This Row],[Order Quantity]]*Sales_Data[[#This Row],[Unit Price]]</f>
        <v>225.56666666666669</v>
      </c>
      <c r="L4239" s="1">
        <v>48.872777777777777</v>
      </c>
    </row>
    <row r="4240" spans="1:12">
      <c r="A4240" t="s">
        <v>4263</v>
      </c>
      <c r="B4240" s="2">
        <v>41867</v>
      </c>
      <c r="C4240">
        <v>18</v>
      </c>
      <c r="D4240" t="s">
        <v>2</v>
      </c>
      <c r="E4240" t="s">
        <v>8168</v>
      </c>
      <c r="F4240" t="s">
        <v>8025</v>
      </c>
      <c r="G4240">
        <v>50</v>
      </c>
      <c r="H4240">
        <v>7</v>
      </c>
      <c r="I4240">
        <v>1</v>
      </c>
      <c r="J4240" s="1">
        <v>116.87777777777779</v>
      </c>
      <c r="K4240" s="1">
        <f>Sales_Data[[#This Row],[Order Quantity]]*Sales_Data[[#This Row],[Unit Price]]</f>
        <v>116.87777777777779</v>
      </c>
      <c r="L4240" s="1">
        <v>70.126666666666665</v>
      </c>
    </row>
    <row r="4241" spans="1:12">
      <c r="A4241" t="s">
        <v>4264</v>
      </c>
      <c r="B4241" s="2">
        <v>41867</v>
      </c>
      <c r="C4241">
        <v>8</v>
      </c>
      <c r="D4241" t="s">
        <v>2</v>
      </c>
      <c r="E4241" t="s">
        <v>8168</v>
      </c>
      <c r="F4241" t="s">
        <v>8027</v>
      </c>
      <c r="G4241">
        <v>23</v>
      </c>
      <c r="H4241">
        <v>4</v>
      </c>
      <c r="I4241">
        <v>3</v>
      </c>
      <c r="J4241" s="1">
        <v>249.38888888888889</v>
      </c>
      <c r="K4241" s="1">
        <f>Sales_Data[[#This Row],[Order Quantity]]*Sales_Data[[#This Row],[Unit Price]]</f>
        <v>748.16666666666663</v>
      </c>
      <c r="L4241" s="1">
        <v>114.7188888888889</v>
      </c>
    </row>
    <row r="4242" spans="1:12">
      <c r="A4242" t="s">
        <v>4265</v>
      </c>
      <c r="B4242" s="2">
        <v>41867</v>
      </c>
      <c r="C4242">
        <v>2</v>
      </c>
      <c r="D4242" t="s">
        <v>2</v>
      </c>
      <c r="E4242" t="s">
        <v>8168</v>
      </c>
      <c r="F4242" t="s">
        <v>8027</v>
      </c>
      <c r="G4242">
        <v>4</v>
      </c>
      <c r="H4242">
        <v>1</v>
      </c>
      <c r="I4242">
        <v>6</v>
      </c>
      <c r="J4242" s="1">
        <v>442.94444444444446</v>
      </c>
      <c r="K4242" s="1">
        <f>Sales_Data[[#This Row],[Order Quantity]]*Sales_Data[[#This Row],[Unit Price]]</f>
        <v>2657.666666666667</v>
      </c>
      <c r="L4242" s="1">
        <v>345.49666666666667</v>
      </c>
    </row>
    <row r="4243" spans="1:12">
      <c r="A4243" t="s">
        <v>4266</v>
      </c>
      <c r="B4243" s="2">
        <v>41867</v>
      </c>
      <c r="C4243">
        <v>4</v>
      </c>
      <c r="D4243" t="s">
        <v>4</v>
      </c>
      <c r="E4243" t="s">
        <v>8168</v>
      </c>
      <c r="F4243" t="s">
        <v>8027</v>
      </c>
      <c r="G4243">
        <v>10</v>
      </c>
      <c r="H4243">
        <v>2</v>
      </c>
      <c r="I4243">
        <v>8</v>
      </c>
      <c r="J4243" s="1">
        <v>711.68888888888887</v>
      </c>
      <c r="K4243" s="1">
        <f>Sales_Data[[#This Row],[Order Quantity]]*Sales_Data[[#This Row],[Unit Price]]</f>
        <v>5693.5111111111109</v>
      </c>
      <c r="L4243" s="1">
        <v>462.59777777777776</v>
      </c>
    </row>
    <row r="4244" spans="1:12">
      <c r="A4244" t="s">
        <v>4267</v>
      </c>
      <c r="B4244" s="2">
        <v>41867</v>
      </c>
      <c r="C4244">
        <v>13</v>
      </c>
      <c r="D4244" t="s">
        <v>4</v>
      </c>
      <c r="E4244" t="s">
        <v>8168</v>
      </c>
      <c r="F4244" t="s">
        <v>8026</v>
      </c>
      <c r="G4244">
        <v>38</v>
      </c>
      <c r="H4244">
        <v>6</v>
      </c>
      <c r="I4244">
        <v>5</v>
      </c>
      <c r="J4244" s="1">
        <v>119.85555555555555</v>
      </c>
      <c r="K4244" s="1">
        <f>Sales_Data[[#This Row],[Order Quantity]]*Sales_Data[[#This Row],[Unit Price]]</f>
        <v>599.27777777777783</v>
      </c>
      <c r="L4244" s="1">
        <v>71.913333333333341</v>
      </c>
    </row>
    <row r="4245" spans="1:12">
      <c r="A4245" t="s">
        <v>4268</v>
      </c>
      <c r="B4245" s="2">
        <v>41868</v>
      </c>
      <c r="C4245">
        <v>6</v>
      </c>
      <c r="D4245" t="s">
        <v>2</v>
      </c>
      <c r="E4245" t="s">
        <v>8168</v>
      </c>
      <c r="F4245" t="s">
        <v>8027</v>
      </c>
      <c r="G4245">
        <v>16</v>
      </c>
      <c r="H4245">
        <v>3</v>
      </c>
      <c r="I4245">
        <v>9</v>
      </c>
      <c r="J4245" s="1">
        <v>605.23333333333335</v>
      </c>
      <c r="K4245" s="1">
        <f>Sales_Data[[#This Row],[Order Quantity]]*Sales_Data[[#This Row],[Unit Price]]</f>
        <v>5447.1</v>
      </c>
      <c r="L4245" s="1">
        <v>302.61666666666667</v>
      </c>
    </row>
    <row r="4246" spans="1:12">
      <c r="A4246" t="s">
        <v>4269</v>
      </c>
      <c r="B4246" s="2">
        <v>41868</v>
      </c>
      <c r="C4246">
        <v>18</v>
      </c>
      <c r="D4246" t="s">
        <v>4</v>
      </c>
      <c r="E4246" t="s">
        <v>8168</v>
      </c>
      <c r="F4246" t="s">
        <v>8025</v>
      </c>
      <c r="G4246">
        <v>51</v>
      </c>
      <c r="H4246">
        <v>8</v>
      </c>
      <c r="I4246">
        <v>5</v>
      </c>
      <c r="J4246" s="1">
        <v>19.355555555555558</v>
      </c>
      <c r="K4246" s="1">
        <f>Sales_Data[[#This Row],[Order Quantity]]*Sales_Data[[#This Row],[Unit Price]]</f>
        <v>96.777777777777786</v>
      </c>
      <c r="L4246" s="1">
        <v>12.194000000000001</v>
      </c>
    </row>
    <row r="4247" spans="1:12">
      <c r="A4247" t="s">
        <v>4270</v>
      </c>
      <c r="B4247" s="2">
        <v>41868</v>
      </c>
      <c r="C4247">
        <v>10</v>
      </c>
      <c r="D4247" t="s">
        <v>4</v>
      </c>
      <c r="E4247" t="s">
        <v>8168</v>
      </c>
      <c r="F4247" t="s">
        <v>8026</v>
      </c>
      <c r="G4247">
        <v>29</v>
      </c>
      <c r="H4247">
        <v>4</v>
      </c>
      <c r="I4247">
        <v>4</v>
      </c>
      <c r="J4247" s="1">
        <v>141.44444444444446</v>
      </c>
      <c r="K4247" s="1">
        <f>Sales_Data[[#This Row],[Order Quantity]]*Sales_Data[[#This Row],[Unit Price]]</f>
        <v>565.77777777777783</v>
      </c>
      <c r="L4247" s="1">
        <v>56.577777777777783</v>
      </c>
    </row>
    <row r="4248" spans="1:12">
      <c r="A4248" t="s">
        <v>4271</v>
      </c>
      <c r="B4248" s="2">
        <v>41868</v>
      </c>
      <c r="C4248">
        <v>10</v>
      </c>
      <c r="D4248" t="s">
        <v>3</v>
      </c>
      <c r="E4248" t="s">
        <v>8168</v>
      </c>
      <c r="F4248" t="s">
        <v>8026</v>
      </c>
      <c r="G4248">
        <v>29</v>
      </c>
      <c r="H4248">
        <v>4</v>
      </c>
      <c r="I4248">
        <v>7</v>
      </c>
      <c r="J4248" s="1">
        <v>119.11111111111111</v>
      </c>
      <c r="K4248" s="1">
        <f>Sales_Data[[#This Row],[Order Quantity]]*Sales_Data[[#This Row],[Unit Price]]</f>
        <v>833.77777777777783</v>
      </c>
      <c r="L4248" s="1">
        <v>48.835555555555551</v>
      </c>
    </row>
    <row r="4249" spans="1:12">
      <c r="A4249" t="s">
        <v>4272</v>
      </c>
      <c r="B4249" s="2">
        <v>41868</v>
      </c>
      <c r="C4249">
        <v>8</v>
      </c>
      <c r="D4249" t="s">
        <v>4</v>
      </c>
      <c r="E4249" t="s">
        <v>8168</v>
      </c>
      <c r="F4249" t="s">
        <v>8027</v>
      </c>
      <c r="G4249">
        <v>21</v>
      </c>
      <c r="H4249">
        <v>3</v>
      </c>
      <c r="I4249">
        <v>9</v>
      </c>
      <c r="J4249" s="1">
        <v>299.26666666666665</v>
      </c>
      <c r="K4249" s="1">
        <f>Sales_Data[[#This Row],[Order Quantity]]*Sales_Data[[#This Row],[Unit Price]]</f>
        <v>2693.3999999999996</v>
      </c>
      <c r="L4249" s="1">
        <v>125.69200000000001</v>
      </c>
    </row>
    <row r="4250" spans="1:12">
      <c r="A4250" t="s">
        <v>4273</v>
      </c>
      <c r="B4250" s="2">
        <v>41869</v>
      </c>
      <c r="C4250">
        <v>18</v>
      </c>
      <c r="D4250" t="s">
        <v>4</v>
      </c>
      <c r="E4250" t="s">
        <v>8168</v>
      </c>
      <c r="F4250" t="s">
        <v>8025</v>
      </c>
      <c r="G4250">
        <v>50</v>
      </c>
      <c r="H4250">
        <v>7</v>
      </c>
      <c r="I4250">
        <v>4</v>
      </c>
      <c r="J4250" s="1">
        <v>113.90000000000002</v>
      </c>
      <c r="K4250" s="1">
        <f>Sales_Data[[#This Row],[Order Quantity]]*Sales_Data[[#This Row],[Unit Price]]</f>
        <v>455.60000000000008</v>
      </c>
      <c r="L4250" s="1">
        <v>76.313000000000017</v>
      </c>
    </row>
    <row r="4251" spans="1:12">
      <c r="A4251" t="s">
        <v>4274</v>
      </c>
      <c r="B4251" s="2">
        <v>41869</v>
      </c>
      <c r="C4251">
        <v>1</v>
      </c>
      <c r="D4251" t="s">
        <v>2</v>
      </c>
      <c r="E4251" t="s">
        <v>8168</v>
      </c>
      <c r="F4251" t="s">
        <v>8027</v>
      </c>
      <c r="G4251">
        <v>3</v>
      </c>
      <c r="H4251">
        <v>1</v>
      </c>
      <c r="I4251">
        <v>5</v>
      </c>
      <c r="J4251" s="1">
        <v>125.06666666666668</v>
      </c>
      <c r="K4251" s="1">
        <f>Sales_Data[[#This Row],[Order Quantity]]*Sales_Data[[#This Row],[Unit Price]]</f>
        <v>625.33333333333337</v>
      </c>
      <c r="L4251" s="1">
        <v>67.536000000000001</v>
      </c>
    </row>
    <row r="4252" spans="1:12">
      <c r="A4252" t="s">
        <v>4275</v>
      </c>
      <c r="B4252" s="2">
        <v>41869</v>
      </c>
      <c r="C4252">
        <v>13</v>
      </c>
      <c r="D4252" t="s">
        <v>4</v>
      </c>
      <c r="E4252" t="s">
        <v>8168</v>
      </c>
      <c r="F4252" t="s">
        <v>8026</v>
      </c>
      <c r="G4252">
        <v>38</v>
      </c>
      <c r="H4252">
        <v>6</v>
      </c>
      <c r="I4252">
        <v>4</v>
      </c>
      <c r="J4252" s="1">
        <v>700.52222222222224</v>
      </c>
      <c r="K4252" s="1">
        <f>Sales_Data[[#This Row],[Order Quantity]]*Sales_Data[[#This Row],[Unit Price]]</f>
        <v>2802.088888888889</v>
      </c>
      <c r="L4252" s="1">
        <v>490.36555555555555</v>
      </c>
    </row>
    <row r="4253" spans="1:12">
      <c r="A4253" t="s">
        <v>4276</v>
      </c>
      <c r="B4253" s="2">
        <v>41869</v>
      </c>
      <c r="C4253">
        <v>17</v>
      </c>
      <c r="D4253" t="s">
        <v>2</v>
      </c>
      <c r="E4253" t="s">
        <v>8168</v>
      </c>
      <c r="F4253" t="s">
        <v>8025</v>
      </c>
      <c r="G4253">
        <v>48</v>
      </c>
      <c r="H4253">
        <v>7</v>
      </c>
      <c r="I4253">
        <v>6</v>
      </c>
      <c r="J4253" s="1">
        <v>255.34444444444443</v>
      </c>
      <c r="K4253" s="1">
        <f>Sales_Data[[#This Row],[Order Quantity]]*Sales_Data[[#This Row],[Unit Price]]</f>
        <v>1532.0666666666666</v>
      </c>
      <c r="L4253" s="1">
        <v>183.84799999999998</v>
      </c>
    </row>
    <row r="4254" spans="1:12">
      <c r="A4254" t="s">
        <v>4277</v>
      </c>
      <c r="B4254" s="2">
        <v>41869</v>
      </c>
      <c r="C4254">
        <v>2</v>
      </c>
      <c r="D4254" t="s">
        <v>2</v>
      </c>
      <c r="E4254" t="s">
        <v>8168</v>
      </c>
      <c r="F4254" t="s">
        <v>8027</v>
      </c>
      <c r="G4254">
        <v>6</v>
      </c>
      <c r="H4254">
        <v>1</v>
      </c>
      <c r="I4254">
        <v>7</v>
      </c>
      <c r="J4254" s="1">
        <v>442.20000000000005</v>
      </c>
      <c r="K4254" s="1">
        <f>Sales_Data[[#This Row],[Order Quantity]]*Sales_Data[[#This Row],[Unit Price]]</f>
        <v>3095.4000000000005</v>
      </c>
      <c r="L4254" s="1">
        <v>203.41200000000001</v>
      </c>
    </row>
    <row r="4255" spans="1:12">
      <c r="A4255" t="s">
        <v>4278</v>
      </c>
      <c r="B4255" s="2">
        <v>41870</v>
      </c>
      <c r="C4255">
        <v>17</v>
      </c>
      <c r="D4255" t="s">
        <v>4</v>
      </c>
      <c r="E4255" t="s">
        <v>8168</v>
      </c>
      <c r="F4255" t="s">
        <v>8025</v>
      </c>
      <c r="G4255">
        <v>49</v>
      </c>
      <c r="H4255">
        <v>7</v>
      </c>
      <c r="I4255">
        <v>4</v>
      </c>
      <c r="J4255" s="1">
        <v>288.10000000000002</v>
      </c>
      <c r="K4255" s="1">
        <f>Sales_Data[[#This Row],[Order Quantity]]*Sales_Data[[#This Row],[Unit Price]]</f>
        <v>1152.4000000000001</v>
      </c>
      <c r="L4255" s="1">
        <v>164.21699999999998</v>
      </c>
    </row>
    <row r="4256" spans="1:12">
      <c r="A4256" t="s">
        <v>4279</v>
      </c>
      <c r="B4256" s="2">
        <v>41870</v>
      </c>
      <c r="C4256">
        <v>1</v>
      </c>
      <c r="D4256" t="s">
        <v>2</v>
      </c>
      <c r="E4256" t="s">
        <v>8168</v>
      </c>
      <c r="F4256" t="s">
        <v>8027</v>
      </c>
      <c r="G4256">
        <v>2</v>
      </c>
      <c r="H4256">
        <v>1</v>
      </c>
      <c r="I4256">
        <v>4</v>
      </c>
      <c r="J4256" s="1">
        <v>74.444444444444443</v>
      </c>
      <c r="K4256" s="1">
        <f>Sales_Data[[#This Row],[Order Quantity]]*Sales_Data[[#This Row],[Unit Price]]</f>
        <v>297.77777777777777</v>
      </c>
      <c r="L4256" s="1">
        <v>45.411111111111111</v>
      </c>
    </row>
    <row r="4257" spans="1:12">
      <c r="A4257" t="s">
        <v>4280</v>
      </c>
      <c r="B4257" s="2">
        <v>41870</v>
      </c>
      <c r="C4257">
        <v>12</v>
      </c>
      <c r="D4257" t="s">
        <v>2</v>
      </c>
      <c r="E4257" t="s">
        <v>8168</v>
      </c>
      <c r="F4257" t="s">
        <v>8026</v>
      </c>
      <c r="G4257">
        <v>34</v>
      </c>
      <c r="H4257">
        <v>5</v>
      </c>
      <c r="I4257">
        <v>3</v>
      </c>
      <c r="J4257" s="1">
        <v>385.62222222222221</v>
      </c>
      <c r="K4257" s="1">
        <f>Sales_Data[[#This Row],[Order Quantity]]*Sales_Data[[#This Row],[Unit Price]]</f>
        <v>1156.8666666666666</v>
      </c>
      <c r="L4257" s="1">
        <v>239.08577777777776</v>
      </c>
    </row>
    <row r="4258" spans="1:12">
      <c r="A4258" t="s">
        <v>4281</v>
      </c>
      <c r="B4258" s="2">
        <v>41871</v>
      </c>
      <c r="C4258">
        <v>6</v>
      </c>
      <c r="D4258" t="s">
        <v>4</v>
      </c>
      <c r="E4258" t="s">
        <v>8168</v>
      </c>
      <c r="F4258" t="s">
        <v>8027</v>
      </c>
      <c r="G4258">
        <v>17</v>
      </c>
      <c r="H4258">
        <v>3</v>
      </c>
      <c r="I4258">
        <v>5</v>
      </c>
      <c r="J4258" s="1">
        <v>128.04444444444445</v>
      </c>
      <c r="K4258" s="1">
        <f>Sales_Data[[#This Row],[Order Quantity]]*Sales_Data[[#This Row],[Unit Price]]</f>
        <v>640.22222222222229</v>
      </c>
      <c r="L4258" s="1">
        <v>81.948444444444448</v>
      </c>
    </row>
    <row r="4259" spans="1:12">
      <c r="A4259" t="s">
        <v>4282</v>
      </c>
      <c r="B4259" s="2">
        <v>41871</v>
      </c>
      <c r="C4259">
        <v>2</v>
      </c>
      <c r="D4259" t="s">
        <v>2</v>
      </c>
      <c r="E4259" t="s">
        <v>8168</v>
      </c>
      <c r="F4259" t="s">
        <v>8027</v>
      </c>
      <c r="G4259">
        <v>4</v>
      </c>
      <c r="H4259">
        <v>1</v>
      </c>
      <c r="I4259">
        <v>1</v>
      </c>
      <c r="J4259" s="1">
        <v>92.311111111111117</v>
      </c>
      <c r="K4259" s="1">
        <f>Sales_Data[[#This Row],[Order Quantity]]*Sales_Data[[#This Row],[Unit Price]]</f>
        <v>92.311111111111117</v>
      </c>
      <c r="L4259" s="1">
        <v>45.232444444444447</v>
      </c>
    </row>
    <row r="4260" spans="1:12">
      <c r="A4260" t="s">
        <v>4283</v>
      </c>
      <c r="B4260" s="2">
        <v>41871</v>
      </c>
      <c r="C4260">
        <v>4</v>
      </c>
      <c r="D4260" t="s">
        <v>4</v>
      </c>
      <c r="E4260" t="s">
        <v>8168</v>
      </c>
      <c r="F4260" t="s">
        <v>8027</v>
      </c>
      <c r="G4260">
        <v>11</v>
      </c>
      <c r="H4260">
        <v>2</v>
      </c>
      <c r="I4260">
        <v>3</v>
      </c>
      <c r="J4260" s="1">
        <v>123.57777777777778</v>
      </c>
      <c r="K4260" s="1">
        <f>Sales_Data[[#This Row],[Order Quantity]]*Sales_Data[[#This Row],[Unit Price]]</f>
        <v>370.73333333333335</v>
      </c>
      <c r="L4260" s="1">
        <v>67.967777777777783</v>
      </c>
    </row>
    <row r="4261" spans="1:12">
      <c r="A4261" t="s">
        <v>4284</v>
      </c>
      <c r="B4261" s="2">
        <v>41871</v>
      </c>
      <c r="C4261">
        <v>19</v>
      </c>
      <c r="D4261" t="s">
        <v>4</v>
      </c>
      <c r="E4261" t="s">
        <v>8168</v>
      </c>
      <c r="F4261" t="s">
        <v>8028</v>
      </c>
      <c r="G4261">
        <v>53</v>
      </c>
      <c r="H4261">
        <v>8</v>
      </c>
      <c r="I4261">
        <v>2</v>
      </c>
      <c r="J4261" s="1">
        <v>120.60000000000001</v>
      </c>
      <c r="K4261" s="1">
        <f>Sales_Data[[#This Row],[Order Quantity]]*Sales_Data[[#This Row],[Unit Price]]</f>
        <v>241.20000000000002</v>
      </c>
      <c r="L4261" s="1">
        <v>56.682000000000002</v>
      </c>
    </row>
    <row r="4262" spans="1:12">
      <c r="A4262" t="s">
        <v>4285</v>
      </c>
      <c r="B4262" s="2">
        <v>41871</v>
      </c>
      <c r="C4262">
        <v>5</v>
      </c>
      <c r="D4262" t="s">
        <v>2</v>
      </c>
      <c r="E4262" t="s">
        <v>8168</v>
      </c>
      <c r="F4262" t="s">
        <v>8027</v>
      </c>
      <c r="G4262">
        <v>13</v>
      </c>
      <c r="H4262">
        <v>2</v>
      </c>
      <c r="I4262">
        <v>3</v>
      </c>
      <c r="J4262" s="1">
        <v>279.91111111111115</v>
      </c>
      <c r="K4262" s="1">
        <f>Sales_Data[[#This Row],[Order Quantity]]*Sales_Data[[#This Row],[Unit Price]]</f>
        <v>839.73333333333346</v>
      </c>
      <c r="L4262" s="1">
        <v>218.3306666666667</v>
      </c>
    </row>
    <row r="4263" spans="1:12">
      <c r="A4263" t="s">
        <v>4286</v>
      </c>
      <c r="B4263" s="2">
        <v>41871</v>
      </c>
      <c r="C4263">
        <v>14</v>
      </c>
      <c r="D4263" t="s">
        <v>2</v>
      </c>
      <c r="E4263" t="s">
        <v>8168</v>
      </c>
      <c r="F4263" t="s">
        <v>8026</v>
      </c>
      <c r="G4263">
        <v>41</v>
      </c>
      <c r="H4263">
        <v>6</v>
      </c>
      <c r="I4263">
        <v>3</v>
      </c>
      <c r="J4263" s="1">
        <v>123.57777777777778</v>
      </c>
      <c r="K4263" s="1">
        <f>Sales_Data[[#This Row],[Order Quantity]]*Sales_Data[[#This Row],[Unit Price]]</f>
        <v>370.73333333333335</v>
      </c>
      <c r="L4263" s="1">
        <v>81.561333333333337</v>
      </c>
    </row>
    <row r="4264" spans="1:12">
      <c r="A4264" t="s">
        <v>4287</v>
      </c>
      <c r="B4264" s="2">
        <v>41872</v>
      </c>
      <c r="C4264">
        <v>5</v>
      </c>
      <c r="D4264" t="s">
        <v>4</v>
      </c>
      <c r="E4264" t="s">
        <v>8168</v>
      </c>
      <c r="F4264" t="s">
        <v>8027</v>
      </c>
      <c r="G4264">
        <v>14</v>
      </c>
      <c r="H4264">
        <v>2</v>
      </c>
      <c r="I4264">
        <v>6</v>
      </c>
      <c r="J4264" s="1">
        <v>131.02222222222224</v>
      </c>
      <c r="K4264" s="1">
        <f>Sales_Data[[#This Row],[Order Quantity]]*Sales_Data[[#This Row],[Unit Price]]</f>
        <v>786.13333333333344</v>
      </c>
      <c r="L4264" s="1">
        <v>89.095111111111123</v>
      </c>
    </row>
    <row r="4265" spans="1:12">
      <c r="A4265" t="s">
        <v>4288</v>
      </c>
      <c r="B4265" s="2">
        <v>41872</v>
      </c>
      <c r="C4265">
        <v>3</v>
      </c>
      <c r="D4265" t="s">
        <v>4</v>
      </c>
      <c r="E4265" t="s">
        <v>8168</v>
      </c>
      <c r="F4265" t="s">
        <v>8027</v>
      </c>
      <c r="G4265">
        <v>9</v>
      </c>
      <c r="H4265">
        <v>2</v>
      </c>
      <c r="I4265">
        <v>6</v>
      </c>
      <c r="J4265" s="1">
        <v>208.44444444444446</v>
      </c>
      <c r="K4265" s="1">
        <f>Sales_Data[[#This Row],[Order Quantity]]*Sales_Data[[#This Row],[Unit Price]]</f>
        <v>1250.6666666666667</v>
      </c>
      <c r="L4265" s="1">
        <v>116.7288888888889</v>
      </c>
    </row>
    <row r="4266" spans="1:12">
      <c r="A4266" t="s">
        <v>4289</v>
      </c>
      <c r="B4266" s="2">
        <v>41872</v>
      </c>
      <c r="C4266">
        <v>10</v>
      </c>
      <c r="D4266" t="s">
        <v>2</v>
      </c>
      <c r="E4266" t="s">
        <v>8168</v>
      </c>
      <c r="F4266" t="s">
        <v>8027</v>
      </c>
      <c r="G4266">
        <v>27</v>
      </c>
      <c r="H4266">
        <v>4</v>
      </c>
      <c r="I4266">
        <v>7</v>
      </c>
      <c r="J4266" s="1">
        <v>265.76666666666665</v>
      </c>
      <c r="K4266" s="1">
        <f>Sales_Data[[#This Row],[Order Quantity]]*Sales_Data[[#This Row],[Unit Price]]</f>
        <v>1860.3666666666666</v>
      </c>
      <c r="L4266" s="1">
        <v>162.11766666666665</v>
      </c>
    </row>
    <row r="4267" spans="1:12">
      <c r="A4267" t="s">
        <v>4290</v>
      </c>
      <c r="B4267" s="2">
        <v>41872</v>
      </c>
      <c r="C4267">
        <v>8</v>
      </c>
      <c r="D4267" t="s">
        <v>2</v>
      </c>
      <c r="E4267" t="s">
        <v>8168</v>
      </c>
      <c r="F4267" t="s">
        <v>8027</v>
      </c>
      <c r="G4267">
        <v>21</v>
      </c>
      <c r="H4267">
        <v>3</v>
      </c>
      <c r="I4267">
        <v>9</v>
      </c>
      <c r="J4267" s="1">
        <v>214.4</v>
      </c>
      <c r="K4267" s="1">
        <f>Sales_Data[[#This Row],[Order Quantity]]*Sales_Data[[#This Row],[Unit Price]]</f>
        <v>1929.6000000000001</v>
      </c>
      <c r="L4267" s="1">
        <v>115.77600000000001</v>
      </c>
    </row>
    <row r="4268" spans="1:12">
      <c r="A4268" t="s">
        <v>4291</v>
      </c>
      <c r="B4268" s="2">
        <v>41873</v>
      </c>
      <c r="C4268">
        <v>7</v>
      </c>
      <c r="D4268" t="s">
        <v>2</v>
      </c>
      <c r="E4268" t="s">
        <v>8168</v>
      </c>
      <c r="F4268" t="s">
        <v>8027</v>
      </c>
      <c r="G4268">
        <v>21</v>
      </c>
      <c r="H4268">
        <v>3</v>
      </c>
      <c r="I4268">
        <v>9</v>
      </c>
      <c r="J4268" s="1">
        <v>126.55555555555556</v>
      </c>
      <c r="K4268" s="1">
        <f>Sales_Data[[#This Row],[Order Quantity]]*Sales_Data[[#This Row],[Unit Price]]</f>
        <v>1139</v>
      </c>
      <c r="L4268" s="1">
        <v>92.385555555555555</v>
      </c>
    </row>
    <row r="4269" spans="1:12">
      <c r="A4269" t="s">
        <v>4292</v>
      </c>
      <c r="B4269" s="2">
        <v>41873</v>
      </c>
      <c r="C4269">
        <v>15</v>
      </c>
      <c r="D4269" t="s">
        <v>2</v>
      </c>
      <c r="E4269" t="s">
        <v>8168</v>
      </c>
      <c r="F4269" t="s">
        <v>8025</v>
      </c>
      <c r="G4269">
        <v>42</v>
      </c>
      <c r="H4269">
        <v>6</v>
      </c>
      <c r="I4269">
        <v>2</v>
      </c>
      <c r="J4269" s="1">
        <v>426.56666666666666</v>
      </c>
      <c r="K4269" s="1">
        <f>Sales_Data[[#This Row],[Order Quantity]]*Sales_Data[[#This Row],[Unit Price]]</f>
        <v>853.13333333333333</v>
      </c>
      <c r="L4269" s="1">
        <v>221.81466666666668</v>
      </c>
    </row>
    <row r="4270" spans="1:12">
      <c r="A4270" t="s">
        <v>4293</v>
      </c>
      <c r="B4270" s="2">
        <v>41873</v>
      </c>
      <c r="C4270">
        <v>6</v>
      </c>
      <c r="D4270" t="s">
        <v>3</v>
      </c>
      <c r="E4270" t="s">
        <v>8168</v>
      </c>
      <c r="F4270" t="s">
        <v>8027</v>
      </c>
      <c r="G4270">
        <v>17</v>
      </c>
      <c r="H4270">
        <v>3</v>
      </c>
      <c r="I4270">
        <v>1</v>
      </c>
      <c r="J4270" s="1">
        <v>288.84444444444443</v>
      </c>
      <c r="K4270" s="1">
        <f>Sales_Data[[#This Row],[Order Quantity]]*Sales_Data[[#This Row],[Unit Price]]</f>
        <v>288.84444444444443</v>
      </c>
      <c r="L4270" s="1">
        <v>127.09155555555556</v>
      </c>
    </row>
    <row r="4271" spans="1:12">
      <c r="A4271" t="s">
        <v>4294</v>
      </c>
      <c r="B4271" s="2">
        <v>41873</v>
      </c>
      <c r="C4271">
        <v>11</v>
      </c>
      <c r="D4271" t="s">
        <v>4</v>
      </c>
      <c r="E4271" t="s">
        <v>8168</v>
      </c>
      <c r="F4271" t="s">
        <v>8026</v>
      </c>
      <c r="G4271">
        <v>31</v>
      </c>
      <c r="H4271">
        <v>5</v>
      </c>
      <c r="I4271">
        <v>7</v>
      </c>
      <c r="J4271" s="1">
        <v>428.8</v>
      </c>
      <c r="K4271" s="1">
        <f>Sales_Data[[#This Row],[Order Quantity]]*Sales_Data[[#This Row],[Unit Price]]</f>
        <v>3001.6</v>
      </c>
      <c r="L4271" s="1">
        <v>261.56799999999998</v>
      </c>
    </row>
    <row r="4272" spans="1:12">
      <c r="A4272" t="s">
        <v>4295</v>
      </c>
      <c r="B4272" s="2">
        <v>41873</v>
      </c>
      <c r="C4272">
        <v>4</v>
      </c>
      <c r="D4272" t="s">
        <v>2</v>
      </c>
      <c r="E4272" t="s">
        <v>8168</v>
      </c>
      <c r="F4272" t="s">
        <v>8027</v>
      </c>
      <c r="G4272">
        <v>11</v>
      </c>
      <c r="H4272">
        <v>2</v>
      </c>
      <c r="I4272">
        <v>9</v>
      </c>
      <c r="J4272" s="1">
        <v>26.055555555555557</v>
      </c>
      <c r="K4272" s="1">
        <f>Sales_Data[[#This Row],[Order Quantity]]*Sales_Data[[#This Row],[Unit Price]]</f>
        <v>234.5</v>
      </c>
      <c r="L4272" s="1">
        <v>14.07</v>
      </c>
    </row>
    <row r="4273" spans="1:12">
      <c r="A4273" t="s">
        <v>4296</v>
      </c>
      <c r="B4273" s="2">
        <v>41873</v>
      </c>
      <c r="C4273">
        <v>9</v>
      </c>
      <c r="D4273" t="s">
        <v>3</v>
      </c>
      <c r="E4273" t="s">
        <v>8168</v>
      </c>
      <c r="F4273" t="s">
        <v>8027</v>
      </c>
      <c r="G4273">
        <v>24</v>
      </c>
      <c r="H4273">
        <v>4</v>
      </c>
      <c r="I4273">
        <v>3</v>
      </c>
      <c r="J4273" s="1">
        <v>104.96666666666667</v>
      </c>
      <c r="K4273" s="1">
        <f>Sales_Data[[#This Row],[Order Quantity]]*Sales_Data[[#This Row],[Unit Price]]</f>
        <v>314.89999999999998</v>
      </c>
      <c r="L4273" s="1">
        <v>74.526333333333326</v>
      </c>
    </row>
    <row r="4274" spans="1:12">
      <c r="A4274" t="s">
        <v>4297</v>
      </c>
      <c r="B4274" s="2">
        <v>41873</v>
      </c>
      <c r="C4274">
        <v>18</v>
      </c>
      <c r="D4274" t="s">
        <v>2</v>
      </c>
      <c r="E4274" t="s">
        <v>8168</v>
      </c>
      <c r="F4274" t="s">
        <v>8025</v>
      </c>
      <c r="G4274">
        <v>52</v>
      </c>
      <c r="H4274">
        <v>8</v>
      </c>
      <c r="I4274">
        <v>2</v>
      </c>
      <c r="J4274" s="1">
        <v>426.56666666666666</v>
      </c>
      <c r="K4274" s="1">
        <f>Sales_Data[[#This Row],[Order Quantity]]*Sales_Data[[#This Row],[Unit Price]]</f>
        <v>853.13333333333333</v>
      </c>
      <c r="L4274" s="1">
        <v>324.19066666666663</v>
      </c>
    </row>
    <row r="4275" spans="1:12">
      <c r="A4275" t="s">
        <v>4298</v>
      </c>
      <c r="B4275" s="2">
        <v>41874</v>
      </c>
      <c r="C4275">
        <v>18</v>
      </c>
      <c r="D4275" t="s">
        <v>4</v>
      </c>
      <c r="E4275" t="s">
        <v>8168</v>
      </c>
      <c r="F4275" t="s">
        <v>8025</v>
      </c>
      <c r="G4275">
        <v>52</v>
      </c>
      <c r="H4275">
        <v>8</v>
      </c>
      <c r="I4275">
        <v>1</v>
      </c>
      <c r="J4275" s="1">
        <v>122.08888888888889</v>
      </c>
      <c r="K4275" s="1">
        <f>Sales_Data[[#This Row],[Order Quantity]]*Sales_Data[[#This Row],[Unit Price]]</f>
        <v>122.08888888888889</v>
      </c>
      <c r="L4275" s="1">
        <v>103.77555555555554</v>
      </c>
    </row>
    <row r="4276" spans="1:12">
      <c r="A4276" t="s">
        <v>4299</v>
      </c>
      <c r="B4276" s="2">
        <v>41874</v>
      </c>
      <c r="C4276">
        <v>16</v>
      </c>
      <c r="D4276" t="s">
        <v>2</v>
      </c>
      <c r="E4276" t="s">
        <v>8168</v>
      </c>
      <c r="F4276" t="s">
        <v>8025</v>
      </c>
      <c r="G4276">
        <v>46</v>
      </c>
      <c r="H4276">
        <v>7</v>
      </c>
      <c r="I4276">
        <v>6</v>
      </c>
      <c r="J4276" s="1">
        <v>196.53333333333333</v>
      </c>
      <c r="K4276" s="1">
        <f>Sales_Data[[#This Row],[Order Quantity]]*Sales_Data[[#This Row],[Unit Price]]</f>
        <v>1179.2</v>
      </c>
      <c r="L4276" s="1">
        <v>110.05866666666667</v>
      </c>
    </row>
    <row r="4277" spans="1:12">
      <c r="A4277" t="s">
        <v>4300</v>
      </c>
      <c r="B4277" s="2">
        <v>41874</v>
      </c>
      <c r="C4277">
        <v>18</v>
      </c>
      <c r="D4277" t="s">
        <v>3</v>
      </c>
      <c r="E4277" t="s">
        <v>8168</v>
      </c>
      <c r="F4277" t="s">
        <v>8025</v>
      </c>
      <c r="G4277">
        <v>51</v>
      </c>
      <c r="H4277">
        <v>7</v>
      </c>
      <c r="I4277">
        <v>2</v>
      </c>
      <c r="J4277" s="1">
        <v>443.68888888888893</v>
      </c>
      <c r="K4277" s="1">
        <f>Sales_Data[[#This Row],[Order Quantity]]*Sales_Data[[#This Row],[Unit Price]]</f>
        <v>887.37777777777785</v>
      </c>
      <c r="L4277" s="1">
        <v>190.78622222222222</v>
      </c>
    </row>
    <row r="4278" spans="1:12">
      <c r="A4278" t="s">
        <v>4301</v>
      </c>
      <c r="B4278" s="2">
        <v>41874</v>
      </c>
      <c r="C4278">
        <v>19</v>
      </c>
      <c r="D4278" t="s">
        <v>4</v>
      </c>
      <c r="E4278" t="s">
        <v>8168</v>
      </c>
      <c r="F4278" t="s">
        <v>8028</v>
      </c>
      <c r="G4278">
        <v>53</v>
      </c>
      <c r="H4278">
        <v>8</v>
      </c>
      <c r="I4278">
        <v>2</v>
      </c>
      <c r="J4278" s="1">
        <v>26.8</v>
      </c>
      <c r="K4278" s="1">
        <f>Sales_Data[[#This Row],[Order Quantity]]*Sales_Data[[#This Row],[Unit Price]]</f>
        <v>53.6</v>
      </c>
      <c r="L4278" s="1">
        <v>14.740000000000002</v>
      </c>
    </row>
    <row r="4279" spans="1:12">
      <c r="A4279" t="s">
        <v>4302</v>
      </c>
      <c r="B4279" s="2">
        <v>41874</v>
      </c>
      <c r="C4279">
        <v>19</v>
      </c>
      <c r="D4279" t="s">
        <v>3</v>
      </c>
      <c r="E4279" t="s">
        <v>8168</v>
      </c>
      <c r="F4279" t="s">
        <v>8028</v>
      </c>
      <c r="G4279">
        <v>54</v>
      </c>
      <c r="H4279">
        <v>8</v>
      </c>
      <c r="I4279">
        <v>3</v>
      </c>
      <c r="J4279" s="1">
        <v>436.24444444444447</v>
      </c>
      <c r="K4279" s="1">
        <f>Sales_Data[[#This Row],[Order Quantity]]*Sales_Data[[#This Row],[Unit Price]]</f>
        <v>1308.7333333333333</v>
      </c>
      <c r="L4279" s="1">
        <v>266.10911111111113</v>
      </c>
    </row>
    <row r="4280" spans="1:12">
      <c r="A4280" t="s">
        <v>4303</v>
      </c>
      <c r="B4280" s="2">
        <v>41874</v>
      </c>
      <c r="C4280">
        <v>14</v>
      </c>
      <c r="D4280" t="s">
        <v>4</v>
      </c>
      <c r="E4280" t="s">
        <v>8168</v>
      </c>
      <c r="F4280" t="s">
        <v>8026</v>
      </c>
      <c r="G4280">
        <v>40</v>
      </c>
      <c r="H4280">
        <v>6</v>
      </c>
      <c r="I4280">
        <v>9</v>
      </c>
      <c r="J4280" s="1">
        <v>372.22222222222223</v>
      </c>
      <c r="K4280" s="1">
        <f>Sales_Data[[#This Row],[Order Quantity]]*Sales_Data[[#This Row],[Unit Price]]</f>
        <v>3350</v>
      </c>
      <c r="L4280" s="1">
        <v>286.61111111111109</v>
      </c>
    </row>
    <row r="4281" spans="1:12">
      <c r="A4281" t="s">
        <v>4304</v>
      </c>
      <c r="B4281" s="2">
        <v>41875</v>
      </c>
      <c r="C4281">
        <v>8</v>
      </c>
      <c r="D4281" t="s">
        <v>4</v>
      </c>
      <c r="E4281" t="s">
        <v>8168</v>
      </c>
      <c r="F4281" t="s">
        <v>8027</v>
      </c>
      <c r="G4281">
        <v>23</v>
      </c>
      <c r="H4281">
        <v>4</v>
      </c>
      <c r="I4281">
        <v>4</v>
      </c>
      <c r="J4281" s="1">
        <v>203.97777777777776</v>
      </c>
      <c r="K4281" s="1">
        <f>Sales_Data[[#This Row],[Order Quantity]]*Sales_Data[[#This Row],[Unit Price]]</f>
        <v>815.91111111111104</v>
      </c>
      <c r="L4281" s="1">
        <v>93.829777777777778</v>
      </c>
    </row>
    <row r="4282" spans="1:12">
      <c r="A4282" t="s">
        <v>4305</v>
      </c>
      <c r="B4282" s="2">
        <v>41875</v>
      </c>
      <c r="C4282">
        <v>20</v>
      </c>
      <c r="D4282" t="s">
        <v>3</v>
      </c>
      <c r="E4282" t="s">
        <v>8168</v>
      </c>
      <c r="F4282" t="s">
        <v>8028</v>
      </c>
      <c r="G4282">
        <v>58</v>
      </c>
      <c r="H4282">
        <v>8</v>
      </c>
      <c r="I4282">
        <v>8</v>
      </c>
      <c r="J4282" s="1">
        <v>124.32222222222224</v>
      </c>
      <c r="K4282" s="1">
        <f>Sales_Data[[#This Row],[Order Quantity]]*Sales_Data[[#This Row],[Unit Price]]</f>
        <v>994.5777777777779</v>
      </c>
      <c r="L4282" s="1">
        <v>103.18744444444445</v>
      </c>
    </row>
    <row r="4283" spans="1:12">
      <c r="A4283" t="s">
        <v>4306</v>
      </c>
      <c r="B4283" s="2">
        <v>41875</v>
      </c>
      <c r="C4283">
        <v>19</v>
      </c>
      <c r="D4283" t="s">
        <v>4</v>
      </c>
      <c r="E4283" t="s">
        <v>8168</v>
      </c>
      <c r="F4283" t="s">
        <v>8028</v>
      </c>
      <c r="G4283">
        <v>54</v>
      </c>
      <c r="H4283">
        <v>8</v>
      </c>
      <c r="I4283">
        <v>9</v>
      </c>
      <c r="J4283" s="1">
        <v>116.87777777777779</v>
      </c>
      <c r="K4283" s="1">
        <f>Sales_Data[[#This Row],[Order Quantity]]*Sales_Data[[#This Row],[Unit Price]]</f>
        <v>1051.9000000000001</v>
      </c>
      <c r="L4283" s="1">
        <v>63.114000000000004</v>
      </c>
    </row>
    <row r="4284" spans="1:12">
      <c r="A4284" t="s">
        <v>4307</v>
      </c>
      <c r="B4284" s="2">
        <v>41875</v>
      </c>
      <c r="C4284">
        <v>3</v>
      </c>
      <c r="D4284" t="s">
        <v>4</v>
      </c>
      <c r="E4284" t="s">
        <v>8168</v>
      </c>
      <c r="F4284" t="s">
        <v>8027</v>
      </c>
      <c r="G4284">
        <v>9</v>
      </c>
      <c r="H4284">
        <v>2</v>
      </c>
      <c r="I4284">
        <v>6</v>
      </c>
      <c r="J4284" s="1">
        <v>397.53333333333336</v>
      </c>
      <c r="K4284" s="1">
        <f>Sales_Data[[#This Row],[Order Quantity]]*Sales_Data[[#This Row],[Unit Price]]</f>
        <v>2385.2000000000003</v>
      </c>
      <c r="L4284" s="1">
        <v>222.61866666666668</v>
      </c>
    </row>
    <row r="4285" spans="1:12">
      <c r="A4285" t="s">
        <v>4308</v>
      </c>
      <c r="B4285" s="2">
        <v>41875</v>
      </c>
      <c r="C4285">
        <v>19</v>
      </c>
      <c r="D4285" t="s">
        <v>2</v>
      </c>
      <c r="E4285" t="s">
        <v>8168</v>
      </c>
      <c r="F4285" t="s">
        <v>8028</v>
      </c>
      <c r="G4285">
        <v>54</v>
      </c>
      <c r="H4285">
        <v>8</v>
      </c>
      <c r="I4285">
        <v>1</v>
      </c>
      <c r="J4285" s="1">
        <v>439.22222222222223</v>
      </c>
      <c r="K4285" s="1">
        <f>Sales_Data[[#This Row],[Order Quantity]]*Sales_Data[[#This Row],[Unit Price]]</f>
        <v>439.22222222222223</v>
      </c>
      <c r="L4285" s="1">
        <v>272.31777777777779</v>
      </c>
    </row>
    <row r="4286" spans="1:12">
      <c r="A4286" t="s">
        <v>4309</v>
      </c>
      <c r="B4286" s="2">
        <v>41875</v>
      </c>
      <c r="C4286">
        <v>18</v>
      </c>
      <c r="D4286" t="s">
        <v>4</v>
      </c>
      <c r="E4286" t="s">
        <v>8168</v>
      </c>
      <c r="F4286" t="s">
        <v>8025</v>
      </c>
      <c r="G4286">
        <v>52</v>
      </c>
      <c r="H4286">
        <v>8</v>
      </c>
      <c r="I4286">
        <v>1</v>
      </c>
      <c r="J4286" s="1">
        <v>292.56666666666666</v>
      </c>
      <c r="K4286" s="1">
        <f>Sales_Data[[#This Row],[Order Quantity]]*Sales_Data[[#This Row],[Unit Price]]</f>
        <v>292.56666666666666</v>
      </c>
      <c r="L4286" s="1">
        <v>140.43199999999999</v>
      </c>
    </row>
    <row r="4287" spans="1:12">
      <c r="A4287" t="s">
        <v>4310</v>
      </c>
      <c r="B4287" s="2">
        <v>41876</v>
      </c>
      <c r="C4287">
        <v>1</v>
      </c>
      <c r="D4287" t="s">
        <v>2</v>
      </c>
      <c r="E4287" t="s">
        <v>8168</v>
      </c>
      <c r="F4287" t="s">
        <v>8027</v>
      </c>
      <c r="G4287">
        <v>1</v>
      </c>
      <c r="H4287">
        <v>1</v>
      </c>
      <c r="I4287">
        <v>4</v>
      </c>
      <c r="J4287" s="1">
        <v>116.13333333333334</v>
      </c>
      <c r="K4287" s="1">
        <f>Sales_Data[[#This Row],[Order Quantity]]*Sales_Data[[#This Row],[Unit Price]]</f>
        <v>464.53333333333336</v>
      </c>
      <c r="L4287" s="1">
        <v>46.45333333333334</v>
      </c>
    </row>
    <row r="4288" spans="1:12">
      <c r="A4288" t="s">
        <v>4311</v>
      </c>
      <c r="B4288" s="2">
        <v>41876</v>
      </c>
      <c r="C4288">
        <v>17</v>
      </c>
      <c r="D4288" t="s">
        <v>4</v>
      </c>
      <c r="E4288" t="s">
        <v>8168</v>
      </c>
      <c r="F4288" t="s">
        <v>8025</v>
      </c>
      <c r="G4288">
        <v>49</v>
      </c>
      <c r="H4288">
        <v>7</v>
      </c>
      <c r="I4288">
        <v>3</v>
      </c>
      <c r="J4288" s="1">
        <v>421.35555555555561</v>
      </c>
      <c r="K4288" s="1">
        <f>Sales_Data[[#This Row],[Order Quantity]]*Sales_Data[[#This Row],[Unit Price]]</f>
        <v>1264.0666666666668</v>
      </c>
      <c r="L4288" s="1">
        <v>235.95911111111116</v>
      </c>
    </row>
    <row r="4289" spans="1:12">
      <c r="A4289" t="s">
        <v>4312</v>
      </c>
      <c r="B4289" s="2">
        <v>41876</v>
      </c>
      <c r="C4289">
        <v>7</v>
      </c>
      <c r="D4289" t="s">
        <v>4</v>
      </c>
      <c r="E4289" t="s">
        <v>8168</v>
      </c>
      <c r="F4289" t="s">
        <v>8027</v>
      </c>
      <c r="G4289">
        <v>20</v>
      </c>
      <c r="H4289">
        <v>3</v>
      </c>
      <c r="I4289">
        <v>4</v>
      </c>
      <c r="J4289" s="1">
        <v>294.8</v>
      </c>
      <c r="K4289" s="1">
        <f>Sales_Data[[#This Row],[Order Quantity]]*Sales_Data[[#This Row],[Unit Price]]</f>
        <v>1179.2</v>
      </c>
      <c r="L4289" s="1">
        <v>194.56800000000004</v>
      </c>
    </row>
    <row r="4290" spans="1:12">
      <c r="A4290" t="s">
        <v>4313</v>
      </c>
      <c r="B4290" s="2">
        <v>41876</v>
      </c>
      <c r="C4290">
        <v>12</v>
      </c>
      <c r="D4290" t="s">
        <v>4</v>
      </c>
      <c r="E4290" t="s">
        <v>8168</v>
      </c>
      <c r="F4290" t="s">
        <v>8026</v>
      </c>
      <c r="G4290">
        <v>33</v>
      </c>
      <c r="H4290">
        <v>5</v>
      </c>
      <c r="I4290">
        <v>2</v>
      </c>
      <c r="J4290" s="1">
        <v>111.66666666666667</v>
      </c>
      <c r="K4290" s="1">
        <f>Sales_Data[[#This Row],[Order Quantity]]*Sales_Data[[#This Row],[Unit Price]]</f>
        <v>223.33333333333334</v>
      </c>
      <c r="L4290" s="1">
        <v>44.666666666666664</v>
      </c>
    </row>
    <row r="4291" spans="1:12">
      <c r="A4291" t="s">
        <v>4314</v>
      </c>
      <c r="B4291" s="2">
        <v>41876</v>
      </c>
      <c r="C4291">
        <v>12</v>
      </c>
      <c r="D4291" t="s">
        <v>3</v>
      </c>
      <c r="E4291" t="s">
        <v>8168</v>
      </c>
      <c r="F4291" t="s">
        <v>8026</v>
      </c>
      <c r="G4291">
        <v>34</v>
      </c>
      <c r="H4291">
        <v>5</v>
      </c>
      <c r="I4291">
        <v>7</v>
      </c>
      <c r="J4291" s="1">
        <v>658.83333333333337</v>
      </c>
      <c r="K4291" s="1">
        <f>Sales_Data[[#This Row],[Order Quantity]]*Sales_Data[[#This Row],[Unit Price]]</f>
        <v>4611.8333333333339</v>
      </c>
      <c r="L4291" s="1">
        <v>467.77166666666665</v>
      </c>
    </row>
    <row r="4292" spans="1:12">
      <c r="A4292" t="s">
        <v>4315</v>
      </c>
      <c r="B4292" s="2">
        <v>41876</v>
      </c>
      <c r="C4292">
        <v>12</v>
      </c>
      <c r="D4292" t="s">
        <v>2</v>
      </c>
      <c r="E4292" t="s">
        <v>8168</v>
      </c>
      <c r="F4292" t="s">
        <v>8026</v>
      </c>
      <c r="G4292">
        <v>34</v>
      </c>
      <c r="H4292">
        <v>5</v>
      </c>
      <c r="I4292">
        <v>7</v>
      </c>
      <c r="J4292" s="1">
        <v>387.11111111111109</v>
      </c>
      <c r="K4292" s="1">
        <f>Sales_Data[[#This Row],[Order Quantity]]*Sales_Data[[#This Row],[Unit Price]]</f>
        <v>2709.7777777777774</v>
      </c>
      <c r="L4292" s="1">
        <v>181.94222222222223</v>
      </c>
    </row>
    <row r="4293" spans="1:12">
      <c r="A4293" t="s">
        <v>4316</v>
      </c>
      <c r="B4293" s="2">
        <v>41876</v>
      </c>
      <c r="C4293">
        <v>19</v>
      </c>
      <c r="D4293" t="s">
        <v>4</v>
      </c>
      <c r="E4293" t="s">
        <v>8168</v>
      </c>
      <c r="F4293" t="s">
        <v>8028</v>
      </c>
      <c r="G4293">
        <v>53</v>
      </c>
      <c r="H4293">
        <v>8</v>
      </c>
      <c r="I4293">
        <v>7</v>
      </c>
      <c r="J4293" s="1">
        <v>206.21111111111111</v>
      </c>
      <c r="K4293" s="1">
        <f>Sales_Data[[#This Row],[Order Quantity]]*Sales_Data[[#This Row],[Unit Price]]</f>
        <v>1443.4777777777776</v>
      </c>
      <c r="L4293" s="1">
        <v>164.96888888888893</v>
      </c>
    </row>
    <row r="4294" spans="1:12">
      <c r="A4294" t="s">
        <v>4317</v>
      </c>
      <c r="B4294" s="2">
        <v>41876</v>
      </c>
      <c r="C4294">
        <v>14</v>
      </c>
      <c r="D4294" t="s">
        <v>3</v>
      </c>
      <c r="E4294" t="s">
        <v>8168</v>
      </c>
      <c r="F4294" t="s">
        <v>8026</v>
      </c>
      <c r="G4294">
        <v>39</v>
      </c>
      <c r="H4294">
        <v>6</v>
      </c>
      <c r="I4294">
        <v>7</v>
      </c>
      <c r="J4294" s="1">
        <v>618.63333333333333</v>
      </c>
      <c r="K4294" s="1">
        <f>Sales_Data[[#This Row],[Order Quantity]]*Sales_Data[[#This Row],[Unit Price]]</f>
        <v>4330.4333333333334</v>
      </c>
      <c r="L4294" s="1">
        <v>303.13033333333328</v>
      </c>
    </row>
    <row r="4295" spans="1:12">
      <c r="A4295" t="s">
        <v>4318</v>
      </c>
      <c r="B4295" s="2">
        <v>41876</v>
      </c>
      <c r="C4295">
        <v>20</v>
      </c>
      <c r="D4295" t="s">
        <v>2</v>
      </c>
      <c r="E4295" t="s">
        <v>8168</v>
      </c>
      <c r="F4295" t="s">
        <v>8028</v>
      </c>
      <c r="G4295">
        <v>57</v>
      </c>
      <c r="H4295">
        <v>8</v>
      </c>
      <c r="I4295">
        <v>3</v>
      </c>
      <c r="J4295" s="1">
        <v>110.92222222222223</v>
      </c>
      <c r="K4295" s="1">
        <f>Sales_Data[[#This Row],[Order Quantity]]*Sales_Data[[#This Row],[Unit Price]]</f>
        <v>332.76666666666671</v>
      </c>
      <c r="L4295" s="1">
        <v>44.368888888888897</v>
      </c>
    </row>
    <row r="4296" spans="1:12">
      <c r="A4296" t="s">
        <v>4319</v>
      </c>
      <c r="B4296" s="2">
        <v>41877</v>
      </c>
      <c r="C4296">
        <v>10</v>
      </c>
      <c r="D4296" t="s">
        <v>2</v>
      </c>
      <c r="E4296" t="s">
        <v>8168</v>
      </c>
      <c r="F4296" t="s">
        <v>8026</v>
      </c>
      <c r="G4296">
        <v>28</v>
      </c>
      <c r="H4296">
        <v>4</v>
      </c>
      <c r="I4296">
        <v>4</v>
      </c>
      <c r="J4296" s="1">
        <v>291.82222222222225</v>
      </c>
      <c r="K4296" s="1">
        <f>Sales_Data[[#This Row],[Order Quantity]]*Sales_Data[[#This Row],[Unit Price]]</f>
        <v>1167.288888888889</v>
      </c>
      <c r="L4296" s="1">
        <v>198.43911111111115</v>
      </c>
    </row>
    <row r="4297" spans="1:12">
      <c r="A4297" t="s">
        <v>4320</v>
      </c>
      <c r="B4297" s="2">
        <v>41877</v>
      </c>
      <c r="C4297">
        <v>4</v>
      </c>
      <c r="D4297" t="s">
        <v>4</v>
      </c>
      <c r="E4297" t="s">
        <v>8168</v>
      </c>
      <c r="F4297" t="s">
        <v>8027</v>
      </c>
      <c r="G4297">
        <v>10</v>
      </c>
      <c r="H4297">
        <v>2</v>
      </c>
      <c r="I4297">
        <v>4</v>
      </c>
      <c r="J4297" s="1">
        <v>123.57777777777778</v>
      </c>
      <c r="K4297" s="1">
        <f>Sales_Data[[#This Row],[Order Quantity]]*Sales_Data[[#This Row],[Unit Price]]</f>
        <v>494.31111111111113</v>
      </c>
      <c r="L4297" s="1">
        <v>72.910888888888891</v>
      </c>
    </row>
    <row r="4298" spans="1:12">
      <c r="A4298" t="s">
        <v>4321</v>
      </c>
      <c r="B4298" s="2">
        <v>41877</v>
      </c>
      <c r="C4298">
        <v>6</v>
      </c>
      <c r="D4298" t="s">
        <v>2</v>
      </c>
      <c r="E4298" t="s">
        <v>8168</v>
      </c>
      <c r="F4298" t="s">
        <v>8027</v>
      </c>
      <c r="G4298">
        <v>17</v>
      </c>
      <c r="H4298">
        <v>3</v>
      </c>
      <c r="I4298">
        <v>6</v>
      </c>
      <c r="J4298" s="1">
        <v>25.311111111111114</v>
      </c>
      <c r="K4298" s="1">
        <f>Sales_Data[[#This Row],[Order Quantity]]*Sales_Data[[#This Row],[Unit Price]]</f>
        <v>151.86666666666667</v>
      </c>
      <c r="L4298" s="1">
        <v>10.883777777777778</v>
      </c>
    </row>
    <row r="4299" spans="1:12">
      <c r="A4299" t="s">
        <v>4322</v>
      </c>
      <c r="B4299" s="2">
        <v>41877</v>
      </c>
      <c r="C4299">
        <v>7</v>
      </c>
      <c r="D4299" t="s">
        <v>2</v>
      </c>
      <c r="E4299" t="s">
        <v>8168</v>
      </c>
      <c r="F4299" t="s">
        <v>8027</v>
      </c>
      <c r="G4299">
        <v>19</v>
      </c>
      <c r="H4299">
        <v>3</v>
      </c>
      <c r="I4299">
        <v>1</v>
      </c>
      <c r="J4299" s="1">
        <v>439.9666666666667</v>
      </c>
      <c r="K4299" s="1">
        <f>Sales_Data[[#This Row],[Order Quantity]]*Sales_Data[[#This Row],[Unit Price]]</f>
        <v>439.9666666666667</v>
      </c>
      <c r="L4299" s="1">
        <v>215.58366666666669</v>
      </c>
    </row>
    <row r="4300" spans="1:12">
      <c r="A4300" t="s">
        <v>4323</v>
      </c>
      <c r="B4300" s="2">
        <v>41878</v>
      </c>
      <c r="C4300">
        <v>5</v>
      </c>
      <c r="D4300" t="s">
        <v>2</v>
      </c>
      <c r="E4300" t="s">
        <v>8168</v>
      </c>
      <c r="F4300" t="s">
        <v>8027</v>
      </c>
      <c r="G4300">
        <v>14</v>
      </c>
      <c r="H4300">
        <v>2</v>
      </c>
      <c r="I4300">
        <v>6</v>
      </c>
      <c r="J4300" s="1">
        <v>677.44444444444446</v>
      </c>
      <c r="K4300" s="1">
        <f>Sales_Data[[#This Row],[Order Quantity]]*Sales_Data[[#This Row],[Unit Price]]</f>
        <v>4064.666666666667</v>
      </c>
      <c r="L4300" s="1">
        <v>535.18111111111114</v>
      </c>
    </row>
    <row r="4301" spans="1:12">
      <c r="A4301" t="s">
        <v>4324</v>
      </c>
      <c r="B4301" s="2">
        <v>41878</v>
      </c>
      <c r="C4301">
        <v>17</v>
      </c>
      <c r="D4301" t="s">
        <v>4</v>
      </c>
      <c r="E4301" t="s">
        <v>8168</v>
      </c>
      <c r="F4301" t="s">
        <v>8025</v>
      </c>
      <c r="G4301">
        <v>47</v>
      </c>
      <c r="H4301">
        <v>7</v>
      </c>
      <c r="I4301">
        <v>5</v>
      </c>
      <c r="J4301" s="1">
        <v>283.63333333333338</v>
      </c>
      <c r="K4301" s="1">
        <f>Sales_Data[[#This Row],[Order Quantity]]*Sales_Data[[#This Row],[Unit Price]]</f>
        <v>1418.166666666667</v>
      </c>
      <c r="L4301" s="1">
        <v>167.34366666666668</v>
      </c>
    </row>
    <row r="4302" spans="1:12">
      <c r="A4302" t="s">
        <v>4325</v>
      </c>
      <c r="B4302" s="2">
        <v>41878</v>
      </c>
      <c r="C4302">
        <v>17</v>
      </c>
      <c r="D4302" t="s">
        <v>4</v>
      </c>
      <c r="E4302" t="s">
        <v>8168</v>
      </c>
      <c r="F4302" t="s">
        <v>8025</v>
      </c>
      <c r="G4302">
        <v>47</v>
      </c>
      <c r="H4302">
        <v>7</v>
      </c>
      <c r="I4302">
        <v>4</v>
      </c>
      <c r="J4302" s="1">
        <v>113.90000000000002</v>
      </c>
      <c r="K4302" s="1">
        <f>Sales_Data[[#This Row],[Order Quantity]]*Sales_Data[[#This Row],[Unit Price]]</f>
        <v>455.60000000000008</v>
      </c>
      <c r="L4302" s="1">
        <v>56.95000000000001</v>
      </c>
    </row>
    <row r="4303" spans="1:12">
      <c r="A4303" t="s">
        <v>4326</v>
      </c>
      <c r="B4303" s="2">
        <v>41878</v>
      </c>
      <c r="C4303">
        <v>14</v>
      </c>
      <c r="D4303" t="s">
        <v>4</v>
      </c>
      <c r="E4303" t="s">
        <v>8168</v>
      </c>
      <c r="F4303" t="s">
        <v>8026</v>
      </c>
      <c r="G4303">
        <v>38</v>
      </c>
      <c r="H4303">
        <v>6</v>
      </c>
      <c r="I4303">
        <v>8</v>
      </c>
      <c r="J4303" s="1">
        <v>269.48888888888888</v>
      </c>
      <c r="K4303" s="1">
        <f>Sales_Data[[#This Row],[Order Quantity]]*Sales_Data[[#This Row],[Unit Price]]</f>
        <v>2155.911111111111</v>
      </c>
      <c r="L4303" s="1">
        <v>161.69333333333333</v>
      </c>
    </row>
    <row r="4304" spans="1:12">
      <c r="A4304" t="s">
        <v>4327</v>
      </c>
      <c r="B4304" s="2">
        <v>41879</v>
      </c>
      <c r="C4304">
        <v>15</v>
      </c>
      <c r="D4304" t="s">
        <v>4</v>
      </c>
      <c r="E4304" t="s">
        <v>8168</v>
      </c>
      <c r="F4304" t="s">
        <v>8025</v>
      </c>
      <c r="G4304">
        <v>43</v>
      </c>
      <c r="H4304">
        <v>6</v>
      </c>
      <c r="I4304">
        <v>1</v>
      </c>
      <c r="J4304" s="1">
        <v>432.52222222222224</v>
      </c>
      <c r="K4304" s="1">
        <f>Sales_Data[[#This Row],[Order Quantity]]*Sales_Data[[#This Row],[Unit Price]]</f>
        <v>432.52222222222224</v>
      </c>
      <c r="L4304" s="1">
        <v>220.58633333333336</v>
      </c>
    </row>
    <row r="4305" spans="1:12">
      <c r="A4305" t="s">
        <v>4328</v>
      </c>
      <c r="B4305" s="2">
        <v>41879</v>
      </c>
      <c r="C4305">
        <v>1</v>
      </c>
      <c r="D4305" t="s">
        <v>4</v>
      </c>
      <c r="E4305" t="s">
        <v>8168</v>
      </c>
      <c r="F4305" t="s">
        <v>8027</v>
      </c>
      <c r="G4305">
        <v>2</v>
      </c>
      <c r="H4305">
        <v>1</v>
      </c>
      <c r="I4305">
        <v>6</v>
      </c>
      <c r="J4305" s="1">
        <v>434.01111111111112</v>
      </c>
      <c r="K4305" s="1">
        <f>Sales_Data[[#This Row],[Order Quantity]]*Sales_Data[[#This Row],[Unit Price]]</f>
        <v>2604.0666666666666</v>
      </c>
      <c r="L4305" s="1">
        <v>225.68577777777779</v>
      </c>
    </row>
    <row r="4306" spans="1:12">
      <c r="A4306" t="s">
        <v>4329</v>
      </c>
      <c r="B4306" s="2">
        <v>41880</v>
      </c>
      <c r="C4306">
        <v>5</v>
      </c>
      <c r="D4306" t="s">
        <v>4</v>
      </c>
      <c r="E4306" t="s">
        <v>8168</v>
      </c>
      <c r="F4306" t="s">
        <v>8027</v>
      </c>
      <c r="G4306">
        <v>13</v>
      </c>
      <c r="H4306">
        <v>2</v>
      </c>
      <c r="I4306">
        <v>7</v>
      </c>
      <c r="J4306" s="1">
        <v>115.38888888888889</v>
      </c>
      <c r="K4306" s="1">
        <f>Sales_Data[[#This Row],[Order Quantity]]*Sales_Data[[#This Row],[Unit Price]]</f>
        <v>807.72222222222217</v>
      </c>
      <c r="L4306" s="1">
        <v>91.157222222222231</v>
      </c>
    </row>
    <row r="4307" spans="1:12">
      <c r="A4307" t="s">
        <v>4330</v>
      </c>
      <c r="B4307" s="2">
        <v>41880</v>
      </c>
      <c r="C4307">
        <v>8</v>
      </c>
      <c r="D4307" t="s">
        <v>4</v>
      </c>
      <c r="E4307" t="s">
        <v>8168</v>
      </c>
      <c r="F4307" t="s">
        <v>8027</v>
      </c>
      <c r="G4307">
        <v>23</v>
      </c>
      <c r="H4307">
        <v>4</v>
      </c>
      <c r="I4307">
        <v>4</v>
      </c>
      <c r="J4307" s="1">
        <v>266.51111111111112</v>
      </c>
      <c r="K4307" s="1">
        <f>Sales_Data[[#This Row],[Order Quantity]]*Sales_Data[[#This Row],[Unit Price]]</f>
        <v>1066.0444444444445</v>
      </c>
      <c r="L4307" s="1">
        <v>143.91600000000003</v>
      </c>
    </row>
    <row r="4308" spans="1:12">
      <c r="A4308" t="s">
        <v>4331</v>
      </c>
      <c r="B4308" s="2">
        <v>41880</v>
      </c>
      <c r="C4308">
        <v>17</v>
      </c>
      <c r="D4308" t="s">
        <v>4</v>
      </c>
      <c r="E4308" t="s">
        <v>8168</v>
      </c>
      <c r="F4308" t="s">
        <v>8025</v>
      </c>
      <c r="G4308">
        <v>49</v>
      </c>
      <c r="H4308">
        <v>7</v>
      </c>
      <c r="I4308">
        <v>7</v>
      </c>
      <c r="J4308" s="1">
        <v>209.1888888888889</v>
      </c>
      <c r="K4308" s="1">
        <f>Sales_Data[[#This Row],[Order Quantity]]*Sales_Data[[#This Row],[Unit Price]]</f>
        <v>1464.3222222222223</v>
      </c>
      <c r="L4308" s="1">
        <v>152.7078888888889</v>
      </c>
    </row>
    <row r="4309" spans="1:12">
      <c r="A4309" t="s">
        <v>4332</v>
      </c>
      <c r="B4309" s="2">
        <v>41880</v>
      </c>
      <c r="C4309">
        <v>1</v>
      </c>
      <c r="D4309" t="s">
        <v>2</v>
      </c>
      <c r="E4309" t="s">
        <v>8168</v>
      </c>
      <c r="F4309" t="s">
        <v>8027</v>
      </c>
      <c r="G4309">
        <v>2</v>
      </c>
      <c r="H4309">
        <v>1</v>
      </c>
      <c r="I4309">
        <v>8</v>
      </c>
      <c r="J4309" s="1">
        <v>127.30000000000001</v>
      </c>
      <c r="K4309" s="1">
        <f>Sales_Data[[#This Row],[Order Quantity]]*Sales_Data[[#This Row],[Unit Price]]</f>
        <v>1018.4000000000001</v>
      </c>
      <c r="L4309" s="1">
        <v>92.929000000000002</v>
      </c>
    </row>
    <row r="4310" spans="1:12">
      <c r="A4310" t="s">
        <v>4333</v>
      </c>
      <c r="B4310" s="2">
        <v>41880</v>
      </c>
      <c r="C4310">
        <v>11</v>
      </c>
      <c r="D4310" t="s">
        <v>2</v>
      </c>
      <c r="E4310" t="s">
        <v>8168</v>
      </c>
      <c r="F4310" t="s">
        <v>8026</v>
      </c>
      <c r="G4310">
        <v>30</v>
      </c>
      <c r="H4310">
        <v>5</v>
      </c>
      <c r="I4310">
        <v>1</v>
      </c>
      <c r="J4310" s="1">
        <v>410.93333333333334</v>
      </c>
      <c r="K4310" s="1">
        <f>Sales_Data[[#This Row],[Order Quantity]]*Sales_Data[[#This Row],[Unit Price]]</f>
        <v>410.93333333333334</v>
      </c>
      <c r="L4310" s="1">
        <v>341.07466666666664</v>
      </c>
    </row>
    <row r="4311" spans="1:12">
      <c r="A4311" t="s">
        <v>4334</v>
      </c>
      <c r="B4311" s="2">
        <v>41880</v>
      </c>
      <c r="C4311">
        <v>18</v>
      </c>
      <c r="D4311" t="s">
        <v>4</v>
      </c>
      <c r="E4311" t="s">
        <v>8168</v>
      </c>
      <c r="F4311" t="s">
        <v>8025</v>
      </c>
      <c r="G4311">
        <v>52</v>
      </c>
      <c r="H4311">
        <v>8</v>
      </c>
      <c r="I4311">
        <v>1</v>
      </c>
      <c r="J4311" s="1">
        <v>248.64444444444447</v>
      </c>
      <c r="K4311" s="1">
        <f>Sales_Data[[#This Row],[Order Quantity]]*Sales_Data[[#This Row],[Unit Price]]</f>
        <v>248.64444444444447</v>
      </c>
      <c r="L4311" s="1">
        <v>186.48333333333335</v>
      </c>
    </row>
    <row r="4312" spans="1:12">
      <c r="A4312" t="s">
        <v>4335</v>
      </c>
      <c r="B4312" s="2">
        <v>41880</v>
      </c>
      <c r="C4312">
        <v>11</v>
      </c>
      <c r="D4312" t="s">
        <v>4</v>
      </c>
      <c r="E4312" t="s">
        <v>8168</v>
      </c>
      <c r="F4312" t="s">
        <v>8026</v>
      </c>
      <c r="G4312">
        <v>30</v>
      </c>
      <c r="H4312">
        <v>5</v>
      </c>
      <c r="I4312">
        <v>8</v>
      </c>
      <c r="J4312" s="1">
        <v>21.588888888888889</v>
      </c>
      <c r="K4312" s="1">
        <f>Sales_Data[[#This Row],[Order Quantity]]*Sales_Data[[#This Row],[Unit Price]]</f>
        <v>172.71111111111111</v>
      </c>
      <c r="L4312" s="1">
        <v>11.442111111111112</v>
      </c>
    </row>
    <row r="4313" spans="1:12">
      <c r="A4313" t="s">
        <v>4336</v>
      </c>
      <c r="B4313" s="2">
        <v>41880</v>
      </c>
      <c r="C4313">
        <v>16</v>
      </c>
      <c r="D4313" t="s">
        <v>2</v>
      </c>
      <c r="E4313" t="s">
        <v>8168</v>
      </c>
      <c r="F4313" t="s">
        <v>8025</v>
      </c>
      <c r="G4313">
        <v>45</v>
      </c>
      <c r="H4313">
        <v>7</v>
      </c>
      <c r="I4313">
        <v>9</v>
      </c>
      <c r="J4313" s="1">
        <v>118.36666666666666</v>
      </c>
      <c r="K4313" s="1">
        <f>Sales_Data[[#This Row],[Order Quantity]]*Sales_Data[[#This Row],[Unit Price]]</f>
        <v>1065.3</v>
      </c>
      <c r="L4313" s="1">
        <v>67.468999999999994</v>
      </c>
    </row>
    <row r="4314" spans="1:12">
      <c r="A4314" t="s">
        <v>4337</v>
      </c>
      <c r="B4314" s="2">
        <v>41880</v>
      </c>
      <c r="C4314">
        <v>8</v>
      </c>
      <c r="D4314" t="s">
        <v>4</v>
      </c>
      <c r="E4314" t="s">
        <v>8168</v>
      </c>
      <c r="F4314" t="s">
        <v>8027</v>
      </c>
      <c r="G4314">
        <v>21</v>
      </c>
      <c r="H4314">
        <v>3</v>
      </c>
      <c r="I4314">
        <v>1</v>
      </c>
      <c r="J4314" s="1">
        <v>74.444444444444443</v>
      </c>
      <c r="K4314" s="1">
        <f>Sales_Data[[#This Row],[Order Quantity]]*Sales_Data[[#This Row],[Unit Price]]</f>
        <v>74.444444444444443</v>
      </c>
      <c r="L4314" s="1">
        <v>33.5</v>
      </c>
    </row>
    <row r="4315" spans="1:12">
      <c r="A4315" t="s">
        <v>4338</v>
      </c>
      <c r="B4315" s="2">
        <v>41881</v>
      </c>
      <c r="C4315">
        <v>8</v>
      </c>
      <c r="D4315" t="s">
        <v>2</v>
      </c>
      <c r="E4315" t="s">
        <v>8168</v>
      </c>
      <c r="F4315" t="s">
        <v>8027</v>
      </c>
      <c r="G4315">
        <v>24</v>
      </c>
      <c r="H4315">
        <v>4</v>
      </c>
      <c r="I4315">
        <v>3</v>
      </c>
      <c r="J4315" s="1">
        <v>106.45555555555556</v>
      </c>
      <c r="K4315" s="1">
        <f>Sales_Data[[#This Row],[Order Quantity]]*Sales_Data[[#This Row],[Unit Price]]</f>
        <v>319.36666666666667</v>
      </c>
      <c r="L4315" s="1">
        <v>50.034111111111109</v>
      </c>
    </row>
    <row r="4316" spans="1:12">
      <c r="A4316" t="s">
        <v>4339</v>
      </c>
      <c r="B4316" s="2">
        <v>41881</v>
      </c>
      <c r="C4316">
        <v>2</v>
      </c>
      <c r="D4316" t="s">
        <v>2</v>
      </c>
      <c r="E4316" t="s">
        <v>8168</v>
      </c>
      <c r="F4316" t="s">
        <v>8027</v>
      </c>
      <c r="G4316">
        <v>5</v>
      </c>
      <c r="H4316">
        <v>1</v>
      </c>
      <c r="I4316">
        <v>4</v>
      </c>
      <c r="J4316" s="1">
        <v>119.85555555555555</v>
      </c>
      <c r="K4316" s="1">
        <f>Sales_Data[[#This Row],[Order Quantity]]*Sales_Data[[#This Row],[Unit Price]]</f>
        <v>479.42222222222222</v>
      </c>
      <c r="L4316" s="1">
        <v>91.090222222222224</v>
      </c>
    </row>
    <row r="4317" spans="1:12">
      <c r="A4317" t="s">
        <v>4340</v>
      </c>
      <c r="B4317" s="2">
        <v>41881</v>
      </c>
      <c r="C4317">
        <v>20</v>
      </c>
      <c r="D4317" t="s">
        <v>4</v>
      </c>
      <c r="E4317" t="s">
        <v>8168</v>
      </c>
      <c r="F4317" t="s">
        <v>8028</v>
      </c>
      <c r="G4317">
        <v>57</v>
      </c>
      <c r="H4317">
        <v>8</v>
      </c>
      <c r="I4317">
        <v>2</v>
      </c>
      <c r="J4317" s="1">
        <v>20.844444444444445</v>
      </c>
      <c r="K4317" s="1">
        <f>Sales_Data[[#This Row],[Order Quantity]]*Sales_Data[[#This Row],[Unit Price]]</f>
        <v>41.68888888888889</v>
      </c>
      <c r="L4317" s="1">
        <v>11.464444444444446</v>
      </c>
    </row>
    <row r="4318" spans="1:12">
      <c r="A4318" t="s">
        <v>4341</v>
      </c>
      <c r="B4318" s="2">
        <v>41882</v>
      </c>
      <c r="C4318">
        <v>3</v>
      </c>
      <c r="D4318" t="s">
        <v>4</v>
      </c>
      <c r="E4318" t="s">
        <v>8168</v>
      </c>
      <c r="F4318" t="s">
        <v>8027</v>
      </c>
      <c r="G4318">
        <v>7</v>
      </c>
      <c r="H4318">
        <v>1</v>
      </c>
      <c r="I4318">
        <v>4</v>
      </c>
      <c r="J4318" s="1">
        <v>419.12222222222221</v>
      </c>
      <c r="K4318" s="1">
        <f>Sales_Data[[#This Row],[Order Quantity]]*Sales_Data[[#This Row],[Unit Price]]</f>
        <v>1676.4888888888888</v>
      </c>
      <c r="L4318" s="1">
        <v>234.70844444444447</v>
      </c>
    </row>
    <row r="4319" spans="1:12">
      <c r="A4319" t="s">
        <v>4342</v>
      </c>
      <c r="B4319" s="2">
        <v>41883</v>
      </c>
      <c r="C4319">
        <v>3</v>
      </c>
      <c r="D4319" t="s">
        <v>2</v>
      </c>
      <c r="E4319" t="s">
        <v>8168</v>
      </c>
      <c r="F4319" t="s">
        <v>8027</v>
      </c>
      <c r="G4319">
        <v>9</v>
      </c>
      <c r="H4319">
        <v>2</v>
      </c>
      <c r="I4319">
        <v>6</v>
      </c>
      <c r="J4319" s="1">
        <v>82.63333333333334</v>
      </c>
      <c r="K4319" s="1">
        <f>Sales_Data[[#This Row],[Order Quantity]]*Sales_Data[[#This Row],[Unit Price]]</f>
        <v>495.80000000000007</v>
      </c>
      <c r="L4319" s="1">
        <v>52.058999999999997</v>
      </c>
    </row>
    <row r="4320" spans="1:12">
      <c r="A4320" t="s">
        <v>4343</v>
      </c>
      <c r="B4320" s="2">
        <v>41883</v>
      </c>
      <c r="C4320">
        <v>19</v>
      </c>
      <c r="D4320" t="s">
        <v>2</v>
      </c>
      <c r="E4320" t="s">
        <v>8168</v>
      </c>
      <c r="F4320" t="s">
        <v>8028</v>
      </c>
      <c r="G4320">
        <v>54</v>
      </c>
      <c r="H4320">
        <v>8</v>
      </c>
      <c r="I4320">
        <v>5</v>
      </c>
      <c r="J4320" s="1">
        <v>442.20000000000005</v>
      </c>
      <c r="K4320" s="1">
        <f>Sales_Data[[#This Row],[Order Quantity]]*Sales_Data[[#This Row],[Unit Price]]</f>
        <v>2211</v>
      </c>
      <c r="L4320" s="1">
        <v>344.916</v>
      </c>
    </row>
    <row r="4321" spans="1:12">
      <c r="A4321" t="s">
        <v>4344</v>
      </c>
      <c r="B4321" s="2">
        <v>41883</v>
      </c>
      <c r="C4321">
        <v>9</v>
      </c>
      <c r="D4321" t="s">
        <v>4</v>
      </c>
      <c r="E4321" t="s">
        <v>8168</v>
      </c>
      <c r="F4321" t="s">
        <v>8027</v>
      </c>
      <c r="G4321">
        <v>26</v>
      </c>
      <c r="H4321">
        <v>4</v>
      </c>
      <c r="I4321">
        <v>7</v>
      </c>
      <c r="J4321" s="1">
        <v>440.71111111111111</v>
      </c>
      <c r="K4321" s="1">
        <f>Sales_Data[[#This Row],[Order Quantity]]*Sales_Data[[#This Row],[Unit Price]]</f>
        <v>3084.9777777777776</v>
      </c>
      <c r="L4321" s="1">
        <v>202.72711111111113</v>
      </c>
    </row>
    <row r="4322" spans="1:12">
      <c r="A4322" t="s">
        <v>4345</v>
      </c>
      <c r="B4322" s="2">
        <v>41884</v>
      </c>
      <c r="C4322">
        <v>1</v>
      </c>
      <c r="D4322" t="s">
        <v>2</v>
      </c>
      <c r="E4322" t="s">
        <v>8168</v>
      </c>
      <c r="F4322" t="s">
        <v>8027</v>
      </c>
      <c r="G4322">
        <v>2</v>
      </c>
      <c r="H4322">
        <v>1</v>
      </c>
      <c r="I4322">
        <v>7</v>
      </c>
      <c r="J4322" s="1">
        <v>25.311111111111114</v>
      </c>
      <c r="K4322" s="1">
        <f>Sales_Data[[#This Row],[Order Quantity]]*Sales_Data[[#This Row],[Unit Price]]</f>
        <v>177.17777777777781</v>
      </c>
      <c r="L4322" s="1">
        <v>12.655555555555557</v>
      </c>
    </row>
    <row r="4323" spans="1:12">
      <c r="A4323" t="s">
        <v>4346</v>
      </c>
      <c r="B4323" s="2">
        <v>41884</v>
      </c>
      <c r="C4323">
        <v>16</v>
      </c>
      <c r="D4323" t="s">
        <v>2</v>
      </c>
      <c r="E4323" t="s">
        <v>8168</v>
      </c>
      <c r="F4323" t="s">
        <v>8025</v>
      </c>
      <c r="G4323">
        <v>45</v>
      </c>
      <c r="H4323">
        <v>7</v>
      </c>
      <c r="I4323">
        <v>4</v>
      </c>
      <c r="J4323" s="1">
        <v>646.92222222222222</v>
      </c>
      <c r="K4323" s="1">
        <f>Sales_Data[[#This Row],[Order Quantity]]*Sales_Data[[#This Row],[Unit Price]]</f>
        <v>2587.6888888888889</v>
      </c>
      <c r="L4323" s="1">
        <v>304.05344444444444</v>
      </c>
    </row>
    <row r="4324" spans="1:12">
      <c r="A4324" t="s">
        <v>4347</v>
      </c>
      <c r="B4324" s="2">
        <v>41884</v>
      </c>
      <c r="C4324">
        <v>4</v>
      </c>
      <c r="D4324" t="s">
        <v>2</v>
      </c>
      <c r="E4324" t="s">
        <v>8168</v>
      </c>
      <c r="F4324" t="s">
        <v>8027</v>
      </c>
      <c r="G4324">
        <v>11</v>
      </c>
      <c r="H4324">
        <v>2</v>
      </c>
      <c r="I4324">
        <v>4</v>
      </c>
      <c r="J4324" s="1">
        <v>132.51111111111112</v>
      </c>
      <c r="K4324" s="1">
        <f>Sales_Data[[#This Row],[Order Quantity]]*Sales_Data[[#This Row],[Unit Price]]</f>
        <v>530.04444444444448</v>
      </c>
      <c r="L4324" s="1">
        <v>66.25555555555556</v>
      </c>
    </row>
    <row r="4325" spans="1:12">
      <c r="A4325" t="s">
        <v>4348</v>
      </c>
      <c r="B4325" s="2">
        <v>41884</v>
      </c>
      <c r="C4325">
        <v>10</v>
      </c>
      <c r="D4325" t="s">
        <v>4</v>
      </c>
      <c r="E4325" t="s">
        <v>8168</v>
      </c>
      <c r="F4325" t="s">
        <v>8026</v>
      </c>
      <c r="G4325">
        <v>29</v>
      </c>
      <c r="H4325">
        <v>4</v>
      </c>
      <c r="I4325">
        <v>6</v>
      </c>
      <c r="J4325" s="1">
        <v>195.78888888888889</v>
      </c>
      <c r="K4325" s="1">
        <f>Sales_Data[[#This Row],[Order Quantity]]*Sales_Data[[#This Row],[Unit Price]]</f>
        <v>1174.7333333333333</v>
      </c>
      <c r="L4325" s="1">
        <v>86.147111111111116</v>
      </c>
    </row>
    <row r="4326" spans="1:12">
      <c r="A4326" t="s">
        <v>4349</v>
      </c>
      <c r="B4326" s="2">
        <v>41885</v>
      </c>
      <c r="C4326">
        <v>13</v>
      </c>
      <c r="D4326" t="s">
        <v>2</v>
      </c>
      <c r="E4326" t="s">
        <v>8168</v>
      </c>
      <c r="F4326" t="s">
        <v>8026</v>
      </c>
      <c r="G4326">
        <v>38</v>
      </c>
      <c r="H4326">
        <v>6</v>
      </c>
      <c r="I4326">
        <v>2</v>
      </c>
      <c r="J4326" s="1">
        <v>100.5</v>
      </c>
      <c r="K4326" s="1">
        <f>Sales_Data[[#This Row],[Order Quantity]]*Sales_Data[[#This Row],[Unit Price]]</f>
        <v>201</v>
      </c>
      <c r="L4326" s="1">
        <v>52.260000000000005</v>
      </c>
    </row>
    <row r="4327" spans="1:12">
      <c r="A4327" t="s">
        <v>4350</v>
      </c>
      <c r="B4327" s="2">
        <v>41885</v>
      </c>
      <c r="C4327">
        <v>19</v>
      </c>
      <c r="D4327" t="s">
        <v>4</v>
      </c>
      <c r="E4327" t="s">
        <v>8168</v>
      </c>
      <c r="F4327" t="s">
        <v>8028</v>
      </c>
      <c r="G4327">
        <v>55</v>
      </c>
      <c r="H4327">
        <v>8</v>
      </c>
      <c r="I4327">
        <v>2</v>
      </c>
      <c r="J4327" s="1">
        <v>26.055555555555557</v>
      </c>
      <c r="K4327" s="1">
        <f>Sales_Data[[#This Row],[Order Quantity]]*Sales_Data[[#This Row],[Unit Price]]</f>
        <v>52.111111111111114</v>
      </c>
      <c r="L4327" s="1">
        <v>17.71777777777778</v>
      </c>
    </row>
    <row r="4328" spans="1:12">
      <c r="A4328" t="s">
        <v>4351</v>
      </c>
      <c r="B4328" s="2">
        <v>41885</v>
      </c>
      <c r="C4328">
        <v>19</v>
      </c>
      <c r="D4328" t="s">
        <v>4</v>
      </c>
      <c r="E4328" t="s">
        <v>8168</v>
      </c>
      <c r="F4328" t="s">
        <v>8028</v>
      </c>
      <c r="G4328">
        <v>54</v>
      </c>
      <c r="H4328">
        <v>8</v>
      </c>
      <c r="I4328">
        <v>5</v>
      </c>
      <c r="J4328" s="1">
        <v>330.53333333333336</v>
      </c>
      <c r="K4328" s="1">
        <f>Sales_Data[[#This Row],[Order Quantity]]*Sales_Data[[#This Row],[Unit Price]]</f>
        <v>1652.6666666666667</v>
      </c>
      <c r="L4328" s="1">
        <v>185.09866666666667</v>
      </c>
    </row>
    <row r="4329" spans="1:12">
      <c r="A4329" t="s">
        <v>4352</v>
      </c>
      <c r="B4329" s="2">
        <v>41886</v>
      </c>
      <c r="C4329">
        <v>16</v>
      </c>
      <c r="D4329" t="s">
        <v>4</v>
      </c>
      <c r="E4329" t="s">
        <v>8168</v>
      </c>
      <c r="F4329" t="s">
        <v>8025</v>
      </c>
      <c r="G4329">
        <v>46</v>
      </c>
      <c r="H4329">
        <v>7</v>
      </c>
      <c r="I4329">
        <v>6</v>
      </c>
      <c r="J4329" s="1">
        <v>116.87777777777779</v>
      </c>
      <c r="K4329" s="1">
        <f>Sales_Data[[#This Row],[Order Quantity]]*Sales_Data[[#This Row],[Unit Price]]</f>
        <v>701.26666666666677</v>
      </c>
      <c r="L4329" s="1">
        <v>77.139333333333354</v>
      </c>
    </row>
    <row r="4330" spans="1:12">
      <c r="A4330" t="s">
        <v>4353</v>
      </c>
      <c r="B4330" s="2">
        <v>41886</v>
      </c>
      <c r="C4330">
        <v>11</v>
      </c>
      <c r="D4330" t="s">
        <v>2</v>
      </c>
      <c r="E4330" t="s">
        <v>8168</v>
      </c>
      <c r="F4330" t="s">
        <v>8026</v>
      </c>
      <c r="G4330">
        <v>30</v>
      </c>
      <c r="H4330">
        <v>5</v>
      </c>
      <c r="I4330">
        <v>5</v>
      </c>
      <c r="J4330" s="1">
        <v>93.055555555555557</v>
      </c>
      <c r="K4330" s="1">
        <f>Sales_Data[[#This Row],[Order Quantity]]*Sales_Data[[#This Row],[Unit Price]]</f>
        <v>465.27777777777777</v>
      </c>
      <c r="L4330" s="1">
        <v>63.277777777777779</v>
      </c>
    </row>
    <row r="4331" spans="1:12">
      <c r="A4331" t="s">
        <v>4354</v>
      </c>
      <c r="B4331" s="2">
        <v>41886</v>
      </c>
      <c r="C4331">
        <v>6</v>
      </c>
      <c r="D4331" t="s">
        <v>2</v>
      </c>
      <c r="E4331" t="s">
        <v>8168</v>
      </c>
      <c r="F4331" t="s">
        <v>8027</v>
      </c>
      <c r="G4331">
        <v>16</v>
      </c>
      <c r="H4331">
        <v>3</v>
      </c>
      <c r="I4331">
        <v>6</v>
      </c>
      <c r="J4331" s="1">
        <v>563.54444444444448</v>
      </c>
      <c r="K4331" s="1">
        <f>Sales_Data[[#This Row],[Order Quantity]]*Sales_Data[[#This Row],[Unit Price]]</f>
        <v>3381.2666666666669</v>
      </c>
      <c r="L4331" s="1">
        <v>360.6684444444445</v>
      </c>
    </row>
    <row r="4332" spans="1:12">
      <c r="A4332" t="s">
        <v>4355</v>
      </c>
      <c r="B4332" s="2">
        <v>41886</v>
      </c>
      <c r="C4332">
        <v>8</v>
      </c>
      <c r="D4332" t="s">
        <v>2</v>
      </c>
      <c r="E4332" t="s">
        <v>8168</v>
      </c>
      <c r="F4332" t="s">
        <v>8027</v>
      </c>
      <c r="G4332">
        <v>23</v>
      </c>
      <c r="H4332">
        <v>4</v>
      </c>
      <c r="I4332">
        <v>6</v>
      </c>
      <c r="J4332" s="1">
        <v>716.15555555555557</v>
      </c>
      <c r="K4332" s="1">
        <f>Sales_Data[[#This Row],[Order Quantity]]*Sales_Data[[#This Row],[Unit Price]]</f>
        <v>4296.9333333333334</v>
      </c>
      <c r="L4332" s="1">
        <v>601.57066666666674</v>
      </c>
    </row>
    <row r="4333" spans="1:12">
      <c r="A4333" t="s">
        <v>4356</v>
      </c>
      <c r="B4333" s="2">
        <v>41886</v>
      </c>
      <c r="C4333">
        <v>7</v>
      </c>
      <c r="D4333" t="s">
        <v>2</v>
      </c>
      <c r="E4333" t="s">
        <v>8168</v>
      </c>
      <c r="F4333" t="s">
        <v>8027</v>
      </c>
      <c r="G4333">
        <v>20</v>
      </c>
      <c r="H4333">
        <v>3</v>
      </c>
      <c r="I4333">
        <v>1</v>
      </c>
      <c r="J4333" s="1">
        <v>94.544444444444437</v>
      </c>
      <c r="K4333" s="1">
        <f>Sales_Data[[#This Row],[Order Quantity]]*Sales_Data[[#This Row],[Unit Price]]</f>
        <v>94.544444444444437</v>
      </c>
      <c r="L4333" s="1">
        <v>71.853777777777779</v>
      </c>
    </row>
    <row r="4334" spans="1:12">
      <c r="A4334" t="s">
        <v>4357</v>
      </c>
      <c r="B4334" s="2">
        <v>41887</v>
      </c>
      <c r="C4334">
        <v>5</v>
      </c>
      <c r="D4334" t="s">
        <v>2</v>
      </c>
      <c r="E4334" t="s">
        <v>8168</v>
      </c>
      <c r="F4334" t="s">
        <v>8027</v>
      </c>
      <c r="G4334">
        <v>12</v>
      </c>
      <c r="H4334">
        <v>2</v>
      </c>
      <c r="I4334">
        <v>3</v>
      </c>
      <c r="J4334" s="1">
        <v>76.677777777777777</v>
      </c>
      <c r="K4334" s="1">
        <f>Sales_Data[[#This Row],[Order Quantity]]*Sales_Data[[#This Row],[Unit Price]]</f>
        <v>230.03333333333333</v>
      </c>
      <c r="L4334" s="1">
        <v>61.342222222222226</v>
      </c>
    </row>
    <row r="4335" spans="1:12">
      <c r="A4335" t="s">
        <v>4358</v>
      </c>
      <c r="B4335" s="2">
        <v>41887</v>
      </c>
      <c r="C4335">
        <v>8</v>
      </c>
      <c r="D4335" t="s">
        <v>4</v>
      </c>
      <c r="E4335" t="s">
        <v>8168</v>
      </c>
      <c r="F4335" t="s">
        <v>8027</v>
      </c>
      <c r="G4335">
        <v>23</v>
      </c>
      <c r="H4335">
        <v>4</v>
      </c>
      <c r="I4335">
        <v>8</v>
      </c>
      <c r="J4335" s="1">
        <v>18.611111111111111</v>
      </c>
      <c r="K4335" s="1">
        <f>Sales_Data[[#This Row],[Order Quantity]]*Sales_Data[[#This Row],[Unit Price]]</f>
        <v>148.88888888888889</v>
      </c>
      <c r="L4335" s="1">
        <v>8.56111111111111</v>
      </c>
    </row>
    <row r="4336" spans="1:12">
      <c r="A4336" t="s">
        <v>4359</v>
      </c>
      <c r="B4336" s="2">
        <v>41887</v>
      </c>
      <c r="C4336">
        <v>14</v>
      </c>
      <c r="D4336" t="s">
        <v>2</v>
      </c>
      <c r="E4336" t="s">
        <v>8168</v>
      </c>
      <c r="F4336" t="s">
        <v>8026</v>
      </c>
      <c r="G4336">
        <v>39</v>
      </c>
      <c r="H4336">
        <v>6</v>
      </c>
      <c r="I4336">
        <v>6</v>
      </c>
      <c r="J4336" s="1">
        <v>122.08888888888889</v>
      </c>
      <c r="K4336" s="1">
        <f>Sales_Data[[#This Row],[Order Quantity]]*Sales_Data[[#This Row],[Unit Price]]</f>
        <v>732.5333333333333</v>
      </c>
      <c r="L4336" s="1">
        <v>63.486222222222217</v>
      </c>
    </row>
    <row r="4337" spans="1:12">
      <c r="A4337" t="s">
        <v>4360</v>
      </c>
      <c r="B4337" s="2">
        <v>41887</v>
      </c>
      <c r="C4337">
        <v>16</v>
      </c>
      <c r="D4337" t="s">
        <v>4</v>
      </c>
      <c r="E4337" t="s">
        <v>8168</v>
      </c>
      <c r="F4337" t="s">
        <v>8025</v>
      </c>
      <c r="G4337">
        <v>45</v>
      </c>
      <c r="H4337">
        <v>7</v>
      </c>
      <c r="I4337">
        <v>9</v>
      </c>
      <c r="J4337" s="1">
        <v>281.39999999999998</v>
      </c>
      <c r="K4337" s="1">
        <f>Sales_Data[[#This Row],[Order Quantity]]*Sales_Data[[#This Row],[Unit Price]]</f>
        <v>2532.6</v>
      </c>
      <c r="L4337" s="1">
        <v>216.678</v>
      </c>
    </row>
    <row r="4338" spans="1:12">
      <c r="A4338" t="s">
        <v>4361</v>
      </c>
      <c r="B4338" s="2">
        <v>41888</v>
      </c>
      <c r="C4338">
        <v>9</v>
      </c>
      <c r="D4338" t="s">
        <v>4</v>
      </c>
      <c r="E4338" t="s">
        <v>8168</v>
      </c>
      <c r="F4338" t="s">
        <v>8027</v>
      </c>
      <c r="G4338">
        <v>26</v>
      </c>
      <c r="H4338">
        <v>4</v>
      </c>
      <c r="I4338">
        <v>7</v>
      </c>
      <c r="J4338" s="1">
        <v>120.60000000000001</v>
      </c>
      <c r="K4338" s="1">
        <f>Sales_Data[[#This Row],[Order Quantity]]*Sales_Data[[#This Row],[Unit Price]]</f>
        <v>844.2</v>
      </c>
      <c r="L4338" s="1">
        <v>65.124000000000009</v>
      </c>
    </row>
    <row r="4339" spans="1:12">
      <c r="A4339" t="s">
        <v>4362</v>
      </c>
      <c r="B4339" s="2">
        <v>41888</v>
      </c>
      <c r="C4339">
        <v>10</v>
      </c>
      <c r="D4339" t="s">
        <v>4</v>
      </c>
      <c r="E4339" t="s">
        <v>8168</v>
      </c>
      <c r="F4339" t="s">
        <v>8027</v>
      </c>
      <c r="G4339">
        <v>27</v>
      </c>
      <c r="H4339">
        <v>4</v>
      </c>
      <c r="I4339">
        <v>6</v>
      </c>
      <c r="J4339" s="1">
        <v>105.71111111111111</v>
      </c>
      <c r="K4339" s="1">
        <f>Sales_Data[[#This Row],[Order Quantity]]*Sales_Data[[#This Row],[Unit Price]]</f>
        <v>634.26666666666665</v>
      </c>
      <c r="L4339" s="1">
        <v>78.226222222222219</v>
      </c>
    </row>
    <row r="4340" spans="1:12">
      <c r="A4340" t="s">
        <v>4363</v>
      </c>
      <c r="B4340" s="2">
        <v>41888</v>
      </c>
      <c r="C4340">
        <v>9</v>
      </c>
      <c r="D4340" t="s">
        <v>4</v>
      </c>
      <c r="E4340" t="s">
        <v>8168</v>
      </c>
      <c r="F4340" t="s">
        <v>8027</v>
      </c>
      <c r="G4340">
        <v>26</v>
      </c>
      <c r="H4340">
        <v>4</v>
      </c>
      <c r="I4340">
        <v>4</v>
      </c>
      <c r="J4340" s="1">
        <v>287.35555555555561</v>
      </c>
      <c r="K4340" s="1">
        <f>Sales_Data[[#This Row],[Order Quantity]]*Sales_Data[[#This Row],[Unit Price]]</f>
        <v>1149.4222222222224</v>
      </c>
      <c r="L4340" s="1">
        <v>129.31000000000003</v>
      </c>
    </row>
    <row r="4341" spans="1:12">
      <c r="A4341" t="s">
        <v>4364</v>
      </c>
      <c r="B4341" s="2">
        <v>41889</v>
      </c>
      <c r="C4341">
        <v>16</v>
      </c>
      <c r="D4341" t="s">
        <v>2</v>
      </c>
      <c r="E4341" t="s">
        <v>8168</v>
      </c>
      <c r="F4341" t="s">
        <v>8025</v>
      </c>
      <c r="G4341">
        <v>46</v>
      </c>
      <c r="H4341">
        <v>7</v>
      </c>
      <c r="I4341">
        <v>7</v>
      </c>
      <c r="J4341" s="1">
        <v>189.83333333333334</v>
      </c>
      <c r="K4341" s="1">
        <f>Sales_Data[[#This Row],[Order Quantity]]*Sales_Data[[#This Row],[Unit Price]]</f>
        <v>1328.8333333333335</v>
      </c>
      <c r="L4341" s="1">
        <v>129.08666666666667</v>
      </c>
    </row>
    <row r="4342" spans="1:12">
      <c r="A4342" t="s">
        <v>4365</v>
      </c>
      <c r="B4342" s="2">
        <v>41889</v>
      </c>
      <c r="C4342">
        <v>12</v>
      </c>
      <c r="D4342" t="s">
        <v>4</v>
      </c>
      <c r="E4342" t="s">
        <v>8168</v>
      </c>
      <c r="F4342" t="s">
        <v>8026</v>
      </c>
      <c r="G4342">
        <v>34</v>
      </c>
      <c r="H4342">
        <v>5</v>
      </c>
      <c r="I4342">
        <v>8</v>
      </c>
      <c r="J4342" s="1">
        <v>119.85555555555555</v>
      </c>
      <c r="K4342" s="1">
        <f>Sales_Data[[#This Row],[Order Quantity]]*Sales_Data[[#This Row],[Unit Price]]</f>
        <v>958.84444444444443</v>
      </c>
      <c r="L4342" s="1">
        <v>56.332111111111111</v>
      </c>
    </row>
    <row r="4343" spans="1:12">
      <c r="A4343" t="s">
        <v>4366</v>
      </c>
      <c r="B4343" s="2">
        <v>41889</v>
      </c>
      <c r="C4343">
        <v>14</v>
      </c>
      <c r="D4343" t="s">
        <v>2</v>
      </c>
      <c r="E4343" t="s">
        <v>8168</v>
      </c>
      <c r="F4343" t="s">
        <v>8026</v>
      </c>
      <c r="G4343">
        <v>40</v>
      </c>
      <c r="H4343">
        <v>6</v>
      </c>
      <c r="I4343">
        <v>9</v>
      </c>
      <c r="J4343" s="1">
        <v>125.8111111111111</v>
      </c>
      <c r="K4343" s="1">
        <f>Sales_Data[[#This Row],[Order Quantity]]*Sales_Data[[#This Row],[Unit Price]]</f>
        <v>1132.3</v>
      </c>
      <c r="L4343" s="1">
        <v>84.293444444444447</v>
      </c>
    </row>
    <row r="4344" spans="1:12">
      <c r="A4344" t="s">
        <v>4367</v>
      </c>
      <c r="B4344" s="2">
        <v>41889</v>
      </c>
      <c r="C4344">
        <v>3</v>
      </c>
      <c r="D4344" t="s">
        <v>3</v>
      </c>
      <c r="E4344" t="s">
        <v>8168</v>
      </c>
      <c r="F4344" t="s">
        <v>8027</v>
      </c>
      <c r="G4344">
        <v>7</v>
      </c>
      <c r="H4344">
        <v>1</v>
      </c>
      <c r="I4344">
        <v>6</v>
      </c>
      <c r="J4344" s="1">
        <v>220.35555555555555</v>
      </c>
      <c r="K4344" s="1">
        <f>Sales_Data[[#This Row],[Order Quantity]]*Sales_Data[[#This Row],[Unit Price]]</f>
        <v>1322.1333333333332</v>
      </c>
      <c r="L4344" s="1">
        <v>141.02755555555555</v>
      </c>
    </row>
    <row r="4345" spans="1:12">
      <c r="A4345" t="s">
        <v>4368</v>
      </c>
      <c r="B4345" s="2">
        <v>41889</v>
      </c>
      <c r="C4345">
        <v>1</v>
      </c>
      <c r="D4345" t="s">
        <v>4</v>
      </c>
      <c r="E4345" t="s">
        <v>8168</v>
      </c>
      <c r="F4345" t="s">
        <v>8027</v>
      </c>
      <c r="G4345">
        <v>2</v>
      </c>
      <c r="H4345">
        <v>1</v>
      </c>
      <c r="I4345">
        <v>3</v>
      </c>
      <c r="J4345" s="1">
        <v>116.87777777777779</v>
      </c>
      <c r="K4345" s="1">
        <f>Sales_Data[[#This Row],[Order Quantity]]*Sales_Data[[#This Row],[Unit Price]]</f>
        <v>350.63333333333338</v>
      </c>
      <c r="L4345" s="1">
        <v>82.983222222222224</v>
      </c>
    </row>
    <row r="4346" spans="1:12">
      <c r="A4346" t="s">
        <v>4369</v>
      </c>
      <c r="B4346" s="2">
        <v>41889</v>
      </c>
      <c r="C4346">
        <v>7</v>
      </c>
      <c r="D4346" t="s">
        <v>2</v>
      </c>
      <c r="E4346" t="s">
        <v>8168</v>
      </c>
      <c r="F4346" t="s">
        <v>8027</v>
      </c>
      <c r="G4346">
        <v>19</v>
      </c>
      <c r="H4346">
        <v>3</v>
      </c>
      <c r="I4346">
        <v>5</v>
      </c>
      <c r="J4346" s="1">
        <v>442.20000000000005</v>
      </c>
      <c r="K4346" s="1">
        <f>Sales_Data[[#This Row],[Order Quantity]]*Sales_Data[[#This Row],[Unit Price]]</f>
        <v>2211</v>
      </c>
      <c r="L4346" s="1">
        <v>252.05399999999997</v>
      </c>
    </row>
    <row r="4347" spans="1:12">
      <c r="A4347" t="s">
        <v>4370</v>
      </c>
      <c r="B4347" s="2">
        <v>41890</v>
      </c>
      <c r="C4347">
        <v>6</v>
      </c>
      <c r="D4347" t="s">
        <v>4</v>
      </c>
      <c r="E4347" t="s">
        <v>8168</v>
      </c>
      <c r="F4347" t="s">
        <v>8027</v>
      </c>
      <c r="G4347">
        <v>16</v>
      </c>
      <c r="H4347">
        <v>3</v>
      </c>
      <c r="I4347">
        <v>4</v>
      </c>
      <c r="J4347" s="1">
        <v>189.83333333333334</v>
      </c>
      <c r="K4347" s="1">
        <f>Sales_Data[[#This Row],[Order Quantity]]*Sales_Data[[#This Row],[Unit Price]]</f>
        <v>759.33333333333337</v>
      </c>
      <c r="L4347" s="1">
        <v>75.933333333333337</v>
      </c>
    </row>
    <row r="4348" spans="1:12">
      <c r="A4348" t="s">
        <v>4371</v>
      </c>
      <c r="B4348" s="2">
        <v>41890</v>
      </c>
      <c r="C4348">
        <v>3</v>
      </c>
      <c r="D4348" t="s">
        <v>4</v>
      </c>
      <c r="E4348" t="s">
        <v>8168</v>
      </c>
      <c r="F4348" t="s">
        <v>8027</v>
      </c>
      <c r="G4348">
        <v>7</v>
      </c>
      <c r="H4348">
        <v>1</v>
      </c>
      <c r="I4348">
        <v>3</v>
      </c>
      <c r="J4348" s="1">
        <v>111.66666666666667</v>
      </c>
      <c r="K4348" s="1">
        <f>Sales_Data[[#This Row],[Order Quantity]]*Sales_Data[[#This Row],[Unit Price]]</f>
        <v>335</v>
      </c>
      <c r="L4348" s="1">
        <v>69.233333333333334</v>
      </c>
    </row>
    <row r="4349" spans="1:12">
      <c r="A4349" t="s">
        <v>4372</v>
      </c>
      <c r="B4349" s="2">
        <v>41890</v>
      </c>
      <c r="C4349">
        <v>1</v>
      </c>
      <c r="D4349" t="s">
        <v>4</v>
      </c>
      <c r="E4349" t="s">
        <v>8168</v>
      </c>
      <c r="F4349" t="s">
        <v>8027</v>
      </c>
      <c r="G4349">
        <v>1</v>
      </c>
      <c r="H4349">
        <v>1</v>
      </c>
      <c r="I4349">
        <v>2</v>
      </c>
      <c r="J4349" s="1">
        <v>427.31111111111113</v>
      </c>
      <c r="K4349" s="1">
        <f>Sales_Data[[#This Row],[Order Quantity]]*Sales_Data[[#This Row],[Unit Price]]</f>
        <v>854.62222222222226</v>
      </c>
      <c r="L4349" s="1">
        <v>290.57155555555556</v>
      </c>
    </row>
    <row r="4350" spans="1:12">
      <c r="A4350" t="s">
        <v>4373</v>
      </c>
      <c r="B4350" s="2">
        <v>41890</v>
      </c>
      <c r="C4350">
        <v>14</v>
      </c>
      <c r="D4350" t="s">
        <v>4</v>
      </c>
      <c r="E4350" t="s">
        <v>8168</v>
      </c>
      <c r="F4350" t="s">
        <v>8026</v>
      </c>
      <c r="G4350">
        <v>40</v>
      </c>
      <c r="H4350">
        <v>6</v>
      </c>
      <c r="I4350">
        <v>6</v>
      </c>
      <c r="J4350" s="1">
        <v>125.06666666666668</v>
      </c>
      <c r="K4350" s="1">
        <f>Sales_Data[[#This Row],[Order Quantity]]*Sales_Data[[#This Row],[Unit Price]]</f>
        <v>750.40000000000009</v>
      </c>
      <c r="L4350" s="1">
        <v>73.789333333333332</v>
      </c>
    </row>
    <row r="4351" spans="1:12">
      <c r="A4351" t="s">
        <v>4374</v>
      </c>
      <c r="B4351" s="2">
        <v>41891</v>
      </c>
      <c r="C4351">
        <v>12</v>
      </c>
      <c r="D4351" t="s">
        <v>4</v>
      </c>
      <c r="E4351" t="s">
        <v>8168</v>
      </c>
      <c r="F4351" t="s">
        <v>8026</v>
      </c>
      <c r="G4351">
        <v>33</v>
      </c>
      <c r="H4351">
        <v>5</v>
      </c>
      <c r="I4351">
        <v>5</v>
      </c>
      <c r="J4351" s="1">
        <v>113.90000000000002</v>
      </c>
      <c r="K4351" s="1">
        <f>Sales_Data[[#This Row],[Order Quantity]]*Sales_Data[[#This Row],[Unit Price]]</f>
        <v>569.50000000000011</v>
      </c>
      <c r="L4351" s="1">
        <v>74.035000000000011</v>
      </c>
    </row>
    <row r="4352" spans="1:12">
      <c r="A4352" t="s">
        <v>4375</v>
      </c>
      <c r="B4352" s="2">
        <v>41891</v>
      </c>
      <c r="C4352">
        <v>10</v>
      </c>
      <c r="D4352" t="s">
        <v>4</v>
      </c>
      <c r="E4352" t="s">
        <v>8168</v>
      </c>
      <c r="F4352" t="s">
        <v>8026</v>
      </c>
      <c r="G4352">
        <v>28</v>
      </c>
      <c r="H4352">
        <v>4</v>
      </c>
      <c r="I4352">
        <v>2</v>
      </c>
      <c r="J4352" s="1">
        <v>728.81111111111113</v>
      </c>
      <c r="K4352" s="1">
        <f>Sales_Data[[#This Row],[Order Quantity]]*Sales_Data[[#This Row],[Unit Price]]</f>
        <v>1457.6222222222223</v>
      </c>
      <c r="L4352" s="1">
        <v>604.9132222222222</v>
      </c>
    </row>
    <row r="4353" spans="1:12">
      <c r="A4353" t="s">
        <v>4376</v>
      </c>
      <c r="B4353" s="2">
        <v>41891</v>
      </c>
      <c r="C4353">
        <v>9</v>
      </c>
      <c r="D4353" t="s">
        <v>2</v>
      </c>
      <c r="E4353" t="s">
        <v>8168</v>
      </c>
      <c r="F4353" t="s">
        <v>8027</v>
      </c>
      <c r="G4353">
        <v>26</v>
      </c>
      <c r="H4353">
        <v>4</v>
      </c>
      <c r="I4353">
        <v>7</v>
      </c>
      <c r="J4353" s="1">
        <v>257.57777777777778</v>
      </c>
      <c r="K4353" s="1">
        <f>Sales_Data[[#This Row],[Order Quantity]]*Sales_Data[[#This Row],[Unit Price]]</f>
        <v>1803.0444444444445</v>
      </c>
      <c r="L4353" s="1">
        <v>115.91000000000001</v>
      </c>
    </row>
    <row r="4354" spans="1:12">
      <c r="A4354" t="s">
        <v>4377</v>
      </c>
      <c r="B4354" s="2">
        <v>41891</v>
      </c>
      <c r="C4354">
        <v>3</v>
      </c>
      <c r="D4354" t="s">
        <v>4</v>
      </c>
      <c r="E4354" t="s">
        <v>8168</v>
      </c>
      <c r="F4354" t="s">
        <v>8027</v>
      </c>
      <c r="G4354">
        <v>6</v>
      </c>
      <c r="H4354">
        <v>1</v>
      </c>
      <c r="I4354">
        <v>3</v>
      </c>
      <c r="J4354" s="1">
        <v>117.62222222222223</v>
      </c>
      <c r="K4354" s="1">
        <f>Sales_Data[[#This Row],[Order Quantity]]*Sales_Data[[#This Row],[Unit Price]]</f>
        <v>352.86666666666667</v>
      </c>
      <c r="L4354" s="1">
        <v>72.925777777777796</v>
      </c>
    </row>
    <row r="4355" spans="1:12">
      <c r="A4355" t="s">
        <v>4378</v>
      </c>
      <c r="B4355" s="2">
        <v>41892</v>
      </c>
      <c r="C4355">
        <v>9</v>
      </c>
      <c r="D4355" t="s">
        <v>2</v>
      </c>
      <c r="E4355" t="s">
        <v>8168</v>
      </c>
      <c r="F4355" t="s">
        <v>8027</v>
      </c>
      <c r="G4355">
        <v>25</v>
      </c>
      <c r="H4355">
        <v>4</v>
      </c>
      <c r="I4355">
        <v>8</v>
      </c>
      <c r="J4355" s="1">
        <v>195.78888888888889</v>
      </c>
      <c r="K4355" s="1">
        <f>Sales_Data[[#This Row],[Order Quantity]]*Sales_Data[[#This Row],[Unit Price]]</f>
        <v>1566.3111111111111</v>
      </c>
      <c r="L4355" s="1">
        <v>150.75744444444447</v>
      </c>
    </row>
    <row r="4356" spans="1:12">
      <c r="A4356" t="s">
        <v>4379</v>
      </c>
      <c r="B4356" s="2">
        <v>41892</v>
      </c>
      <c r="C4356">
        <v>14</v>
      </c>
      <c r="D4356" t="s">
        <v>4</v>
      </c>
      <c r="E4356" t="s">
        <v>8168</v>
      </c>
      <c r="F4356" t="s">
        <v>8026</v>
      </c>
      <c r="G4356">
        <v>40</v>
      </c>
      <c r="H4356">
        <v>6</v>
      </c>
      <c r="I4356">
        <v>9</v>
      </c>
      <c r="J4356" s="1">
        <v>116.87777777777779</v>
      </c>
      <c r="K4356" s="1">
        <f>Sales_Data[[#This Row],[Order Quantity]]*Sales_Data[[#This Row],[Unit Price]]</f>
        <v>1051.9000000000001</v>
      </c>
      <c r="L4356" s="1">
        <v>50.257444444444445</v>
      </c>
    </row>
    <row r="4357" spans="1:12">
      <c r="A4357" t="s">
        <v>4380</v>
      </c>
      <c r="B4357" s="2">
        <v>41892</v>
      </c>
      <c r="C4357">
        <v>14</v>
      </c>
      <c r="D4357" t="s">
        <v>4</v>
      </c>
      <c r="E4357" t="s">
        <v>8168</v>
      </c>
      <c r="F4357" t="s">
        <v>8026</v>
      </c>
      <c r="G4357">
        <v>39</v>
      </c>
      <c r="H4357">
        <v>6</v>
      </c>
      <c r="I4357">
        <v>9</v>
      </c>
      <c r="J4357" s="1">
        <v>285.86666666666667</v>
      </c>
      <c r="K4357" s="1">
        <f>Sales_Data[[#This Row],[Order Quantity]]*Sales_Data[[#This Row],[Unit Price]]</f>
        <v>2572.8000000000002</v>
      </c>
      <c r="L4357" s="1">
        <v>145.79200000000003</v>
      </c>
    </row>
    <row r="4358" spans="1:12">
      <c r="A4358" t="s">
        <v>4381</v>
      </c>
      <c r="B4358" s="2">
        <v>41892</v>
      </c>
      <c r="C4358">
        <v>1</v>
      </c>
      <c r="D4358" t="s">
        <v>2</v>
      </c>
      <c r="E4358" t="s">
        <v>8168</v>
      </c>
      <c r="F4358" t="s">
        <v>8027</v>
      </c>
      <c r="G4358">
        <v>3</v>
      </c>
      <c r="H4358">
        <v>1</v>
      </c>
      <c r="I4358">
        <v>7</v>
      </c>
      <c r="J4358" s="1">
        <v>203.97777777777776</v>
      </c>
      <c r="K4358" s="1">
        <f>Sales_Data[[#This Row],[Order Quantity]]*Sales_Data[[#This Row],[Unit Price]]</f>
        <v>1427.8444444444444</v>
      </c>
      <c r="L4358" s="1">
        <v>157.06288888888889</v>
      </c>
    </row>
    <row r="4359" spans="1:12">
      <c r="A4359" t="s">
        <v>4382</v>
      </c>
      <c r="B4359" s="2">
        <v>41893</v>
      </c>
      <c r="C4359">
        <v>18</v>
      </c>
      <c r="D4359" t="s">
        <v>3</v>
      </c>
      <c r="E4359" t="s">
        <v>8168</v>
      </c>
      <c r="F4359" t="s">
        <v>8025</v>
      </c>
      <c r="G4359">
        <v>51</v>
      </c>
      <c r="H4359">
        <v>7</v>
      </c>
      <c r="I4359">
        <v>4</v>
      </c>
      <c r="J4359" s="1">
        <v>119.85555555555555</v>
      </c>
      <c r="K4359" s="1">
        <f>Sales_Data[[#This Row],[Order Quantity]]*Sales_Data[[#This Row],[Unit Price]]</f>
        <v>479.42222222222222</v>
      </c>
      <c r="L4359" s="1">
        <v>50.339333333333336</v>
      </c>
    </row>
    <row r="4360" spans="1:12">
      <c r="A4360" t="s">
        <v>4383</v>
      </c>
      <c r="B4360" s="2">
        <v>41893</v>
      </c>
      <c r="C4360">
        <v>15</v>
      </c>
      <c r="D4360" t="s">
        <v>4</v>
      </c>
      <c r="E4360" t="s">
        <v>8168</v>
      </c>
      <c r="F4360" t="s">
        <v>8025</v>
      </c>
      <c r="G4360">
        <v>43</v>
      </c>
      <c r="H4360">
        <v>6</v>
      </c>
      <c r="I4360">
        <v>9</v>
      </c>
      <c r="J4360" s="1">
        <v>435.5</v>
      </c>
      <c r="K4360" s="1">
        <f>Sales_Data[[#This Row],[Order Quantity]]*Sales_Data[[#This Row],[Unit Price]]</f>
        <v>3919.5</v>
      </c>
      <c r="L4360" s="1">
        <v>335.33499999999998</v>
      </c>
    </row>
    <row r="4361" spans="1:12">
      <c r="A4361" t="s">
        <v>4384</v>
      </c>
      <c r="B4361" s="2">
        <v>41893</v>
      </c>
      <c r="C4361">
        <v>12</v>
      </c>
      <c r="D4361" t="s">
        <v>4</v>
      </c>
      <c r="E4361" t="s">
        <v>8168</v>
      </c>
      <c r="F4361" t="s">
        <v>8026</v>
      </c>
      <c r="G4361">
        <v>33</v>
      </c>
      <c r="H4361">
        <v>5</v>
      </c>
      <c r="I4361">
        <v>8</v>
      </c>
      <c r="J4361" s="1">
        <v>632.0333333333333</v>
      </c>
      <c r="K4361" s="1">
        <f>Sales_Data[[#This Row],[Order Quantity]]*Sales_Data[[#This Row],[Unit Price]]</f>
        <v>5056.2666666666664</v>
      </c>
      <c r="L4361" s="1">
        <v>461.3843333333333</v>
      </c>
    </row>
    <row r="4362" spans="1:12">
      <c r="A4362" t="s">
        <v>4385</v>
      </c>
      <c r="B4362" s="2">
        <v>41893</v>
      </c>
      <c r="C4362">
        <v>12</v>
      </c>
      <c r="D4362" t="s">
        <v>4</v>
      </c>
      <c r="E4362" t="s">
        <v>8168</v>
      </c>
      <c r="F4362" t="s">
        <v>8026</v>
      </c>
      <c r="G4362">
        <v>34</v>
      </c>
      <c r="H4362">
        <v>5</v>
      </c>
      <c r="I4362">
        <v>7</v>
      </c>
      <c r="J4362" s="1">
        <v>270.97777777777782</v>
      </c>
      <c r="K4362" s="1">
        <f>Sales_Data[[#This Row],[Order Quantity]]*Sales_Data[[#This Row],[Unit Price]]</f>
        <v>1896.8444444444447</v>
      </c>
      <c r="L4362" s="1">
        <v>157.1671111111111</v>
      </c>
    </row>
    <row r="4363" spans="1:12">
      <c r="A4363" t="s">
        <v>4386</v>
      </c>
      <c r="B4363" s="2">
        <v>41893</v>
      </c>
      <c r="C4363">
        <v>20</v>
      </c>
      <c r="D4363" t="s">
        <v>2</v>
      </c>
      <c r="E4363" t="s">
        <v>8168</v>
      </c>
      <c r="F4363" t="s">
        <v>8028</v>
      </c>
      <c r="G4363">
        <v>58</v>
      </c>
      <c r="H4363">
        <v>8</v>
      </c>
      <c r="I4363">
        <v>2</v>
      </c>
      <c r="J4363" s="1">
        <v>93.055555555555557</v>
      </c>
      <c r="K4363" s="1">
        <f>Sales_Data[[#This Row],[Order Quantity]]*Sales_Data[[#This Row],[Unit Price]]</f>
        <v>186.11111111111111</v>
      </c>
      <c r="L4363" s="1">
        <v>55.833333333333336</v>
      </c>
    </row>
    <row r="4364" spans="1:12">
      <c r="A4364" t="s">
        <v>4387</v>
      </c>
      <c r="B4364" s="2">
        <v>41893</v>
      </c>
      <c r="C4364">
        <v>10</v>
      </c>
      <c r="D4364" t="s">
        <v>2</v>
      </c>
      <c r="E4364" t="s">
        <v>8168</v>
      </c>
      <c r="F4364" t="s">
        <v>8027</v>
      </c>
      <c r="G4364">
        <v>27</v>
      </c>
      <c r="H4364">
        <v>4</v>
      </c>
      <c r="I4364">
        <v>5</v>
      </c>
      <c r="J4364" s="1">
        <v>715.41111111111104</v>
      </c>
      <c r="K4364" s="1">
        <f>Sales_Data[[#This Row],[Order Quantity]]*Sales_Data[[#This Row],[Unit Price]]</f>
        <v>3577.0555555555552</v>
      </c>
      <c r="L4364" s="1">
        <v>486.47955555555552</v>
      </c>
    </row>
    <row r="4365" spans="1:12">
      <c r="A4365" t="s">
        <v>4388</v>
      </c>
      <c r="B4365" s="2">
        <v>41893</v>
      </c>
      <c r="C4365">
        <v>8</v>
      </c>
      <c r="D4365" t="s">
        <v>4</v>
      </c>
      <c r="E4365" t="s">
        <v>8168</v>
      </c>
      <c r="F4365" t="s">
        <v>8027</v>
      </c>
      <c r="G4365">
        <v>22</v>
      </c>
      <c r="H4365">
        <v>3</v>
      </c>
      <c r="I4365">
        <v>9</v>
      </c>
      <c r="J4365" s="1">
        <v>199.51111111111112</v>
      </c>
      <c r="K4365" s="1">
        <f>Sales_Data[[#This Row],[Order Quantity]]*Sales_Data[[#This Row],[Unit Price]]</f>
        <v>1795.6000000000001</v>
      </c>
      <c r="L4365" s="1">
        <v>155.61866666666668</v>
      </c>
    </row>
    <row r="4366" spans="1:12">
      <c r="A4366" t="s">
        <v>4389</v>
      </c>
      <c r="B4366" s="2">
        <v>41893</v>
      </c>
      <c r="C4366">
        <v>8</v>
      </c>
      <c r="D4366" t="s">
        <v>2</v>
      </c>
      <c r="E4366" t="s">
        <v>8168</v>
      </c>
      <c r="F4366" t="s">
        <v>8027</v>
      </c>
      <c r="G4366">
        <v>23</v>
      </c>
      <c r="H4366">
        <v>4</v>
      </c>
      <c r="I4366">
        <v>4</v>
      </c>
      <c r="J4366" s="1">
        <v>115.38888888888889</v>
      </c>
      <c r="K4366" s="1">
        <f>Sales_Data[[#This Row],[Order Quantity]]*Sales_Data[[#This Row],[Unit Price]]</f>
        <v>461.55555555555554</v>
      </c>
      <c r="L4366" s="1">
        <v>88.849444444444444</v>
      </c>
    </row>
    <row r="4367" spans="1:12">
      <c r="A4367" t="s">
        <v>4390</v>
      </c>
      <c r="B4367" s="2">
        <v>41893</v>
      </c>
      <c r="C4367">
        <v>1</v>
      </c>
      <c r="D4367" t="s">
        <v>4</v>
      </c>
      <c r="E4367" t="s">
        <v>8168</v>
      </c>
      <c r="F4367" t="s">
        <v>8027</v>
      </c>
      <c r="G4367">
        <v>3</v>
      </c>
      <c r="H4367">
        <v>1</v>
      </c>
      <c r="I4367">
        <v>1</v>
      </c>
      <c r="J4367" s="1">
        <v>19.355555555555558</v>
      </c>
      <c r="K4367" s="1">
        <f>Sales_Data[[#This Row],[Order Quantity]]*Sales_Data[[#This Row],[Unit Price]]</f>
        <v>19.355555555555558</v>
      </c>
      <c r="L4367" s="1">
        <v>9.4842222222222219</v>
      </c>
    </row>
    <row r="4368" spans="1:12">
      <c r="A4368" t="s">
        <v>4391</v>
      </c>
      <c r="B4368" s="2">
        <v>41894</v>
      </c>
      <c r="C4368">
        <v>3</v>
      </c>
      <c r="D4368" t="s">
        <v>4</v>
      </c>
      <c r="E4368" t="s">
        <v>8168</v>
      </c>
      <c r="F4368" t="s">
        <v>8027</v>
      </c>
      <c r="G4368">
        <v>8</v>
      </c>
      <c r="H4368">
        <v>2</v>
      </c>
      <c r="I4368">
        <v>8</v>
      </c>
      <c r="J4368" s="1">
        <v>576.20000000000005</v>
      </c>
      <c r="K4368" s="1">
        <f>Sales_Data[[#This Row],[Order Quantity]]*Sales_Data[[#This Row],[Unit Price]]</f>
        <v>4609.6000000000004</v>
      </c>
      <c r="L4368" s="1">
        <v>345.72</v>
      </c>
    </row>
    <row r="4369" spans="1:12">
      <c r="A4369" t="s">
        <v>4392</v>
      </c>
      <c r="B4369" s="2">
        <v>41894</v>
      </c>
      <c r="C4369">
        <v>3</v>
      </c>
      <c r="D4369" t="s">
        <v>2</v>
      </c>
      <c r="E4369" t="s">
        <v>8168</v>
      </c>
      <c r="F4369" t="s">
        <v>8027</v>
      </c>
      <c r="G4369">
        <v>9</v>
      </c>
      <c r="H4369">
        <v>2</v>
      </c>
      <c r="I4369">
        <v>7</v>
      </c>
      <c r="J4369" s="1">
        <v>116.13333333333334</v>
      </c>
      <c r="K4369" s="1">
        <f>Sales_Data[[#This Row],[Order Quantity]]*Sales_Data[[#This Row],[Unit Price]]</f>
        <v>812.93333333333339</v>
      </c>
      <c r="L4369" s="1">
        <v>56.905333333333338</v>
      </c>
    </row>
    <row r="4370" spans="1:12">
      <c r="A4370" t="s">
        <v>4393</v>
      </c>
      <c r="B4370" s="2">
        <v>41894</v>
      </c>
      <c r="C4370">
        <v>20</v>
      </c>
      <c r="D4370" t="s">
        <v>4</v>
      </c>
      <c r="E4370" t="s">
        <v>8168</v>
      </c>
      <c r="F4370" t="s">
        <v>8028</v>
      </c>
      <c r="G4370">
        <v>56</v>
      </c>
      <c r="H4370">
        <v>8</v>
      </c>
      <c r="I4370">
        <v>6</v>
      </c>
      <c r="J4370" s="1">
        <v>430.28888888888889</v>
      </c>
      <c r="K4370" s="1">
        <f>Sales_Data[[#This Row],[Order Quantity]]*Sales_Data[[#This Row],[Unit Price]]</f>
        <v>2581.7333333333336</v>
      </c>
      <c r="L4370" s="1">
        <v>253.87044444444442</v>
      </c>
    </row>
    <row r="4371" spans="1:12">
      <c r="A4371" t="s">
        <v>4394</v>
      </c>
      <c r="B4371" s="2">
        <v>41895</v>
      </c>
      <c r="C4371">
        <v>18</v>
      </c>
      <c r="D4371" t="s">
        <v>4</v>
      </c>
      <c r="E4371" t="s">
        <v>8168</v>
      </c>
      <c r="F4371" t="s">
        <v>8025</v>
      </c>
      <c r="G4371">
        <v>51</v>
      </c>
      <c r="H4371">
        <v>8</v>
      </c>
      <c r="I4371">
        <v>5</v>
      </c>
      <c r="J4371" s="1">
        <v>213.65555555555557</v>
      </c>
      <c r="K4371" s="1">
        <f>Sales_Data[[#This Row],[Order Quantity]]*Sales_Data[[#This Row],[Unit Price]]</f>
        <v>1068.2777777777778</v>
      </c>
      <c r="L4371" s="1">
        <v>123.92022222222221</v>
      </c>
    </row>
    <row r="4372" spans="1:12">
      <c r="A4372" t="s">
        <v>4395</v>
      </c>
      <c r="B4372" s="2">
        <v>41895</v>
      </c>
      <c r="C4372">
        <v>6</v>
      </c>
      <c r="D4372" t="s">
        <v>4</v>
      </c>
      <c r="E4372" t="s">
        <v>8168</v>
      </c>
      <c r="F4372" t="s">
        <v>8027</v>
      </c>
      <c r="G4372">
        <v>15</v>
      </c>
      <c r="H4372">
        <v>3</v>
      </c>
      <c r="I4372">
        <v>4</v>
      </c>
      <c r="J4372" s="1">
        <v>248.64444444444447</v>
      </c>
      <c r="K4372" s="1">
        <f>Sales_Data[[#This Row],[Order Quantity]]*Sales_Data[[#This Row],[Unit Price]]</f>
        <v>994.5777777777779</v>
      </c>
      <c r="L4372" s="1">
        <v>104.43066666666668</v>
      </c>
    </row>
    <row r="4373" spans="1:12">
      <c r="A4373" t="s">
        <v>4396</v>
      </c>
      <c r="B4373" s="2">
        <v>41895</v>
      </c>
      <c r="C4373">
        <v>4</v>
      </c>
      <c r="D4373" t="s">
        <v>4</v>
      </c>
      <c r="E4373" t="s">
        <v>8168</v>
      </c>
      <c r="F4373" t="s">
        <v>8027</v>
      </c>
      <c r="G4373">
        <v>10</v>
      </c>
      <c r="H4373">
        <v>2</v>
      </c>
      <c r="I4373">
        <v>2</v>
      </c>
      <c r="J4373" s="1">
        <v>115.38888888888889</v>
      </c>
      <c r="K4373" s="1">
        <f>Sales_Data[[#This Row],[Order Quantity]]*Sales_Data[[#This Row],[Unit Price]]</f>
        <v>230.77777777777777</v>
      </c>
      <c r="L4373" s="1">
        <v>53.078888888888891</v>
      </c>
    </row>
    <row r="4374" spans="1:12">
      <c r="A4374" t="s">
        <v>4397</v>
      </c>
      <c r="B4374" s="2">
        <v>41895</v>
      </c>
      <c r="C4374">
        <v>1</v>
      </c>
      <c r="D4374" t="s">
        <v>3</v>
      </c>
      <c r="E4374" t="s">
        <v>8168</v>
      </c>
      <c r="F4374" t="s">
        <v>8027</v>
      </c>
      <c r="G4374">
        <v>3</v>
      </c>
      <c r="H4374">
        <v>1</v>
      </c>
      <c r="I4374">
        <v>7</v>
      </c>
      <c r="J4374" s="1">
        <v>26.055555555555557</v>
      </c>
      <c r="K4374" s="1">
        <f>Sales_Data[[#This Row],[Order Quantity]]*Sales_Data[[#This Row],[Unit Price]]</f>
        <v>182.38888888888891</v>
      </c>
      <c r="L4374" s="1">
        <v>19.020555555555557</v>
      </c>
    </row>
    <row r="4375" spans="1:12">
      <c r="A4375" t="s">
        <v>4398</v>
      </c>
      <c r="B4375" s="2">
        <v>41895</v>
      </c>
      <c r="C4375">
        <v>12</v>
      </c>
      <c r="D4375" t="s">
        <v>4</v>
      </c>
      <c r="E4375" t="s">
        <v>8168</v>
      </c>
      <c r="F4375" t="s">
        <v>8026</v>
      </c>
      <c r="G4375">
        <v>33</v>
      </c>
      <c r="H4375">
        <v>5</v>
      </c>
      <c r="I4375">
        <v>3</v>
      </c>
      <c r="J4375" s="1">
        <v>125.06666666666668</v>
      </c>
      <c r="K4375" s="1">
        <f>Sales_Data[[#This Row],[Order Quantity]]*Sales_Data[[#This Row],[Unit Price]]</f>
        <v>375.20000000000005</v>
      </c>
      <c r="L4375" s="1">
        <v>82.544000000000011</v>
      </c>
    </row>
    <row r="4376" spans="1:12">
      <c r="A4376" t="s">
        <v>4399</v>
      </c>
      <c r="B4376" s="2">
        <v>41895</v>
      </c>
      <c r="C4376">
        <v>14</v>
      </c>
      <c r="D4376" t="s">
        <v>4</v>
      </c>
      <c r="E4376" t="s">
        <v>8168</v>
      </c>
      <c r="F4376" t="s">
        <v>8026</v>
      </c>
      <c r="G4376">
        <v>40</v>
      </c>
      <c r="H4376">
        <v>6</v>
      </c>
      <c r="I4376">
        <v>4</v>
      </c>
      <c r="J4376" s="1">
        <v>122.83333333333333</v>
      </c>
      <c r="K4376" s="1">
        <f>Sales_Data[[#This Row],[Order Quantity]]*Sales_Data[[#This Row],[Unit Price]]</f>
        <v>491.33333333333331</v>
      </c>
      <c r="L4376" s="1">
        <v>77.385000000000005</v>
      </c>
    </row>
    <row r="4377" spans="1:12">
      <c r="A4377" t="s">
        <v>4400</v>
      </c>
      <c r="B4377" s="2">
        <v>41896</v>
      </c>
      <c r="C4377">
        <v>14</v>
      </c>
      <c r="D4377" t="s">
        <v>4</v>
      </c>
      <c r="E4377" t="s">
        <v>8168</v>
      </c>
      <c r="F4377" t="s">
        <v>8026</v>
      </c>
      <c r="G4377">
        <v>40</v>
      </c>
      <c r="H4377">
        <v>6</v>
      </c>
      <c r="I4377">
        <v>7</v>
      </c>
      <c r="J4377" s="1">
        <v>269.48888888888888</v>
      </c>
      <c r="K4377" s="1">
        <f>Sales_Data[[#This Row],[Order Quantity]]*Sales_Data[[#This Row],[Unit Price]]</f>
        <v>1886.4222222222222</v>
      </c>
      <c r="L4377" s="1">
        <v>223.67577777777777</v>
      </c>
    </row>
    <row r="4378" spans="1:12">
      <c r="A4378" t="s">
        <v>4401</v>
      </c>
      <c r="B4378" s="2">
        <v>41896</v>
      </c>
      <c r="C4378">
        <v>7</v>
      </c>
      <c r="D4378" t="s">
        <v>4</v>
      </c>
      <c r="E4378" t="s">
        <v>8168</v>
      </c>
      <c r="F4378" t="s">
        <v>8027</v>
      </c>
      <c r="G4378">
        <v>20</v>
      </c>
      <c r="H4378">
        <v>3</v>
      </c>
      <c r="I4378">
        <v>5</v>
      </c>
      <c r="J4378" s="1">
        <v>259.81111111111113</v>
      </c>
      <c r="K4378" s="1">
        <f>Sales_Data[[#This Row],[Order Quantity]]*Sales_Data[[#This Row],[Unit Price]]</f>
        <v>1299.0555555555557</v>
      </c>
      <c r="L4378" s="1">
        <v>220.83944444444444</v>
      </c>
    </row>
    <row r="4379" spans="1:12">
      <c r="A4379" t="s">
        <v>4402</v>
      </c>
      <c r="B4379" s="2">
        <v>41896</v>
      </c>
      <c r="C4379">
        <v>6</v>
      </c>
      <c r="D4379" t="s">
        <v>4</v>
      </c>
      <c r="E4379" t="s">
        <v>8168</v>
      </c>
      <c r="F4379" t="s">
        <v>8027</v>
      </c>
      <c r="G4379">
        <v>18</v>
      </c>
      <c r="H4379">
        <v>3</v>
      </c>
      <c r="I4379">
        <v>9</v>
      </c>
      <c r="J4379" s="1">
        <v>83.37777777777778</v>
      </c>
      <c r="K4379" s="1">
        <f>Sales_Data[[#This Row],[Order Quantity]]*Sales_Data[[#This Row],[Unit Price]]</f>
        <v>750.4</v>
      </c>
      <c r="L4379" s="1">
        <v>70.871111111111105</v>
      </c>
    </row>
    <row r="4380" spans="1:12">
      <c r="A4380" t="s">
        <v>4403</v>
      </c>
      <c r="B4380" s="2">
        <v>41897</v>
      </c>
      <c r="C4380">
        <v>18</v>
      </c>
      <c r="D4380" t="s">
        <v>4</v>
      </c>
      <c r="E4380" t="s">
        <v>8168</v>
      </c>
      <c r="F4380" t="s">
        <v>8025</v>
      </c>
      <c r="G4380">
        <v>52</v>
      </c>
      <c r="H4380">
        <v>8</v>
      </c>
      <c r="I4380">
        <v>9</v>
      </c>
      <c r="J4380" s="1">
        <v>418.37777777777779</v>
      </c>
      <c r="K4380" s="1">
        <f>Sales_Data[[#This Row],[Order Quantity]]*Sales_Data[[#This Row],[Unit Price]]</f>
        <v>3765.4</v>
      </c>
      <c r="L4380" s="1">
        <v>351.43733333333336</v>
      </c>
    </row>
    <row r="4381" spans="1:12">
      <c r="A4381" t="s">
        <v>4404</v>
      </c>
      <c r="B4381" s="2">
        <v>41897</v>
      </c>
      <c r="C4381">
        <v>1</v>
      </c>
      <c r="D4381" t="s">
        <v>4</v>
      </c>
      <c r="E4381" t="s">
        <v>8168</v>
      </c>
      <c r="F4381" t="s">
        <v>8027</v>
      </c>
      <c r="G4381">
        <v>3</v>
      </c>
      <c r="H4381">
        <v>1</v>
      </c>
      <c r="I4381">
        <v>9</v>
      </c>
      <c r="J4381" s="1">
        <v>438.47777777777782</v>
      </c>
      <c r="K4381" s="1">
        <f>Sales_Data[[#This Row],[Order Quantity]]*Sales_Data[[#This Row],[Unit Price]]</f>
        <v>3946.3</v>
      </c>
      <c r="L4381" s="1">
        <v>324.47355555555555</v>
      </c>
    </row>
    <row r="4382" spans="1:12">
      <c r="A4382" t="s">
        <v>4405</v>
      </c>
      <c r="B4382" s="2">
        <v>41897</v>
      </c>
      <c r="C4382">
        <v>10</v>
      </c>
      <c r="D4382" t="s">
        <v>4</v>
      </c>
      <c r="E4382" t="s">
        <v>8168</v>
      </c>
      <c r="F4382" t="s">
        <v>8027</v>
      </c>
      <c r="G4382">
        <v>27</v>
      </c>
      <c r="H4382">
        <v>4</v>
      </c>
      <c r="I4382">
        <v>6</v>
      </c>
      <c r="J4382" s="1">
        <v>96.777777777777771</v>
      </c>
      <c r="K4382" s="1">
        <f>Sales_Data[[#This Row],[Order Quantity]]*Sales_Data[[#This Row],[Unit Price]]</f>
        <v>580.66666666666663</v>
      </c>
      <c r="L4382" s="1">
        <v>45.485555555555557</v>
      </c>
    </row>
    <row r="4383" spans="1:12">
      <c r="A4383" t="s">
        <v>4406</v>
      </c>
      <c r="B4383" s="2">
        <v>41897</v>
      </c>
      <c r="C4383">
        <v>11</v>
      </c>
      <c r="D4383" t="s">
        <v>4</v>
      </c>
      <c r="E4383" t="s">
        <v>8168</v>
      </c>
      <c r="F4383" t="s">
        <v>8026</v>
      </c>
      <c r="G4383">
        <v>30</v>
      </c>
      <c r="H4383">
        <v>5</v>
      </c>
      <c r="I4383">
        <v>2</v>
      </c>
      <c r="J4383" s="1">
        <v>82.63333333333334</v>
      </c>
      <c r="K4383" s="1">
        <f>Sales_Data[[#This Row],[Order Quantity]]*Sales_Data[[#This Row],[Unit Price]]</f>
        <v>165.26666666666668</v>
      </c>
      <c r="L4383" s="1">
        <v>63.62766666666667</v>
      </c>
    </row>
    <row r="4384" spans="1:12">
      <c r="A4384" t="s">
        <v>4407</v>
      </c>
      <c r="B4384" s="2">
        <v>41898</v>
      </c>
      <c r="C4384">
        <v>13</v>
      </c>
      <c r="D4384" t="s">
        <v>2</v>
      </c>
      <c r="E4384" t="s">
        <v>8168</v>
      </c>
      <c r="F4384" t="s">
        <v>8026</v>
      </c>
      <c r="G4384">
        <v>38</v>
      </c>
      <c r="H4384">
        <v>6</v>
      </c>
      <c r="I4384">
        <v>6</v>
      </c>
      <c r="J4384" s="1">
        <v>215.14444444444445</v>
      </c>
      <c r="K4384" s="1">
        <f>Sales_Data[[#This Row],[Order Quantity]]*Sales_Data[[#This Row],[Unit Price]]</f>
        <v>1290.8666666666668</v>
      </c>
      <c r="L4384" s="1">
        <v>152.75255555555555</v>
      </c>
    </row>
    <row r="4385" spans="1:12">
      <c r="A4385" t="s">
        <v>4408</v>
      </c>
      <c r="B4385" s="2">
        <v>41898</v>
      </c>
      <c r="C4385">
        <v>17</v>
      </c>
      <c r="D4385" t="s">
        <v>2</v>
      </c>
      <c r="E4385" t="s">
        <v>8168</v>
      </c>
      <c r="F4385" t="s">
        <v>8025</v>
      </c>
      <c r="G4385">
        <v>49</v>
      </c>
      <c r="H4385">
        <v>7</v>
      </c>
      <c r="I4385">
        <v>8</v>
      </c>
      <c r="J4385" s="1">
        <v>285.86666666666667</v>
      </c>
      <c r="K4385" s="1">
        <f>Sales_Data[[#This Row],[Order Quantity]]*Sales_Data[[#This Row],[Unit Price]]</f>
        <v>2286.9333333333334</v>
      </c>
      <c r="L4385" s="1">
        <v>168.66133333333335</v>
      </c>
    </row>
    <row r="4386" spans="1:12">
      <c r="A4386" t="s">
        <v>4409</v>
      </c>
      <c r="B4386" s="2">
        <v>41898</v>
      </c>
      <c r="C4386">
        <v>4</v>
      </c>
      <c r="D4386" t="s">
        <v>2</v>
      </c>
      <c r="E4386" t="s">
        <v>8168</v>
      </c>
      <c r="F4386" t="s">
        <v>8027</v>
      </c>
      <c r="G4386">
        <v>11</v>
      </c>
      <c r="H4386">
        <v>2</v>
      </c>
      <c r="I4386">
        <v>5</v>
      </c>
      <c r="J4386" s="1">
        <v>94.544444444444437</v>
      </c>
      <c r="K4386" s="1">
        <f>Sales_Data[[#This Row],[Order Quantity]]*Sales_Data[[#This Row],[Unit Price]]</f>
        <v>472.72222222222217</v>
      </c>
      <c r="L4386" s="1">
        <v>39.708666666666666</v>
      </c>
    </row>
    <row r="4387" spans="1:12">
      <c r="A4387" t="s">
        <v>4410</v>
      </c>
      <c r="B4387" s="2">
        <v>41899</v>
      </c>
      <c r="C4387">
        <v>7</v>
      </c>
      <c r="D4387" t="s">
        <v>2</v>
      </c>
      <c r="E4387" t="s">
        <v>8168</v>
      </c>
      <c r="F4387" t="s">
        <v>8027</v>
      </c>
      <c r="G4387">
        <v>18</v>
      </c>
      <c r="H4387">
        <v>3</v>
      </c>
      <c r="I4387">
        <v>8</v>
      </c>
      <c r="J4387" s="1">
        <v>279.91111111111115</v>
      </c>
      <c r="K4387" s="1">
        <f>Sales_Data[[#This Row],[Order Quantity]]*Sales_Data[[#This Row],[Unit Price]]</f>
        <v>2239.2888888888892</v>
      </c>
      <c r="L4387" s="1">
        <v>209.93333333333334</v>
      </c>
    </row>
    <row r="4388" spans="1:12">
      <c r="A4388" t="s">
        <v>4411</v>
      </c>
      <c r="B4388" s="2">
        <v>41899</v>
      </c>
      <c r="C4388">
        <v>15</v>
      </c>
      <c r="D4388" t="s">
        <v>4</v>
      </c>
      <c r="E4388" t="s">
        <v>8168</v>
      </c>
      <c r="F4388" t="s">
        <v>8025</v>
      </c>
      <c r="G4388">
        <v>42</v>
      </c>
      <c r="H4388">
        <v>6</v>
      </c>
      <c r="I4388">
        <v>2</v>
      </c>
      <c r="J4388" s="1">
        <v>116.13333333333334</v>
      </c>
      <c r="K4388" s="1">
        <f>Sales_Data[[#This Row],[Order Quantity]]*Sales_Data[[#This Row],[Unit Price]]</f>
        <v>232.26666666666668</v>
      </c>
      <c r="L4388" s="1">
        <v>58.06666666666667</v>
      </c>
    </row>
    <row r="4389" spans="1:12">
      <c r="A4389" t="s">
        <v>4412</v>
      </c>
      <c r="B4389" s="2">
        <v>41899</v>
      </c>
      <c r="C4389">
        <v>10</v>
      </c>
      <c r="D4389" t="s">
        <v>2</v>
      </c>
      <c r="E4389" t="s">
        <v>8168</v>
      </c>
      <c r="F4389" t="s">
        <v>8026</v>
      </c>
      <c r="G4389">
        <v>29</v>
      </c>
      <c r="H4389">
        <v>4</v>
      </c>
      <c r="I4389">
        <v>7</v>
      </c>
      <c r="J4389" s="1">
        <v>630.54444444444448</v>
      </c>
      <c r="K4389" s="1">
        <f>Sales_Data[[#This Row],[Order Quantity]]*Sales_Data[[#This Row],[Unit Price]]</f>
        <v>4413.8111111111111</v>
      </c>
      <c r="L4389" s="1">
        <v>460.29744444444452</v>
      </c>
    </row>
    <row r="4390" spans="1:12">
      <c r="A4390" t="s">
        <v>4413</v>
      </c>
      <c r="B4390" s="2">
        <v>41900</v>
      </c>
      <c r="C4390">
        <v>16</v>
      </c>
      <c r="D4390" t="s">
        <v>4</v>
      </c>
      <c r="E4390" t="s">
        <v>8168</v>
      </c>
      <c r="F4390" t="s">
        <v>8025</v>
      </c>
      <c r="G4390">
        <v>46</v>
      </c>
      <c r="H4390">
        <v>7</v>
      </c>
      <c r="I4390">
        <v>1</v>
      </c>
      <c r="J4390" s="1">
        <v>267.25555555555559</v>
      </c>
      <c r="K4390" s="1">
        <f>Sales_Data[[#This Row],[Order Quantity]]*Sales_Data[[#This Row],[Unit Price]]</f>
        <v>267.25555555555559</v>
      </c>
      <c r="L4390" s="1">
        <v>181.73377777777782</v>
      </c>
    </row>
    <row r="4391" spans="1:12">
      <c r="A4391" t="s">
        <v>4414</v>
      </c>
      <c r="B4391" s="2">
        <v>41900</v>
      </c>
      <c r="C4391">
        <v>1</v>
      </c>
      <c r="D4391" t="s">
        <v>2</v>
      </c>
      <c r="E4391" t="s">
        <v>8168</v>
      </c>
      <c r="F4391" t="s">
        <v>8027</v>
      </c>
      <c r="G4391">
        <v>3</v>
      </c>
      <c r="H4391">
        <v>1</v>
      </c>
      <c r="I4391">
        <v>1</v>
      </c>
      <c r="J4391" s="1">
        <v>343.93333333333334</v>
      </c>
      <c r="K4391" s="1">
        <f>Sales_Data[[#This Row],[Order Quantity]]*Sales_Data[[#This Row],[Unit Price]]</f>
        <v>343.93333333333334</v>
      </c>
      <c r="L4391" s="1">
        <v>292.34333333333336</v>
      </c>
    </row>
    <row r="4392" spans="1:12">
      <c r="A4392" t="s">
        <v>4415</v>
      </c>
      <c r="B4392" s="2">
        <v>41900</v>
      </c>
      <c r="C4392">
        <v>2</v>
      </c>
      <c r="D4392" t="s">
        <v>2</v>
      </c>
      <c r="E4392" t="s">
        <v>8168</v>
      </c>
      <c r="F4392" t="s">
        <v>8027</v>
      </c>
      <c r="G4392">
        <v>5</v>
      </c>
      <c r="H4392">
        <v>1</v>
      </c>
      <c r="I4392">
        <v>1</v>
      </c>
      <c r="J4392" s="1">
        <v>118.36666666666666</v>
      </c>
      <c r="K4392" s="1">
        <f>Sales_Data[[#This Row],[Order Quantity]]*Sales_Data[[#This Row],[Unit Price]]</f>
        <v>118.36666666666666</v>
      </c>
      <c r="L4392" s="1">
        <v>50.897666666666659</v>
      </c>
    </row>
    <row r="4393" spans="1:12">
      <c r="A4393" t="s">
        <v>4416</v>
      </c>
      <c r="B4393" s="2">
        <v>41901</v>
      </c>
      <c r="C4393">
        <v>20</v>
      </c>
      <c r="D4393" t="s">
        <v>4</v>
      </c>
      <c r="E4393" t="s">
        <v>8168</v>
      </c>
      <c r="F4393" t="s">
        <v>8028</v>
      </c>
      <c r="G4393">
        <v>58</v>
      </c>
      <c r="H4393">
        <v>8</v>
      </c>
      <c r="I4393">
        <v>5</v>
      </c>
      <c r="J4393" s="1">
        <v>323.0888888888889</v>
      </c>
      <c r="K4393" s="1">
        <f>Sales_Data[[#This Row],[Order Quantity]]*Sales_Data[[#This Row],[Unit Price]]</f>
        <v>1615.4444444444446</v>
      </c>
      <c r="L4393" s="1">
        <v>248.77844444444449</v>
      </c>
    </row>
    <row r="4394" spans="1:12">
      <c r="A4394" t="s">
        <v>4417</v>
      </c>
      <c r="B4394" s="2">
        <v>41901</v>
      </c>
      <c r="C4394">
        <v>18</v>
      </c>
      <c r="D4394" t="s">
        <v>4</v>
      </c>
      <c r="E4394" t="s">
        <v>8168</v>
      </c>
      <c r="F4394" t="s">
        <v>8025</v>
      </c>
      <c r="G4394">
        <v>51</v>
      </c>
      <c r="H4394">
        <v>7</v>
      </c>
      <c r="I4394">
        <v>8</v>
      </c>
      <c r="J4394" s="1">
        <v>116.13333333333334</v>
      </c>
      <c r="K4394" s="1">
        <f>Sales_Data[[#This Row],[Order Quantity]]*Sales_Data[[#This Row],[Unit Price]]</f>
        <v>929.06666666666672</v>
      </c>
      <c r="L4394" s="1">
        <v>82.454666666666668</v>
      </c>
    </row>
    <row r="4395" spans="1:12">
      <c r="A4395" t="s">
        <v>4418</v>
      </c>
      <c r="B4395" s="2">
        <v>41901</v>
      </c>
      <c r="C4395">
        <v>6</v>
      </c>
      <c r="D4395" t="s">
        <v>4</v>
      </c>
      <c r="E4395" t="s">
        <v>8168</v>
      </c>
      <c r="F4395" t="s">
        <v>8027</v>
      </c>
      <c r="G4395">
        <v>17</v>
      </c>
      <c r="H4395">
        <v>3</v>
      </c>
      <c r="I4395">
        <v>7</v>
      </c>
      <c r="J4395" s="1">
        <v>291.07777777777778</v>
      </c>
      <c r="K4395" s="1">
        <f>Sales_Data[[#This Row],[Order Quantity]]*Sales_Data[[#This Row],[Unit Price]]</f>
        <v>2037.5444444444445</v>
      </c>
      <c r="L4395" s="1">
        <v>122.25266666666668</v>
      </c>
    </row>
    <row r="4396" spans="1:12">
      <c r="A4396" t="s">
        <v>4419</v>
      </c>
      <c r="B4396" s="2">
        <v>41901</v>
      </c>
      <c r="C4396">
        <v>3</v>
      </c>
      <c r="D4396" t="s">
        <v>3</v>
      </c>
      <c r="E4396" t="s">
        <v>8168</v>
      </c>
      <c r="F4396" t="s">
        <v>8027</v>
      </c>
      <c r="G4396">
        <v>7</v>
      </c>
      <c r="H4396">
        <v>1</v>
      </c>
      <c r="I4396">
        <v>2</v>
      </c>
      <c r="J4396" s="1">
        <v>144.42222222222222</v>
      </c>
      <c r="K4396" s="1">
        <f>Sales_Data[[#This Row],[Order Quantity]]*Sales_Data[[#This Row],[Unit Price]]</f>
        <v>288.84444444444443</v>
      </c>
      <c r="L4396" s="1">
        <v>79.432222222222222</v>
      </c>
    </row>
    <row r="4397" spans="1:12">
      <c r="A4397" t="s">
        <v>4420</v>
      </c>
      <c r="B4397" s="2">
        <v>41901</v>
      </c>
      <c r="C4397">
        <v>19</v>
      </c>
      <c r="D4397" t="s">
        <v>2</v>
      </c>
      <c r="E4397" t="s">
        <v>8168</v>
      </c>
      <c r="F4397" t="s">
        <v>8028</v>
      </c>
      <c r="G4397">
        <v>54</v>
      </c>
      <c r="H4397">
        <v>8</v>
      </c>
      <c r="I4397">
        <v>2</v>
      </c>
      <c r="J4397" s="1">
        <v>28.288888888888888</v>
      </c>
      <c r="K4397" s="1">
        <f>Sales_Data[[#This Row],[Order Quantity]]*Sales_Data[[#This Row],[Unit Price]]</f>
        <v>56.577777777777776</v>
      </c>
      <c r="L4397" s="1">
        <v>23.196888888888889</v>
      </c>
    </row>
    <row r="4398" spans="1:12">
      <c r="A4398" t="s">
        <v>4421</v>
      </c>
      <c r="B4398" s="2">
        <v>41901</v>
      </c>
      <c r="C4398">
        <v>6</v>
      </c>
      <c r="D4398" t="s">
        <v>2</v>
      </c>
      <c r="E4398" t="s">
        <v>8168</v>
      </c>
      <c r="F4398" t="s">
        <v>8027</v>
      </c>
      <c r="G4398">
        <v>15</v>
      </c>
      <c r="H4398">
        <v>3</v>
      </c>
      <c r="I4398">
        <v>8</v>
      </c>
      <c r="J4398" s="1">
        <v>98.266666666666666</v>
      </c>
      <c r="K4398" s="1">
        <f>Sales_Data[[#This Row],[Order Quantity]]*Sales_Data[[#This Row],[Unit Price]]</f>
        <v>786.13333333333333</v>
      </c>
      <c r="L4398" s="1">
        <v>76.647999999999996</v>
      </c>
    </row>
    <row r="4399" spans="1:12">
      <c r="A4399" t="s">
        <v>4422</v>
      </c>
      <c r="B4399" s="2">
        <v>41901</v>
      </c>
      <c r="C4399">
        <v>18</v>
      </c>
      <c r="D4399" t="s">
        <v>4</v>
      </c>
      <c r="E4399" t="s">
        <v>8168</v>
      </c>
      <c r="F4399" t="s">
        <v>8025</v>
      </c>
      <c r="G4399">
        <v>51</v>
      </c>
      <c r="H4399">
        <v>8</v>
      </c>
      <c r="I4399">
        <v>8</v>
      </c>
      <c r="J4399" s="1">
        <v>29.777777777777779</v>
      </c>
      <c r="K4399" s="1">
        <f>Sales_Data[[#This Row],[Order Quantity]]*Sales_Data[[#This Row],[Unit Price]]</f>
        <v>238.22222222222223</v>
      </c>
      <c r="L4399" s="1">
        <v>16.079999999999998</v>
      </c>
    </row>
    <row r="4400" spans="1:12">
      <c r="A4400" t="s">
        <v>4423</v>
      </c>
      <c r="B4400" s="2">
        <v>41901</v>
      </c>
      <c r="C4400">
        <v>6</v>
      </c>
      <c r="D4400" t="s">
        <v>3</v>
      </c>
      <c r="E4400" t="s">
        <v>8168</v>
      </c>
      <c r="F4400" t="s">
        <v>8027</v>
      </c>
      <c r="G4400">
        <v>17</v>
      </c>
      <c r="H4400">
        <v>3</v>
      </c>
      <c r="I4400">
        <v>7</v>
      </c>
      <c r="J4400" s="1">
        <v>26.055555555555557</v>
      </c>
      <c r="K4400" s="1">
        <f>Sales_Data[[#This Row],[Order Quantity]]*Sales_Data[[#This Row],[Unit Price]]</f>
        <v>182.38888888888891</v>
      </c>
      <c r="L4400" s="1">
        <v>19.541666666666668</v>
      </c>
    </row>
    <row r="4401" spans="1:12">
      <c r="A4401" t="s">
        <v>4424</v>
      </c>
      <c r="B4401" s="2">
        <v>41902</v>
      </c>
      <c r="C4401">
        <v>15</v>
      </c>
      <c r="D4401" t="s">
        <v>3</v>
      </c>
      <c r="E4401" t="s">
        <v>8168</v>
      </c>
      <c r="F4401" t="s">
        <v>8025</v>
      </c>
      <c r="G4401">
        <v>42</v>
      </c>
      <c r="H4401">
        <v>6</v>
      </c>
      <c r="I4401">
        <v>4</v>
      </c>
      <c r="J4401" s="1">
        <v>113.15555555555555</v>
      </c>
      <c r="K4401" s="1">
        <f>Sales_Data[[#This Row],[Order Quantity]]*Sales_Data[[#This Row],[Unit Price]]</f>
        <v>452.62222222222221</v>
      </c>
      <c r="L4401" s="1">
        <v>64.498666666666665</v>
      </c>
    </row>
    <row r="4402" spans="1:12">
      <c r="A4402" t="s">
        <v>4425</v>
      </c>
      <c r="B4402" s="2">
        <v>41902</v>
      </c>
      <c r="C4402">
        <v>4</v>
      </c>
      <c r="D4402" t="s">
        <v>2</v>
      </c>
      <c r="E4402" t="s">
        <v>8168</v>
      </c>
      <c r="F4402" t="s">
        <v>8027</v>
      </c>
      <c r="G4402">
        <v>11</v>
      </c>
      <c r="H4402">
        <v>2</v>
      </c>
      <c r="I4402">
        <v>7</v>
      </c>
      <c r="J4402" s="1">
        <v>369.98888888888888</v>
      </c>
      <c r="K4402" s="1">
        <f>Sales_Data[[#This Row],[Order Quantity]]*Sales_Data[[#This Row],[Unit Price]]</f>
        <v>2589.922222222222</v>
      </c>
      <c r="L4402" s="1">
        <v>233.09299999999999</v>
      </c>
    </row>
    <row r="4403" spans="1:12">
      <c r="A4403" t="s">
        <v>4426</v>
      </c>
      <c r="B4403" s="2">
        <v>41902</v>
      </c>
      <c r="C4403">
        <v>9</v>
      </c>
      <c r="D4403" t="s">
        <v>4</v>
      </c>
      <c r="E4403" t="s">
        <v>8168</v>
      </c>
      <c r="F4403" t="s">
        <v>8027</v>
      </c>
      <c r="G4403">
        <v>25</v>
      </c>
      <c r="H4403">
        <v>4</v>
      </c>
      <c r="I4403">
        <v>7</v>
      </c>
      <c r="J4403" s="1">
        <v>442.94444444444446</v>
      </c>
      <c r="K4403" s="1">
        <f>Sales_Data[[#This Row],[Order Quantity]]*Sales_Data[[#This Row],[Unit Price]]</f>
        <v>3100.6111111111113</v>
      </c>
      <c r="L4403" s="1">
        <v>265.76666666666665</v>
      </c>
    </row>
    <row r="4404" spans="1:12">
      <c r="A4404" t="s">
        <v>4427</v>
      </c>
      <c r="B4404" s="2">
        <v>41902</v>
      </c>
      <c r="C4404">
        <v>19</v>
      </c>
      <c r="D4404" t="s">
        <v>2</v>
      </c>
      <c r="E4404" t="s">
        <v>8168</v>
      </c>
      <c r="F4404" t="s">
        <v>8028</v>
      </c>
      <c r="G4404">
        <v>54</v>
      </c>
      <c r="H4404">
        <v>8</v>
      </c>
      <c r="I4404">
        <v>3</v>
      </c>
      <c r="J4404" s="1">
        <v>279.91111111111115</v>
      </c>
      <c r="K4404" s="1">
        <f>Sales_Data[[#This Row],[Order Quantity]]*Sales_Data[[#This Row],[Unit Price]]</f>
        <v>839.73333333333346</v>
      </c>
      <c r="L4404" s="1">
        <v>117.56266666666667</v>
      </c>
    </row>
    <row r="4405" spans="1:12">
      <c r="A4405" t="s">
        <v>4428</v>
      </c>
      <c r="B4405" s="2">
        <v>41902</v>
      </c>
      <c r="C4405">
        <v>4</v>
      </c>
      <c r="D4405" t="s">
        <v>4</v>
      </c>
      <c r="E4405" t="s">
        <v>8168</v>
      </c>
      <c r="F4405" t="s">
        <v>8027</v>
      </c>
      <c r="G4405">
        <v>11</v>
      </c>
      <c r="H4405">
        <v>2</v>
      </c>
      <c r="I4405">
        <v>1</v>
      </c>
      <c r="J4405" s="1">
        <v>640.9666666666667</v>
      </c>
      <c r="K4405" s="1">
        <f>Sales_Data[[#This Row],[Order Quantity]]*Sales_Data[[#This Row],[Unit Price]]</f>
        <v>640.9666666666667</v>
      </c>
      <c r="L4405" s="1">
        <v>455.0863333333333</v>
      </c>
    </row>
    <row r="4406" spans="1:12">
      <c r="A4406" t="s">
        <v>4429</v>
      </c>
      <c r="B4406" s="2">
        <v>41902</v>
      </c>
      <c r="C4406">
        <v>16</v>
      </c>
      <c r="D4406" t="s">
        <v>2</v>
      </c>
      <c r="E4406" t="s">
        <v>8168</v>
      </c>
      <c r="F4406" t="s">
        <v>8025</v>
      </c>
      <c r="G4406">
        <v>46</v>
      </c>
      <c r="H4406">
        <v>7</v>
      </c>
      <c r="I4406">
        <v>4</v>
      </c>
      <c r="J4406" s="1">
        <v>429.54444444444448</v>
      </c>
      <c r="K4406" s="1">
        <f>Sales_Data[[#This Row],[Order Quantity]]*Sales_Data[[#This Row],[Unit Price]]</f>
        <v>1718.1777777777779</v>
      </c>
      <c r="L4406" s="1">
        <v>257.72666666666669</v>
      </c>
    </row>
    <row r="4407" spans="1:12">
      <c r="A4407" t="s">
        <v>4430</v>
      </c>
      <c r="B4407" s="2">
        <v>41902</v>
      </c>
      <c r="C4407">
        <v>17</v>
      </c>
      <c r="D4407" t="s">
        <v>4</v>
      </c>
      <c r="E4407" t="s">
        <v>8168</v>
      </c>
      <c r="F4407" t="s">
        <v>8025</v>
      </c>
      <c r="G4407">
        <v>49</v>
      </c>
      <c r="H4407">
        <v>7</v>
      </c>
      <c r="I4407">
        <v>3</v>
      </c>
      <c r="J4407" s="1">
        <v>430.28888888888889</v>
      </c>
      <c r="K4407" s="1">
        <f>Sales_Data[[#This Row],[Order Quantity]]*Sales_Data[[#This Row],[Unit Price]]</f>
        <v>1290.8666666666668</v>
      </c>
      <c r="L4407" s="1">
        <v>245.26466666666661</v>
      </c>
    </row>
    <row r="4408" spans="1:12">
      <c r="A4408" t="s">
        <v>4431</v>
      </c>
      <c r="B4408" s="2">
        <v>41903</v>
      </c>
      <c r="C4408">
        <v>7</v>
      </c>
      <c r="D4408" t="s">
        <v>4</v>
      </c>
      <c r="E4408" t="s">
        <v>8168</v>
      </c>
      <c r="F4408" t="s">
        <v>8027</v>
      </c>
      <c r="G4408">
        <v>20</v>
      </c>
      <c r="H4408">
        <v>3</v>
      </c>
      <c r="I4408">
        <v>4</v>
      </c>
      <c r="J4408" s="1">
        <v>428.05555555555554</v>
      </c>
      <c r="K4408" s="1">
        <f>Sales_Data[[#This Row],[Order Quantity]]*Sales_Data[[#This Row],[Unit Price]]</f>
        <v>1712.2222222222222</v>
      </c>
      <c r="L4408" s="1">
        <v>226.86944444444444</v>
      </c>
    </row>
    <row r="4409" spans="1:12">
      <c r="A4409" t="s">
        <v>4432</v>
      </c>
      <c r="B4409" s="2">
        <v>41903</v>
      </c>
      <c r="C4409">
        <v>6</v>
      </c>
      <c r="D4409" t="s">
        <v>2</v>
      </c>
      <c r="E4409" t="s">
        <v>8168</v>
      </c>
      <c r="F4409" t="s">
        <v>8027</v>
      </c>
      <c r="G4409">
        <v>17</v>
      </c>
      <c r="H4409">
        <v>3</v>
      </c>
      <c r="I4409">
        <v>1</v>
      </c>
      <c r="J4409" s="1">
        <v>727.32222222222231</v>
      </c>
      <c r="K4409" s="1">
        <f>Sales_Data[[#This Row],[Order Quantity]]*Sales_Data[[#This Row],[Unit Price]]</f>
        <v>727.32222222222231</v>
      </c>
      <c r="L4409" s="1">
        <v>305.47533333333337</v>
      </c>
    </row>
    <row r="4410" spans="1:12">
      <c r="A4410" t="s">
        <v>4433</v>
      </c>
      <c r="B4410" s="2">
        <v>41904</v>
      </c>
      <c r="C4410">
        <v>16</v>
      </c>
      <c r="D4410" t="s">
        <v>4</v>
      </c>
      <c r="E4410" t="s">
        <v>8168</v>
      </c>
      <c r="F4410" t="s">
        <v>8025</v>
      </c>
      <c r="G4410">
        <v>45</v>
      </c>
      <c r="H4410">
        <v>7</v>
      </c>
      <c r="I4410">
        <v>4</v>
      </c>
      <c r="J4410" s="1">
        <v>390.0888888888889</v>
      </c>
      <c r="K4410" s="1">
        <f>Sales_Data[[#This Row],[Order Quantity]]*Sales_Data[[#This Row],[Unit Price]]</f>
        <v>1560.3555555555556</v>
      </c>
      <c r="L4410" s="1">
        <v>198.94533333333334</v>
      </c>
    </row>
    <row r="4411" spans="1:12">
      <c r="A4411" t="s">
        <v>4434</v>
      </c>
      <c r="B4411" s="2">
        <v>41904</v>
      </c>
      <c r="C4411">
        <v>6</v>
      </c>
      <c r="D4411" t="s">
        <v>4</v>
      </c>
      <c r="E4411" t="s">
        <v>8168</v>
      </c>
      <c r="F4411" t="s">
        <v>8027</v>
      </c>
      <c r="G4411">
        <v>17</v>
      </c>
      <c r="H4411">
        <v>3</v>
      </c>
      <c r="I4411">
        <v>7</v>
      </c>
      <c r="J4411" s="1">
        <v>279.16666666666669</v>
      </c>
      <c r="K4411" s="1">
        <f>Sales_Data[[#This Row],[Order Quantity]]*Sales_Data[[#This Row],[Unit Price]]</f>
        <v>1954.1666666666667</v>
      </c>
      <c r="L4411" s="1">
        <v>147.95833333333334</v>
      </c>
    </row>
    <row r="4412" spans="1:12">
      <c r="A4412" t="s">
        <v>4435</v>
      </c>
      <c r="B4412" s="2">
        <v>41904</v>
      </c>
      <c r="C4412">
        <v>2</v>
      </c>
      <c r="D4412" t="s">
        <v>2</v>
      </c>
      <c r="E4412" t="s">
        <v>8168</v>
      </c>
      <c r="F4412" t="s">
        <v>8027</v>
      </c>
      <c r="G4412">
        <v>5</v>
      </c>
      <c r="H4412">
        <v>1</v>
      </c>
      <c r="I4412">
        <v>1</v>
      </c>
      <c r="J4412" s="1">
        <v>137.72222222222223</v>
      </c>
      <c r="K4412" s="1">
        <f>Sales_Data[[#This Row],[Order Quantity]]*Sales_Data[[#This Row],[Unit Price]]</f>
        <v>137.72222222222223</v>
      </c>
      <c r="L4412" s="1">
        <v>104.66888888888889</v>
      </c>
    </row>
    <row r="4413" spans="1:12">
      <c r="A4413" t="s">
        <v>4436</v>
      </c>
      <c r="B4413" s="2">
        <v>41904</v>
      </c>
      <c r="C4413">
        <v>3</v>
      </c>
      <c r="D4413" t="s">
        <v>4</v>
      </c>
      <c r="E4413" t="s">
        <v>8168</v>
      </c>
      <c r="F4413" t="s">
        <v>8027</v>
      </c>
      <c r="G4413">
        <v>7</v>
      </c>
      <c r="H4413">
        <v>1</v>
      </c>
      <c r="I4413">
        <v>6</v>
      </c>
      <c r="J4413" s="1">
        <v>223.33333333333334</v>
      </c>
      <c r="K4413" s="1">
        <f>Sales_Data[[#This Row],[Order Quantity]]*Sales_Data[[#This Row],[Unit Price]]</f>
        <v>1340</v>
      </c>
      <c r="L4413" s="1">
        <v>104.96666666666665</v>
      </c>
    </row>
    <row r="4414" spans="1:12">
      <c r="A4414" t="s">
        <v>4437</v>
      </c>
      <c r="B4414" s="2">
        <v>41905</v>
      </c>
      <c r="C4414">
        <v>8</v>
      </c>
      <c r="D4414" t="s">
        <v>4</v>
      </c>
      <c r="E4414" t="s">
        <v>8168</v>
      </c>
      <c r="F4414" t="s">
        <v>8027</v>
      </c>
      <c r="G4414">
        <v>23</v>
      </c>
      <c r="H4414">
        <v>4</v>
      </c>
      <c r="I4414">
        <v>4</v>
      </c>
      <c r="J4414" s="1">
        <v>22.333333333333332</v>
      </c>
      <c r="K4414" s="1">
        <f>Sales_Data[[#This Row],[Order Quantity]]*Sales_Data[[#This Row],[Unit Price]]</f>
        <v>89.333333333333329</v>
      </c>
      <c r="L4414" s="1">
        <v>12.729999999999999</v>
      </c>
    </row>
    <row r="4415" spans="1:12">
      <c r="A4415" t="s">
        <v>4438</v>
      </c>
      <c r="B4415" s="2">
        <v>41905</v>
      </c>
      <c r="C4415">
        <v>6</v>
      </c>
      <c r="D4415" t="s">
        <v>4</v>
      </c>
      <c r="E4415" t="s">
        <v>8168</v>
      </c>
      <c r="F4415" t="s">
        <v>8027</v>
      </c>
      <c r="G4415">
        <v>18</v>
      </c>
      <c r="H4415">
        <v>3</v>
      </c>
      <c r="I4415">
        <v>1</v>
      </c>
      <c r="J4415" s="1">
        <v>282.14444444444445</v>
      </c>
      <c r="K4415" s="1">
        <f>Sales_Data[[#This Row],[Order Quantity]]*Sales_Data[[#This Row],[Unit Price]]</f>
        <v>282.14444444444445</v>
      </c>
      <c r="L4415" s="1">
        <v>231.35844444444444</v>
      </c>
    </row>
    <row r="4416" spans="1:12">
      <c r="A4416" t="s">
        <v>4439</v>
      </c>
      <c r="B4416" s="2">
        <v>41905</v>
      </c>
      <c r="C4416">
        <v>12</v>
      </c>
      <c r="D4416" t="s">
        <v>3</v>
      </c>
      <c r="E4416" t="s">
        <v>8168</v>
      </c>
      <c r="F4416" t="s">
        <v>8026</v>
      </c>
      <c r="G4416">
        <v>34</v>
      </c>
      <c r="H4416">
        <v>5</v>
      </c>
      <c r="I4416">
        <v>8</v>
      </c>
      <c r="J4416" s="1">
        <v>22.333333333333332</v>
      </c>
      <c r="K4416" s="1">
        <f>Sales_Data[[#This Row],[Order Quantity]]*Sales_Data[[#This Row],[Unit Price]]</f>
        <v>178.66666666666666</v>
      </c>
      <c r="L4416" s="1">
        <v>9.8266666666666662</v>
      </c>
    </row>
    <row r="4417" spans="1:12">
      <c r="A4417" t="s">
        <v>4440</v>
      </c>
      <c r="B4417" s="2">
        <v>41905</v>
      </c>
      <c r="C4417">
        <v>4</v>
      </c>
      <c r="D4417" t="s">
        <v>4</v>
      </c>
      <c r="E4417" t="s">
        <v>8168</v>
      </c>
      <c r="F4417" t="s">
        <v>8027</v>
      </c>
      <c r="G4417">
        <v>12</v>
      </c>
      <c r="H4417">
        <v>2</v>
      </c>
      <c r="I4417">
        <v>8</v>
      </c>
      <c r="J4417" s="1">
        <v>436.24444444444447</v>
      </c>
      <c r="K4417" s="1">
        <f>Sales_Data[[#This Row],[Order Quantity]]*Sales_Data[[#This Row],[Unit Price]]</f>
        <v>3489.9555555555557</v>
      </c>
      <c r="L4417" s="1">
        <v>357.72044444444441</v>
      </c>
    </row>
    <row r="4418" spans="1:12">
      <c r="A4418" t="s">
        <v>4441</v>
      </c>
      <c r="B4418" s="2">
        <v>41906</v>
      </c>
      <c r="C4418">
        <v>14</v>
      </c>
      <c r="D4418" t="s">
        <v>2</v>
      </c>
      <c r="E4418" t="s">
        <v>8168</v>
      </c>
      <c r="F4418" t="s">
        <v>8026</v>
      </c>
      <c r="G4418">
        <v>39</v>
      </c>
      <c r="H4418">
        <v>6</v>
      </c>
      <c r="I4418">
        <v>7</v>
      </c>
      <c r="J4418" s="1">
        <v>265.02222222222224</v>
      </c>
      <c r="K4418" s="1">
        <f>Sales_Data[[#This Row],[Order Quantity]]*Sales_Data[[#This Row],[Unit Price]]</f>
        <v>1855.1555555555556</v>
      </c>
      <c r="L4418" s="1">
        <v>129.86088888888889</v>
      </c>
    </row>
    <row r="4419" spans="1:12">
      <c r="A4419" t="s">
        <v>4442</v>
      </c>
      <c r="B4419" s="2">
        <v>41906</v>
      </c>
      <c r="C4419">
        <v>5</v>
      </c>
      <c r="D4419" t="s">
        <v>2</v>
      </c>
      <c r="E4419" t="s">
        <v>8168</v>
      </c>
      <c r="F4419" t="s">
        <v>8027</v>
      </c>
      <c r="G4419">
        <v>13</v>
      </c>
      <c r="H4419">
        <v>2</v>
      </c>
      <c r="I4419">
        <v>2</v>
      </c>
      <c r="J4419" s="1">
        <v>310.43333333333334</v>
      </c>
      <c r="K4419" s="1">
        <f>Sales_Data[[#This Row],[Order Quantity]]*Sales_Data[[#This Row],[Unit Price]]</f>
        <v>620.86666666666667</v>
      </c>
      <c r="L4419" s="1">
        <v>152.11233333333334</v>
      </c>
    </row>
    <row r="4420" spans="1:12">
      <c r="A4420" t="s">
        <v>4443</v>
      </c>
      <c r="B4420" s="2">
        <v>41907</v>
      </c>
      <c r="C4420">
        <v>20</v>
      </c>
      <c r="D4420" t="s">
        <v>4</v>
      </c>
      <c r="E4420" t="s">
        <v>8168</v>
      </c>
      <c r="F4420" t="s">
        <v>8028</v>
      </c>
      <c r="G4420">
        <v>56</v>
      </c>
      <c r="H4420">
        <v>8</v>
      </c>
      <c r="I4420">
        <v>7</v>
      </c>
      <c r="J4420" s="1">
        <v>28.288888888888888</v>
      </c>
      <c r="K4420" s="1">
        <f>Sales_Data[[#This Row],[Order Quantity]]*Sales_Data[[#This Row],[Unit Price]]</f>
        <v>198.02222222222221</v>
      </c>
      <c r="L4420" s="1">
        <v>13.861555555555555</v>
      </c>
    </row>
    <row r="4421" spans="1:12">
      <c r="A4421" t="s">
        <v>4444</v>
      </c>
      <c r="B4421" s="2">
        <v>41907</v>
      </c>
      <c r="C4421">
        <v>20</v>
      </c>
      <c r="D4421" t="s">
        <v>2</v>
      </c>
      <c r="E4421" t="s">
        <v>8168</v>
      </c>
      <c r="F4421" t="s">
        <v>8028</v>
      </c>
      <c r="G4421">
        <v>58</v>
      </c>
      <c r="H4421">
        <v>8</v>
      </c>
      <c r="I4421">
        <v>9</v>
      </c>
      <c r="J4421" s="1">
        <v>432.52222222222224</v>
      </c>
      <c r="K4421" s="1">
        <f>Sales_Data[[#This Row],[Order Quantity]]*Sales_Data[[#This Row],[Unit Price]]</f>
        <v>3892.7000000000003</v>
      </c>
      <c r="L4421" s="1">
        <v>358.99344444444449</v>
      </c>
    </row>
    <row r="4422" spans="1:12">
      <c r="A4422" t="s">
        <v>4445</v>
      </c>
      <c r="B4422" s="2">
        <v>41908</v>
      </c>
      <c r="C4422">
        <v>16</v>
      </c>
      <c r="D4422" t="s">
        <v>2</v>
      </c>
      <c r="E4422" t="s">
        <v>8168</v>
      </c>
      <c r="F4422" t="s">
        <v>8025</v>
      </c>
      <c r="G4422">
        <v>45</v>
      </c>
      <c r="H4422">
        <v>7</v>
      </c>
      <c r="I4422">
        <v>3</v>
      </c>
      <c r="J4422" s="1">
        <v>430.28888888888889</v>
      </c>
      <c r="K4422" s="1">
        <f>Sales_Data[[#This Row],[Order Quantity]]*Sales_Data[[#This Row],[Unit Price]]</f>
        <v>1290.8666666666668</v>
      </c>
      <c r="L4422" s="1">
        <v>258.17333333333335</v>
      </c>
    </row>
    <row r="4423" spans="1:12">
      <c r="A4423" t="s">
        <v>4446</v>
      </c>
      <c r="B4423" s="2">
        <v>41908</v>
      </c>
      <c r="C4423">
        <v>15</v>
      </c>
      <c r="D4423" t="s">
        <v>4</v>
      </c>
      <c r="E4423" t="s">
        <v>8168</v>
      </c>
      <c r="F4423" t="s">
        <v>8025</v>
      </c>
      <c r="G4423">
        <v>43</v>
      </c>
      <c r="H4423">
        <v>6</v>
      </c>
      <c r="I4423">
        <v>7</v>
      </c>
      <c r="J4423" s="1">
        <v>116.87777777777779</v>
      </c>
      <c r="K4423" s="1">
        <f>Sales_Data[[#This Row],[Order Quantity]]*Sales_Data[[#This Row],[Unit Price]]</f>
        <v>818.14444444444462</v>
      </c>
      <c r="L4423" s="1">
        <v>50.257444444444445</v>
      </c>
    </row>
    <row r="4424" spans="1:12">
      <c r="A4424" t="s">
        <v>4447</v>
      </c>
      <c r="B4424" s="2">
        <v>41908</v>
      </c>
      <c r="C4424">
        <v>2</v>
      </c>
      <c r="D4424" t="s">
        <v>2</v>
      </c>
      <c r="E4424" t="s">
        <v>8168</v>
      </c>
      <c r="F4424" t="s">
        <v>8027</v>
      </c>
      <c r="G4424">
        <v>6</v>
      </c>
      <c r="H4424">
        <v>1</v>
      </c>
      <c r="I4424">
        <v>9</v>
      </c>
      <c r="J4424" s="1">
        <v>25.311111111111114</v>
      </c>
      <c r="K4424" s="1">
        <f>Sales_Data[[#This Row],[Order Quantity]]*Sales_Data[[#This Row],[Unit Price]]</f>
        <v>227.8</v>
      </c>
      <c r="L4424" s="1">
        <v>11.643111111111113</v>
      </c>
    </row>
    <row r="4425" spans="1:12">
      <c r="A4425" t="s">
        <v>4448</v>
      </c>
      <c r="B4425" s="2">
        <v>41908</v>
      </c>
      <c r="C4425">
        <v>13</v>
      </c>
      <c r="D4425" t="s">
        <v>2</v>
      </c>
      <c r="E4425" t="s">
        <v>8168</v>
      </c>
      <c r="F4425" t="s">
        <v>8026</v>
      </c>
      <c r="G4425">
        <v>37</v>
      </c>
      <c r="H4425">
        <v>6</v>
      </c>
      <c r="I4425">
        <v>3</v>
      </c>
      <c r="J4425" s="1">
        <v>431.03333333333336</v>
      </c>
      <c r="K4425" s="1">
        <f>Sales_Data[[#This Row],[Order Quantity]]*Sales_Data[[#This Row],[Unit Price]]</f>
        <v>1293.1000000000001</v>
      </c>
      <c r="L4425" s="1">
        <v>310.34399999999999</v>
      </c>
    </row>
    <row r="4426" spans="1:12">
      <c r="A4426" t="s">
        <v>4449</v>
      </c>
      <c r="B4426" s="2">
        <v>41908</v>
      </c>
      <c r="C4426">
        <v>17</v>
      </c>
      <c r="D4426" t="s">
        <v>2</v>
      </c>
      <c r="E4426" t="s">
        <v>8168</v>
      </c>
      <c r="F4426" t="s">
        <v>8025</v>
      </c>
      <c r="G4426">
        <v>47</v>
      </c>
      <c r="H4426">
        <v>7</v>
      </c>
      <c r="I4426">
        <v>1</v>
      </c>
      <c r="J4426" s="1">
        <v>122.83333333333333</v>
      </c>
      <c r="K4426" s="1">
        <f>Sales_Data[[#This Row],[Order Quantity]]*Sales_Data[[#This Row],[Unit Price]]</f>
        <v>122.83333333333333</v>
      </c>
      <c r="L4426" s="1">
        <v>90.896666666666661</v>
      </c>
    </row>
    <row r="4427" spans="1:12">
      <c r="A4427" t="s">
        <v>4450</v>
      </c>
      <c r="B4427" s="2">
        <v>41908</v>
      </c>
      <c r="C4427">
        <v>19</v>
      </c>
      <c r="D4427" t="s">
        <v>3</v>
      </c>
      <c r="E4427" t="s">
        <v>8168</v>
      </c>
      <c r="F4427" t="s">
        <v>8028</v>
      </c>
      <c r="G4427">
        <v>53</v>
      </c>
      <c r="H4427">
        <v>8</v>
      </c>
      <c r="I4427">
        <v>8</v>
      </c>
      <c r="J4427" s="1">
        <v>443.68888888888893</v>
      </c>
      <c r="K4427" s="1">
        <f>Sales_Data[[#This Row],[Order Quantity]]*Sales_Data[[#This Row],[Unit Price]]</f>
        <v>3549.5111111111114</v>
      </c>
      <c r="L4427" s="1">
        <v>292.83466666666669</v>
      </c>
    </row>
    <row r="4428" spans="1:12">
      <c r="A4428" t="s">
        <v>4451</v>
      </c>
      <c r="B4428" s="2">
        <v>41908</v>
      </c>
      <c r="C4428">
        <v>20</v>
      </c>
      <c r="D4428" t="s">
        <v>4</v>
      </c>
      <c r="E4428" t="s">
        <v>8168</v>
      </c>
      <c r="F4428" t="s">
        <v>8028</v>
      </c>
      <c r="G4428">
        <v>58</v>
      </c>
      <c r="H4428">
        <v>8</v>
      </c>
      <c r="I4428">
        <v>1</v>
      </c>
      <c r="J4428" s="1">
        <v>20.844444444444445</v>
      </c>
      <c r="K4428" s="1">
        <f>Sales_Data[[#This Row],[Order Quantity]]*Sales_Data[[#This Row],[Unit Price]]</f>
        <v>20.844444444444445</v>
      </c>
      <c r="L4428" s="1">
        <v>14.382666666666665</v>
      </c>
    </row>
    <row r="4429" spans="1:12">
      <c r="A4429" t="s">
        <v>4452</v>
      </c>
      <c r="B4429" s="2">
        <v>41908</v>
      </c>
      <c r="C4429">
        <v>1</v>
      </c>
      <c r="D4429" t="s">
        <v>4</v>
      </c>
      <c r="E4429" t="s">
        <v>8168</v>
      </c>
      <c r="F4429" t="s">
        <v>8027</v>
      </c>
      <c r="G4429">
        <v>2</v>
      </c>
      <c r="H4429">
        <v>1</v>
      </c>
      <c r="I4429">
        <v>7</v>
      </c>
      <c r="J4429" s="1">
        <v>706.47777777777776</v>
      </c>
      <c r="K4429" s="1">
        <f>Sales_Data[[#This Row],[Order Quantity]]*Sales_Data[[#This Row],[Unit Price]]</f>
        <v>4945.344444444444</v>
      </c>
      <c r="L4429" s="1">
        <v>438.01622222222227</v>
      </c>
    </row>
    <row r="4430" spans="1:12">
      <c r="A4430" t="s">
        <v>4453</v>
      </c>
      <c r="B4430" s="2">
        <v>41909</v>
      </c>
      <c r="C4430">
        <v>15</v>
      </c>
      <c r="D4430" t="s">
        <v>2</v>
      </c>
      <c r="E4430" t="s">
        <v>8168</v>
      </c>
      <c r="F4430" t="s">
        <v>8025</v>
      </c>
      <c r="G4430">
        <v>42</v>
      </c>
      <c r="H4430">
        <v>6</v>
      </c>
      <c r="I4430">
        <v>4</v>
      </c>
      <c r="J4430" s="1">
        <v>445.17777777777775</v>
      </c>
      <c r="K4430" s="1">
        <f>Sales_Data[[#This Row],[Order Quantity]]*Sales_Data[[#This Row],[Unit Price]]</f>
        <v>1780.711111111111</v>
      </c>
      <c r="L4430" s="1">
        <v>316.07622222222221</v>
      </c>
    </row>
    <row r="4431" spans="1:12">
      <c r="A4431" t="s">
        <v>4454</v>
      </c>
      <c r="B4431" s="2">
        <v>41909</v>
      </c>
      <c r="C4431">
        <v>4</v>
      </c>
      <c r="D4431" t="s">
        <v>4</v>
      </c>
      <c r="E4431" t="s">
        <v>8168</v>
      </c>
      <c r="F4431" t="s">
        <v>8027</v>
      </c>
      <c r="G4431">
        <v>11</v>
      </c>
      <c r="H4431">
        <v>2</v>
      </c>
      <c r="I4431">
        <v>4</v>
      </c>
      <c r="J4431" s="1">
        <v>445.17777777777775</v>
      </c>
      <c r="K4431" s="1">
        <f>Sales_Data[[#This Row],[Order Quantity]]*Sales_Data[[#This Row],[Unit Price]]</f>
        <v>1780.711111111111</v>
      </c>
      <c r="L4431" s="1">
        <v>195.87822222222223</v>
      </c>
    </row>
    <row r="4432" spans="1:12">
      <c r="A4432" t="s">
        <v>4455</v>
      </c>
      <c r="B4432" s="2">
        <v>41909</v>
      </c>
      <c r="C4432">
        <v>6</v>
      </c>
      <c r="D4432" t="s">
        <v>2</v>
      </c>
      <c r="E4432" t="s">
        <v>8168</v>
      </c>
      <c r="F4432" t="s">
        <v>8027</v>
      </c>
      <c r="G4432">
        <v>17</v>
      </c>
      <c r="H4432">
        <v>3</v>
      </c>
      <c r="I4432">
        <v>6</v>
      </c>
      <c r="J4432" s="1">
        <v>436.98888888888888</v>
      </c>
      <c r="K4432" s="1">
        <f>Sales_Data[[#This Row],[Order Quantity]]*Sales_Data[[#This Row],[Unit Price]]</f>
        <v>2621.9333333333334</v>
      </c>
      <c r="L4432" s="1">
        <v>231.60411111111114</v>
      </c>
    </row>
    <row r="4433" spans="1:12">
      <c r="A4433" t="s">
        <v>4456</v>
      </c>
      <c r="B4433" s="2">
        <v>41910</v>
      </c>
      <c r="C4433">
        <v>20</v>
      </c>
      <c r="D4433" t="s">
        <v>2</v>
      </c>
      <c r="E4433" t="s">
        <v>8168</v>
      </c>
      <c r="F4433" t="s">
        <v>8028</v>
      </c>
      <c r="G4433">
        <v>58</v>
      </c>
      <c r="H4433">
        <v>8</v>
      </c>
      <c r="I4433">
        <v>7</v>
      </c>
      <c r="J4433" s="1">
        <v>671.48888888888894</v>
      </c>
      <c r="K4433" s="1">
        <f>Sales_Data[[#This Row],[Order Quantity]]*Sales_Data[[#This Row],[Unit Price]]</f>
        <v>4700.4222222222224</v>
      </c>
      <c r="L4433" s="1">
        <v>329.02955555555559</v>
      </c>
    </row>
    <row r="4434" spans="1:12">
      <c r="A4434" t="s">
        <v>4457</v>
      </c>
      <c r="B4434" s="2">
        <v>41910</v>
      </c>
      <c r="C4434">
        <v>11</v>
      </c>
      <c r="D4434" t="s">
        <v>4</v>
      </c>
      <c r="E4434" t="s">
        <v>8168</v>
      </c>
      <c r="F4434" t="s">
        <v>8026</v>
      </c>
      <c r="G4434">
        <v>31</v>
      </c>
      <c r="H4434">
        <v>5</v>
      </c>
      <c r="I4434">
        <v>5</v>
      </c>
      <c r="J4434" s="1">
        <v>123.57777777777778</v>
      </c>
      <c r="K4434" s="1">
        <f>Sales_Data[[#This Row],[Order Quantity]]*Sales_Data[[#This Row],[Unit Price]]</f>
        <v>617.88888888888891</v>
      </c>
      <c r="L4434" s="1">
        <v>95.154888888888891</v>
      </c>
    </row>
    <row r="4435" spans="1:12">
      <c r="A4435" t="s">
        <v>4458</v>
      </c>
      <c r="B4435" s="2">
        <v>41910</v>
      </c>
      <c r="C4435">
        <v>18</v>
      </c>
      <c r="D4435" t="s">
        <v>4</v>
      </c>
      <c r="E4435" t="s">
        <v>8168</v>
      </c>
      <c r="F4435" t="s">
        <v>8025</v>
      </c>
      <c r="G4435">
        <v>51</v>
      </c>
      <c r="H4435">
        <v>8</v>
      </c>
      <c r="I4435">
        <v>3</v>
      </c>
      <c r="J4435" s="1">
        <v>218.86666666666667</v>
      </c>
      <c r="K4435" s="1">
        <f>Sales_Data[[#This Row],[Order Quantity]]*Sales_Data[[#This Row],[Unit Price]]</f>
        <v>656.6</v>
      </c>
      <c r="L4435" s="1">
        <v>91.923999999999992</v>
      </c>
    </row>
    <row r="4436" spans="1:12">
      <c r="A4436" t="s">
        <v>4459</v>
      </c>
      <c r="B4436" s="2">
        <v>41911</v>
      </c>
      <c r="C4436">
        <v>3</v>
      </c>
      <c r="D4436" t="s">
        <v>4</v>
      </c>
      <c r="E4436" t="s">
        <v>8168</v>
      </c>
      <c r="F4436" t="s">
        <v>8027</v>
      </c>
      <c r="G4436">
        <v>8</v>
      </c>
      <c r="H4436">
        <v>2</v>
      </c>
      <c r="I4436">
        <v>7</v>
      </c>
      <c r="J4436" s="1">
        <v>289.5888888888889</v>
      </c>
      <c r="K4436" s="1">
        <f>Sales_Data[[#This Row],[Order Quantity]]*Sales_Data[[#This Row],[Unit Price]]</f>
        <v>2027.1222222222223</v>
      </c>
      <c r="L4436" s="1">
        <v>199.81633333333332</v>
      </c>
    </row>
    <row r="4437" spans="1:12">
      <c r="A4437" t="s">
        <v>4460</v>
      </c>
      <c r="B4437" s="2">
        <v>41911</v>
      </c>
      <c r="C4437">
        <v>18</v>
      </c>
      <c r="D4437" t="s">
        <v>4</v>
      </c>
      <c r="E4437" t="s">
        <v>8168</v>
      </c>
      <c r="F4437" t="s">
        <v>8025</v>
      </c>
      <c r="G4437">
        <v>53</v>
      </c>
      <c r="H4437">
        <v>8</v>
      </c>
      <c r="I4437">
        <v>5</v>
      </c>
      <c r="J4437" s="1">
        <v>29.777777777777779</v>
      </c>
      <c r="K4437" s="1">
        <f>Sales_Data[[#This Row],[Order Quantity]]*Sales_Data[[#This Row],[Unit Price]]</f>
        <v>148.88888888888889</v>
      </c>
      <c r="L4437" s="1">
        <v>20.844444444444445</v>
      </c>
    </row>
    <row r="4438" spans="1:12">
      <c r="A4438" t="s">
        <v>4461</v>
      </c>
      <c r="B4438" s="2">
        <v>41912</v>
      </c>
      <c r="C4438">
        <v>15</v>
      </c>
      <c r="D4438" t="s">
        <v>4</v>
      </c>
      <c r="E4438" t="s">
        <v>8168</v>
      </c>
      <c r="F4438" t="s">
        <v>8025</v>
      </c>
      <c r="G4438">
        <v>42</v>
      </c>
      <c r="H4438">
        <v>6</v>
      </c>
      <c r="I4438">
        <v>8</v>
      </c>
      <c r="J4438" s="1">
        <v>211.42222222222222</v>
      </c>
      <c r="K4438" s="1">
        <f>Sales_Data[[#This Row],[Order Quantity]]*Sales_Data[[#This Row],[Unit Price]]</f>
        <v>1691.3777777777777</v>
      </c>
      <c r="L4438" s="1">
        <v>90.911555555555552</v>
      </c>
    </row>
    <row r="4439" spans="1:12">
      <c r="A4439" t="s">
        <v>4462</v>
      </c>
      <c r="B4439" s="2">
        <v>41912</v>
      </c>
      <c r="C4439">
        <v>16</v>
      </c>
      <c r="D4439" t="s">
        <v>4</v>
      </c>
      <c r="E4439" t="s">
        <v>8168</v>
      </c>
      <c r="F4439" t="s">
        <v>8025</v>
      </c>
      <c r="G4439">
        <v>45</v>
      </c>
      <c r="H4439">
        <v>7</v>
      </c>
      <c r="I4439">
        <v>3</v>
      </c>
      <c r="J4439" s="1">
        <v>284.37777777777779</v>
      </c>
      <c r="K4439" s="1">
        <f>Sales_Data[[#This Row],[Order Quantity]]*Sales_Data[[#This Row],[Unit Price]]</f>
        <v>853.13333333333344</v>
      </c>
      <c r="L4439" s="1">
        <v>199.06444444444443</v>
      </c>
    </row>
    <row r="4440" spans="1:12">
      <c r="A4440" t="s">
        <v>4463</v>
      </c>
      <c r="B4440" s="2">
        <v>41912</v>
      </c>
      <c r="C4440">
        <v>6</v>
      </c>
      <c r="D4440" t="s">
        <v>3</v>
      </c>
      <c r="E4440" t="s">
        <v>8168</v>
      </c>
      <c r="F4440" t="s">
        <v>8027</v>
      </c>
      <c r="G4440">
        <v>16</v>
      </c>
      <c r="H4440">
        <v>3</v>
      </c>
      <c r="I4440">
        <v>6</v>
      </c>
      <c r="J4440" s="1">
        <v>431.03333333333336</v>
      </c>
      <c r="K4440" s="1">
        <f>Sales_Data[[#This Row],[Order Quantity]]*Sales_Data[[#This Row],[Unit Price]]</f>
        <v>2586.2000000000003</v>
      </c>
      <c r="L4440" s="1">
        <v>344.82666666666671</v>
      </c>
    </row>
    <row r="4441" spans="1:12">
      <c r="A4441" t="s">
        <v>4464</v>
      </c>
      <c r="B4441" s="2">
        <v>41912</v>
      </c>
      <c r="C4441">
        <v>8</v>
      </c>
      <c r="D4441" t="s">
        <v>2</v>
      </c>
      <c r="E4441" t="s">
        <v>8168</v>
      </c>
      <c r="F4441" t="s">
        <v>8027</v>
      </c>
      <c r="G4441">
        <v>21</v>
      </c>
      <c r="H4441">
        <v>3</v>
      </c>
      <c r="I4441">
        <v>5</v>
      </c>
      <c r="J4441" s="1">
        <v>428.8</v>
      </c>
      <c r="K4441" s="1">
        <f>Sales_Data[[#This Row],[Order Quantity]]*Sales_Data[[#This Row],[Unit Price]]</f>
        <v>2144</v>
      </c>
      <c r="L4441" s="1">
        <v>360.19200000000001</v>
      </c>
    </row>
    <row r="4442" spans="1:12">
      <c r="A4442" t="s">
        <v>4465</v>
      </c>
      <c r="B4442" s="2">
        <v>41913</v>
      </c>
      <c r="C4442">
        <v>1</v>
      </c>
      <c r="D4442" t="s">
        <v>4</v>
      </c>
      <c r="E4442" t="s">
        <v>8168</v>
      </c>
      <c r="F4442" t="s">
        <v>8027</v>
      </c>
      <c r="G4442">
        <v>3</v>
      </c>
      <c r="H4442">
        <v>1</v>
      </c>
      <c r="I4442">
        <v>8</v>
      </c>
      <c r="J4442" s="1">
        <v>198.02222222222224</v>
      </c>
      <c r="K4442" s="1">
        <f>Sales_Data[[#This Row],[Order Quantity]]*Sales_Data[[#This Row],[Unit Price]]</f>
        <v>1584.1777777777779</v>
      </c>
      <c r="L4442" s="1">
        <v>118.81333333333333</v>
      </c>
    </row>
    <row r="4443" spans="1:12">
      <c r="A4443" t="s">
        <v>4466</v>
      </c>
      <c r="B4443" s="2">
        <v>41913</v>
      </c>
      <c r="C4443">
        <v>20</v>
      </c>
      <c r="D4443" t="s">
        <v>4</v>
      </c>
      <c r="E4443" t="s">
        <v>8168</v>
      </c>
      <c r="F4443" t="s">
        <v>8028</v>
      </c>
      <c r="G4443">
        <v>58</v>
      </c>
      <c r="H4443">
        <v>8</v>
      </c>
      <c r="I4443">
        <v>6</v>
      </c>
      <c r="J4443" s="1">
        <v>29.777777777777779</v>
      </c>
      <c r="K4443" s="1">
        <f>Sales_Data[[#This Row],[Order Quantity]]*Sales_Data[[#This Row],[Unit Price]]</f>
        <v>178.66666666666669</v>
      </c>
      <c r="L4443" s="1">
        <v>12.506666666666668</v>
      </c>
    </row>
    <row r="4444" spans="1:12">
      <c r="A4444" t="s">
        <v>4467</v>
      </c>
      <c r="B4444" s="2">
        <v>41914</v>
      </c>
      <c r="C4444">
        <v>7</v>
      </c>
      <c r="D4444" t="s">
        <v>4</v>
      </c>
      <c r="E4444" t="s">
        <v>8168</v>
      </c>
      <c r="F4444" t="s">
        <v>8027</v>
      </c>
      <c r="G4444">
        <v>19</v>
      </c>
      <c r="H4444">
        <v>3</v>
      </c>
      <c r="I4444">
        <v>4</v>
      </c>
      <c r="J4444" s="1">
        <v>687.12222222222226</v>
      </c>
      <c r="K4444" s="1">
        <f>Sales_Data[[#This Row],[Order Quantity]]*Sales_Data[[#This Row],[Unit Price]]</f>
        <v>2748.4888888888891</v>
      </c>
      <c r="L4444" s="1">
        <v>419.14455555555554</v>
      </c>
    </row>
    <row r="4445" spans="1:12">
      <c r="A4445" t="s">
        <v>4468</v>
      </c>
      <c r="B4445" s="2">
        <v>41914</v>
      </c>
      <c r="C4445">
        <v>6</v>
      </c>
      <c r="D4445" t="s">
        <v>3</v>
      </c>
      <c r="E4445" t="s">
        <v>8168</v>
      </c>
      <c r="F4445" t="s">
        <v>8027</v>
      </c>
      <c r="G4445">
        <v>15</v>
      </c>
      <c r="H4445">
        <v>3</v>
      </c>
      <c r="I4445">
        <v>1</v>
      </c>
      <c r="J4445" s="1">
        <v>268</v>
      </c>
      <c r="K4445" s="1">
        <f>Sales_Data[[#This Row],[Order Quantity]]*Sales_Data[[#This Row],[Unit Price]]</f>
        <v>268</v>
      </c>
      <c r="L4445" s="1">
        <v>134</v>
      </c>
    </row>
    <row r="4446" spans="1:12">
      <c r="A4446" t="s">
        <v>4469</v>
      </c>
      <c r="B4446" s="2">
        <v>41914</v>
      </c>
      <c r="C4446">
        <v>8</v>
      </c>
      <c r="D4446" t="s">
        <v>4</v>
      </c>
      <c r="E4446" t="s">
        <v>8168</v>
      </c>
      <c r="F4446" t="s">
        <v>8027</v>
      </c>
      <c r="G4446">
        <v>22</v>
      </c>
      <c r="H4446">
        <v>3</v>
      </c>
      <c r="I4446">
        <v>7</v>
      </c>
      <c r="J4446" s="1">
        <v>99.01111111111112</v>
      </c>
      <c r="K4446" s="1">
        <f>Sales_Data[[#This Row],[Order Quantity]]*Sales_Data[[#This Row],[Unit Price]]</f>
        <v>693.07777777777778</v>
      </c>
      <c r="L4446" s="1">
        <v>77.228666666666669</v>
      </c>
    </row>
    <row r="4447" spans="1:12">
      <c r="A4447" t="s">
        <v>4470</v>
      </c>
      <c r="B4447" s="2">
        <v>41914</v>
      </c>
      <c r="C4447">
        <v>4</v>
      </c>
      <c r="D4447" t="s">
        <v>2</v>
      </c>
      <c r="E4447" t="s">
        <v>8168</v>
      </c>
      <c r="F4447" t="s">
        <v>8027</v>
      </c>
      <c r="G4447">
        <v>12</v>
      </c>
      <c r="H4447">
        <v>2</v>
      </c>
      <c r="I4447">
        <v>4</v>
      </c>
      <c r="J4447" s="1">
        <v>287.35555555555561</v>
      </c>
      <c r="K4447" s="1">
        <f>Sales_Data[[#This Row],[Order Quantity]]*Sales_Data[[#This Row],[Unit Price]]</f>
        <v>1149.4222222222224</v>
      </c>
      <c r="L4447" s="1">
        <v>183.90755555555558</v>
      </c>
    </row>
    <row r="4448" spans="1:12">
      <c r="A4448" t="s">
        <v>4471</v>
      </c>
      <c r="B4448" s="2">
        <v>41914</v>
      </c>
      <c r="C4448">
        <v>9</v>
      </c>
      <c r="D4448" t="s">
        <v>4</v>
      </c>
      <c r="E4448" t="s">
        <v>8168</v>
      </c>
      <c r="F4448" t="s">
        <v>8027</v>
      </c>
      <c r="G4448">
        <v>25</v>
      </c>
      <c r="H4448">
        <v>4</v>
      </c>
      <c r="I4448">
        <v>1</v>
      </c>
      <c r="J4448" s="1">
        <v>126.55555555555556</v>
      </c>
      <c r="K4448" s="1">
        <f>Sales_Data[[#This Row],[Order Quantity]]*Sales_Data[[#This Row],[Unit Price]]</f>
        <v>126.55555555555556</v>
      </c>
      <c r="L4448" s="1">
        <v>63.277777777777779</v>
      </c>
    </row>
    <row r="4449" spans="1:12">
      <c r="A4449" t="s">
        <v>4472</v>
      </c>
      <c r="B4449" s="2">
        <v>41915</v>
      </c>
      <c r="C4449">
        <v>1</v>
      </c>
      <c r="D4449" t="s">
        <v>3</v>
      </c>
      <c r="E4449" t="s">
        <v>8168</v>
      </c>
      <c r="F4449" t="s">
        <v>8027</v>
      </c>
      <c r="G4449">
        <v>2</v>
      </c>
      <c r="H4449">
        <v>1</v>
      </c>
      <c r="I4449">
        <v>1</v>
      </c>
      <c r="J4449" s="1">
        <v>697.54444444444448</v>
      </c>
      <c r="K4449" s="1">
        <f>Sales_Data[[#This Row],[Order Quantity]]*Sales_Data[[#This Row],[Unit Price]]</f>
        <v>697.54444444444448</v>
      </c>
      <c r="L4449" s="1">
        <v>460.37933333333342</v>
      </c>
    </row>
    <row r="4450" spans="1:12">
      <c r="A4450" t="s">
        <v>4473</v>
      </c>
      <c r="B4450" s="2">
        <v>41915</v>
      </c>
      <c r="C4450">
        <v>20</v>
      </c>
      <c r="D4450" t="s">
        <v>3</v>
      </c>
      <c r="E4450" t="s">
        <v>8168</v>
      </c>
      <c r="F4450" t="s">
        <v>8028</v>
      </c>
      <c r="G4450">
        <v>56</v>
      </c>
      <c r="H4450">
        <v>8</v>
      </c>
      <c r="I4450">
        <v>3</v>
      </c>
      <c r="J4450" s="1">
        <v>445.92222222222222</v>
      </c>
      <c r="K4450" s="1">
        <f>Sales_Data[[#This Row],[Order Quantity]]*Sales_Data[[#This Row],[Unit Price]]</f>
        <v>1337.7666666666667</v>
      </c>
      <c r="L4450" s="1">
        <v>227.42033333333336</v>
      </c>
    </row>
    <row r="4451" spans="1:12">
      <c r="A4451" t="s">
        <v>4474</v>
      </c>
      <c r="B4451" s="2">
        <v>41915</v>
      </c>
      <c r="C4451">
        <v>19</v>
      </c>
      <c r="D4451" t="s">
        <v>4</v>
      </c>
      <c r="E4451" t="s">
        <v>8168</v>
      </c>
      <c r="F4451" t="s">
        <v>8028</v>
      </c>
      <c r="G4451">
        <v>53</v>
      </c>
      <c r="H4451">
        <v>8</v>
      </c>
      <c r="I4451">
        <v>6</v>
      </c>
      <c r="J4451" s="1">
        <v>560.56666666666672</v>
      </c>
      <c r="K4451" s="1">
        <f>Sales_Data[[#This Row],[Order Quantity]]*Sales_Data[[#This Row],[Unit Price]]</f>
        <v>3363.4000000000005</v>
      </c>
      <c r="L4451" s="1">
        <v>285.88900000000001</v>
      </c>
    </row>
    <row r="4452" spans="1:12">
      <c r="A4452" t="s">
        <v>4475</v>
      </c>
      <c r="B4452" s="2">
        <v>41915</v>
      </c>
      <c r="C4452">
        <v>1</v>
      </c>
      <c r="D4452" t="s">
        <v>4</v>
      </c>
      <c r="E4452" t="s">
        <v>8168</v>
      </c>
      <c r="F4452" t="s">
        <v>8027</v>
      </c>
      <c r="G4452">
        <v>2</v>
      </c>
      <c r="H4452">
        <v>1</v>
      </c>
      <c r="I4452">
        <v>1</v>
      </c>
      <c r="J4452" s="1">
        <v>197.27777777777777</v>
      </c>
      <c r="K4452" s="1">
        <f>Sales_Data[[#This Row],[Order Quantity]]*Sales_Data[[#This Row],[Unit Price]]</f>
        <v>197.27777777777777</v>
      </c>
      <c r="L4452" s="1">
        <v>128.23055555555555</v>
      </c>
    </row>
    <row r="4453" spans="1:12">
      <c r="A4453" t="s">
        <v>4476</v>
      </c>
      <c r="B4453" s="2">
        <v>41915</v>
      </c>
      <c r="C4453">
        <v>4</v>
      </c>
      <c r="D4453" t="s">
        <v>4</v>
      </c>
      <c r="E4453" t="s">
        <v>8168</v>
      </c>
      <c r="F4453" t="s">
        <v>8027</v>
      </c>
      <c r="G4453">
        <v>11</v>
      </c>
      <c r="H4453">
        <v>2</v>
      </c>
      <c r="I4453">
        <v>7</v>
      </c>
      <c r="J4453" s="1">
        <v>193.55555555555554</v>
      </c>
      <c r="K4453" s="1">
        <f>Sales_Data[[#This Row],[Order Quantity]]*Sales_Data[[#This Row],[Unit Price]]</f>
        <v>1354.8888888888887</v>
      </c>
      <c r="L4453" s="1">
        <v>102.58444444444444</v>
      </c>
    </row>
    <row r="4454" spans="1:12">
      <c r="A4454" t="s">
        <v>4477</v>
      </c>
      <c r="B4454" s="2">
        <v>41916</v>
      </c>
      <c r="C4454">
        <v>18</v>
      </c>
      <c r="D4454" t="s">
        <v>4</v>
      </c>
      <c r="E4454" t="s">
        <v>8168</v>
      </c>
      <c r="F4454" t="s">
        <v>8025</v>
      </c>
      <c r="G4454">
        <v>52</v>
      </c>
      <c r="H4454">
        <v>8</v>
      </c>
      <c r="I4454">
        <v>2</v>
      </c>
      <c r="J4454" s="1">
        <v>21.588888888888889</v>
      </c>
      <c r="K4454" s="1">
        <f>Sales_Data[[#This Row],[Order Quantity]]*Sales_Data[[#This Row],[Unit Price]]</f>
        <v>43.177777777777777</v>
      </c>
      <c r="L4454" s="1">
        <v>9.2832222222222232</v>
      </c>
    </row>
    <row r="4455" spans="1:12">
      <c r="A4455" t="s">
        <v>4478</v>
      </c>
      <c r="B4455" s="2">
        <v>41916</v>
      </c>
      <c r="C4455">
        <v>5</v>
      </c>
      <c r="D4455" t="s">
        <v>4</v>
      </c>
      <c r="E4455" t="s">
        <v>8168</v>
      </c>
      <c r="F4455" t="s">
        <v>8027</v>
      </c>
      <c r="G4455">
        <v>14</v>
      </c>
      <c r="H4455">
        <v>2</v>
      </c>
      <c r="I4455">
        <v>4</v>
      </c>
      <c r="J4455" s="1">
        <v>192.06666666666669</v>
      </c>
      <c r="K4455" s="1">
        <f>Sales_Data[[#This Row],[Order Quantity]]*Sales_Data[[#This Row],[Unit Price]]</f>
        <v>768.26666666666677</v>
      </c>
      <c r="L4455" s="1">
        <v>161.33600000000001</v>
      </c>
    </row>
    <row r="4456" spans="1:12">
      <c r="A4456" t="s">
        <v>4479</v>
      </c>
      <c r="B4456" s="2">
        <v>41917</v>
      </c>
      <c r="C4456">
        <v>20</v>
      </c>
      <c r="D4456" t="s">
        <v>2</v>
      </c>
      <c r="E4456" t="s">
        <v>8168</v>
      </c>
      <c r="F4456" t="s">
        <v>8028</v>
      </c>
      <c r="G4456">
        <v>56</v>
      </c>
      <c r="H4456">
        <v>8</v>
      </c>
      <c r="I4456">
        <v>6</v>
      </c>
      <c r="J4456" s="1">
        <v>18.611111111111111</v>
      </c>
      <c r="K4456" s="1">
        <f>Sales_Data[[#This Row],[Order Quantity]]*Sales_Data[[#This Row],[Unit Price]]</f>
        <v>111.66666666666666</v>
      </c>
      <c r="L4456" s="1">
        <v>7.6305555555555555</v>
      </c>
    </row>
    <row r="4457" spans="1:12">
      <c r="A4457" t="s">
        <v>4480</v>
      </c>
      <c r="B4457" s="2">
        <v>41917</v>
      </c>
      <c r="C4457">
        <v>1</v>
      </c>
      <c r="D4457" t="s">
        <v>2</v>
      </c>
      <c r="E4457" t="s">
        <v>8168</v>
      </c>
      <c r="F4457" t="s">
        <v>8027</v>
      </c>
      <c r="G4457">
        <v>1</v>
      </c>
      <c r="H4457">
        <v>1</v>
      </c>
      <c r="I4457">
        <v>5</v>
      </c>
      <c r="J4457" s="1">
        <v>208.44444444444446</v>
      </c>
      <c r="K4457" s="1">
        <f>Sales_Data[[#This Row],[Order Quantity]]*Sales_Data[[#This Row],[Unit Price]]</f>
        <v>1042.2222222222222</v>
      </c>
      <c r="L4457" s="1">
        <v>112.56</v>
      </c>
    </row>
    <row r="4458" spans="1:12">
      <c r="A4458" t="s">
        <v>4481</v>
      </c>
      <c r="B4458" s="2">
        <v>41917</v>
      </c>
      <c r="C4458">
        <v>16</v>
      </c>
      <c r="D4458" t="s">
        <v>2</v>
      </c>
      <c r="E4458" t="s">
        <v>8168</v>
      </c>
      <c r="F4458" t="s">
        <v>8025</v>
      </c>
      <c r="G4458">
        <v>46</v>
      </c>
      <c r="H4458">
        <v>7</v>
      </c>
      <c r="I4458">
        <v>9</v>
      </c>
      <c r="J4458" s="1">
        <v>702.75555555555559</v>
      </c>
      <c r="K4458" s="1">
        <f>Sales_Data[[#This Row],[Order Quantity]]*Sales_Data[[#This Row],[Unit Price]]</f>
        <v>6324.8</v>
      </c>
      <c r="L4458" s="1">
        <v>562.20444444444445</v>
      </c>
    </row>
    <row r="4459" spans="1:12">
      <c r="A4459" t="s">
        <v>4482</v>
      </c>
      <c r="B4459" s="2">
        <v>41917</v>
      </c>
      <c r="C4459">
        <v>13</v>
      </c>
      <c r="D4459" t="s">
        <v>4</v>
      </c>
      <c r="E4459" t="s">
        <v>8168</v>
      </c>
      <c r="F4459" t="s">
        <v>8026</v>
      </c>
      <c r="G4459">
        <v>38</v>
      </c>
      <c r="H4459">
        <v>6</v>
      </c>
      <c r="I4459">
        <v>4</v>
      </c>
      <c r="J4459" s="1">
        <v>430.28888888888889</v>
      </c>
      <c r="K4459" s="1">
        <f>Sales_Data[[#This Row],[Order Quantity]]*Sales_Data[[#This Row],[Unit Price]]</f>
        <v>1721.1555555555556</v>
      </c>
      <c r="L4459" s="1">
        <v>193.63</v>
      </c>
    </row>
    <row r="4460" spans="1:12">
      <c r="A4460" t="s">
        <v>4483</v>
      </c>
      <c r="B4460" s="2">
        <v>41918</v>
      </c>
      <c r="C4460">
        <v>16</v>
      </c>
      <c r="D4460" t="s">
        <v>4</v>
      </c>
      <c r="E4460" t="s">
        <v>8168</v>
      </c>
      <c r="F4460" t="s">
        <v>8025</v>
      </c>
      <c r="G4460">
        <v>45</v>
      </c>
      <c r="H4460">
        <v>7</v>
      </c>
      <c r="I4460">
        <v>8</v>
      </c>
      <c r="J4460" s="1">
        <v>94.544444444444437</v>
      </c>
      <c r="K4460" s="1">
        <f>Sales_Data[[#This Row],[Order Quantity]]*Sales_Data[[#This Row],[Unit Price]]</f>
        <v>756.3555555555555</v>
      </c>
      <c r="L4460" s="1">
        <v>40.654111111111114</v>
      </c>
    </row>
    <row r="4461" spans="1:12">
      <c r="A4461" t="s">
        <v>4484</v>
      </c>
      <c r="B4461" s="2">
        <v>41918</v>
      </c>
      <c r="C4461">
        <v>15</v>
      </c>
      <c r="D4461" t="s">
        <v>4</v>
      </c>
      <c r="E4461" t="s">
        <v>8168</v>
      </c>
      <c r="F4461" t="s">
        <v>8025</v>
      </c>
      <c r="G4461">
        <v>41</v>
      </c>
      <c r="H4461">
        <v>6</v>
      </c>
      <c r="I4461">
        <v>6</v>
      </c>
      <c r="J4461" s="1">
        <v>275.44444444444446</v>
      </c>
      <c r="K4461" s="1">
        <f>Sales_Data[[#This Row],[Order Quantity]]*Sales_Data[[#This Row],[Unit Price]]</f>
        <v>1652.6666666666667</v>
      </c>
      <c r="L4461" s="1">
        <v>225.86444444444444</v>
      </c>
    </row>
    <row r="4462" spans="1:12">
      <c r="A4462" t="s">
        <v>4485</v>
      </c>
      <c r="B4462" s="2">
        <v>41918</v>
      </c>
      <c r="C4462">
        <v>14</v>
      </c>
      <c r="D4462" t="s">
        <v>2</v>
      </c>
      <c r="E4462" t="s">
        <v>8168</v>
      </c>
      <c r="F4462" t="s">
        <v>8026</v>
      </c>
      <c r="G4462">
        <v>40</v>
      </c>
      <c r="H4462">
        <v>6</v>
      </c>
      <c r="I4462">
        <v>9</v>
      </c>
      <c r="J4462" s="1">
        <v>590.34444444444443</v>
      </c>
      <c r="K4462" s="1">
        <f>Sales_Data[[#This Row],[Order Quantity]]*Sales_Data[[#This Row],[Unit Price]]</f>
        <v>5313.1</v>
      </c>
      <c r="L4462" s="1">
        <v>283.36533333333335</v>
      </c>
    </row>
    <row r="4463" spans="1:12">
      <c r="A4463" t="s">
        <v>4486</v>
      </c>
      <c r="B4463" s="2">
        <v>41918</v>
      </c>
      <c r="C4463">
        <v>5</v>
      </c>
      <c r="D4463" t="s">
        <v>3</v>
      </c>
      <c r="E4463" t="s">
        <v>8168</v>
      </c>
      <c r="F4463" t="s">
        <v>8027</v>
      </c>
      <c r="G4463">
        <v>14</v>
      </c>
      <c r="H4463">
        <v>2</v>
      </c>
      <c r="I4463">
        <v>9</v>
      </c>
      <c r="J4463" s="1">
        <v>289.5888888888889</v>
      </c>
      <c r="K4463" s="1">
        <f>Sales_Data[[#This Row],[Order Quantity]]*Sales_Data[[#This Row],[Unit Price]]</f>
        <v>2606.3000000000002</v>
      </c>
      <c r="L4463" s="1">
        <v>141.89855555555556</v>
      </c>
    </row>
    <row r="4464" spans="1:12">
      <c r="A4464" t="s">
        <v>4487</v>
      </c>
      <c r="B4464" s="2">
        <v>41919</v>
      </c>
      <c r="C4464">
        <v>6</v>
      </c>
      <c r="D4464" t="s">
        <v>2</v>
      </c>
      <c r="E4464" t="s">
        <v>8168</v>
      </c>
      <c r="F4464" t="s">
        <v>8027</v>
      </c>
      <c r="G4464">
        <v>17</v>
      </c>
      <c r="H4464">
        <v>3</v>
      </c>
      <c r="I4464">
        <v>5</v>
      </c>
      <c r="J4464" s="1">
        <v>593.32222222222231</v>
      </c>
      <c r="K4464" s="1">
        <f>Sales_Data[[#This Row],[Order Quantity]]*Sales_Data[[#This Row],[Unit Price]]</f>
        <v>2966.6111111111113</v>
      </c>
      <c r="L4464" s="1">
        <v>243.2621111111111</v>
      </c>
    </row>
    <row r="4465" spans="1:12">
      <c r="A4465" t="s">
        <v>4488</v>
      </c>
      <c r="B4465" s="2">
        <v>41919</v>
      </c>
      <c r="C4465">
        <v>11</v>
      </c>
      <c r="D4465" t="s">
        <v>4</v>
      </c>
      <c r="E4465" t="s">
        <v>8168</v>
      </c>
      <c r="F4465" t="s">
        <v>8026</v>
      </c>
      <c r="G4465">
        <v>30</v>
      </c>
      <c r="H4465">
        <v>5</v>
      </c>
      <c r="I4465">
        <v>1</v>
      </c>
      <c r="J4465" s="1">
        <v>220.35555555555555</v>
      </c>
      <c r="K4465" s="1">
        <f>Sales_Data[[#This Row],[Order Quantity]]*Sales_Data[[#This Row],[Unit Price]]</f>
        <v>220.35555555555555</v>
      </c>
      <c r="L4465" s="1">
        <v>149.84177777777779</v>
      </c>
    </row>
    <row r="4466" spans="1:12">
      <c r="A4466" t="s">
        <v>4489</v>
      </c>
      <c r="B4466" s="2">
        <v>41919</v>
      </c>
      <c r="C4466">
        <v>8</v>
      </c>
      <c r="D4466" t="s">
        <v>2</v>
      </c>
      <c r="E4466" t="s">
        <v>8168</v>
      </c>
      <c r="F4466" t="s">
        <v>8027</v>
      </c>
      <c r="G4466">
        <v>23</v>
      </c>
      <c r="H4466">
        <v>4</v>
      </c>
      <c r="I4466">
        <v>4</v>
      </c>
      <c r="J4466" s="1">
        <v>190.57777777777778</v>
      </c>
      <c r="K4466" s="1">
        <f>Sales_Data[[#This Row],[Order Quantity]]*Sales_Data[[#This Row],[Unit Price]]</f>
        <v>762.31111111111113</v>
      </c>
      <c r="L4466" s="1">
        <v>131.49866666666665</v>
      </c>
    </row>
    <row r="4467" spans="1:12">
      <c r="A4467" t="s">
        <v>4490</v>
      </c>
      <c r="B4467" s="2">
        <v>41919</v>
      </c>
      <c r="C4467">
        <v>1</v>
      </c>
      <c r="D4467" t="s">
        <v>3</v>
      </c>
      <c r="E4467" t="s">
        <v>8168</v>
      </c>
      <c r="F4467" t="s">
        <v>8027</v>
      </c>
      <c r="G4467">
        <v>2</v>
      </c>
      <c r="H4467">
        <v>1</v>
      </c>
      <c r="I4467">
        <v>8</v>
      </c>
      <c r="J4467" s="1">
        <v>426.56666666666666</v>
      </c>
      <c r="K4467" s="1">
        <f>Sales_Data[[#This Row],[Order Quantity]]*Sales_Data[[#This Row],[Unit Price]]</f>
        <v>3412.5333333333333</v>
      </c>
      <c r="L4467" s="1">
        <v>238.87733333333335</v>
      </c>
    </row>
    <row r="4468" spans="1:12">
      <c r="A4468" t="s">
        <v>4491</v>
      </c>
      <c r="B4468" s="2">
        <v>41919</v>
      </c>
      <c r="C4468">
        <v>11</v>
      </c>
      <c r="D4468" t="s">
        <v>3</v>
      </c>
      <c r="E4468" t="s">
        <v>8168</v>
      </c>
      <c r="F4468" t="s">
        <v>8026</v>
      </c>
      <c r="G4468">
        <v>30</v>
      </c>
      <c r="H4468">
        <v>5</v>
      </c>
      <c r="I4468">
        <v>5</v>
      </c>
      <c r="J4468" s="1">
        <v>443.68888888888893</v>
      </c>
      <c r="K4468" s="1">
        <f>Sales_Data[[#This Row],[Order Quantity]]*Sales_Data[[#This Row],[Unit Price]]</f>
        <v>2218.4444444444448</v>
      </c>
      <c r="L4468" s="1">
        <v>252.90266666666665</v>
      </c>
    </row>
    <row r="4469" spans="1:12">
      <c r="A4469" t="s">
        <v>4492</v>
      </c>
      <c r="B4469" s="2">
        <v>41919</v>
      </c>
      <c r="C4469">
        <v>7</v>
      </c>
      <c r="D4469" t="s">
        <v>2</v>
      </c>
      <c r="E4469" t="s">
        <v>8168</v>
      </c>
      <c r="F4469" t="s">
        <v>8027</v>
      </c>
      <c r="G4469">
        <v>19</v>
      </c>
      <c r="H4469">
        <v>3</v>
      </c>
      <c r="I4469">
        <v>4</v>
      </c>
      <c r="J4469" s="1">
        <v>130.27777777777777</v>
      </c>
      <c r="K4469" s="1">
        <f>Sales_Data[[#This Row],[Order Quantity]]*Sales_Data[[#This Row],[Unit Price]]</f>
        <v>521.11111111111109</v>
      </c>
      <c r="L4469" s="1">
        <v>82.074999999999989</v>
      </c>
    </row>
    <row r="4470" spans="1:12">
      <c r="A4470" t="s">
        <v>4493</v>
      </c>
      <c r="B4470" s="2">
        <v>41919</v>
      </c>
      <c r="C4470">
        <v>16</v>
      </c>
      <c r="D4470" t="s">
        <v>4</v>
      </c>
      <c r="E4470" t="s">
        <v>8168</v>
      </c>
      <c r="F4470" t="s">
        <v>8025</v>
      </c>
      <c r="G4470">
        <v>45</v>
      </c>
      <c r="H4470">
        <v>7</v>
      </c>
      <c r="I4470">
        <v>8</v>
      </c>
      <c r="J4470" s="1">
        <v>307.45555555555552</v>
      </c>
      <c r="K4470" s="1">
        <f>Sales_Data[[#This Row],[Order Quantity]]*Sales_Data[[#This Row],[Unit Price]]</f>
        <v>2459.6444444444442</v>
      </c>
      <c r="L4470" s="1">
        <v>181.39877777777778</v>
      </c>
    </row>
    <row r="4471" spans="1:12">
      <c r="A4471" t="s">
        <v>4494</v>
      </c>
      <c r="B4471" s="2">
        <v>41919</v>
      </c>
      <c r="C4471">
        <v>13</v>
      </c>
      <c r="D4471" t="s">
        <v>4</v>
      </c>
      <c r="E4471" t="s">
        <v>8168</v>
      </c>
      <c r="F4471" t="s">
        <v>8026</v>
      </c>
      <c r="G4471">
        <v>38</v>
      </c>
      <c r="H4471">
        <v>6</v>
      </c>
      <c r="I4471">
        <v>5</v>
      </c>
      <c r="J4471" s="1">
        <v>96.777777777777771</v>
      </c>
      <c r="K4471" s="1">
        <f>Sales_Data[[#This Row],[Order Quantity]]*Sales_Data[[#This Row],[Unit Price]]</f>
        <v>483.88888888888886</v>
      </c>
      <c r="L4471" s="1">
        <v>41.614444444444445</v>
      </c>
    </row>
    <row r="4472" spans="1:12">
      <c r="A4472" t="s">
        <v>4495</v>
      </c>
      <c r="B4472" s="2">
        <v>41920</v>
      </c>
      <c r="C4472">
        <v>12</v>
      </c>
      <c r="D4472" t="s">
        <v>2</v>
      </c>
      <c r="E4472" t="s">
        <v>8168</v>
      </c>
      <c r="F4472" t="s">
        <v>8026</v>
      </c>
      <c r="G4472">
        <v>35</v>
      </c>
      <c r="H4472">
        <v>5</v>
      </c>
      <c r="I4472">
        <v>4</v>
      </c>
      <c r="J4472" s="1">
        <v>268</v>
      </c>
      <c r="K4472" s="1">
        <f>Sales_Data[[#This Row],[Order Quantity]]*Sales_Data[[#This Row],[Unit Price]]</f>
        <v>1072</v>
      </c>
      <c r="L4472" s="1">
        <v>147.4</v>
      </c>
    </row>
    <row r="4473" spans="1:12">
      <c r="A4473" t="s">
        <v>4496</v>
      </c>
      <c r="B4473" s="2">
        <v>41920</v>
      </c>
      <c r="C4473">
        <v>9</v>
      </c>
      <c r="D4473" t="s">
        <v>4</v>
      </c>
      <c r="E4473" t="s">
        <v>8168</v>
      </c>
      <c r="F4473" t="s">
        <v>8027</v>
      </c>
      <c r="G4473">
        <v>25</v>
      </c>
      <c r="H4473">
        <v>4</v>
      </c>
      <c r="I4473">
        <v>8</v>
      </c>
      <c r="J4473" s="1">
        <v>265.02222222222224</v>
      </c>
      <c r="K4473" s="1">
        <f>Sales_Data[[#This Row],[Order Quantity]]*Sales_Data[[#This Row],[Unit Price]]</f>
        <v>2120.1777777777779</v>
      </c>
      <c r="L4473" s="1">
        <v>169.61422222222225</v>
      </c>
    </row>
    <row r="4474" spans="1:12">
      <c r="A4474" t="s">
        <v>4497</v>
      </c>
      <c r="B4474" s="2">
        <v>41920</v>
      </c>
      <c r="C4474">
        <v>12</v>
      </c>
      <c r="D4474" t="s">
        <v>2</v>
      </c>
      <c r="E4474" t="s">
        <v>8168</v>
      </c>
      <c r="F4474" t="s">
        <v>8026</v>
      </c>
      <c r="G4474">
        <v>33</v>
      </c>
      <c r="H4474">
        <v>5</v>
      </c>
      <c r="I4474">
        <v>1</v>
      </c>
      <c r="J4474" s="1">
        <v>265.76666666666665</v>
      </c>
      <c r="K4474" s="1">
        <f>Sales_Data[[#This Row],[Order Quantity]]*Sales_Data[[#This Row],[Unit Price]]</f>
        <v>265.76666666666665</v>
      </c>
      <c r="L4474" s="1">
        <v>209.95566666666667</v>
      </c>
    </row>
    <row r="4475" spans="1:12">
      <c r="A4475" t="s">
        <v>4498</v>
      </c>
      <c r="B4475" s="2">
        <v>41920</v>
      </c>
      <c r="C4475">
        <v>5</v>
      </c>
      <c r="D4475" t="s">
        <v>2</v>
      </c>
      <c r="E4475" t="s">
        <v>8168</v>
      </c>
      <c r="F4475" t="s">
        <v>8027</v>
      </c>
      <c r="G4475">
        <v>13</v>
      </c>
      <c r="H4475">
        <v>2</v>
      </c>
      <c r="I4475">
        <v>3</v>
      </c>
      <c r="J4475" s="1">
        <v>258.32222222222225</v>
      </c>
      <c r="K4475" s="1">
        <f>Sales_Data[[#This Row],[Order Quantity]]*Sales_Data[[#This Row],[Unit Price]]</f>
        <v>774.9666666666667</v>
      </c>
      <c r="L4475" s="1">
        <v>152.41011111111112</v>
      </c>
    </row>
    <row r="4476" spans="1:12">
      <c r="A4476" t="s">
        <v>4499</v>
      </c>
      <c r="B4476" s="2">
        <v>41920</v>
      </c>
      <c r="C4476">
        <v>6</v>
      </c>
      <c r="D4476" t="s">
        <v>3</v>
      </c>
      <c r="E4476" t="s">
        <v>8168</v>
      </c>
      <c r="F4476" t="s">
        <v>8027</v>
      </c>
      <c r="G4476">
        <v>17</v>
      </c>
      <c r="H4476">
        <v>3</v>
      </c>
      <c r="I4476">
        <v>5</v>
      </c>
      <c r="J4476" s="1">
        <v>410.18888888888893</v>
      </c>
      <c r="K4476" s="1">
        <f>Sales_Data[[#This Row],[Order Quantity]]*Sales_Data[[#This Row],[Unit Price]]</f>
        <v>2050.9444444444448</v>
      </c>
      <c r="L4476" s="1">
        <v>266.62277777777786</v>
      </c>
    </row>
    <row r="4477" spans="1:12">
      <c r="A4477" t="s">
        <v>4500</v>
      </c>
      <c r="B4477" s="2">
        <v>41920</v>
      </c>
      <c r="C4477">
        <v>10</v>
      </c>
      <c r="D4477" t="s">
        <v>3</v>
      </c>
      <c r="E4477" t="s">
        <v>8168</v>
      </c>
      <c r="F4477" t="s">
        <v>8026</v>
      </c>
      <c r="G4477">
        <v>29</v>
      </c>
      <c r="H4477">
        <v>4</v>
      </c>
      <c r="I4477">
        <v>5</v>
      </c>
      <c r="J4477" s="1">
        <v>100.5</v>
      </c>
      <c r="K4477" s="1">
        <f>Sales_Data[[#This Row],[Order Quantity]]*Sales_Data[[#This Row],[Unit Price]]</f>
        <v>502.5</v>
      </c>
      <c r="L4477" s="1">
        <v>56.28</v>
      </c>
    </row>
    <row r="4478" spans="1:12">
      <c r="A4478" t="s">
        <v>4501</v>
      </c>
      <c r="B4478" s="2">
        <v>41920</v>
      </c>
      <c r="C4478">
        <v>6</v>
      </c>
      <c r="D4478" t="s">
        <v>4</v>
      </c>
      <c r="E4478" t="s">
        <v>8168</v>
      </c>
      <c r="F4478" t="s">
        <v>8027</v>
      </c>
      <c r="G4478">
        <v>18</v>
      </c>
      <c r="H4478">
        <v>3</v>
      </c>
      <c r="I4478">
        <v>6</v>
      </c>
      <c r="J4478" s="1">
        <v>190.57777777777778</v>
      </c>
      <c r="K4478" s="1">
        <f>Sales_Data[[#This Row],[Order Quantity]]*Sales_Data[[#This Row],[Unit Price]]</f>
        <v>1143.4666666666667</v>
      </c>
      <c r="L4478" s="1">
        <v>104.81777777777779</v>
      </c>
    </row>
    <row r="4479" spans="1:12">
      <c r="A4479" t="s">
        <v>4502</v>
      </c>
      <c r="B4479" s="2">
        <v>41920</v>
      </c>
      <c r="C4479">
        <v>10</v>
      </c>
      <c r="D4479" t="s">
        <v>3</v>
      </c>
      <c r="E4479" t="s">
        <v>8168</v>
      </c>
      <c r="F4479" t="s">
        <v>8026</v>
      </c>
      <c r="G4479">
        <v>28</v>
      </c>
      <c r="H4479">
        <v>4</v>
      </c>
      <c r="I4479">
        <v>3</v>
      </c>
      <c r="J4479" s="1">
        <v>104.22222222222223</v>
      </c>
      <c r="K4479" s="1">
        <f>Sales_Data[[#This Row],[Order Quantity]]*Sales_Data[[#This Row],[Unit Price]]</f>
        <v>312.66666666666669</v>
      </c>
      <c r="L4479" s="1">
        <v>57.32222222222223</v>
      </c>
    </row>
    <row r="4480" spans="1:12">
      <c r="A4480" t="s">
        <v>4503</v>
      </c>
      <c r="B4480" s="2">
        <v>41921</v>
      </c>
      <c r="C4480">
        <v>8</v>
      </c>
      <c r="D4480" t="s">
        <v>3</v>
      </c>
      <c r="E4480" t="s">
        <v>8168</v>
      </c>
      <c r="F4480" t="s">
        <v>8027</v>
      </c>
      <c r="G4480">
        <v>22</v>
      </c>
      <c r="H4480">
        <v>3</v>
      </c>
      <c r="I4480">
        <v>4</v>
      </c>
      <c r="J4480" s="1">
        <v>445.17777777777775</v>
      </c>
      <c r="K4480" s="1">
        <f>Sales_Data[[#This Row],[Order Quantity]]*Sales_Data[[#This Row],[Unit Price]]</f>
        <v>1780.711111111111</v>
      </c>
      <c r="L4480" s="1">
        <v>195.87822222222223</v>
      </c>
    </row>
    <row r="4481" spans="1:12">
      <c r="A4481" t="s">
        <v>4504</v>
      </c>
      <c r="B4481" s="2">
        <v>41921</v>
      </c>
      <c r="C4481">
        <v>18</v>
      </c>
      <c r="D4481" t="s">
        <v>3</v>
      </c>
      <c r="E4481" t="s">
        <v>8168</v>
      </c>
      <c r="F4481" t="s">
        <v>8025</v>
      </c>
      <c r="G4481">
        <v>51</v>
      </c>
      <c r="H4481">
        <v>7</v>
      </c>
      <c r="I4481">
        <v>2</v>
      </c>
      <c r="J4481" s="1">
        <v>136.97777777777776</v>
      </c>
      <c r="K4481" s="1">
        <f>Sales_Data[[#This Row],[Order Quantity]]*Sales_Data[[#This Row],[Unit Price]]</f>
        <v>273.95555555555552</v>
      </c>
      <c r="L4481" s="1">
        <v>69.858666666666664</v>
      </c>
    </row>
    <row r="4482" spans="1:12">
      <c r="A4482" t="s">
        <v>4505</v>
      </c>
      <c r="B4482" s="2">
        <v>41921</v>
      </c>
      <c r="C4482">
        <v>10</v>
      </c>
      <c r="D4482" t="s">
        <v>2</v>
      </c>
      <c r="E4482" t="s">
        <v>8168</v>
      </c>
      <c r="F4482" t="s">
        <v>8026</v>
      </c>
      <c r="G4482">
        <v>28</v>
      </c>
      <c r="H4482">
        <v>4</v>
      </c>
      <c r="I4482">
        <v>6</v>
      </c>
      <c r="J4482" s="1">
        <v>432.52222222222224</v>
      </c>
      <c r="K4482" s="1">
        <f>Sales_Data[[#This Row],[Order Quantity]]*Sales_Data[[#This Row],[Unit Price]]</f>
        <v>2595.1333333333332</v>
      </c>
      <c r="L4482" s="1">
        <v>255.18811111111114</v>
      </c>
    </row>
    <row r="4483" spans="1:12">
      <c r="A4483" t="s">
        <v>4506</v>
      </c>
      <c r="B4483" s="2">
        <v>41921</v>
      </c>
      <c r="C4483">
        <v>4</v>
      </c>
      <c r="D4483" t="s">
        <v>2</v>
      </c>
      <c r="E4483" t="s">
        <v>8168</v>
      </c>
      <c r="F4483" t="s">
        <v>8027</v>
      </c>
      <c r="G4483">
        <v>12</v>
      </c>
      <c r="H4483">
        <v>2</v>
      </c>
      <c r="I4483">
        <v>9</v>
      </c>
      <c r="J4483" s="1">
        <v>276.18888888888893</v>
      </c>
      <c r="K4483" s="1">
        <f>Sales_Data[[#This Row],[Order Quantity]]*Sales_Data[[#This Row],[Unit Price]]</f>
        <v>2485.7000000000003</v>
      </c>
      <c r="L4483" s="1">
        <v>121.52311111111112</v>
      </c>
    </row>
    <row r="4484" spans="1:12">
      <c r="A4484" t="s">
        <v>4507</v>
      </c>
      <c r="B4484" s="2">
        <v>41921</v>
      </c>
      <c r="C4484">
        <v>13</v>
      </c>
      <c r="D4484" t="s">
        <v>3</v>
      </c>
      <c r="E4484" t="s">
        <v>8168</v>
      </c>
      <c r="F4484" t="s">
        <v>8026</v>
      </c>
      <c r="G4484">
        <v>36</v>
      </c>
      <c r="H4484">
        <v>5</v>
      </c>
      <c r="I4484">
        <v>1</v>
      </c>
      <c r="J4484" s="1">
        <v>193.55555555555554</v>
      </c>
      <c r="K4484" s="1">
        <f>Sales_Data[[#This Row],[Order Quantity]]*Sales_Data[[#This Row],[Unit Price]]</f>
        <v>193.55555555555554</v>
      </c>
      <c r="L4484" s="1">
        <v>149.03777777777776</v>
      </c>
    </row>
    <row r="4485" spans="1:12">
      <c r="A4485" t="s">
        <v>4508</v>
      </c>
      <c r="B4485" s="2">
        <v>41921</v>
      </c>
      <c r="C4485">
        <v>3</v>
      </c>
      <c r="D4485" t="s">
        <v>4</v>
      </c>
      <c r="E4485" t="s">
        <v>8168</v>
      </c>
      <c r="F4485" t="s">
        <v>8027</v>
      </c>
      <c r="G4485">
        <v>6</v>
      </c>
      <c r="H4485">
        <v>1</v>
      </c>
      <c r="I4485">
        <v>1</v>
      </c>
      <c r="J4485" s="1">
        <v>20.844444444444445</v>
      </c>
      <c r="K4485" s="1">
        <f>Sales_Data[[#This Row],[Order Quantity]]*Sales_Data[[#This Row],[Unit Price]]</f>
        <v>20.844444444444445</v>
      </c>
      <c r="L4485" s="1">
        <v>10.213777777777777</v>
      </c>
    </row>
    <row r="4486" spans="1:12">
      <c r="A4486" t="s">
        <v>4509</v>
      </c>
      <c r="B4486" s="2">
        <v>41922</v>
      </c>
      <c r="C4486">
        <v>2</v>
      </c>
      <c r="D4486" t="s">
        <v>4</v>
      </c>
      <c r="E4486" t="s">
        <v>8168</v>
      </c>
      <c r="F4486" t="s">
        <v>8027</v>
      </c>
      <c r="G4486">
        <v>5</v>
      </c>
      <c r="H4486">
        <v>1</v>
      </c>
      <c r="I4486">
        <v>6</v>
      </c>
      <c r="J4486" s="1">
        <v>440.71111111111111</v>
      </c>
      <c r="K4486" s="1">
        <f>Sales_Data[[#This Row],[Order Quantity]]*Sales_Data[[#This Row],[Unit Price]]</f>
        <v>2644.2666666666664</v>
      </c>
      <c r="L4486" s="1">
        <v>237.98400000000004</v>
      </c>
    </row>
    <row r="4487" spans="1:12">
      <c r="A4487" t="s">
        <v>4510</v>
      </c>
      <c r="B4487" s="2">
        <v>41922</v>
      </c>
      <c r="C4487">
        <v>17</v>
      </c>
      <c r="D4487" t="s">
        <v>4</v>
      </c>
      <c r="E4487" t="s">
        <v>8168</v>
      </c>
      <c r="F4487" t="s">
        <v>8025</v>
      </c>
      <c r="G4487">
        <v>47</v>
      </c>
      <c r="H4487">
        <v>7</v>
      </c>
      <c r="I4487">
        <v>5</v>
      </c>
      <c r="J4487" s="1">
        <v>119.11111111111111</v>
      </c>
      <c r="K4487" s="1">
        <f>Sales_Data[[#This Row],[Order Quantity]]*Sales_Data[[#This Row],[Unit Price]]</f>
        <v>595.55555555555554</v>
      </c>
      <c r="L4487" s="1">
        <v>64.319999999999993</v>
      </c>
    </row>
    <row r="4488" spans="1:12">
      <c r="A4488" t="s">
        <v>4511</v>
      </c>
      <c r="B4488" s="2">
        <v>41922</v>
      </c>
      <c r="C4488">
        <v>17</v>
      </c>
      <c r="D4488" t="s">
        <v>4</v>
      </c>
      <c r="E4488" t="s">
        <v>8168</v>
      </c>
      <c r="F4488" t="s">
        <v>8025</v>
      </c>
      <c r="G4488">
        <v>48</v>
      </c>
      <c r="H4488">
        <v>7</v>
      </c>
      <c r="I4488">
        <v>4</v>
      </c>
      <c r="J4488" s="1">
        <v>97.522222222222226</v>
      </c>
      <c r="K4488" s="1">
        <f>Sales_Data[[#This Row],[Order Quantity]]*Sales_Data[[#This Row],[Unit Price]]</f>
        <v>390.0888888888889</v>
      </c>
      <c r="L4488" s="1">
        <v>75.092111111111123</v>
      </c>
    </row>
    <row r="4489" spans="1:12">
      <c r="A4489" t="s">
        <v>4512</v>
      </c>
      <c r="B4489" s="2">
        <v>41923</v>
      </c>
      <c r="C4489">
        <v>14</v>
      </c>
      <c r="D4489" t="s">
        <v>4</v>
      </c>
      <c r="E4489" t="s">
        <v>8168</v>
      </c>
      <c r="F4489" t="s">
        <v>8026</v>
      </c>
      <c r="G4489">
        <v>39</v>
      </c>
      <c r="H4489">
        <v>6</v>
      </c>
      <c r="I4489">
        <v>8</v>
      </c>
      <c r="J4489" s="1">
        <v>633.52222222222224</v>
      </c>
      <c r="K4489" s="1">
        <f>Sales_Data[[#This Row],[Order Quantity]]*Sales_Data[[#This Row],[Unit Price]]</f>
        <v>5068.1777777777779</v>
      </c>
      <c r="L4489" s="1">
        <v>418.12466666666666</v>
      </c>
    </row>
    <row r="4490" spans="1:12">
      <c r="A4490" t="s">
        <v>4513</v>
      </c>
      <c r="B4490" s="2">
        <v>41923</v>
      </c>
      <c r="C4490">
        <v>5</v>
      </c>
      <c r="D4490" t="s">
        <v>3</v>
      </c>
      <c r="E4490" t="s">
        <v>8168</v>
      </c>
      <c r="F4490" t="s">
        <v>8027</v>
      </c>
      <c r="G4490">
        <v>12</v>
      </c>
      <c r="H4490">
        <v>2</v>
      </c>
      <c r="I4490">
        <v>8</v>
      </c>
      <c r="J4490" s="1">
        <v>189.83333333333334</v>
      </c>
      <c r="K4490" s="1">
        <f>Sales_Data[[#This Row],[Order Quantity]]*Sales_Data[[#This Row],[Unit Price]]</f>
        <v>1518.6666666666667</v>
      </c>
      <c r="L4490" s="1">
        <v>108.20499999999998</v>
      </c>
    </row>
    <row r="4491" spans="1:12">
      <c r="A4491" t="s">
        <v>4514</v>
      </c>
      <c r="B4491" s="2">
        <v>41924</v>
      </c>
      <c r="C4491">
        <v>6</v>
      </c>
      <c r="D4491" t="s">
        <v>2</v>
      </c>
      <c r="E4491" t="s">
        <v>8168</v>
      </c>
      <c r="F4491" t="s">
        <v>8027</v>
      </c>
      <c r="G4491">
        <v>17</v>
      </c>
      <c r="H4491">
        <v>3</v>
      </c>
      <c r="I4491">
        <v>2</v>
      </c>
      <c r="J4491" s="1">
        <v>96.777777777777771</v>
      </c>
      <c r="K4491" s="1">
        <f>Sales_Data[[#This Row],[Order Quantity]]*Sales_Data[[#This Row],[Unit Price]]</f>
        <v>193.55555555555554</v>
      </c>
      <c r="L4491" s="1">
        <v>76.454444444444448</v>
      </c>
    </row>
    <row r="4492" spans="1:12">
      <c r="A4492" t="s">
        <v>4515</v>
      </c>
      <c r="B4492" s="2">
        <v>41924</v>
      </c>
      <c r="C4492">
        <v>2</v>
      </c>
      <c r="D4492" t="s">
        <v>2</v>
      </c>
      <c r="E4492" t="s">
        <v>8168</v>
      </c>
      <c r="F4492" t="s">
        <v>8027</v>
      </c>
      <c r="G4492">
        <v>5</v>
      </c>
      <c r="H4492">
        <v>1</v>
      </c>
      <c r="I4492">
        <v>3</v>
      </c>
      <c r="J4492" s="1">
        <v>670</v>
      </c>
      <c r="K4492" s="1">
        <f>Sales_Data[[#This Row],[Order Quantity]]*Sales_Data[[#This Row],[Unit Price]]</f>
        <v>2010</v>
      </c>
      <c r="L4492" s="1">
        <v>321.60000000000002</v>
      </c>
    </row>
    <row r="4493" spans="1:12">
      <c r="A4493" t="s">
        <v>4516</v>
      </c>
      <c r="B4493" s="2">
        <v>41924</v>
      </c>
      <c r="C4493">
        <v>1</v>
      </c>
      <c r="D4493" t="s">
        <v>4</v>
      </c>
      <c r="E4493" t="s">
        <v>8168</v>
      </c>
      <c r="F4493" t="s">
        <v>8027</v>
      </c>
      <c r="G4493">
        <v>1</v>
      </c>
      <c r="H4493">
        <v>1</v>
      </c>
      <c r="I4493">
        <v>1</v>
      </c>
      <c r="J4493" s="1">
        <v>600.76666666666677</v>
      </c>
      <c r="K4493" s="1">
        <f>Sales_Data[[#This Row],[Order Quantity]]*Sales_Data[[#This Row],[Unit Price]]</f>
        <v>600.76666666666677</v>
      </c>
      <c r="L4493" s="1">
        <v>408.52133333333336</v>
      </c>
    </row>
    <row r="4494" spans="1:12">
      <c r="A4494" t="s">
        <v>4517</v>
      </c>
      <c r="B4494" s="2">
        <v>41924</v>
      </c>
      <c r="C4494">
        <v>2</v>
      </c>
      <c r="D4494" t="s">
        <v>4</v>
      </c>
      <c r="E4494" t="s">
        <v>8168</v>
      </c>
      <c r="F4494" t="s">
        <v>8027</v>
      </c>
      <c r="G4494">
        <v>4</v>
      </c>
      <c r="H4494">
        <v>1</v>
      </c>
      <c r="I4494">
        <v>6</v>
      </c>
      <c r="J4494" s="1">
        <v>87.1</v>
      </c>
      <c r="K4494" s="1">
        <f>Sales_Data[[#This Row],[Order Quantity]]*Sales_Data[[#This Row],[Unit Price]]</f>
        <v>522.59999999999991</v>
      </c>
      <c r="L4494" s="1">
        <v>39.195</v>
      </c>
    </row>
    <row r="4495" spans="1:12">
      <c r="A4495" t="s">
        <v>4518</v>
      </c>
      <c r="B4495" s="2">
        <v>41924</v>
      </c>
      <c r="C4495">
        <v>7</v>
      </c>
      <c r="D4495" t="s">
        <v>4</v>
      </c>
      <c r="E4495" t="s">
        <v>8168</v>
      </c>
      <c r="F4495" t="s">
        <v>8027</v>
      </c>
      <c r="G4495">
        <v>19</v>
      </c>
      <c r="H4495">
        <v>3</v>
      </c>
      <c r="I4495">
        <v>8</v>
      </c>
      <c r="J4495" s="1">
        <v>29.777777777777779</v>
      </c>
      <c r="K4495" s="1">
        <f>Sales_Data[[#This Row],[Order Quantity]]*Sales_Data[[#This Row],[Unit Price]]</f>
        <v>238.22222222222223</v>
      </c>
      <c r="L4495" s="1">
        <v>16.37777777777778</v>
      </c>
    </row>
    <row r="4496" spans="1:12">
      <c r="A4496" t="s">
        <v>4519</v>
      </c>
      <c r="B4496" s="2">
        <v>41925</v>
      </c>
      <c r="C4496">
        <v>9</v>
      </c>
      <c r="D4496" t="s">
        <v>2</v>
      </c>
      <c r="E4496" t="s">
        <v>8168</v>
      </c>
      <c r="F4496" t="s">
        <v>8027</v>
      </c>
      <c r="G4496">
        <v>26</v>
      </c>
      <c r="H4496">
        <v>4</v>
      </c>
      <c r="I4496">
        <v>6</v>
      </c>
      <c r="J4496" s="1">
        <v>215.14444444444445</v>
      </c>
      <c r="K4496" s="1">
        <f>Sales_Data[[#This Row],[Order Quantity]]*Sales_Data[[#This Row],[Unit Price]]</f>
        <v>1290.8666666666668</v>
      </c>
      <c r="L4496" s="1">
        <v>88.209222222222209</v>
      </c>
    </row>
    <row r="4497" spans="1:12">
      <c r="A4497" t="s">
        <v>4520</v>
      </c>
      <c r="B4497" s="2">
        <v>41925</v>
      </c>
      <c r="C4497">
        <v>17</v>
      </c>
      <c r="D4497" t="s">
        <v>2</v>
      </c>
      <c r="E4497" t="s">
        <v>8168</v>
      </c>
      <c r="F4497" t="s">
        <v>8025</v>
      </c>
      <c r="G4497">
        <v>47</v>
      </c>
      <c r="H4497">
        <v>7</v>
      </c>
      <c r="I4497">
        <v>1</v>
      </c>
      <c r="J4497" s="1">
        <v>119.85555555555555</v>
      </c>
      <c r="K4497" s="1">
        <f>Sales_Data[[#This Row],[Order Quantity]]*Sales_Data[[#This Row],[Unit Price]]</f>
        <v>119.85555555555555</v>
      </c>
      <c r="L4497" s="1">
        <v>76.707555555555558</v>
      </c>
    </row>
    <row r="4498" spans="1:12">
      <c r="A4498" t="s">
        <v>4521</v>
      </c>
      <c r="B4498" s="2">
        <v>41925</v>
      </c>
      <c r="C4498">
        <v>4</v>
      </c>
      <c r="D4498" t="s">
        <v>4</v>
      </c>
      <c r="E4498" t="s">
        <v>8168</v>
      </c>
      <c r="F4498" t="s">
        <v>8027</v>
      </c>
      <c r="G4498">
        <v>11</v>
      </c>
      <c r="H4498">
        <v>2</v>
      </c>
      <c r="I4498">
        <v>8</v>
      </c>
      <c r="J4498" s="1">
        <v>420.61111111111109</v>
      </c>
      <c r="K4498" s="1">
        <f>Sales_Data[[#This Row],[Order Quantity]]*Sales_Data[[#This Row],[Unit Price]]</f>
        <v>3364.8888888888887</v>
      </c>
      <c r="L4498" s="1">
        <v>218.71777777777777</v>
      </c>
    </row>
    <row r="4499" spans="1:12">
      <c r="A4499" t="s">
        <v>4522</v>
      </c>
      <c r="B4499" s="2">
        <v>41925</v>
      </c>
      <c r="C4499">
        <v>13</v>
      </c>
      <c r="D4499" t="s">
        <v>4</v>
      </c>
      <c r="E4499" t="s">
        <v>8168</v>
      </c>
      <c r="F4499" t="s">
        <v>8026</v>
      </c>
      <c r="G4499">
        <v>38</v>
      </c>
      <c r="H4499">
        <v>6</v>
      </c>
      <c r="I4499">
        <v>2</v>
      </c>
      <c r="J4499" s="1">
        <v>288.84444444444443</v>
      </c>
      <c r="K4499" s="1">
        <f>Sales_Data[[#This Row],[Order Quantity]]*Sales_Data[[#This Row],[Unit Price]]</f>
        <v>577.68888888888887</v>
      </c>
      <c r="L4499" s="1">
        <v>181.97200000000001</v>
      </c>
    </row>
    <row r="4500" spans="1:12">
      <c r="A4500" t="s">
        <v>4523</v>
      </c>
      <c r="B4500" s="2">
        <v>41926</v>
      </c>
      <c r="C4500">
        <v>15</v>
      </c>
      <c r="D4500" t="s">
        <v>2</v>
      </c>
      <c r="E4500" t="s">
        <v>8168</v>
      </c>
      <c r="F4500" t="s">
        <v>8025</v>
      </c>
      <c r="G4500">
        <v>42</v>
      </c>
      <c r="H4500">
        <v>6</v>
      </c>
      <c r="I4500">
        <v>1</v>
      </c>
      <c r="J4500" s="1">
        <v>222.58888888888887</v>
      </c>
      <c r="K4500" s="1">
        <f>Sales_Data[[#This Row],[Order Quantity]]*Sales_Data[[#This Row],[Unit Price]]</f>
        <v>222.58888888888887</v>
      </c>
      <c r="L4500" s="1">
        <v>169.16755555555557</v>
      </c>
    </row>
    <row r="4501" spans="1:12">
      <c r="A4501" t="s">
        <v>4524</v>
      </c>
      <c r="B4501" s="2">
        <v>41926</v>
      </c>
      <c r="C4501">
        <v>11</v>
      </c>
      <c r="D4501" t="s">
        <v>4</v>
      </c>
      <c r="E4501" t="s">
        <v>8168</v>
      </c>
      <c r="F4501" t="s">
        <v>8026</v>
      </c>
      <c r="G4501">
        <v>30</v>
      </c>
      <c r="H4501">
        <v>5</v>
      </c>
      <c r="I4501">
        <v>8</v>
      </c>
      <c r="J4501" s="1">
        <v>442.20000000000005</v>
      </c>
      <c r="K4501" s="1">
        <f>Sales_Data[[#This Row],[Order Quantity]]*Sales_Data[[#This Row],[Unit Price]]</f>
        <v>3537.6000000000004</v>
      </c>
      <c r="L4501" s="1">
        <v>296.27400000000006</v>
      </c>
    </row>
    <row r="4502" spans="1:12">
      <c r="A4502" t="s">
        <v>4525</v>
      </c>
      <c r="B4502" s="2">
        <v>41926</v>
      </c>
      <c r="C4502">
        <v>17</v>
      </c>
      <c r="D4502" t="s">
        <v>4</v>
      </c>
      <c r="E4502" t="s">
        <v>8168</v>
      </c>
      <c r="F4502" t="s">
        <v>8025</v>
      </c>
      <c r="G4502">
        <v>48</v>
      </c>
      <c r="H4502">
        <v>7</v>
      </c>
      <c r="I4502">
        <v>5</v>
      </c>
      <c r="J4502" s="1">
        <v>125.06666666666668</v>
      </c>
      <c r="K4502" s="1">
        <f>Sales_Data[[#This Row],[Order Quantity]]*Sales_Data[[#This Row],[Unit Price]]</f>
        <v>625.33333333333337</v>
      </c>
      <c r="L4502" s="1">
        <v>63.784000000000006</v>
      </c>
    </row>
    <row r="4503" spans="1:12">
      <c r="A4503" t="s">
        <v>4526</v>
      </c>
      <c r="B4503" s="2">
        <v>41926</v>
      </c>
      <c r="C4503">
        <v>15</v>
      </c>
      <c r="D4503" t="s">
        <v>4</v>
      </c>
      <c r="E4503" t="s">
        <v>8168</v>
      </c>
      <c r="F4503" t="s">
        <v>8025</v>
      </c>
      <c r="G4503">
        <v>44</v>
      </c>
      <c r="H4503">
        <v>6</v>
      </c>
      <c r="I4503">
        <v>3</v>
      </c>
      <c r="J4503" s="1">
        <v>302.98888888888888</v>
      </c>
      <c r="K4503" s="1">
        <f>Sales_Data[[#This Row],[Order Quantity]]*Sales_Data[[#This Row],[Unit Price]]</f>
        <v>908.9666666666667</v>
      </c>
      <c r="L4503" s="1">
        <v>157.55422222222222</v>
      </c>
    </row>
    <row r="4504" spans="1:12">
      <c r="A4504" t="s">
        <v>4527</v>
      </c>
      <c r="B4504" s="2">
        <v>41926</v>
      </c>
      <c r="C4504">
        <v>11</v>
      </c>
      <c r="D4504" t="s">
        <v>4</v>
      </c>
      <c r="E4504" t="s">
        <v>8168</v>
      </c>
      <c r="F4504" t="s">
        <v>8026</v>
      </c>
      <c r="G4504">
        <v>30</v>
      </c>
      <c r="H4504">
        <v>5</v>
      </c>
      <c r="I4504">
        <v>7</v>
      </c>
      <c r="J4504" s="1">
        <v>215.88888888888889</v>
      </c>
      <c r="K4504" s="1">
        <f>Sales_Data[[#This Row],[Order Quantity]]*Sales_Data[[#This Row],[Unit Price]]</f>
        <v>1511.2222222222222</v>
      </c>
      <c r="L4504" s="1">
        <v>153.2811111111111</v>
      </c>
    </row>
    <row r="4505" spans="1:12">
      <c r="A4505" t="s">
        <v>4528</v>
      </c>
      <c r="B4505" s="2">
        <v>41926</v>
      </c>
      <c r="C4505">
        <v>1</v>
      </c>
      <c r="D4505" t="s">
        <v>4</v>
      </c>
      <c r="E4505" t="s">
        <v>8168</v>
      </c>
      <c r="F4505" t="s">
        <v>8027</v>
      </c>
      <c r="G4505">
        <v>2</v>
      </c>
      <c r="H4505">
        <v>1</v>
      </c>
      <c r="I4505">
        <v>6</v>
      </c>
      <c r="J4505" s="1">
        <v>119.85555555555555</v>
      </c>
      <c r="K4505" s="1">
        <f>Sales_Data[[#This Row],[Order Quantity]]*Sales_Data[[#This Row],[Unit Price]]</f>
        <v>719.13333333333333</v>
      </c>
      <c r="L4505" s="1">
        <v>86.295999999999992</v>
      </c>
    </row>
    <row r="4506" spans="1:12">
      <c r="A4506" t="s">
        <v>4529</v>
      </c>
      <c r="B4506" s="2">
        <v>41927</v>
      </c>
      <c r="C4506">
        <v>15</v>
      </c>
      <c r="D4506" t="s">
        <v>2</v>
      </c>
      <c r="E4506" t="s">
        <v>8168</v>
      </c>
      <c r="F4506" t="s">
        <v>8025</v>
      </c>
      <c r="G4506">
        <v>43</v>
      </c>
      <c r="H4506">
        <v>6</v>
      </c>
      <c r="I4506">
        <v>5</v>
      </c>
      <c r="J4506" s="1">
        <v>583.6444444444445</v>
      </c>
      <c r="K4506" s="1">
        <f>Sales_Data[[#This Row],[Order Quantity]]*Sales_Data[[#This Row],[Unit Price]]</f>
        <v>2918.2222222222226</v>
      </c>
      <c r="L4506" s="1">
        <v>431.8968888888889</v>
      </c>
    </row>
    <row r="4507" spans="1:12">
      <c r="A4507" t="s">
        <v>4530</v>
      </c>
      <c r="B4507" s="2">
        <v>41927</v>
      </c>
      <c r="C4507">
        <v>15</v>
      </c>
      <c r="D4507" t="s">
        <v>3</v>
      </c>
      <c r="E4507" t="s">
        <v>8168</v>
      </c>
      <c r="F4507" t="s">
        <v>8025</v>
      </c>
      <c r="G4507">
        <v>43</v>
      </c>
      <c r="H4507">
        <v>6</v>
      </c>
      <c r="I4507">
        <v>6</v>
      </c>
      <c r="J4507" s="1">
        <v>700.52222222222224</v>
      </c>
      <c r="K4507" s="1">
        <f>Sales_Data[[#This Row],[Order Quantity]]*Sales_Data[[#This Row],[Unit Price]]</f>
        <v>4203.1333333333332</v>
      </c>
      <c r="L4507" s="1">
        <v>462.34466666666663</v>
      </c>
    </row>
    <row r="4508" spans="1:12">
      <c r="A4508" t="s">
        <v>4531</v>
      </c>
      <c r="B4508" s="2">
        <v>41927</v>
      </c>
      <c r="C4508">
        <v>13</v>
      </c>
      <c r="D4508" t="s">
        <v>2</v>
      </c>
      <c r="E4508" t="s">
        <v>8168</v>
      </c>
      <c r="F4508" t="s">
        <v>8026</v>
      </c>
      <c r="G4508">
        <v>36</v>
      </c>
      <c r="H4508">
        <v>5</v>
      </c>
      <c r="I4508">
        <v>9</v>
      </c>
      <c r="J4508" s="1">
        <v>259.06666666666666</v>
      </c>
      <c r="K4508" s="1">
        <f>Sales_Data[[#This Row],[Order Quantity]]*Sales_Data[[#This Row],[Unit Price]]</f>
        <v>2331.6</v>
      </c>
      <c r="L4508" s="1">
        <v>165.80266666666665</v>
      </c>
    </row>
    <row r="4509" spans="1:12">
      <c r="A4509" t="s">
        <v>4532</v>
      </c>
      <c r="B4509" s="2">
        <v>41927</v>
      </c>
      <c r="C4509">
        <v>18</v>
      </c>
      <c r="D4509" t="s">
        <v>2</v>
      </c>
      <c r="E4509" t="s">
        <v>8168</v>
      </c>
      <c r="F4509" t="s">
        <v>8025</v>
      </c>
      <c r="G4509">
        <v>50</v>
      </c>
      <c r="H4509">
        <v>7</v>
      </c>
      <c r="I4509">
        <v>8</v>
      </c>
      <c r="J4509" s="1">
        <v>120.60000000000001</v>
      </c>
      <c r="K4509" s="1">
        <f>Sales_Data[[#This Row],[Order Quantity]]*Sales_Data[[#This Row],[Unit Price]]</f>
        <v>964.80000000000007</v>
      </c>
      <c r="L4509" s="1">
        <v>102.51</v>
      </c>
    </row>
    <row r="4510" spans="1:12">
      <c r="A4510" t="s">
        <v>4533</v>
      </c>
      <c r="B4510" s="2">
        <v>41927</v>
      </c>
      <c r="C4510">
        <v>2</v>
      </c>
      <c r="D4510" t="s">
        <v>2</v>
      </c>
      <c r="E4510" t="s">
        <v>8168</v>
      </c>
      <c r="F4510" t="s">
        <v>8027</v>
      </c>
      <c r="G4510">
        <v>6</v>
      </c>
      <c r="H4510">
        <v>1</v>
      </c>
      <c r="I4510">
        <v>9</v>
      </c>
      <c r="J4510" s="1">
        <v>343.93333333333334</v>
      </c>
      <c r="K4510" s="1">
        <f>Sales_Data[[#This Row],[Order Quantity]]*Sales_Data[[#This Row],[Unit Price]]</f>
        <v>3095.4</v>
      </c>
      <c r="L4510" s="1">
        <v>233.87466666666671</v>
      </c>
    </row>
    <row r="4511" spans="1:12">
      <c r="A4511" t="s">
        <v>4534</v>
      </c>
      <c r="B4511" s="2">
        <v>41927</v>
      </c>
      <c r="C4511">
        <v>9</v>
      </c>
      <c r="D4511" t="s">
        <v>3</v>
      </c>
      <c r="E4511" t="s">
        <v>8168</v>
      </c>
      <c r="F4511" t="s">
        <v>8027</v>
      </c>
      <c r="G4511">
        <v>25</v>
      </c>
      <c r="H4511">
        <v>4</v>
      </c>
      <c r="I4511">
        <v>3</v>
      </c>
      <c r="J4511" s="1">
        <v>428.05555555555554</v>
      </c>
      <c r="K4511" s="1">
        <f>Sales_Data[[#This Row],[Order Quantity]]*Sales_Data[[#This Row],[Unit Price]]</f>
        <v>1284.1666666666665</v>
      </c>
      <c r="L4511" s="1">
        <v>355.2861111111111</v>
      </c>
    </row>
    <row r="4512" spans="1:12">
      <c r="A4512" t="s">
        <v>4535</v>
      </c>
      <c r="B4512" s="2">
        <v>41928</v>
      </c>
      <c r="C4512">
        <v>11</v>
      </c>
      <c r="D4512" t="s">
        <v>2</v>
      </c>
      <c r="E4512" t="s">
        <v>8168</v>
      </c>
      <c r="F4512" t="s">
        <v>8026</v>
      </c>
      <c r="G4512">
        <v>32</v>
      </c>
      <c r="H4512">
        <v>5</v>
      </c>
      <c r="I4512">
        <v>1</v>
      </c>
      <c r="J4512" s="1">
        <v>117.62222222222223</v>
      </c>
      <c r="K4512" s="1">
        <f>Sales_Data[[#This Row],[Order Quantity]]*Sales_Data[[#This Row],[Unit Price]]</f>
        <v>117.62222222222223</v>
      </c>
      <c r="L4512" s="1">
        <v>85.864222222222239</v>
      </c>
    </row>
    <row r="4513" spans="1:12">
      <c r="A4513" t="s">
        <v>4536</v>
      </c>
      <c r="B4513" s="2">
        <v>41928</v>
      </c>
      <c r="C4513">
        <v>6</v>
      </c>
      <c r="D4513" t="s">
        <v>4</v>
      </c>
      <c r="E4513" t="s">
        <v>8168</v>
      </c>
      <c r="F4513" t="s">
        <v>8027</v>
      </c>
      <c r="G4513">
        <v>15</v>
      </c>
      <c r="H4513">
        <v>3</v>
      </c>
      <c r="I4513">
        <v>6</v>
      </c>
      <c r="J4513" s="1">
        <v>291.07777777777778</v>
      </c>
      <c r="K4513" s="1">
        <f>Sales_Data[[#This Row],[Order Quantity]]*Sales_Data[[#This Row],[Unit Price]]</f>
        <v>1746.4666666666667</v>
      </c>
      <c r="L4513" s="1">
        <v>229.95144444444446</v>
      </c>
    </row>
    <row r="4514" spans="1:12">
      <c r="A4514" t="s">
        <v>4537</v>
      </c>
      <c r="B4514" s="2">
        <v>41928</v>
      </c>
      <c r="C4514">
        <v>13</v>
      </c>
      <c r="D4514" t="s">
        <v>3</v>
      </c>
      <c r="E4514" t="s">
        <v>8168</v>
      </c>
      <c r="F4514" t="s">
        <v>8026</v>
      </c>
      <c r="G4514">
        <v>37</v>
      </c>
      <c r="H4514">
        <v>6</v>
      </c>
      <c r="I4514">
        <v>2</v>
      </c>
      <c r="J4514" s="1">
        <v>441.45555555555552</v>
      </c>
      <c r="K4514" s="1">
        <f>Sales_Data[[#This Row],[Order Quantity]]*Sales_Data[[#This Row],[Unit Price]]</f>
        <v>882.91111111111104</v>
      </c>
      <c r="L4514" s="1">
        <v>185.41133333333335</v>
      </c>
    </row>
    <row r="4515" spans="1:12">
      <c r="A4515" t="s">
        <v>4538</v>
      </c>
      <c r="B4515" s="2">
        <v>41928</v>
      </c>
      <c r="C4515">
        <v>17</v>
      </c>
      <c r="D4515" t="s">
        <v>4</v>
      </c>
      <c r="E4515" t="s">
        <v>8168</v>
      </c>
      <c r="F4515" t="s">
        <v>8025</v>
      </c>
      <c r="G4515">
        <v>49</v>
      </c>
      <c r="H4515">
        <v>7</v>
      </c>
      <c r="I4515">
        <v>9</v>
      </c>
      <c r="J4515" s="1">
        <v>20.844444444444445</v>
      </c>
      <c r="K4515" s="1">
        <f>Sales_Data[[#This Row],[Order Quantity]]*Sales_Data[[#This Row],[Unit Price]]</f>
        <v>187.6</v>
      </c>
      <c r="L4515" s="1">
        <v>16.675555555555558</v>
      </c>
    </row>
    <row r="4516" spans="1:12">
      <c r="A4516" t="s">
        <v>4539</v>
      </c>
      <c r="B4516" s="2">
        <v>41928</v>
      </c>
      <c r="C4516">
        <v>8</v>
      </c>
      <c r="D4516" t="s">
        <v>2</v>
      </c>
      <c r="E4516" t="s">
        <v>8168</v>
      </c>
      <c r="F4516" t="s">
        <v>8027</v>
      </c>
      <c r="G4516">
        <v>22</v>
      </c>
      <c r="H4516">
        <v>3</v>
      </c>
      <c r="I4516">
        <v>2</v>
      </c>
      <c r="J4516" s="1">
        <v>414.65555555555557</v>
      </c>
      <c r="K4516" s="1">
        <f>Sales_Data[[#This Row],[Order Quantity]]*Sales_Data[[#This Row],[Unit Price]]</f>
        <v>829.31111111111113</v>
      </c>
      <c r="L4516" s="1">
        <v>261.233</v>
      </c>
    </row>
    <row r="4517" spans="1:12">
      <c r="A4517" t="s">
        <v>4540</v>
      </c>
      <c r="B4517" s="2">
        <v>41928</v>
      </c>
      <c r="C4517">
        <v>16</v>
      </c>
      <c r="D4517" t="s">
        <v>2</v>
      </c>
      <c r="E4517" t="s">
        <v>8168</v>
      </c>
      <c r="F4517" t="s">
        <v>8025</v>
      </c>
      <c r="G4517">
        <v>46</v>
      </c>
      <c r="H4517">
        <v>7</v>
      </c>
      <c r="I4517">
        <v>9</v>
      </c>
      <c r="J4517" s="1">
        <v>121.34444444444446</v>
      </c>
      <c r="K4517" s="1">
        <f>Sales_Data[[#This Row],[Order Quantity]]*Sales_Data[[#This Row],[Unit Price]]</f>
        <v>1092.1000000000001</v>
      </c>
      <c r="L4517" s="1">
        <v>52.178111111111122</v>
      </c>
    </row>
    <row r="4518" spans="1:12">
      <c r="A4518" t="s">
        <v>4541</v>
      </c>
      <c r="B4518" s="2">
        <v>41928</v>
      </c>
      <c r="C4518">
        <v>5</v>
      </c>
      <c r="D4518" t="s">
        <v>4</v>
      </c>
      <c r="E4518" t="s">
        <v>8168</v>
      </c>
      <c r="F4518" t="s">
        <v>8027</v>
      </c>
      <c r="G4518">
        <v>14</v>
      </c>
      <c r="H4518">
        <v>2</v>
      </c>
      <c r="I4518">
        <v>7</v>
      </c>
      <c r="J4518" s="1">
        <v>442.94444444444446</v>
      </c>
      <c r="K4518" s="1">
        <f>Sales_Data[[#This Row],[Order Quantity]]*Sales_Data[[#This Row],[Unit Price]]</f>
        <v>3100.6111111111113</v>
      </c>
      <c r="L4518" s="1">
        <v>367.64388888888885</v>
      </c>
    </row>
    <row r="4519" spans="1:12">
      <c r="A4519" t="s">
        <v>4542</v>
      </c>
      <c r="B4519" s="2">
        <v>41929</v>
      </c>
      <c r="C4519">
        <v>16</v>
      </c>
      <c r="D4519" t="s">
        <v>4</v>
      </c>
      <c r="E4519" t="s">
        <v>8168</v>
      </c>
      <c r="F4519" t="s">
        <v>8025</v>
      </c>
      <c r="G4519">
        <v>44</v>
      </c>
      <c r="H4519">
        <v>7</v>
      </c>
      <c r="I4519">
        <v>3</v>
      </c>
      <c r="J4519" s="1">
        <v>703.5</v>
      </c>
      <c r="K4519" s="1">
        <f>Sales_Data[[#This Row],[Order Quantity]]*Sales_Data[[#This Row],[Unit Price]]</f>
        <v>2110.5</v>
      </c>
      <c r="L4519" s="1">
        <v>527.625</v>
      </c>
    </row>
    <row r="4520" spans="1:12">
      <c r="A4520" t="s">
        <v>4543</v>
      </c>
      <c r="B4520" s="2">
        <v>41929</v>
      </c>
      <c r="C4520">
        <v>17</v>
      </c>
      <c r="D4520" t="s">
        <v>4</v>
      </c>
      <c r="E4520" t="s">
        <v>8168</v>
      </c>
      <c r="F4520" t="s">
        <v>8025</v>
      </c>
      <c r="G4520">
        <v>48</v>
      </c>
      <c r="H4520">
        <v>7</v>
      </c>
      <c r="I4520">
        <v>4</v>
      </c>
      <c r="J4520" s="1">
        <v>571.73333333333335</v>
      </c>
      <c r="K4520" s="1">
        <f>Sales_Data[[#This Row],[Order Quantity]]*Sales_Data[[#This Row],[Unit Price]]</f>
        <v>2286.9333333333334</v>
      </c>
      <c r="L4520" s="1">
        <v>354.47466666666674</v>
      </c>
    </row>
    <row r="4521" spans="1:12">
      <c r="A4521" t="s">
        <v>4544</v>
      </c>
      <c r="B4521" s="2">
        <v>41929</v>
      </c>
      <c r="C4521">
        <v>3</v>
      </c>
      <c r="D4521" t="s">
        <v>3</v>
      </c>
      <c r="E4521" t="s">
        <v>8168</v>
      </c>
      <c r="F4521" t="s">
        <v>8027</v>
      </c>
      <c r="G4521">
        <v>7</v>
      </c>
      <c r="H4521">
        <v>1</v>
      </c>
      <c r="I4521">
        <v>7</v>
      </c>
      <c r="J4521" s="1">
        <v>426.56666666666666</v>
      </c>
      <c r="K4521" s="1">
        <f>Sales_Data[[#This Row],[Order Quantity]]*Sales_Data[[#This Row],[Unit Price]]</f>
        <v>2985.9666666666667</v>
      </c>
      <c r="L4521" s="1">
        <v>243.14299999999997</v>
      </c>
    </row>
    <row r="4522" spans="1:12">
      <c r="A4522" t="s">
        <v>4545</v>
      </c>
      <c r="B4522" s="2">
        <v>41929</v>
      </c>
      <c r="C4522">
        <v>10</v>
      </c>
      <c r="D4522" t="s">
        <v>2</v>
      </c>
      <c r="E4522" t="s">
        <v>8168</v>
      </c>
      <c r="F4522" t="s">
        <v>8026</v>
      </c>
      <c r="G4522">
        <v>28</v>
      </c>
      <c r="H4522">
        <v>4</v>
      </c>
      <c r="I4522">
        <v>2</v>
      </c>
      <c r="J4522" s="1">
        <v>281.39999999999998</v>
      </c>
      <c r="K4522" s="1">
        <f>Sales_Data[[#This Row],[Order Quantity]]*Sales_Data[[#This Row],[Unit Price]]</f>
        <v>562.79999999999995</v>
      </c>
      <c r="L4522" s="1">
        <v>177.28200000000001</v>
      </c>
    </row>
    <row r="4523" spans="1:12">
      <c r="A4523" t="s">
        <v>4546</v>
      </c>
      <c r="B4523" s="2">
        <v>41929</v>
      </c>
      <c r="C4523">
        <v>13</v>
      </c>
      <c r="D4523" t="s">
        <v>4</v>
      </c>
      <c r="E4523" t="s">
        <v>8168</v>
      </c>
      <c r="F4523" t="s">
        <v>8026</v>
      </c>
      <c r="G4523">
        <v>36</v>
      </c>
      <c r="H4523">
        <v>5</v>
      </c>
      <c r="I4523">
        <v>8</v>
      </c>
      <c r="J4523" s="1">
        <v>257.57777777777778</v>
      </c>
      <c r="K4523" s="1">
        <f>Sales_Data[[#This Row],[Order Quantity]]*Sales_Data[[#This Row],[Unit Price]]</f>
        <v>2060.6222222222223</v>
      </c>
      <c r="L4523" s="1">
        <v>216.36533333333335</v>
      </c>
    </row>
    <row r="4524" spans="1:12">
      <c r="A4524" t="s">
        <v>4547</v>
      </c>
      <c r="B4524" s="2">
        <v>41929</v>
      </c>
      <c r="C4524">
        <v>12</v>
      </c>
      <c r="D4524" t="s">
        <v>2</v>
      </c>
      <c r="E4524" t="s">
        <v>8168</v>
      </c>
      <c r="F4524" t="s">
        <v>8026</v>
      </c>
      <c r="G4524">
        <v>35</v>
      </c>
      <c r="H4524">
        <v>5</v>
      </c>
      <c r="I4524">
        <v>1</v>
      </c>
      <c r="J4524" s="1">
        <v>102.73333333333333</v>
      </c>
      <c r="K4524" s="1">
        <f>Sales_Data[[#This Row],[Order Quantity]]*Sales_Data[[#This Row],[Unit Price]]</f>
        <v>102.73333333333333</v>
      </c>
      <c r="L4524" s="1">
        <v>62.667333333333332</v>
      </c>
    </row>
    <row r="4525" spans="1:12">
      <c r="A4525" t="s">
        <v>4548</v>
      </c>
      <c r="B4525" s="2">
        <v>41930</v>
      </c>
      <c r="C4525">
        <v>19</v>
      </c>
      <c r="D4525" t="s">
        <v>4</v>
      </c>
      <c r="E4525" t="s">
        <v>8168</v>
      </c>
      <c r="F4525" t="s">
        <v>8028</v>
      </c>
      <c r="G4525">
        <v>55</v>
      </c>
      <c r="H4525">
        <v>8</v>
      </c>
      <c r="I4525">
        <v>9</v>
      </c>
      <c r="J4525" s="1">
        <v>191.32222222222222</v>
      </c>
      <c r="K4525" s="1">
        <f>Sales_Data[[#This Row],[Order Quantity]]*Sales_Data[[#This Row],[Unit Price]]</f>
        <v>1721.9</v>
      </c>
      <c r="L4525" s="1">
        <v>76.528888888888901</v>
      </c>
    </row>
    <row r="4526" spans="1:12">
      <c r="A4526" t="s">
        <v>4549</v>
      </c>
      <c r="B4526" s="2">
        <v>41930</v>
      </c>
      <c r="C4526">
        <v>15</v>
      </c>
      <c r="D4526" t="s">
        <v>2</v>
      </c>
      <c r="E4526" t="s">
        <v>8168</v>
      </c>
      <c r="F4526" t="s">
        <v>8025</v>
      </c>
      <c r="G4526">
        <v>44</v>
      </c>
      <c r="H4526">
        <v>6</v>
      </c>
      <c r="I4526">
        <v>1</v>
      </c>
      <c r="J4526" s="1">
        <v>20.100000000000001</v>
      </c>
      <c r="K4526" s="1">
        <f>Sales_Data[[#This Row],[Order Quantity]]*Sales_Data[[#This Row],[Unit Price]]</f>
        <v>20.100000000000001</v>
      </c>
      <c r="L4526" s="1">
        <v>10.050000000000001</v>
      </c>
    </row>
    <row r="4527" spans="1:12">
      <c r="A4527" t="s">
        <v>4550</v>
      </c>
      <c r="B4527" s="2">
        <v>41930</v>
      </c>
      <c r="C4527">
        <v>15</v>
      </c>
      <c r="D4527" t="s">
        <v>4</v>
      </c>
      <c r="E4527" t="s">
        <v>8168</v>
      </c>
      <c r="F4527" t="s">
        <v>8025</v>
      </c>
      <c r="G4527">
        <v>42</v>
      </c>
      <c r="H4527">
        <v>6</v>
      </c>
      <c r="I4527">
        <v>4</v>
      </c>
      <c r="J4527" s="1">
        <v>112.41111111111111</v>
      </c>
      <c r="K4527" s="1">
        <f>Sales_Data[[#This Row],[Order Quantity]]*Sales_Data[[#This Row],[Unit Price]]</f>
        <v>449.64444444444445</v>
      </c>
      <c r="L4527" s="1">
        <v>50.585000000000008</v>
      </c>
    </row>
    <row r="4528" spans="1:12">
      <c r="A4528" t="s">
        <v>4551</v>
      </c>
      <c r="B4528" s="2">
        <v>41930</v>
      </c>
      <c r="C4528">
        <v>19</v>
      </c>
      <c r="D4528" t="s">
        <v>4</v>
      </c>
      <c r="E4528" t="s">
        <v>8168</v>
      </c>
      <c r="F4528" t="s">
        <v>8028</v>
      </c>
      <c r="G4528">
        <v>54</v>
      </c>
      <c r="H4528">
        <v>8</v>
      </c>
      <c r="I4528">
        <v>1</v>
      </c>
      <c r="J4528" s="1">
        <v>111.66666666666667</v>
      </c>
      <c r="K4528" s="1">
        <f>Sales_Data[[#This Row],[Order Quantity]]*Sales_Data[[#This Row],[Unit Price]]</f>
        <v>111.66666666666667</v>
      </c>
      <c r="L4528" s="1">
        <v>60.300000000000004</v>
      </c>
    </row>
    <row r="4529" spans="1:12">
      <c r="A4529" t="s">
        <v>4552</v>
      </c>
      <c r="B4529" s="2">
        <v>41930</v>
      </c>
      <c r="C4529">
        <v>9</v>
      </c>
      <c r="D4529" t="s">
        <v>4</v>
      </c>
      <c r="E4529" t="s">
        <v>8168</v>
      </c>
      <c r="F4529" t="s">
        <v>8027</v>
      </c>
      <c r="G4529">
        <v>24</v>
      </c>
      <c r="H4529">
        <v>4</v>
      </c>
      <c r="I4529">
        <v>1</v>
      </c>
      <c r="J4529" s="1">
        <v>132.51111111111112</v>
      </c>
      <c r="K4529" s="1">
        <f>Sales_Data[[#This Row],[Order Quantity]]*Sales_Data[[#This Row],[Unit Price]]</f>
        <v>132.51111111111112</v>
      </c>
      <c r="L4529" s="1">
        <v>102.03355555555557</v>
      </c>
    </row>
    <row r="4530" spans="1:12">
      <c r="A4530" t="s">
        <v>4553</v>
      </c>
      <c r="B4530" s="2">
        <v>41930</v>
      </c>
      <c r="C4530">
        <v>6</v>
      </c>
      <c r="D4530" t="s">
        <v>4</v>
      </c>
      <c r="E4530" t="s">
        <v>8168</v>
      </c>
      <c r="F4530" t="s">
        <v>8027</v>
      </c>
      <c r="G4530">
        <v>17</v>
      </c>
      <c r="H4530">
        <v>3</v>
      </c>
      <c r="I4530">
        <v>1</v>
      </c>
      <c r="J4530" s="1">
        <v>90.077777777777783</v>
      </c>
      <c r="K4530" s="1">
        <f>Sales_Data[[#This Row],[Order Quantity]]*Sales_Data[[#This Row],[Unit Price]]</f>
        <v>90.077777777777783</v>
      </c>
      <c r="L4530" s="1">
        <v>75.665333333333336</v>
      </c>
    </row>
    <row r="4531" spans="1:12">
      <c r="A4531" t="s">
        <v>4554</v>
      </c>
      <c r="B4531" s="2">
        <v>41930</v>
      </c>
      <c r="C4531">
        <v>11</v>
      </c>
      <c r="D4531" t="s">
        <v>2</v>
      </c>
      <c r="E4531" t="s">
        <v>8168</v>
      </c>
      <c r="F4531" t="s">
        <v>8026</v>
      </c>
      <c r="G4531">
        <v>30</v>
      </c>
      <c r="H4531">
        <v>5</v>
      </c>
      <c r="I4531">
        <v>1</v>
      </c>
      <c r="J4531" s="1">
        <v>598.5333333333333</v>
      </c>
      <c r="K4531" s="1">
        <f>Sales_Data[[#This Row],[Order Quantity]]*Sales_Data[[#This Row],[Unit Price]]</f>
        <v>598.5333333333333</v>
      </c>
      <c r="L4531" s="1">
        <v>430.94400000000002</v>
      </c>
    </row>
    <row r="4532" spans="1:12">
      <c r="A4532" t="s">
        <v>4555</v>
      </c>
      <c r="B4532" s="2">
        <v>41930</v>
      </c>
      <c r="C4532">
        <v>9</v>
      </c>
      <c r="D4532" t="s">
        <v>3</v>
      </c>
      <c r="E4532" t="s">
        <v>8168</v>
      </c>
      <c r="F4532" t="s">
        <v>8027</v>
      </c>
      <c r="G4532">
        <v>25</v>
      </c>
      <c r="H4532">
        <v>4</v>
      </c>
      <c r="I4532">
        <v>3</v>
      </c>
      <c r="J4532" s="1">
        <v>201.74444444444444</v>
      </c>
      <c r="K4532" s="1">
        <f>Sales_Data[[#This Row],[Order Quantity]]*Sales_Data[[#This Row],[Unit Price]]</f>
        <v>605.23333333333335</v>
      </c>
      <c r="L4532" s="1">
        <v>114.99433333333332</v>
      </c>
    </row>
    <row r="4533" spans="1:12">
      <c r="A4533" t="s">
        <v>4556</v>
      </c>
      <c r="B4533" s="2">
        <v>41930</v>
      </c>
      <c r="C4533">
        <v>10</v>
      </c>
      <c r="D4533" t="s">
        <v>4</v>
      </c>
      <c r="E4533" t="s">
        <v>8168</v>
      </c>
      <c r="F4533" t="s">
        <v>8027</v>
      </c>
      <c r="G4533">
        <v>27</v>
      </c>
      <c r="H4533">
        <v>4</v>
      </c>
      <c r="I4533">
        <v>9</v>
      </c>
      <c r="J4533" s="1">
        <v>116.87777777777779</v>
      </c>
      <c r="K4533" s="1">
        <f>Sales_Data[[#This Row],[Order Quantity]]*Sales_Data[[#This Row],[Unit Price]]</f>
        <v>1051.9000000000001</v>
      </c>
      <c r="L4533" s="1">
        <v>64.282777777777781</v>
      </c>
    </row>
    <row r="4534" spans="1:12">
      <c r="A4534" t="s">
        <v>4557</v>
      </c>
      <c r="B4534" s="2">
        <v>41931</v>
      </c>
      <c r="C4534">
        <v>16</v>
      </c>
      <c r="D4534" t="s">
        <v>4</v>
      </c>
      <c r="E4534" t="s">
        <v>8168</v>
      </c>
      <c r="F4534" t="s">
        <v>8025</v>
      </c>
      <c r="G4534">
        <v>46</v>
      </c>
      <c r="H4534">
        <v>7</v>
      </c>
      <c r="I4534">
        <v>6</v>
      </c>
      <c r="J4534" s="1">
        <v>121.34444444444446</v>
      </c>
      <c r="K4534" s="1">
        <f>Sales_Data[[#This Row],[Order Quantity]]*Sales_Data[[#This Row],[Unit Price]]</f>
        <v>728.06666666666683</v>
      </c>
      <c r="L4534" s="1">
        <v>67.952888888888907</v>
      </c>
    </row>
    <row r="4535" spans="1:12">
      <c r="A4535" t="s">
        <v>4558</v>
      </c>
      <c r="B4535" s="2">
        <v>41931</v>
      </c>
      <c r="C4535">
        <v>8</v>
      </c>
      <c r="D4535" t="s">
        <v>2</v>
      </c>
      <c r="E4535" t="s">
        <v>8168</v>
      </c>
      <c r="F4535" t="s">
        <v>8027</v>
      </c>
      <c r="G4535">
        <v>21</v>
      </c>
      <c r="H4535">
        <v>3</v>
      </c>
      <c r="I4535">
        <v>9</v>
      </c>
      <c r="J4535" s="1">
        <v>215.14444444444445</v>
      </c>
      <c r="K4535" s="1">
        <f>Sales_Data[[#This Row],[Order Quantity]]*Sales_Data[[#This Row],[Unit Price]]</f>
        <v>1936.3</v>
      </c>
      <c r="L4535" s="1">
        <v>174.267</v>
      </c>
    </row>
    <row r="4536" spans="1:12">
      <c r="A4536" t="s">
        <v>4559</v>
      </c>
      <c r="B4536" s="2">
        <v>41931</v>
      </c>
      <c r="C4536">
        <v>3</v>
      </c>
      <c r="D4536" t="s">
        <v>4</v>
      </c>
      <c r="E4536" t="s">
        <v>8168</v>
      </c>
      <c r="F4536" t="s">
        <v>8027</v>
      </c>
      <c r="G4536">
        <v>9</v>
      </c>
      <c r="H4536">
        <v>2</v>
      </c>
      <c r="I4536">
        <v>9</v>
      </c>
      <c r="J4536" s="1">
        <v>381.9</v>
      </c>
      <c r="K4536" s="1">
        <f>Sales_Data[[#This Row],[Order Quantity]]*Sales_Data[[#This Row],[Unit Price]]</f>
        <v>3437.1</v>
      </c>
      <c r="L4536" s="1">
        <v>320.79599999999999</v>
      </c>
    </row>
    <row r="4537" spans="1:12">
      <c r="A4537" t="s">
        <v>4560</v>
      </c>
      <c r="B4537" s="2">
        <v>41931</v>
      </c>
      <c r="C4537">
        <v>14</v>
      </c>
      <c r="D4537" t="s">
        <v>4</v>
      </c>
      <c r="E4537" t="s">
        <v>8168</v>
      </c>
      <c r="F4537" t="s">
        <v>8026</v>
      </c>
      <c r="G4537">
        <v>41</v>
      </c>
      <c r="H4537">
        <v>6</v>
      </c>
      <c r="I4537">
        <v>2</v>
      </c>
      <c r="J4537" s="1">
        <v>353.61111111111109</v>
      </c>
      <c r="K4537" s="1">
        <f>Sales_Data[[#This Row],[Order Quantity]]*Sales_Data[[#This Row],[Unit Price]]</f>
        <v>707.22222222222217</v>
      </c>
      <c r="L4537" s="1">
        <v>198.02222222222224</v>
      </c>
    </row>
    <row r="4538" spans="1:12">
      <c r="A4538" t="s">
        <v>4561</v>
      </c>
      <c r="B4538" s="2">
        <v>41931</v>
      </c>
      <c r="C4538">
        <v>20</v>
      </c>
      <c r="D4538" t="s">
        <v>3</v>
      </c>
      <c r="E4538" t="s">
        <v>8168</v>
      </c>
      <c r="F4538" t="s">
        <v>8028</v>
      </c>
      <c r="G4538">
        <v>57</v>
      </c>
      <c r="H4538">
        <v>8</v>
      </c>
      <c r="I4538">
        <v>5</v>
      </c>
      <c r="J4538" s="1">
        <v>421.35555555555561</v>
      </c>
      <c r="K4538" s="1">
        <f>Sales_Data[[#This Row],[Order Quantity]]*Sales_Data[[#This Row],[Unit Price]]</f>
        <v>2106.7777777777783</v>
      </c>
      <c r="L4538" s="1">
        <v>248.5997777777778</v>
      </c>
    </row>
    <row r="4539" spans="1:12">
      <c r="A4539" t="s">
        <v>4562</v>
      </c>
      <c r="B4539" s="2">
        <v>41931</v>
      </c>
      <c r="C4539">
        <v>7</v>
      </c>
      <c r="D4539" t="s">
        <v>2</v>
      </c>
      <c r="E4539" t="s">
        <v>8168</v>
      </c>
      <c r="F4539" t="s">
        <v>8027</v>
      </c>
      <c r="G4539">
        <v>19</v>
      </c>
      <c r="H4539">
        <v>3</v>
      </c>
      <c r="I4539">
        <v>3</v>
      </c>
      <c r="J4539" s="1">
        <v>125.8111111111111</v>
      </c>
      <c r="K4539" s="1">
        <f>Sales_Data[[#This Row],[Order Quantity]]*Sales_Data[[#This Row],[Unit Price]]</f>
        <v>377.43333333333328</v>
      </c>
      <c r="L4539" s="1">
        <v>88.067777777777764</v>
      </c>
    </row>
    <row r="4540" spans="1:12">
      <c r="A4540" t="s">
        <v>4563</v>
      </c>
      <c r="B4540" s="2">
        <v>41932</v>
      </c>
      <c r="C4540">
        <v>20</v>
      </c>
      <c r="D4540" t="s">
        <v>3</v>
      </c>
      <c r="E4540" t="s">
        <v>8168</v>
      </c>
      <c r="F4540" t="s">
        <v>8028</v>
      </c>
      <c r="G4540">
        <v>57</v>
      </c>
      <c r="H4540">
        <v>8</v>
      </c>
      <c r="I4540">
        <v>5</v>
      </c>
      <c r="J4540" s="1">
        <v>100.5</v>
      </c>
      <c r="K4540" s="1">
        <f>Sales_Data[[#This Row],[Order Quantity]]*Sales_Data[[#This Row],[Unit Price]]</f>
        <v>502.5</v>
      </c>
      <c r="L4540" s="1">
        <v>85.424999999999997</v>
      </c>
    </row>
    <row r="4541" spans="1:12">
      <c r="A4541" t="s">
        <v>4564</v>
      </c>
      <c r="B4541" s="2">
        <v>41932</v>
      </c>
      <c r="C4541">
        <v>8</v>
      </c>
      <c r="D4541" t="s">
        <v>4</v>
      </c>
      <c r="E4541" t="s">
        <v>8168</v>
      </c>
      <c r="F4541" t="s">
        <v>8027</v>
      </c>
      <c r="G4541">
        <v>23</v>
      </c>
      <c r="H4541">
        <v>4</v>
      </c>
      <c r="I4541">
        <v>3</v>
      </c>
      <c r="J4541" s="1">
        <v>442.94444444444446</v>
      </c>
      <c r="K4541" s="1">
        <f>Sales_Data[[#This Row],[Order Quantity]]*Sales_Data[[#This Row],[Unit Price]]</f>
        <v>1328.8333333333335</v>
      </c>
      <c r="L4541" s="1">
        <v>279.05500000000001</v>
      </c>
    </row>
    <row r="4542" spans="1:12">
      <c r="A4542" t="s">
        <v>4565</v>
      </c>
      <c r="B4542" s="2">
        <v>41933</v>
      </c>
      <c r="C4542">
        <v>13</v>
      </c>
      <c r="D4542" t="s">
        <v>4</v>
      </c>
      <c r="E4542" t="s">
        <v>8168</v>
      </c>
      <c r="F4542" t="s">
        <v>8026</v>
      </c>
      <c r="G4542">
        <v>38</v>
      </c>
      <c r="H4542">
        <v>6</v>
      </c>
      <c r="I4542">
        <v>5</v>
      </c>
      <c r="J4542" s="1">
        <v>116.87777777777779</v>
      </c>
      <c r="K4542" s="1">
        <f>Sales_Data[[#This Row],[Order Quantity]]*Sales_Data[[#This Row],[Unit Price]]</f>
        <v>584.38888888888891</v>
      </c>
      <c r="L4542" s="1">
        <v>73.63300000000001</v>
      </c>
    </row>
    <row r="4543" spans="1:12">
      <c r="A4543" t="s">
        <v>4566</v>
      </c>
      <c r="B4543" s="2">
        <v>41933</v>
      </c>
      <c r="C4543">
        <v>7</v>
      </c>
      <c r="D4543" t="s">
        <v>2</v>
      </c>
      <c r="E4543" t="s">
        <v>8168</v>
      </c>
      <c r="F4543" t="s">
        <v>8027</v>
      </c>
      <c r="G4543">
        <v>20</v>
      </c>
      <c r="H4543">
        <v>3</v>
      </c>
      <c r="I4543">
        <v>5</v>
      </c>
      <c r="J4543" s="1">
        <v>107.2</v>
      </c>
      <c r="K4543" s="1">
        <f>Sales_Data[[#This Row],[Order Quantity]]*Sales_Data[[#This Row],[Unit Price]]</f>
        <v>536</v>
      </c>
      <c r="L4543" s="1">
        <v>45.024000000000001</v>
      </c>
    </row>
    <row r="4544" spans="1:12">
      <c r="A4544" t="s">
        <v>4567</v>
      </c>
      <c r="B4544" s="2">
        <v>41933</v>
      </c>
      <c r="C4544">
        <v>3</v>
      </c>
      <c r="D4544" t="s">
        <v>4</v>
      </c>
      <c r="E4544" t="s">
        <v>8168</v>
      </c>
      <c r="F4544" t="s">
        <v>8027</v>
      </c>
      <c r="G4544">
        <v>7</v>
      </c>
      <c r="H4544">
        <v>1</v>
      </c>
      <c r="I4544">
        <v>2</v>
      </c>
      <c r="J4544" s="1">
        <v>122.08888888888889</v>
      </c>
      <c r="K4544" s="1">
        <f>Sales_Data[[#This Row],[Order Quantity]]*Sales_Data[[#This Row],[Unit Price]]</f>
        <v>244.17777777777778</v>
      </c>
      <c r="L4544" s="1">
        <v>57.381777777777771</v>
      </c>
    </row>
    <row r="4545" spans="1:12">
      <c r="A4545" t="s">
        <v>4568</v>
      </c>
      <c r="B4545" s="2">
        <v>41933</v>
      </c>
      <c r="C4545">
        <v>15</v>
      </c>
      <c r="D4545" t="s">
        <v>4</v>
      </c>
      <c r="E4545" t="s">
        <v>8168</v>
      </c>
      <c r="F4545" t="s">
        <v>8025</v>
      </c>
      <c r="G4545">
        <v>42</v>
      </c>
      <c r="H4545">
        <v>6</v>
      </c>
      <c r="I4545">
        <v>8</v>
      </c>
      <c r="J4545" s="1">
        <v>287.35555555555561</v>
      </c>
      <c r="K4545" s="1">
        <f>Sales_Data[[#This Row],[Order Quantity]]*Sales_Data[[#This Row],[Unit Price]]</f>
        <v>2298.8444444444449</v>
      </c>
      <c r="L4545" s="1">
        <v>152.29844444444447</v>
      </c>
    </row>
    <row r="4546" spans="1:12">
      <c r="A4546" t="s">
        <v>4569</v>
      </c>
      <c r="B4546" s="2">
        <v>41933</v>
      </c>
      <c r="C4546">
        <v>17</v>
      </c>
      <c r="D4546" t="s">
        <v>4</v>
      </c>
      <c r="E4546" t="s">
        <v>8168</v>
      </c>
      <c r="F4546" t="s">
        <v>8025</v>
      </c>
      <c r="G4546">
        <v>48</v>
      </c>
      <c r="H4546">
        <v>7</v>
      </c>
      <c r="I4546">
        <v>3</v>
      </c>
      <c r="J4546" s="1">
        <v>626.07777777777778</v>
      </c>
      <c r="K4546" s="1">
        <f>Sales_Data[[#This Row],[Order Quantity]]*Sales_Data[[#This Row],[Unit Price]]</f>
        <v>1878.2333333333333</v>
      </c>
      <c r="L4546" s="1">
        <v>363.1251111111111</v>
      </c>
    </row>
    <row r="4547" spans="1:12">
      <c r="A4547" t="s">
        <v>4570</v>
      </c>
      <c r="B4547" s="2">
        <v>41933</v>
      </c>
      <c r="C4547">
        <v>13</v>
      </c>
      <c r="D4547" t="s">
        <v>4</v>
      </c>
      <c r="E4547" t="s">
        <v>8168</v>
      </c>
      <c r="F4547" t="s">
        <v>8026</v>
      </c>
      <c r="G4547">
        <v>37</v>
      </c>
      <c r="H4547">
        <v>6</v>
      </c>
      <c r="I4547">
        <v>4</v>
      </c>
      <c r="J4547" s="1">
        <v>428.8</v>
      </c>
      <c r="K4547" s="1">
        <f>Sales_Data[[#This Row],[Order Quantity]]*Sales_Data[[#This Row],[Unit Price]]</f>
        <v>1715.2</v>
      </c>
      <c r="L4547" s="1">
        <v>317.31200000000001</v>
      </c>
    </row>
    <row r="4548" spans="1:12">
      <c r="A4548" t="s">
        <v>4571</v>
      </c>
      <c r="B4548" s="2">
        <v>41934</v>
      </c>
      <c r="C4548">
        <v>19</v>
      </c>
      <c r="D4548" t="s">
        <v>4</v>
      </c>
      <c r="E4548" t="s">
        <v>8168</v>
      </c>
      <c r="F4548" t="s">
        <v>8028</v>
      </c>
      <c r="G4548">
        <v>55</v>
      </c>
      <c r="H4548">
        <v>8</v>
      </c>
      <c r="I4548">
        <v>3</v>
      </c>
      <c r="J4548" s="1">
        <v>23.077777777777779</v>
      </c>
      <c r="K4548" s="1">
        <f>Sales_Data[[#This Row],[Order Quantity]]*Sales_Data[[#This Row],[Unit Price]]</f>
        <v>69.233333333333334</v>
      </c>
      <c r="L4548" s="1">
        <v>10.61577777777778</v>
      </c>
    </row>
    <row r="4549" spans="1:12">
      <c r="A4549" t="s">
        <v>4572</v>
      </c>
      <c r="B4549" s="2">
        <v>41934</v>
      </c>
      <c r="C4549">
        <v>6</v>
      </c>
      <c r="D4549" t="s">
        <v>4</v>
      </c>
      <c r="E4549" t="s">
        <v>8168</v>
      </c>
      <c r="F4549" t="s">
        <v>8027</v>
      </c>
      <c r="G4549">
        <v>16</v>
      </c>
      <c r="H4549">
        <v>3</v>
      </c>
      <c r="I4549">
        <v>5</v>
      </c>
      <c r="J4549" s="1">
        <v>126.55555555555556</v>
      </c>
      <c r="K4549" s="1">
        <f>Sales_Data[[#This Row],[Order Quantity]]*Sales_Data[[#This Row],[Unit Price]]</f>
        <v>632.77777777777783</v>
      </c>
      <c r="L4549" s="1">
        <v>68.34</v>
      </c>
    </row>
    <row r="4550" spans="1:12">
      <c r="A4550" t="s">
        <v>4573</v>
      </c>
      <c r="B4550" s="2">
        <v>41934</v>
      </c>
      <c r="C4550">
        <v>5</v>
      </c>
      <c r="D4550" t="s">
        <v>2</v>
      </c>
      <c r="E4550" t="s">
        <v>8168</v>
      </c>
      <c r="F4550" t="s">
        <v>8027</v>
      </c>
      <c r="G4550">
        <v>14</v>
      </c>
      <c r="H4550">
        <v>2</v>
      </c>
      <c r="I4550">
        <v>2</v>
      </c>
      <c r="J4550" s="1">
        <v>442.94444444444446</v>
      </c>
      <c r="K4550" s="1">
        <f>Sales_Data[[#This Row],[Order Quantity]]*Sales_Data[[#This Row],[Unit Price]]</f>
        <v>885.88888888888891</v>
      </c>
      <c r="L4550" s="1">
        <v>323.34944444444443</v>
      </c>
    </row>
    <row r="4551" spans="1:12">
      <c r="A4551" t="s">
        <v>4574</v>
      </c>
      <c r="B4551" s="2">
        <v>41934</v>
      </c>
      <c r="C4551">
        <v>7</v>
      </c>
      <c r="D4551" t="s">
        <v>4</v>
      </c>
      <c r="E4551" t="s">
        <v>8168</v>
      </c>
      <c r="F4551" t="s">
        <v>8027</v>
      </c>
      <c r="G4551">
        <v>21</v>
      </c>
      <c r="H4551">
        <v>3</v>
      </c>
      <c r="I4551">
        <v>1</v>
      </c>
      <c r="J4551" s="1">
        <v>104.96666666666667</v>
      </c>
      <c r="K4551" s="1">
        <f>Sales_Data[[#This Row],[Order Quantity]]*Sales_Data[[#This Row],[Unit Price]]</f>
        <v>104.96666666666667</v>
      </c>
      <c r="L4551" s="1">
        <v>41.986666666666672</v>
      </c>
    </row>
    <row r="4552" spans="1:12">
      <c r="A4552" t="s">
        <v>4575</v>
      </c>
      <c r="B4552" s="2">
        <v>41934</v>
      </c>
      <c r="C4552">
        <v>3</v>
      </c>
      <c r="D4552" t="s">
        <v>4</v>
      </c>
      <c r="E4552" t="s">
        <v>8168</v>
      </c>
      <c r="F4552" t="s">
        <v>8027</v>
      </c>
      <c r="G4552">
        <v>8</v>
      </c>
      <c r="H4552">
        <v>2</v>
      </c>
      <c r="I4552">
        <v>8</v>
      </c>
      <c r="J4552" s="1">
        <v>98.266666666666666</v>
      </c>
      <c r="K4552" s="1">
        <f>Sales_Data[[#This Row],[Order Quantity]]*Sales_Data[[#This Row],[Unit Price]]</f>
        <v>786.13333333333333</v>
      </c>
      <c r="L4552" s="1">
        <v>43.237333333333332</v>
      </c>
    </row>
    <row r="4553" spans="1:12">
      <c r="A4553" t="s">
        <v>4576</v>
      </c>
      <c r="B4553" s="2">
        <v>41935</v>
      </c>
      <c r="C4553">
        <v>18</v>
      </c>
      <c r="D4553" t="s">
        <v>4</v>
      </c>
      <c r="E4553" t="s">
        <v>8168</v>
      </c>
      <c r="F4553" t="s">
        <v>8025</v>
      </c>
      <c r="G4553">
        <v>51</v>
      </c>
      <c r="H4553">
        <v>8</v>
      </c>
      <c r="I4553">
        <v>8</v>
      </c>
      <c r="J4553" s="1">
        <v>124.32222222222224</v>
      </c>
      <c r="K4553" s="1">
        <f>Sales_Data[[#This Row],[Order Quantity]]*Sales_Data[[#This Row],[Unit Price]]</f>
        <v>994.5777777777779</v>
      </c>
      <c r="L4553" s="1">
        <v>84.539111111111126</v>
      </c>
    </row>
    <row r="4554" spans="1:12">
      <c r="A4554" t="s">
        <v>4577</v>
      </c>
      <c r="B4554" s="2">
        <v>41935</v>
      </c>
      <c r="C4554">
        <v>1</v>
      </c>
      <c r="D4554" t="s">
        <v>4</v>
      </c>
      <c r="E4554" t="s">
        <v>8168</v>
      </c>
      <c r="F4554" t="s">
        <v>8027</v>
      </c>
      <c r="G4554">
        <v>2</v>
      </c>
      <c r="H4554">
        <v>1</v>
      </c>
      <c r="I4554">
        <v>3</v>
      </c>
      <c r="J4554" s="1">
        <v>136.97777777777776</v>
      </c>
      <c r="K4554" s="1">
        <f>Sales_Data[[#This Row],[Order Quantity]]*Sales_Data[[#This Row],[Unit Price]]</f>
        <v>410.93333333333328</v>
      </c>
      <c r="L4554" s="1">
        <v>87.665777777777777</v>
      </c>
    </row>
    <row r="4555" spans="1:12">
      <c r="A4555" t="s">
        <v>4578</v>
      </c>
      <c r="B4555" s="2">
        <v>41936</v>
      </c>
      <c r="C4555">
        <v>9</v>
      </c>
      <c r="D4555" t="s">
        <v>4</v>
      </c>
      <c r="E4555" t="s">
        <v>8168</v>
      </c>
      <c r="F4555" t="s">
        <v>8027</v>
      </c>
      <c r="G4555">
        <v>24</v>
      </c>
      <c r="H4555">
        <v>4</v>
      </c>
      <c r="I4555">
        <v>4</v>
      </c>
      <c r="J4555" s="1">
        <v>21.588888888888889</v>
      </c>
      <c r="K4555" s="1">
        <f>Sales_Data[[#This Row],[Order Quantity]]*Sales_Data[[#This Row],[Unit Price]]</f>
        <v>86.355555555555554</v>
      </c>
      <c r="L4555" s="1">
        <v>14.248666666666667</v>
      </c>
    </row>
    <row r="4556" spans="1:12">
      <c r="A4556" t="s">
        <v>4579</v>
      </c>
      <c r="B4556" s="2">
        <v>41936</v>
      </c>
      <c r="C4556">
        <v>20</v>
      </c>
      <c r="D4556" t="s">
        <v>2</v>
      </c>
      <c r="E4556" t="s">
        <v>8168</v>
      </c>
      <c r="F4556" t="s">
        <v>8028</v>
      </c>
      <c r="G4556">
        <v>57</v>
      </c>
      <c r="H4556">
        <v>8</v>
      </c>
      <c r="I4556">
        <v>7</v>
      </c>
      <c r="J4556" s="1">
        <v>113.90000000000002</v>
      </c>
      <c r="K4556" s="1">
        <f>Sales_Data[[#This Row],[Order Quantity]]*Sales_Data[[#This Row],[Unit Price]]</f>
        <v>797.30000000000018</v>
      </c>
      <c r="L4556" s="1">
        <v>69.478999999999999</v>
      </c>
    </row>
    <row r="4557" spans="1:12">
      <c r="A4557" t="s">
        <v>4580</v>
      </c>
      <c r="B4557" s="2">
        <v>41936</v>
      </c>
      <c r="C4557">
        <v>12</v>
      </c>
      <c r="D4557" t="s">
        <v>4</v>
      </c>
      <c r="E4557" t="s">
        <v>8168</v>
      </c>
      <c r="F4557" t="s">
        <v>8026</v>
      </c>
      <c r="G4557">
        <v>33</v>
      </c>
      <c r="H4557">
        <v>5</v>
      </c>
      <c r="I4557">
        <v>3</v>
      </c>
      <c r="J4557" s="1">
        <v>435.5</v>
      </c>
      <c r="K4557" s="1">
        <f>Sales_Data[[#This Row],[Order Quantity]]*Sales_Data[[#This Row],[Unit Price]]</f>
        <v>1306.5</v>
      </c>
      <c r="L4557" s="1">
        <v>270.01</v>
      </c>
    </row>
    <row r="4558" spans="1:12">
      <c r="A4558" t="s">
        <v>4581</v>
      </c>
      <c r="B4558" s="2">
        <v>41936</v>
      </c>
      <c r="C4558">
        <v>13</v>
      </c>
      <c r="D4558" t="s">
        <v>3</v>
      </c>
      <c r="E4558" t="s">
        <v>8168</v>
      </c>
      <c r="F4558" t="s">
        <v>8026</v>
      </c>
      <c r="G4558">
        <v>38</v>
      </c>
      <c r="H4558">
        <v>6</v>
      </c>
      <c r="I4558">
        <v>3</v>
      </c>
      <c r="J4558" s="1">
        <v>198.02222222222224</v>
      </c>
      <c r="K4558" s="1">
        <f>Sales_Data[[#This Row],[Order Quantity]]*Sales_Data[[#This Row],[Unit Price]]</f>
        <v>594.06666666666672</v>
      </c>
      <c r="L4558" s="1">
        <v>106.932</v>
      </c>
    </row>
    <row r="4559" spans="1:12">
      <c r="A4559" t="s">
        <v>4582</v>
      </c>
      <c r="B4559" s="2">
        <v>41936</v>
      </c>
      <c r="C4559">
        <v>14</v>
      </c>
      <c r="D4559" t="s">
        <v>4</v>
      </c>
      <c r="E4559" t="s">
        <v>8168</v>
      </c>
      <c r="F4559" t="s">
        <v>8026</v>
      </c>
      <c r="G4559">
        <v>41</v>
      </c>
      <c r="H4559">
        <v>6</v>
      </c>
      <c r="I4559">
        <v>8</v>
      </c>
      <c r="J4559" s="1">
        <v>253.11111111111111</v>
      </c>
      <c r="K4559" s="1">
        <f>Sales_Data[[#This Row],[Order Quantity]]*Sales_Data[[#This Row],[Unit Price]]</f>
        <v>2024.8888888888889</v>
      </c>
      <c r="L4559" s="1">
        <v>124.02444444444444</v>
      </c>
    </row>
    <row r="4560" spans="1:12">
      <c r="A4560" t="s">
        <v>4583</v>
      </c>
      <c r="B4560" s="2">
        <v>41936</v>
      </c>
      <c r="C4560">
        <v>18</v>
      </c>
      <c r="D4560" t="s">
        <v>4</v>
      </c>
      <c r="E4560" t="s">
        <v>8168</v>
      </c>
      <c r="F4560" t="s">
        <v>8025</v>
      </c>
      <c r="G4560">
        <v>51</v>
      </c>
      <c r="H4560">
        <v>7</v>
      </c>
      <c r="I4560">
        <v>1</v>
      </c>
      <c r="J4560" s="1">
        <v>281.39999999999998</v>
      </c>
      <c r="K4560" s="1">
        <f>Sales_Data[[#This Row],[Order Quantity]]*Sales_Data[[#This Row],[Unit Price]]</f>
        <v>281.39999999999998</v>
      </c>
      <c r="L4560" s="1">
        <v>230.74799999999999</v>
      </c>
    </row>
    <row r="4561" spans="1:12">
      <c r="A4561" t="s">
        <v>4584</v>
      </c>
      <c r="B4561" s="2">
        <v>41936</v>
      </c>
      <c r="C4561">
        <v>17</v>
      </c>
      <c r="D4561" t="s">
        <v>2</v>
      </c>
      <c r="E4561" t="s">
        <v>8168</v>
      </c>
      <c r="F4561" t="s">
        <v>8025</v>
      </c>
      <c r="G4561">
        <v>50</v>
      </c>
      <c r="H4561">
        <v>7</v>
      </c>
      <c r="I4561">
        <v>7</v>
      </c>
      <c r="J4561" s="1">
        <v>444.43333333333334</v>
      </c>
      <c r="K4561" s="1">
        <f>Sales_Data[[#This Row],[Order Quantity]]*Sales_Data[[#This Row],[Unit Price]]</f>
        <v>3111.0333333333333</v>
      </c>
      <c r="L4561" s="1">
        <v>257.77133333333336</v>
      </c>
    </row>
    <row r="4562" spans="1:12">
      <c r="A4562" t="s">
        <v>4585</v>
      </c>
      <c r="B4562" s="2">
        <v>41937</v>
      </c>
      <c r="C4562">
        <v>4</v>
      </c>
      <c r="D4562" t="s">
        <v>2</v>
      </c>
      <c r="E4562" t="s">
        <v>8168</v>
      </c>
      <c r="F4562" t="s">
        <v>8027</v>
      </c>
      <c r="G4562">
        <v>9</v>
      </c>
      <c r="H4562">
        <v>2</v>
      </c>
      <c r="I4562">
        <v>6</v>
      </c>
      <c r="J4562" s="1">
        <v>203.23333333333335</v>
      </c>
      <c r="K4562" s="1">
        <f>Sales_Data[[#This Row],[Order Quantity]]*Sales_Data[[#This Row],[Unit Price]]</f>
        <v>1219.4000000000001</v>
      </c>
      <c r="L4562" s="1">
        <v>83.325666666666677</v>
      </c>
    </row>
    <row r="4563" spans="1:12">
      <c r="A4563" t="s">
        <v>4586</v>
      </c>
      <c r="B4563" s="2">
        <v>41937</v>
      </c>
      <c r="C4563">
        <v>9</v>
      </c>
      <c r="D4563" t="s">
        <v>4</v>
      </c>
      <c r="E4563" t="s">
        <v>8168</v>
      </c>
      <c r="F4563" t="s">
        <v>8027</v>
      </c>
      <c r="G4563">
        <v>25</v>
      </c>
      <c r="H4563">
        <v>4</v>
      </c>
      <c r="I4563">
        <v>3</v>
      </c>
      <c r="J4563" s="1">
        <v>661.06666666666672</v>
      </c>
      <c r="K4563" s="1">
        <f>Sales_Data[[#This Row],[Order Quantity]]*Sales_Data[[#This Row],[Unit Price]]</f>
        <v>1983.2000000000003</v>
      </c>
      <c r="L4563" s="1">
        <v>277.64799999999997</v>
      </c>
    </row>
    <row r="4564" spans="1:12">
      <c r="A4564" t="s">
        <v>4587</v>
      </c>
      <c r="B4564" s="2">
        <v>41937</v>
      </c>
      <c r="C4564">
        <v>6</v>
      </c>
      <c r="D4564" t="s">
        <v>4</v>
      </c>
      <c r="E4564" t="s">
        <v>8168</v>
      </c>
      <c r="F4564" t="s">
        <v>8027</v>
      </c>
      <c r="G4564">
        <v>16</v>
      </c>
      <c r="H4564">
        <v>3</v>
      </c>
      <c r="I4564">
        <v>6</v>
      </c>
      <c r="J4564" s="1">
        <v>118.36666666666666</v>
      </c>
      <c r="K4564" s="1">
        <f>Sales_Data[[#This Row],[Order Quantity]]*Sales_Data[[#This Row],[Unit Price]]</f>
        <v>710.19999999999993</v>
      </c>
      <c r="L4564" s="1">
        <v>86.407666666666671</v>
      </c>
    </row>
    <row r="4565" spans="1:12">
      <c r="A4565" t="s">
        <v>4588</v>
      </c>
      <c r="B4565" s="2">
        <v>41937</v>
      </c>
      <c r="C4565">
        <v>5</v>
      </c>
      <c r="D4565" t="s">
        <v>4</v>
      </c>
      <c r="E4565" t="s">
        <v>8168</v>
      </c>
      <c r="F4565" t="s">
        <v>8027</v>
      </c>
      <c r="G4565">
        <v>13</v>
      </c>
      <c r="H4565">
        <v>2</v>
      </c>
      <c r="I4565">
        <v>6</v>
      </c>
      <c r="J4565" s="1">
        <v>122.83333333333333</v>
      </c>
      <c r="K4565" s="1">
        <f>Sales_Data[[#This Row],[Order Quantity]]*Sales_Data[[#This Row],[Unit Price]]</f>
        <v>737</v>
      </c>
      <c r="L4565" s="1">
        <v>57.731666666666655</v>
      </c>
    </row>
    <row r="4566" spans="1:12">
      <c r="A4566" t="s">
        <v>4589</v>
      </c>
      <c r="B4566" s="2">
        <v>41937</v>
      </c>
      <c r="C4566">
        <v>12</v>
      </c>
      <c r="D4566" t="s">
        <v>2</v>
      </c>
      <c r="E4566" t="s">
        <v>8168</v>
      </c>
      <c r="F4566" t="s">
        <v>8026</v>
      </c>
      <c r="G4566">
        <v>34</v>
      </c>
      <c r="H4566">
        <v>5</v>
      </c>
      <c r="I4566">
        <v>2</v>
      </c>
      <c r="J4566" s="1">
        <v>297.77777777777777</v>
      </c>
      <c r="K4566" s="1">
        <f>Sales_Data[[#This Row],[Order Quantity]]*Sales_Data[[#This Row],[Unit Price]]</f>
        <v>595.55555555555554</v>
      </c>
      <c r="L4566" s="1">
        <v>187.60000000000002</v>
      </c>
    </row>
    <row r="4567" spans="1:12">
      <c r="A4567" t="s">
        <v>4590</v>
      </c>
      <c r="B4567" s="2">
        <v>41937</v>
      </c>
      <c r="C4567">
        <v>16</v>
      </c>
      <c r="D4567" t="s">
        <v>2</v>
      </c>
      <c r="E4567" t="s">
        <v>8168</v>
      </c>
      <c r="F4567" t="s">
        <v>8025</v>
      </c>
      <c r="G4567">
        <v>44</v>
      </c>
      <c r="H4567">
        <v>7</v>
      </c>
      <c r="I4567">
        <v>6</v>
      </c>
      <c r="J4567" s="1">
        <v>86.355555555555554</v>
      </c>
      <c r="K4567" s="1">
        <f>Sales_Data[[#This Row],[Order Quantity]]*Sales_Data[[#This Row],[Unit Price]]</f>
        <v>518.13333333333333</v>
      </c>
      <c r="L4567" s="1">
        <v>59.585333333333338</v>
      </c>
    </row>
    <row r="4568" spans="1:12">
      <c r="A4568" t="s">
        <v>4591</v>
      </c>
      <c r="B4568" s="2">
        <v>41937</v>
      </c>
      <c r="C4568">
        <v>14</v>
      </c>
      <c r="D4568" t="s">
        <v>2</v>
      </c>
      <c r="E4568" t="s">
        <v>8168</v>
      </c>
      <c r="F4568" t="s">
        <v>8026</v>
      </c>
      <c r="G4568">
        <v>40</v>
      </c>
      <c r="H4568">
        <v>6</v>
      </c>
      <c r="I4568">
        <v>1</v>
      </c>
      <c r="J4568" s="1">
        <v>429.54444444444448</v>
      </c>
      <c r="K4568" s="1">
        <f>Sales_Data[[#This Row],[Order Quantity]]*Sales_Data[[#This Row],[Unit Price]]</f>
        <v>429.54444444444448</v>
      </c>
      <c r="L4568" s="1">
        <v>206.18133333333333</v>
      </c>
    </row>
    <row r="4569" spans="1:12">
      <c r="A4569" t="s">
        <v>4592</v>
      </c>
      <c r="B4569" s="2">
        <v>41937</v>
      </c>
      <c r="C4569">
        <v>20</v>
      </c>
      <c r="D4569" t="s">
        <v>3</v>
      </c>
      <c r="E4569" t="s">
        <v>8168</v>
      </c>
      <c r="F4569" t="s">
        <v>8028</v>
      </c>
      <c r="G4569">
        <v>56</v>
      </c>
      <c r="H4569">
        <v>8</v>
      </c>
      <c r="I4569">
        <v>2</v>
      </c>
      <c r="J4569" s="1">
        <v>222.58888888888887</v>
      </c>
      <c r="K4569" s="1">
        <f>Sales_Data[[#This Row],[Order Quantity]]*Sales_Data[[#This Row],[Unit Price]]</f>
        <v>445.17777777777775</v>
      </c>
      <c r="L4569" s="1">
        <v>129.10155555555556</v>
      </c>
    </row>
    <row r="4570" spans="1:12">
      <c r="A4570" t="s">
        <v>4593</v>
      </c>
      <c r="B4570" s="2">
        <v>41938</v>
      </c>
      <c r="C4570">
        <v>14</v>
      </c>
      <c r="D4570" t="s">
        <v>2</v>
      </c>
      <c r="E4570" t="s">
        <v>8168</v>
      </c>
      <c r="F4570" t="s">
        <v>8026</v>
      </c>
      <c r="G4570">
        <v>40</v>
      </c>
      <c r="H4570">
        <v>6</v>
      </c>
      <c r="I4570">
        <v>5</v>
      </c>
      <c r="J4570" s="1">
        <v>690.1</v>
      </c>
      <c r="K4570" s="1">
        <f>Sales_Data[[#This Row],[Order Quantity]]*Sales_Data[[#This Row],[Unit Price]]</f>
        <v>3450.5</v>
      </c>
      <c r="L4570" s="1">
        <v>317.44600000000008</v>
      </c>
    </row>
    <row r="4571" spans="1:12">
      <c r="A4571" t="s">
        <v>4594</v>
      </c>
      <c r="B4571" s="2">
        <v>41938</v>
      </c>
      <c r="C4571">
        <v>16</v>
      </c>
      <c r="D4571" t="s">
        <v>2</v>
      </c>
      <c r="E4571" t="s">
        <v>8168</v>
      </c>
      <c r="F4571" t="s">
        <v>8025</v>
      </c>
      <c r="G4571">
        <v>44</v>
      </c>
      <c r="H4571">
        <v>7</v>
      </c>
      <c r="I4571">
        <v>2</v>
      </c>
      <c r="J4571" s="1">
        <v>286.61111111111109</v>
      </c>
      <c r="K4571" s="1">
        <f>Sales_Data[[#This Row],[Order Quantity]]*Sales_Data[[#This Row],[Unit Price]]</f>
        <v>573.22222222222217</v>
      </c>
      <c r="L4571" s="1">
        <v>226.42277777777778</v>
      </c>
    </row>
    <row r="4572" spans="1:12">
      <c r="A4572" t="s">
        <v>4595</v>
      </c>
      <c r="B4572" s="2">
        <v>41938</v>
      </c>
      <c r="C4572">
        <v>1</v>
      </c>
      <c r="D4572" t="s">
        <v>4</v>
      </c>
      <c r="E4572" t="s">
        <v>8168</v>
      </c>
      <c r="F4572" t="s">
        <v>8027</v>
      </c>
      <c r="G4572">
        <v>2</v>
      </c>
      <c r="H4572">
        <v>1</v>
      </c>
      <c r="I4572">
        <v>8</v>
      </c>
      <c r="J4572" s="1">
        <v>22.333333333333332</v>
      </c>
      <c r="K4572" s="1">
        <f>Sales_Data[[#This Row],[Order Quantity]]*Sales_Data[[#This Row],[Unit Price]]</f>
        <v>178.66666666666666</v>
      </c>
      <c r="L4572" s="1">
        <v>13.176666666666666</v>
      </c>
    </row>
    <row r="4573" spans="1:12">
      <c r="A4573" t="s">
        <v>4596</v>
      </c>
      <c r="B4573" s="2">
        <v>41938</v>
      </c>
      <c r="C4573">
        <v>3</v>
      </c>
      <c r="D4573" t="s">
        <v>2</v>
      </c>
      <c r="E4573" t="s">
        <v>8168</v>
      </c>
      <c r="F4573" t="s">
        <v>8027</v>
      </c>
      <c r="G4573">
        <v>7</v>
      </c>
      <c r="H4573">
        <v>1</v>
      </c>
      <c r="I4573">
        <v>6</v>
      </c>
      <c r="J4573" s="1">
        <v>191.32222222222222</v>
      </c>
      <c r="K4573" s="1">
        <f>Sales_Data[[#This Row],[Order Quantity]]*Sales_Data[[#This Row],[Unit Price]]</f>
        <v>1147.9333333333334</v>
      </c>
      <c r="L4573" s="1">
        <v>103.31400000000002</v>
      </c>
    </row>
    <row r="4574" spans="1:12">
      <c r="A4574" t="s">
        <v>4597</v>
      </c>
      <c r="B4574" s="2">
        <v>41938</v>
      </c>
      <c r="C4574">
        <v>18</v>
      </c>
      <c r="D4574" t="s">
        <v>4</v>
      </c>
      <c r="E4574" t="s">
        <v>8168</v>
      </c>
      <c r="F4574" t="s">
        <v>8025</v>
      </c>
      <c r="G4574">
        <v>51</v>
      </c>
      <c r="H4574">
        <v>7</v>
      </c>
      <c r="I4574">
        <v>4</v>
      </c>
      <c r="J4574" s="1">
        <v>581.41111111111104</v>
      </c>
      <c r="K4574" s="1">
        <f>Sales_Data[[#This Row],[Order Quantity]]*Sales_Data[[#This Row],[Unit Price]]</f>
        <v>2325.6444444444442</v>
      </c>
      <c r="L4574" s="1">
        <v>436.05833333333328</v>
      </c>
    </row>
    <row r="4575" spans="1:12">
      <c r="A4575" t="s">
        <v>4598</v>
      </c>
      <c r="B4575" s="2">
        <v>41938</v>
      </c>
      <c r="C4575">
        <v>10</v>
      </c>
      <c r="D4575" t="s">
        <v>2</v>
      </c>
      <c r="E4575" t="s">
        <v>8168</v>
      </c>
      <c r="F4575" t="s">
        <v>8026</v>
      </c>
      <c r="G4575">
        <v>28</v>
      </c>
      <c r="H4575">
        <v>4</v>
      </c>
      <c r="I4575">
        <v>3</v>
      </c>
      <c r="J4575" s="1">
        <v>601.51111111111118</v>
      </c>
      <c r="K4575" s="1">
        <f>Sales_Data[[#This Row],[Order Quantity]]*Sales_Data[[#This Row],[Unit Price]]</f>
        <v>1804.5333333333335</v>
      </c>
      <c r="L4575" s="1">
        <v>318.80088888888895</v>
      </c>
    </row>
    <row r="4576" spans="1:12">
      <c r="A4576" t="s">
        <v>4599</v>
      </c>
      <c r="B4576" s="2">
        <v>41938</v>
      </c>
      <c r="C4576">
        <v>5</v>
      </c>
      <c r="D4576" t="s">
        <v>4</v>
      </c>
      <c r="E4576" t="s">
        <v>8168</v>
      </c>
      <c r="F4576" t="s">
        <v>8027</v>
      </c>
      <c r="G4576">
        <v>13</v>
      </c>
      <c r="H4576">
        <v>2</v>
      </c>
      <c r="I4576">
        <v>9</v>
      </c>
      <c r="J4576" s="1">
        <v>112.41111111111111</v>
      </c>
      <c r="K4576" s="1">
        <f>Sales_Data[[#This Row],[Order Quantity]]*Sales_Data[[#This Row],[Unit Price]]</f>
        <v>1011.7</v>
      </c>
      <c r="L4576" s="1">
        <v>67.446666666666658</v>
      </c>
    </row>
    <row r="4577" spans="1:12">
      <c r="A4577" t="s">
        <v>4600</v>
      </c>
      <c r="B4577" s="2">
        <v>41938</v>
      </c>
      <c r="C4577">
        <v>16</v>
      </c>
      <c r="D4577" t="s">
        <v>3</v>
      </c>
      <c r="E4577" t="s">
        <v>8168</v>
      </c>
      <c r="F4577" t="s">
        <v>8025</v>
      </c>
      <c r="G4577">
        <v>45</v>
      </c>
      <c r="H4577">
        <v>7</v>
      </c>
      <c r="I4577">
        <v>6</v>
      </c>
      <c r="J4577" s="1">
        <v>445.17777777777775</v>
      </c>
      <c r="K4577" s="1">
        <f>Sales_Data[[#This Row],[Order Quantity]]*Sales_Data[[#This Row],[Unit Price]]</f>
        <v>2671.0666666666666</v>
      </c>
      <c r="L4577" s="1">
        <v>280.46199999999999</v>
      </c>
    </row>
    <row r="4578" spans="1:12">
      <c r="A4578" t="s">
        <v>4601</v>
      </c>
      <c r="B4578" s="2">
        <v>41938</v>
      </c>
      <c r="C4578">
        <v>10</v>
      </c>
      <c r="D4578" t="s">
        <v>4</v>
      </c>
      <c r="E4578" t="s">
        <v>8168</v>
      </c>
      <c r="F4578" t="s">
        <v>8027</v>
      </c>
      <c r="G4578">
        <v>27</v>
      </c>
      <c r="H4578">
        <v>4</v>
      </c>
      <c r="I4578">
        <v>4</v>
      </c>
      <c r="J4578" s="1">
        <v>206.21111111111111</v>
      </c>
      <c r="K4578" s="1">
        <f>Sales_Data[[#This Row],[Order Quantity]]*Sales_Data[[#This Row],[Unit Price]]</f>
        <v>824.84444444444443</v>
      </c>
      <c r="L4578" s="1">
        <v>152.59622222222222</v>
      </c>
    </row>
    <row r="4579" spans="1:12">
      <c r="A4579" t="s">
        <v>4602</v>
      </c>
      <c r="B4579" s="2">
        <v>41939</v>
      </c>
      <c r="C4579">
        <v>7</v>
      </c>
      <c r="D4579" t="s">
        <v>4</v>
      </c>
      <c r="E4579" t="s">
        <v>8168</v>
      </c>
      <c r="F4579" t="s">
        <v>8027</v>
      </c>
      <c r="G4579">
        <v>21</v>
      </c>
      <c r="H4579">
        <v>3</v>
      </c>
      <c r="I4579">
        <v>1</v>
      </c>
      <c r="J4579" s="1">
        <v>405.72222222222223</v>
      </c>
      <c r="K4579" s="1">
        <f>Sales_Data[[#This Row],[Order Quantity]]*Sales_Data[[#This Row],[Unit Price]]</f>
        <v>405.72222222222223</v>
      </c>
      <c r="L4579" s="1">
        <v>324.57777777777778</v>
      </c>
    </row>
    <row r="4580" spans="1:12">
      <c r="A4580" t="s">
        <v>4603</v>
      </c>
      <c r="B4580" s="2">
        <v>41939</v>
      </c>
      <c r="C4580">
        <v>20</v>
      </c>
      <c r="D4580" t="s">
        <v>2</v>
      </c>
      <c r="E4580" t="s">
        <v>8168</v>
      </c>
      <c r="F4580" t="s">
        <v>8028</v>
      </c>
      <c r="G4580">
        <v>57</v>
      </c>
      <c r="H4580">
        <v>8</v>
      </c>
      <c r="I4580">
        <v>8</v>
      </c>
      <c r="J4580" s="1">
        <v>20.844444444444445</v>
      </c>
      <c r="K4580" s="1">
        <f>Sales_Data[[#This Row],[Order Quantity]]*Sales_Data[[#This Row],[Unit Price]]</f>
        <v>166.75555555555556</v>
      </c>
      <c r="L4580" s="1">
        <v>11.047555555555554</v>
      </c>
    </row>
    <row r="4581" spans="1:12">
      <c r="A4581" t="s">
        <v>4604</v>
      </c>
      <c r="B4581" s="2">
        <v>41939</v>
      </c>
      <c r="C4581">
        <v>12</v>
      </c>
      <c r="D4581" t="s">
        <v>4</v>
      </c>
      <c r="E4581" t="s">
        <v>8168</v>
      </c>
      <c r="F4581" t="s">
        <v>8026</v>
      </c>
      <c r="G4581">
        <v>34</v>
      </c>
      <c r="H4581">
        <v>5</v>
      </c>
      <c r="I4581">
        <v>6</v>
      </c>
      <c r="J4581" s="1">
        <v>125.06666666666668</v>
      </c>
      <c r="K4581" s="1">
        <f>Sales_Data[[#This Row],[Order Quantity]]*Sales_Data[[#This Row],[Unit Price]]</f>
        <v>750.40000000000009</v>
      </c>
      <c r="L4581" s="1">
        <v>67.536000000000001</v>
      </c>
    </row>
    <row r="4582" spans="1:12">
      <c r="A4582" t="s">
        <v>4605</v>
      </c>
      <c r="B4582" s="2">
        <v>41939</v>
      </c>
      <c r="C4582">
        <v>1</v>
      </c>
      <c r="D4582" t="s">
        <v>2</v>
      </c>
      <c r="E4582" t="s">
        <v>8168</v>
      </c>
      <c r="F4582" t="s">
        <v>8027</v>
      </c>
      <c r="G4582">
        <v>2</v>
      </c>
      <c r="H4582">
        <v>1</v>
      </c>
      <c r="I4582">
        <v>9</v>
      </c>
      <c r="J4582" s="1">
        <v>560.56666666666672</v>
      </c>
      <c r="K4582" s="1">
        <f>Sales_Data[[#This Row],[Order Quantity]]*Sales_Data[[#This Row],[Unit Price]]</f>
        <v>5045.1000000000004</v>
      </c>
      <c r="L4582" s="1">
        <v>336.34</v>
      </c>
    </row>
    <row r="4583" spans="1:12">
      <c r="A4583" t="s">
        <v>4606</v>
      </c>
      <c r="B4583" s="2">
        <v>41939</v>
      </c>
      <c r="C4583">
        <v>18</v>
      </c>
      <c r="D4583" t="s">
        <v>2</v>
      </c>
      <c r="E4583" t="s">
        <v>8168</v>
      </c>
      <c r="F4583" t="s">
        <v>8025</v>
      </c>
      <c r="G4583">
        <v>51</v>
      </c>
      <c r="H4583">
        <v>7</v>
      </c>
      <c r="I4583">
        <v>9</v>
      </c>
      <c r="J4583" s="1">
        <v>23.822222222222223</v>
      </c>
      <c r="K4583" s="1">
        <f>Sales_Data[[#This Row],[Order Quantity]]*Sales_Data[[#This Row],[Unit Price]]</f>
        <v>214.4</v>
      </c>
      <c r="L4583" s="1">
        <v>16.675555555555555</v>
      </c>
    </row>
    <row r="4584" spans="1:12">
      <c r="A4584" t="s">
        <v>4607</v>
      </c>
      <c r="B4584" s="2">
        <v>41940</v>
      </c>
      <c r="C4584">
        <v>19</v>
      </c>
      <c r="D4584" t="s">
        <v>2</v>
      </c>
      <c r="E4584" t="s">
        <v>8168</v>
      </c>
      <c r="F4584" t="s">
        <v>8028</v>
      </c>
      <c r="G4584">
        <v>53</v>
      </c>
      <c r="H4584">
        <v>8</v>
      </c>
      <c r="I4584">
        <v>7</v>
      </c>
      <c r="J4584" s="1">
        <v>208.44444444444446</v>
      </c>
      <c r="K4584" s="1">
        <f>Sales_Data[[#This Row],[Order Quantity]]*Sales_Data[[#This Row],[Unit Price]]</f>
        <v>1459.1111111111113</v>
      </c>
      <c r="L4584" s="1">
        <v>147.99555555555557</v>
      </c>
    </row>
    <row r="4585" spans="1:12">
      <c r="A4585" t="s">
        <v>4608</v>
      </c>
      <c r="B4585" s="2">
        <v>41940</v>
      </c>
      <c r="C4585">
        <v>11</v>
      </c>
      <c r="D4585" t="s">
        <v>4</v>
      </c>
      <c r="E4585" t="s">
        <v>8168</v>
      </c>
      <c r="F4585" t="s">
        <v>8026</v>
      </c>
      <c r="G4585">
        <v>30</v>
      </c>
      <c r="H4585">
        <v>5</v>
      </c>
      <c r="I4585">
        <v>6</v>
      </c>
      <c r="J4585" s="1">
        <v>125.06666666666668</v>
      </c>
      <c r="K4585" s="1">
        <f>Sales_Data[[#This Row],[Order Quantity]]*Sales_Data[[#This Row],[Unit Price]]</f>
        <v>750.40000000000009</v>
      </c>
      <c r="L4585" s="1">
        <v>61.282666666666678</v>
      </c>
    </row>
    <row r="4586" spans="1:12">
      <c r="A4586" t="s">
        <v>4609</v>
      </c>
      <c r="B4586" s="2">
        <v>41940</v>
      </c>
      <c r="C4586">
        <v>5</v>
      </c>
      <c r="D4586" t="s">
        <v>2</v>
      </c>
      <c r="E4586" t="s">
        <v>8168</v>
      </c>
      <c r="F4586" t="s">
        <v>8027</v>
      </c>
      <c r="G4586">
        <v>14</v>
      </c>
      <c r="H4586">
        <v>2</v>
      </c>
      <c r="I4586">
        <v>6</v>
      </c>
      <c r="J4586" s="1">
        <v>442.94444444444446</v>
      </c>
      <c r="K4586" s="1">
        <f>Sales_Data[[#This Row],[Order Quantity]]*Sales_Data[[#This Row],[Unit Price]]</f>
        <v>2657.666666666667</v>
      </c>
      <c r="L4586" s="1">
        <v>332.20833333333331</v>
      </c>
    </row>
    <row r="4587" spans="1:12">
      <c r="A4587" t="s">
        <v>4610</v>
      </c>
      <c r="B4587" s="2">
        <v>41941</v>
      </c>
      <c r="C4587">
        <v>9</v>
      </c>
      <c r="D4587" t="s">
        <v>2</v>
      </c>
      <c r="E4587" t="s">
        <v>8168</v>
      </c>
      <c r="F4587" t="s">
        <v>8027</v>
      </c>
      <c r="G4587">
        <v>27</v>
      </c>
      <c r="H4587">
        <v>4</v>
      </c>
      <c r="I4587">
        <v>5</v>
      </c>
      <c r="J4587" s="1">
        <v>689.3555555555555</v>
      </c>
      <c r="K4587" s="1">
        <f>Sales_Data[[#This Row],[Order Quantity]]*Sales_Data[[#This Row],[Unit Price]]</f>
        <v>3446.7777777777774</v>
      </c>
      <c r="L4587" s="1">
        <v>544.59088888888891</v>
      </c>
    </row>
    <row r="4588" spans="1:12">
      <c r="A4588" t="s">
        <v>4611</v>
      </c>
      <c r="B4588" s="2">
        <v>41941</v>
      </c>
      <c r="C4588">
        <v>18</v>
      </c>
      <c r="D4588" t="s">
        <v>4</v>
      </c>
      <c r="E4588" t="s">
        <v>8168</v>
      </c>
      <c r="F4588" t="s">
        <v>8025</v>
      </c>
      <c r="G4588">
        <v>50</v>
      </c>
      <c r="H4588">
        <v>7</v>
      </c>
      <c r="I4588">
        <v>8</v>
      </c>
      <c r="J4588" s="1">
        <v>118.36666666666666</v>
      </c>
      <c r="K4588" s="1">
        <f>Sales_Data[[#This Row],[Order Quantity]]*Sales_Data[[#This Row],[Unit Price]]</f>
        <v>946.93333333333328</v>
      </c>
      <c r="L4588" s="1">
        <v>85.22399999999999</v>
      </c>
    </row>
    <row r="4589" spans="1:12">
      <c r="A4589" t="s">
        <v>4612</v>
      </c>
      <c r="B4589" s="2">
        <v>41941</v>
      </c>
      <c r="C4589">
        <v>18</v>
      </c>
      <c r="D4589" t="s">
        <v>4</v>
      </c>
      <c r="E4589" t="s">
        <v>8168</v>
      </c>
      <c r="F4589" t="s">
        <v>8025</v>
      </c>
      <c r="G4589">
        <v>53</v>
      </c>
      <c r="H4589">
        <v>8</v>
      </c>
      <c r="I4589">
        <v>1</v>
      </c>
      <c r="J4589" s="1">
        <v>115.38888888888889</v>
      </c>
      <c r="K4589" s="1">
        <f>Sales_Data[[#This Row],[Order Quantity]]*Sales_Data[[#This Row],[Unit Price]]</f>
        <v>115.38888888888889</v>
      </c>
      <c r="L4589" s="1">
        <v>70.387222222222221</v>
      </c>
    </row>
    <row r="4590" spans="1:12">
      <c r="A4590" t="s">
        <v>4613</v>
      </c>
      <c r="B4590" s="2">
        <v>41942</v>
      </c>
      <c r="C4590">
        <v>14</v>
      </c>
      <c r="D4590" t="s">
        <v>4</v>
      </c>
      <c r="E4590" t="s">
        <v>8168</v>
      </c>
      <c r="F4590" t="s">
        <v>8026</v>
      </c>
      <c r="G4590">
        <v>40</v>
      </c>
      <c r="H4590">
        <v>6</v>
      </c>
      <c r="I4590">
        <v>2</v>
      </c>
      <c r="J4590" s="1">
        <v>726.57777777777778</v>
      </c>
      <c r="K4590" s="1">
        <f>Sales_Data[[#This Row],[Order Quantity]]*Sales_Data[[#This Row],[Unit Price]]</f>
        <v>1453.1555555555556</v>
      </c>
      <c r="L4590" s="1">
        <v>348.75733333333329</v>
      </c>
    </row>
    <row r="4591" spans="1:12">
      <c r="A4591" t="s">
        <v>4614</v>
      </c>
      <c r="B4591" s="2">
        <v>41942</v>
      </c>
      <c r="C4591">
        <v>12</v>
      </c>
      <c r="D4591" t="s">
        <v>2</v>
      </c>
      <c r="E4591" t="s">
        <v>8168</v>
      </c>
      <c r="F4591" t="s">
        <v>8026</v>
      </c>
      <c r="G4591">
        <v>33</v>
      </c>
      <c r="H4591">
        <v>5</v>
      </c>
      <c r="I4591">
        <v>5</v>
      </c>
      <c r="J4591" s="1">
        <v>112.41111111111111</v>
      </c>
      <c r="K4591" s="1">
        <f>Sales_Data[[#This Row],[Order Quantity]]*Sales_Data[[#This Row],[Unit Price]]</f>
        <v>562.05555555555554</v>
      </c>
      <c r="L4591" s="1">
        <v>58.453777777777788</v>
      </c>
    </row>
    <row r="4592" spans="1:12">
      <c r="A4592" t="s">
        <v>4615</v>
      </c>
      <c r="B4592" s="2">
        <v>41942</v>
      </c>
      <c r="C4592">
        <v>9</v>
      </c>
      <c r="D4592" t="s">
        <v>2</v>
      </c>
      <c r="E4592" t="s">
        <v>8168</v>
      </c>
      <c r="F4592" t="s">
        <v>8027</v>
      </c>
      <c r="G4592">
        <v>26</v>
      </c>
      <c r="H4592">
        <v>4</v>
      </c>
      <c r="I4592">
        <v>8</v>
      </c>
      <c r="J4592" s="1">
        <v>360.31111111111113</v>
      </c>
      <c r="K4592" s="1">
        <f>Sales_Data[[#This Row],[Order Quantity]]*Sales_Data[[#This Row],[Unit Price]]</f>
        <v>2882.4888888888891</v>
      </c>
      <c r="L4592" s="1">
        <v>284.64577777777782</v>
      </c>
    </row>
    <row r="4593" spans="1:12">
      <c r="A4593" t="s">
        <v>4616</v>
      </c>
      <c r="B4593" s="2">
        <v>41942</v>
      </c>
      <c r="C4593">
        <v>14</v>
      </c>
      <c r="D4593" t="s">
        <v>4</v>
      </c>
      <c r="E4593" t="s">
        <v>8168</v>
      </c>
      <c r="F4593" t="s">
        <v>8026</v>
      </c>
      <c r="G4593">
        <v>38</v>
      </c>
      <c r="H4593">
        <v>6</v>
      </c>
      <c r="I4593">
        <v>6</v>
      </c>
      <c r="J4593" s="1">
        <v>191.32222222222222</v>
      </c>
      <c r="K4593" s="1">
        <f>Sales_Data[[#This Row],[Order Quantity]]*Sales_Data[[#This Row],[Unit Price]]</f>
        <v>1147.9333333333334</v>
      </c>
      <c r="L4593" s="1">
        <v>93.747888888888895</v>
      </c>
    </row>
    <row r="4594" spans="1:12">
      <c r="A4594" t="s">
        <v>4617</v>
      </c>
      <c r="B4594" s="2">
        <v>41942</v>
      </c>
      <c r="C4594">
        <v>4</v>
      </c>
      <c r="D4594" t="s">
        <v>4</v>
      </c>
      <c r="E4594" t="s">
        <v>8168</v>
      </c>
      <c r="F4594" t="s">
        <v>8027</v>
      </c>
      <c r="G4594">
        <v>9</v>
      </c>
      <c r="H4594">
        <v>2</v>
      </c>
      <c r="I4594">
        <v>9</v>
      </c>
      <c r="J4594" s="1">
        <v>442.94444444444446</v>
      </c>
      <c r="K4594" s="1">
        <f>Sales_Data[[#This Row],[Order Quantity]]*Sales_Data[[#This Row],[Unit Price]]</f>
        <v>3986.5</v>
      </c>
      <c r="L4594" s="1">
        <v>323.34944444444443</v>
      </c>
    </row>
    <row r="4595" spans="1:12">
      <c r="A4595" t="s">
        <v>4618</v>
      </c>
      <c r="B4595" s="2">
        <v>41943</v>
      </c>
      <c r="C4595">
        <v>3</v>
      </c>
      <c r="D4595" t="s">
        <v>4</v>
      </c>
      <c r="E4595" t="s">
        <v>8168</v>
      </c>
      <c r="F4595" t="s">
        <v>8027</v>
      </c>
      <c r="G4595">
        <v>9</v>
      </c>
      <c r="H4595">
        <v>2</v>
      </c>
      <c r="I4595">
        <v>6</v>
      </c>
      <c r="J4595" s="1">
        <v>192.06666666666669</v>
      </c>
      <c r="K4595" s="1">
        <f>Sales_Data[[#This Row],[Order Quantity]]*Sales_Data[[#This Row],[Unit Price]]</f>
        <v>1152.4000000000001</v>
      </c>
      <c r="L4595" s="1">
        <v>142.12933333333334</v>
      </c>
    </row>
    <row r="4596" spans="1:12">
      <c r="A4596" t="s">
        <v>4619</v>
      </c>
      <c r="B4596" s="2">
        <v>41943</v>
      </c>
      <c r="C4596">
        <v>19</v>
      </c>
      <c r="D4596" t="s">
        <v>2</v>
      </c>
      <c r="E4596" t="s">
        <v>8168</v>
      </c>
      <c r="F4596" t="s">
        <v>8028</v>
      </c>
      <c r="G4596">
        <v>53</v>
      </c>
      <c r="H4596">
        <v>8</v>
      </c>
      <c r="I4596">
        <v>8</v>
      </c>
      <c r="J4596" s="1">
        <v>22.333333333333332</v>
      </c>
      <c r="K4596" s="1">
        <f>Sales_Data[[#This Row],[Order Quantity]]*Sales_Data[[#This Row],[Unit Price]]</f>
        <v>178.66666666666666</v>
      </c>
      <c r="L4596" s="1">
        <v>11.836666666666666</v>
      </c>
    </row>
    <row r="4597" spans="1:12">
      <c r="A4597" t="s">
        <v>4620</v>
      </c>
      <c r="B4597" s="2">
        <v>41943</v>
      </c>
      <c r="C4597">
        <v>17</v>
      </c>
      <c r="D4597" t="s">
        <v>2</v>
      </c>
      <c r="E4597" t="s">
        <v>8168</v>
      </c>
      <c r="F4597" t="s">
        <v>8025</v>
      </c>
      <c r="G4597">
        <v>48</v>
      </c>
      <c r="H4597">
        <v>7</v>
      </c>
      <c r="I4597">
        <v>9</v>
      </c>
      <c r="J4597" s="1">
        <v>107.94444444444444</v>
      </c>
      <c r="K4597" s="1">
        <f>Sales_Data[[#This Row],[Order Quantity]]*Sales_Data[[#This Row],[Unit Price]]</f>
        <v>971.5</v>
      </c>
      <c r="L4597" s="1">
        <v>64.766666666666666</v>
      </c>
    </row>
    <row r="4598" spans="1:12">
      <c r="A4598" t="s">
        <v>4621</v>
      </c>
      <c r="B4598" s="2">
        <v>41943</v>
      </c>
      <c r="C4598">
        <v>2</v>
      </c>
      <c r="D4598" t="s">
        <v>4</v>
      </c>
      <c r="E4598" t="s">
        <v>8168</v>
      </c>
      <c r="F4598" t="s">
        <v>8027</v>
      </c>
      <c r="G4598">
        <v>6</v>
      </c>
      <c r="H4598">
        <v>1</v>
      </c>
      <c r="I4598">
        <v>9</v>
      </c>
      <c r="J4598" s="1">
        <v>106.45555555555556</v>
      </c>
      <c r="K4598" s="1">
        <f>Sales_Data[[#This Row],[Order Quantity]]*Sales_Data[[#This Row],[Unit Price]]</f>
        <v>958.1</v>
      </c>
      <c r="L4598" s="1">
        <v>66.00244444444445</v>
      </c>
    </row>
    <row r="4599" spans="1:12">
      <c r="A4599" t="s">
        <v>4622</v>
      </c>
      <c r="B4599" s="2">
        <v>41944</v>
      </c>
      <c r="C4599">
        <v>5</v>
      </c>
      <c r="D4599" t="s">
        <v>4</v>
      </c>
      <c r="E4599" t="s">
        <v>8168</v>
      </c>
      <c r="F4599" t="s">
        <v>8027</v>
      </c>
      <c r="G4599">
        <v>14</v>
      </c>
      <c r="H4599">
        <v>2</v>
      </c>
      <c r="I4599">
        <v>7</v>
      </c>
      <c r="J4599" s="1">
        <v>439.22222222222223</v>
      </c>
      <c r="K4599" s="1">
        <f>Sales_Data[[#This Row],[Order Quantity]]*Sales_Data[[#This Row],[Unit Price]]</f>
        <v>3074.5555555555557</v>
      </c>
      <c r="L4599" s="1">
        <v>202.04222222222222</v>
      </c>
    </row>
    <row r="4600" spans="1:12">
      <c r="A4600" t="s">
        <v>4623</v>
      </c>
      <c r="B4600" s="2">
        <v>41944</v>
      </c>
      <c r="C4600">
        <v>5</v>
      </c>
      <c r="D4600" t="s">
        <v>4</v>
      </c>
      <c r="E4600" t="s">
        <v>8168</v>
      </c>
      <c r="F4600" t="s">
        <v>8027</v>
      </c>
      <c r="G4600">
        <v>14</v>
      </c>
      <c r="H4600">
        <v>2</v>
      </c>
      <c r="I4600">
        <v>3</v>
      </c>
      <c r="J4600" s="1">
        <v>137.72222222222223</v>
      </c>
      <c r="K4600" s="1">
        <f>Sales_Data[[#This Row],[Order Quantity]]*Sales_Data[[#This Row],[Unit Price]]</f>
        <v>413.16666666666669</v>
      </c>
      <c r="L4600" s="1">
        <v>78.501666666666665</v>
      </c>
    </row>
    <row r="4601" spans="1:12">
      <c r="A4601" t="s">
        <v>4624</v>
      </c>
      <c r="B4601" s="2">
        <v>41944</v>
      </c>
      <c r="C4601">
        <v>7</v>
      </c>
      <c r="D4601" t="s">
        <v>4</v>
      </c>
      <c r="E4601" t="s">
        <v>8168</v>
      </c>
      <c r="F4601" t="s">
        <v>8027</v>
      </c>
      <c r="G4601">
        <v>21</v>
      </c>
      <c r="H4601">
        <v>3</v>
      </c>
      <c r="I4601">
        <v>1</v>
      </c>
      <c r="J4601" s="1">
        <v>624.58888888888896</v>
      </c>
      <c r="K4601" s="1">
        <f>Sales_Data[[#This Row],[Order Quantity]]*Sales_Data[[#This Row],[Unit Price]]</f>
        <v>624.58888888888896</v>
      </c>
      <c r="L4601" s="1">
        <v>468.44166666666672</v>
      </c>
    </row>
    <row r="4602" spans="1:12">
      <c r="A4602" t="s">
        <v>4625</v>
      </c>
      <c r="B4602" s="2">
        <v>41944</v>
      </c>
      <c r="C4602">
        <v>5</v>
      </c>
      <c r="D4602" t="s">
        <v>4</v>
      </c>
      <c r="E4602" t="s">
        <v>8168</v>
      </c>
      <c r="F4602" t="s">
        <v>8027</v>
      </c>
      <c r="G4602">
        <v>15</v>
      </c>
      <c r="H4602">
        <v>2</v>
      </c>
      <c r="I4602">
        <v>1</v>
      </c>
      <c r="J4602" s="1">
        <v>426.56666666666666</v>
      </c>
      <c r="K4602" s="1">
        <f>Sales_Data[[#This Row],[Order Quantity]]*Sales_Data[[#This Row],[Unit Price]]</f>
        <v>426.56666666666666</v>
      </c>
      <c r="L4602" s="1">
        <v>209.01766666666666</v>
      </c>
    </row>
    <row r="4603" spans="1:12">
      <c r="A4603" t="s">
        <v>4626</v>
      </c>
      <c r="B4603" s="2">
        <v>41944</v>
      </c>
      <c r="C4603">
        <v>17</v>
      </c>
      <c r="D4603" t="s">
        <v>2</v>
      </c>
      <c r="E4603" t="s">
        <v>8168</v>
      </c>
      <c r="F4603" t="s">
        <v>8025</v>
      </c>
      <c r="G4603">
        <v>49</v>
      </c>
      <c r="H4603">
        <v>7</v>
      </c>
      <c r="I4603">
        <v>9</v>
      </c>
      <c r="J4603" s="1">
        <v>279.91111111111115</v>
      </c>
      <c r="K4603" s="1">
        <f>Sales_Data[[#This Row],[Order Quantity]]*Sales_Data[[#This Row],[Unit Price]]</f>
        <v>2519.2000000000003</v>
      </c>
      <c r="L4603" s="1">
        <v>145.55377777777778</v>
      </c>
    </row>
    <row r="4604" spans="1:12">
      <c r="A4604" t="s">
        <v>4627</v>
      </c>
      <c r="B4604" s="2">
        <v>41945</v>
      </c>
      <c r="C4604">
        <v>9</v>
      </c>
      <c r="D4604" t="s">
        <v>2</v>
      </c>
      <c r="E4604" t="s">
        <v>8168</v>
      </c>
      <c r="F4604" t="s">
        <v>8027</v>
      </c>
      <c r="G4604">
        <v>25</v>
      </c>
      <c r="H4604">
        <v>4</v>
      </c>
      <c r="I4604">
        <v>6</v>
      </c>
      <c r="J4604" s="1">
        <v>111.66666666666667</v>
      </c>
      <c r="K4604" s="1">
        <f>Sales_Data[[#This Row],[Order Quantity]]*Sales_Data[[#This Row],[Unit Price]]</f>
        <v>670</v>
      </c>
      <c r="L4604" s="1">
        <v>63.649999999999991</v>
      </c>
    </row>
    <row r="4605" spans="1:12">
      <c r="A4605" t="s">
        <v>4628</v>
      </c>
      <c r="B4605" s="2">
        <v>41945</v>
      </c>
      <c r="C4605">
        <v>2</v>
      </c>
      <c r="D4605" t="s">
        <v>2</v>
      </c>
      <c r="E4605" t="s">
        <v>8168</v>
      </c>
      <c r="F4605" t="s">
        <v>8027</v>
      </c>
      <c r="G4605">
        <v>4</v>
      </c>
      <c r="H4605">
        <v>1</v>
      </c>
      <c r="I4605">
        <v>9</v>
      </c>
      <c r="J4605" s="1">
        <v>134.74444444444444</v>
      </c>
      <c r="K4605" s="1">
        <f>Sales_Data[[#This Row],[Order Quantity]]*Sales_Data[[#This Row],[Unit Price]]</f>
        <v>1212.7</v>
      </c>
      <c r="L4605" s="1">
        <v>103.75322222222223</v>
      </c>
    </row>
    <row r="4606" spans="1:12">
      <c r="A4606" t="s">
        <v>4629</v>
      </c>
      <c r="B4606" s="2">
        <v>41946</v>
      </c>
      <c r="C4606">
        <v>14</v>
      </c>
      <c r="D4606" t="s">
        <v>2</v>
      </c>
      <c r="E4606" t="s">
        <v>8168</v>
      </c>
      <c r="F4606" t="s">
        <v>8026</v>
      </c>
      <c r="G4606">
        <v>40</v>
      </c>
      <c r="H4606">
        <v>6</v>
      </c>
      <c r="I4606">
        <v>4</v>
      </c>
      <c r="J4606" s="1">
        <v>559.07777777777778</v>
      </c>
      <c r="K4606" s="1">
        <f>Sales_Data[[#This Row],[Order Quantity]]*Sales_Data[[#This Row],[Unit Price]]</f>
        <v>2236.3111111111111</v>
      </c>
      <c r="L4606" s="1">
        <v>262.76655555555556</v>
      </c>
    </row>
    <row r="4607" spans="1:12">
      <c r="A4607" t="s">
        <v>4630</v>
      </c>
      <c r="B4607" s="2">
        <v>41946</v>
      </c>
      <c r="C4607">
        <v>3</v>
      </c>
      <c r="D4607" t="s">
        <v>4</v>
      </c>
      <c r="E4607" t="s">
        <v>8168</v>
      </c>
      <c r="F4607" t="s">
        <v>8027</v>
      </c>
      <c r="G4607">
        <v>8</v>
      </c>
      <c r="H4607">
        <v>2</v>
      </c>
      <c r="I4607">
        <v>8</v>
      </c>
      <c r="J4607" s="1">
        <v>268.74444444444447</v>
      </c>
      <c r="K4607" s="1">
        <f>Sales_Data[[#This Row],[Order Quantity]]*Sales_Data[[#This Row],[Unit Price]]</f>
        <v>2149.9555555555557</v>
      </c>
      <c r="L4607" s="1">
        <v>147.80944444444447</v>
      </c>
    </row>
    <row r="4608" spans="1:12">
      <c r="A4608" t="s">
        <v>4631</v>
      </c>
      <c r="B4608" s="2">
        <v>41946</v>
      </c>
      <c r="C4608">
        <v>1</v>
      </c>
      <c r="D4608" t="s">
        <v>3</v>
      </c>
      <c r="E4608" t="s">
        <v>8168</v>
      </c>
      <c r="F4608" t="s">
        <v>8027</v>
      </c>
      <c r="G4608">
        <v>3</v>
      </c>
      <c r="H4608">
        <v>1</v>
      </c>
      <c r="I4608">
        <v>4</v>
      </c>
      <c r="J4608" s="1">
        <v>120.60000000000001</v>
      </c>
      <c r="K4608" s="1">
        <f>Sales_Data[[#This Row],[Order Quantity]]*Sales_Data[[#This Row],[Unit Price]]</f>
        <v>482.40000000000003</v>
      </c>
      <c r="L4608" s="1">
        <v>79.596000000000018</v>
      </c>
    </row>
    <row r="4609" spans="1:12">
      <c r="A4609" t="s">
        <v>4632</v>
      </c>
      <c r="B4609" s="2">
        <v>41946</v>
      </c>
      <c r="C4609">
        <v>20</v>
      </c>
      <c r="D4609" t="s">
        <v>4</v>
      </c>
      <c r="E4609" t="s">
        <v>8168</v>
      </c>
      <c r="F4609" t="s">
        <v>8028</v>
      </c>
      <c r="G4609">
        <v>56</v>
      </c>
      <c r="H4609">
        <v>8</v>
      </c>
      <c r="I4609">
        <v>3</v>
      </c>
      <c r="J4609" s="1">
        <v>636.5</v>
      </c>
      <c r="K4609" s="1">
        <f>Sales_Data[[#This Row],[Order Quantity]]*Sales_Data[[#This Row],[Unit Price]]</f>
        <v>1909.5</v>
      </c>
      <c r="L4609" s="1">
        <v>356.44000000000005</v>
      </c>
    </row>
    <row r="4610" spans="1:12">
      <c r="A4610" t="s">
        <v>4633</v>
      </c>
      <c r="B4610" s="2">
        <v>41947</v>
      </c>
      <c r="C4610">
        <v>19</v>
      </c>
      <c r="D4610" t="s">
        <v>4</v>
      </c>
      <c r="E4610" t="s">
        <v>8168</v>
      </c>
      <c r="F4610" t="s">
        <v>8028</v>
      </c>
      <c r="G4610">
        <v>54</v>
      </c>
      <c r="H4610">
        <v>8</v>
      </c>
      <c r="I4610">
        <v>9</v>
      </c>
      <c r="J4610" s="1">
        <v>23.822222222222223</v>
      </c>
      <c r="K4610" s="1">
        <f>Sales_Data[[#This Row],[Order Quantity]]*Sales_Data[[#This Row],[Unit Price]]</f>
        <v>214.4</v>
      </c>
      <c r="L4610" s="1">
        <v>13.578666666666667</v>
      </c>
    </row>
    <row r="4611" spans="1:12">
      <c r="A4611" t="s">
        <v>4634</v>
      </c>
      <c r="B4611" s="2">
        <v>41947</v>
      </c>
      <c r="C4611">
        <v>16</v>
      </c>
      <c r="D4611" t="s">
        <v>4</v>
      </c>
      <c r="E4611" t="s">
        <v>8168</v>
      </c>
      <c r="F4611" t="s">
        <v>8025</v>
      </c>
      <c r="G4611">
        <v>45</v>
      </c>
      <c r="H4611">
        <v>7</v>
      </c>
      <c r="I4611">
        <v>8</v>
      </c>
      <c r="J4611" s="1">
        <v>99.01111111111112</v>
      </c>
      <c r="K4611" s="1">
        <f>Sales_Data[[#This Row],[Order Quantity]]*Sales_Data[[#This Row],[Unit Price]]</f>
        <v>792.08888888888896</v>
      </c>
      <c r="L4611" s="1">
        <v>58.416555555555561</v>
      </c>
    </row>
    <row r="4612" spans="1:12">
      <c r="A4612" t="s">
        <v>4635</v>
      </c>
      <c r="B4612" s="2">
        <v>41947</v>
      </c>
      <c r="C4612">
        <v>3</v>
      </c>
      <c r="D4612" t="s">
        <v>2</v>
      </c>
      <c r="E4612" t="s">
        <v>8168</v>
      </c>
      <c r="F4612" t="s">
        <v>8027</v>
      </c>
      <c r="G4612">
        <v>9</v>
      </c>
      <c r="H4612">
        <v>2</v>
      </c>
      <c r="I4612">
        <v>6</v>
      </c>
      <c r="J4612" s="1">
        <v>118.36666666666666</v>
      </c>
      <c r="K4612" s="1">
        <f>Sales_Data[[#This Row],[Order Quantity]]*Sales_Data[[#This Row],[Unit Price]]</f>
        <v>710.19999999999993</v>
      </c>
      <c r="L4612" s="1">
        <v>71.02</v>
      </c>
    </row>
    <row r="4613" spans="1:12">
      <c r="A4613" t="s">
        <v>4636</v>
      </c>
      <c r="B4613" s="2">
        <v>41947</v>
      </c>
      <c r="C4613">
        <v>15</v>
      </c>
      <c r="D4613" t="s">
        <v>4</v>
      </c>
      <c r="E4613" t="s">
        <v>8168</v>
      </c>
      <c r="F4613" t="s">
        <v>8025</v>
      </c>
      <c r="G4613">
        <v>43</v>
      </c>
      <c r="H4613">
        <v>6</v>
      </c>
      <c r="I4613">
        <v>4</v>
      </c>
      <c r="J4613" s="1">
        <v>697.54444444444448</v>
      </c>
      <c r="K4613" s="1">
        <f>Sales_Data[[#This Row],[Order Quantity]]*Sales_Data[[#This Row],[Unit Price]]</f>
        <v>2790.1777777777779</v>
      </c>
      <c r="L4613" s="1">
        <v>432.47755555555557</v>
      </c>
    </row>
    <row r="4614" spans="1:12">
      <c r="A4614" t="s">
        <v>4637</v>
      </c>
      <c r="B4614" s="2">
        <v>41948</v>
      </c>
      <c r="C4614">
        <v>10</v>
      </c>
      <c r="D4614" t="s">
        <v>2</v>
      </c>
      <c r="E4614" t="s">
        <v>8168</v>
      </c>
      <c r="F4614" t="s">
        <v>8026</v>
      </c>
      <c r="G4614">
        <v>29</v>
      </c>
      <c r="H4614">
        <v>4</v>
      </c>
      <c r="I4614">
        <v>1</v>
      </c>
      <c r="J4614" s="1">
        <v>120.60000000000001</v>
      </c>
      <c r="K4614" s="1">
        <f>Sales_Data[[#This Row],[Order Quantity]]*Sales_Data[[#This Row],[Unit Price]]</f>
        <v>120.60000000000001</v>
      </c>
      <c r="L4614" s="1">
        <v>96.480000000000018</v>
      </c>
    </row>
    <row r="4615" spans="1:12">
      <c r="A4615" t="s">
        <v>4638</v>
      </c>
      <c r="B4615" s="2">
        <v>41948</v>
      </c>
      <c r="C4615">
        <v>13</v>
      </c>
      <c r="D4615" t="s">
        <v>4</v>
      </c>
      <c r="E4615" t="s">
        <v>8168</v>
      </c>
      <c r="F4615" t="s">
        <v>8026</v>
      </c>
      <c r="G4615">
        <v>36</v>
      </c>
      <c r="H4615">
        <v>5</v>
      </c>
      <c r="I4615">
        <v>5</v>
      </c>
      <c r="J4615" s="1">
        <v>599.27777777777783</v>
      </c>
      <c r="K4615" s="1">
        <f>Sales_Data[[#This Row],[Order Quantity]]*Sales_Data[[#This Row],[Unit Price]]</f>
        <v>2996.3888888888891</v>
      </c>
      <c r="L4615" s="1">
        <v>347.58111111111106</v>
      </c>
    </row>
    <row r="4616" spans="1:12">
      <c r="A4616" t="s">
        <v>4639</v>
      </c>
      <c r="B4616" s="2">
        <v>41948</v>
      </c>
      <c r="C4616">
        <v>7</v>
      </c>
      <c r="D4616" t="s">
        <v>4</v>
      </c>
      <c r="E4616" t="s">
        <v>8168</v>
      </c>
      <c r="F4616" t="s">
        <v>8027</v>
      </c>
      <c r="G4616">
        <v>18</v>
      </c>
      <c r="H4616">
        <v>3</v>
      </c>
      <c r="I4616">
        <v>3</v>
      </c>
      <c r="J4616" s="1">
        <v>26.055555555555557</v>
      </c>
      <c r="K4616" s="1">
        <f>Sales_Data[[#This Row],[Order Quantity]]*Sales_Data[[#This Row],[Unit Price]]</f>
        <v>78.166666666666671</v>
      </c>
      <c r="L4616" s="1">
        <v>13.288333333333334</v>
      </c>
    </row>
    <row r="4617" spans="1:12">
      <c r="A4617" t="s">
        <v>4640</v>
      </c>
      <c r="B4617" s="2">
        <v>41948</v>
      </c>
      <c r="C4617">
        <v>11</v>
      </c>
      <c r="D4617" t="s">
        <v>2</v>
      </c>
      <c r="E4617" t="s">
        <v>8168</v>
      </c>
      <c r="F4617" t="s">
        <v>8026</v>
      </c>
      <c r="G4617">
        <v>32</v>
      </c>
      <c r="H4617">
        <v>5</v>
      </c>
      <c r="I4617">
        <v>5</v>
      </c>
      <c r="J4617" s="1">
        <v>108.6888888888889</v>
      </c>
      <c r="K4617" s="1">
        <f>Sales_Data[[#This Row],[Order Quantity]]*Sales_Data[[#This Row],[Unit Price]]</f>
        <v>543.44444444444446</v>
      </c>
      <c r="L4617" s="1">
        <v>45.649333333333331</v>
      </c>
    </row>
    <row r="4618" spans="1:12">
      <c r="A4618" t="s">
        <v>4641</v>
      </c>
      <c r="B4618" s="2">
        <v>41948</v>
      </c>
      <c r="C4618">
        <v>11</v>
      </c>
      <c r="D4618" t="s">
        <v>4</v>
      </c>
      <c r="E4618" t="s">
        <v>8168</v>
      </c>
      <c r="F4618" t="s">
        <v>8026</v>
      </c>
      <c r="G4618">
        <v>30</v>
      </c>
      <c r="H4618">
        <v>5</v>
      </c>
      <c r="I4618">
        <v>6</v>
      </c>
      <c r="J4618" s="1">
        <v>28.288888888888888</v>
      </c>
      <c r="K4618" s="1">
        <f>Sales_Data[[#This Row],[Order Quantity]]*Sales_Data[[#This Row],[Unit Price]]</f>
        <v>169.73333333333332</v>
      </c>
      <c r="L4618" s="1">
        <v>17.25622222222222</v>
      </c>
    </row>
    <row r="4619" spans="1:12">
      <c r="A4619" t="s">
        <v>4642</v>
      </c>
      <c r="B4619" s="2">
        <v>41948</v>
      </c>
      <c r="C4619">
        <v>11</v>
      </c>
      <c r="D4619" t="s">
        <v>4</v>
      </c>
      <c r="E4619" t="s">
        <v>8168</v>
      </c>
      <c r="F4619" t="s">
        <v>8026</v>
      </c>
      <c r="G4619">
        <v>30</v>
      </c>
      <c r="H4619">
        <v>5</v>
      </c>
      <c r="I4619">
        <v>9</v>
      </c>
      <c r="J4619" s="1">
        <v>139.21111111111111</v>
      </c>
      <c r="K4619" s="1">
        <f>Sales_Data[[#This Row],[Order Quantity]]*Sales_Data[[#This Row],[Unit Price]]</f>
        <v>1252.9000000000001</v>
      </c>
      <c r="L4619" s="1">
        <v>116.93733333333336</v>
      </c>
    </row>
    <row r="4620" spans="1:12">
      <c r="A4620" t="s">
        <v>4643</v>
      </c>
      <c r="B4620" s="2">
        <v>41949</v>
      </c>
      <c r="C4620">
        <v>19</v>
      </c>
      <c r="D4620" t="s">
        <v>4</v>
      </c>
      <c r="E4620" t="s">
        <v>8168</v>
      </c>
      <c r="F4620" t="s">
        <v>8028</v>
      </c>
      <c r="G4620">
        <v>53</v>
      </c>
      <c r="H4620">
        <v>8</v>
      </c>
      <c r="I4620">
        <v>3</v>
      </c>
      <c r="J4620" s="1">
        <v>122.08888888888889</v>
      </c>
      <c r="K4620" s="1">
        <f>Sales_Data[[#This Row],[Order Quantity]]*Sales_Data[[#This Row],[Unit Price]]</f>
        <v>366.26666666666665</v>
      </c>
      <c r="L4620" s="1">
        <v>90.345777777777769</v>
      </c>
    </row>
    <row r="4621" spans="1:12">
      <c r="A4621" t="s">
        <v>4644</v>
      </c>
      <c r="B4621" s="2">
        <v>41949</v>
      </c>
      <c r="C4621">
        <v>20</v>
      </c>
      <c r="D4621" t="s">
        <v>2</v>
      </c>
      <c r="E4621" t="s">
        <v>8168</v>
      </c>
      <c r="F4621" t="s">
        <v>8028</v>
      </c>
      <c r="G4621">
        <v>57</v>
      </c>
      <c r="H4621">
        <v>8</v>
      </c>
      <c r="I4621">
        <v>5</v>
      </c>
      <c r="J4621" s="1">
        <v>117.62222222222223</v>
      </c>
      <c r="K4621" s="1">
        <f>Sales_Data[[#This Row],[Order Quantity]]*Sales_Data[[#This Row],[Unit Price]]</f>
        <v>588.1111111111112</v>
      </c>
      <c r="L4621" s="1">
        <v>65.868444444444464</v>
      </c>
    </row>
    <row r="4622" spans="1:12">
      <c r="A4622" t="s">
        <v>4645</v>
      </c>
      <c r="B4622" s="2">
        <v>41949</v>
      </c>
      <c r="C4622">
        <v>15</v>
      </c>
      <c r="D4622" t="s">
        <v>3</v>
      </c>
      <c r="E4622" t="s">
        <v>8168</v>
      </c>
      <c r="F4622" t="s">
        <v>8025</v>
      </c>
      <c r="G4622">
        <v>43</v>
      </c>
      <c r="H4622">
        <v>6</v>
      </c>
      <c r="I4622">
        <v>7</v>
      </c>
      <c r="J4622" s="1">
        <v>22.333333333333332</v>
      </c>
      <c r="K4622" s="1">
        <f>Sales_Data[[#This Row],[Order Quantity]]*Sales_Data[[#This Row],[Unit Price]]</f>
        <v>156.33333333333331</v>
      </c>
      <c r="L4622" s="1">
        <v>14.74</v>
      </c>
    </row>
    <row r="4623" spans="1:12">
      <c r="A4623" t="s">
        <v>4646</v>
      </c>
      <c r="B4623" s="2">
        <v>41949</v>
      </c>
      <c r="C4623">
        <v>12</v>
      </c>
      <c r="D4623" t="s">
        <v>2</v>
      </c>
      <c r="E4623" t="s">
        <v>8168</v>
      </c>
      <c r="F4623" t="s">
        <v>8026</v>
      </c>
      <c r="G4623">
        <v>34</v>
      </c>
      <c r="H4623">
        <v>5</v>
      </c>
      <c r="I4623">
        <v>6</v>
      </c>
      <c r="J4623" s="1">
        <v>116.13333333333334</v>
      </c>
      <c r="K4623" s="1">
        <f>Sales_Data[[#This Row],[Order Quantity]]*Sales_Data[[#This Row],[Unit Price]]</f>
        <v>696.80000000000007</v>
      </c>
      <c r="L4623" s="1">
        <v>96.390666666666661</v>
      </c>
    </row>
    <row r="4624" spans="1:12">
      <c r="A4624" t="s">
        <v>4647</v>
      </c>
      <c r="B4624" s="2">
        <v>41950</v>
      </c>
      <c r="C4624">
        <v>16</v>
      </c>
      <c r="D4624" t="s">
        <v>2</v>
      </c>
      <c r="E4624" t="s">
        <v>8168</v>
      </c>
      <c r="F4624" t="s">
        <v>8025</v>
      </c>
      <c r="G4624">
        <v>46</v>
      </c>
      <c r="H4624">
        <v>7</v>
      </c>
      <c r="I4624">
        <v>4</v>
      </c>
      <c r="J4624" s="1">
        <v>262.04444444444448</v>
      </c>
      <c r="K4624" s="1">
        <f>Sales_Data[[#This Row],[Order Quantity]]*Sales_Data[[#This Row],[Unit Price]]</f>
        <v>1048.1777777777779</v>
      </c>
      <c r="L4624" s="1">
        <v>125.78133333333332</v>
      </c>
    </row>
    <row r="4625" spans="1:12">
      <c r="A4625" t="s">
        <v>4648</v>
      </c>
      <c r="B4625" s="2">
        <v>41950</v>
      </c>
      <c r="C4625">
        <v>8</v>
      </c>
      <c r="D4625" t="s">
        <v>4</v>
      </c>
      <c r="E4625" t="s">
        <v>8168</v>
      </c>
      <c r="F4625" t="s">
        <v>8027</v>
      </c>
      <c r="G4625">
        <v>21</v>
      </c>
      <c r="H4625">
        <v>3</v>
      </c>
      <c r="I4625">
        <v>2</v>
      </c>
      <c r="J4625" s="1">
        <v>285.86666666666667</v>
      </c>
      <c r="K4625" s="1">
        <f>Sales_Data[[#This Row],[Order Quantity]]*Sales_Data[[#This Row],[Unit Price]]</f>
        <v>571.73333333333335</v>
      </c>
      <c r="L4625" s="1">
        <v>125.78133333333335</v>
      </c>
    </row>
    <row r="4626" spans="1:12">
      <c r="A4626" t="s">
        <v>4649</v>
      </c>
      <c r="B4626" s="2">
        <v>41950</v>
      </c>
      <c r="C4626">
        <v>15</v>
      </c>
      <c r="D4626" t="s">
        <v>4</v>
      </c>
      <c r="E4626" t="s">
        <v>8168</v>
      </c>
      <c r="F4626" t="s">
        <v>8025</v>
      </c>
      <c r="G4626">
        <v>41</v>
      </c>
      <c r="H4626">
        <v>6</v>
      </c>
      <c r="I4626">
        <v>4</v>
      </c>
      <c r="J4626" s="1">
        <v>118.36666666666666</v>
      </c>
      <c r="K4626" s="1">
        <f>Sales_Data[[#This Row],[Order Quantity]]*Sales_Data[[#This Row],[Unit Price]]</f>
        <v>473.46666666666664</v>
      </c>
      <c r="L4626" s="1">
        <v>65.101666666666674</v>
      </c>
    </row>
    <row r="4627" spans="1:12">
      <c r="A4627" t="s">
        <v>4650</v>
      </c>
      <c r="B4627" s="2">
        <v>41950</v>
      </c>
      <c r="C4627">
        <v>10</v>
      </c>
      <c r="D4627" t="s">
        <v>2</v>
      </c>
      <c r="E4627" t="s">
        <v>8168</v>
      </c>
      <c r="F4627" t="s">
        <v>8027</v>
      </c>
      <c r="G4627">
        <v>27</v>
      </c>
      <c r="H4627">
        <v>4</v>
      </c>
      <c r="I4627">
        <v>8</v>
      </c>
      <c r="J4627" s="1">
        <v>255.34444444444443</v>
      </c>
      <c r="K4627" s="1">
        <f>Sales_Data[[#This Row],[Order Quantity]]*Sales_Data[[#This Row],[Unit Price]]</f>
        <v>2042.7555555555555</v>
      </c>
      <c r="L4627" s="1">
        <v>209.38244444444442</v>
      </c>
    </row>
    <row r="4628" spans="1:12">
      <c r="A4628" t="s">
        <v>4651</v>
      </c>
      <c r="B4628" s="2">
        <v>41951</v>
      </c>
      <c r="C4628">
        <v>1</v>
      </c>
      <c r="D4628" t="s">
        <v>3</v>
      </c>
      <c r="E4628" t="s">
        <v>8168</v>
      </c>
      <c r="F4628" t="s">
        <v>8027</v>
      </c>
      <c r="G4628">
        <v>2</v>
      </c>
      <c r="H4628">
        <v>1</v>
      </c>
      <c r="I4628">
        <v>6</v>
      </c>
      <c r="J4628" s="1">
        <v>312.66666666666669</v>
      </c>
      <c r="K4628" s="1">
        <f>Sales_Data[[#This Row],[Order Quantity]]*Sales_Data[[#This Row],[Unit Price]]</f>
        <v>1876</v>
      </c>
      <c r="L4628" s="1">
        <v>221.99333333333331</v>
      </c>
    </row>
    <row r="4629" spans="1:12">
      <c r="A4629" t="s">
        <v>4652</v>
      </c>
      <c r="B4629" s="2">
        <v>41951</v>
      </c>
      <c r="C4629">
        <v>7</v>
      </c>
      <c r="D4629" t="s">
        <v>2</v>
      </c>
      <c r="E4629" t="s">
        <v>8168</v>
      </c>
      <c r="F4629" t="s">
        <v>8027</v>
      </c>
      <c r="G4629">
        <v>18</v>
      </c>
      <c r="H4629">
        <v>3</v>
      </c>
      <c r="I4629">
        <v>9</v>
      </c>
      <c r="J4629" s="1">
        <v>124.32222222222224</v>
      </c>
      <c r="K4629" s="1">
        <f>Sales_Data[[#This Row],[Order Quantity]]*Sales_Data[[#This Row],[Unit Price]]</f>
        <v>1118.9000000000001</v>
      </c>
      <c r="L4629" s="1">
        <v>84.539111111111126</v>
      </c>
    </row>
    <row r="4630" spans="1:12">
      <c r="A4630" t="s">
        <v>4653</v>
      </c>
      <c r="B4630" s="2">
        <v>41951</v>
      </c>
      <c r="C4630">
        <v>5</v>
      </c>
      <c r="D4630" t="s">
        <v>4</v>
      </c>
      <c r="E4630" t="s">
        <v>8168</v>
      </c>
      <c r="F4630" t="s">
        <v>8027</v>
      </c>
      <c r="G4630">
        <v>14</v>
      </c>
      <c r="H4630">
        <v>2</v>
      </c>
      <c r="I4630">
        <v>9</v>
      </c>
      <c r="J4630" s="1">
        <v>122.08888888888889</v>
      </c>
      <c r="K4630" s="1">
        <f>Sales_Data[[#This Row],[Order Quantity]]*Sales_Data[[#This Row],[Unit Price]]</f>
        <v>1098.8</v>
      </c>
      <c r="L4630" s="1">
        <v>52.498222222222218</v>
      </c>
    </row>
    <row r="4631" spans="1:12">
      <c r="A4631" t="s">
        <v>4654</v>
      </c>
      <c r="B4631" s="2">
        <v>41951</v>
      </c>
      <c r="C4631">
        <v>1</v>
      </c>
      <c r="D4631" t="s">
        <v>3</v>
      </c>
      <c r="E4631" t="s">
        <v>8168</v>
      </c>
      <c r="F4631" t="s">
        <v>8027</v>
      </c>
      <c r="G4631">
        <v>3</v>
      </c>
      <c r="H4631">
        <v>1</v>
      </c>
      <c r="I4631">
        <v>4</v>
      </c>
      <c r="J4631" s="1">
        <v>206.21111111111111</v>
      </c>
      <c r="K4631" s="1">
        <f>Sales_Data[[#This Row],[Order Quantity]]*Sales_Data[[#This Row],[Unit Price]]</f>
        <v>824.84444444444443</v>
      </c>
      <c r="L4631" s="1">
        <v>84.546555555555557</v>
      </c>
    </row>
    <row r="4632" spans="1:12">
      <c r="A4632" t="s">
        <v>4655</v>
      </c>
      <c r="B4632" s="2">
        <v>41951</v>
      </c>
      <c r="C4632">
        <v>1</v>
      </c>
      <c r="D4632" t="s">
        <v>2</v>
      </c>
      <c r="E4632" t="s">
        <v>8168</v>
      </c>
      <c r="F4632" t="s">
        <v>8027</v>
      </c>
      <c r="G4632">
        <v>1</v>
      </c>
      <c r="H4632">
        <v>1</v>
      </c>
      <c r="I4632">
        <v>7</v>
      </c>
      <c r="J4632" s="1">
        <v>281.39999999999998</v>
      </c>
      <c r="K4632" s="1">
        <f>Sales_Data[[#This Row],[Order Quantity]]*Sales_Data[[#This Row],[Unit Price]]</f>
        <v>1969.7999999999997</v>
      </c>
      <c r="L4632" s="1">
        <v>188.53800000000001</v>
      </c>
    </row>
    <row r="4633" spans="1:12">
      <c r="A4633" t="s">
        <v>4656</v>
      </c>
      <c r="B4633" s="2">
        <v>41951</v>
      </c>
      <c r="C4633">
        <v>8</v>
      </c>
      <c r="D4633" t="s">
        <v>4</v>
      </c>
      <c r="E4633" t="s">
        <v>8168</v>
      </c>
      <c r="F4633" t="s">
        <v>8027</v>
      </c>
      <c r="G4633">
        <v>23</v>
      </c>
      <c r="H4633">
        <v>4</v>
      </c>
      <c r="I4633">
        <v>4</v>
      </c>
      <c r="J4633" s="1">
        <v>148.88888888888889</v>
      </c>
      <c r="K4633" s="1">
        <f>Sales_Data[[#This Row],[Order Quantity]]*Sales_Data[[#This Row],[Unit Price]]</f>
        <v>595.55555555555554</v>
      </c>
      <c r="L4633" s="1">
        <v>81.8888888888889</v>
      </c>
    </row>
    <row r="4634" spans="1:12">
      <c r="A4634" t="s">
        <v>4657</v>
      </c>
      <c r="B4634" s="2">
        <v>41951</v>
      </c>
      <c r="C4634">
        <v>2</v>
      </c>
      <c r="D4634" t="s">
        <v>3</v>
      </c>
      <c r="E4634" t="s">
        <v>8168</v>
      </c>
      <c r="F4634" t="s">
        <v>8027</v>
      </c>
      <c r="G4634">
        <v>6</v>
      </c>
      <c r="H4634">
        <v>1</v>
      </c>
      <c r="I4634">
        <v>4</v>
      </c>
      <c r="J4634" s="1">
        <v>192.06666666666669</v>
      </c>
      <c r="K4634" s="1">
        <f>Sales_Data[[#This Row],[Order Quantity]]*Sales_Data[[#This Row],[Unit Price]]</f>
        <v>768.26666666666677</v>
      </c>
      <c r="L4634" s="1">
        <v>153.65333333333334</v>
      </c>
    </row>
    <row r="4635" spans="1:12">
      <c r="A4635" t="s">
        <v>4658</v>
      </c>
      <c r="B4635" s="2">
        <v>41951</v>
      </c>
      <c r="C4635">
        <v>7</v>
      </c>
      <c r="D4635" t="s">
        <v>2</v>
      </c>
      <c r="E4635" t="s">
        <v>8168</v>
      </c>
      <c r="F4635" t="s">
        <v>8027</v>
      </c>
      <c r="G4635">
        <v>20</v>
      </c>
      <c r="H4635">
        <v>3</v>
      </c>
      <c r="I4635">
        <v>5</v>
      </c>
      <c r="J4635" s="1">
        <v>122.83333333333333</v>
      </c>
      <c r="K4635" s="1">
        <f>Sales_Data[[#This Row],[Order Quantity]]*Sales_Data[[#This Row],[Unit Price]]</f>
        <v>614.16666666666663</v>
      </c>
      <c r="L4635" s="1">
        <v>54.046666666666667</v>
      </c>
    </row>
    <row r="4636" spans="1:12">
      <c r="A4636" t="s">
        <v>4659</v>
      </c>
      <c r="B4636" s="2">
        <v>41952</v>
      </c>
      <c r="C4636">
        <v>17</v>
      </c>
      <c r="D4636" t="s">
        <v>3</v>
      </c>
      <c r="E4636" t="s">
        <v>8168</v>
      </c>
      <c r="F4636" t="s">
        <v>8025</v>
      </c>
      <c r="G4636">
        <v>47</v>
      </c>
      <c r="H4636">
        <v>7</v>
      </c>
      <c r="I4636">
        <v>4</v>
      </c>
      <c r="J4636" s="1">
        <v>94.544444444444437</v>
      </c>
      <c r="K4636" s="1">
        <f>Sales_Data[[#This Row],[Order Quantity]]*Sales_Data[[#This Row],[Unit Price]]</f>
        <v>378.17777777777775</v>
      </c>
      <c r="L4636" s="1">
        <v>53.890333333333324</v>
      </c>
    </row>
    <row r="4637" spans="1:12">
      <c r="A4637" t="s">
        <v>4660</v>
      </c>
      <c r="B4637" s="2">
        <v>41952</v>
      </c>
      <c r="C4637">
        <v>6</v>
      </c>
      <c r="D4637" t="s">
        <v>4</v>
      </c>
      <c r="E4637" t="s">
        <v>8168</v>
      </c>
      <c r="F4637" t="s">
        <v>8027</v>
      </c>
      <c r="G4637">
        <v>15</v>
      </c>
      <c r="H4637">
        <v>3</v>
      </c>
      <c r="I4637">
        <v>4</v>
      </c>
      <c r="J4637" s="1">
        <v>568.75555555555559</v>
      </c>
      <c r="K4637" s="1">
        <f>Sales_Data[[#This Row],[Order Quantity]]*Sales_Data[[#This Row],[Unit Price]]</f>
        <v>2275.0222222222224</v>
      </c>
      <c r="L4637" s="1">
        <v>335.56577777777778</v>
      </c>
    </row>
    <row r="4638" spans="1:12">
      <c r="A4638" t="s">
        <v>4661</v>
      </c>
      <c r="B4638" s="2">
        <v>41953</v>
      </c>
      <c r="C4638">
        <v>20</v>
      </c>
      <c r="D4638" t="s">
        <v>4</v>
      </c>
      <c r="E4638" t="s">
        <v>8168</v>
      </c>
      <c r="F4638" t="s">
        <v>8028</v>
      </c>
      <c r="G4638">
        <v>57</v>
      </c>
      <c r="H4638">
        <v>8</v>
      </c>
      <c r="I4638">
        <v>4</v>
      </c>
      <c r="J4638" s="1">
        <v>257.57777777777778</v>
      </c>
      <c r="K4638" s="1">
        <f>Sales_Data[[#This Row],[Order Quantity]]*Sales_Data[[#This Row],[Unit Price]]</f>
        <v>1030.3111111111111</v>
      </c>
      <c r="L4638" s="1">
        <v>162.274</v>
      </c>
    </row>
    <row r="4639" spans="1:12">
      <c r="A4639" t="s">
        <v>4662</v>
      </c>
      <c r="B4639" s="2">
        <v>41954</v>
      </c>
      <c r="C4639">
        <v>12</v>
      </c>
      <c r="D4639" t="s">
        <v>4</v>
      </c>
      <c r="E4639" t="s">
        <v>8168</v>
      </c>
      <c r="F4639" t="s">
        <v>8026</v>
      </c>
      <c r="G4639">
        <v>34</v>
      </c>
      <c r="H4639">
        <v>5</v>
      </c>
      <c r="I4639">
        <v>6</v>
      </c>
      <c r="J4639" s="1">
        <v>93.055555555555557</v>
      </c>
      <c r="K4639" s="1">
        <f>Sales_Data[[#This Row],[Order Quantity]]*Sales_Data[[#This Row],[Unit Price]]</f>
        <v>558.33333333333337</v>
      </c>
      <c r="L4639" s="1">
        <v>71.652777777777771</v>
      </c>
    </row>
    <row r="4640" spans="1:12">
      <c r="A4640" t="s">
        <v>4663</v>
      </c>
      <c r="B4640" s="2">
        <v>41954</v>
      </c>
      <c r="C4640">
        <v>15</v>
      </c>
      <c r="D4640" t="s">
        <v>2</v>
      </c>
      <c r="E4640" t="s">
        <v>8168</v>
      </c>
      <c r="F4640" t="s">
        <v>8025</v>
      </c>
      <c r="G4640">
        <v>42</v>
      </c>
      <c r="H4640">
        <v>6</v>
      </c>
      <c r="I4640">
        <v>8</v>
      </c>
      <c r="J4640" s="1">
        <v>221.84444444444446</v>
      </c>
      <c r="K4640" s="1">
        <f>Sales_Data[[#This Row],[Order Quantity]]*Sales_Data[[#This Row],[Unit Price]]</f>
        <v>1774.7555555555557</v>
      </c>
      <c r="L4640" s="1">
        <v>148.6357777777778</v>
      </c>
    </row>
    <row r="4641" spans="1:12">
      <c r="A4641" t="s">
        <v>4664</v>
      </c>
      <c r="B4641" s="2">
        <v>41954</v>
      </c>
      <c r="C4641">
        <v>17</v>
      </c>
      <c r="D4641" t="s">
        <v>4</v>
      </c>
      <c r="E4641" t="s">
        <v>8168</v>
      </c>
      <c r="F4641" t="s">
        <v>8025</v>
      </c>
      <c r="G4641">
        <v>48</v>
      </c>
      <c r="H4641">
        <v>7</v>
      </c>
      <c r="I4641">
        <v>4</v>
      </c>
      <c r="J4641" s="1">
        <v>445.17777777777775</v>
      </c>
      <c r="K4641" s="1">
        <f>Sales_Data[[#This Row],[Order Quantity]]*Sales_Data[[#This Row],[Unit Price]]</f>
        <v>1780.711111111111</v>
      </c>
      <c r="L4641" s="1">
        <v>333.88333333333333</v>
      </c>
    </row>
    <row r="4642" spans="1:12">
      <c r="A4642" t="s">
        <v>4665</v>
      </c>
      <c r="B4642" s="2">
        <v>41955</v>
      </c>
      <c r="C4642">
        <v>14</v>
      </c>
      <c r="D4642" t="s">
        <v>4</v>
      </c>
      <c r="E4642" t="s">
        <v>8168</v>
      </c>
      <c r="F4642" t="s">
        <v>8026</v>
      </c>
      <c r="G4642">
        <v>39</v>
      </c>
      <c r="H4642">
        <v>6</v>
      </c>
      <c r="I4642">
        <v>3</v>
      </c>
      <c r="J4642" s="1">
        <v>116.87777777777779</v>
      </c>
      <c r="K4642" s="1">
        <f>Sales_Data[[#This Row],[Order Quantity]]*Sales_Data[[#This Row],[Unit Price]]</f>
        <v>350.63333333333338</v>
      </c>
      <c r="L4642" s="1">
        <v>75.970555555555563</v>
      </c>
    </row>
    <row r="4643" spans="1:12">
      <c r="A4643" t="s">
        <v>4666</v>
      </c>
      <c r="B4643" s="2">
        <v>41955</v>
      </c>
      <c r="C4643">
        <v>14</v>
      </c>
      <c r="D4643" t="s">
        <v>4</v>
      </c>
      <c r="E4643" t="s">
        <v>8168</v>
      </c>
      <c r="F4643" t="s">
        <v>8026</v>
      </c>
      <c r="G4643">
        <v>40</v>
      </c>
      <c r="H4643">
        <v>6</v>
      </c>
      <c r="I4643">
        <v>3</v>
      </c>
      <c r="J4643" s="1">
        <v>438.47777777777782</v>
      </c>
      <c r="K4643" s="1">
        <f>Sales_Data[[#This Row],[Order Quantity]]*Sales_Data[[#This Row],[Unit Price]]</f>
        <v>1315.4333333333334</v>
      </c>
      <c r="L4643" s="1">
        <v>280.62577777777778</v>
      </c>
    </row>
    <row r="4644" spans="1:12">
      <c r="A4644" t="s">
        <v>4667</v>
      </c>
      <c r="B4644" s="2">
        <v>41955</v>
      </c>
      <c r="C4644">
        <v>3</v>
      </c>
      <c r="D4644" t="s">
        <v>4</v>
      </c>
      <c r="E4644" t="s">
        <v>8168</v>
      </c>
      <c r="F4644" t="s">
        <v>8027</v>
      </c>
      <c r="G4644">
        <v>7</v>
      </c>
      <c r="H4644">
        <v>1</v>
      </c>
      <c r="I4644">
        <v>3</v>
      </c>
      <c r="J4644" s="1">
        <v>109.43333333333334</v>
      </c>
      <c r="K4644" s="1">
        <f>Sales_Data[[#This Row],[Order Quantity]]*Sales_Data[[#This Row],[Unit Price]]</f>
        <v>328.3</v>
      </c>
      <c r="L4644" s="1">
        <v>52.527999999999992</v>
      </c>
    </row>
    <row r="4645" spans="1:12">
      <c r="A4645" t="s">
        <v>4668</v>
      </c>
      <c r="B4645" s="2">
        <v>41955</v>
      </c>
      <c r="C4645">
        <v>16</v>
      </c>
      <c r="D4645" t="s">
        <v>2</v>
      </c>
      <c r="E4645" t="s">
        <v>8168</v>
      </c>
      <c r="F4645" t="s">
        <v>8025</v>
      </c>
      <c r="G4645">
        <v>46</v>
      </c>
      <c r="H4645">
        <v>7</v>
      </c>
      <c r="I4645">
        <v>9</v>
      </c>
      <c r="J4645" s="1">
        <v>326.06666666666666</v>
      </c>
      <c r="K4645" s="1">
        <f>Sales_Data[[#This Row],[Order Quantity]]*Sales_Data[[#This Row],[Unit Price]]</f>
        <v>2934.6</v>
      </c>
      <c r="L4645" s="1">
        <v>166.29399999999998</v>
      </c>
    </row>
    <row r="4646" spans="1:12">
      <c r="A4646" t="s">
        <v>4669</v>
      </c>
      <c r="B4646" s="2">
        <v>41956</v>
      </c>
      <c r="C4646">
        <v>11</v>
      </c>
      <c r="D4646" t="s">
        <v>4</v>
      </c>
      <c r="E4646" t="s">
        <v>8168</v>
      </c>
      <c r="F4646" t="s">
        <v>8026</v>
      </c>
      <c r="G4646">
        <v>32</v>
      </c>
      <c r="H4646">
        <v>5</v>
      </c>
      <c r="I4646">
        <v>2</v>
      </c>
      <c r="J4646" s="1">
        <v>422.1</v>
      </c>
      <c r="K4646" s="1">
        <f>Sales_Data[[#This Row],[Order Quantity]]*Sales_Data[[#This Row],[Unit Price]]</f>
        <v>844.2</v>
      </c>
      <c r="L4646" s="1">
        <v>325.01700000000005</v>
      </c>
    </row>
    <row r="4647" spans="1:12">
      <c r="A4647" t="s">
        <v>4670</v>
      </c>
      <c r="B4647" s="2">
        <v>41956</v>
      </c>
      <c r="C4647">
        <v>17</v>
      </c>
      <c r="D4647" t="s">
        <v>4</v>
      </c>
      <c r="E4647" t="s">
        <v>8168</v>
      </c>
      <c r="F4647" t="s">
        <v>8025</v>
      </c>
      <c r="G4647">
        <v>49</v>
      </c>
      <c r="H4647">
        <v>7</v>
      </c>
      <c r="I4647">
        <v>8</v>
      </c>
      <c r="J4647" s="1">
        <v>424.33333333333331</v>
      </c>
      <c r="K4647" s="1">
        <f>Sales_Data[[#This Row],[Order Quantity]]*Sales_Data[[#This Row],[Unit Price]]</f>
        <v>3394.6666666666665</v>
      </c>
      <c r="L4647" s="1">
        <v>339.4666666666667</v>
      </c>
    </row>
    <row r="4648" spans="1:12">
      <c r="A4648" t="s">
        <v>4671</v>
      </c>
      <c r="B4648" s="2">
        <v>41956</v>
      </c>
      <c r="C4648">
        <v>10</v>
      </c>
      <c r="D4648" t="s">
        <v>2</v>
      </c>
      <c r="E4648" t="s">
        <v>8168</v>
      </c>
      <c r="F4648" t="s">
        <v>8026</v>
      </c>
      <c r="G4648">
        <v>28</v>
      </c>
      <c r="H4648">
        <v>4</v>
      </c>
      <c r="I4648">
        <v>7</v>
      </c>
      <c r="J4648" s="1">
        <v>207.7</v>
      </c>
      <c r="K4648" s="1">
        <f>Sales_Data[[#This Row],[Order Quantity]]*Sales_Data[[#This Row],[Unit Price]]</f>
        <v>1453.8999999999999</v>
      </c>
      <c r="L4648" s="1">
        <v>164.083</v>
      </c>
    </row>
    <row r="4649" spans="1:12">
      <c r="A4649" t="s">
        <v>4672</v>
      </c>
      <c r="B4649" s="2">
        <v>41956</v>
      </c>
      <c r="C4649">
        <v>10</v>
      </c>
      <c r="D4649" t="s">
        <v>2</v>
      </c>
      <c r="E4649" t="s">
        <v>8168</v>
      </c>
      <c r="F4649" t="s">
        <v>8026</v>
      </c>
      <c r="G4649">
        <v>29</v>
      </c>
      <c r="H4649">
        <v>4</v>
      </c>
      <c r="I4649">
        <v>2</v>
      </c>
      <c r="J4649" s="1">
        <v>125.8111111111111</v>
      </c>
      <c r="K4649" s="1">
        <f>Sales_Data[[#This Row],[Order Quantity]]*Sales_Data[[#This Row],[Unit Price]]</f>
        <v>251.62222222222221</v>
      </c>
      <c r="L4649" s="1">
        <v>54.098777777777769</v>
      </c>
    </row>
    <row r="4650" spans="1:12">
      <c r="A4650" t="s">
        <v>4673</v>
      </c>
      <c r="B4650" s="2">
        <v>41956</v>
      </c>
      <c r="C4650">
        <v>6</v>
      </c>
      <c r="D4650" t="s">
        <v>4</v>
      </c>
      <c r="E4650" t="s">
        <v>8168</v>
      </c>
      <c r="F4650" t="s">
        <v>8027</v>
      </c>
      <c r="G4650">
        <v>17</v>
      </c>
      <c r="H4650">
        <v>3</v>
      </c>
      <c r="I4650">
        <v>6</v>
      </c>
      <c r="J4650" s="1">
        <v>90.822222222222223</v>
      </c>
      <c r="K4650" s="1">
        <f>Sales_Data[[#This Row],[Order Quantity]]*Sales_Data[[#This Row],[Unit Price]]</f>
        <v>544.93333333333339</v>
      </c>
      <c r="L4650" s="1">
        <v>75.382444444444431</v>
      </c>
    </row>
    <row r="4651" spans="1:12">
      <c r="A4651" t="s">
        <v>4674</v>
      </c>
      <c r="B4651" s="2">
        <v>41956</v>
      </c>
      <c r="C4651">
        <v>8</v>
      </c>
      <c r="D4651" t="s">
        <v>4</v>
      </c>
      <c r="E4651" t="s">
        <v>8168</v>
      </c>
      <c r="F4651" t="s">
        <v>8027</v>
      </c>
      <c r="G4651">
        <v>23</v>
      </c>
      <c r="H4651">
        <v>4</v>
      </c>
      <c r="I4651">
        <v>5</v>
      </c>
      <c r="J4651" s="1">
        <v>125.06666666666668</v>
      </c>
      <c r="K4651" s="1">
        <f>Sales_Data[[#This Row],[Order Quantity]]*Sales_Data[[#This Row],[Unit Price]]</f>
        <v>625.33333333333337</v>
      </c>
      <c r="L4651" s="1">
        <v>51.277333333333338</v>
      </c>
    </row>
    <row r="4652" spans="1:12">
      <c r="A4652" t="s">
        <v>4675</v>
      </c>
      <c r="B4652" s="2">
        <v>41956</v>
      </c>
      <c r="C4652">
        <v>16</v>
      </c>
      <c r="D4652" t="s">
        <v>2</v>
      </c>
      <c r="E4652" t="s">
        <v>8168</v>
      </c>
      <c r="F4652" t="s">
        <v>8025</v>
      </c>
      <c r="G4652">
        <v>47</v>
      </c>
      <c r="H4652">
        <v>7</v>
      </c>
      <c r="I4652">
        <v>6</v>
      </c>
      <c r="J4652" s="1">
        <v>130.27777777777777</v>
      </c>
      <c r="K4652" s="1">
        <f>Sales_Data[[#This Row],[Order Quantity]]*Sales_Data[[#This Row],[Unit Price]]</f>
        <v>781.66666666666663</v>
      </c>
      <c r="L4652" s="1">
        <v>57.322222222222223</v>
      </c>
    </row>
    <row r="4653" spans="1:12">
      <c r="A4653" t="s">
        <v>4676</v>
      </c>
      <c r="B4653" s="2">
        <v>41957</v>
      </c>
      <c r="C4653">
        <v>17</v>
      </c>
      <c r="D4653" t="s">
        <v>4</v>
      </c>
      <c r="E4653" t="s">
        <v>8168</v>
      </c>
      <c r="F4653" t="s">
        <v>8025</v>
      </c>
      <c r="G4653">
        <v>47</v>
      </c>
      <c r="H4653">
        <v>7</v>
      </c>
      <c r="I4653">
        <v>5</v>
      </c>
      <c r="J4653" s="1">
        <v>128.04444444444445</v>
      </c>
      <c r="K4653" s="1">
        <f>Sales_Data[[#This Row],[Order Quantity]]*Sales_Data[[#This Row],[Unit Price]]</f>
        <v>640.22222222222229</v>
      </c>
      <c r="L4653" s="1">
        <v>83.228888888888889</v>
      </c>
    </row>
    <row r="4654" spans="1:12">
      <c r="A4654" t="s">
        <v>4677</v>
      </c>
      <c r="B4654" s="2">
        <v>41957</v>
      </c>
      <c r="C4654">
        <v>15</v>
      </c>
      <c r="D4654" t="s">
        <v>4</v>
      </c>
      <c r="E4654" t="s">
        <v>8168</v>
      </c>
      <c r="F4654" t="s">
        <v>8025</v>
      </c>
      <c r="G4654">
        <v>43</v>
      </c>
      <c r="H4654">
        <v>6</v>
      </c>
      <c r="I4654">
        <v>7</v>
      </c>
      <c r="J4654" s="1">
        <v>685.63333333333333</v>
      </c>
      <c r="K4654" s="1">
        <f>Sales_Data[[#This Row],[Order Quantity]]*Sales_Data[[#This Row],[Unit Price]]</f>
        <v>4799.4333333333334</v>
      </c>
      <c r="L4654" s="1">
        <v>363.38566666666668</v>
      </c>
    </row>
    <row r="4655" spans="1:12">
      <c r="A4655" t="s">
        <v>4678</v>
      </c>
      <c r="B4655" s="2">
        <v>41957</v>
      </c>
      <c r="C4655">
        <v>1</v>
      </c>
      <c r="D4655" t="s">
        <v>4</v>
      </c>
      <c r="E4655" t="s">
        <v>8168</v>
      </c>
      <c r="F4655" t="s">
        <v>8027</v>
      </c>
      <c r="G4655">
        <v>2</v>
      </c>
      <c r="H4655">
        <v>1</v>
      </c>
      <c r="I4655">
        <v>5</v>
      </c>
      <c r="J4655" s="1">
        <v>700.52222222222224</v>
      </c>
      <c r="K4655" s="1">
        <f>Sales_Data[[#This Row],[Order Quantity]]*Sales_Data[[#This Row],[Unit Price]]</f>
        <v>3502.6111111111113</v>
      </c>
      <c r="L4655" s="1">
        <v>567.423</v>
      </c>
    </row>
    <row r="4656" spans="1:12">
      <c r="A4656" t="s">
        <v>4679</v>
      </c>
      <c r="B4656" s="2">
        <v>41957</v>
      </c>
      <c r="C4656">
        <v>2</v>
      </c>
      <c r="D4656" t="s">
        <v>4</v>
      </c>
      <c r="E4656" t="s">
        <v>8168</v>
      </c>
      <c r="F4656" t="s">
        <v>8027</v>
      </c>
      <c r="G4656">
        <v>6</v>
      </c>
      <c r="H4656">
        <v>1</v>
      </c>
      <c r="I4656">
        <v>9</v>
      </c>
      <c r="J4656" s="1">
        <v>95.288888888888891</v>
      </c>
      <c r="K4656" s="1">
        <f>Sales_Data[[#This Row],[Order Quantity]]*Sales_Data[[#This Row],[Unit Price]]</f>
        <v>857.6</v>
      </c>
      <c r="L4656" s="1">
        <v>79.089777777777783</v>
      </c>
    </row>
    <row r="4657" spans="1:12">
      <c r="A4657" t="s">
        <v>4680</v>
      </c>
      <c r="B4657" s="2">
        <v>41958</v>
      </c>
      <c r="C4657">
        <v>10</v>
      </c>
      <c r="D4657" t="s">
        <v>2</v>
      </c>
      <c r="E4657" t="s">
        <v>8168</v>
      </c>
      <c r="F4657" t="s">
        <v>8026</v>
      </c>
      <c r="G4657">
        <v>29</v>
      </c>
      <c r="H4657">
        <v>4</v>
      </c>
      <c r="I4657">
        <v>1</v>
      </c>
      <c r="J4657" s="1">
        <v>561.31111111111113</v>
      </c>
      <c r="K4657" s="1">
        <f>Sales_Data[[#This Row],[Order Quantity]]*Sales_Data[[#This Row],[Unit Price]]</f>
        <v>561.31111111111113</v>
      </c>
      <c r="L4657" s="1">
        <v>224.52444444444447</v>
      </c>
    </row>
    <row r="4658" spans="1:12">
      <c r="A4658" t="s">
        <v>4681</v>
      </c>
      <c r="B4658" s="2">
        <v>41958</v>
      </c>
      <c r="C4658">
        <v>5</v>
      </c>
      <c r="D4658" t="s">
        <v>2</v>
      </c>
      <c r="E4658" t="s">
        <v>8168</v>
      </c>
      <c r="F4658" t="s">
        <v>8027</v>
      </c>
      <c r="G4658">
        <v>13</v>
      </c>
      <c r="H4658">
        <v>2</v>
      </c>
      <c r="I4658">
        <v>3</v>
      </c>
      <c r="J4658" s="1">
        <v>29.777777777777779</v>
      </c>
      <c r="K4658" s="1">
        <f>Sales_Data[[#This Row],[Order Quantity]]*Sales_Data[[#This Row],[Unit Price]]</f>
        <v>89.333333333333343</v>
      </c>
      <c r="L4658" s="1">
        <v>13.995555555555555</v>
      </c>
    </row>
    <row r="4659" spans="1:12">
      <c r="A4659" t="s">
        <v>4682</v>
      </c>
      <c r="B4659" s="2">
        <v>41958</v>
      </c>
      <c r="C4659">
        <v>4</v>
      </c>
      <c r="D4659" t="s">
        <v>3</v>
      </c>
      <c r="E4659" t="s">
        <v>8168</v>
      </c>
      <c r="F4659" t="s">
        <v>8027</v>
      </c>
      <c r="G4659">
        <v>10</v>
      </c>
      <c r="H4659">
        <v>2</v>
      </c>
      <c r="I4659">
        <v>8</v>
      </c>
      <c r="J4659" s="1">
        <v>125.8111111111111</v>
      </c>
      <c r="K4659" s="1">
        <f>Sales_Data[[#This Row],[Order Quantity]]*Sales_Data[[#This Row],[Unit Price]]</f>
        <v>1006.4888888888888</v>
      </c>
      <c r="L4659" s="1">
        <v>93.100222222222214</v>
      </c>
    </row>
    <row r="4660" spans="1:12">
      <c r="A4660" t="s">
        <v>4683</v>
      </c>
      <c r="B4660" s="2">
        <v>41958</v>
      </c>
      <c r="C4660">
        <v>5</v>
      </c>
      <c r="D4660" t="s">
        <v>2</v>
      </c>
      <c r="E4660" t="s">
        <v>8168</v>
      </c>
      <c r="F4660" t="s">
        <v>8027</v>
      </c>
      <c r="G4660">
        <v>15</v>
      </c>
      <c r="H4660">
        <v>2</v>
      </c>
      <c r="I4660">
        <v>5</v>
      </c>
      <c r="J4660" s="1">
        <v>367.75555555555559</v>
      </c>
      <c r="K4660" s="1">
        <f>Sales_Data[[#This Row],[Order Quantity]]*Sales_Data[[#This Row],[Unit Price]]</f>
        <v>1838.7777777777778</v>
      </c>
      <c r="L4660" s="1">
        <v>209.62066666666666</v>
      </c>
    </row>
    <row r="4661" spans="1:12">
      <c r="A4661" t="s">
        <v>4684</v>
      </c>
      <c r="B4661" s="2">
        <v>41958</v>
      </c>
      <c r="C4661">
        <v>14</v>
      </c>
      <c r="D4661" t="s">
        <v>2</v>
      </c>
      <c r="E4661" t="s">
        <v>8168</v>
      </c>
      <c r="F4661" t="s">
        <v>8026</v>
      </c>
      <c r="G4661">
        <v>40</v>
      </c>
      <c r="H4661">
        <v>6</v>
      </c>
      <c r="I4661">
        <v>7</v>
      </c>
      <c r="J4661" s="1">
        <v>103.47777777777779</v>
      </c>
      <c r="K4661" s="1">
        <f>Sales_Data[[#This Row],[Order Quantity]]*Sales_Data[[#This Row],[Unit Price]]</f>
        <v>724.34444444444455</v>
      </c>
      <c r="L4661" s="1">
        <v>44.495444444444445</v>
      </c>
    </row>
    <row r="4662" spans="1:12">
      <c r="A4662" t="s">
        <v>4685</v>
      </c>
      <c r="B4662" s="2">
        <v>41958</v>
      </c>
      <c r="C4662">
        <v>19</v>
      </c>
      <c r="D4662" t="s">
        <v>2</v>
      </c>
      <c r="E4662" t="s">
        <v>8168</v>
      </c>
      <c r="F4662" t="s">
        <v>8028</v>
      </c>
      <c r="G4662">
        <v>54</v>
      </c>
      <c r="H4662">
        <v>8</v>
      </c>
      <c r="I4662">
        <v>1</v>
      </c>
      <c r="J4662" s="1">
        <v>259.06666666666666</v>
      </c>
      <c r="K4662" s="1">
        <f>Sales_Data[[#This Row],[Order Quantity]]*Sales_Data[[#This Row],[Unit Price]]</f>
        <v>259.06666666666666</v>
      </c>
      <c r="L4662" s="1">
        <v>111.39866666666666</v>
      </c>
    </row>
    <row r="4663" spans="1:12">
      <c r="A4663" t="s">
        <v>4686</v>
      </c>
      <c r="B4663" s="2">
        <v>41959</v>
      </c>
      <c r="C4663">
        <v>10</v>
      </c>
      <c r="D4663" t="s">
        <v>2</v>
      </c>
      <c r="E4663" t="s">
        <v>8168</v>
      </c>
      <c r="F4663" t="s">
        <v>8026</v>
      </c>
      <c r="G4663">
        <v>29</v>
      </c>
      <c r="H4663">
        <v>4</v>
      </c>
      <c r="I4663">
        <v>2</v>
      </c>
      <c r="J4663" s="1">
        <v>562.79999999999995</v>
      </c>
      <c r="K4663" s="1">
        <f>Sales_Data[[#This Row],[Order Quantity]]*Sales_Data[[#This Row],[Unit Price]]</f>
        <v>1125.5999999999999</v>
      </c>
      <c r="L4663" s="1">
        <v>225.12</v>
      </c>
    </row>
    <row r="4664" spans="1:12">
      <c r="A4664" t="s">
        <v>4687</v>
      </c>
      <c r="B4664" s="2">
        <v>41959</v>
      </c>
      <c r="C4664">
        <v>3</v>
      </c>
      <c r="D4664" t="s">
        <v>3</v>
      </c>
      <c r="E4664" t="s">
        <v>8168</v>
      </c>
      <c r="F4664" t="s">
        <v>8027</v>
      </c>
      <c r="G4664">
        <v>8</v>
      </c>
      <c r="H4664">
        <v>1</v>
      </c>
      <c r="I4664">
        <v>6</v>
      </c>
      <c r="J4664" s="1">
        <v>93.055555555555557</v>
      </c>
      <c r="K4664" s="1">
        <f>Sales_Data[[#This Row],[Order Quantity]]*Sales_Data[[#This Row],[Unit Price]]</f>
        <v>558.33333333333337</v>
      </c>
      <c r="L4664" s="1">
        <v>72.583333333333329</v>
      </c>
    </row>
    <row r="4665" spans="1:12">
      <c r="A4665" t="s">
        <v>4688</v>
      </c>
      <c r="B4665" s="2">
        <v>41959</v>
      </c>
      <c r="C4665">
        <v>13</v>
      </c>
      <c r="D4665" t="s">
        <v>3</v>
      </c>
      <c r="E4665" t="s">
        <v>8168</v>
      </c>
      <c r="F4665" t="s">
        <v>8026</v>
      </c>
      <c r="G4665">
        <v>37</v>
      </c>
      <c r="H4665">
        <v>6</v>
      </c>
      <c r="I4665">
        <v>8</v>
      </c>
      <c r="J4665" s="1">
        <v>76.677777777777777</v>
      </c>
      <c r="K4665" s="1">
        <f>Sales_Data[[#This Row],[Order Quantity]]*Sales_Data[[#This Row],[Unit Price]]</f>
        <v>613.42222222222222</v>
      </c>
      <c r="L4665" s="1">
        <v>31.437888888888885</v>
      </c>
    </row>
    <row r="4666" spans="1:12">
      <c r="A4666" t="s">
        <v>4689</v>
      </c>
      <c r="B4666" s="2">
        <v>41959</v>
      </c>
      <c r="C4666">
        <v>13</v>
      </c>
      <c r="D4666" t="s">
        <v>2</v>
      </c>
      <c r="E4666" t="s">
        <v>8168</v>
      </c>
      <c r="F4666" t="s">
        <v>8026</v>
      </c>
      <c r="G4666">
        <v>37</v>
      </c>
      <c r="H4666">
        <v>6</v>
      </c>
      <c r="I4666">
        <v>9</v>
      </c>
      <c r="J4666" s="1">
        <v>291.82222222222225</v>
      </c>
      <c r="K4666" s="1">
        <f>Sales_Data[[#This Row],[Order Quantity]]*Sales_Data[[#This Row],[Unit Price]]</f>
        <v>2626.4</v>
      </c>
      <c r="L4666" s="1">
        <v>175.09333333333333</v>
      </c>
    </row>
    <row r="4667" spans="1:12">
      <c r="A4667" t="s">
        <v>4690</v>
      </c>
      <c r="B4667" s="2">
        <v>41959</v>
      </c>
      <c r="C4667">
        <v>1</v>
      </c>
      <c r="D4667" t="s">
        <v>2</v>
      </c>
      <c r="E4667" t="s">
        <v>8168</v>
      </c>
      <c r="F4667" t="s">
        <v>8027</v>
      </c>
      <c r="G4667">
        <v>2</v>
      </c>
      <c r="H4667">
        <v>1</v>
      </c>
      <c r="I4667">
        <v>5</v>
      </c>
      <c r="J4667" s="1">
        <v>269.48888888888888</v>
      </c>
      <c r="K4667" s="1">
        <f>Sales_Data[[#This Row],[Order Quantity]]*Sales_Data[[#This Row],[Unit Price]]</f>
        <v>1347.4444444444443</v>
      </c>
      <c r="L4667" s="1">
        <v>164.38822222222223</v>
      </c>
    </row>
    <row r="4668" spans="1:12">
      <c r="A4668" t="s">
        <v>4691</v>
      </c>
      <c r="B4668" s="2">
        <v>41959</v>
      </c>
      <c r="C4668">
        <v>17</v>
      </c>
      <c r="D4668" t="s">
        <v>2</v>
      </c>
      <c r="E4668" t="s">
        <v>8168</v>
      </c>
      <c r="F4668" t="s">
        <v>8025</v>
      </c>
      <c r="G4668">
        <v>50</v>
      </c>
      <c r="H4668">
        <v>7</v>
      </c>
      <c r="I4668">
        <v>9</v>
      </c>
      <c r="J4668" s="1">
        <v>429.54444444444448</v>
      </c>
      <c r="K4668" s="1">
        <f>Sales_Data[[#This Row],[Order Quantity]]*Sales_Data[[#This Row],[Unit Price]]</f>
        <v>3865.9000000000005</v>
      </c>
      <c r="L4668" s="1">
        <v>360.81733333333329</v>
      </c>
    </row>
    <row r="4669" spans="1:12">
      <c r="A4669" t="s">
        <v>4692</v>
      </c>
      <c r="B4669" s="2">
        <v>41959</v>
      </c>
      <c r="C4669">
        <v>15</v>
      </c>
      <c r="D4669" t="s">
        <v>4</v>
      </c>
      <c r="E4669" t="s">
        <v>8168</v>
      </c>
      <c r="F4669" t="s">
        <v>8025</v>
      </c>
      <c r="G4669">
        <v>44</v>
      </c>
      <c r="H4669">
        <v>6</v>
      </c>
      <c r="I4669">
        <v>9</v>
      </c>
      <c r="J4669" s="1">
        <v>87.1</v>
      </c>
      <c r="K4669" s="1">
        <f>Sales_Data[[#This Row],[Order Quantity]]*Sales_Data[[#This Row],[Unit Price]]</f>
        <v>783.9</v>
      </c>
      <c r="L4669" s="1">
        <v>55.744</v>
      </c>
    </row>
    <row r="4670" spans="1:12">
      <c r="A4670" t="s">
        <v>4693</v>
      </c>
      <c r="B4670" s="2">
        <v>41960</v>
      </c>
      <c r="C4670">
        <v>13</v>
      </c>
      <c r="D4670" t="s">
        <v>4</v>
      </c>
      <c r="E4670" t="s">
        <v>8168</v>
      </c>
      <c r="F4670" t="s">
        <v>8026</v>
      </c>
      <c r="G4670">
        <v>38</v>
      </c>
      <c r="H4670">
        <v>6</v>
      </c>
      <c r="I4670">
        <v>4</v>
      </c>
      <c r="J4670" s="1">
        <v>568.01111111111118</v>
      </c>
      <c r="K4670" s="1">
        <f>Sales_Data[[#This Row],[Order Quantity]]*Sales_Data[[#This Row],[Unit Price]]</f>
        <v>2272.0444444444447</v>
      </c>
      <c r="L4670" s="1">
        <v>369.20722222222224</v>
      </c>
    </row>
    <row r="4671" spans="1:12">
      <c r="A4671" t="s">
        <v>4694</v>
      </c>
      <c r="B4671" s="2">
        <v>41961</v>
      </c>
      <c r="C4671">
        <v>3</v>
      </c>
      <c r="D4671" t="s">
        <v>3</v>
      </c>
      <c r="E4671" t="s">
        <v>8168</v>
      </c>
      <c r="F4671" t="s">
        <v>8027</v>
      </c>
      <c r="G4671">
        <v>7</v>
      </c>
      <c r="H4671">
        <v>1</v>
      </c>
      <c r="I4671">
        <v>6</v>
      </c>
      <c r="J4671" s="1">
        <v>201</v>
      </c>
      <c r="K4671" s="1">
        <f>Sales_Data[[#This Row],[Order Quantity]]*Sales_Data[[#This Row],[Unit Price]]</f>
        <v>1206</v>
      </c>
      <c r="L4671" s="1">
        <v>116.58</v>
      </c>
    </row>
    <row r="4672" spans="1:12">
      <c r="A4672" t="s">
        <v>4695</v>
      </c>
      <c r="B4672" s="2">
        <v>41961</v>
      </c>
      <c r="C4672">
        <v>9</v>
      </c>
      <c r="D4672" t="s">
        <v>4</v>
      </c>
      <c r="E4672" t="s">
        <v>8168</v>
      </c>
      <c r="F4672" t="s">
        <v>8027</v>
      </c>
      <c r="G4672">
        <v>25</v>
      </c>
      <c r="H4672">
        <v>4</v>
      </c>
      <c r="I4672">
        <v>3</v>
      </c>
      <c r="J4672" s="1">
        <v>297.03333333333336</v>
      </c>
      <c r="K4672" s="1">
        <f>Sales_Data[[#This Row],[Order Quantity]]*Sales_Data[[#This Row],[Unit Price]]</f>
        <v>891.10000000000014</v>
      </c>
      <c r="L4672" s="1">
        <v>196.04200000000003</v>
      </c>
    </row>
    <row r="4673" spans="1:12">
      <c r="A4673" t="s">
        <v>4696</v>
      </c>
      <c r="B4673" s="2">
        <v>41961</v>
      </c>
      <c r="C4673">
        <v>18</v>
      </c>
      <c r="D4673" t="s">
        <v>4</v>
      </c>
      <c r="E4673" t="s">
        <v>8168</v>
      </c>
      <c r="F4673" t="s">
        <v>8025</v>
      </c>
      <c r="G4673">
        <v>51</v>
      </c>
      <c r="H4673">
        <v>7</v>
      </c>
      <c r="I4673">
        <v>6</v>
      </c>
      <c r="J4673" s="1">
        <v>441.45555555555552</v>
      </c>
      <c r="K4673" s="1">
        <f>Sales_Data[[#This Row],[Order Quantity]]*Sales_Data[[#This Row],[Unit Price]]</f>
        <v>2648.7333333333331</v>
      </c>
      <c r="L4673" s="1">
        <v>309.01888888888885</v>
      </c>
    </row>
    <row r="4674" spans="1:12">
      <c r="A4674" t="s">
        <v>4697</v>
      </c>
      <c r="B4674" s="2">
        <v>41961</v>
      </c>
      <c r="C4674">
        <v>2</v>
      </c>
      <c r="D4674" t="s">
        <v>2</v>
      </c>
      <c r="E4674" t="s">
        <v>8168</v>
      </c>
      <c r="F4674" t="s">
        <v>8027</v>
      </c>
      <c r="G4674">
        <v>3</v>
      </c>
      <c r="H4674">
        <v>1</v>
      </c>
      <c r="I4674">
        <v>9</v>
      </c>
      <c r="J4674" s="1">
        <v>206.95555555555558</v>
      </c>
      <c r="K4674" s="1">
        <f>Sales_Data[[#This Row],[Order Quantity]]*Sales_Data[[#This Row],[Unit Price]]</f>
        <v>1862.6000000000001</v>
      </c>
      <c r="L4674" s="1">
        <v>136.59066666666669</v>
      </c>
    </row>
    <row r="4675" spans="1:12">
      <c r="A4675" t="s">
        <v>4698</v>
      </c>
      <c r="B4675" s="2">
        <v>41961</v>
      </c>
      <c r="C4675">
        <v>18</v>
      </c>
      <c r="D4675" t="s">
        <v>3</v>
      </c>
      <c r="E4675" t="s">
        <v>8168</v>
      </c>
      <c r="F4675" t="s">
        <v>8025</v>
      </c>
      <c r="G4675">
        <v>50</v>
      </c>
      <c r="H4675">
        <v>7</v>
      </c>
      <c r="I4675">
        <v>4</v>
      </c>
      <c r="J4675" s="1">
        <v>106.45555555555556</v>
      </c>
      <c r="K4675" s="1">
        <f>Sales_Data[[#This Row],[Order Quantity]]*Sales_Data[[#This Row],[Unit Price]]</f>
        <v>425.82222222222225</v>
      </c>
      <c r="L4675" s="1">
        <v>58.550555555555562</v>
      </c>
    </row>
    <row r="4676" spans="1:12">
      <c r="A4676" t="s">
        <v>4699</v>
      </c>
      <c r="B4676" s="2">
        <v>41962</v>
      </c>
      <c r="C4676">
        <v>11</v>
      </c>
      <c r="D4676" t="s">
        <v>4</v>
      </c>
      <c r="E4676" t="s">
        <v>8168</v>
      </c>
      <c r="F4676" t="s">
        <v>8026</v>
      </c>
      <c r="G4676">
        <v>30</v>
      </c>
      <c r="H4676">
        <v>5</v>
      </c>
      <c r="I4676">
        <v>4</v>
      </c>
      <c r="J4676" s="1">
        <v>101.24444444444445</v>
      </c>
      <c r="K4676" s="1">
        <f>Sales_Data[[#This Row],[Order Quantity]]*Sales_Data[[#This Row],[Unit Price]]</f>
        <v>404.97777777777782</v>
      </c>
      <c r="L4676" s="1">
        <v>86.057777777777773</v>
      </c>
    </row>
    <row r="4677" spans="1:12">
      <c r="A4677" t="s">
        <v>4700</v>
      </c>
      <c r="B4677" s="2">
        <v>41962</v>
      </c>
      <c r="C4677">
        <v>16</v>
      </c>
      <c r="D4677" t="s">
        <v>4</v>
      </c>
      <c r="E4677" t="s">
        <v>8168</v>
      </c>
      <c r="F4677" t="s">
        <v>8025</v>
      </c>
      <c r="G4677">
        <v>44</v>
      </c>
      <c r="H4677">
        <v>7</v>
      </c>
      <c r="I4677">
        <v>2</v>
      </c>
      <c r="J4677" s="1">
        <v>113.90000000000002</v>
      </c>
      <c r="K4677" s="1">
        <f>Sales_Data[[#This Row],[Order Quantity]]*Sales_Data[[#This Row],[Unit Price]]</f>
        <v>227.80000000000004</v>
      </c>
      <c r="L4677" s="1">
        <v>45.560000000000009</v>
      </c>
    </row>
    <row r="4678" spans="1:12">
      <c r="A4678" t="s">
        <v>4701</v>
      </c>
      <c r="B4678" s="2">
        <v>41962</v>
      </c>
      <c r="C4678">
        <v>2</v>
      </c>
      <c r="D4678" t="s">
        <v>4</v>
      </c>
      <c r="E4678" t="s">
        <v>8168</v>
      </c>
      <c r="F4678" t="s">
        <v>8027</v>
      </c>
      <c r="G4678">
        <v>6</v>
      </c>
      <c r="H4678">
        <v>1</v>
      </c>
      <c r="I4678">
        <v>5</v>
      </c>
      <c r="J4678" s="1">
        <v>247.15555555555557</v>
      </c>
      <c r="K4678" s="1">
        <f>Sales_Data[[#This Row],[Order Quantity]]*Sales_Data[[#This Row],[Unit Price]]</f>
        <v>1235.7777777777778</v>
      </c>
      <c r="L4678" s="1">
        <v>103.80533333333334</v>
      </c>
    </row>
    <row r="4679" spans="1:12">
      <c r="A4679" t="s">
        <v>4702</v>
      </c>
      <c r="B4679" s="2">
        <v>41962</v>
      </c>
      <c r="C4679">
        <v>17</v>
      </c>
      <c r="D4679" t="s">
        <v>2</v>
      </c>
      <c r="E4679" t="s">
        <v>8168</v>
      </c>
      <c r="F4679" t="s">
        <v>8025</v>
      </c>
      <c r="G4679">
        <v>48</v>
      </c>
      <c r="H4679">
        <v>7</v>
      </c>
      <c r="I4679">
        <v>2</v>
      </c>
      <c r="J4679" s="1">
        <v>262.04444444444448</v>
      </c>
      <c r="K4679" s="1">
        <f>Sales_Data[[#This Row],[Order Quantity]]*Sales_Data[[#This Row],[Unit Price]]</f>
        <v>524.08888888888896</v>
      </c>
      <c r="L4679" s="1">
        <v>196.53333333333336</v>
      </c>
    </row>
    <row r="4680" spans="1:12">
      <c r="A4680" t="s">
        <v>4703</v>
      </c>
      <c r="B4680" s="2">
        <v>41962</v>
      </c>
      <c r="C4680">
        <v>12</v>
      </c>
      <c r="D4680" t="s">
        <v>4</v>
      </c>
      <c r="E4680" t="s">
        <v>8168</v>
      </c>
      <c r="F4680" t="s">
        <v>8026</v>
      </c>
      <c r="G4680">
        <v>34</v>
      </c>
      <c r="H4680">
        <v>5</v>
      </c>
      <c r="I4680">
        <v>2</v>
      </c>
      <c r="J4680" s="1">
        <v>438.47777777777782</v>
      </c>
      <c r="K4680" s="1">
        <f>Sales_Data[[#This Row],[Order Quantity]]*Sales_Data[[#This Row],[Unit Price]]</f>
        <v>876.95555555555563</v>
      </c>
      <c r="L4680" s="1">
        <v>280.62577777777778</v>
      </c>
    </row>
    <row r="4681" spans="1:12">
      <c r="A4681" t="s">
        <v>4704</v>
      </c>
      <c r="B4681" s="2">
        <v>41962</v>
      </c>
      <c r="C4681">
        <v>18</v>
      </c>
      <c r="D4681" t="s">
        <v>2</v>
      </c>
      <c r="E4681" t="s">
        <v>8168</v>
      </c>
      <c r="F4681" t="s">
        <v>8025</v>
      </c>
      <c r="G4681">
        <v>52</v>
      </c>
      <c r="H4681">
        <v>8</v>
      </c>
      <c r="I4681">
        <v>2</v>
      </c>
      <c r="J4681" s="1">
        <v>101.24444444444445</v>
      </c>
      <c r="K4681" s="1">
        <f>Sales_Data[[#This Row],[Order Quantity]]*Sales_Data[[#This Row],[Unit Price]]</f>
        <v>202.48888888888891</v>
      </c>
      <c r="L4681" s="1">
        <v>47.584888888888891</v>
      </c>
    </row>
    <row r="4682" spans="1:12">
      <c r="A4682" t="s">
        <v>4705</v>
      </c>
      <c r="B4682" s="2">
        <v>41963</v>
      </c>
      <c r="C4682">
        <v>19</v>
      </c>
      <c r="D4682" t="s">
        <v>3</v>
      </c>
      <c r="E4682" t="s">
        <v>8168</v>
      </c>
      <c r="F4682" t="s">
        <v>8028</v>
      </c>
      <c r="G4682">
        <v>55</v>
      </c>
      <c r="H4682">
        <v>8</v>
      </c>
      <c r="I4682">
        <v>2</v>
      </c>
      <c r="J4682" s="1">
        <v>86.355555555555554</v>
      </c>
      <c r="K4682" s="1">
        <f>Sales_Data[[#This Row],[Order Quantity]]*Sales_Data[[#This Row],[Unit Price]]</f>
        <v>172.71111111111111</v>
      </c>
      <c r="L4682" s="1">
        <v>51.813333333333333</v>
      </c>
    </row>
    <row r="4683" spans="1:12">
      <c r="A4683" t="s">
        <v>4706</v>
      </c>
      <c r="B4683" s="2">
        <v>41963</v>
      </c>
      <c r="C4683">
        <v>17</v>
      </c>
      <c r="D4683" t="s">
        <v>4</v>
      </c>
      <c r="E4683" t="s">
        <v>8168</v>
      </c>
      <c r="F4683" t="s">
        <v>8025</v>
      </c>
      <c r="G4683">
        <v>50</v>
      </c>
      <c r="H4683">
        <v>7</v>
      </c>
      <c r="I4683">
        <v>9</v>
      </c>
      <c r="J4683" s="1">
        <v>260.55555555555554</v>
      </c>
      <c r="K4683" s="1">
        <f>Sales_Data[[#This Row],[Order Quantity]]*Sales_Data[[#This Row],[Unit Price]]</f>
        <v>2345</v>
      </c>
      <c r="L4683" s="1">
        <v>132.88333333333333</v>
      </c>
    </row>
    <row r="4684" spans="1:12">
      <c r="A4684" t="s">
        <v>4707</v>
      </c>
      <c r="B4684" s="2">
        <v>41963</v>
      </c>
      <c r="C4684">
        <v>4</v>
      </c>
      <c r="D4684" t="s">
        <v>4</v>
      </c>
      <c r="E4684" t="s">
        <v>8168</v>
      </c>
      <c r="F4684" t="s">
        <v>8027</v>
      </c>
      <c r="G4684">
        <v>10</v>
      </c>
      <c r="H4684">
        <v>2</v>
      </c>
      <c r="I4684">
        <v>5</v>
      </c>
      <c r="J4684" s="1">
        <v>351.37777777777779</v>
      </c>
      <c r="K4684" s="1">
        <f>Sales_Data[[#This Row],[Order Quantity]]*Sales_Data[[#This Row],[Unit Price]]</f>
        <v>1756.8888888888889</v>
      </c>
      <c r="L4684" s="1">
        <v>186.23022222222224</v>
      </c>
    </row>
    <row r="4685" spans="1:12">
      <c r="A4685" t="s">
        <v>4708</v>
      </c>
      <c r="B4685" s="2">
        <v>41964</v>
      </c>
      <c r="C4685">
        <v>9</v>
      </c>
      <c r="D4685" t="s">
        <v>4</v>
      </c>
      <c r="E4685" t="s">
        <v>8168</v>
      </c>
      <c r="F4685" t="s">
        <v>8027</v>
      </c>
      <c r="G4685">
        <v>27</v>
      </c>
      <c r="H4685">
        <v>4</v>
      </c>
      <c r="I4685">
        <v>2</v>
      </c>
      <c r="J4685" s="1">
        <v>281.39999999999998</v>
      </c>
      <c r="K4685" s="1">
        <f>Sales_Data[[#This Row],[Order Quantity]]*Sales_Data[[#This Row],[Unit Price]]</f>
        <v>562.79999999999995</v>
      </c>
      <c r="L4685" s="1">
        <v>168.84</v>
      </c>
    </row>
    <row r="4686" spans="1:12">
      <c r="A4686" t="s">
        <v>4709</v>
      </c>
      <c r="B4686" s="2">
        <v>41964</v>
      </c>
      <c r="C4686">
        <v>12</v>
      </c>
      <c r="D4686" t="s">
        <v>4</v>
      </c>
      <c r="E4686" t="s">
        <v>8168</v>
      </c>
      <c r="F4686" t="s">
        <v>8026</v>
      </c>
      <c r="G4686">
        <v>34</v>
      </c>
      <c r="H4686">
        <v>5</v>
      </c>
      <c r="I4686">
        <v>2</v>
      </c>
      <c r="J4686" s="1">
        <v>22.333333333333332</v>
      </c>
      <c r="K4686" s="1">
        <f>Sales_Data[[#This Row],[Order Quantity]]*Sales_Data[[#This Row],[Unit Price]]</f>
        <v>44.666666666666664</v>
      </c>
      <c r="L4686" s="1">
        <v>10.050000000000001</v>
      </c>
    </row>
    <row r="4687" spans="1:12">
      <c r="A4687" t="s">
        <v>4710</v>
      </c>
      <c r="B4687" s="2">
        <v>41964</v>
      </c>
      <c r="C4687">
        <v>5</v>
      </c>
      <c r="D4687" t="s">
        <v>3</v>
      </c>
      <c r="E4687" t="s">
        <v>8168</v>
      </c>
      <c r="F4687" t="s">
        <v>8027</v>
      </c>
      <c r="G4687">
        <v>12</v>
      </c>
      <c r="H4687">
        <v>2</v>
      </c>
      <c r="I4687">
        <v>4</v>
      </c>
      <c r="J4687" s="1">
        <v>113.90000000000002</v>
      </c>
      <c r="K4687" s="1">
        <f>Sales_Data[[#This Row],[Order Quantity]]*Sales_Data[[#This Row],[Unit Price]]</f>
        <v>455.60000000000008</v>
      </c>
      <c r="L4687" s="1">
        <v>86.564000000000021</v>
      </c>
    </row>
    <row r="4688" spans="1:12">
      <c r="A4688" t="s">
        <v>4711</v>
      </c>
      <c r="B4688" s="2">
        <v>41964</v>
      </c>
      <c r="C4688">
        <v>10</v>
      </c>
      <c r="D4688" t="s">
        <v>4</v>
      </c>
      <c r="E4688" t="s">
        <v>8168</v>
      </c>
      <c r="F4688" t="s">
        <v>8026</v>
      </c>
      <c r="G4688">
        <v>28</v>
      </c>
      <c r="H4688">
        <v>4</v>
      </c>
      <c r="I4688">
        <v>6</v>
      </c>
      <c r="J4688" s="1">
        <v>387.11111111111109</v>
      </c>
      <c r="K4688" s="1">
        <f>Sales_Data[[#This Row],[Order Quantity]]*Sales_Data[[#This Row],[Unit Price]]</f>
        <v>2322.6666666666665</v>
      </c>
      <c r="L4688" s="1">
        <v>174.2</v>
      </c>
    </row>
    <row r="4689" spans="1:12">
      <c r="A4689" t="s">
        <v>4712</v>
      </c>
      <c r="B4689" s="2">
        <v>41964</v>
      </c>
      <c r="C4689">
        <v>12</v>
      </c>
      <c r="D4689" t="s">
        <v>4</v>
      </c>
      <c r="E4689" t="s">
        <v>8168</v>
      </c>
      <c r="F4689" t="s">
        <v>8026</v>
      </c>
      <c r="G4689">
        <v>35</v>
      </c>
      <c r="H4689">
        <v>5</v>
      </c>
      <c r="I4689">
        <v>6</v>
      </c>
      <c r="J4689" s="1">
        <v>288.10000000000002</v>
      </c>
      <c r="K4689" s="1">
        <f>Sales_Data[[#This Row],[Order Quantity]]*Sales_Data[[#This Row],[Unit Price]]</f>
        <v>1728.6000000000001</v>
      </c>
      <c r="L4689" s="1">
        <v>227.59900000000002</v>
      </c>
    </row>
    <row r="4690" spans="1:12">
      <c r="A4690" t="s">
        <v>4713</v>
      </c>
      <c r="B4690" s="2">
        <v>41965</v>
      </c>
      <c r="C4690">
        <v>2</v>
      </c>
      <c r="D4690" t="s">
        <v>2</v>
      </c>
      <c r="E4690" t="s">
        <v>8168</v>
      </c>
      <c r="F4690" t="s">
        <v>8027</v>
      </c>
      <c r="G4690">
        <v>6</v>
      </c>
      <c r="H4690">
        <v>1</v>
      </c>
      <c r="I4690">
        <v>2</v>
      </c>
      <c r="J4690" s="1">
        <v>308.20000000000005</v>
      </c>
      <c r="K4690" s="1">
        <f>Sales_Data[[#This Row],[Order Quantity]]*Sales_Data[[#This Row],[Unit Price]]</f>
        <v>616.40000000000009</v>
      </c>
      <c r="L4690" s="1">
        <v>188.00200000000001</v>
      </c>
    </row>
    <row r="4691" spans="1:12">
      <c r="A4691" t="s">
        <v>4714</v>
      </c>
      <c r="B4691" s="2">
        <v>41965</v>
      </c>
      <c r="C4691">
        <v>1</v>
      </c>
      <c r="D4691" t="s">
        <v>3</v>
      </c>
      <c r="E4691" t="s">
        <v>8168</v>
      </c>
      <c r="F4691" t="s">
        <v>8027</v>
      </c>
      <c r="G4691">
        <v>1</v>
      </c>
      <c r="H4691">
        <v>1</v>
      </c>
      <c r="I4691">
        <v>3</v>
      </c>
      <c r="J4691" s="1">
        <v>120.60000000000001</v>
      </c>
      <c r="K4691" s="1">
        <f>Sales_Data[[#This Row],[Order Quantity]]*Sales_Data[[#This Row],[Unit Price]]</f>
        <v>361.8</v>
      </c>
      <c r="L4691" s="1">
        <v>67.536000000000001</v>
      </c>
    </row>
    <row r="4692" spans="1:12">
      <c r="A4692" t="s">
        <v>4715</v>
      </c>
      <c r="B4692" s="2">
        <v>41965</v>
      </c>
      <c r="C4692">
        <v>5</v>
      </c>
      <c r="D4692" t="s">
        <v>4</v>
      </c>
      <c r="E4692" t="s">
        <v>8168</v>
      </c>
      <c r="F4692" t="s">
        <v>8027</v>
      </c>
      <c r="G4692">
        <v>15</v>
      </c>
      <c r="H4692">
        <v>2</v>
      </c>
      <c r="I4692">
        <v>3</v>
      </c>
      <c r="J4692" s="1">
        <v>434.75555555555559</v>
      </c>
      <c r="K4692" s="1">
        <f>Sales_Data[[#This Row],[Order Quantity]]*Sales_Data[[#This Row],[Unit Price]]</f>
        <v>1304.2666666666669</v>
      </c>
      <c r="L4692" s="1">
        <v>356.49955555555556</v>
      </c>
    </row>
    <row r="4693" spans="1:12">
      <c r="A4693" t="s">
        <v>4716</v>
      </c>
      <c r="B4693" s="2">
        <v>41965</v>
      </c>
      <c r="C4693">
        <v>1</v>
      </c>
      <c r="D4693" t="s">
        <v>4</v>
      </c>
      <c r="E4693" t="s">
        <v>8168</v>
      </c>
      <c r="F4693" t="s">
        <v>8027</v>
      </c>
      <c r="G4693">
        <v>1</v>
      </c>
      <c r="H4693">
        <v>1</v>
      </c>
      <c r="I4693">
        <v>2</v>
      </c>
      <c r="J4693" s="1">
        <v>18.611111111111111</v>
      </c>
      <c r="K4693" s="1">
        <f>Sales_Data[[#This Row],[Order Quantity]]*Sales_Data[[#This Row],[Unit Price]]</f>
        <v>37.222222222222221</v>
      </c>
      <c r="L4693" s="1">
        <v>9.3055555555555554</v>
      </c>
    </row>
    <row r="4694" spans="1:12">
      <c r="A4694" t="s">
        <v>4717</v>
      </c>
      <c r="B4694" s="2">
        <v>41966</v>
      </c>
      <c r="C4694">
        <v>2</v>
      </c>
      <c r="D4694" t="s">
        <v>2</v>
      </c>
      <c r="E4694" t="s">
        <v>8168</v>
      </c>
      <c r="F4694" t="s">
        <v>8027</v>
      </c>
      <c r="G4694">
        <v>4</v>
      </c>
      <c r="H4694">
        <v>1</v>
      </c>
      <c r="I4694">
        <v>2</v>
      </c>
      <c r="J4694" s="1">
        <v>199.51111111111112</v>
      </c>
      <c r="K4694" s="1">
        <f>Sales_Data[[#This Row],[Order Quantity]]*Sales_Data[[#This Row],[Unit Price]]</f>
        <v>399.02222222222224</v>
      </c>
      <c r="L4694" s="1">
        <v>99.75555555555556</v>
      </c>
    </row>
    <row r="4695" spans="1:12">
      <c r="A4695" t="s">
        <v>4718</v>
      </c>
      <c r="B4695" s="2">
        <v>41966</v>
      </c>
      <c r="C4695">
        <v>18</v>
      </c>
      <c r="D4695" t="s">
        <v>4</v>
      </c>
      <c r="E4695" t="s">
        <v>8168</v>
      </c>
      <c r="F4695" t="s">
        <v>8025</v>
      </c>
      <c r="G4695">
        <v>50</v>
      </c>
      <c r="H4695">
        <v>7</v>
      </c>
      <c r="I4695">
        <v>1</v>
      </c>
      <c r="J4695" s="1">
        <v>432.52222222222224</v>
      </c>
      <c r="K4695" s="1">
        <f>Sales_Data[[#This Row],[Order Quantity]]*Sales_Data[[#This Row],[Unit Price]]</f>
        <v>432.52222222222224</v>
      </c>
      <c r="L4695" s="1">
        <v>315.74122222222223</v>
      </c>
    </row>
    <row r="4696" spans="1:12">
      <c r="A4696" t="s">
        <v>4719</v>
      </c>
      <c r="B4696" s="2">
        <v>41966</v>
      </c>
      <c r="C4696">
        <v>16</v>
      </c>
      <c r="D4696" t="s">
        <v>3</v>
      </c>
      <c r="E4696" t="s">
        <v>8168</v>
      </c>
      <c r="F4696" t="s">
        <v>8025</v>
      </c>
      <c r="G4696">
        <v>44</v>
      </c>
      <c r="H4696">
        <v>7</v>
      </c>
      <c r="I4696">
        <v>2</v>
      </c>
      <c r="J4696" s="1">
        <v>19.355555555555558</v>
      </c>
      <c r="K4696" s="1">
        <f>Sales_Data[[#This Row],[Order Quantity]]*Sales_Data[[#This Row],[Unit Price]]</f>
        <v>38.711111111111116</v>
      </c>
      <c r="L4696" s="1">
        <v>9.2906666666666666</v>
      </c>
    </row>
    <row r="4697" spans="1:12">
      <c r="A4697" t="s">
        <v>4720</v>
      </c>
      <c r="B4697" s="2">
        <v>41966</v>
      </c>
      <c r="C4697">
        <v>12</v>
      </c>
      <c r="D4697" t="s">
        <v>4</v>
      </c>
      <c r="E4697" t="s">
        <v>8168</v>
      </c>
      <c r="F4697" t="s">
        <v>8026</v>
      </c>
      <c r="G4697">
        <v>34</v>
      </c>
      <c r="H4697">
        <v>5</v>
      </c>
      <c r="I4697">
        <v>7</v>
      </c>
      <c r="J4697" s="1">
        <v>285.86666666666667</v>
      </c>
      <c r="K4697" s="1">
        <f>Sales_Data[[#This Row],[Order Quantity]]*Sales_Data[[#This Row],[Unit Price]]</f>
        <v>2001.0666666666666</v>
      </c>
      <c r="L4697" s="1">
        <v>208.68266666666668</v>
      </c>
    </row>
    <row r="4698" spans="1:12">
      <c r="A4698" t="s">
        <v>4721</v>
      </c>
      <c r="B4698" s="2">
        <v>41966</v>
      </c>
      <c r="C4698">
        <v>5</v>
      </c>
      <c r="D4698" t="s">
        <v>3</v>
      </c>
      <c r="E4698" t="s">
        <v>8168</v>
      </c>
      <c r="F4698" t="s">
        <v>8027</v>
      </c>
      <c r="G4698">
        <v>15</v>
      </c>
      <c r="H4698">
        <v>2</v>
      </c>
      <c r="I4698">
        <v>2</v>
      </c>
      <c r="J4698" s="1">
        <v>22.333333333333332</v>
      </c>
      <c r="K4698" s="1">
        <f>Sales_Data[[#This Row],[Order Quantity]]*Sales_Data[[#This Row],[Unit Price]]</f>
        <v>44.666666666666664</v>
      </c>
      <c r="L4698" s="1">
        <v>10.943333333333333</v>
      </c>
    </row>
    <row r="4699" spans="1:12">
      <c r="A4699" t="s">
        <v>4722</v>
      </c>
      <c r="B4699" s="2">
        <v>41966</v>
      </c>
      <c r="C4699">
        <v>14</v>
      </c>
      <c r="D4699" t="s">
        <v>4</v>
      </c>
      <c r="E4699" t="s">
        <v>8168</v>
      </c>
      <c r="F4699" t="s">
        <v>8026</v>
      </c>
      <c r="G4699">
        <v>41</v>
      </c>
      <c r="H4699">
        <v>6</v>
      </c>
      <c r="I4699">
        <v>8</v>
      </c>
      <c r="J4699" s="1">
        <v>444.43333333333334</v>
      </c>
      <c r="K4699" s="1">
        <f>Sales_Data[[#This Row],[Order Quantity]]*Sales_Data[[#This Row],[Unit Price]]</f>
        <v>3555.4666666666667</v>
      </c>
      <c r="L4699" s="1">
        <v>288.88166666666666</v>
      </c>
    </row>
    <row r="4700" spans="1:12">
      <c r="A4700" t="s">
        <v>4723</v>
      </c>
      <c r="B4700" s="2">
        <v>41967</v>
      </c>
      <c r="C4700">
        <v>5</v>
      </c>
      <c r="D4700" t="s">
        <v>3</v>
      </c>
      <c r="E4700" t="s">
        <v>8168</v>
      </c>
      <c r="F4700" t="s">
        <v>8027</v>
      </c>
      <c r="G4700">
        <v>12</v>
      </c>
      <c r="H4700">
        <v>2</v>
      </c>
      <c r="I4700">
        <v>8</v>
      </c>
      <c r="J4700" s="1">
        <v>198.76666666666668</v>
      </c>
      <c r="K4700" s="1">
        <f>Sales_Data[[#This Row],[Order Quantity]]*Sales_Data[[#This Row],[Unit Price]]</f>
        <v>1590.1333333333334</v>
      </c>
      <c r="L4700" s="1">
        <v>137.149</v>
      </c>
    </row>
    <row r="4701" spans="1:12">
      <c r="A4701" t="s">
        <v>4724</v>
      </c>
      <c r="B4701" s="2">
        <v>41967</v>
      </c>
      <c r="C4701">
        <v>11</v>
      </c>
      <c r="D4701" t="s">
        <v>4</v>
      </c>
      <c r="E4701" t="s">
        <v>8168</v>
      </c>
      <c r="F4701" t="s">
        <v>8026</v>
      </c>
      <c r="G4701">
        <v>32</v>
      </c>
      <c r="H4701">
        <v>5</v>
      </c>
      <c r="I4701">
        <v>6</v>
      </c>
      <c r="J4701" s="1">
        <v>22.333333333333332</v>
      </c>
      <c r="K4701" s="1">
        <f>Sales_Data[[#This Row],[Order Quantity]]*Sales_Data[[#This Row],[Unit Price]]</f>
        <v>134</v>
      </c>
      <c r="L4701" s="1">
        <v>14.74</v>
      </c>
    </row>
    <row r="4702" spans="1:12">
      <c r="A4702" t="s">
        <v>4725</v>
      </c>
      <c r="B4702" s="2">
        <v>41967</v>
      </c>
      <c r="C4702">
        <v>13</v>
      </c>
      <c r="D4702" t="s">
        <v>4</v>
      </c>
      <c r="E4702" t="s">
        <v>8168</v>
      </c>
      <c r="F4702" t="s">
        <v>8026</v>
      </c>
      <c r="G4702">
        <v>37</v>
      </c>
      <c r="H4702">
        <v>6</v>
      </c>
      <c r="I4702">
        <v>3</v>
      </c>
      <c r="J4702" s="1">
        <v>26.8</v>
      </c>
      <c r="K4702" s="1">
        <f>Sales_Data[[#This Row],[Order Quantity]]*Sales_Data[[#This Row],[Unit Price]]</f>
        <v>80.400000000000006</v>
      </c>
      <c r="L4702" s="1">
        <v>11.792000000000002</v>
      </c>
    </row>
    <row r="4703" spans="1:12">
      <c r="A4703" t="s">
        <v>4726</v>
      </c>
      <c r="B4703" s="2">
        <v>41967</v>
      </c>
      <c r="C4703">
        <v>20</v>
      </c>
      <c r="D4703" t="s">
        <v>4</v>
      </c>
      <c r="E4703" t="s">
        <v>8168</v>
      </c>
      <c r="F4703" t="s">
        <v>8028</v>
      </c>
      <c r="G4703">
        <v>58</v>
      </c>
      <c r="H4703">
        <v>8</v>
      </c>
      <c r="I4703">
        <v>4</v>
      </c>
      <c r="J4703" s="1">
        <v>118.36666666666666</v>
      </c>
      <c r="K4703" s="1">
        <f>Sales_Data[[#This Row],[Order Quantity]]*Sales_Data[[#This Row],[Unit Price]]</f>
        <v>473.46666666666664</v>
      </c>
      <c r="L4703" s="1">
        <v>88.774999999999991</v>
      </c>
    </row>
    <row r="4704" spans="1:12">
      <c r="A4704" t="s">
        <v>4727</v>
      </c>
      <c r="B4704" s="2">
        <v>41967</v>
      </c>
      <c r="C4704">
        <v>6</v>
      </c>
      <c r="D4704" t="s">
        <v>4</v>
      </c>
      <c r="E4704" t="s">
        <v>8168</v>
      </c>
      <c r="F4704" t="s">
        <v>8027</v>
      </c>
      <c r="G4704">
        <v>17</v>
      </c>
      <c r="H4704">
        <v>3</v>
      </c>
      <c r="I4704">
        <v>1</v>
      </c>
      <c r="J4704" s="1">
        <v>270.23333333333335</v>
      </c>
      <c r="K4704" s="1">
        <f>Sales_Data[[#This Row],[Order Quantity]]*Sales_Data[[#This Row],[Unit Price]]</f>
        <v>270.23333333333335</v>
      </c>
      <c r="L4704" s="1">
        <v>167.54466666666667</v>
      </c>
    </row>
    <row r="4705" spans="1:12">
      <c r="A4705" t="s">
        <v>4728</v>
      </c>
      <c r="B4705" s="2">
        <v>41968</v>
      </c>
      <c r="C4705">
        <v>13</v>
      </c>
      <c r="D4705" t="s">
        <v>4</v>
      </c>
      <c r="E4705" t="s">
        <v>8168</v>
      </c>
      <c r="F4705" t="s">
        <v>8026</v>
      </c>
      <c r="G4705">
        <v>38</v>
      </c>
      <c r="H4705">
        <v>6</v>
      </c>
      <c r="I4705">
        <v>3</v>
      </c>
      <c r="J4705" s="1">
        <v>425.07777777777778</v>
      </c>
      <c r="K4705" s="1">
        <f>Sales_Data[[#This Row],[Order Quantity]]*Sales_Data[[#This Row],[Unit Price]]</f>
        <v>1275.2333333333333</v>
      </c>
      <c r="L4705" s="1">
        <v>348.56377777777777</v>
      </c>
    </row>
    <row r="4706" spans="1:12">
      <c r="A4706" t="s">
        <v>4729</v>
      </c>
      <c r="B4706" s="2">
        <v>41968</v>
      </c>
      <c r="C4706">
        <v>11</v>
      </c>
      <c r="D4706" t="s">
        <v>2</v>
      </c>
      <c r="E4706" t="s">
        <v>8168</v>
      </c>
      <c r="F4706" t="s">
        <v>8026</v>
      </c>
      <c r="G4706">
        <v>30</v>
      </c>
      <c r="H4706">
        <v>5</v>
      </c>
      <c r="I4706">
        <v>2</v>
      </c>
      <c r="J4706" s="1">
        <v>599.27777777777783</v>
      </c>
      <c r="K4706" s="1">
        <f>Sales_Data[[#This Row],[Order Quantity]]*Sales_Data[[#This Row],[Unit Price]]</f>
        <v>1198.5555555555557</v>
      </c>
      <c r="L4706" s="1">
        <v>437.47277777777776</v>
      </c>
    </row>
    <row r="4707" spans="1:12">
      <c r="A4707" t="s">
        <v>4730</v>
      </c>
      <c r="B4707" s="2">
        <v>41968</v>
      </c>
      <c r="C4707">
        <v>2</v>
      </c>
      <c r="D4707" t="s">
        <v>3</v>
      </c>
      <c r="E4707" t="s">
        <v>8168</v>
      </c>
      <c r="F4707" t="s">
        <v>8027</v>
      </c>
      <c r="G4707">
        <v>6</v>
      </c>
      <c r="H4707">
        <v>1</v>
      </c>
      <c r="I4707">
        <v>8</v>
      </c>
      <c r="J4707" s="1">
        <v>442.94444444444446</v>
      </c>
      <c r="K4707" s="1">
        <f>Sales_Data[[#This Row],[Order Quantity]]*Sales_Data[[#This Row],[Unit Price]]</f>
        <v>3543.5555555555557</v>
      </c>
      <c r="L4707" s="1">
        <v>186.03666666666666</v>
      </c>
    </row>
    <row r="4708" spans="1:12">
      <c r="A4708" t="s">
        <v>4731</v>
      </c>
      <c r="B4708" s="2">
        <v>41968</v>
      </c>
      <c r="C4708">
        <v>1</v>
      </c>
      <c r="D4708" t="s">
        <v>4</v>
      </c>
      <c r="E4708" t="s">
        <v>8168</v>
      </c>
      <c r="F4708" t="s">
        <v>8027</v>
      </c>
      <c r="G4708">
        <v>2</v>
      </c>
      <c r="H4708">
        <v>1</v>
      </c>
      <c r="I4708">
        <v>7</v>
      </c>
      <c r="J4708" s="1">
        <v>111.66666666666667</v>
      </c>
      <c r="K4708" s="1">
        <f>Sales_Data[[#This Row],[Order Quantity]]*Sales_Data[[#This Row],[Unit Price]]</f>
        <v>781.66666666666674</v>
      </c>
      <c r="L4708" s="1">
        <v>64.766666666666666</v>
      </c>
    </row>
    <row r="4709" spans="1:12">
      <c r="A4709" t="s">
        <v>4732</v>
      </c>
      <c r="B4709" s="2">
        <v>41969</v>
      </c>
      <c r="C4709">
        <v>14</v>
      </c>
      <c r="D4709" t="s">
        <v>4</v>
      </c>
      <c r="E4709" t="s">
        <v>8168</v>
      </c>
      <c r="F4709" t="s">
        <v>8026</v>
      </c>
      <c r="G4709">
        <v>40</v>
      </c>
      <c r="H4709">
        <v>6</v>
      </c>
      <c r="I4709">
        <v>2</v>
      </c>
      <c r="J4709" s="1">
        <v>670.74444444444441</v>
      </c>
      <c r="K4709" s="1">
        <f>Sales_Data[[#This Row],[Order Quantity]]*Sales_Data[[#This Row],[Unit Price]]</f>
        <v>1341.4888888888888</v>
      </c>
      <c r="L4709" s="1">
        <v>315.24988888888885</v>
      </c>
    </row>
    <row r="4710" spans="1:12">
      <c r="A4710" t="s">
        <v>4733</v>
      </c>
      <c r="B4710" s="2">
        <v>41969</v>
      </c>
      <c r="C4710">
        <v>1</v>
      </c>
      <c r="D4710" t="s">
        <v>4</v>
      </c>
      <c r="E4710" t="s">
        <v>8168</v>
      </c>
      <c r="F4710" t="s">
        <v>8027</v>
      </c>
      <c r="G4710">
        <v>3</v>
      </c>
      <c r="H4710">
        <v>1</v>
      </c>
      <c r="I4710">
        <v>6</v>
      </c>
      <c r="J4710" s="1">
        <v>265.02222222222224</v>
      </c>
      <c r="K4710" s="1">
        <f>Sales_Data[[#This Row],[Order Quantity]]*Sales_Data[[#This Row],[Unit Price]]</f>
        <v>1590.1333333333334</v>
      </c>
      <c r="L4710" s="1">
        <v>145.76222222222225</v>
      </c>
    </row>
    <row r="4711" spans="1:12">
      <c r="A4711" t="s">
        <v>4734</v>
      </c>
      <c r="B4711" s="2">
        <v>41969</v>
      </c>
      <c r="C4711">
        <v>18</v>
      </c>
      <c r="D4711" t="s">
        <v>4</v>
      </c>
      <c r="E4711" t="s">
        <v>8168</v>
      </c>
      <c r="F4711" t="s">
        <v>8025</v>
      </c>
      <c r="G4711">
        <v>51</v>
      </c>
      <c r="H4711">
        <v>8</v>
      </c>
      <c r="I4711">
        <v>9</v>
      </c>
      <c r="J4711" s="1">
        <v>119.11111111111111</v>
      </c>
      <c r="K4711" s="1">
        <f>Sales_Data[[#This Row],[Order Quantity]]*Sales_Data[[#This Row],[Unit Price]]</f>
        <v>1072</v>
      </c>
      <c r="L4711" s="1">
        <v>85.759999999999991</v>
      </c>
    </row>
    <row r="4712" spans="1:12">
      <c r="A4712" t="s">
        <v>4735</v>
      </c>
      <c r="B4712" s="2">
        <v>41969</v>
      </c>
      <c r="C4712">
        <v>16</v>
      </c>
      <c r="D4712" t="s">
        <v>4</v>
      </c>
      <c r="E4712" t="s">
        <v>8168</v>
      </c>
      <c r="F4712" t="s">
        <v>8025</v>
      </c>
      <c r="G4712">
        <v>45</v>
      </c>
      <c r="H4712">
        <v>7</v>
      </c>
      <c r="I4712">
        <v>7</v>
      </c>
      <c r="J4712" s="1">
        <v>565.0333333333333</v>
      </c>
      <c r="K4712" s="1">
        <f>Sales_Data[[#This Row],[Order Quantity]]*Sales_Data[[#This Row],[Unit Price]]</f>
        <v>3955.2333333333331</v>
      </c>
      <c r="L4712" s="1">
        <v>299.46766666666667</v>
      </c>
    </row>
    <row r="4713" spans="1:12">
      <c r="A4713" t="s">
        <v>4736</v>
      </c>
      <c r="B4713" s="2">
        <v>41969</v>
      </c>
      <c r="C4713">
        <v>6</v>
      </c>
      <c r="D4713" t="s">
        <v>4</v>
      </c>
      <c r="E4713" t="s">
        <v>8168</v>
      </c>
      <c r="F4713" t="s">
        <v>8027</v>
      </c>
      <c r="G4713">
        <v>17</v>
      </c>
      <c r="H4713">
        <v>3</v>
      </c>
      <c r="I4713">
        <v>9</v>
      </c>
      <c r="J4713" s="1">
        <v>427.31111111111113</v>
      </c>
      <c r="K4713" s="1">
        <f>Sales_Data[[#This Row],[Order Quantity]]*Sales_Data[[#This Row],[Unit Price]]</f>
        <v>3845.8</v>
      </c>
      <c r="L4713" s="1">
        <v>213.65555555555557</v>
      </c>
    </row>
    <row r="4714" spans="1:12">
      <c r="A4714" t="s">
        <v>4737</v>
      </c>
      <c r="B4714" s="2">
        <v>41969</v>
      </c>
      <c r="C4714">
        <v>18</v>
      </c>
      <c r="D4714" t="s">
        <v>4</v>
      </c>
      <c r="E4714" t="s">
        <v>8168</v>
      </c>
      <c r="F4714" t="s">
        <v>8025</v>
      </c>
      <c r="G4714">
        <v>51</v>
      </c>
      <c r="H4714">
        <v>8</v>
      </c>
      <c r="I4714">
        <v>5</v>
      </c>
      <c r="J4714" s="1">
        <v>142.93333333333334</v>
      </c>
      <c r="K4714" s="1">
        <f>Sales_Data[[#This Row],[Order Quantity]]*Sales_Data[[#This Row],[Unit Price]]</f>
        <v>714.66666666666674</v>
      </c>
      <c r="L4714" s="1">
        <v>74.325333333333347</v>
      </c>
    </row>
    <row r="4715" spans="1:12">
      <c r="A4715" t="s">
        <v>4738</v>
      </c>
      <c r="B4715" s="2">
        <v>41969</v>
      </c>
      <c r="C4715">
        <v>14</v>
      </c>
      <c r="D4715" t="s">
        <v>2</v>
      </c>
      <c r="E4715" t="s">
        <v>8168</v>
      </c>
      <c r="F4715" t="s">
        <v>8026</v>
      </c>
      <c r="G4715">
        <v>40</v>
      </c>
      <c r="H4715">
        <v>6</v>
      </c>
      <c r="I4715">
        <v>2</v>
      </c>
      <c r="J4715" s="1">
        <v>119.85555555555555</v>
      </c>
      <c r="K4715" s="1">
        <f>Sales_Data[[#This Row],[Order Quantity]]*Sales_Data[[#This Row],[Unit Price]]</f>
        <v>239.71111111111111</v>
      </c>
      <c r="L4715" s="1">
        <v>89.89166666666668</v>
      </c>
    </row>
    <row r="4716" spans="1:12">
      <c r="A4716" t="s">
        <v>4739</v>
      </c>
      <c r="B4716" s="2">
        <v>41970</v>
      </c>
      <c r="C4716">
        <v>14</v>
      </c>
      <c r="D4716" t="s">
        <v>4</v>
      </c>
      <c r="E4716" t="s">
        <v>8168</v>
      </c>
      <c r="F4716" t="s">
        <v>8026</v>
      </c>
      <c r="G4716">
        <v>39</v>
      </c>
      <c r="H4716">
        <v>6</v>
      </c>
      <c r="I4716">
        <v>6</v>
      </c>
      <c r="J4716" s="1">
        <v>644.68888888888887</v>
      </c>
      <c r="K4716" s="1">
        <f>Sales_Data[[#This Row],[Order Quantity]]*Sales_Data[[#This Row],[Unit Price]]</f>
        <v>3868.1333333333332</v>
      </c>
      <c r="L4716" s="1">
        <v>509.30422222222228</v>
      </c>
    </row>
    <row r="4717" spans="1:12">
      <c r="A4717" t="s">
        <v>4740</v>
      </c>
      <c r="B4717" s="2">
        <v>41970</v>
      </c>
      <c r="C4717">
        <v>19</v>
      </c>
      <c r="D4717" t="s">
        <v>2</v>
      </c>
      <c r="E4717" t="s">
        <v>8168</v>
      </c>
      <c r="F4717" t="s">
        <v>8028</v>
      </c>
      <c r="G4717">
        <v>54</v>
      </c>
      <c r="H4717">
        <v>8</v>
      </c>
      <c r="I4717">
        <v>4</v>
      </c>
      <c r="J4717" s="1">
        <v>191.32222222222222</v>
      </c>
      <c r="K4717" s="1">
        <f>Sales_Data[[#This Row],[Order Quantity]]*Sales_Data[[#This Row],[Unit Price]]</f>
        <v>765.28888888888889</v>
      </c>
      <c r="L4717" s="1">
        <v>116.70655555555555</v>
      </c>
    </row>
    <row r="4718" spans="1:12">
      <c r="A4718" t="s">
        <v>4741</v>
      </c>
      <c r="B4718" s="2">
        <v>41970</v>
      </c>
      <c r="C4718">
        <v>4</v>
      </c>
      <c r="D4718" t="s">
        <v>3</v>
      </c>
      <c r="E4718" t="s">
        <v>8168</v>
      </c>
      <c r="F4718" t="s">
        <v>8027</v>
      </c>
      <c r="G4718">
        <v>10</v>
      </c>
      <c r="H4718">
        <v>2</v>
      </c>
      <c r="I4718">
        <v>9</v>
      </c>
      <c r="J4718" s="1">
        <v>104.96666666666667</v>
      </c>
      <c r="K4718" s="1">
        <f>Sales_Data[[#This Row],[Order Quantity]]*Sales_Data[[#This Row],[Unit Price]]</f>
        <v>944.7</v>
      </c>
      <c r="L4718" s="1">
        <v>81.874000000000009</v>
      </c>
    </row>
    <row r="4719" spans="1:12">
      <c r="A4719" t="s">
        <v>4742</v>
      </c>
      <c r="B4719" s="2">
        <v>41970</v>
      </c>
      <c r="C4719">
        <v>8</v>
      </c>
      <c r="D4719" t="s">
        <v>4</v>
      </c>
      <c r="E4719" t="s">
        <v>8168</v>
      </c>
      <c r="F4719" t="s">
        <v>8027</v>
      </c>
      <c r="G4719">
        <v>22</v>
      </c>
      <c r="H4719">
        <v>4</v>
      </c>
      <c r="I4719">
        <v>6</v>
      </c>
      <c r="J4719" s="1">
        <v>27.544444444444444</v>
      </c>
      <c r="K4719" s="1">
        <f>Sales_Data[[#This Row],[Order Quantity]]*Sales_Data[[#This Row],[Unit Price]]</f>
        <v>165.26666666666665</v>
      </c>
      <c r="L4719" s="1">
        <v>14.598555555555556</v>
      </c>
    </row>
    <row r="4720" spans="1:12">
      <c r="A4720" t="s">
        <v>4743</v>
      </c>
      <c r="B4720" s="2">
        <v>41970</v>
      </c>
      <c r="C4720">
        <v>3</v>
      </c>
      <c r="D4720" t="s">
        <v>2</v>
      </c>
      <c r="E4720" t="s">
        <v>8168</v>
      </c>
      <c r="F4720" t="s">
        <v>8027</v>
      </c>
      <c r="G4720">
        <v>8</v>
      </c>
      <c r="H4720">
        <v>1</v>
      </c>
      <c r="I4720">
        <v>7</v>
      </c>
      <c r="J4720" s="1">
        <v>214.4</v>
      </c>
      <c r="K4720" s="1">
        <f>Sales_Data[[#This Row],[Order Quantity]]*Sales_Data[[#This Row],[Unit Price]]</f>
        <v>1500.8</v>
      </c>
      <c r="L4720" s="1">
        <v>160.80000000000001</v>
      </c>
    </row>
    <row r="4721" spans="1:12">
      <c r="A4721" t="s">
        <v>4744</v>
      </c>
      <c r="B4721" s="2">
        <v>41971</v>
      </c>
      <c r="C4721">
        <v>4</v>
      </c>
      <c r="D4721" t="s">
        <v>2</v>
      </c>
      <c r="E4721" t="s">
        <v>8168</v>
      </c>
      <c r="F4721" t="s">
        <v>8027</v>
      </c>
      <c r="G4721">
        <v>12</v>
      </c>
      <c r="H4721">
        <v>2</v>
      </c>
      <c r="I4721">
        <v>6</v>
      </c>
      <c r="J4721" s="1">
        <v>107.94444444444444</v>
      </c>
      <c r="K4721" s="1">
        <f>Sales_Data[[#This Row],[Order Quantity]]*Sales_Data[[#This Row],[Unit Price]]</f>
        <v>647.66666666666663</v>
      </c>
      <c r="L4721" s="1">
        <v>68.004999999999995</v>
      </c>
    </row>
    <row r="4722" spans="1:12">
      <c r="A4722" t="s">
        <v>4745</v>
      </c>
      <c r="B4722" s="2">
        <v>41971</v>
      </c>
      <c r="C4722">
        <v>15</v>
      </c>
      <c r="D4722" t="s">
        <v>2</v>
      </c>
      <c r="E4722" t="s">
        <v>8168</v>
      </c>
      <c r="F4722" t="s">
        <v>8025</v>
      </c>
      <c r="G4722">
        <v>43</v>
      </c>
      <c r="H4722">
        <v>6</v>
      </c>
      <c r="I4722">
        <v>3</v>
      </c>
      <c r="J4722" s="1">
        <v>124.32222222222224</v>
      </c>
      <c r="K4722" s="1">
        <f>Sales_Data[[#This Row],[Order Quantity]]*Sales_Data[[#This Row],[Unit Price]]</f>
        <v>372.9666666666667</v>
      </c>
      <c r="L4722" s="1">
        <v>79.566222222222237</v>
      </c>
    </row>
    <row r="4723" spans="1:12">
      <c r="A4723" t="s">
        <v>4746</v>
      </c>
      <c r="B4723" s="2">
        <v>41971</v>
      </c>
      <c r="C4723">
        <v>17</v>
      </c>
      <c r="D4723" t="s">
        <v>4</v>
      </c>
      <c r="E4723" t="s">
        <v>8168</v>
      </c>
      <c r="F4723" t="s">
        <v>8025</v>
      </c>
      <c r="G4723">
        <v>47</v>
      </c>
      <c r="H4723">
        <v>7</v>
      </c>
      <c r="I4723">
        <v>9</v>
      </c>
      <c r="J4723" s="1">
        <v>110.17777777777778</v>
      </c>
      <c r="K4723" s="1">
        <f>Sales_Data[[#This Row],[Order Quantity]]*Sales_Data[[#This Row],[Unit Price]]</f>
        <v>991.6</v>
      </c>
      <c r="L4723" s="1">
        <v>90.345777777777769</v>
      </c>
    </row>
    <row r="4724" spans="1:12">
      <c r="A4724" t="s">
        <v>4747</v>
      </c>
      <c r="B4724" s="2">
        <v>41971</v>
      </c>
      <c r="C4724">
        <v>14</v>
      </c>
      <c r="D4724" t="s">
        <v>2</v>
      </c>
      <c r="E4724" t="s">
        <v>8168</v>
      </c>
      <c r="F4724" t="s">
        <v>8026</v>
      </c>
      <c r="G4724">
        <v>39</v>
      </c>
      <c r="H4724">
        <v>6</v>
      </c>
      <c r="I4724">
        <v>6</v>
      </c>
      <c r="J4724" s="1">
        <v>254.60000000000002</v>
      </c>
      <c r="K4724" s="1">
        <f>Sales_Data[[#This Row],[Order Quantity]]*Sales_Data[[#This Row],[Unit Price]]</f>
        <v>1527.6000000000001</v>
      </c>
      <c r="L4724" s="1">
        <v>201.13400000000001</v>
      </c>
    </row>
    <row r="4725" spans="1:12">
      <c r="A4725" t="s">
        <v>4748</v>
      </c>
      <c r="B4725" s="2">
        <v>41971</v>
      </c>
      <c r="C4725">
        <v>6</v>
      </c>
      <c r="D4725" t="s">
        <v>4</v>
      </c>
      <c r="E4725" t="s">
        <v>8168</v>
      </c>
      <c r="F4725" t="s">
        <v>8027</v>
      </c>
      <c r="G4725">
        <v>17</v>
      </c>
      <c r="H4725">
        <v>3</v>
      </c>
      <c r="I4725">
        <v>5</v>
      </c>
      <c r="J4725" s="1">
        <v>104.96666666666667</v>
      </c>
      <c r="K4725" s="1">
        <f>Sales_Data[[#This Row],[Order Quantity]]*Sales_Data[[#This Row],[Unit Price]]</f>
        <v>524.83333333333337</v>
      </c>
      <c r="L4725" s="1">
        <v>64.029666666666671</v>
      </c>
    </row>
    <row r="4726" spans="1:12">
      <c r="A4726" t="s">
        <v>4749</v>
      </c>
      <c r="B4726" s="2">
        <v>41971</v>
      </c>
      <c r="C4726">
        <v>11</v>
      </c>
      <c r="D4726" t="s">
        <v>2</v>
      </c>
      <c r="E4726" t="s">
        <v>8168</v>
      </c>
      <c r="F4726" t="s">
        <v>8026</v>
      </c>
      <c r="G4726">
        <v>32</v>
      </c>
      <c r="H4726">
        <v>5</v>
      </c>
      <c r="I4726">
        <v>3</v>
      </c>
      <c r="J4726" s="1">
        <v>429.54444444444448</v>
      </c>
      <c r="K4726" s="1">
        <f>Sales_Data[[#This Row],[Order Quantity]]*Sales_Data[[#This Row],[Unit Price]]</f>
        <v>1288.6333333333334</v>
      </c>
      <c r="L4726" s="1">
        <v>240.54488888888895</v>
      </c>
    </row>
    <row r="4727" spans="1:12">
      <c r="A4727" t="s">
        <v>4750</v>
      </c>
      <c r="B4727" s="2">
        <v>41971</v>
      </c>
      <c r="C4727">
        <v>9</v>
      </c>
      <c r="D4727" t="s">
        <v>2</v>
      </c>
      <c r="E4727" t="s">
        <v>8168</v>
      </c>
      <c r="F4727" t="s">
        <v>8027</v>
      </c>
      <c r="G4727">
        <v>25</v>
      </c>
      <c r="H4727">
        <v>4</v>
      </c>
      <c r="I4727">
        <v>5</v>
      </c>
      <c r="J4727" s="1">
        <v>124.32222222222224</v>
      </c>
      <c r="K4727" s="1">
        <f>Sales_Data[[#This Row],[Order Quantity]]*Sales_Data[[#This Row],[Unit Price]]</f>
        <v>621.6111111111112</v>
      </c>
      <c r="L4727" s="1">
        <v>94.484888888888889</v>
      </c>
    </row>
    <row r="4728" spans="1:12">
      <c r="A4728" t="s">
        <v>4751</v>
      </c>
      <c r="B4728" s="2">
        <v>41971</v>
      </c>
      <c r="C4728">
        <v>1</v>
      </c>
      <c r="D4728" t="s">
        <v>2</v>
      </c>
      <c r="E4728" t="s">
        <v>8168</v>
      </c>
      <c r="F4728" t="s">
        <v>8027</v>
      </c>
      <c r="G4728">
        <v>3</v>
      </c>
      <c r="H4728">
        <v>1</v>
      </c>
      <c r="I4728">
        <v>3</v>
      </c>
      <c r="J4728" s="1">
        <v>20.100000000000001</v>
      </c>
      <c r="K4728" s="1">
        <f>Sales_Data[[#This Row],[Order Quantity]]*Sales_Data[[#This Row],[Unit Price]]</f>
        <v>60.300000000000004</v>
      </c>
      <c r="L4728" s="1">
        <v>13.668000000000001</v>
      </c>
    </row>
    <row r="4729" spans="1:12">
      <c r="A4729" t="s">
        <v>4752</v>
      </c>
      <c r="B4729" s="2">
        <v>41971</v>
      </c>
      <c r="C4729">
        <v>16</v>
      </c>
      <c r="D4729" t="s">
        <v>3</v>
      </c>
      <c r="E4729" t="s">
        <v>8168</v>
      </c>
      <c r="F4729" t="s">
        <v>8025</v>
      </c>
      <c r="G4729">
        <v>46</v>
      </c>
      <c r="H4729">
        <v>7</v>
      </c>
      <c r="I4729">
        <v>7</v>
      </c>
      <c r="J4729" s="1">
        <v>631.28888888888889</v>
      </c>
      <c r="K4729" s="1">
        <f>Sales_Data[[#This Row],[Order Quantity]]*Sales_Data[[#This Row],[Unit Price]]</f>
        <v>4419.0222222222219</v>
      </c>
      <c r="L4729" s="1">
        <v>359.83466666666664</v>
      </c>
    </row>
    <row r="4730" spans="1:12">
      <c r="A4730" t="s">
        <v>4753</v>
      </c>
      <c r="B4730" s="2">
        <v>41972</v>
      </c>
      <c r="C4730">
        <v>8</v>
      </c>
      <c r="D4730" t="s">
        <v>2</v>
      </c>
      <c r="E4730" t="s">
        <v>8168</v>
      </c>
      <c r="F4730" t="s">
        <v>8027</v>
      </c>
      <c r="G4730">
        <v>22</v>
      </c>
      <c r="H4730">
        <v>3</v>
      </c>
      <c r="I4730">
        <v>5</v>
      </c>
      <c r="J4730" s="1">
        <v>297.77777777777777</v>
      </c>
      <c r="K4730" s="1">
        <f>Sales_Data[[#This Row],[Order Quantity]]*Sales_Data[[#This Row],[Unit Price]]</f>
        <v>1488.8888888888889</v>
      </c>
      <c r="L4730" s="1">
        <v>175.68888888888887</v>
      </c>
    </row>
    <row r="4731" spans="1:12">
      <c r="A4731" t="s">
        <v>4754</v>
      </c>
      <c r="B4731" s="2">
        <v>41972</v>
      </c>
      <c r="C4731">
        <v>3</v>
      </c>
      <c r="D4731" t="s">
        <v>4</v>
      </c>
      <c r="E4731" t="s">
        <v>8168</v>
      </c>
      <c r="F4731" t="s">
        <v>8027</v>
      </c>
      <c r="G4731">
        <v>8</v>
      </c>
      <c r="H4731">
        <v>2</v>
      </c>
      <c r="I4731">
        <v>2</v>
      </c>
      <c r="J4731" s="1">
        <v>198.02222222222224</v>
      </c>
      <c r="K4731" s="1">
        <f>Sales_Data[[#This Row],[Order Quantity]]*Sales_Data[[#This Row],[Unit Price]]</f>
        <v>396.04444444444448</v>
      </c>
      <c r="L4731" s="1">
        <v>124.754</v>
      </c>
    </row>
    <row r="4732" spans="1:12">
      <c r="A4732" t="s">
        <v>4755</v>
      </c>
      <c r="B4732" s="2">
        <v>41972</v>
      </c>
      <c r="C4732">
        <v>11</v>
      </c>
      <c r="D4732" t="s">
        <v>2</v>
      </c>
      <c r="E4732" t="s">
        <v>8168</v>
      </c>
      <c r="F4732" t="s">
        <v>8026</v>
      </c>
      <c r="G4732">
        <v>31</v>
      </c>
      <c r="H4732">
        <v>5</v>
      </c>
      <c r="I4732">
        <v>8</v>
      </c>
      <c r="J4732" s="1">
        <v>120.60000000000001</v>
      </c>
      <c r="K4732" s="1">
        <f>Sales_Data[[#This Row],[Order Quantity]]*Sales_Data[[#This Row],[Unit Price]]</f>
        <v>964.80000000000007</v>
      </c>
      <c r="L4732" s="1">
        <v>102.51</v>
      </c>
    </row>
    <row r="4733" spans="1:12">
      <c r="A4733" t="s">
        <v>4756</v>
      </c>
      <c r="B4733" s="2">
        <v>41973</v>
      </c>
      <c r="C4733">
        <v>15</v>
      </c>
      <c r="D4733" t="s">
        <v>3</v>
      </c>
      <c r="E4733" t="s">
        <v>8168</v>
      </c>
      <c r="F4733" t="s">
        <v>8025</v>
      </c>
      <c r="G4733">
        <v>41</v>
      </c>
      <c r="H4733">
        <v>6</v>
      </c>
      <c r="I4733">
        <v>5</v>
      </c>
      <c r="J4733" s="1">
        <v>445.17777777777775</v>
      </c>
      <c r="K4733" s="1">
        <f>Sales_Data[[#This Row],[Order Quantity]]*Sales_Data[[#This Row],[Unit Price]]</f>
        <v>2225.8888888888887</v>
      </c>
      <c r="L4733" s="1">
        <v>369.49755555555549</v>
      </c>
    </row>
    <row r="4734" spans="1:12">
      <c r="A4734" t="s">
        <v>4757</v>
      </c>
      <c r="B4734" s="2">
        <v>41973</v>
      </c>
      <c r="C4734">
        <v>17</v>
      </c>
      <c r="D4734" t="s">
        <v>4</v>
      </c>
      <c r="E4734" t="s">
        <v>8168</v>
      </c>
      <c r="F4734" t="s">
        <v>8025</v>
      </c>
      <c r="G4734">
        <v>47</v>
      </c>
      <c r="H4734">
        <v>7</v>
      </c>
      <c r="I4734">
        <v>8</v>
      </c>
      <c r="J4734" s="1">
        <v>205.46666666666667</v>
      </c>
      <c r="K4734" s="1">
        <f>Sales_Data[[#This Row],[Order Quantity]]*Sales_Data[[#This Row],[Unit Price]]</f>
        <v>1643.7333333333333</v>
      </c>
      <c r="L4734" s="1">
        <v>168.48266666666666</v>
      </c>
    </row>
    <row r="4735" spans="1:12">
      <c r="A4735" t="s">
        <v>4758</v>
      </c>
      <c r="B4735" s="2">
        <v>41973</v>
      </c>
      <c r="C4735">
        <v>11</v>
      </c>
      <c r="D4735" t="s">
        <v>2</v>
      </c>
      <c r="E4735" t="s">
        <v>8168</v>
      </c>
      <c r="F4735" t="s">
        <v>8026</v>
      </c>
      <c r="G4735">
        <v>31</v>
      </c>
      <c r="H4735">
        <v>5</v>
      </c>
      <c r="I4735">
        <v>2</v>
      </c>
      <c r="J4735" s="1">
        <v>203.23333333333335</v>
      </c>
      <c r="K4735" s="1">
        <f>Sales_Data[[#This Row],[Order Quantity]]*Sales_Data[[#This Row],[Unit Price]]</f>
        <v>406.4666666666667</v>
      </c>
      <c r="L4735" s="1">
        <v>132.10166666666669</v>
      </c>
    </row>
    <row r="4736" spans="1:12">
      <c r="A4736" t="s">
        <v>4759</v>
      </c>
      <c r="B4736" s="2">
        <v>41973</v>
      </c>
      <c r="C4736">
        <v>10</v>
      </c>
      <c r="D4736" t="s">
        <v>2</v>
      </c>
      <c r="E4736" t="s">
        <v>8168</v>
      </c>
      <c r="F4736" t="s">
        <v>8026</v>
      </c>
      <c r="G4736">
        <v>29</v>
      </c>
      <c r="H4736">
        <v>4</v>
      </c>
      <c r="I4736">
        <v>2</v>
      </c>
      <c r="J4736" s="1">
        <v>268.74444444444447</v>
      </c>
      <c r="K4736" s="1">
        <f>Sales_Data[[#This Row],[Order Quantity]]*Sales_Data[[#This Row],[Unit Price]]</f>
        <v>537.48888888888894</v>
      </c>
      <c r="L4736" s="1">
        <v>153.18433333333334</v>
      </c>
    </row>
    <row r="4737" spans="1:12">
      <c r="A4737" t="s">
        <v>4760</v>
      </c>
      <c r="B4737" s="2">
        <v>41973</v>
      </c>
      <c r="C4737">
        <v>14</v>
      </c>
      <c r="D4737" t="s">
        <v>2</v>
      </c>
      <c r="E4737" t="s">
        <v>8168</v>
      </c>
      <c r="F4737" t="s">
        <v>8026</v>
      </c>
      <c r="G4737">
        <v>40</v>
      </c>
      <c r="H4737">
        <v>6</v>
      </c>
      <c r="I4737">
        <v>1</v>
      </c>
      <c r="J4737" s="1">
        <v>189.08888888888887</v>
      </c>
      <c r="K4737" s="1">
        <f>Sales_Data[[#This Row],[Order Quantity]]*Sales_Data[[#This Row],[Unit Price]]</f>
        <v>189.08888888888887</v>
      </c>
      <c r="L4737" s="1">
        <v>117.23511111111111</v>
      </c>
    </row>
    <row r="4738" spans="1:12">
      <c r="A4738" t="s">
        <v>4761</v>
      </c>
      <c r="B4738" s="2">
        <v>41974</v>
      </c>
      <c r="C4738">
        <v>9</v>
      </c>
      <c r="D4738" t="s">
        <v>4</v>
      </c>
      <c r="E4738" t="s">
        <v>8168</v>
      </c>
      <c r="F4738" t="s">
        <v>8027</v>
      </c>
      <c r="G4738">
        <v>26</v>
      </c>
      <c r="H4738">
        <v>4</v>
      </c>
      <c r="I4738">
        <v>4</v>
      </c>
      <c r="J4738" s="1">
        <v>119.11111111111111</v>
      </c>
      <c r="K4738" s="1">
        <f>Sales_Data[[#This Row],[Order Quantity]]*Sales_Data[[#This Row],[Unit Price]]</f>
        <v>476.44444444444446</v>
      </c>
      <c r="L4738" s="1">
        <v>63.128888888888895</v>
      </c>
    </row>
    <row r="4739" spans="1:12">
      <c r="A4739" t="s">
        <v>4762</v>
      </c>
      <c r="B4739" s="2">
        <v>41974</v>
      </c>
      <c r="C4739">
        <v>3</v>
      </c>
      <c r="D4739" t="s">
        <v>4</v>
      </c>
      <c r="E4739" t="s">
        <v>8168</v>
      </c>
      <c r="F4739" t="s">
        <v>8027</v>
      </c>
      <c r="G4739">
        <v>9</v>
      </c>
      <c r="H4739">
        <v>2</v>
      </c>
      <c r="I4739">
        <v>5</v>
      </c>
      <c r="J4739" s="1">
        <v>424.33333333333331</v>
      </c>
      <c r="K4739" s="1">
        <f>Sales_Data[[#This Row],[Order Quantity]]*Sales_Data[[#This Row],[Unit Price]]</f>
        <v>2121.6666666666665</v>
      </c>
      <c r="L4739" s="1">
        <v>318.25</v>
      </c>
    </row>
    <row r="4740" spans="1:12">
      <c r="A4740" t="s">
        <v>4763</v>
      </c>
      <c r="B4740" s="2">
        <v>41974</v>
      </c>
      <c r="C4740">
        <v>6</v>
      </c>
      <c r="D4740" t="s">
        <v>2</v>
      </c>
      <c r="E4740" t="s">
        <v>8168</v>
      </c>
      <c r="F4740" t="s">
        <v>8027</v>
      </c>
      <c r="G4740">
        <v>17</v>
      </c>
      <c r="H4740">
        <v>3</v>
      </c>
      <c r="I4740">
        <v>8</v>
      </c>
      <c r="J4740" s="1">
        <v>96.777777777777771</v>
      </c>
      <c r="K4740" s="1">
        <f>Sales_Data[[#This Row],[Order Quantity]]*Sales_Data[[#This Row],[Unit Price]]</f>
        <v>774.22222222222217</v>
      </c>
      <c r="L4740" s="1">
        <v>82.26111111111112</v>
      </c>
    </row>
    <row r="4741" spans="1:12">
      <c r="A4741" t="s">
        <v>4764</v>
      </c>
      <c r="B4741" s="2">
        <v>41976</v>
      </c>
      <c r="C4741">
        <v>12</v>
      </c>
      <c r="D4741" t="s">
        <v>4</v>
      </c>
      <c r="E4741" t="s">
        <v>8168</v>
      </c>
      <c r="F4741" t="s">
        <v>8026</v>
      </c>
      <c r="G4741">
        <v>34</v>
      </c>
      <c r="H4741">
        <v>5</v>
      </c>
      <c r="I4741">
        <v>9</v>
      </c>
      <c r="J4741" s="1">
        <v>432.52222222222224</v>
      </c>
      <c r="K4741" s="1">
        <f>Sales_Data[[#This Row],[Order Quantity]]*Sales_Data[[#This Row],[Unit Price]]</f>
        <v>3892.7000000000003</v>
      </c>
      <c r="L4741" s="1">
        <v>190.30977777777781</v>
      </c>
    </row>
    <row r="4742" spans="1:12">
      <c r="A4742" t="s">
        <v>4765</v>
      </c>
      <c r="B4742" s="2">
        <v>41976</v>
      </c>
      <c r="C4742">
        <v>6</v>
      </c>
      <c r="D4742" t="s">
        <v>4</v>
      </c>
      <c r="E4742" t="s">
        <v>8168</v>
      </c>
      <c r="F4742" t="s">
        <v>8027</v>
      </c>
      <c r="G4742">
        <v>17</v>
      </c>
      <c r="H4742">
        <v>3</v>
      </c>
      <c r="I4742">
        <v>7</v>
      </c>
      <c r="J4742" s="1">
        <v>427.31111111111113</v>
      </c>
      <c r="K4742" s="1">
        <f>Sales_Data[[#This Row],[Order Quantity]]*Sales_Data[[#This Row],[Unit Price]]</f>
        <v>2991.1777777777779</v>
      </c>
      <c r="L4742" s="1">
        <v>264.9328888888889</v>
      </c>
    </row>
    <row r="4743" spans="1:12">
      <c r="A4743" t="s">
        <v>4766</v>
      </c>
      <c r="B4743" s="2">
        <v>41977</v>
      </c>
      <c r="C4743">
        <v>6</v>
      </c>
      <c r="D4743" t="s">
        <v>4</v>
      </c>
      <c r="E4743" t="s">
        <v>8168</v>
      </c>
      <c r="F4743" t="s">
        <v>8027</v>
      </c>
      <c r="G4743">
        <v>16</v>
      </c>
      <c r="H4743">
        <v>3</v>
      </c>
      <c r="I4743">
        <v>4</v>
      </c>
      <c r="J4743" s="1">
        <v>120.60000000000001</v>
      </c>
      <c r="K4743" s="1">
        <f>Sales_Data[[#This Row],[Order Quantity]]*Sales_Data[[#This Row],[Unit Price]]</f>
        <v>482.40000000000003</v>
      </c>
      <c r="L4743" s="1">
        <v>66.330000000000013</v>
      </c>
    </row>
    <row r="4744" spans="1:12">
      <c r="A4744" t="s">
        <v>4767</v>
      </c>
      <c r="B4744" s="2">
        <v>41977</v>
      </c>
      <c r="C4744">
        <v>5</v>
      </c>
      <c r="D4744" t="s">
        <v>3</v>
      </c>
      <c r="E4744" t="s">
        <v>8168</v>
      </c>
      <c r="F4744" t="s">
        <v>8027</v>
      </c>
      <c r="G4744">
        <v>13</v>
      </c>
      <c r="H4744">
        <v>2</v>
      </c>
      <c r="I4744">
        <v>6</v>
      </c>
      <c r="J4744" s="1">
        <v>249.38888888888889</v>
      </c>
      <c r="K4744" s="1">
        <f>Sales_Data[[#This Row],[Order Quantity]]*Sales_Data[[#This Row],[Unit Price]]</f>
        <v>1496.3333333333333</v>
      </c>
      <c r="L4744" s="1">
        <v>117.21277777777777</v>
      </c>
    </row>
    <row r="4745" spans="1:12">
      <c r="A4745" t="s">
        <v>4768</v>
      </c>
      <c r="B4745" s="2">
        <v>41977</v>
      </c>
      <c r="C4745">
        <v>4</v>
      </c>
      <c r="D4745" t="s">
        <v>4</v>
      </c>
      <c r="E4745" t="s">
        <v>8168</v>
      </c>
      <c r="F4745" t="s">
        <v>8027</v>
      </c>
      <c r="G4745">
        <v>11</v>
      </c>
      <c r="H4745">
        <v>2</v>
      </c>
      <c r="I4745">
        <v>1</v>
      </c>
      <c r="J4745" s="1">
        <v>111.66666666666667</v>
      </c>
      <c r="K4745" s="1">
        <f>Sales_Data[[#This Row],[Order Quantity]]*Sales_Data[[#This Row],[Unit Price]]</f>
        <v>111.66666666666667</v>
      </c>
      <c r="L4745" s="1">
        <v>52.483333333333327</v>
      </c>
    </row>
    <row r="4746" spans="1:12">
      <c r="A4746" t="s">
        <v>4769</v>
      </c>
      <c r="B4746" s="2">
        <v>41978</v>
      </c>
      <c r="C4746">
        <v>11</v>
      </c>
      <c r="D4746" t="s">
        <v>2</v>
      </c>
      <c r="E4746" t="s">
        <v>8168</v>
      </c>
      <c r="F4746" t="s">
        <v>8026</v>
      </c>
      <c r="G4746">
        <v>31</v>
      </c>
      <c r="H4746">
        <v>5</v>
      </c>
      <c r="I4746">
        <v>1</v>
      </c>
      <c r="J4746" s="1">
        <v>214.4</v>
      </c>
      <c r="K4746" s="1">
        <f>Sales_Data[[#This Row],[Order Quantity]]*Sales_Data[[#This Row],[Unit Price]]</f>
        <v>214.4</v>
      </c>
      <c r="L4746" s="1">
        <v>152.22400000000002</v>
      </c>
    </row>
    <row r="4747" spans="1:12">
      <c r="A4747" t="s">
        <v>4770</v>
      </c>
      <c r="B4747" s="2">
        <v>41978</v>
      </c>
      <c r="C4747">
        <v>14</v>
      </c>
      <c r="D4747" t="s">
        <v>3</v>
      </c>
      <c r="E4747" t="s">
        <v>8168</v>
      </c>
      <c r="F4747" t="s">
        <v>8026</v>
      </c>
      <c r="G4747">
        <v>39</v>
      </c>
      <c r="H4747">
        <v>6</v>
      </c>
      <c r="I4747">
        <v>7</v>
      </c>
      <c r="J4747" s="1">
        <v>122.08888888888889</v>
      </c>
      <c r="K4747" s="1">
        <f>Sales_Data[[#This Row],[Order Quantity]]*Sales_Data[[#This Row],[Unit Price]]</f>
        <v>854.62222222222226</v>
      </c>
      <c r="L4747" s="1">
        <v>87.903999999999996</v>
      </c>
    </row>
    <row r="4748" spans="1:12">
      <c r="A4748" t="s">
        <v>4771</v>
      </c>
      <c r="B4748" s="2">
        <v>41978</v>
      </c>
      <c r="C4748">
        <v>20</v>
      </c>
      <c r="D4748" t="s">
        <v>4</v>
      </c>
      <c r="E4748" t="s">
        <v>8168</v>
      </c>
      <c r="F4748" t="s">
        <v>8028</v>
      </c>
      <c r="G4748">
        <v>57</v>
      </c>
      <c r="H4748">
        <v>8</v>
      </c>
      <c r="I4748">
        <v>5</v>
      </c>
      <c r="J4748" s="1">
        <v>96.033333333333346</v>
      </c>
      <c r="K4748" s="1">
        <f>Sales_Data[[#This Row],[Order Quantity]]*Sales_Data[[#This Row],[Unit Price]]</f>
        <v>480.16666666666674</v>
      </c>
      <c r="L4748" s="1">
        <v>52.818333333333342</v>
      </c>
    </row>
    <row r="4749" spans="1:12">
      <c r="A4749" t="s">
        <v>4772</v>
      </c>
      <c r="B4749" s="2">
        <v>41978</v>
      </c>
      <c r="C4749">
        <v>6</v>
      </c>
      <c r="D4749" t="s">
        <v>3</v>
      </c>
      <c r="E4749" t="s">
        <v>8168</v>
      </c>
      <c r="F4749" t="s">
        <v>8027</v>
      </c>
      <c r="G4749">
        <v>16</v>
      </c>
      <c r="H4749">
        <v>3</v>
      </c>
      <c r="I4749">
        <v>3</v>
      </c>
      <c r="J4749" s="1">
        <v>658.08888888888896</v>
      </c>
      <c r="K4749" s="1">
        <f>Sales_Data[[#This Row],[Order Quantity]]*Sales_Data[[#This Row],[Unit Price]]</f>
        <v>1974.2666666666669</v>
      </c>
      <c r="L4749" s="1">
        <v>269.81644444444441</v>
      </c>
    </row>
    <row r="4750" spans="1:12">
      <c r="A4750" t="s">
        <v>4773</v>
      </c>
      <c r="B4750" s="2">
        <v>41978</v>
      </c>
      <c r="C4750">
        <v>9</v>
      </c>
      <c r="D4750" t="s">
        <v>4</v>
      </c>
      <c r="E4750" t="s">
        <v>8168</v>
      </c>
      <c r="F4750" t="s">
        <v>8027</v>
      </c>
      <c r="G4750">
        <v>25</v>
      </c>
      <c r="H4750">
        <v>4</v>
      </c>
      <c r="I4750">
        <v>9</v>
      </c>
      <c r="J4750" s="1">
        <v>428.8</v>
      </c>
      <c r="K4750" s="1">
        <f>Sales_Data[[#This Row],[Order Quantity]]*Sales_Data[[#This Row],[Unit Price]]</f>
        <v>3859.2000000000003</v>
      </c>
      <c r="L4750" s="1">
        <v>214.4</v>
      </c>
    </row>
    <row r="4751" spans="1:12">
      <c r="A4751" t="s">
        <v>4774</v>
      </c>
      <c r="B4751" s="2">
        <v>41978</v>
      </c>
      <c r="C4751">
        <v>17</v>
      </c>
      <c r="D4751" t="s">
        <v>4</v>
      </c>
      <c r="E4751" t="s">
        <v>8168</v>
      </c>
      <c r="F4751" t="s">
        <v>8025</v>
      </c>
      <c r="G4751">
        <v>48</v>
      </c>
      <c r="H4751">
        <v>7</v>
      </c>
      <c r="I4751">
        <v>4</v>
      </c>
      <c r="J4751" s="1">
        <v>434.75555555555559</v>
      </c>
      <c r="K4751" s="1">
        <f>Sales_Data[[#This Row],[Order Quantity]]*Sales_Data[[#This Row],[Unit Price]]</f>
        <v>1739.0222222222224</v>
      </c>
      <c r="L4751" s="1">
        <v>173.90222222222224</v>
      </c>
    </row>
    <row r="4752" spans="1:12">
      <c r="A4752" t="s">
        <v>4775</v>
      </c>
      <c r="B4752" s="2">
        <v>41978</v>
      </c>
      <c r="C4752">
        <v>4</v>
      </c>
      <c r="D4752" t="s">
        <v>4</v>
      </c>
      <c r="E4752" t="s">
        <v>8168</v>
      </c>
      <c r="F4752" t="s">
        <v>8027</v>
      </c>
      <c r="G4752">
        <v>11</v>
      </c>
      <c r="H4752">
        <v>2</v>
      </c>
      <c r="I4752">
        <v>2</v>
      </c>
      <c r="J4752" s="1">
        <v>131.02222222222224</v>
      </c>
      <c r="K4752" s="1">
        <f>Sales_Data[[#This Row],[Order Quantity]]*Sales_Data[[#This Row],[Unit Price]]</f>
        <v>262.04444444444448</v>
      </c>
      <c r="L4752" s="1">
        <v>108.74844444444444</v>
      </c>
    </row>
    <row r="4753" spans="1:12">
      <c r="A4753" t="s">
        <v>4776</v>
      </c>
      <c r="B4753" s="2">
        <v>41978</v>
      </c>
      <c r="C4753">
        <v>17</v>
      </c>
      <c r="D4753" t="s">
        <v>2</v>
      </c>
      <c r="E4753" t="s">
        <v>8168</v>
      </c>
      <c r="F4753" t="s">
        <v>8025</v>
      </c>
      <c r="G4753">
        <v>47</v>
      </c>
      <c r="H4753">
        <v>7</v>
      </c>
      <c r="I4753">
        <v>3</v>
      </c>
      <c r="J4753" s="1">
        <v>186.85555555555555</v>
      </c>
      <c r="K4753" s="1">
        <f>Sales_Data[[#This Row],[Order Quantity]]*Sales_Data[[#This Row],[Unit Price]]</f>
        <v>560.56666666666661</v>
      </c>
      <c r="L4753" s="1">
        <v>153.22155555555554</v>
      </c>
    </row>
    <row r="4754" spans="1:12">
      <c r="A4754" t="s">
        <v>4777</v>
      </c>
      <c r="B4754" s="2">
        <v>41979</v>
      </c>
      <c r="C4754">
        <v>12</v>
      </c>
      <c r="D4754" t="s">
        <v>4</v>
      </c>
      <c r="E4754" t="s">
        <v>8168</v>
      </c>
      <c r="F4754" t="s">
        <v>8026</v>
      </c>
      <c r="G4754">
        <v>33</v>
      </c>
      <c r="H4754">
        <v>5</v>
      </c>
      <c r="I4754">
        <v>3</v>
      </c>
      <c r="J4754" s="1">
        <v>269.48888888888888</v>
      </c>
      <c r="K4754" s="1">
        <f>Sales_Data[[#This Row],[Order Quantity]]*Sales_Data[[#This Row],[Unit Price]]</f>
        <v>808.4666666666667</v>
      </c>
      <c r="L4754" s="1">
        <v>188.64222222222222</v>
      </c>
    </row>
    <row r="4755" spans="1:12">
      <c r="A4755" t="s">
        <v>4778</v>
      </c>
      <c r="B4755" s="2">
        <v>41979</v>
      </c>
      <c r="C4755">
        <v>7</v>
      </c>
      <c r="D4755" t="s">
        <v>3</v>
      </c>
      <c r="E4755" t="s">
        <v>8168</v>
      </c>
      <c r="F4755" t="s">
        <v>8027</v>
      </c>
      <c r="G4755">
        <v>19</v>
      </c>
      <c r="H4755">
        <v>3</v>
      </c>
      <c r="I4755">
        <v>7</v>
      </c>
      <c r="J4755" s="1">
        <v>124.32222222222224</v>
      </c>
      <c r="K4755" s="1">
        <f>Sales_Data[[#This Row],[Order Quantity]]*Sales_Data[[#This Row],[Unit Price]]</f>
        <v>870.2555555555557</v>
      </c>
      <c r="L4755" s="1">
        <v>84.539111111111126</v>
      </c>
    </row>
    <row r="4756" spans="1:12">
      <c r="A4756" t="s">
        <v>4779</v>
      </c>
      <c r="B4756" s="2">
        <v>41979</v>
      </c>
      <c r="C4756">
        <v>4</v>
      </c>
      <c r="D4756" t="s">
        <v>4</v>
      </c>
      <c r="E4756" t="s">
        <v>8168</v>
      </c>
      <c r="F4756" t="s">
        <v>8027</v>
      </c>
      <c r="G4756">
        <v>11</v>
      </c>
      <c r="H4756">
        <v>2</v>
      </c>
      <c r="I4756">
        <v>9</v>
      </c>
      <c r="J4756" s="1">
        <v>147.4</v>
      </c>
      <c r="K4756" s="1">
        <f>Sales_Data[[#This Row],[Order Quantity]]*Sales_Data[[#This Row],[Unit Price]]</f>
        <v>1326.6000000000001</v>
      </c>
      <c r="L4756" s="1">
        <v>106.128</v>
      </c>
    </row>
    <row r="4757" spans="1:12">
      <c r="A4757" t="s">
        <v>4780</v>
      </c>
      <c r="B4757" s="2">
        <v>41980</v>
      </c>
      <c r="C4757">
        <v>12</v>
      </c>
      <c r="D4757" t="s">
        <v>4</v>
      </c>
      <c r="E4757" t="s">
        <v>8168</v>
      </c>
      <c r="F4757" t="s">
        <v>8026</v>
      </c>
      <c r="G4757">
        <v>33</v>
      </c>
      <c r="H4757">
        <v>5</v>
      </c>
      <c r="I4757">
        <v>5</v>
      </c>
      <c r="J4757" s="1">
        <v>330.53333333333336</v>
      </c>
      <c r="K4757" s="1">
        <f>Sales_Data[[#This Row],[Order Quantity]]*Sales_Data[[#This Row],[Unit Price]]</f>
        <v>1652.6666666666667</v>
      </c>
      <c r="L4757" s="1">
        <v>165.26666666666668</v>
      </c>
    </row>
    <row r="4758" spans="1:12">
      <c r="A4758" t="s">
        <v>4781</v>
      </c>
      <c r="B4758" s="2">
        <v>41980</v>
      </c>
      <c r="C4758">
        <v>6</v>
      </c>
      <c r="D4758" t="s">
        <v>3</v>
      </c>
      <c r="E4758" t="s">
        <v>8168</v>
      </c>
      <c r="F4758" t="s">
        <v>8027</v>
      </c>
      <c r="G4758">
        <v>17</v>
      </c>
      <c r="H4758">
        <v>3</v>
      </c>
      <c r="I4758">
        <v>1</v>
      </c>
      <c r="J4758" s="1">
        <v>20.100000000000001</v>
      </c>
      <c r="K4758" s="1">
        <f>Sales_Data[[#This Row],[Order Quantity]]*Sales_Data[[#This Row],[Unit Price]]</f>
        <v>20.100000000000001</v>
      </c>
      <c r="L4758" s="1">
        <v>9.8490000000000002</v>
      </c>
    </row>
    <row r="4759" spans="1:12">
      <c r="A4759" t="s">
        <v>4782</v>
      </c>
      <c r="B4759" s="2">
        <v>41980</v>
      </c>
      <c r="C4759">
        <v>10</v>
      </c>
      <c r="D4759" t="s">
        <v>2</v>
      </c>
      <c r="E4759" t="s">
        <v>8168</v>
      </c>
      <c r="F4759" t="s">
        <v>8027</v>
      </c>
      <c r="G4759">
        <v>27</v>
      </c>
      <c r="H4759">
        <v>4</v>
      </c>
      <c r="I4759">
        <v>7</v>
      </c>
      <c r="J4759" s="1">
        <v>666.27777777777783</v>
      </c>
      <c r="K4759" s="1">
        <f>Sales_Data[[#This Row],[Order Quantity]]*Sales_Data[[#This Row],[Unit Price]]</f>
        <v>4663.9444444444453</v>
      </c>
      <c r="L4759" s="1">
        <v>546.34777777777776</v>
      </c>
    </row>
    <row r="4760" spans="1:12">
      <c r="A4760" t="s">
        <v>4783</v>
      </c>
      <c r="B4760" s="2">
        <v>41981</v>
      </c>
      <c r="C4760">
        <v>4</v>
      </c>
      <c r="D4760" t="s">
        <v>4</v>
      </c>
      <c r="E4760" t="s">
        <v>8168</v>
      </c>
      <c r="F4760" t="s">
        <v>8027</v>
      </c>
      <c r="G4760">
        <v>10</v>
      </c>
      <c r="H4760">
        <v>2</v>
      </c>
      <c r="I4760">
        <v>4</v>
      </c>
      <c r="J4760" s="1">
        <v>269.48888888888888</v>
      </c>
      <c r="K4760" s="1">
        <f>Sales_Data[[#This Row],[Order Quantity]]*Sales_Data[[#This Row],[Unit Price]]</f>
        <v>1077.9555555555555</v>
      </c>
      <c r="L4760" s="1">
        <v>129.35466666666667</v>
      </c>
    </row>
    <row r="4761" spans="1:12">
      <c r="A4761" t="s">
        <v>4784</v>
      </c>
      <c r="B4761" s="2">
        <v>41981</v>
      </c>
      <c r="C4761">
        <v>16</v>
      </c>
      <c r="D4761" t="s">
        <v>4</v>
      </c>
      <c r="E4761" t="s">
        <v>8168</v>
      </c>
      <c r="F4761" t="s">
        <v>8025</v>
      </c>
      <c r="G4761">
        <v>46</v>
      </c>
      <c r="H4761">
        <v>7</v>
      </c>
      <c r="I4761">
        <v>3</v>
      </c>
      <c r="J4761" s="1">
        <v>606.72222222222217</v>
      </c>
      <c r="K4761" s="1">
        <f>Sales_Data[[#This Row],[Order Quantity]]*Sales_Data[[#This Row],[Unit Price]]</f>
        <v>1820.1666666666665</v>
      </c>
      <c r="L4761" s="1">
        <v>479.31055555555554</v>
      </c>
    </row>
    <row r="4762" spans="1:12">
      <c r="A4762" t="s">
        <v>4785</v>
      </c>
      <c r="B4762" s="2">
        <v>41981</v>
      </c>
      <c r="C4762">
        <v>8</v>
      </c>
      <c r="D4762" t="s">
        <v>2</v>
      </c>
      <c r="E4762" t="s">
        <v>8168</v>
      </c>
      <c r="F4762" t="s">
        <v>8027</v>
      </c>
      <c r="G4762">
        <v>23</v>
      </c>
      <c r="H4762">
        <v>4</v>
      </c>
      <c r="I4762">
        <v>3</v>
      </c>
      <c r="J4762" s="1">
        <v>99.01111111111112</v>
      </c>
      <c r="K4762" s="1">
        <f>Sales_Data[[#This Row],[Order Quantity]]*Sales_Data[[#This Row],[Unit Price]]</f>
        <v>297.03333333333336</v>
      </c>
      <c r="L4762" s="1">
        <v>55.446222222222232</v>
      </c>
    </row>
    <row r="4763" spans="1:12">
      <c r="A4763" t="s">
        <v>4786</v>
      </c>
      <c r="B4763" s="2">
        <v>41981</v>
      </c>
      <c r="C4763">
        <v>3</v>
      </c>
      <c r="D4763" t="s">
        <v>2</v>
      </c>
      <c r="E4763" t="s">
        <v>8168</v>
      </c>
      <c r="F4763" t="s">
        <v>8027</v>
      </c>
      <c r="G4763">
        <v>7</v>
      </c>
      <c r="H4763">
        <v>1</v>
      </c>
      <c r="I4763">
        <v>5</v>
      </c>
      <c r="J4763" s="1">
        <v>187.60000000000002</v>
      </c>
      <c r="K4763" s="1">
        <f>Sales_Data[[#This Row],[Order Quantity]]*Sales_Data[[#This Row],[Unit Price]]</f>
        <v>938.00000000000011</v>
      </c>
      <c r="L4763" s="1">
        <v>118.188</v>
      </c>
    </row>
    <row r="4764" spans="1:12">
      <c r="A4764" t="s">
        <v>4787</v>
      </c>
      <c r="B4764" s="2">
        <v>41981</v>
      </c>
      <c r="C4764">
        <v>10</v>
      </c>
      <c r="D4764" t="s">
        <v>3</v>
      </c>
      <c r="E4764" t="s">
        <v>8168</v>
      </c>
      <c r="F4764" t="s">
        <v>8026</v>
      </c>
      <c r="G4764">
        <v>28</v>
      </c>
      <c r="H4764">
        <v>4</v>
      </c>
      <c r="I4764">
        <v>4</v>
      </c>
      <c r="J4764" s="1">
        <v>258.32222222222225</v>
      </c>
      <c r="K4764" s="1">
        <f>Sales_Data[[#This Row],[Order Quantity]]*Sales_Data[[#This Row],[Unit Price]]</f>
        <v>1033.288888888889</v>
      </c>
      <c r="L4764" s="1">
        <v>160.15977777777778</v>
      </c>
    </row>
    <row r="4765" spans="1:12">
      <c r="A4765" t="s">
        <v>4788</v>
      </c>
      <c r="B4765" s="2">
        <v>41981</v>
      </c>
      <c r="C4765">
        <v>5</v>
      </c>
      <c r="D4765" t="s">
        <v>4</v>
      </c>
      <c r="E4765" t="s">
        <v>8168</v>
      </c>
      <c r="F4765" t="s">
        <v>8027</v>
      </c>
      <c r="G4765">
        <v>14</v>
      </c>
      <c r="H4765">
        <v>2</v>
      </c>
      <c r="I4765">
        <v>5</v>
      </c>
      <c r="J4765" s="1">
        <v>112.41111111111111</v>
      </c>
      <c r="K4765" s="1">
        <f>Sales_Data[[#This Row],[Order Quantity]]*Sales_Data[[#This Row],[Unit Price]]</f>
        <v>562.05555555555554</v>
      </c>
      <c r="L4765" s="1">
        <v>46.088555555555551</v>
      </c>
    </row>
    <row r="4766" spans="1:12">
      <c r="A4766" t="s">
        <v>4789</v>
      </c>
      <c r="B4766" s="2">
        <v>41981</v>
      </c>
      <c r="C4766">
        <v>3</v>
      </c>
      <c r="D4766" t="s">
        <v>2</v>
      </c>
      <c r="E4766" t="s">
        <v>8168</v>
      </c>
      <c r="F4766" t="s">
        <v>8027</v>
      </c>
      <c r="G4766">
        <v>6</v>
      </c>
      <c r="H4766">
        <v>1</v>
      </c>
      <c r="I4766">
        <v>2</v>
      </c>
      <c r="J4766" s="1">
        <v>26.055555555555557</v>
      </c>
      <c r="K4766" s="1">
        <f>Sales_Data[[#This Row],[Order Quantity]]*Sales_Data[[#This Row],[Unit Price]]</f>
        <v>52.111111111111114</v>
      </c>
      <c r="L4766" s="1">
        <v>20.062777777777779</v>
      </c>
    </row>
    <row r="4767" spans="1:12">
      <c r="A4767" t="s">
        <v>4790</v>
      </c>
      <c r="B4767" s="2">
        <v>41982</v>
      </c>
      <c r="C4767">
        <v>20</v>
      </c>
      <c r="D4767" t="s">
        <v>4</v>
      </c>
      <c r="E4767" t="s">
        <v>8168</v>
      </c>
      <c r="F4767" t="s">
        <v>8028</v>
      </c>
      <c r="G4767">
        <v>56</v>
      </c>
      <c r="H4767">
        <v>8</v>
      </c>
      <c r="I4767">
        <v>1</v>
      </c>
      <c r="J4767" s="1">
        <v>119.85555555555555</v>
      </c>
      <c r="K4767" s="1">
        <f>Sales_Data[[#This Row],[Order Quantity]]*Sales_Data[[#This Row],[Unit Price]]</f>
        <v>119.85555555555555</v>
      </c>
      <c r="L4767" s="1">
        <v>69.516222222222211</v>
      </c>
    </row>
    <row r="4768" spans="1:12">
      <c r="A4768" t="s">
        <v>4791</v>
      </c>
      <c r="B4768" s="2">
        <v>41982</v>
      </c>
      <c r="C4768">
        <v>4</v>
      </c>
      <c r="D4768" t="s">
        <v>3</v>
      </c>
      <c r="E4768" t="s">
        <v>8168</v>
      </c>
      <c r="F4768" t="s">
        <v>8027</v>
      </c>
      <c r="G4768">
        <v>11</v>
      </c>
      <c r="H4768">
        <v>2</v>
      </c>
      <c r="I4768">
        <v>8</v>
      </c>
      <c r="J4768" s="1">
        <v>23.077777777777779</v>
      </c>
      <c r="K4768" s="1">
        <f>Sales_Data[[#This Row],[Order Quantity]]*Sales_Data[[#This Row],[Unit Price]]</f>
        <v>184.62222222222223</v>
      </c>
      <c r="L4768" s="1">
        <v>12.462000000000002</v>
      </c>
    </row>
    <row r="4769" spans="1:12">
      <c r="A4769" t="s">
        <v>4792</v>
      </c>
      <c r="B4769" s="2">
        <v>41982</v>
      </c>
      <c r="C4769">
        <v>11</v>
      </c>
      <c r="D4769" t="s">
        <v>3</v>
      </c>
      <c r="E4769" t="s">
        <v>8168</v>
      </c>
      <c r="F4769" t="s">
        <v>8026</v>
      </c>
      <c r="G4769">
        <v>30</v>
      </c>
      <c r="H4769">
        <v>5</v>
      </c>
      <c r="I4769">
        <v>4</v>
      </c>
      <c r="J4769" s="1">
        <v>251.62222222222221</v>
      </c>
      <c r="K4769" s="1">
        <f>Sales_Data[[#This Row],[Order Quantity]]*Sales_Data[[#This Row],[Unit Price]]</f>
        <v>1006.4888888888888</v>
      </c>
      <c r="L4769" s="1">
        <v>123.29488888888889</v>
      </c>
    </row>
    <row r="4770" spans="1:12">
      <c r="A4770" t="s">
        <v>4793</v>
      </c>
      <c r="B4770" s="2">
        <v>41983</v>
      </c>
      <c r="C4770">
        <v>6</v>
      </c>
      <c r="D4770" t="s">
        <v>2</v>
      </c>
      <c r="E4770" t="s">
        <v>8168</v>
      </c>
      <c r="F4770" t="s">
        <v>8027</v>
      </c>
      <c r="G4770">
        <v>15</v>
      </c>
      <c r="H4770">
        <v>3</v>
      </c>
      <c r="I4770">
        <v>1</v>
      </c>
      <c r="J4770" s="1">
        <v>98.266666666666666</v>
      </c>
      <c r="K4770" s="1">
        <f>Sales_Data[[#This Row],[Order Quantity]]*Sales_Data[[#This Row],[Unit Price]]</f>
        <v>98.266666666666666</v>
      </c>
      <c r="L4770" s="1">
        <v>62.890666666666661</v>
      </c>
    </row>
    <row r="4771" spans="1:12">
      <c r="A4771" t="s">
        <v>4794</v>
      </c>
      <c r="B4771" s="2">
        <v>41983</v>
      </c>
      <c r="C4771">
        <v>17</v>
      </c>
      <c r="D4771" t="s">
        <v>2</v>
      </c>
      <c r="E4771" t="s">
        <v>8168</v>
      </c>
      <c r="F4771" t="s">
        <v>8025</v>
      </c>
      <c r="G4771">
        <v>48</v>
      </c>
      <c r="H4771">
        <v>7</v>
      </c>
      <c r="I4771">
        <v>1</v>
      </c>
      <c r="J4771" s="1">
        <v>315.64444444444445</v>
      </c>
      <c r="K4771" s="1">
        <f>Sales_Data[[#This Row],[Order Quantity]]*Sales_Data[[#This Row],[Unit Price]]</f>
        <v>315.64444444444445</v>
      </c>
      <c r="L4771" s="1">
        <v>227.26400000000001</v>
      </c>
    </row>
    <row r="4772" spans="1:12">
      <c r="A4772" t="s">
        <v>4795</v>
      </c>
      <c r="B4772" s="2">
        <v>41983</v>
      </c>
      <c r="C4772">
        <v>19</v>
      </c>
      <c r="D4772" t="s">
        <v>3</v>
      </c>
      <c r="E4772" t="s">
        <v>8168</v>
      </c>
      <c r="F4772" t="s">
        <v>8028</v>
      </c>
      <c r="G4772">
        <v>56</v>
      </c>
      <c r="H4772">
        <v>8</v>
      </c>
      <c r="I4772">
        <v>5</v>
      </c>
      <c r="J4772" s="1">
        <v>631.28888888888889</v>
      </c>
      <c r="K4772" s="1">
        <f>Sales_Data[[#This Row],[Order Quantity]]*Sales_Data[[#This Row],[Unit Price]]</f>
        <v>3156.4444444444443</v>
      </c>
      <c r="L4772" s="1">
        <v>321.95733333333339</v>
      </c>
    </row>
    <row r="4773" spans="1:12">
      <c r="A4773" t="s">
        <v>4796</v>
      </c>
      <c r="B4773" s="2">
        <v>41983</v>
      </c>
      <c r="C4773">
        <v>10</v>
      </c>
      <c r="D4773" t="s">
        <v>2</v>
      </c>
      <c r="E4773" t="s">
        <v>8168</v>
      </c>
      <c r="F4773" t="s">
        <v>8026</v>
      </c>
      <c r="G4773">
        <v>29</v>
      </c>
      <c r="H4773">
        <v>4</v>
      </c>
      <c r="I4773">
        <v>5</v>
      </c>
      <c r="J4773" s="1">
        <v>659.57777777777778</v>
      </c>
      <c r="K4773" s="1">
        <f>Sales_Data[[#This Row],[Order Quantity]]*Sales_Data[[#This Row],[Unit Price]]</f>
        <v>3297.8888888888887</v>
      </c>
      <c r="L4773" s="1">
        <v>336.38466666666665</v>
      </c>
    </row>
    <row r="4774" spans="1:12">
      <c r="A4774" t="s">
        <v>4797</v>
      </c>
      <c r="B4774" s="2">
        <v>41984</v>
      </c>
      <c r="C4774">
        <v>15</v>
      </c>
      <c r="D4774" t="s">
        <v>4</v>
      </c>
      <c r="E4774" t="s">
        <v>8168</v>
      </c>
      <c r="F4774" t="s">
        <v>8025</v>
      </c>
      <c r="G4774">
        <v>44</v>
      </c>
      <c r="H4774">
        <v>6</v>
      </c>
      <c r="I4774">
        <v>6</v>
      </c>
      <c r="J4774" s="1">
        <v>119.85555555555555</v>
      </c>
      <c r="K4774" s="1">
        <f>Sales_Data[[#This Row],[Order Quantity]]*Sales_Data[[#This Row],[Unit Price]]</f>
        <v>719.13333333333333</v>
      </c>
      <c r="L4774" s="1">
        <v>61.126333333333342</v>
      </c>
    </row>
    <row r="4775" spans="1:12">
      <c r="A4775" t="s">
        <v>4798</v>
      </c>
      <c r="B4775" s="2">
        <v>41985</v>
      </c>
      <c r="C4775">
        <v>6</v>
      </c>
      <c r="D4775" t="s">
        <v>4</v>
      </c>
      <c r="E4775" t="s">
        <v>8168</v>
      </c>
      <c r="F4775" t="s">
        <v>8027</v>
      </c>
      <c r="G4775">
        <v>16</v>
      </c>
      <c r="H4775">
        <v>3</v>
      </c>
      <c r="I4775">
        <v>7</v>
      </c>
      <c r="J4775" s="1">
        <v>294.8</v>
      </c>
      <c r="K4775" s="1">
        <f>Sales_Data[[#This Row],[Order Quantity]]*Sales_Data[[#This Row],[Unit Price]]</f>
        <v>2063.6</v>
      </c>
      <c r="L4775" s="1">
        <v>165.08800000000005</v>
      </c>
    </row>
    <row r="4776" spans="1:12">
      <c r="A4776" t="s">
        <v>4799</v>
      </c>
      <c r="B4776" s="2">
        <v>41985</v>
      </c>
      <c r="C4776">
        <v>1</v>
      </c>
      <c r="D4776" t="s">
        <v>4</v>
      </c>
      <c r="E4776" t="s">
        <v>8168</v>
      </c>
      <c r="F4776" t="s">
        <v>8027</v>
      </c>
      <c r="G4776">
        <v>3</v>
      </c>
      <c r="H4776">
        <v>1</v>
      </c>
      <c r="I4776">
        <v>9</v>
      </c>
      <c r="J4776" s="1">
        <v>29.777777777777779</v>
      </c>
      <c r="K4776" s="1">
        <f>Sales_Data[[#This Row],[Order Quantity]]*Sales_Data[[#This Row],[Unit Price]]</f>
        <v>268</v>
      </c>
      <c r="L4776" s="1">
        <v>14.591111111111111</v>
      </c>
    </row>
    <row r="4777" spans="1:12">
      <c r="A4777" t="s">
        <v>4800</v>
      </c>
      <c r="B4777" s="2">
        <v>41985</v>
      </c>
      <c r="C4777">
        <v>3</v>
      </c>
      <c r="D4777" t="s">
        <v>4</v>
      </c>
      <c r="E4777" t="s">
        <v>8168</v>
      </c>
      <c r="F4777" t="s">
        <v>8027</v>
      </c>
      <c r="G4777">
        <v>9</v>
      </c>
      <c r="H4777">
        <v>2</v>
      </c>
      <c r="I4777">
        <v>9</v>
      </c>
      <c r="J4777" s="1">
        <v>122.08888888888889</v>
      </c>
      <c r="K4777" s="1">
        <f>Sales_Data[[#This Row],[Order Quantity]]*Sales_Data[[#This Row],[Unit Price]]</f>
        <v>1098.8</v>
      </c>
      <c r="L4777" s="1">
        <v>98.891999999999996</v>
      </c>
    </row>
    <row r="4778" spans="1:12">
      <c r="A4778" t="s">
        <v>4801</v>
      </c>
      <c r="B4778" s="2">
        <v>41985</v>
      </c>
      <c r="C4778">
        <v>6</v>
      </c>
      <c r="D4778" t="s">
        <v>4</v>
      </c>
      <c r="E4778" t="s">
        <v>8168</v>
      </c>
      <c r="F4778" t="s">
        <v>8027</v>
      </c>
      <c r="G4778">
        <v>16</v>
      </c>
      <c r="H4778">
        <v>3</v>
      </c>
      <c r="I4778">
        <v>4</v>
      </c>
      <c r="J4778" s="1">
        <v>444.43333333333334</v>
      </c>
      <c r="K4778" s="1">
        <f>Sales_Data[[#This Row],[Order Quantity]]*Sales_Data[[#This Row],[Unit Price]]</f>
        <v>1777.7333333333333</v>
      </c>
      <c r="L4778" s="1">
        <v>377.76833333333332</v>
      </c>
    </row>
    <row r="4779" spans="1:12">
      <c r="A4779" t="s">
        <v>4802</v>
      </c>
      <c r="B4779" s="2">
        <v>41985</v>
      </c>
      <c r="C4779">
        <v>12</v>
      </c>
      <c r="D4779" t="s">
        <v>3</v>
      </c>
      <c r="E4779" t="s">
        <v>8168</v>
      </c>
      <c r="F4779" t="s">
        <v>8026</v>
      </c>
      <c r="G4779">
        <v>34</v>
      </c>
      <c r="H4779">
        <v>5</v>
      </c>
      <c r="I4779">
        <v>6</v>
      </c>
      <c r="J4779" s="1">
        <v>689.3555555555555</v>
      </c>
      <c r="K4779" s="1">
        <f>Sales_Data[[#This Row],[Order Quantity]]*Sales_Data[[#This Row],[Unit Price]]</f>
        <v>4136.1333333333332</v>
      </c>
      <c r="L4779" s="1">
        <v>358.46488888888894</v>
      </c>
    </row>
    <row r="4780" spans="1:12">
      <c r="A4780" t="s">
        <v>4803</v>
      </c>
      <c r="B4780" s="2">
        <v>41985</v>
      </c>
      <c r="C4780">
        <v>15</v>
      </c>
      <c r="D4780" t="s">
        <v>4</v>
      </c>
      <c r="E4780" t="s">
        <v>8168</v>
      </c>
      <c r="F4780" t="s">
        <v>8025</v>
      </c>
      <c r="G4780">
        <v>43</v>
      </c>
      <c r="H4780">
        <v>6</v>
      </c>
      <c r="I4780">
        <v>1</v>
      </c>
      <c r="J4780" s="1">
        <v>250.87777777777779</v>
      </c>
      <c r="K4780" s="1">
        <f>Sales_Data[[#This Row],[Order Quantity]]*Sales_Data[[#This Row],[Unit Price]]</f>
        <v>250.87777777777779</v>
      </c>
      <c r="L4780" s="1">
        <v>127.94766666666666</v>
      </c>
    </row>
    <row r="4781" spans="1:12">
      <c r="A4781" t="s">
        <v>4804</v>
      </c>
      <c r="B4781" s="2">
        <v>41985</v>
      </c>
      <c r="C4781">
        <v>10</v>
      </c>
      <c r="D4781" t="s">
        <v>2</v>
      </c>
      <c r="E4781" t="s">
        <v>8168</v>
      </c>
      <c r="F4781" t="s">
        <v>8026</v>
      </c>
      <c r="G4781">
        <v>29</v>
      </c>
      <c r="H4781">
        <v>4</v>
      </c>
      <c r="I4781">
        <v>9</v>
      </c>
      <c r="J4781" s="1">
        <v>257.57777777777778</v>
      </c>
      <c r="K4781" s="1">
        <f>Sales_Data[[#This Row],[Order Quantity]]*Sales_Data[[#This Row],[Unit Price]]</f>
        <v>2318.1999999999998</v>
      </c>
      <c r="L4781" s="1">
        <v>162.274</v>
      </c>
    </row>
    <row r="4782" spans="1:12">
      <c r="A4782" t="s">
        <v>4805</v>
      </c>
      <c r="B4782" s="2">
        <v>41985</v>
      </c>
      <c r="C4782">
        <v>5</v>
      </c>
      <c r="D4782" t="s">
        <v>2</v>
      </c>
      <c r="E4782" t="s">
        <v>8168</v>
      </c>
      <c r="F4782" t="s">
        <v>8027</v>
      </c>
      <c r="G4782">
        <v>14</v>
      </c>
      <c r="H4782">
        <v>2</v>
      </c>
      <c r="I4782">
        <v>9</v>
      </c>
      <c r="J4782" s="1">
        <v>297.77777777777777</v>
      </c>
      <c r="K4782" s="1">
        <f>Sales_Data[[#This Row],[Order Quantity]]*Sales_Data[[#This Row],[Unit Price]]</f>
        <v>2680</v>
      </c>
      <c r="L4782" s="1">
        <v>125.06666666666666</v>
      </c>
    </row>
    <row r="4783" spans="1:12">
      <c r="A4783" t="s">
        <v>4806</v>
      </c>
      <c r="B4783" s="2">
        <v>41986</v>
      </c>
      <c r="C4783">
        <v>17</v>
      </c>
      <c r="D4783" t="s">
        <v>4</v>
      </c>
      <c r="E4783" t="s">
        <v>8168</v>
      </c>
      <c r="F4783" t="s">
        <v>8025</v>
      </c>
      <c r="G4783">
        <v>49</v>
      </c>
      <c r="H4783">
        <v>7</v>
      </c>
      <c r="I4783">
        <v>1</v>
      </c>
      <c r="J4783" s="1">
        <v>125.06666666666668</v>
      </c>
      <c r="K4783" s="1">
        <f>Sales_Data[[#This Row],[Order Quantity]]*Sales_Data[[#This Row],[Unit Price]]</f>
        <v>125.06666666666668</v>
      </c>
      <c r="L4783" s="1">
        <v>87.546666666666681</v>
      </c>
    </row>
    <row r="4784" spans="1:12">
      <c r="A4784" t="s">
        <v>4807</v>
      </c>
      <c r="B4784" s="2">
        <v>41986</v>
      </c>
      <c r="C4784">
        <v>16</v>
      </c>
      <c r="D4784" t="s">
        <v>4</v>
      </c>
      <c r="E4784" t="s">
        <v>8168</v>
      </c>
      <c r="F4784" t="s">
        <v>8025</v>
      </c>
      <c r="G4784">
        <v>47</v>
      </c>
      <c r="H4784">
        <v>7</v>
      </c>
      <c r="I4784">
        <v>4</v>
      </c>
      <c r="J4784" s="1">
        <v>436.98888888888888</v>
      </c>
      <c r="K4784" s="1">
        <f>Sales_Data[[#This Row],[Order Quantity]]*Sales_Data[[#This Row],[Unit Price]]</f>
        <v>1747.9555555555555</v>
      </c>
      <c r="L4784" s="1">
        <v>301.52233333333334</v>
      </c>
    </row>
    <row r="4785" spans="1:12">
      <c r="A4785" t="s">
        <v>4808</v>
      </c>
      <c r="B4785" s="2">
        <v>41987</v>
      </c>
      <c r="C4785">
        <v>20</v>
      </c>
      <c r="D4785" t="s">
        <v>4</v>
      </c>
      <c r="E4785" t="s">
        <v>8168</v>
      </c>
      <c r="F4785" t="s">
        <v>8028</v>
      </c>
      <c r="G4785">
        <v>58</v>
      </c>
      <c r="H4785">
        <v>8</v>
      </c>
      <c r="I4785">
        <v>4</v>
      </c>
      <c r="J4785" s="1">
        <v>606.72222222222217</v>
      </c>
      <c r="K4785" s="1">
        <f>Sales_Data[[#This Row],[Order Quantity]]*Sales_Data[[#This Row],[Unit Price]]</f>
        <v>2426.8888888888887</v>
      </c>
      <c r="L4785" s="1">
        <v>509.64666666666665</v>
      </c>
    </row>
    <row r="4786" spans="1:12">
      <c r="A4786" t="s">
        <v>4809</v>
      </c>
      <c r="B4786" s="2">
        <v>41987</v>
      </c>
      <c r="C4786">
        <v>20</v>
      </c>
      <c r="D4786" t="s">
        <v>2</v>
      </c>
      <c r="E4786" t="s">
        <v>8168</v>
      </c>
      <c r="F4786" t="s">
        <v>8028</v>
      </c>
      <c r="G4786">
        <v>56</v>
      </c>
      <c r="H4786">
        <v>8</v>
      </c>
      <c r="I4786">
        <v>3</v>
      </c>
      <c r="J4786" s="1">
        <v>126.55555555555556</v>
      </c>
      <c r="K4786" s="1">
        <f>Sales_Data[[#This Row],[Order Quantity]]*Sales_Data[[#This Row],[Unit Price]]</f>
        <v>379.66666666666669</v>
      </c>
      <c r="L4786" s="1">
        <v>55.684444444444445</v>
      </c>
    </row>
    <row r="4787" spans="1:12">
      <c r="A4787" t="s">
        <v>4810</v>
      </c>
      <c r="B4787" s="2">
        <v>41987</v>
      </c>
      <c r="C4787">
        <v>7</v>
      </c>
      <c r="D4787" t="s">
        <v>2</v>
      </c>
      <c r="E4787" t="s">
        <v>8168</v>
      </c>
      <c r="F4787" t="s">
        <v>8027</v>
      </c>
      <c r="G4787">
        <v>21</v>
      </c>
      <c r="H4787">
        <v>3</v>
      </c>
      <c r="I4787">
        <v>2</v>
      </c>
      <c r="J4787" s="1">
        <v>28.288888888888888</v>
      </c>
      <c r="K4787" s="1">
        <f>Sales_Data[[#This Row],[Order Quantity]]*Sales_Data[[#This Row],[Unit Price]]</f>
        <v>56.577777777777776</v>
      </c>
      <c r="L4787" s="1">
        <v>18.387777777777778</v>
      </c>
    </row>
    <row r="4788" spans="1:12">
      <c r="A4788" t="s">
        <v>4811</v>
      </c>
      <c r="B4788" s="2">
        <v>41987</v>
      </c>
      <c r="C4788">
        <v>9</v>
      </c>
      <c r="D4788" t="s">
        <v>2</v>
      </c>
      <c r="E4788" t="s">
        <v>8168</v>
      </c>
      <c r="F4788" t="s">
        <v>8027</v>
      </c>
      <c r="G4788">
        <v>25</v>
      </c>
      <c r="H4788">
        <v>4</v>
      </c>
      <c r="I4788">
        <v>2</v>
      </c>
      <c r="J4788" s="1">
        <v>282.14444444444445</v>
      </c>
      <c r="K4788" s="1">
        <f>Sales_Data[[#This Row],[Order Quantity]]*Sales_Data[[#This Row],[Unit Price]]</f>
        <v>564.28888888888889</v>
      </c>
      <c r="L4788" s="1">
        <v>112.8577777777778</v>
      </c>
    </row>
    <row r="4789" spans="1:12">
      <c r="A4789" t="s">
        <v>4812</v>
      </c>
      <c r="B4789" s="2">
        <v>41987</v>
      </c>
      <c r="C4789">
        <v>18</v>
      </c>
      <c r="D4789" t="s">
        <v>2</v>
      </c>
      <c r="E4789" t="s">
        <v>8168</v>
      </c>
      <c r="F4789" t="s">
        <v>8025</v>
      </c>
      <c r="G4789">
        <v>51</v>
      </c>
      <c r="H4789">
        <v>7</v>
      </c>
      <c r="I4789">
        <v>5</v>
      </c>
      <c r="J4789" s="1">
        <v>638.73333333333335</v>
      </c>
      <c r="K4789" s="1">
        <f>Sales_Data[[#This Row],[Order Quantity]]*Sales_Data[[#This Row],[Unit Price]]</f>
        <v>3193.666666666667</v>
      </c>
      <c r="L4789" s="1">
        <v>510.98666666666668</v>
      </c>
    </row>
    <row r="4790" spans="1:12">
      <c r="A4790" t="s">
        <v>4813</v>
      </c>
      <c r="B4790" s="2">
        <v>41987</v>
      </c>
      <c r="C4790">
        <v>4</v>
      </c>
      <c r="D4790" t="s">
        <v>4</v>
      </c>
      <c r="E4790" t="s">
        <v>8168</v>
      </c>
      <c r="F4790" t="s">
        <v>8027</v>
      </c>
      <c r="G4790">
        <v>11</v>
      </c>
      <c r="H4790">
        <v>2</v>
      </c>
      <c r="I4790">
        <v>7</v>
      </c>
      <c r="J4790" s="1">
        <v>201</v>
      </c>
      <c r="K4790" s="1">
        <f>Sales_Data[[#This Row],[Order Quantity]]*Sales_Data[[#This Row],[Unit Price]]</f>
        <v>1407</v>
      </c>
      <c r="L4790" s="1">
        <v>132.66</v>
      </c>
    </row>
    <row r="4791" spans="1:12">
      <c r="A4791" t="s">
        <v>4814</v>
      </c>
      <c r="B4791" s="2">
        <v>41988</v>
      </c>
      <c r="C4791">
        <v>5</v>
      </c>
      <c r="D4791" t="s">
        <v>4</v>
      </c>
      <c r="E4791" t="s">
        <v>8168</v>
      </c>
      <c r="F4791" t="s">
        <v>8027</v>
      </c>
      <c r="G4791">
        <v>15</v>
      </c>
      <c r="H4791">
        <v>2</v>
      </c>
      <c r="I4791">
        <v>9</v>
      </c>
      <c r="J4791" s="1">
        <v>18.611111111111111</v>
      </c>
      <c r="K4791" s="1">
        <f>Sales_Data[[#This Row],[Order Quantity]]*Sales_Data[[#This Row],[Unit Price]]</f>
        <v>167.5</v>
      </c>
      <c r="L4791" s="1">
        <v>13.58611111111111</v>
      </c>
    </row>
    <row r="4792" spans="1:12">
      <c r="A4792" t="s">
        <v>4815</v>
      </c>
      <c r="B4792" s="2">
        <v>41988</v>
      </c>
      <c r="C4792">
        <v>6</v>
      </c>
      <c r="D4792" t="s">
        <v>4</v>
      </c>
      <c r="E4792" t="s">
        <v>8168</v>
      </c>
      <c r="F4792" t="s">
        <v>8027</v>
      </c>
      <c r="G4792">
        <v>15</v>
      </c>
      <c r="H4792">
        <v>3</v>
      </c>
      <c r="I4792">
        <v>5</v>
      </c>
      <c r="J4792" s="1">
        <v>21.588888888888889</v>
      </c>
      <c r="K4792" s="1">
        <f>Sales_Data[[#This Row],[Order Quantity]]*Sales_Data[[#This Row],[Unit Price]]</f>
        <v>107.94444444444444</v>
      </c>
      <c r="L4792" s="1">
        <v>17.918777777777777</v>
      </c>
    </row>
    <row r="4793" spans="1:12">
      <c r="A4793" t="s">
        <v>4816</v>
      </c>
      <c r="B4793" s="2">
        <v>41988</v>
      </c>
      <c r="C4793">
        <v>2</v>
      </c>
      <c r="D4793" t="s">
        <v>3</v>
      </c>
      <c r="E4793" t="s">
        <v>8168</v>
      </c>
      <c r="F4793" t="s">
        <v>8027</v>
      </c>
      <c r="G4793">
        <v>5</v>
      </c>
      <c r="H4793">
        <v>1</v>
      </c>
      <c r="I4793">
        <v>9</v>
      </c>
      <c r="J4793" s="1">
        <v>436.98888888888888</v>
      </c>
      <c r="K4793" s="1">
        <f>Sales_Data[[#This Row],[Order Quantity]]*Sales_Data[[#This Row],[Unit Price]]</f>
        <v>3932.9</v>
      </c>
      <c r="L4793" s="1">
        <v>187.90522222222222</v>
      </c>
    </row>
    <row r="4794" spans="1:12">
      <c r="A4794" t="s">
        <v>4817</v>
      </c>
      <c r="B4794" s="2">
        <v>41988</v>
      </c>
      <c r="C4794">
        <v>15</v>
      </c>
      <c r="D4794" t="s">
        <v>4</v>
      </c>
      <c r="E4794" t="s">
        <v>8168</v>
      </c>
      <c r="F4794" t="s">
        <v>8025</v>
      </c>
      <c r="G4794">
        <v>42</v>
      </c>
      <c r="H4794">
        <v>6</v>
      </c>
      <c r="I4794">
        <v>9</v>
      </c>
      <c r="J4794" s="1">
        <v>375.20000000000005</v>
      </c>
      <c r="K4794" s="1">
        <f>Sales_Data[[#This Row],[Order Quantity]]*Sales_Data[[#This Row],[Unit Price]]</f>
        <v>3376.8</v>
      </c>
      <c r="L4794" s="1">
        <v>206.36</v>
      </c>
    </row>
    <row r="4795" spans="1:12">
      <c r="A4795" t="s">
        <v>4818</v>
      </c>
      <c r="B4795" s="2">
        <v>41989</v>
      </c>
      <c r="C4795">
        <v>9</v>
      </c>
      <c r="D4795" t="s">
        <v>4</v>
      </c>
      <c r="E4795" t="s">
        <v>8168</v>
      </c>
      <c r="F4795" t="s">
        <v>8027</v>
      </c>
      <c r="G4795">
        <v>24</v>
      </c>
      <c r="H4795">
        <v>4</v>
      </c>
      <c r="I4795">
        <v>4</v>
      </c>
      <c r="J4795" s="1">
        <v>603.74444444444441</v>
      </c>
      <c r="K4795" s="1">
        <f>Sales_Data[[#This Row],[Order Quantity]]*Sales_Data[[#This Row],[Unit Price]]</f>
        <v>2414.9777777777776</v>
      </c>
      <c r="L4795" s="1">
        <v>422.62111111111108</v>
      </c>
    </row>
    <row r="4796" spans="1:12">
      <c r="A4796" t="s">
        <v>4819</v>
      </c>
      <c r="B4796" s="2">
        <v>41989</v>
      </c>
      <c r="C4796">
        <v>14</v>
      </c>
      <c r="D4796" t="s">
        <v>4</v>
      </c>
      <c r="E4796" t="s">
        <v>8168</v>
      </c>
      <c r="F4796" t="s">
        <v>8026</v>
      </c>
      <c r="G4796">
        <v>41</v>
      </c>
      <c r="H4796">
        <v>6</v>
      </c>
      <c r="I4796">
        <v>4</v>
      </c>
      <c r="J4796" s="1">
        <v>650.6444444444445</v>
      </c>
      <c r="K4796" s="1">
        <f>Sales_Data[[#This Row],[Order Quantity]]*Sales_Data[[#This Row],[Unit Price]]</f>
        <v>2602.577777777778</v>
      </c>
      <c r="L4796" s="1">
        <v>468.46400000000006</v>
      </c>
    </row>
    <row r="4797" spans="1:12">
      <c r="A4797" t="s">
        <v>4820</v>
      </c>
      <c r="B4797" s="2">
        <v>41989</v>
      </c>
      <c r="C4797">
        <v>4</v>
      </c>
      <c r="D4797" t="s">
        <v>3</v>
      </c>
      <c r="E4797" t="s">
        <v>8168</v>
      </c>
      <c r="F4797" t="s">
        <v>8027</v>
      </c>
      <c r="G4797">
        <v>11</v>
      </c>
      <c r="H4797">
        <v>2</v>
      </c>
      <c r="I4797">
        <v>7</v>
      </c>
      <c r="J4797" s="1">
        <v>93.800000000000011</v>
      </c>
      <c r="K4797" s="1">
        <f>Sales_Data[[#This Row],[Order Quantity]]*Sales_Data[[#This Row],[Unit Price]]</f>
        <v>656.60000000000014</v>
      </c>
      <c r="L4797" s="1">
        <v>48.776000000000003</v>
      </c>
    </row>
    <row r="4798" spans="1:12">
      <c r="A4798" t="s">
        <v>4821</v>
      </c>
      <c r="B4798" s="2">
        <v>41990</v>
      </c>
      <c r="C4798">
        <v>9</v>
      </c>
      <c r="D4798" t="s">
        <v>4</v>
      </c>
      <c r="E4798" t="s">
        <v>8168</v>
      </c>
      <c r="F4798" t="s">
        <v>8027</v>
      </c>
      <c r="G4798">
        <v>24</v>
      </c>
      <c r="H4798">
        <v>4</v>
      </c>
      <c r="I4798">
        <v>1</v>
      </c>
      <c r="J4798" s="1">
        <v>103.47777777777779</v>
      </c>
      <c r="K4798" s="1">
        <f>Sales_Data[[#This Row],[Order Quantity]]*Sales_Data[[#This Row],[Unit Price]]</f>
        <v>103.47777777777779</v>
      </c>
      <c r="L4798" s="1">
        <v>66.225777777777779</v>
      </c>
    </row>
    <row r="4799" spans="1:12">
      <c r="A4799" t="s">
        <v>4822</v>
      </c>
      <c r="B4799" s="2">
        <v>41990</v>
      </c>
      <c r="C4799">
        <v>13</v>
      </c>
      <c r="D4799" t="s">
        <v>2</v>
      </c>
      <c r="E4799" t="s">
        <v>8168</v>
      </c>
      <c r="F4799" t="s">
        <v>8026</v>
      </c>
      <c r="G4799">
        <v>36</v>
      </c>
      <c r="H4799">
        <v>5</v>
      </c>
      <c r="I4799">
        <v>6</v>
      </c>
      <c r="J4799" s="1">
        <v>88.588888888888903</v>
      </c>
      <c r="K4799" s="1">
        <f>Sales_Data[[#This Row],[Order Quantity]]*Sales_Data[[#This Row],[Unit Price]]</f>
        <v>531.53333333333342</v>
      </c>
      <c r="L4799" s="1">
        <v>75.300555555555562</v>
      </c>
    </row>
    <row r="4800" spans="1:12">
      <c r="A4800" t="s">
        <v>4823</v>
      </c>
      <c r="B4800" s="2">
        <v>41990</v>
      </c>
      <c r="C4800">
        <v>11</v>
      </c>
      <c r="D4800" t="s">
        <v>4</v>
      </c>
      <c r="E4800" t="s">
        <v>8168</v>
      </c>
      <c r="F4800" t="s">
        <v>8026</v>
      </c>
      <c r="G4800">
        <v>31</v>
      </c>
      <c r="H4800">
        <v>5</v>
      </c>
      <c r="I4800">
        <v>3</v>
      </c>
      <c r="J4800" s="1">
        <v>97.522222222222226</v>
      </c>
      <c r="K4800" s="1">
        <f>Sales_Data[[#This Row],[Order Quantity]]*Sales_Data[[#This Row],[Unit Price]]</f>
        <v>292.56666666666666</v>
      </c>
      <c r="L4800" s="1">
        <v>51.686777777777785</v>
      </c>
    </row>
    <row r="4801" spans="1:12">
      <c r="A4801" t="s">
        <v>4824</v>
      </c>
      <c r="B4801" s="2">
        <v>41990</v>
      </c>
      <c r="C4801">
        <v>14</v>
      </c>
      <c r="D4801" t="s">
        <v>4</v>
      </c>
      <c r="E4801" t="s">
        <v>8168</v>
      </c>
      <c r="F4801" t="s">
        <v>8026</v>
      </c>
      <c r="G4801">
        <v>39</v>
      </c>
      <c r="H4801">
        <v>6</v>
      </c>
      <c r="I4801">
        <v>9</v>
      </c>
      <c r="J4801" s="1">
        <v>267.25555555555559</v>
      </c>
      <c r="K4801" s="1">
        <f>Sales_Data[[#This Row],[Order Quantity]]*Sales_Data[[#This Row],[Unit Price]]</f>
        <v>2405.3000000000002</v>
      </c>
      <c r="L4801" s="1">
        <v>109.57477777777778</v>
      </c>
    </row>
    <row r="4802" spans="1:12">
      <c r="A4802" t="s">
        <v>4825</v>
      </c>
      <c r="B4802" s="2">
        <v>41990</v>
      </c>
      <c r="C4802">
        <v>7</v>
      </c>
      <c r="D4802" t="s">
        <v>4</v>
      </c>
      <c r="E4802" t="s">
        <v>8168</v>
      </c>
      <c r="F4802" t="s">
        <v>8027</v>
      </c>
      <c r="G4802">
        <v>21</v>
      </c>
      <c r="H4802">
        <v>3</v>
      </c>
      <c r="I4802">
        <v>6</v>
      </c>
      <c r="J4802" s="1">
        <v>28.288888888888888</v>
      </c>
      <c r="K4802" s="1">
        <f>Sales_Data[[#This Row],[Order Quantity]]*Sales_Data[[#This Row],[Unit Price]]</f>
        <v>169.73333333333332</v>
      </c>
      <c r="L4802" s="1">
        <v>20.933777777777777</v>
      </c>
    </row>
    <row r="4803" spans="1:12">
      <c r="A4803" t="s">
        <v>4826</v>
      </c>
      <c r="B4803" s="2">
        <v>41991</v>
      </c>
      <c r="C4803">
        <v>18</v>
      </c>
      <c r="D4803" t="s">
        <v>4</v>
      </c>
      <c r="E4803" t="s">
        <v>8168</v>
      </c>
      <c r="F4803" t="s">
        <v>8025</v>
      </c>
      <c r="G4803">
        <v>52</v>
      </c>
      <c r="H4803">
        <v>8</v>
      </c>
      <c r="I4803">
        <v>3</v>
      </c>
      <c r="J4803" s="1">
        <v>220.35555555555555</v>
      </c>
      <c r="K4803" s="1">
        <f>Sales_Data[[#This Row],[Order Quantity]]*Sales_Data[[#This Row],[Unit Price]]</f>
        <v>661.06666666666661</v>
      </c>
      <c r="L4803" s="1">
        <v>185.09866666666665</v>
      </c>
    </row>
    <row r="4804" spans="1:12">
      <c r="A4804" t="s">
        <v>4827</v>
      </c>
      <c r="B4804" s="2">
        <v>41991</v>
      </c>
      <c r="C4804">
        <v>14</v>
      </c>
      <c r="D4804" t="s">
        <v>3</v>
      </c>
      <c r="E4804" t="s">
        <v>8168</v>
      </c>
      <c r="F4804" t="s">
        <v>8026</v>
      </c>
      <c r="G4804">
        <v>41</v>
      </c>
      <c r="H4804">
        <v>6</v>
      </c>
      <c r="I4804">
        <v>2</v>
      </c>
      <c r="J4804" s="1">
        <v>122.08888888888889</v>
      </c>
      <c r="K4804" s="1">
        <f>Sales_Data[[#This Row],[Order Quantity]]*Sales_Data[[#This Row],[Unit Price]]</f>
        <v>244.17777777777778</v>
      </c>
      <c r="L4804" s="1">
        <v>87.903999999999996</v>
      </c>
    </row>
    <row r="4805" spans="1:12">
      <c r="A4805" t="s">
        <v>4828</v>
      </c>
      <c r="B4805" s="2">
        <v>41991</v>
      </c>
      <c r="C4805">
        <v>10</v>
      </c>
      <c r="D4805" t="s">
        <v>2</v>
      </c>
      <c r="E4805" t="s">
        <v>8168</v>
      </c>
      <c r="F4805" t="s">
        <v>8027</v>
      </c>
      <c r="G4805">
        <v>27</v>
      </c>
      <c r="H4805">
        <v>4</v>
      </c>
      <c r="I4805">
        <v>1</v>
      </c>
      <c r="J4805" s="1">
        <v>142.93333333333334</v>
      </c>
      <c r="K4805" s="1">
        <f>Sales_Data[[#This Row],[Order Quantity]]*Sales_Data[[#This Row],[Unit Price]]</f>
        <v>142.93333333333334</v>
      </c>
      <c r="L4805" s="1">
        <v>57.173333333333339</v>
      </c>
    </row>
    <row r="4806" spans="1:12">
      <c r="A4806" t="s">
        <v>4829</v>
      </c>
      <c r="B4806" s="2">
        <v>41991</v>
      </c>
      <c r="C4806">
        <v>7</v>
      </c>
      <c r="D4806" t="s">
        <v>3</v>
      </c>
      <c r="E4806" t="s">
        <v>8168</v>
      </c>
      <c r="F4806" t="s">
        <v>8027</v>
      </c>
      <c r="G4806">
        <v>19</v>
      </c>
      <c r="H4806">
        <v>3</v>
      </c>
      <c r="I4806">
        <v>2</v>
      </c>
      <c r="J4806" s="1">
        <v>291.82222222222225</v>
      </c>
      <c r="K4806" s="1">
        <f>Sales_Data[[#This Row],[Order Quantity]]*Sales_Data[[#This Row],[Unit Price]]</f>
        <v>583.6444444444445</v>
      </c>
      <c r="L4806" s="1">
        <v>172.17511111111111</v>
      </c>
    </row>
    <row r="4807" spans="1:12">
      <c r="A4807" t="s">
        <v>4830</v>
      </c>
      <c r="B4807" s="2">
        <v>41992</v>
      </c>
      <c r="C4807">
        <v>4</v>
      </c>
      <c r="D4807" t="s">
        <v>2</v>
      </c>
      <c r="E4807" t="s">
        <v>8168</v>
      </c>
      <c r="F4807" t="s">
        <v>8027</v>
      </c>
      <c r="G4807">
        <v>10</v>
      </c>
      <c r="H4807">
        <v>2</v>
      </c>
      <c r="I4807">
        <v>3</v>
      </c>
      <c r="J4807" s="1">
        <v>432.52222222222224</v>
      </c>
      <c r="K4807" s="1">
        <f>Sales_Data[[#This Row],[Order Quantity]]*Sales_Data[[#This Row],[Unit Price]]</f>
        <v>1297.5666666666666</v>
      </c>
      <c r="L4807" s="1">
        <v>246.53766666666667</v>
      </c>
    </row>
    <row r="4808" spans="1:12">
      <c r="A4808" t="s">
        <v>4831</v>
      </c>
      <c r="B4808" s="2">
        <v>41992</v>
      </c>
      <c r="C4808">
        <v>9</v>
      </c>
      <c r="D4808" t="s">
        <v>2</v>
      </c>
      <c r="E4808" t="s">
        <v>8168</v>
      </c>
      <c r="F4808" t="s">
        <v>8027</v>
      </c>
      <c r="G4808">
        <v>26</v>
      </c>
      <c r="H4808">
        <v>4</v>
      </c>
      <c r="I4808">
        <v>8</v>
      </c>
      <c r="J4808" s="1">
        <v>126.55555555555556</v>
      </c>
      <c r="K4808" s="1">
        <f>Sales_Data[[#This Row],[Order Quantity]]*Sales_Data[[#This Row],[Unit Price]]</f>
        <v>1012.4444444444445</v>
      </c>
      <c r="L4808" s="1">
        <v>73.402222222222221</v>
      </c>
    </row>
    <row r="4809" spans="1:12">
      <c r="A4809" t="s">
        <v>4832</v>
      </c>
      <c r="B4809" s="2">
        <v>41992</v>
      </c>
      <c r="C4809">
        <v>14</v>
      </c>
      <c r="D4809" t="s">
        <v>4</v>
      </c>
      <c r="E4809" t="s">
        <v>8168</v>
      </c>
      <c r="F4809" t="s">
        <v>8026</v>
      </c>
      <c r="G4809">
        <v>39</v>
      </c>
      <c r="H4809">
        <v>6</v>
      </c>
      <c r="I4809">
        <v>3</v>
      </c>
      <c r="J4809" s="1">
        <v>29.033333333333335</v>
      </c>
      <c r="K4809" s="1">
        <f>Sales_Data[[#This Row],[Order Quantity]]*Sales_Data[[#This Row],[Unit Price]]</f>
        <v>87.100000000000009</v>
      </c>
      <c r="L4809" s="1">
        <v>15.968333333333337</v>
      </c>
    </row>
    <row r="4810" spans="1:12">
      <c r="A4810" t="s">
        <v>4833</v>
      </c>
      <c r="B4810" s="2">
        <v>41992</v>
      </c>
      <c r="C4810">
        <v>11</v>
      </c>
      <c r="D4810" t="s">
        <v>4</v>
      </c>
      <c r="E4810" t="s">
        <v>8168</v>
      </c>
      <c r="F4810" t="s">
        <v>8026</v>
      </c>
      <c r="G4810">
        <v>31</v>
      </c>
      <c r="H4810">
        <v>5</v>
      </c>
      <c r="I4810">
        <v>7</v>
      </c>
      <c r="J4810" s="1">
        <v>26.055555555555557</v>
      </c>
      <c r="K4810" s="1">
        <f>Sales_Data[[#This Row],[Order Quantity]]*Sales_Data[[#This Row],[Unit Price]]</f>
        <v>182.38888888888891</v>
      </c>
      <c r="L4810" s="1">
        <v>15.893888888888888</v>
      </c>
    </row>
    <row r="4811" spans="1:12">
      <c r="A4811" t="s">
        <v>4834</v>
      </c>
      <c r="B4811" s="2">
        <v>41992</v>
      </c>
      <c r="C4811">
        <v>5</v>
      </c>
      <c r="D4811" t="s">
        <v>2</v>
      </c>
      <c r="E4811" t="s">
        <v>8168</v>
      </c>
      <c r="F4811" t="s">
        <v>8027</v>
      </c>
      <c r="G4811">
        <v>13</v>
      </c>
      <c r="H4811">
        <v>2</v>
      </c>
      <c r="I4811">
        <v>4</v>
      </c>
      <c r="J4811" s="1">
        <v>146.65555555555557</v>
      </c>
      <c r="K4811" s="1">
        <f>Sales_Data[[#This Row],[Order Quantity]]*Sales_Data[[#This Row],[Unit Price]]</f>
        <v>586.62222222222226</v>
      </c>
      <c r="L4811" s="1">
        <v>98.259222222222235</v>
      </c>
    </row>
    <row r="4812" spans="1:12">
      <c r="A4812" t="s">
        <v>4835</v>
      </c>
      <c r="B4812" s="2">
        <v>41992</v>
      </c>
      <c r="C4812">
        <v>12</v>
      </c>
      <c r="D4812" t="s">
        <v>2</v>
      </c>
      <c r="E4812" t="s">
        <v>8168</v>
      </c>
      <c r="F4812" t="s">
        <v>8026</v>
      </c>
      <c r="G4812">
        <v>35</v>
      </c>
      <c r="H4812">
        <v>5</v>
      </c>
      <c r="I4812">
        <v>6</v>
      </c>
      <c r="J4812" s="1">
        <v>297.03333333333336</v>
      </c>
      <c r="K4812" s="1">
        <f>Sales_Data[[#This Row],[Order Quantity]]*Sales_Data[[#This Row],[Unit Price]]</f>
        <v>1782.2000000000003</v>
      </c>
      <c r="L4812" s="1">
        <v>136.63533333333334</v>
      </c>
    </row>
    <row r="4813" spans="1:12">
      <c r="A4813" t="s">
        <v>4836</v>
      </c>
      <c r="B4813" s="2">
        <v>41992</v>
      </c>
      <c r="C4813">
        <v>14</v>
      </c>
      <c r="D4813" t="s">
        <v>4</v>
      </c>
      <c r="E4813" t="s">
        <v>8168</v>
      </c>
      <c r="F4813" t="s">
        <v>8026</v>
      </c>
      <c r="G4813">
        <v>39</v>
      </c>
      <c r="H4813">
        <v>6</v>
      </c>
      <c r="I4813">
        <v>4</v>
      </c>
      <c r="J4813" s="1">
        <v>327.55555555555554</v>
      </c>
      <c r="K4813" s="1">
        <f>Sales_Data[[#This Row],[Order Quantity]]*Sales_Data[[#This Row],[Unit Price]]</f>
        <v>1310.2222222222222</v>
      </c>
      <c r="L4813" s="1">
        <v>180.15555555555557</v>
      </c>
    </row>
    <row r="4814" spans="1:12">
      <c r="A4814" t="s">
        <v>4837</v>
      </c>
      <c r="B4814" s="2">
        <v>41992</v>
      </c>
      <c r="C4814">
        <v>11</v>
      </c>
      <c r="D4814" t="s">
        <v>3</v>
      </c>
      <c r="E4814" t="s">
        <v>8168</v>
      </c>
      <c r="F4814" t="s">
        <v>8026</v>
      </c>
      <c r="G4814">
        <v>30</v>
      </c>
      <c r="H4814">
        <v>5</v>
      </c>
      <c r="I4814">
        <v>2</v>
      </c>
      <c r="J4814" s="1">
        <v>18.611111111111111</v>
      </c>
      <c r="K4814" s="1">
        <f>Sales_Data[[#This Row],[Order Quantity]]*Sales_Data[[#This Row],[Unit Price]]</f>
        <v>37.222222222222221</v>
      </c>
      <c r="L4814" s="1">
        <v>8.375</v>
      </c>
    </row>
    <row r="4815" spans="1:12">
      <c r="A4815" t="s">
        <v>4838</v>
      </c>
      <c r="B4815" s="2">
        <v>41993</v>
      </c>
      <c r="C4815">
        <v>14</v>
      </c>
      <c r="D4815" t="s">
        <v>4</v>
      </c>
      <c r="E4815" t="s">
        <v>8168</v>
      </c>
      <c r="F4815" t="s">
        <v>8026</v>
      </c>
      <c r="G4815">
        <v>41</v>
      </c>
      <c r="H4815">
        <v>6</v>
      </c>
      <c r="I4815">
        <v>9</v>
      </c>
      <c r="J4815" s="1">
        <v>430.28888888888889</v>
      </c>
      <c r="K4815" s="1">
        <f>Sales_Data[[#This Row],[Order Quantity]]*Sales_Data[[#This Row],[Unit Price]]</f>
        <v>3872.6</v>
      </c>
      <c r="L4815" s="1">
        <v>339.92822222222225</v>
      </c>
    </row>
    <row r="4816" spans="1:12">
      <c r="A4816" t="s">
        <v>4839</v>
      </c>
      <c r="B4816" s="2">
        <v>41993</v>
      </c>
      <c r="C4816">
        <v>3</v>
      </c>
      <c r="D4816" t="s">
        <v>2</v>
      </c>
      <c r="E4816" t="s">
        <v>8168</v>
      </c>
      <c r="F4816" t="s">
        <v>8027</v>
      </c>
      <c r="G4816">
        <v>8</v>
      </c>
      <c r="H4816">
        <v>2</v>
      </c>
      <c r="I4816">
        <v>3</v>
      </c>
      <c r="J4816" s="1">
        <v>436.98888888888888</v>
      </c>
      <c r="K4816" s="1">
        <f>Sales_Data[[#This Row],[Order Quantity]]*Sales_Data[[#This Row],[Unit Price]]</f>
        <v>1310.9666666666667</v>
      </c>
      <c r="L4816" s="1">
        <v>353.96100000000001</v>
      </c>
    </row>
    <row r="4817" spans="1:12">
      <c r="A4817" t="s">
        <v>4840</v>
      </c>
      <c r="B4817" s="2">
        <v>41993</v>
      </c>
      <c r="C4817">
        <v>5</v>
      </c>
      <c r="D4817" t="s">
        <v>3</v>
      </c>
      <c r="E4817" t="s">
        <v>8168</v>
      </c>
      <c r="F4817" t="s">
        <v>8027</v>
      </c>
      <c r="G4817">
        <v>15</v>
      </c>
      <c r="H4817">
        <v>2</v>
      </c>
      <c r="I4817">
        <v>5</v>
      </c>
      <c r="J4817" s="1">
        <v>117.62222222222223</v>
      </c>
      <c r="K4817" s="1">
        <f>Sales_Data[[#This Row],[Order Quantity]]*Sales_Data[[#This Row],[Unit Price]]</f>
        <v>588.1111111111112</v>
      </c>
      <c r="L4817" s="1">
        <v>76.454444444444462</v>
      </c>
    </row>
    <row r="4818" spans="1:12">
      <c r="A4818" t="s">
        <v>4841</v>
      </c>
      <c r="B4818" s="2">
        <v>41993</v>
      </c>
      <c r="C4818">
        <v>7</v>
      </c>
      <c r="D4818" t="s">
        <v>4</v>
      </c>
      <c r="E4818" t="s">
        <v>8168</v>
      </c>
      <c r="F4818" t="s">
        <v>8027</v>
      </c>
      <c r="G4818">
        <v>21</v>
      </c>
      <c r="H4818">
        <v>3</v>
      </c>
      <c r="I4818">
        <v>9</v>
      </c>
      <c r="J4818" s="1">
        <v>20.844444444444445</v>
      </c>
      <c r="K4818" s="1">
        <f>Sales_Data[[#This Row],[Order Quantity]]*Sales_Data[[#This Row],[Unit Price]]</f>
        <v>187.6</v>
      </c>
      <c r="L4818" s="1">
        <v>9.7968888888888888</v>
      </c>
    </row>
    <row r="4819" spans="1:12">
      <c r="A4819" t="s">
        <v>4842</v>
      </c>
      <c r="B4819" s="2">
        <v>41993</v>
      </c>
      <c r="C4819">
        <v>14</v>
      </c>
      <c r="D4819" t="s">
        <v>4</v>
      </c>
      <c r="E4819" t="s">
        <v>8168</v>
      </c>
      <c r="F4819" t="s">
        <v>8026</v>
      </c>
      <c r="G4819">
        <v>38</v>
      </c>
      <c r="H4819">
        <v>6</v>
      </c>
      <c r="I4819">
        <v>4</v>
      </c>
      <c r="J4819" s="1">
        <v>290.33333333333331</v>
      </c>
      <c r="K4819" s="1">
        <f>Sales_Data[[#This Row],[Order Quantity]]*Sales_Data[[#This Row],[Unit Price]]</f>
        <v>1161.3333333333333</v>
      </c>
      <c r="L4819" s="1">
        <v>240.97666666666666</v>
      </c>
    </row>
    <row r="4820" spans="1:12">
      <c r="A4820" t="s">
        <v>4843</v>
      </c>
      <c r="B4820" s="2">
        <v>41993</v>
      </c>
      <c r="C4820">
        <v>2</v>
      </c>
      <c r="D4820" t="s">
        <v>4</v>
      </c>
      <c r="E4820" t="s">
        <v>8168</v>
      </c>
      <c r="F4820" t="s">
        <v>8027</v>
      </c>
      <c r="G4820">
        <v>5</v>
      </c>
      <c r="H4820">
        <v>1</v>
      </c>
      <c r="I4820">
        <v>8</v>
      </c>
      <c r="J4820" s="1">
        <v>218.12222222222223</v>
      </c>
      <c r="K4820" s="1">
        <f>Sales_Data[[#This Row],[Order Quantity]]*Sales_Data[[#This Row],[Unit Price]]</f>
        <v>1744.9777777777779</v>
      </c>
      <c r="L4820" s="1">
        <v>115.6047777777778</v>
      </c>
    </row>
    <row r="4821" spans="1:12">
      <c r="A4821" t="s">
        <v>4844</v>
      </c>
      <c r="B4821" s="2">
        <v>41993</v>
      </c>
      <c r="C4821">
        <v>5</v>
      </c>
      <c r="D4821" t="s">
        <v>4</v>
      </c>
      <c r="E4821" t="s">
        <v>8168</v>
      </c>
      <c r="F4821" t="s">
        <v>8027</v>
      </c>
      <c r="G4821">
        <v>14</v>
      </c>
      <c r="H4821">
        <v>2</v>
      </c>
      <c r="I4821">
        <v>3</v>
      </c>
      <c r="J4821" s="1">
        <v>443.68888888888893</v>
      </c>
      <c r="K4821" s="1">
        <f>Sales_Data[[#This Row],[Order Quantity]]*Sales_Data[[#This Row],[Unit Price]]</f>
        <v>1331.0666666666668</v>
      </c>
      <c r="L4821" s="1">
        <v>350.51422222222226</v>
      </c>
    </row>
    <row r="4822" spans="1:12">
      <c r="A4822" t="s">
        <v>4845</v>
      </c>
      <c r="B4822" s="2">
        <v>41994</v>
      </c>
      <c r="C4822">
        <v>4</v>
      </c>
      <c r="D4822" t="s">
        <v>4</v>
      </c>
      <c r="E4822" t="s">
        <v>8168</v>
      </c>
      <c r="F4822" t="s">
        <v>8027</v>
      </c>
      <c r="G4822">
        <v>10</v>
      </c>
      <c r="H4822">
        <v>2</v>
      </c>
      <c r="I4822">
        <v>8</v>
      </c>
      <c r="J4822" s="1">
        <v>85.611111111111114</v>
      </c>
      <c r="K4822" s="1">
        <f>Sales_Data[[#This Row],[Order Quantity]]*Sales_Data[[#This Row],[Unit Price]]</f>
        <v>684.88888888888891</v>
      </c>
      <c r="L4822" s="1">
        <v>43.661666666666662</v>
      </c>
    </row>
    <row r="4823" spans="1:12">
      <c r="A4823" t="s">
        <v>4846</v>
      </c>
      <c r="B4823" s="2">
        <v>41994</v>
      </c>
      <c r="C4823">
        <v>2</v>
      </c>
      <c r="D4823" t="s">
        <v>2</v>
      </c>
      <c r="E4823" t="s">
        <v>8168</v>
      </c>
      <c r="F4823" t="s">
        <v>8027</v>
      </c>
      <c r="G4823">
        <v>5</v>
      </c>
      <c r="H4823">
        <v>1</v>
      </c>
      <c r="I4823">
        <v>6</v>
      </c>
      <c r="J4823" s="1">
        <v>615.65555555555557</v>
      </c>
      <c r="K4823" s="1">
        <f>Sales_Data[[#This Row],[Order Quantity]]*Sales_Data[[#This Row],[Unit Price]]</f>
        <v>3693.9333333333334</v>
      </c>
      <c r="L4823" s="1">
        <v>498.6810000000001</v>
      </c>
    </row>
    <row r="4824" spans="1:12">
      <c r="A4824" t="s">
        <v>4847</v>
      </c>
      <c r="B4824" s="2">
        <v>41994</v>
      </c>
      <c r="C4824">
        <v>10</v>
      </c>
      <c r="D4824" t="s">
        <v>4</v>
      </c>
      <c r="E4824" t="s">
        <v>8168</v>
      </c>
      <c r="F4824" t="s">
        <v>8026</v>
      </c>
      <c r="G4824">
        <v>29</v>
      </c>
      <c r="H4824">
        <v>4</v>
      </c>
      <c r="I4824">
        <v>8</v>
      </c>
      <c r="J4824" s="1">
        <v>216.63333333333333</v>
      </c>
      <c r="K4824" s="1">
        <f>Sales_Data[[#This Row],[Order Quantity]]*Sales_Data[[#This Row],[Unit Price]]</f>
        <v>1733.0666666666666</v>
      </c>
      <c r="L4824" s="1">
        <v>173.3066666666667</v>
      </c>
    </row>
    <row r="4825" spans="1:12">
      <c r="A4825" t="s">
        <v>4848</v>
      </c>
      <c r="B4825" s="2">
        <v>41994</v>
      </c>
      <c r="C4825">
        <v>5</v>
      </c>
      <c r="D4825" t="s">
        <v>4</v>
      </c>
      <c r="E4825" t="s">
        <v>8168</v>
      </c>
      <c r="F4825" t="s">
        <v>8027</v>
      </c>
      <c r="G4825">
        <v>14</v>
      </c>
      <c r="H4825">
        <v>2</v>
      </c>
      <c r="I4825">
        <v>3</v>
      </c>
      <c r="J4825" s="1">
        <v>654.36666666666667</v>
      </c>
      <c r="K4825" s="1">
        <f>Sales_Data[[#This Row],[Order Quantity]]*Sales_Data[[#This Row],[Unit Price]]</f>
        <v>1963.1</v>
      </c>
      <c r="L4825" s="1">
        <v>543.12433333333331</v>
      </c>
    </row>
    <row r="4826" spans="1:12">
      <c r="A4826" t="s">
        <v>4849</v>
      </c>
      <c r="B4826" s="2">
        <v>41994</v>
      </c>
      <c r="C4826">
        <v>16</v>
      </c>
      <c r="D4826" t="s">
        <v>2</v>
      </c>
      <c r="E4826" t="s">
        <v>8168</v>
      </c>
      <c r="F4826" t="s">
        <v>8025</v>
      </c>
      <c r="G4826">
        <v>45</v>
      </c>
      <c r="H4826">
        <v>7</v>
      </c>
      <c r="I4826">
        <v>8</v>
      </c>
      <c r="J4826" s="1">
        <v>81.144444444444446</v>
      </c>
      <c r="K4826" s="1">
        <f>Sales_Data[[#This Row],[Order Quantity]]*Sales_Data[[#This Row],[Unit Price]]</f>
        <v>649.15555555555557</v>
      </c>
      <c r="L4826" s="1">
        <v>55.178222222222232</v>
      </c>
    </row>
    <row r="4827" spans="1:12">
      <c r="A4827" t="s">
        <v>4850</v>
      </c>
      <c r="B4827" s="2">
        <v>41994</v>
      </c>
      <c r="C4827">
        <v>17</v>
      </c>
      <c r="D4827" t="s">
        <v>3</v>
      </c>
      <c r="E4827" t="s">
        <v>8168</v>
      </c>
      <c r="F4827" t="s">
        <v>8025</v>
      </c>
      <c r="G4827">
        <v>48</v>
      </c>
      <c r="H4827">
        <v>7</v>
      </c>
      <c r="I4827">
        <v>7</v>
      </c>
      <c r="J4827" s="1">
        <v>430.28888888888889</v>
      </c>
      <c r="K4827" s="1">
        <f>Sales_Data[[#This Row],[Order Quantity]]*Sales_Data[[#This Row],[Unit Price]]</f>
        <v>3012.0222222222224</v>
      </c>
      <c r="L4827" s="1">
        <v>206.53866666666667</v>
      </c>
    </row>
    <row r="4828" spans="1:12">
      <c r="A4828" t="s">
        <v>4851</v>
      </c>
      <c r="B4828" s="2">
        <v>41994</v>
      </c>
      <c r="C4828">
        <v>18</v>
      </c>
      <c r="D4828" t="s">
        <v>2</v>
      </c>
      <c r="E4828" t="s">
        <v>8168</v>
      </c>
      <c r="F4828" t="s">
        <v>8025</v>
      </c>
      <c r="G4828">
        <v>50</v>
      </c>
      <c r="H4828">
        <v>7</v>
      </c>
      <c r="I4828">
        <v>3</v>
      </c>
      <c r="J4828" s="1">
        <v>397.53333333333336</v>
      </c>
      <c r="K4828" s="1">
        <f>Sales_Data[[#This Row],[Order Quantity]]*Sales_Data[[#This Row],[Unit Price]]</f>
        <v>1192.6000000000001</v>
      </c>
      <c r="L4828" s="1">
        <v>182.86533333333335</v>
      </c>
    </row>
    <row r="4829" spans="1:12">
      <c r="A4829" t="s">
        <v>4852</v>
      </c>
      <c r="B4829" s="2">
        <v>41994</v>
      </c>
      <c r="C4829">
        <v>12</v>
      </c>
      <c r="D4829" t="s">
        <v>4</v>
      </c>
      <c r="E4829" t="s">
        <v>8168</v>
      </c>
      <c r="F4829" t="s">
        <v>8026</v>
      </c>
      <c r="G4829">
        <v>33</v>
      </c>
      <c r="H4829">
        <v>5</v>
      </c>
      <c r="I4829">
        <v>3</v>
      </c>
      <c r="J4829" s="1">
        <v>281.39999999999998</v>
      </c>
      <c r="K4829" s="1">
        <f>Sales_Data[[#This Row],[Order Quantity]]*Sales_Data[[#This Row],[Unit Price]]</f>
        <v>844.19999999999993</v>
      </c>
      <c r="L4829" s="1">
        <v>118.188</v>
      </c>
    </row>
    <row r="4830" spans="1:12">
      <c r="A4830" t="s">
        <v>4853</v>
      </c>
      <c r="B4830" s="2">
        <v>41994</v>
      </c>
      <c r="C4830">
        <v>13</v>
      </c>
      <c r="D4830" t="s">
        <v>4</v>
      </c>
      <c r="E4830" t="s">
        <v>8168</v>
      </c>
      <c r="F4830" t="s">
        <v>8026</v>
      </c>
      <c r="G4830">
        <v>37</v>
      </c>
      <c r="H4830">
        <v>6</v>
      </c>
      <c r="I4830">
        <v>4</v>
      </c>
      <c r="J4830" s="1">
        <v>297.03333333333336</v>
      </c>
      <c r="K4830" s="1">
        <f>Sales_Data[[#This Row],[Order Quantity]]*Sales_Data[[#This Row],[Unit Price]]</f>
        <v>1188.1333333333334</v>
      </c>
      <c r="L4830" s="1">
        <v>237.62666666666669</v>
      </c>
    </row>
    <row r="4831" spans="1:12">
      <c r="A4831" t="s">
        <v>4854</v>
      </c>
      <c r="B4831" s="2">
        <v>41995</v>
      </c>
      <c r="C4831">
        <v>15</v>
      </c>
      <c r="D4831" t="s">
        <v>4</v>
      </c>
      <c r="E4831" t="s">
        <v>8168</v>
      </c>
      <c r="F4831" t="s">
        <v>8025</v>
      </c>
      <c r="G4831">
        <v>44</v>
      </c>
      <c r="H4831">
        <v>6</v>
      </c>
      <c r="I4831">
        <v>8</v>
      </c>
      <c r="J4831" s="1">
        <v>118.36666666666666</v>
      </c>
      <c r="K4831" s="1">
        <f>Sales_Data[[#This Row],[Order Quantity]]*Sales_Data[[#This Row],[Unit Price]]</f>
        <v>946.93333333333328</v>
      </c>
      <c r="L4831" s="1">
        <v>99.427999999999997</v>
      </c>
    </row>
    <row r="4832" spans="1:12">
      <c r="A4832" t="s">
        <v>4855</v>
      </c>
      <c r="B4832" s="2">
        <v>41995</v>
      </c>
      <c r="C4832">
        <v>14</v>
      </c>
      <c r="D4832" t="s">
        <v>4</v>
      </c>
      <c r="E4832" t="s">
        <v>8168</v>
      </c>
      <c r="F4832" t="s">
        <v>8026</v>
      </c>
      <c r="G4832">
        <v>38</v>
      </c>
      <c r="H4832">
        <v>6</v>
      </c>
      <c r="I4832">
        <v>5</v>
      </c>
      <c r="J4832" s="1">
        <v>125.8111111111111</v>
      </c>
      <c r="K4832" s="1">
        <f>Sales_Data[[#This Row],[Order Quantity]]*Sales_Data[[#This Row],[Unit Price]]</f>
        <v>629.05555555555554</v>
      </c>
      <c r="L4832" s="1">
        <v>70.454222222222228</v>
      </c>
    </row>
    <row r="4833" spans="1:12">
      <c r="A4833" t="s">
        <v>4856</v>
      </c>
      <c r="B4833" s="2">
        <v>41995</v>
      </c>
      <c r="C4833">
        <v>14</v>
      </c>
      <c r="D4833" t="s">
        <v>4</v>
      </c>
      <c r="E4833" t="s">
        <v>8168</v>
      </c>
      <c r="F4833" t="s">
        <v>8026</v>
      </c>
      <c r="G4833">
        <v>39</v>
      </c>
      <c r="H4833">
        <v>6</v>
      </c>
      <c r="I4833">
        <v>1</v>
      </c>
      <c r="J4833" s="1">
        <v>592.57777777777778</v>
      </c>
      <c r="K4833" s="1">
        <f>Sales_Data[[#This Row],[Order Quantity]]*Sales_Data[[#This Row],[Unit Price]]</f>
        <v>592.57777777777778</v>
      </c>
      <c r="L4833" s="1">
        <v>474.06222222222226</v>
      </c>
    </row>
    <row r="4834" spans="1:12">
      <c r="A4834" t="s">
        <v>4857</v>
      </c>
      <c r="B4834" s="2">
        <v>41995</v>
      </c>
      <c r="C4834">
        <v>3</v>
      </c>
      <c r="D4834" t="s">
        <v>4</v>
      </c>
      <c r="E4834" t="s">
        <v>8168</v>
      </c>
      <c r="F4834" t="s">
        <v>8027</v>
      </c>
      <c r="G4834">
        <v>8</v>
      </c>
      <c r="H4834">
        <v>2</v>
      </c>
      <c r="I4834">
        <v>4</v>
      </c>
      <c r="J4834" s="1">
        <v>95.288888888888891</v>
      </c>
      <c r="K4834" s="1">
        <f>Sales_Data[[#This Row],[Order Quantity]]*Sales_Data[[#This Row],[Unit Price]]</f>
        <v>381.15555555555557</v>
      </c>
      <c r="L4834" s="1">
        <v>46.691555555555553</v>
      </c>
    </row>
    <row r="4835" spans="1:12">
      <c r="A4835" t="s">
        <v>4858</v>
      </c>
      <c r="B4835" s="2">
        <v>41996</v>
      </c>
      <c r="C4835">
        <v>3</v>
      </c>
      <c r="D4835" t="s">
        <v>3</v>
      </c>
      <c r="E4835" t="s">
        <v>8168</v>
      </c>
      <c r="F4835" t="s">
        <v>8027</v>
      </c>
      <c r="G4835">
        <v>8</v>
      </c>
      <c r="H4835">
        <v>2</v>
      </c>
      <c r="I4835">
        <v>9</v>
      </c>
      <c r="J4835" s="1">
        <v>19.355555555555558</v>
      </c>
      <c r="K4835" s="1">
        <f>Sales_Data[[#This Row],[Order Quantity]]*Sales_Data[[#This Row],[Unit Price]]</f>
        <v>174.20000000000002</v>
      </c>
      <c r="L4835" s="1">
        <v>14.323111111111112</v>
      </c>
    </row>
    <row r="4836" spans="1:12">
      <c r="A4836" t="s">
        <v>4859</v>
      </c>
      <c r="B4836" s="2">
        <v>41996</v>
      </c>
      <c r="C4836">
        <v>4</v>
      </c>
      <c r="D4836" t="s">
        <v>3</v>
      </c>
      <c r="E4836" t="s">
        <v>8168</v>
      </c>
      <c r="F4836" t="s">
        <v>8027</v>
      </c>
      <c r="G4836">
        <v>10</v>
      </c>
      <c r="H4836">
        <v>2</v>
      </c>
      <c r="I4836">
        <v>7</v>
      </c>
      <c r="J4836" s="1">
        <v>591.83333333333337</v>
      </c>
      <c r="K4836" s="1">
        <f>Sales_Data[[#This Row],[Order Quantity]]*Sales_Data[[#This Row],[Unit Price]]</f>
        <v>4142.8333333333339</v>
      </c>
      <c r="L4836" s="1">
        <v>485.30333333333328</v>
      </c>
    </row>
    <row r="4837" spans="1:12">
      <c r="A4837" t="s">
        <v>4860</v>
      </c>
      <c r="B4837" s="2">
        <v>41996</v>
      </c>
      <c r="C4837">
        <v>10</v>
      </c>
      <c r="D4837" t="s">
        <v>3</v>
      </c>
      <c r="E4837" t="s">
        <v>8168</v>
      </c>
      <c r="F4837" t="s">
        <v>8026</v>
      </c>
      <c r="G4837">
        <v>29</v>
      </c>
      <c r="H4837">
        <v>4</v>
      </c>
      <c r="I4837">
        <v>4</v>
      </c>
      <c r="J4837" s="1">
        <v>20.100000000000001</v>
      </c>
      <c r="K4837" s="1">
        <f>Sales_Data[[#This Row],[Order Quantity]]*Sales_Data[[#This Row],[Unit Price]]</f>
        <v>80.400000000000006</v>
      </c>
      <c r="L4837" s="1">
        <v>15.477</v>
      </c>
    </row>
    <row r="4838" spans="1:12">
      <c r="A4838" t="s">
        <v>4861</v>
      </c>
      <c r="B4838" s="2">
        <v>41996</v>
      </c>
      <c r="C4838">
        <v>19</v>
      </c>
      <c r="D4838" t="s">
        <v>4</v>
      </c>
      <c r="E4838" t="s">
        <v>8168</v>
      </c>
      <c r="F4838" t="s">
        <v>8028</v>
      </c>
      <c r="G4838">
        <v>54</v>
      </c>
      <c r="H4838">
        <v>8</v>
      </c>
      <c r="I4838">
        <v>3</v>
      </c>
      <c r="J4838" s="1">
        <v>200.25555555555556</v>
      </c>
      <c r="K4838" s="1">
        <f>Sales_Data[[#This Row],[Order Quantity]]*Sales_Data[[#This Row],[Unit Price]]</f>
        <v>600.76666666666665</v>
      </c>
      <c r="L4838" s="1">
        <v>152.19422222222224</v>
      </c>
    </row>
    <row r="4839" spans="1:12">
      <c r="A4839" t="s">
        <v>4862</v>
      </c>
      <c r="B4839" s="2">
        <v>41996</v>
      </c>
      <c r="C4839">
        <v>5</v>
      </c>
      <c r="D4839" t="s">
        <v>4</v>
      </c>
      <c r="E4839" t="s">
        <v>8168</v>
      </c>
      <c r="F4839" t="s">
        <v>8027</v>
      </c>
      <c r="G4839">
        <v>15</v>
      </c>
      <c r="H4839">
        <v>2</v>
      </c>
      <c r="I4839">
        <v>3</v>
      </c>
      <c r="J4839" s="1">
        <v>431.03333333333336</v>
      </c>
      <c r="K4839" s="1">
        <f>Sales_Data[[#This Row],[Order Quantity]]*Sales_Data[[#This Row],[Unit Price]]</f>
        <v>1293.1000000000001</v>
      </c>
      <c r="L4839" s="1">
        <v>189.65466666666669</v>
      </c>
    </row>
    <row r="4840" spans="1:12">
      <c r="A4840" t="s">
        <v>4863</v>
      </c>
      <c r="B4840" s="2">
        <v>41996</v>
      </c>
      <c r="C4840">
        <v>11</v>
      </c>
      <c r="D4840" t="s">
        <v>4</v>
      </c>
      <c r="E4840" t="s">
        <v>8168</v>
      </c>
      <c r="F4840" t="s">
        <v>8026</v>
      </c>
      <c r="G4840">
        <v>32</v>
      </c>
      <c r="H4840">
        <v>5</v>
      </c>
      <c r="I4840">
        <v>6</v>
      </c>
      <c r="J4840" s="1">
        <v>116.87777777777779</v>
      </c>
      <c r="K4840" s="1">
        <f>Sales_Data[[#This Row],[Order Quantity]]*Sales_Data[[#This Row],[Unit Price]]</f>
        <v>701.26666666666677</v>
      </c>
      <c r="L4840" s="1">
        <v>91.164666666666676</v>
      </c>
    </row>
    <row r="4841" spans="1:12">
      <c r="A4841" t="s">
        <v>4864</v>
      </c>
      <c r="B4841" s="2">
        <v>41996</v>
      </c>
      <c r="C4841">
        <v>7</v>
      </c>
      <c r="D4841" t="s">
        <v>2</v>
      </c>
      <c r="E4841" t="s">
        <v>8168</v>
      </c>
      <c r="F4841" t="s">
        <v>8027</v>
      </c>
      <c r="G4841">
        <v>19</v>
      </c>
      <c r="H4841">
        <v>3</v>
      </c>
      <c r="I4841">
        <v>6</v>
      </c>
      <c r="J4841" s="1">
        <v>434.01111111111112</v>
      </c>
      <c r="K4841" s="1">
        <f>Sales_Data[[#This Row],[Order Quantity]]*Sales_Data[[#This Row],[Unit Price]]</f>
        <v>2604.0666666666666</v>
      </c>
      <c r="L4841" s="1">
        <v>247.38633333333331</v>
      </c>
    </row>
    <row r="4842" spans="1:12">
      <c r="A4842" t="s">
        <v>4865</v>
      </c>
      <c r="B4842" s="2">
        <v>41997</v>
      </c>
      <c r="C4842">
        <v>15</v>
      </c>
      <c r="D4842" t="s">
        <v>4</v>
      </c>
      <c r="E4842" t="s">
        <v>8168</v>
      </c>
      <c r="F4842" t="s">
        <v>8025</v>
      </c>
      <c r="G4842">
        <v>42</v>
      </c>
      <c r="H4842">
        <v>6</v>
      </c>
      <c r="I4842">
        <v>5</v>
      </c>
      <c r="J4842" s="1">
        <v>99.01111111111112</v>
      </c>
      <c r="K4842" s="1">
        <f>Sales_Data[[#This Row],[Order Quantity]]*Sales_Data[[#This Row],[Unit Price]]</f>
        <v>495.0555555555556</v>
      </c>
      <c r="L4842" s="1">
        <v>56.43633333333333</v>
      </c>
    </row>
    <row r="4843" spans="1:12">
      <c r="A4843" t="s">
        <v>4866</v>
      </c>
      <c r="B4843" s="2">
        <v>41997</v>
      </c>
      <c r="C4843">
        <v>7</v>
      </c>
      <c r="D4843" t="s">
        <v>2</v>
      </c>
      <c r="E4843" t="s">
        <v>8168</v>
      </c>
      <c r="F4843" t="s">
        <v>8027</v>
      </c>
      <c r="G4843">
        <v>20</v>
      </c>
      <c r="H4843">
        <v>3</v>
      </c>
      <c r="I4843">
        <v>2</v>
      </c>
      <c r="J4843" s="1">
        <v>24.566666666666666</v>
      </c>
      <c r="K4843" s="1">
        <f>Sales_Data[[#This Row],[Order Quantity]]*Sales_Data[[#This Row],[Unit Price]]</f>
        <v>49.133333333333333</v>
      </c>
      <c r="L4843" s="1">
        <v>18.916333333333331</v>
      </c>
    </row>
    <row r="4844" spans="1:12">
      <c r="A4844" t="s">
        <v>4867</v>
      </c>
      <c r="B4844" s="2">
        <v>41998</v>
      </c>
      <c r="C4844">
        <v>5</v>
      </c>
      <c r="D4844" t="s">
        <v>4</v>
      </c>
      <c r="E4844" t="s">
        <v>8168</v>
      </c>
      <c r="F4844" t="s">
        <v>8027</v>
      </c>
      <c r="G4844">
        <v>13</v>
      </c>
      <c r="H4844">
        <v>2</v>
      </c>
      <c r="I4844">
        <v>1</v>
      </c>
      <c r="J4844" s="1">
        <v>442.94444444444446</v>
      </c>
      <c r="K4844" s="1">
        <f>Sales_Data[[#This Row],[Order Quantity]]*Sales_Data[[#This Row],[Unit Price]]</f>
        <v>442.94444444444446</v>
      </c>
      <c r="L4844" s="1">
        <v>283.48444444444448</v>
      </c>
    </row>
    <row r="4845" spans="1:12">
      <c r="A4845" t="s">
        <v>4868</v>
      </c>
      <c r="B4845" s="2">
        <v>41998</v>
      </c>
      <c r="C4845">
        <v>16</v>
      </c>
      <c r="D4845" t="s">
        <v>2</v>
      </c>
      <c r="E4845" t="s">
        <v>8168</v>
      </c>
      <c r="F4845" t="s">
        <v>8025</v>
      </c>
      <c r="G4845">
        <v>46</v>
      </c>
      <c r="H4845">
        <v>7</v>
      </c>
      <c r="I4845">
        <v>5</v>
      </c>
      <c r="J4845" s="1">
        <v>20.844444444444445</v>
      </c>
      <c r="K4845" s="1">
        <f>Sales_Data[[#This Row],[Order Quantity]]*Sales_Data[[#This Row],[Unit Price]]</f>
        <v>104.22222222222223</v>
      </c>
      <c r="L4845" s="1">
        <v>17.092444444444443</v>
      </c>
    </row>
    <row r="4846" spans="1:12">
      <c r="A4846" t="s">
        <v>4869</v>
      </c>
      <c r="B4846" s="2">
        <v>41998</v>
      </c>
      <c r="C4846">
        <v>4</v>
      </c>
      <c r="D4846" t="s">
        <v>4</v>
      </c>
      <c r="E4846" t="s">
        <v>8168</v>
      </c>
      <c r="F4846" t="s">
        <v>8027</v>
      </c>
      <c r="G4846">
        <v>10</v>
      </c>
      <c r="H4846">
        <v>2</v>
      </c>
      <c r="I4846">
        <v>2</v>
      </c>
      <c r="J4846" s="1">
        <v>23.822222222222223</v>
      </c>
      <c r="K4846" s="1">
        <f>Sales_Data[[#This Row],[Order Quantity]]*Sales_Data[[#This Row],[Unit Price]]</f>
        <v>47.644444444444446</v>
      </c>
      <c r="L4846" s="1">
        <v>11.434666666666665</v>
      </c>
    </row>
    <row r="4847" spans="1:12">
      <c r="A4847" t="s">
        <v>4870</v>
      </c>
      <c r="B4847" s="2">
        <v>41999</v>
      </c>
      <c r="C4847">
        <v>14</v>
      </c>
      <c r="D4847" t="s">
        <v>4</v>
      </c>
      <c r="E4847" t="s">
        <v>8168</v>
      </c>
      <c r="F4847" t="s">
        <v>8026</v>
      </c>
      <c r="G4847">
        <v>40</v>
      </c>
      <c r="H4847">
        <v>6</v>
      </c>
      <c r="I4847">
        <v>2</v>
      </c>
      <c r="J4847" s="1">
        <v>194.3</v>
      </c>
      <c r="K4847" s="1">
        <f>Sales_Data[[#This Row],[Order Quantity]]*Sales_Data[[#This Row],[Unit Price]]</f>
        <v>388.6</v>
      </c>
      <c r="L4847" s="1">
        <v>101.036</v>
      </c>
    </row>
    <row r="4848" spans="1:12">
      <c r="A4848" t="s">
        <v>4871</v>
      </c>
      <c r="B4848" s="2">
        <v>42000</v>
      </c>
      <c r="C4848">
        <v>7</v>
      </c>
      <c r="D4848" t="s">
        <v>4</v>
      </c>
      <c r="E4848" t="s">
        <v>8168</v>
      </c>
      <c r="F4848" t="s">
        <v>8027</v>
      </c>
      <c r="G4848">
        <v>21</v>
      </c>
      <c r="H4848">
        <v>3</v>
      </c>
      <c r="I4848">
        <v>2</v>
      </c>
      <c r="J4848" s="1">
        <v>218.86666666666667</v>
      </c>
      <c r="K4848" s="1">
        <f>Sales_Data[[#This Row],[Order Quantity]]*Sales_Data[[#This Row],[Unit Price]]</f>
        <v>437.73333333333335</v>
      </c>
      <c r="L4848" s="1">
        <v>164.14999999999998</v>
      </c>
    </row>
    <row r="4849" spans="1:12">
      <c r="A4849" t="s">
        <v>4872</v>
      </c>
      <c r="B4849" s="2">
        <v>42000</v>
      </c>
      <c r="C4849">
        <v>3</v>
      </c>
      <c r="D4849" t="s">
        <v>4</v>
      </c>
      <c r="E4849" t="s">
        <v>8168</v>
      </c>
      <c r="F4849" t="s">
        <v>8027</v>
      </c>
      <c r="G4849">
        <v>8</v>
      </c>
      <c r="H4849">
        <v>1</v>
      </c>
      <c r="I4849">
        <v>9</v>
      </c>
      <c r="J4849" s="1">
        <v>439.22222222222223</v>
      </c>
      <c r="K4849" s="1">
        <f>Sales_Data[[#This Row],[Order Quantity]]*Sales_Data[[#This Row],[Unit Price]]</f>
        <v>3953</v>
      </c>
      <c r="L4849" s="1">
        <v>294.2788888888889</v>
      </c>
    </row>
    <row r="4850" spans="1:12">
      <c r="A4850" t="s">
        <v>4873</v>
      </c>
      <c r="B4850" s="2">
        <v>42000</v>
      </c>
      <c r="C4850">
        <v>3</v>
      </c>
      <c r="D4850" t="s">
        <v>2</v>
      </c>
      <c r="E4850" t="s">
        <v>8168</v>
      </c>
      <c r="F4850" t="s">
        <v>8027</v>
      </c>
      <c r="G4850">
        <v>8</v>
      </c>
      <c r="H4850">
        <v>2</v>
      </c>
      <c r="I4850">
        <v>5</v>
      </c>
      <c r="J4850" s="1">
        <v>279.16666666666669</v>
      </c>
      <c r="K4850" s="1">
        <f>Sales_Data[[#This Row],[Order Quantity]]*Sales_Data[[#This Row],[Unit Price]]</f>
        <v>1395.8333333333335</v>
      </c>
      <c r="L4850" s="1">
        <v>122.83333333333333</v>
      </c>
    </row>
    <row r="4851" spans="1:12">
      <c r="A4851" t="s">
        <v>4874</v>
      </c>
      <c r="B4851" s="2">
        <v>42000</v>
      </c>
      <c r="C4851">
        <v>1</v>
      </c>
      <c r="D4851" t="s">
        <v>2</v>
      </c>
      <c r="E4851" t="s">
        <v>8168</v>
      </c>
      <c r="F4851" t="s">
        <v>8027</v>
      </c>
      <c r="G4851">
        <v>2</v>
      </c>
      <c r="H4851">
        <v>1</v>
      </c>
      <c r="I4851">
        <v>8</v>
      </c>
      <c r="J4851" s="1">
        <v>425.07777777777778</v>
      </c>
      <c r="K4851" s="1">
        <f>Sales_Data[[#This Row],[Order Quantity]]*Sales_Data[[#This Row],[Unit Price]]</f>
        <v>3400.6222222222223</v>
      </c>
      <c r="L4851" s="1">
        <v>344.31300000000005</v>
      </c>
    </row>
    <row r="4852" spans="1:12">
      <c r="A4852" t="s">
        <v>4875</v>
      </c>
      <c r="B4852" s="2">
        <v>42001</v>
      </c>
      <c r="C4852">
        <v>16</v>
      </c>
      <c r="D4852" t="s">
        <v>4</v>
      </c>
      <c r="E4852" t="s">
        <v>8168</v>
      </c>
      <c r="F4852" t="s">
        <v>8025</v>
      </c>
      <c r="G4852">
        <v>45</v>
      </c>
      <c r="H4852">
        <v>7</v>
      </c>
      <c r="I4852">
        <v>6</v>
      </c>
      <c r="J4852" s="1">
        <v>23.077777777777779</v>
      </c>
      <c r="K4852" s="1">
        <f>Sales_Data[[#This Row],[Order Quantity]]*Sales_Data[[#This Row],[Unit Price]]</f>
        <v>138.46666666666667</v>
      </c>
      <c r="L4852" s="1">
        <v>9.9234444444444456</v>
      </c>
    </row>
    <row r="4853" spans="1:12">
      <c r="A4853" t="s">
        <v>4876</v>
      </c>
      <c r="B4853" s="2">
        <v>42001</v>
      </c>
      <c r="C4853">
        <v>14</v>
      </c>
      <c r="D4853" t="s">
        <v>4</v>
      </c>
      <c r="E4853" t="s">
        <v>8168</v>
      </c>
      <c r="F4853" t="s">
        <v>8026</v>
      </c>
      <c r="G4853">
        <v>41</v>
      </c>
      <c r="H4853">
        <v>6</v>
      </c>
      <c r="I4853">
        <v>9</v>
      </c>
      <c r="J4853" s="1">
        <v>214.4</v>
      </c>
      <c r="K4853" s="1">
        <f>Sales_Data[[#This Row],[Order Quantity]]*Sales_Data[[#This Row],[Unit Price]]</f>
        <v>1929.6000000000001</v>
      </c>
      <c r="L4853" s="1">
        <v>139.36000000000001</v>
      </c>
    </row>
    <row r="4854" spans="1:12">
      <c r="A4854" t="s">
        <v>4877</v>
      </c>
      <c r="B4854" s="2">
        <v>42001</v>
      </c>
      <c r="C4854">
        <v>3</v>
      </c>
      <c r="D4854" t="s">
        <v>4</v>
      </c>
      <c r="E4854" t="s">
        <v>8168</v>
      </c>
      <c r="F4854" t="s">
        <v>8027</v>
      </c>
      <c r="G4854">
        <v>7</v>
      </c>
      <c r="H4854">
        <v>1</v>
      </c>
      <c r="I4854">
        <v>6</v>
      </c>
      <c r="J4854" s="1">
        <v>127.30000000000001</v>
      </c>
      <c r="K4854" s="1">
        <f>Sales_Data[[#This Row],[Order Quantity]]*Sales_Data[[#This Row],[Unit Price]]</f>
        <v>763.80000000000007</v>
      </c>
      <c r="L4854" s="1">
        <v>50.92</v>
      </c>
    </row>
    <row r="4855" spans="1:12">
      <c r="A4855" t="s">
        <v>4878</v>
      </c>
      <c r="B4855" s="2">
        <v>42001</v>
      </c>
      <c r="C4855">
        <v>5</v>
      </c>
      <c r="D4855" t="s">
        <v>2</v>
      </c>
      <c r="E4855" t="s">
        <v>8168</v>
      </c>
      <c r="F4855" t="s">
        <v>8027</v>
      </c>
      <c r="G4855">
        <v>14</v>
      </c>
      <c r="H4855">
        <v>2</v>
      </c>
      <c r="I4855">
        <v>8</v>
      </c>
      <c r="J4855" s="1">
        <v>283.63333333333338</v>
      </c>
      <c r="K4855" s="1">
        <f>Sales_Data[[#This Row],[Order Quantity]]*Sales_Data[[#This Row],[Unit Price]]</f>
        <v>2269.0666666666671</v>
      </c>
      <c r="L4855" s="1">
        <v>119.126</v>
      </c>
    </row>
    <row r="4856" spans="1:12">
      <c r="A4856" t="s">
        <v>4879</v>
      </c>
      <c r="B4856" s="2">
        <v>42001</v>
      </c>
      <c r="C4856">
        <v>1</v>
      </c>
      <c r="D4856" t="s">
        <v>3</v>
      </c>
      <c r="E4856" t="s">
        <v>8168</v>
      </c>
      <c r="F4856" t="s">
        <v>8027</v>
      </c>
      <c r="G4856">
        <v>1</v>
      </c>
      <c r="H4856">
        <v>1</v>
      </c>
      <c r="I4856">
        <v>5</v>
      </c>
      <c r="J4856" s="1">
        <v>617.88888888888891</v>
      </c>
      <c r="K4856" s="1">
        <f>Sales_Data[[#This Row],[Order Quantity]]*Sales_Data[[#This Row],[Unit Price]]</f>
        <v>3089.4444444444443</v>
      </c>
      <c r="L4856" s="1">
        <v>259.51333333333332</v>
      </c>
    </row>
    <row r="4857" spans="1:12">
      <c r="A4857" t="s">
        <v>4880</v>
      </c>
      <c r="B4857" s="2">
        <v>42001</v>
      </c>
      <c r="C4857">
        <v>16</v>
      </c>
      <c r="D4857" t="s">
        <v>3</v>
      </c>
      <c r="E4857" t="s">
        <v>8168</v>
      </c>
      <c r="F4857" t="s">
        <v>8025</v>
      </c>
      <c r="G4857">
        <v>44</v>
      </c>
      <c r="H4857">
        <v>7</v>
      </c>
      <c r="I4857">
        <v>8</v>
      </c>
      <c r="J4857" s="1">
        <v>23.822222222222223</v>
      </c>
      <c r="K4857" s="1">
        <f>Sales_Data[[#This Row],[Order Quantity]]*Sales_Data[[#This Row],[Unit Price]]</f>
        <v>190.57777777777778</v>
      </c>
      <c r="L4857" s="1">
        <v>13.340444444444447</v>
      </c>
    </row>
    <row r="4858" spans="1:12">
      <c r="A4858" t="s">
        <v>4881</v>
      </c>
      <c r="B4858" s="2">
        <v>42002</v>
      </c>
      <c r="C4858">
        <v>19</v>
      </c>
      <c r="D4858" t="s">
        <v>4</v>
      </c>
      <c r="E4858" t="s">
        <v>8168</v>
      </c>
      <c r="F4858" t="s">
        <v>8028</v>
      </c>
      <c r="G4858">
        <v>54</v>
      </c>
      <c r="H4858">
        <v>8</v>
      </c>
      <c r="I4858">
        <v>4</v>
      </c>
      <c r="J4858" s="1">
        <v>263.53333333333336</v>
      </c>
      <c r="K4858" s="1">
        <f>Sales_Data[[#This Row],[Order Quantity]]*Sales_Data[[#This Row],[Unit Price]]</f>
        <v>1054.1333333333334</v>
      </c>
      <c r="L4858" s="1">
        <v>163.39066666666668</v>
      </c>
    </row>
    <row r="4859" spans="1:12">
      <c r="A4859" t="s">
        <v>4882</v>
      </c>
      <c r="B4859" s="2">
        <v>42002</v>
      </c>
      <c r="C4859">
        <v>3</v>
      </c>
      <c r="D4859" t="s">
        <v>4</v>
      </c>
      <c r="E4859" t="s">
        <v>8168</v>
      </c>
      <c r="F4859" t="s">
        <v>8027</v>
      </c>
      <c r="G4859">
        <v>7</v>
      </c>
      <c r="H4859">
        <v>1</v>
      </c>
      <c r="I4859">
        <v>2</v>
      </c>
      <c r="J4859" s="1">
        <v>115.38888888888889</v>
      </c>
      <c r="K4859" s="1">
        <f>Sales_Data[[#This Row],[Order Quantity]]*Sales_Data[[#This Row],[Unit Price]]</f>
        <v>230.77777777777777</v>
      </c>
      <c r="L4859" s="1">
        <v>55.386666666666663</v>
      </c>
    </row>
    <row r="4860" spans="1:12">
      <c r="A4860" t="s">
        <v>4883</v>
      </c>
      <c r="B4860" s="2">
        <v>42003</v>
      </c>
      <c r="C4860">
        <v>13</v>
      </c>
      <c r="D4860" t="s">
        <v>2</v>
      </c>
      <c r="E4860" t="s">
        <v>8168</v>
      </c>
      <c r="F4860" t="s">
        <v>8026</v>
      </c>
      <c r="G4860">
        <v>36</v>
      </c>
      <c r="H4860">
        <v>5</v>
      </c>
      <c r="I4860">
        <v>9</v>
      </c>
      <c r="J4860" s="1">
        <v>112.41111111111111</v>
      </c>
      <c r="K4860" s="1">
        <f>Sales_Data[[#This Row],[Order Quantity]]*Sales_Data[[#This Row],[Unit Price]]</f>
        <v>1011.7</v>
      </c>
      <c r="L4860" s="1">
        <v>62.950222222222237</v>
      </c>
    </row>
    <row r="4861" spans="1:12">
      <c r="A4861" t="s">
        <v>4884</v>
      </c>
      <c r="B4861" s="2">
        <v>42003</v>
      </c>
      <c r="C4861">
        <v>9</v>
      </c>
      <c r="D4861" t="s">
        <v>4</v>
      </c>
      <c r="E4861" t="s">
        <v>8168</v>
      </c>
      <c r="F4861" t="s">
        <v>8027</v>
      </c>
      <c r="G4861">
        <v>25</v>
      </c>
      <c r="H4861">
        <v>4</v>
      </c>
      <c r="I4861">
        <v>1</v>
      </c>
      <c r="J4861" s="1">
        <v>436.24444444444447</v>
      </c>
      <c r="K4861" s="1">
        <f>Sales_Data[[#This Row],[Order Quantity]]*Sales_Data[[#This Row],[Unit Price]]</f>
        <v>436.24444444444447</v>
      </c>
      <c r="L4861" s="1">
        <v>327.18333333333334</v>
      </c>
    </row>
    <row r="4862" spans="1:12">
      <c r="A4862" t="s">
        <v>4885</v>
      </c>
      <c r="B4862" s="2">
        <v>42003</v>
      </c>
      <c r="C4862">
        <v>14</v>
      </c>
      <c r="D4862" t="s">
        <v>2</v>
      </c>
      <c r="E4862" t="s">
        <v>8168</v>
      </c>
      <c r="F4862" t="s">
        <v>8026</v>
      </c>
      <c r="G4862">
        <v>41</v>
      </c>
      <c r="H4862">
        <v>6</v>
      </c>
      <c r="I4862">
        <v>2</v>
      </c>
      <c r="J4862" s="1">
        <v>674.4666666666667</v>
      </c>
      <c r="K4862" s="1">
        <f>Sales_Data[[#This Row],[Order Quantity]]*Sales_Data[[#This Row],[Unit Price]]</f>
        <v>1348.9333333333334</v>
      </c>
      <c r="L4862" s="1">
        <v>458.63733333333334</v>
      </c>
    </row>
    <row r="4863" spans="1:12">
      <c r="A4863" t="s">
        <v>4886</v>
      </c>
      <c r="B4863" s="2">
        <v>42003</v>
      </c>
      <c r="C4863">
        <v>13</v>
      </c>
      <c r="D4863" t="s">
        <v>2</v>
      </c>
      <c r="E4863" t="s">
        <v>8168</v>
      </c>
      <c r="F4863" t="s">
        <v>8026</v>
      </c>
      <c r="G4863">
        <v>38</v>
      </c>
      <c r="H4863">
        <v>6</v>
      </c>
      <c r="I4863">
        <v>2</v>
      </c>
      <c r="J4863" s="1">
        <v>666.27777777777783</v>
      </c>
      <c r="K4863" s="1">
        <f>Sales_Data[[#This Row],[Order Quantity]]*Sales_Data[[#This Row],[Unit Price]]</f>
        <v>1332.5555555555557</v>
      </c>
      <c r="L4863" s="1">
        <v>566.33611111111111</v>
      </c>
    </row>
    <row r="4864" spans="1:12">
      <c r="A4864" t="s">
        <v>4887</v>
      </c>
      <c r="B4864" s="2">
        <v>42004</v>
      </c>
      <c r="C4864">
        <v>15</v>
      </c>
      <c r="D4864" t="s">
        <v>3</v>
      </c>
      <c r="E4864" t="s">
        <v>8168</v>
      </c>
      <c r="F4864" t="s">
        <v>8025</v>
      </c>
      <c r="G4864">
        <v>43</v>
      </c>
      <c r="H4864">
        <v>6</v>
      </c>
      <c r="I4864">
        <v>7</v>
      </c>
      <c r="J4864" s="1">
        <v>563.54444444444448</v>
      </c>
      <c r="K4864" s="1">
        <f>Sales_Data[[#This Row],[Order Quantity]]*Sales_Data[[#This Row],[Unit Price]]</f>
        <v>3944.8111111111111</v>
      </c>
      <c r="L4864" s="1">
        <v>360.6684444444445</v>
      </c>
    </row>
    <row r="4865" spans="1:12">
      <c r="A4865" t="s">
        <v>4888</v>
      </c>
      <c r="B4865" s="2">
        <v>42004</v>
      </c>
      <c r="C4865">
        <v>2</v>
      </c>
      <c r="D4865" t="s">
        <v>3</v>
      </c>
      <c r="E4865" t="s">
        <v>8168</v>
      </c>
      <c r="F4865" t="s">
        <v>8027</v>
      </c>
      <c r="G4865">
        <v>4</v>
      </c>
      <c r="H4865">
        <v>1</v>
      </c>
      <c r="I4865">
        <v>4</v>
      </c>
      <c r="J4865" s="1">
        <v>684.88888888888891</v>
      </c>
      <c r="K4865" s="1">
        <f>Sales_Data[[#This Row],[Order Quantity]]*Sales_Data[[#This Row],[Unit Price]]</f>
        <v>2739.5555555555557</v>
      </c>
      <c r="L4865" s="1">
        <v>458.87555555555559</v>
      </c>
    </row>
    <row r="4866" spans="1:12">
      <c r="A4866" t="s">
        <v>4889</v>
      </c>
      <c r="B4866" s="2">
        <v>42004</v>
      </c>
      <c r="C4866">
        <v>1</v>
      </c>
      <c r="D4866" t="s">
        <v>2</v>
      </c>
      <c r="E4866" t="s">
        <v>8168</v>
      </c>
      <c r="F4866" t="s">
        <v>8027</v>
      </c>
      <c r="G4866">
        <v>2</v>
      </c>
      <c r="H4866">
        <v>1</v>
      </c>
      <c r="I4866">
        <v>8</v>
      </c>
      <c r="J4866" s="1">
        <v>425.07777777777778</v>
      </c>
      <c r="K4866" s="1">
        <f>Sales_Data[[#This Row],[Order Quantity]]*Sales_Data[[#This Row],[Unit Price]]</f>
        <v>3400.6222222222223</v>
      </c>
      <c r="L4866" s="1">
        <v>208.28811111111111</v>
      </c>
    </row>
    <row r="4867" spans="1:12">
      <c r="A4867" t="s">
        <v>4890</v>
      </c>
      <c r="B4867" s="2">
        <v>42004</v>
      </c>
      <c r="C4867">
        <v>7</v>
      </c>
      <c r="D4867" t="s">
        <v>4</v>
      </c>
      <c r="E4867" t="s">
        <v>8168</v>
      </c>
      <c r="F4867" t="s">
        <v>8027</v>
      </c>
      <c r="G4867">
        <v>19</v>
      </c>
      <c r="H4867">
        <v>3</v>
      </c>
      <c r="I4867">
        <v>9</v>
      </c>
      <c r="J4867" s="1">
        <v>190.57777777777778</v>
      </c>
      <c r="K4867" s="1">
        <f>Sales_Data[[#This Row],[Order Quantity]]*Sales_Data[[#This Row],[Unit Price]]</f>
        <v>1715.2</v>
      </c>
      <c r="L4867" s="1">
        <v>89.571555555555562</v>
      </c>
    </row>
    <row r="4868" spans="1:12">
      <c r="A4868" t="s">
        <v>4891</v>
      </c>
      <c r="B4868" s="2">
        <v>42004</v>
      </c>
      <c r="C4868">
        <v>1</v>
      </c>
      <c r="D4868" t="s">
        <v>2</v>
      </c>
      <c r="E4868" t="s">
        <v>8168</v>
      </c>
      <c r="F4868" t="s">
        <v>8027</v>
      </c>
      <c r="G4868">
        <v>1</v>
      </c>
      <c r="H4868">
        <v>1</v>
      </c>
      <c r="I4868">
        <v>7</v>
      </c>
      <c r="J4868" s="1">
        <v>427.31111111111113</v>
      </c>
      <c r="K4868" s="1">
        <f>Sales_Data[[#This Row],[Order Quantity]]*Sales_Data[[#This Row],[Unit Price]]</f>
        <v>2991.1777777777779</v>
      </c>
      <c r="L4868" s="1">
        <v>247.84044444444442</v>
      </c>
    </row>
    <row r="4869" spans="1:12">
      <c r="A4869" t="s">
        <v>4892</v>
      </c>
      <c r="B4869" s="2">
        <v>42005</v>
      </c>
      <c r="C4869">
        <v>13</v>
      </c>
      <c r="D4869" t="s">
        <v>4</v>
      </c>
      <c r="E4869" t="s">
        <v>8168</v>
      </c>
      <c r="F4869" t="s">
        <v>8026</v>
      </c>
      <c r="G4869">
        <v>37</v>
      </c>
      <c r="H4869">
        <v>6</v>
      </c>
      <c r="I4869">
        <v>7</v>
      </c>
      <c r="J4869" s="1">
        <v>119.85555555555555</v>
      </c>
      <c r="K4869" s="1">
        <f>Sales_Data[[#This Row],[Order Quantity]]*Sales_Data[[#This Row],[Unit Price]]</f>
        <v>838.98888888888882</v>
      </c>
      <c r="L4869" s="1">
        <v>47.942222222222227</v>
      </c>
    </row>
    <row r="4870" spans="1:12">
      <c r="A4870" t="s">
        <v>4893</v>
      </c>
      <c r="B4870" s="2">
        <v>42005</v>
      </c>
      <c r="C4870">
        <v>10</v>
      </c>
      <c r="D4870" t="s">
        <v>4</v>
      </c>
      <c r="E4870" t="s">
        <v>8168</v>
      </c>
      <c r="F4870" t="s">
        <v>8027</v>
      </c>
      <c r="G4870">
        <v>27</v>
      </c>
      <c r="H4870">
        <v>4</v>
      </c>
      <c r="I4870">
        <v>8</v>
      </c>
      <c r="J4870" s="1">
        <v>116.13333333333334</v>
      </c>
      <c r="K4870" s="1">
        <f>Sales_Data[[#This Row],[Order Quantity]]*Sales_Data[[#This Row],[Unit Price]]</f>
        <v>929.06666666666672</v>
      </c>
      <c r="L4870" s="1">
        <v>53.421333333333337</v>
      </c>
    </row>
    <row r="4871" spans="1:12">
      <c r="A4871" t="s">
        <v>4894</v>
      </c>
      <c r="B4871" s="2">
        <v>42006</v>
      </c>
      <c r="C4871">
        <v>16</v>
      </c>
      <c r="D4871" t="s">
        <v>4</v>
      </c>
      <c r="E4871" t="s">
        <v>8168</v>
      </c>
      <c r="F4871" t="s">
        <v>8025</v>
      </c>
      <c r="G4871">
        <v>46</v>
      </c>
      <c r="H4871">
        <v>7</v>
      </c>
      <c r="I4871">
        <v>1</v>
      </c>
      <c r="J4871" s="1">
        <v>29.777777777777779</v>
      </c>
      <c r="K4871" s="1">
        <f>Sales_Data[[#This Row],[Order Quantity]]*Sales_Data[[#This Row],[Unit Price]]</f>
        <v>29.777777777777779</v>
      </c>
      <c r="L4871" s="1">
        <v>13.697777777777778</v>
      </c>
    </row>
    <row r="4872" spans="1:12">
      <c r="A4872" t="s">
        <v>4895</v>
      </c>
      <c r="B4872" s="2">
        <v>42006</v>
      </c>
      <c r="C4872">
        <v>11</v>
      </c>
      <c r="D4872" t="s">
        <v>3</v>
      </c>
      <c r="E4872" t="s">
        <v>8168</v>
      </c>
      <c r="F4872" t="s">
        <v>8026</v>
      </c>
      <c r="G4872">
        <v>31</v>
      </c>
      <c r="H4872">
        <v>5</v>
      </c>
      <c r="I4872">
        <v>3</v>
      </c>
      <c r="J4872" s="1">
        <v>200.25555555555556</v>
      </c>
      <c r="K4872" s="1">
        <f>Sales_Data[[#This Row],[Order Quantity]]*Sales_Data[[#This Row],[Unit Price]]</f>
        <v>600.76666666666665</v>
      </c>
      <c r="L4872" s="1">
        <v>128.16355555555555</v>
      </c>
    </row>
    <row r="4873" spans="1:12">
      <c r="A4873" t="s">
        <v>4896</v>
      </c>
      <c r="B4873" s="2">
        <v>42006</v>
      </c>
      <c r="C4873">
        <v>13</v>
      </c>
      <c r="D4873" t="s">
        <v>2</v>
      </c>
      <c r="E4873" t="s">
        <v>8168</v>
      </c>
      <c r="F4873" t="s">
        <v>8026</v>
      </c>
      <c r="G4873">
        <v>35</v>
      </c>
      <c r="H4873">
        <v>5</v>
      </c>
      <c r="I4873">
        <v>3</v>
      </c>
      <c r="J4873" s="1">
        <v>113.90000000000002</v>
      </c>
      <c r="K4873" s="1">
        <f>Sales_Data[[#This Row],[Order Quantity]]*Sales_Data[[#This Row],[Unit Price]]</f>
        <v>341.70000000000005</v>
      </c>
      <c r="L4873" s="1">
        <v>92.259000000000015</v>
      </c>
    </row>
    <row r="4874" spans="1:12">
      <c r="A4874" t="s">
        <v>4897</v>
      </c>
      <c r="B4874" s="2">
        <v>42006</v>
      </c>
      <c r="C4874">
        <v>5</v>
      </c>
      <c r="D4874" t="s">
        <v>2</v>
      </c>
      <c r="E4874" t="s">
        <v>8168</v>
      </c>
      <c r="F4874" t="s">
        <v>8027</v>
      </c>
      <c r="G4874">
        <v>13</v>
      </c>
      <c r="H4874">
        <v>2</v>
      </c>
      <c r="I4874">
        <v>3</v>
      </c>
      <c r="J4874" s="1">
        <v>286.61111111111109</v>
      </c>
      <c r="K4874" s="1">
        <f>Sales_Data[[#This Row],[Order Quantity]]*Sales_Data[[#This Row],[Unit Price]]</f>
        <v>859.83333333333326</v>
      </c>
      <c r="L4874" s="1">
        <v>114.64444444444445</v>
      </c>
    </row>
    <row r="4875" spans="1:12">
      <c r="A4875" t="s">
        <v>4898</v>
      </c>
      <c r="B4875" s="2">
        <v>42006</v>
      </c>
      <c r="C4875">
        <v>15</v>
      </c>
      <c r="D4875" t="s">
        <v>4</v>
      </c>
      <c r="E4875" t="s">
        <v>8168</v>
      </c>
      <c r="F4875" t="s">
        <v>8025</v>
      </c>
      <c r="G4875">
        <v>43</v>
      </c>
      <c r="H4875">
        <v>6</v>
      </c>
      <c r="I4875">
        <v>4</v>
      </c>
      <c r="J4875" s="1">
        <v>695.31111111111113</v>
      </c>
      <c r="K4875" s="1">
        <f>Sales_Data[[#This Row],[Order Quantity]]*Sales_Data[[#This Row],[Unit Price]]</f>
        <v>2781.2444444444445</v>
      </c>
      <c r="L4875" s="1">
        <v>312.89000000000004</v>
      </c>
    </row>
    <row r="4876" spans="1:12">
      <c r="A4876" t="s">
        <v>4899</v>
      </c>
      <c r="B4876" s="2">
        <v>42006</v>
      </c>
      <c r="C4876">
        <v>6</v>
      </c>
      <c r="D4876" t="s">
        <v>2</v>
      </c>
      <c r="E4876" t="s">
        <v>8168</v>
      </c>
      <c r="F4876" t="s">
        <v>8027</v>
      </c>
      <c r="G4876">
        <v>15</v>
      </c>
      <c r="H4876">
        <v>3</v>
      </c>
      <c r="I4876">
        <v>9</v>
      </c>
      <c r="J4876" s="1">
        <v>592.57777777777778</v>
      </c>
      <c r="K4876" s="1">
        <f>Sales_Data[[#This Row],[Order Quantity]]*Sales_Data[[#This Row],[Unit Price]]</f>
        <v>5333.2</v>
      </c>
      <c r="L4876" s="1">
        <v>491.83955555555553</v>
      </c>
    </row>
    <row r="4877" spans="1:12">
      <c r="A4877" t="s">
        <v>4900</v>
      </c>
      <c r="B4877" s="2">
        <v>42006</v>
      </c>
      <c r="C4877">
        <v>18</v>
      </c>
      <c r="D4877" t="s">
        <v>4</v>
      </c>
      <c r="E4877" t="s">
        <v>8168</v>
      </c>
      <c r="F4877" t="s">
        <v>8025</v>
      </c>
      <c r="G4877">
        <v>52</v>
      </c>
      <c r="H4877">
        <v>8</v>
      </c>
      <c r="I4877">
        <v>5</v>
      </c>
      <c r="J4877" s="1">
        <v>186.11111111111111</v>
      </c>
      <c r="K4877" s="1">
        <f>Sales_Data[[#This Row],[Order Quantity]]*Sales_Data[[#This Row],[Unit Price]]</f>
        <v>930.55555555555554</v>
      </c>
      <c r="L4877" s="1">
        <v>128.41666666666666</v>
      </c>
    </row>
    <row r="4878" spans="1:12">
      <c r="A4878" t="s">
        <v>4901</v>
      </c>
      <c r="B4878" s="2">
        <v>42006</v>
      </c>
      <c r="C4878">
        <v>2</v>
      </c>
      <c r="D4878" t="s">
        <v>4</v>
      </c>
      <c r="E4878" t="s">
        <v>8168</v>
      </c>
      <c r="F4878" t="s">
        <v>8027</v>
      </c>
      <c r="G4878">
        <v>6</v>
      </c>
      <c r="H4878">
        <v>1</v>
      </c>
      <c r="I4878">
        <v>1</v>
      </c>
      <c r="J4878" s="1">
        <v>126.55555555555556</v>
      </c>
      <c r="K4878" s="1">
        <f>Sales_Data[[#This Row],[Order Quantity]]*Sales_Data[[#This Row],[Unit Price]]</f>
        <v>126.55555555555556</v>
      </c>
      <c r="L4878" s="1">
        <v>51.887777777777771</v>
      </c>
    </row>
    <row r="4879" spans="1:12">
      <c r="A4879" t="s">
        <v>4902</v>
      </c>
      <c r="B4879" s="2">
        <v>42007</v>
      </c>
      <c r="C4879">
        <v>2</v>
      </c>
      <c r="D4879" t="s">
        <v>2</v>
      </c>
      <c r="E4879" t="s">
        <v>8168</v>
      </c>
      <c r="F4879" t="s">
        <v>8027</v>
      </c>
      <c r="G4879">
        <v>4</v>
      </c>
      <c r="H4879">
        <v>1</v>
      </c>
      <c r="I4879">
        <v>2</v>
      </c>
      <c r="J4879" s="1">
        <v>112.41111111111111</v>
      </c>
      <c r="K4879" s="1">
        <f>Sales_Data[[#This Row],[Order Quantity]]*Sales_Data[[#This Row],[Unit Price]]</f>
        <v>224.82222222222222</v>
      </c>
      <c r="L4879" s="1">
        <v>74.191333333333347</v>
      </c>
    </row>
    <row r="4880" spans="1:12">
      <c r="A4880" t="s">
        <v>4903</v>
      </c>
      <c r="B4880" s="2">
        <v>42007</v>
      </c>
      <c r="C4880">
        <v>12</v>
      </c>
      <c r="D4880" t="s">
        <v>4</v>
      </c>
      <c r="E4880" t="s">
        <v>8168</v>
      </c>
      <c r="F4880" t="s">
        <v>8026</v>
      </c>
      <c r="G4880">
        <v>35</v>
      </c>
      <c r="H4880">
        <v>5</v>
      </c>
      <c r="I4880">
        <v>1</v>
      </c>
      <c r="J4880" s="1">
        <v>19.355555555555558</v>
      </c>
      <c r="K4880" s="1">
        <f>Sales_Data[[#This Row],[Order Quantity]]*Sales_Data[[#This Row],[Unit Price]]</f>
        <v>19.355555555555558</v>
      </c>
      <c r="L4880" s="1">
        <v>10.064888888888891</v>
      </c>
    </row>
    <row r="4881" spans="1:12">
      <c r="A4881" t="s">
        <v>4904</v>
      </c>
      <c r="B4881" s="2">
        <v>42007</v>
      </c>
      <c r="C4881">
        <v>4</v>
      </c>
      <c r="D4881" t="s">
        <v>3</v>
      </c>
      <c r="E4881" t="s">
        <v>8168</v>
      </c>
      <c r="F4881" t="s">
        <v>8027</v>
      </c>
      <c r="G4881">
        <v>9</v>
      </c>
      <c r="H4881">
        <v>2</v>
      </c>
      <c r="I4881">
        <v>3</v>
      </c>
      <c r="J4881" s="1">
        <v>197.27777777777777</v>
      </c>
      <c r="K4881" s="1">
        <f>Sales_Data[[#This Row],[Order Quantity]]*Sales_Data[[#This Row],[Unit Price]]</f>
        <v>591.83333333333326</v>
      </c>
      <c r="L4881" s="1">
        <v>78.911111111111111</v>
      </c>
    </row>
    <row r="4882" spans="1:12">
      <c r="A4882" t="s">
        <v>4905</v>
      </c>
      <c r="B4882" s="2">
        <v>42007</v>
      </c>
      <c r="C4882">
        <v>15</v>
      </c>
      <c r="D4882" t="s">
        <v>4</v>
      </c>
      <c r="E4882" t="s">
        <v>8168</v>
      </c>
      <c r="F4882" t="s">
        <v>8025</v>
      </c>
      <c r="G4882">
        <v>42</v>
      </c>
      <c r="H4882">
        <v>6</v>
      </c>
      <c r="I4882">
        <v>4</v>
      </c>
      <c r="J4882" s="1">
        <v>118.36666666666666</v>
      </c>
      <c r="K4882" s="1">
        <f>Sales_Data[[#This Row],[Order Quantity]]*Sales_Data[[#This Row],[Unit Price]]</f>
        <v>473.46666666666664</v>
      </c>
      <c r="L4882" s="1">
        <v>57.999666666666663</v>
      </c>
    </row>
    <row r="4883" spans="1:12">
      <c r="A4883" t="s">
        <v>4906</v>
      </c>
      <c r="B4883" s="2">
        <v>42007</v>
      </c>
      <c r="C4883">
        <v>5</v>
      </c>
      <c r="D4883" t="s">
        <v>2</v>
      </c>
      <c r="E4883" t="s">
        <v>8168</v>
      </c>
      <c r="F4883" t="s">
        <v>8027</v>
      </c>
      <c r="G4883">
        <v>15</v>
      </c>
      <c r="H4883">
        <v>2</v>
      </c>
      <c r="I4883">
        <v>5</v>
      </c>
      <c r="J4883" s="1">
        <v>680.42222222222222</v>
      </c>
      <c r="K4883" s="1">
        <f>Sales_Data[[#This Row],[Order Quantity]]*Sales_Data[[#This Row],[Unit Price]]</f>
        <v>3402.1111111111113</v>
      </c>
      <c r="L4883" s="1">
        <v>449.07866666666666</v>
      </c>
    </row>
    <row r="4884" spans="1:12">
      <c r="A4884" t="s">
        <v>4907</v>
      </c>
      <c r="B4884" s="2">
        <v>42008</v>
      </c>
      <c r="C4884">
        <v>4</v>
      </c>
      <c r="D4884" t="s">
        <v>4</v>
      </c>
      <c r="E4884" t="s">
        <v>8168</v>
      </c>
      <c r="F4884" t="s">
        <v>8027</v>
      </c>
      <c r="G4884">
        <v>11</v>
      </c>
      <c r="H4884">
        <v>2</v>
      </c>
      <c r="I4884">
        <v>2</v>
      </c>
      <c r="J4884" s="1">
        <v>272.4666666666667</v>
      </c>
      <c r="K4884" s="1">
        <f>Sales_Data[[#This Row],[Order Quantity]]*Sales_Data[[#This Row],[Unit Price]]</f>
        <v>544.93333333333339</v>
      </c>
      <c r="L4884" s="1">
        <v>220.69800000000004</v>
      </c>
    </row>
    <row r="4885" spans="1:12">
      <c r="A4885" t="s">
        <v>4908</v>
      </c>
      <c r="B4885" s="2">
        <v>42008</v>
      </c>
      <c r="C4885">
        <v>6</v>
      </c>
      <c r="D4885" t="s">
        <v>2</v>
      </c>
      <c r="E4885" t="s">
        <v>8168</v>
      </c>
      <c r="F4885" t="s">
        <v>8027</v>
      </c>
      <c r="G4885">
        <v>17</v>
      </c>
      <c r="H4885">
        <v>3</v>
      </c>
      <c r="I4885">
        <v>6</v>
      </c>
      <c r="J4885" s="1">
        <v>434.01111111111112</v>
      </c>
      <c r="K4885" s="1">
        <f>Sales_Data[[#This Row],[Order Quantity]]*Sales_Data[[#This Row],[Unit Price]]</f>
        <v>2604.0666666666666</v>
      </c>
      <c r="L4885" s="1">
        <v>247.38633333333331</v>
      </c>
    </row>
    <row r="4886" spans="1:12">
      <c r="A4886" t="s">
        <v>4909</v>
      </c>
      <c r="B4886" s="2">
        <v>42008</v>
      </c>
      <c r="C4886">
        <v>20</v>
      </c>
      <c r="D4886" t="s">
        <v>4</v>
      </c>
      <c r="E4886" t="s">
        <v>8168</v>
      </c>
      <c r="F4886" t="s">
        <v>8028</v>
      </c>
      <c r="G4886">
        <v>56</v>
      </c>
      <c r="H4886">
        <v>8</v>
      </c>
      <c r="I4886">
        <v>8</v>
      </c>
      <c r="J4886" s="1">
        <v>261.3</v>
      </c>
      <c r="K4886" s="1">
        <f>Sales_Data[[#This Row],[Order Quantity]]*Sales_Data[[#This Row],[Unit Price]]</f>
        <v>2090.4</v>
      </c>
      <c r="L4886" s="1">
        <v>180.297</v>
      </c>
    </row>
    <row r="4887" spans="1:12">
      <c r="A4887" t="s">
        <v>4910</v>
      </c>
      <c r="B4887" s="2">
        <v>42008</v>
      </c>
      <c r="C4887">
        <v>20</v>
      </c>
      <c r="D4887" t="s">
        <v>4</v>
      </c>
      <c r="E4887" t="s">
        <v>8168</v>
      </c>
      <c r="F4887" t="s">
        <v>8028</v>
      </c>
      <c r="G4887">
        <v>57</v>
      </c>
      <c r="H4887">
        <v>8</v>
      </c>
      <c r="I4887">
        <v>1</v>
      </c>
      <c r="J4887" s="1">
        <v>110.17777777777778</v>
      </c>
      <c r="K4887" s="1">
        <f>Sales_Data[[#This Row],[Order Quantity]]*Sales_Data[[#This Row],[Unit Price]]</f>
        <v>110.17777777777778</v>
      </c>
      <c r="L4887" s="1">
        <v>88.14222222222223</v>
      </c>
    </row>
    <row r="4888" spans="1:12">
      <c r="A4888" t="s">
        <v>4911</v>
      </c>
      <c r="B4888" s="2">
        <v>42008</v>
      </c>
      <c r="C4888">
        <v>20</v>
      </c>
      <c r="D4888" t="s">
        <v>4</v>
      </c>
      <c r="E4888" t="s">
        <v>8168</v>
      </c>
      <c r="F4888" t="s">
        <v>8028</v>
      </c>
      <c r="G4888">
        <v>57</v>
      </c>
      <c r="H4888">
        <v>8</v>
      </c>
      <c r="I4888">
        <v>7</v>
      </c>
      <c r="J4888" s="1">
        <v>580.66666666666663</v>
      </c>
      <c r="K4888" s="1">
        <f>Sales_Data[[#This Row],[Order Quantity]]*Sales_Data[[#This Row],[Unit Price]]</f>
        <v>4064.6666666666665</v>
      </c>
      <c r="L4888" s="1">
        <v>360.01333333333332</v>
      </c>
    </row>
    <row r="4889" spans="1:12">
      <c r="A4889" t="s">
        <v>4912</v>
      </c>
      <c r="B4889" s="2">
        <v>42008</v>
      </c>
      <c r="C4889">
        <v>4</v>
      </c>
      <c r="D4889" t="s">
        <v>4</v>
      </c>
      <c r="E4889" t="s">
        <v>8168</v>
      </c>
      <c r="F4889" t="s">
        <v>8027</v>
      </c>
      <c r="G4889">
        <v>11</v>
      </c>
      <c r="H4889">
        <v>2</v>
      </c>
      <c r="I4889">
        <v>2</v>
      </c>
      <c r="J4889" s="1">
        <v>659.57777777777778</v>
      </c>
      <c r="K4889" s="1">
        <f>Sales_Data[[#This Row],[Order Quantity]]*Sales_Data[[#This Row],[Unit Price]]</f>
        <v>1319.1555555555556</v>
      </c>
      <c r="L4889" s="1">
        <v>336.38466666666665</v>
      </c>
    </row>
    <row r="4890" spans="1:12">
      <c r="A4890" t="s">
        <v>4913</v>
      </c>
      <c r="B4890" s="2">
        <v>42009</v>
      </c>
      <c r="C4890">
        <v>13</v>
      </c>
      <c r="D4890" t="s">
        <v>4</v>
      </c>
      <c r="E4890" t="s">
        <v>8168</v>
      </c>
      <c r="F4890" t="s">
        <v>8026</v>
      </c>
      <c r="G4890">
        <v>37</v>
      </c>
      <c r="H4890">
        <v>5</v>
      </c>
      <c r="I4890">
        <v>1</v>
      </c>
      <c r="J4890" s="1">
        <v>116.87777777777779</v>
      </c>
      <c r="K4890" s="1">
        <f>Sales_Data[[#This Row],[Order Quantity]]*Sales_Data[[#This Row],[Unit Price]]</f>
        <v>116.87777777777779</v>
      </c>
      <c r="L4890" s="1">
        <v>58.438888888888897</v>
      </c>
    </row>
    <row r="4891" spans="1:12">
      <c r="A4891" t="s">
        <v>4914</v>
      </c>
      <c r="B4891" s="2">
        <v>42009</v>
      </c>
      <c r="C4891">
        <v>2</v>
      </c>
      <c r="D4891" t="s">
        <v>2</v>
      </c>
      <c r="E4891" t="s">
        <v>8168</v>
      </c>
      <c r="F4891" t="s">
        <v>8027</v>
      </c>
      <c r="G4891">
        <v>4</v>
      </c>
      <c r="H4891">
        <v>1</v>
      </c>
      <c r="I4891">
        <v>6</v>
      </c>
      <c r="J4891" s="1">
        <v>113.15555555555555</v>
      </c>
      <c r="K4891" s="1">
        <f>Sales_Data[[#This Row],[Order Quantity]]*Sales_Data[[#This Row],[Unit Price]]</f>
        <v>678.93333333333328</v>
      </c>
      <c r="L4891" s="1">
        <v>88.261333333333326</v>
      </c>
    </row>
    <row r="4892" spans="1:12">
      <c r="A4892" t="s">
        <v>4915</v>
      </c>
      <c r="B4892" s="2">
        <v>42009</v>
      </c>
      <c r="C4892">
        <v>13</v>
      </c>
      <c r="D4892" t="s">
        <v>2</v>
      </c>
      <c r="E4892" t="s">
        <v>8168</v>
      </c>
      <c r="F4892" t="s">
        <v>8026</v>
      </c>
      <c r="G4892">
        <v>36</v>
      </c>
      <c r="H4892">
        <v>5</v>
      </c>
      <c r="I4892">
        <v>8</v>
      </c>
      <c r="J4892" s="1">
        <v>414.65555555555557</v>
      </c>
      <c r="K4892" s="1">
        <f>Sales_Data[[#This Row],[Order Quantity]]*Sales_Data[[#This Row],[Unit Price]]</f>
        <v>3317.2444444444445</v>
      </c>
      <c r="L4892" s="1">
        <v>327.57788888888888</v>
      </c>
    </row>
    <row r="4893" spans="1:12">
      <c r="A4893" t="s">
        <v>4916</v>
      </c>
      <c r="B4893" s="2">
        <v>42009</v>
      </c>
      <c r="C4893">
        <v>16</v>
      </c>
      <c r="D4893" t="s">
        <v>4</v>
      </c>
      <c r="E4893" t="s">
        <v>8168</v>
      </c>
      <c r="F4893" t="s">
        <v>8025</v>
      </c>
      <c r="G4893">
        <v>47</v>
      </c>
      <c r="H4893">
        <v>7</v>
      </c>
      <c r="I4893">
        <v>2</v>
      </c>
      <c r="J4893" s="1">
        <v>364.03333333333336</v>
      </c>
      <c r="K4893" s="1">
        <f>Sales_Data[[#This Row],[Order Quantity]]*Sales_Data[[#This Row],[Unit Price]]</f>
        <v>728.06666666666672</v>
      </c>
      <c r="L4893" s="1">
        <v>287.58633333333336</v>
      </c>
    </row>
    <row r="4894" spans="1:12">
      <c r="A4894" t="s">
        <v>4917</v>
      </c>
      <c r="B4894" s="2">
        <v>42009</v>
      </c>
      <c r="C4894">
        <v>10</v>
      </c>
      <c r="D4894" t="s">
        <v>2</v>
      </c>
      <c r="E4894" t="s">
        <v>8168</v>
      </c>
      <c r="F4894" t="s">
        <v>8026</v>
      </c>
      <c r="G4894">
        <v>29</v>
      </c>
      <c r="H4894">
        <v>4</v>
      </c>
      <c r="I4894">
        <v>2</v>
      </c>
      <c r="J4894" s="1">
        <v>122.83333333333333</v>
      </c>
      <c r="K4894" s="1">
        <f>Sales_Data[[#This Row],[Order Quantity]]*Sales_Data[[#This Row],[Unit Price]]</f>
        <v>245.66666666666666</v>
      </c>
      <c r="L4894" s="1">
        <v>79.841666666666669</v>
      </c>
    </row>
    <row r="4895" spans="1:12">
      <c r="A4895" t="s">
        <v>4918</v>
      </c>
      <c r="B4895" s="2">
        <v>42009</v>
      </c>
      <c r="C4895">
        <v>12</v>
      </c>
      <c r="D4895" t="s">
        <v>4</v>
      </c>
      <c r="E4895" t="s">
        <v>8168</v>
      </c>
      <c r="F4895" t="s">
        <v>8026</v>
      </c>
      <c r="G4895">
        <v>35</v>
      </c>
      <c r="H4895">
        <v>5</v>
      </c>
      <c r="I4895">
        <v>8</v>
      </c>
      <c r="J4895" s="1">
        <v>726.57777777777778</v>
      </c>
      <c r="K4895" s="1">
        <f>Sales_Data[[#This Row],[Order Quantity]]*Sales_Data[[#This Row],[Unit Price]]</f>
        <v>5812.6222222222223</v>
      </c>
      <c r="L4895" s="1">
        <v>523.13599999999997</v>
      </c>
    </row>
    <row r="4896" spans="1:12">
      <c r="A4896" t="s">
        <v>4919</v>
      </c>
      <c r="B4896" s="2">
        <v>42009</v>
      </c>
      <c r="C4896">
        <v>19</v>
      </c>
      <c r="D4896" t="s">
        <v>4</v>
      </c>
      <c r="E4896" t="s">
        <v>8168</v>
      </c>
      <c r="F4896" t="s">
        <v>8028</v>
      </c>
      <c r="G4896">
        <v>55</v>
      </c>
      <c r="H4896">
        <v>8</v>
      </c>
      <c r="I4896">
        <v>2</v>
      </c>
      <c r="J4896" s="1">
        <v>390.83333333333331</v>
      </c>
      <c r="K4896" s="1">
        <f>Sales_Data[[#This Row],[Order Quantity]]*Sales_Data[[#This Row],[Unit Price]]</f>
        <v>781.66666666666663</v>
      </c>
      <c r="L4896" s="1">
        <v>308.75833333333338</v>
      </c>
    </row>
    <row r="4897" spans="1:12">
      <c r="A4897" t="s">
        <v>4920</v>
      </c>
      <c r="B4897" s="2">
        <v>42010</v>
      </c>
      <c r="C4897">
        <v>8</v>
      </c>
      <c r="D4897" t="s">
        <v>3</v>
      </c>
      <c r="E4897" t="s">
        <v>8168</v>
      </c>
      <c r="F4897" t="s">
        <v>8027</v>
      </c>
      <c r="G4897">
        <v>21</v>
      </c>
      <c r="H4897">
        <v>3</v>
      </c>
      <c r="I4897">
        <v>5</v>
      </c>
      <c r="J4897" s="1">
        <v>259.81111111111113</v>
      </c>
      <c r="K4897" s="1">
        <f>Sales_Data[[#This Row],[Order Quantity]]*Sales_Data[[#This Row],[Unit Price]]</f>
        <v>1299.0555555555557</v>
      </c>
      <c r="L4897" s="1">
        <v>122.11122222222222</v>
      </c>
    </row>
    <row r="4898" spans="1:12">
      <c r="A4898" t="s">
        <v>4921</v>
      </c>
      <c r="B4898" s="2">
        <v>42010</v>
      </c>
      <c r="C4898">
        <v>9</v>
      </c>
      <c r="D4898" t="s">
        <v>4</v>
      </c>
      <c r="E4898" t="s">
        <v>8168</v>
      </c>
      <c r="F4898" t="s">
        <v>8027</v>
      </c>
      <c r="G4898">
        <v>24</v>
      </c>
      <c r="H4898">
        <v>4</v>
      </c>
      <c r="I4898">
        <v>4</v>
      </c>
      <c r="J4898" s="1">
        <v>247.89999999999998</v>
      </c>
      <c r="K4898" s="1">
        <f>Sales_Data[[#This Row],[Order Quantity]]*Sales_Data[[#This Row],[Unit Price]]</f>
        <v>991.59999999999991</v>
      </c>
      <c r="L4898" s="1">
        <v>99.160000000000011</v>
      </c>
    </row>
    <row r="4899" spans="1:12">
      <c r="A4899" t="s">
        <v>4922</v>
      </c>
      <c r="B4899" s="2">
        <v>42010</v>
      </c>
      <c r="C4899">
        <v>6</v>
      </c>
      <c r="D4899" t="s">
        <v>2</v>
      </c>
      <c r="E4899" t="s">
        <v>8168</v>
      </c>
      <c r="F4899" t="s">
        <v>8027</v>
      </c>
      <c r="G4899">
        <v>16</v>
      </c>
      <c r="H4899">
        <v>3</v>
      </c>
      <c r="I4899">
        <v>1</v>
      </c>
      <c r="J4899" s="1">
        <v>101.24444444444445</v>
      </c>
      <c r="K4899" s="1">
        <f>Sales_Data[[#This Row],[Order Quantity]]*Sales_Data[[#This Row],[Unit Price]]</f>
        <v>101.24444444444445</v>
      </c>
      <c r="L4899" s="1">
        <v>59.734222222222215</v>
      </c>
    </row>
    <row r="4900" spans="1:12">
      <c r="A4900" t="s">
        <v>4923</v>
      </c>
      <c r="B4900" s="2">
        <v>42010</v>
      </c>
      <c r="C4900">
        <v>18</v>
      </c>
      <c r="D4900" t="s">
        <v>4</v>
      </c>
      <c r="E4900" t="s">
        <v>8168</v>
      </c>
      <c r="F4900" t="s">
        <v>8025</v>
      </c>
      <c r="G4900">
        <v>52</v>
      </c>
      <c r="H4900">
        <v>8</v>
      </c>
      <c r="I4900">
        <v>7</v>
      </c>
      <c r="J4900" s="1">
        <v>697.54444444444448</v>
      </c>
      <c r="K4900" s="1">
        <f>Sales_Data[[#This Row],[Order Quantity]]*Sales_Data[[#This Row],[Unit Price]]</f>
        <v>4882.8111111111111</v>
      </c>
      <c r="L4900" s="1">
        <v>502.23200000000008</v>
      </c>
    </row>
    <row r="4901" spans="1:12">
      <c r="A4901" t="s">
        <v>4924</v>
      </c>
      <c r="B4901" s="2">
        <v>42010</v>
      </c>
      <c r="C4901">
        <v>19</v>
      </c>
      <c r="D4901" t="s">
        <v>4</v>
      </c>
      <c r="E4901" t="s">
        <v>8168</v>
      </c>
      <c r="F4901" t="s">
        <v>8028</v>
      </c>
      <c r="G4901">
        <v>53</v>
      </c>
      <c r="H4901">
        <v>8</v>
      </c>
      <c r="I4901">
        <v>9</v>
      </c>
      <c r="J4901" s="1">
        <v>263.53333333333336</v>
      </c>
      <c r="K4901" s="1">
        <f>Sales_Data[[#This Row],[Order Quantity]]*Sales_Data[[#This Row],[Unit Price]]</f>
        <v>2371.8000000000002</v>
      </c>
      <c r="L4901" s="1">
        <v>110.68400000000001</v>
      </c>
    </row>
    <row r="4902" spans="1:12">
      <c r="A4902" t="s">
        <v>4925</v>
      </c>
      <c r="B4902" s="2">
        <v>42010</v>
      </c>
      <c r="C4902">
        <v>17</v>
      </c>
      <c r="D4902" t="s">
        <v>3</v>
      </c>
      <c r="E4902" t="s">
        <v>8168</v>
      </c>
      <c r="F4902" t="s">
        <v>8025</v>
      </c>
      <c r="G4902">
        <v>48</v>
      </c>
      <c r="H4902">
        <v>7</v>
      </c>
      <c r="I4902">
        <v>8</v>
      </c>
      <c r="J4902" s="1">
        <v>218.86666666666667</v>
      </c>
      <c r="K4902" s="1">
        <f>Sales_Data[[#This Row],[Order Quantity]]*Sales_Data[[#This Row],[Unit Price]]</f>
        <v>1750.9333333333334</v>
      </c>
      <c r="L4902" s="1">
        <v>109.43333333333334</v>
      </c>
    </row>
    <row r="4903" spans="1:12">
      <c r="A4903" t="s">
        <v>4926</v>
      </c>
      <c r="B4903" s="2">
        <v>42011</v>
      </c>
      <c r="C4903">
        <v>2</v>
      </c>
      <c r="D4903" t="s">
        <v>3</v>
      </c>
      <c r="E4903" t="s">
        <v>8168</v>
      </c>
      <c r="F4903" t="s">
        <v>8027</v>
      </c>
      <c r="G4903">
        <v>5</v>
      </c>
      <c r="H4903">
        <v>1</v>
      </c>
      <c r="I4903">
        <v>9</v>
      </c>
      <c r="J4903" s="1">
        <v>666.27777777777783</v>
      </c>
      <c r="K4903" s="1">
        <f>Sales_Data[[#This Row],[Order Quantity]]*Sales_Data[[#This Row],[Unit Price]]</f>
        <v>5996.5</v>
      </c>
      <c r="L4903" s="1">
        <v>313.15055555555557</v>
      </c>
    </row>
    <row r="4904" spans="1:12">
      <c r="A4904" t="s">
        <v>4927</v>
      </c>
      <c r="B4904" s="2">
        <v>42011</v>
      </c>
      <c r="C4904">
        <v>11</v>
      </c>
      <c r="D4904" t="s">
        <v>3</v>
      </c>
      <c r="E4904" t="s">
        <v>8168</v>
      </c>
      <c r="F4904" t="s">
        <v>8026</v>
      </c>
      <c r="G4904">
        <v>31</v>
      </c>
      <c r="H4904">
        <v>5</v>
      </c>
      <c r="I4904">
        <v>1</v>
      </c>
      <c r="J4904" s="1">
        <v>429.54444444444448</v>
      </c>
      <c r="K4904" s="1">
        <f>Sales_Data[[#This Row],[Order Quantity]]*Sales_Data[[#This Row],[Unit Price]]</f>
        <v>429.54444444444448</v>
      </c>
      <c r="L4904" s="1">
        <v>266.3175555555556</v>
      </c>
    </row>
    <row r="4905" spans="1:12">
      <c r="A4905" t="s">
        <v>4928</v>
      </c>
      <c r="B4905" s="2">
        <v>42011</v>
      </c>
      <c r="C4905">
        <v>2</v>
      </c>
      <c r="D4905" t="s">
        <v>4</v>
      </c>
      <c r="E4905" t="s">
        <v>8168</v>
      </c>
      <c r="F4905" t="s">
        <v>8027</v>
      </c>
      <c r="G4905">
        <v>4</v>
      </c>
      <c r="H4905">
        <v>1</v>
      </c>
      <c r="I4905">
        <v>9</v>
      </c>
      <c r="J4905" s="1">
        <v>640.9666666666667</v>
      </c>
      <c r="K4905" s="1">
        <f>Sales_Data[[#This Row],[Order Quantity]]*Sales_Data[[#This Row],[Unit Price]]</f>
        <v>5768.7000000000007</v>
      </c>
      <c r="L4905" s="1">
        <v>506.36366666666669</v>
      </c>
    </row>
    <row r="4906" spans="1:12">
      <c r="A4906" t="s">
        <v>4929</v>
      </c>
      <c r="B4906" s="2">
        <v>42011</v>
      </c>
      <c r="C4906">
        <v>10</v>
      </c>
      <c r="D4906" t="s">
        <v>4</v>
      </c>
      <c r="E4906" t="s">
        <v>8168</v>
      </c>
      <c r="F4906" t="s">
        <v>8027</v>
      </c>
      <c r="G4906">
        <v>27</v>
      </c>
      <c r="H4906">
        <v>4</v>
      </c>
      <c r="I4906">
        <v>3</v>
      </c>
      <c r="J4906" s="1">
        <v>212.91111111111113</v>
      </c>
      <c r="K4906" s="1">
        <f>Sales_Data[[#This Row],[Order Quantity]]*Sales_Data[[#This Row],[Unit Price]]</f>
        <v>638.73333333333335</v>
      </c>
      <c r="L4906" s="1">
        <v>149.03777777777776</v>
      </c>
    </row>
    <row r="4907" spans="1:12">
      <c r="A4907" t="s">
        <v>4930</v>
      </c>
      <c r="B4907" s="2">
        <v>42012</v>
      </c>
      <c r="C4907">
        <v>4</v>
      </c>
      <c r="D4907" t="s">
        <v>2</v>
      </c>
      <c r="E4907" t="s">
        <v>8168</v>
      </c>
      <c r="F4907" t="s">
        <v>8027</v>
      </c>
      <c r="G4907">
        <v>12</v>
      </c>
      <c r="H4907">
        <v>2</v>
      </c>
      <c r="I4907">
        <v>1</v>
      </c>
      <c r="J4907" s="1">
        <v>221.10000000000002</v>
      </c>
      <c r="K4907" s="1">
        <f>Sales_Data[[#This Row],[Order Quantity]]*Sales_Data[[#This Row],[Unit Price]]</f>
        <v>221.10000000000002</v>
      </c>
      <c r="L4907" s="1">
        <v>154.77000000000001</v>
      </c>
    </row>
    <row r="4908" spans="1:12">
      <c r="A4908" t="s">
        <v>4931</v>
      </c>
      <c r="B4908" s="2">
        <v>42012</v>
      </c>
      <c r="C4908">
        <v>8</v>
      </c>
      <c r="D4908" t="s">
        <v>2</v>
      </c>
      <c r="E4908" t="s">
        <v>8168</v>
      </c>
      <c r="F4908" t="s">
        <v>8027</v>
      </c>
      <c r="G4908">
        <v>22</v>
      </c>
      <c r="H4908">
        <v>4</v>
      </c>
      <c r="I4908">
        <v>1</v>
      </c>
      <c r="J4908" s="1">
        <v>374.45555555555552</v>
      </c>
      <c r="K4908" s="1">
        <f>Sales_Data[[#This Row],[Order Quantity]]*Sales_Data[[#This Row],[Unit Price]]</f>
        <v>374.45555555555552</v>
      </c>
      <c r="L4908" s="1">
        <v>307.05355555555553</v>
      </c>
    </row>
    <row r="4909" spans="1:12">
      <c r="A4909" t="s">
        <v>4932</v>
      </c>
      <c r="B4909" s="2">
        <v>42012</v>
      </c>
      <c r="C4909">
        <v>1</v>
      </c>
      <c r="D4909" t="s">
        <v>2</v>
      </c>
      <c r="E4909" t="s">
        <v>8168</v>
      </c>
      <c r="F4909" t="s">
        <v>8027</v>
      </c>
      <c r="G4909">
        <v>2</v>
      </c>
      <c r="H4909">
        <v>1</v>
      </c>
      <c r="I4909">
        <v>3</v>
      </c>
      <c r="J4909" s="1">
        <v>94.544444444444437</v>
      </c>
      <c r="K4909" s="1">
        <f>Sales_Data[[#This Row],[Order Quantity]]*Sales_Data[[#This Row],[Unit Price]]</f>
        <v>283.63333333333333</v>
      </c>
      <c r="L4909" s="1">
        <v>77.526444444444436</v>
      </c>
    </row>
    <row r="4910" spans="1:12">
      <c r="A4910" t="s">
        <v>4933</v>
      </c>
      <c r="B4910" s="2">
        <v>42012</v>
      </c>
      <c r="C4910">
        <v>5</v>
      </c>
      <c r="D4910" t="s">
        <v>2</v>
      </c>
      <c r="E4910" t="s">
        <v>8168</v>
      </c>
      <c r="F4910" t="s">
        <v>8027</v>
      </c>
      <c r="G4910">
        <v>13</v>
      </c>
      <c r="H4910">
        <v>2</v>
      </c>
      <c r="I4910">
        <v>7</v>
      </c>
      <c r="J4910" s="1">
        <v>125.06666666666668</v>
      </c>
      <c r="K4910" s="1">
        <f>Sales_Data[[#This Row],[Order Quantity]]*Sales_Data[[#This Row],[Unit Price]]</f>
        <v>875.4666666666667</v>
      </c>
      <c r="L4910" s="1">
        <v>77.541333333333341</v>
      </c>
    </row>
    <row r="4911" spans="1:12">
      <c r="A4911" t="s">
        <v>4934</v>
      </c>
      <c r="B4911" s="2">
        <v>42012</v>
      </c>
      <c r="C4911">
        <v>3</v>
      </c>
      <c r="D4911" t="s">
        <v>4</v>
      </c>
      <c r="E4911" t="s">
        <v>8168</v>
      </c>
      <c r="F4911" t="s">
        <v>8027</v>
      </c>
      <c r="G4911">
        <v>9</v>
      </c>
      <c r="H4911">
        <v>2</v>
      </c>
      <c r="I4911">
        <v>2</v>
      </c>
      <c r="J4911" s="1">
        <v>684.1444444444445</v>
      </c>
      <c r="K4911" s="1">
        <f>Sales_Data[[#This Row],[Order Quantity]]*Sales_Data[[#This Row],[Unit Price]]</f>
        <v>1368.288888888889</v>
      </c>
      <c r="L4911" s="1">
        <v>389.96233333333328</v>
      </c>
    </row>
    <row r="4912" spans="1:12">
      <c r="A4912" t="s">
        <v>4935</v>
      </c>
      <c r="B4912" s="2">
        <v>42013</v>
      </c>
      <c r="C4912">
        <v>1</v>
      </c>
      <c r="D4912" t="s">
        <v>4</v>
      </c>
      <c r="E4912" t="s">
        <v>8168</v>
      </c>
      <c r="F4912" t="s">
        <v>8027</v>
      </c>
      <c r="G4912">
        <v>3</v>
      </c>
      <c r="H4912">
        <v>1</v>
      </c>
      <c r="I4912">
        <v>3</v>
      </c>
      <c r="J4912" s="1">
        <v>111.66666666666667</v>
      </c>
      <c r="K4912" s="1">
        <f>Sales_Data[[#This Row],[Order Quantity]]*Sales_Data[[#This Row],[Unit Price]]</f>
        <v>335</v>
      </c>
      <c r="L4912" s="1">
        <v>65.883333333333326</v>
      </c>
    </row>
    <row r="4913" spans="1:12">
      <c r="A4913" t="s">
        <v>4936</v>
      </c>
      <c r="B4913" s="2">
        <v>42013</v>
      </c>
      <c r="C4913">
        <v>18</v>
      </c>
      <c r="D4913" t="s">
        <v>4</v>
      </c>
      <c r="E4913" t="s">
        <v>8168</v>
      </c>
      <c r="F4913" t="s">
        <v>8025</v>
      </c>
      <c r="G4913">
        <v>51</v>
      </c>
      <c r="H4913">
        <v>7</v>
      </c>
      <c r="I4913">
        <v>3</v>
      </c>
      <c r="J4913" s="1">
        <v>275.44444444444446</v>
      </c>
      <c r="K4913" s="1">
        <f>Sales_Data[[#This Row],[Order Quantity]]*Sales_Data[[#This Row],[Unit Price]]</f>
        <v>826.33333333333337</v>
      </c>
      <c r="L4913" s="1">
        <v>192.8111111111111</v>
      </c>
    </row>
    <row r="4914" spans="1:12">
      <c r="A4914" t="s">
        <v>4937</v>
      </c>
      <c r="B4914" s="2">
        <v>42013</v>
      </c>
      <c r="C4914">
        <v>11</v>
      </c>
      <c r="D4914" t="s">
        <v>2</v>
      </c>
      <c r="E4914" t="s">
        <v>8168</v>
      </c>
      <c r="F4914" t="s">
        <v>8026</v>
      </c>
      <c r="G4914">
        <v>30</v>
      </c>
      <c r="H4914">
        <v>5</v>
      </c>
      <c r="I4914">
        <v>2</v>
      </c>
      <c r="J4914" s="1">
        <v>221.10000000000002</v>
      </c>
      <c r="K4914" s="1">
        <f>Sales_Data[[#This Row],[Order Quantity]]*Sales_Data[[#This Row],[Unit Price]]</f>
        <v>442.20000000000005</v>
      </c>
      <c r="L4914" s="1">
        <v>165.82500000000002</v>
      </c>
    </row>
    <row r="4915" spans="1:12">
      <c r="A4915" t="s">
        <v>4938</v>
      </c>
      <c r="B4915" s="2">
        <v>42013</v>
      </c>
      <c r="C4915">
        <v>2</v>
      </c>
      <c r="D4915" t="s">
        <v>4</v>
      </c>
      <c r="E4915" t="s">
        <v>8168</v>
      </c>
      <c r="F4915" t="s">
        <v>8027</v>
      </c>
      <c r="G4915">
        <v>6</v>
      </c>
      <c r="H4915">
        <v>1</v>
      </c>
      <c r="I4915">
        <v>2</v>
      </c>
      <c r="J4915" s="1">
        <v>79.655555555555551</v>
      </c>
      <c r="K4915" s="1">
        <f>Sales_Data[[#This Row],[Order Quantity]]*Sales_Data[[#This Row],[Unit Price]]</f>
        <v>159.3111111111111</v>
      </c>
      <c r="L4915" s="1">
        <v>37.438111111111112</v>
      </c>
    </row>
    <row r="4916" spans="1:12">
      <c r="A4916" t="s">
        <v>4939</v>
      </c>
      <c r="B4916" s="2">
        <v>42013</v>
      </c>
      <c r="C4916">
        <v>20</v>
      </c>
      <c r="D4916" t="s">
        <v>4</v>
      </c>
      <c r="E4916" t="s">
        <v>8168</v>
      </c>
      <c r="F4916" t="s">
        <v>8028</v>
      </c>
      <c r="G4916">
        <v>56</v>
      </c>
      <c r="H4916">
        <v>8</v>
      </c>
      <c r="I4916">
        <v>2</v>
      </c>
      <c r="J4916" s="1">
        <v>187.60000000000002</v>
      </c>
      <c r="K4916" s="1">
        <f>Sales_Data[[#This Row],[Order Quantity]]*Sales_Data[[#This Row],[Unit Price]]</f>
        <v>375.20000000000005</v>
      </c>
      <c r="L4916" s="1">
        <v>99.428000000000011</v>
      </c>
    </row>
    <row r="4917" spans="1:12">
      <c r="A4917" t="s">
        <v>4940</v>
      </c>
      <c r="B4917" s="2">
        <v>42014</v>
      </c>
      <c r="C4917">
        <v>1</v>
      </c>
      <c r="D4917" t="s">
        <v>2</v>
      </c>
      <c r="E4917" t="s">
        <v>8168</v>
      </c>
      <c r="F4917" t="s">
        <v>8027</v>
      </c>
      <c r="G4917">
        <v>1</v>
      </c>
      <c r="H4917">
        <v>1</v>
      </c>
      <c r="I4917">
        <v>2</v>
      </c>
      <c r="J4917" s="1">
        <v>291.07777777777778</v>
      </c>
      <c r="K4917" s="1">
        <f>Sales_Data[[#This Row],[Order Quantity]]*Sales_Data[[#This Row],[Unit Price]]</f>
        <v>582.15555555555557</v>
      </c>
      <c r="L4917" s="1">
        <v>215.39755555555558</v>
      </c>
    </row>
    <row r="4918" spans="1:12">
      <c r="A4918" t="s">
        <v>4941</v>
      </c>
      <c r="B4918" s="2">
        <v>42014</v>
      </c>
      <c r="C4918">
        <v>12</v>
      </c>
      <c r="D4918" t="s">
        <v>4</v>
      </c>
      <c r="E4918" t="s">
        <v>8168</v>
      </c>
      <c r="F4918" t="s">
        <v>8026</v>
      </c>
      <c r="G4918">
        <v>34</v>
      </c>
      <c r="H4918">
        <v>5</v>
      </c>
      <c r="I4918">
        <v>4</v>
      </c>
      <c r="J4918" s="1">
        <v>192.06666666666669</v>
      </c>
      <c r="K4918" s="1">
        <f>Sales_Data[[#This Row],[Order Quantity]]*Sales_Data[[#This Row],[Unit Price]]</f>
        <v>768.26666666666677</v>
      </c>
      <c r="L4918" s="1">
        <v>155.57400000000001</v>
      </c>
    </row>
    <row r="4919" spans="1:12">
      <c r="A4919" t="s">
        <v>4942</v>
      </c>
      <c r="B4919" s="2">
        <v>42014</v>
      </c>
      <c r="C4919">
        <v>13</v>
      </c>
      <c r="D4919" t="s">
        <v>3</v>
      </c>
      <c r="E4919" t="s">
        <v>8168</v>
      </c>
      <c r="F4919" t="s">
        <v>8026</v>
      </c>
      <c r="G4919">
        <v>36</v>
      </c>
      <c r="H4919">
        <v>5</v>
      </c>
      <c r="I4919">
        <v>4</v>
      </c>
      <c r="J4919" s="1">
        <v>443.68888888888893</v>
      </c>
      <c r="K4919" s="1">
        <f>Sales_Data[[#This Row],[Order Quantity]]*Sales_Data[[#This Row],[Unit Price]]</f>
        <v>1774.7555555555557</v>
      </c>
      <c r="L4919" s="1">
        <v>181.91244444444445</v>
      </c>
    </row>
    <row r="4920" spans="1:12">
      <c r="A4920" t="s">
        <v>4943</v>
      </c>
      <c r="B4920" s="2">
        <v>42015</v>
      </c>
      <c r="C4920">
        <v>11</v>
      </c>
      <c r="D4920" t="s">
        <v>2</v>
      </c>
      <c r="E4920" t="s">
        <v>8168</v>
      </c>
      <c r="F4920" t="s">
        <v>8026</v>
      </c>
      <c r="G4920">
        <v>32</v>
      </c>
      <c r="H4920">
        <v>5</v>
      </c>
      <c r="I4920">
        <v>6</v>
      </c>
      <c r="J4920" s="1">
        <v>266.51111111111112</v>
      </c>
      <c r="K4920" s="1">
        <f>Sales_Data[[#This Row],[Order Quantity]]*Sales_Data[[#This Row],[Unit Price]]</f>
        <v>1599.0666666666666</v>
      </c>
      <c r="L4920" s="1">
        <v>133.25555555555556</v>
      </c>
    </row>
    <row r="4921" spans="1:12">
      <c r="A4921" t="s">
        <v>4944</v>
      </c>
      <c r="B4921" s="2">
        <v>42015</v>
      </c>
      <c r="C4921">
        <v>2</v>
      </c>
      <c r="D4921" t="s">
        <v>2</v>
      </c>
      <c r="E4921" t="s">
        <v>8168</v>
      </c>
      <c r="F4921" t="s">
        <v>8027</v>
      </c>
      <c r="G4921">
        <v>3</v>
      </c>
      <c r="H4921">
        <v>1</v>
      </c>
      <c r="I4921">
        <v>6</v>
      </c>
      <c r="J4921" s="1">
        <v>98.266666666666666</v>
      </c>
      <c r="K4921" s="1">
        <f>Sales_Data[[#This Row],[Order Quantity]]*Sales_Data[[#This Row],[Unit Price]]</f>
        <v>589.6</v>
      </c>
      <c r="L4921" s="1">
        <v>60.925333333333327</v>
      </c>
    </row>
    <row r="4922" spans="1:12">
      <c r="A4922" t="s">
        <v>4945</v>
      </c>
      <c r="B4922" s="2">
        <v>42015</v>
      </c>
      <c r="C4922">
        <v>6</v>
      </c>
      <c r="D4922" t="s">
        <v>4</v>
      </c>
      <c r="E4922" t="s">
        <v>8168</v>
      </c>
      <c r="F4922" t="s">
        <v>8027</v>
      </c>
      <c r="G4922">
        <v>15</v>
      </c>
      <c r="H4922">
        <v>3</v>
      </c>
      <c r="I4922">
        <v>3</v>
      </c>
      <c r="J4922" s="1">
        <v>89.333333333333329</v>
      </c>
      <c r="K4922" s="1">
        <f>Sales_Data[[#This Row],[Order Quantity]]*Sales_Data[[#This Row],[Unit Price]]</f>
        <v>268</v>
      </c>
      <c r="L4922" s="1">
        <v>39.306666666666665</v>
      </c>
    </row>
    <row r="4923" spans="1:12">
      <c r="A4923" t="s">
        <v>4946</v>
      </c>
      <c r="B4923" s="2">
        <v>42015</v>
      </c>
      <c r="C4923">
        <v>10</v>
      </c>
      <c r="D4923" t="s">
        <v>4</v>
      </c>
      <c r="E4923" t="s">
        <v>8168</v>
      </c>
      <c r="F4923" t="s">
        <v>8026</v>
      </c>
      <c r="G4923">
        <v>28</v>
      </c>
      <c r="H4923">
        <v>4</v>
      </c>
      <c r="I4923">
        <v>9</v>
      </c>
      <c r="J4923" s="1">
        <v>99.75555555555556</v>
      </c>
      <c r="K4923" s="1">
        <f>Sales_Data[[#This Row],[Order Quantity]]*Sales_Data[[#This Row],[Unit Price]]</f>
        <v>897.80000000000007</v>
      </c>
      <c r="L4923" s="1">
        <v>52.870444444444452</v>
      </c>
    </row>
    <row r="4924" spans="1:12">
      <c r="A4924" t="s">
        <v>4947</v>
      </c>
      <c r="B4924" s="2">
        <v>42016</v>
      </c>
      <c r="C4924">
        <v>11</v>
      </c>
      <c r="D4924" t="s">
        <v>4</v>
      </c>
      <c r="E4924" t="s">
        <v>8168</v>
      </c>
      <c r="F4924" t="s">
        <v>8026</v>
      </c>
      <c r="G4924">
        <v>30</v>
      </c>
      <c r="H4924">
        <v>5</v>
      </c>
      <c r="I4924">
        <v>7</v>
      </c>
      <c r="J4924" s="1">
        <v>428.8</v>
      </c>
      <c r="K4924" s="1">
        <f>Sales_Data[[#This Row],[Order Quantity]]*Sales_Data[[#This Row],[Unit Price]]</f>
        <v>3001.6</v>
      </c>
      <c r="L4924" s="1">
        <v>210.11199999999999</v>
      </c>
    </row>
    <row r="4925" spans="1:12">
      <c r="A4925" t="s">
        <v>4948</v>
      </c>
      <c r="B4925" s="2">
        <v>42016</v>
      </c>
      <c r="C4925">
        <v>15</v>
      </c>
      <c r="D4925" t="s">
        <v>2</v>
      </c>
      <c r="E4925" t="s">
        <v>8168</v>
      </c>
      <c r="F4925" t="s">
        <v>8025</v>
      </c>
      <c r="G4925">
        <v>41</v>
      </c>
      <c r="H4925">
        <v>6</v>
      </c>
      <c r="I4925">
        <v>7</v>
      </c>
      <c r="J4925" s="1">
        <v>105.71111111111111</v>
      </c>
      <c r="K4925" s="1">
        <f>Sales_Data[[#This Row],[Order Quantity]]*Sales_Data[[#This Row],[Unit Price]]</f>
        <v>739.97777777777776</v>
      </c>
      <c r="L4925" s="1">
        <v>75.054888888888883</v>
      </c>
    </row>
    <row r="4926" spans="1:12">
      <c r="A4926" t="s">
        <v>4949</v>
      </c>
      <c r="B4926" s="2">
        <v>42016</v>
      </c>
      <c r="C4926">
        <v>19</v>
      </c>
      <c r="D4926" t="s">
        <v>2</v>
      </c>
      <c r="E4926" t="s">
        <v>8168</v>
      </c>
      <c r="F4926" t="s">
        <v>8028</v>
      </c>
      <c r="G4926">
        <v>54</v>
      </c>
      <c r="H4926">
        <v>8</v>
      </c>
      <c r="I4926">
        <v>4</v>
      </c>
      <c r="J4926" s="1">
        <v>22.333333333333332</v>
      </c>
      <c r="K4926" s="1">
        <f>Sales_Data[[#This Row],[Order Quantity]]*Sales_Data[[#This Row],[Unit Price]]</f>
        <v>89.333333333333329</v>
      </c>
      <c r="L4926" s="1">
        <v>13.399999999999999</v>
      </c>
    </row>
    <row r="4927" spans="1:12">
      <c r="A4927" t="s">
        <v>4950</v>
      </c>
      <c r="B4927" s="2">
        <v>42016</v>
      </c>
      <c r="C4927">
        <v>18</v>
      </c>
      <c r="D4927" t="s">
        <v>4</v>
      </c>
      <c r="E4927" t="s">
        <v>8168</v>
      </c>
      <c r="F4927" t="s">
        <v>8025</v>
      </c>
      <c r="G4927">
        <v>51</v>
      </c>
      <c r="H4927">
        <v>7</v>
      </c>
      <c r="I4927">
        <v>2</v>
      </c>
      <c r="J4927" s="1">
        <v>285.12222222222221</v>
      </c>
      <c r="K4927" s="1">
        <f>Sales_Data[[#This Row],[Order Quantity]]*Sales_Data[[#This Row],[Unit Price]]</f>
        <v>570.24444444444441</v>
      </c>
      <c r="L4927" s="1">
        <v>216.69288888888889</v>
      </c>
    </row>
    <row r="4928" spans="1:12">
      <c r="A4928" t="s">
        <v>4951</v>
      </c>
      <c r="B4928" s="2">
        <v>42016</v>
      </c>
      <c r="C4928">
        <v>9</v>
      </c>
      <c r="D4928" t="s">
        <v>2</v>
      </c>
      <c r="E4928" t="s">
        <v>8168</v>
      </c>
      <c r="F4928" t="s">
        <v>8027</v>
      </c>
      <c r="G4928">
        <v>24</v>
      </c>
      <c r="H4928">
        <v>4</v>
      </c>
      <c r="I4928">
        <v>9</v>
      </c>
      <c r="J4928" s="1">
        <v>192.06666666666669</v>
      </c>
      <c r="K4928" s="1">
        <f>Sales_Data[[#This Row],[Order Quantity]]*Sales_Data[[#This Row],[Unit Price]]</f>
        <v>1728.6000000000001</v>
      </c>
      <c r="L4928" s="1">
        <v>107.55733333333336</v>
      </c>
    </row>
    <row r="4929" spans="1:12">
      <c r="A4929" t="s">
        <v>4952</v>
      </c>
      <c r="B4929" s="2">
        <v>42017</v>
      </c>
      <c r="C4929">
        <v>3</v>
      </c>
      <c r="D4929" t="s">
        <v>2</v>
      </c>
      <c r="E4929" t="s">
        <v>8168</v>
      </c>
      <c r="F4929" t="s">
        <v>8027</v>
      </c>
      <c r="G4929">
        <v>7</v>
      </c>
      <c r="H4929">
        <v>1</v>
      </c>
      <c r="I4929">
        <v>8</v>
      </c>
      <c r="J4929" s="1">
        <v>570.24444444444441</v>
      </c>
      <c r="K4929" s="1">
        <f>Sales_Data[[#This Row],[Order Quantity]]*Sales_Data[[#This Row],[Unit Price]]</f>
        <v>4561.9555555555553</v>
      </c>
      <c r="L4929" s="1">
        <v>336.44422222222215</v>
      </c>
    </row>
    <row r="4930" spans="1:12">
      <c r="A4930" t="s">
        <v>4953</v>
      </c>
      <c r="B4930" s="2">
        <v>42017</v>
      </c>
      <c r="C4930">
        <v>15</v>
      </c>
      <c r="D4930" t="s">
        <v>2</v>
      </c>
      <c r="E4930" t="s">
        <v>8168</v>
      </c>
      <c r="F4930" t="s">
        <v>8025</v>
      </c>
      <c r="G4930">
        <v>42</v>
      </c>
      <c r="H4930">
        <v>6</v>
      </c>
      <c r="I4930">
        <v>4</v>
      </c>
      <c r="J4930" s="1">
        <v>608.95555555555563</v>
      </c>
      <c r="K4930" s="1">
        <f>Sales_Data[[#This Row],[Order Quantity]]*Sales_Data[[#This Row],[Unit Price]]</f>
        <v>2435.8222222222225</v>
      </c>
      <c r="L4930" s="1">
        <v>493.25400000000013</v>
      </c>
    </row>
    <row r="4931" spans="1:12">
      <c r="A4931" t="s">
        <v>4954</v>
      </c>
      <c r="B4931" s="2">
        <v>42017</v>
      </c>
      <c r="C4931">
        <v>15</v>
      </c>
      <c r="D4931" t="s">
        <v>3</v>
      </c>
      <c r="E4931" t="s">
        <v>8168</v>
      </c>
      <c r="F4931" t="s">
        <v>8025</v>
      </c>
      <c r="G4931">
        <v>42</v>
      </c>
      <c r="H4931">
        <v>6</v>
      </c>
      <c r="I4931">
        <v>8</v>
      </c>
      <c r="J4931" s="1">
        <v>439.22222222222223</v>
      </c>
      <c r="K4931" s="1">
        <f>Sales_Data[[#This Row],[Order Quantity]]*Sales_Data[[#This Row],[Unit Price]]</f>
        <v>3513.7777777777778</v>
      </c>
      <c r="L4931" s="1">
        <v>298.67111111111114</v>
      </c>
    </row>
    <row r="4932" spans="1:12">
      <c r="A4932" t="s">
        <v>4955</v>
      </c>
      <c r="B4932" s="2">
        <v>42018</v>
      </c>
      <c r="C4932">
        <v>10</v>
      </c>
      <c r="D4932" t="s">
        <v>2</v>
      </c>
      <c r="E4932" t="s">
        <v>8168</v>
      </c>
      <c r="F4932" t="s">
        <v>8027</v>
      </c>
      <c r="G4932">
        <v>27</v>
      </c>
      <c r="H4932">
        <v>4</v>
      </c>
      <c r="I4932">
        <v>6</v>
      </c>
      <c r="J4932" s="1">
        <v>107.2</v>
      </c>
      <c r="K4932" s="1">
        <f>Sales_Data[[#This Row],[Order Quantity]]*Sales_Data[[#This Row],[Unit Price]]</f>
        <v>643.20000000000005</v>
      </c>
      <c r="L4932" s="1">
        <v>58.960000000000008</v>
      </c>
    </row>
    <row r="4933" spans="1:12">
      <c r="A4933" t="s">
        <v>4956</v>
      </c>
      <c r="B4933" s="2">
        <v>42018</v>
      </c>
      <c r="C4933">
        <v>8</v>
      </c>
      <c r="D4933" t="s">
        <v>3</v>
      </c>
      <c r="E4933" t="s">
        <v>8168</v>
      </c>
      <c r="F4933" t="s">
        <v>8027</v>
      </c>
      <c r="G4933">
        <v>21</v>
      </c>
      <c r="H4933">
        <v>3</v>
      </c>
      <c r="I4933">
        <v>2</v>
      </c>
      <c r="J4933" s="1">
        <v>215.88888888888889</v>
      </c>
      <c r="K4933" s="1">
        <f>Sales_Data[[#This Row],[Order Quantity]]*Sales_Data[[#This Row],[Unit Price]]</f>
        <v>431.77777777777777</v>
      </c>
      <c r="L4933" s="1">
        <v>118.73888888888889</v>
      </c>
    </row>
    <row r="4934" spans="1:12">
      <c r="A4934" t="s">
        <v>4957</v>
      </c>
      <c r="B4934" s="2">
        <v>42018</v>
      </c>
      <c r="C4934">
        <v>19</v>
      </c>
      <c r="D4934" t="s">
        <v>2</v>
      </c>
      <c r="E4934" t="s">
        <v>8168</v>
      </c>
      <c r="F4934" t="s">
        <v>8028</v>
      </c>
      <c r="G4934">
        <v>55</v>
      </c>
      <c r="H4934">
        <v>8</v>
      </c>
      <c r="I4934">
        <v>2</v>
      </c>
      <c r="J4934" s="1">
        <v>432.52222222222224</v>
      </c>
      <c r="K4934" s="1">
        <f>Sales_Data[[#This Row],[Order Quantity]]*Sales_Data[[#This Row],[Unit Price]]</f>
        <v>865.04444444444448</v>
      </c>
      <c r="L4934" s="1">
        <v>341.6925555555556</v>
      </c>
    </row>
    <row r="4935" spans="1:12">
      <c r="A4935" t="s">
        <v>4958</v>
      </c>
      <c r="B4935" s="2">
        <v>42018</v>
      </c>
      <c r="C4935">
        <v>8</v>
      </c>
      <c r="D4935" t="s">
        <v>4</v>
      </c>
      <c r="E4935" t="s">
        <v>8168</v>
      </c>
      <c r="F4935" t="s">
        <v>8027</v>
      </c>
      <c r="G4935">
        <v>22</v>
      </c>
      <c r="H4935">
        <v>3</v>
      </c>
      <c r="I4935">
        <v>2</v>
      </c>
      <c r="J4935" s="1">
        <v>646.92222222222222</v>
      </c>
      <c r="K4935" s="1">
        <f>Sales_Data[[#This Row],[Order Quantity]]*Sales_Data[[#This Row],[Unit Price]]</f>
        <v>1293.8444444444444</v>
      </c>
      <c r="L4935" s="1">
        <v>504.59933333333333</v>
      </c>
    </row>
    <row r="4936" spans="1:12">
      <c r="A4936" t="s">
        <v>4959</v>
      </c>
      <c r="B4936" s="2">
        <v>42018</v>
      </c>
      <c r="C4936">
        <v>15</v>
      </c>
      <c r="D4936" t="s">
        <v>2</v>
      </c>
      <c r="E4936" t="s">
        <v>8168</v>
      </c>
      <c r="F4936" t="s">
        <v>8025</v>
      </c>
      <c r="G4936">
        <v>41</v>
      </c>
      <c r="H4936">
        <v>6</v>
      </c>
      <c r="I4936">
        <v>1</v>
      </c>
      <c r="J4936" s="1">
        <v>195.04444444444445</v>
      </c>
      <c r="K4936" s="1">
        <f>Sales_Data[[#This Row],[Order Quantity]]*Sales_Data[[#This Row],[Unit Price]]</f>
        <v>195.04444444444445</v>
      </c>
      <c r="L4936" s="1">
        <v>144.3328888888889</v>
      </c>
    </row>
    <row r="4937" spans="1:12">
      <c r="A4937" t="s">
        <v>4960</v>
      </c>
      <c r="B4937" s="2">
        <v>42018</v>
      </c>
      <c r="C4937">
        <v>5</v>
      </c>
      <c r="D4937" t="s">
        <v>4</v>
      </c>
      <c r="E4937" t="s">
        <v>8168</v>
      </c>
      <c r="F4937" t="s">
        <v>8027</v>
      </c>
      <c r="G4937">
        <v>13</v>
      </c>
      <c r="H4937">
        <v>2</v>
      </c>
      <c r="I4937">
        <v>2</v>
      </c>
      <c r="J4937" s="1">
        <v>347.65555555555557</v>
      </c>
      <c r="K4937" s="1">
        <f>Sales_Data[[#This Row],[Order Quantity]]*Sales_Data[[#This Row],[Unit Price]]</f>
        <v>695.31111111111113</v>
      </c>
      <c r="L4937" s="1">
        <v>159.92155555555556</v>
      </c>
    </row>
    <row r="4938" spans="1:12">
      <c r="A4938" t="s">
        <v>4961</v>
      </c>
      <c r="B4938" s="2">
        <v>42019</v>
      </c>
      <c r="C4938">
        <v>17</v>
      </c>
      <c r="D4938" t="s">
        <v>2</v>
      </c>
      <c r="E4938" t="s">
        <v>8168</v>
      </c>
      <c r="F4938" t="s">
        <v>8025</v>
      </c>
      <c r="G4938">
        <v>48</v>
      </c>
      <c r="H4938">
        <v>7</v>
      </c>
      <c r="I4938">
        <v>9</v>
      </c>
      <c r="J4938" s="1">
        <v>257.57777777777778</v>
      </c>
      <c r="K4938" s="1">
        <f>Sales_Data[[#This Row],[Order Quantity]]*Sales_Data[[#This Row],[Unit Price]]</f>
        <v>2318.1999999999998</v>
      </c>
      <c r="L4938" s="1">
        <v>172.57711111111112</v>
      </c>
    </row>
    <row r="4939" spans="1:12">
      <c r="A4939" t="s">
        <v>4962</v>
      </c>
      <c r="B4939" s="2">
        <v>42019</v>
      </c>
      <c r="C4939">
        <v>10</v>
      </c>
      <c r="D4939" t="s">
        <v>4</v>
      </c>
      <c r="E4939" t="s">
        <v>8168</v>
      </c>
      <c r="F4939" t="s">
        <v>8026</v>
      </c>
      <c r="G4939">
        <v>29</v>
      </c>
      <c r="H4939">
        <v>4</v>
      </c>
      <c r="I4939">
        <v>8</v>
      </c>
      <c r="J4939" s="1">
        <v>192.8111111111111</v>
      </c>
      <c r="K4939" s="1">
        <f>Sales_Data[[#This Row],[Order Quantity]]*Sales_Data[[#This Row],[Unit Price]]</f>
        <v>1542.4888888888888</v>
      </c>
      <c r="L4939" s="1">
        <v>127.25533333333334</v>
      </c>
    </row>
    <row r="4940" spans="1:12">
      <c r="A4940" t="s">
        <v>4963</v>
      </c>
      <c r="B4940" s="2">
        <v>42019</v>
      </c>
      <c r="C4940">
        <v>5</v>
      </c>
      <c r="D4940" t="s">
        <v>4</v>
      </c>
      <c r="E4940" t="s">
        <v>8168</v>
      </c>
      <c r="F4940" t="s">
        <v>8027</v>
      </c>
      <c r="G4940">
        <v>14</v>
      </c>
      <c r="H4940">
        <v>2</v>
      </c>
      <c r="I4940">
        <v>9</v>
      </c>
      <c r="J4940" s="1">
        <v>431.03333333333336</v>
      </c>
      <c r="K4940" s="1">
        <f>Sales_Data[[#This Row],[Order Quantity]]*Sales_Data[[#This Row],[Unit Price]]</f>
        <v>3879.3</v>
      </c>
      <c r="L4940" s="1">
        <v>172.41333333333336</v>
      </c>
    </row>
    <row r="4941" spans="1:12">
      <c r="A4941" t="s">
        <v>4964</v>
      </c>
      <c r="B4941" s="2">
        <v>42019</v>
      </c>
      <c r="C4941">
        <v>5</v>
      </c>
      <c r="D4941" t="s">
        <v>2</v>
      </c>
      <c r="E4941" t="s">
        <v>8168</v>
      </c>
      <c r="F4941" t="s">
        <v>8027</v>
      </c>
      <c r="G4941">
        <v>12</v>
      </c>
      <c r="H4941">
        <v>2</v>
      </c>
      <c r="I4941">
        <v>8</v>
      </c>
      <c r="J4941" s="1">
        <v>436.98888888888888</v>
      </c>
      <c r="K4941" s="1">
        <f>Sales_Data[[#This Row],[Order Quantity]]*Sales_Data[[#This Row],[Unit Price]]</f>
        <v>3495.911111111111</v>
      </c>
      <c r="L4941" s="1">
        <v>209.75466666666665</v>
      </c>
    </row>
    <row r="4942" spans="1:12">
      <c r="A4942" t="s">
        <v>4965</v>
      </c>
      <c r="B4942" s="2">
        <v>42019</v>
      </c>
      <c r="C4942">
        <v>9</v>
      </c>
      <c r="D4942" t="s">
        <v>2</v>
      </c>
      <c r="E4942" t="s">
        <v>8168</v>
      </c>
      <c r="F4942" t="s">
        <v>8027</v>
      </c>
      <c r="G4942">
        <v>26</v>
      </c>
      <c r="H4942">
        <v>4</v>
      </c>
      <c r="I4942">
        <v>1</v>
      </c>
      <c r="J4942" s="1">
        <v>116.13333333333334</v>
      </c>
      <c r="K4942" s="1">
        <f>Sales_Data[[#This Row],[Order Quantity]]*Sales_Data[[#This Row],[Unit Price]]</f>
        <v>116.13333333333334</v>
      </c>
      <c r="L4942" s="1">
        <v>60.389333333333333</v>
      </c>
    </row>
    <row r="4943" spans="1:12">
      <c r="A4943" t="s">
        <v>4966</v>
      </c>
      <c r="B4943" s="2">
        <v>42020</v>
      </c>
      <c r="C4943">
        <v>4</v>
      </c>
      <c r="D4943" t="s">
        <v>2</v>
      </c>
      <c r="E4943" t="s">
        <v>8168</v>
      </c>
      <c r="F4943" t="s">
        <v>8027</v>
      </c>
      <c r="G4943">
        <v>11</v>
      </c>
      <c r="H4943">
        <v>2</v>
      </c>
      <c r="I4943">
        <v>4</v>
      </c>
      <c r="J4943" s="1">
        <v>23.822222222222223</v>
      </c>
      <c r="K4943" s="1">
        <f>Sales_Data[[#This Row],[Order Quantity]]*Sales_Data[[#This Row],[Unit Price]]</f>
        <v>95.288888888888891</v>
      </c>
      <c r="L4943" s="1">
        <v>13.816888888888888</v>
      </c>
    </row>
    <row r="4944" spans="1:12">
      <c r="A4944" t="s">
        <v>4967</v>
      </c>
      <c r="B4944" s="2">
        <v>42020</v>
      </c>
      <c r="C4944">
        <v>17</v>
      </c>
      <c r="D4944" t="s">
        <v>2</v>
      </c>
      <c r="E4944" t="s">
        <v>8168</v>
      </c>
      <c r="F4944" t="s">
        <v>8025</v>
      </c>
      <c r="G4944">
        <v>48</v>
      </c>
      <c r="H4944">
        <v>7</v>
      </c>
      <c r="I4944">
        <v>9</v>
      </c>
      <c r="J4944" s="1">
        <v>99.75555555555556</v>
      </c>
      <c r="K4944" s="1">
        <f>Sales_Data[[#This Row],[Order Quantity]]*Sales_Data[[#This Row],[Unit Price]]</f>
        <v>897.80000000000007</v>
      </c>
      <c r="L4944" s="1">
        <v>51.872888888888895</v>
      </c>
    </row>
    <row r="4945" spans="1:12">
      <c r="A4945" t="s">
        <v>4968</v>
      </c>
      <c r="B4945" s="2">
        <v>42021</v>
      </c>
      <c r="C4945">
        <v>16</v>
      </c>
      <c r="D4945" t="s">
        <v>4</v>
      </c>
      <c r="E4945" t="s">
        <v>8168</v>
      </c>
      <c r="F4945" t="s">
        <v>8025</v>
      </c>
      <c r="G4945">
        <v>46</v>
      </c>
      <c r="H4945">
        <v>7</v>
      </c>
      <c r="I4945">
        <v>2</v>
      </c>
      <c r="J4945" s="1">
        <v>126.55555555555556</v>
      </c>
      <c r="K4945" s="1">
        <f>Sales_Data[[#This Row],[Order Quantity]]*Sales_Data[[#This Row],[Unit Price]]</f>
        <v>253.11111111111111</v>
      </c>
      <c r="L4945" s="1">
        <v>79.73</v>
      </c>
    </row>
    <row r="4946" spans="1:12">
      <c r="A4946" t="s">
        <v>4969</v>
      </c>
      <c r="B4946" s="2">
        <v>42021</v>
      </c>
      <c r="C4946">
        <v>19</v>
      </c>
      <c r="D4946" t="s">
        <v>2</v>
      </c>
      <c r="E4946" t="s">
        <v>8168</v>
      </c>
      <c r="F4946" t="s">
        <v>8028</v>
      </c>
      <c r="G4946">
        <v>54</v>
      </c>
      <c r="H4946">
        <v>8</v>
      </c>
      <c r="I4946">
        <v>1</v>
      </c>
      <c r="J4946" s="1">
        <v>606.72222222222217</v>
      </c>
      <c r="K4946" s="1">
        <f>Sales_Data[[#This Row],[Order Quantity]]*Sales_Data[[#This Row],[Unit Price]]</f>
        <v>606.72222222222217</v>
      </c>
      <c r="L4946" s="1">
        <v>260.89055555555552</v>
      </c>
    </row>
    <row r="4947" spans="1:12">
      <c r="A4947" t="s">
        <v>4970</v>
      </c>
      <c r="B4947" s="2">
        <v>42021</v>
      </c>
      <c r="C4947">
        <v>7</v>
      </c>
      <c r="D4947" t="s">
        <v>4</v>
      </c>
      <c r="E4947" t="s">
        <v>8168</v>
      </c>
      <c r="F4947" t="s">
        <v>8027</v>
      </c>
      <c r="G4947">
        <v>21</v>
      </c>
      <c r="H4947">
        <v>3</v>
      </c>
      <c r="I4947">
        <v>5</v>
      </c>
      <c r="J4947" s="1">
        <v>265.76666666666665</v>
      </c>
      <c r="K4947" s="1">
        <f>Sales_Data[[#This Row],[Order Quantity]]*Sales_Data[[#This Row],[Unit Price]]</f>
        <v>1328.8333333333333</v>
      </c>
      <c r="L4947" s="1">
        <v>204.64033333333336</v>
      </c>
    </row>
    <row r="4948" spans="1:12">
      <c r="A4948" t="s">
        <v>4971</v>
      </c>
      <c r="B4948" s="2">
        <v>42021</v>
      </c>
      <c r="C4948">
        <v>16</v>
      </c>
      <c r="D4948" t="s">
        <v>4</v>
      </c>
      <c r="E4948" t="s">
        <v>8168</v>
      </c>
      <c r="F4948" t="s">
        <v>8025</v>
      </c>
      <c r="G4948">
        <v>44</v>
      </c>
      <c r="H4948">
        <v>7</v>
      </c>
      <c r="I4948">
        <v>3</v>
      </c>
      <c r="J4948" s="1">
        <v>666.27777777777783</v>
      </c>
      <c r="K4948" s="1">
        <f>Sales_Data[[#This Row],[Order Quantity]]*Sales_Data[[#This Row],[Unit Price]]</f>
        <v>1998.8333333333335</v>
      </c>
      <c r="L4948" s="1">
        <v>506.37111111111113</v>
      </c>
    </row>
    <row r="4949" spans="1:12">
      <c r="A4949" t="s">
        <v>4972</v>
      </c>
      <c r="B4949" s="2">
        <v>42021</v>
      </c>
      <c r="C4949">
        <v>19</v>
      </c>
      <c r="D4949" t="s">
        <v>4</v>
      </c>
      <c r="E4949" t="s">
        <v>8168</v>
      </c>
      <c r="F4949" t="s">
        <v>8028</v>
      </c>
      <c r="G4949">
        <v>55</v>
      </c>
      <c r="H4949">
        <v>8</v>
      </c>
      <c r="I4949">
        <v>7</v>
      </c>
      <c r="J4949" s="1">
        <v>192.06666666666669</v>
      </c>
      <c r="K4949" s="1">
        <f>Sales_Data[[#This Row],[Order Quantity]]*Sales_Data[[#This Row],[Unit Price]]</f>
        <v>1344.4666666666669</v>
      </c>
      <c r="L4949" s="1">
        <v>80.668000000000006</v>
      </c>
    </row>
    <row r="4950" spans="1:12">
      <c r="A4950" t="s">
        <v>4973</v>
      </c>
      <c r="B4950" s="2">
        <v>42022</v>
      </c>
      <c r="C4950">
        <v>18</v>
      </c>
      <c r="D4950" t="s">
        <v>3</v>
      </c>
      <c r="E4950" t="s">
        <v>8168</v>
      </c>
      <c r="F4950" t="s">
        <v>8025</v>
      </c>
      <c r="G4950">
        <v>53</v>
      </c>
      <c r="H4950">
        <v>8</v>
      </c>
      <c r="I4950">
        <v>2</v>
      </c>
      <c r="J4950" s="1">
        <v>371.47777777777782</v>
      </c>
      <c r="K4950" s="1">
        <f>Sales_Data[[#This Row],[Order Quantity]]*Sales_Data[[#This Row],[Unit Price]]</f>
        <v>742.95555555555563</v>
      </c>
      <c r="L4950" s="1">
        <v>248.89011111111117</v>
      </c>
    </row>
    <row r="4951" spans="1:12">
      <c r="A4951" t="s">
        <v>4974</v>
      </c>
      <c r="B4951" s="2">
        <v>42022</v>
      </c>
      <c r="C4951">
        <v>9</v>
      </c>
      <c r="D4951" t="s">
        <v>4</v>
      </c>
      <c r="E4951" t="s">
        <v>8168</v>
      </c>
      <c r="F4951" t="s">
        <v>8027</v>
      </c>
      <c r="G4951">
        <v>24</v>
      </c>
      <c r="H4951">
        <v>4</v>
      </c>
      <c r="I4951">
        <v>3</v>
      </c>
      <c r="J4951" s="1">
        <v>19.355555555555558</v>
      </c>
      <c r="K4951" s="1">
        <f>Sales_Data[[#This Row],[Order Quantity]]*Sales_Data[[#This Row],[Unit Price]]</f>
        <v>58.066666666666677</v>
      </c>
      <c r="L4951" s="1">
        <v>9.0971111111111114</v>
      </c>
    </row>
    <row r="4952" spans="1:12">
      <c r="A4952" t="s">
        <v>4975</v>
      </c>
      <c r="B4952" s="2">
        <v>42022</v>
      </c>
      <c r="C4952">
        <v>18</v>
      </c>
      <c r="D4952" t="s">
        <v>4</v>
      </c>
      <c r="E4952" t="s">
        <v>8168</v>
      </c>
      <c r="F4952" t="s">
        <v>8025</v>
      </c>
      <c r="G4952">
        <v>52</v>
      </c>
      <c r="H4952">
        <v>8</v>
      </c>
      <c r="I4952">
        <v>3</v>
      </c>
      <c r="J4952" s="1">
        <v>117.62222222222223</v>
      </c>
      <c r="K4952" s="1">
        <f>Sales_Data[[#This Row],[Order Quantity]]*Sales_Data[[#This Row],[Unit Price]]</f>
        <v>352.86666666666667</v>
      </c>
      <c r="L4952" s="1">
        <v>62.33977777777779</v>
      </c>
    </row>
    <row r="4953" spans="1:12">
      <c r="A4953" t="s">
        <v>4976</v>
      </c>
      <c r="B4953" s="2">
        <v>42022</v>
      </c>
      <c r="C4953">
        <v>18</v>
      </c>
      <c r="D4953" t="s">
        <v>4</v>
      </c>
      <c r="E4953" t="s">
        <v>8168</v>
      </c>
      <c r="F4953" t="s">
        <v>8025</v>
      </c>
      <c r="G4953">
        <v>52</v>
      </c>
      <c r="H4953">
        <v>8</v>
      </c>
      <c r="I4953">
        <v>9</v>
      </c>
      <c r="J4953" s="1">
        <v>107.2</v>
      </c>
      <c r="K4953" s="1">
        <f>Sales_Data[[#This Row],[Order Quantity]]*Sales_Data[[#This Row],[Unit Price]]</f>
        <v>964.80000000000007</v>
      </c>
      <c r="L4953" s="1">
        <v>43.951999999999998</v>
      </c>
    </row>
    <row r="4954" spans="1:12">
      <c r="A4954" t="s">
        <v>4977</v>
      </c>
      <c r="B4954" s="2">
        <v>42022</v>
      </c>
      <c r="C4954">
        <v>5</v>
      </c>
      <c r="D4954" t="s">
        <v>4</v>
      </c>
      <c r="E4954" t="s">
        <v>8168</v>
      </c>
      <c r="F4954" t="s">
        <v>8027</v>
      </c>
      <c r="G4954">
        <v>13</v>
      </c>
      <c r="H4954">
        <v>2</v>
      </c>
      <c r="I4954">
        <v>4</v>
      </c>
      <c r="J4954" s="1">
        <v>440.71111111111111</v>
      </c>
      <c r="K4954" s="1">
        <f>Sales_Data[[#This Row],[Order Quantity]]*Sales_Data[[#This Row],[Unit Price]]</f>
        <v>1762.8444444444444</v>
      </c>
      <c r="L4954" s="1">
        <v>255.61244444444441</v>
      </c>
    </row>
    <row r="4955" spans="1:12">
      <c r="A4955" t="s">
        <v>4978</v>
      </c>
      <c r="B4955" s="2">
        <v>42022</v>
      </c>
      <c r="C4955">
        <v>3</v>
      </c>
      <c r="D4955" t="s">
        <v>2</v>
      </c>
      <c r="E4955" t="s">
        <v>8168</v>
      </c>
      <c r="F4955" t="s">
        <v>8027</v>
      </c>
      <c r="G4955">
        <v>7</v>
      </c>
      <c r="H4955">
        <v>1</v>
      </c>
      <c r="I4955">
        <v>7</v>
      </c>
      <c r="J4955" s="1">
        <v>292.56666666666666</v>
      </c>
      <c r="K4955" s="1">
        <f>Sales_Data[[#This Row],[Order Quantity]]*Sales_Data[[#This Row],[Unit Price]]</f>
        <v>2047.9666666666667</v>
      </c>
      <c r="L4955" s="1">
        <v>210.648</v>
      </c>
    </row>
    <row r="4956" spans="1:12">
      <c r="A4956" t="s">
        <v>4979</v>
      </c>
      <c r="B4956" s="2">
        <v>42023</v>
      </c>
      <c r="C4956">
        <v>20</v>
      </c>
      <c r="D4956" t="s">
        <v>3</v>
      </c>
      <c r="E4956" t="s">
        <v>8168</v>
      </c>
      <c r="F4956" t="s">
        <v>8028</v>
      </c>
      <c r="G4956">
        <v>57</v>
      </c>
      <c r="H4956">
        <v>8</v>
      </c>
      <c r="I4956">
        <v>2</v>
      </c>
      <c r="J4956" s="1">
        <v>112.41111111111111</v>
      </c>
      <c r="K4956" s="1">
        <f>Sales_Data[[#This Row],[Order Quantity]]*Sales_Data[[#This Row],[Unit Price]]</f>
        <v>224.82222222222222</v>
      </c>
      <c r="L4956" s="1">
        <v>91.053000000000011</v>
      </c>
    </row>
    <row r="4957" spans="1:12">
      <c r="A4957" t="s">
        <v>4980</v>
      </c>
      <c r="B4957" s="2">
        <v>42023</v>
      </c>
      <c r="C4957">
        <v>4</v>
      </c>
      <c r="D4957" t="s">
        <v>2</v>
      </c>
      <c r="E4957" t="s">
        <v>8168</v>
      </c>
      <c r="F4957" t="s">
        <v>8027</v>
      </c>
      <c r="G4957">
        <v>10</v>
      </c>
      <c r="H4957">
        <v>2</v>
      </c>
      <c r="I4957">
        <v>5</v>
      </c>
      <c r="J4957" s="1">
        <v>432.52222222222224</v>
      </c>
      <c r="K4957" s="1">
        <f>Sales_Data[[#This Row],[Order Quantity]]*Sales_Data[[#This Row],[Unit Price]]</f>
        <v>2162.6111111111113</v>
      </c>
      <c r="L4957" s="1">
        <v>311.416</v>
      </c>
    </row>
    <row r="4958" spans="1:12">
      <c r="A4958" t="s">
        <v>4981</v>
      </c>
      <c r="B4958" s="2">
        <v>42023</v>
      </c>
      <c r="C4958">
        <v>19</v>
      </c>
      <c r="D4958" t="s">
        <v>2</v>
      </c>
      <c r="E4958" t="s">
        <v>8168</v>
      </c>
      <c r="F4958" t="s">
        <v>8028</v>
      </c>
      <c r="G4958">
        <v>53</v>
      </c>
      <c r="H4958">
        <v>8</v>
      </c>
      <c r="I4958">
        <v>7</v>
      </c>
      <c r="J4958" s="1">
        <v>422.84444444444443</v>
      </c>
      <c r="K4958" s="1">
        <f>Sales_Data[[#This Row],[Order Quantity]]*Sales_Data[[#This Row],[Unit Price]]</f>
        <v>2959.911111111111</v>
      </c>
      <c r="L4958" s="1">
        <v>181.8231111111111</v>
      </c>
    </row>
    <row r="4959" spans="1:12">
      <c r="A4959" t="s">
        <v>4982</v>
      </c>
      <c r="B4959" s="2">
        <v>42024</v>
      </c>
      <c r="C4959">
        <v>15</v>
      </c>
      <c r="D4959" t="s">
        <v>4</v>
      </c>
      <c r="E4959" t="s">
        <v>8168</v>
      </c>
      <c r="F4959" t="s">
        <v>8025</v>
      </c>
      <c r="G4959">
        <v>44</v>
      </c>
      <c r="H4959">
        <v>6</v>
      </c>
      <c r="I4959">
        <v>5</v>
      </c>
      <c r="J4959" s="1">
        <v>114.64444444444445</v>
      </c>
      <c r="K4959" s="1">
        <f>Sales_Data[[#This Row],[Order Quantity]]*Sales_Data[[#This Row],[Unit Price]]</f>
        <v>573.22222222222217</v>
      </c>
      <c r="L4959" s="1">
        <v>91.715555555555568</v>
      </c>
    </row>
    <row r="4960" spans="1:12">
      <c r="A4960" t="s">
        <v>4983</v>
      </c>
      <c r="B4960" s="2">
        <v>42024</v>
      </c>
      <c r="C4960">
        <v>6</v>
      </c>
      <c r="D4960" t="s">
        <v>4</v>
      </c>
      <c r="E4960" t="s">
        <v>8168</v>
      </c>
      <c r="F4960" t="s">
        <v>8027</v>
      </c>
      <c r="G4960">
        <v>18</v>
      </c>
      <c r="H4960">
        <v>3</v>
      </c>
      <c r="I4960">
        <v>2</v>
      </c>
      <c r="J4960" s="1">
        <v>676.7</v>
      </c>
      <c r="K4960" s="1">
        <f>Sales_Data[[#This Row],[Order Quantity]]*Sales_Data[[#This Row],[Unit Price]]</f>
        <v>1353.4</v>
      </c>
      <c r="L4960" s="1">
        <v>290.98099999999999</v>
      </c>
    </row>
    <row r="4961" spans="1:12">
      <c r="A4961" t="s">
        <v>4984</v>
      </c>
      <c r="B4961" s="2">
        <v>42024</v>
      </c>
      <c r="C4961">
        <v>17</v>
      </c>
      <c r="D4961" t="s">
        <v>4</v>
      </c>
      <c r="E4961" t="s">
        <v>8168</v>
      </c>
      <c r="F4961" t="s">
        <v>8025</v>
      </c>
      <c r="G4961">
        <v>49</v>
      </c>
      <c r="H4961">
        <v>7</v>
      </c>
      <c r="I4961">
        <v>1</v>
      </c>
      <c r="J4961" s="1">
        <v>432.52222222222224</v>
      </c>
      <c r="K4961" s="1">
        <f>Sales_Data[[#This Row],[Order Quantity]]*Sales_Data[[#This Row],[Unit Price]]</f>
        <v>432.52222222222224</v>
      </c>
      <c r="L4961" s="1">
        <v>233.56200000000004</v>
      </c>
    </row>
    <row r="4962" spans="1:12">
      <c r="A4962" t="s">
        <v>4985</v>
      </c>
      <c r="B4962" s="2">
        <v>42024</v>
      </c>
      <c r="C4962">
        <v>7</v>
      </c>
      <c r="D4962" t="s">
        <v>4</v>
      </c>
      <c r="E4962" t="s">
        <v>8168</v>
      </c>
      <c r="F4962" t="s">
        <v>8027</v>
      </c>
      <c r="G4962">
        <v>19</v>
      </c>
      <c r="H4962">
        <v>3</v>
      </c>
      <c r="I4962">
        <v>3</v>
      </c>
      <c r="J4962" s="1">
        <v>247.89999999999998</v>
      </c>
      <c r="K4962" s="1">
        <f>Sales_Data[[#This Row],[Order Quantity]]*Sales_Data[[#This Row],[Unit Price]]</f>
        <v>743.69999999999993</v>
      </c>
      <c r="L4962" s="1">
        <v>118.99199999999999</v>
      </c>
    </row>
    <row r="4963" spans="1:12">
      <c r="A4963" t="s">
        <v>4986</v>
      </c>
      <c r="B4963" s="2">
        <v>42024</v>
      </c>
      <c r="C4963">
        <v>10</v>
      </c>
      <c r="D4963" t="s">
        <v>4</v>
      </c>
      <c r="E4963" t="s">
        <v>8168</v>
      </c>
      <c r="F4963" t="s">
        <v>8026</v>
      </c>
      <c r="G4963">
        <v>28</v>
      </c>
      <c r="H4963">
        <v>4</v>
      </c>
      <c r="I4963">
        <v>4</v>
      </c>
      <c r="J4963" s="1">
        <v>439.22222222222223</v>
      </c>
      <c r="K4963" s="1">
        <f>Sales_Data[[#This Row],[Order Quantity]]*Sales_Data[[#This Row],[Unit Price]]</f>
        <v>1756.8888888888889</v>
      </c>
      <c r="L4963" s="1">
        <v>368.94666666666666</v>
      </c>
    </row>
    <row r="4964" spans="1:12">
      <c r="A4964" t="s">
        <v>4987</v>
      </c>
      <c r="B4964" s="2">
        <v>42025</v>
      </c>
      <c r="C4964">
        <v>8</v>
      </c>
      <c r="D4964" t="s">
        <v>3</v>
      </c>
      <c r="E4964" t="s">
        <v>8168</v>
      </c>
      <c r="F4964" t="s">
        <v>8027</v>
      </c>
      <c r="G4964">
        <v>23</v>
      </c>
      <c r="H4964">
        <v>4</v>
      </c>
      <c r="I4964">
        <v>8</v>
      </c>
      <c r="J4964" s="1">
        <v>103.47777777777779</v>
      </c>
      <c r="K4964" s="1">
        <f>Sales_Data[[#This Row],[Order Quantity]]*Sales_Data[[#This Row],[Unit Price]]</f>
        <v>827.82222222222231</v>
      </c>
      <c r="L4964" s="1">
        <v>80.712666666666678</v>
      </c>
    </row>
    <row r="4965" spans="1:12">
      <c r="A4965" t="s">
        <v>4988</v>
      </c>
      <c r="B4965" s="2">
        <v>42025</v>
      </c>
      <c r="C4965">
        <v>1</v>
      </c>
      <c r="D4965" t="s">
        <v>2</v>
      </c>
      <c r="E4965" t="s">
        <v>8168</v>
      </c>
      <c r="F4965" t="s">
        <v>8027</v>
      </c>
      <c r="G4965">
        <v>1</v>
      </c>
      <c r="H4965">
        <v>1</v>
      </c>
      <c r="I4965">
        <v>4</v>
      </c>
      <c r="J4965" s="1">
        <v>291.82222222222225</v>
      </c>
      <c r="K4965" s="1">
        <f>Sales_Data[[#This Row],[Order Quantity]]*Sales_Data[[#This Row],[Unit Price]]</f>
        <v>1167.288888888889</v>
      </c>
      <c r="L4965" s="1">
        <v>151.74755555555555</v>
      </c>
    </row>
    <row r="4966" spans="1:12">
      <c r="A4966" t="s">
        <v>4989</v>
      </c>
      <c r="B4966" s="2">
        <v>42025</v>
      </c>
      <c r="C4966">
        <v>14</v>
      </c>
      <c r="D4966" t="s">
        <v>2</v>
      </c>
      <c r="E4966" t="s">
        <v>8168</v>
      </c>
      <c r="F4966" t="s">
        <v>8026</v>
      </c>
      <c r="G4966">
        <v>41</v>
      </c>
      <c r="H4966">
        <v>6</v>
      </c>
      <c r="I4966">
        <v>7</v>
      </c>
      <c r="J4966" s="1">
        <v>186.85555555555555</v>
      </c>
      <c r="K4966" s="1">
        <f>Sales_Data[[#This Row],[Order Quantity]]*Sales_Data[[#This Row],[Unit Price]]</f>
        <v>1307.9888888888888</v>
      </c>
      <c r="L4966" s="1">
        <v>143.8787777777778</v>
      </c>
    </row>
    <row r="4967" spans="1:12">
      <c r="A4967" t="s">
        <v>4990</v>
      </c>
      <c r="B4967" s="2">
        <v>42025</v>
      </c>
      <c r="C4967">
        <v>20</v>
      </c>
      <c r="D4967" t="s">
        <v>2</v>
      </c>
      <c r="E4967" t="s">
        <v>8168</v>
      </c>
      <c r="F4967" t="s">
        <v>8028</v>
      </c>
      <c r="G4967">
        <v>57</v>
      </c>
      <c r="H4967">
        <v>8</v>
      </c>
      <c r="I4967">
        <v>9</v>
      </c>
      <c r="J4967" s="1">
        <v>140.69999999999999</v>
      </c>
      <c r="K4967" s="1">
        <f>Sales_Data[[#This Row],[Order Quantity]]*Sales_Data[[#This Row],[Unit Price]]</f>
        <v>1266.3</v>
      </c>
      <c r="L4967" s="1">
        <v>109.746</v>
      </c>
    </row>
    <row r="4968" spans="1:12">
      <c r="A4968" t="s">
        <v>4991</v>
      </c>
      <c r="B4968" s="2">
        <v>42025</v>
      </c>
      <c r="C4968">
        <v>5</v>
      </c>
      <c r="D4968" t="s">
        <v>2</v>
      </c>
      <c r="E4968" t="s">
        <v>8168</v>
      </c>
      <c r="F4968" t="s">
        <v>8027</v>
      </c>
      <c r="G4968">
        <v>14</v>
      </c>
      <c r="H4968">
        <v>2</v>
      </c>
      <c r="I4968">
        <v>4</v>
      </c>
      <c r="J4968" s="1">
        <v>372.9666666666667</v>
      </c>
      <c r="K4968" s="1">
        <f>Sales_Data[[#This Row],[Order Quantity]]*Sales_Data[[#This Row],[Unit Price]]</f>
        <v>1491.8666666666668</v>
      </c>
      <c r="L4968" s="1">
        <v>208.86133333333339</v>
      </c>
    </row>
    <row r="4969" spans="1:12">
      <c r="A4969" t="s">
        <v>4992</v>
      </c>
      <c r="B4969" s="2">
        <v>42026</v>
      </c>
      <c r="C4969">
        <v>13</v>
      </c>
      <c r="D4969" t="s">
        <v>2</v>
      </c>
      <c r="E4969" t="s">
        <v>8168</v>
      </c>
      <c r="F4969" t="s">
        <v>8026</v>
      </c>
      <c r="G4969">
        <v>37</v>
      </c>
      <c r="H4969">
        <v>5</v>
      </c>
      <c r="I4969">
        <v>5</v>
      </c>
      <c r="J4969" s="1">
        <v>123.57777777777778</v>
      </c>
      <c r="K4969" s="1">
        <f>Sales_Data[[#This Row],[Order Quantity]]*Sales_Data[[#This Row],[Unit Price]]</f>
        <v>617.88888888888891</v>
      </c>
      <c r="L4969" s="1">
        <v>85.268666666666661</v>
      </c>
    </row>
    <row r="4970" spans="1:12">
      <c r="A4970" t="s">
        <v>4993</v>
      </c>
      <c r="B4970" s="2">
        <v>42026</v>
      </c>
      <c r="C4970">
        <v>15</v>
      </c>
      <c r="D4970" t="s">
        <v>4</v>
      </c>
      <c r="E4970" t="s">
        <v>8168</v>
      </c>
      <c r="F4970" t="s">
        <v>8025</v>
      </c>
      <c r="G4970">
        <v>43</v>
      </c>
      <c r="H4970">
        <v>6</v>
      </c>
      <c r="I4970">
        <v>7</v>
      </c>
      <c r="J4970" s="1">
        <v>206.95555555555558</v>
      </c>
      <c r="K4970" s="1">
        <f>Sales_Data[[#This Row],[Order Quantity]]*Sales_Data[[#This Row],[Unit Price]]</f>
        <v>1448.6888888888891</v>
      </c>
      <c r="L4970" s="1">
        <v>91.060444444444457</v>
      </c>
    </row>
    <row r="4971" spans="1:12">
      <c r="A4971" t="s">
        <v>4994</v>
      </c>
      <c r="B4971" s="2">
        <v>42026</v>
      </c>
      <c r="C4971">
        <v>9</v>
      </c>
      <c r="D4971" t="s">
        <v>2</v>
      </c>
      <c r="E4971" t="s">
        <v>8168</v>
      </c>
      <c r="F4971" t="s">
        <v>8027</v>
      </c>
      <c r="G4971">
        <v>25</v>
      </c>
      <c r="H4971">
        <v>4</v>
      </c>
      <c r="I4971">
        <v>6</v>
      </c>
      <c r="J4971" s="1">
        <v>28.288888888888888</v>
      </c>
      <c r="K4971" s="1">
        <f>Sales_Data[[#This Row],[Order Quantity]]*Sales_Data[[#This Row],[Unit Price]]</f>
        <v>169.73333333333332</v>
      </c>
      <c r="L4971" s="1">
        <v>11.881333333333332</v>
      </c>
    </row>
    <row r="4972" spans="1:12">
      <c r="A4972" t="s">
        <v>4995</v>
      </c>
      <c r="B4972" s="2">
        <v>42026</v>
      </c>
      <c r="C4972">
        <v>10</v>
      </c>
      <c r="D4972" t="s">
        <v>3</v>
      </c>
      <c r="E4972" t="s">
        <v>8168</v>
      </c>
      <c r="F4972" t="s">
        <v>8026</v>
      </c>
      <c r="G4972">
        <v>28</v>
      </c>
      <c r="H4972">
        <v>4</v>
      </c>
      <c r="I4972">
        <v>3</v>
      </c>
      <c r="J4972" s="1">
        <v>435.5</v>
      </c>
      <c r="K4972" s="1">
        <f>Sales_Data[[#This Row],[Order Quantity]]*Sales_Data[[#This Row],[Unit Price]]</f>
        <v>1306.5</v>
      </c>
      <c r="L4972" s="1">
        <v>313.56</v>
      </c>
    </row>
    <row r="4973" spans="1:12">
      <c r="A4973" t="s">
        <v>4996</v>
      </c>
      <c r="B4973" s="2">
        <v>42026</v>
      </c>
      <c r="C4973">
        <v>10</v>
      </c>
      <c r="D4973" t="s">
        <v>4</v>
      </c>
      <c r="E4973" t="s">
        <v>8168</v>
      </c>
      <c r="F4973" t="s">
        <v>8026</v>
      </c>
      <c r="G4973">
        <v>28</v>
      </c>
      <c r="H4973">
        <v>4</v>
      </c>
      <c r="I4973">
        <v>4</v>
      </c>
      <c r="J4973" s="1">
        <v>442.20000000000005</v>
      </c>
      <c r="K4973" s="1">
        <f>Sales_Data[[#This Row],[Order Quantity]]*Sales_Data[[#This Row],[Unit Price]]</f>
        <v>1768.8000000000002</v>
      </c>
      <c r="L4973" s="1">
        <v>336.072</v>
      </c>
    </row>
    <row r="4974" spans="1:12">
      <c r="A4974" t="s">
        <v>4997</v>
      </c>
      <c r="B4974" s="2">
        <v>42026</v>
      </c>
      <c r="C4974">
        <v>14</v>
      </c>
      <c r="D4974" t="s">
        <v>4</v>
      </c>
      <c r="E4974" t="s">
        <v>8168</v>
      </c>
      <c r="F4974" t="s">
        <v>8026</v>
      </c>
      <c r="G4974">
        <v>39</v>
      </c>
      <c r="H4974">
        <v>6</v>
      </c>
      <c r="I4974">
        <v>9</v>
      </c>
      <c r="J4974" s="1">
        <v>428.8</v>
      </c>
      <c r="K4974" s="1">
        <f>Sales_Data[[#This Row],[Order Quantity]]*Sales_Data[[#This Row],[Unit Price]]</f>
        <v>3859.2000000000003</v>
      </c>
      <c r="L4974" s="1">
        <v>205.82400000000001</v>
      </c>
    </row>
    <row r="4975" spans="1:12">
      <c r="A4975" t="s">
        <v>4998</v>
      </c>
      <c r="B4975" s="2">
        <v>42026</v>
      </c>
      <c r="C4975">
        <v>10</v>
      </c>
      <c r="D4975" t="s">
        <v>3</v>
      </c>
      <c r="E4975" t="s">
        <v>8168</v>
      </c>
      <c r="F4975" t="s">
        <v>8026</v>
      </c>
      <c r="G4975">
        <v>28</v>
      </c>
      <c r="H4975">
        <v>4</v>
      </c>
      <c r="I4975">
        <v>3</v>
      </c>
      <c r="J4975" s="1">
        <v>23.822222222222223</v>
      </c>
      <c r="K4975" s="1">
        <f>Sales_Data[[#This Row],[Order Quantity]]*Sales_Data[[#This Row],[Unit Price]]</f>
        <v>71.466666666666669</v>
      </c>
      <c r="L4975" s="1">
        <v>12.149333333333335</v>
      </c>
    </row>
    <row r="4976" spans="1:12">
      <c r="A4976" t="s">
        <v>4999</v>
      </c>
      <c r="B4976" s="2">
        <v>42027</v>
      </c>
      <c r="C4976">
        <v>3</v>
      </c>
      <c r="D4976" t="s">
        <v>4</v>
      </c>
      <c r="E4976" t="s">
        <v>8168</v>
      </c>
      <c r="F4976" t="s">
        <v>8027</v>
      </c>
      <c r="G4976">
        <v>7</v>
      </c>
      <c r="H4976">
        <v>1</v>
      </c>
      <c r="I4976">
        <v>1</v>
      </c>
      <c r="J4976" s="1">
        <v>139.21111111111111</v>
      </c>
      <c r="K4976" s="1">
        <f>Sales_Data[[#This Row],[Order Quantity]]*Sales_Data[[#This Row],[Unit Price]]</f>
        <v>139.21111111111111</v>
      </c>
      <c r="L4976" s="1">
        <v>109.9767777777778</v>
      </c>
    </row>
    <row r="4977" spans="1:12">
      <c r="A4977" t="s">
        <v>5000</v>
      </c>
      <c r="B4977" s="2">
        <v>42027</v>
      </c>
      <c r="C4977">
        <v>10</v>
      </c>
      <c r="D4977" t="s">
        <v>4</v>
      </c>
      <c r="E4977" t="s">
        <v>8168</v>
      </c>
      <c r="F4977" t="s">
        <v>8027</v>
      </c>
      <c r="G4977">
        <v>27</v>
      </c>
      <c r="H4977">
        <v>4</v>
      </c>
      <c r="I4977">
        <v>6</v>
      </c>
      <c r="J4977" s="1">
        <v>445.92222222222222</v>
      </c>
      <c r="K4977" s="1">
        <f>Sales_Data[[#This Row],[Order Quantity]]*Sales_Data[[#This Row],[Unit Price]]</f>
        <v>2675.5333333333333</v>
      </c>
      <c r="L4977" s="1">
        <v>263.09411111111115</v>
      </c>
    </row>
    <row r="4978" spans="1:12">
      <c r="A4978" t="s">
        <v>5001</v>
      </c>
      <c r="B4978" s="2">
        <v>42027</v>
      </c>
      <c r="C4978">
        <v>7</v>
      </c>
      <c r="D4978" t="s">
        <v>4</v>
      </c>
      <c r="E4978" t="s">
        <v>8168</v>
      </c>
      <c r="F4978" t="s">
        <v>8027</v>
      </c>
      <c r="G4978">
        <v>21</v>
      </c>
      <c r="H4978">
        <v>3</v>
      </c>
      <c r="I4978">
        <v>5</v>
      </c>
      <c r="J4978" s="1">
        <v>123.57777777777778</v>
      </c>
      <c r="K4978" s="1">
        <f>Sales_Data[[#This Row],[Order Quantity]]*Sales_Data[[#This Row],[Unit Price]]</f>
        <v>617.88888888888891</v>
      </c>
      <c r="L4978" s="1">
        <v>71.675111111111107</v>
      </c>
    </row>
    <row r="4979" spans="1:12">
      <c r="A4979" t="s">
        <v>5002</v>
      </c>
      <c r="B4979" s="2">
        <v>42027</v>
      </c>
      <c r="C4979">
        <v>16</v>
      </c>
      <c r="D4979" t="s">
        <v>4</v>
      </c>
      <c r="E4979" t="s">
        <v>8168</v>
      </c>
      <c r="F4979" t="s">
        <v>8025</v>
      </c>
      <c r="G4979">
        <v>47</v>
      </c>
      <c r="H4979">
        <v>7</v>
      </c>
      <c r="I4979">
        <v>3</v>
      </c>
      <c r="J4979" s="1">
        <v>428.8</v>
      </c>
      <c r="K4979" s="1">
        <f>Sales_Data[[#This Row],[Order Quantity]]*Sales_Data[[#This Row],[Unit Price]]</f>
        <v>1286.4000000000001</v>
      </c>
      <c r="L4979" s="1">
        <v>295.87200000000001</v>
      </c>
    </row>
    <row r="4980" spans="1:12">
      <c r="A4980" t="s">
        <v>5003</v>
      </c>
      <c r="B4980" s="2">
        <v>42028</v>
      </c>
      <c r="C4980">
        <v>5</v>
      </c>
      <c r="D4980" t="s">
        <v>4</v>
      </c>
      <c r="E4980" t="s">
        <v>8168</v>
      </c>
      <c r="F4980" t="s">
        <v>8027</v>
      </c>
      <c r="G4980">
        <v>14</v>
      </c>
      <c r="H4980">
        <v>2</v>
      </c>
      <c r="I4980">
        <v>1</v>
      </c>
      <c r="J4980" s="1">
        <v>425.07777777777778</v>
      </c>
      <c r="K4980" s="1">
        <f>Sales_Data[[#This Row],[Order Quantity]]*Sales_Data[[#This Row],[Unit Price]]</f>
        <v>425.07777777777778</v>
      </c>
      <c r="L4980" s="1">
        <v>348.56377777777777</v>
      </c>
    </row>
    <row r="4981" spans="1:12">
      <c r="A4981" t="s">
        <v>5004</v>
      </c>
      <c r="B4981" s="2">
        <v>42028</v>
      </c>
      <c r="C4981">
        <v>2</v>
      </c>
      <c r="D4981" t="s">
        <v>4</v>
      </c>
      <c r="E4981" t="s">
        <v>8168</v>
      </c>
      <c r="F4981" t="s">
        <v>8027</v>
      </c>
      <c r="G4981">
        <v>5</v>
      </c>
      <c r="H4981">
        <v>1</v>
      </c>
      <c r="I4981">
        <v>4</v>
      </c>
      <c r="J4981" s="1">
        <v>26.8</v>
      </c>
      <c r="K4981" s="1">
        <f>Sales_Data[[#This Row],[Order Quantity]]*Sales_Data[[#This Row],[Unit Price]]</f>
        <v>107.2</v>
      </c>
      <c r="L4981" s="1">
        <v>19.296000000000003</v>
      </c>
    </row>
    <row r="4982" spans="1:12">
      <c r="A4982" t="s">
        <v>5005</v>
      </c>
      <c r="B4982" s="2">
        <v>42028</v>
      </c>
      <c r="C4982">
        <v>17</v>
      </c>
      <c r="D4982" t="s">
        <v>4</v>
      </c>
      <c r="E4982" t="s">
        <v>8168</v>
      </c>
      <c r="F4982" t="s">
        <v>8025</v>
      </c>
      <c r="G4982">
        <v>48</v>
      </c>
      <c r="H4982">
        <v>7</v>
      </c>
      <c r="I4982">
        <v>2</v>
      </c>
      <c r="J4982" s="1">
        <v>442.20000000000005</v>
      </c>
      <c r="K4982" s="1">
        <f>Sales_Data[[#This Row],[Order Quantity]]*Sales_Data[[#This Row],[Unit Price]]</f>
        <v>884.40000000000009</v>
      </c>
      <c r="L4982" s="1">
        <v>274.16399999999999</v>
      </c>
    </row>
    <row r="4983" spans="1:12">
      <c r="A4983" t="s">
        <v>5006</v>
      </c>
      <c r="B4983" s="2">
        <v>42028</v>
      </c>
      <c r="C4983">
        <v>13</v>
      </c>
      <c r="D4983" t="s">
        <v>3</v>
      </c>
      <c r="E4983" t="s">
        <v>8168</v>
      </c>
      <c r="F4983" t="s">
        <v>8026</v>
      </c>
      <c r="G4983">
        <v>38</v>
      </c>
      <c r="H4983">
        <v>6</v>
      </c>
      <c r="I4983">
        <v>8</v>
      </c>
      <c r="J4983" s="1">
        <v>433.26666666666665</v>
      </c>
      <c r="K4983" s="1">
        <f>Sales_Data[[#This Row],[Order Quantity]]*Sales_Data[[#This Row],[Unit Price]]</f>
        <v>3466.1333333333332</v>
      </c>
      <c r="L4983" s="1">
        <v>355.27866666666665</v>
      </c>
    </row>
    <row r="4984" spans="1:12">
      <c r="A4984" t="s">
        <v>5007</v>
      </c>
      <c r="B4984" s="2">
        <v>42028</v>
      </c>
      <c r="C4984">
        <v>3</v>
      </c>
      <c r="D4984" t="s">
        <v>3</v>
      </c>
      <c r="E4984" t="s">
        <v>8168</v>
      </c>
      <c r="F4984" t="s">
        <v>8027</v>
      </c>
      <c r="G4984">
        <v>8</v>
      </c>
      <c r="H4984">
        <v>2</v>
      </c>
      <c r="I4984">
        <v>9</v>
      </c>
      <c r="J4984" s="1">
        <v>268</v>
      </c>
      <c r="K4984" s="1">
        <f>Sales_Data[[#This Row],[Order Quantity]]*Sales_Data[[#This Row],[Unit Price]]</f>
        <v>2412</v>
      </c>
      <c r="L4984" s="1">
        <v>192.95999999999998</v>
      </c>
    </row>
    <row r="4985" spans="1:12">
      <c r="A4985" t="s">
        <v>5008</v>
      </c>
      <c r="B4985" s="2">
        <v>42029</v>
      </c>
      <c r="C4985">
        <v>5</v>
      </c>
      <c r="D4985" t="s">
        <v>2</v>
      </c>
      <c r="E4985" t="s">
        <v>8168</v>
      </c>
      <c r="F4985" t="s">
        <v>8027</v>
      </c>
      <c r="G4985">
        <v>14</v>
      </c>
      <c r="H4985">
        <v>2</v>
      </c>
      <c r="I4985">
        <v>6</v>
      </c>
      <c r="J4985" s="1">
        <v>652.87777777777785</v>
      </c>
      <c r="K4985" s="1">
        <f>Sales_Data[[#This Row],[Order Quantity]]*Sales_Data[[#This Row],[Unit Price]]</f>
        <v>3917.2666666666673</v>
      </c>
      <c r="L4985" s="1">
        <v>476.60077777777781</v>
      </c>
    </row>
    <row r="4986" spans="1:12">
      <c r="A4986" t="s">
        <v>5009</v>
      </c>
      <c r="B4986" s="2">
        <v>42029</v>
      </c>
      <c r="C4986">
        <v>19</v>
      </c>
      <c r="D4986" t="s">
        <v>4</v>
      </c>
      <c r="E4986" t="s">
        <v>8168</v>
      </c>
      <c r="F4986" t="s">
        <v>8028</v>
      </c>
      <c r="G4986">
        <v>55</v>
      </c>
      <c r="H4986">
        <v>8</v>
      </c>
      <c r="I4986">
        <v>7</v>
      </c>
      <c r="J4986" s="1">
        <v>588.11111111111109</v>
      </c>
      <c r="K4986" s="1">
        <f>Sales_Data[[#This Row],[Order Quantity]]*Sales_Data[[#This Row],[Unit Price]]</f>
        <v>4116.7777777777774</v>
      </c>
      <c r="L4986" s="1">
        <v>346.98555555555555</v>
      </c>
    </row>
    <row r="4987" spans="1:12">
      <c r="A4987" t="s">
        <v>5010</v>
      </c>
      <c r="B4987" s="2">
        <v>42030</v>
      </c>
      <c r="C4987">
        <v>16</v>
      </c>
      <c r="D4987" t="s">
        <v>4</v>
      </c>
      <c r="E4987" t="s">
        <v>8168</v>
      </c>
      <c r="F4987" t="s">
        <v>8025</v>
      </c>
      <c r="G4987">
        <v>45</v>
      </c>
      <c r="H4987">
        <v>7</v>
      </c>
      <c r="I4987">
        <v>8</v>
      </c>
      <c r="J4987" s="1">
        <v>434.75555555555559</v>
      </c>
      <c r="K4987" s="1">
        <f>Sales_Data[[#This Row],[Order Quantity]]*Sales_Data[[#This Row],[Unit Price]]</f>
        <v>3478.0444444444447</v>
      </c>
      <c r="L4987" s="1">
        <v>221.72533333333334</v>
      </c>
    </row>
    <row r="4988" spans="1:12">
      <c r="A4988" t="s">
        <v>5011</v>
      </c>
      <c r="B4988" s="2">
        <v>42030</v>
      </c>
      <c r="C4988">
        <v>14</v>
      </c>
      <c r="D4988" t="s">
        <v>4</v>
      </c>
      <c r="E4988" t="s">
        <v>8168</v>
      </c>
      <c r="F4988" t="s">
        <v>8026</v>
      </c>
      <c r="G4988">
        <v>39</v>
      </c>
      <c r="H4988">
        <v>6</v>
      </c>
      <c r="I4988">
        <v>9</v>
      </c>
      <c r="J4988" s="1">
        <v>128.78888888888889</v>
      </c>
      <c r="K4988" s="1">
        <f>Sales_Data[[#This Row],[Order Quantity]]*Sales_Data[[#This Row],[Unit Price]]</f>
        <v>1159.0999999999999</v>
      </c>
      <c r="L4988" s="1">
        <v>79.849111111111114</v>
      </c>
    </row>
    <row r="4989" spans="1:12">
      <c r="A4989" t="s">
        <v>5012</v>
      </c>
      <c r="B4989" s="2">
        <v>42030</v>
      </c>
      <c r="C4989">
        <v>5</v>
      </c>
      <c r="D4989" t="s">
        <v>4</v>
      </c>
      <c r="E4989" t="s">
        <v>8168</v>
      </c>
      <c r="F4989" t="s">
        <v>8027</v>
      </c>
      <c r="G4989">
        <v>14</v>
      </c>
      <c r="H4989">
        <v>2</v>
      </c>
      <c r="I4989">
        <v>7</v>
      </c>
      <c r="J4989" s="1">
        <v>125.06666666666668</v>
      </c>
      <c r="K4989" s="1">
        <f>Sales_Data[[#This Row],[Order Quantity]]*Sales_Data[[#This Row],[Unit Price]]</f>
        <v>875.4666666666667</v>
      </c>
      <c r="L4989" s="1">
        <v>66.285333333333341</v>
      </c>
    </row>
    <row r="4990" spans="1:12">
      <c r="A4990" t="s">
        <v>5013</v>
      </c>
      <c r="B4990" s="2">
        <v>42030</v>
      </c>
      <c r="C4990">
        <v>7</v>
      </c>
      <c r="D4990" t="s">
        <v>4</v>
      </c>
      <c r="E4990" t="s">
        <v>8168</v>
      </c>
      <c r="F4990" t="s">
        <v>8027</v>
      </c>
      <c r="G4990">
        <v>20</v>
      </c>
      <c r="H4990">
        <v>3</v>
      </c>
      <c r="I4990">
        <v>2</v>
      </c>
      <c r="J4990" s="1">
        <v>434.75555555555559</v>
      </c>
      <c r="K4990" s="1">
        <f>Sales_Data[[#This Row],[Order Quantity]]*Sales_Data[[#This Row],[Unit Price]]</f>
        <v>869.51111111111118</v>
      </c>
      <c r="L4990" s="1">
        <v>217.37777777777779</v>
      </c>
    </row>
    <row r="4991" spans="1:12">
      <c r="A4991" t="s">
        <v>5014</v>
      </c>
      <c r="B4991" s="2">
        <v>42031</v>
      </c>
      <c r="C4991">
        <v>11</v>
      </c>
      <c r="D4991" t="s">
        <v>2</v>
      </c>
      <c r="E4991" t="s">
        <v>8168</v>
      </c>
      <c r="F4991" t="s">
        <v>8026</v>
      </c>
      <c r="G4991">
        <v>30</v>
      </c>
      <c r="H4991">
        <v>5</v>
      </c>
      <c r="I4991">
        <v>9</v>
      </c>
      <c r="J4991" s="1">
        <v>25.311111111111114</v>
      </c>
      <c r="K4991" s="1">
        <f>Sales_Data[[#This Row],[Order Quantity]]*Sales_Data[[#This Row],[Unit Price]]</f>
        <v>227.8</v>
      </c>
      <c r="L4991" s="1">
        <v>17.71777777777778</v>
      </c>
    </row>
    <row r="4992" spans="1:12">
      <c r="A4992" t="s">
        <v>5015</v>
      </c>
      <c r="B4992" s="2">
        <v>42031</v>
      </c>
      <c r="C4992">
        <v>16</v>
      </c>
      <c r="D4992" t="s">
        <v>3</v>
      </c>
      <c r="E4992" t="s">
        <v>8168</v>
      </c>
      <c r="F4992" t="s">
        <v>8025</v>
      </c>
      <c r="G4992">
        <v>45</v>
      </c>
      <c r="H4992">
        <v>7</v>
      </c>
      <c r="I4992">
        <v>1</v>
      </c>
      <c r="J4992" s="1">
        <v>113.15555555555555</v>
      </c>
      <c r="K4992" s="1">
        <f>Sales_Data[[#This Row],[Order Quantity]]*Sales_Data[[#This Row],[Unit Price]]</f>
        <v>113.15555555555555</v>
      </c>
      <c r="L4992" s="1">
        <v>45.262222222222221</v>
      </c>
    </row>
    <row r="4993" spans="1:12">
      <c r="A4993" t="s">
        <v>5016</v>
      </c>
      <c r="B4993" s="2">
        <v>42031</v>
      </c>
      <c r="C4993">
        <v>2</v>
      </c>
      <c r="D4993" t="s">
        <v>4</v>
      </c>
      <c r="E4993" t="s">
        <v>8168</v>
      </c>
      <c r="F4993" t="s">
        <v>8027</v>
      </c>
      <c r="G4993">
        <v>5</v>
      </c>
      <c r="H4993">
        <v>1</v>
      </c>
      <c r="I4993">
        <v>5</v>
      </c>
      <c r="J4993" s="1">
        <v>104.22222222222223</v>
      </c>
      <c r="K4993" s="1">
        <f>Sales_Data[[#This Row],[Order Quantity]]*Sales_Data[[#This Row],[Unit Price]]</f>
        <v>521.11111111111109</v>
      </c>
      <c r="L4993" s="1">
        <v>76.082222222222228</v>
      </c>
    </row>
    <row r="4994" spans="1:12">
      <c r="A4994" t="s">
        <v>5017</v>
      </c>
      <c r="B4994" s="2">
        <v>42031</v>
      </c>
      <c r="C4994">
        <v>14</v>
      </c>
      <c r="D4994" t="s">
        <v>4</v>
      </c>
      <c r="E4994" t="s">
        <v>8168</v>
      </c>
      <c r="F4994" t="s">
        <v>8026</v>
      </c>
      <c r="G4994">
        <v>39</v>
      </c>
      <c r="H4994">
        <v>6</v>
      </c>
      <c r="I4994">
        <v>4</v>
      </c>
      <c r="J4994" s="1">
        <v>25.311111111111114</v>
      </c>
      <c r="K4994" s="1">
        <f>Sales_Data[[#This Row],[Order Quantity]]*Sales_Data[[#This Row],[Unit Price]]</f>
        <v>101.24444444444445</v>
      </c>
      <c r="L4994" s="1">
        <v>11.39</v>
      </c>
    </row>
    <row r="4995" spans="1:12">
      <c r="A4995" t="s">
        <v>5018</v>
      </c>
      <c r="B4995" s="2">
        <v>42031</v>
      </c>
      <c r="C4995">
        <v>7</v>
      </c>
      <c r="D4995" t="s">
        <v>2</v>
      </c>
      <c r="E4995" t="s">
        <v>8168</v>
      </c>
      <c r="F4995" t="s">
        <v>8027</v>
      </c>
      <c r="G4995">
        <v>18</v>
      </c>
      <c r="H4995">
        <v>3</v>
      </c>
      <c r="I4995">
        <v>3</v>
      </c>
      <c r="J4995" s="1">
        <v>111.66666666666667</v>
      </c>
      <c r="K4995" s="1">
        <f>Sales_Data[[#This Row],[Order Quantity]]*Sales_Data[[#This Row],[Unit Price]]</f>
        <v>335</v>
      </c>
      <c r="L4995" s="1">
        <v>74.816666666666663</v>
      </c>
    </row>
    <row r="4996" spans="1:12">
      <c r="A4996" t="s">
        <v>5019</v>
      </c>
      <c r="B4996" s="2">
        <v>42031</v>
      </c>
      <c r="C4996">
        <v>7</v>
      </c>
      <c r="D4996" t="s">
        <v>2</v>
      </c>
      <c r="E4996" t="s">
        <v>8168</v>
      </c>
      <c r="F4996" t="s">
        <v>8027</v>
      </c>
      <c r="G4996">
        <v>19</v>
      </c>
      <c r="H4996">
        <v>3</v>
      </c>
      <c r="I4996">
        <v>2</v>
      </c>
      <c r="J4996" s="1">
        <v>25.311111111111114</v>
      </c>
      <c r="K4996" s="1">
        <f>Sales_Data[[#This Row],[Order Quantity]]*Sales_Data[[#This Row],[Unit Price]]</f>
        <v>50.622222222222227</v>
      </c>
      <c r="L4996" s="1">
        <v>18.477111111111114</v>
      </c>
    </row>
    <row r="4997" spans="1:12">
      <c r="A4997" t="s">
        <v>5020</v>
      </c>
      <c r="B4997" s="2">
        <v>42032</v>
      </c>
      <c r="C4997">
        <v>18</v>
      </c>
      <c r="D4997" t="s">
        <v>2</v>
      </c>
      <c r="E4997" t="s">
        <v>8168</v>
      </c>
      <c r="F4997" t="s">
        <v>8025</v>
      </c>
      <c r="G4997">
        <v>52</v>
      </c>
      <c r="H4997">
        <v>8</v>
      </c>
      <c r="I4997">
        <v>6</v>
      </c>
      <c r="J4997" s="1">
        <v>119.11111111111111</v>
      </c>
      <c r="K4997" s="1">
        <f>Sales_Data[[#This Row],[Order Quantity]]*Sales_Data[[#This Row],[Unit Price]]</f>
        <v>714.66666666666674</v>
      </c>
      <c r="L4997" s="1">
        <v>60.74666666666667</v>
      </c>
    </row>
    <row r="4998" spans="1:12">
      <c r="A4998" t="s">
        <v>5021</v>
      </c>
      <c r="B4998" s="2">
        <v>42032</v>
      </c>
      <c r="C4998">
        <v>1</v>
      </c>
      <c r="D4998" t="s">
        <v>2</v>
      </c>
      <c r="E4998" t="s">
        <v>8168</v>
      </c>
      <c r="F4998" t="s">
        <v>8027</v>
      </c>
      <c r="G4998">
        <v>1</v>
      </c>
      <c r="H4998">
        <v>1</v>
      </c>
      <c r="I4998">
        <v>3</v>
      </c>
      <c r="J4998" s="1">
        <v>278.42222222222222</v>
      </c>
      <c r="K4998" s="1">
        <f>Sales_Data[[#This Row],[Order Quantity]]*Sales_Data[[#This Row],[Unit Price]]</f>
        <v>835.26666666666665</v>
      </c>
      <c r="L4998" s="1">
        <v>217.16933333333336</v>
      </c>
    </row>
    <row r="4999" spans="1:12">
      <c r="A4999" t="s">
        <v>5022</v>
      </c>
      <c r="B4999" s="2">
        <v>42032</v>
      </c>
      <c r="C4999">
        <v>4</v>
      </c>
      <c r="D4999" t="s">
        <v>4</v>
      </c>
      <c r="E4999" t="s">
        <v>8168</v>
      </c>
      <c r="F4999" t="s">
        <v>8027</v>
      </c>
      <c r="G4999">
        <v>11</v>
      </c>
      <c r="H4999">
        <v>2</v>
      </c>
      <c r="I4999">
        <v>7</v>
      </c>
      <c r="J4999" s="1">
        <v>446.66666666666669</v>
      </c>
      <c r="K4999" s="1">
        <f>Sales_Data[[#This Row],[Order Quantity]]*Sales_Data[[#This Row],[Unit Price]]</f>
        <v>3126.666666666667</v>
      </c>
      <c r="L4999" s="1">
        <v>335</v>
      </c>
    </row>
    <row r="5000" spans="1:12">
      <c r="A5000" t="s">
        <v>5023</v>
      </c>
      <c r="B5000" s="2">
        <v>42032</v>
      </c>
      <c r="C5000">
        <v>5</v>
      </c>
      <c r="D5000" t="s">
        <v>4</v>
      </c>
      <c r="E5000" t="s">
        <v>8168</v>
      </c>
      <c r="F5000" t="s">
        <v>8027</v>
      </c>
      <c r="G5000">
        <v>15</v>
      </c>
      <c r="H5000">
        <v>2</v>
      </c>
      <c r="I5000">
        <v>4</v>
      </c>
      <c r="J5000" s="1">
        <v>657.34444444444443</v>
      </c>
      <c r="K5000" s="1">
        <f>Sales_Data[[#This Row],[Order Quantity]]*Sales_Data[[#This Row],[Unit Price]]</f>
        <v>2629.3777777777777</v>
      </c>
      <c r="L5000" s="1">
        <v>361.53944444444448</v>
      </c>
    </row>
    <row r="5001" spans="1:12">
      <c r="A5001" t="s">
        <v>5024</v>
      </c>
      <c r="B5001" s="2">
        <v>42032</v>
      </c>
      <c r="C5001">
        <v>16</v>
      </c>
      <c r="D5001" t="s">
        <v>4</v>
      </c>
      <c r="E5001" t="s">
        <v>8168</v>
      </c>
      <c r="F5001" t="s">
        <v>8025</v>
      </c>
      <c r="G5001">
        <v>46</v>
      </c>
      <c r="H5001">
        <v>7</v>
      </c>
      <c r="I5001">
        <v>3</v>
      </c>
      <c r="J5001" s="1">
        <v>121.34444444444446</v>
      </c>
      <c r="K5001" s="1">
        <f>Sales_Data[[#This Row],[Order Quantity]]*Sales_Data[[#This Row],[Unit Price]]</f>
        <v>364.03333333333342</v>
      </c>
      <c r="L5001" s="1">
        <v>63.099111111111114</v>
      </c>
    </row>
    <row r="5002" spans="1:12">
      <c r="A5002" t="s">
        <v>5025</v>
      </c>
      <c r="B5002" s="2">
        <v>42033</v>
      </c>
      <c r="C5002">
        <v>13</v>
      </c>
      <c r="D5002" t="s">
        <v>3</v>
      </c>
      <c r="E5002" t="s">
        <v>8168</v>
      </c>
      <c r="F5002" t="s">
        <v>8026</v>
      </c>
      <c r="G5002">
        <v>36</v>
      </c>
      <c r="H5002">
        <v>5</v>
      </c>
      <c r="I5002">
        <v>1</v>
      </c>
      <c r="J5002" s="1">
        <v>439.9666666666667</v>
      </c>
      <c r="K5002" s="1">
        <f>Sales_Data[[#This Row],[Order Quantity]]*Sales_Data[[#This Row],[Unit Price]]</f>
        <v>439.9666666666667</v>
      </c>
      <c r="L5002" s="1">
        <v>263.98</v>
      </c>
    </row>
    <row r="5003" spans="1:12">
      <c r="A5003" t="s">
        <v>5026</v>
      </c>
      <c r="B5003" s="2">
        <v>42033</v>
      </c>
      <c r="C5003">
        <v>15</v>
      </c>
      <c r="D5003" t="s">
        <v>2</v>
      </c>
      <c r="E5003" t="s">
        <v>8168</v>
      </c>
      <c r="F5003" t="s">
        <v>8025</v>
      </c>
      <c r="G5003">
        <v>43</v>
      </c>
      <c r="H5003">
        <v>6</v>
      </c>
      <c r="I5003">
        <v>1</v>
      </c>
      <c r="J5003" s="1">
        <v>427.31111111111113</v>
      </c>
      <c r="K5003" s="1">
        <f>Sales_Data[[#This Row],[Order Quantity]]*Sales_Data[[#This Row],[Unit Price]]</f>
        <v>427.31111111111113</v>
      </c>
      <c r="L5003" s="1">
        <v>209.38244444444445</v>
      </c>
    </row>
    <row r="5004" spans="1:12">
      <c r="A5004" t="s">
        <v>5027</v>
      </c>
      <c r="B5004" s="2">
        <v>42033</v>
      </c>
      <c r="C5004">
        <v>16</v>
      </c>
      <c r="D5004" t="s">
        <v>4</v>
      </c>
      <c r="E5004" t="s">
        <v>8168</v>
      </c>
      <c r="F5004" t="s">
        <v>8025</v>
      </c>
      <c r="G5004">
        <v>45</v>
      </c>
      <c r="H5004">
        <v>7</v>
      </c>
      <c r="I5004">
        <v>7</v>
      </c>
      <c r="J5004" s="1">
        <v>435.5</v>
      </c>
      <c r="K5004" s="1">
        <f>Sales_Data[[#This Row],[Order Quantity]]*Sales_Data[[#This Row],[Unit Price]]</f>
        <v>3048.5</v>
      </c>
      <c r="L5004" s="1">
        <v>287.43000000000006</v>
      </c>
    </row>
    <row r="5005" spans="1:12">
      <c r="A5005" t="s">
        <v>5028</v>
      </c>
      <c r="B5005" s="2">
        <v>42034</v>
      </c>
      <c r="C5005">
        <v>18</v>
      </c>
      <c r="D5005" t="s">
        <v>2</v>
      </c>
      <c r="E5005" t="s">
        <v>8168</v>
      </c>
      <c r="F5005" t="s">
        <v>8025</v>
      </c>
      <c r="G5005">
        <v>50</v>
      </c>
      <c r="H5005">
        <v>7</v>
      </c>
      <c r="I5005">
        <v>9</v>
      </c>
      <c r="J5005" s="1">
        <v>29.777777777777779</v>
      </c>
      <c r="K5005" s="1">
        <f>Sales_Data[[#This Row],[Order Quantity]]*Sales_Data[[#This Row],[Unit Price]]</f>
        <v>268</v>
      </c>
      <c r="L5005" s="1">
        <v>14.591111111111111</v>
      </c>
    </row>
    <row r="5006" spans="1:12">
      <c r="A5006" t="s">
        <v>5029</v>
      </c>
      <c r="B5006" s="2">
        <v>42034</v>
      </c>
      <c r="C5006">
        <v>16</v>
      </c>
      <c r="D5006" t="s">
        <v>4</v>
      </c>
      <c r="E5006" t="s">
        <v>8168</v>
      </c>
      <c r="F5006" t="s">
        <v>8025</v>
      </c>
      <c r="G5006">
        <v>46</v>
      </c>
      <c r="H5006">
        <v>7</v>
      </c>
      <c r="I5006">
        <v>3</v>
      </c>
      <c r="J5006" s="1">
        <v>442.94444444444446</v>
      </c>
      <c r="K5006" s="1">
        <f>Sales_Data[[#This Row],[Order Quantity]]*Sales_Data[[#This Row],[Unit Price]]</f>
        <v>1328.8333333333335</v>
      </c>
      <c r="L5006" s="1">
        <v>181.60722222222222</v>
      </c>
    </row>
    <row r="5007" spans="1:12">
      <c r="A5007" t="s">
        <v>5030</v>
      </c>
      <c r="B5007" s="2">
        <v>42034</v>
      </c>
      <c r="C5007">
        <v>6</v>
      </c>
      <c r="D5007" t="s">
        <v>3</v>
      </c>
      <c r="E5007" t="s">
        <v>8168</v>
      </c>
      <c r="F5007" t="s">
        <v>8027</v>
      </c>
      <c r="G5007">
        <v>17</v>
      </c>
      <c r="H5007">
        <v>3</v>
      </c>
      <c r="I5007">
        <v>9</v>
      </c>
      <c r="J5007" s="1">
        <v>297.77777777777777</v>
      </c>
      <c r="K5007" s="1">
        <f>Sales_Data[[#This Row],[Order Quantity]]*Sales_Data[[#This Row],[Unit Price]]</f>
        <v>2680</v>
      </c>
      <c r="L5007" s="1">
        <v>199.51111111111112</v>
      </c>
    </row>
    <row r="5008" spans="1:12">
      <c r="A5008" t="s">
        <v>5031</v>
      </c>
      <c r="B5008" s="2">
        <v>42034</v>
      </c>
      <c r="C5008">
        <v>2</v>
      </c>
      <c r="D5008" t="s">
        <v>2</v>
      </c>
      <c r="E5008" t="s">
        <v>8168</v>
      </c>
      <c r="F5008" t="s">
        <v>8027</v>
      </c>
      <c r="G5008">
        <v>3</v>
      </c>
      <c r="H5008">
        <v>1</v>
      </c>
      <c r="I5008">
        <v>9</v>
      </c>
      <c r="J5008" s="1">
        <v>116.13333333333334</v>
      </c>
      <c r="K5008" s="1">
        <f>Sales_Data[[#This Row],[Order Quantity]]*Sales_Data[[#This Row],[Unit Price]]</f>
        <v>1045.2</v>
      </c>
      <c r="L5008" s="1">
        <v>55.744</v>
      </c>
    </row>
    <row r="5009" spans="1:12">
      <c r="A5009" t="s">
        <v>5032</v>
      </c>
      <c r="B5009" s="2">
        <v>42034</v>
      </c>
      <c r="C5009">
        <v>8</v>
      </c>
      <c r="D5009" t="s">
        <v>2</v>
      </c>
      <c r="E5009" t="s">
        <v>8168</v>
      </c>
      <c r="F5009" t="s">
        <v>8027</v>
      </c>
      <c r="G5009">
        <v>23</v>
      </c>
      <c r="H5009">
        <v>4</v>
      </c>
      <c r="I5009">
        <v>2</v>
      </c>
      <c r="J5009" s="1">
        <v>661.06666666666672</v>
      </c>
      <c r="K5009" s="1">
        <f>Sales_Data[[#This Row],[Order Quantity]]*Sales_Data[[#This Row],[Unit Price]]</f>
        <v>1322.1333333333334</v>
      </c>
      <c r="L5009" s="1">
        <v>363.58666666666676</v>
      </c>
    </row>
    <row r="5010" spans="1:12">
      <c r="A5010" t="s">
        <v>5033</v>
      </c>
      <c r="B5010" s="2">
        <v>42034</v>
      </c>
      <c r="C5010">
        <v>5</v>
      </c>
      <c r="D5010" t="s">
        <v>2</v>
      </c>
      <c r="E5010" t="s">
        <v>8168</v>
      </c>
      <c r="F5010" t="s">
        <v>8027</v>
      </c>
      <c r="G5010">
        <v>12</v>
      </c>
      <c r="H5010">
        <v>2</v>
      </c>
      <c r="I5010">
        <v>9</v>
      </c>
      <c r="J5010" s="1">
        <v>438.47777777777782</v>
      </c>
      <c r="K5010" s="1">
        <f>Sales_Data[[#This Row],[Order Quantity]]*Sales_Data[[#This Row],[Unit Price]]</f>
        <v>3946.3</v>
      </c>
      <c r="L5010" s="1">
        <v>175.39111111111114</v>
      </c>
    </row>
    <row r="5011" spans="1:12">
      <c r="A5011" t="s">
        <v>5034</v>
      </c>
      <c r="B5011" s="2">
        <v>42034</v>
      </c>
      <c r="C5011">
        <v>5</v>
      </c>
      <c r="D5011" t="s">
        <v>4</v>
      </c>
      <c r="E5011" t="s">
        <v>8168</v>
      </c>
      <c r="F5011" t="s">
        <v>8027</v>
      </c>
      <c r="G5011">
        <v>13</v>
      </c>
      <c r="H5011">
        <v>2</v>
      </c>
      <c r="I5011">
        <v>4</v>
      </c>
      <c r="J5011" s="1">
        <v>218.86666666666667</v>
      </c>
      <c r="K5011" s="1">
        <f>Sales_Data[[#This Row],[Order Quantity]]*Sales_Data[[#This Row],[Unit Price]]</f>
        <v>875.4666666666667</v>
      </c>
      <c r="L5011" s="1">
        <v>170.71600000000001</v>
      </c>
    </row>
    <row r="5012" spans="1:12">
      <c r="A5012" t="s">
        <v>5035</v>
      </c>
      <c r="B5012" s="2">
        <v>42034</v>
      </c>
      <c r="C5012">
        <v>1</v>
      </c>
      <c r="D5012" t="s">
        <v>3</v>
      </c>
      <c r="E5012" t="s">
        <v>8168</v>
      </c>
      <c r="F5012" t="s">
        <v>8027</v>
      </c>
      <c r="G5012">
        <v>2</v>
      </c>
      <c r="H5012">
        <v>1</v>
      </c>
      <c r="I5012">
        <v>3</v>
      </c>
      <c r="J5012" s="1">
        <v>651.38888888888891</v>
      </c>
      <c r="K5012" s="1">
        <f>Sales_Data[[#This Row],[Order Quantity]]*Sales_Data[[#This Row],[Unit Price]]</f>
        <v>1954.1666666666667</v>
      </c>
      <c r="L5012" s="1">
        <v>319.18055555555554</v>
      </c>
    </row>
    <row r="5013" spans="1:12">
      <c r="A5013" t="s">
        <v>5036</v>
      </c>
      <c r="B5013" s="2">
        <v>42035</v>
      </c>
      <c r="C5013">
        <v>10</v>
      </c>
      <c r="D5013" t="s">
        <v>4</v>
      </c>
      <c r="E5013" t="s">
        <v>8168</v>
      </c>
      <c r="F5013" t="s">
        <v>8027</v>
      </c>
      <c r="G5013">
        <v>27</v>
      </c>
      <c r="H5013">
        <v>4</v>
      </c>
      <c r="I5013">
        <v>1</v>
      </c>
      <c r="J5013" s="1">
        <v>186.85555555555555</v>
      </c>
      <c r="K5013" s="1">
        <f>Sales_Data[[#This Row],[Order Quantity]]*Sales_Data[[#This Row],[Unit Price]]</f>
        <v>186.85555555555555</v>
      </c>
      <c r="L5013" s="1">
        <v>82.216444444444448</v>
      </c>
    </row>
    <row r="5014" spans="1:12">
      <c r="A5014" t="s">
        <v>5037</v>
      </c>
      <c r="B5014" s="2">
        <v>42035</v>
      </c>
      <c r="C5014">
        <v>6</v>
      </c>
      <c r="D5014" t="s">
        <v>4</v>
      </c>
      <c r="E5014" t="s">
        <v>8168</v>
      </c>
      <c r="F5014" t="s">
        <v>8027</v>
      </c>
      <c r="G5014">
        <v>15</v>
      </c>
      <c r="H5014">
        <v>3</v>
      </c>
      <c r="I5014">
        <v>2</v>
      </c>
      <c r="J5014" s="1">
        <v>270.23333333333335</v>
      </c>
      <c r="K5014" s="1">
        <f>Sales_Data[[#This Row],[Order Quantity]]*Sales_Data[[#This Row],[Unit Price]]</f>
        <v>540.4666666666667</v>
      </c>
      <c r="L5014" s="1">
        <v>151.33066666666667</v>
      </c>
    </row>
    <row r="5015" spans="1:12">
      <c r="A5015" t="s">
        <v>5038</v>
      </c>
      <c r="B5015" s="2">
        <v>42035</v>
      </c>
      <c r="C5015">
        <v>13</v>
      </c>
      <c r="D5015" t="s">
        <v>2</v>
      </c>
      <c r="E5015" t="s">
        <v>8168</v>
      </c>
      <c r="F5015" t="s">
        <v>8026</v>
      </c>
      <c r="G5015">
        <v>36</v>
      </c>
      <c r="H5015">
        <v>5</v>
      </c>
      <c r="I5015">
        <v>5</v>
      </c>
      <c r="J5015" s="1">
        <v>189.08888888888887</v>
      </c>
      <c r="K5015" s="1">
        <f>Sales_Data[[#This Row],[Order Quantity]]*Sales_Data[[#This Row],[Unit Price]]</f>
        <v>945.44444444444434</v>
      </c>
      <c r="L5015" s="1">
        <v>158.83466666666666</v>
      </c>
    </row>
    <row r="5016" spans="1:12">
      <c r="A5016" t="s">
        <v>5039</v>
      </c>
      <c r="B5016" s="2">
        <v>42035</v>
      </c>
      <c r="C5016">
        <v>10</v>
      </c>
      <c r="D5016" t="s">
        <v>4</v>
      </c>
      <c r="E5016" t="s">
        <v>8168</v>
      </c>
      <c r="F5016" t="s">
        <v>8027</v>
      </c>
      <c r="G5016">
        <v>27</v>
      </c>
      <c r="H5016">
        <v>4</v>
      </c>
      <c r="I5016">
        <v>7</v>
      </c>
      <c r="J5016" s="1">
        <v>389.34444444444443</v>
      </c>
      <c r="K5016" s="1">
        <f>Sales_Data[[#This Row],[Order Quantity]]*Sales_Data[[#This Row],[Unit Price]]</f>
        <v>2725.411111111111</v>
      </c>
      <c r="L5016" s="1">
        <v>245.28700000000001</v>
      </c>
    </row>
    <row r="5017" spans="1:12">
      <c r="A5017" t="s">
        <v>5040</v>
      </c>
      <c r="B5017" s="2">
        <v>42035</v>
      </c>
      <c r="C5017">
        <v>13</v>
      </c>
      <c r="D5017" t="s">
        <v>2</v>
      </c>
      <c r="E5017" t="s">
        <v>8168</v>
      </c>
      <c r="F5017" t="s">
        <v>8026</v>
      </c>
      <c r="G5017">
        <v>36</v>
      </c>
      <c r="H5017">
        <v>5</v>
      </c>
      <c r="I5017">
        <v>1</v>
      </c>
      <c r="J5017" s="1">
        <v>293.31111111111113</v>
      </c>
      <c r="K5017" s="1">
        <f>Sales_Data[[#This Row],[Order Quantity]]*Sales_Data[[#This Row],[Unit Price]]</f>
        <v>293.31111111111113</v>
      </c>
      <c r="L5017" s="1">
        <v>187.71911111111115</v>
      </c>
    </row>
    <row r="5018" spans="1:12">
      <c r="A5018" t="s">
        <v>5041</v>
      </c>
      <c r="B5018" s="2">
        <v>42036</v>
      </c>
      <c r="C5018">
        <v>17</v>
      </c>
      <c r="D5018" t="s">
        <v>4</v>
      </c>
      <c r="E5018" t="s">
        <v>8168</v>
      </c>
      <c r="F5018" t="s">
        <v>8025</v>
      </c>
      <c r="G5018">
        <v>47</v>
      </c>
      <c r="H5018">
        <v>7</v>
      </c>
      <c r="I5018">
        <v>8</v>
      </c>
      <c r="J5018" s="1">
        <v>189.08888888888887</v>
      </c>
      <c r="K5018" s="1">
        <f>Sales_Data[[#This Row],[Order Quantity]]*Sales_Data[[#This Row],[Unit Price]]</f>
        <v>1512.711111111111</v>
      </c>
      <c r="L5018" s="1">
        <v>113.45333333333332</v>
      </c>
    </row>
    <row r="5019" spans="1:12">
      <c r="A5019" t="s">
        <v>5042</v>
      </c>
      <c r="B5019" s="2">
        <v>42036</v>
      </c>
      <c r="C5019">
        <v>5</v>
      </c>
      <c r="D5019" t="s">
        <v>2</v>
      </c>
      <c r="E5019" t="s">
        <v>8168</v>
      </c>
      <c r="F5019" t="s">
        <v>8027</v>
      </c>
      <c r="G5019">
        <v>12</v>
      </c>
      <c r="H5019">
        <v>2</v>
      </c>
      <c r="I5019">
        <v>1</v>
      </c>
      <c r="J5019" s="1">
        <v>612.67777777777781</v>
      </c>
      <c r="K5019" s="1">
        <f>Sales_Data[[#This Row],[Order Quantity]]*Sales_Data[[#This Row],[Unit Price]]</f>
        <v>612.67777777777781</v>
      </c>
      <c r="L5019" s="1">
        <v>257.32466666666664</v>
      </c>
    </row>
    <row r="5020" spans="1:12">
      <c r="A5020" t="s">
        <v>5043</v>
      </c>
      <c r="B5020" s="2">
        <v>42036</v>
      </c>
      <c r="C5020">
        <v>5</v>
      </c>
      <c r="D5020" t="s">
        <v>4</v>
      </c>
      <c r="E5020" t="s">
        <v>8168</v>
      </c>
      <c r="F5020" t="s">
        <v>8027</v>
      </c>
      <c r="G5020">
        <v>13</v>
      </c>
      <c r="H5020">
        <v>2</v>
      </c>
      <c r="I5020">
        <v>7</v>
      </c>
      <c r="J5020" s="1">
        <v>122.83333333333333</v>
      </c>
      <c r="K5020" s="1">
        <f>Sales_Data[[#This Row],[Order Quantity]]*Sales_Data[[#This Row],[Unit Price]]</f>
        <v>859.83333333333326</v>
      </c>
      <c r="L5020" s="1">
        <v>77.385000000000005</v>
      </c>
    </row>
    <row r="5021" spans="1:12">
      <c r="A5021" t="s">
        <v>5044</v>
      </c>
      <c r="B5021" s="2">
        <v>42037</v>
      </c>
      <c r="C5021">
        <v>19</v>
      </c>
      <c r="D5021" t="s">
        <v>4</v>
      </c>
      <c r="E5021" t="s">
        <v>8168</v>
      </c>
      <c r="F5021" t="s">
        <v>8028</v>
      </c>
      <c r="G5021">
        <v>55</v>
      </c>
      <c r="H5021">
        <v>8</v>
      </c>
      <c r="I5021">
        <v>5</v>
      </c>
      <c r="J5021" s="1">
        <v>114.64444444444445</v>
      </c>
      <c r="K5021" s="1">
        <f>Sales_Data[[#This Row],[Order Quantity]]*Sales_Data[[#This Row],[Unit Price]]</f>
        <v>573.22222222222217</v>
      </c>
      <c r="L5021" s="1">
        <v>90.569111111111113</v>
      </c>
    </row>
    <row r="5022" spans="1:12">
      <c r="A5022" t="s">
        <v>5045</v>
      </c>
      <c r="B5022" s="2">
        <v>42037</v>
      </c>
      <c r="C5022">
        <v>3</v>
      </c>
      <c r="D5022" t="s">
        <v>4</v>
      </c>
      <c r="E5022" t="s">
        <v>8168</v>
      </c>
      <c r="F5022" t="s">
        <v>8027</v>
      </c>
      <c r="G5022">
        <v>8</v>
      </c>
      <c r="H5022">
        <v>2</v>
      </c>
      <c r="I5022">
        <v>4</v>
      </c>
      <c r="J5022" s="1">
        <v>631.28888888888889</v>
      </c>
      <c r="K5022" s="1">
        <f>Sales_Data[[#This Row],[Order Quantity]]*Sales_Data[[#This Row],[Unit Price]]</f>
        <v>2525.1555555555556</v>
      </c>
      <c r="L5022" s="1">
        <v>454.52800000000002</v>
      </c>
    </row>
    <row r="5023" spans="1:12">
      <c r="A5023" t="s">
        <v>5046</v>
      </c>
      <c r="B5023" s="2">
        <v>42037</v>
      </c>
      <c r="C5023">
        <v>10</v>
      </c>
      <c r="D5023" t="s">
        <v>4</v>
      </c>
      <c r="E5023" t="s">
        <v>8168</v>
      </c>
      <c r="F5023" t="s">
        <v>8027</v>
      </c>
      <c r="G5023">
        <v>27</v>
      </c>
      <c r="H5023">
        <v>4</v>
      </c>
      <c r="I5023">
        <v>8</v>
      </c>
      <c r="J5023" s="1">
        <v>280.65555555555557</v>
      </c>
      <c r="K5023" s="1">
        <f>Sales_Data[[#This Row],[Order Quantity]]*Sales_Data[[#This Row],[Unit Price]]</f>
        <v>2245.2444444444445</v>
      </c>
      <c r="L5023" s="1">
        <v>207.6851111111111</v>
      </c>
    </row>
    <row r="5024" spans="1:12">
      <c r="A5024" t="s">
        <v>5047</v>
      </c>
      <c r="B5024" s="2">
        <v>42037</v>
      </c>
      <c r="C5024">
        <v>20</v>
      </c>
      <c r="D5024" t="s">
        <v>4</v>
      </c>
      <c r="E5024" t="s">
        <v>8168</v>
      </c>
      <c r="F5024" t="s">
        <v>8028</v>
      </c>
      <c r="G5024">
        <v>57</v>
      </c>
      <c r="H5024">
        <v>8</v>
      </c>
      <c r="I5024">
        <v>7</v>
      </c>
      <c r="J5024" s="1">
        <v>142.1888888888889</v>
      </c>
      <c r="K5024" s="1">
        <f>Sales_Data[[#This Row],[Order Quantity]]*Sales_Data[[#This Row],[Unit Price]]</f>
        <v>995.32222222222231</v>
      </c>
      <c r="L5024" s="1">
        <v>71.094444444444449</v>
      </c>
    </row>
    <row r="5025" spans="1:12">
      <c r="A5025" t="s">
        <v>5048</v>
      </c>
      <c r="B5025" s="2">
        <v>42038</v>
      </c>
      <c r="C5025">
        <v>7</v>
      </c>
      <c r="D5025" t="s">
        <v>4</v>
      </c>
      <c r="E5025" t="s">
        <v>8168</v>
      </c>
      <c r="F5025" t="s">
        <v>8027</v>
      </c>
      <c r="G5025">
        <v>21</v>
      </c>
      <c r="H5025">
        <v>3</v>
      </c>
      <c r="I5025">
        <v>8</v>
      </c>
      <c r="J5025" s="1">
        <v>343.93333333333334</v>
      </c>
      <c r="K5025" s="1">
        <f>Sales_Data[[#This Row],[Order Quantity]]*Sales_Data[[#This Row],[Unit Price]]</f>
        <v>2751.4666666666667</v>
      </c>
      <c r="L5025" s="1">
        <v>230.43533333333335</v>
      </c>
    </row>
    <row r="5026" spans="1:12">
      <c r="A5026" t="s">
        <v>5049</v>
      </c>
      <c r="B5026" s="2">
        <v>42038</v>
      </c>
      <c r="C5026">
        <v>3</v>
      </c>
      <c r="D5026" t="s">
        <v>4</v>
      </c>
      <c r="E5026" t="s">
        <v>8168</v>
      </c>
      <c r="F5026" t="s">
        <v>8027</v>
      </c>
      <c r="G5026">
        <v>8</v>
      </c>
      <c r="H5026">
        <v>2</v>
      </c>
      <c r="I5026">
        <v>3</v>
      </c>
      <c r="J5026" s="1">
        <v>19.355555555555558</v>
      </c>
      <c r="K5026" s="1">
        <f>Sales_Data[[#This Row],[Order Quantity]]*Sales_Data[[#This Row],[Unit Price]]</f>
        <v>58.066666666666677</v>
      </c>
      <c r="L5026" s="1">
        <v>16.258666666666667</v>
      </c>
    </row>
    <row r="5027" spans="1:12">
      <c r="A5027" t="s">
        <v>5050</v>
      </c>
      <c r="B5027" s="2">
        <v>42038</v>
      </c>
      <c r="C5027">
        <v>1</v>
      </c>
      <c r="D5027" t="s">
        <v>4</v>
      </c>
      <c r="E5027" t="s">
        <v>8168</v>
      </c>
      <c r="F5027" t="s">
        <v>8027</v>
      </c>
      <c r="G5027">
        <v>1</v>
      </c>
      <c r="H5027">
        <v>1</v>
      </c>
      <c r="I5027">
        <v>3</v>
      </c>
      <c r="J5027" s="1">
        <v>108.6888888888889</v>
      </c>
      <c r="K5027" s="1">
        <f>Sales_Data[[#This Row],[Order Quantity]]*Sales_Data[[#This Row],[Unit Price]]</f>
        <v>326.06666666666672</v>
      </c>
      <c r="L5027" s="1">
        <v>76.082222222222228</v>
      </c>
    </row>
    <row r="5028" spans="1:12">
      <c r="A5028" t="s">
        <v>5051</v>
      </c>
      <c r="B5028" s="2">
        <v>42039</v>
      </c>
      <c r="C5028">
        <v>19</v>
      </c>
      <c r="D5028" t="s">
        <v>4</v>
      </c>
      <c r="E5028" t="s">
        <v>8168</v>
      </c>
      <c r="F5028" t="s">
        <v>8028</v>
      </c>
      <c r="G5028">
        <v>54</v>
      </c>
      <c r="H5028">
        <v>8</v>
      </c>
      <c r="I5028">
        <v>2</v>
      </c>
      <c r="J5028" s="1">
        <v>25.311111111111114</v>
      </c>
      <c r="K5028" s="1">
        <f>Sales_Data[[#This Row],[Order Quantity]]*Sales_Data[[#This Row],[Unit Price]]</f>
        <v>50.622222222222227</v>
      </c>
      <c r="L5028" s="1">
        <v>16.452222222222225</v>
      </c>
    </row>
    <row r="5029" spans="1:12">
      <c r="A5029" t="s">
        <v>5052</v>
      </c>
      <c r="B5029" s="2">
        <v>42040</v>
      </c>
      <c r="C5029">
        <v>1</v>
      </c>
      <c r="D5029" t="s">
        <v>2</v>
      </c>
      <c r="E5029" t="s">
        <v>8168</v>
      </c>
      <c r="F5029" t="s">
        <v>8027</v>
      </c>
      <c r="G5029">
        <v>2</v>
      </c>
      <c r="H5029">
        <v>1</v>
      </c>
      <c r="I5029">
        <v>9</v>
      </c>
      <c r="J5029" s="1">
        <v>25.311111111111114</v>
      </c>
      <c r="K5029" s="1">
        <f>Sales_Data[[#This Row],[Order Quantity]]*Sales_Data[[#This Row],[Unit Price]]</f>
        <v>227.8</v>
      </c>
      <c r="L5029" s="1">
        <v>17.97088888888889</v>
      </c>
    </row>
    <row r="5030" spans="1:12">
      <c r="A5030" t="s">
        <v>5053</v>
      </c>
      <c r="B5030" s="2">
        <v>42040</v>
      </c>
      <c r="C5030">
        <v>16</v>
      </c>
      <c r="D5030" t="s">
        <v>3</v>
      </c>
      <c r="E5030" t="s">
        <v>8168</v>
      </c>
      <c r="F5030" t="s">
        <v>8025</v>
      </c>
      <c r="G5030">
        <v>46</v>
      </c>
      <c r="H5030">
        <v>7</v>
      </c>
      <c r="I5030">
        <v>9</v>
      </c>
      <c r="J5030" s="1">
        <v>702.01111111111118</v>
      </c>
      <c r="K5030" s="1">
        <f>Sales_Data[[#This Row],[Order Quantity]]*Sales_Data[[#This Row],[Unit Price]]</f>
        <v>6318.1</v>
      </c>
      <c r="L5030" s="1">
        <v>526.50833333333344</v>
      </c>
    </row>
    <row r="5031" spans="1:12">
      <c r="A5031" t="s">
        <v>5054</v>
      </c>
      <c r="B5031" s="2">
        <v>42041</v>
      </c>
      <c r="C5031">
        <v>5</v>
      </c>
      <c r="D5031" t="s">
        <v>4</v>
      </c>
      <c r="E5031" t="s">
        <v>8168</v>
      </c>
      <c r="F5031" t="s">
        <v>8027</v>
      </c>
      <c r="G5031">
        <v>14</v>
      </c>
      <c r="H5031">
        <v>2</v>
      </c>
      <c r="I5031">
        <v>6</v>
      </c>
      <c r="J5031" s="1">
        <v>189.08888888888887</v>
      </c>
      <c r="K5031" s="1">
        <f>Sales_Data[[#This Row],[Order Quantity]]*Sales_Data[[#This Row],[Unit Price]]</f>
        <v>1134.5333333333333</v>
      </c>
      <c r="L5031" s="1">
        <v>103.99888888888889</v>
      </c>
    </row>
    <row r="5032" spans="1:12">
      <c r="A5032" t="s">
        <v>5055</v>
      </c>
      <c r="B5032" s="2">
        <v>42041</v>
      </c>
      <c r="C5032">
        <v>19</v>
      </c>
      <c r="D5032" t="s">
        <v>2</v>
      </c>
      <c r="E5032" t="s">
        <v>8168</v>
      </c>
      <c r="F5032" t="s">
        <v>8028</v>
      </c>
      <c r="G5032">
        <v>53</v>
      </c>
      <c r="H5032">
        <v>8</v>
      </c>
      <c r="I5032">
        <v>1</v>
      </c>
      <c r="J5032" s="1">
        <v>339.4666666666667</v>
      </c>
      <c r="K5032" s="1">
        <f>Sales_Data[[#This Row],[Order Quantity]]*Sales_Data[[#This Row],[Unit Price]]</f>
        <v>339.4666666666667</v>
      </c>
      <c r="L5032" s="1">
        <v>247.81066666666669</v>
      </c>
    </row>
    <row r="5033" spans="1:12">
      <c r="A5033" t="s">
        <v>5056</v>
      </c>
      <c r="B5033" s="2">
        <v>42041</v>
      </c>
      <c r="C5033">
        <v>6</v>
      </c>
      <c r="D5033" t="s">
        <v>2</v>
      </c>
      <c r="E5033" t="s">
        <v>8168</v>
      </c>
      <c r="F5033" t="s">
        <v>8027</v>
      </c>
      <c r="G5033">
        <v>15</v>
      </c>
      <c r="H5033">
        <v>3</v>
      </c>
      <c r="I5033">
        <v>3</v>
      </c>
      <c r="J5033" s="1">
        <v>97.522222222222226</v>
      </c>
      <c r="K5033" s="1">
        <f>Sales_Data[[#This Row],[Order Quantity]]*Sales_Data[[#This Row],[Unit Price]]</f>
        <v>292.56666666666666</v>
      </c>
      <c r="L5033" s="1">
        <v>80.943444444444438</v>
      </c>
    </row>
    <row r="5034" spans="1:12">
      <c r="A5034" t="s">
        <v>5057</v>
      </c>
      <c r="B5034" s="2">
        <v>42041</v>
      </c>
      <c r="C5034">
        <v>17</v>
      </c>
      <c r="D5034" t="s">
        <v>4</v>
      </c>
      <c r="E5034" t="s">
        <v>8168</v>
      </c>
      <c r="F5034" t="s">
        <v>8025</v>
      </c>
      <c r="G5034">
        <v>48</v>
      </c>
      <c r="H5034">
        <v>7</v>
      </c>
      <c r="I5034">
        <v>4</v>
      </c>
      <c r="J5034" s="1">
        <v>122.08888888888889</v>
      </c>
      <c r="K5034" s="1">
        <f>Sales_Data[[#This Row],[Order Quantity]]*Sales_Data[[#This Row],[Unit Price]]</f>
        <v>488.35555555555555</v>
      </c>
      <c r="L5034" s="1">
        <v>100.11288888888889</v>
      </c>
    </row>
    <row r="5035" spans="1:12">
      <c r="A5035" t="s">
        <v>5058</v>
      </c>
      <c r="B5035" s="2">
        <v>42041</v>
      </c>
      <c r="C5035">
        <v>5</v>
      </c>
      <c r="D5035" t="s">
        <v>4</v>
      </c>
      <c r="E5035" t="s">
        <v>8168</v>
      </c>
      <c r="F5035" t="s">
        <v>8027</v>
      </c>
      <c r="G5035">
        <v>15</v>
      </c>
      <c r="H5035">
        <v>2</v>
      </c>
      <c r="I5035">
        <v>9</v>
      </c>
      <c r="J5035" s="1">
        <v>106.45555555555556</v>
      </c>
      <c r="K5035" s="1">
        <f>Sales_Data[[#This Row],[Order Quantity]]*Sales_Data[[#This Row],[Unit Price]]</f>
        <v>958.1</v>
      </c>
      <c r="L5035" s="1">
        <v>52.163222222222224</v>
      </c>
    </row>
    <row r="5036" spans="1:12">
      <c r="A5036" t="s">
        <v>5059</v>
      </c>
      <c r="B5036" s="2">
        <v>42041</v>
      </c>
      <c r="C5036">
        <v>16</v>
      </c>
      <c r="D5036" t="s">
        <v>4</v>
      </c>
      <c r="E5036" t="s">
        <v>8168</v>
      </c>
      <c r="F5036" t="s">
        <v>8025</v>
      </c>
      <c r="G5036">
        <v>44</v>
      </c>
      <c r="H5036">
        <v>7</v>
      </c>
      <c r="I5036">
        <v>8</v>
      </c>
      <c r="J5036" s="1">
        <v>111.66666666666667</v>
      </c>
      <c r="K5036" s="1">
        <f>Sales_Data[[#This Row],[Order Quantity]]*Sales_Data[[#This Row],[Unit Price]]</f>
        <v>893.33333333333337</v>
      </c>
      <c r="L5036" s="1">
        <v>50.25</v>
      </c>
    </row>
    <row r="5037" spans="1:12">
      <c r="A5037" t="s">
        <v>5060</v>
      </c>
      <c r="B5037" s="2">
        <v>42042</v>
      </c>
      <c r="C5037">
        <v>8</v>
      </c>
      <c r="D5037" t="s">
        <v>4</v>
      </c>
      <c r="E5037" t="s">
        <v>8168</v>
      </c>
      <c r="F5037" t="s">
        <v>8027</v>
      </c>
      <c r="G5037">
        <v>23</v>
      </c>
      <c r="H5037">
        <v>4</v>
      </c>
      <c r="I5037">
        <v>4</v>
      </c>
      <c r="J5037" s="1">
        <v>117.62222222222223</v>
      </c>
      <c r="K5037" s="1">
        <f>Sales_Data[[#This Row],[Order Quantity]]*Sales_Data[[#This Row],[Unit Price]]</f>
        <v>470.48888888888894</v>
      </c>
      <c r="L5037" s="1">
        <v>89.392888888888891</v>
      </c>
    </row>
    <row r="5038" spans="1:12">
      <c r="A5038" t="s">
        <v>5061</v>
      </c>
      <c r="B5038" s="2">
        <v>42042</v>
      </c>
      <c r="C5038">
        <v>15</v>
      </c>
      <c r="D5038" t="s">
        <v>4</v>
      </c>
      <c r="E5038" t="s">
        <v>8168</v>
      </c>
      <c r="F5038" t="s">
        <v>8025</v>
      </c>
      <c r="G5038">
        <v>43</v>
      </c>
      <c r="H5038">
        <v>6</v>
      </c>
      <c r="I5038">
        <v>9</v>
      </c>
      <c r="J5038" s="1">
        <v>117.62222222222223</v>
      </c>
      <c r="K5038" s="1">
        <f>Sales_Data[[#This Row],[Order Quantity]]*Sales_Data[[#This Row],[Unit Price]]</f>
        <v>1058.6000000000001</v>
      </c>
      <c r="L5038" s="1">
        <v>77.630666666666684</v>
      </c>
    </row>
    <row r="5039" spans="1:12">
      <c r="A5039" t="s">
        <v>5062</v>
      </c>
      <c r="B5039" s="2">
        <v>42043</v>
      </c>
      <c r="C5039">
        <v>19</v>
      </c>
      <c r="D5039" t="s">
        <v>4</v>
      </c>
      <c r="E5039" t="s">
        <v>8168</v>
      </c>
      <c r="F5039" t="s">
        <v>8028</v>
      </c>
      <c r="G5039">
        <v>54</v>
      </c>
      <c r="H5039">
        <v>8</v>
      </c>
      <c r="I5039">
        <v>7</v>
      </c>
      <c r="J5039" s="1">
        <v>615.65555555555557</v>
      </c>
      <c r="K5039" s="1">
        <f>Sales_Data[[#This Row],[Order Quantity]]*Sales_Data[[#This Row],[Unit Price]]</f>
        <v>4309.5888888888894</v>
      </c>
      <c r="L5039" s="1">
        <v>270.88844444444447</v>
      </c>
    </row>
    <row r="5040" spans="1:12">
      <c r="A5040" t="s">
        <v>5063</v>
      </c>
      <c r="B5040" s="2">
        <v>42043</v>
      </c>
      <c r="C5040">
        <v>17</v>
      </c>
      <c r="D5040" t="s">
        <v>4</v>
      </c>
      <c r="E5040" t="s">
        <v>8168</v>
      </c>
      <c r="F5040" t="s">
        <v>8025</v>
      </c>
      <c r="G5040">
        <v>48</v>
      </c>
      <c r="H5040">
        <v>7</v>
      </c>
      <c r="I5040">
        <v>7</v>
      </c>
      <c r="J5040" s="1">
        <v>125.8111111111111</v>
      </c>
      <c r="K5040" s="1">
        <f>Sales_Data[[#This Row],[Order Quantity]]*Sales_Data[[#This Row],[Unit Price]]</f>
        <v>880.67777777777769</v>
      </c>
      <c r="L5040" s="1">
        <v>66.679888888888897</v>
      </c>
    </row>
    <row r="5041" spans="1:12">
      <c r="A5041" t="s">
        <v>5064</v>
      </c>
      <c r="B5041" s="2">
        <v>42043</v>
      </c>
      <c r="C5041">
        <v>3</v>
      </c>
      <c r="D5041" t="s">
        <v>2</v>
      </c>
      <c r="E5041" t="s">
        <v>8168</v>
      </c>
      <c r="F5041" t="s">
        <v>8027</v>
      </c>
      <c r="G5041">
        <v>8</v>
      </c>
      <c r="H5041">
        <v>2</v>
      </c>
      <c r="I5041">
        <v>4</v>
      </c>
      <c r="J5041" s="1">
        <v>125.06666666666668</v>
      </c>
      <c r="K5041" s="1">
        <f>Sales_Data[[#This Row],[Order Quantity]]*Sales_Data[[#This Row],[Unit Price]]</f>
        <v>500.26666666666671</v>
      </c>
      <c r="L5041" s="1">
        <v>56.280000000000008</v>
      </c>
    </row>
    <row r="5042" spans="1:12">
      <c r="A5042" t="s">
        <v>5065</v>
      </c>
      <c r="B5042" s="2">
        <v>42043</v>
      </c>
      <c r="C5042">
        <v>18</v>
      </c>
      <c r="D5042" t="s">
        <v>4</v>
      </c>
      <c r="E5042" t="s">
        <v>8168</v>
      </c>
      <c r="F5042" t="s">
        <v>8025</v>
      </c>
      <c r="G5042">
        <v>52</v>
      </c>
      <c r="H5042">
        <v>8</v>
      </c>
      <c r="I5042">
        <v>7</v>
      </c>
      <c r="J5042" s="1">
        <v>283.63333333333338</v>
      </c>
      <c r="K5042" s="1">
        <f>Sales_Data[[#This Row],[Order Quantity]]*Sales_Data[[#This Row],[Unit Price]]</f>
        <v>1985.4333333333336</v>
      </c>
      <c r="L5042" s="1">
        <v>136.14400000000001</v>
      </c>
    </row>
    <row r="5043" spans="1:12">
      <c r="A5043" t="s">
        <v>5066</v>
      </c>
      <c r="B5043" s="2">
        <v>42043</v>
      </c>
      <c r="C5043">
        <v>8</v>
      </c>
      <c r="D5043" t="s">
        <v>4</v>
      </c>
      <c r="E5043" t="s">
        <v>8168</v>
      </c>
      <c r="F5043" t="s">
        <v>8027</v>
      </c>
      <c r="G5043">
        <v>23</v>
      </c>
      <c r="H5043">
        <v>4</v>
      </c>
      <c r="I5043">
        <v>6</v>
      </c>
      <c r="J5043" s="1">
        <v>113.15555555555555</v>
      </c>
      <c r="K5043" s="1">
        <f>Sales_Data[[#This Row],[Order Quantity]]*Sales_Data[[#This Row],[Unit Price]]</f>
        <v>678.93333333333328</v>
      </c>
      <c r="L5043" s="1">
        <v>73.551111111111112</v>
      </c>
    </row>
    <row r="5044" spans="1:12">
      <c r="A5044" t="s">
        <v>5067</v>
      </c>
      <c r="B5044" s="2">
        <v>42043</v>
      </c>
      <c r="C5044">
        <v>17</v>
      </c>
      <c r="D5044" t="s">
        <v>3</v>
      </c>
      <c r="E5044" t="s">
        <v>8168</v>
      </c>
      <c r="F5044" t="s">
        <v>8025</v>
      </c>
      <c r="G5044">
        <v>49</v>
      </c>
      <c r="H5044">
        <v>7</v>
      </c>
      <c r="I5044">
        <v>6</v>
      </c>
      <c r="J5044" s="1">
        <v>107.2</v>
      </c>
      <c r="K5044" s="1">
        <f>Sales_Data[[#This Row],[Order Quantity]]*Sales_Data[[#This Row],[Unit Price]]</f>
        <v>643.20000000000005</v>
      </c>
      <c r="L5044" s="1">
        <v>52.527999999999999</v>
      </c>
    </row>
    <row r="5045" spans="1:12">
      <c r="A5045" t="s">
        <v>5068</v>
      </c>
      <c r="B5045" s="2">
        <v>42043</v>
      </c>
      <c r="C5045">
        <v>3</v>
      </c>
      <c r="D5045" t="s">
        <v>2</v>
      </c>
      <c r="E5045" t="s">
        <v>8168</v>
      </c>
      <c r="F5045" t="s">
        <v>8027</v>
      </c>
      <c r="G5045">
        <v>7</v>
      </c>
      <c r="H5045">
        <v>1</v>
      </c>
      <c r="I5045">
        <v>8</v>
      </c>
      <c r="J5045" s="1">
        <v>107.2</v>
      </c>
      <c r="K5045" s="1">
        <f>Sales_Data[[#This Row],[Order Quantity]]*Sales_Data[[#This Row],[Unit Price]]</f>
        <v>857.6</v>
      </c>
      <c r="L5045" s="1">
        <v>76.112000000000009</v>
      </c>
    </row>
    <row r="5046" spans="1:12">
      <c r="A5046" t="s">
        <v>5069</v>
      </c>
      <c r="B5046" s="2">
        <v>42043</v>
      </c>
      <c r="C5046">
        <v>2</v>
      </c>
      <c r="D5046" t="s">
        <v>2</v>
      </c>
      <c r="E5046" t="s">
        <v>8168</v>
      </c>
      <c r="F5046" t="s">
        <v>8027</v>
      </c>
      <c r="G5046">
        <v>6</v>
      </c>
      <c r="H5046">
        <v>1</v>
      </c>
      <c r="I5046">
        <v>2</v>
      </c>
      <c r="J5046" s="1">
        <v>276.93333333333334</v>
      </c>
      <c r="K5046" s="1">
        <f>Sales_Data[[#This Row],[Order Quantity]]*Sales_Data[[#This Row],[Unit Price]]</f>
        <v>553.86666666666667</v>
      </c>
      <c r="L5046" s="1">
        <v>110.77333333333334</v>
      </c>
    </row>
    <row r="5047" spans="1:12">
      <c r="A5047" t="s">
        <v>5070</v>
      </c>
      <c r="B5047" s="2">
        <v>42043</v>
      </c>
      <c r="C5047">
        <v>12</v>
      </c>
      <c r="D5047" t="s">
        <v>4</v>
      </c>
      <c r="E5047" t="s">
        <v>8168</v>
      </c>
      <c r="F5047" t="s">
        <v>8026</v>
      </c>
      <c r="G5047">
        <v>34</v>
      </c>
      <c r="H5047">
        <v>5</v>
      </c>
      <c r="I5047">
        <v>5</v>
      </c>
      <c r="J5047" s="1">
        <v>107.94444444444444</v>
      </c>
      <c r="K5047" s="1">
        <f>Sales_Data[[#This Row],[Order Quantity]]*Sales_Data[[#This Row],[Unit Price]]</f>
        <v>539.72222222222217</v>
      </c>
      <c r="L5047" s="1">
        <v>89.593888888888884</v>
      </c>
    </row>
    <row r="5048" spans="1:12">
      <c r="A5048" t="s">
        <v>5071</v>
      </c>
      <c r="B5048" s="2">
        <v>42043</v>
      </c>
      <c r="C5048">
        <v>1</v>
      </c>
      <c r="D5048" t="s">
        <v>3</v>
      </c>
      <c r="E5048" t="s">
        <v>8168</v>
      </c>
      <c r="F5048" t="s">
        <v>8027</v>
      </c>
      <c r="G5048">
        <v>1</v>
      </c>
      <c r="H5048">
        <v>1</v>
      </c>
      <c r="I5048">
        <v>8</v>
      </c>
      <c r="J5048" s="1">
        <v>118.36666666666666</v>
      </c>
      <c r="K5048" s="1">
        <f>Sales_Data[[#This Row],[Order Quantity]]*Sales_Data[[#This Row],[Unit Price]]</f>
        <v>946.93333333333328</v>
      </c>
      <c r="L5048" s="1">
        <v>86.407666666666671</v>
      </c>
    </row>
    <row r="5049" spans="1:12">
      <c r="A5049" t="s">
        <v>5072</v>
      </c>
      <c r="B5049" s="2">
        <v>42044</v>
      </c>
      <c r="C5049">
        <v>11</v>
      </c>
      <c r="D5049" t="s">
        <v>3</v>
      </c>
      <c r="E5049" t="s">
        <v>8168</v>
      </c>
      <c r="F5049" t="s">
        <v>8026</v>
      </c>
      <c r="G5049">
        <v>32</v>
      </c>
      <c r="H5049">
        <v>5</v>
      </c>
      <c r="I5049">
        <v>8</v>
      </c>
      <c r="J5049" s="1">
        <v>681.16666666666663</v>
      </c>
      <c r="K5049" s="1">
        <f>Sales_Data[[#This Row],[Order Quantity]]*Sales_Data[[#This Row],[Unit Price]]</f>
        <v>5449.333333333333</v>
      </c>
      <c r="L5049" s="1">
        <v>367.83000000000004</v>
      </c>
    </row>
    <row r="5050" spans="1:12">
      <c r="A5050" t="s">
        <v>5073</v>
      </c>
      <c r="B5050" s="2">
        <v>42044</v>
      </c>
      <c r="C5050">
        <v>5</v>
      </c>
      <c r="D5050" t="s">
        <v>4</v>
      </c>
      <c r="E5050" t="s">
        <v>8168</v>
      </c>
      <c r="F5050" t="s">
        <v>8027</v>
      </c>
      <c r="G5050">
        <v>14</v>
      </c>
      <c r="H5050">
        <v>2</v>
      </c>
      <c r="I5050">
        <v>1</v>
      </c>
      <c r="J5050" s="1">
        <v>294.8</v>
      </c>
      <c r="K5050" s="1">
        <f>Sales_Data[[#This Row],[Order Quantity]]*Sales_Data[[#This Row],[Unit Price]]</f>
        <v>294.8</v>
      </c>
      <c r="L5050" s="1">
        <v>215.20400000000004</v>
      </c>
    </row>
    <row r="5051" spans="1:12">
      <c r="A5051" t="s">
        <v>5074</v>
      </c>
      <c r="B5051" s="2">
        <v>42044</v>
      </c>
      <c r="C5051">
        <v>5</v>
      </c>
      <c r="D5051" t="s">
        <v>4</v>
      </c>
      <c r="E5051" t="s">
        <v>8168</v>
      </c>
      <c r="F5051" t="s">
        <v>8027</v>
      </c>
      <c r="G5051">
        <v>13</v>
      </c>
      <c r="H5051">
        <v>2</v>
      </c>
      <c r="I5051">
        <v>2</v>
      </c>
      <c r="J5051" s="1">
        <v>125.06666666666668</v>
      </c>
      <c r="K5051" s="1">
        <f>Sales_Data[[#This Row],[Order Quantity]]*Sales_Data[[#This Row],[Unit Price]]</f>
        <v>250.13333333333335</v>
      </c>
      <c r="L5051" s="1">
        <v>67.536000000000001</v>
      </c>
    </row>
    <row r="5052" spans="1:12">
      <c r="A5052" t="s">
        <v>5075</v>
      </c>
      <c r="B5052" s="2">
        <v>42044</v>
      </c>
      <c r="C5052">
        <v>7</v>
      </c>
      <c r="D5052" t="s">
        <v>2</v>
      </c>
      <c r="E5052" t="s">
        <v>8168</v>
      </c>
      <c r="F5052" t="s">
        <v>8027</v>
      </c>
      <c r="G5052">
        <v>18</v>
      </c>
      <c r="H5052">
        <v>3</v>
      </c>
      <c r="I5052">
        <v>1</v>
      </c>
      <c r="J5052" s="1">
        <v>95.288888888888891</v>
      </c>
      <c r="K5052" s="1">
        <f>Sales_Data[[#This Row],[Order Quantity]]*Sales_Data[[#This Row],[Unit Price]]</f>
        <v>95.288888888888891</v>
      </c>
      <c r="L5052" s="1">
        <v>59.079111111111111</v>
      </c>
    </row>
    <row r="5053" spans="1:12">
      <c r="A5053" t="s">
        <v>5076</v>
      </c>
      <c r="B5053" s="2">
        <v>42044</v>
      </c>
      <c r="C5053">
        <v>7</v>
      </c>
      <c r="D5053" t="s">
        <v>4</v>
      </c>
      <c r="E5053" t="s">
        <v>8168</v>
      </c>
      <c r="F5053" t="s">
        <v>8027</v>
      </c>
      <c r="G5053">
        <v>18</v>
      </c>
      <c r="H5053">
        <v>3</v>
      </c>
      <c r="I5053">
        <v>6</v>
      </c>
      <c r="J5053" s="1">
        <v>198.02222222222224</v>
      </c>
      <c r="K5053" s="1">
        <f>Sales_Data[[#This Row],[Order Quantity]]*Sales_Data[[#This Row],[Unit Price]]</f>
        <v>1188.1333333333334</v>
      </c>
      <c r="L5053" s="1">
        <v>150.49688888888889</v>
      </c>
    </row>
    <row r="5054" spans="1:12">
      <c r="A5054" t="s">
        <v>5077</v>
      </c>
      <c r="B5054" s="2">
        <v>42045</v>
      </c>
      <c r="C5054">
        <v>4</v>
      </c>
      <c r="D5054" t="s">
        <v>4</v>
      </c>
      <c r="E5054" t="s">
        <v>8168</v>
      </c>
      <c r="F5054" t="s">
        <v>8027</v>
      </c>
      <c r="G5054">
        <v>11</v>
      </c>
      <c r="H5054">
        <v>2</v>
      </c>
      <c r="I5054">
        <v>5</v>
      </c>
      <c r="J5054" s="1">
        <v>223.33333333333334</v>
      </c>
      <c r="K5054" s="1">
        <f>Sales_Data[[#This Row],[Order Quantity]]*Sales_Data[[#This Row],[Unit Price]]</f>
        <v>1116.6666666666667</v>
      </c>
      <c r="L5054" s="1">
        <v>116.13333333333334</v>
      </c>
    </row>
    <row r="5055" spans="1:12">
      <c r="A5055" t="s">
        <v>5078</v>
      </c>
      <c r="B5055" s="2">
        <v>42045</v>
      </c>
      <c r="C5055">
        <v>18</v>
      </c>
      <c r="D5055" t="s">
        <v>3</v>
      </c>
      <c r="E5055" t="s">
        <v>8168</v>
      </c>
      <c r="F5055" t="s">
        <v>8025</v>
      </c>
      <c r="G5055">
        <v>50</v>
      </c>
      <c r="H5055">
        <v>7</v>
      </c>
      <c r="I5055">
        <v>6</v>
      </c>
      <c r="J5055" s="1">
        <v>95.288888888888891</v>
      </c>
      <c r="K5055" s="1">
        <f>Sales_Data[[#This Row],[Order Quantity]]*Sales_Data[[#This Row],[Unit Price]]</f>
        <v>571.73333333333335</v>
      </c>
      <c r="L5055" s="1">
        <v>73.372444444444454</v>
      </c>
    </row>
    <row r="5056" spans="1:12">
      <c r="A5056" t="s">
        <v>5079</v>
      </c>
      <c r="B5056" s="2">
        <v>42045</v>
      </c>
      <c r="C5056">
        <v>2</v>
      </c>
      <c r="D5056" t="s">
        <v>2</v>
      </c>
      <c r="E5056" t="s">
        <v>8168</v>
      </c>
      <c r="F5056" t="s">
        <v>8027</v>
      </c>
      <c r="G5056">
        <v>5</v>
      </c>
      <c r="H5056">
        <v>1</v>
      </c>
      <c r="I5056">
        <v>4</v>
      </c>
      <c r="J5056" s="1">
        <v>96.777777777777771</v>
      </c>
      <c r="K5056" s="1">
        <f>Sales_Data[[#This Row],[Order Quantity]]*Sales_Data[[#This Row],[Unit Price]]</f>
        <v>387.11111111111109</v>
      </c>
      <c r="L5056" s="1">
        <v>71.615555555555545</v>
      </c>
    </row>
    <row r="5057" spans="1:12">
      <c r="A5057" t="s">
        <v>5080</v>
      </c>
      <c r="B5057" s="2">
        <v>42045</v>
      </c>
      <c r="C5057">
        <v>4</v>
      </c>
      <c r="D5057" t="s">
        <v>2</v>
      </c>
      <c r="E5057" t="s">
        <v>8168</v>
      </c>
      <c r="F5057" t="s">
        <v>8027</v>
      </c>
      <c r="G5057">
        <v>12</v>
      </c>
      <c r="H5057">
        <v>2</v>
      </c>
      <c r="I5057">
        <v>5</v>
      </c>
      <c r="J5057" s="1">
        <v>284.37777777777779</v>
      </c>
      <c r="K5057" s="1">
        <f>Sales_Data[[#This Row],[Order Quantity]]*Sales_Data[[#This Row],[Unit Price]]</f>
        <v>1421.8888888888889</v>
      </c>
      <c r="L5057" s="1">
        <v>216.12711111111111</v>
      </c>
    </row>
    <row r="5058" spans="1:12">
      <c r="A5058" t="s">
        <v>5081</v>
      </c>
      <c r="B5058" s="2">
        <v>42046</v>
      </c>
      <c r="C5058">
        <v>3</v>
      </c>
      <c r="D5058" t="s">
        <v>4</v>
      </c>
      <c r="E5058" t="s">
        <v>8168</v>
      </c>
      <c r="F5058" t="s">
        <v>8027</v>
      </c>
      <c r="G5058">
        <v>8</v>
      </c>
      <c r="H5058">
        <v>2</v>
      </c>
      <c r="I5058">
        <v>2</v>
      </c>
      <c r="J5058" s="1">
        <v>423.5888888888889</v>
      </c>
      <c r="K5058" s="1">
        <f>Sales_Data[[#This Row],[Order Quantity]]*Sales_Data[[#This Row],[Unit Price]]</f>
        <v>847.17777777777781</v>
      </c>
      <c r="L5058" s="1">
        <v>177.90733333333333</v>
      </c>
    </row>
    <row r="5059" spans="1:12">
      <c r="A5059" t="s">
        <v>5082</v>
      </c>
      <c r="B5059" s="2">
        <v>42046</v>
      </c>
      <c r="C5059">
        <v>7</v>
      </c>
      <c r="D5059" t="s">
        <v>4</v>
      </c>
      <c r="E5059" t="s">
        <v>8168</v>
      </c>
      <c r="F5059" t="s">
        <v>8027</v>
      </c>
      <c r="G5059">
        <v>20</v>
      </c>
      <c r="H5059">
        <v>3</v>
      </c>
      <c r="I5059">
        <v>3</v>
      </c>
      <c r="J5059" s="1">
        <v>117.62222222222223</v>
      </c>
      <c r="K5059" s="1">
        <f>Sales_Data[[#This Row],[Order Quantity]]*Sales_Data[[#This Row],[Unit Price]]</f>
        <v>352.86666666666667</v>
      </c>
      <c r="L5059" s="1">
        <v>63.516000000000012</v>
      </c>
    </row>
    <row r="5060" spans="1:12">
      <c r="A5060" t="s">
        <v>5083</v>
      </c>
      <c r="B5060" s="2">
        <v>42046</v>
      </c>
      <c r="C5060">
        <v>17</v>
      </c>
      <c r="D5060" t="s">
        <v>2</v>
      </c>
      <c r="E5060" t="s">
        <v>8168</v>
      </c>
      <c r="F5060" t="s">
        <v>8025</v>
      </c>
      <c r="G5060">
        <v>49</v>
      </c>
      <c r="H5060">
        <v>7</v>
      </c>
      <c r="I5060">
        <v>6</v>
      </c>
      <c r="J5060" s="1">
        <v>275.44444444444446</v>
      </c>
      <c r="K5060" s="1">
        <f>Sales_Data[[#This Row],[Order Quantity]]*Sales_Data[[#This Row],[Unit Price]]</f>
        <v>1652.6666666666667</v>
      </c>
      <c r="L5060" s="1">
        <v>217.60111111111112</v>
      </c>
    </row>
    <row r="5061" spans="1:12">
      <c r="A5061" t="s">
        <v>5084</v>
      </c>
      <c r="B5061" s="2">
        <v>42046</v>
      </c>
      <c r="C5061">
        <v>10</v>
      </c>
      <c r="D5061" t="s">
        <v>3</v>
      </c>
      <c r="E5061" t="s">
        <v>8168</v>
      </c>
      <c r="F5061" t="s">
        <v>8027</v>
      </c>
      <c r="G5061">
        <v>27</v>
      </c>
      <c r="H5061">
        <v>4</v>
      </c>
      <c r="I5061">
        <v>4</v>
      </c>
      <c r="J5061" s="1">
        <v>193.55555555555554</v>
      </c>
      <c r="K5061" s="1">
        <f>Sales_Data[[#This Row],[Order Quantity]]*Sales_Data[[#This Row],[Unit Price]]</f>
        <v>774.22222222222217</v>
      </c>
      <c r="L5061" s="1">
        <v>164.52222222222224</v>
      </c>
    </row>
    <row r="5062" spans="1:12">
      <c r="A5062" t="s">
        <v>5085</v>
      </c>
      <c r="B5062" s="2">
        <v>42047</v>
      </c>
      <c r="C5062">
        <v>19</v>
      </c>
      <c r="D5062" t="s">
        <v>4</v>
      </c>
      <c r="E5062" t="s">
        <v>8168</v>
      </c>
      <c r="F5062" t="s">
        <v>8028</v>
      </c>
      <c r="G5062">
        <v>54</v>
      </c>
      <c r="H5062">
        <v>8</v>
      </c>
      <c r="I5062">
        <v>6</v>
      </c>
      <c r="J5062" s="1">
        <v>351.37777777777779</v>
      </c>
      <c r="K5062" s="1">
        <f>Sales_Data[[#This Row],[Order Quantity]]*Sales_Data[[#This Row],[Unit Price]]</f>
        <v>2108.2666666666669</v>
      </c>
      <c r="L5062" s="1">
        <v>193.25777777777779</v>
      </c>
    </row>
    <row r="5063" spans="1:12">
      <c r="A5063" t="s">
        <v>5086</v>
      </c>
      <c r="B5063" s="2">
        <v>42047</v>
      </c>
      <c r="C5063">
        <v>9</v>
      </c>
      <c r="D5063" t="s">
        <v>2</v>
      </c>
      <c r="E5063" t="s">
        <v>8168</v>
      </c>
      <c r="F5063" t="s">
        <v>8027</v>
      </c>
      <c r="G5063">
        <v>26</v>
      </c>
      <c r="H5063">
        <v>4</v>
      </c>
      <c r="I5063">
        <v>9</v>
      </c>
      <c r="J5063" s="1">
        <v>23.077777777777779</v>
      </c>
      <c r="K5063" s="1">
        <f>Sales_Data[[#This Row],[Order Quantity]]*Sales_Data[[#This Row],[Unit Price]]</f>
        <v>207.70000000000002</v>
      </c>
      <c r="L5063" s="1">
        <v>10.846555555555556</v>
      </c>
    </row>
    <row r="5064" spans="1:12">
      <c r="A5064" t="s">
        <v>5087</v>
      </c>
      <c r="B5064" s="2">
        <v>42047</v>
      </c>
      <c r="C5064">
        <v>8</v>
      </c>
      <c r="D5064" t="s">
        <v>4</v>
      </c>
      <c r="E5064" t="s">
        <v>8168</v>
      </c>
      <c r="F5064" t="s">
        <v>8027</v>
      </c>
      <c r="G5064">
        <v>23</v>
      </c>
      <c r="H5064">
        <v>4</v>
      </c>
      <c r="I5064">
        <v>6</v>
      </c>
      <c r="J5064" s="1">
        <v>103.47777777777779</v>
      </c>
      <c r="K5064" s="1">
        <f>Sales_Data[[#This Row],[Order Quantity]]*Sales_Data[[#This Row],[Unit Price]]</f>
        <v>620.86666666666679</v>
      </c>
      <c r="L5064" s="1">
        <v>67.260555555555555</v>
      </c>
    </row>
    <row r="5065" spans="1:12">
      <c r="A5065" t="s">
        <v>5088</v>
      </c>
      <c r="B5065" s="2">
        <v>42048</v>
      </c>
      <c r="C5065">
        <v>11</v>
      </c>
      <c r="D5065" t="s">
        <v>3</v>
      </c>
      <c r="E5065" t="s">
        <v>8168</v>
      </c>
      <c r="F5065" t="s">
        <v>8026</v>
      </c>
      <c r="G5065">
        <v>32</v>
      </c>
      <c r="H5065">
        <v>5</v>
      </c>
      <c r="I5065">
        <v>8</v>
      </c>
      <c r="J5065" s="1">
        <v>566.52222222222224</v>
      </c>
      <c r="K5065" s="1">
        <f>Sales_Data[[#This Row],[Order Quantity]]*Sales_Data[[#This Row],[Unit Price]]</f>
        <v>4532.1777777777779</v>
      </c>
      <c r="L5065" s="1">
        <v>373.90466666666663</v>
      </c>
    </row>
    <row r="5066" spans="1:12">
      <c r="A5066" t="s">
        <v>5089</v>
      </c>
      <c r="B5066" s="2">
        <v>42048</v>
      </c>
      <c r="C5066">
        <v>17</v>
      </c>
      <c r="D5066" t="s">
        <v>3</v>
      </c>
      <c r="E5066" t="s">
        <v>8168</v>
      </c>
      <c r="F5066" t="s">
        <v>8025</v>
      </c>
      <c r="G5066">
        <v>47</v>
      </c>
      <c r="H5066">
        <v>7</v>
      </c>
      <c r="I5066">
        <v>9</v>
      </c>
      <c r="J5066" s="1">
        <v>129.53333333333333</v>
      </c>
      <c r="K5066" s="1">
        <f>Sales_Data[[#This Row],[Order Quantity]]*Sales_Data[[#This Row],[Unit Price]]</f>
        <v>1165.8</v>
      </c>
      <c r="L5066" s="1">
        <v>101.036</v>
      </c>
    </row>
    <row r="5067" spans="1:12">
      <c r="A5067" t="s">
        <v>5090</v>
      </c>
      <c r="B5067" s="2">
        <v>42048</v>
      </c>
      <c r="C5067">
        <v>15</v>
      </c>
      <c r="D5067" t="s">
        <v>4</v>
      </c>
      <c r="E5067" t="s">
        <v>8168</v>
      </c>
      <c r="F5067" t="s">
        <v>8025</v>
      </c>
      <c r="G5067">
        <v>42</v>
      </c>
      <c r="H5067">
        <v>6</v>
      </c>
      <c r="I5067">
        <v>2</v>
      </c>
      <c r="J5067" s="1">
        <v>212.16666666666666</v>
      </c>
      <c r="K5067" s="1">
        <f>Sales_Data[[#This Row],[Order Quantity]]*Sales_Data[[#This Row],[Unit Price]]</f>
        <v>424.33333333333331</v>
      </c>
      <c r="L5067" s="1">
        <v>106.08333333333333</v>
      </c>
    </row>
    <row r="5068" spans="1:12">
      <c r="A5068" t="s">
        <v>5091</v>
      </c>
      <c r="B5068" s="2">
        <v>42049</v>
      </c>
      <c r="C5068">
        <v>2</v>
      </c>
      <c r="D5068" t="s">
        <v>2</v>
      </c>
      <c r="E5068" t="s">
        <v>8168</v>
      </c>
      <c r="F5068" t="s">
        <v>8027</v>
      </c>
      <c r="G5068">
        <v>6</v>
      </c>
      <c r="H5068">
        <v>1</v>
      </c>
      <c r="I5068">
        <v>5</v>
      </c>
      <c r="J5068" s="1">
        <v>693.82222222222231</v>
      </c>
      <c r="K5068" s="1">
        <f>Sales_Data[[#This Row],[Order Quantity]]*Sales_Data[[#This Row],[Unit Price]]</f>
        <v>3469.1111111111113</v>
      </c>
      <c r="L5068" s="1">
        <v>561.99600000000009</v>
      </c>
    </row>
    <row r="5069" spans="1:12">
      <c r="A5069" t="s">
        <v>5092</v>
      </c>
      <c r="B5069" s="2">
        <v>42049</v>
      </c>
      <c r="C5069">
        <v>2</v>
      </c>
      <c r="D5069" t="s">
        <v>2</v>
      </c>
      <c r="E5069" t="s">
        <v>8168</v>
      </c>
      <c r="F5069" t="s">
        <v>8027</v>
      </c>
      <c r="G5069">
        <v>5</v>
      </c>
      <c r="H5069">
        <v>1</v>
      </c>
      <c r="I5069">
        <v>7</v>
      </c>
      <c r="J5069" s="1">
        <v>430.28888888888889</v>
      </c>
      <c r="K5069" s="1">
        <f>Sales_Data[[#This Row],[Order Quantity]]*Sales_Data[[#This Row],[Unit Price]]</f>
        <v>3012.0222222222224</v>
      </c>
      <c r="L5069" s="1">
        <v>361.44266666666664</v>
      </c>
    </row>
    <row r="5070" spans="1:12">
      <c r="A5070" t="s">
        <v>5093</v>
      </c>
      <c r="B5070" s="2">
        <v>42050</v>
      </c>
      <c r="C5070">
        <v>8</v>
      </c>
      <c r="D5070" t="s">
        <v>4</v>
      </c>
      <c r="E5070" t="s">
        <v>8168</v>
      </c>
      <c r="F5070" t="s">
        <v>8027</v>
      </c>
      <c r="G5070">
        <v>23</v>
      </c>
      <c r="H5070">
        <v>4</v>
      </c>
      <c r="I5070">
        <v>9</v>
      </c>
      <c r="J5070" s="1">
        <v>195.78888888888889</v>
      </c>
      <c r="K5070" s="1">
        <f>Sales_Data[[#This Row],[Order Quantity]]*Sales_Data[[#This Row],[Unit Price]]</f>
        <v>1762.1</v>
      </c>
      <c r="L5070" s="1">
        <v>131.17855555555559</v>
      </c>
    </row>
    <row r="5071" spans="1:12">
      <c r="A5071" t="s">
        <v>5094</v>
      </c>
      <c r="B5071" s="2">
        <v>42050</v>
      </c>
      <c r="C5071">
        <v>13</v>
      </c>
      <c r="D5071" t="s">
        <v>3</v>
      </c>
      <c r="E5071" t="s">
        <v>8168</v>
      </c>
      <c r="F5071" t="s">
        <v>8026</v>
      </c>
      <c r="G5071">
        <v>38</v>
      </c>
      <c r="H5071">
        <v>6</v>
      </c>
      <c r="I5071">
        <v>9</v>
      </c>
      <c r="J5071" s="1">
        <v>283.63333333333338</v>
      </c>
      <c r="K5071" s="1">
        <f>Sales_Data[[#This Row],[Order Quantity]]*Sales_Data[[#This Row],[Unit Price]]</f>
        <v>2552.7000000000003</v>
      </c>
      <c r="L5071" s="1">
        <v>164.50733333333335</v>
      </c>
    </row>
    <row r="5072" spans="1:12">
      <c r="A5072" t="s">
        <v>5095</v>
      </c>
      <c r="B5072" s="2">
        <v>42050</v>
      </c>
      <c r="C5072">
        <v>11</v>
      </c>
      <c r="D5072" t="s">
        <v>3</v>
      </c>
      <c r="E5072" t="s">
        <v>8168</v>
      </c>
      <c r="F5072" t="s">
        <v>8026</v>
      </c>
      <c r="G5072">
        <v>32</v>
      </c>
      <c r="H5072">
        <v>5</v>
      </c>
      <c r="I5072">
        <v>6</v>
      </c>
      <c r="J5072" s="1">
        <v>111.66666666666667</v>
      </c>
      <c r="K5072" s="1">
        <f>Sales_Data[[#This Row],[Order Quantity]]*Sales_Data[[#This Row],[Unit Price]]</f>
        <v>670</v>
      </c>
      <c r="L5072" s="1">
        <v>55.833333333333336</v>
      </c>
    </row>
    <row r="5073" spans="1:12">
      <c r="A5073" t="s">
        <v>5096</v>
      </c>
      <c r="B5073" s="2">
        <v>42050</v>
      </c>
      <c r="C5073">
        <v>5</v>
      </c>
      <c r="D5073" t="s">
        <v>4</v>
      </c>
      <c r="E5073" t="s">
        <v>8168</v>
      </c>
      <c r="F5073" t="s">
        <v>8027</v>
      </c>
      <c r="G5073">
        <v>13</v>
      </c>
      <c r="H5073">
        <v>2</v>
      </c>
      <c r="I5073">
        <v>7</v>
      </c>
      <c r="J5073" s="1">
        <v>148.88888888888889</v>
      </c>
      <c r="K5073" s="1">
        <f>Sales_Data[[#This Row],[Order Quantity]]*Sales_Data[[#This Row],[Unit Price]]</f>
        <v>1042.2222222222222</v>
      </c>
      <c r="L5073" s="1">
        <v>108.68888888888888</v>
      </c>
    </row>
    <row r="5074" spans="1:12">
      <c r="A5074" t="s">
        <v>5097</v>
      </c>
      <c r="B5074" s="2">
        <v>42051</v>
      </c>
      <c r="C5074">
        <v>17</v>
      </c>
      <c r="D5074" t="s">
        <v>3</v>
      </c>
      <c r="E5074" t="s">
        <v>8168</v>
      </c>
      <c r="F5074" t="s">
        <v>8025</v>
      </c>
      <c r="G5074">
        <v>48</v>
      </c>
      <c r="H5074">
        <v>7</v>
      </c>
      <c r="I5074">
        <v>4</v>
      </c>
      <c r="J5074" s="1">
        <v>204.72222222222223</v>
      </c>
      <c r="K5074" s="1">
        <f>Sales_Data[[#This Row],[Order Quantity]]*Sales_Data[[#This Row],[Unit Price]]</f>
        <v>818.88888888888891</v>
      </c>
      <c r="L5074" s="1">
        <v>102.36111111111111</v>
      </c>
    </row>
    <row r="5075" spans="1:12">
      <c r="A5075" t="s">
        <v>5098</v>
      </c>
      <c r="B5075" s="2">
        <v>42051</v>
      </c>
      <c r="C5075">
        <v>2</v>
      </c>
      <c r="D5075" t="s">
        <v>4</v>
      </c>
      <c r="E5075" t="s">
        <v>8168</v>
      </c>
      <c r="F5075" t="s">
        <v>8027</v>
      </c>
      <c r="G5075">
        <v>6</v>
      </c>
      <c r="H5075">
        <v>1</v>
      </c>
      <c r="I5075">
        <v>6</v>
      </c>
      <c r="J5075" s="1">
        <v>428.05555555555554</v>
      </c>
      <c r="K5075" s="1">
        <f>Sales_Data[[#This Row],[Order Quantity]]*Sales_Data[[#This Row],[Unit Price]]</f>
        <v>2568.333333333333</v>
      </c>
      <c r="L5075" s="1">
        <v>359.56666666666666</v>
      </c>
    </row>
    <row r="5076" spans="1:12">
      <c r="A5076" t="s">
        <v>5099</v>
      </c>
      <c r="B5076" s="2">
        <v>42051</v>
      </c>
      <c r="C5076">
        <v>6</v>
      </c>
      <c r="D5076" t="s">
        <v>2</v>
      </c>
      <c r="E5076" t="s">
        <v>8168</v>
      </c>
      <c r="F5076" t="s">
        <v>8027</v>
      </c>
      <c r="G5076">
        <v>16</v>
      </c>
      <c r="H5076">
        <v>3</v>
      </c>
      <c r="I5076">
        <v>5</v>
      </c>
      <c r="J5076" s="1">
        <v>134.74444444444444</v>
      </c>
      <c r="K5076" s="1">
        <f>Sales_Data[[#This Row],[Order Quantity]]*Sales_Data[[#This Row],[Unit Price]]</f>
        <v>673.72222222222217</v>
      </c>
      <c r="L5076" s="1">
        <v>79.499222222222215</v>
      </c>
    </row>
    <row r="5077" spans="1:12">
      <c r="A5077" t="s">
        <v>5100</v>
      </c>
      <c r="B5077" s="2">
        <v>42051</v>
      </c>
      <c r="C5077">
        <v>2</v>
      </c>
      <c r="D5077" t="s">
        <v>4</v>
      </c>
      <c r="E5077" t="s">
        <v>8168</v>
      </c>
      <c r="F5077" t="s">
        <v>8027</v>
      </c>
      <c r="G5077">
        <v>5</v>
      </c>
      <c r="H5077">
        <v>1</v>
      </c>
      <c r="I5077">
        <v>7</v>
      </c>
      <c r="J5077" s="1">
        <v>424.33333333333331</v>
      </c>
      <c r="K5077" s="1">
        <f>Sales_Data[[#This Row],[Order Quantity]]*Sales_Data[[#This Row],[Unit Price]]</f>
        <v>2970.333333333333</v>
      </c>
      <c r="L5077" s="1">
        <v>326.73666666666668</v>
      </c>
    </row>
    <row r="5078" spans="1:12">
      <c r="A5078" t="s">
        <v>5101</v>
      </c>
      <c r="B5078" s="2">
        <v>42051</v>
      </c>
      <c r="C5078">
        <v>6</v>
      </c>
      <c r="D5078" t="s">
        <v>4</v>
      </c>
      <c r="E5078" t="s">
        <v>8168</v>
      </c>
      <c r="F5078" t="s">
        <v>8027</v>
      </c>
      <c r="G5078">
        <v>16</v>
      </c>
      <c r="H5078">
        <v>3</v>
      </c>
      <c r="I5078">
        <v>1</v>
      </c>
      <c r="J5078" s="1">
        <v>118.36666666666666</v>
      </c>
      <c r="K5078" s="1">
        <f>Sales_Data[[#This Row],[Order Quantity]]*Sales_Data[[#This Row],[Unit Price]]</f>
        <v>118.36666666666666</v>
      </c>
      <c r="L5078" s="1">
        <v>59.18333333333333</v>
      </c>
    </row>
    <row r="5079" spans="1:12">
      <c r="A5079" t="s">
        <v>5102</v>
      </c>
      <c r="B5079" s="2">
        <v>42052</v>
      </c>
      <c r="C5079">
        <v>17</v>
      </c>
      <c r="D5079" t="s">
        <v>4</v>
      </c>
      <c r="E5079" t="s">
        <v>8168</v>
      </c>
      <c r="F5079" t="s">
        <v>8025</v>
      </c>
      <c r="G5079">
        <v>50</v>
      </c>
      <c r="H5079">
        <v>7</v>
      </c>
      <c r="I5079">
        <v>1</v>
      </c>
      <c r="J5079" s="1">
        <v>206.95555555555558</v>
      </c>
      <c r="K5079" s="1">
        <f>Sales_Data[[#This Row],[Order Quantity]]*Sales_Data[[#This Row],[Unit Price]]</f>
        <v>206.95555555555558</v>
      </c>
      <c r="L5079" s="1">
        <v>132.45155555555556</v>
      </c>
    </row>
    <row r="5080" spans="1:12">
      <c r="A5080" t="s">
        <v>5103</v>
      </c>
      <c r="B5080" s="2">
        <v>42052</v>
      </c>
      <c r="C5080">
        <v>19</v>
      </c>
      <c r="D5080" t="s">
        <v>4</v>
      </c>
      <c r="E5080" t="s">
        <v>8168</v>
      </c>
      <c r="F5080" t="s">
        <v>8028</v>
      </c>
      <c r="G5080">
        <v>55</v>
      </c>
      <c r="H5080">
        <v>8</v>
      </c>
      <c r="I5080">
        <v>4</v>
      </c>
      <c r="J5080" s="1">
        <v>221.10000000000002</v>
      </c>
      <c r="K5080" s="1">
        <f>Sales_Data[[#This Row],[Order Quantity]]*Sales_Data[[#This Row],[Unit Price]]</f>
        <v>884.40000000000009</v>
      </c>
      <c r="L5080" s="1">
        <v>128.238</v>
      </c>
    </row>
    <row r="5081" spans="1:12">
      <c r="A5081" t="s">
        <v>5104</v>
      </c>
      <c r="B5081" s="2">
        <v>42052</v>
      </c>
      <c r="C5081">
        <v>12</v>
      </c>
      <c r="D5081" t="s">
        <v>2</v>
      </c>
      <c r="E5081" t="s">
        <v>8168</v>
      </c>
      <c r="F5081" t="s">
        <v>8026</v>
      </c>
      <c r="G5081">
        <v>34</v>
      </c>
      <c r="H5081">
        <v>5</v>
      </c>
      <c r="I5081">
        <v>6</v>
      </c>
      <c r="J5081" s="1">
        <v>299.26666666666665</v>
      </c>
      <c r="K5081" s="1">
        <f>Sales_Data[[#This Row],[Order Quantity]]*Sales_Data[[#This Row],[Unit Price]]</f>
        <v>1795.6</v>
      </c>
      <c r="L5081" s="1">
        <v>254.37666666666667</v>
      </c>
    </row>
    <row r="5082" spans="1:12">
      <c r="A5082" t="s">
        <v>5105</v>
      </c>
      <c r="B5082" s="2">
        <v>42054</v>
      </c>
      <c r="C5082">
        <v>13</v>
      </c>
      <c r="D5082" t="s">
        <v>4</v>
      </c>
      <c r="E5082" t="s">
        <v>8168</v>
      </c>
      <c r="F5082" t="s">
        <v>8026</v>
      </c>
      <c r="G5082">
        <v>36</v>
      </c>
      <c r="H5082">
        <v>5</v>
      </c>
      <c r="I5082">
        <v>8</v>
      </c>
      <c r="J5082" s="1">
        <v>446.66666666666669</v>
      </c>
      <c r="K5082" s="1">
        <f>Sales_Data[[#This Row],[Order Quantity]]*Sales_Data[[#This Row],[Unit Price]]</f>
        <v>3573.3333333333335</v>
      </c>
      <c r="L5082" s="1">
        <v>290.33333333333331</v>
      </c>
    </row>
    <row r="5083" spans="1:12">
      <c r="A5083" t="s">
        <v>5106</v>
      </c>
      <c r="B5083" s="2">
        <v>42054</v>
      </c>
      <c r="C5083">
        <v>12</v>
      </c>
      <c r="D5083" t="s">
        <v>2</v>
      </c>
      <c r="E5083" t="s">
        <v>8168</v>
      </c>
      <c r="F5083" t="s">
        <v>8026</v>
      </c>
      <c r="G5083">
        <v>34</v>
      </c>
      <c r="H5083">
        <v>5</v>
      </c>
      <c r="I5083">
        <v>9</v>
      </c>
      <c r="J5083" s="1">
        <v>134.74444444444444</v>
      </c>
      <c r="K5083" s="1">
        <f>Sales_Data[[#This Row],[Order Quantity]]*Sales_Data[[#This Row],[Unit Price]]</f>
        <v>1212.7</v>
      </c>
      <c r="L5083" s="1">
        <v>61.982444444444454</v>
      </c>
    </row>
    <row r="5084" spans="1:12">
      <c r="A5084" t="s">
        <v>5107</v>
      </c>
      <c r="B5084" s="2">
        <v>42054</v>
      </c>
      <c r="C5084">
        <v>12</v>
      </c>
      <c r="D5084" t="s">
        <v>3</v>
      </c>
      <c r="E5084" t="s">
        <v>8168</v>
      </c>
      <c r="F5084" t="s">
        <v>8026</v>
      </c>
      <c r="G5084">
        <v>34</v>
      </c>
      <c r="H5084">
        <v>5</v>
      </c>
      <c r="I5084">
        <v>6</v>
      </c>
      <c r="J5084" s="1">
        <v>387.11111111111109</v>
      </c>
      <c r="K5084" s="1">
        <f>Sales_Data[[#This Row],[Order Quantity]]*Sales_Data[[#This Row],[Unit Price]]</f>
        <v>2322.6666666666665</v>
      </c>
      <c r="L5084" s="1">
        <v>321.30222222222221</v>
      </c>
    </row>
    <row r="5085" spans="1:12">
      <c r="A5085" t="s">
        <v>5108</v>
      </c>
      <c r="B5085" s="2">
        <v>42054</v>
      </c>
      <c r="C5085">
        <v>8</v>
      </c>
      <c r="D5085" t="s">
        <v>4</v>
      </c>
      <c r="E5085" t="s">
        <v>8168</v>
      </c>
      <c r="F5085" t="s">
        <v>8027</v>
      </c>
      <c r="G5085">
        <v>21</v>
      </c>
      <c r="H5085">
        <v>3</v>
      </c>
      <c r="I5085">
        <v>3</v>
      </c>
      <c r="J5085" s="1">
        <v>427.31111111111113</v>
      </c>
      <c r="K5085" s="1">
        <f>Sales_Data[[#This Row],[Order Quantity]]*Sales_Data[[#This Row],[Unit Price]]</f>
        <v>1281.9333333333334</v>
      </c>
      <c r="L5085" s="1">
        <v>277.7522222222222</v>
      </c>
    </row>
    <row r="5086" spans="1:12">
      <c r="A5086" t="s">
        <v>5109</v>
      </c>
      <c r="B5086" s="2">
        <v>42054</v>
      </c>
      <c r="C5086">
        <v>9</v>
      </c>
      <c r="D5086" t="s">
        <v>2</v>
      </c>
      <c r="E5086" t="s">
        <v>8168</v>
      </c>
      <c r="F5086" t="s">
        <v>8027</v>
      </c>
      <c r="G5086">
        <v>25</v>
      </c>
      <c r="H5086">
        <v>4</v>
      </c>
      <c r="I5086">
        <v>4</v>
      </c>
      <c r="J5086" s="1">
        <v>266.51111111111112</v>
      </c>
      <c r="K5086" s="1">
        <f>Sales_Data[[#This Row],[Order Quantity]]*Sales_Data[[#This Row],[Unit Price]]</f>
        <v>1066.0444444444445</v>
      </c>
      <c r="L5086" s="1">
        <v>189.22288888888886</v>
      </c>
    </row>
    <row r="5087" spans="1:12">
      <c r="A5087" t="s">
        <v>5110</v>
      </c>
      <c r="B5087" s="2">
        <v>42055</v>
      </c>
      <c r="C5087">
        <v>20</v>
      </c>
      <c r="D5087" t="s">
        <v>2</v>
      </c>
      <c r="E5087" t="s">
        <v>8168</v>
      </c>
      <c r="F5087" t="s">
        <v>8028</v>
      </c>
      <c r="G5087">
        <v>57</v>
      </c>
      <c r="H5087">
        <v>8</v>
      </c>
      <c r="I5087">
        <v>4</v>
      </c>
      <c r="J5087" s="1">
        <v>680.42222222222222</v>
      </c>
      <c r="K5087" s="1">
        <f>Sales_Data[[#This Row],[Order Quantity]]*Sales_Data[[#This Row],[Unit Price]]</f>
        <v>2721.6888888888889</v>
      </c>
      <c r="L5087" s="1">
        <v>435.47022222222222</v>
      </c>
    </row>
    <row r="5088" spans="1:12">
      <c r="A5088" t="s">
        <v>5111</v>
      </c>
      <c r="B5088" s="2">
        <v>42055</v>
      </c>
      <c r="C5088">
        <v>5</v>
      </c>
      <c r="D5088" t="s">
        <v>3</v>
      </c>
      <c r="E5088" t="s">
        <v>8168</v>
      </c>
      <c r="F5088" t="s">
        <v>8027</v>
      </c>
      <c r="G5088">
        <v>14</v>
      </c>
      <c r="H5088">
        <v>2</v>
      </c>
      <c r="I5088">
        <v>2</v>
      </c>
      <c r="J5088" s="1">
        <v>198.76666666666668</v>
      </c>
      <c r="K5088" s="1">
        <f>Sales_Data[[#This Row],[Order Quantity]]*Sales_Data[[#This Row],[Unit Price]]</f>
        <v>397.53333333333336</v>
      </c>
      <c r="L5088" s="1">
        <v>135.16133333333335</v>
      </c>
    </row>
    <row r="5089" spans="1:12">
      <c r="A5089" t="s">
        <v>5112</v>
      </c>
      <c r="B5089" s="2">
        <v>42055</v>
      </c>
      <c r="C5089">
        <v>3</v>
      </c>
      <c r="D5089" t="s">
        <v>4</v>
      </c>
      <c r="E5089" t="s">
        <v>8168</v>
      </c>
      <c r="F5089" t="s">
        <v>8027</v>
      </c>
      <c r="G5089">
        <v>9</v>
      </c>
      <c r="H5089">
        <v>2</v>
      </c>
      <c r="I5089">
        <v>2</v>
      </c>
      <c r="J5089" s="1">
        <v>436.24444444444447</v>
      </c>
      <c r="K5089" s="1">
        <f>Sales_Data[[#This Row],[Order Quantity]]*Sales_Data[[#This Row],[Unit Price]]</f>
        <v>872.48888888888894</v>
      </c>
      <c r="L5089" s="1">
        <v>222.48466666666667</v>
      </c>
    </row>
    <row r="5090" spans="1:12">
      <c r="A5090" t="s">
        <v>5113</v>
      </c>
      <c r="B5090" s="2">
        <v>42055</v>
      </c>
      <c r="C5090">
        <v>2</v>
      </c>
      <c r="D5090" t="s">
        <v>4</v>
      </c>
      <c r="E5090" t="s">
        <v>8168</v>
      </c>
      <c r="F5090" t="s">
        <v>8027</v>
      </c>
      <c r="G5090">
        <v>5</v>
      </c>
      <c r="H5090">
        <v>1</v>
      </c>
      <c r="I5090">
        <v>6</v>
      </c>
      <c r="J5090" s="1">
        <v>20.100000000000001</v>
      </c>
      <c r="K5090" s="1">
        <f>Sales_Data[[#This Row],[Order Quantity]]*Sales_Data[[#This Row],[Unit Price]]</f>
        <v>120.60000000000001</v>
      </c>
      <c r="L5090" s="1">
        <v>13.869</v>
      </c>
    </row>
    <row r="5091" spans="1:12">
      <c r="A5091" t="s">
        <v>5114</v>
      </c>
      <c r="B5091" s="2">
        <v>42056</v>
      </c>
      <c r="C5091">
        <v>3</v>
      </c>
      <c r="D5091" t="s">
        <v>4</v>
      </c>
      <c r="E5091" t="s">
        <v>8168</v>
      </c>
      <c r="F5091" t="s">
        <v>8027</v>
      </c>
      <c r="G5091">
        <v>7</v>
      </c>
      <c r="H5091">
        <v>1</v>
      </c>
      <c r="I5091">
        <v>1</v>
      </c>
      <c r="J5091" s="1">
        <v>352.12222222222221</v>
      </c>
      <c r="K5091" s="1">
        <f>Sales_Data[[#This Row],[Order Quantity]]*Sales_Data[[#This Row],[Unit Price]]</f>
        <v>352.12222222222221</v>
      </c>
      <c r="L5091" s="1">
        <v>257.04922222222217</v>
      </c>
    </row>
    <row r="5092" spans="1:12">
      <c r="A5092" t="s">
        <v>5115</v>
      </c>
      <c r="B5092" s="2">
        <v>42056</v>
      </c>
      <c r="C5092">
        <v>15</v>
      </c>
      <c r="D5092" t="s">
        <v>2</v>
      </c>
      <c r="E5092" t="s">
        <v>8168</v>
      </c>
      <c r="F5092" t="s">
        <v>8025</v>
      </c>
      <c r="G5092">
        <v>43</v>
      </c>
      <c r="H5092">
        <v>6</v>
      </c>
      <c r="I5092">
        <v>1</v>
      </c>
      <c r="J5092" s="1">
        <v>130.27777777777777</v>
      </c>
      <c r="K5092" s="1">
        <f>Sales_Data[[#This Row],[Order Quantity]]*Sales_Data[[#This Row],[Unit Price]]</f>
        <v>130.27777777777777</v>
      </c>
      <c r="L5092" s="1">
        <v>59.927777777777777</v>
      </c>
    </row>
    <row r="5093" spans="1:12">
      <c r="A5093" t="s">
        <v>5116</v>
      </c>
      <c r="B5093" s="2">
        <v>42056</v>
      </c>
      <c r="C5093">
        <v>5</v>
      </c>
      <c r="D5093" t="s">
        <v>4</v>
      </c>
      <c r="E5093" t="s">
        <v>8168</v>
      </c>
      <c r="F5093" t="s">
        <v>8027</v>
      </c>
      <c r="G5093">
        <v>14</v>
      </c>
      <c r="H5093">
        <v>2</v>
      </c>
      <c r="I5093">
        <v>1</v>
      </c>
      <c r="J5093" s="1">
        <v>439.9666666666667</v>
      </c>
      <c r="K5093" s="1">
        <f>Sales_Data[[#This Row],[Order Quantity]]*Sales_Data[[#This Row],[Unit Price]]</f>
        <v>439.9666666666667</v>
      </c>
      <c r="L5093" s="1">
        <v>285.97833333333335</v>
      </c>
    </row>
    <row r="5094" spans="1:12">
      <c r="A5094" t="s">
        <v>5117</v>
      </c>
      <c r="B5094" s="2">
        <v>42057</v>
      </c>
      <c r="C5094">
        <v>7</v>
      </c>
      <c r="D5094" t="s">
        <v>2</v>
      </c>
      <c r="E5094" t="s">
        <v>8168</v>
      </c>
      <c r="F5094" t="s">
        <v>8027</v>
      </c>
      <c r="G5094">
        <v>20</v>
      </c>
      <c r="H5094">
        <v>3</v>
      </c>
      <c r="I5094">
        <v>1</v>
      </c>
      <c r="J5094" s="1">
        <v>21.588888888888889</v>
      </c>
      <c r="K5094" s="1">
        <f>Sales_Data[[#This Row],[Order Quantity]]*Sales_Data[[#This Row],[Unit Price]]</f>
        <v>21.588888888888889</v>
      </c>
      <c r="L5094" s="1">
        <v>12.08977777777778</v>
      </c>
    </row>
    <row r="5095" spans="1:12">
      <c r="A5095" t="s">
        <v>5118</v>
      </c>
      <c r="B5095" s="2">
        <v>42057</v>
      </c>
      <c r="C5095">
        <v>2</v>
      </c>
      <c r="D5095" t="s">
        <v>3</v>
      </c>
      <c r="E5095" t="s">
        <v>8168</v>
      </c>
      <c r="F5095" t="s">
        <v>8027</v>
      </c>
      <c r="G5095">
        <v>5</v>
      </c>
      <c r="H5095">
        <v>1</v>
      </c>
      <c r="I5095">
        <v>1</v>
      </c>
      <c r="J5095" s="1">
        <v>257.57777777777778</v>
      </c>
      <c r="K5095" s="1">
        <f>Sales_Data[[#This Row],[Order Quantity]]*Sales_Data[[#This Row],[Unit Price]]</f>
        <v>257.57777777777778</v>
      </c>
      <c r="L5095" s="1">
        <v>208.63800000000003</v>
      </c>
    </row>
    <row r="5096" spans="1:12">
      <c r="A5096" t="s">
        <v>5119</v>
      </c>
      <c r="B5096" s="2">
        <v>42057</v>
      </c>
      <c r="C5096">
        <v>17</v>
      </c>
      <c r="D5096" t="s">
        <v>4</v>
      </c>
      <c r="E5096" t="s">
        <v>8168</v>
      </c>
      <c r="F5096" t="s">
        <v>8025</v>
      </c>
      <c r="G5096">
        <v>48</v>
      </c>
      <c r="H5096">
        <v>7</v>
      </c>
      <c r="I5096">
        <v>2</v>
      </c>
      <c r="J5096" s="1">
        <v>212.91111111111113</v>
      </c>
      <c r="K5096" s="1">
        <f>Sales_Data[[#This Row],[Order Quantity]]*Sales_Data[[#This Row],[Unit Price]]</f>
        <v>425.82222222222225</v>
      </c>
      <c r="L5096" s="1">
        <v>166.07066666666668</v>
      </c>
    </row>
    <row r="5097" spans="1:12">
      <c r="A5097" t="s">
        <v>5120</v>
      </c>
      <c r="B5097" s="2">
        <v>42057</v>
      </c>
      <c r="C5097">
        <v>4</v>
      </c>
      <c r="D5097" t="s">
        <v>2</v>
      </c>
      <c r="E5097" t="s">
        <v>8168</v>
      </c>
      <c r="F5097" t="s">
        <v>8027</v>
      </c>
      <c r="G5097">
        <v>12</v>
      </c>
      <c r="H5097">
        <v>2</v>
      </c>
      <c r="I5097">
        <v>6</v>
      </c>
      <c r="J5097" s="1">
        <v>279.16666666666669</v>
      </c>
      <c r="K5097" s="1">
        <f>Sales_Data[[#This Row],[Order Quantity]]*Sales_Data[[#This Row],[Unit Price]]</f>
        <v>1675</v>
      </c>
      <c r="L5097" s="1">
        <v>117.25</v>
      </c>
    </row>
    <row r="5098" spans="1:12">
      <c r="A5098" t="s">
        <v>5121</v>
      </c>
      <c r="B5098" s="2">
        <v>42058</v>
      </c>
      <c r="C5098">
        <v>20</v>
      </c>
      <c r="D5098" t="s">
        <v>3</v>
      </c>
      <c r="E5098" t="s">
        <v>8168</v>
      </c>
      <c r="F5098" t="s">
        <v>8028</v>
      </c>
      <c r="G5098">
        <v>56</v>
      </c>
      <c r="H5098">
        <v>8</v>
      </c>
      <c r="I5098">
        <v>2</v>
      </c>
      <c r="J5098" s="1">
        <v>19.355555555555558</v>
      </c>
      <c r="K5098" s="1">
        <f>Sales_Data[[#This Row],[Order Quantity]]*Sales_Data[[#This Row],[Unit Price]]</f>
        <v>38.711111111111116</v>
      </c>
      <c r="L5098" s="1">
        <v>11.419777777777778</v>
      </c>
    </row>
    <row r="5099" spans="1:12">
      <c r="A5099" t="s">
        <v>5122</v>
      </c>
      <c r="B5099" s="2">
        <v>42058</v>
      </c>
      <c r="C5099">
        <v>19</v>
      </c>
      <c r="D5099" t="s">
        <v>4</v>
      </c>
      <c r="E5099" t="s">
        <v>8168</v>
      </c>
      <c r="F5099" t="s">
        <v>8028</v>
      </c>
      <c r="G5099">
        <v>54</v>
      </c>
      <c r="H5099">
        <v>8</v>
      </c>
      <c r="I5099">
        <v>4</v>
      </c>
      <c r="J5099" s="1">
        <v>629.79999999999995</v>
      </c>
      <c r="K5099" s="1">
        <f>Sales_Data[[#This Row],[Order Quantity]]*Sales_Data[[#This Row],[Unit Price]]</f>
        <v>2519.1999999999998</v>
      </c>
      <c r="L5099" s="1">
        <v>371.58199999999999</v>
      </c>
    </row>
    <row r="5100" spans="1:12">
      <c r="A5100" t="s">
        <v>5123</v>
      </c>
      <c r="B5100" s="2">
        <v>42058</v>
      </c>
      <c r="C5100">
        <v>10</v>
      </c>
      <c r="D5100" t="s">
        <v>4</v>
      </c>
      <c r="E5100" t="s">
        <v>8168</v>
      </c>
      <c r="F5100" t="s">
        <v>8027</v>
      </c>
      <c r="G5100">
        <v>27</v>
      </c>
      <c r="H5100">
        <v>4</v>
      </c>
      <c r="I5100">
        <v>2</v>
      </c>
      <c r="J5100" s="1">
        <v>208.44444444444446</v>
      </c>
      <c r="K5100" s="1">
        <f>Sales_Data[[#This Row],[Order Quantity]]*Sales_Data[[#This Row],[Unit Price]]</f>
        <v>416.88888888888891</v>
      </c>
      <c r="L5100" s="1">
        <v>122.98222222222222</v>
      </c>
    </row>
    <row r="5101" spans="1:12">
      <c r="A5101" t="s">
        <v>5124</v>
      </c>
      <c r="B5101" s="2">
        <v>42058</v>
      </c>
      <c r="C5101">
        <v>20</v>
      </c>
      <c r="D5101" t="s">
        <v>2</v>
      </c>
      <c r="E5101" t="s">
        <v>8168</v>
      </c>
      <c r="F5101" t="s">
        <v>8028</v>
      </c>
      <c r="G5101">
        <v>58</v>
      </c>
      <c r="H5101">
        <v>8</v>
      </c>
      <c r="I5101">
        <v>2</v>
      </c>
      <c r="J5101" s="1">
        <v>218.86666666666667</v>
      </c>
      <c r="K5101" s="1">
        <f>Sales_Data[[#This Row],[Order Quantity]]*Sales_Data[[#This Row],[Unit Price]]</f>
        <v>437.73333333333335</v>
      </c>
      <c r="L5101" s="1">
        <v>98.49</v>
      </c>
    </row>
    <row r="5102" spans="1:12">
      <c r="A5102" t="s">
        <v>5125</v>
      </c>
      <c r="B5102" s="2">
        <v>42059</v>
      </c>
      <c r="C5102">
        <v>14</v>
      </c>
      <c r="D5102" t="s">
        <v>4</v>
      </c>
      <c r="E5102" t="s">
        <v>8168</v>
      </c>
      <c r="F5102" t="s">
        <v>8026</v>
      </c>
      <c r="G5102">
        <v>39</v>
      </c>
      <c r="H5102">
        <v>6</v>
      </c>
      <c r="I5102">
        <v>2</v>
      </c>
      <c r="J5102" s="1">
        <v>116.13333333333334</v>
      </c>
      <c r="K5102" s="1">
        <f>Sales_Data[[#This Row],[Order Quantity]]*Sales_Data[[#This Row],[Unit Price]]</f>
        <v>232.26666666666668</v>
      </c>
      <c r="L5102" s="1">
        <v>92.90666666666668</v>
      </c>
    </row>
    <row r="5103" spans="1:12">
      <c r="A5103" t="s">
        <v>5126</v>
      </c>
      <c r="B5103" s="2">
        <v>42059</v>
      </c>
      <c r="C5103">
        <v>16</v>
      </c>
      <c r="D5103" t="s">
        <v>2</v>
      </c>
      <c r="E5103" t="s">
        <v>8168</v>
      </c>
      <c r="F5103" t="s">
        <v>8025</v>
      </c>
      <c r="G5103">
        <v>44</v>
      </c>
      <c r="H5103">
        <v>7</v>
      </c>
      <c r="I5103">
        <v>8</v>
      </c>
      <c r="J5103" s="1">
        <v>631.28888888888889</v>
      </c>
      <c r="K5103" s="1">
        <f>Sales_Data[[#This Row],[Order Quantity]]*Sales_Data[[#This Row],[Unit Price]]</f>
        <v>5050.3111111111111</v>
      </c>
      <c r="L5103" s="1">
        <v>303.01866666666666</v>
      </c>
    </row>
    <row r="5104" spans="1:12">
      <c r="A5104" t="s">
        <v>5127</v>
      </c>
      <c r="B5104" s="2">
        <v>42059</v>
      </c>
      <c r="C5104">
        <v>8</v>
      </c>
      <c r="D5104" t="s">
        <v>2</v>
      </c>
      <c r="E5104" t="s">
        <v>8168</v>
      </c>
      <c r="F5104" t="s">
        <v>8027</v>
      </c>
      <c r="G5104">
        <v>24</v>
      </c>
      <c r="H5104">
        <v>4</v>
      </c>
      <c r="I5104">
        <v>6</v>
      </c>
      <c r="J5104" s="1">
        <v>122.83333333333333</v>
      </c>
      <c r="K5104" s="1">
        <f>Sales_Data[[#This Row],[Order Quantity]]*Sales_Data[[#This Row],[Unit Price]]</f>
        <v>737</v>
      </c>
      <c r="L5104" s="1">
        <v>49.13333333333334</v>
      </c>
    </row>
    <row r="5105" spans="1:12">
      <c r="A5105" t="s">
        <v>5128</v>
      </c>
      <c r="B5105" s="2">
        <v>42059</v>
      </c>
      <c r="C5105">
        <v>4</v>
      </c>
      <c r="D5105" t="s">
        <v>4</v>
      </c>
      <c r="E5105" t="s">
        <v>8168</v>
      </c>
      <c r="F5105" t="s">
        <v>8027</v>
      </c>
      <c r="G5105">
        <v>10</v>
      </c>
      <c r="H5105">
        <v>2</v>
      </c>
      <c r="I5105">
        <v>7</v>
      </c>
      <c r="J5105" s="1">
        <v>603</v>
      </c>
      <c r="K5105" s="1">
        <f>Sales_Data[[#This Row],[Order Quantity]]*Sales_Data[[#This Row],[Unit Price]]</f>
        <v>4221</v>
      </c>
      <c r="L5105" s="1">
        <v>241.20000000000002</v>
      </c>
    </row>
    <row r="5106" spans="1:12">
      <c r="A5106" t="s">
        <v>5129</v>
      </c>
      <c r="B5106" s="2">
        <v>42060</v>
      </c>
      <c r="C5106">
        <v>8</v>
      </c>
      <c r="D5106" t="s">
        <v>4</v>
      </c>
      <c r="E5106" t="s">
        <v>8168</v>
      </c>
      <c r="F5106" t="s">
        <v>8027</v>
      </c>
      <c r="G5106">
        <v>23</v>
      </c>
      <c r="H5106">
        <v>4</v>
      </c>
      <c r="I5106">
        <v>3</v>
      </c>
      <c r="J5106" s="1">
        <v>264.27777777777777</v>
      </c>
      <c r="K5106" s="1">
        <f>Sales_Data[[#This Row],[Order Quantity]]*Sales_Data[[#This Row],[Unit Price]]</f>
        <v>792.83333333333326</v>
      </c>
      <c r="L5106" s="1">
        <v>155.92388888888888</v>
      </c>
    </row>
    <row r="5107" spans="1:12">
      <c r="A5107" t="s">
        <v>5130</v>
      </c>
      <c r="B5107" s="2">
        <v>42060</v>
      </c>
      <c r="C5107">
        <v>3</v>
      </c>
      <c r="D5107" t="s">
        <v>4</v>
      </c>
      <c r="E5107" t="s">
        <v>8168</v>
      </c>
      <c r="F5107" t="s">
        <v>8027</v>
      </c>
      <c r="G5107">
        <v>7</v>
      </c>
      <c r="H5107">
        <v>1</v>
      </c>
      <c r="I5107">
        <v>3</v>
      </c>
      <c r="J5107" s="1">
        <v>559.82222222222231</v>
      </c>
      <c r="K5107" s="1">
        <f>Sales_Data[[#This Row],[Order Quantity]]*Sales_Data[[#This Row],[Unit Price]]</f>
        <v>1679.4666666666669</v>
      </c>
      <c r="L5107" s="1">
        <v>268.71466666666669</v>
      </c>
    </row>
    <row r="5108" spans="1:12">
      <c r="A5108" t="s">
        <v>5131</v>
      </c>
      <c r="B5108" s="2">
        <v>42060</v>
      </c>
      <c r="C5108">
        <v>1</v>
      </c>
      <c r="D5108" t="s">
        <v>4</v>
      </c>
      <c r="E5108" t="s">
        <v>8168</v>
      </c>
      <c r="F5108" t="s">
        <v>8027</v>
      </c>
      <c r="G5108">
        <v>2</v>
      </c>
      <c r="H5108">
        <v>1</v>
      </c>
      <c r="I5108">
        <v>8</v>
      </c>
      <c r="J5108" s="1">
        <v>95.288888888888891</v>
      </c>
      <c r="K5108" s="1">
        <f>Sales_Data[[#This Row],[Order Quantity]]*Sales_Data[[#This Row],[Unit Price]]</f>
        <v>762.31111111111113</v>
      </c>
      <c r="L5108" s="1">
        <v>55.267555555555553</v>
      </c>
    </row>
    <row r="5109" spans="1:12">
      <c r="A5109" t="s">
        <v>5132</v>
      </c>
      <c r="B5109" s="2">
        <v>42060</v>
      </c>
      <c r="C5109">
        <v>8</v>
      </c>
      <c r="D5109" t="s">
        <v>2</v>
      </c>
      <c r="E5109" t="s">
        <v>8168</v>
      </c>
      <c r="F5109" t="s">
        <v>8027</v>
      </c>
      <c r="G5109">
        <v>24</v>
      </c>
      <c r="H5109">
        <v>4</v>
      </c>
      <c r="I5109">
        <v>7</v>
      </c>
      <c r="J5109" s="1">
        <v>192.06666666666669</v>
      </c>
      <c r="K5109" s="1">
        <f>Sales_Data[[#This Row],[Order Quantity]]*Sales_Data[[#This Row],[Unit Price]]</f>
        <v>1344.4666666666669</v>
      </c>
      <c r="L5109" s="1">
        <v>157.49466666666666</v>
      </c>
    </row>
    <row r="5110" spans="1:12">
      <c r="A5110" t="s">
        <v>5133</v>
      </c>
      <c r="B5110" s="2">
        <v>42060</v>
      </c>
      <c r="C5110">
        <v>14</v>
      </c>
      <c r="D5110" t="s">
        <v>4</v>
      </c>
      <c r="E5110" t="s">
        <v>8168</v>
      </c>
      <c r="F5110" t="s">
        <v>8026</v>
      </c>
      <c r="G5110">
        <v>39</v>
      </c>
      <c r="H5110">
        <v>6</v>
      </c>
      <c r="I5110">
        <v>8</v>
      </c>
      <c r="J5110" s="1">
        <v>24.566666666666666</v>
      </c>
      <c r="K5110" s="1">
        <f>Sales_Data[[#This Row],[Order Quantity]]*Sales_Data[[#This Row],[Unit Price]]</f>
        <v>196.53333333333333</v>
      </c>
      <c r="L5110" s="1">
        <v>18.179333333333332</v>
      </c>
    </row>
    <row r="5111" spans="1:12">
      <c r="A5111" t="s">
        <v>5134</v>
      </c>
      <c r="B5111" s="2">
        <v>42060</v>
      </c>
      <c r="C5111">
        <v>14</v>
      </c>
      <c r="D5111" t="s">
        <v>2</v>
      </c>
      <c r="E5111" t="s">
        <v>8168</v>
      </c>
      <c r="F5111" t="s">
        <v>8026</v>
      </c>
      <c r="G5111">
        <v>40</v>
      </c>
      <c r="H5111">
        <v>6</v>
      </c>
      <c r="I5111">
        <v>5</v>
      </c>
      <c r="J5111" s="1">
        <v>124.32222222222224</v>
      </c>
      <c r="K5111" s="1">
        <f>Sales_Data[[#This Row],[Order Quantity]]*Sales_Data[[#This Row],[Unit Price]]</f>
        <v>621.6111111111112</v>
      </c>
      <c r="L5111" s="1">
        <v>70.863666666666674</v>
      </c>
    </row>
    <row r="5112" spans="1:12">
      <c r="A5112" t="s">
        <v>5135</v>
      </c>
      <c r="B5112" s="2">
        <v>42061</v>
      </c>
      <c r="C5112">
        <v>9</v>
      </c>
      <c r="D5112" t="s">
        <v>2</v>
      </c>
      <c r="E5112" t="s">
        <v>8168</v>
      </c>
      <c r="F5112" t="s">
        <v>8027</v>
      </c>
      <c r="G5112">
        <v>25</v>
      </c>
      <c r="H5112">
        <v>4</v>
      </c>
      <c r="I5112">
        <v>5</v>
      </c>
      <c r="J5112" s="1">
        <v>23.077777777777779</v>
      </c>
      <c r="K5112" s="1">
        <f>Sales_Data[[#This Row],[Order Quantity]]*Sales_Data[[#This Row],[Unit Price]]</f>
        <v>115.3888888888889</v>
      </c>
      <c r="L5112" s="1">
        <v>15.231333333333335</v>
      </c>
    </row>
    <row r="5113" spans="1:12">
      <c r="A5113" t="s">
        <v>5136</v>
      </c>
      <c r="B5113" s="2">
        <v>42061</v>
      </c>
      <c r="C5113">
        <v>5</v>
      </c>
      <c r="D5113" t="s">
        <v>4</v>
      </c>
      <c r="E5113" t="s">
        <v>8168</v>
      </c>
      <c r="F5113" t="s">
        <v>8027</v>
      </c>
      <c r="G5113">
        <v>14</v>
      </c>
      <c r="H5113">
        <v>2</v>
      </c>
      <c r="I5113">
        <v>8</v>
      </c>
      <c r="J5113" s="1">
        <v>116.87777777777779</v>
      </c>
      <c r="K5113" s="1">
        <f>Sales_Data[[#This Row],[Order Quantity]]*Sales_Data[[#This Row],[Unit Price]]</f>
        <v>935.02222222222235</v>
      </c>
      <c r="L5113" s="1">
        <v>71.295444444444442</v>
      </c>
    </row>
    <row r="5114" spans="1:12">
      <c r="A5114" t="s">
        <v>5137</v>
      </c>
      <c r="B5114" s="2">
        <v>42061</v>
      </c>
      <c r="C5114">
        <v>8</v>
      </c>
      <c r="D5114" t="s">
        <v>4</v>
      </c>
      <c r="E5114" t="s">
        <v>8168</v>
      </c>
      <c r="F5114" t="s">
        <v>8027</v>
      </c>
      <c r="G5114">
        <v>23</v>
      </c>
      <c r="H5114">
        <v>4</v>
      </c>
      <c r="I5114">
        <v>5</v>
      </c>
      <c r="J5114" s="1">
        <v>23.822222222222223</v>
      </c>
      <c r="K5114" s="1">
        <f>Sales_Data[[#This Row],[Order Quantity]]*Sales_Data[[#This Row],[Unit Price]]</f>
        <v>119.11111111111111</v>
      </c>
      <c r="L5114" s="1">
        <v>11.911111111111111</v>
      </c>
    </row>
    <row r="5115" spans="1:12">
      <c r="A5115" t="s">
        <v>5138</v>
      </c>
      <c r="B5115" s="2">
        <v>42061</v>
      </c>
      <c r="C5115">
        <v>2</v>
      </c>
      <c r="D5115" t="s">
        <v>4</v>
      </c>
      <c r="E5115" t="s">
        <v>8168</v>
      </c>
      <c r="F5115" t="s">
        <v>8027</v>
      </c>
      <c r="G5115">
        <v>6</v>
      </c>
      <c r="H5115">
        <v>1</v>
      </c>
      <c r="I5115">
        <v>2</v>
      </c>
      <c r="J5115" s="1">
        <v>720.62222222222226</v>
      </c>
      <c r="K5115" s="1">
        <f>Sales_Data[[#This Row],[Order Quantity]]*Sales_Data[[#This Row],[Unit Price]]</f>
        <v>1441.2444444444445</v>
      </c>
      <c r="L5115" s="1">
        <v>526.05422222222228</v>
      </c>
    </row>
    <row r="5116" spans="1:12">
      <c r="A5116" t="s">
        <v>5139</v>
      </c>
      <c r="B5116" s="2">
        <v>42062</v>
      </c>
      <c r="C5116">
        <v>14</v>
      </c>
      <c r="D5116" t="s">
        <v>3</v>
      </c>
      <c r="E5116" t="s">
        <v>8168</v>
      </c>
      <c r="F5116" t="s">
        <v>8026</v>
      </c>
      <c r="G5116">
        <v>41</v>
      </c>
      <c r="H5116">
        <v>6</v>
      </c>
      <c r="I5116">
        <v>1</v>
      </c>
      <c r="J5116" s="1">
        <v>300.75555555555559</v>
      </c>
      <c r="K5116" s="1">
        <f>Sales_Data[[#This Row],[Order Quantity]]*Sales_Data[[#This Row],[Unit Price]]</f>
        <v>300.75555555555559</v>
      </c>
      <c r="L5116" s="1">
        <v>174.43822222222221</v>
      </c>
    </row>
    <row r="5117" spans="1:12">
      <c r="A5117" t="s">
        <v>5140</v>
      </c>
      <c r="B5117" s="2">
        <v>42062</v>
      </c>
      <c r="C5117">
        <v>3</v>
      </c>
      <c r="D5117" t="s">
        <v>4</v>
      </c>
      <c r="E5117" t="s">
        <v>8168</v>
      </c>
      <c r="F5117" t="s">
        <v>8027</v>
      </c>
      <c r="G5117">
        <v>8</v>
      </c>
      <c r="H5117">
        <v>2</v>
      </c>
      <c r="I5117">
        <v>5</v>
      </c>
      <c r="J5117" s="1">
        <v>105.71111111111111</v>
      </c>
      <c r="K5117" s="1">
        <f>Sales_Data[[#This Row],[Order Quantity]]*Sales_Data[[#This Row],[Unit Price]]</f>
        <v>528.55555555555554</v>
      </c>
      <c r="L5117" s="1">
        <v>65.540888888888887</v>
      </c>
    </row>
    <row r="5118" spans="1:12">
      <c r="A5118" t="s">
        <v>5141</v>
      </c>
      <c r="B5118" s="2">
        <v>42062</v>
      </c>
      <c r="C5118">
        <v>15</v>
      </c>
      <c r="D5118" t="s">
        <v>2</v>
      </c>
      <c r="E5118" t="s">
        <v>8168</v>
      </c>
      <c r="F5118" t="s">
        <v>8025</v>
      </c>
      <c r="G5118">
        <v>43</v>
      </c>
      <c r="H5118">
        <v>6</v>
      </c>
      <c r="I5118">
        <v>9</v>
      </c>
      <c r="J5118" s="1">
        <v>220.35555555555555</v>
      </c>
      <c r="K5118" s="1">
        <f>Sales_Data[[#This Row],[Order Quantity]]*Sales_Data[[#This Row],[Unit Price]]</f>
        <v>1983.2</v>
      </c>
      <c r="L5118" s="1">
        <v>165.26666666666668</v>
      </c>
    </row>
    <row r="5119" spans="1:12">
      <c r="A5119" t="s">
        <v>5142</v>
      </c>
      <c r="B5119" s="2">
        <v>42062</v>
      </c>
      <c r="C5119">
        <v>3</v>
      </c>
      <c r="D5119" t="s">
        <v>4</v>
      </c>
      <c r="E5119" t="s">
        <v>8168</v>
      </c>
      <c r="F5119" t="s">
        <v>8027</v>
      </c>
      <c r="G5119">
        <v>8</v>
      </c>
      <c r="H5119">
        <v>1</v>
      </c>
      <c r="I5119">
        <v>4</v>
      </c>
      <c r="J5119" s="1">
        <v>430.28888888888889</v>
      </c>
      <c r="K5119" s="1">
        <f>Sales_Data[[#This Row],[Order Quantity]]*Sales_Data[[#This Row],[Unit Price]]</f>
        <v>1721.1555555555556</v>
      </c>
      <c r="L5119" s="1">
        <v>279.6877777777778</v>
      </c>
    </row>
    <row r="5120" spans="1:12">
      <c r="A5120" t="s">
        <v>5143</v>
      </c>
      <c r="B5120" s="2">
        <v>42063</v>
      </c>
      <c r="C5120">
        <v>12</v>
      </c>
      <c r="D5120" t="s">
        <v>2</v>
      </c>
      <c r="E5120" t="s">
        <v>8168</v>
      </c>
      <c r="F5120" t="s">
        <v>8026</v>
      </c>
      <c r="G5120">
        <v>34</v>
      </c>
      <c r="H5120">
        <v>5</v>
      </c>
      <c r="I5120">
        <v>2</v>
      </c>
      <c r="J5120" s="1">
        <v>444.43333333333334</v>
      </c>
      <c r="K5120" s="1">
        <f>Sales_Data[[#This Row],[Order Quantity]]*Sales_Data[[#This Row],[Unit Price]]</f>
        <v>888.86666666666667</v>
      </c>
      <c r="L5120" s="1">
        <v>346.65800000000002</v>
      </c>
    </row>
    <row r="5121" spans="1:12">
      <c r="A5121" t="s">
        <v>5144</v>
      </c>
      <c r="B5121" s="2">
        <v>42063</v>
      </c>
      <c r="C5121">
        <v>15</v>
      </c>
      <c r="D5121" t="s">
        <v>2</v>
      </c>
      <c r="E5121" t="s">
        <v>8168</v>
      </c>
      <c r="F5121" t="s">
        <v>8025</v>
      </c>
      <c r="G5121">
        <v>43</v>
      </c>
      <c r="H5121">
        <v>6</v>
      </c>
      <c r="I5121">
        <v>2</v>
      </c>
      <c r="J5121" s="1">
        <v>249.38888888888889</v>
      </c>
      <c r="K5121" s="1">
        <f>Sales_Data[[#This Row],[Order Quantity]]*Sales_Data[[#This Row],[Unit Price]]</f>
        <v>498.77777777777777</v>
      </c>
      <c r="L5121" s="1">
        <v>197.01722222222222</v>
      </c>
    </row>
    <row r="5122" spans="1:12">
      <c r="A5122" t="s">
        <v>5145</v>
      </c>
      <c r="B5122" s="2">
        <v>42063</v>
      </c>
      <c r="C5122">
        <v>8</v>
      </c>
      <c r="D5122" t="s">
        <v>4</v>
      </c>
      <c r="E5122" t="s">
        <v>8168</v>
      </c>
      <c r="F5122" t="s">
        <v>8027</v>
      </c>
      <c r="G5122">
        <v>22</v>
      </c>
      <c r="H5122">
        <v>4</v>
      </c>
      <c r="I5122">
        <v>1</v>
      </c>
      <c r="J5122" s="1">
        <v>194.3</v>
      </c>
      <c r="K5122" s="1">
        <f>Sales_Data[[#This Row],[Order Quantity]]*Sales_Data[[#This Row],[Unit Price]]</f>
        <v>194.3</v>
      </c>
      <c r="L5122" s="1">
        <v>77.72</v>
      </c>
    </row>
    <row r="5123" spans="1:12">
      <c r="A5123" t="s">
        <v>5146</v>
      </c>
      <c r="B5123" s="2">
        <v>42063</v>
      </c>
      <c r="C5123">
        <v>2</v>
      </c>
      <c r="D5123" t="s">
        <v>2</v>
      </c>
      <c r="E5123" t="s">
        <v>8168</v>
      </c>
      <c r="F5123" t="s">
        <v>8027</v>
      </c>
      <c r="G5123">
        <v>5</v>
      </c>
      <c r="H5123">
        <v>1</v>
      </c>
      <c r="I5123">
        <v>3</v>
      </c>
      <c r="J5123" s="1">
        <v>427.31111111111113</v>
      </c>
      <c r="K5123" s="1">
        <f>Sales_Data[[#This Row],[Order Quantity]]*Sales_Data[[#This Row],[Unit Price]]</f>
        <v>1281.9333333333334</v>
      </c>
      <c r="L5123" s="1">
        <v>179.47066666666669</v>
      </c>
    </row>
    <row r="5124" spans="1:12">
      <c r="A5124" t="s">
        <v>5147</v>
      </c>
      <c r="B5124" s="2">
        <v>42063</v>
      </c>
      <c r="C5124">
        <v>5</v>
      </c>
      <c r="D5124" t="s">
        <v>3</v>
      </c>
      <c r="E5124" t="s">
        <v>8168</v>
      </c>
      <c r="F5124" t="s">
        <v>8027</v>
      </c>
      <c r="G5124">
        <v>15</v>
      </c>
      <c r="H5124">
        <v>2</v>
      </c>
      <c r="I5124">
        <v>2</v>
      </c>
      <c r="J5124" s="1">
        <v>266.51111111111112</v>
      </c>
      <c r="K5124" s="1">
        <f>Sales_Data[[#This Row],[Order Quantity]]*Sales_Data[[#This Row],[Unit Price]]</f>
        <v>533.02222222222224</v>
      </c>
      <c r="L5124" s="1">
        <v>221.2042222222222</v>
      </c>
    </row>
    <row r="5125" spans="1:12">
      <c r="A5125" t="s">
        <v>5148</v>
      </c>
      <c r="B5125" s="2">
        <v>42064</v>
      </c>
      <c r="C5125">
        <v>7</v>
      </c>
      <c r="D5125" t="s">
        <v>2</v>
      </c>
      <c r="E5125" t="s">
        <v>8168</v>
      </c>
      <c r="F5125" t="s">
        <v>8027</v>
      </c>
      <c r="G5125">
        <v>21</v>
      </c>
      <c r="H5125">
        <v>3</v>
      </c>
      <c r="I5125">
        <v>7</v>
      </c>
      <c r="J5125" s="1">
        <v>617.1444444444445</v>
      </c>
      <c r="K5125" s="1">
        <f>Sales_Data[[#This Row],[Order Quantity]]*Sales_Data[[#This Row],[Unit Price]]</f>
        <v>4320.0111111111119</v>
      </c>
      <c r="L5125" s="1">
        <v>475.20122222222227</v>
      </c>
    </row>
    <row r="5126" spans="1:12">
      <c r="A5126" t="s">
        <v>5149</v>
      </c>
      <c r="B5126" s="2">
        <v>42064</v>
      </c>
      <c r="C5126">
        <v>19</v>
      </c>
      <c r="D5126" t="s">
        <v>4</v>
      </c>
      <c r="E5126" t="s">
        <v>8168</v>
      </c>
      <c r="F5126" t="s">
        <v>8028</v>
      </c>
      <c r="G5126">
        <v>55</v>
      </c>
      <c r="H5126">
        <v>8</v>
      </c>
      <c r="I5126">
        <v>2</v>
      </c>
      <c r="J5126" s="1">
        <v>436.24444444444447</v>
      </c>
      <c r="K5126" s="1">
        <f>Sales_Data[[#This Row],[Order Quantity]]*Sales_Data[[#This Row],[Unit Price]]</f>
        <v>872.48888888888894</v>
      </c>
      <c r="L5126" s="1">
        <v>292.28377777777786</v>
      </c>
    </row>
    <row r="5127" spans="1:12">
      <c r="A5127" t="s">
        <v>5150</v>
      </c>
      <c r="B5127" s="2">
        <v>42064</v>
      </c>
      <c r="C5127">
        <v>9</v>
      </c>
      <c r="D5127" t="s">
        <v>3</v>
      </c>
      <c r="E5127" t="s">
        <v>8168</v>
      </c>
      <c r="F5127" t="s">
        <v>8027</v>
      </c>
      <c r="G5127">
        <v>25</v>
      </c>
      <c r="H5127">
        <v>4</v>
      </c>
      <c r="I5127">
        <v>2</v>
      </c>
      <c r="J5127" s="1">
        <v>692.33333333333337</v>
      </c>
      <c r="K5127" s="1">
        <f>Sales_Data[[#This Row],[Order Quantity]]*Sales_Data[[#This Row],[Unit Price]]</f>
        <v>1384.6666666666667</v>
      </c>
      <c r="L5127" s="1">
        <v>353.09</v>
      </c>
    </row>
    <row r="5128" spans="1:12">
      <c r="A5128" t="s">
        <v>5151</v>
      </c>
      <c r="B5128" s="2">
        <v>42064</v>
      </c>
      <c r="C5128">
        <v>8</v>
      </c>
      <c r="D5128" t="s">
        <v>2</v>
      </c>
      <c r="E5128" t="s">
        <v>8168</v>
      </c>
      <c r="F5128" t="s">
        <v>8027</v>
      </c>
      <c r="G5128">
        <v>22</v>
      </c>
      <c r="H5128">
        <v>3</v>
      </c>
      <c r="I5128">
        <v>9</v>
      </c>
      <c r="J5128" s="1">
        <v>672.97777777777776</v>
      </c>
      <c r="K5128" s="1">
        <f>Sales_Data[[#This Row],[Order Quantity]]*Sales_Data[[#This Row],[Unit Price]]</f>
        <v>6056.8</v>
      </c>
      <c r="L5128" s="1">
        <v>457.62488888888896</v>
      </c>
    </row>
    <row r="5129" spans="1:12">
      <c r="A5129" t="s">
        <v>5152</v>
      </c>
      <c r="B5129" s="2">
        <v>42065</v>
      </c>
      <c r="C5129">
        <v>15</v>
      </c>
      <c r="D5129" t="s">
        <v>3</v>
      </c>
      <c r="E5129" t="s">
        <v>8168</v>
      </c>
      <c r="F5129" t="s">
        <v>8025</v>
      </c>
      <c r="G5129">
        <v>44</v>
      </c>
      <c r="H5129">
        <v>6</v>
      </c>
      <c r="I5129">
        <v>2</v>
      </c>
      <c r="J5129" s="1">
        <v>283.63333333333338</v>
      </c>
      <c r="K5129" s="1">
        <f>Sales_Data[[#This Row],[Order Quantity]]*Sales_Data[[#This Row],[Unit Price]]</f>
        <v>567.26666666666677</v>
      </c>
      <c r="L5129" s="1">
        <v>147.48933333333335</v>
      </c>
    </row>
    <row r="5130" spans="1:12">
      <c r="A5130" t="s">
        <v>5153</v>
      </c>
      <c r="B5130" s="2">
        <v>42065</v>
      </c>
      <c r="C5130">
        <v>14</v>
      </c>
      <c r="D5130" t="s">
        <v>2</v>
      </c>
      <c r="E5130" t="s">
        <v>8168</v>
      </c>
      <c r="F5130" t="s">
        <v>8026</v>
      </c>
      <c r="G5130">
        <v>40</v>
      </c>
      <c r="H5130">
        <v>6</v>
      </c>
      <c r="I5130">
        <v>6</v>
      </c>
      <c r="J5130" s="1">
        <v>115.38888888888889</v>
      </c>
      <c r="K5130" s="1">
        <f>Sales_Data[[#This Row],[Order Quantity]]*Sales_Data[[#This Row],[Unit Price]]</f>
        <v>692.33333333333326</v>
      </c>
      <c r="L5130" s="1">
        <v>98.080555555555563</v>
      </c>
    </row>
    <row r="5131" spans="1:12">
      <c r="A5131" t="s">
        <v>5154</v>
      </c>
      <c r="B5131" s="2">
        <v>42066</v>
      </c>
      <c r="C5131">
        <v>14</v>
      </c>
      <c r="D5131" t="s">
        <v>4</v>
      </c>
      <c r="E5131" t="s">
        <v>8168</v>
      </c>
      <c r="F5131" t="s">
        <v>8026</v>
      </c>
      <c r="G5131">
        <v>39</v>
      </c>
      <c r="H5131">
        <v>6</v>
      </c>
      <c r="I5131">
        <v>5</v>
      </c>
      <c r="J5131" s="1">
        <v>693.82222222222231</v>
      </c>
      <c r="K5131" s="1">
        <f>Sales_Data[[#This Row],[Order Quantity]]*Sales_Data[[#This Row],[Unit Price]]</f>
        <v>3469.1111111111113</v>
      </c>
      <c r="L5131" s="1">
        <v>575.87244444444445</v>
      </c>
    </row>
    <row r="5132" spans="1:12">
      <c r="A5132" t="s">
        <v>5155</v>
      </c>
      <c r="B5132" s="2">
        <v>42066</v>
      </c>
      <c r="C5132">
        <v>10</v>
      </c>
      <c r="D5132" t="s">
        <v>4</v>
      </c>
      <c r="E5132" t="s">
        <v>8168</v>
      </c>
      <c r="F5132" t="s">
        <v>8026</v>
      </c>
      <c r="G5132">
        <v>29</v>
      </c>
      <c r="H5132">
        <v>4</v>
      </c>
      <c r="I5132">
        <v>6</v>
      </c>
      <c r="J5132" s="1">
        <v>428.05555555555554</v>
      </c>
      <c r="K5132" s="1">
        <f>Sales_Data[[#This Row],[Order Quantity]]*Sales_Data[[#This Row],[Unit Price]]</f>
        <v>2568.333333333333</v>
      </c>
      <c r="L5132" s="1">
        <v>214.02777777777777</v>
      </c>
    </row>
    <row r="5133" spans="1:12">
      <c r="A5133" t="s">
        <v>5156</v>
      </c>
      <c r="B5133" s="2">
        <v>42066</v>
      </c>
      <c r="C5133">
        <v>3</v>
      </c>
      <c r="D5133" t="s">
        <v>4</v>
      </c>
      <c r="E5133" t="s">
        <v>8168</v>
      </c>
      <c r="F5133" t="s">
        <v>8027</v>
      </c>
      <c r="G5133">
        <v>9</v>
      </c>
      <c r="H5133">
        <v>2</v>
      </c>
      <c r="I5133">
        <v>7</v>
      </c>
      <c r="J5133" s="1">
        <v>434.01111111111112</v>
      </c>
      <c r="K5133" s="1">
        <f>Sales_Data[[#This Row],[Order Quantity]]*Sales_Data[[#This Row],[Unit Price]]</f>
        <v>3038.077777777778</v>
      </c>
      <c r="L5133" s="1">
        <v>312.488</v>
      </c>
    </row>
    <row r="5134" spans="1:12">
      <c r="A5134" t="s">
        <v>5157</v>
      </c>
      <c r="B5134" s="2">
        <v>42066</v>
      </c>
      <c r="C5134">
        <v>10</v>
      </c>
      <c r="D5134" t="s">
        <v>3</v>
      </c>
      <c r="E5134" t="s">
        <v>8168</v>
      </c>
      <c r="F5134" t="s">
        <v>8026</v>
      </c>
      <c r="G5134">
        <v>28</v>
      </c>
      <c r="H5134">
        <v>4</v>
      </c>
      <c r="I5134">
        <v>5</v>
      </c>
      <c r="J5134" s="1">
        <v>25.311111111111114</v>
      </c>
      <c r="K5134" s="1">
        <f>Sales_Data[[#This Row],[Order Quantity]]*Sales_Data[[#This Row],[Unit Price]]</f>
        <v>126.55555555555557</v>
      </c>
      <c r="L5134" s="1">
        <v>12.402444444444445</v>
      </c>
    </row>
    <row r="5135" spans="1:12">
      <c r="A5135" t="s">
        <v>5158</v>
      </c>
      <c r="B5135" s="2">
        <v>42066</v>
      </c>
      <c r="C5135">
        <v>11</v>
      </c>
      <c r="D5135" t="s">
        <v>2</v>
      </c>
      <c r="E5135" t="s">
        <v>8168</v>
      </c>
      <c r="F5135" t="s">
        <v>8026</v>
      </c>
      <c r="G5135">
        <v>30</v>
      </c>
      <c r="H5135">
        <v>5</v>
      </c>
      <c r="I5135">
        <v>6</v>
      </c>
      <c r="J5135" s="1">
        <v>384.13333333333338</v>
      </c>
      <c r="K5135" s="1">
        <f>Sales_Data[[#This Row],[Order Quantity]]*Sales_Data[[#This Row],[Unit Price]]</f>
        <v>2304.8000000000002</v>
      </c>
      <c r="L5135" s="1">
        <v>165.17733333333334</v>
      </c>
    </row>
    <row r="5136" spans="1:12">
      <c r="A5136" t="s">
        <v>5159</v>
      </c>
      <c r="B5136" s="2">
        <v>42066</v>
      </c>
      <c r="C5136">
        <v>11</v>
      </c>
      <c r="D5136" t="s">
        <v>4</v>
      </c>
      <c r="E5136" t="s">
        <v>8168</v>
      </c>
      <c r="F5136" t="s">
        <v>8026</v>
      </c>
      <c r="G5136">
        <v>32</v>
      </c>
      <c r="H5136">
        <v>5</v>
      </c>
      <c r="I5136">
        <v>9</v>
      </c>
      <c r="J5136" s="1">
        <v>268</v>
      </c>
      <c r="K5136" s="1">
        <f>Sales_Data[[#This Row],[Order Quantity]]*Sales_Data[[#This Row],[Unit Price]]</f>
        <v>2412</v>
      </c>
      <c r="L5136" s="1">
        <v>190.28</v>
      </c>
    </row>
    <row r="5137" spans="1:12">
      <c r="A5137" t="s">
        <v>5160</v>
      </c>
      <c r="B5137" s="2">
        <v>42066</v>
      </c>
      <c r="C5137">
        <v>11</v>
      </c>
      <c r="D5137" t="s">
        <v>4</v>
      </c>
      <c r="E5137" t="s">
        <v>8168</v>
      </c>
      <c r="F5137" t="s">
        <v>8026</v>
      </c>
      <c r="G5137">
        <v>31</v>
      </c>
      <c r="H5137">
        <v>5</v>
      </c>
      <c r="I5137">
        <v>1</v>
      </c>
      <c r="J5137" s="1">
        <v>445.17777777777775</v>
      </c>
      <c r="K5137" s="1">
        <f>Sales_Data[[#This Row],[Order Quantity]]*Sales_Data[[#This Row],[Unit Price]]</f>
        <v>445.17777777777775</v>
      </c>
      <c r="L5137" s="1">
        <v>365.04577777777774</v>
      </c>
    </row>
    <row r="5138" spans="1:12">
      <c r="A5138" t="s">
        <v>5161</v>
      </c>
      <c r="B5138" s="2">
        <v>42067</v>
      </c>
      <c r="C5138">
        <v>20</v>
      </c>
      <c r="D5138" t="s">
        <v>4</v>
      </c>
      <c r="E5138" t="s">
        <v>8168</v>
      </c>
      <c r="F5138" t="s">
        <v>8028</v>
      </c>
      <c r="G5138">
        <v>58</v>
      </c>
      <c r="H5138">
        <v>8</v>
      </c>
      <c r="I5138">
        <v>7</v>
      </c>
      <c r="J5138" s="1">
        <v>29.033333333333335</v>
      </c>
      <c r="K5138" s="1">
        <f>Sales_Data[[#This Row],[Order Quantity]]*Sales_Data[[#This Row],[Unit Price]]</f>
        <v>203.23333333333335</v>
      </c>
      <c r="L5138" s="1">
        <v>11.903666666666666</v>
      </c>
    </row>
    <row r="5139" spans="1:12">
      <c r="A5139" t="s">
        <v>5162</v>
      </c>
      <c r="B5139" s="2">
        <v>42067</v>
      </c>
      <c r="C5139">
        <v>5</v>
      </c>
      <c r="D5139" t="s">
        <v>3</v>
      </c>
      <c r="E5139" t="s">
        <v>8168</v>
      </c>
      <c r="F5139" t="s">
        <v>8027</v>
      </c>
      <c r="G5139">
        <v>14</v>
      </c>
      <c r="H5139">
        <v>2</v>
      </c>
      <c r="I5139">
        <v>4</v>
      </c>
      <c r="J5139" s="1">
        <v>104.22222222222223</v>
      </c>
      <c r="K5139" s="1">
        <f>Sales_Data[[#This Row],[Order Quantity]]*Sales_Data[[#This Row],[Unit Price]]</f>
        <v>416.88888888888891</v>
      </c>
      <c r="L5139" s="1">
        <v>59.406666666666666</v>
      </c>
    </row>
    <row r="5140" spans="1:12">
      <c r="A5140" t="s">
        <v>5163</v>
      </c>
      <c r="B5140" s="2">
        <v>42068</v>
      </c>
      <c r="C5140">
        <v>15</v>
      </c>
      <c r="D5140" t="s">
        <v>2</v>
      </c>
      <c r="E5140" t="s">
        <v>8168</v>
      </c>
      <c r="F5140" t="s">
        <v>8025</v>
      </c>
      <c r="G5140">
        <v>43</v>
      </c>
      <c r="H5140">
        <v>6</v>
      </c>
      <c r="I5140">
        <v>3</v>
      </c>
      <c r="J5140" s="1">
        <v>336.48888888888888</v>
      </c>
      <c r="K5140" s="1">
        <f>Sales_Data[[#This Row],[Order Quantity]]*Sales_Data[[#This Row],[Unit Price]]</f>
        <v>1009.4666666666667</v>
      </c>
      <c r="L5140" s="1">
        <v>238.90711111111108</v>
      </c>
    </row>
    <row r="5141" spans="1:12">
      <c r="A5141" t="s">
        <v>5164</v>
      </c>
      <c r="B5141" s="2">
        <v>42068</v>
      </c>
      <c r="C5141">
        <v>2</v>
      </c>
      <c r="D5141" t="s">
        <v>4</v>
      </c>
      <c r="E5141" t="s">
        <v>8168</v>
      </c>
      <c r="F5141" t="s">
        <v>8027</v>
      </c>
      <c r="G5141">
        <v>5</v>
      </c>
      <c r="H5141">
        <v>1</v>
      </c>
      <c r="I5141">
        <v>1</v>
      </c>
      <c r="J5141" s="1">
        <v>282.88888888888891</v>
      </c>
      <c r="K5141" s="1">
        <f>Sales_Data[[#This Row],[Order Quantity]]*Sales_Data[[#This Row],[Unit Price]]</f>
        <v>282.88888888888891</v>
      </c>
      <c r="L5141" s="1">
        <v>164.07555555555552</v>
      </c>
    </row>
    <row r="5142" spans="1:12">
      <c r="A5142" t="s">
        <v>5165</v>
      </c>
      <c r="B5142" s="2">
        <v>42068</v>
      </c>
      <c r="C5142">
        <v>4</v>
      </c>
      <c r="D5142" t="s">
        <v>4</v>
      </c>
      <c r="E5142" t="s">
        <v>8168</v>
      </c>
      <c r="F5142" t="s">
        <v>8027</v>
      </c>
      <c r="G5142">
        <v>11</v>
      </c>
      <c r="H5142">
        <v>2</v>
      </c>
      <c r="I5142">
        <v>2</v>
      </c>
      <c r="J5142" s="1">
        <v>23.822222222222223</v>
      </c>
      <c r="K5142" s="1">
        <f>Sales_Data[[#This Row],[Order Quantity]]*Sales_Data[[#This Row],[Unit Price]]</f>
        <v>47.644444444444446</v>
      </c>
      <c r="L5142" s="1">
        <v>13.816888888888888</v>
      </c>
    </row>
    <row r="5143" spans="1:12">
      <c r="A5143" t="s">
        <v>5166</v>
      </c>
      <c r="B5143" s="2">
        <v>42068</v>
      </c>
      <c r="C5143">
        <v>8</v>
      </c>
      <c r="D5143" t="s">
        <v>4</v>
      </c>
      <c r="E5143" t="s">
        <v>8168</v>
      </c>
      <c r="F5143" t="s">
        <v>8027</v>
      </c>
      <c r="G5143">
        <v>21</v>
      </c>
      <c r="H5143">
        <v>3</v>
      </c>
      <c r="I5143">
        <v>1</v>
      </c>
      <c r="J5143" s="1">
        <v>23.822222222222223</v>
      </c>
      <c r="K5143" s="1">
        <f>Sales_Data[[#This Row],[Order Quantity]]*Sales_Data[[#This Row],[Unit Price]]</f>
        <v>23.822222222222223</v>
      </c>
      <c r="L5143" s="1">
        <v>10.72</v>
      </c>
    </row>
    <row r="5144" spans="1:12">
      <c r="A5144" t="s">
        <v>5167</v>
      </c>
      <c r="B5144" s="2">
        <v>42068</v>
      </c>
      <c r="C5144">
        <v>12</v>
      </c>
      <c r="D5144" t="s">
        <v>2</v>
      </c>
      <c r="E5144" t="s">
        <v>8168</v>
      </c>
      <c r="F5144" t="s">
        <v>8026</v>
      </c>
      <c r="G5144">
        <v>35</v>
      </c>
      <c r="H5144">
        <v>5</v>
      </c>
      <c r="I5144">
        <v>4</v>
      </c>
      <c r="J5144" s="1">
        <v>427.31111111111113</v>
      </c>
      <c r="K5144" s="1">
        <f>Sales_Data[[#This Row],[Order Quantity]]*Sales_Data[[#This Row],[Unit Price]]</f>
        <v>1709.2444444444445</v>
      </c>
      <c r="L5144" s="1">
        <v>213.65555555555557</v>
      </c>
    </row>
    <row r="5145" spans="1:12">
      <c r="A5145" t="s">
        <v>5168</v>
      </c>
      <c r="B5145" s="2">
        <v>42069</v>
      </c>
      <c r="C5145">
        <v>1</v>
      </c>
      <c r="D5145" t="s">
        <v>4</v>
      </c>
      <c r="E5145" t="s">
        <v>8168</v>
      </c>
      <c r="F5145" t="s">
        <v>8027</v>
      </c>
      <c r="G5145">
        <v>3</v>
      </c>
      <c r="H5145">
        <v>1</v>
      </c>
      <c r="I5145">
        <v>9</v>
      </c>
      <c r="J5145" s="1">
        <v>115.38888888888889</v>
      </c>
      <c r="K5145" s="1">
        <f>Sales_Data[[#This Row],[Order Quantity]]*Sales_Data[[#This Row],[Unit Price]]</f>
        <v>1038.5</v>
      </c>
      <c r="L5145" s="1">
        <v>81.926111111111098</v>
      </c>
    </row>
    <row r="5146" spans="1:12">
      <c r="A5146" t="s">
        <v>5169</v>
      </c>
      <c r="B5146" s="2">
        <v>42069</v>
      </c>
      <c r="C5146">
        <v>19</v>
      </c>
      <c r="D5146" t="s">
        <v>2</v>
      </c>
      <c r="E5146" t="s">
        <v>8168</v>
      </c>
      <c r="F5146" t="s">
        <v>8028</v>
      </c>
      <c r="G5146">
        <v>54</v>
      </c>
      <c r="H5146">
        <v>8</v>
      </c>
      <c r="I5146">
        <v>6</v>
      </c>
      <c r="J5146" s="1">
        <v>26.055555555555557</v>
      </c>
      <c r="K5146" s="1">
        <f>Sales_Data[[#This Row],[Order Quantity]]*Sales_Data[[#This Row],[Unit Price]]</f>
        <v>156.33333333333334</v>
      </c>
      <c r="L5146" s="1">
        <v>10.422222222222224</v>
      </c>
    </row>
    <row r="5147" spans="1:12">
      <c r="A5147" t="s">
        <v>5170</v>
      </c>
      <c r="B5147" s="2">
        <v>42070</v>
      </c>
      <c r="C5147">
        <v>11</v>
      </c>
      <c r="D5147" t="s">
        <v>3</v>
      </c>
      <c r="E5147" t="s">
        <v>8168</v>
      </c>
      <c r="F5147" t="s">
        <v>8026</v>
      </c>
      <c r="G5147">
        <v>30</v>
      </c>
      <c r="H5147">
        <v>5</v>
      </c>
      <c r="I5147">
        <v>6</v>
      </c>
      <c r="J5147" s="1">
        <v>100.5</v>
      </c>
      <c r="K5147" s="1">
        <f>Sales_Data[[#This Row],[Order Quantity]]*Sales_Data[[#This Row],[Unit Price]]</f>
        <v>603</v>
      </c>
      <c r="L5147" s="1">
        <v>49.244999999999997</v>
      </c>
    </row>
    <row r="5148" spans="1:12">
      <c r="A5148" t="s">
        <v>5171</v>
      </c>
      <c r="B5148" s="2">
        <v>42070</v>
      </c>
      <c r="C5148">
        <v>7</v>
      </c>
      <c r="D5148" t="s">
        <v>4</v>
      </c>
      <c r="E5148" t="s">
        <v>8168</v>
      </c>
      <c r="F5148" t="s">
        <v>8027</v>
      </c>
      <c r="G5148">
        <v>18</v>
      </c>
      <c r="H5148">
        <v>3</v>
      </c>
      <c r="I5148">
        <v>1</v>
      </c>
      <c r="J5148" s="1">
        <v>192.06666666666669</v>
      </c>
      <c r="K5148" s="1">
        <f>Sales_Data[[#This Row],[Order Quantity]]*Sales_Data[[#This Row],[Unit Price]]</f>
        <v>192.06666666666669</v>
      </c>
      <c r="L5148" s="1">
        <v>113.31933333333333</v>
      </c>
    </row>
    <row r="5149" spans="1:12">
      <c r="A5149" t="s">
        <v>5172</v>
      </c>
      <c r="B5149" s="2">
        <v>42070</v>
      </c>
      <c r="C5149">
        <v>14</v>
      </c>
      <c r="D5149" t="s">
        <v>2</v>
      </c>
      <c r="E5149" t="s">
        <v>8168</v>
      </c>
      <c r="F5149" t="s">
        <v>8026</v>
      </c>
      <c r="G5149">
        <v>39</v>
      </c>
      <c r="H5149">
        <v>6</v>
      </c>
      <c r="I5149">
        <v>3</v>
      </c>
      <c r="J5149" s="1">
        <v>82.63333333333334</v>
      </c>
      <c r="K5149" s="1">
        <f>Sales_Data[[#This Row],[Order Quantity]]*Sales_Data[[#This Row],[Unit Price]]</f>
        <v>247.90000000000003</v>
      </c>
      <c r="L5149" s="1">
        <v>34.705999999999996</v>
      </c>
    </row>
    <row r="5150" spans="1:12">
      <c r="A5150" t="s">
        <v>5173</v>
      </c>
      <c r="B5150" s="2">
        <v>42070</v>
      </c>
      <c r="C5150">
        <v>1</v>
      </c>
      <c r="D5150" t="s">
        <v>4</v>
      </c>
      <c r="E5150" t="s">
        <v>8168</v>
      </c>
      <c r="F5150" t="s">
        <v>8027</v>
      </c>
      <c r="G5150">
        <v>2</v>
      </c>
      <c r="H5150">
        <v>1</v>
      </c>
      <c r="I5150">
        <v>9</v>
      </c>
      <c r="J5150" s="1">
        <v>132.51111111111112</v>
      </c>
      <c r="K5150" s="1">
        <f>Sales_Data[[#This Row],[Order Quantity]]*Sales_Data[[#This Row],[Unit Price]]</f>
        <v>1192.6000000000001</v>
      </c>
      <c r="L5150" s="1">
        <v>70.230888888888899</v>
      </c>
    </row>
    <row r="5151" spans="1:12">
      <c r="A5151" t="s">
        <v>5174</v>
      </c>
      <c r="B5151" s="2">
        <v>42070</v>
      </c>
      <c r="C5151">
        <v>12</v>
      </c>
      <c r="D5151" t="s">
        <v>4</v>
      </c>
      <c r="E5151" t="s">
        <v>8168</v>
      </c>
      <c r="F5151" t="s">
        <v>8026</v>
      </c>
      <c r="G5151">
        <v>33</v>
      </c>
      <c r="H5151">
        <v>5</v>
      </c>
      <c r="I5151">
        <v>2</v>
      </c>
      <c r="J5151" s="1">
        <v>245.66666666666666</v>
      </c>
      <c r="K5151" s="1">
        <f>Sales_Data[[#This Row],[Order Quantity]]*Sales_Data[[#This Row],[Unit Price]]</f>
        <v>491.33333333333331</v>
      </c>
      <c r="L5151" s="1">
        <v>154.77000000000001</v>
      </c>
    </row>
    <row r="5152" spans="1:12">
      <c r="A5152" t="s">
        <v>5175</v>
      </c>
      <c r="B5152" s="2">
        <v>42071</v>
      </c>
      <c r="C5152">
        <v>6</v>
      </c>
      <c r="D5152" t="s">
        <v>3</v>
      </c>
      <c r="E5152" t="s">
        <v>8168</v>
      </c>
      <c r="F5152" t="s">
        <v>8027</v>
      </c>
      <c r="G5152">
        <v>18</v>
      </c>
      <c r="H5152">
        <v>3</v>
      </c>
      <c r="I5152">
        <v>7</v>
      </c>
      <c r="J5152" s="1">
        <v>93.055555555555557</v>
      </c>
      <c r="K5152" s="1">
        <f>Sales_Data[[#This Row],[Order Quantity]]*Sales_Data[[#This Row],[Unit Price]]</f>
        <v>651.38888888888891</v>
      </c>
      <c r="L5152" s="1">
        <v>55.833333333333336</v>
      </c>
    </row>
    <row r="5153" spans="1:12">
      <c r="A5153" t="s">
        <v>5176</v>
      </c>
      <c r="B5153" s="2">
        <v>42071</v>
      </c>
      <c r="C5153">
        <v>10</v>
      </c>
      <c r="D5153" t="s">
        <v>4</v>
      </c>
      <c r="E5153" t="s">
        <v>8168</v>
      </c>
      <c r="F5153" t="s">
        <v>8026</v>
      </c>
      <c r="G5153">
        <v>29</v>
      </c>
      <c r="H5153">
        <v>4</v>
      </c>
      <c r="I5153">
        <v>2</v>
      </c>
      <c r="J5153" s="1">
        <v>278.42222222222222</v>
      </c>
      <c r="K5153" s="1">
        <f>Sales_Data[[#This Row],[Order Quantity]]*Sales_Data[[#This Row],[Unit Price]]</f>
        <v>556.84444444444443</v>
      </c>
      <c r="L5153" s="1">
        <v>178.19022222222225</v>
      </c>
    </row>
    <row r="5154" spans="1:12">
      <c r="A5154" t="s">
        <v>5177</v>
      </c>
      <c r="B5154" s="2">
        <v>42071</v>
      </c>
      <c r="C5154">
        <v>9</v>
      </c>
      <c r="D5154" t="s">
        <v>4</v>
      </c>
      <c r="E5154" t="s">
        <v>8168</v>
      </c>
      <c r="F5154" t="s">
        <v>8027</v>
      </c>
      <c r="G5154">
        <v>25</v>
      </c>
      <c r="H5154">
        <v>4</v>
      </c>
      <c r="I5154">
        <v>7</v>
      </c>
      <c r="J5154" s="1">
        <v>21.588888888888889</v>
      </c>
      <c r="K5154" s="1">
        <f>Sales_Data[[#This Row],[Order Quantity]]*Sales_Data[[#This Row],[Unit Price]]</f>
        <v>151.12222222222221</v>
      </c>
      <c r="L5154" s="1">
        <v>12.737444444444444</v>
      </c>
    </row>
    <row r="5155" spans="1:12">
      <c r="A5155" t="s">
        <v>5178</v>
      </c>
      <c r="B5155" s="2">
        <v>42072</v>
      </c>
      <c r="C5155">
        <v>1</v>
      </c>
      <c r="D5155" t="s">
        <v>4</v>
      </c>
      <c r="E5155" t="s">
        <v>8168</v>
      </c>
      <c r="F5155" t="s">
        <v>8027</v>
      </c>
      <c r="G5155">
        <v>3</v>
      </c>
      <c r="H5155">
        <v>1</v>
      </c>
      <c r="I5155">
        <v>8</v>
      </c>
      <c r="J5155" s="1">
        <v>218.86666666666667</v>
      </c>
      <c r="K5155" s="1">
        <f>Sales_Data[[#This Row],[Order Quantity]]*Sales_Data[[#This Row],[Unit Price]]</f>
        <v>1750.9333333333334</v>
      </c>
      <c r="L5155" s="1">
        <v>131.32</v>
      </c>
    </row>
    <row r="5156" spans="1:12">
      <c r="A5156" t="s">
        <v>5179</v>
      </c>
      <c r="B5156" s="2">
        <v>42072</v>
      </c>
      <c r="C5156">
        <v>2</v>
      </c>
      <c r="D5156" t="s">
        <v>4</v>
      </c>
      <c r="E5156" t="s">
        <v>8168</v>
      </c>
      <c r="F5156" t="s">
        <v>8027</v>
      </c>
      <c r="G5156">
        <v>4</v>
      </c>
      <c r="H5156">
        <v>1</v>
      </c>
      <c r="I5156">
        <v>6</v>
      </c>
      <c r="J5156" s="1">
        <v>214.4</v>
      </c>
      <c r="K5156" s="1">
        <f>Sales_Data[[#This Row],[Order Quantity]]*Sales_Data[[#This Row],[Unit Price]]</f>
        <v>1286.4000000000001</v>
      </c>
      <c r="L5156" s="1">
        <v>165.08800000000002</v>
      </c>
    </row>
    <row r="5157" spans="1:12">
      <c r="A5157" t="s">
        <v>5180</v>
      </c>
      <c r="B5157" s="2">
        <v>42072</v>
      </c>
      <c r="C5157">
        <v>18</v>
      </c>
      <c r="D5157" t="s">
        <v>4</v>
      </c>
      <c r="E5157" t="s">
        <v>8168</v>
      </c>
      <c r="F5157" t="s">
        <v>8025</v>
      </c>
      <c r="G5157">
        <v>50</v>
      </c>
      <c r="H5157">
        <v>7</v>
      </c>
      <c r="I5157">
        <v>7</v>
      </c>
      <c r="J5157" s="1">
        <v>23.077777777777779</v>
      </c>
      <c r="K5157" s="1">
        <f>Sales_Data[[#This Row],[Order Quantity]]*Sales_Data[[#This Row],[Unit Price]]</f>
        <v>161.54444444444445</v>
      </c>
      <c r="L5157" s="1">
        <v>10.61577777777778</v>
      </c>
    </row>
    <row r="5158" spans="1:12">
      <c r="A5158" t="s">
        <v>5181</v>
      </c>
      <c r="B5158" s="2">
        <v>42072</v>
      </c>
      <c r="C5158">
        <v>13</v>
      </c>
      <c r="D5158" t="s">
        <v>4</v>
      </c>
      <c r="E5158" t="s">
        <v>8168</v>
      </c>
      <c r="F5158" t="s">
        <v>8026</v>
      </c>
      <c r="G5158">
        <v>37</v>
      </c>
      <c r="H5158">
        <v>5</v>
      </c>
      <c r="I5158">
        <v>1</v>
      </c>
      <c r="J5158" s="1">
        <v>434.01111111111112</v>
      </c>
      <c r="K5158" s="1">
        <f>Sales_Data[[#This Row],[Order Quantity]]*Sales_Data[[#This Row],[Unit Price]]</f>
        <v>434.01111111111112</v>
      </c>
      <c r="L5158" s="1">
        <v>338.52866666666665</v>
      </c>
    </row>
    <row r="5159" spans="1:12">
      <c r="A5159" t="s">
        <v>5182</v>
      </c>
      <c r="B5159" s="2">
        <v>42072</v>
      </c>
      <c r="C5159">
        <v>16</v>
      </c>
      <c r="D5159" t="s">
        <v>3</v>
      </c>
      <c r="E5159" t="s">
        <v>8168</v>
      </c>
      <c r="F5159" t="s">
        <v>8025</v>
      </c>
      <c r="G5159">
        <v>45</v>
      </c>
      <c r="H5159">
        <v>7</v>
      </c>
      <c r="I5159">
        <v>6</v>
      </c>
      <c r="J5159" s="1">
        <v>431.03333333333336</v>
      </c>
      <c r="K5159" s="1">
        <f>Sales_Data[[#This Row],[Order Quantity]]*Sales_Data[[#This Row],[Unit Price]]</f>
        <v>2586.2000000000003</v>
      </c>
      <c r="L5159" s="1">
        <v>336.20600000000002</v>
      </c>
    </row>
    <row r="5160" spans="1:12">
      <c r="A5160" t="s">
        <v>5183</v>
      </c>
      <c r="B5160" s="2">
        <v>42072</v>
      </c>
      <c r="C5160">
        <v>5</v>
      </c>
      <c r="D5160" t="s">
        <v>4</v>
      </c>
      <c r="E5160" t="s">
        <v>8168</v>
      </c>
      <c r="F5160" t="s">
        <v>8027</v>
      </c>
      <c r="G5160">
        <v>12</v>
      </c>
      <c r="H5160">
        <v>2</v>
      </c>
      <c r="I5160">
        <v>9</v>
      </c>
      <c r="J5160" s="1">
        <v>270.97777777777782</v>
      </c>
      <c r="K5160" s="1">
        <f>Sales_Data[[#This Row],[Order Quantity]]*Sales_Data[[#This Row],[Unit Price]]</f>
        <v>2438.8000000000002</v>
      </c>
      <c r="L5160" s="1">
        <v>222.20177777777778</v>
      </c>
    </row>
    <row r="5161" spans="1:12">
      <c r="A5161" t="s">
        <v>5184</v>
      </c>
      <c r="B5161" s="2">
        <v>42072</v>
      </c>
      <c r="C5161">
        <v>15</v>
      </c>
      <c r="D5161" t="s">
        <v>3</v>
      </c>
      <c r="E5161" t="s">
        <v>8168</v>
      </c>
      <c r="F5161" t="s">
        <v>8025</v>
      </c>
      <c r="G5161">
        <v>42</v>
      </c>
      <c r="H5161">
        <v>6</v>
      </c>
      <c r="I5161">
        <v>8</v>
      </c>
      <c r="J5161" s="1">
        <v>253.11111111111111</v>
      </c>
      <c r="K5161" s="1">
        <f>Sales_Data[[#This Row],[Order Quantity]]*Sales_Data[[#This Row],[Unit Price]]</f>
        <v>2024.8888888888889</v>
      </c>
      <c r="L5161" s="1">
        <v>118.96222222222221</v>
      </c>
    </row>
    <row r="5162" spans="1:12">
      <c r="A5162" t="s">
        <v>5185</v>
      </c>
      <c r="B5162" s="2">
        <v>42073</v>
      </c>
      <c r="C5162">
        <v>8</v>
      </c>
      <c r="D5162" t="s">
        <v>4</v>
      </c>
      <c r="E5162" t="s">
        <v>8168</v>
      </c>
      <c r="F5162" t="s">
        <v>8027</v>
      </c>
      <c r="G5162">
        <v>23</v>
      </c>
      <c r="H5162">
        <v>4</v>
      </c>
      <c r="I5162">
        <v>6</v>
      </c>
      <c r="J5162" s="1">
        <v>693.07777777777778</v>
      </c>
      <c r="K5162" s="1">
        <f>Sales_Data[[#This Row],[Order Quantity]]*Sales_Data[[#This Row],[Unit Price]]</f>
        <v>4158.4666666666672</v>
      </c>
      <c r="L5162" s="1">
        <v>533.66988888888886</v>
      </c>
    </row>
    <row r="5163" spans="1:12">
      <c r="A5163" t="s">
        <v>5186</v>
      </c>
      <c r="B5163" s="2">
        <v>42073</v>
      </c>
      <c r="C5163">
        <v>15</v>
      </c>
      <c r="D5163" t="s">
        <v>4</v>
      </c>
      <c r="E5163" t="s">
        <v>8168</v>
      </c>
      <c r="F5163" t="s">
        <v>8025</v>
      </c>
      <c r="G5163">
        <v>42</v>
      </c>
      <c r="H5163">
        <v>6</v>
      </c>
      <c r="I5163">
        <v>3</v>
      </c>
      <c r="J5163" s="1">
        <v>566.52222222222224</v>
      </c>
      <c r="K5163" s="1">
        <f>Sales_Data[[#This Row],[Order Quantity]]*Sales_Data[[#This Row],[Unit Price]]</f>
        <v>1699.5666666666666</v>
      </c>
      <c r="L5163" s="1">
        <v>464.54822222222214</v>
      </c>
    </row>
    <row r="5164" spans="1:12">
      <c r="A5164" t="s">
        <v>5187</v>
      </c>
      <c r="B5164" s="2">
        <v>42073</v>
      </c>
      <c r="C5164">
        <v>17</v>
      </c>
      <c r="D5164" t="s">
        <v>4</v>
      </c>
      <c r="E5164" t="s">
        <v>8168</v>
      </c>
      <c r="F5164" t="s">
        <v>8025</v>
      </c>
      <c r="G5164">
        <v>50</v>
      </c>
      <c r="H5164">
        <v>7</v>
      </c>
      <c r="I5164">
        <v>4</v>
      </c>
      <c r="J5164" s="1">
        <v>215.88888888888889</v>
      </c>
      <c r="K5164" s="1">
        <f>Sales_Data[[#This Row],[Order Quantity]]*Sales_Data[[#This Row],[Unit Price]]</f>
        <v>863.55555555555554</v>
      </c>
      <c r="L5164" s="1">
        <v>168.39333333333332</v>
      </c>
    </row>
    <row r="5165" spans="1:12">
      <c r="A5165" t="s">
        <v>5188</v>
      </c>
      <c r="B5165" s="2">
        <v>42073</v>
      </c>
      <c r="C5165">
        <v>12</v>
      </c>
      <c r="D5165" t="s">
        <v>2</v>
      </c>
      <c r="E5165" t="s">
        <v>8168</v>
      </c>
      <c r="F5165" t="s">
        <v>8026</v>
      </c>
      <c r="G5165">
        <v>33</v>
      </c>
      <c r="H5165">
        <v>5</v>
      </c>
      <c r="I5165">
        <v>3</v>
      </c>
      <c r="J5165" s="1">
        <v>91.566666666666663</v>
      </c>
      <c r="K5165" s="1">
        <f>Sales_Data[[#This Row],[Order Quantity]]*Sales_Data[[#This Row],[Unit Price]]</f>
        <v>274.7</v>
      </c>
      <c r="L5165" s="1">
        <v>39.373666666666665</v>
      </c>
    </row>
    <row r="5166" spans="1:12">
      <c r="A5166" t="s">
        <v>5189</v>
      </c>
      <c r="B5166" s="2">
        <v>42073</v>
      </c>
      <c r="C5166">
        <v>15</v>
      </c>
      <c r="D5166" t="s">
        <v>2</v>
      </c>
      <c r="E5166" t="s">
        <v>8168</v>
      </c>
      <c r="F5166" t="s">
        <v>8025</v>
      </c>
      <c r="G5166">
        <v>43</v>
      </c>
      <c r="H5166">
        <v>6</v>
      </c>
      <c r="I5166">
        <v>7</v>
      </c>
      <c r="J5166" s="1">
        <v>119.11111111111111</v>
      </c>
      <c r="K5166" s="1">
        <f>Sales_Data[[#This Row],[Order Quantity]]*Sales_Data[[#This Row],[Unit Price]]</f>
        <v>833.77777777777783</v>
      </c>
      <c r="L5166" s="1">
        <v>66.702222222222233</v>
      </c>
    </row>
    <row r="5167" spans="1:12">
      <c r="A5167" t="s">
        <v>5190</v>
      </c>
      <c r="B5167" s="2">
        <v>42073</v>
      </c>
      <c r="C5167">
        <v>4</v>
      </c>
      <c r="D5167" t="s">
        <v>4</v>
      </c>
      <c r="E5167" t="s">
        <v>8168</v>
      </c>
      <c r="F5167" t="s">
        <v>8027</v>
      </c>
      <c r="G5167">
        <v>12</v>
      </c>
      <c r="H5167">
        <v>2</v>
      </c>
      <c r="I5167">
        <v>7</v>
      </c>
      <c r="J5167" s="1">
        <v>282.14444444444445</v>
      </c>
      <c r="K5167" s="1">
        <f>Sales_Data[[#This Row],[Order Quantity]]*Sales_Data[[#This Row],[Unit Price]]</f>
        <v>1975.0111111111112</v>
      </c>
      <c r="L5167" s="1">
        <v>211.60833333333335</v>
      </c>
    </row>
    <row r="5168" spans="1:12">
      <c r="A5168" t="s">
        <v>5191</v>
      </c>
      <c r="B5168" s="2">
        <v>42073</v>
      </c>
      <c r="C5168">
        <v>3</v>
      </c>
      <c r="D5168" t="s">
        <v>4</v>
      </c>
      <c r="E5168" t="s">
        <v>8168</v>
      </c>
      <c r="F5168" t="s">
        <v>8027</v>
      </c>
      <c r="G5168">
        <v>8</v>
      </c>
      <c r="H5168">
        <v>1</v>
      </c>
      <c r="I5168">
        <v>7</v>
      </c>
      <c r="J5168" s="1">
        <v>260.55555555555554</v>
      </c>
      <c r="K5168" s="1">
        <f>Sales_Data[[#This Row],[Order Quantity]]*Sales_Data[[#This Row],[Unit Price]]</f>
        <v>1823.8888888888887</v>
      </c>
      <c r="L5168" s="1">
        <v>132.88333333333333</v>
      </c>
    </row>
    <row r="5169" spans="1:12">
      <c r="A5169" t="s">
        <v>5192</v>
      </c>
      <c r="B5169" s="2">
        <v>42074</v>
      </c>
      <c r="C5169">
        <v>17</v>
      </c>
      <c r="D5169" t="s">
        <v>4</v>
      </c>
      <c r="E5169" t="s">
        <v>8168</v>
      </c>
      <c r="F5169" t="s">
        <v>8025</v>
      </c>
      <c r="G5169">
        <v>47</v>
      </c>
      <c r="H5169">
        <v>7</v>
      </c>
      <c r="I5169">
        <v>9</v>
      </c>
      <c r="J5169" s="1">
        <v>113.90000000000002</v>
      </c>
      <c r="K5169" s="1">
        <f>Sales_Data[[#This Row],[Order Quantity]]*Sales_Data[[#This Row],[Unit Price]]</f>
        <v>1025.1000000000001</v>
      </c>
      <c r="L5169" s="1">
        <v>62.645000000000017</v>
      </c>
    </row>
    <row r="5170" spans="1:12">
      <c r="A5170" t="s">
        <v>5193</v>
      </c>
      <c r="B5170" s="2">
        <v>42074</v>
      </c>
      <c r="C5170">
        <v>2</v>
      </c>
      <c r="D5170" t="s">
        <v>3</v>
      </c>
      <c r="E5170" t="s">
        <v>8168</v>
      </c>
      <c r="F5170" t="s">
        <v>8027</v>
      </c>
      <c r="G5170">
        <v>5</v>
      </c>
      <c r="H5170">
        <v>1</v>
      </c>
      <c r="I5170">
        <v>3</v>
      </c>
      <c r="J5170" s="1">
        <v>110.17777777777778</v>
      </c>
      <c r="K5170" s="1">
        <f>Sales_Data[[#This Row],[Order Quantity]]*Sales_Data[[#This Row],[Unit Price]]</f>
        <v>330.5333333333333</v>
      </c>
      <c r="L5170" s="1">
        <v>60.597777777777793</v>
      </c>
    </row>
    <row r="5171" spans="1:12">
      <c r="A5171" t="s">
        <v>5194</v>
      </c>
      <c r="B5171" s="2">
        <v>42074</v>
      </c>
      <c r="C5171">
        <v>5</v>
      </c>
      <c r="D5171" t="s">
        <v>2</v>
      </c>
      <c r="E5171" t="s">
        <v>8168</v>
      </c>
      <c r="F5171" t="s">
        <v>8027</v>
      </c>
      <c r="G5171">
        <v>14</v>
      </c>
      <c r="H5171">
        <v>2</v>
      </c>
      <c r="I5171">
        <v>6</v>
      </c>
      <c r="J5171" s="1">
        <v>260.55555555555554</v>
      </c>
      <c r="K5171" s="1">
        <f>Sales_Data[[#This Row],[Order Quantity]]*Sales_Data[[#This Row],[Unit Price]]</f>
        <v>1563.3333333333333</v>
      </c>
      <c r="L5171" s="1">
        <v>192.8111111111111</v>
      </c>
    </row>
    <row r="5172" spans="1:12">
      <c r="A5172" t="s">
        <v>5195</v>
      </c>
      <c r="B5172" s="2">
        <v>42074</v>
      </c>
      <c r="C5172">
        <v>2</v>
      </c>
      <c r="D5172" t="s">
        <v>4</v>
      </c>
      <c r="E5172" t="s">
        <v>8168</v>
      </c>
      <c r="F5172" t="s">
        <v>8027</v>
      </c>
      <c r="G5172">
        <v>4</v>
      </c>
      <c r="H5172">
        <v>1</v>
      </c>
      <c r="I5172">
        <v>3</v>
      </c>
      <c r="J5172" s="1">
        <v>189.08888888888887</v>
      </c>
      <c r="K5172" s="1">
        <f>Sales_Data[[#This Row],[Order Quantity]]*Sales_Data[[#This Row],[Unit Price]]</f>
        <v>567.26666666666665</v>
      </c>
      <c r="L5172" s="1">
        <v>141.81666666666666</v>
      </c>
    </row>
    <row r="5173" spans="1:12">
      <c r="A5173" t="s">
        <v>5196</v>
      </c>
      <c r="B5173" s="2">
        <v>42074</v>
      </c>
      <c r="C5173">
        <v>4</v>
      </c>
      <c r="D5173" t="s">
        <v>2</v>
      </c>
      <c r="E5173" t="s">
        <v>8168</v>
      </c>
      <c r="F5173" t="s">
        <v>8027</v>
      </c>
      <c r="G5173">
        <v>10</v>
      </c>
      <c r="H5173">
        <v>2</v>
      </c>
      <c r="I5173">
        <v>5</v>
      </c>
      <c r="J5173" s="1">
        <v>19.355555555555558</v>
      </c>
      <c r="K5173" s="1">
        <f>Sales_Data[[#This Row],[Order Quantity]]*Sales_Data[[#This Row],[Unit Price]]</f>
        <v>96.777777777777786</v>
      </c>
      <c r="L5173" s="1">
        <v>13.742444444444445</v>
      </c>
    </row>
    <row r="5174" spans="1:12">
      <c r="A5174" t="s">
        <v>5197</v>
      </c>
      <c r="B5174" s="2">
        <v>42075</v>
      </c>
      <c r="C5174">
        <v>15</v>
      </c>
      <c r="D5174" t="s">
        <v>3</v>
      </c>
      <c r="E5174" t="s">
        <v>8168</v>
      </c>
      <c r="F5174" t="s">
        <v>8025</v>
      </c>
      <c r="G5174">
        <v>44</v>
      </c>
      <c r="H5174">
        <v>6</v>
      </c>
      <c r="I5174">
        <v>2</v>
      </c>
      <c r="J5174" s="1">
        <v>117.62222222222223</v>
      </c>
      <c r="K5174" s="1">
        <f>Sales_Data[[#This Row],[Order Quantity]]*Sales_Data[[#This Row],[Unit Price]]</f>
        <v>235.24444444444447</v>
      </c>
      <c r="L5174" s="1">
        <v>96.450222222222223</v>
      </c>
    </row>
    <row r="5175" spans="1:12">
      <c r="A5175" t="s">
        <v>5198</v>
      </c>
      <c r="B5175" s="2">
        <v>42075</v>
      </c>
      <c r="C5175">
        <v>4</v>
      </c>
      <c r="D5175" t="s">
        <v>2</v>
      </c>
      <c r="E5175" t="s">
        <v>8168</v>
      </c>
      <c r="F5175" t="s">
        <v>8027</v>
      </c>
      <c r="G5175">
        <v>11</v>
      </c>
      <c r="H5175">
        <v>2</v>
      </c>
      <c r="I5175">
        <v>2</v>
      </c>
      <c r="J5175" s="1">
        <v>440.71111111111111</v>
      </c>
      <c r="K5175" s="1">
        <f>Sales_Data[[#This Row],[Order Quantity]]*Sales_Data[[#This Row],[Unit Price]]</f>
        <v>881.42222222222222</v>
      </c>
      <c r="L5175" s="1">
        <v>264.42666666666668</v>
      </c>
    </row>
    <row r="5176" spans="1:12">
      <c r="A5176" t="s">
        <v>5199</v>
      </c>
      <c r="B5176" s="2">
        <v>42075</v>
      </c>
      <c r="C5176">
        <v>13</v>
      </c>
      <c r="D5176" t="s">
        <v>3</v>
      </c>
      <c r="E5176" t="s">
        <v>8168</v>
      </c>
      <c r="F5176" t="s">
        <v>8026</v>
      </c>
      <c r="G5176">
        <v>36</v>
      </c>
      <c r="H5176">
        <v>5</v>
      </c>
      <c r="I5176">
        <v>2</v>
      </c>
      <c r="J5176" s="1">
        <v>22.333333333333332</v>
      </c>
      <c r="K5176" s="1">
        <f>Sales_Data[[#This Row],[Order Quantity]]*Sales_Data[[#This Row],[Unit Price]]</f>
        <v>44.666666666666664</v>
      </c>
      <c r="L5176" s="1">
        <v>13.399999999999999</v>
      </c>
    </row>
    <row r="5177" spans="1:12">
      <c r="A5177" t="s">
        <v>5200</v>
      </c>
      <c r="B5177" s="2">
        <v>42076</v>
      </c>
      <c r="C5177">
        <v>12</v>
      </c>
      <c r="D5177" t="s">
        <v>2</v>
      </c>
      <c r="E5177" t="s">
        <v>8168</v>
      </c>
      <c r="F5177" t="s">
        <v>8026</v>
      </c>
      <c r="G5177">
        <v>32</v>
      </c>
      <c r="H5177">
        <v>5</v>
      </c>
      <c r="I5177">
        <v>6</v>
      </c>
      <c r="J5177" s="1">
        <v>262.04444444444448</v>
      </c>
      <c r="K5177" s="1">
        <f>Sales_Data[[#This Row],[Order Quantity]]*Sales_Data[[#This Row],[Unit Price]]</f>
        <v>1572.2666666666669</v>
      </c>
      <c r="L5177" s="1">
        <v>162.46755555555558</v>
      </c>
    </row>
    <row r="5178" spans="1:12">
      <c r="A5178" t="s">
        <v>5201</v>
      </c>
      <c r="B5178" s="2">
        <v>42076</v>
      </c>
      <c r="C5178">
        <v>13</v>
      </c>
      <c r="D5178" t="s">
        <v>2</v>
      </c>
      <c r="E5178" t="s">
        <v>8168</v>
      </c>
      <c r="F5178" t="s">
        <v>8026</v>
      </c>
      <c r="G5178">
        <v>38</v>
      </c>
      <c r="H5178">
        <v>6</v>
      </c>
      <c r="I5178">
        <v>4</v>
      </c>
      <c r="J5178" s="1">
        <v>695.31111111111113</v>
      </c>
      <c r="K5178" s="1">
        <f>Sales_Data[[#This Row],[Order Quantity]]*Sales_Data[[#This Row],[Unit Price]]</f>
        <v>2781.2444444444445</v>
      </c>
      <c r="L5178" s="1">
        <v>340.70244444444444</v>
      </c>
    </row>
    <row r="5179" spans="1:12">
      <c r="A5179" t="s">
        <v>5202</v>
      </c>
      <c r="B5179" s="2">
        <v>42076</v>
      </c>
      <c r="C5179">
        <v>13</v>
      </c>
      <c r="D5179" t="s">
        <v>2</v>
      </c>
      <c r="E5179" t="s">
        <v>8168</v>
      </c>
      <c r="F5179" t="s">
        <v>8026</v>
      </c>
      <c r="G5179">
        <v>37</v>
      </c>
      <c r="H5179">
        <v>6</v>
      </c>
      <c r="I5179">
        <v>1</v>
      </c>
      <c r="J5179" s="1">
        <v>103.47777777777779</v>
      </c>
      <c r="K5179" s="1">
        <f>Sales_Data[[#This Row],[Order Quantity]]*Sales_Data[[#This Row],[Unit Price]]</f>
        <v>103.47777777777779</v>
      </c>
      <c r="L5179" s="1">
        <v>76.573555555555558</v>
      </c>
    </row>
    <row r="5180" spans="1:12">
      <c r="A5180" t="s">
        <v>5203</v>
      </c>
      <c r="B5180" s="2">
        <v>42076</v>
      </c>
      <c r="C5180">
        <v>2</v>
      </c>
      <c r="D5180" t="s">
        <v>4</v>
      </c>
      <c r="E5180" t="s">
        <v>8168</v>
      </c>
      <c r="F5180" t="s">
        <v>8027</v>
      </c>
      <c r="G5180">
        <v>5</v>
      </c>
      <c r="H5180">
        <v>1</v>
      </c>
      <c r="I5180">
        <v>4</v>
      </c>
      <c r="J5180" s="1">
        <v>130.27777777777777</v>
      </c>
      <c r="K5180" s="1">
        <f>Sales_Data[[#This Row],[Order Quantity]]*Sales_Data[[#This Row],[Unit Price]]</f>
        <v>521.11111111111109</v>
      </c>
      <c r="L5180" s="1">
        <v>83.37777777777778</v>
      </c>
    </row>
    <row r="5181" spans="1:12">
      <c r="A5181" t="s">
        <v>5204</v>
      </c>
      <c r="B5181" s="2">
        <v>42077</v>
      </c>
      <c r="C5181">
        <v>20</v>
      </c>
      <c r="D5181" t="s">
        <v>4</v>
      </c>
      <c r="E5181" t="s">
        <v>8168</v>
      </c>
      <c r="F5181" t="s">
        <v>8028</v>
      </c>
      <c r="G5181">
        <v>58</v>
      </c>
      <c r="H5181">
        <v>8</v>
      </c>
      <c r="I5181">
        <v>7</v>
      </c>
      <c r="J5181" s="1">
        <v>213.65555555555557</v>
      </c>
      <c r="K5181" s="1">
        <f>Sales_Data[[#This Row],[Order Quantity]]*Sales_Data[[#This Row],[Unit Price]]</f>
        <v>1495.588888888889</v>
      </c>
      <c r="L5181" s="1">
        <v>143.14922222222222</v>
      </c>
    </row>
    <row r="5182" spans="1:12">
      <c r="A5182" t="s">
        <v>5205</v>
      </c>
      <c r="B5182" s="2">
        <v>42077</v>
      </c>
      <c r="C5182">
        <v>5</v>
      </c>
      <c r="D5182" t="s">
        <v>4</v>
      </c>
      <c r="E5182" t="s">
        <v>8168</v>
      </c>
      <c r="F5182" t="s">
        <v>8027</v>
      </c>
      <c r="G5182">
        <v>13</v>
      </c>
      <c r="H5182">
        <v>2</v>
      </c>
      <c r="I5182">
        <v>4</v>
      </c>
      <c r="J5182" s="1">
        <v>305.22222222222223</v>
      </c>
      <c r="K5182" s="1">
        <f>Sales_Data[[#This Row],[Order Quantity]]*Sales_Data[[#This Row],[Unit Price]]</f>
        <v>1220.8888888888889</v>
      </c>
      <c r="L5182" s="1">
        <v>122.08888888888889</v>
      </c>
    </row>
    <row r="5183" spans="1:12">
      <c r="A5183" t="s">
        <v>5206</v>
      </c>
      <c r="B5183" s="2">
        <v>42077</v>
      </c>
      <c r="C5183">
        <v>12</v>
      </c>
      <c r="D5183" t="s">
        <v>4</v>
      </c>
      <c r="E5183" t="s">
        <v>8168</v>
      </c>
      <c r="F5183" t="s">
        <v>8026</v>
      </c>
      <c r="G5183">
        <v>34</v>
      </c>
      <c r="H5183">
        <v>5</v>
      </c>
      <c r="I5183">
        <v>7</v>
      </c>
      <c r="J5183" s="1">
        <v>585.87777777777785</v>
      </c>
      <c r="K5183" s="1">
        <f>Sales_Data[[#This Row],[Order Quantity]]*Sales_Data[[#This Row],[Unit Price]]</f>
        <v>4101.1444444444451</v>
      </c>
      <c r="L5183" s="1">
        <v>251.92744444444446</v>
      </c>
    </row>
    <row r="5184" spans="1:12">
      <c r="A5184" t="s">
        <v>5207</v>
      </c>
      <c r="B5184" s="2">
        <v>42077</v>
      </c>
      <c r="C5184">
        <v>11</v>
      </c>
      <c r="D5184" t="s">
        <v>4</v>
      </c>
      <c r="E5184" t="s">
        <v>8168</v>
      </c>
      <c r="F5184" t="s">
        <v>8026</v>
      </c>
      <c r="G5184">
        <v>31</v>
      </c>
      <c r="H5184">
        <v>5</v>
      </c>
      <c r="I5184">
        <v>7</v>
      </c>
      <c r="J5184" s="1">
        <v>294.05555555555554</v>
      </c>
      <c r="K5184" s="1">
        <f>Sales_Data[[#This Row],[Order Quantity]]*Sales_Data[[#This Row],[Unit Price]]</f>
        <v>2058.3888888888887</v>
      </c>
      <c r="L5184" s="1">
        <v>182.31444444444443</v>
      </c>
    </row>
    <row r="5185" spans="1:12">
      <c r="A5185" t="s">
        <v>5208</v>
      </c>
      <c r="B5185" s="2">
        <v>42077</v>
      </c>
      <c r="C5185">
        <v>19</v>
      </c>
      <c r="D5185" t="s">
        <v>2</v>
      </c>
      <c r="E5185" t="s">
        <v>8168</v>
      </c>
      <c r="F5185" t="s">
        <v>8028</v>
      </c>
      <c r="G5185">
        <v>54</v>
      </c>
      <c r="H5185">
        <v>8</v>
      </c>
      <c r="I5185">
        <v>7</v>
      </c>
      <c r="J5185" s="1">
        <v>434.01111111111112</v>
      </c>
      <c r="K5185" s="1">
        <f>Sales_Data[[#This Row],[Order Quantity]]*Sales_Data[[#This Row],[Unit Price]]</f>
        <v>3038.077777777778</v>
      </c>
      <c r="L5185" s="1">
        <v>208.32533333333333</v>
      </c>
    </row>
    <row r="5186" spans="1:12">
      <c r="A5186" t="s">
        <v>5209</v>
      </c>
      <c r="B5186" s="2">
        <v>42078</v>
      </c>
      <c r="C5186">
        <v>13</v>
      </c>
      <c r="D5186" t="s">
        <v>4</v>
      </c>
      <c r="E5186" t="s">
        <v>8168</v>
      </c>
      <c r="F5186" t="s">
        <v>8026</v>
      </c>
      <c r="G5186">
        <v>37</v>
      </c>
      <c r="H5186">
        <v>6</v>
      </c>
      <c r="I5186">
        <v>1</v>
      </c>
      <c r="J5186" s="1">
        <v>115.38888888888889</v>
      </c>
      <c r="K5186" s="1">
        <f>Sales_Data[[#This Row],[Order Quantity]]*Sales_Data[[#This Row],[Unit Price]]</f>
        <v>115.38888888888889</v>
      </c>
      <c r="L5186" s="1">
        <v>55.386666666666663</v>
      </c>
    </row>
    <row r="5187" spans="1:12">
      <c r="A5187" t="s">
        <v>5210</v>
      </c>
      <c r="B5187" s="2">
        <v>42078</v>
      </c>
      <c r="C5187">
        <v>16</v>
      </c>
      <c r="D5187" t="s">
        <v>3</v>
      </c>
      <c r="E5187" t="s">
        <v>8168</v>
      </c>
      <c r="F5187" t="s">
        <v>8025</v>
      </c>
      <c r="G5187">
        <v>45</v>
      </c>
      <c r="H5187">
        <v>7</v>
      </c>
      <c r="I5187">
        <v>5</v>
      </c>
      <c r="J5187" s="1">
        <v>128.78888888888889</v>
      </c>
      <c r="K5187" s="1">
        <f>Sales_Data[[#This Row],[Order Quantity]]*Sales_Data[[#This Row],[Unit Price]]</f>
        <v>643.94444444444446</v>
      </c>
      <c r="L5187" s="1">
        <v>54.091333333333338</v>
      </c>
    </row>
    <row r="5188" spans="1:12">
      <c r="A5188" t="s">
        <v>5211</v>
      </c>
      <c r="B5188" s="2">
        <v>42079</v>
      </c>
      <c r="C5188">
        <v>17</v>
      </c>
      <c r="D5188" t="s">
        <v>2</v>
      </c>
      <c r="E5188" t="s">
        <v>8168</v>
      </c>
      <c r="F5188" t="s">
        <v>8025</v>
      </c>
      <c r="G5188">
        <v>47</v>
      </c>
      <c r="H5188">
        <v>7</v>
      </c>
      <c r="I5188">
        <v>2</v>
      </c>
      <c r="J5188" s="1">
        <v>249.38888888888889</v>
      </c>
      <c r="K5188" s="1">
        <f>Sales_Data[[#This Row],[Order Quantity]]*Sales_Data[[#This Row],[Unit Price]]</f>
        <v>498.77777777777777</v>
      </c>
      <c r="L5188" s="1">
        <v>129.68222222222224</v>
      </c>
    </row>
    <row r="5189" spans="1:12">
      <c r="A5189" t="s">
        <v>5212</v>
      </c>
      <c r="B5189" s="2">
        <v>42079</v>
      </c>
      <c r="C5189">
        <v>16</v>
      </c>
      <c r="D5189" t="s">
        <v>2</v>
      </c>
      <c r="E5189" t="s">
        <v>8168</v>
      </c>
      <c r="F5189" t="s">
        <v>8025</v>
      </c>
      <c r="G5189">
        <v>46</v>
      </c>
      <c r="H5189">
        <v>7</v>
      </c>
      <c r="I5189">
        <v>9</v>
      </c>
      <c r="J5189" s="1">
        <v>189.83333333333334</v>
      </c>
      <c r="K5189" s="1">
        <f>Sales_Data[[#This Row],[Order Quantity]]*Sales_Data[[#This Row],[Unit Price]]</f>
        <v>1708.5</v>
      </c>
      <c r="L5189" s="1">
        <v>157.56166666666664</v>
      </c>
    </row>
    <row r="5190" spans="1:12">
      <c r="A5190" t="s">
        <v>5213</v>
      </c>
      <c r="B5190" s="2">
        <v>42079</v>
      </c>
      <c r="C5190">
        <v>6</v>
      </c>
      <c r="D5190" t="s">
        <v>2</v>
      </c>
      <c r="E5190" t="s">
        <v>8168</v>
      </c>
      <c r="F5190" t="s">
        <v>8027</v>
      </c>
      <c r="G5190">
        <v>18</v>
      </c>
      <c r="H5190">
        <v>3</v>
      </c>
      <c r="I5190">
        <v>4</v>
      </c>
      <c r="J5190" s="1">
        <v>115.38888888888889</v>
      </c>
      <c r="K5190" s="1">
        <f>Sales_Data[[#This Row],[Order Quantity]]*Sales_Data[[#This Row],[Unit Price]]</f>
        <v>461.55555555555554</v>
      </c>
      <c r="L5190" s="1">
        <v>92.311111111111117</v>
      </c>
    </row>
    <row r="5191" spans="1:12">
      <c r="A5191" t="s">
        <v>5214</v>
      </c>
      <c r="B5191" s="2">
        <v>42079</v>
      </c>
      <c r="C5191">
        <v>8</v>
      </c>
      <c r="D5191" t="s">
        <v>4</v>
      </c>
      <c r="E5191" t="s">
        <v>8168</v>
      </c>
      <c r="F5191" t="s">
        <v>8027</v>
      </c>
      <c r="G5191">
        <v>22</v>
      </c>
      <c r="H5191">
        <v>3</v>
      </c>
      <c r="I5191">
        <v>6</v>
      </c>
      <c r="J5191" s="1">
        <v>425.82222222222225</v>
      </c>
      <c r="K5191" s="1">
        <f>Sales_Data[[#This Row],[Order Quantity]]*Sales_Data[[#This Row],[Unit Price]]</f>
        <v>2554.9333333333334</v>
      </c>
      <c r="L5191" s="1">
        <v>229.94400000000002</v>
      </c>
    </row>
    <row r="5192" spans="1:12">
      <c r="A5192" t="s">
        <v>5215</v>
      </c>
      <c r="B5192" s="2">
        <v>42080</v>
      </c>
      <c r="C5192">
        <v>10</v>
      </c>
      <c r="D5192" t="s">
        <v>4</v>
      </c>
      <c r="E5192" t="s">
        <v>8168</v>
      </c>
      <c r="F5192" t="s">
        <v>8026</v>
      </c>
      <c r="G5192">
        <v>28</v>
      </c>
      <c r="H5192">
        <v>4</v>
      </c>
      <c r="I5192">
        <v>6</v>
      </c>
      <c r="J5192" s="1">
        <v>201.74444444444444</v>
      </c>
      <c r="K5192" s="1">
        <f>Sales_Data[[#This Row],[Order Quantity]]*Sales_Data[[#This Row],[Unit Price]]</f>
        <v>1210.4666666666667</v>
      </c>
      <c r="L5192" s="1">
        <v>153.32577777777777</v>
      </c>
    </row>
    <row r="5193" spans="1:12">
      <c r="A5193" t="s">
        <v>5216</v>
      </c>
      <c r="B5193" s="2">
        <v>42080</v>
      </c>
      <c r="C5193">
        <v>13</v>
      </c>
      <c r="D5193" t="s">
        <v>2</v>
      </c>
      <c r="E5193" t="s">
        <v>8168</v>
      </c>
      <c r="F5193" t="s">
        <v>8026</v>
      </c>
      <c r="G5193">
        <v>37</v>
      </c>
      <c r="H5193">
        <v>6</v>
      </c>
      <c r="I5193">
        <v>3</v>
      </c>
      <c r="J5193" s="1">
        <v>121.34444444444446</v>
      </c>
      <c r="K5193" s="1">
        <f>Sales_Data[[#This Row],[Order Quantity]]*Sales_Data[[#This Row],[Unit Price]]</f>
        <v>364.03333333333342</v>
      </c>
      <c r="L5193" s="1">
        <v>83.727666666666678</v>
      </c>
    </row>
    <row r="5194" spans="1:12">
      <c r="A5194" t="s">
        <v>5217</v>
      </c>
      <c r="B5194" s="2">
        <v>42080</v>
      </c>
      <c r="C5194">
        <v>10</v>
      </c>
      <c r="D5194" t="s">
        <v>4</v>
      </c>
      <c r="E5194" t="s">
        <v>8168</v>
      </c>
      <c r="F5194" t="s">
        <v>8026</v>
      </c>
      <c r="G5194">
        <v>28</v>
      </c>
      <c r="H5194">
        <v>4</v>
      </c>
      <c r="I5194">
        <v>5</v>
      </c>
      <c r="J5194" s="1">
        <v>125.06666666666668</v>
      </c>
      <c r="K5194" s="1">
        <f>Sales_Data[[#This Row],[Order Quantity]]*Sales_Data[[#This Row],[Unit Price]]</f>
        <v>625.33333333333337</v>
      </c>
      <c r="L5194" s="1">
        <v>60.032000000000004</v>
      </c>
    </row>
    <row r="5195" spans="1:12">
      <c r="A5195" t="s">
        <v>5218</v>
      </c>
      <c r="B5195" s="2">
        <v>42081</v>
      </c>
      <c r="C5195">
        <v>18</v>
      </c>
      <c r="D5195" t="s">
        <v>4</v>
      </c>
      <c r="E5195" t="s">
        <v>8168</v>
      </c>
      <c r="F5195" t="s">
        <v>8025</v>
      </c>
      <c r="G5195">
        <v>50</v>
      </c>
      <c r="H5195">
        <v>7</v>
      </c>
      <c r="I5195">
        <v>4</v>
      </c>
      <c r="J5195" s="1">
        <v>23.822222222222223</v>
      </c>
      <c r="K5195" s="1">
        <f>Sales_Data[[#This Row],[Order Quantity]]*Sales_Data[[#This Row],[Unit Price]]</f>
        <v>95.288888888888891</v>
      </c>
      <c r="L5195" s="1">
        <v>15.484444444444446</v>
      </c>
    </row>
    <row r="5196" spans="1:12">
      <c r="A5196" t="s">
        <v>5219</v>
      </c>
      <c r="B5196" s="2">
        <v>42081</v>
      </c>
      <c r="C5196">
        <v>4</v>
      </c>
      <c r="D5196" t="s">
        <v>3</v>
      </c>
      <c r="E5196" t="s">
        <v>8168</v>
      </c>
      <c r="F5196" t="s">
        <v>8027</v>
      </c>
      <c r="G5196">
        <v>11</v>
      </c>
      <c r="H5196">
        <v>2</v>
      </c>
      <c r="I5196">
        <v>2</v>
      </c>
      <c r="J5196" s="1">
        <v>386.36666666666667</v>
      </c>
      <c r="K5196" s="1">
        <f>Sales_Data[[#This Row],[Order Quantity]]*Sales_Data[[#This Row],[Unit Price]]</f>
        <v>772.73333333333335</v>
      </c>
      <c r="L5196" s="1">
        <v>297.50233333333335</v>
      </c>
    </row>
    <row r="5197" spans="1:12">
      <c r="A5197" t="s">
        <v>5220</v>
      </c>
      <c r="B5197" s="2">
        <v>42081</v>
      </c>
      <c r="C5197">
        <v>6</v>
      </c>
      <c r="D5197" t="s">
        <v>4</v>
      </c>
      <c r="E5197" t="s">
        <v>8168</v>
      </c>
      <c r="F5197" t="s">
        <v>8027</v>
      </c>
      <c r="G5197">
        <v>17</v>
      </c>
      <c r="H5197">
        <v>3</v>
      </c>
      <c r="I5197">
        <v>9</v>
      </c>
      <c r="J5197" s="1">
        <v>111.66666666666667</v>
      </c>
      <c r="K5197" s="1">
        <f>Sales_Data[[#This Row],[Order Quantity]]*Sales_Data[[#This Row],[Unit Price]]</f>
        <v>1005</v>
      </c>
      <c r="L5197" s="1">
        <v>79.283333333333331</v>
      </c>
    </row>
    <row r="5198" spans="1:12">
      <c r="A5198" t="s">
        <v>5221</v>
      </c>
      <c r="B5198" s="2">
        <v>42082</v>
      </c>
      <c r="C5198">
        <v>7</v>
      </c>
      <c r="D5198" t="s">
        <v>2</v>
      </c>
      <c r="E5198" t="s">
        <v>8168</v>
      </c>
      <c r="F5198" t="s">
        <v>8027</v>
      </c>
      <c r="G5198">
        <v>19</v>
      </c>
      <c r="H5198">
        <v>3</v>
      </c>
      <c r="I5198">
        <v>9</v>
      </c>
      <c r="J5198" s="1">
        <v>289.5888888888889</v>
      </c>
      <c r="K5198" s="1">
        <f>Sales_Data[[#This Row],[Order Quantity]]*Sales_Data[[#This Row],[Unit Price]]</f>
        <v>2606.3000000000002</v>
      </c>
      <c r="L5198" s="1">
        <v>130.315</v>
      </c>
    </row>
    <row r="5199" spans="1:12">
      <c r="A5199" t="s">
        <v>5222</v>
      </c>
      <c r="B5199" s="2">
        <v>42082</v>
      </c>
      <c r="C5199">
        <v>3</v>
      </c>
      <c r="D5199" t="s">
        <v>2</v>
      </c>
      <c r="E5199" t="s">
        <v>8168</v>
      </c>
      <c r="F5199" t="s">
        <v>8027</v>
      </c>
      <c r="G5199">
        <v>7</v>
      </c>
      <c r="H5199">
        <v>1</v>
      </c>
      <c r="I5199">
        <v>4</v>
      </c>
      <c r="J5199" s="1">
        <v>287.35555555555561</v>
      </c>
      <c r="K5199" s="1">
        <f>Sales_Data[[#This Row],[Order Quantity]]*Sales_Data[[#This Row],[Unit Price]]</f>
        <v>1149.4222222222224</v>
      </c>
      <c r="L5199" s="1">
        <v>229.88444444444451</v>
      </c>
    </row>
    <row r="5200" spans="1:12">
      <c r="A5200" t="s">
        <v>5223</v>
      </c>
      <c r="B5200" s="2">
        <v>42082</v>
      </c>
      <c r="C5200">
        <v>6</v>
      </c>
      <c r="D5200" t="s">
        <v>2</v>
      </c>
      <c r="E5200" t="s">
        <v>8168</v>
      </c>
      <c r="F5200" t="s">
        <v>8027</v>
      </c>
      <c r="G5200">
        <v>18</v>
      </c>
      <c r="H5200">
        <v>3</v>
      </c>
      <c r="I5200">
        <v>3</v>
      </c>
      <c r="J5200" s="1">
        <v>656.6</v>
      </c>
      <c r="K5200" s="1">
        <f>Sales_Data[[#This Row],[Order Quantity]]*Sales_Data[[#This Row],[Unit Price]]</f>
        <v>1969.8000000000002</v>
      </c>
      <c r="L5200" s="1">
        <v>492.45000000000005</v>
      </c>
    </row>
    <row r="5201" spans="1:12">
      <c r="A5201" t="s">
        <v>5224</v>
      </c>
      <c r="B5201" s="2">
        <v>42082</v>
      </c>
      <c r="C5201">
        <v>11</v>
      </c>
      <c r="D5201" t="s">
        <v>4</v>
      </c>
      <c r="E5201" t="s">
        <v>8168</v>
      </c>
      <c r="F5201" t="s">
        <v>8026</v>
      </c>
      <c r="G5201">
        <v>32</v>
      </c>
      <c r="H5201">
        <v>5</v>
      </c>
      <c r="I5201">
        <v>3</v>
      </c>
      <c r="J5201" s="1">
        <v>431.03333333333336</v>
      </c>
      <c r="K5201" s="1">
        <f>Sales_Data[[#This Row],[Order Quantity]]*Sales_Data[[#This Row],[Unit Price]]</f>
        <v>1293.1000000000001</v>
      </c>
      <c r="L5201" s="1">
        <v>206.89600000000002</v>
      </c>
    </row>
    <row r="5202" spans="1:12">
      <c r="A5202" t="s">
        <v>5225</v>
      </c>
      <c r="B5202" s="2">
        <v>42083</v>
      </c>
      <c r="C5202">
        <v>1</v>
      </c>
      <c r="D5202" t="s">
        <v>3</v>
      </c>
      <c r="E5202" t="s">
        <v>8168</v>
      </c>
      <c r="F5202" t="s">
        <v>8027</v>
      </c>
      <c r="G5202">
        <v>2</v>
      </c>
      <c r="H5202">
        <v>1</v>
      </c>
      <c r="I5202">
        <v>2</v>
      </c>
      <c r="J5202" s="1">
        <v>28.288888888888888</v>
      </c>
      <c r="K5202" s="1">
        <f>Sales_Data[[#This Row],[Order Quantity]]*Sales_Data[[#This Row],[Unit Price]]</f>
        <v>56.577777777777776</v>
      </c>
      <c r="L5202" s="1">
        <v>19.519333333333332</v>
      </c>
    </row>
    <row r="5203" spans="1:12">
      <c r="A5203" t="s">
        <v>5226</v>
      </c>
      <c r="B5203" s="2">
        <v>42083</v>
      </c>
      <c r="C5203">
        <v>18</v>
      </c>
      <c r="D5203" t="s">
        <v>2</v>
      </c>
      <c r="E5203" t="s">
        <v>8168</v>
      </c>
      <c r="F5203" t="s">
        <v>8025</v>
      </c>
      <c r="G5203">
        <v>52</v>
      </c>
      <c r="H5203">
        <v>8</v>
      </c>
      <c r="I5203">
        <v>8</v>
      </c>
      <c r="J5203" s="1">
        <v>195.04444444444445</v>
      </c>
      <c r="K5203" s="1">
        <f>Sales_Data[[#This Row],[Order Quantity]]*Sales_Data[[#This Row],[Unit Price]]</f>
        <v>1560.3555555555556</v>
      </c>
      <c r="L5203" s="1">
        <v>113.12577777777777</v>
      </c>
    </row>
    <row r="5204" spans="1:12">
      <c r="A5204" t="s">
        <v>5227</v>
      </c>
      <c r="B5204" s="2">
        <v>42084</v>
      </c>
      <c r="C5204">
        <v>13</v>
      </c>
      <c r="D5204" t="s">
        <v>3</v>
      </c>
      <c r="E5204" t="s">
        <v>8168</v>
      </c>
      <c r="F5204" t="s">
        <v>8026</v>
      </c>
      <c r="G5204">
        <v>38</v>
      </c>
      <c r="H5204">
        <v>6</v>
      </c>
      <c r="I5204">
        <v>6</v>
      </c>
      <c r="J5204" s="1">
        <v>106.45555555555556</v>
      </c>
      <c r="K5204" s="1">
        <f>Sales_Data[[#This Row],[Order Quantity]]*Sales_Data[[#This Row],[Unit Price]]</f>
        <v>638.73333333333335</v>
      </c>
      <c r="L5204" s="1">
        <v>53.227777777777781</v>
      </c>
    </row>
    <row r="5205" spans="1:12">
      <c r="A5205" t="s">
        <v>5228</v>
      </c>
      <c r="B5205" s="2">
        <v>42084</v>
      </c>
      <c r="C5205">
        <v>14</v>
      </c>
      <c r="D5205" t="s">
        <v>4</v>
      </c>
      <c r="E5205" t="s">
        <v>8168</v>
      </c>
      <c r="F5205" t="s">
        <v>8026</v>
      </c>
      <c r="G5205">
        <v>41</v>
      </c>
      <c r="H5205">
        <v>6</v>
      </c>
      <c r="I5205">
        <v>2</v>
      </c>
      <c r="J5205" s="1">
        <v>101.24444444444445</v>
      </c>
      <c r="K5205" s="1">
        <f>Sales_Data[[#This Row],[Order Quantity]]*Sales_Data[[#This Row],[Unit Price]]</f>
        <v>202.48888888888891</v>
      </c>
      <c r="L5205" s="1">
        <v>46.57244444444445</v>
      </c>
    </row>
    <row r="5206" spans="1:12">
      <c r="A5206" t="s">
        <v>5229</v>
      </c>
      <c r="B5206" s="2">
        <v>42084</v>
      </c>
      <c r="C5206">
        <v>6</v>
      </c>
      <c r="D5206" t="s">
        <v>3</v>
      </c>
      <c r="E5206" t="s">
        <v>8168</v>
      </c>
      <c r="F5206" t="s">
        <v>8027</v>
      </c>
      <c r="G5206">
        <v>15</v>
      </c>
      <c r="H5206">
        <v>3</v>
      </c>
      <c r="I5206">
        <v>6</v>
      </c>
      <c r="J5206" s="1">
        <v>107.94444444444444</v>
      </c>
      <c r="K5206" s="1">
        <f>Sales_Data[[#This Row],[Order Quantity]]*Sales_Data[[#This Row],[Unit Price]]</f>
        <v>647.66666666666663</v>
      </c>
      <c r="L5206" s="1">
        <v>49.654444444444451</v>
      </c>
    </row>
    <row r="5207" spans="1:12">
      <c r="A5207" t="s">
        <v>5230</v>
      </c>
      <c r="B5207" s="2">
        <v>42085</v>
      </c>
      <c r="C5207">
        <v>9</v>
      </c>
      <c r="D5207" t="s">
        <v>4</v>
      </c>
      <c r="E5207" t="s">
        <v>8168</v>
      </c>
      <c r="F5207" t="s">
        <v>8027</v>
      </c>
      <c r="G5207">
        <v>24</v>
      </c>
      <c r="H5207">
        <v>4</v>
      </c>
      <c r="I5207">
        <v>9</v>
      </c>
      <c r="J5207" s="1">
        <v>28.288888888888888</v>
      </c>
      <c r="K5207" s="1">
        <f>Sales_Data[[#This Row],[Order Quantity]]*Sales_Data[[#This Row],[Unit Price]]</f>
        <v>254.6</v>
      </c>
      <c r="L5207" s="1">
        <v>24.045555555555556</v>
      </c>
    </row>
    <row r="5208" spans="1:12">
      <c r="A5208" t="s">
        <v>5231</v>
      </c>
      <c r="B5208" s="2">
        <v>42085</v>
      </c>
      <c r="C5208">
        <v>14</v>
      </c>
      <c r="D5208" t="s">
        <v>4</v>
      </c>
      <c r="E5208" t="s">
        <v>8168</v>
      </c>
      <c r="F5208" t="s">
        <v>8026</v>
      </c>
      <c r="G5208">
        <v>39</v>
      </c>
      <c r="H5208">
        <v>6</v>
      </c>
      <c r="I5208">
        <v>1</v>
      </c>
      <c r="J5208" s="1">
        <v>22.333333333333332</v>
      </c>
      <c r="K5208" s="1">
        <f>Sales_Data[[#This Row],[Order Quantity]]*Sales_Data[[#This Row],[Unit Price]]</f>
        <v>22.333333333333332</v>
      </c>
      <c r="L5208" s="1">
        <v>11.166666666666666</v>
      </c>
    </row>
    <row r="5209" spans="1:12">
      <c r="A5209" t="s">
        <v>5232</v>
      </c>
      <c r="B5209" s="2">
        <v>42085</v>
      </c>
      <c r="C5209">
        <v>6</v>
      </c>
      <c r="D5209" t="s">
        <v>4</v>
      </c>
      <c r="E5209" t="s">
        <v>8168</v>
      </c>
      <c r="F5209" t="s">
        <v>8027</v>
      </c>
      <c r="G5209">
        <v>16</v>
      </c>
      <c r="H5209">
        <v>3</v>
      </c>
      <c r="I5209">
        <v>3</v>
      </c>
      <c r="J5209" s="1">
        <v>18.611111111111111</v>
      </c>
      <c r="K5209" s="1">
        <f>Sales_Data[[#This Row],[Order Quantity]]*Sales_Data[[#This Row],[Unit Price]]</f>
        <v>55.833333333333329</v>
      </c>
      <c r="L5209" s="1">
        <v>14.516666666666667</v>
      </c>
    </row>
    <row r="5210" spans="1:12">
      <c r="A5210" t="s">
        <v>5233</v>
      </c>
      <c r="B5210" s="2">
        <v>42085</v>
      </c>
      <c r="C5210">
        <v>20</v>
      </c>
      <c r="D5210" t="s">
        <v>3</v>
      </c>
      <c r="E5210" t="s">
        <v>8168</v>
      </c>
      <c r="F5210" t="s">
        <v>8028</v>
      </c>
      <c r="G5210">
        <v>56</v>
      </c>
      <c r="H5210">
        <v>8</v>
      </c>
      <c r="I5210">
        <v>3</v>
      </c>
      <c r="J5210" s="1">
        <v>427.31111111111113</v>
      </c>
      <c r="K5210" s="1">
        <f>Sales_Data[[#This Row],[Order Quantity]]*Sales_Data[[#This Row],[Unit Price]]</f>
        <v>1281.9333333333334</v>
      </c>
      <c r="L5210" s="1">
        <v>183.74377777777778</v>
      </c>
    </row>
    <row r="5211" spans="1:12">
      <c r="A5211" t="s">
        <v>5234</v>
      </c>
      <c r="B5211" s="2">
        <v>42085</v>
      </c>
      <c r="C5211">
        <v>5</v>
      </c>
      <c r="D5211" t="s">
        <v>4</v>
      </c>
      <c r="E5211" t="s">
        <v>8168</v>
      </c>
      <c r="F5211" t="s">
        <v>8027</v>
      </c>
      <c r="G5211">
        <v>14</v>
      </c>
      <c r="H5211">
        <v>2</v>
      </c>
      <c r="I5211">
        <v>3</v>
      </c>
      <c r="J5211" s="1">
        <v>129.53333333333333</v>
      </c>
      <c r="K5211" s="1">
        <f>Sales_Data[[#This Row],[Order Quantity]]*Sales_Data[[#This Row],[Unit Price]]</f>
        <v>388.6</v>
      </c>
      <c r="L5211" s="1">
        <v>80.310666666666663</v>
      </c>
    </row>
    <row r="5212" spans="1:12">
      <c r="A5212" t="s">
        <v>5235</v>
      </c>
      <c r="B5212" s="2">
        <v>42085</v>
      </c>
      <c r="C5212">
        <v>13</v>
      </c>
      <c r="D5212" t="s">
        <v>2</v>
      </c>
      <c r="E5212" t="s">
        <v>8168</v>
      </c>
      <c r="F5212" t="s">
        <v>8026</v>
      </c>
      <c r="G5212">
        <v>38</v>
      </c>
      <c r="H5212">
        <v>6</v>
      </c>
      <c r="I5212">
        <v>5</v>
      </c>
      <c r="J5212" s="1">
        <v>114.64444444444445</v>
      </c>
      <c r="K5212" s="1">
        <f>Sales_Data[[#This Row],[Order Quantity]]*Sales_Data[[#This Row],[Unit Price]]</f>
        <v>573.22222222222217</v>
      </c>
      <c r="L5212" s="1">
        <v>58.468666666666664</v>
      </c>
    </row>
    <row r="5213" spans="1:12">
      <c r="A5213" t="s">
        <v>5236</v>
      </c>
      <c r="B5213" s="2">
        <v>42085</v>
      </c>
      <c r="C5213">
        <v>3</v>
      </c>
      <c r="D5213" t="s">
        <v>4</v>
      </c>
      <c r="E5213" t="s">
        <v>8168</v>
      </c>
      <c r="F5213" t="s">
        <v>8027</v>
      </c>
      <c r="G5213">
        <v>8</v>
      </c>
      <c r="H5213">
        <v>1</v>
      </c>
      <c r="I5213">
        <v>7</v>
      </c>
      <c r="J5213" s="1">
        <v>107.94444444444444</v>
      </c>
      <c r="K5213" s="1">
        <f>Sales_Data[[#This Row],[Order Quantity]]*Sales_Data[[#This Row],[Unit Price]]</f>
        <v>755.61111111111109</v>
      </c>
      <c r="L5213" s="1">
        <v>72.322777777777787</v>
      </c>
    </row>
    <row r="5214" spans="1:12">
      <c r="A5214" t="s">
        <v>5237</v>
      </c>
      <c r="B5214" s="2">
        <v>42086</v>
      </c>
      <c r="C5214">
        <v>4</v>
      </c>
      <c r="D5214" t="s">
        <v>4</v>
      </c>
      <c r="E5214" t="s">
        <v>8168</v>
      </c>
      <c r="F5214" t="s">
        <v>8027</v>
      </c>
      <c r="G5214">
        <v>12</v>
      </c>
      <c r="H5214">
        <v>2</v>
      </c>
      <c r="I5214">
        <v>3</v>
      </c>
      <c r="J5214" s="1">
        <v>116.13333333333334</v>
      </c>
      <c r="K5214" s="1">
        <f>Sales_Data[[#This Row],[Order Quantity]]*Sales_Data[[#This Row],[Unit Price]]</f>
        <v>348.40000000000003</v>
      </c>
      <c r="L5214" s="1">
        <v>85.938666666666663</v>
      </c>
    </row>
    <row r="5215" spans="1:12">
      <c r="A5215" t="s">
        <v>5238</v>
      </c>
      <c r="B5215" s="2">
        <v>42086</v>
      </c>
      <c r="C5215">
        <v>10</v>
      </c>
      <c r="D5215" t="s">
        <v>4</v>
      </c>
      <c r="E5215" t="s">
        <v>8168</v>
      </c>
      <c r="F5215" t="s">
        <v>8027</v>
      </c>
      <c r="G5215">
        <v>27</v>
      </c>
      <c r="H5215">
        <v>4</v>
      </c>
      <c r="I5215">
        <v>5</v>
      </c>
      <c r="J5215" s="1">
        <v>297.77777777777777</v>
      </c>
      <c r="K5215" s="1">
        <f>Sales_Data[[#This Row],[Order Quantity]]*Sales_Data[[#This Row],[Unit Price]]</f>
        <v>1488.8888888888889</v>
      </c>
      <c r="L5215" s="1">
        <v>241.20000000000002</v>
      </c>
    </row>
    <row r="5216" spans="1:12">
      <c r="A5216" t="s">
        <v>5239</v>
      </c>
      <c r="B5216" s="2">
        <v>42086</v>
      </c>
      <c r="C5216">
        <v>9</v>
      </c>
      <c r="D5216" t="s">
        <v>2</v>
      </c>
      <c r="E5216" t="s">
        <v>8168</v>
      </c>
      <c r="F5216" t="s">
        <v>8027</v>
      </c>
      <c r="G5216">
        <v>26</v>
      </c>
      <c r="H5216">
        <v>4</v>
      </c>
      <c r="I5216">
        <v>5</v>
      </c>
      <c r="J5216" s="1">
        <v>29.033333333333335</v>
      </c>
      <c r="K5216" s="1">
        <f>Sales_Data[[#This Row],[Order Quantity]]*Sales_Data[[#This Row],[Unit Price]]</f>
        <v>145.16666666666669</v>
      </c>
      <c r="L5216" s="1">
        <v>24.678333333333331</v>
      </c>
    </row>
    <row r="5217" spans="1:12">
      <c r="A5217" t="s">
        <v>5240</v>
      </c>
      <c r="B5217" s="2">
        <v>42086</v>
      </c>
      <c r="C5217">
        <v>13</v>
      </c>
      <c r="D5217" t="s">
        <v>2</v>
      </c>
      <c r="E5217" t="s">
        <v>8168</v>
      </c>
      <c r="F5217" t="s">
        <v>8026</v>
      </c>
      <c r="G5217">
        <v>36</v>
      </c>
      <c r="H5217">
        <v>5</v>
      </c>
      <c r="I5217">
        <v>4</v>
      </c>
      <c r="J5217" s="1">
        <v>683.40000000000009</v>
      </c>
      <c r="K5217" s="1">
        <f>Sales_Data[[#This Row],[Order Quantity]]*Sales_Data[[#This Row],[Unit Price]]</f>
        <v>2733.6000000000004</v>
      </c>
      <c r="L5217" s="1">
        <v>492.048</v>
      </c>
    </row>
    <row r="5218" spans="1:12">
      <c r="A5218" t="s">
        <v>5241</v>
      </c>
      <c r="B5218" s="2">
        <v>42086</v>
      </c>
      <c r="C5218">
        <v>9</v>
      </c>
      <c r="D5218" t="s">
        <v>4</v>
      </c>
      <c r="E5218" t="s">
        <v>8168</v>
      </c>
      <c r="F5218" t="s">
        <v>8027</v>
      </c>
      <c r="G5218">
        <v>24</v>
      </c>
      <c r="H5218">
        <v>4</v>
      </c>
      <c r="I5218">
        <v>6</v>
      </c>
      <c r="J5218" s="1">
        <v>23.077777777777779</v>
      </c>
      <c r="K5218" s="1">
        <f>Sales_Data[[#This Row],[Order Quantity]]*Sales_Data[[#This Row],[Unit Price]]</f>
        <v>138.46666666666667</v>
      </c>
      <c r="L5218" s="1">
        <v>15.231333333333335</v>
      </c>
    </row>
    <row r="5219" spans="1:12">
      <c r="A5219" t="s">
        <v>5242</v>
      </c>
      <c r="B5219" s="2">
        <v>42087</v>
      </c>
      <c r="C5219">
        <v>2</v>
      </c>
      <c r="D5219" t="s">
        <v>2</v>
      </c>
      <c r="E5219" t="s">
        <v>8168</v>
      </c>
      <c r="F5219" t="s">
        <v>8027</v>
      </c>
      <c r="G5219">
        <v>3</v>
      </c>
      <c r="H5219">
        <v>1</v>
      </c>
      <c r="I5219">
        <v>1</v>
      </c>
      <c r="J5219" s="1">
        <v>120.60000000000001</v>
      </c>
      <c r="K5219" s="1">
        <f>Sales_Data[[#This Row],[Order Quantity]]*Sales_Data[[#This Row],[Unit Price]]</f>
        <v>120.60000000000001</v>
      </c>
      <c r="L5219" s="1">
        <v>49.445999999999998</v>
      </c>
    </row>
    <row r="5220" spans="1:12">
      <c r="A5220" t="s">
        <v>5243</v>
      </c>
      <c r="B5220" s="2">
        <v>42087</v>
      </c>
      <c r="C5220">
        <v>4</v>
      </c>
      <c r="D5220" t="s">
        <v>3</v>
      </c>
      <c r="E5220" t="s">
        <v>8168</v>
      </c>
      <c r="F5220" t="s">
        <v>8027</v>
      </c>
      <c r="G5220">
        <v>10</v>
      </c>
      <c r="H5220">
        <v>2</v>
      </c>
      <c r="I5220">
        <v>3</v>
      </c>
      <c r="J5220" s="1">
        <v>663.3</v>
      </c>
      <c r="K5220" s="1">
        <f>Sales_Data[[#This Row],[Order Quantity]]*Sales_Data[[#This Row],[Unit Price]]</f>
        <v>1989.8999999999999</v>
      </c>
      <c r="L5220" s="1">
        <v>517.37400000000002</v>
      </c>
    </row>
    <row r="5221" spans="1:12">
      <c r="A5221" t="s">
        <v>5244</v>
      </c>
      <c r="B5221" s="2">
        <v>42087</v>
      </c>
      <c r="C5221">
        <v>4</v>
      </c>
      <c r="D5221" t="s">
        <v>2</v>
      </c>
      <c r="E5221" t="s">
        <v>8168</v>
      </c>
      <c r="F5221" t="s">
        <v>8027</v>
      </c>
      <c r="G5221">
        <v>10</v>
      </c>
      <c r="H5221">
        <v>2</v>
      </c>
      <c r="I5221">
        <v>4</v>
      </c>
      <c r="J5221" s="1">
        <v>398.27777777777777</v>
      </c>
      <c r="K5221" s="1">
        <f>Sales_Data[[#This Row],[Order Quantity]]*Sales_Data[[#This Row],[Unit Price]]</f>
        <v>1593.1111111111111</v>
      </c>
      <c r="L5221" s="1">
        <v>278.79444444444442</v>
      </c>
    </row>
    <row r="5222" spans="1:12">
      <c r="A5222" t="s">
        <v>5245</v>
      </c>
      <c r="B5222" s="2">
        <v>42087</v>
      </c>
      <c r="C5222">
        <v>18</v>
      </c>
      <c r="D5222" t="s">
        <v>4</v>
      </c>
      <c r="E5222" t="s">
        <v>8168</v>
      </c>
      <c r="F5222" t="s">
        <v>8025</v>
      </c>
      <c r="G5222">
        <v>51</v>
      </c>
      <c r="H5222">
        <v>7</v>
      </c>
      <c r="I5222">
        <v>2</v>
      </c>
      <c r="J5222" s="1">
        <v>257.57777777777778</v>
      </c>
      <c r="K5222" s="1">
        <f>Sales_Data[[#This Row],[Order Quantity]]*Sales_Data[[#This Row],[Unit Price]]</f>
        <v>515.15555555555557</v>
      </c>
      <c r="L5222" s="1">
        <v>157.12244444444445</v>
      </c>
    </row>
    <row r="5223" spans="1:12">
      <c r="A5223" t="s">
        <v>5246</v>
      </c>
      <c r="B5223" s="2">
        <v>42087</v>
      </c>
      <c r="C5223">
        <v>11</v>
      </c>
      <c r="D5223" t="s">
        <v>3</v>
      </c>
      <c r="E5223" t="s">
        <v>8168</v>
      </c>
      <c r="F5223" t="s">
        <v>8026</v>
      </c>
      <c r="G5223">
        <v>32</v>
      </c>
      <c r="H5223">
        <v>5</v>
      </c>
      <c r="I5223">
        <v>4</v>
      </c>
      <c r="J5223" s="1">
        <v>263.53333333333336</v>
      </c>
      <c r="K5223" s="1">
        <f>Sales_Data[[#This Row],[Order Quantity]]*Sales_Data[[#This Row],[Unit Price]]</f>
        <v>1054.1333333333334</v>
      </c>
      <c r="L5223" s="1">
        <v>144.94333333333336</v>
      </c>
    </row>
    <row r="5224" spans="1:12">
      <c r="A5224" t="s">
        <v>5247</v>
      </c>
      <c r="B5224" s="2">
        <v>42087</v>
      </c>
      <c r="C5224">
        <v>7</v>
      </c>
      <c r="D5224" t="s">
        <v>2</v>
      </c>
      <c r="E5224" t="s">
        <v>8168</v>
      </c>
      <c r="F5224" t="s">
        <v>8027</v>
      </c>
      <c r="G5224">
        <v>19</v>
      </c>
      <c r="H5224">
        <v>3</v>
      </c>
      <c r="I5224">
        <v>8</v>
      </c>
      <c r="J5224" s="1">
        <v>213.65555555555557</v>
      </c>
      <c r="K5224" s="1">
        <f>Sales_Data[[#This Row],[Order Quantity]]*Sales_Data[[#This Row],[Unit Price]]</f>
        <v>1709.2444444444445</v>
      </c>
      <c r="L5224" s="1">
        <v>111.1008888888889</v>
      </c>
    </row>
    <row r="5225" spans="1:12">
      <c r="A5225" t="s">
        <v>5248</v>
      </c>
      <c r="B5225" s="2">
        <v>42087</v>
      </c>
      <c r="C5225">
        <v>1</v>
      </c>
      <c r="D5225" t="s">
        <v>4</v>
      </c>
      <c r="E5225" t="s">
        <v>8168</v>
      </c>
      <c r="F5225" t="s">
        <v>8027</v>
      </c>
      <c r="G5225">
        <v>3</v>
      </c>
      <c r="H5225">
        <v>1</v>
      </c>
      <c r="I5225">
        <v>1</v>
      </c>
      <c r="J5225" s="1">
        <v>107.94444444444444</v>
      </c>
      <c r="K5225" s="1">
        <f>Sales_Data[[#This Row],[Order Quantity]]*Sales_Data[[#This Row],[Unit Price]]</f>
        <v>107.94444444444444</v>
      </c>
      <c r="L5225" s="1">
        <v>71.243333333333339</v>
      </c>
    </row>
    <row r="5226" spans="1:12">
      <c r="A5226" t="s">
        <v>5249</v>
      </c>
      <c r="B5226" s="2">
        <v>42088</v>
      </c>
      <c r="C5226">
        <v>8</v>
      </c>
      <c r="D5226" t="s">
        <v>3</v>
      </c>
      <c r="E5226" t="s">
        <v>8168</v>
      </c>
      <c r="F5226" t="s">
        <v>8027</v>
      </c>
      <c r="G5226">
        <v>22</v>
      </c>
      <c r="H5226">
        <v>3</v>
      </c>
      <c r="I5226">
        <v>8</v>
      </c>
      <c r="J5226" s="1">
        <v>123.57777777777778</v>
      </c>
      <c r="K5226" s="1">
        <f>Sales_Data[[#This Row],[Order Quantity]]*Sales_Data[[#This Row],[Unit Price]]</f>
        <v>988.62222222222226</v>
      </c>
      <c r="L5226" s="1">
        <v>70.439333333333323</v>
      </c>
    </row>
    <row r="5227" spans="1:12">
      <c r="A5227" t="s">
        <v>5250</v>
      </c>
      <c r="B5227" s="2">
        <v>42088</v>
      </c>
      <c r="C5227">
        <v>18</v>
      </c>
      <c r="D5227" t="s">
        <v>2</v>
      </c>
      <c r="E5227" t="s">
        <v>8168</v>
      </c>
      <c r="F5227" t="s">
        <v>8025</v>
      </c>
      <c r="G5227">
        <v>50</v>
      </c>
      <c r="H5227">
        <v>7</v>
      </c>
      <c r="I5227">
        <v>7</v>
      </c>
      <c r="J5227" s="1">
        <v>101.98888888888888</v>
      </c>
      <c r="K5227" s="1">
        <f>Sales_Data[[#This Row],[Order Quantity]]*Sales_Data[[#This Row],[Unit Price]]</f>
        <v>713.92222222222222</v>
      </c>
      <c r="L5227" s="1">
        <v>85.670666666666662</v>
      </c>
    </row>
    <row r="5228" spans="1:12">
      <c r="A5228" t="s">
        <v>5251</v>
      </c>
      <c r="B5228" s="2">
        <v>42089</v>
      </c>
      <c r="C5228">
        <v>4</v>
      </c>
      <c r="D5228" t="s">
        <v>2</v>
      </c>
      <c r="E5228" t="s">
        <v>8168</v>
      </c>
      <c r="F5228" t="s">
        <v>8027</v>
      </c>
      <c r="G5228">
        <v>10</v>
      </c>
      <c r="H5228">
        <v>2</v>
      </c>
      <c r="I5228">
        <v>7</v>
      </c>
      <c r="J5228" s="1">
        <v>96.033333333333346</v>
      </c>
      <c r="K5228" s="1">
        <f>Sales_Data[[#This Row],[Order Quantity]]*Sales_Data[[#This Row],[Unit Price]]</f>
        <v>672.23333333333346</v>
      </c>
      <c r="L5228" s="1">
        <v>66.262999999999991</v>
      </c>
    </row>
    <row r="5229" spans="1:12">
      <c r="A5229" t="s">
        <v>5252</v>
      </c>
      <c r="B5229" s="2">
        <v>42089</v>
      </c>
      <c r="C5229">
        <v>7</v>
      </c>
      <c r="D5229" t="s">
        <v>4</v>
      </c>
      <c r="E5229" t="s">
        <v>8168</v>
      </c>
      <c r="F5229" t="s">
        <v>8027</v>
      </c>
      <c r="G5229">
        <v>21</v>
      </c>
      <c r="H5229">
        <v>3</v>
      </c>
      <c r="I5229">
        <v>8</v>
      </c>
      <c r="J5229" s="1">
        <v>119.11111111111111</v>
      </c>
      <c r="K5229" s="1">
        <f>Sales_Data[[#This Row],[Order Quantity]]*Sales_Data[[#This Row],[Unit Price]]</f>
        <v>952.88888888888891</v>
      </c>
      <c r="L5229" s="1">
        <v>96.48</v>
      </c>
    </row>
    <row r="5230" spans="1:12">
      <c r="A5230" t="s">
        <v>5253</v>
      </c>
      <c r="B5230" s="2">
        <v>42089</v>
      </c>
      <c r="C5230">
        <v>4</v>
      </c>
      <c r="D5230" t="s">
        <v>4</v>
      </c>
      <c r="E5230" t="s">
        <v>8168</v>
      </c>
      <c r="F5230" t="s">
        <v>8027</v>
      </c>
      <c r="G5230">
        <v>10</v>
      </c>
      <c r="H5230">
        <v>2</v>
      </c>
      <c r="I5230">
        <v>9</v>
      </c>
      <c r="J5230" s="1">
        <v>206.95555555555558</v>
      </c>
      <c r="K5230" s="1">
        <f>Sales_Data[[#This Row],[Order Quantity]]*Sales_Data[[#This Row],[Unit Price]]</f>
        <v>1862.6000000000001</v>
      </c>
      <c r="L5230" s="1">
        <v>105.54733333333334</v>
      </c>
    </row>
    <row r="5231" spans="1:12">
      <c r="A5231" t="s">
        <v>5254</v>
      </c>
      <c r="B5231" s="2">
        <v>42089</v>
      </c>
      <c r="C5231">
        <v>11</v>
      </c>
      <c r="D5231" t="s">
        <v>2</v>
      </c>
      <c r="E5231" t="s">
        <v>8168</v>
      </c>
      <c r="F5231" t="s">
        <v>8026</v>
      </c>
      <c r="G5231">
        <v>31</v>
      </c>
      <c r="H5231">
        <v>5</v>
      </c>
      <c r="I5231">
        <v>8</v>
      </c>
      <c r="J5231" s="1">
        <v>428.05555555555554</v>
      </c>
      <c r="K5231" s="1">
        <f>Sales_Data[[#This Row],[Order Quantity]]*Sales_Data[[#This Row],[Unit Price]]</f>
        <v>3424.4444444444443</v>
      </c>
      <c r="L5231" s="1">
        <v>188.34444444444443</v>
      </c>
    </row>
    <row r="5232" spans="1:12">
      <c r="A5232" t="s">
        <v>5255</v>
      </c>
      <c r="B5232" s="2">
        <v>42089</v>
      </c>
      <c r="C5232">
        <v>5</v>
      </c>
      <c r="D5232" t="s">
        <v>4</v>
      </c>
      <c r="E5232" t="s">
        <v>8168</v>
      </c>
      <c r="F5232" t="s">
        <v>8027</v>
      </c>
      <c r="G5232">
        <v>14</v>
      </c>
      <c r="H5232">
        <v>2</v>
      </c>
      <c r="I5232">
        <v>6</v>
      </c>
      <c r="J5232" s="1">
        <v>119.85555555555555</v>
      </c>
      <c r="K5232" s="1">
        <f>Sales_Data[[#This Row],[Order Quantity]]*Sales_Data[[#This Row],[Unit Price]]</f>
        <v>719.13333333333333</v>
      </c>
      <c r="L5232" s="1">
        <v>62.3248888888889</v>
      </c>
    </row>
    <row r="5233" spans="1:12">
      <c r="A5233" t="s">
        <v>5256</v>
      </c>
      <c r="B5233" s="2">
        <v>42090</v>
      </c>
      <c r="C5233">
        <v>6</v>
      </c>
      <c r="D5233" t="s">
        <v>2</v>
      </c>
      <c r="E5233" t="s">
        <v>8168</v>
      </c>
      <c r="F5233" t="s">
        <v>8027</v>
      </c>
      <c r="G5233">
        <v>17</v>
      </c>
      <c r="H5233">
        <v>3</v>
      </c>
      <c r="I5233">
        <v>3</v>
      </c>
      <c r="J5233" s="1">
        <v>369.24444444444447</v>
      </c>
      <c r="K5233" s="1">
        <f>Sales_Data[[#This Row],[Order Quantity]]*Sales_Data[[#This Row],[Unit Price]]</f>
        <v>1107.7333333333333</v>
      </c>
      <c r="L5233" s="1">
        <v>206.77688888888895</v>
      </c>
    </row>
    <row r="5234" spans="1:12">
      <c r="A5234" t="s">
        <v>5257</v>
      </c>
      <c r="B5234" s="2">
        <v>42091</v>
      </c>
      <c r="C5234">
        <v>5</v>
      </c>
      <c r="D5234" t="s">
        <v>4</v>
      </c>
      <c r="E5234" t="s">
        <v>8168</v>
      </c>
      <c r="F5234" t="s">
        <v>8027</v>
      </c>
      <c r="G5234">
        <v>14</v>
      </c>
      <c r="H5234">
        <v>2</v>
      </c>
      <c r="I5234">
        <v>9</v>
      </c>
      <c r="J5234" s="1">
        <v>267.25555555555559</v>
      </c>
      <c r="K5234" s="1">
        <f>Sales_Data[[#This Row],[Order Quantity]]*Sales_Data[[#This Row],[Unit Price]]</f>
        <v>2405.3000000000002</v>
      </c>
      <c r="L5234" s="1">
        <v>128.28266666666667</v>
      </c>
    </row>
    <row r="5235" spans="1:12">
      <c r="A5235" t="s">
        <v>5258</v>
      </c>
      <c r="B5235" s="2">
        <v>42091</v>
      </c>
      <c r="C5235">
        <v>20</v>
      </c>
      <c r="D5235" t="s">
        <v>4</v>
      </c>
      <c r="E5235" t="s">
        <v>8168</v>
      </c>
      <c r="F5235" t="s">
        <v>8028</v>
      </c>
      <c r="G5235">
        <v>58</v>
      </c>
      <c r="H5235">
        <v>8</v>
      </c>
      <c r="I5235">
        <v>8</v>
      </c>
      <c r="J5235" s="1">
        <v>624.58888888888896</v>
      </c>
      <c r="K5235" s="1">
        <f>Sales_Data[[#This Row],[Order Quantity]]*Sales_Data[[#This Row],[Unit Price]]</f>
        <v>4996.7111111111117</v>
      </c>
      <c r="L5235" s="1">
        <v>393.49100000000004</v>
      </c>
    </row>
    <row r="5236" spans="1:12">
      <c r="A5236" t="s">
        <v>5259</v>
      </c>
      <c r="B5236" s="2">
        <v>42091</v>
      </c>
      <c r="C5236">
        <v>4</v>
      </c>
      <c r="D5236" t="s">
        <v>3</v>
      </c>
      <c r="E5236" t="s">
        <v>8168</v>
      </c>
      <c r="F5236" t="s">
        <v>8027</v>
      </c>
      <c r="G5236">
        <v>10</v>
      </c>
      <c r="H5236">
        <v>2</v>
      </c>
      <c r="I5236">
        <v>9</v>
      </c>
      <c r="J5236" s="1">
        <v>118.36666666666666</v>
      </c>
      <c r="K5236" s="1">
        <f>Sales_Data[[#This Row],[Order Quantity]]*Sales_Data[[#This Row],[Unit Price]]</f>
        <v>1065.3</v>
      </c>
      <c r="L5236" s="1">
        <v>76.938333333333333</v>
      </c>
    </row>
    <row r="5237" spans="1:12">
      <c r="A5237" t="s">
        <v>5260</v>
      </c>
      <c r="B5237" s="2">
        <v>42091</v>
      </c>
      <c r="C5237">
        <v>14</v>
      </c>
      <c r="D5237" t="s">
        <v>4</v>
      </c>
      <c r="E5237" t="s">
        <v>8168</v>
      </c>
      <c r="F5237" t="s">
        <v>8026</v>
      </c>
      <c r="G5237">
        <v>40</v>
      </c>
      <c r="H5237">
        <v>6</v>
      </c>
      <c r="I5237">
        <v>2</v>
      </c>
      <c r="J5237" s="1">
        <v>585.13333333333333</v>
      </c>
      <c r="K5237" s="1">
        <f>Sales_Data[[#This Row],[Order Quantity]]*Sales_Data[[#This Row],[Unit Price]]</f>
        <v>1170.2666666666667</v>
      </c>
      <c r="L5237" s="1">
        <v>286.71533333333332</v>
      </c>
    </row>
    <row r="5238" spans="1:12">
      <c r="A5238" t="s">
        <v>5261</v>
      </c>
      <c r="B5238" s="2">
        <v>42091</v>
      </c>
      <c r="C5238">
        <v>13</v>
      </c>
      <c r="D5238" t="s">
        <v>4</v>
      </c>
      <c r="E5238" t="s">
        <v>8168</v>
      </c>
      <c r="F5238" t="s">
        <v>8026</v>
      </c>
      <c r="G5238">
        <v>36</v>
      </c>
      <c r="H5238">
        <v>5</v>
      </c>
      <c r="I5238">
        <v>6</v>
      </c>
      <c r="J5238" s="1">
        <v>433.26666666666665</v>
      </c>
      <c r="K5238" s="1">
        <f>Sales_Data[[#This Row],[Order Quantity]]*Sales_Data[[#This Row],[Unit Price]]</f>
        <v>2599.6</v>
      </c>
      <c r="L5238" s="1">
        <v>333.61533333333335</v>
      </c>
    </row>
    <row r="5239" spans="1:12">
      <c r="A5239" t="s">
        <v>5262</v>
      </c>
      <c r="B5239" s="2">
        <v>42091</v>
      </c>
      <c r="C5239">
        <v>7</v>
      </c>
      <c r="D5239" t="s">
        <v>2</v>
      </c>
      <c r="E5239" t="s">
        <v>8168</v>
      </c>
      <c r="F5239" t="s">
        <v>8027</v>
      </c>
      <c r="G5239">
        <v>19</v>
      </c>
      <c r="H5239">
        <v>3</v>
      </c>
      <c r="I5239">
        <v>7</v>
      </c>
      <c r="J5239" s="1">
        <v>425.07777777777778</v>
      </c>
      <c r="K5239" s="1">
        <f>Sales_Data[[#This Row],[Order Quantity]]*Sales_Data[[#This Row],[Unit Price]]</f>
        <v>2975.5444444444447</v>
      </c>
      <c r="L5239" s="1">
        <v>250.7958888888889</v>
      </c>
    </row>
    <row r="5240" spans="1:12">
      <c r="A5240" t="s">
        <v>5263</v>
      </c>
      <c r="B5240" s="2">
        <v>42091</v>
      </c>
      <c r="C5240">
        <v>18</v>
      </c>
      <c r="D5240" t="s">
        <v>4</v>
      </c>
      <c r="E5240" t="s">
        <v>8168</v>
      </c>
      <c r="F5240" t="s">
        <v>8025</v>
      </c>
      <c r="G5240">
        <v>50</v>
      </c>
      <c r="H5240">
        <v>7</v>
      </c>
      <c r="I5240">
        <v>2</v>
      </c>
      <c r="J5240" s="1">
        <v>606.72222222222217</v>
      </c>
      <c r="K5240" s="1">
        <f>Sales_Data[[#This Row],[Order Quantity]]*Sales_Data[[#This Row],[Unit Price]]</f>
        <v>1213.4444444444443</v>
      </c>
      <c r="L5240" s="1">
        <v>418.63833333333332</v>
      </c>
    </row>
    <row r="5241" spans="1:12">
      <c r="A5241" t="s">
        <v>5264</v>
      </c>
      <c r="B5241" s="2">
        <v>42092</v>
      </c>
      <c r="C5241">
        <v>16</v>
      </c>
      <c r="D5241" t="s">
        <v>3</v>
      </c>
      <c r="E5241" t="s">
        <v>8168</v>
      </c>
      <c r="F5241" t="s">
        <v>8025</v>
      </c>
      <c r="G5241">
        <v>44</v>
      </c>
      <c r="H5241">
        <v>7</v>
      </c>
      <c r="I5241">
        <v>5</v>
      </c>
      <c r="J5241" s="1">
        <v>129.53333333333333</v>
      </c>
      <c r="K5241" s="1">
        <f>Sales_Data[[#This Row],[Order Quantity]]*Sales_Data[[#This Row],[Unit Price]]</f>
        <v>647.66666666666663</v>
      </c>
      <c r="L5241" s="1">
        <v>86.787333333333336</v>
      </c>
    </row>
    <row r="5242" spans="1:12">
      <c r="A5242" t="s">
        <v>5265</v>
      </c>
      <c r="B5242" s="2">
        <v>42092</v>
      </c>
      <c r="C5242">
        <v>6</v>
      </c>
      <c r="D5242" t="s">
        <v>4</v>
      </c>
      <c r="E5242" t="s">
        <v>8168</v>
      </c>
      <c r="F5242" t="s">
        <v>8027</v>
      </c>
      <c r="G5242">
        <v>16</v>
      </c>
      <c r="H5242">
        <v>3</v>
      </c>
      <c r="I5242">
        <v>7</v>
      </c>
      <c r="J5242" s="1">
        <v>431.03333333333336</v>
      </c>
      <c r="K5242" s="1">
        <f>Sales_Data[[#This Row],[Order Quantity]]*Sales_Data[[#This Row],[Unit Price]]</f>
        <v>3017.2333333333336</v>
      </c>
      <c r="L5242" s="1">
        <v>349.137</v>
      </c>
    </row>
    <row r="5243" spans="1:12">
      <c r="A5243" t="s">
        <v>5266</v>
      </c>
      <c r="B5243" s="2">
        <v>42092</v>
      </c>
      <c r="C5243">
        <v>2</v>
      </c>
      <c r="D5243" t="s">
        <v>4</v>
      </c>
      <c r="E5243" t="s">
        <v>8168</v>
      </c>
      <c r="F5243" t="s">
        <v>8027</v>
      </c>
      <c r="G5243">
        <v>6</v>
      </c>
      <c r="H5243">
        <v>1</v>
      </c>
      <c r="I5243">
        <v>2</v>
      </c>
      <c r="J5243" s="1">
        <v>122.08888888888889</v>
      </c>
      <c r="K5243" s="1">
        <f>Sales_Data[[#This Row],[Order Quantity]]*Sales_Data[[#This Row],[Unit Price]]</f>
        <v>244.17777777777778</v>
      </c>
      <c r="L5243" s="1">
        <v>83.020444444444436</v>
      </c>
    </row>
    <row r="5244" spans="1:12">
      <c r="A5244" t="s">
        <v>5267</v>
      </c>
      <c r="B5244" s="2">
        <v>42092</v>
      </c>
      <c r="C5244">
        <v>14</v>
      </c>
      <c r="D5244" t="s">
        <v>2</v>
      </c>
      <c r="E5244" t="s">
        <v>8168</v>
      </c>
      <c r="F5244" t="s">
        <v>8026</v>
      </c>
      <c r="G5244">
        <v>41</v>
      </c>
      <c r="H5244">
        <v>6</v>
      </c>
      <c r="I5244">
        <v>1</v>
      </c>
      <c r="J5244" s="1">
        <v>291.07777777777778</v>
      </c>
      <c r="K5244" s="1">
        <f>Sales_Data[[#This Row],[Order Quantity]]*Sales_Data[[#This Row],[Unit Price]]</f>
        <v>291.07777777777778</v>
      </c>
      <c r="L5244" s="1">
        <v>128.07422222222223</v>
      </c>
    </row>
    <row r="5245" spans="1:12">
      <c r="A5245" t="s">
        <v>5268</v>
      </c>
      <c r="B5245" s="2">
        <v>42092</v>
      </c>
      <c r="C5245">
        <v>3</v>
      </c>
      <c r="D5245" t="s">
        <v>2</v>
      </c>
      <c r="E5245" t="s">
        <v>8168</v>
      </c>
      <c r="F5245" t="s">
        <v>8027</v>
      </c>
      <c r="G5245">
        <v>7</v>
      </c>
      <c r="H5245">
        <v>1</v>
      </c>
      <c r="I5245">
        <v>4</v>
      </c>
      <c r="J5245" s="1">
        <v>435.5</v>
      </c>
      <c r="K5245" s="1">
        <f>Sales_Data[[#This Row],[Order Quantity]]*Sales_Data[[#This Row],[Unit Price]]</f>
        <v>1742</v>
      </c>
      <c r="L5245" s="1">
        <v>252.59</v>
      </c>
    </row>
    <row r="5246" spans="1:12">
      <c r="A5246" t="s">
        <v>5269</v>
      </c>
      <c r="B5246" s="2">
        <v>42092</v>
      </c>
      <c r="C5246">
        <v>18</v>
      </c>
      <c r="D5246" t="s">
        <v>4</v>
      </c>
      <c r="E5246" t="s">
        <v>8168</v>
      </c>
      <c r="F5246" t="s">
        <v>8025</v>
      </c>
      <c r="G5246">
        <v>51</v>
      </c>
      <c r="H5246">
        <v>8</v>
      </c>
      <c r="I5246">
        <v>4</v>
      </c>
      <c r="J5246" s="1">
        <v>29.777777777777779</v>
      </c>
      <c r="K5246" s="1">
        <f>Sales_Data[[#This Row],[Order Quantity]]*Sales_Data[[#This Row],[Unit Price]]</f>
        <v>119.11111111111111</v>
      </c>
      <c r="L5246" s="1">
        <v>15.186666666666667</v>
      </c>
    </row>
    <row r="5247" spans="1:12">
      <c r="A5247" t="s">
        <v>5270</v>
      </c>
      <c r="B5247" s="2">
        <v>42093</v>
      </c>
      <c r="C5247">
        <v>10</v>
      </c>
      <c r="D5247" t="s">
        <v>2</v>
      </c>
      <c r="E5247" t="s">
        <v>8168</v>
      </c>
      <c r="F5247" t="s">
        <v>8026</v>
      </c>
      <c r="G5247">
        <v>28</v>
      </c>
      <c r="H5247">
        <v>4</v>
      </c>
      <c r="I5247">
        <v>6</v>
      </c>
      <c r="J5247" s="1">
        <v>120.60000000000001</v>
      </c>
      <c r="K5247" s="1">
        <f>Sales_Data[[#This Row],[Order Quantity]]*Sales_Data[[#This Row],[Unit Price]]</f>
        <v>723.6</v>
      </c>
      <c r="L5247" s="1">
        <v>84.42</v>
      </c>
    </row>
    <row r="5248" spans="1:12">
      <c r="A5248" t="s">
        <v>5271</v>
      </c>
      <c r="B5248" s="2">
        <v>42093</v>
      </c>
      <c r="C5248">
        <v>4</v>
      </c>
      <c r="D5248" t="s">
        <v>4</v>
      </c>
      <c r="E5248" t="s">
        <v>8168</v>
      </c>
      <c r="F5248" t="s">
        <v>8027</v>
      </c>
      <c r="G5248">
        <v>11</v>
      </c>
      <c r="H5248">
        <v>2</v>
      </c>
      <c r="I5248">
        <v>2</v>
      </c>
      <c r="J5248" s="1">
        <v>428.05555555555554</v>
      </c>
      <c r="K5248" s="1">
        <f>Sales_Data[[#This Row],[Order Quantity]]*Sales_Data[[#This Row],[Unit Price]]</f>
        <v>856.11111111111109</v>
      </c>
      <c r="L5248" s="1">
        <v>359.56666666666666</v>
      </c>
    </row>
    <row r="5249" spans="1:12">
      <c r="A5249" t="s">
        <v>5272</v>
      </c>
      <c r="B5249" s="2">
        <v>42093</v>
      </c>
      <c r="C5249">
        <v>1</v>
      </c>
      <c r="D5249" t="s">
        <v>3</v>
      </c>
      <c r="E5249" t="s">
        <v>8168</v>
      </c>
      <c r="F5249" t="s">
        <v>8027</v>
      </c>
      <c r="G5249">
        <v>3</v>
      </c>
      <c r="H5249">
        <v>1</v>
      </c>
      <c r="I5249">
        <v>5</v>
      </c>
      <c r="J5249" s="1">
        <v>132.51111111111112</v>
      </c>
      <c r="K5249" s="1">
        <f>Sales_Data[[#This Row],[Order Quantity]]*Sales_Data[[#This Row],[Unit Price]]</f>
        <v>662.55555555555566</v>
      </c>
      <c r="L5249" s="1">
        <v>53.004444444444452</v>
      </c>
    </row>
    <row r="5250" spans="1:12">
      <c r="A5250" t="s">
        <v>5273</v>
      </c>
      <c r="B5250" s="2">
        <v>42094</v>
      </c>
      <c r="C5250">
        <v>4</v>
      </c>
      <c r="D5250" t="s">
        <v>2</v>
      </c>
      <c r="E5250" t="s">
        <v>8168</v>
      </c>
      <c r="F5250" t="s">
        <v>8027</v>
      </c>
      <c r="G5250">
        <v>9</v>
      </c>
      <c r="H5250">
        <v>2</v>
      </c>
      <c r="I5250">
        <v>7</v>
      </c>
      <c r="J5250" s="1">
        <v>18.611111111111111</v>
      </c>
      <c r="K5250" s="1">
        <f>Sales_Data[[#This Row],[Order Quantity]]*Sales_Data[[#This Row],[Unit Price]]</f>
        <v>130.27777777777777</v>
      </c>
      <c r="L5250" s="1">
        <v>14.888888888888889</v>
      </c>
    </row>
    <row r="5251" spans="1:12">
      <c r="A5251" t="s">
        <v>5274</v>
      </c>
      <c r="B5251" s="2">
        <v>42094</v>
      </c>
      <c r="C5251">
        <v>14</v>
      </c>
      <c r="D5251" t="s">
        <v>4</v>
      </c>
      <c r="E5251" t="s">
        <v>8168</v>
      </c>
      <c r="F5251" t="s">
        <v>8026</v>
      </c>
      <c r="G5251">
        <v>39</v>
      </c>
      <c r="H5251">
        <v>6</v>
      </c>
      <c r="I5251">
        <v>2</v>
      </c>
      <c r="J5251" s="1">
        <v>78.166666666666671</v>
      </c>
      <c r="K5251" s="1">
        <f>Sales_Data[[#This Row],[Order Quantity]]*Sales_Data[[#This Row],[Unit Price]]</f>
        <v>156.33333333333334</v>
      </c>
      <c r="L5251" s="1">
        <v>50.808333333333337</v>
      </c>
    </row>
    <row r="5252" spans="1:12">
      <c r="A5252" t="s">
        <v>5275</v>
      </c>
      <c r="B5252" s="2">
        <v>42094</v>
      </c>
      <c r="C5252">
        <v>16</v>
      </c>
      <c r="D5252" t="s">
        <v>4</v>
      </c>
      <c r="E5252" t="s">
        <v>8168</v>
      </c>
      <c r="F5252" t="s">
        <v>8025</v>
      </c>
      <c r="G5252">
        <v>45</v>
      </c>
      <c r="H5252">
        <v>7</v>
      </c>
      <c r="I5252">
        <v>8</v>
      </c>
      <c r="J5252" s="1">
        <v>25.311111111111114</v>
      </c>
      <c r="K5252" s="1">
        <f>Sales_Data[[#This Row],[Order Quantity]]*Sales_Data[[#This Row],[Unit Price]]</f>
        <v>202.48888888888891</v>
      </c>
      <c r="L5252" s="1">
        <v>10.630666666666666</v>
      </c>
    </row>
    <row r="5253" spans="1:12">
      <c r="A5253" t="s">
        <v>5276</v>
      </c>
      <c r="B5253" s="2">
        <v>42094</v>
      </c>
      <c r="C5253">
        <v>1</v>
      </c>
      <c r="D5253" t="s">
        <v>2</v>
      </c>
      <c r="E5253" t="s">
        <v>8168</v>
      </c>
      <c r="F5253" t="s">
        <v>8027</v>
      </c>
      <c r="G5253">
        <v>2</v>
      </c>
      <c r="H5253">
        <v>1</v>
      </c>
      <c r="I5253">
        <v>2</v>
      </c>
      <c r="J5253" s="1">
        <v>119.11111111111111</v>
      </c>
      <c r="K5253" s="1">
        <f>Sales_Data[[#This Row],[Order Quantity]]*Sales_Data[[#This Row],[Unit Price]]</f>
        <v>238.22222222222223</v>
      </c>
      <c r="L5253" s="1">
        <v>84.568888888888893</v>
      </c>
    </row>
    <row r="5254" spans="1:12">
      <c r="A5254" t="s">
        <v>5277</v>
      </c>
      <c r="B5254" s="2">
        <v>42094</v>
      </c>
      <c r="C5254">
        <v>5</v>
      </c>
      <c r="D5254" t="s">
        <v>4</v>
      </c>
      <c r="E5254" t="s">
        <v>8168</v>
      </c>
      <c r="F5254" t="s">
        <v>8027</v>
      </c>
      <c r="G5254">
        <v>15</v>
      </c>
      <c r="H5254">
        <v>2</v>
      </c>
      <c r="I5254">
        <v>4</v>
      </c>
      <c r="J5254" s="1">
        <v>278.42222222222222</v>
      </c>
      <c r="K5254" s="1">
        <f>Sales_Data[[#This Row],[Order Quantity]]*Sales_Data[[#This Row],[Unit Price]]</f>
        <v>1113.6888888888889</v>
      </c>
      <c r="L5254" s="1">
        <v>161.48488888888889</v>
      </c>
    </row>
    <row r="5255" spans="1:12">
      <c r="A5255" t="s">
        <v>5278</v>
      </c>
      <c r="B5255" s="2">
        <v>42095</v>
      </c>
      <c r="C5255">
        <v>11</v>
      </c>
      <c r="D5255" t="s">
        <v>4</v>
      </c>
      <c r="E5255" t="s">
        <v>8168</v>
      </c>
      <c r="F5255" t="s">
        <v>8026</v>
      </c>
      <c r="G5255">
        <v>32</v>
      </c>
      <c r="H5255">
        <v>5</v>
      </c>
      <c r="I5255">
        <v>5</v>
      </c>
      <c r="J5255" s="1">
        <v>99.01111111111112</v>
      </c>
      <c r="K5255" s="1">
        <f>Sales_Data[[#This Row],[Order Quantity]]*Sales_Data[[#This Row],[Unit Price]]</f>
        <v>495.0555555555556</v>
      </c>
      <c r="L5255" s="1">
        <v>65.347333333333339</v>
      </c>
    </row>
    <row r="5256" spans="1:12">
      <c r="A5256" t="s">
        <v>5279</v>
      </c>
      <c r="B5256" s="2">
        <v>42095</v>
      </c>
      <c r="C5256">
        <v>19</v>
      </c>
      <c r="D5256" t="s">
        <v>4</v>
      </c>
      <c r="E5256" t="s">
        <v>8168</v>
      </c>
      <c r="F5256" t="s">
        <v>8028</v>
      </c>
      <c r="G5256">
        <v>54</v>
      </c>
      <c r="H5256">
        <v>8</v>
      </c>
      <c r="I5256">
        <v>8</v>
      </c>
      <c r="J5256" s="1">
        <v>439.22222222222223</v>
      </c>
      <c r="K5256" s="1">
        <f>Sales_Data[[#This Row],[Order Quantity]]*Sales_Data[[#This Row],[Unit Price]]</f>
        <v>3513.7777777777778</v>
      </c>
      <c r="L5256" s="1">
        <v>245.96444444444447</v>
      </c>
    </row>
    <row r="5257" spans="1:12">
      <c r="A5257" t="s">
        <v>5280</v>
      </c>
      <c r="B5257" s="2">
        <v>42095</v>
      </c>
      <c r="C5257">
        <v>10</v>
      </c>
      <c r="D5257" t="s">
        <v>4</v>
      </c>
      <c r="E5257" t="s">
        <v>8168</v>
      </c>
      <c r="F5257" t="s">
        <v>8026</v>
      </c>
      <c r="G5257">
        <v>28</v>
      </c>
      <c r="H5257">
        <v>4</v>
      </c>
      <c r="I5257">
        <v>7</v>
      </c>
      <c r="J5257" s="1">
        <v>288.84444444444443</v>
      </c>
      <c r="K5257" s="1">
        <f>Sales_Data[[#This Row],[Order Quantity]]*Sales_Data[[#This Row],[Unit Price]]</f>
        <v>2021.911111111111</v>
      </c>
      <c r="L5257" s="1">
        <v>233.964</v>
      </c>
    </row>
    <row r="5258" spans="1:12">
      <c r="A5258" t="s">
        <v>5281</v>
      </c>
      <c r="B5258" s="2">
        <v>42095</v>
      </c>
      <c r="C5258">
        <v>10</v>
      </c>
      <c r="D5258" t="s">
        <v>2</v>
      </c>
      <c r="E5258" t="s">
        <v>8168</v>
      </c>
      <c r="F5258" t="s">
        <v>8027</v>
      </c>
      <c r="G5258">
        <v>27</v>
      </c>
      <c r="H5258">
        <v>4</v>
      </c>
      <c r="I5258">
        <v>8</v>
      </c>
      <c r="J5258" s="1">
        <v>120.60000000000001</v>
      </c>
      <c r="K5258" s="1">
        <f>Sales_Data[[#This Row],[Order Quantity]]*Sales_Data[[#This Row],[Unit Price]]</f>
        <v>964.80000000000007</v>
      </c>
      <c r="L5258" s="1">
        <v>84.42</v>
      </c>
    </row>
    <row r="5259" spans="1:12">
      <c r="A5259" t="s">
        <v>5282</v>
      </c>
      <c r="B5259" s="2">
        <v>42095</v>
      </c>
      <c r="C5259">
        <v>11</v>
      </c>
      <c r="D5259" t="s">
        <v>2</v>
      </c>
      <c r="E5259" t="s">
        <v>8168</v>
      </c>
      <c r="F5259" t="s">
        <v>8026</v>
      </c>
      <c r="G5259">
        <v>31</v>
      </c>
      <c r="H5259">
        <v>5</v>
      </c>
      <c r="I5259">
        <v>1</v>
      </c>
      <c r="J5259" s="1">
        <v>211.42222222222222</v>
      </c>
      <c r="K5259" s="1">
        <f>Sales_Data[[#This Row],[Order Quantity]]*Sales_Data[[#This Row],[Unit Price]]</f>
        <v>211.42222222222222</v>
      </c>
      <c r="L5259" s="1">
        <v>116.28222222222222</v>
      </c>
    </row>
    <row r="5260" spans="1:12">
      <c r="A5260" t="s">
        <v>5283</v>
      </c>
      <c r="B5260" s="2">
        <v>42096</v>
      </c>
      <c r="C5260">
        <v>9</v>
      </c>
      <c r="D5260" t="s">
        <v>2</v>
      </c>
      <c r="E5260" t="s">
        <v>8168</v>
      </c>
      <c r="F5260" t="s">
        <v>8027</v>
      </c>
      <c r="G5260">
        <v>26</v>
      </c>
      <c r="H5260">
        <v>4</v>
      </c>
      <c r="I5260">
        <v>7</v>
      </c>
      <c r="J5260" s="1">
        <v>195.78888888888889</v>
      </c>
      <c r="K5260" s="1">
        <f>Sales_Data[[#This Row],[Order Quantity]]*Sales_Data[[#This Row],[Unit Price]]</f>
        <v>1370.5222222222224</v>
      </c>
      <c r="L5260" s="1">
        <v>158.58900000000003</v>
      </c>
    </row>
    <row r="5261" spans="1:12">
      <c r="A5261" t="s">
        <v>5284</v>
      </c>
      <c r="B5261" s="2">
        <v>42096</v>
      </c>
      <c r="C5261">
        <v>16</v>
      </c>
      <c r="D5261" t="s">
        <v>3</v>
      </c>
      <c r="E5261" t="s">
        <v>8168</v>
      </c>
      <c r="F5261" t="s">
        <v>8025</v>
      </c>
      <c r="G5261">
        <v>45</v>
      </c>
      <c r="H5261">
        <v>7</v>
      </c>
      <c r="I5261">
        <v>8</v>
      </c>
      <c r="J5261" s="1">
        <v>118.36666666666666</v>
      </c>
      <c r="K5261" s="1">
        <f>Sales_Data[[#This Row],[Order Quantity]]*Sales_Data[[#This Row],[Unit Price]]</f>
        <v>946.93333333333328</v>
      </c>
      <c r="L5261" s="1">
        <v>54.448666666666668</v>
      </c>
    </row>
    <row r="5262" spans="1:12">
      <c r="A5262" t="s">
        <v>5285</v>
      </c>
      <c r="B5262" s="2">
        <v>42096</v>
      </c>
      <c r="C5262">
        <v>4</v>
      </c>
      <c r="D5262" t="s">
        <v>4</v>
      </c>
      <c r="E5262" t="s">
        <v>8168</v>
      </c>
      <c r="F5262" t="s">
        <v>8027</v>
      </c>
      <c r="G5262">
        <v>11</v>
      </c>
      <c r="H5262">
        <v>2</v>
      </c>
      <c r="I5262">
        <v>6</v>
      </c>
      <c r="J5262" s="1">
        <v>74.444444444444443</v>
      </c>
      <c r="K5262" s="1">
        <f>Sales_Data[[#This Row],[Order Quantity]]*Sales_Data[[#This Row],[Unit Price]]</f>
        <v>446.66666666666663</v>
      </c>
      <c r="L5262" s="1">
        <v>48.388888888888886</v>
      </c>
    </row>
    <row r="5263" spans="1:12">
      <c r="A5263" t="s">
        <v>5286</v>
      </c>
      <c r="B5263" s="2">
        <v>42096</v>
      </c>
      <c r="C5263">
        <v>15</v>
      </c>
      <c r="D5263" t="s">
        <v>3</v>
      </c>
      <c r="E5263" t="s">
        <v>8168</v>
      </c>
      <c r="F5263" t="s">
        <v>8025</v>
      </c>
      <c r="G5263">
        <v>42</v>
      </c>
      <c r="H5263">
        <v>6</v>
      </c>
      <c r="I5263">
        <v>4</v>
      </c>
      <c r="J5263" s="1">
        <v>96.777777777777771</v>
      </c>
      <c r="K5263" s="1">
        <f>Sales_Data[[#This Row],[Order Quantity]]*Sales_Data[[#This Row],[Unit Price]]</f>
        <v>387.11111111111109</v>
      </c>
      <c r="L5263" s="1">
        <v>40.646666666666668</v>
      </c>
    </row>
    <row r="5264" spans="1:12">
      <c r="A5264" t="s">
        <v>5287</v>
      </c>
      <c r="B5264" s="2">
        <v>42096</v>
      </c>
      <c r="C5264">
        <v>2</v>
      </c>
      <c r="D5264" t="s">
        <v>2</v>
      </c>
      <c r="E5264" t="s">
        <v>8168</v>
      </c>
      <c r="F5264" t="s">
        <v>8027</v>
      </c>
      <c r="G5264">
        <v>4</v>
      </c>
      <c r="H5264">
        <v>1</v>
      </c>
      <c r="I5264">
        <v>8</v>
      </c>
      <c r="J5264" s="1">
        <v>268</v>
      </c>
      <c r="K5264" s="1">
        <f>Sales_Data[[#This Row],[Order Quantity]]*Sales_Data[[#This Row],[Unit Price]]</f>
        <v>2144</v>
      </c>
      <c r="L5264" s="1">
        <v>198.32</v>
      </c>
    </row>
    <row r="5265" spans="1:12">
      <c r="A5265" t="s">
        <v>5288</v>
      </c>
      <c r="B5265" s="2">
        <v>42096</v>
      </c>
      <c r="C5265">
        <v>12</v>
      </c>
      <c r="D5265" t="s">
        <v>2</v>
      </c>
      <c r="E5265" t="s">
        <v>8168</v>
      </c>
      <c r="F5265" t="s">
        <v>8026</v>
      </c>
      <c r="G5265">
        <v>32</v>
      </c>
      <c r="H5265">
        <v>5</v>
      </c>
      <c r="I5265">
        <v>7</v>
      </c>
      <c r="J5265" s="1">
        <v>302.98888888888888</v>
      </c>
      <c r="K5265" s="1">
        <f>Sales_Data[[#This Row],[Order Quantity]]*Sales_Data[[#This Row],[Unit Price]]</f>
        <v>2120.922222222222</v>
      </c>
      <c r="L5265" s="1">
        <v>227.24166666666667</v>
      </c>
    </row>
    <row r="5266" spans="1:12">
      <c r="A5266" t="s">
        <v>5289</v>
      </c>
      <c r="B5266" s="2">
        <v>42096</v>
      </c>
      <c r="C5266">
        <v>3</v>
      </c>
      <c r="D5266" t="s">
        <v>4</v>
      </c>
      <c r="E5266" t="s">
        <v>8168</v>
      </c>
      <c r="F5266" t="s">
        <v>8027</v>
      </c>
      <c r="G5266">
        <v>7</v>
      </c>
      <c r="H5266">
        <v>1</v>
      </c>
      <c r="I5266">
        <v>9</v>
      </c>
      <c r="J5266" s="1">
        <v>116.87777777777779</v>
      </c>
      <c r="K5266" s="1">
        <f>Sales_Data[[#This Row],[Order Quantity]]*Sales_Data[[#This Row],[Unit Price]]</f>
        <v>1051.9000000000001</v>
      </c>
      <c r="L5266" s="1">
        <v>61.945222222222228</v>
      </c>
    </row>
    <row r="5267" spans="1:12">
      <c r="A5267" t="s">
        <v>5290</v>
      </c>
      <c r="B5267" s="2">
        <v>42097</v>
      </c>
      <c r="C5267">
        <v>7</v>
      </c>
      <c r="D5267" t="s">
        <v>4</v>
      </c>
      <c r="E5267" t="s">
        <v>8168</v>
      </c>
      <c r="F5267" t="s">
        <v>8027</v>
      </c>
      <c r="G5267">
        <v>18</v>
      </c>
      <c r="H5267">
        <v>3</v>
      </c>
      <c r="I5267">
        <v>4</v>
      </c>
      <c r="J5267" s="1">
        <v>728.81111111111113</v>
      </c>
      <c r="K5267" s="1">
        <f>Sales_Data[[#This Row],[Order Quantity]]*Sales_Data[[#This Row],[Unit Price]]</f>
        <v>2915.2444444444445</v>
      </c>
      <c r="L5267" s="1">
        <v>364.40555555555557</v>
      </c>
    </row>
    <row r="5268" spans="1:12">
      <c r="A5268" t="s">
        <v>5291</v>
      </c>
      <c r="B5268" s="2">
        <v>42097</v>
      </c>
      <c r="C5268">
        <v>6</v>
      </c>
      <c r="D5268" t="s">
        <v>4</v>
      </c>
      <c r="E5268" t="s">
        <v>8168</v>
      </c>
      <c r="F5268" t="s">
        <v>8027</v>
      </c>
      <c r="G5268">
        <v>17</v>
      </c>
      <c r="H5268">
        <v>3</v>
      </c>
      <c r="I5268">
        <v>1</v>
      </c>
      <c r="J5268" s="1">
        <v>280.65555555555557</v>
      </c>
      <c r="K5268" s="1">
        <f>Sales_Data[[#This Row],[Order Quantity]]*Sales_Data[[#This Row],[Unit Price]]</f>
        <v>280.65555555555557</v>
      </c>
      <c r="L5268" s="1">
        <v>148.74744444444445</v>
      </c>
    </row>
    <row r="5269" spans="1:12">
      <c r="A5269" t="s">
        <v>5292</v>
      </c>
      <c r="B5269" s="2">
        <v>42097</v>
      </c>
      <c r="C5269">
        <v>4</v>
      </c>
      <c r="D5269" t="s">
        <v>3</v>
      </c>
      <c r="E5269" t="s">
        <v>8168</v>
      </c>
      <c r="F5269" t="s">
        <v>8027</v>
      </c>
      <c r="G5269">
        <v>10</v>
      </c>
      <c r="H5269">
        <v>2</v>
      </c>
      <c r="I5269">
        <v>4</v>
      </c>
      <c r="J5269" s="1">
        <v>284.37777777777779</v>
      </c>
      <c r="K5269" s="1">
        <f>Sales_Data[[#This Row],[Order Quantity]]*Sales_Data[[#This Row],[Unit Price]]</f>
        <v>1137.5111111111112</v>
      </c>
      <c r="L5269" s="1">
        <v>147.87644444444447</v>
      </c>
    </row>
    <row r="5270" spans="1:12">
      <c r="A5270" t="s">
        <v>5293</v>
      </c>
      <c r="B5270" s="2">
        <v>42097</v>
      </c>
      <c r="C5270">
        <v>15</v>
      </c>
      <c r="D5270" t="s">
        <v>2</v>
      </c>
      <c r="E5270" t="s">
        <v>8168</v>
      </c>
      <c r="F5270" t="s">
        <v>8025</v>
      </c>
      <c r="G5270">
        <v>43</v>
      </c>
      <c r="H5270">
        <v>6</v>
      </c>
      <c r="I5270">
        <v>8</v>
      </c>
      <c r="J5270" s="1">
        <v>352.86666666666667</v>
      </c>
      <c r="K5270" s="1">
        <f>Sales_Data[[#This Row],[Order Quantity]]*Sales_Data[[#This Row],[Unit Price]]</f>
        <v>2822.9333333333334</v>
      </c>
      <c r="L5270" s="1">
        <v>257.59266666666667</v>
      </c>
    </row>
    <row r="5271" spans="1:12">
      <c r="A5271" t="s">
        <v>5294</v>
      </c>
      <c r="B5271" s="2">
        <v>42098</v>
      </c>
      <c r="C5271">
        <v>5</v>
      </c>
      <c r="D5271" t="s">
        <v>2</v>
      </c>
      <c r="E5271" t="s">
        <v>8168</v>
      </c>
      <c r="F5271" t="s">
        <v>8027</v>
      </c>
      <c r="G5271">
        <v>13</v>
      </c>
      <c r="H5271">
        <v>2</v>
      </c>
      <c r="I5271">
        <v>7</v>
      </c>
      <c r="J5271" s="1">
        <v>120.60000000000001</v>
      </c>
      <c r="K5271" s="1">
        <f>Sales_Data[[#This Row],[Order Quantity]]*Sales_Data[[#This Row],[Unit Price]]</f>
        <v>844.2</v>
      </c>
      <c r="L5271" s="1">
        <v>69.948000000000008</v>
      </c>
    </row>
    <row r="5272" spans="1:12">
      <c r="A5272" t="s">
        <v>5295</v>
      </c>
      <c r="B5272" s="2">
        <v>42098</v>
      </c>
      <c r="C5272">
        <v>8</v>
      </c>
      <c r="D5272" t="s">
        <v>4</v>
      </c>
      <c r="E5272" t="s">
        <v>8168</v>
      </c>
      <c r="F5272" t="s">
        <v>8027</v>
      </c>
      <c r="G5272">
        <v>23</v>
      </c>
      <c r="H5272">
        <v>4</v>
      </c>
      <c r="I5272">
        <v>7</v>
      </c>
      <c r="J5272" s="1">
        <v>350.63333333333338</v>
      </c>
      <c r="K5272" s="1">
        <f>Sales_Data[[#This Row],[Order Quantity]]*Sales_Data[[#This Row],[Unit Price]]</f>
        <v>2454.4333333333338</v>
      </c>
      <c r="L5272" s="1">
        <v>245.44333333333336</v>
      </c>
    </row>
    <row r="5273" spans="1:12">
      <c r="A5273" t="s">
        <v>5296</v>
      </c>
      <c r="B5273" s="2">
        <v>42098</v>
      </c>
      <c r="C5273">
        <v>11</v>
      </c>
      <c r="D5273" t="s">
        <v>2</v>
      </c>
      <c r="E5273" t="s">
        <v>8168</v>
      </c>
      <c r="F5273" t="s">
        <v>8026</v>
      </c>
      <c r="G5273">
        <v>30</v>
      </c>
      <c r="H5273">
        <v>5</v>
      </c>
      <c r="I5273">
        <v>8</v>
      </c>
      <c r="J5273" s="1">
        <v>209.1888888888889</v>
      </c>
      <c r="K5273" s="1">
        <f>Sales_Data[[#This Row],[Order Quantity]]*Sales_Data[[#This Row],[Unit Price]]</f>
        <v>1673.5111111111112</v>
      </c>
      <c r="L5273" s="1">
        <v>150.61599999999999</v>
      </c>
    </row>
    <row r="5274" spans="1:12">
      <c r="A5274" t="s">
        <v>5297</v>
      </c>
      <c r="B5274" s="2">
        <v>42099</v>
      </c>
      <c r="C5274">
        <v>20</v>
      </c>
      <c r="D5274" t="s">
        <v>3</v>
      </c>
      <c r="E5274" t="s">
        <v>8168</v>
      </c>
      <c r="F5274" t="s">
        <v>8028</v>
      </c>
      <c r="G5274">
        <v>57</v>
      </c>
      <c r="H5274">
        <v>8</v>
      </c>
      <c r="I5274">
        <v>2</v>
      </c>
      <c r="J5274" s="1">
        <v>117.62222222222223</v>
      </c>
      <c r="K5274" s="1">
        <f>Sales_Data[[#This Row],[Order Quantity]]*Sales_Data[[#This Row],[Unit Price]]</f>
        <v>235.24444444444447</v>
      </c>
      <c r="L5274" s="1">
        <v>98.802666666666667</v>
      </c>
    </row>
    <row r="5275" spans="1:12">
      <c r="A5275" t="s">
        <v>5298</v>
      </c>
      <c r="B5275" s="2">
        <v>42099</v>
      </c>
      <c r="C5275">
        <v>20</v>
      </c>
      <c r="D5275" t="s">
        <v>4</v>
      </c>
      <c r="E5275" t="s">
        <v>8168</v>
      </c>
      <c r="F5275" t="s">
        <v>8028</v>
      </c>
      <c r="G5275">
        <v>58</v>
      </c>
      <c r="H5275">
        <v>8</v>
      </c>
      <c r="I5275">
        <v>3</v>
      </c>
      <c r="J5275" s="1">
        <v>123.57777777777778</v>
      </c>
      <c r="K5275" s="1">
        <f>Sales_Data[[#This Row],[Order Quantity]]*Sales_Data[[#This Row],[Unit Price]]</f>
        <v>370.73333333333335</v>
      </c>
      <c r="L5275" s="1">
        <v>64.260444444444445</v>
      </c>
    </row>
    <row r="5276" spans="1:12">
      <c r="A5276" t="s">
        <v>5299</v>
      </c>
      <c r="B5276" s="2">
        <v>42099</v>
      </c>
      <c r="C5276">
        <v>18</v>
      </c>
      <c r="D5276" t="s">
        <v>4</v>
      </c>
      <c r="E5276" t="s">
        <v>8168</v>
      </c>
      <c r="F5276" t="s">
        <v>8025</v>
      </c>
      <c r="G5276">
        <v>50</v>
      </c>
      <c r="H5276">
        <v>7</v>
      </c>
      <c r="I5276">
        <v>9</v>
      </c>
      <c r="J5276" s="1">
        <v>445.17777777777775</v>
      </c>
      <c r="K5276" s="1">
        <f>Sales_Data[[#This Row],[Order Quantity]]*Sales_Data[[#This Row],[Unit Price]]</f>
        <v>4006.6</v>
      </c>
      <c r="L5276" s="1">
        <v>302.72088888888891</v>
      </c>
    </row>
    <row r="5277" spans="1:12">
      <c r="A5277" t="s">
        <v>5300</v>
      </c>
      <c r="B5277" s="2">
        <v>42100</v>
      </c>
      <c r="C5277">
        <v>20</v>
      </c>
      <c r="D5277" t="s">
        <v>4</v>
      </c>
      <c r="E5277" t="s">
        <v>8168</v>
      </c>
      <c r="F5277" t="s">
        <v>8028</v>
      </c>
      <c r="G5277">
        <v>57</v>
      </c>
      <c r="H5277">
        <v>8</v>
      </c>
      <c r="I5277">
        <v>7</v>
      </c>
      <c r="J5277" s="1">
        <v>427.31111111111113</v>
      </c>
      <c r="K5277" s="1">
        <f>Sales_Data[[#This Row],[Order Quantity]]*Sales_Data[[#This Row],[Unit Price]]</f>
        <v>2991.1777777777779</v>
      </c>
      <c r="L5277" s="1">
        <v>252.11355555555554</v>
      </c>
    </row>
    <row r="5278" spans="1:12">
      <c r="A5278" t="s">
        <v>5301</v>
      </c>
      <c r="B5278" s="2">
        <v>42100</v>
      </c>
      <c r="C5278">
        <v>4</v>
      </c>
      <c r="D5278" t="s">
        <v>3</v>
      </c>
      <c r="E5278" t="s">
        <v>8168</v>
      </c>
      <c r="F5278" t="s">
        <v>8027</v>
      </c>
      <c r="G5278">
        <v>11</v>
      </c>
      <c r="H5278">
        <v>2</v>
      </c>
      <c r="I5278">
        <v>7</v>
      </c>
      <c r="J5278" s="1">
        <v>27.544444444444444</v>
      </c>
      <c r="K5278" s="1">
        <f>Sales_Data[[#This Row],[Order Quantity]]*Sales_Data[[#This Row],[Unit Price]]</f>
        <v>192.8111111111111</v>
      </c>
      <c r="L5278" s="1">
        <v>14.598555555555556</v>
      </c>
    </row>
    <row r="5279" spans="1:12">
      <c r="A5279" t="s">
        <v>5302</v>
      </c>
      <c r="B5279" s="2">
        <v>42100</v>
      </c>
      <c r="C5279">
        <v>19</v>
      </c>
      <c r="D5279" t="s">
        <v>3</v>
      </c>
      <c r="E5279" t="s">
        <v>8168</v>
      </c>
      <c r="F5279" t="s">
        <v>8028</v>
      </c>
      <c r="G5279">
        <v>53</v>
      </c>
      <c r="H5279">
        <v>8</v>
      </c>
      <c r="I5279">
        <v>6</v>
      </c>
      <c r="J5279" s="1">
        <v>672.97777777777776</v>
      </c>
      <c r="K5279" s="1">
        <f>Sales_Data[[#This Row],[Order Quantity]]*Sales_Data[[#This Row],[Unit Price]]</f>
        <v>4037.8666666666668</v>
      </c>
      <c r="L5279" s="1">
        <v>572.03111111111104</v>
      </c>
    </row>
    <row r="5280" spans="1:12">
      <c r="A5280" t="s">
        <v>5303</v>
      </c>
      <c r="B5280" s="2">
        <v>42100</v>
      </c>
      <c r="C5280">
        <v>19</v>
      </c>
      <c r="D5280" t="s">
        <v>3</v>
      </c>
      <c r="E5280" t="s">
        <v>8168</v>
      </c>
      <c r="F5280" t="s">
        <v>8028</v>
      </c>
      <c r="G5280">
        <v>53</v>
      </c>
      <c r="H5280">
        <v>8</v>
      </c>
      <c r="I5280">
        <v>8</v>
      </c>
      <c r="J5280" s="1">
        <v>148.88888888888889</v>
      </c>
      <c r="K5280" s="1">
        <f>Sales_Data[[#This Row],[Order Quantity]]*Sales_Data[[#This Row],[Unit Price]]</f>
        <v>1191.1111111111111</v>
      </c>
      <c r="L5280" s="1">
        <v>92.311111111111103</v>
      </c>
    </row>
    <row r="5281" spans="1:12">
      <c r="A5281" t="s">
        <v>5304</v>
      </c>
      <c r="B5281" s="2">
        <v>42100</v>
      </c>
      <c r="C5281">
        <v>16</v>
      </c>
      <c r="D5281" t="s">
        <v>4</v>
      </c>
      <c r="E5281" t="s">
        <v>8168</v>
      </c>
      <c r="F5281" t="s">
        <v>8025</v>
      </c>
      <c r="G5281">
        <v>45</v>
      </c>
      <c r="H5281">
        <v>7</v>
      </c>
      <c r="I5281">
        <v>7</v>
      </c>
      <c r="J5281" s="1">
        <v>124.32222222222224</v>
      </c>
      <c r="K5281" s="1">
        <f>Sales_Data[[#This Row],[Order Quantity]]*Sales_Data[[#This Row],[Unit Price]]</f>
        <v>870.2555555555557</v>
      </c>
      <c r="L5281" s="1">
        <v>105.6738888888889</v>
      </c>
    </row>
    <row r="5282" spans="1:12">
      <c r="A5282" t="s">
        <v>5305</v>
      </c>
      <c r="B5282" s="2">
        <v>42101</v>
      </c>
      <c r="C5282">
        <v>6</v>
      </c>
      <c r="D5282" t="s">
        <v>4</v>
      </c>
      <c r="E5282" t="s">
        <v>8168</v>
      </c>
      <c r="F5282" t="s">
        <v>8027</v>
      </c>
      <c r="G5282">
        <v>17</v>
      </c>
      <c r="H5282">
        <v>3</v>
      </c>
      <c r="I5282">
        <v>7</v>
      </c>
      <c r="J5282" s="1">
        <v>25.311111111111114</v>
      </c>
      <c r="K5282" s="1">
        <f>Sales_Data[[#This Row],[Order Quantity]]*Sales_Data[[#This Row],[Unit Price]]</f>
        <v>177.17777777777781</v>
      </c>
      <c r="L5282" s="1">
        <v>14.174222222222223</v>
      </c>
    </row>
    <row r="5283" spans="1:12">
      <c r="A5283" t="s">
        <v>5306</v>
      </c>
      <c r="B5283" s="2">
        <v>42101</v>
      </c>
      <c r="C5283">
        <v>8</v>
      </c>
      <c r="D5283" t="s">
        <v>4</v>
      </c>
      <c r="E5283" t="s">
        <v>8168</v>
      </c>
      <c r="F5283" t="s">
        <v>8027</v>
      </c>
      <c r="G5283">
        <v>23</v>
      </c>
      <c r="H5283">
        <v>4</v>
      </c>
      <c r="I5283">
        <v>7</v>
      </c>
      <c r="J5283" s="1">
        <v>661.81111111111113</v>
      </c>
      <c r="K5283" s="1">
        <f>Sales_Data[[#This Row],[Order Quantity]]*Sales_Data[[#This Row],[Unit Price]]</f>
        <v>4632.6777777777779</v>
      </c>
      <c r="L5283" s="1">
        <v>496.35833333333335</v>
      </c>
    </row>
    <row r="5284" spans="1:12">
      <c r="A5284" t="s">
        <v>5307</v>
      </c>
      <c r="B5284" s="2">
        <v>42101</v>
      </c>
      <c r="C5284">
        <v>6</v>
      </c>
      <c r="D5284" t="s">
        <v>4</v>
      </c>
      <c r="E5284" t="s">
        <v>8168</v>
      </c>
      <c r="F5284" t="s">
        <v>8027</v>
      </c>
      <c r="G5284">
        <v>17</v>
      </c>
      <c r="H5284">
        <v>3</v>
      </c>
      <c r="I5284">
        <v>3</v>
      </c>
      <c r="J5284" s="1">
        <v>97.522222222222226</v>
      </c>
      <c r="K5284" s="1">
        <f>Sales_Data[[#This Row],[Order Quantity]]*Sales_Data[[#This Row],[Unit Price]]</f>
        <v>292.56666666666666</v>
      </c>
      <c r="L5284" s="1">
        <v>58.513333333333335</v>
      </c>
    </row>
    <row r="5285" spans="1:12">
      <c r="A5285" t="s">
        <v>5308</v>
      </c>
      <c r="B5285" s="2">
        <v>42101</v>
      </c>
      <c r="C5285">
        <v>8</v>
      </c>
      <c r="D5285" t="s">
        <v>4</v>
      </c>
      <c r="E5285" t="s">
        <v>8168</v>
      </c>
      <c r="F5285" t="s">
        <v>8027</v>
      </c>
      <c r="G5285">
        <v>23</v>
      </c>
      <c r="H5285">
        <v>4</v>
      </c>
      <c r="I5285">
        <v>2</v>
      </c>
      <c r="J5285" s="1">
        <v>119.11111111111111</v>
      </c>
      <c r="K5285" s="1">
        <f>Sales_Data[[#This Row],[Order Quantity]]*Sales_Data[[#This Row],[Unit Price]]</f>
        <v>238.22222222222223</v>
      </c>
      <c r="L5285" s="1">
        <v>69.084444444444443</v>
      </c>
    </row>
    <row r="5286" spans="1:12">
      <c r="A5286" t="s">
        <v>5309</v>
      </c>
      <c r="B5286" s="2">
        <v>42101</v>
      </c>
      <c r="C5286">
        <v>7</v>
      </c>
      <c r="D5286" t="s">
        <v>4</v>
      </c>
      <c r="E5286" t="s">
        <v>8168</v>
      </c>
      <c r="F5286" t="s">
        <v>8027</v>
      </c>
      <c r="G5286">
        <v>20</v>
      </c>
      <c r="H5286">
        <v>3</v>
      </c>
      <c r="I5286">
        <v>9</v>
      </c>
      <c r="J5286" s="1">
        <v>122.08888888888889</v>
      </c>
      <c r="K5286" s="1">
        <f>Sales_Data[[#This Row],[Order Quantity]]*Sales_Data[[#This Row],[Unit Price]]</f>
        <v>1098.8</v>
      </c>
      <c r="L5286" s="1">
        <v>75.695111111111103</v>
      </c>
    </row>
    <row r="5287" spans="1:12">
      <c r="A5287" t="s">
        <v>5310</v>
      </c>
      <c r="B5287" s="2">
        <v>42102</v>
      </c>
      <c r="C5287">
        <v>14</v>
      </c>
      <c r="D5287" t="s">
        <v>4</v>
      </c>
      <c r="E5287" t="s">
        <v>8168</v>
      </c>
      <c r="F5287" t="s">
        <v>8026</v>
      </c>
      <c r="G5287">
        <v>39</v>
      </c>
      <c r="H5287">
        <v>6</v>
      </c>
      <c r="I5287">
        <v>9</v>
      </c>
      <c r="J5287" s="1">
        <v>431.03333333333336</v>
      </c>
      <c r="K5287" s="1">
        <f>Sales_Data[[#This Row],[Order Quantity]]*Sales_Data[[#This Row],[Unit Price]]</f>
        <v>3879.3</v>
      </c>
      <c r="L5287" s="1">
        <v>306.03366666666665</v>
      </c>
    </row>
    <row r="5288" spans="1:12">
      <c r="A5288" t="s">
        <v>5311</v>
      </c>
      <c r="B5288" s="2">
        <v>42102</v>
      </c>
      <c r="C5288">
        <v>9</v>
      </c>
      <c r="D5288" t="s">
        <v>4</v>
      </c>
      <c r="E5288" t="s">
        <v>8168</v>
      </c>
      <c r="F5288" t="s">
        <v>8027</v>
      </c>
      <c r="G5288">
        <v>24</v>
      </c>
      <c r="H5288">
        <v>4</v>
      </c>
      <c r="I5288">
        <v>8</v>
      </c>
      <c r="J5288" s="1">
        <v>342.44444444444446</v>
      </c>
      <c r="K5288" s="1">
        <f>Sales_Data[[#This Row],[Order Quantity]]*Sales_Data[[#This Row],[Unit Price]]</f>
        <v>2739.5555555555557</v>
      </c>
      <c r="L5288" s="1">
        <v>150.67555555555555</v>
      </c>
    </row>
    <row r="5289" spans="1:12">
      <c r="A5289" t="s">
        <v>5312</v>
      </c>
      <c r="B5289" s="2">
        <v>42102</v>
      </c>
      <c r="C5289">
        <v>9</v>
      </c>
      <c r="D5289" t="s">
        <v>3</v>
      </c>
      <c r="E5289" t="s">
        <v>8168</v>
      </c>
      <c r="F5289" t="s">
        <v>8027</v>
      </c>
      <c r="G5289">
        <v>26</v>
      </c>
      <c r="H5289">
        <v>4</v>
      </c>
      <c r="I5289">
        <v>6</v>
      </c>
      <c r="J5289" s="1">
        <v>18.611111111111111</v>
      </c>
      <c r="K5289" s="1">
        <f>Sales_Data[[#This Row],[Order Quantity]]*Sales_Data[[#This Row],[Unit Price]]</f>
        <v>111.66666666666666</v>
      </c>
      <c r="L5289" s="1">
        <v>11.725000000000001</v>
      </c>
    </row>
    <row r="5290" spans="1:12">
      <c r="A5290" t="s">
        <v>5313</v>
      </c>
      <c r="B5290" s="2">
        <v>42102</v>
      </c>
      <c r="C5290">
        <v>3</v>
      </c>
      <c r="D5290" t="s">
        <v>2</v>
      </c>
      <c r="E5290" t="s">
        <v>8168</v>
      </c>
      <c r="F5290" t="s">
        <v>8027</v>
      </c>
      <c r="G5290">
        <v>9</v>
      </c>
      <c r="H5290">
        <v>2</v>
      </c>
      <c r="I5290">
        <v>1</v>
      </c>
      <c r="J5290" s="1">
        <v>562.79999999999995</v>
      </c>
      <c r="K5290" s="1">
        <f>Sales_Data[[#This Row],[Order Quantity]]*Sales_Data[[#This Row],[Unit Price]]</f>
        <v>562.79999999999995</v>
      </c>
      <c r="L5290" s="1">
        <v>309.54000000000002</v>
      </c>
    </row>
    <row r="5291" spans="1:12">
      <c r="A5291" t="s">
        <v>5314</v>
      </c>
      <c r="B5291" s="2">
        <v>42102</v>
      </c>
      <c r="C5291">
        <v>13</v>
      </c>
      <c r="D5291" t="s">
        <v>2</v>
      </c>
      <c r="E5291" t="s">
        <v>8168</v>
      </c>
      <c r="F5291" t="s">
        <v>8026</v>
      </c>
      <c r="G5291">
        <v>36</v>
      </c>
      <c r="H5291">
        <v>5</v>
      </c>
      <c r="I5291">
        <v>1</v>
      </c>
      <c r="J5291" s="1">
        <v>75.188888888888897</v>
      </c>
      <c r="K5291" s="1">
        <f>Sales_Data[[#This Row],[Order Quantity]]*Sales_Data[[#This Row],[Unit Price]]</f>
        <v>75.188888888888897</v>
      </c>
      <c r="L5291" s="1">
        <v>57.143555555555558</v>
      </c>
    </row>
    <row r="5292" spans="1:12">
      <c r="A5292" t="s">
        <v>5315</v>
      </c>
      <c r="B5292" s="2">
        <v>42103</v>
      </c>
      <c r="C5292">
        <v>14</v>
      </c>
      <c r="D5292" t="s">
        <v>3</v>
      </c>
      <c r="E5292" t="s">
        <v>8168</v>
      </c>
      <c r="F5292" t="s">
        <v>8026</v>
      </c>
      <c r="G5292">
        <v>39</v>
      </c>
      <c r="H5292">
        <v>6</v>
      </c>
      <c r="I5292">
        <v>6</v>
      </c>
      <c r="J5292" s="1">
        <v>203.23333333333335</v>
      </c>
      <c r="K5292" s="1">
        <f>Sales_Data[[#This Row],[Order Quantity]]*Sales_Data[[#This Row],[Unit Price]]</f>
        <v>1219.4000000000001</v>
      </c>
      <c r="L5292" s="1">
        <v>87.390333333333331</v>
      </c>
    </row>
    <row r="5293" spans="1:12">
      <c r="A5293" t="s">
        <v>5316</v>
      </c>
      <c r="B5293" s="2">
        <v>42103</v>
      </c>
      <c r="C5293">
        <v>12</v>
      </c>
      <c r="D5293" t="s">
        <v>4</v>
      </c>
      <c r="E5293" t="s">
        <v>8168</v>
      </c>
      <c r="F5293" t="s">
        <v>8026</v>
      </c>
      <c r="G5293">
        <v>35</v>
      </c>
      <c r="H5293">
        <v>5</v>
      </c>
      <c r="I5293">
        <v>1</v>
      </c>
      <c r="J5293" s="1">
        <v>120.60000000000001</v>
      </c>
      <c r="K5293" s="1">
        <f>Sales_Data[[#This Row],[Order Quantity]]*Sales_Data[[#This Row],[Unit Price]]</f>
        <v>120.60000000000001</v>
      </c>
      <c r="L5293" s="1">
        <v>92.862000000000009</v>
      </c>
    </row>
    <row r="5294" spans="1:12">
      <c r="A5294" t="s">
        <v>5317</v>
      </c>
      <c r="B5294" s="2">
        <v>42103</v>
      </c>
      <c r="C5294">
        <v>5</v>
      </c>
      <c r="D5294" t="s">
        <v>2</v>
      </c>
      <c r="E5294" t="s">
        <v>8168</v>
      </c>
      <c r="F5294" t="s">
        <v>8027</v>
      </c>
      <c r="G5294">
        <v>14</v>
      </c>
      <c r="H5294">
        <v>2</v>
      </c>
      <c r="I5294">
        <v>9</v>
      </c>
      <c r="J5294" s="1">
        <v>105.71111111111111</v>
      </c>
      <c r="K5294" s="1">
        <f>Sales_Data[[#This Row],[Order Quantity]]*Sales_Data[[#This Row],[Unit Price]]</f>
        <v>951.4</v>
      </c>
      <c r="L5294" s="1">
        <v>81.397555555555556</v>
      </c>
    </row>
    <row r="5295" spans="1:12">
      <c r="A5295" t="s">
        <v>5318</v>
      </c>
      <c r="B5295" s="2">
        <v>42103</v>
      </c>
      <c r="C5295">
        <v>20</v>
      </c>
      <c r="D5295" t="s">
        <v>4</v>
      </c>
      <c r="E5295" t="s">
        <v>8168</v>
      </c>
      <c r="F5295" t="s">
        <v>8028</v>
      </c>
      <c r="G5295">
        <v>56</v>
      </c>
      <c r="H5295">
        <v>8</v>
      </c>
      <c r="I5295">
        <v>3</v>
      </c>
      <c r="J5295" s="1">
        <v>136.97777777777776</v>
      </c>
      <c r="K5295" s="1">
        <f>Sales_Data[[#This Row],[Order Quantity]]*Sales_Data[[#This Row],[Unit Price]]</f>
        <v>410.93333333333328</v>
      </c>
      <c r="L5295" s="1">
        <v>79.447111111111099</v>
      </c>
    </row>
    <row r="5296" spans="1:12">
      <c r="A5296" t="s">
        <v>5319</v>
      </c>
      <c r="B5296" s="2">
        <v>42103</v>
      </c>
      <c r="C5296">
        <v>20</v>
      </c>
      <c r="D5296" t="s">
        <v>2</v>
      </c>
      <c r="E5296" t="s">
        <v>8168</v>
      </c>
      <c r="F5296" t="s">
        <v>8028</v>
      </c>
      <c r="G5296">
        <v>57</v>
      </c>
      <c r="H5296">
        <v>8</v>
      </c>
      <c r="I5296">
        <v>3</v>
      </c>
      <c r="J5296" s="1">
        <v>112.41111111111111</v>
      </c>
      <c r="K5296" s="1">
        <f>Sales_Data[[#This Row],[Order Quantity]]*Sales_Data[[#This Row],[Unit Price]]</f>
        <v>337.23333333333335</v>
      </c>
      <c r="L5296" s="1">
        <v>59.577888888888893</v>
      </c>
    </row>
    <row r="5297" spans="1:12">
      <c r="A5297" t="s">
        <v>5320</v>
      </c>
      <c r="B5297" s="2">
        <v>42104</v>
      </c>
      <c r="C5297">
        <v>18</v>
      </c>
      <c r="D5297" t="s">
        <v>3</v>
      </c>
      <c r="E5297" t="s">
        <v>8168</v>
      </c>
      <c r="F5297" t="s">
        <v>8025</v>
      </c>
      <c r="G5297">
        <v>51</v>
      </c>
      <c r="H5297">
        <v>7</v>
      </c>
      <c r="I5297">
        <v>9</v>
      </c>
      <c r="J5297" s="1">
        <v>111.66666666666667</v>
      </c>
      <c r="K5297" s="1">
        <f>Sales_Data[[#This Row],[Order Quantity]]*Sales_Data[[#This Row],[Unit Price]]</f>
        <v>1005</v>
      </c>
      <c r="L5297" s="1">
        <v>60.300000000000004</v>
      </c>
    </row>
    <row r="5298" spans="1:12">
      <c r="A5298" t="s">
        <v>5321</v>
      </c>
      <c r="B5298" s="2">
        <v>42104</v>
      </c>
      <c r="C5298">
        <v>2</v>
      </c>
      <c r="D5298" t="s">
        <v>3</v>
      </c>
      <c r="E5298" t="s">
        <v>8168</v>
      </c>
      <c r="F5298" t="s">
        <v>8027</v>
      </c>
      <c r="G5298">
        <v>5</v>
      </c>
      <c r="H5298">
        <v>1</v>
      </c>
      <c r="I5298">
        <v>5</v>
      </c>
      <c r="J5298" s="1">
        <v>221.10000000000002</v>
      </c>
      <c r="K5298" s="1">
        <f>Sales_Data[[#This Row],[Order Quantity]]*Sales_Data[[#This Row],[Unit Price]]</f>
        <v>1105.5</v>
      </c>
      <c r="L5298" s="1">
        <v>110.55000000000001</v>
      </c>
    </row>
    <row r="5299" spans="1:12">
      <c r="A5299" t="s">
        <v>5322</v>
      </c>
      <c r="B5299" s="2">
        <v>42104</v>
      </c>
      <c r="C5299">
        <v>13</v>
      </c>
      <c r="D5299" t="s">
        <v>4</v>
      </c>
      <c r="E5299" t="s">
        <v>8168</v>
      </c>
      <c r="F5299" t="s">
        <v>8026</v>
      </c>
      <c r="G5299">
        <v>37</v>
      </c>
      <c r="H5299">
        <v>6</v>
      </c>
      <c r="I5299">
        <v>2</v>
      </c>
      <c r="J5299" s="1">
        <v>104.22222222222223</v>
      </c>
      <c r="K5299" s="1">
        <f>Sales_Data[[#This Row],[Order Quantity]]*Sales_Data[[#This Row],[Unit Price]]</f>
        <v>208.44444444444446</v>
      </c>
      <c r="L5299" s="1">
        <v>75.040000000000006</v>
      </c>
    </row>
    <row r="5300" spans="1:12">
      <c r="A5300" t="s">
        <v>5323</v>
      </c>
      <c r="B5300" s="2">
        <v>42104</v>
      </c>
      <c r="C5300">
        <v>13</v>
      </c>
      <c r="D5300" t="s">
        <v>2</v>
      </c>
      <c r="E5300" t="s">
        <v>8168</v>
      </c>
      <c r="F5300" t="s">
        <v>8026</v>
      </c>
      <c r="G5300">
        <v>37</v>
      </c>
      <c r="H5300">
        <v>5</v>
      </c>
      <c r="I5300">
        <v>3</v>
      </c>
      <c r="J5300" s="1">
        <v>297.77777777777777</v>
      </c>
      <c r="K5300" s="1">
        <f>Sales_Data[[#This Row],[Order Quantity]]*Sales_Data[[#This Row],[Unit Price]]</f>
        <v>893.33333333333326</v>
      </c>
      <c r="L5300" s="1">
        <v>253.11111111111111</v>
      </c>
    </row>
    <row r="5301" spans="1:12">
      <c r="A5301" t="s">
        <v>5324</v>
      </c>
      <c r="B5301" s="2">
        <v>42104</v>
      </c>
      <c r="C5301">
        <v>4</v>
      </c>
      <c r="D5301" t="s">
        <v>4</v>
      </c>
      <c r="E5301" t="s">
        <v>8168</v>
      </c>
      <c r="F5301" t="s">
        <v>8027</v>
      </c>
      <c r="G5301">
        <v>11</v>
      </c>
      <c r="H5301">
        <v>2</v>
      </c>
      <c r="I5301">
        <v>1</v>
      </c>
      <c r="J5301" s="1">
        <v>323.83333333333331</v>
      </c>
      <c r="K5301" s="1">
        <f>Sales_Data[[#This Row],[Order Quantity]]*Sales_Data[[#This Row],[Unit Price]]</f>
        <v>323.83333333333331</v>
      </c>
      <c r="L5301" s="1">
        <v>239.63666666666666</v>
      </c>
    </row>
    <row r="5302" spans="1:12">
      <c r="A5302" t="s">
        <v>5325</v>
      </c>
      <c r="B5302" s="2">
        <v>42105</v>
      </c>
      <c r="C5302">
        <v>11</v>
      </c>
      <c r="D5302" t="s">
        <v>4</v>
      </c>
      <c r="E5302" t="s">
        <v>8168</v>
      </c>
      <c r="F5302" t="s">
        <v>8026</v>
      </c>
      <c r="G5302">
        <v>31</v>
      </c>
      <c r="H5302">
        <v>5</v>
      </c>
      <c r="I5302">
        <v>3</v>
      </c>
      <c r="J5302" s="1">
        <v>100.5</v>
      </c>
      <c r="K5302" s="1">
        <f>Sales_Data[[#This Row],[Order Quantity]]*Sales_Data[[#This Row],[Unit Price]]</f>
        <v>301.5</v>
      </c>
      <c r="L5302" s="1">
        <v>70.349999999999994</v>
      </c>
    </row>
    <row r="5303" spans="1:12">
      <c r="A5303" t="s">
        <v>5326</v>
      </c>
      <c r="B5303" s="2">
        <v>42105</v>
      </c>
      <c r="C5303">
        <v>8</v>
      </c>
      <c r="D5303" t="s">
        <v>2</v>
      </c>
      <c r="E5303" t="s">
        <v>8168</v>
      </c>
      <c r="F5303" t="s">
        <v>8027</v>
      </c>
      <c r="G5303">
        <v>22</v>
      </c>
      <c r="H5303">
        <v>4</v>
      </c>
      <c r="I5303">
        <v>4</v>
      </c>
      <c r="J5303" s="1">
        <v>288.10000000000002</v>
      </c>
      <c r="K5303" s="1">
        <f>Sales_Data[[#This Row],[Order Quantity]]*Sales_Data[[#This Row],[Unit Price]]</f>
        <v>1152.4000000000001</v>
      </c>
      <c r="L5303" s="1">
        <v>187.26500000000001</v>
      </c>
    </row>
    <row r="5304" spans="1:12">
      <c r="A5304" t="s">
        <v>5327</v>
      </c>
      <c r="B5304" s="2">
        <v>42105</v>
      </c>
      <c r="C5304">
        <v>8</v>
      </c>
      <c r="D5304" t="s">
        <v>2</v>
      </c>
      <c r="E5304" t="s">
        <v>8168</v>
      </c>
      <c r="F5304" t="s">
        <v>8027</v>
      </c>
      <c r="G5304">
        <v>23</v>
      </c>
      <c r="H5304">
        <v>4</v>
      </c>
      <c r="I5304">
        <v>7</v>
      </c>
      <c r="J5304" s="1">
        <v>20.100000000000001</v>
      </c>
      <c r="K5304" s="1">
        <f>Sales_Data[[#This Row],[Order Quantity]]*Sales_Data[[#This Row],[Unit Price]]</f>
        <v>140.70000000000002</v>
      </c>
      <c r="L5304" s="1">
        <v>11.256000000000002</v>
      </c>
    </row>
    <row r="5305" spans="1:12">
      <c r="A5305" t="s">
        <v>5328</v>
      </c>
      <c r="B5305" s="2">
        <v>42106</v>
      </c>
      <c r="C5305">
        <v>2</v>
      </c>
      <c r="D5305" t="s">
        <v>4</v>
      </c>
      <c r="E5305" t="s">
        <v>8168</v>
      </c>
      <c r="F5305" t="s">
        <v>8027</v>
      </c>
      <c r="G5305">
        <v>5</v>
      </c>
      <c r="H5305">
        <v>1</v>
      </c>
      <c r="I5305">
        <v>8</v>
      </c>
      <c r="J5305" s="1">
        <v>445.17777777777775</v>
      </c>
      <c r="K5305" s="1">
        <f>Sales_Data[[#This Row],[Order Quantity]]*Sales_Data[[#This Row],[Unit Price]]</f>
        <v>3561.422222222222</v>
      </c>
      <c r="L5305" s="1">
        <v>186.97466666666665</v>
      </c>
    </row>
    <row r="5306" spans="1:12">
      <c r="A5306" t="s">
        <v>5329</v>
      </c>
      <c r="B5306" s="2">
        <v>42106</v>
      </c>
      <c r="C5306">
        <v>11</v>
      </c>
      <c r="D5306" t="s">
        <v>4</v>
      </c>
      <c r="E5306" t="s">
        <v>8168</v>
      </c>
      <c r="F5306" t="s">
        <v>8026</v>
      </c>
      <c r="G5306">
        <v>30</v>
      </c>
      <c r="H5306">
        <v>5</v>
      </c>
      <c r="I5306">
        <v>1</v>
      </c>
      <c r="J5306" s="1">
        <v>216.63333333333333</v>
      </c>
      <c r="K5306" s="1">
        <f>Sales_Data[[#This Row],[Order Quantity]]*Sales_Data[[#This Row],[Unit Price]]</f>
        <v>216.63333333333333</v>
      </c>
      <c r="L5306" s="1">
        <v>140.81166666666667</v>
      </c>
    </row>
    <row r="5307" spans="1:12">
      <c r="A5307" t="s">
        <v>5330</v>
      </c>
      <c r="B5307" s="2">
        <v>42106</v>
      </c>
      <c r="C5307">
        <v>15</v>
      </c>
      <c r="D5307" t="s">
        <v>2</v>
      </c>
      <c r="E5307" t="s">
        <v>8168</v>
      </c>
      <c r="F5307" t="s">
        <v>8025</v>
      </c>
      <c r="G5307">
        <v>42</v>
      </c>
      <c r="H5307">
        <v>6</v>
      </c>
      <c r="I5307">
        <v>6</v>
      </c>
      <c r="J5307" s="1">
        <v>253.11111111111111</v>
      </c>
      <c r="K5307" s="1">
        <f>Sales_Data[[#This Row],[Order Quantity]]*Sales_Data[[#This Row],[Unit Price]]</f>
        <v>1518.6666666666667</v>
      </c>
      <c r="L5307" s="1">
        <v>169.58444444444444</v>
      </c>
    </row>
    <row r="5308" spans="1:12">
      <c r="A5308" t="s">
        <v>5331</v>
      </c>
      <c r="B5308" s="2">
        <v>42106</v>
      </c>
      <c r="C5308">
        <v>17</v>
      </c>
      <c r="D5308" t="s">
        <v>4</v>
      </c>
      <c r="E5308" t="s">
        <v>8168</v>
      </c>
      <c r="F5308" t="s">
        <v>8025</v>
      </c>
      <c r="G5308">
        <v>47</v>
      </c>
      <c r="H5308">
        <v>7</v>
      </c>
      <c r="I5308">
        <v>6</v>
      </c>
      <c r="J5308" s="1">
        <v>437.73333333333335</v>
      </c>
      <c r="K5308" s="1">
        <f>Sales_Data[[#This Row],[Order Quantity]]*Sales_Data[[#This Row],[Unit Price]]</f>
        <v>2626.4</v>
      </c>
      <c r="L5308" s="1">
        <v>245.13066666666671</v>
      </c>
    </row>
    <row r="5309" spans="1:12">
      <c r="A5309" t="s">
        <v>5332</v>
      </c>
      <c r="B5309" s="2">
        <v>42106</v>
      </c>
      <c r="C5309">
        <v>15</v>
      </c>
      <c r="D5309" t="s">
        <v>4</v>
      </c>
      <c r="E5309" t="s">
        <v>8168</v>
      </c>
      <c r="F5309" t="s">
        <v>8025</v>
      </c>
      <c r="G5309">
        <v>44</v>
      </c>
      <c r="H5309">
        <v>6</v>
      </c>
      <c r="I5309">
        <v>8</v>
      </c>
      <c r="J5309" s="1">
        <v>439.22222222222223</v>
      </c>
      <c r="K5309" s="1">
        <f>Sales_Data[[#This Row],[Order Quantity]]*Sales_Data[[#This Row],[Unit Price]]</f>
        <v>3513.7777777777778</v>
      </c>
      <c r="L5309" s="1">
        <v>193.25777777777776</v>
      </c>
    </row>
    <row r="5310" spans="1:12">
      <c r="A5310" t="s">
        <v>5333</v>
      </c>
      <c r="B5310" s="2">
        <v>42106</v>
      </c>
      <c r="C5310">
        <v>20</v>
      </c>
      <c r="D5310" t="s">
        <v>3</v>
      </c>
      <c r="E5310" t="s">
        <v>8168</v>
      </c>
      <c r="F5310" t="s">
        <v>8028</v>
      </c>
      <c r="G5310">
        <v>58</v>
      </c>
      <c r="H5310">
        <v>8</v>
      </c>
      <c r="I5310">
        <v>1</v>
      </c>
      <c r="J5310" s="1">
        <v>113.15555555555555</v>
      </c>
      <c r="K5310" s="1">
        <f>Sales_Data[[#This Row],[Order Quantity]]*Sales_Data[[#This Row],[Unit Price]]</f>
        <v>113.15555555555555</v>
      </c>
      <c r="L5310" s="1">
        <v>80.340444444444444</v>
      </c>
    </row>
    <row r="5311" spans="1:12">
      <c r="A5311" t="s">
        <v>5334</v>
      </c>
      <c r="B5311" s="2">
        <v>42106</v>
      </c>
      <c r="C5311">
        <v>1</v>
      </c>
      <c r="D5311" t="s">
        <v>4</v>
      </c>
      <c r="E5311" t="s">
        <v>8168</v>
      </c>
      <c r="F5311" t="s">
        <v>8027</v>
      </c>
      <c r="G5311">
        <v>3</v>
      </c>
      <c r="H5311">
        <v>1</v>
      </c>
      <c r="I5311">
        <v>6</v>
      </c>
      <c r="J5311" s="1">
        <v>560.56666666666672</v>
      </c>
      <c r="K5311" s="1">
        <f>Sales_Data[[#This Row],[Order Quantity]]*Sales_Data[[#This Row],[Unit Price]]</f>
        <v>3363.4000000000005</v>
      </c>
      <c r="L5311" s="1">
        <v>364.3683333333334</v>
      </c>
    </row>
    <row r="5312" spans="1:12">
      <c r="A5312" t="s">
        <v>5335</v>
      </c>
      <c r="B5312" s="2">
        <v>42106</v>
      </c>
      <c r="C5312">
        <v>16</v>
      </c>
      <c r="D5312" t="s">
        <v>3</v>
      </c>
      <c r="E5312" t="s">
        <v>8168</v>
      </c>
      <c r="F5312" t="s">
        <v>8025</v>
      </c>
      <c r="G5312">
        <v>45</v>
      </c>
      <c r="H5312">
        <v>7</v>
      </c>
      <c r="I5312">
        <v>7</v>
      </c>
      <c r="J5312" s="1">
        <v>667.02222222222224</v>
      </c>
      <c r="K5312" s="1">
        <f>Sales_Data[[#This Row],[Order Quantity]]*Sales_Data[[#This Row],[Unit Price]]</f>
        <v>4669.155555555556</v>
      </c>
      <c r="L5312" s="1">
        <v>433.56444444444446</v>
      </c>
    </row>
    <row r="5313" spans="1:12">
      <c r="A5313" t="s">
        <v>5336</v>
      </c>
      <c r="B5313" s="2">
        <v>42107</v>
      </c>
      <c r="C5313">
        <v>7</v>
      </c>
      <c r="D5313" t="s">
        <v>3</v>
      </c>
      <c r="E5313" t="s">
        <v>8168</v>
      </c>
      <c r="F5313" t="s">
        <v>8027</v>
      </c>
      <c r="G5313">
        <v>18</v>
      </c>
      <c r="H5313">
        <v>3</v>
      </c>
      <c r="I5313">
        <v>7</v>
      </c>
      <c r="J5313" s="1">
        <v>84.12222222222222</v>
      </c>
      <c r="K5313" s="1">
        <f>Sales_Data[[#This Row],[Order Quantity]]*Sales_Data[[#This Row],[Unit Price]]</f>
        <v>588.8555555555555</v>
      </c>
      <c r="L5313" s="1">
        <v>55.520666666666671</v>
      </c>
    </row>
    <row r="5314" spans="1:12">
      <c r="A5314" t="s">
        <v>5337</v>
      </c>
      <c r="B5314" s="2">
        <v>42107</v>
      </c>
      <c r="C5314">
        <v>4</v>
      </c>
      <c r="D5314" t="s">
        <v>3</v>
      </c>
      <c r="E5314" t="s">
        <v>8168</v>
      </c>
      <c r="F5314" t="s">
        <v>8027</v>
      </c>
      <c r="G5314">
        <v>12</v>
      </c>
      <c r="H5314">
        <v>2</v>
      </c>
      <c r="I5314">
        <v>1</v>
      </c>
      <c r="J5314" s="1">
        <v>346.16666666666669</v>
      </c>
      <c r="K5314" s="1">
        <f>Sales_Data[[#This Row],[Order Quantity]]*Sales_Data[[#This Row],[Unit Price]]</f>
        <v>346.16666666666669</v>
      </c>
      <c r="L5314" s="1">
        <v>186.93</v>
      </c>
    </row>
    <row r="5315" spans="1:12">
      <c r="A5315" t="s">
        <v>5338</v>
      </c>
      <c r="B5315" s="2">
        <v>42107</v>
      </c>
      <c r="C5315">
        <v>1</v>
      </c>
      <c r="D5315" t="s">
        <v>4</v>
      </c>
      <c r="E5315" t="s">
        <v>8168</v>
      </c>
      <c r="F5315" t="s">
        <v>8027</v>
      </c>
      <c r="G5315">
        <v>1</v>
      </c>
      <c r="H5315">
        <v>1</v>
      </c>
      <c r="I5315">
        <v>6</v>
      </c>
      <c r="J5315" s="1">
        <v>203.97777777777776</v>
      </c>
      <c r="K5315" s="1">
        <f>Sales_Data[[#This Row],[Order Quantity]]*Sales_Data[[#This Row],[Unit Price]]</f>
        <v>1223.8666666666666</v>
      </c>
      <c r="L5315" s="1">
        <v>157.06288888888889</v>
      </c>
    </row>
    <row r="5316" spans="1:12">
      <c r="A5316" t="s">
        <v>5339</v>
      </c>
      <c r="B5316" s="2">
        <v>42107</v>
      </c>
      <c r="C5316">
        <v>8</v>
      </c>
      <c r="D5316" t="s">
        <v>2</v>
      </c>
      <c r="E5316" t="s">
        <v>8168</v>
      </c>
      <c r="F5316" t="s">
        <v>8027</v>
      </c>
      <c r="G5316">
        <v>22</v>
      </c>
      <c r="H5316">
        <v>3</v>
      </c>
      <c r="I5316">
        <v>3</v>
      </c>
      <c r="J5316" s="1">
        <v>148.14444444444445</v>
      </c>
      <c r="K5316" s="1">
        <f>Sales_Data[[#This Row],[Order Quantity]]*Sales_Data[[#This Row],[Unit Price]]</f>
        <v>444.43333333333334</v>
      </c>
      <c r="L5316" s="1">
        <v>97.775333333333336</v>
      </c>
    </row>
    <row r="5317" spans="1:12">
      <c r="A5317" t="s">
        <v>5340</v>
      </c>
      <c r="B5317" s="2">
        <v>42108</v>
      </c>
      <c r="C5317">
        <v>7</v>
      </c>
      <c r="D5317" t="s">
        <v>4</v>
      </c>
      <c r="E5317" t="s">
        <v>8168</v>
      </c>
      <c r="F5317" t="s">
        <v>8027</v>
      </c>
      <c r="G5317">
        <v>18</v>
      </c>
      <c r="H5317">
        <v>3</v>
      </c>
      <c r="I5317">
        <v>6</v>
      </c>
      <c r="J5317" s="1">
        <v>115.38888888888889</v>
      </c>
      <c r="K5317" s="1">
        <f>Sales_Data[[#This Row],[Order Quantity]]*Sales_Data[[#This Row],[Unit Price]]</f>
        <v>692.33333333333326</v>
      </c>
      <c r="L5317" s="1">
        <v>57.694444444444443</v>
      </c>
    </row>
    <row r="5318" spans="1:12">
      <c r="A5318" t="s">
        <v>5341</v>
      </c>
      <c r="B5318" s="2">
        <v>42108</v>
      </c>
      <c r="C5318">
        <v>1</v>
      </c>
      <c r="D5318" t="s">
        <v>4</v>
      </c>
      <c r="E5318" t="s">
        <v>8168</v>
      </c>
      <c r="F5318" t="s">
        <v>8027</v>
      </c>
      <c r="G5318">
        <v>3</v>
      </c>
      <c r="H5318">
        <v>1</v>
      </c>
      <c r="I5318">
        <v>6</v>
      </c>
      <c r="J5318" s="1">
        <v>439.22222222222223</v>
      </c>
      <c r="K5318" s="1">
        <f>Sales_Data[[#This Row],[Order Quantity]]*Sales_Data[[#This Row],[Unit Price]]</f>
        <v>2635.3333333333335</v>
      </c>
      <c r="L5318" s="1">
        <v>267.92555555555555</v>
      </c>
    </row>
    <row r="5319" spans="1:12">
      <c r="A5319" t="s">
        <v>5342</v>
      </c>
      <c r="B5319" s="2">
        <v>42108</v>
      </c>
      <c r="C5319">
        <v>4</v>
      </c>
      <c r="D5319" t="s">
        <v>4</v>
      </c>
      <c r="E5319" t="s">
        <v>8168</v>
      </c>
      <c r="F5319" t="s">
        <v>8027</v>
      </c>
      <c r="G5319">
        <v>10</v>
      </c>
      <c r="H5319">
        <v>2</v>
      </c>
      <c r="I5319">
        <v>1</v>
      </c>
      <c r="J5319" s="1">
        <v>272.4666666666667</v>
      </c>
      <c r="K5319" s="1">
        <f>Sales_Data[[#This Row],[Order Quantity]]*Sales_Data[[#This Row],[Unit Price]]</f>
        <v>272.4666666666667</v>
      </c>
      <c r="L5319" s="1">
        <v>147.13200000000003</v>
      </c>
    </row>
    <row r="5320" spans="1:12">
      <c r="A5320" t="s">
        <v>5343</v>
      </c>
      <c r="B5320" s="2">
        <v>42108</v>
      </c>
      <c r="C5320">
        <v>20</v>
      </c>
      <c r="D5320" t="s">
        <v>4</v>
      </c>
      <c r="E5320" t="s">
        <v>8168</v>
      </c>
      <c r="F5320" t="s">
        <v>8028</v>
      </c>
      <c r="G5320">
        <v>57</v>
      </c>
      <c r="H5320">
        <v>8</v>
      </c>
      <c r="I5320">
        <v>9</v>
      </c>
      <c r="J5320" s="1">
        <v>198.76666666666668</v>
      </c>
      <c r="K5320" s="1">
        <f>Sales_Data[[#This Row],[Order Quantity]]*Sales_Data[[#This Row],[Unit Price]]</f>
        <v>1788.9</v>
      </c>
      <c r="L5320" s="1">
        <v>125.22300000000001</v>
      </c>
    </row>
    <row r="5321" spans="1:12">
      <c r="A5321" t="s">
        <v>5344</v>
      </c>
      <c r="B5321" s="2">
        <v>42108</v>
      </c>
      <c r="C5321">
        <v>10</v>
      </c>
      <c r="D5321" t="s">
        <v>3</v>
      </c>
      <c r="E5321" t="s">
        <v>8168</v>
      </c>
      <c r="F5321" t="s">
        <v>8026</v>
      </c>
      <c r="G5321">
        <v>29</v>
      </c>
      <c r="H5321">
        <v>4</v>
      </c>
      <c r="I5321">
        <v>5</v>
      </c>
      <c r="J5321" s="1">
        <v>101.98888888888888</v>
      </c>
      <c r="K5321" s="1">
        <f>Sales_Data[[#This Row],[Order Quantity]]*Sales_Data[[#This Row],[Unit Price]]</f>
        <v>509.9444444444444</v>
      </c>
      <c r="L5321" s="1">
        <v>55.073999999999998</v>
      </c>
    </row>
    <row r="5322" spans="1:12">
      <c r="A5322" t="s">
        <v>5345</v>
      </c>
      <c r="B5322" s="2">
        <v>42109</v>
      </c>
      <c r="C5322">
        <v>17</v>
      </c>
      <c r="D5322" t="s">
        <v>4</v>
      </c>
      <c r="E5322" t="s">
        <v>8168</v>
      </c>
      <c r="F5322" t="s">
        <v>8025</v>
      </c>
      <c r="G5322">
        <v>50</v>
      </c>
      <c r="H5322">
        <v>7</v>
      </c>
      <c r="I5322">
        <v>8</v>
      </c>
      <c r="J5322" s="1">
        <v>444.43333333333334</v>
      </c>
      <c r="K5322" s="1">
        <f>Sales_Data[[#This Row],[Order Quantity]]*Sales_Data[[#This Row],[Unit Price]]</f>
        <v>3555.4666666666667</v>
      </c>
      <c r="L5322" s="1">
        <v>311.1033333333333</v>
      </c>
    </row>
    <row r="5323" spans="1:12">
      <c r="A5323" t="s">
        <v>5346</v>
      </c>
      <c r="B5323" s="2">
        <v>42109</v>
      </c>
      <c r="C5323">
        <v>19</v>
      </c>
      <c r="D5323" t="s">
        <v>3</v>
      </c>
      <c r="E5323" t="s">
        <v>8168</v>
      </c>
      <c r="F5323" t="s">
        <v>8028</v>
      </c>
      <c r="G5323">
        <v>54</v>
      </c>
      <c r="H5323">
        <v>8</v>
      </c>
      <c r="I5323">
        <v>6</v>
      </c>
      <c r="J5323" s="1">
        <v>110.17777777777778</v>
      </c>
      <c r="K5323" s="1">
        <f>Sales_Data[[#This Row],[Order Quantity]]*Sales_Data[[#This Row],[Unit Price]]</f>
        <v>661.06666666666661</v>
      </c>
      <c r="L5323" s="1">
        <v>70.513777777777776</v>
      </c>
    </row>
    <row r="5324" spans="1:12">
      <c r="A5324" t="s">
        <v>5347</v>
      </c>
      <c r="B5324" s="2">
        <v>42109</v>
      </c>
      <c r="C5324">
        <v>10</v>
      </c>
      <c r="D5324" t="s">
        <v>4</v>
      </c>
      <c r="E5324" t="s">
        <v>8168</v>
      </c>
      <c r="F5324" t="s">
        <v>8026</v>
      </c>
      <c r="G5324">
        <v>29</v>
      </c>
      <c r="H5324">
        <v>4</v>
      </c>
      <c r="I5324">
        <v>2</v>
      </c>
      <c r="J5324" s="1">
        <v>29.777777777777779</v>
      </c>
      <c r="K5324" s="1">
        <f>Sales_Data[[#This Row],[Order Quantity]]*Sales_Data[[#This Row],[Unit Price]]</f>
        <v>59.555555555555557</v>
      </c>
      <c r="L5324" s="1">
        <v>21.737777777777776</v>
      </c>
    </row>
    <row r="5325" spans="1:12">
      <c r="A5325" t="s">
        <v>5348</v>
      </c>
      <c r="B5325" s="2">
        <v>42109</v>
      </c>
      <c r="C5325">
        <v>17</v>
      </c>
      <c r="D5325" t="s">
        <v>4</v>
      </c>
      <c r="E5325" t="s">
        <v>8168</v>
      </c>
      <c r="F5325" t="s">
        <v>8025</v>
      </c>
      <c r="G5325">
        <v>49</v>
      </c>
      <c r="H5325">
        <v>7</v>
      </c>
      <c r="I5325">
        <v>5</v>
      </c>
      <c r="J5325" s="1">
        <v>101.98888888888888</v>
      </c>
      <c r="K5325" s="1">
        <f>Sales_Data[[#This Row],[Order Quantity]]*Sales_Data[[#This Row],[Unit Price]]</f>
        <v>509.9444444444444</v>
      </c>
      <c r="L5325" s="1">
        <v>56.093888888888891</v>
      </c>
    </row>
    <row r="5326" spans="1:12">
      <c r="A5326" t="s">
        <v>5349</v>
      </c>
      <c r="B5326" s="2">
        <v>42109</v>
      </c>
      <c r="C5326">
        <v>6</v>
      </c>
      <c r="D5326" t="s">
        <v>3</v>
      </c>
      <c r="E5326" t="s">
        <v>8168</v>
      </c>
      <c r="F5326" t="s">
        <v>8027</v>
      </c>
      <c r="G5326">
        <v>16</v>
      </c>
      <c r="H5326">
        <v>3</v>
      </c>
      <c r="I5326">
        <v>8</v>
      </c>
      <c r="J5326" s="1">
        <v>569.5</v>
      </c>
      <c r="K5326" s="1">
        <f>Sales_Data[[#This Row],[Order Quantity]]*Sales_Data[[#This Row],[Unit Price]]</f>
        <v>4556</v>
      </c>
      <c r="L5326" s="1">
        <v>432.82</v>
      </c>
    </row>
    <row r="5327" spans="1:12">
      <c r="A5327" t="s">
        <v>5350</v>
      </c>
      <c r="B5327" s="2">
        <v>42109</v>
      </c>
      <c r="C5327">
        <v>12</v>
      </c>
      <c r="D5327" t="s">
        <v>4</v>
      </c>
      <c r="E5327" t="s">
        <v>8168</v>
      </c>
      <c r="F5327" t="s">
        <v>8026</v>
      </c>
      <c r="G5327">
        <v>33</v>
      </c>
      <c r="H5327">
        <v>5</v>
      </c>
      <c r="I5327">
        <v>8</v>
      </c>
      <c r="J5327" s="1">
        <v>277.67777777777775</v>
      </c>
      <c r="K5327" s="1">
        <f>Sales_Data[[#This Row],[Order Quantity]]*Sales_Data[[#This Row],[Unit Price]]</f>
        <v>2221.422222222222</v>
      </c>
      <c r="L5327" s="1">
        <v>216.58866666666665</v>
      </c>
    </row>
    <row r="5328" spans="1:12">
      <c r="A5328" t="s">
        <v>5351</v>
      </c>
      <c r="B5328" s="2">
        <v>42110</v>
      </c>
      <c r="C5328">
        <v>2</v>
      </c>
      <c r="D5328" t="s">
        <v>2</v>
      </c>
      <c r="E5328" t="s">
        <v>8168</v>
      </c>
      <c r="F5328" t="s">
        <v>8027</v>
      </c>
      <c r="G5328">
        <v>6</v>
      </c>
      <c r="H5328">
        <v>1</v>
      </c>
      <c r="I5328">
        <v>1</v>
      </c>
      <c r="J5328" s="1">
        <v>111.66666666666667</v>
      </c>
      <c r="K5328" s="1">
        <f>Sales_Data[[#This Row],[Order Quantity]]*Sales_Data[[#This Row],[Unit Price]]</f>
        <v>111.66666666666667</v>
      </c>
      <c r="L5328" s="1">
        <v>89.333333333333329</v>
      </c>
    </row>
    <row r="5329" spans="1:12">
      <c r="A5329" t="s">
        <v>5352</v>
      </c>
      <c r="B5329" s="2">
        <v>42110</v>
      </c>
      <c r="C5329">
        <v>16</v>
      </c>
      <c r="D5329" t="s">
        <v>4</v>
      </c>
      <c r="E5329" t="s">
        <v>8168</v>
      </c>
      <c r="F5329" t="s">
        <v>8025</v>
      </c>
      <c r="G5329">
        <v>45</v>
      </c>
      <c r="H5329">
        <v>7</v>
      </c>
      <c r="I5329">
        <v>6</v>
      </c>
      <c r="J5329" s="1">
        <v>26.055555555555557</v>
      </c>
      <c r="K5329" s="1">
        <f>Sales_Data[[#This Row],[Order Quantity]]*Sales_Data[[#This Row],[Unit Price]]</f>
        <v>156.33333333333334</v>
      </c>
      <c r="L5329" s="1">
        <v>21.105000000000004</v>
      </c>
    </row>
    <row r="5330" spans="1:12">
      <c r="A5330" t="s">
        <v>5353</v>
      </c>
      <c r="B5330" s="2">
        <v>42110</v>
      </c>
      <c r="C5330">
        <v>11</v>
      </c>
      <c r="D5330" t="s">
        <v>2</v>
      </c>
      <c r="E5330" t="s">
        <v>8168</v>
      </c>
      <c r="F5330" t="s">
        <v>8026</v>
      </c>
      <c r="G5330">
        <v>32</v>
      </c>
      <c r="H5330">
        <v>5</v>
      </c>
      <c r="I5330">
        <v>2</v>
      </c>
      <c r="J5330" s="1">
        <v>622.3555555555555</v>
      </c>
      <c r="K5330" s="1">
        <f>Sales_Data[[#This Row],[Order Quantity]]*Sales_Data[[#This Row],[Unit Price]]</f>
        <v>1244.711111111111</v>
      </c>
      <c r="L5330" s="1">
        <v>323.62488888888885</v>
      </c>
    </row>
    <row r="5331" spans="1:12">
      <c r="A5331" t="s">
        <v>5354</v>
      </c>
      <c r="B5331" s="2">
        <v>42111</v>
      </c>
      <c r="C5331">
        <v>15</v>
      </c>
      <c r="D5331" t="s">
        <v>2</v>
      </c>
      <c r="E5331" t="s">
        <v>8168</v>
      </c>
      <c r="F5331" t="s">
        <v>8025</v>
      </c>
      <c r="G5331">
        <v>43</v>
      </c>
      <c r="H5331">
        <v>6</v>
      </c>
      <c r="I5331">
        <v>2</v>
      </c>
      <c r="J5331" s="1">
        <v>365.52222222222224</v>
      </c>
      <c r="K5331" s="1">
        <f>Sales_Data[[#This Row],[Order Quantity]]*Sales_Data[[#This Row],[Unit Price]]</f>
        <v>731.04444444444448</v>
      </c>
      <c r="L5331" s="1">
        <v>164.48500000000001</v>
      </c>
    </row>
    <row r="5332" spans="1:12">
      <c r="A5332" t="s">
        <v>5355</v>
      </c>
      <c r="B5332" s="2">
        <v>42111</v>
      </c>
      <c r="C5332">
        <v>18</v>
      </c>
      <c r="D5332" t="s">
        <v>4</v>
      </c>
      <c r="E5332" t="s">
        <v>8168</v>
      </c>
      <c r="F5332" t="s">
        <v>8025</v>
      </c>
      <c r="G5332">
        <v>51</v>
      </c>
      <c r="H5332">
        <v>7</v>
      </c>
      <c r="I5332">
        <v>6</v>
      </c>
      <c r="J5332" s="1">
        <v>612.67777777777781</v>
      </c>
      <c r="K5332" s="1">
        <f>Sales_Data[[#This Row],[Order Quantity]]*Sales_Data[[#This Row],[Unit Price]]</f>
        <v>3676.0666666666666</v>
      </c>
      <c r="L5332" s="1">
        <v>281.8317777777778</v>
      </c>
    </row>
    <row r="5333" spans="1:12">
      <c r="A5333" t="s">
        <v>5356</v>
      </c>
      <c r="B5333" s="2">
        <v>42111</v>
      </c>
      <c r="C5333">
        <v>16</v>
      </c>
      <c r="D5333" t="s">
        <v>2</v>
      </c>
      <c r="E5333" t="s">
        <v>8168</v>
      </c>
      <c r="F5333" t="s">
        <v>8025</v>
      </c>
      <c r="G5333">
        <v>45</v>
      </c>
      <c r="H5333">
        <v>7</v>
      </c>
      <c r="I5333">
        <v>1</v>
      </c>
      <c r="J5333" s="1">
        <v>597.78888888888889</v>
      </c>
      <c r="K5333" s="1">
        <f>Sales_Data[[#This Row],[Order Quantity]]*Sales_Data[[#This Row],[Unit Price]]</f>
        <v>597.78888888888889</v>
      </c>
      <c r="L5333" s="1">
        <v>245.09344444444443</v>
      </c>
    </row>
    <row r="5334" spans="1:12">
      <c r="A5334" t="s">
        <v>5357</v>
      </c>
      <c r="B5334" s="2">
        <v>42111</v>
      </c>
      <c r="C5334">
        <v>18</v>
      </c>
      <c r="D5334" t="s">
        <v>4</v>
      </c>
      <c r="E5334" t="s">
        <v>8168</v>
      </c>
      <c r="F5334" t="s">
        <v>8025</v>
      </c>
      <c r="G5334">
        <v>52</v>
      </c>
      <c r="H5334">
        <v>8</v>
      </c>
      <c r="I5334">
        <v>8</v>
      </c>
      <c r="J5334" s="1">
        <v>401.25555555555559</v>
      </c>
      <c r="K5334" s="1">
        <f>Sales_Data[[#This Row],[Order Quantity]]*Sales_Data[[#This Row],[Unit Price]]</f>
        <v>3210.0444444444447</v>
      </c>
      <c r="L5334" s="1">
        <v>228.71566666666664</v>
      </c>
    </row>
    <row r="5335" spans="1:12">
      <c r="A5335" t="s">
        <v>5358</v>
      </c>
      <c r="B5335" s="2">
        <v>42112</v>
      </c>
      <c r="C5335">
        <v>2</v>
      </c>
      <c r="D5335" t="s">
        <v>4</v>
      </c>
      <c r="E5335" t="s">
        <v>8168</v>
      </c>
      <c r="F5335" t="s">
        <v>8027</v>
      </c>
      <c r="G5335">
        <v>5</v>
      </c>
      <c r="H5335">
        <v>1</v>
      </c>
      <c r="I5335">
        <v>9</v>
      </c>
      <c r="J5335" s="1">
        <v>704.98888888888894</v>
      </c>
      <c r="K5335" s="1">
        <f>Sales_Data[[#This Row],[Order Quantity]]*Sales_Data[[#This Row],[Unit Price]]</f>
        <v>6344.9000000000005</v>
      </c>
      <c r="L5335" s="1">
        <v>458.2427777777778</v>
      </c>
    </row>
    <row r="5336" spans="1:12">
      <c r="A5336" t="s">
        <v>5359</v>
      </c>
      <c r="B5336" s="2">
        <v>42112</v>
      </c>
      <c r="C5336">
        <v>1</v>
      </c>
      <c r="D5336" t="s">
        <v>4</v>
      </c>
      <c r="E5336" t="s">
        <v>8168</v>
      </c>
      <c r="F5336" t="s">
        <v>8027</v>
      </c>
      <c r="G5336">
        <v>2</v>
      </c>
      <c r="H5336">
        <v>1</v>
      </c>
      <c r="I5336">
        <v>5</v>
      </c>
      <c r="J5336" s="1">
        <v>374.45555555555552</v>
      </c>
      <c r="K5336" s="1">
        <f>Sales_Data[[#This Row],[Order Quantity]]*Sales_Data[[#This Row],[Unit Price]]</f>
        <v>1872.2777777777776</v>
      </c>
      <c r="L5336" s="1">
        <v>280.84166666666664</v>
      </c>
    </row>
    <row r="5337" spans="1:12">
      <c r="A5337" t="s">
        <v>5360</v>
      </c>
      <c r="B5337" s="2">
        <v>42112</v>
      </c>
      <c r="C5337">
        <v>20</v>
      </c>
      <c r="D5337" t="s">
        <v>4</v>
      </c>
      <c r="E5337" t="s">
        <v>8168</v>
      </c>
      <c r="F5337" t="s">
        <v>8028</v>
      </c>
      <c r="G5337">
        <v>58</v>
      </c>
      <c r="H5337">
        <v>8</v>
      </c>
      <c r="I5337">
        <v>9</v>
      </c>
      <c r="J5337" s="1">
        <v>29.033333333333335</v>
      </c>
      <c r="K5337" s="1">
        <f>Sales_Data[[#This Row],[Order Quantity]]*Sales_Data[[#This Row],[Unit Price]]</f>
        <v>261.3</v>
      </c>
      <c r="L5337" s="1">
        <v>18.87166666666667</v>
      </c>
    </row>
    <row r="5338" spans="1:12">
      <c r="A5338" t="s">
        <v>5361</v>
      </c>
      <c r="B5338" s="2">
        <v>42112</v>
      </c>
      <c r="C5338">
        <v>5</v>
      </c>
      <c r="D5338" t="s">
        <v>4</v>
      </c>
      <c r="E5338" t="s">
        <v>8168</v>
      </c>
      <c r="F5338" t="s">
        <v>8027</v>
      </c>
      <c r="G5338">
        <v>14</v>
      </c>
      <c r="H5338">
        <v>2</v>
      </c>
      <c r="I5338">
        <v>6</v>
      </c>
      <c r="J5338" s="1">
        <v>434.01111111111112</v>
      </c>
      <c r="K5338" s="1">
        <f>Sales_Data[[#This Row],[Order Quantity]]*Sales_Data[[#This Row],[Unit Price]]</f>
        <v>2604.0666666666666</v>
      </c>
      <c r="L5338" s="1">
        <v>360.22922222222218</v>
      </c>
    </row>
    <row r="5339" spans="1:12">
      <c r="A5339" t="s">
        <v>5362</v>
      </c>
      <c r="B5339" s="2">
        <v>42113</v>
      </c>
      <c r="C5339">
        <v>2</v>
      </c>
      <c r="D5339" t="s">
        <v>2</v>
      </c>
      <c r="E5339" t="s">
        <v>8168</v>
      </c>
      <c r="F5339" t="s">
        <v>8027</v>
      </c>
      <c r="G5339">
        <v>3</v>
      </c>
      <c r="H5339">
        <v>1</v>
      </c>
      <c r="I5339">
        <v>8</v>
      </c>
      <c r="J5339" s="1">
        <v>104.96666666666667</v>
      </c>
      <c r="K5339" s="1">
        <f>Sales_Data[[#This Row],[Order Quantity]]*Sales_Data[[#This Row],[Unit Price]]</f>
        <v>839.73333333333335</v>
      </c>
      <c r="L5339" s="1">
        <v>77.675333333333327</v>
      </c>
    </row>
    <row r="5340" spans="1:12">
      <c r="A5340" t="s">
        <v>5363</v>
      </c>
      <c r="B5340" s="2">
        <v>42113</v>
      </c>
      <c r="C5340">
        <v>4</v>
      </c>
      <c r="D5340" t="s">
        <v>4</v>
      </c>
      <c r="E5340" t="s">
        <v>8168</v>
      </c>
      <c r="F5340" t="s">
        <v>8027</v>
      </c>
      <c r="G5340">
        <v>12</v>
      </c>
      <c r="H5340">
        <v>2</v>
      </c>
      <c r="I5340">
        <v>8</v>
      </c>
      <c r="J5340" s="1">
        <v>20.100000000000001</v>
      </c>
      <c r="K5340" s="1">
        <f>Sales_Data[[#This Row],[Order Quantity]]*Sales_Data[[#This Row],[Unit Price]]</f>
        <v>160.80000000000001</v>
      </c>
      <c r="L5340" s="1">
        <v>15.477</v>
      </c>
    </row>
    <row r="5341" spans="1:12">
      <c r="A5341" t="s">
        <v>5364</v>
      </c>
      <c r="B5341" s="2">
        <v>42113</v>
      </c>
      <c r="C5341">
        <v>10</v>
      </c>
      <c r="D5341" t="s">
        <v>2</v>
      </c>
      <c r="E5341" t="s">
        <v>8168</v>
      </c>
      <c r="F5341" t="s">
        <v>8026</v>
      </c>
      <c r="G5341">
        <v>28</v>
      </c>
      <c r="H5341">
        <v>4</v>
      </c>
      <c r="I5341">
        <v>7</v>
      </c>
      <c r="J5341" s="1">
        <v>101.98888888888888</v>
      </c>
      <c r="K5341" s="1">
        <f>Sales_Data[[#This Row],[Order Quantity]]*Sales_Data[[#This Row],[Unit Price]]</f>
        <v>713.92222222222222</v>
      </c>
      <c r="L5341" s="1">
        <v>78.531444444444446</v>
      </c>
    </row>
    <row r="5342" spans="1:12">
      <c r="A5342" t="s">
        <v>5365</v>
      </c>
      <c r="B5342" s="2">
        <v>42113</v>
      </c>
      <c r="C5342">
        <v>5</v>
      </c>
      <c r="D5342" t="s">
        <v>2</v>
      </c>
      <c r="E5342" t="s">
        <v>8168</v>
      </c>
      <c r="F5342" t="s">
        <v>8027</v>
      </c>
      <c r="G5342">
        <v>13</v>
      </c>
      <c r="H5342">
        <v>2</v>
      </c>
      <c r="I5342">
        <v>4</v>
      </c>
      <c r="J5342" s="1">
        <v>106.45555555555556</v>
      </c>
      <c r="K5342" s="1">
        <f>Sales_Data[[#This Row],[Order Quantity]]*Sales_Data[[#This Row],[Unit Price]]</f>
        <v>425.82222222222225</v>
      </c>
      <c r="L5342" s="1">
        <v>52.163222222222224</v>
      </c>
    </row>
    <row r="5343" spans="1:12">
      <c r="A5343" t="s">
        <v>5366</v>
      </c>
      <c r="B5343" s="2">
        <v>42113</v>
      </c>
      <c r="C5343">
        <v>4</v>
      </c>
      <c r="D5343" t="s">
        <v>4</v>
      </c>
      <c r="E5343" t="s">
        <v>8168</v>
      </c>
      <c r="F5343" t="s">
        <v>8027</v>
      </c>
      <c r="G5343">
        <v>10</v>
      </c>
      <c r="H5343">
        <v>2</v>
      </c>
      <c r="I5343">
        <v>8</v>
      </c>
      <c r="J5343" s="1">
        <v>267.25555555555559</v>
      </c>
      <c r="K5343" s="1">
        <f>Sales_Data[[#This Row],[Order Quantity]]*Sales_Data[[#This Row],[Unit Price]]</f>
        <v>2138.0444444444447</v>
      </c>
      <c r="L5343" s="1">
        <v>227.16722222222222</v>
      </c>
    </row>
    <row r="5344" spans="1:12">
      <c r="A5344" t="s">
        <v>5367</v>
      </c>
      <c r="B5344" s="2">
        <v>42113</v>
      </c>
      <c r="C5344">
        <v>19</v>
      </c>
      <c r="D5344" t="s">
        <v>4</v>
      </c>
      <c r="E5344" t="s">
        <v>8168</v>
      </c>
      <c r="F5344" t="s">
        <v>8028</v>
      </c>
      <c r="G5344">
        <v>55</v>
      </c>
      <c r="H5344">
        <v>8</v>
      </c>
      <c r="I5344">
        <v>1</v>
      </c>
      <c r="J5344" s="1">
        <v>99.01111111111112</v>
      </c>
      <c r="K5344" s="1">
        <f>Sales_Data[[#This Row],[Order Quantity]]*Sales_Data[[#This Row],[Unit Price]]</f>
        <v>99.01111111111112</v>
      </c>
      <c r="L5344" s="1">
        <v>47.525333333333336</v>
      </c>
    </row>
    <row r="5345" spans="1:12">
      <c r="A5345" t="s">
        <v>5368</v>
      </c>
      <c r="B5345" s="2">
        <v>42114</v>
      </c>
      <c r="C5345">
        <v>5</v>
      </c>
      <c r="D5345" t="s">
        <v>2</v>
      </c>
      <c r="E5345" t="s">
        <v>8168</v>
      </c>
      <c r="F5345" t="s">
        <v>8027</v>
      </c>
      <c r="G5345">
        <v>12</v>
      </c>
      <c r="H5345">
        <v>2</v>
      </c>
      <c r="I5345">
        <v>7</v>
      </c>
      <c r="J5345" s="1">
        <v>445.92222222222222</v>
      </c>
      <c r="K5345" s="1">
        <f>Sales_Data[[#This Row],[Order Quantity]]*Sales_Data[[#This Row],[Unit Price]]</f>
        <v>3121.4555555555553</v>
      </c>
      <c r="L5345" s="1">
        <v>312.14555555555557</v>
      </c>
    </row>
    <row r="5346" spans="1:12">
      <c r="A5346" t="s">
        <v>5369</v>
      </c>
      <c r="B5346" s="2">
        <v>42114</v>
      </c>
      <c r="C5346">
        <v>6</v>
      </c>
      <c r="D5346" t="s">
        <v>3</v>
      </c>
      <c r="E5346" t="s">
        <v>8168</v>
      </c>
      <c r="F5346" t="s">
        <v>8027</v>
      </c>
      <c r="G5346">
        <v>18</v>
      </c>
      <c r="H5346">
        <v>3</v>
      </c>
      <c r="I5346">
        <v>2</v>
      </c>
      <c r="J5346" s="1">
        <v>288.84444444444443</v>
      </c>
      <c r="K5346" s="1">
        <f>Sales_Data[[#This Row],[Order Quantity]]*Sales_Data[[#This Row],[Unit Price]]</f>
        <v>577.68888888888887</v>
      </c>
      <c r="L5346" s="1">
        <v>115.53777777777776</v>
      </c>
    </row>
    <row r="5347" spans="1:12">
      <c r="A5347" t="s">
        <v>5370</v>
      </c>
      <c r="B5347" s="2">
        <v>42114</v>
      </c>
      <c r="C5347">
        <v>6</v>
      </c>
      <c r="D5347" t="s">
        <v>4</v>
      </c>
      <c r="E5347" t="s">
        <v>8168</v>
      </c>
      <c r="F5347" t="s">
        <v>8027</v>
      </c>
      <c r="G5347">
        <v>18</v>
      </c>
      <c r="H5347">
        <v>3</v>
      </c>
      <c r="I5347">
        <v>3</v>
      </c>
      <c r="J5347" s="1">
        <v>125.8111111111111</v>
      </c>
      <c r="K5347" s="1">
        <f>Sales_Data[[#This Row],[Order Quantity]]*Sales_Data[[#This Row],[Unit Price]]</f>
        <v>377.43333333333328</v>
      </c>
      <c r="L5347" s="1">
        <v>100.64888888888889</v>
      </c>
    </row>
    <row r="5348" spans="1:12">
      <c r="A5348" t="s">
        <v>5371</v>
      </c>
      <c r="B5348" s="2">
        <v>42115</v>
      </c>
      <c r="C5348">
        <v>14</v>
      </c>
      <c r="D5348" t="s">
        <v>2</v>
      </c>
      <c r="E5348" t="s">
        <v>8168</v>
      </c>
      <c r="F5348" t="s">
        <v>8026</v>
      </c>
      <c r="G5348">
        <v>40</v>
      </c>
      <c r="H5348">
        <v>6</v>
      </c>
      <c r="I5348">
        <v>7</v>
      </c>
      <c r="J5348" s="1">
        <v>218.86666666666667</v>
      </c>
      <c r="K5348" s="1">
        <f>Sales_Data[[#This Row],[Order Quantity]]*Sales_Data[[#This Row],[Unit Price]]</f>
        <v>1532.0666666666666</v>
      </c>
      <c r="L5348" s="1">
        <v>179.47066666666666</v>
      </c>
    </row>
    <row r="5349" spans="1:12">
      <c r="A5349" t="s">
        <v>5372</v>
      </c>
      <c r="B5349" s="2">
        <v>42115</v>
      </c>
      <c r="C5349">
        <v>16</v>
      </c>
      <c r="D5349" t="s">
        <v>2</v>
      </c>
      <c r="E5349" t="s">
        <v>8168</v>
      </c>
      <c r="F5349" t="s">
        <v>8025</v>
      </c>
      <c r="G5349">
        <v>47</v>
      </c>
      <c r="H5349">
        <v>7</v>
      </c>
      <c r="I5349">
        <v>5</v>
      </c>
      <c r="J5349" s="1">
        <v>261.3</v>
      </c>
      <c r="K5349" s="1">
        <f>Sales_Data[[#This Row],[Order Quantity]]*Sales_Data[[#This Row],[Unit Price]]</f>
        <v>1306.5</v>
      </c>
      <c r="L5349" s="1">
        <v>172.45800000000003</v>
      </c>
    </row>
    <row r="5350" spans="1:12">
      <c r="A5350" t="s">
        <v>5373</v>
      </c>
      <c r="B5350" s="2">
        <v>42115</v>
      </c>
      <c r="C5350">
        <v>6</v>
      </c>
      <c r="D5350" t="s">
        <v>4</v>
      </c>
      <c r="E5350" t="s">
        <v>8168</v>
      </c>
      <c r="F5350" t="s">
        <v>8027</v>
      </c>
      <c r="G5350">
        <v>16</v>
      </c>
      <c r="H5350">
        <v>3</v>
      </c>
      <c r="I5350">
        <v>3</v>
      </c>
      <c r="J5350" s="1">
        <v>442.20000000000005</v>
      </c>
      <c r="K5350" s="1">
        <f>Sales_Data[[#This Row],[Order Quantity]]*Sales_Data[[#This Row],[Unit Price]]</f>
        <v>1326.6000000000001</v>
      </c>
      <c r="L5350" s="1">
        <v>198.99</v>
      </c>
    </row>
    <row r="5351" spans="1:12">
      <c r="A5351" t="s">
        <v>5374</v>
      </c>
      <c r="B5351" s="2">
        <v>42115</v>
      </c>
      <c r="C5351">
        <v>8</v>
      </c>
      <c r="D5351" t="s">
        <v>4</v>
      </c>
      <c r="E5351" t="s">
        <v>8168</v>
      </c>
      <c r="F5351" t="s">
        <v>8027</v>
      </c>
      <c r="G5351">
        <v>22</v>
      </c>
      <c r="H5351">
        <v>3</v>
      </c>
      <c r="I5351">
        <v>2</v>
      </c>
      <c r="J5351" s="1">
        <v>256.83333333333331</v>
      </c>
      <c r="K5351" s="1">
        <f>Sales_Data[[#This Row],[Order Quantity]]*Sales_Data[[#This Row],[Unit Price]]</f>
        <v>513.66666666666663</v>
      </c>
      <c r="L5351" s="1">
        <v>115.57499999999999</v>
      </c>
    </row>
    <row r="5352" spans="1:12">
      <c r="A5352" t="s">
        <v>5375</v>
      </c>
      <c r="B5352" s="2">
        <v>42115</v>
      </c>
      <c r="C5352">
        <v>15</v>
      </c>
      <c r="D5352" t="s">
        <v>4</v>
      </c>
      <c r="E5352" t="s">
        <v>8168</v>
      </c>
      <c r="F5352" t="s">
        <v>8025</v>
      </c>
      <c r="G5352">
        <v>43</v>
      </c>
      <c r="H5352">
        <v>6</v>
      </c>
      <c r="I5352">
        <v>4</v>
      </c>
      <c r="J5352" s="1">
        <v>376.68888888888893</v>
      </c>
      <c r="K5352" s="1">
        <f>Sales_Data[[#This Row],[Order Quantity]]*Sales_Data[[#This Row],[Unit Price]]</f>
        <v>1506.7555555555557</v>
      </c>
      <c r="L5352" s="1">
        <v>259.91533333333331</v>
      </c>
    </row>
    <row r="5353" spans="1:12">
      <c r="A5353" t="s">
        <v>5376</v>
      </c>
      <c r="B5353" s="2">
        <v>42115</v>
      </c>
      <c r="C5353">
        <v>4</v>
      </c>
      <c r="D5353" t="s">
        <v>4</v>
      </c>
      <c r="E5353" t="s">
        <v>8168</v>
      </c>
      <c r="F5353" t="s">
        <v>8027</v>
      </c>
      <c r="G5353">
        <v>10</v>
      </c>
      <c r="H5353">
        <v>2</v>
      </c>
      <c r="I5353">
        <v>8</v>
      </c>
      <c r="J5353" s="1">
        <v>442.94444444444446</v>
      </c>
      <c r="K5353" s="1">
        <f>Sales_Data[[#This Row],[Order Quantity]]*Sales_Data[[#This Row],[Unit Price]]</f>
        <v>3543.5555555555557</v>
      </c>
      <c r="L5353" s="1">
        <v>221.47222222222223</v>
      </c>
    </row>
    <row r="5354" spans="1:12">
      <c r="A5354" t="s">
        <v>5377</v>
      </c>
      <c r="B5354" s="2">
        <v>42115</v>
      </c>
      <c r="C5354">
        <v>20</v>
      </c>
      <c r="D5354" t="s">
        <v>4</v>
      </c>
      <c r="E5354" t="s">
        <v>8168</v>
      </c>
      <c r="F5354" t="s">
        <v>8028</v>
      </c>
      <c r="G5354">
        <v>57</v>
      </c>
      <c r="H5354">
        <v>8</v>
      </c>
      <c r="I5354">
        <v>6</v>
      </c>
      <c r="J5354" s="1">
        <v>25.311111111111114</v>
      </c>
      <c r="K5354" s="1">
        <f>Sales_Data[[#This Row],[Order Quantity]]*Sales_Data[[#This Row],[Unit Price]]</f>
        <v>151.86666666666667</v>
      </c>
      <c r="L5354" s="1">
        <v>20.755111111111109</v>
      </c>
    </row>
    <row r="5355" spans="1:12">
      <c r="A5355" t="s">
        <v>5378</v>
      </c>
      <c r="B5355" s="2">
        <v>42116</v>
      </c>
      <c r="C5355">
        <v>5</v>
      </c>
      <c r="D5355" t="s">
        <v>4</v>
      </c>
      <c r="E5355" t="s">
        <v>8168</v>
      </c>
      <c r="F5355" t="s">
        <v>8027</v>
      </c>
      <c r="G5355">
        <v>13</v>
      </c>
      <c r="H5355">
        <v>2</v>
      </c>
      <c r="I5355">
        <v>5</v>
      </c>
      <c r="J5355" s="1">
        <v>116.87777777777779</v>
      </c>
      <c r="K5355" s="1">
        <f>Sales_Data[[#This Row],[Order Quantity]]*Sales_Data[[#This Row],[Unit Price]]</f>
        <v>584.38888888888891</v>
      </c>
      <c r="L5355" s="1">
        <v>81.814444444444447</v>
      </c>
    </row>
    <row r="5356" spans="1:12">
      <c r="A5356" t="s">
        <v>5379</v>
      </c>
      <c r="B5356" s="2">
        <v>42116</v>
      </c>
      <c r="C5356">
        <v>12</v>
      </c>
      <c r="D5356" t="s">
        <v>2</v>
      </c>
      <c r="E5356" t="s">
        <v>8168</v>
      </c>
      <c r="F5356" t="s">
        <v>8026</v>
      </c>
      <c r="G5356">
        <v>35</v>
      </c>
      <c r="H5356">
        <v>5</v>
      </c>
      <c r="I5356">
        <v>2</v>
      </c>
      <c r="J5356" s="1">
        <v>445.92222222222222</v>
      </c>
      <c r="K5356" s="1">
        <f>Sales_Data[[#This Row],[Order Quantity]]*Sales_Data[[#This Row],[Unit Price]]</f>
        <v>891.84444444444443</v>
      </c>
      <c r="L5356" s="1">
        <v>258.6348888888889</v>
      </c>
    </row>
    <row r="5357" spans="1:12">
      <c r="A5357" t="s">
        <v>5380</v>
      </c>
      <c r="B5357" s="2">
        <v>42116</v>
      </c>
      <c r="C5357">
        <v>11</v>
      </c>
      <c r="D5357" t="s">
        <v>2</v>
      </c>
      <c r="E5357" t="s">
        <v>8168</v>
      </c>
      <c r="F5357" t="s">
        <v>8026</v>
      </c>
      <c r="G5357">
        <v>32</v>
      </c>
      <c r="H5357">
        <v>5</v>
      </c>
      <c r="I5357">
        <v>3</v>
      </c>
      <c r="J5357" s="1">
        <v>437.73333333333335</v>
      </c>
      <c r="K5357" s="1">
        <f>Sales_Data[[#This Row],[Order Quantity]]*Sales_Data[[#This Row],[Unit Price]]</f>
        <v>1313.2</v>
      </c>
      <c r="L5357" s="1">
        <v>192.60266666666666</v>
      </c>
    </row>
    <row r="5358" spans="1:12">
      <c r="A5358" t="s">
        <v>5381</v>
      </c>
      <c r="B5358" s="2">
        <v>42116</v>
      </c>
      <c r="C5358">
        <v>4</v>
      </c>
      <c r="D5358" t="s">
        <v>2</v>
      </c>
      <c r="E5358" t="s">
        <v>8168</v>
      </c>
      <c r="F5358" t="s">
        <v>8027</v>
      </c>
      <c r="G5358">
        <v>11</v>
      </c>
      <c r="H5358">
        <v>2</v>
      </c>
      <c r="I5358">
        <v>2</v>
      </c>
      <c r="J5358" s="1">
        <v>88.588888888888903</v>
      </c>
      <c r="K5358" s="1">
        <f>Sales_Data[[#This Row],[Order Quantity]]*Sales_Data[[#This Row],[Unit Price]]</f>
        <v>177.17777777777781</v>
      </c>
      <c r="L5358" s="1">
        <v>46.952111111111122</v>
      </c>
    </row>
    <row r="5359" spans="1:12">
      <c r="A5359" t="s">
        <v>5382</v>
      </c>
      <c r="B5359" s="2">
        <v>42116</v>
      </c>
      <c r="C5359">
        <v>16</v>
      </c>
      <c r="D5359" t="s">
        <v>4</v>
      </c>
      <c r="E5359" t="s">
        <v>8168</v>
      </c>
      <c r="F5359" t="s">
        <v>8025</v>
      </c>
      <c r="G5359">
        <v>45</v>
      </c>
      <c r="H5359">
        <v>7</v>
      </c>
      <c r="I5359">
        <v>4</v>
      </c>
      <c r="J5359" s="1">
        <v>389.34444444444443</v>
      </c>
      <c r="K5359" s="1">
        <f>Sales_Data[[#This Row],[Order Quantity]]*Sales_Data[[#This Row],[Unit Price]]</f>
        <v>1557.3777777777777</v>
      </c>
      <c r="L5359" s="1">
        <v>327.04933333333332</v>
      </c>
    </row>
    <row r="5360" spans="1:12">
      <c r="A5360" t="s">
        <v>5383</v>
      </c>
      <c r="B5360" s="2">
        <v>42116</v>
      </c>
      <c r="C5360">
        <v>12</v>
      </c>
      <c r="D5360" t="s">
        <v>2</v>
      </c>
      <c r="E5360" t="s">
        <v>8168</v>
      </c>
      <c r="F5360" t="s">
        <v>8026</v>
      </c>
      <c r="G5360">
        <v>35</v>
      </c>
      <c r="H5360">
        <v>5</v>
      </c>
      <c r="I5360">
        <v>2</v>
      </c>
      <c r="J5360" s="1">
        <v>428.8</v>
      </c>
      <c r="K5360" s="1">
        <f>Sales_Data[[#This Row],[Order Quantity]]*Sales_Data[[#This Row],[Unit Price]]</f>
        <v>857.6</v>
      </c>
      <c r="L5360" s="1">
        <v>287.29600000000005</v>
      </c>
    </row>
    <row r="5361" spans="1:12">
      <c r="A5361" t="s">
        <v>5384</v>
      </c>
      <c r="B5361" s="2">
        <v>42117</v>
      </c>
      <c r="C5361">
        <v>16</v>
      </c>
      <c r="D5361" t="s">
        <v>4</v>
      </c>
      <c r="E5361" t="s">
        <v>8168</v>
      </c>
      <c r="F5361" t="s">
        <v>8025</v>
      </c>
      <c r="G5361">
        <v>47</v>
      </c>
      <c r="H5361">
        <v>7</v>
      </c>
      <c r="I5361">
        <v>2</v>
      </c>
      <c r="J5361" s="1">
        <v>142.93333333333334</v>
      </c>
      <c r="K5361" s="1">
        <f>Sales_Data[[#This Row],[Order Quantity]]*Sales_Data[[#This Row],[Unit Price]]</f>
        <v>285.86666666666667</v>
      </c>
      <c r="L5361" s="1">
        <v>85.76</v>
      </c>
    </row>
    <row r="5362" spans="1:12">
      <c r="A5362" t="s">
        <v>5385</v>
      </c>
      <c r="B5362" s="2">
        <v>42117</v>
      </c>
      <c r="C5362">
        <v>18</v>
      </c>
      <c r="D5362" t="s">
        <v>2</v>
      </c>
      <c r="E5362" t="s">
        <v>8168</v>
      </c>
      <c r="F5362" t="s">
        <v>8025</v>
      </c>
      <c r="G5362">
        <v>52</v>
      </c>
      <c r="H5362">
        <v>8</v>
      </c>
      <c r="I5362">
        <v>4</v>
      </c>
      <c r="J5362" s="1">
        <v>221.84444444444446</v>
      </c>
      <c r="K5362" s="1">
        <f>Sales_Data[[#This Row],[Order Quantity]]*Sales_Data[[#This Row],[Unit Price]]</f>
        <v>887.37777777777785</v>
      </c>
      <c r="L5362" s="1">
        <v>159.72800000000001</v>
      </c>
    </row>
    <row r="5363" spans="1:12">
      <c r="A5363" t="s">
        <v>5386</v>
      </c>
      <c r="B5363" s="2">
        <v>42117</v>
      </c>
      <c r="C5363">
        <v>9</v>
      </c>
      <c r="D5363" t="s">
        <v>2</v>
      </c>
      <c r="E5363" t="s">
        <v>8168</v>
      </c>
      <c r="F5363" t="s">
        <v>8027</v>
      </c>
      <c r="G5363">
        <v>24</v>
      </c>
      <c r="H5363">
        <v>4</v>
      </c>
      <c r="I5363">
        <v>9</v>
      </c>
      <c r="J5363" s="1">
        <v>265.76666666666665</v>
      </c>
      <c r="K5363" s="1">
        <f>Sales_Data[[#This Row],[Order Quantity]]*Sales_Data[[#This Row],[Unit Price]]</f>
        <v>2391.8999999999996</v>
      </c>
      <c r="L5363" s="1">
        <v>178.06366666666668</v>
      </c>
    </row>
    <row r="5364" spans="1:12">
      <c r="A5364" t="s">
        <v>5387</v>
      </c>
      <c r="B5364" s="2">
        <v>42117</v>
      </c>
      <c r="C5364">
        <v>14</v>
      </c>
      <c r="D5364" t="s">
        <v>2</v>
      </c>
      <c r="E5364" t="s">
        <v>8168</v>
      </c>
      <c r="F5364" t="s">
        <v>8026</v>
      </c>
      <c r="G5364">
        <v>39</v>
      </c>
      <c r="H5364">
        <v>6</v>
      </c>
      <c r="I5364">
        <v>5</v>
      </c>
      <c r="J5364" s="1">
        <v>196.53333333333333</v>
      </c>
      <c r="K5364" s="1">
        <f>Sales_Data[[#This Row],[Order Quantity]]*Sales_Data[[#This Row],[Unit Price]]</f>
        <v>982.66666666666663</v>
      </c>
      <c r="L5364" s="1">
        <v>108.09333333333333</v>
      </c>
    </row>
    <row r="5365" spans="1:12">
      <c r="A5365" t="s">
        <v>5388</v>
      </c>
      <c r="B5365" s="2">
        <v>42118</v>
      </c>
      <c r="C5365">
        <v>19</v>
      </c>
      <c r="D5365" t="s">
        <v>3</v>
      </c>
      <c r="E5365" t="s">
        <v>8168</v>
      </c>
      <c r="F5365" t="s">
        <v>8028</v>
      </c>
      <c r="G5365">
        <v>54</v>
      </c>
      <c r="H5365">
        <v>8</v>
      </c>
      <c r="I5365">
        <v>4</v>
      </c>
      <c r="J5365" s="1">
        <v>670.74444444444441</v>
      </c>
      <c r="K5365" s="1">
        <f>Sales_Data[[#This Row],[Order Quantity]]*Sales_Data[[#This Row],[Unit Price]]</f>
        <v>2682.9777777777776</v>
      </c>
      <c r="L5365" s="1">
        <v>435.98388888888888</v>
      </c>
    </row>
    <row r="5366" spans="1:12">
      <c r="A5366" t="s">
        <v>5389</v>
      </c>
      <c r="B5366" s="2">
        <v>42119</v>
      </c>
      <c r="C5366">
        <v>15</v>
      </c>
      <c r="D5366" t="s">
        <v>3</v>
      </c>
      <c r="E5366" t="s">
        <v>8168</v>
      </c>
      <c r="F5366" t="s">
        <v>8025</v>
      </c>
      <c r="G5366">
        <v>42</v>
      </c>
      <c r="H5366">
        <v>6</v>
      </c>
      <c r="I5366">
        <v>5</v>
      </c>
      <c r="J5366" s="1">
        <v>128.78888888888889</v>
      </c>
      <c r="K5366" s="1">
        <f>Sales_Data[[#This Row],[Order Quantity]]*Sales_Data[[#This Row],[Unit Price]]</f>
        <v>643.94444444444446</v>
      </c>
      <c r="L5366" s="1">
        <v>91.440111111111108</v>
      </c>
    </row>
    <row r="5367" spans="1:12">
      <c r="A5367" t="s">
        <v>5390</v>
      </c>
      <c r="B5367" s="2">
        <v>42119</v>
      </c>
      <c r="C5367">
        <v>12</v>
      </c>
      <c r="D5367" t="s">
        <v>4</v>
      </c>
      <c r="E5367" t="s">
        <v>8168</v>
      </c>
      <c r="F5367" t="s">
        <v>8026</v>
      </c>
      <c r="G5367">
        <v>34</v>
      </c>
      <c r="H5367">
        <v>5</v>
      </c>
      <c r="I5367">
        <v>5</v>
      </c>
      <c r="J5367" s="1">
        <v>18.611111111111111</v>
      </c>
      <c r="K5367" s="1">
        <f>Sales_Data[[#This Row],[Order Quantity]]*Sales_Data[[#This Row],[Unit Price]]</f>
        <v>93.055555555555557</v>
      </c>
      <c r="L5367" s="1">
        <v>8.0027777777777782</v>
      </c>
    </row>
    <row r="5368" spans="1:12">
      <c r="A5368" t="s">
        <v>5391</v>
      </c>
      <c r="B5368" s="2">
        <v>42119</v>
      </c>
      <c r="C5368">
        <v>10</v>
      </c>
      <c r="D5368" t="s">
        <v>2</v>
      </c>
      <c r="E5368" t="s">
        <v>8168</v>
      </c>
      <c r="F5368" t="s">
        <v>8027</v>
      </c>
      <c r="G5368">
        <v>27</v>
      </c>
      <c r="H5368">
        <v>4</v>
      </c>
      <c r="I5368">
        <v>1</v>
      </c>
      <c r="J5368" s="1">
        <v>77.422222222222231</v>
      </c>
      <c r="K5368" s="1">
        <f>Sales_Data[[#This Row],[Order Quantity]]*Sales_Data[[#This Row],[Unit Price]]</f>
        <v>77.422222222222231</v>
      </c>
      <c r="L5368" s="1">
        <v>62.712000000000018</v>
      </c>
    </row>
    <row r="5369" spans="1:12">
      <c r="A5369" t="s">
        <v>5392</v>
      </c>
      <c r="B5369" s="2">
        <v>42119</v>
      </c>
      <c r="C5369">
        <v>16</v>
      </c>
      <c r="D5369" t="s">
        <v>2</v>
      </c>
      <c r="E5369" t="s">
        <v>8168</v>
      </c>
      <c r="F5369" t="s">
        <v>8025</v>
      </c>
      <c r="G5369">
        <v>46</v>
      </c>
      <c r="H5369">
        <v>7</v>
      </c>
      <c r="I5369">
        <v>8</v>
      </c>
      <c r="J5369" s="1">
        <v>125.06666666666668</v>
      </c>
      <c r="K5369" s="1">
        <f>Sales_Data[[#This Row],[Order Quantity]]*Sales_Data[[#This Row],[Unit Price]]</f>
        <v>1000.5333333333334</v>
      </c>
      <c r="L5369" s="1">
        <v>55.029333333333341</v>
      </c>
    </row>
    <row r="5370" spans="1:12">
      <c r="A5370" t="s">
        <v>5393</v>
      </c>
      <c r="B5370" s="2">
        <v>42119</v>
      </c>
      <c r="C5370">
        <v>12</v>
      </c>
      <c r="D5370" t="s">
        <v>4</v>
      </c>
      <c r="E5370" t="s">
        <v>8168</v>
      </c>
      <c r="F5370" t="s">
        <v>8026</v>
      </c>
      <c r="G5370">
        <v>35</v>
      </c>
      <c r="H5370">
        <v>5</v>
      </c>
      <c r="I5370">
        <v>4</v>
      </c>
      <c r="J5370" s="1">
        <v>204.72222222222223</v>
      </c>
      <c r="K5370" s="1">
        <f>Sales_Data[[#This Row],[Order Quantity]]*Sales_Data[[#This Row],[Unit Price]]</f>
        <v>818.88888888888891</v>
      </c>
      <c r="L5370" s="1">
        <v>120.78611111111111</v>
      </c>
    </row>
    <row r="5371" spans="1:12">
      <c r="A5371" t="s">
        <v>5394</v>
      </c>
      <c r="B5371" s="2">
        <v>42120</v>
      </c>
      <c r="C5371">
        <v>16</v>
      </c>
      <c r="D5371" t="s">
        <v>3</v>
      </c>
      <c r="E5371" t="s">
        <v>8168</v>
      </c>
      <c r="F5371" t="s">
        <v>8025</v>
      </c>
      <c r="G5371">
        <v>45</v>
      </c>
      <c r="H5371">
        <v>7</v>
      </c>
      <c r="I5371">
        <v>7</v>
      </c>
      <c r="J5371" s="1">
        <v>26.055555555555557</v>
      </c>
      <c r="K5371" s="1">
        <f>Sales_Data[[#This Row],[Order Quantity]]*Sales_Data[[#This Row],[Unit Price]]</f>
        <v>182.38888888888891</v>
      </c>
      <c r="L5371" s="1">
        <v>21.365555555555556</v>
      </c>
    </row>
    <row r="5372" spans="1:12">
      <c r="A5372" t="s">
        <v>5395</v>
      </c>
      <c r="B5372" s="2">
        <v>42120</v>
      </c>
      <c r="C5372">
        <v>14</v>
      </c>
      <c r="D5372" t="s">
        <v>3</v>
      </c>
      <c r="E5372" t="s">
        <v>8168</v>
      </c>
      <c r="F5372" t="s">
        <v>8026</v>
      </c>
      <c r="G5372">
        <v>39</v>
      </c>
      <c r="H5372">
        <v>6</v>
      </c>
      <c r="I5372">
        <v>2</v>
      </c>
      <c r="J5372" s="1">
        <v>715.41111111111104</v>
      </c>
      <c r="K5372" s="1">
        <f>Sales_Data[[#This Row],[Order Quantity]]*Sales_Data[[#This Row],[Unit Price]]</f>
        <v>1430.8222222222221</v>
      </c>
      <c r="L5372" s="1">
        <v>465.01722222222219</v>
      </c>
    </row>
    <row r="5373" spans="1:12">
      <c r="A5373" t="s">
        <v>5396</v>
      </c>
      <c r="B5373" s="2">
        <v>42120</v>
      </c>
      <c r="C5373">
        <v>4</v>
      </c>
      <c r="D5373" t="s">
        <v>4</v>
      </c>
      <c r="E5373" t="s">
        <v>8168</v>
      </c>
      <c r="F5373" t="s">
        <v>8027</v>
      </c>
      <c r="G5373">
        <v>10</v>
      </c>
      <c r="H5373">
        <v>2</v>
      </c>
      <c r="I5373">
        <v>3</v>
      </c>
      <c r="J5373" s="1">
        <v>591.08888888888896</v>
      </c>
      <c r="K5373" s="1">
        <f>Sales_Data[[#This Row],[Order Quantity]]*Sales_Data[[#This Row],[Unit Price]]</f>
        <v>1773.2666666666669</v>
      </c>
      <c r="L5373" s="1">
        <v>502.42555555555555</v>
      </c>
    </row>
    <row r="5374" spans="1:12">
      <c r="A5374" t="s">
        <v>5397</v>
      </c>
      <c r="B5374" s="2">
        <v>42120</v>
      </c>
      <c r="C5374">
        <v>16</v>
      </c>
      <c r="D5374" t="s">
        <v>4</v>
      </c>
      <c r="E5374" t="s">
        <v>8168</v>
      </c>
      <c r="F5374" t="s">
        <v>8025</v>
      </c>
      <c r="G5374">
        <v>46</v>
      </c>
      <c r="H5374">
        <v>7</v>
      </c>
      <c r="I5374">
        <v>7</v>
      </c>
      <c r="J5374" s="1">
        <v>26.8</v>
      </c>
      <c r="K5374" s="1">
        <f>Sales_Data[[#This Row],[Order Quantity]]*Sales_Data[[#This Row],[Unit Price]]</f>
        <v>187.6</v>
      </c>
      <c r="L5374" s="1">
        <v>18.492000000000001</v>
      </c>
    </row>
    <row r="5375" spans="1:12">
      <c r="A5375" t="s">
        <v>5398</v>
      </c>
      <c r="B5375" s="2">
        <v>42121</v>
      </c>
      <c r="C5375">
        <v>11</v>
      </c>
      <c r="D5375" t="s">
        <v>2</v>
      </c>
      <c r="E5375" t="s">
        <v>8168</v>
      </c>
      <c r="F5375" t="s">
        <v>8026</v>
      </c>
      <c r="G5375">
        <v>32</v>
      </c>
      <c r="H5375">
        <v>5</v>
      </c>
      <c r="I5375">
        <v>6</v>
      </c>
      <c r="J5375" s="1">
        <v>446.66666666666669</v>
      </c>
      <c r="K5375" s="1">
        <f>Sales_Data[[#This Row],[Order Quantity]]*Sales_Data[[#This Row],[Unit Price]]</f>
        <v>2680</v>
      </c>
      <c r="L5375" s="1">
        <v>379.66666666666669</v>
      </c>
    </row>
    <row r="5376" spans="1:12">
      <c r="A5376" t="s">
        <v>5399</v>
      </c>
      <c r="B5376" s="2">
        <v>42121</v>
      </c>
      <c r="C5376">
        <v>12</v>
      </c>
      <c r="D5376" t="s">
        <v>4</v>
      </c>
      <c r="E5376" t="s">
        <v>8168</v>
      </c>
      <c r="F5376" t="s">
        <v>8026</v>
      </c>
      <c r="G5376">
        <v>33</v>
      </c>
      <c r="H5376">
        <v>5</v>
      </c>
      <c r="I5376">
        <v>8</v>
      </c>
      <c r="J5376" s="1">
        <v>262.78888888888889</v>
      </c>
      <c r="K5376" s="1">
        <f>Sales_Data[[#This Row],[Order Quantity]]*Sales_Data[[#This Row],[Unit Price]]</f>
        <v>2102.3111111111111</v>
      </c>
      <c r="L5376" s="1">
        <v>157.67333333333332</v>
      </c>
    </row>
    <row r="5377" spans="1:12">
      <c r="A5377" t="s">
        <v>5400</v>
      </c>
      <c r="B5377" s="2">
        <v>42121</v>
      </c>
      <c r="C5377">
        <v>20</v>
      </c>
      <c r="D5377" t="s">
        <v>4</v>
      </c>
      <c r="E5377" t="s">
        <v>8168</v>
      </c>
      <c r="F5377" t="s">
        <v>8028</v>
      </c>
      <c r="G5377">
        <v>58</v>
      </c>
      <c r="H5377">
        <v>8</v>
      </c>
      <c r="I5377">
        <v>5</v>
      </c>
      <c r="J5377" s="1">
        <v>119.11111111111111</v>
      </c>
      <c r="K5377" s="1">
        <f>Sales_Data[[#This Row],[Order Quantity]]*Sales_Data[[#This Row],[Unit Price]]</f>
        <v>595.55555555555554</v>
      </c>
      <c r="L5377" s="1">
        <v>54.791111111111114</v>
      </c>
    </row>
    <row r="5378" spans="1:12">
      <c r="A5378" t="s">
        <v>5401</v>
      </c>
      <c r="B5378" s="2">
        <v>42121</v>
      </c>
      <c r="C5378">
        <v>20</v>
      </c>
      <c r="D5378" t="s">
        <v>2</v>
      </c>
      <c r="E5378" t="s">
        <v>8168</v>
      </c>
      <c r="F5378" t="s">
        <v>8028</v>
      </c>
      <c r="G5378">
        <v>58</v>
      </c>
      <c r="H5378">
        <v>8</v>
      </c>
      <c r="I5378">
        <v>4</v>
      </c>
      <c r="J5378" s="1">
        <v>221.84444444444446</v>
      </c>
      <c r="K5378" s="1">
        <f>Sales_Data[[#This Row],[Order Quantity]]*Sales_Data[[#This Row],[Unit Price]]</f>
        <v>887.37777777777785</v>
      </c>
      <c r="L5378" s="1">
        <v>164.1648888888889</v>
      </c>
    </row>
    <row r="5379" spans="1:12">
      <c r="A5379" t="s">
        <v>5402</v>
      </c>
      <c r="B5379" s="2">
        <v>42121</v>
      </c>
      <c r="C5379">
        <v>1</v>
      </c>
      <c r="D5379" t="s">
        <v>3</v>
      </c>
      <c r="E5379" t="s">
        <v>8168</v>
      </c>
      <c r="F5379" t="s">
        <v>8027</v>
      </c>
      <c r="G5379">
        <v>3</v>
      </c>
      <c r="H5379">
        <v>1</v>
      </c>
      <c r="I5379">
        <v>8</v>
      </c>
      <c r="J5379" s="1">
        <v>114.64444444444445</v>
      </c>
      <c r="K5379" s="1">
        <f>Sales_Data[[#This Row],[Order Quantity]]*Sales_Data[[#This Row],[Unit Price]]</f>
        <v>917.15555555555557</v>
      </c>
      <c r="L5379" s="1">
        <v>50.443555555555548</v>
      </c>
    </row>
    <row r="5380" spans="1:12">
      <c r="A5380" t="s">
        <v>5403</v>
      </c>
      <c r="B5380" s="2">
        <v>42121</v>
      </c>
      <c r="C5380">
        <v>18</v>
      </c>
      <c r="D5380" t="s">
        <v>2</v>
      </c>
      <c r="E5380" t="s">
        <v>8168</v>
      </c>
      <c r="F5380" t="s">
        <v>8025</v>
      </c>
      <c r="G5380">
        <v>52</v>
      </c>
      <c r="H5380">
        <v>8</v>
      </c>
      <c r="I5380">
        <v>1</v>
      </c>
      <c r="J5380" s="1">
        <v>428.8</v>
      </c>
      <c r="K5380" s="1">
        <f>Sales_Data[[#This Row],[Order Quantity]]*Sales_Data[[#This Row],[Unit Price]]</f>
        <v>428.8</v>
      </c>
      <c r="L5380" s="1">
        <v>180.096</v>
      </c>
    </row>
    <row r="5381" spans="1:12">
      <c r="A5381" t="s">
        <v>5404</v>
      </c>
      <c r="B5381" s="2">
        <v>42122</v>
      </c>
      <c r="C5381">
        <v>18</v>
      </c>
      <c r="D5381" t="s">
        <v>4</v>
      </c>
      <c r="E5381" t="s">
        <v>8168</v>
      </c>
      <c r="F5381" t="s">
        <v>8025</v>
      </c>
      <c r="G5381">
        <v>52</v>
      </c>
      <c r="H5381">
        <v>8</v>
      </c>
      <c r="I5381">
        <v>7</v>
      </c>
      <c r="J5381" s="1">
        <v>298.52222222222224</v>
      </c>
      <c r="K5381" s="1">
        <f>Sales_Data[[#This Row],[Order Quantity]]*Sales_Data[[#This Row],[Unit Price]]</f>
        <v>2089.6555555555556</v>
      </c>
      <c r="L5381" s="1">
        <v>235.83255555555559</v>
      </c>
    </row>
    <row r="5382" spans="1:12">
      <c r="A5382" t="s">
        <v>5405</v>
      </c>
      <c r="B5382" s="2">
        <v>42122</v>
      </c>
      <c r="C5382">
        <v>19</v>
      </c>
      <c r="D5382" t="s">
        <v>2</v>
      </c>
      <c r="E5382" t="s">
        <v>8168</v>
      </c>
      <c r="F5382" t="s">
        <v>8028</v>
      </c>
      <c r="G5382">
        <v>55</v>
      </c>
      <c r="H5382">
        <v>8</v>
      </c>
      <c r="I5382">
        <v>1</v>
      </c>
      <c r="J5382" s="1">
        <v>264.27777777777777</v>
      </c>
      <c r="K5382" s="1">
        <f>Sales_Data[[#This Row],[Order Quantity]]*Sales_Data[[#This Row],[Unit Price]]</f>
        <v>264.27777777777777</v>
      </c>
      <c r="L5382" s="1">
        <v>137.42444444444445</v>
      </c>
    </row>
    <row r="5383" spans="1:12">
      <c r="A5383" t="s">
        <v>5406</v>
      </c>
      <c r="B5383" s="2">
        <v>42122</v>
      </c>
      <c r="C5383">
        <v>11</v>
      </c>
      <c r="D5383" t="s">
        <v>4</v>
      </c>
      <c r="E5383" t="s">
        <v>8168</v>
      </c>
      <c r="F5383" t="s">
        <v>8026</v>
      </c>
      <c r="G5383">
        <v>30</v>
      </c>
      <c r="H5383">
        <v>5</v>
      </c>
      <c r="I5383">
        <v>6</v>
      </c>
      <c r="J5383" s="1">
        <v>669.25555555555559</v>
      </c>
      <c r="K5383" s="1">
        <f>Sales_Data[[#This Row],[Order Quantity]]*Sales_Data[[#This Row],[Unit Price]]</f>
        <v>4015.5333333333338</v>
      </c>
      <c r="L5383" s="1">
        <v>501.94166666666672</v>
      </c>
    </row>
    <row r="5384" spans="1:12">
      <c r="A5384" t="s">
        <v>5407</v>
      </c>
      <c r="B5384" s="2">
        <v>42123</v>
      </c>
      <c r="C5384">
        <v>18</v>
      </c>
      <c r="D5384" t="s">
        <v>4</v>
      </c>
      <c r="E5384" t="s">
        <v>8168</v>
      </c>
      <c r="F5384" t="s">
        <v>8025</v>
      </c>
      <c r="G5384">
        <v>51</v>
      </c>
      <c r="H5384">
        <v>7</v>
      </c>
      <c r="I5384">
        <v>2</v>
      </c>
      <c r="J5384" s="1">
        <v>647.66666666666663</v>
      </c>
      <c r="K5384" s="1">
        <f>Sales_Data[[#This Row],[Order Quantity]]*Sales_Data[[#This Row],[Unit Price]]</f>
        <v>1295.3333333333333</v>
      </c>
      <c r="L5384" s="1">
        <v>414.50666666666666</v>
      </c>
    </row>
    <row r="5385" spans="1:12">
      <c r="A5385" t="s">
        <v>5408</v>
      </c>
      <c r="B5385" s="2">
        <v>42123</v>
      </c>
      <c r="C5385">
        <v>20</v>
      </c>
      <c r="D5385" t="s">
        <v>2</v>
      </c>
      <c r="E5385" t="s">
        <v>8168</v>
      </c>
      <c r="F5385" t="s">
        <v>8028</v>
      </c>
      <c r="G5385">
        <v>56</v>
      </c>
      <c r="H5385">
        <v>8</v>
      </c>
      <c r="I5385">
        <v>1</v>
      </c>
      <c r="J5385" s="1">
        <v>436.24444444444447</v>
      </c>
      <c r="K5385" s="1">
        <f>Sales_Data[[#This Row],[Order Quantity]]*Sales_Data[[#This Row],[Unit Price]]</f>
        <v>436.24444444444447</v>
      </c>
      <c r="L5385" s="1">
        <v>205.0348888888889</v>
      </c>
    </row>
    <row r="5386" spans="1:12">
      <c r="A5386" t="s">
        <v>5409</v>
      </c>
      <c r="B5386" s="2">
        <v>42123</v>
      </c>
      <c r="C5386">
        <v>19</v>
      </c>
      <c r="D5386" t="s">
        <v>4</v>
      </c>
      <c r="E5386" t="s">
        <v>8168</v>
      </c>
      <c r="F5386" t="s">
        <v>8028</v>
      </c>
      <c r="G5386">
        <v>54</v>
      </c>
      <c r="H5386">
        <v>8</v>
      </c>
      <c r="I5386">
        <v>8</v>
      </c>
      <c r="J5386" s="1">
        <v>22.333333333333332</v>
      </c>
      <c r="K5386" s="1">
        <f>Sales_Data[[#This Row],[Order Quantity]]*Sales_Data[[#This Row],[Unit Price]]</f>
        <v>178.66666666666666</v>
      </c>
      <c r="L5386" s="1">
        <v>13.176666666666666</v>
      </c>
    </row>
    <row r="5387" spans="1:12">
      <c r="A5387" t="s">
        <v>5410</v>
      </c>
      <c r="B5387" s="2">
        <v>42123</v>
      </c>
      <c r="C5387">
        <v>6</v>
      </c>
      <c r="D5387" t="s">
        <v>4</v>
      </c>
      <c r="E5387" t="s">
        <v>8168</v>
      </c>
      <c r="F5387" t="s">
        <v>8027</v>
      </c>
      <c r="G5387">
        <v>18</v>
      </c>
      <c r="H5387">
        <v>3</v>
      </c>
      <c r="I5387">
        <v>4</v>
      </c>
      <c r="J5387" s="1">
        <v>289.5888888888889</v>
      </c>
      <c r="K5387" s="1">
        <f>Sales_Data[[#This Row],[Order Quantity]]*Sales_Data[[#This Row],[Unit Price]]</f>
        <v>1158.3555555555556</v>
      </c>
      <c r="L5387" s="1">
        <v>165.06566666666666</v>
      </c>
    </row>
    <row r="5388" spans="1:12">
      <c r="A5388" t="s">
        <v>5411</v>
      </c>
      <c r="B5388" s="2">
        <v>42123</v>
      </c>
      <c r="C5388">
        <v>13</v>
      </c>
      <c r="D5388" t="s">
        <v>4</v>
      </c>
      <c r="E5388" t="s">
        <v>8168</v>
      </c>
      <c r="F5388" t="s">
        <v>8026</v>
      </c>
      <c r="G5388">
        <v>36</v>
      </c>
      <c r="H5388">
        <v>5</v>
      </c>
      <c r="I5388">
        <v>1</v>
      </c>
      <c r="J5388" s="1">
        <v>120.60000000000001</v>
      </c>
      <c r="K5388" s="1">
        <f>Sales_Data[[#This Row],[Order Quantity]]*Sales_Data[[#This Row],[Unit Price]]</f>
        <v>120.60000000000001</v>
      </c>
      <c r="L5388" s="1">
        <v>79.596000000000018</v>
      </c>
    </row>
    <row r="5389" spans="1:12">
      <c r="A5389" t="s">
        <v>5412</v>
      </c>
      <c r="B5389" s="2">
        <v>42124</v>
      </c>
      <c r="C5389">
        <v>15</v>
      </c>
      <c r="D5389" t="s">
        <v>2</v>
      </c>
      <c r="E5389" t="s">
        <v>8168</v>
      </c>
      <c r="F5389" t="s">
        <v>8025</v>
      </c>
      <c r="G5389">
        <v>43</v>
      </c>
      <c r="H5389">
        <v>6</v>
      </c>
      <c r="I5389">
        <v>3</v>
      </c>
      <c r="J5389" s="1">
        <v>718.38888888888891</v>
      </c>
      <c r="K5389" s="1">
        <f>Sales_Data[[#This Row],[Order Quantity]]*Sales_Data[[#This Row],[Unit Price]]</f>
        <v>2155.166666666667</v>
      </c>
      <c r="L5389" s="1">
        <v>452.58499999999998</v>
      </c>
    </row>
    <row r="5390" spans="1:12">
      <c r="A5390" t="s">
        <v>5413</v>
      </c>
      <c r="B5390" s="2">
        <v>42124</v>
      </c>
      <c r="C5390">
        <v>18</v>
      </c>
      <c r="D5390" t="s">
        <v>3</v>
      </c>
      <c r="E5390" t="s">
        <v>8168</v>
      </c>
      <c r="F5390" t="s">
        <v>8025</v>
      </c>
      <c r="G5390">
        <v>51</v>
      </c>
      <c r="H5390">
        <v>7</v>
      </c>
      <c r="I5390">
        <v>8</v>
      </c>
      <c r="J5390" s="1">
        <v>565.77777777777783</v>
      </c>
      <c r="K5390" s="1">
        <f>Sales_Data[[#This Row],[Order Quantity]]*Sales_Data[[#This Row],[Unit Price]]</f>
        <v>4526.2222222222226</v>
      </c>
      <c r="L5390" s="1">
        <v>243.28444444444443</v>
      </c>
    </row>
    <row r="5391" spans="1:12">
      <c r="A5391" t="s">
        <v>5414</v>
      </c>
      <c r="B5391" s="2">
        <v>42124</v>
      </c>
      <c r="C5391">
        <v>18</v>
      </c>
      <c r="D5391" t="s">
        <v>2</v>
      </c>
      <c r="E5391" t="s">
        <v>8168</v>
      </c>
      <c r="F5391" t="s">
        <v>8025</v>
      </c>
      <c r="G5391">
        <v>53</v>
      </c>
      <c r="H5391">
        <v>8</v>
      </c>
      <c r="I5391">
        <v>1</v>
      </c>
      <c r="J5391" s="1">
        <v>431.03333333333336</v>
      </c>
      <c r="K5391" s="1">
        <f>Sales_Data[[#This Row],[Order Quantity]]*Sales_Data[[#This Row],[Unit Price]]</f>
        <v>431.03333333333336</v>
      </c>
      <c r="L5391" s="1">
        <v>267.2406666666667</v>
      </c>
    </row>
    <row r="5392" spans="1:12">
      <c r="A5392" t="s">
        <v>5415</v>
      </c>
      <c r="B5392" s="2">
        <v>42124</v>
      </c>
      <c r="C5392">
        <v>13</v>
      </c>
      <c r="D5392" t="s">
        <v>4</v>
      </c>
      <c r="E5392" t="s">
        <v>8168</v>
      </c>
      <c r="F5392" t="s">
        <v>8026</v>
      </c>
      <c r="G5392">
        <v>37</v>
      </c>
      <c r="H5392">
        <v>6</v>
      </c>
      <c r="I5392">
        <v>9</v>
      </c>
      <c r="J5392" s="1">
        <v>116.13333333333334</v>
      </c>
      <c r="K5392" s="1">
        <f>Sales_Data[[#This Row],[Order Quantity]]*Sales_Data[[#This Row],[Unit Price]]</f>
        <v>1045.2</v>
      </c>
      <c r="L5392" s="1">
        <v>68.518666666666661</v>
      </c>
    </row>
    <row r="5393" spans="1:12">
      <c r="A5393" t="s">
        <v>5416</v>
      </c>
      <c r="B5393" s="2">
        <v>42125</v>
      </c>
      <c r="C5393">
        <v>10</v>
      </c>
      <c r="D5393" t="s">
        <v>3</v>
      </c>
      <c r="E5393" t="s">
        <v>8168</v>
      </c>
      <c r="F5393" t="s">
        <v>8026</v>
      </c>
      <c r="G5393">
        <v>28</v>
      </c>
      <c r="H5393">
        <v>4</v>
      </c>
      <c r="I5393">
        <v>3</v>
      </c>
      <c r="J5393" s="1">
        <v>119.85555555555555</v>
      </c>
      <c r="K5393" s="1">
        <f>Sales_Data[[#This Row],[Order Quantity]]*Sales_Data[[#This Row],[Unit Price]]</f>
        <v>359.56666666666666</v>
      </c>
      <c r="L5393" s="1">
        <v>94.685888888888897</v>
      </c>
    </row>
    <row r="5394" spans="1:12">
      <c r="A5394" t="s">
        <v>5417</v>
      </c>
      <c r="B5394" s="2">
        <v>42125</v>
      </c>
      <c r="C5394">
        <v>11</v>
      </c>
      <c r="D5394" t="s">
        <v>3</v>
      </c>
      <c r="E5394" t="s">
        <v>8168</v>
      </c>
      <c r="F5394" t="s">
        <v>8026</v>
      </c>
      <c r="G5394">
        <v>32</v>
      </c>
      <c r="H5394">
        <v>5</v>
      </c>
      <c r="I5394">
        <v>4</v>
      </c>
      <c r="J5394" s="1">
        <v>143.67777777777781</v>
      </c>
      <c r="K5394" s="1">
        <f>Sales_Data[[#This Row],[Order Quantity]]*Sales_Data[[#This Row],[Unit Price]]</f>
        <v>574.71111111111122</v>
      </c>
      <c r="L5394" s="1">
        <v>110.63188888888891</v>
      </c>
    </row>
    <row r="5395" spans="1:12">
      <c r="A5395" t="s">
        <v>5418</v>
      </c>
      <c r="B5395" s="2">
        <v>42125</v>
      </c>
      <c r="C5395">
        <v>9</v>
      </c>
      <c r="D5395" t="s">
        <v>2</v>
      </c>
      <c r="E5395" t="s">
        <v>8168</v>
      </c>
      <c r="F5395" t="s">
        <v>8027</v>
      </c>
      <c r="G5395">
        <v>25</v>
      </c>
      <c r="H5395">
        <v>4</v>
      </c>
      <c r="I5395">
        <v>4</v>
      </c>
      <c r="J5395" s="1">
        <v>145.16666666666666</v>
      </c>
      <c r="K5395" s="1">
        <f>Sales_Data[[#This Row],[Order Quantity]]*Sales_Data[[#This Row],[Unit Price]]</f>
        <v>580.66666666666663</v>
      </c>
      <c r="L5395" s="1">
        <v>79.841666666666669</v>
      </c>
    </row>
    <row r="5396" spans="1:12">
      <c r="A5396" t="s">
        <v>5419</v>
      </c>
      <c r="B5396" s="2">
        <v>42126</v>
      </c>
      <c r="C5396">
        <v>14</v>
      </c>
      <c r="D5396" t="s">
        <v>2</v>
      </c>
      <c r="E5396" t="s">
        <v>8168</v>
      </c>
      <c r="F5396" t="s">
        <v>8026</v>
      </c>
      <c r="G5396">
        <v>39</v>
      </c>
      <c r="H5396">
        <v>6</v>
      </c>
      <c r="I5396">
        <v>6</v>
      </c>
      <c r="J5396" s="1">
        <v>262.04444444444448</v>
      </c>
      <c r="K5396" s="1">
        <f>Sales_Data[[#This Row],[Order Quantity]]*Sales_Data[[#This Row],[Unit Price]]</f>
        <v>1572.2666666666669</v>
      </c>
      <c r="L5396" s="1">
        <v>110.05866666666667</v>
      </c>
    </row>
    <row r="5397" spans="1:12">
      <c r="A5397" t="s">
        <v>5420</v>
      </c>
      <c r="B5397" s="2">
        <v>42126</v>
      </c>
      <c r="C5397">
        <v>15</v>
      </c>
      <c r="D5397" t="s">
        <v>3</v>
      </c>
      <c r="E5397" t="s">
        <v>8168</v>
      </c>
      <c r="F5397" t="s">
        <v>8025</v>
      </c>
      <c r="G5397">
        <v>42</v>
      </c>
      <c r="H5397">
        <v>6</v>
      </c>
      <c r="I5397">
        <v>3</v>
      </c>
      <c r="J5397" s="1">
        <v>218.12222222222223</v>
      </c>
      <c r="K5397" s="1">
        <f>Sales_Data[[#This Row],[Order Quantity]]*Sales_Data[[#This Row],[Unit Price]]</f>
        <v>654.36666666666667</v>
      </c>
      <c r="L5397" s="1">
        <v>154.86677777777777</v>
      </c>
    </row>
    <row r="5398" spans="1:12">
      <c r="A5398" t="s">
        <v>5421</v>
      </c>
      <c r="B5398" s="2">
        <v>42126</v>
      </c>
      <c r="C5398">
        <v>19</v>
      </c>
      <c r="D5398" t="s">
        <v>2</v>
      </c>
      <c r="E5398" t="s">
        <v>8168</v>
      </c>
      <c r="F5398" t="s">
        <v>8028</v>
      </c>
      <c r="G5398">
        <v>54</v>
      </c>
      <c r="H5398">
        <v>8</v>
      </c>
      <c r="I5398">
        <v>1</v>
      </c>
      <c r="J5398" s="1">
        <v>254.60000000000002</v>
      </c>
      <c r="K5398" s="1">
        <f>Sales_Data[[#This Row],[Order Quantity]]*Sales_Data[[#This Row],[Unit Price]]</f>
        <v>254.60000000000002</v>
      </c>
      <c r="L5398" s="1">
        <v>142.57600000000002</v>
      </c>
    </row>
    <row r="5399" spans="1:12">
      <c r="A5399" t="s">
        <v>5422</v>
      </c>
      <c r="B5399" s="2">
        <v>42127</v>
      </c>
      <c r="C5399">
        <v>4</v>
      </c>
      <c r="D5399" t="s">
        <v>3</v>
      </c>
      <c r="E5399" t="s">
        <v>8168</v>
      </c>
      <c r="F5399" t="s">
        <v>8027</v>
      </c>
      <c r="G5399">
        <v>12</v>
      </c>
      <c r="H5399">
        <v>2</v>
      </c>
      <c r="I5399">
        <v>6</v>
      </c>
      <c r="J5399" s="1">
        <v>358.82222222222225</v>
      </c>
      <c r="K5399" s="1">
        <f>Sales_Data[[#This Row],[Order Quantity]]*Sales_Data[[#This Row],[Unit Price]]</f>
        <v>2152.9333333333334</v>
      </c>
      <c r="L5399" s="1">
        <v>265.5284444444444</v>
      </c>
    </row>
    <row r="5400" spans="1:12">
      <c r="A5400" t="s">
        <v>5423</v>
      </c>
      <c r="B5400" s="2">
        <v>42127</v>
      </c>
      <c r="C5400">
        <v>17</v>
      </c>
      <c r="D5400" t="s">
        <v>4</v>
      </c>
      <c r="E5400" t="s">
        <v>8168</v>
      </c>
      <c r="F5400" t="s">
        <v>8025</v>
      </c>
      <c r="G5400">
        <v>49</v>
      </c>
      <c r="H5400">
        <v>7</v>
      </c>
      <c r="I5400">
        <v>6</v>
      </c>
      <c r="J5400" s="1">
        <v>282.88888888888891</v>
      </c>
      <c r="K5400" s="1">
        <f>Sales_Data[[#This Row],[Order Quantity]]*Sales_Data[[#This Row],[Unit Price]]</f>
        <v>1697.3333333333335</v>
      </c>
      <c r="L5400" s="1">
        <v>214.99555555555557</v>
      </c>
    </row>
    <row r="5401" spans="1:12">
      <c r="A5401" t="s">
        <v>5424</v>
      </c>
      <c r="B5401" s="2">
        <v>42127</v>
      </c>
      <c r="C5401">
        <v>20</v>
      </c>
      <c r="D5401" t="s">
        <v>4</v>
      </c>
      <c r="E5401" t="s">
        <v>8168</v>
      </c>
      <c r="F5401" t="s">
        <v>8028</v>
      </c>
      <c r="G5401">
        <v>58</v>
      </c>
      <c r="H5401">
        <v>8</v>
      </c>
      <c r="I5401">
        <v>8</v>
      </c>
      <c r="J5401" s="1">
        <v>129.53333333333333</v>
      </c>
      <c r="K5401" s="1">
        <f>Sales_Data[[#This Row],[Order Quantity]]*Sales_Data[[#This Row],[Unit Price]]</f>
        <v>1036.2666666666667</v>
      </c>
      <c r="L5401" s="1">
        <v>88.082666666666668</v>
      </c>
    </row>
    <row r="5402" spans="1:12">
      <c r="A5402" t="s">
        <v>5425</v>
      </c>
      <c r="B5402" s="2">
        <v>42127</v>
      </c>
      <c r="C5402">
        <v>20</v>
      </c>
      <c r="D5402" t="s">
        <v>3</v>
      </c>
      <c r="E5402" t="s">
        <v>8168</v>
      </c>
      <c r="F5402" t="s">
        <v>8028</v>
      </c>
      <c r="G5402">
        <v>57</v>
      </c>
      <c r="H5402">
        <v>8</v>
      </c>
      <c r="I5402">
        <v>8</v>
      </c>
      <c r="J5402" s="1">
        <v>21.588888888888889</v>
      </c>
      <c r="K5402" s="1">
        <f>Sales_Data[[#This Row],[Order Quantity]]*Sales_Data[[#This Row],[Unit Price]]</f>
        <v>172.71111111111111</v>
      </c>
      <c r="L5402" s="1">
        <v>11.226222222222225</v>
      </c>
    </row>
    <row r="5403" spans="1:12">
      <c r="A5403" t="s">
        <v>5426</v>
      </c>
      <c r="B5403" s="2">
        <v>42128</v>
      </c>
      <c r="C5403">
        <v>14</v>
      </c>
      <c r="D5403" t="s">
        <v>4</v>
      </c>
      <c r="E5403" t="s">
        <v>8168</v>
      </c>
      <c r="F5403" t="s">
        <v>8026</v>
      </c>
      <c r="G5403">
        <v>38</v>
      </c>
      <c r="H5403">
        <v>6</v>
      </c>
      <c r="I5403">
        <v>2</v>
      </c>
      <c r="J5403" s="1">
        <v>101.24444444444445</v>
      </c>
      <c r="K5403" s="1">
        <f>Sales_Data[[#This Row],[Order Quantity]]*Sales_Data[[#This Row],[Unit Price]]</f>
        <v>202.48888888888891</v>
      </c>
      <c r="L5403" s="1">
        <v>50.622222222222227</v>
      </c>
    </row>
    <row r="5404" spans="1:12">
      <c r="A5404" t="s">
        <v>5427</v>
      </c>
      <c r="B5404" s="2">
        <v>42128</v>
      </c>
      <c r="C5404">
        <v>18</v>
      </c>
      <c r="D5404" t="s">
        <v>2</v>
      </c>
      <c r="E5404" t="s">
        <v>8168</v>
      </c>
      <c r="F5404" t="s">
        <v>8025</v>
      </c>
      <c r="G5404">
        <v>52</v>
      </c>
      <c r="H5404">
        <v>8</v>
      </c>
      <c r="I5404">
        <v>3</v>
      </c>
      <c r="J5404" s="1">
        <v>112.41111111111111</v>
      </c>
      <c r="K5404" s="1">
        <f>Sales_Data[[#This Row],[Order Quantity]]*Sales_Data[[#This Row],[Unit Price]]</f>
        <v>337.23333333333335</v>
      </c>
      <c r="L5404" s="1">
        <v>48.336777777777776</v>
      </c>
    </row>
    <row r="5405" spans="1:12">
      <c r="A5405" t="s">
        <v>5428</v>
      </c>
      <c r="B5405" s="2">
        <v>42128</v>
      </c>
      <c r="C5405">
        <v>18</v>
      </c>
      <c r="D5405" t="s">
        <v>4</v>
      </c>
      <c r="E5405" t="s">
        <v>8168</v>
      </c>
      <c r="F5405" t="s">
        <v>8025</v>
      </c>
      <c r="G5405">
        <v>50</v>
      </c>
      <c r="H5405">
        <v>7</v>
      </c>
      <c r="I5405">
        <v>7</v>
      </c>
      <c r="J5405" s="1">
        <v>440.71111111111111</v>
      </c>
      <c r="K5405" s="1">
        <f>Sales_Data[[#This Row],[Order Quantity]]*Sales_Data[[#This Row],[Unit Price]]</f>
        <v>3084.9777777777776</v>
      </c>
      <c r="L5405" s="1">
        <v>176.28444444444446</v>
      </c>
    </row>
    <row r="5406" spans="1:12">
      <c r="A5406" t="s">
        <v>5429</v>
      </c>
      <c r="B5406" s="2">
        <v>42128</v>
      </c>
      <c r="C5406">
        <v>12</v>
      </c>
      <c r="D5406" t="s">
        <v>4</v>
      </c>
      <c r="E5406" t="s">
        <v>8168</v>
      </c>
      <c r="F5406" t="s">
        <v>8026</v>
      </c>
      <c r="G5406">
        <v>34</v>
      </c>
      <c r="H5406">
        <v>5</v>
      </c>
      <c r="I5406">
        <v>7</v>
      </c>
      <c r="J5406" s="1">
        <v>200.25555555555556</v>
      </c>
      <c r="K5406" s="1">
        <f>Sales_Data[[#This Row],[Order Quantity]]*Sales_Data[[#This Row],[Unit Price]]</f>
        <v>1401.788888888889</v>
      </c>
      <c r="L5406" s="1">
        <v>146.18655555555554</v>
      </c>
    </row>
    <row r="5407" spans="1:12">
      <c r="A5407" t="s">
        <v>5430</v>
      </c>
      <c r="B5407" s="2">
        <v>42128</v>
      </c>
      <c r="C5407">
        <v>10</v>
      </c>
      <c r="D5407" t="s">
        <v>2</v>
      </c>
      <c r="E5407" t="s">
        <v>8168</v>
      </c>
      <c r="F5407" t="s">
        <v>8026</v>
      </c>
      <c r="G5407">
        <v>29</v>
      </c>
      <c r="H5407">
        <v>4</v>
      </c>
      <c r="I5407">
        <v>3</v>
      </c>
      <c r="J5407" s="1">
        <v>189.08888888888887</v>
      </c>
      <c r="K5407" s="1">
        <f>Sales_Data[[#This Row],[Order Quantity]]*Sales_Data[[#This Row],[Unit Price]]</f>
        <v>567.26666666666665</v>
      </c>
      <c r="L5407" s="1">
        <v>90.762666666666661</v>
      </c>
    </row>
    <row r="5408" spans="1:12">
      <c r="A5408" t="s">
        <v>5431</v>
      </c>
      <c r="B5408" s="2">
        <v>42129</v>
      </c>
      <c r="C5408">
        <v>16</v>
      </c>
      <c r="D5408" t="s">
        <v>3</v>
      </c>
      <c r="E5408" t="s">
        <v>8168</v>
      </c>
      <c r="F5408" t="s">
        <v>8025</v>
      </c>
      <c r="G5408">
        <v>47</v>
      </c>
      <c r="H5408">
        <v>7</v>
      </c>
      <c r="I5408">
        <v>3</v>
      </c>
      <c r="J5408" s="1">
        <v>139.95555555555558</v>
      </c>
      <c r="K5408" s="1">
        <f>Sales_Data[[#This Row],[Order Quantity]]*Sales_Data[[#This Row],[Unit Price]]</f>
        <v>419.86666666666673</v>
      </c>
      <c r="L5408" s="1">
        <v>78.375111111111124</v>
      </c>
    </row>
    <row r="5409" spans="1:12">
      <c r="A5409" t="s">
        <v>5432</v>
      </c>
      <c r="B5409" s="2">
        <v>42129</v>
      </c>
      <c r="C5409">
        <v>4</v>
      </c>
      <c r="D5409" t="s">
        <v>4</v>
      </c>
      <c r="E5409" t="s">
        <v>8168</v>
      </c>
      <c r="F5409" t="s">
        <v>8027</v>
      </c>
      <c r="G5409">
        <v>11</v>
      </c>
      <c r="H5409">
        <v>2</v>
      </c>
      <c r="I5409">
        <v>5</v>
      </c>
      <c r="J5409" s="1">
        <v>77.422222222222231</v>
      </c>
      <c r="K5409" s="1">
        <f>Sales_Data[[#This Row],[Order Quantity]]*Sales_Data[[#This Row],[Unit Price]]</f>
        <v>387.11111111111114</v>
      </c>
      <c r="L5409" s="1">
        <v>64.260444444444445</v>
      </c>
    </row>
    <row r="5410" spans="1:12">
      <c r="A5410" t="s">
        <v>5433</v>
      </c>
      <c r="B5410" s="2">
        <v>42129</v>
      </c>
      <c r="C5410">
        <v>15</v>
      </c>
      <c r="D5410" t="s">
        <v>3</v>
      </c>
      <c r="E5410" t="s">
        <v>8168</v>
      </c>
      <c r="F5410" t="s">
        <v>8025</v>
      </c>
      <c r="G5410">
        <v>41</v>
      </c>
      <c r="H5410">
        <v>6</v>
      </c>
      <c r="I5410">
        <v>3</v>
      </c>
      <c r="J5410" s="1">
        <v>249.38888888888889</v>
      </c>
      <c r="K5410" s="1">
        <f>Sales_Data[[#This Row],[Order Quantity]]*Sales_Data[[#This Row],[Unit Price]]</f>
        <v>748.16666666666663</v>
      </c>
      <c r="L5410" s="1">
        <v>189.53555555555556</v>
      </c>
    </row>
    <row r="5411" spans="1:12">
      <c r="A5411" t="s">
        <v>5434</v>
      </c>
      <c r="B5411" s="2">
        <v>42129</v>
      </c>
      <c r="C5411">
        <v>1</v>
      </c>
      <c r="D5411" t="s">
        <v>4</v>
      </c>
      <c r="E5411" t="s">
        <v>8168</v>
      </c>
      <c r="F5411" t="s">
        <v>8027</v>
      </c>
      <c r="G5411">
        <v>2</v>
      </c>
      <c r="H5411">
        <v>1</v>
      </c>
      <c r="I5411">
        <v>9</v>
      </c>
      <c r="J5411" s="1">
        <v>208.44444444444446</v>
      </c>
      <c r="K5411" s="1">
        <f>Sales_Data[[#This Row],[Order Quantity]]*Sales_Data[[#This Row],[Unit Price]]</f>
        <v>1876</v>
      </c>
      <c r="L5411" s="1">
        <v>141.74222222222224</v>
      </c>
    </row>
    <row r="5412" spans="1:12">
      <c r="A5412" t="s">
        <v>5435</v>
      </c>
      <c r="B5412" s="2">
        <v>42130</v>
      </c>
      <c r="C5412">
        <v>13</v>
      </c>
      <c r="D5412" t="s">
        <v>4</v>
      </c>
      <c r="E5412" t="s">
        <v>8168</v>
      </c>
      <c r="F5412" t="s">
        <v>8026</v>
      </c>
      <c r="G5412">
        <v>36</v>
      </c>
      <c r="H5412">
        <v>5</v>
      </c>
      <c r="I5412">
        <v>9</v>
      </c>
      <c r="J5412" s="1">
        <v>259.06666666666666</v>
      </c>
      <c r="K5412" s="1">
        <f>Sales_Data[[#This Row],[Order Quantity]]*Sales_Data[[#This Row],[Unit Price]]</f>
        <v>2331.6</v>
      </c>
      <c r="L5412" s="1">
        <v>160.62133333333333</v>
      </c>
    </row>
    <row r="5413" spans="1:12">
      <c r="A5413" t="s">
        <v>5436</v>
      </c>
      <c r="B5413" s="2">
        <v>42130</v>
      </c>
      <c r="C5413">
        <v>13</v>
      </c>
      <c r="D5413" t="s">
        <v>4</v>
      </c>
      <c r="E5413" t="s">
        <v>8168</v>
      </c>
      <c r="F5413" t="s">
        <v>8026</v>
      </c>
      <c r="G5413">
        <v>37</v>
      </c>
      <c r="H5413">
        <v>6</v>
      </c>
      <c r="I5413">
        <v>4</v>
      </c>
      <c r="J5413" s="1">
        <v>205.46666666666667</v>
      </c>
      <c r="K5413" s="1">
        <f>Sales_Data[[#This Row],[Order Quantity]]*Sales_Data[[#This Row],[Unit Price]]</f>
        <v>821.86666666666667</v>
      </c>
      <c r="L5413" s="1">
        <v>125.33466666666666</v>
      </c>
    </row>
    <row r="5414" spans="1:12">
      <c r="A5414" t="s">
        <v>5437</v>
      </c>
      <c r="B5414" s="2">
        <v>42130</v>
      </c>
      <c r="C5414">
        <v>19</v>
      </c>
      <c r="D5414" t="s">
        <v>2</v>
      </c>
      <c r="E5414" t="s">
        <v>8168</v>
      </c>
      <c r="F5414" t="s">
        <v>8028</v>
      </c>
      <c r="G5414">
        <v>55</v>
      </c>
      <c r="H5414">
        <v>8</v>
      </c>
      <c r="I5414">
        <v>7</v>
      </c>
      <c r="J5414" s="1">
        <v>367.01111111111112</v>
      </c>
      <c r="K5414" s="1">
        <f>Sales_Data[[#This Row],[Order Quantity]]*Sales_Data[[#This Row],[Unit Price]]</f>
        <v>2569.077777777778</v>
      </c>
      <c r="L5414" s="1">
        <v>256.90777777777771</v>
      </c>
    </row>
    <row r="5415" spans="1:12">
      <c r="A5415" t="s">
        <v>5438</v>
      </c>
      <c r="B5415" s="2">
        <v>42131</v>
      </c>
      <c r="C5415">
        <v>19</v>
      </c>
      <c r="D5415" t="s">
        <v>2</v>
      </c>
      <c r="E5415" t="s">
        <v>8168</v>
      </c>
      <c r="F5415" t="s">
        <v>8028</v>
      </c>
      <c r="G5415">
        <v>53</v>
      </c>
      <c r="H5415">
        <v>8</v>
      </c>
      <c r="I5415">
        <v>6</v>
      </c>
      <c r="J5415" s="1">
        <v>425.82222222222225</v>
      </c>
      <c r="K5415" s="1">
        <f>Sales_Data[[#This Row],[Order Quantity]]*Sales_Data[[#This Row],[Unit Price]]</f>
        <v>2554.9333333333334</v>
      </c>
      <c r="L5415" s="1">
        <v>344.916</v>
      </c>
    </row>
    <row r="5416" spans="1:12">
      <c r="A5416" t="s">
        <v>5439</v>
      </c>
      <c r="B5416" s="2">
        <v>42131</v>
      </c>
      <c r="C5416">
        <v>11</v>
      </c>
      <c r="D5416" t="s">
        <v>2</v>
      </c>
      <c r="E5416" t="s">
        <v>8168</v>
      </c>
      <c r="F5416" t="s">
        <v>8026</v>
      </c>
      <c r="G5416">
        <v>31</v>
      </c>
      <c r="H5416">
        <v>5</v>
      </c>
      <c r="I5416">
        <v>6</v>
      </c>
      <c r="J5416" s="1">
        <v>430.28888888888889</v>
      </c>
      <c r="K5416" s="1">
        <f>Sales_Data[[#This Row],[Order Quantity]]*Sales_Data[[#This Row],[Unit Price]]</f>
        <v>2581.7333333333336</v>
      </c>
      <c r="L5416" s="1">
        <v>210.84155555555554</v>
      </c>
    </row>
    <row r="5417" spans="1:12">
      <c r="A5417" t="s">
        <v>5440</v>
      </c>
      <c r="B5417" s="2">
        <v>42131</v>
      </c>
      <c r="C5417">
        <v>9</v>
      </c>
      <c r="D5417" t="s">
        <v>2</v>
      </c>
      <c r="E5417" t="s">
        <v>8168</v>
      </c>
      <c r="F5417" t="s">
        <v>8027</v>
      </c>
      <c r="G5417">
        <v>26</v>
      </c>
      <c r="H5417">
        <v>4</v>
      </c>
      <c r="I5417">
        <v>7</v>
      </c>
      <c r="J5417" s="1">
        <v>444.43333333333334</v>
      </c>
      <c r="K5417" s="1">
        <f>Sales_Data[[#This Row],[Order Quantity]]*Sales_Data[[#This Row],[Unit Price]]</f>
        <v>3111.0333333333333</v>
      </c>
      <c r="L5417" s="1">
        <v>377.76833333333332</v>
      </c>
    </row>
    <row r="5418" spans="1:12">
      <c r="A5418" t="s">
        <v>5441</v>
      </c>
      <c r="B5418" s="2">
        <v>42131</v>
      </c>
      <c r="C5418">
        <v>2</v>
      </c>
      <c r="D5418" t="s">
        <v>2</v>
      </c>
      <c r="E5418" t="s">
        <v>8168</v>
      </c>
      <c r="F5418" t="s">
        <v>8027</v>
      </c>
      <c r="G5418">
        <v>6</v>
      </c>
      <c r="H5418">
        <v>1</v>
      </c>
      <c r="I5418">
        <v>7</v>
      </c>
      <c r="J5418" s="1">
        <v>117.62222222222223</v>
      </c>
      <c r="K5418" s="1">
        <f>Sales_Data[[#This Row],[Order Quantity]]*Sales_Data[[#This Row],[Unit Price]]</f>
        <v>823.35555555555561</v>
      </c>
      <c r="L5418" s="1">
        <v>70.573333333333338</v>
      </c>
    </row>
    <row r="5419" spans="1:12">
      <c r="A5419" t="s">
        <v>5442</v>
      </c>
      <c r="B5419" s="2">
        <v>42131</v>
      </c>
      <c r="C5419">
        <v>19</v>
      </c>
      <c r="D5419" t="s">
        <v>2</v>
      </c>
      <c r="E5419" t="s">
        <v>8168</v>
      </c>
      <c r="F5419" t="s">
        <v>8028</v>
      </c>
      <c r="G5419">
        <v>55</v>
      </c>
      <c r="H5419">
        <v>8</v>
      </c>
      <c r="I5419">
        <v>3</v>
      </c>
      <c r="J5419" s="1">
        <v>304.47777777777782</v>
      </c>
      <c r="K5419" s="1">
        <f>Sales_Data[[#This Row],[Order Quantity]]*Sales_Data[[#This Row],[Unit Price]]</f>
        <v>913.43333333333339</v>
      </c>
      <c r="L5419" s="1">
        <v>237.49266666666668</v>
      </c>
    </row>
    <row r="5420" spans="1:12">
      <c r="A5420" t="s">
        <v>5443</v>
      </c>
      <c r="B5420" s="2">
        <v>42131</v>
      </c>
      <c r="C5420">
        <v>5</v>
      </c>
      <c r="D5420" t="s">
        <v>3</v>
      </c>
      <c r="E5420" t="s">
        <v>8168</v>
      </c>
      <c r="F5420" t="s">
        <v>8027</v>
      </c>
      <c r="G5420">
        <v>12</v>
      </c>
      <c r="H5420">
        <v>2</v>
      </c>
      <c r="I5420">
        <v>6</v>
      </c>
      <c r="J5420" s="1">
        <v>119.85555555555555</v>
      </c>
      <c r="K5420" s="1">
        <f>Sales_Data[[#This Row],[Order Quantity]]*Sales_Data[[#This Row],[Unit Price]]</f>
        <v>719.13333333333333</v>
      </c>
      <c r="L5420" s="1">
        <v>93.487333333333339</v>
      </c>
    </row>
    <row r="5421" spans="1:12">
      <c r="A5421" t="s">
        <v>5444</v>
      </c>
      <c r="B5421" s="2">
        <v>42131</v>
      </c>
      <c r="C5421">
        <v>9</v>
      </c>
      <c r="D5421" t="s">
        <v>2</v>
      </c>
      <c r="E5421" t="s">
        <v>8168</v>
      </c>
      <c r="F5421" t="s">
        <v>8027</v>
      </c>
      <c r="G5421">
        <v>26</v>
      </c>
      <c r="H5421">
        <v>4</v>
      </c>
      <c r="I5421">
        <v>6</v>
      </c>
      <c r="J5421" s="1">
        <v>110.92222222222223</v>
      </c>
      <c r="K5421" s="1">
        <f>Sales_Data[[#This Row],[Order Quantity]]*Sales_Data[[#This Row],[Unit Price]]</f>
        <v>665.53333333333342</v>
      </c>
      <c r="L5421" s="1">
        <v>94.283888888888896</v>
      </c>
    </row>
    <row r="5422" spans="1:12">
      <c r="A5422" t="s">
        <v>5445</v>
      </c>
      <c r="B5422" s="2">
        <v>42131</v>
      </c>
      <c r="C5422">
        <v>6</v>
      </c>
      <c r="D5422" t="s">
        <v>3</v>
      </c>
      <c r="E5422" t="s">
        <v>8168</v>
      </c>
      <c r="F5422" t="s">
        <v>8027</v>
      </c>
      <c r="G5422">
        <v>15</v>
      </c>
      <c r="H5422">
        <v>3</v>
      </c>
      <c r="I5422">
        <v>7</v>
      </c>
      <c r="J5422" s="1">
        <v>125.06666666666668</v>
      </c>
      <c r="K5422" s="1">
        <f>Sales_Data[[#This Row],[Order Quantity]]*Sales_Data[[#This Row],[Unit Price]]</f>
        <v>875.4666666666667</v>
      </c>
      <c r="L5422" s="1">
        <v>103.80533333333334</v>
      </c>
    </row>
    <row r="5423" spans="1:12">
      <c r="A5423" t="s">
        <v>5446</v>
      </c>
      <c r="B5423" s="2">
        <v>42132</v>
      </c>
      <c r="C5423">
        <v>5</v>
      </c>
      <c r="D5423" t="s">
        <v>4</v>
      </c>
      <c r="E5423" t="s">
        <v>8168</v>
      </c>
      <c r="F5423" t="s">
        <v>8027</v>
      </c>
      <c r="G5423">
        <v>13</v>
      </c>
      <c r="H5423">
        <v>2</v>
      </c>
      <c r="I5423">
        <v>3</v>
      </c>
      <c r="J5423" s="1">
        <v>213.65555555555557</v>
      </c>
      <c r="K5423" s="1">
        <f>Sales_Data[[#This Row],[Order Quantity]]*Sales_Data[[#This Row],[Unit Price]]</f>
        <v>640.9666666666667</v>
      </c>
      <c r="L5423" s="1">
        <v>87.598777777777784</v>
      </c>
    </row>
    <row r="5424" spans="1:12">
      <c r="A5424" t="s">
        <v>5447</v>
      </c>
      <c r="B5424" s="2">
        <v>42132</v>
      </c>
      <c r="C5424">
        <v>7</v>
      </c>
      <c r="D5424" t="s">
        <v>4</v>
      </c>
      <c r="E5424" t="s">
        <v>8168</v>
      </c>
      <c r="F5424" t="s">
        <v>8027</v>
      </c>
      <c r="G5424">
        <v>21</v>
      </c>
      <c r="H5424">
        <v>3</v>
      </c>
      <c r="I5424">
        <v>4</v>
      </c>
      <c r="J5424" s="1">
        <v>209.93333333333334</v>
      </c>
      <c r="K5424" s="1">
        <f>Sales_Data[[#This Row],[Order Quantity]]*Sales_Data[[#This Row],[Unit Price]]</f>
        <v>839.73333333333335</v>
      </c>
      <c r="L5424" s="1">
        <v>121.76133333333334</v>
      </c>
    </row>
    <row r="5425" spans="1:12">
      <c r="A5425" t="s">
        <v>5448</v>
      </c>
      <c r="B5425" s="2">
        <v>42133</v>
      </c>
      <c r="C5425">
        <v>7</v>
      </c>
      <c r="D5425" t="s">
        <v>3</v>
      </c>
      <c r="E5425" t="s">
        <v>8168</v>
      </c>
      <c r="F5425" t="s">
        <v>8027</v>
      </c>
      <c r="G5425">
        <v>19</v>
      </c>
      <c r="H5425">
        <v>3</v>
      </c>
      <c r="I5425">
        <v>3</v>
      </c>
      <c r="J5425" s="1">
        <v>443.68888888888893</v>
      </c>
      <c r="K5425" s="1">
        <f>Sales_Data[[#This Row],[Order Quantity]]*Sales_Data[[#This Row],[Unit Price]]</f>
        <v>1331.0666666666668</v>
      </c>
      <c r="L5425" s="1">
        <v>181.91244444444445</v>
      </c>
    </row>
    <row r="5426" spans="1:12">
      <c r="A5426" t="s">
        <v>5449</v>
      </c>
      <c r="B5426" s="2">
        <v>42133</v>
      </c>
      <c r="C5426">
        <v>19</v>
      </c>
      <c r="D5426" t="s">
        <v>4</v>
      </c>
      <c r="E5426" t="s">
        <v>8168</v>
      </c>
      <c r="F5426" t="s">
        <v>8028</v>
      </c>
      <c r="G5426">
        <v>53</v>
      </c>
      <c r="H5426">
        <v>8</v>
      </c>
      <c r="I5426">
        <v>6</v>
      </c>
      <c r="J5426" s="1">
        <v>24.566666666666666</v>
      </c>
      <c r="K5426" s="1">
        <f>Sales_Data[[#This Row],[Order Quantity]]*Sales_Data[[#This Row],[Unit Price]]</f>
        <v>147.4</v>
      </c>
      <c r="L5426" s="1">
        <v>19.407666666666668</v>
      </c>
    </row>
    <row r="5427" spans="1:12">
      <c r="A5427" t="s">
        <v>5450</v>
      </c>
      <c r="B5427" s="2">
        <v>42133</v>
      </c>
      <c r="C5427">
        <v>12</v>
      </c>
      <c r="D5427" t="s">
        <v>3</v>
      </c>
      <c r="E5427" t="s">
        <v>8168</v>
      </c>
      <c r="F5427" t="s">
        <v>8026</v>
      </c>
      <c r="G5427">
        <v>34</v>
      </c>
      <c r="H5427">
        <v>5</v>
      </c>
      <c r="I5427">
        <v>3</v>
      </c>
      <c r="J5427" s="1">
        <v>116.87777777777779</v>
      </c>
      <c r="K5427" s="1">
        <f>Sales_Data[[#This Row],[Order Quantity]]*Sales_Data[[#This Row],[Unit Price]]</f>
        <v>350.63333333333338</v>
      </c>
      <c r="L5427" s="1">
        <v>70.126666666666665</v>
      </c>
    </row>
    <row r="5428" spans="1:12">
      <c r="A5428" t="s">
        <v>5451</v>
      </c>
      <c r="B5428" s="2">
        <v>42134</v>
      </c>
      <c r="C5428">
        <v>11</v>
      </c>
      <c r="D5428" t="s">
        <v>4</v>
      </c>
      <c r="E5428" t="s">
        <v>8168</v>
      </c>
      <c r="F5428" t="s">
        <v>8026</v>
      </c>
      <c r="G5428">
        <v>32</v>
      </c>
      <c r="H5428">
        <v>5</v>
      </c>
      <c r="I5428">
        <v>7</v>
      </c>
      <c r="J5428" s="1">
        <v>390.83333333333331</v>
      </c>
      <c r="K5428" s="1">
        <f>Sales_Data[[#This Row],[Order Quantity]]*Sales_Data[[#This Row],[Unit Price]]</f>
        <v>2735.833333333333</v>
      </c>
      <c r="L5428" s="1">
        <v>304.85000000000002</v>
      </c>
    </row>
    <row r="5429" spans="1:12">
      <c r="A5429" t="s">
        <v>5452</v>
      </c>
      <c r="B5429" s="2">
        <v>42134</v>
      </c>
      <c r="C5429">
        <v>4</v>
      </c>
      <c r="D5429" t="s">
        <v>4</v>
      </c>
      <c r="E5429" t="s">
        <v>8168</v>
      </c>
      <c r="F5429" t="s">
        <v>8027</v>
      </c>
      <c r="G5429">
        <v>10</v>
      </c>
      <c r="H5429">
        <v>2</v>
      </c>
      <c r="I5429">
        <v>6</v>
      </c>
      <c r="J5429" s="1">
        <v>81.144444444444446</v>
      </c>
      <c r="K5429" s="1">
        <f>Sales_Data[[#This Row],[Order Quantity]]*Sales_Data[[#This Row],[Unit Price]]</f>
        <v>486.86666666666667</v>
      </c>
      <c r="L5429" s="1">
        <v>64.915555555555571</v>
      </c>
    </row>
    <row r="5430" spans="1:12">
      <c r="A5430" t="s">
        <v>5453</v>
      </c>
      <c r="B5430" s="2">
        <v>42134</v>
      </c>
      <c r="C5430">
        <v>9</v>
      </c>
      <c r="D5430" t="s">
        <v>4</v>
      </c>
      <c r="E5430" t="s">
        <v>8168</v>
      </c>
      <c r="F5430" t="s">
        <v>8027</v>
      </c>
      <c r="G5430">
        <v>26</v>
      </c>
      <c r="H5430">
        <v>4</v>
      </c>
      <c r="I5430">
        <v>5</v>
      </c>
      <c r="J5430" s="1">
        <v>26.8</v>
      </c>
      <c r="K5430" s="1">
        <f>Sales_Data[[#This Row],[Order Quantity]]*Sales_Data[[#This Row],[Unit Price]]</f>
        <v>134</v>
      </c>
      <c r="L5430" s="1">
        <v>12.596</v>
      </c>
    </row>
    <row r="5431" spans="1:12">
      <c r="A5431" t="s">
        <v>5454</v>
      </c>
      <c r="B5431" s="2">
        <v>42134</v>
      </c>
      <c r="C5431">
        <v>4</v>
      </c>
      <c r="D5431" t="s">
        <v>4</v>
      </c>
      <c r="E5431" t="s">
        <v>8168</v>
      </c>
      <c r="F5431" t="s">
        <v>8027</v>
      </c>
      <c r="G5431">
        <v>12</v>
      </c>
      <c r="H5431">
        <v>2</v>
      </c>
      <c r="I5431">
        <v>3</v>
      </c>
      <c r="J5431" s="1">
        <v>121.34444444444446</v>
      </c>
      <c r="K5431" s="1">
        <f>Sales_Data[[#This Row],[Order Quantity]]*Sales_Data[[#This Row],[Unit Price]]</f>
        <v>364.03333333333342</v>
      </c>
      <c r="L5431" s="1">
        <v>61.88566666666668</v>
      </c>
    </row>
    <row r="5432" spans="1:12">
      <c r="A5432" t="s">
        <v>5455</v>
      </c>
      <c r="B5432" s="2">
        <v>42134</v>
      </c>
      <c r="C5432">
        <v>7</v>
      </c>
      <c r="D5432" t="s">
        <v>4</v>
      </c>
      <c r="E5432" t="s">
        <v>8168</v>
      </c>
      <c r="F5432" t="s">
        <v>8027</v>
      </c>
      <c r="G5432">
        <v>19</v>
      </c>
      <c r="H5432">
        <v>3</v>
      </c>
      <c r="I5432">
        <v>4</v>
      </c>
      <c r="J5432" s="1">
        <v>125.8111111111111</v>
      </c>
      <c r="K5432" s="1">
        <f>Sales_Data[[#This Row],[Order Quantity]]*Sales_Data[[#This Row],[Unit Price]]</f>
        <v>503.24444444444441</v>
      </c>
      <c r="L5432" s="1">
        <v>78.00288888888889</v>
      </c>
    </row>
    <row r="5433" spans="1:12">
      <c r="A5433" t="s">
        <v>5456</v>
      </c>
      <c r="B5433" s="2">
        <v>42134</v>
      </c>
      <c r="C5433">
        <v>3</v>
      </c>
      <c r="D5433" t="s">
        <v>4</v>
      </c>
      <c r="E5433" t="s">
        <v>8168</v>
      </c>
      <c r="F5433" t="s">
        <v>8027</v>
      </c>
      <c r="G5433">
        <v>8</v>
      </c>
      <c r="H5433">
        <v>2</v>
      </c>
      <c r="I5433">
        <v>6</v>
      </c>
      <c r="J5433" s="1">
        <v>361.8</v>
      </c>
      <c r="K5433" s="1">
        <f>Sales_Data[[#This Row],[Order Quantity]]*Sales_Data[[#This Row],[Unit Price]]</f>
        <v>2170.8000000000002</v>
      </c>
      <c r="L5433" s="1">
        <v>307.52999999999997</v>
      </c>
    </row>
    <row r="5434" spans="1:12">
      <c r="A5434" t="s">
        <v>5457</v>
      </c>
      <c r="B5434" s="2">
        <v>42134</v>
      </c>
      <c r="C5434">
        <v>17</v>
      </c>
      <c r="D5434" t="s">
        <v>2</v>
      </c>
      <c r="E5434" t="s">
        <v>8168</v>
      </c>
      <c r="F5434" t="s">
        <v>8025</v>
      </c>
      <c r="G5434">
        <v>47</v>
      </c>
      <c r="H5434">
        <v>7</v>
      </c>
      <c r="I5434">
        <v>2</v>
      </c>
      <c r="J5434" s="1">
        <v>439.9666666666667</v>
      </c>
      <c r="K5434" s="1">
        <f>Sales_Data[[#This Row],[Order Quantity]]*Sales_Data[[#This Row],[Unit Price]]</f>
        <v>879.93333333333339</v>
      </c>
      <c r="L5434" s="1">
        <v>325.57533333333339</v>
      </c>
    </row>
    <row r="5435" spans="1:12">
      <c r="A5435" t="s">
        <v>5458</v>
      </c>
      <c r="B5435" s="2">
        <v>42135</v>
      </c>
      <c r="C5435">
        <v>10</v>
      </c>
      <c r="D5435" t="s">
        <v>4</v>
      </c>
      <c r="E5435" t="s">
        <v>8168</v>
      </c>
      <c r="F5435" t="s">
        <v>8026</v>
      </c>
      <c r="G5435">
        <v>29</v>
      </c>
      <c r="H5435">
        <v>4</v>
      </c>
      <c r="I5435">
        <v>8</v>
      </c>
      <c r="J5435" s="1">
        <v>606.72222222222217</v>
      </c>
      <c r="K5435" s="1">
        <f>Sales_Data[[#This Row],[Order Quantity]]*Sales_Data[[#This Row],[Unit Price]]</f>
        <v>4853.7777777777774</v>
      </c>
      <c r="L5435" s="1">
        <v>473.2433333333334</v>
      </c>
    </row>
    <row r="5436" spans="1:12">
      <c r="A5436" t="s">
        <v>5459</v>
      </c>
      <c r="B5436" s="2">
        <v>42136</v>
      </c>
      <c r="C5436">
        <v>11</v>
      </c>
      <c r="D5436" t="s">
        <v>4</v>
      </c>
      <c r="E5436" t="s">
        <v>8168</v>
      </c>
      <c r="F5436" t="s">
        <v>8026</v>
      </c>
      <c r="G5436">
        <v>31</v>
      </c>
      <c r="H5436">
        <v>5</v>
      </c>
      <c r="I5436">
        <v>8</v>
      </c>
      <c r="J5436" s="1">
        <v>124.32222222222224</v>
      </c>
      <c r="K5436" s="1">
        <f>Sales_Data[[#This Row],[Order Quantity]]*Sales_Data[[#This Row],[Unit Price]]</f>
        <v>994.5777777777779</v>
      </c>
      <c r="L5436" s="1">
        <v>103.18744444444445</v>
      </c>
    </row>
    <row r="5437" spans="1:12">
      <c r="A5437" t="s">
        <v>5460</v>
      </c>
      <c r="B5437" s="2">
        <v>42137</v>
      </c>
      <c r="C5437">
        <v>12</v>
      </c>
      <c r="D5437" t="s">
        <v>4</v>
      </c>
      <c r="E5437" t="s">
        <v>8168</v>
      </c>
      <c r="F5437" t="s">
        <v>8026</v>
      </c>
      <c r="G5437">
        <v>35</v>
      </c>
      <c r="H5437">
        <v>5</v>
      </c>
      <c r="I5437">
        <v>1</v>
      </c>
      <c r="J5437" s="1">
        <v>81.888888888888886</v>
      </c>
      <c r="K5437" s="1">
        <f>Sales_Data[[#This Row],[Order Quantity]]*Sales_Data[[#This Row],[Unit Price]]</f>
        <v>81.888888888888886</v>
      </c>
      <c r="L5437" s="1">
        <v>43.401111111111113</v>
      </c>
    </row>
    <row r="5438" spans="1:12">
      <c r="A5438" t="s">
        <v>5461</v>
      </c>
      <c r="B5438" s="2">
        <v>42137</v>
      </c>
      <c r="C5438">
        <v>11</v>
      </c>
      <c r="D5438" t="s">
        <v>4</v>
      </c>
      <c r="E5438" t="s">
        <v>8168</v>
      </c>
      <c r="F5438" t="s">
        <v>8026</v>
      </c>
      <c r="G5438">
        <v>30</v>
      </c>
      <c r="H5438">
        <v>5</v>
      </c>
      <c r="I5438">
        <v>5</v>
      </c>
      <c r="J5438" s="1">
        <v>439.22222222222223</v>
      </c>
      <c r="K5438" s="1">
        <f>Sales_Data[[#This Row],[Order Quantity]]*Sales_Data[[#This Row],[Unit Price]]</f>
        <v>2196.1111111111113</v>
      </c>
      <c r="L5438" s="1">
        <v>232.78777777777779</v>
      </c>
    </row>
    <row r="5439" spans="1:12">
      <c r="A5439" t="s">
        <v>5462</v>
      </c>
      <c r="B5439" s="2">
        <v>42137</v>
      </c>
      <c r="C5439">
        <v>5</v>
      </c>
      <c r="D5439" t="s">
        <v>4</v>
      </c>
      <c r="E5439" t="s">
        <v>8168</v>
      </c>
      <c r="F5439" t="s">
        <v>8027</v>
      </c>
      <c r="G5439">
        <v>15</v>
      </c>
      <c r="H5439">
        <v>2</v>
      </c>
      <c r="I5439">
        <v>2</v>
      </c>
      <c r="J5439" s="1">
        <v>116.87777777777779</v>
      </c>
      <c r="K5439" s="1">
        <f>Sales_Data[[#This Row],[Order Quantity]]*Sales_Data[[#This Row],[Unit Price]]</f>
        <v>233.75555555555559</v>
      </c>
      <c r="L5439" s="1">
        <v>58.438888888888897</v>
      </c>
    </row>
    <row r="5440" spans="1:12">
      <c r="A5440" t="s">
        <v>5463</v>
      </c>
      <c r="B5440" s="2">
        <v>42137</v>
      </c>
      <c r="C5440">
        <v>16</v>
      </c>
      <c r="D5440" t="s">
        <v>4</v>
      </c>
      <c r="E5440" t="s">
        <v>8168</v>
      </c>
      <c r="F5440" t="s">
        <v>8025</v>
      </c>
      <c r="G5440">
        <v>47</v>
      </c>
      <c r="H5440">
        <v>7</v>
      </c>
      <c r="I5440">
        <v>6</v>
      </c>
      <c r="J5440" s="1">
        <v>92.311111111111117</v>
      </c>
      <c r="K5440" s="1">
        <f>Sales_Data[[#This Row],[Order Quantity]]*Sales_Data[[#This Row],[Unit Price]]</f>
        <v>553.86666666666667</v>
      </c>
      <c r="L5440" s="1">
        <v>76.618222222222229</v>
      </c>
    </row>
    <row r="5441" spans="1:12">
      <c r="A5441" t="s">
        <v>5464</v>
      </c>
      <c r="B5441" s="2">
        <v>42137</v>
      </c>
      <c r="C5441">
        <v>7</v>
      </c>
      <c r="D5441" t="s">
        <v>3</v>
      </c>
      <c r="E5441" t="s">
        <v>8168</v>
      </c>
      <c r="F5441" t="s">
        <v>8027</v>
      </c>
      <c r="G5441">
        <v>20</v>
      </c>
      <c r="H5441">
        <v>3</v>
      </c>
      <c r="I5441">
        <v>3</v>
      </c>
      <c r="J5441" s="1">
        <v>443.68888888888893</v>
      </c>
      <c r="K5441" s="1">
        <f>Sales_Data[[#This Row],[Order Quantity]]*Sales_Data[[#This Row],[Unit Price]]</f>
        <v>1331.0666666666668</v>
      </c>
      <c r="L5441" s="1">
        <v>372.69866666666667</v>
      </c>
    </row>
    <row r="5442" spans="1:12">
      <c r="A5442" t="s">
        <v>5465</v>
      </c>
      <c r="B5442" s="2">
        <v>42138</v>
      </c>
      <c r="C5442">
        <v>17</v>
      </c>
      <c r="D5442" t="s">
        <v>4</v>
      </c>
      <c r="E5442" t="s">
        <v>8168</v>
      </c>
      <c r="F5442" t="s">
        <v>8025</v>
      </c>
      <c r="G5442">
        <v>48</v>
      </c>
      <c r="H5442">
        <v>7</v>
      </c>
      <c r="I5442">
        <v>1</v>
      </c>
      <c r="J5442" s="1">
        <v>637.24444444444441</v>
      </c>
      <c r="K5442" s="1">
        <f>Sales_Data[[#This Row],[Order Quantity]]*Sales_Data[[#This Row],[Unit Price]]</f>
        <v>637.24444444444441</v>
      </c>
      <c r="L5442" s="1">
        <v>375.97422222222218</v>
      </c>
    </row>
    <row r="5443" spans="1:12">
      <c r="A5443" t="s">
        <v>5466</v>
      </c>
      <c r="B5443" s="2">
        <v>42138</v>
      </c>
      <c r="C5443">
        <v>1</v>
      </c>
      <c r="D5443" t="s">
        <v>2</v>
      </c>
      <c r="E5443" t="s">
        <v>8168</v>
      </c>
      <c r="F5443" t="s">
        <v>8027</v>
      </c>
      <c r="G5443">
        <v>2</v>
      </c>
      <c r="H5443">
        <v>1</v>
      </c>
      <c r="I5443">
        <v>4</v>
      </c>
      <c r="J5443" s="1">
        <v>116.13333333333334</v>
      </c>
      <c r="K5443" s="1">
        <f>Sales_Data[[#This Row],[Order Quantity]]*Sales_Data[[#This Row],[Unit Price]]</f>
        <v>464.53333333333336</v>
      </c>
      <c r="L5443" s="1">
        <v>78.970666666666673</v>
      </c>
    </row>
    <row r="5444" spans="1:12">
      <c r="A5444" t="s">
        <v>5467</v>
      </c>
      <c r="B5444" s="2">
        <v>42138</v>
      </c>
      <c r="C5444">
        <v>11</v>
      </c>
      <c r="D5444" t="s">
        <v>4</v>
      </c>
      <c r="E5444" t="s">
        <v>8168</v>
      </c>
      <c r="F5444" t="s">
        <v>8026</v>
      </c>
      <c r="G5444">
        <v>32</v>
      </c>
      <c r="H5444">
        <v>5</v>
      </c>
      <c r="I5444">
        <v>1</v>
      </c>
      <c r="J5444" s="1">
        <v>115.38888888888889</v>
      </c>
      <c r="K5444" s="1">
        <f>Sales_Data[[#This Row],[Order Quantity]]*Sales_Data[[#This Row],[Unit Price]]</f>
        <v>115.38888888888889</v>
      </c>
      <c r="L5444" s="1">
        <v>86.541666666666671</v>
      </c>
    </row>
    <row r="5445" spans="1:12">
      <c r="A5445" t="s">
        <v>5468</v>
      </c>
      <c r="B5445" s="2">
        <v>42138</v>
      </c>
      <c r="C5445">
        <v>1</v>
      </c>
      <c r="D5445" t="s">
        <v>4</v>
      </c>
      <c r="E5445" t="s">
        <v>8168</v>
      </c>
      <c r="F5445" t="s">
        <v>8027</v>
      </c>
      <c r="G5445">
        <v>3</v>
      </c>
      <c r="H5445">
        <v>1</v>
      </c>
      <c r="I5445">
        <v>6</v>
      </c>
      <c r="J5445" s="1">
        <v>643.20000000000005</v>
      </c>
      <c r="K5445" s="1">
        <f>Sales_Data[[#This Row],[Order Quantity]]*Sales_Data[[#This Row],[Unit Price]]</f>
        <v>3859.2000000000003</v>
      </c>
      <c r="L5445" s="1">
        <v>495.26400000000001</v>
      </c>
    </row>
    <row r="5446" spans="1:12">
      <c r="A5446" t="s">
        <v>5469</v>
      </c>
      <c r="B5446" s="2">
        <v>42139</v>
      </c>
      <c r="C5446">
        <v>4</v>
      </c>
      <c r="D5446" t="s">
        <v>4</v>
      </c>
      <c r="E5446" t="s">
        <v>8168</v>
      </c>
      <c r="F5446" t="s">
        <v>8027</v>
      </c>
      <c r="G5446">
        <v>10</v>
      </c>
      <c r="H5446">
        <v>2</v>
      </c>
      <c r="I5446">
        <v>2</v>
      </c>
      <c r="J5446" s="1">
        <v>122.08888888888889</v>
      </c>
      <c r="K5446" s="1">
        <f>Sales_Data[[#This Row],[Order Quantity]]*Sales_Data[[#This Row],[Unit Price]]</f>
        <v>244.17777777777778</v>
      </c>
      <c r="L5446" s="1">
        <v>53.719111111111111</v>
      </c>
    </row>
    <row r="5447" spans="1:12">
      <c r="A5447" t="s">
        <v>5470</v>
      </c>
      <c r="B5447" s="2">
        <v>42139</v>
      </c>
      <c r="C5447">
        <v>17</v>
      </c>
      <c r="D5447" t="s">
        <v>4</v>
      </c>
      <c r="E5447" t="s">
        <v>8168</v>
      </c>
      <c r="F5447" t="s">
        <v>8025</v>
      </c>
      <c r="G5447">
        <v>49</v>
      </c>
      <c r="H5447">
        <v>7</v>
      </c>
      <c r="I5447">
        <v>4</v>
      </c>
      <c r="J5447" s="1">
        <v>212.91111111111113</v>
      </c>
      <c r="K5447" s="1">
        <f>Sales_Data[[#This Row],[Order Quantity]]*Sales_Data[[#This Row],[Unit Price]]</f>
        <v>851.6444444444445</v>
      </c>
      <c r="L5447" s="1">
        <v>100.06822222222222</v>
      </c>
    </row>
    <row r="5448" spans="1:12">
      <c r="A5448" t="s">
        <v>5471</v>
      </c>
      <c r="B5448" s="2">
        <v>42140</v>
      </c>
      <c r="C5448">
        <v>18</v>
      </c>
      <c r="D5448" t="s">
        <v>4</v>
      </c>
      <c r="E5448" t="s">
        <v>8168</v>
      </c>
      <c r="F5448" t="s">
        <v>8025</v>
      </c>
      <c r="G5448">
        <v>51</v>
      </c>
      <c r="H5448">
        <v>7</v>
      </c>
      <c r="I5448">
        <v>7</v>
      </c>
      <c r="J5448" s="1">
        <v>291.07777777777778</v>
      </c>
      <c r="K5448" s="1">
        <f>Sales_Data[[#This Row],[Order Quantity]]*Sales_Data[[#This Row],[Unit Price]]</f>
        <v>2037.5444444444445</v>
      </c>
      <c r="L5448" s="1">
        <v>206.66522222222224</v>
      </c>
    </row>
    <row r="5449" spans="1:12">
      <c r="A5449" t="s">
        <v>5472</v>
      </c>
      <c r="B5449" s="2">
        <v>42140</v>
      </c>
      <c r="C5449">
        <v>3</v>
      </c>
      <c r="D5449" t="s">
        <v>4</v>
      </c>
      <c r="E5449" t="s">
        <v>8168</v>
      </c>
      <c r="F5449" t="s">
        <v>8027</v>
      </c>
      <c r="G5449">
        <v>8</v>
      </c>
      <c r="H5449">
        <v>1</v>
      </c>
      <c r="I5449">
        <v>5</v>
      </c>
      <c r="J5449" s="1">
        <v>424.33333333333331</v>
      </c>
      <c r="K5449" s="1">
        <f>Sales_Data[[#This Row],[Order Quantity]]*Sales_Data[[#This Row],[Unit Price]]</f>
        <v>2121.6666666666665</v>
      </c>
      <c r="L5449" s="1">
        <v>292.78999999999996</v>
      </c>
    </row>
    <row r="5450" spans="1:12">
      <c r="A5450" t="s">
        <v>5473</v>
      </c>
      <c r="B5450" s="2">
        <v>42140</v>
      </c>
      <c r="C5450">
        <v>19</v>
      </c>
      <c r="D5450" t="s">
        <v>3</v>
      </c>
      <c r="E5450" t="s">
        <v>8168</v>
      </c>
      <c r="F5450" t="s">
        <v>8028</v>
      </c>
      <c r="G5450">
        <v>53</v>
      </c>
      <c r="H5450">
        <v>8</v>
      </c>
      <c r="I5450">
        <v>9</v>
      </c>
      <c r="J5450" s="1">
        <v>18.611111111111111</v>
      </c>
      <c r="K5450" s="1">
        <f>Sales_Data[[#This Row],[Order Quantity]]*Sales_Data[[#This Row],[Unit Price]]</f>
        <v>167.5</v>
      </c>
      <c r="L5450" s="1">
        <v>9.4916666666666671</v>
      </c>
    </row>
    <row r="5451" spans="1:12">
      <c r="A5451" t="s">
        <v>5474</v>
      </c>
      <c r="B5451" s="2">
        <v>42140</v>
      </c>
      <c r="C5451">
        <v>19</v>
      </c>
      <c r="D5451" t="s">
        <v>3</v>
      </c>
      <c r="E5451" t="s">
        <v>8168</v>
      </c>
      <c r="F5451" t="s">
        <v>8028</v>
      </c>
      <c r="G5451">
        <v>53</v>
      </c>
      <c r="H5451">
        <v>8</v>
      </c>
      <c r="I5451">
        <v>7</v>
      </c>
      <c r="J5451" s="1">
        <v>122.08888888888889</v>
      </c>
      <c r="K5451" s="1">
        <f>Sales_Data[[#This Row],[Order Quantity]]*Sales_Data[[#This Row],[Unit Price]]</f>
        <v>854.62222222222226</v>
      </c>
      <c r="L5451" s="1">
        <v>57.381777777777771</v>
      </c>
    </row>
    <row r="5452" spans="1:12">
      <c r="A5452" t="s">
        <v>5475</v>
      </c>
      <c r="B5452" s="2">
        <v>42140</v>
      </c>
      <c r="C5452">
        <v>1</v>
      </c>
      <c r="D5452" t="s">
        <v>2</v>
      </c>
      <c r="E5452" t="s">
        <v>8168</v>
      </c>
      <c r="F5452" t="s">
        <v>8027</v>
      </c>
      <c r="G5452">
        <v>2</v>
      </c>
      <c r="H5452">
        <v>1</v>
      </c>
      <c r="I5452">
        <v>4</v>
      </c>
      <c r="J5452" s="1">
        <v>277.67777777777775</v>
      </c>
      <c r="K5452" s="1">
        <f>Sales_Data[[#This Row],[Order Quantity]]*Sales_Data[[#This Row],[Unit Price]]</f>
        <v>1110.711111111111</v>
      </c>
      <c r="L5452" s="1">
        <v>197.1512222222222</v>
      </c>
    </row>
    <row r="5453" spans="1:12">
      <c r="A5453" t="s">
        <v>5476</v>
      </c>
      <c r="B5453" s="2">
        <v>42140</v>
      </c>
      <c r="C5453">
        <v>15</v>
      </c>
      <c r="D5453" t="s">
        <v>3</v>
      </c>
      <c r="E5453" t="s">
        <v>8168</v>
      </c>
      <c r="F5453" t="s">
        <v>8025</v>
      </c>
      <c r="G5453">
        <v>41</v>
      </c>
      <c r="H5453">
        <v>6</v>
      </c>
      <c r="I5453">
        <v>4</v>
      </c>
      <c r="J5453" s="1">
        <v>354.35555555555561</v>
      </c>
      <c r="K5453" s="1">
        <f>Sales_Data[[#This Row],[Order Quantity]]*Sales_Data[[#This Row],[Unit Price]]</f>
        <v>1417.4222222222224</v>
      </c>
      <c r="L5453" s="1">
        <v>294.1151111111111</v>
      </c>
    </row>
    <row r="5454" spans="1:12">
      <c r="A5454" t="s">
        <v>5477</v>
      </c>
      <c r="B5454" s="2">
        <v>42140</v>
      </c>
      <c r="C5454">
        <v>5</v>
      </c>
      <c r="D5454" t="s">
        <v>3</v>
      </c>
      <c r="E5454" t="s">
        <v>8168</v>
      </c>
      <c r="F5454" t="s">
        <v>8027</v>
      </c>
      <c r="G5454">
        <v>14</v>
      </c>
      <c r="H5454">
        <v>2</v>
      </c>
      <c r="I5454">
        <v>8</v>
      </c>
      <c r="J5454" s="1">
        <v>29.033333333333335</v>
      </c>
      <c r="K5454" s="1">
        <f>Sales_Data[[#This Row],[Order Quantity]]*Sales_Data[[#This Row],[Unit Price]]</f>
        <v>232.26666666666668</v>
      </c>
      <c r="L5454" s="1">
        <v>20.323333333333334</v>
      </c>
    </row>
    <row r="5455" spans="1:12">
      <c r="A5455" t="s">
        <v>5478</v>
      </c>
      <c r="B5455" s="2">
        <v>42141</v>
      </c>
      <c r="C5455">
        <v>20</v>
      </c>
      <c r="D5455" t="s">
        <v>3</v>
      </c>
      <c r="E5455" t="s">
        <v>8168</v>
      </c>
      <c r="F5455" t="s">
        <v>8028</v>
      </c>
      <c r="G5455">
        <v>58</v>
      </c>
      <c r="H5455">
        <v>8</v>
      </c>
      <c r="I5455">
        <v>3</v>
      </c>
      <c r="J5455" s="1">
        <v>20.844444444444445</v>
      </c>
      <c r="K5455" s="1">
        <f>Sales_Data[[#This Row],[Order Quantity]]*Sales_Data[[#This Row],[Unit Price]]</f>
        <v>62.533333333333331</v>
      </c>
      <c r="L5455" s="1">
        <v>10.630666666666666</v>
      </c>
    </row>
    <row r="5456" spans="1:12">
      <c r="A5456" t="s">
        <v>5479</v>
      </c>
      <c r="B5456" s="2">
        <v>42141</v>
      </c>
      <c r="C5456">
        <v>19</v>
      </c>
      <c r="D5456" t="s">
        <v>4</v>
      </c>
      <c r="E5456" t="s">
        <v>8168</v>
      </c>
      <c r="F5456" t="s">
        <v>8028</v>
      </c>
      <c r="G5456">
        <v>54</v>
      </c>
      <c r="H5456">
        <v>8</v>
      </c>
      <c r="I5456">
        <v>8</v>
      </c>
      <c r="J5456" s="1">
        <v>101.24444444444445</v>
      </c>
      <c r="K5456" s="1">
        <f>Sales_Data[[#This Row],[Order Quantity]]*Sales_Data[[#This Row],[Unit Price]]</f>
        <v>809.95555555555563</v>
      </c>
      <c r="L5456" s="1">
        <v>67.833777777777783</v>
      </c>
    </row>
    <row r="5457" spans="1:12">
      <c r="A5457" t="s">
        <v>5480</v>
      </c>
      <c r="B5457" s="2">
        <v>42141</v>
      </c>
      <c r="C5457">
        <v>18</v>
      </c>
      <c r="D5457" t="s">
        <v>2</v>
      </c>
      <c r="E5457" t="s">
        <v>8168</v>
      </c>
      <c r="F5457" t="s">
        <v>8025</v>
      </c>
      <c r="G5457">
        <v>52</v>
      </c>
      <c r="H5457">
        <v>8</v>
      </c>
      <c r="I5457">
        <v>9</v>
      </c>
      <c r="J5457" s="1">
        <v>297.77777777777777</v>
      </c>
      <c r="K5457" s="1">
        <f>Sales_Data[[#This Row],[Order Quantity]]*Sales_Data[[#This Row],[Unit Price]]</f>
        <v>2680</v>
      </c>
      <c r="L5457" s="1">
        <v>238.22222222222223</v>
      </c>
    </row>
    <row r="5458" spans="1:12">
      <c r="A5458" t="s">
        <v>5481</v>
      </c>
      <c r="B5458" s="2">
        <v>42142</v>
      </c>
      <c r="C5458">
        <v>8</v>
      </c>
      <c r="D5458" t="s">
        <v>4</v>
      </c>
      <c r="E5458" t="s">
        <v>8168</v>
      </c>
      <c r="F5458" t="s">
        <v>8027</v>
      </c>
      <c r="G5458">
        <v>23</v>
      </c>
      <c r="H5458">
        <v>4</v>
      </c>
      <c r="I5458">
        <v>6</v>
      </c>
      <c r="J5458" s="1">
        <v>75.933333333333337</v>
      </c>
      <c r="K5458" s="1">
        <f>Sales_Data[[#This Row],[Order Quantity]]*Sales_Data[[#This Row],[Unit Price]]</f>
        <v>455.6</v>
      </c>
      <c r="L5458" s="1">
        <v>34.929333333333332</v>
      </c>
    </row>
    <row r="5459" spans="1:12">
      <c r="A5459" t="s">
        <v>5482</v>
      </c>
      <c r="B5459" s="2">
        <v>42143</v>
      </c>
      <c r="C5459">
        <v>13</v>
      </c>
      <c r="D5459" t="s">
        <v>2</v>
      </c>
      <c r="E5459" t="s">
        <v>8168</v>
      </c>
      <c r="F5459" t="s">
        <v>8026</v>
      </c>
      <c r="G5459">
        <v>37</v>
      </c>
      <c r="H5459">
        <v>6</v>
      </c>
      <c r="I5459">
        <v>4</v>
      </c>
      <c r="J5459" s="1">
        <v>191.32222222222222</v>
      </c>
      <c r="K5459" s="1">
        <f>Sales_Data[[#This Row],[Order Quantity]]*Sales_Data[[#This Row],[Unit Price]]</f>
        <v>765.28888888888889</v>
      </c>
      <c r="L5459" s="1">
        <v>86.094999999999999</v>
      </c>
    </row>
    <row r="5460" spans="1:12">
      <c r="A5460" t="s">
        <v>5483</v>
      </c>
      <c r="B5460" s="2">
        <v>42143</v>
      </c>
      <c r="C5460">
        <v>19</v>
      </c>
      <c r="D5460" t="s">
        <v>4</v>
      </c>
      <c r="E5460" t="s">
        <v>8168</v>
      </c>
      <c r="F5460" t="s">
        <v>8028</v>
      </c>
      <c r="G5460">
        <v>55</v>
      </c>
      <c r="H5460">
        <v>8</v>
      </c>
      <c r="I5460">
        <v>4</v>
      </c>
      <c r="J5460" s="1">
        <v>672.23333333333335</v>
      </c>
      <c r="K5460" s="1">
        <f>Sales_Data[[#This Row],[Order Quantity]]*Sales_Data[[#This Row],[Unit Price]]</f>
        <v>2688.9333333333334</v>
      </c>
      <c r="L5460" s="1">
        <v>336.11666666666667</v>
      </c>
    </row>
    <row r="5461" spans="1:12">
      <c r="A5461" t="s">
        <v>5484</v>
      </c>
      <c r="B5461" s="2">
        <v>42143</v>
      </c>
      <c r="C5461">
        <v>6</v>
      </c>
      <c r="D5461" t="s">
        <v>2</v>
      </c>
      <c r="E5461" t="s">
        <v>8168</v>
      </c>
      <c r="F5461" t="s">
        <v>8027</v>
      </c>
      <c r="G5461">
        <v>17</v>
      </c>
      <c r="H5461">
        <v>3</v>
      </c>
      <c r="I5461">
        <v>4</v>
      </c>
      <c r="J5461" s="1">
        <v>120.60000000000001</v>
      </c>
      <c r="K5461" s="1">
        <f>Sales_Data[[#This Row],[Order Quantity]]*Sales_Data[[#This Row],[Unit Price]]</f>
        <v>482.40000000000003</v>
      </c>
      <c r="L5461" s="1">
        <v>74.772000000000006</v>
      </c>
    </row>
    <row r="5462" spans="1:12">
      <c r="A5462" t="s">
        <v>5485</v>
      </c>
      <c r="B5462" s="2">
        <v>42143</v>
      </c>
      <c r="C5462">
        <v>3</v>
      </c>
      <c r="D5462" t="s">
        <v>2</v>
      </c>
      <c r="E5462" t="s">
        <v>8168</v>
      </c>
      <c r="F5462" t="s">
        <v>8027</v>
      </c>
      <c r="G5462">
        <v>8</v>
      </c>
      <c r="H5462">
        <v>2</v>
      </c>
      <c r="I5462">
        <v>6</v>
      </c>
      <c r="J5462" s="1">
        <v>402</v>
      </c>
      <c r="K5462" s="1">
        <f>Sales_Data[[#This Row],[Order Quantity]]*Sales_Data[[#This Row],[Unit Price]]</f>
        <v>2412</v>
      </c>
      <c r="L5462" s="1">
        <v>325.62000000000006</v>
      </c>
    </row>
    <row r="5463" spans="1:12">
      <c r="A5463" t="s">
        <v>5486</v>
      </c>
      <c r="B5463" s="2">
        <v>42144</v>
      </c>
      <c r="C5463">
        <v>18</v>
      </c>
      <c r="D5463" t="s">
        <v>4</v>
      </c>
      <c r="E5463" t="s">
        <v>8168</v>
      </c>
      <c r="F5463" t="s">
        <v>8025</v>
      </c>
      <c r="G5463">
        <v>50</v>
      </c>
      <c r="H5463">
        <v>7</v>
      </c>
      <c r="I5463">
        <v>1</v>
      </c>
      <c r="J5463" s="1">
        <v>439.22222222222223</v>
      </c>
      <c r="K5463" s="1">
        <f>Sales_Data[[#This Row],[Order Quantity]]*Sales_Data[[#This Row],[Unit Price]]</f>
        <v>439.22222222222223</v>
      </c>
      <c r="L5463" s="1">
        <v>219.61111111111111</v>
      </c>
    </row>
    <row r="5464" spans="1:12">
      <c r="A5464" t="s">
        <v>5487</v>
      </c>
      <c r="B5464" s="2">
        <v>42144</v>
      </c>
      <c r="C5464">
        <v>2</v>
      </c>
      <c r="D5464" t="s">
        <v>3</v>
      </c>
      <c r="E5464" t="s">
        <v>8168</v>
      </c>
      <c r="F5464" t="s">
        <v>8027</v>
      </c>
      <c r="G5464">
        <v>5</v>
      </c>
      <c r="H5464">
        <v>1</v>
      </c>
      <c r="I5464">
        <v>5</v>
      </c>
      <c r="J5464" s="1">
        <v>407.95555555555552</v>
      </c>
      <c r="K5464" s="1">
        <f>Sales_Data[[#This Row],[Order Quantity]]*Sales_Data[[#This Row],[Unit Price]]</f>
        <v>2039.7777777777776</v>
      </c>
      <c r="L5464" s="1">
        <v>163.18222222222224</v>
      </c>
    </row>
    <row r="5465" spans="1:12">
      <c r="A5465" t="s">
        <v>5488</v>
      </c>
      <c r="B5465" s="2">
        <v>42145</v>
      </c>
      <c r="C5465">
        <v>15</v>
      </c>
      <c r="D5465" t="s">
        <v>4</v>
      </c>
      <c r="E5465" t="s">
        <v>8168</v>
      </c>
      <c r="F5465" t="s">
        <v>8025</v>
      </c>
      <c r="G5465">
        <v>43</v>
      </c>
      <c r="H5465">
        <v>6</v>
      </c>
      <c r="I5465">
        <v>7</v>
      </c>
      <c r="J5465" s="1">
        <v>215.88888888888889</v>
      </c>
      <c r="K5465" s="1">
        <f>Sales_Data[[#This Row],[Order Quantity]]*Sales_Data[[#This Row],[Unit Price]]</f>
        <v>1511.2222222222222</v>
      </c>
      <c r="L5465" s="1">
        <v>101.46777777777777</v>
      </c>
    </row>
    <row r="5466" spans="1:12">
      <c r="A5466" t="s">
        <v>5489</v>
      </c>
      <c r="B5466" s="2">
        <v>42145</v>
      </c>
      <c r="C5466">
        <v>10</v>
      </c>
      <c r="D5466" t="s">
        <v>4</v>
      </c>
      <c r="E5466" t="s">
        <v>8168</v>
      </c>
      <c r="F5466" t="s">
        <v>8027</v>
      </c>
      <c r="G5466">
        <v>27</v>
      </c>
      <c r="H5466">
        <v>4</v>
      </c>
      <c r="I5466">
        <v>9</v>
      </c>
      <c r="J5466" s="1">
        <v>443.68888888888893</v>
      </c>
      <c r="K5466" s="1">
        <f>Sales_Data[[#This Row],[Order Quantity]]*Sales_Data[[#This Row],[Unit Price]]</f>
        <v>3993.2000000000003</v>
      </c>
      <c r="L5466" s="1">
        <v>212.97066666666669</v>
      </c>
    </row>
    <row r="5467" spans="1:12">
      <c r="A5467" t="s">
        <v>5490</v>
      </c>
      <c r="B5467" s="2">
        <v>42145</v>
      </c>
      <c r="C5467">
        <v>1</v>
      </c>
      <c r="D5467" t="s">
        <v>2</v>
      </c>
      <c r="E5467" t="s">
        <v>8168</v>
      </c>
      <c r="F5467" t="s">
        <v>8027</v>
      </c>
      <c r="G5467">
        <v>3</v>
      </c>
      <c r="H5467">
        <v>1</v>
      </c>
      <c r="I5467">
        <v>6</v>
      </c>
      <c r="J5467" s="1">
        <v>19.355555555555558</v>
      </c>
      <c r="K5467" s="1">
        <f>Sales_Data[[#This Row],[Order Quantity]]*Sales_Data[[#This Row],[Unit Price]]</f>
        <v>116.13333333333335</v>
      </c>
      <c r="L5467" s="1">
        <v>15.871555555555554</v>
      </c>
    </row>
    <row r="5468" spans="1:12">
      <c r="A5468" t="s">
        <v>5491</v>
      </c>
      <c r="B5468" s="2">
        <v>42146</v>
      </c>
      <c r="C5468">
        <v>5</v>
      </c>
      <c r="D5468" t="s">
        <v>4</v>
      </c>
      <c r="E5468" t="s">
        <v>8168</v>
      </c>
      <c r="F5468" t="s">
        <v>8027</v>
      </c>
      <c r="G5468">
        <v>12</v>
      </c>
      <c r="H5468">
        <v>2</v>
      </c>
      <c r="I5468">
        <v>6</v>
      </c>
      <c r="J5468" s="1">
        <v>112.41111111111111</v>
      </c>
      <c r="K5468" s="1">
        <f>Sales_Data[[#This Row],[Order Quantity]]*Sales_Data[[#This Row],[Unit Price]]</f>
        <v>674.4666666666667</v>
      </c>
      <c r="L5468" s="1">
        <v>78.687777777777768</v>
      </c>
    </row>
    <row r="5469" spans="1:12">
      <c r="A5469" t="s">
        <v>5492</v>
      </c>
      <c r="B5469" s="2">
        <v>42146</v>
      </c>
      <c r="C5469">
        <v>8</v>
      </c>
      <c r="D5469" t="s">
        <v>4</v>
      </c>
      <c r="E5469" t="s">
        <v>8168</v>
      </c>
      <c r="F5469" t="s">
        <v>8027</v>
      </c>
      <c r="G5469">
        <v>24</v>
      </c>
      <c r="H5469">
        <v>4</v>
      </c>
      <c r="I5469">
        <v>3</v>
      </c>
      <c r="J5469" s="1">
        <v>117.62222222222223</v>
      </c>
      <c r="K5469" s="1">
        <f>Sales_Data[[#This Row],[Order Quantity]]*Sales_Data[[#This Row],[Unit Price]]</f>
        <v>352.86666666666667</v>
      </c>
      <c r="L5469" s="1">
        <v>59.987333333333339</v>
      </c>
    </row>
    <row r="5470" spans="1:12">
      <c r="A5470" t="s">
        <v>5493</v>
      </c>
      <c r="B5470" s="2">
        <v>42146</v>
      </c>
      <c r="C5470">
        <v>10</v>
      </c>
      <c r="D5470" t="s">
        <v>4</v>
      </c>
      <c r="E5470" t="s">
        <v>8168</v>
      </c>
      <c r="F5470" t="s">
        <v>8026</v>
      </c>
      <c r="G5470">
        <v>29</v>
      </c>
      <c r="H5470">
        <v>4</v>
      </c>
      <c r="I5470">
        <v>8</v>
      </c>
      <c r="J5470" s="1">
        <v>288.10000000000002</v>
      </c>
      <c r="K5470" s="1">
        <f>Sales_Data[[#This Row],[Order Quantity]]*Sales_Data[[#This Row],[Unit Price]]</f>
        <v>2304.8000000000002</v>
      </c>
      <c r="L5470" s="1">
        <v>129.64500000000001</v>
      </c>
    </row>
    <row r="5471" spans="1:12">
      <c r="A5471" t="s">
        <v>5494</v>
      </c>
      <c r="B5471" s="2">
        <v>42146</v>
      </c>
      <c r="C5471">
        <v>3</v>
      </c>
      <c r="D5471" t="s">
        <v>4</v>
      </c>
      <c r="E5471" t="s">
        <v>8168</v>
      </c>
      <c r="F5471" t="s">
        <v>8027</v>
      </c>
      <c r="G5471">
        <v>7</v>
      </c>
      <c r="H5471">
        <v>1</v>
      </c>
      <c r="I5471">
        <v>4</v>
      </c>
      <c r="J5471" s="1">
        <v>124.32222222222224</v>
      </c>
      <c r="K5471" s="1">
        <f>Sales_Data[[#This Row],[Order Quantity]]*Sales_Data[[#This Row],[Unit Price]]</f>
        <v>497.28888888888895</v>
      </c>
      <c r="L5471" s="1">
        <v>95.728111111111119</v>
      </c>
    </row>
    <row r="5472" spans="1:12">
      <c r="A5472" t="s">
        <v>5495</v>
      </c>
      <c r="B5472" s="2">
        <v>42147</v>
      </c>
      <c r="C5472">
        <v>15</v>
      </c>
      <c r="D5472" t="s">
        <v>4</v>
      </c>
      <c r="E5472" t="s">
        <v>8168</v>
      </c>
      <c r="F5472" t="s">
        <v>8025</v>
      </c>
      <c r="G5472">
        <v>43</v>
      </c>
      <c r="H5472">
        <v>6</v>
      </c>
      <c r="I5472">
        <v>9</v>
      </c>
      <c r="J5472" s="1">
        <v>123.57777777777778</v>
      </c>
      <c r="K5472" s="1">
        <f>Sales_Data[[#This Row],[Order Quantity]]*Sales_Data[[#This Row],[Unit Price]]</f>
        <v>1112.2</v>
      </c>
      <c r="L5472" s="1">
        <v>61.788888888888891</v>
      </c>
    </row>
    <row r="5473" spans="1:12">
      <c r="A5473" t="s">
        <v>5496</v>
      </c>
      <c r="B5473" s="2">
        <v>42147</v>
      </c>
      <c r="C5473">
        <v>20</v>
      </c>
      <c r="D5473" t="s">
        <v>4</v>
      </c>
      <c r="E5473" t="s">
        <v>8168</v>
      </c>
      <c r="F5473" t="s">
        <v>8028</v>
      </c>
      <c r="G5473">
        <v>56</v>
      </c>
      <c r="H5473">
        <v>8</v>
      </c>
      <c r="I5473">
        <v>3</v>
      </c>
      <c r="J5473" s="1">
        <v>427.31111111111113</v>
      </c>
      <c r="K5473" s="1">
        <f>Sales_Data[[#This Row],[Order Quantity]]*Sales_Data[[#This Row],[Unit Price]]</f>
        <v>1281.9333333333334</v>
      </c>
      <c r="L5473" s="1">
        <v>192.29000000000002</v>
      </c>
    </row>
    <row r="5474" spans="1:12">
      <c r="A5474" t="s">
        <v>5497</v>
      </c>
      <c r="B5474" s="2">
        <v>42148</v>
      </c>
      <c r="C5474">
        <v>16</v>
      </c>
      <c r="D5474" t="s">
        <v>4</v>
      </c>
      <c r="E5474" t="s">
        <v>8168</v>
      </c>
      <c r="F5474" t="s">
        <v>8025</v>
      </c>
      <c r="G5474">
        <v>44</v>
      </c>
      <c r="H5474">
        <v>7</v>
      </c>
      <c r="I5474">
        <v>3</v>
      </c>
      <c r="J5474" s="1">
        <v>264.27777777777777</v>
      </c>
      <c r="K5474" s="1">
        <f>Sales_Data[[#This Row],[Order Quantity]]*Sales_Data[[#This Row],[Unit Price]]</f>
        <v>792.83333333333326</v>
      </c>
      <c r="L5474" s="1">
        <v>219.35055555555556</v>
      </c>
    </row>
    <row r="5475" spans="1:12">
      <c r="A5475" t="s">
        <v>5498</v>
      </c>
      <c r="B5475" s="2">
        <v>42148</v>
      </c>
      <c r="C5475">
        <v>17</v>
      </c>
      <c r="D5475" t="s">
        <v>2</v>
      </c>
      <c r="E5475" t="s">
        <v>8168</v>
      </c>
      <c r="F5475" t="s">
        <v>8025</v>
      </c>
      <c r="G5475">
        <v>49</v>
      </c>
      <c r="H5475">
        <v>7</v>
      </c>
      <c r="I5475">
        <v>9</v>
      </c>
      <c r="J5475" s="1">
        <v>365.52222222222224</v>
      </c>
      <c r="K5475" s="1">
        <f>Sales_Data[[#This Row],[Order Quantity]]*Sales_Data[[#This Row],[Unit Price]]</f>
        <v>3289.7000000000003</v>
      </c>
      <c r="L5475" s="1">
        <v>186.41633333333334</v>
      </c>
    </row>
    <row r="5476" spans="1:12">
      <c r="A5476" t="s">
        <v>5499</v>
      </c>
      <c r="B5476" s="2">
        <v>42148</v>
      </c>
      <c r="C5476">
        <v>7</v>
      </c>
      <c r="D5476" t="s">
        <v>4</v>
      </c>
      <c r="E5476" t="s">
        <v>8168</v>
      </c>
      <c r="F5476" t="s">
        <v>8027</v>
      </c>
      <c r="G5476">
        <v>19</v>
      </c>
      <c r="H5476">
        <v>3</v>
      </c>
      <c r="I5476">
        <v>2</v>
      </c>
      <c r="J5476" s="1">
        <v>204.72222222222223</v>
      </c>
      <c r="K5476" s="1">
        <f>Sales_Data[[#This Row],[Order Quantity]]*Sales_Data[[#This Row],[Unit Price]]</f>
        <v>409.44444444444446</v>
      </c>
      <c r="L5476" s="1">
        <v>118.73888888888888</v>
      </c>
    </row>
    <row r="5477" spans="1:12">
      <c r="A5477" t="s">
        <v>5500</v>
      </c>
      <c r="B5477" s="2">
        <v>42149</v>
      </c>
      <c r="C5477">
        <v>3</v>
      </c>
      <c r="D5477" t="s">
        <v>4</v>
      </c>
      <c r="E5477" t="s">
        <v>8168</v>
      </c>
      <c r="F5477" t="s">
        <v>8027</v>
      </c>
      <c r="G5477">
        <v>9</v>
      </c>
      <c r="H5477">
        <v>2</v>
      </c>
      <c r="I5477">
        <v>3</v>
      </c>
      <c r="J5477" s="1">
        <v>432.52222222222224</v>
      </c>
      <c r="K5477" s="1">
        <f>Sales_Data[[#This Row],[Order Quantity]]*Sales_Data[[#This Row],[Unit Price]]</f>
        <v>1297.5666666666666</v>
      </c>
      <c r="L5477" s="1">
        <v>233.56200000000004</v>
      </c>
    </row>
    <row r="5478" spans="1:12">
      <c r="A5478" t="s">
        <v>5501</v>
      </c>
      <c r="B5478" s="2">
        <v>42150</v>
      </c>
      <c r="C5478">
        <v>12</v>
      </c>
      <c r="D5478" t="s">
        <v>4</v>
      </c>
      <c r="E5478" t="s">
        <v>8168</v>
      </c>
      <c r="F5478" t="s">
        <v>8026</v>
      </c>
      <c r="G5478">
        <v>33</v>
      </c>
      <c r="H5478">
        <v>5</v>
      </c>
      <c r="I5478">
        <v>3</v>
      </c>
      <c r="J5478" s="1">
        <v>261.3</v>
      </c>
      <c r="K5478" s="1">
        <f>Sales_Data[[#This Row],[Order Quantity]]*Sales_Data[[#This Row],[Unit Price]]</f>
        <v>783.90000000000009</v>
      </c>
      <c r="L5478" s="1">
        <v>143.71500000000003</v>
      </c>
    </row>
    <row r="5479" spans="1:12">
      <c r="A5479" t="s">
        <v>5502</v>
      </c>
      <c r="B5479" s="2">
        <v>42150</v>
      </c>
      <c r="C5479">
        <v>11</v>
      </c>
      <c r="D5479" t="s">
        <v>2</v>
      </c>
      <c r="E5479" t="s">
        <v>8168</v>
      </c>
      <c r="F5479" t="s">
        <v>8026</v>
      </c>
      <c r="G5479">
        <v>32</v>
      </c>
      <c r="H5479">
        <v>5</v>
      </c>
      <c r="I5479">
        <v>4</v>
      </c>
      <c r="J5479" s="1">
        <v>290.33333333333331</v>
      </c>
      <c r="K5479" s="1">
        <f>Sales_Data[[#This Row],[Order Quantity]]*Sales_Data[[#This Row],[Unit Price]]</f>
        <v>1161.3333333333333</v>
      </c>
      <c r="L5479" s="1">
        <v>148.07000000000002</v>
      </c>
    </row>
    <row r="5480" spans="1:12">
      <c r="A5480" t="s">
        <v>5503</v>
      </c>
      <c r="B5480" s="2">
        <v>42150</v>
      </c>
      <c r="C5480">
        <v>2</v>
      </c>
      <c r="D5480" t="s">
        <v>2</v>
      </c>
      <c r="E5480" t="s">
        <v>8168</v>
      </c>
      <c r="F5480" t="s">
        <v>8027</v>
      </c>
      <c r="G5480">
        <v>4</v>
      </c>
      <c r="H5480">
        <v>1</v>
      </c>
      <c r="I5480">
        <v>8</v>
      </c>
      <c r="J5480" s="1">
        <v>117.62222222222223</v>
      </c>
      <c r="K5480" s="1">
        <f>Sales_Data[[#This Row],[Order Quantity]]*Sales_Data[[#This Row],[Unit Price]]</f>
        <v>940.97777777777787</v>
      </c>
      <c r="L5480" s="1">
        <v>99.978888888888889</v>
      </c>
    </row>
    <row r="5481" spans="1:12">
      <c r="A5481" t="s">
        <v>5504</v>
      </c>
      <c r="B5481" s="2">
        <v>42150</v>
      </c>
      <c r="C5481">
        <v>11</v>
      </c>
      <c r="D5481" t="s">
        <v>2</v>
      </c>
      <c r="E5481" t="s">
        <v>8168</v>
      </c>
      <c r="F5481" t="s">
        <v>8026</v>
      </c>
      <c r="G5481">
        <v>32</v>
      </c>
      <c r="H5481">
        <v>5</v>
      </c>
      <c r="I5481">
        <v>7</v>
      </c>
      <c r="J5481" s="1">
        <v>20.844444444444445</v>
      </c>
      <c r="K5481" s="1">
        <f>Sales_Data[[#This Row],[Order Quantity]]*Sales_Data[[#This Row],[Unit Price]]</f>
        <v>145.91111111111113</v>
      </c>
      <c r="L5481" s="1">
        <v>8.5462222222222213</v>
      </c>
    </row>
    <row r="5482" spans="1:12">
      <c r="A5482" t="s">
        <v>5505</v>
      </c>
      <c r="B5482" s="2">
        <v>42151</v>
      </c>
      <c r="C5482">
        <v>16</v>
      </c>
      <c r="D5482" t="s">
        <v>4</v>
      </c>
      <c r="E5482" t="s">
        <v>8168</v>
      </c>
      <c r="F5482" t="s">
        <v>8025</v>
      </c>
      <c r="G5482">
        <v>45</v>
      </c>
      <c r="H5482">
        <v>7</v>
      </c>
      <c r="I5482">
        <v>6</v>
      </c>
      <c r="J5482" s="1">
        <v>206.21111111111111</v>
      </c>
      <c r="K5482" s="1">
        <f>Sales_Data[[#This Row],[Order Quantity]]*Sales_Data[[#This Row],[Unit Price]]</f>
        <v>1237.2666666666667</v>
      </c>
      <c r="L5482" s="1">
        <v>90.732888888888894</v>
      </c>
    </row>
    <row r="5483" spans="1:12">
      <c r="A5483" t="s">
        <v>5506</v>
      </c>
      <c r="B5483" s="2">
        <v>42152</v>
      </c>
      <c r="C5483">
        <v>1</v>
      </c>
      <c r="D5483" t="s">
        <v>4</v>
      </c>
      <c r="E5483" t="s">
        <v>8168</v>
      </c>
      <c r="F5483" t="s">
        <v>8027</v>
      </c>
      <c r="G5483">
        <v>1</v>
      </c>
      <c r="H5483">
        <v>1</v>
      </c>
      <c r="I5483">
        <v>6</v>
      </c>
      <c r="J5483" s="1">
        <v>282.14444444444445</v>
      </c>
      <c r="K5483" s="1">
        <f>Sales_Data[[#This Row],[Order Quantity]]*Sales_Data[[#This Row],[Unit Price]]</f>
        <v>1692.8666666666668</v>
      </c>
      <c r="L5483" s="1">
        <v>180.57244444444444</v>
      </c>
    </row>
    <row r="5484" spans="1:12">
      <c r="A5484" t="s">
        <v>5507</v>
      </c>
      <c r="B5484" s="2">
        <v>42152</v>
      </c>
      <c r="C5484">
        <v>15</v>
      </c>
      <c r="D5484" t="s">
        <v>4</v>
      </c>
      <c r="E5484" t="s">
        <v>8168</v>
      </c>
      <c r="F5484" t="s">
        <v>8025</v>
      </c>
      <c r="G5484">
        <v>44</v>
      </c>
      <c r="H5484">
        <v>6</v>
      </c>
      <c r="I5484">
        <v>2</v>
      </c>
      <c r="J5484" s="1">
        <v>90.077777777777783</v>
      </c>
      <c r="K5484" s="1">
        <f>Sales_Data[[#This Row],[Order Quantity]]*Sales_Data[[#This Row],[Unit Price]]</f>
        <v>180.15555555555557</v>
      </c>
      <c r="L5484" s="1">
        <v>63.054444444444442</v>
      </c>
    </row>
    <row r="5485" spans="1:12">
      <c r="A5485" t="s">
        <v>5508</v>
      </c>
      <c r="B5485" s="2">
        <v>42152</v>
      </c>
      <c r="C5485">
        <v>12</v>
      </c>
      <c r="D5485" t="s">
        <v>4</v>
      </c>
      <c r="E5485" t="s">
        <v>8168</v>
      </c>
      <c r="F5485" t="s">
        <v>8026</v>
      </c>
      <c r="G5485">
        <v>33</v>
      </c>
      <c r="H5485">
        <v>5</v>
      </c>
      <c r="I5485">
        <v>5</v>
      </c>
      <c r="J5485" s="1">
        <v>20.844444444444445</v>
      </c>
      <c r="K5485" s="1">
        <f>Sales_Data[[#This Row],[Order Quantity]]*Sales_Data[[#This Row],[Unit Price]]</f>
        <v>104.22222222222223</v>
      </c>
      <c r="L5485" s="1">
        <v>15.424888888888887</v>
      </c>
    </row>
    <row r="5486" spans="1:12">
      <c r="A5486" t="s">
        <v>5509</v>
      </c>
      <c r="B5486" s="2">
        <v>42152</v>
      </c>
      <c r="C5486">
        <v>14</v>
      </c>
      <c r="D5486" t="s">
        <v>4</v>
      </c>
      <c r="E5486" t="s">
        <v>8168</v>
      </c>
      <c r="F5486" t="s">
        <v>8026</v>
      </c>
      <c r="G5486">
        <v>41</v>
      </c>
      <c r="H5486">
        <v>6</v>
      </c>
      <c r="I5486">
        <v>9</v>
      </c>
      <c r="J5486" s="1">
        <v>434.75555555555559</v>
      </c>
      <c r="K5486" s="1">
        <f>Sales_Data[[#This Row],[Order Quantity]]*Sales_Data[[#This Row],[Unit Price]]</f>
        <v>3912.8</v>
      </c>
      <c r="L5486" s="1">
        <v>173.90222222222224</v>
      </c>
    </row>
    <row r="5487" spans="1:12">
      <c r="A5487" t="s">
        <v>5510</v>
      </c>
      <c r="B5487" s="2">
        <v>42153</v>
      </c>
      <c r="C5487">
        <v>11</v>
      </c>
      <c r="D5487" t="s">
        <v>4</v>
      </c>
      <c r="E5487" t="s">
        <v>8168</v>
      </c>
      <c r="F5487" t="s">
        <v>8026</v>
      </c>
      <c r="G5487">
        <v>31</v>
      </c>
      <c r="H5487">
        <v>5</v>
      </c>
      <c r="I5487">
        <v>4</v>
      </c>
      <c r="J5487" s="1">
        <v>29.777777777777779</v>
      </c>
      <c r="K5487" s="1">
        <f>Sales_Data[[#This Row],[Order Quantity]]*Sales_Data[[#This Row],[Unit Price]]</f>
        <v>119.11111111111111</v>
      </c>
      <c r="L5487" s="1">
        <v>23.22666666666667</v>
      </c>
    </row>
    <row r="5488" spans="1:12">
      <c r="A5488" t="s">
        <v>5511</v>
      </c>
      <c r="B5488" s="2">
        <v>42153</v>
      </c>
      <c r="C5488">
        <v>10</v>
      </c>
      <c r="D5488" t="s">
        <v>3</v>
      </c>
      <c r="E5488" t="s">
        <v>8168</v>
      </c>
      <c r="F5488" t="s">
        <v>8026</v>
      </c>
      <c r="G5488">
        <v>29</v>
      </c>
      <c r="H5488">
        <v>4</v>
      </c>
      <c r="I5488">
        <v>3</v>
      </c>
      <c r="J5488" s="1">
        <v>285.86666666666667</v>
      </c>
      <c r="K5488" s="1">
        <f>Sales_Data[[#This Row],[Order Quantity]]*Sales_Data[[#This Row],[Unit Price]]</f>
        <v>857.6</v>
      </c>
      <c r="L5488" s="1">
        <v>242.98666666666668</v>
      </c>
    </row>
    <row r="5489" spans="1:12">
      <c r="A5489" t="s">
        <v>5512</v>
      </c>
      <c r="B5489" s="2">
        <v>42153</v>
      </c>
      <c r="C5489">
        <v>15</v>
      </c>
      <c r="D5489" t="s">
        <v>4</v>
      </c>
      <c r="E5489" t="s">
        <v>8168</v>
      </c>
      <c r="F5489" t="s">
        <v>8025</v>
      </c>
      <c r="G5489">
        <v>41</v>
      </c>
      <c r="H5489">
        <v>6</v>
      </c>
      <c r="I5489">
        <v>5</v>
      </c>
      <c r="J5489" s="1">
        <v>195.78888888888889</v>
      </c>
      <c r="K5489" s="1">
        <f>Sales_Data[[#This Row],[Order Quantity]]*Sales_Data[[#This Row],[Unit Price]]</f>
        <v>978.94444444444446</v>
      </c>
      <c r="L5489" s="1">
        <v>103.76811111111112</v>
      </c>
    </row>
    <row r="5490" spans="1:12">
      <c r="A5490" t="s">
        <v>5513</v>
      </c>
      <c r="B5490" s="2">
        <v>42153</v>
      </c>
      <c r="C5490">
        <v>8</v>
      </c>
      <c r="D5490" t="s">
        <v>4</v>
      </c>
      <c r="E5490" t="s">
        <v>8168</v>
      </c>
      <c r="F5490" t="s">
        <v>8027</v>
      </c>
      <c r="G5490">
        <v>22</v>
      </c>
      <c r="H5490">
        <v>3</v>
      </c>
      <c r="I5490">
        <v>6</v>
      </c>
      <c r="J5490" s="1">
        <v>26.055555555555557</v>
      </c>
      <c r="K5490" s="1">
        <f>Sales_Data[[#This Row],[Order Quantity]]*Sales_Data[[#This Row],[Unit Price]]</f>
        <v>156.33333333333334</v>
      </c>
      <c r="L5490" s="1">
        <v>21.626111111111111</v>
      </c>
    </row>
    <row r="5491" spans="1:12">
      <c r="A5491" t="s">
        <v>5514</v>
      </c>
      <c r="B5491" s="2">
        <v>42153</v>
      </c>
      <c r="C5491">
        <v>8</v>
      </c>
      <c r="D5491" t="s">
        <v>4</v>
      </c>
      <c r="E5491" t="s">
        <v>8168</v>
      </c>
      <c r="F5491" t="s">
        <v>8027</v>
      </c>
      <c r="G5491">
        <v>22</v>
      </c>
      <c r="H5491">
        <v>4</v>
      </c>
      <c r="I5491">
        <v>6</v>
      </c>
      <c r="J5491" s="1">
        <v>445.92222222222222</v>
      </c>
      <c r="K5491" s="1">
        <f>Sales_Data[[#This Row],[Order Quantity]]*Sales_Data[[#This Row],[Unit Price]]</f>
        <v>2675.5333333333333</v>
      </c>
      <c r="L5491" s="1">
        <v>280.93099999999998</v>
      </c>
    </row>
    <row r="5492" spans="1:12">
      <c r="A5492" t="s">
        <v>5515</v>
      </c>
      <c r="B5492" s="2">
        <v>42153</v>
      </c>
      <c r="C5492">
        <v>11</v>
      </c>
      <c r="D5492" t="s">
        <v>4</v>
      </c>
      <c r="E5492" t="s">
        <v>8168</v>
      </c>
      <c r="F5492" t="s">
        <v>8026</v>
      </c>
      <c r="G5492">
        <v>30</v>
      </c>
      <c r="H5492">
        <v>5</v>
      </c>
      <c r="I5492">
        <v>3</v>
      </c>
      <c r="J5492" s="1">
        <v>118.36666666666666</v>
      </c>
      <c r="K5492" s="1">
        <f>Sales_Data[[#This Row],[Order Quantity]]*Sales_Data[[#This Row],[Unit Price]]</f>
        <v>355.09999999999997</v>
      </c>
      <c r="L5492" s="1">
        <v>87.591333333333338</v>
      </c>
    </row>
    <row r="5493" spans="1:12">
      <c r="A5493" t="s">
        <v>5516</v>
      </c>
      <c r="B5493" s="2">
        <v>42153</v>
      </c>
      <c r="C5493">
        <v>3</v>
      </c>
      <c r="D5493" t="s">
        <v>4</v>
      </c>
      <c r="E5493" t="s">
        <v>8168</v>
      </c>
      <c r="F5493" t="s">
        <v>8027</v>
      </c>
      <c r="G5493">
        <v>8</v>
      </c>
      <c r="H5493">
        <v>1</v>
      </c>
      <c r="I5493">
        <v>7</v>
      </c>
      <c r="J5493" s="1">
        <v>122.08888888888889</v>
      </c>
      <c r="K5493" s="1">
        <f>Sales_Data[[#This Row],[Order Quantity]]*Sales_Data[[#This Row],[Unit Price]]</f>
        <v>854.62222222222226</v>
      </c>
      <c r="L5493" s="1">
        <v>102.55466666666666</v>
      </c>
    </row>
    <row r="5494" spans="1:12">
      <c r="A5494" t="s">
        <v>5517</v>
      </c>
      <c r="B5494" s="2">
        <v>42154</v>
      </c>
      <c r="C5494">
        <v>19</v>
      </c>
      <c r="D5494" t="s">
        <v>4</v>
      </c>
      <c r="E5494" t="s">
        <v>8168</v>
      </c>
      <c r="F5494" t="s">
        <v>8028</v>
      </c>
      <c r="G5494">
        <v>55</v>
      </c>
      <c r="H5494">
        <v>8</v>
      </c>
      <c r="I5494">
        <v>5</v>
      </c>
      <c r="J5494" s="1">
        <v>116.13333333333334</v>
      </c>
      <c r="K5494" s="1">
        <f>Sales_Data[[#This Row],[Order Quantity]]*Sales_Data[[#This Row],[Unit Price]]</f>
        <v>580.66666666666674</v>
      </c>
      <c r="L5494" s="1">
        <v>65.034666666666681</v>
      </c>
    </row>
    <row r="5495" spans="1:12">
      <c r="A5495" t="s">
        <v>5518</v>
      </c>
      <c r="B5495" s="2">
        <v>42154</v>
      </c>
      <c r="C5495">
        <v>10</v>
      </c>
      <c r="D5495" t="s">
        <v>3</v>
      </c>
      <c r="E5495" t="s">
        <v>8168</v>
      </c>
      <c r="F5495" t="s">
        <v>8027</v>
      </c>
      <c r="G5495">
        <v>27</v>
      </c>
      <c r="H5495">
        <v>4</v>
      </c>
      <c r="I5495">
        <v>9</v>
      </c>
      <c r="J5495" s="1">
        <v>686.37777777777785</v>
      </c>
      <c r="K5495" s="1">
        <f>Sales_Data[[#This Row],[Order Quantity]]*Sales_Data[[#This Row],[Unit Price]]</f>
        <v>6177.4000000000005</v>
      </c>
      <c r="L5495" s="1">
        <v>377.50777777777785</v>
      </c>
    </row>
    <row r="5496" spans="1:12">
      <c r="A5496" t="s">
        <v>5519</v>
      </c>
      <c r="B5496" s="2">
        <v>42154</v>
      </c>
      <c r="C5496">
        <v>5</v>
      </c>
      <c r="D5496" t="s">
        <v>2</v>
      </c>
      <c r="E5496" t="s">
        <v>8168</v>
      </c>
      <c r="F5496" t="s">
        <v>8027</v>
      </c>
      <c r="G5496">
        <v>14</v>
      </c>
      <c r="H5496">
        <v>2</v>
      </c>
      <c r="I5496">
        <v>1</v>
      </c>
      <c r="J5496" s="1">
        <v>389.34444444444443</v>
      </c>
      <c r="K5496" s="1">
        <f>Sales_Data[[#This Row],[Order Quantity]]*Sales_Data[[#This Row],[Unit Price]]</f>
        <v>389.34444444444443</v>
      </c>
      <c r="L5496" s="1">
        <v>221.9263333333333</v>
      </c>
    </row>
    <row r="5497" spans="1:12">
      <c r="A5497" t="s">
        <v>5520</v>
      </c>
      <c r="B5497" s="2">
        <v>42154</v>
      </c>
      <c r="C5497">
        <v>7</v>
      </c>
      <c r="D5497" t="s">
        <v>2</v>
      </c>
      <c r="E5497" t="s">
        <v>8168</v>
      </c>
      <c r="F5497" t="s">
        <v>8027</v>
      </c>
      <c r="G5497">
        <v>21</v>
      </c>
      <c r="H5497">
        <v>3</v>
      </c>
      <c r="I5497">
        <v>6</v>
      </c>
      <c r="J5497" s="1">
        <v>130.27777777777777</v>
      </c>
      <c r="K5497" s="1">
        <f>Sales_Data[[#This Row],[Order Quantity]]*Sales_Data[[#This Row],[Unit Price]]</f>
        <v>781.66666666666663</v>
      </c>
      <c r="L5497" s="1">
        <v>110.73611111111111</v>
      </c>
    </row>
    <row r="5498" spans="1:12">
      <c r="A5498" t="s">
        <v>5521</v>
      </c>
      <c r="B5498" s="2">
        <v>42154</v>
      </c>
      <c r="C5498">
        <v>8</v>
      </c>
      <c r="D5498" t="s">
        <v>2</v>
      </c>
      <c r="E5498" t="s">
        <v>8168</v>
      </c>
      <c r="F5498" t="s">
        <v>8027</v>
      </c>
      <c r="G5498">
        <v>22</v>
      </c>
      <c r="H5498">
        <v>3</v>
      </c>
      <c r="I5498">
        <v>5</v>
      </c>
      <c r="J5498" s="1">
        <v>594.81111111111113</v>
      </c>
      <c r="K5498" s="1">
        <f>Sales_Data[[#This Row],[Order Quantity]]*Sales_Data[[#This Row],[Unit Price]]</f>
        <v>2974.0555555555557</v>
      </c>
      <c r="L5498" s="1">
        <v>458.00455555555556</v>
      </c>
    </row>
    <row r="5499" spans="1:12">
      <c r="A5499" t="s">
        <v>5522</v>
      </c>
      <c r="B5499" s="2">
        <v>42154</v>
      </c>
      <c r="C5499">
        <v>3</v>
      </c>
      <c r="D5499" t="s">
        <v>4</v>
      </c>
      <c r="E5499" t="s">
        <v>8168</v>
      </c>
      <c r="F5499" t="s">
        <v>8027</v>
      </c>
      <c r="G5499">
        <v>8</v>
      </c>
      <c r="H5499">
        <v>1</v>
      </c>
      <c r="I5499">
        <v>2</v>
      </c>
      <c r="J5499" s="1">
        <v>29.777777777777779</v>
      </c>
      <c r="K5499" s="1">
        <f>Sales_Data[[#This Row],[Order Quantity]]*Sales_Data[[#This Row],[Unit Price]]</f>
        <v>59.555555555555557</v>
      </c>
      <c r="L5499" s="1">
        <v>20.248888888888889</v>
      </c>
    </row>
    <row r="5500" spans="1:12">
      <c r="A5500" t="s">
        <v>5523</v>
      </c>
      <c r="B5500" s="2">
        <v>42155</v>
      </c>
      <c r="C5500">
        <v>13</v>
      </c>
      <c r="D5500" t="s">
        <v>4</v>
      </c>
      <c r="E5500" t="s">
        <v>8168</v>
      </c>
      <c r="F5500" t="s">
        <v>8026</v>
      </c>
      <c r="G5500">
        <v>36</v>
      </c>
      <c r="H5500">
        <v>5</v>
      </c>
      <c r="I5500">
        <v>2</v>
      </c>
      <c r="J5500" s="1">
        <v>618.63333333333333</v>
      </c>
      <c r="K5500" s="1">
        <f>Sales_Data[[#This Row],[Order Quantity]]*Sales_Data[[#This Row],[Unit Price]]</f>
        <v>1237.2666666666667</v>
      </c>
      <c r="L5500" s="1">
        <v>463.97499999999997</v>
      </c>
    </row>
    <row r="5501" spans="1:12">
      <c r="A5501" t="s">
        <v>5524</v>
      </c>
      <c r="B5501" s="2">
        <v>42155</v>
      </c>
      <c r="C5501">
        <v>7</v>
      </c>
      <c r="D5501" t="s">
        <v>4</v>
      </c>
      <c r="E5501" t="s">
        <v>8168</v>
      </c>
      <c r="F5501" t="s">
        <v>8027</v>
      </c>
      <c r="G5501">
        <v>18</v>
      </c>
      <c r="H5501">
        <v>3</v>
      </c>
      <c r="I5501">
        <v>4</v>
      </c>
      <c r="J5501" s="1">
        <v>107.94444444444444</v>
      </c>
      <c r="K5501" s="1">
        <f>Sales_Data[[#This Row],[Order Quantity]]*Sales_Data[[#This Row],[Unit Price]]</f>
        <v>431.77777777777777</v>
      </c>
      <c r="L5501" s="1">
        <v>56.13111111111111</v>
      </c>
    </row>
    <row r="5502" spans="1:12">
      <c r="A5502" t="s">
        <v>5525</v>
      </c>
      <c r="B5502" s="2">
        <v>42155</v>
      </c>
      <c r="C5502">
        <v>9</v>
      </c>
      <c r="D5502" t="s">
        <v>4</v>
      </c>
      <c r="E5502" t="s">
        <v>8168</v>
      </c>
      <c r="F5502" t="s">
        <v>8027</v>
      </c>
      <c r="G5502">
        <v>26</v>
      </c>
      <c r="H5502">
        <v>4</v>
      </c>
      <c r="I5502">
        <v>7</v>
      </c>
      <c r="J5502" s="1">
        <v>188.34444444444446</v>
      </c>
      <c r="K5502" s="1">
        <f>Sales_Data[[#This Row],[Order Quantity]]*Sales_Data[[#This Row],[Unit Price]]</f>
        <v>1318.4111111111113</v>
      </c>
      <c r="L5502" s="1">
        <v>156.3258888888889</v>
      </c>
    </row>
    <row r="5503" spans="1:12">
      <c r="A5503" t="s">
        <v>5526</v>
      </c>
      <c r="B5503" s="2">
        <v>42155</v>
      </c>
      <c r="C5503">
        <v>8</v>
      </c>
      <c r="D5503" t="s">
        <v>2</v>
      </c>
      <c r="E5503" t="s">
        <v>8168</v>
      </c>
      <c r="F5503" t="s">
        <v>8027</v>
      </c>
      <c r="G5503">
        <v>22</v>
      </c>
      <c r="H5503">
        <v>3</v>
      </c>
      <c r="I5503">
        <v>4</v>
      </c>
      <c r="J5503" s="1">
        <v>29.777777777777779</v>
      </c>
      <c r="K5503" s="1">
        <f>Sales_Data[[#This Row],[Order Quantity]]*Sales_Data[[#This Row],[Unit Price]]</f>
        <v>119.11111111111111</v>
      </c>
      <c r="L5503" s="1">
        <v>19.355555555555558</v>
      </c>
    </row>
    <row r="5504" spans="1:12">
      <c r="A5504" t="s">
        <v>5527</v>
      </c>
      <c r="B5504" s="2">
        <v>42156</v>
      </c>
      <c r="C5504">
        <v>15</v>
      </c>
      <c r="D5504" t="s">
        <v>2</v>
      </c>
      <c r="E5504" t="s">
        <v>8168</v>
      </c>
      <c r="F5504" t="s">
        <v>8025</v>
      </c>
      <c r="G5504">
        <v>43</v>
      </c>
      <c r="H5504">
        <v>6</v>
      </c>
      <c r="I5504">
        <v>4</v>
      </c>
      <c r="J5504" s="1">
        <v>330.53333333333336</v>
      </c>
      <c r="K5504" s="1">
        <f>Sales_Data[[#This Row],[Order Quantity]]*Sales_Data[[#This Row],[Unit Price]]</f>
        <v>1322.1333333333334</v>
      </c>
      <c r="L5504" s="1">
        <v>171.87733333333335</v>
      </c>
    </row>
    <row r="5505" spans="1:12">
      <c r="A5505" t="s">
        <v>5528</v>
      </c>
      <c r="B5505" s="2">
        <v>42156</v>
      </c>
      <c r="C5505">
        <v>12</v>
      </c>
      <c r="D5505" t="s">
        <v>2</v>
      </c>
      <c r="E5505" t="s">
        <v>8168</v>
      </c>
      <c r="F5505" t="s">
        <v>8026</v>
      </c>
      <c r="G5505">
        <v>34</v>
      </c>
      <c r="H5505">
        <v>5</v>
      </c>
      <c r="I5505">
        <v>2</v>
      </c>
      <c r="J5505" s="1">
        <v>428.8</v>
      </c>
      <c r="K5505" s="1">
        <f>Sales_Data[[#This Row],[Order Quantity]]*Sales_Data[[#This Row],[Unit Price]]</f>
        <v>857.6</v>
      </c>
      <c r="L5505" s="1">
        <v>227.26400000000001</v>
      </c>
    </row>
    <row r="5506" spans="1:12">
      <c r="A5506" t="s">
        <v>5529</v>
      </c>
      <c r="B5506" s="2">
        <v>42156</v>
      </c>
      <c r="C5506">
        <v>19</v>
      </c>
      <c r="D5506" t="s">
        <v>4</v>
      </c>
      <c r="E5506" t="s">
        <v>8168</v>
      </c>
      <c r="F5506" t="s">
        <v>8028</v>
      </c>
      <c r="G5506">
        <v>53</v>
      </c>
      <c r="H5506">
        <v>8</v>
      </c>
      <c r="I5506">
        <v>3</v>
      </c>
      <c r="J5506" s="1">
        <v>93.055555555555557</v>
      </c>
      <c r="K5506" s="1">
        <f>Sales_Data[[#This Row],[Order Quantity]]*Sales_Data[[#This Row],[Unit Price]]</f>
        <v>279.16666666666669</v>
      </c>
      <c r="L5506" s="1">
        <v>62.347222222222221</v>
      </c>
    </row>
    <row r="5507" spans="1:12">
      <c r="A5507" t="s">
        <v>5530</v>
      </c>
      <c r="B5507" s="2">
        <v>42156</v>
      </c>
      <c r="C5507">
        <v>5</v>
      </c>
      <c r="D5507" t="s">
        <v>4</v>
      </c>
      <c r="E5507" t="s">
        <v>8168</v>
      </c>
      <c r="F5507" t="s">
        <v>8027</v>
      </c>
      <c r="G5507">
        <v>13</v>
      </c>
      <c r="H5507">
        <v>2</v>
      </c>
      <c r="I5507">
        <v>4</v>
      </c>
      <c r="J5507" s="1">
        <v>122.08888888888889</v>
      </c>
      <c r="K5507" s="1">
        <f>Sales_Data[[#This Row],[Order Quantity]]*Sales_Data[[#This Row],[Unit Price]]</f>
        <v>488.35555555555555</v>
      </c>
      <c r="L5507" s="1">
        <v>85.462222222222223</v>
      </c>
    </row>
    <row r="5508" spans="1:12">
      <c r="A5508" t="s">
        <v>5531</v>
      </c>
      <c r="B5508" s="2">
        <v>42156</v>
      </c>
      <c r="C5508">
        <v>12</v>
      </c>
      <c r="D5508" t="s">
        <v>4</v>
      </c>
      <c r="E5508" t="s">
        <v>8168</v>
      </c>
      <c r="F5508" t="s">
        <v>8026</v>
      </c>
      <c r="G5508">
        <v>35</v>
      </c>
      <c r="H5508">
        <v>5</v>
      </c>
      <c r="I5508">
        <v>8</v>
      </c>
      <c r="J5508" s="1">
        <v>100.5</v>
      </c>
      <c r="K5508" s="1">
        <f>Sales_Data[[#This Row],[Order Quantity]]*Sales_Data[[#This Row],[Unit Price]]</f>
        <v>804</v>
      </c>
      <c r="L5508" s="1">
        <v>83.415000000000006</v>
      </c>
    </row>
    <row r="5509" spans="1:12">
      <c r="A5509" t="s">
        <v>5532</v>
      </c>
      <c r="B5509" s="2">
        <v>42156</v>
      </c>
      <c r="C5509">
        <v>20</v>
      </c>
      <c r="D5509" t="s">
        <v>4</v>
      </c>
      <c r="E5509" t="s">
        <v>8168</v>
      </c>
      <c r="F5509" t="s">
        <v>8028</v>
      </c>
      <c r="G5509">
        <v>57</v>
      </c>
      <c r="H5509">
        <v>8</v>
      </c>
      <c r="I5509">
        <v>5</v>
      </c>
      <c r="J5509" s="1">
        <v>628.31111111111113</v>
      </c>
      <c r="K5509" s="1">
        <f>Sales_Data[[#This Row],[Order Quantity]]*Sales_Data[[#This Row],[Unit Price]]</f>
        <v>3141.5555555555557</v>
      </c>
      <c r="L5509" s="1">
        <v>351.85422222222229</v>
      </c>
    </row>
    <row r="5510" spans="1:12">
      <c r="A5510" t="s">
        <v>5533</v>
      </c>
      <c r="B5510" s="2">
        <v>42157</v>
      </c>
      <c r="C5510">
        <v>1</v>
      </c>
      <c r="D5510" t="s">
        <v>2</v>
      </c>
      <c r="E5510" t="s">
        <v>8168</v>
      </c>
      <c r="F5510" t="s">
        <v>8027</v>
      </c>
      <c r="G5510">
        <v>1</v>
      </c>
      <c r="H5510">
        <v>1</v>
      </c>
      <c r="I5510">
        <v>1</v>
      </c>
      <c r="J5510" s="1">
        <v>440.71111111111111</v>
      </c>
      <c r="K5510" s="1">
        <f>Sales_Data[[#This Row],[Order Quantity]]*Sales_Data[[#This Row],[Unit Price]]</f>
        <v>440.71111111111111</v>
      </c>
      <c r="L5510" s="1">
        <v>211.54133333333334</v>
      </c>
    </row>
    <row r="5511" spans="1:12">
      <c r="A5511" t="s">
        <v>5534</v>
      </c>
      <c r="B5511" s="2">
        <v>42157</v>
      </c>
      <c r="C5511">
        <v>8</v>
      </c>
      <c r="D5511" t="s">
        <v>3</v>
      </c>
      <c r="E5511" t="s">
        <v>8168</v>
      </c>
      <c r="F5511" t="s">
        <v>8027</v>
      </c>
      <c r="G5511">
        <v>21</v>
      </c>
      <c r="H5511">
        <v>3</v>
      </c>
      <c r="I5511">
        <v>7</v>
      </c>
      <c r="J5511" s="1">
        <v>396.04444444444448</v>
      </c>
      <c r="K5511" s="1">
        <f>Sales_Data[[#This Row],[Order Quantity]]*Sales_Data[[#This Row],[Unit Price]]</f>
        <v>2772.3111111111111</v>
      </c>
      <c r="L5511" s="1">
        <v>300.99377777777778</v>
      </c>
    </row>
    <row r="5512" spans="1:12">
      <c r="A5512" t="s">
        <v>5535</v>
      </c>
      <c r="B5512" s="2">
        <v>42157</v>
      </c>
      <c r="C5512">
        <v>5</v>
      </c>
      <c r="D5512" t="s">
        <v>4</v>
      </c>
      <c r="E5512" t="s">
        <v>8168</v>
      </c>
      <c r="F5512" t="s">
        <v>8027</v>
      </c>
      <c r="G5512">
        <v>14</v>
      </c>
      <c r="H5512">
        <v>2</v>
      </c>
      <c r="I5512">
        <v>9</v>
      </c>
      <c r="J5512" s="1">
        <v>103.47777777777779</v>
      </c>
      <c r="K5512" s="1">
        <f>Sales_Data[[#This Row],[Order Quantity]]*Sales_Data[[#This Row],[Unit Price]]</f>
        <v>931.30000000000007</v>
      </c>
      <c r="L5512" s="1">
        <v>49.669333333333334</v>
      </c>
    </row>
    <row r="5513" spans="1:12">
      <c r="A5513" t="s">
        <v>5536</v>
      </c>
      <c r="B5513" s="2">
        <v>42157</v>
      </c>
      <c r="C5513">
        <v>5</v>
      </c>
      <c r="D5513" t="s">
        <v>2</v>
      </c>
      <c r="E5513" t="s">
        <v>8168</v>
      </c>
      <c r="F5513" t="s">
        <v>8027</v>
      </c>
      <c r="G5513">
        <v>14</v>
      </c>
      <c r="H5513">
        <v>2</v>
      </c>
      <c r="I5513">
        <v>2</v>
      </c>
      <c r="J5513" s="1">
        <v>249.38888888888889</v>
      </c>
      <c r="K5513" s="1">
        <f>Sales_Data[[#This Row],[Order Quantity]]*Sales_Data[[#This Row],[Unit Price]]</f>
        <v>498.77777777777777</v>
      </c>
      <c r="L5513" s="1">
        <v>102.24944444444444</v>
      </c>
    </row>
    <row r="5514" spans="1:12">
      <c r="A5514" t="s">
        <v>5537</v>
      </c>
      <c r="B5514" s="2">
        <v>42157</v>
      </c>
      <c r="C5514">
        <v>2</v>
      </c>
      <c r="D5514" t="s">
        <v>3</v>
      </c>
      <c r="E5514" t="s">
        <v>8168</v>
      </c>
      <c r="F5514" t="s">
        <v>8027</v>
      </c>
      <c r="G5514">
        <v>5</v>
      </c>
      <c r="H5514">
        <v>1</v>
      </c>
      <c r="I5514">
        <v>4</v>
      </c>
      <c r="J5514" s="1">
        <v>273.21111111111111</v>
      </c>
      <c r="K5514" s="1">
        <f>Sales_Data[[#This Row],[Order Quantity]]*Sales_Data[[#This Row],[Unit Price]]</f>
        <v>1092.8444444444444</v>
      </c>
      <c r="L5514" s="1">
        <v>147.53399999999999</v>
      </c>
    </row>
    <row r="5515" spans="1:12">
      <c r="A5515" t="s">
        <v>5538</v>
      </c>
      <c r="B5515" s="2">
        <v>42157</v>
      </c>
      <c r="C5515">
        <v>1</v>
      </c>
      <c r="D5515" t="s">
        <v>3</v>
      </c>
      <c r="E5515" t="s">
        <v>8168</v>
      </c>
      <c r="F5515" t="s">
        <v>8027</v>
      </c>
      <c r="G5515">
        <v>1</v>
      </c>
      <c r="H5515">
        <v>1</v>
      </c>
      <c r="I5515">
        <v>7</v>
      </c>
      <c r="J5515" s="1">
        <v>259.81111111111113</v>
      </c>
      <c r="K5515" s="1">
        <f>Sales_Data[[#This Row],[Order Quantity]]*Sales_Data[[#This Row],[Unit Price]]</f>
        <v>1818.6777777777779</v>
      </c>
      <c r="L5515" s="1">
        <v>114.3168888888889</v>
      </c>
    </row>
    <row r="5516" spans="1:12">
      <c r="A5516" t="s">
        <v>5539</v>
      </c>
      <c r="B5516" s="2">
        <v>42157</v>
      </c>
      <c r="C5516">
        <v>1</v>
      </c>
      <c r="D5516" t="s">
        <v>4</v>
      </c>
      <c r="E5516" t="s">
        <v>8168</v>
      </c>
      <c r="F5516" t="s">
        <v>8027</v>
      </c>
      <c r="G5516">
        <v>1</v>
      </c>
      <c r="H5516">
        <v>1</v>
      </c>
      <c r="I5516">
        <v>6</v>
      </c>
      <c r="J5516" s="1">
        <v>437.73333333333335</v>
      </c>
      <c r="K5516" s="1">
        <f>Sales_Data[[#This Row],[Order Quantity]]*Sales_Data[[#This Row],[Unit Price]]</f>
        <v>2626.4</v>
      </c>
      <c r="L5516" s="1">
        <v>231.99866666666671</v>
      </c>
    </row>
    <row r="5517" spans="1:12">
      <c r="A5517" t="s">
        <v>5540</v>
      </c>
      <c r="B5517" s="2">
        <v>42158</v>
      </c>
      <c r="C5517">
        <v>1</v>
      </c>
      <c r="D5517" t="s">
        <v>4</v>
      </c>
      <c r="E5517" t="s">
        <v>8168</v>
      </c>
      <c r="F5517" t="s">
        <v>8027</v>
      </c>
      <c r="G5517">
        <v>1</v>
      </c>
      <c r="H5517">
        <v>1</v>
      </c>
      <c r="I5517">
        <v>1</v>
      </c>
      <c r="J5517" s="1">
        <v>221.84444444444446</v>
      </c>
      <c r="K5517" s="1">
        <f>Sales_Data[[#This Row],[Order Quantity]]*Sales_Data[[#This Row],[Unit Price]]</f>
        <v>221.84444444444446</v>
      </c>
      <c r="L5517" s="1">
        <v>173.0386666666667</v>
      </c>
    </row>
    <row r="5518" spans="1:12">
      <c r="A5518" t="s">
        <v>5541</v>
      </c>
      <c r="B5518" s="2">
        <v>42158</v>
      </c>
      <c r="C5518">
        <v>12</v>
      </c>
      <c r="D5518" t="s">
        <v>4</v>
      </c>
      <c r="E5518" t="s">
        <v>8168</v>
      </c>
      <c r="F5518" t="s">
        <v>8026</v>
      </c>
      <c r="G5518">
        <v>34</v>
      </c>
      <c r="H5518">
        <v>5</v>
      </c>
      <c r="I5518">
        <v>1</v>
      </c>
      <c r="J5518" s="1">
        <v>684.1444444444445</v>
      </c>
      <c r="K5518" s="1">
        <f>Sales_Data[[#This Row],[Order Quantity]]*Sales_Data[[#This Row],[Unit Price]]</f>
        <v>684.1444444444445</v>
      </c>
      <c r="L5518" s="1">
        <v>513.10833333333335</v>
      </c>
    </row>
    <row r="5519" spans="1:12">
      <c r="A5519" t="s">
        <v>5542</v>
      </c>
      <c r="B5519" s="2">
        <v>42158</v>
      </c>
      <c r="C5519">
        <v>2</v>
      </c>
      <c r="D5519" t="s">
        <v>4</v>
      </c>
      <c r="E5519" t="s">
        <v>8168</v>
      </c>
      <c r="F5519" t="s">
        <v>8027</v>
      </c>
      <c r="G5519">
        <v>5</v>
      </c>
      <c r="H5519">
        <v>1</v>
      </c>
      <c r="I5519">
        <v>7</v>
      </c>
      <c r="J5519" s="1">
        <v>260.55555555555554</v>
      </c>
      <c r="K5519" s="1">
        <f>Sales_Data[[#This Row],[Order Quantity]]*Sales_Data[[#This Row],[Unit Price]]</f>
        <v>1823.8888888888887</v>
      </c>
      <c r="L5519" s="1">
        <v>151.12222222222221</v>
      </c>
    </row>
    <row r="5520" spans="1:12">
      <c r="A5520" t="s">
        <v>5543</v>
      </c>
      <c r="B5520" s="2">
        <v>42158</v>
      </c>
      <c r="C5520">
        <v>5</v>
      </c>
      <c r="D5520" t="s">
        <v>4</v>
      </c>
      <c r="E5520" t="s">
        <v>8168</v>
      </c>
      <c r="F5520" t="s">
        <v>8027</v>
      </c>
      <c r="G5520">
        <v>13</v>
      </c>
      <c r="H5520">
        <v>2</v>
      </c>
      <c r="I5520">
        <v>9</v>
      </c>
      <c r="J5520" s="1">
        <v>19.355555555555558</v>
      </c>
      <c r="K5520" s="1">
        <f>Sales_Data[[#This Row],[Order Quantity]]*Sales_Data[[#This Row],[Unit Price]]</f>
        <v>174.20000000000002</v>
      </c>
      <c r="L5520" s="1">
        <v>13.548888888888889</v>
      </c>
    </row>
    <row r="5521" spans="1:12">
      <c r="A5521" t="s">
        <v>5544</v>
      </c>
      <c r="B5521" s="2">
        <v>42158</v>
      </c>
      <c r="C5521">
        <v>6</v>
      </c>
      <c r="D5521" t="s">
        <v>2</v>
      </c>
      <c r="E5521" t="s">
        <v>8168</v>
      </c>
      <c r="F5521" t="s">
        <v>8027</v>
      </c>
      <c r="G5521">
        <v>17</v>
      </c>
      <c r="H5521">
        <v>3</v>
      </c>
      <c r="I5521">
        <v>7</v>
      </c>
      <c r="J5521" s="1">
        <v>142.93333333333334</v>
      </c>
      <c r="K5521" s="1">
        <f>Sales_Data[[#This Row],[Order Quantity]]*Sales_Data[[#This Row],[Unit Price]]</f>
        <v>1000.5333333333333</v>
      </c>
      <c r="L5521" s="1">
        <v>70.037333333333336</v>
      </c>
    </row>
    <row r="5522" spans="1:12">
      <c r="A5522" t="s">
        <v>5545</v>
      </c>
      <c r="B5522" s="2">
        <v>42158</v>
      </c>
      <c r="C5522">
        <v>6</v>
      </c>
      <c r="D5522" t="s">
        <v>2</v>
      </c>
      <c r="E5522" t="s">
        <v>8168</v>
      </c>
      <c r="F5522" t="s">
        <v>8027</v>
      </c>
      <c r="G5522">
        <v>17</v>
      </c>
      <c r="H5522">
        <v>3</v>
      </c>
      <c r="I5522">
        <v>2</v>
      </c>
      <c r="J5522" s="1">
        <v>669.25555555555559</v>
      </c>
      <c r="K5522" s="1">
        <f>Sales_Data[[#This Row],[Order Quantity]]*Sales_Data[[#This Row],[Unit Price]]</f>
        <v>1338.5111111111112</v>
      </c>
      <c r="L5522" s="1">
        <v>435.01611111111117</v>
      </c>
    </row>
    <row r="5523" spans="1:12">
      <c r="A5523" t="s">
        <v>5546</v>
      </c>
      <c r="B5523" s="2">
        <v>42159</v>
      </c>
      <c r="C5523">
        <v>12</v>
      </c>
      <c r="D5523" t="s">
        <v>4</v>
      </c>
      <c r="E5523" t="s">
        <v>8168</v>
      </c>
      <c r="F5523" t="s">
        <v>8026</v>
      </c>
      <c r="G5523">
        <v>35</v>
      </c>
      <c r="H5523">
        <v>5</v>
      </c>
      <c r="I5523">
        <v>5</v>
      </c>
      <c r="J5523" s="1">
        <v>292.56666666666666</v>
      </c>
      <c r="K5523" s="1">
        <f>Sales_Data[[#This Row],[Order Quantity]]*Sales_Data[[#This Row],[Unit Price]]</f>
        <v>1462.8333333333333</v>
      </c>
      <c r="L5523" s="1">
        <v>213.57366666666664</v>
      </c>
    </row>
    <row r="5524" spans="1:12">
      <c r="A5524" t="s">
        <v>5547</v>
      </c>
      <c r="B5524" s="2">
        <v>42159</v>
      </c>
      <c r="C5524">
        <v>19</v>
      </c>
      <c r="D5524" t="s">
        <v>4</v>
      </c>
      <c r="E5524" t="s">
        <v>8168</v>
      </c>
      <c r="F5524" t="s">
        <v>8028</v>
      </c>
      <c r="G5524">
        <v>53</v>
      </c>
      <c r="H5524">
        <v>8</v>
      </c>
      <c r="I5524">
        <v>1</v>
      </c>
      <c r="J5524" s="1">
        <v>22.333333333333332</v>
      </c>
      <c r="K5524" s="1">
        <f>Sales_Data[[#This Row],[Order Quantity]]*Sales_Data[[#This Row],[Unit Price]]</f>
        <v>22.333333333333332</v>
      </c>
      <c r="L5524" s="1">
        <v>18.536666666666665</v>
      </c>
    </row>
    <row r="5525" spans="1:12">
      <c r="A5525" t="s">
        <v>5548</v>
      </c>
      <c r="B5525" s="2">
        <v>42159</v>
      </c>
      <c r="C5525">
        <v>15</v>
      </c>
      <c r="D5525" t="s">
        <v>4</v>
      </c>
      <c r="E5525" t="s">
        <v>8168</v>
      </c>
      <c r="F5525" t="s">
        <v>8025</v>
      </c>
      <c r="G5525">
        <v>42</v>
      </c>
      <c r="H5525">
        <v>6</v>
      </c>
      <c r="I5525">
        <v>6</v>
      </c>
      <c r="J5525" s="1">
        <v>111.66666666666667</v>
      </c>
      <c r="K5525" s="1">
        <f>Sales_Data[[#This Row],[Order Quantity]]*Sales_Data[[#This Row],[Unit Price]]</f>
        <v>670</v>
      </c>
      <c r="L5525" s="1">
        <v>79.283333333333331</v>
      </c>
    </row>
    <row r="5526" spans="1:12">
      <c r="A5526" t="s">
        <v>5549</v>
      </c>
      <c r="B5526" s="2">
        <v>42159</v>
      </c>
      <c r="C5526">
        <v>15</v>
      </c>
      <c r="D5526" t="s">
        <v>2</v>
      </c>
      <c r="E5526" t="s">
        <v>8168</v>
      </c>
      <c r="F5526" t="s">
        <v>8025</v>
      </c>
      <c r="G5526">
        <v>44</v>
      </c>
      <c r="H5526">
        <v>6</v>
      </c>
      <c r="I5526">
        <v>9</v>
      </c>
      <c r="J5526" s="1">
        <v>111.66666666666667</v>
      </c>
      <c r="K5526" s="1">
        <f>Sales_Data[[#This Row],[Order Quantity]]*Sales_Data[[#This Row],[Unit Price]]</f>
        <v>1005</v>
      </c>
      <c r="L5526" s="1">
        <v>59.18333333333333</v>
      </c>
    </row>
    <row r="5527" spans="1:12">
      <c r="A5527" t="s">
        <v>5550</v>
      </c>
      <c r="B5527" s="2">
        <v>42159</v>
      </c>
      <c r="C5527">
        <v>6</v>
      </c>
      <c r="D5527" t="s">
        <v>4</v>
      </c>
      <c r="E5527" t="s">
        <v>8168</v>
      </c>
      <c r="F5527" t="s">
        <v>8027</v>
      </c>
      <c r="G5527">
        <v>17</v>
      </c>
      <c r="H5527">
        <v>3</v>
      </c>
      <c r="I5527">
        <v>5</v>
      </c>
      <c r="J5527" s="1">
        <v>20.844444444444445</v>
      </c>
      <c r="K5527" s="1">
        <f>Sales_Data[[#This Row],[Order Quantity]]*Sales_Data[[#This Row],[Unit Price]]</f>
        <v>104.22222222222223</v>
      </c>
      <c r="L5527" s="1">
        <v>10.422222222222222</v>
      </c>
    </row>
    <row r="5528" spans="1:12">
      <c r="A5528" t="s">
        <v>5551</v>
      </c>
      <c r="B5528" s="2">
        <v>42159</v>
      </c>
      <c r="C5528">
        <v>20</v>
      </c>
      <c r="D5528" t="s">
        <v>2</v>
      </c>
      <c r="E5528" t="s">
        <v>8168</v>
      </c>
      <c r="F5528" t="s">
        <v>8028</v>
      </c>
      <c r="G5528">
        <v>56</v>
      </c>
      <c r="H5528">
        <v>8</v>
      </c>
      <c r="I5528">
        <v>3</v>
      </c>
      <c r="J5528" s="1">
        <v>136.97777777777776</v>
      </c>
      <c r="K5528" s="1">
        <f>Sales_Data[[#This Row],[Order Quantity]]*Sales_Data[[#This Row],[Unit Price]]</f>
        <v>410.93333333333328</v>
      </c>
      <c r="L5528" s="1">
        <v>94.514666666666656</v>
      </c>
    </row>
    <row r="5529" spans="1:12">
      <c r="A5529" t="s">
        <v>5552</v>
      </c>
      <c r="B5529" s="2">
        <v>42159</v>
      </c>
      <c r="C5529">
        <v>10</v>
      </c>
      <c r="D5529" t="s">
        <v>4</v>
      </c>
      <c r="E5529" t="s">
        <v>8168</v>
      </c>
      <c r="F5529" t="s">
        <v>8026</v>
      </c>
      <c r="G5529">
        <v>29</v>
      </c>
      <c r="H5529">
        <v>4</v>
      </c>
      <c r="I5529">
        <v>8</v>
      </c>
      <c r="J5529" s="1">
        <v>432.52222222222224</v>
      </c>
      <c r="K5529" s="1">
        <f>Sales_Data[[#This Row],[Order Quantity]]*Sales_Data[[#This Row],[Unit Price]]</f>
        <v>3460.1777777777779</v>
      </c>
      <c r="L5529" s="1">
        <v>250.8628888888889</v>
      </c>
    </row>
    <row r="5530" spans="1:12">
      <c r="A5530" t="s">
        <v>5553</v>
      </c>
      <c r="B5530" s="2">
        <v>42159</v>
      </c>
      <c r="C5530">
        <v>19</v>
      </c>
      <c r="D5530" t="s">
        <v>4</v>
      </c>
      <c r="E5530" t="s">
        <v>8168</v>
      </c>
      <c r="F5530" t="s">
        <v>8028</v>
      </c>
      <c r="G5530">
        <v>54</v>
      </c>
      <c r="H5530">
        <v>8</v>
      </c>
      <c r="I5530">
        <v>4</v>
      </c>
      <c r="J5530" s="1">
        <v>430.28888888888889</v>
      </c>
      <c r="K5530" s="1">
        <f>Sales_Data[[#This Row],[Order Quantity]]*Sales_Data[[#This Row],[Unit Price]]</f>
        <v>1721.1555555555556</v>
      </c>
      <c r="L5530" s="1">
        <v>352.83688888888884</v>
      </c>
    </row>
    <row r="5531" spans="1:12">
      <c r="A5531" t="s">
        <v>5554</v>
      </c>
      <c r="B5531" s="2">
        <v>42159</v>
      </c>
      <c r="C5531">
        <v>10</v>
      </c>
      <c r="D5531" t="s">
        <v>3</v>
      </c>
      <c r="E5531" t="s">
        <v>8168</v>
      </c>
      <c r="F5531" t="s">
        <v>8026</v>
      </c>
      <c r="G5531">
        <v>29</v>
      </c>
      <c r="H5531">
        <v>4</v>
      </c>
      <c r="I5531">
        <v>3</v>
      </c>
      <c r="J5531" s="1">
        <v>248.64444444444447</v>
      </c>
      <c r="K5531" s="1">
        <f>Sales_Data[[#This Row],[Order Quantity]]*Sales_Data[[#This Row],[Unit Price]]</f>
        <v>745.93333333333339</v>
      </c>
      <c r="L5531" s="1">
        <v>109.40355555555556</v>
      </c>
    </row>
    <row r="5532" spans="1:12">
      <c r="A5532" t="s">
        <v>5555</v>
      </c>
      <c r="B5532" s="2">
        <v>42160</v>
      </c>
      <c r="C5532">
        <v>8</v>
      </c>
      <c r="D5532" t="s">
        <v>4</v>
      </c>
      <c r="E5532" t="s">
        <v>8168</v>
      </c>
      <c r="F5532" t="s">
        <v>8027</v>
      </c>
      <c r="G5532">
        <v>23</v>
      </c>
      <c r="H5532">
        <v>4</v>
      </c>
      <c r="I5532">
        <v>1</v>
      </c>
      <c r="J5532" s="1">
        <v>276.18888888888893</v>
      </c>
      <c r="K5532" s="1">
        <f>Sales_Data[[#This Row],[Order Quantity]]*Sales_Data[[#This Row],[Unit Price]]</f>
        <v>276.18888888888893</v>
      </c>
      <c r="L5532" s="1">
        <v>209.90355555555558</v>
      </c>
    </row>
    <row r="5533" spans="1:12">
      <c r="A5533" t="s">
        <v>5556</v>
      </c>
      <c r="B5533" s="2">
        <v>42161</v>
      </c>
      <c r="C5533">
        <v>7</v>
      </c>
      <c r="D5533" t="s">
        <v>4</v>
      </c>
      <c r="E5533" t="s">
        <v>8168</v>
      </c>
      <c r="F5533" t="s">
        <v>8027</v>
      </c>
      <c r="G5533">
        <v>20</v>
      </c>
      <c r="H5533">
        <v>3</v>
      </c>
      <c r="I5533">
        <v>4</v>
      </c>
      <c r="J5533" s="1">
        <v>411.67777777777775</v>
      </c>
      <c r="K5533" s="1">
        <f>Sales_Data[[#This Row],[Order Quantity]]*Sales_Data[[#This Row],[Unit Price]]</f>
        <v>1646.711111111111</v>
      </c>
      <c r="L5533" s="1">
        <v>308.75833333333333</v>
      </c>
    </row>
    <row r="5534" spans="1:12">
      <c r="A5534" t="s">
        <v>5557</v>
      </c>
      <c r="B5534" s="2">
        <v>42161</v>
      </c>
      <c r="C5534">
        <v>5</v>
      </c>
      <c r="D5534" t="s">
        <v>3</v>
      </c>
      <c r="E5534" t="s">
        <v>8168</v>
      </c>
      <c r="F5534" t="s">
        <v>8027</v>
      </c>
      <c r="G5534">
        <v>14</v>
      </c>
      <c r="H5534">
        <v>2</v>
      </c>
      <c r="I5534">
        <v>1</v>
      </c>
      <c r="J5534" s="1">
        <v>382.64444444444445</v>
      </c>
      <c r="K5534" s="1">
        <f>Sales_Data[[#This Row],[Order Quantity]]*Sales_Data[[#This Row],[Unit Price]]</f>
        <v>382.64444444444445</v>
      </c>
      <c r="L5534" s="1">
        <v>256.37177777777782</v>
      </c>
    </row>
    <row r="5535" spans="1:12">
      <c r="A5535" t="s">
        <v>5558</v>
      </c>
      <c r="B5535" s="2">
        <v>42162</v>
      </c>
      <c r="C5535">
        <v>7</v>
      </c>
      <c r="D5535" t="s">
        <v>2</v>
      </c>
      <c r="E5535" t="s">
        <v>8168</v>
      </c>
      <c r="F5535" t="s">
        <v>8027</v>
      </c>
      <c r="G5535">
        <v>18</v>
      </c>
      <c r="H5535">
        <v>3</v>
      </c>
      <c r="I5535">
        <v>3</v>
      </c>
      <c r="J5535" s="1">
        <v>430.28888888888889</v>
      </c>
      <c r="K5535" s="1">
        <f>Sales_Data[[#This Row],[Order Quantity]]*Sales_Data[[#This Row],[Unit Price]]</f>
        <v>1290.8666666666668</v>
      </c>
      <c r="L5535" s="1">
        <v>189.32711111111109</v>
      </c>
    </row>
    <row r="5536" spans="1:12">
      <c r="A5536" t="s">
        <v>5559</v>
      </c>
      <c r="B5536" s="2">
        <v>42162</v>
      </c>
      <c r="C5536">
        <v>20</v>
      </c>
      <c r="D5536" t="s">
        <v>4</v>
      </c>
      <c r="E5536" t="s">
        <v>8168</v>
      </c>
      <c r="F5536" t="s">
        <v>8028</v>
      </c>
      <c r="G5536">
        <v>57</v>
      </c>
      <c r="H5536">
        <v>8</v>
      </c>
      <c r="I5536">
        <v>1</v>
      </c>
      <c r="J5536" s="1">
        <v>279.91111111111115</v>
      </c>
      <c r="K5536" s="1">
        <f>Sales_Data[[#This Row],[Order Quantity]]*Sales_Data[[#This Row],[Unit Price]]</f>
        <v>279.91111111111115</v>
      </c>
      <c r="L5536" s="1">
        <v>117.56266666666667</v>
      </c>
    </row>
    <row r="5537" spans="1:12">
      <c r="A5537" t="s">
        <v>5560</v>
      </c>
      <c r="B5537" s="2">
        <v>42162</v>
      </c>
      <c r="C5537">
        <v>16</v>
      </c>
      <c r="D5537" t="s">
        <v>4</v>
      </c>
      <c r="E5537" t="s">
        <v>8168</v>
      </c>
      <c r="F5537" t="s">
        <v>8025</v>
      </c>
      <c r="G5537">
        <v>44</v>
      </c>
      <c r="H5537">
        <v>7</v>
      </c>
      <c r="I5537">
        <v>4</v>
      </c>
      <c r="J5537" s="1">
        <v>103.47777777777779</v>
      </c>
      <c r="K5537" s="1">
        <f>Sales_Data[[#This Row],[Order Quantity]]*Sales_Data[[#This Row],[Unit Price]]</f>
        <v>413.91111111111115</v>
      </c>
      <c r="L5537" s="1">
        <v>60.017111111111113</v>
      </c>
    </row>
    <row r="5538" spans="1:12">
      <c r="A5538" t="s">
        <v>5561</v>
      </c>
      <c r="B5538" s="2">
        <v>42163</v>
      </c>
      <c r="C5538">
        <v>14</v>
      </c>
      <c r="D5538" t="s">
        <v>4</v>
      </c>
      <c r="E5538" t="s">
        <v>8168</v>
      </c>
      <c r="F5538" t="s">
        <v>8026</v>
      </c>
      <c r="G5538">
        <v>41</v>
      </c>
      <c r="H5538">
        <v>6</v>
      </c>
      <c r="I5538">
        <v>4</v>
      </c>
      <c r="J5538" s="1">
        <v>118.36666666666666</v>
      </c>
      <c r="K5538" s="1">
        <f>Sales_Data[[#This Row],[Order Quantity]]*Sales_Data[[#This Row],[Unit Price]]</f>
        <v>473.46666666666664</v>
      </c>
      <c r="L5538" s="1">
        <v>85.22399999999999</v>
      </c>
    </row>
    <row r="5539" spans="1:12">
      <c r="A5539" t="s">
        <v>5562</v>
      </c>
      <c r="B5539" s="2">
        <v>42163</v>
      </c>
      <c r="C5539">
        <v>20</v>
      </c>
      <c r="D5539" t="s">
        <v>2</v>
      </c>
      <c r="E5539" t="s">
        <v>8168</v>
      </c>
      <c r="F5539" t="s">
        <v>8028</v>
      </c>
      <c r="G5539">
        <v>57</v>
      </c>
      <c r="H5539">
        <v>8</v>
      </c>
      <c r="I5539">
        <v>5</v>
      </c>
      <c r="J5539" s="1">
        <v>290.33333333333331</v>
      </c>
      <c r="K5539" s="1">
        <f>Sales_Data[[#This Row],[Order Quantity]]*Sales_Data[[#This Row],[Unit Price]]</f>
        <v>1451.6666666666665</v>
      </c>
      <c r="L5539" s="1">
        <v>116.13333333333334</v>
      </c>
    </row>
    <row r="5540" spans="1:12">
      <c r="A5540" t="s">
        <v>5563</v>
      </c>
      <c r="B5540" s="2">
        <v>42163</v>
      </c>
      <c r="C5540">
        <v>1</v>
      </c>
      <c r="D5540" t="s">
        <v>3</v>
      </c>
      <c r="E5540" t="s">
        <v>8168</v>
      </c>
      <c r="F5540" t="s">
        <v>8027</v>
      </c>
      <c r="G5540">
        <v>3</v>
      </c>
      <c r="H5540">
        <v>1</v>
      </c>
      <c r="I5540">
        <v>7</v>
      </c>
      <c r="J5540" s="1">
        <v>25.311111111111114</v>
      </c>
      <c r="K5540" s="1">
        <f>Sales_Data[[#This Row],[Order Quantity]]*Sales_Data[[#This Row],[Unit Price]]</f>
        <v>177.17777777777781</v>
      </c>
      <c r="L5540" s="1">
        <v>20.755111111111109</v>
      </c>
    </row>
    <row r="5541" spans="1:12">
      <c r="A5541" t="s">
        <v>5564</v>
      </c>
      <c r="B5541" s="2">
        <v>42163</v>
      </c>
      <c r="C5541">
        <v>12</v>
      </c>
      <c r="D5541" t="s">
        <v>4</v>
      </c>
      <c r="E5541" t="s">
        <v>8168</v>
      </c>
      <c r="F5541" t="s">
        <v>8026</v>
      </c>
      <c r="G5541">
        <v>34</v>
      </c>
      <c r="H5541">
        <v>5</v>
      </c>
      <c r="I5541">
        <v>3</v>
      </c>
      <c r="J5541" s="1">
        <v>125.06666666666668</v>
      </c>
      <c r="K5541" s="1">
        <f>Sales_Data[[#This Row],[Order Quantity]]*Sales_Data[[#This Row],[Unit Price]]</f>
        <v>375.20000000000005</v>
      </c>
      <c r="L5541" s="1">
        <v>70.037333333333351</v>
      </c>
    </row>
    <row r="5542" spans="1:12">
      <c r="A5542" t="s">
        <v>5565</v>
      </c>
      <c r="B5542" s="2">
        <v>42163</v>
      </c>
      <c r="C5542">
        <v>9</v>
      </c>
      <c r="D5542" t="s">
        <v>4</v>
      </c>
      <c r="E5542" t="s">
        <v>8168</v>
      </c>
      <c r="F5542" t="s">
        <v>8027</v>
      </c>
      <c r="G5542">
        <v>24</v>
      </c>
      <c r="H5542">
        <v>4</v>
      </c>
      <c r="I5542">
        <v>3</v>
      </c>
      <c r="J5542" s="1">
        <v>279.16666666666669</v>
      </c>
      <c r="K5542" s="1">
        <f>Sales_Data[[#This Row],[Order Quantity]]*Sales_Data[[#This Row],[Unit Price]]</f>
        <v>837.5</v>
      </c>
      <c r="L5542" s="1">
        <v>161.91666666666666</v>
      </c>
    </row>
    <row r="5543" spans="1:12">
      <c r="A5543" t="s">
        <v>5566</v>
      </c>
      <c r="B5543" s="2">
        <v>42164</v>
      </c>
      <c r="C5543">
        <v>11</v>
      </c>
      <c r="D5543" t="s">
        <v>4</v>
      </c>
      <c r="E5543" t="s">
        <v>8168</v>
      </c>
      <c r="F5543" t="s">
        <v>8026</v>
      </c>
      <c r="G5543">
        <v>31</v>
      </c>
      <c r="H5543">
        <v>5</v>
      </c>
      <c r="I5543">
        <v>7</v>
      </c>
      <c r="J5543" s="1">
        <v>120.60000000000001</v>
      </c>
      <c r="K5543" s="1">
        <f>Sales_Data[[#This Row],[Order Quantity]]*Sales_Data[[#This Row],[Unit Price]]</f>
        <v>844.2</v>
      </c>
      <c r="L5543" s="1">
        <v>72.36</v>
      </c>
    </row>
    <row r="5544" spans="1:12">
      <c r="A5544" t="s">
        <v>5567</v>
      </c>
      <c r="B5544" s="2">
        <v>42164</v>
      </c>
      <c r="C5544">
        <v>12</v>
      </c>
      <c r="D5544" t="s">
        <v>2</v>
      </c>
      <c r="E5544" t="s">
        <v>8168</v>
      </c>
      <c r="F5544" t="s">
        <v>8026</v>
      </c>
      <c r="G5544">
        <v>33</v>
      </c>
      <c r="H5544">
        <v>5</v>
      </c>
      <c r="I5544">
        <v>3</v>
      </c>
      <c r="J5544" s="1">
        <v>18.611111111111111</v>
      </c>
      <c r="K5544" s="1">
        <f>Sales_Data[[#This Row],[Order Quantity]]*Sales_Data[[#This Row],[Unit Price]]</f>
        <v>55.833333333333329</v>
      </c>
      <c r="L5544" s="1">
        <v>9.6777777777777789</v>
      </c>
    </row>
    <row r="5545" spans="1:12">
      <c r="A5545" t="s">
        <v>5568</v>
      </c>
      <c r="B5545" s="2">
        <v>42164</v>
      </c>
      <c r="C5545">
        <v>15</v>
      </c>
      <c r="D5545" t="s">
        <v>4</v>
      </c>
      <c r="E5545" t="s">
        <v>8168</v>
      </c>
      <c r="F5545" t="s">
        <v>8025</v>
      </c>
      <c r="G5545">
        <v>42</v>
      </c>
      <c r="H5545">
        <v>6</v>
      </c>
      <c r="I5545">
        <v>2</v>
      </c>
      <c r="J5545" s="1">
        <v>131.76666666666668</v>
      </c>
      <c r="K5545" s="1">
        <f>Sales_Data[[#This Row],[Order Quantity]]*Sales_Data[[#This Row],[Unit Price]]</f>
        <v>263.53333333333336</v>
      </c>
      <c r="L5545" s="1">
        <v>88.283666666666676</v>
      </c>
    </row>
    <row r="5546" spans="1:12">
      <c r="A5546" t="s">
        <v>5569</v>
      </c>
      <c r="B5546" s="2">
        <v>42164</v>
      </c>
      <c r="C5546">
        <v>5</v>
      </c>
      <c r="D5546" t="s">
        <v>3</v>
      </c>
      <c r="E5546" t="s">
        <v>8168</v>
      </c>
      <c r="F5546" t="s">
        <v>8027</v>
      </c>
      <c r="G5546">
        <v>14</v>
      </c>
      <c r="H5546">
        <v>2</v>
      </c>
      <c r="I5546">
        <v>6</v>
      </c>
      <c r="J5546" s="1">
        <v>125.8111111111111</v>
      </c>
      <c r="K5546" s="1">
        <f>Sales_Data[[#This Row],[Order Quantity]]*Sales_Data[[#This Row],[Unit Price]]</f>
        <v>754.86666666666656</v>
      </c>
      <c r="L5546" s="1">
        <v>59.131222222222213</v>
      </c>
    </row>
    <row r="5547" spans="1:12">
      <c r="A5547" t="s">
        <v>5570</v>
      </c>
      <c r="B5547" s="2">
        <v>42164</v>
      </c>
      <c r="C5547">
        <v>14</v>
      </c>
      <c r="D5547" t="s">
        <v>2</v>
      </c>
      <c r="E5547" t="s">
        <v>8168</v>
      </c>
      <c r="F5547" t="s">
        <v>8026</v>
      </c>
      <c r="G5547">
        <v>40</v>
      </c>
      <c r="H5547">
        <v>6</v>
      </c>
      <c r="I5547">
        <v>8</v>
      </c>
      <c r="J5547" s="1">
        <v>120.60000000000001</v>
      </c>
      <c r="K5547" s="1">
        <f>Sales_Data[[#This Row],[Order Quantity]]*Sales_Data[[#This Row],[Unit Price]]</f>
        <v>964.80000000000007</v>
      </c>
      <c r="L5547" s="1">
        <v>49.445999999999998</v>
      </c>
    </row>
    <row r="5548" spans="1:12">
      <c r="A5548" t="s">
        <v>5571</v>
      </c>
      <c r="B5548" s="2">
        <v>42165</v>
      </c>
      <c r="C5548">
        <v>10</v>
      </c>
      <c r="D5548" t="s">
        <v>4</v>
      </c>
      <c r="E5548" t="s">
        <v>8168</v>
      </c>
      <c r="F5548" t="s">
        <v>8026</v>
      </c>
      <c r="G5548">
        <v>28</v>
      </c>
      <c r="H5548">
        <v>4</v>
      </c>
      <c r="I5548">
        <v>3</v>
      </c>
      <c r="J5548" s="1">
        <v>297.77777777777777</v>
      </c>
      <c r="K5548" s="1">
        <f>Sales_Data[[#This Row],[Order Quantity]]*Sales_Data[[#This Row],[Unit Price]]</f>
        <v>893.33333333333326</v>
      </c>
      <c r="L5548" s="1">
        <v>134</v>
      </c>
    </row>
    <row r="5549" spans="1:12">
      <c r="A5549" t="s">
        <v>5572</v>
      </c>
      <c r="B5549" s="2">
        <v>42165</v>
      </c>
      <c r="C5549">
        <v>3</v>
      </c>
      <c r="D5549" t="s">
        <v>2</v>
      </c>
      <c r="E5549" t="s">
        <v>8168</v>
      </c>
      <c r="F5549" t="s">
        <v>8027</v>
      </c>
      <c r="G5549">
        <v>8</v>
      </c>
      <c r="H5549">
        <v>2</v>
      </c>
      <c r="I5549">
        <v>1</v>
      </c>
      <c r="J5549" s="1">
        <v>291.82222222222225</v>
      </c>
      <c r="K5549" s="1">
        <f>Sales_Data[[#This Row],[Order Quantity]]*Sales_Data[[#This Row],[Unit Price]]</f>
        <v>291.82222222222225</v>
      </c>
      <c r="L5549" s="1">
        <v>198.43911111111115</v>
      </c>
    </row>
    <row r="5550" spans="1:12">
      <c r="A5550" t="s">
        <v>5573</v>
      </c>
      <c r="B5550" s="2">
        <v>42165</v>
      </c>
      <c r="C5550">
        <v>16</v>
      </c>
      <c r="D5550" t="s">
        <v>4</v>
      </c>
      <c r="E5550" t="s">
        <v>8168</v>
      </c>
      <c r="F5550" t="s">
        <v>8025</v>
      </c>
      <c r="G5550">
        <v>45</v>
      </c>
      <c r="H5550">
        <v>7</v>
      </c>
      <c r="I5550">
        <v>1</v>
      </c>
      <c r="J5550" s="1">
        <v>222.58888888888887</v>
      </c>
      <c r="K5550" s="1">
        <f>Sales_Data[[#This Row],[Order Quantity]]*Sales_Data[[#This Row],[Unit Price]]</f>
        <v>222.58888888888887</v>
      </c>
      <c r="L5550" s="1">
        <v>164.71577777777779</v>
      </c>
    </row>
    <row r="5551" spans="1:12">
      <c r="A5551" t="s">
        <v>5574</v>
      </c>
      <c r="B5551" s="2">
        <v>42165</v>
      </c>
      <c r="C5551">
        <v>19</v>
      </c>
      <c r="D5551" t="s">
        <v>2</v>
      </c>
      <c r="E5551" t="s">
        <v>8168</v>
      </c>
      <c r="F5551" t="s">
        <v>8028</v>
      </c>
      <c r="G5551">
        <v>56</v>
      </c>
      <c r="H5551">
        <v>8</v>
      </c>
      <c r="I5551">
        <v>8</v>
      </c>
      <c r="J5551" s="1">
        <v>266.51111111111112</v>
      </c>
      <c r="K5551" s="1">
        <f>Sales_Data[[#This Row],[Order Quantity]]*Sales_Data[[#This Row],[Unit Price]]</f>
        <v>2132.088888888889</v>
      </c>
      <c r="L5551" s="1">
        <v>181.22755555555557</v>
      </c>
    </row>
    <row r="5552" spans="1:12">
      <c r="A5552" t="s">
        <v>5575</v>
      </c>
      <c r="B5552" s="2">
        <v>42165</v>
      </c>
      <c r="C5552">
        <v>6</v>
      </c>
      <c r="D5552" t="s">
        <v>3</v>
      </c>
      <c r="E5552" t="s">
        <v>8168</v>
      </c>
      <c r="F5552" t="s">
        <v>8027</v>
      </c>
      <c r="G5552">
        <v>16</v>
      </c>
      <c r="H5552">
        <v>3</v>
      </c>
      <c r="I5552">
        <v>9</v>
      </c>
      <c r="J5552" s="1">
        <v>116.87777777777779</v>
      </c>
      <c r="K5552" s="1">
        <f>Sales_Data[[#This Row],[Order Quantity]]*Sales_Data[[#This Row],[Unit Price]]</f>
        <v>1051.9000000000001</v>
      </c>
      <c r="L5552" s="1">
        <v>78.308111111111131</v>
      </c>
    </row>
    <row r="5553" spans="1:12">
      <c r="A5553" t="s">
        <v>5576</v>
      </c>
      <c r="B5553" s="2">
        <v>42166</v>
      </c>
      <c r="C5553">
        <v>4</v>
      </c>
      <c r="D5553" t="s">
        <v>4</v>
      </c>
      <c r="E5553" t="s">
        <v>8168</v>
      </c>
      <c r="F5553" t="s">
        <v>8027</v>
      </c>
      <c r="G5553">
        <v>11</v>
      </c>
      <c r="H5553">
        <v>2</v>
      </c>
      <c r="I5553">
        <v>1</v>
      </c>
      <c r="J5553" s="1">
        <v>428.8</v>
      </c>
      <c r="K5553" s="1">
        <f>Sales_Data[[#This Row],[Order Quantity]]*Sales_Data[[#This Row],[Unit Price]]</f>
        <v>428.8</v>
      </c>
      <c r="L5553" s="1">
        <v>270.14400000000001</v>
      </c>
    </row>
    <row r="5554" spans="1:12">
      <c r="A5554" t="s">
        <v>5577</v>
      </c>
      <c r="B5554" s="2">
        <v>42166</v>
      </c>
      <c r="C5554">
        <v>11</v>
      </c>
      <c r="D5554" t="s">
        <v>2</v>
      </c>
      <c r="E5554" t="s">
        <v>8168</v>
      </c>
      <c r="F5554" t="s">
        <v>8026</v>
      </c>
      <c r="G5554">
        <v>32</v>
      </c>
      <c r="H5554">
        <v>5</v>
      </c>
      <c r="I5554">
        <v>5</v>
      </c>
      <c r="J5554" s="1">
        <v>196.53333333333333</v>
      </c>
      <c r="K5554" s="1">
        <f>Sales_Data[[#This Row],[Order Quantity]]*Sales_Data[[#This Row],[Unit Price]]</f>
        <v>982.66666666666663</v>
      </c>
      <c r="L5554" s="1">
        <v>98.266666666666666</v>
      </c>
    </row>
    <row r="5555" spans="1:12">
      <c r="A5555" t="s">
        <v>5578</v>
      </c>
      <c r="B5555" s="2">
        <v>42166</v>
      </c>
      <c r="C5555">
        <v>2</v>
      </c>
      <c r="D5555" t="s">
        <v>2</v>
      </c>
      <c r="E5555" t="s">
        <v>8168</v>
      </c>
      <c r="F5555" t="s">
        <v>8027</v>
      </c>
      <c r="G5555">
        <v>5</v>
      </c>
      <c r="H5555">
        <v>1</v>
      </c>
      <c r="I5555">
        <v>9</v>
      </c>
      <c r="J5555" s="1">
        <v>82.63333333333334</v>
      </c>
      <c r="K5555" s="1">
        <f>Sales_Data[[#This Row],[Order Quantity]]*Sales_Data[[#This Row],[Unit Price]]</f>
        <v>743.7</v>
      </c>
      <c r="L5555" s="1">
        <v>70.23833333333333</v>
      </c>
    </row>
    <row r="5556" spans="1:12">
      <c r="A5556" t="s">
        <v>5579</v>
      </c>
      <c r="B5556" s="2">
        <v>42166</v>
      </c>
      <c r="C5556">
        <v>17</v>
      </c>
      <c r="D5556" t="s">
        <v>2</v>
      </c>
      <c r="E5556" t="s">
        <v>8168</v>
      </c>
      <c r="F5556" t="s">
        <v>8025</v>
      </c>
      <c r="G5556">
        <v>47</v>
      </c>
      <c r="H5556">
        <v>7</v>
      </c>
      <c r="I5556">
        <v>5</v>
      </c>
      <c r="J5556" s="1">
        <v>207.7</v>
      </c>
      <c r="K5556" s="1">
        <f>Sales_Data[[#This Row],[Order Quantity]]*Sales_Data[[#This Row],[Unit Price]]</f>
        <v>1038.5</v>
      </c>
      <c r="L5556" s="1">
        <v>114.235</v>
      </c>
    </row>
    <row r="5557" spans="1:12">
      <c r="A5557" t="s">
        <v>5580</v>
      </c>
      <c r="B5557" s="2">
        <v>42166</v>
      </c>
      <c r="C5557">
        <v>2</v>
      </c>
      <c r="D5557" t="s">
        <v>3</v>
      </c>
      <c r="E5557" t="s">
        <v>8168</v>
      </c>
      <c r="F5557" t="s">
        <v>8027</v>
      </c>
      <c r="G5557">
        <v>5</v>
      </c>
      <c r="H5557">
        <v>1</v>
      </c>
      <c r="I5557">
        <v>1</v>
      </c>
      <c r="J5557" s="1">
        <v>265.02222222222224</v>
      </c>
      <c r="K5557" s="1">
        <f>Sales_Data[[#This Row],[Order Quantity]]*Sales_Data[[#This Row],[Unit Price]]</f>
        <v>265.02222222222224</v>
      </c>
      <c r="L5557" s="1">
        <v>113.95955555555558</v>
      </c>
    </row>
    <row r="5558" spans="1:12">
      <c r="A5558" t="s">
        <v>5581</v>
      </c>
      <c r="B5558" s="2">
        <v>42167</v>
      </c>
      <c r="C5558">
        <v>10</v>
      </c>
      <c r="D5558" t="s">
        <v>4</v>
      </c>
      <c r="E5558" t="s">
        <v>8168</v>
      </c>
      <c r="F5558" t="s">
        <v>8026</v>
      </c>
      <c r="G5558">
        <v>28</v>
      </c>
      <c r="H5558">
        <v>4</v>
      </c>
      <c r="I5558">
        <v>8</v>
      </c>
      <c r="J5558" s="1">
        <v>387.11111111111109</v>
      </c>
      <c r="K5558" s="1">
        <f>Sales_Data[[#This Row],[Order Quantity]]*Sales_Data[[#This Row],[Unit Price]]</f>
        <v>3096.8888888888887</v>
      </c>
      <c r="L5558" s="1">
        <v>240.00888888888889</v>
      </c>
    </row>
    <row r="5559" spans="1:12">
      <c r="A5559" t="s">
        <v>5582</v>
      </c>
      <c r="B5559" s="2">
        <v>42167</v>
      </c>
      <c r="C5559">
        <v>13</v>
      </c>
      <c r="D5559" t="s">
        <v>4</v>
      </c>
      <c r="E5559" t="s">
        <v>8168</v>
      </c>
      <c r="F5559" t="s">
        <v>8026</v>
      </c>
      <c r="G5559">
        <v>37</v>
      </c>
      <c r="H5559">
        <v>5</v>
      </c>
      <c r="I5559">
        <v>8</v>
      </c>
      <c r="J5559" s="1">
        <v>430.28888888888889</v>
      </c>
      <c r="K5559" s="1">
        <f>Sales_Data[[#This Row],[Order Quantity]]*Sales_Data[[#This Row],[Unit Price]]</f>
        <v>3442.3111111111111</v>
      </c>
      <c r="L5559" s="1">
        <v>279.6877777777778</v>
      </c>
    </row>
    <row r="5560" spans="1:12">
      <c r="A5560" t="s">
        <v>5583</v>
      </c>
      <c r="B5560" s="2">
        <v>42168</v>
      </c>
      <c r="C5560">
        <v>9</v>
      </c>
      <c r="D5560" t="s">
        <v>4</v>
      </c>
      <c r="E5560" t="s">
        <v>8168</v>
      </c>
      <c r="F5560" t="s">
        <v>8027</v>
      </c>
      <c r="G5560">
        <v>25</v>
      </c>
      <c r="H5560">
        <v>4</v>
      </c>
      <c r="I5560">
        <v>3</v>
      </c>
      <c r="J5560" s="1">
        <v>349.14444444444445</v>
      </c>
      <c r="K5560" s="1">
        <f>Sales_Data[[#This Row],[Order Quantity]]*Sales_Data[[#This Row],[Unit Price]]</f>
        <v>1047.4333333333334</v>
      </c>
      <c r="L5560" s="1">
        <v>268.84122222222226</v>
      </c>
    </row>
    <row r="5561" spans="1:12">
      <c r="A5561" t="s">
        <v>5584</v>
      </c>
      <c r="B5561" s="2">
        <v>42168</v>
      </c>
      <c r="C5561">
        <v>14</v>
      </c>
      <c r="D5561" t="s">
        <v>4</v>
      </c>
      <c r="E5561" t="s">
        <v>8168</v>
      </c>
      <c r="F5561" t="s">
        <v>8026</v>
      </c>
      <c r="G5561">
        <v>41</v>
      </c>
      <c r="H5561">
        <v>6</v>
      </c>
      <c r="I5561">
        <v>9</v>
      </c>
      <c r="J5561" s="1">
        <v>428.05555555555554</v>
      </c>
      <c r="K5561" s="1">
        <f>Sales_Data[[#This Row],[Order Quantity]]*Sales_Data[[#This Row],[Unit Price]]</f>
        <v>3852.5</v>
      </c>
      <c r="L5561" s="1">
        <v>231.15000000000003</v>
      </c>
    </row>
    <row r="5562" spans="1:12">
      <c r="A5562" t="s">
        <v>5585</v>
      </c>
      <c r="B5562" s="2">
        <v>42169</v>
      </c>
      <c r="C5562">
        <v>11</v>
      </c>
      <c r="D5562" t="s">
        <v>4</v>
      </c>
      <c r="E5562" t="s">
        <v>8168</v>
      </c>
      <c r="F5562" t="s">
        <v>8026</v>
      </c>
      <c r="G5562">
        <v>32</v>
      </c>
      <c r="H5562">
        <v>5</v>
      </c>
      <c r="I5562">
        <v>7</v>
      </c>
      <c r="J5562" s="1">
        <v>101.98888888888888</v>
      </c>
      <c r="K5562" s="1">
        <f>Sales_Data[[#This Row],[Order Quantity]]*Sales_Data[[#This Row],[Unit Price]]</f>
        <v>713.92222222222222</v>
      </c>
      <c r="L5562" s="1">
        <v>79.551333333333332</v>
      </c>
    </row>
    <row r="5563" spans="1:12">
      <c r="A5563" t="s">
        <v>5586</v>
      </c>
      <c r="B5563" s="2">
        <v>42169</v>
      </c>
      <c r="C5563">
        <v>19</v>
      </c>
      <c r="D5563" t="s">
        <v>4</v>
      </c>
      <c r="E5563" t="s">
        <v>8168</v>
      </c>
      <c r="F5563" t="s">
        <v>8028</v>
      </c>
      <c r="G5563">
        <v>54</v>
      </c>
      <c r="H5563">
        <v>8</v>
      </c>
      <c r="I5563">
        <v>8</v>
      </c>
      <c r="J5563" s="1">
        <v>26.055555555555557</v>
      </c>
      <c r="K5563" s="1">
        <f>Sales_Data[[#This Row],[Order Quantity]]*Sales_Data[[#This Row],[Unit Price]]</f>
        <v>208.44444444444446</v>
      </c>
      <c r="L5563" s="1">
        <v>16.415000000000003</v>
      </c>
    </row>
    <row r="5564" spans="1:12">
      <c r="A5564" t="s">
        <v>5587</v>
      </c>
      <c r="B5564" s="2">
        <v>42169</v>
      </c>
      <c r="C5564">
        <v>5</v>
      </c>
      <c r="D5564" t="s">
        <v>4</v>
      </c>
      <c r="E5564" t="s">
        <v>8168</v>
      </c>
      <c r="F5564" t="s">
        <v>8027</v>
      </c>
      <c r="G5564">
        <v>12</v>
      </c>
      <c r="H5564">
        <v>2</v>
      </c>
      <c r="I5564">
        <v>1</v>
      </c>
      <c r="J5564" s="1">
        <v>203.23333333333335</v>
      </c>
      <c r="K5564" s="1">
        <f>Sales_Data[[#This Row],[Order Quantity]]*Sales_Data[[#This Row],[Unit Price]]</f>
        <v>203.23333333333335</v>
      </c>
      <c r="L5564" s="1">
        <v>107.71366666666668</v>
      </c>
    </row>
    <row r="5565" spans="1:12">
      <c r="A5565" t="s">
        <v>5588</v>
      </c>
      <c r="B5565" s="2">
        <v>42169</v>
      </c>
      <c r="C5565">
        <v>11</v>
      </c>
      <c r="D5565" t="s">
        <v>2</v>
      </c>
      <c r="E5565" t="s">
        <v>8168</v>
      </c>
      <c r="F5565" t="s">
        <v>8026</v>
      </c>
      <c r="G5565">
        <v>31</v>
      </c>
      <c r="H5565">
        <v>5</v>
      </c>
      <c r="I5565">
        <v>4</v>
      </c>
      <c r="J5565" s="1">
        <v>569.5</v>
      </c>
      <c r="K5565" s="1">
        <f>Sales_Data[[#This Row],[Order Quantity]]*Sales_Data[[#This Row],[Unit Price]]</f>
        <v>2278</v>
      </c>
      <c r="L5565" s="1">
        <v>267.66499999999996</v>
      </c>
    </row>
    <row r="5566" spans="1:12">
      <c r="A5566" t="s">
        <v>5589</v>
      </c>
      <c r="B5566" s="2">
        <v>42169</v>
      </c>
      <c r="C5566">
        <v>16</v>
      </c>
      <c r="D5566" t="s">
        <v>4</v>
      </c>
      <c r="E5566" t="s">
        <v>8168</v>
      </c>
      <c r="F5566" t="s">
        <v>8025</v>
      </c>
      <c r="G5566">
        <v>47</v>
      </c>
      <c r="H5566">
        <v>7</v>
      </c>
      <c r="I5566">
        <v>6</v>
      </c>
      <c r="J5566" s="1">
        <v>218.12222222222223</v>
      </c>
      <c r="K5566" s="1">
        <f>Sales_Data[[#This Row],[Order Quantity]]*Sales_Data[[#This Row],[Unit Price]]</f>
        <v>1308.7333333333333</v>
      </c>
      <c r="L5566" s="1">
        <v>170.13533333333334</v>
      </c>
    </row>
    <row r="5567" spans="1:12">
      <c r="A5567" t="s">
        <v>5590</v>
      </c>
      <c r="B5567" s="2">
        <v>42169</v>
      </c>
      <c r="C5567">
        <v>4</v>
      </c>
      <c r="D5567" t="s">
        <v>2</v>
      </c>
      <c r="E5567" t="s">
        <v>8168</v>
      </c>
      <c r="F5567" t="s">
        <v>8027</v>
      </c>
      <c r="G5567">
        <v>11</v>
      </c>
      <c r="H5567">
        <v>2</v>
      </c>
      <c r="I5567">
        <v>5</v>
      </c>
      <c r="J5567" s="1">
        <v>18.611111111111111</v>
      </c>
      <c r="K5567" s="1">
        <f>Sales_Data[[#This Row],[Order Quantity]]*Sales_Data[[#This Row],[Unit Price]]</f>
        <v>93.055555555555557</v>
      </c>
      <c r="L5567" s="1">
        <v>8.7472222222222218</v>
      </c>
    </row>
    <row r="5568" spans="1:12">
      <c r="A5568" t="s">
        <v>5591</v>
      </c>
      <c r="B5568" s="2">
        <v>42170</v>
      </c>
      <c r="C5568">
        <v>13</v>
      </c>
      <c r="D5568" t="s">
        <v>3</v>
      </c>
      <c r="E5568" t="s">
        <v>8168</v>
      </c>
      <c r="F5568" t="s">
        <v>8026</v>
      </c>
      <c r="G5568">
        <v>36</v>
      </c>
      <c r="H5568">
        <v>5</v>
      </c>
      <c r="I5568">
        <v>3</v>
      </c>
      <c r="J5568" s="1">
        <v>440.71111111111111</v>
      </c>
      <c r="K5568" s="1">
        <f>Sales_Data[[#This Row],[Order Quantity]]*Sales_Data[[#This Row],[Unit Price]]</f>
        <v>1322.1333333333332</v>
      </c>
      <c r="L5568" s="1">
        <v>308.4977777777778</v>
      </c>
    </row>
    <row r="5569" spans="1:12">
      <c r="A5569" t="s">
        <v>5592</v>
      </c>
      <c r="B5569" s="2">
        <v>42170</v>
      </c>
      <c r="C5569">
        <v>20</v>
      </c>
      <c r="D5569" t="s">
        <v>3</v>
      </c>
      <c r="E5569" t="s">
        <v>8168</v>
      </c>
      <c r="F5569" t="s">
        <v>8028</v>
      </c>
      <c r="G5569">
        <v>58</v>
      </c>
      <c r="H5569">
        <v>8</v>
      </c>
      <c r="I5569">
        <v>4</v>
      </c>
      <c r="J5569" s="1">
        <v>114.64444444444445</v>
      </c>
      <c r="K5569" s="1">
        <f>Sales_Data[[#This Row],[Order Quantity]]*Sales_Data[[#This Row],[Unit Price]]</f>
        <v>458.57777777777778</v>
      </c>
      <c r="L5569" s="1">
        <v>64.200888888888883</v>
      </c>
    </row>
    <row r="5570" spans="1:12">
      <c r="A5570" t="s">
        <v>5593</v>
      </c>
      <c r="B5570" s="2">
        <v>42170</v>
      </c>
      <c r="C5570">
        <v>11</v>
      </c>
      <c r="D5570" t="s">
        <v>3</v>
      </c>
      <c r="E5570" t="s">
        <v>8168</v>
      </c>
      <c r="F5570" t="s">
        <v>8026</v>
      </c>
      <c r="G5570">
        <v>30</v>
      </c>
      <c r="H5570">
        <v>5</v>
      </c>
      <c r="I5570">
        <v>2</v>
      </c>
      <c r="J5570" s="1">
        <v>25.311111111111114</v>
      </c>
      <c r="K5570" s="1">
        <f>Sales_Data[[#This Row],[Order Quantity]]*Sales_Data[[#This Row],[Unit Price]]</f>
        <v>50.622222222222227</v>
      </c>
      <c r="L5570" s="1">
        <v>16.199111111111112</v>
      </c>
    </row>
    <row r="5571" spans="1:12">
      <c r="A5571" t="s">
        <v>5594</v>
      </c>
      <c r="B5571" s="2">
        <v>42170</v>
      </c>
      <c r="C5571">
        <v>18</v>
      </c>
      <c r="D5571" t="s">
        <v>4</v>
      </c>
      <c r="E5571" t="s">
        <v>8168</v>
      </c>
      <c r="F5571" t="s">
        <v>8025</v>
      </c>
      <c r="G5571">
        <v>51</v>
      </c>
      <c r="H5571">
        <v>7</v>
      </c>
      <c r="I5571">
        <v>1</v>
      </c>
      <c r="J5571" s="1">
        <v>432.52222222222224</v>
      </c>
      <c r="K5571" s="1">
        <f>Sales_Data[[#This Row],[Order Quantity]]*Sales_Data[[#This Row],[Unit Price]]</f>
        <v>432.52222222222224</v>
      </c>
      <c r="L5571" s="1">
        <v>259.51333333333332</v>
      </c>
    </row>
    <row r="5572" spans="1:12">
      <c r="A5572" t="s">
        <v>5595</v>
      </c>
      <c r="B5572" s="2">
        <v>42170</v>
      </c>
      <c r="C5572">
        <v>7</v>
      </c>
      <c r="D5572" t="s">
        <v>4</v>
      </c>
      <c r="E5572" t="s">
        <v>8168</v>
      </c>
      <c r="F5572" t="s">
        <v>8027</v>
      </c>
      <c r="G5572">
        <v>18</v>
      </c>
      <c r="H5572">
        <v>3</v>
      </c>
      <c r="I5572">
        <v>5</v>
      </c>
      <c r="J5572" s="1">
        <v>146.65555555555557</v>
      </c>
      <c r="K5572" s="1">
        <f>Sales_Data[[#This Row],[Order Quantity]]*Sales_Data[[#This Row],[Unit Price]]</f>
        <v>733.27777777777783</v>
      </c>
      <c r="L5572" s="1">
        <v>115.85788888888891</v>
      </c>
    </row>
    <row r="5573" spans="1:12">
      <c r="A5573" t="s">
        <v>5596</v>
      </c>
      <c r="B5573" s="2">
        <v>42170</v>
      </c>
      <c r="C5573">
        <v>20</v>
      </c>
      <c r="D5573" t="s">
        <v>3</v>
      </c>
      <c r="E5573" t="s">
        <v>8168</v>
      </c>
      <c r="F5573" t="s">
        <v>8028</v>
      </c>
      <c r="G5573">
        <v>57</v>
      </c>
      <c r="H5573">
        <v>8</v>
      </c>
      <c r="I5573">
        <v>7</v>
      </c>
      <c r="J5573" s="1">
        <v>145.91111111111113</v>
      </c>
      <c r="K5573" s="1">
        <f>Sales_Data[[#This Row],[Order Quantity]]*Sales_Data[[#This Row],[Unit Price]]</f>
        <v>1021.3777777777779</v>
      </c>
      <c r="L5573" s="1">
        <v>106.51511111111111</v>
      </c>
    </row>
    <row r="5574" spans="1:12">
      <c r="A5574" t="s">
        <v>5597</v>
      </c>
      <c r="B5574" s="2">
        <v>42170</v>
      </c>
      <c r="C5574">
        <v>14</v>
      </c>
      <c r="D5574" t="s">
        <v>3</v>
      </c>
      <c r="E5574" t="s">
        <v>8168</v>
      </c>
      <c r="F5574" t="s">
        <v>8026</v>
      </c>
      <c r="G5574">
        <v>40</v>
      </c>
      <c r="H5574">
        <v>6</v>
      </c>
      <c r="I5574">
        <v>1</v>
      </c>
      <c r="J5574" s="1">
        <v>333.51111111111112</v>
      </c>
      <c r="K5574" s="1">
        <f>Sales_Data[[#This Row],[Order Quantity]]*Sales_Data[[#This Row],[Unit Price]]</f>
        <v>333.51111111111112</v>
      </c>
      <c r="L5574" s="1">
        <v>250.13333333333333</v>
      </c>
    </row>
    <row r="5575" spans="1:12">
      <c r="A5575" t="s">
        <v>5598</v>
      </c>
      <c r="B5575" s="2">
        <v>42170</v>
      </c>
      <c r="C5575">
        <v>7</v>
      </c>
      <c r="D5575" t="s">
        <v>2</v>
      </c>
      <c r="E5575" t="s">
        <v>8168</v>
      </c>
      <c r="F5575" t="s">
        <v>8027</v>
      </c>
      <c r="G5575">
        <v>21</v>
      </c>
      <c r="H5575">
        <v>3</v>
      </c>
      <c r="I5575">
        <v>6</v>
      </c>
      <c r="J5575" s="1">
        <v>26.055555555555557</v>
      </c>
      <c r="K5575" s="1">
        <f>Sales_Data[[#This Row],[Order Quantity]]*Sales_Data[[#This Row],[Unit Price]]</f>
        <v>156.33333333333334</v>
      </c>
      <c r="L5575" s="1">
        <v>20.844444444444449</v>
      </c>
    </row>
    <row r="5576" spans="1:12">
      <c r="A5576" t="s">
        <v>5599</v>
      </c>
      <c r="B5576" s="2">
        <v>42170</v>
      </c>
      <c r="C5576">
        <v>4</v>
      </c>
      <c r="D5576" t="s">
        <v>4</v>
      </c>
      <c r="E5576" t="s">
        <v>8168</v>
      </c>
      <c r="F5576" t="s">
        <v>8027</v>
      </c>
      <c r="G5576">
        <v>12</v>
      </c>
      <c r="H5576">
        <v>2</v>
      </c>
      <c r="I5576">
        <v>9</v>
      </c>
      <c r="J5576" s="1">
        <v>125.06666666666668</v>
      </c>
      <c r="K5576" s="1">
        <f>Sales_Data[[#This Row],[Order Quantity]]*Sales_Data[[#This Row],[Unit Price]]</f>
        <v>1125.6000000000001</v>
      </c>
      <c r="L5576" s="1">
        <v>66.285333333333341</v>
      </c>
    </row>
    <row r="5577" spans="1:12">
      <c r="A5577" t="s">
        <v>5600</v>
      </c>
      <c r="B5577" s="2">
        <v>42171</v>
      </c>
      <c r="C5577">
        <v>11</v>
      </c>
      <c r="D5577" t="s">
        <v>4</v>
      </c>
      <c r="E5577" t="s">
        <v>8168</v>
      </c>
      <c r="F5577" t="s">
        <v>8026</v>
      </c>
      <c r="G5577">
        <v>31</v>
      </c>
      <c r="H5577">
        <v>5</v>
      </c>
      <c r="I5577">
        <v>3</v>
      </c>
      <c r="J5577" s="1">
        <v>113.15555555555555</v>
      </c>
      <c r="K5577" s="1">
        <f>Sales_Data[[#This Row],[Order Quantity]]*Sales_Data[[#This Row],[Unit Price]]</f>
        <v>339.46666666666664</v>
      </c>
      <c r="L5577" s="1">
        <v>75.814222222222213</v>
      </c>
    </row>
    <row r="5578" spans="1:12">
      <c r="A5578" t="s">
        <v>5601</v>
      </c>
      <c r="B5578" s="2">
        <v>42171</v>
      </c>
      <c r="C5578">
        <v>14</v>
      </c>
      <c r="D5578" t="s">
        <v>2</v>
      </c>
      <c r="E5578" t="s">
        <v>8168</v>
      </c>
      <c r="F5578" t="s">
        <v>8026</v>
      </c>
      <c r="G5578">
        <v>38</v>
      </c>
      <c r="H5578">
        <v>6</v>
      </c>
      <c r="I5578">
        <v>6</v>
      </c>
      <c r="J5578" s="1">
        <v>620.86666666666667</v>
      </c>
      <c r="K5578" s="1">
        <f>Sales_Data[[#This Row],[Order Quantity]]*Sales_Data[[#This Row],[Unit Price]]</f>
        <v>3725.2</v>
      </c>
      <c r="L5578" s="1">
        <v>515.31933333333336</v>
      </c>
    </row>
    <row r="5579" spans="1:12">
      <c r="A5579" t="s">
        <v>5602</v>
      </c>
      <c r="B5579" s="2">
        <v>42172</v>
      </c>
      <c r="C5579">
        <v>17</v>
      </c>
      <c r="D5579" t="s">
        <v>4</v>
      </c>
      <c r="E5579" t="s">
        <v>8168</v>
      </c>
      <c r="F5579" t="s">
        <v>8025</v>
      </c>
      <c r="G5579">
        <v>48</v>
      </c>
      <c r="H5579">
        <v>7</v>
      </c>
      <c r="I5579">
        <v>7</v>
      </c>
      <c r="J5579" s="1">
        <v>99.01111111111112</v>
      </c>
      <c r="K5579" s="1">
        <f>Sales_Data[[#This Row],[Order Quantity]]*Sales_Data[[#This Row],[Unit Price]]</f>
        <v>693.07777777777778</v>
      </c>
      <c r="L5579" s="1">
        <v>60.396777777777778</v>
      </c>
    </row>
    <row r="5580" spans="1:12">
      <c r="A5580" t="s">
        <v>5603</v>
      </c>
      <c r="B5580" s="2">
        <v>42172</v>
      </c>
      <c r="C5580">
        <v>16</v>
      </c>
      <c r="D5580" t="s">
        <v>4</v>
      </c>
      <c r="E5580" t="s">
        <v>8168</v>
      </c>
      <c r="F5580" t="s">
        <v>8025</v>
      </c>
      <c r="G5580">
        <v>46</v>
      </c>
      <c r="H5580">
        <v>7</v>
      </c>
      <c r="I5580">
        <v>8</v>
      </c>
      <c r="J5580" s="1">
        <v>124.32222222222224</v>
      </c>
      <c r="K5580" s="1">
        <f>Sales_Data[[#This Row],[Order Quantity]]*Sales_Data[[#This Row],[Unit Price]]</f>
        <v>994.5777777777779</v>
      </c>
      <c r="L5580" s="1">
        <v>87.025555555555556</v>
      </c>
    </row>
    <row r="5581" spans="1:12">
      <c r="A5581" t="s">
        <v>5604</v>
      </c>
      <c r="B5581" s="2">
        <v>42172</v>
      </c>
      <c r="C5581">
        <v>19</v>
      </c>
      <c r="D5581" t="s">
        <v>4</v>
      </c>
      <c r="E5581" t="s">
        <v>8168</v>
      </c>
      <c r="F5581" t="s">
        <v>8028</v>
      </c>
      <c r="G5581">
        <v>53</v>
      </c>
      <c r="H5581">
        <v>8</v>
      </c>
      <c r="I5581">
        <v>6</v>
      </c>
      <c r="J5581" s="1">
        <v>196.53333333333333</v>
      </c>
      <c r="K5581" s="1">
        <f>Sales_Data[[#This Row],[Order Quantity]]*Sales_Data[[#This Row],[Unit Price]]</f>
        <v>1179.2</v>
      </c>
      <c r="L5581" s="1">
        <v>121.85066666666665</v>
      </c>
    </row>
    <row r="5582" spans="1:12">
      <c r="A5582" t="s">
        <v>5605</v>
      </c>
      <c r="B5582" s="2">
        <v>42172</v>
      </c>
      <c r="C5582">
        <v>4</v>
      </c>
      <c r="D5582" t="s">
        <v>3</v>
      </c>
      <c r="E5582" t="s">
        <v>8168</v>
      </c>
      <c r="F5582" t="s">
        <v>8027</v>
      </c>
      <c r="G5582">
        <v>11</v>
      </c>
      <c r="H5582">
        <v>2</v>
      </c>
      <c r="I5582">
        <v>7</v>
      </c>
      <c r="J5582" s="1">
        <v>109.43333333333334</v>
      </c>
      <c r="K5582" s="1">
        <f>Sales_Data[[#This Row],[Order Quantity]]*Sales_Data[[#This Row],[Unit Price]]</f>
        <v>766.0333333333333</v>
      </c>
      <c r="L5582" s="1">
        <v>77.697666666666663</v>
      </c>
    </row>
    <row r="5583" spans="1:12">
      <c r="A5583" t="s">
        <v>5606</v>
      </c>
      <c r="B5583" s="2">
        <v>42172</v>
      </c>
      <c r="C5583">
        <v>9</v>
      </c>
      <c r="D5583" t="s">
        <v>4</v>
      </c>
      <c r="E5583" t="s">
        <v>8168</v>
      </c>
      <c r="F5583" t="s">
        <v>8027</v>
      </c>
      <c r="G5583">
        <v>24</v>
      </c>
      <c r="H5583">
        <v>4</v>
      </c>
      <c r="I5583">
        <v>7</v>
      </c>
      <c r="J5583" s="1">
        <v>116.13333333333334</v>
      </c>
      <c r="K5583" s="1">
        <f>Sales_Data[[#This Row],[Order Quantity]]*Sales_Data[[#This Row],[Unit Price]]</f>
        <v>812.93333333333339</v>
      </c>
      <c r="L5583" s="1">
        <v>54.582666666666661</v>
      </c>
    </row>
    <row r="5584" spans="1:12">
      <c r="A5584" t="s">
        <v>5607</v>
      </c>
      <c r="B5584" s="2">
        <v>42173</v>
      </c>
      <c r="C5584">
        <v>16</v>
      </c>
      <c r="D5584" t="s">
        <v>4</v>
      </c>
      <c r="E5584" t="s">
        <v>8168</v>
      </c>
      <c r="F5584" t="s">
        <v>8025</v>
      </c>
      <c r="G5584">
        <v>46</v>
      </c>
      <c r="H5584">
        <v>7</v>
      </c>
      <c r="I5584">
        <v>6</v>
      </c>
      <c r="J5584" s="1">
        <v>437.73333333333335</v>
      </c>
      <c r="K5584" s="1">
        <f>Sales_Data[[#This Row],[Order Quantity]]*Sales_Data[[#This Row],[Unit Price]]</f>
        <v>2626.4</v>
      </c>
      <c r="L5584" s="1">
        <v>350.18666666666672</v>
      </c>
    </row>
    <row r="5585" spans="1:12">
      <c r="A5585" t="s">
        <v>5608</v>
      </c>
      <c r="B5585" s="2">
        <v>42173</v>
      </c>
      <c r="C5585">
        <v>19</v>
      </c>
      <c r="D5585" t="s">
        <v>2</v>
      </c>
      <c r="E5585" t="s">
        <v>8168</v>
      </c>
      <c r="F5585" t="s">
        <v>8028</v>
      </c>
      <c r="G5585">
        <v>53</v>
      </c>
      <c r="H5585">
        <v>8</v>
      </c>
      <c r="I5585">
        <v>1</v>
      </c>
      <c r="J5585" s="1">
        <v>326.06666666666666</v>
      </c>
      <c r="K5585" s="1">
        <f>Sales_Data[[#This Row],[Order Quantity]]*Sales_Data[[#This Row],[Unit Price]]</f>
        <v>326.06666666666666</v>
      </c>
      <c r="L5585" s="1">
        <v>143.46933333333334</v>
      </c>
    </row>
    <row r="5586" spans="1:12">
      <c r="A5586" t="s">
        <v>5609</v>
      </c>
      <c r="B5586" s="2">
        <v>42174</v>
      </c>
      <c r="C5586">
        <v>11</v>
      </c>
      <c r="D5586" t="s">
        <v>4</v>
      </c>
      <c r="E5586" t="s">
        <v>8168</v>
      </c>
      <c r="F5586" t="s">
        <v>8026</v>
      </c>
      <c r="G5586">
        <v>32</v>
      </c>
      <c r="H5586">
        <v>5</v>
      </c>
      <c r="I5586">
        <v>3</v>
      </c>
      <c r="J5586" s="1">
        <v>696.8</v>
      </c>
      <c r="K5586" s="1">
        <f>Sales_Data[[#This Row],[Order Quantity]]*Sales_Data[[#This Row],[Unit Price]]</f>
        <v>2090.3999999999996</v>
      </c>
      <c r="L5586" s="1">
        <v>362.33600000000001</v>
      </c>
    </row>
    <row r="5587" spans="1:12">
      <c r="A5587" t="s">
        <v>5610</v>
      </c>
      <c r="B5587" s="2">
        <v>42174</v>
      </c>
      <c r="C5587">
        <v>12</v>
      </c>
      <c r="D5587" t="s">
        <v>4</v>
      </c>
      <c r="E5587" t="s">
        <v>8168</v>
      </c>
      <c r="F5587" t="s">
        <v>8026</v>
      </c>
      <c r="G5587">
        <v>34</v>
      </c>
      <c r="H5587">
        <v>5</v>
      </c>
      <c r="I5587">
        <v>8</v>
      </c>
      <c r="J5587" s="1">
        <v>424.33333333333331</v>
      </c>
      <c r="K5587" s="1">
        <f>Sales_Data[[#This Row],[Order Quantity]]*Sales_Data[[#This Row],[Unit Price]]</f>
        <v>3394.6666666666665</v>
      </c>
      <c r="L5587" s="1">
        <v>250.35666666666668</v>
      </c>
    </row>
    <row r="5588" spans="1:12">
      <c r="A5588" t="s">
        <v>5611</v>
      </c>
      <c r="B5588" s="2">
        <v>42174</v>
      </c>
      <c r="C5588">
        <v>18</v>
      </c>
      <c r="D5588" t="s">
        <v>4</v>
      </c>
      <c r="E5588" t="s">
        <v>8168</v>
      </c>
      <c r="F5588" t="s">
        <v>8025</v>
      </c>
      <c r="G5588">
        <v>50</v>
      </c>
      <c r="H5588">
        <v>7</v>
      </c>
      <c r="I5588">
        <v>1</v>
      </c>
      <c r="J5588" s="1">
        <v>266.51111111111112</v>
      </c>
      <c r="K5588" s="1">
        <f>Sales_Data[[#This Row],[Order Quantity]]*Sales_Data[[#This Row],[Unit Price]]</f>
        <v>266.51111111111112</v>
      </c>
      <c r="L5588" s="1">
        <v>159.90666666666664</v>
      </c>
    </row>
    <row r="5589" spans="1:12">
      <c r="A5589" t="s">
        <v>5612</v>
      </c>
      <c r="B5589" s="2">
        <v>42174</v>
      </c>
      <c r="C5589">
        <v>6</v>
      </c>
      <c r="D5589" t="s">
        <v>3</v>
      </c>
      <c r="E5589" t="s">
        <v>8168</v>
      </c>
      <c r="F5589" t="s">
        <v>8027</v>
      </c>
      <c r="G5589">
        <v>16</v>
      </c>
      <c r="H5589">
        <v>3</v>
      </c>
      <c r="I5589">
        <v>2</v>
      </c>
      <c r="J5589" s="1">
        <v>436.24444444444447</v>
      </c>
      <c r="K5589" s="1">
        <f>Sales_Data[[#This Row],[Order Quantity]]*Sales_Data[[#This Row],[Unit Price]]</f>
        <v>872.48888888888894</v>
      </c>
      <c r="L5589" s="1">
        <v>274.83400000000006</v>
      </c>
    </row>
    <row r="5590" spans="1:12">
      <c r="A5590" t="s">
        <v>5613</v>
      </c>
      <c r="B5590" s="2">
        <v>42175</v>
      </c>
      <c r="C5590">
        <v>1</v>
      </c>
      <c r="D5590" t="s">
        <v>2</v>
      </c>
      <c r="E5590" t="s">
        <v>8168</v>
      </c>
      <c r="F5590" t="s">
        <v>8027</v>
      </c>
      <c r="G5590">
        <v>1</v>
      </c>
      <c r="H5590">
        <v>1</v>
      </c>
      <c r="I5590">
        <v>1</v>
      </c>
      <c r="J5590" s="1">
        <v>117.62222222222223</v>
      </c>
      <c r="K5590" s="1">
        <f>Sales_Data[[#This Row],[Order Quantity]]*Sales_Data[[#This Row],[Unit Price]]</f>
        <v>117.62222222222223</v>
      </c>
      <c r="L5590" s="1">
        <v>87.040444444444461</v>
      </c>
    </row>
    <row r="5591" spans="1:12">
      <c r="A5591" t="s">
        <v>5614</v>
      </c>
      <c r="B5591" s="2">
        <v>42175</v>
      </c>
      <c r="C5591">
        <v>15</v>
      </c>
      <c r="D5591" t="s">
        <v>4</v>
      </c>
      <c r="E5591" t="s">
        <v>8168</v>
      </c>
      <c r="F5591" t="s">
        <v>8025</v>
      </c>
      <c r="G5591">
        <v>44</v>
      </c>
      <c r="H5591">
        <v>6</v>
      </c>
      <c r="I5591">
        <v>3</v>
      </c>
      <c r="J5591" s="1">
        <v>89.333333333333329</v>
      </c>
      <c r="K5591" s="1">
        <f>Sales_Data[[#This Row],[Order Quantity]]*Sales_Data[[#This Row],[Unit Price]]</f>
        <v>268</v>
      </c>
      <c r="L5591" s="1">
        <v>75.933333333333337</v>
      </c>
    </row>
    <row r="5592" spans="1:12">
      <c r="A5592" t="s">
        <v>5615</v>
      </c>
      <c r="B5592" s="2">
        <v>42175</v>
      </c>
      <c r="C5592">
        <v>16</v>
      </c>
      <c r="D5592" t="s">
        <v>4</v>
      </c>
      <c r="E5592" t="s">
        <v>8168</v>
      </c>
      <c r="F5592" t="s">
        <v>8025</v>
      </c>
      <c r="G5592">
        <v>45</v>
      </c>
      <c r="H5592">
        <v>7</v>
      </c>
      <c r="I5592">
        <v>2</v>
      </c>
      <c r="J5592" s="1">
        <v>125.06666666666668</v>
      </c>
      <c r="K5592" s="1">
        <f>Sales_Data[[#This Row],[Order Quantity]]*Sales_Data[[#This Row],[Unit Price]]</f>
        <v>250.13333333333335</v>
      </c>
      <c r="L5592" s="1">
        <v>105.05600000000001</v>
      </c>
    </row>
    <row r="5593" spans="1:12">
      <c r="A5593" t="s">
        <v>5616</v>
      </c>
      <c r="B5593" s="2">
        <v>42175</v>
      </c>
      <c r="C5593">
        <v>10</v>
      </c>
      <c r="D5593" t="s">
        <v>4</v>
      </c>
      <c r="E5593" t="s">
        <v>8168</v>
      </c>
      <c r="F5593" t="s">
        <v>8026</v>
      </c>
      <c r="G5593">
        <v>29</v>
      </c>
      <c r="H5593">
        <v>4</v>
      </c>
      <c r="I5593">
        <v>4</v>
      </c>
      <c r="J5593" s="1">
        <v>389.34444444444443</v>
      </c>
      <c r="K5593" s="1">
        <f>Sales_Data[[#This Row],[Order Quantity]]*Sales_Data[[#This Row],[Unit Price]]</f>
        <v>1557.3777777777777</v>
      </c>
      <c r="L5593" s="1">
        <v>268.64766666666662</v>
      </c>
    </row>
    <row r="5594" spans="1:12">
      <c r="A5594" t="s">
        <v>5617</v>
      </c>
      <c r="B5594" s="2">
        <v>42175</v>
      </c>
      <c r="C5594">
        <v>13</v>
      </c>
      <c r="D5594" t="s">
        <v>3</v>
      </c>
      <c r="E5594" t="s">
        <v>8168</v>
      </c>
      <c r="F5594" t="s">
        <v>8026</v>
      </c>
      <c r="G5594">
        <v>37</v>
      </c>
      <c r="H5594">
        <v>5</v>
      </c>
      <c r="I5594">
        <v>2</v>
      </c>
      <c r="J5594" s="1">
        <v>342.44444444444446</v>
      </c>
      <c r="K5594" s="1">
        <f>Sales_Data[[#This Row],[Order Quantity]]*Sales_Data[[#This Row],[Unit Price]]</f>
        <v>684.88888888888891</v>
      </c>
      <c r="L5594" s="1">
        <v>256.83333333333331</v>
      </c>
    </row>
    <row r="5595" spans="1:12">
      <c r="A5595" t="s">
        <v>5618</v>
      </c>
      <c r="B5595" s="2">
        <v>42175</v>
      </c>
      <c r="C5595">
        <v>5</v>
      </c>
      <c r="D5595" t="s">
        <v>3</v>
      </c>
      <c r="E5595" t="s">
        <v>8168</v>
      </c>
      <c r="F5595" t="s">
        <v>8027</v>
      </c>
      <c r="G5595">
        <v>13</v>
      </c>
      <c r="H5595">
        <v>2</v>
      </c>
      <c r="I5595">
        <v>5</v>
      </c>
      <c r="J5595" s="1">
        <v>188.34444444444446</v>
      </c>
      <c r="K5595" s="1">
        <f>Sales_Data[[#This Row],[Order Quantity]]*Sales_Data[[#This Row],[Unit Price]]</f>
        <v>941.72222222222229</v>
      </c>
      <c r="L5595" s="1">
        <v>75.337777777777788</v>
      </c>
    </row>
    <row r="5596" spans="1:12">
      <c r="A5596" t="s">
        <v>5619</v>
      </c>
      <c r="B5596" s="2">
        <v>42176</v>
      </c>
      <c r="C5596">
        <v>14</v>
      </c>
      <c r="D5596" t="s">
        <v>4</v>
      </c>
      <c r="E5596" t="s">
        <v>8168</v>
      </c>
      <c r="F5596" t="s">
        <v>8026</v>
      </c>
      <c r="G5596">
        <v>41</v>
      </c>
      <c r="H5596">
        <v>6</v>
      </c>
      <c r="I5596">
        <v>8</v>
      </c>
      <c r="J5596" s="1">
        <v>600.76666666666677</v>
      </c>
      <c r="K5596" s="1">
        <f>Sales_Data[[#This Row],[Order Quantity]]*Sales_Data[[#This Row],[Unit Price]]</f>
        <v>4806.1333333333341</v>
      </c>
      <c r="L5596" s="1">
        <v>450.57500000000005</v>
      </c>
    </row>
    <row r="5597" spans="1:12">
      <c r="A5597" t="s">
        <v>5620</v>
      </c>
      <c r="B5597" s="2">
        <v>42176</v>
      </c>
      <c r="C5597">
        <v>19</v>
      </c>
      <c r="D5597" t="s">
        <v>4</v>
      </c>
      <c r="E5597" t="s">
        <v>8168</v>
      </c>
      <c r="F5597" t="s">
        <v>8028</v>
      </c>
      <c r="G5597">
        <v>53</v>
      </c>
      <c r="H5597">
        <v>8</v>
      </c>
      <c r="I5597">
        <v>4</v>
      </c>
      <c r="J5597" s="1">
        <v>201.74444444444444</v>
      </c>
      <c r="K5597" s="1">
        <f>Sales_Data[[#This Row],[Order Quantity]]*Sales_Data[[#This Row],[Unit Price]]</f>
        <v>806.97777777777776</v>
      </c>
      <c r="L5597" s="1">
        <v>159.37811111111111</v>
      </c>
    </row>
    <row r="5598" spans="1:12">
      <c r="A5598" t="s">
        <v>5621</v>
      </c>
      <c r="B5598" s="2">
        <v>42176</v>
      </c>
      <c r="C5598">
        <v>1</v>
      </c>
      <c r="D5598" t="s">
        <v>2</v>
      </c>
      <c r="E5598" t="s">
        <v>8168</v>
      </c>
      <c r="F5598" t="s">
        <v>8027</v>
      </c>
      <c r="G5598">
        <v>2</v>
      </c>
      <c r="H5598">
        <v>1</v>
      </c>
      <c r="I5598">
        <v>5</v>
      </c>
      <c r="J5598" s="1">
        <v>220.35555555555555</v>
      </c>
      <c r="K5598" s="1">
        <f>Sales_Data[[#This Row],[Order Quantity]]*Sales_Data[[#This Row],[Unit Price]]</f>
        <v>1101.7777777777778</v>
      </c>
      <c r="L5598" s="1">
        <v>132.21333333333334</v>
      </c>
    </row>
    <row r="5599" spans="1:12">
      <c r="A5599" t="s">
        <v>5622</v>
      </c>
      <c r="B5599" s="2">
        <v>42176</v>
      </c>
      <c r="C5599">
        <v>6</v>
      </c>
      <c r="D5599" t="s">
        <v>2</v>
      </c>
      <c r="E5599" t="s">
        <v>8168</v>
      </c>
      <c r="F5599" t="s">
        <v>8027</v>
      </c>
      <c r="G5599">
        <v>18</v>
      </c>
      <c r="H5599">
        <v>3</v>
      </c>
      <c r="I5599">
        <v>3</v>
      </c>
      <c r="J5599" s="1">
        <v>23.077777777777779</v>
      </c>
      <c r="K5599" s="1">
        <f>Sales_Data[[#This Row],[Order Quantity]]*Sales_Data[[#This Row],[Unit Price]]</f>
        <v>69.233333333333334</v>
      </c>
      <c r="L5599" s="1">
        <v>12.692777777777779</v>
      </c>
    </row>
    <row r="5600" spans="1:12">
      <c r="A5600" t="s">
        <v>5623</v>
      </c>
      <c r="B5600" s="2">
        <v>42176</v>
      </c>
      <c r="C5600">
        <v>16</v>
      </c>
      <c r="D5600" t="s">
        <v>4</v>
      </c>
      <c r="E5600" t="s">
        <v>8168</v>
      </c>
      <c r="F5600" t="s">
        <v>8025</v>
      </c>
      <c r="G5600">
        <v>47</v>
      </c>
      <c r="H5600">
        <v>7</v>
      </c>
      <c r="I5600">
        <v>1</v>
      </c>
      <c r="J5600" s="1">
        <v>707.9666666666667</v>
      </c>
      <c r="K5600" s="1">
        <f>Sales_Data[[#This Row],[Order Quantity]]*Sales_Data[[#This Row],[Unit Price]]</f>
        <v>707.9666666666667</v>
      </c>
      <c r="L5600" s="1">
        <v>311.50533333333328</v>
      </c>
    </row>
    <row r="5601" spans="1:12">
      <c r="A5601" t="s">
        <v>5624</v>
      </c>
      <c r="B5601" s="2">
        <v>42177</v>
      </c>
      <c r="C5601">
        <v>17</v>
      </c>
      <c r="D5601" t="s">
        <v>4</v>
      </c>
      <c r="E5601" t="s">
        <v>8168</v>
      </c>
      <c r="F5601" t="s">
        <v>8025</v>
      </c>
      <c r="G5601">
        <v>49</v>
      </c>
      <c r="H5601">
        <v>7</v>
      </c>
      <c r="I5601">
        <v>9</v>
      </c>
      <c r="J5601" s="1">
        <v>117.62222222222223</v>
      </c>
      <c r="K5601" s="1">
        <f>Sales_Data[[#This Row],[Order Quantity]]*Sales_Data[[#This Row],[Unit Price]]</f>
        <v>1058.6000000000001</v>
      </c>
      <c r="L5601" s="1">
        <v>50.577555555555563</v>
      </c>
    </row>
    <row r="5602" spans="1:12">
      <c r="A5602" t="s">
        <v>5625</v>
      </c>
      <c r="B5602" s="2">
        <v>42177</v>
      </c>
      <c r="C5602">
        <v>16</v>
      </c>
      <c r="D5602" t="s">
        <v>2</v>
      </c>
      <c r="E5602" t="s">
        <v>8168</v>
      </c>
      <c r="F5602" t="s">
        <v>8025</v>
      </c>
      <c r="G5602">
        <v>46</v>
      </c>
      <c r="H5602">
        <v>7</v>
      </c>
      <c r="I5602">
        <v>9</v>
      </c>
      <c r="J5602" s="1">
        <v>565.0333333333333</v>
      </c>
      <c r="K5602" s="1">
        <f>Sales_Data[[#This Row],[Order Quantity]]*Sales_Data[[#This Row],[Unit Price]]</f>
        <v>5085.2999999999993</v>
      </c>
      <c r="L5602" s="1">
        <v>310.76833333333337</v>
      </c>
    </row>
    <row r="5603" spans="1:12">
      <c r="A5603" t="s">
        <v>5626</v>
      </c>
      <c r="B5603" s="2">
        <v>42177</v>
      </c>
      <c r="C5603">
        <v>14</v>
      </c>
      <c r="D5603" t="s">
        <v>2</v>
      </c>
      <c r="E5603" t="s">
        <v>8168</v>
      </c>
      <c r="F5603" t="s">
        <v>8026</v>
      </c>
      <c r="G5603">
        <v>40</v>
      </c>
      <c r="H5603">
        <v>6</v>
      </c>
      <c r="I5603">
        <v>8</v>
      </c>
      <c r="J5603" s="1">
        <v>434.75555555555559</v>
      </c>
      <c r="K5603" s="1">
        <f>Sales_Data[[#This Row],[Order Quantity]]*Sales_Data[[#This Row],[Unit Price]]</f>
        <v>3478.0444444444447</v>
      </c>
      <c r="L5603" s="1">
        <v>204.33511111111113</v>
      </c>
    </row>
    <row r="5604" spans="1:12">
      <c r="A5604" t="s">
        <v>5627</v>
      </c>
      <c r="B5604" s="2">
        <v>42178</v>
      </c>
      <c r="C5604">
        <v>1</v>
      </c>
      <c r="D5604" t="s">
        <v>4</v>
      </c>
      <c r="E5604" t="s">
        <v>8168</v>
      </c>
      <c r="F5604" t="s">
        <v>8027</v>
      </c>
      <c r="G5604">
        <v>3</v>
      </c>
      <c r="H5604">
        <v>1</v>
      </c>
      <c r="I5604">
        <v>7</v>
      </c>
      <c r="J5604" s="1">
        <v>119.85555555555555</v>
      </c>
      <c r="K5604" s="1">
        <f>Sales_Data[[#This Row],[Order Quantity]]*Sales_Data[[#This Row],[Unit Price]]</f>
        <v>838.98888888888882</v>
      </c>
      <c r="L5604" s="1">
        <v>63.523444444444443</v>
      </c>
    </row>
    <row r="5605" spans="1:12">
      <c r="A5605" t="s">
        <v>5628</v>
      </c>
      <c r="B5605" s="2">
        <v>42178</v>
      </c>
      <c r="C5605">
        <v>4</v>
      </c>
      <c r="D5605" t="s">
        <v>2</v>
      </c>
      <c r="E5605" t="s">
        <v>8168</v>
      </c>
      <c r="F5605" t="s">
        <v>8027</v>
      </c>
      <c r="G5605">
        <v>12</v>
      </c>
      <c r="H5605">
        <v>2</v>
      </c>
      <c r="I5605">
        <v>7</v>
      </c>
      <c r="J5605" s="1">
        <v>129.53333333333333</v>
      </c>
      <c r="K5605" s="1">
        <f>Sales_Data[[#This Row],[Order Quantity]]*Sales_Data[[#This Row],[Unit Price]]</f>
        <v>906.73333333333335</v>
      </c>
      <c r="L5605" s="1">
        <v>102.33133333333333</v>
      </c>
    </row>
    <row r="5606" spans="1:12">
      <c r="A5606" t="s">
        <v>5629</v>
      </c>
      <c r="B5606" s="2">
        <v>42178</v>
      </c>
      <c r="C5606">
        <v>15</v>
      </c>
      <c r="D5606" t="s">
        <v>4</v>
      </c>
      <c r="E5606" t="s">
        <v>8168</v>
      </c>
      <c r="F5606" t="s">
        <v>8025</v>
      </c>
      <c r="G5606">
        <v>42</v>
      </c>
      <c r="H5606">
        <v>6</v>
      </c>
      <c r="I5606">
        <v>2</v>
      </c>
      <c r="J5606" s="1">
        <v>218.12222222222223</v>
      </c>
      <c r="K5606" s="1">
        <f>Sales_Data[[#This Row],[Order Quantity]]*Sales_Data[[#This Row],[Unit Price]]</f>
        <v>436.24444444444447</v>
      </c>
      <c r="L5606" s="1">
        <v>95.973777777777784</v>
      </c>
    </row>
    <row r="5607" spans="1:12">
      <c r="A5607" t="s">
        <v>5630</v>
      </c>
      <c r="B5607" s="2">
        <v>42179</v>
      </c>
      <c r="C5607">
        <v>2</v>
      </c>
      <c r="D5607" t="s">
        <v>2</v>
      </c>
      <c r="E5607" t="s">
        <v>8168</v>
      </c>
      <c r="F5607" t="s">
        <v>8027</v>
      </c>
      <c r="G5607">
        <v>6</v>
      </c>
      <c r="H5607">
        <v>1</v>
      </c>
      <c r="I5607">
        <v>8</v>
      </c>
      <c r="J5607" s="1">
        <v>93.800000000000011</v>
      </c>
      <c r="K5607" s="1">
        <f>Sales_Data[[#This Row],[Order Quantity]]*Sales_Data[[#This Row],[Unit Price]]</f>
        <v>750.40000000000009</v>
      </c>
      <c r="L5607" s="1">
        <v>68.47399999999999</v>
      </c>
    </row>
    <row r="5608" spans="1:12">
      <c r="A5608" t="s">
        <v>5631</v>
      </c>
      <c r="B5608" s="2">
        <v>42179</v>
      </c>
      <c r="C5608">
        <v>6</v>
      </c>
      <c r="D5608" t="s">
        <v>4</v>
      </c>
      <c r="E5608" t="s">
        <v>8168</v>
      </c>
      <c r="F5608" t="s">
        <v>8027</v>
      </c>
      <c r="G5608">
        <v>17</v>
      </c>
      <c r="H5608">
        <v>3</v>
      </c>
      <c r="I5608">
        <v>2</v>
      </c>
      <c r="J5608" s="1">
        <v>573.9666666666667</v>
      </c>
      <c r="K5608" s="1">
        <f>Sales_Data[[#This Row],[Order Quantity]]*Sales_Data[[#This Row],[Unit Price]]</f>
        <v>1147.9333333333334</v>
      </c>
      <c r="L5608" s="1">
        <v>304.20233333333334</v>
      </c>
    </row>
    <row r="5609" spans="1:12">
      <c r="A5609" t="s">
        <v>5632</v>
      </c>
      <c r="B5609" s="2">
        <v>42179</v>
      </c>
      <c r="C5609">
        <v>4</v>
      </c>
      <c r="D5609" t="s">
        <v>4</v>
      </c>
      <c r="E5609" t="s">
        <v>8168</v>
      </c>
      <c r="F5609" t="s">
        <v>8027</v>
      </c>
      <c r="G5609">
        <v>12</v>
      </c>
      <c r="H5609">
        <v>2</v>
      </c>
      <c r="I5609">
        <v>1</v>
      </c>
      <c r="J5609" s="1">
        <v>276.18888888888893</v>
      </c>
      <c r="K5609" s="1">
        <f>Sales_Data[[#This Row],[Order Quantity]]*Sales_Data[[#This Row],[Unit Price]]</f>
        <v>276.18888888888893</v>
      </c>
      <c r="L5609" s="1">
        <v>229.2367777777778</v>
      </c>
    </row>
    <row r="5610" spans="1:12">
      <c r="A5610" t="s">
        <v>5633</v>
      </c>
      <c r="B5610" s="2">
        <v>42179</v>
      </c>
      <c r="C5610">
        <v>15</v>
      </c>
      <c r="D5610" t="s">
        <v>4</v>
      </c>
      <c r="E5610" t="s">
        <v>8168</v>
      </c>
      <c r="F5610" t="s">
        <v>8025</v>
      </c>
      <c r="G5610">
        <v>44</v>
      </c>
      <c r="H5610">
        <v>6</v>
      </c>
      <c r="I5610">
        <v>8</v>
      </c>
      <c r="J5610" s="1">
        <v>116.13333333333334</v>
      </c>
      <c r="K5610" s="1">
        <f>Sales_Data[[#This Row],[Order Quantity]]*Sales_Data[[#This Row],[Unit Price]]</f>
        <v>929.06666666666672</v>
      </c>
      <c r="L5610" s="1">
        <v>94.068000000000012</v>
      </c>
    </row>
    <row r="5611" spans="1:12">
      <c r="A5611" t="s">
        <v>5634</v>
      </c>
      <c r="B5611" s="2">
        <v>42179</v>
      </c>
      <c r="C5611">
        <v>5</v>
      </c>
      <c r="D5611" t="s">
        <v>4</v>
      </c>
      <c r="E5611" t="s">
        <v>8168</v>
      </c>
      <c r="F5611" t="s">
        <v>8027</v>
      </c>
      <c r="G5611">
        <v>13</v>
      </c>
      <c r="H5611">
        <v>2</v>
      </c>
      <c r="I5611">
        <v>2</v>
      </c>
      <c r="J5611" s="1">
        <v>262.04444444444448</v>
      </c>
      <c r="K5611" s="1">
        <f>Sales_Data[[#This Row],[Order Quantity]]*Sales_Data[[#This Row],[Unit Price]]</f>
        <v>524.08888888888896</v>
      </c>
      <c r="L5611" s="1">
        <v>170.32888888888888</v>
      </c>
    </row>
    <row r="5612" spans="1:12">
      <c r="A5612" t="s">
        <v>5635</v>
      </c>
      <c r="B5612" s="2">
        <v>42180</v>
      </c>
      <c r="C5612">
        <v>13</v>
      </c>
      <c r="D5612" t="s">
        <v>4</v>
      </c>
      <c r="E5612" t="s">
        <v>8168</v>
      </c>
      <c r="F5612" t="s">
        <v>8026</v>
      </c>
      <c r="G5612">
        <v>37</v>
      </c>
      <c r="H5612">
        <v>5</v>
      </c>
      <c r="I5612">
        <v>9</v>
      </c>
      <c r="J5612" s="1">
        <v>139.21111111111111</v>
      </c>
      <c r="K5612" s="1">
        <f>Sales_Data[[#This Row],[Order Quantity]]*Sales_Data[[#This Row],[Unit Price]]</f>
        <v>1252.9000000000001</v>
      </c>
      <c r="L5612" s="1">
        <v>83.526666666666671</v>
      </c>
    </row>
    <row r="5613" spans="1:12">
      <c r="A5613" t="s">
        <v>5636</v>
      </c>
      <c r="B5613" s="2">
        <v>42180</v>
      </c>
      <c r="C5613">
        <v>9</v>
      </c>
      <c r="D5613" t="s">
        <v>3</v>
      </c>
      <c r="E5613" t="s">
        <v>8168</v>
      </c>
      <c r="F5613" t="s">
        <v>8027</v>
      </c>
      <c r="G5613">
        <v>24</v>
      </c>
      <c r="H5613">
        <v>4</v>
      </c>
      <c r="I5613">
        <v>6</v>
      </c>
      <c r="J5613" s="1">
        <v>117.62222222222223</v>
      </c>
      <c r="K5613" s="1">
        <f>Sales_Data[[#This Row],[Order Quantity]]*Sales_Data[[#This Row],[Unit Price]]</f>
        <v>705.73333333333335</v>
      </c>
      <c r="L5613" s="1">
        <v>91.745333333333349</v>
      </c>
    </row>
    <row r="5614" spans="1:12">
      <c r="A5614" t="s">
        <v>5637</v>
      </c>
      <c r="B5614" s="2">
        <v>42180</v>
      </c>
      <c r="C5614">
        <v>15</v>
      </c>
      <c r="D5614" t="s">
        <v>4</v>
      </c>
      <c r="E5614" t="s">
        <v>8168</v>
      </c>
      <c r="F5614" t="s">
        <v>8025</v>
      </c>
      <c r="G5614">
        <v>42</v>
      </c>
      <c r="H5614">
        <v>6</v>
      </c>
      <c r="I5614">
        <v>2</v>
      </c>
      <c r="J5614" s="1">
        <v>265.76666666666665</v>
      </c>
      <c r="K5614" s="1">
        <f>Sales_Data[[#This Row],[Order Quantity]]*Sales_Data[[#This Row],[Unit Price]]</f>
        <v>531.5333333333333</v>
      </c>
      <c r="L5614" s="1">
        <v>154.14466666666667</v>
      </c>
    </row>
    <row r="5615" spans="1:12">
      <c r="A5615" t="s">
        <v>5638</v>
      </c>
      <c r="B5615" s="2">
        <v>42181</v>
      </c>
      <c r="C5615">
        <v>16</v>
      </c>
      <c r="D5615" t="s">
        <v>4</v>
      </c>
      <c r="E5615" t="s">
        <v>8168</v>
      </c>
      <c r="F5615" t="s">
        <v>8025</v>
      </c>
      <c r="G5615">
        <v>44</v>
      </c>
      <c r="H5615">
        <v>7</v>
      </c>
      <c r="I5615">
        <v>8</v>
      </c>
      <c r="J5615" s="1">
        <v>18.611111111111111</v>
      </c>
      <c r="K5615" s="1">
        <f>Sales_Data[[#This Row],[Order Quantity]]*Sales_Data[[#This Row],[Unit Price]]</f>
        <v>148.88888888888889</v>
      </c>
      <c r="L5615" s="1">
        <v>13.027777777777777</v>
      </c>
    </row>
    <row r="5616" spans="1:12">
      <c r="A5616" t="s">
        <v>5639</v>
      </c>
      <c r="B5616" s="2">
        <v>42181</v>
      </c>
      <c r="C5616">
        <v>19</v>
      </c>
      <c r="D5616" t="s">
        <v>4</v>
      </c>
      <c r="E5616" t="s">
        <v>8168</v>
      </c>
      <c r="F5616" t="s">
        <v>8028</v>
      </c>
      <c r="G5616">
        <v>54</v>
      </c>
      <c r="H5616">
        <v>8</v>
      </c>
      <c r="I5616">
        <v>8</v>
      </c>
      <c r="J5616" s="1">
        <v>20.844444444444445</v>
      </c>
      <c r="K5616" s="1">
        <f>Sales_Data[[#This Row],[Order Quantity]]*Sales_Data[[#This Row],[Unit Price]]</f>
        <v>166.75555555555556</v>
      </c>
      <c r="L5616" s="1">
        <v>12.923555555555556</v>
      </c>
    </row>
    <row r="5617" spans="1:12">
      <c r="A5617" t="s">
        <v>5640</v>
      </c>
      <c r="B5617" s="2">
        <v>42181</v>
      </c>
      <c r="C5617">
        <v>1</v>
      </c>
      <c r="D5617" t="s">
        <v>4</v>
      </c>
      <c r="E5617" t="s">
        <v>8168</v>
      </c>
      <c r="F5617" t="s">
        <v>8027</v>
      </c>
      <c r="G5617">
        <v>1</v>
      </c>
      <c r="H5617">
        <v>1</v>
      </c>
      <c r="I5617">
        <v>3</v>
      </c>
      <c r="J5617" s="1">
        <v>26.055555555555557</v>
      </c>
      <c r="K5617" s="1">
        <f>Sales_Data[[#This Row],[Order Quantity]]*Sales_Data[[#This Row],[Unit Price]]</f>
        <v>78.166666666666671</v>
      </c>
      <c r="L5617" s="1">
        <v>21.105000000000004</v>
      </c>
    </row>
    <row r="5618" spans="1:12">
      <c r="A5618" t="s">
        <v>5641</v>
      </c>
      <c r="B5618" s="2">
        <v>42182</v>
      </c>
      <c r="C5618">
        <v>14</v>
      </c>
      <c r="D5618" t="s">
        <v>4</v>
      </c>
      <c r="E5618" t="s">
        <v>8168</v>
      </c>
      <c r="F5618" t="s">
        <v>8026</v>
      </c>
      <c r="G5618">
        <v>39</v>
      </c>
      <c r="H5618">
        <v>6</v>
      </c>
      <c r="I5618">
        <v>7</v>
      </c>
      <c r="J5618" s="1">
        <v>203.23333333333335</v>
      </c>
      <c r="K5618" s="1">
        <f>Sales_Data[[#This Row],[Order Quantity]]*Sales_Data[[#This Row],[Unit Price]]</f>
        <v>1422.6333333333334</v>
      </c>
      <c r="L5618" s="1">
        <v>168.68366666666668</v>
      </c>
    </row>
    <row r="5619" spans="1:12">
      <c r="A5619" t="s">
        <v>5642</v>
      </c>
      <c r="B5619" s="2">
        <v>42182</v>
      </c>
      <c r="C5619">
        <v>18</v>
      </c>
      <c r="D5619" t="s">
        <v>4</v>
      </c>
      <c r="E5619" t="s">
        <v>8168</v>
      </c>
      <c r="F5619" t="s">
        <v>8025</v>
      </c>
      <c r="G5619">
        <v>53</v>
      </c>
      <c r="H5619">
        <v>8</v>
      </c>
      <c r="I5619">
        <v>7</v>
      </c>
      <c r="J5619" s="1">
        <v>81.888888888888886</v>
      </c>
      <c r="K5619" s="1">
        <f>Sales_Data[[#This Row],[Order Quantity]]*Sales_Data[[#This Row],[Unit Price]]</f>
        <v>573.22222222222217</v>
      </c>
      <c r="L5619" s="1">
        <v>39.306666666666665</v>
      </c>
    </row>
    <row r="5620" spans="1:12">
      <c r="A5620" t="s">
        <v>5643</v>
      </c>
      <c r="B5620" s="2">
        <v>42182</v>
      </c>
      <c r="C5620">
        <v>14</v>
      </c>
      <c r="D5620" t="s">
        <v>2</v>
      </c>
      <c r="E5620" t="s">
        <v>8168</v>
      </c>
      <c r="F5620" t="s">
        <v>8026</v>
      </c>
      <c r="G5620">
        <v>41</v>
      </c>
      <c r="H5620">
        <v>6</v>
      </c>
      <c r="I5620">
        <v>5</v>
      </c>
      <c r="J5620" s="1">
        <v>247.89999999999998</v>
      </c>
      <c r="K5620" s="1">
        <f>Sales_Data[[#This Row],[Order Quantity]]*Sales_Data[[#This Row],[Unit Price]]</f>
        <v>1239.5</v>
      </c>
      <c r="L5620" s="1">
        <v>193.36199999999999</v>
      </c>
    </row>
    <row r="5621" spans="1:12">
      <c r="A5621" t="s">
        <v>5644</v>
      </c>
      <c r="B5621" s="2">
        <v>42182</v>
      </c>
      <c r="C5621">
        <v>6</v>
      </c>
      <c r="D5621" t="s">
        <v>2</v>
      </c>
      <c r="E5621" t="s">
        <v>8168</v>
      </c>
      <c r="F5621" t="s">
        <v>8027</v>
      </c>
      <c r="G5621">
        <v>17</v>
      </c>
      <c r="H5621">
        <v>3</v>
      </c>
      <c r="I5621">
        <v>9</v>
      </c>
      <c r="J5621" s="1">
        <v>297.77777777777777</v>
      </c>
      <c r="K5621" s="1">
        <f>Sales_Data[[#This Row],[Order Quantity]]*Sales_Data[[#This Row],[Unit Price]]</f>
        <v>2680</v>
      </c>
      <c r="L5621" s="1">
        <v>178.66666666666666</v>
      </c>
    </row>
    <row r="5622" spans="1:12">
      <c r="A5622" t="s">
        <v>5645</v>
      </c>
      <c r="B5622" s="2">
        <v>42182</v>
      </c>
      <c r="C5622">
        <v>6</v>
      </c>
      <c r="D5622" t="s">
        <v>4</v>
      </c>
      <c r="E5622" t="s">
        <v>8168</v>
      </c>
      <c r="F5622" t="s">
        <v>8027</v>
      </c>
      <c r="G5622">
        <v>17</v>
      </c>
      <c r="H5622">
        <v>3</v>
      </c>
      <c r="I5622">
        <v>6</v>
      </c>
      <c r="J5622" s="1">
        <v>445.17777777777775</v>
      </c>
      <c r="K5622" s="1">
        <f>Sales_Data[[#This Row],[Order Quantity]]*Sales_Data[[#This Row],[Unit Price]]</f>
        <v>2671.0666666666666</v>
      </c>
      <c r="L5622" s="1">
        <v>347.23866666666669</v>
      </c>
    </row>
    <row r="5623" spans="1:12">
      <c r="A5623" t="s">
        <v>5646</v>
      </c>
      <c r="B5623" s="2">
        <v>42182</v>
      </c>
      <c r="C5623">
        <v>19</v>
      </c>
      <c r="D5623" t="s">
        <v>4</v>
      </c>
      <c r="E5623" t="s">
        <v>8168</v>
      </c>
      <c r="F5623" t="s">
        <v>8028</v>
      </c>
      <c r="G5623">
        <v>55</v>
      </c>
      <c r="H5623">
        <v>8</v>
      </c>
      <c r="I5623">
        <v>1</v>
      </c>
      <c r="J5623" s="1">
        <v>115.38888888888889</v>
      </c>
      <c r="K5623" s="1">
        <f>Sales_Data[[#This Row],[Order Quantity]]*Sales_Data[[#This Row],[Unit Price]]</f>
        <v>115.38888888888889</v>
      </c>
      <c r="L5623" s="1">
        <v>55.386666666666663</v>
      </c>
    </row>
    <row r="5624" spans="1:12">
      <c r="A5624" t="s">
        <v>5647</v>
      </c>
      <c r="B5624" s="2">
        <v>42182</v>
      </c>
      <c r="C5624">
        <v>4</v>
      </c>
      <c r="D5624" t="s">
        <v>2</v>
      </c>
      <c r="E5624" t="s">
        <v>8168</v>
      </c>
      <c r="F5624" t="s">
        <v>8027</v>
      </c>
      <c r="G5624">
        <v>9</v>
      </c>
      <c r="H5624">
        <v>2</v>
      </c>
      <c r="I5624">
        <v>3</v>
      </c>
      <c r="J5624" s="1">
        <v>20.844444444444445</v>
      </c>
      <c r="K5624" s="1">
        <f>Sales_Data[[#This Row],[Order Quantity]]*Sales_Data[[#This Row],[Unit Price]]</f>
        <v>62.533333333333331</v>
      </c>
      <c r="L5624" s="1">
        <v>8.963111111111111</v>
      </c>
    </row>
    <row r="5625" spans="1:12">
      <c r="A5625" t="s">
        <v>5648</v>
      </c>
      <c r="B5625" s="2">
        <v>42183</v>
      </c>
      <c r="C5625">
        <v>9</v>
      </c>
      <c r="D5625" t="s">
        <v>2</v>
      </c>
      <c r="E5625" t="s">
        <v>8168</v>
      </c>
      <c r="F5625" t="s">
        <v>8027</v>
      </c>
      <c r="G5625">
        <v>25</v>
      </c>
      <c r="H5625">
        <v>4</v>
      </c>
      <c r="I5625">
        <v>8</v>
      </c>
      <c r="J5625" s="1">
        <v>84.12222222222222</v>
      </c>
      <c r="K5625" s="1">
        <f>Sales_Data[[#This Row],[Order Quantity]]*Sales_Data[[#This Row],[Unit Price]]</f>
        <v>672.97777777777776</v>
      </c>
      <c r="L5625" s="1">
        <v>42.902333333333338</v>
      </c>
    </row>
    <row r="5626" spans="1:12">
      <c r="A5626" t="s">
        <v>5649</v>
      </c>
      <c r="B5626" s="2">
        <v>42183</v>
      </c>
      <c r="C5626">
        <v>12</v>
      </c>
      <c r="D5626" t="s">
        <v>4</v>
      </c>
      <c r="E5626" t="s">
        <v>8168</v>
      </c>
      <c r="F5626" t="s">
        <v>8026</v>
      </c>
      <c r="G5626">
        <v>34</v>
      </c>
      <c r="H5626">
        <v>5</v>
      </c>
      <c r="I5626">
        <v>1</v>
      </c>
      <c r="J5626" s="1">
        <v>95.288888888888891</v>
      </c>
      <c r="K5626" s="1">
        <f>Sales_Data[[#This Row],[Order Quantity]]*Sales_Data[[#This Row],[Unit Price]]</f>
        <v>95.288888888888891</v>
      </c>
      <c r="L5626" s="1">
        <v>40.021333333333331</v>
      </c>
    </row>
    <row r="5627" spans="1:12">
      <c r="A5627" t="s">
        <v>5650</v>
      </c>
      <c r="B5627" s="2">
        <v>42183</v>
      </c>
      <c r="C5627">
        <v>4</v>
      </c>
      <c r="D5627" t="s">
        <v>2</v>
      </c>
      <c r="E5627" t="s">
        <v>8168</v>
      </c>
      <c r="F5627" t="s">
        <v>8027</v>
      </c>
      <c r="G5627">
        <v>9</v>
      </c>
      <c r="H5627">
        <v>2</v>
      </c>
      <c r="I5627">
        <v>2</v>
      </c>
      <c r="J5627" s="1">
        <v>640.9666666666667</v>
      </c>
      <c r="K5627" s="1">
        <f>Sales_Data[[#This Row],[Order Quantity]]*Sales_Data[[#This Row],[Unit Price]]</f>
        <v>1281.9333333333334</v>
      </c>
      <c r="L5627" s="1">
        <v>474.31533333333329</v>
      </c>
    </row>
    <row r="5628" spans="1:12">
      <c r="A5628" t="s">
        <v>5651</v>
      </c>
      <c r="B5628" s="2">
        <v>42184</v>
      </c>
      <c r="C5628">
        <v>11</v>
      </c>
      <c r="D5628" t="s">
        <v>3</v>
      </c>
      <c r="E5628" t="s">
        <v>8168</v>
      </c>
      <c r="F5628" t="s">
        <v>8026</v>
      </c>
      <c r="G5628">
        <v>31</v>
      </c>
      <c r="H5628">
        <v>5</v>
      </c>
      <c r="I5628">
        <v>1</v>
      </c>
      <c r="J5628" s="1">
        <v>254.60000000000002</v>
      </c>
      <c r="K5628" s="1">
        <f>Sales_Data[[#This Row],[Order Quantity]]*Sales_Data[[#This Row],[Unit Price]]</f>
        <v>254.60000000000002</v>
      </c>
      <c r="L5628" s="1">
        <v>188.404</v>
      </c>
    </row>
    <row r="5629" spans="1:12">
      <c r="A5629" t="s">
        <v>5652</v>
      </c>
      <c r="B5629" s="2">
        <v>42184</v>
      </c>
      <c r="C5629">
        <v>11</v>
      </c>
      <c r="D5629" t="s">
        <v>2</v>
      </c>
      <c r="E5629" t="s">
        <v>8168</v>
      </c>
      <c r="F5629" t="s">
        <v>8026</v>
      </c>
      <c r="G5629">
        <v>31</v>
      </c>
      <c r="H5629">
        <v>5</v>
      </c>
      <c r="I5629">
        <v>4</v>
      </c>
      <c r="J5629" s="1">
        <v>96.777777777777771</v>
      </c>
      <c r="K5629" s="1">
        <f>Sales_Data[[#This Row],[Order Quantity]]*Sales_Data[[#This Row],[Unit Price]]</f>
        <v>387.11111111111109</v>
      </c>
      <c r="L5629" s="1">
        <v>49.356666666666662</v>
      </c>
    </row>
    <row r="5630" spans="1:12">
      <c r="A5630" t="s">
        <v>5653</v>
      </c>
      <c r="B5630" s="2">
        <v>42184</v>
      </c>
      <c r="C5630">
        <v>17</v>
      </c>
      <c r="D5630" t="s">
        <v>4</v>
      </c>
      <c r="E5630" t="s">
        <v>8168</v>
      </c>
      <c r="F5630" t="s">
        <v>8025</v>
      </c>
      <c r="G5630">
        <v>50</v>
      </c>
      <c r="H5630">
        <v>7</v>
      </c>
      <c r="I5630">
        <v>5</v>
      </c>
      <c r="J5630" s="1">
        <v>425.07777777777778</v>
      </c>
      <c r="K5630" s="1">
        <f>Sales_Data[[#This Row],[Order Quantity]]*Sales_Data[[#This Row],[Unit Price]]</f>
        <v>2125.3888888888887</v>
      </c>
      <c r="L5630" s="1">
        <v>204.03733333333332</v>
      </c>
    </row>
    <row r="5631" spans="1:12">
      <c r="A5631" t="s">
        <v>5654</v>
      </c>
      <c r="B5631" s="2">
        <v>42184</v>
      </c>
      <c r="C5631">
        <v>19</v>
      </c>
      <c r="D5631" t="s">
        <v>4</v>
      </c>
      <c r="E5631" t="s">
        <v>8168</v>
      </c>
      <c r="F5631" t="s">
        <v>8028</v>
      </c>
      <c r="G5631">
        <v>54</v>
      </c>
      <c r="H5631">
        <v>8</v>
      </c>
      <c r="I5631">
        <v>8</v>
      </c>
      <c r="J5631" s="1">
        <v>687.12222222222226</v>
      </c>
      <c r="K5631" s="1">
        <f>Sales_Data[[#This Row],[Order Quantity]]*Sales_Data[[#This Row],[Unit Price]]</f>
        <v>5496.9777777777781</v>
      </c>
      <c r="L5631" s="1">
        <v>371.04600000000005</v>
      </c>
    </row>
    <row r="5632" spans="1:12">
      <c r="A5632" t="s">
        <v>5655</v>
      </c>
      <c r="B5632" s="2">
        <v>42184</v>
      </c>
      <c r="C5632">
        <v>14</v>
      </c>
      <c r="D5632" t="s">
        <v>4</v>
      </c>
      <c r="E5632" t="s">
        <v>8168</v>
      </c>
      <c r="F5632" t="s">
        <v>8026</v>
      </c>
      <c r="G5632">
        <v>40</v>
      </c>
      <c r="H5632">
        <v>6</v>
      </c>
      <c r="I5632">
        <v>6</v>
      </c>
      <c r="J5632" s="1">
        <v>319.36666666666667</v>
      </c>
      <c r="K5632" s="1">
        <f>Sales_Data[[#This Row],[Order Quantity]]*Sales_Data[[#This Row],[Unit Price]]</f>
        <v>1916.2</v>
      </c>
      <c r="L5632" s="1">
        <v>185.23266666666666</v>
      </c>
    </row>
    <row r="5633" spans="1:12">
      <c r="A5633" t="s">
        <v>5656</v>
      </c>
      <c r="B5633" s="2">
        <v>42185</v>
      </c>
      <c r="C5633">
        <v>17</v>
      </c>
      <c r="D5633" t="s">
        <v>3</v>
      </c>
      <c r="E5633" t="s">
        <v>8168</v>
      </c>
      <c r="F5633" t="s">
        <v>8025</v>
      </c>
      <c r="G5633">
        <v>48</v>
      </c>
      <c r="H5633">
        <v>7</v>
      </c>
      <c r="I5633">
        <v>4</v>
      </c>
      <c r="J5633" s="1">
        <v>221.84444444444446</v>
      </c>
      <c r="K5633" s="1">
        <f>Sales_Data[[#This Row],[Order Quantity]]*Sales_Data[[#This Row],[Unit Price]]</f>
        <v>887.37777777777785</v>
      </c>
      <c r="L5633" s="1">
        <v>133.10666666666668</v>
      </c>
    </row>
    <row r="5634" spans="1:12">
      <c r="A5634" t="s">
        <v>5657</v>
      </c>
      <c r="B5634" s="2">
        <v>42185</v>
      </c>
      <c r="C5634">
        <v>18</v>
      </c>
      <c r="D5634" t="s">
        <v>4</v>
      </c>
      <c r="E5634" t="s">
        <v>8168</v>
      </c>
      <c r="F5634" t="s">
        <v>8025</v>
      </c>
      <c r="G5634">
        <v>52</v>
      </c>
      <c r="H5634">
        <v>8</v>
      </c>
      <c r="I5634">
        <v>2</v>
      </c>
      <c r="J5634" s="1">
        <v>302.98888888888888</v>
      </c>
      <c r="K5634" s="1">
        <f>Sales_Data[[#This Row],[Order Quantity]]*Sales_Data[[#This Row],[Unit Price]]</f>
        <v>605.97777777777776</v>
      </c>
      <c r="L5634" s="1">
        <v>181.79333333333335</v>
      </c>
    </row>
    <row r="5635" spans="1:12">
      <c r="A5635" t="s">
        <v>5658</v>
      </c>
      <c r="B5635" s="2">
        <v>42185</v>
      </c>
      <c r="C5635">
        <v>5</v>
      </c>
      <c r="D5635" t="s">
        <v>4</v>
      </c>
      <c r="E5635" t="s">
        <v>8168</v>
      </c>
      <c r="F5635" t="s">
        <v>8027</v>
      </c>
      <c r="G5635">
        <v>12</v>
      </c>
      <c r="H5635">
        <v>2</v>
      </c>
      <c r="I5635">
        <v>6</v>
      </c>
      <c r="J5635" s="1">
        <v>101.98888888888888</v>
      </c>
      <c r="K5635" s="1">
        <f>Sales_Data[[#This Row],[Order Quantity]]*Sales_Data[[#This Row],[Unit Price]]</f>
        <v>611.93333333333328</v>
      </c>
      <c r="L5635" s="1">
        <v>52.014333333333333</v>
      </c>
    </row>
    <row r="5636" spans="1:12">
      <c r="A5636" t="s">
        <v>5659</v>
      </c>
      <c r="B5636" s="2">
        <v>42185</v>
      </c>
      <c r="C5636">
        <v>19</v>
      </c>
      <c r="D5636" t="s">
        <v>3</v>
      </c>
      <c r="E5636" t="s">
        <v>8168</v>
      </c>
      <c r="F5636" t="s">
        <v>8028</v>
      </c>
      <c r="G5636">
        <v>53</v>
      </c>
      <c r="H5636">
        <v>8</v>
      </c>
      <c r="I5636">
        <v>3</v>
      </c>
      <c r="J5636" s="1">
        <v>120.60000000000001</v>
      </c>
      <c r="K5636" s="1">
        <f>Sales_Data[[#This Row],[Order Quantity]]*Sales_Data[[#This Row],[Unit Price]]</f>
        <v>361.8</v>
      </c>
      <c r="L5636" s="1">
        <v>89.244</v>
      </c>
    </row>
    <row r="5637" spans="1:12">
      <c r="A5637" t="s">
        <v>5660</v>
      </c>
      <c r="B5637" s="2">
        <v>42185</v>
      </c>
      <c r="C5637">
        <v>6</v>
      </c>
      <c r="D5637" t="s">
        <v>3</v>
      </c>
      <c r="E5637" t="s">
        <v>8168</v>
      </c>
      <c r="F5637" t="s">
        <v>8027</v>
      </c>
      <c r="G5637">
        <v>16</v>
      </c>
      <c r="H5637">
        <v>3</v>
      </c>
      <c r="I5637">
        <v>5</v>
      </c>
      <c r="J5637" s="1">
        <v>20.100000000000001</v>
      </c>
      <c r="K5637" s="1">
        <f>Sales_Data[[#This Row],[Order Quantity]]*Sales_Data[[#This Row],[Unit Price]]</f>
        <v>100.5</v>
      </c>
      <c r="L5637" s="1">
        <v>9.6479999999999997</v>
      </c>
    </row>
    <row r="5638" spans="1:12">
      <c r="A5638" t="s">
        <v>5661</v>
      </c>
      <c r="B5638" s="2">
        <v>42186</v>
      </c>
      <c r="C5638">
        <v>9</v>
      </c>
      <c r="D5638" t="s">
        <v>2</v>
      </c>
      <c r="E5638" t="s">
        <v>8168</v>
      </c>
      <c r="F5638" t="s">
        <v>8027</v>
      </c>
      <c r="G5638">
        <v>26</v>
      </c>
      <c r="H5638">
        <v>4</v>
      </c>
      <c r="I5638">
        <v>4</v>
      </c>
      <c r="J5638" s="1">
        <v>396.04444444444448</v>
      </c>
      <c r="K5638" s="1">
        <f>Sales_Data[[#This Row],[Order Quantity]]*Sales_Data[[#This Row],[Unit Price]]</f>
        <v>1584.1777777777779</v>
      </c>
      <c r="L5638" s="1">
        <v>182.18044444444445</v>
      </c>
    </row>
    <row r="5639" spans="1:12">
      <c r="A5639" t="s">
        <v>5662</v>
      </c>
      <c r="B5639" s="2">
        <v>42186</v>
      </c>
      <c r="C5639">
        <v>2</v>
      </c>
      <c r="D5639" t="s">
        <v>3</v>
      </c>
      <c r="E5639" t="s">
        <v>8168</v>
      </c>
      <c r="F5639" t="s">
        <v>8027</v>
      </c>
      <c r="G5639">
        <v>4</v>
      </c>
      <c r="H5639">
        <v>1</v>
      </c>
      <c r="I5639">
        <v>6</v>
      </c>
      <c r="J5639" s="1">
        <v>275.44444444444446</v>
      </c>
      <c r="K5639" s="1">
        <f>Sales_Data[[#This Row],[Order Quantity]]*Sales_Data[[#This Row],[Unit Price]]</f>
        <v>1652.6666666666667</v>
      </c>
      <c r="L5639" s="1">
        <v>192.8111111111111</v>
      </c>
    </row>
    <row r="5640" spans="1:12">
      <c r="A5640" t="s">
        <v>5663</v>
      </c>
      <c r="B5640" s="2">
        <v>42186</v>
      </c>
      <c r="C5640">
        <v>1</v>
      </c>
      <c r="D5640" t="s">
        <v>4</v>
      </c>
      <c r="E5640" t="s">
        <v>8168</v>
      </c>
      <c r="F5640" t="s">
        <v>8027</v>
      </c>
      <c r="G5640">
        <v>1</v>
      </c>
      <c r="H5640">
        <v>1</v>
      </c>
      <c r="I5640">
        <v>1</v>
      </c>
      <c r="J5640" s="1">
        <v>125.8111111111111</v>
      </c>
      <c r="K5640" s="1">
        <f>Sales_Data[[#This Row],[Order Quantity]]*Sales_Data[[#This Row],[Unit Price]]</f>
        <v>125.8111111111111</v>
      </c>
      <c r="L5640" s="1">
        <v>66.679888888888897</v>
      </c>
    </row>
    <row r="5641" spans="1:12">
      <c r="A5641" t="s">
        <v>5664</v>
      </c>
      <c r="B5641" s="2">
        <v>42187</v>
      </c>
      <c r="C5641">
        <v>6</v>
      </c>
      <c r="D5641" t="s">
        <v>3</v>
      </c>
      <c r="E5641" t="s">
        <v>8168</v>
      </c>
      <c r="F5641" t="s">
        <v>8027</v>
      </c>
      <c r="G5641">
        <v>16</v>
      </c>
      <c r="H5641">
        <v>3</v>
      </c>
      <c r="I5641">
        <v>1</v>
      </c>
      <c r="J5641" s="1">
        <v>256.83333333333331</v>
      </c>
      <c r="K5641" s="1">
        <f>Sales_Data[[#This Row],[Order Quantity]]*Sales_Data[[#This Row],[Unit Price]]</f>
        <v>256.83333333333331</v>
      </c>
      <c r="L5641" s="1">
        <v>166.94166666666669</v>
      </c>
    </row>
    <row r="5642" spans="1:12">
      <c r="A5642" t="s">
        <v>5665</v>
      </c>
      <c r="B5642" s="2">
        <v>42187</v>
      </c>
      <c r="C5642">
        <v>19</v>
      </c>
      <c r="D5642" t="s">
        <v>4</v>
      </c>
      <c r="E5642" t="s">
        <v>8168</v>
      </c>
      <c r="F5642" t="s">
        <v>8028</v>
      </c>
      <c r="G5642">
        <v>54</v>
      </c>
      <c r="H5642">
        <v>8</v>
      </c>
      <c r="I5642">
        <v>7</v>
      </c>
      <c r="J5642" s="1">
        <v>445.92222222222222</v>
      </c>
      <c r="K5642" s="1">
        <f>Sales_Data[[#This Row],[Order Quantity]]*Sales_Data[[#This Row],[Unit Price]]</f>
        <v>3121.4555555555553</v>
      </c>
      <c r="L5642" s="1">
        <v>245.25722222222223</v>
      </c>
    </row>
    <row r="5643" spans="1:12">
      <c r="A5643" t="s">
        <v>5666</v>
      </c>
      <c r="B5643" s="2">
        <v>42188</v>
      </c>
      <c r="C5643">
        <v>13</v>
      </c>
      <c r="D5643" t="s">
        <v>4</v>
      </c>
      <c r="E5643" t="s">
        <v>8168</v>
      </c>
      <c r="F5643" t="s">
        <v>8026</v>
      </c>
      <c r="G5643">
        <v>37</v>
      </c>
      <c r="H5643">
        <v>6</v>
      </c>
      <c r="I5643">
        <v>9</v>
      </c>
      <c r="J5643" s="1">
        <v>221.84444444444446</v>
      </c>
      <c r="K5643" s="1">
        <f>Sales_Data[[#This Row],[Order Quantity]]*Sales_Data[[#This Row],[Unit Price]]</f>
        <v>1996.6000000000001</v>
      </c>
      <c r="L5643" s="1">
        <v>135.32511111111114</v>
      </c>
    </row>
    <row r="5644" spans="1:12">
      <c r="A5644" t="s">
        <v>5667</v>
      </c>
      <c r="B5644" s="2">
        <v>42188</v>
      </c>
      <c r="C5644">
        <v>13</v>
      </c>
      <c r="D5644" t="s">
        <v>2</v>
      </c>
      <c r="E5644" t="s">
        <v>8168</v>
      </c>
      <c r="F5644" t="s">
        <v>8026</v>
      </c>
      <c r="G5644">
        <v>37</v>
      </c>
      <c r="H5644">
        <v>6</v>
      </c>
      <c r="I5644">
        <v>4</v>
      </c>
      <c r="J5644" s="1">
        <v>136.97777777777776</v>
      </c>
      <c r="K5644" s="1">
        <f>Sales_Data[[#This Row],[Order Quantity]]*Sales_Data[[#This Row],[Unit Price]]</f>
        <v>547.91111111111104</v>
      </c>
      <c r="L5644" s="1">
        <v>54.791111111111114</v>
      </c>
    </row>
    <row r="5645" spans="1:12">
      <c r="A5645" t="s">
        <v>5668</v>
      </c>
      <c r="B5645" s="2">
        <v>42189</v>
      </c>
      <c r="C5645">
        <v>13</v>
      </c>
      <c r="D5645" t="s">
        <v>4</v>
      </c>
      <c r="E5645" t="s">
        <v>8168</v>
      </c>
      <c r="F5645" t="s">
        <v>8026</v>
      </c>
      <c r="G5645">
        <v>38</v>
      </c>
      <c r="H5645">
        <v>6</v>
      </c>
      <c r="I5645">
        <v>2</v>
      </c>
      <c r="J5645" s="1">
        <v>350.63333333333338</v>
      </c>
      <c r="K5645" s="1">
        <f>Sales_Data[[#This Row],[Order Quantity]]*Sales_Data[[#This Row],[Unit Price]]</f>
        <v>701.26666666666677</v>
      </c>
      <c r="L5645" s="1">
        <v>154.27866666666668</v>
      </c>
    </row>
    <row r="5646" spans="1:12">
      <c r="A5646" t="s">
        <v>5669</v>
      </c>
      <c r="B5646" s="2">
        <v>42189</v>
      </c>
      <c r="C5646">
        <v>6</v>
      </c>
      <c r="D5646" t="s">
        <v>4</v>
      </c>
      <c r="E5646" t="s">
        <v>8168</v>
      </c>
      <c r="F5646" t="s">
        <v>8027</v>
      </c>
      <c r="G5646">
        <v>17</v>
      </c>
      <c r="H5646">
        <v>3</v>
      </c>
      <c r="I5646">
        <v>3</v>
      </c>
      <c r="J5646" s="1">
        <v>78.911111111111111</v>
      </c>
      <c r="K5646" s="1">
        <f>Sales_Data[[#This Row],[Order Quantity]]*Sales_Data[[#This Row],[Unit Price]]</f>
        <v>236.73333333333335</v>
      </c>
      <c r="L5646" s="1">
        <v>55.237777777777779</v>
      </c>
    </row>
    <row r="5647" spans="1:12">
      <c r="A5647" t="s">
        <v>5670</v>
      </c>
      <c r="B5647" s="2">
        <v>42189</v>
      </c>
      <c r="C5647">
        <v>5</v>
      </c>
      <c r="D5647" t="s">
        <v>3</v>
      </c>
      <c r="E5647" t="s">
        <v>8168</v>
      </c>
      <c r="F5647" t="s">
        <v>8027</v>
      </c>
      <c r="G5647">
        <v>15</v>
      </c>
      <c r="H5647">
        <v>2</v>
      </c>
      <c r="I5647">
        <v>5</v>
      </c>
      <c r="J5647" s="1">
        <v>562.05555555555554</v>
      </c>
      <c r="K5647" s="1">
        <f>Sales_Data[[#This Row],[Order Quantity]]*Sales_Data[[#This Row],[Unit Price]]</f>
        <v>2810.2777777777778</v>
      </c>
      <c r="L5647" s="1">
        <v>427.16222222222223</v>
      </c>
    </row>
    <row r="5648" spans="1:12">
      <c r="A5648" t="s">
        <v>5671</v>
      </c>
      <c r="B5648" s="2">
        <v>42190</v>
      </c>
      <c r="C5648">
        <v>18</v>
      </c>
      <c r="D5648" t="s">
        <v>2</v>
      </c>
      <c r="E5648" t="s">
        <v>8168</v>
      </c>
      <c r="F5648" t="s">
        <v>8025</v>
      </c>
      <c r="G5648">
        <v>50</v>
      </c>
      <c r="H5648">
        <v>7</v>
      </c>
      <c r="I5648">
        <v>1</v>
      </c>
      <c r="J5648" s="1">
        <v>134</v>
      </c>
      <c r="K5648" s="1">
        <f>Sales_Data[[#This Row],[Order Quantity]]*Sales_Data[[#This Row],[Unit Price]]</f>
        <v>134</v>
      </c>
      <c r="L5648" s="1">
        <v>83.08</v>
      </c>
    </row>
    <row r="5649" spans="1:12">
      <c r="A5649" t="s">
        <v>5672</v>
      </c>
      <c r="B5649" s="2">
        <v>42190</v>
      </c>
      <c r="C5649">
        <v>20</v>
      </c>
      <c r="D5649" t="s">
        <v>4</v>
      </c>
      <c r="E5649" t="s">
        <v>8168</v>
      </c>
      <c r="F5649" t="s">
        <v>8028</v>
      </c>
      <c r="G5649">
        <v>58</v>
      </c>
      <c r="H5649">
        <v>8</v>
      </c>
      <c r="I5649">
        <v>2</v>
      </c>
      <c r="J5649" s="1">
        <v>21.588888888888889</v>
      </c>
      <c r="K5649" s="1">
        <f>Sales_Data[[#This Row],[Order Quantity]]*Sales_Data[[#This Row],[Unit Price]]</f>
        <v>43.177777777777777</v>
      </c>
      <c r="L5649" s="1">
        <v>16.623444444444445</v>
      </c>
    </row>
    <row r="5650" spans="1:12">
      <c r="A5650" t="s">
        <v>5673</v>
      </c>
      <c r="B5650" s="2">
        <v>42190</v>
      </c>
      <c r="C5650">
        <v>8</v>
      </c>
      <c r="D5650" t="s">
        <v>3</v>
      </c>
      <c r="E5650" t="s">
        <v>8168</v>
      </c>
      <c r="F5650" t="s">
        <v>8027</v>
      </c>
      <c r="G5650">
        <v>21</v>
      </c>
      <c r="H5650">
        <v>3</v>
      </c>
      <c r="I5650">
        <v>2</v>
      </c>
      <c r="J5650" s="1">
        <v>111.66666666666667</v>
      </c>
      <c r="K5650" s="1">
        <f>Sales_Data[[#This Row],[Order Quantity]]*Sales_Data[[#This Row],[Unit Price]]</f>
        <v>223.33333333333334</v>
      </c>
      <c r="L5650" s="1">
        <v>71.466666666666669</v>
      </c>
    </row>
    <row r="5651" spans="1:12">
      <c r="A5651" t="s">
        <v>5674</v>
      </c>
      <c r="B5651" s="2">
        <v>42191</v>
      </c>
      <c r="C5651">
        <v>17</v>
      </c>
      <c r="D5651" t="s">
        <v>2</v>
      </c>
      <c r="E5651" t="s">
        <v>8168</v>
      </c>
      <c r="F5651" t="s">
        <v>8025</v>
      </c>
      <c r="G5651">
        <v>48</v>
      </c>
      <c r="H5651">
        <v>7</v>
      </c>
      <c r="I5651">
        <v>6</v>
      </c>
      <c r="J5651" s="1">
        <v>117.62222222222223</v>
      </c>
      <c r="K5651" s="1">
        <f>Sales_Data[[#This Row],[Order Quantity]]*Sales_Data[[#This Row],[Unit Price]]</f>
        <v>705.73333333333335</v>
      </c>
      <c r="L5651" s="1">
        <v>69.397111111111116</v>
      </c>
    </row>
    <row r="5652" spans="1:12">
      <c r="A5652" t="s">
        <v>5675</v>
      </c>
      <c r="B5652" s="2">
        <v>42191</v>
      </c>
      <c r="C5652">
        <v>1</v>
      </c>
      <c r="D5652" t="s">
        <v>4</v>
      </c>
      <c r="E5652" t="s">
        <v>8168</v>
      </c>
      <c r="F5652" t="s">
        <v>8027</v>
      </c>
      <c r="G5652">
        <v>1</v>
      </c>
      <c r="H5652">
        <v>1</v>
      </c>
      <c r="I5652">
        <v>4</v>
      </c>
      <c r="J5652" s="1">
        <v>215.88888888888889</v>
      </c>
      <c r="K5652" s="1">
        <f>Sales_Data[[#This Row],[Order Quantity]]*Sales_Data[[#This Row],[Unit Price]]</f>
        <v>863.55555555555554</v>
      </c>
      <c r="L5652" s="1">
        <v>183.50555555555556</v>
      </c>
    </row>
    <row r="5653" spans="1:12">
      <c r="A5653" t="s">
        <v>5676</v>
      </c>
      <c r="B5653" s="2">
        <v>42191</v>
      </c>
      <c r="C5653">
        <v>4</v>
      </c>
      <c r="D5653" t="s">
        <v>4</v>
      </c>
      <c r="E5653" t="s">
        <v>8168</v>
      </c>
      <c r="F5653" t="s">
        <v>8027</v>
      </c>
      <c r="G5653">
        <v>11</v>
      </c>
      <c r="H5653">
        <v>2</v>
      </c>
      <c r="I5653">
        <v>4</v>
      </c>
      <c r="J5653" s="1">
        <v>280.65555555555557</v>
      </c>
      <c r="K5653" s="1">
        <f>Sales_Data[[#This Row],[Order Quantity]]*Sales_Data[[#This Row],[Unit Price]]</f>
        <v>1122.6222222222223</v>
      </c>
      <c r="L5653" s="1">
        <v>143.13433333333333</v>
      </c>
    </row>
    <row r="5654" spans="1:12">
      <c r="A5654" t="s">
        <v>5677</v>
      </c>
      <c r="B5654" s="2">
        <v>42192</v>
      </c>
      <c r="C5654">
        <v>4</v>
      </c>
      <c r="D5654" t="s">
        <v>4</v>
      </c>
      <c r="E5654" t="s">
        <v>8168</v>
      </c>
      <c r="F5654" t="s">
        <v>8027</v>
      </c>
      <c r="G5654">
        <v>12</v>
      </c>
      <c r="H5654">
        <v>2</v>
      </c>
      <c r="I5654">
        <v>4</v>
      </c>
      <c r="J5654" s="1">
        <v>637.24444444444441</v>
      </c>
      <c r="K5654" s="1">
        <f>Sales_Data[[#This Row],[Order Quantity]]*Sales_Data[[#This Row],[Unit Price]]</f>
        <v>2548.9777777777776</v>
      </c>
      <c r="L5654" s="1">
        <v>407.8364444444444</v>
      </c>
    </row>
    <row r="5655" spans="1:12">
      <c r="A5655" t="s">
        <v>5678</v>
      </c>
      <c r="B5655" s="2">
        <v>42192</v>
      </c>
      <c r="C5655">
        <v>10</v>
      </c>
      <c r="D5655" t="s">
        <v>4</v>
      </c>
      <c r="E5655" t="s">
        <v>8168</v>
      </c>
      <c r="F5655" t="s">
        <v>8026</v>
      </c>
      <c r="G5655">
        <v>29</v>
      </c>
      <c r="H5655">
        <v>4</v>
      </c>
      <c r="I5655">
        <v>5</v>
      </c>
      <c r="J5655" s="1">
        <v>117.62222222222223</v>
      </c>
      <c r="K5655" s="1">
        <f>Sales_Data[[#This Row],[Order Quantity]]*Sales_Data[[#This Row],[Unit Price]]</f>
        <v>588.1111111111112</v>
      </c>
      <c r="L5655" s="1">
        <v>88.216666666666669</v>
      </c>
    </row>
    <row r="5656" spans="1:12">
      <c r="A5656" t="s">
        <v>5679</v>
      </c>
      <c r="B5656" s="2">
        <v>42192</v>
      </c>
      <c r="C5656">
        <v>15</v>
      </c>
      <c r="D5656" t="s">
        <v>4</v>
      </c>
      <c r="E5656" t="s">
        <v>8168</v>
      </c>
      <c r="F5656" t="s">
        <v>8025</v>
      </c>
      <c r="G5656">
        <v>43</v>
      </c>
      <c r="H5656">
        <v>6</v>
      </c>
      <c r="I5656">
        <v>5</v>
      </c>
      <c r="J5656" s="1">
        <v>137.72222222222223</v>
      </c>
      <c r="K5656" s="1">
        <f>Sales_Data[[#This Row],[Order Quantity]]*Sales_Data[[#This Row],[Unit Price]]</f>
        <v>688.61111111111109</v>
      </c>
      <c r="L5656" s="1">
        <v>67.483888888888885</v>
      </c>
    </row>
    <row r="5657" spans="1:12">
      <c r="A5657" t="s">
        <v>5680</v>
      </c>
      <c r="B5657" s="2">
        <v>42192</v>
      </c>
      <c r="C5657">
        <v>1</v>
      </c>
      <c r="D5657" t="s">
        <v>3</v>
      </c>
      <c r="E5657" t="s">
        <v>8168</v>
      </c>
      <c r="F5657" t="s">
        <v>8027</v>
      </c>
      <c r="G5657">
        <v>1</v>
      </c>
      <c r="H5657">
        <v>1</v>
      </c>
      <c r="I5657">
        <v>8</v>
      </c>
      <c r="J5657" s="1">
        <v>403.48888888888888</v>
      </c>
      <c r="K5657" s="1">
        <f>Sales_Data[[#This Row],[Order Quantity]]*Sales_Data[[#This Row],[Unit Price]]</f>
        <v>3227.911111111111</v>
      </c>
      <c r="L5657" s="1">
        <v>173.50022222222222</v>
      </c>
    </row>
    <row r="5658" spans="1:12">
      <c r="A5658" t="s">
        <v>5681</v>
      </c>
      <c r="B5658" s="2">
        <v>42193</v>
      </c>
      <c r="C5658">
        <v>17</v>
      </c>
      <c r="D5658" t="s">
        <v>2</v>
      </c>
      <c r="E5658" t="s">
        <v>8168</v>
      </c>
      <c r="F5658" t="s">
        <v>8025</v>
      </c>
      <c r="G5658">
        <v>47</v>
      </c>
      <c r="H5658">
        <v>7</v>
      </c>
      <c r="I5658">
        <v>8</v>
      </c>
      <c r="J5658" s="1">
        <v>107.94444444444444</v>
      </c>
      <c r="K5658" s="1">
        <f>Sales_Data[[#This Row],[Order Quantity]]*Sales_Data[[#This Row],[Unit Price]]</f>
        <v>863.55555555555554</v>
      </c>
      <c r="L5658" s="1">
        <v>90.673333333333332</v>
      </c>
    </row>
    <row r="5659" spans="1:12">
      <c r="A5659" t="s">
        <v>5682</v>
      </c>
      <c r="B5659" s="2">
        <v>42193</v>
      </c>
      <c r="C5659">
        <v>10</v>
      </c>
      <c r="D5659" t="s">
        <v>4</v>
      </c>
      <c r="E5659" t="s">
        <v>8168</v>
      </c>
      <c r="F5659" t="s">
        <v>8026</v>
      </c>
      <c r="G5659">
        <v>29</v>
      </c>
      <c r="H5659">
        <v>4</v>
      </c>
      <c r="I5659">
        <v>5</v>
      </c>
      <c r="J5659" s="1">
        <v>585.13333333333333</v>
      </c>
      <c r="K5659" s="1">
        <f>Sales_Data[[#This Row],[Order Quantity]]*Sales_Data[[#This Row],[Unit Price]]</f>
        <v>2925.6666666666665</v>
      </c>
      <c r="L5659" s="1">
        <v>468.10666666666668</v>
      </c>
    </row>
    <row r="5660" spans="1:12">
      <c r="A5660" t="s">
        <v>5683</v>
      </c>
      <c r="B5660" s="2">
        <v>42193</v>
      </c>
      <c r="C5660">
        <v>8</v>
      </c>
      <c r="D5660" t="s">
        <v>4</v>
      </c>
      <c r="E5660" t="s">
        <v>8168</v>
      </c>
      <c r="F5660" t="s">
        <v>8027</v>
      </c>
      <c r="G5660">
        <v>22</v>
      </c>
      <c r="H5660">
        <v>3</v>
      </c>
      <c r="I5660">
        <v>3</v>
      </c>
      <c r="J5660" s="1">
        <v>435.5</v>
      </c>
      <c r="K5660" s="1">
        <f>Sales_Data[[#This Row],[Order Quantity]]*Sales_Data[[#This Row],[Unit Price]]</f>
        <v>1306.5</v>
      </c>
      <c r="L5660" s="1">
        <v>330.98</v>
      </c>
    </row>
    <row r="5661" spans="1:12">
      <c r="A5661" t="s">
        <v>5684</v>
      </c>
      <c r="B5661" s="2">
        <v>42193</v>
      </c>
      <c r="C5661">
        <v>8</v>
      </c>
      <c r="D5661" t="s">
        <v>4</v>
      </c>
      <c r="E5661" t="s">
        <v>8168</v>
      </c>
      <c r="F5661" t="s">
        <v>8027</v>
      </c>
      <c r="G5661">
        <v>23</v>
      </c>
      <c r="H5661">
        <v>4</v>
      </c>
      <c r="I5661">
        <v>5</v>
      </c>
      <c r="J5661" s="1">
        <v>266.51111111111112</v>
      </c>
      <c r="K5661" s="1">
        <f>Sales_Data[[#This Row],[Order Quantity]]*Sales_Data[[#This Row],[Unit Price]]</f>
        <v>1332.5555555555557</v>
      </c>
      <c r="L5661" s="1">
        <v>194.55311111111109</v>
      </c>
    </row>
    <row r="5662" spans="1:12">
      <c r="A5662" t="s">
        <v>5685</v>
      </c>
      <c r="B5662" s="2">
        <v>42194</v>
      </c>
      <c r="C5662">
        <v>3</v>
      </c>
      <c r="D5662" t="s">
        <v>4</v>
      </c>
      <c r="E5662" t="s">
        <v>8168</v>
      </c>
      <c r="F5662" t="s">
        <v>8027</v>
      </c>
      <c r="G5662">
        <v>9</v>
      </c>
      <c r="H5662">
        <v>2</v>
      </c>
      <c r="I5662">
        <v>5</v>
      </c>
      <c r="J5662" s="1">
        <v>119.85555555555555</v>
      </c>
      <c r="K5662" s="1">
        <f>Sales_Data[[#This Row],[Order Quantity]]*Sales_Data[[#This Row],[Unit Price]]</f>
        <v>599.27777777777783</v>
      </c>
      <c r="L5662" s="1">
        <v>95.884444444444455</v>
      </c>
    </row>
    <row r="5663" spans="1:12">
      <c r="A5663" t="s">
        <v>5686</v>
      </c>
      <c r="B5663" s="2">
        <v>42194</v>
      </c>
      <c r="C5663">
        <v>8</v>
      </c>
      <c r="D5663" t="s">
        <v>4</v>
      </c>
      <c r="E5663" t="s">
        <v>8168</v>
      </c>
      <c r="F5663" t="s">
        <v>8027</v>
      </c>
      <c r="G5663">
        <v>21</v>
      </c>
      <c r="H5663">
        <v>3</v>
      </c>
      <c r="I5663">
        <v>5</v>
      </c>
      <c r="J5663" s="1">
        <v>429.54444444444448</v>
      </c>
      <c r="K5663" s="1">
        <f>Sales_Data[[#This Row],[Order Quantity]]*Sales_Data[[#This Row],[Unit Price]]</f>
        <v>2147.7222222222226</v>
      </c>
      <c r="L5663" s="1">
        <v>317.8628888888889</v>
      </c>
    </row>
    <row r="5664" spans="1:12">
      <c r="A5664" t="s">
        <v>5687</v>
      </c>
      <c r="B5664" s="2">
        <v>42194</v>
      </c>
      <c r="C5664">
        <v>9</v>
      </c>
      <c r="D5664" t="s">
        <v>2</v>
      </c>
      <c r="E5664" t="s">
        <v>8168</v>
      </c>
      <c r="F5664" t="s">
        <v>8027</v>
      </c>
      <c r="G5664">
        <v>26</v>
      </c>
      <c r="H5664">
        <v>4</v>
      </c>
      <c r="I5664">
        <v>1</v>
      </c>
      <c r="J5664" s="1">
        <v>431.03333333333336</v>
      </c>
      <c r="K5664" s="1">
        <f>Sales_Data[[#This Row],[Order Quantity]]*Sales_Data[[#This Row],[Unit Price]]</f>
        <v>431.03333333333336</v>
      </c>
      <c r="L5664" s="1">
        <v>288.79233333333337</v>
      </c>
    </row>
    <row r="5665" spans="1:12">
      <c r="A5665" t="s">
        <v>5688</v>
      </c>
      <c r="B5665" s="2">
        <v>42194</v>
      </c>
      <c r="C5665">
        <v>10</v>
      </c>
      <c r="D5665" t="s">
        <v>4</v>
      </c>
      <c r="E5665" t="s">
        <v>8168</v>
      </c>
      <c r="F5665" t="s">
        <v>8026</v>
      </c>
      <c r="G5665">
        <v>28</v>
      </c>
      <c r="H5665">
        <v>4</v>
      </c>
      <c r="I5665">
        <v>3</v>
      </c>
      <c r="J5665" s="1">
        <v>112.41111111111111</v>
      </c>
      <c r="K5665" s="1">
        <f>Sales_Data[[#This Row],[Order Quantity]]*Sales_Data[[#This Row],[Unit Price]]</f>
        <v>337.23333333333335</v>
      </c>
      <c r="L5665" s="1">
        <v>62.950222222222237</v>
      </c>
    </row>
    <row r="5666" spans="1:12">
      <c r="A5666" t="s">
        <v>5689</v>
      </c>
      <c r="B5666" s="2">
        <v>42194</v>
      </c>
      <c r="C5666">
        <v>6</v>
      </c>
      <c r="D5666" t="s">
        <v>2</v>
      </c>
      <c r="E5666" t="s">
        <v>8168</v>
      </c>
      <c r="F5666" t="s">
        <v>8027</v>
      </c>
      <c r="G5666">
        <v>15</v>
      </c>
      <c r="H5666">
        <v>3</v>
      </c>
      <c r="I5666">
        <v>2</v>
      </c>
      <c r="J5666" s="1">
        <v>632.0333333333333</v>
      </c>
      <c r="K5666" s="1">
        <f>Sales_Data[[#This Row],[Order Quantity]]*Sales_Data[[#This Row],[Unit Price]]</f>
        <v>1264.0666666666666</v>
      </c>
      <c r="L5666" s="1">
        <v>278.09466666666668</v>
      </c>
    </row>
    <row r="5667" spans="1:12">
      <c r="A5667" t="s">
        <v>5690</v>
      </c>
      <c r="B5667" s="2">
        <v>42195</v>
      </c>
      <c r="C5667">
        <v>5</v>
      </c>
      <c r="D5667" t="s">
        <v>4</v>
      </c>
      <c r="E5667" t="s">
        <v>8168</v>
      </c>
      <c r="F5667" t="s">
        <v>8027</v>
      </c>
      <c r="G5667">
        <v>13</v>
      </c>
      <c r="H5667">
        <v>2</v>
      </c>
      <c r="I5667">
        <v>3</v>
      </c>
      <c r="J5667" s="1">
        <v>107.2</v>
      </c>
      <c r="K5667" s="1">
        <f>Sales_Data[[#This Row],[Order Quantity]]*Sales_Data[[#This Row],[Unit Price]]</f>
        <v>321.60000000000002</v>
      </c>
      <c r="L5667" s="1">
        <v>87.903999999999996</v>
      </c>
    </row>
    <row r="5668" spans="1:12">
      <c r="A5668" t="s">
        <v>5691</v>
      </c>
      <c r="B5668" s="2">
        <v>42195</v>
      </c>
      <c r="C5668">
        <v>12</v>
      </c>
      <c r="D5668" t="s">
        <v>4</v>
      </c>
      <c r="E5668" t="s">
        <v>8168</v>
      </c>
      <c r="F5668" t="s">
        <v>8026</v>
      </c>
      <c r="G5668">
        <v>33</v>
      </c>
      <c r="H5668">
        <v>5</v>
      </c>
      <c r="I5668">
        <v>6</v>
      </c>
      <c r="J5668" s="1">
        <v>322.34444444444443</v>
      </c>
      <c r="K5668" s="1">
        <f>Sales_Data[[#This Row],[Order Quantity]]*Sales_Data[[#This Row],[Unit Price]]</f>
        <v>1934.0666666666666</v>
      </c>
      <c r="L5668" s="1">
        <v>238.53488888888887</v>
      </c>
    </row>
    <row r="5669" spans="1:12">
      <c r="A5669" t="s">
        <v>5692</v>
      </c>
      <c r="B5669" s="2">
        <v>42195</v>
      </c>
      <c r="C5669">
        <v>5</v>
      </c>
      <c r="D5669" t="s">
        <v>3</v>
      </c>
      <c r="E5669" t="s">
        <v>8168</v>
      </c>
      <c r="F5669" t="s">
        <v>8027</v>
      </c>
      <c r="G5669">
        <v>14</v>
      </c>
      <c r="H5669">
        <v>2</v>
      </c>
      <c r="I5669">
        <v>8</v>
      </c>
      <c r="J5669" s="1">
        <v>127.30000000000001</v>
      </c>
      <c r="K5669" s="1">
        <f>Sales_Data[[#This Row],[Order Quantity]]*Sales_Data[[#This Row],[Unit Price]]</f>
        <v>1018.4000000000001</v>
      </c>
      <c r="L5669" s="1">
        <v>54.739000000000004</v>
      </c>
    </row>
    <row r="5670" spans="1:12">
      <c r="A5670" t="s">
        <v>5693</v>
      </c>
      <c r="B5670" s="2">
        <v>42195</v>
      </c>
      <c r="C5670">
        <v>16</v>
      </c>
      <c r="D5670" t="s">
        <v>2</v>
      </c>
      <c r="E5670" t="s">
        <v>8168</v>
      </c>
      <c r="F5670" t="s">
        <v>8025</v>
      </c>
      <c r="G5670">
        <v>44</v>
      </c>
      <c r="H5670">
        <v>7</v>
      </c>
      <c r="I5670">
        <v>8</v>
      </c>
      <c r="J5670" s="1">
        <v>102.73333333333333</v>
      </c>
      <c r="K5670" s="1">
        <f>Sales_Data[[#This Row],[Order Quantity]]*Sales_Data[[#This Row],[Unit Price]]</f>
        <v>821.86666666666667</v>
      </c>
      <c r="L5670" s="1">
        <v>72.940666666666672</v>
      </c>
    </row>
    <row r="5671" spans="1:12">
      <c r="A5671" t="s">
        <v>5694</v>
      </c>
      <c r="B5671" s="2">
        <v>42195</v>
      </c>
      <c r="C5671">
        <v>11</v>
      </c>
      <c r="D5671" t="s">
        <v>3</v>
      </c>
      <c r="E5671" t="s">
        <v>8168</v>
      </c>
      <c r="F5671" t="s">
        <v>8026</v>
      </c>
      <c r="G5671">
        <v>30</v>
      </c>
      <c r="H5671">
        <v>5</v>
      </c>
      <c r="I5671">
        <v>2</v>
      </c>
      <c r="J5671" s="1">
        <v>708.71111111111122</v>
      </c>
      <c r="K5671" s="1">
        <f>Sales_Data[[#This Row],[Order Quantity]]*Sales_Data[[#This Row],[Unit Price]]</f>
        <v>1417.4222222222224</v>
      </c>
      <c r="L5671" s="1">
        <v>389.79111111111121</v>
      </c>
    </row>
    <row r="5672" spans="1:12">
      <c r="A5672" t="s">
        <v>5695</v>
      </c>
      <c r="B5672" s="2">
        <v>42196</v>
      </c>
      <c r="C5672">
        <v>10</v>
      </c>
      <c r="D5672" t="s">
        <v>4</v>
      </c>
      <c r="E5672" t="s">
        <v>8168</v>
      </c>
      <c r="F5672" t="s">
        <v>8026</v>
      </c>
      <c r="G5672">
        <v>29</v>
      </c>
      <c r="H5672">
        <v>4</v>
      </c>
      <c r="I5672">
        <v>8</v>
      </c>
      <c r="J5672" s="1">
        <v>121.34444444444446</v>
      </c>
      <c r="K5672" s="1">
        <f>Sales_Data[[#This Row],[Order Quantity]]*Sales_Data[[#This Row],[Unit Price]]</f>
        <v>970.7555555555557</v>
      </c>
      <c r="L5672" s="1">
        <v>65.52600000000001</v>
      </c>
    </row>
    <row r="5673" spans="1:12">
      <c r="A5673" t="s">
        <v>5696</v>
      </c>
      <c r="B5673" s="2">
        <v>42196</v>
      </c>
      <c r="C5673">
        <v>5</v>
      </c>
      <c r="D5673" t="s">
        <v>4</v>
      </c>
      <c r="E5673" t="s">
        <v>8168</v>
      </c>
      <c r="F5673" t="s">
        <v>8027</v>
      </c>
      <c r="G5673">
        <v>15</v>
      </c>
      <c r="H5673">
        <v>2</v>
      </c>
      <c r="I5673">
        <v>7</v>
      </c>
      <c r="J5673" s="1">
        <v>385.62222222222221</v>
      </c>
      <c r="K5673" s="1">
        <f>Sales_Data[[#This Row],[Order Quantity]]*Sales_Data[[#This Row],[Unit Price]]</f>
        <v>2699.3555555555554</v>
      </c>
      <c r="L5673" s="1">
        <v>208.23599999999999</v>
      </c>
    </row>
    <row r="5674" spans="1:12">
      <c r="A5674" t="s">
        <v>5697</v>
      </c>
      <c r="B5674" s="2">
        <v>42196</v>
      </c>
      <c r="C5674">
        <v>12</v>
      </c>
      <c r="D5674" t="s">
        <v>4</v>
      </c>
      <c r="E5674" t="s">
        <v>8168</v>
      </c>
      <c r="F5674" t="s">
        <v>8026</v>
      </c>
      <c r="G5674">
        <v>33</v>
      </c>
      <c r="H5674">
        <v>5</v>
      </c>
      <c r="I5674">
        <v>6</v>
      </c>
      <c r="J5674" s="1">
        <v>437.73333333333335</v>
      </c>
      <c r="K5674" s="1">
        <f>Sales_Data[[#This Row],[Order Quantity]]*Sales_Data[[#This Row],[Unit Price]]</f>
        <v>2626.4</v>
      </c>
      <c r="L5674" s="1">
        <v>275.77199999999999</v>
      </c>
    </row>
    <row r="5675" spans="1:12">
      <c r="A5675" t="s">
        <v>5698</v>
      </c>
      <c r="B5675" s="2">
        <v>42196</v>
      </c>
      <c r="C5675">
        <v>18</v>
      </c>
      <c r="D5675" t="s">
        <v>4</v>
      </c>
      <c r="E5675" t="s">
        <v>8168</v>
      </c>
      <c r="F5675" t="s">
        <v>8025</v>
      </c>
      <c r="G5675">
        <v>50</v>
      </c>
      <c r="H5675">
        <v>7</v>
      </c>
      <c r="I5675">
        <v>8</v>
      </c>
      <c r="J5675" s="1">
        <v>23.822222222222223</v>
      </c>
      <c r="K5675" s="1">
        <f>Sales_Data[[#This Row],[Order Quantity]]*Sales_Data[[#This Row],[Unit Price]]</f>
        <v>190.57777777777778</v>
      </c>
      <c r="L5675" s="1">
        <v>13.578666666666667</v>
      </c>
    </row>
    <row r="5676" spans="1:12">
      <c r="A5676" t="s">
        <v>5699</v>
      </c>
      <c r="B5676" s="2">
        <v>42196</v>
      </c>
      <c r="C5676">
        <v>10</v>
      </c>
      <c r="D5676" t="s">
        <v>4</v>
      </c>
      <c r="E5676" t="s">
        <v>8168</v>
      </c>
      <c r="F5676" t="s">
        <v>8027</v>
      </c>
      <c r="G5676">
        <v>27</v>
      </c>
      <c r="H5676">
        <v>4</v>
      </c>
      <c r="I5676">
        <v>6</v>
      </c>
      <c r="J5676" s="1">
        <v>217.37777777777779</v>
      </c>
      <c r="K5676" s="1">
        <f>Sales_Data[[#This Row],[Order Quantity]]*Sales_Data[[#This Row],[Unit Price]]</f>
        <v>1304.2666666666669</v>
      </c>
      <c r="L5676" s="1">
        <v>176.07600000000002</v>
      </c>
    </row>
    <row r="5677" spans="1:12">
      <c r="A5677" t="s">
        <v>5700</v>
      </c>
      <c r="B5677" s="2">
        <v>42196</v>
      </c>
      <c r="C5677">
        <v>13</v>
      </c>
      <c r="D5677" t="s">
        <v>4</v>
      </c>
      <c r="E5677" t="s">
        <v>8168</v>
      </c>
      <c r="F5677" t="s">
        <v>8026</v>
      </c>
      <c r="G5677">
        <v>38</v>
      </c>
      <c r="H5677">
        <v>6</v>
      </c>
      <c r="I5677">
        <v>4</v>
      </c>
      <c r="J5677" s="1">
        <v>122.83333333333333</v>
      </c>
      <c r="K5677" s="1">
        <f>Sales_Data[[#This Row],[Order Quantity]]*Sales_Data[[#This Row],[Unit Price]]</f>
        <v>491.33333333333331</v>
      </c>
      <c r="L5677" s="1">
        <v>87.211666666666659</v>
      </c>
    </row>
    <row r="5678" spans="1:12">
      <c r="A5678" t="s">
        <v>5701</v>
      </c>
      <c r="B5678" s="2">
        <v>42197</v>
      </c>
      <c r="C5678">
        <v>16</v>
      </c>
      <c r="D5678" t="s">
        <v>4</v>
      </c>
      <c r="E5678" t="s">
        <v>8168</v>
      </c>
      <c r="F5678" t="s">
        <v>8025</v>
      </c>
      <c r="G5678">
        <v>46</v>
      </c>
      <c r="H5678">
        <v>7</v>
      </c>
      <c r="I5678">
        <v>7</v>
      </c>
      <c r="J5678" s="1">
        <v>119.85555555555555</v>
      </c>
      <c r="K5678" s="1">
        <f>Sales_Data[[#This Row],[Order Quantity]]*Sales_Data[[#This Row],[Unit Price]]</f>
        <v>838.98888888888882</v>
      </c>
      <c r="L5678" s="1">
        <v>59.927777777777777</v>
      </c>
    </row>
    <row r="5679" spans="1:12">
      <c r="A5679" t="s">
        <v>5702</v>
      </c>
      <c r="B5679" s="2">
        <v>42197</v>
      </c>
      <c r="C5679">
        <v>4</v>
      </c>
      <c r="D5679" t="s">
        <v>2</v>
      </c>
      <c r="E5679" t="s">
        <v>8168</v>
      </c>
      <c r="F5679" t="s">
        <v>8027</v>
      </c>
      <c r="G5679">
        <v>11</v>
      </c>
      <c r="H5679">
        <v>2</v>
      </c>
      <c r="I5679">
        <v>8</v>
      </c>
      <c r="J5679" s="1">
        <v>442.94444444444446</v>
      </c>
      <c r="K5679" s="1">
        <f>Sales_Data[[#This Row],[Order Quantity]]*Sales_Data[[#This Row],[Unit Price]]</f>
        <v>3543.5555555555557</v>
      </c>
      <c r="L5679" s="1">
        <v>212.61333333333334</v>
      </c>
    </row>
    <row r="5680" spans="1:12">
      <c r="A5680" t="s">
        <v>5703</v>
      </c>
      <c r="B5680" s="2">
        <v>42197</v>
      </c>
      <c r="C5680">
        <v>15</v>
      </c>
      <c r="D5680" t="s">
        <v>4</v>
      </c>
      <c r="E5680" t="s">
        <v>8168</v>
      </c>
      <c r="F5680" t="s">
        <v>8025</v>
      </c>
      <c r="G5680">
        <v>42</v>
      </c>
      <c r="H5680">
        <v>6</v>
      </c>
      <c r="I5680">
        <v>2</v>
      </c>
      <c r="J5680" s="1">
        <v>113.15555555555555</v>
      </c>
      <c r="K5680" s="1">
        <f>Sales_Data[[#This Row],[Order Quantity]]*Sales_Data[[#This Row],[Unit Price]]</f>
        <v>226.3111111111111</v>
      </c>
      <c r="L5680" s="1">
        <v>90.524444444444441</v>
      </c>
    </row>
    <row r="5681" spans="1:12">
      <c r="A5681" t="s">
        <v>5704</v>
      </c>
      <c r="B5681" s="2">
        <v>42197</v>
      </c>
      <c r="C5681">
        <v>9</v>
      </c>
      <c r="D5681" t="s">
        <v>2</v>
      </c>
      <c r="E5681" t="s">
        <v>8168</v>
      </c>
      <c r="F5681" t="s">
        <v>8027</v>
      </c>
      <c r="G5681">
        <v>25</v>
      </c>
      <c r="H5681">
        <v>4</v>
      </c>
      <c r="I5681">
        <v>3</v>
      </c>
      <c r="J5681" s="1">
        <v>119.85555555555555</v>
      </c>
      <c r="K5681" s="1">
        <f>Sales_Data[[#This Row],[Order Quantity]]*Sales_Data[[#This Row],[Unit Price]]</f>
        <v>359.56666666666666</v>
      </c>
      <c r="L5681" s="1">
        <v>87.494555555555564</v>
      </c>
    </row>
    <row r="5682" spans="1:12">
      <c r="A5682" t="s">
        <v>5705</v>
      </c>
      <c r="B5682" s="2">
        <v>42198</v>
      </c>
      <c r="C5682">
        <v>1</v>
      </c>
      <c r="D5682" t="s">
        <v>4</v>
      </c>
      <c r="E5682" t="s">
        <v>8168</v>
      </c>
      <c r="F5682" t="s">
        <v>8027</v>
      </c>
      <c r="G5682">
        <v>1</v>
      </c>
      <c r="H5682">
        <v>1</v>
      </c>
      <c r="I5682">
        <v>3</v>
      </c>
      <c r="J5682" s="1">
        <v>254.60000000000002</v>
      </c>
      <c r="K5682" s="1">
        <f>Sales_Data[[#This Row],[Order Quantity]]*Sales_Data[[#This Row],[Unit Price]]</f>
        <v>763.80000000000007</v>
      </c>
      <c r="L5682" s="1">
        <v>140.03000000000003</v>
      </c>
    </row>
    <row r="5683" spans="1:12">
      <c r="A5683" t="s">
        <v>5706</v>
      </c>
      <c r="B5683" s="2">
        <v>42198</v>
      </c>
      <c r="C5683">
        <v>3</v>
      </c>
      <c r="D5683" t="s">
        <v>3</v>
      </c>
      <c r="E5683" t="s">
        <v>8168</v>
      </c>
      <c r="F5683" t="s">
        <v>8027</v>
      </c>
      <c r="G5683">
        <v>7</v>
      </c>
      <c r="H5683">
        <v>1</v>
      </c>
      <c r="I5683">
        <v>2</v>
      </c>
      <c r="J5683" s="1">
        <v>125.8111111111111</v>
      </c>
      <c r="K5683" s="1">
        <f>Sales_Data[[#This Row],[Order Quantity]]*Sales_Data[[#This Row],[Unit Price]]</f>
        <v>251.62222222222221</v>
      </c>
      <c r="L5683" s="1">
        <v>67.938000000000002</v>
      </c>
    </row>
    <row r="5684" spans="1:12">
      <c r="A5684" t="s">
        <v>5707</v>
      </c>
      <c r="B5684" s="2">
        <v>42198</v>
      </c>
      <c r="C5684">
        <v>9</v>
      </c>
      <c r="D5684" t="s">
        <v>4</v>
      </c>
      <c r="E5684" t="s">
        <v>8168</v>
      </c>
      <c r="F5684" t="s">
        <v>8027</v>
      </c>
      <c r="G5684">
        <v>25</v>
      </c>
      <c r="H5684">
        <v>4</v>
      </c>
      <c r="I5684">
        <v>5</v>
      </c>
      <c r="J5684" s="1">
        <v>125.8111111111111</v>
      </c>
      <c r="K5684" s="1">
        <f>Sales_Data[[#This Row],[Order Quantity]]*Sales_Data[[#This Row],[Unit Price]]</f>
        <v>629.05555555555554</v>
      </c>
      <c r="L5684" s="1">
        <v>78.00288888888889</v>
      </c>
    </row>
    <row r="5685" spans="1:12">
      <c r="A5685" t="s">
        <v>5708</v>
      </c>
      <c r="B5685" s="2">
        <v>42198</v>
      </c>
      <c r="C5685">
        <v>20</v>
      </c>
      <c r="D5685" t="s">
        <v>2</v>
      </c>
      <c r="E5685" t="s">
        <v>8168</v>
      </c>
      <c r="F5685" t="s">
        <v>8028</v>
      </c>
      <c r="G5685">
        <v>57</v>
      </c>
      <c r="H5685">
        <v>8</v>
      </c>
      <c r="I5685">
        <v>5</v>
      </c>
      <c r="J5685" s="1">
        <v>113.90000000000002</v>
      </c>
      <c r="K5685" s="1">
        <f>Sales_Data[[#This Row],[Order Quantity]]*Sales_Data[[#This Row],[Unit Price]]</f>
        <v>569.50000000000011</v>
      </c>
      <c r="L5685" s="1">
        <v>62.645000000000017</v>
      </c>
    </row>
    <row r="5686" spans="1:12">
      <c r="A5686" t="s">
        <v>5709</v>
      </c>
      <c r="B5686" s="2">
        <v>42199</v>
      </c>
      <c r="C5686">
        <v>13</v>
      </c>
      <c r="D5686" t="s">
        <v>4</v>
      </c>
      <c r="E5686" t="s">
        <v>8168</v>
      </c>
      <c r="F5686" t="s">
        <v>8026</v>
      </c>
      <c r="G5686">
        <v>37</v>
      </c>
      <c r="H5686">
        <v>6</v>
      </c>
      <c r="I5686">
        <v>3</v>
      </c>
      <c r="J5686" s="1">
        <v>261.3</v>
      </c>
      <c r="K5686" s="1">
        <f>Sales_Data[[#This Row],[Order Quantity]]*Sales_Data[[#This Row],[Unit Price]]</f>
        <v>783.90000000000009</v>
      </c>
      <c r="L5686" s="1">
        <v>177.68400000000005</v>
      </c>
    </row>
    <row r="5687" spans="1:12">
      <c r="A5687" t="s">
        <v>5710</v>
      </c>
      <c r="B5687" s="2">
        <v>42199</v>
      </c>
      <c r="C5687">
        <v>14</v>
      </c>
      <c r="D5687" t="s">
        <v>4</v>
      </c>
      <c r="E5687" t="s">
        <v>8168</v>
      </c>
      <c r="F5687" t="s">
        <v>8026</v>
      </c>
      <c r="G5687">
        <v>39</v>
      </c>
      <c r="H5687">
        <v>6</v>
      </c>
      <c r="I5687">
        <v>9</v>
      </c>
      <c r="J5687" s="1">
        <v>383.38888888888891</v>
      </c>
      <c r="K5687" s="1">
        <f>Sales_Data[[#This Row],[Order Quantity]]*Sales_Data[[#This Row],[Unit Price]]</f>
        <v>3450.5</v>
      </c>
      <c r="L5687" s="1">
        <v>230.0333333333333</v>
      </c>
    </row>
    <row r="5688" spans="1:12">
      <c r="A5688" t="s">
        <v>5711</v>
      </c>
      <c r="B5688" s="2">
        <v>42199</v>
      </c>
      <c r="C5688">
        <v>14</v>
      </c>
      <c r="D5688" t="s">
        <v>4</v>
      </c>
      <c r="E5688" t="s">
        <v>8168</v>
      </c>
      <c r="F5688" t="s">
        <v>8026</v>
      </c>
      <c r="G5688">
        <v>40</v>
      </c>
      <c r="H5688">
        <v>6</v>
      </c>
      <c r="I5688">
        <v>3</v>
      </c>
      <c r="J5688" s="1">
        <v>222.58888888888887</v>
      </c>
      <c r="K5688" s="1">
        <f>Sales_Data[[#This Row],[Order Quantity]]*Sales_Data[[#This Row],[Unit Price]]</f>
        <v>667.76666666666665</v>
      </c>
      <c r="L5688" s="1">
        <v>124.6497777777778</v>
      </c>
    </row>
    <row r="5689" spans="1:12">
      <c r="A5689" t="s">
        <v>5712</v>
      </c>
      <c r="B5689" s="2">
        <v>42199</v>
      </c>
      <c r="C5689">
        <v>16</v>
      </c>
      <c r="D5689" t="s">
        <v>2</v>
      </c>
      <c r="E5689" t="s">
        <v>8168</v>
      </c>
      <c r="F5689" t="s">
        <v>8025</v>
      </c>
      <c r="G5689">
        <v>46</v>
      </c>
      <c r="H5689">
        <v>7</v>
      </c>
      <c r="I5689">
        <v>7</v>
      </c>
      <c r="J5689" s="1">
        <v>289.5888888888889</v>
      </c>
      <c r="K5689" s="1">
        <f>Sales_Data[[#This Row],[Order Quantity]]*Sales_Data[[#This Row],[Unit Price]]</f>
        <v>2027.1222222222223</v>
      </c>
      <c r="L5689" s="1">
        <v>118.73144444444445</v>
      </c>
    </row>
    <row r="5690" spans="1:12">
      <c r="A5690" t="s">
        <v>5713</v>
      </c>
      <c r="B5690" s="2">
        <v>42199</v>
      </c>
      <c r="C5690">
        <v>15</v>
      </c>
      <c r="D5690" t="s">
        <v>4</v>
      </c>
      <c r="E5690" t="s">
        <v>8168</v>
      </c>
      <c r="F5690" t="s">
        <v>8025</v>
      </c>
      <c r="G5690">
        <v>42</v>
      </c>
      <c r="H5690">
        <v>6</v>
      </c>
      <c r="I5690">
        <v>7</v>
      </c>
      <c r="J5690" s="1">
        <v>211.42222222222222</v>
      </c>
      <c r="K5690" s="1">
        <f>Sales_Data[[#This Row],[Order Quantity]]*Sales_Data[[#This Row],[Unit Price]]</f>
        <v>1479.9555555555555</v>
      </c>
      <c r="L5690" s="1">
        <v>158.56666666666666</v>
      </c>
    </row>
    <row r="5691" spans="1:12">
      <c r="A5691" t="s">
        <v>5714</v>
      </c>
      <c r="B5691" s="2">
        <v>42200</v>
      </c>
      <c r="C5691">
        <v>1</v>
      </c>
      <c r="D5691" t="s">
        <v>4</v>
      </c>
      <c r="E5691" t="s">
        <v>8168</v>
      </c>
      <c r="F5691" t="s">
        <v>8027</v>
      </c>
      <c r="G5691">
        <v>3</v>
      </c>
      <c r="H5691">
        <v>1</v>
      </c>
      <c r="I5691">
        <v>4</v>
      </c>
      <c r="J5691" s="1">
        <v>263.53333333333336</v>
      </c>
      <c r="K5691" s="1">
        <f>Sales_Data[[#This Row],[Order Quantity]]*Sales_Data[[#This Row],[Unit Price]]</f>
        <v>1054.1333333333334</v>
      </c>
      <c r="L5691" s="1">
        <v>173.93200000000002</v>
      </c>
    </row>
    <row r="5692" spans="1:12">
      <c r="A5692" t="s">
        <v>5715</v>
      </c>
      <c r="B5692" s="2">
        <v>42200</v>
      </c>
      <c r="C5692">
        <v>18</v>
      </c>
      <c r="D5692" t="s">
        <v>2</v>
      </c>
      <c r="E5692" t="s">
        <v>8168</v>
      </c>
      <c r="F5692" t="s">
        <v>8025</v>
      </c>
      <c r="G5692">
        <v>50</v>
      </c>
      <c r="H5692">
        <v>7</v>
      </c>
      <c r="I5692">
        <v>3</v>
      </c>
      <c r="J5692" s="1">
        <v>351.37777777777779</v>
      </c>
      <c r="K5692" s="1">
        <f>Sales_Data[[#This Row],[Order Quantity]]*Sales_Data[[#This Row],[Unit Price]]</f>
        <v>1054.1333333333334</v>
      </c>
      <c r="L5692" s="1">
        <v>207.31288888888889</v>
      </c>
    </row>
    <row r="5693" spans="1:12">
      <c r="A5693" t="s">
        <v>5716</v>
      </c>
      <c r="B5693" s="2">
        <v>42201</v>
      </c>
      <c r="C5693">
        <v>11</v>
      </c>
      <c r="D5693" t="s">
        <v>4</v>
      </c>
      <c r="E5693" t="s">
        <v>8168</v>
      </c>
      <c r="F5693" t="s">
        <v>8026</v>
      </c>
      <c r="G5693">
        <v>32</v>
      </c>
      <c r="H5693">
        <v>5</v>
      </c>
      <c r="I5693">
        <v>7</v>
      </c>
      <c r="J5693" s="1">
        <v>24.566666666666666</v>
      </c>
      <c r="K5693" s="1">
        <f>Sales_Data[[#This Row],[Order Quantity]]*Sales_Data[[#This Row],[Unit Price]]</f>
        <v>171.96666666666667</v>
      </c>
      <c r="L5693" s="1">
        <v>17.933666666666667</v>
      </c>
    </row>
    <row r="5694" spans="1:12">
      <c r="A5694" t="s">
        <v>5717</v>
      </c>
      <c r="B5694" s="2">
        <v>42201</v>
      </c>
      <c r="C5694">
        <v>17</v>
      </c>
      <c r="D5694" t="s">
        <v>2</v>
      </c>
      <c r="E5694" t="s">
        <v>8168</v>
      </c>
      <c r="F5694" t="s">
        <v>8025</v>
      </c>
      <c r="G5694">
        <v>49</v>
      </c>
      <c r="H5694">
        <v>7</v>
      </c>
      <c r="I5694">
        <v>5</v>
      </c>
      <c r="J5694" s="1">
        <v>124.32222222222224</v>
      </c>
      <c r="K5694" s="1">
        <f>Sales_Data[[#This Row],[Order Quantity]]*Sales_Data[[#This Row],[Unit Price]]</f>
        <v>621.6111111111112</v>
      </c>
      <c r="L5694" s="1">
        <v>65.890777777777785</v>
      </c>
    </row>
    <row r="5695" spans="1:12">
      <c r="A5695" t="s">
        <v>5718</v>
      </c>
      <c r="B5695" s="2">
        <v>42201</v>
      </c>
      <c r="C5695">
        <v>18</v>
      </c>
      <c r="D5695" t="s">
        <v>3</v>
      </c>
      <c r="E5695" t="s">
        <v>8168</v>
      </c>
      <c r="F5695" t="s">
        <v>8025</v>
      </c>
      <c r="G5695">
        <v>51</v>
      </c>
      <c r="H5695">
        <v>7</v>
      </c>
      <c r="I5695">
        <v>6</v>
      </c>
      <c r="J5695" s="1">
        <v>291.82222222222225</v>
      </c>
      <c r="K5695" s="1">
        <f>Sales_Data[[#This Row],[Order Quantity]]*Sales_Data[[#This Row],[Unit Price]]</f>
        <v>1750.9333333333334</v>
      </c>
      <c r="L5695" s="1">
        <v>154.66577777777781</v>
      </c>
    </row>
    <row r="5696" spans="1:12">
      <c r="A5696" t="s">
        <v>5719</v>
      </c>
      <c r="B5696" s="2">
        <v>42201</v>
      </c>
      <c r="C5696">
        <v>5</v>
      </c>
      <c r="D5696" t="s">
        <v>4</v>
      </c>
      <c r="E5696" t="s">
        <v>8168</v>
      </c>
      <c r="F5696" t="s">
        <v>8027</v>
      </c>
      <c r="G5696">
        <v>13</v>
      </c>
      <c r="H5696">
        <v>2</v>
      </c>
      <c r="I5696">
        <v>7</v>
      </c>
      <c r="J5696" s="1">
        <v>83.37777777777778</v>
      </c>
      <c r="K5696" s="1">
        <f>Sales_Data[[#This Row],[Order Quantity]]*Sales_Data[[#This Row],[Unit Price]]</f>
        <v>583.6444444444445</v>
      </c>
      <c r="L5696" s="1">
        <v>60.865777777777765</v>
      </c>
    </row>
    <row r="5697" spans="1:12">
      <c r="A5697" t="s">
        <v>5720</v>
      </c>
      <c r="B5697" s="2">
        <v>42202</v>
      </c>
      <c r="C5697">
        <v>7</v>
      </c>
      <c r="D5697" t="s">
        <v>4</v>
      </c>
      <c r="E5697" t="s">
        <v>8168</v>
      </c>
      <c r="F5697" t="s">
        <v>8027</v>
      </c>
      <c r="G5697">
        <v>18</v>
      </c>
      <c r="H5697">
        <v>3</v>
      </c>
      <c r="I5697">
        <v>3</v>
      </c>
      <c r="J5697" s="1">
        <v>116.87777777777779</v>
      </c>
      <c r="K5697" s="1">
        <f>Sales_Data[[#This Row],[Order Quantity]]*Sales_Data[[#This Row],[Unit Price]]</f>
        <v>350.63333333333338</v>
      </c>
      <c r="L5697" s="1">
        <v>87.658333333333346</v>
      </c>
    </row>
    <row r="5698" spans="1:12">
      <c r="A5698" t="s">
        <v>5721</v>
      </c>
      <c r="B5698" s="2">
        <v>42202</v>
      </c>
      <c r="C5698">
        <v>6</v>
      </c>
      <c r="D5698" t="s">
        <v>4</v>
      </c>
      <c r="E5698" t="s">
        <v>8168</v>
      </c>
      <c r="F5698" t="s">
        <v>8027</v>
      </c>
      <c r="G5698">
        <v>17</v>
      </c>
      <c r="H5698">
        <v>3</v>
      </c>
      <c r="I5698">
        <v>4</v>
      </c>
      <c r="J5698" s="1">
        <v>444.43333333333334</v>
      </c>
      <c r="K5698" s="1">
        <f>Sales_Data[[#This Row],[Order Quantity]]*Sales_Data[[#This Row],[Unit Price]]</f>
        <v>1777.7333333333333</v>
      </c>
      <c r="L5698" s="1">
        <v>302.21466666666669</v>
      </c>
    </row>
    <row r="5699" spans="1:12">
      <c r="A5699" t="s">
        <v>5722</v>
      </c>
      <c r="B5699" s="2">
        <v>42202</v>
      </c>
      <c r="C5699">
        <v>10</v>
      </c>
      <c r="D5699" t="s">
        <v>4</v>
      </c>
      <c r="E5699" t="s">
        <v>8168</v>
      </c>
      <c r="F5699" t="s">
        <v>8026</v>
      </c>
      <c r="G5699">
        <v>29</v>
      </c>
      <c r="H5699">
        <v>4</v>
      </c>
      <c r="I5699">
        <v>5</v>
      </c>
      <c r="J5699" s="1">
        <v>678.93333333333339</v>
      </c>
      <c r="K5699" s="1">
        <f>Sales_Data[[#This Row],[Order Quantity]]*Sales_Data[[#This Row],[Unit Price]]</f>
        <v>3394.666666666667</v>
      </c>
      <c r="L5699" s="1">
        <v>366.62400000000002</v>
      </c>
    </row>
    <row r="5700" spans="1:12">
      <c r="A5700" t="s">
        <v>5723</v>
      </c>
      <c r="B5700" s="2">
        <v>42202</v>
      </c>
      <c r="C5700">
        <v>14</v>
      </c>
      <c r="D5700" t="s">
        <v>3</v>
      </c>
      <c r="E5700" t="s">
        <v>8168</v>
      </c>
      <c r="F5700" t="s">
        <v>8026</v>
      </c>
      <c r="G5700">
        <v>39</v>
      </c>
      <c r="H5700">
        <v>6</v>
      </c>
      <c r="I5700">
        <v>4</v>
      </c>
      <c r="J5700" s="1">
        <v>18.611111111111111</v>
      </c>
      <c r="K5700" s="1">
        <f>Sales_Data[[#This Row],[Order Quantity]]*Sales_Data[[#This Row],[Unit Price]]</f>
        <v>74.444444444444443</v>
      </c>
      <c r="L5700" s="1">
        <v>14.702777777777779</v>
      </c>
    </row>
    <row r="5701" spans="1:12">
      <c r="A5701" t="s">
        <v>5724</v>
      </c>
      <c r="B5701" s="2">
        <v>42202</v>
      </c>
      <c r="C5701">
        <v>3</v>
      </c>
      <c r="D5701" t="s">
        <v>4</v>
      </c>
      <c r="E5701" t="s">
        <v>8168</v>
      </c>
      <c r="F5701" t="s">
        <v>8027</v>
      </c>
      <c r="G5701">
        <v>8</v>
      </c>
      <c r="H5701">
        <v>1</v>
      </c>
      <c r="I5701">
        <v>1</v>
      </c>
      <c r="J5701" s="1">
        <v>445.17777777777775</v>
      </c>
      <c r="K5701" s="1">
        <f>Sales_Data[[#This Row],[Order Quantity]]*Sales_Data[[#This Row],[Unit Price]]</f>
        <v>445.17777777777775</v>
      </c>
      <c r="L5701" s="1">
        <v>369.49755555555549</v>
      </c>
    </row>
    <row r="5702" spans="1:12">
      <c r="A5702" t="s">
        <v>5725</v>
      </c>
      <c r="B5702" s="2">
        <v>42203</v>
      </c>
      <c r="C5702">
        <v>12</v>
      </c>
      <c r="D5702" t="s">
        <v>4</v>
      </c>
      <c r="E5702" t="s">
        <v>8168</v>
      </c>
      <c r="F5702" t="s">
        <v>8026</v>
      </c>
      <c r="G5702">
        <v>33</v>
      </c>
      <c r="H5702">
        <v>5</v>
      </c>
      <c r="I5702">
        <v>4</v>
      </c>
      <c r="J5702" s="1">
        <v>440.71111111111111</v>
      </c>
      <c r="K5702" s="1">
        <f>Sales_Data[[#This Row],[Order Quantity]]*Sales_Data[[#This Row],[Unit Price]]</f>
        <v>1762.8444444444444</v>
      </c>
      <c r="L5702" s="1">
        <v>277.64799999999997</v>
      </c>
    </row>
    <row r="5703" spans="1:12">
      <c r="A5703" t="s">
        <v>5726</v>
      </c>
      <c r="B5703" s="2">
        <v>42203</v>
      </c>
      <c r="C5703">
        <v>15</v>
      </c>
      <c r="D5703" t="s">
        <v>3</v>
      </c>
      <c r="E5703" t="s">
        <v>8168</v>
      </c>
      <c r="F5703" t="s">
        <v>8025</v>
      </c>
      <c r="G5703">
        <v>43</v>
      </c>
      <c r="H5703">
        <v>6</v>
      </c>
      <c r="I5703">
        <v>7</v>
      </c>
      <c r="J5703" s="1">
        <v>107.94444444444444</v>
      </c>
      <c r="K5703" s="1">
        <f>Sales_Data[[#This Row],[Order Quantity]]*Sales_Data[[#This Row],[Unit Price]]</f>
        <v>755.61111111111109</v>
      </c>
      <c r="L5703" s="1">
        <v>63.687222222222218</v>
      </c>
    </row>
    <row r="5704" spans="1:12">
      <c r="A5704" t="s">
        <v>5727</v>
      </c>
      <c r="B5704" s="2">
        <v>42204</v>
      </c>
      <c r="C5704">
        <v>19</v>
      </c>
      <c r="D5704" t="s">
        <v>4</v>
      </c>
      <c r="E5704" t="s">
        <v>8168</v>
      </c>
      <c r="F5704" t="s">
        <v>8028</v>
      </c>
      <c r="G5704">
        <v>54</v>
      </c>
      <c r="H5704">
        <v>8</v>
      </c>
      <c r="I5704">
        <v>6</v>
      </c>
      <c r="J5704" s="1">
        <v>110.17777777777778</v>
      </c>
      <c r="K5704" s="1">
        <f>Sales_Data[[#This Row],[Order Quantity]]*Sales_Data[[#This Row],[Unit Price]]</f>
        <v>661.06666666666661</v>
      </c>
      <c r="L5704" s="1">
        <v>62.801333333333332</v>
      </c>
    </row>
    <row r="5705" spans="1:12">
      <c r="A5705" t="s">
        <v>5728</v>
      </c>
      <c r="B5705" s="2">
        <v>42204</v>
      </c>
      <c r="C5705">
        <v>14</v>
      </c>
      <c r="D5705" t="s">
        <v>4</v>
      </c>
      <c r="E5705" t="s">
        <v>8168</v>
      </c>
      <c r="F5705" t="s">
        <v>8026</v>
      </c>
      <c r="G5705">
        <v>40</v>
      </c>
      <c r="H5705">
        <v>6</v>
      </c>
      <c r="I5705">
        <v>7</v>
      </c>
      <c r="J5705" s="1">
        <v>294.05555555555554</v>
      </c>
      <c r="K5705" s="1">
        <f>Sales_Data[[#This Row],[Order Quantity]]*Sales_Data[[#This Row],[Unit Price]]</f>
        <v>2058.3888888888887</v>
      </c>
      <c r="L5705" s="1">
        <v>138.20611111111111</v>
      </c>
    </row>
    <row r="5706" spans="1:12">
      <c r="A5706" t="s">
        <v>5729</v>
      </c>
      <c r="B5706" s="2">
        <v>42204</v>
      </c>
      <c r="C5706">
        <v>2</v>
      </c>
      <c r="D5706" t="s">
        <v>4</v>
      </c>
      <c r="E5706" t="s">
        <v>8168</v>
      </c>
      <c r="F5706" t="s">
        <v>8027</v>
      </c>
      <c r="G5706">
        <v>6</v>
      </c>
      <c r="H5706">
        <v>1</v>
      </c>
      <c r="I5706">
        <v>1</v>
      </c>
      <c r="J5706" s="1">
        <v>413.16666666666669</v>
      </c>
      <c r="K5706" s="1">
        <f>Sales_Data[[#This Row],[Order Quantity]]*Sales_Data[[#This Row],[Unit Price]]</f>
        <v>413.16666666666669</v>
      </c>
      <c r="L5706" s="1">
        <v>305.74333333333334</v>
      </c>
    </row>
    <row r="5707" spans="1:12">
      <c r="A5707" t="s">
        <v>5730</v>
      </c>
      <c r="B5707" s="2">
        <v>42204</v>
      </c>
      <c r="C5707">
        <v>14</v>
      </c>
      <c r="D5707" t="s">
        <v>2</v>
      </c>
      <c r="E5707" t="s">
        <v>8168</v>
      </c>
      <c r="F5707" t="s">
        <v>8026</v>
      </c>
      <c r="G5707">
        <v>39</v>
      </c>
      <c r="H5707">
        <v>6</v>
      </c>
      <c r="I5707">
        <v>7</v>
      </c>
      <c r="J5707" s="1">
        <v>253.11111111111111</v>
      </c>
      <c r="K5707" s="1">
        <f>Sales_Data[[#This Row],[Order Quantity]]*Sales_Data[[#This Row],[Unit Price]]</f>
        <v>1771.7777777777778</v>
      </c>
      <c r="L5707" s="1">
        <v>146.80444444444444</v>
      </c>
    </row>
    <row r="5708" spans="1:12">
      <c r="A5708" t="s">
        <v>5731</v>
      </c>
      <c r="B5708" s="2">
        <v>42204</v>
      </c>
      <c r="C5708">
        <v>16</v>
      </c>
      <c r="D5708" t="s">
        <v>4</v>
      </c>
      <c r="E5708" t="s">
        <v>8168</v>
      </c>
      <c r="F5708" t="s">
        <v>8025</v>
      </c>
      <c r="G5708">
        <v>45</v>
      </c>
      <c r="H5708">
        <v>7</v>
      </c>
      <c r="I5708">
        <v>5</v>
      </c>
      <c r="J5708" s="1">
        <v>189.83333333333334</v>
      </c>
      <c r="K5708" s="1">
        <f>Sales_Data[[#This Row],[Order Quantity]]*Sales_Data[[#This Row],[Unit Price]]</f>
        <v>949.16666666666674</v>
      </c>
      <c r="L5708" s="1">
        <v>130.98500000000001</v>
      </c>
    </row>
    <row r="5709" spans="1:12">
      <c r="A5709" t="s">
        <v>5732</v>
      </c>
      <c r="B5709" s="2">
        <v>42204</v>
      </c>
      <c r="C5709">
        <v>9</v>
      </c>
      <c r="D5709" t="s">
        <v>3</v>
      </c>
      <c r="E5709" t="s">
        <v>8168</v>
      </c>
      <c r="F5709" t="s">
        <v>8027</v>
      </c>
      <c r="G5709">
        <v>27</v>
      </c>
      <c r="H5709">
        <v>4</v>
      </c>
      <c r="I5709">
        <v>2</v>
      </c>
      <c r="J5709" s="1">
        <v>655.8555555555555</v>
      </c>
      <c r="K5709" s="1">
        <f>Sales_Data[[#This Row],[Order Quantity]]*Sales_Data[[#This Row],[Unit Price]]</f>
        <v>1311.711111111111</v>
      </c>
      <c r="L5709" s="1">
        <v>550.9186666666667</v>
      </c>
    </row>
    <row r="5710" spans="1:12">
      <c r="A5710" t="s">
        <v>5733</v>
      </c>
      <c r="B5710" s="2">
        <v>42205</v>
      </c>
      <c r="C5710">
        <v>3</v>
      </c>
      <c r="D5710" t="s">
        <v>2</v>
      </c>
      <c r="E5710" t="s">
        <v>8168</v>
      </c>
      <c r="F5710" t="s">
        <v>8027</v>
      </c>
      <c r="G5710">
        <v>9</v>
      </c>
      <c r="H5710">
        <v>2</v>
      </c>
      <c r="I5710">
        <v>7</v>
      </c>
      <c r="J5710" s="1">
        <v>25.311111111111114</v>
      </c>
      <c r="K5710" s="1">
        <f>Sales_Data[[#This Row],[Order Quantity]]*Sales_Data[[#This Row],[Unit Price]]</f>
        <v>177.17777777777781</v>
      </c>
      <c r="L5710" s="1">
        <v>20.502000000000002</v>
      </c>
    </row>
    <row r="5711" spans="1:12">
      <c r="A5711" t="s">
        <v>5734</v>
      </c>
      <c r="B5711" s="2">
        <v>42205</v>
      </c>
      <c r="C5711">
        <v>17</v>
      </c>
      <c r="D5711" t="s">
        <v>4</v>
      </c>
      <c r="E5711" t="s">
        <v>8168</v>
      </c>
      <c r="F5711" t="s">
        <v>8025</v>
      </c>
      <c r="G5711">
        <v>48</v>
      </c>
      <c r="H5711">
        <v>7</v>
      </c>
      <c r="I5711">
        <v>2</v>
      </c>
      <c r="J5711" s="1">
        <v>211.42222222222222</v>
      </c>
      <c r="K5711" s="1">
        <f>Sales_Data[[#This Row],[Order Quantity]]*Sales_Data[[#This Row],[Unit Price]]</f>
        <v>422.84444444444443</v>
      </c>
      <c r="L5711" s="1">
        <v>135.31022222222222</v>
      </c>
    </row>
    <row r="5712" spans="1:12">
      <c r="A5712" t="s">
        <v>5735</v>
      </c>
      <c r="B5712" s="2">
        <v>42206</v>
      </c>
      <c r="C5712">
        <v>14</v>
      </c>
      <c r="D5712" t="s">
        <v>2</v>
      </c>
      <c r="E5712" t="s">
        <v>8168</v>
      </c>
      <c r="F5712" t="s">
        <v>8026</v>
      </c>
      <c r="G5712">
        <v>40</v>
      </c>
      <c r="H5712">
        <v>6</v>
      </c>
      <c r="I5712">
        <v>4</v>
      </c>
      <c r="J5712" s="1">
        <v>440.71111111111111</v>
      </c>
      <c r="K5712" s="1">
        <f>Sales_Data[[#This Row],[Order Quantity]]*Sales_Data[[#This Row],[Unit Price]]</f>
        <v>1762.8444444444444</v>
      </c>
      <c r="L5712" s="1">
        <v>321.71911111111115</v>
      </c>
    </row>
    <row r="5713" spans="1:12">
      <c r="A5713" t="s">
        <v>5736</v>
      </c>
      <c r="B5713" s="2">
        <v>42206</v>
      </c>
      <c r="C5713">
        <v>17</v>
      </c>
      <c r="D5713" t="s">
        <v>4</v>
      </c>
      <c r="E5713" t="s">
        <v>8168</v>
      </c>
      <c r="F5713" t="s">
        <v>8025</v>
      </c>
      <c r="G5713">
        <v>48</v>
      </c>
      <c r="H5713">
        <v>7</v>
      </c>
      <c r="I5713">
        <v>2</v>
      </c>
      <c r="J5713" s="1">
        <v>120.60000000000001</v>
      </c>
      <c r="K5713" s="1">
        <f>Sales_Data[[#This Row],[Order Quantity]]*Sales_Data[[#This Row],[Unit Price]]</f>
        <v>241.20000000000002</v>
      </c>
      <c r="L5713" s="1">
        <v>79.596000000000018</v>
      </c>
    </row>
    <row r="5714" spans="1:12">
      <c r="A5714" t="s">
        <v>5737</v>
      </c>
      <c r="B5714" s="2">
        <v>42206</v>
      </c>
      <c r="C5714">
        <v>1</v>
      </c>
      <c r="D5714" t="s">
        <v>4</v>
      </c>
      <c r="E5714" t="s">
        <v>8168</v>
      </c>
      <c r="F5714" t="s">
        <v>8027</v>
      </c>
      <c r="G5714">
        <v>1</v>
      </c>
      <c r="H5714">
        <v>1</v>
      </c>
      <c r="I5714">
        <v>3</v>
      </c>
      <c r="J5714" s="1">
        <v>128.78888888888889</v>
      </c>
      <c r="K5714" s="1">
        <f>Sales_Data[[#This Row],[Order Quantity]]*Sales_Data[[#This Row],[Unit Price]]</f>
        <v>386.36666666666667</v>
      </c>
      <c r="L5714" s="1">
        <v>87.576444444444462</v>
      </c>
    </row>
    <row r="5715" spans="1:12">
      <c r="A5715" t="s">
        <v>5738</v>
      </c>
      <c r="B5715" s="2">
        <v>42206</v>
      </c>
      <c r="C5715">
        <v>12</v>
      </c>
      <c r="D5715" t="s">
        <v>2</v>
      </c>
      <c r="E5715" t="s">
        <v>8168</v>
      </c>
      <c r="F5715" t="s">
        <v>8026</v>
      </c>
      <c r="G5715">
        <v>34</v>
      </c>
      <c r="H5715">
        <v>5</v>
      </c>
      <c r="I5715">
        <v>3</v>
      </c>
      <c r="J5715" s="1">
        <v>580.66666666666663</v>
      </c>
      <c r="K5715" s="1">
        <f>Sales_Data[[#This Row],[Order Quantity]]*Sales_Data[[#This Row],[Unit Price]]</f>
        <v>1742</v>
      </c>
      <c r="L5715" s="1">
        <v>493.56666666666661</v>
      </c>
    </row>
    <row r="5716" spans="1:12">
      <c r="A5716" t="s">
        <v>5739</v>
      </c>
      <c r="B5716" s="2">
        <v>42206</v>
      </c>
      <c r="C5716">
        <v>13</v>
      </c>
      <c r="D5716" t="s">
        <v>4</v>
      </c>
      <c r="E5716" t="s">
        <v>8168</v>
      </c>
      <c r="F5716" t="s">
        <v>8026</v>
      </c>
      <c r="G5716">
        <v>36</v>
      </c>
      <c r="H5716">
        <v>5</v>
      </c>
      <c r="I5716">
        <v>5</v>
      </c>
      <c r="J5716" s="1">
        <v>205.46666666666667</v>
      </c>
      <c r="K5716" s="1">
        <f>Sales_Data[[#This Row],[Order Quantity]]*Sales_Data[[#This Row],[Unit Price]]</f>
        <v>1027.3333333333333</v>
      </c>
      <c r="L5716" s="1">
        <v>158.20933333333335</v>
      </c>
    </row>
    <row r="5717" spans="1:12">
      <c r="A5717" t="s">
        <v>5740</v>
      </c>
      <c r="B5717" s="2">
        <v>42207</v>
      </c>
      <c r="C5717">
        <v>14</v>
      </c>
      <c r="D5717" t="s">
        <v>2</v>
      </c>
      <c r="E5717" t="s">
        <v>8168</v>
      </c>
      <c r="F5717" t="s">
        <v>8026</v>
      </c>
      <c r="G5717">
        <v>41</v>
      </c>
      <c r="H5717">
        <v>6</v>
      </c>
      <c r="I5717">
        <v>4</v>
      </c>
      <c r="J5717" s="1">
        <v>221.10000000000002</v>
      </c>
      <c r="K5717" s="1">
        <f>Sales_Data[[#This Row],[Order Quantity]]*Sales_Data[[#This Row],[Unit Price]]</f>
        <v>884.40000000000009</v>
      </c>
      <c r="L5717" s="1">
        <v>99.495000000000005</v>
      </c>
    </row>
    <row r="5718" spans="1:12">
      <c r="A5718" t="s">
        <v>5741</v>
      </c>
      <c r="B5718" s="2">
        <v>42207</v>
      </c>
      <c r="C5718">
        <v>11</v>
      </c>
      <c r="D5718" t="s">
        <v>4</v>
      </c>
      <c r="E5718" t="s">
        <v>8168</v>
      </c>
      <c r="F5718" t="s">
        <v>8026</v>
      </c>
      <c r="G5718">
        <v>31</v>
      </c>
      <c r="H5718">
        <v>5</v>
      </c>
      <c r="I5718">
        <v>2</v>
      </c>
      <c r="J5718" s="1">
        <v>439.9666666666667</v>
      </c>
      <c r="K5718" s="1">
        <f>Sales_Data[[#This Row],[Order Quantity]]*Sales_Data[[#This Row],[Unit Price]]</f>
        <v>879.93333333333339</v>
      </c>
      <c r="L5718" s="1">
        <v>351.97333333333336</v>
      </c>
    </row>
    <row r="5719" spans="1:12">
      <c r="A5719" t="s">
        <v>5742</v>
      </c>
      <c r="B5719" s="2">
        <v>42207</v>
      </c>
      <c r="C5719">
        <v>16</v>
      </c>
      <c r="D5719" t="s">
        <v>4</v>
      </c>
      <c r="E5719" t="s">
        <v>8168</v>
      </c>
      <c r="F5719" t="s">
        <v>8025</v>
      </c>
      <c r="G5719">
        <v>44</v>
      </c>
      <c r="H5719">
        <v>7</v>
      </c>
      <c r="I5719">
        <v>6</v>
      </c>
      <c r="J5719" s="1">
        <v>24.566666666666666</v>
      </c>
      <c r="K5719" s="1">
        <f>Sales_Data[[#This Row],[Order Quantity]]*Sales_Data[[#This Row],[Unit Price]]</f>
        <v>147.4</v>
      </c>
      <c r="L5719" s="1">
        <v>19.161999999999999</v>
      </c>
    </row>
    <row r="5720" spans="1:12">
      <c r="A5720" t="s">
        <v>5743</v>
      </c>
      <c r="B5720" s="2">
        <v>42208</v>
      </c>
      <c r="C5720">
        <v>3</v>
      </c>
      <c r="D5720" t="s">
        <v>2</v>
      </c>
      <c r="E5720" t="s">
        <v>8168</v>
      </c>
      <c r="F5720" t="s">
        <v>8027</v>
      </c>
      <c r="G5720">
        <v>8</v>
      </c>
      <c r="H5720">
        <v>1</v>
      </c>
      <c r="I5720">
        <v>6</v>
      </c>
      <c r="J5720" s="1">
        <v>412.42222222222222</v>
      </c>
      <c r="K5720" s="1">
        <f>Sales_Data[[#This Row],[Order Quantity]]*Sales_Data[[#This Row],[Unit Price]]</f>
        <v>2474.5333333333333</v>
      </c>
      <c r="L5720" s="1">
        <v>280.44711111111116</v>
      </c>
    </row>
    <row r="5721" spans="1:12">
      <c r="A5721" t="s">
        <v>5744</v>
      </c>
      <c r="B5721" s="2">
        <v>42208</v>
      </c>
      <c r="C5721">
        <v>6</v>
      </c>
      <c r="D5721" t="s">
        <v>2</v>
      </c>
      <c r="E5721" t="s">
        <v>8168</v>
      </c>
      <c r="F5721" t="s">
        <v>8027</v>
      </c>
      <c r="G5721">
        <v>17</v>
      </c>
      <c r="H5721">
        <v>3</v>
      </c>
      <c r="I5721">
        <v>2</v>
      </c>
      <c r="J5721" s="1">
        <v>437.73333333333335</v>
      </c>
      <c r="K5721" s="1">
        <f>Sales_Data[[#This Row],[Order Quantity]]*Sales_Data[[#This Row],[Unit Price]]</f>
        <v>875.4666666666667</v>
      </c>
      <c r="L5721" s="1">
        <v>372.07333333333332</v>
      </c>
    </row>
    <row r="5722" spans="1:12">
      <c r="A5722" t="s">
        <v>5745</v>
      </c>
      <c r="B5722" s="2">
        <v>42208</v>
      </c>
      <c r="C5722">
        <v>15</v>
      </c>
      <c r="D5722" t="s">
        <v>4</v>
      </c>
      <c r="E5722" t="s">
        <v>8168</v>
      </c>
      <c r="F5722" t="s">
        <v>8025</v>
      </c>
      <c r="G5722">
        <v>43</v>
      </c>
      <c r="H5722">
        <v>6</v>
      </c>
      <c r="I5722">
        <v>4</v>
      </c>
      <c r="J5722" s="1">
        <v>20.100000000000001</v>
      </c>
      <c r="K5722" s="1">
        <f>Sales_Data[[#This Row],[Order Quantity]]*Sales_Data[[#This Row],[Unit Price]]</f>
        <v>80.400000000000006</v>
      </c>
      <c r="L5722" s="1">
        <v>14.874000000000002</v>
      </c>
    </row>
    <row r="5723" spans="1:12">
      <c r="A5723" t="s">
        <v>5746</v>
      </c>
      <c r="B5723" s="2">
        <v>42208</v>
      </c>
      <c r="C5723">
        <v>12</v>
      </c>
      <c r="D5723" t="s">
        <v>4</v>
      </c>
      <c r="E5723" t="s">
        <v>8168</v>
      </c>
      <c r="F5723" t="s">
        <v>8026</v>
      </c>
      <c r="G5723">
        <v>34</v>
      </c>
      <c r="H5723">
        <v>5</v>
      </c>
      <c r="I5723">
        <v>6</v>
      </c>
      <c r="J5723" s="1">
        <v>116.13333333333334</v>
      </c>
      <c r="K5723" s="1">
        <f>Sales_Data[[#This Row],[Order Quantity]]*Sales_Data[[#This Row],[Unit Price]]</f>
        <v>696.80000000000007</v>
      </c>
      <c r="L5723" s="1">
        <v>98.713333333333324</v>
      </c>
    </row>
    <row r="5724" spans="1:12">
      <c r="A5724" t="s">
        <v>5747</v>
      </c>
      <c r="B5724" s="2">
        <v>42209</v>
      </c>
      <c r="C5724">
        <v>14</v>
      </c>
      <c r="D5724" t="s">
        <v>4</v>
      </c>
      <c r="E5724" t="s">
        <v>8168</v>
      </c>
      <c r="F5724" t="s">
        <v>8026</v>
      </c>
      <c r="G5724">
        <v>39</v>
      </c>
      <c r="H5724">
        <v>6</v>
      </c>
      <c r="I5724">
        <v>6</v>
      </c>
      <c r="J5724" s="1">
        <v>106.45555555555556</v>
      </c>
      <c r="K5724" s="1">
        <f>Sales_Data[[#This Row],[Order Quantity]]*Sales_Data[[#This Row],[Unit Price]]</f>
        <v>638.73333333333335</v>
      </c>
      <c r="L5724" s="1">
        <v>48.969555555555559</v>
      </c>
    </row>
    <row r="5725" spans="1:12">
      <c r="A5725" t="s">
        <v>5748</v>
      </c>
      <c r="B5725" s="2">
        <v>42211</v>
      </c>
      <c r="C5725">
        <v>1</v>
      </c>
      <c r="D5725" t="s">
        <v>4</v>
      </c>
      <c r="E5725" t="s">
        <v>8168</v>
      </c>
      <c r="F5725" t="s">
        <v>8027</v>
      </c>
      <c r="G5725">
        <v>1</v>
      </c>
      <c r="H5725">
        <v>1</v>
      </c>
      <c r="I5725">
        <v>1</v>
      </c>
      <c r="J5725" s="1">
        <v>123.57777777777778</v>
      </c>
      <c r="K5725" s="1">
        <f>Sales_Data[[#This Row],[Order Quantity]]*Sales_Data[[#This Row],[Unit Price]]</f>
        <v>123.57777777777778</v>
      </c>
      <c r="L5725" s="1">
        <v>86.504444444444445</v>
      </c>
    </row>
    <row r="5726" spans="1:12">
      <c r="A5726" t="s">
        <v>5749</v>
      </c>
      <c r="B5726" s="2">
        <v>42211</v>
      </c>
      <c r="C5726">
        <v>17</v>
      </c>
      <c r="D5726" t="s">
        <v>2</v>
      </c>
      <c r="E5726" t="s">
        <v>8168</v>
      </c>
      <c r="F5726" t="s">
        <v>8025</v>
      </c>
      <c r="G5726">
        <v>48</v>
      </c>
      <c r="H5726">
        <v>7</v>
      </c>
      <c r="I5726">
        <v>4</v>
      </c>
      <c r="J5726" s="1">
        <v>209.93333333333334</v>
      </c>
      <c r="K5726" s="1">
        <f>Sales_Data[[#This Row],[Order Quantity]]*Sales_Data[[#This Row],[Unit Price]]</f>
        <v>839.73333333333335</v>
      </c>
      <c r="L5726" s="1">
        <v>100.768</v>
      </c>
    </row>
    <row r="5727" spans="1:12">
      <c r="A5727" t="s">
        <v>5750</v>
      </c>
      <c r="B5727" s="2">
        <v>42212</v>
      </c>
      <c r="C5727">
        <v>15</v>
      </c>
      <c r="D5727" t="s">
        <v>4</v>
      </c>
      <c r="E5727" t="s">
        <v>8168</v>
      </c>
      <c r="F5727" t="s">
        <v>8025</v>
      </c>
      <c r="G5727">
        <v>43</v>
      </c>
      <c r="H5727">
        <v>6</v>
      </c>
      <c r="I5727">
        <v>3</v>
      </c>
      <c r="J5727" s="1">
        <v>123.57777777777778</v>
      </c>
      <c r="K5727" s="1">
        <f>Sales_Data[[#This Row],[Order Quantity]]*Sales_Data[[#This Row],[Unit Price]]</f>
        <v>370.73333333333335</v>
      </c>
      <c r="L5727" s="1">
        <v>82.797111111111121</v>
      </c>
    </row>
    <row r="5728" spans="1:12">
      <c r="A5728" t="s">
        <v>5751</v>
      </c>
      <c r="B5728" s="2">
        <v>42212</v>
      </c>
      <c r="C5728">
        <v>4</v>
      </c>
      <c r="D5728" t="s">
        <v>2</v>
      </c>
      <c r="E5728" t="s">
        <v>8168</v>
      </c>
      <c r="F5728" t="s">
        <v>8027</v>
      </c>
      <c r="G5728">
        <v>9</v>
      </c>
      <c r="H5728">
        <v>2</v>
      </c>
      <c r="I5728">
        <v>5</v>
      </c>
      <c r="J5728" s="1">
        <v>29.777777777777779</v>
      </c>
      <c r="K5728" s="1">
        <f>Sales_Data[[#This Row],[Order Quantity]]*Sales_Data[[#This Row],[Unit Price]]</f>
        <v>148.88888888888889</v>
      </c>
      <c r="L5728" s="1">
        <v>22.63111111111111</v>
      </c>
    </row>
    <row r="5729" spans="1:12">
      <c r="A5729" t="s">
        <v>5752</v>
      </c>
      <c r="B5729" s="2">
        <v>42212</v>
      </c>
      <c r="C5729">
        <v>18</v>
      </c>
      <c r="D5729" t="s">
        <v>2</v>
      </c>
      <c r="E5729" t="s">
        <v>8168</v>
      </c>
      <c r="F5729" t="s">
        <v>8025</v>
      </c>
      <c r="G5729">
        <v>51</v>
      </c>
      <c r="H5729">
        <v>8</v>
      </c>
      <c r="I5729">
        <v>7</v>
      </c>
      <c r="J5729" s="1">
        <v>381.9</v>
      </c>
      <c r="K5729" s="1">
        <f>Sales_Data[[#This Row],[Order Quantity]]*Sales_Data[[#This Row],[Unit Price]]</f>
        <v>2673.2999999999997</v>
      </c>
      <c r="L5729" s="1">
        <v>244.41600000000003</v>
      </c>
    </row>
    <row r="5730" spans="1:12">
      <c r="A5730" t="s">
        <v>5753</v>
      </c>
      <c r="B5730" s="2">
        <v>42212</v>
      </c>
      <c r="C5730">
        <v>8</v>
      </c>
      <c r="D5730" t="s">
        <v>3</v>
      </c>
      <c r="E5730" t="s">
        <v>8168</v>
      </c>
      <c r="F5730" t="s">
        <v>8027</v>
      </c>
      <c r="G5730">
        <v>22</v>
      </c>
      <c r="H5730">
        <v>3</v>
      </c>
      <c r="I5730">
        <v>2</v>
      </c>
      <c r="J5730" s="1">
        <v>125.06666666666668</v>
      </c>
      <c r="K5730" s="1">
        <f>Sales_Data[[#This Row],[Order Quantity]]*Sales_Data[[#This Row],[Unit Price]]</f>
        <v>250.13333333333335</v>
      </c>
      <c r="L5730" s="1">
        <v>63.784000000000006</v>
      </c>
    </row>
    <row r="5731" spans="1:12">
      <c r="A5731" t="s">
        <v>5754</v>
      </c>
      <c r="B5731" s="2">
        <v>42213</v>
      </c>
      <c r="C5731">
        <v>17</v>
      </c>
      <c r="D5731" t="s">
        <v>2</v>
      </c>
      <c r="E5731" t="s">
        <v>8168</v>
      </c>
      <c r="F5731" t="s">
        <v>8025</v>
      </c>
      <c r="G5731">
        <v>48</v>
      </c>
      <c r="H5731">
        <v>7</v>
      </c>
      <c r="I5731">
        <v>1</v>
      </c>
      <c r="J5731" s="1">
        <v>119.85555555555555</v>
      </c>
      <c r="K5731" s="1">
        <f>Sales_Data[[#This Row],[Order Quantity]]*Sales_Data[[#This Row],[Unit Price]]</f>
        <v>119.85555555555555</v>
      </c>
      <c r="L5731" s="1">
        <v>80.303222222222232</v>
      </c>
    </row>
    <row r="5732" spans="1:12">
      <c r="A5732" t="s">
        <v>5755</v>
      </c>
      <c r="B5732" s="2">
        <v>42213</v>
      </c>
      <c r="C5732">
        <v>18</v>
      </c>
      <c r="D5732" t="s">
        <v>3</v>
      </c>
      <c r="E5732" t="s">
        <v>8168</v>
      </c>
      <c r="F5732" t="s">
        <v>8025</v>
      </c>
      <c r="G5732">
        <v>51</v>
      </c>
      <c r="H5732">
        <v>7</v>
      </c>
      <c r="I5732">
        <v>4</v>
      </c>
      <c r="J5732" s="1">
        <v>29.777777777777779</v>
      </c>
      <c r="K5732" s="1">
        <f>Sales_Data[[#This Row],[Order Quantity]]*Sales_Data[[#This Row],[Unit Price]]</f>
        <v>119.11111111111111</v>
      </c>
      <c r="L5732" s="1">
        <v>19.653333333333332</v>
      </c>
    </row>
    <row r="5733" spans="1:12">
      <c r="A5733" t="s">
        <v>5756</v>
      </c>
      <c r="B5733" s="2">
        <v>42213</v>
      </c>
      <c r="C5733">
        <v>20</v>
      </c>
      <c r="D5733" t="s">
        <v>2</v>
      </c>
      <c r="E5733" t="s">
        <v>8168</v>
      </c>
      <c r="F5733" t="s">
        <v>8028</v>
      </c>
      <c r="G5733">
        <v>56</v>
      </c>
      <c r="H5733">
        <v>8</v>
      </c>
      <c r="I5733">
        <v>9</v>
      </c>
      <c r="J5733" s="1">
        <v>249.38888888888889</v>
      </c>
      <c r="K5733" s="1">
        <f>Sales_Data[[#This Row],[Order Quantity]]*Sales_Data[[#This Row],[Unit Price]]</f>
        <v>2244.5</v>
      </c>
      <c r="L5733" s="1">
        <v>124.69444444444444</v>
      </c>
    </row>
    <row r="5734" spans="1:12">
      <c r="A5734" t="s">
        <v>5757</v>
      </c>
      <c r="B5734" s="2">
        <v>42213</v>
      </c>
      <c r="C5734">
        <v>16</v>
      </c>
      <c r="D5734" t="s">
        <v>4</v>
      </c>
      <c r="E5734" t="s">
        <v>8168</v>
      </c>
      <c r="F5734" t="s">
        <v>8025</v>
      </c>
      <c r="G5734">
        <v>45</v>
      </c>
      <c r="H5734">
        <v>7</v>
      </c>
      <c r="I5734">
        <v>8</v>
      </c>
      <c r="J5734" s="1">
        <v>323.83333333333331</v>
      </c>
      <c r="K5734" s="1">
        <f>Sales_Data[[#This Row],[Order Quantity]]*Sales_Data[[#This Row],[Unit Price]]</f>
        <v>2590.6666666666665</v>
      </c>
      <c r="L5734" s="1">
        <v>187.82333333333332</v>
      </c>
    </row>
    <row r="5735" spans="1:12">
      <c r="A5735" t="s">
        <v>5758</v>
      </c>
      <c r="B5735" s="2">
        <v>42213</v>
      </c>
      <c r="C5735">
        <v>1</v>
      </c>
      <c r="D5735" t="s">
        <v>4</v>
      </c>
      <c r="E5735" t="s">
        <v>8168</v>
      </c>
      <c r="F5735" t="s">
        <v>8027</v>
      </c>
      <c r="G5735">
        <v>1</v>
      </c>
      <c r="H5735">
        <v>1</v>
      </c>
      <c r="I5735">
        <v>7</v>
      </c>
      <c r="J5735" s="1">
        <v>434.01111111111112</v>
      </c>
      <c r="K5735" s="1">
        <f>Sales_Data[[#This Row],[Order Quantity]]*Sales_Data[[#This Row],[Unit Price]]</f>
        <v>3038.077777777778</v>
      </c>
      <c r="L5735" s="1">
        <v>282.10722222222222</v>
      </c>
    </row>
    <row r="5736" spans="1:12">
      <c r="A5736" t="s">
        <v>5759</v>
      </c>
      <c r="B5736" s="2">
        <v>42214</v>
      </c>
      <c r="C5736">
        <v>9</v>
      </c>
      <c r="D5736" t="s">
        <v>3</v>
      </c>
      <c r="E5736" t="s">
        <v>8168</v>
      </c>
      <c r="F5736" t="s">
        <v>8027</v>
      </c>
      <c r="G5736">
        <v>25</v>
      </c>
      <c r="H5736">
        <v>4</v>
      </c>
      <c r="I5736">
        <v>5</v>
      </c>
      <c r="J5736" s="1">
        <v>121.34444444444446</v>
      </c>
      <c r="K5736" s="1">
        <f>Sales_Data[[#This Row],[Order Quantity]]*Sales_Data[[#This Row],[Unit Price]]</f>
        <v>606.72222222222229</v>
      </c>
      <c r="L5736" s="1">
        <v>78.873888888888899</v>
      </c>
    </row>
    <row r="5737" spans="1:12">
      <c r="A5737" t="s">
        <v>5760</v>
      </c>
      <c r="B5737" s="2">
        <v>42214</v>
      </c>
      <c r="C5737">
        <v>3</v>
      </c>
      <c r="D5737" t="s">
        <v>4</v>
      </c>
      <c r="E5737" t="s">
        <v>8168</v>
      </c>
      <c r="F5737" t="s">
        <v>8027</v>
      </c>
      <c r="G5737">
        <v>7</v>
      </c>
      <c r="H5737">
        <v>1</v>
      </c>
      <c r="I5737">
        <v>5</v>
      </c>
      <c r="J5737" s="1">
        <v>74.444444444444443</v>
      </c>
      <c r="K5737" s="1">
        <f>Sales_Data[[#This Row],[Order Quantity]]*Sales_Data[[#This Row],[Unit Price]]</f>
        <v>372.22222222222223</v>
      </c>
      <c r="L5737" s="1">
        <v>63.277777777777779</v>
      </c>
    </row>
    <row r="5738" spans="1:12">
      <c r="A5738" t="s">
        <v>5761</v>
      </c>
      <c r="B5738" s="2">
        <v>42214</v>
      </c>
      <c r="C5738">
        <v>19</v>
      </c>
      <c r="D5738" t="s">
        <v>3</v>
      </c>
      <c r="E5738" t="s">
        <v>8168</v>
      </c>
      <c r="F5738" t="s">
        <v>8028</v>
      </c>
      <c r="G5738">
        <v>54</v>
      </c>
      <c r="H5738">
        <v>8</v>
      </c>
      <c r="I5738">
        <v>3</v>
      </c>
      <c r="J5738" s="1">
        <v>138.46666666666667</v>
      </c>
      <c r="K5738" s="1">
        <f>Sales_Data[[#This Row],[Order Quantity]]*Sales_Data[[#This Row],[Unit Price]]</f>
        <v>415.4</v>
      </c>
      <c r="L5738" s="1">
        <v>73.387333333333345</v>
      </c>
    </row>
    <row r="5739" spans="1:12">
      <c r="A5739" t="s">
        <v>5762</v>
      </c>
      <c r="B5739" s="2">
        <v>42214</v>
      </c>
      <c r="C5739">
        <v>18</v>
      </c>
      <c r="D5739" t="s">
        <v>4</v>
      </c>
      <c r="E5739" t="s">
        <v>8168</v>
      </c>
      <c r="F5739" t="s">
        <v>8025</v>
      </c>
      <c r="G5739">
        <v>50</v>
      </c>
      <c r="H5739">
        <v>7</v>
      </c>
      <c r="I5739">
        <v>2</v>
      </c>
      <c r="J5739" s="1">
        <v>428.8</v>
      </c>
      <c r="K5739" s="1">
        <f>Sales_Data[[#This Row],[Order Quantity]]*Sales_Data[[#This Row],[Unit Price]]</f>
        <v>857.6</v>
      </c>
      <c r="L5739" s="1">
        <v>313.02400000000006</v>
      </c>
    </row>
    <row r="5740" spans="1:12">
      <c r="A5740" t="s">
        <v>5763</v>
      </c>
      <c r="B5740" s="2">
        <v>42215</v>
      </c>
      <c r="C5740">
        <v>5</v>
      </c>
      <c r="D5740" t="s">
        <v>3</v>
      </c>
      <c r="E5740" t="s">
        <v>8168</v>
      </c>
      <c r="F5740" t="s">
        <v>8027</v>
      </c>
      <c r="G5740">
        <v>13</v>
      </c>
      <c r="H5740">
        <v>2</v>
      </c>
      <c r="I5740">
        <v>5</v>
      </c>
      <c r="J5740" s="1">
        <v>430.28888888888889</v>
      </c>
      <c r="K5740" s="1">
        <f>Sales_Data[[#This Row],[Order Quantity]]*Sales_Data[[#This Row],[Unit Price]]</f>
        <v>2151.4444444444443</v>
      </c>
      <c r="L5740" s="1">
        <v>318.41377777777774</v>
      </c>
    </row>
    <row r="5741" spans="1:12">
      <c r="A5741" t="s">
        <v>5764</v>
      </c>
      <c r="B5741" s="2">
        <v>42215</v>
      </c>
      <c r="C5741">
        <v>2</v>
      </c>
      <c r="D5741" t="s">
        <v>3</v>
      </c>
      <c r="E5741" t="s">
        <v>8168</v>
      </c>
      <c r="F5741" t="s">
        <v>8027</v>
      </c>
      <c r="G5741">
        <v>6</v>
      </c>
      <c r="H5741">
        <v>1</v>
      </c>
      <c r="I5741">
        <v>6</v>
      </c>
      <c r="J5741" s="1">
        <v>95.288888888888891</v>
      </c>
      <c r="K5741" s="1">
        <f>Sales_Data[[#This Row],[Order Quantity]]*Sales_Data[[#This Row],[Unit Price]]</f>
        <v>571.73333333333335</v>
      </c>
      <c r="L5741" s="1">
        <v>54.314666666666668</v>
      </c>
    </row>
    <row r="5742" spans="1:12">
      <c r="A5742" t="s">
        <v>5765</v>
      </c>
      <c r="B5742" s="2">
        <v>42216</v>
      </c>
      <c r="C5742">
        <v>5</v>
      </c>
      <c r="D5742" t="s">
        <v>2</v>
      </c>
      <c r="E5742" t="s">
        <v>8168</v>
      </c>
      <c r="F5742" t="s">
        <v>8027</v>
      </c>
      <c r="G5742">
        <v>14</v>
      </c>
      <c r="H5742">
        <v>2</v>
      </c>
      <c r="I5742">
        <v>9</v>
      </c>
      <c r="J5742" s="1">
        <v>29.777777777777779</v>
      </c>
      <c r="K5742" s="1">
        <f>Sales_Data[[#This Row],[Order Quantity]]*Sales_Data[[#This Row],[Unit Price]]</f>
        <v>268</v>
      </c>
      <c r="L5742" s="1">
        <v>18.164444444444442</v>
      </c>
    </row>
    <row r="5743" spans="1:12">
      <c r="A5743" t="s">
        <v>5766</v>
      </c>
      <c r="B5743" s="2">
        <v>42216</v>
      </c>
      <c r="C5743">
        <v>10</v>
      </c>
      <c r="D5743" t="s">
        <v>4</v>
      </c>
      <c r="E5743" t="s">
        <v>8168</v>
      </c>
      <c r="F5743" t="s">
        <v>8026</v>
      </c>
      <c r="G5743">
        <v>28</v>
      </c>
      <c r="H5743">
        <v>4</v>
      </c>
      <c r="I5743">
        <v>8</v>
      </c>
      <c r="J5743" s="1">
        <v>28.288888888888888</v>
      </c>
      <c r="K5743" s="1">
        <f>Sales_Data[[#This Row],[Order Quantity]]*Sales_Data[[#This Row],[Unit Price]]</f>
        <v>226.3111111111111</v>
      </c>
      <c r="L5743" s="1">
        <v>17.25622222222222</v>
      </c>
    </row>
    <row r="5744" spans="1:12">
      <c r="A5744" t="s">
        <v>5767</v>
      </c>
      <c r="B5744" s="2">
        <v>42216</v>
      </c>
      <c r="C5744">
        <v>18</v>
      </c>
      <c r="D5744" t="s">
        <v>4</v>
      </c>
      <c r="E5744" t="s">
        <v>8168</v>
      </c>
      <c r="F5744" t="s">
        <v>8025</v>
      </c>
      <c r="G5744">
        <v>52</v>
      </c>
      <c r="H5744">
        <v>8</v>
      </c>
      <c r="I5744">
        <v>1</v>
      </c>
      <c r="J5744" s="1">
        <v>275.44444444444446</v>
      </c>
      <c r="K5744" s="1">
        <f>Sales_Data[[#This Row],[Order Quantity]]*Sales_Data[[#This Row],[Unit Price]]</f>
        <v>275.44444444444446</v>
      </c>
      <c r="L5744" s="1">
        <v>115.68666666666667</v>
      </c>
    </row>
    <row r="5745" spans="1:12">
      <c r="A5745" t="s">
        <v>5768</v>
      </c>
      <c r="B5745" s="2">
        <v>42216</v>
      </c>
      <c r="C5745">
        <v>14</v>
      </c>
      <c r="D5745" t="s">
        <v>2</v>
      </c>
      <c r="E5745" t="s">
        <v>8168</v>
      </c>
      <c r="F5745" t="s">
        <v>8026</v>
      </c>
      <c r="G5745">
        <v>41</v>
      </c>
      <c r="H5745">
        <v>6</v>
      </c>
      <c r="I5745">
        <v>4</v>
      </c>
      <c r="J5745" s="1">
        <v>245.66666666666666</v>
      </c>
      <c r="K5745" s="1">
        <f>Sales_Data[[#This Row],[Order Quantity]]*Sales_Data[[#This Row],[Unit Price]]</f>
        <v>982.66666666666663</v>
      </c>
      <c r="L5745" s="1">
        <v>125.29000000000002</v>
      </c>
    </row>
    <row r="5746" spans="1:12">
      <c r="A5746" t="s">
        <v>5769</v>
      </c>
      <c r="B5746" s="2">
        <v>42217</v>
      </c>
      <c r="C5746">
        <v>16</v>
      </c>
      <c r="D5746" t="s">
        <v>4</v>
      </c>
      <c r="E5746" t="s">
        <v>8168</v>
      </c>
      <c r="F5746" t="s">
        <v>8025</v>
      </c>
      <c r="G5746">
        <v>46</v>
      </c>
      <c r="H5746">
        <v>7</v>
      </c>
      <c r="I5746">
        <v>6</v>
      </c>
      <c r="J5746" s="1">
        <v>268</v>
      </c>
      <c r="K5746" s="1">
        <f>Sales_Data[[#This Row],[Order Quantity]]*Sales_Data[[#This Row],[Unit Price]]</f>
        <v>1608</v>
      </c>
      <c r="L5746" s="1">
        <v>187.6</v>
      </c>
    </row>
    <row r="5747" spans="1:12">
      <c r="A5747" t="s">
        <v>5770</v>
      </c>
      <c r="B5747" s="2">
        <v>42217</v>
      </c>
      <c r="C5747">
        <v>20</v>
      </c>
      <c r="D5747" t="s">
        <v>4</v>
      </c>
      <c r="E5747" t="s">
        <v>8168</v>
      </c>
      <c r="F5747" t="s">
        <v>8028</v>
      </c>
      <c r="G5747">
        <v>57</v>
      </c>
      <c r="H5747">
        <v>8</v>
      </c>
      <c r="I5747">
        <v>5</v>
      </c>
      <c r="J5747" s="1">
        <v>206.21111111111111</v>
      </c>
      <c r="K5747" s="1">
        <f>Sales_Data[[#This Row],[Order Quantity]]*Sales_Data[[#This Row],[Unit Price]]</f>
        <v>1031.0555555555557</v>
      </c>
      <c r="L5747" s="1">
        <v>142.28566666666666</v>
      </c>
    </row>
    <row r="5748" spans="1:12">
      <c r="A5748" t="s">
        <v>5771</v>
      </c>
      <c r="B5748" s="2">
        <v>42218</v>
      </c>
      <c r="C5748">
        <v>5</v>
      </c>
      <c r="D5748" t="s">
        <v>2</v>
      </c>
      <c r="E5748" t="s">
        <v>8168</v>
      </c>
      <c r="F5748" t="s">
        <v>8027</v>
      </c>
      <c r="G5748">
        <v>14</v>
      </c>
      <c r="H5748">
        <v>2</v>
      </c>
      <c r="I5748">
        <v>9</v>
      </c>
      <c r="J5748" s="1">
        <v>424.33333333333331</v>
      </c>
      <c r="K5748" s="1">
        <f>Sales_Data[[#This Row],[Order Quantity]]*Sales_Data[[#This Row],[Unit Price]]</f>
        <v>3819</v>
      </c>
      <c r="L5748" s="1">
        <v>275.81666666666666</v>
      </c>
    </row>
    <row r="5749" spans="1:12">
      <c r="A5749" t="s">
        <v>5772</v>
      </c>
      <c r="B5749" s="2">
        <v>42218</v>
      </c>
      <c r="C5749">
        <v>8</v>
      </c>
      <c r="D5749" t="s">
        <v>4</v>
      </c>
      <c r="E5749" t="s">
        <v>8168</v>
      </c>
      <c r="F5749" t="s">
        <v>8027</v>
      </c>
      <c r="G5749">
        <v>23</v>
      </c>
      <c r="H5749">
        <v>4</v>
      </c>
      <c r="I5749">
        <v>1</v>
      </c>
      <c r="J5749" s="1">
        <v>101.98888888888888</v>
      </c>
      <c r="K5749" s="1">
        <f>Sales_Data[[#This Row],[Order Quantity]]*Sales_Data[[#This Row],[Unit Price]]</f>
        <v>101.98888888888888</v>
      </c>
      <c r="L5749" s="1">
        <v>86.690555555555548</v>
      </c>
    </row>
    <row r="5750" spans="1:12">
      <c r="A5750" t="s">
        <v>5773</v>
      </c>
      <c r="B5750" s="2">
        <v>42218</v>
      </c>
      <c r="C5750">
        <v>16</v>
      </c>
      <c r="D5750" t="s">
        <v>4</v>
      </c>
      <c r="E5750" t="s">
        <v>8168</v>
      </c>
      <c r="F5750" t="s">
        <v>8025</v>
      </c>
      <c r="G5750">
        <v>45</v>
      </c>
      <c r="H5750">
        <v>7</v>
      </c>
      <c r="I5750">
        <v>9</v>
      </c>
      <c r="J5750" s="1">
        <v>419.86666666666667</v>
      </c>
      <c r="K5750" s="1">
        <f>Sales_Data[[#This Row],[Order Quantity]]*Sales_Data[[#This Row],[Unit Price]]</f>
        <v>3778.8</v>
      </c>
      <c r="L5750" s="1">
        <v>184.74133333333333</v>
      </c>
    </row>
    <row r="5751" spans="1:12">
      <c r="A5751" t="s">
        <v>5774</v>
      </c>
      <c r="B5751" s="2">
        <v>42219</v>
      </c>
      <c r="C5751">
        <v>1</v>
      </c>
      <c r="D5751" t="s">
        <v>3</v>
      </c>
      <c r="E5751" t="s">
        <v>8168</v>
      </c>
      <c r="F5751" t="s">
        <v>8027</v>
      </c>
      <c r="G5751">
        <v>3</v>
      </c>
      <c r="H5751">
        <v>1</v>
      </c>
      <c r="I5751">
        <v>7</v>
      </c>
      <c r="J5751" s="1">
        <v>435.5</v>
      </c>
      <c r="K5751" s="1">
        <f>Sales_Data[[#This Row],[Order Quantity]]*Sales_Data[[#This Row],[Unit Price]]</f>
        <v>3048.5</v>
      </c>
      <c r="L5751" s="1">
        <v>296.14000000000004</v>
      </c>
    </row>
    <row r="5752" spans="1:12">
      <c r="A5752" t="s">
        <v>5775</v>
      </c>
      <c r="B5752" s="2">
        <v>42219</v>
      </c>
      <c r="C5752">
        <v>5</v>
      </c>
      <c r="D5752" t="s">
        <v>4</v>
      </c>
      <c r="E5752" t="s">
        <v>8168</v>
      </c>
      <c r="F5752" t="s">
        <v>8027</v>
      </c>
      <c r="G5752">
        <v>14</v>
      </c>
      <c r="H5752">
        <v>2</v>
      </c>
      <c r="I5752">
        <v>6</v>
      </c>
      <c r="J5752" s="1">
        <v>121.34444444444446</v>
      </c>
      <c r="K5752" s="1">
        <f>Sales_Data[[#This Row],[Order Quantity]]*Sales_Data[[#This Row],[Unit Price]]</f>
        <v>728.06666666666683</v>
      </c>
      <c r="L5752" s="1">
        <v>101.92933333333333</v>
      </c>
    </row>
    <row r="5753" spans="1:12">
      <c r="A5753" t="s">
        <v>5776</v>
      </c>
      <c r="B5753" s="2">
        <v>42219</v>
      </c>
      <c r="C5753">
        <v>1</v>
      </c>
      <c r="D5753" t="s">
        <v>4</v>
      </c>
      <c r="E5753" t="s">
        <v>8168</v>
      </c>
      <c r="F5753" t="s">
        <v>8027</v>
      </c>
      <c r="G5753">
        <v>2</v>
      </c>
      <c r="H5753">
        <v>1</v>
      </c>
      <c r="I5753">
        <v>7</v>
      </c>
      <c r="J5753" s="1">
        <v>104.22222222222223</v>
      </c>
      <c r="K5753" s="1">
        <f>Sales_Data[[#This Row],[Order Quantity]]*Sales_Data[[#This Row],[Unit Price]]</f>
        <v>729.55555555555566</v>
      </c>
      <c r="L5753" s="1">
        <v>83.377777777777794</v>
      </c>
    </row>
    <row r="5754" spans="1:12">
      <c r="A5754" t="s">
        <v>5777</v>
      </c>
      <c r="B5754" s="2">
        <v>42219</v>
      </c>
      <c r="C5754">
        <v>5</v>
      </c>
      <c r="D5754" t="s">
        <v>2</v>
      </c>
      <c r="E5754" t="s">
        <v>8168</v>
      </c>
      <c r="F5754" t="s">
        <v>8027</v>
      </c>
      <c r="G5754">
        <v>14</v>
      </c>
      <c r="H5754">
        <v>2</v>
      </c>
      <c r="I5754">
        <v>1</v>
      </c>
      <c r="J5754" s="1">
        <v>249.38888888888889</v>
      </c>
      <c r="K5754" s="1">
        <f>Sales_Data[[#This Row],[Order Quantity]]*Sales_Data[[#This Row],[Unit Price]]</f>
        <v>249.38888888888889</v>
      </c>
      <c r="L5754" s="1">
        <v>119.70666666666665</v>
      </c>
    </row>
    <row r="5755" spans="1:12">
      <c r="A5755" t="s">
        <v>5778</v>
      </c>
      <c r="B5755" s="2">
        <v>42220</v>
      </c>
      <c r="C5755">
        <v>18</v>
      </c>
      <c r="D5755" t="s">
        <v>3</v>
      </c>
      <c r="E5755" t="s">
        <v>8168</v>
      </c>
      <c r="F5755" t="s">
        <v>8025</v>
      </c>
      <c r="G5755">
        <v>50</v>
      </c>
      <c r="H5755">
        <v>7</v>
      </c>
      <c r="I5755">
        <v>8</v>
      </c>
      <c r="J5755" s="1">
        <v>259.81111111111113</v>
      </c>
      <c r="K5755" s="1">
        <f>Sales_Data[[#This Row],[Order Quantity]]*Sales_Data[[#This Row],[Unit Price]]</f>
        <v>2078.4888888888891</v>
      </c>
      <c r="L5755" s="1">
        <v>135.10177777777778</v>
      </c>
    </row>
    <row r="5756" spans="1:12">
      <c r="A5756" t="s">
        <v>5779</v>
      </c>
      <c r="B5756" s="2">
        <v>42220</v>
      </c>
      <c r="C5756">
        <v>9</v>
      </c>
      <c r="D5756" t="s">
        <v>2</v>
      </c>
      <c r="E5756" t="s">
        <v>8168</v>
      </c>
      <c r="F5756" t="s">
        <v>8027</v>
      </c>
      <c r="G5756">
        <v>25</v>
      </c>
      <c r="H5756">
        <v>4</v>
      </c>
      <c r="I5756">
        <v>1</v>
      </c>
      <c r="J5756" s="1">
        <v>433.26666666666665</v>
      </c>
      <c r="K5756" s="1">
        <f>Sales_Data[[#This Row],[Order Quantity]]*Sales_Data[[#This Row],[Unit Price]]</f>
        <v>433.26666666666665</v>
      </c>
      <c r="L5756" s="1">
        <v>272.95800000000003</v>
      </c>
    </row>
    <row r="5757" spans="1:12">
      <c r="A5757" t="s">
        <v>5780</v>
      </c>
      <c r="B5757" s="2">
        <v>42220</v>
      </c>
      <c r="C5757">
        <v>17</v>
      </c>
      <c r="D5757" t="s">
        <v>4</v>
      </c>
      <c r="E5757" t="s">
        <v>8168</v>
      </c>
      <c r="F5757" t="s">
        <v>8025</v>
      </c>
      <c r="G5757">
        <v>48</v>
      </c>
      <c r="H5757">
        <v>7</v>
      </c>
      <c r="I5757">
        <v>6</v>
      </c>
      <c r="J5757" s="1">
        <v>116.87777777777779</v>
      </c>
      <c r="K5757" s="1">
        <f>Sales_Data[[#This Row],[Order Quantity]]*Sales_Data[[#This Row],[Unit Price]]</f>
        <v>701.26666666666677</v>
      </c>
      <c r="L5757" s="1">
        <v>94.671000000000006</v>
      </c>
    </row>
    <row r="5758" spans="1:12">
      <c r="A5758" t="s">
        <v>5781</v>
      </c>
      <c r="B5758" s="2">
        <v>42220</v>
      </c>
      <c r="C5758">
        <v>1</v>
      </c>
      <c r="D5758" t="s">
        <v>4</v>
      </c>
      <c r="E5758" t="s">
        <v>8168</v>
      </c>
      <c r="F5758" t="s">
        <v>8027</v>
      </c>
      <c r="G5758">
        <v>1</v>
      </c>
      <c r="H5758">
        <v>1</v>
      </c>
      <c r="I5758">
        <v>1</v>
      </c>
      <c r="J5758" s="1">
        <v>119.11111111111111</v>
      </c>
      <c r="K5758" s="1">
        <f>Sales_Data[[#This Row],[Order Quantity]]*Sales_Data[[#This Row],[Unit Price]]</f>
        <v>119.11111111111111</v>
      </c>
      <c r="L5758" s="1">
        <v>66.702222222222233</v>
      </c>
    </row>
    <row r="5759" spans="1:12">
      <c r="A5759" t="s">
        <v>5782</v>
      </c>
      <c r="B5759" s="2">
        <v>42220</v>
      </c>
      <c r="C5759">
        <v>5</v>
      </c>
      <c r="D5759" t="s">
        <v>3</v>
      </c>
      <c r="E5759" t="s">
        <v>8168</v>
      </c>
      <c r="F5759" t="s">
        <v>8027</v>
      </c>
      <c r="G5759">
        <v>14</v>
      </c>
      <c r="H5759">
        <v>2</v>
      </c>
      <c r="I5759">
        <v>9</v>
      </c>
      <c r="J5759" s="1">
        <v>196.53333333333333</v>
      </c>
      <c r="K5759" s="1">
        <f>Sales_Data[[#This Row],[Order Quantity]]*Sales_Data[[#This Row],[Unit Price]]</f>
        <v>1768.8</v>
      </c>
      <c r="L5759" s="1">
        <v>106.128</v>
      </c>
    </row>
    <row r="5760" spans="1:12">
      <c r="A5760" t="s">
        <v>5783</v>
      </c>
      <c r="B5760" s="2">
        <v>42220</v>
      </c>
      <c r="C5760">
        <v>9</v>
      </c>
      <c r="D5760" t="s">
        <v>4</v>
      </c>
      <c r="E5760" t="s">
        <v>8168</v>
      </c>
      <c r="F5760" t="s">
        <v>8027</v>
      </c>
      <c r="G5760">
        <v>25</v>
      </c>
      <c r="H5760">
        <v>4</v>
      </c>
      <c r="I5760">
        <v>7</v>
      </c>
      <c r="J5760" s="1">
        <v>20.100000000000001</v>
      </c>
      <c r="K5760" s="1">
        <f>Sales_Data[[#This Row],[Order Quantity]]*Sales_Data[[#This Row],[Unit Price]]</f>
        <v>140.70000000000002</v>
      </c>
      <c r="L5760" s="1">
        <v>16.079999999999998</v>
      </c>
    </row>
    <row r="5761" spans="1:12">
      <c r="A5761" t="s">
        <v>5784</v>
      </c>
      <c r="B5761" s="2">
        <v>42221</v>
      </c>
      <c r="C5761">
        <v>15</v>
      </c>
      <c r="D5761" t="s">
        <v>4</v>
      </c>
      <c r="E5761" t="s">
        <v>8168</v>
      </c>
      <c r="F5761" t="s">
        <v>8025</v>
      </c>
      <c r="G5761">
        <v>42</v>
      </c>
      <c r="H5761">
        <v>6</v>
      </c>
      <c r="I5761">
        <v>3</v>
      </c>
      <c r="J5761" s="1">
        <v>26.8</v>
      </c>
      <c r="K5761" s="1">
        <f>Sales_Data[[#This Row],[Order Quantity]]*Sales_Data[[#This Row],[Unit Price]]</f>
        <v>80.400000000000006</v>
      </c>
      <c r="L5761" s="1">
        <v>17.956000000000003</v>
      </c>
    </row>
    <row r="5762" spans="1:12">
      <c r="A5762" t="s">
        <v>5785</v>
      </c>
      <c r="B5762" s="2">
        <v>42221</v>
      </c>
      <c r="C5762">
        <v>19</v>
      </c>
      <c r="D5762" t="s">
        <v>3</v>
      </c>
      <c r="E5762" t="s">
        <v>8168</v>
      </c>
      <c r="F5762" t="s">
        <v>8028</v>
      </c>
      <c r="G5762">
        <v>55</v>
      </c>
      <c r="H5762">
        <v>8</v>
      </c>
      <c r="I5762">
        <v>1</v>
      </c>
      <c r="J5762" s="1">
        <v>207.7</v>
      </c>
      <c r="K5762" s="1">
        <f>Sales_Data[[#This Row],[Order Quantity]]*Sales_Data[[#This Row],[Unit Price]]</f>
        <v>207.7</v>
      </c>
      <c r="L5762" s="1">
        <v>108.004</v>
      </c>
    </row>
    <row r="5763" spans="1:12">
      <c r="A5763" t="s">
        <v>5786</v>
      </c>
      <c r="B5763" s="2">
        <v>42221</v>
      </c>
      <c r="C5763">
        <v>20</v>
      </c>
      <c r="D5763" t="s">
        <v>2</v>
      </c>
      <c r="E5763" t="s">
        <v>8168</v>
      </c>
      <c r="F5763" t="s">
        <v>8028</v>
      </c>
      <c r="G5763">
        <v>58</v>
      </c>
      <c r="H5763">
        <v>8</v>
      </c>
      <c r="I5763">
        <v>7</v>
      </c>
      <c r="J5763" s="1">
        <v>324.57777777777778</v>
      </c>
      <c r="K5763" s="1">
        <f>Sales_Data[[#This Row],[Order Quantity]]*Sales_Data[[#This Row],[Unit Price]]</f>
        <v>2272.0444444444447</v>
      </c>
      <c r="L5763" s="1">
        <v>262.90800000000007</v>
      </c>
    </row>
    <row r="5764" spans="1:12">
      <c r="A5764" t="s">
        <v>5787</v>
      </c>
      <c r="B5764" s="2">
        <v>42221</v>
      </c>
      <c r="C5764">
        <v>17</v>
      </c>
      <c r="D5764" t="s">
        <v>2</v>
      </c>
      <c r="E5764" t="s">
        <v>8168</v>
      </c>
      <c r="F5764" t="s">
        <v>8025</v>
      </c>
      <c r="G5764">
        <v>48</v>
      </c>
      <c r="H5764">
        <v>7</v>
      </c>
      <c r="I5764">
        <v>3</v>
      </c>
      <c r="J5764" s="1">
        <v>199.51111111111112</v>
      </c>
      <c r="K5764" s="1">
        <f>Sales_Data[[#This Row],[Order Quantity]]*Sales_Data[[#This Row],[Unit Price]]</f>
        <v>598.5333333333333</v>
      </c>
      <c r="L5764" s="1">
        <v>117.71155555555555</v>
      </c>
    </row>
    <row r="5765" spans="1:12">
      <c r="A5765" t="s">
        <v>5788</v>
      </c>
      <c r="B5765" s="2">
        <v>42221</v>
      </c>
      <c r="C5765">
        <v>16</v>
      </c>
      <c r="D5765" t="s">
        <v>4</v>
      </c>
      <c r="E5765" t="s">
        <v>8168</v>
      </c>
      <c r="F5765" t="s">
        <v>8025</v>
      </c>
      <c r="G5765">
        <v>45</v>
      </c>
      <c r="H5765">
        <v>7</v>
      </c>
      <c r="I5765">
        <v>6</v>
      </c>
      <c r="J5765" s="1">
        <v>101.24444444444445</v>
      </c>
      <c r="K5765" s="1">
        <f>Sales_Data[[#This Row],[Order Quantity]]*Sales_Data[[#This Row],[Unit Price]]</f>
        <v>607.4666666666667</v>
      </c>
      <c r="L5765" s="1">
        <v>54.672000000000004</v>
      </c>
    </row>
    <row r="5766" spans="1:12">
      <c r="A5766" t="s">
        <v>5789</v>
      </c>
      <c r="B5766" s="2">
        <v>42221</v>
      </c>
      <c r="C5766">
        <v>6</v>
      </c>
      <c r="D5766" t="s">
        <v>2</v>
      </c>
      <c r="E5766" t="s">
        <v>8168</v>
      </c>
      <c r="F5766" t="s">
        <v>8027</v>
      </c>
      <c r="G5766">
        <v>16</v>
      </c>
      <c r="H5766">
        <v>3</v>
      </c>
      <c r="I5766">
        <v>2</v>
      </c>
      <c r="J5766" s="1">
        <v>622.3555555555555</v>
      </c>
      <c r="K5766" s="1">
        <f>Sales_Data[[#This Row],[Order Quantity]]*Sales_Data[[#This Row],[Unit Price]]</f>
        <v>1244.711111111111</v>
      </c>
      <c r="L5766" s="1">
        <v>292.5071111111111</v>
      </c>
    </row>
    <row r="5767" spans="1:12">
      <c r="A5767" t="s">
        <v>5790</v>
      </c>
      <c r="B5767" s="2">
        <v>42222</v>
      </c>
      <c r="C5767">
        <v>13</v>
      </c>
      <c r="D5767" t="s">
        <v>4</v>
      </c>
      <c r="E5767" t="s">
        <v>8168</v>
      </c>
      <c r="F5767" t="s">
        <v>8026</v>
      </c>
      <c r="G5767">
        <v>37</v>
      </c>
      <c r="H5767">
        <v>6</v>
      </c>
      <c r="I5767">
        <v>4</v>
      </c>
      <c r="J5767" s="1">
        <v>590.34444444444443</v>
      </c>
      <c r="K5767" s="1">
        <f>Sales_Data[[#This Row],[Order Quantity]]*Sales_Data[[#This Row],[Unit Price]]</f>
        <v>2361.3777777777777</v>
      </c>
      <c r="L5767" s="1">
        <v>336.49633333333333</v>
      </c>
    </row>
    <row r="5768" spans="1:12">
      <c r="A5768" t="s">
        <v>5791</v>
      </c>
      <c r="B5768" s="2">
        <v>42222</v>
      </c>
      <c r="C5768">
        <v>4</v>
      </c>
      <c r="D5768" t="s">
        <v>4</v>
      </c>
      <c r="E5768" t="s">
        <v>8168</v>
      </c>
      <c r="F5768" t="s">
        <v>8027</v>
      </c>
      <c r="G5768">
        <v>11</v>
      </c>
      <c r="H5768">
        <v>2</v>
      </c>
      <c r="I5768">
        <v>6</v>
      </c>
      <c r="J5768" s="1">
        <v>110.17777777777778</v>
      </c>
      <c r="K5768" s="1">
        <f>Sales_Data[[#This Row],[Order Quantity]]*Sales_Data[[#This Row],[Unit Price]]</f>
        <v>661.06666666666661</v>
      </c>
      <c r="L5768" s="1">
        <v>85.938666666666677</v>
      </c>
    </row>
    <row r="5769" spans="1:12">
      <c r="A5769" t="s">
        <v>5792</v>
      </c>
      <c r="B5769" s="2">
        <v>42222</v>
      </c>
      <c r="C5769">
        <v>2</v>
      </c>
      <c r="D5769" t="s">
        <v>2</v>
      </c>
      <c r="E5769" t="s">
        <v>8168</v>
      </c>
      <c r="F5769" t="s">
        <v>8027</v>
      </c>
      <c r="G5769">
        <v>4</v>
      </c>
      <c r="H5769">
        <v>1</v>
      </c>
      <c r="I5769">
        <v>6</v>
      </c>
      <c r="J5769" s="1">
        <v>332.76666666666665</v>
      </c>
      <c r="K5769" s="1">
        <f>Sales_Data[[#This Row],[Order Quantity]]*Sales_Data[[#This Row],[Unit Price]]</f>
        <v>1996.6</v>
      </c>
      <c r="L5769" s="1">
        <v>236.26433333333333</v>
      </c>
    </row>
    <row r="5770" spans="1:12">
      <c r="A5770" t="s">
        <v>5793</v>
      </c>
      <c r="B5770" s="2">
        <v>42222</v>
      </c>
      <c r="C5770">
        <v>9</v>
      </c>
      <c r="D5770" t="s">
        <v>2</v>
      </c>
      <c r="E5770" t="s">
        <v>8168</v>
      </c>
      <c r="F5770" t="s">
        <v>8027</v>
      </c>
      <c r="G5770">
        <v>27</v>
      </c>
      <c r="H5770">
        <v>4</v>
      </c>
      <c r="I5770">
        <v>7</v>
      </c>
      <c r="J5770" s="1">
        <v>222.58888888888887</v>
      </c>
      <c r="K5770" s="1">
        <f>Sales_Data[[#This Row],[Order Quantity]]*Sales_Data[[#This Row],[Unit Price]]</f>
        <v>1558.122222222222</v>
      </c>
      <c r="L5770" s="1">
        <v>133.55333333333334</v>
      </c>
    </row>
    <row r="5771" spans="1:12">
      <c r="A5771" t="s">
        <v>5794</v>
      </c>
      <c r="B5771" s="2">
        <v>42223</v>
      </c>
      <c r="C5771">
        <v>4</v>
      </c>
      <c r="D5771" t="s">
        <v>2</v>
      </c>
      <c r="E5771" t="s">
        <v>8168</v>
      </c>
      <c r="F5771" t="s">
        <v>8027</v>
      </c>
      <c r="G5771">
        <v>11</v>
      </c>
      <c r="H5771">
        <v>2</v>
      </c>
      <c r="I5771">
        <v>2</v>
      </c>
      <c r="J5771" s="1">
        <v>125.8111111111111</v>
      </c>
      <c r="K5771" s="1">
        <f>Sales_Data[[#This Row],[Order Quantity]]*Sales_Data[[#This Row],[Unit Price]]</f>
        <v>251.62222222222221</v>
      </c>
      <c r="L5771" s="1">
        <v>79.260999999999996</v>
      </c>
    </row>
    <row r="5772" spans="1:12">
      <c r="A5772" t="s">
        <v>5795</v>
      </c>
      <c r="B5772" s="2">
        <v>42223</v>
      </c>
      <c r="C5772">
        <v>10</v>
      </c>
      <c r="D5772" t="s">
        <v>4</v>
      </c>
      <c r="E5772" t="s">
        <v>8168</v>
      </c>
      <c r="F5772" t="s">
        <v>8026</v>
      </c>
      <c r="G5772">
        <v>28</v>
      </c>
      <c r="H5772">
        <v>4</v>
      </c>
      <c r="I5772">
        <v>4</v>
      </c>
      <c r="J5772" s="1">
        <v>110.17777777777778</v>
      </c>
      <c r="K5772" s="1">
        <f>Sales_Data[[#This Row],[Order Quantity]]*Sales_Data[[#This Row],[Unit Price]]</f>
        <v>440.71111111111111</v>
      </c>
      <c r="L5772" s="1">
        <v>82.63333333333334</v>
      </c>
    </row>
    <row r="5773" spans="1:12">
      <c r="A5773" t="s">
        <v>5796</v>
      </c>
      <c r="B5773" s="2">
        <v>42223</v>
      </c>
      <c r="C5773">
        <v>12</v>
      </c>
      <c r="D5773" t="s">
        <v>3</v>
      </c>
      <c r="E5773" t="s">
        <v>8168</v>
      </c>
      <c r="F5773" t="s">
        <v>8026</v>
      </c>
      <c r="G5773">
        <v>35</v>
      </c>
      <c r="H5773">
        <v>5</v>
      </c>
      <c r="I5773">
        <v>6</v>
      </c>
      <c r="J5773" s="1">
        <v>113.15555555555555</v>
      </c>
      <c r="K5773" s="1">
        <f>Sales_Data[[#This Row],[Order Quantity]]*Sales_Data[[#This Row],[Unit Price]]</f>
        <v>678.93333333333328</v>
      </c>
      <c r="L5773" s="1">
        <v>61.104000000000006</v>
      </c>
    </row>
    <row r="5774" spans="1:12">
      <c r="A5774" t="s">
        <v>5797</v>
      </c>
      <c r="B5774" s="2">
        <v>42223</v>
      </c>
      <c r="C5774">
        <v>20</v>
      </c>
      <c r="D5774" t="s">
        <v>3</v>
      </c>
      <c r="E5774" t="s">
        <v>8168</v>
      </c>
      <c r="F5774" t="s">
        <v>8028</v>
      </c>
      <c r="G5774">
        <v>58</v>
      </c>
      <c r="H5774">
        <v>8</v>
      </c>
      <c r="I5774">
        <v>4</v>
      </c>
      <c r="J5774" s="1">
        <v>76.677777777777777</v>
      </c>
      <c r="K5774" s="1">
        <f>Sales_Data[[#This Row],[Order Quantity]]*Sales_Data[[#This Row],[Unit Price]]</f>
        <v>306.71111111111111</v>
      </c>
      <c r="L5774" s="1">
        <v>55.207999999999998</v>
      </c>
    </row>
    <row r="5775" spans="1:12">
      <c r="A5775" t="s">
        <v>5798</v>
      </c>
      <c r="B5775" s="2">
        <v>42223</v>
      </c>
      <c r="C5775">
        <v>9</v>
      </c>
      <c r="D5775" t="s">
        <v>4</v>
      </c>
      <c r="E5775" t="s">
        <v>8168</v>
      </c>
      <c r="F5775" t="s">
        <v>8027</v>
      </c>
      <c r="G5775">
        <v>24</v>
      </c>
      <c r="H5775">
        <v>4</v>
      </c>
      <c r="I5775">
        <v>2</v>
      </c>
      <c r="J5775" s="1">
        <v>205.46666666666667</v>
      </c>
      <c r="K5775" s="1">
        <f>Sales_Data[[#This Row],[Order Quantity]]*Sales_Data[[#This Row],[Unit Price]]</f>
        <v>410.93333333333334</v>
      </c>
      <c r="L5775" s="1">
        <v>141.77199999999999</v>
      </c>
    </row>
    <row r="5776" spans="1:12">
      <c r="A5776" t="s">
        <v>5799</v>
      </c>
      <c r="B5776" s="2">
        <v>42223</v>
      </c>
      <c r="C5776">
        <v>11</v>
      </c>
      <c r="D5776" t="s">
        <v>4</v>
      </c>
      <c r="E5776" t="s">
        <v>8168</v>
      </c>
      <c r="F5776" t="s">
        <v>8026</v>
      </c>
      <c r="G5776">
        <v>30</v>
      </c>
      <c r="H5776">
        <v>5</v>
      </c>
      <c r="I5776">
        <v>2</v>
      </c>
      <c r="J5776" s="1">
        <v>264.27777777777777</v>
      </c>
      <c r="K5776" s="1">
        <f>Sales_Data[[#This Row],[Order Quantity]]*Sales_Data[[#This Row],[Unit Price]]</f>
        <v>528.55555555555554</v>
      </c>
      <c r="L5776" s="1">
        <v>211.42222222222225</v>
      </c>
    </row>
    <row r="5777" spans="1:12">
      <c r="A5777" t="s">
        <v>5800</v>
      </c>
      <c r="B5777" s="2">
        <v>42224</v>
      </c>
      <c r="C5777">
        <v>13</v>
      </c>
      <c r="D5777" t="s">
        <v>2</v>
      </c>
      <c r="E5777" t="s">
        <v>8168</v>
      </c>
      <c r="F5777" t="s">
        <v>8026</v>
      </c>
      <c r="G5777">
        <v>35</v>
      </c>
      <c r="H5777">
        <v>5</v>
      </c>
      <c r="I5777">
        <v>4</v>
      </c>
      <c r="J5777" s="1">
        <v>439.22222222222223</v>
      </c>
      <c r="K5777" s="1">
        <f>Sales_Data[[#This Row],[Order Quantity]]*Sales_Data[[#This Row],[Unit Price]]</f>
        <v>1756.8888888888889</v>
      </c>
      <c r="L5777" s="1">
        <v>307.45555555555552</v>
      </c>
    </row>
    <row r="5778" spans="1:12">
      <c r="A5778" t="s">
        <v>5801</v>
      </c>
      <c r="B5778" s="2">
        <v>42224</v>
      </c>
      <c r="C5778">
        <v>15</v>
      </c>
      <c r="D5778" t="s">
        <v>4</v>
      </c>
      <c r="E5778" t="s">
        <v>8168</v>
      </c>
      <c r="F5778" t="s">
        <v>8025</v>
      </c>
      <c r="G5778">
        <v>43</v>
      </c>
      <c r="H5778">
        <v>6</v>
      </c>
      <c r="I5778">
        <v>6</v>
      </c>
      <c r="J5778" s="1">
        <v>119.11111111111111</v>
      </c>
      <c r="K5778" s="1">
        <f>Sales_Data[[#This Row],[Order Quantity]]*Sales_Data[[#This Row],[Unit Price]]</f>
        <v>714.66666666666674</v>
      </c>
      <c r="L5778" s="1">
        <v>88.142222222222216</v>
      </c>
    </row>
    <row r="5779" spans="1:12">
      <c r="A5779" t="s">
        <v>5802</v>
      </c>
      <c r="B5779" s="2">
        <v>42224</v>
      </c>
      <c r="C5779">
        <v>2</v>
      </c>
      <c r="D5779" t="s">
        <v>2</v>
      </c>
      <c r="E5779" t="s">
        <v>8168</v>
      </c>
      <c r="F5779" t="s">
        <v>8027</v>
      </c>
      <c r="G5779">
        <v>6</v>
      </c>
      <c r="H5779">
        <v>1</v>
      </c>
      <c r="I5779">
        <v>8</v>
      </c>
      <c r="J5779" s="1">
        <v>23.077777777777779</v>
      </c>
      <c r="K5779" s="1">
        <f>Sales_Data[[#This Row],[Order Quantity]]*Sales_Data[[#This Row],[Unit Price]]</f>
        <v>184.62222222222223</v>
      </c>
      <c r="L5779" s="1">
        <v>13.385111111111112</v>
      </c>
    </row>
    <row r="5780" spans="1:12">
      <c r="A5780" t="s">
        <v>5803</v>
      </c>
      <c r="B5780" s="2">
        <v>42224</v>
      </c>
      <c r="C5780">
        <v>19</v>
      </c>
      <c r="D5780" t="s">
        <v>4</v>
      </c>
      <c r="E5780" t="s">
        <v>8168</v>
      </c>
      <c r="F5780" t="s">
        <v>8028</v>
      </c>
      <c r="G5780">
        <v>55</v>
      </c>
      <c r="H5780">
        <v>8</v>
      </c>
      <c r="I5780">
        <v>6</v>
      </c>
      <c r="J5780" s="1">
        <v>25.311111111111114</v>
      </c>
      <c r="K5780" s="1">
        <f>Sales_Data[[#This Row],[Order Quantity]]*Sales_Data[[#This Row],[Unit Price]]</f>
        <v>151.86666666666667</v>
      </c>
      <c r="L5780" s="1">
        <v>12.149333333333335</v>
      </c>
    </row>
    <row r="5781" spans="1:12">
      <c r="A5781" t="s">
        <v>5804</v>
      </c>
      <c r="B5781" s="2">
        <v>42224</v>
      </c>
      <c r="C5781">
        <v>2</v>
      </c>
      <c r="D5781" t="s">
        <v>4</v>
      </c>
      <c r="E5781" t="s">
        <v>8168</v>
      </c>
      <c r="F5781" t="s">
        <v>8027</v>
      </c>
      <c r="G5781">
        <v>6</v>
      </c>
      <c r="H5781">
        <v>1</v>
      </c>
      <c r="I5781">
        <v>6</v>
      </c>
      <c r="J5781" s="1">
        <v>262.78888888888889</v>
      </c>
      <c r="K5781" s="1">
        <f>Sales_Data[[#This Row],[Order Quantity]]*Sales_Data[[#This Row],[Unit Price]]</f>
        <v>1576.7333333333333</v>
      </c>
      <c r="L5781" s="1">
        <v>149.78966666666665</v>
      </c>
    </row>
    <row r="5782" spans="1:12">
      <c r="A5782" t="s">
        <v>5805</v>
      </c>
      <c r="B5782" s="2">
        <v>42225</v>
      </c>
      <c r="C5782">
        <v>6</v>
      </c>
      <c r="D5782" t="s">
        <v>4</v>
      </c>
      <c r="E5782" t="s">
        <v>8168</v>
      </c>
      <c r="F5782" t="s">
        <v>8027</v>
      </c>
      <c r="G5782">
        <v>16</v>
      </c>
      <c r="H5782">
        <v>3</v>
      </c>
      <c r="I5782">
        <v>5</v>
      </c>
      <c r="J5782" s="1">
        <v>568.75555555555559</v>
      </c>
      <c r="K5782" s="1">
        <f>Sales_Data[[#This Row],[Order Quantity]]*Sales_Data[[#This Row],[Unit Price]]</f>
        <v>2843.7777777777778</v>
      </c>
      <c r="L5782" s="1">
        <v>238.87733333333335</v>
      </c>
    </row>
    <row r="5783" spans="1:12">
      <c r="A5783" t="s">
        <v>5806</v>
      </c>
      <c r="B5783" s="2">
        <v>42225</v>
      </c>
      <c r="C5783">
        <v>17</v>
      </c>
      <c r="D5783" t="s">
        <v>4</v>
      </c>
      <c r="E5783" t="s">
        <v>8168</v>
      </c>
      <c r="F5783" t="s">
        <v>8025</v>
      </c>
      <c r="G5783">
        <v>47</v>
      </c>
      <c r="H5783">
        <v>7</v>
      </c>
      <c r="I5783">
        <v>7</v>
      </c>
      <c r="J5783" s="1">
        <v>704.98888888888894</v>
      </c>
      <c r="K5783" s="1">
        <f>Sales_Data[[#This Row],[Order Quantity]]*Sales_Data[[#This Row],[Unit Price]]</f>
        <v>4934.9222222222224</v>
      </c>
      <c r="L5783" s="1">
        <v>415.94344444444442</v>
      </c>
    </row>
    <row r="5784" spans="1:12">
      <c r="A5784" t="s">
        <v>5807</v>
      </c>
      <c r="B5784" s="2">
        <v>42226</v>
      </c>
      <c r="C5784">
        <v>4</v>
      </c>
      <c r="D5784" t="s">
        <v>4</v>
      </c>
      <c r="E5784" t="s">
        <v>8168</v>
      </c>
      <c r="F5784" t="s">
        <v>8027</v>
      </c>
      <c r="G5784">
        <v>11</v>
      </c>
      <c r="H5784">
        <v>2</v>
      </c>
      <c r="I5784">
        <v>5</v>
      </c>
      <c r="J5784" s="1">
        <v>285.12222222222221</v>
      </c>
      <c r="K5784" s="1">
        <f>Sales_Data[[#This Row],[Order Quantity]]*Sales_Data[[#This Row],[Unit Price]]</f>
        <v>1425.6111111111111</v>
      </c>
      <c r="L5784" s="1">
        <v>171.07333333333332</v>
      </c>
    </row>
    <row r="5785" spans="1:12">
      <c r="A5785" t="s">
        <v>5808</v>
      </c>
      <c r="B5785" s="2">
        <v>42226</v>
      </c>
      <c r="C5785">
        <v>12</v>
      </c>
      <c r="D5785" t="s">
        <v>4</v>
      </c>
      <c r="E5785" t="s">
        <v>8168</v>
      </c>
      <c r="F5785" t="s">
        <v>8026</v>
      </c>
      <c r="G5785">
        <v>32</v>
      </c>
      <c r="H5785">
        <v>5</v>
      </c>
      <c r="I5785">
        <v>8</v>
      </c>
      <c r="J5785" s="1">
        <v>192.8111111111111</v>
      </c>
      <c r="K5785" s="1">
        <f>Sales_Data[[#This Row],[Order Quantity]]*Sales_Data[[#This Row],[Unit Price]]</f>
        <v>1542.4888888888888</v>
      </c>
      <c r="L5785" s="1">
        <v>131.11155555555558</v>
      </c>
    </row>
    <row r="5786" spans="1:12">
      <c r="A5786" t="s">
        <v>5809</v>
      </c>
      <c r="B5786" s="2">
        <v>42226</v>
      </c>
      <c r="C5786">
        <v>13</v>
      </c>
      <c r="D5786" t="s">
        <v>4</v>
      </c>
      <c r="E5786" t="s">
        <v>8168</v>
      </c>
      <c r="F5786" t="s">
        <v>8026</v>
      </c>
      <c r="G5786">
        <v>37</v>
      </c>
      <c r="H5786">
        <v>6</v>
      </c>
      <c r="I5786">
        <v>2</v>
      </c>
      <c r="J5786" s="1">
        <v>125.8111111111111</v>
      </c>
      <c r="K5786" s="1">
        <f>Sales_Data[[#This Row],[Order Quantity]]*Sales_Data[[#This Row],[Unit Price]]</f>
        <v>251.62222222222221</v>
      </c>
      <c r="L5786" s="1">
        <v>70.454222222222228</v>
      </c>
    </row>
    <row r="5787" spans="1:12">
      <c r="A5787" t="s">
        <v>5810</v>
      </c>
      <c r="B5787" s="2">
        <v>42226</v>
      </c>
      <c r="C5787">
        <v>14</v>
      </c>
      <c r="D5787" t="s">
        <v>4</v>
      </c>
      <c r="E5787" t="s">
        <v>8168</v>
      </c>
      <c r="F5787" t="s">
        <v>8026</v>
      </c>
      <c r="G5787">
        <v>40</v>
      </c>
      <c r="H5787">
        <v>6</v>
      </c>
      <c r="I5787">
        <v>9</v>
      </c>
      <c r="J5787" s="1">
        <v>24.566666666666666</v>
      </c>
      <c r="K5787" s="1">
        <f>Sales_Data[[#This Row],[Order Quantity]]*Sales_Data[[#This Row],[Unit Price]]</f>
        <v>221.1</v>
      </c>
      <c r="L5787" s="1">
        <v>16.214000000000002</v>
      </c>
    </row>
    <row r="5788" spans="1:12">
      <c r="A5788" t="s">
        <v>5811</v>
      </c>
      <c r="B5788" s="2">
        <v>42227</v>
      </c>
      <c r="C5788">
        <v>17</v>
      </c>
      <c r="D5788" t="s">
        <v>3</v>
      </c>
      <c r="E5788" t="s">
        <v>8168</v>
      </c>
      <c r="F5788" t="s">
        <v>8025</v>
      </c>
      <c r="G5788">
        <v>48</v>
      </c>
      <c r="H5788">
        <v>7</v>
      </c>
      <c r="I5788">
        <v>1</v>
      </c>
      <c r="J5788" s="1">
        <v>136.23333333333335</v>
      </c>
      <c r="K5788" s="1">
        <f>Sales_Data[[#This Row],[Order Quantity]]*Sales_Data[[#This Row],[Unit Price]]</f>
        <v>136.23333333333335</v>
      </c>
      <c r="L5788" s="1">
        <v>57.217999999999996</v>
      </c>
    </row>
    <row r="5789" spans="1:12">
      <c r="A5789" t="s">
        <v>5812</v>
      </c>
      <c r="B5789" s="2">
        <v>42227</v>
      </c>
      <c r="C5789">
        <v>1</v>
      </c>
      <c r="D5789" t="s">
        <v>2</v>
      </c>
      <c r="E5789" t="s">
        <v>8168</v>
      </c>
      <c r="F5789" t="s">
        <v>8027</v>
      </c>
      <c r="G5789">
        <v>2</v>
      </c>
      <c r="H5789">
        <v>1</v>
      </c>
      <c r="I5789">
        <v>3</v>
      </c>
      <c r="J5789" s="1">
        <v>436.24444444444447</v>
      </c>
      <c r="K5789" s="1">
        <f>Sales_Data[[#This Row],[Order Quantity]]*Sales_Data[[#This Row],[Unit Price]]</f>
        <v>1308.7333333333333</v>
      </c>
      <c r="L5789" s="1">
        <v>348.9955555555556</v>
      </c>
    </row>
    <row r="5790" spans="1:12">
      <c r="A5790" t="s">
        <v>5813</v>
      </c>
      <c r="B5790" s="2">
        <v>42227</v>
      </c>
      <c r="C5790">
        <v>7</v>
      </c>
      <c r="D5790" t="s">
        <v>4</v>
      </c>
      <c r="E5790" t="s">
        <v>8168</v>
      </c>
      <c r="F5790" t="s">
        <v>8027</v>
      </c>
      <c r="G5790">
        <v>18</v>
      </c>
      <c r="H5790">
        <v>3</v>
      </c>
      <c r="I5790">
        <v>3</v>
      </c>
      <c r="J5790" s="1">
        <v>281.39999999999998</v>
      </c>
      <c r="K5790" s="1">
        <f>Sales_Data[[#This Row],[Order Quantity]]*Sales_Data[[#This Row],[Unit Price]]</f>
        <v>844.19999999999993</v>
      </c>
      <c r="L5790" s="1">
        <v>188.53800000000001</v>
      </c>
    </row>
    <row r="5791" spans="1:12">
      <c r="A5791" t="s">
        <v>5814</v>
      </c>
      <c r="B5791" s="2">
        <v>42227</v>
      </c>
      <c r="C5791">
        <v>14</v>
      </c>
      <c r="D5791" t="s">
        <v>2</v>
      </c>
      <c r="E5791" t="s">
        <v>8168</v>
      </c>
      <c r="F5791" t="s">
        <v>8026</v>
      </c>
      <c r="G5791">
        <v>38</v>
      </c>
      <c r="H5791">
        <v>6</v>
      </c>
      <c r="I5791">
        <v>9</v>
      </c>
      <c r="J5791" s="1">
        <v>222.58888888888887</v>
      </c>
      <c r="K5791" s="1">
        <f>Sales_Data[[#This Row],[Order Quantity]]*Sales_Data[[#This Row],[Unit Price]]</f>
        <v>2003.3</v>
      </c>
      <c r="L5791" s="1">
        <v>100.16500000000001</v>
      </c>
    </row>
    <row r="5792" spans="1:12">
      <c r="A5792" t="s">
        <v>5815</v>
      </c>
      <c r="B5792" s="2">
        <v>42227</v>
      </c>
      <c r="C5792">
        <v>4</v>
      </c>
      <c r="D5792" t="s">
        <v>4</v>
      </c>
      <c r="E5792" t="s">
        <v>8168</v>
      </c>
      <c r="F5792" t="s">
        <v>8027</v>
      </c>
      <c r="G5792">
        <v>11</v>
      </c>
      <c r="H5792">
        <v>2</v>
      </c>
      <c r="I5792">
        <v>4</v>
      </c>
      <c r="J5792" s="1">
        <v>218.86666666666667</v>
      </c>
      <c r="K5792" s="1">
        <f>Sales_Data[[#This Row],[Order Quantity]]*Sales_Data[[#This Row],[Unit Price]]</f>
        <v>875.4666666666667</v>
      </c>
      <c r="L5792" s="1">
        <v>183.84799999999998</v>
      </c>
    </row>
    <row r="5793" spans="1:12">
      <c r="A5793" t="s">
        <v>5816</v>
      </c>
      <c r="B5793" s="2">
        <v>42228</v>
      </c>
      <c r="C5793">
        <v>7</v>
      </c>
      <c r="D5793" t="s">
        <v>4</v>
      </c>
      <c r="E5793" t="s">
        <v>8168</v>
      </c>
      <c r="F5793" t="s">
        <v>8027</v>
      </c>
      <c r="G5793">
        <v>19</v>
      </c>
      <c r="H5793">
        <v>3</v>
      </c>
      <c r="I5793">
        <v>5</v>
      </c>
      <c r="J5793" s="1">
        <v>27.544444444444444</v>
      </c>
      <c r="K5793" s="1">
        <f>Sales_Data[[#This Row],[Order Quantity]]*Sales_Data[[#This Row],[Unit Price]]</f>
        <v>137.72222222222223</v>
      </c>
      <c r="L5793" s="1">
        <v>21.484666666666669</v>
      </c>
    </row>
    <row r="5794" spans="1:12">
      <c r="A5794" t="s">
        <v>5817</v>
      </c>
      <c r="B5794" s="2">
        <v>42228</v>
      </c>
      <c r="C5794">
        <v>8</v>
      </c>
      <c r="D5794" t="s">
        <v>3</v>
      </c>
      <c r="E5794" t="s">
        <v>8168</v>
      </c>
      <c r="F5794" t="s">
        <v>8027</v>
      </c>
      <c r="G5794">
        <v>22</v>
      </c>
      <c r="H5794">
        <v>3</v>
      </c>
      <c r="I5794">
        <v>4</v>
      </c>
      <c r="J5794" s="1">
        <v>198.02222222222224</v>
      </c>
      <c r="K5794" s="1">
        <f>Sales_Data[[#This Row],[Order Quantity]]*Sales_Data[[#This Row],[Unit Price]]</f>
        <v>792.08888888888896</v>
      </c>
      <c r="L5794" s="1">
        <v>168.31888888888886</v>
      </c>
    </row>
    <row r="5795" spans="1:12">
      <c r="A5795" t="s">
        <v>5818</v>
      </c>
      <c r="B5795" s="2">
        <v>42228</v>
      </c>
      <c r="C5795">
        <v>16</v>
      </c>
      <c r="D5795" t="s">
        <v>2</v>
      </c>
      <c r="E5795" t="s">
        <v>8168</v>
      </c>
      <c r="F5795" t="s">
        <v>8025</v>
      </c>
      <c r="G5795">
        <v>45</v>
      </c>
      <c r="H5795">
        <v>7</v>
      </c>
      <c r="I5795">
        <v>4</v>
      </c>
      <c r="J5795" s="1">
        <v>428.05555555555554</v>
      </c>
      <c r="K5795" s="1">
        <f>Sales_Data[[#This Row],[Order Quantity]]*Sales_Data[[#This Row],[Unit Price]]</f>
        <v>1712.2222222222222</v>
      </c>
      <c r="L5795" s="1">
        <v>248.27222222222221</v>
      </c>
    </row>
    <row r="5796" spans="1:12">
      <c r="A5796" t="s">
        <v>5819</v>
      </c>
      <c r="B5796" s="2">
        <v>42228</v>
      </c>
      <c r="C5796">
        <v>4</v>
      </c>
      <c r="D5796" t="s">
        <v>2</v>
      </c>
      <c r="E5796" t="s">
        <v>8168</v>
      </c>
      <c r="F5796" t="s">
        <v>8027</v>
      </c>
      <c r="G5796">
        <v>11</v>
      </c>
      <c r="H5796">
        <v>2</v>
      </c>
      <c r="I5796">
        <v>5</v>
      </c>
      <c r="J5796" s="1">
        <v>635.75555555555559</v>
      </c>
      <c r="K5796" s="1">
        <f>Sales_Data[[#This Row],[Order Quantity]]*Sales_Data[[#This Row],[Unit Price]]</f>
        <v>3178.7777777777778</v>
      </c>
      <c r="L5796" s="1">
        <v>540.39222222222224</v>
      </c>
    </row>
    <row r="5797" spans="1:12">
      <c r="A5797" t="s">
        <v>5820</v>
      </c>
      <c r="B5797" s="2">
        <v>42228</v>
      </c>
      <c r="C5797">
        <v>13</v>
      </c>
      <c r="D5797" t="s">
        <v>2</v>
      </c>
      <c r="E5797" t="s">
        <v>8168</v>
      </c>
      <c r="F5797" t="s">
        <v>8026</v>
      </c>
      <c r="G5797">
        <v>35</v>
      </c>
      <c r="H5797">
        <v>5</v>
      </c>
      <c r="I5797">
        <v>2</v>
      </c>
      <c r="J5797" s="1">
        <v>272.4666666666667</v>
      </c>
      <c r="K5797" s="1">
        <f>Sales_Data[[#This Row],[Order Quantity]]*Sales_Data[[#This Row],[Unit Price]]</f>
        <v>544.93333333333339</v>
      </c>
      <c r="L5797" s="1">
        <v>182.55266666666671</v>
      </c>
    </row>
    <row r="5798" spans="1:12">
      <c r="A5798" t="s">
        <v>5821</v>
      </c>
      <c r="B5798" s="2">
        <v>42228</v>
      </c>
      <c r="C5798">
        <v>20</v>
      </c>
      <c r="D5798" t="s">
        <v>4</v>
      </c>
      <c r="E5798" t="s">
        <v>8168</v>
      </c>
      <c r="F5798" t="s">
        <v>8028</v>
      </c>
      <c r="G5798">
        <v>58</v>
      </c>
      <c r="H5798">
        <v>8</v>
      </c>
      <c r="I5798">
        <v>3</v>
      </c>
      <c r="J5798" s="1">
        <v>95.288888888888891</v>
      </c>
      <c r="K5798" s="1">
        <f>Sales_Data[[#This Row],[Order Quantity]]*Sales_Data[[#This Row],[Unit Price]]</f>
        <v>285.86666666666667</v>
      </c>
      <c r="L5798" s="1">
        <v>60.984888888888889</v>
      </c>
    </row>
    <row r="5799" spans="1:12">
      <c r="A5799" t="s">
        <v>5822</v>
      </c>
      <c r="B5799" s="2">
        <v>42229</v>
      </c>
      <c r="C5799">
        <v>18</v>
      </c>
      <c r="D5799" t="s">
        <v>4</v>
      </c>
      <c r="E5799" t="s">
        <v>8168</v>
      </c>
      <c r="F5799" t="s">
        <v>8025</v>
      </c>
      <c r="G5799">
        <v>50</v>
      </c>
      <c r="H5799">
        <v>7</v>
      </c>
      <c r="I5799">
        <v>9</v>
      </c>
      <c r="J5799" s="1">
        <v>29.033333333333335</v>
      </c>
      <c r="K5799" s="1">
        <f>Sales_Data[[#This Row],[Order Quantity]]*Sales_Data[[#This Row],[Unit Price]]</f>
        <v>261.3</v>
      </c>
      <c r="L5799" s="1">
        <v>19.452333333333335</v>
      </c>
    </row>
    <row r="5800" spans="1:12">
      <c r="A5800" t="s">
        <v>5823</v>
      </c>
      <c r="B5800" s="2">
        <v>42229</v>
      </c>
      <c r="C5800">
        <v>7</v>
      </c>
      <c r="D5800" t="s">
        <v>4</v>
      </c>
      <c r="E5800" t="s">
        <v>8168</v>
      </c>
      <c r="F5800" t="s">
        <v>8027</v>
      </c>
      <c r="G5800">
        <v>20</v>
      </c>
      <c r="H5800">
        <v>3</v>
      </c>
      <c r="I5800">
        <v>3</v>
      </c>
      <c r="J5800" s="1">
        <v>585.13333333333333</v>
      </c>
      <c r="K5800" s="1">
        <f>Sales_Data[[#This Row],[Order Quantity]]*Sales_Data[[#This Row],[Unit Price]]</f>
        <v>1755.4</v>
      </c>
      <c r="L5800" s="1">
        <v>310.12066666666669</v>
      </c>
    </row>
    <row r="5801" spans="1:12">
      <c r="A5801" t="s">
        <v>5824</v>
      </c>
      <c r="B5801" s="2">
        <v>42230</v>
      </c>
      <c r="C5801">
        <v>2</v>
      </c>
      <c r="D5801" t="s">
        <v>2</v>
      </c>
      <c r="E5801" t="s">
        <v>8168</v>
      </c>
      <c r="F5801" t="s">
        <v>8027</v>
      </c>
      <c r="G5801">
        <v>4</v>
      </c>
      <c r="H5801">
        <v>1</v>
      </c>
      <c r="I5801">
        <v>6</v>
      </c>
      <c r="J5801" s="1">
        <v>659.57777777777778</v>
      </c>
      <c r="K5801" s="1">
        <f>Sales_Data[[#This Row],[Order Quantity]]*Sales_Data[[#This Row],[Unit Price]]</f>
        <v>3957.4666666666667</v>
      </c>
      <c r="L5801" s="1">
        <v>316.59733333333332</v>
      </c>
    </row>
    <row r="5802" spans="1:12">
      <c r="A5802" t="s">
        <v>5825</v>
      </c>
      <c r="B5802" s="2">
        <v>42230</v>
      </c>
      <c r="C5802">
        <v>2</v>
      </c>
      <c r="D5802" t="s">
        <v>4</v>
      </c>
      <c r="E5802" t="s">
        <v>8168</v>
      </c>
      <c r="F5802" t="s">
        <v>8027</v>
      </c>
      <c r="G5802">
        <v>5</v>
      </c>
      <c r="H5802">
        <v>1</v>
      </c>
      <c r="I5802">
        <v>8</v>
      </c>
      <c r="J5802" s="1">
        <v>335.74444444444447</v>
      </c>
      <c r="K5802" s="1">
        <f>Sales_Data[[#This Row],[Order Quantity]]*Sales_Data[[#This Row],[Unit Price]]</f>
        <v>2685.9555555555557</v>
      </c>
      <c r="L5802" s="1">
        <v>204.80411111111113</v>
      </c>
    </row>
    <row r="5803" spans="1:12">
      <c r="A5803" t="s">
        <v>5826</v>
      </c>
      <c r="B5803" s="2">
        <v>42230</v>
      </c>
      <c r="C5803">
        <v>10</v>
      </c>
      <c r="D5803" t="s">
        <v>3</v>
      </c>
      <c r="E5803" t="s">
        <v>8168</v>
      </c>
      <c r="F5803" t="s">
        <v>8027</v>
      </c>
      <c r="G5803">
        <v>27</v>
      </c>
      <c r="H5803">
        <v>4</v>
      </c>
      <c r="I5803">
        <v>3</v>
      </c>
      <c r="J5803" s="1">
        <v>111.66666666666667</v>
      </c>
      <c r="K5803" s="1">
        <f>Sales_Data[[#This Row],[Order Quantity]]*Sales_Data[[#This Row],[Unit Price]]</f>
        <v>335</v>
      </c>
      <c r="L5803" s="1">
        <v>89.333333333333329</v>
      </c>
    </row>
    <row r="5804" spans="1:12">
      <c r="A5804" t="s">
        <v>5827</v>
      </c>
      <c r="B5804" s="2">
        <v>42230</v>
      </c>
      <c r="C5804">
        <v>4</v>
      </c>
      <c r="D5804" t="s">
        <v>4</v>
      </c>
      <c r="E5804" t="s">
        <v>8168</v>
      </c>
      <c r="F5804" t="s">
        <v>8027</v>
      </c>
      <c r="G5804">
        <v>10</v>
      </c>
      <c r="H5804">
        <v>2</v>
      </c>
      <c r="I5804">
        <v>7</v>
      </c>
      <c r="J5804" s="1">
        <v>274.70000000000005</v>
      </c>
      <c r="K5804" s="1">
        <f>Sales_Data[[#This Row],[Order Quantity]]*Sales_Data[[#This Row],[Unit Price]]</f>
        <v>1922.9000000000003</v>
      </c>
      <c r="L5804" s="1">
        <v>137.35000000000002</v>
      </c>
    </row>
    <row r="5805" spans="1:12">
      <c r="A5805" t="s">
        <v>5828</v>
      </c>
      <c r="B5805" s="2">
        <v>42230</v>
      </c>
      <c r="C5805">
        <v>20</v>
      </c>
      <c r="D5805" t="s">
        <v>4</v>
      </c>
      <c r="E5805" t="s">
        <v>8168</v>
      </c>
      <c r="F5805" t="s">
        <v>8028</v>
      </c>
      <c r="G5805">
        <v>58</v>
      </c>
      <c r="H5805">
        <v>8</v>
      </c>
      <c r="I5805">
        <v>5</v>
      </c>
      <c r="J5805" s="1">
        <v>114.64444444444445</v>
      </c>
      <c r="K5805" s="1">
        <f>Sales_Data[[#This Row],[Order Quantity]]*Sales_Data[[#This Row],[Unit Price]]</f>
        <v>573.22222222222217</v>
      </c>
      <c r="L5805" s="1">
        <v>55.029333333333327</v>
      </c>
    </row>
    <row r="5806" spans="1:12">
      <c r="A5806" t="s">
        <v>5829</v>
      </c>
      <c r="B5806" s="2">
        <v>42230</v>
      </c>
      <c r="C5806">
        <v>7</v>
      </c>
      <c r="D5806" t="s">
        <v>2</v>
      </c>
      <c r="E5806" t="s">
        <v>8168</v>
      </c>
      <c r="F5806" t="s">
        <v>8027</v>
      </c>
      <c r="G5806">
        <v>19</v>
      </c>
      <c r="H5806">
        <v>3</v>
      </c>
      <c r="I5806">
        <v>1</v>
      </c>
      <c r="J5806" s="1">
        <v>112.41111111111111</v>
      </c>
      <c r="K5806" s="1">
        <f>Sales_Data[[#This Row],[Order Quantity]]*Sales_Data[[#This Row],[Unit Price]]</f>
        <v>112.41111111111111</v>
      </c>
      <c r="L5806" s="1">
        <v>64.074333333333328</v>
      </c>
    </row>
    <row r="5807" spans="1:12">
      <c r="A5807" t="s">
        <v>5830</v>
      </c>
      <c r="B5807" s="2">
        <v>42231</v>
      </c>
      <c r="C5807">
        <v>18</v>
      </c>
      <c r="D5807" t="s">
        <v>4</v>
      </c>
      <c r="E5807" t="s">
        <v>8168</v>
      </c>
      <c r="F5807" t="s">
        <v>8025</v>
      </c>
      <c r="G5807">
        <v>52</v>
      </c>
      <c r="H5807">
        <v>8</v>
      </c>
      <c r="I5807">
        <v>3</v>
      </c>
      <c r="J5807" s="1">
        <v>246.41111111111115</v>
      </c>
      <c r="K5807" s="1">
        <f>Sales_Data[[#This Row],[Order Quantity]]*Sales_Data[[#This Row],[Unit Price]]</f>
        <v>739.23333333333346</v>
      </c>
      <c r="L5807" s="1">
        <v>179.88011111111112</v>
      </c>
    </row>
    <row r="5808" spans="1:12">
      <c r="A5808" t="s">
        <v>5831</v>
      </c>
      <c r="B5808" s="2">
        <v>42231</v>
      </c>
      <c r="C5808">
        <v>15</v>
      </c>
      <c r="D5808" t="s">
        <v>3</v>
      </c>
      <c r="E5808" t="s">
        <v>8168</v>
      </c>
      <c r="F5808" t="s">
        <v>8025</v>
      </c>
      <c r="G5808">
        <v>41</v>
      </c>
      <c r="H5808">
        <v>6</v>
      </c>
      <c r="I5808">
        <v>8</v>
      </c>
      <c r="J5808" s="1">
        <v>116.13333333333334</v>
      </c>
      <c r="K5808" s="1">
        <f>Sales_Data[[#This Row],[Order Quantity]]*Sales_Data[[#This Row],[Unit Price]]</f>
        <v>929.06666666666672</v>
      </c>
      <c r="L5808" s="1">
        <v>59.228000000000002</v>
      </c>
    </row>
    <row r="5809" spans="1:12">
      <c r="A5809" t="s">
        <v>5832</v>
      </c>
      <c r="B5809" s="2">
        <v>42231</v>
      </c>
      <c r="C5809">
        <v>2</v>
      </c>
      <c r="D5809" t="s">
        <v>4</v>
      </c>
      <c r="E5809" t="s">
        <v>8168</v>
      </c>
      <c r="F5809" t="s">
        <v>8027</v>
      </c>
      <c r="G5809">
        <v>4</v>
      </c>
      <c r="H5809">
        <v>1</v>
      </c>
      <c r="I5809">
        <v>8</v>
      </c>
      <c r="J5809" s="1">
        <v>145.91111111111113</v>
      </c>
      <c r="K5809" s="1">
        <f>Sales_Data[[#This Row],[Order Quantity]]*Sales_Data[[#This Row],[Unit Price]]</f>
        <v>1167.288888888889</v>
      </c>
      <c r="L5809" s="1">
        <v>105.056</v>
      </c>
    </row>
    <row r="5810" spans="1:12">
      <c r="A5810" t="s">
        <v>5833</v>
      </c>
      <c r="B5810" s="2">
        <v>42231</v>
      </c>
      <c r="C5810">
        <v>6</v>
      </c>
      <c r="D5810" t="s">
        <v>4</v>
      </c>
      <c r="E5810" t="s">
        <v>8168</v>
      </c>
      <c r="F5810" t="s">
        <v>8027</v>
      </c>
      <c r="G5810">
        <v>16</v>
      </c>
      <c r="H5810">
        <v>3</v>
      </c>
      <c r="I5810">
        <v>8</v>
      </c>
      <c r="J5810" s="1">
        <v>428.8</v>
      </c>
      <c r="K5810" s="1">
        <f>Sales_Data[[#This Row],[Order Quantity]]*Sales_Data[[#This Row],[Unit Price]]</f>
        <v>3430.4</v>
      </c>
      <c r="L5810" s="1">
        <v>201.536</v>
      </c>
    </row>
    <row r="5811" spans="1:12">
      <c r="A5811" t="s">
        <v>5834</v>
      </c>
      <c r="B5811" s="2">
        <v>42231</v>
      </c>
      <c r="C5811">
        <v>15</v>
      </c>
      <c r="D5811" t="s">
        <v>4</v>
      </c>
      <c r="E5811" t="s">
        <v>8168</v>
      </c>
      <c r="F5811" t="s">
        <v>8025</v>
      </c>
      <c r="G5811">
        <v>42</v>
      </c>
      <c r="H5811">
        <v>6</v>
      </c>
      <c r="I5811">
        <v>9</v>
      </c>
      <c r="J5811" s="1">
        <v>728.06666666666672</v>
      </c>
      <c r="K5811" s="1">
        <f>Sales_Data[[#This Row],[Order Quantity]]*Sales_Data[[#This Row],[Unit Price]]</f>
        <v>6552.6</v>
      </c>
      <c r="L5811" s="1">
        <v>429.55933333333337</v>
      </c>
    </row>
    <row r="5812" spans="1:12">
      <c r="A5812" t="s">
        <v>5835</v>
      </c>
      <c r="B5812" s="2">
        <v>42231</v>
      </c>
      <c r="C5812">
        <v>8</v>
      </c>
      <c r="D5812" t="s">
        <v>4</v>
      </c>
      <c r="E5812" t="s">
        <v>8168</v>
      </c>
      <c r="F5812" t="s">
        <v>8027</v>
      </c>
      <c r="G5812">
        <v>23</v>
      </c>
      <c r="H5812">
        <v>4</v>
      </c>
      <c r="I5812">
        <v>9</v>
      </c>
      <c r="J5812" s="1">
        <v>206.21111111111111</v>
      </c>
      <c r="K5812" s="1">
        <f>Sales_Data[[#This Row],[Order Quantity]]*Sales_Data[[#This Row],[Unit Price]]</f>
        <v>1855.9</v>
      </c>
      <c r="L5812" s="1">
        <v>107.22977777777778</v>
      </c>
    </row>
    <row r="5813" spans="1:12">
      <c r="A5813" t="s">
        <v>5836</v>
      </c>
      <c r="B5813" s="2">
        <v>42232</v>
      </c>
      <c r="C5813">
        <v>17</v>
      </c>
      <c r="D5813" t="s">
        <v>4</v>
      </c>
      <c r="E5813" t="s">
        <v>8168</v>
      </c>
      <c r="F5813" t="s">
        <v>8025</v>
      </c>
      <c r="G5813">
        <v>48</v>
      </c>
      <c r="H5813">
        <v>7</v>
      </c>
      <c r="I5813">
        <v>9</v>
      </c>
      <c r="J5813" s="1">
        <v>23.822222222222223</v>
      </c>
      <c r="K5813" s="1">
        <f>Sales_Data[[#This Row],[Order Quantity]]*Sales_Data[[#This Row],[Unit Price]]</f>
        <v>214.4</v>
      </c>
      <c r="L5813" s="1">
        <v>16.675555555555555</v>
      </c>
    </row>
    <row r="5814" spans="1:12">
      <c r="A5814" t="s">
        <v>5837</v>
      </c>
      <c r="B5814" s="2">
        <v>42232</v>
      </c>
      <c r="C5814">
        <v>19</v>
      </c>
      <c r="D5814" t="s">
        <v>2</v>
      </c>
      <c r="E5814" t="s">
        <v>8168</v>
      </c>
      <c r="F5814" t="s">
        <v>8028</v>
      </c>
      <c r="G5814">
        <v>54</v>
      </c>
      <c r="H5814">
        <v>8</v>
      </c>
      <c r="I5814">
        <v>8</v>
      </c>
      <c r="J5814" s="1">
        <v>116.87777777777779</v>
      </c>
      <c r="K5814" s="1">
        <f>Sales_Data[[#This Row],[Order Quantity]]*Sales_Data[[#This Row],[Unit Price]]</f>
        <v>935.02222222222235</v>
      </c>
      <c r="L5814" s="1">
        <v>74.801777777777787</v>
      </c>
    </row>
    <row r="5815" spans="1:12">
      <c r="A5815" t="s">
        <v>5838</v>
      </c>
      <c r="B5815" s="2">
        <v>42232</v>
      </c>
      <c r="C5815">
        <v>7</v>
      </c>
      <c r="D5815" t="s">
        <v>3</v>
      </c>
      <c r="E5815" t="s">
        <v>8168</v>
      </c>
      <c r="F5815" t="s">
        <v>8027</v>
      </c>
      <c r="G5815">
        <v>19</v>
      </c>
      <c r="H5815">
        <v>3</v>
      </c>
      <c r="I5815">
        <v>7</v>
      </c>
      <c r="J5815" s="1">
        <v>134.74444444444444</v>
      </c>
      <c r="K5815" s="1">
        <f>Sales_Data[[#This Row],[Order Quantity]]*Sales_Data[[#This Row],[Unit Price]]</f>
        <v>943.21111111111111</v>
      </c>
      <c r="L5815" s="1">
        <v>111.83788888888888</v>
      </c>
    </row>
    <row r="5816" spans="1:12">
      <c r="A5816" t="s">
        <v>5839</v>
      </c>
      <c r="B5816" s="2">
        <v>42234</v>
      </c>
      <c r="C5816">
        <v>2</v>
      </c>
      <c r="D5816" t="s">
        <v>4</v>
      </c>
      <c r="E5816" t="s">
        <v>8168</v>
      </c>
      <c r="F5816" t="s">
        <v>8027</v>
      </c>
      <c r="G5816">
        <v>6</v>
      </c>
      <c r="H5816">
        <v>1</v>
      </c>
      <c r="I5816">
        <v>5</v>
      </c>
      <c r="J5816" s="1">
        <v>431.77777777777777</v>
      </c>
      <c r="K5816" s="1">
        <f>Sales_Data[[#This Row],[Order Quantity]]*Sales_Data[[#This Row],[Unit Price]]</f>
        <v>2158.8888888888887</v>
      </c>
      <c r="L5816" s="1">
        <v>194.3</v>
      </c>
    </row>
    <row r="5817" spans="1:12">
      <c r="A5817" t="s">
        <v>5840</v>
      </c>
      <c r="B5817" s="2">
        <v>42234</v>
      </c>
      <c r="C5817">
        <v>8</v>
      </c>
      <c r="D5817" t="s">
        <v>2</v>
      </c>
      <c r="E5817" t="s">
        <v>8168</v>
      </c>
      <c r="F5817" t="s">
        <v>8027</v>
      </c>
      <c r="G5817">
        <v>23</v>
      </c>
      <c r="H5817">
        <v>4</v>
      </c>
      <c r="I5817">
        <v>1</v>
      </c>
      <c r="J5817" s="1">
        <v>645.43333333333339</v>
      </c>
      <c r="K5817" s="1">
        <f>Sales_Data[[#This Row],[Order Quantity]]*Sales_Data[[#This Row],[Unit Price]]</f>
        <v>645.43333333333339</v>
      </c>
      <c r="L5817" s="1">
        <v>283.9906666666667</v>
      </c>
    </row>
    <row r="5818" spans="1:12">
      <c r="A5818" t="s">
        <v>5841</v>
      </c>
      <c r="B5818" s="2">
        <v>42234</v>
      </c>
      <c r="C5818">
        <v>7</v>
      </c>
      <c r="D5818" t="s">
        <v>4</v>
      </c>
      <c r="E5818" t="s">
        <v>8168</v>
      </c>
      <c r="F5818" t="s">
        <v>8027</v>
      </c>
      <c r="G5818">
        <v>21</v>
      </c>
      <c r="H5818">
        <v>3</v>
      </c>
      <c r="I5818">
        <v>3</v>
      </c>
      <c r="J5818" s="1">
        <v>21.588888888888889</v>
      </c>
      <c r="K5818" s="1">
        <f>Sales_Data[[#This Row],[Order Quantity]]*Sales_Data[[#This Row],[Unit Price]]</f>
        <v>64.766666666666666</v>
      </c>
      <c r="L5818" s="1">
        <v>14.032777777777779</v>
      </c>
    </row>
    <row r="5819" spans="1:12">
      <c r="A5819" t="s">
        <v>5842</v>
      </c>
      <c r="B5819" s="2">
        <v>42234</v>
      </c>
      <c r="C5819">
        <v>17</v>
      </c>
      <c r="D5819" t="s">
        <v>4</v>
      </c>
      <c r="E5819" t="s">
        <v>8168</v>
      </c>
      <c r="F5819" t="s">
        <v>8025</v>
      </c>
      <c r="G5819">
        <v>49</v>
      </c>
      <c r="H5819">
        <v>7</v>
      </c>
      <c r="I5819">
        <v>7</v>
      </c>
      <c r="J5819" s="1">
        <v>196.53333333333333</v>
      </c>
      <c r="K5819" s="1">
        <f>Sales_Data[[#This Row],[Order Quantity]]*Sales_Data[[#This Row],[Unit Price]]</f>
        <v>1375.7333333333333</v>
      </c>
      <c r="L5819" s="1">
        <v>84.509333333333331</v>
      </c>
    </row>
    <row r="5820" spans="1:12">
      <c r="A5820" t="s">
        <v>5843</v>
      </c>
      <c r="B5820" s="2">
        <v>42234</v>
      </c>
      <c r="C5820">
        <v>10</v>
      </c>
      <c r="D5820" t="s">
        <v>4</v>
      </c>
      <c r="E5820" t="s">
        <v>8168</v>
      </c>
      <c r="F5820" t="s">
        <v>8026</v>
      </c>
      <c r="G5820">
        <v>29</v>
      </c>
      <c r="H5820">
        <v>4</v>
      </c>
      <c r="I5820">
        <v>5</v>
      </c>
      <c r="J5820" s="1">
        <v>444.43333333333334</v>
      </c>
      <c r="K5820" s="1">
        <f>Sales_Data[[#This Row],[Order Quantity]]*Sales_Data[[#This Row],[Unit Price]]</f>
        <v>2222.1666666666665</v>
      </c>
      <c r="L5820" s="1">
        <v>239.99400000000003</v>
      </c>
    </row>
    <row r="5821" spans="1:12">
      <c r="A5821" t="s">
        <v>5844</v>
      </c>
      <c r="B5821" s="2">
        <v>42234</v>
      </c>
      <c r="C5821">
        <v>13</v>
      </c>
      <c r="D5821" t="s">
        <v>4</v>
      </c>
      <c r="E5821" t="s">
        <v>8168</v>
      </c>
      <c r="F5821" t="s">
        <v>8026</v>
      </c>
      <c r="G5821">
        <v>37</v>
      </c>
      <c r="H5821">
        <v>6</v>
      </c>
      <c r="I5821">
        <v>3</v>
      </c>
      <c r="J5821" s="1">
        <v>360.31111111111113</v>
      </c>
      <c r="K5821" s="1">
        <f>Sales_Data[[#This Row],[Order Quantity]]*Sales_Data[[#This Row],[Unit Price]]</f>
        <v>1080.9333333333334</v>
      </c>
      <c r="L5821" s="1">
        <v>306.26444444444445</v>
      </c>
    </row>
    <row r="5822" spans="1:12">
      <c r="A5822" t="s">
        <v>5845</v>
      </c>
      <c r="B5822" s="2">
        <v>42234</v>
      </c>
      <c r="C5822">
        <v>13</v>
      </c>
      <c r="D5822" t="s">
        <v>2</v>
      </c>
      <c r="E5822" t="s">
        <v>8168</v>
      </c>
      <c r="F5822" t="s">
        <v>8026</v>
      </c>
      <c r="G5822">
        <v>37</v>
      </c>
      <c r="H5822">
        <v>5</v>
      </c>
      <c r="I5822">
        <v>2</v>
      </c>
      <c r="J5822" s="1">
        <v>285.12222222222221</v>
      </c>
      <c r="K5822" s="1">
        <f>Sales_Data[[#This Row],[Order Quantity]]*Sales_Data[[#This Row],[Unit Price]]</f>
        <v>570.24444444444441</v>
      </c>
      <c r="L5822" s="1">
        <v>199.58555555555552</v>
      </c>
    </row>
    <row r="5823" spans="1:12">
      <c r="A5823" t="s">
        <v>5846</v>
      </c>
      <c r="B5823" s="2">
        <v>42234</v>
      </c>
      <c r="C5823">
        <v>6</v>
      </c>
      <c r="D5823" t="s">
        <v>4</v>
      </c>
      <c r="E5823" t="s">
        <v>8168</v>
      </c>
      <c r="F5823" t="s">
        <v>8027</v>
      </c>
      <c r="G5823">
        <v>17</v>
      </c>
      <c r="H5823">
        <v>3</v>
      </c>
      <c r="I5823">
        <v>4</v>
      </c>
      <c r="J5823" s="1">
        <v>112.41111111111111</v>
      </c>
      <c r="K5823" s="1">
        <f>Sales_Data[[#This Row],[Order Quantity]]*Sales_Data[[#This Row],[Unit Price]]</f>
        <v>449.64444444444445</v>
      </c>
      <c r="L5823" s="1">
        <v>78.687777777777768</v>
      </c>
    </row>
    <row r="5824" spans="1:12">
      <c r="A5824" t="s">
        <v>5847</v>
      </c>
      <c r="B5824" s="2">
        <v>42234</v>
      </c>
      <c r="C5824">
        <v>12</v>
      </c>
      <c r="D5824" t="s">
        <v>4</v>
      </c>
      <c r="E5824" t="s">
        <v>8168</v>
      </c>
      <c r="F5824" t="s">
        <v>8026</v>
      </c>
      <c r="G5824">
        <v>35</v>
      </c>
      <c r="H5824">
        <v>5</v>
      </c>
      <c r="I5824">
        <v>8</v>
      </c>
      <c r="J5824" s="1">
        <v>107.94444444444444</v>
      </c>
      <c r="K5824" s="1">
        <f>Sales_Data[[#This Row],[Order Quantity]]*Sales_Data[[#This Row],[Unit Price]]</f>
        <v>863.55555555555554</v>
      </c>
      <c r="L5824" s="1">
        <v>48.575000000000003</v>
      </c>
    </row>
    <row r="5825" spans="1:12">
      <c r="A5825" t="s">
        <v>5848</v>
      </c>
      <c r="B5825" s="2">
        <v>42235</v>
      </c>
      <c r="C5825">
        <v>6</v>
      </c>
      <c r="D5825" t="s">
        <v>4</v>
      </c>
      <c r="E5825" t="s">
        <v>8168</v>
      </c>
      <c r="F5825" t="s">
        <v>8027</v>
      </c>
      <c r="G5825">
        <v>16</v>
      </c>
      <c r="H5825">
        <v>3</v>
      </c>
      <c r="I5825">
        <v>7</v>
      </c>
      <c r="J5825" s="1">
        <v>575.45555555555563</v>
      </c>
      <c r="K5825" s="1">
        <f>Sales_Data[[#This Row],[Order Quantity]]*Sales_Data[[#This Row],[Unit Price]]</f>
        <v>4028.1888888888893</v>
      </c>
      <c r="L5825" s="1">
        <v>270.46411111111115</v>
      </c>
    </row>
    <row r="5826" spans="1:12">
      <c r="A5826" t="s">
        <v>5849</v>
      </c>
      <c r="B5826" s="2">
        <v>42235</v>
      </c>
      <c r="C5826">
        <v>3</v>
      </c>
      <c r="D5826" t="s">
        <v>4</v>
      </c>
      <c r="E5826" t="s">
        <v>8168</v>
      </c>
      <c r="F5826" t="s">
        <v>8027</v>
      </c>
      <c r="G5826">
        <v>6</v>
      </c>
      <c r="H5826">
        <v>1</v>
      </c>
      <c r="I5826">
        <v>6</v>
      </c>
      <c r="J5826" s="1">
        <v>116.13333333333334</v>
      </c>
      <c r="K5826" s="1">
        <f>Sales_Data[[#This Row],[Order Quantity]]*Sales_Data[[#This Row],[Unit Price]]</f>
        <v>696.80000000000007</v>
      </c>
      <c r="L5826" s="1">
        <v>82.454666666666668</v>
      </c>
    </row>
    <row r="5827" spans="1:12">
      <c r="A5827" t="s">
        <v>5850</v>
      </c>
      <c r="B5827" s="2">
        <v>42235</v>
      </c>
      <c r="C5827">
        <v>19</v>
      </c>
      <c r="D5827" t="s">
        <v>2</v>
      </c>
      <c r="E5827" t="s">
        <v>8168</v>
      </c>
      <c r="F5827" t="s">
        <v>8028</v>
      </c>
      <c r="G5827">
        <v>54</v>
      </c>
      <c r="H5827">
        <v>8</v>
      </c>
      <c r="I5827">
        <v>7</v>
      </c>
      <c r="J5827" s="1">
        <v>610.44444444444446</v>
      </c>
      <c r="K5827" s="1">
        <f>Sales_Data[[#This Row],[Order Quantity]]*Sales_Data[[#This Row],[Unit Price]]</f>
        <v>4273.1111111111113</v>
      </c>
      <c r="L5827" s="1">
        <v>305.22222222222223</v>
      </c>
    </row>
    <row r="5828" spans="1:12">
      <c r="A5828" t="s">
        <v>5851</v>
      </c>
      <c r="B5828" s="2">
        <v>42235</v>
      </c>
      <c r="C5828">
        <v>13</v>
      </c>
      <c r="D5828" t="s">
        <v>4</v>
      </c>
      <c r="E5828" t="s">
        <v>8168</v>
      </c>
      <c r="F5828" t="s">
        <v>8026</v>
      </c>
      <c r="G5828">
        <v>37</v>
      </c>
      <c r="H5828">
        <v>5</v>
      </c>
      <c r="I5828">
        <v>9</v>
      </c>
      <c r="J5828" s="1">
        <v>24.566666666666666</v>
      </c>
      <c r="K5828" s="1">
        <f>Sales_Data[[#This Row],[Order Quantity]]*Sales_Data[[#This Row],[Unit Price]]</f>
        <v>221.1</v>
      </c>
      <c r="L5828" s="1">
        <v>17.933666666666667</v>
      </c>
    </row>
    <row r="5829" spans="1:12">
      <c r="A5829" t="s">
        <v>5852</v>
      </c>
      <c r="B5829" s="2">
        <v>42236</v>
      </c>
      <c r="C5829">
        <v>10</v>
      </c>
      <c r="D5829" t="s">
        <v>4</v>
      </c>
      <c r="E5829" t="s">
        <v>8168</v>
      </c>
      <c r="F5829" t="s">
        <v>8026</v>
      </c>
      <c r="G5829">
        <v>28</v>
      </c>
      <c r="H5829">
        <v>4</v>
      </c>
      <c r="I5829">
        <v>6</v>
      </c>
      <c r="J5829" s="1">
        <v>434.01111111111112</v>
      </c>
      <c r="K5829" s="1">
        <f>Sales_Data[[#This Row],[Order Quantity]]*Sales_Data[[#This Row],[Unit Price]]</f>
        <v>2604.0666666666666</v>
      </c>
      <c r="L5829" s="1">
        <v>269.08688888888889</v>
      </c>
    </row>
    <row r="5830" spans="1:12">
      <c r="A5830" t="s">
        <v>5853</v>
      </c>
      <c r="B5830" s="2">
        <v>42236</v>
      </c>
      <c r="C5830">
        <v>17</v>
      </c>
      <c r="D5830" t="s">
        <v>4</v>
      </c>
      <c r="E5830" t="s">
        <v>8168</v>
      </c>
      <c r="F5830" t="s">
        <v>8025</v>
      </c>
      <c r="G5830">
        <v>48</v>
      </c>
      <c r="H5830">
        <v>7</v>
      </c>
      <c r="I5830">
        <v>1</v>
      </c>
      <c r="J5830" s="1">
        <v>26.8</v>
      </c>
      <c r="K5830" s="1">
        <f>Sales_Data[[#This Row],[Order Quantity]]*Sales_Data[[#This Row],[Unit Price]]</f>
        <v>26.8</v>
      </c>
      <c r="L5830" s="1">
        <v>14.472000000000001</v>
      </c>
    </row>
    <row r="5831" spans="1:12">
      <c r="A5831" t="s">
        <v>5854</v>
      </c>
      <c r="B5831" s="2">
        <v>42236</v>
      </c>
      <c r="C5831">
        <v>20</v>
      </c>
      <c r="D5831" t="s">
        <v>4</v>
      </c>
      <c r="E5831" t="s">
        <v>8168</v>
      </c>
      <c r="F5831" t="s">
        <v>8028</v>
      </c>
      <c r="G5831">
        <v>58</v>
      </c>
      <c r="H5831">
        <v>8</v>
      </c>
      <c r="I5831">
        <v>7</v>
      </c>
      <c r="J5831" s="1">
        <v>125.8111111111111</v>
      </c>
      <c r="K5831" s="1">
        <f>Sales_Data[[#This Row],[Order Quantity]]*Sales_Data[[#This Row],[Unit Price]]</f>
        <v>880.67777777777769</v>
      </c>
      <c r="L5831" s="1">
        <v>96.87455555555556</v>
      </c>
    </row>
    <row r="5832" spans="1:12">
      <c r="A5832" t="s">
        <v>5855</v>
      </c>
      <c r="B5832" s="2">
        <v>42236</v>
      </c>
      <c r="C5832">
        <v>2</v>
      </c>
      <c r="D5832" t="s">
        <v>4</v>
      </c>
      <c r="E5832" t="s">
        <v>8168</v>
      </c>
      <c r="F5832" t="s">
        <v>8027</v>
      </c>
      <c r="G5832">
        <v>4</v>
      </c>
      <c r="H5832">
        <v>1</v>
      </c>
      <c r="I5832">
        <v>6</v>
      </c>
      <c r="J5832" s="1">
        <v>126.55555555555556</v>
      </c>
      <c r="K5832" s="1">
        <f>Sales_Data[[#This Row],[Order Quantity]]*Sales_Data[[#This Row],[Unit Price]]</f>
        <v>759.33333333333337</v>
      </c>
      <c r="L5832" s="1">
        <v>103.77555555555554</v>
      </c>
    </row>
    <row r="5833" spans="1:12">
      <c r="A5833" t="s">
        <v>5856</v>
      </c>
      <c r="B5833" s="2">
        <v>42236</v>
      </c>
      <c r="C5833">
        <v>13</v>
      </c>
      <c r="D5833" t="s">
        <v>4</v>
      </c>
      <c r="E5833" t="s">
        <v>8168</v>
      </c>
      <c r="F5833" t="s">
        <v>8026</v>
      </c>
      <c r="G5833">
        <v>37</v>
      </c>
      <c r="H5833">
        <v>6</v>
      </c>
      <c r="I5833">
        <v>1</v>
      </c>
      <c r="J5833" s="1">
        <v>704.98888888888894</v>
      </c>
      <c r="K5833" s="1">
        <f>Sales_Data[[#This Row],[Order Quantity]]*Sales_Data[[#This Row],[Unit Price]]</f>
        <v>704.98888888888894</v>
      </c>
      <c r="L5833" s="1">
        <v>401.84366666666665</v>
      </c>
    </row>
    <row r="5834" spans="1:12">
      <c r="A5834" t="s">
        <v>5857</v>
      </c>
      <c r="B5834" s="2">
        <v>42237</v>
      </c>
      <c r="C5834">
        <v>5</v>
      </c>
      <c r="D5834" t="s">
        <v>4</v>
      </c>
      <c r="E5834" t="s">
        <v>8168</v>
      </c>
      <c r="F5834" t="s">
        <v>8027</v>
      </c>
      <c r="G5834">
        <v>14</v>
      </c>
      <c r="H5834">
        <v>2</v>
      </c>
      <c r="I5834">
        <v>1</v>
      </c>
      <c r="J5834" s="1">
        <v>107.94444444444444</v>
      </c>
      <c r="K5834" s="1">
        <f>Sales_Data[[#This Row],[Order Quantity]]*Sales_Data[[#This Row],[Unit Price]]</f>
        <v>107.94444444444444</v>
      </c>
      <c r="L5834" s="1">
        <v>75.561111111111103</v>
      </c>
    </row>
    <row r="5835" spans="1:12">
      <c r="A5835" t="s">
        <v>5858</v>
      </c>
      <c r="B5835" s="2">
        <v>42237</v>
      </c>
      <c r="C5835">
        <v>9</v>
      </c>
      <c r="D5835" t="s">
        <v>2</v>
      </c>
      <c r="E5835" t="s">
        <v>8168</v>
      </c>
      <c r="F5835" t="s">
        <v>8027</v>
      </c>
      <c r="G5835">
        <v>26</v>
      </c>
      <c r="H5835">
        <v>4</v>
      </c>
      <c r="I5835">
        <v>6</v>
      </c>
      <c r="J5835" s="1">
        <v>429.54444444444448</v>
      </c>
      <c r="K5835" s="1">
        <f>Sales_Data[[#This Row],[Order Quantity]]*Sales_Data[[#This Row],[Unit Price]]</f>
        <v>2577.2666666666669</v>
      </c>
      <c r="L5835" s="1">
        <v>176.11322222222222</v>
      </c>
    </row>
    <row r="5836" spans="1:12">
      <c r="A5836" t="s">
        <v>5859</v>
      </c>
      <c r="B5836" s="2">
        <v>42237</v>
      </c>
      <c r="C5836">
        <v>20</v>
      </c>
      <c r="D5836" t="s">
        <v>2</v>
      </c>
      <c r="E5836" t="s">
        <v>8168</v>
      </c>
      <c r="F5836" t="s">
        <v>8028</v>
      </c>
      <c r="G5836">
        <v>57</v>
      </c>
      <c r="H5836">
        <v>8</v>
      </c>
      <c r="I5836">
        <v>4</v>
      </c>
      <c r="J5836" s="1">
        <v>29.777777777777779</v>
      </c>
      <c r="K5836" s="1">
        <f>Sales_Data[[#This Row],[Order Quantity]]*Sales_Data[[#This Row],[Unit Price]]</f>
        <v>119.11111111111111</v>
      </c>
      <c r="L5836" s="1">
        <v>20.546666666666667</v>
      </c>
    </row>
    <row r="5837" spans="1:12">
      <c r="A5837" t="s">
        <v>5860</v>
      </c>
      <c r="B5837" s="2">
        <v>42237</v>
      </c>
      <c r="C5837">
        <v>7</v>
      </c>
      <c r="D5837" t="s">
        <v>4</v>
      </c>
      <c r="E5837" t="s">
        <v>8168</v>
      </c>
      <c r="F5837" t="s">
        <v>8027</v>
      </c>
      <c r="G5837">
        <v>19</v>
      </c>
      <c r="H5837">
        <v>3</v>
      </c>
      <c r="I5837">
        <v>1</v>
      </c>
      <c r="J5837" s="1">
        <v>116.87777777777779</v>
      </c>
      <c r="K5837" s="1">
        <f>Sales_Data[[#This Row],[Order Quantity]]*Sales_Data[[#This Row],[Unit Price]]</f>
        <v>116.87777777777779</v>
      </c>
      <c r="L5837" s="1">
        <v>66.620333333333335</v>
      </c>
    </row>
    <row r="5838" spans="1:12">
      <c r="A5838" t="s">
        <v>5861</v>
      </c>
      <c r="B5838" s="2">
        <v>42237</v>
      </c>
      <c r="C5838">
        <v>3</v>
      </c>
      <c r="D5838" t="s">
        <v>4</v>
      </c>
      <c r="E5838" t="s">
        <v>8168</v>
      </c>
      <c r="F5838" t="s">
        <v>8027</v>
      </c>
      <c r="G5838">
        <v>6</v>
      </c>
      <c r="H5838">
        <v>1</v>
      </c>
      <c r="I5838">
        <v>7</v>
      </c>
      <c r="J5838" s="1">
        <v>117.62222222222223</v>
      </c>
      <c r="K5838" s="1">
        <f>Sales_Data[[#This Row],[Order Quantity]]*Sales_Data[[#This Row],[Unit Price]]</f>
        <v>823.35555555555561</v>
      </c>
      <c r="L5838" s="1">
        <v>62.33977777777779</v>
      </c>
    </row>
    <row r="5839" spans="1:12">
      <c r="A5839" t="s">
        <v>5862</v>
      </c>
      <c r="B5839" s="2">
        <v>42237</v>
      </c>
      <c r="C5839">
        <v>5</v>
      </c>
      <c r="D5839" t="s">
        <v>4</v>
      </c>
      <c r="E5839" t="s">
        <v>8168</v>
      </c>
      <c r="F5839" t="s">
        <v>8027</v>
      </c>
      <c r="G5839">
        <v>14</v>
      </c>
      <c r="H5839">
        <v>2</v>
      </c>
      <c r="I5839">
        <v>6</v>
      </c>
      <c r="J5839" s="1">
        <v>113.90000000000002</v>
      </c>
      <c r="K5839" s="1">
        <f>Sales_Data[[#This Row],[Order Quantity]]*Sales_Data[[#This Row],[Unit Price]]</f>
        <v>683.40000000000009</v>
      </c>
      <c r="L5839" s="1">
        <v>64.923000000000002</v>
      </c>
    </row>
    <row r="5840" spans="1:12">
      <c r="A5840" t="s">
        <v>5863</v>
      </c>
      <c r="B5840" s="2">
        <v>42238</v>
      </c>
      <c r="C5840">
        <v>13</v>
      </c>
      <c r="D5840" t="s">
        <v>2</v>
      </c>
      <c r="E5840" t="s">
        <v>8168</v>
      </c>
      <c r="F5840" t="s">
        <v>8026</v>
      </c>
      <c r="G5840">
        <v>36</v>
      </c>
      <c r="H5840">
        <v>5</v>
      </c>
      <c r="I5840">
        <v>3</v>
      </c>
      <c r="J5840" s="1">
        <v>26.8</v>
      </c>
      <c r="K5840" s="1">
        <f>Sales_Data[[#This Row],[Order Quantity]]*Sales_Data[[#This Row],[Unit Price]]</f>
        <v>80.400000000000006</v>
      </c>
      <c r="L5840" s="1">
        <v>12.864000000000001</v>
      </c>
    </row>
    <row r="5841" spans="1:12">
      <c r="A5841" t="s">
        <v>5864</v>
      </c>
      <c r="B5841" s="2">
        <v>42238</v>
      </c>
      <c r="C5841">
        <v>13</v>
      </c>
      <c r="D5841" t="s">
        <v>3</v>
      </c>
      <c r="E5841" t="s">
        <v>8168</v>
      </c>
      <c r="F5841" t="s">
        <v>8026</v>
      </c>
      <c r="G5841">
        <v>36</v>
      </c>
      <c r="H5841">
        <v>5</v>
      </c>
      <c r="I5841">
        <v>1</v>
      </c>
      <c r="J5841" s="1">
        <v>579.17777777777781</v>
      </c>
      <c r="K5841" s="1">
        <f>Sales_Data[[#This Row],[Order Quantity]]*Sales_Data[[#This Row],[Unit Price]]</f>
        <v>579.17777777777781</v>
      </c>
      <c r="L5841" s="1">
        <v>312.75600000000009</v>
      </c>
    </row>
    <row r="5842" spans="1:12">
      <c r="A5842" t="s">
        <v>5865</v>
      </c>
      <c r="B5842" s="2">
        <v>42239</v>
      </c>
      <c r="C5842">
        <v>16</v>
      </c>
      <c r="D5842" t="s">
        <v>4</v>
      </c>
      <c r="E5842" t="s">
        <v>8168</v>
      </c>
      <c r="F5842" t="s">
        <v>8025</v>
      </c>
      <c r="G5842">
        <v>47</v>
      </c>
      <c r="H5842">
        <v>7</v>
      </c>
      <c r="I5842">
        <v>6</v>
      </c>
      <c r="J5842" s="1">
        <v>215.88888888888889</v>
      </c>
      <c r="K5842" s="1">
        <f>Sales_Data[[#This Row],[Order Quantity]]*Sales_Data[[#This Row],[Unit Price]]</f>
        <v>1295.3333333333333</v>
      </c>
      <c r="L5842" s="1">
        <v>105.78555555555555</v>
      </c>
    </row>
    <row r="5843" spans="1:12">
      <c r="A5843" t="s">
        <v>5866</v>
      </c>
      <c r="B5843" s="2">
        <v>42239</v>
      </c>
      <c r="C5843">
        <v>13</v>
      </c>
      <c r="D5843" t="s">
        <v>2</v>
      </c>
      <c r="E5843" t="s">
        <v>8168</v>
      </c>
      <c r="F5843" t="s">
        <v>8026</v>
      </c>
      <c r="G5843">
        <v>37</v>
      </c>
      <c r="H5843">
        <v>5</v>
      </c>
      <c r="I5843">
        <v>7</v>
      </c>
      <c r="J5843" s="1">
        <v>646.92222222222222</v>
      </c>
      <c r="K5843" s="1">
        <f>Sales_Data[[#This Row],[Order Quantity]]*Sales_Data[[#This Row],[Unit Price]]</f>
        <v>4528.4555555555553</v>
      </c>
      <c r="L5843" s="1">
        <v>511.06855555555558</v>
      </c>
    </row>
    <row r="5844" spans="1:12">
      <c r="A5844" t="s">
        <v>5867</v>
      </c>
      <c r="B5844" s="2">
        <v>42239</v>
      </c>
      <c r="C5844">
        <v>5</v>
      </c>
      <c r="D5844" t="s">
        <v>3</v>
      </c>
      <c r="E5844" t="s">
        <v>8168</v>
      </c>
      <c r="F5844" t="s">
        <v>8027</v>
      </c>
      <c r="G5844">
        <v>14</v>
      </c>
      <c r="H5844">
        <v>2</v>
      </c>
      <c r="I5844">
        <v>8</v>
      </c>
      <c r="J5844" s="1">
        <v>77.422222222222231</v>
      </c>
      <c r="K5844" s="1">
        <f>Sales_Data[[#This Row],[Order Quantity]]*Sales_Data[[#This Row],[Unit Price]]</f>
        <v>619.37777777777785</v>
      </c>
      <c r="L5844" s="1">
        <v>42.582222222222228</v>
      </c>
    </row>
    <row r="5845" spans="1:12">
      <c r="A5845" t="s">
        <v>5868</v>
      </c>
      <c r="B5845" s="2">
        <v>42239</v>
      </c>
      <c r="C5845">
        <v>12</v>
      </c>
      <c r="D5845" t="s">
        <v>4</v>
      </c>
      <c r="E5845" t="s">
        <v>8168</v>
      </c>
      <c r="F5845" t="s">
        <v>8026</v>
      </c>
      <c r="G5845">
        <v>35</v>
      </c>
      <c r="H5845">
        <v>5</v>
      </c>
      <c r="I5845">
        <v>2</v>
      </c>
      <c r="J5845" s="1">
        <v>443.68888888888893</v>
      </c>
      <c r="K5845" s="1">
        <f>Sales_Data[[#This Row],[Order Quantity]]*Sales_Data[[#This Row],[Unit Price]]</f>
        <v>887.37777777777785</v>
      </c>
      <c r="L5845" s="1">
        <v>230.71822222222227</v>
      </c>
    </row>
    <row r="5846" spans="1:12">
      <c r="A5846" t="s">
        <v>5869</v>
      </c>
      <c r="B5846" s="2">
        <v>42240</v>
      </c>
      <c r="C5846">
        <v>14</v>
      </c>
      <c r="D5846" t="s">
        <v>2</v>
      </c>
      <c r="E5846" t="s">
        <v>8168</v>
      </c>
      <c r="F5846" t="s">
        <v>8026</v>
      </c>
      <c r="G5846">
        <v>39</v>
      </c>
      <c r="H5846">
        <v>6</v>
      </c>
      <c r="I5846">
        <v>8</v>
      </c>
      <c r="J5846" s="1">
        <v>661.81111111111113</v>
      </c>
      <c r="K5846" s="1">
        <f>Sales_Data[[#This Row],[Order Quantity]]*Sales_Data[[#This Row],[Unit Price]]</f>
        <v>5294.4888888888891</v>
      </c>
      <c r="L5846" s="1">
        <v>357.37800000000004</v>
      </c>
    </row>
    <row r="5847" spans="1:12">
      <c r="A5847" t="s">
        <v>5870</v>
      </c>
      <c r="B5847" s="2">
        <v>42240</v>
      </c>
      <c r="C5847">
        <v>18</v>
      </c>
      <c r="D5847" t="s">
        <v>2</v>
      </c>
      <c r="E5847" t="s">
        <v>8168</v>
      </c>
      <c r="F5847" t="s">
        <v>8025</v>
      </c>
      <c r="G5847">
        <v>51</v>
      </c>
      <c r="H5847">
        <v>8</v>
      </c>
      <c r="I5847">
        <v>1</v>
      </c>
      <c r="J5847" s="1">
        <v>278.42222222222222</v>
      </c>
      <c r="K5847" s="1">
        <f>Sales_Data[[#This Row],[Order Quantity]]*Sales_Data[[#This Row],[Unit Price]]</f>
        <v>278.42222222222222</v>
      </c>
      <c r="L5847" s="1">
        <v>211.6008888888889</v>
      </c>
    </row>
    <row r="5848" spans="1:12">
      <c r="A5848" t="s">
        <v>5871</v>
      </c>
      <c r="B5848" s="2">
        <v>42240</v>
      </c>
      <c r="C5848">
        <v>3</v>
      </c>
      <c r="D5848" t="s">
        <v>4</v>
      </c>
      <c r="E5848" t="s">
        <v>8168</v>
      </c>
      <c r="F5848" t="s">
        <v>8027</v>
      </c>
      <c r="G5848">
        <v>9</v>
      </c>
      <c r="H5848">
        <v>2</v>
      </c>
      <c r="I5848">
        <v>6</v>
      </c>
      <c r="J5848" s="1">
        <v>384.87777777777779</v>
      </c>
      <c r="K5848" s="1">
        <f>Sales_Data[[#This Row],[Order Quantity]]*Sales_Data[[#This Row],[Unit Price]]</f>
        <v>2309.2666666666669</v>
      </c>
      <c r="L5848" s="1">
        <v>323.29733333333331</v>
      </c>
    </row>
    <row r="5849" spans="1:12">
      <c r="A5849" t="s">
        <v>5872</v>
      </c>
      <c r="B5849" s="2">
        <v>42240</v>
      </c>
      <c r="C5849">
        <v>2</v>
      </c>
      <c r="D5849" t="s">
        <v>3</v>
      </c>
      <c r="E5849" t="s">
        <v>8168</v>
      </c>
      <c r="F5849" t="s">
        <v>8027</v>
      </c>
      <c r="G5849">
        <v>5</v>
      </c>
      <c r="H5849">
        <v>1</v>
      </c>
      <c r="I5849">
        <v>9</v>
      </c>
      <c r="J5849" s="1">
        <v>648.41111111111104</v>
      </c>
      <c r="K5849" s="1">
        <f>Sales_Data[[#This Row],[Order Quantity]]*Sales_Data[[#This Row],[Unit Price]]</f>
        <v>5835.6999999999989</v>
      </c>
      <c r="L5849" s="1">
        <v>324.20555555555552</v>
      </c>
    </row>
    <row r="5850" spans="1:12">
      <c r="A5850" t="s">
        <v>5873</v>
      </c>
      <c r="B5850" s="2">
        <v>42241</v>
      </c>
      <c r="C5850">
        <v>16</v>
      </c>
      <c r="D5850" t="s">
        <v>4</v>
      </c>
      <c r="E5850" t="s">
        <v>8168</v>
      </c>
      <c r="F5850" t="s">
        <v>8025</v>
      </c>
      <c r="G5850">
        <v>45</v>
      </c>
      <c r="H5850">
        <v>7</v>
      </c>
      <c r="I5850">
        <v>5</v>
      </c>
      <c r="J5850" s="1">
        <v>245.66666666666666</v>
      </c>
      <c r="K5850" s="1">
        <f>Sales_Data[[#This Row],[Order Quantity]]*Sales_Data[[#This Row],[Unit Price]]</f>
        <v>1228.3333333333333</v>
      </c>
      <c r="L5850" s="1">
        <v>105.63666666666667</v>
      </c>
    </row>
    <row r="5851" spans="1:12">
      <c r="A5851" t="s">
        <v>5874</v>
      </c>
      <c r="B5851" s="2">
        <v>42241</v>
      </c>
      <c r="C5851">
        <v>2</v>
      </c>
      <c r="D5851" t="s">
        <v>2</v>
      </c>
      <c r="E5851" t="s">
        <v>8168</v>
      </c>
      <c r="F5851" t="s">
        <v>8027</v>
      </c>
      <c r="G5851">
        <v>6</v>
      </c>
      <c r="H5851">
        <v>1</v>
      </c>
      <c r="I5851">
        <v>8</v>
      </c>
      <c r="J5851" s="1">
        <v>410.18888888888893</v>
      </c>
      <c r="K5851" s="1">
        <f>Sales_Data[[#This Row],[Order Quantity]]*Sales_Data[[#This Row],[Unit Price]]</f>
        <v>3281.5111111111114</v>
      </c>
      <c r="L5851" s="1">
        <v>332.25300000000004</v>
      </c>
    </row>
    <row r="5852" spans="1:12">
      <c r="A5852" t="s">
        <v>5875</v>
      </c>
      <c r="B5852" s="2">
        <v>42241</v>
      </c>
      <c r="C5852">
        <v>2</v>
      </c>
      <c r="D5852" t="s">
        <v>4</v>
      </c>
      <c r="E5852" t="s">
        <v>8168</v>
      </c>
      <c r="F5852" t="s">
        <v>8027</v>
      </c>
      <c r="G5852">
        <v>6</v>
      </c>
      <c r="H5852">
        <v>1</v>
      </c>
      <c r="I5852">
        <v>8</v>
      </c>
      <c r="J5852" s="1">
        <v>424.33333333333331</v>
      </c>
      <c r="K5852" s="1">
        <f>Sales_Data[[#This Row],[Order Quantity]]*Sales_Data[[#This Row],[Unit Price]]</f>
        <v>3394.6666666666665</v>
      </c>
      <c r="L5852" s="1">
        <v>322.49333333333334</v>
      </c>
    </row>
    <row r="5853" spans="1:12">
      <c r="A5853" t="s">
        <v>5876</v>
      </c>
      <c r="B5853" s="2">
        <v>42242</v>
      </c>
      <c r="C5853">
        <v>14</v>
      </c>
      <c r="D5853" t="s">
        <v>4</v>
      </c>
      <c r="E5853" t="s">
        <v>8168</v>
      </c>
      <c r="F5853" t="s">
        <v>8026</v>
      </c>
      <c r="G5853">
        <v>40</v>
      </c>
      <c r="H5853">
        <v>6</v>
      </c>
      <c r="I5853">
        <v>4</v>
      </c>
      <c r="J5853" s="1">
        <v>209.93333333333334</v>
      </c>
      <c r="K5853" s="1">
        <f>Sales_Data[[#This Row],[Order Quantity]]*Sales_Data[[#This Row],[Unit Price]]</f>
        <v>839.73333333333335</v>
      </c>
      <c r="L5853" s="1">
        <v>146.95333333333332</v>
      </c>
    </row>
    <row r="5854" spans="1:12">
      <c r="A5854" t="s">
        <v>5877</v>
      </c>
      <c r="B5854" s="2">
        <v>42242</v>
      </c>
      <c r="C5854">
        <v>18</v>
      </c>
      <c r="D5854" t="s">
        <v>4</v>
      </c>
      <c r="E5854" t="s">
        <v>8168</v>
      </c>
      <c r="F5854" t="s">
        <v>8025</v>
      </c>
      <c r="G5854">
        <v>50</v>
      </c>
      <c r="H5854">
        <v>7</v>
      </c>
      <c r="I5854">
        <v>6</v>
      </c>
      <c r="J5854" s="1">
        <v>245.66666666666666</v>
      </c>
      <c r="K5854" s="1">
        <f>Sales_Data[[#This Row],[Order Quantity]]*Sales_Data[[#This Row],[Unit Price]]</f>
        <v>1474</v>
      </c>
      <c r="L5854" s="1">
        <v>137.57333333333335</v>
      </c>
    </row>
    <row r="5855" spans="1:12">
      <c r="A5855" t="s">
        <v>5878</v>
      </c>
      <c r="B5855" s="2">
        <v>42243</v>
      </c>
      <c r="C5855">
        <v>8</v>
      </c>
      <c r="D5855" t="s">
        <v>4</v>
      </c>
      <c r="E5855" t="s">
        <v>8168</v>
      </c>
      <c r="F5855" t="s">
        <v>8027</v>
      </c>
      <c r="G5855">
        <v>23</v>
      </c>
      <c r="H5855">
        <v>4</v>
      </c>
      <c r="I5855">
        <v>6</v>
      </c>
      <c r="J5855" s="1">
        <v>139.95555555555558</v>
      </c>
      <c r="K5855" s="1">
        <f>Sales_Data[[#This Row],[Order Quantity]]*Sales_Data[[#This Row],[Unit Price]]</f>
        <v>839.73333333333346</v>
      </c>
      <c r="L5855" s="1">
        <v>92.370666666666679</v>
      </c>
    </row>
    <row r="5856" spans="1:12">
      <c r="A5856" t="s">
        <v>5879</v>
      </c>
      <c r="B5856" s="2">
        <v>42243</v>
      </c>
      <c r="C5856">
        <v>16</v>
      </c>
      <c r="D5856" t="s">
        <v>4</v>
      </c>
      <c r="E5856" t="s">
        <v>8168</v>
      </c>
      <c r="F5856" t="s">
        <v>8025</v>
      </c>
      <c r="G5856">
        <v>46</v>
      </c>
      <c r="H5856">
        <v>7</v>
      </c>
      <c r="I5856">
        <v>2</v>
      </c>
      <c r="J5856" s="1">
        <v>29.777777777777779</v>
      </c>
      <c r="K5856" s="1">
        <f>Sales_Data[[#This Row],[Order Quantity]]*Sales_Data[[#This Row],[Unit Price]]</f>
        <v>59.555555555555557</v>
      </c>
      <c r="L5856" s="1">
        <v>16.37777777777778</v>
      </c>
    </row>
    <row r="5857" spans="1:12">
      <c r="A5857" t="s">
        <v>5880</v>
      </c>
      <c r="B5857" s="2">
        <v>42243</v>
      </c>
      <c r="C5857">
        <v>2</v>
      </c>
      <c r="D5857" t="s">
        <v>2</v>
      </c>
      <c r="E5857" t="s">
        <v>8168</v>
      </c>
      <c r="F5857" t="s">
        <v>8027</v>
      </c>
      <c r="G5857">
        <v>4</v>
      </c>
      <c r="H5857">
        <v>1</v>
      </c>
      <c r="I5857">
        <v>7</v>
      </c>
      <c r="J5857" s="1">
        <v>432.52222222222224</v>
      </c>
      <c r="K5857" s="1">
        <f>Sales_Data[[#This Row],[Order Quantity]]*Sales_Data[[#This Row],[Unit Price]]</f>
        <v>3027.6555555555556</v>
      </c>
      <c r="L5857" s="1">
        <v>272.48900000000003</v>
      </c>
    </row>
    <row r="5858" spans="1:12">
      <c r="A5858" t="s">
        <v>5881</v>
      </c>
      <c r="B5858" s="2">
        <v>42243</v>
      </c>
      <c r="C5858">
        <v>11</v>
      </c>
      <c r="D5858" t="s">
        <v>2</v>
      </c>
      <c r="E5858" t="s">
        <v>8168</v>
      </c>
      <c r="F5858" t="s">
        <v>8026</v>
      </c>
      <c r="G5858">
        <v>31</v>
      </c>
      <c r="H5858">
        <v>5</v>
      </c>
      <c r="I5858">
        <v>9</v>
      </c>
      <c r="J5858" s="1">
        <v>442.94444444444446</v>
      </c>
      <c r="K5858" s="1">
        <f>Sales_Data[[#This Row],[Order Quantity]]*Sales_Data[[#This Row],[Unit Price]]</f>
        <v>3986.5</v>
      </c>
      <c r="L5858" s="1">
        <v>301.20222222222225</v>
      </c>
    </row>
    <row r="5859" spans="1:12">
      <c r="A5859" t="s">
        <v>5882</v>
      </c>
      <c r="B5859" s="2">
        <v>42243</v>
      </c>
      <c r="C5859">
        <v>6</v>
      </c>
      <c r="D5859" t="s">
        <v>4</v>
      </c>
      <c r="E5859" t="s">
        <v>8168</v>
      </c>
      <c r="F5859" t="s">
        <v>8027</v>
      </c>
      <c r="G5859">
        <v>16</v>
      </c>
      <c r="H5859">
        <v>3</v>
      </c>
      <c r="I5859">
        <v>5</v>
      </c>
      <c r="J5859" s="1">
        <v>186.85555555555555</v>
      </c>
      <c r="K5859" s="1">
        <f>Sales_Data[[#This Row],[Order Quantity]]*Sales_Data[[#This Row],[Unit Price]]</f>
        <v>934.27777777777783</v>
      </c>
      <c r="L5859" s="1">
        <v>123.32466666666667</v>
      </c>
    </row>
    <row r="5860" spans="1:12">
      <c r="A5860" t="s">
        <v>5883</v>
      </c>
      <c r="B5860" s="2">
        <v>42244</v>
      </c>
      <c r="C5860">
        <v>16</v>
      </c>
      <c r="D5860" t="s">
        <v>4</v>
      </c>
      <c r="E5860" t="s">
        <v>8168</v>
      </c>
      <c r="F5860" t="s">
        <v>8025</v>
      </c>
      <c r="G5860">
        <v>46</v>
      </c>
      <c r="H5860">
        <v>7</v>
      </c>
      <c r="I5860">
        <v>2</v>
      </c>
      <c r="J5860" s="1">
        <v>123.57777777777778</v>
      </c>
      <c r="K5860" s="1">
        <f>Sales_Data[[#This Row],[Order Quantity]]*Sales_Data[[#This Row],[Unit Price]]</f>
        <v>247.15555555555557</v>
      </c>
      <c r="L5860" s="1">
        <v>63.024666666666661</v>
      </c>
    </row>
    <row r="5861" spans="1:12">
      <c r="A5861" t="s">
        <v>5884</v>
      </c>
      <c r="B5861" s="2">
        <v>42244</v>
      </c>
      <c r="C5861">
        <v>9</v>
      </c>
      <c r="D5861" t="s">
        <v>2</v>
      </c>
      <c r="E5861" t="s">
        <v>8168</v>
      </c>
      <c r="F5861" t="s">
        <v>8027</v>
      </c>
      <c r="G5861">
        <v>25</v>
      </c>
      <c r="H5861">
        <v>4</v>
      </c>
      <c r="I5861">
        <v>8</v>
      </c>
      <c r="J5861" s="1">
        <v>282.14444444444445</v>
      </c>
      <c r="K5861" s="1">
        <f>Sales_Data[[#This Row],[Order Quantity]]*Sales_Data[[#This Row],[Unit Price]]</f>
        <v>2257.1555555555556</v>
      </c>
      <c r="L5861" s="1">
        <v>166.46522222222222</v>
      </c>
    </row>
    <row r="5862" spans="1:12">
      <c r="A5862" t="s">
        <v>5885</v>
      </c>
      <c r="B5862" s="2">
        <v>42244</v>
      </c>
      <c r="C5862">
        <v>14</v>
      </c>
      <c r="D5862" t="s">
        <v>4</v>
      </c>
      <c r="E5862" t="s">
        <v>8168</v>
      </c>
      <c r="F5862" t="s">
        <v>8026</v>
      </c>
      <c r="G5862">
        <v>40</v>
      </c>
      <c r="H5862">
        <v>6</v>
      </c>
      <c r="I5862">
        <v>4</v>
      </c>
      <c r="J5862" s="1">
        <v>203.23333333333335</v>
      </c>
      <c r="K5862" s="1">
        <f>Sales_Data[[#This Row],[Order Quantity]]*Sales_Data[[#This Row],[Unit Price]]</f>
        <v>812.93333333333339</v>
      </c>
      <c r="L5862" s="1">
        <v>105.68133333333334</v>
      </c>
    </row>
    <row r="5863" spans="1:12">
      <c r="A5863" t="s">
        <v>5886</v>
      </c>
      <c r="B5863" s="2">
        <v>42244</v>
      </c>
      <c r="C5863">
        <v>6</v>
      </c>
      <c r="D5863" t="s">
        <v>4</v>
      </c>
      <c r="E5863" t="s">
        <v>8168</v>
      </c>
      <c r="F5863" t="s">
        <v>8027</v>
      </c>
      <c r="G5863">
        <v>17</v>
      </c>
      <c r="H5863">
        <v>3</v>
      </c>
      <c r="I5863">
        <v>9</v>
      </c>
      <c r="J5863" s="1">
        <v>621.61111111111109</v>
      </c>
      <c r="K5863" s="1">
        <f>Sales_Data[[#This Row],[Order Quantity]]*Sales_Data[[#This Row],[Unit Price]]</f>
        <v>5594.5</v>
      </c>
      <c r="L5863" s="1">
        <v>453.77611111111111</v>
      </c>
    </row>
    <row r="5864" spans="1:12">
      <c r="A5864" t="s">
        <v>5887</v>
      </c>
      <c r="B5864" s="2">
        <v>42244</v>
      </c>
      <c r="C5864">
        <v>10</v>
      </c>
      <c r="D5864" t="s">
        <v>2</v>
      </c>
      <c r="E5864" t="s">
        <v>8168</v>
      </c>
      <c r="F5864" t="s">
        <v>8026</v>
      </c>
      <c r="G5864">
        <v>29</v>
      </c>
      <c r="H5864">
        <v>4</v>
      </c>
      <c r="I5864">
        <v>6</v>
      </c>
      <c r="J5864" s="1">
        <v>19.355555555555558</v>
      </c>
      <c r="K5864" s="1">
        <f>Sales_Data[[#This Row],[Order Quantity]]*Sales_Data[[#This Row],[Unit Price]]</f>
        <v>116.13333333333335</v>
      </c>
      <c r="L5864" s="1">
        <v>14.516666666666667</v>
      </c>
    </row>
    <row r="5865" spans="1:12">
      <c r="A5865" t="s">
        <v>5888</v>
      </c>
      <c r="B5865" s="2">
        <v>42245</v>
      </c>
      <c r="C5865">
        <v>7</v>
      </c>
      <c r="D5865" t="s">
        <v>4</v>
      </c>
      <c r="E5865" t="s">
        <v>8168</v>
      </c>
      <c r="F5865" t="s">
        <v>8027</v>
      </c>
      <c r="G5865">
        <v>18</v>
      </c>
      <c r="H5865">
        <v>3</v>
      </c>
      <c r="I5865">
        <v>3</v>
      </c>
      <c r="J5865" s="1">
        <v>632.0333333333333</v>
      </c>
      <c r="K5865" s="1">
        <f>Sales_Data[[#This Row],[Order Quantity]]*Sales_Data[[#This Row],[Unit Price]]</f>
        <v>1896.1</v>
      </c>
      <c r="L5865" s="1">
        <v>297.05566666666664</v>
      </c>
    </row>
    <row r="5866" spans="1:12">
      <c r="A5866" t="s">
        <v>5889</v>
      </c>
      <c r="B5866" s="2">
        <v>42245</v>
      </c>
      <c r="C5866">
        <v>6</v>
      </c>
      <c r="D5866" t="s">
        <v>3</v>
      </c>
      <c r="E5866" t="s">
        <v>8168</v>
      </c>
      <c r="F5866" t="s">
        <v>8027</v>
      </c>
      <c r="G5866">
        <v>17</v>
      </c>
      <c r="H5866">
        <v>3</v>
      </c>
      <c r="I5866">
        <v>8</v>
      </c>
      <c r="J5866" s="1">
        <v>194.3</v>
      </c>
      <c r="K5866" s="1">
        <f>Sales_Data[[#This Row],[Order Quantity]]*Sales_Data[[#This Row],[Unit Price]]</f>
        <v>1554.4</v>
      </c>
      <c r="L5866" s="1">
        <v>104.92200000000001</v>
      </c>
    </row>
    <row r="5867" spans="1:12">
      <c r="A5867" t="s">
        <v>5890</v>
      </c>
      <c r="B5867" s="2">
        <v>42245</v>
      </c>
      <c r="C5867">
        <v>19</v>
      </c>
      <c r="D5867" t="s">
        <v>3</v>
      </c>
      <c r="E5867" t="s">
        <v>8168</v>
      </c>
      <c r="F5867" t="s">
        <v>8028</v>
      </c>
      <c r="G5867">
        <v>53</v>
      </c>
      <c r="H5867">
        <v>8</v>
      </c>
      <c r="I5867">
        <v>6</v>
      </c>
      <c r="J5867" s="1">
        <v>199.51111111111112</v>
      </c>
      <c r="K5867" s="1">
        <f>Sales_Data[[#This Row],[Order Quantity]]*Sales_Data[[#This Row],[Unit Price]]</f>
        <v>1197.0666666666666</v>
      </c>
      <c r="L5867" s="1">
        <v>85.789777777777786</v>
      </c>
    </row>
    <row r="5868" spans="1:12">
      <c r="A5868" t="s">
        <v>5891</v>
      </c>
      <c r="B5868" s="2">
        <v>42245</v>
      </c>
      <c r="C5868">
        <v>11</v>
      </c>
      <c r="D5868" t="s">
        <v>3</v>
      </c>
      <c r="E5868" t="s">
        <v>8168</v>
      </c>
      <c r="F5868" t="s">
        <v>8026</v>
      </c>
      <c r="G5868">
        <v>32</v>
      </c>
      <c r="H5868">
        <v>5</v>
      </c>
      <c r="I5868">
        <v>7</v>
      </c>
      <c r="J5868" s="1">
        <v>116.87777777777779</v>
      </c>
      <c r="K5868" s="1">
        <f>Sales_Data[[#This Row],[Order Quantity]]*Sales_Data[[#This Row],[Unit Price]]</f>
        <v>818.14444444444462</v>
      </c>
      <c r="L5868" s="1">
        <v>77.139333333333354</v>
      </c>
    </row>
    <row r="5869" spans="1:12">
      <c r="A5869" t="s">
        <v>5892</v>
      </c>
      <c r="B5869" s="2">
        <v>42245</v>
      </c>
      <c r="C5869">
        <v>13</v>
      </c>
      <c r="D5869" t="s">
        <v>4</v>
      </c>
      <c r="E5869" t="s">
        <v>8168</v>
      </c>
      <c r="F5869" t="s">
        <v>8026</v>
      </c>
      <c r="G5869">
        <v>35</v>
      </c>
      <c r="H5869">
        <v>5</v>
      </c>
      <c r="I5869">
        <v>3</v>
      </c>
      <c r="J5869" s="1">
        <v>21.588888888888889</v>
      </c>
      <c r="K5869" s="1">
        <f>Sales_Data[[#This Row],[Order Quantity]]*Sales_Data[[#This Row],[Unit Price]]</f>
        <v>64.766666666666666</v>
      </c>
      <c r="L5869" s="1">
        <v>11.87388888888889</v>
      </c>
    </row>
    <row r="5870" spans="1:12">
      <c r="A5870" t="s">
        <v>5893</v>
      </c>
      <c r="B5870" s="2">
        <v>42245</v>
      </c>
      <c r="C5870">
        <v>6</v>
      </c>
      <c r="D5870" t="s">
        <v>4</v>
      </c>
      <c r="E5870" t="s">
        <v>8168</v>
      </c>
      <c r="F5870" t="s">
        <v>8027</v>
      </c>
      <c r="G5870">
        <v>16</v>
      </c>
      <c r="H5870">
        <v>3</v>
      </c>
      <c r="I5870">
        <v>3</v>
      </c>
      <c r="J5870" s="1">
        <v>191.32222222222222</v>
      </c>
      <c r="K5870" s="1">
        <f>Sales_Data[[#This Row],[Order Quantity]]*Sales_Data[[#This Row],[Unit Price]]</f>
        <v>573.9666666666667</v>
      </c>
      <c r="L5870" s="1">
        <v>93.747888888888895</v>
      </c>
    </row>
    <row r="5871" spans="1:12">
      <c r="A5871" t="s">
        <v>5894</v>
      </c>
      <c r="B5871" s="2">
        <v>42246</v>
      </c>
      <c r="C5871">
        <v>14</v>
      </c>
      <c r="D5871" t="s">
        <v>4</v>
      </c>
      <c r="E5871" t="s">
        <v>8168</v>
      </c>
      <c r="F5871" t="s">
        <v>8026</v>
      </c>
      <c r="G5871">
        <v>40</v>
      </c>
      <c r="H5871">
        <v>6</v>
      </c>
      <c r="I5871">
        <v>3</v>
      </c>
      <c r="J5871" s="1">
        <v>104.96666666666667</v>
      </c>
      <c r="K5871" s="1">
        <f>Sales_Data[[#This Row],[Order Quantity]]*Sales_Data[[#This Row],[Unit Price]]</f>
        <v>314.89999999999998</v>
      </c>
      <c r="L5871" s="1">
        <v>52.483333333333334</v>
      </c>
    </row>
    <row r="5872" spans="1:12">
      <c r="A5872" t="s">
        <v>5895</v>
      </c>
      <c r="B5872" s="2">
        <v>42246</v>
      </c>
      <c r="C5872">
        <v>8</v>
      </c>
      <c r="D5872" t="s">
        <v>2</v>
      </c>
      <c r="E5872" t="s">
        <v>8168</v>
      </c>
      <c r="F5872" t="s">
        <v>8027</v>
      </c>
      <c r="G5872">
        <v>24</v>
      </c>
      <c r="H5872">
        <v>4</v>
      </c>
      <c r="I5872">
        <v>7</v>
      </c>
      <c r="J5872" s="1">
        <v>123.57777777777778</v>
      </c>
      <c r="K5872" s="1">
        <f>Sales_Data[[#This Row],[Order Quantity]]*Sales_Data[[#This Row],[Unit Price]]</f>
        <v>865.04444444444448</v>
      </c>
      <c r="L5872" s="1">
        <v>88.975999999999999</v>
      </c>
    </row>
    <row r="5873" spans="1:12">
      <c r="A5873" t="s">
        <v>5896</v>
      </c>
      <c r="B5873" s="2">
        <v>42247</v>
      </c>
      <c r="C5873">
        <v>16</v>
      </c>
      <c r="D5873" t="s">
        <v>4</v>
      </c>
      <c r="E5873" t="s">
        <v>8168</v>
      </c>
      <c r="F5873" t="s">
        <v>8025</v>
      </c>
      <c r="G5873">
        <v>46</v>
      </c>
      <c r="H5873">
        <v>7</v>
      </c>
      <c r="I5873">
        <v>8</v>
      </c>
      <c r="J5873" s="1">
        <v>337.23333333333335</v>
      </c>
      <c r="K5873" s="1">
        <f>Sales_Data[[#This Row],[Order Quantity]]*Sales_Data[[#This Row],[Unit Price]]</f>
        <v>2697.8666666666668</v>
      </c>
      <c r="L5873" s="1">
        <v>188.85066666666668</v>
      </c>
    </row>
    <row r="5874" spans="1:12">
      <c r="A5874" t="s">
        <v>5897</v>
      </c>
      <c r="B5874" s="2">
        <v>42247</v>
      </c>
      <c r="C5874">
        <v>15</v>
      </c>
      <c r="D5874" t="s">
        <v>2</v>
      </c>
      <c r="E5874" t="s">
        <v>8168</v>
      </c>
      <c r="F5874" t="s">
        <v>8025</v>
      </c>
      <c r="G5874">
        <v>42</v>
      </c>
      <c r="H5874">
        <v>6</v>
      </c>
      <c r="I5874">
        <v>3</v>
      </c>
      <c r="J5874" s="1">
        <v>358.82222222222225</v>
      </c>
      <c r="K5874" s="1">
        <f>Sales_Data[[#This Row],[Order Quantity]]*Sales_Data[[#This Row],[Unit Price]]</f>
        <v>1076.4666666666667</v>
      </c>
      <c r="L5874" s="1">
        <v>161.47</v>
      </c>
    </row>
    <row r="5875" spans="1:12">
      <c r="A5875" t="s">
        <v>5898</v>
      </c>
      <c r="B5875" s="2">
        <v>42247</v>
      </c>
      <c r="C5875">
        <v>12</v>
      </c>
      <c r="D5875" t="s">
        <v>4</v>
      </c>
      <c r="E5875" t="s">
        <v>8168</v>
      </c>
      <c r="F5875" t="s">
        <v>8026</v>
      </c>
      <c r="G5875">
        <v>35</v>
      </c>
      <c r="H5875">
        <v>5</v>
      </c>
      <c r="I5875">
        <v>8</v>
      </c>
      <c r="J5875" s="1">
        <v>429.54444444444448</v>
      </c>
      <c r="K5875" s="1">
        <f>Sales_Data[[#This Row],[Order Quantity]]*Sales_Data[[#This Row],[Unit Price]]</f>
        <v>3436.3555555555558</v>
      </c>
      <c r="L5875" s="1">
        <v>343.63555555555558</v>
      </c>
    </row>
    <row r="5876" spans="1:12">
      <c r="A5876" t="s">
        <v>5899</v>
      </c>
      <c r="B5876" s="2">
        <v>42247</v>
      </c>
      <c r="C5876">
        <v>3</v>
      </c>
      <c r="D5876" t="s">
        <v>4</v>
      </c>
      <c r="E5876" t="s">
        <v>8168</v>
      </c>
      <c r="F5876" t="s">
        <v>8027</v>
      </c>
      <c r="G5876">
        <v>8</v>
      </c>
      <c r="H5876">
        <v>1</v>
      </c>
      <c r="I5876">
        <v>8</v>
      </c>
      <c r="J5876" s="1">
        <v>103.47777777777779</v>
      </c>
      <c r="K5876" s="1">
        <f>Sales_Data[[#This Row],[Order Quantity]]*Sales_Data[[#This Row],[Unit Price]]</f>
        <v>827.82222222222231</v>
      </c>
      <c r="L5876" s="1">
        <v>83.817000000000007</v>
      </c>
    </row>
    <row r="5877" spans="1:12">
      <c r="A5877" t="s">
        <v>5900</v>
      </c>
      <c r="B5877" s="2">
        <v>42247</v>
      </c>
      <c r="C5877">
        <v>10</v>
      </c>
      <c r="D5877" t="s">
        <v>4</v>
      </c>
      <c r="E5877" t="s">
        <v>8168</v>
      </c>
      <c r="F5877" t="s">
        <v>8027</v>
      </c>
      <c r="G5877">
        <v>27</v>
      </c>
      <c r="H5877">
        <v>4</v>
      </c>
      <c r="I5877">
        <v>3</v>
      </c>
      <c r="J5877" s="1">
        <v>134.74444444444444</v>
      </c>
      <c r="K5877" s="1">
        <f>Sales_Data[[#This Row],[Order Quantity]]*Sales_Data[[#This Row],[Unit Price]]</f>
        <v>404.23333333333335</v>
      </c>
      <c r="L5877" s="1">
        <v>90.27877777777779</v>
      </c>
    </row>
    <row r="5878" spans="1:12">
      <c r="A5878" t="s">
        <v>5901</v>
      </c>
      <c r="B5878" s="2">
        <v>42247</v>
      </c>
      <c r="C5878">
        <v>8</v>
      </c>
      <c r="D5878" t="s">
        <v>2</v>
      </c>
      <c r="E5878" t="s">
        <v>8168</v>
      </c>
      <c r="F5878" t="s">
        <v>8027</v>
      </c>
      <c r="G5878">
        <v>22</v>
      </c>
      <c r="H5878">
        <v>4</v>
      </c>
      <c r="I5878">
        <v>4</v>
      </c>
      <c r="J5878" s="1">
        <v>632.77777777777783</v>
      </c>
      <c r="K5878" s="1">
        <f>Sales_Data[[#This Row],[Order Quantity]]*Sales_Data[[#This Row],[Unit Price]]</f>
        <v>2531.1111111111113</v>
      </c>
      <c r="L5878" s="1">
        <v>297.40555555555551</v>
      </c>
    </row>
    <row r="5879" spans="1:12">
      <c r="A5879" t="s">
        <v>5902</v>
      </c>
      <c r="B5879" s="2">
        <v>42248</v>
      </c>
      <c r="C5879">
        <v>16</v>
      </c>
      <c r="D5879" t="s">
        <v>4</v>
      </c>
      <c r="E5879" t="s">
        <v>8168</v>
      </c>
      <c r="F5879" t="s">
        <v>8025</v>
      </c>
      <c r="G5879">
        <v>44</v>
      </c>
      <c r="H5879">
        <v>7</v>
      </c>
      <c r="I5879">
        <v>1</v>
      </c>
      <c r="J5879" s="1">
        <v>436.24444444444447</v>
      </c>
      <c r="K5879" s="1">
        <f>Sales_Data[[#This Row],[Order Quantity]]*Sales_Data[[#This Row],[Unit Price]]</f>
        <v>436.24444444444447</v>
      </c>
      <c r="L5879" s="1">
        <v>305.37111111111113</v>
      </c>
    </row>
    <row r="5880" spans="1:12">
      <c r="A5880" t="s">
        <v>5903</v>
      </c>
      <c r="B5880" s="2">
        <v>42248</v>
      </c>
      <c r="C5880">
        <v>10</v>
      </c>
      <c r="D5880" t="s">
        <v>4</v>
      </c>
      <c r="E5880" t="s">
        <v>8168</v>
      </c>
      <c r="F5880" t="s">
        <v>8026</v>
      </c>
      <c r="G5880">
        <v>28</v>
      </c>
      <c r="H5880">
        <v>4</v>
      </c>
      <c r="I5880">
        <v>1</v>
      </c>
      <c r="J5880" s="1">
        <v>130.27777777777777</v>
      </c>
      <c r="K5880" s="1">
        <f>Sales_Data[[#This Row],[Order Quantity]]*Sales_Data[[#This Row],[Unit Price]]</f>
        <v>130.27777777777777</v>
      </c>
      <c r="L5880" s="1">
        <v>54.716666666666669</v>
      </c>
    </row>
    <row r="5881" spans="1:12">
      <c r="A5881" t="s">
        <v>5904</v>
      </c>
      <c r="B5881" s="2">
        <v>42248</v>
      </c>
      <c r="C5881">
        <v>3</v>
      </c>
      <c r="D5881" t="s">
        <v>4</v>
      </c>
      <c r="E5881" t="s">
        <v>8168</v>
      </c>
      <c r="F5881" t="s">
        <v>8027</v>
      </c>
      <c r="G5881">
        <v>9</v>
      </c>
      <c r="H5881">
        <v>2</v>
      </c>
      <c r="I5881">
        <v>1</v>
      </c>
      <c r="J5881" s="1">
        <v>110.92222222222223</v>
      </c>
      <c r="K5881" s="1">
        <f>Sales_Data[[#This Row],[Order Quantity]]*Sales_Data[[#This Row],[Unit Price]]</f>
        <v>110.92222222222223</v>
      </c>
      <c r="L5881" s="1">
        <v>89.847000000000023</v>
      </c>
    </row>
    <row r="5882" spans="1:12">
      <c r="A5882" t="s">
        <v>5905</v>
      </c>
      <c r="B5882" s="2">
        <v>42248</v>
      </c>
      <c r="C5882">
        <v>7</v>
      </c>
      <c r="D5882" t="s">
        <v>2</v>
      </c>
      <c r="E5882" t="s">
        <v>8168</v>
      </c>
      <c r="F5882" t="s">
        <v>8027</v>
      </c>
      <c r="G5882">
        <v>19</v>
      </c>
      <c r="H5882">
        <v>3</v>
      </c>
      <c r="I5882">
        <v>5</v>
      </c>
      <c r="J5882" s="1">
        <v>256.83333333333331</v>
      </c>
      <c r="K5882" s="1">
        <f>Sales_Data[[#This Row],[Order Quantity]]*Sales_Data[[#This Row],[Unit Price]]</f>
        <v>1284.1666666666665</v>
      </c>
      <c r="L5882" s="1">
        <v>120.71166666666666</v>
      </c>
    </row>
    <row r="5883" spans="1:12">
      <c r="A5883" t="s">
        <v>5906</v>
      </c>
      <c r="B5883" s="2">
        <v>42248</v>
      </c>
      <c r="C5883">
        <v>5</v>
      </c>
      <c r="D5883" t="s">
        <v>3</v>
      </c>
      <c r="E5883" t="s">
        <v>8168</v>
      </c>
      <c r="F5883" t="s">
        <v>8027</v>
      </c>
      <c r="G5883">
        <v>14</v>
      </c>
      <c r="H5883">
        <v>2</v>
      </c>
      <c r="I5883">
        <v>2</v>
      </c>
      <c r="J5883" s="1">
        <v>617.1444444444445</v>
      </c>
      <c r="K5883" s="1">
        <f>Sales_Data[[#This Row],[Order Quantity]]*Sales_Data[[#This Row],[Unit Price]]</f>
        <v>1234.288888888889</v>
      </c>
      <c r="L5883" s="1">
        <v>308.57222222222225</v>
      </c>
    </row>
    <row r="5884" spans="1:12">
      <c r="A5884" t="s">
        <v>5907</v>
      </c>
      <c r="B5884" s="2">
        <v>42248</v>
      </c>
      <c r="C5884">
        <v>6</v>
      </c>
      <c r="D5884" t="s">
        <v>2</v>
      </c>
      <c r="E5884" t="s">
        <v>8168</v>
      </c>
      <c r="F5884" t="s">
        <v>8027</v>
      </c>
      <c r="G5884">
        <v>17</v>
      </c>
      <c r="H5884">
        <v>3</v>
      </c>
      <c r="I5884">
        <v>9</v>
      </c>
      <c r="J5884" s="1">
        <v>18.611111111111111</v>
      </c>
      <c r="K5884" s="1">
        <f>Sales_Data[[#This Row],[Order Quantity]]*Sales_Data[[#This Row],[Unit Price]]</f>
        <v>167.5</v>
      </c>
      <c r="L5884" s="1">
        <v>7.8166666666666664</v>
      </c>
    </row>
    <row r="5885" spans="1:12">
      <c r="A5885" t="s">
        <v>5908</v>
      </c>
      <c r="B5885" s="2">
        <v>42249</v>
      </c>
      <c r="C5885">
        <v>5</v>
      </c>
      <c r="D5885" t="s">
        <v>4</v>
      </c>
      <c r="E5885" t="s">
        <v>8168</v>
      </c>
      <c r="F5885" t="s">
        <v>8027</v>
      </c>
      <c r="G5885">
        <v>13</v>
      </c>
      <c r="H5885">
        <v>2</v>
      </c>
      <c r="I5885">
        <v>8</v>
      </c>
      <c r="J5885" s="1">
        <v>278.42222222222222</v>
      </c>
      <c r="K5885" s="1">
        <f>Sales_Data[[#This Row],[Order Quantity]]*Sales_Data[[#This Row],[Unit Price]]</f>
        <v>2227.3777777777777</v>
      </c>
      <c r="L5885" s="1">
        <v>144.77955555555556</v>
      </c>
    </row>
    <row r="5886" spans="1:12">
      <c r="A5886" t="s">
        <v>5909</v>
      </c>
      <c r="B5886" s="2">
        <v>42249</v>
      </c>
      <c r="C5886">
        <v>19</v>
      </c>
      <c r="D5886" t="s">
        <v>4</v>
      </c>
      <c r="E5886" t="s">
        <v>8168</v>
      </c>
      <c r="F5886" t="s">
        <v>8028</v>
      </c>
      <c r="G5886">
        <v>54</v>
      </c>
      <c r="H5886">
        <v>8</v>
      </c>
      <c r="I5886">
        <v>3</v>
      </c>
      <c r="J5886" s="1">
        <v>126.55555555555556</v>
      </c>
      <c r="K5886" s="1">
        <f>Sales_Data[[#This Row],[Order Quantity]]*Sales_Data[[#This Row],[Unit Price]]</f>
        <v>379.66666666666669</v>
      </c>
      <c r="L5886" s="1">
        <v>75.933333333333337</v>
      </c>
    </row>
    <row r="5887" spans="1:12">
      <c r="A5887" t="s">
        <v>5910</v>
      </c>
      <c r="B5887" s="2">
        <v>42249</v>
      </c>
      <c r="C5887">
        <v>6</v>
      </c>
      <c r="D5887" t="s">
        <v>4</v>
      </c>
      <c r="E5887" t="s">
        <v>8168</v>
      </c>
      <c r="F5887" t="s">
        <v>8027</v>
      </c>
      <c r="G5887">
        <v>16</v>
      </c>
      <c r="H5887">
        <v>3</v>
      </c>
      <c r="I5887">
        <v>9</v>
      </c>
      <c r="J5887" s="1">
        <v>437.73333333333335</v>
      </c>
      <c r="K5887" s="1">
        <f>Sales_Data[[#This Row],[Order Quantity]]*Sales_Data[[#This Row],[Unit Price]]</f>
        <v>3939.6000000000004</v>
      </c>
      <c r="L5887" s="1">
        <v>284.5266666666667</v>
      </c>
    </row>
    <row r="5888" spans="1:12">
      <c r="A5888" t="s">
        <v>5911</v>
      </c>
      <c r="B5888" s="2">
        <v>42249</v>
      </c>
      <c r="C5888">
        <v>19</v>
      </c>
      <c r="D5888" t="s">
        <v>3</v>
      </c>
      <c r="E5888" t="s">
        <v>8168</v>
      </c>
      <c r="F5888" t="s">
        <v>8028</v>
      </c>
      <c r="G5888">
        <v>56</v>
      </c>
      <c r="H5888">
        <v>8</v>
      </c>
      <c r="I5888">
        <v>5</v>
      </c>
      <c r="J5888" s="1">
        <v>218.86666666666667</v>
      </c>
      <c r="K5888" s="1">
        <f>Sales_Data[[#This Row],[Order Quantity]]*Sales_Data[[#This Row],[Unit Price]]</f>
        <v>1094.3333333333335</v>
      </c>
      <c r="L5888" s="1">
        <v>155.39533333333333</v>
      </c>
    </row>
    <row r="5889" spans="1:12">
      <c r="A5889" t="s">
        <v>5912</v>
      </c>
      <c r="B5889" s="2">
        <v>42249</v>
      </c>
      <c r="C5889">
        <v>5</v>
      </c>
      <c r="D5889" t="s">
        <v>4</v>
      </c>
      <c r="E5889" t="s">
        <v>8168</v>
      </c>
      <c r="F5889" t="s">
        <v>8027</v>
      </c>
      <c r="G5889">
        <v>14</v>
      </c>
      <c r="H5889">
        <v>2</v>
      </c>
      <c r="I5889">
        <v>8</v>
      </c>
      <c r="J5889" s="1">
        <v>111.66666666666667</v>
      </c>
      <c r="K5889" s="1">
        <f>Sales_Data[[#This Row],[Order Quantity]]*Sales_Data[[#This Row],[Unit Price]]</f>
        <v>893.33333333333337</v>
      </c>
      <c r="L5889" s="1">
        <v>82.63333333333334</v>
      </c>
    </row>
    <row r="5890" spans="1:12">
      <c r="A5890" t="s">
        <v>5913</v>
      </c>
      <c r="B5890" s="2">
        <v>42250</v>
      </c>
      <c r="C5890">
        <v>1</v>
      </c>
      <c r="D5890" t="s">
        <v>2</v>
      </c>
      <c r="E5890" t="s">
        <v>8168</v>
      </c>
      <c r="F5890" t="s">
        <v>8027</v>
      </c>
      <c r="G5890">
        <v>3</v>
      </c>
      <c r="H5890">
        <v>1</v>
      </c>
      <c r="I5890">
        <v>1</v>
      </c>
      <c r="J5890" s="1">
        <v>96.033333333333346</v>
      </c>
      <c r="K5890" s="1">
        <f>Sales_Data[[#This Row],[Order Quantity]]*Sales_Data[[#This Row],[Unit Price]]</f>
        <v>96.033333333333346</v>
      </c>
      <c r="L5890" s="1">
        <v>42.254666666666672</v>
      </c>
    </row>
    <row r="5891" spans="1:12">
      <c r="A5891" t="s">
        <v>5914</v>
      </c>
      <c r="B5891" s="2">
        <v>42250</v>
      </c>
      <c r="C5891">
        <v>12</v>
      </c>
      <c r="D5891" t="s">
        <v>4</v>
      </c>
      <c r="E5891" t="s">
        <v>8168</v>
      </c>
      <c r="F5891" t="s">
        <v>8026</v>
      </c>
      <c r="G5891">
        <v>34</v>
      </c>
      <c r="H5891">
        <v>5</v>
      </c>
      <c r="I5891">
        <v>6</v>
      </c>
      <c r="J5891" s="1">
        <v>25.311111111111114</v>
      </c>
      <c r="K5891" s="1">
        <f>Sales_Data[[#This Row],[Order Quantity]]*Sales_Data[[#This Row],[Unit Price]]</f>
        <v>151.86666666666667</v>
      </c>
      <c r="L5891" s="1">
        <v>16.705333333333336</v>
      </c>
    </row>
    <row r="5892" spans="1:12">
      <c r="A5892" t="s">
        <v>5915</v>
      </c>
      <c r="B5892" s="2">
        <v>42250</v>
      </c>
      <c r="C5892">
        <v>7</v>
      </c>
      <c r="D5892" t="s">
        <v>2</v>
      </c>
      <c r="E5892" t="s">
        <v>8168</v>
      </c>
      <c r="F5892" t="s">
        <v>8027</v>
      </c>
      <c r="G5892">
        <v>19</v>
      </c>
      <c r="H5892">
        <v>3</v>
      </c>
      <c r="I5892">
        <v>8</v>
      </c>
      <c r="J5892" s="1">
        <v>119.11111111111111</v>
      </c>
      <c r="K5892" s="1">
        <f>Sales_Data[[#This Row],[Order Quantity]]*Sales_Data[[#This Row],[Unit Price]]</f>
        <v>952.88888888888891</v>
      </c>
      <c r="L5892" s="1">
        <v>47.644444444444446</v>
      </c>
    </row>
    <row r="5893" spans="1:12">
      <c r="A5893" t="s">
        <v>5916</v>
      </c>
      <c r="B5893" s="2">
        <v>42250</v>
      </c>
      <c r="C5893">
        <v>10</v>
      </c>
      <c r="D5893" t="s">
        <v>2</v>
      </c>
      <c r="E5893" t="s">
        <v>8168</v>
      </c>
      <c r="F5893" t="s">
        <v>8026</v>
      </c>
      <c r="G5893">
        <v>28</v>
      </c>
      <c r="H5893">
        <v>4</v>
      </c>
      <c r="I5893">
        <v>1</v>
      </c>
      <c r="J5893" s="1">
        <v>82.63333333333334</v>
      </c>
      <c r="K5893" s="1">
        <f>Sales_Data[[#This Row],[Order Quantity]]*Sales_Data[[#This Row],[Unit Price]]</f>
        <v>82.63333333333334</v>
      </c>
      <c r="L5893" s="1">
        <v>61.975000000000009</v>
      </c>
    </row>
    <row r="5894" spans="1:12">
      <c r="A5894" t="s">
        <v>5917</v>
      </c>
      <c r="B5894" s="2">
        <v>42251</v>
      </c>
      <c r="C5894">
        <v>10</v>
      </c>
      <c r="D5894" t="s">
        <v>2</v>
      </c>
      <c r="E5894" t="s">
        <v>8168</v>
      </c>
      <c r="F5894" t="s">
        <v>8026</v>
      </c>
      <c r="G5894">
        <v>28</v>
      </c>
      <c r="H5894">
        <v>4</v>
      </c>
      <c r="I5894">
        <v>3</v>
      </c>
      <c r="J5894" s="1">
        <v>210.67777777777781</v>
      </c>
      <c r="K5894" s="1">
        <f>Sales_Data[[#This Row],[Order Quantity]]*Sales_Data[[#This Row],[Unit Price]]</f>
        <v>632.03333333333342</v>
      </c>
      <c r="L5894" s="1">
        <v>105.3388888888889</v>
      </c>
    </row>
    <row r="5895" spans="1:12">
      <c r="A5895" t="s">
        <v>5918</v>
      </c>
      <c r="B5895" s="2">
        <v>42251</v>
      </c>
      <c r="C5895">
        <v>2</v>
      </c>
      <c r="D5895" t="s">
        <v>4</v>
      </c>
      <c r="E5895" t="s">
        <v>8168</v>
      </c>
      <c r="F5895" t="s">
        <v>8027</v>
      </c>
      <c r="G5895">
        <v>4</v>
      </c>
      <c r="H5895">
        <v>1</v>
      </c>
      <c r="I5895">
        <v>1</v>
      </c>
      <c r="J5895" s="1">
        <v>206.95555555555558</v>
      </c>
      <c r="K5895" s="1">
        <f>Sales_Data[[#This Row],[Order Quantity]]*Sales_Data[[#This Row],[Unit Price]]</f>
        <v>206.95555555555558</v>
      </c>
      <c r="L5895" s="1">
        <v>173.84266666666667</v>
      </c>
    </row>
    <row r="5896" spans="1:12">
      <c r="A5896" t="s">
        <v>5919</v>
      </c>
      <c r="B5896" s="2">
        <v>42251</v>
      </c>
      <c r="C5896">
        <v>16</v>
      </c>
      <c r="D5896" t="s">
        <v>2</v>
      </c>
      <c r="E5896" t="s">
        <v>8168</v>
      </c>
      <c r="F5896" t="s">
        <v>8025</v>
      </c>
      <c r="G5896">
        <v>46</v>
      </c>
      <c r="H5896">
        <v>7</v>
      </c>
      <c r="I5896">
        <v>6</v>
      </c>
      <c r="J5896" s="1">
        <v>430.28888888888889</v>
      </c>
      <c r="K5896" s="1">
        <f>Sales_Data[[#This Row],[Order Quantity]]*Sales_Data[[#This Row],[Unit Price]]</f>
        <v>2581.7333333333336</v>
      </c>
      <c r="L5896" s="1">
        <v>339.92822222222225</v>
      </c>
    </row>
    <row r="5897" spans="1:12">
      <c r="A5897" t="s">
        <v>5920</v>
      </c>
      <c r="B5897" s="2">
        <v>42251</v>
      </c>
      <c r="C5897">
        <v>13</v>
      </c>
      <c r="D5897" t="s">
        <v>2</v>
      </c>
      <c r="E5897" t="s">
        <v>8168</v>
      </c>
      <c r="F5897" t="s">
        <v>8026</v>
      </c>
      <c r="G5897">
        <v>37</v>
      </c>
      <c r="H5897">
        <v>6</v>
      </c>
      <c r="I5897">
        <v>1</v>
      </c>
      <c r="J5897" s="1">
        <v>275.44444444444446</v>
      </c>
      <c r="K5897" s="1">
        <f>Sales_Data[[#This Row],[Order Quantity]]*Sales_Data[[#This Row],[Unit Price]]</f>
        <v>275.44444444444446</v>
      </c>
      <c r="L5897" s="1">
        <v>168.02111111111111</v>
      </c>
    </row>
    <row r="5898" spans="1:12">
      <c r="A5898" t="s">
        <v>5921</v>
      </c>
      <c r="B5898" s="2">
        <v>42251</v>
      </c>
      <c r="C5898">
        <v>14</v>
      </c>
      <c r="D5898" t="s">
        <v>3</v>
      </c>
      <c r="E5898" t="s">
        <v>8168</v>
      </c>
      <c r="F5898" t="s">
        <v>8026</v>
      </c>
      <c r="G5898">
        <v>40</v>
      </c>
      <c r="H5898">
        <v>6</v>
      </c>
      <c r="I5898">
        <v>4</v>
      </c>
      <c r="J5898" s="1">
        <v>190.57777777777778</v>
      </c>
      <c r="K5898" s="1">
        <f>Sales_Data[[#This Row],[Order Quantity]]*Sales_Data[[#This Row],[Unit Price]]</f>
        <v>762.31111111111113</v>
      </c>
      <c r="L5898" s="1">
        <v>133.40444444444444</v>
      </c>
    </row>
    <row r="5899" spans="1:12">
      <c r="A5899" t="s">
        <v>5922</v>
      </c>
      <c r="B5899" s="2">
        <v>42251</v>
      </c>
      <c r="C5899">
        <v>14</v>
      </c>
      <c r="D5899" t="s">
        <v>4</v>
      </c>
      <c r="E5899" t="s">
        <v>8168</v>
      </c>
      <c r="F5899" t="s">
        <v>8026</v>
      </c>
      <c r="G5899">
        <v>39</v>
      </c>
      <c r="H5899">
        <v>6</v>
      </c>
      <c r="I5899">
        <v>2</v>
      </c>
      <c r="J5899" s="1">
        <v>427.31111111111113</v>
      </c>
      <c r="K5899" s="1">
        <f>Sales_Data[[#This Row],[Order Quantity]]*Sales_Data[[#This Row],[Unit Price]]</f>
        <v>854.62222222222226</v>
      </c>
      <c r="L5899" s="1">
        <v>209.38244444444445</v>
      </c>
    </row>
    <row r="5900" spans="1:12">
      <c r="A5900" t="s">
        <v>5923</v>
      </c>
      <c r="B5900" s="2">
        <v>42253</v>
      </c>
      <c r="C5900">
        <v>11</v>
      </c>
      <c r="D5900" t="s">
        <v>2</v>
      </c>
      <c r="E5900" t="s">
        <v>8168</v>
      </c>
      <c r="F5900" t="s">
        <v>8026</v>
      </c>
      <c r="G5900">
        <v>31</v>
      </c>
      <c r="H5900">
        <v>5</v>
      </c>
      <c r="I5900">
        <v>6</v>
      </c>
      <c r="J5900" s="1">
        <v>355.84444444444443</v>
      </c>
      <c r="K5900" s="1">
        <f>Sales_Data[[#This Row],[Order Quantity]]*Sales_Data[[#This Row],[Unit Price]]</f>
        <v>2135.0666666666666</v>
      </c>
      <c r="L5900" s="1">
        <v>227.74044444444442</v>
      </c>
    </row>
    <row r="5901" spans="1:12">
      <c r="A5901" t="s">
        <v>5924</v>
      </c>
      <c r="B5901" s="2">
        <v>42253</v>
      </c>
      <c r="C5901">
        <v>18</v>
      </c>
      <c r="D5901" t="s">
        <v>2</v>
      </c>
      <c r="E5901" t="s">
        <v>8168</v>
      </c>
      <c r="F5901" t="s">
        <v>8025</v>
      </c>
      <c r="G5901">
        <v>51</v>
      </c>
      <c r="H5901">
        <v>8</v>
      </c>
      <c r="I5901">
        <v>5</v>
      </c>
      <c r="J5901" s="1">
        <v>81.144444444444446</v>
      </c>
      <c r="K5901" s="1">
        <f>Sales_Data[[#This Row],[Order Quantity]]*Sales_Data[[#This Row],[Unit Price]]</f>
        <v>405.72222222222223</v>
      </c>
      <c r="L5901" s="1">
        <v>48.686666666666667</v>
      </c>
    </row>
    <row r="5902" spans="1:12">
      <c r="A5902" t="s">
        <v>5925</v>
      </c>
      <c r="B5902" s="2">
        <v>42254</v>
      </c>
      <c r="C5902">
        <v>15</v>
      </c>
      <c r="D5902" t="s">
        <v>2</v>
      </c>
      <c r="E5902" t="s">
        <v>8168</v>
      </c>
      <c r="F5902" t="s">
        <v>8025</v>
      </c>
      <c r="G5902">
        <v>42</v>
      </c>
      <c r="H5902">
        <v>6</v>
      </c>
      <c r="I5902">
        <v>6</v>
      </c>
      <c r="J5902" s="1">
        <v>209.93333333333334</v>
      </c>
      <c r="K5902" s="1">
        <f>Sales_Data[[#This Row],[Order Quantity]]*Sales_Data[[#This Row],[Unit Price]]</f>
        <v>1259.5999999999999</v>
      </c>
      <c r="L5902" s="1">
        <v>172.14533333333333</v>
      </c>
    </row>
    <row r="5903" spans="1:12">
      <c r="A5903" t="s">
        <v>5926</v>
      </c>
      <c r="B5903" s="2">
        <v>42255</v>
      </c>
      <c r="C5903">
        <v>11</v>
      </c>
      <c r="D5903" t="s">
        <v>4</v>
      </c>
      <c r="E5903" t="s">
        <v>8168</v>
      </c>
      <c r="F5903" t="s">
        <v>8026</v>
      </c>
      <c r="G5903">
        <v>32</v>
      </c>
      <c r="H5903">
        <v>5</v>
      </c>
      <c r="I5903">
        <v>8</v>
      </c>
      <c r="J5903" s="1">
        <v>442.20000000000005</v>
      </c>
      <c r="K5903" s="1">
        <f>Sales_Data[[#This Row],[Order Quantity]]*Sales_Data[[#This Row],[Unit Price]]</f>
        <v>3537.6000000000004</v>
      </c>
      <c r="L5903" s="1">
        <v>371.44800000000004</v>
      </c>
    </row>
    <row r="5904" spans="1:12">
      <c r="A5904" t="s">
        <v>5927</v>
      </c>
      <c r="B5904" s="2">
        <v>42255</v>
      </c>
      <c r="C5904">
        <v>5</v>
      </c>
      <c r="D5904" t="s">
        <v>2</v>
      </c>
      <c r="E5904" t="s">
        <v>8168</v>
      </c>
      <c r="F5904" t="s">
        <v>8027</v>
      </c>
      <c r="G5904">
        <v>13</v>
      </c>
      <c r="H5904">
        <v>2</v>
      </c>
      <c r="I5904">
        <v>3</v>
      </c>
      <c r="J5904" s="1">
        <v>216.63333333333333</v>
      </c>
      <c r="K5904" s="1">
        <f>Sales_Data[[#This Row],[Order Quantity]]*Sales_Data[[#This Row],[Unit Price]]</f>
        <v>649.9</v>
      </c>
      <c r="L5904" s="1">
        <v>173.3066666666667</v>
      </c>
    </row>
    <row r="5905" spans="1:12">
      <c r="A5905" t="s">
        <v>5928</v>
      </c>
      <c r="B5905" s="2">
        <v>42255</v>
      </c>
      <c r="C5905">
        <v>3</v>
      </c>
      <c r="D5905" t="s">
        <v>3</v>
      </c>
      <c r="E5905" t="s">
        <v>8168</v>
      </c>
      <c r="F5905" t="s">
        <v>8027</v>
      </c>
      <c r="G5905">
        <v>6</v>
      </c>
      <c r="H5905">
        <v>1</v>
      </c>
      <c r="I5905">
        <v>5</v>
      </c>
      <c r="J5905" s="1">
        <v>249.38888888888889</v>
      </c>
      <c r="K5905" s="1">
        <f>Sales_Data[[#This Row],[Order Quantity]]*Sales_Data[[#This Row],[Unit Price]]</f>
        <v>1246.9444444444443</v>
      </c>
      <c r="L5905" s="1">
        <v>187.04166666666666</v>
      </c>
    </row>
    <row r="5906" spans="1:12">
      <c r="A5906" t="s">
        <v>5929</v>
      </c>
      <c r="B5906" s="2">
        <v>42255</v>
      </c>
      <c r="C5906">
        <v>9</v>
      </c>
      <c r="D5906" t="s">
        <v>3</v>
      </c>
      <c r="E5906" t="s">
        <v>8168</v>
      </c>
      <c r="F5906" t="s">
        <v>8027</v>
      </c>
      <c r="G5906">
        <v>26</v>
      </c>
      <c r="H5906">
        <v>4</v>
      </c>
      <c r="I5906">
        <v>4</v>
      </c>
      <c r="J5906" s="1">
        <v>279.16666666666669</v>
      </c>
      <c r="K5906" s="1">
        <f>Sales_Data[[#This Row],[Order Quantity]]*Sales_Data[[#This Row],[Unit Price]]</f>
        <v>1116.6666666666667</v>
      </c>
      <c r="L5906" s="1">
        <v>136.79166666666666</v>
      </c>
    </row>
    <row r="5907" spans="1:12">
      <c r="A5907" t="s">
        <v>5930</v>
      </c>
      <c r="B5907" s="2">
        <v>42255</v>
      </c>
      <c r="C5907">
        <v>9</v>
      </c>
      <c r="D5907" t="s">
        <v>4</v>
      </c>
      <c r="E5907" t="s">
        <v>8168</v>
      </c>
      <c r="F5907" t="s">
        <v>8027</v>
      </c>
      <c r="G5907">
        <v>25</v>
      </c>
      <c r="H5907">
        <v>4</v>
      </c>
      <c r="I5907">
        <v>1</v>
      </c>
      <c r="J5907" s="1">
        <v>109.43333333333334</v>
      </c>
      <c r="K5907" s="1">
        <f>Sales_Data[[#This Row],[Order Quantity]]*Sales_Data[[#This Row],[Unit Price]]</f>
        <v>109.43333333333334</v>
      </c>
      <c r="L5907" s="1">
        <v>75.508999999999986</v>
      </c>
    </row>
    <row r="5908" spans="1:12">
      <c r="A5908" t="s">
        <v>5931</v>
      </c>
      <c r="B5908" s="2">
        <v>42256</v>
      </c>
      <c r="C5908">
        <v>15</v>
      </c>
      <c r="D5908" t="s">
        <v>4</v>
      </c>
      <c r="E5908" t="s">
        <v>8168</v>
      </c>
      <c r="F5908" t="s">
        <v>8025</v>
      </c>
      <c r="G5908">
        <v>43</v>
      </c>
      <c r="H5908">
        <v>6</v>
      </c>
      <c r="I5908">
        <v>6</v>
      </c>
      <c r="J5908" s="1">
        <v>124.32222222222224</v>
      </c>
      <c r="K5908" s="1">
        <f>Sales_Data[[#This Row],[Order Quantity]]*Sales_Data[[#This Row],[Unit Price]]</f>
        <v>745.93333333333339</v>
      </c>
      <c r="L5908" s="1">
        <v>78.323000000000008</v>
      </c>
    </row>
    <row r="5909" spans="1:12">
      <c r="A5909" t="s">
        <v>5932</v>
      </c>
      <c r="B5909" s="2">
        <v>42256</v>
      </c>
      <c r="C5909">
        <v>10</v>
      </c>
      <c r="D5909" t="s">
        <v>4</v>
      </c>
      <c r="E5909" t="s">
        <v>8168</v>
      </c>
      <c r="F5909" t="s">
        <v>8027</v>
      </c>
      <c r="G5909">
        <v>27</v>
      </c>
      <c r="H5909">
        <v>4</v>
      </c>
      <c r="I5909">
        <v>3</v>
      </c>
      <c r="J5909" s="1">
        <v>648.41111111111104</v>
      </c>
      <c r="K5909" s="1">
        <f>Sales_Data[[#This Row],[Order Quantity]]*Sales_Data[[#This Row],[Unit Price]]</f>
        <v>1945.2333333333331</v>
      </c>
      <c r="L5909" s="1">
        <v>278.81677777777776</v>
      </c>
    </row>
    <row r="5910" spans="1:12">
      <c r="A5910" t="s">
        <v>5933</v>
      </c>
      <c r="B5910" s="2">
        <v>42256</v>
      </c>
      <c r="C5910">
        <v>20</v>
      </c>
      <c r="D5910" t="s">
        <v>4</v>
      </c>
      <c r="E5910" t="s">
        <v>8168</v>
      </c>
      <c r="F5910" t="s">
        <v>8028</v>
      </c>
      <c r="G5910">
        <v>57</v>
      </c>
      <c r="H5910">
        <v>8</v>
      </c>
      <c r="I5910">
        <v>3</v>
      </c>
      <c r="J5910" s="1">
        <v>317.87777777777779</v>
      </c>
      <c r="K5910" s="1">
        <f>Sales_Data[[#This Row],[Order Quantity]]*Sales_Data[[#This Row],[Unit Price]]</f>
        <v>953.63333333333344</v>
      </c>
      <c r="L5910" s="1">
        <v>254.30222222222224</v>
      </c>
    </row>
    <row r="5911" spans="1:12">
      <c r="A5911" t="s">
        <v>5934</v>
      </c>
      <c r="B5911" s="2">
        <v>42256</v>
      </c>
      <c r="C5911">
        <v>5</v>
      </c>
      <c r="D5911" t="s">
        <v>3</v>
      </c>
      <c r="E5911" t="s">
        <v>8168</v>
      </c>
      <c r="F5911" t="s">
        <v>8027</v>
      </c>
      <c r="G5911">
        <v>14</v>
      </c>
      <c r="H5911">
        <v>2</v>
      </c>
      <c r="I5911">
        <v>9</v>
      </c>
      <c r="J5911" s="1">
        <v>700.52222222222224</v>
      </c>
      <c r="K5911" s="1">
        <f>Sales_Data[[#This Row],[Order Quantity]]*Sales_Data[[#This Row],[Unit Price]]</f>
        <v>6304.7</v>
      </c>
      <c r="L5911" s="1">
        <v>336.25066666666663</v>
      </c>
    </row>
    <row r="5912" spans="1:12">
      <c r="A5912" t="s">
        <v>5935</v>
      </c>
      <c r="B5912" s="2">
        <v>42256</v>
      </c>
      <c r="C5912">
        <v>6</v>
      </c>
      <c r="D5912" t="s">
        <v>4</v>
      </c>
      <c r="E5912" t="s">
        <v>8168</v>
      </c>
      <c r="F5912" t="s">
        <v>8027</v>
      </c>
      <c r="G5912">
        <v>16</v>
      </c>
      <c r="H5912">
        <v>3</v>
      </c>
      <c r="I5912">
        <v>1</v>
      </c>
      <c r="J5912" s="1">
        <v>362.54444444444448</v>
      </c>
      <c r="K5912" s="1">
        <f>Sales_Data[[#This Row],[Order Quantity]]*Sales_Data[[#This Row],[Unit Price]]</f>
        <v>362.54444444444448</v>
      </c>
      <c r="L5912" s="1">
        <v>213.9012222222222</v>
      </c>
    </row>
    <row r="5913" spans="1:12">
      <c r="A5913" t="s">
        <v>5936</v>
      </c>
      <c r="B5913" s="2">
        <v>42256</v>
      </c>
      <c r="C5913">
        <v>3</v>
      </c>
      <c r="D5913" t="s">
        <v>4</v>
      </c>
      <c r="E5913" t="s">
        <v>8168</v>
      </c>
      <c r="F5913" t="s">
        <v>8027</v>
      </c>
      <c r="G5913">
        <v>7</v>
      </c>
      <c r="H5913">
        <v>1</v>
      </c>
      <c r="I5913">
        <v>8</v>
      </c>
      <c r="J5913" s="1">
        <v>25.311111111111114</v>
      </c>
      <c r="K5913" s="1">
        <f>Sales_Data[[#This Row],[Order Quantity]]*Sales_Data[[#This Row],[Unit Price]]</f>
        <v>202.48888888888891</v>
      </c>
      <c r="L5913" s="1">
        <v>10.630666666666666</v>
      </c>
    </row>
    <row r="5914" spans="1:12">
      <c r="A5914" t="s">
        <v>5937</v>
      </c>
      <c r="B5914" s="2">
        <v>42256</v>
      </c>
      <c r="C5914">
        <v>9</v>
      </c>
      <c r="D5914" t="s">
        <v>3</v>
      </c>
      <c r="E5914" t="s">
        <v>8168</v>
      </c>
      <c r="F5914" t="s">
        <v>8027</v>
      </c>
      <c r="G5914">
        <v>24</v>
      </c>
      <c r="H5914">
        <v>4</v>
      </c>
      <c r="I5914">
        <v>6</v>
      </c>
      <c r="J5914" s="1">
        <v>426.56666666666666</v>
      </c>
      <c r="K5914" s="1">
        <f>Sales_Data[[#This Row],[Order Quantity]]*Sales_Data[[#This Row],[Unit Price]]</f>
        <v>2559.4</v>
      </c>
      <c r="L5914" s="1">
        <v>191.95500000000001</v>
      </c>
    </row>
    <row r="5915" spans="1:12">
      <c r="A5915" t="s">
        <v>5938</v>
      </c>
      <c r="B5915" s="2">
        <v>42256</v>
      </c>
      <c r="C5915">
        <v>1</v>
      </c>
      <c r="D5915" t="s">
        <v>2</v>
      </c>
      <c r="E5915" t="s">
        <v>8168</v>
      </c>
      <c r="F5915" t="s">
        <v>8027</v>
      </c>
      <c r="G5915">
        <v>3</v>
      </c>
      <c r="H5915">
        <v>1</v>
      </c>
      <c r="I5915">
        <v>5</v>
      </c>
      <c r="J5915" s="1">
        <v>20.100000000000001</v>
      </c>
      <c r="K5915" s="1">
        <f>Sales_Data[[#This Row],[Order Quantity]]*Sales_Data[[#This Row],[Unit Price]]</f>
        <v>100.5</v>
      </c>
      <c r="L5915" s="1">
        <v>9.6479999999999997</v>
      </c>
    </row>
    <row r="5916" spans="1:12">
      <c r="A5916" t="s">
        <v>5939</v>
      </c>
      <c r="B5916" s="2">
        <v>42256</v>
      </c>
      <c r="C5916">
        <v>15</v>
      </c>
      <c r="D5916" t="s">
        <v>4</v>
      </c>
      <c r="E5916" t="s">
        <v>8168</v>
      </c>
      <c r="F5916" t="s">
        <v>8025</v>
      </c>
      <c r="G5916">
        <v>43</v>
      </c>
      <c r="H5916">
        <v>6</v>
      </c>
      <c r="I5916">
        <v>3</v>
      </c>
      <c r="J5916" s="1">
        <v>24.566666666666666</v>
      </c>
      <c r="K5916" s="1">
        <f>Sales_Data[[#This Row],[Order Quantity]]*Sales_Data[[#This Row],[Unit Price]]</f>
        <v>73.7</v>
      </c>
      <c r="L5916" s="1">
        <v>16.459666666666667</v>
      </c>
    </row>
    <row r="5917" spans="1:12">
      <c r="A5917" t="s">
        <v>5940</v>
      </c>
      <c r="B5917" s="2">
        <v>42256</v>
      </c>
      <c r="C5917">
        <v>5</v>
      </c>
      <c r="D5917" t="s">
        <v>4</v>
      </c>
      <c r="E5917" t="s">
        <v>8168</v>
      </c>
      <c r="F5917" t="s">
        <v>8027</v>
      </c>
      <c r="G5917">
        <v>14</v>
      </c>
      <c r="H5917">
        <v>2</v>
      </c>
      <c r="I5917">
        <v>6</v>
      </c>
      <c r="J5917" s="1">
        <v>98.266666666666666</v>
      </c>
      <c r="K5917" s="1">
        <f>Sales_Data[[#This Row],[Order Quantity]]*Sales_Data[[#This Row],[Unit Price]]</f>
        <v>589.6</v>
      </c>
      <c r="L5917" s="1">
        <v>49.133333333333333</v>
      </c>
    </row>
    <row r="5918" spans="1:12">
      <c r="A5918" t="s">
        <v>5941</v>
      </c>
      <c r="B5918" s="2">
        <v>42256</v>
      </c>
      <c r="C5918">
        <v>15</v>
      </c>
      <c r="D5918" t="s">
        <v>3</v>
      </c>
      <c r="E5918" t="s">
        <v>8168</v>
      </c>
      <c r="F5918" t="s">
        <v>8025</v>
      </c>
      <c r="G5918">
        <v>43</v>
      </c>
      <c r="H5918">
        <v>6</v>
      </c>
      <c r="I5918">
        <v>4</v>
      </c>
      <c r="J5918" s="1">
        <v>197.27777777777777</v>
      </c>
      <c r="K5918" s="1">
        <f>Sales_Data[[#This Row],[Order Quantity]]*Sales_Data[[#This Row],[Unit Price]]</f>
        <v>789.11111111111109</v>
      </c>
      <c r="L5918" s="1">
        <v>144.01277777777779</v>
      </c>
    </row>
    <row r="5919" spans="1:12">
      <c r="A5919" t="s">
        <v>5942</v>
      </c>
      <c r="B5919" s="2">
        <v>42256</v>
      </c>
      <c r="C5919">
        <v>4</v>
      </c>
      <c r="D5919" t="s">
        <v>2</v>
      </c>
      <c r="E5919" t="s">
        <v>8168</v>
      </c>
      <c r="F5919" t="s">
        <v>8027</v>
      </c>
      <c r="G5919">
        <v>11</v>
      </c>
      <c r="H5919">
        <v>2</v>
      </c>
      <c r="I5919">
        <v>6</v>
      </c>
      <c r="J5919" s="1">
        <v>118.36666666666666</v>
      </c>
      <c r="K5919" s="1">
        <f>Sales_Data[[#This Row],[Order Quantity]]*Sales_Data[[#This Row],[Unit Price]]</f>
        <v>710.19999999999993</v>
      </c>
      <c r="L5919" s="1">
        <v>57.999666666666663</v>
      </c>
    </row>
    <row r="5920" spans="1:12">
      <c r="A5920" t="s">
        <v>5943</v>
      </c>
      <c r="B5920" s="2">
        <v>42256</v>
      </c>
      <c r="C5920">
        <v>5</v>
      </c>
      <c r="D5920" t="s">
        <v>4</v>
      </c>
      <c r="E5920" t="s">
        <v>8168</v>
      </c>
      <c r="F5920" t="s">
        <v>8027</v>
      </c>
      <c r="G5920">
        <v>13</v>
      </c>
      <c r="H5920">
        <v>2</v>
      </c>
      <c r="I5920">
        <v>1</v>
      </c>
      <c r="J5920" s="1">
        <v>431.03333333333336</v>
      </c>
      <c r="K5920" s="1">
        <f>Sales_Data[[#This Row],[Order Quantity]]*Sales_Data[[#This Row],[Unit Price]]</f>
        <v>431.03333333333336</v>
      </c>
      <c r="L5920" s="1">
        <v>202.58566666666667</v>
      </c>
    </row>
    <row r="5921" spans="1:12">
      <c r="A5921" t="s">
        <v>5944</v>
      </c>
      <c r="B5921" s="2">
        <v>42257</v>
      </c>
      <c r="C5921">
        <v>7</v>
      </c>
      <c r="D5921" t="s">
        <v>4</v>
      </c>
      <c r="E5921" t="s">
        <v>8168</v>
      </c>
      <c r="F5921" t="s">
        <v>8027</v>
      </c>
      <c r="G5921">
        <v>20</v>
      </c>
      <c r="H5921">
        <v>3</v>
      </c>
      <c r="I5921">
        <v>7</v>
      </c>
      <c r="J5921" s="1">
        <v>568.75555555555559</v>
      </c>
      <c r="K5921" s="1">
        <f>Sales_Data[[#This Row],[Order Quantity]]*Sales_Data[[#This Row],[Unit Price]]</f>
        <v>3981.2888888888892</v>
      </c>
      <c r="L5921" s="1">
        <v>432.25422222222221</v>
      </c>
    </row>
    <row r="5922" spans="1:12">
      <c r="A5922" t="s">
        <v>5945</v>
      </c>
      <c r="B5922" s="2">
        <v>42257</v>
      </c>
      <c r="C5922">
        <v>2</v>
      </c>
      <c r="D5922" t="s">
        <v>2</v>
      </c>
      <c r="E5922" t="s">
        <v>8168</v>
      </c>
      <c r="F5922" t="s">
        <v>8027</v>
      </c>
      <c r="G5922">
        <v>4</v>
      </c>
      <c r="H5922">
        <v>1</v>
      </c>
      <c r="I5922">
        <v>3</v>
      </c>
      <c r="J5922" s="1">
        <v>100.5</v>
      </c>
      <c r="K5922" s="1">
        <f>Sales_Data[[#This Row],[Order Quantity]]*Sales_Data[[#This Row],[Unit Price]]</f>
        <v>301.5</v>
      </c>
      <c r="L5922" s="1">
        <v>57.284999999999997</v>
      </c>
    </row>
    <row r="5923" spans="1:12">
      <c r="A5923" t="s">
        <v>5946</v>
      </c>
      <c r="B5923" s="2">
        <v>42257</v>
      </c>
      <c r="C5923">
        <v>13</v>
      </c>
      <c r="D5923" t="s">
        <v>4</v>
      </c>
      <c r="E5923" t="s">
        <v>8168</v>
      </c>
      <c r="F5923" t="s">
        <v>8026</v>
      </c>
      <c r="G5923">
        <v>36</v>
      </c>
      <c r="H5923">
        <v>5</v>
      </c>
      <c r="I5923">
        <v>7</v>
      </c>
      <c r="J5923" s="1">
        <v>193.55555555555554</v>
      </c>
      <c r="K5923" s="1">
        <f>Sales_Data[[#This Row],[Order Quantity]]*Sales_Data[[#This Row],[Unit Price]]</f>
        <v>1354.8888888888887</v>
      </c>
      <c r="L5923" s="1">
        <v>110.32666666666665</v>
      </c>
    </row>
    <row r="5924" spans="1:12">
      <c r="A5924" t="s">
        <v>5947</v>
      </c>
      <c r="B5924" s="2">
        <v>42257</v>
      </c>
      <c r="C5924">
        <v>19</v>
      </c>
      <c r="D5924" t="s">
        <v>4</v>
      </c>
      <c r="E5924" t="s">
        <v>8168</v>
      </c>
      <c r="F5924" t="s">
        <v>8028</v>
      </c>
      <c r="G5924">
        <v>53</v>
      </c>
      <c r="H5924">
        <v>8</v>
      </c>
      <c r="I5924">
        <v>6</v>
      </c>
      <c r="J5924" s="1">
        <v>445.92222222222222</v>
      </c>
      <c r="K5924" s="1">
        <f>Sales_Data[[#This Row],[Order Quantity]]*Sales_Data[[#This Row],[Unit Price]]</f>
        <v>2675.5333333333333</v>
      </c>
      <c r="L5924" s="1">
        <v>298.76788888888888</v>
      </c>
    </row>
    <row r="5925" spans="1:12">
      <c r="A5925" t="s">
        <v>5948</v>
      </c>
      <c r="B5925" s="2">
        <v>42257</v>
      </c>
      <c r="C5925">
        <v>14</v>
      </c>
      <c r="D5925" t="s">
        <v>4</v>
      </c>
      <c r="E5925" t="s">
        <v>8168</v>
      </c>
      <c r="F5925" t="s">
        <v>8026</v>
      </c>
      <c r="G5925">
        <v>39</v>
      </c>
      <c r="H5925">
        <v>6</v>
      </c>
      <c r="I5925">
        <v>2</v>
      </c>
      <c r="J5925" s="1">
        <v>145.16666666666666</v>
      </c>
      <c r="K5925" s="1">
        <f>Sales_Data[[#This Row],[Order Quantity]]*Sales_Data[[#This Row],[Unit Price]]</f>
        <v>290.33333333333331</v>
      </c>
      <c r="L5925" s="1">
        <v>120.48833333333333</v>
      </c>
    </row>
    <row r="5926" spans="1:12">
      <c r="A5926" t="s">
        <v>5949</v>
      </c>
      <c r="B5926" s="2">
        <v>42258</v>
      </c>
      <c r="C5926">
        <v>2</v>
      </c>
      <c r="D5926" t="s">
        <v>4</v>
      </c>
      <c r="E5926" t="s">
        <v>8168</v>
      </c>
      <c r="F5926" t="s">
        <v>8027</v>
      </c>
      <c r="G5926">
        <v>6</v>
      </c>
      <c r="H5926">
        <v>1</v>
      </c>
      <c r="I5926">
        <v>6</v>
      </c>
      <c r="J5926" s="1">
        <v>358.07777777777778</v>
      </c>
      <c r="K5926" s="1">
        <f>Sales_Data[[#This Row],[Order Quantity]]*Sales_Data[[#This Row],[Unit Price]]</f>
        <v>2148.4666666666667</v>
      </c>
      <c r="L5926" s="1">
        <v>290.04300000000001</v>
      </c>
    </row>
    <row r="5927" spans="1:12">
      <c r="A5927" t="s">
        <v>5950</v>
      </c>
      <c r="B5927" s="2">
        <v>42258</v>
      </c>
      <c r="C5927">
        <v>12</v>
      </c>
      <c r="D5927" t="s">
        <v>2</v>
      </c>
      <c r="E5927" t="s">
        <v>8168</v>
      </c>
      <c r="F5927" t="s">
        <v>8026</v>
      </c>
      <c r="G5927">
        <v>33</v>
      </c>
      <c r="H5927">
        <v>5</v>
      </c>
      <c r="I5927">
        <v>1</v>
      </c>
      <c r="J5927" s="1">
        <v>441.45555555555552</v>
      </c>
      <c r="K5927" s="1">
        <f>Sales_Data[[#This Row],[Order Quantity]]*Sales_Data[[#This Row],[Unit Price]]</f>
        <v>441.45555555555552</v>
      </c>
      <c r="L5927" s="1">
        <v>211.89866666666666</v>
      </c>
    </row>
    <row r="5928" spans="1:12">
      <c r="A5928" t="s">
        <v>5951</v>
      </c>
      <c r="B5928" s="2">
        <v>42258</v>
      </c>
      <c r="C5928">
        <v>3</v>
      </c>
      <c r="D5928" t="s">
        <v>4</v>
      </c>
      <c r="E5928" t="s">
        <v>8168</v>
      </c>
      <c r="F5928" t="s">
        <v>8027</v>
      </c>
      <c r="G5928">
        <v>6</v>
      </c>
      <c r="H5928">
        <v>1</v>
      </c>
      <c r="I5928">
        <v>7</v>
      </c>
      <c r="J5928" s="1">
        <v>119.85555555555555</v>
      </c>
      <c r="K5928" s="1">
        <f>Sales_Data[[#This Row],[Order Quantity]]*Sales_Data[[#This Row],[Unit Price]]</f>
        <v>838.98888888888882</v>
      </c>
      <c r="L5928" s="1">
        <v>59.927777777777777</v>
      </c>
    </row>
    <row r="5929" spans="1:12">
      <c r="A5929" t="s">
        <v>5952</v>
      </c>
      <c r="B5929" s="2">
        <v>42258</v>
      </c>
      <c r="C5929">
        <v>3</v>
      </c>
      <c r="D5929" t="s">
        <v>3</v>
      </c>
      <c r="E5929" t="s">
        <v>8168</v>
      </c>
      <c r="F5929" t="s">
        <v>8027</v>
      </c>
      <c r="G5929">
        <v>8</v>
      </c>
      <c r="H5929">
        <v>2</v>
      </c>
      <c r="I5929">
        <v>8</v>
      </c>
      <c r="J5929" s="1">
        <v>436.24444444444447</v>
      </c>
      <c r="K5929" s="1">
        <f>Sales_Data[[#This Row],[Order Quantity]]*Sales_Data[[#This Row],[Unit Price]]</f>
        <v>3489.9555555555557</v>
      </c>
      <c r="L5929" s="1">
        <v>205.0348888888889</v>
      </c>
    </row>
    <row r="5930" spans="1:12">
      <c r="A5930" t="s">
        <v>5953</v>
      </c>
      <c r="B5930" s="2">
        <v>42258</v>
      </c>
      <c r="C5930">
        <v>16</v>
      </c>
      <c r="D5930" t="s">
        <v>3</v>
      </c>
      <c r="E5930" t="s">
        <v>8168</v>
      </c>
      <c r="F5930" t="s">
        <v>8025</v>
      </c>
      <c r="G5930">
        <v>47</v>
      </c>
      <c r="H5930">
        <v>7</v>
      </c>
      <c r="I5930">
        <v>3</v>
      </c>
      <c r="J5930" s="1">
        <v>22.333333333333332</v>
      </c>
      <c r="K5930" s="1">
        <f>Sales_Data[[#This Row],[Order Quantity]]*Sales_Data[[#This Row],[Unit Price]]</f>
        <v>67</v>
      </c>
      <c r="L5930" s="1">
        <v>9.3800000000000008</v>
      </c>
    </row>
    <row r="5931" spans="1:12">
      <c r="A5931" t="s">
        <v>5954</v>
      </c>
      <c r="B5931" s="2">
        <v>42258</v>
      </c>
      <c r="C5931">
        <v>10</v>
      </c>
      <c r="D5931" t="s">
        <v>4</v>
      </c>
      <c r="E5931" t="s">
        <v>8168</v>
      </c>
      <c r="F5931" t="s">
        <v>8026</v>
      </c>
      <c r="G5931">
        <v>28</v>
      </c>
      <c r="H5931">
        <v>4</v>
      </c>
      <c r="I5931">
        <v>2</v>
      </c>
      <c r="J5931" s="1">
        <v>409.44444444444446</v>
      </c>
      <c r="K5931" s="1">
        <f>Sales_Data[[#This Row],[Order Quantity]]*Sales_Data[[#This Row],[Unit Price]]</f>
        <v>818.88888888888891</v>
      </c>
      <c r="L5931" s="1">
        <v>266.13888888888891</v>
      </c>
    </row>
    <row r="5932" spans="1:12">
      <c r="A5932" t="s">
        <v>5955</v>
      </c>
      <c r="B5932" s="2">
        <v>42258</v>
      </c>
      <c r="C5932">
        <v>12</v>
      </c>
      <c r="D5932" t="s">
        <v>4</v>
      </c>
      <c r="E5932" t="s">
        <v>8168</v>
      </c>
      <c r="F5932" t="s">
        <v>8026</v>
      </c>
      <c r="G5932">
        <v>35</v>
      </c>
      <c r="H5932">
        <v>5</v>
      </c>
      <c r="I5932">
        <v>6</v>
      </c>
      <c r="J5932" s="1">
        <v>392.32222222222225</v>
      </c>
      <c r="K5932" s="1">
        <f>Sales_Data[[#This Row],[Order Quantity]]*Sales_Data[[#This Row],[Unit Price]]</f>
        <v>2353.9333333333334</v>
      </c>
      <c r="L5932" s="1">
        <v>164.77533333333335</v>
      </c>
    </row>
    <row r="5933" spans="1:12">
      <c r="A5933" t="s">
        <v>5956</v>
      </c>
      <c r="B5933" s="2">
        <v>42259</v>
      </c>
      <c r="C5933">
        <v>4</v>
      </c>
      <c r="D5933" t="s">
        <v>2</v>
      </c>
      <c r="E5933" t="s">
        <v>8168</v>
      </c>
      <c r="F5933" t="s">
        <v>8027</v>
      </c>
      <c r="G5933">
        <v>10</v>
      </c>
      <c r="H5933">
        <v>2</v>
      </c>
      <c r="I5933">
        <v>4</v>
      </c>
      <c r="J5933" s="1">
        <v>86.355555555555554</v>
      </c>
      <c r="K5933" s="1">
        <f>Sales_Data[[#This Row],[Order Quantity]]*Sales_Data[[#This Row],[Unit Price]]</f>
        <v>345.42222222222222</v>
      </c>
      <c r="L5933" s="1">
        <v>38.86</v>
      </c>
    </row>
    <row r="5934" spans="1:12">
      <c r="A5934" t="s">
        <v>5957</v>
      </c>
      <c r="B5934" s="2">
        <v>42259</v>
      </c>
      <c r="C5934">
        <v>7</v>
      </c>
      <c r="D5934" t="s">
        <v>4</v>
      </c>
      <c r="E5934" t="s">
        <v>8168</v>
      </c>
      <c r="F5934" t="s">
        <v>8027</v>
      </c>
      <c r="G5934">
        <v>20</v>
      </c>
      <c r="H5934">
        <v>3</v>
      </c>
      <c r="I5934">
        <v>8</v>
      </c>
      <c r="J5934" s="1">
        <v>96.777777777777771</v>
      </c>
      <c r="K5934" s="1">
        <f>Sales_Data[[#This Row],[Order Quantity]]*Sales_Data[[#This Row],[Unit Price]]</f>
        <v>774.22222222222217</v>
      </c>
      <c r="L5934" s="1">
        <v>47.421111111111117</v>
      </c>
    </row>
    <row r="5935" spans="1:12">
      <c r="A5935" t="s">
        <v>5958</v>
      </c>
      <c r="B5935" s="2">
        <v>42259</v>
      </c>
      <c r="C5935">
        <v>2</v>
      </c>
      <c r="D5935" t="s">
        <v>4</v>
      </c>
      <c r="E5935" t="s">
        <v>8168</v>
      </c>
      <c r="F5935" t="s">
        <v>8027</v>
      </c>
      <c r="G5935">
        <v>6</v>
      </c>
      <c r="H5935">
        <v>1</v>
      </c>
      <c r="I5935">
        <v>3</v>
      </c>
      <c r="J5935" s="1">
        <v>126.55555555555556</v>
      </c>
      <c r="K5935" s="1">
        <f>Sales_Data[[#This Row],[Order Quantity]]*Sales_Data[[#This Row],[Unit Price]]</f>
        <v>379.66666666666669</v>
      </c>
      <c r="L5935" s="1">
        <v>63.277777777777779</v>
      </c>
    </row>
    <row r="5936" spans="1:12">
      <c r="A5936" t="s">
        <v>5959</v>
      </c>
      <c r="B5936" s="2">
        <v>42259</v>
      </c>
      <c r="C5936">
        <v>5</v>
      </c>
      <c r="D5936" t="s">
        <v>4</v>
      </c>
      <c r="E5936" t="s">
        <v>8168</v>
      </c>
      <c r="F5936" t="s">
        <v>8027</v>
      </c>
      <c r="G5936">
        <v>14</v>
      </c>
      <c r="H5936">
        <v>2</v>
      </c>
      <c r="I5936">
        <v>1</v>
      </c>
      <c r="J5936" s="1">
        <v>18.611111111111111</v>
      </c>
      <c r="K5936" s="1">
        <f>Sales_Data[[#This Row],[Order Quantity]]*Sales_Data[[#This Row],[Unit Price]]</f>
        <v>18.611111111111111</v>
      </c>
      <c r="L5936" s="1">
        <v>13.213888888888889</v>
      </c>
    </row>
    <row r="5937" spans="1:12">
      <c r="A5937" t="s">
        <v>5960</v>
      </c>
      <c r="B5937" s="2">
        <v>42260</v>
      </c>
      <c r="C5937">
        <v>3</v>
      </c>
      <c r="D5937" t="s">
        <v>4</v>
      </c>
      <c r="E5937" t="s">
        <v>8168</v>
      </c>
      <c r="F5937" t="s">
        <v>8027</v>
      </c>
      <c r="G5937">
        <v>6</v>
      </c>
      <c r="H5937">
        <v>1</v>
      </c>
      <c r="I5937">
        <v>7</v>
      </c>
      <c r="J5937" s="1">
        <v>22.333333333333332</v>
      </c>
      <c r="K5937" s="1">
        <f>Sales_Data[[#This Row],[Order Quantity]]*Sales_Data[[#This Row],[Unit Price]]</f>
        <v>156.33333333333331</v>
      </c>
      <c r="L5937" s="1">
        <v>13.399999999999999</v>
      </c>
    </row>
    <row r="5938" spans="1:12">
      <c r="A5938" t="s">
        <v>5961</v>
      </c>
      <c r="B5938" s="2">
        <v>42260</v>
      </c>
      <c r="C5938">
        <v>8</v>
      </c>
      <c r="D5938" t="s">
        <v>2</v>
      </c>
      <c r="E5938" t="s">
        <v>8168</v>
      </c>
      <c r="F5938" t="s">
        <v>8027</v>
      </c>
      <c r="G5938">
        <v>21</v>
      </c>
      <c r="H5938">
        <v>3</v>
      </c>
      <c r="I5938">
        <v>2</v>
      </c>
      <c r="J5938" s="1">
        <v>623.1</v>
      </c>
      <c r="K5938" s="1">
        <f>Sales_Data[[#This Row],[Order Quantity]]*Sales_Data[[#This Row],[Unit Price]]</f>
        <v>1246.2</v>
      </c>
      <c r="L5938" s="1">
        <v>461.09400000000005</v>
      </c>
    </row>
    <row r="5939" spans="1:12">
      <c r="A5939" t="s">
        <v>5962</v>
      </c>
      <c r="B5939" s="2">
        <v>42260</v>
      </c>
      <c r="C5939">
        <v>18</v>
      </c>
      <c r="D5939" t="s">
        <v>2</v>
      </c>
      <c r="E5939" t="s">
        <v>8168</v>
      </c>
      <c r="F5939" t="s">
        <v>8025</v>
      </c>
      <c r="G5939">
        <v>51</v>
      </c>
      <c r="H5939">
        <v>7</v>
      </c>
      <c r="I5939">
        <v>3</v>
      </c>
      <c r="J5939" s="1">
        <v>431.77777777777777</v>
      </c>
      <c r="K5939" s="1">
        <f>Sales_Data[[#This Row],[Order Quantity]]*Sales_Data[[#This Row],[Unit Price]]</f>
        <v>1295.3333333333333</v>
      </c>
      <c r="L5939" s="1">
        <v>228.8422222222222</v>
      </c>
    </row>
    <row r="5940" spans="1:12">
      <c r="A5940" t="s">
        <v>5963</v>
      </c>
      <c r="B5940" s="2">
        <v>42260</v>
      </c>
      <c r="C5940">
        <v>14</v>
      </c>
      <c r="D5940" t="s">
        <v>4</v>
      </c>
      <c r="E5940" t="s">
        <v>8168</v>
      </c>
      <c r="F5940" t="s">
        <v>8026</v>
      </c>
      <c r="G5940">
        <v>41</v>
      </c>
      <c r="H5940">
        <v>6</v>
      </c>
      <c r="I5940">
        <v>7</v>
      </c>
      <c r="J5940" s="1">
        <v>371.47777777777782</v>
      </c>
      <c r="K5940" s="1">
        <f>Sales_Data[[#This Row],[Order Quantity]]*Sales_Data[[#This Row],[Unit Price]]</f>
        <v>2600.3444444444449</v>
      </c>
      <c r="L5940" s="1">
        <v>267.464</v>
      </c>
    </row>
    <row r="5941" spans="1:12">
      <c r="A5941" t="s">
        <v>5964</v>
      </c>
      <c r="B5941" s="2">
        <v>42261</v>
      </c>
      <c r="C5941">
        <v>13</v>
      </c>
      <c r="D5941" t="s">
        <v>2</v>
      </c>
      <c r="E5941" t="s">
        <v>8168</v>
      </c>
      <c r="F5941" t="s">
        <v>8026</v>
      </c>
      <c r="G5941">
        <v>36</v>
      </c>
      <c r="H5941">
        <v>5</v>
      </c>
      <c r="I5941">
        <v>3</v>
      </c>
      <c r="J5941" s="1">
        <v>312.66666666666669</v>
      </c>
      <c r="K5941" s="1">
        <f>Sales_Data[[#This Row],[Order Quantity]]*Sales_Data[[#This Row],[Unit Price]]</f>
        <v>938</v>
      </c>
      <c r="L5941" s="1">
        <v>131.32</v>
      </c>
    </row>
    <row r="5942" spans="1:12">
      <c r="A5942" t="s">
        <v>5965</v>
      </c>
      <c r="B5942" s="2">
        <v>42261</v>
      </c>
      <c r="C5942">
        <v>8</v>
      </c>
      <c r="D5942" t="s">
        <v>4</v>
      </c>
      <c r="E5942" t="s">
        <v>8168</v>
      </c>
      <c r="F5942" t="s">
        <v>8027</v>
      </c>
      <c r="G5942">
        <v>21</v>
      </c>
      <c r="H5942">
        <v>3</v>
      </c>
      <c r="I5942">
        <v>6</v>
      </c>
      <c r="J5942" s="1">
        <v>110.17777777777778</v>
      </c>
      <c r="K5942" s="1">
        <f>Sales_Data[[#This Row],[Order Quantity]]*Sales_Data[[#This Row],[Unit Price]]</f>
        <v>661.06666666666661</v>
      </c>
      <c r="L5942" s="1">
        <v>56.190666666666665</v>
      </c>
    </row>
    <row r="5943" spans="1:12">
      <c r="A5943" t="s">
        <v>5966</v>
      </c>
      <c r="B5943" s="2">
        <v>42261</v>
      </c>
      <c r="C5943">
        <v>12</v>
      </c>
      <c r="D5943" t="s">
        <v>3</v>
      </c>
      <c r="E5943" t="s">
        <v>8168</v>
      </c>
      <c r="F5943" t="s">
        <v>8026</v>
      </c>
      <c r="G5943">
        <v>35</v>
      </c>
      <c r="H5943">
        <v>5</v>
      </c>
      <c r="I5943">
        <v>1</v>
      </c>
      <c r="J5943" s="1">
        <v>128.78888888888889</v>
      </c>
      <c r="K5943" s="1">
        <f>Sales_Data[[#This Row],[Order Quantity]]*Sales_Data[[#This Row],[Unit Price]]</f>
        <v>128.78888888888889</v>
      </c>
      <c r="L5943" s="1">
        <v>52.803444444444452</v>
      </c>
    </row>
    <row r="5944" spans="1:12">
      <c r="A5944" t="s">
        <v>5967</v>
      </c>
      <c r="B5944" s="2">
        <v>42261</v>
      </c>
      <c r="C5944">
        <v>14</v>
      </c>
      <c r="D5944" t="s">
        <v>4</v>
      </c>
      <c r="E5944" t="s">
        <v>8168</v>
      </c>
      <c r="F5944" t="s">
        <v>8026</v>
      </c>
      <c r="G5944">
        <v>39</v>
      </c>
      <c r="H5944">
        <v>6</v>
      </c>
      <c r="I5944">
        <v>8</v>
      </c>
      <c r="J5944" s="1">
        <v>277.67777777777775</v>
      </c>
      <c r="K5944" s="1">
        <f>Sales_Data[[#This Row],[Order Quantity]]*Sales_Data[[#This Row],[Unit Price]]</f>
        <v>2221.422222222222</v>
      </c>
      <c r="L5944" s="1">
        <v>119.40144444444445</v>
      </c>
    </row>
    <row r="5945" spans="1:12">
      <c r="A5945" t="s">
        <v>5968</v>
      </c>
      <c r="B5945" s="2">
        <v>42261</v>
      </c>
      <c r="C5945">
        <v>11</v>
      </c>
      <c r="D5945" t="s">
        <v>4</v>
      </c>
      <c r="E5945" t="s">
        <v>8168</v>
      </c>
      <c r="F5945" t="s">
        <v>8026</v>
      </c>
      <c r="G5945">
        <v>31</v>
      </c>
      <c r="H5945">
        <v>5</v>
      </c>
      <c r="I5945">
        <v>8</v>
      </c>
      <c r="J5945" s="1">
        <v>255.34444444444443</v>
      </c>
      <c r="K5945" s="1">
        <f>Sales_Data[[#This Row],[Order Quantity]]*Sales_Data[[#This Row],[Unit Price]]</f>
        <v>2042.7555555555555</v>
      </c>
      <c r="L5945" s="1">
        <v>165.97388888888889</v>
      </c>
    </row>
    <row r="5946" spans="1:12">
      <c r="A5946" t="s">
        <v>5969</v>
      </c>
      <c r="B5946" s="2">
        <v>42262</v>
      </c>
      <c r="C5946">
        <v>9</v>
      </c>
      <c r="D5946" t="s">
        <v>4</v>
      </c>
      <c r="E5946" t="s">
        <v>8168</v>
      </c>
      <c r="F5946" t="s">
        <v>8027</v>
      </c>
      <c r="G5946">
        <v>24</v>
      </c>
      <c r="H5946">
        <v>4</v>
      </c>
      <c r="I5946">
        <v>2</v>
      </c>
      <c r="J5946" s="1">
        <v>126.55555555555556</v>
      </c>
      <c r="K5946" s="1">
        <f>Sales_Data[[#This Row],[Order Quantity]]*Sales_Data[[#This Row],[Unit Price]]</f>
        <v>253.11111111111111</v>
      </c>
      <c r="L5946" s="1">
        <v>63.277777777777779</v>
      </c>
    </row>
    <row r="5947" spans="1:12">
      <c r="A5947" t="s">
        <v>5970</v>
      </c>
      <c r="B5947" s="2">
        <v>42263</v>
      </c>
      <c r="C5947">
        <v>7</v>
      </c>
      <c r="D5947" t="s">
        <v>4</v>
      </c>
      <c r="E5947" t="s">
        <v>8168</v>
      </c>
      <c r="F5947" t="s">
        <v>8027</v>
      </c>
      <c r="G5947">
        <v>18</v>
      </c>
      <c r="H5947">
        <v>3</v>
      </c>
      <c r="I5947">
        <v>6</v>
      </c>
      <c r="J5947" s="1">
        <v>203.97777777777776</v>
      </c>
      <c r="K5947" s="1">
        <f>Sales_Data[[#This Row],[Order Quantity]]*Sales_Data[[#This Row],[Unit Price]]</f>
        <v>1223.8666666666666</v>
      </c>
      <c r="L5947" s="1">
        <v>171.34133333333332</v>
      </c>
    </row>
    <row r="5948" spans="1:12">
      <c r="A5948" t="s">
        <v>5971</v>
      </c>
      <c r="B5948" s="2">
        <v>42263</v>
      </c>
      <c r="C5948">
        <v>2</v>
      </c>
      <c r="D5948" t="s">
        <v>4</v>
      </c>
      <c r="E5948" t="s">
        <v>8168</v>
      </c>
      <c r="F5948" t="s">
        <v>8027</v>
      </c>
      <c r="G5948">
        <v>5</v>
      </c>
      <c r="H5948">
        <v>1</v>
      </c>
      <c r="I5948">
        <v>6</v>
      </c>
      <c r="J5948" s="1">
        <v>122.08888888888889</v>
      </c>
      <c r="K5948" s="1">
        <f>Sales_Data[[#This Row],[Order Quantity]]*Sales_Data[[#This Row],[Unit Price]]</f>
        <v>732.5333333333333</v>
      </c>
      <c r="L5948" s="1">
        <v>102.55466666666666</v>
      </c>
    </row>
    <row r="5949" spans="1:12">
      <c r="A5949" t="s">
        <v>5972</v>
      </c>
      <c r="B5949" s="2">
        <v>42264</v>
      </c>
      <c r="C5949">
        <v>17</v>
      </c>
      <c r="D5949" t="s">
        <v>2</v>
      </c>
      <c r="E5949" t="s">
        <v>8168</v>
      </c>
      <c r="F5949" t="s">
        <v>8025</v>
      </c>
      <c r="G5949">
        <v>47</v>
      </c>
      <c r="H5949">
        <v>7</v>
      </c>
      <c r="I5949">
        <v>8</v>
      </c>
      <c r="J5949" s="1">
        <v>425.07777777777778</v>
      </c>
      <c r="K5949" s="1">
        <f>Sales_Data[[#This Row],[Order Quantity]]*Sales_Data[[#This Row],[Unit Price]]</f>
        <v>3400.6222222222223</v>
      </c>
      <c r="L5949" s="1">
        <v>352.81455555555556</v>
      </c>
    </row>
    <row r="5950" spans="1:12">
      <c r="A5950" t="s">
        <v>5973</v>
      </c>
      <c r="B5950" s="2">
        <v>42264</v>
      </c>
      <c r="C5950">
        <v>4</v>
      </c>
      <c r="D5950" t="s">
        <v>4</v>
      </c>
      <c r="E5950" t="s">
        <v>8168</v>
      </c>
      <c r="F5950" t="s">
        <v>8027</v>
      </c>
      <c r="G5950">
        <v>10</v>
      </c>
      <c r="H5950">
        <v>2</v>
      </c>
      <c r="I5950">
        <v>6</v>
      </c>
      <c r="J5950" s="1">
        <v>101.24444444444445</v>
      </c>
      <c r="K5950" s="1">
        <f>Sales_Data[[#This Row],[Order Quantity]]*Sales_Data[[#This Row],[Unit Price]]</f>
        <v>607.4666666666667</v>
      </c>
      <c r="L5950" s="1">
        <v>85.045333333333332</v>
      </c>
    </row>
    <row r="5951" spans="1:12">
      <c r="A5951" t="s">
        <v>5974</v>
      </c>
      <c r="B5951" s="2">
        <v>42264</v>
      </c>
      <c r="C5951">
        <v>9</v>
      </c>
      <c r="D5951" t="s">
        <v>4</v>
      </c>
      <c r="E5951" t="s">
        <v>8168</v>
      </c>
      <c r="F5951" t="s">
        <v>8027</v>
      </c>
      <c r="G5951">
        <v>26</v>
      </c>
      <c r="H5951">
        <v>4</v>
      </c>
      <c r="I5951">
        <v>9</v>
      </c>
      <c r="J5951" s="1">
        <v>285.86666666666667</v>
      </c>
      <c r="K5951" s="1">
        <f>Sales_Data[[#This Row],[Order Quantity]]*Sales_Data[[#This Row],[Unit Price]]</f>
        <v>2572.8000000000002</v>
      </c>
      <c r="L5951" s="1">
        <v>145.79200000000003</v>
      </c>
    </row>
    <row r="5952" spans="1:12">
      <c r="A5952" t="s">
        <v>5975</v>
      </c>
      <c r="B5952" s="2">
        <v>42264</v>
      </c>
      <c r="C5952">
        <v>16</v>
      </c>
      <c r="D5952" t="s">
        <v>4</v>
      </c>
      <c r="E5952" t="s">
        <v>8168</v>
      </c>
      <c r="F5952" t="s">
        <v>8025</v>
      </c>
      <c r="G5952">
        <v>44</v>
      </c>
      <c r="H5952">
        <v>7</v>
      </c>
      <c r="I5952">
        <v>8</v>
      </c>
      <c r="J5952" s="1">
        <v>25.311111111111114</v>
      </c>
      <c r="K5952" s="1">
        <f>Sales_Data[[#This Row],[Order Quantity]]*Sales_Data[[#This Row],[Unit Price]]</f>
        <v>202.48888888888891</v>
      </c>
      <c r="L5952" s="1">
        <v>19.742666666666668</v>
      </c>
    </row>
    <row r="5953" spans="1:12">
      <c r="A5953" t="s">
        <v>5976</v>
      </c>
      <c r="B5953" s="2">
        <v>42264</v>
      </c>
      <c r="C5953">
        <v>18</v>
      </c>
      <c r="D5953" t="s">
        <v>4</v>
      </c>
      <c r="E5953" t="s">
        <v>8168</v>
      </c>
      <c r="F5953" t="s">
        <v>8025</v>
      </c>
      <c r="G5953">
        <v>51</v>
      </c>
      <c r="H5953">
        <v>7</v>
      </c>
      <c r="I5953">
        <v>9</v>
      </c>
      <c r="J5953" s="1">
        <v>140.69999999999999</v>
      </c>
      <c r="K5953" s="1">
        <f>Sales_Data[[#This Row],[Order Quantity]]*Sales_Data[[#This Row],[Unit Price]]</f>
        <v>1266.3</v>
      </c>
      <c r="L5953" s="1">
        <v>92.862000000000009</v>
      </c>
    </row>
    <row r="5954" spans="1:12">
      <c r="A5954" t="s">
        <v>5977</v>
      </c>
      <c r="B5954" s="2">
        <v>42264</v>
      </c>
      <c r="C5954">
        <v>20</v>
      </c>
      <c r="D5954" t="s">
        <v>2</v>
      </c>
      <c r="E5954" t="s">
        <v>8168</v>
      </c>
      <c r="F5954" t="s">
        <v>8028</v>
      </c>
      <c r="G5954">
        <v>58</v>
      </c>
      <c r="H5954">
        <v>8</v>
      </c>
      <c r="I5954">
        <v>8</v>
      </c>
      <c r="J5954" s="1">
        <v>291.82222222222225</v>
      </c>
      <c r="K5954" s="1">
        <f>Sales_Data[[#This Row],[Order Quantity]]*Sales_Data[[#This Row],[Unit Price]]</f>
        <v>2334.577777777778</v>
      </c>
      <c r="L5954" s="1">
        <v>215.94844444444445</v>
      </c>
    </row>
    <row r="5955" spans="1:12">
      <c r="A5955" t="s">
        <v>5978</v>
      </c>
      <c r="B5955" s="2">
        <v>42265</v>
      </c>
      <c r="C5955">
        <v>4</v>
      </c>
      <c r="D5955" t="s">
        <v>3</v>
      </c>
      <c r="E5955" t="s">
        <v>8168</v>
      </c>
      <c r="F5955" t="s">
        <v>8027</v>
      </c>
      <c r="G5955">
        <v>10</v>
      </c>
      <c r="H5955">
        <v>2</v>
      </c>
      <c r="I5955">
        <v>7</v>
      </c>
      <c r="J5955" s="1">
        <v>87.1</v>
      </c>
      <c r="K5955" s="1">
        <f>Sales_Data[[#This Row],[Order Quantity]]*Sales_Data[[#This Row],[Unit Price]]</f>
        <v>609.69999999999993</v>
      </c>
      <c r="L5955" s="1">
        <v>40.936999999999998</v>
      </c>
    </row>
    <row r="5956" spans="1:12">
      <c r="A5956" t="s">
        <v>5979</v>
      </c>
      <c r="B5956" s="2">
        <v>42265</v>
      </c>
      <c r="C5956">
        <v>4</v>
      </c>
      <c r="D5956" t="s">
        <v>4</v>
      </c>
      <c r="E5956" t="s">
        <v>8168</v>
      </c>
      <c r="F5956" t="s">
        <v>8027</v>
      </c>
      <c r="G5956">
        <v>11</v>
      </c>
      <c r="H5956">
        <v>2</v>
      </c>
      <c r="I5956">
        <v>2</v>
      </c>
      <c r="J5956" s="1">
        <v>329.78888888888889</v>
      </c>
      <c r="K5956" s="1">
        <f>Sales_Data[[#This Row],[Order Quantity]]*Sales_Data[[#This Row],[Unit Price]]</f>
        <v>659.57777777777778</v>
      </c>
      <c r="L5956" s="1">
        <v>207.767</v>
      </c>
    </row>
    <row r="5957" spans="1:12">
      <c r="A5957" t="s">
        <v>5980</v>
      </c>
      <c r="B5957" s="2">
        <v>42265</v>
      </c>
      <c r="C5957">
        <v>1</v>
      </c>
      <c r="D5957" t="s">
        <v>4</v>
      </c>
      <c r="E5957" t="s">
        <v>8168</v>
      </c>
      <c r="F5957" t="s">
        <v>8027</v>
      </c>
      <c r="G5957">
        <v>2</v>
      </c>
      <c r="H5957">
        <v>1</v>
      </c>
      <c r="I5957">
        <v>3</v>
      </c>
      <c r="J5957" s="1">
        <v>341.70000000000005</v>
      </c>
      <c r="K5957" s="1">
        <f>Sales_Data[[#This Row],[Order Quantity]]*Sales_Data[[#This Row],[Unit Price]]</f>
        <v>1025.1000000000001</v>
      </c>
      <c r="L5957" s="1">
        <v>191.35200000000003</v>
      </c>
    </row>
    <row r="5958" spans="1:12">
      <c r="A5958" t="s">
        <v>5981</v>
      </c>
      <c r="B5958" s="2">
        <v>42266</v>
      </c>
      <c r="C5958">
        <v>10</v>
      </c>
      <c r="D5958" t="s">
        <v>2</v>
      </c>
      <c r="E5958" t="s">
        <v>8168</v>
      </c>
      <c r="F5958" t="s">
        <v>8026</v>
      </c>
      <c r="G5958">
        <v>28</v>
      </c>
      <c r="H5958">
        <v>4</v>
      </c>
      <c r="I5958">
        <v>2</v>
      </c>
      <c r="J5958" s="1">
        <v>21.588888888888889</v>
      </c>
      <c r="K5958" s="1">
        <f>Sales_Data[[#This Row],[Order Quantity]]*Sales_Data[[#This Row],[Unit Price]]</f>
        <v>43.177777777777777</v>
      </c>
      <c r="L5958" s="1">
        <v>9.9308888888888909</v>
      </c>
    </row>
    <row r="5959" spans="1:12">
      <c r="A5959" t="s">
        <v>5982</v>
      </c>
      <c r="B5959" s="2">
        <v>42266</v>
      </c>
      <c r="C5959">
        <v>2</v>
      </c>
      <c r="D5959" t="s">
        <v>3</v>
      </c>
      <c r="E5959" t="s">
        <v>8168</v>
      </c>
      <c r="F5959" t="s">
        <v>8027</v>
      </c>
      <c r="G5959">
        <v>6</v>
      </c>
      <c r="H5959">
        <v>1</v>
      </c>
      <c r="I5959">
        <v>5</v>
      </c>
      <c r="J5959" s="1">
        <v>192.06666666666669</v>
      </c>
      <c r="K5959" s="1">
        <f>Sales_Data[[#This Row],[Order Quantity]]*Sales_Data[[#This Row],[Unit Price]]</f>
        <v>960.33333333333348</v>
      </c>
      <c r="L5959" s="1">
        <v>80.668000000000006</v>
      </c>
    </row>
    <row r="5960" spans="1:12">
      <c r="A5960" t="s">
        <v>5983</v>
      </c>
      <c r="B5960" s="2">
        <v>42266</v>
      </c>
      <c r="C5960">
        <v>13</v>
      </c>
      <c r="D5960" t="s">
        <v>2</v>
      </c>
      <c r="E5960" t="s">
        <v>8168</v>
      </c>
      <c r="F5960" t="s">
        <v>8026</v>
      </c>
      <c r="G5960">
        <v>36</v>
      </c>
      <c r="H5960">
        <v>5</v>
      </c>
      <c r="I5960">
        <v>1</v>
      </c>
      <c r="J5960" s="1">
        <v>99.01111111111112</v>
      </c>
      <c r="K5960" s="1">
        <f>Sales_Data[[#This Row],[Order Quantity]]*Sales_Data[[#This Row],[Unit Price]]</f>
        <v>99.01111111111112</v>
      </c>
      <c r="L5960" s="1">
        <v>81.189111111111117</v>
      </c>
    </row>
    <row r="5961" spans="1:12">
      <c r="A5961" t="s">
        <v>5984</v>
      </c>
      <c r="B5961" s="2">
        <v>42267</v>
      </c>
      <c r="C5961">
        <v>7</v>
      </c>
      <c r="D5961" t="s">
        <v>4</v>
      </c>
      <c r="E5961" t="s">
        <v>8168</v>
      </c>
      <c r="F5961" t="s">
        <v>8027</v>
      </c>
      <c r="G5961">
        <v>20</v>
      </c>
      <c r="H5961">
        <v>3</v>
      </c>
      <c r="I5961">
        <v>1</v>
      </c>
      <c r="J5961" s="1">
        <v>119.85555555555555</v>
      </c>
      <c r="K5961" s="1">
        <f>Sales_Data[[#This Row],[Order Quantity]]*Sales_Data[[#This Row],[Unit Price]]</f>
        <v>119.85555555555555</v>
      </c>
      <c r="L5961" s="1">
        <v>58.729222222222219</v>
      </c>
    </row>
    <row r="5962" spans="1:12">
      <c r="A5962" t="s">
        <v>5985</v>
      </c>
      <c r="B5962" s="2">
        <v>42267</v>
      </c>
      <c r="C5962">
        <v>2</v>
      </c>
      <c r="D5962" t="s">
        <v>4</v>
      </c>
      <c r="E5962" t="s">
        <v>8168</v>
      </c>
      <c r="F5962" t="s">
        <v>8027</v>
      </c>
      <c r="G5962">
        <v>3</v>
      </c>
      <c r="H5962">
        <v>1</v>
      </c>
      <c r="I5962">
        <v>9</v>
      </c>
      <c r="J5962" s="1">
        <v>427.31111111111113</v>
      </c>
      <c r="K5962" s="1">
        <f>Sales_Data[[#This Row],[Order Quantity]]*Sales_Data[[#This Row],[Unit Price]]</f>
        <v>3845.8</v>
      </c>
      <c r="L5962" s="1">
        <v>307.66399999999999</v>
      </c>
    </row>
    <row r="5963" spans="1:12">
      <c r="A5963" t="s">
        <v>5986</v>
      </c>
      <c r="B5963" s="2">
        <v>42267</v>
      </c>
      <c r="C5963">
        <v>3</v>
      </c>
      <c r="D5963" t="s">
        <v>3</v>
      </c>
      <c r="E5963" t="s">
        <v>8168</v>
      </c>
      <c r="F5963" t="s">
        <v>8027</v>
      </c>
      <c r="G5963">
        <v>8</v>
      </c>
      <c r="H5963">
        <v>2</v>
      </c>
      <c r="I5963">
        <v>4</v>
      </c>
      <c r="J5963" s="1">
        <v>437.73333333333335</v>
      </c>
      <c r="K5963" s="1">
        <f>Sales_Data[[#This Row],[Order Quantity]]*Sales_Data[[#This Row],[Unit Price]]</f>
        <v>1750.9333333333334</v>
      </c>
      <c r="L5963" s="1">
        <v>231.99866666666671</v>
      </c>
    </row>
    <row r="5964" spans="1:12">
      <c r="A5964" t="s">
        <v>5987</v>
      </c>
      <c r="B5964" s="2">
        <v>42268</v>
      </c>
      <c r="C5964">
        <v>8</v>
      </c>
      <c r="D5964" t="s">
        <v>4</v>
      </c>
      <c r="E5964" t="s">
        <v>8168</v>
      </c>
      <c r="F5964" t="s">
        <v>8027</v>
      </c>
      <c r="G5964">
        <v>24</v>
      </c>
      <c r="H5964">
        <v>4</v>
      </c>
      <c r="I5964">
        <v>4</v>
      </c>
      <c r="J5964" s="1">
        <v>99.01111111111112</v>
      </c>
      <c r="K5964" s="1">
        <f>Sales_Data[[#This Row],[Order Quantity]]*Sales_Data[[#This Row],[Unit Price]]</f>
        <v>396.04444444444448</v>
      </c>
      <c r="L5964" s="1">
        <v>69.307777777777773</v>
      </c>
    </row>
    <row r="5965" spans="1:12">
      <c r="A5965" t="s">
        <v>5988</v>
      </c>
      <c r="B5965" s="2">
        <v>42268</v>
      </c>
      <c r="C5965">
        <v>11</v>
      </c>
      <c r="D5965" t="s">
        <v>4</v>
      </c>
      <c r="E5965" t="s">
        <v>8168</v>
      </c>
      <c r="F5965" t="s">
        <v>8026</v>
      </c>
      <c r="G5965">
        <v>31</v>
      </c>
      <c r="H5965">
        <v>5</v>
      </c>
      <c r="I5965">
        <v>2</v>
      </c>
      <c r="J5965" s="1">
        <v>439.9666666666667</v>
      </c>
      <c r="K5965" s="1">
        <f>Sales_Data[[#This Row],[Order Quantity]]*Sales_Data[[#This Row],[Unit Price]]</f>
        <v>879.93333333333339</v>
      </c>
      <c r="L5965" s="1">
        <v>325.57533333333339</v>
      </c>
    </row>
    <row r="5966" spans="1:12">
      <c r="A5966" t="s">
        <v>5989</v>
      </c>
      <c r="B5966" s="2">
        <v>42268</v>
      </c>
      <c r="C5966">
        <v>2</v>
      </c>
      <c r="D5966" t="s">
        <v>4</v>
      </c>
      <c r="E5966" t="s">
        <v>8168</v>
      </c>
      <c r="F5966" t="s">
        <v>8027</v>
      </c>
      <c r="G5966">
        <v>4</v>
      </c>
      <c r="H5966">
        <v>1</v>
      </c>
      <c r="I5966">
        <v>6</v>
      </c>
      <c r="J5966" s="1">
        <v>697.54444444444448</v>
      </c>
      <c r="K5966" s="1">
        <f>Sales_Data[[#This Row],[Order Quantity]]*Sales_Data[[#This Row],[Unit Price]]</f>
        <v>4185.2666666666664</v>
      </c>
      <c r="L5966" s="1">
        <v>551.06011111111127</v>
      </c>
    </row>
    <row r="5967" spans="1:12">
      <c r="A5967" t="s">
        <v>5990</v>
      </c>
      <c r="B5967" s="2">
        <v>42268</v>
      </c>
      <c r="C5967">
        <v>13</v>
      </c>
      <c r="D5967" t="s">
        <v>4</v>
      </c>
      <c r="E5967" t="s">
        <v>8168</v>
      </c>
      <c r="F5967" t="s">
        <v>8026</v>
      </c>
      <c r="G5967">
        <v>36</v>
      </c>
      <c r="H5967">
        <v>5</v>
      </c>
      <c r="I5967">
        <v>9</v>
      </c>
      <c r="J5967" s="1">
        <v>90.822222222222223</v>
      </c>
      <c r="K5967" s="1">
        <f>Sales_Data[[#This Row],[Order Quantity]]*Sales_Data[[#This Row],[Unit Price]]</f>
        <v>817.4</v>
      </c>
      <c r="L5967" s="1">
        <v>64.483777777777775</v>
      </c>
    </row>
    <row r="5968" spans="1:12">
      <c r="A5968" t="s">
        <v>5991</v>
      </c>
      <c r="B5968" s="2">
        <v>42268</v>
      </c>
      <c r="C5968">
        <v>12</v>
      </c>
      <c r="D5968" t="s">
        <v>2</v>
      </c>
      <c r="E5968" t="s">
        <v>8168</v>
      </c>
      <c r="F5968" t="s">
        <v>8026</v>
      </c>
      <c r="G5968">
        <v>34</v>
      </c>
      <c r="H5968">
        <v>5</v>
      </c>
      <c r="I5968">
        <v>3</v>
      </c>
      <c r="J5968" s="1">
        <v>438.47777777777782</v>
      </c>
      <c r="K5968" s="1">
        <f>Sales_Data[[#This Row],[Order Quantity]]*Sales_Data[[#This Row],[Unit Price]]</f>
        <v>1315.4333333333334</v>
      </c>
      <c r="L5968" s="1">
        <v>214.85411111111114</v>
      </c>
    </row>
    <row r="5969" spans="1:12">
      <c r="A5969" t="s">
        <v>5992</v>
      </c>
      <c r="B5969" s="2">
        <v>42269</v>
      </c>
      <c r="C5969">
        <v>7</v>
      </c>
      <c r="D5969" t="s">
        <v>4</v>
      </c>
      <c r="E5969" t="s">
        <v>8168</v>
      </c>
      <c r="F5969" t="s">
        <v>8027</v>
      </c>
      <c r="G5969">
        <v>19</v>
      </c>
      <c r="H5969">
        <v>3</v>
      </c>
      <c r="I5969">
        <v>9</v>
      </c>
      <c r="J5969" s="1">
        <v>273.21111111111111</v>
      </c>
      <c r="K5969" s="1">
        <f>Sales_Data[[#This Row],[Order Quantity]]*Sales_Data[[#This Row],[Unit Price]]</f>
        <v>2458.9</v>
      </c>
      <c r="L5969" s="1">
        <v>144.8018888888889</v>
      </c>
    </row>
    <row r="5970" spans="1:12">
      <c r="A5970" t="s">
        <v>5993</v>
      </c>
      <c r="B5970" s="2">
        <v>42269</v>
      </c>
      <c r="C5970">
        <v>19</v>
      </c>
      <c r="D5970" t="s">
        <v>2</v>
      </c>
      <c r="E5970" t="s">
        <v>8168</v>
      </c>
      <c r="F5970" t="s">
        <v>8028</v>
      </c>
      <c r="G5970">
        <v>53</v>
      </c>
      <c r="H5970">
        <v>8</v>
      </c>
      <c r="I5970">
        <v>2</v>
      </c>
      <c r="J5970" s="1">
        <v>245.66666666666666</v>
      </c>
      <c r="K5970" s="1">
        <f>Sales_Data[[#This Row],[Order Quantity]]*Sales_Data[[#This Row],[Unit Price]]</f>
        <v>491.33333333333331</v>
      </c>
      <c r="L5970" s="1">
        <v>100.72333333333333</v>
      </c>
    </row>
    <row r="5971" spans="1:12">
      <c r="A5971" t="s">
        <v>5994</v>
      </c>
      <c r="B5971" s="2">
        <v>42269</v>
      </c>
      <c r="C5971">
        <v>15</v>
      </c>
      <c r="D5971" t="s">
        <v>2</v>
      </c>
      <c r="E5971" t="s">
        <v>8168</v>
      </c>
      <c r="F5971" t="s">
        <v>8025</v>
      </c>
      <c r="G5971">
        <v>42</v>
      </c>
      <c r="H5971">
        <v>6</v>
      </c>
      <c r="I5971">
        <v>3</v>
      </c>
      <c r="J5971" s="1">
        <v>428.05555555555554</v>
      </c>
      <c r="K5971" s="1">
        <f>Sales_Data[[#This Row],[Order Quantity]]*Sales_Data[[#This Row],[Unit Price]]</f>
        <v>1284.1666666666665</v>
      </c>
      <c r="L5971" s="1">
        <v>171.22222222222223</v>
      </c>
    </row>
    <row r="5972" spans="1:12">
      <c r="A5972" t="s">
        <v>5995</v>
      </c>
      <c r="B5972" s="2">
        <v>42269</v>
      </c>
      <c r="C5972">
        <v>14</v>
      </c>
      <c r="D5972" t="s">
        <v>4</v>
      </c>
      <c r="E5972" t="s">
        <v>8168</v>
      </c>
      <c r="F5972" t="s">
        <v>8026</v>
      </c>
      <c r="G5972">
        <v>40</v>
      </c>
      <c r="H5972">
        <v>6</v>
      </c>
      <c r="I5972">
        <v>1</v>
      </c>
      <c r="J5972" s="1">
        <v>295.54444444444448</v>
      </c>
      <c r="K5972" s="1">
        <f>Sales_Data[[#This Row],[Order Quantity]]*Sales_Data[[#This Row],[Unit Price]]</f>
        <v>295.54444444444448</v>
      </c>
      <c r="L5972" s="1">
        <v>251.21277777777777</v>
      </c>
    </row>
    <row r="5973" spans="1:12">
      <c r="A5973" t="s">
        <v>5996</v>
      </c>
      <c r="B5973" s="2">
        <v>42269</v>
      </c>
      <c r="C5973">
        <v>19</v>
      </c>
      <c r="D5973" t="s">
        <v>2</v>
      </c>
      <c r="E5973" t="s">
        <v>8168</v>
      </c>
      <c r="F5973" t="s">
        <v>8028</v>
      </c>
      <c r="G5973">
        <v>55</v>
      </c>
      <c r="H5973">
        <v>8</v>
      </c>
      <c r="I5973">
        <v>3</v>
      </c>
      <c r="J5973" s="1">
        <v>97.522222222222226</v>
      </c>
      <c r="K5973" s="1">
        <f>Sales_Data[[#This Row],[Order Quantity]]*Sales_Data[[#This Row],[Unit Price]]</f>
        <v>292.56666666666666</v>
      </c>
      <c r="L5973" s="1">
        <v>39.00888888888889</v>
      </c>
    </row>
    <row r="5974" spans="1:12">
      <c r="A5974" t="s">
        <v>5997</v>
      </c>
      <c r="B5974" s="2">
        <v>42269</v>
      </c>
      <c r="C5974">
        <v>9</v>
      </c>
      <c r="D5974" t="s">
        <v>2</v>
      </c>
      <c r="E5974" t="s">
        <v>8168</v>
      </c>
      <c r="F5974" t="s">
        <v>8027</v>
      </c>
      <c r="G5974">
        <v>26</v>
      </c>
      <c r="H5974">
        <v>4</v>
      </c>
      <c r="I5974">
        <v>2</v>
      </c>
      <c r="J5974" s="1">
        <v>192.06666666666669</v>
      </c>
      <c r="K5974" s="1">
        <f>Sales_Data[[#This Row],[Order Quantity]]*Sales_Data[[#This Row],[Unit Price]]</f>
        <v>384.13333333333338</v>
      </c>
      <c r="L5974" s="1">
        <v>80.668000000000006</v>
      </c>
    </row>
    <row r="5975" spans="1:12">
      <c r="A5975" t="s">
        <v>5998</v>
      </c>
      <c r="B5975" s="2">
        <v>42269</v>
      </c>
      <c r="C5975">
        <v>3</v>
      </c>
      <c r="D5975" t="s">
        <v>4</v>
      </c>
      <c r="E5975" t="s">
        <v>8168</v>
      </c>
      <c r="F5975" t="s">
        <v>8027</v>
      </c>
      <c r="G5975">
        <v>7</v>
      </c>
      <c r="H5975">
        <v>1</v>
      </c>
      <c r="I5975">
        <v>6</v>
      </c>
      <c r="J5975" s="1">
        <v>270.97777777777782</v>
      </c>
      <c r="K5975" s="1">
        <f>Sales_Data[[#This Row],[Order Quantity]]*Sales_Data[[#This Row],[Unit Price]]</f>
        <v>1625.8666666666668</v>
      </c>
      <c r="L5975" s="1">
        <v>214.07244444444447</v>
      </c>
    </row>
    <row r="5976" spans="1:12">
      <c r="A5976" t="s">
        <v>5999</v>
      </c>
      <c r="B5976" s="2">
        <v>42270</v>
      </c>
      <c r="C5976">
        <v>17</v>
      </c>
      <c r="D5976" t="s">
        <v>4</v>
      </c>
      <c r="E5976" t="s">
        <v>8168</v>
      </c>
      <c r="F5976" t="s">
        <v>8025</v>
      </c>
      <c r="G5976">
        <v>48</v>
      </c>
      <c r="H5976">
        <v>7</v>
      </c>
      <c r="I5976">
        <v>3</v>
      </c>
      <c r="J5976" s="1">
        <v>23.077777777777779</v>
      </c>
      <c r="K5976" s="1">
        <f>Sales_Data[[#This Row],[Order Quantity]]*Sales_Data[[#This Row],[Unit Price]]</f>
        <v>69.233333333333334</v>
      </c>
      <c r="L5976" s="1">
        <v>9.4618888888888879</v>
      </c>
    </row>
    <row r="5977" spans="1:12">
      <c r="A5977" t="s">
        <v>6000</v>
      </c>
      <c r="B5977" s="2">
        <v>42270</v>
      </c>
      <c r="C5977">
        <v>18</v>
      </c>
      <c r="D5977" t="s">
        <v>4</v>
      </c>
      <c r="E5977" t="s">
        <v>8168</v>
      </c>
      <c r="F5977" t="s">
        <v>8025</v>
      </c>
      <c r="G5977">
        <v>53</v>
      </c>
      <c r="H5977">
        <v>8</v>
      </c>
      <c r="I5977">
        <v>7</v>
      </c>
      <c r="J5977" s="1">
        <v>203.23333333333335</v>
      </c>
      <c r="K5977" s="1">
        <f>Sales_Data[[#This Row],[Order Quantity]]*Sales_Data[[#This Row],[Unit Price]]</f>
        <v>1422.6333333333334</v>
      </c>
      <c r="L5977" s="1">
        <v>111.77833333333335</v>
      </c>
    </row>
    <row r="5978" spans="1:12">
      <c r="A5978" t="s">
        <v>6001</v>
      </c>
      <c r="B5978" s="2">
        <v>42270</v>
      </c>
      <c r="C5978">
        <v>16</v>
      </c>
      <c r="D5978" t="s">
        <v>2</v>
      </c>
      <c r="E5978" t="s">
        <v>8168</v>
      </c>
      <c r="F5978" t="s">
        <v>8025</v>
      </c>
      <c r="G5978">
        <v>45</v>
      </c>
      <c r="H5978">
        <v>7</v>
      </c>
      <c r="I5978">
        <v>6</v>
      </c>
      <c r="J5978" s="1">
        <v>559.82222222222231</v>
      </c>
      <c r="K5978" s="1">
        <f>Sales_Data[[#This Row],[Order Quantity]]*Sales_Data[[#This Row],[Unit Price]]</f>
        <v>3358.9333333333338</v>
      </c>
      <c r="L5978" s="1">
        <v>419.86666666666667</v>
      </c>
    </row>
    <row r="5979" spans="1:12">
      <c r="A5979" t="s">
        <v>6002</v>
      </c>
      <c r="B5979" s="2">
        <v>42271</v>
      </c>
      <c r="C5979">
        <v>16</v>
      </c>
      <c r="D5979" t="s">
        <v>4</v>
      </c>
      <c r="E5979" t="s">
        <v>8168</v>
      </c>
      <c r="F5979" t="s">
        <v>8025</v>
      </c>
      <c r="G5979">
        <v>47</v>
      </c>
      <c r="H5979">
        <v>7</v>
      </c>
      <c r="I5979">
        <v>3</v>
      </c>
      <c r="J5979" s="1">
        <v>436.98888888888888</v>
      </c>
      <c r="K5979" s="1">
        <f>Sales_Data[[#This Row],[Order Quantity]]*Sales_Data[[#This Row],[Unit Price]]</f>
        <v>1310.9666666666667</v>
      </c>
      <c r="L5979" s="1">
        <v>314.63200000000001</v>
      </c>
    </row>
    <row r="5980" spans="1:12">
      <c r="A5980" t="s">
        <v>6003</v>
      </c>
      <c r="B5980" s="2">
        <v>42271</v>
      </c>
      <c r="C5980">
        <v>20</v>
      </c>
      <c r="D5980" t="s">
        <v>2</v>
      </c>
      <c r="E5980" t="s">
        <v>8168</v>
      </c>
      <c r="F5980" t="s">
        <v>8028</v>
      </c>
      <c r="G5980">
        <v>58</v>
      </c>
      <c r="H5980">
        <v>8</v>
      </c>
      <c r="I5980">
        <v>5</v>
      </c>
      <c r="J5980" s="1">
        <v>691.58888888888896</v>
      </c>
      <c r="K5980" s="1">
        <f>Sales_Data[[#This Row],[Order Quantity]]*Sales_Data[[#This Row],[Unit Price]]</f>
        <v>3457.9444444444448</v>
      </c>
      <c r="L5980" s="1">
        <v>497.94400000000002</v>
      </c>
    </row>
    <row r="5981" spans="1:12">
      <c r="A5981" t="s">
        <v>6004</v>
      </c>
      <c r="B5981" s="2">
        <v>42271</v>
      </c>
      <c r="C5981">
        <v>19</v>
      </c>
      <c r="D5981" t="s">
        <v>2</v>
      </c>
      <c r="E5981" t="s">
        <v>8168</v>
      </c>
      <c r="F5981" t="s">
        <v>8028</v>
      </c>
      <c r="G5981">
        <v>55</v>
      </c>
      <c r="H5981">
        <v>8</v>
      </c>
      <c r="I5981">
        <v>3</v>
      </c>
      <c r="J5981" s="1">
        <v>265.76666666666665</v>
      </c>
      <c r="K5981" s="1">
        <f>Sales_Data[[#This Row],[Order Quantity]]*Sales_Data[[#This Row],[Unit Price]]</f>
        <v>797.3</v>
      </c>
      <c r="L5981" s="1">
        <v>207.29800000000003</v>
      </c>
    </row>
    <row r="5982" spans="1:12">
      <c r="A5982" t="s">
        <v>6005</v>
      </c>
      <c r="B5982" s="2">
        <v>42271</v>
      </c>
      <c r="C5982">
        <v>4</v>
      </c>
      <c r="D5982" t="s">
        <v>4</v>
      </c>
      <c r="E5982" t="s">
        <v>8168</v>
      </c>
      <c r="F5982" t="s">
        <v>8027</v>
      </c>
      <c r="G5982">
        <v>10</v>
      </c>
      <c r="H5982">
        <v>2</v>
      </c>
      <c r="I5982">
        <v>9</v>
      </c>
      <c r="J5982" s="1">
        <v>245.66666666666666</v>
      </c>
      <c r="K5982" s="1">
        <f>Sales_Data[[#This Row],[Order Quantity]]*Sales_Data[[#This Row],[Unit Price]]</f>
        <v>2211</v>
      </c>
      <c r="L5982" s="1">
        <v>206.36</v>
      </c>
    </row>
    <row r="5983" spans="1:12">
      <c r="A5983" t="s">
        <v>6006</v>
      </c>
      <c r="B5983" s="2">
        <v>42272</v>
      </c>
      <c r="C5983">
        <v>6</v>
      </c>
      <c r="D5983" t="s">
        <v>2</v>
      </c>
      <c r="E5983" t="s">
        <v>8168</v>
      </c>
      <c r="F5983" t="s">
        <v>8027</v>
      </c>
      <c r="G5983">
        <v>17</v>
      </c>
      <c r="H5983">
        <v>3</v>
      </c>
      <c r="I5983">
        <v>2</v>
      </c>
      <c r="J5983" s="1">
        <v>121.34444444444446</v>
      </c>
      <c r="K5983" s="1">
        <f>Sales_Data[[#This Row],[Order Quantity]]*Sales_Data[[#This Row],[Unit Price]]</f>
        <v>242.68888888888893</v>
      </c>
      <c r="L5983" s="1">
        <v>64.312555555555562</v>
      </c>
    </row>
    <row r="5984" spans="1:12">
      <c r="A5984" t="s">
        <v>6007</v>
      </c>
      <c r="B5984" s="2">
        <v>42272</v>
      </c>
      <c r="C5984">
        <v>15</v>
      </c>
      <c r="D5984" t="s">
        <v>3</v>
      </c>
      <c r="E5984" t="s">
        <v>8168</v>
      </c>
      <c r="F5984" t="s">
        <v>8025</v>
      </c>
      <c r="G5984">
        <v>42</v>
      </c>
      <c r="H5984">
        <v>6</v>
      </c>
      <c r="I5984">
        <v>2</v>
      </c>
      <c r="J5984" s="1">
        <v>707.22222222222217</v>
      </c>
      <c r="K5984" s="1">
        <f>Sales_Data[[#This Row],[Order Quantity]]*Sales_Data[[#This Row],[Unit Price]]</f>
        <v>1414.4444444444443</v>
      </c>
      <c r="L5984" s="1">
        <v>509.20000000000005</v>
      </c>
    </row>
    <row r="5985" spans="1:12">
      <c r="A5985" t="s">
        <v>6008</v>
      </c>
      <c r="B5985" s="2">
        <v>42272</v>
      </c>
      <c r="C5985">
        <v>8</v>
      </c>
      <c r="D5985" t="s">
        <v>4</v>
      </c>
      <c r="E5985" t="s">
        <v>8168</v>
      </c>
      <c r="F5985" t="s">
        <v>8027</v>
      </c>
      <c r="G5985">
        <v>23</v>
      </c>
      <c r="H5985">
        <v>4</v>
      </c>
      <c r="I5985">
        <v>8</v>
      </c>
      <c r="J5985" s="1">
        <v>193.55555555555554</v>
      </c>
      <c r="K5985" s="1">
        <f>Sales_Data[[#This Row],[Order Quantity]]*Sales_Data[[#This Row],[Unit Price]]</f>
        <v>1548.4444444444443</v>
      </c>
      <c r="L5985" s="1">
        <v>162.58666666666667</v>
      </c>
    </row>
    <row r="5986" spans="1:12">
      <c r="A5986" t="s">
        <v>6009</v>
      </c>
      <c r="B5986" s="2">
        <v>42273</v>
      </c>
      <c r="C5986">
        <v>5</v>
      </c>
      <c r="D5986" t="s">
        <v>3</v>
      </c>
      <c r="E5986" t="s">
        <v>8168</v>
      </c>
      <c r="F5986" t="s">
        <v>8027</v>
      </c>
      <c r="G5986">
        <v>15</v>
      </c>
      <c r="H5986">
        <v>2</v>
      </c>
      <c r="I5986">
        <v>4</v>
      </c>
      <c r="J5986" s="1">
        <v>29.033333333333335</v>
      </c>
      <c r="K5986" s="1">
        <f>Sales_Data[[#This Row],[Order Quantity]]*Sales_Data[[#This Row],[Unit Price]]</f>
        <v>116.13333333333334</v>
      </c>
      <c r="L5986" s="1">
        <v>18.291</v>
      </c>
    </row>
    <row r="5987" spans="1:12">
      <c r="A5987" t="s">
        <v>6010</v>
      </c>
      <c r="B5987" s="2">
        <v>42273</v>
      </c>
      <c r="C5987">
        <v>1</v>
      </c>
      <c r="D5987" t="s">
        <v>2</v>
      </c>
      <c r="E5987" t="s">
        <v>8168</v>
      </c>
      <c r="F5987" t="s">
        <v>8027</v>
      </c>
      <c r="G5987">
        <v>2</v>
      </c>
      <c r="H5987">
        <v>1</v>
      </c>
      <c r="I5987">
        <v>3</v>
      </c>
      <c r="J5987" s="1">
        <v>440.71111111111111</v>
      </c>
      <c r="K5987" s="1">
        <f>Sales_Data[[#This Row],[Order Quantity]]*Sales_Data[[#This Row],[Unit Price]]</f>
        <v>1322.1333333333332</v>
      </c>
      <c r="L5987" s="1">
        <v>189.50577777777778</v>
      </c>
    </row>
    <row r="5988" spans="1:12">
      <c r="A5988" t="s">
        <v>6011</v>
      </c>
      <c r="B5988" s="2">
        <v>42274</v>
      </c>
      <c r="C5988">
        <v>16</v>
      </c>
      <c r="D5988" t="s">
        <v>4</v>
      </c>
      <c r="E5988" t="s">
        <v>8168</v>
      </c>
      <c r="F5988" t="s">
        <v>8025</v>
      </c>
      <c r="G5988">
        <v>47</v>
      </c>
      <c r="H5988">
        <v>7</v>
      </c>
      <c r="I5988">
        <v>1</v>
      </c>
      <c r="J5988" s="1">
        <v>446.66666666666669</v>
      </c>
      <c r="K5988" s="1">
        <f>Sales_Data[[#This Row],[Order Quantity]]*Sales_Data[[#This Row],[Unit Price]]</f>
        <v>446.66666666666669</v>
      </c>
      <c r="L5988" s="1">
        <v>241.20000000000002</v>
      </c>
    </row>
    <row r="5989" spans="1:12">
      <c r="A5989" t="s">
        <v>6012</v>
      </c>
      <c r="B5989" s="2">
        <v>42274</v>
      </c>
      <c r="C5989">
        <v>12</v>
      </c>
      <c r="D5989" t="s">
        <v>2</v>
      </c>
      <c r="E5989" t="s">
        <v>8168</v>
      </c>
      <c r="F5989" t="s">
        <v>8026</v>
      </c>
      <c r="G5989">
        <v>35</v>
      </c>
      <c r="H5989">
        <v>5</v>
      </c>
      <c r="I5989">
        <v>5</v>
      </c>
      <c r="J5989" s="1">
        <v>124.32222222222224</v>
      </c>
      <c r="K5989" s="1">
        <f>Sales_Data[[#This Row],[Order Quantity]]*Sales_Data[[#This Row],[Unit Price]]</f>
        <v>621.6111111111112</v>
      </c>
      <c r="L5989" s="1">
        <v>73.350111111111119</v>
      </c>
    </row>
    <row r="5990" spans="1:12">
      <c r="A5990" t="s">
        <v>6013</v>
      </c>
      <c r="B5990" s="2">
        <v>42274</v>
      </c>
      <c r="C5990">
        <v>10</v>
      </c>
      <c r="D5990" t="s">
        <v>4</v>
      </c>
      <c r="E5990" t="s">
        <v>8168</v>
      </c>
      <c r="F5990" t="s">
        <v>8026</v>
      </c>
      <c r="G5990">
        <v>29</v>
      </c>
      <c r="H5990">
        <v>4</v>
      </c>
      <c r="I5990">
        <v>9</v>
      </c>
      <c r="J5990" s="1">
        <v>92.311111111111117</v>
      </c>
      <c r="K5990" s="1">
        <f>Sales_Data[[#This Row],[Order Quantity]]*Sales_Data[[#This Row],[Unit Price]]</f>
        <v>830.80000000000007</v>
      </c>
      <c r="L5990" s="1">
        <v>65.540888888888901</v>
      </c>
    </row>
    <row r="5991" spans="1:12">
      <c r="A5991" t="s">
        <v>6014</v>
      </c>
      <c r="B5991" s="2">
        <v>42274</v>
      </c>
      <c r="C5991">
        <v>19</v>
      </c>
      <c r="D5991" t="s">
        <v>4</v>
      </c>
      <c r="E5991" t="s">
        <v>8168</v>
      </c>
      <c r="F5991" t="s">
        <v>8028</v>
      </c>
      <c r="G5991">
        <v>54</v>
      </c>
      <c r="H5991">
        <v>8</v>
      </c>
      <c r="I5991">
        <v>6</v>
      </c>
      <c r="J5991" s="1">
        <v>19.355555555555558</v>
      </c>
      <c r="K5991" s="1">
        <f>Sales_Data[[#This Row],[Order Quantity]]*Sales_Data[[#This Row],[Unit Price]]</f>
        <v>116.13333333333335</v>
      </c>
      <c r="L5991" s="1">
        <v>9.6777777777777789</v>
      </c>
    </row>
    <row r="5992" spans="1:12">
      <c r="A5992" t="s">
        <v>6015</v>
      </c>
      <c r="B5992" s="2">
        <v>42274</v>
      </c>
      <c r="C5992">
        <v>9</v>
      </c>
      <c r="D5992" t="s">
        <v>4</v>
      </c>
      <c r="E5992" t="s">
        <v>8168</v>
      </c>
      <c r="F5992" t="s">
        <v>8027</v>
      </c>
      <c r="G5992">
        <v>26</v>
      </c>
      <c r="H5992">
        <v>4</v>
      </c>
      <c r="I5992">
        <v>7</v>
      </c>
      <c r="J5992" s="1">
        <v>349.14444444444445</v>
      </c>
      <c r="K5992" s="1">
        <f>Sales_Data[[#This Row],[Order Quantity]]*Sales_Data[[#This Row],[Unit Price]]</f>
        <v>2444.0111111111109</v>
      </c>
      <c r="L5992" s="1">
        <v>289.78988888888887</v>
      </c>
    </row>
    <row r="5993" spans="1:12">
      <c r="A5993" t="s">
        <v>6016</v>
      </c>
      <c r="B5993" s="2">
        <v>42275</v>
      </c>
      <c r="C5993">
        <v>16</v>
      </c>
      <c r="D5993" t="s">
        <v>2</v>
      </c>
      <c r="E5993" t="s">
        <v>8168</v>
      </c>
      <c r="F5993" t="s">
        <v>8025</v>
      </c>
      <c r="G5993">
        <v>45</v>
      </c>
      <c r="H5993">
        <v>7</v>
      </c>
      <c r="I5993">
        <v>4</v>
      </c>
      <c r="J5993" s="1">
        <v>125.06666666666668</v>
      </c>
      <c r="K5993" s="1">
        <f>Sales_Data[[#This Row],[Order Quantity]]*Sales_Data[[#This Row],[Unit Price]]</f>
        <v>500.26666666666671</v>
      </c>
      <c r="L5993" s="1">
        <v>76.290666666666681</v>
      </c>
    </row>
    <row r="5994" spans="1:12">
      <c r="A5994" t="s">
        <v>6017</v>
      </c>
      <c r="B5994" s="2">
        <v>42275</v>
      </c>
      <c r="C5994">
        <v>17</v>
      </c>
      <c r="D5994" t="s">
        <v>4</v>
      </c>
      <c r="E5994" t="s">
        <v>8168</v>
      </c>
      <c r="F5994" t="s">
        <v>8025</v>
      </c>
      <c r="G5994">
        <v>50</v>
      </c>
      <c r="H5994">
        <v>7</v>
      </c>
      <c r="I5994">
        <v>6</v>
      </c>
      <c r="J5994" s="1">
        <v>686.37777777777785</v>
      </c>
      <c r="K5994" s="1">
        <f>Sales_Data[[#This Row],[Order Quantity]]*Sales_Data[[#This Row],[Unit Price]]</f>
        <v>4118.2666666666673</v>
      </c>
      <c r="L5994" s="1">
        <v>562.82977777777774</v>
      </c>
    </row>
    <row r="5995" spans="1:12">
      <c r="A5995" t="s">
        <v>6018</v>
      </c>
      <c r="B5995" s="2">
        <v>42275</v>
      </c>
      <c r="C5995">
        <v>9</v>
      </c>
      <c r="D5995" t="s">
        <v>4</v>
      </c>
      <c r="E5995" t="s">
        <v>8168</v>
      </c>
      <c r="F5995" t="s">
        <v>8027</v>
      </c>
      <c r="G5995">
        <v>24</v>
      </c>
      <c r="H5995">
        <v>4</v>
      </c>
      <c r="I5995">
        <v>5</v>
      </c>
      <c r="J5995" s="1">
        <v>133.25555555555556</v>
      </c>
      <c r="K5995" s="1">
        <f>Sales_Data[[#This Row],[Order Quantity]]*Sales_Data[[#This Row],[Unit Price]]</f>
        <v>666.27777777777783</v>
      </c>
      <c r="L5995" s="1">
        <v>87.948666666666668</v>
      </c>
    </row>
    <row r="5996" spans="1:12">
      <c r="A5996" t="s">
        <v>6019</v>
      </c>
      <c r="B5996" s="2">
        <v>42275</v>
      </c>
      <c r="C5996">
        <v>12</v>
      </c>
      <c r="D5996" t="s">
        <v>4</v>
      </c>
      <c r="E5996" t="s">
        <v>8168</v>
      </c>
      <c r="F5996" t="s">
        <v>8026</v>
      </c>
      <c r="G5996">
        <v>34</v>
      </c>
      <c r="H5996">
        <v>5</v>
      </c>
      <c r="I5996">
        <v>7</v>
      </c>
      <c r="J5996" s="1">
        <v>87.1</v>
      </c>
      <c r="K5996" s="1">
        <f>Sales_Data[[#This Row],[Order Quantity]]*Sales_Data[[#This Row],[Unit Price]]</f>
        <v>609.69999999999993</v>
      </c>
      <c r="L5996" s="1">
        <v>71.421999999999983</v>
      </c>
    </row>
    <row r="5997" spans="1:12">
      <c r="A5997" t="s">
        <v>6020</v>
      </c>
      <c r="B5997" s="2">
        <v>42275</v>
      </c>
      <c r="C5997">
        <v>19</v>
      </c>
      <c r="D5997" t="s">
        <v>2</v>
      </c>
      <c r="E5997" t="s">
        <v>8168</v>
      </c>
      <c r="F5997" t="s">
        <v>8028</v>
      </c>
      <c r="G5997">
        <v>56</v>
      </c>
      <c r="H5997">
        <v>8</v>
      </c>
      <c r="I5997">
        <v>9</v>
      </c>
      <c r="J5997" s="1">
        <v>29.777777777777779</v>
      </c>
      <c r="K5997" s="1">
        <f>Sales_Data[[#This Row],[Order Quantity]]*Sales_Data[[#This Row],[Unit Price]]</f>
        <v>268</v>
      </c>
      <c r="L5997" s="1">
        <v>22.035555555555554</v>
      </c>
    </row>
    <row r="5998" spans="1:12">
      <c r="A5998" t="s">
        <v>6021</v>
      </c>
      <c r="B5998" s="2">
        <v>42275</v>
      </c>
      <c r="C5998">
        <v>16</v>
      </c>
      <c r="D5998" t="s">
        <v>4</v>
      </c>
      <c r="E5998" t="s">
        <v>8168</v>
      </c>
      <c r="F5998" t="s">
        <v>8025</v>
      </c>
      <c r="G5998">
        <v>47</v>
      </c>
      <c r="H5998">
        <v>7</v>
      </c>
      <c r="I5998">
        <v>1</v>
      </c>
      <c r="J5998" s="1">
        <v>223.33333333333334</v>
      </c>
      <c r="K5998" s="1">
        <f>Sales_Data[[#This Row],[Order Quantity]]*Sales_Data[[#This Row],[Unit Price]]</f>
        <v>223.33333333333334</v>
      </c>
      <c r="L5998" s="1">
        <v>154.1</v>
      </c>
    </row>
    <row r="5999" spans="1:12">
      <c r="A5999" t="s">
        <v>6022</v>
      </c>
      <c r="B5999" s="2">
        <v>42275</v>
      </c>
      <c r="C5999">
        <v>8</v>
      </c>
      <c r="D5999" t="s">
        <v>4</v>
      </c>
      <c r="E5999" t="s">
        <v>8168</v>
      </c>
      <c r="F5999" t="s">
        <v>8027</v>
      </c>
      <c r="G5999">
        <v>23</v>
      </c>
      <c r="H5999">
        <v>4</v>
      </c>
      <c r="I5999">
        <v>3</v>
      </c>
      <c r="J5999" s="1">
        <v>441.45555555555552</v>
      </c>
      <c r="K5999" s="1">
        <f>Sales_Data[[#This Row],[Order Quantity]]*Sales_Data[[#This Row],[Unit Price]]</f>
        <v>1324.3666666666666</v>
      </c>
      <c r="L5999" s="1">
        <v>375.23722222222221</v>
      </c>
    </row>
    <row r="6000" spans="1:12">
      <c r="A6000" t="s">
        <v>6023</v>
      </c>
      <c r="B6000" s="2">
        <v>42275</v>
      </c>
      <c r="C6000">
        <v>9</v>
      </c>
      <c r="D6000" t="s">
        <v>2</v>
      </c>
      <c r="E6000" t="s">
        <v>8168</v>
      </c>
      <c r="F6000" t="s">
        <v>8027</v>
      </c>
      <c r="G6000">
        <v>26</v>
      </c>
      <c r="H6000">
        <v>4</v>
      </c>
      <c r="I6000">
        <v>9</v>
      </c>
      <c r="J6000" s="1">
        <v>128.04444444444445</v>
      </c>
      <c r="K6000" s="1">
        <f>Sales_Data[[#This Row],[Order Quantity]]*Sales_Data[[#This Row],[Unit Price]]</f>
        <v>1152.4000000000001</v>
      </c>
      <c r="L6000" s="1">
        <v>76.826666666666668</v>
      </c>
    </row>
    <row r="6001" spans="1:12">
      <c r="A6001" t="s">
        <v>6024</v>
      </c>
      <c r="B6001" s="2">
        <v>42276</v>
      </c>
      <c r="C6001">
        <v>6</v>
      </c>
      <c r="D6001" t="s">
        <v>4</v>
      </c>
      <c r="E6001" t="s">
        <v>8168</v>
      </c>
      <c r="F6001" t="s">
        <v>8027</v>
      </c>
      <c r="G6001">
        <v>16</v>
      </c>
      <c r="H6001">
        <v>3</v>
      </c>
      <c r="I6001">
        <v>7</v>
      </c>
      <c r="J6001" s="1">
        <v>123.57777777777778</v>
      </c>
      <c r="K6001" s="1">
        <f>Sales_Data[[#This Row],[Order Quantity]]*Sales_Data[[#This Row],[Unit Price]]</f>
        <v>865.04444444444448</v>
      </c>
      <c r="L6001" s="1">
        <v>61.788888888888891</v>
      </c>
    </row>
    <row r="6002" spans="1:12">
      <c r="A6002" t="s">
        <v>6025</v>
      </c>
      <c r="B6002" s="2">
        <v>42276</v>
      </c>
      <c r="C6002">
        <v>10</v>
      </c>
      <c r="D6002" t="s">
        <v>4</v>
      </c>
      <c r="E6002" t="s">
        <v>8168</v>
      </c>
      <c r="F6002" t="s">
        <v>8027</v>
      </c>
      <c r="G6002">
        <v>27</v>
      </c>
      <c r="H6002">
        <v>4</v>
      </c>
      <c r="I6002">
        <v>8</v>
      </c>
      <c r="J6002" s="1">
        <v>690.1</v>
      </c>
      <c r="K6002" s="1">
        <f>Sales_Data[[#This Row],[Order Quantity]]*Sales_Data[[#This Row],[Unit Price]]</f>
        <v>5520.8</v>
      </c>
      <c r="L6002" s="1">
        <v>372.65400000000005</v>
      </c>
    </row>
    <row r="6003" spans="1:12">
      <c r="A6003" t="s">
        <v>6026</v>
      </c>
      <c r="B6003" s="2">
        <v>42276</v>
      </c>
      <c r="C6003">
        <v>16</v>
      </c>
      <c r="D6003" t="s">
        <v>2</v>
      </c>
      <c r="E6003" t="s">
        <v>8168</v>
      </c>
      <c r="F6003" t="s">
        <v>8025</v>
      </c>
      <c r="G6003">
        <v>45</v>
      </c>
      <c r="H6003">
        <v>7</v>
      </c>
      <c r="I6003">
        <v>6</v>
      </c>
      <c r="J6003" s="1">
        <v>101.24444444444445</v>
      </c>
      <c r="K6003" s="1">
        <f>Sales_Data[[#This Row],[Order Quantity]]*Sales_Data[[#This Row],[Unit Price]]</f>
        <v>607.4666666666667</v>
      </c>
      <c r="L6003" s="1">
        <v>83.020444444444436</v>
      </c>
    </row>
    <row r="6004" spans="1:12">
      <c r="A6004" t="s">
        <v>6027</v>
      </c>
      <c r="B6004" s="2">
        <v>42276</v>
      </c>
      <c r="C6004">
        <v>8</v>
      </c>
      <c r="D6004" t="s">
        <v>2</v>
      </c>
      <c r="E6004" t="s">
        <v>8168</v>
      </c>
      <c r="F6004" t="s">
        <v>8027</v>
      </c>
      <c r="G6004">
        <v>21</v>
      </c>
      <c r="H6004">
        <v>3</v>
      </c>
      <c r="I6004">
        <v>1</v>
      </c>
      <c r="J6004" s="1">
        <v>20.100000000000001</v>
      </c>
      <c r="K6004" s="1">
        <f>Sales_Data[[#This Row],[Order Quantity]]*Sales_Data[[#This Row],[Unit Price]]</f>
        <v>20.100000000000001</v>
      </c>
      <c r="L6004" s="1">
        <v>16.281000000000002</v>
      </c>
    </row>
    <row r="6005" spans="1:12">
      <c r="A6005" t="s">
        <v>6028</v>
      </c>
      <c r="B6005" s="2">
        <v>42277</v>
      </c>
      <c r="C6005">
        <v>10</v>
      </c>
      <c r="D6005" t="s">
        <v>2</v>
      </c>
      <c r="E6005" t="s">
        <v>8168</v>
      </c>
      <c r="F6005" t="s">
        <v>8026</v>
      </c>
      <c r="G6005">
        <v>29</v>
      </c>
      <c r="H6005">
        <v>4</v>
      </c>
      <c r="I6005">
        <v>3</v>
      </c>
      <c r="J6005" s="1">
        <v>444.43333333333334</v>
      </c>
      <c r="K6005" s="1">
        <f>Sales_Data[[#This Row],[Order Quantity]]*Sales_Data[[#This Row],[Unit Price]]</f>
        <v>1333.3</v>
      </c>
      <c r="L6005" s="1">
        <v>235.54966666666667</v>
      </c>
    </row>
    <row r="6006" spans="1:12">
      <c r="A6006" t="s">
        <v>6029</v>
      </c>
      <c r="B6006" s="2">
        <v>42277</v>
      </c>
      <c r="C6006">
        <v>3</v>
      </c>
      <c r="D6006" t="s">
        <v>3</v>
      </c>
      <c r="E6006" t="s">
        <v>8168</v>
      </c>
      <c r="F6006" t="s">
        <v>8027</v>
      </c>
      <c r="G6006">
        <v>7</v>
      </c>
      <c r="H6006">
        <v>1</v>
      </c>
      <c r="I6006">
        <v>9</v>
      </c>
      <c r="J6006" s="1">
        <v>210.67777777777781</v>
      </c>
      <c r="K6006" s="1">
        <f>Sales_Data[[#This Row],[Order Quantity]]*Sales_Data[[#This Row],[Unit Price]]</f>
        <v>1896.1000000000004</v>
      </c>
      <c r="L6006" s="1">
        <v>86.37788888888889</v>
      </c>
    </row>
    <row r="6007" spans="1:12">
      <c r="A6007" t="s">
        <v>6030</v>
      </c>
      <c r="B6007" s="2">
        <v>42277</v>
      </c>
      <c r="C6007">
        <v>2</v>
      </c>
      <c r="D6007" t="s">
        <v>4</v>
      </c>
      <c r="E6007" t="s">
        <v>8168</v>
      </c>
      <c r="F6007" t="s">
        <v>8027</v>
      </c>
      <c r="G6007">
        <v>5</v>
      </c>
      <c r="H6007">
        <v>1</v>
      </c>
      <c r="I6007">
        <v>9</v>
      </c>
      <c r="J6007" s="1">
        <v>431.77777777777777</v>
      </c>
      <c r="K6007" s="1">
        <f>Sales_Data[[#This Row],[Order Quantity]]*Sales_Data[[#This Row],[Unit Price]]</f>
        <v>3886</v>
      </c>
      <c r="L6007" s="1">
        <v>228.8422222222222</v>
      </c>
    </row>
    <row r="6008" spans="1:12">
      <c r="A6008" t="s">
        <v>6031</v>
      </c>
      <c r="B6008" s="2">
        <v>42277</v>
      </c>
      <c r="C6008">
        <v>18</v>
      </c>
      <c r="D6008" t="s">
        <v>4</v>
      </c>
      <c r="E6008" t="s">
        <v>8168</v>
      </c>
      <c r="F6008" t="s">
        <v>8025</v>
      </c>
      <c r="G6008">
        <v>52</v>
      </c>
      <c r="H6008">
        <v>8</v>
      </c>
      <c r="I6008">
        <v>7</v>
      </c>
      <c r="J6008" s="1">
        <v>591.83333333333337</v>
      </c>
      <c r="K6008" s="1">
        <f>Sales_Data[[#This Row],[Order Quantity]]*Sales_Data[[#This Row],[Unit Price]]</f>
        <v>4142.8333333333339</v>
      </c>
      <c r="L6008" s="1">
        <v>337.34499999999997</v>
      </c>
    </row>
    <row r="6009" spans="1:12">
      <c r="A6009" t="s">
        <v>6032</v>
      </c>
      <c r="B6009" s="2">
        <v>42277</v>
      </c>
      <c r="C6009">
        <v>16</v>
      </c>
      <c r="D6009" t="s">
        <v>2</v>
      </c>
      <c r="E6009" t="s">
        <v>8168</v>
      </c>
      <c r="F6009" t="s">
        <v>8025</v>
      </c>
      <c r="G6009">
        <v>46</v>
      </c>
      <c r="H6009">
        <v>7</v>
      </c>
      <c r="I6009">
        <v>8</v>
      </c>
      <c r="J6009" s="1">
        <v>26.055555555555557</v>
      </c>
      <c r="K6009" s="1">
        <f>Sales_Data[[#This Row],[Order Quantity]]*Sales_Data[[#This Row],[Unit Price]]</f>
        <v>208.44444444444446</v>
      </c>
      <c r="L6009" s="1">
        <v>14.07</v>
      </c>
    </row>
    <row r="6010" spans="1:12">
      <c r="A6010" t="s">
        <v>6033</v>
      </c>
      <c r="B6010" s="2">
        <v>42277</v>
      </c>
      <c r="C6010">
        <v>18</v>
      </c>
      <c r="D6010" t="s">
        <v>4</v>
      </c>
      <c r="E6010" t="s">
        <v>8168</v>
      </c>
      <c r="F6010" t="s">
        <v>8025</v>
      </c>
      <c r="G6010">
        <v>50</v>
      </c>
      <c r="H6010">
        <v>7</v>
      </c>
      <c r="I6010">
        <v>4</v>
      </c>
      <c r="J6010" s="1">
        <v>271.72222222222223</v>
      </c>
      <c r="K6010" s="1">
        <f>Sales_Data[[#This Row],[Order Quantity]]*Sales_Data[[#This Row],[Unit Price]]</f>
        <v>1086.8888888888889</v>
      </c>
      <c r="L6010" s="1">
        <v>108.6888888888889</v>
      </c>
    </row>
    <row r="6011" spans="1:12">
      <c r="A6011" t="s">
        <v>6034</v>
      </c>
      <c r="B6011" s="2">
        <v>42278</v>
      </c>
      <c r="C6011">
        <v>6</v>
      </c>
      <c r="D6011" t="s">
        <v>4</v>
      </c>
      <c r="E6011" t="s">
        <v>8168</v>
      </c>
      <c r="F6011" t="s">
        <v>8027</v>
      </c>
      <c r="G6011">
        <v>18</v>
      </c>
      <c r="H6011">
        <v>3</v>
      </c>
      <c r="I6011">
        <v>3</v>
      </c>
      <c r="J6011" s="1">
        <v>26.055555555555557</v>
      </c>
      <c r="K6011" s="1">
        <f>Sales_Data[[#This Row],[Order Quantity]]*Sales_Data[[#This Row],[Unit Price]]</f>
        <v>78.166666666666671</v>
      </c>
      <c r="L6011" s="1">
        <v>17.196666666666669</v>
      </c>
    </row>
    <row r="6012" spans="1:12">
      <c r="A6012" t="s">
        <v>6035</v>
      </c>
      <c r="B6012" s="2">
        <v>42278</v>
      </c>
      <c r="C6012">
        <v>3</v>
      </c>
      <c r="D6012" t="s">
        <v>3</v>
      </c>
      <c r="E6012" t="s">
        <v>8168</v>
      </c>
      <c r="F6012" t="s">
        <v>8027</v>
      </c>
      <c r="G6012">
        <v>8</v>
      </c>
      <c r="H6012">
        <v>1</v>
      </c>
      <c r="I6012">
        <v>8</v>
      </c>
      <c r="J6012" s="1">
        <v>245.66666666666666</v>
      </c>
      <c r="K6012" s="1">
        <f>Sales_Data[[#This Row],[Order Quantity]]*Sales_Data[[#This Row],[Unit Price]]</f>
        <v>1965.3333333333333</v>
      </c>
      <c r="L6012" s="1">
        <v>135.11666666666667</v>
      </c>
    </row>
    <row r="6013" spans="1:12">
      <c r="A6013" t="s">
        <v>6036</v>
      </c>
      <c r="B6013" s="2">
        <v>42278</v>
      </c>
      <c r="C6013">
        <v>14</v>
      </c>
      <c r="D6013" t="s">
        <v>4</v>
      </c>
      <c r="E6013" t="s">
        <v>8168</v>
      </c>
      <c r="F6013" t="s">
        <v>8026</v>
      </c>
      <c r="G6013">
        <v>40</v>
      </c>
      <c r="H6013">
        <v>6</v>
      </c>
      <c r="I6013">
        <v>2</v>
      </c>
      <c r="J6013" s="1">
        <v>620.86666666666667</v>
      </c>
      <c r="K6013" s="1">
        <f>Sales_Data[[#This Row],[Order Quantity]]*Sales_Data[[#This Row],[Unit Price]]</f>
        <v>1241.7333333333333</v>
      </c>
      <c r="L6013" s="1">
        <v>335.26800000000003</v>
      </c>
    </row>
    <row r="6014" spans="1:12">
      <c r="A6014" t="s">
        <v>6037</v>
      </c>
      <c r="B6014" s="2">
        <v>42279</v>
      </c>
      <c r="C6014">
        <v>12</v>
      </c>
      <c r="D6014" t="s">
        <v>4</v>
      </c>
      <c r="E6014" t="s">
        <v>8168</v>
      </c>
      <c r="F6014" t="s">
        <v>8026</v>
      </c>
      <c r="G6014">
        <v>35</v>
      </c>
      <c r="H6014">
        <v>5</v>
      </c>
      <c r="I6014">
        <v>4</v>
      </c>
      <c r="J6014" s="1">
        <v>292.56666666666666</v>
      </c>
      <c r="K6014" s="1">
        <f>Sales_Data[[#This Row],[Order Quantity]]*Sales_Data[[#This Row],[Unit Price]]</f>
        <v>1170.2666666666667</v>
      </c>
      <c r="L6014" s="1">
        <v>178.46566666666664</v>
      </c>
    </row>
    <row r="6015" spans="1:12">
      <c r="A6015" t="s">
        <v>6038</v>
      </c>
      <c r="B6015" s="2">
        <v>42279</v>
      </c>
      <c r="C6015">
        <v>1</v>
      </c>
      <c r="D6015" t="s">
        <v>4</v>
      </c>
      <c r="E6015" t="s">
        <v>8168</v>
      </c>
      <c r="F6015" t="s">
        <v>8027</v>
      </c>
      <c r="G6015">
        <v>3</v>
      </c>
      <c r="H6015">
        <v>1</v>
      </c>
      <c r="I6015">
        <v>6</v>
      </c>
      <c r="J6015" s="1">
        <v>439.22222222222223</v>
      </c>
      <c r="K6015" s="1">
        <f>Sales_Data[[#This Row],[Order Quantity]]*Sales_Data[[#This Row],[Unit Price]]</f>
        <v>2635.3333333333335</v>
      </c>
      <c r="L6015" s="1">
        <v>373.33888888888885</v>
      </c>
    </row>
    <row r="6016" spans="1:12">
      <c r="A6016" t="s">
        <v>6039</v>
      </c>
      <c r="B6016" s="2">
        <v>42279</v>
      </c>
      <c r="C6016">
        <v>6</v>
      </c>
      <c r="D6016" t="s">
        <v>4</v>
      </c>
      <c r="E6016" t="s">
        <v>8168</v>
      </c>
      <c r="F6016" t="s">
        <v>8027</v>
      </c>
      <c r="G6016">
        <v>16</v>
      </c>
      <c r="H6016">
        <v>3</v>
      </c>
      <c r="I6016">
        <v>2</v>
      </c>
      <c r="J6016" s="1">
        <v>119.11111111111111</v>
      </c>
      <c r="K6016" s="1">
        <f>Sales_Data[[#This Row],[Order Quantity]]*Sales_Data[[#This Row],[Unit Price]]</f>
        <v>238.22222222222223</v>
      </c>
      <c r="L6016" s="1">
        <v>91.715555555555568</v>
      </c>
    </row>
    <row r="6017" spans="1:12">
      <c r="A6017" t="s">
        <v>6040</v>
      </c>
      <c r="B6017" s="2">
        <v>42280</v>
      </c>
      <c r="C6017">
        <v>9</v>
      </c>
      <c r="D6017" t="s">
        <v>2</v>
      </c>
      <c r="E6017" t="s">
        <v>8168</v>
      </c>
      <c r="F6017" t="s">
        <v>8027</v>
      </c>
      <c r="G6017">
        <v>24</v>
      </c>
      <c r="H6017">
        <v>4</v>
      </c>
      <c r="I6017">
        <v>1</v>
      </c>
      <c r="J6017" s="1">
        <v>260.55555555555554</v>
      </c>
      <c r="K6017" s="1">
        <f>Sales_Data[[#This Row],[Order Quantity]]*Sales_Data[[#This Row],[Unit Price]]</f>
        <v>260.55555555555554</v>
      </c>
      <c r="L6017" s="1">
        <v>211.05</v>
      </c>
    </row>
    <row r="6018" spans="1:12">
      <c r="A6018" t="s">
        <v>6041</v>
      </c>
      <c r="B6018" s="2">
        <v>42280</v>
      </c>
      <c r="C6018">
        <v>5</v>
      </c>
      <c r="D6018" t="s">
        <v>4</v>
      </c>
      <c r="E6018" t="s">
        <v>8168</v>
      </c>
      <c r="F6018" t="s">
        <v>8027</v>
      </c>
      <c r="G6018">
        <v>13</v>
      </c>
      <c r="H6018">
        <v>2</v>
      </c>
      <c r="I6018">
        <v>2</v>
      </c>
      <c r="J6018" s="1">
        <v>282.88888888888891</v>
      </c>
      <c r="K6018" s="1">
        <f>Sales_Data[[#This Row],[Order Quantity]]*Sales_Data[[#This Row],[Unit Price]]</f>
        <v>565.77777777777783</v>
      </c>
      <c r="L6018" s="1">
        <v>229.14000000000001</v>
      </c>
    </row>
    <row r="6019" spans="1:12">
      <c r="A6019" t="s">
        <v>6042</v>
      </c>
      <c r="B6019" s="2">
        <v>42280</v>
      </c>
      <c r="C6019">
        <v>20</v>
      </c>
      <c r="D6019" t="s">
        <v>2</v>
      </c>
      <c r="E6019" t="s">
        <v>8168</v>
      </c>
      <c r="F6019" t="s">
        <v>8028</v>
      </c>
      <c r="G6019">
        <v>56</v>
      </c>
      <c r="H6019">
        <v>8</v>
      </c>
      <c r="I6019">
        <v>3</v>
      </c>
      <c r="J6019" s="1">
        <v>276.18888888888893</v>
      </c>
      <c r="K6019" s="1">
        <f>Sales_Data[[#This Row],[Order Quantity]]*Sales_Data[[#This Row],[Unit Price]]</f>
        <v>828.56666666666683</v>
      </c>
      <c r="L6019" s="1">
        <v>143.61822222222224</v>
      </c>
    </row>
    <row r="6020" spans="1:12">
      <c r="A6020" t="s">
        <v>6043</v>
      </c>
      <c r="B6020" s="2">
        <v>42280</v>
      </c>
      <c r="C6020">
        <v>9</v>
      </c>
      <c r="D6020" t="s">
        <v>2</v>
      </c>
      <c r="E6020" t="s">
        <v>8168</v>
      </c>
      <c r="F6020" t="s">
        <v>8027</v>
      </c>
      <c r="G6020">
        <v>25</v>
      </c>
      <c r="H6020">
        <v>4</v>
      </c>
      <c r="I6020">
        <v>1</v>
      </c>
      <c r="J6020" s="1">
        <v>249.38888888888889</v>
      </c>
      <c r="K6020" s="1">
        <f>Sales_Data[[#This Row],[Order Quantity]]*Sales_Data[[#This Row],[Unit Price]]</f>
        <v>249.38888888888889</v>
      </c>
      <c r="L6020" s="1">
        <v>154.62111111111111</v>
      </c>
    </row>
    <row r="6021" spans="1:12">
      <c r="A6021" t="s">
        <v>6044</v>
      </c>
      <c r="B6021" s="2">
        <v>42281</v>
      </c>
      <c r="C6021">
        <v>8</v>
      </c>
      <c r="D6021" t="s">
        <v>2</v>
      </c>
      <c r="E6021" t="s">
        <v>8168</v>
      </c>
      <c r="F6021" t="s">
        <v>8027</v>
      </c>
      <c r="G6021">
        <v>23</v>
      </c>
      <c r="H6021">
        <v>4</v>
      </c>
      <c r="I6021">
        <v>6</v>
      </c>
      <c r="J6021" s="1">
        <v>265.76666666666665</v>
      </c>
      <c r="K6021" s="1">
        <f>Sales_Data[[#This Row],[Order Quantity]]*Sales_Data[[#This Row],[Unit Price]]</f>
        <v>1594.6</v>
      </c>
      <c r="L6021" s="1">
        <v>170.09066666666666</v>
      </c>
    </row>
    <row r="6022" spans="1:12">
      <c r="A6022" t="s">
        <v>6045</v>
      </c>
      <c r="B6022" s="2">
        <v>42281</v>
      </c>
      <c r="C6022">
        <v>2</v>
      </c>
      <c r="D6022" t="s">
        <v>2</v>
      </c>
      <c r="E6022" t="s">
        <v>8168</v>
      </c>
      <c r="F6022" t="s">
        <v>8027</v>
      </c>
      <c r="G6022">
        <v>4</v>
      </c>
      <c r="H6022">
        <v>1</v>
      </c>
      <c r="I6022">
        <v>8</v>
      </c>
      <c r="J6022" s="1">
        <v>115.38888888888889</v>
      </c>
      <c r="K6022" s="1">
        <f>Sales_Data[[#This Row],[Order Quantity]]*Sales_Data[[#This Row],[Unit Price]]</f>
        <v>923.11111111111109</v>
      </c>
      <c r="L6022" s="1">
        <v>63.463888888888896</v>
      </c>
    </row>
    <row r="6023" spans="1:12">
      <c r="A6023" t="s">
        <v>6046</v>
      </c>
      <c r="B6023" s="2">
        <v>42281</v>
      </c>
      <c r="C6023">
        <v>7</v>
      </c>
      <c r="D6023" t="s">
        <v>3</v>
      </c>
      <c r="E6023" t="s">
        <v>8168</v>
      </c>
      <c r="F6023" t="s">
        <v>8027</v>
      </c>
      <c r="G6023">
        <v>21</v>
      </c>
      <c r="H6023">
        <v>3</v>
      </c>
      <c r="I6023">
        <v>5</v>
      </c>
      <c r="J6023" s="1">
        <v>212.91111111111113</v>
      </c>
      <c r="K6023" s="1">
        <f>Sales_Data[[#This Row],[Order Quantity]]*Sales_Data[[#This Row],[Unit Price]]</f>
        <v>1064.5555555555557</v>
      </c>
      <c r="L6023" s="1">
        <v>121.35933333333332</v>
      </c>
    </row>
    <row r="6024" spans="1:12">
      <c r="A6024" t="s">
        <v>6047</v>
      </c>
      <c r="B6024" s="2">
        <v>42281</v>
      </c>
      <c r="C6024">
        <v>16</v>
      </c>
      <c r="D6024" t="s">
        <v>2</v>
      </c>
      <c r="E6024" t="s">
        <v>8168</v>
      </c>
      <c r="F6024" t="s">
        <v>8025</v>
      </c>
      <c r="G6024">
        <v>46</v>
      </c>
      <c r="H6024">
        <v>7</v>
      </c>
      <c r="I6024">
        <v>1</v>
      </c>
      <c r="J6024" s="1">
        <v>303.73333333333335</v>
      </c>
      <c r="K6024" s="1">
        <f>Sales_Data[[#This Row],[Order Quantity]]*Sales_Data[[#This Row],[Unit Price]]</f>
        <v>303.73333333333335</v>
      </c>
      <c r="L6024" s="1">
        <v>167.05333333333334</v>
      </c>
    </row>
    <row r="6025" spans="1:12">
      <c r="A6025" t="s">
        <v>6048</v>
      </c>
      <c r="B6025" s="2">
        <v>42281</v>
      </c>
      <c r="C6025">
        <v>20</v>
      </c>
      <c r="D6025" t="s">
        <v>4</v>
      </c>
      <c r="E6025" t="s">
        <v>8168</v>
      </c>
      <c r="F6025" t="s">
        <v>8028</v>
      </c>
      <c r="G6025">
        <v>57</v>
      </c>
      <c r="H6025">
        <v>8</v>
      </c>
      <c r="I6025">
        <v>3</v>
      </c>
      <c r="J6025" s="1">
        <v>122.08888888888889</v>
      </c>
      <c r="K6025" s="1">
        <f>Sales_Data[[#This Row],[Order Quantity]]*Sales_Data[[#This Row],[Unit Price]]</f>
        <v>366.26666666666665</v>
      </c>
      <c r="L6025" s="1">
        <v>96.450222222222223</v>
      </c>
    </row>
    <row r="6026" spans="1:12">
      <c r="A6026" t="s">
        <v>6049</v>
      </c>
      <c r="B6026" s="2">
        <v>42281</v>
      </c>
      <c r="C6026">
        <v>12</v>
      </c>
      <c r="D6026" t="s">
        <v>4</v>
      </c>
      <c r="E6026" t="s">
        <v>8168</v>
      </c>
      <c r="F6026" t="s">
        <v>8026</v>
      </c>
      <c r="G6026">
        <v>35</v>
      </c>
      <c r="H6026">
        <v>5</v>
      </c>
      <c r="I6026">
        <v>8</v>
      </c>
      <c r="J6026" s="1">
        <v>201.74444444444444</v>
      </c>
      <c r="K6026" s="1">
        <f>Sales_Data[[#This Row],[Order Quantity]]*Sales_Data[[#This Row],[Unit Price]]</f>
        <v>1613.9555555555555</v>
      </c>
      <c r="L6026" s="1">
        <v>80.697777777777787</v>
      </c>
    </row>
    <row r="6027" spans="1:12">
      <c r="A6027" t="s">
        <v>6050</v>
      </c>
      <c r="B6027" s="2">
        <v>42282</v>
      </c>
      <c r="C6027">
        <v>2</v>
      </c>
      <c r="D6027" t="s">
        <v>2</v>
      </c>
      <c r="E6027" t="s">
        <v>8168</v>
      </c>
      <c r="F6027" t="s">
        <v>8027</v>
      </c>
      <c r="G6027">
        <v>5</v>
      </c>
      <c r="H6027">
        <v>1</v>
      </c>
      <c r="I6027">
        <v>3</v>
      </c>
      <c r="J6027" s="1">
        <v>121.34444444444446</v>
      </c>
      <c r="K6027" s="1">
        <f>Sales_Data[[#This Row],[Order Quantity]]*Sales_Data[[#This Row],[Unit Price]]</f>
        <v>364.03333333333342</v>
      </c>
      <c r="L6027" s="1">
        <v>78.873888888888899</v>
      </c>
    </row>
    <row r="6028" spans="1:12">
      <c r="A6028" t="s">
        <v>6051</v>
      </c>
      <c r="B6028" s="2">
        <v>42282</v>
      </c>
      <c r="C6028">
        <v>17</v>
      </c>
      <c r="D6028" t="s">
        <v>4</v>
      </c>
      <c r="E6028" t="s">
        <v>8168</v>
      </c>
      <c r="F6028" t="s">
        <v>8025</v>
      </c>
      <c r="G6028">
        <v>48</v>
      </c>
      <c r="H6028">
        <v>7</v>
      </c>
      <c r="I6028">
        <v>1</v>
      </c>
      <c r="J6028" s="1">
        <v>125.8111111111111</v>
      </c>
      <c r="K6028" s="1">
        <f>Sales_Data[[#This Row],[Order Quantity]]*Sales_Data[[#This Row],[Unit Price]]</f>
        <v>125.8111111111111</v>
      </c>
      <c r="L6028" s="1">
        <v>67.938000000000002</v>
      </c>
    </row>
    <row r="6029" spans="1:12">
      <c r="A6029" t="s">
        <v>6052</v>
      </c>
      <c r="B6029" s="2">
        <v>42282</v>
      </c>
      <c r="C6029">
        <v>10</v>
      </c>
      <c r="D6029" t="s">
        <v>2</v>
      </c>
      <c r="E6029" t="s">
        <v>8168</v>
      </c>
      <c r="F6029" t="s">
        <v>8026</v>
      </c>
      <c r="G6029">
        <v>29</v>
      </c>
      <c r="H6029">
        <v>4</v>
      </c>
      <c r="I6029">
        <v>6</v>
      </c>
      <c r="J6029" s="1">
        <v>293.31111111111113</v>
      </c>
      <c r="K6029" s="1">
        <f>Sales_Data[[#This Row],[Order Quantity]]*Sales_Data[[#This Row],[Unit Price]]</f>
        <v>1759.8666666666668</v>
      </c>
      <c r="L6029" s="1">
        <v>187.71911111111115</v>
      </c>
    </row>
    <row r="6030" spans="1:12">
      <c r="A6030" t="s">
        <v>6053</v>
      </c>
      <c r="B6030" s="2">
        <v>42282</v>
      </c>
      <c r="C6030">
        <v>9</v>
      </c>
      <c r="D6030" t="s">
        <v>4</v>
      </c>
      <c r="E6030" t="s">
        <v>8168</v>
      </c>
      <c r="F6030" t="s">
        <v>8027</v>
      </c>
      <c r="G6030">
        <v>25</v>
      </c>
      <c r="H6030">
        <v>4</v>
      </c>
      <c r="I6030">
        <v>8</v>
      </c>
      <c r="J6030" s="1">
        <v>444.43333333333334</v>
      </c>
      <c r="K6030" s="1">
        <f>Sales_Data[[#This Row],[Order Quantity]]*Sales_Data[[#This Row],[Unit Price]]</f>
        <v>3555.4666666666667</v>
      </c>
      <c r="L6030" s="1">
        <v>244.43833333333336</v>
      </c>
    </row>
    <row r="6031" spans="1:12">
      <c r="A6031" t="s">
        <v>6054</v>
      </c>
      <c r="B6031" s="2">
        <v>42282</v>
      </c>
      <c r="C6031">
        <v>14</v>
      </c>
      <c r="D6031" t="s">
        <v>2</v>
      </c>
      <c r="E6031" t="s">
        <v>8168</v>
      </c>
      <c r="F6031" t="s">
        <v>8026</v>
      </c>
      <c r="G6031">
        <v>40</v>
      </c>
      <c r="H6031">
        <v>6</v>
      </c>
      <c r="I6031">
        <v>4</v>
      </c>
      <c r="J6031" s="1">
        <v>416.14444444444445</v>
      </c>
      <c r="K6031" s="1">
        <f>Sales_Data[[#This Row],[Order Quantity]]*Sales_Data[[#This Row],[Unit Price]]</f>
        <v>1664.5777777777778</v>
      </c>
      <c r="L6031" s="1">
        <v>312.10833333333335</v>
      </c>
    </row>
    <row r="6032" spans="1:12">
      <c r="A6032" t="s">
        <v>6055</v>
      </c>
      <c r="B6032" s="2">
        <v>42283</v>
      </c>
      <c r="C6032">
        <v>20</v>
      </c>
      <c r="D6032" t="s">
        <v>4</v>
      </c>
      <c r="E6032" t="s">
        <v>8168</v>
      </c>
      <c r="F6032" t="s">
        <v>8028</v>
      </c>
      <c r="G6032">
        <v>56</v>
      </c>
      <c r="H6032">
        <v>8</v>
      </c>
      <c r="I6032">
        <v>5</v>
      </c>
      <c r="J6032" s="1">
        <v>586.62222222222226</v>
      </c>
      <c r="K6032" s="1">
        <f>Sales_Data[[#This Row],[Order Quantity]]*Sales_Data[[#This Row],[Unit Price]]</f>
        <v>2933.1111111111113</v>
      </c>
      <c r="L6032" s="1">
        <v>351.97333333333336</v>
      </c>
    </row>
    <row r="6033" spans="1:12">
      <c r="A6033" t="s">
        <v>6056</v>
      </c>
      <c r="B6033" s="2">
        <v>42283</v>
      </c>
      <c r="C6033">
        <v>10</v>
      </c>
      <c r="D6033" t="s">
        <v>2</v>
      </c>
      <c r="E6033" t="s">
        <v>8168</v>
      </c>
      <c r="F6033" t="s">
        <v>8026</v>
      </c>
      <c r="G6033">
        <v>29</v>
      </c>
      <c r="H6033">
        <v>4</v>
      </c>
      <c r="I6033">
        <v>6</v>
      </c>
      <c r="J6033" s="1">
        <v>111.66666666666667</v>
      </c>
      <c r="K6033" s="1">
        <f>Sales_Data[[#This Row],[Order Quantity]]*Sales_Data[[#This Row],[Unit Price]]</f>
        <v>670</v>
      </c>
      <c r="L6033" s="1">
        <v>51.366666666666667</v>
      </c>
    </row>
    <row r="6034" spans="1:12">
      <c r="A6034" t="s">
        <v>6057</v>
      </c>
      <c r="B6034" s="2">
        <v>42283</v>
      </c>
      <c r="C6034">
        <v>9</v>
      </c>
      <c r="D6034" t="s">
        <v>2</v>
      </c>
      <c r="E6034" t="s">
        <v>8168</v>
      </c>
      <c r="F6034" t="s">
        <v>8027</v>
      </c>
      <c r="G6034">
        <v>26</v>
      </c>
      <c r="H6034">
        <v>4</v>
      </c>
      <c r="I6034">
        <v>4</v>
      </c>
      <c r="J6034" s="1">
        <v>431.03333333333336</v>
      </c>
      <c r="K6034" s="1">
        <f>Sales_Data[[#This Row],[Order Quantity]]*Sales_Data[[#This Row],[Unit Price]]</f>
        <v>1724.1333333333334</v>
      </c>
      <c r="L6034" s="1">
        <v>349.137</v>
      </c>
    </row>
    <row r="6035" spans="1:12">
      <c r="A6035" t="s">
        <v>6058</v>
      </c>
      <c r="B6035" s="2">
        <v>42283</v>
      </c>
      <c r="C6035">
        <v>16</v>
      </c>
      <c r="D6035" t="s">
        <v>2</v>
      </c>
      <c r="E6035" t="s">
        <v>8168</v>
      </c>
      <c r="F6035" t="s">
        <v>8025</v>
      </c>
      <c r="G6035">
        <v>46</v>
      </c>
      <c r="H6035">
        <v>7</v>
      </c>
      <c r="I6035">
        <v>4</v>
      </c>
      <c r="J6035" s="1">
        <v>395.3</v>
      </c>
      <c r="K6035" s="1">
        <f>Sales_Data[[#This Row],[Order Quantity]]*Sales_Data[[#This Row],[Unit Price]]</f>
        <v>1581.2</v>
      </c>
      <c r="L6035" s="1">
        <v>189.74400000000003</v>
      </c>
    </row>
    <row r="6036" spans="1:12">
      <c r="A6036" t="s">
        <v>6059</v>
      </c>
      <c r="B6036" s="2">
        <v>42283</v>
      </c>
      <c r="C6036">
        <v>8</v>
      </c>
      <c r="D6036" t="s">
        <v>2</v>
      </c>
      <c r="E6036" t="s">
        <v>8168</v>
      </c>
      <c r="F6036" t="s">
        <v>8027</v>
      </c>
      <c r="G6036">
        <v>21</v>
      </c>
      <c r="H6036">
        <v>3</v>
      </c>
      <c r="I6036">
        <v>5</v>
      </c>
      <c r="J6036" s="1">
        <v>631.28888888888889</v>
      </c>
      <c r="K6036" s="1">
        <f>Sales_Data[[#This Row],[Order Quantity]]*Sales_Data[[#This Row],[Unit Price]]</f>
        <v>3156.4444444444443</v>
      </c>
      <c r="L6036" s="1">
        <v>536.59555555555562</v>
      </c>
    </row>
    <row r="6037" spans="1:12">
      <c r="A6037" t="s">
        <v>6060</v>
      </c>
      <c r="B6037" s="2">
        <v>42283</v>
      </c>
      <c r="C6037">
        <v>6</v>
      </c>
      <c r="D6037" t="s">
        <v>4</v>
      </c>
      <c r="E6037" t="s">
        <v>8168</v>
      </c>
      <c r="F6037" t="s">
        <v>8027</v>
      </c>
      <c r="G6037">
        <v>17</v>
      </c>
      <c r="H6037">
        <v>3</v>
      </c>
      <c r="I6037">
        <v>4</v>
      </c>
      <c r="J6037" s="1">
        <v>429.54444444444448</v>
      </c>
      <c r="K6037" s="1">
        <f>Sales_Data[[#This Row],[Order Quantity]]*Sales_Data[[#This Row],[Unit Price]]</f>
        <v>1718.1777777777779</v>
      </c>
      <c r="L6037" s="1">
        <v>231.95400000000004</v>
      </c>
    </row>
    <row r="6038" spans="1:12">
      <c r="A6038" t="s">
        <v>6061</v>
      </c>
      <c r="B6038" s="2">
        <v>42283</v>
      </c>
      <c r="C6038">
        <v>7</v>
      </c>
      <c r="D6038" t="s">
        <v>3</v>
      </c>
      <c r="E6038" t="s">
        <v>8168</v>
      </c>
      <c r="F6038" t="s">
        <v>8027</v>
      </c>
      <c r="G6038">
        <v>18</v>
      </c>
      <c r="H6038">
        <v>3</v>
      </c>
      <c r="I6038">
        <v>7</v>
      </c>
      <c r="J6038" s="1">
        <v>296.28888888888889</v>
      </c>
      <c r="K6038" s="1">
        <f>Sales_Data[[#This Row],[Order Quantity]]*Sales_Data[[#This Row],[Unit Price]]</f>
        <v>2074.0222222222224</v>
      </c>
      <c r="L6038" s="1">
        <v>121.47844444444442</v>
      </c>
    </row>
    <row r="6039" spans="1:12">
      <c r="A6039" t="s">
        <v>6062</v>
      </c>
      <c r="B6039" s="2">
        <v>42284</v>
      </c>
      <c r="C6039">
        <v>16</v>
      </c>
      <c r="D6039" t="s">
        <v>2</v>
      </c>
      <c r="E6039" t="s">
        <v>8168</v>
      </c>
      <c r="F6039" t="s">
        <v>8025</v>
      </c>
      <c r="G6039">
        <v>45</v>
      </c>
      <c r="H6039">
        <v>7</v>
      </c>
      <c r="I6039">
        <v>3</v>
      </c>
      <c r="J6039" s="1">
        <v>655.8555555555555</v>
      </c>
      <c r="K6039" s="1">
        <f>Sales_Data[[#This Row],[Order Quantity]]*Sales_Data[[#This Row],[Unit Price]]</f>
        <v>1967.5666666666666</v>
      </c>
      <c r="L6039" s="1">
        <v>268.90077777777776</v>
      </c>
    </row>
    <row r="6040" spans="1:12">
      <c r="A6040" t="s">
        <v>6063</v>
      </c>
      <c r="B6040" s="2">
        <v>42284</v>
      </c>
      <c r="C6040">
        <v>1</v>
      </c>
      <c r="D6040" t="s">
        <v>2</v>
      </c>
      <c r="E6040" t="s">
        <v>8168</v>
      </c>
      <c r="F6040" t="s">
        <v>8027</v>
      </c>
      <c r="G6040">
        <v>2</v>
      </c>
      <c r="H6040">
        <v>1</v>
      </c>
      <c r="I6040">
        <v>4</v>
      </c>
      <c r="J6040" s="1">
        <v>429.54444444444448</v>
      </c>
      <c r="K6040" s="1">
        <f>Sales_Data[[#This Row],[Order Quantity]]*Sales_Data[[#This Row],[Unit Price]]</f>
        <v>1718.1777777777779</v>
      </c>
      <c r="L6040" s="1">
        <v>188.99955555555556</v>
      </c>
    </row>
    <row r="6041" spans="1:12">
      <c r="A6041" t="s">
        <v>6064</v>
      </c>
      <c r="B6041" s="2">
        <v>42284</v>
      </c>
      <c r="C6041">
        <v>14</v>
      </c>
      <c r="D6041" t="s">
        <v>4</v>
      </c>
      <c r="E6041" t="s">
        <v>8168</v>
      </c>
      <c r="F6041" t="s">
        <v>8026</v>
      </c>
      <c r="G6041">
        <v>40</v>
      </c>
      <c r="H6041">
        <v>6</v>
      </c>
      <c r="I6041">
        <v>8</v>
      </c>
      <c r="J6041" s="1">
        <v>248.64444444444447</v>
      </c>
      <c r="K6041" s="1">
        <f>Sales_Data[[#This Row],[Order Quantity]]*Sales_Data[[#This Row],[Unit Price]]</f>
        <v>1989.1555555555558</v>
      </c>
      <c r="L6041" s="1">
        <v>139.24088888888889</v>
      </c>
    </row>
    <row r="6042" spans="1:12">
      <c r="A6042" t="s">
        <v>6065</v>
      </c>
      <c r="B6042" s="2">
        <v>42285</v>
      </c>
      <c r="C6042">
        <v>3</v>
      </c>
      <c r="D6042" t="s">
        <v>4</v>
      </c>
      <c r="E6042" t="s">
        <v>8168</v>
      </c>
      <c r="F6042" t="s">
        <v>8027</v>
      </c>
      <c r="G6042">
        <v>7</v>
      </c>
      <c r="H6042">
        <v>1</v>
      </c>
      <c r="I6042">
        <v>8</v>
      </c>
      <c r="J6042" s="1">
        <v>122.08888888888889</v>
      </c>
      <c r="K6042" s="1">
        <f>Sales_Data[[#This Row],[Order Quantity]]*Sales_Data[[#This Row],[Unit Price]]</f>
        <v>976.71111111111111</v>
      </c>
      <c r="L6042" s="1">
        <v>62.265333333333338</v>
      </c>
    </row>
    <row r="6043" spans="1:12">
      <c r="A6043" t="s">
        <v>6066</v>
      </c>
      <c r="B6043" s="2">
        <v>42285</v>
      </c>
      <c r="C6043">
        <v>12</v>
      </c>
      <c r="D6043" t="s">
        <v>2</v>
      </c>
      <c r="E6043" t="s">
        <v>8168</v>
      </c>
      <c r="F6043" t="s">
        <v>8026</v>
      </c>
      <c r="G6043">
        <v>35</v>
      </c>
      <c r="H6043">
        <v>5</v>
      </c>
      <c r="I6043">
        <v>3</v>
      </c>
      <c r="J6043" s="1">
        <v>187.60000000000002</v>
      </c>
      <c r="K6043" s="1">
        <f>Sales_Data[[#This Row],[Order Quantity]]*Sales_Data[[#This Row],[Unit Price]]</f>
        <v>562.80000000000007</v>
      </c>
      <c r="L6043" s="1">
        <v>135.072</v>
      </c>
    </row>
    <row r="6044" spans="1:12">
      <c r="A6044" t="s">
        <v>6067</v>
      </c>
      <c r="B6044" s="2">
        <v>42285</v>
      </c>
      <c r="C6044">
        <v>3</v>
      </c>
      <c r="D6044" t="s">
        <v>2</v>
      </c>
      <c r="E6044" t="s">
        <v>8168</v>
      </c>
      <c r="F6044" t="s">
        <v>8027</v>
      </c>
      <c r="G6044">
        <v>8</v>
      </c>
      <c r="H6044">
        <v>2</v>
      </c>
      <c r="I6044">
        <v>9</v>
      </c>
      <c r="J6044" s="1">
        <v>376.68888888888893</v>
      </c>
      <c r="K6044" s="1">
        <f>Sales_Data[[#This Row],[Order Quantity]]*Sales_Data[[#This Row],[Unit Price]]</f>
        <v>3390.2000000000003</v>
      </c>
      <c r="L6044" s="1">
        <v>218.47955555555555</v>
      </c>
    </row>
    <row r="6045" spans="1:12">
      <c r="A6045" t="s">
        <v>6068</v>
      </c>
      <c r="B6045" s="2">
        <v>42285</v>
      </c>
      <c r="C6045">
        <v>1</v>
      </c>
      <c r="D6045" t="s">
        <v>4</v>
      </c>
      <c r="E6045" t="s">
        <v>8168</v>
      </c>
      <c r="F6045" t="s">
        <v>8027</v>
      </c>
      <c r="G6045">
        <v>3</v>
      </c>
      <c r="H6045">
        <v>1</v>
      </c>
      <c r="I6045">
        <v>6</v>
      </c>
      <c r="J6045" s="1">
        <v>260.55555555555554</v>
      </c>
      <c r="K6045" s="1">
        <f>Sales_Data[[#This Row],[Order Quantity]]*Sales_Data[[#This Row],[Unit Price]]</f>
        <v>1563.3333333333333</v>
      </c>
      <c r="L6045" s="1">
        <v>192.8111111111111</v>
      </c>
    </row>
    <row r="6046" spans="1:12">
      <c r="A6046" t="s">
        <v>6069</v>
      </c>
      <c r="B6046" s="2">
        <v>42286</v>
      </c>
      <c r="C6046">
        <v>8</v>
      </c>
      <c r="D6046" t="s">
        <v>3</v>
      </c>
      <c r="E6046" t="s">
        <v>8168</v>
      </c>
      <c r="F6046" t="s">
        <v>8027</v>
      </c>
      <c r="G6046">
        <v>24</v>
      </c>
      <c r="H6046">
        <v>4</v>
      </c>
      <c r="I6046">
        <v>6</v>
      </c>
      <c r="J6046" s="1">
        <v>84.12222222222222</v>
      </c>
      <c r="K6046" s="1">
        <f>Sales_Data[[#This Row],[Order Quantity]]*Sales_Data[[#This Row],[Unit Price]]</f>
        <v>504.73333333333335</v>
      </c>
      <c r="L6046" s="1">
        <v>44.584777777777781</v>
      </c>
    </row>
    <row r="6047" spans="1:12">
      <c r="A6047" t="s">
        <v>6070</v>
      </c>
      <c r="B6047" s="2">
        <v>42286</v>
      </c>
      <c r="C6047">
        <v>20</v>
      </c>
      <c r="D6047" t="s">
        <v>2</v>
      </c>
      <c r="E6047" t="s">
        <v>8168</v>
      </c>
      <c r="F6047" t="s">
        <v>8028</v>
      </c>
      <c r="G6047">
        <v>56</v>
      </c>
      <c r="H6047">
        <v>8</v>
      </c>
      <c r="I6047">
        <v>5</v>
      </c>
      <c r="J6047" s="1">
        <v>119.85555555555555</v>
      </c>
      <c r="K6047" s="1">
        <f>Sales_Data[[#This Row],[Order Quantity]]*Sales_Data[[#This Row],[Unit Price]]</f>
        <v>599.27777777777783</v>
      </c>
      <c r="L6047" s="1">
        <v>49.140777777777778</v>
      </c>
    </row>
    <row r="6048" spans="1:12">
      <c r="A6048" t="s">
        <v>6071</v>
      </c>
      <c r="B6048" s="2">
        <v>42286</v>
      </c>
      <c r="C6048">
        <v>11</v>
      </c>
      <c r="D6048" t="s">
        <v>4</v>
      </c>
      <c r="E6048" t="s">
        <v>8168</v>
      </c>
      <c r="F6048" t="s">
        <v>8026</v>
      </c>
      <c r="G6048">
        <v>32</v>
      </c>
      <c r="H6048">
        <v>5</v>
      </c>
      <c r="I6048">
        <v>9</v>
      </c>
      <c r="J6048" s="1">
        <v>279.16666666666669</v>
      </c>
      <c r="K6048" s="1">
        <f>Sales_Data[[#This Row],[Order Quantity]]*Sales_Data[[#This Row],[Unit Price]]</f>
        <v>2512.5</v>
      </c>
      <c r="L6048" s="1">
        <v>136.79166666666666</v>
      </c>
    </row>
    <row r="6049" spans="1:12">
      <c r="A6049" t="s">
        <v>6072</v>
      </c>
      <c r="B6049" s="2">
        <v>42287</v>
      </c>
      <c r="C6049">
        <v>10</v>
      </c>
      <c r="D6049" t="s">
        <v>4</v>
      </c>
      <c r="E6049" t="s">
        <v>8168</v>
      </c>
      <c r="F6049" t="s">
        <v>8026</v>
      </c>
      <c r="G6049">
        <v>28</v>
      </c>
      <c r="H6049">
        <v>4</v>
      </c>
      <c r="I6049">
        <v>2</v>
      </c>
      <c r="J6049" s="1">
        <v>116.87777777777779</v>
      </c>
      <c r="K6049" s="1">
        <f>Sales_Data[[#This Row],[Order Quantity]]*Sales_Data[[#This Row],[Unit Price]]</f>
        <v>233.75555555555559</v>
      </c>
      <c r="L6049" s="1">
        <v>60.776444444444451</v>
      </c>
    </row>
    <row r="6050" spans="1:12">
      <c r="A6050" t="s">
        <v>6073</v>
      </c>
      <c r="B6050" s="2">
        <v>42287</v>
      </c>
      <c r="C6050">
        <v>7</v>
      </c>
      <c r="D6050" t="s">
        <v>3</v>
      </c>
      <c r="E6050" t="s">
        <v>8168</v>
      </c>
      <c r="F6050" t="s">
        <v>8027</v>
      </c>
      <c r="G6050">
        <v>19</v>
      </c>
      <c r="H6050">
        <v>3</v>
      </c>
      <c r="I6050">
        <v>6</v>
      </c>
      <c r="J6050" s="1">
        <v>273.21111111111111</v>
      </c>
      <c r="K6050" s="1">
        <f>Sales_Data[[#This Row],[Order Quantity]]*Sales_Data[[#This Row],[Unit Price]]</f>
        <v>1639.2666666666667</v>
      </c>
      <c r="L6050" s="1">
        <v>139.33766666666668</v>
      </c>
    </row>
    <row r="6051" spans="1:12">
      <c r="A6051" t="s">
        <v>6074</v>
      </c>
      <c r="B6051" s="2">
        <v>42287</v>
      </c>
      <c r="C6051">
        <v>16</v>
      </c>
      <c r="D6051" t="s">
        <v>4</v>
      </c>
      <c r="E6051" t="s">
        <v>8168</v>
      </c>
      <c r="F6051" t="s">
        <v>8025</v>
      </c>
      <c r="G6051">
        <v>44</v>
      </c>
      <c r="H6051">
        <v>7</v>
      </c>
      <c r="I6051">
        <v>4</v>
      </c>
      <c r="J6051" s="1">
        <v>113.90000000000002</v>
      </c>
      <c r="K6051" s="1">
        <f>Sales_Data[[#This Row],[Order Quantity]]*Sales_Data[[#This Row],[Unit Price]]</f>
        <v>455.60000000000008</v>
      </c>
      <c r="L6051" s="1">
        <v>93.39800000000001</v>
      </c>
    </row>
    <row r="6052" spans="1:12">
      <c r="A6052" t="s">
        <v>6075</v>
      </c>
      <c r="B6052" s="2">
        <v>42288</v>
      </c>
      <c r="C6052">
        <v>15</v>
      </c>
      <c r="D6052" t="s">
        <v>4</v>
      </c>
      <c r="E6052" t="s">
        <v>8168</v>
      </c>
      <c r="F6052" t="s">
        <v>8025</v>
      </c>
      <c r="G6052">
        <v>42</v>
      </c>
      <c r="H6052">
        <v>6</v>
      </c>
      <c r="I6052">
        <v>8</v>
      </c>
      <c r="J6052" s="1">
        <v>422.1</v>
      </c>
      <c r="K6052" s="1">
        <f>Sales_Data[[#This Row],[Order Quantity]]*Sales_Data[[#This Row],[Unit Price]]</f>
        <v>3376.8</v>
      </c>
      <c r="L6052" s="1">
        <v>287.02800000000002</v>
      </c>
    </row>
    <row r="6053" spans="1:12">
      <c r="A6053" t="s">
        <v>6076</v>
      </c>
      <c r="B6053" s="2">
        <v>42288</v>
      </c>
      <c r="C6053">
        <v>9</v>
      </c>
      <c r="D6053" t="s">
        <v>4</v>
      </c>
      <c r="E6053" t="s">
        <v>8168</v>
      </c>
      <c r="F6053" t="s">
        <v>8027</v>
      </c>
      <c r="G6053">
        <v>26</v>
      </c>
      <c r="H6053">
        <v>4</v>
      </c>
      <c r="I6053">
        <v>9</v>
      </c>
      <c r="J6053" s="1">
        <v>263.53333333333336</v>
      </c>
      <c r="K6053" s="1">
        <f>Sales_Data[[#This Row],[Order Quantity]]*Sales_Data[[#This Row],[Unit Price]]</f>
        <v>2371.8000000000002</v>
      </c>
      <c r="L6053" s="1">
        <v>115.95466666666668</v>
      </c>
    </row>
    <row r="6054" spans="1:12">
      <c r="A6054" t="s">
        <v>6077</v>
      </c>
      <c r="B6054" s="2">
        <v>42288</v>
      </c>
      <c r="C6054">
        <v>2</v>
      </c>
      <c r="D6054" t="s">
        <v>4</v>
      </c>
      <c r="E6054" t="s">
        <v>8168</v>
      </c>
      <c r="F6054" t="s">
        <v>8027</v>
      </c>
      <c r="G6054">
        <v>6</v>
      </c>
      <c r="H6054">
        <v>1</v>
      </c>
      <c r="I6054">
        <v>7</v>
      </c>
      <c r="J6054" s="1">
        <v>119.85555555555555</v>
      </c>
      <c r="K6054" s="1">
        <f>Sales_Data[[#This Row],[Order Quantity]]*Sales_Data[[#This Row],[Unit Price]]</f>
        <v>838.98888888888882</v>
      </c>
      <c r="L6054" s="1">
        <v>94.685888888888897</v>
      </c>
    </row>
    <row r="6055" spans="1:12">
      <c r="A6055" t="s">
        <v>6078</v>
      </c>
      <c r="B6055" s="2">
        <v>42288</v>
      </c>
      <c r="C6055">
        <v>13</v>
      </c>
      <c r="D6055" t="s">
        <v>4</v>
      </c>
      <c r="E6055" t="s">
        <v>8168</v>
      </c>
      <c r="F6055" t="s">
        <v>8026</v>
      </c>
      <c r="G6055">
        <v>37</v>
      </c>
      <c r="H6055">
        <v>6</v>
      </c>
      <c r="I6055">
        <v>6</v>
      </c>
      <c r="J6055" s="1">
        <v>105.71111111111111</v>
      </c>
      <c r="K6055" s="1">
        <f>Sales_Data[[#This Row],[Order Quantity]]*Sales_Data[[#This Row],[Unit Price]]</f>
        <v>634.26666666666665</v>
      </c>
      <c r="L6055" s="1">
        <v>47.57</v>
      </c>
    </row>
    <row r="6056" spans="1:12">
      <c r="A6056" t="s">
        <v>6079</v>
      </c>
      <c r="B6056" s="2">
        <v>42288</v>
      </c>
      <c r="C6056">
        <v>16</v>
      </c>
      <c r="D6056" t="s">
        <v>4</v>
      </c>
      <c r="E6056" t="s">
        <v>8168</v>
      </c>
      <c r="F6056" t="s">
        <v>8025</v>
      </c>
      <c r="G6056">
        <v>45</v>
      </c>
      <c r="H6056">
        <v>7</v>
      </c>
      <c r="I6056">
        <v>9</v>
      </c>
      <c r="J6056" s="1">
        <v>138.46666666666667</v>
      </c>
      <c r="K6056" s="1">
        <f>Sales_Data[[#This Row],[Order Quantity]]*Sales_Data[[#This Row],[Unit Price]]</f>
        <v>1246.2</v>
      </c>
      <c r="L6056" s="1">
        <v>63.694666666666677</v>
      </c>
    </row>
    <row r="6057" spans="1:12">
      <c r="A6057" t="s">
        <v>6080</v>
      </c>
      <c r="B6057" s="2">
        <v>42288</v>
      </c>
      <c r="C6057">
        <v>10</v>
      </c>
      <c r="D6057" t="s">
        <v>4</v>
      </c>
      <c r="E6057" t="s">
        <v>8168</v>
      </c>
      <c r="F6057" t="s">
        <v>8026</v>
      </c>
      <c r="G6057">
        <v>28</v>
      </c>
      <c r="H6057">
        <v>4</v>
      </c>
      <c r="I6057">
        <v>3</v>
      </c>
      <c r="J6057" s="1">
        <v>203.97777777777776</v>
      </c>
      <c r="K6057" s="1">
        <f>Sales_Data[[#This Row],[Order Quantity]]*Sales_Data[[#This Row],[Unit Price]]</f>
        <v>611.93333333333328</v>
      </c>
      <c r="L6057" s="1">
        <v>108.10822222222222</v>
      </c>
    </row>
    <row r="6058" spans="1:12">
      <c r="A6058" t="s">
        <v>6081</v>
      </c>
      <c r="B6058" s="2">
        <v>42288</v>
      </c>
      <c r="C6058">
        <v>14</v>
      </c>
      <c r="D6058" t="s">
        <v>2</v>
      </c>
      <c r="E6058" t="s">
        <v>8168</v>
      </c>
      <c r="F6058" t="s">
        <v>8026</v>
      </c>
      <c r="G6058">
        <v>41</v>
      </c>
      <c r="H6058">
        <v>6</v>
      </c>
      <c r="I6058">
        <v>9</v>
      </c>
      <c r="J6058" s="1">
        <v>632.77777777777783</v>
      </c>
      <c r="K6058" s="1">
        <f>Sales_Data[[#This Row],[Order Quantity]]*Sales_Data[[#This Row],[Unit Price]]</f>
        <v>5695</v>
      </c>
      <c r="L6058" s="1">
        <v>316.38888888888891</v>
      </c>
    </row>
    <row r="6059" spans="1:12">
      <c r="A6059" t="s">
        <v>6082</v>
      </c>
      <c r="B6059" s="2">
        <v>42288</v>
      </c>
      <c r="C6059">
        <v>19</v>
      </c>
      <c r="D6059" t="s">
        <v>4</v>
      </c>
      <c r="E6059" t="s">
        <v>8168</v>
      </c>
      <c r="F6059" t="s">
        <v>8028</v>
      </c>
      <c r="G6059">
        <v>54</v>
      </c>
      <c r="H6059">
        <v>8</v>
      </c>
      <c r="I6059">
        <v>5</v>
      </c>
      <c r="J6059" s="1">
        <v>100.5</v>
      </c>
      <c r="K6059" s="1">
        <f>Sales_Data[[#This Row],[Order Quantity]]*Sales_Data[[#This Row],[Unit Price]]</f>
        <v>502.5</v>
      </c>
      <c r="L6059" s="1">
        <v>58.29</v>
      </c>
    </row>
    <row r="6060" spans="1:12">
      <c r="A6060" t="s">
        <v>6083</v>
      </c>
      <c r="B6060" s="2">
        <v>42289</v>
      </c>
      <c r="C6060">
        <v>16</v>
      </c>
      <c r="D6060" t="s">
        <v>4</v>
      </c>
      <c r="E6060" t="s">
        <v>8168</v>
      </c>
      <c r="F6060" t="s">
        <v>8025</v>
      </c>
      <c r="G6060">
        <v>44</v>
      </c>
      <c r="H6060">
        <v>7</v>
      </c>
      <c r="I6060">
        <v>2</v>
      </c>
      <c r="J6060" s="1">
        <v>440.71111111111111</v>
      </c>
      <c r="K6060" s="1">
        <f>Sales_Data[[#This Row],[Order Quantity]]*Sales_Data[[#This Row],[Unit Price]]</f>
        <v>881.42222222222222</v>
      </c>
      <c r="L6060" s="1">
        <v>255.61244444444441</v>
      </c>
    </row>
    <row r="6061" spans="1:12">
      <c r="A6061" t="s">
        <v>6084</v>
      </c>
      <c r="B6061" s="2">
        <v>42289</v>
      </c>
      <c r="C6061">
        <v>4</v>
      </c>
      <c r="D6061" t="s">
        <v>3</v>
      </c>
      <c r="E6061" t="s">
        <v>8168</v>
      </c>
      <c r="F6061" t="s">
        <v>8027</v>
      </c>
      <c r="G6061">
        <v>11</v>
      </c>
      <c r="H6061">
        <v>2</v>
      </c>
      <c r="I6061">
        <v>2</v>
      </c>
      <c r="J6061" s="1">
        <v>121.34444444444446</v>
      </c>
      <c r="K6061" s="1">
        <f>Sales_Data[[#This Row],[Order Quantity]]*Sales_Data[[#This Row],[Unit Price]]</f>
        <v>242.68888888888893</v>
      </c>
      <c r="L6061" s="1">
        <v>76.447000000000017</v>
      </c>
    </row>
    <row r="6062" spans="1:12">
      <c r="A6062" t="s">
        <v>6085</v>
      </c>
      <c r="B6062" s="2">
        <v>42289</v>
      </c>
      <c r="C6062">
        <v>18</v>
      </c>
      <c r="D6062" t="s">
        <v>4</v>
      </c>
      <c r="E6062" t="s">
        <v>8168</v>
      </c>
      <c r="F6062" t="s">
        <v>8025</v>
      </c>
      <c r="G6062">
        <v>51</v>
      </c>
      <c r="H6062">
        <v>7</v>
      </c>
      <c r="I6062">
        <v>1</v>
      </c>
      <c r="J6062" s="1">
        <v>123.57777777777778</v>
      </c>
      <c r="K6062" s="1">
        <f>Sales_Data[[#This Row],[Order Quantity]]*Sales_Data[[#This Row],[Unit Price]]</f>
        <v>123.57777777777778</v>
      </c>
      <c r="L6062" s="1">
        <v>90.211777777777783</v>
      </c>
    </row>
    <row r="6063" spans="1:12">
      <c r="A6063" t="s">
        <v>6086</v>
      </c>
      <c r="B6063" s="2">
        <v>42289</v>
      </c>
      <c r="C6063">
        <v>16</v>
      </c>
      <c r="D6063" t="s">
        <v>4</v>
      </c>
      <c r="E6063" t="s">
        <v>8168</v>
      </c>
      <c r="F6063" t="s">
        <v>8025</v>
      </c>
      <c r="G6063">
        <v>46</v>
      </c>
      <c r="H6063">
        <v>7</v>
      </c>
      <c r="I6063">
        <v>7</v>
      </c>
      <c r="J6063" s="1">
        <v>440.71111111111111</v>
      </c>
      <c r="K6063" s="1">
        <f>Sales_Data[[#This Row],[Order Quantity]]*Sales_Data[[#This Row],[Unit Price]]</f>
        <v>3084.9777777777776</v>
      </c>
      <c r="L6063" s="1">
        <v>321.71911111111115</v>
      </c>
    </row>
    <row r="6064" spans="1:12">
      <c r="A6064" t="s">
        <v>6087</v>
      </c>
      <c r="B6064" s="2">
        <v>42289</v>
      </c>
      <c r="C6064">
        <v>6</v>
      </c>
      <c r="D6064" t="s">
        <v>4</v>
      </c>
      <c r="E6064" t="s">
        <v>8168</v>
      </c>
      <c r="F6064" t="s">
        <v>8027</v>
      </c>
      <c r="G6064">
        <v>17</v>
      </c>
      <c r="H6064">
        <v>3</v>
      </c>
      <c r="I6064">
        <v>8</v>
      </c>
      <c r="J6064" s="1">
        <v>117.62222222222223</v>
      </c>
      <c r="K6064" s="1">
        <f>Sales_Data[[#This Row],[Order Quantity]]*Sales_Data[[#This Row],[Unit Price]]</f>
        <v>940.97777777777787</v>
      </c>
      <c r="L6064" s="1">
        <v>58.811111111111117</v>
      </c>
    </row>
    <row r="6065" spans="1:12">
      <c r="A6065" t="s">
        <v>6088</v>
      </c>
      <c r="B6065" s="2">
        <v>42289</v>
      </c>
      <c r="C6065">
        <v>11</v>
      </c>
      <c r="D6065" t="s">
        <v>2</v>
      </c>
      <c r="E6065" t="s">
        <v>8168</v>
      </c>
      <c r="F6065" t="s">
        <v>8026</v>
      </c>
      <c r="G6065">
        <v>31</v>
      </c>
      <c r="H6065">
        <v>5</v>
      </c>
      <c r="I6065">
        <v>1</v>
      </c>
      <c r="J6065" s="1">
        <v>442.20000000000005</v>
      </c>
      <c r="K6065" s="1">
        <f>Sales_Data[[#This Row],[Order Quantity]]*Sales_Data[[#This Row],[Unit Price]]</f>
        <v>442.20000000000005</v>
      </c>
      <c r="L6065" s="1">
        <v>367.02600000000001</v>
      </c>
    </row>
    <row r="6066" spans="1:12">
      <c r="A6066" t="s">
        <v>6089</v>
      </c>
      <c r="B6066" s="2">
        <v>42289</v>
      </c>
      <c r="C6066">
        <v>6</v>
      </c>
      <c r="D6066" t="s">
        <v>4</v>
      </c>
      <c r="E6066" t="s">
        <v>8168</v>
      </c>
      <c r="F6066" t="s">
        <v>8027</v>
      </c>
      <c r="G6066">
        <v>16</v>
      </c>
      <c r="H6066">
        <v>3</v>
      </c>
      <c r="I6066">
        <v>4</v>
      </c>
      <c r="J6066" s="1">
        <v>26.8</v>
      </c>
      <c r="K6066" s="1">
        <f>Sales_Data[[#This Row],[Order Quantity]]*Sales_Data[[#This Row],[Unit Price]]</f>
        <v>107.2</v>
      </c>
      <c r="L6066" s="1">
        <v>11.524000000000001</v>
      </c>
    </row>
    <row r="6067" spans="1:12">
      <c r="A6067" t="s">
        <v>6090</v>
      </c>
      <c r="B6067" s="2">
        <v>42289</v>
      </c>
      <c r="C6067">
        <v>12</v>
      </c>
      <c r="D6067" t="s">
        <v>4</v>
      </c>
      <c r="E6067" t="s">
        <v>8168</v>
      </c>
      <c r="F6067" t="s">
        <v>8026</v>
      </c>
      <c r="G6067">
        <v>33</v>
      </c>
      <c r="H6067">
        <v>5</v>
      </c>
      <c r="I6067">
        <v>2</v>
      </c>
      <c r="J6067" s="1">
        <v>717.6444444444445</v>
      </c>
      <c r="K6067" s="1">
        <f>Sales_Data[[#This Row],[Order Quantity]]*Sales_Data[[#This Row],[Unit Price]]</f>
        <v>1435.288888888889</v>
      </c>
      <c r="L6067" s="1">
        <v>609.99777777777774</v>
      </c>
    </row>
    <row r="6068" spans="1:12">
      <c r="A6068" t="s">
        <v>6091</v>
      </c>
      <c r="B6068" s="2">
        <v>42290</v>
      </c>
      <c r="C6068">
        <v>8</v>
      </c>
      <c r="D6068" t="s">
        <v>3</v>
      </c>
      <c r="E6068" t="s">
        <v>8168</v>
      </c>
      <c r="F6068" t="s">
        <v>8027</v>
      </c>
      <c r="G6068">
        <v>21</v>
      </c>
      <c r="H6068">
        <v>3</v>
      </c>
      <c r="I6068">
        <v>9</v>
      </c>
      <c r="J6068" s="1">
        <v>425.07777777777778</v>
      </c>
      <c r="K6068" s="1">
        <f>Sales_Data[[#This Row],[Order Quantity]]*Sales_Data[[#This Row],[Unit Price]]</f>
        <v>3825.7</v>
      </c>
      <c r="L6068" s="1">
        <v>318.80833333333334</v>
      </c>
    </row>
    <row r="6069" spans="1:12">
      <c r="A6069" t="s">
        <v>6092</v>
      </c>
      <c r="B6069" s="2">
        <v>42290</v>
      </c>
      <c r="C6069">
        <v>8</v>
      </c>
      <c r="D6069" t="s">
        <v>4</v>
      </c>
      <c r="E6069" t="s">
        <v>8168</v>
      </c>
      <c r="F6069" t="s">
        <v>8027</v>
      </c>
      <c r="G6069">
        <v>22</v>
      </c>
      <c r="H6069">
        <v>3</v>
      </c>
      <c r="I6069">
        <v>6</v>
      </c>
      <c r="J6069" s="1">
        <v>438.47777777777782</v>
      </c>
      <c r="K6069" s="1">
        <f>Sales_Data[[#This Row],[Order Quantity]]*Sales_Data[[#This Row],[Unit Price]]</f>
        <v>2630.8666666666668</v>
      </c>
      <c r="L6069" s="1">
        <v>280.62577777777778</v>
      </c>
    </row>
    <row r="6070" spans="1:12">
      <c r="A6070" t="s">
        <v>6093</v>
      </c>
      <c r="B6070" s="2">
        <v>42291</v>
      </c>
      <c r="C6070">
        <v>19</v>
      </c>
      <c r="D6070" t="s">
        <v>4</v>
      </c>
      <c r="E6070" t="s">
        <v>8168</v>
      </c>
      <c r="F6070" t="s">
        <v>8028</v>
      </c>
      <c r="G6070">
        <v>53</v>
      </c>
      <c r="H6070">
        <v>8</v>
      </c>
      <c r="I6070">
        <v>5</v>
      </c>
      <c r="J6070" s="1">
        <v>93.055555555555557</v>
      </c>
      <c r="K6070" s="1">
        <f>Sales_Data[[#This Row],[Order Quantity]]*Sales_Data[[#This Row],[Unit Price]]</f>
        <v>465.27777777777777</v>
      </c>
      <c r="L6070" s="1">
        <v>69.791666666666671</v>
      </c>
    </row>
    <row r="6071" spans="1:12">
      <c r="A6071" t="s">
        <v>6094</v>
      </c>
      <c r="B6071" s="2">
        <v>42291</v>
      </c>
      <c r="C6071">
        <v>10</v>
      </c>
      <c r="D6071" t="s">
        <v>4</v>
      </c>
      <c r="E6071" t="s">
        <v>8168</v>
      </c>
      <c r="F6071" t="s">
        <v>8026</v>
      </c>
      <c r="G6071">
        <v>28</v>
      </c>
      <c r="H6071">
        <v>4</v>
      </c>
      <c r="I6071">
        <v>9</v>
      </c>
      <c r="J6071" s="1">
        <v>104.22222222222223</v>
      </c>
      <c r="K6071" s="1">
        <f>Sales_Data[[#This Row],[Order Quantity]]*Sales_Data[[#This Row],[Unit Price]]</f>
        <v>938</v>
      </c>
      <c r="L6071" s="1">
        <v>76.082222222222228</v>
      </c>
    </row>
    <row r="6072" spans="1:12">
      <c r="A6072" t="s">
        <v>6095</v>
      </c>
      <c r="B6072" s="2">
        <v>42291</v>
      </c>
      <c r="C6072">
        <v>8</v>
      </c>
      <c r="D6072" t="s">
        <v>2</v>
      </c>
      <c r="E6072" t="s">
        <v>8168</v>
      </c>
      <c r="F6072" t="s">
        <v>8027</v>
      </c>
      <c r="G6072">
        <v>24</v>
      </c>
      <c r="H6072">
        <v>4</v>
      </c>
      <c r="I6072">
        <v>3</v>
      </c>
      <c r="J6072" s="1">
        <v>402.74444444444447</v>
      </c>
      <c r="K6072" s="1">
        <f>Sales_Data[[#This Row],[Order Quantity]]*Sales_Data[[#This Row],[Unit Price]]</f>
        <v>1208.2333333333333</v>
      </c>
      <c r="L6072" s="1">
        <v>201.37222222222223</v>
      </c>
    </row>
    <row r="6073" spans="1:12">
      <c r="A6073" t="s">
        <v>6096</v>
      </c>
      <c r="B6073" s="2">
        <v>42291</v>
      </c>
      <c r="C6073">
        <v>4</v>
      </c>
      <c r="D6073" t="s">
        <v>4</v>
      </c>
      <c r="E6073" t="s">
        <v>8168</v>
      </c>
      <c r="F6073" t="s">
        <v>8027</v>
      </c>
      <c r="G6073">
        <v>10</v>
      </c>
      <c r="H6073">
        <v>2</v>
      </c>
      <c r="I6073">
        <v>3</v>
      </c>
      <c r="J6073" s="1">
        <v>444.43333333333334</v>
      </c>
      <c r="K6073" s="1">
        <f>Sales_Data[[#This Row],[Order Quantity]]*Sales_Data[[#This Row],[Unit Price]]</f>
        <v>1333.3</v>
      </c>
      <c r="L6073" s="1">
        <v>257.77133333333336</v>
      </c>
    </row>
    <row r="6074" spans="1:12">
      <c r="A6074" t="s">
        <v>6097</v>
      </c>
      <c r="B6074" s="2">
        <v>42291</v>
      </c>
      <c r="C6074">
        <v>19</v>
      </c>
      <c r="D6074" t="s">
        <v>4</v>
      </c>
      <c r="E6074" t="s">
        <v>8168</v>
      </c>
      <c r="F6074" t="s">
        <v>8028</v>
      </c>
      <c r="G6074">
        <v>54</v>
      </c>
      <c r="H6074">
        <v>8</v>
      </c>
      <c r="I6074">
        <v>5</v>
      </c>
      <c r="J6074" s="1">
        <v>28.288888888888888</v>
      </c>
      <c r="K6074" s="1">
        <f>Sales_Data[[#This Row],[Order Quantity]]*Sales_Data[[#This Row],[Unit Price]]</f>
        <v>141.44444444444443</v>
      </c>
      <c r="L6074" s="1">
        <v>20.933777777777777</v>
      </c>
    </row>
    <row r="6075" spans="1:12">
      <c r="A6075" t="s">
        <v>6098</v>
      </c>
      <c r="B6075" s="2">
        <v>42292</v>
      </c>
      <c r="C6075">
        <v>10</v>
      </c>
      <c r="D6075" t="s">
        <v>2</v>
      </c>
      <c r="E6075" t="s">
        <v>8168</v>
      </c>
      <c r="F6075" t="s">
        <v>8027</v>
      </c>
      <c r="G6075">
        <v>27</v>
      </c>
      <c r="H6075">
        <v>4</v>
      </c>
      <c r="I6075">
        <v>3</v>
      </c>
      <c r="J6075" s="1">
        <v>144.42222222222222</v>
      </c>
      <c r="K6075" s="1">
        <f>Sales_Data[[#This Row],[Order Quantity]]*Sales_Data[[#This Row],[Unit Price]]</f>
        <v>433.26666666666665</v>
      </c>
      <c r="L6075" s="1">
        <v>75.099555555555554</v>
      </c>
    </row>
    <row r="6076" spans="1:12">
      <c r="A6076" t="s">
        <v>6099</v>
      </c>
      <c r="B6076" s="2">
        <v>42292</v>
      </c>
      <c r="C6076">
        <v>14</v>
      </c>
      <c r="D6076" t="s">
        <v>4</v>
      </c>
      <c r="E6076" t="s">
        <v>8168</v>
      </c>
      <c r="F6076" t="s">
        <v>8026</v>
      </c>
      <c r="G6076">
        <v>39</v>
      </c>
      <c r="H6076">
        <v>6</v>
      </c>
      <c r="I6076">
        <v>7</v>
      </c>
      <c r="J6076" s="1">
        <v>29.033333333333335</v>
      </c>
      <c r="K6076" s="1">
        <f>Sales_Data[[#This Row],[Order Quantity]]*Sales_Data[[#This Row],[Unit Price]]</f>
        <v>203.23333333333335</v>
      </c>
      <c r="L6076" s="1">
        <v>16.839333333333332</v>
      </c>
    </row>
    <row r="6077" spans="1:12">
      <c r="A6077" t="s">
        <v>6100</v>
      </c>
      <c r="B6077" s="2">
        <v>42293</v>
      </c>
      <c r="C6077">
        <v>2</v>
      </c>
      <c r="D6077" t="s">
        <v>4</v>
      </c>
      <c r="E6077" t="s">
        <v>8168</v>
      </c>
      <c r="F6077" t="s">
        <v>8027</v>
      </c>
      <c r="G6077">
        <v>4</v>
      </c>
      <c r="H6077">
        <v>1</v>
      </c>
      <c r="I6077">
        <v>4</v>
      </c>
      <c r="J6077" s="1">
        <v>272.4666666666667</v>
      </c>
      <c r="K6077" s="1">
        <f>Sales_Data[[#This Row],[Order Quantity]]*Sales_Data[[#This Row],[Unit Price]]</f>
        <v>1089.8666666666668</v>
      </c>
      <c r="L6077" s="1">
        <v>182.55266666666671</v>
      </c>
    </row>
    <row r="6078" spans="1:12">
      <c r="A6078" t="s">
        <v>6101</v>
      </c>
      <c r="B6078" s="2">
        <v>42293</v>
      </c>
      <c r="C6078">
        <v>10</v>
      </c>
      <c r="D6078" t="s">
        <v>4</v>
      </c>
      <c r="E6078" t="s">
        <v>8168</v>
      </c>
      <c r="F6078" t="s">
        <v>8026</v>
      </c>
      <c r="G6078">
        <v>28</v>
      </c>
      <c r="H6078">
        <v>4</v>
      </c>
      <c r="I6078">
        <v>8</v>
      </c>
      <c r="J6078" s="1">
        <v>129.53333333333333</v>
      </c>
      <c r="K6078" s="1">
        <f>Sales_Data[[#This Row],[Order Quantity]]*Sales_Data[[#This Row],[Unit Price]]</f>
        <v>1036.2666666666667</v>
      </c>
      <c r="L6078" s="1">
        <v>63.471333333333327</v>
      </c>
    </row>
    <row r="6079" spans="1:12">
      <c r="A6079" t="s">
        <v>6102</v>
      </c>
      <c r="B6079" s="2">
        <v>42293</v>
      </c>
      <c r="C6079">
        <v>7</v>
      </c>
      <c r="D6079" t="s">
        <v>2</v>
      </c>
      <c r="E6079" t="s">
        <v>8168</v>
      </c>
      <c r="F6079" t="s">
        <v>8027</v>
      </c>
      <c r="G6079">
        <v>20</v>
      </c>
      <c r="H6079">
        <v>3</v>
      </c>
      <c r="I6079">
        <v>2</v>
      </c>
      <c r="J6079" s="1">
        <v>194.3</v>
      </c>
      <c r="K6079" s="1">
        <f>Sales_Data[[#This Row],[Order Quantity]]*Sales_Data[[#This Row],[Unit Price]]</f>
        <v>388.6</v>
      </c>
      <c r="L6079" s="1">
        <v>81.605999999999995</v>
      </c>
    </row>
    <row r="6080" spans="1:12">
      <c r="A6080" t="s">
        <v>6103</v>
      </c>
      <c r="B6080" s="2">
        <v>42293</v>
      </c>
      <c r="C6080">
        <v>15</v>
      </c>
      <c r="D6080" t="s">
        <v>2</v>
      </c>
      <c r="E6080" t="s">
        <v>8168</v>
      </c>
      <c r="F6080" t="s">
        <v>8025</v>
      </c>
      <c r="G6080">
        <v>42</v>
      </c>
      <c r="H6080">
        <v>6</v>
      </c>
      <c r="I6080">
        <v>6</v>
      </c>
      <c r="J6080" s="1">
        <v>25.311111111111114</v>
      </c>
      <c r="K6080" s="1">
        <f>Sales_Data[[#This Row],[Order Quantity]]*Sales_Data[[#This Row],[Unit Price]]</f>
        <v>151.86666666666667</v>
      </c>
      <c r="L6080" s="1">
        <v>20.248888888888889</v>
      </c>
    </row>
    <row r="6081" spans="1:12">
      <c r="A6081" t="s">
        <v>6104</v>
      </c>
      <c r="B6081" s="2">
        <v>42293</v>
      </c>
      <c r="C6081">
        <v>3</v>
      </c>
      <c r="D6081" t="s">
        <v>4</v>
      </c>
      <c r="E6081" t="s">
        <v>8168</v>
      </c>
      <c r="F6081" t="s">
        <v>8027</v>
      </c>
      <c r="G6081">
        <v>7</v>
      </c>
      <c r="H6081">
        <v>1</v>
      </c>
      <c r="I6081">
        <v>7</v>
      </c>
      <c r="J6081" s="1">
        <v>281.39999999999998</v>
      </c>
      <c r="K6081" s="1">
        <f>Sales_Data[[#This Row],[Order Quantity]]*Sales_Data[[#This Row],[Unit Price]]</f>
        <v>1969.7999999999997</v>
      </c>
      <c r="L6081" s="1">
        <v>239.19</v>
      </c>
    </row>
    <row r="6082" spans="1:12">
      <c r="A6082" t="s">
        <v>6105</v>
      </c>
      <c r="B6082" s="2">
        <v>42293</v>
      </c>
      <c r="C6082">
        <v>20</v>
      </c>
      <c r="D6082" t="s">
        <v>4</v>
      </c>
      <c r="E6082" t="s">
        <v>8168</v>
      </c>
      <c r="F6082" t="s">
        <v>8028</v>
      </c>
      <c r="G6082">
        <v>56</v>
      </c>
      <c r="H6082">
        <v>8</v>
      </c>
      <c r="I6082">
        <v>2</v>
      </c>
      <c r="J6082" s="1">
        <v>25.311111111111114</v>
      </c>
      <c r="K6082" s="1">
        <f>Sales_Data[[#This Row],[Order Quantity]]*Sales_Data[[#This Row],[Unit Price]]</f>
        <v>50.622222222222227</v>
      </c>
      <c r="L6082" s="1">
        <v>19.489555555555555</v>
      </c>
    </row>
    <row r="6083" spans="1:12">
      <c r="A6083" t="s">
        <v>6106</v>
      </c>
      <c r="B6083" s="2">
        <v>42293</v>
      </c>
      <c r="C6083">
        <v>4</v>
      </c>
      <c r="D6083" t="s">
        <v>4</v>
      </c>
      <c r="E6083" t="s">
        <v>8168</v>
      </c>
      <c r="F6083" t="s">
        <v>8027</v>
      </c>
      <c r="G6083">
        <v>12</v>
      </c>
      <c r="H6083">
        <v>2</v>
      </c>
      <c r="I6083">
        <v>5</v>
      </c>
      <c r="J6083" s="1">
        <v>318.62222222222221</v>
      </c>
      <c r="K6083" s="1">
        <f>Sales_Data[[#This Row],[Order Quantity]]*Sales_Data[[#This Row],[Unit Price]]</f>
        <v>1593.1111111111111</v>
      </c>
      <c r="L6083" s="1">
        <v>146.56622222222222</v>
      </c>
    </row>
    <row r="6084" spans="1:12">
      <c r="A6084" t="s">
        <v>6107</v>
      </c>
      <c r="B6084" s="2">
        <v>42294</v>
      </c>
      <c r="C6084">
        <v>7</v>
      </c>
      <c r="D6084" t="s">
        <v>3</v>
      </c>
      <c r="E6084" t="s">
        <v>8168</v>
      </c>
      <c r="F6084" t="s">
        <v>8027</v>
      </c>
      <c r="G6084">
        <v>20</v>
      </c>
      <c r="H6084">
        <v>3</v>
      </c>
      <c r="I6084">
        <v>9</v>
      </c>
      <c r="J6084" s="1">
        <v>664.78888888888889</v>
      </c>
      <c r="K6084" s="1">
        <f>Sales_Data[[#This Row],[Order Quantity]]*Sales_Data[[#This Row],[Unit Price]]</f>
        <v>5983.1</v>
      </c>
      <c r="L6084" s="1">
        <v>319.09866666666665</v>
      </c>
    </row>
    <row r="6085" spans="1:12">
      <c r="A6085" t="s">
        <v>6108</v>
      </c>
      <c r="B6085" s="2">
        <v>42294</v>
      </c>
      <c r="C6085">
        <v>16</v>
      </c>
      <c r="D6085" t="s">
        <v>2</v>
      </c>
      <c r="E6085" t="s">
        <v>8168</v>
      </c>
      <c r="F6085" t="s">
        <v>8025</v>
      </c>
      <c r="G6085">
        <v>47</v>
      </c>
      <c r="H6085">
        <v>7</v>
      </c>
      <c r="I6085">
        <v>3</v>
      </c>
      <c r="J6085" s="1">
        <v>29.777777777777779</v>
      </c>
      <c r="K6085" s="1">
        <f>Sales_Data[[#This Row],[Order Quantity]]*Sales_Data[[#This Row],[Unit Price]]</f>
        <v>89.333333333333343</v>
      </c>
      <c r="L6085" s="1">
        <v>19.05777777777778</v>
      </c>
    </row>
    <row r="6086" spans="1:12">
      <c r="A6086" t="s">
        <v>6109</v>
      </c>
      <c r="B6086" s="2">
        <v>42294</v>
      </c>
      <c r="C6086">
        <v>10</v>
      </c>
      <c r="D6086" t="s">
        <v>2</v>
      </c>
      <c r="E6086" t="s">
        <v>8168</v>
      </c>
      <c r="F6086" t="s">
        <v>8026</v>
      </c>
      <c r="G6086">
        <v>29</v>
      </c>
      <c r="H6086">
        <v>4</v>
      </c>
      <c r="I6086">
        <v>6</v>
      </c>
      <c r="J6086" s="1">
        <v>119.85555555555555</v>
      </c>
      <c r="K6086" s="1">
        <f>Sales_Data[[#This Row],[Order Quantity]]*Sales_Data[[#This Row],[Unit Price]]</f>
        <v>719.13333333333333</v>
      </c>
      <c r="L6086" s="1">
        <v>49.140777777777778</v>
      </c>
    </row>
    <row r="6087" spans="1:12">
      <c r="A6087" t="s">
        <v>6110</v>
      </c>
      <c r="B6087" s="2">
        <v>42294</v>
      </c>
      <c r="C6087">
        <v>2</v>
      </c>
      <c r="D6087" t="s">
        <v>2</v>
      </c>
      <c r="E6087" t="s">
        <v>8168</v>
      </c>
      <c r="F6087" t="s">
        <v>8027</v>
      </c>
      <c r="G6087">
        <v>5</v>
      </c>
      <c r="H6087">
        <v>1</v>
      </c>
      <c r="I6087">
        <v>2</v>
      </c>
      <c r="J6087" s="1">
        <v>192.8111111111111</v>
      </c>
      <c r="K6087" s="1">
        <f>Sales_Data[[#This Row],[Order Quantity]]*Sales_Data[[#This Row],[Unit Price]]</f>
        <v>385.62222222222221</v>
      </c>
      <c r="L6087" s="1">
        <v>90.621222222222215</v>
      </c>
    </row>
    <row r="6088" spans="1:12">
      <c r="A6088" t="s">
        <v>6111</v>
      </c>
      <c r="B6088" s="2">
        <v>42295</v>
      </c>
      <c r="C6088">
        <v>12</v>
      </c>
      <c r="D6088" t="s">
        <v>4</v>
      </c>
      <c r="E6088" t="s">
        <v>8168</v>
      </c>
      <c r="F6088" t="s">
        <v>8026</v>
      </c>
      <c r="G6088">
        <v>33</v>
      </c>
      <c r="H6088">
        <v>5</v>
      </c>
      <c r="I6088">
        <v>8</v>
      </c>
      <c r="J6088" s="1">
        <v>437.73333333333335</v>
      </c>
      <c r="K6088" s="1">
        <f>Sales_Data[[#This Row],[Order Quantity]]*Sales_Data[[#This Row],[Unit Price]]</f>
        <v>3501.8666666666668</v>
      </c>
      <c r="L6088" s="1">
        <v>245.13066666666671</v>
      </c>
    </row>
    <row r="6089" spans="1:12">
      <c r="A6089" t="s">
        <v>6112</v>
      </c>
      <c r="B6089" s="2">
        <v>42296</v>
      </c>
      <c r="C6089">
        <v>17</v>
      </c>
      <c r="D6089" t="s">
        <v>2</v>
      </c>
      <c r="E6089" t="s">
        <v>8168</v>
      </c>
      <c r="F6089" t="s">
        <v>8025</v>
      </c>
      <c r="G6089">
        <v>48</v>
      </c>
      <c r="H6089">
        <v>7</v>
      </c>
      <c r="I6089">
        <v>9</v>
      </c>
      <c r="J6089" s="1">
        <v>600.02222222222224</v>
      </c>
      <c r="K6089" s="1">
        <f>Sales_Data[[#This Row],[Order Quantity]]*Sales_Data[[#This Row],[Unit Price]]</f>
        <v>5400.2</v>
      </c>
      <c r="L6089" s="1">
        <v>420.01555555555547</v>
      </c>
    </row>
    <row r="6090" spans="1:12">
      <c r="A6090" t="s">
        <v>6113</v>
      </c>
      <c r="B6090" s="2">
        <v>42296</v>
      </c>
      <c r="C6090">
        <v>12</v>
      </c>
      <c r="D6090" t="s">
        <v>2</v>
      </c>
      <c r="E6090" t="s">
        <v>8168</v>
      </c>
      <c r="F6090" t="s">
        <v>8026</v>
      </c>
      <c r="G6090">
        <v>33</v>
      </c>
      <c r="H6090">
        <v>5</v>
      </c>
      <c r="I6090">
        <v>4</v>
      </c>
      <c r="J6090" s="1">
        <v>93.055555555555557</v>
      </c>
      <c r="K6090" s="1">
        <f>Sales_Data[[#This Row],[Order Quantity]]*Sales_Data[[#This Row],[Unit Price]]</f>
        <v>372.22222222222223</v>
      </c>
      <c r="L6090" s="1">
        <v>73.513888888888886</v>
      </c>
    </row>
    <row r="6091" spans="1:12">
      <c r="A6091" t="s">
        <v>6114</v>
      </c>
      <c r="B6091" s="2">
        <v>42296</v>
      </c>
      <c r="C6091">
        <v>15</v>
      </c>
      <c r="D6091" t="s">
        <v>2</v>
      </c>
      <c r="E6091" t="s">
        <v>8168</v>
      </c>
      <c r="F6091" t="s">
        <v>8025</v>
      </c>
      <c r="G6091">
        <v>44</v>
      </c>
      <c r="H6091">
        <v>6</v>
      </c>
      <c r="I6091">
        <v>1</v>
      </c>
      <c r="J6091" s="1">
        <v>20.844444444444445</v>
      </c>
      <c r="K6091" s="1">
        <f>Sales_Data[[#This Row],[Order Quantity]]*Sales_Data[[#This Row],[Unit Price]]</f>
        <v>20.844444444444445</v>
      </c>
      <c r="L6091" s="1">
        <v>10.422222222222222</v>
      </c>
    </row>
    <row r="6092" spans="1:12">
      <c r="A6092" t="s">
        <v>6115</v>
      </c>
      <c r="B6092" s="2">
        <v>42296</v>
      </c>
      <c r="C6092">
        <v>1</v>
      </c>
      <c r="D6092" t="s">
        <v>4</v>
      </c>
      <c r="E6092" t="s">
        <v>8168</v>
      </c>
      <c r="F6092" t="s">
        <v>8027</v>
      </c>
      <c r="G6092">
        <v>3</v>
      </c>
      <c r="H6092">
        <v>1</v>
      </c>
      <c r="I6092">
        <v>7</v>
      </c>
      <c r="J6092" s="1">
        <v>122.83333333333333</v>
      </c>
      <c r="K6092" s="1">
        <f>Sales_Data[[#This Row],[Order Quantity]]*Sales_Data[[#This Row],[Unit Price]]</f>
        <v>859.83333333333326</v>
      </c>
      <c r="L6092" s="1">
        <v>89.668333333333337</v>
      </c>
    </row>
    <row r="6093" spans="1:12">
      <c r="A6093" t="s">
        <v>6116</v>
      </c>
      <c r="B6093" s="2">
        <v>42296</v>
      </c>
      <c r="C6093">
        <v>2</v>
      </c>
      <c r="D6093" t="s">
        <v>3</v>
      </c>
      <c r="E6093" t="s">
        <v>8168</v>
      </c>
      <c r="F6093" t="s">
        <v>8027</v>
      </c>
      <c r="G6093">
        <v>3</v>
      </c>
      <c r="H6093">
        <v>1</v>
      </c>
      <c r="I6093">
        <v>7</v>
      </c>
      <c r="J6093" s="1">
        <v>273.21111111111111</v>
      </c>
      <c r="K6093" s="1">
        <f>Sales_Data[[#This Row],[Order Quantity]]*Sales_Data[[#This Row],[Unit Price]]</f>
        <v>1912.4777777777776</v>
      </c>
      <c r="L6093" s="1">
        <v>114.74866666666668</v>
      </c>
    </row>
    <row r="6094" spans="1:12">
      <c r="A6094" t="s">
        <v>6117</v>
      </c>
      <c r="B6094" s="2">
        <v>42297</v>
      </c>
      <c r="C6094">
        <v>1</v>
      </c>
      <c r="D6094" t="s">
        <v>2</v>
      </c>
      <c r="E6094" t="s">
        <v>8168</v>
      </c>
      <c r="F6094" t="s">
        <v>8027</v>
      </c>
      <c r="G6094">
        <v>3</v>
      </c>
      <c r="H6094">
        <v>1</v>
      </c>
      <c r="I6094">
        <v>6</v>
      </c>
      <c r="J6094" s="1">
        <v>444.43333333333334</v>
      </c>
      <c r="K6094" s="1">
        <f>Sales_Data[[#This Row],[Order Quantity]]*Sales_Data[[#This Row],[Unit Price]]</f>
        <v>2666.6</v>
      </c>
      <c r="L6094" s="1">
        <v>297.77033333333338</v>
      </c>
    </row>
    <row r="6095" spans="1:12">
      <c r="A6095" t="s">
        <v>6118</v>
      </c>
      <c r="B6095" s="2">
        <v>42297</v>
      </c>
      <c r="C6095">
        <v>20</v>
      </c>
      <c r="D6095" t="s">
        <v>3</v>
      </c>
      <c r="E6095" t="s">
        <v>8168</v>
      </c>
      <c r="F6095" t="s">
        <v>8028</v>
      </c>
      <c r="G6095">
        <v>58</v>
      </c>
      <c r="H6095">
        <v>8</v>
      </c>
      <c r="I6095">
        <v>4</v>
      </c>
      <c r="J6095" s="1">
        <v>667.76666666666677</v>
      </c>
      <c r="K6095" s="1">
        <f>Sales_Data[[#This Row],[Order Quantity]]*Sales_Data[[#This Row],[Unit Price]]</f>
        <v>2671.0666666666671</v>
      </c>
      <c r="L6095" s="1">
        <v>414.01533333333339</v>
      </c>
    </row>
    <row r="6096" spans="1:12">
      <c r="A6096" t="s">
        <v>6119</v>
      </c>
      <c r="B6096" s="2">
        <v>42297</v>
      </c>
      <c r="C6096">
        <v>12</v>
      </c>
      <c r="D6096" t="s">
        <v>4</v>
      </c>
      <c r="E6096" t="s">
        <v>8168</v>
      </c>
      <c r="F6096" t="s">
        <v>8026</v>
      </c>
      <c r="G6096">
        <v>34</v>
      </c>
      <c r="H6096">
        <v>5</v>
      </c>
      <c r="I6096">
        <v>2</v>
      </c>
      <c r="J6096" s="1">
        <v>201.74444444444444</v>
      </c>
      <c r="K6096" s="1">
        <f>Sales_Data[[#This Row],[Order Quantity]]*Sales_Data[[#This Row],[Unit Price]]</f>
        <v>403.48888888888888</v>
      </c>
      <c r="L6096" s="1">
        <v>155.34322222222224</v>
      </c>
    </row>
    <row r="6097" spans="1:12">
      <c r="A6097" t="s">
        <v>6120</v>
      </c>
      <c r="B6097" s="2">
        <v>42297</v>
      </c>
      <c r="C6097">
        <v>19</v>
      </c>
      <c r="D6097" t="s">
        <v>4</v>
      </c>
      <c r="E6097" t="s">
        <v>8168</v>
      </c>
      <c r="F6097" t="s">
        <v>8028</v>
      </c>
      <c r="G6097">
        <v>53</v>
      </c>
      <c r="H6097">
        <v>8</v>
      </c>
      <c r="I6097">
        <v>7</v>
      </c>
      <c r="J6097" s="1">
        <v>221.84444444444446</v>
      </c>
      <c r="K6097" s="1">
        <f>Sales_Data[[#This Row],[Order Quantity]]*Sales_Data[[#This Row],[Unit Price]]</f>
        <v>1552.9111111111113</v>
      </c>
      <c r="L6097" s="1">
        <v>141.98044444444446</v>
      </c>
    </row>
    <row r="6098" spans="1:12">
      <c r="A6098" t="s">
        <v>6121</v>
      </c>
      <c r="B6098" s="2">
        <v>42298</v>
      </c>
      <c r="C6098">
        <v>7</v>
      </c>
      <c r="D6098" t="s">
        <v>3</v>
      </c>
      <c r="E6098" t="s">
        <v>8168</v>
      </c>
      <c r="F6098" t="s">
        <v>8027</v>
      </c>
      <c r="G6098">
        <v>19</v>
      </c>
      <c r="H6098">
        <v>3</v>
      </c>
      <c r="I6098">
        <v>2</v>
      </c>
      <c r="J6098" s="1">
        <v>101.24444444444445</v>
      </c>
      <c r="K6098" s="1">
        <f>Sales_Data[[#This Row],[Order Quantity]]*Sales_Data[[#This Row],[Unit Price]]</f>
        <v>202.48888888888891</v>
      </c>
      <c r="L6098" s="1">
        <v>44.547555555555554</v>
      </c>
    </row>
    <row r="6099" spans="1:12">
      <c r="A6099" t="s">
        <v>6122</v>
      </c>
      <c r="B6099" s="2">
        <v>42298</v>
      </c>
      <c r="C6099">
        <v>18</v>
      </c>
      <c r="D6099" t="s">
        <v>4</v>
      </c>
      <c r="E6099" t="s">
        <v>8168</v>
      </c>
      <c r="F6099" t="s">
        <v>8025</v>
      </c>
      <c r="G6099">
        <v>51</v>
      </c>
      <c r="H6099">
        <v>7</v>
      </c>
      <c r="I6099">
        <v>8</v>
      </c>
      <c r="J6099" s="1">
        <v>189.08888888888887</v>
      </c>
      <c r="K6099" s="1">
        <f>Sales_Data[[#This Row],[Order Quantity]]*Sales_Data[[#This Row],[Unit Price]]</f>
        <v>1512.711111111111</v>
      </c>
      <c r="L6099" s="1">
        <v>113.45333333333332</v>
      </c>
    </row>
    <row r="6100" spans="1:12">
      <c r="A6100" t="s">
        <v>6123</v>
      </c>
      <c r="B6100" s="2">
        <v>42298</v>
      </c>
      <c r="C6100">
        <v>20</v>
      </c>
      <c r="D6100" t="s">
        <v>2</v>
      </c>
      <c r="E6100" t="s">
        <v>8168</v>
      </c>
      <c r="F6100" t="s">
        <v>8028</v>
      </c>
      <c r="G6100">
        <v>58</v>
      </c>
      <c r="H6100">
        <v>8</v>
      </c>
      <c r="I6100">
        <v>1</v>
      </c>
      <c r="J6100" s="1">
        <v>20.844444444444445</v>
      </c>
      <c r="K6100" s="1">
        <f>Sales_Data[[#This Row],[Order Quantity]]*Sales_Data[[#This Row],[Unit Price]]</f>
        <v>20.844444444444445</v>
      </c>
      <c r="L6100" s="1">
        <v>15.841777777777777</v>
      </c>
    </row>
    <row r="6101" spans="1:12">
      <c r="A6101" t="s">
        <v>6124</v>
      </c>
      <c r="B6101" s="2">
        <v>42298</v>
      </c>
      <c r="C6101">
        <v>16</v>
      </c>
      <c r="D6101" t="s">
        <v>2</v>
      </c>
      <c r="E6101" t="s">
        <v>8168</v>
      </c>
      <c r="F6101" t="s">
        <v>8025</v>
      </c>
      <c r="G6101">
        <v>44</v>
      </c>
      <c r="H6101">
        <v>7</v>
      </c>
      <c r="I6101">
        <v>9</v>
      </c>
      <c r="J6101" s="1">
        <v>605.97777777777776</v>
      </c>
      <c r="K6101" s="1">
        <f>Sales_Data[[#This Row],[Order Quantity]]*Sales_Data[[#This Row],[Unit Price]]</f>
        <v>5453.8</v>
      </c>
      <c r="L6101" s="1">
        <v>321.16822222222225</v>
      </c>
    </row>
    <row r="6102" spans="1:12">
      <c r="A6102" t="s">
        <v>6125</v>
      </c>
      <c r="B6102" s="2">
        <v>42299</v>
      </c>
      <c r="C6102">
        <v>17</v>
      </c>
      <c r="D6102" t="s">
        <v>2</v>
      </c>
      <c r="E6102" t="s">
        <v>8168</v>
      </c>
      <c r="F6102" t="s">
        <v>8025</v>
      </c>
      <c r="G6102">
        <v>49</v>
      </c>
      <c r="H6102">
        <v>7</v>
      </c>
      <c r="I6102">
        <v>2</v>
      </c>
      <c r="J6102" s="1">
        <v>116.87777777777779</v>
      </c>
      <c r="K6102" s="1">
        <f>Sales_Data[[#This Row],[Order Quantity]]*Sales_Data[[#This Row],[Unit Price]]</f>
        <v>233.75555555555559</v>
      </c>
      <c r="L6102" s="1">
        <v>50.257444444444445</v>
      </c>
    </row>
    <row r="6103" spans="1:12">
      <c r="A6103" t="s">
        <v>6126</v>
      </c>
      <c r="B6103" s="2">
        <v>42299</v>
      </c>
      <c r="C6103">
        <v>10</v>
      </c>
      <c r="D6103" t="s">
        <v>2</v>
      </c>
      <c r="E6103" t="s">
        <v>8168</v>
      </c>
      <c r="F6103" t="s">
        <v>8027</v>
      </c>
      <c r="G6103">
        <v>27</v>
      </c>
      <c r="H6103">
        <v>4</v>
      </c>
      <c r="I6103">
        <v>3</v>
      </c>
      <c r="J6103" s="1">
        <v>19.355555555555558</v>
      </c>
      <c r="K6103" s="1">
        <f>Sales_Data[[#This Row],[Order Quantity]]*Sales_Data[[#This Row],[Unit Price]]</f>
        <v>58.066666666666677</v>
      </c>
      <c r="L6103" s="1">
        <v>7.7422222222222228</v>
      </c>
    </row>
    <row r="6104" spans="1:12">
      <c r="A6104" t="s">
        <v>6127</v>
      </c>
      <c r="B6104" s="2">
        <v>42299</v>
      </c>
      <c r="C6104">
        <v>4</v>
      </c>
      <c r="D6104" t="s">
        <v>2</v>
      </c>
      <c r="E6104" t="s">
        <v>8168</v>
      </c>
      <c r="F6104" t="s">
        <v>8027</v>
      </c>
      <c r="G6104">
        <v>10</v>
      </c>
      <c r="H6104">
        <v>2</v>
      </c>
      <c r="I6104">
        <v>6</v>
      </c>
      <c r="J6104" s="1">
        <v>186.85555555555555</v>
      </c>
      <c r="K6104" s="1">
        <f>Sales_Data[[#This Row],[Order Quantity]]*Sales_Data[[#This Row],[Unit Price]]</f>
        <v>1121.1333333333332</v>
      </c>
      <c r="L6104" s="1">
        <v>143.8787777777778</v>
      </c>
    </row>
    <row r="6105" spans="1:12">
      <c r="A6105" t="s">
        <v>6128</v>
      </c>
      <c r="B6105" s="2">
        <v>42299</v>
      </c>
      <c r="C6105">
        <v>15</v>
      </c>
      <c r="D6105" t="s">
        <v>4</v>
      </c>
      <c r="E6105" t="s">
        <v>8168</v>
      </c>
      <c r="F6105" t="s">
        <v>8025</v>
      </c>
      <c r="G6105">
        <v>43</v>
      </c>
      <c r="H6105">
        <v>6</v>
      </c>
      <c r="I6105">
        <v>5</v>
      </c>
      <c r="J6105" s="1">
        <v>117.62222222222223</v>
      </c>
      <c r="K6105" s="1">
        <f>Sales_Data[[#This Row],[Order Quantity]]*Sales_Data[[#This Row],[Unit Price]]</f>
        <v>588.1111111111112</v>
      </c>
      <c r="L6105" s="1">
        <v>64.692222222222242</v>
      </c>
    </row>
    <row r="6106" spans="1:12">
      <c r="A6106" t="s">
        <v>6129</v>
      </c>
      <c r="B6106" s="2">
        <v>42299</v>
      </c>
      <c r="C6106">
        <v>14</v>
      </c>
      <c r="D6106" t="s">
        <v>3</v>
      </c>
      <c r="E6106" t="s">
        <v>8168</v>
      </c>
      <c r="F6106" t="s">
        <v>8026</v>
      </c>
      <c r="G6106">
        <v>41</v>
      </c>
      <c r="H6106">
        <v>6</v>
      </c>
      <c r="I6106">
        <v>6</v>
      </c>
      <c r="J6106" s="1">
        <v>427.31111111111113</v>
      </c>
      <c r="K6106" s="1">
        <f>Sales_Data[[#This Row],[Order Quantity]]*Sales_Data[[#This Row],[Unit Price]]</f>
        <v>2563.8666666666668</v>
      </c>
      <c r="L6106" s="1">
        <v>329.02955555555559</v>
      </c>
    </row>
    <row r="6107" spans="1:12">
      <c r="A6107" t="s">
        <v>6130</v>
      </c>
      <c r="B6107" s="2">
        <v>42300</v>
      </c>
      <c r="C6107">
        <v>14</v>
      </c>
      <c r="D6107" t="s">
        <v>2</v>
      </c>
      <c r="E6107" t="s">
        <v>8168</v>
      </c>
      <c r="F6107" t="s">
        <v>8026</v>
      </c>
      <c r="G6107">
        <v>39</v>
      </c>
      <c r="H6107">
        <v>6</v>
      </c>
      <c r="I6107">
        <v>8</v>
      </c>
      <c r="J6107" s="1">
        <v>371.47777777777782</v>
      </c>
      <c r="K6107" s="1">
        <f>Sales_Data[[#This Row],[Order Quantity]]*Sales_Data[[#This Row],[Unit Price]]</f>
        <v>2971.8222222222225</v>
      </c>
      <c r="L6107" s="1">
        <v>219.1718888888889</v>
      </c>
    </row>
    <row r="6108" spans="1:12">
      <c r="A6108" t="s">
        <v>6131</v>
      </c>
      <c r="B6108" s="2">
        <v>42300</v>
      </c>
      <c r="C6108">
        <v>8</v>
      </c>
      <c r="D6108" t="s">
        <v>2</v>
      </c>
      <c r="E6108" t="s">
        <v>8168</v>
      </c>
      <c r="F6108" t="s">
        <v>8027</v>
      </c>
      <c r="G6108">
        <v>22</v>
      </c>
      <c r="H6108">
        <v>3</v>
      </c>
      <c r="I6108">
        <v>7</v>
      </c>
      <c r="J6108" s="1">
        <v>188.34444444444446</v>
      </c>
      <c r="K6108" s="1">
        <f>Sales_Data[[#This Row],[Order Quantity]]*Sales_Data[[#This Row],[Unit Price]]</f>
        <v>1318.4111111111113</v>
      </c>
      <c r="L6108" s="1">
        <v>152.55900000000003</v>
      </c>
    </row>
    <row r="6109" spans="1:12">
      <c r="A6109" t="s">
        <v>6132</v>
      </c>
      <c r="B6109" s="2">
        <v>42300</v>
      </c>
      <c r="C6109">
        <v>16</v>
      </c>
      <c r="D6109" t="s">
        <v>4</v>
      </c>
      <c r="E6109" t="s">
        <v>8168</v>
      </c>
      <c r="F6109" t="s">
        <v>8025</v>
      </c>
      <c r="G6109">
        <v>46</v>
      </c>
      <c r="H6109">
        <v>7</v>
      </c>
      <c r="I6109">
        <v>7</v>
      </c>
      <c r="J6109" s="1">
        <v>128.04444444444445</v>
      </c>
      <c r="K6109" s="1">
        <f>Sales_Data[[#This Row],[Order Quantity]]*Sales_Data[[#This Row],[Unit Price]]</f>
        <v>896.31111111111113</v>
      </c>
      <c r="L6109" s="1">
        <v>64.022222222222226</v>
      </c>
    </row>
    <row r="6110" spans="1:12">
      <c r="A6110" t="s">
        <v>6133</v>
      </c>
      <c r="B6110" s="2">
        <v>42300</v>
      </c>
      <c r="C6110">
        <v>15</v>
      </c>
      <c r="D6110" t="s">
        <v>3</v>
      </c>
      <c r="E6110" t="s">
        <v>8168</v>
      </c>
      <c r="F6110" t="s">
        <v>8025</v>
      </c>
      <c r="G6110">
        <v>41</v>
      </c>
      <c r="H6110">
        <v>6</v>
      </c>
      <c r="I6110">
        <v>6</v>
      </c>
      <c r="J6110" s="1">
        <v>384.13333333333338</v>
      </c>
      <c r="K6110" s="1">
        <f>Sales_Data[[#This Row],[Order Quantity]]*Sales_Data[[#This Row],[Unit Price]]</f>
        <v>2304.8000000000002</v>
      </c>
      <c r="L6110" s="1">
        <v>326.51333333333338</v>
      </c>
    </row>
    <row r="6111" spans="1:12">
      <c r="A6111" t="s">
        <v>6134</v>
      </c>
      <c r="B6111" s="2">
        <v>42300</v>
      </c>
      <c r="C6111">
        <v>9</v>
      </c>
      <c r="D6111" t="s">
        <v>4</v>
      </c>
      <c r="E6111" t="s">
        <v>8168</v>
      </c>
      <c r="F6111" t="s">
        <v>8027</v>
      </c>
      <c r="G6111">
        <v>26</v>
      </c>
      <c r="H6111">
        <v>4</v>
      </c>
      <c r="I6111">
        <v>9</v>
      </c>
      <c r="J6111" s="1">
        <v>117.62222222222223</v>
      </c>
      <c r="K6111" s="1">
        <f>Sales_Data[[#This Row],[Order Quantity]]*Sales_Data[[#This Row],[Unit Price]]</f>
        <v>1058.6000000000001</v>
      </c>
      <c r="L6111" s="1">
        <v>84.688000000000017</v>
      </c>
    </row>
    <row r="6112" spans="1:12">
      <c r="A6112" t="s">
        <v>6135</v>
      </c>
      <c r="B6112" s="2">
        <v>42300</v>
      </c>
      <c r="C6112">
        <v>19</v>
      </c>
      <c r="D6112" t="s">
        <v>2</v>
      </c>
      <c r="E6112" t="s">
        <v>8168</v>
      </c>
      <c r="F6112" t="s">
        <v>8028</v>
      </c>
      <c r="G6112">
        <v>54</v>
      </c>
      <c r="H6112">
        <v>8</v>
      </c>
      <c r="I6112">
        <v>5</v>
      </c>
      <c r="J6112" s="1">
        <v>122.83333333333333</v>
      </c>
      <c r="K6112" s="1">
        <f>Sales_Data[[#This Row],[Order Quantity]]*Sales_Data[[#This Row],[Unit Price]]</f>
        <v>614.16666666666663</v>
      </c>
      <c r="L6112" s="1">
        <v>99.495000000000005</v>
      </c>
    </row>
    <row r="6113" spans="1:12">
      <c r="A6113" t="s">
        <v>6136</v>
      </c>
      <c r="B6113" s="2">
        <v>42301</v>
      </c>
      <c r="C6113">
        <v>18</v>
      </c>
      <c r="D6113" t="s">
        <v>4</v>
      </c>
      <c r="E6113" t="s">
        <v>8168</v>
      </c>
      <c r="F6113" t="s">
        <v>8025</v>
      </c>
      <c r="G6113">
        <v>50</v>
      </c>
      <c r="H6113">
        <v>7</v>
      </c>
      <c r="I6113">
        <v>1</v>
      </c>
      <c r="J6113" s="1">
        <v>112.41111111111111</v>
      </c>
      <c r="K6113" s="1">
        <f>Sales_Data[[#This Row],[Order Quantity]]*Sales_Data[[#This Row],[Unit Price]]</f>
        <v>112.41111111111111</v>
      </c>
      <c r="L6113" s="1">
        <v>93.301222222222222</v>
      </c>
    </row>
    <row r="6114" spans="1:12">
      <c r="A6114" t="s">
        <v>6137</v>
      </c>
      <c r="B6114" s="2">
        <v>42301</v>
      </c>
      <c r="C6114">
        <v>11</v>
      </c>
      <c r="D6114" t="s">
        <v>2</v>
      </c>
      <c r="E6114" t="s">
        <v>8168</v>
      </c>
      <c r="F6114" t="s">
        <v>8026</v>
      </c>
      <c r="G6114">
        <v>32</v>
      </c>
      <c r="H6114">
        <v>5</v>
      </c>
      <c r="I6114">
        <v>3</v>
      </c>
      <c r="J6114" s="1">
        <v>585.13333333333333</v>
      </c>
      <c r="K6114" s="1">
        <f>Sales_Data[[#This Row],[Order Quantity]]*Sales_Data[[#This Row],[Unit Price]]</f>
        <v>1755.4</v>
      </c>
      <c r="L6114" s="1">
        <v>462.25533333333328</v>
      </c>
    </row>
    <row r="6115" spans="1:12">
      <c r="A6115" t="s">
        <v>6138</v>
      </c>
      <c r="B6115" s="2">
        <v>42301</v>
      </c>
      <c r="C6115">
        <v>2</v>
      </c>
      <c r="D6115" t="s">
        <v>4</v>
      </c>
      <c r="E6115" t="s">
        <v>8168</v>
      </c>
      <c r="F6115" t="s">
        <v>8027</v>
      </c>
      <c r="G6115">
        <v>4</v>
      </c>
      <c r="H6115">
        <v>1</v>
      </c>
      <c r="I6115">
        <v>4</v>
      </c>
      <c r="J6115" s="1">
        <v>118.36666666666666</v>
      </c>
      <c r="K6115" s="1">
        <f>Sales_Data[[#This Row],[Order Quantity]]*Sales_Data[[#This Row],[Unit Price]]</f>
        <v>473.46666666666664</v>
      </c>
      <c r="L6115" s="1">
        <v>54.448666666666668</v>
      </c>
    </row>
    <row r="6116" spans="1:12">
      <c r="A6116" t="s">
        <v>6139</v>
      </c>
      <c r="B6116" s="2">
        <v>42301</v>
      </c>
      <c r="C6116">
        <v>19</v>
      </c>
      <c r="D6116" t="s">
        <v>2</v>
      </c>
      <c r="E6116" t="s">
        <v>8168</v>
      </c>
      <c r="F6116" t="s">
        <v>8028</v>
      </c>
      <c r="G6116">
        <v>54</v>
      </c>
      <c r="H6116">
        <v>8</v>
      </c>
      <c r="I6116">
        <v>1</v>
      </c>
      <c r="J6116" s="1">
        <v>369.98888888888888</v>
      </c>
      <c r="K6116" s="1">
        <f>Sales_Data[[#This Row],[Order Quantity]]*Sales_Data[[#This Row],[Unit Price]]</f>
        <v>369.98888888888888</v>
      </c>
      <c r="L6116" s="1">
        <v>277.49166666666667</v>
      </c>
    </row>
    <row r="6117" spans="1:12">
      <c r="A6117" t="s">
        <v>6140</v>
      </c>
      <c r="B6117" s="2">
        <v>42301</v>
      </c>
      <c r="C6117">
        <v>10</v>
      </c>
      <c r="D6117" t="s">
        <v>4</v>
      </c>
      <c r="E6117" t="s">
        <v>8168</v>
      </c>
      <c r="F6117" t="s">
        <v>8026</v>
      </c>
      <c r="G6117">
        <v>28</v>
      </c>
      <c r="H6117">
        <v>4</v>
      </c>
      <c r="I6117">
        <v>7</v>
      </c>
      <c r="J6117" s="1">
        <v>203.97777777777776</v>
      </c>
      <c r="K6117" s="1">
        <f>Sales_Data[[#This Row],[Order Quantity]]*Sales_Data[[#This Row],[Unit Price]]</f>
        <v>1427.8444444444444</v>
      </c>
      <c r="L6117" s="1">
        <v>101.98888888888888</v>
      </c>
    </row>
    <row r="6118" spans="1:12">
      <c r="A6118" t="s">
        <v>6141</v>
      </c>
      <c r="B6118" s="2">
        <v>42301</v>
      </c>
      <c r="C6118">
        <v>4</v>
      </c>
      <c r="D6118" t="s">
        <v>3</v>
      </c>
      <c r="E6118" t="s">
        <v>8168</v>
      </c>
      <c r="F6118" t="s">
        <v>8027</v>
      </c>
      <c r="G6118">
        <v>10</v>
      </c>
      <c r="H6118">
        <v>2</v>
      </c>
      <c r="I6118">
        <v>3</v>
      </c>
      <c r="J6118" s="1">
        <v>381.15555555555557</v>
      </c>
      <c r="K6118" s="1">
        <f>Sales_Data[[#This Row],[Order Quantity]]*Sales_Data[[#This Row],[Unit Price]]</f>
        <v>1143.4666666666667</v>
      </c>
      <c r="L6118" s="1">
        <v>266.80888888888887</v>
      </c>
    </row>
    <row r="6119" spans="1:12">
      <c r="A6119" t="s">
        <v>6142</v>
      </c>
      <c r="B6119" s="2">
        <v>42301</v>
      </c>
      <c r="C6119">
        <v>19</v>
      </c>
      <c r="D6119" t="s">
        <v>2</v>
      </c>
      <c r="E6119" t="s">
        <v>8168</v>
      </c>
      <c r="F6119" t="s">
        <v>8028</v>
      </c>
      <c r="G6119">
        <v>55</v>
      </c>
      <c r="H6119">
        <v>8</v>
      </c>
      <c r="I6119">
        <v>5</v>
      </c>
      <c r="J6119" s="1">
        <v>119.85555555555555</v>
      </c>
      <c r="K6119" s="1">
        <f>Sales_Data[[#This Row],[Order Quantity]]*Sales_Data[[#This Row],[Unit Price]]</f>
        <v>599.27777777777783</v>
      </c>
      <c r="L6119" s="1">
        <v>52.736444444444452</v>
      </c>
    </row>
    <row r="6120" spans="1:12">
      <c r="A6120" t="s">
        <v>6143</v>
      </c>
      <c r="B6120" s="2">
        <v>42302</v>
      </c>
      <c r="C6120">
        <v>7</v>
      </c>
      <c r="D6120" t="s">
        <v>4</v>
      </c>
      <c r="E6120" t="s">
        <v>8168</v>
      </c>
      <c r="F6120" t="s">
        <v>8027</v>
      </c>
      <c r="G6120">
        <v>19</v>
      </c>
      <c r="H6120">
        <v>3</v>
      </c>
      <c r="I6120">
        <v>7</v>
      </c>
      <c r="J6120" s="1">
        <v>393.81111111111113</v>
      </c>
      <c r="K6120" s="1">
        <f>Sales_Data[[#This Row],[Order Quantity]]*Sales_Data[[#This Row],[Unit Price]]</f>
        <v>2756.6777777777779</v>
      </c>
      <c r="L6120" s="1">
        <v>169.33877777777778</v>
      </c>
    </row>
    <row r="6121" spans="1:12">
      <c r="A6121" t="s">
        <v>6144</v>
      </c>
      <c r="B6121" s="2">
        <v>42302</v>
      </c>
      <c r="C6121">
        <v>11</v>
      </c>
      <c r="D6121" t="s">
        <v>4</v>
      </c>
      <c r="E6121" t="s">
        <v>8168</v>
      </c>
      <c r="F6121" t="s">
        <v>8026</v>
      </c>
      <c r="G6121">
        <v>30</v>
      </c>
      <c r="H6121">
        <v>5</v>
      </c>
      <c r="I6121">
        <v>7</v>
      </c>
      <c r="J6121" s="1">
        <v>104.96666666666667</v>
      </c>
      <c r="K6121" s="1">
        <f>Sales_Data[[#This Row],[Order Quantity]]*Sales_Data[[#This Row],[Unit Price]]</f>
        <v>734.76666666666665</v>
      </c>
      <c r="L6121" s="1">
        <v>85.02300000000001</v>
      </c>
    </row>
    <row r="6122" spans="1:12">
      <c r="A6122" t="s">
        <v>6145</v>
      </c>
      <c r="B6122" s="2">
        <v>42302</v>
      </c>
      <c r="C6122">
        <v>12</v>
      </c>
      <c r="D6122" t="s">
        <v>4</v>
      </c>
      <c r="E6122" t="s">
        <v>8168</v>
      </c>
      <c r="F6122" t="s">
        <v>8026</v>
      </c>
      <c r="G6122">
        <v>35</v>
      </c>
      <c r="H6122">
        <v>5</v>
      </c>
      <c r="I6122">
        <v>5</v>
      </c>
      <c r="J6122" s="1">
        <v>266.51111111111112</v>
      </c>
      <c r="K6122" s="1">
        <f>Sales_Data[[#This Row],[Order Quantity]]*Sales_Data[[#This Row],[Unit Price]]</f>
        <v>1332.5555555555557</v>
      </c>
      <c r="L6122" s="1">
        <v>125.26022222222221</v>
      </c>
    </row>
    <row r="6123" spans="1:12">
      <c r="A6123" t="s">
        <v>6146</v>
      </c>
      <c r="B6123" s="2">
        <v>42302</v>
      </c>
      <c r="C6123">
        <v>7</v>
      </c>
      <c r="D6123" t="s">
        <v>3</v>
      </c>
      <c r="E6123" t="s">
        <v>8168</v>
      </c>
      <c r="F6123" t="s">
        <v>8027</v>
      </c>
      <c r="G6123">
        <v>19</v>
      </c>
      <c r="H6123">
        <v>3</v>
      </c>
      <c r="I6123">
        <v>7</v>
      </c>
      <c r="J6123" s="1">
        <v>434.75555555555559</v>
      </c>
      <c r="K6123" s="1">
        <f>Sales_Data[[#This Row],[Order Quantity]]*Sales_Data[[#This Row],[Unit Price]]</f>
        <v>3043.2888888888892</v>
      </c>
      <c r="L6123" s="1">
        <v>221.72533333333334</v>
      </c>
    </row>
    <row r="6124" spans="1:12">
      <c r="A6124" t="s">
        <v>6147</v>
      </c>
      <c r="B6124" s="2">
        <v>42302</v>
      </c>
      <c r="C6124">
        <v>8</v>
      </c>
      <c r="D6124" t="s">
        <v>4</v>
      </c>
      <c r="E6124" t="s">
        <v>8168</v>
      </c>
      <c r="F6124" t="s">
        <v>8027</v>
      </c>
      <c r="G6124">
        <v>21</v>
      </c>
      <c r="H6124">
        <v>3</v>
      </c>
      <c r="I6124">
        <v>4</v>
      </c>
      <c r="J6124" s="1">
        <v>265.76666666666665</v>
      </c>
      <c r="K6124" s="1">
        <f>Sales_Data[[#This Row],[Order Quantity]]*Sales_Data[[#This Row],[Unit Price]]</f>
        <v>1063.0666666666666</v>
      </c>
      <c r="L6124" s="1">
        <v>199.32500000000002</v>
      </c>
    </row>
    <row r="6125" spans="1:12">
      <c r="A6125" t="s">
        <v>6148</v>
      </c>
      <c r="B6125" s="2">
        <v>42303</v>
      </c>
      <c r="C6125">
        <v>3</v>
      </c>
      <c r="D6125" t="s">
        <v>4</v>
      </c>
      <c r="E6125" t="s">
        <v>8168</v>
      </c>
      <c r="F6125" t="s">
        <v>8027</v>
      </c>
      <c r="G6125">
        <v>8</v>
      </c>
      <c r="H6125">
        <v>2</v>
      </c>
      <c r="I6125">
        <v>4</v>
      </c>
      <c r="J6125" s="1">
        <v>99.01111111111112</v>
      </c>
      <c r="K6125" s="1">
        <f>Sales_Data[[#This Row],[Order Quantity]]*Sales_Data[[#This Row],[Unit Price]]</f>
        <v>396.04444444444448</v>
      </c>
      <c r="L6125" s="1">
        <v>67.327555555555563</v>
      </c>
    </row>
    <row r="6126" spans="1:12">
      <c r="A6126" t="s">
        <v>6149</v>
      </c>
      <c r="B6126" s="2">
        <v>42303</v>
      </c>
      <c r="C6126">
        <v>17</v>
      </c>
      <c r="D6126" t="s">
        <v>2</v>
      </c>
      <c r="E6126" t="s">
        <v>8168</v>
      </c>
      <c r="F6126" t="s">
        <v>8025</v>
      </c>
      <c r="G6126">
        <v>49</v>
      </c>
      <c r="H6126">
        <v>7</v>
      </c>
      <c r="I6126">
        <v>3</v>
      </c>
      <c r="J6126" s="1">
        <v>270.23333333333335</v>
      </c>
      <c r="K6126" s="1">
        <f>Sales_Data[[#This Row],[Order Quantity]]*Sales_Data[[#This Row],[Unit Price]]</f>
        <v>810.7</v>
      </c>
      <c r="L6126" s="1">
        <v>197.27033333333333</v>
      </c>
    </row>
    <row r="6127" spans="1:12">
      <c r="A6127" t="s">
        <v>6150</v>
      </c>
      <c r="B6127" s="2">
        <v>42303</v>
      </c>
      <c r="C6127">
        <v>12</v>
      </c>
      <c r="D6127" t="s">
        <v>4</v>
      </c>
      <c r="E6127" t="s">
        <v>8168</v>
      </c>
      <c r="F6127" t="s">
        <v>8026</v>
      </c>
      <c r="G6127">
        <v>33</v>
      </c>
      <c r="H6127">
        <v>5</v>
      </c>
      <c r="I6127">
        <v>7</v>
      </c>
      <c r="J6127" s="1">
        <v>125.06666666666668</v>
      </c>
      <c r="K6127" s="1">
        <f>Sales_Data[[#This Row],[Order Quantity]]*Sales_Data[[#This Row],[Unit Price]]</f>
        <v>875.4666666666667</v>
      </c>
      <c r="L6127" s="1">
        <v>90.048000000000002</v>
      </c>
    </row>
    <row r="6128" spans="1:12">
      <c r="A6128" t="s">
        <v>6151</v>
      </c>
      <c r="B6128" s="2">
        <v>42303</v>
      </c>
      <c r="C6128">
        <v>1</v>
      </c>
      <c r="D6128" t="s">
        <v>4</v>
      </c>
      <c r="E6128" t="s">
        <v>8168</v>
      </c>
      <c r="F6128" t="s">
        <v>8027</v>
      </c>
      <c r="G6128">
        <v>1</v>
      </c>
      <c r="H6128">
        <v>1</v>
      </c>
      <c r="I6128">
        <v>7</v>
      </c>
      <c r="J6128" s="1">
        <v>128.78888888888889</v>
      </c>
      <c r="K6128" s="1">
        <f>Sales_Data[[#This Row],[Order Quantity]]*Sales_Data[[#This Row],[Unit Price]]</f>
        <v>901.52222222222224</v>
      </c>
      <c r="L6128" s="1">
        <v>66.970222222222233</v>
      </c>
    </row>
    <row r="6129" spans="1:12">
      <c r="A6129" t="s">
        <v>6152</v>
      </c>
      <c r="B6129" s="2">
        <v>42303</v>
      </c>
      <c r="C6129">
        <v>3</v>
      </c>
      <c r="D6129" t="s">
        <v>4</v>
      </c>
      <c r="E6129" t="s">
        <v>8168</v>
      </c>
      <c r="F6129" t="s">
        <v>8027</v>
      </c>
      <c r="G6129">
        <v>9</v>
      </c>
      <c r="H6129">
        <v>2</v>
      </c>
      <c r="I6129">
        <v>1</v>
      </c>
      <c r="J6129" s="1">
        <v>600.76666666666677</v>
      </c>
      <c r="K6129" s="1">
        <f>Sales_Data[[#This Row],[Order Quantity]]*Sales_Data[[#This Row],[Unit Price]]</f>
        <v>600.76666666666677</v>
      </c>
      <c r="L6129" s="1">
        <v>468.59800000000007</v>
      </c>
    </row>
    <row r="6130" spans="1:12">
      <c r="A6130" t="s">
        <v>6153</v>
      </c>
      <c r="B6130" s="2">
        <v>42303</v>
      </c>
      <c r="C6130">
        <v>1</v>
      </c>
      <c r="D6130" t="s">
        <v>4</v>
      </c>
      <c r="E6130" t="s">
        <v>8168</v>
      </c>
      <c r="F6130" t="s">
        <v>8027</v>
      </c>
      <c r="G6130">
        <v>2</v>
      </c>
      <c r="H6130">
        <v>1</v>
      </c>
      <c r="I6130">
        <v>2</v>
      </c>
      <c r="J6130" s="1">
        <v>253.11111111111111</v>
      </c>
      <c r="K6130" s="1">
        <f>Sales_Data[[#This Row],[Order Quantity]]*Sales_Data[[#This Row],[Unit Price]]</f>
        <v>506.22222222222223</v>
      </c>
      <c r="L6130" s="1">
        <v>129.08666666666667</v>
      </c>
    </row>
    <row r="6131" spans="1:12">
      <c r="A6131" t="s">
        <v>6154</v>
      </c>
      <c r="B6131" s="2">
        <v>42304</v>
      </c>
      <c r="C6131">
        <v>10</v>
      </c>
      <c r="D6131" t="s">
        <v>4</v>
      </c>
      <c r="E6131" t="s">
        <v>8168</v>
      </c>
      <c r="F6131" t="s">
        <v>8026</v>
      </c>
      <c r="G6131">
        <v>29</v>
      </c>
      <c r="H6131">
        <v>4</v>
      </c>
      <c r="I6131">
        <v>1</v>
      </c>
      <c r="J6131" s="1">
        <v>269.48888888888888</v>
      </c>
      <c r="K6131" s="1">
        <f>Sales_Data[[#This Row],[Order Quantity]]*Sales_Data[[#This Row],[Unit Price]]</f>
        <v>269.48888888888888</v>
      </c>
      <c r="L6131" s="1">
        <v>196.72688888888888</v>
      </c>
    </row>
    <row r="6132" spans="1:12">
      <c r="A6132" t="s">
        <v>6155</v>
      </c>
      <c r="B6132" s="2">
        <v>42305</v>
      </c>
      <c r="C6132">
        <v>19</v>
      </c>
      <c r="D6132" t="s">
        <v>2</v>
      </c>
      <c r="E6132" t="s">
        <v>8168</v>
      </c>
      <c r="F6132" t="s">
        <v>8028</v>
      </c>
      <c r="G6132">
        <v>55</v>
      </c>
      <c r="H6132">
        <v>8</v>
      </c>
      <c r="I6132">
        <v>6</v>
      </c>
      <c r="J6132" s="1">
        <v>96.033333333333346</v>
      </c>
      <c r="K6132" s="1">
        <f>Sales_Data[[#This Row],[Order Quantity]]*Sales_Data[[#This Row],[Unit Price]]</f>
        <v>576.20000000000005</v>
      </c>
      <c r="L6132" s="1">
        <v>62.421666666666674</v>
      </c>
    </row>
    <row r="6133" spans="1:12">
      <c r="A6133" t="s">
        <v>6156</v>
      </c>
      <c r="B6133" s="2">
        <v>42305</v>
      </c>
      <c r="C6133">
        <v>10</v>
      </c>
      <c r="D6133" t="s">
        <v>2</v>
      </c>
      <c r="E6133" t="s">
        <v>8168</v>
      </c>
      <c r="F6133" t="s">
        <v>8026</v>
      </c>
      <c r="G6133">
        <v>28</v>
      </c>
      <c r="H6133">
        <v>4</v>
      </c>
      <c r="I6133">
        <v>4</v>
      </c>
      <c r="J6133" s="1">
        <v>434.75555555555559</v>
      </c>
      <c r="K6133" s="1">
        <f>Sales_Data[[#This Row],[Order Quantity]]*Sales_Data[[#This Row],[Unit Price]]</f>
        <v>1739.0222222222224</v>
      </c>
      <c r="L6133" s="1">
        <v>178.24977777777778</v>
      </c>
    </row>
    <row r="6134" spans="1:12">
      <c r="A6134" t="s">
        <v>6157</v>
      </c>
      <c r="B6134" s="2">
        <v>42306</v>
      </c>
      <c r="C6134">
        <v>20</v>
      </c>
      <c r="D6134" t="s">
        <v>2</v>
      </c>
      <c r="E6134" t="s">
        <v>8168</v>
      </c>
      <c r="F6134" t="s">
        <v>8028</v>
      </c>
      <c r="G6134">
        <v>57</v>
      </c>
      <c r="H6134">
        <v>8</v>
      </c>
      <c r="I6134">
        <v>6</v>
      </c>
      <c r="J6134" s="1">
        <v>112.41111111111111</v>
      </c>
      <c r="K6134" s="1">
        <f>Sales_Data[[#This Row],[Order Quantity]]*Sales_Data[[#This Row],[Unit Price]]</f>
        <v>674.4666666666667</v>
      </c>
      <c r="L6134" s="1">
        <v>80.935999999999993</v>
      </c>
    </row>
    <row r="6135" spans="1:12">
      <c r="A6135" t="s">
        <v>6158</v>
      </c>
      <c r="B6135" s="2">
        <v>42306</v>
      </c>
      <c r="C6135">
        <v>1</v>
      </c>
      <c r="D6135" t="s">
        <v>4</v>
      </c>
      <c r="E6135" t="s">
        <v>8168</v>
      </c>
      <c r="F6135" t="s">
        <v>8027</v>
      </c>
      <c r="G6135">
        <v>2</v>
      </c>
      <c r="H6135">
        <v>1</v>
      </c>
      <c r="I6135">
        <v>5</v>
      </c>
      <c r="J6135" s="1">
        <v>220.35555555555555</v>
      </c>
      <c r="K6135" s="1">
        <f>Sales_Data[[#This Row],[Order Quantity]]*Sales_Data[[#This Row],[Unit Price]]</f>
        <v>1101.7777777777778</v>
      </c>
      <c r="L6135" s="1">
        <v>141.02755555555555</v>
      </c>
    </row>
    <row r="6136" spans="1:12">
      <c r="A6136" t="s">
        <v>6159</v>
      </c>
      <c r="B6136" s="2">
        <v>42306</v>
      </c>
      <c r="C6136">
        <v>10</v>
      </c>
      <c r="D6136" t="s">
        <v>4</v>
      </c>
      <c r="E6136" t="s">
        <v>8168</v>
      </c>
      <c r="F6136" t="s">
        <v>8027</v>
      </c>
      <c r="G6136">
        <v>27</v>
      </c>
      <c r="H6136">
        <v>4</v>
      </c>
      <c r="I6136">
        <v>6</v>
      </c>
      <c r="J6136" s="1">
        <v>431.03333333333336</v>
      </c>
      <c r="K6136" s="1">
        <f>Sales_Data[[#This Row],[Order Quantity]]*Sales_Data[[#This Row],[Unit Price]]</f>
        <v>2586.2000000000003</v>
      </c>
      <c r="L6136" s="1">
        <v>344.82666666666671</v>
      </c>
    </row>
    <row r="6137" spans="1:12">
      <c r="A6137" t="s">
        <v>6160</v>
      </c>
      <c r="B6137" s="2">
        <v>42306</v>
      </c>
      <c r="C6137">
        <v>19</v>
      </c>
      <c r="D6137" t="s">
        <v>4</v>
      </c>
      <c r="E6137" t="s">
        <v>8168</v>
      </c>
      <c r="F6137" t="s">
        <v>8028</v>
      </c>
      <c r="G6137">
        <v>55</v>
      </c>
      <c r="H6137">
        <v>8</v>
      </c>
      <c r="I6137">
        <v>3</v>
      </c>
      <c r="J6137" s="1">
        <v>709.45555555555563</v>
      </c>
      <c r="K6137" s="1">
        <f>Sales_Data[[#This Row],[Order Quantity]]*Sales_Data[[#This Row],[Unit Price]]</f>
        <v>2128.3666666666668</v>
      </c>
      <c r="L6137" s="1">
        <v>305.06588888888894</v>
      </c>
    </row>
    <row r="6138" spans="1:12">
      <c r="A6138" t="s">
        <v>6161</v>
      </c>
      <c r="B6138" s="2">
        <v>42307</v>
      </c>
      <c r="C6138">
        <v>17</v>
      </c>
      <c r="D6138" t="s">
        <v>4</v>
      </c>
      <c r="E6138" t="s">
        <v>8168</v>
      </c>
      <c r="F6138" t="s">
        <v>8025</v>
      </c>
      <c r="G6138">
        <v>49</v>
      </c>
      <c r="H6138">
        <v>7</v>
      </c>
      <c r="I6138">
        <v>7</v>
      </c>
      <c r="J6138" s="1">
        <v>294.05555555555554</v>
      </c>
      <c r="K6138" s="1">
        <f>Sales_Data[[#This Row],[Order Quantity]]*Sales_Data[[#This Row],[Unit Price]]</f>
        <v>2058.3888888888887</v>
      </c>
      <c r="L6138" s="1">
        <v>211.72</v>
      </c>
    </row>
    <row r="6139" spans="1:12">
      <c r="A6139" t="s">
        <v>6162</v>
      </c>
      <c r="B6139" s="2">
        <v>42307</v>
      </c>
      <c r="C6139">
        <v>1</v>
      </c>
      <c r="D6139" t="s">
        <v>4</v>
      </c>
      <c r="E6139" t="s">
        <v>8168</v>
      </c>
      <c r="F6139" t="s">
        <v>8027</v>
      </c>
      <c r="G6139">
        <v>2</v>
      </c>
      <c r="H6139">
        <v>1</v>
      </c>
      <c r="I6139">
        <v>9</v>
      </c>
      <c r="J6139" s="1">
        <v>259.81111111111113</v>
      </c>
      <c r="K6139" s="1">
        <f>Sales_Data[[#This Row],[Order Quantity]]*Sales_Data[[#This Row],[Unit Price]]</f>
        <v>2338.3000000000002</v>
      </c>
      <c r="L6139" s="1">
        <v>142.89611111111114</v>
      </c>
    </row>
    <row r="6140" spans="1:12">
      <c r="A6140" t="s">
        <v>6163</v>
      </c>
      <c r="B6140" s="2">
        <v>42308</v>
      </c>
      <c r="C6140">
        <v>19</v>
      </c>
      <c r="D6140" t="s">
        <v>4</v>
      </c>
      <c r="E6140" t="s">
        <v>8168</v>
      </c>
      <c r="F6140" t="s">
        <v>8028</v>
      </c>
      <c r="G6140">
        <v>55</v>
      </c>
      <c r="H6140">
        <v>8</v>
      </c>
      <c r="I6140">
        <v>6</v>
      </c>
      <c r="J6140" s="1">
        <v>265.76666666666665</v>
      </c>
      <c r="K6140" s="1">
        <f>Sales_Data[[#This Row],[Order Quantity]]*Sales_Data[[#This Row],[Unit Price]]</f>
        <v>1594.6</v>
      </c>
      <c r="L6140" s="1">
        <v>156.80233333333334</v>
      </c>
    </row>
    <row r="6141" spans="1:12">
      <c r="A6141" t="s">
        <v>6164</v>
      </c>
      <c r="B6141" s="2">
        <v>42308</v>
      </c>
      <c r="C6141">
        <v>5</v>
      </c>
      <c r="D6141" t="s">
        <v>3</v>
      </c>
      <c r="E6141" t="s">
        <v>8168</v>
      </c>
      <c r="F6141" t="s">
        <v>8027</v>
      </c>
      <c r="G6141">
        <v>13</v>
      </c>
      <c r="H6141">
        <v>2</v>
      </c>
      <c r="I6141">
        <v>6</v>
      </c>
      <c r="J6141" s="1">
        <v>253.11111111111111</v>
      </c>
      <c r="K6141" s="1">
        <f>Sales_Data[[#This Row],[Order Quantity]]*Sales_Data[[#This Row],[Unit Price]]</f>
        <v>1518.6666666666667</v>
      </c>
      <c r="L6141" s="1">
        <v>106.30666666666667</v>
      </c>
    </row>
    <row r="6142" spans="1:12">
      <c r="A6142" t="s">
        <v>6165</v>
      </c>
      <c r="B6142" s="2">
        <v>42308</v>
      </c>
      <c r="C6142">
        <v>1</v>
      </c>
      <c r="D6142" t="s">
        <v>4</v>
      </c>
      <c r="E6142" t="s">
        <v>8168</v>
      </c>
      <c r="F6142" t="s">
        <v>8027</v>
      </c>
      <c r="G6142">
        <v>2</v>
      </c>
      <c r="H6142">
        <v>1</v>
      </c>
      <c r="I6142">
        <v>2</v>
      </c>
      <c r="J6142" s="1">
        <v>118.36666666666666</v>
      </c>
      <c r="K6142" s="1">
        <f>Sales_Data[[#This Row],[Order Quantity]]*Sales_Data[[#This Row],[Unit Price]]</f>
        <v>236.73333333333332</v>
      </c>
      <c r="L6142" s="1">
        <v>69.836333333333329</v>
      </c>
    </row>
    <row r="6143" spans="1:12">
      <c r="A6143" t="s">
        <v>6166</v>
      </c>
      <c r="B6143" s="2">
        <v>42308</v>
      </c>
      <c r="C6143">
        <v>12</v>
      </c>
      <c r="D6143" t="s">
        <v>4</v>
      </c>
      <c r="E6143" t="s">
        <v>8168</v>
      </c>
      <c r="F6143" t="s">
        <v>8026</v>
      </c>
      <c r="G6143">
        <v>33</v>
      </c>
      <c r="H6143">
        <v>5</v>
      </c>
      <c r="I6143">
        <v>9</v>
      </c>
      <c r="J6143" s="1">
        <v>434.75555555555559</v>
      </c>
      <c r="K6143" s="1">
        <f>Sales_Data[[#This Row],[Order Quantity]]*Sales_Data[[#This Row],[Unit Price]]</f>
        <v>3912.8</v>
      </c>
      <c r="L6143" s="1">
        <v>304.32888888888891</v>
      </c>
    </row>
    <row r="6144" spans="1:12">
      <c r="A6144" t="s">
        <v>6167</v>
      </c>
      <c r="B6144" s="2">
        <v>42308</v>
      </c>
      <c r="C6144">
        <v>8</v>
      </c>
      <c r="D6144" t="s">
        <v>4</v>
      </c>
      <c r="E6144" t="s">
        <v>8168</v>
      </c>
      <c r="F6144" t="s">
        <v>8027</v>
      </c>
      <c r="G6144">
        <v>21</v>
      </c>
      <c r="H6144">
        <v>3</v>
      </c>
      <c r="I6144">
        <v>6</v>
      </c>
      <c r="J6144" s="1">
        <v>223.33333333333334</v>
      </c>
      <c r="K6144" s="1">
        <f>Sales_Data[[#This Row],[Order Quantity]]*Sales_Data[[#This Row],[Unit Price]]</f>
        <v>1340</v>
      </c>
      <c r="L6144" s="1">
        <v>118.36666666666666</v>
      </c>
    </row>
    <row r="6145" spans="1:12">
      <c r="A6145" t="s">
        <v>6168</v>
      </c>
      <c r="B6145" s="2">
        <v>42308</v>
      </c>
      <c r="C6145">
        <v>5</v>
      </c>
      <c r="D6145" t="s">
        <v>4</v>
      </c>
      <c r="E6145" t="s">
        <v>8168</v>
      </c>
      <c r="F6145" t="s">
        <v>8027</v>
      </c>
      <c r="G6145">
        <v>14</v>
      </c>
      <c r="H6145">
        <v>2</v>
      </c>
      <c r="I6145">
        <v>9</v>
      </c>
      <c r="J6145" s="1">
        <v>425.82222222222225</v>
      </c>
      <c r="K6145" s="1">
        <f>Sales_Data[[#This Row],[Order Quantity]]*Sales_Data[[#This Row],[Unit Price]]</f>
        <v>3832.4</v>
      </c>
      <c r="L6145" s="1">
        <v>183.10355555555554</v>
      </c>
    </row>
    <row r="6146" spans="1:12">
      <c r="A6146" t="s">
        <v>6169</v>
      </c>
      <c r="B6146" s="2">
        <v>42308</v>
      </c>
      <c r="C6146">
        <v>10</v>
      </c>
      <c r="D6146" t="s">
        <v>4</v>
      </c>
      <c r="E6146" t="s">
        <v>8168</v>
      </c>
      <c r="F6146" t="s">
        <v>8027</v>
      </c>
      <c r="G6146">
        <v>27</v>
      </c>
      <c r="H6146">
        <v>4</v>
      </c>
      <c r="I6146">
        <v>3</v>
      </c>
      <c r="J6146" s="1">
        <v>110.92222222222223</v>
      </c>
      <c r="K6146" s="1">
        <f>Sales_Data[[#This Row],[Order Quantity]]*Sales_Data[[#This Row],[Unit Price]]</f>
        <v>332.76666666666671</v>
      </c>
      <c r="L6146" s="1">
        <v>79.864000000000004</v>
      </c>
    </row>
    <row r="6147" spans="1:12">
      <c r="A6147" t="s">
        <v>6170</v>
      </c>
      <c r="B6147" s="2">
        <v>42309</v>
      </c>
      <c r="C6147">
        <v>3</v>
      </c>
      <c r="D6147" t="s">
        <v>4</v>
      </c>
      <c r="E6147" t="s">
        <v>8168</v>
      </c>
      <c r="F6147" t="s">
        <v>8027</v>
      </c>
      <c r="G6147">
        <v>9</v>
      </c>
      <c r="H6147">
        <v>2</v>
      </c>
      <c r="I6147">
        <v>7</v>
      </c>
      <c r="J6147" s="1">
        <v>138.46666666666667</v>
      </c>
      <c r="K6147" s="1">
        <f>Sales_Data[[#This Row],[Order Quantity]]*Sales_Data[[#This Row],[Unit Price]]</f>
        <v>969.26666666666665</v>
      </c>
      <c r="L6147" s="1">
        <v>56.771333333333331</v>
      </c>
    </row>
    <row r="6148" spans="1:12">
      <c r="A6148" t="s">
        <v>6171</v>
      </c>
      <c r="B6148" s="2">
        <v>42309</v>
      </c>
      <c r="C6148">
        <v>3</v>
      </c>
      <c r="D6148" t="s">
        <v>2</v>
      </c>
      <c r="E6148" t="s">
        <v>8168</v>
      </c>
      <c r="F6148" t="s">
        <v>8027</v>
      </c>
      <c r="G6148">
        <v>8</v>
      </c>
      <c r="H6148">
        <v>2</v>
      </c>
      <c r="I6148">
        <v>8</v>
      </c>
      <c r="J6148" s="1">
        <v>186.11111111111111</v>
      </c>
      <c r="K6148" s="1">
        <f>Sales_Data[[#This Row],[Order Quantity]]*Sales_Data[[#This Row],[Unit Price]]</f>
        <v>1488.8888888888889</v>
      </c>
      <c r="L6148" s="1">
        <v>147.02777777777777</v>
      </c>
    </row>
    <row r="6149" spans="1:12">
      <c r="A6149" t="s">
        <v>6172</v>
      </c>
      <c r="B6149" s="2">
        <v>42309</v>
      </c>
      <c r="C6149">
        <v>11</v>
      </c>
      <c r="D6149" t="s">
        <v>4</v>
      </c>
      <c r="E6149" t="s">
        <v>8168</v>
      </c>
      <c r="F6149" t="s">
        <v>8026</v>
      </c>
      <c r="G6149">
        <v>30</v>
      </c>
      <c r="H6149">
        <v>5</v>
      </c>
      <c r="I6149">
        <v>5</v>
      </c>
      <c r="J6149" s="1">
        <v>192.06666666666669</v>
      </c>
      <c r="K6149" s="1">
        <f>Sales_Data[[#This Row],[Order Quantity]]*Sales_Data[[#This Row],[Unit Price]]</f>
        <v>960.33333333333348</v>
      </c>
      <c r="L6149" s="1">
        <v>130.60533333333333</v>
      </c>
    </row>
    <row r="6150" spans="1:12">
      <c r="A6150" t="s">
        <v>6173</v>
      </c>
      <c r="B6150" s="2">
        <v>42309</v>
      </c>
      <c r="C6150">
        <v>1</v>
      </c>
      <c r="D6150" t="s">
        <v>2</v>
      </c>
      <c r="E6150" t="s">
        <v>8168</v>
      </c>
      <c r="F6150" t="s">
        <v>8027</v>
      </c>
      <c r="G6150">
        <v>1</v>
      </c>
      <c r="H6150">
        <v>1</v>
      </c>
      <c r="I6150">
        <v>7</v>
      </c>
      <c r="J6150" s="1">
        <v>192.06666666666669</v>
      </c>
      <c r="K6150" s="1">
        <f>Sales_Data[[#This Row],[Order Quantity]]*Sales_Data[[#This Row],[Unit Price]]</f>
        <v>1344.4666666666669</v>
      </c>
      <c r="L6150" s="1">
        <v>119.08133333333333</v>
      </c>
    </row>
    <row r="6151" spans="1:12">
      <c r="A6151" t="s">
        <v>6174</v>
      </c>
      <c r="B6151" s="2">
        <v>42309</v>
      </c>
      <c r="C6151">
        <v>11</v>
      </c>
      <c r="D6151" t="s">
        <v>4</v>
      </c>
      <c r="E6151" t="s">
        <v>8168</v>
      </c>
      <c r="F6151" t="s">
        <v>8026</v>
      </c>
      <c r="G6151">
        <v>30</v>
      </c>
      <c r="H6151">
        <v>5</v>
      </c>
      <c r="I6151">
        <v>8</v>
      </c>
      <c r="J6151" s="1">
        <v>209.1888888888889</v>
      </c>
      <c r="K6151" s="1">
        <f>Sales_Data[[#This Row],[Order Quantity]]*Sales_Data[[#This Row],[Unit Price]]</f>
        <v>1673.5111111111112</v>
      </c>
      <c r="L6151" s="1">
        <v>144.34033333333332</v>
      </c>
    </row>
    <row r="6152" spans="1:12">
      <c r="A6152" t="s">
        <v>6175</v>
      </c>
      <c r="B6152" s="2">
        <v>42309</v>
      </c>
      <c r="C6152">
        <v>4</v>
      </c>
      <c r="D6152" t="s">
        <v>4</v>
      </c>
      <c r="E6152" t="s">
        <v>8168</v>
      </c>
      <c r="F6152" t="s">
        <v>8027</v>
      </c>
      <c r="G6152">
        <v>12</v>
      </c>
      <c r="H6152">
        <v>2</v>
      </c>
      <c r="I6152">
        <v>8</v>
      </c>
      <c r="J6152" s="1">
        <v>109.43333333333334</v>
      </c>
      <c r="K6152" s="1">
        <f>Sales_Data[[#This Row],[Order Quantity]]*Sales_Data[[#This Row],[Unit Price]]</f>
        <v>875.4666666666667</v>
      </c>
      <c r="L6152" s="1">
        <v>56.905333333333338</v>
      </c>
    </row>
    <row r="6153" spans="1:12">
      <c r="A6153" t="s">
        <v>6176</v>
      </c>
      <c r="B6153" s="2">
        <v>42309</v>
      </c>
      <c r="C6153">
        <v>2</v>
      </c>
      <c r="D6153" t="s">
        <v>4</v>
      </c>
      <c r="E6153" t="s">
        <v>8168</v>
      </c>
      <c r="F6153" t="s">
        <v>8027</v>
      </c>
      <c r="G6153">
        <v>6</v>
      </c>
      <c r="H6153">
        <v>1</v>
      </c>
      <c r="I6153">
        <v>3</v>
      </c>
      <c r="J6153" s="1">
        <v>147.4</v>
      </c>
      <c r="K6153" s="1">
        <f>Sales_Data[[#This Row],[Order Quantity]]*Sales_Data[[#This Row],[Unit Price]]</f>
        <v>442.20000000000005</v>
      </c>
      <c r="L6153" s="1">
        <v>117.92000000000002</v>
      </c>
    </row>
    <row r="6154" spans="1:12">
      <c r="A6154" t="s">
        <v>6177</v>
      </c>
      <c r="B6154" s="2">
        <v>42309</v>
      </c>
      <c r="C6154">
        <v>5</v>
      </c>
      <c r="D6154" t="s">
        <v>4</v>
      </c>
      <c r="E6154" t="s">
        <v>8168</v>
      </c>
      <c r="F6154" t="s">
        <v>8027</v>
      </c>
      <c r="G6154">
        <v>13</v>
      </c>
      <c r="H6154">
        <v>2</v>
      </c>
      <c r="I6154">
        <v>8</v>
      </c>
      <c r="J6154" s="1">
        <v>444.43333333333334</v>
      </c>
      <c r="K6154" s="1">
        <f>Sales_Data[[#This Row],[Order Quantity]]*Sales_Data[[#This Row],[Unit Price]]</f>
        <v>3555.4666666666667</v>
      </c>
      <c r="L6154" s="1">
        <v>271.10433333333333</v>
      </c>
    </row>
    <row r="6155" spans="1:12">
      <c r="A6155" t="s">
        <v>6178</v>
      </c>
      <c r="B6155" s="2">
        <v>42310</v>
      </c>
      <c r="C6155">
        <v>9</v>
      </c>
      <c r="D6155" t="s">
        <v>4</v>
      </c>
      <c r="E6155" t="s">
        <v>8168</v>
      </c>
      <c r="F6155" t="s">
        <v>8027</v>
      </c>
      <c r="G6155">
        <v>24</v>
      </c>
      <c r="H6155">
        <v>4</v>
      </c>
      <c r="I6155">
        <v>2</v>
      </c>
      <c r="J6155" s="1">
        <v>200.25555555555556</v>
      </c>
      <c r="K6155" s="1">
        <f>Sales_Data[[#This Row],[Order Quantity]]*Sales_Data[[#This Row],[Unit Price]]</f>
        <v>400.51111111111112</v>
      </c>
      <c r="L6155" s="1">
        <v>132.16866666666667</v>
      </c>
    </row>
    <row r="6156" spans="1:12">
      <c r="A6156" t="s">
        <v>6179</v>
      </c>
      <c r="B6156" s="2">
        <v>42310</v>
      </c>
      <c r="C6156">
        <v>7</v>
      </c>
      <c r="D6156" t="s">
        <v>2</v>
      </c>
      <c r="E6156" t="s">
        <v>8168</v>
      </c>
      <c r="F6156" t="s">
        <v>8027</v>
      </c>
      <c r="G6156">
        <v>19</v>
      </c>
      <c r="H6156">
        <v>3</v>
      </c>
      <c r="I6156">
        <v>7</v>
      </c>
      <c r="J6156" s="1">
        <v>130.27777777777777</v>
      </c>
      <c r="K6156" s="1">
        <f>Sales_Data[[#This Row],[Order Quantity]]*Sales_Data[[#This Row],[Unit Price]]</f>
        <v>911.94444444444434</v>
      </c>
      <c r="L6156" s="1">
        <v>58.625</v>
      </c>
    </row>
    <row r="6157" spans="1:12">
      <c r="A6157" t="s">
        <v>6180</v>
      </c>
      <c r="B6157" s="2">
        <v>42310</v>
      </c>
      <c r="C6157">
        <v>9</v>
      </c>
      <c r="D6157" t="s">
        <v>2</v>
      </c>
      <c r="E6157" t="s">
        <v>8168</v>
      </c>
      <c r="F6157" t="s">
        <v>8027</v>
      </c>
      <c r="G6157">
        <v>26</v>
      </c>
      <c r="H6157">
        <v>4</v>
      </c>
      <c r="I6157">
        <v>1</v>
      </c>
      <c r="J6157" s="1">
        <v>441.45555555555552</v>
      </c>
      <c r="K6157" s="1">
        <f>Sales_Data[[#This Row],[Order Quantity]]*Sales_Data[[#This Row],[Unit Price]]</f>
        <v>441.45555555555552</v>
      </c>
      <c r="L6157" s="1">
        <v>291.3606666666667</v>
      </c>
    </row>
    <row r="6158" spans="1:12">
      <c r="A6158" t="s">
        <v>6181</v>
      </c>
      <c r="B6158" s="2">
        <v>42310</v>
      </c>
      <c r="C6158">
        <v>4</v>
      </c>
      <c r="D6158" t="s">
        <v>2</v>
      </c>
      <c r="E6158" t="s">
        <v>8168</v>
      </c>
      <c r="F6158" t="s">
        <v>8027</v>
      </c>
      <c r="G6158">
        <v>9</v>
      </c>
      <c r="H6158">
        <v>2</v>
      </c>
      <c r="I6158">
        <v>1</v>
      </c>
      <c r="J6158" s="1">
        <v>123.57777777777778</v>
      </c>
      <c r="K6158" s="1">
        <f>Sales_Data[[#This Row],[Order Quantity]]*Sales_Data[[#This Row],[Unit Price]]</f>
        <v>123.57777777777778</v>
      </c>
      <c r="L6158" s="1">
        <v>100.09800000000001</v>
      </c>
    </row>
    <row r="6159" spans="1:12">
      <c r="A6159" t="s">
        <v>6182</v>
      </c>
      <c r="B6159" s="2">
        <v>42310</v>
      </c>
      <c r="C6159">
        <v>16</v>
      </c>
      <c r="D6159" t="s">
        <v>2</v>
      </c>
      <c r="E6159" t="s">
        <v>8168</v>
      </c>
      <c r="F6159" t="s">
        <v>8025</v>
      </c>
      <c r="G6159">
        <v>47</v>
      </c>
      <c r="H6159">
        <v>7</v>
      </c>
      <c r="I6159">
        <v>1</v>
      </c>
      <c r="J6159" s="1">
        <v>438.47777777777782</v>
      </c>
      <c r="K6159" s="1">
        <f>Sales_Data[[#This Row],[Order Quantity]]*Sales_Data[[#This Row],[Unit Price]]</f>
        <v>438.47777777777782</v>
      </c>
      <c r="L6159" s="1">
        <v>184.16066666666666</v>
      </c>
    </row>
    <row r="6160" spans="1:12">
      <c r="A6160" t="s">
        <v>6183</v>
      </c>
      <c r="B6160" s="2">
        <v>42310</v>
      </c>
      <c r="C6160">
        <v>15</v>
      </c>
      <c r="D6160" t="s">
        <v>2</v>
      </c>
      <c r="E6160" t="s">
        <v>8168</v>
      </c>
      <c r="F6160" t="s">
        <v>8025</v>
      </c>
      <c r="G6160">
        <v>42</v>
      </c>
      <c r="H6160">
        <v>6</v>
      </c>
      <c r="I6160">
        <v>7</v>
      </c>
      <c r="J6160" s="1">
        <v>117.62222222222223</v>
      </c>
      <c r="K6160" s="1">
        <f>Sales_Data[[#This Row],[Order Quantity]]*Sales_Data[[#This Row],[Unit Price]]</f>
        <v>823.35555555555561</v>
      </c>
      <c r="L6160" s="1">
        <v>78.806888888888906</v>
      </c>
    </row>
    <row r="6161" spans="1:12">
      <c r="A6161" t="s">
        <v>6184</v>
      </c>
      <c r="B6161" s="2">
        <v>42310</v>
      </c>
      <c r="C6161">
        <v>16</v>
      </c>
      <c r="D6161" t="s">
        <v>4</v>
      </c>
      <c r="E6161" t="s">
        <v>8168</v>
      </c>
      <c r="F6161" t="s">
        <v>8025</v>
      </c>
      <c r="G6161">
        <v>46</v>
      </c>
      <c r="H6161">
        <v>7</v>
      </c>
      <c r="I6161">
        <v>5</v>
      </c>
      <c r="J6161" s="1">
        <v>29.033333333333335</v>
      </c>
      <c r="K6161" s="1">
        <f>Sales_Data[[#This Row],[Order Quantity]]*Sales_Data[[#This Row],[Unit Price]]</f>
        <v>145.16666666666669</v>
      </c>
      <c r="L6161" s="1">
        <v>21.484666666666666</v>
      </c>
    </row>
    <row r="6162" spans="1:12">
      <c r="A6162" t="s">
        <v>6185</v>
      </c>
      <c r="B6162" s="2">
        <v>42310</v>
      </c>
      <c r="C6162">
        <v>16</v>
      </c>
      <c r="D6162" t="s">
        <v>4</v>
      </c>
      <c r="E6162" t="s">
        <v>8168</v>
      </c>
      <c r="F6162" t="s">
        <v>8025</v>
      </c>
      <c r="G6162">
        <v>45</v>
      </c>
      <c r="H6162">
        <v>7</v>
      </c>
      <c r="I6162">
        <v>7</v>
      </c>
      <c r="J6162" s="1">
        <v>116.87777777777779</v>
      </c>
      <c r="K6162" s="1">
        <f>Sales_Data[[#This Row],[Order Quantity]]*Sales_Data[[#This Row],[Unit Price]]</f>
        <v>818.14444444444462</v>
      </c>
      <c r="L6162" s="1">
        <v>91.164666666666676</v>
      </c>
    </row>
    <row r="6163" spans="1:12">
      <c r="A6163" t="s">
        <v>6186</v>
      </c>
      <c r="B6163" s="2">
        <v>42311</v>
      </c>
      <c r="C6163">
        <v>5</v>
      </c>
      <c r="D6163" t="s">
        <v>2</v>
      </c>
      <c r="E6163" t="s">
        <v>8168</v>
      </c>
      <c r="F6163" t="s">
        <v>8027</v>
      </c>
      <c r="G6163">
        <v>13</v>
      </c>
      <c r="H6163">
        <v>2</v>
      </c>
      <c r="I6163">
        <v>7</v>
      </c>
      <c r="J6163" s="1">
        <v>94.544444444444437</v>
      </c>
      <c r="K6163" s="1">
        <f>Sales_Data[[#This Row],[Order Quantity]]*Sales_Data[[#This Row],[Unit Price]]</f>
        <v>661.81111111111102</v>
      </c>
      <c r="L6163" s="1">
        <v>37.817777777777778</v>
      </c>
    </row>
    <row r="6164" spans="1:12">
      <c r="A6164" t="s">
        <v>6187</v>
      </c>
      <c r="B6164" s="2">
        <v>42311</v>
      </c>
      <c r="C6164">
        <v>17</v>
      </c>
      <c r="D6164" t="s">
        <v>4</v>
      </c>
      <c r="E6164" t="s">
        <v>8168</v>
      </c>
      <c r="F6164" t="s">
        <v>8025</v>
      </c>
      <c r="G6164">
        <v>49</v>
      </c>
      <c r="H6164">
        <v>7</v>
      </c>
      <c r="I6164">
        <v>2</v>
      </c>
      <c r="J6164" s="1">
        <v>267.25555555555559</v>
      </c>
      <c r="K6164" s="1">
        <f>Sales_Data[[#This Row],[Order Quantity]]*Sales_Data[[#This Row],[Unit Price]]</f>
        <v>534.51111111111118</v>
      </c>
      <c r="L6164" s="1">
        <v>181.73377777777782</v>
      </c>
    </row>
    <row r="6165" spans="1:12">
      <c r="A6165" t="s">
        <v>6188</v>
      </c>
      <c r="B6165" s="2">
        <v>42311</v>
      </c>
      <c r="C6165">
        <v>12</v>
      </c>
      <c r="D6165" t="s">
        <v>3</v>
      </c>
      <c r="E6165" t="s">
        <v>8168</v>
      </c>
      <c r="F6165" t="s">
        <v>8026</v>
      </c>
      <c r="G6165">
        <v>34</v>
      </c>
      <c r="H6165">
        <v>5</v>
      </c>
      <c r="I6165">
        <v>1</v>
      </c>
      <c r="J6165" s="1">
        <v>269.48888888888888</v>
      </c>
      <c r="K6165" s="1">
        <f>Sales_Data[[#This Row],[Order Quantity]]*Sales_Data[[#This Row],[Unit Price]]</f>
        <v>269.48888888888888</v>
      </c>
      <c r="L6165" s="1">
        <v>123.96488888888891</v>
      </c>
    </row>
    <row r="6166" spans="1:12">
      <c r="A6166" t="s">
        <v>6189</v>
      </c>
      <c r="B6166" s="2">
        <v>42311</v>
      </c>
      <c r="C6166">
        <v>6</v>
      </c>
      <c r="D6166" t="s">
        <v>4</v>
      </c>
      <c r="E6166" t="s">
        <v>8168</v>
      </c>
      <c r="F6166" t="s">
        <v>8027</v>
      </c>
      <c r="G6166">
        <v>16</v>
      </c>
      <c r="H6166">
        <v>3</v>
      </c>
      <c r="I6166">
        <v>7</v>
      </c>
      <c r="J6166" s="1">
        <v>122.83333333333333</v>
      </c>
      <c r="K6166" s="1">
        <f>Sales_Data[[#This Row],[Order Quantity]]*Sales_Data[[#This Row],[Unit Price]]</f>
        <v>859.83333333333326</v>
      </c>
      <c r="L6166" s="1">
        <v>74.928333333333342</v>
      </c>
    </row>
    <row r="6167" spans="1:12">
      <c r="A6167" t="s">
        <v>6190</v>
      </c>
      <c r="B6167" s="2">
        <v>42311</v>
      </c>
      <c r="C6167">
        <v>9</v>
      </c>
      <c r="D6167" t="s">
        <v>4</v>
      </c>
      <c r="E6167" t="s">
        <v>8168</v>
      </c>
      <c r="F6167" t="s">
        <v>8027</v>
      </c>
      <c r="G6167">
        <v>25</v>
      </c>
      <c r="H6167">
        <v>4</v>
      </c>
      <c r="I6167">
        <v>8</v>
      </c>
      <c r="J6167" s="1">
        <v>95.288888888888891</v>
      </c>
      <c r="K6167" s="1">
        <f>Sales_Data[[#This Row],[Order Quantity]]*Sales_Data[[#This Row],[Unit Price]]</f>
        <v>762.31111111111113</v>
      </c>
      <c r="L6167" s="1">
        <v>80.995555555555555</v>
      </c>
    </row>
    <row r="6168" spans="1:12">
      <c r="A6168" t="s">
        <v>6191</v>
      </c>
      <c r="B6168" s="2">
        <v>42312</v>
      </c>
      <c r="C6168">
        <v>9</v>
      </c>
      <c r="D6168" t="s">
        <v>4</v>
      </c>
      <c r="E6168" t="s">
        <v>8168</v>
      </c>
      <c r="F6168" t="s">
        <v>8027</v>
      </c>
      <c r="G6168">
        <v>26</v>
      </c>
      <c r="H6168">
        <v>4</v>
      </c>
      <c r="I6168">
        <v>3</v>
      </c>
      <c r="J6168" s="1">
        <v>411.67777777777775</v>
      </c>
      <c r="K6168" s="1">
        <f>Sales_Data[[#This Row],[Order Quantity]]*Sales_Data[[#This Row],[Unit Price]]</f>
        <v>1235.0333333333333</v>
      </c>
      <c r="L6168" s="1">
        <v>251.12344444444443</v>
      </c>
    </row>
    <row r="6169" spans="1:12">
      <c r="A6169" t="s">
        <v>6192</v>
      </c>
      <c r="B6169" s="2">
        <v>42312</v>
      </c>
      <c r="C6169">
        <v>6</v>
      </c>
      <c r="D6169" t="s">
        <v>3</v>
      </c>
      <c r="E6169" t="s">
        <v>8168</v>
      </c>
      <c r="F6169" t="s">
        <v>8027</v>
      </c>
      <c r="G6169">
        <v>17</v>
      </c>
      <c r="H6169">
        <v>3</v>
      </c>
      <c r="I6169">
        <v>9</v>
      </c>
      <c r="J6169" s="1">
        <v>113.90000000000002</v>
      </c>
      <c r="K6169" s="1">
        <f>Sales_Data[[#This Row],[Order Quantity]]*Sales_Data[[#This Row],[Unit Price]]</f>
        <v>1025.1000000000001</v>
      </c>
      <c r="L6169" s="1">
        <v>72.896000000000015</v>
      </c>
    </row>
    <row r="6170" spans="1:12">
      <c r="A6170" t="s">
        <v>6193</v>
      </c>
      <c r="B6170" s="2">
        <v>42312</v>
      </c>
      <c r="C6170">
        <v>16</v>
      </c>
      <c r="D6170" t="s">
        <v>2</v>
      </c>
      <c r="E6170" t="s">
        <v>8168</v>
      </c>
      <c r="F6170" t="s">
        <v>8025</v>
      </c>
      <c r="G6170">
        <v>45</v>
      </c>
      <c r="H6170">
        <v>7</v>
      </c>
      <c r="I6170">
        <v>1</v>
      </c>
      <c r="J6170" s="1">
        <v>107.94444444444444</v>
      </c>
      <c r="K6170" s="1">
        <f>Sales_Data[[#This Row],[Order Quantity]]*Sales_Data[[#This Row],[Unit Price]]</f>
        <v>107.94444444444444</v>
      </c>
      <c r="L6170" s="1">
        <v>78.799444444444433</v>
      </c>
    </row>
    <row r="6171" spans="1:12">
      <c r="A6171" t="s">
        <v>6194</v>
      </c>
      <c r="B6171" s="2">
        <v>42312</v>
      </c>
      <c r="C6171">
        <v>7</v>
      </c>
      <c r="D6171" t="s">
        <v>4</v>
      </c>
      <c r="E6171" t="s">
        <v>8168</v>
      </c>
      <c r="F6171" t="s">
        <v>8027</v>
      </c>
      <c r="G6171">
        <v>18</v>
      </c>
      <c r="H6171">
        <v>3</v>
      </c>
      <c r="I6171">
        <v>3</v>
      </c>
      <c r="J6171" s="1">
        <v>114.64444444444445</v>
      </c>
      <c r="K6171" s="1">
        <f>Sales_Data[[#This Row],[Order Quantity]]*Sales_Data[[#This Row],[Unit Price]]</f>
        <v>343.93333333333334</v>
      </c>
      <c r="L6171" s="1">
        <v>52.736444444444444</v>
      </c>
    </row>
    <row r="6172" spans="1:12">
      <c r="A6172" t="s">
        <v>6195</v>
      </c>
      <c r="B6172" s="2">
        <v>42312</v>
      </c>
      <c r="C6172">
        <v>20</v>
      </c>
      <c r="D6172" t="s">
        <v>2</v>
      </c>
      <c r="E6172" t="s">
        <v>8168</v>
      </c>
      <c r="F6172" t="s">
        <v>8028</v>
      </c>
      <c r="G6172">
        <v>58</v>
      </c>
      <c r="H6172">
        <v>8</v>
      </c>
      <c r="I6172">
        <v>1</v>
      </c>
      <c r="J6172" s="1">
        <v>113.15555555555555</v>
      </c>
      <c r="K6172" s="1">
        <f>Sales_Data[[#This Row],[Order Quantity]]*Sales_Data[[#This Row],[Unit Price]]</f>
        <v>113.15555555555555</v>
      </c>
      <c r="L6172" s="1">
        <v>69.024888888888881</v>
      </c>
    </row>
    <row r="6173" spans="1:12">
      <c r="A6173" t="s">
        <v>6196</v>
      </c>
      <c r="B6173" s="2">
        <v>42312</v>
      </c>
      <c r="C6173">
        <v>9</v>
      </c>
      <c r="D6173" t="s">
        <v>4</v>
      </c>
      <c r="E6173" t="s">
        <v>8168</v>
      </c>
      <c r="F6173" t="s">
        <v>8027</v>
      </c>
      <c r="G6173">
        <v>25</v>
      </c>
      <c r="H6173">
        <v>4</v>
      </c>
      <c r="I6173">
        <v>1</v>
      </c>
      <c r="J6173" s="1">
        <v>295.54444444444448</v>
      </c>
      <c r="K6173" s="1">
        <f>Sales_Data[[#This Row],[Order Quantity]]*Sales_Data[[#This Row],[Unit Price]]</f>
        <v>295.54444444444448</v>
      </c>
      <c r="L6173" s="1">
        <v>183.23755555555556</v>
      </c>
    </row>
    <row r="6174" spans="1:12">
      <c r="A6174" t="s">
        <v>6197</v>
      </c>
      <c r="B6174" s="2">
        <v>42312</v>
      </c>
      <c r="C6174">
        <v>7</v>
      </c>
      <c r="D6174" t="s">
        <v>2</v>
      </c>
      <c r="E6174" t="s">
        <v>8168</v>
      </c>
      <c r="F6174" t="s">
        <v>8027</v>
      </c>
      <c r="G6174">
        <v>19</v>
      </c>
      <c r="H6174">
        <v>3</v>
      </c>
      <c r="I6174">
        <v>2</v>
      </c>
      <c r="J6174" s="1">
        <v>372.9666666666667</v>
      </c>
      <c r="K6174" s="1">
        <f>Sales_Data[[#This Row],[Order Quantity]]*Sales_Data[[#This Row],[Unit Price]]</f>
        <v>745.93333333333339</v>
      </c>
      <c r="L6174" s="1">
        <v>197.67233333333334</v>
      </c>
    </row>
    <row r="6175" spans="1:12">
      <c r="A6175" t="s">
        <v>6198</v>
      </c>
      <c r="B6175" s="2">
        <v>42313</v>
      </c>
      <c r="C6175">
        <v>20</v>
      </c>
      <c r="D6175" t="s">
        <v>4</v>
      </c>
      <c r="E6175" t="s">
        <v>8168</v>
      </c>
      <c r="F6175" t="s">
        <v>8028</v>
      </c>
      <c r="G6175">
        <v>57</v>
      </c>
      <c r="H6175">
        <v>8</v>
      </c>
      <c r="I6175">
        <v>7</v>
      </c>
      <c r="J6175" s="1">
        <v>26.8</v>
      </c>
      <c r="K6175" s="1">
        <f>Sales_Data[[#This Row],[Order Quantity]]*Sales_Data[[#This Row],[Unit Price]]</f>
        <v>187.6</v>
      </c>
      <c r="L6175" s="1">
        <v>17.688000000000002</v>
      </c>
    </row>
    <row r="6176" spans="1:12">
      <c r="A6176" t="s">
        <v>6199</v>
      </c>
      <c r="B6176" s="2">
        <v>42313</v>
      </c>
      <c r="C6176">
        <v>3</v>
      </c>
      <c r="D6176" t="s">
        <v>4</v>
      </c>
      <c r="E6176" t="s">
        <v>8168</v>
      </c>
      <c r="F6176" t="s">
        <v>8027</v>
      </c>
      <c r="G6176">
        <v>9</v>
      </c>
      <c r="H6176">
        <v>2</v>
      </c>
      <c r="I6176">
        <v>1</v>
      </c>
      <c r="J6176" s="1">
        <v>422.84444444444443</v>
      </c>
      <c r="K6176" s="1">
        <f>Sales_Data[[#This Row],[Order Quantity]]*Sales_Data[[#This Row],[Unit Price]]</f>
        <v>422.84444444444443</v>
      </c>
      <c r="L6176" s="1">
        <v>177.59466666666665</v>
      </c>
    </row>
    <row r="6177" spans="1:12">
      <c r="A6177" t="s">
        <v>6200</v>
      </c>
      <c r="B6177" s="2">
        <v>42314</v>
      </c>
      <c r="C6177">
        <v>16</v>
      </c>
      <c r="D6177" t="s">
        <v>4</v>
      </c>
      <c r="E6177" t="s">
        <v>8168</v>
      </c>
      <c r="F6177" t="s">
        <v>8025</v>
      </c>
      <c r="G6177">
        <v>45</v>
      </c>
      <c r="H6177">
        <v>7</v>
      </c>
      <c r="I6177">
        <v>7</v>
      </c>
      <c r="J6177" s="1">
        <v>280.65555555555557</v>
      </c>
      <c r="K6177" s="1">
        <f>Sales_Data[[#This Row],[Order Quantity]]*Sales_Data[[#This Row],[Unit Price]]</f>
        <v>1964.588888888889</v>
      </c>
      <c r="L6177" s="1">
        <v>143.13433333333333</v>
      </c>
    </row>
    <row r="6178" spans="1:12">
      <c r="A6178" t="s">
        <v>6201</v>
      </c>
      <c r="B6178" s="2">
        <v>42314</v>
      </c>
      <c r="C6178">
        <v>3</v>
      </c>
      <c r="D6178" t="s">
        <v>2</v>
      </c>
      <c r="E6178" t="s">
        <v>8168</v>
      </c>
      <c r="F6178" t="s">
        <v>8027</v>
      </c>
      <c r="G6178">
        <v>9</v>
      </c>
      <c r="H6178">
        <v>2</v>
      </c>
      <c r="I6178">
        <v>6</v>
      </c>
      <c r="J6178" s="1">
        <v>124.32222222222224</v>
      </c>
      <c r="K6178" s="1">
        <f>Sales_Data[[#This Row],[Order Quantity]]*Sales_Data[[#This Row],[Unit Price]]</f>
        <v>745.93333333333339</v>
      </c>
      <c r="L6178" s="1">
        <v>83.295888888888896</v>
      </c>
    </row>
    <row r="6179" spans="1:12">
      <c r="A6179" t="s">
        <v>6202</v>
      </c>
      <c r="B6179" s="2">
        <v>42314</v>
      </c>
      <c r="C6179">
        <v>5</v>
      </c>
      <c r="D6179" t="s">
        <v>4</v>
      </c>
      <c r="E6179" t="s">
        <v>8168</v>
      </c>
      <c r="F6179" t="s">
        <v>8027</v>
      </c>
      <c r="G6179">
        <v>12</v>
      </c>
      <c r="H6179">
        <v>2</v>
      </c>
      <c r="I6179">
        <v>4</v>
      </c>
      <c r="J6179" s="1">
        <v>190.57777777777778</v>
      </c>
      <c r="K6179" s="1">
        <f>Sales_Data[[#This Row],[Order Quantity]]*Sales_Data[[#This Row],[Unit Price]]</f>
        <v>762.31111111111113</v>
      </c>
      <c r="L6179" s="1">
        <v>161.99111111111111</v>
      </c>
    </row>
    <row r="6180" spans="1:12">
      <c r="A6180" t="s">
        <v>6203</v>
      </c>
      <c r="B6180" s="2">
        <v>42314</v>
      </c>
      <c r="C6180">
        <v>13</v>
      </c>
      <c r="D6180" t="s">
        <v>2</v>
      </c>
      <c r="E6180" t="s">
        <v>8168</v>
      </c>
      <c r="F6180" t="s">
        <v>8026</v>
      </c>
      <c r="G6180">
        <v>37</v>
      </c>
      <c r="H6180">
        <v>6</v>
      </c>
      <c r="I6180">
        <v>1</v>
      </c>
      <c r="J6180" s="1">
        <v>427.31111111111113</v>
      </c>
      <c r="K6180" s="1">
        <f>Sales_Data[[#This Row],[Order Quantity]]*Sales_Data[[#This Row],[Unit Price]]</f>
        <v>427.31111111111113</v>
      </c>
      <c r="L6180" s="1">
        <v>170.92444444444448</v>
      </c>
    </row>
    <row r="6181" spans="1:12">
      <c r="A6181" t="s">
        <v>6204</v>
      </c>
      <c r="B6181" s="2">
        <v>42315</v>
      </c>
      <c r="C6181">
        <v>19</v>
      </c>
      <c r="D6181" t="s">
        <v>2</v>
      </c>
      <c r="E6181" t="s">
        <v>8168</v>
      </c>
      <c r="F6181" t="s">
        <v>8028</v>
      </c>
      <c r="G6181">
        <v>55</v>
      </c>
      <c r="H6181">
        <v>8</v>
      </c>
      <c r="I6181">
        <v>3</v>
      </c>
      <c r="J6181" s="1">
        <v>195.04444444444445</v>
      </c>
      <c r="K6181" s="1">
        <f>Sales_Data[[#This Row],[Order Quantity]]*Sales_Data[[#This Row],[Unit Price]]</f>
        <v>585.13333333333333</v>
      </c>
      <c r="L6181" s="1">
        <v>83.86911111111111</v>
      </c>
    </row>
    <row r="6182" spans="1:12">
      <c r="A6182" t="s">
        <v>6205</v>
      </c>
      <c r="B6182" s="2">
        <v>42315</v>
      </c>
      <c r="C6182">
        <v>20</v>
      </c>
      <c r="D6182" t="s">
        <v>4</v>
      </c>
      <c r="E6182" t="s">
        <v>8168</v>
      </c>
      <c r="F6182" t="s">
        <v>8028</v>
      </c>
      <c r="G6182">
        <v>56</v>
      </c>
      <c r="H6182">
        <v>8</v>
      </c>
      <c r="I6182">
        <v>8</v>
      </c>
      <c r="J6182" s="1">
        <v>198.76666666666668</v>
      </c>
      <c r="K6182" s="1">
        <f>Sales_Data[[#This Row],[Order Quantity]]*Sales_Data[[#This Row],[Unit Price]]</f>
        <v>1590.1333333333334</v>
      </c>
      <c r="L6182" s="1">
        <v>109.32166666666667</v>
      </c>
    </row>
    <row r="6183" spans="1:12">
      <c r="A6183" t="s">
        <v>6206</v>
      </c>
      <c r="B6183" s="2">
        <v>42315</v>
      </c>
      <c r="C6183">
        <v>2</v>
      </c>
      <c r="D6183" t="s">
        <v>4</v>
      </c>
      <c r="E6183" t="s">
        <v>8168</v>
      </c>
      <c r="F6183" t="s">
        <v>8027</v>
      </c>
      <c r="G6183">
        <v>5</v>
      </c>
      <c r="H6183">
        <v>1</v>
      </c>
      <c r="I6183">
        <v>5</v>
      </c>
      <c r="J6183" s="1">
        <v>439.9666666666667</v>
      </c>
      <c r="K6183" s="1">
        <f>Sales_Data[[#This Row],[Order Quantity]]*Sales_Data[[#This Row],[Unit Price]]</f>
        <v>2199.8333333333335</v>
      </c>
      <c r="L6183" s="1">
        <v>259.58033333333333</v>
      </c>
    </row>
    <row r="6184" spans="1:12">
      <c r="A6184" t="s">
        <v>6207</v>
      </c>
      <c r="B6184" s="2">
        <v>42315</v>
      </c>
      <c r="C6184">
        <v>7</v>
      </c>
      <c r="D6184" t="s">
        <v>4</v>
      </c>
      <c r="E6184" t="s">
        <v>8168</v>
      </c>
      <c r="F6184" t="s">
        <v>8027</v>
      </c>
      <c r="G6184">
        <v>21</v>
      </c>
      <c r="H6184">
        <v>3</v>
      </c>
      <c r="I6184">
        <v>2</v>
      </c>
      <c r="J6184" s="1">
        <v>187.60000000000002</v>
      </c>
      <c r="K6184" s="1">
        <f>Sales_Data[[#This Row],[Order Quantity]]*Sales_Data[[#This Row],[Unit Price]]</f>
        <v>375.20000000000005</v>
      </c>
      <c r="L6184" s="1">
        <v>159.46</v>
      </c>
    </row>
    <row r="6185" spans="1:12">
      <c r="A6185" t="s">
        <v>6208</v>
      </c>
      <c r="B6185" s="2">
        <v>42315</v>
      </c>
      <c r="C6185">
        <v>2</v>
      </c>
      <c r="D6185" t="s">
        <v>4</v>
      </c>
      <c r="E6185" t="s">
        <v>8168</v>
      </c>
      <c r="F6185" t="s">
        <v>8027</v>
      </c>
      <c r="G6185">
        <v>6</v>
      </c>
      <c r="H6185">
        <v>1</v>
      </c>
      <c r="I6185">
        <v>9</v>
      </c>
      <c r="J6185" s="1">
        <v>109.43333333333334</v>
      </c>
      <c r="K6185" s="1">
        <f>Sales_Data[[#This Row],[Order Quantity]]*Sales_Data[[#This Row],[Unit Price]]</f>
        <v>984.90000000000009</v>
      </c>
      <c r="L6185" s="1">
        <v>70.037333333333336</v>
      </c>
    </row>
    <row r="6186" spans="1:12">
      <c r="A6186" t="s">
        <v>6209</v>
      </c>
      <c r="B6186" s="2">
        <v>42315</v>
      </c>
      <c r="C6186">
        <v>16</v>
      </c>
      <c r="D6186" t="s">
        <v>3</v>
      </c>
      <c r="E6186" t="s">
        <v>8168</v>
      </c>
      <c r="F6186" t="s">
        <v>8025</v>
      </c>
      <c r="G6186">
        <v>47</v>
      </c>
      <c r="H6186">
        <v>7</v>
      </c>
      <c r="I6186">
        <v>7</v>
      </c>
      <c r="J6186" s="1">
        <v>439.22222222222223</v>
      </c>
      <c r="K6186" s="1">
        <f>Sales_Data[[#This Row],[Order Quantity]]*Sales_Data[[#This Row],[Unit Price]]</f>
        <v>3074.5555555555557</v>
      </c>
      <c r="L6186" s="1">
        <v>180.08111111111108</v>
      </c>
    </row>
    <row r="6187" spans="1:12">
      <c r="A6187" t="s">
        <v>6210</v>
      </c>
      <c r="B6187" s="2">
        <v>42315</v>
      </c>
      <c r="C6187">
        <v>17</v>
      </c>
      <c r="D6187" t="s">
        <v>4</v>
      </c>
      <c r="E6187" t="s">
        <v>8168</v>
      </c>
      <c r="F6187" t="s">
        <v>8025</v>
      </c>
      <c r="G6187">
        <v>47</v>
      </c>
      <c r="H6187">
        <v>7</v>
      </c>
      <c r="I6187">
        <v>3</v>
      </c>
      <c r="J6187" s="1">
        <v>587.36666666666667</v>
      </c>
      <c r="K6187" s="1">
        <f>Sales_Data[[#This Row],[Order Quantity]]*Sales_Data[[#This Row],[Unit Price]]</f>
        <v>1762.1</v>
      </c>
      <c r="L6187" s="1">
        <v>334.79899999999998</v>
      </c>
    </row>
    <row r="6188" spans="1:12">
      <c r="A6188" t="s">
        <v>6211</v>
      </c>
      <c r="B6188" s="2">
        <v>42316</v>
      </c>
      <c r="C6188">
        <v>13</v>
      </c>
      <c r="D6188" t="s">
        <v>4</v>
      </c>
      <c r="E6188" t="s">
        <v>8168</v>
      </c>
      <c r="F6188" t="s">
        <v>8026</v>
      </c>
      <c r="G6188">
        <v>37</v>
      </c>
      <c r="H6188">
        <v>6</v>
      </c>
      <c r="I6188">
        <v>5</v>
      </c>
      <c r="J6188" s="1">
        <v>98.266666666666666</v>
      </c>
      <c r="K6188" s="1">
        <f>Sales_Data[[#This Row],[Order Quantity]]*Sales_Data[[#This Row],[Unit Price]]</f>
        <v>491.33333333333331</v>
      </c>
      <c r="L6188" s="1">
        <v>51.098666666666666</v>
      </c>
    </row>
    <row r="6189" spans="1:12">
      <c r="A6189" t="s">
        <v>6212</v>
      </c>
      <c r="B6189" s="2">
        <v>42316</v>
      </c>
      <c r="C6189">
        <v>1</v>
      </c>
      <c r="D6189" t="s">
        <v>2</v>
      </c>
      <c r="E6189" t="s">
        <v>8168</v>
      </c>
      <c r="F6189" t="s">
        <v>8027</v>
      </c>
      <c r="G6189">
        <v>2</v>
      </c>
      <c r="H6189">
        <v>1</v>
      </c>
      <c r="I6189">
        <v>7</v>
      </c>
      <c r="J6189" s="1">
        <v>115.38888888888889</v>
      </c>
      <c r="K6189" s="1">
        <f>Sales_Data[[#This Row],[Order Quantity]]*Sales_Data[[#This Row],[Unit Price]]</f>
        <v>807.72222222222217</v>
      </c>
      <c r="L6189" s="1">
        <v>63.463888888888896</v>
      </c>
    </row>
    <row r="6190" spans="1:12">
      <c r="A6190" t="s">
        <v>6213</v>
      </c>
      <c r="B6190" s="2">
        <v>42316</v>
      </c>
      <c r="C6190">
        <v>19</v>
      </c>
      <c r="D6190" t="s">
        <v>4</v>
      </c>
      <c r="E6190" t="s">
        <v>8168</v>
      </c>
      <c r="F6190" t="s">
        <v>8028</v>
      </c>
      <c r="G6190">
        <v>53</v>
      </c>
      <c r="H6190">
        <v>8</v>
      </c>
      <c r="I6190">
        <v>8</v>
      </c>
      <c r="J6190" s="1">
        <v>570.98888888888894</v>
      </c>
      <c r="K6190" s="1">
        <f>Sales_Data[[#This Row],[Order Quantity]]*Sales_Data[[#This Row],[Unit Price]]</f>
        <v>4567.9111111111115</v>
      </c>
      <c r="L6190" s="1">
        <v>462.50100000000009</v>
      </c>
    </row>
    <row r="6191" spans="1:12">
      <c r="A6191" t="s">
        <v>6214</v>
      </c>
      <c r="B6191" s="2">
        <v>42316</v>
      </c>
      <c r="C6191">
        <v>20</v>
      </c>
      <c r="D6191" t="s">
        <v>2</v>
      </c>
      <c r="E6191" t="s">
        <v>8168</v>
      </c>
      <c r="F6191" t="s">
        <v>8028</v>
      </c>
      <c r="G6191">
        <v>57</v>
      </c>
      <c r="H6191">
        <v>8</v>
      </c>
      <c r="I6191">
        <v>6</v>
      </c>
      <c r="J6191" s="1">
        <v>89.333333333333329</v>
      </c>
      <c r="K6191" s="1">
        <f>Sales_Data[[#This Row],[Order Quantity]]*Sales_Data[[#This Row],[Unit Price]]</f>
        <v>536</v>
      </c>
      <c r="L6191" s="1">
        <v>42.879999999999995</v>
      </c>
    </row>
    <row r="6192" spans="1:12">
      <c r="A6192" t="s">
        <v>6215</v>
      </c>
      <c r="B6192" s="2">
        <v>42316</v>
      </c>
      <c r="C6192">
        <v>18</v>
      </c>
      <c r="D6192" t="s">
        <v>2</v>
      </c>
      <c r="E6192" t="s">
        <v>8168</v>
      </c>
      <c r="F6192" t="s">
        <v>8025</v>
      </c>
      <c r="G6192">
        <v>51</v>
      </c>
      <c r="H6192">
        <v>8</v>
      </c>
      <c r="I6192">
        <v>1</v>
      </c>
      <c r="J6192" s="1">
        <v>18.611111111111111</v>
      </c>
      <c r="K6192" s="1">
        <f>Sales_Data[[#This Row],[Order Quantity]]*Sales_Data[[#This Row],[Unit Price]]</f>
        <v>18.611111111111111</v>
      </c>
      <c r="L6192" s="1">
        <v>14.516666666666667</v>
      </c>
    </row>
    <row r="6193" spans="1:12">
      <c r="A6193" t="s">
        <v>6216</v>
      </c>
      <c r="B6193" s="2">
        <v>42316</v>
      </c>
      <c r="C6193">
        <v>8</v>
      </c>
      <c r="D6193" t="s">
        <v>4</v>
      </c>
      <c r="E6193" t="s">
        <v>8168</v>
      </c>
      <c r="F6193" t="s">
        <v>8027</v>
      </c>
      <c r="G6193">
        <v>21</v>
      </c>
      <c r="H6193">
        <v>3</v>
      </c>
      <c r="I6193">
        <v>8</v>
      </c>
      <c r="J6193" s="1">
        <v>256.83333333333331</v>
      </c>
      <c r="K6193" s="1">
        <f>Sales_Data[[#This Row],[Order Quantity]]*Sales_Data[[#This Row],[Unit Price]]</f>
        <v>2054.6666666666665</v>
      </c>
      <c r="L6193" s="1">
        <v>123.28</v>
      </c>
    </row>
    <row r="6194" spans="1:12">
      <c r="A6194" t="s">
        <v>6217</v>
      </c>
      <c r="B6194" s="2">
        <v>42317</v>
      </c>
      <c r="C6194">
        <v>20</v>
      </c>
      <c r="D6194" t="s">
        <v>4</v>
      </c>
      <c r="E6194" t="s">
        <v>8168</v>
      </c>
      <c r="F6194" t="s">
        <v>8028</v>
      </c>
      <c r="G6194">
        <v>58</v>
      </c>
      <c r="H6194">
        <v>8</v>
      </c>
      <c r="I6194">
        <v>4</v>
      </c>
      <c r="J6194" s="1">
        <v>427.31111111111113</v>
      </c>
      <c r="K6194" s="1">
        <f>Sales_Data[[#This Row],[Order Quantity]]*Sales_Data[[#This Row],[Unit Price]]</f>
        <v>1709.2444444444445</v>
      </c>
      <c r="L6194" s="1">
        <v>196.56311111111114</v>
      </c>
    </row>
    <row r="6195" spans="1:12">
      <c r="A6195" t="s">
        <v>6218</v>
      </c>
      <c r="B6195" s="2">
        <v>42317</v>
      </c>
      <c r="C6195">
        <v>17</v>
      </c>
      <c r="D6195" t="s">
        <v>4</v>
      </c>
      <c r="E6195" t="s">
        <v>8168</v>
      </c>
      <c r="F6195" t="s">
        <v>8025</v>
      </c>
      <c r="G6195">
        <v>48</v>
      </c>
      <c r="H6195">
        <v>7</v>
      </c>
      <c r="I6195">
        <v>6</v>
      </c>
      <c r="J6195" s="1">
        <v>215.88888888888889</v>
      </c>
      <c r="K6195" s="1">
        <f>Sales_Data[[#This Row],[Order Quantity]]*Sales_Data[[#This Row],[Unit Price]]</f>
        <v>1295.3333333333333</v>
      </c>
      <c r="L6195" s="1">
        <v>129.53333333333333</v>
      </c>
    </row>
    <row r="6196" spans="1:12">
      <c r="A6196" t="s">
        <v>6219</v>
      </c>
      <c r="B6196" s="2">
        <v>42317</v>
      </c>
      <c r="C6196">
        <v>8</v>
      </c>
      <c r="D6196" t="s">
        <v>3</v>
      </c>
      <c r="E6196" t="s">
        <v>8168</v>
      </c>
      <c r="F6196" t="s">
        <v>8027</v>
      </c>
      <c r="G6196">
        <v>21</v>
      </c>
      <c r="H6196">
        <v>3</v>
      </c>
      <c r="I6196">
        <v>4</v>
      </c>
      <c r="J6196" s="1">
        <v>125.06666666666668</v>
      </c>
      <c r="K6196" s="1">
        <f>Sales_Data[[#This Row],[Order Quantity]]*Sales_Data[[#This Row],[Unit Price]]</f>
        <v>500.26666666666671</v>
      </c>
      <c r="L6196" s="1">
        <v>78.792000000000002</v>
      </c>
    </row>
    <row r="6197" spans="1:12">
      <c r="A6197" t="s">
        <v>6220</v>
      </c>
      <c r="B6197" s="2">
        <v>42317</v>
      </c>
      <c r="C6197">
        <v>2</v>
      </c>
      <c r="D6197" t="s">
        <v>4</v>
      </c>
      <c r="E6197" t="s">
        <v>8168</v>
      </c>
      <c r="F6197" t="s">
        <v>8027</v>
      </c>
      <c r="G6197">
        <v>5</v>
      </c>
      <c r="H6197">
        <v>1</v>
      </c>
      <c r="I6197">
        <v>8</v>
      </c>
      <c r="J6197" s="1">
        <v>434.75555555555559</v>
      </c>
      <c r="K6197" s="1">
        <f>Sales_Data[[#This Row],[Order Quantity]]*Sales_Data[[#This Row],[Unit Price]]</f>
        <v>3478.0444444444447</v>
      </c>
      <c r="L6197" s="1">
        <v>182.59733333333332</v>
      </c>
    </row>
    <row r="6198" spans="1:12">
      <c r="A6198" t="s">
        <v>6221</v>
      </c>
      <c r="B6198" s="2">
        <v>42318</v>
      </c>
      <c r="C6198">
        <v>12</v>
      </c>
      <c r="D6198" t="s">
        <v>4</v>
      </c>
      <c r="E6198" t="s">
        <v>8168</v>
      </c>
      <c r="F6198" t="s">
        <v>8026</v>
      </c>
      <c r="G6198">
        <v>34</v>
      </c>
      <c r="H6198">
        <v>5</v>
      </c>
      <c r="I6198">
        <v>5</v>
      </c>
      <c r="J6198" s="1">
        <v>428.8</v>
      </c>
      <c r="K6198" s="1">
        <f>Sales_Data[[#This Row],[Order Quantity]]*Sales_Data[[#This Row],[Unit Price]]</f>
        <v>2144</v>
      </c>
      <c r="L6198" s="1">
        <v>188.67200000000003</v>
      </c>
    </row>
    <row r="6199" spans="1:12">
      <c r="A6199" t="s">
        <v>6222</v>
      </c>
      <c r="B6199" s="2">
        <v>42318</v>
      </c>
      <c r="C6199">
        <v>20</v>
      </c>
      <c r="D6199" t="s">
        <v>4</v>
      </c>
      <c r="E6199" t="s">
        <v>8168</v>
      </c>
      <c r="F6199" t="s">
        <v>8028</v>
      </c>
      <c r="G6199">
        <v>57</v>
      </c>
      <c r="H6199">
        <v>8</v>
      </c>
      <c r="I6199">
        <v>6</v>
      </c>
      <c r="J6199" s="1">
        <v>443.68888888888893</v>
      </c>
      <c r="K6199" s="1">
        <f>Sales_Data[[#This Row],[Order Quantity]]*Sales_Data[[#This Row],[Unit Price]]</f>
        <v>2662.1333333333337</v>
      </c>
      <c r="L6199" s="1">
        <v>177.47555555555559</v>
      </c>
    </row>
    <row r="6200" spans="1:12">
      <c r="A6200" t="s">
        <v>6223</v>
      </c>
      <c r="B6200" s="2">
        <v>42318</v>
      </c>
      <c r="C6200">
        <v>6</v>
      </c>
      <c r="D6200" t="s">
        <v>2</v>
      </c>
      <c r="E6200" t="s">
        <v>8168</v>
      </c>
      <c r="F6200" t="s">
        <v>8027</v>
      </c>
      <c r="G6200">
        <v>18</v>
      </c>
      <c r="H6200">
        <v>3</v>
      </c>
      <c r="I6200">
        <v>9</v>
      </c>
      <c r="J6200" s="1">
        <v>411.67777777777775</v>
      </c>
      <c r="K6200" s="1">
        <f>Sales_Data[[#This Row],[Order Quantity]]*Sales_Data[[#This Row],[Unit Price]]</f>
        <v>3705.1</v>
      </c>
      <c r="L6200" s="1">
        <v>275.82411111111111</v>
      </c>
    </row>
    <row r="6201" spans="1:12">
      <c r="A6201" t="s">
        <v>6224</v>
      </c>
      <c r="B6201" s="2">
        <v>42318</v>
      </c>
      <c r="C6201">
        <v>7</v>
      </c>
      <c r="D6201" t="s">
        <v>4</v>
      </c>
      <c r="E6201" t="s">
        <v>8168</v>
      </c>
      <c r="F6201" t="s">
        <v>8027</v>
      </c>
      <c r="G6201">
        <v>20</v>
      </c>
      <c r="H6201">
        <v>3</v>
      </c>
      <c r="I6201">
        <v>2</v>
      </c>
      <c r="J6201" s="1">
        <v>120.60000000000001</v>
      </c>
      <c r="K6201" s="1">
        <f>Sales_Data[[#This Row],[Order Quantity]]*Sales_Data[[#This Row],[Unit Price]]</f>
        <v>241.20000000000002</v>
      </c>
      <c r="L6201" s="1">
        <v>82.00800000000001</v>
      </c>
    </row>
    <row r="6202" spans="1:12">
      <c r="A6202" t="s">
        <v>6225</v>
      </c>
      <c r="B6202" s="2">
        <v>42318</v>
      </c>
      <c r="C6202">
        <v>18</v>
      </c>
      <c r="D6202" t="s">
        <v>2</v>
      </c>
      <c r="E6202" t="s">
        <v>8168</v>
      </c>
      <c r="F6202" t="s">
        <v>8025</v>
      </c>
      <c r="G6202">
        <v>51</v>
      </c>
      <c r="H6202">
        <v>7</v>
      </c>
      <c r="I6202">
        <v>3</v>
      </c>
      <c r="J6202" s="1">
        <v>216.63333333333333</v>
      </c>
      <c r="K6202" s="1">
        <f>Sales_Data[[#This Row],[Order Quantity]]*Sales_Data[[#This Row],[Unit Price]]</f>
        <v>649.9</v>
      </c>
      <c r="L6202" s="1">
        <v>99.651333333333341</v>
      </c>
    </row>
    <row r="6203" spans="1:12">
      <c r="A6203" t="s">
        <v>6226</v>
      </c>
      <c r="B6203" s="2">
        <v>42319</v>
      </c>
      <c r="C6203">
        <v>6</v>
      </c>
      <c r="D6203" t="s">
        <v>3</v>
      </c>
      <c r="E6203" t="s">
        <v>8168</v>
      </c>
      <c r="F6203" t="s">
        <v>8027</v>
      </c>
      <c r="G6203">
        <v>16</v>
      </c>
      <c r="H6203">
        <v>3</v>
      </c>
      <c r="I6203">
        <v>6</v>
      </c>
      <c r="J6203" s="1">
        <v>439.22222222222223</v>
      </c>
      <c r="K6203" s="1">
        <f>Sales_Data[[#This Row],[Order Quantity]]*Sales_Data[[#This Row],[Unit Price]]</f>
        <v>2635.3333333333335</v>
      </c>
      <c r="L6203" s="1">
        <v>373.33888888888885</v>
      </c>
    </row>
    <row r="6204" spans="1:12">
      <c r="A6204" t="s">
        <v>6227</v>
      </c>
      <c r="B6204" s="2">
        <v>42319</v>
      </c>
      <c r="C6204">
        <v>5</v>
      </c>
      <c r="D6204" t="s">
        <v>2</v>
      </c>
      <c r="E6204" t="s">
        <v>8168</v>
      </c>
      <c r="F6204" t="s">
        <v>8027</v>
      </c>
      <c r="G6204">
        <v>12</v>
      </c>
      <c r="H6204">
        <v>2</v>
      </c>
      <c r="I6204">
        <v>8</v>
      </c>
      <c r="J6204" s="1">
        <v>119.11111111111111</v>
      </c>
      <c r="K6204" s="1">
        <f>Sales_Data[[#This Row],[Order Quantity]]*Sales_Data[[#This Row],[Unit Price]]</f>
        <v>952.88888888888891</v>
      </c>
      <c r="L6204" s="1">
        <v>80.995555555555555</v>
      </c>
    </row>
    <row r="6205" spans="1:12">
      <c r="A6205" t="s">
        <v>6228</v>
      </c>
      <c r="B6205" s="2">
        <v>42319</v>
      </c>
      <c r="C6205">
        <v>9</v>
      </c>
      <c r="D6205" t="s">
        <v>4</v>
      </c>
      <c r="E6205" t="s">
        <v>8168</v>
      </c>
      <c r="F6205" t="s">
        <v>8027</v>
      </c>
      <c r="G6205">
        <v>24</v>
      </c>
      <c r="H6205">
        <v>4</v>
      </c>
      <c r="I6205">
        <v>2</v>
      </c>
      <c r="J6205" s="1">
        <v>276.93333333333334</v>
      </c>
      <c r="K6205" s="1">
        <f>Sales_Data[[#This Row],[Order Quantity]]*Sales_Data[[#This Row],[Unit Price]]</f>
        <v>553.86666666666667</v>
      </c>
      <c r="L6205" s="1">
        <v>227.08533333333332</v>
      </c>
    </row>
    <row r="6206" spans="1:12">
      <c r="A6206" t="s">
        <v>6229</v>
      </c>
      <c r="B6206" s="2">
        <v>42319</v>
      </c>
      <c r="C6206">
        <v>11</v>
      </c>
      <c r="D6206" t="s">
        <v>4</v>
      </c>
      <c r="E6206" t="s">
        <v>8168</v>
      </c>
      <c r="F6206" t="s">
        <v>8026</v>
      </c>
      <c r="G6206">
        <v>31</v>
      </c>
      <c r="H6206">
        <v>5</v>
      </c>
      <c r="I6206">
        <v>7</v>
      </c>
      <c r="J6206" s="1">
        <v>326.06666666666666</v>
      </c>
      <c r="K6206" s="1">
        <f>Sales_Data[[#This Row],[Order Quantity]]*Sales_Data[[#This Row],[Unit Price]]</f>
        <v>2282.4666666666667</v>
      </c>
      <c r="L6206" s="1">
        <v>182.59733333333335</v>
      </c>
    </row>
    <row r="6207" spans="1:12">
      <c r="A6207" t="s">
        <v>6230</v>
      </c>
      <c r="B6207" s="2">
        <v>42319</v>
      </c>
      <c r="C6207">
        <v>20</v>
      </c>
      <c r="D6207" t="s">
        <v>4</v>
      </c>
      <c r="E6207" t="s">
        <v>8168</v>
      </c>
      <c r="F6207" t="s">
        <v>8028</v>
      </c>
      <c r="G6207">
        <v>56</v>
      </c>
      <c r="H6207">
        <v>8</v>
      </c>
      <c r="I6207">
        <v>3</v>
      </c>
      <c r="J6207" s="1">
        <v>23.077777777777779</v>
      </c>
      <c r="K6207" s="1">
        <f>Sales_Data[[#This Row],[Order Quantity]]*Sales_Data[[#This Row],[Unit Price]]</f>
        <v>69.233333333333334</v>
      </c>
      <c r="L6207" s="1">
        <v>9.9234444444444456</v>
      </c>
    </row>
    <row r="6208" spans="1:12">
      <c r="A6208" t="s">
        <v>6231</v>
      </c>
      <c r="B6208" s="2">
        <v>42319</v>
      </c>
      <c r="C6208">
        <v>9</v>
      </c>
      <c r="D6208" t="s">
        <v>2</v>
      </c>
      <c r="E6208" t="s">
        <v>8168</v>
      </c>
      <c r="F6208" t="s">
        <v>8027</v>
      </c>
      <c r="G6208">
        <v>26</v>
      </c>
      <c r="H6208">
        <v>4</v>
      </c>
      <c r="I6208">
        <v>2</v>
      </c>
      <c r="J6208" s="1">
        <v>655.8555555555555</v>
      </c>
      <c r="K6208" s="1">
        <f>Sales_Data[[#This Row],[Order Quantity]]*Sales_Data[[#This Row],[Unit Price]]</f>
        <v>1311.711111111111</v>
      </c>
      <c r="L6208" s="1">
        <v>341.04488888888886</v>
      </c>
    </row>
    <row r="6209" spans="1:12">
      <c r="A6209" t="s">
        <v>6232</v>
      </c>
      <c r="B6209" s="2">
        <v>42319</v>
      </c>
      <c r="C6209">
        <v>1</v>
      </c>
      <c r="D6209" t="s">
        <v>4</v>
      </c>
      <c r="E6209" t="s">
        <v>8168</v>
      </c>
      <c r="F6209" t="s">
        <v>8027</v>
      </c>
      <c r="G6209">
        <v>1</v>
      </c>
      <c r="H6209">
        <v>1</v>
      </c>
      <c r="I6209">
        <v>1</v>
      </c>
      <c r="J6209" s="1">
        <v>23.822222222222223</v>
      </c>
      <c r="K6209" s="1">
        <f>Sales_Data[[#This Row],[Order Quantity]]*Sales_Data[[#This Row],[Unit Price]]</f>
        <v>23.822222222222223</v>
      </c>
      <c r="L6209" s="1">
        <v>13.816888888888888</v>
      </c>
    </row>
    <row r="6210" spans="1:12">
      <c r="A6210" t="s">
        <v>6233</v>
      </c>
      <c r="B6210" s="2">
        <v>42320</v>
      </c>
      <c r="C6210">
        <v>20</v>
      </c>
      <c r="D6210" t="s">
        <v>2</v>
      </c>
      <c r="E6210" t="s">
        <v>8168</v>
      </c>
      <c r="F6210" t="s">
        <v>8028</v>
      </c>
      <c r="G6210">
        <v>57</v>
      </c>
      <c r="H6210">
        <v>8</v>
      </c>
      <c r="I6210">
        <v>6</v>
      </c>
      <c r="J6210" s="1">
        <v>106.45555555555556</v>
      </c>
      <c r="K6210" s="1">
        <f>Sales_Data[[#This Row],[Order Quantity]]*Sales_Data[[#This Row],[Unit Price]]</f>
        <v>638.73333333333335</v>
      </c>
      <c r="L6210" s="1">
        <v>83.035333333333341</v>
      </c>
    </row>
    <row r="6211" spans="1:12">
      <c r="A6211" t="s">
        <v>6234</v>
      </c>
      <c r="B6211" s="2">
        <v>42320</v>
      </c>
      <c r="C6211">
        <v>1</v>
      </c>
      <c r="D6211" t="s">
        <v>4</v>
      </c>
      <c r="E6211" t="s">
        <v>8168</v>
      </c>
      <c r="F6211" t="s">
        <v>8027</v>
      </c>
      <c r="G6211">
        <v>2</v>
      </c>
      <c r="H6211">
        <v>1</v>
      </c>
      <c r="I6211">
        <v>2</v>
      </c>
      <c r="J6211" s="1">
        <v>282.88888888888891</v>
      </c>
      <c r="K6211" s="1">
        <f>Sales_Data[[#This Row],[Order Quantity]]*Sales_Data[[#This Row],[Unit Price]]</f>
        <v>565.77777777777783</v>
      </c>
      <c r="L6211" s="1">
        <v>132.95777777777778</v>
      </c>
    </row>
    <row r="6212" spans="1:12">
      <c r="A6212" t="s">
        <v>6235</v>
      </c>
      <c r="B6212" s="2">
        <v>42320</v>
      </c>
      <c r="C6212">
        <v>2</v>
      </c>
      <c r="D6212" t="s">
        <v>2</v>
      </c>
      <c r="E6212" t="s">
        <v>8168</v>
      </c>
      <c r="F6212" t="s">
        <v>8027</v>
      </c>
      <c r="G6212">
        <v>5</v>
      </c>
      <c r="H6212">
        <v>1</v>
      </c>
      <c r="I6212">
        <v>3</v>
      </c>
      <c r="J6212" s="1">
        <v>308.94444444444446</v>
      </c>
      <c r="K6212" s="1">
        <f>Sales_Data[[#This Row],[Order Quantity]]*Sales_Data[[#This Row],[Unit Price]]</f>
        <v>926.83333333333337</v>
      </c>
      <c r="L6212" s="1">
        <v>228.6188888888889</v>
      </c>
    </row>
    <row r="6213" spans="1:12">
      <c r="A6213" t="s">
        <v>6236</v>
      </c>
      <c r="B6213" s="2">
        <v>42320</v>
      </c>
      <c r="C6213">
        <v>16</v>
      </c>
      <c r="D6213" t="s">
        <v>2</v>
      </c>
      <c r="E6213" t="s">
        <v>8168</v>
      </c>
      <c r="F6213" t="s">
        <v>8025</v>
      </c>
      <c r="G6213">
        <v>45</v>
      </c>
      <c r="H6213">
        <v>7</v>
      </c>
      <c r="I6213">
        <v>4</v>
      </c>
      <c r="J6213" s="1">
        <v>223.33333333333334</v>
      </c>
      <c r="K6213" s="1">
        <f>Sales_Data[[#This Row],[Order Quantity]]*Sales_Data[[#This Row],[Unit Price]]</f>
        <v>893.33333333333337</v>
      </c>
      <c r="L6213" s="1">
        <v>91.566666666666663</v>
      </c>
    </row>
    <row r="6214" spans="1:12">
      <c r="A6214" t="s">
        <v>6237</v>
      </c>
      <c r="B6214" s="2">
        <v>42321</v>
      </c>
      <c r="C6214">
        <v>18</v>
      </c>
      <c r="D6214" t="s">
        <v>3</v>
      </c>
      <c r="E6214" t="s">
        <v>8168</v>
      </c>
      <c r="F6214" t="s">
        <v>8025</v>
      </c>
      <c r="G6214">
        <v>52</v>
      </c>
      <c r="H6214">
        <v>8</v>
      </c>
      <c r="I6214">
        <v>4</v>
      </c>
      <c r="J6214" s="1">
        <v>202.48888888888891</v>
      </c>
      <c r="K6214" s="1">
        <f>Sales_Data[[#This Row],[Order Quantity]]*Sales_Data[[#This Row],[Unit Price]]</f>
        <v>809.95555555555563</v>
      </c>
      <c r="L6214" s="1">
        <v>170.09066666666666</v>
      </c>
    </row>
    <row r="6215" spans="1:12">
      <c r="A6215" t="s">
        <v>6238</v>
      </c>
      <c r="B6215" s="2">
        <v>42321</v>
      </c>
      <c r="C6215">
        <v>19</v>
      </c>
      <c r="D6215" t="s">
        <v>2</v>
      </c>
      <c r="E6215" t="s">
        <v>8168</v>
      </c>
      <c r="F6215" t="s">
        <v>8028</v>
      </c>
      <c r="G6215">
        <v>53</v>
      </c>
      <c r="H6215">
        <v>8</v>
      </c>
      <c r="I6215">
        <v>7</v>
      </c>
      <c r="J6215" s="1">
        <v>223.33333333333334</v>
      </c>
      <c r="K6215" s="1">
        <f>Sales_Data[[#This Row],[Order Quantity]]*Sales_Data[[#This Row],[Unit Price]]</f>
        <v>1563.3333333333335</v>
      </c>
      <c r="L6215" s="1">
        <v>98.266666666666666</v>
      </c>
    </row>
    <row r="6216" spans="1:12">
      <c r="A6216" t="s">
        <v>6239</v>
      </c>
      <c r="B6216" s="2">
        <v>42322</v>
      </c>
      <c r="C6216">
        <v>19</v>
      </c>
      <c r="D6216" t="s">
        <v>3</v>
      </c>
      <c r="E6216" t="s">
        <v>8168</v>
      </c>
      <c r="F6216" t="s">
        <v>8028</v>
      </c>
      <c r="G6216">
        <v>55</v>
      </c>
      <c r="H6216">
        <v>8</v>
      </c>
      <c r="I6216">
        <v>1</v>
      </c>
      <c r="J6216" s="1">
        <v>441.45555555555552</v>
      </c>
      <c r="K6216" s="1">
        <f>Sales_Data[[#This Row],[Order Quantity]]*Sales_Data[[#This Row],[Unit Price]]</f>
        <v>441.45555555555552</v>
      </c>
      <c r="L6216" s="1">
        <v>229.55688888888892</v>
      </c>
    </row>
    <row r="6217" spans="1:12">
      <c r="A6217" t="s">
        <v>6240</v>
      </c>
      <c r="B6217" s="2">
        <v>42322</v>
      </c>
      <c r="C6217">
        <v>2</v>
      </c>
      <c r="D6217" t="s">
        <v>4</v>
      </c>
      <c r="E6217" t="s">
        <v>8168</v>
      </c>
      <c r="F6217" t="s">
        <v>8027</v>
      </c>
      <c r="G6217">
        <v>4</v>
      </c>
      <c r="H6217">
        <v>1</v>
      </c>
      <c r="I6217">
        <v>5</v>
      </c>
      <c r="J6217" s="1">
        <v>146.65555555555557</v>
      </c>
      <c r="K6217" s="1">
        <f>Sales_Data[[#This Row],[Order Quantity]]*Sales_Data[[#This Row],[Unit Price]]</f>
        <v>733.27777777777783</v>
      </c>
      <c r="L6217" s="1">
        <v>109.99166666666667</v>
      </c>
    </row>
    <row r="6218" spans="1:12">
      <c r="A6218" t="s">
        <v>6241</v>
      </c>
      <c r="B6218" s="2">
        <v>42323</v>
      </c>
      <c r="C6218">
        <v>16</v>
      </c>
      <c r="D6218" t="s">
        <v>3</v>
      </c>
      <c r="E6218" t="s">
        <v>8168</v>
      </c>
      <c r="F6218" t="s">
        <v>8025</v>
      </c>
      <c r="G6218">
        <v>45</v>
      </c>
      <c r="H6218">
        <v>7</v>
      </c>
      <c r="I6218">
        <v>5</v>
      </c>
      <c r="J6218" s="1">
        <v>264.27777777777777</v>
      </c>
      <c r="K6218" s="1">
        <f>Sales_Data[[#This Row],[Order Quantity]]*Sales_Data[[#This Row],[Unit Price]]</f>
        <v>1321.3888888888889</v>
      </c>
      <c r="L6218" s="1">
        <v>118.92500000000001</v>
      </c>
    </row>
    <row r="6219" spans="1:12">
      <c r="A6219" t="s">
        <v>6242</v>
      </c>
      <c r="B6219" s="2">
        <v>42323</v>
      </c>
      <c r="C6219">
        <v>6</v>
      </c>
      <c r="D6219" t="s">
        <v>4</v>
      </c>
      <c r="E6219" t="s">
        <v>8168</v>
      </c>
      <c r="F6219" t="s">
        <v>8027</v>
      </c>
      <c r="G6219">
        <v>18</v>
      </c>
      <c r="H6219">
        <v>3</v>
      </c>
      <c r="I6219">
        <v>7</v>
      </c>
      <c r="J6219" s="1">
        <v>81.888888888888886</v>
      </c>
      <c r="K6219" s="1">
        <f>Sales_Data[[#This Row],[Order Quantity]]*Sales_Data[[#This Row],[Unit Price]]</f>
        <v>573.22222222222217</v>
      </c>
      <c r="L6219" s="1">
        <v>63.873333333333335</v>
      </c>
    </row>
    <row r="6220" spans="1:12">
      <c r="A6220" t="s">
        <v>6243</v>
      </c>
      <c r="B6220" s="2">
        <v>42323</v>
      </c>
      <c r="C6220">
        <v>19</v>
      </c>
      <c r="D6220" t="s">
        <v>2</v>
      </c>
      <c r="E6220" t="s">
        <v>8168</v>
      </c>
      <c r="F6220" t="s">
        <v>8028</v>
      </c>
      <c r="G6220">
        <v>54</v>
      </c>
      <c r="H6220">
        <v>8</v>
      </c>
      <c r="I6220">
        <v>3</v>
      </c>
      <c r="J6220" s="1">
        <v>287.35555555555561</v>
      </c>
      <c r="K6220" s="1">
        <f>Sales_Data[[#This Row],[Order Quantity]]*Sales_Data[[#This Row],[Unit Price]]</f>
        <v>862.06666666666683</v>
      </c>
      <c r="L6220" s="1">
        <v>218.39022222222223</v>
      </c>
    </row>
    <row r="6221" spans="1:12">
      <c r="A6221" t="s">
        <v>6244</v>
      </c>
      <c r="B6221" s="2">
        <v>42323</v>
      </c>
      <c r="C6221">
        <v>19</v>
      </c>
      <c r="D6221" t="s">
        <v>2</v>
      </c>
      <c r="E6221" t="s">
        <v>8168</v>
      </c>
      <c r="F6221" t="s">
        <v>8028</v>
      </c>
      <c r="G6221">
        <v>54</v>
      </c>
      <c r="H6221">
        <v>8</v>
      </c>
      <c r="I6221">
        <v>6</v>
      </c>
      <c r="J6221" s="1">
        <v>444.43333333333334</v>
      </c>
      <c r="K6221" s="1">
        <f>Sales_Data[[#This Row],[Order Quantity]]*Sales_Data[[#This Row],[Unit Price]]</f>
        <v>2666.6</v>
      </c>
      <c r="L6221" s="1">
        <v>239.99400000000003</v>
      </c>
    </row>
    <row r="6222" spans="1:12">
      <c r="A6222" t="s">
        <v>6245</v>
      </c>
      <c r="B6222" s="2">
        <v>42323</v>
      </c>
      <c r="C6222">
        <v>1</v>
      </c>
      <c r="D6222" t="s">
        <v>2</v>
      </c>
      <c r="E6222" t="s">
        <v>8168</v>
      </c>
      <c r="F6222" t="s">
        <v>8027</v>
      </c>
      <c r="G6222">
        <v>1</v>
      </c>
      <c r="H6222">
        <v>1</v>
      </c>
      <c r="I6222">
        <v>6</v>
      </c>
      <c r="J6222" s="1">
        <v>437.73333333333335</v>
      </c>
      <c r="K6222" s="1">
        <f>Sales_Data[[#This Row],[Order Quantity]]*Sales_Data[[#This Row],[Unit Price]]</f>
        <v>2626.4</v>
      </c>
      <c r="L6222" s="1">
        <v>275.77199999999999</v>
      </c>
    </row>
    <row r="6223" spans="1:12">
      <c r="A6223" t="s">
        <v>6246</v>
      </c>
      <c r="B6223" s="2">
        <v>42324</v>
      </c>
      <c r="C6223">
        <v>8</v>
      </c>
      <c r="D6223" t="s">
        <v>3</v>
      </c>
      <c r="E6223" t="s">
        <v>8168</v>
      </c>
      <c r="F6223" t="s">
        <v>8027</v>
      </c>
      <c r="G6223">
        <v>21</v>
      </c>
      <c r="H6223">
        <v>3</v>
      </c>
      <c r="I6223">
        <v>7</v>
      </c>
      <c r="J6223" s="1">
        <v>413.91111111111115</v>
      </c>
      <c r="K6223" s="1">
        <f>Sales_Data[[#This Row],[Order Quantity]]*Sales_Data[[#This Row],[Unit Price]]</f>
        <v>2897.3777777777782</v>
      </c>
      <c r="L6223" s="1">
        <v>306.29422222222223</v>
      </c>
    </row>
    <row r="6224" spans="1:12">
      <c r="A6224" t="s">
        <v>6247</v>
      </c>
      <c r="B6224" s="2">
        <v>42324</v>
      </c>
      <c r="C6224">
        <v>13</v>
      </c>
      <c r="D6224" t="s">
        <v>4</v>
      </c>
      <c r="E6224" t="s">
        <v>8168</v>
      </c>
      <c r="F6224" t="s">
        <v>8026</v>
      </c>
      <c r="G6224">
        <v>37</v>
      </c>
      <c r="H6224">
        <v>5</v>
      </c>
      <c r="I6224">
        <v>2</v>
      </c>
      <c r="J6224" s="1">
        <v>280.65555555555557</v>
      </c>
      <c r="K6224" s="1">
        <f>Sales_Data[[#This Row],[Order Quantity]]*Sales_Data[[#This Row],[Unit Price]]</f>
        <v>561.31111111111113</v>
      </c>
      <c r="L6224" s="1">
        <v>112.26222222222223</v>
      </c>
    </row>
    <row r="6225" spans="1:12">
      <c r="A6225" t="s">
        <v>6248</v>
      </c>
      <c r="B6225" s="2">
        <v>42324</v>
      </c>
      <c r="C6225">
        <v>8</v>
      </c>
      <c r="D6225" t="s">
        <v>3</v>
      </c>
      <c r="E6225" t="s">
        <v>8168</v>
      </c>
      <c r="F6225" t="s">
        <v>8027</v>
      </c>
      <c r="G6225">
        <v>23</v>
      </c>
      <c r="H6225">
        <v>4</v>
      </c>
      <c r="I6225">
        <v>4</v>
      </c>
      <c r="J6225" s="1">
        <v>201</v>
      </c>
      <c r="K6225" s="1">
        <f>Sales_Data[[#This Row],[Order Quantity]]*Sales_Data[[#This Row],[Unit Price]]</f>
        <v>804</v>
      </c>
      <c r="L6225" s="1">
        <v>82.41</v>
      </c>
    </row>
    <row r="6226" spans="1:12">
      <c r="A6226" t="s">
        <v>6249</v>
      </c>
      <c r="B6226" s="2">
        <v>42324</v>
      </c>
      <c r="C6226">
        <v>2</v>
      </c>
      <c r="D6226" t="s">
        <v>3</v>
      </c>
      <c r="E6226" t="s">
        <v>8168</v>
      </c>
      <c r="F6226" t="s">
        <v>8027</v>
      </c>
      <c r="G6226">
        <v>4</v>
      </c>
      <c r="H6226">
        <v>1</v>
      </c>
      <c r="I6226">
        <v>4</v>
      </c>
      <c r="J6226" s="1">
        <v>218.12222222222223</v>
      </c>
      <c r="K6226" s="1">
        <f>Sales_Data[[#This Row],[Order Quantity]]*Sales_Data[[#This Row],[Unit Price]]</f>
        <v>872.48888888888894</v>
      </c>
      <c r="L6226" s="1">
        <v>126.51088888888889</v>
      </c>
    </row>
    <row r="6227" spans="1:12">
      <c r="A6227" t="s">
        <v>6250</v>
      </c>
      <c r="B6227" s="2">
        <v>42324</v>
      </c>
      <c r="C6227">
        <v>2</v>
      </c>
      <c r="D6227" t="s">
        <v>4</v>
      </c>
      <c r="E6227" t="s">
        <v>8168</v>
      </c>
      <c r="F6227" t="s">
        <v>8027</v>
      </c>
      <c r="G6227">
        <v>5</v>
      </c>
      <c r="H6227">
        <v>1</v>
      </c>
      <c r="I6227">
        <v>4</v>
      </c>
      <c r="J6227" s="1">
        <v>311.17777777777775</v>
      </c>
      <c r="K6227" s="1">
        <f>Sales_Data[[#This Row],[Order Quantity]]*Sales_Data[[#This Row],[Unit Price]]</f>
        <v>1244.711111111111</v>
      </c>
      <c r="L6227" s="1">
        <v>146.25355555555555</v>
      </c>
    </row>
    <row r="6228" spans="1:12">
      <c r="A6228" t="s">
        <v>6251</v>
      </c>
      <c r="B6228" s="2">
        <v>42324</v>
      </c>
      <c r="C6228">
        <v>3</v>
      </c>
      <c r="D6228" t="s">
        <v>4</v>
      </c>
      <c r="E6228" t="s">
        <v>8168</v>
      </c>
      <c r="F6228" t="s">
        <v>8027</v>
      </c>
      <c r="G6228">
        <v>9</v>
      </c>
      <c r="H6228">
        <v>2</v>
      </c>
      <c r="I6228">
        <v>9</v>
      </c>
      <c r="J6228" s="1">
        <v>445.92222222222222</v>
      </c>
      <c r="K6228" s="1">
        <f>Sales_Data[[#This Row],[Order Quantity]]*Sales_Data[[#This Row],[Unit Price]]</f>
        <v>4013.3</v>
      </c>
      <c r="L6228" s="1">
        <v>325.52322222222227</v>
      </c>
    </row>
    <row r="6229" spans="1:12">
      <c r="A6229" t="s">
        <v>6252</v>
      </c>
      <c r="B6229" s="2">
        <v>42324</v>
      </c>
      <c r="C6229">
        <v>1</v>
      </c>
      <c r="D6229" t="s">
        <v>4</v>
      </c>
      <c r="E6229" t="s">
        <v>8168</v>
      </c>
      <c r="F6229" t="s">
        <v>8027</v>
      </c>
      <c r="G6229">
        <v>1</v>
      </c>
      <c r="H6229">
        <v>1</v>
      </c>
      <c r="I6229">
        <v>9</v>
      </c>
      <c r="J6229" s="1">
        <v>27.544444444444444</v>
      </c>
      <c r="K6229" s="1">
        <f>Sales_Data[[#This Row],[Order Quantity]]*Sales_Data[[#This Row],[Unit Price]]</f>
        <v>247.9</v>
      </c>
      <c r="L6229" s="1">
        <v>12.670444444444446</v>
      </c>
    </row>
    <row r="6230" spans="1:12">
      <c r="A6230" t="s">
        <v>6253</v>
      </c>
      <c r="B6230" s="2">
        <v>42325</v>
      </c>
      <c r="C6230">
        <v>18</v>
      </c>
      <c r="D6230" t="s">
        <v>4</v>
      </c>
      <c r="E6230" t="s">
        <v>8168</v>
      </c>
      <c r="F6230" t="s">
        <v>8025</v>
      </c>
      <c r="G6230">
        <v>50</v>
      </c>
      <c r="H6230">
        <v>7</v>
      </c>
      <c r="I6230">
        <v>7</v>
      </c>
      <c r="J6230" s="1">
        <v>301.5</v>
      </c>
      <c r="K6230" s="1">
        <f>Sales_Data[[#This Row],[Order Quantity]]*Sales_Data[[#This Row],[Unit Price]]</f>
        <v>2110.5</v>
      </c>
      <c r="L6230" s="1">
        <v>177.88499999999999</v>
      </c>
    </row>
    <row r="6231" spans="1:12">
      <c r="A6231" t="s">
        <v>6254</v>
      </c>
      <c r="B6231" s="2">
        <v>42325</v>
      </c>
      <c r="C6231">
        <v>19</v>
      </c>
      <c r="D6231" t="s">
        <v>4</v>
      </c>
      <c r="E6231" t="s">
        <v>8168</v>
      </c>
      <c r="F6231" t="s">
        <v>8028</v>
      </c>
      <c r="G6231">
        <v>54</v>
      </c>
      <c r="H6231">
        <v>8</v>
      </c>
      <c r="I6231">
        <v>1</v>
      </c>
      <c r="J6231" s="1">
        <v>351.37777777777779</v>
      </c>
      <c r="K6231" s="1">
        <f>Sales_Data[[#This Row],[Order Quantity]]*Sales_Data[[#This Row],[Unit Price]]</f>
        <v>351.37777777777779</v>
      </c>
      <c r="L6231" s="1">
        <v>179.20266666666669</v>
      </c>
    </row>
    <row r="6232" spans="1:12">
      <c r="A6232" t="s">
        <v>6255</v>
      </c>
      <c r="B6232" s="2">
        <v>42325</v>
      </c>
      <c r="C6232">
        <v>4</v>
      </c>
      <c r="D6232" t="s">
        <v>4</v>
      </c>
      <c r="E6232" t="s">
        <v>8168</v>
      </c>
      <c r="F6232" t="s">
        <v>8027</v>
      </c>
      <c r="G6232">
        <v>9</v>
      </c>
      <c r="H6232">
        <v>2</v>
      </c>
      <c r="I6232">
        <v>6</v>
      </c>
      <c r="J6232" s="1">
        <v>119.85555555555555</v>
      </c>
      <c r="K6232" s="1">
        <f>Sales_Data[[#This Row],[Order Quantity]]*Sales_Data[[#This Row],[Unit Price]]</f>
        <v>719.13333333333333</v>
      </c>
      <c r="L6232" s="1">
        <v>63.523444444444443</v>
      </c>
    </row>
    <row r="6233" spans="1:12">
      <c r="A6233" t="s">
        <v>6256</v>
      </c>
      <c r="B6233" s="2">
        <v>42326</v>
      </c>
      <c r="C6233">
        <v>12</v>
      </c>
      <c r="D6233" t="s">
        <v>2</v>
      </c>
      <c r="E6233" t="s">
        <v>8168</v>
      </c>
      <c r="F6233" t="s">
        <v>8026</v>
      </c>
      <c r="G6233">
        <v>35</v>
      </c>
      <c r="H6233">
        <v>5</v>
      </c>
      <c r="I6233">
        <v>4</v>
      </c>
      <c r="J6233" s="1">
        <v>265.76666666666665</v>
      </c>
      <c r="K6233" s="1">
        <f>Sales_Data[[#This Row],[Order Quantity]]*Sales_Data[[#This Row],[Unit Price]]</f>
        <v>1063.0666666666666</v>
      </c>
      <c r="L6233" s="1">
        <v>130.22566666666665</v>
      </c>
    </row>
    <row r="6234" spans="1:12">
      <c r="A6234" t="s">
        <v>6257</v>
      </c>
      <c r="B6234" s="2">
        <v>42326</v>
      </c>
      <c r="C6234">
        <v>12</v>
      </c>
      <c r="D6234" t="s">
        <v>2</v>
      </c>
      <c r="E6234" t="s">
        <v>8168</v>
      </c>
      <c r="F6234" t="s">
        <v>8026</v>
      </c>
      <c r="G6234">
        <v>33</v>
      </c>
      <c r="H6234">
        <v>5</v>
      </c>
      <c r="I6234">
        <v>6</v>
      </c>
      <c r="J6234" s="1">
        <v>23.077777777777779</v>
      </c>
      <c r="K6234" s="1">
        <f>Sales_Data[[#This Row],[Order Quantity]]*Sales_Data[[#This Row],[Unit Price]]</f>
        <v>138.46666666666667</v>
      </c>
      <c r="L6234" s="1">
        <v>11.53888888888889</v>
      </c>
    </row>
    <row r="6235" spans="1:12">
      <c r="A6235" t="s">
        <v>6258</v>
      </c>
      <c r="B6235" s="2">
        <v>42326</v>
      </c>
      <c r="C6235">
        <v>15</v>
      </c>
      <c r="D6235" t="s">
        <v>4</v>
      </c>
      <c r="E6235" t="s">
        <v>8168</v>
      </c>
      <c r="F6235" t="s">
        <v>8025</v>
      </c>
      <c r="G6235">
        <v>42</v>
      </c>
      <c r="H6235">
        <v>6</v>
      </c>
      <c r="I6235">
        <v>7</v>
      </c>
      <c r="J6235" s="1">
        <v>125.06666666666668</v>
      </c>
      <c r="K6235" s="1">
        <f>Sales_Data[[#This Row],[Order Quantity]]*Sales_Data[[#This Row],[Unit Price]]</f>
        <v>875.4666666666667</v>
      </c>
      <c r="L6235" s="1">
        <v>52.528000000000006</v>
      </c>
    </row>
    <row r="6236" spans="1:12">
      <c r="A6236" t="s">
        <v>6259</v>
      </c>
      <c r="B6236" s="2">
        <v>42326</v>
      </c>
      <c r="C6236">
        <v>5</v>
      </c>
      <c r="D6236" t="s">
        <v>4</v>
      </c>
      <c r="E6236" t="s">
        <v>8168</v>
      </c>
      <c r="F6236" t="s">
        <v>8027</v>
      </c>
      <c r="G6236">
        <v>14</v>
      </c>
      <c r="H6236">
        <v>2</v>
      </c>
      <c r="I6236">
        <v>4</v>
      </c>
      <c r="J6236" s="1">
        <v>214.4</v>
      </c>
      <c r="K6236" s="1">
        <f>Sales_Data[[#This Row],[Order Quantity]]*Sales_Data[[#This Row],[Unit Price]]</f>
        <v>857.6</v>
      </c>
      <c r="L6236" s="1">
        <v>120.06400000000002</v>
      </c>
    </row>
    <row r="6237" spans="1:12">
      <c r="A6237" t="s">
        <v>6260</v>
      </c>
      <c r="B6237" s="2">
        <v>42326</v>
      </c>
      <c r="C6237">
        <v>5</v>
      </c>
      <c r="D6237" t="s">
        <v>4</v>
      </c>
      <c r="E6237" t="s">
        <v>8168</v>
      </c>
      <c r="F6237" t="s">
        <v>8027</v>
      </c>
      <c r="G6237">
        <v>12</v>
      </c>
      <c r="H6237">
        <v>2</v>
      </c>
      <c r="I6237">
        <v>8</v>
      </c>
      <c r="J6237" s="1">
        <v>326.06666666666666</v>
      </c>
      <c r="K6237" s="1">
        <f>Sales_Data[[#This Row],[Order Quantity]]*Sales_Data[[#This Row],[Unit Price]]</f>
        <v>2608.5333333333333</v>
      </c>
      <c r="L6237" s="1">
        <v>247.81066666666663</v>
      </c>
    </row>
    <row r="6238" spans="1:12">
      <c r="A6238" t="s">
        <v>6261</v>
      </c>
      <c r="B6238" s="2">
        <v>42327</v>
      </c>
      <c r="C6238">
        <v>11</v>
      </c>
      <c r="D6238" t="s">
        <v>4</v>
      </c>
      <c r="E6238" t="s">
        <v>8168</v>
      </c>
      <c r="F6238" t="s">
        <v>8026</v>
      </c>
      <c r="G6238">
        <v>30</v>
      </c>
      <c r="H6238">
        <v>5</v>
      </c>
      <c r="I6238">
        <v>6</v>
      </c>
      <c r="J6238" s="1">
        <v>29.777777777777779</v>
      </c>
      <c r="K6238" s="1">
        <f>Sales_Data[[#This Row],[Order Quantity]]*Sales_Data[[#This Row],[Unit Price]]</f>
        <v>178.66666666666669</v>
      </c>
      <c r="L6238" s="1">
        <v>17.866666666666664</v>
      </c>
    </row>
    <row r="6239" spans="1:12">
      <c r="A6239" t="s">
        <v>6262</v>
      </c>
      <c r="B6239" s="2">
        <v>42327</v>
      </c>
      <c r="C6239">
        <v>17</v>
      </c>
      <c r="D6239" t="s">
        <v>4</v>
      </c>
      <c r="E6239" t="s">
        <v>8168</v>
      </c>
      <c r="F6239" t="s">
        <v>8025</v>
      </c>
      <c r="G6239">
        <v>48</v>
      </c>
      <c r="H6239">
        <v>7</v>
      </c>
      <c r="I6239">
        <v>9</v>
      </c>
      <c r="J6239" s="1">
        <v>442.20000000000005</v>
      </c>
      <c r="K6239" s="1">
        <f>Sales_Data[[#This Row],[Order Quantity]]*Sales_Data[[#This Row],[Unit Price]]</f>
        <v>3979.8</v>
      </c>
      <c r="L6239" s="1">
        <v>349.33800000000002</v>
      </c>
    </row>
    <row r="6240" spans="1:12">
      <c r="A6240" t="s">
        <v>6263</v>
      </c>
      <c r="B6240" s="2">
        <v>42328</v>
      </c>
      <c r="C6240">
        <v>9</v>
      </c>
      <c r="D6240" t="s">
        <v>2</v>
      </c>
      <c r="E6240" t="s">
        <v>8168</v>
      </c>
      <c r="F6240" t="s">
        <v>8027</v>
      </c>
      <c r="G6240">
        <v>25</v>
      </c>
      <c r="H6240">
        <v>4</v>
      </c>
      <c r="I6240">
        <v>1</v>
      </c>
      <c r="J6240" s="1">
        <v>320.11111111111109</v>
      </c>
      <c r="K6240" s="1">
        <f>Sales_Data[[#This Row],[Order Quantity]]*Sales_Data[[#This Row],[Unit Price]]</f>
        <v>320.11111111111109</v>
      </c>
      <c r="L6240" s="1">
        <v>262.49111111111114</v>
      </c>
    </row>
    <row r="6241" spans="1:12">
      <c r="A6241" t="s">
        <v>6264</v>
      </c>
      <c r="B6241" s="2">
        <v>42328</v>
      </c>
      <c r="C6241">
        <v>10</v>
      </c>
      <c r="D6241" t="s">
        <v>2</v>
      </c>
      <c r="E6241" t="s">
        <v>8168</v>
      </c>
      <c r="F6241" t="s">
        <v>8027</v>
      </c>
      <c r="G6241">
        <v>27</v>
      </c>
      <c r="H6241">
        <v>4</v>
      </c>
      <c r="I6241">
        <v>5</v>
      </c>
      <c r="J6241" s="1">
        <v>28.288888888888888</v>
      </c>
      <c r="K6241" s="1">
        <f>Sales_Data[[#This Row],[Order Quantity]]*Sales_Data[[#This Row],[Unit Price]]</f>
        <v>141.44444444444443</v>
      </c>
      <c r="L6241" s="1">
        <v>16.690444444444445</v>
      </c>
    </row>
    <row r="6242" spans="1:12">
      <c r="A6242" t="s">
        <v>6265</v>
      </c>
      <c r="B6242" s="2">
        <v>42328</v>
      </c>
      <c r="C6242">
        <v>8</v>
      </c>
      <c r="D6242" t="s">
        <v>3</v>
      </c>
      <c r="E6242" t="s">
        <v>8168</v>
      </c>
      <c r="F6242" t="s">
        <v>8027</v>
      </c>
      <c r="G6242">
        <v>23</v>
      </c>
      <c r="H6242">
        <v>4</v>
      </c>
      <c r="I6242">
        <v>8</v>
      </c>
      <c r="J6242" s="1">
        <v>436.24444444444447</v>
      </c>
      <c r="K6242" s="1">
        <f>Sales_Data[[#This Row],[Order Quantity]]*Sales_Data[[#This Row],[Unit Price]]</f>
        <v>3489.9555555555557</v>
      </c>
      <c r="L6242" s="1">
        <v>314.096</v>
      </c>
    </row>
    <row r="6243" spans="1:12">
      <c r="A6243" t="s">
        <v>6266</v>
      </c>
      <c r="B6243" s="2">
        <v>42328</v>
      </c>
      <c r="C6243">
        <v>9</v>
      </c>
      <c r="D6243" t="s">
        <v>4</v>
      </c>
      <c r="E6243" t="s">
        <v>8168</v>
      </c>
      <c r="F6243" t="s">
        <v>8027</v>
      </c>
      <c r="G6243">
        <v>25</v>
      </c>
      <c r="H6243">
        <v>4</v>
      </c>
      <c r="I6243">
        <v>8</v>
      </c>
      <c r="J6243" s="1">
        <v>291.82222222222225</v>
      </c>
      <c r="K6243" s="1">
        <f>Sales_Data[[#This Row],[Order Quantity]]*Sales_Data[[#This Row],[Unit Price]]</f>
        <v>2334.577777777778</v>
      </c>
      <c r="L6243" s="1">
        <v>210.11199999999999</v>
      </c>
    </row>
    <row r="6244" spans="1:12">
      <c r="A6244" t="s">
        <v>6267</v>
      </c>
      <c r="B6244" s="2">
        <v>42328</v>
      </c>
      <c r="C6244">
        <v>3</v>
      </c>
      <c r="D6244" t="s">
        <v>2</v>
      </c>
      <c r="E6244" t="s">
        <v>8168</v>
      </c>
      <c r="F6244" t="s">
        <v>8027</v>
      </c>
      <c r="G6244">
        <v>8</v>
      </c>
      <c r="H6244">
        <v>2</v>
      </c>
      <c r="I6244">
        <v>1</v>
      </c>
      <c r="J6244" s="1">
        <v>207.7</v>
      </c>
      <c r="K6244" s="1">
        <f>Sales_Data[[#This Row],[Order Quantity]]*Sales_Data[[#This Row],[Unit Price]]</f>
        <v>207.7</v>
      </c>
      <c r="L6244" s="1">
        <v>141.23599999999999</v>
      </c>
    </row>
    <row r="6245" spans="1:12">
      <c r="A6245" t="s">
        <v>6268</v>
      </c>
      <c r="B6245" s="2">
        <v>42328</v>
      </c>
      <c r="C6245">
        <v>2</v>
      </c>
      <c r="D6245" t="s">
        <v>2</v>
      </c>
      <c r="E6245" t="s">
        <v>8168</v>
      </c>
      <c r="F6245" t="s">
        <v>8027</v>
      </c>
      <c r="G6245">
        <v>4</v>
      </c>
      <c r="H6245">
        <v>1</v>
      </c>
      <c r="I6245">
        <v>8</v>
      </c>
      <c r="J6245" s="1">
        <v>279.91111111111115</v>
      </c>
      <c r="K6245" s="1">
        <f>Sales_Data[[#This Row],[Order Quantity]]*Sales_Data[[#This Row],[Unit Price]]</f>
        <v>2239.2888888888892</v>
      </c>
      <c r="L6245" s="1">
        <v>221.1297777777778</v>
      </c>
    </row>
    <row r="6246" spans="1:12">
      <c r="A6246" t="s">
        <v>6269</v>
      </c>
      <c r="B6246" s="2">
        <v>42328</v>
      </c>
      <c r="C6246">
        <v>15</v>
      </c>
      <c r="D6246" t="s">
        <v>3</v>
      </c>
      <c r="E6246" t="s">
        <v>8168</v>
      </c>
      <c r="F6246" t="s">
        <v>8025</v>
      </c>
      <c r="G6246">
        <v>42</v>
      </c>
      <c r="H6246">
        <v>6</v>
      </c>
      <c r="I6246">
        <v>5</v>
      </c>
      <c r="J6246" s="1">
        <v>119.11111111111111</v>
      </c>
      <c r="K6246" s="1">
        <f>Sales_Data[[#This Row],[Order Quantity]]*Sales_Data[[#This Row],[Unit Price]]</f>
        <v>595.55555555555554</v>
      </c>
      <c r="L6246" s="1">
        <v>55.982222222222219</v>
      </c>
    </row>
    <row r="6247" spans="1:12">
      <c r="A6247" t="s">
        <v>6270</v>
      </c>
      <c r="B6247" s="2">
        <v>42329</v>
      </c>
      <c r="C6247">
        <v>6</v>
      </c>
      <c r="D6247" t="s">
        <v>3</v>
      </c>
      <c r="E6247" t="s">
        <v>8168</v>
      </c>
      <c r="F6247" t="s">
        <v>8027</v>
      </c>
      <c r="G6247">
        <v>18</v>
      </c>
      <c r="H6247">
        <v>3</v>
      </c>
      <c r="I6247">
        <v>8</v>
      </c>
      <c r="J6247" s="1">
        <v>131.76666666666668</v>
      </c>
      <c r="K6247" s="1">
        <f>Sales_Data[[#This Row],[Order Quantity]]*Sales_Data[[#This Row],[Unit Price]]</f>
        <v>1054.1333333333334</v>
      </c>
      <c r="L6247" s="1">
        <v>71.154000000000011</v>
      </c>
    </row>
    <row r="6248" spans="1:12">
      <c r="A6248" t="s">
        <v>6271</v>
      </c>
      <c r="B6248" s="2">
        <v>42329</v>
      </c>
      <c r="C6248">
        <v>3</v>
      </c>
      <c r="D6248" t="s">
        <v>3</v>
      </c>
      <c r="E6248" t="s">
        <v>8168</v>
      </c>
      <c r="F6248" t="s">
        <v>8027</v>
      </c>
      <c r="G6248">
        <v>7</v>
      </c>
      <c r="H6248">
        <v>1</v>
      </c>
      <c r="I6248">
        <v>6</v>
      </c>
      <c r="J6248" s="1">
        <v>125.06666666666668</v>
      </c>
      <c r="K6248" s="1">
        <f>Sales_Data[[#This Row],[Order Quantity]]*Sales_Data[[#This Row],[Unit Price]]</f>
        <v>750.40000000000009</v>
      </c>
      <c r="L6248" s="1">
        <v>58.781333333333336</v>
      </c>
    </row>
    <row r="6249" spans="1:12">
      <c r="A6249" t="s">
        <v>6272</v>
      </c>
      <c r="B6249" s="2">
        <v>42329</v>
      </c>
      <c r="C6249">
        <v>11</v>
      </c>
      <c r="D6249" t="s">
        <v>4</v>
      </c>
      <c r="E6249" t="s">
        <v>8168</v>
      </c>
      <c r="F6249" t="s">
        <v>8026</v>
      </c>
      <c r="G6249">
        <v>30</v>
      </c>
      <c r="H6249">
        <v>5</v>
      </c>
      <c r="I6249">
        <v>3</v>
      </c>
      <c r="J6249" s="1">
        <v>442.20000000000005</v>
      </c>
      <c r="K6249" s="1">
        <f>Sales_Data[[#This Row],[Order Quantity]]*Sales_Data[[#This Row],[Unit Price]]</f>
        <v>1326.6000000000001</v>
      </c>
      <c r="L6249" s="1">
        <v>269.74199999999996</v>
      </c>
    </row>
    <row r="6250" spans="1:12">
      <c r="A6250" t="s">
        <v>6273</v>
      </c>
      <c r="B6250" s="2">
        <v>42330</v>
      </c>
      <c r="C6250">
        <v>11</v>
      </c>
      <c r="D6250" t="s">
        <v>4</v>
      </c>
      <c r="E6250" t="s">
        <v>8168</v>
      </c>
      <c r="F6250" t="s">
        <v>8026</v>
      </c>
      <c r="G6250">
        <v>32</v>
      </c>
      <c r="H6250">
        <v>5</v>
      </c>
      <c r="I6250">
        <v>7</v>
      </c>
      <c r="J6250" s="1">
        <v>89.333333333333329</v>
      </c>
      <c r="K6250" s="1">
        <f>Sales_Data[[#This Row],[Order Quantity]]*Sales_Data[[#This Row],[Unit Price]]</f>
        <v>625.33333333333326</v>
      </c>
      <c r="L6250" s="1">
        <v>36.626666666666665</v>
      </c>
    </row>
    <row r="6251" spans="1:12">
      <c r="A6251" t="s">
        <v>6274</v>
      </c>
      <c r="B6251" s="2">
        <v>42330</v>
      </c>
      <c r="C6251">
        <v>14</v>
      </c>
      <c r="D6251" t="s">
        <v>4</v>
      </c>
      <c r="E6251" t="s">
        <v>8168</v>
      </c>
      <c r="F6251" t="s">
        <v>8026</v>
      </c>
      <c r="G6251">
        <v>38</v>
      </c>
      <c r="H6251">
        <v>6</v>
      </c>
      <c r="I6251">
        <v>4</v>
      </c>
      <c r="J6251" s="1">
        <v>106.45555555555556</v>
      </c>
      <c r="K6251" s="1">
        <f>Sales_Data[[#This Row],[Order Quantity]]*Sales_Data[[#This Row],[Unit Price]]</f>
        <v>425.82222222222225</v>
      </c>
      <c r="L6251" s="1">
        <v>45.775888888888886</v>
      </c>
    </row>
    <row r="6252" spans="1:12">
      <c r="A6252" t="s">
        <v>6275</v>
      </c>
      <c r="B6252" s="2">
        <v>42330</v>
      </c>
      <c r="C6252">
        <v>17</v>
      </c>
      <c r="D6252" t="s">
        <v>2</v>
      </c>
      <c r="E6252" t="s">
        <v>8168</v>
      </c>
      <c r="F6252" t="s">
        <v>8025</v>
      </c>
      <c r="G6252">
        <v>49</v>
      </c>
      <c r="H6252">
        <v>7</v>
      </c>
      <c r="I6252">
        <v>7</v>
      </c>
      <c r="J6252" s="1">
        <v>297.77777777777777</v>
      </c>
      <c r="K6252" s="1">
        <f>Sales_Data[[#This Row],[Order Quantity]]*Sales_Data[[#This Row],[Unit Price]]</f>
        <v>2084.4444444444443</v>
      </c>
      <c r="L6252" s="1">
        <v>139.95555555555555</v>
      </c>
    </row>
    <row r="6253" spans="1:12">
      <c r="A6253" t="s">
        <v>6276</v>
      </c>
      <c r="B6253" s="2">
        <v>42330</v>
      </c>
      <c r="C6253">
        <v>3</v>
      </c>
      <c r="D6253" t="s">
        <v>4</v>
      </c>
      <c r="E6253" t="s">
        <v>8168</v>
      </c>
      <c r="F6253" t="s">
        <v>8027</v>
      </c>
      <c r="G6253">
        <v>9</v>
      </c>
      <c r="H6253">
        <v>2</v>
      </c>
      <c r="I6253">
        <v>6</v>
      </c>
      <c r="J6253" s="1">
        <v>219.61111111111111</v>
      </c>
      <c r="K6253" s="1">
        <f>Sales_Data[[#This Row],[Order Quantity]]*Sales_Data[[#This Row],[Unit Price]]</f>
        <v>1317.6666666666667</v>
      </c>
      <c r="L6253" s="1">
        <v>177.88500000000002</v>
      </c>
    </row>
    <row r="6254" spans="1:12">
      <c r="A6254" t="s">
        <v>6277</v>
      </c>
      <c r="B6254" s="2">
        <v>42330</v>
      </c>
      <c r="C6254">
        <v>8</v>
      </c>
      <c r="D6254" t="s">
        <v>4</v>
      </c>
      <c r="E6254" t="s">
        <v>8168</v>
      </c>
      <c r="F6254" t="s">
        <v>8027</v>
      </c>
      <c r="G6254">
        <v>22</v>
      </c>
      <c r="H6254">
        <v>3</v>
      </c>
      <c r="I6254">
        <v>1</v>
      </c>
      <c r="J6254" s="1">
        <v>115.38888888888889</v>
      </c>
      <c r="K6254" s="1">
        <f>Sales_Data[[#This Row],[Order Quantity]]*Sales_Data[[#This Row],[Unit Price]]</f>
        <v>115.38888888888889</v>
      </c>
      <c r="L6254" s="1">
        <v>72.694999999999993</v>
      </c>
    </row>
    <row r="6255" spans="1:12">
      <c r="A6255" t="s">
        <v>6278</v>
      </c>
      <c r="B6255" s="2">
        <v>42330</v>
      </c>
      <c r="C6255">
        <v>5</v>
      </c>
      <c r="D6255" t="s">
        <v>4</v>
      </c>
      <c r="E6255" t="s">
        <v>8168</v>
      </c>
      <c r="F6255" t="s">
        <v>8027</v>
      </c>
      <c r="G6255">
        <v>14</v>
      </c>
      <c r="H6255">
        <v>2</v>
      </c>
      <c r="I6255">
        <v>7</v>
      </c>
      <c r="J6255" s="1">
        <v>284.37777777777779</v>
      </c>
      <c r="K6255" s="1">
        <f>Sales_Data[[#This Row],[Order Quantity]]*Sales_Data[[#This Row],[Unit Price]]</f>
        <v>1990.6444444444446</v>
      </c>
      <c r="L6255" s="1">
        <v>164.93911111111112</v>
      </c>
    </row>
    <row r="6256" spans="1:12">
      <c r="A6256" t="s">
        <v>6279</v>
      </c>
      <c r="B6256" s="2">
        <v>42331</v>
      </c>
      <c r="C6256">
        <v>3</v>
      </c>
      <c r="D6256" t="s">
        <v>4</v>
      </c>
      <c r="E6256" t="s">
        <v>8168</v>
      </c>
      <c r="F6256" t="s">
        <v>8027</v>
      </c>
      <c r="G6256">
        <v>8</v>
      </c>
      <c r="H6256">
        <v>1</v>
      </c>
      <c r="I6256">
        <v>1</v>
      </c>
      <c r="J6256" s="1">
        <v>124.32222222222224</v>
      </c>
      <c r="K6256" s="1">
        <f>Sales_Data[[#This Row],[Order Quantity]]*Sales_Data[[#This Row],[Unit Price]]</f>
        <v>124.32222222222224</v>
      </c>
      <c r="L6256" s="1">
        <v>58.431444444444452</v>
      </c>
    </row>
    <row r="6257" spans="1:12">
      <c r="A6257" t="s">
        <v>6280</v>
      </c>
      <c r="B6257" s="2">
        <v>42331</v>
      </c>
      <c r="C6257">
        <v>9</v>
      </c>
      <c r="D6257" t="s">
        <v>2</v>
      </c>
      <c r="E6257" t="s">
        <v>8168</v>
      </c>
      <c r="F6257" t="s">
        <v>8027</v>
      </c>
      <c r="G6257">
        <v>25</v>
      </c>
      <c r="H6257">
        <v>4</v>
      </c>
      <c r="I6257">
        <v>7</v>
      </c>
      <c r="J6257" s="1">
        <v>282.14444444444445</v>
      </c>
      <c r="K6257" s="1">
        <f>Sales_Data[[#This Row],[Order Quantity]]*Sales_Data[[#This Row],[Unit Price]]</f>
        <v>1975.0111111111112</v>
      </c>
      <c r="L6257" s="1">
        <v>138.25077777777778</v>
      </c>
    </row>
    <row r="6258" spans="1:12">
      <c r="A6258" t="s">
        <v>6281</v>
      </c>
      <c r="B6258" s="2">
        <v>42332</v>
      </c>
      <c r="C6258">
        <v>9</v>
      </c>
      <c r="D6258" t="s">
        <v>4</v>
      </c>
      <c r="E6258" t="s">
        <v>8168</v>
      </c>
      <c r="F6258" t="s">
        <v>8027</v>
      </c>
      <c r="G6258">
        <v>24</v>
      </c>
      <c r="H6258">
        <v>4</v>
      </c>
      <c r="I6258">
        <v>3</v>
      </c>
      <c r="J6258" s="1">
        <v>125.06666666666668</v>
      </c>
      <c r="K6258" s="1">
        <f>Sales_Data[[#This Row],[Order Quantity]]*Sales_Data[[#This Row],[Unit Price]]</f>
        <v>375.20000000000005</v>
      </c>
      <c r="L6258" s="1">
        <v>103.80533333333334</v>
      </c>
    </row>
    <row r="6259" spans="1:12">
      <c r="A6259" t="s">
        <v>6282</v>
      </c>
      <c r="B6259" s="2">
        <v>42332</v>
      </c>
      <c r="C6259">
        <v>16</v>
      </c>
      <c r="D6259" t="s">
        <v>4</v>
      </c>
      <c r="E6259" t="s">
        <v>8168</v>
      </c>
      <c r="F6259" t="s">
        <v>8025</v>
      </c>
      <c r="G6259">
        <v>45</v>
      </c>
      <c r="H6259">
        <v>7</v>
      </c>
      <c r="I6259">
        <v>1</v>
      </c>
      <c r="J6259" s="1">
        <v>221.84444444444446</v>
      </c>
      <c r="K6259" s="1">
        <f>Sales_Data[[#This Row],[Order Quantity]]*Sales_Data[[#This Row],[Unit Price]]</f>
        <v>221.84444444444446</v>
      </c>
      <c r="L6259" s="1">
        <v>122.01444444444445</v>
      </c>
    </row>
    <row r="6260" spans="1:12">
      <c r="A6260" t="s">
        <v>6283</v>
      </c>
      <c r="B6260" s="2">
        <v>42332</v>
      </c>
      <c r="C6260">
        <v>18</v>
      </c>
      <c r="D6260" t="s">
        <v>4</v>
      </c>
      <c r="E6260" t="s">
        <v>8168</v>
      </c>
      <c r="F6260" t="s">
        <v>8025</v>
      </c>
      <c r="G6260">
        <v>51</v>
      </c>
      <c r="H6260">
        <v>7</v>
      </c>
      <c r="I6260">
        <v>5</v>
      </c>
      <c r="J6260" s="1">
        <v>217.37777777777779</v>
      </c>
      <c r="K6260" s="1">
        <f>Sales_Data[[#This Row],[Order Quantity]]*Sales_Data[[#This Row],[Unit Price]]</f>
        <v>1086.8888888888889</v>
      </c>
      <c r="L6260" s="1">
        <v>171.72844444444445</v>
      </c>
    </row>
    <row r="6261" spans="1:12">
      <c r="A6261" t="s">
        <v>6284</v>
      </c>
      <c r="B6261" s="2">
        <v>42332</v>
      </c>
      <c r="C6261">
        <v>9</v>
      </c>
      <c r="D6261" t="s">
        <v>3</v>
      </c>
      <c r="E6261" t="s">
        <v>8168</v>
      </c>
      <c r="F6261" t="s">
        <v>8027</v>
      </c>
      <c r="G6261">
        <v>25</v>
      </c>
      <c r="H6261">
        <v>4</v>
      </c>
      <c r="I6261">
        <v>4</v>
      </c>
      <c r="J6261" s="1">
        <v>369.24444444444447</v>
      </c>
      <c r="K6261" s="1">
        <f>Sales_Data[[#This Row],[Order Quantity]]*Sales_Data[[#This Row],[Unit Price]]</f>
        <v>1476.9777777777779</v>
      </c>
      <c r="L6261" s="1">
        <v>288.01066666666674</v>
      </c>
    </row>
    <row r="6262" spans="1:12">
      <c r="A6262" t="s">
        <v>6285</v>
      </c>
      <c r="B6262" s="2">
        <v>42332</v>
      </c>
      <c r="C6262">
        <v>20</v>
      </c>
      <c r="D6262" t="s">
        <v>4</v>
      </c>
      <c r="E6262" t="s">
        <v>8168</v>
      </c>
      <c r="F6262" t="s">
        <v>8028</v>
      </c>
      <c r="G6262">
        <v>57</v>
      </c>
      <c r="H6262">
        <v>8</v>
      </c>
      <c r="I6262">
        <v>4</v>
      </c>
      <c r="J6262" s="1">
        <v>111.66666666666667</v>
      </c>
      <c r="K6262" s="1">
        <f>Sales_Data[[#This Row],[Order Quantity]]*Sales_Data[[#This Row],[Unit Price]]</f>
        <v>446.66666666666669</v>
      </c>
      <c r="L6262" s="1">
        <v>53.599999999999994</v>
      </c>
    </row>
    <row r="6263" spans="1:12">
      <c r="A6263" t="s">
        <v>6286</v>
      </c>
      <c r="B6263" s="2">
        <v>42332</v>
      </c>
      <c r="C6263">
        <v>12</v>
      </c>
      <c r="D6263" t="s">
        <v>2</v>
      </c>
      <c r="E6263" t="s">
        <v>8168</v>
      </c>
      <c r="F6263" t="s">
        <v>8026</v>
      </c>
      <c r="G6263">
        <v>34</v>
      </c>
      <c r="H6263">
        <v>5</v>
      </c>
      <c r="I6263">
        <v>6</v>
      </c>
      <c r="J6263" s="1">
        <v>598.5333333333333</v>
      </c>
      <c r="K6263" s="1">
        <f>Sales_Data[[#This Row],[Order Quantity]]*Sales_Data[[#This Row],[Unit Price]]</f>
        <v>3591.2</v>
      </c>
      <c r="L6263" s="1">
        <v>341.16399999999999</v>
      </c>
    </row>
    <row r="6264" spans="1:12">
      <c r="A6264" t="s">
        <v>6287</v>
      </c>
      <c r="B6264" s="2">
        <v>42333</v>
      </c>
      <c r="C6264">
        <v>4</v>
      </c>
      <c r="D6264" t="s">
        <v>4</v>
      </c>
      <c r="E6264" t="s">
        <v>8168</v>
      </c>
      <c r="F6264" t="s">
        <v>8027</v>
      </c>
      <c r="G6264">
        <v>11</v>
      </c>
      <c r="H6264">
        <v>2</v>
      </c>
      <c r="I6264">
        <v>6</v>
      </c>
      <c r="J6264" s="1">
        <v>608.95555555555563</v>
      </c>
      <c r="K6264" s="1">
        <f>Sales_Data[[#This Row],[Order Quantity]]*Sales_Data[[#This Row],[Unit Price]]</f>
        <v>3653.7333333333336</v>
      </c>
      <c r="L6264" s="1">
        <v>408.00022222222225</v>
      </c>
    </row>
    <row r="6265" spans="1:12">
      <c r="A6265" t="s">
        <v>6288</v>
      </c>
      <c r="B6265" s="2">
        <v>42333</v>
      </c>
      <c r="C6265">
        <v>13</v>
      </c>
      <c r="D6265" t="s">
        <v>4</v>
      </c>
      <c r="E6265" t="s">
        <v>8168</v>
      </c>
      <c r="F6265" t="s">
        <v>8026</v>
      </c>
      <c r="G6265">
        <v>36</v>
      </c>
      <c r="H6265">
        <v>5</v>
      </c>
      <c r="I6265">
        <v>2</v>
      </c>
      <c r="J6265" s="1">
        <v>576.20000000000005</v>
      </c>
      <c r="K6265" s="1">
        <f>Sales_Data[[#This Row],[Order Quantity]]*Sales_Data[[#This Row],[Unit Price]]</f>
        <v>1152.4000000000001</v>
      </c>
      <c r="L6265" s="1">
        <v>293.86200000000002</v>
      </c>
    </row>
    <row r="6266" spans="1:12">
      <c r="A6266" t="s">
        <v>6289</v>
      </c>
      <c r="B6266" s="2">
        <v>42333</v>
      </c>
      <c r="C6266">
        <v>6</v>
      </c>
      <c r="D6266" t="s">
        <v>2</v>
      </c>
      <c r="E6266" t="s">
        <v>8168</v>
      </c>
      <c r="F6266" t="s">
        <v>8027</v>
      </c>
      <c r="G6266">
        <v>15</v>
      </c>
      <c r="H6266">
        <v>3</v>
      </c>
      <c r="I6266">
        <v>5</v>
      </c>
      <c r="J6266" s="1">
        <v>111.66666666666667</v>
      </c>
      <c r="K6266" s="1">
        <f>Sales_Data[[#This Row],[Order Quantity]]*Sales_Data[[#This Row],[Unit Price]]</f>
        <v>558.33333333333337</v>
      </c>
      <c r="L6266" s="1">
        <v>59.18333333333333</v>
      </c>
    </row>
    <row r="6267" spans="1:12">
      <c r="A6267" t="s">
        <v>6290</v>
      </c>
      <c r="B6267" s="2">
        <v>42333</v>
      </c>
      <c r="C6267">
        <v>9</v>
      </c>
      <c r="D6267" t="s">
        <v>4</v>
      </c>
      <c r="E6267" t="s">
        <v>8168</v>
      </c>
      <c r="F6267" t="s">
        <v>8027</v>
      </c>
      <c r="G6267">
        <v>26</v>
      </c>
      <c r="H6267">
        <v>4</v>
      </c>
      <c r="I6267">
        <v>4</v>
      </c>
      <c r="J6267" s="1">
        <v>190.57777777777778</v>
      </c>
      <c r="K6267" s="1">
        <f>Sales_Data[[#This Row],[Order Quantity]]*Sales_Data[[#This Row],[Unit Price]]</f>
        <v>762.31111111111113</v>
      </c>
      <c r="L6267" s="1">
        <v>120.06400000000001</v>
      </c>
    </row>
    <row r="6268" spans="1:12">
      <c r="A6268" t="s">
        <v>6291</v>
      </c>
      <c r="B6268" s="2">
        <v>42333</v>
      </c>
      <c r="C6268">
        <v>15</v>
      </c>
      <c r="D6268" t="s">
        <v>4</v>
      </c>
      <c r="E6268" t="s">
        <v>8168</v>
      </c>
      <c r="F6268" t="s">
        <v>8025</v>
      </c>
      <c r="G6268">
        <v>42</v>
      </c>
      <c r="H6268">
        <v>6</v>
      </c>
      <c r="I6268">
        <v>5</v>
      </c>
      <c r="J6268" s="1">
        <v>87.1</v>
      </c>
      <c r="K6268" s="1">
        <f>Sales_Data[[#This Row],[Order Quantity]]*Sales_Data[[#This Row],[Unit Price]]</f>
        <v>435.5</v>
      </c>
      <c r="L6268" s="1">
        <v>44.420999999999999</v>
      </c>
    </row>
    <row r="6269" spans="1:12">
      <c r="A6269" t="s">
        <v>6292</v>
      </c>
      <c r="B6269" s="2">
        <v>42334</v>
      </c>
      <c r="C6269">
        <v>18</v>
      </c>
      <c r="D6269" t="s">
        <v>2</v>
      </c>
      <c r="E6269" t="s">
        <v>8168</v>
      </c>
      <c r="F6269" t="s">
        <v>8025</v>
      </c>
      <c r="G6269">
        <v>50</v>
      </c>
      <c r="H6269">
        <v>7</v>
      </c>
      <c r="I6269">
        <v>2</v>
      </c>
      <c r="J6269" s="1">
        <v>23.822222222222223</v>
      </c>
      <c r="K6269" s="1">
        <f>Sales_Data[[#This Row],[Order Quantity]]*Sales_Data[[#This Row],[Unit Price]]</f>
        <v>47.644444444444446</v>
      </c>
      <c r="L6269" s="1">
        <v>14.769777777777778</v>
      </c>
    </row>
    <row r="6270" spans="1:12">
      <c r="A6270" t="s">
        <v>6293</v>
      </c>
      <c r="B6270" s="2">
        <v>42335</v>
      </c>
      <c r="C6270">
        <v>5</v>
      </c>
      <c r="D6270" t="s">
        <v>2</v>
      </c>
      <c r="E6270" t="s">
        <v>8168</v>
      </c>
      <c r="F6270" t="s">
        <v>8027</v>
      </c>
      <c r="G6270">
        <v>12</v>
      </c>
      <c r="H6270">
        <v>2</v>
      </c>
      <c r="I6270">
        <v>7</v>
      </c>
      <c r="J6270" s="1">
        <v>117.62222222222223</v>
      </c>
      <c r="K6270" s="1">
        <f>Sales_Data[[#This Row],[Order Quantity]]*Sales_Data[[#This Row],[Unit Price]]</f>
        <v>823.35555555555561</v>
      </c>
      <c r="L6270" s="1">
        <v>62.33977777777779</v>
      </c>
    </row>
    <row r="6271" spans="1:12">
      <c r="A6271" t="s">
        <v>6294</v>
      </c>
      <c r="B6271" s="2">
        <v>42335</v>
      </c>
      <c r="C6271">
        <v>17</v>
      </c>
      <c r="D6271" t="s">
        <v>2</v>
      </c>
      <c r="E6271" t="s">
        <v>8168</v>
      </c>
      <c r="F6271" t="s">
        <v>8025</v>
      </c>
      <c r="G6271">
        <v>47</v>
      </c>
      <c r="H6271">
        <v>7</v>
      </c>
      <c r="I6271">
        <v>2</v>
      </c>
      <c r="J6271" s="1">
        <v>188.34444444444446</v>
      </c>
      <c r="K6271" s="1">
        <f>Sales_Data[[#This Row],[Order Quantity]]*Sales_Data[[#This Row],[Unit Price]]</f>
        <v>376.68888888888893</v>
      </c>
      <c r="L6271" s="1">
        <v>122.4238888888889</v>
      </c>
    </row>
    <row r="6272" spans="1:12">
      <c r="A6272" t="s">
        <v>6295</v>
      </c>
      <c r="B6272" s="2">
        <v>42335</v>
      </c>
      <c r="C6272">
        <v>5</v>
      </c>
      <c r="D6272" t="s">
        <v>4</v>
      </c>
      <c r="E6272" t="s">
        <v>8168</v>
      </c>
      <c r="F6272" t="s">
        <v>8027</v>
      </c>
      <c r="G6272">
        <v>14</v>
      </c>
      <c r="H6272">
        <v>2</v>
      </c>
      <c r="I6272">
        <v>7</v>
      </c>
      <c r="J6272" s="1">
        <v>265.02222222222224</v>
      </c>
      <c r="K6272" s="1">
        <f>Sales_Data[[#This Row],[Order Quantity]]*Sales_Data[[#This Row],[Unit Price]]</f>
        <v>1855.1555555555556</v>
      </c>
      <c r="L6272" s="1">
        <v>113.95955555555558</v>
      </c>
    </row>
    <row r="6273" spans="1:12">
      <c r="A6273" t="s">
        <v>6296</v>
      </c>
      <c r="B6273" s="2">
        <v>42335</v>
      </c>
      <c r="C6273">
        <v>14</v>
      </c>
      <c r="D6273" t="s">
        <v>4</v>
      </c>
      <c r="E6273" t="s">
        <v>8168</v>
      </c>
      <c r="F6273" t="s">
        <v>8026</v>
      </c>
      <c r="G6273">
        <v>40</v>
      </c>
      <c r="H6273">
        <v>6</v>
      </c>
      <c r="I6273">
        <v>4</v>
      </c>
      <c r="J6273" s="1">
        <v>142.1888888888889</v>
      </c>
      <c r="K6273" s="1">
        <f>Sales_Data[[#This Row],[Order Quantity]]*Sales_Data[[#This Row],[Unit Price]]</f>
        <v>568.75555555555559</v>
      </c>
      <c r="L6273" s="1">
        <v>72.516333333333336</v>
      </c>
    </row>
    <row r="6274" spans="1:12">
      <c r="A6274" t="s">
        <v>6297</v>
      </c>
      <c r="B6274" s="2">
        <v>42335</v>
      </c>
      <c r="C6274">
        <v>16</v>
      </c>
      <c r="D6274" t="s">
        <v>4</v>
      </c>
      <c r="E6274" t="s">
        <v>8168</v>
      </c>
      <c r="F6274" t="s">
        <v>8025</v>
      </c>
      <c r="G6274">
        <v>45</v>
      </c>
      <c r="H6274">
        <v>7</v>
      </c>
      <c r="I6274">
        <v>5</v>
      </c>
      <c r="J6274" s="1">
        <v>336.48888888888888</v>
      </c>
      <c r="K6274" s="1">
        <f>Sales_Data[[#This Row],[Order Quantity]]*Sales_Data[[#This Row],[Unit Price]]</f>
        <v>1682.4444444444443</v>
      </c>
      <c r="L6274" s="1">
        <v>208.62311111111111</v>
      </c>
    </row>
    <row r="6275" spans="1:12">
      <c r="A6275" t="s">
        <v>6298</v>
      </c>
      <c r="B6275" s="2">
        <v>42336</v>
      </c>
      <c r="C6275">
        <v>3</v>
      </c>
      <c r="D6275" t="s">
        <v>4</v>
      </c>
      <c r="E6275" t="s">
        <v>8168</v>
      </c>
      <c r="F6275" t="s">
        <v>8027</v>
      </c>
      <c r="G6275">
        <v>8</v>
      </c>
      <c r="H6275">
        <v>2</v>
      </c>
      <c r="I6275">
        <v>1</v>
      </c>
      <c r="J6275" s="1">
        <v>125.06666666666668</v>
      </c>
      <c r="K6275" s="1">
        <f>Sales_Data[[#This Row],[Order Quantity]]*Sales_Data[[#This Row],[Unit Price]]</f>
        <v>125.06666666666668</v>
      </c>
      <c r="L6275" s="1">
        <v>95.050666666666686</v>
      </c>
    </row>
    <row r="6276" spans="1:12">
      <c r="A6276" t="s">
        <v>6299</v>
      </c>
      <c r="B6276" s="2">
        <v>42336</v>
      </c>
      <c r="C6276">
        <v>9</v>
      </c>
      <c r="D6276" t="s">
        <v>3</v>
      </c>
      <c r="E6276" t="s">
        <v>8168</v>
      </c>
      <c r="F6276" t="s">
        <v>8027</v>
      </c>
      <c r="G6276">
        <v>26</v>
      </c>
      <c r="H6276">
        <v>4</v>
      </c>
      <c r="I6276">
        <v>3</v>
      </c>
      <c r="J6276" s="1">
        <v>100.5</v>
      </c>
      <c r="K6276" s="1">
        <f>Sales_Data[[#This Row],[Order Quantity]]*Sales_Data[[#This Row],[Unit Price]]</f>
        <v>301.5</v>
      </c>
      <c r="L6276" s="1">
        <v>45.225000000000001</v>
      </c>
    </row>
    <row r="6277" spans="1:12">
      <c r="A6277" t="s">
        <v>6300</v>
      </c>
      <c r="B6277" s="2">
        <v>42336</v>
      </c>
      <c r="C6277">
        <v>17</v>
      </c>
      <c r="D6277" t="s">
        <v>4</v>
      </c>
      <c r="E6277" t="s">
        <v>8168</v>
      </c>
      <c r="F6277" t="s">
        <v>8025</v>
      </c>
      <c r="G6277">
        <v>49</v>
      </c>
      <c r="H6277">
        <v>7</v>
      </c>
      <c r="I6277">
        <v>5</v>
      </c>
      <c r="J6277" s="1">
        <v>269.48888888888888</v>
      </c>
      <c r="K6277" s="1">
        <f>Sales_Data[[#This Row],[Order Quantity]]*Sales_Data[[#This Row],[Unit Price]]</f>
        <v>1347.4444444444443</v>
      </c>
      <c r="L6277" s="1">
        <v>107.79555555555557</v>
      </c>
    </row>
    <row r="6278" spans="1:12">
      <c r="A6278" t="s">
        <v>6301</v>
      </c>
      <c r="B6278" s="2">
        <v>42336</v>
      </c>
      <c r="C6278">
        <v>8</v>
      </c>
      <c r="D6278" t="s">
        <v>4</v>
      </c>
      <c r="E6278" t="s">
        <v>8168</v>
      </c>
      <c r="F6278" t="s">
        <v>8027</v>
      </c>
      <c r="G6278">
        <v>21</v>
      </c>
      <c r="H6278">
        <v>3</v>
      </c>
      <c r="I6278">
        <v>9</v>
      </c>
      <c r="J6278" s="1">
        <v>622.3555555555555</v>
      </c>
      <c r="K6278" s="1">
        <f>Sales_Data[[#This Row],[Order Quantity]]*Sales_Data[[#This Row],[Unit Price]]</f>
        <v>5601.2</v>
      </c>
      <c r="L6278" s="1">
        <v>448.09599999999995</v>
      </c>
    </row>
    <row r="6279" spans="1:12">
      <c r="A6279" t="s">
        <v>6302</v>
      </c>
      <c r="B6279" s="2">
        <v>42336</v>
      </c>
      <c r="C6279">
        <v>11</v>
      </c>
      <c r="D6279" t="s">
        <v>4</v>
      </c>
      <c r="E6279" t="s">
        <v>8168</v>
      </c>
      <c r="F6279" t="s">
        <v>8026</v>
      </c>
      <c r="G6279">
        <v>31</v>
      </c>
      <c r="H6279">
        <v>5</v>
      </c>
      <c r="I6279">
        <v>1</v>
      </c>
      <c r="J6279" s="1">
        <v>196.53333333333333</v>
      </c>
      <c r="K6279" s="1">
        <f>Sales_Data[[#This Row],[Order Quantity]]*Sales_Data[[#This Row],[Unit Price]]</f>
        <v>196.53333333333333</v>
      </c>
      <c r="L6279" s="1">
        <v>145.43466666666666</v>
      </c>
    </row>
    <row r="6280" spans="1:12">
      <c r="A6280" t="s">
        <v>6303</v>
      </c>
      <c r="B6280" s="2">
        <v>42336</v>
      </c>
      <c r="C6280">
        <v>1</v>
      </c>
      <c r="D6280" t="s">
        <v>4</v>
      </c>
      <c r="E6280" t="s">
        <v>8168</v>
      </c>
      <c r="F6280" t="s">
        <v>8027</v>
      </c>
      <c r="G6280">
        <v>2</v>
      </c>
      <c r="H6280">
        <v>1</v>
      </c>
      <c r="I6280">
        <v>1</v>
      </c>
      <c r="J6280" s="1">
        <v>115.38888888888889</v>
      </c>
      <c r="K6280" s="1">
        <f>Sales_Data[[#This Row],[Order Quantity]]*Sales_Data[[#This Row],[Unit Price]]</f>
        <v>115.38888888888889</v>
      </c>
      <c r="L6280" s="1">
        <v>80.772222222222211</v>
      </c>
    </row>
    <row r="6281" spans="1:12">
      <c r="A6281" t="s">
        <v>6304</v>
      </c>
      <c r="B6281" s="2">
        <v>42336</v>
      </c>
      <c r="C6281">
        <v>20</v>
      </c>
      <c r="D6281" t="s">
        <v>4</v>
      </c>
      <c r="E6281" t="s">
        <v>8168</v>
      </c>
      <c r="F6281" t="s">
        <v>8028</v>
      </c>
      <c r="G6281">
        <v>57</v>
      </c>
      <c r="H6281">
        <v>8</v>
      </c>
      <c r="I6281">
        <v>9</v>
      </c>
      <c r="J6281" s="1">
        <v>100.5</v>
      </c>
      <c r="K6281" s="1">
        <f>Sales_Data[[#This Row],[Order Quantity]]*Sales_Data[[#This Row],[Unit Price]]</f>
        <v>904.5</v>
      </c>
      <c r="L6281" s="1">
        <v>65.325000000000003</v>
      </c>
    </row>
    <row r="6282" spans="1:12">
      <c r="A6282" t="s">
        <v>6305</v>
      </c>
      <c r="B6282" s="2">
        <v>42336</v>
      </c>
      <c r="C6282">
        <v>11</v>
      </c>
      <c r="D6282" t="s">
        <v>4</v>
      </c>
      <c r="E6282" t="s">
        <v>8168</v>
      </c>
      <c r="F6282" t="s">
        <v>8026</v>
      </c>
      <c r="G6282">
        <v>30</v>
      </c>
      <c r="H6282">
        <v>5</v>
      </c>
      <c r="I6282">
        <v>6</v>
      </c>
      <c r="J6282" s="1">
        <v>344.67777777777775</v>
      </c>
      <c r="K6282" s="1">
        <f>Sales_Data[[#This Row],[Order Quantity]]*Sales_Data[[#This Row],[Unit Price]]</f>
        <v>2068.0666666666666</v>
      </c>
      <c r="L6282" s="1">
        <v>141.31788888888889</v>
      </c>
    </row>
    <row r="6283" spans="1:12">
      <c r="A6283" t="s">
        <v>6306</v>
      </c>
      <c r="B6283" s="2">
        <v>42337</v>
      </c>
      <c r="C6283">
        <v>14</v>
      </c>
      <c r="D6283" t="s">
        <v>4</v>
      </c>
      <c r="E6283" t="s">
        <v>8168</v>
      </c>
      <c r="F6283" t="s">
        <v>8026</v>
      </c>
      <c r="G6283">
        <v>39</v>
      </c>
      <c r="H6283">
        <v>6</v>
      </c>
      <c r="I6283">
        <v>1</v>
      </c>
      <c r="J6283" s="1">
        <v>266.51111111111112</v>
      </c>
      <c r="K6283" s="1">
        <f>Sales_Data[[#This Row],[Order Quantity]]*Sales_Data[[#This Row],[Unit Price]]</f>
        <v>266.51111111111112</v>
      </c>
      <c r="L6283" s="1">
        <v>135.92066666666668</v>
      </c>
    </row>
    <row r="6284" spans="1:12">
      <c r="A6284" t="s">
        <v>6307</v>
      </c>
      <c r="B6284" s="2">
        <v>42337</v>
      </c>
      <c r="C6284">
        <v>2</v>
      </c>
      <c r="D6284" t="s">
        <v>4</v>
      </c>
      <c r="E6284" t="s">
        <v>8168</v>
      </c>
      <c r="F6284" t="s">
        <v>8027</v>
      </c>
      <c r="G6284">
        <v>4</v>
      </c>
      <c r="H6284">
        <v>1</v>
      </c>
      <c r="I6284">
        <v>6</v>
      </c>
      <c r="J6284" s="1">
        <v>295.54444444444448</v>
      </c>
      <c r="K6284" s="1">
        <f>Sales_Data[[#This Row],[Order Quantity]]*Sales_Data[[#This Row],[Unit Price]]</f>
        <v>1773.2666666666669</v>
      </c>
      <c r="L6284" s="1">
        <v>245.3018888888889</v>
      </c>
    </row>
    <row r="6285" spans="1:12">
      <c r="A6285" t="s">
        <v>6308</v>
      </c>
      <c r="B6285" s="2">
        <v>42337</v>
      </c>
      <c r="C6285">
        <v>15</v>
      </c>
      <c r="D6285" t="s">
        <v>2</v>
      </c>
      <c r="E6285" t="s">
        <v>8168</v>
      </c>
      <c r="F6285" t="s">
        <v>8025</v>
      </c>
      <c r="G6285">
        <v>42</v>
      </c>
      <c r="H6285">
        <v>6</v>
      </c>
      <c r="I6285">
        <v>8</v>
      </c>
      <c r="J6285" s="1">
        <v>140.69999999999999</v>
      </c>
      <c r="K6285" s="1">
        <f>Sales_Data[[#This Row],[Order Quantity]]*Sales_Data[[#This Row],[Unit Price]]</f>
        <v>1125.5999999999999</v>
      </c>
      <c r="L6285" s="1">
        <v>90.048000000000002</v>
      </c>
    </row>
    <row r="6286" spans="1:12">
      <c r="A6286" t="s">
        <v>6309</v>
      </c>
      <c r="B6286" s="2">
        <v>42337</v>
      </c>
      <c r="C6286">
        <v>18</v>
      </c>
      <c r="D6286" t="s">
        <v>2</v>
      </c>
      <c r="E6286" t="s">
        <v>8168</v>
      </c>
      <c r="F6286" t="s">
        <v>8025</v>
      </c>
      <c r="G6286">
        <v>51</v>
      </c>
      <c r="H6286">
        <v>8</v>
      </c>
      <c r="I6286">
        <v>3</v>
      </c>
      <c r="J6286" s="1">
        <v>431.03333333333336</v>
      </c>
      <c r="K6286" s="1">
        <f>Sales_Data[[#This Row],[Order Quantity]]*Sales_Data[[#This Row],[Unit Price]]</f>
        <v>1293.1000000000001</v>
      </c>
      <c r="L6286" s="1">
        <v>301.7233333333333</v>
      </c>
    </row>
    <row r="6287" spans="1:12">
      <c r="A6287" t="s">
        <v>6310</v>
      </c>
      <c r="B6287" s="2">
        <v>42337</v>
      </c>
      <c r="C6287">
        <v>19</v>
      </c>
      <c r="D6287" t="s">
        <v>4</v>
      </c>
      <c r="E6287" t="s">
        <v>8168</v>
      </c>
      <c r="F6287" t="s">
        <v>8028</v>
      </c>
      <c r="G6287">
        <v>53</v>
      </c>
      <c r="H6287">
        <v>8</v>
      </c>
      <c r="I6287">
        <v>7</v>
      </c>
      <c r="J6287" s="1">
        <v>193.55555555555554</v>
      </c>
      <c r="K6287" s="1">
        <f>Sales_Data[[#This Row],[Order Quantity]]*Sales_Data[[#This Row],[Unit Price]]</f>
        <v>1354.8888888888887</v>
      </c>
      <c r="L6287" s="1">
        <v>147.10222222222222</v>
      </c>
    </row>
    <row r="6288" spans="1:12">
      <c r="A6288" t="s">
        <v>6311</v>
      </c>
      <c r="B6288" s="2">
        <v>42337</v>
      </c>
      <c r="C6288">
        <v>11</v>
      </c>
      <c r="D6288" t="s">
        <v>4</v>
      </c>
      <c r="E6288" t="s">
        <v>8168</v>
      </c>
      <c r="F6288" t="s">
        <v>8026</v>
      </c>
      <c r="G6288">
        <v>31</v>
      </c>
      <c r="H6288">
        <v>5</v>
      </c>
      <c r="I6288">
        <v>9</v>
      </c>
      <c r="J6288" s="1">
        <v>360.31111111111113</v>
      </c>
      <c r="K6288" s="1">
        <f>Sales_Data[[#This Row],[Order Quantity]]*Sales_Data[[#This Row],[Unit Price]]</f>
        <v>3242.8</v>
      </c>
      <c r="L6288" s="1">
        <v>194.56800000000004</v>
      </c>
    </row>
    <row r="6289" spans="1:12">
      <c r="A6289" t="s">
        <v>6312</v>
      </c>
      <c r="B6289" s="2">
        <v>42337</v>
      </c>
      <c r="C6289">
        <v>20</v>
      </c>
      <c r="D6289" t="s">
        <v>2</v>
      </c>
      <c r="E6289" t="s">
        <v>8168</v>
      </c>
      <c r="F6289" t="s">
        <v>8028</v>
      </c>
      <c r="G6289">
        <v>57</v>
      </c>
      <c r="H6289">
        <v>8</v>
      </c>
      <c r="I6289">
        <v>4</v>
      </c>
      <c r="J6289" s="1">
        <v>116.87777777777779</v>
      </c>
      <c r="K6289" s="1">
        <f>Sales_Data[[#This Row],[Order Quantity]]*Sales_Data[[#This Row],[Unit Price]]</f>
        <v>467.51111111111118</v>
      </c>
      <c r="L6289" s="1">
        <v>79.476888888888908</v>
      </c>
    </row>
    <row r="6290" spans="1:12">
      <c r="A6290" t="s">
        <v>6313</v>
      </c>
      <c r="B6290" s="2">
        <v>42338</v>
      </c>
      <c r="C6290">
        <v>9</v>
      </c>
      <c r="D6290" t="s">
        <v>4</v>
      </c>
      <c r="E6290" t="s">
        <v>8168</v>
      </c>
      <c r="F6290" t="s">
        <v>8027</v>
      </c>
      <c r="G6290">
        <v>25</v>
      </c>
      <c r="H6290">
        <v>4</v>
      </c>
      <c r="I6290">
        <v>4</v>
      </c>
      <c r="J6290" s="1">
        <v>126.55555555555556</v>
      </c>
      <c r="K6290" s="1">
        <f>Sales_Data[[#This Row],[Order Quantity]]*Sales_Data[[#This Row],[Unit Price]]</f>
        <v>506.22222222222223</v>
      </c>
      <c r="L6290" s="1">
        <v>50.622222222222227</v>
      </c>
    </row>
    <row r="6291" spans="1:12">
      <c r="A6291" t="s">
        <v>6314</v>
      </c>
      <c r="B6291" s="2">
        <v>42338</v>
      </c>
      <c r="C6291">
        <v>14</v>
      </c>
      <c r="D6291" t="s">
        <v>2</v>
      </c>
      <c r="E6291" t="s">
        <v>8168</v>
      </c>
      <c r="F6291" t="s">
        <v>8026</v>
      </c>
      <c r="G6291">
        <v>41</v>
      </c>
      <c r="H6291">
        <v>6</v>
      </c>
      <c r="I6291">
        <v>2</v>
      </c>
      <c r="J6291" s="1">
        <v>573.22222222222217</v>
      </c>
      <c r="K6291" s="1">
        <f>Sales_Data[[#This Row],[Order Quantity]]*Sales_Data[[#This Row],[Unit Price]]</f>
        <v>1146.4444444444443</v>
      </c>
      <c r="L6291" s="1">
        <v>257.95000000000005</v>
      </c>
    </row>
    <row r="6292" spans="1:12">
      <c r="A6292" t="s">
        <v>6315</v>
      </c>
      <c r="B6292" s="2">
        <v>42338</v>
      </c>
      <c r="C6292">
        <v>4</v>
      </c>
      <c r="D6292" t="s">
        <v>2</v>
      </c>
      <c r="E6292" t="s">
        <v>8168</v>
      </c>
      <c r="F6292" t="s">
        <v>8027</v>
      </c>
      <c r="G6292">
        <v>10</v>
      </c>
      <c r="H6292">
        <v>2</v>
      </c>
      <c r="I6292">
        <v>7</v>
      </c>
      <c r="J6292" s="1">
        <v>410.18888888888893</v>
      </c>
      <c r="K6292" s="1">
        <f>Sales_Data[[#This Row],[Order Quantity]]*Sales_Data[[#This Row],[Unit Price]]</f>
        <v>2871.3222222222225</v>
      </c>
      <c r="L6292" s="1">
        <v>233.80766666666665</v>
      </c>
    </row>
    <row r="6293" spans="1:12">
      <c r="A6293" t="s">
        <v>6316</v>
      </c>
      <c r="B6293" s="2">
        <v>42338</v>
      </c>
      <c r="C6293">
        <v>7</v>
      </c>
      <c r="D6293" t="s">
        <v>3</v>
      </c>
      <c r="E6293" t="s">
        <v>8168</v>
      </c>
      <c r="F6293" t="s">
        <v>8027</v>
      </c>
      <c r="G6293">
        <v>19</v>
      </c>
      <c r="H6293">
        <v>3</v>
      </c>
      <c r="I6293">
        <v>1</v>
      </c>
      <c r="J6293" s="1">
        <v>88.588888888888903</v>
      </c>
      <c r="K6293" s="1">
        <f>Sales_Data[[#This Row],[Order Quantity]]*Sales_Data[[#This Row],[Unit Price]]</f>
        <v>88.588888888888903</v>
      </c>
      <c r="L6293" s="1">
        <v>57.582777777777792</v>
      </c>
    </row>
    <row r="6294" spans="1:12">
      <c r="A6294" t="s">
        <v>6317</v>
      </c>
      <c r="B6294" s="2">
        <v>42338</v>
      </c>
      <c r="C6294">
        <v>18</v>
      </c>
      <c r="D6294" t="s">
        <v>4</v>
      </c>
      <c r="E6294" t="s">
        <v>8168</v>
      </c>
      <c r="F6294" t="s">
        <v>8025</v>
      </c>
      <c r="G6294">
        <v>50</v>
      </c>
      <c r="H6294">
        <v>7</v>
      </c>
      <c r="I6294">
        <v>4</v>
      </c>
      <c r="J6294" s="1">
        <v>218.86666666666667</v>
      </c>
      <c r="K6294" s="1">
        <f>Sales_Data[[#This Row],[Order Quantity]]*Sales_Data[[#This Row],[Unit Price]]</f>
        <v>875.4666666666667</v>
      </c>
      <c r="L6294" s="1">
        <v>107.24466666666666</v>
      </c>
    </row>
    <row r="6295" spans="1:12">
      <c r="A6295" t="s">
        <v>6318</v>
      </c>
      <c r="B6295" s="2">
        <v>42338</v>
      </c>
      <c r="C6295">
        <v>4</v>
      </c>
      <c r="D6295" t="s">
        <v>3</v>
      </c>
      <c r="E6295" t="s">
        <v>8168</v>
      </c>
      <c r="F6295" t="s">
        <v>8027</v>
      </c>
      <c r="G6295">
        <v>12</v>
      </c>
      <c r="H6295">
        <v>2</v>
      </c>
      <c r="I6295">
        <v>4</v>
      </c>
      <c r="J6295" s="1">
        <v>22.333333333333332</v>
      </c>
      <c r="K6295" s="1">
        <f>Sales_Data[[#This Row],[Order Quantity]]*Sales_Data[[#This Row],[Unit Price]]</f>
        <v>89.333333333333329</v>
      </c>
      <c r="L6295" s="1">
        <v>9.1566666666666663</v>
      </c>
    </row>
    <row r="6296" spans="1:12">
      <c r="A6296" t="s">
        <v>6319</v>
      </c>
      <c r="B6296" s="2">
        <v>42338</v>
      </c>
      <c r="C6296">
        <v>11</v>
      </c>
      <c r="D6296" t="s">
        <v>4</v>
      </c>
      <c r="E6296" t="s">
        <v>8168</v>
      </c>
      <c r="F6296" t="s">
        <v>8026</v>
      </c>
      <c r="G6296">
        <v>31</v>
      </c>
      <c r="H6296">
        <v>5</v>
      </c>
      <c r="I6296">
        <v>8</v>
      </c>
      <c r="J6296" s="1">
        <v>605.97777777777776</v>
      </c>
      <c r="K6296" s="1">
        <f>Sales_Data[[#This Row],[Order Quantity]]*Sales_Data[[#This Row],[Unit Price]]</f>
        <v>4847.8222222222221</v>
      </c>
      <c r="L6296" s="1">
        <v>393.88555555555558</v>
      </c>
    </row>
    <row r="6297" spans="1:12">
      <c r="A6297" t="s">
        <v>6320</v>
      </c>
      <c r="B6297" s="2">
        <v>42338</v>
      </c>
      <c r="C6297">
        <v>19</v>
      </c>
      <c r="D6297" t="s">
        <v>4</v>
      </c>
      <c r="E6297" t="s">
        <v>8168</v>
      </c>
      <c r="F6297" t="s">
        <v>8028</v>
      </c>
      <c r="G6297">
        <v>53</v>
      </c>
      <c r="H6297">
        <v>8</v>
      </c>
      <c r="I6297">
        <v>1</v>
      </c>
      <c r="J6297" s="1">
        <v>559.82222222222231</v>
      </c>
      <c r="K6297" s="1">
        <f>Sales_Data[[#This Row],[Order Quantity]]*Sales_Data[[#This Row],[Unit Price]]</f>
        <v>559.82222222222231</v>
      </c>
      <c r="L6297" s="1">
        <v>375.08088888888892</v>
      </c>
    </row>
    <row r="6298" spans="1:12">
      <c r="A6298" t="s">
        <v>6321</v>
      </c>
      <c r="B6298" s="2">
        <v>42339</v>
      </c>
      <c r="C6298">
        <v>8</v>
      </c>
      <c r="D6298" t="s">
        <v>4</v>
      </c>
      <c r="E6298" t="s">
        <v>8168</v>
      </c>
      <c r="F6298" t="s">
        <v>8027</v>
      </c>
      <c r="G6298">
        <v>21</v>
      </c>
      <c r="H6298">
        <v>3</v>
      </c>
      <c r="I6298">
        <v>3</v>
      </c>
      <c r="J6298" s="1">
        <v>258.32222222222225</v>
      </c>
      <c r="K6298" s="1">
        <f>Sales_Data[[#This Row],[Order Quantity]]*Sales_Data[[#This Row],[Unit Price]]</f>
        <v>774.9666666666667</v>
      </c>
      <c r="L6298" s="1">
        <v>170.49266666666668</v>
      </c>
    </row>
    <row r="6299" spans="1:12">
      <c r="A6299" t="s">
        <v>6322</v>
      </c>
      <c r="B6299" s="2">
        <v>42339</v>
      </c>
      <c r="C6299">
        <v>4</v>
      </c>
      <c r="D6299" t="s">
        <v>4</v>
      </c>
      <c r="E6299" t="s">
        <v>8168</v>
      </c>
      <c r="F6299" t="s">
        <v>8027</v>
      </c>
      <c r="G6299">
        <v>12</v>
      </c>
      <c r="H6299">
        <v>2</v>
      </c>
      <c r="I6299">
        <v>4</v>
      </c>
      <c r="J6299" s="1">
        <v>379.66666666666669</v>
      </c>
      <c r="K6299" s="1">
        <f>Sales_Data[[#This Row],[Order Quantity]]*Sales_Data[[#This Row],[Unit Price]]</f>
        <v>1518.6666666666667</v>
      </c>
      <c r="L6299" s="1">
        <v>231.59666666666666</v>
      </c>
    </row>
    <row r="6300" spans="1:12">
      <c r="A6300" t="s">
        <v>6323</v>
      </c>
      <c r="B6300" s="2">
        <v>42339</v>
      </c>
      <c r="C6300">
        <v>7</v>
      </c>
      <c r="D6300" t="s">
        <v>4</v>
      </c>
      <c r="E6300" t="s">
        <v>8168</v>
      </c>
      <c r="F6300" t="s">
        <v>8027</v>
      </c>
      <c r="G6300">
        <v>20</v>
      </c>
      <c r="H6300">
        <v>3</v>
      </c>
      <c r="I6300">
        <v>7</v>
      </c>
      <c r="J6300" s="1">
        <v>148.14444444444445</v>
      </c>
      <c r="K6300" s="1">
        <f>Sales_Data[[#This Row],[Order Quantity]]*Sales_Data[[#This Row],[Unit Price]]</f>
        <v>1037.0111111111112</v>
      </c>
      <c r="L6300" s="1">
        <v>114.07122222222223</v>
      </c>
    </row>
    <row r="6301" spans="1:12">
      <c r="A6301" t="s">
        <v>6324</v>
      </c>
      <c r="B6301" s="2">
        <v>42339</v>
      </c>
      <c r="C6301">
        <v>8</v>
      </c>
      <c r="D6301" t="s">
        <v>4</v>
      </c>
      <c r="E6301" t="s">
        <v>8168</v>
      </c>
      <c r="F6301" t="s">
        <v>8027</v>
      </c>
      <c r="G6301">
        <v>23</v>
      </c>
      <c r="H6301">
        <v>4</v>
      </c>
      <c r="I6301">
        <v>2</v>
      </c>
      <c r="J6301" s="1">
        <v>579.92222222222222</v>
      </c>
      <c r="K6301" s="1">
        <f>Sales_Data[[#This Row],[Order Quantity]]*Sales_Data[[#This Row],[Unit Price]]</f>
        <v>1159.8444444444444</v>
      </c>
      <c r="L6301" s="1">
        <v>336.35488888888887</v>
      </c>
    </row>
    <row r="6302" spans="1:12">
      <c r="A6302" t="s">
        <v>6325</v>
      </c>
      <c r="B6302" s="2">
        <v>42339</v>
      </c>
      <c r="C6302">
        <v>11</v>
      </c>
      <c r="D6302" t="s">
        <v>3</v>
      </c>
      <c r="E6302" t="s">
        <v>8168</v>
      </c>
      <c r="F6302" t="s">
        <v>8026</v>
      </c>
      <c r="G6302">
        <v>30</v>
      </c>
      <c r="H6302">
        <v>5</v>
      </c>
      <c r="I6302">
        <v>9</v>
      </c>
      <c r="J6302" s="1">
        <v>119.85555555555555</v>
      </c>
      <c r="K6302" s="1">
        <f>Sales_Data[[#This Row],[Order Quantity]]*Sales_Data[[#This Row],[Unit Price]]</f>
        <v>1078.7</v>
      </c>
      <c r="L6302" s="1">
        <v>86.295999999999992</v>
      </c>
    </row>
    <row r="6303" spans="1:12">
      <c r="A6303" t="s">
        <v>6326</v>
      </c>
      <c r="B6303" s="2">
        <v>42340</v>
      </c>
      <c r="C6303">
        <v>5</v>
      </c>
      <c r="D6303" t="s">
        <v>3</v>
      </c>
      <c r="E6303" t="s">
        <v>8168</v>
      </c>
      <c r="F6303" t="s">
        <v>8027</v>
      </c>
      <c r="G6303">
        <v>13</v>
      </c>
      <c r="H6303">
        <v>2</v>
      </c>
      <c r="I6303">
        <v>1</v>
      </c>
      <c r="J6303" s="1">
        <v>205.46666666666667</v>
      </c>
      <c r="K6303" s="1">
        <f>Sales_Data[[#This Row],[Order Quantity]]*Sales_Data[[#This Row],[Unit Price]]</f>
        <v>205.46666666666667</v>
      </c>
      <c r="L6303" s="1">
        <v>160.26400000000001</v>
      </c>
    </row>
    <row r="6304" spans="1:12">
      <c r="A6304" t="s">
        <v>6327</v>
      </c>
      <c r="B6304" s="2">
        <v>42340</v>
      </c>
      <c r="C6304">
        <v>1</v>
      </c>
      <c r="D6304" t="s">
        <v>2</v>
      </c>
      <c r="E6304" t="s">
        <v>8168</v>
      </c>
      <c r="F6304" t="s">
        <v>8027</v>
      </c>
      <c r="G6304">
        <v>2</v>
      </c>
      <c r="H6304">
        <v>1</v>
      </c>
      <c r="I6304">
        <v>5</v>
      </c>
      <c r="J6304" s="1">
        <v>148.14444444444445</v>
      </c>
      <c r="K6304" s="1">
        <f>Sales_Data[[#This Row],[Order Quantity]]*Sales_Data[[#This Row],[Unit Price]]</f>
        <v>740.72222222222217</v>
      </c>
      <c r="L6304" s="1">
        <v>109.62688888888889</v>
      </c>
    </row>
    <row r="6305" spans="1:12">
      <c r="A6305" t="s">
        <v>6328</v>
      </c>
      <c r="B6305" s="2">
        <v>42340</v>
      </c>
      <c r="C6305">
        <v>5</v>
      </c>
      <c r="D6305" t="s">
        <v>3</v>
      </c>
      <c r="E6305" t="s">
        <v>8168</v>
      </c>
      <c r="F6305" t="s">
        <v>8027</v>
      </c>
      <c r="G6305">
        <v>12</v>
      </c>
      <c r="H6305">
        <v>2</v>
      </c>
      <c r="I6305">
        <v>5</v>
      </c>
      <c r="J6305" s="1">
        <v>223.33333333333334</v>
      </c>
      <c r="K6305" s="1">
        <f>Sales_Data[[#This Row],[Order Quantity]]*Sales_Data[[#This Row],[Unit Price]]</f>
        <v>1116.6666666666667</v>
      </c>
      <c r="L6305" s="1">
        <v>163.03333333333333</v>
      </c>
    </row>
    <row r="6306" spans="1:12">
      <c r="A6306" t="s">
        <v>6329</v>
      </c>
      <c r="B6306" s="2">
        <v>42340</v>
      </c>
      <c r="C6306">
        <v>11</v>
      </c>
      <c r="D6306" t="s">
        <v>3</v>
      </c>
      <c r="E6306" t="s">
        <v>8168</v>
      </c>
      <c r="F6306" t="s">
        <v>8026</v>
      </c>
      <c r="G6306">
        <v>31</v>
      </c>
      <c r="H6306">
        <v>5</v>
      </c>
      <c r="I6306">
        <v>2</v>
      </c>
      <c r="J6306" s="1">
        <v>95.288888888888891</v>
      </c>
      <c r="K6306" s="1">
        <f>Sales_Data[[#This Row],[Order Quantity]]*Sales_Data[[#This Row],[Unit Price]]</f>
        <v>190.57777777777778</v>
      </c>
      <c r="L6306" s="1">
        <v>57.173333333333325</v>
      </c>
    </row>
    <row r="6307" spans="1:12">
      <c r="A6307" t="s">
        <v>6330</v>
      </c>
      <c r="B6307" s="2">
        <v>42340</v>
      </c>
      <c r="C6307">
        <v>20</v>
      </c>
      <c r="D6307" t="s">
        <v>4</v>
      </c>
      <c r="E6307" t="s">
        <v>8168</v>
      </c>
      <c r="F6307" t="s">
        <v>8028</v>
      </c>
      <c r="G6307">
        <v>56</v>
      </c>
      <c r="H6307">
        <v>8</v>
      </c>
      <c r="I6307">
        <v>7</v>
      </c>
      <c r="J6307" s="1">
        <v>441.45555555555552</v>
      </c>
      <c r="K6307" s="1">
        <f>Sales_Data[[#This Row],[Order Quantity]]*Sales_Data[[#This Row],[Unit Price]]</f>
        <v>3090.1888888888889</v>
      </c>
      <c r="L6307" s="1">
        <v>291.3606666666667</v>
      </c>
    </row>
    <row r="6308" spans="1:12">
      <c r="A6308" t="s">
        <v>6331</v>
      </c>
      <c r="B6308" s="2">
        <v>42340</v>
      </c>
      <c r="C6308">
        <v>13</v>
      </c>
      <c r="D6308" t="s">
        <v>2</v>
      </c>
      <c r="E6308" t="s">
        <v>8168</v>
      </c>
      <c r="F6308" t="s">
        <v>8026</v>
      </c>
      <c r="G6308">
        <v>38</v>
      </c>
      <c r="H6308">
        <v>6</v>
      </c>
      <c r="I6308">
        <v>4</v>
      </c>
      <c r="J6308" s="1">
        <v>124.32222222222224</v>
      </c>
      <c r="K6308" s="1">
        <f>Sales_Data[[#This Row],[Order Quantity]]*Sales_Data[[#This Row],[Unit Price]]</f>
        <v>497.28888888888895</v>
      </c>
      <c r="L6308" s="1">
        <v>95.728111111111119</v>
      </c>
    </row>
    <row r="6309" spans="1:12">
      <c r="A6309" t="s">
        <v>6332</v>
      </c>
      <c r="B6309" s="2">
        <v>42340</v>
      </c>
      <c r="C6309">
        <v>3</v>
      </c>
      <c r="D6309" t="s">
        <v>3</v>
      </c>
      <c r="E6309" t="s">
        <v>8168</v>
      </c>
      <c r="F6309" t="s">
        <v>8027</v>
      </c>
      <c r="G6309">
        <v>8</v>
      </c>
      <c r="H6309">
        <v>1</v>
      </c>
      <c r="I6309">
        <v>5</v>
      </c>
      <c r="J6309" s="1">
        <v>281.39999999999998</v>
      </c>
      <c r="K6309" s="1">
        <f>Sales_Data[[#This Row],[Order Quantity]]*Sales_Data[[#This Row],[Unit Price]]</f>
        <v>1407</v>
      </c>
      <c r="L6309" s="1">
        <v>222.30599999999998</v>
      </c>
    </row>
    <row r="6310" spans="1:12">
      <c r="A6310" t="s">
        <v>6333</v>
      </c>
      <c r="B6310" s="2">
        <v>42341</v>
      </c>
      <c r="C6310">
        <v>15</v>
      </c>
      <c r="D6310" t="s">
        <v>2</v>
      </c>
      <c r="E6310" t="s">
        <v>8168</v>
      </c>
      <c r="F6310" t="s">
        <v>8025</v>
      </c>
      <c r="G6310">
        <v>41</v>
      </c>
      <c r="H6310">
        <v>6</v>
      </c>
      <c r="I6310">
        <v>7</v>
      </c>
      <c r="J6310" s="1">
        <v>393.81111111111113</v>
      </c>
      <c r="K6310" s="1">
        <f>Sales_Data[[#This Row],[Order Quantity]]*Sales_Data[[#This Row],[Unit Price]]</f>
        <v>2756.6777777777779</v>
      </c>
      <c r="L6310" s="1">
        <v>224.47233333333332</v>
      </c>
    </row>
    <row r="6311" spans="1:12">
      <c r="A6311" t="s">
        <v>6334</v>
      </c>
      <c r="B6311" s="2">
        <v>42341</v>
      </c>
      <c r="C6311">
        <v>18</v>
      </c>
      <c r="D6311" t="s">
        <v>4</v>
      </c>
      <c r="E6311" t="s">
        <v>8168</v>
      </c>
      <c r="F6311" t="s">
        <v>8025</v>
      </c>
      <c r="G6311">
        <v>51</v>
      </c>
      <c r="H6311">
        <v>7</v>
      </c>
      <c r="I6311">
        <v>7</v>
      </c>
      <c r="J6311" s="1">
        <v>287.35555555555561</v>
      </c>
      <c r="K6311" s="1">
        <f>Sales_Data[[#This Row],[Order Quantity]]*Sales_Data[[#This Row],[Unit Price]]</f>
        <v>2011.4888888888893</v>
      </c>
      <c r="L6311" s="1">
        <v>120.68933333333335</v>
      </c>
    </row>
    <row r="6312" spans="1:12">
      <c r="A6312" t="s">
        <v>6335</v>
      </c>
      <c r="B6312" s="2">
        <v>42341</v>
      </c>
      <c r="C6312">
        <v>17</v>
      </c>
      <c r="D6312" t="s">
        <v>4</v>
      </c>
      <c r="E6312" t="s">
        <v>8168</v>
      </c>
      <c r="F6312" t="s">
        <v>8025</v>
      </c>
      <c r="G6312">
        <v>49</v>
      </c>
      <c r="H6312">
        <v>7</v>
      </c>
      <c r="I6312">
        <v>4</v>
      </c>
      <c r="J6312" s="1">
        <v>426.56666666666666</v>
      </c>
      <c r="K6312" s="1">
        <f>Sales_Data[[#This Row],[Order Quantity]]*Sales_Data[[#This Row],[Unit Price]]</f>
        <v>1706.2666666666667</v>
      </c>
      <c r="L6312" s="1">
        <v>328.4563333333333</v>
      </c>
    </row>
    <row r="6313" spans="1:12">
      <c r="A6313" t="s">
        <v>6336</v>
      </c>
      <c r="B6313" s="2">
        <v>42341</v>
      </c>
      <c r="C6313">
        <v>20</v>
      </c>
      <c r="D6313" t="s">
        <v>4</v>
      </c>
      <c r="E6313" t="s">
        <v>8168</v>
      </c>
      <c r="F6313" t="s">
        <v>8028</v>
      </c>
      <c r="G6313">
        <v>57</v>
      </c>
      <c r="H6313">
        <v>8</v>
      </c>
      <c r="I6313">
        <v>9</v>
      </c>
      <c r="J6313" s="1">
        <v>117.62222222222223</v>
      </c>
      <c r="K6313" s="1">
        <f>Sales_Data[[#This Row],[Order Quantity]]*Sales_Data[[#This Row],[Unit Price]]</f>
        <v>1058.6000000000001</v>
      </c>
      <c r="L6313" s="1">
        <v>96.450222222222223</v>
      </c>
    </row>
    <row r="6314" spans="1:12">
      <c r="A6314" t="s">
        <v>6337</v>
      </c>
      <c r="B6314" s="2">
        <v>42342</v>
      </c>
      <c r="C6314">
        <v>2</v>
      </c>
      <c r="D6314" t="s">
        <v>4</v>
      </c>
      <c r="E6314" t="s">
        <v>8168</v>
      </c>
      <c r="F6314" t="s">
        <v>8027</v>
      </c>
      <c r="G6314">
        <v>5</v>
      </c>
      <c r="H6314">
        <v>1</v>
      </c>
      <c r="I6314">
        <v>7</v>
      </c>
      <c r="J6314" s="1">
        <v>18.611111111111111</v>
      </c>
      <c r="K6314" s="1">
        <f>Sales_Data[[#This Row],[Order Quantity]]*Sales_Data[[#This Row],[Unit Price]]</f>
        <v>130.27777777777777</v>
      </c>
      <c r="L6314" s="1">
        <v>10.980555555555554</v>
      </c>
    </row>
    <row r="6315" spans="1:12">
      <c r="A6315" t="s">
        <v>6338</v>
      </c>
      <c r="B6315" s="2">
        <v>42342</v>
      </c>
      <c r="C6315">
        <v>3</v>
      </c>
      <c r="D6315" t="s">
        <v>4</v>
      </c>
      <c r="E6315" t="s">
        <v>8168</v>
      </c>
      <c r="F6315" t="s">
        <v>8027</v>
      </c>
      <c r="G6315">
        <v>7</v>
      </c>
      <c r="H6315">
        <v>1</v>
      </c>
      <c r="I6315">
        <v>4</v>
      </c>
      <c r="J6315" s="1">
        <v>102.73333333333333</v>
      </c>
      <c r="K6315" s="1">
        <f>Sales_Data[[#This Row],[Order Quantity]]*Sales_Data[[#This Row],[Unit Price]]</f>
        <v>410.93333333333334</v>
      </c>
      <c r="L6315" s="1">
        <v>65.74933333333334</v>
      </c>
    </row>
    <row r="6316" spans="1:12">
      <c r="A6316" t="s">
        <v>6339</v>
      </c>
      <c r="B6316" s="2">
        <v>42342</v>
      </c>
      <c r="C6316">
        <v>5</v>
      </c>
      <c r="D6316" t="s">
        <v>3</v>
      </c>
      <c r="E6316" t="s">
        <v>8168</v>
      </c>
      <c r="F6316" t="s">
        <v>8027</v>
      </c>
      <c r="G6316">
        <v>14</v>
      </c>
      <c r="H6316">
        <v>2</v>
      </c>
      <c r="I6316">
        <v>5</v>
      </c>
      <c r="J6316" s="1">
        <v>445.92222222222222</v>
      </c>
      <c r="K6316" s="1">
        <f>Sales_Data[[#This Row],[Order Quantity]]*Sales_Data[[#This Row],[Unit Price]]</f>
        <v>2229.6111111111113</v>
      </c>
      <c r="L6316" s="1">
        <v>312.14555555555557</v>
      </c>
    </row>
    <row r="6317" spans="1:12">
      <c r="A6317" t="s">
        <v>6340</v>
      </c>
      <c r="B6317" s="2">
        <v>42342</v>
      </c>
      <c r="C6317">
        <v>15</v>
      </c>
      <c r="D6317" t="s">
        <v>3</v>
      </c>
      <c r="E6317" t="s">
        <v>8168</v>
      </c>
      <c r="F6317" t="s">
        <v>8025</v>
      </c>
      <c r="G6317">
        <v>41</v>
      </c>
      <c r="H6317">
        <v>6</v>
      </c>
      <c r="I6317">
        <v>2</v>
      </c>
      <c r="J6317" s="1">
        <v>96.033333333333346</v>
      </c>
      <c r="K6317" s="1">
        <f>Sales_Data[[#This Row],[Order Quantity]]*Sales_Data[[#This Row],[Unit Price]]</f>
        <v>192.06666666666669</v>
      </c>
      <c r="L6317" s="1">
        <v>64.342333333333343</v>
      </c>
    </row>
    <row r="6318" spans="1:12">
      <c r="A6318" t="s">
        <v>6341</v>
      </c>
      <c r="B6318" s="2">
        <v>42342</v>
      </c>
      <c r="C6318">
        <v>10</v>
      </c>
      <c r="D6318" t="s">
        <v>4</v>
      </c>
      <c r="E6318" t="s">
        <v>8168</v>
      </c>
      <c r="F6318" t="s">
        <v>8027</v>
      </c>
      <c r="G6318">
        <v>27</v>
      </c>
      <c r="H6318">
        <v>4</v>
      </c>
      <c r="I6318">
        <v>2</v>
      </c>
      <c r="J6318" s="1">
        <v>263.53333333333336</v>
      </c>
      <c r="K6318" s="1">
        <f>Sales_Data[[#This Row],[Order Quantity]]*Sales_Data[[#This Row],[Unit Price]]</f>
        <v>527.06666666666672</v>
      </c>
      <c r="L6318" s="1">
        <v>197.65</v>
      </c>
    </row>
    <row r="6319" spans="1:12">
      <c r="A6319" t="s">
        <v>6342</v>
      </c>
      <c r="B6319" s="2">
        <v>42342</v>
      </c>
      <c r="C6319">
        <v>13</v>
      </c>
      <c r="D6319" t="s">
        <v>4</v>
      </c>
      <c r="E6319" t="s">
        <v>8168</v>
      </c>
      <c r="F6319" t="s">
        <v>8026</v>
      </c>
      <c r="G6319">
        <v>37</v>
      </c>
      <c r="H6319">
        <v>6</v>
      </c>
      <c r="I6319">
        <v>1</v>
      </c>
      <c r="J6319" s="1">
        <v>23.822222222222223</v>
      </c>
      <c r="K6319" s="1">
        <f>Sales_Data[[#This Row],[Order Quantity]]*Sales_Data[[#This Row],[Unit Price]]</f>
        <v>23.822222222222223</v>
      </c>
      <c r="L6319" s="1">
        <v>15.960888888888892</v>
      </c>
    </row>
    <row r="6320" spans="1:12">
      <c r="A6320" t="s">
        <v>6343</v>
      </c>
      <c r="B6320" s="2">
        <v>42342</v>
      </c>
      <c r="C6320">
        <v>1</v>
      </c>
      <c r="D6320" t="s">
        <v>2</v>
      </c>
      <c r="E6320" t="s">
        <v>8168</v>
      </c>
      <c r="F6320" t="s">
        <v>8027</v>
      </c>
      <c r="G6320">
        <v>1</v>
      </c>
      <c r="H6320">
        <v>1</v>
      </c>
      <c r="I6320">
        <v>9</v>
      </c>
      <c r="J6320" s="1">
        <v>117.62222222222223</v>
      </c>
      <c r="K6320" s="1">
        <f>Sales_Data[[#This Row],[Order Quantity]]*Sales_Data[[#This Row],[Unit Price]]</f>
        <v>1058.6000000000001</v>
      </c>
      <c r="L6320" s="1">
        <v>74.102000000000018</v>
      </c>
    </row>
    <row r="6321" spans="1:12">
      <c r="A6321" t="s">
        <v>6344</v>
      </c>
      <c r="B6321" s="2">
        <v>42342</v>
      </c>
      <c r="C6321">
        <v>12</v>
      </c>
      <c r="D6321" t="s">
        <v>2</v>
      </c>
      <c r="E6321" t="s">
        <v>8168</v>
      </c>
      <c r="F6321" t="s">
        <v>8026</v>
      </c>
      <c r="G6321">
        <v>34</v>
      </c>
      <c r="H6321">
        <v>5</v>
      </c>
      <c r="I6321">
        <v>9</v>
      </c>
      <c r="J6321" s="1">
        <v>118.36666666666666</v>
      </c>
      <c r="K6321" s="1">
        <f>Sales_Data[[#This Row],[Order Quantity]]*Sales_Data[[#This Row],[Unit Price]]</f>
        <v>1065.3</v>
      </c>
      <c r="L6321" s="1">
        <v>56.815999999999995</v>
      </c>
    </row>
    <row r="6322" spans="1:12">
      <c r="A6322" t="s">
        <v>6345</v>
      </c>
      <c r="B6322" s="2">
        <v>42343</v>
      </c>
      <c r="C6322">
        <v>11</v>
      </c>
      <c r="D6322" t="s">
        <v>4</v>
      </c>
      <c r="E6322" t="s">
        <v>8168</v>
      </c>
      <c r="F6322" t="s">
        <v>8026</v>
      </c>
      <c r="G6322">
        <v>31</v>
      </c>
      <c r="H6322">
        <v>5</v>
      </c>
      <c r="I6322">
        <v>2</v>
      </c>
      <c r="J6322" s="1">
        <v>122.83333333333333</v>
      </c>
      <c r="K6322" s="1">
        <f>Sales_Data[[#This Row],[Order Quantity]]*Sales_Data[[#This Row],[Unit Price]]</f>
        <v>245.66666666666666</v>
      </c>
      <c r="L6322" s="1">
        <v>100.72333333333333</v>
      </c>
    </row>
    <row r="6323" spans="1:12">
      <c r="A6323" t="s">
        <v>6346</v>
      </c>
      <c r="B6323" s="2">
        <v>42343</v>
      </c>
      <c r="C6323">
        <v>13</v>
      </c>
      <c r="D6323" t="s">
        <v>2</v>
      </c>
      <c r="E6323" t="s">
        <v>8168</v>
      </c>
      <c r="F6323" t="s">
        <v>8026</v>
      </c>
      <c r="G6323">
        <v>36</v>
      </c>
      <c r="H6323">
        <v>5</v>
      </c>
      <c r="I6323">
        <v>6</v>
      </c>
      <c r="J6323" s="1">
        <v>294.05555555555554</v>
      </c>
      <c r="K6323" s="1">
        <f>Sales_Data[[#This Row],[Order Quantity]]*Sales_Data[[#This Row],[Unit Price]]</f>
        <v>1764.3333333333333</v>
      </c>
      <c r="L6323" s="1">
        <v>208.77944444444444</v>
      </c>
    </row>
    <row r="6324" spans="1:12">
      <c r="A6324" t="s">
        <v>6347</v>
      </c>
      <c r="B6324" s="2">
        <v>42343</v>
      </c>
      <c r="C6324">
        <v>15</v>
      </c>
      <c r="D6324" t="s">
        <v>4</v>
      </c>
      <c r="E6324" t="s">
        <v>8168</v>
      </c>
      <c r="F6324" t="s">
        <v>8025</v>
      </c>
      <c r="G6324">
        <v>42</v>
      </c>
      <c r="H6324">
        <v>6</v>
      </c>
      <c r="I6324">
        <v>2</v>
      </c>
      <c r="J6324" s="1">
        <v>251.62222222222221</v>
      </c>
      <c r="K6324" s="1">
        <f>Sales_Data[[#This Row],[Order Quantity]]*Sales_Data[[#This Row],[Unit Price]]</f>
        <v>503.24444444444441</v>
      </c>
      <c r="L6324" s="1">
        <v>198.78155555555557</v>
      </c>
    </row>
    <row r="6325" spans="1:12">
      <c r="A6325" t="s">
        <v>6348</v>
      </c>
      <c r="B6325" s="2">
        <v>42343</v>
      </c>
      <c r="C6325">
        <v>15</v>
      </c>
      <c r="D6325" t="s">
        <v>2</v>
      </c>
      <c r="E6325" t="s">
        <v>8168</v>
      </c>
      <c r="F6325" t="s">
        <v>8025</v>
      </c>
      <c r="G6325">
        <v>44</v>
      </c>
      <c r="H6325">
        <v>6</v>
      </c>
      <c r="I6325">
        <v>2</v>
      </c>
      <c r="J6325" s="1">
        <v>136.97777777777776</v>
      </c>
      <c r="K6325" s="1">
        <f>Sales_Data[[#This Row],[Order Quantity]]*Sales_Data[[#This Row],[Unit Price]]</f>
        <v>273.95555555555552</v>
      </c>
      <c r="L6325" s="1">
        <v>95.884444444444441</v>
      </c>
    </row>
    <row r="6326" spans="1:12">
      <c r="A6326" t="s">
        <v>6349</v>
      </c>
      <c r="B6326" s="2">
        <v>42343</v>
      </c>
      <c r="C6326">
        <v>8</v>
      </c>
      <c r="D6326" t="s">
        <v>4</v>
      </c>
      <c r="E6326" t="s">
        <v>8168</v>
      </c>
      <c r="F6326" t="s">
        <v>8027</v>
      </c>
      <c r="G6326">
        <v>23</v>
      </c>
      <c r="H6326">
        <v>4</v>
      </c>
      <c r="I6326">
        <v>6</v>
      </c>
      <c r="J6326" s="1">
        <v>424.33333333333331</v>
      </c>
      <c r="K6326" s="1">
        <f>Sales_Data[[#This Row],[Order Quantity]]*Sales_Data[[#This Row],[Unit Price]]</f>
        <v>2546</v>
      </c>
      <c r="L6326" s="1">
        <v>212.16666666666666</v>
      </c>
    </row>
    <row r="6327" spans="1:12">
      <c r="A6327" t="s">
        <v>6350</v>
      </c>
      <c r="B6327" s="2">
        <v>42343</v>
      </c>
      <c r="C6327">
        <v>2</v>
      </c>
      <c r="D6327" t="s">
        <v>4</v>
      </c>
      <c r="E6327" t="s">
        <v>8168</v>
      </c>
      <c r="F6327" t="s">
        <v>8027</v>
      </c>
      <c r="G6327">
        <v>5</v>
      </c>
      <c r="H6327">
        <v>1</v>
      </c>
      <c r="I6327">
        <v>7</v>
      </c>
      <c r="J6327" s="1">
        <v>112.41111111111111</v>
      </c>
      <c r="K6327" s="1">
        <f>Sales_Data[[#This Row],[Order Quantity]]*Sales_Data[[#This Row],[Unit Price]]</f>
        <v>786.87777777777774</v>
      </c>
      <c r="L6327" s="1">
        <v>91.053000000000011</v>
      </c>
    </row>
    <row r="6328" spans="1:12">
      <c r="A6328" t="s">
        <v>6351</v>
      </c>
      <c r="B6328" s="2">
        <v>42344</v>
      </c>
      <c r="C6328">
        <v>8</v>
      </c>
      <c r="D6328" t="s">
        <v>3</v>
      </c>
      <c r="E6328" t="s">
        <v>8168</v>
      </c>
      <c r="F6328" t="s">
        <v>8027</v>
      </c>
      <c r="G6328">
        <v>21</v>
      </c>
      <c r="H6328">
        <v>3</v>
      </c>
      <c r="I6328">
        <v>7</v>
      </c>
      <c r="J6328" s="1">
        <v>285.12222222222221</v>
      </c>
      <c r="K6328" s="1">
        <f>Sales_Data[[#This Row],[Order Quantity]]*Sales_Data[[#This Row],[Unit Price]]</f>
        <v>1995.8555555555554</v>
      </c>
      <c r="L6328" s="1">
        <v>134.00744444444442</v>
      </c>
    </row>
    <row r="6329" spans="1:12">
      <c r="A6329" t="s">
        <v>6352</v>
      </c>
      <c r="B6329" s="2">
        <v>42344</v>
      </c>
      <c r="C6329">
        <v>1</v>
      </c>
      <c r="D6329" t="s">
        <v>3</v>
      </c>
      <c r="E6329" t="s">
        <v>8168</v>
      </c>
      <c r="F6329" t="s">
        <v>8027</v>
      </c>
      <c r="G6329">
        <v>1</v>
      </c>
      <c r="H6329">
        <v>1</v>
      </c>
      <c r="I6329">
        <v>5</v>
      </c>
      <c r="J6329" s="1">
        <v>326.06666666666666</v>
      </c>
      <c r="K6329" s="1">
        <f>Sales_Data[[#This Row],[Order Quantity]]*Sales_Data[[#This Row],[Unit Price]]</f>
        <v>1630.3333333333333</v>
      </c>
      <c r="L6329" s="1">
        <v>159.77266666666665</v>
      </c>
    </row>
    <row r="6330" spans="1:12">
      <c r="A6330" t="s">
        <v>6353</v>
      </c>
      <c r="B6330" s="2">
        <v>42344</v>
      </c>
      <c r="C6330">
        <v>6</v>
      </c>
      <c r="D6330" t="s">
        <v>4</v>
      </c>
      <c r="E6330" t="s">
        <v>8168</v>
      </c>
      <c r="F6330" t="s">
        <v>8027</v>
      </c>
      <c r="G6330">
        <v>15</v>
      </c>
      <c r="H6330">
        <v>3</v>
      </c>
      <c r="I6330">
        <v>5</v>
      </c>
      <c r="J6330" s="1">
        <v>128.78888888888889</v>
      </c>
      <c r="K6330" s="1">
        <f>Sales_Data[[#This Row],[Order Quantity]]*Sales_Data[[#This Row],[Unit Price]]</f>
        <v>643.94444444444446</v>
      </c>
      <c r="L6330" s="1">
        <v>74.697555555555553</v>
      </c>
    </row>
    <row r="6331" spans="1:12">
      <c r="A6331" t="s">
        <v>6354</v>
      </c>
      <c r="B6331" s="2">
        <v>42344</v>
      </c>
      <c r="C6331">
        <v>16</v>
      </c>
      <c r="D6331" t="s">
        <v>2</v>
      </c>
      <c r="E6331" t="s">
        <v>8168</v>
      </c>
      <c r="F6331" t="s">
        <v>8025</v>
      </c>
      <c r="G6331">
        <v>45</v>
      </c>
      <c r="H6331">
        <v>7</v>
      </c>
      <c r="I6331">
        <v>5</v>
      </c>
      <c r="J6331" s="1">
        <v>123.57777777777778</v>
      </c>
      <c r="K6331" s="1">
        <f>Sales_Data[[#This Row],[Order Quantity]]*Sales_Data[[#This Row],[Unit Price]]</f>
        <v>617.88888888888891</v>
      </c>
      <c r="L6331" s="1">
        <v>55.61</v>
      </c>
    </row>
    <row r="6332" spans="1:12">
      <c r="A6332" t="s">
        <v>6355</v>
      </c>
      <c r="B6332" s="2">
        <v>42344</v>
      </c>
      <c r="C6332">
        <v>15</v>
      </c>
      <c r="D6332" t="s">
        <v>4</v>
      </c>
      <c r="E6332" t="s">
        <v>8168</v>
      </c>
      <c r="F6332" t="s">
        <v>8025</v>
      </c>
      <c r="G6332">
        <v>42</v>
      </c>
      <c r="H6332">
        <v>6</v>
      </c>
      <c r="I6332">
        <v>8</v>
      </c>
      <c r="J6332" s="1">
        <v>203.23333333333335</v>
      </c>
      <c r="K6332" s="1">
        <f>Sales_Data[[#This Row],[Order Quantity]]*Sales_Data[[#This Row],[Unit Price]]</f>
        <v>1625.8666666666668</v>
      </c>
      <c r="L6332" s="1">
        <v>134.13400000000001</v>
      </c>
    </row>
    <row r="6333" spans="1:12">
      <c r="A6333" t="s">
        <v>6356</v>
      </c>
      <c r="B6333" s="2">
        <v>42344</v>
      </c>
      <c r="C6333">
        <v>17</v>
      </c>
      <c r="D6333" t="s">
        <v>2</v>
      </c>
      <c r="E6333" t="s">
        <v>8168</v>
      </c>
      <c r="F6333" t="s">
        <v>8025</v>
      </c>
      <c r="G6333">
        <v>48</v>
      </c>
      <c r="H6333">
        <v>7</v>
      </c>
      <c r="I6333">
        <v>9</v>
      </c>
      <c r="J6333" s="1">
        <v>210.67777777777781</v>
      </c>
      <c r="K6333" s="1">
        <f>Sales_Data[[#This Row],[Order Quantity]]*Sales_Data[[#This Row],[Unit Price]]</f>
        <v>1896.1000000000004</v>
      </c>
      <c r="L6333" s="1">
        <v>174.86255555555556</v>
      </c>
    </row>
    <row r="6334" spans="1:12">
      <c r="A6334" t="s">
        <v>6357</v>
      </c>
      <c r="B6334" s="2">
        <v>42345</v>
      </c>
      <c r="C6334">
        <v>7</v>
      </c>
      <c r="D6334" t="s">
        <v>4</v>
      </c>
      <c r="E6334" t="s">
        <v>8168</v>
      </c>
      <c r="F6334" t="s">
        <v>8027</v>
      </c>
      <c r="G6334">
        <v>19</v>
      </c>
      <c r="H6334">
        <v>3</v>
      </c>
      <c r="I6334">
        <v>4</v>
      </c>
      <c r="J6334" s="1">
        <v>330.53333333333336</v>
      </c>
      <c r="K6334" s="1">
        <f>Sales_Data[[#This Row],[Order Quantity]]*Sales_Data[[#This Row],[Unit Price]]</f>
        <v>1322.1333333333334</v>
      </c>
      <c r="L6334" s="1">
        <v>198.32000000000002</v>
      </c>
    </row>
    <row r="6335" spans="1:12">
      <c r="A6335" t="s">
        <v>6358</v>
      </c>
      <c r="B6335" s="2">
        <v>42345</v>
      </c>
      <c r="C6335">
        <v>7</v>
      </c>
      <c r="D6335" t="s">
        <v>4</v>
      </c>
      <c r="E6335" t="s">
        <v>8168</v>
      </c>
      <c r="F6335" t="s">
        <v>8027</v>
      </c>
      <c r="G6335">
        <v>20</v>
      </c>
      <c r="H6335">
        <v>3</v>
      </c>
      <c r="I6335">
        <v>9</v>
      </c>
      <c r="J6335" s="1">
        <v>628.31111111111113</v>
      </c>
      <c r="K6335" s="1">
        <f>Sales_Data[[#This Row],[Order Quantity]]*Sales_Data[[#This Row],[Unit Price]]</f>
        <v>5654.8</v>
      </c>
      <c r="L6335" s="1">
        <v>345.57111111111112</v>
      </c>
    </row>
    <row r="6336" spans="1:12">
      <c r="A6336" t="s">
        <v>6359</v>
      </c>
      <c r="B6336" s="2">
        <v>42345</v>
      </c>
      <c r="C6336">
        <v>20</v>
      </c>
      <c r="D6336" t="s">
        <v>2</v>
      </c>
      <c r="E6336" t="s">
        <v>8168</v>
      </c>
      <c r="F6336" t="s">
        <v>8028</v>
      </c>
      <c r="G6336">
        <v>57</v>
      </c>
      <c r="H6336">
        <v>8</v>
      </c>
      <c r="I6336">
        <v>5</v>
      </c>
      <c r="J6336" s="1">
        <v>104.96666666666667</v>
      </c>
      <c r="K6336" s="1">
        <f>Sales_Data[[#This Row],[Order Quantity]]*Sales_Data[[#This Row],[Unit Price]]</f>
        <v>524.83333333333337</v>
      </c>
      <c r="L6336" s="1">
        <v>89.221666666666664</v>
      </c>
    </row>
    <row r="6337" spans="1:12">
      <c r="A6337" t="s">
        <v>6360</v>
      </c>
      <c r="B6337" s="2">
        <v>42345</v>
      </c>
      <c r="C6337">
        <v>11</v>
      </c>
      <c r="D6337" t="s">
        <v>4</v>
      </c>
      <c r="E6337" t="s">
        <v>8168</v>
      </c>
      <c r="F6337" t="s">
        <v>8026</v>
      </c>
      <c r="G6337">
        <v>32</v>
      </c>
      <c r="H6337">
        <v>5</v>
      </c>
      <c r="I6337">
        <v>2</v>
      </c>
      <c r="J6337" s="1">
        <v>198.02222222222224</v>
      </c>
      <c r="K6337" s="1">
        <f>Sales_Data[[#This Row],[Order Quantity]]*Sales_Data[[#This Row],[Unit Price]]</f>
        <v>396.04444444444448</v>
      </c>
      <c r="L6337" s="1">
        <v>152.47711111111113</v>
      </c>
    </row>
    <row r="6338" spans="1:12">
      <c r="A6338" t="s">
        <v>6361</v>
      </c>
      <c r="B6338" s="2">
        <v>42345</v>
      </c>
      <c r="C6338">
        <v>2</v>
      </c>
      <c r="D6338" t="s">
        <v>4</v>
      </c>
      <c r="E6338" t="s">
        <v>8168</v>
      </c>
      <c r="F6338" t="s">
        <v>8027</v>
      </c>
      <c r="G6338">
        <v>5</v>
      </c>
      <c r="H6338">
        <v>1</v>
      </c>
      <c r="I6338">
        <v>2</v>
      </c>
      <c r="J6338" s="1">
        <v>338.72222222222223</v>
      </c>
      <c r="K6338" s="1">
        <f>Sales_Data[[#This Row],[Order Quantity]]*Sales_Data[[#This Row],[Unit Price]]</f>
        <v>677.44444444444446</v>
      </c>
      <c r="L6338" s="1">
        <v>270.97777777777782</v>
      </c>
    </row>
    <row r="6339" spans="1:12">
      <c r="A6339" t="s">
        <v>6362</v>
      </c>
      <c r="B6339" s="2">
        <v>42346</v>
      </c>
      <c r="C6339">
        <v>14</v>
      </c>
      <c r="D6339" t="s">
        <v>4</v>
      </c>
      <c r="E6339" t="s">
        <v>8168</v>
      </c>
      <c r="F6339" t="s">
        <v>8026</v>
      </c>
      <c r="G6339">
        <v>39</v>
      </c>
      <c r="H6339">
        <v>6</v>
      </c>
      <c r="I6339">
        <v>6</v>
      </c>
      <c r="J6339" s="1">
        <v>102.73333333333333</v>
      </c>
      <c r="K6339" s="1">
        <f>Sales_Data[[#This Row],[Order Quantity]]*Sales_Data[[#This Row],[Unit Price]]</f>
        <v>616.4</v>
      </c>
      <c r="L6339" s="1">
        <v>50.339333333333336</v>
      </c>
    </row>
    <row r="6340" spans="1:12">
      <c r="A6340" t="s">
        <v>6363</v>
      </c>
      <c r="B6340" s="2">
        <v>42346</v>
      </c>
      <c r="C6340">
        <v>9</v>
      </c>
      <c r="D6340" t="s">
        <v>2</v>
      </c>
      <c r="E6340" t="s">
        <v>8168</v>
      </c>
      <c r="F6340" t="s">
        <v>8027</v>
      </c>
      <c r="G6340">
        <v>25</v>
      </c>
      <c r="H6340">
        <v>4</v>
      </c>
      <c r="I6340">
        <v>2</v>
      </c>
      <c r="J6340" s="1">
        <v>96.033333333333346</v>
      </c>
      <c r="K6340" s="1">
        <f>Sales_Data[[#This Row],[Order Quantity]]*Sales_Data[[#This Row],[Unit Price]]</f>
        <v>192.06666666666669</v>
      </c>
      <c r="L6340" s="1">
        <v>48.016666666666673</v>
      </c>
    </row>
    <row r="6341" spans="1:12">
      <c r="A6341" t="s">
        <v>6364</v>
      </c>
      <c r="B6341" s="2">
        <v>42346</v>
      </c>
      <c r="C6341">
        <v>20</v>
      </c>
      <c r="D6341" t="s">
        <v>2</v>
      </c>
      <c r="E6341" t="s">
        <v>8168</v>
      </c>
      <c r="F6341" t="s">
        <v>8028</v>
      </c>
      <c r="G6341">
        <v>56</v>
      </c>
      <c r="H6341">
        <v>8</v>
      </c>
      <c r="I6341">
        <v>8</v>
      </c>
      <c r="J6341" s="1">
        <v>274.70000000000005</v>
      </c>
      <c r="K6341" s="1">
        <f>Sales_Data[[#This Row],[Order Quantity]]*Sales_Data[[#This Row],[Unit Price]]</f>
        <v>2197.6000000000004</v>
      </c>
      <c r="L6341" s="1">
        <v>214.26600000000002</v>
      </c>
    </row>
    <row r="6342" spans="1:12">
      <c r="A6342" t="s">
        <v>6365</v>
      </c>
      <c r="B6342" s="2">
        <v>42346</v>
      </c>
      <c r="C6342">
        <v>14</v>
      </c>
      <c r="D6342" t="s">
        <v>3</v>
      </c>
      <c r="E6342" t="s">
        <v>8168</v>
      </c>
      <c r="F6342" t="s">
        <v>8026</v>
      </c>
      <c r="G6342">
        <v>39</v>
      </c>
      <c r="H6342">
        <v>6</v>
      </c>
      <c r="I6342">
        <v>6</v>
      </c>
      <c r="J6342" s="1">
        <v>296.28888888888889</v>
      </c>
      <c r="K6342" s="1">
        <f>Sales_Data[[#This Row],[Order Quantity]]*Sales_Data[[#This Row],[Unit Price]]</f>
        <v>1777.7333333333333</v>
      </c>
      <c r="L6342" s="1">
        <v>248.88266666666667</v>
      </c>
    </row>
    <row r="6343" spans="1:12">
      <c r="A6343" t="s">
        <v>6366</v>
      </c>
      <c r="B6343" s="2">
        <v>42346</v>
      </c>
      <c r="C6343">
        <v>13</v>
      </c>
      <c r="D6343" t="s">
        <v>2</v>
      </c>
      <c r="E6343" t="s">
        <v>8168</v>
      </c>
      <c r="F6343" t="s">
        <v>8026</v>
      </c>
      <c r="G6343">
        <v>36</v>
      </c>
      <c r="H6343">
        <v>5</v>
      </c>
      <c r="I6343">
        <v>2</v>
      </c>
      <c r="J6343" s="1">
        <v>119.85555555555555</v>
      </c>
      <c r="K6343" s="1">
        <f>Sales_Data[[#This Row],[Order Quantity]]*Sales_Data[[#This Row],[Unit Price]]</f>
        <v>239.71111111111111</v>
      </c>
      <c r="L6343" s="1">
        <v>95.884444444444455</v>
      </c>
    </row>
    <row r="6344" spans="1:12">
      <c r="A6344" t="s">
        <v>6367</v>
      </c>
      <c r="B6344" s="2">
        <v>42346</v>
      </c>
      <c r="C6344">
        <v>15</v>
      </c>
      <c r="D6344" t="s">
        <v>3</v>
      </c>
      <c r="E6344" t="s">
        <v>8168</v>
      </c>
      <c r="F6344" t="s">
        <v>8025</v>
      </c>
      <c r="G6344">
        <v>42</v>
      </c>
      <c r="H6344">
        <v>6</v>
      </c>
      <c r="I6344">
        <v>7</v>
      </c>
      <c r="J6344" s="1">
        <v>28.288888888888888</v>
      </c>
      <c r="K6344" s="1">
        <f>Sales_Data[[#This Row],[Order Quantity]]*Sales_Data[[#This Row],[Unit Price]]</f>
        <v>198.02222222222221</v>
      </c>
      <c r="L6344" s="1">
        <v>19.519333333333332</v>
      </c>
    </row>
    <row r="6345" spans="1:12">
      <c r="A6345" t="s">
        <v>6368</v>
      </c>
      <c r="B6345" s="2">
        <v>42346</v>
      </c>
      <c r="C6345">
        <v>2</v>
      </c>
      <c r="D6345" t="s">
        <v>4</v>
      </c>
      <c r="E6345" t="s">
        <v>8168</v>
      </c>
      <c r="F6345" t="s">
        <v>8027</v>
      </c>
      <c r="G6345">
        <v>5</v>
      </c>
      <c r="H6345">
        <v>1</v>
      </c>
      <c r="I6345">
        <v>8</v>
      </c>
      <c r="J6345" s="1">
        <v>26.8</v>
      </c>
      <c r="K6345" s="1">
        <f>Sales_Data[[#This Row],[Order Quantity]]*Sales_Data[[#This Row],[Unit Price]]</f>
        <v>214.4</v>
      </c>
      <c r="L6345" s="1">
        <v>16.616</v>
      </c>
    </row>
    <row r="6346" spans="1:12">
      <c r="A6346" t="s">
        <v>6369</v>
      </c>
      <c r="B6346" s="2">
        <v>42346</v>
      </c>
      <c r="C6346">
        <v>14</v>
      </c>
      <c r="D6346" t="s">
        <v>4</v>
      </c>
      <c r="E6346" t="s">
        <v>8168</v>
      </c>
      <c r="F6346" t="s">
        <v>8026</v>
      </c>
      <c r="G6346">
        <v>39</v>
      </c>
      <c r="H6346">
        <v>6</v>
      </c>
      <c r="I6346">
        <v>4</v>
      </c>
      <c r="J6346" s="1">
        <v>113.90000000000002</v>
      </c>
      <c r="K6346" s="1">
        <f>Sales_Data[[#This Row],[Order Quantity]]*Sales_Data[[#This Row],[Unit Price]]</f>
        <v>455.60000000000008</v>
      </c>
      <c r="L6346" s="1">
        <v>70.618000000000009</v>
      </c>
    </row>
    <row r="6347" spans="1:12">
      <c r="A6347" t="s">
        <v>6370</v>
      </c>
      <c r="B6347" s="2">
        <v>42347</v>
      </c>
      <c r="C6347">
        <v>16</v>
      </c>
      <c r="D6347" t="s">
        <v>2</v>
      </c>
      <c r="E6347" t="s">
        <v>8168</v>
      </c>
      <c r="F6347" t="s">
        <v>8025</v>
      </c>
      <c r="G6347">
        <v>45</v>
      </c>
      <c r="H6347">
        <v>7</v>
      </c>
      <c r="I6347">
        <v>4</v>
      </c>
      <c r="J6347" s="1">
        <v>259.06666666666666</v>
      </c>
      <c r="K6347" s="1">
        <f>Sales_Data[[#This Row],[Order Quantity]]*Sales_Data[[#This Row],[Unit Price]]</f>
        <v>1036.2666666666667</v>
      </c>
      <c r="L6347" s="1">
        <v>113.98933333333333</v>
      </c>
    </row>
    <row r="6348" spans="1:12">
      <c r="A6348" t="s">
        <v>6371</v>
      </c>
      <c r="B6348" s="2">
        <v>42348</v>
      </c>
      <c r="C6348">
        <v>1</v>
      </c>
      <c r="D6348" t="s">
        <v>2</v>
      </c>
      <c r="E6348" t="s">
        <v>8168</v>
      </c>
      <c r="F6348" t="s">
        <v>8027</v>
      </c>
      <c r="G6348">
        <v>1</v>
      </c>
      <c r="H6348">
        <v>1</v>
      </c>
      <c r="I6348">
        <v>1</v>
      </c>
      <c r="J6348" s="1">
        <v>297.77777777777777</v>
      </c>
      <c r="K6348" s="1">
        <f>Sales_Data[[#This Row],[Order Quantity]]*Sales_Data[[#This Row],[Unit Price]]</f>
        <v>297.77777777777777</v>
      </c>
      <c r="L6348" s="1">
        <v>235.24444444444447</v>
      </c>
    </row>
    <row r="6349" spans="1:12">
      <c r="A6349" t="s">
        <v>6372</v>
      </c>
      <c r="B6349" s="2">
        <v>42348</v>
      </c>
      <c r="C6349">
        <v>3</v>
      </c>
      <c r="D6349" t="s">
        <v>4</v>
      </c>
      <c r="E6349" t="s">
        <v>8168</v>
      </c>
      <c r="F6349" t="s">
        <v>8027</v>
      </c>
      <c r="G6349">
        <v>7</v>
      </c>
      <c r="H6349">
        <v>1</v>
      </c>
      <c r="I6349">
        <v>8</v>
      </c>
      <c r="J6349" s="1">
        <v>687.86666666666667</v>
      </c>
      <c r="K6349" s="1">
        <f>Sales_Data[[#This Row],[Order Quantity]]*Sales_Data[[#This Row],[Unit Price]]</f>
        <v>5502.9333333333334</v>
      </c>
      <c r="L6349" s="1">
        <v>433.35599999999999</v>
      </c>
    </row>
    <row r="6350" spans="1:12">
      <c r="A6350" t="s">
        <v>6373</v>
      </c>
      <c r="B6350" s="2">
        <v>42348</v>
      </c>
      <c r="C6350">
        <v>20</v>
      </c>
      <c r="D6350" t="s">
        <v>4</v>
      </c>
      <c r="E6350" t="s">
        <v>8168</v>
      </c>
      <c r="F6350" t="s">
        <v>8028</v>
      </c>
      <c r="G6350">
        <v>58</v>
      </c>
      <c r="H6350">
        <v>8</v>
      </c>
      <c r="I6350">
        <v>5</v>
      </c>
      <c r="J6350" s="1">
        <v>128.78888888888889</v>
      </c>
      <c r="K6350" s="1">
        <f>Sales_Data[[#This Row],[Order Quantity]]*Sales_Data[[#This Row],[Unit Price]]</f>
        <v>643.94444444444446</v>
      </c>
      <c r="L6350" s="1">
        <v>86.288555555555561</v>
      </c>
    </row>
    <row r="6351" spans="1:12">
      <c r="A6351" t="s">
        <v>6374</v>
      </c>
      <c r="B6351" s="2">
        <v>42348</v>
      </c>
      <c r="C6351">
        <v>15</v>
      </c>
      <c r="D6351" t="s">
        <v>4</v>
      </c>
      <c r="E6351" t="s">
        <v>8168</v>
      </c>
      <c r="F6351" t="s">
        <v>8025</v>
      </c>
      <c r="G6351">
        <v>42</v>
      </c>
      <c r="H6351">
        <v>6</v>
      </c>
      <c r="I6351">
        <v>2</v>
      </c>
      <c r="J6351" s="1">
        <v>285.86666666666667</v>
      </c>
      <c r="K6351" s="1">
        <f>Sales_Data[[#This Row],[Order Quantity]]*Sales_Data[[#This Row],[Unit Price]]</f>
        <v>571.73333333333335</v>
      </c>
      <c r="L6351" s="1">
        <v>174.37866666666667</v>
      </c>
    </row>
    <row r="6352" spans="1:12">
      <c r="A6352" t="s">
        <v>6375</v>
      </c>
      <c r="B6352" s="2">
        <v>42349</v>
      </c>
      <c r="C6352">
        <v>14</v>
      </c>
      <c r="D6352" t="s">
        <v>4</v>
      </c>
      <c r="E6352" t="s">
        <v>8168</v>
      </c>
      <c r="F6352" t="s">
        <v>8026</v>
      </c>
      <c r="G6352">
        <v>41</v>
      </c>
      <c r="H6352">
        <v>6</v>
      </c>
      <c r="I6352">
        <v>2</v>
      </c>
      <c r="J6352" s="1">
        <v>675.21111111111122</v>
      </c>
      <c r="K6352" s="1">
        <f>Sales_Data[[#This Row],[Order Quantity]]*Sales_Data[[#This Row],[Unit Price]]</f>
        <v>1350.4222222222224</v>
      </c>
      <c r="L6352" s="1">
        <v>513.16044444444447</v>
      </c>
    </row>
    <row r="6353" spans="1:12">
      <c r="A6353" t="s">
        <v>6376</v>
      </c>
      <c r="B6353" s="2">
        <v>42349</v>
      </c>
      <c r="C6353">
        <v>16</v>
      </c>
      <c r="D6353" t="s">
        <v>4</v>
      </c>
      <c r="E6353" t="s">
        <v>8168</v>
      </c>
      <c r="F6353" t="s">
        <v>8025</v>
      </c>
      <c r="G6353">
        <v>45</v>
      </c>
      <c r="H6353">
        <v>7</v>
      </c>
      <c r="I6353">
        <v>8</v>
      </c>
      <c r="J6353" s="1">
        <v>704.24444444444441</v>
      </c>
      <c r="K6353" s="1">
        <f>Sales_Data[[#This Row],[Order Quantity]]*Sales_Data[[#This Row],[Unit Price]]</f>
        <v>5633.9555555555553</v>
      </c>
      <c r="L6353" s="1">
        <v>535.22577777777781</v>
      </c>
    </row>
    <row r="6354" spans="1:12">
      <c r="A6354" t="s">
        <v>6377</v>
      </c>
      <c r="B6354" s="2">
        <v>42349</v>
      </c>
      <c r="C6354">
        <v>3</v>
      </c>
      <c r="D6354" t="s">
        <v>2</v>
      </c>
      <c r="E6354" t="s">
        <v>8168</v>
      </c>
      <c r="F6354" t="s">
        <v>8027</v>
      </c>
      <c r="G6354">
        <v>7</v>
      </c>
      <c r="H6354">
        <v>1</v>
      </c>
      <c r="I6354">
        <v>9</v>
      </c>
      <c r="J6354" s="1">
        <v>639.47777777777776</v>
      </c>
      <c r="K6354" s="1">
        <f>Sales_Data[[#This Row],[Order Quantity]]*Sales_Data[[#This Row],[Unit Price]]</f>
        <v>5755.3</v>
      </c>
      <c r="L6354" s="1">
        <v>530.76655555555556</v>
      </c>
    </row>
    <row r="6355" spans="1:12">
      <c r="A6355" t="s">
        <v>6378</v>
      </c>
      <c r="B6355" s="2">
        <v>42350</v>
      </c>
      <c r="C6355">
        <v>7</v>
      </c>
      <c r="D6355" t="s">
        <v>4</v>
      </c>
      <c r="E6355" t="s">
        <v>8168</v>
      </c>
      <c r="F6355" t="s">
        <v>8027</v>
      </c>
      <c r="G6355">
        <v>20</v>
      </c>
      <c r="H6355">
        <v>3</v>
      </c>
      <c r="I6355">
        <v>1</v>
      </c>
      <c r="J6355" s="1">
        <v>122.83333333333333</v>
      </c>
      <c r="K6355" s="1">
        <f>Sales_Data[[#This Row],[Order Quantity]]*Sales_Data[[#This Row],[Unit Price]]</f>
        <v>122.83333333333333</v>
      </c>
      <c r="L6355" s="1">
        <v>57.731666666666655</v>
      </c>
    </row>
    <row r="6356" spans="1:12">
      <c r="A6356" t="s">
        <v>6379</v>
      </c>
      <c r="B6356" s="2">
        <v>42350</v>
      </c>
      <c r="C6356">
        <v>3</v>
      </c>
      <c r="D6356" t="s">
        <v>4</v>
      </c>
      <c r="E6356" t="s">
        <v>8168</v>
      </c>
      <c r="F6356" t="s">
        <v>8027</v>
      </c>
      <c r="G6356">
        <v>9</v>
      </c>
      <c r="H6356">
        <v>2</v>
      </c>
      <c r="I6356">
        <v>7</v>
      </c>
      <c r="J6356" s="1">
        <v>93.055555555555557</v>
      </c>
      <c r="K6356" s="1">
        <f>Sales_Data[[#This Row],[Order Quantity]]*Sales_Data[[#This Row],[Unit Price]]</f>
        <v>651.38888888888891</v>
      </c>
      <c r="L6356" s="1">
        <v>71.652777777777771</v>
      </c>
    </row>
    <row r="6357" spans="1:12">
      <c r="A6357" t="s">
        <v>6380</v>
      </c>
      <c r="B6357" s="2">
        <v>42350</v>
      </c>
      <c r="C6357">
        <v>15</v>
      </c>
      <c r="D6357" t="s">
        <v>4</v>
      </c>
      <c r="E6357" t="s">
        <v>8168</v>
      </c>
      <c r="F6357" t="s">
        <v>8025</v>
      </c>
      <c r="G6357">
        <v>43</v>
      </c>
      <c r="H6357">
        <v>6</v>
      </c>
      <c r="I6357">
        <v>5</v>
      </c>
      <c r="J6357" s="1">
        <v>401.25555555555559</v>
      </c>
      <c r="K6357" s="1">
        <f>Sales_Data[[#This Row],[Order Quantity]]*Sales_Data[[#This Row],[Unit Price]]</f>
        <v>2006.2777777777778</v>
      </c>
      <c r="L6357" s="1">
        <v>264.82866666666666</v>
      </c>
    </row>
    <row r="6358" spans="1:12">
      <c r="A6358" t="s">
        <v>6381</v>
      </c>
      <c r="B6358" s="2">
        <v>42350</v>
      </c>
      <c r="C6358">
        <v>11</v>
      </c>
      <c r="D6358" t="s">
        <v>4</v>
      </c>
      <c r="E6358" t="s">
        <v>8168</v>
      </c>
      <c r="F6358" t="s">
        <v>8026</v>
      </c>
      <c r="G6358">
        <v>30</v>
      </c>
      <c r="H6358">
        <v>5</v>
      </c>
      <c r="I6358">
        <v>9</v>
      </c>
      <c r="J6358" s="1">
        <v>439.9666666666667</v>
      </c>
      <c r="K6358" s="1">
        <f>Sales_Data[[#This Row],[Order Quantity]]*Sales_Data[[#This Row],[Unit Price]]</f>
        <v>3959.7000000000003</v>
      </c>
      <c r="L6358" s="1">
        <v>184.786</v>
      </c>
    </row>
    <row r="6359" spans="1:12">
      <c r="A6359" t="s">
        <v>6382</v>
      </c>
      <c r="B6359" s="2">
        <v>42350</v>
      </c>
      <c r="C6359">
        <v>10</v>
      </c>
      <c r="D6359" t="s">
        <v>4</v>
      </c>
      <c r="E6359" t="s">
        <v>8168</v>
      </c>
      <c r="F6359" t="s">
        <v>8026</v>
      </c>
      <c r="G6359">
        <v>29</v>
      </c>
      <c r="H6359">
        <v>4</v>
      </c>
      <c r="I6359">
        <v>9</v>
      </c>
      <c r="J6359" s="1">
        <v>209.93333333333334</v>
      </c>
      <c r="K6359" s="1">
        <f>Sales_Data[[#This Row],[Order Quantity]]*Sales_Data[[#This Row],[Unit Price]]</f>
        <v>1889.4</v>
      </c>
      <c r="L6359" s="1">
        <v>140.65533333333335</v>
      </c>
    </row>
    <row r="6360" spans="1:12">
      <c r="A6360" t="s">
        <v>6383</v>
      </c>
      <c r="B6360" s="2">
        <v>42350</v>
      </c>
      <c r="C6360">
        <v>17</v>
      </c>
      <c r="D6360" t="s">
        <v>4</v>
      </c>
      <c r="E6360" t="s">
        <v>8168</v>
      </c>
      <c r="F6360" t="s">
        <v>8025</v>
      </c>
      <c r="G6360">
        <v>48</v>
      </c>
      <c r="H6360">
        <v>7</v>
      </c>
      <c r="I6360">
        <v>3</v>
      </c>
      <c r="J6360" s="1">
        <v>222.58888888888887</v>
      </c>
      <c r="K6360" s="1">
        <f>Sales_Data[[#This Row],[Order Quantity]]*Sales_Data[[#This Row],[Unit Price]]</f>
        <v>667.76666666666665</v>
      </c>
      <c r="L6360" s="1">
        <v>138.00511111111112</v>
      </c>
    </row>
    <row r="6361" spans="1:12">
      <c r="A6361" t="s">
        <v>6384</v>
      </c>
      <c r="B6361" s="2">
        <v>42351</v>
      </c>
      <c r="C6361">
        <v>10</v>
      </c>
      <c r="D6361" t="s">
        <v>2</v>
      </c>
      <c r="E6361" t="s">
        <v>8168</v>
      </c>
      <c r="F6361" t="s">
        <v>8026</v>
      </c>
      <c r="G6361">
        <v>28</v>
      </c>
      <c r="H6361">
        <v>4</v>
      </c>
      <c r="I6361">
        <v>2</v>
      </c>
      <c r="J6361" s="1">
        <v>117.62222222222223</v>
      </c>
      <c r="K6361" s="1">
        <f>Sales_Data[[#This Row],[Order Quantity]]*Sales_Data[[#This Row],[Unit Price]]</f>
        <v>235.24444444444447</v>
      </c>
      <c r="L6361" s="1">
        <v>98.802666666666667</v>
      </c>
    </row>
    <row r="6362" spans="1:12">
      <c r="A6362" t="s">
        <v>6385</v>
      </c>
      <c r="B6362" s="2">
        <v>42351</v>
      </c>
      <c r="C6362">
        <v>8</v>
      </c>
      <c r="D6362" t="s">
        <v>4</v>
      </c>
      <c r="E6362" t="s">
        <v>8168</v>
      </c>
      <c r="F6362" t="s">
        <v>8027</v>
      </c>
      <c r="G6362">
        <v>22</v>
      </c>
      <c r="H6362">
        <v>3</v>
      </c>
      <c r="I6362">
        <v>5</v>
      </c>
      <c r="J6362" s="1">
        <v>124.32222222222224</v>
      </c>
      <c r="K6362" s="1">
        <f>Sales_Data[[#This Row],[Order Quantity]]*Sales_Data[[#This Row],[Unit Price]]</f>
        <v>621.6111111111112</v>
      </c>
      <c r="L6362" s="1">
        <v>49.728888888888896</v>
      </c>
    </row>
    <row r="6363" spans="1:12">
      <c r="A6363" t="s">
        <v>6386</v>
      </c>
      <c r="B6363" s="2">
        <v>42351</v>
      </c>
      <c r="C6363">
        <v>20</v>
      </c>
      <c r="D6363" t="s">
        <v>4</v>
      </c>
      <c r="E6363" t="s">
        <v>8168</v>
      </c>
      <c r="F6363" t="s">
        <v>8028</v>
      </c>
      <c r="G6363">
        <v>56</v>
      </c>
      <c r="H6363">
        <v>8</v>
      </c>
      <c r="I6363">
        <v>6</v>
      </c>
      <c r="J6363" s="1">
        <v>203.23333333333335</v>
      </c>
      <c r="K6363" s="1">
        <f>Sales_Data[[#This Row],[Order Quantity]]*Sales_Data[[#This Row],[Unit Price]]</f>
        <v>1219.4000000000001</v>
      </c>
      <c r="L6363" s="1">
        <v>136.16633333333334</v>
      </c>
    </row>
    <row r="6364" spans="1:12">
      <c r="A6364" t="s">
        <v>6387</v>
      </c>
      <c r="B6364" s="2">
        <v>42351</v>
      </c>
      <c r="C6364">
        <v>11</v>
      </c>
      <c r="D6364" t="s">
        <v>4</v>
      </c>
      <c r="E6364" t="s">
        <v>8168</v>
      </c>
      <c r="F6364" t="s">
        <v>8026</v>
      </c>
      <c r="G6364">
        <v>32</v>
      </c>
      <c r="H6364">
        <v>5</v>
      </c>
      <c r="I6364">
        <v>5</v>
      </c>
      <c r="J6364" s="1">
        <v>124.32222222222224</v>
      </c>
      <c r="K6364" s="1">
        <f>Sales_Data[[#This Row],[Order Quantity]]*Sales_Data[[#This Row],[Unit Price]]</f>
        <v>621.6111111111112</v>
      </c>
      <c r="L6364" s="1">
        <v>54.701777777777778</v>
      </c>
    </row>
    <row r="6365" spans="1:12">
      <c r="A6365" t="s">
        <v>6388</v>
      </c>
      <c r="B6365" s="2">
        <v>42351</v>
      </c>
      <c r="C6365">
        <v>5</v>
      </c>
      <c r="D6365" t="s">
        <v>4</v>
      </c>
      <c r="E6365" t="s">
        <v>8168</v>
      </c>
      <c r="F6365" t="s">
        <v>8027</v>
      </c>
      <c r="G6365">
        <v>13</v>
      </c>
      <c r="H6365">
        <v>2</v>
      </c>
      <c r="I6365">
        <v>5</v>
      </c>
      <c r="J6365" s="1">
        <v>196.53333333333333</v>
      </c>
      <c r="K6365" s="1">
        <f>Sales_Data[[#This Row],[Order Quantity]]*Sales_Data[[#This Row],[Unit Price]]</f>
        <v>982.66666666666663</v>
      </c>
      <c r="L6365" s="1">
        <v>127.74666666666667</v>
      </c>
    </row>
    <row r="6366" spans="1:12">
      <c r="A6366" t="s">
        <v>6389</v>
      </c>
      <c r="B6366" s="2">
        <v>42352</v>
      </c>
      <c r="C6366">
        <v>12</v>
      </c>
      <c r="D6366" t="s">
        <v>3</v>
      </c>
      <c r="E6366" t="s">
        <v>8168</v>
      </c>
      <c r="F6366" t="s">
        <v>8026</v>
      </c>
      <c r="G6366">
        <v>33</v>
      </c>
      <c r="H6366">
        <v>5</v>
      </c>
      <c r="I6366">
        <v>7</v>
      </c>
      <c r="J6366" s="1">
        <v>444.43333333333334</v>
      </c>
      <c r="K6366" s="1">
        <f>Sales_Data[[#This Row],[Order Quantity]]*Sales_Data[[#This Row],[Unit Price]]</f>
        <v>3111.0333333333333</v>
      </c>
      <c r="L6366" s="1">
        <v>239.99400000000003</v>
      </c>
    </row>
    <row r="6367" spans="1:12">
      <c r="A6367" t="s">
        <v>6390</v>
      </c>
      <c r="B6367" s="2">
        <v>42352</v>
      </c>
      <c r="C6367">
        <v>9</v>
      </c>
      <c r="D6367" t="s">
        <v>4</v>
      </c>
      <c r="E6367" t="s">
        <v>8168</v>
      </c>
      <c r="F6367" t="s">
        <v>8027</v>
      </c>
      <c r="G6367">
        <v>25</v>
      </c>
      <c r="H6367">
        <v>4</v>
      </c>
      <c r="I6367">
        <v>2</v>
      </c>
      <c r="J6367" s="1">
        <v>439.22222222222223</v>
      </c>
      <c r="K6367" s="1">
        <f>Sales_Data[[#This Row],[Order Quantity]]*Sales_Data[[#This Row],[Unit Price]]</f>
        <v>878.44444444444446</v>
      </c>
      <c r="L6367" s="1">
        <v>320.63222222222225</v>
      </c>
    </row>
    <row r="6368" spans="1:12">
      <c r="A6368" t="s">
        <v>6391</v>
      </c>
      <c r="B6368" s="2">
        <v>42352</v>
      </c>
      <c r="C6368">
        <v>5</v>
      </c>
      <c r="D6368" t="s">
        <v>3</v>
      </c>
      <c r="E6368" t="s">
        <v>8168</v>
      </c>
      <c r="F6368" t="s">
        <v>8027</v>
      </c>
      <c r="G6368">
        <v>12</v>
      </c>
      <c r="H6368">
        <v>2</v>
      </c>
      <c r="I6368">
        <v>9</v>
      </c>
      <c r="J6368" s="1">
        <v>29.033333333333335</v>
      </c>
      <c r="K6368" s="1">
        <f>Sales_Data[[#This Row],[Order Quantity]]*Sales_Data[[#This Row],[Unit Price]]</f>
        <v>261.3</v>
      </c>
      <c r="L6368" s="1">
        <v>22.065333333333335</v>
      </c>
    </row>
    <row r="6369" spans="1:12">
      <c r="A6369" t="s">
        <v>6392</v>
      </c>
      <c r="B6369" s="2">
        <v>42352</v>
      </c>
      <c r="C6369">
        <v>5</v>
      </c>
      <c r="D6369" t="s">
        <v>4</v>
      </c>
      <c r="E6369" t="s">
        <v>8168</v>
      </c>
      <c r="F6369" t="s">
        <v>8027</v>
      </c>
      <c r="G6369">
        <v>13</v>
      </c>
      <c r="H6369">
        <v>2</v>
      </c>
      <c r="I6369">
        <v>1</v>
      </c>
      <c r="J6369" s="1">
        <v>427.31111111111113</v>
      </c>
      <c r="K6369" s="1">
        <f>Sales_Data[[#This Row],[Order Quantity]]*Sales_Data[[#This Row],[Unit Price]]</f>
        <v>427.31111111111113</v>
      </c>
      <c r="L6369" s="1">
        <v>252.11355555555554</v>
      </c>
    </row>
    <row r="6370" spans="1:12">
      <c r="A6370" t="s">
        <v>6393</v>
      </c>
      <c r="B6370" s="2">
        <v>42352</v>
      </c>
      <c r="C6370">
        <v>17</v>
      </c>
      <c r="D6370" t="s">
        <v>2</v>
      </c>
      <c r="E6370" t="s">
        <v>8168</v>
      </c>
      <c r="F6370" t="s">
        <v>8025</v>
      </c>
      <c r="G6370">
        <v>48</v>
      </c>
      <c r="H6370">
        <v>7</v>
      </c>
      <c r="I6370">
        <v>8</v>
      </c>
      <c r="J6370" s="1">
        <v>248.64444444444447</v>
      </c>
      <c r="K6370" s="1">
        <f>Sales_Data[[#This Row],[Order Quantity]]*Sales_Data[[#This Row],[Unit Price]]</f>
        <v>1989.1555555555558</v>
      </c>
      <c r="L6370" s="1">
        <v>104.43066666666668</v>
      </c>
    </row>
    <row r="6371" spans="1:12">
      <c r="A6371" t="s">
        <v>6394</v>
      </c>
      <c r="B6371" s="2">
        <v>42353</v>
      </c>
      <c r="C6371">
        <v>2</v>
      </c>
      <c r="D6371" t="s">
        <v>3</v>
      </c>
      <c r="E6371" t="s">
        <v>8168</v>
      </c>
      <c r="F6371" t="s">
        <v>8027</v>
      </c>
      <c r="G6371">
        <v>4</v>
      </c>
      <c r="H6371">
        <v>1</v>
      </c>
      <c r="I6371">
        <v>5</v>
      </c>
      <c r="J6371" s="1">
        <v>116.87777777777779</v>
      </c>
      <c r="K6371" s="1">
        <f>Sales_Data[[#This Row],[Order Quantity]]*Sales_Data[[#This Row],[Unit Price]]</f>
        <v>584.38888888888891</v>
      </c>
      <c r="L6371" s="1">
        <v>91.164666666666676</v>
      </c>
    </row>
    <row r="6372" spans="1:12">
      <c r="A6372" t="s">
        <v>6395</v>
      </c>
      <c r="B6372" s="2">
        <v>42354</v>
      </c>
      <c r="C6372">
        <v>9</v>
      </c>
      <c r="D6372" t="s">
        <v>4</v>
      </c>
      <c r="E6372" t="s">
        <v>8168</v>
      </c>
      <c r="F6372" t="s">
        <v>8027</v>
      </c>
      <c r="G6372">
        <v>26</v>
      </c>
      <c r="H6372">
        <v>4</v>
      </c>
      <c r="I6372">
        <v>3</v>
      </c>
      <c r="J6372" s="1">
        <v>128.78888888888889</v>
      </c>
      <c r="K6372" s="1">
        <f>Sales_Data[[#This Row],[Order Quantity]]*Sales_Data[[#This Row],[Unit Price]]</f>
        <v>386.36666666666667</v>
      </c>
      <c r="L6372" s="1">
        <v>101.74322222222224</v>
      </c>
    </row>
    <row r="6373" spans="1:12">
      <c r="A6373" t="s">
        <v>6396</v>
      </c>
      <c r="B6373" s="2">
        <v>42355</v>
      </c>
      <c r="C6373">
        <v>8</v>
      </c>
      <c r="D6373" t="s">
        <v>4</v>
      </c>
      <c r="E6373" t="s">
        <v>8168</v>
      </c>
      <c r="F6373" t="s">
        <v>8027</v>
      </c>
      <c r="G6373">
        <v>21</v>
      </c>
      <c r="H6373">
        <v>3</v>
      </c>
      <c r="I6373">
        <v>5</v>
      </c>
      <c r="J6373" s="1">
        <v>323.0888888888889</v>
      </c>
      <c r="K6373" s="1">
        <f>Sales_Data[[#This Row],[Order Quantity]]*Sales_Data[[#This Row],[Unit Price]]</f>
        <v>1615.4444444444446</v>
      </c>
      <c r="L6373" s="1">
        <v>174.46800000000002</v>
      </c>
    </row>
    <row r="6374" spans="1:12">
      <c r="A6374" t="s">
        <v>6397</v>
      </c>
      <c r="B6374" s="2">
        <v>42355</v>
      </c>
      <c r="C6374">
        <v>4</v>
      </c>
      <c r="D6374" t="s">
        <v>4</v>
      </c>
      <c r="E6374" t="s">
        <v>8168</v>
      </c>
      <c r="F6374" t="s">
        <v>8027</v>
      </c>
      <c r="G6374">
        <v>10</v>
      </c>
      <c r="H6374">
        <v>2</v>
      </c>
      <c r="I6374">
        <v>6</v>
      </c>
      <c r="J6374" s="1">
        <v>107.2</v>
      </c>
      <c r="K6374" s="1">
        <f>Sales_Data[[#This Row],[Order Quantity]]*Sales_Data[[#This Row],[Unit Price]]</f>
        <v>643.20000000000005</v>
      </c>
      <c r="L6374" s="1">
        <v>53.6</v>
      </c>
    </row>
    <row r="6375" spans="1:12">
      <c r="A6375" t="s">
        <v>6398</v>
      </c>
      <c r="B6375" s="2">
        <v>42355</v>
      </c>
      <c r="C6375">
        <v>1</v>
      </c>
      <c r="D6375" t="s">
        <v>2</v>
      </c>
      <c r="E6375" t="s">
        <v>8168</v>
      </c>
      <c r="F6375" t="s">
        <v>8027</v>
      </c>
      <c r="G6375">
        <v>2</v>
      </c>
      <c r="H6375">
        <v>1</v>
      </c>
      <c r="I6375">
        <v>5</v>
      </c>
      <c r="J6375" s="1">
        <v>690.84444444444443</v>
      </c>
      <c r="K6375" s="1">
        <f>Sales_Data[[#This Row],[Order Quantity]]*Sales_Data[[#This Row],[Unit Price]]</f>
        <v>3454.2222222222222</v>
      </c>
      <c r="L6375" s="1">
        <v>552.67555555555566</v>
      </c>
    </row>
    <row r="6376" spans="1:12">
      <c r="A6376" t="s">
        <v>6399</v>
      </c>
      <c r="B6376" s="2">
        <v>42355</v>
      </c>
      <c r="C6376">
        <v>16</v>
      </c>
      <c r="D6376" t="s">
        <v>2</v>
      </c>
      <c r="E6376" t="s">
        <v>8168</v>
      </c>
      <c r="F6376" t="s">
        <v>8025</v>
      </c>
      <c r="G6376">
        <v>47</v>
      </c>
      <c r="H6376">
        <v>7</v>
      </c>
      <c r="I6376">
        <v>5</v>
      </c>
      <c r="J6376" s="1">
        <v>139.95555555555558</v>
      </c>
      <c r="K6376" s="1">
        <f>Sales_Data[[#This Row],[Order Quantity]]*Sales_Data[[#This Row],[Unit Price]]</f>
        <v>699.77777777777783</v>
      </c>
      <c r="L6376" s="1">
        <v>68.578222222222223</v>
      </c>
    </row>
    <row r="6377" spans="1:12">
      <c r="A6377" t="s">
        <v>6400</v>
      </c>
      <c r="B6377" s="2">
        <v>42355</v>
      </c>
      <c r="C6377">
        <v>16</v>
      </c>
      <c r="D6377" t="s">
        <v>3</v>
      </c>
      <c r="E6377" t="s">
        <v>8168</v>
      </c>
      <c r="F6377" t="s">
        <v>8025</v>
      </c>
      <c r="G6377">
        <v>46</v>
      </c>
      <c r="H6377">
        <v>7</v>
      </c>
      <c r="I6377">
        <v>2</v>
      </c>
      <c r="J6377" s="1">
        <v>314.89999999999998</v>
      </c>
      <c r="K6377" s="1">
        <f>Sales_Data[[#This Row],[Order Quantity]]*Sales_Data[[#This Row],[Unit Price]]</f>
        <v>629.79999999999995</v>
      </c>
      <c r="L6377" s="1">
        <v>144.85399999999998</v>
      </c>
    </row>
    <row r="6378" spans="1:12">
      <c r="A6378" t="s">
        <v>6401</v>
      </c>
      <c r="B6378" s="2">
        <v>42355</v>
      </c>
      <c r="C6378">
        <v>14</v>
      </c>
      <c r="D6378" t="s">
        <v>2</v>
      </c>
      <c r="E6378" t="s">
        <v>8168</v>
      </c>
      <c r="F6378" t="s">
        <v>8026</v>
      </c>
      <c r="G6378">
        <v>40</v>
      </c>
      <c r="H6378">
        <v>6</v>
      </c>
      <c r="I6378">
        <v>1</v>
      </c>
      <c r="J6378" s="1">
        <v>285.86666666666667</v>
      </c>
      <c r="K6378" s="1">
        <f>Sales_Data[[#This Row],[Order Quantity]]*Sales_Data[[#This Row],[Unit Price]]</f>
        <v>285.86666666666667</v>
      </c>
      <c r="L6378" s="1">
        <v>177.23733333333337</v>
      </c>
    </row>
    <row r="6379" spans="1:12">
      <c r="A6379" t="s">
        <v>6402</v>
      </c>
      <c r="B6379" s="2">
        <v>42356</v>
      </c>
      <c r="C6379">
        <v>9</v>
      </c>
      <c r="D6379" t="s">
        <v>4</v>
      </c>
      <c r="E6379" t="s">
        <v>8168</v>
      </c>
      <c r="F6379" t="s">
        <v>8027</v>
      </c>
      <c r="G6379">
        <v>25</v>
      </c>
      <c r="H6379">
        <v>4</v>
      </c>
      <c r="I6379">
        <v>5</v>
      </c>
      <c r="J6379" s="1">
        <v>121.34444444444446</v>
      </c>
      <c r="K6379" s="1">
        <f>Sales_Data[[#This Row],[Order Quantity]]*Sales_Data[[#This Row],[Unit Price]]</f>
        <v>606.72222222222229</v>
      </c>
      <c r="L6379" s="1">
        <v>50.964666666666666</v>
      </c>
    </row>
    <row r="6380" spans="1:12">
      <c r="A6380" t="s">
        <v>6403</v>
      </c>
      <c r="B6380" s="2">
        <v>42356</v>
      </c>
      <c r="C6380">
        <v>2</v>
      </c>
      <c r="D6380" t="s">
        <v>2</v>
      </c>
      <c r="E6380" t="s">
        <v>8168</v>
      </c>
      <c r="F6380" t="s">
        <v>8027</v>
      </c>
      <c r="G6380">
        <v>3</v>
      </c>
      <c r="H6380">
        <v>1</v>
      </c>
      <c r="I6380">
        <v>9</v>
      </c>
      <c r="J6380" s="1">
        <v>29.777777777777779</v>
      </c>
      <c r="K6380" s="1">
        <f>Sales_Data[[#This Row],[Order Quantity]]*Sales_Data[[#This Row],[Unit Price]]</f>
        <v>268</v>
      </c>
      <c r="L6380" s="1">
        <v>12.506666666666668</v>
      </c>
    </row>
    <row r="6381" spans="1:12">
      <c r="A6381" t="s">
        <v>6404</v>
      </c>
      <c r="B6381" s="2">
        <v>42356</v>
      </c>
      <c r="C6381">
        <v>20</v>
      </c>
      <c r="D6381" t="s">
        <v>4</v>
      </c>
      <c r="E6381" t="s">
        <v>8168</v>
      </c>
      <c r="F6381" t="s">
        <v>8028</v>
      </c>
      <c r="G6381">
        <v>57</v>
      </c>
      <c r="H6381">
        <v>8</v>
      </c>
      <c r="I6381">
        <v>7</v>
      </c>
      <c r="J6381" s="1">
        <v>253.11111111111111</v>
      </c>
      <c r="K6381" s="1">
        <f>Sales_Data[[#This Row],[Order Quantity]]*Sales_Data[[#This Row],[Unit Price]]</f>
        <v>1771.7777777777778</v>
      </c>
      <c r="L6381" s="1">
        <v>174.64666666666665</v>
      </c>
    </row>
    <row r="6382" spans="1:12">
      <c r="A6382" t="s">
        <v>6405</v>
      </c>
      <c r="B6382" s="2">
        <v>42356</v>
      </c>
      <c r="C6382">
        <v>9</v>
      </c>
      <c r="D6382" t="s">
        <v>4</v>
      </c>
      <c r="E6382" t="s">
        <v>8168</v>
      </c>
      <c r="F6382" t="s">
        <v>8027</v>
      </c>
      <c r="G6382">
        <v>24</v>
      </c>
      <c r="H6382">
        <v>4</v>
      </c>
      <c r="I6382">
        <v>4</v>
      </c>
      <c r="J6382" s="1">
        <v>100.5</v>
      </c>
      <c r="K6382" s="1">
        <f>Sales_Data[[#This Row],[Order Quantity]]*Sales_Data[[#This Row],[Unit Price]]</f>
        <v>402</v>
      </c>
      <c r="L6382" s="1">
        <v>83.415000000000006</v>
      </c>
    </row>
    <row r="6383" spans="1:12">
      <c r="A6383" t="s">
        <v>6406</v>
      </c>
      <c r="B6383" s="2">
        <v>42356</v>
      </c>
      <c r="C6383">
        <v>9</v>
      </c>
      <c r="D6383" t="s">
        <v>4</v>
      </c>
      <c r="E6383" t="s">
        <v>8168</v>
      </c>
      <c r="F6383" t="s">
        <v>8027</v>
      </c>
      <c r="G6383">
        <v>24</v>
      </c>
      <c r="H6383">
        <v>4</v>
      </c>
      <c r="I6383">
        <v>2</v>
      </c>
      <c r="J6383" s="1">
        <v>432.52222222222224</v>
      </c>
      <c r="K6383" s="1">
        <f>Sales_Data[[#This Row],[Order Quantity]]*Sales_Data[[#This Row],[Unit Price]]</f>
        <v>865.04444444444448</v>
      </c>
      <c r="L6383" s="1">
        <v>181.65933333333334</v>
      </c>
    </row>
    <row r="6384" spans="1:12">
      <c r="A6384" t="s">
        <v>6407</v>
      </c>
      <c r="B6384" s="2">
        <v>42357</v>
      </c>
      <c r="C6384">
        <v>16</v>
      </c>
      <c r="D6384" t="s">
        <v>4</v>
      </c>
      <c r="E6384" t="s">
        <v>8168</v>
      </c>
      <c r="F6384" t="s">
        <v>8025</v>
      </c>
      <c r="G6384">
        <v>45</v>
      </c>
      <c r="H6384">
        <v>7</v>
      </c>
      <c r="I6384">
        <v>9</v>
      </c>
      <c r="J6384" s="1">
        <v>279.91111111111115</v>
      </c>
      <c r="K6384" s="1">
        <f>Sales_Data[[#This Row],[Order Quantity]]*Sales_Data[[#This Row],[Unit Price]]</f>
        <v>2519.2000000000003</v>
      </c>
      <c r="L6384" s="1">
        <v>128.75911111111111</v>
      </c>
    </row>
    <row r="6385" spans="1:12">
      <c r="A6385" t="s">
        <v>6408</v>
      </c>
      <c r="B6385" s="2">
        <v>42357</v>
      </c>
      <c r="C6385">
        <v>2</v>
      </c>
      <c r="D6385" t="s">
        <v>4</v>
      </c>
      <c r="E6385" t="s">
        <v>8168</v>
      </c>
      <c r="F6385" t="s">
        <v>8027</v>
      </c>
      <c r="G6385">
        <v>5</v>
      </c>
      <c r="H6385">
        <v>1</v>
      </c>
      <c r="I6385">
        <v>7</v>
      </c>
      <c r="J6385" s="1">
        <v>191.32222222222222</v>
      </c>
      <c r="K6385" s="1">
        <f>Sales_Data[[#This Row],[Order Quantity]]*Sales_Data[[#This Row],[Unit Price]]</f>
        <v>1339.2555555555555</v>
      </c>
      <c r="L6385" s="1">
        <v>105.22722222222222</v>
      </c>
    </row>
    <row r="6386" spans="1:12">
      <c r="A6386" t="s">
        <v>6409</v>
      </c>
      <c r="B6386" s="2">
        <v>42358</v>
      </c>
      <c r="C6386">
        <v>12</v>
      </c>
      <c r="D6386" t="s">
        <v>3</v>
      </c>
      <c r="E6386" t="s">
        <v>8168</v>
      </c>
      <c r="F6386" t="s">
        <v>8026</v>
      </c>
      <c r="G6386">
        <v>35</v>
      </c>
      <c r="H6386">
        <v>5</v>
      </c>
      <c r="I6386">
        <v>3</v>
      </c>
      <c r="J6386" s="1">
        <v>431.77777777777777</v>
      </c>
      <c r="K6386" s="1">
        <f>Sales_Data[[#This Row],[Order Quantity]]*Sales_Data[[#This Row],[Unit Price]]</f>
        <v>1295.3333333333333</v>
      </c>
      <c r="L6386" s="1">
        <v>241.79555555555558</v>
      </c>
    </row>
    <row r="6387" spans="1:12">
      <c r="A6387" t="s">
        <v>6410</v>
      </c>
      <c r="B6387" s="2">
        <v>42358</v>
      </c>
      <c r="C6387">
        <v>13</v>
      </c>
      <c r="D6387" t="s">
        <v>4</v>
      </c>
      <c r="E6387" t="s">
        <v>8168</v>
      </c>
      <c r="F6387" t="s">
        <v>8026</v>
      </c>
      <c r="G6387">
        <v>35</v>
      </c>
      <c r="H6387">
        <v>5</v>
      </c>
      <c r="I6387">
        <v>5</v>
      </c>
      <c r="J6387" s="1">
        <v>681.91111111111104</v>
      </c>
      <c r="K6387" s="1">
        <f>Sales_Data[[#This Row],[Order Quantity]]*Sales_Data[[#This Row],[Unit Price]]</f>
        <v>3409.5555555555552</v>
      </c>
      <c r="L6387" s="1">
        <v>497.79511111111111</v>
      </c>
    </row>
    <row r="6388" spans="1:12">
      <c r="A6388" t="s">
        <v>6411</v>
      </c>
      <c r="B6388" s="2">
        <v>42358</v>
      </c>
      <c r="C6388">
        <v>3</v>
      </c>
      <c r="D6388" t="s">
        <v>3</v>
      </c>
      <c r="E6388" t="s">
        <v>8168</v>
      </c>
      <c r="F6388" t="s">
        <v>8027</v>
      </c>
      <c r="G6388">
        <v>9</v>
      </c>
      <c r="H6388">
        <v>2</v>
      </c>
      <c r="I6388">
        <v>7</v>
      </c>
      <c r="J6388" s="1">
        <v>27.544444444444444</v>
      </c>
      <c r="K6388" s="1">
        <f>Sales_Data[[#This Row],[Order Quantity]]*Sales_Data[[#This Row],[Unit Price]]</f>
        <v>192.8111111111111</v>
      </c>
      <c r="L6388" s="1">
        <v>20.933777777777777</v>
      </c>
    </row>
    <row r="6389" spans="1:12">
      <c r="A6389" t="s">
        <v>6412</v>
      </c>
      <c r="B6389" s="2">
        <v>42358</v>
      </c>
      <c r="C6389">
        <v>7</v>
      </c>
      <c r="D6389" t="s">
        <v>3</v>
      </c>
      <c r="E6389" t="s">
        <v>8168</v>
      </c>
      <c r="F6389" t="s">
        <v>8027</v>
      </c>
      <c r="G6389">
        <v>19</v>
      </c>
      <c r="H6389">
        <v>3</v>
      </c>
      <c r="I6389">
        <v>4</v>
      </c>
      <c r="J6389" s="1">
        <v>256.0888888888889</v>
      </c>
      <c r="K6389" s="1">
        <f>Sales_Data[[#This Row],[Order Quantity]]*Sales_Data[[#This Row],[Unit Price]]</f>
        <v>1024.3555555555556</v>
      </c>
      <c r="L6389" s="1">
        <v>186.9448888888889</v>
      </c>
    </row>
    <row r="6390" spans="1:12">
      <c r="A6390" t="s">
        <v>6413</v>
      </c>
      <c r="B6390" s="2">
        <v>42358</v>
      </c>
      <c r="C6390">
        <v>2</v>
      </c>
      <c r="D6390" t="s">
        <v>4</v>
      </c>
      <c r="E6390" t="s">
        <v>8168</v>
      </c>
      <c r="F6390" t="s">
        <v>8027</v>
      </c>
      <c r="G6390">
        <v>6</v>
      </c>
      <c r="H6390">
        <v>1</v>
      </c>
      <c r="I6390">
        <v>3</v>
      </c>
      <c r="J6390" s="1">
        <v>588.11111111111109</v>
      </c>
      <c r="K6390" s="1">
        <f>Sales_Data[[#This Row],[Order Quantity]]*Sales_Data[[#This Row],[Unit Price]]</f>
        <v>1764.3333333333333</v>
      </c>
      <c r="L6390" s="1">
        <v>358.7477777777778</v>
      </c>
    </row>
    <row r="6391" spans="1:12">
      <c r="A6391" t="s">
        <v>6414</v>
      </c>
      <c r="B6391" s="2">
        <v>42359</v>
      </c>
      <c r="C6391">
        <v>15</v>
      </c>
      <c r="D6391" t="s">
        <v>4</v>
      </c>
      <c r="E6391" t="s">
        <v>8168</v>
      </c>
      <c r="F6391" t="s">
        <v>8025</v>
      </c>
      <c r="G6391">
        <v>43</v>
      </c>
      <c r="H6391">
        <v>6</v>
      </c>
      <c r="I6391">
        <v>3</v>
      </c>
      <c r="J6391" s="1">
        <v>262.78888888888889</v>
      </c>
      <c r="K6391" s="1">
        <f>Sales_Data[[#This Row],[Order Quantity]]*Sales_Data[[#This Row],[Unit Price]]</f>
        <v>788.36666666666667</v>
      </c>
      <c r="L6391" s="1">
        <v>202.34744444444445</v>
      </c>
    </row>
    <row r="6392" spans="1:12">
      <c r="A6392" t="s">
        <v>6415</v>
      </c>
      <c r="B6392" s="2">
        <v>42359</v>
      </c>
      <c r="C6392">
        <v>2</v>
      </c>
      <c r="D6392" t="s">
        <v>4</v>
      </c>
      <c r="E6392" t="s">
        <v>8168</v>
      </c>
      <c r="F6392" t="s">
        <v>8027</v>
      </c>
      <c r="G6392">
        <v>4</v>
      </c>
      <c r="H6392">
        <v>1</v>
      </c>
      <c r="I6392">
        <v>7</v>
      </c>
      <c r="J6392" s="1">
        <v>99.75555555555556</v>
      </c>
      <c r="K6392" s="1">
        <f>Sales_Data[[#This Row],[Order Quantity]]*Sales_Data[[#This Row],[Unit Price]]</f>
        <v>698.28888888888889</v>
      </c>
      <c r="L6392" s="1">
        <v>63.843555555555568</v>
      </c>
    </row>
    <row r="6393" spans="1:12">
      <c r="A6393" t="s">
        <v>6416</v>
      </c>
      <c r="B6393" s="2">
        <v>42359</v>
      </c>
      <c r="C6393">
        <v>17</v>
      </c>
      <c r="D6393" t="s">
        <v>2</v>
      </c>
      <c r="E6393" t="s">
        <v>8168</v>
      </c>
      <c r="F6393" t="s">
        <v>8025</v>
      </c>
      <c r="G6393">
        <v>47</v>
      </c>
      <c r="H6393">
        <v>7</v>
      </c>
      <c r="I6393">
        <v>6</v>
      </c>
      <c r="J6393" s="1">
        <v>22.333333333333332</v>
      </c>
      <c r="K6393" s="1">
        <f>Sales_Data[[#This Row],[Order Quantity]]*Sales_Data[[#This Row],[Unit Price]]</f>
        <v>134</v>
      </c>
      <c r="L6393" s="1">
        <v>16.75</v>
      </c>
    </row>
    <row r="6394" spans="1:12">
      <c r="A6394" t="s">
        <v>6417</v>
      </c>
      <c r="B6394" s="2">
        <v>42360</v>
      </c>
      <c r="C6394">
        <v>3</v>
      </c>
      <c r="D6394" t="s">
        <v>3</v>
      </c>
      <c r="E6394" t="s">
        <v>8168</v>
      </c>
      <c r="F6394" t="s">
        <v>8027</v>
      </c>
      <c r="G6394">
        <v>7</v>
      </c>
      <c r="H6394">
        <v>1</v>
      </c>
      <c r="I6394">
        <v>6</v>
      </c>
      <c r="J6394" s="1">
        <v>114.64444444444445</v>
      </c>
      <c r="K6394" s="1">
        <f>Sales_Data[[#This Row],[Order Quantity]]*Sales_Data[[#This Row],[Unit Price]]</f>
        <v>687.86666666666667</v>
      </c>
      <c r="L6394" s="1">
        <v>83.690444444444438</v>
      </c>
    </row>
    <row r="6395" spans="1:12">
      <c r="A6395" t="s">
        <v>6418</v>
      </c>
      <c r="B6395" s="2">
        <v>42360</v>
      </c>
      <c r="C6395">
        <v>11</v>
      </c>
      <c r="D6395" t="s">
        <v>4</v>
      </c>
      <c r="E6395" t="s">
        <v>8168</v>
      </c>
      <c r="F6395" t="s">
        <v>8026</v>
      </c>
      <c r="G6395">
        <v>31</v>
      </c>
      <c r="H6395">
        <v>5</v>
      </c>
      <c r="I6395">
        <v>4</v>
      </c>
      <c r="J6395" s="1">
        <v>195.78888888888889</v>
      </c>
      <c r="K6395" s="1">
        <f>Sales_Data[[#This Row],[Order Quantity]]*Sales_Data[[#This Row],[Unit Price]]</f>
        <v>783.15555555555557</v>
      </c>
      <c r="L6395" s="1">
        <v>84.189222222222227</v>
      </c>
    </row>
    <row r="6396" spans="1:12">
      <c r="A6396" t="s">
        <v>6419</v>
      </c>
      <c r="B6396" s="2">
        <v>42360</v>
      </c>
      <c r="C6396">
        <v>10</v>
      </c>
      <c r="D6396" t="s">
        <v>4</v>
      </c>
      <c r="E6396" t="s">
        <v>8168</v>
      </c>
      <c r="F6396" t="s">
        <v>8026</v>
      </c>
      <c r="G6396">
        <v>28</v>
      </c>
      <c r="H6396">
        <v>4</v>
      </c>
      <c r="I6396">
        <v>3</v>
      </c>
      <c r="J6396" s="1">
        <v>116.87777777777779</v>
      </c>
      <c r="K6396" s="1">
        <f>Sales_Data[[#This Row],[Order Quantity]]*Sales_Data[[#This Row],[Unit Price]]</f>
        <v>350.63333333333338</v>
      </c>
      <c r="L6396" s="1">
        <v>92.333444444444453</v>
      </c>
    </row>
    <row r="6397" spans="1:12">
      <c r="A6397" t="s">
        <v>6420</v>
      </c>
      <c r="B6397" s="2">
        <v>42360</v>
      </c>
      <c r="C6397">
        <v>12</v>
      </c>
      <c r="D6397" t="s">
        <v>3</v>
      </c>
      <c r="E6397" t="s">
        <v>8168</v>
      </c>
      <c r="F6397" t="s">
        <v>8026</v>
      </c>
      <c r="G6397">
        <v>33</v>
      </c>
      <c r="H6397">
        <v>5</v>
      </c>
      <c r="I6397">
        <v>7</v>
      </c>
      <c r="J6397" s="1">
        <v>21.588888888888889</v>
      </c>
      <c r="K6397" s="1">
        <f>Sales_Data[[#This Row],[Order Quantity]]*Sales_Data[[#This Row],[Unit Price]]</f>
        <v>151.12222222222221</v>
      </c>
      <c r="L6397" s="1">
        <v>14.464555555555556</v>
      </c>
    </row>
    <row r="6398" spans="1:12">
      <c r="A6398" t="s">
        <v>6421</v>
      </c>
      <c r="B6398" s="2">
        <v>42361</v>
      </c>
      <c r="C6398">
        <v>3</v>
      </c>
      <c r="D6398" t="s">
        <v>4</v>
      </c>
      <c r="E6398" t="s">
        <v>8168</v>
      </c>
      <c r="F6398" t="s">
        <v>8027</v>
      </c>
      <c r="G6398">
        <v>8</v>
      </c>
      <c r="H6398">
        <v>2</v>
      </c>
      <c r="I6398">
        <v>9</v>
      </c>
      <c r="J6398" s="1">
        <v>204.72222222222223</v>
      </c>
      <c r="K6398" s="1">
        <f>Sales_Data[[#This Row],[Order Quantity]]*Sales_Data[[#This Row],[Unit Price]]</f>
        <v>1842.5</v>
      </c>
      <c r="L6398" s="1">
        <v>90.077777777777783</v>
      </c>
    </row>
    <row r="6399" spans="1:12">
      <c r="A6399" t="s">
        <v>6422</v>
      </c>
      <c r="B6399" s="2">
        <v>42361</v>
      </c>
      <c r="C6399">
        <v>16</v>
      </c>
      <c r="D6399" t="s">
        <v>4</v>
      </c>
      <c r="E6399" t="s">
        <v>8168</v>
      </c>
      <c r="F6399" t="s">
        <v>8025</v>
      </c>
      <c r="G6399">
        <v>46</v>
      </c>
      <c r="H6399">
        <v>7</v>
      </c>
      <c r="I6399">
        <v>1</v>
      </c>
      <c r="J6399" s="1">
        <v>118.36666666666666</v>
      </c>
      <c r="K6399" s="1">
        <f>Sales_Data[[#This Row],[Order Quantity]]*Sales_Data[[#This Row],[Unit Price]]</f>
        <v>118.36666666666666</v>
      </c>
      <c r="L6399" s="1">
        <v>82.856666666666655</v>
      </c>
    </row>
    <row r="6400" spans="1:12">
      <c r="A6400" t="s">
        <v>6423</v>
      </c>
      <c r="B6400" s="2">
        <v>42361</v>
      </c>
      <c r="C6400">
        <v>18</v>
      </c>
      <c r="D6400" t="s">
        <v>4</v>
      </c>
      <c r="E6400" t="s">
        <v>8168</v>
      </c>
      <c r="F6400" t="s">
        <v>8025</v>
      </c>
      <c r="G6400">
        <v>53</v>
      </c>
      <c r="H6400">
        <v>8</v>
      </c>
      <c r="I6400">
        <v>7</v>
      </c>
      <c r="J6400" s="1">
        <v>383.38888888888891</v>
      </c>
      <c r="K6400" s="1">
        <f>Sales_Data[[#This Row],[Order Quantity]]*Sales_Data[[#This Row],[Unit Price]]</f>
        <v>2683.7222222222226</v>
      </c>
      <c r="L6400" s="1">
        <v>191.69444444444446</v>
      </c>
    </row>
    <row r="6401" spans="1:12">
      <c r="A6401" t="s">
        <v>6424</v>
      </c>
      <c r="B6401" s="2">
        <v>42361</v>
      </c>
      <c r="C6401">
        <v>16</v>
      </c>
      <c r="D6401" t="s">
        <v>2</v>
      </c>
      <c r="E6401" t="s">
        <v>8168</v>
      </c>
      <c r="F6401" t="s">
        <v>8025</v>
      </c>
      <c r="G6401">
        <v>47</v>
      </c>
      <c r="H6401">
        <v>7</v>
      </c>
      <c r="I6401">
        <v>6</v>
      </c>
      <c r="J6401" s="1">
        <v>399.02222222222224</v>
      </c>
      <c r="K6401" s="1">
        <f>Sales_Data[[#This Row],[Order Quantity]]*Sales_Data[[#This Row],[Unit Price]]</f>
        <v>2394.1333333333332</v>
      </c>
      <c r="L6401" s="1">
        <v>231.4328888888889</v>
      </c>
    </row>
    <row r="6402" spans="1:12">
      <c r="A6402" t="s">
        <v>6425</v>
      </c>
      <c r="B6402" s="2">
        <v>42361</v>
      </c>
      <c r="C6402">
        <v>3</v>
      </c>
      <c r="D6402" t="s">
        <v>3</v>
      </c>
      <c r="E6402" t="s">
        <v>8168</v>
      </c>
      <c r="F6402" t="s">
        <v>8027</v>
      </c>
      <c r="G6402">
        <v>9</v>
      </c>
      <c r="H6402">
        <v>2</v>
      </c>
      <c r="I6402">
        <v>8</v>
      </c>
      <c r="J6402" s="1">
        <v>434.75555555555559</v>
      </c>
      <c r="K6402" s="1">
        <f>Sales_Data[[#This Row],[Order Quantity]]*Sales_Data[[#This Row],[Unit Price]]</f>
        <v>3478.0444444444447</v>
      </c>
      <c r="L6402" s="1">
        <v>221.72533333333334</v>
      </c>
    </row>
    <row r="6403" spans="1:12">
      <c r="A6403" t="s">
        <v>6426</v>
      </c>
      <c r="B6403" s="2">
        <v>42361</v>
      </c>
      <c r="C6403">
        <v>19</v>
      </c>
      <c r="D6403" t="s">
        <v>2</v>
      </c>
      <c r="E6403" t="s">
        <v>8168</v>
      </c>
      <c r="F6403" t="s">
        <v>8028</v>
      </c>
      <c r="G6403">
        <v>54</v>
      </c>
      <c r="H6403">
        <v>8</v>
      </c>
      <c r="I6403">
        <v>2</v>
      </c>
      <c r="J6403" s="1">
        <v>113.90000000000002</v>
      </c>
      <c r="K6403" s="1">
        <f>Sales_Data[[#This Row],[Order Quantity]]*Sales_Data[[#This Row],[Unit Price]]</f>
        <v>227.80000000000004</v>
      </c>
      <c r="L6403" s="1">
        <v>77.452000000000012</v>
      </c>
    </row>
    <row r="6404" spans="1:12">
      <c r="A6404" t="s">
        <v>6427</v>
      </c>
      <c r="B6404" s="2">
        <v>42361</v>
      </c>
      <c r="C6404">
        <v>7</v>
      </c>
      <c r="D6404" t="s">
        <v>4</v>
      </c>
      <c r="E6404" t="s">
        <v>8168</v>
      </c>
      <c r="F6404" t="s">
        <v>8027</v>
      </c>
      <c r="G6404">
        <v>20</v>
      </c>
      <c r="H6404">
        <v>3</v>
      </c>
      <c r="I6404">
        <v>3</v>
      </c>
      <c r="J6404" s="1">
        <v>79.655555555555551</v>
      </c>
      <c r="K6404" s="1">
        <f>Sales_Data[[#This Row],[Order Quantity]]*Sales_Data[[#This Row],[Unit Price]]</f>
        <v>238.96666666666664</v>
      </c>
      <c r="L6404" s="1">
        <v>42.217444444444446</v>
      </c>
    </row>
    <row r="6405" spans="1:12">
      <c r="A6405" t="s">
        <v>6428</v>
      </c>
      <c r="B6405" s="2">
        <v>42362</v>
      </c>
      <c r="C6405">
        <v>8</v>
      </c>
      <c r="D6405" t="s">
        <v>4</v>
      </c>
      <c r="E6405" t="s">
        <v>8168</v>
      </c>
      <c r="F6405" t="s">
        <v>8027</v>
      </c>
      <c r="G6405">
        <v>22</v>
      </c>
      <c r="H6405">
        <v>3</v>
      </c>
      <c r="I6405">
        <v>7</v>
      </c>
      <c r="J6405" s="1">
        <v>311.92222222222222</v>
      </c>
      <c r="K6405" s="1">
        <f>Sales_Data[[#This Row],[Order Quantity]]*Sales_Data[[#This Row],[Unit Price]]</f>
        <v>2183.4555555555553</v>
      </c>
      <c r="L6405" s="1">
        <v>227.70322222222225</v>
      </c>
    </row>
    <row r="6406" spans="1:12">
      <c r="A6406" t="s">
        <v>6429</v>
      </c>
      <c r="B6406" s="2">
        <v>42362</v>
      </c>
      <c r="C6406">
        <v>2</v>
      </c>
      <c r="D6406" t="s">
        <v>4</v>
      </c>
      <c r="E6406" t="s">
        <v>8168</v>
      </c>
      <c r="F6406" t="s">
        <v>8027</v>
      </c>
      <c r="G6406">
        <v>5</v>
      </c>
      <c r="H6406">
        <v>1</v>
      </c>
      <c r="I6406">
        <v>6</v>
      </c>
      <c r="J6406" s="1">
        <v>428.8</v>
      </c>
      <c r="K6406" s="1">
        <f>Sales_Data[[#This Row],[Order Quantity]]*Sales_Data[[#This Row],[Unit Price]]</f>
        <v>2572.8000000000002</v>
      </c>
      <c r="L6406" s="1">
        <v>360.19200000000001</v>
      </c>
    </row>
    <row r="6407" spans="1:12">
      <c r="A6407" t="s">
        <v>6430</v>
      </c>
      <c r="B6407" s="2">
        <v>42362</v>
      </c>
      <c r="C6407">
        <v>9</v>
      </c>
      <c r="D6407" t="s">
        <v>4</v>
      </c>
      <c r="E6407" t="s">
        <v>8168</v>
      </c>
      <c r="F6407" t="s">
        <v>8027</v>
      </c>
      <c r="G6407">
        <v>24</v>
      </c>
      <c r="H6407">
        <v>4</v>
      </c>
      <c r="I6407">
        <v>2</v>
      </c>
      <c r="J6407" s="1">
        <v>684.1444444444445</v>
      </c>
      <c r="K6407" s="1">
        <f>Sales_Data[[#This Row],[Order Quantity]]*Sales_Data[[#This Row],[Unit Price]]</f>
        <v>1368.288888888889</v>
      </c>
      <c r="L6407" s="1">
        <v>492.58400000000006</v>
      </c>
    </row>
    <row r="6408" spans="1:12">
      <c r="A6408" t="s">
        <v>6431</v>
      </c>
      <c r="B6408" s="2">
        <v>42362</v>
      </c>
      <c r="C6408">
        <v>6</v>
      </c>
      <c r="D6408" t="s">
        <v>2</v>
      </c>
      <c r="E6408" t="s">
        <v>8168</v>
      </c>
      <c r="F6408" t="s">
        <v>8027</v>
      </c>
      <c r="G6408">
        <v>15</v>
      </c>
      <c r="H6408">
        <v>3</v>
      </c>
      <c r="I6408">
        <v>6</v>
      </c>
      <c r="J6408" s="1">
        <v>115.38888888888889</v>
      </c>
      <c r="K6408" s="1">
        <f>Sales_Data[[#This Row],[Order Quantity]]*Sales_Data[[#This Row],[Unit Price]]</f>
        <v>692.33333333333326</v>
      </c>
      <c r="L6408" s="1">
        <v>71.541111111111107</v>
      </c>
    </row>
    <row r="6409" spans="1:12">
      <c r="A6409" t="s">
        <v>6432</v>
      </c>
      <c r="B6409" s="2">
        <v>42363</v>
      </c>
      <c r="C6409">
        <v>13</v>
      </c>
      <c r="D6409" t="s">
        <v>2</v>
      </c>
      <c r="E6409" t="s">
        <v>8168</v>
      </c>
      <c r="F6409" t="s">
        <v>8026</v>
      </c>
      <c r="G6409">
        <v>36</v>
      </c>
      <c r="H6409">
        <v>5</v>
      </c>
      <c r="I6409">
        <v>5</v>
      </c>
      <c r="J6409" s="1">
        <v>109.43333333333334</v>
      </c>
      <c r="K6409" s="1">
        <f>Sales_Data[[#This Row],[Order Quantity]]*Sales_Data[[#This Row],[Unit Price]]</f>
        <v>547.16666666666674</v>
      </c>
      <c r="L6409" s="1">
        <v>85.358000000000004</v>
      </c>
    </row>
    <row r="6410" spans="1:12">
      <c r="A6410" t="s">
        <v>6433</v>
      </c>
      <c r="B6410" s="2">
        <v>42363</v>
      </c>
      <c r="C6410">
        <v>11</v>
      </c>
      <c r="D6410" t="s">
        <v>3</v>
      </c>
      <c r="E6410" t="s">
        <v>8168</v>
      </c>
      <c r="F6410" t="s">
        <v>8026</v>
      </c>
      <c r="G6410">
        <v>30</v>
      </c>
      <c r="H6410">
        <v>5</v>
      </c>
      <c r="I6410">
        <v>1</v>
      </c>
      <c r="J6410" s="1">
        <v>87.1</v>
      </c>
      <c r="K6410" s="1">
        <f>Sales_Data[[#This Row],[Order Quantity]]*Sales_Data[[#This Row],[Unit Price]]</f>
        <v>87.1</v>
      </c>
      <c r="L6410" s="1">
        <v>63.582999999999998</v>
      </c>
    </row>
    <row r="6411" spans="1:12">
      <c r="A6411" t="s">
        <v>6434</v>
      </c>
      <c r="B6411" s="2">
        <v>42363</v>
      </c>
      <c r="C6411">
        <v>17</v>
      </c>
      <c r="D6411" t="s">
        <v>4</v>
      </c>
      <c r="E6411" t="s">
        <v>8168</v>
      </c>
      <c r="F6411" t="s">
        <v>8025</v>
      </c>
      <c r="G6411">
        <v>50</v>
      </c>
      <c r="H6411">
        <v>7</v>
      </c>
      <c r="I6411">
        <v>8</v>
      </c>
      <c r="J6411" s="1">
        <v>26.055555555555557</v>
      </c>
      <c r="K6411" s="1">
        <f>Sales_Data[[#This Row],[Order Quantity]]*Sales_Data[[#This Row],[Unit Price]]</f>
        <v>208.44444444444446</v>
      </c>
      <c r="L6411" s="1">
        <v>17.457222222222224</v>
      </c>
    </row>
    <row r="6412" spans="1:12">
      <c r="A6412" t="s">
        <v>6435</v>
      </c>
      <c r="B6412" s="2">
        <v>42364</v>
      </c>
      <c r="C6412">
        <v>1</v>
      </c>
      <c r="D6412" t="s">
        <v>2</v>
      </c>
      <c r="E6412" t="s">
        <v>8168</v>
      </c>
      <c r="F6412" t="s">
        <v>8027</v>
      </c>
      <c r="G6412">
        <v>1</v>
      </c>
      <c r="H6412">
        <v>1</v>
      </c>
      <c r="I6412">
        <v>7</v>
      </c>
      <c r="J6412" s="1">
        <v>273.95555555555552</v>
      </c>
      <c r="K6412" s="1">
        <f>Sales_Data[[#This Row],[Order Quantity]]*Sales_Data[[#This Row],[Unit Price]]</f>
        <v>1917.6888888888886</v>
      </c>
      <c r="L6412" s="1">
        <v>208.20622222222221</v>
      </c>
    </row>
    <row r="6413" spans="1:12">
      <c r="A6413" t="s">
        <v>6436</v>
      </c>
      <c r="B6413" s="2">
        <v>42364</v>
      </c>
      <c r="C6413">
        <v>7</v>
      </c>
      <c r="D6413" t="s">
        <v>2</v>
      </c>
      <c r="E6413" t="s">
        <v>8168</v>
      </c>
      <c r="F6413" t="s">
        <v>8027</v>
      </c>
      <c r="G6413">
        <v>20</v>
      </c>
      <c r="H6413">
        <v>3</v>
      </c>
      <c r="I6413">
        <v>9</v>
      </c>
      <c r="J6413" s="1">
        <v>111.66666666666667</v>
      </c>
      <c r="K6413" s="1">
        <f>Sales_Data[[#This Row],[Order Quantity]]*Sales_Data[[#This Row],[Unit Price]]</f>
        <v>1005</v>
      </c>
      <c r="L6413" s="1">
        <v>67</v>
      </c>
    </row>
    <row r="6414" spans="1:12">
      <c r="A6414" t="s">
        <v>6437</v>
      </c>
      <c r="B6414" s="2">
        <v>42365</v>
      </c>
      <c r="C6414">
        <v>13</v>
      </c>
      <c r="D6414" t="s">
        <v>2</v>
      </c>
      <c r="E6414" t="s">
        <v>8168</v>
      </c>
      <c r="F6414" t="s">
        <v>8026</v>
      </c>
      <c r="G6414">
        <v>36</v>
      </c>
      <c r="H6414">
        <v>5</v>
      </c>
      <c r="I6414">
        <v>5</v>
      </c>
      <c r="J6414" s="1">
        <v>119.11111111111111</v>
      </c>
      <c r="K6414" s="1">
        <f>Sales_Data[[#This Row],[Order Quantity]]*Sales_Data[[#This Row],[Unit Price]]</f>
        <v>595.55555555555554</v>
      </c>
      <c r="L6414" s="1">
        <v>79.804444444444442</v>
      </c>
    </row>
    <row r="6415" spans="1:12">
      <c r="A6415" t="s">
        <v>6438</v>
      </c>
      <c r="B6415" s="2">
        <v>42365</v>
      </c>
      <c r="C6415">
        <v>1</v>
      </c>
      <c r="D6415" t="s">
        <v>4</v>
      </c>
      <c r="E6415" t="s">
        <v>8168</v>
      </c>
      <c r="F6415" t="s">
        <v>8027</v>
      </c>
      <c r="G6415">
        <v>1</v>
      </c>
      <c r="H6415">
        <v>1</v>
      </c>
      <c r="I6415">
        <v>3</v>
      </c>
      <c r="J6415" s="1">
        <v>119.85555555555555</v>
      </c>
      <c r="K6415" s="1">
        <f>Sales_Data[[#This Row],[Order Quantity]]*Sales_Data[[#This Row],[Unit Price]]</f>
        <v>359.56666666666666</v>
      </c>
      <c r="L6415" s="1">
        <v>47.942222222222227</v>
      </c>
    </row>
    <row r="6416" spans="1:12">
      <c r="A6416" t="s">
        <v>6439</v>
      </c>
      <c r="B6416" s="2">
        <v>42365</v>
      </c>
      <c r="C6416">
        <v>8</v>
      </c>
      <c r="D6416" t="s">
        <v>4</v>
      </c>
      <c r="E6416" t="s">
        <v>8168</v>
      </c>
      <c r="F6416" t="s">
        <v>8027</v>
      </c>
      <c r="G6416">
        <v>22</v>
      </c>
      <c r="H6416">
        <v>3</v>
      </c>
      <c r="I6416">
        <v>2</v>
      </c>
      <c r="J6416" s="1">
        <v>119.85555555555555</v>
      </c>
      <c r="K6416" s="1">
        <f>Sales_Data[[#This Row],[Order Quantity]]*Sales_Data[[#This Row],[Unit Price]]</f>
        <v>239.71111111111111</v>
      </c>
      <c r="L6416" s="1">
        <v>82.700333333333333</v>
      </c>
    </row>
    <row r="6417" spans="1:12">
      <c r="A6417" t="s">
        <v>6440</v>
      </c>
      <c r="B6417" s="2">
        <v>42366</v>
      </c>
      <c r="C6417">
        <v>1</v>
      </c>
      <c r="D6417" t="s">
        <v>2</v>
      </c>
      <c r="E6417" t="s">
        <v>8168</v>
      </c>
      <c r="F6417" t="s">
        <v>8027</v>
      </c>
      <c r="G6417">
        <v>3</v>
      </c>
      <c r="H6417">
        <v>1</v>
      </c>
      <c r="I6417">
        <v>2</v>
      </c>
      <c r="J6417" s="1">
        <v>217.37777777777779</v>
      </c>
      <c r="K6417" s="1">
        <f>Sales_Data[[#This Row],[Order Quantity]]*Sales_Data[[#This Row],[Unit Price]]</f>
        <v>434.75555555555559</v>
      </c>
      <c r="L6417" s="1">
        <v>160.85955555555557</v>
      </c>
    </row>
    <row r="6418" spans="1:12">
      <c r="A6418" t="s">
        <v>6441</v>
      </c>
      <c r="B6418" s="2">
        <v>42366</v>
      </c>
      <c r="C6418">
        <v>8</v>
      </c>
      <c r="D6418" t="s">
        <v>4</v>
      </c>
      <c r="E6418" t="s">
        <v>8168</v>
      </c>
      <c r="F6418" t="s">
        <v>8027</v>
      </c>
      <c r="G6418">
        <v>23</v>
      </c>
      <c r="H6418">
        <v>4</v>
      </c>
      <c r="I6418">
        <v>4</v>
      </c>
      <c r="J6418" s="1">
        <v>25.311111111111114</v>
      </c>
      <c r="K6418" s="1">
        <f>Sales_Data[[#This Row],[Order Quantity]]*Sales_Data[[#This Row],[Unit Price]]</f>
        <v>101.24444444444445</v>
      </c>
      <c r="L6418" s="1">
        <v>14.933555555555554</v>
      </c>
    </row>
    <row r="6419" spans="1:12">
      <c r="A6419" t="s">
        <v>6442</v>
      </c>
      <c r="B6419" s="2">
        <v>42366</v>
      </c>
      <c r="C6419">
        <v>5</v>
      </c>
      <c r="D6419" t="s">
        <v>4</v>
      </c>
      <c r="E6419" t="s">
        <v>8168</v>
      </c>
      <c r="F6419" t="s">
        <v>8027</v>
      </c>
      <c r="G6419">
        <v>13</v>
      </c>
      <c r="H6419">
        <v>2</v>
      </c>
      <c r="I6419">
        <v>6</v>
      </c>
      <c r="J6419" s="1">
        <v>99.01111111111112</v>
      </c>
      <c r="K6419" s="1">
        <f>Sales_Data[[#This Row],[Order Quantity]]*Sales_Data[[#This Row],[Unit Price]]</f>
        <v>594.06666666666672</v>
      </c>
      <c r="L6419" s="1">
        <v>63.367111111111107</v>
      </c>
    </row>
    <row r="6420" spans="1:12">
      <c r="A6420" t="s">
        <v>6443</v>
      </c>
      <c r="B6420" s="2">
        <v>42366</v>
      </c>
      <c r="C6420">
        <v>7</v>
      </c>
      <c r="D6420" t="s">
        <v>4</v>
      </c>
      <c r="E6420" t="s">
        <v>8168</v>
      </c>
      <c r="F6420" t="s">
        <v>8027</v>
      </c>
      <c r="G6420">
        <v>20</v>
      </c>
      <c r="H6420">
        <v>3</v>
      </c>
      <c r="I6420">
        <v>2</v>
      </c>
      <c r="J6420" s="1">
        <v>114.64444444444445</v>
      </c>
      <c r="K6420" s="1">
        <f>Sales_Data[[#This Row],[Order Quantity]]*Sales_Data[[#This Row],[Unit Price]]</f>
        <v>229.28888888888889</v>
      </c>
      <c r="L6420" s="1">
        <v>60.76155555555556</v>
      </c>
    </row>
    <row r="6421" spans="1:12">
      <c r="A6421" t="s">
        <v>6444</v>
      </c>
      <c r="B6421" s="2">
        <v>42367</v>
      </c>
      <c r="C6421">
        <v>11</v>
      </c>
      <c r="D6421" t="s">
        <v>4</v>
      </c>
      <c r="E6421" t="s">
        <v>8168</v>
      </c>
      <c r="F6421" t="s">
        <v>8026</v>
      </c>
      <c r="G6421">
        <v>31</v>
      </c>
      <c r="H6421">
        <v>5</v>
      </c>
      <c r="I6421">
        <v>6</v>
      </c>
      <c r="J6421" s="1">
        <v>343.18888888888893</v>
      </c>
      <c r="K6421" s="1">
        <f>Sales_Data[[#This Row],[Order Quantity]]*Sales_Data[[#This Row],[Unit Price]]</f>
        <v>2059.1333333333337</v>
      </c>
      <c r="L6421" s="1">
        <v>216.209</v>
      </c>
    </row>
    <row r="6422" spans="1:12">
      <c r="A6422" t="s">
        <v>6445</v>
      </c>
      <c r="B6422" s="2">
        <v>42367</v>
      </c>
      <c r="C6422">
        <v>2</v>
      </c>
      <c r="D6422" t="s">
        <v>4</v>
      </c>
      <c r="E6422" t="s">
        <v>8168</v>
      </c>
      <c r="F6422" t="s">
        <v>8027</v>
      </c>
      <c r="G6422">
        <v>5</v>
      </c>
      <c r="H6422">
        <v>1</v>
      </c>
      <c r="I6422">
        <v>6</v>
      </c>
      <c r="J6422" s="1">
        <v>119.11111111111111</v>
      </c>
      <c r="K6422" s="1">
        <f>Sales_Data[[#This Row],[Order Quantity]]*Sales_Data[[#This Row],[Unit Price]]</f>
        <v>714.66666666666674</v>
      </c>
      <c r="L6422" s="1">
        <v>59.555555555555557</v>
      </c>
    </row>
    <row r="6423" spans="1:12">
      <c r="A6423" t="s">
        <v>6446</v>
      </c>
      <c r="B6423" s="2">
        <v>42367</v>
      </c>
      <c r="C6423">
        <v>2</v>
      </c>
      <c r="D6423" t="s">
        <v>4</v>
      </c>
      <c r="E6423" t="s">
        <v>8168</v>
      </c>
      <c r="F6423" t="s">
        <v>8027</v>
      </c>
      <c r="G6423">
        <v>5</v>
      </c>
      <c r="H6423">
        <v>1</v>
      </c>
      <c r="I6423">
        <v>1</v>
      </c>
      <c r="J6423" s="1">
        <v>432.52222222222224</v>
      </c>
      <c r="K6423" s="1">
        <f>Sales_Data[[#This Row],[Order Quantity]]*Sales_Data[[#This Row],[Unit Price]]</f>
        <v>432.52222222222224</v>
      </c>
      <c r="L6423" s="1">
        <v>207.61066666666667</v>
      </c>
    </row>
    <row r="6424" spans="1:12">
      <c r="A6424" t="s">
        <v>6447</v>
      </c>
      <c r="B6424" s="2">
        <v>42367</v>
      </c>
      <c r="C6424">
        <v>6</v>
      </c>
      <c r="D6424" t="s">
        <v>3</v>
      </c>
      <c r="E6424" t="s">
        <v>8168</v>
      </c>
      <c r="F6424" t="s">
        <v>8027</v>
      </c>
      <c r="G6424">
        <v>16</v>
      </c>
      <c r="H6424">
        <v>3</v>
      </c>
      <c r="I6424">
        <v>2</v>
      </c>
      <c r="J6424" s="1">
        <v>279.16666666666669</v>
      </c>
      <c r="K6424" s="1">
        <f>Sales_Data[[#This Row],[Order Quantity]]*Sales_Data[[#This Row],[Unit Price]]</f>
        <v>558.33333333333337</v>
      </c>
      <c r="L6424" s="1">
        <v>153.54166666666666</v>
      </c>
    </row>
    <row r="6425" spans="1:12">
      <c r="A6425" t="s">
        <v>6448</v>
      </c>
      <c r="B6425" s="2">
        <v>42367</v>
      </c>
      <c r="C6425">
        <v>11</v>
      </c>
      <c r="D6425" t="s">
        <v>4</v>
      </c>
      <c r="E6425" t="s">
        <v>8168</v>
      </c>
      <c r="F6425" t="s">
        <v>8026</v>
      </c>
      <c r="G6425">
        <v>32</v>
      </c>
      <c r="H6425">
        <v>5</v>
      </c>
      <c r="I6425">
        <v>2</v>
      </c>
      <c r="J6425" s="1">
        <v>119.11111111111111</v>
      </c>
      <c r="K6425" s="1">
        <f>Sales_Data[[#This Row],[Order Quantity]]*Sales_Data[[#This Row],[Unit Price]]</f>
        <v>238.22222222222223</v>
      </c>
      <c r="L6425" s="1">
        <v>77.422222222222231</v>
      </c>
    </row>
    <row r="6426" spans="1:12">
      <c r="A6426" t="s">
        <v>6449</v>
      </c>
      <c r="B6426" s="2">
        <v>42367</v>
      </c>
      <c r="C6426">
        <v>18</v>
      </c>
      <c r="D6426" t="s">
        <v>4</v>
      </c>
      <c r="E6426" t="s">
        <v>8168</v>
      </c>
      <c r="F6426" t="s">
        <v>8025</v>
      </c>
      <c r="G6426">
        <v>52</v>
      </c>
      <c r="H6426">
        <v>8</v>
      </c>
      <c r="I6426">
        <v>4</v>
      </c>
      <c r="J6426" s="1">
        <v>20.844444444444445</v>
      </c>
      <c r="K6426" s="1">
        <f>Sales_Data[[#This Row],[Order Quantity]]*Sales_Data[[#This Row],[Unit Price]]</f>
        <v>83.37777777777778</v>
      </c>
      <c r="L6426" s="1">
        <v>15.841777777777777</v>
      </c>
    </row>
    <row r="6427" spans="1:12">
      <c r="A6427" t="s">
        <v>6450</v>
      </c>
      <c r="B6427" s="2">
        <v>42367</v>
      </c>
      <c r="C6427">
        <v>6</v>
      </c>
      <c r="D6427" t="s">
        <v>4</v>
      </c>
      <c r="E6427" t="s">
        <v>8168</v>
      </c>
      <c r="F6427" t="s">
        <v>8027</v>
      </c>
      <c r="G6427">
        <v>15</v>
      </c>
      <c r="H6427">
        <v>3</v>
      </c>
      <c r="I6427">
        <v>7</v>
      </c>
      <c r="J6427" s="1">
        <v>198.02222222222224</v>
      </c>
      <c r="K6427" s="1">
        <f>Sales_Data[[#This Row],[Order Quantity]]*Sales_Data[[#This Row],[Unit Price]]</f>
        <v>1386.1555555555556</v>
      </c>
      <c r="L6427" s="1">
        <v>142.57599999999999</v>
      </c>
    </row>
    <row r="6428" spans="1:12">
      <c r="A6428" t="s">
        <v>6451</v>
      </c>
      <c r="B6428" s="2">
        <v>42367</v>
      </c>
      <c r="C6428">
        <v>3</v>
      </c>
      <c r="D6428" t="s">
        <v>3</v>
      </c>
      <c r="E6428" t="s">
        <v>8168</v>
      </c>
      <c r="F6428" t="s">
        <v>8027</v>
      </c>
      <c r="G6428">
        <v>9</v>
      </c>
      <c r="H6428">
        <v>2</v>
      </c>
      <c r="I6428">
        <v>8</v>
      </c>
      <c r="J6428" s="1">
        <v>102.73333333333333</v>
      </c>
      <c r="K6428" s="1">
        <f>Sales_Data[[#This Row],[Order Quantity]]*Sales_Data[[#This Row],[Unit Price]]</f>
        <v>821.86666666666667</v>
      </c>
      <c r="L6428" s="1">
        <v>60.612666666666669</v>
      </c>
    </row>
    <row r="6429" spans="1:12">
      <c r="A6429" t="s">
        <v>6452</v>
      </c>
      <c r="B6429" s="2">
        <v>42368</v>
      </c>
      <c r="C6429">
        <v>19</v>
      </c>
      <c r="D6429" t="s">
        <v>3</v>
      </c>
      <c r="E6429" t="s">
        <v>8168</v>
      </c>
      <c r="F6429" t="s">
        <v>8028</v>
      </c>
      <c r="G6429">
        <v>54</v>
      </c>
      <c r="H6429">
        <v>8</v>
      </c>
      <c r="I6429">
        <v>8</v>
      </c>
      <c r="J6429" s="1">
        <v>442.94444444444446</v>
      </c>
      <c r="K6429" s="1">
        <f>Sales_Data[[#This Row],[Order Quantity]]*Sales_Data[[#This Row],[Unit Price]]</f>
        <v>3543.5555555555557</v>
      </c>
      <c r="L6429" s="1">
        <v>279.05500000000001</v>
      </c>
    </row>
    <row r="6430" spans="1:12">
      <c r="A6430" t="s">
        <v>6453</v>
      </c>
      <c r="B6430" s="2">
        <v>42368</v>
      </c>
      <c r="C6430">
        <v>19</v>
      </c>
      <c r="D6430" t="s">
        <v>2</v>
      </c>
      <c r="E6430" t="s">
        <v>8168</v>
      </c>
      <c r="F6430" t="s">
        <v>8028</v>
      </c>
      <c r="G6430">
        <v>55</v>
      </c>
      <c r="H6430">
        <v>8</v>
      </c>
      <c r="I6430">
        <v>1</v>
      </c>
      <c r="J6430" s="1">
        <v>110.17777777777778</v>
      </c>
      <c r="K6430" s="1">
        <f>Sales_Data[[#This Row],[Order Quantity]]*Sales_Data[[#This Row],[Unit Price]]</f>
        <v>110.17777777777778</v>
      </c>
      <c r="L6430" s="1">
        <v>71.615555555555559</v>
      </c>
    </row>
    <row r="6431" spans="1:12">
      <c r="A6431" t="s">
        <v>6454</v>
      </c>
      <c r="B6431" s="2">
        <v>42368</v>
      </c>
      <c r="C6431">
        <v>15</v>
      </c>
      <c r="D6431" t="s">
        <v>3</v>
      </c>
      <c r="E6431" t="s">
        <v>8168</v>
      </c>
      <c r="F6431" t="s">
        <v>8025</v>
      </c>
      <c r="G6431">
        <v>41</v>
      </c>
      <c r="H6431">
        <v>6</v>
      </c>
      <c r="I6431">
        <v>7</v>
      </c>
      <c r="J6431" s="1">
        <v>249.38888888888889</v>
      </c>
      <c r="K6431" s="1">
        <f>Sales_Data[[#This Row],[Order Quantity]]*Sales_Data[[#This Row],[Unit Price]]</f>
        <v>1745.7222222222222</v>
      </c>
      <c r="L6431" s="1">
        <v>192.02944444444447</v>
      </c>
    </row>
    <row r="6432" spans="1:12">
      <c r="A6432" t="s">
        <v>6455</v>
      </c>
      <c r="B6432" s="2">
        <v>42369</v>
      </c>
      <c r="C6432">
        <v>5</v>
      </c>
      <c r="D6432" t="s">
        <v>4</v>
      </c>
      <c r="E6432" t="s">
        <v>8168</v>
      </c>
      <c r="F6432" t="s">
        <v>8027</v>
      </c>
      <c r="G6432">
        <v>12</v>
      </c>
      <c r="H6432">
        <v>2</v>
      </c>
      <c r="I6432">
        <v>3</v>
      </c>
      <c r="J6432" s="1">
        <v>130.27777777777777</v>
      </c>
      <c r="K6432" s="1">
        <f>Sales_Data[[#This Row],[Order Quantity]]*Sales_Data[[#This Row],[Unit Price]]</f>
        <v>390.83333333333331</v>
      </c>
      <c r="L6432" s="1">
        <v>69.047222222222231</v>
      </c>
    </row>
    <row r="6433" spans="1:12">
      <c r="A6433" t="s">
        <v>6456</v>
      </c>
      <c r="B6433" s="2">
        <v>42369</v>
      </c>
      <c r="C6433">
        <v>16</v>
      </c>
      <c r="D6433" t="s">
        <v>3</v>
      </c>
      <c r="E6433" t="s">
        <v>8168</v>
      </c>
      <c r="F6433" t="s">
        <v>8025</v>
      </c>
      <c r="G6433">
        <v>46</v>
      </c>
      <c r="H6433">
        <v>7</v>
      </c>
      <c r="I6433">
        <v>4</v>
      </c>
      <c r="J6433" s="1">
        <v>198.02222222222224</v>
      </c>
      <c r="K6433" s="1">
        <f>Sales_Data[[#This Row],[Order Quantity]]*Sales_Data[[#This Row],[Unit Price]]</f>
        <v>792.08888888888896</v>
      </c>
      <c r="L6433" s="1">
        <v>144.55622222222223</v>
      </c>
    </row>
    <row r="6434" spans="1:12">
      <c r="A6434" t="s">
        <v>6457</v>
      </c>
      <c r="B6434" s="2">
        <v>42369</v>
      </c>
      <c r="C6434">
        <v>10</v>
      </c>
      <c r="D6434" t="s">
        <v>2</v>
      </c>
      <c r="E6434" t="s">
        <v>8168</v>
      </c>
      <c r="F6434" t="s">
        <v>8026</v>
      </c>
      <c r="G6434">
        <v>29</v>
      </c>
      <c r="H6434">
        <v>4</v>
      </c>
      <c r="I6434">
        <v>3</v>
      </c>
      <c r="J6434" s="1">
        <v>708.71111111111122</v>
      </c>
      <c r="K6434" s="1">
        <f>Sales_Data[[#This Row],[Order Quantity]]*Sales_Data[[#This Row],[Unit Price]]</f>
        <v>2126.1333333333337</v>
      </c>
      <c r="L6434" s="1">
        <v>531.5333333333333</v>
      </c>
    </row>
    <row r="6435" spans="1:12">
      <c r="A6435" t="s">
        <v>6458</v>
      </c>
      <c r="B6435" s="2">
        <v>42370</v>
      </c>
      <c r="C6435">
        <v>1</v>
      </c>
      <c r="D6435" t="s">
        <v>2</v>
      </c>
      <c r="E6435" t="s">
        <v>8168</v>
      </c>
      <c r="F6435" t="s">
        <v>8027</v>
      </c>
      <c r="G6435">
        <v>1</v>
      </c>
      <c r="H6435">
        <v>1</v>
      </c>
      <c r="I6435">
        <v>3</v>
      </c>
      <c r="J6435" s="1">
        <v>572.47777777777776</v>
      </c>
      <c r="K6435" s="1">
        <f>Sales_Data[[#This Row],[Order Quantity]]*Sales_Data[[#This Row],[Unit Price]]</f>
        <v>1717.4333333333334</v>
      </c>
      <c r="L6435" s="1">
        <v>412.18399999999997</v>
      </c>
    </row>
    <row r="6436" spans="1:12">
      <c r="A6436" t="s">
        <v>6459</v>
      </c>
      <c r="B6436" s="2">
        <v>42370</v>
      </c>
      <c r="C6436">
        <v>16</v>
      </c>
      <c r="D6436" t="s">
        <v>4</v>
      </c>
      <c r="E6436" t="s">
        <v>8168</v>
      </c>
      <c r="F6436" t="s">
        <v>8025</v>
      </c>
      <c r="G6436">
        <v>44</v>
      </c>
      <c r="H6436">
        <v>7</v>
      </c>
      <c r="I6436">
        <v>8</v>
      </c>
      <c r="J6436" s="1">
        <v>142.93333333333334</v>
      </c>
      <c r="K6436" s="1">
        <f>Sales_Data[[#This Row],[Order Quantity]]*Sales_Data[[#This Row],[Unit Price]]</f>
        <v>1143.4666666666667</v>
      </c>
      <c r="L6436" s="1">
        <v>57.173333333333339</v>
      </c>
    </row>
    <row r="6437" spans="1:12">
      <c r="A6437" t="s">
        <v>6460</v>
      </c>
      <c r="B6437" s="2">
        <v>42370</v>
      </c>
      <c r="C6437">
        <v>1</v>
      </c>
      <c r="D6437" t="s">
        <v>4</v>
      </c>
      <c r="E6437" t="s">
        <v>8168</v>
      </c>
      <c r="F6437" t="s">
        <v>8027</v>
      </c>
      <c r="G6437">
        <v>2</v>
      </c>
      <c r="H6437">
        <v>1</v>
      </c>
      <c r="I6437">
        <v>3</v>
      </c>
      <c r="J6437" s="1">
        <v>120.60000000000001</v>
      </c>
      <c r="K6437" s="1">
        <f>Sales_Data[[#This Row],[Order Quantity]]*Sales_Data[[#This Row],[Unit Price]]</f>
        <v>361.8</v>
      </c>
      <c r="L6437" s="1">
        <v>73.566000000000003</v>
      </c>
    </row>
    <row r="6438" spans="1:12">
      <c r="A6438" t="s">
        <v>6461</v>
      </c>
      <c r="B6438" s="2">
        <v>42370</v>
      </c>
      <c r="C6438">
        <v>7</v>
      </c>
      <c r="D6438" t="s">
        <v>2</v>
      </c>
      <c r="E6438" t="s">
        <v>8168</v>
      </c>
      <c r="F6438" t="s">
        <v>8027</v>
      </c>
      <c r="G6438">
        <v>20</v>
      </c>
      <c r="H6438">
        <v>3</v>
      </c>
      <c r="I6438">
        <v>5</v>
      </c>
      <c r="J6438" s="1">
        <v>122.83333333333333</v>
      </c>
      <c r="K6438" s="1">
        <f>Sales_Data[[#This Row],[Order Quantity]]*Sales_Data[[#This Row],[Unit Price]]</f>
        <v>614.16666666666663</v>
      </c>
      <c r="L6438" s="1">
        <v>103.18</v>
      </c>
    </row>
    <row r="6439" spans="1:12">
      <c r="A6439" t="s">
        <v>6462</v>
      </c>
      <c r="B6439" s="2">
        <v>42370</v>
      </c>
      <c r="C6439">
        <v>1</v>
      </c>
      <c r="D6439" t="s">
        <v>4</v>
      </c>
      <c r="E6439" t="s">
        <v>8168</v>
      </c>
      <c r="F6439" t="s">
        <v>8027</v>
      </c>
      <c r="G6439">
        <v>2</v>
      </c>
      <c r="H6439">
        <v>1</v>
      </c>
      <c r="I6439">
        <v>4</v>
      </c>
      <c r="J6439" s="1">
        <v>122.08888888888889</v>
      </c>
      <c r="K6439" s="1">
        <f>Sales_Data[[#This Row],[Order Quantity]]*Sales_Data[[#This Row],[Unit Price]]</f>
        <v>488.35555555555555</v>
      </c>
      <c r="L6439" s="1">
        <v>50.056444444444445</v>
      </c>
    </row>
    <row r="6440" spans="1:12">
      <c r="A6440" t="s">
        <v>6463</v>
      </c>
      <c r="B6440" s="2">
        <v>42370</v>
      </c>
      <c r="C6440">
        <v>5</v>
      </c>
      <c r="D6440" t="s">
        <v>4</v>
      </c>
      <c r="E6440" t="s">
        <v>8168</v>
      </c>
      <c r="F6440" t="s">
        <v>8027</v>
      </c>
      <c r="G6440">
        <v>14</v>
      </c>
      <c r="H6440">
        <v>2</v>
      </c>
      <c r="I6440">
        <v>4</v>
      </c>
      <c r="J6440" s="1">
        <v>81.144444444444446</v>
      </c>
      <c r="K6440" s="1">
        <f>Sales_Data[[#This Row],[Order Quantity]]*Sales_Data[[#This Row],[Unit Price]]</f>
        <v>324.57777777777778</v>
      </c>
      <c r="L6440" s="1">
        <v>53.555333333333337</v>
      </c>
    </row>
    <row r="6441" spans="1:12">
      <c r="A6441" t="s">
        <v>6464</v>
      </c>
      <c r="B6441" s="2">
        <v>42370</v>
      </c>
      <c r="C6441">
        <v>3</v>
      </c>
      <c r="D6441" t="s">
        <v>4</v>
      </c>
      <c r="E6441" t="s">
        <v>8168</v>
      </c>
      <c r="F6441" t="s">
        <v>8027</v>
      </c>
      <c r="G6441">
        <v>8</v>
      </c>
      <c r="H6441">
        <v>2</v>
      </c>
      <c r="I6441">
        <v>2</v>
      </c>
      <c r="J6441" s="1">
        <v>117.62222222222223</v>
      </c>
      <c r="K6441" s="1">
        <f>Sales_Data[[#This Row],[Order Quantity]]*Sales_Data[[#This Row],[Unit Price]]</f>
        <v>235.24444444444447</v>
      </c>
      <c r="L6441" s="1">
        <v>69.397111111111116</v>
      </c>
    </row>
    <row r="6442" spans="1:12">
      <c r="A6442" t="s">
        <v>6465</v>
      </c>
      <c r="B6442" s="2">
        <v>42371</v>
      </c>
      <c r="C6442">
        <v>12</v>
      </c>
      <c r="D6442" t="s">
        <v>4</v>
      </c>
      <c r="E6442" t="s">
        <v>8168</v>
      </c>
      <c r="F6442" t="s">
        <v>8026</v>
      </c>
      <c r="G6442">
        <v>33</v>
      </c>
      <c r="H6442">
        <v>5</v>
      </c>
      <c r="I6442">
        <v>9</v>
      </c>
      <c r="J6442" s="1">
        <v>119.85555555555555</v>
      </c>
      <c r="K6442" s="1">
        <f>Sales_Data[[#This Row],[Order Quantity]]*Sales_Data[[#This Row],[Unit Price]]</f>
        <v>1078.7</v>
      </c>
      <c r="L6442" s="1">
        <v>73.111888888888899</v>
      </c>
    </row>
    <row r="6443" spans="1:12">
      <c r="A6443" t="s">
        <v>6466</v>
      </c>
      <c r="B6443" s="2">
        <v>42371</v>
      </c>
      <c r="C6443">
        <v>17</v>
      </c>
      <c r="D6443" t="s">
        <v>4</v>
      </c>
      <c r="E6443" t="s">
        <v>8168</v>
      </c>
      <c r="F6443" t="s">
        <v>8025</v>
      </c>
      <c r="G6443">
        <v>49</v>
      </c>
      <c r="H6443">
        <v>7</v>
      </c>
      <c r="I6443">
        <v>1</v>
      </c>
      <c r="J6443" s="1">
        <v>209.1888888888889</v>
      </c>
      <c r="K6443" s="1">
        <f>Sales_Data[[#This Row],[Order Quantity]]*Sales_Data[[#This Row],[Unit Price]]</f>
        <v>209.1888888888889</v>
      </c>
      <c r="L6443" s="1">
        <v>165.25922222222223</v>
      </c>
    </row>
    <row r="6444" spans="1:12">
      <c r="A6444" t="s">
        <v>6467</v>
      </c>
      <c r="B6444" s="2">
        <v>42371</v>
      </c>
      <c r="C6444">
        <v>12</v>
      </c>
      <c r="D6444" t="s">
        <v>2</v>
      </c>
      <c r="E6444" t="s">
        <v>8168</v>
      </c>
      <c r="F6444" t="s">
        <v>8026</v>
      </c>
      <c r="G6444">
        <v>33</v>
      </c>
      <c r="H6444">
        <v>5</v>
      </c>
      <c r="I6444">
        <v>3</v>
      </c>
      <c r="J6444" s="1">
        <v>84.12222222222222</v>
      </c>
      <c r="K6444" s="1">
        <f>Sales_Data[[#This Row],[Order Quantity]]*Sales_Data[[#This Row],[Unit Price]]</f>
        <v>252.36666666666667</v>
      </c>
      <c r="L6444" s="1">
        <v>55.520666666666671</v>
      </c>
    </row>
    <row r="6445" spans="1:12">
      <c r="A6445" t="s">
        <v>6468</v>
      </c>
      <c r="B6445" s="2">
        <v>42371</v>
      </c>
      <c r="C6445">
        <v>5</v>
      </c>
      <c r="D6445" t="s">
        <v>2</v>
      </c>
      <c r="E6445" t="s">
        <v>8168</v>
      </c>
      <c r="F6445" t="s">
        <v>8027</v>
      </c>
      <c r="G6445">
        <v>13</v>
      </c>
      <c r="H6445">
        <v>2</v>
      </c>
      <c r="I6445">
        <v>5</v>
      </c>
      <c r="J6445" s="1">
        <v>573.22222222222217</v>
      </c>
      <c r="K6445" s="1">
        <f>Sales_Data[[#This Row],[Order Quantity]]*Sales_Data[[#This Row],[Unit Price]]</f>
        <v>2866.1111111111109</v>
      </c>
      <c r="L6445" s="1">
        <v>309.54000000000002</v>
      </c>
    </row>
    <row r="6446" spans="1:12">
      <c r="A6446" t="s">
        <v>6469</v>
      </c>
      <c r="B6446" s="2">
        <v>42371</v>
      </c>
      <c r="C6446">
        <v>10</v>
      </c>
      <c r="D6446" t="s">
        <v>3</v>
      </c>
      <c r="E6446" t="s">
        <v>8168</v>
      </c>
      <c r="F6446" t="s">
        <v>8026</v>
      </c>
      <c r="G6446">
        <v>29</v>
      </c>
      <c r="H6446">
        <v>4</v>
      </c>
      <c r="I6446">
        <v>9</v>
      </c>
      <c r="J6446" s="1">
        <v>437.73333333333335</v>
      </c>
      <c r="K6446" s="1">
        <f>Sales_Data[[#This Row],[Order Quantity]]*Sales_Data[[#This Row],[Unit Price]]</f>
        <v>3939.6000000000004</v>
      </c>
      <c r="L6446" s="1">
        <v>231.99866666666671</v>
      </c>
    </row>
    <row r="6447" spans="1:12">
      <c r="A6447" t="s">
        <v>6470</v>
      </c>
      <c r="B6447" s="2">
        <v>42371</v>
      </c>
      <c r="C6447">
        <v>16</v>
      </c>
      <c r="D6447" t="s">
        <v>4</v>
      </c>
      <c r="E6447" t="s">
        <v>8168</v>
      </c>
      <c r="F6447" t="s">
        <v>8025</v>
      </c>
      <c r="G6447">
        <v>46</v>
      </c>
      <c r="H6447">
        <v>7</v>
      </c>
      <c r="I6447">
        <v>1</v>
      </c>
      <c r="J6447" s="1">
        <v>270.97777777777782</v>
      </c>
      <c r="K6447" s="1">
        <f>Sales_Data[[#This Row],[Order Quantity]]*Sales_Data[[#This Row],[Unit Price]]</f>
        <v>270.97777777777782</v>
      </c>
      <c r="L6447" s="1">
        <v>108.39111111111112</v>
      </c>
    </row>
    <row r="6448" spans="1:12">
      <c r="A6448" t="s">
        <v>6471</v>
      </c>
      <c r="B6448" s="2">
        <v>42372</v>
      </c>
      <c r="C6448">
        <v>14</v>
      </c>
      <c r="D6448" t="s">
        <v>2</v>
      </c>
      <c r="E6448" t="s">
        <v>8168</v>
      </c>
      <c r="F6448" t="s">
        <v>8026</v>
      </c>
      <c r="G6448">
        <v>39</v>
      </c>
      <c r="H6448">
        <v>6</v>
      </c>
      <c r="I6448">
        <v>3</v>
      </c>
      <c r="J6448" s="1">
        <v>116.87777777777779</v>
      </c>
      <c r="K6448" s="1">
        <f>Sales_Data[[#This Row],[Order Quantity]]*Sales_Data[[#This Row],[Unit Price]]</f>
        <v>350.63333333333338</v>
      </c>
      <c r="L6448" s="1">
        <v>61.945222222222228</v>
      </c>
    </row>
    <row r="6449" spans="1:12">
      <c r="A6449" t="s">
        <v>6472</v>
      </c>
      <c r="B6449" s="2">
        <v>42372</v>
      </c>
      <c r="C6449">
        <v>4</v>
      </c>
      <c r="D6449" t="s">
        <v>2</v>
      </c>
      <c r="E6449" t="s">
        <v>8168</v>
      </c>
      <c r="F6449" t="s">
        <v>8027</v>
      </c>
      <c r="G6449">
        <v>12</v>
      </c>
      <c r="H6449">
        <v>2</v>
      </c>
      <c r="I6449">
        <v>5</v>
      </c>
      <c r="J6449" s="1">
        <v>20.100000000000001</v>
      </c>
      <c r="K6449" s="1">
        <f>Sales_Data[[#This Row],[Order Quantity]]*Sales_Data[[#This Row],[Unit Price]]</f>
        <v>100.5</v>
      </c>
      <c r="L6449" s="1">
        <v>16.481999999999999</v>
      </c>
    </row>
    <row r="6450" spans="1:12">
      <c r="A6450" t="s">
        <v>6473</v>
      </c>
      <c r="B6450" s="2">
        <v>42372</v>
      </c>
      <c r="C6450">
        <v>18</v>
      </c>
      <c r="D6450" t="s">
        <v>4</v>
      </c>
      <c r="E6450" t="s">
        <v>8168</v>
      </c>
      <c r="F6450" t="s">
        <v>8025</v>
      </c>
      <c r="G6450">
        <v>51</v>
      </c>
      <c r="H6450">
        <v>8</v>
      </c>
      <c r="I6450">
        <v>8</v>
      </c>
      <c r="J6450" s="1">
        <v>640.22222222222217</v>
      </c>
      <c r="K6450" s="1">
        <f>Sales_Data[[#This Row],[Order Quantity]]*Sales_Data[[#This Row],[Unit Price]]</f>
        <v>5121.7777777777774</v>
      </c>
      <c r="L6450" s="1">
        <v>390.5355555555555</v>
      </c>
    </row>
    <row r="6451" spans="1:12">
      <c r="A6451" t="s">
        <v>6474</v>
      </c>
      <c r="B6451" s="2">
        <v>42373</v>
      </c>
      <c r="C6451">
        <v>20</v>
      </c>
      <c r="D6451" t="s">
        <v>4</v>
      </c>
      <c r="E6451" t="s">
        <v>8168</v>
      </c>
      <c r="F6451" t="s">
        <v>8028</v>
      </c>
      <c r="G6451">
        <v>57</v>
      </c>
      <c r="H6451">
        <v>8</v>
      </c>
      <c r="I6451">
        <v>1</v>
      </c>
      <c r="J6451" s="1">
        <v>262.78888888888889</v>
      </c>
      <c r="K6451" s="1">
        <f>Sales_Data[[#This Row],[Order Quantity]]*Sales_Data[[#This Row],[Unit Price]]</f>
        <v>262.78888888888889</v>
      </c>
      <c r="L6451" s="1">
        <v>189.20799999999997</v>
      </c>
    </row>
    <row r="6452" spans="1:12">
      <c r="A6452" t="s">
        <v>6475</v>
      </c>
      <c r="B6452" s="2">
        <v>42373</v>
      </c>
      <c r="C6452">
        <v>9</v>
      </c>
      <c r="D6452" t="s">
        <v>3</v>
      </c>
      <c r="E6452" t="s">
        <v>8168</v>
      </c>
      <c r="F6452" t="s">
        <v>8027</v>
      </c>
      <c r="G6452">
        <v>24</v>
      </c>
      <c r="H6452">
        <v>4</v>
      </c>
      <c r="I6452">
        <v>4</v>
      </c>
      <c r="J6452" s="1">
        <v>122.83333333333333</v>
      </c>
      <c r="K6452" s="1">
        <f>Sales_Data[[#This Row],[Order Quantity]]*Sales_Data[[#This Row],[Unit Price]]</f>
        <v>491.33333333333331</v>
      </c>
      <c r="L6452" s="1">
        <v>98.26666666666668</v>
      </c>
    </row>
    <row r="6453" spans="1:12">
      <c r="A6453" t="s">
        <v>6476</v>
      </c>
      <c r="B6453" s="2">
        <v>42373</v>
      </c>
      <c r="C6453">
        <v>8</v>
      </c>
      <c r="D6453" t="s">
        <v>4</v>
      </c>
      <c r="E6453" t="s">
        <v>8168</v>
      </c>
      <c r="F6453" t="s">
        <v>8027</v>
      </c>
      <c r="G6453">
        <v>22</v>
      </c>
      <c r="H6453">
        <v>4</v>
      </c>
      <c r="I6453">
        <v>3</v>
      </c>
      <c r="J6453" s="1">
        <v>680.42222222222222</v>
      </c>
      <c r="K6453" s="1">
        <f>Sales_Data[[#This Row],[Order Quantity]]*Sales_Data[[#This Row],[Unit Price]]</f>
        <v>2041.2666666666667</v>
      </c>
      <c r="L6453" s="1">
        <v>367.42800000000005</v>
      </c>
    </row>
    <row r="6454" spans="1:12">
      <c r="A6454" t="s">
        <v>6477</v>
      </c>
      <c r="B6454" s="2">
        <v>42373</v>
      </c>
      <c r="C6454">
        <v>7</v>
      </c>
      <c r="D6454" t="s">
        <v>2</v>
      </c>
      <c r="E6454" t="s">
        <v>8168</v>
      </c>
      <c r="F6454" t="s">
        <v>8027</v>
      </c>
      <c r="G6454">
        <v>20</v>
      </c>
      <c r="H6454">
        <v>3</v>
      </c>
      <c r="I6454">
        <v>8</v>
      </c>
      <c r="J6454" s="1">
        <v>110.92222222222223</v>
      </c>
      <c r="K6454" s="1">
        <f>Sales_Data[[#This Row],[Order Quantity]]*Sales_Data[[#This Row],[Unit Price]]</f>
        <v>887.37777777777785</v>
      </c>
      <c r="L6454" s="1">
        <v>52.13344444444445</v>
      </c>
    </row>
    <row r="6455" spans="1:12">
      <c r="A6455" t="s">
        <v>6478</v>
      </c>
      <c r="B6455" s="2">
        <v>42373</v>
      </c>
      <c r="C6455">
        <v>17</v>
      </c>
      <c r="D6455" t="s">
        <v>4</v>
      </c>
      <c r="E6455" t="s">
        <v>8168</v>
      </c>
      <c r="F6455" t="s">
        <v>8025</v>
      </c>
      <c r="G6455">
        <v>47</v>
      </c>
      <c r="H6455">
        <v>7</v>
      </c>
      <c r="I6455">
        <v>6</v>
      </c>
      <c r="J6455" s="1">
        <v>247.15555555555557</v>
      </c>
      <c r="K6455" s="1">
        <f>Sales_Data[[#This Row],[Order Quantity]]*Sales_Data[[#This Row],[Unit Price]]</f>
        <v>1482.9333333333334</v>
      </c>
      <c r="L6455" s="1">
        <v>140.87866666666665</v>
      </c>
    </row>
    <row r="6456" spans="1:12">
      <c r="A6456" t="s">
        <v>6479</v>
      </c>
      <c r="B6456" s="2">
        <v>42373</v>
      </c>
      <c r="C6456">
        <v>12</v>
      </c>
      <c r="D6456" t="s">
        <v>2</v>
      </c>
      <c r="E6456" t="s">
        <v>8168</v>
      </c>
      <c r="F6456" t="s">
        <v>8026</v>
      </c>
      <c r="G6456">
        <v>33</v>
      </c>
      <c r="H6456">
        <v>5</v>
      </c>
      <c r="I6456">
        <v>7</v>
      </c>
      <c r="J6456" s="1">
        <v>437.73333333333335</v>
      </c>
      <c r="K6456" s="1">
        <f>Sales_Data[[#This Row],[Order Quantity]]*Sales_Data[[#This Row],[Unit Price]]</f>
        <v>3064.1333333333332</v>
      </c>
      <c r="L6456" s="1">
        <v>363.31866666666667</v>
      </c>
    </row>
    <row r="6457" spans="1:12">
      <c r="A6457" t="s">
        <v>6480</v>
      </c>
      <c r="B6457" s="2">
        <v>42374</v>
      </c>
      <c r="C6457">
        <v>5</v>
      </c>
      <c r="D6457" t="s">
        <v>3</v>
      </c>
      <c r="E6457" t="s">
        <v>8168</v>
      </c>
      <c r="F6457" t="s">
        <v>8027</v>
      </c>
      <c r="G6457">
        <v>13</v>
      </c>
      <c r="H6457">
        <v>2</v>
      </c>
      <c r="I6457">
        <v>5</v>
      </c>
      <c r="J6457" s="1">
        <v>96.777777777777771</v>
      </c>
      <c r="K6457" s="1">
        <f>Sales_Data[[#This Row],[Order Quantity]]*Sales_Data[[#This Row],[Unit Price]]</f>
        <v>483.88888888888886</v>
      </c>
      <c r="L6457" s="1">
        <v>46.453333333333333</v>
      </c>
    </row>
    <row r="6458" spans="1:12">
      <c r="A6458" t="s">
        <v>6481</v>
      </c>
      <c r="B6458" s="2">
        <v>42374</v>
      </c>
      <c r="C6458">
        <v>2</v>
      </c>
      <c r="D6458" t="s">
        <v>2</v>
      </c>
      <c r="E6458" t="s">
        <v>8168</v>
      </c>
      <c r="F6458" t="s">
        <v>8027</v>
      </c>
      <c r="G6458">
        <v>5</v>
      </c>
      <c r="H6458">
        <v>1</v>
      </c>
      <c r="I6458">
        <v>2</v>
      </c>
      <c r="J6458" s="1">
        <v>90.822222222222223</v>
      </c>
      <c r="K6458" s="1">
        <f>Sales_Data[[#This Row],[Order Quantity]]*Sales_Data[[#This Row],[Unit Price]]</f>
        <v>181.64444444444445</v>
      </c>
      <c r="L6458" s="1">
        <v>57.217999999999996</v>
      </c>
    </row>
    <row r="6459" spans="1:12">
      <c r="A6459" t="s">
        <v>6482</v>
      </c>
      <c r="B6459" s="2">
        <v>42374</v>
      </c>
      <c r="C6459">
        <v>19</v>
      </c>
      <c r="D6459" t="s">
        <v>2</v>
      </c>
      <c r="E6459" t="s">
        <v>8168</v>
      </c>
      <c r="F6459" t="s">
        <v>8028</v>
      </c>
      <c r="G6459">
        <v>55</v>
      </c>
      <c r="H6459">
        <v>8</v>
      </c>
      <c r="I6459">
        <v>2</v>
      </c>
      <c r="J6459" s="1">
        <v>125.8111111111111</v>
      </c>
      <c r="K6459" s="1">
        <f>Sales_Data[[#This Row],[Order Quantity]]*Sales_Data[[#This Row],[Unit Price]]</f>
        <v>251.62222222222221</v>
      </c>
      <c r="L6459" s="1">
        <v>86.809666666666658</v>
      </c>
    </row>
    <row r="6460" spans="1:12">
      <c r="A6460" t="s">
        <v>6483</v>
      </c>
      <c r="B6460" s="2">
        <v>42374</v>
      </c>
      <c r="C6460">
        <v>5</v>
      </c>
      <c r="D6460" t="s">
        <v>4</v>
      </c>
      <c r="E6460" t="s">
        <v>8168</v>
      </c>
      <c r="F6460" t="s">
        <v>8027</v>
      </c>
      <c r="G6460">
        <v>13</v>
      </c>
      <c r="H6460">
        <v>2</v>
      </c>
      <c r="I6460">
        <v>9</v>
      </c>
      <c r="J6460" s="1">
        <v>124.32222222222224</v>
      </c>
      <c r="K6460" s="1">
        <f>Sales_Data[[#This Row],[Order Quantity]]*Sales_Data[[#This Row],[Unit Price]]</f>
        <v>1118.9000000000001</v>
      </c>
      <c r="L6460" s="1">
        <v>68.37722222222223</v>
      </c>
    </row>
    <row r="6461" spans="1:12">
      <c r="A6461" t="s">
        <v>6484</v>
      </c>
      <c r="B6461" s="2">
        <v>42374</v>
      </c>
      <c r="C6461">
        <v>7</v>
      </c>
      <c r="D6461" t="s">
        <v>4</v>
      </c>
      <c r="E6461" t="s">
        <v>8168</v>
      </c>
      <c r="F6461" t="s">
        <v>8027</v>
      </c>
      <c r="G6461">
        <v>19</v>
      </c>
      <c r="H6461">
        <v>3</v>
      </c>
      <c r="I6461">
        <v>8</v>
      </c>
      <c r="J6461" s="1">
        <v>101.24444444444445</v>
      </c>
      <c r="K6461" s="1">
        <f>Sales_Data[[#This Row],[Order Quantity]]*Sales_Data[[#This Row],[Unit Price]]</f>
        <v>809.95555555555563</v>
      </c>
      <c r="L6461" s="1">
        <v>70.871111111111119</v>
      </c>
    </row>
    <row r="6462" spans="1:12">
      <c r="A6462" t="s">
        <v>6485</v>
      </c>
      <c r="B6462" s="2">
        <v>42374</v>
      </c>
      <c r="C6462">
        <v>18</v>
      </c>
      <c r="D6462" t="s">
        <v>2</v>
      </c>
      <c r="E6462" t="s">
        <v>8168</v>
      </c>
      <c r="F6462" t="s">
        <v>8025</v>
      </c>
      <c r="G6462">
        <v>52</v>
      </c>
      <c r="H6462">
        <v>8</v>
      </c>
      <c r="I6462">
        <v>8</v>
      </c>
      <c r="J6462" s="1">
        <v>111.66666666666667</v>
      </c>
      <c r="K6462" s="1">
        <f>Sales_Data[[#This Row],[Order Quantity]]*Sales_Data[[#This Row],[Unit Price]]</f>
        <v>893.33333333333337</v>
      </c>
      <c r="L6462" s="1">
        <v>68.11666666666666</v>
      </c>
    </row>
    <row r="6463" spans="1:12">
      <c r="A6463" t="s">
        <v>6486</v>
      </c>
      <c r="B6463" s="2">
        <v>42375</v>
      </c>
      <c r="C6463">
        <v>9</v>
      </c>
      <c r="D6463" t="s">
        <v>4</v>
      </c>
      <c r="E6463" t="s">
        <v>8168</v>
      </c>
      <c r="F6463" t="s">
        <v>8027</v>
      </c>
      <c r="G6463">
        <v>26</v>
      </c>
      <c r="H6463">
        <v>4</v>
      </c>
      <c r="I6463">
        <v>5</v>
      </c>
      <c r="J6463" s="1">
        <v>427.31111111111113</v>
      </c>
      <c r="K6463" s="1">
        <f>Sales_Data[[#This Row],[Order Quantity]]*Sales_Data[[#This Row],[Unit Price]]</f>
        <v>2136.5555555555557</v>
      </c>
      <c r="L6463" s="1">
        <v>329.02955555555559</v>
      </c>
    </row>
    <row r="6464" spans="1:12">
      <c r="A6464" t="s">
        <v>6487</v>
      </c>
      <c r="B6464" s="2">
        <v>42375</v>
      </c>
      <c r="C6464">
        <v>6</v>
      </c>
      <c r="D6464" t="s">
        <v>4</v>
      </c>
      <c r="E6464" t="s">
        <v>8168</v>
      </c>
      <c r="F6464" t="s">
        <v>8027</v>
      </c>
      <c r="G6464">
        <v>17</v>
      </c>
      <c r="H6464">
        <v>3</v>
      </c>
      <c r="I6464">
        <v>7</v>
      </c>
      <c r="J6464" s="1">
        <v>285.86666666666667</v>
      </c>
      <c r="K6464" s="1">
        <f>Sales_Data[[#This Row],[Order Quantity]]*Sales_Data[[#This Row],[Unit Price]]</f>
        <v>2001.0666666666666</v>
      </c>
      <c r="L6464" s="1">
        <v>117.20533333333333</v>
      </c>
    </row>
    <row r="6465" spans="1:12">
      <c r="A6465" t="s">
        <v>6488</v>
      </c>
      <c r="B6465" s="2">
        <v>42375</v>
      </c>
      <c r="C6465">
        <v>15</v>
      </c>
      <c r="D6465" t="s">
        <v>4</v>
      </c>
      <c r="E6465" t="s">
        <v>8168</v>
      </c>
      <c r="F6465" t="s">
        <v>8025</v>
      </c>
      <c r="G6465">
        <v>42</v>
      </c>
      <c r="H6465">
        <v>6</v>
      </c>
      <c r="I6465">
        <v>8</v>
      </c>
      <c r="J6465" s="1">
        <v>291.82222222222225</v>
      </c>
      <c r="K6465" s="1">
        <f>Sales_Data[[#This Row],[Order Quantity]]*Sales_Data[[#This Row],[Unit Price]]</f>
        <v>2334.577777777778</v>
      </c>
      <c r="L6465" s="1">
        <v>148.82933333333335</v>
      </c>
    </row>
    <row r="6466" spans="1:12">
      <c r="A6466" t="s">
        <v>6489</v>
      </c>
      <c r="B6466" s="2">
        <v>42375</v>
      </c>
      <c r="C6466">
        <v>5</v>
      </c>
      <c r="D6466" t="s">
        <v>2</v>
      </c>
      <c r="E6466" t="s">
        <v>8168</v>
      </c>
      <c r="F6466" t="s">
        <v>8027</v>
      </c>
      <c r="G6466">
        <v>14</v>
      </c>
      <c r="H6466">
        <v>2</v>
      </c>
      <c r="I6466">
        <v>7</v>
      </c>
      <c r="J6466" s="1">
        <v>436.24444444444447</v>
      </c>
      <c r="K6466" s="1">
        <f>Sales_Data[[#This Row],[Order Quantity]]*Sales_Data[[#This Row],[Unit Price]]</f>
        <v>3053.7111111111112</v>
      </c>
      <c r="L6466" s="1">
        <v>348.9955555555556</v>
      </c>
    </row>
    <row r="6467" spans="1:12">
      <c r="A6467" t="s">
        <v>6490</v>
      </c>
      <c r="B6467" s="2">
        <v>42375</v>
      </c>
      <c r="C6467">
        <v>3</v>
      </c>
      <c r="D6467" t="s">
        <v>4</v>
      </c>
      <c r="E6467" t="s">
        <v>8168</v>
      </c>
      <c r="F6467" t="s">
        <v>8027</v>
      </c>
      <c r="G6467">
        <v>7</v>
      </c>
      <c r="H6467">
        <v>1</v>
      </c>
      <c r="I6467">
        <v>8</v>
      </c>
      <c r="J6467" s="1">
        <v>21.588888888888889</v>
      </c>
      <c r="K6467" s="1">
        <f>Sales_Data[[#This Row],[Order Quantity]]*Sales_Data[[#This Row],[Unit Price]]</f>
        <v>172.71111111111111</v>
      </c>
      <c r="L6467" s="1">
        <v>11.442111111111112</v>
      </c>
    </row>
    <row r="6468" spans="1:12">
      <c r="A6468" t="s">
        <v>6491</v>
      </c>
      <c r="B6468" s="2">
        <v>42375</v>
      </c>
      <c r="C6468">
        <v>8</v>
      </c>
      <c r="D6468" t="s">
        <v>2</v>
      </c>
      <c r="E6468" t="s">
        <v>8168</v>
      </c>
      <c r="F6468" t="s">
        <v>8027</v>
      </c>
      <c r="G6468">
        <v>22</v>
      </c>
      <c r="H6468">
        <v>4</v>
      </c>
      <c r="I6468">
        <v>7</v>
      </c>
      <c r="J6468" s="1">
        <v>127.30000000000001</v>
      </c>
      <c r="K6468" s="1">
        <f>Sales_Data[[#This Row],[Order Quantity]]*Sales_Data[[#This Row],[Unit Price]]</f>
        <v>891.10000000000014</v>
      </c>
      <c r="L6468" s="1">
        <v>84.018000000000001</v>
      </c>
    </row>
    <row r="6469" spans="1:12">
      <c r="A6469" t="s">
        <v>6492</v>
      </c>
      <c r="B6469" s="2">
        <v>42375</v>
      </c>
      <c r="C6469">
        <v>7</v>
      </c>
      <c r="D6469" t="s">
        <v>4</v>
      </c>
      <c r="E6469" t="s">
        <v>8168</v>
      </c>
      <c r="F6469" t="s">
        <v>8027</v>
      </c>
      <c r="G6469">
        <v>20</v>
      </c>
      <c r="H6469">
        <v>3</v>
      </c>
      <c r="I6469">
        <v>4</v>
      </c>
      <c r="J6469" s="1">
        <v>26.055555555555557</v>
      </c>
      <c r="K6469" s="1">
        <f>Sales_Data[[#This Row],[Order Quantity]]*Sales_Data[[#This Row],[Unit Price]]</f>
        <v>104.22222222222223</v>
      </c>
      <c r="L6469" s="1">
        <v>21.626111111111111</v>
      </c>
    </row>
    <row r="6470" spans="1:12">
      <c r="A6470" t="s">
        <v>6493</v>
      </c>
      <c r="B6470" s="2">
        <v>42376</v>
      </c>
      <c r="C6470">
        <v>17</v>
      </c>
      <c r="D6470" t="s">
        <v>3</v>
      </c>
      <c r="E6470" t="s">
        <v>8168</v>
      </c>
      <c r="F6470" t="s">
        <v>8025</v>
      </c>
      <c r="G6470">
        <v>48</v>
      </c>
      <c r="H6470">
        <v>7</v>
      </c>
      <c r="I6470">
        <v>3</v>
      </c>
      <c r="J6470" s="1">
        <v>98.266666666666666</v>
      </c>
      <c r="K6470" s="1">
        <f>Sales_Data[[#This Row],[Order Quantity]]*Sales_Data[[#This Row],[Unit Price]]</f>
        <v>294.8</v>
      </c>
      <c r="L6470" s="1">
        <v>39.306666666666665</v>
      </c>
    </row>
    <row r="6471" spans="1:12">
      <c r="A6471" t="s">
        <v>6494</v>
      </c>
      <c r="B6471" s="2">
        <v>42376</v>
      </c>
      <c r="C6471">
        <v>4</v>
      </c>
      <c r="D6471" t="s">
        <v>4</v>
      </c>
      <c r="E6471" t="s">
        <v>8168</v>
      </c>
      <c r="F6471" t="s">
        <v>8027</v>
      </c>
      <c r="G6471">
        <v>11</v>
      </c>
      <c r="H6471">
        <v>2</v>
      </c>
      <c r="I6471">
        <v>4</v>
      </c>
      <c r="J6471" s="1">
        <v>125.8111111111111</v>
      </c>
      <c r="K6471" s="1">
        <f>Sales_Data[[#This Row],[Order Quantity]]*Sales_Data[[#This Row],[Unit Price]]</f>
        <v>503.24444444444441</v>
      </c>
      <c r="L6471" s="1">
        <v>79.260999999999996</v>
      </c>
    </row>
    <row r="6472" spans="1:12">
      <c r="A6472" t="s">
        <v>6495</v>
      </c>
      <c r="B6472" s="2">
        <v>42376</v>
      </c>
      <c r="C6472">
        <v>18</v>
      </c>
      <c r="D6472" t="s">
        <v>2</v>
      </c>
      <c r="E6472" t="s">
        <v>8168</v>
      </c>
      <c r="F6472" t="s">
        <v>8025</v>
      </c>
      <c r="G6472">
        <v>53</v>
      </c>
      <c r="H6472">
        <v>8</v>
      </c>
      <c r="I6472">
        <v>8</v>
      </c>
      <c r="J6472" s="1">
        <v>441.45555555555552</v>
      </c>
      <c r="K6472" s="1">
        <f>Sales_Data[[#This Row],[Order Quantity]]*Sales_Data[[#This Row],[Unit Price]]</f>
        <v>3531.6444444444442</v>
      </c>
      <c r="L6472" s="1">
        <v>269.28788888888886</v>
      </c>
    </row>
    <row r="6473" spans="1:12">
      <c r="A6473" t="s">
        <v>6496</v>
      </c>
      <c r="B6473" s="2">
        <v>42377</v>
      </c>
      <c r="C6473">
        <v>18</v>
      </c>
      <c r="D6473" t="s">
        <v>3</v>
      </c>
      <c r="E6473" t="s">
        <v>8168</v>
      </c>
      <c r="F6473" t="s">
        <v>8025</v>
      </c>
      <c r="G6473">
        <v>50</v>
      </c>
      <c r="H6473">
        <v>7</v>
      </c>
      <c r="I6473">
        <v>9</v>
      </c>
      <c r="J6473" s="1">
        <v>107.94444444444444</v>
      </c>
      <c r="K6473" s="1">
        <f>Sales_Data[[#This Row],[Order Quantity]]*Sales_Data[[#This Row],[Unit Price]]</f>
        <v>971.5</v>
      </c>
      <c r="L6473" s="1">
        <v>84.196666666666658</v>
      </c>
    </row>
    <row r="6474" spans="1:12">
      <c r="A6474" t="s">
        <v>6497</v>
      </c>
      <c r="B6474" s="2">
        <v>42377</v>
      </c>
      <c r="C6474">
        <v>6</v>
      </c>
      <c r="D6474" t="s">
        <v>4</v>
      </c>
      <c r="E6474" t="s">
        <v>8168</v>
      </c>
      <c r="F6474" t="s">
        <v>8027</v>
      </c>
      <c r="G6474">
        <v>15</v>
      </c>
      <c r="H6474">
        <v>3</v>
      </c>
      <c r="I6474">
        <v>9</v>
      </c>
      <c r="J6474" s="1">
        <v>270.23333333333335</v>
      </c>
      <c r="K6474" s="1">
        <f>Sales_Data[[#This Row],[Order Quantity]]*Sales_Data[[#This Row],[Unit Price]]</f>
        <v>2432.1000000000004</v>
      </c>
      <c r="L6474" s="1">
        <v>229.69833333333332</v>
      </c>
    </row>
    <row r="6475" spans="1:12">
      <c r="A6475" t="s">
        <v>6498</v>
      </c>
      <c r="B6475" s="2">
        <v>42377</v>
      </c>
      <c r="C6475">
        <v>4</v>
      </c>
      <c r="D6475" t="s">
        <v>4</v>
      </c>
      <c r="E6475" t="s">
        <v>8168</v>
      </c>
      <c r="F6475" t="s">
        <v>8027</v>
      </c>
      <c r="G6475">
        <v>10</v>
      </c>
      <c r="H6475">
        <v>2</v>
      </c>
      <c r="I6475">
        <v>8</v>
      </c>
      <c r="J6475" s="1">
        <v>386.36666666666667</v>
      </c>
      <c r="K6475" s="1">
        <f>Sales_Data[[#This Row],[Order Quantity]]*Sales_Data[[#This Row],[Unit Price]]</f>
        <v>3090.9333333333334</v>
      </c>
      <c r="L6475" s="1">
        <v>154.54666666666668</v>
      </c>
    </row>
    <row r="6476" spans="1:12">
      <c r="A6476" t="s">
        <v>6499</v>
      </c>
      <c r="B6476" s="2">
        <v>42377</v>
      </c>
      <c r="C6476">
        <v>7</v>
      </c>
      <c r="D6476" t="s">
        <v>4</v>
      </c>
      <c r="E6476" t="s">
        <v>8168</v>
      </c>
      <c r="F6476" t="s">
        <v>8027</v>
      </c>
      <c r="G6476">
        <v>19</v>
      </c>
      <c r="H6476">
        <v>3</v>
      </c>
      <c r="I6476">
        <v>1</v>
      </c>
      <c r="J6476" s="1">
        <v>297.77777777777777</v>
      </c>
      <c r="K6476" s="1">
        <f>Sales_Data[[#This Row],[Order Quantity]]*Sales_Data[[#This Row],[Unit Price]]</f>
        <v>297.77777777777777</v>
      </c>
      <c r="L6476" s="1">
        <v>250.13333333333333</v>
      </c>
    </row>
    <row r="6477" spans="1:12">
      <c r="A6477" t="s">
        <v>6500</v>
      </c>
      <c r="B6477" s="2">
        <v>42377</v>
      </c>
      <c r="C6477">
        <v>13</v>
      </c>
      <c r="D6477" t="s">
        <v>4</v>
      </c>
      <c r="E6477" t="s">
        <v>8168</v>
      </c>
      <c r="F6477" t="s">
        <v>8026</v>
      </c>
      <c r="G6477">
        <v>38</v>
      </c>
      <c r="H6477">
        <v>6</v>
      </c>
      <c r="I6477">
        <v>4</v>
      </c>
      <c r="J6477" s="1">
        <v>582.15555555555557</v>
      </c>
      <c r="K6477" s="1">
        <f>Sales_Data[[#This Row],[Order Quantity]]*Sales_Data[[#This Row],[Unit Price]]</f>
        <v>2328.6222222222223</v>
      </c>
      <c r="L6477" s="1">
        <v>401.68733333333336</v>
      </c>
    </row>
    <row r="6478" spans="1:12">
      <c r="A6478" t="s">
        <v>6501</v>
      </c>
      <c r="B6478" s="2">
        <v>42377</v>
      </c>
      <c r="C6478">
        <v>20</v>
      </c>
      <c r="D6478" t="s">
        <v>4</v>
      </c>
      <c r="E6478" t="s">
        <v>8168</v>
      </c>
      <c r="F6478" t="s">
        <v>8028</v>
      </c>
      <c r="G6478">
        <v>57</v>
      </c>
      <c r="H6478">
        <v>8</v>
      </c>
      <c r="I6478">
        <v>5</v>
      </c>
      <c r="J6478" s="1">
        <v>719.87777777777785</v>
      </c>
      <c r="K6478" s="1">
        <f>Sales_Data[[#This Row],[Order Quantity]]*Sales_Data[[#This Row],[Unit Price]]</f>
        <v>3599.3888888888891</v>
      </c>
      <c r="L6478" s="1">
        <v>575.90222222222235</v>
      </c>
    </row>
    <row r="6479" spans="1:12">
      <c r="A6479" t="s">
        <v>6502</v>
      </c>
      <c r="B6479" s="2">
        <v>42377</v>
      </c>
      <c r="C6479">
        <v>1</v>
      </c>
      <c r="D6479" t="s">
        <v>4</v>
      </c>
      <c r="E6479" t="s">
        <v>8168</v>
      </c>
      <c r="F6479" t="s">
        <v>8027</v>
      </c>
      <c r="G6479">
        <v>3</v>
      </c>
      <c r="H6479">
        <v>1</v>
      </c>
      <c r="I6479">
        <v>5</v>
      </c>
      <c r="J6479" s="1">
        <v>119.11111111111111</v>
      </c>
      <c r="K6479" s="1">
        <f>Sales_Data[[#This Row],[Order Quantity]]*Sales_Data[[#This Row],[Unit Price]]</f>
        <v>595.55555555555554</v>
      </c>
      <c r="L6479" s="1">
        <v>84.568888888888893</v>
      </c>
    </row>
    <row r="6480" spans="1:12">
      <c r="A6480" t="s">
        <v>6503</v>
      </c>
      <c r="B6480" s="2">
        <v>42378</v>
      </c>
      <c r="C6480">
        <v>17</v>
      </c>
      <c r="D6480" t="s">
        <v>3</v>
      </c>
      <c r="E6480" t="s">
        <v>8168</v>
      </c>
      <c r="F6480" t="s">
        <v>8025</v>
      </c>
      <c r="G6480">
        <v>47</v>
      </c>
      <c r="H6480">
        <v>7</v>
      </c>
      <c r="I6480">
        <v>3</v>
      </c>
      <c r="J6480" s="1">
        <v>253.11111111111111</v>
      </c>
      <c r="K6480" s="1">
        <f>Sales_Data[[#This Row],[Order Quantity]]*Sales_Data[[#This Row],[Unit Price]]</f>
        <v>759.33333333333337</v>
      </c>
      <c r="L6480" s="1">
        <v>116.43111111111112</v>
      </c>
    </row>
    <row r="6481" spans="1:12">
      <c r="A6481" t="s">
        <v>6504</v>
      </c>
      <c r="B6481" s="2">
        <v>42378</v>
      </c>
      <c r="C6481">
        <v>1</v>
      </c>
      <c r="D6481" t="s">
        <v>2</v>
      </c>
      <c r="E6481" t="s">
        <v>8168</v>
      </c>
      <c r="F6481" t="s">
        <v>8027</v>
      </c>
      <c r="G6481">
        <v>3</v>
      </c>
      <c r="H6481">
        <v>1</v>
      </c>
      <c r="I6481">
        <v>3</v>
      </c>
      <c r="J6481" s="1">
        <v>320.11111111111109</v>
      </c>
      <c r="K6481" s="1">
        <f>Sales_Data[[#This Row],[Order Quantity]]*Sales_Data[[#This Row],[Unit Price]]</f>
        <v>960.33333333333326</v>
      </c>
      <c r="L6481" s="1">
        <v>243.28444444444443</v>
      </c>
    </row>
    <row r="6482" spans="1:12">
      <c r="A6482" t="s">
        <v>6505</v>
      </c>
      <c r="B6482" s="2">
        <v>42378</v>
      </c>
      <c r="C6482">
        <v>10</v>
      </c>
      <c r="D6482" t="s">
        <v>4</v>
      </c>
      <c r="E6482" t="s">
        <v>8168</v>
      </c>
      <c r="F6482" t="s">
        <v>8026</v>
      </c>
      <c r="G6482">
        <v>29</v>
      </c>
      <c r="H6482">
        <v>4</v>
      </c>
      <c r="I6482">
        <v>8</v>
      </c>
      <c r="J6482" s="1">
        <v>101.98888888888888</v>
      </c>
      <c r="K6482" s="1">
        <f>Sales_Data[[#This Row],[Order Quantity]]*Sales_Data[[#This Row],[Unit Price]]</f>
        <v>815.91111111111104</v>
      </c>
      <c r="L6482" s="1">
        <v>74.451888888888888</v>
      </c>
    </row>
    <row r="6483" spans="1:12">
      <c r="A6483" t="s">
        <v>6506</v>
      </c>
      <c r="B6483" s="2">
        <v>42378</v>
      </c>
      <c r="C6483">
        <v>13</v>
      </c>
      <c r="D6483" t="s">
        <v>3</v>
      </c>
      <c r="E6483" t="s">
        <v>8168</v>
      </c>
      <c r="F6483" t="s">
        <v>8026</v>
      </c>
      <c r="G6483">
        <v>37</v>
      </c>
      <c r="H6483">
        <v>6</v>
      </c>
      <c r="I6483">
        <v>8</v>
      </c>
      <c r="J6483" s="1">
        <v>202.48888888888891</v>
      </c>
      <c r="K6483" s="1">
        <f>Sales_Data[[#This Row],[Order Quantity]]*Sales_Data[[#This Row],[Unit Price]]</f>
        <v>1619.9111111111113</v>
      </c>
      <c r="L6483" s="1">
        <v>121.49333333333334</v>
      </c>
    </row>
    <row r="6484" spans="1:12">
      <c r="A6484" t="s">
        <v>6507</v>
      </c>
      <c r="B6484" s="2">
        <v>42379</v>
      </c>
      <c r="C6484">
        <v>20</v>
      </c>
      <c r="D6484" t="s">
        <v>4</v>
      </c>
      <c r="E6484" t="s">
        <v>8168</v>
      </c>
      <c r="F6484" t="s">
        <v>8028</v>
      </c>
      <c r="G6484">
        <v>58</v>
      </c>
      <c r="H6484">
        <v>8</v>
      </c>
      <c r="I6484">
        <v>3</v>
      </c>
      <c r="J6484" s="1">
        <v>203.97777777777776</v>
      </c>
      <c r="K6484" s="1">
        <f>Sales_Data[[#This Row],[Order Quantity]]*Sales_Data[[#This Row],[Unit Price]]</f>
        <v>611.93333333333328</v>
      </c>
      <c r="L6484" s="1">
        <v>85.670666666666662</v>
      </c>
    </row>
    <row r="6485" spans="1:12">
      <c r="A6485" t="s">
        <v>6508</v>
      </c>
      <c r="B6485" s="2">
        <v>42379</v>
      </c>
      <c r="C6485">
        <v>19</v>
      </c>
      <c r="D6485" t="s">
        <v>2</v>
      </c>
      <c r="E6485" t="s">
        <v>8168</v>
      </c>
      <c r="F6485" t="s">
        <v>8028</v>
      </c>
      <c r="G6485">
        <v>54</v>
      </c>
      <c r="H6485">
        <v>8</v>
      </c>
      <c r="I6485">
        <v>5</v>
      </c>
      <c r="J6485" s="1">
        <v>309.68888888888893</v>
      </c>
      <c r="K6485" s="1">
        <f>Sales_Data[[#This Row],[Order Quantity]]*Sales_Data[[#This Row],[Unit Price]]</f>
        <v>1548.4444444444446</v>
      </c>
      <c r="L6485" s="1">
        <v>204.39466666666669</v>
      </c>
    </row>
    <row r="6486" spans="1:12">
      <c r="A6486" t="s">
        <v>6509</v>
      </c>
      <c r="B6486" s="2">
        <v>42379</v>
      </c>
      <c r="C6486">
        <v>16</v>
      </c>
      <c r="D6486" t="s">
        <v>4</v>
      </c>
      <c r="E6486" t="s">
        <v>8168</v>
      </c>
      <c r="F6486" t="s">
        <v>8025</v>
      </c>
      <c r="G6486">
        <v>46</v>
      </c>
      <c r="H6486">
        <v>7</v>
      </c>
      <c r="I6486">
        <v>7</v>
      </c>
      <c r="J6486" s="1">
        <v>289.5888888888889</v>
      </c>
      <c r="K6486" s="1">
        <f>Sales_Data[[#This Row],[Order Quantity]]*Sales_Data[[#This Row],[Unit Price]]</f>
        <v>2027.1222222222223</v>
      </c>
      <c r="L6486" s="1">
        <v>246.15055555555557</v>
      </c>
    </row>
    <row r="6487" spans="1:12">
      <c r="A6487" t="s">
        <v>6510</v>
      </c>
      <c r="B6487" s="2">
        <v>42379</v>
      </c>
      <c r="C6487">
        <v>4</v>
      </c>
      <c r="D6487" t="s">
        <v>2</v>
      </c>
      <c r="E6487" t="s">
        <v>8168</v>
      </c>
      <c r="F6487" t="s">
        <v>8027</v>
      </c>
      <c r="G6487">
        <v>11</v>
      </c>
      <c r="H6487">
        <v>2</v>
      </c>
      <c r="I6487">
        <v>9</v>
      </c>
      <c r="J6487" s="1">
        <v>113.90000000000002</v>
      </c>
      <c r="K6487" s="1">
        <f>Sales_Data[[#This Row],[Order Quantity]]*Sales_Data[[#This Row],[Unit Price]]</f>
        <v>1025.1000000000001</v>
      </c>
      <c r="L6487" s="1">
        <v>46.699000000000005</v>
      </c>
    </row>
    <row r="6488" spans="1:12">
      <c r="A6488" t="s">
        <v>6511</v>
      </c>
      <c r="B6488" s="2">
        <v>42379</v>
      </c>
      <c r="C6488">
        <v>3</v>
      </c>
      <c r="D6488" t="s">
        <v>2</v>
      </c>
      <c r="E6488" t="s">
        <v>8168</v>
      </c>
      <c r="F6488" t="s">
        <v>8027</v>
      </c>
      <c r="G6488">
        <v>8</v>
      </c>
      <c r="H6488">
        <v>2</v>
      </c>
      <c r="I6488">
        <v>6</v>
      </c>
      <c r="J6488" s="1">
        <v>21.588888888888889</v>
      </c>
      <c r="K6488" s="1">
        <f>Sales_Data[[#This Row],[Order Quantity]]*Sales_Data[[#This Row],[Unit Price]]</f>
        <v>129.53333333333333</v>
      </c>
      <c r="L6488" s="1">
        <v>12.305666666666665</v>
      </c>
    </row>
    <row r="6489" spans="1:12">
      <c r="A6489" t="s">
        <v>6512</v>
      </c>
      <c r="B6489" s="2">
        <v>42379</v>
      </c>
      <c r="C6489">
        <v>8</v>
      </c>
      <c r="D6489" t="s">
        <v>2</v>
      </c>
      <c r="E6489" t="s">
        <v>8168</v>
      </c>
      <c r="F6489" t="s">
        <v>8027</v>
      </c>
      <c r="G6489">
        <v>22</v>
      </c>
      <c r="H6489">
        <v>3</v>
      </c>
      <c r="I6489">
        <v>1</v>
      </c>
      <c r="J6489" s="1">
        <v>623.84444444444443</v>
      </c>
      <c r="K6489" s="1">
        <f>Sales_Data[[#This Row],[Order Quantity]]*Sales_Data[[#This Row],[Unit Price]]</f>
        <v>623.84444444444443</v>
      </c>
      <c r="L6489" s="1">
        <v>417.97577777777786</v>
      </c>
    </row>
    <row r="6490" spans="1:12">
      <c r="A6490" t="s">
        <v>6513</v>
      </c>
      <c r="B6490" s="2">
        <v>42379</v>
      </c>
      <c r="C6490">
        <v>3</v>
      </c>
      <c r="D6490" t="s">
        <v>4</v>
      </c>
      <c r="E6490" t="s">
        <v>8168</v>
      </c>
      <c r="F6490" t="s">
        <v>8027</v>
      </c>
      <c r="G6490">
        <v>8</v>
      </c>
      <c r="H6490">
        <v>2</v>
      </c>
      <c r="I6490">
        <v>3</v>
      </c>
      <c r="J6490" s="1">
        <v>336.48888888888888</v>
      </c>
      <c r="K6490" s="1">
        <f>Sales_Data[[#This Row],[Order Quantity]]*Sales_Data[[#This Row],[Unit Price]]</f>
        <v>1009.4666666666667</v>
      </c>
      <c r="L6490" s="1">
        <v>158.14977777777779</v>
      </c>
    </row>
    <row r="6491" spans="1:12">
      <c r="A6491" t="s">
        <v>6514</v>
      </c>
      <c r="B6491" s="2">
        <v>42379</v>
      </c>
      <c r="C6491">
        <v>8</v>
      </c>
      <c r="D6491" t="s">
        <v>4</v>
      </c>
      <c r="E6491" t="s">
        <v>8168</v>
      </c>
      <c r="F6491" t="s">
        <v>8027</v>
      </c>
      <c r="G6491">
        <v>21</v>
      </c>
      <c r="H6491">
        <v>3</v>
      </c>
      <c r="I6491">
        <v>7</v>
      </c>
      <c r="J6491" s="1">
        <v>21.588888888888889</v>
      </c>
      <c r="K6491" s="1">
        <f>Sales_Data[[#This Row],[Order Quantity]]*Sales_Data[[#This Row],[Unit Price]]</f>
        <v>151.12222222222221</v>
      </c>
      <c r="L6491" s="1">
        <v>9.0673333333333339</v>
      </c>
    </row>
    <row r="6492" spans="1:12">
      <c r="A6492" t="s">
        <v>6515</v>
      </c>
      <c r="B6492" s="2">
        <v>42379</v>
      </c>
      <c r="C6492">
        <v>7</v>
      </c>
      <c r="D6492" t="s">
        <v>2</v>
      </c>
      <c r="E6492" t="s">
        <v>8168</v>
      </c>
      <c r="F6492" t="s">
        <v>8027</v>
      </c>
      <c r="G6492">
        <v>21</v>
      </c>
      <c r="H6492">
        <v>3</v>
      </c>
      <c r="I6492">
        <v>1</v>
      </c>
      <c r="J6492" s="1">
        <v>260.55555555555554</v>
      </c>
      <c r="K6492" s="1">
        <f>Sales_Data[[#This Row],[Order Quantity]]*Sales_Data[[#This Row],[Unit Price]]</f>
        <v>260.55555555555554</v>
      </c>
      <c r="L6492" s="1">
        <v>114.64444444444445</v>
      </c>
    </row>
    <row r="6493" spans="1:12">
      <c r="A6493" t="s">
        <v>6516</v>
      </c>
      <c r="B6493" s="2">
        <v>42380</v>
      </c>
      <c r="C6493">
        <v>16</v>
      </c>
      <c r="D6493" t="s">
        <v>4</v>
      </c>
      <c r="E6493" t="s">
        <v>8168</v>
      </c>
      <c r="F6493" t="s">
        <v>8025</v>
      </c>
      <c r="G6493">
        <v>47</v>
      </c>
      <c r="H6493">
        <v>7</v>
      </c>
      <c r="I6493">
        <v>6</v>
      </c>
      <c r="J6493" s="1">
        <v>213.65555555555557</v>
      </c>
      <c r="K6493" s="1">
        <f>Sales_Data[[#This Row],[Order Quantity]]*Sales_Data[[#This Row],[Unit Price]]</f>
        <v>1281.9333333333334</v>
      </c>
      <c r="L6493" s="1">
        <v>134.60300000000001</v>
      </c>
    </row>
    <row r="6494" spans="1:12">
      <c r="A6494" t="s">
        <v>6517</v>
      </c>
      <c r="B6494" s="2">
        <v>42380</v>
      </c>
      <c r="C6494">
        <v>18</v>
      </c>
      <c r="D6494" t="s">
        <v>4</v>
      </c>
      <c r="E6494" t="s">
        <v>8168</v>
      </c>
      <c r="F6494" t="s">
        <v>8025</v>
      </c>
      <c r="G6494">
        <v>51</v>
      </c>
      <c r="H6494">
        <v>8</v>
      </c>
      <c r="I6494">
        <v>2</v>
      </c>
      <c r="J6494" s="1">
        <v>23.822222222222223</v>
      </c>
      <c r="K6494" s="1">
        <f>Sales_Data[[#This Row],[Order Quantity]]*Sales_Data[[#This Row],[Unit Price]]</f>
        <v>47.644444444444446</v>
      </c>
      <c r="L6494" s="1">
        <v>16.199111111111112</v>
      </c>
    </row>
    <row r="6495" spans="1:12">
      <c r="A6495" t="s">
        <v>6518</v>
      </c>
      <c r="B6495" s="2">
        <v>42380</v>
      </c>
      <c r="C6495">
        <v>6</v>
      </c>
      <c r="D6495" t="s">
        <v>2</v>
      </c>
      <c r="E6495" t="s">
        <v>8168</v>
      </c>
      <c r="F6495" t="s">
        <v>8027</v>
      </c>
      <c r="G6495">
        <v>17</v>
      </c>
      <c r="H6495">
        <v>3</v>
      </c>
      <c r="I6495">
        <v>7</v>
      </c>
      <c r="J6495" s="1">
        <v>427.31111111111113</v>
      </c>
      <c r="K6495" s="1">
        <f>Sales_Data[[#This Row],[Order Quantity]]*Sales_Data[[#This Row],[Unit Price]]</f>
        <v>2991.1777777777779</v>
      </c>
      <c r="L6495" s="1">
        <v>230.74800000000005</v>
      </c>
    </row>
    <row r="6496" spans="1:12">
      <c r="A6496" t="s">
        <v>6519</v>
      </c>
      <c r="B6496" s="2">
        <v>42380</v>
      </c>
      <c r="C6496">
        <v>6</v>
      </c>
      <c r="D6496" t="s">
        <v>4</v>
      </c>
      <c r="E6496" t="s">
        <v>8168</v>
      </c>
      <c r="F6496" t="s">
        <v>8027</v>
      </c>
      <c r="G6496">
        <v>16</v>
      </c>
      <c r="H6496">
        <v>3</v>
      </c>
      <c r="I6496">
        <v>1</v>
      </c>
      <c r="J6496" s="1">
        <v>116.13333333333334</v>
      </c>
      <c r="K6496" s="1">
        <f>Sales_Data[[#This Row],[Order Quantity]]*Sales_Data[[#This Row],[Unit Price]]</f>
        <v>116.13333333333334</v>
      </c>
      <c r="L6496" s="1">
        <v>72.00266666666667</v>
      </c>
    </row>
    <row r="6497" spans="1:12">
      <c r="A6497" t="s">
        <v>6520</v>
      </c>
      <c r="B6497" s="2">
        <v>42380</v>
      </c>
      <c r="C6497">
        <v>3</v>
      </c>
      <c r="D6497" t="s">
        <v>4</v>
      </c>
      <c r="E6497" t="s">
        <v>8168</v>
      </c>
      <c r="F6497" t="s">
        <v>8027</v>
      </c>
      <c r="G6497">
        <v>8</v>
      </c>
      <c r="H6497">
        <v>2</v>
      </c>
      <c r="I6497">
        <v>7</v>
      </c>
      <c r="J6497" s="1">
        <v>271.72222222222223</v>
      </c>
      <c r="K6497" s="1">
        <f>Sales_Data[[#This Row],[Order Quantity]]*Sales_Data[[#This Row],[Unit Price]]</f>
        <v>1902.0555555555557</v>
      </c>
      <c r="L6497" s="1">
        <v>220.095</v>
      </c>
    </row>
    <row r="6498" spans="1:12">
      <c r="A6498" t="s">
        <v>6521</v>
      </c>
      <c r="B6498" s="2">
        <v>42380</v>
      </c>
      <c r="C6498">
        <v>16</v>
      </c>
      <c r="D6498" t="s">
        <v>3</v>
      </c>
      <c r="E6498" t="s">
        <v>8168</v>
      </c>
      <c r="F6498" t="s">
        <v>8025</v>
      </c>
      <c r="G6498">
        <v>47</v>
      </c>
      <c r="H6498">
        <v>7</v>
      </c>
      <c r="I6498">
        <v>5</v>
      </c>
      <c r="J6498" s="1">
        <v>213.65555555555557</v>
      </c>
      <c r="K6498" s="1">
        <f>Sales_Data[[#This Row],[Order Quantity]]*Sales_Data[[#This Row],[Unit Price]]</f>
        <v>1068.2777777777778</v>
      </c>
      <c r="L6498" s="1">
        <v>170.92444444444448</v>
      </c>
    </row>
    <row r="6499" spans="1:12">
      <c r="A6499" t="s">
        <v>6522</v>
      </c>
      <c r="B6499" s="2">
        <v>42380</v>
      </c>
      <c r="C6499">
        <v>1</v>
      </c>
      <c r="D6499" t="s">
        <v>4</v>
      </c>
      <c r="E6499" t="s">
        <v>8168</v>
      </c>
      <c r="F6499" t="s">
        <v>8027</v>
      </c>
      <c r="G6499">
        <v>1</v>
      </c>
      <c r="H6499">
        <v>1</v>
      </c>
      <c r="I6499">
        <v>5</v>
      </c>
      <c r="J6499" s="1">
        <v>96.777777777777771</v>
      </c>
      <c r="K6499" s="1">
        <f>Sales_Data[[#This Row],[Order Quantity]]*Sales_Data[[#This Row],[Unit Price]]</f>
        <v>483.88888888888886</v>
      </c>
      <c r="L6499" s="1">
        <v>60.002222222222223</v>
      </c>
    </row>
    <row r="6500" spans="1:12">
      <c r="A6500" t="s">
        <v>6523</v>
      </c>
      <c r="B6500" s="2">
        <v>42381</v>
      </c>
      <c r="C6500">
        <v>17</v>
      </c>
      <c r="D6500" t="s">
        <v>2</v>
      </c>
      <c r="E6500" t="s">
        <v>8168</v>
      </c>
      <c r="F6500" t="s">
        <v>8025</v>
      </c>
      <c r="G6500">
        <v>50</v>
      </c>
      <c r="H6500">
        <v>7</v>
      </c>
      <c r="I6500">
        <v>5</v>
      </c>
      <c r="J6500" s="1">
        <v>212.91111111111113</v>
      </c>
      <c r="K6500" s="1">
        <f>Sales_Data[[#This Row],[Order Quantity]]*Sales_Data[[#This Row],[Unit Price]]</f>
        <v>1064.5555555555557</v>
      </c>
      <c r="L6500" s="1">
        <v>134.13400000000001</v>
      </c>
    </row>
    <row r="6501" spans="1:12">
      <c r="A6501" t="s">
        <v>6524</v>
      </c>
      <c r="B6501" s="2">
        <v>42381</v>
      </c>
      <c r="C6501">
        <v>8</v>
      </c>
      <c r="D6501" t="s">
        <v>4</v>
      </c>
      <c r="E6501" t="s">
        <v>8168</v>
      </c>
      <c r="F6501" t="s">
        <v>8027</v>
      </c>
      <c r="G6501">
        <v>21</v>
      </c>
      <c r="H6501">
        <v>3</v>
      </c>
      <c r="I6501">
        <v>9</v>
      </c>
      <c r="J6501" s="1">
        <v>436.24444444444447</v>
      </c>
      <c r="K6501" s="1">
        <f>Sales_Data[[#This Row],[Order Quantity]]*Sales_Data[[#This Row],[Unit Price]]</f>
        <v>3926.2000000000003</v>
      </c>
      <c r="L6501" s="1">
        <v>287.92133333333339</v>
      </c>
    </row>
    <row r="6502" spans="1:12">
      <c r="A6502" t="s">
        <v>6525</v>
      </c>
      <c r="B6502" s="2">
        <v>42381</v>
      </c>
      <c r="C6502">
        <v>10</v>
      </c>
      <c r="D6502" t="s">
        <v>4</v>
      </c>
      <c r="E6502" t="s">
        <v>8168</v>
      </c>
      <c r="F6502" t="s">
        <v>8026</v>
      </c>
      <c r="G6502">
        <v>28</v>
      </c>
      <c r="H6502">
        <v>4</v>
      </c>
      <c r="I6502">
        <v>6</v>
      </c>
      <c r="J6502" s="1">
        <v>440.71111111111111</v>
      </c>
      <c r="K6502" s="1">
        <f>Sales_Data[[#This Row],[Order Quantity]]*Sales_Data[[#This Row],[Unit Price]]</f>
        <v>2644.2666666666664</v>
      </c>
      <c r="L6502" s="1">
        <v>348.16177777777779</v>
      </c>
    </row>
    <row r="6503" spans="1:12">
      <c r="A6503" t="s">
        <v>6526</v>
      </c>
      <c r="B6503" s="2">
        <v>42381</v>
      </c>
      <c r="C6503">
        <v>3</v>
      </c>
      <c r="D6503" t="s">
        <v>4</v>
      </c>
      <c r="E6503" t="s">
        <v>8168</v>
      </c>
      <c r="F6503" t="s">
        <v>8027</v>
      </c>
      <c r="G6503">
        <v>8</v>
      </c>
      <c r="H6503">
        <v>1</v>
      </c>
      <c r="I6503">
        <v>6</v>
      </c>
      <c r="J6503" s="1">
        <v>206.21111111111111</v>
      </c>
      <c r="K6503" s="1">
        <f>Sales_Data[[#This Row],[Order Quantity]]*Sales_Data[[#This Row],[Unit Price]]</f>
        <v>1237.2666666666667</v>
      </c>
      <c r="L6503" s="1">
        <v>156.72044444444447</v>
      </c>
    </row>
    <row r="6504" spans="1:12">
      <c r="A6504" t="s">
        <v>6527</v>
      </c>
      <c r="B6504" s="2">
        <v>42381</v>
      </c>
      <c r="C6504">
        <v>9</v>
      </c>
      <c r="D6504" t="s">
        <v>2</v>
      </c>
      <c r="E6504" t="s">
        <v>8168</v>
      </c>
      <c r="F6504" t="s">
        <v>8027</v>
      </c>
      <c r="G6504">
        <v>24</v>
      </c>
      <c r="H6504">
        <v>4</v>
      </c>
      <c r="I6504">
        <v>3</v>
      </c>
      <c r="J6504" s="1">
        <v>407.21111111111111</v>
      </c>
      <c r="K6504" s="1">
        <f>Sales_Data[[#This Row],[Order Quantity]]*Sales_Data[[#This Row],[Unit Price]]</f>
        <v>1221.6333333333332</v>
      </c>
      <c r="L6504" s="1">
        <v>199.53344444444443</v>
      </c>
    </row>
    <row r="6505" spans="1:12">
      <c r="A6505" t="s">
        <v>6528</v>
      </c>
      <c r="B6505" s="2">
        <v>42381</v>
      </c>
      <c r="C6505">
        <v>7</v>
      </c>
      <c r="D6505" t="s">
        <v>4</v>
      </c>
      <c r="E6505" t="s">
        <v>8168</v>
      </c>
      <c r="F6505" t="s">
        <v>8027</v>
      </c>
      <c r="G6505">
        <v>19</v>
      </c>
      <c r="H6505">
        <v>3</v>
      </c>
      <c r="I6505">
        <v>3</v>
      </c>
      <c r="J6505" s="1">
        <v>215.88888888888889</v>
      </c>
      <c r="K6505" s="1">
        <f>Sales_Data[[#This Row],[Order Quantity]]*Sales_Data[[#This Row],[Unit Price]]</f>
        <v>647.66666666666663</v>
      </c>
      <c r="L6505" s="1">
        <v>181.34666666666666</v>
      </c>
    </row>
    <row r="6506" spans="1:12">
      <c r="A6506" t="s">
        <v>6529</v>
      </c>
      <c r="B6506" s="2">
        <v>42381</v>
      </c>
      <c r="C6506">
        <v>20</v>
      </c>
      <c r="D6506" t="s">
        <v>2</v>
      </c>
      <c r="E6506" t="s">
        <v>8168</v>
      </c>
      <c r="F6506" t="s">
        <v>8028</v>
      </c>
      <c r="G6506">
        <v>58</v>
      </c>
      <c r="H6506">
        <v>8</v>
      </c>
      <c r="I6506">
        <v>6</v>
      </c>
      <c r="J6506" s="1">
        <v>300.75555555555559</v>
      </c>
      <c r="K6506" s="1">
        <f>Sales_Data[[#This Row],[Order Quantity]]*Sales_Data[[#This Row],[Unit Price]]</f>
        <v>1804.5333333333335</v>
      </c>
      <c r="L6506" s="1">
        <v>198.49866666666671</v>
      </c>
    </row>
    <row r="6507" spans="1:12">
      <c r="A6507" t="s">
        <v>6530</v>
      </c>
      <c r="B6507" s="2">
        <v>42382</v>
      </c>
      <c r="C6507">
        <v>13</v>
      </c>
      <c r="D6507" t="s">
        <v>4</v>
      </c>
      <c r="E6507" t="s">
        <v>8168</v>
      </c>
      <c r="F6507" t="s">
        <v>8026</v>
      </c>
      <c r="G6507">
        <v>36</v>
      </c>
      <c r="H6507">
        <v>5</v>
      </c>
      <c r="I6507">
        <v>1</v>
      </c>
      <c r="J6507" s="1">
        <v>190.57777777777778</v>
      </c>
      <c r="K6507" s="1">
        <f>Sales_Data[[#This Row],[Order Quantity]]*Sales_Data[[#This Row],[Unit Price]]</f>
        <v>190.57777777777778</v>
      </c>
      <c r="L6507" s="1">
        <v>91.47733333333332</v>
      </c>
    </row>
    <row r="6508" spans="1:12">
      <c r="A6508" t="s">
        <v>6531</v>
      </c>
      <c r="B6508" s="2">
        <v>42382</v>
      </c>
      <c r="C6508">
        <v>20</v>
      </c>
      <c r="D6508" t="s">
        <v>4</v>
      </c>
      <c r="E6508" t="s">
        <v>8168</v>
      </c>
      <c r="F6508" t="s">
        <v>8028</v>
      </c>
      <c r="G6508">
        <v>58</v>
      </c>
      <c r="H6508">
        <v>8</v>
      </c>
      <c r="I6508">
        <v>7</v>
      </c>
      <c r="J6508" s="1">
        <v>199.51111111111112</v>
      </c>
      <c r="K6508" s="1">
        <f>Sales_Data[[#This Row],[Order Quantity]]*Sales_Data[[#This Row],[Unit Price]]</f>
        <v>1396.5777777777778</v>
      </c>
      <c r="L6508" s="1">
        <v>123.69688888888891</v>
      </c>
    </row>
    <row r="6509" spans="1:12">
      <c r="A6509" t="s">
        <v>6532</v>
      </c>
      <c r="B6509" s="2">
        <v>42382</v>
      </c>
      <c r="C6509">
        <v>14</v>
      </c>
      <c r="D6509" t="s">
        <v>2</v>
      </c>
      <c r="E6509" t="s">
        <v>8168</v>
      </c>
      <c r="F6509" t="s">
        <v>8026</v>
      </c>
      <c r="G6509">
        <v>39</v>
      </c>
      <c r="H6509">
        <v>6</v>
      </c>
      <c r="I6509">
        <v>6</v>
      </c>
      <c r="J6509" s="1">
        <v>142.93333333333334</v>
      </c>
      <c r="K6509" s="1">
        <f>Sales_Data[[#This Row],[Order Quantity]]*Sales_Data[[#This Row],[Unit Price]]</f>
        <v>857.6</v>
      </c>
      <c r="L6509" s="1">
        <v>111.488</v>
      </c>
    </row>
    <row r="6510" spans="1:12">
      <c r="A6510" t="s">
        <v>6533</v>
      </c>
      <c r="B6510" s="2">
        <v>42382</v>
      </c>
      <c r="C6510">
        <v>20</v>
      </c>
      <c r="D6510" t="s">
        <v>2</v>
      </c>
      <c r="E6510" t="s">
        <v>8168</v>
      </c>
      <c r="F6510" t="s">
        <v>8028</v>
      </c>
      <c r="G6510">
        <v>56</v>
      </c>
      <c r="H6510">
        <v>8</v>
      </c>
      <c r="I6510">
        <v>2</v>
      </c>
      <c r="J6510" s="1">
        <v>285.12222222222221</v>
      </c>
      <c r="K6510" s="1">
        <f>Sales_Data[[#This Row],[Order Quantity]]*Sales_Data[[#This Row],[Unit Price]]</f>
        <v>570.24444444444441</v>
      </c>
      <c r="L6510" s="1">
        <v>122.60255555555555</v>
      </c>
    </row>
    <row r="6511" spans="1:12">
      <c r="A6511" t="s">
        <v>6534</v>
      </c>
      <c r="B6511" s="2">
        <v>42383</v>
      </c>
      <c r="C6511">
        <v>2</v>
      </c>
      <c r="D6511" t="s">
        <v>4</v>
      </c>
      <c r="E6511" t="s">
        <v>8168</v>
      </c>
      <c r="F6511" t="s">
        <v>8027</v>
      </c>
      <c r="G6511">
        <v>4</v>
      </c>
      <c r="H6511">
        <v>1</v>
      </c>
      <c r="I6511">
        <v>1</v>
      </c>
      <c r="J6511" s="1">
        <v>122.83333333333333</v>
      </c>
      <c r="K6511" s="1">
        <f>Sales_Data[[#This Row],[Order Quantity]]*Sales_Data[[#This Row],[Unit Price]]</f>
        <v>122.83333333333333</v>
      </c>
      <c r="L6511" s="1">
        <v>88.44</v>
      </c>
    </row>
    <row r="6512" spans="1:12">
      <c r="A6512" t="s">
        <v>6535</v>
      </c>
      <c r="B6512" s="2">
        <v>42383</v>
      </c>
      <c r="C6512">
        <v>19</v>
      </c>
      <c r="D6512" t="s">
        <v>3</v>
      </c>
      <c r="E6512" t="s">
        <v>8168</v>
      </c>
      <c r="F6512" t="s">
        <v>8028</v>
      </c>
      <c r="G6512">
        <v>55</v>
      </c>
      <c r="H6512">
        <v>8</v>
      </c>
      <c r="I6512">
        <v>3</v>
      </c>
      <c r="J6512" s="1">
        <v>22.333333333333332</v>
      </c>
      <c r="K6512" s="1">
        <f>Sales_Data[[#This Row],[Order Quantity]]*Sales_Data[[#This Row],[Unit Price]]</f>
        <v>67</v>
      </c>
      <c r="L6512" s="1">
        <v>10.943333333333333</v>
      </c>
    </row>
    <row r="6513" spans="1:12">
      <c r="A6513" t="s">
        <v>6536</v>
      </c>
      <c r="B6513" s="2">
        <v>42384</v>
      </c>
      <c r="C6513">
        <v>3</v>
      </c>
      <c r="D6513" t="s">
        <v>4</v>
      </c>
      <c r="E6513" t="s">
        <v>8168</v>
      </c>
      <c r="F6513" t="s">
        <v>8027</v>
      </c>
      <c r="G6513">
        <v>9</v>
      </c>
      <c r="H6513">
        <v>2</v>
      </c>
      <c r="I6513">
        <v>3</v>
      </c>
      <c r="J6513" s="1">
        <v>438.47777777777782</v>
      </c>
      <c r="K6513" s="1">
        <f>Sales_Data[[#This Row],[Order Quantity]]*Sales_Data[[#This Row],[Unit Price]]</f>
        <v>1315.4333333333334</v>
      </c>
      <c r="L6513" s="1">
        <v>214.85411111111114</v>
      </c>
    </row>
    <row r="6514" spans="1:12">
      <c r="A6514" t="s">
        <v>6537</v>
      </c>
      <c r="B6514" s="2">
        <v>42384</v>
      </c>
      <c r="C6514">
        <v>13</v>
      </c>
      <c r="D6514" t="s">
        <v>2</v>
      </c>
      <c r="E6514" t="s">
        <v>8168</v>
      </c>
      <c r="F6514" t="s">
        <v>8026</v>
      </c>
      <c r="G6514">
        <v>36</v>
      </c>
      <c r="H6514">
        <v>5</v>
      </c>
      <c r="I6514">
        <v>1</v>
      </c>
      <c r="J6514" s="1">
        <v>113.90000000000002</v>
      </c>
      <c r="K6514" s="1">
        <f>Sales_Data[[#This Row],[Order Quantity]]*Sales_Data[[#This Row],[Unit Price]]</f>
        <v>113.90000000000002</v>
      </c>
      <c r="L6514" s="1">
        <v>71.757000000000005</v>
      </c>
    </row>
    <row r="6515" spans="1:12">
      <c r="A6515" t="s">
        <v>6538</v>
      </c>
      <c r="B6515" s="2">
        <v>42384</v>
      </c>
      <c r="C6515">
        <v>20</v>
      </c>
      <c r="D6515" t="s">
        <v>4</v>
      </c>
      <c r="E6515" t="s">
        <v>8168</v>
      </c>
      <c r="F6515" t="s">
        <v>8028</v>
      </c>
      <c r="G6515">
        <v>57</v>
      </c>
      <c r="H6515">
        <v>8</v>
      </c>
      <c r="I6515">
        <v>6</v>
      </c>
      <c r="J6515" s="1">
        <v>214.4</v>
      </c>
      <c r="K6515" s="1">
        <f>Sales_Data[[#This Row],[Order Quantity]]*Sales_Data[[#This Row],[Unit Price]]</f>
        <v>1286.4000000000001</v>
      </c>
      <c r="L6515" s="1">
        <v>173.66400000000002</v>
      </c>
    </row>
    <row r="6516" spans="1:12">
      <c r="A6516" t="s">
        <v>6539</v>
      </c>
      <c r="B6516" s="2">
        <v>42384</v>
      </c>
      <c r="C6516">
        <v>16</v>
      </c>
      <c r="D6516" t="s">
        <v>4</v>
      </c>
      <c r="E6516" t="s">
        <v>8168</v>
      </c>
      <c r="F6516" t="s">
        <v>8025</v>
      </c>
      <c r="G6516">
        <v>45</v>
      </c>
      <c r="H6516">
        <v>7</v>
      </c>
      <c r="I6516">
        <v>4</v>
      </c>
      <c r="J6516" s="1">
        <v>570.24444444444441</v>
      </c>
      <c r="K6516" s="1">
        <f>Sales_Data[[#This Row],[Order Quantity]]*Sales_Data[[#This Row],[Unit Price]]</f>
        <v>2280.9777777777776</v>
      </c>
      <c r="L6516" s="1">
        <v>325.03933333333333</v>
      </c>
    </row>
    <row r="6517" spans="1:12">
      <c r="A6517" t="s">
        <v>6540</v>
      </c>
      <c r="B6517" s="2">
        <v>42385</v>
      </c>
      <c r="C6517">
        <v>4</v>
      </c>
      <c r="D6517" t="s">
        <v>3</v>
      </c>
      <c r="E6517" t="s">
        <v>8168</v>
      </c>
      <c r="F6517" t="s">
        <v>8027</v>
      </c>
      <c r="G6517">
        <v>11</v>
      </c>
      <c r="H6517">
        <v>2</v>
      </c>
      <c r="I6517">
        <v>3</v>
      </c>
      <c r="J6517" s="1">
        <v>431.77777777777777</v>
      </c>
      <c r="K6517" s="1">
        <f>Sales_Data[[#This Row],[Order Quantity]]*Sales_Data[[#This Row],[Unit Price]]</f>
        <v>1295.3333333333333</v>
      </c>
      <c r="L6517" s="1">
        <v>302.24444444444441</v>
      </c>
    </row>
    <row r="6518" spans="1:12">
      <c r="A6518" t="s">
        <v>6541</v>
      </c>
      <c r="B6518" s="2">
        <v>42385</v>
      </c>
      <c r="C6518">
        <v>8</v>
      </c>
      <c r="D6518" t="s">
        <v>2</v>
      </c>
      <c r="E6518" t="s">
        <v>8168</v>
      </c>
      <c r="F6518" t="s">
        <v>8027</v>
      </c>
      <c r="G6518">
        <v>21</v>
      </c>
      <c r="H6518">
        <v>3</v>
      </c>
      <c r="I6518">
        <v>4</v>
      </c>
      <c r="J6518" s="1">
        <v>445.92222222222222</v>
      </c>
      <c r="K6518" s="1">
        <f>Sales_Data[[#This Row],[Order Quantity]]*Sales_Data[[#This Row],[Unit Price]]</f>
        <v>1783.6888888888889</v>
      </c>
      <c r="L6518" s="1">
        <v>285.39022222222223</v>
      </c>
    </row>
    <row r="6519" spans="1:12">
      <c r="A6519" t="s">
        <v>6542</v>
      </c>
      <c r="B6519" s="2">
        <v>42385</v>
      </c>
      <c r="C6519">
        <v>11</v>
      </c>
      <c r="D6519" t="s">
        <v>4</v>
      </c>
      <c r="E6519" t="s">
        <v>8168</v>
      </c>
      <c r="F6519" t="s">
        <v>8026</v>
      </c>
      <c r="G6519">
        <v>30</v>
      </c>
      <c r="H6519">
        <v>5</v>
      </c>
      <c r="I6519">
        <v>7</v>
      </c>
      <c r="J6519" s="1">
        <v>296.28888888888889</v>
      </c>
      <c r="K6519" s="1">
        <f>Sales_Data[[#This Row],[Order Quantity]]*Sales_Data[[#This Row],[Unit Price]]</f>
        <v>2074.0222222222224</v>
      </c>
      <c r="L6519" s="1">
        <v>231.10533333333331</v>
      </c>
    </row>
    <row r="6520" spans="1:12">
      <c r="A6520" t="s">
        <v>6543</v>
      </c>
      <c r="B6520" s="2">
        <v>42385</v>
      </c>
      <c r="C6520">
        <v>3</v>
      </c>
      <c r="D6520" t="s">
        <v>2</v>
      </c>
      <c r="E6520" t="s">
        <v>8168</v>
      </c>
      <c r="F6520" t="s">
        <v>8027</v>
      </c>
      <c r="G6520">
        <v>7</v>
      </c>
      <c r="H6520">
        <v>1</v>
      </c>
      <c r="I6520">
        <v>1</v>
      </c>
      <c r="J6520" s="1">
        <v>221.84444444444446</v>
      </c>
      <c r="K6520" s="1">
        <f>Sales_Data[[#This Row],[Order Quantity]]*Sales_Data[[#This Row],[Unit Price]]</f>
        <v>221.84444444444446</v>
      </c>
      <c r="L6520" s="1">
        <v>155.29111111111112</v>
      </c>
    </row>
    <row r="6521" spans="1:12">
      <c r="A6521" t="s">
        <v>6544</v>
      </c>
      <c r="B6521" s="2">
        <v>42385</v>
      </c>
      <c r="C6521">
        <v>11</v>
      </c>
      <c r="D6521" t="s">
        <v>2</v>
      </c>
      <c r="E6521" t="s">
        <v>8168</v>
      </c>
      <c r="F6521" t="s">
        <v>8026</v>
      </c>
      <c r="G6521">
        <v>31</v>
      </c>
      <c r="H6521">
        <v>5</v>
      </c>
      <c r="I6521">
        <v>5</v>
      </c>
      <c r="J6521" s="1">
        <v>120.60000000000001</v>
      </c>
      <c r="K6521" s="1">
        <f>Sales_Data[[#This Row],[Order Quantity]]*Sales_Data[[#This Row],[Unit Price]]</f>
        <v>603</v>
      </c>
      <c r="L6521" s="1">
        <v>85.626000000000005</v>
      </c>
    </row>
    <row r="6522" spans="1:12">
      <c r="A6522" t="s">
        <v>6545</v>
      </c>
      <c r="B6522" s="2">
        <v>42385</v>
      </c>
      <c r="C6522">
        <v>9</v>
      </c>
      <c r="D6522" t="s">
        <v>4</v>
      </c>
      <c r="E6522" t="s">
        <v>8168</v>
      </c>
      <c r="F6522" t="s">
        <v>8027</v>
      </c>
      <c r="G6522">
        <v>25</v>
      </c>
      <c r="H6522">
        <v>4</v>
      </c>
      <c r="I6522">
        <v>3</v>
      </c>
      <c r="J6522" s="1">
        <v>187.60000000000002</v>
      </c>
      <c r="K6522" s="1">
        <f>Sales_Data[[#This Row],[Order Quantity]]*Sales_Data[[#This Row],[Unit Price]]</f>
        <v>562.80000000000007</v>
      </c>
      <c r="L6522" s="1">
        <v>75.04000000000002</v>
      </c>
    </row>
    <row r="6523" spans="1:12">
      <c r="A6523" t="s">
        <v>6546</v>
      </c>
      <c r="B6523" s="2">
        <v>42386</v>
      </c>
      <c r="C6523">
        <v>6</v>
      </c>
      <c r="D6523" t="s">
        <v>4</v>
      </c>
      <c r="E6523" t="s">
        <v>8168</v>
      </c>
      <c r="F6523" t="s">
        <v>8027</v>
      </c>
      <c r="G6523">
        <v>17</v>
      </c>
      <c r="H6523">
        <v>3</v>
      </c>
      <c r="I6523">
        <v>2</v>
      </c>
      <c r="J6523" s="1">
        <v>122.83333333333333</v>
      </c>
      <c r="K6523" s="1">
        <f>Sales_Data[[#This Row],[Order Quantity]]*Sales_Data[[#This Row],[Unit Price]]</f>
        <v>245.66666666666666</v>
      </c>
      <c r="L6523" s="1">
        <v>52.818333333333335</v>
      </c>
    </row>
    <row r="6524" spans="1:12">
      <c r="A6524" t="s">
        <v>6547</v>
      </c>
      <c r="B6524" s="2">
        <v>42386</v>
      </c>
      <c r="C6524">
        <v>4</v>
      </c>
      <c r="D6524" t="s">
        <v>4</v>
      </c>
      <c r="E6524" t="s">
        <v>8168</v>
      </c>
      <c r="F6524" t="s">
        <v>8027</v>
      </c>
      <c r="G6524">
        <v>12</v>
      </c>
      <c r="H6524">
        <v>2</v>
      </c>
      <c r="I6524">
        <v>1</v>
      </c>
      <c r="J6524" s="1">
        <v>428.8</v>
      </c>
      <c r="K6524" s="1">
        <f>Sales_Data[[#This Row],[Order Quantity]]*Sales_Data[[#This Row],[Unit Price]]</f>
        <v>428.8</v>
      </c>
      <c r="L6524" s="1">
        <v>214.4</v>
      </c>
    </row>
    <row r="6525" spans="1:12">
      <c r="A6525" t="s">
        <v>6548</v>
      </c>
      <c r="B6525" s="2">
        <v>42386</v>
      </c>
      <c r="C6525">
        <v>8</v>
      </c>
      <c r="D6525" t="s">
        <v>4</v>
      </c>
      <c r="E6525" t="s">
        <v>8168</v>
      </c>
      <c r="F6525" t="s">
        <v>8027</v>
      </c>
      <c r="G6525">
        <v>21</v>
      </c>
      <c r="H6525">
        <v>3</v>
      </c>
      <c r="I6525">
        <v>4</v>
      </c>
      <c r="J6525" s="1">
        <v>114.64444444444445</v>
      </c>
      <c r="K6525" s="1">
        <f>Sales_Data[[#This Row],[Order Quantity]]*Sales_Data[[#This Row],[Unit Price]]</f>
        <v>458.57777777777778</v>
      </c>
      <c r="L6525" s="1">
        <v>67.640222222222221</v>
      </c>
    </row>
    <row r="6526" spans="1:12">
      <c r="A6526" t="s">
        <v>6549</v>
      </c>
      <c r="B6526" s="2">
        <v>42386</v>
      </c>
      <c r="C6526">
        <v>17</v>
      </c>
      <c r="D6526" t="s">
        <v>2</v>
      </c>
      <c r="E6526" t="s">
        <v>8168</v>
      </c>
      <c r="F6526" t="s">
        <v>8025</v>
      </c>
      <c r="G6526">
        <v>48</v>
      </c>
      <c r="H6526">
        <v>7</v>
      </c>
      <c r="I6526">
        <v>1</v>
      </c>
      <c r="J6526" s="1">
        <v>126.55555555555556</v>
      </c>
      <c r="K6526" s="1">
        <f>Sales_Data[[#This Row],[Order Quantity]]*Sales_Data[[#This Row],[Unit Price]]</f>
        <v>126.55555555555556</v>
      </c>
      <c r="L6526" s="1">
        <v>97.447777777777773</v>
      </c>
    </row>
    <row r="6527" spans="1:12">
      <c r="A6527" t="s">
        <v>6550</v>
      </c>
      <c r="B6527" s="2">
        <v>42386</v>
      </c>
      <c r="C6527">
        <v>11</v>
      </c>
      <c r="D6527" t="s">
        <v>4</v>
      </c>
      <c r="E6527" t="s">
        <v>8168</v>
      </c>
      <c r="F6527" t="s">
        <v>8026</v>
      </c>
      <c r="G6527">
        <v>31</v>
      </c>
      <c r="H6527">
        <v>5</v>
      </c>
      <c r="I6527">
        <v>6</v>
      </c>
      <c r="J6527" s="1">
        <v>274.70000000000005</v>
      </c>
      <c r="K6527" s="1">
        <f>Sales_Data[[#This Row],[Order Quantity]]*Sales_Data[[#This Row],[Unit Price]]</f>
        <v>1648.2000000000003</v>
      </c>
      <c r="L6527" s="1">
        <v>109.88000000000001</v>
      </c>
    </row>
    <row r="6528" spans="1:12">
      <c r="A6528" t="s">
        <v>6551</v>
      </c>
      <c r="B6528" s="2">
        <v>42386</v>
      </c>
      <c r="C6528">
        <v>7</v>
      </c>
      <c r="D6528" t="s">
        <v>4</v>
      </c>
      <c r="E6528" t="s">
        <v>8168</v>
      </c>
      <c r="F6528" t="s">
        <v>8027</v>
      </c>
      <c r="G6528">
        <v>21</v>
      </c>
      <c r="H6528">
        <v>3</v>
      </c>
      <c r="I6528">
        <v>5</v>
      </c>
      <c r="J6528" s="1">
        <v>136.97777777777776</v>
      </c>
      <c r="K6528" s="1">
        <f>Sales_Data[[#This Row],[Order Quantity]]*Sales_Data[[#This Row],[Unit Price]]</f>
        <v>684.8888888888888</v>
      </c>
      <c r="L6528" s="1">
        <v>97.254222222222211</v>
      </c>
    </row>
    <row r="6529" spans="1:12">
      <c r="A6529" t="s">
        <v>6552</v>
      </c>
      <c r="B6529" s="2">
        <v>42386</v>
      </c>
      <c r="C6529">
        <v>11</v>
      </c>
      <c r="D6529" t="s">
        <v>4</v>
      </c>
      <c r="E6529" t="s">
        <v>8168</v>
      </c>
      <c r="F6529" t="s">
        <v>8026</v>
      </c>
      <c r="G6529">
        <v>32</v>
      </c>
      <c r="H6529">
        <v>5</v>
      </c>
      <c r="I6529">
        <v>4</v>
      </c>
      <c r="J6529" s="1">
        <v>120.60000000000001</v>
      </c>
      <c r="K6529" s="1">
        <f>Sales_Data[[#This Row],[Order Quantity]]*Sales_Data[[#This Row],[Unit Price]]</f>
        <v>482.40000000000003</v>
      </c>
      <c r="L6529" s="1">
        <v>80.802000000000007</v>
      </c>
    </row>
    <row r="6530" spans="1:12">
      <c r="A6530" t="s">
        <v>6553</v>
      </c>
      <c r="B6530" s="2">
        <v>42386</v>
      </c>
      <c r="C6530">
        <v>12</v>
      </c>
      <c r="D6530" t="s">
        <v>2</v>
      </c>
      <c r="E6530" t="s">
        <v>8168</v>
      </c>
      <c r="F6530" t="s">
        <v>8026</v>
      </c>
      <c r="G6530">
        <v>35</v>
      </c>
      <c r="H6530">
        <v>5</v>
      </c>
      <c r="I6530">
        <v>2</v>
      </c>
      <c r="J6530" s="1">
        <v>439.22222222222223</v>
      </c>
      <c r="K6530" s="1">
        <f>Sales_Data[[#This Row],[Order Quantity]]*Sales_Data[[#This Row],[Unit Price]]</f>
        <v>878.44444444444446</v>
      </c>
      <c r="L6530" s="1">
        <v>175.6888888888889</v>
      </c>
    </row>
    <row r="6531" spans="1:12">
      <c r="A6531" t="s">
        <v>6554</v>
      </c>
      <c r="B6531" s="2">
        <v>42387</v>
      </c>
      <c r="C6531">
        <v>11</v>
      </c>
      <c r="D6531" t="s">
        <v>4</v>
      </c>
      <c r="E6531" t="s">
        <v>8168</v>
      </c>
      <c r="F6531" t="s">
        <v>8026</v>
      </c>
      <c r="G6531">
        <v>30</v>
      </c>
      <c r="H6531">
        <v>5</v>
      </c>
      <c r="I6531">
        <v>1</v>
      </c>
      <c r="J6531" s="1">
        <v>400.51111111111112</v>
      </c>
      <c r="K6531" s="1">
        <f>Sales_Data[[#This Row],[Order Quantity]]*Sales_Data[[#This Row],[Unit Price]]</f>
        <v>400.51111111111112</v>
      </c>
      <c r="L6531" s="1">
        <v>244.31177777777779</v>
      </c>
    </row>
    <row r="6532" spans="1:12">
      <c r="A6532" t="s">
        <v>6555</v>
      </c>
      <c r="B6532" s="2">
        <v>42387</v>
      </c>
      <c r="C6532">
        <v>17</v>
      </c>
      <c r="D6532" t="s">
        <v>2</v>
      </c>
      <c r="E6532" t="s">
        <v>8168</v>
      </c>
      <c r="F6532" t="s">
        <v>8025</v>
      </c>
      <c r="G6532">
        <v>48</v>
      </c>
      <c r="H6532">
        <v>7</v>
      </c>
      <c r="I6532">
        <v>8</v>
      </c>
      <c r="J6532" s="1">
        <v>296.28888888888889</v>
      </c>
      <c r="K6532" s="1">
        <f>Sales_Data[[#This Row],[Order Quantity]]*Sales_Data[[#This Row],[Unit Price]]</f>
        <v>2370.3111111111111</v>
      </c>
      <c r="L6532" s="1">
        <v>162.95888888888891</v>
      </c>
    </row>
    <row r="6533" spans="1:12">
      <c r="A6533" t="s">
        <v>6556</v>
      </c>
      <c r="B6533" s="2">
        <v>42387</v>
      </c>
      <c r="C6533">
        <v>3</v>
      </c>
      <c r="D6533" t="s">
        <v>3</v>
      </c>
      <c r="E6533" t="s">
        <v>8168</v>
      </c>
      <c r="F6533" t="s">
        <v>8027</v>
      </c>
      <c r="G6533">
        <v>7</v>
      </c>
      <c r="H6533">
        <v>1</v>
      </c>
      <c r="I6533">
        <v>2</v>
      </c>
      <c r="J6533" s="1">
        <v>437.73333333333335</v>
      </c>
      <c r="K6533" s="1">
        <f>Sales_Data[[#This Row],[Order Quantity]]*Sales_Data[[#This Row],[Unit Price]]</f>
        <v>875.4666666666667</v>
      </c>
      <c r="L6533" s="1">
        <v>328.29999999999995</v>
      </c>
    </row>
    <row r="6534" spans="1:12">
      <c r="A6534" t="s">
        <v>6557</v>
      </c>
      <c r="B6534" s="2">
        <v>42387</v>
      </c>
      <c r="C6534">
        <v>4</v>
      </c>
      <c r="D6534" t="s">
        <v>3</v>
      </c>
      <c r="E6534" t="s">
        <v>8168</v>
      </c>
      <c r="F6534" t="s">
        <v>8027</v>
      </c>
      <c r="G6534">
        <v>11</v>
      </c>
      <c r="H6534">
        <v>2</v>
      </c>
      <c r="I6534">
        <v>6</v>
      </c>
      <c r="J6534" s="1">
        <v>440.71111111111111</v>
      </c>
      <c r="K6534" s="1">
        <f>Sales_Data[[#This Row],[Order Quantity]]*Sales_Data[[#This Row],[Unit Price]]</f>
        <v>2644.2666666666664</v>
      </c>
      <c r="L6534" s="1">
        <v>233.5768888888889</v>
      </c>
    </row>
    <row r="6535" spans="1:12">
      <c r="A6535" t="s">
        <v>6558</v>
      </c>
      <c r="B6535" s="2">
        <v>42387</v>
      </c>
      <c r="C6535">
        <v>4</v>
      </c>
      <c r="D6535" t="s">
        <v>4</v>
      </c>
      <c r="E6535" t="s">
        <v>8168</v>
      </c>
      <c r="F6535" t="s">
        <v>8027</v>
      </c>
      <c r="G6535">
        <v>9</v>
      </c>
      <c r="H6535">
        <v>2</v>
      </c>
      <c r="I6535">
        <v>2</v>
      </c>
      <c r="J6535" s="1">
        <v>294.8</v>
      </c>
      <c r="K6535" s="1">
        <f>Sales_Data[[#This Row],[Order Quantity]]*Sales_Data[[#This Row],[Unit Price]]</f>
        <v>589.6</v>
      </c>
      <c r="L6535" s="1">
        <v>188.67200000000003</v>
      </c>
    </row>
    <row r="6536" spans="1:12">
      <c r="A6536" t="s">
        <v>6559</v>
      </c>
      <c r="B6536" s="2">
        <v>42388</v>
      </c>
      <c r="C6536">
        <v>18</v>
      </c>
      <c r="D6536" t="s">
        <v>2</v>
      </c>
      <c r="E6536" t="s">
        <v>8168</v>
      </c>
      <c r="F6536" t="s">
        <v>8025</v>
      </c>
      <c r="G6536">
        <v>53</v>
      </c>
      <c r="H6536">
        <v>8</v>
      </c>
      <c r="I6536">
        <v>6</v>
      </c>
      <c r="J6536" s="1">
        <v>109.43333333333334</v>
      </c>
      <c r="K6536" s="1">
        <f>Sales_Data[[#This Row],[Order Quantity]]*Sales_Data[[#This Row],[Unit Price]]</f>
        <v>656.6</v>
      </c>
      <c r="L6536" s="1">
        <v>83.169333333333327</v>
      </c>
    </row>
    <row r="6537" spans="1:12">
      <c r="A6537" t="s">
        <v>6560</v>
      </c>
      <c r="B6537" s="2">
        <v>42388</v>
      </c>
      <c r="C6537">
        <v>1</v>
      </c>
      <c r="D6537" t="s">
        <v>2</v>
      </c>
      <c r="E6537" t="s">
        <v>8168</v>
      </c>
      <c r="F6537" t="s">
        <v>8027</v>
      </c>
      <c r="G6537">
        <v>3</v>
      </c>
      <c r="H6537">
        <v>1</v>
      </c>
      <c r="I6537">
        <v>7</v>
      </c>
      <c r="J6537" s="1">
        <v>26.8</v>
      </c>
      <c r="K6537" s="1">
        <f>Sales_Data[[#This Row],[Order Quantity]]*Sales_Data[[#This Row],[Unit Price]]</f>
        <v>187.6</v>
      </c>
      <c r="L6537" s="1">
        <v>19.832000000000001</v>
      </c>
    </row>
    <row r="6538" spans="1:12">
      <c r="A6538" t="s">
        <v>6561</v>
      </c>
      <c r="B6538" s="2">
        <v>42388</v>
      </c>
      <c r="C6538">
        <v>4</v>
      </c>
      <c r="D6538" t="s">
        <v>2</v>
      </c>
      <c r="E6538" t="s">
        <v>8168</v>
      </c>
      <c r="F6538" t="s">
        <v>8027</v>
      </c>
      <c r="G6538">
        <v>11</v>
      </c>
      <c r="H6538">
        <v>2</v>
      </c>
      <c r="I6538">
        <v>3</v>
      </c>
      <c r="J6538" s="1">
        <v>247.15555555555557</v>
      </c>
      <c r="K6538" s="1">
        <f>Sales_Data[[#This Row],[Order Quantity]]*Sales_Data[[#This Row],[Unit Price]]</f>
        <v>741.4666666666667</v>
      </c>
      <c r="L6538" s="1">
        <v>155.708</v>
      </c>
    </row>
    <row r="6539" spans="1:12">
      <c r="A6539" t="s">
        <v>6562</v>
      </c>
      <c r="B6539" s="2">
        <v>42388</v>
      </c>
      <c r="C6539">
        <v>20</v>
      </c>
      <c r="D6539" t="s">
        <v>3</v>
      </c>
      <c r="E6539" t="s">
        <v>8168</v>
      </c>
      <c r="F6539" t="s">
        <v>8028</v>
      </c>
      <c r="G6539">
        <v>56</v>
      </c>
      <c r="H6539">
        <v>8</v>
      </c>
      <c r="I6539">
        <v>6</v>
      </c>
      <c r="J6539" s="1">
        <v>114.64444444444445</v>
      </c>
      <c r="K6539" s="1">
        <f>Sales_Data[[#This Row],[Order Quantity]]*Sales_Data[[#This Row],[Unit Price]]</f>
        <v>687.86666666666667</v>
      </c>
      <c r="L6539" s="1">
        <v>75.665333333333336</v>
      </c>
    </row>
    <row r="6540" spans="1:12">
      <c r="A6540" t="s">
        <v>6563</v>
      </c>
      <c r="B6540" s="2">
        <v>42388</v>
      </c>
      <c r="C6540">
        <v>4</v>
      </c>
      <c r="D6540" t="s">
        <v>4</v>
      </c>
      <c r="E6540" t="s">
        <v>8168</v>
      </c>
      <c r="F6540" t="s">
        <v>8027</v>
      </c>
      <c r="G6540">
        <v>12</v>
      </c>
      <c r="H6540">
        <v>2</v>
      </c>
      <c r="I6540">
        <v>1</v>
      </c>
      <c r="J6540" s="1">
        <v>113.90000000000002</v>
      </c>
      <c r="K6540" s="1">
        <f>Sales_Data[[#This Row],[Order Quantity]]*Sales_Data[[#This Row],[Unit Price]]</f>
        <v>113.90000000000002</v>
      </c>
      <c r="L6540" s="1">
        <v>79.73</v>
      </c>
    </row>
    <row r="6541" spans="1:12">
      <c r="A6541" t="s">
        <v>6564</v>
      </c>
      <c r="B6541" s="2">
        <v>42388</v>
      </c>
      <c r="C6541">
        <v>6</v>
      </c>
      <c r="D6541" t="s">
        <v>4</v>
      </c>
      <c r="E6541" t="s">
        <v>8168</v>
      </c>
      <c r="F6541" t="s">
        <v>8027</v>
      </c>
      <c r="G6541">
        <v>17</v>
      </c>
      <c r="H6541">
        <v>3</v>
      </c>
      <c r="I6541">
        <v>4</v>
      </c>
      <c r="J6541" s="1">
        <v>439.22222222222223</v>
      </c>
      <c r="K6541" s="1">
        <f>Sales_Data[[#This Row],[Order Quantity]]*Sales_Data[[#This Row],[Unit Price]]</f>
        <v>1756.8888888888889</v>
      </c>
      <c r="L6541" s="1">
        <v>237.18000000000004</v>
      </c>
    </row>
    <row r="6542" spans="1:12">
      <c r="A6542" t="s">
        <v>6565</v>
      </c>
      <c r="B6542" s="2">
        <v>42389</v>
      </c>
      <c r="C6542">
        <v>7</v>
      </c>
      <c r="D6542" t="s">
        <v>4</v>
      </c>
      <c r="E6542" t="s">
        <v>8168</v>
      </c>
      <c r="F6542" t="s">
        <v>8027</v>
      </c>
      <c r="G6542">
        <v>20</v>
      </c>
      <c r="H6542">
        <v>3</v>
      </c>
      <c r="I6542">
        <v>7</v>
      </c>
      <c r="J6542" s="1">
        <v>316.38888888888891</v>
      </c>
      <c r="K6542" s="1">
        <f>Sales_Data[[#This Row],[Order Quantity]]*Sales_Data[[#This Row],[Unit Price]]</f>
        <v>2214.7222222222226</v>
      </c>
      <c r="L6542" s="1">
        <v>224.63611111111109</v>
      </c>
    </row>
    <row r="6543" spans="1:12">
      <c r="A6543" t="s">
        <v>6566</v>
      </c>
      <c r="B6543" s="2">
        <v>42389</v>
      </c>
      <c r="C6543">
        <v>2</v>
      </c>
      <c r="D6543" t="s">
        <v>2</v>
      </c>
      <c r="E6543" t="s">
        <v>8168</v>
      </c>
      <c r="F6543" t="s">
        <v>8027</v>
      </c>
      <c r="G6543">
        <v>6</v>
      </c>
      <c r="H6543">
        <v>1</v>
      </c>
      <c r="I6543">
        <v>9</v>
      </c>
      <c r="J6543" s="1">
        <v>278.42222222222222</v>
      </c>
      <c r="K6543" s="1">
        <f>Sales_Data[[#This Row],[Order Quantity]]*Sales_Data[[#This Row],[Unit Price]]</f>
        <v>2505.8000000000002</v>
      </c>
      <c r="L6543" s="1">
        <v>200.46400000000003</v>
      </c>
    </row>
    <row r="6544" spans="1:12">
      <c r="A6544" t="s">
        <v>6567</v>
      </c>
      <c r="B6544" s="2">
        <v>42389</v>
      </c>
      <c r="C6544">
        <v>5</v>
      </c>
      <c r="D6544" t="s">
        <v>4</v>
      </c>
      <c r="E6544" t="s">
        <v>8168</v>
      </c>
      <c r="F6544" t="s">
        <v>8027</v>
      </c>
      <c r="G6544">
        <v>15</v>
      </c>
      <c r="H6544">
        <v>2</v>
      </c>
      <c r="I6544">
        <v>5</v>
      </c>
      <c r="J6544" s="1">
        <v>118.36666666666666</v>
      </c>
      <c r="K6544" s="1">
        <f>Sales_Data[[#This Row],[Order Quantity]]*Sales_Data[[#This Row],[Unit Price]]</f>
        <v>591.83333333333326</v>
      </c>
      <c r="L6544" s="1">
        <v>75.754666666666665</v>
      </c>
    </row>
    <row r="6545" spans="1:12">
      <c r="A6545" t="s">
        <v>6568</v>
      </c>
      <c r="B6545" s="2">
        <v>42389</v>
      </c>
      <c r="C6545">
        <v>1</v>
      </c>
      <c r="D6545" t="s">
        <v>2</v>
      </c>
      <c r="E6545" t="s">
        <v>8168</v>
      </c>
      <c r="F6545" t="s">
        <v>8027</v>
      </c>
      <c r="G6545">
        <v>2</v>
      </c>
      <c r="H6545">
        <v>1</v>
      </c>
      <c r="I6545">
        <v>7</v>
      </c>
      <c r="J6545" s="1">
        <v>611.93333333333339</v>
      </c>
      <c r="K6545" s="1">
        <f>Sales_Data[[#This Row],[Order Quantity]]*Sales_Data[[#This Row],[Unit Price]]</f>
        <v>4283.5333333333338</v>
      </c>
      <c r="L6545" s="1">
        <v>281.48933333333338</v>
      </c>
    </row>
    <row r="6546" spans="1:12">
      <c r="A6546" t="s">
        <v>6569</v>
      </c>
      <c r="B6546" s="2">
        <v>42389</v>
      </c>
      <c r="C6546">
        <v>14</v>
      </c>
      <c r="D6546" t="s">
        <v>3</v>
      </c>
      <c r="E6546" t="s">
        <v>8168</v>
      </c>
      <c r="F6546" t="s">
        <v>8026</v>
      </c>
      <c r="G6546">
        <v>39</v>
      </c>
      <c r="H6546">
        <v>6</v>
      </c>
      <c r="I6546">
        <v>7</v>
      </c>
      <c r="J6546" s="1">
        <v>106.45555555555556</v>
      </c>
      <c r="K6546" s="1">
        <f>Sales_Data[[#This Row],[Order Quantity]]*Sales_Data[[#This Row],[Unit Price]]</f>
        <v>745.18888888888898</v>
      </c>
      <c r="L6546" s="1">
        <v>45.775888888888886</v>
      </c>
    </row>
    <row r="6547" spans="1:12">
      <c r="A6547" t="s">
        <v>6570</v>
      </c>
      <c r="B6547" s="2">
        <v>42389</v>
      </c>
      <c r="C6547">
        <v>17</v>
      </c>
      <c r="D6547" t="s">
        <v>4</v>
      </c>
      <c r="E6547" t="s">
        <v>8168</v>
      </c>
      <c r="F6547" t="s">
        <v>8025</v>
      </c>
      <c r="G6547">
        <v>47</v>
      </c>
      <c r="H6547">
        <v>7</v>
      </c>
      <c r="I6547">
        <v>1</v>
      </c>
      <c r="J6547" s="1">
        <v>205.46666666666667</v>
      </c>
      <c r="K6547" s="1">
        <f>Sales_Data[[#This Row],[Order Quantity]]*Sales_Data[[#This Row],[Unit Price]]</f>
        <v>205.46666666666667</v>
      </c>
      <c r="L6547" s="1">
        <v>100.67866666666667</v>
      </c>
    </row>
    <row r="6548" spans="1:12">
      <c r="A6548" t="s">
        <v>6571</v>
      </c>
      <c r="B6548" s="2">
        <v>42390</v>
      </c>
      <c r="C6548">
        <v>8</v>
      </c>
      <c r="D6548" t="s">
        <v>4</v>
      </c>
      <c r="E6548" t="s">
        <v>8168</v>
      </c>
      <c r="F6548" t="s">
        <v>8027</v>
      </c>
      <c r="G6548">
        <v>22</v>
      </c>
      <c r="H6548">
        <v>3</v>
      </c>
      <c r="I6548">
        <v>4</v>
      </c>
      <c r="J6548" s="1">
        <v>685.63333333333333</v>
      </c>
      <c r="K6548" s="1">
        <f>Sales_Data[[#This Row],[Order Quantity]]*Sales_Data[[#This Row],[Unit Price]]</f>
        <v>2742.5333333333333</v>
      </c>
      <c r="L6548" s="1">
        <v>383.9546666666667</v>
      </c>
    </row>
    <row r="6549" spans="1:12">
      <c r="A6549" t="s">
        <v>6572</v>
      </c>
      <c r="B6549" s="2">
        <v>42390</v>
      </c>
      <c r="C6549">
        <v>4</v>
      </c>
      <c r="D6549" t="s">
        <v>4</v>
      </c>
      <c r="E6549" t="s">
        <v>8168</v>
      </c>
      <c r="F6549" t="s">
        <v>8027</v>
      </c>
      <c r="G6549">
        <v>11</v>
      </c>
      <c r="H6549">
        <v>2</v>
      </c>
      <c r="I6549">
        <v>6</v>
      </c>
      <c r="J6549" s="1">
        <v>300.01111111111112</v>
      </c>
      <c r="K6549" s="1">
        <f>Sales_Data[[#This Row],[Order Quantity]]*Sales_Data[[#This Row],[Unit Price]]</f>
        <v>1800.0666666666666</v>
      </c>
      <c r="L6549" s="1">
        <v>123.00455555555556</v>
      </c>
    </row>
    <row r="6550" spans="1:12">
      <c r="A6550" t="s">
        <v>6573</v>
      </c>
      <c r="B6550" s="2">
        <v>42390</v>
      </c>
      <c r="C6550">
        <v>19</v>
      </c>
      <c r="D6550" t="s">
        <v>2</v>
      </c>
      <c r="E6550" t="s">
        <v>8168</v>
      </c>
      <c r="F6550" t="s">
        <v>8028</v>
      </c>
      <c r="G6550">
        <v>54</v>
      </c>
      <c r="H6550">
        <v>8</v>
      </c>
      <c r="I6550">
        <v>5</v>
      </c>
      <c r="J6550" s="1">
        <v>113.15555555555555</v>
      </c>
      <c r="K6550" s="1">
        <f>Sales_Data[[#This Row],[Order Quantity]]*Sales_Data[[#This Row],[Unit Price]]</f>
        <v>565.77777777777771</v>
      </c>
      <c r="L6550" s="1">
        <v>74.682666666666663</v>
      </c>
    </row>
    <row r="6551" spans="1:12">
      <c r="A6551" t="s">
        <v>6574</v>
      </c>
      <c r="B6551" s="2">
        <v>42390</v>
      </c>
      <c r="C6551">
        <v>2</v>
      </c>
      <c r="D6551" t="s">
        <v>2</v>
      </c>
      <c r="E6551" t="s">
        <v>8168</v>
      </c>
      <c r="F6551" t="s">
        <v>8027</v>
      </c>
      <c r="G6551">
        <v>5</v>
      </c>
      <c r="H6551">
        <v>1</v>
      </c>
      <c r="I6551">
        <v>9</v>
      </c>
      <c r="J6551" s="1">
        <v>589.6</v>
      </c>
      <c r="K6551" s="1">
        <f>Sales_Data[[#This Row],[Order Quantity]]*Sales_Data[[#This Row],[Unit Price]]</f>
        <v>5306.4000000000005</v>
      </c>
      <c r="L6551" s="1">
        <v>347.86400000000003</v>
      </c>
    </row>
    <row r="6552" spans="1:12">
      <c r="A6552" t="s">
        <v>6575</v>
      </c>
      <c r="B6552" s="2">
        <v>42391</v>
      </c>
      <c r="C6552">
        <v>14</v>
      </c>
      <c r="D6552" t="s">
        <v>4</v>
      </c>
      <c r="E6552" t="s">
        <v>8168</v>
      </c>
      <c r="F6552" t="s">
        <v>8026</v>
      </c>
      <c r="G6552">
        <v>39</v>
      </c>
      <c r="H6552">
        <v>6</v>
      </c>
      <c r="I6552">
        <v>1</v>
      </c>
      <c r="J6552" s="1">
        <v>291.82222222222225</v>
      </c>
      <c r="K6552" s="1">
        <f>Sales_Data[[#This Row],[Order Quantity]]*Sales_Data[[#This Row],[Unit Price]]</f>
        <v>291.82222222222225</v>
      </c>
      <c r="L6552" s="1">
        <v>227.62133333333335</v>
      </c>
    </row>
    <row r="6553" spans="1:12">
      <c r="A6553" t="s">
        <v>6576</v>
      </c>
      <c r="B6553" s="2">
        <v>42391</v>
      </c>
      <c r="C6553">
        <v>4</v>
      </c>
      <c r="D6553" t="s">
        <v>2</v>
      </c>
      <c r="E6553" t="s">
        <v>8168</v>
      </c>
      <c r="F6553" t="s">
        <v>8027</v>
      </c>
      <c r="G6553">
        <v>12</v>
      </c>
      <c r="H6553">
        <v>2</v>
      </c>
      <c r="I6553">
        <v>3</v>
      </c>
      <c r="J6553" s="1">
        <v>93.055555555555557</v>
      </c>
      <c r="K6553" s="1">
        <f>Sales_Data[[#This Row],[Order Quantity]]*Sales_Data[[#This Row],[Unit Price]]</f>
        <v>279.16666666666669</v>
      </c>
      <c r="L6553" s="1">
        <v>52.111111111111114</v>
      </c>
    </row>
    <row r="6554" spans="1:12">
      <c r="A6554" t="s">
        <v>6577</v>
      </c>
      <c r="B6554" s="2">
        <v>42392</v>
      </c>
      <c r="C6554">
        <v>8</v>
      </c>
      <c r="D6554" t="s">
        <v>3</v>
      </c>
      <c r="E6554" t="s">
        <v>8168</v>
      </c>
      <c r="F6554" t="s">
        <v>8027</v>
      </c>
      <c r="G6554">
        <v>21</v>
      </c>
      <c r="H6554">
        <v>3</v>
      </c>
      <c r="I6554">
        <v>5</v>
      </c>
      <c r="J6554" s="1">
        <v>101.98888888888888</v>
      </c>
      <c r="K6554" s="1">
        <f>Sales_Data[[#This Row],[Order Quantity]]*Sales_Data[[#This Row],[Unit Price]]</f>
        <v>509.9444444444444</v>
      </c>
      <c r="L6554" s="1">
        <v>57.113777777777777</v>
      </c>
    </row>
    <row r="6555" spans="1:12">
      <c r="A6555" t="s">
        <v>6578</v>
      </c>
      <c r="B6555" s="2">
        <v>42393</v>
      </c>
      <c r="C6555">
        <v>10</v>
      </c>
      <c r="D6555" t="s">
        <v>2</v>
      </c>
      <c r="E6555" t="s">
        <v>8168</v>
      </c>
      <c r="F6555" t="s">
        <v>8026</v>
      </c>
      <c r="G6555">
        <v>29</v>
      </c>
      <c r="H6555">
        <v>4</v>
      </c>
      <c r="I6555">
        <v>2</v>
      </c>
      <c r="J6555" s="1">
        <v>314.15555555555557</v>
      </c>
      <c r="K6555" s="1">
        <f>Sales_Data[[#This Row],[Order Quantity]]*Sales_Data[[#This Row],[Unit Price]]</f>
        <v>628.31111111111113</v>
      </c>
      <c r="L6555" s="1">
        <v>251.32444444444445</v>
      </c>
    </row>
    <row r="6556" spans="1:12">
      <c r="A6556" t="s">
        <v>6579</v>
      </c>
      <c r="B6556" s="2">
        <v>42393</v>
      </c>
      <c r="C6556">
        <v>9</v>
      </c>
      <c r="D6556" t="s">
        <v>4</v>
      </c>
      <c r="E6556" t="s">
        <v>8168</v>
      </c>
      <c r="F6556" t="s">
        <v>8027</v>
      </c>
      <c r="G6556">
        <v>25</v>
      </c>
      <c r="H6556">
        <v>4</v>
      </c>
      <c r="I6556">
        <v>4</v>
      </c>
      <c r="J6556" s="1">
        <v>127.30000000000001</v>
      </c>
      <c r="K6556" s="1">
        <f>Sales_Data[[#This Row],[Order Quantity]]*Sales_Data[[#This Row],[Unit Price]]</f>
        <v>509.20000000000005</v>
      </c>
      <c r="L6556" s="1">
        <v>68.742000000000019</v>
      </c>
    </row>
    <row r="6557" spans="1:12">
      <c r="A6557" t="s">
        <v>6580</v>
      </c>
      <c r="B6557" s="2">
        <v>42393</v>
      </c>
      <c r="C6557">
        <v>2</v>
      </c>
      <c r="D6557" t="s">
        <v>4</v>
      </c>
      <c r="E6557" t="s">
        <v>8168</v>
      </c>
      <c r="F6557" t="s">
        <v>8027</v>
      </c>
      <c r="G6557">
        <v>4</v>
      </c>
      <c r="H6557">
        <v>1</v>
      </c>
      <c r="I6557">
        <v>1</v>
      </c>
      <c r="J6557" s="1">
        <v>93.800000000000011</v>
      </c>
      <c r="K6557" s="1">
        <f>Sales_Data[[#This Row],[Order Quantity]]*Sales_Data[[#This Row],[Unit Price]]</f>
        <v>93.800000000000011</v>
      </c>
      <c r="L6557" s="1">
        <v>71.288000000000011</v>
      </c>
    </row>
    <row r="6558" spans="1:12">
      <c r="A6558" t="s">
        <v>6581</v>
      </c>
      <c r="B6558" s="2">
        <v>42393</v>
      </c>
      <c r="C6558">
        <v>13</v>
      </c>
      <c r="D6558" t="s">
        <v>4</v>
      </c>
      <c r="E6558" t="s">
        <v>8168</v>
      </c>
      <c r="F6558" t="s">
        <v>8026</v>
      </c>
      <c r="G6558">
        <v>37</v>
      </c>
      <c r="H6558">
        <v>6</v>
      </c>
      <c r="I6558">
        <v>4</v>
      </c>
      <c r="J6558" s="1">
        <v>421.35555555555561</v>
      </c>
      <c r="K6558" s="1">
        <f>Sales_Data[[#This Row],[Order Quantity]]*Sales_Data[[#This Row],[Unit Price]]</f>
        <v>1685.4222222222224</v>
      </c>
      <c r="L6558" s="1">
        <v>324.44377777777777</v>
      </c>
    </row>
    <row r="6559" spans="1:12">
      <c r="A6559" t="s">
        <v>6582</v>
      </c>
      <c r="B6559" s="2">
        <v>42393</v>
      </c>
      <c r="C6559">
        <v>9</v>
      </c>
      <c r="D6559" t="s">
        <v>4</v>
      </c>
      <c r="E6559" t="s">
        <v>8168</v>
      </c>
      <c r="F6559" t="s">
        <v>8027</v>
      </c>
      <c r="G6559">
        <v>25</v>
      </c>
      <c r="H6559">
        <v>4</v>
      </c>
      <c r="I6559">
        <v>5</v>
      </c>
      <c r="J6559" s="1">
        <v>201</v>
      </c>
      <c r="K6559" s="1">
        <f>Sales_Data[[#This Row],[Order Quantity]]*Sales_Data[[#This Row],[Unit Price]]</f>
        <v>1005</v>
      </c>
      <c r="L6559" s="1">
        <v>126.63000000000001</v>
      </c>
    </row>
    <row r="6560" spans="1:12">
      <c r="A6560" t="s">
        <v>6583</v>
      </c>
      <c r="B6560" s="2">
        <v>42393</v>
      </c>
      <c r="C6560">
        <v>14</v>
      </c>
      <c r="D6560" t="s">
        <v>2</v>
      </c>
      <c r="E6560" t="s">
        <v>8168</v>
      </c>
      <c r="F6560" t="s">
        <v>8026</v>
      </c>
      <c r="G6560">
        <v>39</v>
      </c>
      <c r="H6560">
        <v>6</v>
      </c>
      <c r="I6560">
        <v>3</v>
      </c>
      <c r="J6560" s="1">
        <v>426.56666666666666</v>
      </c>
      <c r="K6560" s="1">
        <f>Sales_Data[[#This Row],[Order Quantity]]*Sales_Data[[#This Row],[Unit Price]]</f>
        <v>1279.7</v>
      </c>
      <c r="L6560" s="1">
        <v>294.33099999999996</v>
      </c>
    </row>
    <row r="6561" spans="1:12">
      <c r="A6561" t="s">
        <v>6584</v>
      </c>
      <c r="B6561" s="2">
        <v>42394</v>
      </c>
      <c r="C6561">
        <v>11</v>
      </c>
      <c r="D6561" t="s">
        <v>4</v>
      </c>
      <c r="E6561" t="s">
        <v>8168</v>
      </c>
      <c r="F6561" t="s">
        <v>8026</v>
      </c>
      <c r="G6561">
        <v>30</v>
      </c>
      <c r="H6561">
        <v>5</v>
      </c>
      <c r="I6561">
        <v>4</v>
      </c>
      <c r="J6561" s="1">
        <v>675.95555555555563</v>
      </c>
      <c r="K6561" s="1">
        <f>Sales_Data[[#This Row],[Order Quantity]]*Sales_Data[[#This Row],[Unit Price]]</f>
        <v>2703.8222222222225</v>
      </c>
      <c r="L6561" s="1">
        <v>331.21822222222221</v>
      </c>
    </row>
    <row r="6562" spans="1:12">
      <c r="A6562" t="s">
        <v>6585</v>
      </c>
      <c r="B6562" s="2">
        <v>42394</v>
      </c>
      <c r="C6562">
        <v>1</v>
      </c>
      <c r="D6562" t="s">
        <v>4</v>
      </c>
      <c r="E6562" t="s">
        <v>8168</v>
      </c>
      <c r="F6562" t="s">
        <v>8027</v>
      </c>
      <c r="G6562">
        <v>1</v>
      </c>
      <c r="H6562">
        <v>1</v>
      </c>
      <c r="I6562">
        <v>9</v>
      </c>
      <c r="J6562" s="1">
        <v>374.45555555555552</v>
      </c>
      <c r="K6562" s="1">
        <f>Sales_Data[[#This Row],[Order Quantity]]*Sales_Data[[#This Row],[Unit Price]]</f>
        <v>3370.0999999999995</v>
      </c>
      <c r="L6562" s="1">
        <v>250.88522222222224</v>
      </c>
    </row>
    <row r="6563" spans="1:12">
      <c r="A6563" t="s">
        <v>6586</v>
      </c>
      <c r="B6563" s="2">
        <v>42395</v>
      </c>
      <c r="C6563">
        <v>8</v>
      </c>
      <c r="D6563" t="s">
        <v>2</v>
      </c>
      <c r="E6563" t="s">
        <v>8168</v>
      </c>
      <c r="F6563" t="s">
        <v>8027</v>
      </c>
      <c r="G6563">
        <v>21</v>
      </c>
      <c r="H6563">
        <v>3</v>
      </c>
      <c r="I6563">
        <v>3</v>
      </c>
      <c r="J6563" s="1">
        <v>637.98888888888894</v>
      </c>
      <c r="K6563" s="1">
        <f>Sales_Data[[#This Row],[Order Quantity]]*Sales_Data[[#This Row],[Unit Price]]</f>
        <v>1913.9666666666667</v>
      </c>
      <c r="L6563" s="1">
        <v>363.65366666666665</v>
      </c>
    </row>
    <row r="6564" spans="1:12">
      <c r="A6564" t="s">
        <v>6587</v>
      </c>
      <c r="B6564" s="2">
        <v>42395</v>
      </c>
      <c r="C6564">
        <v>20</v>
      </c>
      <c r="D6564" t="s">
        <v>2</v>
      </c>
      <c r="E6564" t="s">
        <v>8168</v>
      </c>
      <c r="F6564" t="s">
        <v>8028</v>
      </c>
      <c r="G6564">
        <v>56</v>
      </c>
      <c r="H6564">
        <v>8</v>
      </c>
      <c r="I6564">
        <v>5</v>
      </c>
      <c r="J6564" s="1">
        <v>107.2</v>
      </c>
      <c r="K6564" s="1">
        <f>Sales_Data[[#This Row],[Order Quantity]]*Sales_Data[[#This Row],[Unit Price]]</f>
        <v>536</v>
      </c>
      <c r="L6564" s="1">
        <v>71.824000000000012</v>
      </c>
    </row>
    <row r="6565" spans="1:12">
      <c r="A6565" t="s">
        <v>6588</v>
      </c>
      <c r="B6565" s="2">
        <v>42395</v>
      </c>
      <c r="C6565">
        <v>13</v>
      </c>
      <c r="D6565" t="s">
        <v>4</v>
      </c>
      <c r="E6565" t="s">
        <v>8168</v>
      </c>
      <c r="F6565" t="s">
        <v>8026</v>
      </c>
      <c r="G6565">
        <v>37</v>
      </c>
      <c r="H6565">
        <v>6</v>
      </c>
      <c r="I6565">
        <v>8</v>
      </c>
      <c r="J6565" s="1">
        <v>80.400000000000006</v>
      </c>
      <c r="K6565" s="1">
        <f>Sales_Data[[#This Row],[Order Quantity]]*Sales_Data[[#This Row],[Unit Price]]</f>
        <v>643.20000000000005</v>
      </c>
      <c r="L6565" s="1">
        <v>65.124000000000009</v>
      </c>
    </row>
    <row r="6566" spans="1:12">
      <c r="A6566" t="s">
        <v>6589</v>
      </c>
      <c r="B6566" s="2">
        <v>42395</v>
      </c>
      <c r="C6566">
        <v>17</v>
      </c>
      <c r="D6566" t="s">
        <v>4</v>
      </c>
      <c r="E6566" t="s">
        <v>8168</v>
      </c>
      <c r="F6566" t="s">
        <v>8025</v>
      </c>
      <c r="G6566">
        <v>49</v>
      </c>
      <c r="H6566">
        <v>7</v>
      </c>
      <c r="I6566">
        <v>2</v>
      </c>
      <c r="J6566" s="1">
        <v>330.53333333333336</v>
      </c>
      <c r="K6566" s="1">
        <f>Sales_Data[[#This Row],[Order Quantity]]*Sales_Data[[#This Row],[Unit Price]]</f>
        <v>661.06666666666672</v>
      </c>
      <c r="L6566" s="1">
        <v>148.74</v>
      </c>
    </row>
    <row r="6567" spans="1:12">
      <c r="A6567" t="s">
        <v>6590</v>
      </c>
      <c r="B6567" s="2">
        <v>42396</v>
      </c>
      <c r="C6567">
        <v>12</v>
      </c>
      <c r="D6567" t="s">
        <v>4</v>
      </c>
      <c r="E6567" t="s">
        <v>8168</v>
      </c>
      <c r="F6567" t="s">
        <v>8026</v>
      </c>
      <c r="G6567">
        <v>33</v>
      </c>
      <c r="H6567">
        <v>5</v>
      </c>
      <c r="I6567">
        <v>4</v>
      </c>
      <c r="J6567" s="1">
        <v>431.77777777777777</v>
      </c>
      <c r="K6567" s="1">
        <f>Sales_Data[[#This Row],[Order Quantity]]*Sales_Data[[#This Row],[Unit Price]]</f>
        <v>1727.1111111111111</v>
      </c>
      <c r="L6567" s="1">
        <v>246.11333333333334</v>
      </c>
    </row>
    <row r="6568" spans="1:12">
      <c r="A6568" t="s">
        <v>6591</v>
      </c>
      <c r="B6568" s="2">
        <v>42396</v>
      </c>
      <c r="C6568">
        <v>11</v>
      </c>
      <c r="D6568" t="s">
        <v>2</v>
      </c>
      <c r="E6568" t="s">
        <v>8168</v>
      </c>
      <c r="F6568" t="s">
        <v>8026</v>
      </c>
      <c r="G6568">
        <v>32</v>
      </c>
      <c r="H6568">
        <v>5</v>
      </c>
      <c r="I6568">
        <v>3</v>
      </c>
      <c r="J6568" s="1">
        <v>221.84444444444446</v>
      </c>
      <c r="K6568" s="1">
        <f>Sales_Data[[#This Row],[Order Quantity]]*Sales_Data[[#This Row],[Unit Price]]</f>
        <v>665.53333333333342</v>
      </c>
      <c r="L6568" s="1">
        <v>119.79600000000002</v>
      </c>
    </row>
    <row r="6569" spans="1:12">
      <c r="A6569" t="s">
        <v>6592</v>
      </c>
      <c r="B6569" s="2">
        <v>42396</v>
      </c>
      <c r="C6569">
        <v>12</v>
      </c>
      <c r="D6569" t="s">
        <v>2</v>
      </c>
      <c r="E6569" t="s">
        <v>8168</v>
      </c>
      <c r="F6569" t="s">
        <v>8026</v>
      </c>
      <c r="G6569">
        <v>33</v>
      </c>
      <c r="H6569">
        <v>5</v>
      </c>
      <c r="I6569">
        <v>7</v>
      </c>
      <c r="J6569" s="1">
        <v>23.077777777777779</v>
      </c>
      <c r="K6569" s="1">
        <f>Sales_Data[[#This Row],[Order Quantity]]*Sales_Data[[#This Row],[Unit Price]]</f>
        <v>161.54444444444445</v>
      </c>
      <c r="L6569" s="1">
        <v>9.6926666666666677</v>
      </c>
    </row>
    <row r="6570" spans="1:12">
      <c r="A6570" t="s">
        <v>6593</v>
      </c>
      <c r="B6570" s="2">
        <v>42396</v>
      </c>
      <c r="C6570">
        <v>5</v>
      </c>
      <c r="D6570" t="s">
        <v>2</v>
      </c>
      <c r="E6570" t="s">
        <v>8168</v>
      </c>
      <c r="F6570" t="s">
        <v>8027</v>
      </c>
      <c r="G6570">
        <v>14</v>
      </c>
      <c r="H6570">
        <v>2</v>
      </c>
      <c r="I6570">
        <v>3</v>
      </c>
      <c r="J6570" s="1">
        <v>87.844444444444449</v>
      </c>
      <c r="K6570" s="1">
        <f>Sales_Data[[#This Row],[Order Quantity]]*Sales_Data[[#This Row],[Unit Price]]</f>
        <v>263.53333333333336</v>
      </c>
      <c r="L6570" s="1">
        <v>38.651555555555561</v>
      </c>
    </row>
    <row r="6571" spans="1:12">
      <c r="A6571" t="s">
        <v>6594</v>
      </c>
      <c r="B6571" s="2">
        <v>42396</v>
      </c>
      <c r="C6571">
        <v>20</v>
      </c>
      <c r="D6571" t="s">
        <v>2</v>
      </c>
      <c r="E6571" t="s">
        <v>8168</v>
      </c>
      <c r="F6571" t="s">
        <v>8028</v>
      </c>
      <c r="G6571">
        <v>58</v>
      </c>
      <c r="H6571">
        <v>8</v>
      </c>
      <c r="I6571">
        <v>1</v>
      </c>
      <c r="J6571" s="1">
        <v>596.29999999999995</v>
      </c>
      <c r="K6571" s="1">
        <f>Sales_Data[[#This Row],[Order Quantity]]*Sales_Data[[#This Row],[Unit Price]]</f>
        <v>596.29999999999995</v>
      </c>
      <c r="L6571" s="1">
        <v>327.96499999999997</v>
      </c>
    </row>
    <row r="6572" spans="1:12">
      <c r="A6572" t="s">
        <v>6595</v>
      </c>
      <c r="B6572" s="2">
        <v>42397</v>
      </c>
      <c r="C6572">
        <v>12</v>
      </c>
      <c r="D6572" t="s">
        <v>4</v>
      </c>
      <c r="E6572" t="s">
        <v>8168</v>
      </c>
      <c r="F6572" t="s">
        <v>8026</v>
      </c>
      <c r="G6572">
        <v>35</v>
      </c>
      <c r="H6572">
        <v>5</v>
      </c>
      <c r="I6572">
        <v>7</v>
      </c>
      <c r="J6572" s="1">
        <v>127.30000000000001</v>
      </c>
      <c r="K6572" s="1">
        <f>Sales_Data[[#This Row],[Order Quantity]]*Sales_Data[[#This Row],[Unit Price]]</f>
        <v>891.10000000000014</v>
      </c>
      <c r="L6572" s="1">
        <v>50.92</v>
      </c>
    </row>
    <row r="6573" spans="1:12">
      <c r="A6573" t="s">
        <v>6596</v>
      </c>
      <c r="B6573" s="2">
        <v>42397</v>
      </c>
      <c r="C6573">
        <v>12</v>
      </c>
      <c r="D6573" t="s">
        <v>4</v>
      </c>
      <c r="E6573" t="s">
        <v>8168</v>
      </c>
      <c r="F6573" t="s">
        <v>8026</v>
      </c>
      <c r="G6573">
        <v>33</v>
      </c>
      <c r="H6573">
        <v>5</v>
      </c>
      <c r="I6573">
        <v>5</v>
      </c>
      <c r="J6573" s="1">
        <v>437.73333333333335</v>
      </c>
      <c r="K6573" s="1">
        <f>Sales_Data[[#This Row],[Order Quantity]]*Sales_Data[[#This Row],[Unit Price]]</f>
        <v>2188.666666666667</v>
      </c>
      <c r="L6573" s="1">
        <v>267.01733333333334</v>
      </c>
    </row>
    <row r="6574" spans="1:12">
      <c r="A6574" t="s">
        <v>6597</v>
      </c>
      <c r="B6574" s="2">
        <v>42397</v>
      </c>
      <c r="C6574">
        <v>1</v>
      </c>
      <c r="D6574" t="s">
        <v>4</v>
      </c>
      <c r="E6574" t="s">
        <v>8168</v>
      </c>
      <c r="F6574" t="s">
        <v>8027</v>
      </c>
      <c r="G6574">
        <v>3</v>
      </c>
      <c r="H6574">
        <v>1</v>
      </c>
      <c r="I6574">
        <v>3</v>
      </c>
      <c r="J6574" s="1">
        <v>288.84444444444443</v>
      </c>
      <c r="K6574" s="1">
        <f>Sales_Data[[#This Row],[Order Quantity]]*Sales_Data[[#This Row],[Unit Price]]</f>
        <v>866.5333333333333</v>
      </c>
      <c r="L6574" s="1">
        <v>181.97200000000001</v>
      </c>
    </row>
    <row r="6575" spans="1:12">
      <c r="A6575" t="s">
        <v>6598</v>
      </c>
      <c r="B6575" s="2">
        <v>42397</v>
      </c>
      <c r="C6575">
        <v>9</v>
      </c>
      <c r="D6575" t="s">
        <v>2</v>
      </c>
      <c r="E6575" t="s">
        <v>8168</v>
      </c>
      <c r="F6575" t="s">
        <v>8027</v>
      </c>
      <c r="G6575">
        <v>26</v>
      </c>
      <c r="H6575">
        <v>4</v>
      </c>
      <c r="I6575">
        <v>4</v>
      </c>
      <c r="J6575" s="1">
        <v>21.588888888888889</v>
      </c>
      <c r="K6575" s="1">
        <f>Sales_Data[[#This Row],[Order Quantity]]*Sales_Data[[#This Row],[Unit Price]]</f>
        <v>86.355555555555554</v>
      </c>
      <c r="L6575" s="1">
        <v>12.305666666666665</v>
      </c>
    </row>
    <row r="6576" spans="1:12">
      <c r="A6576" t="s">
        <v>6599</v>
      </c>
      <c r="B6576" s="2">
        <v>42397</v>
      </c>
      <c r="C6576">
        <v>18</v>
      </c>
      <c r="D6576" t="s">
        <v>2</v>
      </c>
      <c r="E6576" t="s">
        <v>8168</v>
      </c>
      <c r="F6576" t="s">
        <v>8025</v>
      </c>
      <c r="G6576">
        <v>51</v>
      </c>
      <c r="H6576">
        <v>7</v>
      </c>
      <c r="I6576">
        <v>2</v>
      </c>
      <c r="J6576" s="1">
        <v>122.08888888888889</v>
      </c>
      <c r="K6576" s="1">
        <f>Sales_Data[[#This Row],[Order Quantity]]*Sales_Data[[#This Row],[Unit Price]]</f>
        <v>244.17777777777778</v>
      </c>
      <c r="L6576" s="1">
        <v>56.160888888888884</v>
      </c>
    </row>
    <row r="6577" spans="1:12">
      <c r="A6577" t="s">
        <v>6600</v>
      </c>
      <c r="B6577" s="2">
        <v>42397</v>
      </c>
      <c r="C6577">
        <v>4</v>
      </c>
      <c r="D6577" t="s">
        <v>3</v>
      </c>
      <c r="E6577" t="s">
        <v>8168</v>
      </c>
      <c r="F6577" t="s">
        <v>8027</v>
      </c>
      <c r="G6577">
        <v>12</v>
      </c>
      <c r="H6577">
        <v>2</v>
      </c>
      <c r="I6577">
        <v>4</v>
      </c>
      <c r="J6577" s="1">
        <v>121.34444444444446</v>
      </c>
      <c r="K6577" s="1">
        <f>Sales_Data[[#This Row],[Order Quantity]]*Sales_Data[[#This Row],[Unit Price]]</f>
        <v>485.37777777777785</v>
      </c>
      <c r="L6577" s="1">
        <v>72.806666666666672</v>
      </c>
    </row>
    <row r="6578" spans="1:12">
      <c r="A6578" t="s">
        <v>6601</v>
      </c>
      <c r="B6578" s="2">
        <v>42398</v>
      </c>
      <c r="C6578">
        <v>1</v>
      </c>
      <c r="D6578" t="s">
        <v>4</v>
      </c>
      <c r="E6578" t="s">
        <v>8168</v>
      </c>
      <c r="F6578" t="s">
        <v>8027</v>
      </c>
      <c r="G6578">
        <v>3</v>
      </c>
      <c r="H6578">
        <v>1</v>
      </c>
      <c r="I6578">
        <v>3</v>
      </c>
      <c r="J6578" s="1">
        <v>106.45555555555556</v>
      </c>
      <c r="K6578" s="1">
        <f>Sales_Data[[#This Row],[Order Quantity]]*Sales_Data[[#This Row],[Unit Price]]</f>
        <v>319.36666666666667</v>
      </c>
      <c r="L6578" s="1">
        <v>77.712555555555554</v>
      </c>
    </row>
    <row r="6579" spans="1:12">
      <c r="A6579" t="s">
        <v>6602</v>
      </c>
      <c r="B6579" s="2">
        <v>42398</v>
      </c>
      <c r="C6579">
        <v>18</v>
      </c>
      <c r="D6579" t="s">
        <v>2</v>
      </c>
      <c r="E6579" t="s">
        <v>8168</v>
      </c>
      <c r="F6579" t="s">
        <v>8025</v>
      </c>
      <c r="G6579">
        <v>51</v>
      </c>
      <c r="H6579">
        <v>8</v>
      </c>
      <c r="I6579">
        <v>2</v>
      </c>
      <c r="J6579" s="1">
        <v>223.33333333333334</v>
      </c>
      <c r="K6579" s="1">
        <f>Sales_Data[[#This Row],[Order Quantity]]*Sales_Data[[#This Row],[Unit Price]]</f>
        <v>446.66666666666669</v>
      </c>
      <c r="L6579" s="1">
        <v>142.93333333333334</v>
      </c>
    </row>
    <row r="6580" spans="1:12">
      <c r="A6580" t="s">
        <v>6603</v>
      </c>
      <c r="B6580" s="2">
        <v>42398</v>
      </c>
      <c r="C6580">
        <v>10</v>
      </c>
      <c r="D6580" t="s">
        <v>4</v>
      </c>
      <c r="E6580" t="s">
        <v>8168</v>
      </c>
      <c r="F6580" t="s">
        <v>8027</v>
      </c>
      <c r="G6580">
        <v>27</v>
      </c>
      <c r="H6580">
        <v>4</v>
      </c>
      <c r="I6580">
        <v>9</v>
      </c>
      <c r="J6580" s="1">
        <v>214.4</v>
      </c>
      <c r="K6580" s="1">
        <f>Sales_Data[[#This Row],[Order Quantity]]*Sales_Data[[#This Row],[Unit Price]]</f>
        <v>1929.6000000000001</v>
      </c>
      <c r="L6580" s="1">
        <v>137.21600000000001</v>
      </c>
    </row>
    <row r="6581" spans="1:12">
      <c r="A6581" t="s">
        <v>6604</v>
      </c>
      <c r="B6581" s="2">
        <v>42399</v>
      </c>
      <c r="C6581">
        <v>20</v>
      </c>
      <c r="D6581" t="s">
        <v>4</v>
      </c>
      <c r="E6581" t="s">
        <v>8168</v>
      </c>
      <c r="F6581" t="s">
        <v>8028</v>
      </c>
      <c r="G6581">
        <v>56</v>
      </c>
      <c r="H6581">
        <v>8</v>
      </c>
      <c r="I6581">
        <v>5</v>
      </c>
      <c r="J6581" s="1">
        <v>82.63333333333334</v>
      </c>
      <c r="K6581" s="1">
        <f>Sales_Data[[#This Row],[Order Quantity]]*Sales_Data[[#This Row],[Unit Price]]</f>
        <v>413.16666666666669</v>
      </c>
      <c r="L6581" s="1">
        <v>34.705999999999996</v>
      </c>
    </row>
    <row r="6582" spans="1:12">
      <c r="A6582" t="s">
        <v>6605</v>
      </c>
      <c r="B6582" s="2">
        <v>42399</v>
      </c>
      <c r="C6582">
        <v>9</v>
      </c>
      <c r="D6582" t="s">
        <v>4</v>
      </c>
      <c r="E6582" t="s">
        <v>8168</v>
      </c>
      <c r="F6582" t="s">
        <v>8027</v>
      </c>
      <c r="G6582">
        <v>24</v>
      </c>
      <c r="H6582">
        <v>4</v>
      </c>
      <c r="I6582">
        <v>2</v>
      </c>
      <c r="J6582" s="1">
        <v>660.32222222222231</v>
      </c>
      <c r="K6582" s="1">
        <f>Sales_Data[[#This Row],[Order Quantity]]*Sales_Data[[#This Row],[Unit Price]]</f>
        <v>1320.6444444444446</v>
      </c>
      <c r="L6582" s="1">
        <v>528.25777777777785</v>
      </c>
    </row>
    <row r="6583" spans="1:12">
      <c r="A6583" t="s">
        <v>6606</v>
      </c>
      <c r="B6583" s="2">
        <v>42399</v>
      </c>
      <c r="C6583">
        <v>3</v>
      </c>
      <c r="D6583" t="s">
        <v>4</v>
      </c>
      <c r="E6583" t="s">
        <v>8168</v>
      </c>
      <c r="F6583" t="s">
        <v>8027</v>
      </c>
      <c r="G6583">
        <v>8</v>
      </c>
      <c r="H6583">
        <v>2</v>
      </c>
      <c r="I6583">
        <v>9</v>
      </c>
      <c r="J6583" s="1">
        <v>407.21111111111111</v>
      </c>
      <c r="K6583" s="1">
        <f>Sales_Data[[#This Row],[Order Quantity]]*Sales_Data[[#This Row],[Unit Price]]</f>
        <v>3664.9</v>
      </c>
      <c r="L6583" s="1">
        <v>244.32666666666668</v>
      </c>
    </row>
    <row r="6584" spans="1:12">
      <c r="A6584" t="s">
        <v>6607</v>
      </c>
      <c r="B6584" s="2">
        <v>42399</v>
      </c>
      <c r="C6584">
        <v>19</v>
      </c>
      <c r="D6584" t="s">
        <v>4</v>
      </c>
      <c r="E6584" t="s">
        <v>8168</v>
      </c>
      <c r="F6584" t="s">
        <v>8028</v>
      </c>
      <c r="G6584">
        <v>55</v>
      </c>
      <c r="H6584">
        <v>8</v>
      </c>
      <c r="I6584">
        <v>8</v>
      </c>
      <c r="J6584" s="1">
        <v>431.03333333333336</v>
      </c>
      <c r="K6584" s="1">
        <f>Sales_Data[[#This Row],[Order Quantity]]*Sales_Data[[#This Row],[Unit Price]]</f>
        <v>3448.2666666666669</v>
      </c>
      <c r="L6584" s="1">
        <v>357.75766666666664</v>
      </c>
    </row>
    <row r="6585" spans="1:12">
      <c r="A6585" t="s">
        <v>6608</v>
      </c>
      <c r="B6585" s="2">
        <v>42399</v>
      </c>
      <c r="C6585">
        <v>19</v>
      </c>
      <c r="D6585" t="s">
        <v>2</v>
      </c>
      <c r="E6585" t="s">
        <v>8168</v>
      </c>
      <c r="F6585" t="s">
        <v>8028</v>
      </c>
      <c r="G6585">
        <v>55</v>
      </c>
      <c r="H6585">
        <v>8</v>
      </c>
      <c r="I6585">
        <v>9</v>
      </c>
      <c r="J6585" s="1">
        <v>125.06666666666668</v>
      </c>
      <c r="K6585" s="1">
        <f>Sales_Data[[#This Row],[Order Quantity]]*Sales_Data[[#This Row],[Unit Price]]</f>
        <v>1125.6000000000001</v>
      </c>
      <c r="L6585" s="1">
        <v>80.042666666666676</v>
      </c>
    </row>
    <row r="6586" spans="1:12">
      <c r="A6586" t="s">
        <v>6609</v>
      </c>
      <c r="B6586" s="2">
        <v>42400</v>
      </c>
      <c r="C6586">
        <v>8</v>
      </c>
      <c r="D6586" t="s">
        <v>4</v>
      </c>
      <c r="E6586" t="s">
        <v>8168</v>
      </c>
      <c r="F6586" t="s">
        <v>8027</v>
      </c>
      <c r="G6586">
        <v>21</v>
      </c>
      <c r="H6586">
        <v>3</v>
      </c>
      <c r="I6586">
        <v>3</v>
      </c>
      <c r="J6586" s="1">
        <v>209.93333333333334</v>
      </c>
      <c r="K6586" s="1">
        <f>Sales_Data[[#This Row],[Order Quantity]]*Sales_Data[[#This Row],[Unit Price]]</f>
        <v>629.79999999999995</v>
      </c>
      <c r="L6586" s="1">
        <v>130.15866666666668</v>
      </c>
    </row>
    <row r="6587" spans="1:12">
      <c r="A6587" t="s">
        <v>6610</v>
      </c>
      <c r="B6587" s="2">
        <v>42400</v>
      </c>
      <c r="C6587">
        <v>16</v>
      </c>
      <c r="D6587" t="s">
        <v>2</v>
      </c>
      <c r="E6587" t="s">
        <v>8168</v>
      </c>
      <c r="F6587" t="s">
        <v>8025</v>
      </c>
      <c r="G6587">
        <v>46</v>
      </c>
      <c r="H6587">
        <v>7</v>
      </c>
      <c r="I6587">
        <v>5</v>
      </c>
      <c r="J6587" s="1">
        <v>202.48888888888891</v>
      </c>
      <c r="K6587" s="1">
        <f>Sales_Data[[#This Row],[Order Quantity]]*Sales_Data[[#This Row],[Unit Price]]</f>
        <v>1012.4444444444446</v>
      </c>
      <c r="L6587" s="1">
        <v>135.66755555555557</v>
      </c>
    </row>
    <row r="6588" spans="1:12">
      <c r="A6588" t="s">
        <v>6611</v>
      </c>
      <c r="B6588" s="2">
        <v>42400</v>
      </c>
      <c r="C6588">
        <v>14</v>
      </c>
      <c r="D6588" t="s">
        <v>4</v>
      </c>
      <c r="E6588" t="s">
        <v>8168</v>
      </c>
      <c r="F6588" t="s">
        <v>8026</v>
      </c>
      <c r="G6588">
        <v>40</v>
      </c>
      <c r="H6588">
        <v>6</v>
      </c>
      <c r="I6588">
        <v>9</v>
      </c>
      <c r="J6588" s="1">
        <v>114.64444444444445</v>
      </c>
      <c r="K6588" s="1">
        <f>Sales_Data[[#This Row],[Order Quantity]]*Sales_Data[[#This Row],[Unit Price]]</f>
        <v>1031.8</v>
      </c>
      <c r="L6588" s="1">
        <v>89.422666666666657</v>
      </c>
    </row>
    <row r="6589" spans="1:12">
      <c r="A6589" t="s">
        <v>6612</v>
      </c>
      <c r="B6589" s="2">
        <v>42401</v>
      </c>
      <c r="C6589">
        <v>19</v>
      </c>
      <c r="D6589" t="s">
        <v>4</v>
      </c>
      <c r="E6589" t="s">
        <v>8168</v>
      </c>
      <c r="F6589" t="s">
        <v>8028</v>
      </c>
      <c r="G6589">
        <v>53</v>
      </c>
      <c r="H6589">
        <v>8</v>
      </c>
      <c r="I6589">
        <v>8</v>
      </c>
      <c r="J6589" s="1">
        <v>22.333333333333332</v>
      </c>
      <c r="K6589" s="1">
        <f>Sales_Data[[#This Row],[Order Quantity]]*Sales_Data[[#This Row],[Unit Price]]</f>
        <v>178.66666666666666</v>
      </c>
      <c r="L6589" s="1">
        <v>9.6033333333333317</v>
      </c>
    </row>
    <row r="6590" spans="1:12">
      <c r="A6590" t="s">
        <v>6613</v>
      </c>
      <c r="B6590" s="2">
        <v>42401</v>
      </c>
      <c r="C6590">
        <v>4</v>
      </c>
      <c r="D6590" t="s">
        <v>3</v>
      </c>
      <c r="E6590" t="s">
        <v>8168</v>
      </c>
      <c r="F6590" t="s">
        <v>8027</v>
      </c>
      <c r="G6590">
        <v>12</v>
      </c>
      <c r="H6590">
        <v>2</v>
      </c>
      <c r="I6590">
        <v>9</v>
      </c>
      <c r="J6590" s="1">
        <v>431.77777777777777</v>
      </c>
      <c r="K6590" s="1">
        <f>Sales_Data[[#This Row],[Order Quantity]]*Sales_Data[[#This Row],[Unit Price]]</f>
        <v>3886</v>
      </c>
      <c r="L6590" s="1">
        <v>250.43111111111108</v>
      </c>
    </row>
    <row r="6591" spans="1:12">
      <c r="A6591" t="s">
        <v>6614</v>
      </c>
      <c r="B6591" s="2">
        <v>42401</v>
      </c>
      <c r="C6591">
        <v>6</v>
      </c>
      <c r="D6591" t="s">
        <v>4</v>
      </c>
      <c r="E6591" t="s">
        <v>8168</v>
      </c>
      <c r="F6591" t="s">
        <v>8027</v>
      </c>
      <c r="G6591">
        <v>17</v>
      </c>
      <c r="H6591">
        <v>3</v>
      </c>
      <c r="I6591">
        <v>7</v>
      </c>
      <c r="J6591" s="1">
        <v>123.57777777777778</v>
      </c>
      <c r="K6591" s="1">
        <f>Sales_Data[[#This Row],[Order Quantity]]*Sales_Data[[#This Row],[Unit Price]]</f>
        <v>865.04444444444448</v>
      </c>
      <c r="L6591" s="1">
        <v>77.853999999999999</v>
      </c>
    </row>
    <row r="6592" spans="1:12">
      <c r="A6592" t="s">
        <v>6615</v>
      </c>
      <c r="B6592" s="2">
        <v>42401</v>
      </c>
      <c r="C6592">
        <v>8</v>
      </c>
      <c r="D6592" t="s">
        <v>4</v>
      </c>
      <c r="E6592" t="s">
        <v>8168</v>
      </c>
      <c r="F6592" t="s">
        <v>8027</v>
      </c>
      <c r="G6592">
        <v>22</v>
      </c>
      <c r="H6592">
        <v>3</v>
      </c>
      <c r="I6592">
        <v>6</v>
      </c>
      <c r="J6592" s="1">
        <v>27.544444444444444</v>
      </c>
      <c r="K6592" s="1">
        <f>Sales_Data[[#This Row],[Order Quantity]]*Sales_Data[[#This Row],[Unit Price]]</f>
        <v>165.26666666666665</v>
      </c>
      <c r="L6592" s="1">
        <v>16.251222222222221</v>
      </c>
    </row>
    <row r="6593" spans="1:12">
      <c r="A6593" t="s">
        <v>6616</v>
      </c>
      <c r="B6593" s="2">
        <v>42402</v>
      </c>
      <c r="C6593">
        <v>11</v>
      </c>
      <c r="D6593" t="s">
        <v>4</v>
      </c>
      <c r="E6593" t="s">
        <v>8168</v>
      </c>
      <c r="F6593" t="s">
        <v>8026</v>
      </c>
      <c r="G6593">
        <v>32</v>
      </c>
      <c r="H6593">
        <v>5</v>
      </c>
      <c r="I6593">
        <v>3</v>
      </c>
      <c r="J6593" s="1">
        <v>424.33333333333331</v>
      </c>
      <c r="K6593" s="1">
        <f>Sales_Data[[#This Row],[Order Quantity]]*Sales_Data[[#This Row],[Unit Price]]</f>
        <v>1273</v>
      </c>
      <c r="L6593" s="1">
        <v>301.27666666666664</v>
      </c>
    </row>
    <row r="6594" spans="1:12">
      <c r="A6594" t="s">
        <v>6617</v>
      </c>
      <c r="B6594" s="2">
        <v>42403</v>
      </c>
      <c r="C6594">
        <v>10</v>
      </c>
      <c r="D6594" t="s">
        <v>4</v>
      </c>
      <c r="E6594" t="s">
        <v>8168</v>
      </c>
      <c r="F6594" t="s">
        <v>8027</v>
      </c>
      <c r="G6594">
        <v>27</v>
      </c>
      <c r="H6594">
        <v>4</v>
      </c>
      <c r="I6594">
        <v>3</v>
      </c>
      <c r="J6594" s="1">
        <v>442.94444444444446</v>
      </c>
      <c r="K6594" s="1">
        <f>Sales_Data[[#This Row],[Order Quantity]]*Sales_Data[[#This Row],[Unit Price]]</f>
        <v>1328.8333333333335</v>
      </c>
      <c r="L6594" s="1">
        <v>358.78500000000003</v>
      </c>
    </row>
    <row r="6595" spans="1:12">
      <c r="A6595" t="s">
        <v>6618</v>
      </c>
      <c r="B6595" s="2">
        <v>42403</v>
      </c>
      <c r="C6595">
        <v>7</v>
      </c>
      <c r="D6595" t="s">
        <v>2</v>
      </c>
      <c r="E6595" t="s">
        <v>8168</v>
      </c>
      <c r="F6595" t="s">
        <v>8027</v>
      </c>
      <c r="G6595">
        <v>21</v>
      </c>
      <c r="H6595">
        <v>3</v>
      </c>
      <c r="I6595">
        <v>9</v>
      </c>
      <c r="J6595" s="1">
        <v>435.5</v>
      </c>
      <c r="K6595" s="1">
        <f>Sales_Data[[#This Row],[Order Quantity]]*Sales_Data[[#This Row],[Unit Price]]</f>
        <v>3919.5</v>
      </c>
      <c r="L6595" s="1">
        <v>252.59</v>
      </c>
    </row>
    <row r="6596" spans="1:12">
      <c r="A6596" t="s">
        <v>6619</v>
      </c>
      <c r="B6596" s="2">
        <v>42403</v>
      </c>
      <c r="C6596">
        <v>19</v>
      </c>
      <c r="D6596" t="s">
        <v>4</v>
      </c>
      <c r="E6596" t="s">
        <v>8168</v>
      </c>
      <c r="F6596" t="s">
        <v>8028</v>
      </c>
      <c r="G6596">
        <v>54</v>
      </c>
      <c r="H6596">
        <v>8</v>
      </c>
      <c r="I6596">
        <v>9</v>
      </c>
      <c r="J6596" s="1">
        <v>436.24444444444447</v>
      </c>
      <c r="K6596" s="1">
        <f>Sales_Data[[#This Row],[Order Quantity]]*Sales_Data[[#This Row],[Unit Price]]</f>
        <v>3926.2000000000003</v>
      </c>
      <c r="L6596" s="1">
        <v>340.27066666666667</v>
      </c>
    </row>
    <row r="6597" spans="1:12">
      <c r="A6597" t="s">
        <v>6620</v>
      </c>
      <c r="B6597" s="2">
        <v>42403</v>
      </c>
      <c r="C6597">
        <v>19</v>
      </c>
      <c r="D6597" t="s">
        <v>4</v>
      </c>
      <c r="E6597" t="s">
        <v>8168</v>
      </c>
      <c r="F6597" t="s">
        <v>8028</v>
      </c>
      <c r="G6597">
        <v>55</v>
      </c>
      <c r="H6597">
        <v>8</v>
      </c>
      <c r="I6597">
        <v>2</v>
      </c>
      <c r="J6597" s="1">
        <v>20.844444444444445</v>
      </c>
      <c r="K6597" s="1">
        <f>Sales_Data[[#This Row],[Order Quantity]]*Sales_Data[[#This Row],[Unit Price]]</f>
        <v>41.68888888888889</v>
      </c>
      <c r="L6597" s="1">
        <v>12.089777777777776</v>
      </c>
    </row>
    <row r="6598" spans="1:12">
      <c r="A6598" t="s">
        <v>6621</v>
      </c>
      <c r="B6598" s="2">
        <v>42403</v>
      </c>
      <c r="C6598">
        <v>8</v>
      </c>
      <c r="D6598" t="s">
        <v>3</v>
      </c>
      <c r="E6598" t="s">
        <v>8168</v>
      </c>
      <c r="F6598" t="s">
        <v>8027</v>
      </c>
      <c r="G6598">
        <v>22</v>
      </c>
      <c r="H6598">
        <v>3</v>
      </c>
      <c r="I6598">
        <v>2</v>
      </c>
      <c r="J6598" s="1">
        <v>145.91111111111113</v>
      </c>
      <c r="K6598" s="1">
        <f>Sales_Data[[#This Row],[Order Quantity]]*Sales_Data[[#This Row],[Unit Price]]</f>
        <v>291.82222222222225</v>
      </c>
      <c r="L6598" s="1">
        <v>64.200888888888883</v>
      </c>
    </row>
    <row r="6599" spans="1:12">
      <c r="A6599" t="s">
        <v>6622</v>
      </c>
      <c r="B6599" s="2">
        <v>42403</v>
      </c>
      <c r="C6599">
        <v>13</v>
      </c>
      <c r="D6599" t="s">
        <v>4</v>
      </c>
      <c r="E6599" t="s">
        <v>8168</v>
      </c>
      <c r="F6599" t="s">
        <v>8026</v>
      </c>
      <c r="G6599">
        <v>35</v>
      </c>
      <c r="H6599">
        <v>5</v>
      </c>
      <c r="I6599">
        <v>5</v>
      </c>
      <c r="J6599" s="1">
        <v>29.777777777777779</v>
      </c>
      <c r="K6599" s="1">
        <f>Sales_Data[[#This Row],[Order Quantity]]*Sales_Data[[#This Row],[Unit Price]]</f>
        <v>148.88888888888889</v>
      </c>
      <c r="L6599" s="1">
        <v>25.31111111111111</v>
      </c>
    </row>
    <row r="6600" spans="1:12">
      <c r="A6600" t="s">
        <v>6623</v>
      </c>
      <c r="B6600" s="2">
        <v>42403</v>
      </c>
      <c r="C6600">
        <v>10</v>
      </c>
      <c r="D6600" t="s">
        <v>2</v>
      </c>
      <c r="E6600" t="s">
        <v>8168</v>
      </c>
      <c r="F6600" t="s">
        <v>8026</v>
      </c>
      <c r="G6600">
        <v>29</v>
      </c>
      <c r="H6600">
        <v>4</v>
      </c>
      <c r="I6600">
        <v>3</v>
      </c>
      <c r="J6600" s="1">
        <v>207.7</v>
      </c>
      <c r="K6600" s="1">
        <f>Sales_Data[[#This Row],[Order Quantity]]*Sales_Data[[#This Row],[Unit Price]]</f>
        <v>623.09999999999991</v>
      </c>
      <c r="L6600" s="1">
        <v>153.69799999999998</v>
      </c>
    </row>
    <row r="6601" spans="1:12">
      <c r="A6601" t="s">
        <v>6624</v>
      </c>
      <c r="B6601" s="2">
        <v>42404</v>
      </c>
      <c r="C6601">
        <v>9</v>
      </c>
      <c r="D6601" t="s">
        <v>2</v>
      </c>
      <c r="E6601" t="s">
        <v>8168</v>
      </c>
      <c r="F6601" t="s">
        <v>8027</v>
      </c>
      <c r="G6601">
        <v>25</v>
      </c>
      <c r="H6601">
        <v>4</v>
      </c>
      <c r="I6601">
        <v>9</v>
      </c>
      <c r="J6601" s="1">
        <v>114.64444444444445</v>
      </c>
      <c r="K6601" s="1">
        <f>Sales_Data[[#This Row],[Order Quantity]]*Sales_Data[[#This Row],[Unit Price]]</f>
        <v>1031.8</v>
      </c>
      <c r="L6601" s="1">
        <v>88.276222222222216</v>
      </c>
    </row>
    <row r="6602" spans="1:12">
      <c r="A6602" t="s">
        <v>6625</v>
      </c>
      <c r="B6602" s="2">
        <v>42404</v>
      </c>
      <c r="C6602">
        <v>11</v>
      </c>
      <c r="D6602" t="s">
        <v>3</v>
      </c>
      <c r="E6602" t="s">
        <v>8168</v>
      </c>
      <c r="F6602" t="s">
        <v>8026</v>
      </c>
      <c r="G6602">
        <v>32</v>
      </c>
      <c r="H6602">
        <v>5</v>
      </c>
      <c r="I6602">
        <v>2</v>
      </c>
      <c r="J6602" s="1">
        <v>141.44444444444446</v>
      </c>
      <c r="K6602" s="1">
        <f>Sales_Data[[#This Row],[Order Quantity]]*Sales_Data[[#This Row],[Unit Price]]</f>
        <v>282.88888888888891</v>
      </c>
      <c r="L6602" s="1">
        <v>93.353333333333339</v>
      </c>
    </row>
    <row r="6603" spans="1:12">
      <c r="A6603" t="s">
        <v>6626</v>
      </c>
      <c r="B6603" s="2">
        <v>42404</v>
      </c>
      <c r="C6603">
        <v>10</v>
      </c>
      <c r="D6603" t="s">
        <v>4</v>
      </c>
      <c r="E6603" t="s">
        <v>8168</v>
      </c>
      <c r="F6603" t="s">
        <v>8026</v>
      </c>
      <c r="G6603">
        <v>29</v>
      </c>
      <c r="H6603">
        <v>4</v>
      </c>
      <c r="I6603">
        <v>3</v>
      </c>
      <c r="J6603" s="1">
        <v>101.24444444444445</v>
      </c>
      <c r="K6603" s="1">
        <f>Sales_Data[[#This Row],[Order Quantity]]*Sales_Data[[#This Row],[Unit Price]]</f>
        <v>303.73333333333335</v>
      </c>
      <c r="L6603" s="1">
        <v>66.821333333333342</v>
      </c>
    </row>
    <row r="6604" spans="1:12">
      <c r="A6604" t="s">
        <v>6627</v>
      </c>
      <c r="B6604" s="2">
        <v>42404</v>
      </c>
      <c r="C6604">
        <v>18</v>
      </c>
      <c r="D6604" t="s">
        <v>4</v>
      </c>
      <c r="E6604" t="s">
        <v>8168</v>
      </c>
      <c r="F6604" t="s">
        <v>8025</v>
      </c>
      <c r="G6604">
        <v>51</v>
      </c>
      <c r="H6604">
        <v>7</v>
      </c>
      <c r="I6604">
        <v>3</v>
      </c>
      <c r="J6604" s="1">
        <v>587.36666666666667</v>
      </c>
      <c r="K6604" s="1">
        <f>Sales_Data[[#This Row],[Order Quantity]]*Sales_Data[[#This Row],[Unit Price]]</f>
        <v>1762.1</v>
      </c>
      <c r="L6604" s="1">
        <v>258.44133333333338</v>
      </c>
    </row>
    <row r="6605" spans="1:12">
      <c r="A6605" t="s">
        <v>6628</v>
      </c>
      <c r="B6605" s="2">
        <v>42404</v>
      </c>
      <c r="C6605">
        <v>11</v>
      </c>
      <c r="D6605" t="s">
        <v>4</v>
      </c>
      <c r="E6605" t="s">
        <v>8168</v>
      </c>
      <c r="F6605" t="s">
        <v>8026</v>
      </c>
      <c r="G6605">
        <v>30</v>
      </c>
      <c r="H6605">
        <v>5</v>
      </c>
      <c r="I6605">
        <v>2</v>
      </c>
      <c r="J6605" s="1">
        <v>565.0333333333333</v>
      </c>
      <c r="K6605" s="1">
        <f>Sales_Data[[#This Row],[Order Quantity]]*Sales_Data[[#This Row],[Unit Price]]</f>
        <v>1130.0666666666666</v>
      </c>
      <c r="L6605" s="1">
        <v>406.82400000000001</v>
      </c>
    </row>
    <row r="6606" spans="1:12">
      <c r="A6606" t="s">
        <v>6629</v>
      </c>
      <c r="B6606" s="2">
        <v>42404</v>
      </c>
      <c r="C6606">
        <v>20</v>
      </c>
      <c r="D6606" t="s">
        <v>2</v>
      </c>
      <c r="E6606" t="s">
        <v>8168</v>
      </c>
      <c r="F6606" t="s">
        <v>8028</v>
      </c>
      <c r="G6606">
        <v>56</v>
      </c>
      <c r="H6606">
        <v>8</v>
      </c>
      <c r="I6606">
        <v>5</v>
      </c>
      <c r="J6606" s="1">
        <v>116.87777777777779</v>
      </c>
      <c r="K6606" s="1">
        <f>Sales_Data[[#This Row],[Order Quantity]]*Sales_Data[[#This Row],[Unit Price]]</f>
        <v>584.38888888888891</v>
      </c>
      <c r="L6606" s="1">
        <v>63.114000000000004</v>
      </c>
    </row>
    <row r="6607" spans="1:12">
      <c r="A6607" t="s">
        <v>6630</v>
      </c>
      <c r="B6607" s="2">
        <v>42405</v>
      </c>
      <c r="C6607">
        <v>8</v>
      </c>
      <c r="D6607" t="s">
        <v>3</v>
      </c>
      <c r="E6607" t="s">
        <v>8168</v>
      </c>
      <c r="F6607" t="s">
        <v>8027</v>
      </c>
      <c r="G6607">
        <v>22</v>
      </c>
      <c r="H6607">
        <v>4</v>
      </c>
      <c r="I6607">
        <v>8</v>
      </c>
      <c r="J6607" s="1">
        <v>222.58888888888887</v>
      </c>
      <c r="K6607" s="1">
        <f>Sales_Data[[#This Row],[Order Quantity]]*Sales_Data[[#This Row],[Unit Price]]</f>
        <v>1780.711111111111</v>
      </c>
      <c r="L6607" s="1">
        <v>124.6497777777778</v>
      </c>
    </row>
    <row r="6608" spans="1:12">
      <c r="A6608" t="s">
        <v>6631</v>
      </c>
      <c r="B6608" s="2">
        <v>42405</v>
      </c>
      <c r="C6608">
        <v>19</v>
      </c>
      <c r="D6608" t="s">
        <v>4</v>
      </c>
      <c r="E6608" t="s">
        <v>8168</v>
      </c>
      <c r="F6608" t="s">
        <v>8028</v>
      </c>
      <c r="G6608">
        <v>56</v>
      </c>
      <c r="H6608">
        <v>8</v>
      </c>
      <c r="I6608">
        <v>4</v>
      </c>
      <c r="J6608" s="1">
        <v>111.66666666666667</v>
      </c>
      <c r="K6608" s="1">
        <f>Sales_Data[[#This Row],[Order Quantity]]*Sales_Data[[#This Row],[Unit Price]]</f>
        <v>446.66666666666669</v>
      </c>
      <c r="L6608" s="1">
        <v>48.016666666666666</v>
      </c>
    </row>
    <row r="6609" spans="1:12">
      <c r="A6609" t="s">
        <v>6632</v>
      </c>
      <c r="B6609" s="2">
        <v>42405</v>
      </c>
      <c r="C6609">
        <v>5</v>
      </c>
      <c r="D6609" t="s">
        <v>4</v>
      </c>
      <c r="E6609" t="s">
        <v>8168</v>
      </c>
      <c r="F6609" t="s">
        <v>8027</v>
      </c>
      <c r="G6609">
        <v>13</v>
      </c>
      <c r="H6609">
        <v>2</v>
      </c>
      <c r="I6609">
        <v>6</v>
      </c>
      <c r="J6609" s="1">
        <v>134.74444444444444</v>
      </c>
      <c r="K6609" s="1">
        <f>Sales_Data[[#This Row],[Order Quantity]]*Sales_Data[[#This Row],[Unit Price]]</f>
        <v>808.4666666666667</v>
      </c>
      <c r="L6609" s="1">
        <v>55.245222222222225</v>
      </c>
    </row>
    <row r="6610" spans="1:12">
      <c r="A6610" t="s">
        <v>6633</v>
      </c>
      <c r="B6610" s="2">
        <v>42405</v>
      </c>
      <c r="C6610">
        <v>4</v>
      </c>
      <c r="D6610" t="s">
        <v>2</v>
      </c>
      <c r="E6610" t="s">
        <v>8168</v>
      </c>
      <c r="F6610" t="s">
        <v>8027</v>
      </c>
      <c r="G6610">
        <v>10</v>
      </c>
      <c r="H6610">
        <v>2</v>
      </c>
      <c r="I6610">
        <v>1</v>
      </c>
      <c r="J6610" s="1">
        <v>253.85555555555558</v>
      </c>
      <c r="K6610" s="1">
        <f>Sales_Data[[#This Row],[Order Quantity]]*Sales_Data[[#This Row],[Unit Price]]</f>
        <v>253.85555555555558</v>
      </c>
      <c r="L6610" s="1">
        <v>187.85311111111113</v>
      </c>
    </row>
    <row r="6611" spans="1:12">
      <c r="A6611" t="s">
        <v>6634</v>
      </c>
      <c r="B6611" s="2">
        <v>42405</v>
      </c>
      <c r="C6611">
        <v>20</v>
      </c>
      <c r="D6611" t="s">
        <v>4</v>
      </c>
      <c r="E6611" t="s">
        <v>8168</v>
      </c>
      <c r="F6611" t="s">
        <v>8028</v>
      </c>
      <c r="G6611">
        <v>58</v>
      </c>
      <c r="H6611">
        <v>8</v>
      </c>
      <c r="I6611">
        <v>6</v>
      </c>
      <c r="J6611" s="1">
        <v>267.25555555555559</v>
      </c>
      <c r="K6611" s="1">
        <f>Sales_Data[[#This Row],[Order Quantity]]*Sales_Data[[#This Row],[Unit Price]]</f>
        <v>1603.5333333333335</v>
      </c>
      <c r="L6611" s="1">
        <v>109.57477777777778</v>
      </c>
    </row>
    <row r="6612" spans="1:12">
      <c r="A6612" t="s">
        <v>6635</v>
      </c>
      <c r="B6612" s="2">
        <v>42405</v>
      </c>
      <c r="C6612">
        <v>14</v>
      </c>
      <c r="D6612" t="s">
        <v>3</v>
      </c>
      <c r="E6612" t="s">
        <v>8168</v>
      </c>
      <c r="F6612" t="s">
        <v>8026</v>
      </c>
      <c r="G6612">
        <v>41</v>
      </c>
      <c r="H6612">
        <v>6</v>
      </c>
      <c r="I6612">
        <v>7</v>
      </c>
      <c r="J6612" s="1">
        <v>431.77777777777777</v>
      </c>
      <c r="K6612" s="1">
        <f>Sales_Data[[#This Row],[Order Quantity]]*Sales_Data[[#This Row],[Unit Price]]</f>
        <v>3022.4444444444443</v>
      </c>
      <c r="L6612" s="1">
        <v>259.06666666666666</v>
      </c>
    </row>
    <row r="6613" spans="1:12">
      <c r="A6613" t="s">
        <v>6636</v>
      </c>
      <c r="B6613" s="2">
        <v>42405</v>
      </c>
      <c r="C6613">
        <v>12</v>
      </c>
      <c r="D6613" t="s">
        <v>2</v>
      </c>
      <c r="E6613" t="s">
        <v>8168</v>
      </c>
      <c r="F6613" t="s">
        <v>8026</v>
      </c>
      <c r="G6613">
        <v>33</v>
      </c>
      <c r="H6613">
        <v>5</v>
      </c>
      <c r="I6613">
        <v>9</v>
      </c>
      <c r="J6613" s="1">
        <v>96.033333333333346</v>
      </c>
      <c r="K6613" s="1">
        <f>Sales_Data[[#This Row],[Order Quantity]]*Sales_Data[[#This Row],[Unit Price]]</f>
        <v>864.30000000000007</v>
      </c>
      <c r="L6613" s="1">
        <v>43.215000000000003</v>
      </c>
    </row>
    <row r="6614" spans="1:12">
      <c r="A6614" t="s">
        <v>6637</v>
      </c>
      <c r="B6614" s="2">
        <v>42405</v>
      </c>
      <c r="C6614">
        <v>15</v>
      </c>
      <c r="D6614" t="s">
        <v>2</v>
      </c>
      <c r="E6614" t="s">
        <v>8168</v>
      </c>
      <c r="F6614" t="s">
        <v>8025</v>
      </c>
      <c r="G6614">
        <v>41</v>
      </c>
      <c r="H6614">
        <v>6</v>
      </c>
      <c r="I6614">
        <v>3</v>
      </c>
      <c r="J6614" s="1">
        <v>276.93333333333334</v>
      </c>
      <c r="K6614" s="1">
        <f>Sales_Data[[#This Row],[Order Quantity]]*Sales_Data[[#This Row],[Unit Price]]</f>
        <v>830.8</v>
      </c>
      <c r="L6614" s="1">
        <v>138.46666666666667</v>
      </c>
    </row>
    <row r="6615" spans="1:12">
      <c r="A6615" t="s">
        <v>6638</v>
      </c>
      <c r="B6615" s="2">
        <v>42406</v>
      </c>
      <c r="C6615">
        <v>20</v>
      </c>
      <c r="D6615" t="s">
        <v>2</v>
      </c>
      <c r="E6615" t="s">
        <v>8168</v>
      </c>
      <c r="F6615" t="s">
        <v>8028</v>
      </c>
      <c r="G6615">
        <v>58</v>
      </c>
      <c r="H6615">
        <v>8</v>
      </c>
      <c r="I6615">
        <v>2</v>
      </c>
      <c r="J6615" s="1">
        <v>92.311111111111117</v>
      </c>
      <c r="K6615" s="1">
        <f>Sales_Data[[#This Row],[Order Quantity]]*Sales_Data[[#This Row],[Unit Price]]</f>
        <v>184.62222222222223</v>
      </c>
      <c r="L6615" s="1">
        <v>60.925333333333342</v>
      </c>
    </row>
    <row r="6616" spans="1:12">
      <c r="A6616" t="s">
        <v>6639</v>
      </c>
      <c r="B6616" s="2">
        <v>42406</v>
      </c>
      <c r="C6616">
        <v>3</v>
      </c>
      <c r="D6616" t="s">
        <v>4</v>
      </c>
      <c r="E6616" t="s">
        <v>8168</v>
      </c>
      <c r="F6616" t="s">
        <v>8027</v>
      </c>
      <c r="G6616">
        <v>7</v>
      </c>
      <c r="H6616">
        <v>1</v>
      </c>
      <c r="I6616">
        <v>6</v>
      </c>
      <c r="J6616" s="1">
        <v>434.75555555555559</v>
      </c>
      <c r="K6616" s="1">
        <f>Sales_Data[[#This Row],[Order Quantity]]*Sales_Data[[#This Row],[Unit Price]]</f>
        <v>2608.5333333333338</v>
      </c>
      <c r="L6616" s="1">
        <v>369.54222222222222</v>
      </c>
    </row>
    <row r="6617" spans="1:12">
      <c r="A6617" t="s">
        <v>6640</v>
      </c>
      <c r="B6617" s="2">
        <v>42406</v>
      </c>
      <c r="C6617">
        <v>6</v>
      </c>
      <c r="D6617" t="s">
        <v>2</v>
      </c>
      <c r="E6617" t="s">
        <v>8168</v>
      </c>
      <c r="F6617" t="s">
        <v>8027</v>
      </c>
      <c r="G6617">
        <v>17</v>
      </c>
      <c r="H6617">
        <v>3</v>
      </c>
      <c r="I6617">
        <v>9</v>
      </c>
      <c r="J6617" s="1">
        <v>23.077777777777779</v>
      </c>
      <c r="K6617" s="1">
        <f>Sales_Data[[#This Row],[Order Quantity]]*Sales_Data[[#This Row],[Unit Price]]</f>
        <v>207.70000000000002</v>
      </c>
      <c r="L6617" s="1">
        <v>10.385</v>
      </c>
    </row>
    <row r="6618" spans="1:12">
      <c r="A6618" t="s">
        <v>6641</v>
      </c>
      <c r="B6618" s="2">
        <v>42406</v>
      </c>
      <c r="C6618">
        <v>17</v>
      </c>
      <c r="D6618" t="s">
        <v>3</v>
      </c>
      <c r="E6618" t="s">
        <v>8168</v>
      </c>
      <c r="F6618" t="s">
        <v>8025</v>
      </c>
      <c r="G6618">
        <v>48</v>
      </c>
      <c r="H6618">
        <v>7</v>
      </c>
      <c r="I6618">
        <v>1</v>
      </c>
      <c r="J6618" s="1">
        <v>576.94444444444446</v>
      </c>
      <c r="K6618" s="1">
        <f>Sales_Data[[#This Row],[Order Quantity]]*Sales_Data[[#This Row],[Unit Price]]</f>
        <v>576.94444444444446</v>
      </c>
      <c r="L6618" s="1">
        <v>403.86111111111109</v>
      </c>
    </row>
    <row r="6619" spans="1:12">
      <c r="A6619" t="s">
        <v>6642</v>
      </c>
      <c r="B6619" s="2">
        <v>42406</v>
      </c>
      <c r="C6619">
        <v>19</v>
      </c>
      <c r="D6619" t="s">
        <v>3</v>
      </c>
      <c r="E6619" t="s">
        <v>8168</v>
      </c>
      <c r="F6619" t="s">
        <v>8028</v>
      </c>
      <c r="G6619">
        <v>55</v>
      </c>
      <c r="H6619">
        <v>8</v>
      </c>
      <c r="I6619">
        <v>1</v>
      </c>
      <c r="J6619" s="1">
        <v>101.98888888888888</v>
      </c>
      <c r="K6619" s="1">
        <f>Sales_Data[[#This Row],[Order Quantity]]*Sales_Data[[#This Row],[Unit Price]]</f>
        <v>101.98888888888888</v>
      </c>
      <c r="L6619" s="1">
        <v>60.173444444444435</v>
      </c>
    </row>
    <row r="6620" spans="1:12">
      <c r="A6620" t="s">
        <v>6643</v>
      </c>
      <c r="B6620" s="2">
        <v>42407</v>
      </c>
      <c r="C6620">
        <v>13</v>
      </c>
      <c r="D6620" t="s">
        <v>4</v>
      </c>
      <c r="E6620" t="s">
        <v>8168</v>
      </c>
      <c r="F6620" t="s">
        <v>8026</v>
      </c>
      <c r="G6620">
        <v>36</v>
      </c>
      <c r="H6620">
        <v>5</v>
      </c>
      <c r="I6620">
        <v>2</v>
      </c>
      <c r="J6620" s="1">
        <v>191.32222222222222</v>
      </c>
      <c r="K6620" s="1">
        <f>Sales_Data[[#This Row],[Order Quantity]]*Sales_Data[[#This Row],[Unit Price]]</f>
        <v>382.64444444444445</v>
      </c>
      <c r="L6620" s="1">
        <v>107.14044444444446</v>
      </c>
    </row>
    <row r="6621" spans="1:12">
      <c r="A6621" t="s">
        <v>6644</v>
      </c>
      <c r="B6621" s="2">
        <v>42407</v>
      </c>
      <c r="C6621">
        <v>20</v>
      </c>
      <c r="D6621" t="s">
        <v>2</v>
      </c>
      <c r="E6621" t="s">
        <v>8168</v>
      </c>
      <c r="F6621" t="s">
        <v>8028</v>
      </c>
      <c r="G6621">
        <v>56</v>
      </c>
      <c r="H6621">
        <v>8</v>
      </c>
      <c r="I6621">
        <v>5</v>
      </c>
      <c r="J6621" s="1">
        <v>439.9666666666667</v>
      </c>
      <c r="K6621" s="1">
        <f>Sales_Data[[#This Row],[Order Quantity]]*Sales_Data[[#This Row],[Unit Price]]</f>
        <v>2199.8333333333335</v>
      </c>
      <c r="L6621" s="1">
        <v>303.577</v>
      </c>
    </row>
    <row r="6622" spans="1:12">
      <c r="A6622" t="s">
        <v>6645</v>
      </c>
      <c r="B6622" s="2">
        <v>42407</v>
      </c>
      <c r="C6622">
        <v>9</v>
      </c>
      <c r="D6622" t="s">
        <v>4</v>
      </c>
      <c r="E6622" t="s">
        <v>8168</v>
      </c>
      <c r="F6622" t="s">
        <v>8027</v>
      </c>
      <c r="G6622">
        <v>26</v>
      </c>
      <c r="H6622">
        <v>4</v>
      </c>
      <c r="I6622">
        <v>8</v>
      </c>
      <c r="J6622" s="1">
        <v>386.36666666666667</v>
      </c>
      <c r="K6622" s="1">
        <f>Sales_Data[[#This Row],[Order Quantity]]*Sales_Data[[#This Row],[Unit Price]]</f>
        <v>3090.9333333333334</v>
      </c>
      <c r="L6622" s="1">
        <v>216.36533333333335</v>
      </c>
    </row>
    <row r="6623" spans="1:12">
      <c r="A6623" t="s">
        <v>6646</v>
      </c>
      <c r="B6623" s="2">
        <v>42408</v>
      </c>
      <c r="C6623">
        <v>8</v>
      </c>
      <c r="D6623" t="s">
        <v>4</v>
      </c>
      <c r="E6623" t="s">
        <v>8168</v>
      </c>
      <c r="F6623" t="s">
        <v>8027</v>
      </c>
      <c r="G6623">
        <v>22</v>
      </c>
      <c r="H6623">
        <v>4</v>
      </c>
      <c r="I6623">
        <v>5</v>
      </c>
      <c r="J6623" s="1">
        <v>437.73333333333335</v>
      </c>
      <c r="K6623" s="1">
        <f>Sales_Data[[#This Row],[Order Quantity]]*Sales_Data[[#This Row],[Unit Price]]</f>
        <v>2188.666666666667</v>
      </c>
      <c r="L6623" s="1">
        <v>302.03599999999994</v>
      </c>
    </row>
    <row r="6624" spans="1:12">
      <c r="A6624" t="s">
        <v>6647</v>
      </c>
      <c r="B6624" s="2">
        <v>42408</v>
      </c>
      <c r="C6624">
        <v>13</v>
      </c>
      <c r="D6624" t="s">
        <v>2</v>
      </c>
      <c r="E6624" t="s">
        <v>8168</v>
      </c>
      <c r="F6624" t="s">
        <v>8026</v>
      </c>
      <c r="G6624">
        <v>37</v>
      </c>
      <c r="H6624">
        <v>5</v>
      </c>
      <c r="I6624">
        <v>5</v>
      </c>
      <c r="J6624" s="1">
        <v>118.36666666666666</v>
      </c>
      <c r="K6624" s="1">
        <f>Sales_Data[[#This Row],[Order Quantity]]*Sales_Data[[#This Row],[Unit Price]]</f>
        <v>591.83333333333326</v>
      </c>
      <c r="L6624" s="1">
        <v>47.346666666666664</v>
      </c>
    </row>
    <row r="6625" spans="1:12">
      <c r="A6625" t="s">
        <v>6648</v>
      </c>
      <c r="B6625" s="2">
        <v>42408</v>
      </c>
      <c r="C6625">
        <v>4</v>
      </c>
      <c r="D6625" t="s">
        <v>3</v>
      </c>
      <c r="E6625" t="s">
        <v>8168</v>
      </c>
      <c r="F6625" t="s">
        <v>8027</v>
      </c>
      <c r="G6625">
        <v>10</v>
      </c>
      <c r="H6625">
        <v>2</v>
      </c>
      <c r="I6625">
        <v>5</v>
      </c>
      <c r="J6625" s="1">
        <v>125.8111111111111</v>
      </c>
      <c r="K6625" s="1">
        <f>Sales_Data[[#This Row],[Order Quantity]]*Sales_Data[[#This Row],[Unit Price]]</f>
        <v>629.05555555555554</v>
      </c>
      <c r="L6625" s="1">
        <v>101.907</v>
      </c>
    </row>
    <row r="6626" spans="1:12">
      <c r="A6626" t="s">
        <v>6649</v>
      </c>
      <c r="B6626" s="2">
        <v>42408</v>
      </c>
      <c r="C6626">
        <v>8</v>
      </c>
      <c r="D6626" t="s">
        <v>2</v>
      </c>
      <c r="E6626" t="s">
        <v>8168</v>
      </c>
      <c r="F6626" t="s">
        <v>8027</v>
      </c>
      <c r="G6626">
        <v>21</v>
      </c>
      <c r="H6626">
        <v>3</v>
      </c>
      <c r="I6626">
        <v>7</v>
      </c>
      <c r="J6626" s="1">
        <v>273.21111111111111</v>
      </c>
      <c r="K6626" s="1">
        <f>Sales_Data[[#This Row],[Order Quantity]]*Sales_Data[[#This Row],[Unit Price]]</f>
        <v>1912.4777777777776</v>
      </c>
      <c r="L6626" s="1">
        <v>131.14133333333334</v>
      </c>
    </row>
    <row r="6627" spans="1:12">
      <c r="A6627" t="s">
        <v>6650</v>
      </c>
      <c r="B6627" s="2">
        <v>42408</v>
      </c>
      <c r="C6627">
        <v>6</v>
      </c>
      <c r="D6627" t="s">
        <v>4</v>
      </c>
      <c r="E6627" t="s">
        <v>8168</v>
      </c>
      <c r="F6627" t="s">
        <v>8027</v>
      </c>
      <c r="G6627">
        <v>16</v>
      </c>
      <c r="H6627">
        <v>3</v>
      </c>
      <c r="I6627">
        <v>8</v>
      </c>
      <c r="J6627" s="1">
        <v>113.15555555555555</v>
      </c>
      <c r="K6627" s="1">
        <f>Sales_Data[[#This Row],[Order Quantity]]*Sales_Data[[#This Row],[Unit Price]]</f>
        <v>905.24444444444441</v>
      </c>
      <c r="L6627" s="1">
        <v>79.208888888888893</v>
      </c>
    </row>
    <row r="6628" spans="1:12">
      <c r="A6628" t="s">
        <v>6651</v>
      </c>
      <c r="B6628" s="2">
        <v>42408</v>
      </c>
      <c r="C6628">
        <v>8</v>
      </c>
      <c r="D6628" t="s">
        <v>2</v>
      </c>
      <c r="E6628" t="s">
        <v>8168</v>
      </c>
      <c r="F6628" t="s">
        <v>8027</v>
      </c>
      <c r="G6628">
        <v>21</v>
      </c>
      <c r="H6628">
        <v>3</v>
      </c>
      <c r="I6628">
        <v>8</v>
      </c>
      <c r="J6628" s="1">
        <v>425.07777777777778</v>
      </c>
      <c r="K6628" s="1">
        <f>Sales_Data[[#This Row],[Order Quantity]]*Sales_Data[[#This Row],[Unit Price]]</f>
        <v>3400.6222222222223</v>
      </c>
      <c r="L6628" s="1">
        <v>276.3005555555556</v>
      </c>
    </row>
    <row r="6629" spans="1:12">
      <c r="A6629" t="s">
        <v>6652</v>
      </c>
      <c r="B6629" s="2">
        <v>42409</v>
      </c>
      <c r="C6629">
        <v>2</v>
      </c>
      <c r="D6629" t="s">
        <v>4</v>
      </c>
      <c r="E6629" t="s">
        <v>8168</v>
      </c>
      <c r="F6629" t="s">
        <v>8027</v>
      </c>
      <c r="G6629">
        <v>4</v>
      </c>
      <c r="H6629">
        <v>1</v>
      </c>
      <c r="I6629">
        <v>2</v>
      </c>
      <c r="J6629" s="1">
        <v>429.54444444444448</v>
      </c>
      <c r="K6629" s="1">
        <f>Sales_Data[[#This Row],[Order Quantity]]*Sales_Data[[#This Row],[Unit Price]]</f>
        <v>859.08888888888896</v>
      </c>
      <c r="L6629" s="1">
        <v>300.68111111111114</v>
      </c>
    </row>
    <row r="6630" spans="1:12">
      <c r="A6630" t="s">
        <v>6653</v>
      </c>
      <c r="B6630" s="2">
        <v>42409</v>
      </c>
      <c r="C6630">
        <v>14</v>
      </c>
      <c r="D6630" t="s">
        <v>2</v>
      </c>
      <c r="E6630" t="s">
        <v>8168</v>
      </c>
      <c r="F6630" t="s">
        <v>8026</v>
      </c>
      <c r="G6630">
        <v>39</v>
      </c>
      <c r="H6630">
        <v>6</v>
      </c>
      <c r="I6630">
        <v>5</v>
      </c>
      <c r="J6630" s="1">
        <v>389.34444444444443</v>
      </c>
      <c r="K6630" s="1">
        <f>Sales_Data[[#This Row],[Order Quantity]]*Sales_Data[[#This Row],[Unit Price]]</f>
        <v>1946.7222222222222</v>
      </c>
      <c r="L6630" s="1">
        <v>155.73777777777778</v>
      </c>
    </row>
    <row r="6631" spans="1:12">
      <c r="A6631" t="s">
        <v>6654</v>
      </c>
      <c r="B6631" s="2">
        <v>42410</v>
      </c>
      <c r="C6631">
        <v>12</v>
      </c>
      <c r="D6631" t="s">
        <v>4</v>
      </c>
      <c r="E6631" t="s">
        <v>8168</v>
      </c>
      <c r="F6631" t="s">
        <v>8026</v>
      </c>
      <c r="G6631">
        <v>34</v>
      </c>
      <c r="H6631">
        <v>5</v>
      </c>
      <c r="I6631">
        <v>9</v>
      </c>
      <c r="J6631" s="1">
        <v>272.4666666666667</v>
      </c>
      <c r="K6631" s="1">
        <f>Sales_Data[[#This Row],[Order Quantity]]*Sales_Data[[#This Row],[Unit Price]]</f>
        <v>2452.2000000000003</v>
      </c>
      <c r="L6631" s="1">
        <v>114.43599999999999</v>
      </c>
    </row>
    <row r="6632" spans="1:12">
      <c r="A6632" t="s">
        <v>6655</v>
      </c>
      <c r="B6632" s="2">
        <v>42410</v>
      </c>
      <c r="C6632">
        <v>19</v>
      </c>
      <c r="D6632" t="s">
        <v>4</v>
      </c>
      <c r="E6632" t="s">
        <v>8168</v>
      </c>
      <c r="F6632" t="s">
        <v>8028</v>
      </c>
      <c r="G6632">
        <v>54</v>
      </c>
      <c r="H6632">
        <v>8</v>
      </c>
      <c r="I6632">
        <v>8</v>
      </c>
      <c r="J6632" s="1">
        <v>276.18888888888893</v>
      </c>
      <c r="K6632" s="1">
        <f>Sales_Data[[#This Row],[Order Quantity]]*Sales_Data[[#This Row],[Unit Price]]</f>
        <v>2209.5111111111114</v>
      </c>
      <c r="L6632" s="1">
        <v>129.80877777777778</v>
      </c>
    </row>
    <row r="6633" spans="1:12">
      <c r="A6633" t="s">
        <v>6656</v>
      </c>
      <c r="B6633" s="2">
        <v>42410</v>
      </c>
      <c r="C6633">
        <v>3</v>
      </c>
      <c r="D6633" t="s">
        <v>2</v>
      </c>
      <c r="E6633" t="s">
        <v>8168</v>
      </c>
      <c r="F6633" t="s">
        <v>8027</v>
      </c>
      <c r="G6633">
        <v>8</v>
      </c>
      <c r="H6633">
        <v>2</v>
      </c>
      <c r="I6633">
        <v>7</v>
      </c>
      <c r="J6633" s="1">
        <v>22.333333333333332</v>
      </c>
      <c r="K6633" s="1">
        <f>Sales_Data[[#This Row],[Order Quantity]]*Sales_Data[[#This Row],[Unit Price]]</f>
        <v>156.33333333333331</v>
      </c>
      <c r="L6633" s="1">
        <v>18.313333333333333</v>
      </c>
    </row>
    <row r="6634" spans="1:12">
      <c r="A6634" t="s">
        <v>6657</v>
      </c>
      <c r="B6634" s="2">
        <v>42410</v>
      </c>
      <c r="C6634">
        <v>11</v>
      </c>
      <c r="D6634" t="s">
        <v>2</v>
      </c>
      <c r="E6634" t="s">
        <v>8168</v>
      </c>
      <c r="F6634" t="s">
        <v>8026</v>
      </c>
      <c r="G6634">
        <v>30</v>
      </c>
      <c r="H6634">
        <v>5</v>
      </c>
      <c r="I6634">
        <v>3</v>
      </c>
      <c r="J6634" s="1">
        <v>341.70000000000005</v>
      </c>
      <c r="K6634" s="1">
        <f>Sales_Data[[#This Row],[Order Quantity]]*Sales_Data[[#This Row],[Unit Price]]</f>
        <v>1025.1000000000001</v>
      </c>
      <c r="L6634" s="1">
        <v>177.68400000000003</v>
      </c>
    </row>
    <row r="6635" spans="1:12">
      <c r="A6635" t="s">
        <v>6658</v>
      </c>
      <c r="B6635" s="2">
        <v>42410</v>
      </c>
      <c r="C6635">
        <v>5</v>
      </c>
      <c r="D6635" t="s">
        <v>3</v>
      </c>
      <c r="E6635" t="s">
        <v>8168</v>
      </c>
      <c r="F6635" t="s">
        <v>8027</v>
      </c>
      <c r="G6635">
        <v>14</v>
      </c>
      <c r="H6635">
        <v>2</v>
      </c>
      <c r="I6635">
        <v>1</v>
      </c>
      <c r="J6635" s="1">
        <v>29.033333333333335</v>
      </c>
      <c r="K6635" s="1">
        <f>Sales_Data[[#This Row],[Order Quantity]]*Sales_Data[[#This Row],[Unit Price]]</f>
        <v>29.033333333333335</v>
      </c>
      <c r="L6635" s="1">
        <v>18.000666666666667</v>
      </c>
    </row>
    <row r="6636" spans="1:12">
      <c r="A6636" t="s">
        <v>6659</v>
      </c>
      <c r="B6636" s="2">
        <v>42410</v>
      </c>
      <c r="C6636">
        <v>13</v>
      </c>
      <c r="D6636" t="s">
        <v>3</v>
      </c>
      <c r="E6636" t="s">
        <v>8168</v>
      </c>
      <c r="F6636" t="s">
        <v>8026</v>
      </c>
      <c r="G6636">
        <v>38</v>
      </c>
      <c r="H6636">
        <v>6</v>
      </c>
      <c r="I6636">
        <v>3</v>
      </c>
      <c r="J6636" s="1">
        <v>20.100000000000001</v>
      </c>
      <c r="K6636" s="1">
        <f>Sales_Data[[#This Row],[Order Quantity]]*Sales_Data[[#This Row],[Unit Price]]</f>
        <v>60.300000000000004</v>
      </c>
      <c r="L6636" s="1">
        <v>11.859</v>
      </c>
    </row>
    <row r="6637" spans="1:12">
      <c r="A6637" t="s">
        <v>6660</v>
      </c>
      <c r="B6637" s="2">
        <v>42410</v>
      </c>
      <c r="C6637">
        <v>4</v>
      </c>
      <c r="D6637" t="s">
        <v>2</v>
      </c>
      <c r="E6637" t="s">
        <v>8168</v>
      </c>
      <c r="F6637" t="s">
        <v>8027</v>
      </c>
      <c r="G6637">
        <v>10</v>
      </c>
      <c r="H6637">
        <v>2</v>
      </c>
      <c r="I6637">
        <v>4</v>
      </c>
      <c r="J6637" s="1">
        <v>428.05555555555554</v>
      </c>
      <c r="K6637" s="1">
        <f>Sales_Data[[#This Row],[Order Quantity]]*Sales_Data[[#This Row],[Unit Price]]</f>
        <v>1712.2222222222222</v>
      </c>
      <c r="L6637" s="1">
        <v>256.83333333333331</v>
      </c>
    </row>
    <row r="6638" spans="1:12">
      <c r="A6638" t="s">
        <v>6661</v>
      </c>
      <c r="B6638" s="2">
        <v>42410</v>
      </c>
      <c r="C6638">
        <v>1</v>
      </c>
      <c r="D6638" t="s">
        <v>4</v>
      </c>
      <c r="E6638" t="s">
        <v>8168</v>
      </c>
      <c r="F6638" t="s">
        <v>8027</v>
      </c>
      <c r="G6638">
        <v>1</v>
      </c>
      <c r="H6638">
        <v>1</v>
      </c>
      <c r="I6638">
        <v>4</v>
      </c>
      <c r="J6638" s="1">
        <v>134</v>
      </c>
      <c r="K6638" s="1">
        <f>Sales_Data[[#This Row],[Order Quantity]]*Sales_Data[[#This Row],[Unit Price]]</f>
        <v>536</v>
      </c>
      <c r="L6638" s="1">
        <v>107.2</v>
      </c>
    </row>
    <row r="6639" spans="1:12">
      <c r="A6639" t="s">
        <v>6662</v>
      </c>
      <c r="B6639" s="2">
        <v>42410</v>
      </c>
      <c r="C6639">
        <v>4</v>
      </c>
      <c r="D6639" t="s">
        <v>2</v>
      </c>
      <c r="E6639" t="s">
        <v>8168</v>
      </c>
      <c r="F6639" t="s">
        <v>8027</v>
      </c>
      <c r="G6639">
        <v>12</v>
      </c>
      <c r="H6639">
        <v>2</v>
      </c>
      <c r="I6639">
        <v>5</v>
      </c>
      <c r="J6639" s="1">
        <v>221.84444444444446</v>
      </c>
      <c r="K6639" s="1">
        <f>Sales_Data[[#This Row],[Order Quantity]]*Sales_Data[[#This Row],[Unit Price]]</f>
        <v>1109.2222222222224</v>
      </c>
      <c r="L6639" s="1">
        <v>119.79600000000002</v>
      </c>
    </row>
    <row r="6640" spans="1:12">
      <c r="A6640" t="s">
        <v>6663</v>
      </c>
      <c r="B6640" s="2">
        <v>42410</v>
      </c>
      <c r="C6640">
        <v>14</v>
      </c>
      <c r="D6640" t="s">
        <v>4</v>
      </c>
      <c r="E6640" t="s">
        <v>8168</v>
      </c>
      <c r="F6640" t="s">
        <v>8026</v>
      </c>
      <c r="G6640">
        <v>39</v>
      </c>
      <c r="H6640">
        <v>6</v>
      </c>
      <c r="I6640">
        <v>2</v>
      </c>
      <c r="J6640" s="1">
        <v>294.05555555555554</v>
      </c>
      <c r="K6640" s="1">
        <f>Sales_Data[[#This Row],[Order Quantity]]*Sales_Data[[#This Row],[Unit Price]]</f>
        <v>588.11111111111109</v>
      </c>
      <c r="L6640" s="1">
        <v>164.67111111111114</v>
      </c>
    </row>
    <row r="6641" spans="1:12">
      <c r="A6641" t="s">
        <v>6664</v>
      </c>
      <c r="B6641" s="2">
        <v>42410</v>
      </c>
      <c r="C6641">
        <v>13</v>
      </c>
      <c r="D6641" t="s">
        <v>4</v>
      </c>
      <c r="E6641" t="s">
        <v>8168</v>
      </c>
      <c r="F6641" t="s">
        <v>8026</v>
      </c>
      <c r="G6641">
        <v>35</v>
      </c>
      <c r="H6641">
        <v>5</v>
      </c>
      <c r="I6641">
        <v>1</v>
      </c>
      <c r="J6641" s="1">
        <v>113.15555555555555</v>
      </c>
      <c r="K6641" s="1">
        <f>Sales_Data[[#This Row],[Order Quantity]]*Sales_Data[[#This Row],[Unit Price]]</f>
        <v>113.15555555555555</v>
      </c>
      <c r="L6641" s="1">
        <v>89.392888888888891</v>
      </c>
    </row>
    <row r="6642" spans="1:12">
      <c r="A6642" t="s">
        <v>6665</v>
      </c>
      <c r="B6642" s="2">
        <v>42411</v>
      </c>
      <c r="C6642">
        <v>9</v>
      </c>
      <c r="D6642" t="s">
        <v>4</v>
      </c>
      <c r="E6642" t="s">
        <v>8168</v>
      </c>
      <c r="F6642" t="s">
        <v>8027</v>
      </c>
      <c r="G6642">
        <v>26</v>
      </c>
      <c r="H6642">
        <v>4</v>
      </c>
      <c r="I6642">
        <v>6</v>
      </c>
      <c r="J6642" s="1">
        <v>573.9666666666667</v>
      </c>
      <c r="K6642" s="1">
        <f>Sales_Data[[#This Row],[Order Quantity]]*Sales_Data[[#This Row],[Unit Price]]</f>
        <v>3443.8</v>
      </c>
      <c r="L6642" s="1">
        <v>332.90066666666667</v>
      </c>
    </row>
    <row r="6643" spans="1:12">
      <c r="A6643" t="s">
        <v>6666</v>
      </c>
      <c r="B6643" s="2">
        <v>42411</v>
      </c>
      <c r="C6643">
        <v>19</v>
      </c>
      <c r="D6643" t="s">
        <v>2</v>
      </c>
      <c r="E6643" t="s">
        <v>8168</v>
      </c>
      <c r="F6643" t="s">
        <v>8028</v>
      </c>
      <c r="G6643">
        <v>53</v>
      </c>
      <c r="H6643">
        <v>8</v>
      </c>
      <c r="I6643">
        <v>2</v>
      </c>
      <c r="J6643" s="1">
        <v>247.89999999999998</v>
      </c>
      <c r="K6643" s="1">
        <f>Sales_Data[[#This Row],[Order Quantity]]*Sales_Data[[#This Row],[Unit Price]]</f>
        <v>495.79999999999995</v>
      </c>
      <c r="L6643" s="1">
        <v>195.84100000000001</v>
      </c>
    </row>
    <row r="6644" spans="1:12">
      <c r="A6644" t="s">
        <v>6667</v>
      </c>
      <c r="B6644" s="2">
        <v>42411</v>
      </c>
      <c r="C6644">
        <v>15</v>
      </c>
      <c r="D6644" t="s">
        <v>4</v>
      </c>
      <c r="E6644" t="s">
        <v>8168</v>
      </c>
      <c r="F6644" t="s">
        <v>8025</v>
      </c>
      <c r="G6644">
        <v>43</v>
      </c>
      <c r="H6644">
        <v>6</v>
      </c>
      <c r="I6644">
        <v>3</v>
      </c>
      <c r="J6644" s="1">
        <v>692.33333333333337</v>
      </c>
      <c r="K6644" s="1">
        <f>Sales_Data[[#This Row],[Order Quantity]]*Sales_Data[[#This Row],[Unit Price]]</f>
        <v>2077</v>
      </c>
      <c r="L6644" s="1">
        <v>463.8633333333334</v>
      </c>
    </row>
    <row r="6645" spans="1:12">
      <c r="A6645" t="s">
        <v>6668</v>
      </c>
      <c r="B6645" s="2">
        <v>42411</v>
      </c>
      <c r="C6645">
        <v>20</v>
      </c>
      <c r="D6645" t="s">
        <v>2</v>
      </c>
      <c r="E6645" t="s">
        <v>8168</v>
      </c>
      <c r="F6645" t="s">
        <v>8028</v>
      </c>
      <c r="G6645">
        <v>58</v>
      </c>
      <c r="H6645">
        <v>8</v>
      </c>
      <c r="I6645">
        <v>2</v>
      </c>
      <c r="J6645" s="1">
        <v>558.33333333333337</v>
      </c>
      <c r="K6645" s="1">
        <f>Sales_Data[[#This Row],[Order Quantity]]*Sales_Data[[#This Row],[Unit Price]]</f>
        <v>1116.6666666666667</v>
      </c>
      <c r="L6645" s="1">
        <v>396.41666666666669</v>
      </c>
    </row>
    <row r="6646" spans="1:12">
      <c r="A6646" t="s">
        <v>6669</v>
      </c>
      <c r="B6646" s="2">
        <v>42411</v>
      </c>
      <c r="C6646">
        <v>15</v>
      </c>
      <c r="D6646" t="s">
        <v>4</v>
      </c>
      <c r="E6646" t="s">
        <v>8168</v>
      </c>
      <c r="F6646" t="s">
        <v>8025</v>
      </c>
      <c r="G6646">
        <v>43</v>
      </c>
      <c r="H6646">
        <v>6</v>
      </c>
      <c r="I6646">
        <v>5</v>
      </c>
      <c r="J6646" s="1">
        <v>200.25555555555556</v>
      </c>
      <c r="K6646" s="1">
        <f>Sales_Data[[#This Row],[Order Quantity]]*Sales_Data[[#This Row],[Unit Price]]</f>
        <v>1001.2777777777778</v>
      </c>
      <c r="L6646" s="1">
        <v>118.15077777777778</v>
      </c>
    </row>
    <row r="6647" spans="1:12">
      <c r="A6647" t="s">
        <v>6670</v>
      </c>
      <c r="B6647" s="2">
        <v>42411</v>
      </c>
      <c r="C6647">
        <v>19</v>
      </c>
      <c r="D6647" t="s">
        <v>3</v>
      </c>
      <c r="E6647" t="s">
        <v>8168</v>
      </c>
      <c r="F6647" t="s">
        <v>8028</v>
      </c>
      <c r="G6647">
        <v>53</v>
      </c>
      <c r="H6647">
        <v>8</v>
      </c>
      <c r="I6647">
        <v>6</v>
      </c>
      <c r="J6647" s="1">
        <v>699.0333333333333</v>
      </c>
      <c r="K6647" s="1">
        <f>Sales_Data[[#This Row],[Order Quantity]]*Sales_Data[[#This Row],[Unit Price]]</f>
        <v>4194.2</v>
      </c>
      <c r="L6647" s="1">
        <v>426.41033333333337</v>
      </c>
    </row>
    <row r="6648" spans="1:12">
      <c r="A6648" t="s">
        <v>6671</v>
      </c>
      <c r="B6648" s="2">
        <v>42412</v>
      </c>
      <c r="C6648">
        <v>7</v>
      </c>
      <c r="D6648" t="s">
        <v>3</v>
      </c>
      <c r="E6648" t="s">
        <v>8168</v>
      </c>
      <c r="F6648" t="s">
        <v>8027</v>
      </c>
      <c r="G6648">
        <v>19</v>
      </c>
      <c r="H6648">
        <v>3</v>
      </c>
      <c r="I6648">
        <v>5</v>
      </c>
      <c r="J6648" s="1">
        <v>278.42222222222222</v>
      </c>
      <c r="K6648" s="1">
        <f>Sales_Data[[#This Row],[Order Quantity]]*Sales_Data[[#This Row],[Unit Price]]</f>
        <v>1392.1111111111111</v>
      </c>
      <c r="L6648" s="1">
        <v>111.3688888888889</v>
      </c>
    </row>
    <row r="6649" spans="1:12">
      <c r="A6649" t="s">
        <v>6672</v>
      </c>
      <c r="B6649" s="2">
        <v>42412</v>
      </c>
      <c r="C6649">
        <v>16</v>
      </c>
      <c r="D6649" t="s">
        <v>2</v>
      </c>
      <c r="E6649" t="s">
        <v>8168</v>
      </c>
      <c r="F6649" t="s">
        <v>8025</v>
      </c>
      <c r="G6649">
        <v>44</v>
      </c>
      <c r="H6649">
        <v>7</v>
      </c>
      <c r="I6649">
        <v>9</v>
      </c>
      <c r="J6649" s="1">
        <v>125.06666666666668</v>
      </c>
      <c r="K6649" s="1">
        <f>Sales_Data[[#This Row],[Order Quantity]]*Sales_Data[[#This Row],[Unit Price]]</f>
        <v>1125.6000000000001</v>
      </c>
      <c r="L6649" s="1">
        <v>106.30666666666667</v>
      </c>
    </row>
    <row r="6650" spans="1:12">
      <c r="A6650" t="s">
        <v>6673</v>
      </c>
      <c r="B6650" s="2">
        <v>42412</v>
      </c>
      <c r="C6650">
        <v>4</v>
      </c>
      <c r="D6650" t="s">
        <v>3</v>
      </c>
      <c r="E6650" t="s">
        <v>8168</v>
      </c>
      <c r="F6650" t="s">
        <v>8027</v>
      </c>
      <c r="G6650">
        <v>10</v>
      </c>
      <c r="H6650">
        <v>2</v>
      </c>
      <c r="I6650">
        <v>4</v>
      </c>
      <c r="J6650" s="1">
        <v>75.933333333333337</v>
      </c>
      <c r="K6650" s="1">
        <f>Sales_Data[[#This Row],[Order Quantity]]*Sales_Data[[#This Row],[Unit Price]]</f>
        <v>303.73333333333335</v>
      </c>
      <c r="L6650" s="1">
        <v>36.448</v>
      </c>
    </row>
    <row r="6651" spans="1:12">
      <c r="A6651" t="s">
        <v>6674</v>
      </c>
      <c r="B6651" s="2">
        <v>42412</v>
      </c>
      <c r="C6651">
        <v>15</v>
      </c>
      <c r="D6651" t="s">
        <v>4</v>
      </c>
      <c r="E6651" t="s">
        <v>8168</v>
      </c>
      <c r="F6651" t="s">
        <v>8025</v>
      </c>
      <c r="G6651">
        <v>42</v>
      </c>
      <c r="H6651">
        <v>6</v>
      </c>
      <c r="I6651">
        <v>6</v>
      </c>
      <c r="J6651" s="1">
        <v>197.27777777777777</v>
      </c>
      <c r="K6651" s="1">
        <f>Sales_Data[[#This Row],[Order Quantity]]*Sales_Data[[#This Row],[Unit Price]]</f>
        <v>1183.6666666666665</v>
      </c>
      <c r="L6651" s="1">
        <v>120.33944444444445</v>
      </c>
    </row>
    <row r="6652" spans="1:12">
      <c r="A6652" t="s">
        <v>6675</v>
      </c>
      <c r="B6652" s="2">
        <v>42412</v>
      </c>
      <c r="C6652">
        <v>18</v>
      </c>
      <c r="D6652" t="s">
        <v>2</v>
      </c>
      <c r="E6652" t="s">
        <v>8168</v>
      </c>
      <c r="F6652" t="s">
        <v>8025</v>
      </c>
      <c r="G6652">
        <v>53</v>
      </c>
      <c r="H6652">
        <v>8</v>
      </c>
      <c r="I6652">
        <v>7</v>
      </c>
      <c r="J6652" s="1">
        <v>138.46666666666667</v>
      </c>
      <c r="K6652" s="1">
        <f>Sales_Data[[#This Row],[Order Quantity]]*Sales_Data[[#This Row],[Unit Price]]</f>
        <v>969.26666666666665</v>
      </c>
      <c r="L6652" s="1">
        <v>78.925999999999988</v>
      </c>
    </row>
    <row r="6653" spans="1:12">
      <c r="A6653" t="s">
        <v>6676</v>
      </c>
      <c r="B6653" s="2">
        <v>42413</v>
      </c>
      <c r="C6653">
        <v>5</v>
      </c>
      <c r="D6653" t="s">
        <v>4</v>
      </c>
      <c r="E6653" t="s">
        <v>8168</v>
      </c>
      <c r="F6653" t="s">
        <v>8027</v>
      </c>
      <c r="G6653">
        <v>14</v>
      </c>
      <c r="H6653">
        <v>2</v>
      </c>
      <c r="I6653">
        <v>2</v>
      </c>
      <c r="J6653" s="1">
        <v>434.01111111111112</v>
      </c>
      <c r="K6653" s="1">
        <f>Sales_Data[[#This Row],[Order Quantity]]*Sales_Data[[#This Row],[Unit Price]]</f>
        <v>868.02222222222224</v>
      </c>
      <c r="L6653" s="1">
        <v>355.88911111111111</v>
      </c>
    </row>
    <row r="6654" spans="1:12">
      <c r="A6654" t="s">
        <v>6677</v>
      </c>
      <c r="B6654" s="2">
        <v>42413</v>
      </c>
      <c r="C6654">
        <v>6</v>
      </c>
      <c r="D6654" t="s">
        <v>4</v>
      </c>
      <c r="E6654" t="s">
        <v>8168</v>
      </c>
      <c r="F6654" t="s">
        <v>8027</v>
      </c>
      <c r="G6654">
        <v>16</v>
      </c>
      <c r="H6654">
        <v>3</v>
      </c>
      <c r="I6654">
        <v>8</v>
      </c>
      <c r="J6654" s="1">
        <v>81.888888888888886</v>
      </c>
      <c r="K6654" s="1">
        <f>Sales_Data[[#This Row],[Order Quantity]]*Sales_Data[[#This Row],[Unit Price]]</f>
        <v>655.11111111111109</v>
      </c>
      <c r="L6654" s="1">
        <v>49.952222222222218</v>
      </c>
    </row>
    <row r="6655" spans="1:12">
      <c r="A6655" t="s">
        <v>6678</v>
      </c>
      <c r="B6655" s="2">
        <v>42413</v>
      </c>
      <c r="C6655">
        <v>20</v>
      </c>
      <c r="D6655" t="s">
        <v>4</v>
      </c>
      <c r="E6655" t="s">
        <v>8168</v>
      </c>
      <c r="F6655" t="s">
        <v>8028</v>
      </c>
      <c r="G6655">
        <v>58</v>
      </c>
      <c r="H6655">
        <v>8</v>
      </c>
      <c r="I6655">
        <v>1</v>
      </c>
      <c r="J6655" s="1">
        <v>344.67777777777775</v>
      </c>
      <c r="K6655" s="1">
        <f>Sales_Data[[#This Row],[Order Quantity]]*Sales_Data[[#This Row],[Unit Price]]</f>
        <v>344.67777777777775</v>
      </c>
      <c r="L6655" s="1">
        <v>227.48733333333334</v>
      </c>
    </row>
    <row r="6656" spans="1:12">
      <c r="A6656" t="s">
        <v>6679</v>
      </c>
      <c r="B6656" s="2">
        <v>42414</v>
      </c>
      <c r="C6656">
        <v>12</v>
      </c>
      <c r="D6656" t="s">
        <v>4</v>
      </c>
      <c r="E6656" t="s">
        <v>8168</v>
      </c>
      <c r="F6656" t="s">
        <v>8026</v>
      </c>
      <c r="G6656">
        <v>34</v>
      </c>
      <c r="H6656">
        <v>5</v>
      </c>
      <c r="I6656">
        <v>1</v>
      </c>
      <c r="J6656" s="1">
        <v>126.55555555555556</v>
      </c>
      <c r="K6656" s="1">
        <f>Sales_Data[[#This Row],[Order Quantity]]*Sales_Data[[#This Row],[Unit Price]]</f>
        <v>126.55555555555556</v>
      </c>
      <c r="L6656" s="1">
        <v>78.464444444444439</v>
      </c>
    </row>
    <row r="6657" spans="1:12">
      <c r="A6657" t="s">
        <v>6680</v>
      </c>
      <c r="B6657" s="2">
        <v>42415</v>
      </c>
      <c r="C6657">
        <v>19</v>
      </c>
      <c r="D6657" t="s">
        <v>4</v>
      </c>
      <c r="E6657" t="s">
        <v>8168</v>
      </c>
      <c r="F6657" t="s">
        <v>8028</v>
      </c>
      <c r="G6657">
        <v>55</v>
      </c>
      <c r="H6657">
        <v>8</v>
      </c>
      <c r="I6657">
        <v>8</v>
      </c>
      <c r="J6657" s="1">
        <v>434.75555555555559</v>
      </c>
      <c r="K6657" s="1">
        <f>Sales_Data[[#This Row],[Order Quantity]]*Sales_Data[[#This Row],[Unit Price]]</f>
        <v>3478.0444444444447</v>
      </c>
      <c r="L6657" s="1">
        <v>326.06666666666672</v>
      </c>
    </row>
    <row r="6658" spans="1:12">
      <c r="A6658" t="s">
        <v>6681</v>
      </c>
      <c r="B6658" s="2">
        <v>42415</v>
      </c>
      <c r="C6658">
        <v>2</v>
      </c>
      <c r="D6658" t="s">
        <v>2</v>
      </c>
      <c r="E6658" t="s">
        <v>8168</v>
      </c>
      <c r="F6658" t="s">
        <v>8027</v>
      </c>
      <c r="G6658">
        <v>6</v>
      </c>
      <c r="H6658">
        <v>1</v>
      </c>
      <c r="I6658">
        <v>5</v>
      </c>
      <c r="J6658" s="1">
        <v>424.33333333333331</v>
      </c>
      <c r="K6658" s="1">
        <f>Sales_Data[[#This Row],[Order Quantity]]*Sales_Data[[#This Row],[Unit Price]]</f>
        <v>2121.6666666666665</v>
      </c>
      <c r="L6658" s="1">
        <v>318.25</v>
      </c>
    </row>
    <row r="6659" spans="1:12">
      <c r="A6659" t="s">
        <v>6682</v>
      </c>
      <c r="B6659" s="2">
        <v>42415</v>
      </c>
      <c r="C6659">
        <v>18</v>
      </c>
      <c r="D6659" t="s">
        <v>4</v>
      </c>
      <c r="E6659" t="s">
        <v>8168</v>
      </c>
      <c r="F6659" t="s">
        <v>8025</v>
      </c>
      <c r="G6659">
        <v>52</v>
      </c>
      <c r="H6659">
        <v>8</v>
      </c>
      <c r="I6659">
        <v>7</v>
      </c>
      <c r="J6659" s="1">
        <v>207.7</v>
      </c>
      <c r="K6659" s="1">
        <f>Sales_Data[[#This Row],[Order Quantity]]*Sales_Data[[#This Row],[Unit Price]]</f>
        <v>1453.8999999999999</v>
      </c>
      <c r="L6659" s="1">
        <v>116.312</v>
      </c>
    </row>
    <row r="6660" spans="1:12">
      <c r="A6660" t="s">
        <v>6683</v>
      </c>
      <c r="B6660" s="2">
        <v>42415</v>
      </c>
      <c r="C6660">
        <v>19</v>
      </c>
      <c r="D6660" t="s">
        <v>4</v>
      </c>
      <c r="E6660" t="s">
        <v>8168</v>
      </c>
      <c r="F6660" t="s">
        <v>8028</v>
      </c>
      <c r="G6660">
        <v>54</v>
      </c>
      <c r="H6660">
        <v>8</v>
      </c>
      <c r="I6660">
        <v>1</v>
      </c>
      <c r="J6660" s="1">
        <v>122.08888888888889</v>
      </c>
      <c r="K6660" s="1">
        <f>Sales_Data[[#This Row],[Order Quantity]]*Sales_Data[[#This Row],[Unit Price]]</f>
        <v>122.08888888888889</v>
      </c>
      <c r="L6660" s="1">
        <v>64.707111111111118</v>
      </c>
    </row>
    <row r="6661" spans="1:12">
      <c r="A6661" t="s">
        <v>6684</v>
      </c>
      <c r="B6661" s="2">
        <v>42415</v>
      </c>
      <c r="C6661">
        <v>2</v>
      </c>
      <c r="D6661" t="s">
        <v>4</v>
      </c>
      <c r="E6661" t="s">
        <v>8168</v>
      </c>
      <c r="F6661" t="s">
        <v>8027</v>
      </c>
      <c r="G6661">
        <v>4</v>
      </c>
      <c r="H6661">
        <v>1</v>
      </c>
      <c r="I6661">
        <v>7</v>
      </c>
      <c r="J6661" s="1">
        <v>343.93333333333334</v>
      </c>
      <c r="K6661" s="1">
        <f>Sales_Data[[#This Row],[Order Quantity]]*Sales_Data[[#This Row],[Unit Price]]</f>
        <v>2407.5333333333333</v>
      </c>
      <c r="L6661" s="1">
        <v>154.77000000000001</v>
      </c>
    </row>
    <row r="6662" spans="1:12">
      <c r="A6662" t="s">
        <v>6685</v>
      </c>
      <c r="B6662" s="2">
        <v>42416</v>
      </c>
      <c r="C6662">
        <v>13</v>
      </c>
      <c r="D6662" t="s">
        <v>2</v>
      </c>
      <c r="E6662" t="s">
        <v>8168</v>
      </c>
      <c r="F6662" t="s">
        <v>8026</v>
      </c>
      <c r="G6662">
        <v>38</v>
      </c>
      <c r="H6662">
        <v>6</v>
      </c>
      <c r="I6662">
        <v>1</v>
      </c>
      <c r="J6662" s="1">
        <v>290.33333333333331</v>
      </c>
      <c r="K6662" s="1">
        <f>Sales_Data[[#This Row],[Order Quantity]]*Sales_Data[[#This Row],[Unit Price]]</f>
        <v>290.33333333333331</v>
      </c>
      <c r="L6662" s="1">
        <v>203.23333333333332</v>
      </c>
    </row>
    <row r="6663" spans="1:12">
      <c r="A6663" t="s">
        <v>6686</v>
      </c>
      <c r="B6663" s="2">
        <v>42417</v>
      </c>
      <c r="C6663">
        <v>16</v>
      </c>
      <c r="D6663" t="s">
        <v>4</v>
      </c>
      <c r="E6663" t="s">
        <v>8168</v>
      </c>
      <c r="F6663" t="s">
        <v>8025</v>
      </c>
      <c r="G6663">
        <v>45</v>
      </c>
      <c r="H6663">
        <v>7</v>
      </c>
      <c r="I6663">
        <v>9</v>
      </c>
      <c r="J6663" s="1">
        <v>142.93333333333334</v>
      </c>
      <c r="K6663" s="1">
        <f>Sales_Data[[#This Row],[Order Quantity]]*Sales_Data[[#This Row],[Unit Price]]</f>
        <v>1286.4000000000001</v>
      </c>
      <c r="L6663" s="1">
        <v>68.608000000000004</v>
      </c>
    </row>
    <row r="6664" spans="1:12">
      <c r="A6664" t="s">
        <v>6687</v>
      </c>
      <c r="B6664" s="2">
        <v>42417</v>
      </c>
      <c r="C6664">
        <v>20</v>
      </c>
      <c r="D6664" t="s">
        <v>4</v>
      </c>
      <c r="E6664" t="s">
        <v>8168</v>
      </c>
      <c r="F6664" t="s">
        <v>8028</v>
      </c>
      <c r="G6664">
        <v>56</v>
      </c>
      <c r="H6664">
        <v>8</v>
      </c>
      <c r="I6664">
        <v>1</v>
      </c>
      <c r="J6664" s="1">
        <v>300.01111111111112</v>
      </c>
      <c r="K6664" s="1">
        <f>Sales_Data[[#This Row],[Order Quantity]]*Sales_Data[[#This Row],[Unit Price]]</f>
        <v>300.01111111111112</v>
      </c>
      <c r="L6664" s="1">
        <v>195.00722222222223</v>
      </c>
    </row>
    <row r="6665" spans="1:12">
      <c r="A6665" t="s">
        <v>6688</v>
      </c>
      <c r="B6665" s="2">
        <v>42417</v>
      </c>
      <c r="C6665">
        <v>5</v>
      </c>
      <c r="D6665" t="s">
        <v>3</v>
      </c>
      <c r="E6665" t="s">
        <v>8168</v>
      </c>
      <c r="F6665" t="s">
        <v>8027</v>
      </c>
      <c r="G6665">
        <v>14</v>
      </c>
      <c r="H6665">
        <v>2</v>
      </c>
      <c r="I6665">
        <v>7</v>
      </c>
      <c r="J6665" s="1">
        <v>727.32222222222231</v>
      </c>
      <c r="K6665" s="1">
        <f>Sales_Data[[#This Row],[Order Quantity]]*Sales_Data[[#This Row],[Unit Price]]</f>
        <v>5091.2555555555564</v>
      </c>
      <c r="L6665" s="1">
        <v>385.48077777777786</v>
      </c>
    </row>
    <row r="6666" spans="1:12">
      <c r="A6666" t="s">
        <v>6689</v>
      </c>
      <c r="B6666" s="2">
        <v>42417</v>
      </c>
      <c r="C6666">
        <v>12</v>
      </c>
      <c r="D6666" t="s">
        <v>4</v>
      </c>
      <c r="E6666" t="s">
        <v>8168</v>
      </c>
      <c r="F6666" t="s">
        <v>8026</v>
      </c>
      <c r="G6666">
        <v>33</v>
      </c>
      <c r="H6666">
        <v>5</v>
      </c>
      <c r="I6666">
        <v>1</v>
      </c>
      <c r="J6666" s="1">
        <v>565.0333333333333</v>
      </c>
      <c r="K6666" s="1">
        <f>Sales_Data[[#This Row],[Order Quantity]]*Sales_Data[[#This Row],[Unit Price]]</f>
        <v>565.0333333333333</v>
      </c>
      <c r="L6666" s="1">
        <v>333.36966666666666</v>
      </c>
    </row>
    <row r="6667" spans="1:12">
      <c r="A6667" t="s">
        <v>6690</v>
      </c>
      <c r="B6667" s="2">
        <v>42418</v>
      </c>
      <c r="C6667">
        <v>20</v>
      </c>
      <c r="D6667" t="s">
        <v>2</v>
      </c>
      <c r="E6667" t="s">
        <v>8168</v>
      </c>
      <c r="F6667" t="s">
        <v>8028</v>
      </c>
      <c r="G6667">
        <v>58</v>
      </c>
      <c r="H6667">
        <v>8</v>
      </c>
      <c r="I6667">
        <v>2</v>
      </c>
      <c r="J6667" s="1">
        <v>94.544444444444437</v>
      </c>
      <c r="K6667" s="1">
        <f>Sales_Data[[#This Row],[Order Quantity]]*Sales_Data[[#This Row],[Unit Price]]</f>
        <v>189.08888888888887</v>
      </c>
      <c r="L6667" s="1">
        <v>48.217666666666666</v>
      </c>
    </row>
    <row r="6668" spans="1:12">
      <c r="A6668" t="s">
        <v>6691</v>
      </c>
      <c r="B6668" s="2">
        <v>42418</v>
      </c>
      <c r="C6668">
        <v>12</v>
      </c>
      <c r="D6668" t="s">
        <v>2</v>
      </c>
      <c r="E6668" t="s">
        <v>8168</v>
      </c>
      <c r="F6668" t="s">
        <v>8026</v>
      </c>
      <c r="G6668">
        <v>35</v>
      </c>
      <c r="H6668">
        <v>5</v>
      </c>
      <c r="I6668">
        <v>6</v>
      </c>
      <c r="J6668" s="1">
        <v>220.35555555555555</v>
      </c>
      <c r="K6668" s="1">
        <f>Sales_Data[[#This Row],[Order Quantity]]*Sales_Data[[#This Row],[Unit Price]]</f>
        <v>1322.1333333333332</v>
      </c>
      <c r="L6668" s="1">
        <v>141.02755555555555</v>
      </c>
    </row>
    <row r="6669" spans="1:12">
      <c r="A6669" t="s">
        <v>6692</v>
      </c>
      <c r="B6669" s="2">
        <v>42418</v>
      </c>
      <c r="C6669">
        <v>12</v>
      </c>
      <c r="D6669" t="s">
        <v>4</v>
      </c>
      <c r="E6669" t="s">
        <v>8168</v>
      </c>
      <c r="F6669" t="s">
        <v>8026</v>
      </c>
      <c r="G6669">
        <v>33</v>
      </c>
      <c r="H6669">
        <v>5</v>
      </c>
      <c r="I6669">
        <v>2</v>
      </c>
      <c r="J6669" s="1">
        <v>611.18888888888887</v>
      </c>
      <c r="K6669" s="1">
        <f>Sales_Data[[#This Row],[Order Quantity]]*Sales_Data[[#This Row],[Unit Price]]</f>
        <v>1222.3777777777777</v>
      </c>
      <c r="L6669" s="1">
        <v>268.9231111111111</v>
      </c>
    </row>
    <row r="6670" spans="1:12">
      <c r="A6670" t="s">
        <v>6693</v>
      </c>
      <c r="B6670" s="2">
        <v>42418</v>
      </c>
      <c r="C6670">
        <v>2</v>
      </c>
      <c r="D6670" t="s">
        <v>4</v>
      </c>
      <c r="E6670" t="s">
        <v>8168</v>
      </c>
      <c r="F6670" t="s">
        <v>8027</v>
      </c>
      <c r="G6670">
        <v>5</v>
      </c>
      <c r="H6670">
        <v>1</v>
      </c>
      <c r="I6670">
        <v>9</v>
      </c>
      <c r="J6670" s="1">
        <v>441.45555555555552</v>
      </c>
      <c r="K6670" s="1">
        <f>Sales_Data[[#This Row],[Order Quantity]]*Sales_Data[[#This Row],[Unit Price]]</f>
        <v>3973.0999999999995</v>
      </c>
      <c r="L6670" s="1">
        <v>370.82266666666669</v>
      </c>
    </row>
    <row r="6671" spans="1:12">
      <c r="A6671" t="s">
        <v>6694</v>
      </c>
      <c r="B6671" s="2">
        <v>42419</v>
      </c>
      <c r="C6671">
        <v>4</v>
      </c>
      <c r="D6671" t="s">
        <v>2</v>
      </c>
      <c r="E6671" t="s">
        <v>8168</v>
      </c>
      <c r="F6671" t="s">
        <v>8027</v>
      </c>
      <c r="G6671">
        <v>10</v>
      </c>
      <c r="H6671">
        <v>2</v>
      </c>
      <c r="I6671">
        <v>5</v>
      </c>
      <c r="J6671" s="1">
        <v>352.86666666666667</v>
      </c>
      <c r="K6671" s="1">
        <f>Sales_Data[[#This Row],[Order Quantity]]*Sales_Data[[#This Row],[Unit Price]]</f>
        <v>1764.3333333333335</v>
      </c>
      <c r="L6671" s="1">
        <v>282.29333333333335</v>
      </c>
    </row>
    <row r="6672" spans="1:12">
      <c r="A6672" t="s">
        <v>6695</v>
      </c>
      <c r="B6672" s="2">
        <v>42419</v>
      </c>
      <c r="C6672">
        <v>4</v>
      </c>
      <c r="D6672" t="s">
        <v>4</v>
      </c>
      <c r="E6672" t="s">
        <v>8168</v>
      </c>
      <c r="F6672" t="s">
        <v>8027</v>
      </c>
      <c r="G6672">
        <v>10</v>
      </c>
      <c r="H6672">
        <v>2</v>
      </c>
      <c r="I6672">
        <v>9</v>
      </c>
      <c r="J6672" s="1">
        <v>430.28888888888889</v>
      </c>
      <c r="K6672" s="1">
        <f>Sales_Data[[#This Row],[Order Quantity]]*Sales_Data[[#This Row],[Unit Price]]</f>
        <v>3872.6</v>
      </c>
      <c r="L6672" s="1">
        <v>172.11555555555555</v>
      </c>
    </row>
    <row r="6673" spans="1:12">
      <c r="A6673" t="s">
        <v>6696</v>
      </c>
      <c r="B6673" s="2">
        <v>42419</v>
      </c>
      <c r="C6673">
        <v>18</v>
      </c>
      <c r="D6673" t="s">
        <v>4</v>
      </c>
      <c r="E6673" t="s">
        <v>8168</v>
      </c>
      <c r="F6673" t="s">
        <v>8025</v>
      </c>
      <c r="G6673">
        <v>52</v>
      </c>
      <c r="H6673">
        <v>8</v>
      </c>
      <c r="I6673">
        <v>3</v>
      </c>
      <c r="J6673" s="1">
        <v>410.93333333333334</v>
      </c>
      <c r="K6673" s="1">
        <f>Sales_Data[[#This Row],[Order Quantity]]*Sales_Data[[#This Row],[Unit Price]]</f>
        <v>1232.8</v>
      </c>
      <c r="L6673" s="1">
        <v>308.20000000000005</v>
      </c>
    </row>
    <row r="6674" spans="1:12">
      <c r="A6674" t="s">
        <v>6697</v>
      </c>
      <c r="B6674" s="2">
        <v>42420</v>
      </c>
      <c r="C6674">
        <v>6</v>
      </c>
      <c r="D6674" t="s">
        <v>4</v>
      </c>
      <c r="E6674" t="s">
        <v>8168</v>
      </c>
      <c r="F6674" t="s">
        <v>8027</v>
      </c>
      <c r="G6674">
        <v>15</v>
      </c>
      <c r="H6674">
        <v>3</v>
      </c>
      <c r="I6674">
        <v>3</v>
      </c>
      <c r="J6674" s="1">
        <v>337.97777777777782</v>
      </c>
      <c r="K6674" s="1">
        <f>Sales_Data[[#This Row],[Order Quantity]]*Sales_Data[[#This Row],[Unit Price]]</f>
        <v>1013.9333333333334</v>
      </c>
      <c r="L6674" s="1">
        <v>283.90133333333335</v>
      </c>
    </row>
    <row r="6675" spans="1:12">
      <c r="A6675" t="s">
        <v>6698</v>
      </c>
      <c r="B6675" s="2">
        <v>42421</v>
      </c>
      <c r="C6675">
        <v>9</v>
      </c>
      <c r="D6675" t="s">
        <v>4</v>
      </c>
      <c r="E6675" t="s">
        <v>8168</v>
      </c>
      <c r="F6675" t="s">
        <v>8027</v>
      </c>
      <c r="G6675">
        <v>25</v>
      </c>
      <c r="H6675">
        <v>4</v>
      </c>
      <c r="I6675">
        <v>6</v>
      </c>
      <c r="J6675" s="1">
        <v>581.41111111111104</v>
      </c>
      <c r="K6675" s="1">
        <f>Sales_Data[[#This Row],[Order Quantity]]*Sales_Data[[#This Row],[Unit Price]]</f>
        <v>3488.4666666666662</v>
      </c>
      <c r="L6675" s="1">
        <v>273.26322222222217</v>
      </c>
    </row>
    <row r="6676" spans="1:12">
      <c r="A6676" t="s">
        <v>6699</v>
      </c>
      <c r="B6676" s="2">
        <v>42421</v>
      </c>
      <c r="C6676">
        <v>5</v>
      </c>
      <c r="D6676" t="s">
        <v>4</v>
      </c>
      <c r="E6676" t="s">
        <v>8168</v>
      </c>
      <c r="F6676" t="s">
        <v>8027</v>
      </c>
      <c r="G6676">
        <v>14</v>
      </c>
      <c r="H6676">
        <v>2</v>
      </c>
      <c r="I6676">
        <v>5</v>
      </c>
      <c r="J6676" s="1">
        <v>116.13333333333334</v>
      </c>
      <c r="K6676" s="1">
        <f>Sales_Data[[#This Row],[Order Quantity]]*Sales_Data[[#This Row],[Unit Price]]</f>
        <v>580.66666666666674</v>
      </c>
      <c r="L6676" s="1">
        <v>75.486666666666679</v>
      </c>
    </row>
    <row r="6677" spans="1:12">
      <c r="A6677" t="s">
        <v>6700</v>
      </c>
      <c r="B6677" s="2">
        <v>42421</v>
      </c>
      <c r="C6677">
        <v>6</v>
      </c>
      <c r="D6677" t="s">
        <v>4</v>
      </c>
      <c r="E6677" t="s">
        <v>8168</v>
      </c>
      <c r="F6677" t="s">
        <v>8027</v>
      </c>
      <c r="G6677">
        <v>17</v>
      </c>
      <c r="H6677">
        <v>3</v>
      </c>
      <c r="I6677">
        <v>9</v>
      </c>
      <c r="J6677" s="1">
        <v>23.822222222222223</v>
      </c>
      <c r="K6677" s="1">
        <f>Sales_Data[[#This Row],[Order Quantity]]*Sales_Data[[#This Row],[Unit Price]]</f>
        <v>214.4</v>
      </c>
      <c r="L6677" s="1">
        <v>10.72</v>
      </c>
    </row>
    <row r="6678" spans="1:12">
      <c r="A6678" t="s">
        <v>6701</v>
      </c>
      <c r="B6678" s="2">
        <v>42421</v>
      </c>
      <c r="C6678">
        <v>8</v>
      </c>
      <c r="D6678" t="s">
        <v>2</v>
      </c>
      <c r="E6678" t="s">
        <v>8168</v>
      </c>
      <c r="F6678" t="s">
        <v>8027</v>
      </c>
      <c r="G6678">
        <v>24</v>
      </c>
      <c r="H6678">
        <v>4</v>
      </c>
      <c r="I6678">
        <v>1</v>
      </c>
      <c r="J6678" s="1">
        <v>101.24444444444445</v>
      </c>
      <c r="K6678" s="1">
        <f>Sales_Data[[#This Row],[Order Quantity]]*Sales_Data[[#This Row],[Unit Price]]</f>
        <v>101.24444444444445</v>
      </c>
      <c r="L6678" s="1">
        <v>49.609777777777779</v>
      </c>
    </row>
    <row r="6679" spans="1:12">
      <c r="A6679" t="s">
        <v>6702</v>
      </c>
      <c r="B6679" s="2">
        <v>42421</v>
      </c>
      <c r="C6679">
        <v>4</v>
      </c>
      <c r="D6679" t="s">
        <v>4</v>
      </c>
      <c r="E6679" t="s">
        <v>8168</v>
      </c>
      <c r="F6679" t="s">
        <v>8027</v>
      </c>
      <c r="G6679">
        <v>11</v>
      </c>
      <c r="H6679">
        <v>2</v>
      </c>
      <c r="I6679">
        <v>8</v>
      </c>
      <c r="J6679" s="1">
        <v>130.27777777777777</v>
      </c>
      <c r="K6679" s="1">
        <f>Sales_Data[[#This Row],[Order Quantity]]*Sales_Data[[#This Row],[Unit Price]]</f>
        <v>1042.2222222222222</v>
      </c>
      <c r="L6679" s="1">
        <v>97.708333333333329</v>
      </c>
    </row>
    <row r="6680" spans="1:12">
      <c r="A6680" t="s">
        <v>6703</v>
      </c>
      <c r="B6680" s="2">
        <v>42421</v>
      </c>
      <c r="C6680">
        <v>15</v>
      </c>
      <c r="D6680" t="s">
        <v>4</v>
      </c>
      <c r="E6680" t="s">
        <v>8168</v>
      </c>
      <c r="F6680" t="s">
        <v>8025</v>
      </c>
      <c r="G6680">
        <v>42</v>
      </c>
      <c r="H6680">
        <v>6</v>
      </c>
      <c r="I6680">
        <v>6</v>
      </c>
      <c r="J6680" s="1">
        <v>186.85555555555555</v>
      </c>
      <c r="K6680" s="1">
        <f>Sales_Data[[#This Row],[Order Quantity]]*Sales_Data[[#This Row],[Unit Price]]</f>
        <v>1121.1333333333332</v>
      </c>
      <c r="L6680" s="1">
        <v>78.479333333333329</v>
      </c>
    </row>
    <row r="6681" spans="1:12">
      <c r="A6681" t="s">
        <v>6704</v>
      </c>
      <c r="B6681" s="2">
        <v>42421</v>
      </c>
      <c r="C6681">
        <v>18</v>
      </c>
      <c r="D6681" t="s">
        <v>2</v>
      </c>
      <c r="E6681" t="s">
        <v>8168</v>
      </c>
      <c r="F6681" t="s">
        <v>8025</v>
      </c>
      <c r="G6681">
        <v>51</v>
      </c>
      <c r="H6681">
        <v>8</v>
      </c>
      <c r="I6681">
        <v>4</v>
      </c>
      <c r="J6681" s="1">
        <v>436.24444444444447</v>
      </c>
      <c r="K6681" s="1">
        <f>Sales_Data[[#This Row],[Order Quantity]]*Sales_Data[[#This Row],[Unit Price]]</f>
        <v>1744.9777777777779</v>
      </c>
      <c r="L6681" s="1">
        <v>187.58511111111113</v>
      </c>
    </row>
    <row r="6682" spans="1:12">
      <c r="A6682" t="s">
        <v>6705</v>
      </c>
      <c r="B6682" s="2">
        <v>42422</v>
      </c>
      <c r="C6682">
        <v>16</v>
      </c>
      <c r="D6682" t="s">
        <v>4</v>
      </c>
      <c r="E6682" t="s">
        <v>8168</v>
      </c>
      <c r="F6682" t="s">
        <v>8025</v>
      </c>
      <c r="G6682">
        <v>45</v>
      </c>
      <c r="H6682">
        <v>7</v>
      </c>
      <c r="I6682">
        <v>5</v>
      </c>
      <c r="J6682" s="1">
        <v>122.08888888888889</v>
      </c>
      <c r="K6682" s="1">
        <f>Sales_Data[[#This Row],[Order Quantity]]*Sales_Data[[#This Row],[Unit Price]]</f>
        <v>610.44444444444446</v>
      </c>
      <c r="L6682" s="1">
        <v>64.707111111111118</v>
      </c>
    </row>
    <row r="6683" spans="1:12">
      <c r="A6683" t="s">
        <v>6706</v>
      </c>
      <c r="B6683" s="2">
        <v>42422</v>
      </c>
      <c r="C6683">
        <v>19</v>
      </c>
      <c r="D6683" t="s">
        <v>3</v>
      </c>
      <c r="E6683" t="s">
        <v>8168</v>
      </c>
      <c r="F6683" t="s">
        <v>8028</v>
      </c>
      <c r="G6683">
        <v>54</v>
      </c>
      <c r="H6683">
        <v>8</v>
      </c>
      <c r="I6683">
        <v>8</v>
      </c>
      <c r="J6683" s="1">
        <v>646.17777777777781</v>
      </c>
      <c r="K6683" s="1">
        <f>Sales_Data[[#This Row],[Order Quantity]]*Sales_Data[[#This Row],[Unit Price]]</f>
        <v>5169.4222222222224</v>
      </c>
      <c r="L6683" s="1">
        <v>536.32755555555559</v>
      </c>
    </row>
    <row r="6684" spans="1:12">
      <c r="A6684" t="s">
        <v>6707</v>
      </c>
      <c r="B6684" s="2">
        <v>42422</v>
      </c>
      <c r="C6684">
        <v>4</v>
      </c>
      <c r="D6684" t="s">
        <v>4</v>
      </c>
      <c r="E6684" t="s">
        <v>8168</v>
      </c>
      <c r="F6684" t="s">
        <v>8027</v>
      </c>
      <c r="G6684">
        <v>11</v>
      </c>
      <c r="H6684">
        <v>2</v>
      </c>
      <c r="I6684">
        <v>5</v>
      </c>
      <c r="J6684" s="1">
        <v>296.28888888888889</v>
      </c>
      <c r="K6684" s="1">
        <f>Sales_Data[[#This Row],[Order Quantity]]*Sales_Data[[#This Row],[Unit Price]]</f>
        <v>1481.4444444444443</v>
      </c>
      <c r="L6684" s="1">
        <v>180.73622222222221</v>
      </c>
    </row>
    <row r="6685" spans="1:12">
      <c r="A6685" t="s">
        <v>6708</v>
      </c>
      <c r="B6685" s="2">
        <v>42422</v>
      </c>
      <c r="C6685">
        <v>16</v>
      </c>
      <c r="D6685" t="s">
        <v>2</v>
      </c>
      <c r="E6685" t="s">
        <v>8168</v>
      </c>
      <c r="F6685" t="s">
        <v>8025</v>
      </c>
      <c r="G6685">
        <v>45</v>
      </c>
      <c r="H6685">
        <v>7</v>
      </c>
      <c r="I6685">
        <v>9</v>
      </c>
      <c r="J6685" s="1">
        <v>130.27777777777777</v>
      </c>
      <c r="K6685" s="1">
        <f>Sales_Data[[#This Row],[Order Quantity]]*Sales_Data[[#This Row],[Unit Price]]</f>
        <v>1172.5</v>
      </c>
      <c r="L6685" s="1">
        <v>69.047222222222231</v>
      </c>
    </row>
    <row r="6686" spans="1:12">
      <c r="A6686" t="s">
        <v>6709</v>
      </c>
      <c r="B6686" s="2">
        <v>42423</v>
      </c>
      <c r="C6686">
        <v>12</v>
      </c>
      <c r="D6686" t="s">
        <v>4</v>
      </c>
      <c r="E6686" t="s">
        <v>8168</v>
      </c>
      <c r="F6686" t="s">
        <v>8026</v>
      </c>
      <c r="G6686">
        <v>34</v>
      </c>
      <c r="H6686">
        <v>5</v>
      </c>
      <c r="I6686">
        <v>9</v>
      </c>
      <c r="J6686" s="1">
        <v>141.44444444444446</v>
      </c>
      <c r="K6686" s="1">
        <f>Sales_Data[[#This Row],[Order Quantity]]*Sales_Data[[#This Row],[Unit Price]]</f>
        <v>1273</v>
      </c>
      <c r="L6686" s="1">
        <v>89.11</v>
      </c>
    </row>
    <row r="6687" spans="1:12">
      <c r="A6687" t="s">
        <v>6710</v>
      </c>
      <c r="B6687" s="2">
        <v>42423</v>
      </c>
      <c r="C6687">
        <v>8</v>
      </c>
      <c r="D6687" t="s">
        <v>3</v>
      </c>
      <c r="E6687" t="s">
        <v>8168</v>
      </c>
      <c r="F6687" t="s">
        <v>8027</v>
      </c>
      <c r="G6687">
        <v>23</v>
      </c>
      <c r="H6687">
        <v>4</v>
      </c>
      <c r="I6687">
        <v>6</v>
      </c>
      <c r="J6687" s="1">
        <v>23.822222222222223</v>
      </c>
      <c r="K6687" s="1">
        <f>Sales_Data[[#This Row],[Order Quantity]]*Sales_Data[[#This Row],[Unit Price]]</f>
        <v>142.93333333333334</v>
      </c>
      <c r="L6687" s="1">
        <v>19.772444444444446</v>
      </c>
    </row>
    <row r="6688" spans="1:12">
      <c r="A6688" t="s">
        <v>6711</v>
      </c>
      <c r="B6688" s="2">
        <v>42423</v>
      </c>
      <c r="C6688">
        <v>9</v>
      </c>
      <c r="D6688" t="s">
        <v>2</v>
      </c>
      <c r="E6688" t="s">
        <v>8168</v>
      </c>
      <c r="F6688" t="s">
        <v>8027</v>
      </c>
      <c r="G6688">
        <v>24</v>
      </c>
      <c r="H6688">
        <v>4</v>
      </c>
      <c r="I6688">
        <v>6</v>
      </c>
      <c r="J6688" s="1">
        <v>387.11111111111109</v>
      </c>
      <c r="K6688" s="1">
        <f>Sales_Data[[#This Row],[Order Quantity]]*Sales_Data[[#This Row],[Unit Price]]</f>
        <v>2322.6666666666665</v>
      </c>
      <c r="L6688" s="1">
        <v>301.94666666666666</v>
      </c>
    </row>
    <row r="6689" spans="1:12">
      <c r="A6689" t="s">
        <v>6712</v>
      </c>
      <c r="B6689" s="2">
        <v>42423</v>
      </c>
      <c r="C6689">
        <v>8</v>
      </c>
      <c r="D6689" t="s">
        <v>4</v>
      </c>
      <c r="E6689" t="s">
        <v>8168</v>
      </c>
      <c r="F6689" t="s">
        <v>8027</v>
      </c>
      <c r="G6689">
        <v>22</v>
      </c>
      <c r="H6689">
        <v>4</v>
      </c>
      <c r="I6689">
        <v>5</v>
      </c>
      <c r="J6689" s="1">
        <v>270.97777777777782</v>
      </c>
      <c r="K6689" s="1">
        <f>Sales_Data[[#This Row],[Order Quantity]]*Sales_Data[[#This Row],[Unit Price]]</f>
        <v>1354.8888888888891</v>
      </c>
      <c r="L6689" s="1">
        <v>132.77911111111112</v>
      </c>
    </row>
    <row r="6690" spans="1:12">
      <c r="A6690" t="s">
        <v>6713</v>
      </c>
      <c r="B6690" s="2">
        <v>42424</v>
      </c>
      <c r="C6690">
        <v>2</v>
      </c>
      <c r="D6690" t="s">
        <v>2</v>
      </c>
      <c r="E6690" t="s">
        <v>8168</v>
      </c>
      <c r="F6690" t="s">
        <v>8027</v>
      </c>
      <c r="G6690">
        <v>6</v>
      </c>
      <c r="H6690">
        <v>1</v>
      </c>
      <c r="I6690">
        <v>2</v>
      </c>
      <c r="J6690" s="1">
        <v>641.71111111111122</v>
      </c>
      <c r="K6690" s="1">
        <f>Sales_Data[[#This Row],[Order Quantity]]*Sales_Data[[#This Row],[Unit Price]]</f>
        <v>1283.4222222222224</v>
      </c>
      <c r="L6690" s="1">
        <v>519.78600000000006</v>
      </c>
    </row>
    <row r="6691" spans="1:12">
      <c r="A6691" t="s">
        <v>6714</v>
      </c>
      <c r="B6691" s="2">
        <v>42424</v>
      </c>
      <c r="C6691">
        <v>1</v>
      </c>
      <c r="D6691" t="s">
        <v>4</v>
      </c>
      <c r="E6691" t="s">
        <v>8168</v>
      </c>
      <c r="F6691" t="s">
        <v>8027</v>
      </c>
      <c r="G6691">
        <v>1</v>
      </c>
      <c r="H6691">
        <v>1</v>
      </c>
      <c r="I6691">
        <v>4</v>
      </c>
      <c r="J6691" s="1">
        <v>281.39999999999998</v>
      </c>
      <c r="K6691" s="1">
        <f>Sales_Data[[#This Row],[Order Quantity]]*Sales_Data[[#This Row],[Unit Price]]</f>
        <v>1125.5999999999999</v>
      </c>
      <c r="L6691" s="1">
        <v>188.53800000000001</v>
      </c>
    </row>
    <row r="6692" spans="1:12">
      <c r="A6692" t="s">
        <v>6715</v>
      </c>
      <c r="B6692" s="2">
        <v>42424</v>
      </c>
      <c r="C6692">
        <v>6</v>
      </c>
      <c r="D6692" t="s">
        <v>2</v>
      </c>
      <c r="E6692" t="s">
        <v>8168</v>
      </c>
      <c r="F6692" t="s">
        <v>8027</v>
      </c>
      <c r="G6692">
        <v>16</v>
      </c>
      <c r="H6692">
        <v>3</v>
      </c>
      <c r="I6692">
        <v>1</v>
      </c>
      <c r="J6692" s="1">
        <v>597.78888888888889</v>
      </c>
      <c r="K6692" s="1">
        <f>Sales_Data[[#This Row],[Order Quantity]]*Sales_Data[[#This Row],[Unit Price]]</f>
        <v>597.78888888888889</v>
      </c>
      <c r="L6692" s="1">
        <v>400.51855555555562</v>
      </c>
    </row>
    <row r="6693" spans="1:12">
      <c r="A6693" t="s">
        <v>6716</v>
      </c>
      <c r="B6693" s="2">
        <v>42424</v>
      </c>
      <c r="C6693">
        <v>19</v>
      </c>
      <c r="D6693" t="s">
        <v>4</v>
      </c>
      <c r="E6693" t="s">
        <v>8168</v>
      </c>
      <c r="F6693" t="s">
        <v>8028</v>
      </c>
      <c r="G6693">
        <v>55</v>
      </c>
      <c r="H6693">
        <v>8</v>
      </c>
      <c r="I6693">
        <v>1</v>
      </c>
      <c r="J6693" s="1">
        <v>18.611111111111111</v>
      </c>
      <c r="K6693" s="1">
        <f>Sales_Data[[#This Row],[Order Quantity]]*Sales_Data[[#This Row],[Unit Price]]</f>
        <v>18.611111111111111</v>
      </c>
      <c r="L6693" s="1">
        <v>8.56111111111111</v>
      </c>
    </row>
    <row r="6694" spans="1:12">
      <c r="A6694" t="s">
        <v>6717</v>
      </c>
      <c r="B6694" s="2">
        <v>42425</v>
      </c>
      <c r="C6694">
        <v>5</v>
      </c>
      <c r="D6694" t="s">
        <v>3</v>
      </c>
      <c r="E6694" t="s">
        <v>8168</v>
      </c>
      <c r="F6694" t="s">
        <v>8027</v>
      </c>
      <c r="G6694">
        <v>13</v>
      </c>
      <c r="H6694">
        <v>2</v>
      </c>
      <c r="I6694">
        <v>8</v>
      </c>
      <c r="J6694" s="1">
        <v>439.22222222222223</v>
      </c>
      <c r="K6694" s="1">
        <f>Sales_Data[[#This Row],[Order Quantity]]*Sales_Data[[#This Row],[Unit Price]]</f>
        <v>3513.7777777777778</v>
      </c>
      <c r="L6694" s="1">
        <v>338.20111111111112</v>
      </c>
    </row>
    <row r="6695" spans="1:12">
      <c r="A6695" t="s">
        <v>6718</v>
      </c>
      <c r="B6695" s="2">
        <v>42425</v>
      </c>
      <c r="C6695">
        <v>9</v>
      </c>
      <c r="D6695" t="s">
        <v>4</v>
      </c>
      <c r="E6695" t="s">
        <v>8168</v>
      </c>
      <c r="F6695" t="s">
        <v>8027</v>
      </c>
      <c r="G6695">
        <v>26</v>
      </c>
      <c r="H6695">
        <v>4</v>
      </c>
      <c r="I6695">
        <v>7</v>
      </c>
      <c r="J6695" s="1">
        <v>130.27777777777777</v>
      </c>
      <c r="K6695" s="1">
        <f>Sales_Data[[#This Row],[Order Quantity]]*Sales_Data[[#This Row],[Unit Price]]</f>
        <v>911.94444444444434</v>
      </c>
      <c r="L6695" s="1">
        <v>54.716666666666669</v>
      </c>
    </row>
    <row r="6696" spans="1:12">
      <c r="A6696" t="s">
        <v>6719</v>
      </c>
      <c r="B6696" s="2">
        <v>42426</v>
      </c>
      <c r="C6696">
        <v>16</v>
      </c>
      <c r="D6696" t="s">
        <v>3</v>
      </c>
      <c r="E6696" t="s">
        <v>8168</v>
      </c>
      <c r="F6696" t="s">
        <v>8025</v>
      </c>
      <c r="G6696">
        <v>45</v>
      </c>
      <c r="H6696">
        <v>7</v>
      </c>
      <c r="I6696">
        <v>2</v>
      </c>
      <c r="J6696" s="1">
        <v>122.08888888888889</v>
      </c>
      <c r="K6696" s="1">
        <f>Sales_Data[[#This Row],[Order Quantity]]*Sales_Data[[#This Row],[Unit Price]]</f>
        <v>244.17777777777778</v>
      </c>
      <c r="L6696" s="1">
        <v>103.77555555555554</v>
      </c>
    </row>
    <row r="6697" spans="1:12">
      <c r="A6697" t="s">
        <v>6720</v>
      </c>
      <c r="B6697" s="2">
        <v>42426</v>
      </c>
      <c r="C6697">
        <v>6</v>
      </c>
      <c r="D6697" t="s">
        <v>4</v>
      </c>
      <c r="E6697" t="s">
        <v>8168</v>
      </c>
      <c r="F6697" t="s">
        <v>8027</v>
      </c>
      <c r="G6697">
        <v>15</v>
      </c>
      <c r="H6697">
        <v>3</v>
      </c>
      <c r="I6697">
        <v>5</v>
      </c>
      <c r="J6697" s="1">
        <v>637.24444444444441</v>
      </c>
      <c r="K6697" s="1">
        <f>Sales_Data[[#This Row],[Order Quantity]]*Sales_Data[[#This Row],[Unit Price]]</f>
        <v>3186.2222222222222</v>
      </c>
      <c r="L6697" s="1">
        <v>490.67822222222225</v>
      </c>
    </row>
    <row r="6698" spans="1:12">
      <c r="A6698" t="s">
        <v>6721</v>
      </c>
      <c r="B6698" s="2">
        <v>42426</v>
      </c>
      <c r="C6698">
        <v>2</v>
      </c>
      <c r="D6698" t="s">
        <v>4</v>
      </c>
      <c r="E6698" t="s">
        <v>8168</v>
      </c>
      <c r="F6698" t="s">
        <v>8027</v>
      </c>
      <c r="G6698">
        <v>6</v>
      </c>
      <c r="H6698">
        <v>1</v>
      </c>
      <c r="I6698">
        <v>8</v>
      </c>
      <c r="J6698" s="1">
        <v>725.08888888888896</v>
      </c>
      <c r="K6698" s="1">
        <f>Sales_Data[[#This Row],[Order Quantity]]*Sales_Data[[#This Row],[Unit Price]]</f>
        <v>5800.7111111111117</v>
      </c>
      <c r="L6698" s="1">
        <v>398.79888888888894</v>
      </c>
    </row>
    <row r="6699" spans="1:12">
      <c r="A6699" t="s">
        <v>6722</v>
      </c>
      <c r="B6699" s="2">
        <v>42426</v>
      </c>
      <c r="C6699">
        <v>12</v>
      </c>
      <c r="D6699" t="s">
        <v>4</v>
      </c>
      <c r="E6699" t="s">
        <v>8168</v>
      </c>
      <c r="F6699" t="s">
        <v>8026</v>
      </c>
      <c r="G6699">
        <v>34</v>
      </c>
      <c r="H6699">
        <v>5</v>
      </c>
      <c r="I6699">
        <v>5</v>
      </c>
      <c r="J6699" s="1">
        <v>113.15555555555555</v>
      </c>
      <c r="K6699" s="1">
        <f>Sales_Data[[#This Row],[Order Quantity]]*Sales_Data[[#This Row],[Unit Price]]</f>
        <v>565.77777777777771</v>
      </c>
      <c r="L6699" s="1">
        <v>95.050666666666658</v>
      </c>
    </row>
    <row r="6700" spans="1:12">
      <c r="A6700" t="s">
        <v>6723</v>
      </c>
      <c r="B6700" s="2">
        <v>42427</v>
      </c>
      <c r="C6700">
        <v>8</v>
      </c>
      <c r="D6700" t="s">
        <v>4</v>
      </c>
      <c r="E6700" t="s">
        <v>8168</v>
      </c>
      <c r="F6700" t="s">
        <v>8027</v>
      </c>
      <c r="G6700">
        <v>22</v>
      </c>
      <c r="H6700">
        <v>3</v>
      </c>
      <c r="I6700">
        <v>8</v>
      </c>
      <c r="J6700" s="1">
        <v>388.6</v>
      </c>
      <c r="K6700" s="1">
        <f>Sales_Data[[#This Row],[Order Quantity]]*Sales_Data[[#This Row],[Unit Price]]</f>
        <v>3108.8</v>
      </c>
      <c r="L6700" s="1">
        <v>326.42399999999998</v>
      </c>
    </row>
    <row r="6701" spans="1:12">
      <c r="A6701" t="s">
        <v>6724</v>
      </c>
      <c r="B6701" s="2">
        <v>42427</v>
      </c>
      <c r="C6701">
        <v>15</v>
      </c>
      <c r="D6701" t="s">
        <v>3</v>
      </c>
      <c r="E6701" t="s">
        <v>8168</v>
      </c>
      <c r="F6701" t="s">
        <v>8025</v>
      </c>
      <c r="G6701">
        <v>43</v>
      </c>
      <c r="H6701">
        <v>6</v>
      </c>
      <c r="I6701">
        <v>5</v>
      </c>
      <c r="J6701" s="1">
        <v>279.91111111111115</v>
      </c>
      <c r="K6701" s="1">
        <f>Sales_Data[[#This Row],[Order Quantity]]*Sales_Data[[#This Row],[Unit Price]]</f>
        <v>1399.5555555555557</v>
      </c>
      <c r="L6701" s="1">
        <v>117.56266666666667</v>
      </c>
    </row>
    <row r="6702" spans="1:12">
      <c r="A6702" t="s">
        <v>6725</v>
      </c>
      <c r="B6702" s="2">
        <v>42427</v>
      </c>
      <c r="C6702">
        <v>2</v>
      </c>
      <c r="D6702" t="s">
        <v>2</v>
      </c>
      <c r="E6702" t="s">
        <v>8168</v>
      </c>
      <c r="F6702" t="s">
        <v>8027</v>
      </c>
      <c r="G6702">
        <v>6</v>
      </c>
      <c r="H6702">
        <v>1</v>
      </c>
      <c r="I6702">
        <v>1</v>
      </c>
      <c r="J6702" s="1">
        <v>119.11111111111111</v>
      </c>
      <c r="K6702" s="1">
        <f>Sales_Data[[#This Row],[Order Quantity]]*Sales_Data[[#This Row],[Unit Price]]</f>
        <v>119.11111111111111</v>
      </c>
      <c r="L6702" s="1">
        <v>69.084444444444443</v>
      </c>
    </row>
    <row r="6703" spans="1:12">
      <c r="A6703" t="s">
        <v>6726</v>
      </c>
      <c r="B6703" s="2">
        <v>42427</v>
      </c>
      <c r="C6703">
        <v>12</v>
      </c>
      <c r="D6703" t="s">
        <v>4</v>
      </c>
      <c r="E6703" t="s">
        <v>8168</v>
      </c>
      <c r="F6703" t="s">
        <v>8026</v>
      </c>
      <c r="G6703">
        <v>34</v>
      </c>
      <c r="H6703">
        <v>5</v>
      </c>
      <c r="I6703">
        <v>4</v>
      </c>
      <c r="J6703" s="1">
        <v>136.23333333333335</v>
      </c>
      <c r="K6703" s="1">
        <f>Sales_Data[[#This Row],[Order Quantity]]*Sales_Data[[#This Row],[Unit Price]]</f>
        <v>544.93333333333339</v>
      </c>
      <c r="L6703" s="1">
        <v>99.450333333333347</v>
      </c>
    </row>
    <row r="6704" spans="1:12">
      <c r="A6704" t="s">
        <v>6727</v>
      </c>
      <c r="B6704" s="2">
        <v>42428</v>
      </c>
      <c r="C6704">
        <v>12</v>
      </c>
      <c r="D6704" t="s">
        <v>4</v>
      </c>
      <c r="E6704" t="s">
        <v>8168</v>
      </c>
      <c r="F6704" t="s">
        <v>8026</v>
      </c>
      <c r="G6704">
        <v>35</v>
      </c>
      <c r="H6704">
        <v>5</v>
      </c>
      <c r="I6704">
        <v>6</v>
      </c>
      <c r="J6704" s="1">
        <v>215.88888888888889</v>
      </c>
      <c r="K6704" s="1">
        <f>Sales_Data[[#This Row],[Order Quantity]]*Sales_Data[[#This Row],[Unit Price]]</f>
        <v>1295.3333333333333</v>
      </c>
      <c r="L6704" s="1">
        <v>92.832222222222228</v>
      </c>
    </row>
    <row r="6705" spans="1:12">
      <c r="A6705" t="s">
        <v>6728</v>
      </c>
      <c r="B6705" s="2">
        <v>42428</v>
      </c>
      <c r="C6705">
        <v>13</v>
      </c>
      <c r="D6705" t="s">
        <v>4</v>
      </c>
      <c r="E6705" t="s">
        <v>8168</v>
      </c>
      <c r="F6705" t="s">
        <v>8026</v>
      </c>
      <c r="G6705">
        <v>35</v>
      </c>
      <c r="H6705">
        <v>5</v>
      </c>
      <c r="I6705">
        <v>7</v>
      </c>
      <c r="J6705" s="1">
        <v>190.57777777777778</v>
      </c>
      <c r="K6705" s="1">
        <f>Sales_Data[[#This Row],[Order Quantity]]*Sales_Data[[#This Row],[Unit Price]]</f>
        <v>1334.0444444444445</v>
      </c>
      <c r="L6705" s="1">
        <v>137.21600000000001</v>
      </c>
    </row>
    <row r="6706" spans="1:12">
      <c r="A6706" t="s">
        <v>6729</v>
      </c>
      <c r="B6706" s="2">
        <v>42428</v>
      </c>
      <c r="C6706">
        <v>1</v>
      </c>
      <c r="D6706" t="s">
        <v>3</v>
      </c>
      <c r="E6706" t="s">
        <v>8168</v>
      </c>
      <c r="F6706" t="s">
        <v>8027</v>
      </c>
      <c r="G6706">
        <v>2</v>
      </c>
      <c r="H6706">
        <v>1</v>
      </c>
      <c r="I6706">
        <v>5</v>
      </c>
      <c r="J6706" s="1">
        <v>265.02222222222224</v>
      </c>
      <c r="K6706" s="1">
        <f>Sales_Data[[#This Row],[Order Quantity]]*Sales_Data[[#This Row],[Unit Price]]</f>
        <v>1325.1111111111113</v>
      </c>
      <c r="L6706" s="1">
        <v>196.11644444444448</v>
      </c>
    </row>
    <row r="6707" spans="1:12">
      <c r="A6707" t="s">
        <v>6730</v>
      </c>
      <c r="B6707" s="2">
        <v>42428</v>
      </c>
      <c r="C6707">
        <v>7</v>
      </c>
      <c r="D6707" t="s">
        <v>4</v>
      </c>
      <c r="E6707" t="s">
        <v>8168</v>
      </c>
      <c r="F6707" t="s">
        <v>8027</v>
      </c>
      <c r="G6707">
        <v>20</v>
      </c>
      <c r="H6707">
        <v>3</v>
      </c>
      <c r="I6707">
        <v>8</v>
      </c>
      <c r="J6707" s="1">
        <v>716.90000000000009</v>
      </c>
      <c r="K6707" s="1">
        <f>Sales_Data[[#This Row],[Order Quantity]]*Sales_Data[[#This Row],[Unit Price]]</f>
        <v>5735.2000000000007</v>
      </c>
      <c r="L6707" s="1">
        <v>322.60500000000002</v>
      </c>
    </row>
    <row r="6708" spans="1:12">
      <c r="A6708" t="s">
        <v>6731</v>
      </c>
      <c r="B6708" s="2">
        <v>42428</v>
      </c>
      <c r="C6708">
        <v>17</v>
      </c>
      <c r="D6708" t="s">
        <v>4</v>
      </c>
      <c r="E6708" t="s">
        <v>8168</v>
      </c>
      <c r="F6708" t="s">
        <v>8025</v>
      </c>
      <c r="G6708">
        <v>50</v>
      </c>
      <c r="H6708">
        <v>7</v>
      </c>
      <c r="I6708">
        <v>8</v>
      </c>
      <c r="J6708" s="1">
        <v>191.32222222222222</v>
      </c>
      <c r="K6708" s="1">
        <f>Sales_Data[[#This Row],[Order Quantity]]*Sales_Data[[#This Row],[Unit Price]]</f>
        <v>1530.5777777777778</v>
      </c>
      <c r="L6708" s="1">
        <v>149.23133333333334</v>
      </c>
    </row>
    <row r="6709" spans="1:12">
      <c r="A6709" t="s">
        <v>6732</v>
      </c>
      <c r="B6709" s="2">
        <v>42429</v>
      </c>
      <c r="C6709">
        <v>11</v>
      </c>
      <c r="D6709" t="s">
        <v>4</v>
      </c>
      <c r="E6709" t="s">
        <v>8168</v>
      </c>
      <c r="F6709" t="s">
        <v>8026</v>
      </c>
      <c r="G6709">
        <v>30</v>
      </c>
      <c r="H6709">
        <v>5</v>
      </c>
      <c r="I6709">
        <v>6</v>
      </c>
      <c r="J6709" s="1">
        <v>424.33333333333331</v>
      </c>
      <c r="K6709" s="1">
        <f>Sales_Data[[#This Row],[Order Quantity]]*Sales_Data[[#This Row],[Unit Price]]</f>
        <v>2546</v>
      </c>
      <c r="L6709" s="1">
        <v>330.98</v>
      </c>
    </row>
    <row r="6710" spans="1:12">
      <c r="A6710" t="s">
        <v>6733</v>
      </c>
      <c r="B6710" s="2">
        <v>42429</v>
      </c>
      <c r="C6710">
        <v>12</v>
      </c>
      <c r="D6710" t="s">
        <v>3</v>
      </c>
      <c r="E6710" t="s">
        <v>8168</v>
      </c>
      <c r="F6710" t="s">
        <v>8026</v>
      </c>
      <c r="G6710">
        <v>35</v>
      </c>
      <c r="H6710">
        <v>5</v>
      </c>
      <c r="I6710">
        <v>7</v>
      </c>
      <c r="J6710" s="1">
        <v>22.333333333333332</v>
      </c>
      <c r="K6710" s="1">
        <f>Sales_Data[[#This Row],[Order Quantity]]*Sales_Data[[#This Row],[Unit Price]]</f>
        <v>156.33333333333331</v>
      </c>
      <c r="L6710" s="1">
        <v>12.953333333333333</v>
      </c>
    </row>
    <row r="6711" spans="1:12">
      <c r="A6711" t="s">
        <v>6734</v>
      </c>
      <c r="B6711" s="2">
        <v>42430</v>
      </c>
      <c r="C6711">
        <v>2</v>
      </c>
      <c r="D6711" t="s">
        <v>2</v>
      </c>
      <c r="E6711" t="s">
        <v>8168</v>
      </c>
      <c r="F6711" t="s">
        <v>8027</v>
      </c>
      <c r="G6711">
        <v>5</v>
      </c>
      <c r="H6711">
        <v>1</v>
      </c>
      <c r="I6711">
        <v>1</v>
      </c>
      <c r="J6711" s="1">
        <v>608.21111111111122</v>
      </c>
      <c r="K6711" s="1">
        <f>Sales_Data[[#This Row],[Order Quantity]]*Sales_Data[[#This Row],[Unit Price]]</f>
        <v>608.21111111111122</v>
      </c>
      <c r="L6711" s="1">
        <v>273.69499999999999</v>
      </c>
    </row>
    <row r="6712" spans="1:12">
      <c r="A6712" t="s">
        <v>6735</v>
      </c>
      <c r="B6712" s="2">
        <v>42430</v>
      </c>
      <c r="C6712">
        <v>10</v>
      </c>
      <c r="D6712" t="s">
        <v>2</v>
      </c>
      <c r="E6712" t="s">
        <v>8168</v>
      </c>
      <c r="F6712" t="s">
        <v>8026</v>
      </c>
      <c r="G6712">
        <v>28</v>
      </c>
      <c r="H6712">
        <v>4</v>
      </c>
      <c r="I6712">
        <v>2</v>
      </c>
      <c r="J6712" s="1">
        <v>431.03333333333336</v>
      </c>
      <c r="K6712" s="1">
        <f>Sales_Data[[#This Row],[Order Quantity]]*Sales_Data[[#This Row],[Unit Price]]</f>
        <v>862.06666666666672</v>
      </c>
      <c r="L6712" s="1">
        <v>198.27533333333335</v>
      </c>
    </row>
    <row r="6713" spans="1:12">
      <c r="A6713" t="s">
        <v>6736</v>
      </c>
      <c r="B6713" s="2">
        <v>42430</v>
      </c>
      <c r="C6713">
        <v>4</v>
      </c>
      <c r="D6713" t="s">
        <v>4</v>
      </c>
      <c r="E6713" t="s">
        <v>8168</v>
      </c>
      <c r="F6713" t="s">
        <v>8027</v>
      </c>
      <c r="G6713">
        <v>11</v>
      </c>
      <c r="H6713">
        <v>2</v>
      </c>
      <c r="I6713">
        <v>8</v>
      </c>
      <c r="J6713" s="1">
        <v>669.25555555555559</v>
      </c>
      <c r="K6713" s="1">
        <f>Sales_Data[[#This Row],[Order Quantity]]*Sales_Data[[#This Row],[Unit Price]]</f>
        <v>5354.0444444444447</v>
      </c>
      <c r="L6713" s="1">
        <v>348.01288888888888</v>
      </c>
    </row>
    <row r="6714" spans="1:12">
      <c r="A6714" t="s">
        <v>6737</v>
      </c>
      <c r="B6714" s="2">
        <v>42430</v>
      </c>
      <c r="C6714">
        <v>2</v>
      </c>
      <c r="D6714" t="s">
        <v>4</v>
      </c>
      <c r="E6714" t="s">
        <v>8168</v>
      </c>
      <c r="F6714" t="s">
        <v>8027</v>
      </c>
      <c r="G6714">
        <v>5</v>
      </c>
      <c r="H6714">
        <v>1</v>
      </c>
      <c r="I6714">
        <v>8</v>
      </c>
      <c r="J6714" s="1">
        <v>591.83333333333337</v>
      </c>
      <c r="K6714" s="1">
        <f>Sales_Data[[#This Row],[Order Quantity]]*Sales_Data[[#This Row],[Unit Price]]</f>
        <v>4734.666666666667</v>
      </c>
      <c r="L6714" s="1">
        <v>325.50833333333338</v>
      </c>
    </row>
    <row r="6715" spans="1:12">
      <c r="A6715" t="s">
        <v>6738</v>
      </c>
      <c r="B6715" s="2">
        <v>42430</v>
      </c>
      <c r="C6715">
        <v>7</v>
      </c>
      <c r="D6715" t="s">
        <v>4</v>
      </c>
      <c r="E6715" t="s">
        <v>8168</v>
      </c>
      <c r="F6715" t="s">
        <v>8027</v>
      </c>
      <c r="G6715">
        <v>19</v>
      </c>
      <c r="H6715">
        <v>3</v>
      </c>
      <c r="I6715">
        <v>5</v>
      </c>
      <c r="J6715" s="1">
        <v>20.844444444444445</v>
      </c>
      <c r="K6715" s="1">
        <f>Sales_Data[[#This Row],[Order Quantity]]*Sales_Data[[#This Row],[Unit Price]]</f>
        <v>104.22222222222223</v>
      </c>
      <c r="L6715" s="1">
        <v>17.300888888888888</v>
      </c>
    </row>
    <row r="6716" spans="1:12">
      <c r="A6716" t="s">
        <v>6739</v>
      </c>
      <c r="B6716" s="2">
        <v>42431</v>
      </c>
      <c r="C6716">
        <v>3</v>
      </c>
      <c r="D6716" t="s">
        <v>2</v>
      </c>
      <c r="E6716" t="s">
        <v>8168</v>
      </c>
      <c r="F6716" t="s">
        <v>8027</v>
      </c>
      <c r="G6716">
        <v>7</v>
      </c>
      <c r="H6716">
        <v>1</v>
      </c>
      <c r="I6716">
        <v>8</v>
      </c>
      <c r="J6716" s="1">
        <v>395.3</v>
      </c>
      <c r="K6716" s="1">
        <f>Sales_Data[[#This Row],[Order Quantity]]*Sales_Data[[#This Row],[Unit Price]]</f>
        <v>3162.4</v>
      </c>
      <c r="L6716" s="1">
        <v>177.88500000000002</v>
      </c>
    </row>
    <row r="6717" spans="1:12">
      <c r="A6717" t="s">
        <v>6740</v>
      </c>
      <c r="B6717" s="2">
        <v>42431</v>
      </c>
      <c r="C6717">
        <v>12</v>
      </c>
      <c r="D6717" t="s">
        <v>4</v>
      </c>
      <c r="E6717" t="s">
        <v>8168</v>
      </c>
      <c r="F6717" t="s">
        <v>8026</v>
      </c>
      <c r="G6717">
        <v>34</v>
      </c>
      <c r="H6717">
        <v>5</v>
      </c>
      <c r="I6717">
        <v>8</v>
      </c>
      <c r="J6717" s="1">
        <v>29.033333333333335</v>
      </c>
      <c r="K6717" s="1">
        <f>Sales_Data[[#This Row],[Order Quantity]]*Sales_Data[[#This Row],[Unit Price]]</f>
        <v>232.26666666666668</v>
      </c>
      <c r="L6717" s="1">
        <v>13.936</v>
      </c>
    </row>
    <row r="6718" spans="1:12">
      <c r="A6718" t="s">
        <v>6741</v>
      </c>
      <c r="B6718" s="2">
        <v>42431</v>
      </c>
      <c r="C6718">
        <v>6</v>
      </c>
      <c r="D6718" t="s">
        <v>4</v>
      </c>
      <c r="E6718" t="s">
        <v>8168</v>
      </c>
      <c r="F6718" t="s">
        <v>8027</v>
      </c>
      <c r="G6718">
        <v>16</v>
      </c>
      <c r="H6718">
        <v>3</v>
      </c>
      <c r="I6718">
        <v>9</v>
      </c>
      <c r="J6718" s="1">
        <v>606.72222222222217</v>
      </c>
      <c r="K6718" s="1">
        <f>Sales_Data[[#This Row],[Order Quantity]]*Sales_Data[[#This Row],[Unit Price]]</f>
        <v>5460.5</v>
      </c>
      <c r="L6718" s="1">
        <v>315.49555555555554</v>
      </c>
    </row>
    <row r="6719" spans="1:12">
      <c r="A6719" t="s">
        <v>6742</v>
      </c>
      <c r="B6719" s="2">
        <v>42432</v>
      </c>
      <c r="C6719">
        <v>18</v>
      </c>
      <c r="D6719" t="s">
        <v>2</v>
      </c>
      <c r="E6719" t="s">
        <v>8168</v>
      </c>
      <c r="F6719" t="s">
        <v>8025</v>
      </c>
      <c r="G6719">
        <v>51</v>
      </c>
      <c r="H6719">
        <v>7</v>
      </c>
      <c r="I6719">
        <v>7</v>
      </c>
      <c r="J6719" s="1">
        <v>29.033333333333335</v>
      </c>
      <c r="K6719" s="1">
        <f>Sales_Data[[#This Row],[Order Quantity]]*Sales_Data[[#This Row],[Unit Price]]</f>
        <v>203.23333333333335</v>
      </c>
      <c r="L6719" s="1">
        <v>17.129666666666665</v>
      </c>
    </row>
    <row r="6720" spans="1:12">
      <c r="A6720" t="s">
        <v>6743</v>
      </c>
      <c r="B6720" s="2">
        <v>42432</v>
      </c>
      <c r="C6720">
        <v>5</v>
      </c>
      <c r="D6720" t="s">
        <v>4</v>
      </c>
      <c r="E6720" t="s">
        <v>8168</v>
      </c>
      <c r="F6720" t="s">
        <v>8027</v>
      </c>
      <c r="G6720">
        <v>15</v>
      </c>
      <c r="H6720">
        <v>2</v>
      </c>
      <c r="I6720">
        <v>3</v>
      </c>
      <c r="J6720" s="1">
        <v>195.78888888888889</v>
      </c>
      <c r="K6720" s="1">
        <f>Sales_Data[[#This Row],[Order Quantity]]*Sales_Data[[#This Row],[Unit Price]]</f>
        <v>587.36666666666667</v>
      </c>
      <c r="L6720" s="1">
        <v>88.105000000000004</v>
      </c>
    </row>
    <row r="6721" spans="1:12">
      <c r="A6721" t="s">
        <v>6744</v>
      </c>
      <c r="B6721" s="2">
        <v>42432</v>
      </c>
      <c r="C6721">
        <v>1</v>
      </c>
      <c r="D6721" t="s">
        <v>4</v>
      </c>
      <c r="E6721" t="s">
        <v>8168</v>
      </c>
      <c r="F6721" t="s">
        <v>8027</v>
      </c>
      <c r="G6721">
        <v>1</v>
      </c>
      <c r="H6721">
        <v>1</v>
      </c>
      <c r="I6721">
        <v>3</v>
      </c>
      <c r="J6721" s="1">
        <v>127.30000000000001</v>
      </c>
      <c r="K6721" s="1">
        <f>Sales_Data[[#This Row],[Order Quantity]]*Sales_Data[[#This Row],[Unit Price]]</f>
        <v>381.90000000000003</v>
      </c>
      <c r="L6721" s="1">
        <v>57.285000000000004</v>
      </c>
    </row>
    <row r="6722" spans="1:12">
      <c r="A6722" t="s">
        <v>6745</v>
      </c>
      <c r="B6722" s="2">
        <v>42432</v>
      </c>
      <c r="C6722">
        <v>16</v>
      </c>
      <c r="D6722" t="s">
        <v>4</v>
      </c>
      <c r="E6722" t="s">
        <v>8168</v>
      </c>
      <c r="F6722" t="s">
        <v>8025</v>
      </c>
      <c r="G6722">
        <v>44</v>
      </c>
      <c r="H6722">
        <v>7</v>
      </c>
      <c r="I6722">
        <v>1</v>
      </c>
      <c r="J6722" s="1">
        <v>302.24444444444447</v>
      </c>
      <c r="K6722" s="1">
        <f>Sales_Data[[#This Row],[Order Quantity]]*Sales_Data[[#This Row],[Unit Price]]</f>
        <v>302.24444444444447</v>
      </c>
      <c r="L6722" s="1">
        <v>241.79555555555558</v>
      </c>
    </row>
    <row r="6723" spans="1:12">
      <c r="A6723" t="s">
        <v>6746</v>
      </c>
      <c r="B6723" s="2">
        <v>42432</v>
      </c>
      <c r="C6723">
        <v>8</v>
      </c>
      <c r="D6723" t="s">
        <v>2</v>
      </c>
      <c r="E6723" t="s">
        <v>8168</v>
      </c>
      <c r="F6723" t="s">
        <v>8027</v>
      </c>
      <c r="G6723">
        <v>23</v>
      </c>
      <c r="H6723">
        <v>4</v>
      </c>
      <c r="I6723">
        <v>7</v>
      </c>
      <c r="J6723" s="1">
        <v>446.66666666666669</v>
      </c>
      <c r="K6723" s="1">
        <f>Sales_Data[[#This Row],[Order Quantity]]*Sales_Data[[#This Row],[Unit Price]]</f>
        <v>3126.666666666667</v>
      </c>
      <c r="L6723" s="1">
        <v>290.33333333333331</v>
      </c>
    </row>
    <row r="6724" spans="1:12">
      <c r="A6724" t="s">
        <v>6747</v>
      </c>
      <c r="B6724" s="2">
        <v>42432</v>
      </c>
      <c r="C6724">
        <v>2</v>
      </c>
      <c r="D6724" t="s">
        <v>4</v>
      </c>
      <c r="E6724" t="s">
        <v>8168</v>
      </c>
      <c r="F6724" t="s">
        <v>8027</v>
      </c>
      <c r="G6724">
        <v>4</v>
      </c>
      <c r="H6724">
        <v>1</v>
      </c>
      <c r="I6724">
        <v>6</v>
      </c>
      <c r="J6724" s="1">
        <v>120.60000000000001</v>
      </c>
      <c r="K6724" s="1">
        <f>Sales_Data[[#This Row],[Order Quantity]]*Sales_Data[[#This Row],[Unit Price]]</f>
        <v>723.6</v>
      </c>
      <c r="L6724" s="1">
        <v>101.304</v>
      </c>
    </row>
    <row r="6725" spans="1:12">
      <c r="A6725" t="s">
        <v>6748</v>
      </c>
      <c r="B6725" s="2">
        <v>42432</v>
      </c>
      <c r="C6725">
        <v>15</v>
      </c>
      <c r="D6725" t="s">
        <v>4</v>
      </c>
      <c r="E6725" t="s">
        <v>8168</v>
      </c>
      <c r="F6725" t="s">
        <v>8025</v>
      </c>
      <c r="G6725">
        <v>43</v>
      </c>
      <c r="H6725">
        <v>6</v>
      </c>
      <c r="I6725">
        <v>2</v>
      </c>
      <c r="J6725" s="1">
        <v>262.04444444444448</v>
      </c>
      <c r="K6725" s="1">
        <f>Sales_Data[[#This Row],[Order Quantity]]*Sales_Data[[#This Row],[Unit Price]]</f>
        <v>524.08888888888896</v>
      </c>
      <c r="L6725" s="1">
        <v>123.16088888888891</v>
      </c>
    </row>
    <row r="6726" spans="1:12">
      <c r="A6726" t="s">
        <v>6749</v>
      </c>
      <c r="B6726" s="2">
        <v>42432</v>
      </c>
      <c r="C6726">
        <v>6</v>
      </c>
      <c r="D6726" t="s">
        <v>2</v>
      </c>
      <c r="E6726" t="s">
        <v>8168</v>
      </c>
      <c r="F6726" t="s">
        <v>8027</v>
      </c>
      <c r="G6726">
        <v>17</v>
      </c>
      <c r="H6726">
        <v>3</v>
      </c>
      <c r="I6726">
        <v>5</v>
      </c>
      <c r="J6726" s="1">
        <v>266.51111111111112</v>
      </c>
      <c r="K6726" s="1">
        <f>Sales_Data[[#This Row],[Order Quantity]]*Sales_Data[[#This Row],[Unit Price]]</f>
        <v>1332.5555555555557</v>
      </c>
      <c r="L6726" s="1">
        <v>133.25555555555556</v>
      </c>
    </row>
    <row r="6727" spans="1:12">
      <c r="A6727" t="s">
        <v>6750</v>
      </c>
      <c r="B6727" s="2">
        <v>42432</v>
      </c>
      <c r="C6727">
        <v>18</v>
      </c>
      <c r="D6727" t="s">
        <v>3</v>
      </c>
      <c r="E6727" t="s">
        <v>8168</v>
      </c>
      <c r="F6727" t="s">
        <v>8025</v>
      </c>
      <c r="G6727">
        <v>52</v>
      </c>
      <c r="H6727">
        <v>8</v>
      </c>
      <c r="I6727">
        <v>5</v>
      </c>
      <c r="J6727" s="1">
        <v>442.94444444444446</v>
      </c>
      <c r="K6727" s="1">
        <f>Sales_Data[[#This Row],[Order Quantity]]*Sales_Data[[#This Row],[Unit Price]]</f>
        <v>2214.7222222222222</v>
      </c>
      <c r="L6727" s="1">
        <v>239.19</v>
      </c>
    </row>
    <row r="6728" spans="1:12">
      <c r="A6728" t="s">
        <v>6751</v>
      </c>
      <c r="B6728" s="2">
        <v>42432</v>
      </c>
      <c r="C6728">
        <v>11</v>
      </c>
      <c r="D6728" t="s">
        <v>4</v>
      </c>
      <c r="E6728" t="s">
        <v>8168</v>
      </c>
      <c r="F6728" t="s">
        <v>8026</v>
      </c>
      <c r="G6728">
        <v>30</v>
      </c>
      <c r="H6728">
        <v>5</v>
      </c>
      <c r="I6728">
        <v>3</v>
      </c>
      <c r="J6728" s="1">
        <v>317.87777777777779</v>
      </c>
      <c r="K6728" s="1">
        <f>Sales_Data[[#This Row],[Order Quantity]]*Sales_Data[[#This Row],[Unit Price]]</f>
        <v>953.63333333333344</v>
      </c>
      <c r="L6728" s="1">
        <v>197.08422222222222</v>
      </c>
    </row>
    <row r="6729" spans="1:12">
      <c r="A6729" t="s">
        <v>6752</v>
      </c>
      <c r="B6729" s="2">
        <v>42432</v>
      </c>
      <c r="C6729">
        <v>15</v>
      </c>
      <c r="D6729" t="s">
        <v>4</v>
      </c>
      <c r="E6729" t="s">
        <v>8168</v>
      </c>
      <c r="F6729" t="s">
        <v>8025</v>
      </c>
      <c r="G6729">
        <v>43</v>
      </c>
      <c r="H6729">
        <v>6</v>
      </c>
      <c r="I6729">
        <v>6</v>
      </c>
      <c r="J6729" s="1">
        <v>424.33333333333331</v>
      </c>
      <c r="K6729" s="1">
        <f>Sales_Data[[#This Row],[Order Quantity]]*Sales_Data[[#This Row],[Unit Price]]</f>
        <v>2546</v>
      </c>
      <c r="L6729" s="1">
        <v>250.35666666666668</v>
      </c>
    </row>
    <row r="6730" spans="1:12">
      <c r="A6730" t="s">
        <v>6753</v>
      </c>
      <c r="B6730" s="2">
        <v>42433</v>
      </c>
      <c r="C6730">
        <v>11</v>
      </c>
      <c r="D6730" t="s">
        <v>2</v>
      </c>
      <c r="E6730" t="s">
        <v>8168</v>
      </c>
      <c r="F6730" t="s">
        <v>8026</v>
      </c>
      <c r="G6730">
        <v>30</v>
      </c>
      <c r="H6730">
        <v>5</v>
      </c>
      <c r="I6730">
        <v>2</v>
      </c>
      <c r="J6730" s="1">
        <v>203.97777777777776</v>
      </c>
      <c r="K6730" s="1">
        <f>Sales_Data[[#This Row],[Order Quantity]]*Sales_Data[[#This Row],[Unit Price]]</f>
        <v>407.95555555555552</v>
      </c>
      <c r="L6730" s="1">
        <v>108.10822222222222</v>
      </c>
    </row>
    <row r="6731" spans="1:12">
      <c r="A6731" t="s">
        <v>6754</v>
      </c>
      <c r="B6731" s="2">
        <v>42433</v>
      </c>
      <c r="C6731">
        <v>15</v>
      </c>
      <c r="D6731" t="s">
        <v>2</v>
      </c>
      <c r="E6731" t="s">
        <v>8168</v>
      </c>
      <c r="F6731" t="s">
        <v>8025</v>
      </c>
      <c r="G6731">
        <v>43</v>
      </c>
      <c r="H6731">
        <v>6</v>
      </c>
      <c r="I6731">
        <v>6</v>
      </c>
      <c r="J6731" s="1">
        <v>116.13333333333334</v>
      </c>
      <c r="K6731" s="1">
        <f>Sales_Data[[#This Row],[Order Quantity]]*Sales_Data[[#This Row],[Unit Price]]</f>
        <v>696.80000000000007</v>
      </c>
      <c r="L6731" s="1">
        <v>89.422666666666672</v>
      </c>
    </row>
    <row r="6732" spans="1:12">
      <c r="A6732" t="s">
        <v>6755</v>
      </c>
      <c r="B6732" s="2">
        <v>42433</v>
      </c>
      <c r="C6732">
        <v>13</v>
      </c>
      <c r="D6732" t="s">
        <v>4</v>
      </c>
      <c r="E6732" t="s">
        <v>8168</v>
      </c>
      <c r="F6732" t="s">
        <v>8026</v>
      </c>
      <c r="G6732">
        <v>37</v>
      </c>
      <c r="H6732">
        <v>5</v>
      </c>
      <c r="I6732">
        <v>6</v>
      </c>
      <c r="J6732" s="1">
        <v>122.83333333333333</v>
      </c>
      <c r="K6732" s="1">
        <f>Sales_Data[[#This Row],[Order Quantity]]*Sales_Data[[#This Row],[Unit Price]]</f>
        <v>737</v>
      </c>
      <c r="L6732" s="1">
        <v>62.64500000000001</v>
      </c>
    </row>
    <row r="6733" spans="1:12">
      <c r="A6733" t="s">
        <v>6756</v>
      </c>
      <c r="B6733" s="2">
        <v>42433</v>
      </c>
      <c r="C6733">
        <v>14</v>
      </c>
      <c r="D6733" t="s">
        <v>4</v>
      </c>
      <c r="E6733" t="s">
        <v>8168</v>
      </c>
      <c r="F6733" t="s">
        <v>8026</v>
      </c>
      <c r="G6733">
        <v>41</v>
      </c>
      <c r="H6733">
        <v>6</v>
      </c>
      <c r="I6733">
        <v>4</v>
      </c>
      <c r="J6733" s="1">
        <v>434.75555555555559</v>
      </c>
      <c r="K6733" s="1">
        <f>Sales_Data[[#This Row],[Order Quantity]]*Sales_Data[[#This Row],[Unit Price]]</f>
        <v>1739.0222222222224</v>
      </c>
      <c r="L6733" s="1">
        <v>317.37155555555557</v>
      </c>
    </row>
    <row r="6734" spans="1:12">
      <c r="A6734" t="s">
        <v>6757</v>
      </c>
      <c r="B6734" s="2">
        <v>42433</v>
      </c>
      <c r="C6734">
        <v>20</v>
      </c>
      <c r="D6734" t="s">
        <v>3</v>
      </c>
      <c r="E6734" t="s">
        <v>8168</v>
      </c>
      <c r="F6734" t="s">
        <v>8028</v>
      </c>
      <c r="G6734">
        <v>56</v>
      </c>
      <c r="H6734">
        <v>8</v>
      </c>
      <c r="I6734">
        <v>5</v>
      </c>
      <c r="J6734" s="1">
        <v>290.33333333333331</v>
      </c>
      <c r="K6734" s="1">
        <f>Sales_Data[[#This Row],[Order Quantity]]*Sales_Data[[#This Row],[Unit Price]]</f>
        <v>1451.6666666666665</v>
      </c>
      <c r="L6734" s="1">
        <v>238.07333333333332</v>
      </c>
    </row>
    <row r="6735" spans="1:12">
      <c r="A6735" t="s">
        <v>6758</v>
      </c>
      <c r="B6735" s="2">
        <v>42434</v>
      </c>
      <c r="C6735">
        <v>14</v>
      </c>
      <c r="D6735" t="s">
        <v>4</v>
      </c>
      <c r="E6735" t="s">
        <v>8168</v>
      </c>
      <c r="F6735" t="s">
        <v>8026</v>
      </c>
      <c r="G6735">
        <v>41</v>
      </c>
      <c r="H6735">
        <v>6</v>
      </c>
      <c r="I6735">
        <v>2</v>
      </c>
      <c r="J6735" s="1">
        <v>428.8</v>
      </c>
      <c r="K6735" s="1">
        <f>Sales_Data[[#This Row],[Order Quantity]]*Sales_Data[[#This Row],[Unit Price]]</f>
        <v>857.6</v>
      </c>
      <c r="L6735" s="1">
        <v>270.14400000000001</v>
      </c>
    </row>
    <row r="6736" spans="1:12">
      <c r="A6736" t="s">
        <v>6759</v>
      </c>
      <c r="B6736" s="2">
        <v>42434</v>
      </c>
      <c r="C6736">
        <v>3</v>
      </c>
      <c r="D6736" t="s">
        <v>3</v>
      </c>
      <c r="E6736" t="s">
        <v>8168</v>
      </c>
      <c r="F6736" t="s">
        <v>8027</v>
      </c>
      <c r="G6736">
        <v>8</v>
      </c>
      <c r="H6736">
        <v>2</v>
      </c>
      <c r="I6736">
        <v>5</v>
      </c>
      <c r="J6736" s="1">
        <v>441.45555555555552</v>
      </c>
      <c r="K6736" s="1">
        <f>Sales_Data[[#This Row],[Order Quantity]]*Sales_Data[[#This Row],[Unit Price]]</f>
        <v>2207.2777777777774</v>
      </c>
      <c r="L6736" s="1">
        <v>295.77522222222228</v>
      </c>
    </row>
    <row r="6737" spans="1:12">
      <c r="A6737" t="s">
        <v>6760</v>
      </c>
      <c r="B6737" s="2">
        <v>42434</v>
      </c>
      <c r="C6737">
        <v>6</v>
      </c>
      <c r="D6737" t="s">
        <v>4</v>
      </c>
      <c r="E6737" t="s">
        <v>8168</v>
      </c>
      <c r="F6737" t="s">
        <v>8027</v>
      </c>
      <c r="G6737">
        <v>17</v>
      </c>
      <c r="H6737">
        <v>3</v>
      </c>
      <c r="I6737">
        <v>8</v>
      </c>
      <c r="J6737" s="1">
        <v>431.03333333333336</v>
      </c>
      <c r="K6737" s="1">
        <f>Sales_Data[[#This Row],[Order Quantity]]*Sales_Data[[#This Row],[Unit Price]]</f>
        <v>3448.2666666666669</v>
      </c>
      <c r="L6737" s="1">
        <v>280.17166666666668</v>
      </c>
    </row>
    <row r="6738" spans="1:12">
      <c r="A6738" t="s">
        <v>6761</v>
      </c>
      <c r="B6738" s="2">
        <v>42434</v>
      </c>
      <c r="C6738">
        <v>4</v>
      </c>
      <c r="D6738" t="s">
        <v>2</v>
      </c>
      <c r="E6738" t="s">
        <v>8168</v>
      </c>
      <c r="F6738" t="s">
        <v>8027</v>
      </c>
      <c r="G6738">
        <v>11</v>
      </c>
      <c r="H6738">
        <v>2</v>
      </c>
      <c r="I6738">
        <v>6</v>
      </c>
      <c r="J6738" s="1">
        <v>20.844444444444445</v>
      </c>
      <c r="K6738" s="1">
        <f>Sales_Data[[#This Row],[Order Quantity]]*Sales_Data[[#This Row],[Unit Price]]</f>
        <v>125.06666666666666</v>
      </c>
      <c r="L6738" s="1">
        <v>8.3377777777777791</v>
      </c>
    </row>
    <row r="6739" spans="1:12">
      <c r="A6739" t="s">
        <v>6762</v>
      </c>
      <c r="B6739" s="2">
        <v>42435</v>
      </c>
      <c r="C6739">
        <v>8</v>
      </c>
      <c r="D6739" t="s">
        <v>4</v>
      </c>
      <c r="E6739" t="s">
        <v>8168</v>
      </c>
      <c r="F6739" t="s">
        <v>8027</v>
      </c>
      <c r="G6739">
        <v>23</v>
      </c>
      <c r="H6739">
        <v>4</v>
      </c>
      <c r="I6739">
        <v>4</v>
      </c>
      <c r="J6739" s="1">
        <v>280.65555555555557</v>
      </c>
      <c r="K6739" s="1">
        <f>Sales_Data[[#This Row],[Order Quantity]]*Sales_Data[[#This Row],[Unit Price]]</f>
        <v>1122.6222222222223</v>
      </c>
      <c r="L6739" s="1">
        <v>224.52444444444447</v>
      </c>
    </row>
    <row r="6740" spans="1:12">
      <c r="A6740" t="s">
        <v>6763</v>
      </c>
      <c r="B6740" s="2">
        <v>42435</v>
      </c>
      <c r="C6740">
        <v>5</v>
      </c>
      <c r="D6740" t="s">
        <v>2</v>
      </c>
      <c r="E6740" t="s">
        <v>8168</v>
      </c>
      <c r="F6740" t="s">
        <v>8027</v>
      </c>
      <c r="G6740">
        <v>14</v>
      </c>
      <c r="H6740">
        <v>2</v>
      </c>
      <c r="I6740">
        <v>9</v>
      </c>
      <c r="J6740" s="1">
        <v>208.44444444444446</v>
      </c>
      <c r="K6740" s="1">
        <f>Sales_Data[[#This Row],[Order Quantity]]*Sales_Data[[#This Row],[Unit Price]]</f>
        <v>1876</v>
      </c>
      <c r="L6740" s="1">
        <v>175.09333333333333</v>
      </c>
    </row>
    <row r="6741" spans="1:12">
      <c r="A6741" t="s">
        <v>6764</v>
      </c>
      <c r="B6741" s="2">
        <v>42435</v>
      </c>
      <c r="C6741">
        <v>13</v>
      </c>
      <c r="D6741" t="s">
        <v>2</v>
      </c>
      <c r="E6741" t="s">
        <v>8168</v>
      </c>
      <c r="F6741" t="s">
        <v>8026</v>
      </c>
      <c r="G6741">
        <v>38</v>
      </c>
      <c r="H6741">
        <v>6</v>
      </c>
      <c r="I6741">
        <v>8</v>
      </c>
      <c r="J6741" s="1">
        <v>289.5888888888889</v>
      </c>
      <c r="K6741" s="1">
        <f>Sales_Data[[#This Row],[Order Quantity]]*Sales_Data[[#This Row],[Unit Price]]</f>
        <v>2316.7111111111112</v>
      </c>
      <c r="L6741" s="1">
        <v>147.69033333333334</v>
      </c>
    </row>
    <row r="6742" spans="1:12">
      <c r="A6742" t="s">
        <v>6765</v>
      </c>
      <c r="B6742" s="2">
        <v>42436</v>
      </c>
      <c r="C6742">
        <v>5</v>
      </c>
      <c r="D6742" t="s">
        <v>3</v>
      </c>
      <c r="E6742" t="s">
        <v>8168</v>
      </c>
      <c r="F6742" t="s">
        <v>8027</v>
      </c>
      <c r="G6742">
        <v>15</v>
      </c>
      <c r="H6742">
        <v>2</v>
      </c>
      <c r="I6742">
        <v>3</v>
      </c>
      <c r="J6742" s="1">
        <v>424.33333333333331</v>
      </c>
      <c r="K6742" s="1">
        <f>Sales_Data[[#This Row],[Order Quantity]]*Sales_Data[[#This Row],[Unit Price]]</f>
        <v>1273</v>
      </c>
      <c r="L6742" s="1">
        <v>318.25</v>
      </c>
    </row>
    <row r="6743" spans="1:12">
      <c r="A6743" t="s">
        <v>6766</v>
      </c>
      <c r="B6743" s="2">
        <v>42436</v>
      </c>
      <c r="C6743">
        <v>19</v>
      </c>
      <c r="D6743" t="s">
        <v>2</v>
      </c>
      <c r="E6743" t="s">
        <v>8168</v>
      </c>
      <c r="F6743" t="s">
        <v>8028</v>
      </c>
      <c r="G6743">
        <v>53</v>
      </c>
      <c r="H6743">
        <v>8</v>
      </c>
      <c r="I6743">
        <v>4</v>
      </c>
      <c r="J6743" s="1">
        <v>678.18888888888887</v>
      </c>
      <c r="K6743" s="1">
        <f>Sales_Data[[#This Row],[Order Quantity]]*Sales_Data[[#This Row],[Unit Price]]</f>
        <v>2712.7555555555555</v>
      </c>
      <c r="L6743" s="1">
        <v>339.09444444444443</v>
      </c>
    </row>
    <row r="6744" spans="1:12">
      <c r="A6744" t="s">
        <v>6767</v>
      </c>
      <c r="B6744" s="2">
        <v>42436</v>
      </c>
      <c r="C6744">
        <v>15</v>
      </c>
      <c r="D6744" t="s">
        <v>4</v>
      </c>
      <c r="E6744" t="s">
        <v>8168</v>
      </c>
      <c r="F6744" t="s">
        <v>8025</v>
      </c>
      <c r="G6744">
        <v>44</v>
      </c>
      <c r="H6744">
        <v>6</v>
      </c>
      <c r="I6744">
        <v>3</v>
      </c>
      <c r="J6744" s="1">
        <v>436.98888888888888</v>
      </c>
      <c r="K6744" s="1">
        <f>Sales_Data[[#This Row],[Order Quantity]]*Sales_Data[[#This Row],[Unit Price]]</f>
        <v>1310.9666666666667</v>
      </c>
      <c r="L6744" s="1">
        <v>231.60411111111114</v>
      </c>
    </row>
    <row r="6745" spans="1:12">
      <c r="A6745" t="s">
        <v>6768</v>
      </c>
      <c r="B6745" s="2">
        <v>42437</v>
      </c>
      <c r="C6745">
        <v>5</v>
      </c>
      <c r="D6745" t="s">
        <v>2</v>
      </c>
      <c r="E6745" t="s">
        <v>8168</v>
      </c>
      <c r="F6745" t="s">
        <v>8027</v>
      </c>
      <c r="G6745">
        <v>13</v>
      </c>
      <c r="H6745">
        <v>2</v>
      </c>
      <c r="I6745">
        <v>8</v>
      </c>
      <c r="J6745" s="1">
        <v>109.43333333333334</v>
      </c>
      <c r="K6745" s="1">
        <f>Sales_Data[[#This Row],[Order Quantity]]*Sales_Data[[#This Row],[Unit Price]]</f>
        <v>875.4666666666667</v>
      </c>
      <c r="L6745" s="1">
        <v>67.848666666666674</v>
      </c>
    </row>
    <row r="6746" spans="1:12">
      <c r="A6746" t="s">
        <v>6769</v>
      </c>
      <c r="B6746" s="2">
        <v>42437</v>
      </c>
      <c r="C6746">
        <v>10</v>
      </c>
      <c r="D6746" t="s">
        <v>4</v>
      </c>
      <c r="E6746" t="s">
        <v>8168</v>
      </c>
      <c r="F6746" t="s">
        <v>8027</v>
      </c>
      <c r="G6746">
        <v>27</v>
      </c>
      <c r="H6746">
        <v>4</v>
      </c>
      <c r="I6746">
        <v>8</v>
      </c>
      <c r="J6746" s="1">
        <v>145.91111111111113</v>
      </c>
      <c r="K6746" s="1">
        <f>Sales_Data[[#This Row],[Order Quantity]]*Sales_Data[[#This Row],[Unit Price]]</f>
        <v>1167.288888888889</v>
      </c>
      <c r="L6746" s="1">
        <v>93.38311111111112</v>
      </c>
    </row>
    <row r="6747" spans="1:12">
      <c r="A6747" t="s">
        <v>6770</v>
      </c>
      <c r="B6747" s="2">
        <v>42438</v>
      </c>
      <c r="C6747">
        <v>14</v>
      </c>
      <c r="D6747" t="s">
        <v>4</v>
      </c>
      <c r="E6747" t="s">
        <v>8168</v>
      </c>
      <c r="F6747" t="s">
        <v>8026</v>
      </c>
      <c r="G6747">
        <v>41</v>
      </c>
      <c r="H6747">
        <v>6</v>
      </c>
      <c r="I6747">
        <v>6</v>
      </c>
      <c r="J6747" s="1">
        <v>120.60000000000001</v>
      </c>
      <c r="K6747" s="1">
        <f>Sales_Data[[#This Row],[Order Quantity]]*Sales_Data[[#This Row],[Unit Price]]</f>
        <v>723.6</v>
      </c>
      <c r="L6747" s="1">
        <v>85.626000000000005</v>
      </c>
    </row>
    <row r="6748" spans="1:12">
      <c r="A6748" t="s">
        <v>6771</v>
      </c>
      <c r="B6748" s="2">
        <v>42438</v>
      </c>
      <c r="C6748">
        <v>8</v>
      </c>
      <c r="D6748" t="s">
        <v>3</v>
      </c>
      <c r="E6748" t="s">
        <v>8168</v>
      </c>
      <c r="F6748" t="s">
        <v>8027</v>
      </c>
      <c r="G6748">
        <v>21</v>
      </c>
      <c r="H6748">
        <v>3</v>
      </c>
      <c r="I6748">
        <v>6</v>
      </c>
      <c r="J6748" s="1">
        <v>332.02222222222224</v>
      </c>
      <c r="K6748" s="1">
        <f>Sales_Data[[#This Row],[Order Quantity]]*Sales_Data[[#This Row],[Unit Price]]</f>
        <v>1992.1333333333334</v>
      </c>
      <c r="L6748" s="1">
        <v>265.6177777777778</v>
      </c>
    </row>
    <row r="6749" spans="1:12">
      <c r="A6749" t="s">
        <v>6772</v>
      </c>
      <c r="B6749" s="2">
        <v>42438</v>
      </c>
      <c r="C6749">
        <v>15</v>
      </c>
      <c r="D6749" t="s">
        <v>4</v>
      </c>
      <c r="E6749" t="s">
        <v>8168</v>
      </c>
      <c r="F6749" t="s">
        <v>8025</v>
      </c>
      <c r="G6749">
        <v>42</v>
      </c>
      <c r="H6749">
        <v>6</v>
      </c>
      <c r="I6749">
        <v>8</v>
      </c>
      <c r="J6749" s="1">
        <v>87.844444444444449</v>
      </c>
      <c r="K6749" s="1">
        <f>Sales_Data[[#This Row],[Order Quantity]]*Sales_Data[[#This Row],[Unit Price]]</f>
        <v>702.75555555555559</v>
      </c>
      <c r="L6749" s="1">
        <v>74.667777777777772</v>
      </c>
    </row>
    <row r="6750" spans="1:12">
      <c r="A6750" t="s">
        <v>6773</v>
      </c>
      <c r="B6750" s="2">
        <v>42438</v>
      </c>
      <c r="C6750">
        <v>6</v>
      </c>
      <c r="D6750" t="s">
        <v>2</v>
      </c>
      <c r="E6750" t="s">
        <v>8168</v>
      </c>
      <c r="F6750" t="s">
        <v>8027</v>
      </c>
      <c r="G6750">
        <v>16</v>
      </c>
      <c r="H6750">
        <v>3</v>
      </c>
      <c r="I6750">
        <v>8</v>
      </c>
      <c r="J6750" s="1">
        <v>273.21111111111111</v>
      </c>
      <c r="K6750" s="1">
        <f>Sales_Data[[#This Row],[Order Quantity]]*Sales_Data[[#This Row],[Unit Price]]</f>
        <v>2185.6888888888889</v>
      </c>
      <c r="L6750" s="1">
        <v>172.12299999999999</v>
      </c>
    </row>
    <row r="6751" spans="1:12">
      <c r="A6751" t="s">
        <v>6774</v>
      </c>
      <c r="B6751" s="2">
        <v>42438</v>
      </c>
      <c r="C6751">
        <v>15</v>
      </c>
      <c r="D6751" t="s">
        <v>4</v>
      </c>
      <c r="E6751" t="s">
        <v>8168</v>
      </c>
      <c r="F6751" t="s">
        <v>8025</v>
      </c>
      <c r="G6751">
        <v>42</v>
      </c>
      <c r="H6751">
        <v>6</v>
      </c>
      <c r="I6751">
        <v>4</v>
      </c>
      <c r="J6751" s="1">
        <v>188.34444444444446</v>
      </c>
      <c r="K6751" s="1">
        <f>Sales_Data[[#This Row],[Order Quantity]]*Sales_Data[[#This Row],[Unit Price]]</f>
        <v>753.37777777777785</v>
      </c>
      <c r="L6751" s="1">
        <v>133.72455555555555</v>
      </c>
    </row>
    <row r="6752" spans="1:12">
      <c r="A6752" t="s">
        <v>6775</v>
      </c>
      <c r="B6752" s="2">
        <v>42438</v>
      </c>
      <c r="C6752">
        <v>6</v>
      </c>
      <c r="D6752" t="s">
        <v>4</v>
      </c>
      <c r="E6752" t="s">
        <v>8168</v>
      </c>
      <c r="F6752" t="s">
        <v>8027</v>
      </c>
      <c r="G6752">
        <v>16</v>
      </c>
      <c r="H6752">
        <v>3</v>
      </c>
      <c r="I6752">
        <v>2</v>
      </c>
      <c r="J6752" s="1">
        <v>713.92222222222222</v>
      </c>
      <c r="K6752" s="1">
        <f>Sales_Data[[#This Row],[Order Quantity]]*Sales_Data[[#This Row],[Unit Price]]</f>
        <v>1427.8444444444444</v>
      </c>
      <c r="L6752" s="1">
        <v>406.93566666666663</v>
      </c>
    </row>
    <row r="6753" spans="1:12">
      <c r="A6753" t="s">
        <v>6776</v>
      </c>
      <c r="B6753" s="2">
        <v>42439</v>
      </c>
      <c r="C6753">
        <v>8</v>
      </c>
      <c r="D6753" t="s">
        <v>4</v>
      </c>
      <c r="E6753" t="s">
        <v>8168</v>
      </c>
      <c r="F6753" t="s">
        <v>8027</v>
      </c>
      <c r="G6753">
        <v>22</v>
      </c>
      <c r="H6753">
        <v>3</v>
      </c>
      <c r="I6753">
        <v>5</v>
      </c>
      <c r="J6753" s="1">
        <v>93.055555555555557</v>
      </c>
      <c r="K6753" s="1">
        <f>Sales_Data[[#This Row],[Order Quantity]]*Sales_Data[[#This Row],[Unit Price]]</f>
        <v>465.27777777777777</v>
      </c>
      <c r="L6753" s="1">
        <v>53.041666666666657</v>
      </c>
    </row>
    <row r="6754" spans="1:12">
      <c r="A6754" t="s">
        <v>6777</v>
      </c>
      <c r="B6754" s="2">
        <v>42440</v>
      </c>
      <c r="C6754">
        <v>10</v>
      </c>
      <c r="D6754" t="s">
        <v>4</v>
      </c>
      <c r="E6754" t="s">
        <v>8168</v>
      </c>
      <c r="F6754" t="s">
        <v>8026</v>
      </c>
      <c r="G6754">
        <v>28</v>
      </c>
      <c r="H6754">
        <v>4</v>
      </c>
      <c r="I6754">
        <v>5</v>
      </c>
      <c r="J6754" s="1">
        <v>434.75555555555559</v>
      </c>
      <c r="K6754" s="1">
        <f>Sales_Data[[#This Row],[Order Quantity]]*Sales_Data[[#This Row],[Unit Price]]</f>
        <v>2173.7777777777778</v>
      </c>
      <c r="L6754" s="1">
        <v>369.54222222222222</v>
      </c>
    </row>
    <row r="6755" spans="1:12">
      <c r="A6755" t="s">
        <v>6778</v>
      </c>
      <c r="B6755" s="2">
        <v>42440</v>
      </c>
      <c r="C6755">
        <v>17</v>
      </c>
      <c r="D6755" t="s">
        <v>4</v>
      </c>
      <c r="E6755" t="s">
        <v>8168</v>
      </c>
      <c r="F6755" t="s">
        <v>8025</v>
      </c>
      <c r="G6755">
        <v>48</v>
      </c>
      <c r="H6755">
        <v>7</v>
      </c>
      <c r="I6755">
        <v>4</v>
      </c>
      <c r="J6755" s="1">
        <v>267.25555555555559</v>
      </c>
      <c r="K6755" s="1">
        <f>Sales_Data[[#This Row],[Order Quantity]]*Sales_Data[[#This Row],[Unit Price]]</f>
        <v>1069.0222222222224</v>
      </c>
      <c r="L6755" s="1">
        <v>155.00822222222223</v>
      </c>
    </row>
    <row r="6756" spans="1:12">
      <c r="A6756" t="s">
        <v>6779</v>
      </c>
      <c r="B6756" s="2">
        <v>42440</v>
      </c>
      <c r="C6756">
        <v>20</v>
      </c>
      <c r="D6756" t="s">
        <v>4</v>
      </c>
      <c r="E6756" t="s">
        <v>8168</v>
      </c>
      <c r="F6756" t="s">
        <v>8028</v>
      </c>
      <c r="G6756">
        <v>56</v>
      </c>
      <c r="H6756">
        <v>8</v>
      </c>
      <c r="I6756">
        <v>4</v>
      </c>
      <c r="J6756" s="1">
        <v>106.45555555555556</v>
      </c>
      <c r="K6756" s="1">
        <f>Sales_Data[[#This Row],[Order Quantity]]*Sales_Data[[#This Row],[Unit Price]]</f>
        <v>425.82222222222225</v>
      </c>
      <c r="L6756" s="1">
        <v>90.487222222222215</v>
      </c>
    </row>
    <row r="6757" spans="1:12">
      <c r="A6757" t="s">
        <v>6780</v>
      </c>
      <c r="B6757" s="2">
        <v>42440</v>
      </c>
      <c r="C6757">
        <v>10</v>
      </c>
      <c r="D6757" t="s">
        <v>4</v>
      </c>
      <c r="E6757" t="s">
        <v>8168</v>
      </c>
      <c r="F6757" t="s">
        <v>8026</v>
      </c>
      <c r="G6757">
        <v>29</v>
      </c>
      <c r="H6757">
        <v>4</v>
      </c>
      <c r="I6757">
        <v>9</v>
      </c>
      <c r="J6757" s="1">
        <v>110.17777777777778</v>
      </c>
      <c r="K6757" s="1">
        <f>Sales_Data[[#This Row],[Order Quantity]]*Sales_Data[[#This Row],[Unit Price]]</f>
        <v>991.6</v>
      </c>
      <c r="L6757" s="1">
        <v>71.615555555555559</v>
      </c>
    </row>
    <row r="6758" spans="1:12">
      <c r="A6758" t="s">
        <v>6781</v>
      </c>
      <c r="B6758" s="2">
        <v>42441</v>
      </c>
      <c r="C6758">
        <v>15</v>
      </c>
      <c r="D6758" t="s">
        <v>4</v>
      </c>
      <c r="E6758" t="s">
        <v>8168</v>
      </c>
      <c r="F6758" t="s">
        <v>8025</v>
      </c>
      <c r="G6758">
        <v>43</v>
      </c>
      <c r="H6758">
        <v>6</v>
      </c>
      <c r="I6758">
        <v>3</v>
      </c>
      <c r="J6758" s="1">
        <v>610.44444444444446</v>
      </c>
      <c r="K6758" s="1">
        <f>Sales_Data[[#This Row],[Order Quantity]]*Sales_Data[[#This Row],[Unit Price]]</f>
        <v>1831.3333333333335</v>
      </c>
      <c r="L6758" s="1">
        <v>445.62444444444441</v>
      </c>
    </row>
    <row r="6759" spans="1:12">
      <c r="A6759" t="s">
        <v>6782</v>
      </c>
      <c r="B6759" s="2">
        <v>42441</v>
      </c>
      <c r="C6759">
        <v>8</v>
      </c>
      <c r="D6759" t="s">
        <v>4</v>
      </c>
      <c r="E6759" t="s">
        <v>8168</v>
      </c>
      <c r="F6759" t="s">
        <v>8027</v>
      </c>
      <c r="G6759">
        <v>24</v>
      </c>
      <c r="H6759">
        <v>4</v>
      </c>
      <c r="I6759">
        <v>7</v>
      </c>
      <c r="J6759" s="1">
        <v>101.24444444444445</v>
      </c>
      <c r="K6759" s="1">
        <f>Sales_Data[[#This Row],[Order Quantity]]*Sales_Data[[#This Row],[Unit Price]]</f>
        <v>708.71111111111122</v>
      </c>
      <c r="L6759" s="1">
        <v>69.858666666666664</v>
      </c>
    </row>
    <row r="6760" spans="1:12">
      <c r="A6760" t="s">
        <v>6783</v>
      </c>
      <c r="B6760" s="2">
        <v>42441</v>
      </c>
      <c r="C6760">
        <v>7</v>
      </c>
      <c r="D6760" t="s">
        <v>4</v>
      </c>
      <c r="E6760" t="s">
        <v>8168</v>
      </c>
      <c r="F6760" t="s">
        <v>8027</v>
      </c>
      <c r="G6760">
        <v>20</v>
      </c>
      <c r="H6760">
        <v>3</v>
      </c>
      <c r="I6760">
        <v>4</v>
      </c>
      <c r="J6760" s="1">
        <v>430.28888888888889</v>
      </c>
      <c r="K6760" s="1">
        <f>Sales_Data[[#This Row],[Order Quantity]]*Sales_Data[[#This Row],[Unit Price]]</f>
        <v>1721.1555555555556</v>
      </c>
      <c r="L6760" s="1">
        <v>185.02422222222219</v>
      </c>
    </row>
    <row r="6761" spans="1:12">
      <c r="A6761" t="s">
        <v>6784</v>
      </c>
      <c r="B6761" s="2">
        <v>42441</v>
      </c>
      <c r="C6761">
        <v>5</v>
      </c>
      <c r="D6761" t="s">
        <v>4</v>
      </c>
      <c r="E6761" t="s">
        <v>8168</v>
      </c>
      <c r="F6761" t="s">
        <v>8027</v>
      </c>
      <c r="G6761">
        <v>12</v>
      </c>
      <c r="H6761">
        <v>2</v>
      </c>
      <c r="I6761">
        <v>4</v>
      </c>
      <c r="J6761" s="1">
        <v>290.33333333333331</v>
      </c>
      <c r="K6761" s="1">
        <f>Sales_Data[[#This Row],[Order Quantity]]*Sales_Data[[#This Row],[Unit Price]]</f>
        <v>1161.3333333333333</v>
      </c>
      <c r="L6761" s="1">
        <v>246.7833333333333</v>
      </c>
    </row>
    <row r="6762" spans="1:12">
      <c r="A6762" t="s">
        <v>6785</v>
      </c>
      <c r="B6762" s="2">
        <v>42441</v>
      </c>
      <c r="C6762">
        <v>5</v>
      </c>
      <c r="D6762" t="s">
        <v>4</v>
      </c>
      <c r="E6762" t="s">
        <v>8168</v>
      </c>
      <c r="F6762" t="s">
        <v>8027</v>
      </c>
      <c r="G6762">
        <v>13</v>
      </c>
      <c r="H6762">
        <v>2</v>
      </c>
      <c r="I6762">
        <v>3</v>
      </c>
      <c r="J6762" s="1">
        <v>408.70000000000005</v>
      </c>
      <c r="K6762" s="1">
        <f>Sales_Data[[#This Row],[Order Quantity]]*Sales_Data[[#This Row],[Unit Price]]</f>
        <v>1226.1000000000001</v>
      </c>
      <c r="L6762" s="1">
        <v>269.74200000000002</v>
      </c>
    </row>
    <row r="6763" spans="1:12">
      <c r="A6763" t="s">
        <v>6786</v>
      </c>
      <c r="B6763" s="2">
        <v>42441</v>
      </c>
      <c r="C6763">
        <v>6</v>
      </c>
      <c r="D6763" t="s">
        <v>4</v>
      </c>
      <c r="E6763" t="s">
        <v>8168</v>
      </c>
      <c r="F6763" t="s">
        <v>8027</v>
      </c>
      <c r="G6763">
        <v>16</v>
      </c>
      <c r="H6763">
        <v>3</v>
      </c>
      <c r="I6763">
        <v>5</v>
      </c>
      <c r="J6763" s="1">
        <v>141.44444444444446</v>
      </c>
      <c r="K6763" s="1">
        <f>Sales_Data[[#This Row],[Order Quantity]]*Sales_Data[[#This Row],[Unit Price]]</f>
        <v>707.22222222222229</v>
      </c>
      <c r="L6763" s="1">
        <v>118.81333333333333</v>
      </c>
    </row>
    <row r="6764" spans="1:12">
      <c r="A6764" t="s">
        <v>6787</v>
      </c>
      <c r="B6764" s="2">
        <v>42441</v>
      </c>
      <c r="C6764">
        <v>1</v>
      </c>
      <c r="D6764" t="s">
        <v>4</v>
      </c>
      <c r="E6764" t="s">
        <v>8168</v>
      </c>
      <c r="F6764" t="s">
        <v>8027</v>
      </c>
      <c r="G6764">
        <v>2</v>
      </c>
      <c r="H6764">
        <v>1</v>
      </c>
      <c r="I6764">
        <v>6</v>
      </c>
      <c r="J6764" s="1">
        <v>104.96666666666667</v>
      </c>
      <c r="K6764" s="1">
        <f>Sales_Data[[#This Row],[Order Quantity]]*Sales_Data[[#This Row],[Unit Price]]</f>
        <v>629.79999999999995</v>
      </c>
      <c r="L6764" s="1">
        <v>83.973333333333343</v>
      </c>
    </row>
    <row r="6765" spans="1:12">
      <c r="A6765" t="s">
        <v>6788</v>
      </c>
      <c r="B6765" s="2">
        <v>42441</v>
      </c>
      <c r="C6765">
        <v>11</v>
      </c>
      <c r="D6765" t="s">
        <v>4</v>
      </c>
      <c r="E6765" t="s">
        <v>8168</v>
      </c>
      <c r="F6765" t="s">
        <v>8026</v>
      </c>
      <c r="G6765">
        <v>30</v>
      </c>
      <c r="H6765">
        <v>5</v>
      </c>
      <c r="I6765">
        <v>9</v>
      </c>
      <c r="J6765" s="1">
        <v>444.43333333333334</v>
      </c>
      <c r="K6765" s="1">
        <f>Sales_Data[[#This Row],[Order Quantity]]*Sales_Data[[#This Row],[Unit Price]]</f>
        <v>3999.9</v>
      </c>
      <c r="L6765" s="1">
        <v>279.99299999999999</v>
      </c>
    </row>
    <row r="6766" spans="1:12">
      <c r="A6766" t="s">
        <v>6789</v>
      </c>
      <c r="B6766" s="2">
        <v>42442</v>
      </c>
      <c r="C6766">
        <v>12</v>
      </c>
      <c r="D6766" t="s">
        <v>4</v>
      </c>
      <c r="E6766" t="s">
        <v>8168</v>
      </c>
      <c r="F6766" t="s">
        <v>8026</v>
      </c>
      <c r="G6766">
        <v>33</v>
      </c>
      <c r="H6766">
        <v>5</v>
      </c>
      <c r="I6766">
        <v>3</v>
      </c>
      <c r="J6766" s="1">
        <v>270.97777777777782</v>
      </c>
      <c r="K6766" s="1">
        <f>Sales_Data[[#This Row],[Order Quantity]]*Sales_Data[[#This Row],[Unit Price]]</f>
        <v>812.93333333333339</v>
      </c>
      <c r="L6766" s="1">
        <v>151.74755555555558</v>
      </c>
    </row>
    <row r="6767" spans="1:12">
      <c r="A6767" t="s">
        <v>6790</v>
      </c>
      <c r="B6767" s="2">
        <v>42442</v>
      </c>
      <c r="C6767">
        <v>17</v>
      </c>
      <c r="D6767" t="s">
        <v>2</v>
      </c>
      <c r="E6767" t="s">
        <v>8168</v>
      </c>
      <c r="F6767" t="s">
        <v>8025</v>
      </c>
      <c r="G6767">
        <v>48</v>
      </c>
      <c r="H6767">
        <v>7</v>
      </c>
      <c r="I6767">
        <v>4</v>
      </c>
      <c r="J6767" s="1">
        <v>29.033333333333335</v>
      </c>
      <c r="K6767" s="1">
        <f>Sales_Data[[#This Row],[Order Quantity]]*Sales_Data[[#This Row],[Unit Price]]</f>
        <v>116.13333333333334</v>
      </c>
      <c r="L6767" s="1">
        <v>23.22666666666667</v>
      </c>
    </row>
    <row r="6768" spans="1:12">
      <c r="A6768" t="s">
        <v>6791</v>
      </c>
      <c r="B6768" s="2">
        <v>42442</v>
      </c>
      <c r="C6768">
        <v>19</v>
      </c>
      <c r="D6768" t="s">
        <v>4</v>
      </c>
      <c r="E6768" t="s">
        <v>8168</v>
      </c>
      <c r="F6768" t="s">
        <v>8028</v>
      </c>
      <c r="G6768">
        <v>53</v>
      </c>
      <c r="H6768">
        <v>8</v>
      </c>
      <c r="I6768">
        <v>6</v>
      </c>
      <c r="J6768" s="1">
        <v>433.26666666666665</v>
      </c>
      <c r="K6768" s="1">
        <f>Sales_Data[[#This Row],[Order Quantity]]*Sales_Data[[#This Row],[Unit Price]]</f>
        <v>2599.6</v>
      </c>
      <c r="L6768" s="1">
        <v>285.95600000000002</v>
      </c>
    </row>
    <row r="6769" spans="1:12">
      <c r="A6769" t="s">
        <v>6792</v>
      </c>
      <c r="B6769" s="2">
        <v>42442</v>
      </c>
      <c r="C6769">
        <v>10</v>
      </c>
      <c r="D6769" t="s">
        <v>4</v>
      </c>
      <c r="E6769" t="s">
        <v>8168</v>
      </c>
      <c r="F6769" t="s">
        <v>8027</v>
      </c>
      <c r="G6769">
        <v>27</v>
      </c>
      <c r="H6769">
        <v>4</v>
      </c>
      <c r="I6769">
        <v>4</v>
      </c>
      <c r="J6769" s="1">
        <v>121.34444444444446</v>
      </c>
      <c r="K6769" s="1">
        <f>Sales_Data[[#This Row],[Order Quantity]]*Sales_Data[[#This Row],[Unit Price]]</f>
        <v>485.37777777777785</v>
      </c>
      <c r="L6769" s="1">
        <v>60.672222222222231</v>
      </c>
    </row>
    <row r="6770" spans="1:12">
      <c r="A6770" t="s">
        <v>6793</v>
      </c>
      <c r="B6770" s="2">
        <v>42442</v>
      </c>
      <c r="C6770">
        <v>2</v>
      </c>
      <c r="D6770" t="s">
        <v>2</v>
      </c>
      <c r="E6770" t="s">
        <v>8168</v>
      </c>
      <c r="F6770" t="s">
        <v>8027</v>
      </c>
      <c r="G6770">
        <v>5</v>
      </c>
      <c r="H6770">
        <v>1</v>
      </c>
      <c r="I6770">
        <v>1</v>
      </c>
      <c r="J6770" s="1">
        <v>588.8555555555555</v>
      </c>
      <c r="K6770" s="1">
        <f>Sales_Data[[#This Row],[Order Quantity]]*Sales_Data[[#This Row],[Unit Price]]</f>
        <v>588.8555555555555</v>
      </c>
      <c r="L6770" s="1">
        <v>241.43077777777776</v>
      </c>
    </row>
    <row r="6771" spans="1:12">
      <c r="A6771" t="s">
        <v>6794</v>
      </c>
      <c r="B6771" s="2">
        <v>42442</v>
      </c>
      <c r="C6771">
        <v>8</v>
      </c>
      <c r="D6771" t="s">
        <v>4</v>
      </c>
      <c r="E6771" t="s">
        <v>8168</v>
      </c>
      <c r="F6771" t="s">
        <v>8027</v>
      </c>
      <c r="G6771">
        <v>23</v>
      </c>
      <c r="H6771">
        <v>4</v>
      </c>
      <c r="I6771">
        <v>3</v>
      </c>
      <c r="J6771" s="1">
        <v>116.13333333333334</v>
      </c>
      <c r="K6771" s="1">
        <f>Sales_Data[[#This Row],[Order Quantity]]*Sales_Data[[#This Row],[Unit Price]]</f>
        <v>348.40000000000003</v>
      </c>
      <c r="L6771" s="1">
        <v>77.809333333333342</v>
      </c>
    </row>
    <row r="6772" spans="1:12">
      <c r="A6772" t="s">
        <v>6795</v>
      </c>
      <c r="B6772" s="2">
        <v>42442</v>
      </c>
      <c r="C6772">
        <v>2</v>
      </c>
      <c r="D6772" t="s">
        <v>4</v>
      </c>
      <c r="E6772" t="s">
        <v>8168</v>
      </c>
      <c r="F6772" t="s">
        <v>8027</v>
      </c>
      <c r="G6772">
        <v>4</v>
      </c>
      <c r="H6772">
        <v>1</v>
      </c>
      <c r="I6772">
        <v>6</v>
      </c>
      <c r="J6772" s="1">
        <v>125.8111111111111</v>
      </c>
      <c r="K6772" s="1">
        <f>Sales_Data[[#This Row],[Order Quantity]]*Sales_Data[[#This Row],[Unit Price]]</f>
        <v>754.86666666666656</v>
      </c>
      <c r="L6772" s="1">
        <v>76.74477777777777</v>
      </c>
    </row>
    <row r="6773" spans="1:12">
      <c r="A6773" t="s">
        <v>6796</v>
      </c>
      <c r="B6773" s="2">
        <v>42443</v>
      </c>
      <c r="C6773">
        <v>16</v>
      </c>
      <c r="D6773" t="s">
        <v>2</v>
      </c>
      <c r="E6773" t="s">
        <v>8168</v>
      </c>
      <c r="F6773" t="s">
        <v>8025</v>
      </c>
      <c r="G6773">
        <v>44</v>
      </c>
      <c r="H6773">
        <v>7</v>
      </c>
      <c r="I6773">
        <v>9</v>
      </c>
      <c r="J6773" s="1">
        <v>254.60000000000002</v>
      </c>
      <c r="K6773" s="1">
        <f>Sales_Data[[#This Row],[Order Quantity]]*Sales_Data[[#This Row],[Unit Price]]</f>
        <v>2291.4</v>
      </c>
      <c r="L6773" s="1">
        <v>190.95000000000002</v>
      </c>
    </row>
    <row r="6774" spans="1:12">
      <c r="A6774" t="s">
        <v>6797</v>
      </c>
      <c r="B6774" s="2">
        <v>42443</v>
      </c>
      <c r="C6774">
        <v>5</v>
      </c>
      <c r="D6774" t="s">
        <v>2</v>
      </c>
      <c r="E6774" t="s">
        <v>8168</v>
      </c>
      <c r="F6774" t="s">
        <v>8027</v>
      </c>
      <c r="G6774">
        <v>15</v>
      </c>
      <c r="H6774">
        <v>2</v>
      </c>
      <c r="I6774">
        <v>8</v>
      </c>
      <c r="J6774" s="1">
        <v>108.6888888888889</v>
      </c>
      <c r="K6774" s="1">
        <f>Sales_Data[[#This Row],[Order Quantity]]*Sales_Data[[#This Row],[Unit Price]]</f>
        <v>869.51111111111118</v>
      </c>
      <c r="L6774" s="1">
        <v>47.82311111111111</v>
      </c>
    </row>
    <row r="6775" spans="1:12">
      <c r="A6775" t="s">
        <v>6798</v>
      </c>
      <c r="B6775" s="2">
        <v>42443</v>
      </c>
      <c r="C6775">
        <v>19</v>
      </c>
      <c r="D6775" t="s">
        <v>2</v>
      </c>
      <c r="E6775" t="s">
        <v>8168</v>
      </c>
      <c r="F6775" t="s">
        <v>8028</v>
      </c>
      <c r="G6775">
        <v>54</v>
      </c>
      <c r="H6775">
        <v>8</v>
      </c>
      <c r="I6775">
        <v>3</v>
      </c>
      <c r="J6775" s="1">
        <v>299.26666666666665</v>
      </c>
      <c r="K6775" s="1">
        <f>Sales_Data[[#This Row],[Order Quantity]]*Sales_Data[[#This Row],[Unit Price]]</f>
        <v>897.8</v>
      </c>
      <c r="L6775" s="1">
        <v>212.47933333333333</v>
      </c>
    </row>
    <row r="6776" spans="1:12">
      <c r="A6776" t="s">
        <v>6799</v>
      </c>
      <c r="B6776" s="2">
        <v>42443</v>
      </c>
      <c r="C6776">
        <v>14</v>
      </c>
      <c r="D6776" t="s">
        <v>3</v>
      </c>
      <c r="E6776" t="s">
        <v>8168</v>
      </c>
      <c r="F6776" t="s">
        <v>8026</v>
      </c>
      <c r="G6776">
        <v>40</v>
      </c>
      <c r="H6776">
        <v>6</v>
      </c>
      <c r="I6776">
        <v>2</v>
      </c>
      <c r="J6776" s="1">
        <v>87.1</v>
      </c>
      <c r="K6776" s="1">
        <f>Sales_Data[[#This Row],[Order Quantity]]*Sales_Data[[#This Row],[Unit Price]]</f>
        <v>174.2</v>
      </c>
      <c r="L6776" s="1">
        <v>56.615000000000002</v>
      </c>
    </row>
    <row r="6777" spans="1:12">
      <c r="A6777" t="s">
        <v>6800</v>
      </c>
      <c r="B6777" s="2">
        <v>42444</v>
      </c>
      <c r="C6777">
        <v>11</v>
      </c>
      <c r="D6777" t="s">
        <v>4</v>
      </c>
      <c r="E6777" t="s">
        <v>8168</v>
      </c>
      <c r="F6777" t="s">
        <v>8026</v>
      </c>
      <c r="G6777">
        <v>30</v>
      </c>
      <c r="H6777">
        <v>5</v>
      </c>
      <c r="I6777">
        <v>9</v>
      </c>
      <c r="J6777" s="1">
        <v>99.01111111111112</v>
      </c>
      <c r="K6777" s="1">
        <f>Sales_Data[[#This Row],[Order Quantity]]*Sales_Data[[#This Row],[Unit Price]]</f>
        <v>891.10000000000014</v>
      </c>
      <c r="L6777" s="1">
        <v>69.307777777777773</v>
      </c>
    </row>
    <row r="6778" spans="1:12">
      <c r="A6778" t="s">
        <v>6801</v>
      </c>
      <c r="B6778" s="2">
        <v>42444</v>
      </c>
      <c r="C6778">
        <v>7</v>
      </c>
      <c r="D6778" t="s">
        <v>2</v>
      </c>
      <c r="E6778" t="s">
        <v>8168</v>
      </c>
      <c r="F6778" t="s">
        <v>8027</v>
      </c>
      <c r="G6778">
        <v>20</v>
      </c>
      <c r="H6778">
        <v>3</v>
      </c>
      <c r="I6778">
        <v>9</v>
      </c>
      <c r="J6778" s="1">
        <v>253.11111111111111</v>
      </c>
      <c r="K6778" s="1">
        <f>Sales_Data[[#This Row],[Order Quantity]]*Sales_Data[[#This Row],[Unit Price]]</f>
        <v>2278</v>
      </c>
      <c r="L6778" s="1">
        <v>124.02444444444444</v>
      </c>
    </row>
    <row r="6779" spans="1:12">
      <c r="A6779" t="s">
        <v>6802</v>
      </c>
      <c r="B6779" s="2">
        <v>42444</v>
      </c>
      <c r="C6779">
        <v>17</v>
      </c>
      <c r="D6779" t="s">
        <v>4</v>
      </c>
      <c r="E6779" t="s">
        <v>8168</v>
      </c>
      <c r="F6779" t="s">
        <v>8025</v>
      </c>
      <c r="G6779">
        <v>49</v>
      </c>
      <c r="H6779">
        <v>7</v>
      </c>
      <c r="I6779">
        <v>7</v>
      </c>
      <c r="J6779" s="1">
        <v>303.73333333333335</v>
      </c>
      <c r="K6779" s="1">
        <f>Sales_Data[[#This Row],[Order Quantity]]*Sales_Data[[#This Row],[Unit Price]]</f>
        <v>2126.1333333333332</v>
      </c>
      <c r="L6779" s="1">
        <v>160.97866666666667</v>
      </c>
    </row>
    <row r="6780" spans="1:12">
      <c r="A6780" t="s">
        <v>6803</v>
      </c>
      <c r="B6780" s="2">
        <v>42444</v>
      </c>
      <c r="C6780">
        <v>12</v>
      </c>
      <c r="D6780" t="s">
        <v>4</v>
      </c>
      <c r="E6780" t="s">
        <v>8168</v>
      </c>
      <c r="F6780" t="s">
        <v>8026</v>
      </c>
      <c r="G6780">
        <v>34</v>
      </c>
      <c r="H6780">
        <v>5</v>
      </c>
      <c r="I6780">
        <v>5</v>
      </c>
      <c r="J6780" s="1">
        <v>88.588888888888903</v>
      </c>
      <c r="K6780" s="1">
        <f>Sales_Data[[#This Row],[Order Quantity]]*Sales_Data[[#This Row],[Unit Price]]</f>
        <v>442.94444444444451</v>
      </c>
      <c r="L6780" s="1">
        <v>46.952111111111122</v>
      </c>
    </row>
    <row r="6781" spans="1:12">
      <c r="A6781" t="s">
        <v>6804</v>
      </c>
      <c r="B6781" s="2">
        <v>42444</v>
      </c>
      <c r="C6781">
        <v>4</v>
      </c>
      <c r="D6781" t="s">
        <v>4</v>
      </c>
      <c r="E6781" t="s">
        <v>8168</v>
      </c>
      <c r="F6781" t="s">
        <v>8027</v>
      </c>
      <c r="G6781">
        <v>12</v>
      </c>
      <c r="H6781">
        <v>2</v>
      </c>
      <c r="I6781">
        <v>1</v>
      </c>
      <c r="J6781" s="1">
        <v>122.83333333333333</v>
      </c>
      <c r="K6781" s="1">
        <f>Sales_Data[[#This Row],[Order Quantity]]*Sales_Data[[#This Row],[Unit Price]]</f>
        <v>122.83333333333333</v>
      </c>
      <c r="L6781" s="1">
        <v>55.275000000000006</v>
      </c>
    </row>
    <row r="6782" spans="1:12">
      <c r="A6782" t="s">
        <v>6805</v>
      </c>
      <c r="B6782" s="2">
        <v>42445</v>
      </c>
      <c r="C6782">
        <v>10</v>
      </c>
      <c r="D6782" t="s">
        <v>2</v>
      </c>
      <c r="E6782" t="s">
        <v>8168</v>
      </c>
      <c r="F6782" t="s">
        <v>8027</v>
      </c>
      <c r="G6782">
        <v>27</v>
      </c>
      <c r="H6782">
        <v>4</v>
      </c>
      <c r="I6782">
        <v>4</v>
      </c>
      <c r="J6782" s="1">
        <v>139.95555555555558</v>
      </c>
      <c r="K6782" s="1">
        <f>Sales_Data[[#This Row],[Order Quantity]]*Sales_Data[[#This Row],[Unit Price]]</f>
        <v>559.82222222222231</v>
      </c>
      <c r="L6782" s="1">
        <v>57.381777777777785</v>
      </c>
    </row>
    <row r="6783" spans="1:12">
      <c r="A6783" t="s">
        <v>6806</v>
      </c>
      <c r="B6783" s="2">
        <v>42445</v>
      </c>
      <c r="C6783">
        <v>4</v>
      </c>
      <c r="D6783" t="s">
        <v>3</v>
      </c>
      <c r="E6783" t="s">
        <v>8168</v>
      </c>
      <c r="F6783" t="s">
        <v>8027</v>
      </c>
      <c r="G6783">
        <v>11</v>
      </c>
      <c r="H6783">
        <v>2</v>
      </c>
      <c r="I6783">
        <v>1</v>
      </c>
      <c r="J6783" s="1">
        <v>113.15555555555555</v>
      </c>
      <c r="K6783" s="1">
        <f>Sales_Data[[#This Row],[Order Quantity]]*Sales_Data[[#This Row],[Unit Price]]</f>
        <v>113.15555555555555</v>
      </c>
      <c r="L6783" s="1">
        <v>63.367111111111122</v>
      </c>
    </row>
    <row r="6784" spans="1:12">
      <c r="A6784" t="s">
        <v>6807</v>
      </c>
      <c r="B6784" s="2">
        <v>42445</v>
      </c>
      <c r="C6784">
        <v>13</v>
      </c>
      <c r="D6784" t="s">
        <v>2</v>
      </c>
      <c r="E6784" t="s">
        <v>8168</v>
      </c>
      <c r="F6784" t="s">
        <v>8026</v>
      </c>
      <c r="G6784">
        <v>36</v>
      </c>
      <c r="H6784">
        <v>5</v>
      </c>
      <c r="I6784">
        <v>4</v>
      </c>
      <c r="J6784" s="1">
        <v>138.46666666666667</v>
      </c>
      <c r="K6784" s="1">
        <f>Sales_Data[[#This Row],[Order Quantity]]*Sales_Data[[#This Row],[Unit Price]]</f>
        <v>553.86666666666667</v>
      </c>
      <c r="L6784" s="1">
        <v>92.77266666666668</v>
      </c>
    </row>
    <row r="6785" spans="1:12">
      <c r="A6785" t="s">
        <v>6808</v>
      </c>
      <c r="B6785" s="2">
        <v>42445</v>
      </c>
      <c r="C6785">
        <v>20</v>
      </c>
      <c r="D6785" t="s">
        <v>2</v>
      </c>
      <c r="E6785" t="s">
        <v>8168</v>
      </c>
      <c r="F6785" t="s">
        <v>8028</v>
      </c>
      <c r="G6785">
        <v>57</v>
      </c>
      <c r="H6785">
        <v>8</v>
      </c>
      <c r="I6785">
        <v>8</v>
      </c>
      <c r="J6785" s="1">
        <v>198.76666666666668</v>
      </c>
      <c r="K6785" s="1">
        <f>Sales_Data[[#This Row],[Order Quantity]]*Sales_Data[[#This Row],[Unit Price]]</f>
        <v>1590.1333333333334</v>
      </c>
      <c r="L6785" s="1">
        <v>164.97633333333334</v>
      </c>
    </row>
    <row r="6786" spans="1:12">
      <c r="A6786" t="s">
        <v>6809</v>
      </c>
      <c r="B6786" s="2">
        <v>42445</v>
      </c>
      <c r="C6786">
        <v>14</v>
      </c>
      <c r="D6786" t="s">
        <v>4</v>
      </c>
      <c r="E6786" t="s">
        <v>8168</v>
      </c>
      <c r="F6786" t="s">
        <v>8026</v>
      </c>
      <c r="G6786">
        <v>39</v>
      </c>
      <c r="H6786">
        <v>6</v>
      </c>
      <c r="I6786">
        <v>1</v>
      </c>
      <c r="J6786" s="1">
        <v>350.63333333333338</v>
      </c>
      <c r="K6786" s="1">
        <f>Sales_Data[[#This Row],[Order Quantity]]*Sales_Data[[#This Row],[Unit Price]]</f>
        <v>350.63333333333338</v>
      </c>
      <c r="L6786" s="1">
        <v>220.899</v>
      </c>
    </row>
    <row r="6787" spans="1:12">
      <c r="A6787" t="s">
        <v>6810</v>
      </c>
      <c r="B6787" s="2">
        <v>42446</v>
      </c>
      <c r="C6787">
        <v>2</v>
      </c>
      <c r="D6787" t="s">
        <v>2</v>
      </c>
      <c r="E6787" t="s">
        <v>8168</v>
      </c>
      <c r="F6787" t="s">
        <v>8027</v>
      </c>
      <c r="G6787">
        <v>5</v>
      </c>
      <c r="H6787">
        <v>1</v>
      </c>
      <c r="I6787">
        <v>2</v>
      </c>
      <c r="J6787" s="1">
        <v>125.06666666666668</v>
      </c>
      <c r="K6787" s="1">
        <f>Sales_Data[[#This Row],[Order Quantity]]*Sales_Data[[#This Row],[Unit Price]]</f>
        <v>250.13333333333335</v>
      </c>
      <c r="L6787" s="1">
        <v>65.034666666666681</v>
      </c>
    </row>
    <row r="6788" spans="1:12">
      <c r="A6788" t="s">
        <v>6811</v>
      </c>
      <c r="B6788" s="2">
        <v>42446</v>
      </c>
      <c r="C6788">
        <v>13</v>
      </c>
      <c r="D6788" t="s">
        <v>2</v>
      </c>
      <c r="E6788" t="s">
        <v>8168</v>
      </c>
      <c r="F6788" t="s">
        <v>8026</v>
      </c>
      <c r="G6788">
        <v>36</v>
      </c>
      <c r="H6788">
        <v>5</v>
      </c>
      <c r="I6788">
        <v>8</v>
      </c>
      <c r="J6788" s="1">
        <v>119.11111111111111</v>
      </c>
      <c r="K6788" s="1">
        <f>Sales_Data[[#This Row],[Order Quantity]]*Sales_Data[[#This Row],[Unit Price]]</f>
        <v>952.88888888888891</v>
      </c>
      <c r="L6788" s="1">
        <v>54.791111111111114</v>
      </c>
    </row>
    <row r="6789" spans="1:12">
      <c r="A6789" t="s">
        <v>6812</v>
      </c>
      <c r="B6789" s="2">
        <v>42446</v>
      </c>
      <c r="C6789">
        <v>5</v>
      </c>
      <c r="D6789" t="s">
        <v>4</v>
      </c>
      <c r="E6789" t="s">
        <v>8168</v>
      </c>
      <c r="F6789" t="s">
        <v>8027</v>
      </c>
      <c r="G6789">
        <v>13</v>
      </c>
      <c r="H6789">
        <v>2</v>
      </c>
      <c r="I6789">
        <v>6</v>
      </c>
      <c r="J6789" s="1">
        <v>27.544444444444444</v>
      </c>
      <c r="K6789" s="1">
        <f>Sales_Data[[#This Row],[Order Quantity]]*Sales_Data[[#This Row],[Unit Price]]</f>
        <v>165.26666666666665</v>
      </c>
      <c r="L6789" s="1">
        <v>20.658333333333335</v>
      </c>
    </row>
    <row r="6790" spans="1:12">
      <c r="A6790" t="s">
        <v>6813</v>
      </c>
      <c r="B6790" s="2">
        <v>42446</v>
      </c>
      <c r="C6790">
        <v>11</v>
      </c>
      <c r="D6790" t="s">
        <v>4</v>
      </c>
      <c r="E6790" t="s">
        <v>8168</v>
      </c>
      <c r="F6790" t="s">
        <v>8026</v>
      </c>
      <c r="G6790">
        <v>30</v>
      </c>
      <c r="H6790">
        <v>5</v>
      </c>
      <c r="I6790">
        <v>8</v>
      </c>
      <c r="J6790" s="1">
        <v>278.42222222222222</v>
      </c>
      <c r="K6790" s="1">
        <f>Sales_Data[[#This Row],[Order Quantity]]*Sales_Data[[#This Row],[Unit Price]]</f>
        <v>2227.3777777777777</v>
      </c>
      <c r="L6790" s="1">
        <v>119.72155555555557</v>
      </c>
    </row>
    <row r="6791" spans="1:12">
      <c r="A6791" t="s">
        <v>6814</v>
      </c>
      <c r="B6791" s="2">
        <v>42446</v>
      </c>
      <c r="C6791">
        <v>5</v>
      </c>
      <c r="D6791" t="s">
        <v>2</v>
      </c>
      <c r="E6791" t="s">
        <v>8168</v>
      </c>
      <c r="F6791" t="s">
        <v>8027</v>
      </c>
      <c r="G6791">
        <v>14</v>
      </c>
      <c r="H6791">
        <v>2</v>
      </c>
      <c r="I6791">
        <v>6</v>
      </c>
      <c r="J6791" s="1">
        <v>121.34444444444446</v>
      </c>
      <c r="K6791" s="1">
        <f>Sales_Data[[#This Row],[Order Quantity]]*Sales_Data[[#This Row],[Unit Price]]</f>
        <v>728.06666666666683</v>
      </c>
      <c r="L6791" s="1">
        <v>86.154555555555561</v>
      </c>
    </row>
    <row r="6792" spans="1:12">
      <c r="A6792" t="s">
        <v>6815</v>
      </c>
      <c r="B6792" s="2">
        <v>42446</v>
      </c>
      <c r="C6792">
        <v>9</v>
      </c>
      <c r="D6792" t="s">
        <v>4</v>
      </c>
      <c r="E6792" t="s">
        <v>8168</v>
      </c>
      <c r="F6792" t="s">
        <v>8027</v>
      </c>
      <c r="G6792">
        <v>25</v>
      </c>
      <c r="H6792">
        <v>4</v>
      </c>
      <c r="I6792">
        <v>9</v>
      </c>
      <c r="J6792" s="1">
        <v>444.43333333333334</v>
      </c>
      <c r="K6792" s="1">
        <f>Sales_Data[[#This Row],[Order Quantity]]*Sales_Data[[#This Row],[Unit Price]]</f>
        <v>3999.9</v>
      </c>
      <c r="L6792" s="1">
        <v>333.32500000000005</v>
      </c>
    </row>
    <row r="6793" spans="1:12">
      <c r="A6793" t="s">
        <v>6816</v>
      </c>
      <c r="B6793" s="2">
        <v>42446</v>
      </c>
      <c r="C6793">
        <v>4</v>
      </c>
      <c r="D6793" t="s">
        <v>2</v>
      </c>
      <c r="E6793" t="s">
        <v>8168</v>
      </c>
      <c r="F6793" t="s">
        <v>8027</v>
      </c>
      <c r="G6793">
        <v>11</v>
      </c>
      <c r="H6793">
        <v>2</v>
      </c>
      <c r="I6793">
        <v>6</v>
      </c>
      <c r="J6793" s="1">
        <v>115.38888888888889</v>
      </c>
      <c r="K6793" s="1">
        <f>Sales_Data[[#This Row],[Order Quantity]]*Sales_Data[[#This Row],[Unit Price]]</f>
        <v>692.33333333333326</v>
      </c>
      <c r="L6793" s="1">
        <v>70.387222222222221</v>
      </c>
    </row>
    <row r="6794" spans="1:12">
      <c r="A6794" t="s">
        <v>6817</v>
      </c>
      <c r="B6794" s="2">
        <v>42446</v>
      </c>
      <c r="C6794">
        <v>13</v>
      </c>
      <c r="D6794" t="s">
        <v>2</v>
      </c>
      <c r="E6794" t="s">
        <v>8168</v>
      </c>
      <c r="F6794" t="s">
        <v>8026</v>
      </c>
      <c r="G6794">
        <v>37</v>
      </c>
      <c r="H6794">
        <v>6</v>
      </c>
      <c r="I6794">
        <v>6</v>
      </c>
      <c r="J6794" s="1">
        <v>428.05555555555554</v>
      </c>
      <c r="K6794" s="1">
        <f>Sales_Data[[#This Row],[Order Quantity]]*Sales_Data[[#This Row],[Unit Price]]</f>
        <v>2568.333333333333</v>
      </c>
      <c r="L6794" s="1">
        <v>256.83333333333331</v>
      </c>
    </row>
    <row r="6795" spans="1:12">
      <c r="A6795" t="s">
        <v>6818</v>
      </c>
      <c r="B6795" s="2">
        <v>42446</v>
      </c>
      <c r="C6795">
        <v>20</v>
      </c>
      <c r="D6795" t="s">
        <v>4</v>
      </c>
      <c r="E6795" t="s">
        <v>8168</v>
      </c>
      <c r="F6795" t="s">
        <v>8028</v>
      </c>
      <c r="G6795">
        <v>56</v>
      </c>
      <c r="H6795">
        <v>8</v>
      </c>
      <c r="I6795">
        <v>8</v>
      </c>
      <c r="J6795" s="1">
        <v>113.15555555555555</v>
      </c>
      <c r="K6795" s="1">
        <f>Sales_Data[[#This Row],[Order Quantity]]*Sales_Data[[#This Row],[Unit Price]]</f>
        <v>905.24444444444441</v>
      </c>
      <c r="L6795" s="1">
        <v>73.551111111111112</v>
      </c>
    </row>
    <row r="6796" spans="1:12">
      <c r="A6796" t="s">
        <v>6819</v>
      </c>
      <c r="B6796" s="2">
        <v>42447</v>
      </c>
      <c r="C6796">
        <v>5</v>
      </c>
      <c r="D6796" t="s">
        <v>4</v>
      </c>
      <c r="E6796" t="s">
        <v>8168</v>
      </c>
      <c r="F6796" t="s">
        <v>8027</v>
      </c>
      <c r="G6796">
        <v>13</v>
      </c>
      <c r="H6796">
        <v>2</v>
      </c>
      <c r="I6796">
        <v>5</v>
      </c>
      <c r="J6796" s="1">
        <v>26.055555555555557</v>
      </c>
      <c r="K6796" s="1">
        <f>Sales_Data[[#This Row],[Order Quantity]]*Sales_Data[[#This Row],[Unit Price]]</f>
        <v>130.27777777777777</v>
      </c>
      <c r="L6796" s="1">
        <v>15.633333333333333</v>
      </c>
    </row>
    <row r="6797" spans="1:12">
      <c r="A6797" t="s">
        <v>6820</v>
      </c>
      <c r="B6797" s="2">
        <v>42448</v>
      </c>
      <c r="C6797">
        <v>4</v>
      </c>
      <c r="D6797" t="s">
        <v>2</v>
      </c>
      <c r="E6797" t="s">
        <v>8168</v>
      </c>
      <c r="F6797" t="s">
        <v>8027</v>
      </c>
      <c r="G6797">
        <v>10</v>
      </c>
      <c r="H6797">
        <v>2</v>
      </c>
      <c r="I6797">
        <v>3</v>
      </c>
      <c r="J6797" s="1">
        <v>110.92222222222223</v>
      </c>
      <c r="K6797" s="1">
        <f>Sales_Data[[#This Row],[Order Quantity]]*Sales_Data[[#This Row],[Unit Price]]</f>
        <v>332.76666666666671</v>
      </c>
      <c r="L6797" s="1">
        <v>86.51933333333335</v>
      </c>
    </row>
    <row r="6798" spans="1:12">
      <c r="A6798" t="s">
        <v>6821</v>
      </c>
      <c r="B6798" s="2">
        <v>42448</v>
      </c>
      <c r="C6798">
        <v>17</v>
      </c>
      <c r="D6798" t="s">
        <v>2</v>
      </c>
      <c r="E6798" t="s">
        <v>8168</v>
      </c>
      <c r="F6798" t="s">
        <v>8025</v>
      </c>
      <c r="G6798">
        <v>48</v>
      </c>
      <c r="H6798">
        <v>7</v>
      </c>
      <c r="I6798">
        <v>3</v>
      </c>
      <c r="J6798" s="1">
        <v>290.33333333333331</v>
      </c>
      <c r="K6798" s="1">
        <f>Sales_Data[[#This Row],[Order Quantity]]*Sales_Data[[#This Row],[Unit Price]]</f>
        <v>871</v>
      </c>
      <c r="L6798" s="1">
        <v>171.29666666666665</v>
      </c>
    </row>
    <row r="6799" spans="1:12">
      <c r="A6799" t="s">
        <v>6822</v>
      </c>
      <c r="B6799" s="2">
        <v>42448</v>
      </c>
      <c r="C6799">
        <v>5</v>
      </c>
      <c r="D6799" t="s">
        <v>4</v>
      </c>
      <c r="E6799" t="s">
        <v>8168</v>
      </c>
      <c r="F6799" t="s">
        <v>8027</v>
      </c>
      <c r="G6799">
        <v>14</v>
      </c>
      <c r="H6799">
        <v>2</v>
      </c>
      <c r="I6799">
        <v>1</v>
      </c>
      <c r="J6799" s="1">
        <v>579.17777777777781</v>
      </c>
      <c r="K6799" s="1">
        <f>Sales_Data[[#This Row],[Order Quantity]]*Sales_Data[[#This Row],[Unit Price]]</f>
        <v>579.17777777777781</v>
      </c>
      <c r="L6799" s="1">
        <v>364.88200000000001</v>
      </c>
    </row>
    <row r="6800" spans="1:12">
      <c r="A6800" t="s">
        <v>6823</v>
      </c>
      <c r="B6800" s="2">
        <v>42448</v>
      </c>
      <c r="C6800">
        <v>3</v>
      </c>
      <c r="D6800" t="s">
        <v>4</v>
      </c>
      <c r="E6800" t="s">
        <v>8168</v>
      </c>
      <c r="F6800" t="s">
        <v>8027</v>
      </c>
      <c r="G6800">
        <v>7</v>
      </c>
      <c r="H6800">
        <v>1</v>
      </c>
      <c r="I6800">
        <v>3</v>
      </c>
      <c r="J6800" s="1">
        <v>128.78888888888889</v>
      </c>
      <c r="K6800" s="1">
        <f>Sales_Data[[#This Row],[Order Quantity]]*Sales_Data[[#This Row],[Unit Price]]</f>
        <v>386.36666666666667</v>
      </c>
      <c r="L6800" s="1">
        <v>55.379222222222232</v>
      </c>
    </row>
    <row r="6801" spans="1:12">
      <c r="A6801" t="s">
        <v>6824</v>
      </c>
      <c r="B6801" s="2">
        <v>42448</v>
      </c>
      <c r="C6801">
        <v>13</v>
      </c>
      <c r="D6801" t="s">
        <v>4</v>
      </c>
      <c r="E6801" t="s">
        <v>8168</v>
      </c>
      <c r="F6801" t="s">
        <v>8026</v>
      </c>
      <c r="G6801">
        <v>38</v>
      </c>
      <c r="H6801">
        <v>6</v>
      </c>
      <c r="I6801">
        <v>7</v>
      </c>
      <c r="J6801" s="1">
        <v>98.266666666666666</v>
      </c>
      <c r="K6801" s="1">
        <f>Sales_Data[[#This Row],[Order Quantity]]*Sales_Data[[#This Row],[Unit Price]]</f>
        <v>687.86666666666667</v>
      </c>
      <c r="L6801" s="1">
        <v>68.786666666666662</v>
      </c>
    </row>
    <row r="6802" spans="1:12">
      <c r="A6802" t="s">
        <v>6825</v>
      </c>
      <c r="B6802" s="2">
        <v>42449</v>
      </c>
      <c r="C6802">
        <v>4</v>
      </c>
      <c r="D6802" t="s">
        <v>2</v>
      </c>
      <c r="E6802" t="s">
        <v>8168</v>
      </c>
      <c r="F6802" t="s">
        <v>8027</v>
      </c>
      <c r="G6802">
        <v>10</v>
      </c>
      <c r="H6802">
        <v>2</v>
      </c>
      <c r="I6802">
        <v>3</v>
      </c>
      <c r="J6802" s="1">
        <v>360.31111111111113</v>
      </c>
      <c r="K6802" s="1">
        <f>Sales_Data[[#This Row],[Order Quantity]]*Sales_Data[[#This Row],[Unit Price]]</f>
        <v>1080.9333333333334</v>
      </c>
      <c r="L6802" s="1">
        <v>158.53688888888891</v>
      </c>
    </row>
    <row r="6803" spans="1:12">
      <c r="A6803" t="s">
        <v>6826</v>
      </c>
      <c r="B6803" s="2">
        <v>42449</v>
      </c>
      <c r="C6803">
        <v>3</v>
      </c>
      <c r="D6803" t="s">
        <v>4</v>
      </c>
      <c r="E6803" t="s">
        <v>8168</v>
      </c>
      <c r="F6803" t="s">
        <v>8027</v>
      </c>
      <c r="G6803">
        <v>7</v>
      </c>
      <c r="H6803">
        <v>1</v>
      </c>
      <c r="I6803">
        <v>3</v>
      </c>
      <c r="J6803" s="1">
        <v>111.66666666666667</v>
      </c>
      <c r="K6803" s="1">
        <f>Sales_Data[[#This Row],[Order Quantity]]*Sales_Data[[#This Row],[Unit Price]]</f>
        <v>335</v>
      </c>
      <c r="L6803" s="1">
        <v>65.883333333333326</v>
      </c>
    </row>
    <row r="6804" spans="1:12">
      <c r="A6804" t="s">
        <v>6827</v>
      </c>
      <c r="B6804" s="2">
        <v>42449</v>
      </c>
      <c r="C6804">
        <v>20</v>
      </c>
      <c r="D6804" t="s">
        <v>4</v>
      </c>
      <c r="E6804" t="s">
        <v>8168</v>
      </c>
      <c r="F6804" t="s">
        <v>8028</v>
      </c>
      <c r="G6804">
        <v>56</v>
      </c>
      <c r="H6804">
        <v>8</v>
      </c>
      <c r="I6804">
        <v>4</v>
      </c>
      <c r="J6804" s="1">
        <v>101.98888888888888</v>
      </c>
      <c r="K6804" s="1">
        <f>Sales_Data[[#This Row],[Order Quantity]]*Sales_Data[[#This Row],[Unit Price]]</f>
        <v>407.95555555555552</v>
      </c>
      <c r="L6804" s="1">
        <v>82.611000000000004</v>
      </c>
    </row>
    <row r="6805" spans="1:12">
      <c r="A6805" t="s">
        <v>6828</v>
      </c>
      <c r="B6805" s="2">
        <v>42449</v>
      </c>
      <c r="C6805">
        <v>18</v>
      </c>
      <c r="D6805" t="s">
        <v>4</v>
      </c>
      <c r="E6805" t="s">
        <v>8168</v>
      </c>
      <c r="F6805" t="s">
        <v>8025</v>
      </c>
      <c r="G6805">
        <v>51</v>
      </c>
      <c r="H6805">
        <v>7</v>
      </c>
      <c r="I6805">
        <v>8</v>
      </c>
      <c r="J6805" s="1">
        <v>608.95555555555563</v>
      </c>
      <c r="K6805" s="1">
        <f>Sales_Data[[#This Row],[Order Quantity]]*Sales_Data[[#This Row],[Unit Price]]</f>
        <v>4871.6444444444451</v>
      </c>
      <c r="L6805" s="1">
        <v>456.71666666666675</v>
      </c>
    </row>
    <row r="6806" spans="1:12">
      <c r="A6806" t="s">
        <v>6829</v>
      </c>
      <c r="B6806" s="2">
        <v>42449</v>
      </c>
      <c r="C6806">
        <v>11</v>
      </c>
      <c r="D6806" t="s">
        <v>2</v>
      </c>
      <c r="E6806" t="s">
        <v>8168</v>
      </c>
      <c r="F6806" t="s">
        <v>8026</v>
      </c>
      <c r="G6806">
        <v>30</v>
      </c>
      <c r="H6806">
        <v>5</v>
      </c>
      <c r="I6806">
        <v>3</v>
      </c>
      <c r="J6806" s="1">
        <v>221.84444444444446</v>
      </c>
      <c r="K6806" s="1">
        <f>Sales_Data[[#This Row],[Order Quantity]]*Sales_Data[[#This Row],[Unit Price]]</f>
        <v>665.53333333333342</v>
      </c>
      <c r="L6806" s="1">
        <v>104.2668888888889</v>
      </c>
    </row>
    <row r="6807" spans="1:12">
      <c r="A6807" t="s">
        <v>6830</v>
      </c>
      <c r="B6807" s="2">
        <v>42450</v>
      </c>
      <c r="C6807">
        <v>9</v>
      </c>
      <c r="D6807" t="s">
        <v>4</v>
      </c>
      <c r="E6807" t="s">
        <v>8168</v>
      </c>
      <c r="F6807" t="s">
        <v>8027</v>
      </c>
      <c r="G6807">
        <v>24</v>
      </c>
      <c r="H6807">
        <v>4</v>
      </c>
      <c r="I6807">
        <v>9</v>
      </c>
      <c r="J6807" s="1">
        <v>572.47777777777776</v>
      </c>
      <c r="K6807" s="1">
        <f>Sales_Data[[#This Row],[Order Quantity]]*Sales_Data[[#This Row],[Unit Price]]</f>
        <v>5152.3</v>
      </c>
      <c r="L6807" s="1">
        <v>280.51411111111111</v>
      </c>
    </row>
    <row r="6808" spans="1:12">
      <c r="A6808" t="s">
        <v>6831</v>
      </c>
      <c r="B6808" s="2">
        <v>42450</v>
      </c>
      <c r="C6808">
        <v>9</v>
      </c>
      <c r="D6808" t="s">
        <v>2</v>
      </c>
      <c r="E6808" t="s">
        <v>8168</v>
      </c>
      <c r="F6808" t="s">
        <v>8027</v>
      </c>
      <c r="G6808">
        <v>26</v>
      </c>
      <c r="H6808">
        <v>4</v>
      </c>
      <c r="I6808">
        <v>8</v>
      </c>
      <c r="J6808" s="1">
        <v>94.544444444444437</v>
      </c>
      <c r="K6808" s="1">
        <f>Sales_Data[[#This Row],[Order Quantity]]*Sales_Data[[#This Row],[Unit Price]]</f>
        <v>756.3555555555555</v>
      </c>
      <c r="L6808" s="1">
        <v>79.417333333333332</v>
      </c>
    </row>
    <row r="6809" spans="1:12">
      <c r="A6809" t="s">
        <v>6832</v>
      </c>
      <c r="B6809" s="2">
        <v>42450</v>
      </c>
      <c r="C6809">
        <v>12</v>
      </c>
      <c r="D6809" t="s">
        <v>2</v>
      </c>
      <c r="E6809" t="s">
        <v>8168</v>
      </c>
      <c r="F6809" t="s">
        <v>8026</v>
      </c>
      <c r="G6809">
        <v>34</v>
      </c>
      <c r="H6809">
        <v>5</v>
      </c>
      <c r="I6809">
        <v>6</v>
      </c>
      <c r="J6809" s="1">
        <v>276.18888888888893</v>
      </c>
      <c r="K6809" s="1">
        <f>Sales_Data[[#This Row],[Order Quantity]]*Sales_Data[[#This Row],[Unit Price]]</f>
        <v>1657.1333333333337</v>
      </c>
      <c r="L6809" s="1">
        <v>190.57033333333334</v>
      </c>
    </row>
    <row r="6810" spans="1:12">
      <c r="A6810" t="s">
        <v>6833</v>
      </c>
      <c r="B6810" s="2">
        <v>42451</v>
      </c>
      <c r="C6810">
        <v>3</v>
      </c>
      <c r="D6810" t="s">
        <v>4</v>
      </c>
      <c r="E6810" t="s">
        <v>8168</v>
      </c>
      <c r="F6810" t="s">
        <v>8027</v>
      </c>
      <c r="G6810">
        <v>8</v>
      </c>
      <c r="H6810">
        <v>2</v>
      </c>
      <c r="I6810">
        <v>4</v>
      </c>
      <c r="J6810" s="1">
        <v>18.611111111111111</v>
      </c>
      <c r="K6810" s="1">
        <f>Sales_Data[[#This Row],[Order Quantity]]*Sales_Data[[#This Row],[Unit Price]]</f>
        <v>74.444444444444443</v>
      </c>
      <c r="L6810" s="1">
        <v>12.469444444444445</v>
      </c>
    </row>
    <row r="6811" spans="1:12">
      <c r="A6811" t="s">
        <v>6834</v>
      </c>
      <c r="B6811" s="2">
        <v>42451</v>
      </c>
      <c r="C6811">
        <v>11</v>
      </c>
      <c r="D6811" t="s">
        <v>4</v>
      </c>
      <c r="E6811" t="s">
        <v>8168</v>
      </c>
      <c r="F6811" t="s">
        <v>8026</v>
      </c>
      <c r="G6811">
        <v>30</v>
      </c>
      <c r="H6811">
        <v>5</v>
      </c>
      <c r="I6811">
        <v>6</v>
      </c>
      <c r="J6811" s="1">
        <v>111.66666666666667</v>
      </c>
      <c r="K6811" s="1">
        <f>Sales_Data[[#This Row],[Order Quantity]]*Sales_Data[[#This Row],[Unit Price]]</f>
        <v>670</v>
      </c>
      <c r="L6811" s="1">
        <v>91.566666666666663</v>
      </c>
    </row>
    <row r="6812" spans="1:12">
      <c r="A6812" t="s">
        <v>6835</v>
      </c>
      <c r="B6812" s="2">
        <v>42451</v>
      </c>
      <c r="C6812">
        <v>9</v>
      </c>
      <c r="D6812" t="s">
        <v>2</v>
      </c>
      <c r="E6812" t="s">
        <v>8168</v>
      </c>
      <c r="F6812" t="s">
        <v>8027</v>
      </c>
      <c r="G6812">
        <v>24</v>
      </c>
      <c r="H6812">
        <v>4</v>
      </c>
      <c r="I6812">
        <v>9</v>
      </c>
      <c r="J6812" s="1">
        <v>433.26666666666665</v>
      </c>
      <c r="K6812" s="1">
        <f>Sales_Data[[#This Row],[Order Quantity]]*Sales_Data[[#This Row],[Unit Price]]</f>
        <v>3899.3999999999996</v>
      </c>
      <c r="L6812" s="1">
        <v>346.6133333333334</v>
      </c>
    </row>
    <row r="6813" spans="1:12">
      <c r="A6813" t="s">
        <v>6836</v>
      </c>
      <c r="B6813" s="2">
        <v>42451</v>
      </c>
      <c r="C6813">
        <v>2</v>
      </c>
      <c r="D6813" t="s">
        <v>2</v>
      </c>
      <c r="E6813" t="s">
        <v>8168</v>
      </c>
      <c r="F6813" t="s">
        <v>8027</v>
      </c>
      <c r="G6813">
        <v>4</v>
      </c>
      <c r="H6813">
        <v>1</v>
      </c>
      <c r="I6813">
        <v>4</v>
      </c>
      <c r="J6813" s="1">
        <v>444.43333333333334</v>
      </c>
      <c r="K6813" s="1">
        <f>Sales_Data[[#This Row],[Order Quantity]]*Sales_Data[[#This Row],[Unit Price]]</f>
        <v>1777.7333333333333</v>
      </c>
      <c r="L6813" s="1">
        <v>373.32400000000001</v>
      </c>
    </row>
    <row r="6814" spans="1:12">
      <c r="A6814" t="s">
        <v>6837</v>
      </c>
      <c r="B6814" s="2">
        <v>42452</v>
      </c>
      <c r="C6814">
        <v>16</v>
      </c>
      <c r="D6814" t="s">
        <v>2</v>
      </c>
      <c r="E6814" t="s">
        <v>8168</v>
      </c>
      <c r="F6814" t="s">
        <v>8025</v>
      </c>
      <c r="G6814">
        <v>45</v>
      </c>
      <c r="H6814">
        <v>7</v>
      </c>
      <c r="I6814">
        <v>7</v>
      </c>
      <c r="J6814" s="1">
        <v>207.7</v>
      </c>
      <c r="K6814" s="1">
        <f>Sales_Data[[#This Row],[Order Quantity]]*Sales_Data[[#This Row],[Unit Price]]</f>
        <v>1453.8999999999999</v>
      </c>
      <c r="L6814" s="1">
        <v>141.23599999999999</v>
      </c>
    </row>
    <row r="6815" spans="1:12">
      <c r="A6815" t="s">
        <v>6838</v>
      </c>
      <c r="B6815" s="2">
        <v>42452</v>
      </c>
      <c r="C6815">
        <v>12</v>
      </c>
      <c r="D6815" t="s">
        <v>2</v>
      </c>
      <c r="E6815" t="s">
        <v>8168</v>
      </c>
      <c r="F6815" t="s">
        <v>8026</v>
      </c>
      <c r="G6815">
        <v>35</v>
      </c>
      <c r="H6815">
        <v>5</v>
      </c>
      <c r="I6815">
        <v>1</v>
      </c>
      <c r="J6815" s="1">
        <v>615.65555555555557</v>
      </c>
      <c r="K6815" s="1">
        <f>Sales_Data[[#This Row],[Order Quantity]]*Sales_Data[[#This Row],[Unit Price]]</f>
        <v>615.65555555555557</v>
      </c>
      <c r="L6815" s="1">
        <v>270.88844444444447</v>
      </c>
    </row>
    <row r="6816" spans="1:12">
      <c r="A6816" t="s">
        <v>6839</v>
      </c>
      <c r="B6816" s="2">
        <v>42452</v>
      </c>
      <c r="C6816">
        <v>9</v>
      </c>
      <c r="D6816" t="s">
        <v>2</v>
      </c>
      <c r="E6816" t="s">
        <v>8168</v>
      </c>
      <c r="F6816" t="s">
        <v>8027</v>
      </c>
      <c r="G6816">
        <v>26</v>
      </c>
      <c r="H6816">
        <v>4</v>
      </c>
      <c r="I6816">
        <v>3</v>
      </c>
      <c r="J6816" s="1">
        <v>22.333333333333332</v>
      </c>
      <c r="K6816" s="1">
        <f>Sales_Data[[#This Row],[Order Quantity]]*Sales_Data[[#This Row],[Unit Price]]</f>
        <v>67</v>
      </c>
      <c r="L6816" s="1">
        <v>17.643333333333334</v>
      </c>
    </row>
    <row r="6817" spans="1:12">
      <c r="A6817" t="s">
        <v>6840</v>
      </c>
      <c r="B6817" s="2">
        <v>42453</v>
      </c>
      <c r="C6817">
        <v>8</v>
      </c>
      <c r="D6817" t="s">
        <v>3</v>
      </c>
      <c r="E6817" t="s">
        <v>8168</v>
      </c>
      <c r="F6817" t="s">
        <v>8027</v>
      </c>
      <c r="G6817">
        <v>23</v>
      </c>
      <c r="H6817">
        <v>4</v>
      </c>
      <c r="I6817">
        <v>8</v>
      </c>
      <c r="J6817" s="1">
        <v>343.18888888888893</v>
      </c>
      <c r="K6817" s="1">
        <f>Sales_Data[[#This Row],[Order Quantity]]*Sales_Data[[#This Row],[Unit Price]]</f>
        <v>2745.5111111111114</v>
      </c>
      <c r="L6817" s="1">
        <v>247.096</v>
      </c>
    </row>
    <row r="6818" spans="1:12">
      <c r="A6818" t="s">
        <v>6841</v>
      </c>
      <c r="B6818" s="2">
        <v>42453</v>
      </c>
      <c r="C6818">
        <v>15</v>
      </c>
      <c r="D6818" t="s">
        <v>4</v>
      </c>
      <c r="E6818" t="s">
        <v>8168</v>
      </c>
      <c r="F6818" t="s">
        <v>8025</v>
      </c>
      <c r="G6818">
        <v>44</v>
      </c>
      <c r="H6818">
        <v>6</v>
      </c>
      <c r="I6818">
        <v>9</v>
      </c>
      <c r="J6818" s="1">
        <v>111.66666666666667</v>
      </c>
      <c r="K6818" s="1">
        <f>Sales_Data[[#This Row],[Order Quantity]]*Sales_Data[[#This Row],[Unit Price]]</f>
        <v>1005</v>
      </c>
      <c r="L6818" s="1">
        <v>80.400000000000006</v>
      </c>
    </row>
    <row r="6819" spans="1:12">
      <c r="A6819" t="s">
        <v>6842</v>
      </c>
      <c r="B6819" s="2">
        <v>42453</v>
      </c>
      <c r="C6819">
        <v>20</v>
      </c>
      <c r="D6819" t="s">
        <v>4</v>
      </c>
      <c r="E6819" t="s">
        <v>8168</v>
      </c>
      <c r="F6819" t="s">
        <v>8028</v>
      </c>
      <c r="G6819">
        <v>56</v>
      </c>
      <c r="H6819">
        <v>8</v>
      </c>
      <c r="I6819">
        <v>9</v>
      </c>
      <c r="J6819" s="1">
        <v>186.85555555555555</v>
      </c>
      <c r="K6819" s="1">
        <f>Sales_Data[[#This Row],[Order Quantity]]*Sales_Data[[#This Row],[Unit Price]]</f>
        <v>1681.7</v>
      </c>
      <c r="L6819" s="1">
        <v>102.77055555555556</v>
      </c>
    </row>
    <row r="6820" spans="1:12">
      <c r="A6820" t="s">
        <v>6843</v>
      </c>
      <c r="B6820" s="2">
        <v>42454</v>
      </c>
      <c r="C6820">
        <v>14</v>
      </c>
      <c r="D6820" t="s">
        <v>4</v>
      </c>
      <c r="E6820" t="s">
        <v>8168</v>
      </c>
      <c r="F6820" t="s">
        <v>8026</v>
      </c>
      <c r="G6820">
        <v>39</v>
      </c>
      <c r="H6820">
        <v>6</v>
      </c>
      <c r="I6820">
        <v>8</v>
      </c>
      <c r="J6820" s="1">
        <v>110.92222222222223</v>
      </c>
      <c r="K6820" s="1">
        <f>Sales_Data[[#This Row],[Order Quantity]]*Sales_Data[[#This Row],[Unit Price]]</f>
        <v>887.37777777777785</v>
      </c>
      <c r="L6820" s="1">
        <v>93.174666666666667</v>
      </c>
    </row>
    <row r="6821" spans="1:12">
      <c r="A6821" t="s">
        <v>6844</v>
      </c>
      <c r="B6821" s="2">
        <v>42454</v>
      </c>
      <c r="C6821">
        <v>20</v>
      </c>
      <c r="D6821" t="s">
        <v>4</v>
      </c>
      <c r="E6821" t="s">
        <v>8168</v>
      </c>
      <c r="F6821" t="s">
        <v>8028</v>
      </c>
      <c r="G6821">
        <v>56</v>
      </c>
      <c r="H6821">
        <v>8</v>
      </c>
      <c r="I6821">
        <v>1</v>
      </c>
      <c r="J6821" s="1">
        <v>113.15555555555555</v>
      </c>
      <c r="K6821" s="1">
        <f>Sales_Data[[#This Row],[Order Quantity]]*Sales_Data[[#This Row],[Unit Price]]</f>
        <v>113.15555555555555</v>
      </c>
      <c r="L6821" s="1">
        <v>54.314666666666668</v>
      </c>
    </row>
    <row r="6822" spans="1:12">
      <c r="A6822" t="s">
        <v>6845</v>
      </c>
      <c r="B6822" s="2">
        <v>42454</v>
      </c>
      <c r="C6822">
        <v>10</v>
      </c>
      <c r="D6822" t="s">
        <v>4</v>
      </c>
      <c r="E6822" t="s">
        <v>8168</v>
      </c>
      <c r="F6822" t="s">
        <v>8026</v>
      </c>
      <c r="G6822">
        <v>28</v>
      </c>
      <c r="H6822">
        <v>4</v>
      </c>
      <c r="I6822">
        <v>3</v>
      </c>
      <c r="J6822" s="1">
        <v>25.311111111111114</v>
      </c>
      <c r="K6822" s="1">
        <f>Sales_Data[[#This Row],[Order Quantity]]*Sales_Data[[#This Row],[Unit Price]]</f>
        <v>75.933333333333337</v>
      </c>
      <c r="L6822" s="1">
        <v>10.630666666666666</v>
      </c>
    </row>
    <row r="6823" spans="1:12">
      <c r="A6823" t="s">
        <v>6846</v>
      </c>
      <c r="B6823" s="2">
        <v>42454</v>
      </c>
      <c r="C6823">
        <v>14</v>
      </c>
      <c r="D6823" t="s">
        <v>4</v>
      </c>
      <c r="E6823" t="s">
        <v>8168</v>
      </c>
      <c r="F6823" t="s">
        <v>8026</v>
      </c>
      <c r="G6823">
        <v>41</v>
      </c>
      <c r="H6823">
        <v>6</v>
      </c>
      <c r="I6823">
        <v>4</v>
      </c>
      <c r="J6823" s="1">
        <v>29.033333333333335</v>
      </c>
      <c r="K6823" s="1">
        <f>Sales_Data[[#This Row],[Order Quantity]]*Sales_Data[[#This Row],[Unit Price]]</f>
        <v>116.13333333333334</v>
      </c>
      <c r="L6823" s="1">
        <v>12.484333333333334</v>
      </c>
    </row>
    <row r="6824" spans="1:12">
      <c r="A6824" t="s">
        <v>6847</v>
      </c>
      <c r="B6824" s="2">
        <v>42455</v>
      </c>
      <c r="C6824">
        <v>18</v>
      </c>
      <c r="D6824" t="s">
        <v>4</v>
      </c>
      <c r="E6824" t="s">
        <v>8168</v>
      </c>
      <c r="F6824" t="s">
        <v>8025</v>
      </c>
      <c r="G6824">
        <v>52</v>
      </c>
      <c r="H6824">
        <v>8</v>
      </c>
      <c r="I6824">
        <v>9</v>
      </c>
      <c r="J6824" s="1">
        <v>431.77777777777777</v>
      </c>
      <c r="K6824" s="1">
        <f>Sales_Data[[#This Row],[Order Quantity]]*Sales_Data[[#This Row],[Unit Price]]</f>
        <v>3886</v>
      </c>
      <c r="L6824" s="1">
        <v>297.92666666666662</v>
      </c>
    </row>
    <row r="6825" spans="1:12">
      <c r="A6825" t="s">
        <v>6848</v>
      </c>
      <c r="B6825" s="2">
        <v>42455</v>
      </c>
      <c r="C6825">
        <v>5</v>
      </c>
      <c r="D6825" t="s">
        <v>2</v>
      </c>
      <c r="E6825" t="s">
        <v>8168</v>
      </c>
      <c r="F6825" t="s">
        <v>8027</v>
      </c>
      <c r="G6825">
        <v>13</v>
      </c>
      <c r="H6825">
        <v>2</v>
      </c>
      <c r="I6825">
        <v>6</v>
      </c>
      <c r="J6825" s="1">
        <v>644.68888888888887</v>
      </c>
      <c r="K6825" s="1">
        <f>Sales_Data[[#This Row],[Order Quantity]]*Sales_Data[[#This Row],[Unit Price]]</f>
        <v>3868.1333333333332</v>
      </c>
      <c r="L6825" s="1">
        <v>464.17599999999999</v>
      </c>
    </row>
    <row r="6826" spans="1:12">
      <c r="A6826" t="s">
        <v>6849</v>
      </c>
      <c r="B6826" s="2">
        <v>42455</v>
      </c>
      <c r="C6826">
        <v>3</v>
      </c>
      <c r="D6826" t="s">
        <v>2</v>
      </c>
      <c r="E6826" t="s">
        <v>8168</v>
      </c>
      <c r="F6826" t="s">
        <v>8027</v>
      </c>
      <c r="G6826">
        <v>9</v>
      </c>
      <c r="H6826">
        <v>2</v>
      </c>
      <c r="I6826">
        <v>6</v>
      </c>
      <c r="J6826" s="1">
        <v>142.1888888888889</v>
      </c>
      <c r="K6826" s="1">
        <f>Sales_Data[[#This Row],[Order Quantity]]*Sales_Data[[#This Row],[Unit Price]]</f>
        <v>853.13333333333344</v>
      </c>
      <c r="L6826" s="1">
        <v>69.672555555555562</v>
      </c>
    </row>
    <row r="6827" spans="1:12">
      <c r="A6827" t="s">
        <v>6850</v>
      </c>
      <c r="B6827" s="2">
        <v>42455</v>
      </c>
      <c r="C6827">
        <v>12</v>
      </c>
      <c r="D6827" t="s">
        <v>4</v>
      </c>
      <c r="E6827" t="s">
        <v>8168</v>
      </c>
      <c r="F6827" t="s">
        <v>8026</v>
      </c>
      <c r="G6827">
        <v>34</v>
      </c>
      <c r="H6827">
        <v>5</v>
      </c>
      <c r="I6827">
        <v>4</v>
      </c>
      <c r="J6827" s="1">
        <v>259.06666666666666</v>
      </c>
      <c r="K6827" s="1">
        <f>Sales_Data[[#This Row],[Order Quantity]]*Sales_Data[[#This Row],[Unit Price]]</f>
        <v>1036.2666666666667</v>
      </c>
      <c r="L6827" s="1">
        <v>191.70933333333335</v>
      </c>
    </row>
    <row r="6828" spans="1:12">
      <c r="A6828" t="s">
        <v>6851</v>
      </c>
      <c r="B6828" s="2">
        <v>42455</v>
      </c>
      <c r="C6828">
        <v>18</v>
      </c>
      <c r="D6828" t="s">
        <v>4</v>
      </c>
      <c r="E6828" t="s">
        <v>8168</v>
      </c>
      <c r="F6828" t="s">
        <v>8025</v>
      </c>
      <c r="G6828">
        <v>50</v>
      </c>
      <c r="H6828">
        <v>7</v>
      </c>
      <c r="I6828">
        <v>8</v>
      </c>
      <c r="J6828" s="1">
        <v>566.52222222222224</v>
      </c>
      <c r="K6828" s="1">
        <f>Sales_Data[[#This Row],[Order Quantity]]*Sales_Data[[#This Row],[Unit Price]]</f>
        <v>4532.1777777777779</v>
      </c>
      <c r="L6828" s="1">
        <v>339.9133333333333</v>
      </c>
    </row>
    <row r="6829" spans="1:12">
      <c r="A6829" t="s">
        <v>6852</v>
      </c>
      <c r="B6829" s="2">
        <v>42455</v>
      </c>
      <c r="C6829">
        <v>15</v>
      </c>
      <c r="D6829" t="s">
        <v>4</v>
      </c>
      <c r="E6829" t="s">
        <v>8168</v>
      </c>
      <c r="F6829" t="s">
        <v>8025</v>
      </c>
      <c r="G6829">
        <v>43</v>
      </c>
      <c r="H6829">
        <v>6</v>
      </c>
      <c r="I6829">
        <v>2</v>
      </c>
      <c r="J6829" s="1">
        <v>297.77777777777777</v>
      </c>
      <c r="K6829" s="1">
        <f>Sales_Data[[#This Row],[Order Quantity]]*Sales_Data[[#This Row],[Unit Price]]</f>
        <v>595.55555555555554</v>
      </c>
      <c r="L6829" s="1">
        <v>131.02222222222224</v>
      </c>
    </row>
    <row r="6830" spans="1:12">
      <c r="A6830" t="s">
        <v>6853</v>
      </c>
      <c r="B6830" s="2">
        <v>42455</v>
      </c>
      <c r="C6830">
        <v>14</v>
      </c>
      <c r="D6830" t="s">
        <v>4</v>
      </c>
      <c r="E6830" t="s">
        <v>8168</v>
      </c>
      <c r="F6830" t="s">
        <v>8026</v>
      </c>
      <c r="G6830">
        <v>38</v>
      </c>
      <c r="H6830">
        <v>6</v>
      </c>
      <c r="I6830">
        <v>3</v>
      </c>
      <c r="J6830" s="1">
        <v>296.28888888888889</v>
      </c>
      <c r="K6830" s="1">
        <f>Sales_Data[[#This Row],[Order Quantity]]*Sales_Data[[#This Row],[Unit Price]]</f>
        <v>888.86666666666667</v>
      </c>
      <c r="L6830" s="1">
        <v>248.88266666666667</v>
      </c>
    </row>
    <row r="6831" spans="1:12">
      <c r="A6831" t="s">
        <v>6854</v>
      </c>
      <c r="B6831" s="2">
        <v>42456</v>
      </c>
      <c r="C6831">
        <v>4</v>
      </c>
      <c r="D6831" t="s">
        <v>2</v>
      </c>
      <c r="E6831" t="s">
        <v>8168</v>
      </c>
      <c r="F6831" t="s">
        <v>8027</v>
      </c>
      <c r="G6831">
        <v>12</v>
      </c>
      <c r="H6831">
        <v>2</v>
      </c>
      <c r="I6831">
        <v>7</v>
      </c>
      <c r="J6831" s="1">
        <v>288.10000000000002</v>
      </c>
      <c r="K6831" s="1">
        <f>Sales_Data[[#This Row],[Order Quantity]]*Sales_Data[[#This Row],[Unit Price]]</f>
        <v>2016.7000000000003</v>
      </c>
      <c r="L6831" s="1">
        <v>121.00200000000001</v>
      </c>
    </row>
    <row r="6832" spans="1:12">
      <c r="A6832" t="s">
        <v>6855</v>
      </c>
      <c r="B6832" s="2">
        <v>42456</v>
      </c>
      <c r="C6832">
        <v>18</v>
      </c>
      <c r="D6832" t="s">
        <v>4</v>
      </c>
      <c r="E6832" t="s">
        <v>8168</v>
      </c>
      <c r="F6832" t="s">
        <v>8025</v>
      </c>
      <c r="G6832">
        <v>51</v>
      </c>
      <c r="H6832">
        <v>7</v>
      </c>
      <c r="I6832">
        <v>6</v>
      </c>
      <c r="J6832" s="1">
        <v>119.85555555555555</v>
      </c>
      <c r="K6832" s="1">
        <f>Sales_Data[[#This Row],[Order Quantity]]*Sales_Data[[#This Row],[Unit Price]]</f>
        <v>719.13333333333333</v>
      </c>
      <c r="L6832" s="1">
        <v>52.736444444444452</v>
      </c>
    </row>
    <row r="6833" spans="1:12">
      <c r="A6833" t="s">
        <v>6856</v>
      </c>
      <c r="B6833" s="2">
        <v>42456</v>
      </c>
      <c r="C6833">
        <v>8</v>
      </c>
      <c r="D6833" t="s">
        <v>4</v>
      </c>
      <c r="E6833" t="s">
        <v>8168</v>
      </c>
      <c r="F6833" t="s">
        <v>8027</v>
      </c>
      <c r="G6833">
        <v>24</v>
      </c>
      <c r="H6833">
        <v>4</v>
      </c>
      <c r="I6833">
        <v>4</v>
      </c>
      <c r="J6833" s="1">
        <v>667.02222222222224</v>
      </c>
      <c r="K6833" s="1">
        <f>Sales_Data[[#This Row],[Order Quantity]]*Sales_Data[[#This Row],[Unit Price]]</f>
        <v>2668.088888888889</v>
      </c>
      <c r="L6833" s="1">
        <v>480.25600000000003</v>
      </c>
    </row>
    <row r="6834" spans="1:12">
      <c r="A6834" t="s">
        <v>6857</v>
      </c>
      <c r="B6834" s="2">
        <v>42456</v>
      </c>
      <c r="C6834">
        <v>17</v>
      </c>
      <c r="D6834" t="s">
        <v>3</v>
      </c>
      <c r="E6834" t="s">
        <v>8168</v>
      </c>
      <c r="F6834" t="s">
        <v>8025</v>
      </c>
      <c r="G6834">
        <v>49</v>
      </c>
      <c r="H6834">
        <v>7</v>
      </c>
      <c r="I6834">
        <v>6</v>
      </c>
      <c r="J6834" s="1">
        <v>273.21111111111111</v>
      </c>
      <c r="K6834" s="1">
        <f>Sales_Data[[#This Row],[Order Quantity]]*Sales_Data[[#This Row],[Unit Price]]</f>
        <v>1639.2666666666667</v>
      </c>
      <c r="L6834" s="1">
        <v>169.3908888888889</v>
      </c>
    </row>
    <row r="6835" spans="1:12">
      <c r="A6835" t="s">
        <v>6858</v>
      </c>
      <c r="B6835" s="2">
        <v>42456</v>
      </c>
      <c r="C6835">
        <v>7</v>
      </c>
      <c r="D6835" t="s">
        <v>2</v>
      </c>
      <c r="E6835" t="s">
        <v>8168</v>
      </c>
      <c r="F6835" t="s">
        <v>8027</v>
      </c>
      <c r="G6835">
        <v>20</v>
      </c>
      <c r="H6835">
        <v>3</v>
      </c>
      <c r="I6835">
        <v>9</v>
      </c>
      <c r="J6835" s="1">
        <v>426.56666666666666</v>
      </c>
      <c r="K6835" s="1">
        <f>Sales_Data[[#This Row],[Order Quantity]]*Sales_Data[[#This Row],[Unit Price]]</f>
        <v>3839.1</v>
      </c>
      <c r="L6835" s="1">
        <v>268.73699999999997</v>
      </c>
    </row>
    <row r="6836" spans="1:12">
      <c r="A6836" t="s">
        <v>6859</v>
      </c>
      <c r="B6836" s="2">
        <v>42456</v>
      </c>
      <c r="C6836">
        <v>12</v>
      </c>
      <c r="D6836" t="s">
        <v>4</v>
      </c>
      <c r="E6836" t="s">
        <v>8168</v>
      </c>
      <c r="F6836" t="s">
        <v>8026</v>
      </c>
      <c r="G6836">
        <v>35</v>
      </c>
      <c r="H6836">
        <v>5</v>
      </c>
      <c r="I6836">
        <v>1</v>
      </c>
      <c r="J6836" s="1">
        <v>721.36666666666667</v>
      </c>
      <c r="K6836" s="1">
        <f>Sales_Data[[#This Row],[Order Quantity]]*Sales_Data[[#This Row],[Unit Price]]</f>
        <v>721.36666666666667</v>
      </c>
      <c r="L6836" s="1">
        <v>541.02500000000009</v>
      </c>
    </row>
    <row r="6837" spans="1:12">
      <c r="A6837" t="s">
        <v>6860</v>
      </c>
      <c r="B6837" s="2">
        <v>42456</v>
      </c>
      <c r="C6837">
        <v>20</v>
      </c>
      <c r="D6837" t="s">
        <v>4</v>
      </c>
      <c r="E6837" t="s">
        <v>8168</v>
      </c>
      <c r="F6837" t="s">
        <v>8028</v>
      </c>
      <c r="G6837">
        <v>58</v>
      </c>
      <c r="H6837">
        <v>8</v>
      </c>
      <c r="I6837">
        <v>6</v>
      </c>
      <c r="J6837" s="1">
        <v>434.75555555555559</v>
      </c>
      <c r="K6837" s="1">
        <f>Sales_Data[[#This Row],[Order Quantity]]*Sales_Data[[#This Row],[Unit Price]]</f>
        <v>2608.5333333333338</v>
      </c>
      <c r="L6837" s="1">
        <v>313.024</v>
      </c>
    </row>
    <row r="6838" spans="1:12">
      <c r="A6838" t="s">
        <v>6861</v>
      </c>
      <c r="B6838" s="2">
        <v>42456</v>
      </c>
      <c r="C6838">
        <v>19</v>
      </c>
      <c r="D6838" t="s">
        <v>3</v>
      </c>
      <c r="E6838" t="s">
        <v>8168</v>
      </c>
      <c r="F6838" t="s">
        <v>8028</v>
      </c>
      <c r="G6838">
        <v>54</v>
      </c>
      <c r="H6838">
        <v>8</v>
      </c>
      <c r="I6838">
        <v>3</v>
      </c>
      <c r="J6838" s="1">
        <v>120.60000000000001</v>
      </c>
      <c r="K6838" s="1">
        <f>Sales_Data[[#This Row],[Order Quantity]]*Sales_Data[[#This Row],[Unit Price]]</f>
        <v>361.8</v>
      </c>
      <c r="L6838" s="1">
        <v>88.038000000000011</v>
      </c>
    </row>
    <row r="6839" spans="1:12">
      <c r="A6839" t="s">
        <v>6862</v>
      </c>
      <c r="B6839" s="2">
        <v>42457</v>
      </c>
      <c r="C6839">
        <v>13</v>
      </c>
      <c r="D6839" t="s">
        <v>4</v>
      </c>
      <c r="E6839" t="s">
        <v>8168</v>
      </c>
      <c r="F6839" t="s">
        <v>8026</v>
      </c>
      <c r="G6839">
        <v>38</v>
      </c>
      <c r="H6839">
        <v>6</v>
      </c>
      <c r="I6839">
        <v>6</v>
      </c>
      <c r="J6839" s="1">
        <v>366.26666666666665</v>
      </c>
      <c r="K6839" s="1">
        <f>Sales_Data[[#This Row],[Order Quantity]]*Sales_Data[[#This Row],[Unit Price]]</f>
        <v>2197.6</v>
      </c>
      <c r="L6839" s="1">
        <v>212.43466666666666</v>
      </c>
    </row>
    <row r="6840" spans="1:12">
      <c r="A6840" t="s">
        <v>6863</v>
      </c>
      <c r="B6840" s="2">
        <v>42457</v>
      </c>
      <c r="C6840">
        <v>4</v>
      </c>
      <c r="D6840" t="s">
        <v>4</v>
      </c>
      <c r="E6840" t="s">
        <v>8168</v>
      </c>
      <c r="F6840" t="s">
        <v>8027</v>
      </c>
      <c r="G6840">
        <v>11</v>
      </c>
      <c r="H6840">
        <v>2</v>
      </c>
      <c r="I6840">
        <v>6</v>
      </c>
      <c r="J6840" s="1">
        <v>629.05555555555554</v>
      </c>
      <c r="K6840" s="1">
        <f>Sales_Data[[#This Row],[Order Quantity]]*Sales_Data[[#This Row],[Unit Price]]</f>
        <v>3774.333333333333</v>
      </c>
      <c r="L6840" s="1">
        <v>402.59555555555556</v>
      </c>
    </row>
    <row r="6841" spans="1:12">
      <c r="A6841" t="s">
        <v>6864</v>
      </c>
      <c r="B6841" s="2">
        <v>42457</v>
      </c>
      <c r="C6841">
        <v>20</v>
      </c>
      <c r="D6841" t="s">
        <v>4</v>
      </c>
      <c r="E6841" t="s">
        <v>8168</v>
      </c>
      <c r="F6841" t="s">
        <v>8028</v>
      </c>
      <c r="G6841">
        <v>56</v>
      </c>
      <c r="H6841">
        <v>8</v>
      </c>
      <c r="I6841">
        <v>4</v>
      </c>
      <c r="J6841" s="1">
        <v>107.2</v>
      </c>
      <c r="K6841" s="1">
        <f>Sales_Data[[#This Row],[Order Quantity]]*Sales_Data[[#This Row],[Unit Price]]</f>
        <v>428.8</v>
      </c>
      <c r="L6841" s="1">
        <v>61.104000000000006</v>
      </c>
    </row>
    <row r="6842" spans="1:12">
      <c r="A6842" t="s">
        <v>6865</v>
      </c>
      <c r="B6842" s="2">
        <v>42458</v>
      </c>
      <c r="C6842">
        <v>5</v>
      </c>
      <c r="D6842" t="s">
        <v>4</v>
      </c>
      <c r="E6842" t="s">
        <v>8168</v>
      </c>
      <c r="F6842" t="s">
        <v>8027</v>
      </c>
      <c r="G6842">
        <v>14</v>
      </c>
      <c r="H6842">
        <v>2</v>
      </c>
      <c r="I6842">
        <v>8</v>
      </c>
      <c r="J6842" s="1">
        <v>292.56666666666666</v>
      </c>
      <c r="K6842" s="1">
        <f>Sales_Data[[#This Row],[Order Quantity]]*Sales_Data[[#This Row],[Unit Price]]</f>
        <v>2340.5333333333333</v>
      </c>
      <c r="L6842" s="1">
        <v>119.95233333333333</v>
      </c>
    </row>
    <row r="6843" spans="1:12">
      <c r="A6843" t="s">
        <v>6866</v>
      </c>
      <c r="B6843" s="2">
        <v>42458</v>
      </c>
      <c r="C6843">
        <v>11</v>
      </c>
      <c r="D6843" t="s">
        <v>4</v>
      </c>
      <c r="E6843" t="s">
        <v>8168</v>
      </c>
      <c r="F6843" t="s">
        <v>8026</v>
      </c>
      <c r="G6843">
        <v>30</v>
      </c>
      <c r="H6843">
        <v>5</v>
      </c>
      <c r="I6843">
        <v>3</v>
      </c>
      <c r="J6843" s="1">
        <v>96.033333333333346</v>
      </c>
      <c r="K6843" s="1">
        <f>Sales_Data[[#This Row],[Order Quantity]]*Sales_Data[[#This Row],[Unit Price]]</f>
        <v>288.10000000000002</v>
      </c>
      <c r="L6843" s="1">
        <v>70.104333333333344</v>
      </c>
    </row>
    <row r="6844" spans="1:12">
      <c r="A6844" t="s">
        <v>6867</v>
      </c>
      <c r="B6844" s="2">
        <v>42458</v>
      </c>
      <c r="C6844">
        <v>11</v>
      </c>
      <c r="D6844" t="s">
        <v>4</v>
      </c>
      <c r="E6844" t="s">
        <v>8168</v>
      </c>
      <c r="F6844" t="s">
        <v>8026</v>
      </c>
      <c r="G6844">
        <v>31</v>
      </c>
      <c r="H6844">
        <v>5</v>
      </c>
      <c r="I6844">
        <v>8</v>
      </c>
      <c r="J6844" s="1">
        <v>259.06666666666666</v>
      </c>
      <c r="K6844" s="1">
        <f>Sales_Data[[#This Row],[Order Quantity]]*Sales_Data[[#This Row],[Unit Price]]</f>
        <v>2072.5333333333333</v>
      </c>
      <c r="L6844" s="1">
        <v>121.76133333333331</v>
      </c>
    </row>
    <row r="6845" spans="1:12">
      <c r="A6845" t="s">
        <v>6868</v>
      </c>
      <c r="B6845" s="2">
        <v>42458</v>
      </c>
      <c r="C6845">
        <v>7</v>
      </c>
      <c r="D6845" t="s">
        <v>2</v>
      </c>
      <c r="E6845" t="s">
        <v>8168</v>
      </c>
      <c r="F6845" t="s">
        <v>8027</v>
      </c>
      <c r="G6845">
        <v>20</v>
      </c>
      <c r="H6845">
        <v>3</v>
      </c>
      <c r="I6845">
        <v>9</v>
      </c>
      <c r="J6845" s="1">
        <v>93.800000000000011</v>
      </c>
      <c r="K6845" s="1">
        <f>Sales_Data[[#This Row],[Order Quantity]]*Sales_Data[[#This Row],[Unit Price]]</f>
        <v>844.2</v>
      </c>
      <c r="L6845" s="1">
        <v>78.792000000000002</v>
      </c>
    </row>
    <row r="6846" spans="1:12">
      <c r="A6846" t="s">
        <v>6869</v>
      </c>
      <c r="B6846" s="2">
        <v>42458</v>
      </c>
      <c r="C6846">
        <v>2</v>
      </c>
      <c r="D6846" t="s">
        <v>2</v>
      </c>
      <c r="E6846" t="s">
        <v>8168</v>
      </c>
      <c r="F6846" t="s">
        <v>8027</v>
      </c>
      <c r="G6846">
        <v>6</v>
      </c>
      <c r="H6846">
        <v>1</v>
      </c>
      <c r="I6846">
        <v>6</v>
      </c>
      <c r="J6846" s="1">
        <v>443.68888888888893</v>
      </c>
      <c r="K6846" s="1">
        <f>Sales_Data[[#This Row],[Order Quantity]]*Sales_Data[[#This Row],[Unit Price]]</f>
        <v>2662.1333333333337</v>
      </c>
      <c r="L6846" s="1">
        <v>186.34933333333333</v>
      </c>
    </row>
    <row r="6847" spans="1:12">
      <c r="A6847" t="s">
        <v>6870</v>
      </c>
      <c r="B6847" s="2">
        <v>42458</v>
      </c>
      <c r="C6847">
        <v>4</v>
      </c>
      <c r="D6847" t="s">
        <v>4</v>
      </c>
      <c r="E6847" t="s">
        <v>8168</v>
      </c>
      <c r="F6847" t="s">
        <v>8027</v>
      </c>
      <c r="G6847">
        <v>12</v>
      </c>
      <c r="H6847">
        <v>2</v>
      </c>
      <c r="I6847">
        <v>4</v>
      </c>
      <c r="J6847" s="1">
        <v>29.777777777777779</v>
      </c>
      <c r="K6847" s="1">
        <f>Sales_Data[[#This Row],[Order Quantity]]*Sales_Data[[#This Row],[Unit Price]]</f>
        <v>119.11111111111111</v>
      </c>
      <c r="L6847" s="1">
        <v>19.653333333333332</v>
      </c>
    </row>
    <row r="6848" spans="1:12">
      <c r="A6848" t="s">
        <v>6871</v>
      </c>
      <c r="B6848" s="2">
        <v>42458</v>
      </c>
      <c r="C6848">
        <v>19</v>
      </c>
      <c r="D6848" t="s">
        <v>4</v>
      </c>
      <c r="E6848" t="s">
        <v>8168</v>
      </c>
      <c r="F6848" t="s">
        <v>8028</v>
      </c>
      <c r="G6848">
        <v>53</v>
      </c>
      <c r="H6848">
        <v>8</v>
      </c>
      <c r="I6848">
        <v>7</v>
      </c>
      <c r="J6848" s="1">
        <v>672.97777777777776</v>
      </c>
      <c r="K6848" s="1">
        <f>Sales_Data[[#This Row],[Order Quantity]]*Sales_Data[[#This Row],[Unit Price]]</f>
        <v>4710.844444444444</v>
      </c>
      <c r="L6848" s="1">
        <v>316.29955555555557</v>
      </c>
    </row>
    <row r="6849" spans="1:12">
      <c r="A6849" t="s">
        <v>6872</v>
      </c>
      <c r="B6849" s="2">
        <v>42458</v>
      </c>
      <c r="C6849">
        <v>3</v>
      </c>
      <c r="D6849" t="s">
        <v>4</v>
      </c>
      <c r="E6849" t="s">
        <v>8168</v>
      </c>
      <c r="F6849" t="s">
        <v>8027</v>
      </c>
      <c r="G6849">
        <v>7</v>
      </c>
      <c r="H6849">
        <v>1</v>
      </c>
      <c r="I6849">
        <v>8</v>
      </c>
      <c r="J6849" s="1">
        <v>215.88888888888889</v>
      </c>
      <c r="K6849" s="1">
        <f>Sales_Data[[#This Row],[Order Quantity]]*Sales_Data[[#This Row],[Unit Price]]</f>
        <v>1727.1111111111111</v>
      </c>
      <c r="L6849" s="1">
        <v>140.32777777777778</v>
      </c>
    </row>
    <row r="6850" spans="1:12">
      <c r="A6850" t="s">
        <v>6873</v>
      </c>
      <c r="B6850" s="2">
        <v>42458</v>
      </c>
      <c r="C6850">
        <v>3</v>
      </c>
      <c r="D6850" t="s">
        <v>2</v>
      </c>
      <c r="E6850" t="s">
        <v>8168</v>
      </c>
      <c r="F6850" t="s">
        <v>8027</v>
      </c>
      <c r="G6850">
        <v>7</v>
      </c>
      <c r="H6850">
        <v>1</v>
      </c>
      <c r="I6850">
        <v>7</v>
      </c>
      <c r="J6850" s="1">
        <v>132.51111111111112</v>
      </c>
      <c r="K6850" s="1">
        <f>Sales_Data[[#This Row],[Order Quantity]]*Sales_Data[[#This Row],[Unit Price]]</f>
        <v>927.57777777777778</v>
      </c>
      <c r="L6850" s="1">
        <v>106.0088888888889</v>
      </c>
    </row>
    <row r="6851" spans="1:12">
      <c r="A6851" t="s">
        <v>6874</v>
      </c>
      <c r="B6851" s="2">
        <v>42458</v>
      </c>
      <c r="C6851">
        <v>5</v>
      </c>
      <c r="D6851" t="s">
        <v>2</v>
      </c>
      <c r="E6851" t="s">
        <v>8168</v>
      </c>
      <c r="F6851" t="s">
        <v>8027</v>
      </c>
      <c r="G6851">
        <v>13</v>
      </c>
      <c r="H6851">
        <v>2</v>
      </c>
      <c r="I6851">
        <v>4</v>
      </c>
      <c r="J6851" s="1">
        <v>282.14444444444445</v>
      </c>
      <c r="K6851" s="1">
        <f>Sales_Data[[#This Row],[Order Quantity]]*Sales_Data[[#This Row],[Unit Price]]</f>
        <v>1128.5777777777778</v>
      </c>
      <c r="L6851" s="1">
        <v>208.78688888888891</v>
      </c>
    </row>
    <row r="6852" spans="1:12">
      <c r="A6852" t="s">
        <v>6875</v>
      </c>
      <c r="B6852" s="2">
        <v>42459</v>
      </c>
      <c r="C6852">
        <v>17</v>
      </c>
      <c r="D6852" t="s">
        <v>2</v>
      </c>
      <c r="E6852" t="s">
        <v>8168</v>
      </c>
      <c r="F6852" t="s">
        <v>8025</v>
      </c>
      <c r="G6852">
        <v>47</v>
      </c>
      <c r="H6852">
        <v>7</v>
      </c>
      <c r="I6852">
        <v>9</v>
      </c>
      <c r="J6852" s="1">
        <v>198.02222222222224</v>
      </c>
      <c r="K6852" s="1">
        <f>Sales_Data[[#This Row],[Order Quantity]]*Sales_Data[[#This Row],[Unit Price]]</f>
        <v>1782.2000000000003</v>
      </c>
      <c r="L6852" s="1">
        <v>79.208888888888907</v>
      </c>
    </row>
    <row r="6853" spans="1:12">
      <c r="A6853" t="s">
        <v>6876</v>
      </c>
      <c r="B6853" s="2">
        <v>42459</v>
      </c>
      <c r="C6853">
        <v>15</v>
      </c>
      <c r="D6853" t="s">
        <v>3</v>
      </c>
      <c r="E6853" t="s">
        <v>8168</v>
      </c>
      <c r="F6853" t="s">
        <v>8025</v>
      </c>
      <c r="G6853">
        <v>44</v>
      </c>
      <c r="H6853">
        <v>6</v>
      </c>
      <c r="I6853">
        <v>4</v>
      </c>
      <c r="J6853" s="1">
        <v>125.8111111111111</v>
      </c>
      <c r="K6853" s="1">
        <f>Sales_Data[[#This Row],[Order Quantity]]*Sales_Data[[#This Row],[Unit Price]]</f>
        <v>503.24444444444441</v>
      </c>
      <c r="L6853" s="1">
        <v>62.905555555555551</v>
      </c>
    </row>
    <row r="6854" spans="1:12">
      <c r="A6854" t="s">
        <v>6877</v>
      </c>
      <c r="B6854" s="2">
        <v>42459</v>
      </c>
      <c r="C6854">
        <v>12</v>
      </c>
      <c r="D6854" t="s">
        <v>2</v>
      </c>
      <c r="E6854" t="s">
        <v>8168</v>
      </c>
      <c r="F6854" t="s">
        <v>8026</v>
      </c>
      <c r="G6854">
        <v>34</v>
      </c>
      <c r="H6854">
        <v>5</v>
      </c>
      <c r="I6854">
        <v>3</v>
      </c>
      <c r="J6854" s="1">
        <v>111.66666666666667</v>
      </c>
      <c r="K6854" s="1">
        <f>Sales_Data[[#This Row],[Order Quantity]]*Sales_Data[[#This Row],[Unit Price]]</f>
        <v>335</v>
      </c>
      <c r="L6854" s="1">
        <v>65.883333333333326</v>
      </c>
    </row>
    <row r="6855" spans="1:12">
      <c r="A6855" t="s">
        <v>6878</v>
      </c>
      <c r="B6855" s="2">
        <v>42459</v>
      </c>
      <c r="C6855">
        <v>1</v>
      </c>
      <c r="D6855" t="s">
        <v>2</v>
      </c>
      <c r="E6855" t="s">
        <v>8168</v>
      </c>
      <c r="F6855" t="s">
        <v>8027</v>
      </c>
      <c r="G6855">
        <v>3</v>
      </c>
      <c r="H6855">
        <v>1</v>
      </c>
      <c r="I6855">
        <v>4</v>
      </c>
      <c r="J6855" s="1">
        <v>108.6888888888889</v>
      </c>
      <c r="K6855" s="1">
        <f>Sales_Data[[#This Row],[Order Quantity]]*Sales_Data[[#This Row],[Unit Price]]</f>
        <v>434.75555555555559</v>
      </c>
      <c r="L6855" s="1">
        <v>68.474000000000004</v>
      </c>
    </row>
    <row r="6856" spans="1:12">
      <c r="A6856" t="s">
        <v>6879</v>
      </c>
      <c r="B6856" s="2">
        <v>42460</v>
      </c>
      <c r="C6856">
        <v>19</v>
      </c>
      <c r="D6856" t="s">
        <v>4</v>
      </c>
      <c r="E6856" t="s">
        <v>8168</v>
      </c>
      <c r="F6856" t="s">
        <v>8028</v>
      </c>
      <c r="G6856">
        <v>54</v>
      </c>
      <c r="H6856">
        <v>8</v>
      </c>
      <c r="I6856">
        <v>5</v>
      </c>
      <c r="J6856" s="1">
        <v>716.90000000000009</v>
      </c>
      <c r="K6856" s="1">
        <f>Sales_Data[[#This Row],[Order Quantity]]*Sales_Data[[#This Row],[Unit Price]]</f>
        <v>3584.5000000000005</v>
      </c>
      <c r="L6856" s="1">
        <v>508.99900000000002</v>
      </c>
    </row>
    <row r="6857" spans="1:12">
      <c r="A6857" t="s">
        <v>6880</v>
      </c>
      <c r="B6857" s="2">
        <v>42460</v>
      </c>
      <c r="C6857">
        <v>17</v>
      </c>
      <c r="D6857" t="s">
        <v>2</v>
      </c>
      <c r="E6857" t="s">
        <v>8168</v>
      </c>
      <c r="F6857" t="s">
        <v>8025</v>
      </c>
      <c r="G6857">
        <v>49</v>
      </c>
      <c r="H6857">
        <v>7</v>
      </c>
      <c r="I6857">
        <v>1</v>
      </c>
      <c r="J6857" s="1">
        <v>215.88888888888889</v>
      </c>
      <c r="K6857" s="1">
        <f>Sales_Data[[#This Row],[Order Quantity]]*Sales_Data[[#This Row],[Unit Price]]</f>
        <v>215.88888888888889</v>
      </c>
      <c r="L6857" s="1">
        <v>151.12222222222221</v>
      </c>
    </row>
    <row r="6858" spans="1:12">
      <c r="A6858" t="s">
        <v>6881</v>
      </c>
      <c r="B6858" s="2">
        <v>42460</v>
      </c>
      <c r="C6858">
        <v>4</v>
      </c>
      <c r="D6858" t="s">
        <v>4</v>
      </c>
      <c r="E6858" t="s">
        <v>8168</v>
      </c>
      <c r="F6858" t="s">
        <v>8027</v>
      </c>
      <c r="G6858">
        <v>11</v>
      </c>
      <c r="H6858">
        <v>2</v>
      </c>
      <c r="I6858">
        <v>7</v>
      </c>
      <c r="J6858" s="1">
        <v>113.90000000000002</v>
      </c>
      <c r="K6858" s="1">
        <f>Sales_Data[[#This Row],[Order Quantity]]*Sales_Data[[#This Row],[Unit Price]]</f>
        <v>797.30000000000018</v>
      </c>
      <c r="L6858" s="1">
        <v>51.25500000000001</v>
      </c>
    </row>
    <row r="6859" spans="1:12">
      <c r="A6859" t="s">
        <v>6882</v>
      </c>
      <c r="B6859" s="2">
        <v>42461</v>
      </c>
      <c r="C6859">
        <v>19</v>
      </c>
      <c r="D6859" t="s">
        <v>4</v>
      </c>
      <c r="E6859" t="s">
        <v>8168</v>
      </c>
      <c r="F6859" t="s">
        <v>8028</v>
      </c>
      <c r="G6859">
        <v>53</v>
      </c>
      <c r="H6859">
        <v>8</v>
      </c>
      <c r="I6859">
        <v>9</v>
      </c>
      <c r="J6859" s="1">
        <v>647.66666666666663</v>
      </c>
      <c r="K6859" s="1">
        <f>Sales_Data[[#This Row],[Order Quantity]]*Sales_Data[[#This Row],[Unit Price]]</f>
        <v>5829</v>
      </c>
      <c r="L6859" s="1">
        <v>466.32</v>
      </c>
    </row>
    <row r="6860" spans="1:12">
      <c r="A6860" t="s">
        <v>6883</v>
      </c>
      <c r="B6860" s="2">
        <v>42461</v>
      </c>
      <c r="C6860">
        <v>13</v>
      </c>
      <c r="D6860" t="s">
        <v>2</v>
      </c>
      <c r="E6860" t="s">
        <v>8168</v>
      </c>
      <c r="F6860" t="s">
        <v>8026</v>
      </c>
      <c r="G6860">
        <v>36</v>
      </c>
      <c r="H6860">
        <v>5</v>
      </c>
      <c r="I6860">
        <v>3</v>
      </c>
      <c r="J6860" s="1">
        <v>119.11111111111111</v>
      </c>
      <c r="K6860" s="1">
        <f>Sales_Data[[#This Row],[Order Quantity]]*Sales_Data[[#This Row],[Unit Price]]</f>
        <v>357.33333333333337</v>
      </c>
      <c r="L6860" s="1">
        <v>69.084444444444443</v>
      </c>
    </row>
    <row r="6861" spans="1:12">
      <c r="A6861" t="s">
        <v>6884</v>
      </c>
      <c r="B6861" s="2">
        <v>42461</v>
      </c>
      <c r="C6861">
        <v>5</v>
      </c>
      <c r="D6861" t="s">
        <v>4</v>
      </c>
      <c r="E6861" t="s">
        <v>8168</v>
      </c>
      <c r="F6861" t="s">
        <v>8027</v>
      </c>
      <c r="G6861">
        <v>13</v>
      </c>
      <c r="H6861">
        <v>2</v>
      </c>
      <c r="I6861">
        <v>9</v>
      </c>
      <c r="J6861" s="1">
        <v>265.76666666666665</v>
      </c>
      <c r="K6861" s="1">
        <f>Sales_Data[[#This Row],[Order Quantity]]*Sales_Data[[#This Row],[Unit Price]]</f>
        <v>2391.8999999999996</v>
      </c>
      <c r="L6861" s="1">
        <v>188.69433333333333</v>
      </c>
    </row>
    <row r="6862" spans="1:12">
      <c r="A6862" t="s">
        <v>6885</v>
      </c>
      <c r="B6862" s="2">
        <v>42461</v>
      </c>
      <c r="C6862">
        <v>19</v>
      </c>
      <c r="D6862" t="s">
        <v>4</v>
      </c>
      <c r="E6862" t="s">
        <v>8168</v>
      </c>
      <c r="F6862" t="s">
        <v>8028</v>
      </c>
      <c r="G6862">
        <v>55</v>
      </c>
      <c r="H6862">
        <v>8</v>
      </c>
      <c r="I6862">
        <v>5</v>
      </c>
      <c r="J6862" s="1">
        <v>402.74444444444447</v>
      </c>
      <c r="K6862" s="1">
        <f>Sales_Data[[#This Row],[Order Quantity]]*Sales_Data[[#This Row],[Unit Price]]</f>
        <v>2013.7222222222224</v>
      </c>
      <c r="L6862" s="1">
        <v>294.00344444444443</v>
      </c>
    </row>
    <row r="6863" spans="1:12">
      <c r="A6863" t="s">
        <v>6886</v>
      </c>
      <c r="B6863" s="2">
        <v>42461</v>
      </c>
      <c r="C6863">
        <v>1</v>
      </c>
      <c r="D6863" t="s">
        <v>2</v>
      </c>
      <c r="E6863" t="s">
        <v>8168</v>
      </c>
      <c r="F6863" t="s">
        <v>8027</v>
      </c>
      <c r="G6863">
        <v>1</v>
      </c>
      <c r="H6863">
        <v>1</v>
      </c>
      <c r="I6863">
        <v>5</v>
      </c>
      <c r="J6863" s="1">
        <v>302.24444444444447</v>
      </c>
      <c r="K6863" s="1">
        <f>Sales_Data[[#This Row],[Order Quantity]]*Sales_Data[[#This Row],[Unit Price]]</f>
        <v>1511.2222222222224</v>
      </c>
      <c r="L6863" s="1">
        <v>139.03244444444445</v>
      </c>
    </row>
    <row r="6864" spans="1:12">
      <c r="A6864" t="s">
        <v>6887</v>
      </c>
      <c r="B6864" s="2">
        <v>42461</v>
      </c>
      <c r="C6864">
        <v>7</v>
      </c>
      <c r="D6864" t="s">
        <v>4</v>
      </c>
      <c r="E6864" t="s">
        <v>8168</v>
      </c>
      <c r="F6864" t="s">
        <v>8027</v>
      </c>
      <c r="G6864">
        <v>20</v>
      </c>
      <c r="H6864">
        <v>3</v>
      </c>
      <c r="I6864">
        <v>6</v>
      </c>
      <c r="J6864" s="1">
        <v>710.94444444444446</v>
      </c>
      <c r="K6864" s="1">
        <f>Sales_Data[[#This Row],[Order Quantity]]*Sales_Data[[#This Row],[Unit Price]]</f>
        <v>4265.666666666667</v>
      </c>
      <c r="L6864" s="1">
        <v>511.88</v>
      </c>
    </row>
    <row r="6865" spans="1:12">
      <c r="A6865" t="s">
        <v>6888</v>
      </c>
      <c r="B6865" s="2">
        <v>42462</v>
      </c>
      <c r="C6865">
        <v>5</v>
      </c>
      <c r="D6865" t="s">
        <v>2</v>
      </c>
      <c r="E6865" t="s">
        <v>8168</v>
      </c>
      <c r="F6865" t="s">
        <v>8027</v>
      </c>
      <c r="G6865">
        <v>14</v>
      </c>
      <c r="H6865">
        <v>2</v>
      </c>
      <c r="I6865">
        <v>9</v>
      </c>
      <c r="J6865" s="1">
        <v>124.32222222222224</v>
      </c>
      <c r="K6865" s="1">
        <f>Sales_Data[[#This Row],[Order Quantity]]*Sales_Data[[#This Row],[Unit Price]]</f>
        <v>1118.9000000000001</v>
      </c>
      <c r="L6865" s="1">
        <v>67.134000000000015</v>
      </c>
    </row>
    <row r="6866" spans="1:12">
      <c r="A6866" t="s">
        <v>6889</v>
      </c>
      <c r="B6866" s="2">
        <v>42462</v>
      </c>
      <c r="C6866">
        <v>10</v>
      </c>
      <c r="D6866" t="s">
        <v>2</v>
      </c>
      <c r="E6866" t="s">
        <v>8168</v>
      </c>
      <c r="F6866" t="s">
        <v>8026</v>
      </c>
      <c r="G6866">
        <v>29</v>
      </c>
      <c r="H6866">
        <v>4</v>
      </c>
      <c r="I6866">
        <v>5</v>
      </c>
      <c r="J6866" s="1">
        <v>23.077777777777779</v>
      </c>
      <c r="K6866" s="1">
        <f>Sales_Data[[#This Row],[Order Quantity]]*Sales_Data[[#This Row],[Unit Price]]</f>
        <v>115.3888888888889</v>
      </c>
      <c r="L6866" s="1">
        <v>14.308222222222222</v>
      </c>
    </row>
    <row r="6867" spans="1:12">
      <c r="A6867" t="s">
        <v>6890</v>
      </c>
      <c r="B6867" s="2">
        <v>42462</v>
      </c>
      <c r="C6867">
        <v>17</v>
      </c>
      <c r="D6867" t="s">
        <v>4</v>
      </c>
      <c r="E6867" t="s">
        <v>8168</v>
      </c>
      <c r="F6867" t="s">
        <v>8025</v>
      </c>
      <c r="G6867">
        <v>49</v>
      </c>
      <c r="H6867">
        <v>7</v>
      </c>
      <c r="I6867">
        <v>3</v>
      </c>
      <c r="J6867" s="1">
        <v>113.90000000000002</v>
      </c>
      <c r="K6867" s="1">
        <f>Sales_Data[[#This Row],[Order Quantity]]*Sales_Data[[#This Row],[Unit Price]]</f>
        <v>341.70000000000005</v>
      </c>
      <c r="L6867" s="1">
        <v>46.699000000000005</v>
      </c>
    </row>
    <row r="6868" spans="1:12">
      <c r="A6868" t="s">
        <v>6891</v>
      </c>
      <c r="B6868" s="2">
        <v>42462</v>
      </c>
      <c r="C6868">
        <v>13</v>
      </c>
      <c r="D6868" t="s">
        <v>4</v>
      </c>
      <c r="E6868" t="s">
        <v>8168</v>
      </c>
      <c r="F6868" t="s">
        <v>8026</v>
      </c>
      <c r="G6868">
        <v>37</v>
      </c>
      <c r="H6868">
        <v>6</v>
      </c>
      <c r="I6868">
        <v>1</v>
      </c>
      <c r="J6868" s="1">
        <v>599.27777777777783</v>
      </c>
      <c r="K6868" s="1">
        <f>Sales_Data[[#This Row],[Order Quantity]]*Sales_Data[[#This Row],[Unit Price]]</f>
        <v>599.27777777777783</v>
      </c>
      <c r="L6868" s="1">
        <v>407.50888888888892</v>
      </c>
    </row>
    <row r="6869" spans="1:12">
      <c r="A6869" t="s">
        <v>6892</v>
      </c>
      <c r="B6869" s="2">
        <v>42462</v>
      </c>
      <c r="C6869">
        <v>4</v>
      </c>
      <c r="D6869" t="s">
        <v>2</v>
      </c>
      <c r="E6869" t="s">
        <v>8168</v>
      </c>
      <c r="F6869" t="s">
        <v>8027</v>
      </c>
      <c r="G6869">
        <v>12</v>
      </c>
      <c r="H6869">
        <v>2</v>
      </c>
      <c r="I6869">
        <v>3</v>
      </c>
      <c r="J6869" s="1">
        <v>444.43333333333334</v>
      </c>
      <c r="K6869" s="1">
        <f>Sales_Data[[#This Row],[Order Quantity]]*Sales_Data[[#This Row],[Unit Price]]</f>
        <v>1333.3</v>
      </c>
      <c r="L6869" s="1">
        <v>368.87966666666665</v>
      </c>
    </row>
    <row r="6870" spans="1:12">
      <c r="A6870" t="s">
        <v>6893</v>
      </c>
      <c r="B6870" s="2">
        <v>42462</v>
      </c>
      <c r="C6870">
        <v>9</v>
      </c>
      <c r="D6870" t="s">
        <v>2</v>
      </c>
      <c r="E6870" t="s">
        <v>8168</v>
      </c>
      <c r="F6870" t="s">
        <v>8027</v>
      </c>
      <c r="G6870">
        <v>25</v>
      </c>
      <c r="H6870">
        <v>4</v>
      </c>
      <c r="I6870">
        <v>1</v>
      </c>
      <c r="J6870" s="1">
        <v>270.23333333333335</v>
      </c>
      <c r="K6870" s="1">
        <f>Sales_Data[[#This Row],[Order Quantity]]*Sales_Data[[#This Row],[Unit Price]]</f>
        <v>270.23333333333335</v>
      </c>
      <c r="L6870" s="1">
        <v>183.75866666666667</v>
      </c>
    </row>
    <row r="6871" spans="1:12">
      <c r="A6871" t="s">
        <v>6894</v>
      </c>
      <c r="B6871" s="2">
        <v>42462</v>
      </c>
      <c r="C6871">
        <v>19</v>
      </c>
      <c r="D6871" t="s">
        <v>2</v>
      </c>
      <c r="E6871" t="s">
        <v>8168</v>
      </c>
      <c r="F6871" t="s">
        <v>8028</v>
      </c>
      <c r="G6871">
        <v>54</v>
      </c>
      <c r="H6871">
        <v>8</v>
      </c>
      <c r="I6871">
        <v>7</v>
      </c>
      <c r="J6871" s="1">
        <v>431.03333333333336</v>
      </c>
      <c r="K6871" s="1">
        <f>Sales_Data[[#This Row],[Order Quantity]]*Sales_Data[[#This Row],[Unit Price]]</f>
        <v>3017.2333333333336</v>
      </c>
      <c r="L6871" s="1">
        <v>357.75766666666664</v>
      </c>
    </row>
    <row r="6872" spans="1:12">
      <c r="A6872" t="s">
        <v>6895</v>
      </c>
      <c r="B6872" s="2">
        <v>42462</v>
      </c>
      <c r="C6872">
        <v>1</v>
      </c>
      <c r="D6872" t="s">
        <v>4</v>
      </c>
      <c r="E6872" t="s">
        <v>8168</v>
      </c>
      <c r="F6872" t="s">
        <v>8027</v>
      </c>
      <c r="G6872">
        <v>3</v>
      </c>
      <c r="H6872">
        <v>1</v>
      </c>
      <c r="I6872">
        <v>6</v>
      </c>
      <c r="J6872" s="1">
        <v>24.566666666666666</v>
      </c>
      <c r="K6872" s="1">
        <f>Sales_Data[[#This Row],[Order Quantity]]*Sales_Data[[#This Row],[Unit Price]]</f>
        <v>147.4</v>
      </c>
      <c r="L6872" s="1">
        <v>13.266</v>
      </c>
    </row>
    <row r="6873" spans="1:12">
      <c r="A6873" t="s">
        <v>6896</v>
      </c>
      <c r="B6873" s="2">
        <v>42463</v>
      </c>
      <c r="C6873">
        <v>4</v>
      </c>
      <c r="D6873" t="s">
        <v>4</v>
      </c>
      <c r="E6873" t="s">
        <v>8168</v>
      </c>
      <c r="F6873" t="s">
        <v>8027</v>
      </c>
      <c r="G6873">
        <v>11</v>
      </c>
      <c r="H6873">
        <v>2</v>
      </c>
      <c r="I6873">
        <v>8</v>
      </c>
      <c r="J6873" s="1">
        <v>110.92222222222223</v>
      </c>
      <c r="K6873" s="1">
        <f>Sales_Data[[#This Row],[Order Quantity]]*Sales_Data[[#This Row],[Unit Price]]</f>
        <v>887.37777777777785</v>
      </c>
      <c r="L6873" s="1">
        <v>83.191666666666663</v>
      </c>
    </row>
    <row r="6874" spans="1:12">
      <c r="A6874" t="s">
        <v>6897</v>
      </c>
      <c r="B6874" s="2">
        <v>42463</v>
      </c>
      <c r="C6874">
        <v>1</v>
      </c>
      <c r="D6874" t="s">
        <v>4</v>
      </c>
      <c r="E6874" t="s">
        <v>8168</v>
      </c>
      <c r="F6874" t="s">
        <v>8027</v>
      </c>
      <c r="G6874">
        <v>3</v>
      </c>
      <c r="H6874">
        <v>1</v>
      </c>
      <c r="I6874">
        <v>5</v>
      </c>
      <c r="J6874" s="1">
        <v>125.8111111111111</v>
      </c>
      <c r="K6874" s="1">
        <f>Sales_Data[[#This Row],[Order Quantity]]*Sales_Data[[#This Row],[Unit Price]]</f>
        <v>629.05555555555554</v>
      </c>
      <c r="L6874" s="1">
        <v>94.35833333333332</v>
      </c>
    </row>
    <row r="6875" spans="1:12">
      <c r="A6875" t="s">
        <v>6898</v>
      </c>
      <c r="B6875" s="2">
        <v>42463</v>
      </c>
      <c r="C6875">
        <v>13</v>
      </c>
      <c r="D6875" t="s">
        <v>4</v>
      </c>
      <c r="E6875" t="s">
        <v>8168</v>
      </c>
      <c r="F6875" t="s">
        <v>8026</v>
      </c>
      <c r="G6875">
        <v>37</v>
      </c>
      <c r="H6875">
        <v>5</v>
      </c>
      <c r="I6875">
        <v>3</v>
      </c>
      <c r="J6875" s="1">
        <v>22.333333333333332</v>
      </c>
      <c r="K6875" s="1">
        <f>Sales_Data[[#This Row],[Order Quantity]]*Sales_Data[[#This Row],[Unit Price]]</f>
        <v>67</v>
      </c>
      <c r="L6875" s="1">
        <v>17.643333333333334</v>
      </c>
    </row>
    <row r="6876" spans="1:12">
      <c r="A6876" t="s">
        <v>6899</v>
      </c>
      <c r="B6876" s="2">
        <v>42463</v>
      </c>
      <c r="C6876">
        <v>12</v>
      </c>
      <c r="D6876" t="s">
        <v>4</v>
      </c>
      <c r="E6876" t="s">
        <v>8168</v>
      </c>
      <c r="F6876" t="s">
        <v>8026</v>
      </c>
      <c r="G6876">
        <v>34</v>
      </c>
      <c r="H6876">
        <v>5</v>
      </c>
      <c r="I6876">
        <v>7</v>
      </c>
      <c r="J6876" s="1">
        <v>75.933333333333337</v>
      </c>
      <c r="K6876" s="1">
        <f>Sales_Data[[#This Row],[Order Quantity]]*Sales_Data[[#This Row],[Unit Price]]</f>
        <v>531.5333333333333</v>
      </c>
      <c r="L6876" s="1">
        <v>54.671999999999997</v>
      </c>
    </row>
    <row r="6877" spans="1:12">
      <c r="A6877" t="s">
        <v>6900</v>
      </c>
      <c r="B6877" s="2">
        <v>42464</v>
      </c>
      <c r="C6877">
        <v>1</v>
      </c>
      <c r="D6877" t="s">
        <v>4</v>
      </c>
      <c r="E6877" t="s">
        <v>8168</v>
      </c>
      <c r="F6877" t="s">
        <v>8027</v>
      </c>
      <c r="G6877">
        <v>3</v>
      </c>
      <c r="H6877">
        <v>1</v>
      </c>
      <c r="I6877">
        <v>8</v>
      </c>
      <c r="J6877" s="1">
        <v>588.11111111111109</v>
      </c>
      <c r="K6877" s="1">
        <f>Sales_Data[[#This Row],[Order Quantity]]*Sales_Data[[#This Row],[Unit Price]]</f>
        <v>4704.8888888888887</v>
      </c>
      <c r="L6877" s="1">
        <v>370.51</v>
      </c>
    </row>
    <row r="6878" spans="1:12">
      <c r="A6878" t="s">
        <v>6901</v>
      </c>
      <c r="B6878" s="2">
        <v>42464</v>
      </c>
      <c r="C6878">
        <v>7</v>
      </c>
      <c r="D6878" t="s">
        <v>2</v>
      </c>
      <c r="E6878" t="s">
        <v>8168</v>
      </c>
      <c r="F6878" t="s">
        <v>8027</v>
      </c>
      <c r="G6878">
        <v>20</v>
      </c>
      <c r="H6878">
        <v>3</v>
      </c>
      <c r="I6878">
        <v>9</v>
      </c>
      <c r="J6878" s="1">
        <v>18.611111111111111</v>
      </c>
      <c r="K6878" s="1">
        <f>Sales_Data[[#This Row],[Order Quantity]]*Sales_Data[[#This Row],[Unit Price]]</f>
        <v>167.5</v>
      </c>
      <c r="L6878" s="1">
        <v>8.18888888888889</v>
      </c>
    </row>
    <row r="6879" spans="1:12">
      <c r="A6879" t="s">
        <v>6902</v>
      </c>
      <c r="B6879" s="2">
        <v>42465</v>
      </c>
      <c r="C6879">
        <v>6</v>
      </c>
      <c r="D6879" t="s">
        <v>2</v>
      </c>
      <c r="E6879" t="s">
        <v>8168</v>
      </c>
      <c r="F6879" t="s">
        <v>8027</v>
      </c>
      <c r="G6879">
        <v>17</v>
      </c>
      <c r="H6879">
        <v>3</v>
      </c>
      <c r="I6879">
        <v>6</v>
      </c>
      <c r="J6879" s="1">
        <v>608.95555555555563</v>
      </c>
      <c r="K6879" s="1">
        <f>Sales_Data[[#This Row],[Order Quantity]]*Sales_Data[[#This Row],[Unit Price]]</f>
        <v>3653.7333333333336</v>
      </c>
      <c r="L6879" s="1">
        <v>365.37333333333333</v>
      </c>
    </row>
    <row r="6880" spans="1:12">
      <c r="A6880" t="s">
        <v>6903</v>
      </c>
      <c r="B6880" s="2">
        <v>42465</v>
      </c>
      <c r="C6880">
        <v>4</v>
      </c>
      <c r="D6880" t="s">
        <v>4</v>
      </c>
      <c r="E6880" t="s">
        <v>8168</v>
      </c>
      <c r="F6880" t="s">
        <v>8027</v>
      </c>
      <c r="G6880">
        <v>11</v>
      </c>
      <c r="H6880">
        <v>2</v>
      </c>
      <c r="I6880">
        <v>2</v>
      </c>
      <c r="J6880" s="1">
        <v>424.33333333333331</v>
      </c>
      <c r="K6880" s="1">
        <f>Sales_Data[[#This Row],[Order Quantity]]*Sales_Data[[#This Row],[Unit Price]]</f>
        <v>848.66666666666663</v>
      </c>
      <c r="L6880" s="1">
        <v>275.81666666666666</v>
      </c>
    </row>
    <row r="6881" spans="1:12">
      <c r="A6881" t="s">
        <v>6904</v>
      </c>
      <c r="B6881" s="2">
        <v>42466</v>
      </c>
      <c r="C6881">
        <v>14</v>
      </c>
      <c r="D6881" t="s">
        <v>4</v>
      </c>
      <c r="E6881" t="s">
        <v>8168</v>
      </c>
      <c r="F6881" t="s">
        <v>8026</v>
      </c>
      <c r="G6881">
        <v>41</v>
      </c>
      <c r="H6881">
        <v>6</v>
      </c>
      <c r="I6881">
        <v>6</v>
      </c>
      <c r="J6881" s="1">
        <v>668.51111111111118</v>
      </c>
      <c r="K6881" s="1">
        <f>Sales_Data[[#This Row],[Order Quantity]]*Sales_Data[[#This Row],[Unit Price]]</f>
        <v>4011.0666666666671</v>
      </c>
      <c r="L6881" s="1">
        <v>381.05133333333333</v>
      </c>
    </row>
    <row r="6882" spans="1:12">
      <c r="A6882" t="s">
        <v>6905</v>
      </c>
      <c r="B6882" s="2">
        <v>42466</v>
      </c>
      <c r="C6882">
        <v>4</v>
      </c>
      <c r="D6882" t="s">
        <v>2</v>
      </c>
      <c r="E6882" t="s">
        <v>8168</v>
      </c>
      <c r="F6882" t="s">
        <v>8027</v>
      </c>
      <c r="G6882">
        <v>10</v>
      </c>
      <c r="H6882">
        <v>2</v>
      </c>
      <c r="I6882">
        <v>8</v>
      </c>
      <c r="J6882" s="1">
        <v>113.90000000000002</v>
      </c>
      <c r="K6882" s="1">
        <f>Sales_Data[[#This Row],[Order Quantity]]*Sales_Data[[#This Row],[Unit Price]]</f>
        <v>911.20000000000016</v>
      </c>
      <c r="L6882" s="1">
        <v>60.367000000000012</v>
      </c>
    </row>
    <row r="6883" spans="1:12">
      <c r="A6883" t="s">
        <v>6906</v>
      </c>
      <c r="B6883" s="2">
        <v>42466</v>
      </c>
      <c r="C6883">
        <v>14</v>
      </c>
      <c r="D6883" t="s">
        <v>3</v>
      </c>
      <c r="E6883" t="s">
        <v>8168</v>
      </c>
      <c r="F6883" t="s">
        <v>8026</v>
      </c>
      <c r="G6883">
        <v>39</v>
      </c>
      <c r="H6883">
        <v>6</v>
      </c>
      <c r="I6883">
        <v>3</v>
      </c>
      <c r="J6883" s="1">
        <v>295.54444444444448</v>
      </c>
      <c r="K6883" s="1">
        <f>Sales_Data[[#This Row],[Order Quantity]]*Sales_Data[[#This Row],[Unit Price]]</f>
        <v>886.63333333333344</v>
      </c>
      <c r="L6883" s="1">
        <v>206.8811111111111</v>
      </c>
    </row>
    <row r="6884" spans="1:12">
      <c r="A6884" t="s">
        <v>6907</v>
      </c>
      <c r="B6884" s="2">
        <v>42467</v>
      </c>
      <c r="C6884">
        <v>14</v>
      </c>
      <c r="D6884" t="s">
        <v>4</v>
      </c>
      <c r="E6884" t="s">
        <v>8168</v>
      </c>
      <c r="F6884" t="s">
        <v>8026</v>
      </c>
      <c r="G6884">
        <v>39</v>
      </c>
      <c r="H6884">
        <v>6</v>
      </c>
      <c r="I6884">
        <v>9</v>
      </c>
      <c r="J6884" s="1">
        <v>432.52222222222224</v>
      </c>
      <c r="K6884" s="1">
        <f>Sales_Data[[#This Row],[Order Quantity]]*Sales_Data[[#This Row],[Unit Price]]</f>
        <v>3892.7000000000003</v>
      </c>
      <c r="L6884" s="1">
        <v>333.04211111111113</v>
      </c>
    </row>
    <row r="6885" spans="1:12">
      <c r="A6885" t="s">
        <v>6908</v>
      </c>
      <c r="B6885" s="2">
        <v>42467</v>
      </c>
      <c r="C6885">
        <v>13</v>
      </c>
      <c r="D6885" t="s">
        <v>3</v>
      </c>
      <c r="E6885" t="s">
        <v>8168</v>
      </c>
      <c r="F6885" t="s">
        <v>8026</v>
      </c>
      <c r="G6885">
        <v>36</v>
      </c>
      <c r="H6885">
        <v>5</v>
      </c>
      <c r="I6885">
        <v>5</v>
      </c>
      <c r="J6885" s="1">
        <v>101.24444444444445</v>
      </c>
      <c r="K6885" s="1">
        <f>Sales_Data[[#This Row],[Order Quantity]]*Sales_Data[[#This Row],[Unit Price]]</f>
        <v>506.22222222222229</v>
      </c>
      <c r="L6885" s="1">
        <v>52.647111111111116</v>
      </c>
    </row>
    <row r="6886" spans="1:12">
      <c r="A6886" t="s">
        <v>6909</v>
      </c>
      <c r="B6886" s="2">
        <v>42467</v>
      </c>
      <c r="C6886">
        <v>14</v>
      </c>
      <c r="D6886" t="s">
        <v>2</v>
      </c>
      <c r="E6886" t="s">
        <v>8168</v>
      </c>
      <c r="F6886" t="s">
        <v>8026</v>
      </c>
      <c r="G6886">
        <v>41</v>
      </c>
      <c r="H6886">
        <v>6</v>
      </c>
      <c r="I6886">
        <v>9</v>
      </c>
      <c r="J6886" s="1">
        <v>206.95555555555558</v>
      </c>
      <c r="K6886" s="1">
        <f>Sales_Data[[#This Row],[Order Quantity]]*Sales_Data[[#This Row],[Unit Price]]</f>
        <v>1862.6000000000001</v>
      </c>
      <c r="L6886" s="1">
        <v>82.782222222222231</v>
      </c>
    </row>
    <row r="6887" spans="1:12">
      <c r="A6887" t="s">
        <v>6910</v>
      </c>
      <c r="B6887" s="2">
        <v>42468</v>
      </c>
      <c r="C6887">
        <v>12</v>
      </c>
      <c r="D6887" t="s">
        <v>4</v>
      </c>
      <c r="E6887" t="s">
        <v>8168</v>
      </c>
      <c r="F6887" t="s">
        <v>8026</v>
      </c>
      <c r="G6887">
        <v>34</v>
      </c>
      <c r="H6887">
        <v>5</v>
      </c>
      <c r="I6887">
        <v>9</v>
      </c>
      <c r="J6887" s="1">
        <v>23.077777777777779</v>
      </c>
      <c r="K6887" s="1">
        <f>Sales_Data[[#This Row],[Order Quantity]]*Sales_Data[[#This Row],[Unit Price]]</f>
        <v>207.70000000000002</v>
      </c>
      <c r="L6887" s="1">
        <v>15.462111111111113</v>
      </c>
    </row>
    <row r="6888" spans="1:12">
      <c r="A6888" t="s">
        <v>6911</v>
      </c>
      <c r="B6888" s="2">
        <v>42468</v>
      </c>
      <c r="C6888">
        <v>14</v>
      </c>
      <c r="D6888" t="s">
        <v>4</v>
      </c>
      <c r="E6888" t="s">
        <v>8168</v>
      </c>
      <c r="F6888" t="s">
        <v>8026</v>
      </c>
      <c r="G6888">
        <v>40</v>
      </c>
      <c r="H6888">
        <v>6</v>
      </c>
      <c r="I6888">
        <v>9</v>
      </c>
      <c r="J6888" s="1">
        <v>218.86666666666667</v>
      </c>
      <c r="K6888" s="1">
        <f>Sales_Data[[#This Row],[Order Quantity]]*Sales_Data[[#This Row],[Unit Price]]</f>
        <v>1969.8000000000002</v>
      </c>
      <c r="L6888" s="1">
        <v>181.65933333333334</v>
      </c>
    </row>
    <row r="6889" spans="1:12">
      <c r="A6889" t="s">
        <v>6912</v>
      </c>
      <c r="B6889" s="2">
        <v>42468</v>
      </c>
      <c r="C6889">
        <v>12</v>
      </c>
      <c r="D6889" t="s">
        <v>4</v>
      </c>
      <c r="E6889" t="s">
        <v>8168</v>
      </c>
      <c r="F6889" t="s">
        <v>8026</v>
      </c>
      <c r="G6889">
        <v>33</v>
      </c>
      <c r="H6889">
        <v>5</v>
      </c>
      <c r="I6889">
        <v>4</v>
      </c>
      <c r="J6889" s="1">
        <v>104.96666666666667</v>
      </c>
      <c r="K6889" s="1">
        <f>Sales_Data[[#This Row],[Order Quantity]]*Sales_Data[[#This Row],[Unit Price]]</f>
        <v>419.86666666666667</v>
      </c>
      <c r="L6889" s="1">
        <v>51.433666666666667</v>
      </c>
    </row>
    <row r="6890" spans="1:12">
      <c r="A6890" t="s">
        <v>6913</v>
      </c>
      <c r="B6890" s="2">
        <v>42468</v>
      </c>
      <c r="C6890">
        <v>3</v>
      </c>
      <c r="D6890" t="s">
        <v>2</v>
      </c>
      <c r="E6890" t="s">
        <v>8168</v>
      </c>
      <c r="F6890" t="s">
        <v>8027</v>
      </c>
      <c r="G6890">
        <v>7</v>
      </c>
      <c r="H6890">
        <v>1</v>
      </c>
      <c r="I6890">
        <v>4</v>
      </c>
      <c r="J6890" s="1">
        <v>96.033333333333346</v>
      </c>
      <c r="K6890" s="1">
        <f>Sales_Data[[#This Row],[Order Quantity]]*Sales_Data[[#This Row],[Unit Price]]</f>
        <v>384.13333333333338</v>
      </c>
      <c r="L6890" s="1">
        <v>59.540666666666667</v>
      </c>
    </row>
    <row r="6891" spans="1:12">
      <c r="A6891" t="s">
        <v>6914</v>
      </c>
      <c r="B6891" s="2">
        <v>42468</v>
      </c>
      <c r="C6891">
        <v>15</v>
      </c>
      <c r="D6891" t="s">
        <v>3</v>
      </c>
      <c r="E6891" t="s">
        <v>8168</v>
      </c>
      <c r="F6891" t="s">
        <v>8025</v>
      </c>
      <c r="G6891">
        <v>43</v>
      </c>
      <c r="H6891">
        <v>6</v>
      </c>
      <c r="I6891">
        <v>3</v>
      </c>
      <c r="J6891" s="1">
        <v>254.60000000000002</v>
      </c>
      <c r="K6891" s="1">
        <f>Sales_Data[[#This Row],[Order Quantity]]*Sales_Data[[#This Row],[Unit Price]]</f>
        <v>763.80000000000007</v>
      </c>
      <c r="L6891" s="1">
        <v>168.036</v>
      </c>
    </row>
    <row r="6892" spans="1:12">
      <c r="A6892" t="s">
        <v>6915</v>
      </c>
      <c r="B6892" s="2">
        <v>42468</v>
      </c>
      <c r="C6892">
        <v>3</v>
      </c>
      <c r="D6892" t="s">
        <v>4</v>
      </c>
      <c r="E6892" t="s">
        <v>8168</v>
      </c>
      <c r="F6892" t="s">
        <v>8027</v>
      </c>
      <c r="G6892">
        <v>8</v>
      </c>
      <c r="H6892">
        <v>1</v>
      </c>
      <c r="I6892">
        <v>6</v>
      </c>
      <c r="J6892" s="1">
        <v>125.8111111111111</v>
      </c>
      <c r="K6892" s="1">
        <f>Sales_Data[[#This Row],[Order Quantity]]*Sales_Data[[#This Row],[Unit Price]]</f>
        <v>754.86666666666656</v>
      </c>
      <c r="L6892" s="1">
        <v>99.390777777777785</v>
      </c>
    </row>
    <row r="6893" spans="1:12">
      <c r="A6893" t="s">
        <v>6916</v>
      </c>
      <c r="B6893" s="2">
        <v>42468</v>
      </c>
      <c r="C6893">
        <v>14</v>
      </c>
      <c r="D6893" t="s">
        <v>4</v>
      </c>
      <c r="E6893" t="s">
        <v>8168</v>
      </c>
      <c r="F6893" t="s">
        <v>8026</v>
      </c>
      <c r="G6893">
        <v>39</v>
      </c>
      <c r="H6893">
        <v>6</v>
      </c>
      <c r="I6893">
        <v>4</v>
      </c>
      <c r="J6893" s="1">
        <v>21.588888888888889</v>
      </c>
      <c r="K6893" s="1">
        <f>Sales_Data[[#This Row],[Order Quantity]]*Sales_Data[[#This Row],[Unit Price]]</f>
        <v>86.355555555555554</v>
      </c>
      <c r="L6893" s="1">
        <v>8.6355555555555572</v>
      </c>
    </row>
    <row r="6894" spans="1:12">
      <c r="A6894" t="s">
        <v>6917</v>
      </c>
      <c r="B6894" s="2">
        <v>42468</v>
      </c>
      <c r="C6894">
        <v>13</v>
      </c>
      <c r="D6894" t="s">
        <v>4</v>
      </c>
      <c r="E6894" t="s">
        <v>8168</v>
      </c>
      <c r="F6894" t="s">
        <v>8026</v>
      </c>
      <c r="G6894">
        <v>36</v>
      </c>
      <c r="H6894">
        <v>5</v>
      </c>
      <c r="I6894">
        <v>5</v>
      </c>
      <c r="J6894" s="1">
        <v>27.544444444444444</v>
      </c>
      <c r="K6894" s="1">
        <f>Sales_Data[[#This Row],[Order Quantity]]*Sales_Data[[#This Row],[Unit Price]]</f>
        <v>137.72222222222223</v>
      </c>
      <c r="L6894" s="1">
        <v>17.077555555555556</v>
      </c>
    </row>
    <row r="6895" spans="1:12">
      <c r="A6895" t="s">
        <v>6918</v>
      </c>
      <c r="B6895" s="2">
        <v>42469</v>
      </c>
      <c r="C6895">
        <v>19</v>
      </c>
      <c r="D6895" t="s">
        <v>3</v>
      </c>
      <c r="E6895" t="s">
        <v>8168</v>
      </c>
      <c r="F6895" t="s">
        <v>8028</v>
      </c>
      <c r="G6895">
        <v>55</v>
      </c>
      <c r="H6895">
        <v>8</v>
      </c>
      <c r="I6895">
        <v>7</v>
      </c>
      <c r="J6895" s="1">
        <v>115.38888888888889</v>
      </c>
      <c r="K6895" s="1">
        <f>Sales_Data[[#This Row],[Order Quantity]]*Sales_Data[[#This Row],[Unit Price]]</f>
        <v>807.72222222222217</v>
      </c>
      <c r="L6895" s="1">
        <v>69.233333333333334</v>
      </c>
    </row>
    <row r="6896" spans="1:12">
      <c r="A6896" t="s">
        <v>6919</v>
      </c>
      <c r="B6896" s="2">
        <v>42469</v>
      </c>
      <c r="C6896">
        <v>14</v>
      </c>
      <c r="D6896" t="s">
        <v>4</v>
      </c>
      <c r="E6896" t="s">
        <v>8168</v>
      </c>
      <c r="F6896" t="s">
        <v>8026</v>
      </c>
      <c r="G6896">
        <v>41</v>
      </c>
      <c r="H6896">
        <v>6</v>
      </c>
      <c r="I6896">
        <v>6</v>
      </c>
      <c r="J6896" s="1">
        <v>122.83333333333333</v>
      </c>
      <c r="K6896" s="1">
        <f>Sales_Data[[#This Row],[Order Quantity]]*Sales_Data[[#This Row],[Unit Price]]</f>
        <v>737</v>
      </c>
      <c r="L6896" s="1">
        <v>99.495000000000005</v>
      </c>
    </row>
    <row r="6897" spans="1:12">
      <c r="A6897" t="s">
        <v>6920</v>
      </c>
      <c r="B6897" s="2">
        <v>42469</v>
      </c>
      <c r="C6897">
        <v>14</v>
      </c>
      <c r="D6897" t="s">
        <v>4</v>
      </c>
      <c r="E6897" t="s">
        <v>8168</v>
      </c>
      <c r="F6897" t="s">
        <v>8026</v>
      </c>
      <c r="G6897">
        <v>41</v>
      </c>
      <c r="H6897">
        <v>6</v>
      </c>
      <c r="I6897">
        <v>1</v>
      </c>
      <c r="J6897" s="1">
        <v>20.100000000000001</v>
      </c>
      <c r="K6897" s="1">
        <f>Sales_Data[[#This Row],[Order Quantity]]*Sales_Data[[#This Row],[Unit Price]]</f>
        <v>20.100000000000001</v>
      </c>
      <c r="L6897" s="1">
        <v>11.457000000000001</v>
      </c>
    </row>
    <row r="6898" spans="1:12">
      <c r="A6898" t="s">
        <v>6921</v>
      </c>
      <c r="B6898" s="2">
        <v>42469</v>
      </c>
      <c r="C6898">
        <v>11</v>
      </c>
      <c r="D6898" t="s">
        <v>4</v>
      </c>
      <c r="E6898" t="s">
        <v>8168</v>
      </c>
      <c r="F6898" t="s">
        <v>8026</v>
      </c>
      <c r="G6898">
        <v>32</v>
      </c>
      <c r="H6898">
        <v>5</v>
      </c>
      <c r="I6898">
        <v>3</v>
      </c>
      <c r="J6898" s="1">
        <v>628.31111111111113</v>
      </c>
      <c r="K6898" s="1">
        <f>Sales_Data[[#This Row],[Order Quantity]]*Sales_Data[[#This Row],[Unit Price]]</f>
        <v>1884.9333333333334</v>
      </c>
      <c r="L6898" s="1">
        <v>364.42044444444446</v>
      </c>
    </row>
    <row r="6899" spans="1:12">
      <c r="A6899" t="s">
        <v>6922</v>
      </c>
      <c r="B6899" s="2">
        <v>42469</v>
      </c>
      <c r="C6899">
        <v>9</v>
      </c>
      <c r="D6899" t="s">
        <v>4</v>
      </c>
      <c r="E6899" t="s">
        <v>8168</v>
      </c>
      <c r="F6899" t="s">
        <v>8027</v>
      </c>
      <c r="G6899">
        <v>25</v>
      </c>
      <c r="H6899">
        <v>4</v>
      </c>
      <c r="I6899">
        <v>1</v>
      </c>
      <c r="J6899" s="1">
        <v>434.01111111111112</v>
      </c>
      <c r="K6899" s="1">
        <f>Sales_Data[[#This Row],[Order Quantity]]*Sales_Data[[#This Row],[Unit Price]]</f>
        <v>434.01111111111112</v>
      </c>
      <c r="L6899" s="1">
        <v>195.30499999999998</v>
      </c>
    </row>
    <row r="6900" spans="1:12">
      <c r="A6900" t="s">
        <v>6923</v>
      </c>
      <c r="B6900" s="2">
        <v>42470</v>
      </c>
      <c r="C6900">
        <v>15</v>
      </c>
      <c r="D6900" t="s">
        <v>2</v>
      </c>
      <c r="E6900" t="s">
        <v>8168</v>
      </c>
      <c r="F6900" t="s">
        <v>8025</v>
      </c>
      <c r="G6900">
        <v>42</v>
      </c>
      <c r="H6900">
        <v>6</v>
      </c>
      <c r="I6900">
        <v>3</v>
      </c>
      <c r="J6900" s="1">
        <v>101.98888888888888</v>
      </c>
      <c r="K6900" s="1">
        <f>Sales_Data[[#This Row],[Order Quantity]]*Sales_Data[[#This Row],[Unit Price]]</f>
        <v>305.96666666666664</v>
      </c>
      <c r="L6900" s="1">
        <v>86.690555555555548</v>
      </c>
    </row>
    <row r="6901" spans="1:12">
      <c r="A6901" t="s">
        <v>6924</v>
      </c>
      <c r="B6901" s="2">
        <v>42470</v>
      </c>
      <c r="C6901">
        <v>10</v>
      </c>
      <c r="D6901" t="s">
        <v>4</v>
      </c>
      <c r="E6901" t="s">
        <v>8168</v>
      </c>
      <c r="F6901" t="s">
        <v>8026</v>
      </c>
      <c r="G6901">
        <v>28</v>
      </c>
      <c r="H6901">
        <v>4</v>
      </c>
      <c r="I6901">
        <v>7</v>
      </c>
      <c r="J6901" s="1">
        <v>291.07777777777778</v>
      </c>
      <c r="K6901" s="1">
        <f>Sales_Data[[#This Row],[Order Quantity]]*Sales_Data[[#This Row],[Unit Price]]</f>
        <v>2037.5444444444445</v>
      </c>
      <c r="L6901" s="1">
        <v>235.77300000000002</v>
      </c>
    </row>
    <row r="6902" spans="1:12">
      <c r="A6902" t="s">
        <v>6925</v>
      </c>
      <c r="B6902" s="2">
        <v>42470</v>
      </c>
      <c r="C6902">
        <v>18</v>
      </c>
      <c r="D6902" t="s">
        <v>4</v>
      </c>
      <c r="E6902" t="s">
        <v>8168</v>
      </c>
      <c r="F6902" t="s">
        <v>8025</v>
      </c>
      <c r="G6902">
        <v>52</v>
      </c>
      <c r="H6902">
        <v>8</v>
      </c>
      <c r="I6902">
        <v>3</v>
      </c>
      <c r="J6902" s="1">
        <v>86.355555555555554</v>
      </c>
      <c r="K6902" s="1">
        <f>Sales_Data[[#This Row],[Order Quantity]]*Sales_Data[[#This Row],[Unit Price]]</f>
        <v>259.06666666666666</v>
      </c>
      <c r="L6902" s="1">
        <v>56.994666666666667</v>
      </c>
    </row>
    <row r="6903" spans="1:12">
      <c r="A6903" t="s">
        <v>6926</v>
      </c>
      <c r="B6903" s="2">
        <v>42470</v>
      </c>
      <c r="C6903">
        <v>11</v>
      </c>
      <c r="D6903" t="s">
        <v>4</v>
      </c>
      <c r="E6903" t="s">
        <v>8168</v>
      </c>
      <c r="F6903" t="s">
        <v>8026</v>
      </c>
      <c r="G6903">
        <v>31</v>
      </c>
      <c r="H6903">
        <v>5</v>
      </c>
      <c r="I6903">
        <v>5</v>
      </c>
      <c r="J6903" s="1">
        <v>106.45555555555556</v>
      </c>
      <c r="K6903" s="1">
        <f>Sales_Data[[#This Row],[Order Quantity]]*Sales_Data[[#This Row],[Unit Price]]</f>
        <v>532.27777777777783</v>
      </c>
      <c r="L6903" s="1">
        <v>67.067000000000007</v>
      </c>
    </row>
    <row r="6904" spans="1:12">
      <c r="A6904" t="s">
        <v>6927</v>
      </c>
      <c r="B6904" s="2">
        <v>42471</v>
      </c>
      <c r="C6904">
        <v>5</v>
      </c>
      <c r="D6904" t="s">
        <v>3</v>
      </c>
      <c r="E6904" t="s">
        <v>8168</v>
      </c>
      <c r="F6904" t="s">
        <v>8027</v>
      </c>
      <c r="G6904">
        <v>12</v>
      </c>
      <c r="H6904">
        <v>2</v>
      </c>
      <c r="I6904">
        <v>9</v>
      </c>
      <c r="J6904" s="1">
        <v>25.311111111111114</v>
      </c>
      <c r="K6904" s="1">
        <f>Sales_Data[[#This Row],[Order Quantity]]*Sales_Data[[#This Row],[Unit Price]]</f>
        <v>227.8</v>
      </c>
      <c r="L6904" s="1">
        <v>13.668000000000001</v>
      </c>
    </row>
    <row r="6905" spans="1:12">
      <c r="A6905" t="s">
        <v>6928</v>
      </c>
      <c r="B6905" s="2">
        <v>42471</v>
      </c>
      <c r="C6905">
        <v>16</v>
      </c>
      <c r="D6905" t="s">
        <v>4</v>
      </c>
      <c r="E6905" t="s">
        <v>8168</v>
      </c>
      <c r="F6905" t="s">
        <v>8025</v>
      </c>
      <c r="G6905">
        <v>46</v>
      </c>
      <c r="H6905">
        <v>7</v>
      </c>
      <c r="I6905">
        <v>4</v>
      </c>
      <c r="J6905" s="1">
        <v>203.97777777777776</v>
      </c>
      <c r="K6905" s="1">
        <f>Sales_Data[[#This Row],[Order Quantity]]*Sales_Data[[#This Row],[Unit Price]]</f>
        <v>815.91111111111104</v>
      </c>
      <c r="L6905" s="1">
        <v>146.86399999999998</v>
      </c>
    </row>
    <row r="6906" spans="1:12">
      <c r="A6906" t="s">
        <v>6929</v>
      </c>
      <c r="B6906" s="2">
        <v>42471</v>
      </c>
      <c r="C6906">
        <v>20</v>
      </c>
      <c r="D6906" t="s">
        <v>4</v>
      </c>
      <c r="E6906" t="s">
        <v>8168</v>
      </c>
      <c r="F6906" t="s">
        <v>8028</v>
      </c>
      <c r="G6906">
        <v>57</v>
      </c>
      <c r="H6906">
        <v>8</v>
      </c>
      <c r="I6906">
        <v>8</v>
      </c>
      <c r="J6906" s="1">
        <v>117.62222222222223</v>
      </c>
      <c r="K6906" s="1">
        <f>Sales_Data[[#This Row],[Order Quantity]]*Sales_Data[[#This Row],[Unit Price]]</f>
        <v>940.97777777777787</v>
      </c>
      <c r="L6906" s="1">
        <v>50.577555555555563</v>
      </c>
    </row>
    <row r="6907" spans="1:12">
      <c r="A6907" t="s">
        <v>6930</v>
      </c>
      <c r="B6907" s="2">
        <v>42471</v>
      </c>
      <c r="C6907">
        <v>13</v>
      </c>
      <c r="D6907" t="s">
        <v>4</v>
      </c>
      <c r="E6907" t="s">
        <v>8168</v>
      </c>
      <c r="F6907" t="s">
        <v>8026</v>
      </c>
      <c r="G6907">
        <v>36</v>
      </c>
      <c r="H6907">
        <v>5</v>
      </c>
      <c r="I6907">
        <v>5</v>
      </c>
      <c r="J6907" s="1">
        <v>630.54444444444448</v>
      </c>
      <c r="K6907" s="1">
        <f>Sales_Data[[#This Row],[Order Quantity]]*Sales_Data[[#This Row],[Unit Price]]</f>
        <v>3152.7222222222226</v>
      </c>
      <c r="L6907" s="1">
        <v>397.24300000000005</v>
      </c>
    </row>
    <row r="6908" spans="1:12">
      <c r="A6908" t="s">
        <v>6931</v>
      </c>
      <c r="B6908" s="2">
        <v>42471</v>
      </c>
      <c r="C6908">
        <v>5</v>
      </c>
      <c r="D6908" t="s">
        <v>4</v>
      </c>
      <c r="E6908" t="s">
        <v>8168</v>
      </c>
      <c r="F6908" t="s">
        <v>8027</v>
      </c>
      <c r="G6908">
        <v>13</v>
      </c>
      <c r="H6908">
        <v>2</v>
      </c>
      <c r="I6908">
        <v>2</v>
      </c>
      <c r="J6908" s="1">
        <v>221.10000000000002</v>
      </c>
      <c r="K6908" s="1">
        <f>Sales_Data[[#This Row],[Order Quantity]]*Sales_Data[[#This Row],[Unit Price]]</f>
        <v>442.20000000000005</v>
      </c>
      <c r="L6908" s="1">
        <v>187.935</v>
      </c>
    </row>
    <row r="6909" spans="1:12">
      <c r="A6909" t="s">
        <v>6932</v>
      </c>
      <c r="B6909" s="2">
        <v>42472</v>
      </c>
      <c r="C6909">
        <v>5</v>
      </c>
      <c r="D6909" t="s">
        <v>2</v>
      </c>
      <c r="E6909" t="s">
        <v>8168</v>
      </c>
      <c r="F6909" t="s">
        <v>8027</v>
      </c>
      <c r="G6909">
        <v>14</v>
      </c>
      <c r="H6909">
        <v>2</v>
      </c>
      <c r="I6909">
        <v>9</v>
      </c>
      <c r="J6909" s="1">
        <v>26.055555555555557</v>
      </c>
      <c r="K6909" s="1">
        <f>Sales_Data[[#This Row],[Order Quantity]]*Sales_Data[[#This Row],[Unit Price]]</f>
        <v>234.5</v>
      </c>
      <c r="L6909" s="1">
        <v>10.422222222222224</v>
      </c>
    </row>
    <row r="6910" spans="1:12">
      <c r="A6910" t="s">
        <v>6933</v>
      </c>
      <c r="B6910" s="2">
        <v>42472</v>
      </c>
      <c r="C6910">
        <v>9</v>
      </c>
      <c r="D6910" t="s">
        <v>4</v>
      </c>
      <c r="E6910" t="s">
        <v>8168</v>
      </c>
      <c r="F6910" t="s">
        <v>8027</v>
      </c>
      <c r="G6910">
        <v>24</v>
      </c>
      <c r="H6910">
        <v>4</v>
      </c>
      <c r="I6910">
        <v>7</v>
      </c>
      <c r="J6910" s="1">
        <v>115.38888888888889</v>
      </c>
      <c r="K6910" s="1">
        <f>Sales_Data[[#This Row],[Order Quantity]]*Sales_Data[[#This Row],[Unit Price]]</f>
        <v>807.72222222222217</v>
      </c>
      <c r="L6910" s="1">
        <v>73.848888888888894</v>
      </c>
    </row>
    <row r="6911" spans="1:12">
      <c r="A6911" t="s">
        <v>6934</v>
      </c>
      <c r="B6911" s="2">
        <v>42472</v>
      </c>
      <c r="C6911">
        <v>3</v>
      </c>
      <c r="D6911" t="s">
        <v>4</v>
      </c>
      <c r="E6911" t="s">
        <v>8168</v>
      </c>
      <c r="F6911" t="s">
        <v>8027</v>
      </c>
      <c r="G6911">
        <v>8</v>
      </c>
      <c r="H6911">
        <v>2</v>
      </c>
      <c r="I6911">
        <v>9</v>
      </c>
      <c r="J6911" s="1">
        <v>114.64444444444445</v>
      </c>
      <c r="K6911" s="1">
        <f>Sales_Data[[#This Row],[Order Quantity]]*Sales_Data[[#This Row],[Unit Price]]</f>
        <v>1031.8</v>
      </c>
      <c r="L6911" s="1">
        <v>64.200888888888883</v>
      </c>
    </row>
    <row r="6912" spans="1:12">
      <c r="A6912" t="s">
        <v>6935</v>
      </c>
      <c r="B6912" s="2">
        <v>42472</v>
      </c>
      <c r="C6912">
        <v>9</v>
      </c>
      <c r="D6912" t="s">
        <v>2</v>
      </c>
      <c r="E6912" t="s">
        <v>8168</v>
      </c>
      <c r="F6912" t="s">
        <v>8027</v>
      </c>
      <c r="G6912">
        <v>24</v>
      </c>
      <c r="H6912">
        <v>4</v>
      </c>
      <c r="I6912">
        <v>6</v>
      </c>
      <c r="J6912" s="1">
        <v>391.57777777777778</v>
      </c>
      <c r="K6912" s="1">
        <f>Sales_Data[[#This Row],[Order Quantity]]*Sales_Data[[#This Row],[Unit Price]]</f>
        <v>2349.4666666666667</v>
      </c>
      <c r="L6912" s="1">
        <v>168.37844444444445</v>
      </c>
    </row>
    <row r="6913" spans="1:12">
      <c r="A6913" t="s">
        <v>6936</v>
      </c>
      <c r="B6913" s="2">
        <v>42473</v>
      </c>
      <c r="C6913">
        <v>14</v>
      </c>
      <c r="D6913" t="s">
        <v>2</v>
      </c>
      <c r="E6913" t="s">
        <v>8168</v>
      </c>
      <c r="F6913" t="s">
        <v>8026</v>
      </c>
      <c r="G6913">
        <v>39</v>
      </c>
      <c r="H6913">
        <v>6</v>
      </c>
      <c r="I6913">
        <v>6</v>
      </c>
      <c r="J6913" s="1">
        <v>258.32222222222225</v>
      </c>
      <c r="K6913" s="1">
        <f>Sales_Data[[#This Row],[Order Quantity]]*Sales_Data[[#This Row],[Unit Price]]</f>
        <v>1549.9333333333334</v>
      </c>
      <c r="L6913" s="1">
        <v>118.82822222222224</v>
      </c>
    </row>
    <row r="6914" spans="1:12">
      <c r="A6914" t="s">
        <v>6937</v>
      </c>
      <c r="B6914" s="2">
        <v>42473</v>
      </c>
      <c r="C6914">
        <v>7</v>
      </c>
      <c r="D6914" t="s">
        <v>4</v>
      </c>
      <c r="E6914" t="s">
        <v>8168</v>
      </c>
      <c r="F6914" t="s">
        <v>8027</v>
      </c>
      <c r="G6914">
        <v>19</v>
      </c>
      <c r="H6914">
        <v>3</v>
      </c>
      <c r="I6914">
        <v>5</v>
      </c>
      <c r="J6914" s="1">
        <v>81.888888888888886</v>
      </c>
      <c r="K6914" s="1">
        <f>Sales_Data[[#This Row],[Order Quantity]]*Sales_Data[[#This Row],[Unit Price]]</f>
        <v>409.44444444444446</v>
      </c>
      <c r="L6914" s="1">
        <v>40.944444444444443</v>
      </c>
    </row>
    <row r="6915" spans="1:12">
      <c r="A6915" t="s">
        <v>6938</v>
      </c>
      <c r="B6915" s="2">
        <v>42473</v>
      </c>
      <c r="C6915">
        <v>2</v>
      </c>
      <c r="D6915" t="s">
        <v>3</v>
      </c>
      <c r="E6915" t="s">
        <v>8168</v>
      </c>
      <c r="F6915" t="s">
        <v>8027</v>
      </c>
      <c r="G6915">
        <v>4</v>
      </c>
      <c r="H6915">
        <v>1</v>
      </c>
      <c r="I6915">
        <v>5</v>
      </c>
      <c r="J6915" s="1">
        <v>111.66666666666667</v>
      </c>
      <c r="K6915" s="1">
        <f>Sales_Data[[#This Row],[Order Quantity]]*Sales_Data[[#This Row],[Unit Price]]</f>
        <v>558.33333333333337</v>
      </c>
      <c r="L6915" s="1">
        <v>55.833333333333336</v>
      </c>
    </row>
    <row r="6916" spans="1:12">
      <c r="A6916" t="s">
        <v>6939</v>
      </c>
      <c r="B6916" s="2">
        <v>42473</v>
      </c>
      <c r="C6916">
        <v>18</v>
      </c>
      <c r="D6916" t="s">
        <v>4</v>
      </c>
      <c r="E6916" t="s">
        <v>8168</v>
      </c>
      <c r="F6916" t="s">
        <v>8025</v>
      </c>
      <c r="G6916">
        <v>52</v>
      </c>
      <c r="H6916">
        <v>8</v>
      </c>
      <c r="I6916">
        <v>3</v>
      </c>
      <c r="J6916" s="1">
        <v>126.55555555555556</v>
      </c>
      <c r="K6916" s="1">
        <f>Sales_Data[[#This Row],[Order Quantity]]*Sales_Data[[#This Row],[Unit Price]]</f>
        <v>379.66666666666669</v>
      </c>
      <c r="L6916" s="1">
        <v>101.24444444444445</v>
      </c>
    </row>
    <row r="6917" spans="1:12">
      <c r="A6917" t="s">
        <v>6940</v>
      </c>
      <c r="B6917" s="2">
        <v>42473</v>
      </c>
      <c r="C6917">
        <v>12</v>
      </c>
      <c r="D6917" t="s">
        <v>3</v>
      </c>
      <c r="E6917" t="s">
        <v>8168</v>
      </c>
      <c r="F6917" t="s">
        <v>8026</v>
      </c>
      <c r="G6917">
        <v>34</v>
      </c>
      <c r="H6917">
        <v>5</v>
      </c>
      <c r="I6917">
        <v>6</v>
      </c>
      <c r="J6917" s="1">
        <v>122.08888888888889</v>
      </c>
      <c r="K6917" s="1">
        <f>Sales_Data[[#This Row],[Order Quantity]]*Sales_Data[[#This Row],[Unit Price]]</f>
        <v>732.5333333333333</v>
      </c>
      <c r="L6917" s="1">
        <v>90.345777777777769</v>
      </c>
    </row>
    <row r="6918" spans="1:12">
      <c r="A6918" t="s">
        <v>6941</v>
      </c>
      <c r="B6918" s="2">
        <v>42473</v>
      </c>
      <c r="C6918">
        <v>15</v>
      </c>
      <c r="D6918" t="s">
        <v>2</v>
      </c>
      <c r="E6918" t="s">
        <v>8168</v>
      </c>
      <c r="F6918" t="s">
        <v>8025</v>
      </c>
      <c r="G6918">
        <v>43</v>
      </c>
      <c r="H6918">
        <v>6</v>
      </c>
      <c r="I6918">
        <v>1</v>
      </c>
      <c r="J6918" s="1">
        <v>425.07777777777778</v>
      </c>
      <c r="K6918" s="1">
        <f>Sales_Data[[#This Row],[Order Quantity]]*Sales_Data[[#This Row],[Unit Price]]</f>
        <v>425.07777777777778</v>
      </c>
      <c r="L6918" s="1">
        <v>276.3005555555556</v>
      </c>
    </row>
    <row r="6919" spans="1:12">
      <c r="A6919" t="s">
        <v>6942</v>
      </c>
      <c r="B6919" s="2">
        <v>42474</v>
      </c>
      <c r="C6919">
        <v>12</v>
      </c>
      <c r="D6919" t="s">
        <v>4</v>
      </c>
      <c r="E6919" t="s">
        <v>8168</v>
      </c>
      <c r="F6919" t="s">
        <v>8026</v>
      </c>
      <c r="G6919">
        <v>34</v>
      </c>
      <c r="H6919">
        <v>5</v>
      </c>
      <c r="I6919">
        <v>2</v>
      </c>
      <c r="J6919" s="1">
        <v>20.100000000000001</v>
      </c>
      <c r="K6919" s="1">
        <f>Sales_Data[[#This Row],[Order Quantity]]*Sales_Data[[#This Row],[Unit Price]]</f>
        <v>40.200000000000003</v>
      </c>
      <c r="L6919" s="1">
        <v>8.2409999999999997</v>
      </c>
    </row>
    <row r="6920" spans="1:12">
      <c r="A6920" t="s">
        <v>6943</v>
      </c>
      <c r="B6920" s="2">
        <v>42474</v>
      </c>
      <c r="C6920">
        <v>6</v>
      </c>
      <c r="D6920" t="s">
        <v>4</v>
      </c>
      <c r="E6920" t="s">
        <v>8168</v>
      </c>
      <c r="F6920" t="s">
        <v>8027</v>
      </c>
      <c r="G6920">
        <v>17</v>
      </c>
      <c r="H6920">
        <v>3</v>
      </c>
      <c r="I6920">
        <v>2</v>
      </c>
      <c r="J6920" s="1">
        <v>107.2</v>
      </c>
      <c r="K6920" s="1">
        <f>Sales_Data[[#This Row],[Order Quantity]]*Sales_Data[[#This Row],[Unit Price]]</f>
        <v>214.4</v>
      </c>
      <c r="L6920" s="1">
        <v>64.319999999999993</v>
      </c>
    </row>
    <row r="6921" spans="1:12">
      <c r="A6921" t="s">
        <v>6944</v>
      </c>
      <c r="B6921" s="2">
        <v>42474</v>
      </c>
      <c r="C6921">
        <v>19</v>
      </c>
      <c r="D6921" t="s">
        <v>2</v>
      </c>
      <c r="E6921" t="s">
        <v>8168</v>
      </c>
      <c r="F6921" t="s">
        <v>8028</v>
      </c>
      <c r="G6921">
        <v>54</v>
      </c>
      <c r="H6921">
        <v>8</v>
      </c>
      <c r="I6921">
        <v>2</v>
      </c>
      <c r="J6921" s="1">
        <v>276.18888888888893</v>
      </c>
      <c r="K6921" s="1">
        <f>Sales_Data[[#This Row],[Order Quantity]]*Sales_Data[[#This Row],[Unit Price]]</f>
        <v>552.37777777777785</v>
      </c>
      <c r="L6921" s="1">
        <v>140.85633333333334</v>
      </c>
    </row>
    <row r="6922" spans="1:12">
      <c r="A6922" t="s">
        <v>6945</v>
      </c>
      <c r="B6922" s="2">
        <v>42474</v>
      </c>
      <c r="C6922">
        <v>8</v>
      </c>
      <c r="D6922" t="s">
        <v>3</v>
      </c>
      <c r="E6922" t="s">
        <v>8168</v>
      </c>
      <c r="F6922" t="s">
        <v>8027</v>
      </c>
      <c r="G6922">
        <v>23</v>
      </c>
      <c r="H6922">
        <v>4</v>
      </c>
      <c r="I6922">
        <v>8</v>
      </c>
      <c r="J6922" s="1">
        <v>23.822222222222223</v>
      </c>
      <c r="K6922" s="1">
        <f>Sales_Data[[#This Row],[Order Quantity]]*Sales_Data[[#This Row],[Unit Price]]</f>
        <v>190.57777777777778</v>
      </c>
      <c r="L6922" s="1">
        <v>15.722666666666669</v>
      </c>
    </row>
    <row r="6923" spans="1:12">
      <c r="A6923" t="s">
        <v>6946</v>
      </c>
      <c r="B6923" s="2">
        <v>42474</v>
      </c>
      <c r="C6923">
        <v>17</v>
      </c>
      <c r="D6923" t="s">
        <v>2</v>
      </c>
      <c r="E6923" t="s">
        <v>8168</v>
      </c>
      <c r="F6923" t="s">
        <v>8025</v>
      </c>
      <c r="G6923">
        <v>50</v>
      </c>
      <c r="H6923">
        <v>7</v>
      </c>
      <c r="I6923">
        <v>3</v>
      </c>
      <c r="J6923" s="1">
        <v>270.23333333333335</v>
      </c>
      <c r="K6923" s="1">
        <f>Sales_Data[[#This Row],[Order Quantity]]*Sales_Data[[#This Row],[Unit Price]]</f>
        <v>810.7</v>
      </c>
      <c r="L6923" s="1">
        <v>172.94933333333333</v>
      </c>
    </row>
    <row r="6924" spans="1:12">
      <c r="A6924" t="s">
        <v>6947</v>
      </c>
      <c r="B6924" s="2">
        <v>42474</v>
      </c>
      <c r="C6924">
        <v>2</v>
      </c>
      <c r="D6924" t="s">
        <v>2</v>
      </c>
      <c r="E6924" t="s">
        <v>8168</v>
      </c>
      <c r="F6924" t="s">
        <v>8027</v>
      </c>
      <c r="G6924">
        <v>4</v>
      </c>
      <c r="H6924">
        <v>1</v>
      </c>
      <c r="I6924">
        <v>5</v>
      </c>
      <c r="J6924" s="1">
        <v>124.32222222222224</v>
      </c>
      <c r="K6924" s="1">
        <f>Sales_Data[[#This Row],[Order Quantity]]*Sales_Data[[#This Row],[Unit Price]]</f>
        <v>621.6111111111112</v>
      </c>
      <c r="L6924" s="1">
        <v>69.620444444444445</v>
      </c>
    </row>
    <row r="6925" spans="1:12">
      <c r="A6925" t="s">
        <v>6948</v>
      </c>
      <c r="B6925" s="2">
        <v>42475</v>
      </c>
      <c r="C6925">
        <v>3</v>
      </c>
      <c r="D6925" t="s">
        <v>3</v>
      </c>
      <c r="E6925" t="s">
        <v>8168</v>
      </c>
      <c r="F6925" t="s">
        <v>8027</v>
      </c>
      <c r="G6925">
        <v>7</v>
      </c>
      <c r="H6925">
        <v>1</v>
      </c>
      <c r="I6925">
        <v>7</v>
      </c>
      <c r="J6925" s="1">
        <v>99.01111111111112</v>
      </c>
      <c r="K6925" s="1">
        <f>Sales_Data[[#This Row],[Order Quantity]]*Sales_Data[[#This Row],[Unit Price]]</f>
        <v>693.07777777777778</v>
      </c>
      <c r="L6925" s="1">
        <v>62.377000000000002</v>
      </c>
    </row>
    <row r="6926" spans="1:12">
      <c r="A6926" t="s">
        <v>6949</v>
      </c>
      <c r="B6926" s="2">
        <v>42476</v>
      </c>
      <c r="C6926">
        <v>12</v>
      </c>
      <c r="D6926" t="s">
        <v>3</v>
      </c>
      <c r="E6926" t="s">
        <v>8168</v>
      </c>
      <c r="F6926" t="s">
        <v>8026</v>
      </c>
      <c r="G6926">
        <v>34</v>
      </c>
      <c r="H6926">
        <v>5</v>
      </c>
      <c r="I6926">
        <v>5</v>
      </c>
      <c r="J6926" s="1">
        <v>276.18888888888893</v>
      </c>
      <c r="K6926" s="1">
        <f>Sales_Data[[#This Row],[Order Quantity]]*Sales_Data[[#This Row],[Unit Price]]</f>
        <v>1380.9444444444446</v>
      </c>
      <c r="L6926" s="1">
        <v>115.99933333333335</v>
      </c>
    </row>
    <row r="6927" spans="1:12">
      <c r="A6927" t="s">
        <v>6950</v>
      </c>
      <c r="B6927" s="2">
        <v>42476</v>
      </c>
      <c r="C6927">
        <v>6</v>
      </c>
      <c r="D6927" t="s">
        <v>2</v>
      </c>
      <c r="E6927" t="s">
        <v>8168</v>
      </c>
      <c r="F6927" t="s">
        <v>8027</v>
      </c>
      <c r="G6927">
        <v>17</v>
      </c>
      <c r="H6927">
        <v>3</v>
      </c>
      <c r="I6927">
        <v>6</v>
      </c>
      <c r="J6927" s="1">
        <v>113.15555555555555</v>
      </c>
      <c r="K6927" s="1">
        <f>Sales_Data[[#This Row],[Order Quantity]]*Sales_Data[[#This Row],[Unit Price]]</f>
        <v>678.93333333333328</v>
      </c>
      <c r="L6927" s="1">
        <v>76.945777777777778</v>
      </c>
    </row>
    <row r="6928" spans="1:12">
      <c r="A6928" t="s">
        <v>6951</v>
      </c>
      <c r="B6928" s="2">
        <v>42476</v>
      </c>
      <c r="C6928">
        <v>2</v>
      </c>
      <c r="D6928" t="s">
        <v>4</v>
      </c>
      <c r="E6928" t="s">
        <v>8168</v>
      </c>
      <c r="F6928" t="s">
        <v>8027</v>
      </c>
      <c r="G6928">
        <v>6</v>
      </c>
      <c r="H6928">
        <v>1</v>
      </c>
      <c r="I6928">
        <v>7</v>
      </c>
      <c r="J6928" s="1">
        <v>273.95555555555552</v>
      </c>
      <c r="K6928" s="1">
        <f>Sales_Data[[#This Row],[Order Quantity]]*Sales_Data[[#This Row],[Unit Price]]</f>
        <v>1917.6888888888886</v>
      </c>
      <c r="L6928" s="1">
        <v>199.98755555555556</v>
      </c>
    </row>
    <row r="6929" spans="1:12">
      <c r="A6929" t="s">
        <v>6952</v>
      </c>
      <c r="B6929" s="2">
        <v>42476</v>
      </c>
      <c r="C6929">
        <v>7</v>
      </c>
      <c r="D6929" t="s">
        <v>2</v>
      </c>
      <c r="E6929" t="s">
        <v>8168</v>
      </c>
      <c r="F6929" t="s">
        <v>8027</v>
      </c>
      <c r="G6929">
        <v>18</v>
      </c>
      <c r="H6929">
        <v>3</v>
      </c>
      <c r="I6929">
        <v>1</v>
      </c>
      <c r="J6929" s="1">
        <v>443.68888888888893</v>
      </c>
      <c r="K6929" s="1">
        <f>Sales_Data[[#This Row],[Order Quantity]]*Sales_Data[[#This Row],[Unit Price]]</f>
        <v>443.68888888888893</v>
      </c>
      <c r="L6929" s="1">
        <v>337.20355555555557</v>
      </c>
    </row>
    <row r="6930" spans="1:12">
      <c r="A6930" t="s">
        <v>6953</v>
      </c>
      <c r="B6930" s="2">
        <v>42476</v>
      </c>
      <c r="C6930">
        <v>8</v>
      </c>
      <c r="D6930" t="s">
        <v>2</v>
      </c>
      <c r="E6930" t="s">
        <v>8168</v>
      </c>
      <c r="F6930" t="s">
        <v>8027</v>
      </c>
      <c r="G6930">
        <v>23</v>
      </c>
      <c r="H6930">
        <v>4</v>
      </c>
      <c r="I6930">
        <v>5</v>
      </c>
      <c r="J6930" s="1">
        <v>409.44444444444446</v>
      </c>
      <c r="K6930" s="1">
        <f>Sales_Data[[#This Row],[Order Quantity]]*Sales_Data[[#This Row],[Unit Price]]</f>
        <v>2047.2222222222222</v>
      </c>
      <c r="L6930" s="1">
        <v>249.76111111111109</v>
      </c>
    </row>
    <row r="6931" spans="1:12">
      <c r="A6931" t="s">
        <v>6954</v>
      </c>
      <c r="B6931" s="2">
        <v>42476</v>
      </c>
      <c r="C6931">
        <v>17</v>
      </c>
      <c r="D6931" t="s">
        <v>4</v>
      </c>
      <c r="E6931" t="s">
        <v>8168</v>
      </c>
      <c r="F6931" t="s">
        <v>8025</v>
      </c>
      <c r="G6931">
        <v>49</v>
      </c>
      <c r="H6931">
        <v>7</v>
      </c>
      <c r="I6931">
        <v>9</v>
      </c>
      <c r="J6931" s="1">
        <v>253.85555555555558</v>
      </c>
      <c r="K6931" s="1">
        <f>Sales_Data[[#This Row],[Order Quantity]]*Sales_Data[[#This Row],[Unit Price]]</f>
        <v>2284.7000000000003</v>
      </c>
      <c r="L6931" s="1">
        <v>213.23866666666669</v>
      </c>
    </row>
    <row r="6932" spans="1:12">
      <c r="A6932" t="s">
        <v>6955</v>
      </c>
      <c r="B6932" s="2">
        <v>42477</v>
      </c>
      <c r="C6932">
        <v>11</v>
      </c>
      <c r="D6932" t="s">
        <v>2</v>
      </c>
      <c r="E6932" t="s">
        <v>8168</v>
      </c>
      <c r="F6932" t="s">
        <v>8026</v>
      </c>
      <c r="G6932">
        <v>31</v>
      </c>
      <c r="H6932">
        <v>5</v>
      </c>
      <c r="I6932">
        <v>2</v>
      </c>
      <c r="J6932" s="1">
        <v>369.24444444444447</v>
      </c>
      <c r="K6932" s="1">
        <f>Sales_Data[[#This Row],[Order Quantity]]*Sales_Data[[#This Row],[Unit Price]]</f>
        <v>738.48888888888894</v>
      </c>
      <c r="L6932" s="1">
        <v>214.16177777777779</v>
      </c>
    </row>
    <row r="6933" spans="1:12">
      <c r="A6933" t="s">
        <v>6956</v>
      </c>
      <c r="B6933" s="2">
        <v>42477</v>
      </c>
      <c r="C6933">
        <v>18</v>
      </c>
      <c r="D6933" t="s">
        <v>4</v>
      </c>
      <c r="E6933" t="s">
        <v>8168</v>
      </c>
      <c r="F6933" t="s">
        <v>8025</v>
      </c>
      <c r="G6933">
        <v>52</v>
      </c>
      <c r="H6933">
        <v>8</v>
      </c>
      <c r="I6933">
        <v>2</v>
      </c>
      <c r="J6933" s="1">
        <v>119.85555555555555</v>
      </c>
      <c r="K6933" s="1">
        <f>Sales_Data[[#This Row],[Order Quantity]]*Sales_Data[[#This Row],[Unit Price]]</f>
        <v>239.71111111111111</v>
      </c>
      <c r="L6933" s="1">
        <v>47.942222222222227</v>
      </c>
    </row>
    <row r="6934" spans="1:12">
      <c r="A6934" t="s">
        <v>6957</v>
      </c>
      <c r="B6934" s="2">
        <v>42477</v>
      </c>
      <c r="C6934">
        <v>5</v>
      </c>
      <c r="D6934" t="s">
        <v>4</v>
      </c>
      <c r="E6934" t="s">
        <v>8168</v>
      </c>
      <c r="F6934" t="s">
        <v>8027</v>
      </c>
      <c r="G6934">
        <v>14</v>
      </c>
      <c r="H6934">
        <v>2</v>
      </c>
      <c r="I6934">
        <v>1</v>
      </c>
      <c r="J6934" s="1">
        <v>116.13333333333334</v>
      </c>
      <c r="K6934" s="1">
        <f>Sales_Data[[#This Row],[Order Quantity]]*Sales_Data[[#This Row],[Unit Price]]</f>
        <v>116.13333333333334</v>
      </c>
      <c r="L6934" s="1">
        <v>67.35733333333333</v>
      </c>
    </row>
    <row r="6935" spans="1:12">
      <c r="A6935" t="s">
        <v>6958</v>
      </c>
      <c r="B6935" s="2">
        <v>42477</v>
      </c>
      <c r="C6935">
        <v>15</v>
      </c>
      <c r="D6935" t="s">
        <v>4</v>
      </c>
      <c r="E6935" t="s">
        <v>8168</v>
      </c>
      <c r="F6935" t="s">
        <v>8025</v>
      </c>
      <c r="G6935">
        <v>43</v>
      </c>
      <c r="H6935">
        <v>6</v>
      </c>
      <c r="I6935">
        <v>1</v>
      </c>
      <c r="J6935" s="1">
        <v>294.05555555555554</v>
      </c>
      <c r="K6935" s="1">
        <f>Sales_Data[[#This Row],[Order Quantity]]*Sales_Data[[#This Row],[Unit Price]]</f>
        <v>294.05555555555554</v>
      </c>
      <c r="L6935" s="1">
        <v>214.66055555555556</v>
      </c>
    </row>
    <row r="6936" spans="1:12">
      <c r="A6936" t="s">
        <v>6959</v>
      </c>
      <c r="B6936" s="2">
        <v>42477</v>
      </c>
      <c r="C6936">
        <v>17</v>
      </c>
      <c r="D6936" t="s">
        <v>4</v>
      </c>
      <c r="E6936" t="s">
        <v>8168</v>
      </c>
      <c r="F6936" t="s">
        <v>8025</v>
      </c>
      <c r="G6936">
        <v>48</v>
      </c>
      <c r="H6936">
        <v>7</v>
      </c>
      <c r="I6936">
        <v>7</v>
      </c>
      <c r="J6936" s="1">
        <v>296.28888888888889</v>
      </c>
      <c r="K6936" s="1">
        <f>Sales_Data[[#This Row],[Order Quantity]]*Sales_Data[[#This Row],[Unit Price]]</f>
        <v>2074.0222222222224</v>
      </c>
      <c r="L6936" s="1">
        <v>198.51355555555557</v>
      </c>
    </row>
    <row r="6937" spans="1:12">
      <c r="A6937" t="s">
        <v>6960</v>
      </c>
      <c r="B6937" s="2">
        <v>42477</v>
      </c>
      <c r="C6937">
        <v>6</v>
      </c>
      <c r="D6937" t="s">
        <v>3</v>
      </c>
      <c r="E6937" t="s">
        <v>8168</v>
      </c>
      <c r="F6937" t="s">
        <v>8027</v>
      </c>
      <c r="G6937">
        <v>17</v>
      </c>
      <c r="H6937">
        <v>3</v>
      </c>
      <c r="I6937">
        <v>7</v>
      </c>
      <c r="J6937" s="1">
        <v>209.93333333333334</v>
      </c>
      <c r="K6937" s="1">
        <f>Sales_Data[[#This Row],[Order Quantity]]*Sales_Data[[#This Row],[Unit Price]]</f>
        <v>1469.5333333333333</v>
      </c>
      <c r="L6937" s="1">
        <v>92.370666666666665</v>
      </c>
    </row>
    <row r="6938" spans="1:12">
      <c r="A6938" t="s">
        <v>6961</v>
      </c>
      <c r="B6938" s="2">
        <v>42478</v>
      </c>
      <c r="C6938">
        <v>9</v>
      </c>
      <c r="D6938" t="s">
        <v>2</v>
      </c>
      <c r="E6938" t="s">
        <v>8168</v>
      </c>
      <c r="F6938" t="s">
        <v>8027</v>
      </c>
      <c r="G6938">
        <v>25</v>
      </c>
      <c r="H6938">
        <v>4</v>
      </c>
      <c r="I6938">
        <v>3</v>
      </c>
      <c r="J6938" s="1">
        <v>276.93333333333334</v>
      </c>
      <c r="K6938" s="1">
        <f>Sales_Data[[#This Row],[Order Quantity]]*Sales_Data[[#This Row],[Unit Price]]</f>
        <v>830.8</v>
      </c>
      <c r="L6938" s="1">
        <v>144.00533333333334</v>
      </c>
    </row>
    <row r="6939" spans="1:12">
      <c r="A6939" t="s">
        <v>6962</v>
      </c>
      <c r="B6939" s="2">
        <v>42478</v>
      </c>
      <c r="C6939">
        <v>6</v>
      </c>
      <c r="D6939" t="s">
        <v>2</v>
      </c>
      <c r="E6939" t="s">
        <v>8168</v>
      </c>
      <c r="F6939" t="s">
        <v>8027</v>
      </c>
      <c r="G6939">
        <v>17</v>
      </c>
      <c r="H6939">
        <v>3</v>
      </c>
      <c r="I6939">
        <v>6</v>
      </c>
      <c r="J6939" s="1">
        <v>131.02222222222224</v>
      </c>
      <c r="K6939" s="1">
        <f>Sales_Data[[#This Row],[Order Quantity]]*Sales_Data[[#This Row],[Unit Price]]</f>
        <v>786.13333333333344</v>
      </c>
      <c r="L6939" s="1">
        <v>99.576888888888888</v>
      </c>
    </row>
    <row r="6940" spans="1:12">
      <c r="A6940" t="s">
        <v>6963</v>
      </c>
      <c r="B6940" s="2">
        <v>42478</v>
      </c>
      <c r="C6940">
        <v>3</v>
      </c>
      <c r="D6940" t="s">
        <v>4</v>
      </c>
      <c r="E6940" t="s">
        <v>8168</v>
      </c>
      <c r="F6940" t="s">
        <v>8027</v>
      </c>
      <c r="G6940">
        <v>7</v>
      </c>
      <c r="H6940">
        <v>1</v>
      </c>
      <c r="I6940">
        <v>9</v>
      </c>
      <c r="J6940" s="1">
        <v>257.57777777777778</v>
      </c>
      <c r="K6940" s="1">
        <f>Sales_Data[[#This Row],[Order Quantity]]*Sales_Data[[#This Row],[Unit Price]]</f>
        <v>2318.1999999999998</v>
      </c>
      <c r="L6940" s="1">
        <v>170.00133333333335</v>
      </c>
    </row>
    <row r="6941" spans="1:12">
      <c r="A6941" t="s">
        <v>6964</v>
      </c>
      <c r="B6941" s="2">
        <v>42479</v>
      </c>
      <c r="C6941">
        <v>19</v>
      </c>
      <c r="D6941" t="s">
        <v>2</v>
      </c>
      <c r="E6941" t="s">
        <v>8168</v>
      </c>
      <c r="F6941" t="s">
        <v>8028</v>
      </c>
      <c r="G6941">
        <v>54</v>
      </c>
      <c r="H6941">
        <v>8</v>
      </c>
      <c r="I6941">
        <v>4</v>
      </c>
      <c r="J6941" s="1">
        <v>398.27777777777777</v>
      </c>
      <c r="K6941" s="1">
        <f>Sales_Data[[#This Row],[Order Quantity]]*Sales_Data[[#This Row],[Unit Price]]</f>
        <v>1593.1111111111111</v>
      </c>
      <c r="L6941" s="1">
        <v>314.63944444444445</v>
      </c>
    </row>
    <row r="6942" spans="1:12">
      <c r="A6942" t="s">
        <v>6965</v>
      </c>
      <c r="B6942" s="2">
        <v>42479</v>
      </c>
      <c r="C6942">
        <v>5</v>
      </c>
      <c r="D6942" t="s">
        <v>2</v>
      </c>
      <c r="E6942" t="s">
        <v>8168</v>
      </c>
      <c r="F6942" t="s">
        <v>8027</v>
      </c>
      <c r="G6942">
        <v>13</v>
      </c>
      <c r="H6942">
        <v>2</v>
      </c>
      <c r="I6942">
        <v>8</v>
      </c>
      <c r="J6942" s="1">
        <v>444.43333333333334</v>
      </c>
      <c r="K6942" s="1">
        <f>Sales_Data[[#This Row],[Order Quantity]]*Sales_Data[[#This Row],[Unit Price]]</f>
        <v>3555.4666666666667</v>
      </c>
      <c r="L6942" s="1">
        <v>208.88366666666667</v>
      </c>
    </row>
    <row r="6943" spans="1:12">
      <c r="A6943" t="s">
        <v>6966</v>
      </c>
      <c r="B6943" s="2">
        <v>42479</v>
      </c>
      <c r="C6943">
        <v>1</v>
      </c>
      <c r="D6943" t="s">
        <v>2</v>
      </c>
      <c r="E6943" t="s">
        <v>8168</v>
      </c>
      <c r="F6943" t="s">
        <v>8027</v>
      </c>
      <c r="G6943">
        <v>2</v>
      </c>
      <c r="H6943">
        <v>1</v>
      </c>
      <c r="I6943">
        <v>6</v>
      </c>
      <c r="J6943" s="1">
        <v>221.84444444444446</v>
      </c>
      <c r="K6943" s="1">
        <f>Sales_Data[[#This Row],[Order Quantity]]*Sales_Data[[#This Row],[Unit Price]]</f>
        <v>1331.0666666666668</v>
      </c>
      <c r="L6943" s="1">
        <v>186.34933333333333</v>
      </c>
    </row>
    <row r="6944" spans="1:12">
      <c r="A6944" t="s">
        <v>6967</v>
      </c>
      <c r="B6944" s="2">
        <v>42479</v>
      </c>
      <c r="C6944">
        <v>16</v>
      </c>
      <c r="D6944" t="s">
        <v>2</v>
      </c>
      <c r="E6944" t="s">
        <v>8168</v>
      </c>
      <c r="F6944" t="s">
        <v>8025</v>
      </c>
      <c r="G6944">
        <v>44</v>
      </c>
      <c r="H6944">
        <v>7</v>
      </c>
      <c r="I6944">
        <v>2</v>
      </c>
      <c r="J6944" s="1">
        <v>125.8111111111111</v>
      </c>
      <c r="K6944" s="1">
        <f>Sales_Data[[#This Row],[Order Quantity]]*Sales_Data[[#This Row],[Unit Price]]</f>
        <v>251.62222222222221</v>
      </c>
      <c r="L6944" s="1">
        <v>91.842111111111109</v>
      </c>
    </row>
    <row r="6945" spans="1:12">
      <c r="A6945" t="s">
        <v>6968</v>
      </c>
      <c r="B6945" s="2">
        <v>42480</v>
      </c>
      <c r="C6945">
        <v>11</v>
      </c>
      <c r="D6945" t="s">
        <v>2</v>
      </c>
      <c r="E6945" t="s">
        <v>8168</v>
      </c>
      <c r="F6945" t="s">
        <v>8026</v>
      </c>
      <c r="G6945">
        <v>32</v>
      </c>
      <c r="H6945">
        <v>5</v>
      </c>
      <c r="I6945">
        <v>3</v>
      </c>
      <c r="J6945" s="1">
        <v>218.12222222222223</v>
      </c>
      <c r="K6945" s="1">
        <f>Sales_Data[[#This Row],[Order Quantity]]*Sales_Data[[#This Row],[Unit Price]]</f>
        <v>654.36666666666667</v>
      </c>
      <c r="L6945" s="1">
        <v>157.048</v>
      </c>
    </row>
    <row r="6946" spans="1:12">
      <c r="A6946" t="s">
        <v>6969</v>
      </c>
      <c r="B6946" s="2">
        <v>42480</v>
      </c>
      <c r="C6946">
        <v>20</v>
      </c>
      <c r="D6946" t="s">
        <v>3</v>
      </c>
      <c r="E6946" t="s">
        <v>8168</v>
      </c>
      <c r="F6946" t="s">
        <v>8028</v>
      </c>
      <c r="G6946">
        <v>57</v>
      </c>
      <c r="H6946">
        <v>8</v>
      </c>
      <c r="I6946">
        <v>4</v>
      </c>
      <c r="J6946" s="1">
        <v>210.67777777777781</v>
      </c>
      <c r="K6946" s="1">
        <f>Sales_Data[[#This Row],[Order Quantity]]*Sales_Data[[#This Row],[Unit Price]]</f>
        <v>842.71111111111122</v>
      </c>
      <c r="L6946" s="1">
        <v>179.07611111111112</v>
      </c>
    </row>
    <row r="6947" spans="1:12">
      <c r="A6947" t="s">
        <v>6970</v>
      </c>
      <c r="B6947" s="2">
        <v>42480</v>
      </c>
      <c r="C6947">
        <v>5</v>
      </c>
      <c r="D6947" t="s">
        <v>2</v>
      </c>
      <c r="E6947" t="s">
        <v>8168</v>
      </c>
      <c r="F6947" t="s">
        <v>8027</v>
      </c>
      <c r="G6947">
        <v>13</v>
      </c>
      <c r="H6947">
        <v>2</v>
      </c>
      <c r="I6947">
        <v>7</v>
      </c>
      <c r="J6947" s="1">
        <v>89.333333333333329</v>
      </c>
      <c r="K6947" s="1">
        <f>Sales_Data[[#This Row],[Order Quantity]]*Sales_Data[[#This Row],[Unit Price]]</f>
        <v>625.33333333333326</v>
      </c>
      <c r="L6947" s="1">
        <v>59.853333333333339</v>
      </c>
    </row>
    <row r="6948" spans="1:12">
      <c r="A6948" t="s">
        <v>6971</v>
      </c>
      <c r="B6948" s="2">
        <v>42480</v>
      </c>
      <c r="C6948">
        <v>4</v>
      </c>
      <c r="D6948" t="s">
        <v>2</v>
      </c>
      <c r="E6948" t="s">
        <v>8168</v>
      </c>
      <c r="F6948" t="s">
        <v>8027</v>
      </c>
      <c r="G6948">
        <v>10</v>
      </c>
      <c r="H6948">
        <v>2</v>
      </c>
      <c r="I6948">
        <v>7</v>
      </c>
      <c r="J6948" s="1">
        <v>19.355555555555558</v>
      </c>
      <c r="K6948" s="1">
        <f>Sales_Data[[#This Row],[Order Quantity]]*Sales_Data[[#This Row],[Unit Price]]</f>
        <v>135.48888888888891</v>
      </c>
      <c r="L6948" s="1">
        <v>14.323111111111112</v>
      </c>
    </row>
    <row r="6949" spans="1:12">
      <c r="A6949" t="s">
        <v>6972</v>
      </c>
      <c r="B6949" s="2">
        <v>42480</v>
      </c>
      <c r="C6949">
        <v>14</v>
      </c>
      <c r="D6949" t="s">
        <v>4</v>
      </c>
      <c r="E6949" t="s">
        <v>8168</v>
      </c>
      <c r="F6949" t="s">
        <v>8026</v>
      </c>
      <c r="G6949">
        <v>40</v>
      </c>
      <c r="H6949">
        <v>6</v>
      </c>
      <c r="I6949">
        <v>7</v>
      </c>
      <c r="J6949" s="1">
        <v>436.24444444444447</v>
      </c>
      <c r="K6949" s="1">
        <f>Sales_Data[[#This Row],[Order Quantity]]*Sales_Data[[#This Row],[Unit Price]]</f>
        <v>3053.7111111111112</v>
      </c>
      <c r="L6949" s="1">
        <v>187.58511111111113</v>
      </c>
    </row>
    <row r="6950" spans="1:12">
      <c r="A6950" t="s">
        <v>6973</v>
      </c>
      <c r="B6950" s="2">
        <v>42481</v>
      </c>
      <c r="C6950">
        <v>13</v>
      </c>
      <c r="D6950" t="s">
        <v>3</v>
      </c>
      <c r="E6950" t="s">
        <v>8168</v>
      </c>
      <c r="F6950" t="s">
        <v>8026</v>
      </c>
      <c r="G6950">
        <v>37</v>
      </c>
      <c r="H6950">
        <v>5</v>
      </c>
      <c r="I6950">
        <v>5</v>
      </c>
      <c r="J6950" s="1">
        <v>20.100000000000001</v>
      </c>
      <c r="K6950" s="1">
        <f>Sales_Data[[#This Row],[Order Quantity]]*Sales_Data[[#This Row],[Unit Price]]</f>
        <v>100.5</v>
      </c>
      <c r="L6950" s="1">
        <v>15.678000000000001</v>
      </c>
    </row>
    <row r="6951" spans="1:12">
      <c r="A6951" t="s">
        <v>6974</v>
      </c>
      <c r="B6951" s="2">
        <v>42481</v>
      </c>
      <c r="C6951">
        <v>7</v>
      </c>
      <c r="D6951" t="s">
        <v>4</v>
      </c>
      <c r="E6951" t="s">
        <v>8168</v>
      </c>
      <c r="F6951" t="s">
        <v>8027</v>
      </c>
      <c r="G6951">
        <v>18</v>
      </c>
      <c r="H6951">
        <v>3</v>
      </c>
      <c r="I6951">
        <v>5</v>
      </c>
      <c r="J6951" s="1">
        <v>28.288888888888888</v>
      </c>
      <c r="K6951" s="1">
        <f>Sales_Data[[#This Row],[Order Quantity]]*Sales_Data[[#This Row],[Unit Price]]</f>
        <v>141.44444444444443</v>
      </c>
      <c r="L6951" s="1">
        <v>16.973333333333333</v>
      </c>
    </row>
    <row r="6952" spans="1:12">
      <c r="A6952" t="s">
        <v>6975</v>
      </c>
      <c r="B6952" s="2">
        <v>42481</v>
      </c>
      <c r="C6952">
        <v>19</v>
      </c>
      <c r="D6952" t="s">
        <v>4</v>
      </c>
      <c r="E6952" t="s">
        <v>8168</v>
      </c>
      <c r="F6952" t="s">
        <v>8028</v>
      </c>
      <c r="G6952">
        <v>55</v>
      </c>
      <c r="H6952">
        <v>8</v>
      </c>
      <c r="I6952">
        <v>6</v>
      </c>
      <c r="J6952" s="1">
        <v>125.8111111111111</v>
      </c>
      <c r="K6952" s="1">
        <f>Sales_Data[[#This Row],[Order Quantity]]*Sales_Data[[#This Row],[Unit Price]]</f>
        <v>754.86666666666656</v>
      </c>
      <c r="L6952" s="1">
        <v>62.905555555555551</v>
      </c>
    </row>
    <row r="6953" spans="1:12">
      <c r="A6953" t="s">
        <v>6976</v>
      </c>
      <c r="B6953" s="2">
        <v>42482</v>
      </c>
      <c r="C6953">
        <v>10</v>
      </c>
      <c r="D6953" t="s">
        <v>4</v>
      </c>
      <c r="E6953" t="s">
        <v>8168</v>
      </c>
      <c r="F6953" t="s">
        <v>8027</v>
      </c>
      <c r="G6953">
        <v>27</v>
      </c>
      <c r="H6953">
        <v>4</v>
      </c>
      <c r="I6953">
        <v>9</v>
      </c>
      <c r="J6953" s="1">
        <v>25.311111111111114</v>
      </c>
      <c r="K6953" s="1">
        <f>Sales_Data[[#This Row],[Order Quantity]]*Sales_Data[[#This Row],[Unit Price]]</f>
        <v>227.8</v>
      </c>
      <c r="L6953" s="1">
        <v>18.477111111111114</v>
      </c>
    </row>
    <row r="6954" spans="1:12">
      <c r="A6954" t="s">
        <v>6977</v>
      </c>
      <c r="B6954" s="2">
        <v>42482</v>
      </c>
      <c r="C6954">
        <v>8</v>
      </c>
      <c r="D6954" t="s">
        <v>4</v>
      </c>
      <c r="E6954" t="s">
        <v>8168</v>
      </c>
      <c r="F6954" t="s">
        <v>8027</v>
      </c>
      <c r="G6954">
        <v>23</v>
      </c>
      <c r="H6954">
        <v>4</v>
      </c>
      <c r="I6954">
        <v>6</v>
      </c>
      <c r="J6954" s="1">
        <v>222.58888888888887</v>
      </c>
      <c r="K6954" s="1">
        <f>Sales_Data[[#This Row],[Order Quantity]]*Sales_Data[[#This Row],[Unit Price]]</f>
        <v>1335.5333333333333</v>
      </c>
      <c r="L6954" s="1">
        <v>158.03811111111111</v>
      </c>
    </row>
    <row r="6955" spans="1:12">
      <c r="A6955" t="s">
        <v>6978</v>
      </c>
      <c r="B6955" s="2">
        <v>42482</v>
      </c>
      <c r="C6955">
        <v>1</v>
      </c>
      <c r="D6955" t="s">
        <v>2</v>
      </c>
      <c r="E6955" t="s">
        <v>8168</v>
      </c>
      <c r="F6955" t="s">
        <v>8027</v>
      </c>
      <c r="G6955">
        <v>1</v>
      </c>
      <c r="H6955">
        <v>1</v>
      </c>
      <c r="I6955">
        <v>6</v>
      </c>
      <c r="J6955" s="1">
        <v>280.65555555555557</v>
      </c>
      <c r="K6955" s="1">
        <f>Sales_Data[[#This Row],[Order Quantity]]*Sales_Data[[#This Row],[Unit Price]]</f>
        <v>1683.9333333333334</v>
      </c>
      <c r="L6955" s="1">
        <v>202.072</v>
      </c>
    </row>
    <row r="6956" spans="1:12">
      <c r="A6956" t="s">
        <v>6979</v>
      </c>
      <c r="B6956" s="2">
        <v>42483</v>
      </c>
      <c r="C6956">
        <v>2</v>
      </c>
      <c r="D6956" t="s">
        <v>4</v>
      </c>
      <c r="E6956" t="s">
        <v>8168</v>
      </c>
      <c r="F6956" t="s">
        <v>8027</v>
      </c>
      <c r="G6956">
        <v>5</v>
      </c>
      <c r="H6956">
        <v>1</v>
      </c>
      <c r="I6956">
        <v>4</v>
      </c>
      <c r="J6956" s="1">
        <v>410.18888888888893</v>
      </c>
      <c r="K6956" s="1">
        <f>Sales_Data[[#This Row],[Order Quantity]]*Sales_Data[[#This Row],[Unit Price]]</f>
        <v>1640.7555555555557</v>
      </c>
      <c r="L6956" s="1">
        <v>242.01144444444446</v>
      </c>
    </row>
    <row r="6957" spans="1:12">
      <c r="A6957" t="s">
        <v>6980</v>
      </c>
      <c r="B6957" s="2">
        <v>42483</v>
      </c>
      <c r="C6957">
        <v>12</v>
      </c>
      <c r="D6957" t="s">
        <v>4</v>
      </c>
      <c r="E6957" t="s">
        <v>8168</v>
      </c>
      <c r="F6957" t="s">
        <v>8026</v>
      </c>
      <c r="G6957">
        <v>34</v>
      </c>
      <c r="H6957">
        <v>5</v>
      </c>
      <c r="I6957">
        <v>8</v>
      </c>
      <c r="J6957" s="1">
        <v>195.78888888888889</v>
      </c>
      <c r="K6957" s="1">
        <f>Sales_Data[[#This Row],[Order Quantity]]*Sales_Data[[#This Row],[Unit Price]]</f>
        <v>1566.3111111111111</v>
      </c>
      <c r="L6957" s="1">
        <v>127.2627777777778</v>
      </c>
    </row>
    <row r="6958" spans="1:12">
      <c r="A6958" t="s">
        <v>6981</v>
      </c>
      <c r="B6958" s="2">
        <v>42483</v>
      </c>
      <c r="C6958">
        <v>15</v>
      </c>
      <c r="D6958" t="s">
        <v>2</v>
      </c>
      <c r="E6958" t="s">
        <v>8168</v>
      </c>
      <c r="F6958" t="s">
        <v>8025</v>
      </c>
      <c r="G6958">
        <v>42</v>
      </c>
      <c r="H6958">
        <v>6</v>
      </c>
      <c r="I6958">
        <v>2</v>
      </c>
      <c r="J6958" s="1">
        <v>99.01111111111112</v>
      </c>
      <c r="K6958" s="1">
        <f>Sales_Data[[#This Row],[Order Quantity]]*Sales_Data[[#This Row],[Unit Price]]</f>
        <v>198.02222222222224</v>
      </c>
      <c r="L6958" s="1">
        <v>48.515444444444448</v>
      </c>
    </row>
    <row r="6959" spans="1:12">
      <c r="A6959" t="s">
        <v>6982</v>
      </c>
      <c r="B6959" s="2">
        <v>42483</v>
      </c>
      <c r="C6959">
        <v>7</v>
      </c>
      <c r="D6959" t="s">
        <v>4</v>
      </c>
      <c r="E6959" t="s">
        <v>8168</v>
      </c>
      <c r="F6959" t="s">
        <v>8027</v>
      </c>
      <c r="G6959">
        <v>18</v>
      </c>
      <c r="H6959">
        <v>3</v>
      </c>
      <c r="I6959">
        <v>6</v>
      </c>
      <c r="J6959" s="1">
        <v>114.64444444444445</v>
      </c>
      <c r="K6959" s="1">
        <f>Sales_Data[[#This Row],[Order Quantity]]*Sales_Data[[#This Row],[Unit Price]]</f>
        <v>687.86666666666667</v>
      </c>
      <c r="L6959" s="1">
        <v>63.054444444444442</v>
      </c>
    </row>
    <row r="6960" spans="1:12">
      <c r="A6960" t="s">
        <v>6983</v>
      </c>
      <c r="B6960" s="2">
        <v>42483</v>
      </c>
      <c r="C6960">
        <v>14</v>
      </c>
      <c r="D6960" t="s">
        <v>2</v>
      </c>
      <c r="E6960" t="s">
        <v>8168</v>
      </c>
      <c r="F6960" t="s">
        <v>8026</v>
      </c>
      <c r="G6960">
        <v>39</v>
      </c>
      <c r="H6960">
        <v>6</v>
      </c>
      <c r="I6960">
        <v>1</v>
      </c>
      <c r="J6960" s="1">
        <v>112.41111111111111</v>
      </c>
      <c r="K6960" s="1">
        <f>Sales_Data[[#This Row],[Order Quantity]]*Sales_Data[[#This Row],[Unit Price]]</f>
        <v>112.41111111111111</v>
      </c>
      <c r="L6960" s="1">
        <v>55.081444444444443</v>
      </c>
    </row>
    <row r="6961" spans="1:12">
      <c r="A6961" t="s">
        <v>6984</v>
      </c>
      <c r="B6961" s="2">
        <v>42483</v>
      </c>
      <c r="C6961">
        <v>12</v>
      </c>
      <c r="D6961" t="s">
        <v>4</v>
      </c>
      <c r="E6961" t="s">
        <v>8168</v>
      </c>
      <c r="F6961" t="s">
        <v>8026</v>
      </c>
      <c r="G6961">
        <v>35</v>
      </c>
      <c r="H6961">
        <v>5</v>
      </c>
      <c r="I6961">
        <v>5</v>
      </c>
      <c r="J6961" s="1">
        <v>86.355555555555554</v>
      </c>
      <c r="K6961" s="1">
        <f>Sales_Data[[#This Row],[Order Quantity]]*Sales_Data[[#This Row],[Unit Price]]</f>
        <v>431.77777777777777</v>
      </c>
      <c r="L6961" s="1">
        <v>53.540444444444447</v>
      </c>
    </row>
    <row r="6962" spans="1:12">
      <c r="A6962" t="s">
        <v>6985</v>
      </c>
      <c r="B6962" s="2">
        <v>42483</v>
      </c>
      <c r="C6962">
        <v>10</v>
      </c>
      <c r="D6962" t="s">
        <v>4</v>
      </c>
      <c r="E6962" t="s">
        <v>8168</v>
      </c>
      <c r="F6962" t="s">
        <v>8027</v>
      </c>
      <c r="G6962">
        <v>27</v>
      </c>
      <c r="H6962">
        <v>4</v>
      </c>
      <c r="I6962">
        <v>5</v>
      </c>
      <c r="J6962" s="1">
        <v>288.84444444444443</v>
      </c>
      <c r="K6962" s="1">
        <f>Sales_Data[[#This Row],[Order Quantity]]*Sales_Data[[#This Row],[Unit Price]]</f>
        <v>1444.2222222222222</v>
      </c>
      <c r="L6962" s="1">
        <v>245.51777777777775</v>
      </c>
    </row>
    <row r="6963" spans="1:12">
      <c r="A6963" t="s">
        <v>6986</v>
      </c>
      <c r="B6963" s="2">
        <v>42483</v>
      </c>
      <c r="C6963">
        <v>18</v>
      </c>
      <c r="D6963" t="s">
        <v>3</v>
      </c>
      <c r="E6963" t="s">
        <v>8168</v>
      </c>
      <c r="F6963" t="s">
        <v>8025</v>
      </c>
      <c r="G6963">
        <v>52</v>
      </c>
      <c r="H6963">
        <v>8</v>
      </c>
      <c r="I6963">
        <v>7</v>
      </c>
      <c r="J6963" s="1">
        <v>658.08888888888896</v>
      </c>
      <c r="K6963" s="1">
        <f>Sales_Data[[#This Row],[Order Quantity]]*Sales_Data[[#This Row],[Unit Price]]</f>
        <v>4606.6222222222223</v>
      </c>
      <c r="L6963" s="1">
        <v>467.24311111111115</v>
      </c>
    </row>
    <row r="6964" spans="1:12">
      <c r="A6964" t="s">
        <v>6987</v>
      </c>
      <c r="B6964" s="2">
        <v>42483</v>
      </c>
      <c r="C6964">
        <v>14</v>
      </c>
      <c r="D6964" t="s">
        <v>4</v>
      </c>
      <c r="E6964" t="s">
        <v>8168</v>
      </c>
      <c r="F6964" t="s">
        <v>8026</v>
      </c>
      <c r="G6964">
        <v>40</v>
      </c>
      <c r="H6964">
        <v>6</v>
      </c>
      <c r="I6964">
        <v>6</v>
      </c>
      <c r="J6964" s="1">
        <v>84.12222222222222</v>
      </c>
      <c r="K6964" s="1">
        <f>Sales_Data[[#This Row],[Order Quantity]]*Sales_Data[[#This Row],[Unit Price]]</f>
        <v>504.73333333333335</v>
      </c>
      <c r="L6964" s="1">
        <v>47.108444444444451</v>
      </c>
    </row>
    <row r="6965" spans="1:12">
      <c r="A6965" t="s">
        <v>6988</v>
      </c>
      <c r="B6965" s="2">
        <v>42483</v>
      </c>
      <c r="C6965">
        <v>10</v>
      </c>
      <c r="D6965" t="s">
        <v>4</v>
      </c>
      <c r="E6965" t="s">
        <v>8168</v>
      </c>
      <c r="F6965" t="s">
        <v>8027</v>
      </c>
      <c r="G6965">
        <v>27</v>
      </c>
      <c r="H6965">
        <v>4</v>
      </c>
      <c r="I6965">
        <v>6</v>
      </c>
      <c r="J6965" s="1">
        <v>334.25555555555559</v>
      </c>
      <c r="K6965" s="1">
        <f>Sales_Data[[#This Row],[Order Quantity]]*Sales_Data[[#This Row],[Unit Price]]</f>
        <v>2005.5333333333335</v>
      </c>
      <c r="L6965" s="1">
        <v>230.63633333333331</v>
      </c>
    </row>
    <row r="6966" spans="1:12">
      <c r="A6966" t="s">
        <v>6989</v>
      </c>
      <c r="B6966" s="2">
        <v>42483</v>
      </c>
      <c r="C6966">
        <v>8</v>
      </c>
      <c r="D6966" t="s">
        <v>4</v>
      </c>
      <c r="E6966" t="s">
        <v>8168</v>
      </c>
      <c r="F6966" t="s">
        <v>8027</v>
      </c>
      <c r="G6966">
        <v>23</v>
      </c>
      <c r="H6966">
        <v>4</v>
      </c>
      <c r="I6966">
        <v>1</v>
      </c>
      <c r="J6966" s="1">
        <v>27.544444444444444</v>
      </c>
      <c r="K6966" s="1">
        <f>Sales_Data[[#This Row],[Order Quantity]]*Sales_Data[[#This Row],[Unit Price]]</f>
        <v>27.544444444444444</v>
      </c>
      <c r="L6966" s="1">
        <v>21.760111111111112</v>
      </c>
    </row>
    <row r="6967" spans="1:12">
      <c r="A6967" t="s">
        <v>6990</v>
      </c>
      <c r="B6967" s="2">
        <v>42484</v>
      </c>
      <c r="C6967">
        <v>17</v>
      </c>
      <c r="D6967" t="s">
        <v>2</v>
      </c>
      <c r="E6967" t="s">
        <v>8168</v>
      </c>
      <c r="F6967" t="s">
        <v>8025</v>
      </c>
      <c r="G6967">
        <v>48</v>
      </c>
      <c r="H6967">
        <v>7</v>
      </c>
      <c r="I6967">
        <v>9</v>
      </c>
      <c r="J6967" s="1">
        <v>277.67777777777775</v>
      </c>
      <c r="K6967" s="1">
        <f>Sales_Data[[#This Row],[Order Quantity]]*Sales_Data[[#This Row],[Unit Price]]</f>
        <v>2499.1</v>
      </c>
      <c r="L6967" s="1">
        <v>144.39244444444444</v>
      </c>
    </row>
    <row r="6968" spans="1:12">
      <c r="A6968" t="s">
        <v>6991</v>
      </c>
      <c r="B6968" s="2">
        <v>42484</v>
      </c>
      <c r="C6968">
        <v>1</v>
      </c>
      <c r="D6968" t="s">
        <v>4</v>
      </c>
      <c r="E6968" t="s">
        <v>8168</v>
      </c>
      <c r="F6968" t="s">
        <v>8027</v>
      </c>
      <c r="G6968">
        <v>2</v>
      </c>
      <c r="H6968">
        <v>1</v>
      </c>
      <c r="I6968">
        <v>3</v>
      </c>
      <c r="J6968" s="1">
        <v>288.10000000000002</v>
      </c>
      <c r="K6968" s="1">
        <f>Sales_Data[[#This Row],[Order Quantity]]*Sales_Data[[#This Row],[Unit Price]]</f>
        <v>864.30000000000007</v>
      </c>
      <c r="L6968" s="1">
        <v>132.52600000000001</v>
      </c>
    </row>
    <row r="6969" spans="1:12">
      <c r="A6969" t="s">
        <v>6992</v>
      </c>
      <c r="B6969" s="2">
        <v>42485</v>
      </c>
      <c r="C6969">
        <v>5</v>
      </c>
      <c r="D6969" t="s">
        <v>2</v>
      </c>
      <c r="E6969" t="s">
        <v>8168</v>
      </c>
      <c r="F6969" t="s">
        <v>8027</v>
      </c>
      <c r="G6969">
        <v>14</v>
      </c>
      <c r="H6969">
        <v>2</v>
      </c>
      <c r="I6969">
        <v>4</v>
      </c>
      <c r="J6969" s="1">
        <v>259.06666666666666</v>
      </c>
      <c r="K6969" s="1">
        <f>Sales_Data[[#This Row],[Order Quantity]]*Sales_Data[[#This Row],[Unit Price]]</f>
        <v>1036.2666666666667</v>
      </c>
      <c r="L6969" s="1">
        <v>207.25333333333333</v>
      </c>
    </row>
    <row r="6970" spans="1:12">
      <c r="A6970" t="s">
        <v>6993</v>
      </c>
      <c r="B6970" s="2">
        <v>42485</v>
      </c>
      <c r="C6970">
        <v>17</v>
      </c>
      <c r="D6970" t="s">
        <v>2</v>
      </c>
      <c r="E6970" t="s">
        <v>8168</v>
      </c>
      <c r="F6970" t="s">
        <v>8025</v>
      </c>
      <c r="G6970">
        <v>48</v>
      </c>
      <c r="H6970">
        <v>7</v>
      </c>
      <c r="I6970">
        <v>3</v>
      </c>
      <c r="J6970" s="1">
        <v>26.8</v>
      </c>
      <c r="K6970" s="1">
        <f>Sales_Data[[#This Row],[Order Quantity]]*Sales_Data[[#This Row],[Unit Price]]</f>
        <v>80.400000000000006</v>
      </c>
      <c r="L6970" s="1">
        <v>17.956000000000003</v>
      </c>
    </row>
    <row r="6971" spans="1:12">
      <c r="A6971" t="s">
        <v>6994</v>
      </c>
      <c r="B6971" s="2">
        <v>42485</v>
      </c>
      <c r="C6971">
        <v>8</v>
      </c>
      <c r="D6971" t="s">
        <v>2</v>
      </c>
      <c r="E6971" t="s">
        <v>8168</v>
      </c>
      <c r="F6971" t="s">
        <v>8027</v>
      </c>
      <c r="G6971">
        <v>23</v>
      </c>
      <c r="H6971">
        <v>4</v>
      </c>
      <c r="I6971">
        <v>6</v>
      </c>
      <c r="J6971" s="1">
        <v>116.13333333333334</v>
      </c>
      <c r="K6971" s="1">
        <f>Sales_Data[[#This Row],[Order Quantity]]*Sales_Data[[#This Row],[Unit Price]]</f>
        <v>696.80000000000007</v>
      </c>
      <c r="L6971" s="1">
        <v>94.068000000000012</v>
      </c>
    </row>
    <row r="6972" spans="1:12">
      <c r="A6972" t="s">
        <v>6995</v>
      </c>
      <c r="B6972" s="2">
        <v>42485</v>
      </c>
      <c r="C6972">
        <v>19</v>
      </c>
      <c r="D6972" t="s">
        <v>3</v>
      </c>
      <c r="E6972" t="s">
        <v>8168</v>
      </c>
      <c r="F6972" t="s">
        <v>8028</v>
      </c>
      <c r="G6972">
        <v>53</v>
      </c>
      <c r="H6972">
        <v>8</v>
      </c>
      <c r="I6972">
        <v>7</v>
      </c>
      <c r="J6972" s="1">
        <v>99.75555555555556</v>
      </c>
      <c r="K6972" s="1">
        <f>Sales_Data[[#This Row],[Order Quantity]]*Sales_Data[[#This Row],[Unit Price]]</f>
        <v>698.28888888888889</v>
      </c>
      <c r="L6972" s="1">
        <v>84.792222222222222</v>
      </c>
    </row>
    <row r="6973" spans="1:12">
      <c r="A6973" t="s">
        <v>6996</v>
      </c>
      <c r="B6973" s="2">
        <v>42485</v>
      </c>
      <c r="C6973">
        <v>4</v>
      </c>
      <c r="D6973" t="s">
        <v>4</v>
      </c>
      <c r="E6973" t="s">
        <v>8168</v>
      </c>
      <c r="F6973" t="s">
        <v>8027</v>
      </c>
      <c r="G6973">
        <v>10</v>
      </c>
      <c r="H6973">
        <v>2</v>
      </c>
      <c r="I6973">
        <v>2</v>
      </c>
      <c r="J6973" s="1">
        <v>210.67777777777781</v>
      </c>
      <c r="K6973" s="1">
        <f>Sales_Data[[#This Row],[Order Quantity]]*Sales_Data[[#This Row],[Unit Price]]</f>
        <v>421.35555555555561</v>
      </c>
      <c r="L6973" s="1">
        <v>128.51344444444445</v>
      </c>
    </row>
    <row r="6974" spans="1:12">
      <c r="A6974" t="s">
        <v>6997</v>
      </c>
      <c r="B6974" s="2">
        <v>42485</v>
      </c>
      <c r="C6974">
        <v>14</v>
      </c>
      <c r="D6974" t="s">
        <v>4</v>
      </c>
      <c r="E6974" t="s">
        <v>8168</v>
      </c>
      <c r="F6974" t="s">
        <v>8026</v>
      </c>
      <c r="G6974">
        <v>39</v>
      </c>
      <c r="H6974">
        <v>6</v>
      </c>
      <c r="I6974">
        <v>1</v>
      </c>
      <c r="J6974" s="1">
        <v>112.41111111111111</v>
      </c>
      <c r="K6974" s="1">
        <f>Sales_Data[[#This Row],[Order Quantity]]*Sales_Data[[#This Row],[Unit Price]]</f>
        <v>112.41111111111111</v>
      </c>
      <c r="L6974" s="1">
        <v>84.308333333333337</v>
      </c>
    </row>
    <row r="6975" spans="1:12">
      <c r="A6975" t="s">
        <v>6998</v>
      </c>
      <c r="B6975" s="2">
        <v>42486</v>
      </c>
      <c r="C6975">
        <v>6</v>
      </c>
      <c r="D6975" t="s">
        <v>4</v>
      </c>
      <c r="E6975" t="s">
        <v>8168</v>
      </c>
      <c r="F6975" t="s">
        <v>8027</v>
      </c>
      <c r="G6975">
        <v>15</v>
      </c>
      <c r="H6975">
        <v>3</v>
      </c>
      <c r="I6975">
        <v>8</v>
      </c>
      <c r="J6975" s="1">
        <v>27.544444444444444</v>
      </c>
      <c r="K6975" s="1">
        <f>Sales_Data[[#This Row],[Order Quantity]]*Sales_Data[[#This Row],[Unit Price]]</f>
        <v>220.35555555555555</v>
      </c>
      <c r="L6975" s="1">
        <v>22.861888888888888</v>
      </c>
    </row>
    <row r="6976" spans="1:12">
      <c r="A6976" t="s">
        <v>6999</v>
      </c>
      <c r="B6976" s="2">
        <v>42486</v>
      </c>
      <c r="C6976">
        <v>8</v>
      </c>
      <c r="D6976" t="s">
        <v>2</v>
      </c>
      <c r="E6976" t="s">
        <v>8168</v>
      </c>
      <c r="F6976" t="s">
        <v>8027</v>
      </c>
      <c r="G6976">
        <v>21</v>
      </c>
      <c r="H6976">
        <v>3</v>
      </c>
      <c r="I6976">
        <v>1</v>
      </c>
      <c r="J6976" s="1">
        <v>126.55555555555556</v>
      </c>
      <c r="K6976" s="1">
        <f>Sales_Data[[#This Row],[Order Quantity]]*Sales_Data[[#This Row],[Unit Price]]</f>
        <v>126.55555555555556</v>
      </c>
      <c r="L6976" s="1">
        <v>82.26111111111112</v>
      </c>
    </row>
    <row r="6977" spans="1:12">
      <c r="A6977" t="s">
        <v>7000</v>
      </c>
      <c r="B6977" s="2">
        <v>42486</v>
      </c>
      <c r="C6977">
        <v>18</v>
      </c>
      <c r="D6977" t="s">
        <v>4</v>
      </c>
      <c r="E6977" t="s">
        <v>8168</v>
      </c>
      <c r="F6977" t="s">
        <v>8025</v>
      </c>
      <c r="G6977">
        <v>51</v>
      </c>
      <c r="H6977">
        <v>7</v>
      </c>
      <c r="I6977">
        <v>2</v>
      </c>
      <c r="J6977" s="1">
        <v>122.08888888888889</v>
      </c>
      <c r="K6977" s="1">
        <f>Sales_Data[[#This Row],[Order Quantity]]*Sales_Data[[#This Row],[Unit Price]]</f>
        <v>244.17777777777778</v>
      </c>
      <c r="L6977" s="1">
        <v>103.77555555555554</v>
      </c>
    </row>
    <row r="6978" spans="1:12">
      <c r="A6978" t="s">
        <v>7001</v>
      </c>
      <c r="B6978" s="2">
        <v>42487</v>
      </c>
      <c r="C6978">
        <v>11</v>
      </c>
      <c r="D6978" t="s">
        <v>4</v>
      </c>
      <c r="E6978" t="s">
        <v>8168</v>
      </c>
      <c r="F6978" t="s">
        <v>8026</v>
      </c>
      <c r="G6978">
        <v>31</v>
      </c>
      <c r="H6978">
        <v>5</v>
      </c>
      <c r="I6978">
        <v>6</v>
      </c>
      <c r="J6978" s="1">
        <v>23.822222222222223</v>
      </c>
      <c r="K6978" s="1">
        <f>Sales_Data[[#This Row],[Order Quantity]]*Sales_Data[[#This Row],[Unit Price]]</f>
        <v>142.93333333333334</v>
      </c>
      <c r="L6978" s="1">
        <v>18.581333333333333</v>
      </c>
    </row>
    <row r="6979" spans="1:12">
      <c r="A6979" t="s">
        <v>7002</v>
      </c>
      <c r="B6979" s="2">
        <v>42487</v>
      </c>
      <c r="C6979">
        <v>18</v>
      </c>
      <c r="D6979" t="s">
        <v>2</v>
      </c>
      <c r="E6979" t="s">
        <v>8168</v>
      </c>
      <c r="F6979" t="s">
        <v>8025</v>
      </c>
      <c r="G6979">
        <v>51</v>
      </c>
      <c r="H6979">
        <v>7</v>
      </c>
      <c r="I6979">
        <v>8</v>
      </c>
      <c r="J6979" s="1">
        <v>26.8</v>
      </c>
      <c r="K6979" s="1">
        <f>Sales_Data[[#This Row],[Order Quantity]]*Sales_Data[[#This Row],[Unit Price]]</f>
        <v>214.4</v>
      </c>
      <c r="L6979" s="1">
        <v>22.512</v>
      </c>
    </row>
    <row r="6980" spans="1:12">
      <c r="A6980" t="s">
        <v>7003</v>
      </c>
      <c r="B6980" s="2">
        <v>42487</v>
      </c>
      <c r="C6980">
        <v>3</v>
      </c>
      <c r="D6980" t="s">
        <v>4</v>
      </c>
      <c r="E6980" t="s">
        <v>8168</v>
      </c>
      <c r="F6980" t="s">
        <v>8027</v>
      </c>
      <c r="G6980">
        <v>9</v>
      </c>
      <c r="H6980">
        <v>2</v>
      </c>
      <c r="I6980">
        <v>9</v>
      </c>
      <c r="J6980" s="1">
        <v>316.38888888888891</v>
      </c>
      <c r="K6980" s="1">
        <f>Sales_Data[[#This Row],[Order Quantity]]*Sales_Data[[#This Row],[Unit Price]]</f>
        <v>2847.5</v>
      </c>
      <c r="L6980" s="1">
        <v>262.60277777777776</v>
      </c>
    </row>
    <row r="6981" spans="1:12">
      <c r="A6981" t="s">
        <v>7004</v>
      </c>
      <c r="B6981" s="2">
        <v>42487</v>
      </c>
      <c r="C6981">
        <v>20</v>
      </c>
      <c r="D6981" t="s">
        <v>4</v>
      </c>
      <c r="E6981" t="s">
        <v>8168</v>
      </c>
      <c r="F6981" t="s">
        <v>8028</v>
      </c>
      <c r="G6981">
        <v>56</v>
      </c>
      <c r="H6981">
        <v>8</v>
      </c>
      <c r="I6981">
        <v>7</v>
      </c>
      <c r="J6981" s="1">
        <v>78.911111111111111</v>
      </c>
      <c r="K6981" s="1">
        <f>Sales_Data[[#This Row],[Order Quantity]]*Sales_Data[[#This Row],[Unit Price]]</f>
        <v>552.37777777777774</v>
      </c>
      <c r="L6981" s="1">
        <v>53.659555555555563</v>
      </c>
    </row>
    <row r="6982" spans="1:12">
      <c r="A6982" t="s">
        <v>7005</v>
      </c>
      <c r="B6982" s="2">
        <v>42487</v>
      </c>
      <c r="C6982">
        <v>5</v>
      </c>
      <c r="D6982" t="s">
        <v>4</v>
      </c>
      <c r="E6982" t="s">
        <v>8168</v>
      </c>
      <c r="F6982" t="s">
        <v>8027</v>
      </c>
      <c r="G6982">
        <v>15</v>
      </c>
      <c r="H6982">
        <v>2</v>
      </c>
      <c r="I6982">
        <v>4</v>
      </c>
      <c r="J6982" s="1">
        <v>101.24444444444445</v>
      </c>
      <c r="K6982" s="1">
        <f>Sales_Data[[#This Row],[Order Quantity]]*Sales_Data[[#This Row],[Unit Price]]</f>
        <v>404.97777777777782</v>
      </c>
      <c r="L6982" s="1">
        <v>71.88355555555556</v>
      </c>
    </row>
    <row r="6983" spans="1:12">
      <c r="A6983" t="s">
        <v>7006</v>
      </c>
      <c r="B6983" s="2">
        <v>42488</v>
      </c>
      <c r="C6983">
        <v>2</v>
      </c>
      <c r="D6983" t="s">
        <v>4</v>
      </c>
      <c r="E6983" t="s">
        <v>8168</v>
      </c>
      <c r="F6983" t="s">
        <v>8027</v>
      </c>
      <c r="G6983">
        <v>4</v>
      </c>
      <c r="H6983">
        <v>1</v>
      </c>
      <c r="I6983">
        <v>2</v>
      </c>
      <c r="J6983" s="1">
        <v>412.42222222222222</v>
      </c>
      <c r="K6983" s="1">
        <f>Sales_Data[[#This Row],[Order Quantity]]*Sales_Data[[#This Row],[Unit Price]]</f>
        <v>824.84444444444443</v>
      </c>
      <c r="L6983" s="1">
        <v>263.95022222222224</v>
      </c>
    </row>
    <row r="6984" spans="1:12">
      <c r="A6984" t="s">
        <v>7007</v>
      </c>
      <c r="B6984" s="2">
        <v>42488</v>
      </c>
      <c r="C6984">
        <v>16</v>
      </c>
      <c r="D6984" t="s">
        <v>4</v>
      </c>
      <c r="E6984" t="s">
        <v>8168</v>
      </c>
      <c r="F6984" t="s">
        <v>8025</v>
      </c>
      <c r="G6984">
        <v>44</v>
      </c>
      <c r="H6984">
        <v>7</v>
      </c>
      <c r="I6984">
        <v>3</v>
      </c>
      <c r="J6984" s="1">
        <v>108.6888888888889</v>
      </c>
      <c r="K6984" s="1">
        <f>Sales_Data[[#This Row],[Order Quantity]]*Sales_Data[[#This Row],[Unit Price]]</f>
        <v>326.06666666666672</v>
      </c>
      <c r="L6984" s="1">
        <v>59.778888888888901</v>
      </c>
    </row>
    <row r="6985" spans="1:12">
      <c r="A6985" t="s">
        <v>7008</v>
      </c>
      <c r="B6985" s="2">
        <v>42488</v>
      </c>
      <c r="C6985">
        <v>14</v>
      </c>
      <c r="D6985" t="s">
        <v>2</v>
      </c>
      <c r="E6985" t="s">
        <v>8168</v>
      </c>
      <c r="F6985" t="s">
        <v>8026</v>
      </c>
      <c r="G6985">
        <v>41</v>
      </c>
      <c r="H6985">
        <v>6</v>
      </c>
      <c r="I6985">
        <v>2</v>
      </c>
      <c r="J6985" s="1">
        <v>277.67777777777775</v>
      </c>
      <c r="K6985" s="1">
        <f>Sales_Data[[#This Row],[Order Quantity]]*Sales_Data[[#This Row],[Unit Price]]</f>
        <v>555.3555555555555</v>
      </c>
      <c r="L6985" s="1">
        <v>177.71377777777778</v>
      </c>
    </row>
    <row r="6986" spans="1:12">
      <c r="A6986" t="s">
        <v>7009</v>
      </c>
      <c r="B6986" s="2">
        <v>42488</v>
      </c>
      <c r="C6986">
        <v>11</v>
      </c>
      <c r="D6986" t="s">
        <v>3</v>
      </c>
      <c r="E6986" t="s">
        <v>8168</v>
      </c>
      <c r="F6986" t="s">
        <v>8026</v>
      </c>
      <c r="G6986">
        <v>31</v>
      </c>
      <c r="H6986">
        <v>5</v>
      </c>
      <c r="I6986">
        <v>1</v>
      </c>
      <c r="J6986" s="1">
        <v>565.0333333333333</v>
      </c>
      <c r="K6986" s="1">
        <f>Sales_Data[[#This Row],[Order Quantity]]*Sales_Data[[#This Row],[Unit Price]]</f>
        <v>565.0333333333333</v>
      </c>
      <c r="L6986" s="1">
        <v>242.96433333333334</v>
      </c>
    </row>
    <row r="6987" spans="1:12">
      <c r="A6987" t="s">
        <v>7010</v>
      </c>
      <c r="B6987" s="2">
        <v>42488</v>
      </c>
      <c r="C6987">
        <v>1</v>
      </c>
      <c r="D6987" t="s">
        <v>4</v>
      </c>
      <c r="E6987" t="s">
        <v>8168</v>
      </c>
      <c r="F6987" t="s">
        <v>8027</v>
      </c>
      <c r="G6987">
        <v>1</v>
      </c>
      <c r="H6987">
        <v>1</v>
      </c>
      <c r="I6987">
        <v>2</v>
      </c>
      <c r="J6987" s="1">
        <v>260.55555555555554</v>
      </c>
      <c r="K6987" s="1">
        <f>Sales_Data[[#This Row],[Order Quantity]]*Sales_Data[[#This Row],[Unit Price]]</f>
        <v>521.11111111111109</v>
      </c>
      <c r="L6987" s="1">
        <v>135.48888888888891</v>
      </c>
    </row>
    <row r="6988" spans="1:12">
      <c r="A6988" t="s">
        <v>7011</v>
      </c>
      <c r="B6988" s="2">
        <v>42489</v>
      </c>
      <c r="C6988">
        <v>17</v>
      </c>
      <c r="D6988" t="s">
        <v>2</v>
      </c>
      <c r="E6988" t="s">
        <v>8168</v>
      </c>
      <c r="F6988" t="s">
        <v>8025</v>
      </c>
      <c r="G6988">
        <v>48</v>
      </c>
      <c r="H6988">
        <v>7</v>
      </c>
      <c r="I6988">
        <v>2</v>
      </c>
      <c r="J6988" s="1">
        <v>270.23333333333335</v>
      </c>
      <c r="K6988" s="1">
        <f>Sales_Data[[#This Row],[Order Quantity]]*Sales_Data[[#This Row],[Unit Price]]</f>
        <v>540.4666666666667</v>
      </c>
      <c r="L6988" s="1">
        <v>178.35399999999998</v>
      </c>
    </row>
    <row r="6989" spans="1:12">
      <c r="A6989" t="s">
        <v>7012</v>
      </c>
      <c r="B6989" s="2">
        <v>42489</v>
      </c>
      <c r="C6989">
        <v>2</v>
      </c>
      <c r="D6989" t="s">
        <v>2</v>
      </c>
      <c r="E6989" t="s">
        <v>8168</v>
      </c>
      <c r="F6989" t="s">
        <v>8027</v>
      </c>
      <c r="G6989">
        <v>5</v>
      </c>
      <c r="H6989">
        <v>1</v>
      </c>
      <c r="I6989">
        <v>8</v>
      </c>
      <c r="J6989" s="1">
        <v>442.94444444444446</v>
      </c>
      <c r="K6989" s="1">
        <f>Sales_Data[[#This Row],[Order Quantity]]*Sales_Data[[#This Row],[Unit Price]]</f>
        <v>3543.5555555555557</v>
      </c>
      <c r="L6989" s="1">
        <v>292.34333333333336</v>
      </c>
    </row>
    <row r="6990" spans="1:12">
      <c r="A6990" t="s">
        <v>7013</v>
      </c>
      <c r="B6990" s="2">
        <v>42489</v>
      </c>
      <c r="C6990">
        <v>19</v>
      </c>
      <c r="D6990" t="s">
        <v>3</v>
      </c>
      <c r="E6990" t="s">
        <v>8168</v>
      </c>
      <c r="F6990" t="s">
        <v>8028</v>
      </c>
      <c r="G6990">
        <v>55</v>
      </c>
      <c r="H6990">
        <v>8</v>
      </c>
      <c r="I6990">
        <v>5</v>
      </c>
      <c r="J6990" s="1">
        <v>262.04444444444448</v>
      </c>
      <c r="K6990" s="1">
        <f>Sales_Data[[#This Row],[Order Quantity]]*Sales_Data[[#This Row],[Unit Price]]</f>
        <v>1310.2222222222224</v>
      </c>
      <c r="L6990" s="1">
        <v>188.672</v>
      </c>
    </row>
    <row r="6991" spans="1:12">
      <c r="A6991" t="s">
        <v>7014</v>
      </c>
      <c r="B6991" s="2">
        <v>42489</v>
      </c>
      <c r="C6991">
        <v>6</v>
      </c>
      <c r="D6991" t="s">
        <v>3</v>
      </c>
      <c r="E6991" t="s">
        <v>8168</v>
      </c>
      <c r="F6991" t="s">
        <v>8027</v>
      </c>
      <c r="G6991">
        <v>18</v>
      </c>
      <c r="H6991">
        <v>3</v>
      </c>
      <c r="I6991">
        <v>8</v>
      </c>
      <c r="J6991" s="1">
        <v>260.55555555555554</v>
      </c>
      <c r="K6991" s="1">
        <f>Sales_Data[[#This Row],[Order Quantity]]*Sales_Data[[#This Row],[Unit Price]]</f>
        <v>2084.4444444444443</v>
      </c>
      <c r="L6991" s="1">
        <v>130.27777777777777</v>
      </c>
    </row>
    <row r="6992" spans="1:12">
      <c r="A6992" t="s">
        <v>7015</v>
      </c>
      <c r="B6992" s="2">
        <v>42489</v>
      </c>
      <c r="C6992">
        <v>12</v>
      </c>
      <c r="D6992" t="s">
        <v>2</v>
      </c>
      <c r="E6992" t="s">
        <v>8168</v>
      </c>
      <c r="F6992" t="s">
        <v>8026</v>
      </c>
      <c r="G6992">
        <v>35</v>
      </c>
      <c r="H6992">
        <v>5</v>
      </c>
      <c r="I6992">
        <v>8</v>
      </c>
      <c r="J6992" s="1">
        <v>715.41111111111104</v>
      </c>
      <c r="K6992" s="1">
        <f>Sales_Data[[#This Row],[Order Quantity]]*Sales_Data[[#This Row],[Unit Price]]</f>
        <v>5723.2888888888883</v>
      </c>
      <c r="L6992" s="1">
        <v>407.78433333333328</v>
      </c>
    </row>
    <row r="6993" spans="1:12">
      <c r="A6993" t="s">
        <v>7016</v>
      </c>
      <c r="B6993" s="2">
        <v>42490</v>
      </c>
      <c r="C6993">
        <v>2</v>
      </c>
      <c r="D6993" t="s">
        <v>3</v>
      </c>
      <c r="E6993" t="s">
        <v>8168</v>
      </c>
      <c r="F6993" t="s">
        <v>8027</v>
      </c>
      <c r="G6993">
        <v>6</v>
      </c>
      <c r="H6993">
        <v>1</v>
      </c>
      <c r="I6993">
        <v>9</v>
      </c>
      <c r="J6993" s="1">
        <v>620.12222222222226</v>
      </c>
      <c r="K6993" s="1">
        <f>Sales_Data[[#This Row],[Order Quantity]]*Sales_Data[[#This Row],[Unit Price]]</f>
        <v>5581.1</v>
      </c>
      <c r="L6993" s="1">
        <v>341.06722222222226</v>
      </c>
    </row>
    <row r="6994" spans="1:12">
      <c r="A6994" t="s">
        <v>7017</v>
      </c>
      <c r="B6994" s="2">
        <v>42490</v>
      </c>
      <c r="C6994">
        <v>3</v>
      </c>
      <c r="D6994" t="s">
        <v>4</v>
      </c>
      <c r="E6994" t="s">
        <v>8168</v>
      </c>
      <c r="F6994" t="s">
        <v>8027</v>
      </c>
      <c r="G6994">
        <v>8</v>
      </c>
      <c r="H6994">
        <v>2</v>
      </c>
      <c r="I6994">
        <v>6</v>
      </c>
      <c r="J6994" s="1">
        <v>26.8</v>
      </c>
      <c r="K6994" s="1">
        <f>Sales_Data[[#This Row],[Order Quantity]]*Sales_Data[[#This Row],[Unit Price]]</f>
        <v>160.80000000000001</v>
      </c>
      <c r="L6994" s="1">
        <v>13.4</v>
      </c>
    </row>
    <row r="6995" spans="1:12">
      <c r="A6995" t="s">
        <v>7018</v>
      </c>
      <c r="B6995" s="2">
        <v>42490</v>
      </c>
      <c r="C6995">
        <v>7</v>
      </c>
      <c r="D6995" t="s">
        <v>2</v>
      </c>
      <c r="E6995" t="s">
        <v>8168</v>
      </c>
      <c r="F6995" t="s">
        <v>8027</v>
      </c>
      <c r="G6995">
        <v>21</v>
      </c>
      <c r="H6995">
        <v>3</v>
      </c>
      <c r="I6995">
        <v>3</v>
      </c>
      <c r="J6995" s="1">
        <v>128.78888888888889</v>
      </c>
      <c r="K6995" s="1">
        <f>Sales_Data[[#This Row],[Order Quantity]]*Sales_Data[[#This Row],[Unit Price]]</f>
        <v>386.36666666666667</v>
      </c>
      <c r="L6995" s="1">
        <v>78.561222222222227</v>
      </c>
    </row>
    <row r="6996" spans="1:12">
      <c r="A6996" t="s">
        <v>7019</v>
      </c>
      <c r="B6996" s="2">
        <v>42491</v>
      </c>
      <c r="C6996">
        <v>18</v>
      </c>
      <c r="D6996" t="s">
        <v>2</v>
      </c>
      <c r="E6996" t="s">
        <v>8168</v>
      </c>
      <c r="F6996" t="s">
        <v>8025</v>
      </c>
      <c r="G6996">
        <v>51</v>
      </c>
      <c r="H6996">
        <v>7</v>
      </c>
      <c r="I6996">
        <v>1</v>
      </c>
      <c r="J6996" s="1">
        <v>311.17777777777775</v>
      </c>
      <c r="K6996" s="1">
        <f>Sales_Data[[#This Row],[Order Quantity]]*Sales_Data[[#This Row],[Unit Price]]</f>
        <v>311.17777777777775</v>
      </c>
      <c r="L6996" s="1">
        <v>186.70666666666665</v>
      </c>
    </row>
    <row r="6997" spans="1:12">
      <c r="A6997" t="s">
        <v>7020</v>
      </c>
      <c r="B6997" s="2">
        <v>42491</v>
      </c>
      <c r="C6997">
        <v>5</v>
      </c>
      <c r="D6997" t="s">
        <v>2</v>
      </c>
      <c r="E6997" t="s">
        <v>8168</v>
      </c>
      <c r="F6997" t="s">
        <v>8027</v>
      </c>
      <c r="G6997">
        <v>12</v>
      </c>
      <c r="H6997">
        <v>2</v>
      </c>
      <c r="I6997">
        <v>1</v>
      </c>
      <c r="J6997" s="1">
        <v>110.17777777777778</v>
      </c>
      <c r="K6997" s="1">
        <f>Sales_Data[[#This Row],[Order Quantity]]*Sales_Data[[#This Row],[Unit Price]]</f>
        <v>110.17777777777778</v>
      </c>
      <c r="L6997" s="1">
        <v>53.987111111111112</v>
      </c>
    </row>
    <row r="6998" spans="1:12">
      <c r="A6998" t="s">
        <v>7021</v>
      </c>
      <c r="B6998" s="2">
        <v>42491</v>
      </c>
      <c r="C6998">
        <v>5</v>
      </c>
      <c r="D6998" t="s">
        <v>4</v>
      </c>
      <c r="E6998" t="s">
        <v>8168</v>
      </c>
      <c r="F6998" t="s">
        <v>8027</v>
      </c>
      <c r="G6998">
        <v>13</v>
      </c>
      <c r="H6998">
        <v>2</v>
      </c>
      <c r="I6998">
        <v>4</v>
      </c>
      <c r="J6998" s="1">
        <v>122.83333333333333</v>
      </c>
      <c r="K6998" s="1">
        <f>Sales_Data[[#This Row],[Order Quantity]]*Sales_Data[[#This Row],[Unit Price]]</f>
        <v>491.33333333333331</v>
      </c>
      <c r="L6998" s="1">
        <v>90.896666666666661</v>
      </c>
    </row>
    <row r="6999" spans="1:12">
      <c r="A6999" t="s">
        <v>7022</v>
      </c>
      <c r="B6999" s="2">
        <v>42491</v>
      </c>
      <c r="C6999">
        <v>2</v>
      </c>
      <c r="D6999" t="s">
        <v>4</v>
      </c>
      <c r="E6999" t="s">
        <v>8168</v>
      </c>
      <c r="F6999" t="s">
        <v>8027</v>
      </c>
      <c r="G6999">
        <v>5</v>
      </c>
      <c r="H6999">
        <v>1</v>
      </c>
      <c r="I6999">
        <v>2</v>
      </c>
      <c r="J6999" s="1">
        <v>126.55555555555556</v>
      </c>
      <c r="K6999" s="1">
        <f>Sales_Data[[#This Row],[Order Quantity]]*Sales_Data[[#This Row],[Unit Price]]</f>
        <v>253.11111111111111</v>
      </c>
      <c r="L6999" s="1">
        <v>96.182222222222222</v>
      </c>
    </row>
    <row r="7000" spans="1:12">
      <c r="A7000" t="s">
        <v>7023</v>
      </c>
      <c r="B7000" s="2">
        <v>42491</v>
      </c>
      <c r="C7000">
        <v>1</v>
      </c>
      <c r="D7000" t="s">
        <v>2</v>
      </c>
      <c r="E7000" t="s">
        <v>8168</v>
      </c>
      <c r="F7000" t="s">
        <v>8027</v>
      </c>
      <c r="G7000">
        <v>1</v>
      </c>
      <c r="H7000">
        <v>1</v>
      </c>
      <c r="I7000">
        <v>5</v>
      </c>
      <c r="J7000" s="1">
        <v>433.26666666666665</v>
      </c>
      <c r="K7000" s="1">
        <f>Sales_Data[[#This Row],[Order Quantity]]*Sales_Data[[#This Row],[Unit Price]]</f>
        <v>2166.333333333333</v>
      </c>
      <c r="L7000" s="1">
        <v>177.63933333333333</v>
      </c>
    </row>
    <row r="7001" spans="1:12">
      <c r="A7001" t="s">
        <v>7024</v>
      </c>
      <c r="B7001" s="2">
        <v>42492</v>
      </c>
      <c r="C7001">
        <v>4</v>
      </c>
      <c r="D7001" t="s">
        <v>2</v>
      </c>
      <c r="E7001" t="s">
        <v>8168</v>
      </c>
      <c r="F7001" t="s">
        <v>8027</v>
      </c>
      <c r="G7001">
        <v>9</v>
      </c>
      <c r="H7001">
        <v>2</v>
      </c>
      <c r="I7001">
        <v>7</v>
      </c>
      <c r="J7001" s="1">
        <v>115.38888888888889</v>
      </c>
      <c r="K7001" s="1">
        <f>Sales_Data[[#This Row],[Order Quantity]]*Sales_Data[[#This Row],[Unit Price]]</f>
        <v>807.72222222222217</v>
      </c>
      <c r="L7001" s="1">
        <v>94.618888888888875</v>
      </c>
    </row>
    <row r="7002" spans="1:12">
      <c r="A7002" t="s">
        <v>7025</v>
      </c>
      <c r="B7002" s="2">
        <v>42492</v>
      </c>
      <c r="C7002">
        <v>12</v>
      </c>
      <c r="D7002" t="s">
        <v>3</v>
      </c>
      <c r="E7002" t="s">
        <v>8168</v>
      </c>
      <c r="F7002" t="s">
        <v>8026</v>
      </c>
      <c r="G7002">
        <v>33</v>
      </c>
      <c r="H7002">
        <v>5</v>
      </c>
      <c r="I7002">
        <v>1</v>
      </c>
      <c r="J7002" s="1">
        <v>18.611111111111111</v>
      </c>
      <c r="K7002" s="1">
        <f>Sales_Data[[#This Row],[Order Quantity]]*Sales_Data[[#This Row],[Unit Price]]</f>
        <v>18.611111111111111</v>
      </c>
      <c r="L7002" s="1">
        <v>10.422222222222224</v>
      </c>
    </row>
    <row r="7003" spans="1:12">
      <c r="A7003" t="s">
        <v>7026</v>
      </c>
      <c r="B7003" s="2">
        <v>42492</v>
      </c>
      <c r="C7003">
        <v>15</v>
      </c>
      <c r="D7003" t="s">
        <v>4</v>
      </c>
      <c r="E7003" t="s">
        <v>8168</v>
      </c>
      <c r="F7003" t="s">
        <v>8025</v>
      </c>
      <c r="G7003">
        <v>43</v>
      </c>
      <c r="H7003">
        <v>6</v>
      </c>
      <c r="I7003">
        <v>1</v>
      </c>
      <c r="J7003" s="1">
        <v>257.57777777777778</v>
      </c>
      <c r="K7003" s="1">
        <f>Sales_Data[[#This Row],[Order Quantity]]*Sales_Data[[#This Row],[Unit Price]]</f>
        <v>257.57777777777778</v>
      </c>
      <c r="L7003" s="1">
        <v>216.36533333333335</v>
      </c>
    </row>
    <row r="7004" spans="1:12">
      <c r="A7004" t="s">
        <v>7027</v>
      </c>
      <c r="B7004" s="2">
        <v>42493</v>
      </c>
      <c r="C7004">
        <v>6</v>
      </c>
      <c r="D7004" t="s">
        <v>4</v>
      </c>
      <c r="E7004" t="s">
        <v>8168</v>
      </c>
      <c r="F7004" t="s">
        <v>8027</v>
      </c>
      <c r="G7004">
        <v>16</v>
      </c>
      <c r="H7004">
        <v>3</v>
      </c>
      <c r="I7004">
        <v>2</v>
      </c>
      <c r="J7004" s="1">
        <v>425.07777777777778</v>
      </c>
      <c r="K7004" s="1">
        <f>Sales_Data[[#This Row],[Order Quantity]]*Sales_Data[[#This Row],[Unit Price]]</f>
        <v>850.15555555555557</v>
      </c>
      <c r="L7004" s="1">
        <v>318.80833333333334</v>
      </c>
    </row>
    <row r="7005" spans="1:12">
      <c r="A7005" t="s">
        <v>7028</v>
      </c>
      <c r="B7005" s="2">
        <v>42493</v>
      </c>
      <c r="C7005">
        <v>20</v>
      </c>
      <c r="D7005" t="s">
        <v>4</v>
      </c>
      <c r="E7005" t="s">
        <v>8168</v>
      </c>
      <c r="F7005" t="s">
        <v>8028</v>
      </c>
      <c r="G7005">
        <v>56</v>
      </c>
      <c r="H7005">
        <v>8</v>
      </c>
      <c r="I7005">
        <v>4</v>
      </c>
      <c r="J7005" s="1">
        <v>26.055555555555557</v>
      </c>
      <c r="K7005" s="1">
        <f>Sales_Data[[#This Row],[Order Quantity]]*Sales_Data[[#This Row],[Unit Price]]</f>
        <v>104.22222222222223</v>
      </c>
      <c r="L7005" s="1">
        <v>13.027777777777779</v>
      </c>
    </row>
    <row r="7006" spans="1:12">
      <c r="A7006" t="s">
        <v>7029</v>
      </c>
      <c r="B7006" s="2">
        <v>42493</v>
      </c>
      <c r="C7006">
        <v>14</v>
      </c>
      <c r="D7006" t="s">
        <v>4</v>
      </c>
      <c r="E7006" t="s">
        <v>8168</v>
      </c>
      <c r="F7006" t="s">
        <v>8026</v>
      </c>
      <c r="G7006">
        <v>39</v>
      </c>
      <c r="H7006">
        <v>6</v>
      </c>
      <c r="I7006">
        <v>4</v>
      </c>
      <c r="J7006" s="1">
        <v>113.90000000000002</v>
      </c>
      <c r="K7006" s="1">
        <f>Sales_Data[[#This Row],[Order Quantity]]*Sales_Data[[#This Row],[Unit Price]]</f>
        <v>455.60000000000008</v>
      </c>
      <c r="L7006" s="1">
        <v>50.116000000000007</v>
      </c>
    </row>
    <row r="7007" spans="1:12">
      <c r="A7007" t="s">
        <v>7030</v>
      </c>
      <c r="B7007" s="2">
        <v>42493</v>
      </c>
      <c r="C7007">
        <v>2</v>
      </c>
      <c r="D7007" t="s">
        <v>4</v>
      </c>
      <c r="E7007" t="s">
        <v>8168</v>
      </c>
      <c r="F7007" t="s">
        <v>8027</v>
      </c>
      <c r="G7007">
        <v>6</v>
      </c>
      <c r="H7007">
        <v>1</v>
      </c>
      <c r="I7007">
        <v>1</v>
      </c>
      <c r="J7007" s="1">
        <v>21.588888888888889</v>
      </c>
      <c r="K7007" s="1">
        <f>Sales_Data[[#This Row],[Order Quantity]]*Sales_Data[[#This Row],[Unit Price]]</f>
        <v>21.588888888888889</v>
      </c>
      <c r="L7007" s="1">
        <v>17.702888888888889</v>
      </c>
    </row>
    <row r="7008" spans="1:12">
      <c r="A7008" t="s">
        <v>7031</v>
      </c>
      <c r="B7008" s="2">
        <v>42494</v>
      </c>
      <c r="C7008">
        <v>8</v>
      </c>
      <c r="D7008" t="s">
        <v>4</v>
      </c>
      <c r="E7008" t="s">
        <v>8168</v>
      </c>
      <c r="F7008" t="s">
        <v>8027</v>
      </c>
      <c r="G7008">
        <v>23</v>
      </c>
      <c r="H7008">
        <v>4</v>
      </c>
      <c r="I7008">
        <v>4</v>
      </c>
      <c r="J7008" s="1">
        <v>565.77777777777783</v>
      </c>
      <c r="K7008" s="1">
        <f>Sales_Data[[#This Row],[Order Quantity]]*Sales_Data[[#This Row],[Unit Price]]</f>
        <v>2263.1111111111113</v>
      </c>
      <c r="L7008" s="1">
        <v>373.41333333333336</v>
      </c>
    </row>
    <row r="7009" spans="1:12">
      <c r="A7009" t="s">
        <v>7032</v>
      </c>
      <c r="B7009" s="2">
        <v>42494</v>
      </c>
      <c r="C7009">
        <v>4</v>
      </c>
      <c r="D7009" t="s">
        <v>3</v>
      </c>
      <c r="E7009" t="s">
        <v>8168</v>
      </c>
      <c r="F7009" t="s">
        <v>8027</v>
      </c>
      <c r="G7009">
        <v>11</v>
      </c>
      <c r="H7009">
        <v>2</v>
      </c>
      <c r="I7009">
        <v>9</v>
      </c>
      <c r="J7009" s="1">
        <v>112.41111111111111</v>
      </c>
      <c r="K7009" s="1">
        <f>Sales_Data[[#This Row],[Order Quantity]]*Sales_Data[[#This Row],[Unit Price]]</f>
        <v>1011.7</v>
      </c>
      <c r="L7009" s="1">
        <v>91.053000000000011</v>
      </c>
    </row>
    <row r="7010" spans="1:12">
      <c r="A7010" t="s">
        <v>7033</v>
      </c>
      <c r="B7010" s="2">
        <v>42494</v>
      </c>
      <c r="C7010">
        <v>9</v>
      </c>
      <c r="D7010" t="s">
        <v>4</v>
      </c>
      <c r="E7010" t="s">
        <v>8168</v>
      </c>
      <c r="F7010" t="s">
        <v>8027</v>
      </c>
      <c r="G7010">
        <v>25</v>
      </c>
      <c r="H7010">
        <v>4</v>
      </c>
      <c r="I7010">
        <v>7</v>
      </c>
      <c r="J7010" s="1">
        <v>133.25555555555556</v>
      </c>
      <c r="K7010" s="1">
        <f>Sales_Data[[#This Row],[Order Quantity]]*Sales_Data[[#This Row],[Unit Price]]</f>
        <v>932.78888888888889</v>
      </c>
      <c r="L7010" s="1">
        <v>57.299888888888887</v>
      </c>
    </row>
    <row r="7011" spans="1:12">
      <c r="A7011" t="s">
        <v>7034</v>
      </c>
      <c r="B7011" s="2">
        <v>42494</v>
      </c>
      <c r="C7011">
        <v>17</v>
      </c>
      <c r="D7011" t="s">
        <v>2</v>
      </c>
      <c r="E7011" t="s">
        <v>8168</v>
      </c>
      <c r="F7011" t="s">
        <v>8025</v>
      </c>
      <c r="G7011">
        <v>48</v>
      </c>
      <c r="H7011">
        <v>7</v>
      </c>
      <c r="I7011">
        <v>5</v>
      </c>
      <c r="J7011" s="1">
        <v>441.45555555555552</v>
      </c>
      <c r="K7011" s="1">
        <f>Sales_Data[[#This Row],[Order Quantity]]*Sales_Data[[#This Row],[Unit Price]]</f>
        <v>2207.2777777777774</v>
      </c>
      <c r="L7011" s="1">
        <v>264.87333333333328</v>
      </c>
    </row>
    <row r="7012" spans="1:12">
      <c r="A7012" t="s">
        <v>7035</v>
      </c>
      <c r="B7012" s="2">
        <v>42494</v>
      </c>
      <c r="C7012">
        <v>10</v>
      </c>
      <c r="D7012" t="s">
        <v>3</v>
      </c>
      <c r="E7012" t="s">
        <v>8168</v>
      </c>
      <c r="F7012" t="s">
        <v>8027</v>
      </c>
      <c r="G7012">
        <v>27</v>
      </c>
      <c r="H7012">
        <v>4</v>
      </c>
      <c r="I7012">
        <v>5</v>
      </c>
      <c r="J7012" s="1">
        <v>119.11111111111111</v>
      </c>
      <c r="K7012" s="1">
        <f>Sales_Data[[#This Row],[Order Quantity]]*Sales_Data[[#This Row],[Unit Price]]</f>
        <v>595.55555555555554</v>
      </c>
      <c r="L7012" s="1">
        <v>48.835555555555551</v>
      </c>
    </row>
    <row r="7013" spans="1:12">
      <c r="A7013" t="s">
        <v>7036</v>
      </c>
      <c r="B7013" s="2">
        <v>42494</v>
      </c>
      <c r="C7013">
        <v>9</v>
      </c>
      <c r="D7013" t="s">
        <v>2</v>
      </c>
      <c r="E7013" t="s">
        <v>8168</v>
      </c>
      <c r="F7013" t="s">
        <v>8027</v>
      </c>
      <c r="G7013">
        <v>26</v>
      </c>
      <c r="H7013">
        <v>4</v>
      </c>
      <c r="I7013">
        <v>8</v>
      </c>
      <c r="J7013" s="1">
        <v>352.12222222222221</v>
      </c>
      <c r="K7013" s="1">
        <f>Sales_Data[[#This Row],[Order Quantity]]*Sales_Data[[#This Row],[Unit Price]]</f>
        <v>2816.9777777777776</v>
      </c>
      <c r="L7013" s="1">
        <v>271.13411111111111</v>
      </c>
    </row>
    <row r="7014" spans="1:12">
      <c r="A7014" t="s">
        <v>7037</v>
      </c>
      <c r="B7014" s="2">
        <v>42495</v>
      </c>
      <c r="C7014">
        <v>11</v>
      </c>
      <c r="D7014" t="s">
        <v>4</v>
      </c>
      <c r="E7014" t="s">
        <v>8168</v>
      </c>
      <c r="F7014" t="s">
        <v>8026</v>
      </c>
      <c r="G7014">
        <v>31</v>
      </c>
      <c r="H7014">
        <v>5</v>
      </c>
      <c r="I7014">
        <v>4</v>
      </c>
      <c r="J7014" s="1">
        <v>110.17777777777778</v>
      </c>
      <c r="K7014" s="1">
        <f>Sales_Data[[#This Row],[Order Quantity]]*Sales_Data[[#This Row],[Unit Price]]</f>
        <v>440.71111111111111</v>
      </c>
      <c r="L7014" s="1">
        <v>84.836888888888893</v>
      </c>
    </row>
    <row r="7015" spans="1:12">
      <c r="A7015" t="s">
        <v>7038</v>
      </c>
      <c r="B7015" s="2">
        <v>42495</v>
      </c>
      <c r="C7015">
        <v>3</v>
      </c>
      <c r="D7015" t="s">
        <v>4</v>
      </c>
      <c r="E7015" t="s">
        <v>8168</v>
      </c>
      <c r="F7015" t="s">
        <v>8027</v>
      </c>
      <c r="G7015">
        <v>8</v>
      </c>
      <c r="H7015">
        <v>2</v>
      </c>
      <c r="I7015">
        <v>4</v>
      </c>
      <c r="J7015" s="1">
        <v>21.588888888888889</v>
      </c>
      <c r="K7015" s="1">
        <f>Sales_Data[[#This Row],[Order Quantity]]*Sales_Data[[#This Row],[Unit Price]]</f>
        <v>86.355555555555554</v>
      </c>
      <c r="L7015" s="1">
        <v>17.487000000000002</v>
      </c>
    </row>
    <row r="7016" spans="1:12">
      <c r="A7016" t="s">
        <v>7039</v>
      </c>
      <c r="B7016" s="2">
        <v>42495</v>
      </c>
      <c r="C7016">
        <v>19</v>
      </c>
      <c r="D7016" t="s">
        <v>2</v>
      </c>
      <c r="E7016" t="s">
        <v>8168</v>
      </c>
      <c r="F7016" t="s">
        <v>8028</v>
      </c>
      <c r="G7016">
        <v>54</v>
      </c>
      <c r="H7016">
        <v>8</v>
      </c>
      <c r="I7016">
        <v>3</v>
      </c>
      <c r="J7016" s="1">
        <v>431.77777777777777</v>
      </c>
      <c r="K7016" s="1">
        <f>Sales_Data[[#This Row],[Order Quantity]]*Sales_Data[[#This Row],[Unit Price]]</f>
        <v>1295.3333333333333</v>
      </c>
      <c r="L7016" s="1">
        <v>323.83333333333331</v>
      </c>
    </row>
    <row r="7017" spans="1:12">
      <c r="A7017" t="s">
        <v>7040</v>
      </c>
      <c r="B7017" s="2">
        <v>42495</v>
      </c>
      <c r="C7017">
        <v>4</v>
      </c>
      <c r="D7017" t="s">
        <v>4</v>
      </c>
      <c r="E7017" t="s">
        <v>8168</v>
      </c>
      <c r="F7017" t="s">
        <v>8027</v>
      </c>
      <c r="G7017">
        <v>11</v>
      </c>
      <c r="H7017">
        <v>2</v>
      </c>
      <c r="I7017">
        <v>5</v>
      </c>
      <c r="J7017" s="1">
        <v>126.55555555555556</v>
      </c>
      <c r="K7017" s="1">
        <f>Sales_Data[[#This Row],[Order Quantity]]*Sales_Data[[#This Row],[Unit Price]]</f>
        <v>632.77777777777783</v>
      </c>
      <c r="L7017" s="1">
        <v>80.995555555555555</v>
      </c>
    </row>
    <row r="7018" spans="1:12">
      <c r="A7018" t="s">
        <v>7041</v>
      </c>
      <c r="B7018" s="2">
        <v>42495</v>
      </c>
      <c r="C7018">
        <v>5</v>
      </c>
      <c r="D7018" t="s">
        <v>4</v>
      </c>
      <c r="E7018" t="s">
        <v>8168</v>
      </c>
      <c r="F7018" t="s">
        <v>8027</v>
      </c>
      <c r="G7018">
        <v>13</v>
      </c>
      <c r="H7018">
        <v>2</v>
      </c>
      <c r="I7018">
        <v>6</v>
      </c>
      <c r="J7018" s="1">
        <v>29.033333333333335</v>
      </c>
      <c r="K7018" s="1">
        <f>Sales_Data[[#This Row],[Order Quantity]]*Sales_Data[[#This Row],[Unit Price]]</f>
        <v>174.20000000000002</v>
      </c>
      <c r="L7018" s="1">
        <v>11.903666666666666</v>
      </c>
    </row>
    <row r="7019" spans="1:12">
      <c r="A7019" t="s">
        <v>7042</v>
      </c>
      <c r="B7019" s="2">
        <v>42496</v>
      </c>
      <c r="C7019">
        <v>13</v>
      </c>
      <c r="D7019" t="s">
        <v>4</v>
      </c>
      <c r="E7019" t="s">
        <v>8168</v>
      </c>
      <c r="F7019" t="s">
        <v>8026</v>
      </c>
      <c r="G7019">
        <v>37</v>
      </c>
      <c r="H7019">
        <v>6</v>
      </c>
      <c r="I7019">
        <v>6</v>
      </c>
      <c r="J7019" s="1">
        <v>128.78888888888889</v>
      </c>
      <c r="K7019" s="1">
        <f>Sales_Data[[#This Row],[Order Quantity]]*Sales_Data[[#This Row],[Unit Price]]</f>
        <v>772.73333333333335</v>
      </c>
      <c r="L7019" s="1">
        <v>73.409666666666666</v>
      </c>
    </row>
    <row r="7020" spans="1:12">
      <c r="A7020" t="s">
        <v>7043</v>
      </c>
      <c r="B7020" s="2">
        <v>42496</v>
      </c>
      <c r="C7020">
        <v>19</v>
      </c>
      <c r="D7020" t="s">
        <v>4</v>
      </c>
      <c r="E7020" t="s">
        <v>8168</v>
      </c>
      <c r="F7020" t="s">
        <v>8028</v>
      </c>
      <c r="G7020">
        <v>55</v>
      </c>
      <c r="H7020">
        <v>8</v>
      </c>
      <c r="I7020">
        <v>4</v>
      </c>
      <c r="J7020" s="1">
        <v>28.288888888888888</v>
      </c>
      <c r="K7020" s="1">
        <f>Sales_Data[[#This Row],[Order Quantity]]*Sales_Data[[#This Row],[Unit Price]]</f>
        <v>113.15555555555555</v>
      </c>
      <c r="L7020" s="1">
        <v>15.84177777777778</v>
      </c>
    </row>
    <row r="7021" spans="1:12">
      <c r="A7021" t="s">
        <v>7044</v>
      </c>
      <c r="B7021" s="2">
        <v>42496</v>
      </c>
      <c r="C7021">
        <v>14</v>
      </c>
      <c r="D7021" t="s">
        <v>2</v>
      </c>
      <c r="E7021" t="s">
        <v>8168</v>
      </c>
      <c r="F7021" t="s">
        <v>8026</v>
      </c>
      <c r="G7021">
        <v>40</v>
      </c>
      <c r="H7021">
        <v>6</v>
      </c>
      <c r="I7021">
        <v>7</v>
      </c>
      <c r="J7021" s="1">
        <v>579.17777777777781</v>
      </c>
      <c r="K7021" s="1">
        <f>Sales_Data[[#This Row],[Order Quantity]]*Sales_Data[[#This Row],[Unit Price]]</f>
        <v>4054.2444444444445</v>
      </c>
      <c r="L7021" s="1">
        <v>486.5093333333333</v>
      </c>
    </row>
    <row r="7022" spans="1:12">
      <c r="A7022" t="s">
        <v>7045</v>
      </c>
      <c r="B7022" s="2">
        <v>42496</v>
      </c>
      <c r="C7022">
        <v>4</v>
      </c>
      <c r="D7022" t="s">
        <v>4</v>
      </c>
      <c r="E7022" t="s">
        <v>8168</v>
      </c>
      <c r="F7022" t="s">
        <v>8027</v>
      </c>
      <c r="G7022">
        <v>11</v>
      </c>
      <c r="H7022">
        <v>2</v>
      </c>
      <c r="I7022">
        <v>4</v>
      </c>
      <c r="J7022" s="1">
        <v>123.57777777777778</v>
      </c>
      <c r="K7022" s="1">
        <f>Sales_Data[[#This Row],[Order Quantity]]*Sales_Data[[#This Row],[Unit Price]]</f>
        <v>494.31111111111113</v>
      </c>
      <c r="L7022" s="1">
        <v>67.967777777777783</v>
      </c>
    </row>
    <row r="7023" spans="1:12">
      <c r="A7023" t="s">
        <v>7046</v>
      </c>
      <c r="B7023" s="2">
        <v>42496</v>
      </c>
      <c r="C7023">
        <v>11</v>
      </c>
      <c r="D7023" t="s">
        <v>4</v>
      </c>
      <c r="E7023" t="s">
        <v>8168</v>
      </c>
      <c r="F7023" t="s">
        <v>8026</v>
      </c>
      <c r="G7023">
        <v>32</v>
      </c>
      <c r="H7023">
        <v>5</v>
      </c>
      <c r="I7023">
        <v>6</v>
      </c>
      <c r="J7023" s="1">
        <v>112.41111111111111</v>
      </c>
      <c r="K7023" s="1">
        <f>Sales_Data[[#This Row],[Order Quantity]]*Sales_Data[[#This Row],[Unit Price]]</f>
        <v>674.4666666666667</v>
      </c>
      <c r="L7023" s="1">
        <v>94.425333333333327</v>
      </c>
    </row>
    <row r="7024" spans="1:12">
      <c r="A7024" t="s">
        <v>7047</v>
      </c>
      <c r="B7024" s="2">
        <v>42496</v>
      </c>
      <c r="C7024">
        <v>1</v>
      </c>
      <c r="D7024" t="s">
        <v>2</v>
      </c>
      <c r="E7024" t="s">
        <v>8168</v>
      </c>
      <c r="F7024" t="s">
        <v>8027</v>
      </c>
      <c r="G7024">
        <v>2</v>
      </c>
      <c r="H7024">
        <v>1</v>
      </c>
      <c r="I7024">
        <v>2</v>
      </c>
      <c r="J7024" s="1">
        <v>111.66666666666667</v>
      </c>
      <c r="K7024" s="1">
        <f>Sales_Data[[#This Row],[Order Quantity]]*Sales_Data[[#This Row],[Unit Price]]</f>
        <v>223.33333333333334</v>
      </c>
      <c r="L7024" s="1">
        <v>59.18333333333333</v>
      </c>
    </row>
    <row r="7025" spans="1:12">
      <c r="A7025" t="s">
        <v>7048</v>
      </c>
      <c r="B7025" s="2">
        <v>42496</v>
      </c>
      <c r="C7025">
        <v>7</v>
      </c>
      <c r="D7025" t="s">
        <v>3</v>
      </c>
      <c r="E7025" t="s">
        <v>8168</v>
      </c>
      <c r="F7025" t="s">
        <v>8027</v>
      </c>
      <c r="G7025">
        <v>20</v>
      </c>
      <c r="H7025">
        <v>3</v>
      </c>
      <c r="I7025">
        <v>1</v>
      </c>
      <c r="J7025" s="1">
        <v>387.85555555555561</v>
      </c>
      <c r="K7025" s="1">
        <f>Sales_Data[[#This Row],[Order Quantity]]*Sales_Data[[#This Row],[Unit Price]]</f>
        <v>387.85555555555561</v>
      </c>
      <c r="L7025" s="1">
        <v>201.68488888888891</v>
      </c>
    </row>
    <row r="7026" spans="1:12">
      <c r="A7026" t="s">
        <v>7049</v>
      </c>
      <c r="B7026" s="2">
        <v>42497</v>
      </c>
      <c r="C7026">
        <v>17</v>
      </c>
      <c r="D7026" t="s">
        <v>3</v>
      </c>
      <c r="E7026" t="s">
        <v>8168</v>
      </c>
      <c r="F7026" t="s">
        <v>8025</v>
      </c>
      <c r="G7026">
        <v>48</v>
      </c>
      <c r="H7026">
        <v>7</v>
      </c>
      <c r="I7026">
        <v>4</v>
      </c>
      <c r="J7026" s="1">
        <v>691.58888888888896</v>
      </c>
      <c r="K7026" s="1">
        <f>Sales_Data[[#This Row],[Order Quantity]]*Sales_Data[[#This Row],[Unit Price]]</f>
        <v>2766.3555555555558</v>
      </c>
      <c r="L7026" s="1">
        <v>435.70100000000002</v>
      </c>
    </row>
    <row r="7027" spans="1:12">
      <c r="A7027" t="s">
        <v>7050</v>
      </c>
      <c r="B7027" s="2">
        <v>42497</v>
      </c>
      <c r="C7027">
        <v>20</v>
      </c>
      <c r="D7027" t="s">
        <v>2</v>
      </c>
      <c r="E7027" t="s">
        <v>8168</v>
      </c>
      <c r="F7027" t="s">
        <v>8028</v>
      </c>
      <c r="G7027">
        <v>58</v>
      </c>
      <c r="H7027">
        <v>8</v>
      </c>
      <c r="I7027">
        <v>3</v>
      </c>
      <c r="J7027" s="1">
        <v>206.21111111111111</v>
      </c>
      <c r="K7027" s="1">
        <f>Sales_Data[[#This Row],[Order Quantity]]*Sales_Data[[#This Row],[Unit Price]]</f>
        <v>618.63333333333333</v>
      </c>
      <c r="L7027" s="1">
        <v>123.72666666666666</v>
      </c>
    </row>
    <row r="7028" spans="1:12">
      <c r="A7028" t="s">
        <v>7051</v>
      </c>
      <c r="B7028" s="2">
        <v>42497</v>
      </c>
      <c r="C7028">
        <v>15</v>
      </c>
      <c r="D7028" t="s">
        <v>4</v>
      </c>
      <c r="E7028" t="s">
        <v>8168</v>
      </c>
      <c r="F7028" t="s">
        <v>8025</v>
      </c>
      <c r="G7028">
        <v>43</v>
      </c>
      <c r="H7028">
        <v>6</v>
      </c>
      <c r="I7028">
        <v>3</v>
      </c>
      <c r="J7028" s="1">
        <v>600.76666666666677</v>
      </c>
      <c r="K7028" s="1">
        <f>Sales_Data[[#This Row],[Order Quantity]]*Sales_Data[[#This Row],[Unit Price]]</f>
        <v>1802.3000000000002</v>
      </c>
      <c r="L7028" s="1">
        <v>276.35266666666672</v>
      </c>
    </row>
    <row r="7029" spans="1:12">
      <c r="A7029" t="s">
        <v>7052</v>
      </c>
      <c r="B7029" s="2">
        <v>42497</v>
      </c>
      <c r="C7029">
        <v>4</v>
      </c>
      <c r="D7029" t="s">
        <v>4</v>
      </c>
      <c r="E7029" t="s">
        <v>8168</v>
      </c>
      <c r="F7029" t="s">
        <v>8027</v>
      </c>
      <c r="G7029">
        <v>10</v>
      </c>
      <c r="H7029">
        <v>2</v>
      </c>
      <c r="I7029">
        <v>5</v>
      </c>
      <c r="J7029" s="1">
        <v>568.75555555555559</v>
      </c>
      <c r="K7029" s="1">
        <f>Sales_Data[[#This Row],[Order Quantity]]*Sales_Data[[#This Row],[Unit Price]]</f>
        <v>2843.7777777777778</v>
      </c>
      <c r="L7029" s="1">
        <v>255.94</v>
      </c>
    </row>
    <row r="7030" spans="1:12">
      <c r="A7030" t="s">
        <v>7053</v>
      </c>
      <c r="B7030" s="2">
        <v>42497</v>
      </c>
      <c r="C7030">
        <v>14</v>
      </c>
      <c r="D7030" t="s">
        <v>4</v>
      </c>
      <c r="E7030" t="s">
        <v>8168</v>
      </c>
      <c r="F7030" t="s">
        <v>8026</v>
      </c>
      <c r="G7030">
        <v>38</v>
      </c>
      <c r="H7030">
        <v>6</v>
      </c>
      <c r="I7030">
        <v>8</v>
      </c>
      <c r="J7030" s="1">
        <v>119.11111111111111</v>
      </c>
      <c r="K7030" s="1">
        <f>Sales_Data[[#This Row],[Order Quantity]]*Sales_Data[[#This Row],[Unit Price]]</f>
        <v>952.88888888888891</v>
      </c>
      <c r="L7030" s="1">
        <v>94.097777777777779</v>
      </c>
    </row>
    <row r="7031" spans="1:12">
      <c r="A7031" t="s">
        <v>7054</v>
      </c>
      <c r="B7031" s="2">
        <v>42498</v>
      </c>
      <c r="C7031">
        <v>16</v>
      </c>
      <c r="D7031" t="s">
        <v>2</v>
      </c>
      <c r="E7031" t="s">
        <v>8168</v>
      </c>
      <c r="F7031" t="s">
        <v>8025</v>
      </c>
      <c r="G7031">
        <v>45</v>
      </c>
      <c r="H7031">
        <v>7</v>
      </c>
      <c r="I7031">
        <v>3</v>
      </c>
      <c r="J7031" s="1">
        <v>196.53333333333333</v>
      </c>
      <c r="K7031" s="1">
        <f>Sales_Data[[#This Row],[Order Quantity]]*Sales_Data[[#This Row],[Unit Price]]</f>
        <v>589.6</v>
      </c>
      <c r="L7031" s="1">
        <v>163.12266666666665</v>
      </c>
    </row>
    <row r="7032" spans="1:12">
      <c r="A7032" t="s">
        <v>7055</v>
      </c>
      <c r="B7032" s="2">
        <v>42498</v>
      </c>
      <c r="C7032">
        <v>18</v>
      </c>
      <c r="D7032" t="s">
        <v>4</v>
      </c>
      <c r="E7032" t="s">
        <v>8168</v>
      </c>
      <c r="F7032" t="s">
        <v>8025</v>
      </c>
      <c r="G7032">
        <v>52</v>
      </c>
      <c r="H7032">
        <v>8</v>
      </c>
      <c r="I7032">
        <v>8</v>
      </c>
      <c r="J7032" s="1">
        <v>126.55555555555556</v>
      </c>
      <c r="K7032" s="1">
        <f>Sales_Data[[#This Row],[Order Quantity]]*Sales_Data[[#This Row],[Unit Price]]</f>
        <v>1012.4444444444445</v>
      </c>
      <c r="L7032" s="1">
        <v>65.808888888888887</v>
      </c>
    </row>
    <row r="7033" spans="1:12">
      <c r="A7033" t="s">
        <v>7056</v>
      </c>
      <c r="B7033" s="2">
        <v>42498</v>
      </c>
      <c r="C7033">
        <v>12</v>
      </c>
      <c r="D7033" t="s">
        <v>2</v>
      </c>
      <c r="E7033" t="s">
        <v>8168</v>
      </c>
      <c r="F7033" t="s">
        <v>8026</v>
      </c>
      <c r="G7033">
        <v>34</v>
      </c>
      <c r="H7033">
        <v>5</v>
      </c>
      <c r="I7033">
        <v>4</v>
      </c>
      <c r="J7033" s="1">
        <v>442.20000000000005</v>
      </c>
      <c r="K7033" s="1">
        <f>Sales_Data[[#This Row],[Order Quantity]]*Sales_Data[[#This Row],[Unit Price]]</f>
        <v>1768.8000000000002</v>
      </c>
      <c r="L7033" s="1">
        <v>203.41200000000001</v>
      </c>
    </row>
    <row r="7034" spans="1:12">
      <c r="A7034" t="s">
        <v>7057</v>
      </c>
      <c r="B7034" s="2">
        <v>42499</v>
      </c>
      <c r="C7034">
        <v>1</v>
      </c>
      <c r="D7034" t="s">
        <v>4</v>
      </c>
      <c r="E7034" t="s">
        <v>8168</v>
      </c>
      <c r="F7034" t="s">
        <v>8027</v>
      </c>
      <c r="G7034">
        <v>3</v>
      </c>
      <c r="H7034">
        <v>1</v>
      </c>
      <c r="I7034">
        <v>3</v>
      </c>
      <c r="J7034" s="1">
        <v>136.23333333333335</v>
      </c>
      <c r="K7034" s="1">
        <f>Sales_Data[[#This Row],[Order Quantity]]*Sales_Data[[#This Row],[Unit Price]]</f>
        <v>408.70000000000005</v>
      </c>
      <c r="L7034" s="1">
        <v>106.26200000000001</v>
      </c>
    </row>
    <row r="7035" spans="1:12">
      <c r="A7035" t="s">
        <v>7058</v>
      </c>
      <c r="B7035" s="2">
        <v>42499</v>
      </c>
      <c r="C7035">
        <v>2</v>
      </c>
      <c r="D7035" t="s">
        <v>4</v>
      </c>
      <c r="E7035" t="s">
        <v>8168</v>
      </c>
      <c r="F7035" t="s">
        <v>8027</v>
      </c>
      <c r="G7035">
        <v>5</v>
      </c>
      <c r="H7035">
        <v>1</v>
      </c>
      <c r="I7035">
        <v>9</v>
      </c>
      <c r="J7035" s="1">
        <v>125.06666666666668</v>
      </c>
      <c r="K7035" s="1">
        <f>Sales_Data[[#This Row],[Order Quantity]]*Sales_Data[[#This Row],[Unit Price]]</f>
        <v>1125.6000000000001</v>
      </c>
      <c r="L7035" s="1">
        <v>57.530666666666676</v>
      </c>
    </row>
    <row r="7036" spans="1:12">
      <c r="A7036" t="s">
        <v>7059</v>
      </c>
      <c r="B7036" s="2">
        <v>42500</v>
      </c>
      <c r="C7036">
        <v>17</v>
      </c>
      <c r="D7036" t="s">
        <v>4</v>
      </c>
      <c r="E7036" t="s">
        <v>8168</v>
      </c>
      <c r="F7036" t="s">
        <v>8025</v>
      </c>
      <c r="G7036">
        <v>49</v>
      </c>
      <c r="H7036">
        <v>7</v>
      </c>
      <c r="I7036">
        <v>8</v>
      </c>
      <c r="J7036" s="1">
        <v>247.89999999999998</v>
      </c>
      <c r="K7036" s="1">
        <f>Sales_Data[[#This Row],[Order Quantity]]*Sales_Data[[#This Row],[Unit Price]]</f>
        <v>1983.1999999999998</v>
      </c>
      <c r="L7036" s="1">
        <v>148.73999999999998</v>
      </c>
    </row>
    <row r="7037" spans="1:12">
      <c r="A7037" t="s">
        <v>7060</v>
      </c>
      <c r="B7037" s="2">
        <v>42500</v>
      </c>
      <c r="C7037">
        <v>8</v>
      </c>
      <c r="D7037" t="s">
        <v>4</v>
      </c>
      <c r="E7037" t="s">
        <v>8168</v>
      </c>
      <c r="F7037" t="s">
        <v>8027</v>
      </c>
      <c r="G7037">
        <v>21</v>
      </c>
      <c r="H7037">
        <v>3</v>
      </c>
      <c r="I7037">
        <v>9</v>
      </c>
      <c r="J7037" s="1">
        <v>78.166666666666671</v>
      </c>
      <c r="K7037" s="1">
        <f>Sales_Data[[#This Row],[Order Quantity]]*Sales_Data[[#This Row],[Unit Price]]</f>
        <v>703.5</v>
      </c>
      <c r="L7037" s="1">
        <v>51.59</v>
      </c>
    </row>
    <row r="7038" spans="1:12">
      <c r="A7038" t="s">
        <v>7061</v>
      </c>
      <c r="B7038" s="2">
        <v>42500</v>
      </c>
      <c r="C7038">
        <v>3</v>
      </c>
      <c r="D7038" t="s">
        <v>4</v>
      </c>
      <c r="E7038" t="s">
        <v>8168</v>
      </c>
      <c r="F7038" t="s">
        <v>8027</v>
      </c>
      <c r="G7038">
        <v>7</v>
      </c>
      <c r="H7038">
        <v>1</v>
      </c>
      <c r="I7038">
        <v>8</v>
      </c>
      <c r="J7038" s="1">
        <v>198.02222222222224</v>
      </c>
      <c r="K7038" s="1">
        <f>Sales_Data[[#This Row],[Order Quantity]]*Sales_Data[[#This Row],[Unit Price]]</f>
        <v>1584.1777777777779</v>
      </c>
      <c r="L7038" s="1">
        <v>166.33866666666665</v>
      </c>
    </row>
    <row r="7039" spans="1:12">
      <c r="A7039" t="s">
        <v>7062</v>
      </c>
      <c r="B7039" s="2">
        <v>42500</v>
      </c>
      <c r="C7039">
        <v>17</v>
      </c>
      <c r="D7039" t="s">
        <v>2</v>
      </c>
      <c r="E7039" t="s">
        <v>8168</v>
      </c>
      <c r="F7039" t="s">
        <v>8025</v>
      </c>
      <c r="G7039">
        <v>48</v>
      </c>
      <c r="H7039">
        <v>7</v>
      </c>
      <c r="I7039">
        <v>5</v>
      </c>
      <c r="J7039" s="1">
        <v>682.65555555555557</v>
      </c>
      <c r="K7039" s="1">
        <f>Sales_Data[[#This Row],[Order Quantity]]*Sales_Data[[#This Row],[Unit Price]]</f>
        <v>3413.2777777777778</v>
      </c>
      <c r="L7039" s="1">
        <v>450.55266666666671</v>
      </c>
    </row>
    <row r="7040" spans="1:12">
      <c r="A7040" t="s">
        <v>7063</v>
      </c>
      <c r="B7040" s="2">
        <v>42500</v>
      </c>
      <c r="C7040">
        <v>1</v>
      </c>
      <c r="D7040" t="s">
        <v>4</v>
      </c>
      <c r="E7040" t="s">
        <v>8168</v>
      </c>
      <c r="F7040" t="s">
        <v>8027</v>
      </c>
      <c r="G7040">
        <v>1</v>
      </c>
      <c r="H7040">
        <v>1</v>
      </c>
      <c r="I7040">
        <v>5</v>
      </c>
      <c r="J7040" s="1">
        <v>268.74444444444447</v>
      </c>
      <c r="K7040" s="1">
        <f>Sales_Data[[#This Row],[Order Quantity]]*Sales_Data[[#This Row],[Unit Price]]</f>
        <v>1343.7222222222224</v>
      </c>
      <c r="L7040" s="1">
        <v>212.30811111111115</v>
      </c>
    </row>
    <row r="7041" spans="1:12">
      <c r="A7041" t="s">
        <v>7064</v>
      </c>
      <c r="B7041" s="2">
        <v>42501</v>
      </c>
      <c r="C7041">
        <v>20</v>
      </c>
      <c r="D7041" t="s">
        <v>4</v>
      </c>
      <c r="E7041" t="s">
        <v>8168</v>
      </c>
      <c r="F7041" t="s">
        <v>8028</v>
      </c>
      <c r="G7041">
        <v>58</v>
      </c>
      <c r="H7041">
        <v>8</v>
      </c>
      <c r="I7041">
        <v>9</v>
      </c>
      <c r="J7041" s="1">
        <v>113.90000000000002</v>
      </c>
      <c r="K7041" s="1">
        <f>Sales_Data[[#This Row],[Order Quantity]]*Sales_Data[[#This Row],[Unit Price]]</f>
        <v>1025.1000000000001</v>
      </c>
      <c r="L7041" s="1">
        <v>62.645000000000017</v>
      </c>
    </row>
    <row r="7042" spans="1:12">
      <c r="A7042" t="s">
        <v>7065</v>
      </c>
      <c r="B7042" s="2">
        <v>42501</v>
      </c>
      <c r="C7042">
        <v>1</v>
      </c>
      <c r="D7042" t="s">
        <v>4</v>
      </c>
      <c r="E7042" t="s">
        <v>8168</v>
      </c>
      <c r="F7042" t="s">
        <v>8027</v>
      </c>
      <c r="G7042">
        <v>2</v>
      </c>
      <c r="H7042">
        <v>1</v>
      </c>
      <c r="I7042">
        <v>2</v>
      </c>
      <c r="J7042" s="1">
        <v>291.07777777777778</v>
      </c>
      <c r="K7042" s="1">
        <f>Sales_Data[[#This Row],[Order Quantity]]*Sales_Data[[#This Row],[Unit Price]]</f>
        <v>582.15555555555557</v>
      </c>
      <c r="L7042" s="1">
        <v>241.59455555555556</v>
      </c>
    </row>
    <row r="7043" spans="1:12">
      <c r="A7043" t="s">
        <v>7066</v>
      </c>
      <c r="B7043" s="2">
        <v>42501</v>
      </c>
      <c r="C7043">
        <v>18</v>
      </c>
      <c r="D7043" t="s">
        <v>4</v>
      </c>
      <c r="E7043" t="s">
        <v>8168</v>
      </c>
      <c r="F7043" t="s">
        <v>8025</v>
      </c>
      <c r="G7043">
        <v>50</v>
      </c>
      <c r="H7043">
        <v>7</v>
      </c>
      <c r="I7043">
        <v>6</v>
      </c>
      <c r="J7043" s="1">
        <v>211.42222222222222</v>
      </c>
      <c r="K7043" s="1">
        <f>Sales_Data[[#This Row],[Order Quantity]]*Sales_Data[[#This Row],[Unit Price]]</f>
        <v>1268.5333333333333</v>
      </c>
      <c r="L7043" s="1">
        <v>103.59688888888888</v>
      </c>
    </row>
    <row r="7044" spans="1:12">
      <c r="A7044" t="s">
        <v>7067</v>
      </c>
      <c r="B7044" s="2">
        <v>42501</v>
      </c>
      <c r="C7044">
        <v>16</v>
      </c>
      <c r="D7044" t="s">
        <v>4</v>
      </c>
      <c r="E7044" t="s">
        <v>8168</v>
      </c>
      <c r="F7044" t="s">
        <v>8025</v>
      </c>
      <c r="G7044">
        <v>46</v>
      </c>
      <c r="H7044">
        <v>7</v>
      </c>
      <c r="I7044">
        <v>3</v>
      </c>
      <c r="J7044" s="1">
        <v>113.90000000000002</v>
      </c>
      <c r="K7044" s="1">
        <f>Sales_Data[[#This Row],[Order Quantity]]*Sales_Data[[#This Row],[Unit Price]]</f>
        <v>341.70000000000005</v>
      </c>
      <c r="L7044" s="1">
        <v>71.757000000000005</v>
      </c>
    </row>
    <row r="7045" spans="1:12">
      <c r="A7045" t="s">
        <v>7068</v>
      </c>
      <c r="B7045" s="2">
        <v>42501</v>
      </c>
      <c r="C7045">
        <v>3</v>
      </c>
      <c r="D7045" t="s">
        <v>4</v>
      </c>
      <c r="E7045" t="s">
        <v>8168</v>
      </c>
      <c r="F7045" t="s">
        <v>8027</v>
      </c>
      <c r="G7045">
        <v>9</v>
      </c>
      <c r="H7045">
        <v>2</v>
      </c>
      <c r="I7045">
        <v>9</v>
      </c>
      <c r="J7045" s="1">
        <v>19.355555555555558</v>
      </c>
      <c r="K7045" s="1">
        <f>Sales_Data[[#This Row],[Order Quantity]]*Sales_Data[[#This Row],[Unit Price]]</f>
        <v>174.20000000000002</v>
      </c>
      <c r="L7045" s="1">
        <v>8.1293333333333333</v>
      </c>
    </row>
    <row r="7046" spans="1:12">
      <c r="A7046" t="s">
        <v>7069</v>
      </c>
      <c r="B7046" s="2">
        <v>42501</v>
      </c>
      <c r="C7046">
        <v>8</v>
      </c>
      <c r="D7046" t="s">
        <v>4</v>
      </c>
      <c r="E7046" t="s">
        <v>8168</v>
      </c>
      <c r="F7046" t="s">
        <v>8027</v>
      </c>
      <c r="G7046">
        <v>21</v>
      </c>
      <c r="H7046">
        <v>3</v>
      </c>
      <c r="I7046">
        <v>6</v>
      </c>
      <c r="J7046" s="1">
        <v>276.93333333333334</v>
      </c>
      <c r="K7046" s="1">
        <f>Sales_Data[[#This Row],[Order Quantity]]*Sales_Data[[#This Row],[Unit Price]]</f>
        <v>1661.6</v>
      </c>
      <c r="L7046" s="1">
        <v>119.08133333333333</v>
      </c>
    </row>
    <row r="7047" spans="1:12">
      <c r="A7047" t="s">
        <v>7070</v>
      </c>
      <c r="B7047" s="2">
        <v>42501</v>
      </c>
      <c r="C7047">
        <v>16</v>
      </c>
      <c r="D7047" t="s">
        <v>3</v>
      </c>
      <c r="E7047" t="s">
        <v>8168</v>
      </c>
      <c r="F7047" t="s">
        <v>8025</v>
      </c>
      <c r="G7047">
        <v>45</v>
      </c>
      <c r="H7047">
        <v>7</v>
      </c>
      <c r="I7047">
        <v>6</v>
      </c>
      <c r="J7047" s="1">
        <v>117.62222222222223</v>
      </c>
      <c r="K7047" s="1">
        <f>Sales_Data[[#This Row],[Order Quantity]]*Sales_Data[[#This Row],[Unit Price]]</f>
        <v>705.73333333333335</v>
      </c>
      <c r="L7047" s="1">
        <v>58.811111111111117</v>
      </c>
    </row>
    <row r="7048" spans="1:12">
      <c r="A7048" t="s">
        <v>7071</v>
      </c>
      <c r="B7048" s="2">
        <v>42502</v>
      </c>
      <c r="C7048">
        <v>12</v>
      </c>
      <c r="D7048" t="s">
        <v>4</v>
      </c>
      <c r="E7048" t="s">
        <v>8168</v>
      </c>
      <c r="F7048" t="s">
        <v>8026</v>
      </c>
      <c r="G7048">
        <v>34</v>
      </c>
      <c r="H7048">
        <v>5</v>
      </c>
      <c r="I7048">
        <v>8</v>
      </c>
      <c r="J7048" s="1">
        <v>710.2</v>
      </c>
      <c r="K7048" s="1">
        <f>Sales_Data[[#This Row],[Order Quantity]]*Sales_Data[[#This Row],[Unit Price]]</f>
        <v>5681.6</v>
      </c>
      <c r="L7048" s="1">
        <v>468.73200000000008</v>
      </c>
    </row>
    <row r="7049" spans="1:12">
      <c r="A7049" t="s">
        <v>7072</v>
      </c>
      <c r="B7049" s="2">
        <v>42502</v>
      </c>
      <c r="C7049">
        <v>9</v>
      </c>
      <c r="D7049" t="s">
        <v>4</v>
      </c>
      <c r="E7049" t="s">
        <v>8168</v>
      </c>
      <c r="F7049" t="s">
        <v>8027</v>
      </c>
      <c r="G7049">
        <v>25</v>
      </c>
      <c r="H7049">
        <v>4</v>
      </c>
      <c r="I7049">
        <v>5</v>
      </c>
      <c r="J7049" s="1">
        <v>220.35555555555555</v>
      </c>
      <c r="K7049" s="1">
        <f>Sales_Data[[#This Row],[Order Quantity]]*Sales_Data[[#This Row],[Unit Price]]</f>
        <v>1101.7777777777778</v>
      </c>
      <c r="L7049" s="1">
        <v>156.45244444444444</v>
      </c>
    </row>
    <row r="7050" spans="1:12">
      <c r="A7050" t="s">
        <v>7073</v>
      </c>
      <c r="B7050" s="2">
        <v>42502</v>
      </c>
      <c r="C7050">
        <v>17</v>
      </c>
      <c r="D7050" t="s">
        <v>4</v>
      </c>
      <c r="E7050" t="s">
        <v>8168</v>
      </c>
      <c r="F7050" t="s">
        <v>8025</v>
      </c>
      <c r="G7050">
        <v>49</v>
      </c>
      <c r="H7050">
        <v>7</v>
      </c>
      <c r="I7050">
        <v>7</v>
      </c>
      <c r="J7050" s="1">
        <v>712.43333333333339</v>
      </c>
      <c r="K7050" s="1">
        <f>Sales_Data[[#This Row],[Order Quantity]]*Sales_Data[[#This Row],[Unit Price]]</f>
        <v>4987.0333333333338</v>
      </c>
      <c r="L7050" s="1">
        <v>555.69799999999998</v>
      </c>
    </row>
    <row r="7051" spans="1:12">
      <c r="A7051" t="s">
        <v>7074</v>
      </c>
      <c r="B7051" s="2">
        <v>42502</v>
      </c>
      <c r="C7051">
        <v>14</v>
      </c>
      <c r="D7051" t="s">
        <v>2</v>
      </c>
      <c r="E7051" t="s">
        <v>8168</v>
      </c>
      <c r="F7051" t="s">
        <v>8026</v>
      </c>
      <c r="G7051">
        <v>39</v>
      </c>
      <c r="H7051">
        <v>6</v>
      </c>
      <c r="I7051">
        <v>7</v>
      </c>
      <c r="J7051" s="1">
        <v>96.033333333333346</v>
      </c>
      <c r="K7051" s="1">
        <f>Sales_Data[[#This Row],[Order Quantity]]*Sales_Data[[#This Row],[Unit Price]]</f>
        <v>672.23333333333346</v>
      </c>
      <c r="L7051" s="1">
        <v>45.135666666666665</v>
      </c>
    </row>
    <row r="7052" spans="1:12">
      <c r="A7052" t="s">
        <v>7075</v>
      </c>
      <c r="B7052" s="2">
        <v>42502</v>
      </c>
      <c r="C7052">
        <v>3</v>
      </c>
      <c r="D7052" t="s">
        <v>3</v>
      </c>
      <c r="E7052" t="s">
        <v>8168</v>
      </c>
      <c r="F7052" t="s">
        <v>8027</v>
      </c>
      <c r="G7052">
        <v>8</v>
      </c>
      <c r="H7052">
        <v>2</v>
      </c>
      <c r="I7052">
        <v>7</v>
      </c>
      <c r="J7052" s="1">
        <v>107.2</v>
      </c>
      <c r="K7052" s="1">
        <f>Sales_Data[[#This Row],[Order Quantity]]*Sales_Data[[#This Row],[Unit Price]]</f>
        <v>750.4</v>
      </c>
      <c r="L7052" s="1">
        <v>57.888000000000005</v>
      </c>
    </row>
    <row r="7053" spans="1:12">
      <c r="A7053" t="s">
        <v>7076</v>
      </c>
      <c r="B7053" s="2">
        <v>42503</v>
      </c>
      <c r="C7053">
        <v>8</v>
      </c>
      <c r="D7053" t="s">
        <v>4</v>
      </c>
      <c r="E7053" t="s">
        <v>8168</v>
      </c>
      <c r="F7053" t="s">
        <v>8027</v>
      </c>
      <c r="G7053">
        <v>23</v>
      </c>
      <c r="H7053">
        <v>4</v>
      </c>
      <c r="I7053">
        <v>5</v>
      </c>
      <c r="J7053" s="1">
        <v>116.87777777777779</v>
      </c>
      <c r="K7053" s="1">
        <f>Sales_Data[[#This Row],[Order Quantity]]*Sales_Data[[#This Row],[Unit Price]]</f>
        <v>584.38888888888891</v>
      </c>
      <c r="L7053" s="1">
        <v>53.76377777777779</v>
      </c>
    </row>
    <row r="7054" spans="1:12">
      <c r="A7054" t="s">
        <v>7077</v>
      </c>
      <c r="B7054" s="2">
        <v>42503</v>
      </c>
      <c r="C7054">
        <v>7</v>
      </c>
      <c r="D7054" t="s">
        <v>4</v>
      </c>
      <c r="E7054" t="s">
        <v>8168</v>
      </c>
      <c r="F7054" t="s">
        <v>8027</v>
      </c>
      <c r="G7054">
        <v>19</v>
      </c>
      <c r="H7054">
        <v>3</v>
      </c>
      <c r="I7054">
        <v>7</v>
      </c>
      <c r="J7054" s="1">
        <v>445.92222222222222</v>
      </c>
      <c r="K7054" s="1">
        <f>Sales_Data[[#This Row],[Order Quantity]]*Sales_Data[[#This Row],[Unit Price]]</f>
        <v>3121.4555555555553</v>
      </c>
      <c r="L7054" s="1">
        <v>356.73777777777781</v>
      </c>
    </row>
    <row r="7055" spans="1:12">
      <c r="A7055" t="s">
        <v>7078</v>
      </c>
      <c r="B7055" s="2">
        <v>42503</v>
      </c>
      <c r="C7055">
        <v>7</v>
      </c>
      <c r="D7055" t="s">
        <v>4</v>
      </c>
      <c r="E7055" t="s">
        <v>8168</v>
      </c>
      <c r="F7055" t="s">
        <v>8027</v>
      </c>
      <c r="G7055">
        <v>19</v>
      </c>
      <c r="H7055">
        <v>3</v>
      </c>
      <c r="I7055">
        <v>2</v>
      </c>
      <c r="J7055" s="1">
        <v>674.4666666666667</v>
      </c>
      <c r="K7055" s="1">
        <f>Sales_Data[[#This Row],[Order Quantity]]*Sales_Data[[#This Row],[Unit Price]]</f>
        <v>1348.9333333333334</v>
      </c>
      <c r="L7055" s="1">
        <v>330.48866666666663</v>
      </c>
    </row>
    <row r="7056" spans="1:12">
      <c r="A7056" t="s">
        <v>7079</v>
      </c>
      <c r="B7056" s="2">
        <v>42503</v>
      </c>
      <c r="C7056">
        <v>3</v>
      </c>
      <c r="D7056" t="s">
        <v>4</v>
      </c>
      <c r="E7056" t="s">
        <v>8168</v>
      </c>
      <c r="F7056" t="s">
        <v>8027</v>
      </c>
      <c r="G7056">
        <v>7</v>
      </c>
      <c r="H7056">
        <v>1</v>
      </c>
      <c r="I7056">
        <v>2</v>
      </c>
      <c r="J7056" s="1">
        <v>93.055555555555557</v>
      </c>
      <c r="K7056" s="1">
        <f>Sales_Data[[#This Row],[Order Quantity]]*Sales_Data[[#This Row],[Unit Price]]</f>
        <v>186.11111111111111</v>
      </c>
      <c r="L7056" s="1">
        <v>77.236111111111114</v>
      </c>
    </row>
    <row r="7057" spans="1:12">
      <c r="A7057" t="s">
        <v>7080</v>
      </c>
      <c r="B7057" s="2">
        <v>42503</v>
      </c>
      <c r="C7057">
        <v>18</v>
      </c>
      <c r="D7057" t="s">
        <v>4</v>
      </c>
      <c r="E7057" t="s">
        <v>8168</v>
      </c>
      <c r="F7057" t="s">
        <v>8025</v>
      </c>
      <c r="G7057">
        <v>50</v>
      </c>
      <c r="H7057">
        <v>7</v>
      </c>
      <c r="I7057">
        <v>2</v>
      </c>
      <c r="J7057" s="1">
        <v>265.76666666666665</v>
      </c>
      <c r="K7057" s="1">
        <f>Sales_Data[[#This Row],[Order Quantity]]*Sales_Data[[#This Row],[Unit Price]]</f>
        <v>531.5333333333333</v>
      </c>
      <c r="L7057" s="1">
        <v>127.56800000000001</v>
      </c>
    </row>
    <row r="7058" spans="1:12">
      <c r="A7058" t="s">
        <v>7081</v>
      </c>
      <c r="B7058" s="2">
        <v>42503</v>
      </c>
      <c r="C7058">
        <v>19</v>
      </c>
      <c r="D7058" t="s">
        <v>4</v>
      </c>
      <c r="E7058" t="s">
        <v>8168</v>
      </c>
      <c r="F7058" t="s">
        <v>8028</v>
      </c>
      <c r="G7058">
        <v>55</v>
      </c>
      <c r="H7058">
        <v>8</v>
      </c>
      <c r="I7058">
        <v>1</v>
      </c>
      <c r="J7058" s="1">
        <v>298.52222222222224</v>
      </c>
      <c r="K7058" s="1">
        <f>Sales_Data[[#This Row],[Order Quantity]]*Sales_Data[[#This Row],[Unit Price]]</f>
        <v>298.52222222222224</v>
      </c>
      <c r="L7058" s="1">
        <v>128.36455555555557</v>
      </c>
    </row>
    <row r="7059" spans="1:12">
      <c r="A7059" t="s">
        <v>7082</v>
      </c>
      <c r="B7059" s="2">
        <v>42504</v>
      </c>
      <c r="C7059">
        <v>13</v>
      </c>
      <c r="D7059" t="s">
        <v>4</v>
      </c>
      <c r="E7059" t="s">
        <v>8168</v>
      </c>
      <c r="F7059" t="s">
        <v>8026</v>
      </c>
      <c r="G7059">
        <v>37</v>
      </c>
      <c r="H7059">
        <v>5</v>
      </c>
      <c r="I7059">
        <v>6</v>
      </c>
      <c r="J7059" s="1">
        <v>275.44444444444446</v>
      </c>
      <c r="K7059" s="1">
        <f>Sales_Data[[#This Row],[Order Quantity]]*Sales_Data[[#This Row],[Unit Price]]</f>
        <v>1652.6666666666667</v>
      </c>
      <c r="L7059" s="1">
        <v>209.33777777777777</v>
      </c>
    </row>
    <row r="7060" spans="1:12">
      <c r="A7060" t="s">
        <v>7083</v>
      </c>
      <c r="B7060" s="2">
        <v>42504</v>
      </c>
      <c r="C7060">
        <v>19</v>
      </c>
      <c r="D7060" t="s">
        <v>4</v>
      </c>
      <c r="E7060" t="s">
        <v>8168</v>
      </c>
      <c r="F7060" t="s">
        <v>8028</v>
      </c>
      <c r="G7060">
        <v>55</v>
      </c>
      <c r="H7060">
        <v>8</v>
      </c>
      <c r="I7060">
        <v>8</v>
      </c>
      <c r="J7060" s="1">
        <v>104.22222222222223</v>
      </c>
      <c r="K7060" s="1">
        <f>Sales_Data[[#This Row],[Order Quantity]]*Sales_Data[[#This Row],[Unit Price]]</f>
        <v>833.77777777777783</v>
      </c>
      <c r="L7060" s="1">
        <v>42.731111111111112</v>
      </c>
    </row>
    <row r="7061" spans="1:12">
      <c r="A7061" t="s">
        <v>7084</v>
      </c>
      <c r="B7061" s="2">
        <v>42504</v>
      </c>
      <c r="C7061">
        <v>8</v>
      </c>
      <c r="D7061" t="s">
        <v>4</v>
      </c>
      <c r="E7061" t="s">
        <v>8168</v>
      </c>
      <c r="F7061" t="s">
        <v>8027</v>
      </c>
      <c r="G7061">
        <v>22</v>
      </c>
      <c r="H7061">
        <v>4</v>
      </c>
      <c r="I7061">
        <v>1</v>
      </c>
      <c r="J7061" s="1">
        <v>434.01111111111112</v>
      </c>
      <c r="K7061" s="1">
        <f>Sales_Data[[#This Row],[Order Quantity]]*Sales_Data[[#This Row],[Unit Price]]</f>
        <v>434.01111111111112</v>
      </c>
      <c r="L7061" s="1">
        <v>329.84844444444445</v>
      </c>
    </row>
    <row r="7062" spans="1:12">
      <c r="A7062" t="s">
        <v>7085</v>
      </c>
      <c r="B7062" s="2">
        <v>42504</v>
      </c>
      <c r="C7062">
        <v>13</v>
      </c>
      <c r="D7062" t="s">
        <v>4</v>
      </c>
      <c r="E7062" t="s">
        <v>8168</v>
      </c>
      <c r="F7062" t="s">
        <v>8026</v>
      </c>
      <c r="G7062">
        <v>35</v>
      </c>
      <c r="H7062">
        <v>5</v>
      </c>
      <c r="I7062">
        <v>4</v>
      </c>
      <c r="J7062" s="1">
        <v>321.60000000000002</v>
      </c>
      <c r="K7062" s="1">
        <f>Sales_Data[[#This Row],[Order Quantity]]*Sales_Data[[#This Row],[Unit Price]]</f>
        <v>1286.4000000000001</v>
      </c>
      <c r="L7062" s="1">
        <v>266.928</v>
      </c>
    </row>
    <row r="7063" spans="1:12">
      <c r="A7063" t="s">
        <v>7086</v>
      </c>
      <c r="B7063" s="2">
        <v>42505</v>
      </c>
      <c r="C7063">
        <v>4</v>
      </c>
      <c r="D7063" t="s">
        <v>4</v>
      </c>
      <c r="E7063" t="s">
        <v>8168</v>
      </c>
      <c r="F7063" t="s">
        <v>8027</v>
      </c>
      <c r="G7063">
        <v>11</v>
      </c>
      <c r="H7063">
        <v>2</v>
      </c>
      <c r="I7063">
        <v>4</v>
      </c>
      <c r="J7063" s="1">
        <v>247.89999999999998</v>
      </c>
      <c r="K7063" s="1">
        <f>Sales_Data[[#This Row],[Order Quantity]]*Sales_Data[[#This Row],[Unit Price]]</f>
        <v>991.59999999999991</v>
      </c>
      <c r="L7063" s="1">
        <v>138.82400000000001</v>
      </c>
    </row>
    <row r="7064" spans="1:12">
      <c r="A7064" t="s">
        <v>7087</v>
      </c>
      <c r="B7064" s="2">
        <v>42505</v>
      </c>
      <c r="C7064">
        <v>18</v>
      </c>
      <c r="D7064" t="s">
        <v>3</v>
      </c>
      <c r="E7064" t="s">
        <v>8168</v>
      </c>
      <c r="F7064" t="s">
        <v>8025</v>
      </c>
      <c r="G7064">
        <v>50</v>
      </c>
      <c r="H7064">
        <v>7</v>
      </c>
      <c r="I7064">
        <v>3</v>
      </c>
      <c r="J7064" s="1">
        <v>123.57777777777778</v>
      </c>
      <c r="K7064" s="1">
        <f>Sales_Data[[#This Row],[Order Quantity]]*Sales_Data[[#This Row],[Unit Price]]</f>
        <v>370.73333333333335</v>
      </c>
      <c r="L7064" s="1">
        <v>101.33377777777778</v>
      </c>
    </row>
    <row r="7065" spans="1:12">
      <c r="A7065" t="s">
        <v>7088</v>
      </c>
      <c r="B7065" s="2">
        <v>42505</v>
      </c>
      <c r="C7065">
        <v>1</v>
      </c>
      <c r="D7065" t="s">
        <v>4</v>
      </c>
      <c r="E7065" t="s">
        <v>8168</v>
      </c>
      <c r="F7065" t="s">
        <v>8027</v>
      </c>
      <c r="G7065">
        <v>2</v>
      </c>
      <c r="H7065">
        <v>1</v>
      </c>
      <c r="I7065">
        <v>9</v>
      </c>
      <c r="J7065" s="1">
        <v>256.83333333333331</v>
      </c>
      <c r="K7065" s="1">
        <f>Sales_Data[[#This Row],[Order Quantity]]*Sales_Data[[#This Row],[Unit Price]]</f>
        <v>2311.5</v>
      </c>
      <c r="L7065" s="1">
        <v>154.1</v>
      </c>
    </row>
    <row r="7066" spans="1:12">
      <c r="A7066" t="s">
        <v>7089</v>
      </c>
      <c r="B7066" s="2">
        <v>42505</v>
      </c>
      <c r="C7066">
        <v>14</v>
      </c>
      <c r="D7066" t="s">
        <v>3</v>
      </c>
      <c r="E7066" t="s">
        <v>8168</v>
      </c>
      <c r="F7066" t="s">
        <v>8026</v>
      </c>
      <c r="G7066">
        <v>39</v>
      </c>
      <c r="H7066">
        <v>6</v>
      </c>
      <c r="I7066">
        <v>2</v>
      </c>
      <c r="J7066" s="1">
        <v>104.22222222222223</v>
      </c>
      <c r="K7066" s="1">
        <f>Sales_Data[[#This Row],[Order Quantity]]*Sales_Data[[#This Row],[Unit Price]]</f>
        <v>208.44444444444446</v>
      </c>
      <c r="L7066" s="1">
        <v>55.237777777777779</v>
      </c>
    </row>
    <row r="7067" spans="1:12">
      <c r="A7067" t="s">
        <v>7090</v>
      </c>
      <c r="B7067" s="2">
        <v>42506</v>
      </c>
      <c r="C7067">
        <v>5</v>
      </c>
      <c r="D7067" t="s">
        <v>4</v>
      </c>
      <c r="E7067" t="s">
        <v>8168</v>
      </c>
      <c r="F7067" t="s">
        <v>8027</v>
      </c>
      <c r="G7067">
        <v>13</v>
      </c>
      <c r="H7067">
        <v>2</v>
      </c>
      <c r="I7067">
        <v>8</v>
      </c>
      <c r="J7067" s="1">
        <v>405.72222222222223</v>
      </c>
      <c r="K7067" s="1">
        <f>Sales_Data[[#This Row],[Order Quantity]]*Sales_Data[[#This Row],[Unit Price]]</f>
        <v>3245.7777777777778</v>
      </c>
      <c r="L7067" s="1">
        <v>271.83388888888891</v>
      </c>
    </row>
    <row r="7068" spans="1:12">
      <c r="A7068" t="s">
        <v>7091</v>
      </c>
      <c r="B7068" s="2">
        <v>42506</v>
      </c>
      <c r="C7068">
        <v>6</v>
      </c>
      <c r="D7068" t="s">
        <v>4</v>
      </c>
      <c r="E7068" t="s">
        <v>8168</v>
      </c>
      <c r="F7068" t="s">
        <v>8027</v>
      </c>
      <c r="G7068">
        <v>17</v>
      </c>
      <c r="H7068">
        <v>3</v>
      </c>
      <c r="I7068">
        <v>4</v>
      </c>
      <c r="J7068" s="1">
        <v>118.36666666666666</v>
      </c>
      <c r="K7068" s="1">
        <f>Sales_Data[[#This Row],[Order Quantity]]*Sales_Data[[#This Row],[Unit Price]]</f>
        <v>473.46666666666664</v>
      </c>
      <c r="L7068" s="1">
        <v>75.754666666666665</v>
      </c>
    </row>
    <row r="7069" spans="1:12">
      <c r="A7069" t="s">
        <v>7092</v>
      </c>
      <c r="B7069" s="2">
        <v>42506</v>
      </c>
      <c r="C7069">
        <v>8</v>
      </c>
      <c r="D7069" t="s">
        <v>4</v>
      </c>
      <c r="E7069" t="s">
        <v>8168</v>
      </c>
      <c r="F7069" t="s">
        <v>8027</v>
      </c>
      <c r="G7069">
        <v>23</v>
      </c>
      <c r="H7069">
        <v>4</v>
      </c>
      <c r="I7069">
        <v>9</v>
      </c>
      <c r="J7069" s="1">
        <v>18.611111111111111</v>
      </c>
      <c r="K7069" s="1">
        <f>Sales_Data[[#This Row],[Order Quantity]]*Sales_Data[[#This Row],[Unit Price]]</f>
        <v>167.5</v>
      </c>
      <c r="L7069" s="1">
        <v>15.261111111111111</v>
      </c>
    </row>
    <row r="7070" spans="1:12">
      <c r="A7070" t="s">
        <v>7093</v>
      </c>
      <c r="B7070" s="2">
        <v>42506</v>
      </c>
      <c r="C7070">
        <v>19</v>
      </c>
      <c r="D7070" t="s">
        <v>4</v>
      </c>
      <c r="E7070" t="s">
        <v>8168</v>
      </c>
      <c r="F7070" t="s">
        <v>8028</v>
      </c>
      <c r="G7070">
        <v>54</v>
      </c>
      <c r="H7070">
        <v>8</v>
      </c>
      <c r="I7070">
        <v>2</v>
      </c>
      <c r="J7070" s="1">
        <v>124.32222222222224</v>
      </c>
      <c r="K7070" s="1">
        <f>Sales_Data[[#This Row],[Order Quantity]]*Sales_Data[[#This Row],[Unit Price]]</f>
        <v>248.64444444444447</v>
      </c>
      <c r="L7070" s="1">
        <v>57.18822222222223</v>
      </c>
    </row>
    <row r="7071" spans="1:12">
      <c r="A7071" t="s">
        <v>7094</v>
      </c>
      <c r="B7071" s="2">
        <v>42506</v>
      </c>
      <c r="C7071">
        <v>15</v>
      </c>
      <c r="D7071" t="s">
        <v>4</v>
      </c>
      <c r="E7071" t="s">
        <v>8168</v>
      </c>
      <c r="F7071" t="s">
        <v>8025</v>
      </c>
      <c r="G7071">
        <v>42</v>
      </c>
      <c r="H7071">
        <v>6</v>
      </c>
      <c r="I7071">
        <v>4</v>
      </c>
      <c r="J7071" s="1">
        <v>321.60000000000002</v>
      </c>
      <c r="K7071" s="1">
        <f>Sales_Data[[#This Row],[Order Quantity]]*Sales_Data[[#This Row],[Unit Price]]</f>
        <v>1286.4000000000001</v>
      </c>
      <c r="L7071" s="1">
        <v>212.256</v>
      </c>
    </row>
    <row r="7072" spans="1:12">
      <c r="A7072" t="s">
        <v>7095</v>
      </c>
      <c r="B7072" s="2">
        <v>42507</v>
      </c>
      <c r="C7072">
        <v>8</v>
      </c>
      <c r="D7072" t="s">
        <v>4</v>
      </c>
      <c r="E7072" t="s">
        <v>8168</v>
      </c>
      <c r="F7072" t="s">
        <v>8027</v>
      </c>
      <c r="G7072">
        <v>21</v>
      </c>
      <c r="H7072">
        <v>3</v>
      </c>
      <c r="I7072">
        <v>3</v>
      </c>
      <c r="J7072" s="1">
        <v>624.58888888888896</v>
      </c>
      <c r="K7072" s="1">
        <f>Sales_Data[[#This Row],[Order Quantity]]*Sales_Data[[#This Row],[Unit Price]]</f>
        <v>1873.7666666666669</v>
      </c>
      <c r="L7072" s="1">
        <v>362.26155555555556</v>
      </c>
    </row>
    <row r="7073" spans="1:12">
      <c r="A7073" t="s">
        <v>7096</v>
      </c>
      <c r="B7073" s="2">
        <v>42507</v>
      </c>
      <c r="C7073">
        <v>17</v>
      </c>
      <c r="D7073" t="s">
        <v>4</v>
      </c>
      <c r="E7073" t="s">
        <v>8168</v>
      </c>
      <c r="F7073" t="s">
        <v>8025</v>
      </c>
      <c r="G7073">
        <v>50</v>
      </c>
      <c r="H7073">
        <v>7</v>
      </c>
      <c r="I7073">
        <v>8</v>
      </c>
      <c r="J7073" s="1">
        <v>21.588888888888889</v>
      </c>
      <c r="K7073" s="1">
        <f>Sales_Data[[#This Row],[Order Quantity]]*Sales_Data[[#This Row],[Unit Price]]</f>
        <v>172.71111111111111</v>
      </c>
      <c r="L7073" s="1">
        <v>10.578555555555557</v>
      </c>
    </row>
    <row r="7074" spans="1:12">
      <c r="A7074" t="s">
        <v>7097</v>
      </c>
      <c r="B7074" s="2">
        <v>42507</v>
      </c>
      <c r="C7074">
        <v>16</v>
      </c>
      <c r="D7074" t="s">
        <v>4</v>
      </c>
      <c r="E7074" t="s">
        <v>8168</v>
      </c>
      <c r="F7074" t="s">
        <v>8025</v>
      </c>
      <c r="G7074">
        <v>44</v>
      </c>
      <c r="H7074">
        <v>7</v>
      </c>
      <c r="I7074">
        <v>3</v>
      </c>
      <c r="J7074" s="1">
        <v>128.78888888888889</v>
      </c>
      <c r="K7074" s="1">
        <f>Sales_Data[[#This Row],[Order Quantity]]*Sales_Data[[#This Row],[Unit Price]]</f>
        <v>386.36666666666667</v>
      </c>
      <c r="L7074" s="1">
        <v>96.591666666666669</v>
      </c>
    </row>
    <row r="7075" spans="1:12">
      <c r="A7075" t="s">
        <v>7098</v>
      </c>
      <c r="B7075" s="2">
        <v>42507</v>
      </c>
      <c r="C7075">
        <v>16</v>
      </c>
      <c r="D7075" t="s">
        <v>4</v>
      </c>
      <c r="E7075" t="s">
        <v>8168</v>
      </c>
      <c r="F7075" t="s">
        <v>8025</v>
      </c>
      <c r="G7075">
        <v>45</v>
      </c>
      <c r="H7075">
        <v>7</v>
      </c>
      <c r="I7075">
        <v>8</v>
      </c>
      <c r="J7075" s="1">
        <v>210.67777777777781</v>
      </c>
      <c r="K7075" s="1">
        <f>Sales_Data[[#This Row],[Order Quantity]]*Sales_Data[[#This Row],[Unit Price]]</f>
        <v>1685.4222222222224</v>
      </c>
      <c r="L7075" s="1">
        <v>124.2998888888889</v>
      </c>
    </row>
    <row r="7076" spans="1:12">
      <c r="A7076" t="s">
        <v>7099</v>
      </c>
      <c r="B7076" s="2">
        <v>42508</v>
      </c>
      <c r="C7076">
        <v>16</v>
      </c>
      <c r="D7076" t="s">
        <v>4</v>
      </c>
      <c r="E7076" t="s">
        <v>8168</v>
      </c>
      <c r="F7076" t="s">
        <v>8025</v>
      </c>
      <c r="G7076">
        <v>45</v>
      </c>
      <c r="H7076">
        <v>7</v>
      </c>
      <c r="I7076">
        <v>6</v>
      </c>
      <c r="J7076" s="1">
        <v>113.15555555555555</v>
      </c>
      <c r="K7076" s="1">
        <f>Sales_Data[[#This Row],[Order Quantity]]*Sales_Data[[#This Row],[Unit Price]]</f>
        <v>678.93333333333328</v>
      </c>
      <c r="L7076" s="1">
        <v>91.656000000000006</v>
      </c>
    </row>
    <row r="7077" spans="1:12">
      <c r="A7077" t="s">
        <v>7100</v>
      </c>
      <c r="B7077" s="2">
        <v>42508</v>
      </c>
      <c r="C7077">
        <v>3</v>
      </c>
      <c r="D7077" t="s">
        <v>3</v>
      </c>
      <c r="E7077" t="s">
        <v>8168</v>
      </c>
      <c r="F7077" t="s">
        <v>8027</v>
      </c>
      <c r="G7077">
        <v>7</v>
      </c>
      <c r="H7077">
        <v>1</v>
      </c>
      <c r="I7077">
        <v>1</v>
      </c>
      <c r="J7077" s="1">
        <v>569.5</v>
      </c>
      <c r="K7077" s="1">
        <f>Sales_Data[[#This Row],[Order Quantity]]*Sales_Data[[#This Row],[Unit Price]]</f>
        <v>569.5</v>
      </c>
      <c r="L7077" s="1">
        <v>421.43</v>
      </c>
    </row>
    <row r="7078" spans="1:12">
      <c r="A7078" t="s">
        <v>7101</v>
      </c>
      <c r="B7078" s="2">
        <v>42508</v>
      </c>
      <c r="C7078">
        <v>13</v>
      </c>
      <c r="D7078" t="s">
        <v>4</v>
      </c>
      <c r="E7078" t="s">
        <v>8168</v>
      </c>
      <c r="F7078" t="s">
        <v>8026</v>
      </c>
      <c r="G7078">
        <v>38</v>
      </c>
      <c r="H7078">
        <v>6</v>
      </c>
      <c r="I7078">
        <v>7</v>
      </c>
      <c r="J7078" s="1">
        <v>117.62222222222223</v>
      </c>
      <c r="K7078" s="1">
        <f>Sales_Data[[#This Row],[Order Quantity]]*Sales_Data[[#This Row],[Unit Price]]</f>
        <v>823.35555555555561</v>
      </c>
      <c r="L7078" s="1">
        <v>56.458666666666673</v>
      </c>
    </row>
    <row r="7079" spans="1:12">
      <c r="A7079" t="s">
        <v>7102</v>
      </c>
      <c r="B7079" s="2">
        <v>42508</v>
      </c>
      <c r="C7079">
        <v>6</v>
      </c>
      <c r="D7079" t="s">
        <v>4</v>
      </c>
      <c r="E7079" t="s">
        <v>8168</v>
      </c>
      <c r="F7079" t="s">
        <v>8027</v>
      </c>
      <c r="G7079">
        <v>17</v>
      </c>
      <c r="H7079">
        <v>3</v>
      </c>
      <c r="I7079">
        <v>9</v>
      </c>
      <c r="J7079" s="1">
        <v>117.62222222222223</v>
      </c>
      <c r="K7079" s="1">
        <f>Sales_Data[[#This Row],[Order Quantity]]*Sales_Data[[#This Row],[Unit Price]]</f>
        <v>1058.6000000000001</v>
      </c>
      <c r="L7079" s="1">
        <v>56.458666666666673</v>
      </c>
    </row>
    <row r="7080" spans="1:12">
      <c r="A7080" t="s">
        <v>7103</v>
      </c>
      <c r="B7080" s="2">
        <v>42509</v>
      </c>
      <c r="C7080">
        <v>18</v>
      </c>
      <c r="D7080" t="s">
        <v>2</v>
      </c>
      <c r="E7080" t="s">
        <v>8168</v>
      </c>
      <c r="F7080" t="s">
        <v>8025</v>
      </c>
      <c r="G7080">
        <v>52</v>
      </c>
      <c r="H7080">
        <v>8</v>
      </c>
      <c r="I7080">
        <v>2</v>
      </c>
      <c r="J7080" s="1">
        <v>21.588888888888889</v>
      </c>
      <c r="K7080" s="1">
        <f>Sales_Data[[#This Row],[Order Quantity]]*Sales_Data[[#This Row],[Unit Price]]</f>
        <v>43.177777777777777</v>
      </c>
      <c r="L7080" s="1">
        <v>16.407555555555557</v>
      </c>
    </row>
    <row r="7081" spans="1:12">
      <c r="A7081" t="s">
        <v>7104</v>
      </c>
      <c r="B7081" s="2">
        <v>42509</v>
      </c>
      <c r="C7081">
        <v>20</v>
      </c>
      <c r="D7081" t="s">
        <v>4</v>
      </c>
      <c r="E7081" t="s">
        <v>8168</v>
      </c>
      <c r="F7081" t="s">
        <v>8028</v>
      </c>
      <c r="G7081">
        <v>56</v>
      </c>
      <c r="H7081">
        <v>8</v>
      </c>
      <c r="I7081">
        <v>5</v>
      </c>
      <c r="J7081" s="1">
        <v>116.87777777777779</v>
      </c>
      <c r="K7081" s="1">
        <f>Sales_Data[[#This Row],[Order Quantity]]*Sales_Data[[#This Row],[Unit Price]]</f>
        <v>584.38888888888891</v>
      </c>
      <c r="L7081" s="1">
        <v>93.50222222222223</v>
      </c>
    </row>
    <row r="7082" spans="1:12">
      <c r="A7082" t="s">
        <v>7105</v>
      </c>
      <c r="B7082" s="2">
        <v>42509</v>
      </c>
      <c r="C7082">
        <v>17</v>
      </c>
      <c r="D7082" t="s">
        <v>4</v>
      </c>
      <c r="E7082" t="s">
        <v>8168</v>
      </c>
      <c r="F7082" t="s">
        <v>8025</v>
      </c>
      <c r="G7082">
        <v>48</v>
      </c>
      <c r="H7082">
        <v>7</v>
      </c>
      <c r="I7082">
        <v>7</v>
      </c>
      <c r="J7082" s="1">
        <v>99.75555555555556</v>
      </c>
      <c r="K7082" s="1">
        <f>Sales_Data[[#This Row],[Order Quantity]]*Sales_Data[[#This Row],[Unit Price]]</f>
        <v>698.28888888888889</v>
      </c>
      <c r="L7082" s="1">
        <v>74.816666666666663</v>
      </c>
    </row>
    <row r="7083" spans="1:12">
      <c r="A7083" t="s">
        <v>7106</v>
      </c>
      <c r="B7083" s="2">
        <v>42509</v>
      </c>
      <c r="C7083">
        <v>18</v>
      </c>
      <c r="D7083" t="s">
        <v>4</v>
      </c>
      <c r="E7083" t="s">
        <v>8168</v>
      </c>
      <c r="F7083" t="s">
        <v>8025</v>
      </c>
      <c r="G7083">
        <v>51</v>
      </c>
      <c r="H7083">
        <v>7</v>
      </c>
      <c r="I7083">
        <v>4</v>
      </c>
      <c r="J7083" s="1">
        <v>116.87777777777779</v>
      </c>
      <c r="K7083" s="1">
        <f>Sales_Data[[#This Row],[Order Quantity]]*Sales_Data[[#This Row],[Unit Price]]</f>
        <v>467.51111111111118</v>
      </c>
      <c r="L7083" s="1">
        <v>89.995888888888899</v>
      </c>
    </row>
    <row r="7084" spans="1:12">
      <c r="A7084" t="s">
        <v>7107</v>
      </c>
      <c r="B7084" s="2">
        <v>42509</v>
      </c>
      <c r="C7084">
        <v>1</v>
      </c>
      <c r="D7084" t="s">
        <v>2</v>
      </c>
      <c r="E7084" t="s">
        <v>8168</v>
      </c>
      <c r="F7084" t="s">
        <v>8027</v>
      </c>
      <c r="G7084">
        <v>1</v>
      </c>
      <c r="H7084">
        <v>1</v>
      </c>
      <c r="I7084">
        <v>7</v>
      </c>
      <c r="J7084" s="1">
        <v>29.777777777777779</v>
      </c>
      <c r="K7084" s="1">
        <f>Sales_Data[[#This Row],[Order Quantity]]*Sales_Data[[#This Row],[Unit Price]]</f>
        <v>208.44444444444446</v>
      </c>
      <c r="L7084" s="1">
        <v>24.715555555555554</v>
      </c>
    </row>
    <row r="7085" spans="1:12">
      <c r="A7085" t="s">
        <v>7108</v>
      </c>
      <c r="B7085" s="2">
        <v>42510</v>
      </c>
      <c r="C7085">
        <v>5</v>
      </c>
      <c r="D7085" t="s">
        <v>4</v>
      </c>
      <c r="E7085" t="s">
        <v>8168</v>
      </c>
      <c r="F7085" t="s">
        <v>8027</v>
      </c>
      <c r="G7085">
        <v>14</v>
      </c>
      <c r="H7085">
        <v>2</v>
      </c>
      <c r="I7085">
        <v>3</v>
      </c>
      <c r="J7085" s="1">
        <v>218.12222222222223</v>
      </c>
      <c r="K7085" s="1">
        <f>Sales_Data[[#This Row],[Order Quantity]]*Sales_Data[[#This Row],[Unit Price]]</f>
        <v>654.36666666666667</v>
      </c>
      <c r="L7085" s="1">
        <v>135.2357777777778</v>
      </c>
    </row>
    <row r="7086" spans="1:12">
      <c r="A7086" t="s">
        <v>7109</v>
      </c>
      <c r="B7086" s="2">
        <v>42510</v>
      </c>
      <c r="C7086">
        <v>6</v>
      </c>
      <c r="D7086" t="s">
        <v>4</v>
      </c>
      <c r="E7086" t="s">
        <v>8168</v>
      </c>
      <c r="F7086" t="s">
        <v>8027</v>
      </c>
      <c r="G7086">
        <v>16</v>
      </c>
      <c r="H7086">
        <v>3</v>
      </c>
      <c r="I7086">
        <v>4</v>
      </c>
      <c r="J7086" s="1">
        <v>190.57777777777778</v>
      </c>
      <c r="K7086" s="1">
        <f>Sales_Data[[#This Row],[Order Quantity]]*Sales_Data[[#This Row],[Unit Price]]</f>
        <v>762.31111111111113</v>
      </c>
      <c r="L7086" s="1">
        <v>85.76</v>
      </c>
    </row>
    <row r="7087" spans="1:12">
      <c r="A7087" t="s">
        <v>7110</v>
      </c>
      <c r="B7087" s="2">
        <v>42510</v>
      </c>
      <c r="C7087">
        <v>19</v>
      </c>
      <c r="D7087" t="s">
        <v>2</v>
      </c>
      <c r="E7087" t="s">
        <v>8168</v>
      </c>
      <c r="F7087" t="s">
        <v>8028</v>
      </c>
      <c r="G7087">
        <v>53</v>
      </c>
      <c r="H7087">
        <v>8</v>
      </c>
      <c r="I7087">
        <v>9</v>
      </c>
      <c r="J7087" s="1">
        <v>250.13333333333335</v>
      </c>
      <c r="K7087" s="1">
        <f>Sales_Data[[#This Row],[Order Quantity]]*Sales_Data[[#This Row],[Unit Price]]</f>
        <v>2251.2000000000003</v>
      </c>
      <c r="L7087" s="1">
        <v>167.58933333333337</v>
      </c>
    </row>
    <row r="7088" spans="1:12">
      <c r="A7088" t="s">
        <v>7111</v>
      </c>
      <c r="B7088" s="2">
        <v>42510</v>
      </c>
      <c r="C7088">
        <v>1</v>
      </c>
      <c r="D7088" t="s">
        <v>4</v>
      </c>
      <c r="E7088" t="s">
        <v>8168</v>
      </c>
      <c r="F7088" t="s">
        <v>8027</v>
      </c>
      <c r="G7088">
        <v>1</v>
      </c>
      <c r="H7088">
        <v>1</v>
      </c>
      <c r="I7088">
        <v>1</v>
      </c>
      <c r="J7088" s="1">
        <v>114.64444444444445</v>
      </c>
      <c r="K7088" s="1">
        <f>Sales_Data[[#This Row],[Order Quantity]]*Sales_Data[[#This Row],[Unit Price]]</f>
        <v>114.64444444444445</v>
      </c>
      <c r="L7088" s="1">
        <v>65.347333333333324</v>
      </c>
    </row>
    <row r="7089" spans="1:12">
      <c r="A7089" t="s">
        <v>7112</v>
      </c>
      <c r="B7089" s="2">
        <v>42510</v>
      </c>
      <c r="C7089">
        <v>4</v>
      </c>
      <c r="D7089" t="s">
        <v>4</v>
      </c>
      <c r="E7089" t="s">
        <v>8168</v>
      </c>
      <c r="F7089" t="s">
        <v>8027</v>
      </c>
      <c r="G7089">
        <v>11</v>
      </c>
      <c r="H7089">
        <v>2</v>
      </c>
      <c r="I7089">
        <v>9</v>
      </c>
      <c r="J7089" s="1">
        <v>26.8</v>
      </c>
      <c r="K7089" s="1">
        <f>Sales_Data[[#This Row],[Order Quantity]]*Sales_Data[[#This Row],[Unit Price]]</f>
        <v>241.20000000000002</v>
      </c>
      <c r="L7089" s="1">
        <v>22.78</v>
      </c>
    </row>
    <row r="7090" spans="1:12">
      <c r="A7090" t="s">
        <v>7113</v>
      </c>
      <c r="B7090" s="2">
        <v>42510</v>
      </c>
      <c r="C7090">
        <v>18</v>
      </c>
      <c r="D7090" t="s">
        <v>3</v>
      </c>
      <c r="E7090" t="s">
        <v>8168</v>
      </c>
      <c r="F7090" t="s">
        <v>8025</v>
      </c>
      <c r="G7090">
        <v>52</v>
      </c>
      <c r="H7090">
        <v>8</v>
      </c>
      <c r="I7090">
        <v>2</v>
      </c>
      <c r="J7090" s="1">
        <v>259.06666666666666</v>
      </c>
      <c r="K7090" s="1">
        <f>Sales_Data[[#This Row],[Order Quantity]]*Sales_Data[[#This Row],[Unit Price]]</f>
        <v>518.13333333333333</v>
      </c>
      <c r="L7090" s="1">
        <v>126.94266666666665</v>
      </c>
    </row>
    <row r="7091" spans="1:12">
      <c r="A7091" t="s">
        <v>7114</v>
      </c>
      <c r="B7091" s="2">
        <v>42511</v>
      </c>
      <c r="C7091">
        <v>20</v>
      </c>
      <c r="D7091" t="s">
        <v>4</v>
      </c>
      <c r="E7091" t="s">
        <v>8168</v>
      </c>
      <c r="F7091" t="s">
        <v>8028</v>
      </c>
      <c r="G7091">
        <v>58</v>
      </c>
      <c r="H7091">
        <v>8</v>
      </c>
      <c r="I7091">
        <v>9</v>
      </c>
      <c r="J7091" s="1">
        <v>116.13333333333334</v>
      </c>
      <c r="K7091" s="1">
        <f>Sales_Data[[#This Row],[Order Quantity]]*Sales_Data[[#This Row],[Unit Price]]</f>
        <v>1045.2</v>
      </c>
      <c r="L7091" s="1">
        <v>80.132000000000005</v>
      </c>
    </row>
    <row r="7092" spans="1:12">
      <c r="A7092" t="s">
        <v>7115</v>
      </c>
      <c r="B7092" s="2">
        <v>42511</v>
      </c>
      <c r="C7092">
        <v>3</v>
      </c>
      <c r="D7092" t="s">
        <v>2</v>
      </c>
      <c r="E7092" t="s">
        <v>8168</v>
      </c>
      <c r="F7092" t="s">
        <v>8027</v>
      </c>
      <c r="G7092">
        <v>8</v>
      </c>
      <c r="H7092">
        <v>1</v>
      </c>
      <c r="I7092">
        <v>5</v>
      </c>
      <c r="J7092" s="1">
        <v>119.85555555555555</v>
      </c>
      <c r="K7092" s="1">
        <f>Sales_Data[[#This Row],[Order Quantity]]*Sales_Data[[#This Row],[Unit Price]]</f>
        <v>599.27777777777783</v>
      </c>
      <c r="L7092" s="1">
        <v>80.303222222222232</v>
      </c>
    </row>
    <row r="7093" spans="1:12">
      <c r="A7093" t="s">
        <v>7116</v>
      </c>
      <c r="B7093" s="2">
        <v>42511</v>
      </c>
      <c r="C7093">
        <v>18</v>
      </c>
      <c r="D7093" t="s">
        <v>4</v>
      </c>
      <c r="E7093" t="s">
        <v>8168</v>
      </c>
      <c r="F7093" t="s">
        <v>8025</v>
      </c>
      <c r="G7093">
        <v>51</v>
      </c>
      <c r="H7093">
        <v>7</v>
      </c>
      <c r="I7093">
        <v>6</v>
      </c>
      <c r="J7093" s="1">
        <v>28.288888888888888</v>
      </c>
      <c r="K7093" s="1">
        <f>Sales_Data[[#This Row],[Order Quantity]]*Sales_Data[[#This Row],[Unit Price]]</f>
        <v>169.73333333333332</v>
      </c>
      <c r="L7093" s="1">
        <v>19.236444444444444</v>
      </c>
    </row>
    <row r="7094" spans="1:12">
      <c r="A7094" t="s">
        <v>7117</v>
      </c>
      <c r="B7094" s="2">
        <v>42511</v>
      </c>
      <c r="C7094">
        <v>20</v>
      </c>
      <c r="D7094" t="s">
        <v>4</v>
      </c>
      <c r="E7094" t="s">
        <v>8168</v>
      </c>
      <c r="F7094" t="s">
        <v>8028</v>
      </c>
      <c r="G7094">
        <v>56</v>
      </c>
      <c r="H7094">
        <v>8</v>
      </c>
      <c r="I7094">
        <v>9</v>
      </c>
      <c r="J7094" s="1">
        <v>632.0333333333333</v>
      </c>
      <c r="K7094" s="1">
        <f>Sales_Data[[#This Row],[Order Quantity]]*Sales_Data[[#This Row],[Unit Price]]</f>
        <v>5688.2999999999993</v>
      </c>
      <c r="L7094" s="1">
        <v>480.34533333333337</v>
      </c>
    </row>
    <row r="7095" spans="1:12">
      <c r="A7095" t="s">
        <v>7118</v>
      </c>
      <c r="B7095" s="2">
        <v>42512</v>
      </c>
      <c r="C7095">
        <v>13</v>
      </c>
      <c r="D7095" t="s">
        <v>4</v>
      </c>
      <c r="E7095" t="s">
        <v>8168</v>
      </c>
      <c r="F7095" t="s">
        <v>8026</v>
      </c>
      <c r="G7095">
        <v>36</v>
      </c>
      <c r="H7095">
        <v>5</v>
      </c>
      <c r="I7095">
        <v>7</v>
      </c>
      <c r="J7095" s="1">
        <v>117.62222222222223</v>
      </c>
      <c r="K7095" s="1">
        <f>Sales_Data[[#This Row],[Order Quantity]]*Sales_Data[[#This Row],[Unit Price]]</f>
        <v>823.35555555555561</v>
      </c>
      <c r="L7095" s="1">
        <v>87.040444444444461</v>
      </c>
    </row>
    <row r="7096" spans="1:12">
      <c r="A7096" t="s">
        <v>7119</v>
      </c>
      <c r="B7096" s="2">
        <v>42512</v>
      </c>
      <c r="C7096">
        <v>1</v>
      </c>
      <c r="D7096" t="s">
        <v>3</v>
      </c>
      <c r="E7096" t="s">
        <v>8168</v>
      </c>
      <c r="F7096" t="s">
        <v>8027</v>
      </c>
      <c r="G7096">
        <v>3</v>
      </c>
      <c r="H7096">
        <v>1</v>
      </c>
      <c r="I7096">
        <v>1</v>
      </c>
      <c r="J7096" s="1">
        <v>96.033333333333346</v>
      </c>
      <c r="K7096" s="1">
        <f>Sales_Data[[#This Row],[Order Quantity]]*Sales_Data[[#This Row],[Unit Price]]</f>
        <v>96.033333333333346</v>
      </c>
      <c r="L7096" s="1">
        <v>80.668000000000006</v>
      </c>
    </row>
    <row r="7097" spans="1:12">
      <c r="A7097" t="s">
        <v>7120</v>
      </c>
      <c r="B7097" s="2">
        <v>42512</v>
      </c>
      <c r="C7097">
        <v>1</v>
      </c>
      <c r="D7097" t="s">
        <v>3</v>
      </c>
      <c r="E7097" t="s">
        <v>8168</v>
      </c>
      <c r="F7097" t="s">
        <v>8027</v>
      </c>
      <c r="G7097">
        <v>3</v>
      </c>
      <c r="H7097">
        <v>1</v>
      </c>
      <c r="I7097">
        <v>9</v>
      </c>
      <c r="J7097" s="1">
        <v>19.355555555555558</v>
      </c>
      <c r="K7097" s="1">
        <f>Sales_Data[[#This Row],[Order Quantity]]*Sales_Data[[#This Row],[Unit Price]]</f>
        <v>174.20000000000002</v>
      </c>
      <c r="L7097" s="1">
        <v>14.323111111111112</v>
      </c>
    </row>
    <row r="7098" spans="1:12">
      <c r="A7098" t="s">
        <v>7121</v>
      </c>
      <c r="B7098" s="2">
        <v>42512</v>
      </c>
      <c r="C7098">
        <v>18</v>
      </c>
      <c r="D7098" t="s">
        <v>3</v>
      </c>
      <c r="E7098" t="s">
        <v>8168</v>
      </c>
      <c r="F7098" t="s">
        <v>8025</v>
      </c>
      <c r="G7098">
        <v>50</v>
      </c>
      <c r="H7098">
        <v>7</v>
      </c>
      <c r="I7098">
        <v>2</v>
      </c>
      <c r="J7098" s="1">
        <v>127.30000000000001</v>
      </c>
      <c r="K7098" s="1">
        <f>Sales_Data[[#This Row],[Order Quantity]]*Sales_Data[[#This Row],[Unit Price]]</f>
        <v>254.60000000000002</v>
      </c>
      <c r="L7098" s="1">
        <v>52.192999999999998</v>
      </c>
    </row>
    <row r="7099" spans="1:12">
      <c r="A7099" t="s">
        <v>7122</v>
      </c>
      <c r="B7099" s="2">
        <v>42513</v>
      </c>
      <c r="C7099">
        <v>19</v>
      </c>
      <c r="D7099" t="s">
        <v>4</v>
      </c>
      <c r="E7099" t="s">
        <v>8168</v>
      </c>
      <c r="F7099" t="s">
        <v>8028</v>
      </c>
      <c r="G7099">
        <v>55</v>
      </c>
      <c r="H7099">
        <v>8</v>
      </c>
      <c r="I7099">
        <v>6</v>
      </c>
      <c r="J7099" s="1">
        <v>89.333333333333329</v>
      </c>
      <c r="K7099" s="1">
        <f>Sales_Data[[#This Row],[Order Quantity]]*Sales_Data[[#This Row],[Unit Price]]</f>
        <v>536</v>
      </c>
      <c r="L7099" s="1">
        <v>55.38666666666667</v>
      </c>
    </row>
    <row r="7100" spans="1:12">
      <c r="A7100" t="s">
        <v>7123</v>
      </c>
      <c r="B7100" s="2">
        <v>42513</v>
      </c>
      <c r="C7100">
        <v>6</v>
      </c>
      <c r="D7100" t="s">
        <v>3</v>
      </c>
      <c r="E7100" t="s">
        <v>8168</v>
      </c>
      <c r="F7100" t="s">
        <v>8027</v>
      </c>
      <c r="G7100">
        <v>15</v>
      </c>
      <c r="H7100">
        <v>3</v>
      </c>
      <c r="I7100">
        <v>6</v>
      </c>
      <c r="J7100" s="1">
        <v>111.66666666666667</v>
      </c>
      <c r="K7100" s="1">
        <f>Sales_Data[[#This Row],[Order Quantity]]*Sales_Data[[#This Row],[Unit Price]]</f>
        <v>670</v>
      </c>
      <c r="L7100" s="1">
        <v>73.7</v>
      </c>
    </row>
    <row r="7101" spans="1:12">
      <c r="A7101" t="s">
        <v>7124</v>
      </c>
      <c r="B7101" s="2">
        <v>42514</v>
      </c>
      <c r="C7101">
        <v>2</v>
      </c>
      <c r="D7101" t="s">
        <v>2</v>
      </c>
      <c r="E7101" t="s">
        <v>8168</v>
      </c>
      <c r="F7101" t="s">
        <v>8027</v>
      </c>
      <c r="G7101">
        <v>5</v>
      </c>
      <c r="H7101">
        <v>1</v>
      </c>
      <c r="I7101">
        <v>5</v>
      </c>
      <c r="J7101" s="1">
        <v>28.288888888888888</v>
      </c>
      <c r="K7101" s="1">
        <f>Sales_Data[[#This Row],[Order Quantity]]*Sales_Data[[#This Row],[Unit Price]]</f>
        <v>141.44444444444443</v>
      </c>
      <c r="L7101" s="1">
        <v>19.519333333333332</v>
      </c>
    </row>
    <row r="7102" spans="1:12">
      <c r="A7102" t="s">
        <v>7125</v>
      </c>
      <c r="B7102" s="2">
        <v>42514</v>
      </c>
      <c r="C7102">
        <v>20</v>
      </c>
      <c r="D7102" t="s">
        <v>2</v>
      </c>
      <c r="E7102" t="s">
        <v>8168</v>
      </c>
      <c r="F7102" t="s">
        <v>8028</v>
      </c>
      <c r="G7102">
        <v>58</v>
      </c>
      <c r="H7102">
        <v>8</v>
      </c>
      <c r="I7102">
        <v>3</v>
      </c>
      <c r="J7102" s="1">
        <v>439.9666666666667</v>
      </c>
      <c r="K7102" s="1">
        <f>Sales_Data[[#This Row],[Order Quantity]]*Sales_Data[[#This Row],[Unit Price]]</f>
        <v>1319.9</v>
      </c>
      <c r="L7102" s="1">
        <v>255.1806666666667</v>
      </c>
    </row>
    <row r="7103" spans="1:12">
      <c r="A7103" t="s">
        <v>7126</v>
      </c>
      <c r="B7103" s="2">
        <v>42514</v>
      </c>
      <c r="C7103">
        <v>2</v>
      </c>
      <c r="D7103" t="s">
        <v>4</v>
      </c>
      <c r="E7103" t="s">
        <v>8168</v>
      </c>
      <c r="F7103" t="s">
        <v>8027</v>
      </c>
      <c r="G7103">
        <v>4</v>
      </c>
      <c r="H7103">
        <v>1</v>
      </c>
      <c r="I7103">
        <v>1</v>
      </c>
      <c r="J7103" s="1">
        <v>101.24444444444445</v>
      </c>
      <c r="K7103" s="1">
        <f>Sales_Data[[#This Row],[Order Quantity]]*Sales_Data[[#This Row],[Unit Price]]</f>
        <v>101.24444444444445</v>
      </c>
      <c r="L7103" s="1">
        <v>64.796444444444447</v>
      </c>
    </row>
    <row r="7104" spans="1:12">
      <c r="A7104" t="s">
        <v>7127</v>
      </c>
      <c r="B7104" s="2">
        <v>42515</v>
      </c>
      <c r="C7104">
        <v>12</v>
      </c>
      <c r="D7104" t="s">
        <v>4</v>
      </c>
      <c r="E7104" t="s">
        <v>8168</v>
      </c>
      <c r="F7104" t="s">
        <v>8026</v>
      </c>
      <c r="G7104">
        <v>35</v>
      </c>
      <c r="H7104">
        <v>5</v>
      </c>
      <c r="I7104">
        <v>1</v>
      </c>
      <c r="J7104" s="1">
        <v>286.61111111111109</v>
      </c>
      <c r="K7104" s="1">
        <f>Sales_Data[[#This Row],[Order Quantity]]*Sales_Data[[#This Row],[Unit Price]]</f>
        <v>286.61111111111109</v>
      </c>
      <c r="L7104" s="1">
        <v>146.17166666666668</v>
      </c>
    </row>
    <row r="7105" spans="1:12">
      <c r="A7105" t="s">
        <v>7128</v>
      </c>
      <c r="B7105" s="2">
        <v>42515</v>
      </c>
      <c r="C7105">
        <v>6</v>
      </c>
      <c r="D7105" t="s">
        <v>4</v>
      </c>
      <c r="E7105" t="s">
        <v>8168</v>
      </c>
      <c r="F7105" t="s">
        <v>8027</v>
      </c>
      <c r="G7105">
        <v>17</v>
      </c>
      <c r="H7105">
        <v>3</v>
      </c>
      <c r="I7105">
        <v>1</v>
      </c>
      <c r="J7105" s="1">
        <v>25.311111111111114</v>
      </c>
      <c r="K7105" s="1">
        <f>Sales_Data[[#This Row],[Order Quantity]]*Sales_Data[[#This Row],[Unit Price]]</f>
        <v>25.311111111111114</v>
      </c>
      <c r="L7105" s="1">
        <v>14.933555555555554</v>
      </c>
    </row>
    <row r="7106" spans="1:12">
      <c r="A7106" t="s">
        <v>7129</v>
      </c>
      <c r="B7106" s="2">
        <v>42515</v>
      </c>
      <c r="C7106">
        <v>1</v>
      </c>
      <c r="D7106" t="s">
        <v>3</v>
      </c>
      <c r="E7106" t="s">
        <v>8168</v>
      </c>
      <c r="F7106" t="s">
        <v>8027</v>
      </c>
      <c r="G7106">
        <v>2</v>
      </c>
      <c r="H7106">
        <v>1</v>
      </c>
      <c r="I7106">
        <v>5</v>
      </c>
      <c r="J7106" s="1">
        <v>104.22222222222223</v>
      </c>
      <c r="K7106" s="1">
        <f>Sales_Data[[#This Row],[Order Quantity]]*Sales_Data[[#This Row],[Unit Price]]</f>
        <v>521.11111111111109</v>
      </c>
      <c r="L7106" s="1">
        <v>79.208888888888893</v>
      </c>
    </row>
    <row r="7107" spans="1:12">
      <c r="A7107" t="s">
        <v>7130</v>
      </c>
      <c r="B7107" s="2">
        <v>42515</v>
      </c>
      <c r="C7107">
        <v>7</v>
      </c>
      <c r="D7107" t="s">
        <v>4</v>
      </c>
      <c r="E7107" t="s">
        <v>8168</v>
      </c>
      <c r="F7107" t="s">
        <v>8027</v>
      </c>
      <c r="G7107">
        <v>18</v>
      </c>
      <c r="H7107">
        <v>3</v>
      </c>
      <c r="I7107">
        <v>1</v>
      </c>
      <c r="J7107" s="1">
        <v>128.78888888888889</v>
      </c>
      <c r="K7107" s="1">
        <f>Sales_Data[[#This Row],[Order Quantity]]*Sales_Data[[#This Row],[Unit Price]]</f>
        <v>128.78888888888889</v>
      </c>
      <c r="L7107" s="1">
        <v>64.394444444444446</v>
      </c>
    </row>
    <row r="7108" spans="1:12">
      <c r="A7108" t="s">
        <v>7131</v>
      </c>
      <c r="B7108" s="2">
        <v>42516</v>
      </c>
      <c r="C7108">
        <v>2</v>
      </c>
      <c r="D7108" t="s">
        <v>3</v>
      </c>
      <c r="E7108" t="s">
        <v>8168</v>
      </c>
      <c r="F7108" t="s">
        <v>8027</v>
      </c>
      <c r="G7108">
        <v>5</v>
      </c>
      <c r="H7108">
        <v>1</v>
      </c>
      <c r="I7108">
        <v>5</v>
      </c>
      <c r="J7108" s="1">
        <v>439.22222222222223</v>
      </c>
      <c r="K7108" s="1">
        <f>Sales_Data[[#This Row],[Order Quantity]]*Sales_Data[[#This Row],[Unit Price]]</f>
        <v>2196.1111111111113</v>
      </c>
      <c r="L7108" s="1">
        <v>329.41666666666669</v>
      </c>
    </row>
    <row r="7109" spans="1:12">
      <c r="A7109" t="s">
        <v>7132</v>
      </c>
      <c r="B7109" s="2">
        <v>42516</v>
      </c>
      <c r="C7109">
        <v>8</v>
      </c>
      <c r="D7109" t="s">
        <v>4</v>
      </c>
      <c r="E7109" t="s">
        <v>8168</v>
      </c>
      <c r="F7109" t="s">
        <v>8027</v>
      </c>
      <c r="G7109">
        <v>23</v>
      </c>
      <c r="H7109">
        <v>4</v>
      </c>
      <c r="I7109">
        <v>4</v>
      </c>
      <c r="J7109" s="1">
        <v>212.91111111111113</v>
      </c>
      <c r="K7109" s="1">
        <f>Sales_Data[[#This Row],[Order Quantity]]*Sales_Data[[#This Row],[Unit Price]]</f>
        <v>851.6444444444445</v>
      </c>
      <c r="L7109" s="1">
        <v>114.97200000000001</v>
      </c>
    </row>
    <row r="7110" spans="1:12">
      <c r="A7110" t="s">
        <v>7133</v>
      </c>
      <c r="B7110" s="2">
        <v>42517</v>
      </c>
      <c r="C7110">
        <v>7</v>
      </c>
      <c r="D7110" t="s">
        <v>4</v>
      </c>
      <c r="E7110" t="s">
        <v>8168</v>
      </c>
      <c r="F7110" t="s">
        <v>8027</v>
      </c>
      <c r="G7110">
        <v>18</v>
      </c>
      <c r="H7110">
        <v>3</v>
      </c>
      <c r="I7110">
        <v>8</v>
      </c>
      <c r="J7110" s="1">
        <v>277.67777777777775</v>
      </c>
      <c r="K7110" s="1">
        <f>Sales_Data[[#This Row],[Order Quantity]]*Sales_Data[[#This Row],[Unit Price]]</f>
        <v>2221.422222222222</v>
      </c>
      <c r="L7110" s="1">
        <v>233.24933333333331</v>
      </c>
    </row>
    <row r="7111" spans="1:12">
      <c r="A7111" t="s">
        <v>7134</v>
      </c>
      <c r="B7111" s="2">
        <v>42517</v>
      </c>
      <c r="C7111">
        <v>19</v>
      </c>
      <c r="D7111" t="s">
        <v>4</v>
      </c>
      <c r="E7111" t="s">
        <v>8168</v>
      </c>
      <c r="F7111" t="s">
        <v>8028</v>
      </c>
      <c r="G7111">
        <v>55</v>
      </c>
      <c r="H7111">
        <v>8</v>
      </c>
      <c r="I7111">
        <v>7</v>
      </c>
      <c r="J7111" s="1">
        <v>296.28888888888889</v>
      </c>
      <c r="K7111" s="1">
        <f>Sales_Data[[#This Row],[Order Quantity]]*Sales_Data[[#This Row],[Unit Price]]</f>
        <v>2074.0222222222224</v>
      </c>
      <c r="L7111" s="1">
        <v>171.84755555555554</v>
      </c>
    </row>
    <row r="7112" spans="1:12">
      <c r="A7112" t="s">
        <v>7135</v>
      </c>
      <c r="B7112" s="2">
        <v>42517</v>
      </c>
      <c r="C7112">
        <v>20</v>
      </c>
      <c r="D7112" t="s">
        <v>4</v>
      </c>
      <c r="E7112" t="s">
        <v>8168</v>
      </c>
      <c r="F7112" t="s">
        <v>8028</v>
      </c>
      <c r="G7112">
        <v>58</v>
      </c>
      <c r="H7112">
        <v>8</v>
      </c>
      <c r="I7112">
        <v>4</v>
      </c>
      <c r="J7112" s="1">
        <v>699.0333333333333</v>
      </c>
      <c r="K7112" s="1">
        <f>Sales_Data[[#This Row],[Order Quantity]]*Sales_Data[[#This Row],[Unit Price]]</f>
        <v>2796.1333333333332</v>
      </c>
      <c r="L7112" s="1">
        <v>419.41999999999996</v>
      </c>
    </row>
    <row r="7113" spans="1:12">
      <c r="A7113" t="s">
        <v>7136</v>
      </c>
      <c r="B7113" s="2">
        <v>42517</v>
      </c>
      <c r="C7113">
        <v>7</v>
      </c>
      <c r="D7113" t="s">
        <v>3</v>
      </c>
      <c r="E7113" t="s">
        <v>8168</v>
      </c>
      <c r="F7113" t="s">
        <v>8027</v>
      </c>
      <c r="G7113">
        <v>20</v>
      </c>
      <c r="H7113">
        <v>3</v>
      </c>
      <c r="I7113">
        <v>2</v>
      </c>
      <c r="J7113" s="1">
        <v>634.26666666666677</v>
      </c>
      <c r="K7113" s="1">
        <f>Sales_Data[[#This Row],[Order Quantity]]*Sales_Data[[#This Row],[Unit Price]]</f>
        <v>1268.5333333333335</v>
      </c>
      <c r="L7113" s="1">
        <v>253.70666666666668</v>
      </c>
    </row>
    <row r="7114" spans="1:12">
      <c r="A7114" t="s">
        <v>7137</v>
      </c>
      <c r="B7114" s="2">
        <v>42517</v>
      </c>
      <c r="C7114">
        <v>12</v>
      </c>
      <c r="D7114" t="s">
        <v>4</v>
      </c>
      <c r="E7114" t="s">
        <v>8168</v>
      </c>
      <c r="F7114" t="s">
        <v>8026</v>
      </c>
      <c r="G7114">
        <v>34</v>
      </c>
      <c r="H7114">
        <v>5</v>
      </c>
      <c r="I7114">
        <v>1</v>
      </c>
      <c r="J7114" s="1">
        <v>93.800000000000011</v>
      </c>
      <c r="K7114" s="1">
        <f>Sales_Data[[#This Row],[Order Quantity]]*Sales_Data[[#This Row],[Unit Price]]</f>
        <v>93.800000000000011</v>
      </c>
      <c r="L7114" s="1">
        <v>42.210000000000008</v>
      </c>
    </row>
    <row r="7115" spans="1:12">
      <c r="A7115" t="s">
        <v>7138</v>
      </c>
      <c r="B7115" s="2">
        <v>42518</v>
      </c>
      <c r="C7115">
        <v>1</v>
      </c>
      <c r="D7115" t="s">
        <v>2</v>
      </c>
      <c r="E7115" t="s">
        <v>8168</v>
      </c>
      <c r="F7115" t="s">
        <v>8027</v>
      </c>
      <c r="G7115">
        <v>3</v>
      </c>
      <c r="H7115">
        <v>1</v>
      </c>
      <c r="I7115">
        <v>3</v>
      </c>
      <c r="J7115" s="1">
        <v>214.4</v>
      </c>
      <c r="K7115" s="1">
        <f>Sales_Data[[#This Row],[Order Quantity]]*Sales_Data[[#This Row],[Unit Price]]</f>
        <v>643.20000000000005</v>
      </c>
      <c r="L7115" s="1">
        <v>132.928</v>
      </c>
    </row>
    <row r="7116" spans="1:12">
      <c r="A7116" t="s">
        <v>7139</v>
      </c>
      <c r="B7116" s="2">
        <v>42518</v>
      </c>
      <c r="C7116">
        <v>5</v>
      </c>
      <c r="D7116" t="s">
        <v>3</v>
      </c>
      <c r="E7116" t="s">
        <v>8168</v>
      </c>
      <c r="F7116" t="s">
        <v>8027</v>
      </c>
      <c r="G7116">
        <v>15</v>
      </c>
      <c r="H7116">
        <v>2</v>
      </c>
      <c r="I7116">
        <v>3</v>
      </c>
      <c r="J7116" s="1">
        <v>122.83333333333333</v>
      </c>
      <c r="K7116" s="1">
        <f>Sales_Data[[#This Row],[Order Quantity]]*Sales_Data[[#This Row],[Unit Price]]</f>
        <v>368.5</v>
      </c>
      <c r="L7116" s="1">
        <v>93.353333333333339</v>
      </c>
    </row>
    <row r="7117" spans="1:12">
      <c r="A7117" t="s">
        <v>7140</v>
      </c>
      <c r="B7117" s="2">
        <v>42519</v>
      </c>
      <c r="C7117">
        <v>6</v>
      </c>
      <c r="D7117" t="s">
        <v>2</v>
      </c>
      <c r="E7117" t="s">
        <v>8168</v>
      </c>
      <c r="F7117" t="s">
        <v>8027</v>
      </c>
      <c r="G7117">
        <v>16</v>
      </c>
      <c r="H7117">
        <v>3</v>
      </c>
      <c r="I7117">
        <v>9</v>
      </c>
      <c r="J7117" s="1">
        <v>123.57777777777778</v>
      </c>
      <c r="K7117" s="1">
        <f>Sales_Data[[#This Row],[Order Quantity]]*Sales_Data[[#This Row],[Unit Price]]</f>
        <v>1112.2</v>
      </c>
      <c r="L7117" s="1">
        <v>72.910888888888891</v>
      </c>
    </row>
    <row r="7118" spans="1:12">
      <c r="A7118" t="s">
        <v>7141</v>
      </c>
      <c r="B7118" s="2">
        <v>42519</v>
      </c>
      <c r="C7118">
        <v>19</v>
      </c>
      <c r="D7118" t="s">
        <v>2</v>
      </c>
      <c r="E7118" t="s">
        <v>8168</v>
      </c>
      <c r="F7118" t="s">
        <v>8028</v>
      </c>
      <c r="G7118">
        <v>55</v>
      </c>
      <c r="H7118">
        <v>8</v>
      </c>
      <c r="I7118">
        <v>5</v>
      </c>
      <c r="J7118" s="1">
        <v>112.41111111111111</v>
      </c>
      <c r="K7118" s="1">
        <f>Sales_Data[[#This Row],[Order Quantity]]*Sales_Data[[#This Row],[Unit Price]]</f>
        <v>562.05555555555554</v>
      </c>
      <c r="L7118" s="1">
        <v>87.680666666666681</v>
      </c>
    </row>
    <row r="7119" spans="1:12">
      <c r="A7119" t="s">
        <v>7142</v>
      </c>
      <c r="B7119" s="2">
        <v>42519</v>
      </c>
      <c r="C7119">
        <v>12</v>
      </c>
      <c r="D7119" t="s">
        <v>4</v>
      </c>
      <c r="E7119" t="s">
        <v>8168</v>
      </c>
      <c r="F7119" t="s">
        <v>8026</v>
      </c>
      <c r="G7119">
        <v>34</v>
      </c>
      <c r="H7119">
        <v>5</v>
      </c>
      <c r="I7119">
        <v>2</v>
      </c>
      <c r="J7119" s="1">
        <v>206.21111111111111</v>
      </c>
      <c r="K7119" s="1">
        <f>Sales_Data[[#This Row],[Order Quantity]]*Sales_Data[[#This Row],[Unit Price]]</f>
        <v>412.42222222222222</v>
      </c>
      <c r="L7119" s="1">
        <v>158.78255555555558</v>
      </c>
    </row>
    <row r="7120" spans="1:12">
      <c r="A7120" t="s">
        <v>7143</v>
      </c>
      <c r="B7120" s="2">
        <v>42519</v>
      </c>
      <c r="C7120">
        <v>18</v>
      </c>
      <c r="D7120" t="s">
        <v>2</v>
      </c>
      <c r="E7120" t="s">
        <v>8168</v>
      </c>
      <c r="F7120" t="s">
        <v>8025</v>
      </c>
      <c r="G7120">
        <v>51</v>
      </c>
      <c r="H7120">
        <v>8</v>
      </c>
      <c r="I7120">
        <v>1</v>
      </c>
      <c r="J7120" s="1">
        <v>442.94444444444446</v>
      </c>
      <c r="K7120" s="1">
        <f>Sales_Data[[#This Row],[Order Quantity]]*Sales_Data[[#This Row],[Unit Price]]</f>
        <v>442.94444444444446</v>
      </c>
      <c r="L7120" s="1">
        <v>305.63166666666666</v>
      </c>
    </row>
    <row r="7121" spans="1:12">
      <c r="A7121" t="s">
        <v>7144</v>
      </c>
      <c r="B7121" s="2">
        <v>42520</v>
      </c>
      <c r="C7121">
        <v>17</v>
      </c>
      <c r="D7121" t="s">
        <v>2</v>
      </c>
      <c r="E7121" t="s">
        <v>8168</v>
      </c>
      <c r="F7121" t="s">
        <v>8025</v>
      </c>
      <c r="G7121">
        <v>49</v>
      </c>
      <c r="H7121">
        <v>7</v>
      </c>
      <c r="I7121">
        <v>9</v>
      </c>
      <c r="J7121" s="1">
        <v>293.31111111111113</v>
      </c>
      <c r="K7121" s="1">
        <f>Sales_Data[[#This Row],[Order Quantity]]*Sales_Data[[#This Row],[Unit Price]]</f>
        <v>2639.8</v>
      </c>
      <c r="L7121" s="1">
        <v>196.51844444444447</v>
      </c>
    </row>
    <row r="7122" spans="1:12">
      <c r="A7122" t="s">
        <v>7145</v>
      </c>
      <c r="B7122" s="2">
        <v>42520</v>
      </c>
      <c r="C7122">
        <v>2</v>
      </c>
      <c r="D7122" t="s">
        <v>2</v>
      </c>
      <c r="E7122" t="s">
        <v>8168</v>
      </c>
      <c r="F7122" t="s">
        <v>8027</v>
      </c>
      <c r="G7122">
        <v>5</v>
      </c>
      <c r="H7122">
        <v>1</v>
      </c>
      <c r="I7122">
        <v>1</v>
      </c>
      <c r="J7122" s="1">
        <v>256.0888888888889</v>
      </c>
      <c r="K7122" s="1">
        <f>Sales_Data[[#This Row],[Order Quantity]]*Sales_Data[[#This Row],[Unit Price]]</f>
        <v>256.0888888888889</v>
      </c>
      <c r="L7122" s="1">
        <v>125.48355555555557</v>
      </c>
    </row>
    <row r="7123" spans="1:12">
      <c r="A7123" t="s">
        <v>7146</v>
      </c>
      <c r="B7123" s="2">
        <v>42520</v>
      </c>
      <c r="C7123">
        <v>19</v>
      </c>
      <c r="D7123" t="s">
        <v>2</v>
      </c>
      <c r="E7123" t="s">
        <v>8168</v>
      </c>
      <c r="F7123" t="s">
        <v>8028</v>
      </c>
      <c r="G7123">
        <v>53</v>
      </c>
      <c r="H7123">
        <v>8</v>
      </c>
      <c r="I7123">
        <v>3</v>
      </c>
      <c r="J7123" s="1">
        <v>126.55555555555556</v>
      </c>
      <c r="K7123" s="1">
        <f>Sales_Data[[#This Row],[Order Quantity]]*Sales_Data[[#This Row],[Unit Price]]</f>
        <v>379.66666666666669</v>
      </c>
      <c r="L7123" s="1">
        <v>60.74666666666667</v>
      </c>
    </row>
    <row r="7124" spans="1:12">
      <c r="A7124" t="s">
        <v>7147</v>
      </c>
      <c r="B7124" s="2">
        <v>42520</v>
      </c>
      <c r="C7124">
        <v>20</v>
      </c>
      <c r="D7124" t="s">
        <v>2</v>
      </c>
      <c r="E7124" t="s">
        <v>8168</v>
      </c>
      <c r="F7124" t="s">
        <v>8028</v>
      </c>
      <c r="G7124">
        <v>56</v>
      </c>
      <c r="H7124">
        <v>8</v>
      </c>
      <c r="I7124">
        <v>8</v>
      </c>
      <c r="J7124" s="1">
        <v>282.14444444444445</v>
      </c>
      <c r="K7124" s="1">
        <f>Sales_Data[[#This Row],[Order Quantity]]*Sales_Data[[#This Row],[Unit Price]]</f>
        <v>2257.1555555555556</v>
      </c>
      <c r="L7124" s="1">
        <v>163.64377777777779</v>
      </c>
    </row>
    <row r="7125" spans="1:12">
      <c r="A7125" t="s">
        <v>7148</v>
      </c>
      <c r="B7125" s="2">
        <v>42520</v>
      </c>
      <c r="C7125">
        <v>14</v>
      </c>
      <c r="D7125" t="s">
        <v>4</v>
      </c>
      <c r="E7125" t="s">
        <v>8168</v>
      </c>
      <c r="F7125" t="s">
        <v>8026</v>
      </c>
      <c r="G7125">
        <v>39</v>
      </c>
      <c r="H7125">
        <v>6</v>
      </c>
      <c r="I7125">
        <v>4</v>
      </c>
      <c r="J7125" s="1">
        <v>274.70000000000005</v>
      </c>
      <c r="K7125" s="1">
        <f>Sales_Data[[#This Row],[Order Quantity]]*Sales_Data[[#This Row],[Unit Price]]</f>
        <v>1098.8000000000002</v>
      </c>
      <c r="L7125" s="1">
        <v>112.62700000000001</v>
      </c>
    </row>
    <row r="7126" spans="1:12">
      <c r="A7126" t="s">
        <v>7149</v>
      </c>
      <c r="B7126" s="2">
        <v>42520</v>
      </c>
      <c r="C7126">
        <v>13</v>
      </c>
      <c r="D7126" t="s">
        <v>2</v>
      </c>
      <c r="E7126" t="s">
        <v>8168</v>
      </c>
      <c r="F7126" t="s">
        <v>8026</v>
      </c>
      <c r="G7126">
        <v>38</v>
      </c>
      <c r="H7126">
        <v>6</v>
      </c>
      <c r="I7126">
        <v>4</v>
      </c>
      <c r="J7126" s="1">
        <v>188.34444444444446</v>
      </c>
      <c r="K7126" s="1">
        <f>Sales_Data[[#This Row],[Order Quantity]]*Sales_Data[[#This Row],[Unit Price]]</f>
        <v>753.37777777777785</v>
      </c>
      <c r="L7126" s="1">
        <v>92.288777777777781</v>
      </c>
    </row>
    <row r="7127" spans="1:12">
      <c r="A7127" t="s">
        <v>7150</v>
      </c>
      <c r="B7127" s="2">
        <v>42521</v>
      </c>
      <c r="C7127">
        <v>7</v>
      </c>
      <c r="D7127" t="s">
        <v>4</v>
      </c>
      <c r="E7127" t="s">
        <v>8168</v>
      </c>
      <c r="F7127" t="s">
        <v>8027</v>
      </c>
      <c r="G7127">
        <v>19</v>
      </c>
      <c r="H7127">
        <v>3</v>
      </c>
      <c r="I7127">
        <v>8</v>
      </c>
      <c r="J7127" s="1">
        <v>121.34444444444446</v>
      </c>
      <c r="K7127" s="1">
        <f>Sales_Data[[#This Row],[Order Quantity]]*Sales_Data[[#This Row],[Unit Price]]</f>
        <v>970.7555555555557</v>
      </c>
      <c r="L7127" s="1">
        <v>88.581444444444458</v>
      </c>
    </row>
    <row r="7128" spans="1:12">
      <c r="A7128" t="s">
        <v>7151</v>
      </c>
      <c r="B7128" s="2">
        <v>42521</v>
      </c>
      <c r="C7128">
        <v>13</v>
      </c>
      <c r="D7128" t="s">
        <v>4</v>
      </c>
      <c r="E7128" t="s">
        <v>8168</v>
      </c>
      <c r="F7128" t="s">
        <v>8026</v>
      </c>
      <c r="G7128">
        <v>37</v>
      </c>
      <c r="H7128">
        <v>5</v>
      </c>
      <c r="I7128">
        <v>2</v>
      </c>
      <c r="J7128" s="1">
        <v>191.32222222222222</v>
      </c>
      <c r="K7128" s="1">
        <f>Sales_Data[[#This Row],[Order Quantity]]*Sales_Data[[#This Row],[Unit Price]]</f>
        <v>382.64444444444445</v>
      </c>
      <c r="L7128" s="1">
        <v>116.70655555555555</v>
      </c>
    </row>
    <row r="7129" spans="1:12">
      <c r="A7129" t="s">
        <v>7152</v>
      </c>
      <c r="B7129" s="2">
        <v>42522</v>
      </c>
      <c r="C7129">
        <v>3</v>
      </c>
      <c r="D7129" t="s">
        <v>4</v>
      </c>
      <c r="E7129" t="s">
        <v>8168</v>
      </c>
      <c r="F7129" t="s">
        <v>8027</v>
      </c>
      <c r="G7129">
        <v>9</v>
      </c>
      <c r="H7129">
        <v>2</v>
      </c>
      <c r="I7129">
        <v>7</v>
      </c>
      <c r="J7129" s="1">
        <v>116.87777777777779</v>
      </c>
      <c r="K7129" s="1">
        <f>Sales_Data[[#This Row],[Order Quantity]]*Sales_Data[[#This Row],[Unit Price]]</f>
        <v>818.14444444444462</v>
      </c>
      <c r="L7129" s="1">
        <v>97.00855555555556</v>
      </c>
    </row>
    <row r="7130" spans="1:12">
      <c r="A7130" t="s">
        <v>7153</v>
      </c>
      <c r="B7130" s="2">
        <v>42522</v>
      </c>
      <c r="C7130">
        <v>1</v>
      </c>
      <c r="D7130" t="s">
        <v>4</v>
      </c>
      <c r="E7130" t="s">
        <v>8168</v>
      </c>
      <c r="F7130" t="s">
        <v>8027</v>
      </c>
      <c r="G7130">
        <v>1</v>
      </c>
      <c r="H7130">
        <v>1</v>
      </c>
      <c r="I7130">
        <v>6</v>
      </c>
      <c r="J7130" s="1">
        <v>431.03333333333336</v>
      </c>
      <c r="K7130" s="1">
        <f>Sales_Data[[#This Row],[Order Quantity]]*Sales_Data[[#This Row],[Unit Price]]</f>
        <v>2586.2000000000003</v>
      </c>
      <c r="L7130" s="1">
        <v>232.75800000000001</v>
      </c>
    </row>
    <row r="7131" spans="1:12">
      <c r="A7131" t="s">
        <v>7154</v>
      </c>
      <c r="B7131" s="2">
        <v>42522</v>
      </c>
      <c r="C7131">
        <v>1</v>
      </c>
      <c r="D7131" t="s">
        <v>2</v>
      </c>
      <c r="E7131" t="s">
        <v>8168</v>
      </c>
      <c r="F7131" t="s">
        <v>8027</v>
      </c>
      <c r="G7131">
        <v>1</v>
      </c>
      <c r="H7131">
        <v>1</v>
      </c>
      <c r="I7131">
        <v>2</v>
      </c>
      <c r="J7131" s="1">
        <v>433.26666666666665</v>
      </c>
      <c r="K7131" s="1">
        <f>Sales_Data[[#This Row],[Order Quantity]]*Sales_Data[[#This Row],[Unit Price]]</f>
        <v>866.5333333333333</v>
      </c>
      <c r="L7131" s="1">
        <v>363.94400000000002</v>
      </c>
    </row>
    <row r="7132" spans="1:12">
      <c r="A7132" t="s">
        <v>7155</v>
      </c>
      <c r="B7132" s="2">
        <v>42523</v>
      </c>
      <c r="C7132">
        <v>9</v>
      </c>
      <c r="D7132" t="s">
        <v>3</v>
      </c>
      <c r="E7132" t="s">
        <v>8168</v>
      </c>
      <c r="F7132" t="s">
        <v>8027</v>
      </c>
      <c r="G7132">
        <v>25</v>
      </c>
      <c r="H7132">
        <v>4</v>
      </c>
      <c r="I7132">
        <v>1</v>
      </c>
      <c r="J7132" s="1">
        <v>637.24444444444441</v>
      </c>
      <c r="K7132" s="1">
        <f>Sales_Data[[#This Row],[Order Quantity]]*Sales_Data[[#This Row],[Unit Price]]</f>
        <v>637.24444444444441</v>
      </c>
      <c r="L7132" s="1">
        <v>286.76</v>
      </c>
    </row>
    <row r="7133" spans="1:12">
      <c r="A7133" t="s">
        <v>7156</v>
      </c>
      <c r="B7133" s="2">
        <v>42523</v>
      </c>
      <c r="C7133">
        <v>10</v>
      </c>
      <c r="D7133" t="s">
        <v>4</v>
      </c>
      <c r="E7133" t="s">
        <v>8168</v>
      </c>
      <c r="F7133" t="s">
        <v>8027</v>
      </c>
      <c r="G7133">
        <v>27</v>
      </c>
      <c r="H7133">
        <v>4</v>
      </c>
      <c r="I7133">
        <v>5</v>
      </c>
      <c r="J7133" s="1">
        <v>393.06666666666666</v>
      </c>
      <c r="K7133" s="1">
        <f>Sales_Data[[#This Row],[Order Quantity]]*Sales_Data[[#This Row],[Unit Price]]</f>
        <v>1965.3333333333333</v>
      </c>
      <c r="L7133" s="1">
        <v>180.81066666666666</v>
      </c>
    </row>
    <row r="7134" spans="1:12">
      <c r="A7134" t="s">
        <v>7157</v>
      </c>
      <c r="B7134" s="2">
        <v>42523</v>
      </c>
      <c r="C7134">
        <v>5</v>
      </c>
      <c r="D7134" t="s">
        <v>2</v>
      </c>
      <c r="E7134" t="s">
        <v>8168</v>
      </c>
      <c r="F7134" t="s">
        <v>8027</v>
      </c>
      <c r="G7134">
        <v>15</v>
      </c>
      <c r="H7134">
        <v>2</v>
      </c>
      <c r="I7134">
        <v>2</v>
      </c>
      <c r="J7134" s="1">
        <v>125.8111111111111</v>
      </c>
      <c r="K7134" s="1">
        <f>Sales_Data[[#This Row],[Order Quantity]]*Sales_Data[[#This Row],[Unit Price]]</f>
        <v>251.62222222222221</v>
      </c>
      <c r="L7134" s="1">
        <v>80.519111111111116</v>
      </c>
    </row>
    <row r="7135" spans="1:12">
      <c r="A7135" t="s">
        <v>7158</v>
      </c>
      <c r="B7135" s="2">
        <v>42523</v>
      </c>
      <c r="C7135">
        <v>3</v>
      </c>
      <c r="D7135" t="s">
        <v>3</v>
      </c>
      <c r="E7135" t="s">
        <v>8168</v>
      </c>
      <c r="F7135" t="s">
        <v>8027</v>
      </c>
      <c r="G7135">
        <v>8</v>
      </c>
      <c r="H7135">
        <v>2</v>
      </c>
      <c r="I7135">
        <v>8</v>
      </c>
      <c r="J7135" s="1">
        <v>425.07777777777778</v>
      </c>
      <c r="K7135" s="1">
        <f>Sales_Data[[#This Row],[Order Quantity]]*Sales_Data[[#This Row],[Unit Price]]</f>
        <v>3400.6222222222223</v>
      </c>
      <c r="L7135" s="1">
        <v>195.53577777777778</v>
      </c>
    </row>
    <row r="7136" spans="1:12">
      <c r="A7136" t="s">
        <v>7159</v>
      </c>
      <c r="B7136" s="2">
        <v>42523</v>
      </c>
      <c r="C7136">
        <v>18</v>
      </c>
      <c r="D7136" t="s">
        <v>4</v>
      </c>
      <c r="E7136" t="s">
        <v>8168</v>
      </c>
      <c r="F7136" t="s">
        <v>8025</v>
      </c>
      <c r="G7136">
        <v>52</v>
      </c>
      <c r="H7136">
        <v>8</v>
      </c>
      <c r="I7136">
        <v>9</v>
      </c>
      <c r="J7136" s="1">
        <v>721.36666666666667</v>
      </c>
      <c r="K7136" s="1">
        <f>Sales_Data[[#This Row],[Order Quantity]]*Sales_Data[[#This Row],[Unit Price]]</f>
        <v>6492.3</v>
      </c>
      <c r="L7136" s="1">
        <v>432.82</v>
      </c>
    </row>
    <row r="7137" spans="1:12">
      <c r="A7137" t="s">
        <v>7160</v>
      </c>
      <c r="B7137" s="2">
        <v>42524</v>
      </c>
      <c r="C7137">
        <v>17</v>
      </c>
      <c r="D7137" t="s">
        <v>2</v>
      </c>
      <c r="E7137" t="s">
        <v>8168</v>
      </c>
      <c r="F7137" t="s">
        <v>8025</v>
      </c>
      <c r="G7137">
        <v>47</v>
      </c>
      <c r="H7137">
        <v>7</v>
      </c>
      <c r="I7137">
        <v>3</v>
      </c>
      <c r="J7137" s="1">
        <v>110.92222222222223</v>
      </c>
      <c r="K7137" s="1">
        <f>Sales_Data[[#This Row],[Order Quantity]]*Sales_Data[[#This Row],[Unit Price]]</f>
        <v>332.76666666666671</v>
      </c>
      <c r="L7137" s="1">
        <v>89.847000000000023</v>
      </c>
    </row>
    <row r="7138" spans="1:12">
      <c r="A7138" t="s">
        <v>7161</v>
      </c>
      <c r="B7138" s="2">
        <v>42525</v>
      </c>
      <c r="C7138">
        <v>5</v>
      </c>
      <c r="D7138" t="s">
        <v>4</v>
      </c>
      <c r="E7138" t="s">
        <v>8168</v>
      </c>
      <c r="F7138" t="s">
        <v>8027</v>
      </c>
      <c r="G7138">
        <v>14</v>
      </c>
      <c r="H7138">
        <v>2</v>
      </c>
      <c r="I7138">
        <v>2</v>
      </c>
      <c r="J7138" s="1">
        <v>191.32222222222222</v>
      </c>
      <c r="K7138" s="1">
        <f>Sales_Data[[#This Row],[Order Quantity]]*Sales_Data[[#This Row],[Unit Price]]</f>
        <v>382.64444444444445</v>
      </c>
      <c r="L7138" s="1">
        <v>105.22722222222222</v>
      </c>
    </row>
    <row r="7139" spans="1:12">
      <c r="A7139" t="s">
        <v>7162</v>
      </c>
      <c r="B7139" s="2">
        <v>42525</v>
      </c>
      <c r="C7139">
        <v>6</v>
      </c>
      <c r="D7139" t="s">
        <v>4</v>
      </c>
      <c r="E7139" t="s">
        <v>8168</v>
      </c>
      <c r="F7139" t="s">
        <v>8027</v>
      </c>
      <c r="G7139">
        <v>16</v>
      </c>
      <c r="H7139">
        <v>3</v>
      </c>
      <c r="I7139">
        <v>9</v>
      </c>
      <c r="J7139" s="1">
        <v>218.12222222222223</v>
      </c>
      <c r="K7139" s="1">
        <f>Sales_Data[[#This Row],[Order Quantity]]*Sales_Data[[#This Row],[Unit Price]]</f>
        <v>1963.1000000000001</v>
      </c>
      <c r="L7139" s="1">
        <v>163.59166666666667</v>
      </c>
    </row>
    <row r="7140" spans="1:12">
      <c r="A7140" t="s">
        <v>7163</v>
      </c>
      <c r="B7140" s="2">
        <v>42525</v>
      </c>
      <c r="C7140">
        <v>8</v>
      </c>
      <c r="D7140" t="s">
        <v>4</v>
      </c>
      <c r="E7140" t="s">
        <v>8168</v>
      </c>
      <c r="F7140" t="s">
        <v>8027</v>
      </c>
      <c r="G7140">
        <v>21</v>
      </c>
      <c r="H7140">
        <v>3</v>
      </c>
      <c r="I7140">
        <v>3</v>
      </c>
      <c r="J7140" s="1">
        <v>434.01111111111112</v>
      </c>
      <c r="K7140" s="1">
        <f>Sales_Data[[#This Row],[Order Quantity]]*Sales_Data[[#This Row],[Unit Price]]</f>
        <v>1302.0333333333333</v>
      </c>
      <c r="L7140" s="1">
        <v>299.46766666666667</v>
      </c>
    </row>
    <row r="7141" spans="1:12">
      <c r="A7141" t="s">
        <v>7164</v>
      </c>
      <c r="B7141" s="2">
        <v>42525</v>
      </c>
      <c r="C7141">
        <v>20</v>
      </c>
      <c r="D7141" t="s">
        <v>4</v>
      </c>
      <c r="E7141" t="s">
        <v>8168</v>
      </c>
      <c r="F7141" t="s">
        <v>8028</v>
      </c>
      <c r="G7141">
        <v>57</v>
      </c>
      <c r="H7141">
        <v>8</v>
      </c>
      <c r="I7141">
        <v>8</v>
      </c>
      <c r="J7141" s="1">
        <v>115.38888888888889</v>
      </c>
      <c r="K7141" s="1">
        <f>Sales_Data[[#This Row],[Order Quantity]]*Sales_Data[[#This Row],[Unit Price]]</f>
        <v>923.11111111111109</v>
      </c>
      <c r="L7141" s="1">
        <v>54.232777777777777</v>
      </c>
    </row>
    <row r="7142" spans="1:12">
      <c r="A7142" t="s">
        <v>7165</v>
      </c>
      <c r="B7142" s="2">
        <v>42526</v>
      </c>
      <c r="C7142">
        <v>5</v>
      </c>
      <c r="D7142" t="s">
        <v>2</v>
      </c>
      <c r="E7142" t="s">
        <v>8168</v>
      </c>
      <c r="F7142" t="s">
        <v>8027</v>
      </c>
      <c r="G7142">
        <v>14</v>
      </c>
      <c r="H7142">
        <v>2</v>
      </c>
      <c r="I7142">
        <v>8</v>
      </c>
      <c r="J7142" s="1">
        <v>223.33333333333334</v>
      </c>
      <c r="K7142" s="1">
        <f>Sales_Data[[#This Row],[Order Quantity]]*Sales_Data[[#This Row],[Unit Price]]</f>
        <v>1786.6666666666667</v>
      </c>
      <c r="L7142" s="1">
        <v>107.19999999999999</v>
      </c>
    </row>
    <row r="7143" spans="1:12">
      <c r="A7143" t="s">
        <v>7166</v>
      </c>
      <c r="B7143" s="2">
        <v>42526</v>
      </c>
      <c r="C7143">
        <v>1</v>
      </c>
      <c r="D7143" t="s">
        <v>4</v>
      </c>
      <c r="E7143" t="s">
        <v>8168</v>
      </c>
      <c r="F7143" t="s">
        <v>8027</v>
      </c>
      <c r="G7143">
        <v>3</v>
      </c>
      <c r="H7143">
        <v>1</v>
      </c>
      <c r="I7143">
        <v>3</v>
      </c>
      <c r="J7143" s="1">
        <v>137.72222222222223</v>
      </c>
      <c r="K7143" s="1">
        <f>Sales_Data[[#This Row],[Order Quantity]]*Sales_Data[[#This Row],[Unit Price]]</f>
        <v>413.16666666666669</v>
      </c>
      <c r="L7143" s="1">
        <v>89.519444444444446</v>
      </c>
    </row>
    <row r="7144" spans="1:12">
      <c r="A7144" t="s">
        <v>7167</v>
      </c>
      <c r="B7144" s="2">
        <v>42527</v>
      </c>
      <c r="C7144">
        <v>2</v>
      </c>
      <c r="D7144" t="s">
        <v>2</v>
      </c>
      <c r="E7144" t="s">
        <v>8168</v>
      </c>
      <c r="F7144" t="s">
        <v>8027</v>
      </c>
      <c r="G7144">
        <v>5</v>
      </c>
      <c r="H7144">
        <v>1</v>
      </c>
      <c r="I7144">
        <v>6</v>
      </c>
      <c r="J7144" s="1">
        <v>282.88888888888891</v>
      </c>
      <c r="K7144" s="1">
        <f>Sales_Data[[#This Row],[Order Quantity]]*Sales_Data[[#This Row],[Unit Price]]</f>
        <v>1697.3333333333335</v>
      </c>
      <c r="L7144" s="1">
        <v>183.87777777777779</v>
      </c>
    </row>
    <row r="7145" spans="1:12">
      <c r="A7145" t="s">
        <v>7168</v>
      </c>
      <c r="B7145" s="2">
        <v>42527</v>
      </c>
      <c r="C7145">
        <v>2</v>
      </c>
      <c r="D7145" t="s">
        <v>4</v>
      </c>
      <c r="E7145" t="s">
        <v>8168</v>
      </c>
      <c r="F7145" t="s">
        <v>8027</v>
      </c>
      <c r="G7145">
        <v>4</v>
      </c>
      <c r="H7145">
        <v>1</v>
      </c>
      <c r="I7145">
        <v>1</v>
      </c>
      <c r="J7145" s="1">
        <v>206.95555555555558</v>
      </c>
      <c r="K7145" s="1">
        <f>Sales_Data[[#This Row],[Order Quantity]]*Sales_Data[[#This Row],[Unit Price]]</f>
        <v>206.95555555555558</v>
      </c>
      <c r="L7145" s="1">
        <v>82.782222222222231</v>
      </c>
    </row>
    <row r="7146" spans="1:12">
      <c r="A7146" t="s">
        <v>7169</v>
      </c>
      <c r="B7146" s="2">
        <v>42527</v>
      </c>
      <c r="C7146">
        <v>10</v>
      </c>
      <c r="D7146" t="s">
        <v>3</v>
      </c>
      <c r="E7146" t="s">
        <v>8168</v>
      </c>
      <c r="F7146" t="s">
        <v>8026</v>
      </c>
      <c r="G7146">
        <v>29</v>
      </c>
      <c r="H7146">
        <v>4</v>
      </c>
      <c r="I7146">
        <v>2</v>
      </c>
      <c r="J7146" s="1">
        <v>282.88888888888891</v>
      </c>
      <c r="K7146" s="1">
        <f>Sales_Data[[#This Row],[Order Quantity]]*Sales_Data[[#This Row],[Unit Price]]</f>
        <v>565.77777777777783</v>
      </c>
      <c r="L7146" s="1">
        <v>132.95777777777778</v>
      </c>
    </row>
    <row r="7147" spans="1:12">
      <c r="A7147" t="s">
        <v>7170</v>
      </c>
      <c r="B7147" s="2">
        <v>42527</v>
      </c>
      <c r="C7147">
        <v>20</v>
      </c>
      <c r="D7147" t="s">
        <v>4</v>
      </c>
      <c r="E7147" t="s">
        <v>8168</v>
      </c>
      <c r="F7147" t="s">
        <v>8028</v>
      </c>
      <c r="G7147">
        <v>56</v>
      </c>
      <c r="H7147">
        <v>8</v>
      </c>
      <c r="I7147">
        <v>3</v>
      </c>
      <c r="J7147" s="1">
        <v>24.566666666666666</v>
      </c>
      <c r="K7147" s="1">
        <f>Sales_Data[[#This Row],[Order Quantity]]*Sales_Data[[#This Row],[Unit Price]]</f>
        <v>73.7</v>
      </c>
      <c r="L7147" s="1">
        <v>13.266</v>
      </c>
    </row>
    <row r="7148" spans="1:12">
      <c r="A7148" t="s">
        <v>7171</v>
      </c>
      <c r="B7148" s="2">
        <v>42527</v>
      </c>
      <c r="C7148">
        <v>10</v>
      </c>
      <c r="D7148" t="s">
        <v>4</v>
      </c>
      <c r="E7148" t="s">
        <v>8168</v>
      </c>
      <c r="F7148" t="s">
        <v>8026</v>
      </c>
      <c r="G7148">
        <v>29</v>
      </c>
      <c r="H7148">
        <v>4</v>
      </c>
      <c r="I7148">
        <v>8</v>
      </c>
      <c r="J7148" s="1">
        <v>428.05555555555554</v>
      </c>
      <c r="K7148" s="1">
        <f>Sales_Data[[#This Row],[Order Quantity]]*Sales_Data[[#This Row],[Unit Price]]</f>
        <v>3424.4444444444443</v>
      </c>
      <c r="L7148" s="1">
        <v>243.99166666666665</v>
      </c>
    </row>
    <row r="7149" spans="1:12">
      <c r="A7149" t="s">
        <v>7172</v>
      </c>
      <c r="B7149" s="2">
        <v>42527</v>
      </c>
      <c r="C7149">
        <v>11</v>
      </c>
      <c r="D7149" t="s">
        <v>2</v>
      </c>
      <c r="E7149" t="s">
        <v>8168</v>
      </c>
      <c r="F7149" t="s">
        <v>8026</v>
      </c>
      <c r="G7149">
        <v>30</v>
      </c>
      <c r="H7149">
        <v>5</v>
      </c>
      <c r="I7149">
        <v>7</v>
      </c>
      <c r="J7149" s="1">
        <v>23.822222222222223</v>
      </c>
      <c r="K7149" s="1">
        <f>Sales_Data[[#This Row],[Order Quantity]]*Sales_Data[[#This Row],[Unit Price]]</f>
        <v>166.75555555555556</v>
      </c>
      <c r="L7149" s="1">
        <v>13.340444444444447</v>
      </c>
    </row>
    <row r="7150" spans="1:12">
      <c r="A7150" t="s">
        <v>7173</v>
      </c>
      <c r="B7150" s="2">
        <v>42528</v>
      </c>
      <c r="C7150">
        <v>5</v>
      </c>
      <c r="D7150" t="s">
        <v>3</v>
      </c>
      <c r="E7150" t="s">
        <v>8168</v>
      </c>
      <c r="F7150" t="s">
        <v>8027</v>
      </c>
      <c r="G7150">
        <v>15</v>
      </c>
      <c r="H7150">
        <v>2</v>
      </c>
      <c r="I7150">
        <v>6</v>
      </c>
      <c r="J7150" s="1">
        <v>623.1</v>
      </c>
      <c r="K7150" s="1">
        <f>Sales_Data[[#This Row],[Order Quantity]]*Sales_Data[[#This Row],[Unit Price]]</f>
        <v>3738.6000000000004</v>
      </c>
      <c r="L7150" s="1">
        <v>486.01800000000003</v>
      </c>
    </row>
    <row r="7151" spans="1:12">
      <c r="A7151" t="s">
        <v>7174</v>
      </c>
      <c r="B7151" s="2">
        <v>42528</v>
      </c>
      <c r="C7151">
        <v>13</v>
      </c>
      <c r="D7151" t="s">
        <v>4</v>
      </c>
      <c r="E7151" t="s">
        <v>8168</v>
      </c>
      <c r="F7151" t="s">
        <v>8026</v>
      </c>
      <c r="G7151">
        <v>37</v>
      </c>
      <c r="H7151">
        <v>6</v>
      </c>
      <c r="I7151">
        <v>9</v>
      </c>
      <c r="J7151" s="1">
        <v>197.27777777777777</v>
      </c>
      <c r="K7151" s="1">
        <f>Sales_Data[[#This Row],[Order Quantity]]*Sales_Data[[#This Row],[Unit Price]]</f>
        <v>1775.5</v>
      </c>
      <c r="L7151" s="1">
        <v>120.33944444444445</v>
      </c>
    </row>
    <row r="7152" spans="1:12">
      <c r="A7152" t="s">
        <v>7175</v>
      </c>
      <c r="B7152" s="2">
        <v>42528</v>
      </c>
      <c r="C7152">
        <v>18</v>
      </c>
      <c r="D7152" t="s">
        <v>4</v>
      </c>
      <c r="E7152" t="s">
        <v>8168</v>
      </c>
      <c r="F7152" t="s">
        <v>8025</v>
      </c>
      <c r="G7152">
        <v>51</v>
      </c>
      <c r="H7152">
        <v>8</v>
      </c>
      <c r="I7152">
        <v>2</v>
      </c>
      <c r="J7152" s="1">
        <v>84.866666666666674</v>
      </c>
      <c r="K7152" s="1">
        <f>Sales_Data[[#This Row],[Order Quantity]]*Sales_Data[[#This Row],[Unit Price]]</f>
        <v>169.73333333333335</v>
      </c>
      <c r="L7152" s="1">
        <v>62.801333333333332</v>
      </c>
    </row>
    <row r="7153" spans="1:12">
      <c r="A7153" t="s">
        <v>7176</v>
      </c>
      <c r="B7153" s="2">
        <v>42528</v>
      </c>
      <c r="C7153">
        <v>8</v>
      </c>
      <c r="D7153" t="s">
        <v>3</v>
      </c>
      <c r="E7153" t="s">
        <v>8168</v>
      </c>
      <c r="F7153" t="s">
        <v>8027</v>
      </c>
      <c r="G7153">
        <v>22</v>
      </c>
      <c r="H7153">
        <v>3</v>
      </c>
      <c r="I7153">
        <v>5</v>
      </c>
      <c r="J7153" s="1">
        <v>598.5333333333333</v>
      </c>
      <c r="K7153" s="1">
        <f>Sales_Data[[#This Row],[Order Quantity]]*Sales_Data[[#This Row],[Unit Price]]</f>
        <v>2992.6666666666665</v>
      </c>
      <c r="L7153" s="1">
        <v>490.79733333333326</v>
      </c>
    </row>
    <row r="7154" spans="1:12">
      <c r="A7154" t="s">
        <v>7177</v>
      </c>
      <c r="B7154" s="2">
        <v>42528</v>
      </c>
      <c r="C7154">
        <v>19</v>
      </c>
      <c r="D7154" t="s">
        <v>3</v>
      </c>
      <c r="E7154" t="s">
        <v>8168</v>
      </c>
      <c r="F7154" t="s">
        <v>8028</v>
      </c>
      <c r="G7154">
        <v>54</v>
      </c>
      <c r="H7154">
        <v>8</v>
      </c>
      <c r="I7154">
        <v>3</v>
      </c>
      <c r="J7154" s="1">
        <v>115.38888888888889</v>
      </c>
      <c r="K7154" s="1">
        <f>Sales_Data[[#This Row],[Order Quantity]]*Sales_Data[[#This Row],[Unit Price]]</f>
        <v>346.16666666666663</v>
      </c>
      <c r="L7154" s="1">
        <v>63.463888888888896</v>
      </c>
    </row>
    <row r="7155" spans="1:12">
      <c r="A7155" t="s">
        <v>7178</v>
      </c>
      <c r="B7155" s="2">
        <v>42528</v>
      </c>
      <c r="C7155">
        <v>3</v>
      </c>
      <c r="D7155" t="s">
        <v>3</v>
      </c>
      <c r="E7155" t="s">
        <v>8168</v>
      </c>
      <c r="F7155" t="s">
        <v>8027</v>
      </c>
      <c r="G7155">
        <v>8</v>
      </c>
      <c r="H7155">
        <v>2</v>
      </c>
      <c r="I7155">
        <v>1</v>
      </c>
      <c r="J7155" s="1">
        <v>141.44444444444446</v>
      </c>
      <c r="K7155" s="1">
        <f>Sales_Data[[#This Row],[Order Quantity]]*Sales_Data[[#This Row],[Unit Price]]</f>
        <v>141.44444444444446</v>
      </c>
      <c r="L7155" s="1">
        <v>90.524444444444441</v>
      </c>
    </row>
    <row r="7156" spans="1:12">
      <c r="A7156" t="s">
        <v>7179</v>
      </c>
      <c r="B7156" s="2">
        <v>42528</v>
      </c>
      <c r="C7156">
        <v>2</v>
      </c>
      <c r="D7156" t="s">
        <v>3</v>
      </c>
      <c r="E7156" t="s">
        <v>8168</v>
      </c>
      <c r="F7156" t="s">
        <v>8027</v>
      </c>
      <c r="G7156">
        <v>6</v>
      </c>
      <c r="H7156">
        <v>1</v>
      </c>
      <c r="I7156">
        <v>6</v>
      </c>
      <c r="J7156" s="1">
        <v>205.46666666666667</v>
      </c>
      <c r="K7156" s="1">
        <f>Sales_Data[[#This Row],[Order Quantity]]*Sales_Data[[#This Row],[Unit Price]]</f>
        <v>1232.8</v>
      </c>
      <c r="L7156" s="1">
        <v>172.59199999999998</v>
      </c>
    </row>
    <row r="7157" spans="1:12">
      <c r="A7157" t="s">
        <v>7180</v>
      </c>
      <c r="B7157" s="2">
        <v>42529</v>
      </c>
      <c r="C7157">
        <v>17</v>
      </c>
      <c r="D7157" t="s">
        <v>2</v>
      </c>
      <c r="E7157" t="s">
        <v>8168</v>
      </c>
      <c r="F7157" t="s">
        <v>8025</v>
      </c>
      <c r="G7157">
        <v>47</v>
      </c>
      <c r="H7157">
        <v>7</v>
      </c>
      <c r="I7157">
        <v>2</v>
      </c>
      <c r="J7157" s="1">
        <v>442.20000000000005</v>
      </c>
      <c r="K7157" s="1">
        <f>Sales_Data[[#This Row],[Order Quantity]]*Sales_Data[[#This Row],[Unit Price]]</f>
        <v>884.40000000000009</v>
      </c>
      <c r="L7157" s="1">
        <v>256.476</v>
      </c>
    </row>
    <row r="7158" spans="1:12">
      <c r="A7158" t="s">
        <v>7181</v>
      </c>
      <c r="B7158" s="2">
        <v>42529</v>
      </c>
      <c r="C7158">
        <v>12</v>
      </c>
      <c r="D7158" t="s">
        <v>2</v>
      </c>
      <c r="E7158" t="s">
        <v>8168</v>
      </c>
      <c r="F7158" t="s">
        <v>8026</v>
      </c>
      <c r="G7158">
        <v>33</v>
      </c>
      <c r="H7158">
        <v>5</v>
      </c>
      <c r="I7158">
        <v>6</v>
      </c>
      <c r="J7158" s="1">
        <v>204.72222222222223</v>
      </c>
      <c r="K7158" s="1">
        <f>Sales_Data[[#This Row],[Order Quantity]]*Sales_Data[[#This Row],[Unit Price]]</f>
        <v>1228.3333333333335</v>
      </c>
      <c r="L7158" s="1">
        <v>167.87222222222221</v>
      </c>
    </row>
    <row r="7159" spans="1:12">
      <c r="A7159" t="s">
        <v>7182</v>
      </c>
      <c r="B7159" s="2">
        <v>42529</v>
      </c>
      <c r="C7159">
        <v>13</v>
      </c>
      <c r="D7159" t="s">
        <v>3</v>
      </c>
      <c r="E7159" t="s">
        <v>8168</v>
      </c>
      <c r="F7159" t="s">
        <v>8026</v>
      </c>
      <c r="G7159">
        <v>36</v>
      </c>
      <c r="H7159">
        <v>5</v>
      </c>
      <c r="I7159">
        <v>7</v>
      </c>
      <c r="J7159" s="1">
        <v>147.4</v>
      </c>
      <c r="K7159" s="1">
        <f>Sales_Data[[#This Row],[Order Quantity]]*Sales_Data[[#This Row],[Unit Price]]</f>
        <v>1031.8</v>
      </c>
      <c r="L7159" s="1">
        <v>122.342</v>
      </c>
    </row>
    <row r="7160" spans="1:12">
      <c r="A7160" t="s">
        <v>7183</v>
      </c>
      <c r="B7160" s="2">
        <v>42529</v>
      </c>
      <c r="C7160">
        <v>15</v>
      </c>
      <c r="D7160" t="s">
        <v>3</v>
      </c>
      <c r="E7160" t="s">
        <v>8168</v>
      </c>
      <c r="F7160" t="s">
        <v>8025</v>
      </c>
      <c r="G7160">
        <v>43</v>
      </c>
      <c r="H7160">
        <v>6</v>
      </c>
      <c r="I7160">
        <v>9</v>
      </c>
      <c r="J7160" s="1">
        <v>99.75555555555556</v>
      </c>
      <c r="K7160" s="1">
        <f>Sales_Data[[#This Row],[Order Quantity]]*Sales_Data[[#This Row],[Unit Price]]</f>
        <v>897.80000000000007</v>
      </c>
      <c r="L7160" s="1">
        <v>59.853333333333339</v>
      </c>
    </row>
    <row r="7161" spans="1:12">
      <c r="A7161" t="s">
        <v>7184</v>
      </c>
      <c r="B7161" s="2">
        <v>42529</v>
      </c>
      <c r="C7161">
        <v>18</v>
      </c>
      <c r="D7161" t="s">
        <v>3</v>
      </c>
      <c r="E7161" t="s">
        <v>8168</v>
      </c>
      <c r="F7161" t="s">
        <v>8025</v>
      </c>
      <c r="G7161">
        <v>52</v>
      </c>
      <c r="H7161">
        <v>8</v>
      </c>
      <c r="I7161">
        <v>9</v>
      </c>
      <c r="J7161" s="1">
        <v>579.92222222222222</v>
      </c>
      <c r="K7161" s="1">
        <f>Sales_Data[[#This Row],[Order Quantity]]*Sales_Data[[#This Row],[Unit Price]]</f>
        <v>5219.3</v>
      </c>
      <c r="L7161" s="1">
        <v>481.33544444444448</v>
      </c>
    </row>
    <row r="7162" spans="1:12">
      <c r="A7162" t="s">
        <v>7185</v>
      </c>
      <c r="B7162" s="2">
        <v>42530</v>
      </c>
      <c r="C7162">
        <v>11</v>
      </c>
      <c r="D7162" t="s">
        <v>2</v>
      </c>
      <c r="E7162" t="s">
        <v>8168</v>
      </c>
      <c r="F7162" t="s">
        <v>8026</v>
      </c>
      <c r="G7162">
        <v>32</v>
      </c>
      <c r="H7162">
        <v>5</v>
      </c>
      <c r="I7162">
        <v>1</v>
      </c>
      <c r="J7162" s="1">
        <v>107.2</v>
      </c>
      <c r="K7162" s="1">
        <f>Sales_Data[[#This Row],[Order Quantity]]*Sales_Data[[#This Row],[Unit Price]]</f>
        <v>107.2</v>
      </c>
      <c r="L7162" s="1">
        <v>64.319999999999993</v>
      </c>
    </row>
    <row r="7163" spans="1:12">
      <c r="A7163" t="s">
        <v>7186</v>
      </c>
      <c r="B7163" s="2">
        <v>42530</v>
      </c>
      <c r="C7163">
        <v>5</v>
      </c>
      <c r="D7163" t="s">
        <v>3</v>
      </c>
      <c r="E7163" t="s">
        <v>8168</v>
      </c>
      <c r="F7163" t="s">
        <v>8027</v>
      </c>
      <c r="G7163">
        <v>13</v>
      </c>
      <c r="H7163">
        <v>2</v>
      </c>
      <c r="I7163">
        <v>1</v>
      </c>
      <c r="J7163" s="1">
        <v>371.47777777777782</v>
      </c>
      <c r="K7163" s="1">
        <f>Sales_Data[[#This Row],[Order Quantity]]*Sales_Data[[#This Row],[Unit Price]]</f>
        <v>371.47777777777782</v>
      </c>
      <c r="L7163" s="1">
        <v>178.30933333333334</v>
      </c>
    </row>
    <row r="7164" spans="1:12">
      <c r="A7164" t="s">
        <v>7187</v>
      </c>
      <c r="B7164" s="2">
        <v>42530</v>
      </c>
      <c r="C7164">
        <v>9</v>
      </c>
      <c r="D7164" t="s">
        <v>2</v>
      </c>
      <c r="E7164" t="s">
        <v>8168</v>
      </c>
      <c r="F7164" t="s">
        <v>8027</v>
      </c>
      <c r="G7164">
        <v>25</v>
      </c>
      <c r="H7164">
        <v>4</v>
      </c>
      <c r="I7164">
        <v>5</v>
      </c>
      <c r="J7164" s="1">
        <v>119.85555555555555</v>
      </c>
      <c r="K7164" s="1">
        <f>Sales_Data[[#This Row],[Order Quantity]]*Sales_Data[[#This Row],[Unit Price]]</f>
        <v>599.27777777777783</v>
      </c>
      <c r="L7164" s="1">
        <v>83.898888888888891</v>
      </c>
    </row>
    <row r="7165" spans="1:12">
      <c r="A7165" t="s">
        <v>7188</v>
      </c>
      <c r="B7165" s="2">
        <v>42531</v>
      </c>
      <c r="C7165">
        <v>12</v>
      </c>
      <c r="D7165" t="s">
        <v>4</v>
      </c>
      <c r="E7165" t="s">
        <v>8168</v>
      </c>
      <c r="F7165" t="s">
        <v>8026</v>
      </c>
      <c r="G7165">
        <v>33</v>
      </c>
      <c r="H7165">
        <v>5</v>
      </c>
      <c r="I7165">
        <v>1</v>
      </c>
      <c r="J7165" s="1">
        <v>29.777777777777779</v>
      </c>
      <c r="K7165" s="1">
        <f>Sales_Data[[#This Row],[Order Quantity]]*Sales_Data[[#This Row],[Unit Price]]</f>
        <v>29.777777777777779</v>
      </c>
      <c r="L7165" s="1">
        <v>23.524444444444445</v>
      </c>
    </row>
    <row r="7166" spans="1:12">
      <c r="A7166" t="s">
        <v>7189</v>
      </c>
      <c r="B7166" s="2">
        <v>42531</v>
      </c>
      <c r="C7166">
        <v>12</v>
      </c>
      <c r="D7166" t="s">
        <v>3</v>
      </c>
      <c r="E7166" t="s">
        <v>8168</v>
      </c>
      <c r="F7166" t="s">
        <v>8026</v>
      </c>
      <c r="G7166">
        <v>33</v>
      </c>
      <c r="H7166">
        <v>5</v>
      </c>
      <c r="I7166">
        <v>6</v>
      </c>
      <c r="J7166" s="1">
        <v>93.055555555555557</v>
      </c>
      <c r="K7166" s="1">
        <f>Sales_Data[[#This Row],[Order Quantity]]*Sales_Data[[#This Row],[Unit Price]]</f>
        <v>558.33333333333337</v>
      </c>
      <c r="L7166" s="1">
        <v>50.250000000000007</v>
      </c>
    </row>
    <row r="7167" spans="1:12">
      <c r="A7167" t="s">
        <v>7190</v>
      </c>
      <c r="B7167" s="2">
        <v>42531</v>
      </c>
      <c r="C7167">
        <v>5</v>
      </c>
      <c r="D7167" t="s">
        <v>2</v>
      </c>
      <c r="E7167" t="s">
        <v>8168</v>
      </c>
      <c r="F7167" t="s">
        <v>8027</v>
      </c>
      <c r="G7167">
        <v>14</v>
      </c>
      <c r="H7167">
        <v>2</v>
      </c>
      <c r="I7167">
        <v>8</v>
      </c>
      <c r="J7167" s="1">
        <v>439.9666666666667</v>
      </c>
      <c r="K7167" s="1">
        <f>Sales_Data[[#This Row],[Order Quantity]]*Sales_Data[[#This Row],[Unit Price]]</f>
        <v>3519.7333333333336</v>
      </c>
      <c r="L7167" s="1">
        <v>180.38633333333334</v>
      </c>
    </row>
    <row r="7168" spans="1:12">
      <c r="A7168" t="s">
        <v>7191</v>
      </c>
      <c r="B7168" s="2">
        <v>42531</v>
      </c>
      <c r="C7168">
        <v>8</v>
      </c>
      <c r="D7168" t="s">
        <v>2</v>
      </c>
      <c r="E7168" t="s">
        <v>8168</v>
      </c>
      <c r="F7168" t="s">
        <v>8027</v>
      </c>
      <c r="G7168">
        <v>22</v>
      </c>
      <c r="H7168">
        <v>4</v>
      </c>
      <c r="I7168">
        <v>2</v>
      </c>
      <c r="J7168" s="1">
        <v>188.34444444444446</v>
      </c>
      <c r="K7168" s="1">
        <f>Sales_Data[[#This Row],[Order Quantity]]*Sales_Data[[#This Row],[Unit Price]]</f>
        <v>376.68888888888893</v>
      </c>
      <c r="L7168" s="1">
        <v>160.09277777777777</v>
      </c>
    </row>
    <row r="7169" spans="1:12">
      <c r="A7169" t="s">
        <v>7192</v>
      </c>
      <c r="B7169" s="2">
        <v>42531</v>
      </c>
      <c r="C7169">
        <v>20</v>
      </c>
      <c r="D7169" t="s">
        <v>4</v>
      </c>
      <c r="E7169" t="s">
        <v>8168</v>
      </c>
      <c r="F7169" t="s">
        <v>8028</v>
      </c>
      <c r="G7169">
        <v>57</v>
      </c>
      <c r="H7169">
        <v>8</v>
      </c>
      <c r="I7169">
        <v>9</v>
      </c>
      <c r="J7169" s="1">
        <v>573.22222222222217</v>
      </c>
      <c r="K7169" s="1">
        <f>Sales_Data[[#This Row],[Order Quantity]]*Sales_Data[[#This Row],[Unit Price]]</f>
        <v>5159</v>
      </c>
      <c r="L7169" s="1">
        <v>366.86222222222227</v>
      </c>
    </row>
    <row r="7170" spans="1:12">
      <c r="A7170" t="s">
        <v>7193</v>
      </c>
      <c r="B7170" s="2">
        <v>42532</v>
      </c>
      <c r="C7170">
        <v>16</v>
      </c>
      <c r="D7170" t="s">
        <v>4</v>
      </c>
      <c r="E7170" t="s">
        <v>8168</v>
      </c>
      <c r="F7170" t="s">
        <v>8025</v>
      </c>
      <c r="G7170">
        <v>47</v>
      </c>
      <c r="H7170">
        <v>7</v>
      </c>
      <c r="I7170">
        <v>8</v>
      </c>
      <c r="J7170" s="1">
        <v>689.3555555555555</v>
      </c>
      <c r="K7170" s="1">
        <f>Sales_Data[[#This Row],[Order Quantity]]*Sales_Data[[#This Row],[Unit Price]]</f>
        <v>5514.844444444444</v>
      </c>
      <c r="L7170" s="1">
        <v>475.65533333333326</v>
      </c>
    </row>
    <row r="7171" spans="1:12">
      <c r="A7171" t="s">
        <v>7194</v>
      </c>
      <c r="B7171" s="2">
        <v>42532</v>
      </c>
      <c r="C7171">
        <v>10</v>
      </c>
      <c r="D7171" t="s">
        <v>4</v>
      </c>
      <c r="E7171" t="s">
        <v>8168</v>
      </c>
      <c r="F7171" t="s">
        <v>8027</v>
      </c>
      <c r="G7171">
        <v>27</v>
      </c>
      <c r="H7171">
        <v>4</v>
      </c>
      <c r="I7171">
        <v>5</v>
      </c>
      <c r="J7171" s="1">
        <v>274.70000000000005</v>
      </c>
      <c r="K7171" s="1">
        <f>Sales_Data[[#This Row],[Order Quantity]]*Sales_Data[[#This Row],[Unit Price]]</f>
        <v>1373.5000000000002</v>
      </c>
      <c r="L7171" s="1">
        <v>137.35000000000002</v>
      </c>
    </row>
    <row r="7172" spans="1:12">
      <c r="A7172" t="s">
        <v>7195</v>
      </c>
      <c r="B7172" s="2">
        <v>42533</v>
      </c>
      <c r="C7172">
        <v>6</v>
      </c>
      <c r="D7172" t="s">
        <v>4</v>
      </c>
      <c r="E7172" t="s">
        <v>8168</v>
      </c>
      <c r="F7172" t="s">
        <v>8027</v>
      </c>
      <c r="G7172">
        <v>16</v>
      </c>
      <c r="H7172">
        <v>3</v>
      </c>
      <c r="I7172">
        <v>8</v>
      </c>
      <c r="J7172" s="1">
        <v>279.16666666666669</v>
      </c>
      <c r="K7172" s="1">
        <f>Sales_Data[[#This Row],[Order Quantity]]*Sales_Data[[#This Row],[Unit Price]]</f>
        <v>2233.3333333333335</v>
      </c>
      <c r="L7172" s="1">
        <v>114.45833333333333</v>
      </c>
    </row>
    <row r="7173" spans="1:12">
      <c r="A7173" t="s">
        <v>7196</v>
      </c>
      <c r="B7173" s="2">
        <v>42533</v>
      </c>
      <c r="C7173">
        <v>19</v>
      </c>
      <c r="D7173" t="s">
        <v>4</v>
      </c>
      <c r="E7173" t="s">
        <v>8168</v>
      </c>
      <c r="F7173" t="s">
        <v>8028</v>
      </c>
      <c r="G7173">
        <v>54</v>
      </c>
      <c r="H7173">
        <v>8</v>
      </c>
      <c r="I7173">
        <v>4</v>
      </c>
      <c r="J7173" s="1">
        <v>443.68888888888893</v>
      </c>
      <c r="K7173" s="1">
        <f>Sales_Data[[#This Row],[Order Quantity]]*Sales_Data[[#This Row],[Unit Price]]</f>
        <v>1774.7555555555557</v>
      </c>
      <c r="L7173" s="1">
        <v>310.58222222222224</v>
      </c>
    </row>
    <row r="7174" spans="1:12">
      <c r="A7174" t="s">
        <v>7197</v>
      </c>
      <c r="B7174" s="2">
        <v>42533</v>
      </c>
      <c r="C7174">
        <v>7</v>
      </c>
      <c r="D7174" t="s">
        <v>2</v>
      </c>
      <c r="E7174" t="s">
        <v>8168</v>
      </c>
      <c r="F7174" t="s">
        <v>8027</v>
      </c>
      <c r="G7174">
        <v>20</v>
      </c>
      <c r="H7174">
        <v>3</v>
      </c>
      <c r="I7174">
        <v>5</v>
      </c>
      <c r="J7174" s="1">
        <v>693.07777777777778</v>
      </c>
      <c r="K7174" s="1">
        <f>Sales_Data[[#This Row],[Order Quantity]]*Sales_Data[[#This Row],[Unit Price]]</f>
        <v>3465.3888888888887</v>
      </c>
      <c r="L7174" s="1">
        <v>478.22366666666665</v>
      </c>
    </row>
    <row r="7175" spans="1:12">
      <c r="A7175" t="s">
        <v>7198</v>
      </c>
      <c r="B7175" s="2">
        <v>42533</v>
      </c>
      <c r="C7175">
        <v>17</v>
      </c>
      <c r="D7175" t="s">
        <v>2</v>
      </c>
      <c r="E7175" t="s">
        <v>8168</v>
      </c>
      <c r="F7175" t="s">
        <v>8025</v>
      </c>
      <c r="G7175">
        <v>49</v>
      </c>
      <c r="H7175">
        <v>7</v>
      </c>
      <c r="I7175">
        <v>8</v>
      </c>
      <c r="J7175" s="1">
        <v>107.94444444444444</v>
      </c>
      <c r="K7175" s="1">
        <f>Sales_Data[[#This Row],[Order Quantity]]*Sales_Data[[#This Row],[Unit Price]]</f>
        <v>863.55555555555554</v>
      </c>
      <c r="L7175" s="1">
        <v>56.13111111111111</v>
      </c>
    </row>
    <row r="7176" spans="1:12">
      <c r="A7176" t="s">
        <v>7199</v>
      </c>
      <c r="B7176" s="2">
        <v>42534</v>
      </c>
      <c r="C7176">
        <v>6</v>
      </c>
      <c r="D7176" t="s">
        <v>4</v>
      </c>
      <c r="E7176" t="s">
        <v>8168</v>
      </c>
      <c r="F7176" t="s">
        <v>8027</v>
      </c>
      <c r="G7176">
        <v>16</v>
      </c>
      <c r="H7176">
        <v>3</v>
      </c>
      <c r="I7176">
        <v>9</v>
      </c>
      <c r="J7176" s="1">
        <v>257.57777777777778</v>
      </c>
      <c r="K7176" s="1">
        <f>Sales_Data[[#This Row],[Order Quantity]]*Sales_Data[[#This Row],[Unit Price]]</f>
        <v>2318.1999999999998</v>
      </c>
      <c r="L7176" s="1">
        <v>121.06155555555557</v>
      </c>
    </row>
    <row r="7177" spans="1:12">
      <c r="A7177" t="s">
        <v>7200</v>
      </c>
      <c r="B7177" s="2">
        <v>42534</v>
      </c>
      <c r="C7177">
        <v>14</v>
      </c>
      <c r="D7177" t="s">
        <v>3</v>
      </c>
      <c r="E7177" t="s">
        <v>8168</v>
      </c>
      <c r="F7177" t="s">
        <v>8026</v>
      </c>
      <c r="G7177">
        <v>40</v>
      </c>
      <c r="H7177">
        <v>6</v>
      </c>
      <c r="I7177">
        <v>6</v>
      </c>
      <c r="J7177" s="1">
        <v>195.04444444444445</v>
      </c>
      <c r="K7177" s="1">
        <f>Sales_Data[[#This Row],[Order Quantity]]*Sales_Data[[#This Row],[Unit Price]]</f>
        <v>1170.2666666666667</v>
      </c>
      <c r="L7177" s="1">
        <v>144.3328888888889</v>
      </c>
    </row>
    <row r="7178" spans="1:12">
      <c r="A7178" t="s">
        <v>7201</v>
      </c>
      <c r="B7178" s="2">
        <v>42534</v>
      </c>
      <c r="C7178">
        <v>20</v>
      </c>
      <c r="D7178" t="s">
        <v>4</v>
      </c>
      <c r="E7178" t="s">
        <v>8168</v>
      </c>
      <c r="F7178" t="s">
        <v>8028</v>
      </c>
      <c r="G7178">
        <v>57</v>
      </c>
      <c r="H7178">
        <v>8</v>
      </c>
      <c r="I7178">
        <v>4</v>
      </c>
      <c r="J7178" s="1">
        <v>346.91111111111115</v>
      </c>
      <c r="K7178" s="1">
        <f>Sales_Data[[#This Row],[Order Quantity]]*Sales_Data[[#This Row],[Unit Price]]</f>
        <v>1387.6444444444446</v>
      </c>
      <c r="L7178" s="1">
        <v>166.51733333333334</v>
      </c>
    </row>
    <row r="7179" spans="1:12">
      <c r="A7179" t="s">
        <v>7202</v>
      </c>
      <c r="B7179" s="2">
        <v>42534</v>
      </c>
      <c r="C7179">
        <v>8</v>
      </c>
      <c r="D7179" t="s">
        <v>2</v>
      </c>
      <c r="E7179" t="s">
        <v>8168</v>
      </c>
      <c r="F7179" t="s">
        <v>8027</v>
      </c>
      <c r="G7179">
        <v>24</v>
      </c>
      <c r="H7179">
        <v>4</v>
      </c>
      <c r="I7179">
        <v>1</v>
      </c>
      <c r="J7179" s="1">
        <v>446.66666666666669</v>
      </c>
      <c r="K7179" s="1">
        <f>Sales_Data[[#This Row],[Order Quantity]]*Sales_Data[[#This Row],[Unit Price]]</f>
        <v>446.66666666666669</v>
      </c>
      <c r="L7179" s="1">
        <v>272.46666666666664</v>
      </c>
    </row>
    <row r="7180" spans="1:12">
      <c r="A7180" t="s">
        <v>7203</v>
      </c>
      <c r="B7180" s="2">
        <v>42534</v>
      </c>
      <c r="C7180">
        <v>9</v>
      </c>
      <c r="D7180" t="s">
        <v>4</v>
      </c>
      <c r="E7180" t="s">
        <v>8168</v>
      </c>
      <c r="F7180" t="s">
        <v>8027</v>
      </c>
      <c r="G7180">
        <v>25</v>
      </c>
      <c r="H7180">
        <v>4</v>
      </c>
      <c r="I7180">
        <v>2</v>
      </c>
      <c r="J7180" s="1">
        <v>22.333333333333332</v>
      </c>
      <c r="K7180" s="1">
        <f>Sales_Data[[#This Row],[Order Quantity]]*Sales_Data[[#This Row],[Unit Price]]</f>
        <v>44.666666666666664</v>
      </c>
      <c r="L7180" s="1">
        <v>11.613333333333335</v>
      </c>
    </row>
    <row r="7181" spans="1:12">
      <c r="A7181" t="s">
        <v>7204</v>
      </c>
      <c r="B7181" s="2">
        <v>42535</v>
      </c>
      <c r="C7181">
        <v>20</v>
      </c>
      <c r="D7181" t="s">
        <v>2</v>
      </c>
      <c r="E7181" t="s">
        <v>8168</v>
      </c>
      <c r="F7181" t="s">
        <v>8028</v>
      </c>
      <c r="G7181">
        <v>58</v>
      </c>
      <c r="H7181">
        <v>8</v>
      </c>
      <c r="I7181">
        <v>6</v>
      </c>
      <c r="J7181" s="1">
        <v>278.42222222222222</v>
      </c>
      <c r="K7181" s="1">
        <f>Sales_Data[[#This Row],[Order Quantity]]*Sales_Data[[#This Row],[Unit Price]]</f>
        <v>1670.5333333333333</v>
      </c>
      <c r="L7181" s="1">
        <v>197.67977777777776</v>
      </c>
    </row>
    <row r="7182" spans="1:12">
      <c r="A7182" t="s">
        <v>7205</v>
      </c>
      <c r="B7182" s="2">
        <v>42535</v>
      </c>
      <c r="C7182">
        <v>2</v>
      </c>
      <c r="D7182" t="s">
        <v>3</v>
      </c>
      <c r="E7182" t="s">
        <v>8168</v>
      </c>
      <c r="F7182" t="s">
        <v>8027</v>
      </c>
      <c r="G7182">
        <v>5</v>
      </c>
      <c r="H7182">
        <v>1</v>
      </c>
      <c r="I7182">
        <v>9</v>
      </c>
      <c r="J7182" s="1">
        <v>442.20000000000005</v>
      </c>
      <c r="K7182" s="1">
        <f>Sales_Data[[#This Row],[Order Quantity]]*Sales_Data[[#This Row],[Unit Price]]</f>
        <v>3979.8</v>
      </c>
      <c r="L7182" s="1">
        <v>349.33800000000002</v>
      </c>
    </row>
    <row r="7183" spans="1:12">
      <c r="A7183" t="s">
        <v>7206</v>
      </c>
      <c r="B7183" s="2">
        <v>42535</v>
      </c>
      <c r="C7183">
        <v>7</v>
      </c>
      <c r="D7183" t="s">
        <v>4</v>
      </c>
      <c r="E7183" t="s">
        <v>8168</v>
      </c>
      <c r="F7183" t="s">
        <v>8027</v>
      </c>
      <c r="G7183">
        <v>20</v>
      </c>
      <c r="H7183">
        <v>3</v>
      </c>
      <c r="I7183">
        <v>7</v>
      </c>
      <c r="J7183" s="1">
        <v>437.73333333333335</v>
      </c>
      <c r="K7183" s="1">
        <f>Sales_Data[[#This Row],[Order Quantity]]*Sales_Data[[#This Row],[Unit Price]]</f>
        <v>3064.1333333333332</v>
      </c>
      <c r="L7183" s="1">
        <v>227.62133333333335</v>
      </c>
    </row>
    <row r="7184" spans="1:12">
      <c r="A7184" t="s">
        <v>7207</v>
      </c>
      <c r="B7184" s="2">
        <v>42535</v>
      </c>
      <c r="C7184">
        <v>4</v>
      </c>
      <c r="D7184" t="s">
        <v>4</v>
      </c>
      <c r="E7184" t="s">
        <v>8168</v>
      </c>
      <c r="F7184" t="s">
        <v>8027</v>
      </c>
      <c r="G7184">
        <v>10</v>
      </c>
      <c r="H7184">
        <v>2</v>
      </c>
      <c r="I7184">
        <v>7</v>
      </c>
      <c r="J7184" s="1">
        <v>432.52222222222224</v>
      </c>
      <c r="K7184" s="1">
        <f>Sales_Data[[#This Row],[Order Quantity]]*Sales_Data[[#This Row],[Unit Price]]</f>
        <v>3027.6555555555556</v>
      </c>
      <c r="L7184" s="1">
        <v>320.06644444444441</v>
      </c>
    </row>
    <row r="7185" spans="1:12">
      <c r="A7185" t="s">
        <v>7208</v>
      </c>
      <c r="B7185" s="2">
        <v>42535</v>
      </c>
      <c r="C7185">
        <v>6</v>
      </c>
      <c r="D7185" t="s">
        <v>3</v>
      </c>
      <c r="E7185" t="s">
        <v>8168</v>
      </c>
      <c r="F7185" t="s">
        <v>8027</v>
      </c>
      <c r="G7185">
        <v>18</v>
      </c>
      <c r="H7185">
        <v>3</v>
      </c>
      <c r="I7185">
        <v>3</v>
      </c>
      <c r="J7185" s="1">
        <v>128.04444444444445</v>
      </c>
      <c r="K7185" s="1">
        <f>Sales_Data[[#This Row],[Order Quantity]]*Sales_Data[[#This Row],[Unit Price]]</f>
        <v>384.13333333333333</v>
      </c>
      <c r="L7185" s="1">
        <v>99.87466666666667</v>
      </c>
    </row>
    <row r="7186" spans="1:12">
      <c r="A7186" t="s">
        <v>7209</v>
      </c>
      <c r="B7186" s="2">
        <v>42536</v>
      </c>
      <c r="C7186">
        <v>17</v>
      </c>
      <c r="D7186" t="s">
        <v>2</v>
      </c>
      <c r="E7186" t="s">
        <v>8168</v>
      </c>
      <c r="F7186" t="s">
        <v>8025</v>
      </c>
      <c r="G7186">
        <v>47</v>
      </c>
      <c r="H7186">
        <v>7</v>
      </c>
      <c r="I7186">
        <v>9</v>
      </c>
      <c r="J7186" s="1">
        <v>130.27777777777777</v>
      </c>
      <c r="K7186" s="1">
        <f>Sales_Data[[#This Row],[Order Quantity]]*Sales_Data[[#This Row],[Unit Price]]</f>
        <v>1172.5</v>
      </c>
      <c r="L7186" s="1">
        <v>105.52500000000001</v>
      </c>
    </row>
    <row r="7187" spans="1:12">
      <c r="A7187" t="s">
        <v>7210</v>
      </c>
      <c r="B7187" s="2">
        <v>42536</v>
      </c>
      <c r="C7187">
        <v>10</v>
      </c>
      <c r="D7187" t="s">
        <v>4</v>
      </c>
      <c r="E7187" t="s">
        <v>8168</v>
      </c>
      <c r="F7187" t="s">
        <v>8027</v>
      </c>
      <c r="G7187">
        <v>27</v>
      </c>
      <c r="H7187">
        <v>4</v>
      </c>
      <c r="I7187">
        <v>4</v>
      </c>
      <c r="J7187" s="1">
        <v>115.38888888888889</v>
      </c>
      <c r="K7187" s="1">
        <f>Sales_Data[[#This Row],[Order Quantity]]*Sales_Data[[#This Row],[Unit Price]]</f>
        <v>461.55555555555554</v>
      </c>
      <c r="L7187" s="1">
        <v>92.311111111111117</v>
      </c>
    </row>
    <row r="7188" spans="1:12">
      <c r="A7188" t="s">
        <v>7211</v>
      </c>
      <c r="B7188" s="2">
        <v>42536</v>
      </c>
      <c r="C7188">
        <v>4</v>
      </c>
      <c r="D7188" t="s">
        <v>2</v>
      </c>
      <c r="E7188" t="s">
        <v>8168</v>
      </c>
      <c r="F7188" t="s">
        <v>8027</v>
      </c>
      <c r="G7188">
        <v>12</v>
      </c>
      <c r="H7188">
        <v>2</v>
      </c>
      <c r="I7188">
        <v>4</v>
      </c>
      <c r="J7188" s="1">
        <v>118.36666666666666</v>
      </c>
      <c r="K7188" s="1">
        <f>Sales_Data[[#This Row],[Order Quantity]]*Sales_Data[[#This Row],[Unit Price]]</f>
        <v>473.46666666666664</v>
      </c>
      <c r="L7188" s="1">
        <v>91.142333333333326</v>
      </c>
    </row>
    <row r="7189" spans="1:12">
      <c r="A7189" t="s">
        <v>7212</v>
      </c>
      <c r="B7189" s="2">
        <v>42536</v>
      </c>
      <c r="C7189">
        <v>7</v>
      </c>
      <c r="D7189" t="s">
        <v>4</v>
      </c>
      <c r="E7189" t="s">
        <v>8168</v>
      </c>
      <c r="F7189" t="s">
        <v>8027</v>
      </c>
      <c r="G7189">
        <v>19</v>
      </c>
      <c r="H7189">
        <v>3</v>
      </c>
      <c r="I7189">
        <v>3</v>
      </c>
      <c r="J7189" s="1">
        <v>215.88888888888889</v>
      </c>
      <c r="K7189" s="1">
        <f>Sales_Data[[#This Row],[Order Quantity]]*Sales_Data[[#This Row],[Unit Price]]</f>
        <v>647.66666666666663</v>
      </c>
      <c r="L7189" s="1">
        <v>99.308888888888902</v>
      </c>
    </row>
    <row r="7190" spans="1:12">
      <c r="A7190" t="s">
        <v>7213</v>
      </c>
      <c r="B7190" s="2">
        <v>42536</v>
      </c>
      <c r="C7190">
        <v>12</v>
      </c>
      <c r="D7190" t="s">
        <v>4</v>
      </c>
      <c r="E7190" t="s">
        <v>8168</v>
      </c>
      <c r="F7190" t="s">
        <v>8026</v>
      </c>
      <c r="G7190">
        <v>35</v>
      </c>
      <c r="H7190">
        <v>5</v>
      </c>
      <c r="I7190">
        <v>5</v>
      </c>
      <c r="J7190" s="1">
        <v>442.94444444444446</v>
      </c>
      <c r="K7190" s="1">
        <f>Sales_Data[[#This Row],[Order Quantity]]*Sales_Data[[#This Row],[Unit Price]]</f>
        <v>2214.7222222222222</v>
      </c>
      <c r="L7190" s="1">
        <v>332.20833333333331</v>
      </c>
    </row>
    <row r="7191" spans="1:12">
      <c r="A7191" t="s">
        <v>7214</v>
      </c>
      <c r="B7191" s="2">
        <v>42536</v>
      </c>
      <c r="C7191">
        <v>15</v>
      </c>
      <c r="D7191" t="s">
        <v>4</v>
      </c>
      <c r="E7191" t="s">
        <v>8168</v>
      </c>
      <c r="F7191" t="s">
        <v>8025</v>
      </c>
      <c r="G7191">
        <v>44</v>
      </c>
      <c r="H7191">
        <v>6</v>
      </c>
      <c r="I7191">
        <v>7</v>
      </c>
      <c r="J7191" s="1">
        <v>674.4666666666667</v>
      </c>
      <c r="K7191" s="1">
        <f>Sales_Data[[#This Row],[Order Quantity]]*Sales_Data[[#This Row],[Unit Price]]</f>
        <v>4721.2666666666664</v>
      </c>
      <c r="L7191" s="1">
        <v>296.76533333333333</v>
      </c>
    </row>
    <row r="7192" spans="1:12">
      <c r="A7192" t="s">
        <v>7215</v>
      </c>
      <c r="B7192" s="2">
        <v>42536</v>
      </c>
      <c r="C7192">
        <v>12</v>
      </c>
      <c r="D7192" t="s">
        <v>4</v>
      </c>
      <c r="E7192" t="s">
        <v>8168</v>
      </c>
      <c r="F7192" t="s">
        <v>8026</v>
      </c>
      <c r="G7192">
        <v>33</v>
      </c>
      <c r="H7192">
        <v>5</v>
      </c>
      <c r="I7192">
        <v>5</v>
      </c>
      <c r="J7192" s="1">
        <v>23.822222222222223</v>
      </c>
      <c r="K7192" s="1">
        <f>Sales_Data[[#This Row],[Order Quantity]]*Sales_Data[[#This Row],[Unit Price]]</f>
        <v>119.11111111111111</v>
      </c>
      <c r="L7192" s="1">
        <v>19.772444444444446</v>
      </c>
    </row>
    <row r="7193" spans="1:12">
      <c r="A7193" t="s">
        <v>7216</v>
      </c>
      <c r="B7193" s="2">
        <v>42536</v>
      </c>
      <c r="C7193">
        <v>16</v>
      </c>
      <c r="D7193" t="s">
        <v>4</v>
      </c>
      <c r="E7193" t="s">
        <v>8168</v>
      </c>
      <c r="F7193" t="s">
        <v>8025</v>
      </c>
      <c r="G7193">
        <v>46</v>
      </c>
      <c r="H7193">
        <v>7</v>
      </c>
      <c r="I7193">
        <v>2</v>
      </c>
      <c r="J7193" s="1">
        <v>123.57777777777778</v>
      </c>
      <c r="K7193" s="1">
        <f>Sales_Data[[#This Row],[Order Quantity]]*Sales_Data[[#This Row],[Unit Price]]</f>
        <v>247.15555555555557</v>
      </c>
      <c r="L7193" s="1">
        <v>86.504444444444445</v>
      </c>
    </row>
    <row r="7194" spans="1:12">
      <c r="A7194" t="s">
        <v>7217</v>
      </c>
      <c r="B7194" s="2">
        <v>42537</v>
      </c>
      <c r="C7194">
        <v>17</v>
      </c>
      <c r="D7194" t="s">
        <v>2</v>
      </c>
      <c r="E7194" t="s">
        <v>8168</v>
      </c>
      <c r="F7194" t="s">
        <v>8025</v>
      </c>
      <c r="G7194">
        <v>50</v>
      </c>
      <c r="H7194">
        <v>7</v>
      </c>
      <c r="I7194">
        <v>9</v>
      </c>
      <c r="J7194" s="1">
        <v>113.15555555555555</v>
      </c>
      <c r="K7194" s="1">
        <f>Sales_Data[[#This Row],[Order Quantity]]*Sales_Data[[#This Row],[Unit Price]]</f>
        <v>1018.4</v>
      </c>
      <c r="L7194" s="1">
        <v>80.340444444444444</v>
      </c>
    </row>
    <row r="7195" spans="1:12">
      <c r="A7195" t="s">
        <v>7218</v>
      </c>
      <c r="B7195" s="2">
        <v>42537</v>
      </c>
      <c r="C7195">
        <v>7</v>
      </c>
      <c r="D7195" t="s">
        <v>2</v>
      </c>
      <c r="E7195" t="s">
        <v>8168</v>
      </c>
      <c r="F7195" t="s">
        <v>8027</v>
      </c>
      <c r="G7195">
        <v>20</v>
      </c>
      <c r="H7195">
        <v>3</v>
      </c>
      <c r="I7195">
        <v>2</v>
      </c>
      <c r="J7195" s="1">
        <v>19.355555555555558</v>
      </c>
      <c r="K7195" s="1">
        <f>Sales_Data[[#This Row],[Order Quantity]]*Sales_Data[[#This Row],[Unit Price]]</f>
        <v>38.711111111111116</v>
      </c>
      <c r="L7195" s="1">
        <v>10.452000000000002</v>
      </c>
    </row>
    <row r="7196" spans="1:12">
      <c r="A7196" t="s">
        <v>7219</v>
      </c>
      <c r="B7196" s="2">
        <v>42538</v>
      </c>
      <c r="C7196">
        <v>19</v>
      </c>
      <c r="D7196" t="s">
        <v>4</v>
      </c>
      <c r="E7196" t="s">
        <v>8168</v>
      </c>
      <c r="F7196" t="s">
        <v>8028</v>
      </c>
      <c r="G7196">
        <v>54</v>
      </c>
      <c r="H7196">
        <v>8</v>
      </c>
      <c r="I7196">
        <v>4</v>
      </c>
      <c r="J7196" s="1">
        <v>112.41111111111111</v>
      </c>
      <c r="K7196" s="1">
        <f>Sales_Data[[#This Row],[Order Quantity]]*Sales_Data[[#This Row],[Unit Price]]</f>
        <v>449.64444444444445</v>
      </c>
      <c r="L7196" s="1">
        <v>84.308333333333337</v>
      </c>
    </row>
    <row r="7197" spans="1:12">
      <c r="A7197" t="s">
        <v>7220</v>
      </c>
      <c r="B7197" s="2">
        <v>42538</v>
      </c>
      <c r="C7197">
        <v>9</v>
      </c>
      <c r="D7197" t="s">
        <v>3</v>
      </c>
      <c r="E7197" t="s">
        <v>8168</v>
      </c>
      <c r="F7197" t="s">
        <v>8027</v>
      </c>
      <c r="G7197">
        <v>25</v>
      </c>
      <c r="H7197">
        <v>4</v>
      </c>
      <c r="I7197">
        <v>2</v>
      </c>
      <c r="J7197" s="1">
        <v>694.56666666666672</v>
      </c>
      <c r="K7197" s="1">
        <f>Sales_Data[[#This Row],[Order Quantity]]*Sales_Data[[#This Row],[Unit Price]]</f>
        <v>1389.1333333333334</v>
      </c>
      <c r="L7197" s="1">
        <v>326.44633333333331</v>
      </c>
    </row>
    <row r="7198" spans="1:12">
      <c r="A7198" t="s">
        <v>7221</v>
      </c>
      <c r="B7198" s="2">
        <v>42538</v>
      </c>
      <c r="C7198">
        <v>18</v>
      </c>
      <c r="D7198" t="s">
        <v>2</v>
      </c>
      <c r="E7198" t="s">
        <v>8168</v>
      </c>
      <c r="F7198" t="s">
        <v>8025</v>
      </c>
      <c r="G7198">
        <v>51</v>
      </c>
      <c r="H7198">
        <v>8</v>
      </c>
      <c r="I7198">
        <v>7</v>
      </c>
      <c r="J7198" s="1">
        <v>434.01111111111112</v>
      </c>
      <c r="K7198" s="1">
        <f>Sales_Data[[#This Row],[Order Quantity]]*Sales_Data[[#This Row],[Unit Price]]</f>
        <v>3038.077777777778</v>
      </c>
      <c r="L7198" s="1">
        <v>277.76711111111109</v>
      </c>
    </row>
    <row r="7199" spans="1:12">
      <c r="A7199" t="s">
        <v>7222</v>
      </c>
      <c r="B7199" s="2">
        <v>42539</v>
      </c>
      <c r="C7199">
        <v>13</v>
      </c>
      <c r="D7199" t="s">
        <v>3</v>
      </c>
      <c r="E7199" t="s">
        <v>8168</v>
      </c>
      <c r="F7199" t="s">
        <v>8026</v>
      </c>
      <c r="G7199">
        <v>37</v>
      </c>
      <c r="H7199">
        <v>5</v>
      </c>
      <c r="I7199">
        <v>5</v>
      </c>
      <c r="J7199" s="1">
        <v>349.14444444444445</v>
      </c>
      <c r="K7199" s="1">
        <f>Sales_Data[[#This Row],[Order Quantity]]*Sales_Data[[#This Row],[Unit Price]]</f>
        <v>1745.7222222222222</v>
      </c>
      <c r="L7199" s="1">
        <v>279.31555555555559</v>
      </c>
    </row>
    <row r="7200" spans="1:12">
      <c r="A7200" t="s">
        <v>7223</v>
      </c>
      <c r="B7200" s="2">
        <v>42539</v>
      </c>
      <c r="C7200">
        <v>5</v>
      </c>
      <c r="D7200" t="s">
        <v>2</v>
      </c>
      <c r="E7200" t="s">
        <v>8168</v>
      </c>
      <c r="F7200" t="s">
        <v>8027</v>
      </c>
      <c r="G7200">
        <v>14</v>
      </c>
      <c r="H7200">
        <v>2</v>
      </c>
      <c r="I7200">
        <v>7</v>
      </c>
      <c r="J7200" s="1">
        <v>122.83333333333333</v>
      </c>
      <c r="K7200" s="1">
        <f>Sales_Data[[#This Row],[Order Quantity]]*Sales_Data[[#This Row],[Unit Price]]</f>
        <v>859.83333333333326</v>
      </c>
      <c r="L7200" s="1">
        <v>100.72333333333333</v>
      </c>
    </row>
    <row r="7201" spans="1:12">
      <c r="A7201" t="s">
        <v>7224</v>
      </c>
      <c r="B7201" s="2">
        <v>42539</v>
      </c>
      <c r="C7201">
        <v>6</v>
      </c>
      <c r="D7201" t="s">
        <v>4</v>
      </c>
      <c r="E7201" t="s">
        <v>8168</v>
      </c>
      <c r="F7201" t="s">
        <v>8027</v>
      </c>
      <c r="G7201">
        <v>18</v>
      </c>
      <c r="H7201">
        <v>3</v>
      </c>
      <c r="I7201">
        <v>6</v>
      </c>
      <c r="J7201" s="1">
        <v>282.14444444444445</v>
      </c>
      <c r="K7201" s="1">
        <f>Sales_Data[[#This Row],[Order Quantity]]*Sales_Data[[#This Row],[Unit Price]]</f>
        <v>1692.8666666666668</v>
      </c>
      <c r="L7201" s="1">
        <v>138.25077777777778</v>
      </c>
    </row>
    <row r="7202" spans="1:12">
      <c r="A7202" t="s">
        <v>7225</v>
      </c>
      <c r="B7202" s="2">
        <v>42539</v>
      </c>
      <c r="C7202">
        <v>3</v>
      </c>
      <c r="D7202" t="s">
        <v>4</v>
      </c>
      <c r="E7202" t="s">
        <v>8168</v>
      </c>
      <c r="F7202" t="s">
        <v>8027</v>
      </c>
      <c r="G7202">
        <v>7</v>
      </c>
      <c r="H7202">
        <v>1</v>
      </c>
      <c r="I7202">
        <v>8</v>
      </c>
      <c r="J7202" s="1">
        <v>23.077777777777779</v>
      </c>
      <c r="K7202" s="1">
        <f>Sales_Data[[#This Row],[Order Quantity]]*Sales_Data[[#This Row],[Unit Price]]</f>
        <v>184.62222222222223</v>
      </c>
      <c r="L7202" s="1">
        <v>9.4618888888888879</v>
      </c>
    </row>
    <row r="7203" spans="1:12">
      <c r="A7203" t="s">
        <v>7226</v>
      </c>
      <c r="B7203" s="2">
        <v>42541</v>
      </c>
      <c r="C7203">
        <v>13</v>
      </c>
      <c r="D7203" t="s">
        <v>2</v>
      </c>
      <c r="E7203" t="s">
        <v>8168</v>
      </c>
      <c r="F7203" t="s">
        <v>8026</v>
      </c>
      <c r="G7203">
        <v>36</v>
      </c>
      <c r="H7203">
        <v>5</v>
      </c>
      <c r="I7203">
        <v>3</v>
      </c>
      <c r="J7203" s="1">
        <v>432.52222222222224</v>
      </c>
      <c r="K7203" s="1">
        <f>Sales_Data[[#This Row],[Order Quantity]]*Sales_Data[[#This Row],[Unit Price]]</f>
        <v>1297.5666666666666</v>
      </c>
      <c r="L7203" s="1">
        <v>324.39166666666665</v>
      </c>
    </row>
    <row r="7204" spans="1:12">
      <c r="A7204" t="s">
        <v>7227</v>
      </c>
      <c r="B7204" s="2">
        <v>42541</v>
      </c>
      <c r="C7204">
        <v>10</v>
      </c>
      <c r="D7204" t="s">
        <v>2</v>
      </c>
      <c r="E7204" t="s">
        <v>8168</v>
      </c>
      <c r="F7204" t="s">
        <v>8027</v>
      </c>
      <c r="G7204">
        <v>27</v>
      </c>
      <c r="H7204">
        <v>4</v>
      </c>
      <c r="I7204">
        <v>7</v>
      </c>
      <c r="J7204" s="1">
        <v>364.03333333333336</v>
      </c>
      <c r="K7204" s="1">
        <f>Sales_Data[[#This Row],[Order Quantity]]*Sales_Data[[#This Row],[Unit Price]]</f>
        <v>2548.2333333333336</v>
      </c>
      <c r="L7204" s="1">
        <v>222.06033333333335</v>
      </c>
    </row>
    <row r="7205" spans="1:12">
      <c r="A7205" t="s">
        <v>7228</v>
      </c>
      <c r="B7205" s="2">
        <v>42542</v>
      </c>
      <c r="C7205">
        <v>6</v>
      </c>
      <c r="D7205" t="s">
        <v>2</v>
      </c>
      <c r="E7205" t="s">
        <v>8168</v>
      </c>
      <c r="F7205" t="s">
        <v>8027</v>
      </c>
      <c r="G7205">
        <v>15</v>
      </c>
      <c r="H7205">
        <v>3</v>
      </c>
      <c r="I7205">
        <v>2</v>
      </c>
      <c r="J7205" s="1">
        <v>250.87777777777779</v>
      </c>
      <c r="K7205" s="1">
        <f>Sales_Data[[#This Row],[Order Quantity]]*Sales_Data[[#This Row],[Unit Price]]</f>
        <v>501.75555555555559</v>
      </c>
      <c r="L7205" s="1">
        <v>130.45644444444446</v>
      </c>
    </row>
    <row r="7206" spans="1:12">
      <c r="A7206" t="s">
        <v>7229</v>
      </c>
      <c r="B7206" s="2">
        <v>42542</v>
      </c>
      <c r="C7206">
        <v>11</v>
      </c>
      <c r="D7206" t="s">
        <v>2</v>
      </c>
      <c r="E7206" t="s">
        <v>8168</v>
      </c>
      <c r="F7206" t="s">
        <v>8026</v>
      </c>
      <c r="G7206">
        <v>32</v>
      </c>
      <c r="H7206">
        <v>5</v>
      </c>
      <c r="I7206">
        <v>8</v>
      </c>
      <c r="J7206" s="1">
        <v>115.38888888888889</v>
      </c>
      <c r="K7206" s="1">
        <f>Sales_Data[[#This Row],[Order Quantity]]*Sales_Data[[#This Row],[Unit Price]]</f>
        <v>923.11111111111109</v>
      </c>
      <c r="L7206" s="1">
        <v>49.617222222222225</v>
      </c>
    </row>
    <row r="7207" spans="1:12">
      <c r="A7207" t="s">
        <v>7230</v>
      </c>
      <c r="B7207" s="2">
        <v>42542</v>
      </c>
      <c r="C7207">
        <v>13</v>
      </c>
      <c r="D7207" t="s">
        <v>4</v>
      </c>
      <c r="E7207" t="s">
        <v>8168</v>
      </c>
      <c r="F7207" t="s">
        <v>8026</v>
      </c>
      <c r="G7207">
        <v>37</v>
      </c>
      <c r="H7207">
        <v>6</v>
      </c>
      <c r="I7207">
        <v>7</v>
      </c>
      <c r="J7207" s="1">
        <v>270.23333333333335</v>
      </c>
      <c r="K7207" s="1">
        <f>Sales_Data[[#This Row],[Order Quantity]]*Sales_Data[[#This Row],[Unit Price]]</f>
        <v>1891.6333333333334</v>
      </c>
      <c r="L7207" s="1">
        <v>137.81899999999999</v>
      </c>
    </row>
    <row r="7208" spans="1:12">
      <c r="A7208" t="s">
        <v>7231</v>
      </c>
      <c r="B7208" s="2">
        <v>42543</v>
      </c>
      <c r="C7208">
        <v>15</v>
      </c>
      <c r="D7208" t="s">
        <v>4</v>
      </c>
      <c r="E7208" t="s">
        <v>8168</v>
      </c>
      <c r="F7208" t="s">
        <v>8025</v>
      </c>
      <c r="G7208">
        <v>43</v>
      </c>
      <c r="H7208">
        <v>6</v>
      </c>
      <c r="I7208">
        <v>7</v>
      </c>
      <c r="J7208" s="1">
        <v>277.67777777777775</v>
      </c>
      <c r="K7208" s="1">
        <f>Sales_Data[[#This Row],[Order Quantity]]*Sales_Data[[#This Row],[Unit Price]]</f>
        <v>1943.7444444444443</v>
      </c>
      <c r="L7208" s="1">
        <v>149.94600000000003</v>
      </c>
    </row>
    <row r="7209" spans="1:12">
      <c r="A7209" t="s">
        <v>7232</v>
      </c>
      <c r="B7209" s="2">
        <v>42543</v>
      </c>
      <c r="C7209">
        <v>15</v>
      </c>
      <c r="D7209" t="s">
        <v>4</v>
      </c>
      <c r="E7209" t="s">
        <v>8168</v>
      </c>
      <c r="F7209" t="s">
        <v>8025</v>
      </c>
      <c r="G7209">
        <v>43</v>
      </c>
      <c r="H7209">
        <v>6</v>
      </c>
      <c r="I7209">
        <v>4</v>
      </c>
      <c r="J7209" s="1">
        <v>120.60000000000001</v>
      </c>
      <c r="K7209" s="1">
        <f>Sales_Data[[#This Row],[Order Quantity]]*Sales_Data[[#This Row],[Unit Price]]</f>
        <v>482.40000000000003</v>
      </c>
      <c r="L7209" s="1">
        <v>56.682000000000002</v>
      </c>
    </row>
    <row r="7210" spans="1:12">
      <c r="A7210" t="s">
        <v>7233</v>
      </c>
      <c r="B7210" s="2">
        <v>42544</v>
      </c>
      <c r="C7210">
        <v>10</v>
      </c>
      <c r="D7210" t="s">
        <v>4</v>
      </c>
      <c r="E7210" t="s">
        <v>8168</v>
      </c>
      <c r="F7210" t="s">
        <v>8027</v>
      </c>
      <c r="G7210">
        <v>27</v>
      </c>
      <c r="H7210">
        <v>4</v>
      </c>
      <c r="I7210">
        <v>1</v>
      </c>
      <c r="J7210" s="1">
        <v>114.64444444444445</v>
      </c>
      <c r="K7210" s="1">
        <f>Sales_Data[[#This Row],[Order Quantity]]*Sales_Data[[#This Row],[Unit Price]]</f>
        <v>114.64444444444445</v>
      </c>
      <c r="L7210" s="1">
        <v>69.933111111111103</v>
      </c>
    </row>
    <row r="7211" spans="1:12">
      <c r="A7211" t="s">
        <v>7234</v>
      </c>
      <c r="B7211" s="2">
        <v>42544</v>
      </c>
      <c r="C7211">
        <v>3</v>
      </c>
      <c r="D7211" t="s">
        <v>4</v>
      </c>
      <c r="E7211" t="s">
        <v>8168</v>
      </c>
      <c r="F7211" t="s">
        <v>8027</v>
      </c>
      <c r="G7211">
        <v>9</v>
      </c>
      <c r="H7211">
        <v>2</v>
      </c>
      <c r="I7211">
        <v>5</v>
      </c>
      <c r="J7211" s="1">
        <v>608.21111111111122</v>
      </c>
      <c r="K7211" s="1">
        <f>Sales_Data[[#This Row],[Order Quantity]]*Sales_Data[[#This Row],[Unit Price]]</f>
        <v>3041.0555555555561</v>
      </c>
      <c r="L7211" s="1">
        <v>267.6128888888889</v>
      </c>
    </row>
    <row r="7212" spans="1:12">
      <c r="A7212" t="s">
        <v>7235</v>
      </c>
      <c r="B7212" s="2">
        <v>42545</v>
      </c>
      <c r="C7212">
        <v>14</v>
      </c>
      <c r="D7212" t="s">
        <v>4</v>
      </c>
      <c r="E7212" t="s">
        <v>8168</v>
      </c>
      <c r="F7212" t="s">
        <v>8026</v>
      </c>
      <c r="G7212">
        <v>39</v>
      </c>
      <c r="H7212">
        <v>6</v>
      </c>
      <c r="I7212">
        <v>8</v>
      </c>
      <c r="J7212" s="1">
        <v>23.822222222222223</v>
      </c>
      <c r="K7212" s="1">
        <f>Sales_Data[[#This Row],[Order Quantity]]*Sales_Data[[#This Row],[Unit Price]]</f>
        <v>190.57777777777778</v>
      </c>
      <c r="L7212" s="1">
        <v>20.010666666666665</v>
      </c>
    </row>
    <row r="7213" spans="1:12">
      <c r="A7213" t="s">
        <v>7236</v>
      </c>
      <c r="B7213" s="2">
        <v>42545</v>
      </c>
      <c r="C7213">
        <v>15</v>
      </c>
      <c r="D7213" t="s">
        <v>4</v>
      </c>
      <c r="E7213" t="s">
        <v>8168</v>
      </c>
      <c r="F7213" t="s">
        <v>8025</v>
      </c>
      <c r="G7213">
        <v>43</v>
      </c>
      <c r="H7213">
        <v>6</v>
      </c>
      <c r="I7213">
        <v>5</v>
      </c>
      <c r="J7213" s="1">
        <v>445.92222222222222</v>
      </c>
      <c r="K7213" s="1">
        <f>Sales_Data[[#This Row],[Order Quantity]]*Sales_Data[[#This Row],[Unit Price]]</f>
        <v>2229.6111111111113</v>
      </c>
      <c r="L7213" s="1">
        <v>347.81933333333336</v>
      </c>
    </row>
    <row r="7214" spans="1:12">
      <c r="A7214" t="s">
        <v>7237</v>
      </c>
      <c r="B7214" s="2">
        <v>42545</v>
      </c>
      <c r="C7214">
        <v>7</v>
      </c>
      <c r="D7214" t="s">
        <v>4</v>
      </c>
      <c r="E7214" t="s">
        <v>8168</v>
      </c>
      <c r="F7214" t="s">
        <v>8027</v>
      </c>
      <c r="G7214">
        <v>20</v>
      </c>
      <c r="H7214">
        <v>3</v>
      </c>
      <c r="I7214">
        <v>3</v>
      </c>
      <c r="J7214" s="1">
        <v>362.54444444444448</v>
      </c>
      <c r="K7214" s="1">
        <f>Sales_Data[[#This Row],[Order Quantity]]*Sales_Data[[#This Row],[Unit Price]]</f>
        <v>1087.6333333333334</v>
      </c>
      <c r="L7214" s="1">
        <v>261.03199999999998</v>
      </c>
    </row>
    <row r="7215" spans="1:12">
      <c r="A7215" t="s">
        <v>7238</v>
      </c>
      <c r="B7215" s="2">
        <v>42545</v>
      </c>
      <c r="C7215">
        <v>20</v>
      </c>
      <c r="D7215" t="s">
        <v>4</v>
      </c>
      <c r="E7215" t="s">
        <v>8168</v>
      </c>
      <c r="F7215" t="s">
        <v>8028</v>
      </c>
      <c r="G7215">
        <v>58</v>
      </c>
      <c r="H7215">
        <v>8</v>
      </c>
      <c r="I7215">
        <v>8</v>
      </c>
      <c r="J7215" s="1">
        <v>439.9666666666667</v>
      </c>
      <c r="K7215" s="1">
        <f>Sales_Data[[#This Row],[Order Quantity]]*Sales_Data[[#This Row],[Unit Price]]</f>
        <v>3519.7333333333336</v>
      </c>
      <c r="L7215" s="1">
        <v>343.17400000000004</v>
      </c>
    </row>
    <row r="7216" spans="1:12">
      <c r="A7216" t="s">
        <v>7239</v>
      </c>
      <c r="B7216" s="2">
        <v>42545</v>
      </c>
      <c r="C7216">
        <v>18</v>
      </c>
      <c r="D7216" t="s">
        <v>3</v>
      </c>
      <c r="E7216" t="s">
        <v>8168</v>
      </c>
      <c r="F7216" t="s">
        <v>8025</v>
      </c>
      <c r="G7216">
        <v>51</v>
      </c>
      <c r="H7216">
        <v>8</v>
      </c>
      <c r="I7216">
        <v>7</v>
      </c>
      <c r="J7216" s="1">
        <v>134</v>
      </c>
      <c r="K7216" s="1">
        <f>Sales_Data[[#This Row],[Order Quantity]]*Sales_Data[[#This Row],[Unit Price]]</f>
        <v>938</v>
      </c>
      <c r="L7216" s="1">
        <v>93.8</v>
      </c>
    </row>
    <row r="7217" spans="1:12">
      <c r="A7217" t="s">
        <v>7240</v>
      </c>
      <c r="B7217" s="2">
        <v>42546</v>
      </c>
      <c r="C7217">
        <v>4</v>
      </c>
      <c r="D7217" t="s">
        <v>2</v>
      </c>
      <c r="E7217" t="s">
        <v>8168</v>
      </c>
      <c r="F7217" t="s">
        <v>8027</v>
      </c>
      <c r="G7217">
        <v>10</v>
      </c>
      <c r="H7217">
        <v>2</v>
      </c>
      <c r="I7217">
        <v>8</v>
      </c>
      <c r="J7217" s="1">
        <v>310.43333333333334</v>
      </c>
      <c r="K7217" s="1">
        <f>Sales_Data[[#This Row],[Order Quantity]]*Sales_Data[[#This Row],[Unit Price]]</f>
        <v>2483.4666666666667</v>
      </c>
      <c r="L7217" s="1">
        <v>161.42533333333336</v>
      </c>
    </row>
    <row r="7218" spans="1:12">
      <c r="A7218" t="s">
        <v>7241</v>
      </c>
      <c r="B7218" s="2">
        <v>42546</v>
      </c>
      <c r="C7218">
        <v>3</v>
      </c>
      <c r="D7218" t="s">
        <v>3</v>
      </c>
      <c r="E7218" t="s">
        <v>8168</v>
      </c>
      <c r="F7218" t="s">
        <v>8027</v>
      </c>
      <c r="G7218">
        <v>9</v>
      </c>
      <c r="H7218">
        <v>2</v>
      </c>
      <c r="I7218">
        <v>7</v>
      </c>
      <c r="J7218" s="1">
        <v>124.32222222222224</v>
      </c>
      <c r="K7218" s="1">
        <f>Sales_Data[[#This Row],[Order Quantity]]*Sales_Data[[#This Row],[Unit Price]]</f>
        <v>870.2555555555557</v>
      </c>
      <c r="L7218" s="1">
        <v>58.431444444444452</v>
      </c>
    </row>
    <row r="7219" spans="1:12">
      <c r="A7219" t="s">
        <v>7242</v>
      </c>
      <c r="B7219" s="2">
        <v>42546</v>
      </c>
      <c r="C7219">
        <v>14</v>
      </c>
      <c r="D7219" t="s">
        <v>4</v>
      </c>
      <c r="E7219" t="s">
        <v>8168</v>
      </c>
      <c r="F7219" t="s">
        <v>8026</v>
      </c>
      <c r="G7219">
        <v>38</v>
      </c>
      <c r="H7219">
        <v>6</v>
      </c>
      <c r="I7219">
        <v>8</v>
      </c>
      <c r="J7219" s="1">
        <v>21.588888888888889</v>
      </c>
      <c r="K7219" s="1">
        <f>Sales_Data[[#This Row],[Order Quantity]]*Sales_Data[[#This Row],[Unit Price]]</f>
        <v>172.71111111111111</v>
      </c>
      <c r="L7219" s="1">
        <v>12.305666666666665</v>
      </c>
    </row>
    <row r="7220" spans="1:12">
      <c r="A7220" t="s">
        <v>7243</v>
      </c>
      <c r="B7220" s="2">
        <v>42546</v>
      </c>
      <c r="C7220">
        <v>19</v>
      </c>
      <c r="D7220" t="s">
        <v>2</v>
      </c>
      <c r="E7220" t="s">
        <v>8168</v>
      </c>
      <c r="F7220" t="s">
        <v>8028</v>
      </c>
      <c r="G7220">
        <v>53</v>
      </c>
      <c r="H7220">
        <v>8</v>
      </c>
      <c r="I7220">
        <v>7</v>
      </c>
      <c r="J7220" s="1">
        <v>674.4666666666667</v>
      </c>
      <c r="K7220" s="1">
        <f>Sales_Data[[#This Row],[Order Quantity]]*Sales_Data[[#This Row],[Unit Price]]</f>
        <v>4721.2666666666664</v>
      </c>
      <c r="L7220" s="1">
        <v>411.42466666666661</v>
      </c>
    </row>
    <row r="7221" spans="1:12">
      <c r="A7221" t="s">
        <v>7244</v>
      </c>
      <c r="B7221" s="2">
        <v>42546</v>
      </c>
      <c r="C7221">
        <v>5</v>
      </c>
      <c r="D7221" t="s">
        <v>4</v>
      </c>
      <c r="E7221" t="s">
        <v>8168</v>
      </c>
      <c r="F7221" t="s">
        <v>8027</v>
      </c>
      <c r="G7221">
        <v>14</v>
      </c>
      <c r="H7221">
        <v>2</v>
      </c>
      <c r="I7221">
        <v>5</v>
      </c>
      <c r="J7221" s="1">
        <v>124.32222222222224</v>
      </c>
      <c r="K7221" s="1">
        <f>Sales_Data[[#This Row],[Order Quantity]]*Sales_Data[[#This Row],[Unit Price]]</f>
        <v>621.6111111111112</v>
      </c>
      <c r="L7221" s="1">
        <v>88.268777777777771</v>
      </c>
    </row>
    <row r="7222" spans="1:12">
      <c r="A7222" t="s">
        <v>7245</v>
      </c>
      <c r="B7222" s="2">
        <v>42546</v>
      </c>
      <c r="C7222">
        <v>14</v>
      </c>
      <c r="D7222" t="s">
        <v>4</v>
      </c>
      <c r="E7222" t="s">
        <v>8168</v>
      </c>
      <c r="F7222" t="s">
        <v>8026</v>
      </c>
      <c r="G7222">
        <v>40</v>
      </c>
      <c r="H7222">
        <v>6</v>
      </c>
      <c r="I7222">
        <v>9</v>
      </c>
      <c r="J7222" s="1">
        <v>284.37777777777779</v>
      </c>
      <c r="K7222" s="1">
        <f>Sales_Data[[#This Row],[Order Quantity]]*Sales_Data[[#This Row],[Unit Price]]</f>
        <v>2559.4</v>
      </c>
      <c r="L7222" s="1">
        <v>182.00177777777779</v>
      </c>
    </row>
    <row r="7223" spans="1:12">
      <c r="A7223" t="s">
        <v>7246</v>
      </c>
      <c r="B7223" s="2">
        <v>42546</v>
      </c>
      <c r="C7223">
        <v>1</v>
      </c>
      <c r="D7223" t="s">
        <v>4</v>
      </c>
      <c r="E7223" t="s">
        <v>8168</v>
      </c>
      <c r="F7223" t="s">
        <v>8027</v>
      </c>
      <c r="G7223">
        <v>1</v>
      </c>
      <c r="H7223">
        <v>1</v>
      </c>
      <c r="I7223">
        <v>3</v>
      </c>
      <c r="J7223" s="1">
        <v>446.66666666666669</v>
      </c>
      <c r="K7223" s="1">
        <f>Sales_Data[[#This Row],[Order Quantity]]*Sales_Data[[#This Row],[Unit Price]]</f>
        <v>1340</v>
      </c>
      <c r="L7223" s="1">
        <v>343.93333333333334</v>
      </c>
    </row>
    <row r="7224" spans="1:12">
      <c r="A7224" t="s">
        <v>7247</v>
      </c>
      <c r="B7224" s="2">
        <v>42547</v>
      </c>
      <c r="C7224">
        <v>5</v>
      </c>
      <c r="D7224" t="s">
        <v>4</v>
      </c>
      <c r="E7224" t="s">
        <v>8168</v>
      </c>
      <c r="F7224" t="s">
        <v>8027</v>
      </c>
      <c r="G7224">
        <v>13</v>
      </c>
      <c r="H7224">
        <v>2</v>
      </c>
      <c r="I7224">
        <v>9</v>
      </c>
      <c r="J7224" s="1">
        <v>195.78888888888889</v>
      </c>
      <c r="K7224" s="1">
        <f>Sales_Data[[#This Row],[Order Quantity]]*Sales_Data[[#This Row],[Unit Price]]</f>
        <v>1762.1</v>
      </c>
      <c r="L7224" s="1">
        <v>166.42055555555555</v>
      </c>
    </row>
    <row r="7225" spans="1:12">
      <c r="A7225" t="s">
        <v>7248</v>
      </c>
      <c r="B7225" s="2">
        <v>42547</v>
      </c>
      <c r="C7225">
        <v>8</v>
      </c>
      <c r="D7225" t="s">
        <v>2</v>
      </c>
      <c r="E7225" t="s">
        <v>8168</v>
      </c>
      <c r="F7225" t="s">
        <v>8027</v>
      </c>
      <c r="G7225">
        <v>21</v>
      </c>
      <c r="H7225">
        <v>3</v>
      </c>
      <c r="I7225">
        <v>9</v>
      </c>
      <c r="J7225" s="1">
        <v>221.10000000000002</v>
      </c>
      <c r="K7225" s="1">
        <f>Sales_Data[[#This Row],[Order Quantity]]*Sales_Data[[#This Row],[Unit Price]]</f>
        <v>1989.9</v>
      </c>
      <c r="L7225" s="1">
        <v>187.935</v>
      </c>
    </row>
    <row r="7226" spans="1:12">
      <c r="A7226" t="s">
        <v>7249</v>
      </c>
      <c r="B7226" s="2">
        <v>42547</v>
      </c>
      <c r="C7226">
        <v>7</v>
      </c>
      <c r="D7226" t="s">
        <v>4</v>
      </c>
      <c r="E7226" t="s">
        <v>8168</v>
      </c>
      <c r="F7226" t="s">
        <v>8027</v>
      </c>
      <c r="G7226">
        <v>20</v>
      </c>
      <c r="H7226">
        <v>3</v>
      </c>
      <c r="I7226">
        <v>5</v>
      </c>
      <c r="J7226" s="1">
        <v>136.23333333333335</v>
      </c>
      <c r="K7226" s="1">
        <f>Sales_Data[[#This Row],[Order Quantity]]*Sales_Data[[#This Row],[Unit Price]]</f>
        <v>681.16666666666674</v>
      </c>
      <c r="L7226" s="1">
        <v>74.928333333333342</v>
      </c>
    </row>
    <row r="7227" spans="1:12">
      <c r="A7227" t="s">
        <v>7250</v>
      </c>
      <c r="B7227" s="2">
        <v>42547</v>
      </c>
      <c r="C7227">
        <v>4</v>
      </c>
      <c r="D7227" t="s">
        <v>2</v>
      </c>
      <c r="E7227" t="s">
        <v>8168</v>
      </c>
      <c r="F7227" t="s">
        <v>8027</v>
      </c>
      <c r="G7227">
        <v>10</v>
      </c>
      <c r="H7227">
        <v>2</v>
      </c>
      <c r="I7227">
        <v>4</v>
      </c>
      <c r="J7227" s="1">
        <v>247.89999999999998</v>
      </c>
      <c r="K7227" s="1">
        <f>Sales_Data[[#This Row],[Order Quantity]]*Sales_Data[[#This Row],[Unit Price]]</f>
        <v>991.59999999999991</v>
      </c>
      <c r="L7227" s="1">
        <v>153.69799999999998</v>
      </c>
    </row>
    <row r="7228" spans="1:12">
      <c r="A7228" t="s">
        <v>7251</v>
      </c>
      <c r="B7228" s="2">
        <v>42548</v>
      </c>
      <c r="C7228">
        <v>12</v>
      </c>
      <c r="D7228" t="s">
        <v>4</v>
      </c>
      <c r="E7228" t="s">
        <v>8168</v>
      </c>
      <c r="F7228" t="s">
        <v>8026</v>
      </c>
      <c r="G7228">
        <v>34</v>
      </c>
      <c r="H7228">
        <v>5</v>
      </c>
      <c r="I7228">
        <v>5</v>
      </c>
      <c r="J7228" s="1">
        <v>90.822222222222223</v>
      </c>
      <c r="K7228" s="1">
        <f>Sales_Data[[#This Row],[Order Quantity]]*Sales_Data[[#This Row],[Unit Price]]</f>
        <v>454.11111111111109</v>
      </c>
      <c r="L7228" s="1">
        <v>75.382444444444431</v>
      </c>
    </row>
    <row r="7229" spans="1:12">
      <c r="A7229" t="s">
        <v>7252</v>
      </c>
      <c r="B7229" s="2">
        <v>42548</v>
      </c>
      <c r="C7229">
        <v>2</v>
      </c>
      <c r="D7229" t="s">
        <v>4</v>
      </c>
      <c r="E7229" t="s">
        <v>8168</v>
      </c>
      <c r="F7229" t="s">
        <v>8027</v>
      </c>
      <c r="G7229">
        <v>5</v>
      </c>
      <c r="H7229">
        <v>1</v>
      </c>
      <c r="I7229">
        <v>8</v>
      </c>
      <c r="J7229" s="1">
        <v>434.75555555555559</v>
      </c>
      <c r="K7229" s="1">
        <f>Sales_Data[[#This Row],[Order Quantity]]*Sales_Data[[#This Row],[Unit Price]]</f>
        <v>3478.0444444444447</v>
      </c>
      <c r="L7229" s="1">
        <v>269.54844444444444</v>
      </c>
    </row>
    <row r="7230" spans="1:12">
      <c r="A7230" t="s">
        <v>7253</v>
      </c>
      <c r="B7230" s="2">
        <v>42548</v>
      </c>
      <c r="C7230">
        <v>2</v>
      </c>
      <c r="D7230" t="s">
        <v>4</v>
      </c>
      <c r="E7230" t="s">
        <v>8168</v>
      </c>
      <c r="F7230" t="s">
        <v>8027</v>
      </c>
      <c r="G7230">
        <v>5</v>
      </c>
      <c r="H7230">
        <v>1</v>
      </c>
      <c r="I7230">
        <v>2</v>
      </c>
      <c r="J7230" s="1">
        <v>347.65555555555557</v>
      </c>
      <c r="K7230" s="1">
        <f>Sales_Data[[#This Row],[Order Quantity]]*Sales_Data[[#This Row],[Unit Price]]</f>
        <v>695.31111111111113</v>
      </c>
      <c r="L7230" s="1">
        <v>292.03066666666666</v>
      </c>
    </row>
    <row r="7231" spans="1:12">
      <c r="A7231" t="s">
        <v>7254</v>
      </c>
      <c r="B7231" s="2">
        <v>42548</v>
      </c>
      <c r="C7231">
        <v>12</v>
      </c>
      <c r="D7231" t="s">
        <v>3</v>
      </c>
      <c r="E7231" t="s">
        <v>8168</v>
      </c>
      <c r="F7231" t="s">
        <v>8026</v>
      </c>
      <c r="G7231">
        <v>35</v>
      </c>
      <c r="H7231">
        <v>5</v>
      </c>
      <c r="I7231">
        <v>1</v>
      </c>
      <c r="J7231" s="1">
        <v>390.0888888888889</v>
      </c>
      <c r="K7231" s="1">
        <f>Sales_Data[[#This Row],[Order Quantity]]*Sales_Data[[#This Row],[Unit Price]]</f>
        <v>390.0888888888889</v>
      </c>
      <c r="L7231" s="1">
        <v>214.54888888888891</v>
      </c>
    </row>
    <row r="7232" spans="1:12">
      <c r="A7232" t="s">
        <v>7255</v>
      </c>
      <c r="B7232" s="2">
        <v>42548</v>
      </c>
      <c r="C7232">
        <v>13</v>
      </c>
      <c r="D7232" t="s">
        <v>3</v>
      </c>
      <c r="E7232" t="s">
        <v>8168</v>
      </c>
      <c r="F7232" t="s">
        <v>8026</v>
      </c>
      <c r="G7232">
        <v>36</v>
      </c>
      <c r="H7232">
        <v>5</v>
      </c>
      <c r="I7232">
        <v>9</v>
      </c>
      <c r="J7232" s="1">
        <v>114.64444444444445</v>
      </c>
      <c r="K7232" s="1">
        <f>Sales_Data[[#This Row],[Order Quantity]]*Sales_Data[[#This Row],[Unit Price]]</f>
        <v>1031.8</v>
      </c>
      <c r="L7232" s="1">
        <v>60.76155555555556</v>
      </c>
    </row>
    <row r="7233" spans="1:12">
      <c r="A7233" t="s">
        <v>7256</v>
      </c>
      <c r="B7233" s="2">
        <v>42548</v>
      </c>
      <c r="C7233">
        <v>7</v>
      </c>
      <c r="D7233" t="s">
        <v>4</v>
      </c>
      <c r="E7233" t="s">
        <v>8168</v>
      </c>
      <c r="F7233" t="s">
        <v>8027</v>
      </c>
      <c r="G7233">
        <v>19</v>
      </c>
      <c r="H7233">
        <v>3</v>
      </c>
      <c r="I7233">
        <v>7</v>
      </c>
      <c r="J7233" s="1">
        <v>654.36666666666667</v>
      </c>
      <c r="K7233" s="1">
        <f>Sales_Data[[#This Row],[Order Quantity]]*Sales_Data[[#This Row],[Unit Price]]</f>
        <v>4580.5666666666666</v>
      </c>
      <c r="L7233" s="1">
        <v>523.49333333333334</v>
      </c>
    </row>
    <row r="7234" spans="1:12">
      <c r="A7234" t="s">
        <v>7257</v>
      </c>
      <c r="B7234" s="2">
        <v>42549</v>
      </c>
      <c r="C7234">
        <v>12</v>
      </c>
      <c r="D7234" t="s">
        <v>2</v>
      </c>
      <c r="E7234" t="s">
        <v>8168</v>
      </c>
      <c r="F7234" t="s">
        <v>8026</v>
      </c>
      <c r="G7234">
        <v>34</v>
      </c>
      <c r="H7234">
        <v>5</v>
      </c>
      <c r="I7234">
        <v>5</v>
      </c>
      <c r="J7234" s="1">
        <v>115.38888888888889</v>
      </c>
      <c r="K7234" s="1">
        <f>Sales_Data[[#This Row],[Order Quantity]]*Sales_Data[[#This Row],[Unit Price]]</f>
        <v>576.94444444444446</v>
      </c>
      <c r="L7234" s="1">
        <v>85.387777777777785</v>
      </c>
    </row>
    <row r="7235" spans="1:12">
      <c r="A7235" t="s">
        <v>7258</v>
      </c>
      <c r="B7235" s="2">
        <v>42549</v>
      </c>
      <c r="C7235">
        <v>11</v>
      </c>
      <c r="D7235" t="s">
        <v>4</v>
      </c>
      <c r="E7235" t="s">
        <v>8168</v>
      </c>
      <c r="F7235" t="s">
        <v>8026</v>
      </c>
      <c r="G7235">
        <v>32</v>
      </c>
      <c r="H7235">
        <v>5</v>
      </c>
      <c r="I7235">
        <v>1</v>
      </c>
      <c r="J7235" s="1">
        <v>23.822222222222223</v>
      </c>
      <c r="K7235" s="1">
        <f>Sales_Data[[#This Row],[Order Quantity]]*Sales_Data[[#This Row],[Unit Price]]</f>
        <v>23.822222222222223</v>
      </c>
      <c r="L7235" s="1">
        <v>15.008000000000001</v>
      </c>
    </row>
    <row r="7236" spans="1:12">
      <c r="A7236" t="s">
        <v>7259</v>
      </c>
      <c r="B7236" s="2">
        <v>42549</v>
      </c>
      <c r="C7236">
        <v>13</v>
      </c>
      <c r="D7236" t="s">
        <v>2</v>
      </c>
      <c r="E7236" t="s">
        <v>8168</v>
      </c>
      <c r="F7236" t="s">
        <v>8026</v>
      </c>
      <c r="G7236">
        <v>36</v>
      </c>
      <c r="H7236">
        <v>5</v>
      </c>
      <c r="I7236">
        <v>6</v>
      </c>
      <c r="J7236" s="1">
        <v>118.36666666666666</v>
      </c>
      <c r="K7236" s="1">
        <f>Sales_Data[[#This Row],[Order Quantity]]*Sales_Data[[#This Row],[Unit Price]]</f>
        <v>710.19999999999993</v>
      </c>
      <c r="L7236" s="1">
        <v>74.570999999999998</v>
      </c>
    </row>
    <row r="7237" spans="1:12">
      <c r="A7237" t="s">
        <v>7260</v>
      </c>
      <c r="B7237" s="2">
        <v>42549</v>
      </c>
      <c r="C7237">
        <v>1</v>
      </c>
      <c r="D7237" t="s">
        <v>2</v>
      </c>
      <c r="E7237" t="s">
        <v>8168</v>
      </c>
      <c r="F7237" t="s">
        <v>8027</v>
      </c>
      <c r="G7237">
        <v>1</v>
      </c>
      <c r="H7237">
        <v>1</v>
      </c>
      <c r="I7237">
        <v>2</v>
      </c>
      <c r="J7237" s="1">
        <v>125.06666666666668</v>
      </c>
      <c r="K7237" s="1">
        <f>Sales_Data[[#This Row],[Order Quantity]]*Sales_Data[[#This Row],[Unit Price]]</f>
        <v>250.13333333333335</v>
      </c>
      <c r="L7237" s="1">
        <v>68.78666666666669</v>
      </c>
    </row>
    <row r="7238" spans="1:12">
      <c r="A7238" t="s">
        <v>7261</v>
      </c>
      <c r="B7238" s="2">
        <v>42550</v>
      </c>
      <c r="C7238">
        <v>15</v>
      </c>
      <c r="D7238" t="s">
        <v>3</v>
      </c>
      <c r="E7238" t="s">
        <v>8168</v>
      </c>
      <c r="F7238" t="s">
        <v>8025</v>
      </c>
      <c r="G7238">
        <v>43</v>
      </c>
      <c r="H7238">
        <v>6</v>
      </c>
      <c r="I7238">
        <v>7</v>
      </c>
      <c r="J7238" s="1">
        <v>209.1888888888889</v>
      </c>
      <c r="K7238" s="1">
        <f>Sales_Data[[#This Row],[Order Quantity]]*Sales_Data[[#This Row],[Unit Price]]</f>
        <v>1464.3222222222223</v>
      </c>
      <c r="L7238" s="1">
        <v>112.96200000000002</v>
      </c>
    </row>
    <row r="7239" spans="1:12">
      <c r="A7239" t="s">
        <v>7262</v>
      </c>
      <c r="B7239" s="2">
        <v>42550</v>
      </c>
      <c r="C7239">
        <v>14</v>
      </c>
      <c r="D7239" t="s">
        <v>2</v>
      </c>
      <c r="E7239" t="s">
        <v>8168</v>
      </c>
      <c r="F7239" t="s">
        <v>8026</v>
      </c>
      <c r="G7239">
        <v>41</v>
      </c>
      <c r="H7239">
        <v>6</v>
      </c>
      <c r="I7239">
        <v>2</v>
      </c>
      <c r="J7239" s="1">
        <v>125.06666666666668</v>
      </c>
      <c r="K7239" s="1">
        <f>Sales_Data[[#This Row],[Order Quantity]]*Sales_Data[[#This Row],[Unit Price]]</f>
        <v>250.13333333333335</v>
      </c>
      <c r="L7239" s="1">
        <v>56.280000000000008</v>
      </c>
    </row>
    <row r="7240" spans="1:12">
      <c r="A7240" t="s">
        <v>7263</v>
      </c>
      <c r="B7240" s="2">
        <v>42550</v>
      </c>
      <c r="C7240">
        <v>13</v>
      </c>
      <c r="D7240" t="s">
        <v>4</v>
      </c>
      <c r="E7240" t="s">
        <v>8168</v>
      </c>
      <c r="F7240" t="s">
        <v>8026</v>
      </c>
      <c r="G7240">
        <v>38</v>
      </c>
      <c r="H7240">
        <v>6</v>
      </c>
      <c r="I7240">
        <v>9</v>
      </c>
      <c r="J7240" s="1">
        <v>279.91111111111115</v>
      </c>
      <c r="K7240" s="1">
        <f>Sales_Data[[#This Row],[Order Quantity]]*Sales_Data[[#This Row],[Unit Price]]</f>
        <v>2519.2000000000003</v>
      </c>
      <c r="L7240" s="1">
        <v>111.96444444444447</v>
      </c>
    </row>
    <row r="7241" spans="1:12">
      <c r="A7241" t="s">
        <v>7264</v>
      </c>
      <c r="B7241" s="2">
        <v>42550</v>
      </c>
      <c r="C7241">
        <v>15</v>
      </c>
      <c r="D7241" t="s">
        <v>2</v>
      </c>
      <c r="E7241" t="s">
        <v>8168</v>
      </c>
      <c r="F7241" t="s">
        <v>8025</v>
      </c>
      <c r="G7241">
        <v>43</v>
      </c>
      <c r="H7241">
        <v>6</v>
      </c>
      <c r="I7241">
        <v>9</v>
      </c>
      <c r="J7241" s="1">
        <v>103.47777777777779</v>
      </c>
      <c r="K7241" s="1">
        <f>Sales_Data[[#This Row],[Order Quantity]]*Sales_Data[[#This Row],[Unit Price]]</f>
        <v>931.30000000000007</v>
      </c>
      <c r="L7241" s="1">
        <v>47.599777777777781</v>
      </c>
    </row>
    <row r="7242" spans="1:12">
      <c r="A7242" t="s">
        <v>7265</v>
      </c>
      <c r="B7242" s="2">
        <v>42550</v>
      </c>
      <c r="C7242">
        <v>7</v>
      </c>
      <c r="D7242" t="s">
        <v>2</v>
      </c>
      <c r="E7242" t="s">
        <v>8168</v>
      </c>
      <c r="F7242" t="s">
        <v>8027</v>
      </c>
      <c r="G7242">
        <v>19</v>
      </c>
      <c r="H7242">
        <v>3</v>
      </c>
      <c r="I7242">
        <v>8</v>
      </c>
      <c r="J7242" s="1">
        <v>254.60000000000002</v>
      </c>
      <c r="K7242" s="1">
        <f>Sales_Data[[#This Row],[Order Quantity]]*Sales_Data[[#This Row],[Unit Price]]</f>
        <v>2036.8000000000002</v>
      </c>
      <c r="L7242" s="1">
        <v>134.93799999999999</v>
      </c>
    </row>
    <row r="7243" spans="1:12">
      <c r="A7243" t="s">
        <v>7266</v>
      </c>
      <c r="B7243" s="2">
        <v>42550</v>
      </c>
      <c r="C7243">
        <v>20</v>
      </c>
      <c r="D7243" t="s">
        <v>4</v>
      </c>
      <c r="E7243" t="s">
        <v>8168</v>
      </c>
      <c r="F7243" t="s">
        <v>8028</v>
      </c>
      <c r="G7243">
        <v>58</v>
      </c>
      <c r="H7243">
        <v>8</v>
      </c>
      <c r="I7243">
        <v>4</v>
      </c>
      <c r="J7243" s="1">
        <v>402</v>
      </c>
      <c r="K7243" s="1">
        <f>Sales_Data[[#This Row],[Order Quantity]]*Sales_Data[[#This Row],[Unit Price]]</f>
        <v>1608</v>
      </c>
      <c r="L7243" s="1">
        <v>225.12</v>
      </c>
    </row>
    <row r="7244" spans="1:12">
      <c r="A7244" t="s">
        <v>7267</v>
      </c>
      <c r="B7244" s="2">
        <v>42551</v>
      </c>
      <c r="C7244">
        <v>18</v>
      </c>
      <c r="D7244" t="s">
        <v>3</v>
      </c>
      <c r="E7244" t="s">
        <v>8168</v>
      </c>
      <c r="F7244" t="s">
        <v>8025</v>
      </c>
      <c r="G7244">
        <v>52</v>
      </c>
      <c r="H7244">
        <v>8</v>
      </c>
      <c r="I7244">
        <v>6</v>
      </c>
      <c r="J7244" s="1">
        <v>125.8111111111111</v>
      </c>
      <c r="K7244" s="1">
        <f>Sales_Data[[#This Row],[Order Quantity]]*Sales_Data[[#This Row],[Unit Price]]</f>
        <v>754.86666666666656</v>
      </c>
      <c r="L7244" s="1">
        <v>50.324444444444445</v>
      </c>
    </row>
    <row r="7245" spans="1:12">
      <c r="A7245" t="s">
        <v>7268</v>
      </c>
      <c r="B7245" s="2">
        <v>42551</v>
      </c>
      <c r="C7245">
        <v>16</v>
      </c>
      <c r="D7245" t="s">
        <v>4</v>
      </c>
      <c r="E7245" t="s">
        <v>8168</v>
      </c>
      <c r="F7245" t="s">
        <v>8025</v>
      </c>
      <c r="G7245">
        <v>46</v>
      </c>
      <c r="H7245">
        <v>7</v>
      </c>
      <c r="I7245">
        <v>5</v>
      </c>
      <c r="J7245" s="1">
        <v>115.38888888888889</v>
      </c>
      <c r="K7245" s="1">
        <f>Sales_Data[[#This Row],[Order Quantity]]*Sales_Data[[#This Row],[Unit Price]]</f>
        <v>576.94444444444446</v>
      </c>
      <c r="L7245" s="1">
        <v>56.540555555555557</v>
      </c>
    </row>
    <row r="7246" spans="1:12">
      <c r="A7246" t="s">
        <v>7269</v>
      </c>
      <c r="B7246" s="2">
        <v>42551</v>
      </c>
      <c r="C7246">
        <v>20</v>
      </c>
      <c r="D7246" t="s">
        <v>4</v>
      </c>
      <c r="E7246" t="s">
        <v>8168</v>
      </c>
      <c r="F7246" t="s">
        <v>8028</v>
      </c>
      <c r="G7246">
        <v>56</v>
      </c>
      <c r="H7246">
        <v>8</v>
      </c>
      <c r="I7246">
        <v>5</v>
      </c>
      <c r="J7246" s="1">
        <v>105.71111111111111</v>
      </c>
      <c r="K7246" s="1">
        <f>Sales_Data[[#This Row],[Order Quantity]]*Sales_Data[[#This Row],[Unit Price]]</f>
        <v>528.55555555555554</v>
      </c>
      <c r="L7246" s="1">
        <v>49.684222222222218</v>
      </c>
    </row>
    <row r="7247" spans="1:12">
      <c r="A7247" t="s">
        <v>7270</v>
      </c>
      <c r="B7247" s="2">
        <v>42552</v>
      </c>
      <c r="C7247">
        <v>18</v>
      </c>
      <c r="D7247" t="s">
        <v>2</v>
      </c>
      <c r="E7247" t="s">
        <v>8168</v>
      </c>
      <c r="F7247" t="s">
        <v>8025</v>
      </c>
      <c r="G7247">
        <v>50</v>
      </c>
      <c r="H7247">
        <v>7</v>
      </c>
      <c r="I7247">
        <v>4</v>
      </c>
      <c r="J7247" s="1">
        <v>124.32222222222224</v>
      </c>
      <c r="K7247" s="1">
        <f>Sales_Data[[#This Row],[Order Quantity]]*Sales_Data[[#This Row],[Unit Price]]</f>
        <v>497.28888888888895</v>
      </c>
      <c r="L7247" s="1">
        <v>98.214555555555577</v>
      </c>
    </row>
    <row r="7248" spans="1:12">
      <c r="A7248" t="s">
        <v>7271</v>
      </c>
      <c r="B7248" s="2">
        <v>42552</v>
      </c>
      <c r="C7248">
        <v>4</v>
      </c>
      <c r="D7248" t="s">
        <v>4</v>
      </c>
      <c r="E7248" t="s">
        <v>8168</v>
      </c>
      <c r="F7248" t="s">
        <v>8027</v>
      </c>
      <c r="G7248">
        <v>12</v>
      </c>
      <c r="H7248">
        <v>2</v>
      </c>
      <c r="I7248">
        <v>3</v>
      </c>
      <c r="J7248" s="1">
        <v>669.25555555555559</v>
      </c>
      <c r="K7248" s="1">
        <f>Sales_Data[[#This Row],[Order Quantity]]*Sales_Data[[#This Row],[Unit Price]]</f>
        <v>2007.7666666666669</v>
      </c>
      <c r="L7248" s="1">
        <v>414.93844444444443</v>
      </c>
    </row>
    <row r="7249" spans="1:12">
      <c r="A7249" t="s">
        <v>7272</v>
      </c>
      <c r="B7249" s="2">
        <v>42552</v>
      </c>
      <c r="C7249">
        <v>10</v>
      </c>
      <c r="D7249" t="s">
        <v>4</v>
      </c>
      <c r="E7249" t="s">
        <v>8168</v>
      </c>
      <c r="F7249" t="s">
        <v>8026</v>
      </c>
      <c r="G7249">
        <v>28</v>
      </c>
      <c r="H7249">
        <v>4</v>
      </c>
      <c r="I7249">
        <v>7</v>
      </c>
      <c r="J7249" s="1">
        <v>203.97777777777776</v>
      </c>
      <c r="K7249" s="1">
        <f>Sales_Data[[#This Row],[Order Quantity]]*Sales_Data[[#This Row],[Unit Price]]</f>
        <v>1427.8444444444444</v>
      </c>
      <c r="L7249" s="1">
        <v>93.829777777777778</v>
      </c>
    </row>
    <row r="7250" spans="1:12">
      <c r="A7250" t="s">
        <v>7273</v>
      </c>
      <c r="B7250" s="2">
        <v>42553</v>
      </c>
      <c r="C7250">
        <v>8</v>
      </c>
      <c r="D7250" t="s">
        <v>2</v>
      </c>
      <c r="E7250" t="s">
        <v>8168</v>
      </c>
      <c r="F7250" t="s">
        <v>8027</v>
      </c>
      <c r="G7250">
        <v>21</v>
      </c>
      <c r="H7250">
        <v>3</v>
      </c>
      <c r="I7250">
        <v>9</v>
      </c>
      <c r="J7250" s="1">
        <v>123.57777777777778</v>
      </c>
      <c r="K7250" s="1">
        <f>Sales_Data[[#This Row],[Order Quantity]]*Sales_Data[[#This Row],[Unit Price]]</f>
        <v>1112.2</v>
      </c>
      <c r="L7250" s="1">
        <v>72.910888888888891</v>
      </c>
    </row>
    <row r="7251" spans="1:12">
      <c r="A7251" t="s">
        <v>7274</v>
      </c>
      <c r="B7251" s="2">
        <v>42553</v>
      </c>
      <c r="C7251">
        <v>11</v>
      </c>
      <c r="D7251" t="s">
        <v>2</v>
      </c>
      <c r="E7251" t="s">
        <v>8168</v>
      </c>
      <c r="F7251" t="s">
        <v>8026</v>
      </c>
      <c r="G7251">
        <v>30</v>
      </c>
      <c r="H7251">
        <v>5</v>
      </c>
      <c r="I7251">
        <v>3</v>
      </c>
      <c r="J7251" s="1">
        <v>261.3</v>
      </c>
      <c r="K7251" s="1">
        <f>Sales_Data[[#This Row],[Order Quantity]]*Sales_Data[[#This Row],[Unit Price]]</f>
        <v>783.90000000000009</v>
      </c>
      <c r="L7251" s="1">
        <v>125.42400000000001</v>
      </c>
    </row>
    <row r="7252" spans="1:12">
      <c r="A7252" t="s">
        <v>7275</v>
      </c>
      <c r="B7252" s="2">
        <v>42553</v>
      </c>
      <c r="C7252">
        <v>18</v>
      </c>
      <c r="D7252" t="s">
        <v>3</v>
      </c>
      <c r="E7252" t="s">
        <v>8168</v>
      </c>
      <c r="F7252" t="s">
        <v>8025</v>
      </c>
      <c r="G7252">
        <v>52</v>
      </c>
      <c r="H7252">
        <v>8</v>
      </c>
      <c r="I7252">
        <v>5</v>
      </c>
      <c r="J7252" s="1">
        <v>111.66666666666667</v>
      </c>
      <c r="K7252" s="1">
        <f>Sales_Data[[#This Row],[Order Quantity]]*Sales_Data[[#This Row],[Unit Price]]</f>
        <v>558.33333333333337</v>
      </c>
      <c r="L7252" s="1">
        <v>70.349999999999994</v>
      </c>
    </row>
    <row r="7253" spans="1:12">
      <c r="A7253" t="s">
        <v>7276</v>
      </c>
      <c r="B7253" s="2">
        <v>42553</v>
      </c>
      <c r="C7253">
        <v>12</v>
      </c>
      <c r="D7253" t="s">
        <v>4</v>
      </c>
      <c r="E7253" t="s">
        <v>8168</v>
      </c>
      <c r="F7253" t="s">
        <v>8026</v>
      </c>
      <c r="G7253">
        <v>35</v>
      </c>
      <c r="H7253">
        <v>5</v>
      </c>
      <c r="I7253">
        <v>1</v>
      </c>
      <c r="J7253" s="1">
        <v>253.85555555555558</v>
      </c>
      <c r="K7253" s="1">
        <f>Sales_Data[[#This Row],[Order Quantity]]*Sales_Data[[#This Row],[Unit Price]]</f>
        <v>253.85555555555558</v>
      </c>
      <c r="L7253" s="1">
        <v>149.77477777777779</v>
      </c>
    </row>
    <row r="7254" spans="1:12">
      <c r="A7254" t="s">
        <v>7277</v>
      </c>
      <c r="B7254" s="2">
        <v>42554</v>
      </c>
      <c r="C7254">
        <v>15</v>
      </c>
      <c r="D7254" t="s">
        <v>3</v>
      </c>
      <c r="E7254" t="s">
        <v>8168</v>
      </c>
      <c r="F7254" t="s">
        <v>8025</v>
      </c>
      <c r="G7254">
        <v>41</v>
      </c>
      <c r="H7254">
        <v>6</v>
      </c>
      <c r="I7254">
        <v>1</v>
      </c>
      <c r="J7254" s="1">
        <v>565.77777777777783</v>
      </c>
      <c r="K7254" s="1">
        <f>Sales_Data[[#This Row],[Order Quantity]]*Sales_Data[[#This Row],[Unit Price]]</f>
        <v>565.77777777777783</v>
      </c>
      <c r="L7254" s="1">
        <v>469.59555555555551</v>
      </c>
    </row>
    <row r="7255" spans="1:12">
      <c r="A7255" t="s">
        <v>7278</v>
      </c>
      <c r="B7255" s="2">
        <v>42554</v>
      </c>
      <c r="C7255">
        <v>14</v>
      </c>
      <c r="D7255" t="s">
        <v>2</v>
      </c>
      <c r="E7255" t="s">
        <v>8168</v>
      </c>
      <c r="F7255" t="s">
        <v>8026</v>
      </c>
      <c r="G7255">
        <v>41</v>
      </c>
      <c r="H7255">
        <v>6</v>
      </c>
      <c r="I7255">
        <v>5</v>
      </c>
      <c r="J7255" s="1">
        <v>427.31111111111113</v>
      </c>
      <c r="K7255" s="1">
        <f>Sales_Data[[#This Row],[Order Quantity]]*Sales_Data[[#This Row],[Unit Price]]</f>
        <v>2136.5555555555557</v>
      </c>
      <c r="L7255" s="1">
        <v>316.21022222222223</v>
      </c>
    </row>
    <row r="7256" spans="1:12">
      <c r="A7256" t="s">
        <v>7279</v>
      </c>
      <c r="B7256" s="2">
        <v>42555</v>
      </c>
      <c r="C7256">
        <v>19</v>
      </c>
      <c r="D7256" t="s">
        <v>4</v>
      </c>
      <c r="E7256" t="s">
        <v>8168</v>
      </c>
      <c r="F7256" t="s">
        <v>8028</v>
      </c>
      <c r="G7256">
        <v>53</v>
      </c>
      <c r="H7256">
        <v>8</v>
      </c>
      <c r="I7256">
        <v>5</v>
      </c>
      <c r="J7256" s="1">
        <v>407.95555555555552</v>
      </c>
      <c r="K7256" s="1">
        <f>Sales_Data[[#This Row],[Order Quantity]]*Sales_Data[[#This Row],[Unit Price]]</f>
        <v>2039.7777777777776</v>
      </c>
      <c r="L7256" s="1">
        <v>273.33022222222223</v>
      </c>
    </row>
    <row r="7257" spans="1:12">
      <c r="A7257" t="s">
        <v>7280</v>
      </c>
      <c r="B7257" s="2">
        <v>42555</v>
      </c>
      <c r="C7257">
        <v>4</v>
      </c>
      <c r="D7257" t="s">
        <v>2</v>
      </c>
      <c r="E7257" t="s">
        <v>8168</v>
      </c>
      <c r="F7257" t="s">
        <v>8027</v>
      </c>
      <c r="G7257">
        <v>10</v>
      </c>
      <c r="H7257">
        <v>2</v>
      </c>
      <c r="I7257">
        <v>7</v>
      </c>
      <c r="J7257" s="1">
        <v>120.60000000000001</v>
      </c>
      <c r="K7257" s="1">
        <f>Sales_Data[[#This Row],[Order Quantity]]*Sales_Data[[#This Row],[Unit Price]]</f>
        <v>844.2</v>
      </c>
      <c r="L7257" s="1">
        <v>94.068000000000012</v>
      </c>
    </row>
    <row r="7258" spans="1:12">
      <c r="A7258" t="s">
        <v>7281</v>
      </c>
      <c r="B7258" s="2">
        <v>42555</v>
      </c>
      <c r="C7258">
        <v>9</v>
      </c>
      <c r="D7258" t="s">
        <v>4</v>
      </c>
      <c r="E7258" t="s">
        <v>8168</v>
      </c>
      <c r="F7258" t="s">
        <v>8027</v>
      </c>
      <c r="G7258">
        <v>25</v>
      </c>
      <c r="H7258">
        <v>4</v>
      </c>
      <c r="I7258">
        <v>2</v>
      </c>
      <c r="J7258" s="1">
        <v>122.83333333333333</v>
      </c>
      <c r="K7258" s="1">
        <f>Sales_Data[[#This Row],[Order Quantity]]*Sales_Data[[#This Row],[Unit Price]]</f>
        <v>245.66666666666666</v>
      </c>
      <c r="L7258" s="1">
        <v>84.754999999999995</v>
      </c>
    </row>
    <row r="7259" spans="1:12">
      <c r="A7259" t="s">
        <v>7282</v>
      </c>
      <c r="B7259" s="2">
        <v>42555</v>
      </c>
      <c r="C7259">
        <v>10</v>
      </c>
      <c r="D7259" t="s">
        <v>4</v>
      </c>
      <c r="E7259" t="s">
        <v>8168</v>
      </c>
      <c r="F7259" t="s">
        <v>8026</v>
      </c>
      <c r="G7259">
        <v>28</v>
      </c>
      <c r="H7259">
        <v>4</v>
      </c>
      <c r="I7259">
        <v>3</v>
      </c>
      <c r="J7259" s="1">
        <v>411.67777777777775</v>
      </c>
      <c r="K7259" s="1">
        <f>Sales_Data[[#This Row],[Order Quantity]]*Sales_Data[[#This Row],[Unit Price]]</f>
        <v>1235.0333333333333</v>
      </c>
      <c r="L7259" s="1">
        <v>329.34222222222223</v>
      </c>
    </row>
    <row r="7260" spans="1:12">
      <c r="A7260" t="s">
        <v>7283</v>
      </c>
      <c r="B7260" s="2">
        <v>42555</v>
      </c>
      <c r="C7260">
        <v>2</v>
      </c>
      <c r="D7260" t="s">
        <v>4</v>
      </c>
      <c r="E7260" t="s">
        <v>8168</v>
      </c>
      <c r="F7260" t="s">
        <v>8027</v>
      </c>
      <c r="G7260">
        <v>4</v>
      </c>
      <c r="H7260">
        <v>1</v>
      </c>
      <c r="I7260">
        <v>5</v>
      </c>
      <c r="J7260" s="1">
        <v>310.43333333333334</v>
      </c>
      <c r="K7260" s="1">
        <f>Sales_Data[[#This Row],[Order Quantity]]*Sales_Data[[#This Row],[Unit Price]]</f>
        <v>1552.1666666666667</v>
      </c>
      <c r="L7260" s="1">
        <v>226.61633333333333</v>
      </c>
    </row>
    <row r="7261" spans="1:12">
      <c r="A7261" t="s">
        <v>7284</v>
      </c>
      <c r="B7261" s="2">
        <v>42555</v>
      </c>
      <c r="C7261">
        <v>11</v>
      </c>
      <c r="D7261" t="s">
        <v>4</v>
      </c>
      <c r="E7261" t="s">
        <v>8168</v>
      </c>
      <c r="F7261" t="s">
        <v>8026</v>
      </c>
      <c r="G7261">
        <v>31</v>
      </c>
      <c r="H7261">
        <v>5</v>
      </c>
      <c r="I7261">
        <v>2</v>
      </c>
      <c r="J7261" s="1">
        <v>308.20000000000005</v>
      </c>
      <c r="K7261" s="1">
        <f>Sales_Data[[#This Row],[Order Quantity]]*Sales_Data[[#This Row],[Unit Price]]</f>
        <v>616.40000000000009</v>
      </c>
      <c r="L7261" s="1">
        <v>157.18200000000002</v>
      </c>
    </row>
    <row r="7262" spans="1:12">
      <c r="A7262" t="s">
        <v>7285</v>
      </c>
      <c r="B7262" s="2">
        <v>42555</v>
      </c>
      <c r="C7262">
        <v>2</v>
      </c>
      <c r="D7262" t="s">
        <v>4</v>
      </c>
      <c r="E7262" t="s">
        <v>8168</v>
      </c>
      <c r="F7262" t="s">
        <v>8027</v>
      </c>
      <c r="G7262">
        <v>5</v>
      </c>
      <c r="H7262">
        <v>1</v>
      </c>
      <c r="I7262">
        <v>1</v>
      </c>
      <c r="J7262" s="1">
        <v>22.333333333333332</v>
      </c>
      <c r="K7262" s="1">
        <f>Sales_Data[[#This Row],[Order Quantity]]*Sales_Data[[#This Row],[Unit Price]]</f>
        <v>22.333333333333332</v>
      </c>
      <c r="L7262" s="1">
        <v>12.953333333333333</v>
      </c>
    </row>
    <row r="7263" spans="1:12">
      <c r="A7263" t="s">
        <v>7286</v>
      </c>
      <c r="B7263" s="2">
        <v>42555</v>
      </c>
      <c r="C7263">
        <v>9</v>
      </c>
      <c r="D7263" t="s">
        <v>3</v>
      </c>
      <c r="E7263" t="s">
        <v>8168</v>
      </c>
      <c r="F7263" t="s">
        <v>8027</v>
      </c>
      <c r="G7263">
        <v>25</v>
      </c>
      <c r="H7263">
        <v>4</v>
      </c>
      <c r="I7263">
        <v>7</v>
      </c>
      <c r="J7263" s="1">
        <v>114.64444444444445</v>
      </c>
      <c r="K7263" s="1">
        <f>Sales_Data[[#This Row],[Order Quantity]]*Sales_Data[[#This Row],[Unit Price]]</f>
        <v>802.51111111111118</v>
      </c>
      <c r="L7263" s="1">
        <v>48.150666666666659</v>
      </c>
    </row>
    <row r="7264" spans="1:12">
      <c r="A7264" t="s">
        <v>7287</v>
      </c>
      <c r="B7264" s="2">
        <v>42556</v>
      </c>
      <c r="C7264">
        <v>14</v>
      </c>
      <c r="D7264" t="s">
        <v>2</v>
      </c>
      <c r="E7264" t="s">
        <v>8168</v>
      </c>
      <c r="F7264" t="s">
        <v>8026</v>
      </c>
      <c r="G7264">
        <v>39</v>
      </c>
      <c r="H7264">
        <v>6</v>
      </c>
      <c r="I7264">
        <v>8</v>
      </c>
      <c r="J7264" s="1">
        <v>214.4</v>
      </c>
      <c r="K7264" s="1">
        <f>Sales_Data[[#This Row],[Order Quantity]]*Sales_Data[[#This Row],[Unit Price]]</f>
        <v>1715.2</v>
      </c>
      <c r="L7264" s="1">
        <v>96.48</v>
      </c>
    </row>
    <row r="7265" spans="1:12">
      <c r="A7265" t="s">
        <v>7288</v>
      </c>
      <c r="B7265" s="2">
        <v>42556</v>
      </c>
      <c r="C7265">
        <v>12</v>
      </c>
      <c r="D7265" t="s">
        <v>4</v>
      </c>
      <c r="E7265" t="s">
        <v>8168</v>
      </c>
      <c r="F7265" t="s">
        <v>8026</v>
      </c>
      <c r="G7265">
        <v>34</v>
      </c>
      <c r="H7265">
        <v>5</v>
      </c>
      <c r="I7265">
        <v>8</v>
      </c>
      <c r="J7265" s="1">
        <v>445.17777777777775</v>
      </c>
      <c r="K7265" s="1">
        <f>Sales_Data[[#This Row],[Order Quantity]]*Sales_Data[[#This Row],[Unit Price]]</f>
        <v>3561.422222222222</v>
      </c>
      <c r="L7265" s="1">
        <v>258.20311111111113</v>
      </c>
    </row>
    <row r="7266" spans="1:12">
      <c r="A7266" t="s">
        <v>7289</v>
      </c>
      <c r="B7266" s="2">
        <v>42556</v>
      </c>
      <c r="C7266">
        <v>13</v>
      </c>
      <c r="D7266" t="s">
        <v>4</v>
      </c>
      <c r="E7266" t="s">
        <v>8168</v>
      </c>
      <c r="F7266" t="s">
        <v>8026</v>
      </c>
      <c r="G7266">
        <v>37</v>
      </c>
      <c r="H7266">
        <v>5</v>
      </c>
      <c r="I7266">
        <v>3</v>
      </c>
      <c r="J7266" s="1">
        <v>671.48888888888894</v>
      </c>
      <c r="K7266" s="1">
        <f>Sales_Data[[#This Row],[Order Quantity]]*Sales_Data[[#This Row],[Unit Price]]</f>
        <v>2014.4666666666667</v>
      </c>
      <c r="L7266" s="1">
        <v>295.45511111111114</v>
      </c>
    </row>
    <row r="7267" spans="1:12">
      <c r="A7267" t="s">
        <v>7290</v>
      </c>
      <c r="B7267" s="2">
        <v>42556</v>
      </c>
      <c r="C7267">
        <v>1</v>
      </c>
      <c r="D7267" t="s">
        <v>3</v>
      </c>
      <c r="E7267" t="s">
        <v>8168</v>
      </c>
      <c r="F7267" t="s">
        <v>8027</v>
      </c>
      <c r="G7267">
        <v>2</v>
      </c>
      <c r="H7267">
        <v>1</v>
      </c>
      <c r="I7267">
        <v>8</v>
      </c>
      <c r="J7267" s="1">
        <v>87.844444444444449</v>
      </c>
      <c r="K7267" s="1">
        <f>Sales_Data[[#This Row],[Order Quantity]]*Sales_Data[[#This Row],[Unit Price]]</f>
        <v>702.75555555555559</v>
      </c>
      <c r="L7267" s="1">
        <v>60.612666666666669</v>
      </c>
    </row>
    <row r="7268" spans="1:12">
      <c r="A7268" t="s">
        <v>7291</v>
      </c>
      <c r="B7268" s="2">
        <v>42556</v>
      </c>
      <c r="C7268">
        <v>7</v>
      </c>
      <c r="D7268" t="s">
        <v>4</v>
      </c>
      <c r="E7268" t="s">
        <v>8168</v>
      </c>
      <c r="F7268" t="s">
        <v>8027</v>
      </c>
      <c r="G7268">
        <v>21</v>
      </c>
      <c r="H7268">
        <v>3</v>
      </c>
      <c r="I7268">
        <v>2</v>
      </c>
      <c r="J7268" s="1">
        <v>114.64444444444445</v>
      </c>
      <c r="K7268" s="1">
        <f>Sales_Data[[#This Row],[Order Quantity]]*Sales_Data[[#This Row],[Unit Price]]</f>
        <v>229.28888888888889</v>
      </c>
      <c r="L7268" s="1">
        <v>80.251111111111101</v>
      </c>
    </row>
    <row r="7269" spans="1:12">
      <c r="A7269" t="s">
        <v>7292</v>
      </c>
      <c r="B7269" s="2">
        <v>42556</v>
      </c>
      <c r="C7269">
        <v>5</v>
      </c>
      <c r="D7269" t="s">
        <v>4</v>
      </c>
      <c r="E7269" t="s">
        <v>8168</v>
      </c>
      <c r="F7269" t="s">
        <v>8027</v>
      </c>
      <c r="G7269">
        <v>13</v>
      </c>
      <c r="H7269">
        <v>2</v>
      </c>
      <c r="I7269">
        <v>5</v>
      </c>
      <c r="J7269" s="1">
        <v>655.11111111111109</v>
      </c>
      <c r="K7269" s="1">
        <f>Sales_Data[[#This Row],[Order Quantity]]*Sales_Data[[#This Row],[Unit Price]]</f>
        <v>3275.5555555555557</v>
      </c>
      <c r="L7269" s="1">
        <v>353.76</v>
      </c>
    </row>
    <row r="7270" spans="1:12">
      <c r="A7270" t="s">
        <v>7293</v>
      </c>
      <c r="B7270" s="2">
        <v>42556</v>
      </c>
      <c r="C7270">
        <v>17</v>
      </c>
      <c r="D7270" t="s">
        <v>4</v>
      </c>
      <c r="E7270" t="s">
        <v>8168</v>
      </c>
      <c r="F7270" t="s">
        <v>8025</v>
      </c>
      <c r="G7270">
        <v>48</v>
      </c>
      <c r="H7270">
        <v>7</v>
      </c>
      <c r="I7270">
        <v>1</v>
      </c>
      <c r="J7270" s="1">
        <v>585.87777777777785</v>
      </c>
      <c r="K7270" s="1">
        <f>Sales_Data[[#This Row],[Order Quantity]]*Sales_Data[[#This Row],[Unit Price]]</f>
        <v>585.87777777777785</v>
      </c>
      <c r="L7270" s="1">
        <v>263.64500000000004</v>
      </c>
    </row>
    <row r="7271" spans="1:12">
      <c r="A7271" t="s">
        <v>7294</v>
      </c>
      <c r="B7271" s="2">
        <v>42556</v>
      </c>
      <c r="C7271">
        <v>7</v>
      </c>
      <c r="D7271" t="s">
        <v>2</v>
      </c>
      <c r="E7271" t="s">
        <v>8168</v>
      </c>
      <c r="F7271" t="s">
        <v>8027</v>
      </c>
      <c r="G7271">
        <v>18</v>
      </c>
      <c r="H7271">
        <v>3</v>
      </c>
      <c r="I7271">
        <v>5</v>
      </c>
      <c r="J7271" s="1">
        <v>428.8</v>
      </c>
      <c r="K7271" s="1">
        <f>Sales_Data[[#This Row],[Order Quantity]]*Sales_Data[[#This Row],[Unit Price]]</f>
        <v>2144</v>
      </c>
      <c r="L7271" s="1">
        <v>274.43200000000002</v>
      </c>
    </row>
    <row r="7272" spans="1:12">
      <c r="A7272" t="s">
        <v>7295</v>
      </c>
      <c r="B7272" s="2">
        <v>42557</v>
      </c>
      <c r="C7272">
        <v>3</v>
      </c>
      <c r="D7272" t="s">
        <v>2</v>
      </c>
      <c r="E7272" t="s">
        <v>8168</v>
      </c>
      <c r="F7272" t="s">
        <v>8027</v>
      </c>
      <c r="G7272">
        <v>8</v>
      </c>
      <c r="H7272">
        <v>2</v>
      </c>
      <c r="I7272">
        <v>7</v>
      </c>
      <c r="J7272" s="1">
        <v>147.4</v>
      </c>
      <c r="K7272" s="1">
        <f>Sales_Data[[#This Row],[Order Quantity]]*Sales_Data[[#This Row],[Unit Price]]</f>
        <v>1031.8</v>
      </c>
      <c r="L7272" s="1">
        <v>78.122000000000014</v>
      </c>
    </row>
    <row r="7273" spans="1:12">
      <c r="A7273" t="s">
        <v>7296</v>
      </c>
      <c r="B7273" s="2">
        <v>42557</v>
      </c>
      <c r="C7273">
        <v>5</v>
      </c>
      <c r="D7273" t="s">
        <v>2</v>
      </c>
      <c r="E7273" t="s">
        <v>8168</v>
      </c>
      <c r="F7273" t="s">
        <v>8027</v>
      </c>
      <c r="G7273">
        <v>13</v>
      </c>
      <c r="H7273">
        <v>2</v>
      </c>
      <c r="I7273">
        <v>8</v>
      </c>
      <c r="J7273" s="1">
        <v>585.13333333333333</v>
      </c>
      <c r="K7273" s="1">
        <f>Sales_Data[[#This Row],[Order Quantity]]*Sales_Data[[#This Row],[Unit Price]]</f>
        <v>4681.0666666666666</v>
      </c>
      <c r="L7273" s="1">
        <v>392.03933333333339</v>
      </c>
    </row>
    <row r="7274" spans="1:12">
      <c r="A7274" t="s">
        <v>7297</v>
      </c>
      <c r="B7274" s="2">
        <v>42557</v>
      </c>
      <c r="C7274">
        <v>20</v>
      </c>
      <c r="D7274" t="s">
        <v>4</v>
      </c>
      <c r="E7274" t="s">
        <v>8168</v>
      </c>
      <c r="F7274" t="s">
        <v>8028</v>
      </c>
      <c r="G7274">
        <v>56</v>
      </c>
      <c r="H7274">
        <v>8</v>
      </c>
      <c r="I7274">
        <v>8</v>
      </c>
      <c r="J7274" s="1">
        <v>667.76666666666677</v>
      </c>
      <c r="K7274" s="1">
        <f>Sales_Data[[#This Row],[Order Quantity]]*Sales_Data[[#This Row],[Unit Price]]</f>
        <v>5342.1333333333341</v>
      </c>
      <c r="L7274" s="1">
        <v>547.56866666666667</v>
      </c>
    </row>
    <row r="7275" spans="1:12">
      <c r="A7275" t="s">
        <v>7298</v>
      </c>
      <c r="B7275" s="2">
        <v>42557</v>
      </c>
      <c r="C7275">
        <v>15</v>
      </c>
      <c r="D7275" t="s">
        <v>4</v>
      </c>
      <c r="E7275" t="s">
        <v>8168</v>
      </c>
      <c r="F7275" t="s">
        <v>8025</v>
      </c>
      <c r="G7275">
        <v>41</v>
      </c>
      <c r="H7275">
        <v>6</v>
      </c>
      <c r="I7275">
        <v>4</v>
      </c>
      <c r="J7275" s="1">
        <v>209.1888888888889</v>
      </c>
      <c r="K7275" s="1">
        <f>Sales_Data[[#This Row],[Order Quantity]]*Sales_Data[[#This Row],[Unit Price]]</f>
        <v>836.75555555555559</v>
      </c>
      <c r="L7275" s="1">
        <v>123.42144444444443</v>
      </c>
    </row>
    <row r="7276" spans="1:12">
      <c r="A7276" t="s">
        <v>7299</v>
      </c>
      <c r="B7276" s="2">
        <v>42557</v>
      </c>
      <c r="C7276">
        <v>16</v>
      </c>
      <c r="D7276" t="s">
        <v>2</v>
      </c>
      <c r="E7276" t="s">
        <v>8168</v>
      </c>
      <c r="F7276" t="s">
        <v>8025</v>
      </c>
      <c r="G7276">
        <v>45</v>
      </c>
      <c r="H7276">
        <v>7</v>
      </c>
      <c r="I7276">
        <v>1</v>
      </c>
      <c r="J7276" s="1">
        <v>29.033333333333335</v>
      </c>
      <c r="K7276" s="1">
        <f>Sales_Data[[#This Row],[Order Quantity]]*Sales_Data[[#This Row],[Unit Price]]</f>
        <v>29.033333333333335</v>
      </c>
      <c r="L7276" s="1">
        <v>23.807333333333332</v>
      </c>
    </row>
    <row r="7277" spans="1:12">
      <c r="A7277" t="s">
        <v>7300</v>
      </c>
      <c r="B7277" s="2">
        <v>42557</v>
      </c>
      <c r="C7277">
        <v>4</v>
      </c>
      <c r="D7277" t="s">
        <v>4</v>
      </c>
      <c r="E7277" t="s">
        <v>8168</v>
      </c>
      <c r="F7277" t="s">
        <v>8027</v>
      </c>
      <c r="G7277">
        <v>11</v>
      </c>
      <c r="H7277">
        <v>2</v>
      </c>
      <c r="I7277">
        <v>7</v>
      </c>
      <c r="J7277" s="1">
        <v>431.03333333333336</v>
      </c>
      <c r="K7277" s="1">
        <f>Sales_Data[[#This Row],[Order Quantity]]*Sales_Data[[#This Row],[Unit Price]]</f>
        <v>3017.2333333333336</v>
      </c>
      <c r="L7277" s="1">
        <v>206.89600000000002</v>
      </c>
    </row>
    <row r="7278" spans="1:12">
      <c r="A7278" t="s">
        <v>7301</v>
      </c>
      <c r="B7278" s="2">
        <v>42558</v>
      </c>
      <c r="C7278">
        <v>17</v>
      </c>
      <c r="D7278" t="s">
        <v>4</v>
      </c>
      <c r="E7278" t="s">
        <v>8168</v>
      </c>
      <c r="F7278" t="s">
        <v>8025</v>
      </c>
      <c r="G7278">
        <v>48</v>
      </c>
      <c r="H7278">
        <v>7</v>
      </c>
      <c r="I7278">
        <v>5</v>
      </c>
      <c r="J7278" s="1">
        <v>121.34444444444446</v>
      </c>
      <c r="K7278" s="1">
        <f>Sales_Data[[#This Row],[Order Quantity]]*Sales_Data[[#This Row],[Unit Price]]</f>
        <v>606.72222222222229</v>
      </c>
      <c r="L7278" s="1">
        <v>48.537777777777791</v>
      </c>
    </row>
    <row r="7279" spans="1:12">
      <c r="A7279" t="s">
        <v>7302</v>
      </c>
      <c r="B7279" s="2">
        <v>42558</v>
      </c>
      <c r="C7279">
        <v>5</v>
      </c>
      <c r="D7279" t="s">
        <v>2</v>
      </c>
      <c r="E7279" t="s">
        <v>8168</v>
      </c>
      <c r="F7279" t="s">
        <v>8027</v>
      </c>
      <c r="G7279">
        <v>13</v>
      </c>
      <c r="H7279">
        <v>2</v>
      </c>
      <c r="I7279">
        <v>8</v>
      </c>
      <c r="J7279" s="1">
        <v>197.27777777777777</v>
      </c>
      <c r="K7279" s="1">
        <f>Sales_Data[[#This Row],[Order Quantity]]*Sales_Data[[#This Row],[Unit Price]]</f>
        <v>1578.2222222222222</v>
      </c>
      <c r="L7279" s="1">
        <v>163.74055555555555</v>
      </c>
    </row>
    <row r="7280" spans="1:12">
      <c r="A7280" t="s">
        <v>7303</v>
      </c>
      <c r="B7280" s="2">
        <v>42558</v>
      </c>
      <c r="C7280">
        <v>6</v>
      </c>
      <c r="D7280" t="s">
        <v>4</v>
      </c>
      <c r="E7280" t="s">
        <v>8168</v>
      </c>
      <c r="F7280" t="s">
        <v>8027</v>
      </c>
      <c r="G7280">
        <v>16</v>
      </c>
      <c r="H7280">
        <v>3</v>
      </c>
      <c r="I7280">
        <v>8</v>
      </c>
      <c r="J7280" s="1">
        <v>192.06666666666669</v>
      </c>
      <c r="K7280" s="1">
        <f>Sales_Data[[#This Row],[Order Quantity]]*Sales_Data[[#This Row],[Unit Price]]</f>
        <v>1536.5333333333335</v>
      </c>
      <c r="L7280" s="1">
        <v>103.71600000000002</v>
      </c>
    </row>
    <row r="7281" spans="1:12">
      <c r="A7281" t="s">
        <v>7304</v>
      </c>
      <c r="B7281" s="2">
        <v>42558</v>
      </c>
      <c r="C7281">
        <v>16</v>
      </c>
      <c r="D7281" t="s">
        <v>4</v>
      </c>
      <c r="E7281" t="s">
        <v>8168</v>
      </c>
      <c r="F7281" t="s">
        <v>8025</v>
      </c>
      <c r="G7281">
        <v>47</v>
      </c>
      <c r="H7281">
        <v>7</v>
      </c>
      <c r="I7281">
        <v>4</v>
      </c>
      <c r="J7281" s="1">
        <v>123.57777777777778</v>
      </c>
      <c r="K7281" s="1">
        <f>Sales_Data[[#This Row],[Order Quantity]]*Sales_Data[[#This Row],[Unit Price]]</f>
        <v>494.31111111111113</v>
      </c>
      <c r="L7281" s="1">
        <v>66.732000000000014</v>
      </c>
    </row>
    <row r="7282" spans="1:12">
      <c r="A7282" t="s">
        <v>7305</v>
      </c>
      <c r="B7282" s="2">
        <v>42559</v>
      </c>
      <c r="C7282">
        <v>17</v>
      </c>
      <c r="D7282" t="s">
        <v>4</v>
      </c>
      <c r="E7282" t="s">
        <v>8168</v>
      </c>
      <c r="F7282" t="s">
        <v>8025</v>
      </c>
      <c r="G7282">
        <v>48</v>
      </c>
      <c r="H7282">
        <v>7</v>
      </c>
      <c r="I7282">
        <v>9</v>
      </c>
      <c r="J7282" s="1">
        <v>221.10000000000002</v>
      </c>
      <c r="K7282" s="1">
        <f>Sales_Data[[#This Row],[Order Quantity]]*Sales_Data[[#This Row],[Unit Price]]</f>
        <v>1989.9</v>
      </c>
      <c r="L7282" s="1">
        <v>181.30200000000002</v>
      </c>
    </row>
    <row r="7283" spans="1:12">
      <c r="A7283" t="s">
        <v>7306</v>
      </c>
      <c r="B7283" s="2">
        <v>42560</v>
      </c>
      <c r="C7283">
        <v>17</v>
      </c>
      <c r="D7283" t="s">
        <v>4</v>
      </c>
      <c r="E7283" t="s">
        <v>8168</v>
      </c>
      <c r="F7283" t="s">
        <v>8025</v>
      </c>
      <c r="G7283">
        <v>48</v>
      </c>
      <c r="H7283">
        <v>7</v>
      </c>
      <c r="I7283">
        <v>4</v>
      </c>
      <c r="J7283" s="1">
        <v>436.24444444444447</v>
      </c>
      <c r="K7283" s="1">
        <f>Sales_Data[[#This Row],[Order Quantity]]*Sales_Data[[#This Row],[Unit Price]]</f>
        <v>1744.9777777777779</v>
      </c>
      <c r="L7283" s="1">
        <v>257.38422222222221</v>
      </c>
    </row>
    <row r="7284" spans="1:12">
      <c r="A7284" t="s">
        <v>7307</v>
      </c>
      <c r="B7284" s="2">
        <v>42560</v>
      </c>
      <c r="C7284">
        <v>17</v>
      </c>
      <c r="D7284" t="s">
        <v>4</v>
      </c>
      <c r="E7284" t="s">
        <v>8168</v>
      </c>
      <c r="F7284" t="s">
        <v>8025</v>
      </c>
      <c r="G7284">
        <v>47</v>
      </c>
      <c r="H7284">
        <v>7</v>
      </c>
      <c r="I7284">
        <v>3</v>
      </c>
      <c r="J7284" s="1">
        <v>428.05555555555554</v>
      </c>
      <c r="K7284" s="1">
        <f>Sales_Data[[#This Row],[Order Quantity]]*Sales_Data[[#This Row],[Unit Price]]</f>
        <v>1284.1666666666665</v>
      </c>
      <c r="L7284" s="1">
        <v>248.27222222222221</v>
      </c>
    </row>
    <row r="7285" spans="1:12">
      <c r="A7285" t="s">
        <v>7308</v>
      </c>
      <c r="B7285" s="2">
        <v>42560</v>
      </c>
      <c r="C7285">
        <v>9</v>
      </c>
      <c r="D7285" t="s">
        <v>4</v>
      </c>
      <c r="E7285" t="s">
        <v>8168</v>
      </c>
      <c r="F7285" t="s">
        <v>8027</v>
      </c>
      <c r="G7285">
        <v>24</v>
      </c>
      <c r="H7285">
        <v>4</v>
      </c>
      <c r="I7285">
        <v>8</v>
      </c>
      <c r="J7285" s="1">
        <v>93.055555555555557</v>
      </c>
      <c r="K7285" s="1">
        <f>Sales_Data[[#This Row],[Order Quantity]]*Sales_Data[[#This Row],[Unit Price]]</f>
        <v>744.44444444444446</v>
      </c>
      <c r="L7285" s="1">
        <v>68.861111111111114</v>
      </c>
    </row>
    <row r="7286" spans="1:12">
      <c r="A7286" t="s">
        <v>7309</v>
      </c>
      <c r="B7286" s="2">
        <v>42560</v>
      </c>
      <c r="C7286">
        <v>12</v>
      </c>
      <c r="D7286" t="s">
        <v>4</v>
      </c>
      <c r="E7286" t="s">
        <v>8168</v>
      </c>
      <c r="F7286" t="s">
        <v>8026</v>
      </c>
      <c r="G7286">
        <v>34</v>
      </c>
      <c r="H7286">
        <v>5</v>
      </c>
      <c r="I7286">
        <v>4</v>
      </c>
      <c r="J7286" s="1">
        <v>252.36666666666667</v>
      </c>
      <c r="K7286" s="1">
        <f>Sales_Data[[#This Row],[Order Quantity]]*Sales_Data[[#This Row],[Unit Price]]</f>
        <v>1009.4666666666667</v>
      </c>
      <c r="L7286" s="1">
        <v>194.32233333333335</v>
      </c>
    </row>
    <row r="7287" spans="1:12">
      <c r="A7287" t="s">
        <v>7310</v>
      </c>
      <c r="B7287" s="2">
        <v>42560</v>
      </c>
      <c r="C7287">
        <v>2</v>
      </c>
      <c r="D7287" t="s">
        <v>4</v>
      </c>
      <c r="E7287" t="s">
        <v>8168</v>
      </c>
      <c r="F7287" t="s">
        <v>8027</v>
      </c>
      <c r="G7287">
        <v>5</v>
      </c>
      <c r="H7287">
        <v>1</v>
      </c>
      <c r="I7287">
        <v>7</v>
      </c>
      <c r="J7287" s="1">
        <v>23.077777777777779</v>
      </c>
      <c r="K7287" s="1">
        <f>Sales_Data[[#This Row],[Order Quantity]]*Sales_Data[[#This Row],[Unit Price]]</f>
        <v>161.54444444444445</v>
      </c>
      <c r="L7287" s="1">
        <v>15.231333333333335</v>
      </c>
    </row>
    <row r="7288" spans="1:12">
      <c r="A7288" t="s">
        <v>7311</v>
      </c>
      <c r="B7288" s="2">
        <v>42561</v>
      </c>
      <c r="C7288">
        <v>15</v>
      </c>
      <c r="D7288" t="s">
        <v>4</v>
      </c>
      <c r="E7288" t="s">
        <v>8168</v>
      </c>
      <c r="F7288" t="s">
        <v>8025</v>
      </c>
      <c r="G7288">
        <v>44</v>
      </c>
      <c r="H7288">
        <v>6</v>
      </c>
      <c r="I7288">
        <v>2</v>
      </c>
      <c r="J7288" s="1">
        <v>104.22222222222223</v>
      </c>
      <c r="K7288" s="1">
        <f>Sales_Data[[#This Row],[Order Quantity]]*Sales_Data[[#This Row],[Unit Price]]</f>
        <v>208.44444444444446</v>
      </c>
      <c r="L7288" s="1">
        <v>81.293333333333337</v>
      </c>
    </row>
    <row r="7289" spans="1:12">
      <c r="A7289" t="s">
        <v>7312</v>
      </c>
      <c r="B7289" s="2">
        <v>42561</v>
      </c>
      <c r="C7289">
        <v>15</v>
      </c>
      <c r="D7289" t="s">
        <v>3</v>
      </c>
      <c r="E7289" t="s">
        <v>8168</v>
      </c>
      <c r="F7289" t="s">
        <v>8025</v>
      </c>
      <c r="G7289">
        <v>42</v>
      </c>
      <c r="H7289">
        <v>6</v>
      </c>
      <c r="I7289">
        <v>1</v>
      </c>
      <c r="J7289" s="1">
        <v>349.14444444444445</v>
      </c>
      <c r="K7289" s="1">
        <f>Sales_Data[[#This Row],[Order Quantity]]*Sales_Data[[#This Row],[Unit Price]]</f>
        <v>349.14444444444445</v>
      </c>
      <c r="L7289" s="1">
        <v>160.60644444444446</v>
      </c>
    </row>
    <row r="7290" spans="1:12">
      <c r="A7290" t="s">
        <v>7313</v>
      </c>
      <c r="B7290" s="2">
        <v>42561</v>
      </c>
      <c r="C7290">
        <v>10</v>
      </c>
      <c r="D7290" t="s">
        <v>2</v>
      </c>
      <c r="E7290" t="s">
        <v>8168</v>
      </c>
      <c r="F7290" t="s">
        <v>8026</v>
      </c>
      <c r="G7290">
        <v>29</v>
      </c>
      <c r="H7290">
        <v>4</v>
      </c>
      <c r="I7290">
        <v>4</v>
      </c>
      <c r="J7290" s="1">
        <v>273.21111111111111</v>
      </c>
      <c r="K7290" s="1">
        <f>Sales_Data[[#This Row],[Order Quantity]]*Sales_Data[[#This Row],[Unit Price]]</f>
        <v>1092.8444444444444</v>
      </c>
      <c r="L7290" s="1">
        <v>224.03311111111111</v>
      </c>
    </row>
    <row r="7291" spans="1:12">
      <c r="A7291" t="s">
        <v>7314</v>
      </c>
      <c r="B7291" s="2">
        <v>42561</v>
      </c>
      <c r="C7291">
        <v>1</v>
      </c>
      <c r="D7291" t="s">
        <v>4</v>
      </c>
      <c r="E7291" t="s">
        <v>8168</v>
      </c>
      <c r="F7291" t="s">
        <v>8027</v>
      </c>
      <c r="G7291">
        <v>2</v>
      </c>
      <c r="H7291">
        <v>1</v>
      </c>
      <c r="I7291">
        <v>8</v>
      </c>
      <c r="J7291" s="1">
        <v>437.73333333333335</v>
      </c>
      <c r="K7291" s="1">
        <f>Sales_Data[[#This Row],[Order Quantity]]*Sales_Data[[#This Row],[Unit Price]]</f>
        <v>3501.8666666666668</v>
      </c>
      <c r="L7291" s="1">
        <v>302.03599999999994</v>
      </c>
    </row>
    <row r="7292" spans="1:12">
      <c r="A7292" t="s">
        <v>7315</v>
      </c>
      <c r="B7292" s="2">
        <v>42561</v>
      </c>
      <c r="C7292">
        <v>20</v>
      </c>
      <c r="D7292" t="s">
        <v>4</v>
      </c>
      <c r="E7292" t="s">
        <v>8168</v>
      </c>
      <c r="F7292" t="s">
        <v>8028</v>
      </c>
      <c r="G7292">
        <v>58</v>
      </c>
      <c r="H7292">
        <v>8</v>
      </c>
      <c r="I7292">
        <v>1</v>
      </c>
      <c r="J7292" s="1">
        <v>203.23333333333335</v>
      </c>
      <c r="K7292" s="1">
        <f>Sales_Data[[#This Row],[Order Quantity]]*Sales_Data[[#This Row],[Unit Price]]</f>
        <v>203.23333333333335</v>
      </c>
      <c r="L7292" s="1">
        <v>142.26333333333335</v>
      </c>
    </row>
    <row r="7293" spans="1:12">
      <c r="A7293" t="s">
        <v>7316</v>
      </c>
      <c r="B7293" s="2">
        <v>42561</v>
      </c>
      <c r="C7293">
        <v>17</v>
      </c>
      <c r="D7293" t="s">
        <v>2</v>
      </c>
      <c r="E7293" t="s">
        <v>8168</v>
      </c>
      <c r="F7293" t="s">
        <v>8025</v>
      </c>
      <c r="G7293">
        <v>50</v>
      </c>
      <c r="H7293">
        <v>7</v>
      </c>
      <c r="I7293">
        <v>2</v>
      </c>
      <c r="J7293" s="1">
        <v>107.2</v>
      </c>
      <c r="K7293" s="1">
        <f>Sales_Data[[#This Row],[Order Quantity]]*Sales_Data[[#This Row],[Unit Price]]</f>
        <v>214.4</v>
      </c>
      <c r="L7293" s="1">
        <v>82.544000000000011</v>
      </c>
    </row>
    <row r="7294" spans="1:12">
      <c r="A7294" t="s">
        <v>7317</v>
      </c>
      <c r="B7294" s="2">
        <v>42561</v>
      </c>
      <c r="C7294">
        <v>16</v>
      </c>
      <c r="D7294" t="s">
        <v>3</v>
      </c>
      <c r="E7294" t="s">
        <v>8168</v>
      </c>
      <c r="F7294" t="s">
        <v>8025</v>
      </c>
      <c r="G7294">
        <v>46</v>
      </c>
      <c r="H7294">
        <v>7</v>
      </c>
      <c r="I7294">
        <v>3</v>
      </c>
      <c r="J7294" s="1">
        <v>116.87777777777779</v>
      </c>
      <c r="K7294" s="1">
        <f>Sales_Data[[#This Row],[Order Quantity]]*Sales_Data[[#This Row],[Unit Price]]</f>
        <v>350.63333333333338</v>
      </c>
      <c r="L7294" s="1">
        <v>78.308111111111131</v>
      </c>
    </row>
    <row r="7295" spans="1:12">
      <c r="A7295" t="s">
        <v>7318</v>
      </c>
      <c r="B7295" s="2">
        <v>42561</v>
      </c>
      <c r="C7295">
        <v>8</v>
      </c>
      <c r="D7295" t="s">
        <v>4</v>
      </c>
      <c r="E7295" t="s">
        <v>8168</v>
      </c>
      <c r="F7295" t="s">
        <v>8027</v>
      </c>
      <c r="G7295">
        <v>23</v>
      </c>
      <c r="H7295">
        <v>4</v>
      </c>
      <c r="I7295">
        <v>8</v>
      </c>
      <c r="J7295" s="1">
        <v>23.077777777777779</v>
      </c>
      <c r="K7295" s="1">
        <f>Sales_Data[[#This Row],[Order Quantity]]*Sales_Data[[#This Row],[Unit Price]]</f>
        <v>184.62222222222223</v>
      </c>
      <c r="L7295" s="1">
        <v>16.616</v>
      </c>
    </row>
    <row r="7296" spans="1:12">
      <c r="A7296" t="s">
        <v>7319</v>
      </c>
      <c r="B7296" s="2">
        <v>42561</v>
      </c>
      <c r="C7296">
        <v>11</v>
      </c>
      <c r="D7296" t="s">
        <v>2</v>
      </c>
      <c r="E7296" t="s">
        <v>8168</v>
      </c>
      <c r="F7296" t="s">
        <v>8026</v>
      </c>
      <c r="G7296">
        <v>32</v>
      </c>
      <c r="H7296">
        <v>5</v>
      </c>
      <c r="I7296">
        <v>6</v>
      </c>
      <c r="J7296" s="1">
        <v>120.60000000000001</v>
      </c>
      <c r="K7296" s="1">
        <f>Sales_Data[[#This Row],[Order Quantity]]*Sales_Data[[#This Row],[Unit Price]]</f>
        <v>723.6</v>
      </c>
      <c r="L7296" s="1">
        <v>72.36</v>
      </c>
    </row>
    <row r="7297" spans="1:12">
      <c r="A7297" t="s">
        <v>7320</v>
      </c>
      <c r="B7297" s="2">
        <v>42562</v>
      </c>
      <c r="C7297">
        <v>12</v>
      </c>
      <c r="D7297" t="s">
        <v>2</v>
      </c>
      <c r="E7297" t="s">
        <v>8168</v>
      </c>
      <c r="F7297" t="s">
        <v>8026</v>
      </c>
      <c r="G7297">
        <v>35</v>
      </c>
      <c r="H7297">
        <v>5</v>
      </c>
      <c r="I7297">
        <v>6</v>
      </c>
      <c r="J7297" s="1">
        <v>76.677777777777777</v>
      </c>
      <c r="K7297" s="1">
        <f>Sales_Data[[#This Row],[Order Quantity]]*Sales_Data[[#This Row],[Unit Price]]</f>
        <v>460.06666666666666</v>
      </c>
      <c r="L7297" s="1">
        <v>55.974777777777781</v>
      </c>
    </row>
    <row r="7298" spans="1:12">
      <c r="A7298" t="s">
        <v>7321</v>
      </c>
      <c r="B7298" s="2">
        <v>42562</v>
      </c>
      <c r="C7298">
        <v>13</v>
      </c>
      <c r="D7298" t="s">
        <v>4</v>
      </c>
      <c r="E7298" t="s">
        <v>8168</v>
      </c>
      <c r="F7298" t="s">
        <v>8026</v>
      </c>
      <c r="G7298">
        <v>37</v>
      </c>
      <c r="H7298">
        <v>6</v>
      </c>
      <c r="I7298">
        <v>6</v>
      </c>
      <c r="J7298" s="1">
        <v>216.63333333333333</v>
      </c>
      <c r="K7298" s="1">
        <f>Sales_Data[[#This Row],[Order Quantity]]*Sales_Data[[#This Row],[Unit Price]]</f>
        <v>1299.8</v>
      </c>
      <c r="L7298" s="1">
        <v>119.14833333333334</v>
      </c>
    </row>
    <row r="7299" spans="1:12">
      <c r="A7299" t="s">
        <v>7322</v>
      </c>
      <c r="B7299" s="2">
        <v>42562</v>
      </c>
      <c r="C7299">
        <v>17</v>
      </c>
      <c r="D7299" t="s">
        <v>4</v>
      </c>
      <c r="E7299" t="s">
        <v>8168</v>
      </c>
      <c r="F7299" t="s">
        <v>8025</v>
      </c>
      <c r="G7299">
        <v>49</v>
      </c>
      <c r="H7299">
        <v>7</v>
      </c>
      <c r="I7299">
        <v>2</v>
      </c>
      <c r="J7299" s="1">
        <v>26.8</v>
      </c>
      <c r="K7299" s="1">
        <f>Sales_Data[[#This Row],[Order Quantity]]*Sales_Data[[#This Row],[Unit Price]]</f>
        <v>53.6</v>
      </c>
      <c r="L7299" s="1">
        <v>14.204000000000001</v>
      </c>
    </row>
    <row r="7300" spans="1:12">
      <c r="A7300" t="s">
        <v>7323</v>
      </c>
      <c r="B7300" s="2">
        <v>42563</v>
      </c>
      <c r="C7300">
        <v>7</v>
      </c>
      <c r="D7300" t="s">
        <v>4</v>
      </c>
      <c r="E7300" t="s">
        <v>8168</v>
      </c>
      <c r="F7300" t="s">
        <v>8027</v>
      </c>
      <c r="G7300">
        <v>21</v>
      </c>
      <c r="H7300">
        <v>3</v>
      </c>
      <c r="I7300">
        <v>1</v>
      </c>
      <c r="J7300" s="1">
        <v>277.67777777777775</v>
      </c>
      <c r="K7300" s="1">
        <f>Sales_Data[[#This Row],[Order Quantity]]*Sales_Data[[#This Row],[Unit Price]]</f>
        <v>277.67777777777775</v>
      </c>
      <c r="L7300" s="1">
        <v>166.60666666666665</v>
      </c>
    </row>
    <row r="7301" spans="1:12">
      <c r="A7301" t="s">
        <v>7324</v>
      </c>
      <c r="B7301" s="2">
        <v>42563</v>
      </c>
      <c r="C7301">
        <v>19</v>
      </c>
      <c r="D7301" t="s">
        <v>4</v>
      </c>
      <c r="E7301" t="s">
        <v>8168</v>
      </c>
      <c r="F7301" t="s">
        <v>8028</v>
      </c>
      <c r="G7301">
        <v>53</v>
      </c>
      <c r="H7301">
        <v>8</v>
      </c>
      <c r="I7301">
        <v>1</v>
      </c>
      <c r="J7301" s="1">
        <v>433.26666666666665</v>
      </c>
      <c r="K7301" s="1">
        <f>Sales_Data[[#This Row],[Order Quantity]]*Sales_Data[[#This Row],[Unit Price]]</f>
        <v>433.26666666666665</v>
      </c>
      <c r="L7301" s="1">
        <v>290.2886666666667</v>
      </c>
    </row>
    <row r="7302" spans="1:12">
      <c r="A7302" t="s">
        <v>7325</v>
      </c>
      <c r="B7302" s="2">
        <v>42563</v>
      </c>
      <c r="C7302">
        <v>15</v>
      </c>
      <c r="D7302" t="s">
        <v>4</v>
      </c>
      <c r="E7302" t="s">
        <v>8168</v>
      </c>
      <c r="F7302" t="s">
        <v>8025</v>
      </c>
      <c r="G7302">
        <v>42</v>
      </c>
      <c r="H7302">
        <v>6</v>
      </c>
      <c r="I7302">
        <v>8</v>
      </c>
      <c r="J7302" s="1">
        <v>190.57777777777778</v>
      </c>
      <c r="K7302" s="1">
        <f>Sales_Data[[#This Row],[Order Quantity]]*Sales_Data[[#This Row],[Unit Price]]</f>
        <v>1524.6222222222223</v>
      </c>
      <c r="L7302" s="1">
        <v>97.194666666666677</v>
      </c>
    </row>
    <row r="7303" spans="1:12">
      <c r="A7303" t="s">
        <v>7326</v>
      </c>
      <c r="B7303" s="2">
        <v>42563</v>
      </c>
      <c r="C7303">
        <v>16</v>
      </c>
      <c r="D7303" t="s">
        <v>2</v>
      </c>
      <c r="E7303" t="s">
        <v>8168</v>
      </c>
      <c r="F7303" t="s">
        <v>8025</v>
      </c>
      <c r="G7303">
        <v>45</v>
      </c>
      <c r="H7303">
        <v>7</v>
      </c>
      <c r="I7303">
        <v>9</v>
      </c>
      <c r="J7303" s="1">
        <v>259.06666666666666</v>
      </c>
      <c r="K7303" s="1">
        <f>Sales_Data[[#This Row],[Order Quantity]]*Sales_Data[[#This Row],[Unit Price]]</f>
        <v>2331.6</v>
      </c>
      <c r="L7303" s="1">
        <v>121.76133333333331</v>
      </c>
    </row>
    <row r="7304" spans="1:12">
      <c r="A7304" t="s">
        <v>7327</v>
      </c>
      <c r="B7304" s="2">
        <v>42563</v>
      </c>
      <c r="C7304">
        <v>8</v>
      </c>
      <c r="D7304" t="s">
        <v>2</v>
      </c>
      <c r="E7304" t="s">
        <v>8168</v>
      </c>
      <c r="F7304" t="s">
        <v>8027</v>
      </c>
      <c r="G7304">
        <v>22</v>
      </c>
      <c r="H7304">
        <v>3</v>
      </c>
      <c r="I7304">
        <v>5</v>
      </c>
      <c r="J7304" s="1">
        <v>110.17777777777778</v>
      </c>
      <c r="K7304" s="1">
        <f>Sales_Data[[#This Row],[Order Quantity]]*Sales_Data[[#This Row],[Unit Price]]</f>
        <v>550.88888888888891</v>
      </c>
      <c r="L7304" s="1">
        <v>53.987111111111112</v>
      </c>
    </row>
    <row r="7305" spans="1:12">
      <c r="A7305" t="s">
        <v>7328</v>
      </c>
      <c r="B7305" s="2">
        <v>42564</v>
      </c>
      <c r="C7305">
        <v>15</v>
      </c>
      <c r="D7305" t="s">
        <v>4</v>
      </c>
      <c r="E7305" t="s">
        <v>8168</v>
      </c>
      <c r="F7305" t="s">
        <v>8025</v>
      </c>
      <c r="G7305">
        <v>42</v>
      </c>
      <c r="H7305">
        <v>6</v>
      </c>
      <c r="I7305">
        <v>5</v>
      </c>
      <c r="J7305" s="1">
        <v>659.57777777777778</v>
      </c>
      <c r="K7305" s="1">
        <f>Sales_Data[[#This Row],[Order Quantity]]*Sales_Data[[#This Row],[Unit Price]]</f>
        <v>3297.8888888888887</v>
      </c>
      <c r="L7305" s="1">
        <v>395.74666666666667</v>
      </c>
    </row>
    <row r="7306" spans="1:12">
      <c r="A7306" t="s">
        <v>7329</v>
      </c>
      <c r="B7306" s="2">
        <v>42564</v>
      </c>
      <c r="C7306">
        <v>17</v>
      </c>
      <c r="D7306" t="s">
        <v>4</v>
      </c>
      <c r="E7306" t="s">
        <v>8168</v>
      </c>
      <c r="F7306" t="s">
        <v>8025</v>
      </c>
      <c r="G7306">
        <v>48</v>
      </c>
      <c r="H7306">
        <v>7</v>
      </c>
      <c r="I7306">
        <v>6</v>
      </c>
      <c r="J7306" s="1">
        <v>99.01111111111112</v>
      </c>
      <c r="K7306" s="1">
        <f>Sales_Data[[#This Row],[Order Quantity]]*Sales_Data[[#This Row],[Unit Price]]</f>
        <v>594.06666666666672</v>
      </c>
      <c r="L7306" s="1">
        <v>69.307777777777773</v>
      </c>
    </row>
    <row r="7307" spans="1:12">
      <c r="A7307" t="s">
        <v>7330</v>
      </c>
      <c r="B7307" s="2">
        <v>42565</v>
      </c>
      <c r="C7307">
        <v>2</v>
      </c>
      <c r="D7307" t="s">
        <v>4</v>
      </c>
      <c r="E7307" t="s">
        <v>8168</v>
      </c>
      <c r="F7307" t="s">
        <v>8027</v>
      </c>
      <c r="G7307">
        <v>4</v>
      </c>
      <c r="H7307">
        <v>1</v>
      </c>
      <c r="I7307">
        <v>4</v>
      </c>
      <c r="J7307" s="1">
        <v>189.83333333333334</v>
      </c>
      <c r="K7307" s="1">
        <f>Sales_Data[[#This Row],[Order Quantity]]*Sales_Data[[#This Row],[Unit Price]]</f>
        <v>759.33333333333337</v>
      </c>
      <c r="L7307" s="1">
        <v>112.00166666666667</v>
      </c>
    </row>
    <row r="7308" spans="1:12">
      <c r="A7308" t="s">
        <v>7331</v>
      </c>
      <c r="B7308" s="2">
        <v>42565</v>
      </c>
      <c r="C7308">
        <v>19</v>
      </c>
      <c r="D7308" t="s">
        <v>2</v>
      </c>
      <c r="E7308" t="s">
        <v>8168</v>
      </c>
      <c r="F7308" t="s">
        <v>8028</v>
      </c>
      <c r="G7308">
        <v>54</v>
      </c>
      <c r="H7308">
        <v>8</v>
      </c>
      <c r="I7308">
        <v>8</v>
      </c>
      <c r="J7308" s="1">
        <v>209.93333333333334</v>
      </c>
      <c r="K7308" s="1">
        <f>Sales_Data[[#This Row],[Order Quantity]]*Sales_Data[[#This Row],[Unit Price]]</f>
        <v>1679.4666666666667</v>
      </c>
      <c r="L7308" s="1">
        <v>107.066</v>
      </c>
    </row>
    <row r="7309" spans="1:12">
      <c r="A7309" t="s">
        <v>7332</v>
      </c>
      <c r="B7309" s="2">
        <v>42565</v>
      </c>
      <c r="C7309">
        <v>19</v>
      </c>
      <c r="D7309" t="s">
        <v>4</v>
      </c>
      <c r="E7309" t="s">
        <v>8168</v>
      </c>
      <c r="F7309" t="s">
        <v>8028</v>
      </c>
      <c r="G7309">
        <v>54</v>
      </c>
      <c r="H7309">
        <v>8</v>
      </c>
      <c r="I7309">
        <v>1</v>
      </c>
      <c r="J7309" s="1">
        <v>615.65555555555557</v>
      </c>
      <c r="K7309" s="1">
        <f>Sales_Data[[#This Row],[Order Quantity]]*Sales_Data[[#This Row],[Unit Price]]</f>
        <v>615.65555555555557</v>
      </c>
      <c r="L7309" s="1">
        <v>295.5146666666667</v>
      </c>
    </row>
    <row r="7310" spans="1:12">
      <c r="A7310" t="s">
        <v>7333</v>
      </c>
      <c r="B7310" s="2">
        <v>42566</v>
      </c>
      <c r="C7310">
        <v>17</v>
      </c>
      <c r="D7310" t="s">
        <v>2</v>
      </c>
      <c r="E7310" t="s">
        <v>8168</v>
      </c>
      <c r="F7310" t="s">
        <v>8025</v>
      </c>
      <c r="G7310">
        <v>49</v>
      </c>
      <c r="H7310">
        <v>7</v>
      </c>
      <c r="I7310">
        <v>2</v>
      </c>
      <c r="J7310" s="1">
        <v>667.02222222222224</v>
      </c>
      <c r="K7310" s="1">
        <f>Sales_Data[[#This Row],[Order Quantity]]*Sales_Data[[#This Row],[Unit Price]]</f>
        <v>1334.0444444444445</v>
      </c>
      <c r="L7310" s="1">
        <v>266.80888888888893</v>
      </c>
    </row>
    <row r="7311" spans="1:12">
      <c r="A7311" t="s">
        <v>7334</v>
      </c>
      <c r="B7311" s="2">
        <v>42566</v>
      </c>
      <c r="C7311">
        <v>8</v>
      </c>
      <c r="D7311" t="s">
        <v>4</v>
      </c>
      <c r="E7311" t="s">
        <v>8168</v>
      </c>
      <c r="F7311" t="s">
        <v>8027</v>
      </c>
      <c r="G7311">
        <v>21</v>
      </c>
      <c r="H7311">
        <v>3</v>
      </c>
      <c r="I7311">
        <v>3</v>
      </c>
      <c r="J7311" s="1">
        <v>96.033333333333346</v>
      </c>
      <c r="K7311" s="1">
        <f>Sales_Data[[#This Row],[Order Quantity]]*Sales_Data[[#This Row],[Unit Price]]</f>
        <v>288.10000000000002</v>
      </c>
      <c r="L7311" s="1">
        <v>72.985333333333344</v>
      </c>
    </row>
    <row r="7312" spans="1:12">
      <c r="A7312" t="s">
        <v>7335</v>
      </c>
      <c r="B7312" s="2">
        <v>42566</v>
      </c>
      <c r="C7312">
        <v>5</v>
      </c>
      <c r="D7312" t="s">
        <v>4</v>
      </c>
      <c r="E7312" t="s">
        <v>8168</v>
      </c>
      <c r="F7312" t="s">
        <v>8027</v>
      </c>
      <c r="G7312">
        <v>15</v>
      </c>
      <c r="H7312">
        <v>2</v>
      </c>
      <c r="I7312">
        <v>2</v>
      </c>
      <c r="J7312" s="1">
        <v>121.34444444444446</v>
      </c>
      <c r="K7312" s="1">
        <f>Sales_Data[[#This Row],[Order Quantity]]*Sales_Data[[#This Row],[Unit Price]]</f>
        <v>242.68888888888893</v>
      </c>
      <c r="L7312" s="1">
        <v>55.818444444444452</v>
      </c>
    </row>
    <row r="7313" spans="1:12">
      <c r="A7313" t="s">
        <v>7336</v>
      </c>
      <c r="B7313" s="2">
        <v>42567</v>
      </c>
      <c r="C7313">
        <v>13</v>
      </c>
      <c r="D7313" t="s">
        <v>4</v>
      </c>
      <c r="E7313" t="s">
        <v>8168</v>
      </c>
      <c r="F7313" t="s">
        <v>8026</v>
      </c>
      <c r="G7313">
        <v>37</v>
      </c>
      <c r="H7313">
        <v>6</v>
      </c>
      <c r="I7313">
        <v>3</v>
      </c>
      <c r="J7313" s="1">
        <v>272.4666666666667</v>
      </c>
      <c r="K7313" s="1">
        <f>Sales_Data[[#This Row],[Order Quantity]]*Sales_Data[[#This Row],[Unit Price]]</f>
        <v>817.40000000000009</v>
      </c>
      <c r="L7313" s="1">
        <v>201.62533333333334</v>
      </c>
    </row>
    <row r="7314" spans="1:12">
      <c r="A7314" t="s">
        <v>7337</v>
      </c>
      <c r="B7314" s="2">
        <v>42567</v>
      </c>
      <c r="C7314">
        <v>20</v>
      </c>
      <c r="D7314" t="s">
        <v>4</v>
      </c>
      <c r="E7314" t="s">
        <v>8168</v>
      </c>
      <c r="F7314" t="s">
        <v>8028</v>
      </c>
      <c r="G7314">
        <v>57</v>
      </c>
      <c r="H7314">
        <v>8</v>
      </c>
      <c r="I7314">
        <v>2</v>
      </c>
      <c r="J7314" s="1">
        <v>23.077777777777779</v>
      </c>
      <c r="K7314" s="1">
        <f>Sales_Data[[#This Row],[Order Quantity]]*Sales_Data[[#This Row],[Unit Price]]</f>
        <v>46.155555555555559</v>
      </c>
      <c r="L7314" s="1">
        <v>19.616111111111113</v>
      </c>
    </row>
    <row r="7315" spans="1:12">
      <c r="A7315" t="s">
        <v>7338</v>
      </c>
      <c r="B7315" s="2">
        <v>42567</v>
      </c>
      <c r="C7315">
        <v>7</v>
      </c>
      <c r="D7315" t="s">
        <v>3</v>
      </c>
      <c r="E7315" t="s">
        <v>8168</v>
      </c>
      <c r="F7315" t="s">
        <v>8027</v>
      </c>
      <c r="G7315">
        <v>20</v>
      </c>
      <c r="H7315">
        <v>3</v>
      </c>
      <c r="I7315">
        <v>2</v>
      </c>
      <c r="J7315" s="1">
        <v>590.34444444444443</v>
      </c>
      <c r="K7315" s="1">
        <f>Sales_Data[[#This Row],[Order Quantity]]*Sales_Data[[#This Row],[Unit Price]]</f>
        <v>1180.6888888888889</v>
      </c>
      <c r="L7315" s="1">
        <v>312.8825555555556</v>
      </c>
    </row>
    <row r="7316" spans="1:12">
      <c r="A7316" t="s">
        <v>7339</v>
      </c>
      <c r="B7316" s="2">
        <v>42567</v>
      </c>
      <c r="C7316">
        <v>7</v>
      </c>
      <c r="D7316" t="s">
        <v>4</v>
      </c>
      <c r="E7316" t="s">
        <v>8168</v>
      </c>
      <c r="F7316" t="s">
        <v>8027</v>
      </c>
      <c r="G7316">
        <v>18</v>
      </c>
      <c r="H7316">
        <v>3</v>
      </c>
      <c r="I7316">
        <v>7</v>
      </c>
      <c r="J7316" s="1">
        <v>125.8111111111111</v>
      </c>
      <c r="K7316" s="1">
        <f>Sales_Data[[#This Row],[Order Quantity]]*Sales_Data[[#This Row],[Unit Price]]</f>
        <v>880.67777777777769</v>
      </c>
      <c r="L7316" s="1">
        <v>91.842111111111109</v>
      </c>
    </row>
    <row r="7317" spans="1:12">
      <c r="A7317" t="s">
        <v>7340</v>
      </c>
      <c r="B7317" s="2">
        <v>42567</v>
      </c>
      <c r="C7317">
        <v>15</v>
      </c>
      <c r="D7317" t="s">
        <v>2</v>
      </c>
      <c r="E7317" t="s">
        <v>8168</v>
      </c>
      <c r="F7317" t="s">
        <v>8025</v>
      </c>
      <c r="G7317">
        <v>42</v>
      </c>
      <c r="H7317">
        <v>6</v>
      </c>
      <c r="I7317">
        <v>9</v>
      </c>
      <c r="J7317" s="1">
        <v>439.22222222222223</v>
      </c>
      <c r="K7317" s="1">
        <f>Sales_Data[[#This Row],[Order Quantity]]*Sales_Data[[#This Row],[Unit Price]]</f>
        <v>3953</v>
      </c>
      <c r="L7317" s="1">
        <v>188.86555555555555</v>
      </c>
    </row>
    <row r="7318" spans="1:12">
      <c r="A7318" t="s">
        <v>7341</v>
      </c>
      <c r="B7318" s="2">
        <v>42567</v>
      </c>
      <c r="C7318">
        <v>5</v>
      </c>
      <c r="D7318" t="s">
        <v>4</v>
      </c>
      <c r="E7318" t="s">
        <v>8168</v>
      </c>
      <c r="F7318" t="s">
        <v>8027</v>
      </c>
      <c r="G7318">
        <v>13</v>
      </c>
      <c r="H7318">
        <v>2</v>
      </c>
      <c r="I7318">
        <v>2</v>
      </c>
      <c r="J7318" s="1">
        <v>604.48888888888894</v>
      </c>
      <c r="K7318" s="1">
        <f>Sales_Data[[#This Row],[Order Quantity]]*Sales_Data[[#This Row],[Unit Price]]</f>
        <v>1208.9777777777779</v>
      </c>
      <c r="L7318" s="1">
        <v>495.68088888888894</v>
      </c>
    </row>
    <row r="7319" spans="1:12">
      <c r="A7319" t="s">
        <v>7342</v>
      </c>
      <c r="B7319" s="2">
        <v>42567</v>
      </c>
      <c r="C7319">
        <v>9</v>
      </c>
      <c r="D7319" t="s">
        <v>4</v>
      </c>
      <c r="E7319" t="s">
        <v>8168</v>
      </c>
      <c r="F7319" t="s">
        <v>8027</v>
      </c>
      <c r="G7319">
        <v>25</v>
      </c>
      <c r="H7319">
        <v>4</v>
      </c>
      <c r="I7319">
        <v>3</v>
      </c>
      <c r="J7319" s="1">
        <v>112.41111111111111</v>
      </c>
      <c r="K7319" s="1">
        <f>Sales_Data[[#This Row],[Order Quantity]]*Sales_Data[[#This Row],[Unit Price]]</f>
        <v>337.23333333333335</v>
      </c>
      <c r="L7319" s="1">
        <v>92.177111111111103</v>
      </c>
    </row>
    <row r="7320" spans="1:12">
      <c r="A7320" t="s">
        <v>7343</v>
      </c>
      <c r="B7320" s="2">
        <v>42567</v>
      </c>
      <c r="C7320">
        <v>19</v>
      </c>
      <c r="D7320" t="s">
        <v>4</v>
      </c>
      <c r="E7320" t="s">
        <v>8168</v>
      </c>
      <c r="F7320" t="s">
        <v>8028</v>
      </c>
      <c r="G7320">
        <v>53</v>
      </c>
      <c r="H7320">
        <v>8</v>
      </c>
      <c r="I7320">
        <v>4</v>
      </c>
      <c r="J7320" s="1">
        <v>79.655555555555551</v>
      </c>
      <c r="K7320" s="1">
        <f>Sales_Data[[#This Row],[Order Quantity]]*Sales_Data[[#This Row],[Unit Price]]</f>
        <v>318.62222222222221</v>
      </c>
      <c r="L7320" s="1">
        <v>56.55544444444444</v>
      </c>
    </row>
    <row r="7321" spans="1:12">
      <c r="A7321" t="s">
        <v>7344</v>
      </c>
      <c r="B7321" s="2">
        <v>42569</v>
      </c>
      <c r="C7321">
        <v>12</v>
      </c>
      <c r="D7321" t="s">
        <v>3</v>
      </c>
      <c r="E7321" t="s">
        <v>8168</v>
      </c>
      <c r="F7321" t="s">
        <v>8026</v>
      </c>
      <c r="G7321">
        <v>33</v>
      </c>
      <c r="H7321">
        <v>5</v>
      </c>
      <c r="I7321">
        <v>5</v>
      </c>
      <c r="J7321" s="1">
        <v>23.077777777777779</v>
      </c>
      <c r="K7321" s="1">
        <f>Sales_Data[[#This Row],[Order Quantity]]*Sales_Data[[#This Row],[Unit Price]]</f>
        <v>115.3888888888889</v>
      </c>
      <c r="L7321" s="1">
        <v>17.077555555555556</v>
      </c>
    </row>
    <row r="7322" spans="1:12">
      <c r="A7322" t="s">
        <v>7345</v>
      </c>
      <c r="B7322" s="2">
        <v>42569</v>
      </c>
      <c r="C7322">
        <v>20</v>
      </c>
      <c r="D7322" t="s">
        <v>4</v>
      </c>
      <c r="E7322" t="s">
        <v>8168</v>
      </c>
      <c r="F7322" t="s">
        <v>8028</v>
      </c>
      <c r="G7322">
        <v>57</v>
      </c>
      <c r="H7322">
        <v>8</v>
      </c>
      <c r="I7322">
        <v>6</v>
      </c>
      <c r="J7322" s="1">
        <v>426.56666666666666</v>
      </c>
      <c r="K7322" s="1">
        <f>Sales_Data[[#This Row],[Order Quantity]]*Sales_Data[[#This Row],[Unit Price]]</f>
        <v>2559.4</v>
      </c>
      <c r="L7322" s="1">
        <v>255.94</v>
      </c>
    </row>
    <row r="7323" spans="1:12">
      <c r="A7323" t="s">
        <v>7346</v>
      </c>
      <c r="B7323" s="2">
        <v>42569</v>
      </c>
      <c r="C7323">
        <v>13</v>
      </c>
      <c r="D7323" t="s">
        <v>4</v>
      </c>
      <c r="E7323" t="s">
        <v>8168</v>
      </c>
      <c r="F7323" t="s">
        <v>8026</v>
      </c>
      <c r="G7323">
        <v>38</v>
      </c>
      <c r="H7323">
        <v>6</v>
      </c>
      <c r="I7323">
        <v>7</v>
      </c>
      <c r="J7323" s="1">
        <v>375.94444444444446</v>
      </c>
      <c r="K7323" s="1">
        <f>Sales_Data[[#This Row],[Order Quantity]]*Sales_Data[[#This Row],[Unit Price]]</f>
        <v>2631.6111111111113</v>
      </c>
      <c r="L7323" s="1">
        <v>308.27444444444444</v>
      </c>
    </row>
    <row r="7324" spans="1:12">
      <c r="A7324" t="s">
        <v>7347</v>
      </c>
      <c r="B7324" s="2">
        <v>42570</v>
      </c>
      <c r="C7324">
        <v>1</v>
      </c>
      <c r="D7324" t="s">
        <v>2</v>
      </c>
      <c r="E7324" t="s">
        <v>8168</v>
      </c>
      <c r="F7324" t="s">
        <v>8027</v>
      </c>
      <c r="G7324">
        <v>3</v>
      </c>
      <c r="H7324">
        <v>1</v>
      </c>
      <c r="I7324">
        <v>8</v>
      </c>
      <c r="J7324" s="1">
        <v>95.288888888888891</v>
      </c>
      <c r="K7324" s="1">
        <f>Sales_Data[[#This Row],[Order Quantity]]*Sales_Data[[#This Row],[Unit Price]]</f>
        <v>762.31111111111113</v>
      </c>
      <c r="L7324" s="1">
        <v>49.550222222222231</v>
      </c>
    </row>
    <row r="7325" spans="1:12">
      <c r="A7325" t="s">
        <v>7348</v>
      </c>
      <c r="B7325" s="2">
        <v>42570</v>
      </c>
      <c r="C7325">
        <v>1</v>
      </c>
      <c r="D7325" t="s">
        <v>4</v>
      </c>
      <c r="E7325" t="s">
        <v>8168</v>
      </c>
      <c r="F7325" t="s">
        <v>8027</v>
      </c>
      <c r="G7325">
        <v>3</v>
      </c>
      <c r="H7325">
        <v>1</v>
      </c>
      <c r="I7325">
        <v>8</v>
      </c>
      <c r="J7325" s="1">
        <v>81.144444444444446</v>
      </c>
      <c r="K7325" s="1">
        <f>Sales_Data[[#This Row],[Order Quantity]]*Sales_Data[[#This Row],[Unit Price]]</f>
        <v>649.15555555555557</v>
      </c>
      <c r="L7325" s="1">
        <v>55.178222222222232</v>
      </c>
    </row>
    <row r="7326" spans="1:12">
      <c r="A7326" t="s">
        <v>7349</v>
      </c>
      <c r="B7326" s="2">
        <v>42571</v>
      </c>
      <c r="C7326">
        <v>2</v>
      </c>
      <c r="D7326" t="s">
        <v>2</v>
      </c>
      <c r="E7326" t="s">
        <v>8168</v>
      </c>
      <c r="F7326" t="s">
        <v>8027</v>
      </c>
      <c r="G7326">
        <v>6</v>
      </c>
      <c r="H7326">
        <v>1</v>
      </c>
      <c r="I7326">
        <v>5</v>
      </c>
      <c r="J7326" s="1">
        <v>211.42222222222222</v>
      </c>
      <c r="K7326" s="1">
        <f>Sales_Data[[#This Row],[Order Quantity]]*Sales_Data[[#This Row],[Unit Price]]</f>
        <v>1057.1111111111111</v>
      </c>
      <c r="L7326" s="1">
        <v>118.39644444444444</v>
      </c>
    </row>
    <row r="7327" spans="1:12">
      <c r="A7327" t="s">
        <v>7350</v>
      </c>
      <c r="B7327" s="2">
        <v>42572</v>
      </c>
      <c r="C7327">
        <v>16</v>
      </c>
      <c r="D7327" t="s">
        <v>3</v>
      </c>
      <c r="E7327" t="s">
        <v>8168</v>
      </c>
      <c r="F7327" t="s">
        <v>8025</v>
      </c>
      <c r="G7327">
        <v>46</v>
      </c>
      <c r="H7327">
        <v>7</v>
      </c>
      <c r="I7327">
        <v>7</v>
      </c>
      <c r="J7327" s="1">
        <v>332.76666666666665</v>
      </c>
      <c r="K7327" s="1">
        <f>Sales_Data[[#This Row],[Order Quantity]]*Sales_Data[[#This Row],[Unit Price]]</f>
        <v>2329.3666666666668</v>
      </c>
      <c r="L7327" s="1">
        <v>272.86866666666663</v>
      </c>
    </row>
    <row r="7328" spans="1:12">
      <c r="A7328" t="s">
        <v>7351</v>
      </c>
      <c r="B7328" s="2">
        <v>42572</v>
      </c>
      <c r="C7328">
        <v>9</v>
      </c>
      <c r="D7328" t="s">
        <v>4</v>
      </c>
      <c r="E7328" t="s">
        <v>8168</v>
      </c>
      <c r="F7328" t="s">
        <v>8027</v>
      </c>
      <c r="G7328">
        <v>24</v>
      </c>
      <c r="H7328">
        <v>4</v>
      </c>
      <c r="I7328">
        <v>5</v>
      </c>
      <c r="J7328" s="1">
        <v>442.94444444444446</v>
      </c>
      <c r="K7328" s="1">
        <f>Sales_Data[[#This Row],[Order Quantity]]*Sales_Data[[#This Row],[Unit Price]]</f>
        <v>2214.7222222222222</v>
      </c>
      <c r="L7328" s="1">
        <v>230.33111111111111</v>
      </c>
    </row>
    <row r="7329" spans="1:12">
      <c r="A7329" t="s">
        <v>7352</v>
      </c>
      <c r="B7329" s="2">
        <v>42572</v>
      </c>
      <c r="C7329">
        <v>18</v>
      </c>
      <c r="D7329" t="s">
        <v>2</v>
      </c>
      <c r="E7329" t="s">
        <v>8168</v>
      </c>
      <c r="F7329" t="s">
        <v>8025</v>
      </c>
      <c r="G7329">
        <v>52</v>
      </c>
      <c r="H7329">
        <v>8</v>
      </c>
      <c r="I7329">
        <v>4</v>
      </c>
      <c r="J7329" s="1">
        <v>85.611111111111114</v>
      </c>
      <c r="K7329" s="1">
        <f>Sales_Data[[#This Row],[Order Quantity]]*Sales_Data[[#This Row],[Unit Price]]</f>
        <v>342.44444444444446</v>
      </c>
      <c r="L7329" s="1">
        <v>62.496111111111112</v>
      </c>
    </row>
    <row r="7330" spans="1:12">
      <c r="A7330" t="s">
        <v>7353</v>
      </c>
      <c r="B7330" s="2">
        <v>42572</v>
      </c>
      <c r="C7330">
        <v>1</v>
      </c>
      <c r="D7330" t="s">
        <v>4</v>
      </c>
      <c r="E7330" t="s">
        <v>8168</v>
      </c>
      <c r="F7330" t="s">
        <v>8027</v>
      </c>
      <c r="G7330">
        <v>2</v>
      </c>
      <c r="H7330">
        <v>1</v>
      </c>
      <c r="I7330">
        <v>8</v>
      </c>
      <c r="J7330" s="1">
        <v>440.71111111111111</v>
      </c>
      <c r="K7330" s="1">
        <f>Sales_Data[[#This Row],[Order Quantity]]*Sales_Data[[#This Row],[Unit Price]]</f>
        <v>3525.6888888888889</v>
      </c>
      <c r="L7330" s="1">
        <v>330.53333333333336</v>
      </c>
    </row>
    <row r="7331" spans="1:12">
      <c r="A7331" t="s">
        <v>7354</v>
      </c>
      <c r="B7331" s="2">
        <v>42573</v>
      </c>
      <c r="C7331">
        <v>16</v>
      </c>
      <c r="D7331" t="s">
        <v>2</v>
      </c>
      <c r="E7331" t="s">
        <v>8168</v>
      </c>
      <c r="F7331" t="s">
        <v>8025</v>
      </c>
      <c r="G7331">
        <v>45</v>
      </c>
      <c r="H7331">
        <v>7</v>
      </c>
      <c r="I7331">
        <v>9</v>
      </c>
      <c r="J7331" s="1">
        <v>104.96666666666667</v>
      </c>
      <c r="K7331" s="1">
        <f>Sales_Data[[#This Row],[Order Quantity]]*Sales_Data[[#This Row],[Unit Price]]</f>
        <v>944.7</v>
      </c>
      <c r="L7331" s="1">
        <v>72.426999999999992</v>
      </c>
    </row>
    <row r="7332" spans="1:12">
      <c r="A7332" t="s">
        <v>7355</v>
      </c>
      <c r="B7332" s="2">
        <v>42573</v>
      </c>
      <c r="C7332">
        <v>6</v>
      </c>
      <c r="D7332" t="s">
        <v>2</v>
      </c>
      <c r="E7332" t="s">
        <v>8168</v>
      </c>
      <c r="F7332" t="s">
        <v>8027</v>
      </c>
      <c r="G7332">
        <v>15</v>
      </c>
      <c r="H7332">
        <v>3</v>
      </c>
      <c r="I7332">
        <v>8</v>
      </c>
      <c r="J7332" s="1">
        <v>101.24444444444445</v>
      </c>
      <c r="K7332" s="1">
        <f>Sales_Data[[#This Row],[Order Quantity]]*Sales_Data[[#This Row],[Unit Price]]</f>
        <v>809.95555555555563</v>
      </c>
      <c r="L7332" s="1">
        <v>59.734222222222215</v>
      </c>
    </row>
    <row r="7333" spans="1:12">
      <c r="A7333" t="s">
        <v>7356</v>
      </c>
      <c r="B7333" s="2">
        <v>42573</v>
      </c>
      <c r="C7333">
        <v>3</v>
      </c>
      <c r="D7333" t="s">
        <v>4</v>
      </c>
      <c r="E7333" t="s">
        <v>8168</v>
      </c>
      <c r="F7333" t="s">
        <v>8027</v>
      </c>
      <c r="G7333">
        <v>7</v>
      </c>
      <c r="H7333">
        <v>1</v>
      </c>
      <c r="I7333">
        <v>9</v>
      </c>
      <c r="J7333" s="1">
        <v>279.91111111111115</v>
      </c>
      <c r="K7333" s="1">
        <f>Sales_Data[[#This Row],[Order Quantity]]*Sales_Data[[#This Row],[Unit Price]]</f>
        <v>2519.2000000000003</v>
      </c>
      <c r="L7333" s="1">
        <v>184.74133333333336</v>
      </c>
    </row>
    <row r="7334" spans="1:12">
      <c r="A7334" t="s">
        <v>7357</v>
      </c>
      <c r="B7334" s="2">
        <v>42573</v>
      </c>
      <c r="C7334">
        <v>7</v>
      </c>
      <c r="D7334" t="s">
        <v>3</v>
      </c>
      <c r="E7334" t="s">
        <v>8168</v>
      </c>
      <c r="F7334" t="s">
        <v>8027</v>
      </c>
      <c r="G7334">
        <v>19</v>
      </c>
      <c r="H7334">
        <v>3</v>
      </c>
      <c r="I7334">
        <v>8</v>
      </c>
      <c r="J7334" s="1">
        <v>26.8</v>
      </c>
      <c r="K7334" s="1">
        <f>Sales_Data[[#This Row],[Order Quantity]]*Sales_Data[[#This Row],[Unit Price]]</f>
        <v>214.4</v>
      </c>
      <c r="L7334" s="1">
        <v>17.152000000000001</v>
      </c>
    </row>
    <row r="7335" spans="1:12">
      <c r="A7335" t="s">
        <v>7358</v>
      </c>
      <c r="B7335" s="2">
        <v>42573</v>
      </c>
      <c r="C7335">
        <v>7</v>
      </c>
      <c r="D7335" t="s">
        <v>4</v>
      </c>
      <c r="E7335" t="s">
        <v>8168</v>
      </c>
      <c r="F7335" t="s">
        <v>8027</v>
      </c>
      <c r="G7335">
        <v>20</v>
      </c>
      <c r="H7335">
        <v>3</v>
      </c>
      <c r="I7335">
        <v>8</v>
      </c>
      <c r="J7335" s="1">
        <v>196.53333333333333</v>
      </c>
      <c r="K7335" s="1">
        <f>Sales_Data[[#This Row],[Order Quantity]]*Sales_Data[[#This Row],[Unit Price]]</f>
        <v>1572.2666666666667</v>
      </c>
      <c r="L7335" s="1">
        <v>137.57333333333332</v>
      </c>
    </row>
    <row r="7336" spans="1:12">
      <c r="A7336" t="s">
        <v>7359</v>
      </c>
      <c r="B7336" s="2">
        <v>42574</v>
      </c>
      <c r="C7336">
        <v>11</v>
      </c>
      <c r="D7336" t="s">
        <v>4</v>
      </c>
      <c r="E7336" t="s">
        <v>8168</v>
      </c>
      <c r="F7336" t="s">
        <v>8026</v>
      </c>
      <c r="G7336">
        <v>30</v>
      </c>
      <c r="H7336">
        <v>5</v>
      </c>
      <c r="I7336">
        <v>1</v>
      </c>
      <c r="J7336" s="1">
        <v>124.32222222222224</v>
      </c>
      <c r="K7336" s="1">
        <f>Sales_Data[[#This Row],[Order Quantity]]*Sales_Data[[#This Row],[Unit Price]]</f>
        <v>124.32222222222224</v>
      </c>
      <c r="L7336" s="1">
        <v>93.241666666666674</v>
      </c>
    </row>
    <row r="7337" spans="1:12">
      <c r="A7337" t="s">
        <v>7360</v>
      </c>
      <c r="B7337" s="2">
        <v>42574</v>
      </c>
      <c r="C7337">
        <v>16</v>
      </c>
      <c r="D7337" t="s">
        <v>4</v>
      </c>
      <c r="E7337" t="s">
        <v>8168</v>
      </c>
      <c r="F7337" t="s">
        <v>8025</v>
      </c>
      <c r="G7337">
        <v>45</v>
      </c>
      <c r="H7337">
        <v>7</v>
      </c>
      <c r="I7337">
        <v>5</v>
      </c>
      <c r="J7337" s="1">
        <v>136.97777777777776</v>
      </c>
      <c r="K7337" s="1">
        <f>Sales_Data[[#This Row],[Order Quantity]]*Sales_Data[[#This Row],[Unit Price]]</f>
        <v>684.8888888888888</v>
      </c>
      <c r="L7337" s="1">
        <v>90.405333333333331</v>
      </c>
    </row>
    <row r="7338" spans="1:12">
      <c r="A7338" t="s">
        <v>7361</v>
      </c>
      <c r="B7338" s="2">
        <v>42574</v>
      </c>
      <c r="C7338">
        <v>6</v>
      </c>
      <c r="D7338" t="s">
        <v>3</v>
      </c>
      <c r="E7338" t="s">
        <v>8168</v>
      </c>
      <c r="F7338" t="s">
        <v>8027</v>
      </c>
      <c r="G7338">
        <v>16</v>
      </c>
      <c r="H7338">
        <v>3</v>
      </c>
      <c r="I7338">
        <v>6</v>
      </c>
      <c r="J7338" s="1">
        <v>424.33333333333331</v>
      </c>
      <c r="K7338" s="1">
        <f>Sales_Data[[#This Row],[Order Quantity]]*Sales_Data[[#This Row],[Unit Price]]</f>
        <v>2546</v>
      </c>
      <c r="L7338" s="1">
        <v>322.49333333333334</v>
      </c>
    </row>
    <row r="7339" spans="1:12">
      <c r="A7339" t="s">
        <v>7362</v>
      </c>
      <c r="B7339" s="2">
        <v>42574</v>
      </c>
      <c r="C7339">
        <v>18</v>
      </c>
      <c r="D7339" t="s">
        <v>3</v>
      </c>
      <c r="E7339" t="s">
        <v>8168</v>
      </c>
      <c r="F7339" t="s">
        <v>8025</v>
      </c>
      <c r="G7339">
        <v>50</v>
      </c>
      <c r="H7339">
        <v>7</v>
      </c>
      <c r="I7339">
        <v>1</v>
      </c>
      <c r="J7339" s="1">
        <v>435.5</v>
      </c>
      <c r="K7339" s="1">
        <f>Sales_Data[[#This Row],[Order Quantity]]*Sales_Data[[#This Row],[Unit Price]]</f>
        <v>435.5</v>
      </c>
      <c r="L7339" s="1">
        <v>278.72000000000003</v>
      </c>
    </row>
    <row r="7340" spans="1:12">
      <c r="A7340" t="s">
        <v>7363</v>
      </c>
      <c r="B7340" s="2">
        <v>42574</v>
      </c>
      <c r="C7340">
        <v>1</v>
      </c>
      <c r="D7340" t="s">
        <v>2</v>
      </c>
      <c r="E7340" t="s">
        <v>8168</v>
      </c>
      <c r="F7340" t="s">
        <v>8027</v>
      </c>
      <c r="G7340">
        <v>3</v>
      </c>
      <c r="H7340">
        <v>1</v>
      </c>
      <c r="I7340">
        <v>6</v>
      </c>
      <c r="J7340" s="1">
        <v>336.48888888888888</v>
      </c>
      <c r="K7340" s="1">
        <f>Sales_Data[[#This Row],[Order Quantity]]*Sales_Data[[#This Row],[Unit Price]]</f>
        <v>2018.9333333333334</v>
      </c>
      <c r="L7340" s="1">
        <v>211.988</v>
      </c>
    </row>
    <row r="7341" spans="1:12">
      <c r="A7341" t="s">
        <v>7364</v>
      </c>
      <c r="B7341" s="2">
        <v>42574</v>
      </c>
      <c r="C7341">
        <v>2</v>
      </c>
      <c r="D7341" t="s">
        <v>4</v>
      </c>
      <c r="E7341" t="s">
        <v>8168</v>
      </c>
      <c r="F7341" t="s">
        <v>8027</v>
      </c>
      <c r="G7341">
        <v>5</v>
      </c>
      <c r="H7341">
        <v>1</v>
      </c>
      <c r="I7341">
        <v>6</v>
      </c>
      <c r="J7341" s="1">
        <v>25.311111111111114</v>
      </c>
      <c r="K7341" s="1">
        <f>Sales_Data[[#This Row],[Order Quantity]]*Sales_Data[[#This Row],[Unit Price]]</f>
        <v>151.86666666666667</v>
      </c>
      <c r="L7341" s="1">
        <v>17.464666666666666</v>
      </c>
    </row>
    <row r="7342" spans="1:12">
      <c r="A7342" t="s">
        <v>7365</v>
      </c>
      <c r="B7342" s="2">
        <v>42575</v>
      </c>
      <c r="C7342">
        <v>19</v>
      </c>
      <c r="D7342" t="s">
        <v>4</v>
      </c>
      <c r="E7342" t="s">
        <v>8168</v>
      </c>
      <c r="F7342" t="s">
        <v>8028</v>
      </c>
      <c r="G7342">
        <v>53</v>
      </c>
      <c r="H7342">
        <v>8</v>
      </c>
      <c r="I7342">
        <v>6</v>
      </c>
      <c r="J7342" s="1">
        <v>209.1888888888889</v>
      </c>
      <c r="K7342" s="1">
        <f>Sales_Data[[#This Row],[Order Quantity]]*Sales_Data[[#This Row],[Unit Price]]</f>
        <v>1255.1333333333334</v>
      </c>
      <c r="L7342" s="1">
        <v>175.71866666666668</v>
      </c>
    </row>
    <row r="7343" spans="1:12">
      <c r="A7343" t="s">
        <v>7366</v>
      </c>
      <c r="B7343" s="2">
        <v>42575</v>
      </c>
      <c r="C7343">
        <v>12</v>
      </c>
      <c r="D7343" t="s">
        <v>2</v>
      </c>
      <c r="E7343" t="s">
        <v>8168</v>
      </c>
      <c r="F7343" t="s">
        <v>8026</v>
      </c>
      <c r="G7343">
        <v>33</v>
      </c>
      <c r="H7343">
        <v>5</v>
      </c>
      <c r="I7343">
        <v>2</v>
      </c>
      <c r="J7343" s="1">
        <v>96.033333333333346</v>
      </c>
      <c r="K7343" s="1">
        <f>Sales_Data[[#This Row],[Order Quantity]]*Sales_Data[[#This Row],[Unit Price]]</f>
        <v>192.06666666666669</v>
      </c>
      <c r="L7343" s="1">
        <v>40.334000000000003</v>
      </c>
    </row>
    <row r="7344" spans="1:12">
      <c r="A7344" t="s">
        <v>7367</v>
      </c>
      <c r="B7344" s="2">
        <v>42575</v>
      </c>
      <c r="C7344">
        <v>6</v>
      </c>
      <c r="D7344" t="s">
        <v>4</v>
      </c>
      <c r="E7344" t="s">
        <v>8168</v>
      </c>
      <c r="F7344" t="s">
        <v>8027</v>
      </c>
      <c r="G7344">
        <v>17</v>
      </c>
      <c r="H7344">
        <v>3</v>
      </c>
      <c r="I7344">
        <v>8</v>
      </c>
      <c r="J7344" s="1">
        <v>311.17777777777775</v>
      </c>
      <c r="K7344" s="1">
        <f>Sales_Data[[#This Row],[Order Quantity]]*Sales_Data[[#This Row],[Unit Price]]</f>
        <v>2489.422222222222</v>
      </c>
      <c r="L7344" s="1">
        <v>264.50111111111107</v>
      </c>
    </row>
    <row r="7345" spans="1:12">
      <c r="A7345" t="s">
        <v>7368</v>
      </c>
      <c r="B7345" s="2">
        <v>42575</v>
      </c>
      <c r="C7345">
        <v>11</v>
      </c>
      <c r="D7345" t="s">
        <v>4</v>
      </c>
      <c r="E7345" t="s">
        <v>8168</v>
      </c>
      <c r="F7345" t="s">
        <v>8026</v>
      </c>
      <c r="G7345">
        <v>31</v>
      </c>
      <c r="H7345">
        <v>5</v>
      </c>
      <c r="I7345">
        <v>2</v>
      </c>
      <c r="J7345" s="1">
        <v>125.06666666666668</v>
      </c>
      <c r="K7345" s="1">
        <f>Sales_Data[[#This Row],[Order Quantity]]*Sales_Data[[#This Row],[Unit Price]]</f>
        <v>250.13333333333335</v>
      </c>
      <c r="L7345" s="1">
        <v>66.285333333333341</v>
      </c>
    </row>
    <row r="7346" spans="1:12">
      <c r="A7346" t="s">
        <v>7369</v>
      </c>
      <c r="B7346" s="2">
        <v>42575</v>
      </c>
      <c r="C7346">
        <v>5</v>
      </c>
      <c r="D7346" t="s">
        <v>4</v>
      </c>
      <c r="E7346" t="s">
        <v>8168</v>
      </c>
      <c r="F7346" t="s">
        <v>8027</v>
      </c>
      <c r="G7346">
        <v>13</v>
      </c>
      <c r="H7346">
        <v>2</v>
      </c>
      <c r="I7346">
        <v>1</v>
      </c>
      <c r="J7346" s="1">
        <v>654.36666666666667</v>
      </c>
      <c r="K7346" s="1">
        <f>Sales_Data[[#This Row],[Order Quantity]]*Sales_Data[[#This Row],[Unit Price]]</f>
        <v>654.36666666666667</v>
      </c>
      <c r="L7346" s="1">
        <v>523.49333333333334</v>
      </c>
    </row>
    <row r="7347" spans="1:12">
      <c r="A7347" t="s">
        <v>7370</v>
      </c>
      <c r="B7347" s="2">
        <v>42576</v>
      </c>
      <c r="C7347">
        <v>18</v>
      </c>
      <c r="D7347" t="s">
        <v>3</v>
      </c>
      <c r="E7347" t="s">
        <v>8168</v>
      </c>
      <c r="F7347" t="s">
        <v>8025</v>
      </c>
      <c r="G7347">
        <v>51</v>
      </c>
      <c r="H7347">
        <v>7</v>
      </c>
      <c r="I7347">
        <v>2</v>
      </c>
      <c r="J7347" s="1">
        <v>116.13333333333334</v>
      </c>
      <c r="K7347" s="1">
        <f>Sales_Data[[#This Row],[Order Quantity]]*Sales_Data[[#This Row],[Unit Price]]</f>
        <v>232.26666666666668</v>
      </c>
      <c r="L7347" s="1">
        <v>94.068000000000012</v>
      </c>
    </row>
    <row r="7348" spans="1:12">
      <c r="A7348" t="s">
        <v>7371</v>
      </c>
      <c r="B7348" s="2">
        <v>42576</v>
      </c>
      <c r="C7348">
        <v>1</v>
      </c>
      <c r="D7348" t="s">
        <v>2</v>
      </c>
      <c r="E7348" t="s">
        <v>8168</v>
      </c>
      <c r="F7348" t="s">
        <v>8027</v>
      </c>
      <c r="G7348">
        <v>3</v>
      </c>
      <c r="H7348">
        <v>1</v>
      </c>
      <c r="I7348">
        <v>4</v>
      </c>
      <c r="J7348" s="1">
        <v>563.54444444444448</v>
      </c>
      <c r="K7348" s="1">
        <f>Sales_Data[[#This Row],[Order Quantity]]*Sales_Data[[#This Row],[Unit Price]]</f>
        <v>2254.1777777777779</v>
      </c>
      <c r="L7348" s="1">
        <v>479.01277777777784</v>
      </c>
    </row>
    <row r="7349" spans="1:12">
      <c r="A7349" t="s">
        <v>7372</v>
      </c>
      <c r="B7349" s="2">
        <v>42576</v>
      </c>
      <c r="C7349">
        <v>12</v>
      </c>
      <c r="D7349" t="s">
        <v>3</v>
      </c>
      <c r="E7349" t="s">
        <v>8168</v>
      </c>
      <c r="F7349" t="s">
        <v>8026</v>
      </c>
      <c r="G7349">
        <v>33</v>
      </c>
      <c r="H7349">
        <v>5</v>
      </c>
      <c r="I7349">
        <v>4</v>
      </c>
      <c r="J7349" s="1">
        <v>262.04444444444448</v>
      </c>
      <c r="K7349" s="1">
        <f>Sales_Data[[#This Row],[Order Quantity]]*Sales_Data[[#This Row],[Unit Price]]</f>
        <v>1048.1777777777779</v>
      </c>
      <c r="L7349" s="1">
        <v>201.77422222222222</v>
      </c>
    </row>
    <row r="7350" spans="1:12">
      <c r="A7350" t="s">
        <v>7373</v>
      </c>
      <c r="B7350" s="2">
        <v>42576</v>
      </c>
      <c r="C7350">
        <v>11</v>
      </c>
      <c r="D7350" t="s">
        <v>2</v>
      </c>
      <c r="E7350" t="s">
        <v>8168</v>
      </c>
      <c r="F7350" t="s">
        <v>8026</v>
      </c>
      <c r="G7350">
        <v>30</v>
      </c>
      <c r="H7350">
        <v>5</v>
      </c>
      <c r="I7350">
        <v>2</v>
      </c>
      <c r="J7350" s="1">
        <v>212.16666666666666</v>
      </c>
      <c r="K7350" s="1">
        <f>Sales_Data[[#This Row],[Order Quantity]]*Sales_Data[[#This Row],[Unit Price]]</f>
        <v>424.33333333333331</v>
      </c>
      <c r="L7350" s="1">
        <v>89.11</v>
      </c>
    </row>
    <row r="7351" spans="1:12">
      <c r="A7351" t="s">
        <v>7374</v>
      </c>
      <c r="B7351" s="2">
        <v>42576</v>
      </c>
      <c r="C7351">
        <v>1</v>
      </c>
      <c r="D7351" t="s">
        <v>2</v>
      </c>
      <c r="E7351" t="s">
        <v>8168</v>
      </c>
      <c r="F7351" t="s">
        <v>8027</v>
      </c>
      <c r="G7351">
        <v>2</v>
      </c>
      <c r="H7351">
        <v>1</v>
      </c>
      <c r="I7351">
        <v>4</v>
      </c>
      <c r="J7351" s="1">
        <v>98.266666666666666</v>
      </c>
      <c r="K7351" s="1">
        <f>Sales_Data[[#This Row],[Order Quantity]]*Sales_Data[[#This Row],[Unit Price]]</f>
        <v>393.06666666666666</v>
      </c>
      <c r="L7351" s="1">
        <v>60.925333333333327</v>
      </c>
    </row>
    <row r="7352" spans="1:12">
      <c r="A7352" t="s">
        <v>7375</v>
      </c>
      <c r="B7352" s="2">
        <v>42577</v>
      </c>
      <c r="C7352">
        <v>12</v>
      </c>
      <c r="D7352" t="s">
        <v>3</v>
      </c>
      <c r="E7352" t="s">
        <v>8168</v>
      </c>
      <c r="F7352" t="s">
        <v>8026</v>
      </c>
      <c r="G7352">
        <v>33</v>
      </c>
      <c r="H7352">
        <v>5</v>
      </c>
      <c r="I7352">
        <v>1</v>
      </c>
      <c r="J7352" s="1">
        <v>104.96666666666667</v>
      </c>
      <c r="K7352" s="1">
        <f>Sales_Data[[#This Row],[Order Quantity]]*Sales_Data[[#This Row],[Unit Price]]</f>
        <v>104.96666666666667</v>
      </c>
      <c r="L7352" s="1">
        <v>52.483333333333334</v>
      </c>
    </row>
    <row r="7353" spans="1:12">
      <c r="A7353" t="s">
        <v>7376</v>
      </c>
      <c r="B7353" s="2">
        <v>42577</v>
      </c>
      <c r="C7353">
        <v>5</v>
      </c>
      <c r="D7353" t="s">
        <v>4</v>
      </c>
      <c r="E7353" t="s">
        <v>8168</v>
      </c>
      <c r="F7353" t="s">
        <v>8027</v>
      </c>
      <c r="G7353">
        <v>12</v>
      </c>
      <c r="H7353">
        <v>2</v>
      </c>
      <c r="I7353">
        <v>5</v>
      </c>
      <c r="J7353" s="1">
        <v>406.4666666666667</v>
      </c>
      <c r="K7353" s="1">
        <f>Sales_Data[[#This Row],[Order Quantity]]*Sales_Data[[#This Row],[Unit Price]]</f>
        <v>2032.3333333333335</v>
      </c>
      <c r="L7353" s="1">
        <v>276.39733333333339</v>
      </c>
    </row>
    <row r="7354" spans="1:12">
      <c r="A7354" t="s">
        <v>7377</v>
      </c>
      <c r="B7354" s="2">
        <v>42577</v>
      </c>
      <c r="C7354">
        <v>6</v>
      </c>
      <c r="D7354" t="s">
        <v>3</v>
      </c>
      <c r="E7354" t="s">
        <v>8168</v>
      </c>
      <c r="F7354" t="s">
        <v>8027</v>
      </c>
      <c r="G7354">
        <v>16</v>
      </c>
      <c r="H7354">
        <v>3</v>
      </c>
      <c r="I7354">
        <v>2</v>
      </c>
      <c r="J7354" s="1">
        <v>81.144444444444446</v>
      </c>
      <c r="K7354" s="1">
        <f>Sales_Data[[#This Row],[Order Quantity]]*Sales_Data[[#This Row],[Unit Price]]</f>
        <v>162.28888888888889</v>
      </c>
      <c r="L7354" s="1">
        <v>50.309555555555562</v>
      </c>
    </row>
    <row r="7355" spans="1:12">
      <c r="A7355" t="s">
        <v>7378</v>
      </c>
      <c r="B7355" s="2">
        <v>42577</v>
      </c>
      <c r="C7355">
        <v>2</v>
      </c>
      <c r="D7355" t="s">
        <v>4</v>
      </c>
      <c r="E7355" t="s">
        <v>8168</v>
      </c>
      <c r="F7355" t="s">
        <v>8027</v>
      </c>
      <c r="G7355">
        <v>4</v>
      </c>
      <c r="H7355">
        <v>1</v>
      </c>
      <c r="I7355">
        <v>7</v>
      </c>
      <c r="J7355" s="1">
        <v>428.05555555555554</v>
      </c>
      <c r="K7355" s="1">
        <f>Sales_Data[[#This Row],[Order Quantity]]*Sales_Data[[#This Row],[Unit Price]]</f>
        <v>2996.3888888888887</v>
      </c>
      <c r="L7355" s="1">
        <v>342.44444444444446</v>
      </c>
    </row>
    <row r="7356" spans="1:12">
      <c r="A7356" t="s">
        <v>7379</v>
      </c>
      <c r="B7356" s="2">
        <v>42578</v>
      </c>
      <c r="C7356">
        <v>18</v>
      </c>
      <c r="D7356" t="s">
        <v>2</v>
      </c>
      <c r="E7356" t="s">
        <v>8168</v>
      </c>
      <c r="F7356" t="s">
        <v>8025</v>
      </c>
      <c r="G7356">
        <v>52</v>
      </c>
      <c r="H7356">
        <v>8</v>
      </c>
      <c r="I7356">
        <v>4</v>
      </c>
      <c r="J7356" s="1">
        <v>116.13333333333334</v>
      </c>
      <c r="K7356" s="1">
        <f>Sales_Data[[#This Row],[Order Quantity]]*Sales_Data[[#This Row],[Unit Price]]</f>
        <v>464.53333333333336</v>
      </c>
      <c r="L7356" s="1">
        <v>49.937333333333335</v>
      </c>
    </row>
    <row r="7357" spans="1:12">
      <c r="A7357" t="s">
        <v>7380</v>
      </c>
      <c r="B7357" s="2">
        <v>42578</v>
      </c>
      <c r="C7357">
        <v>3</v>
      </c>
      <c r="D7357" t="s">
        <v>2</v>
      </c>
      <c r="E7357" t="s">
        <v>8168</v>
      </c>
      <c r="F7357" t="s">
        <v>8027</v>
      </c>
      <c r="G7357">
        <v>9</v>
      </c>
      <c r="H7357">
        <v>2</v>
      </c>
      <c r="I7357">
        <v>3</v>
      </c>
      <c r="J7357" s="1">
        <v>210.67777777777781</v>
      </c>
      <c r="K7357" s="1">
        <f>Sales_Data[[#This Row],[Order Quantity]]*Sales_Data[[#This Row],[Unit Price]]</f>
        <v>632.03333333333342</v>
      </c>
      <c r="L7357" s="1">
        <v>88.484666666666669</v>
      </c>
    </row>
    <row r="7358" spans="1:12">
      <c r="A7358" t="s">
        <v>7381</v>
      </c>
      <c r="B7358" s="2">
        <v>42578</v>
      </c>
      <c r="C7358">
        <v>19</v>
      </c>
      <c r="D7358" t="s">
        <v>2</v>
      </c>
      <c r="E7358" t="s">
        <v>8168</v>
      </c>
      <c r="F7358" t="s">
        <v>8028</v>
      </c>
      <c r="G7358">
        <v>54</v>
      </c>
      <c r="H7358">
        <v>8</v>
      </c>
      <c r="I7358">
        <v>9</v>
      </c>
      <c r="J7358" s="1">
        <v>116.13333333333334</v>
      </c>
      <c r="K7358" s="1">
        <f>Sales_Data[[#This Row],[Order Quantity]]*Sales_Data[[#This Row],[Unit Price]]</f>
        <v>1045.2</v>
      </c>
      <c r="L7358" s="1">
        <v>70.841333333333338</v>
      </c>
    </row>
    <row r="7359" spans="1:12">
      <c r="A7359" t="s">
        <v>7382</v>
      </c>
      <c r="B7359" s="2">
        <v>42578</v>
      </c>
      <c r="C7359">
        <v>18</v>
      </c>
      <c r="D7359" t="s">
        <v>4</v>
      </c>
      <c r="E7359" t="s">
        <v>8168</v>
      </c>
      <c r="F7359" t="s">
        <v>8025</v>
      </c>
      <c r="G7359">
        <v>51</v>
      </c>
      <c r="H7359">
        <v>7</v>
      </c>
      <c r="I7359">
        <v>7</v>
      </c>
      <c r="J7359" s="1">
        <v>123.57777777777778</v>
      </c>
      <c r="K7359" s="1">
        <f>Sales_Data[[#This Row],[Order Quantity]]*Sales_Data[[#This Row],[Unit Price]]</f>
        <v>865.04444444444448</v>
      </c>
      <c r="L7359" s="1">
        <v>70.439333333333323</v>
      </c>
    </row>
    <row r="7360" spans="1:12">
      <c r="A7360" t="s">
        <v>7383</v>
      </c>
      <c r="B7360" s="2">
        <v>42578</v>
      </c>
      <c r="C7360">
        <v>9</v>
      </c>
      <c r="D7360" t="s">
        <v>4</v>
      </c>
      <c r="E7360" t="s">
        <v>8168</v>
      </c>
      <c r="F7360" t="s">
        <v>8027</v>
      </c>
      <c r="G7360">
        <v>24</v>
      </c>
      <c r="H7360">
        <v>4</v>
      </c>
      <c r="I7360">
        <v>6</v>
      </c>
      <c r="J7360" s="1">
        <v>113.90000000000002</v>
      </c>
      <c r="K7360" s="1">
        <f>Sales_Data[[#This Row],[Order Quantity]]*Sales_Data[[#This Row],[Unit Price]]</f>
        <v>683.40000000000009</v>
      </c>
      <c r="L7360" s="1">
        <v>79.73</v>
      </c>
    </row>
    <row r="7361" spans="1:12">
      <c r="A7361" t="s">
        <v>7384</v>
      </c>
      <c r="B7361" s="2">
        <v>42578</v>
      </c>
      <c r="C7361">
        <v>1</v>
      </c>
      <c r="D7361" t="s">
        <v>4</v>
      </c>
      <c r="E7361" t="s">
        <v>8168</v>
      </c>
      <c r="F7361" t="s">
        <v>8027</v>
      </c>
      <c r="G7361">
        <v>1</v>
      </c>
      <c r="H7361">
        <v>1</v>
      </c>
      <c r="I7361">
        <v>9</v>
      </c>
      <c r="J7361" s="1">
        <v>112.41111111111111</v>
      </c>
      <c r="K7361" s="1">
        <f>Sales_Data[[#This Row],[Order Quantity]]*Sales_Data[[#This Row],[Unit Price]]</f>
        <v>1011.7</v>
      </c>
      <c r="L7361" s="1">
        <v>61.826111111111118</v>
      </c>
    </row>
    <row r="7362" spans="1:12">
      <c r="A7362" t="s">
        <v>7385</v>
      </c>
      <c r="B7362" s="2">
        <v>42579</v>
      </c>
      <c r="C7362">
        <v>5</v>
      </c>
      <c r="D7362" t="s">
        <v>4</v>
      </c>
      <c r="E7362" t="s">
        <v>8168</v>
      </c>
      <c r="F7362" t="s">
        <v>8027</v>
      </c>
      <c r="G7362">
        <v>12</v>
      </c>
      <c r="H7362">
        <v>2</v>
      </c>
      <c r="I7362">
        <v>5</v>
      </c>
      <c r="J7362" s="1">
        <v>432.52222222222224</v>
      </c>
      <c r="K7362" s="1">
        <f>Sales_Data[[#This Row],[Order Quantity]]*Sales_Data[[#This Row],[Unit Price]]</f>
        <v>2162.6111111111113</v>
      </c>
      <c r="L7362" s="1">
        <v>307.09077777777776</v>
      </c>
    </row>
    <row r="7363" spans="1:12">
      <c r="A7363" t="s">
        <v>7386</v>
      </c>
      <c r="B7363" s="2">
        <v>42579</v>
      </c>
      <c r="C7363">
        <v>12</v>
      </c>
      <c r="D7363" t="s">
        <v>4</v>
      </c>
      <c r="E7363" t="s">
        <v>8168</v>
      </c>
      <c r="F7363" t="s">
        <v>8026</v>
      </c>
      <c r="G7363">
        <v>35</v>
      </c>
      <c r="H7363">
        <v>5</v>
      </c>
      <c r="I7363">
        <v>9</v>
      </c>
      <c r="J7363" s="1">
        <v>259.81111111111113</v>
      </c>
      <c r="K7363" s="1">
        <f>Sales_Data[[#This Row],[Order Quantity]]*Sales_Data[[#This Row],[Unit Price]]</f>
        <v>2338.3000000000002</v>
      </c>
      <c r="L7363" s="1">
        <v>202.6526666666667</v>
      </c>
    </row>
    <row r="7364" spans="1:12">
      <c r="A7364" t="s">
        <v>7387</v>
      </c>
      <c r="B7364" s="2">
        <v>42579</v>
      </c>
      <c r="C7364">
        <v>15</v>
      </c>
      <c r="D7364" t="s">
        <v>4</v>
      </c>
      <c r="E7364" t="s">
        <v>8168</v>
      </c>
      <c r="F7364" t="s">
        <v>8025</v>
      </c>
      <c r="G7364">
        <v>43</v>
      </c>
      <c r="H7364">
        <v>6</v>
      </c>
      <c r="I7364">
        <v>4</v>
      </c>
      <c r="J7364" s="1">
        <v>25.311111111111114</v>
      </c>
      <c r="K7364" s="1">
        <f>Sales_Data[[#This Row],[Order Quantity]]*Sales_Data[[#This Row],[Unit Price]]</f>
        <v>101.24444444444445</v>
      </c>
      <c r="L7364" s="1">
        <v>11.39</v>
      </c>
    </row>
    <row r="7365" spans="1:12">
      <c r="A7365" t="s">
        <v>7388</v>
      </c>
      <c r="B7365" s="2">
        <v>42579</v>
      </c>
      <c r="C7365">
        <v>17</v>
      </c>
      <c r="D7365" t="s">
        <v>4</v>
      </c>
      <c r="E7365" t="s">
        <v>8168</v>
      </c>
      <c r="F7365" t="s">
        <v>8025</v>
      </c>
      <c r="G7365">
        <v>50</v>
      </c>
      <c r="H7365">
        <v>7</v>
      </c>
      <c r="I7365">
        <v>2</v>
      </c>
      <c r="J7365" s="1">
        <v>119.85555555555555</v>
      </c>
      <c r="K7365" s="1">
        <f>Sales_Data[[#This Row],[Order Quantity]]*Sales_Data[[#This Row],[Unit Price]]</f>
        <v>239.71111111111111</v>
      </c>
      <c r="L7365" s="1">
        <v>85.097444444444434</v>
      </c>
    </row>
    <row r="7366" spans="1:12">
      <c r="A7366" t="s">
        <v>7389</v>
      </c>
      <c r="B7366" s="2">
        <v>42579</v>
      </c>
      <c r="C7366">
        <v>11</v>
      </c>
      <c r="D7366" t="s">
        <v>4</v>
      </c>
      <c r="E7366" t="s">
        <v>8168</v>
      </c>
      <c r="F7366" t="s">
        <v>8026</v>
      </c>
      <c r="G7366">
        <v>32</v>
      </c>
      <c r="H7366">
        <v>5</v>
      </c>
      <c r="I7366">
        <v>9</v>
      </c>
      <c r="J7366" s="1">
        <v>115.38888888888889</v>
      </c>
      <c r="K7366" s="1">
        <f>Sales_Data[[#This Row],[Order Quantity]]*Sales_Data[[#This Row],[Unit Price]]</f>
        <v>1038.5</v>
      </c>
      <c r="L7366" s="1">
        <v>83.08</v>
      </c>
    </row>
    <row r="7367" spans="1:12">
      <c r="A7367" t="s">
        <v>7390</v>
      </c>
      <c r="B7367" s="2">
        <v>42580</v>
      </c>
      <c r="C7367">
        <v>6</v>
      </c>
      <c r="D7367" t="s">
        <v>3</v>
      </c>
      <c r="E7367" t="s">
        <v>8168</v>
      </c>
      <c r="F7367" t="s">
        <v>8027</v>
      </c>
      <c r="G7367">
        <v>18</v>
      </c>
      <c r="H7367">
        <v>3</v>
      </c>
      <c r="I7367">
        <v>5</v>
      </c>
      <c r="J7367" s="1">
        <v>366.26666666666665</v>
      </c>
      <c r="K7367" s="1">
        <f>Sales_Data[[#This Row],[Order Quantity]]*Sales_Data[[#This Row],[Unit Price]]</f>
        <v>1831.3333333333333</v>
      </c>
      <c r="L7367" s="1">
        <v>260.04933333333332</v>
      </c>
    </row>
    <row r="7368" spans="1:12">
      <c r="A7368" t="s">
        <v>7391</v>
      </c>
      <c r="B7368" s="2">
        <v>42580</v>
      </c>
      <c r="C7368">
        <v>15</v>
      </c>
      <c r="D7368" t="s">
        <v>2</v>
      </c>
      <c r="E7368" t="s">
        <v>8168</v>
      </c>
      <c r="F7368" t="s">
        <v>8025</v>
      </c>
      <c r="G7368">
        <v>41</v>
      </c>
      <c r="H7368">
        <v>6</v>
      </c>
      <c r="I7368">
        <v>8</v>
      </c>
      <c r="J7368" s="1">
        <v>115.38888888888889</v>
      </c>
      <c r="K7368" s="1">
        <f>Sales_Data[[#This Row],[Order Quantity]]*Sales_Data[[#This Row],[Unit Price]]</f>
        <v>923.11111111111109</v>
      </c>
      <c r="L7368" s="1">
        <v>47.309444444444438</v>
      </c>
    </row>
    <row r="7369" spans="1:12">
      <c r="A7369" t="s">
        <v>7392</v>
      </c>
      <c r="B7369" s="2">
        <v>42580</v>
      </c>
      <c r="C7369">
        <v>19</v>
      </c>
      <c r="D7369" t="s">
        <v>2</v>
      </c>
      <c r="E7369" t="s">
        <v>8168</v>
      </c>
      <c r="F7369" t="s">
        <v>8028</v>
      </c>
      <c r="G7369">
        <v>53</v>
      </c>
      <c r="H7369">
        <v>8</v>
      </c>
      <c r="I7369">
        <v>5</v>
      </c>
      <c r="J7369" s="1">
        <v>288.10000000000002</v>
      </c>
      <c r="K7369" s="1">
        <f>Sales_Data[[#This Row],[Order Quantity]]*Sales_Data[[#This Row],[Unit Price]]</f>
        <v>1440.5</v>
      </c>
      <c r="L7369" s="1">
        <v>233.36100000000002</v>
      </c>
    </row>
    <row r="7370" spans="1:12">
      <c r="A7370" t="s">
        <v>7393</v>
      </c>
      <c r="B7370" s="2">
        <v>42580</v>
      </c>
      <c r="C7370">
        <v>15</v>
      </c>
      <c r="D7370" t="s">
        <v>3</v>
      </c>
      <c r="E7370" t="s">
        <v>8168</v>
      </c>
      <c r="F7370" t="s">
        <v>8025</v>
      </c>
      <c r="G7370">
        <v>43</v>
      </c>
      <c r="H7370">
        <v>6</v>
      </c>
      <c r="I7370">
        <v>2</v>
      </c>
      <c r="J7370" s="1">
        <v>269.48888888888888</v>
      </c>
      <c r="K7370" s="1">
        <f>Sales_Data[[#This Row],[Order Quantity]]*Sales_Data[[#This Row],[Unit Price]]</f>
        <v>538.97777777777776</v>
      </c>
      <c r="L7370" s="1">
        <v>177.86266666666668</v>
      </c>
    </row>
    <row r="7371" spans="1:12">
      <c r="A7371" t="s">
        <v>7394</v>
      </c>
      <c r="B7371" s="2">
        <v>42581</v>
      </c>
      <c r="C7371">
        <v>18</v>
      </c>
      <c r="D7371" t="s">
        <v>4</v>
      </c>
      <c r="E7371" t="s">
        <v>8168</v>
      </c>
      <c r="F7371" t="s">
        <v>8025</v>
      </c>
      <c r="G7371">
        <v>51</v>
      </c>
      <c r="H7371">
        <v>7</v>
      </c>
      <c r="I7371">
        <v>3</v>
      </c>
      <c r="J7371" s="1">
        <v>564.28888888888889</v>
      </c>
      <c r="K7371" s="1">
        <f>Sales_Data[[#This Row],[Order Quantity]]*Sales_Data[[#This Row],[Unit Price]]</f>
        <v>1692.8666666666668</v>
      </c>
      <c r="L7371" s="1">
        <v>457.07400000000001</v>
      </c>
    </row>
    <row r="7372" spans="1:12">
      <c r="A7372" t="s">
        <v>7395</v>
      </c>
      <c r="B7372" s="2">
        <v>42581</v>
      </c>
      <c r="C7372">
        <v>16</v>
      </c>
      <c r="D7372" t="s">
        <v>4</v>
      </c>
      <c r="E7372" t="s">
        <v>8168</v>
      </c>
      <c r="F7372" t="s">
        <v>8025</v>
      </c>
      <c r="G7372">
        <v>45</v>
      </c>
      <c r="H7372">
        <v>7</v>
      </c>
      <c r="I7372">
        <v>2</v>
      </c>
      <c r="J7372" s="1">
        <v>118.36666666666666</v>
      </c>
      <c r="K7372" s="1">
        <f>Sales_Data[[#This Row],[Order Quantity]]*Sales_Data[[#This Row],[Unit Price]]</f>
        <v>236.73333333333332</v>
      </c>
      <c r="L7372" s="1">
        <v>60.366999999999997</v>
      </c>
    </row>
    <row r="7373" spans="1:12">
      <c r="A7373" t="s">
        <v>7396</v>
      </c>
      <c r="B7373" s="2">
        <v>42582</v>
      </c>
      <c r="C7373">
        <v>13</v>
      </c>
      <c r="D7373" t="s">
        <v>4</v>
      </c>
      <c r="E7373" t="s">
        <v>8168</v>
      </c>
      <c r="F7373" t="s">
        <v>8026</v>
      </c>
      <c r="G7373">
        <v>38</v>
      </c>
      <c r="H7373">
        <v>6</v>
      </c>
      <c r="I7373">
        <v>4</v>
      </c>
      <c r="J7373" s="1">
        <v>195.78888888888889</v>
      </c>
      <c r="K7373" s="1">
        <f>Sales_Data[[#This Row],[Order Quantity]]*Sales_Data[[#This Row],[Unit Price]]</f>
        <v>783.15555555555557</v>
      </c>
      <c r="L7373" s="1">
        <v>160.5468888888889</v>
      </c>
    </row>
    <row r="7374" spans="1:12">
      <c r="A7374" t="s">
        <v>7397</v>
      </c>
      <c r="B7374" s="2">
        <v>42582</v>
      </c>
      <c r="C7374">
        <v>20</v>
      </c>
      <c r="D7374" t="s">
        <v>2</v>
      </c>
      <c r="E7374" t="s">
        <v>8168</v>
      </c>
      <c r="F7374" t="s">
        <v>8028</v>
      </c>
      <c r="G7374">
        <v>56</v>
      </c>
      <c r="H7374">
        <v>8</v>
      </c>
      <c r="I7374">
        <v>5</v>
      </c>
      <c r="J7374" s="1">
        <v>288.84444444444443</v>
      </c>
      <c r="K7374" s="1">
        <f>Sales_Data[[#This Row],[Order Quantity]]*Sales_Data[[#This Row],[Unit Price]]</f>
        <v>1444.2222222222222</v>
      </c>
      <c r="L7374" s="1">
        <v>202.1911111111111</v>
      </c>
    </row>
    <row r="7375" spans="1:12">
      <c r="A7375" t="s">
        <v>7398</v>
      </c>
      <c r="B7375" s="2">
        <v>42582</v>
      </c>
      <c r="C7375">
        <v>3</v>
      </c>
      <c r="D7375" t="s">
        <v>4</v>
      </c>
      <c r="E7375" t="s">
        <v>8168</v>
      </c>
      <c r="F7375" t="s">
        <v>8027</v>
      </c>
      <c r="G7375">
        <v>7</v>
      </c>
      <c r="H7375">
        <v>1</v>
      </c>
      <c r="I7375">
        <v>7</v>
      </c>
      <c r="J7375" s="1">
        <v>294.05555555555554</v>
      </c>
      <c r="K7375" s="1">
        <f>Sales_Data[[#This Row],[Order Quantity]]*Sales_Data[[#This Row],[Unit Price]]</f>
        <v>2058.3888888888887</v>
      </c>
      <c r="L7375" s="1">
        <v>164.67111111111114</v>
      </c>
    </row>
    <row r="7376" spans="1:12">
      <c r="A7376" t="s">
        <v>7399</v>
      </c>
      <c r="B7376" s="2">
        <v>42582</v>
      </c>
      <c r="C7376">
        <v>12</v>
      </c>
      <c r="D7376" t="s">
        <v>3</v>
      </c>
      <c r="E7376" t="s">
        <v>8168</v>
      </c>
      <c r="F7376" t="s">
        <v>8026</v>
      </c>
      <c r="G7376">
        <v>32</v>
      </c>
      <c r="H7376">
        <v>5</v>
      </c>
      <c r="I7376">
        <v>6</v>
      </c>
      <c r="J7376" s="1">
        <v>105.71111111111111</v>
      </c>
      <c r="K7376" s="1">
        <f>Sales_Data[[#This Row],[Order Quantity]]*Sales_Data[[#This Row],[Unit Price]]</f>
        <v>634.26666666666665</v>
      </c>
      <c r="L7376" s="1">
        <v>86.683111111111103</v>
      </c>
    </row>
    <row r="7377" spans="1:12">
      <c r="A7377" t="s">
        <v>7400</v>
      </c>
      <c r="B7377" s="2">
        <v>42582</v>
      </c>
      <c r="C7377">
        <v>1</v>
      </c>
      <c r="D7377" t="s">
        <v>3</v>
      </c>
      <c r="E7377" t="s">
        <v>8168</v>
      </c>
      <c r="F7377" t="s">
        <v>8027</v>
      </c>
      <c r="G7377">
        <v>2</v>
      </c>
      <c r="H7377">
        <v>1</v>
      </c>
      <c r="I7377">
        <v>4</v>
      </c>
      <c r="J7377" s="1">
        <v>270.23333333333335</v>
      </c>
      <c r="K7377" s="1">
        <f>Sales_Data[[#This Row],[Order Quantity]]*Sales_Data[[#This Row],[Unit Price]]</f>
        <v>1080.9333333333334</v>
      </c>
      <c r="L7377" s="1">
        <v>218.88900000000001</v>
      </c>
    </row>
    <row r="7378" spans="1:12">
      <c r="A7378" t="s">
        <v>7401</v>
      </c>
      <c r="B7378" s="2">
        <v>42583</v>
      </c>
      <c r="C7378">
        <v>19</v>
      </c>
      <c r="D7378" t="s">
        <v>2</v>
      </c>
      <c r="E7378" t="s">
        <v>8168</v>
      </c>
      <c r="F7378" t="s">
        <v>8028</v>
      </c>
      <c r="G7378">
        <v>55</v>
      </c>
      <c r="H7378">
        <v>8</v>
      </c>
      <c r="I7378">
        <v>1</v>
      </c>
      <c r="J7378" s="1">
        <v>657.34444444444443</v>
      </c>
      <c r="K7378" s="1">
        <f>Sales_Data[[#This Row],[Order Quantity]]*Sales_Data[[#This Row],[Unit Price]]</f>
        <v>657.34444444444443</v>
      </c>
      <c r="L7378" s="1">
        <v>519.30211111111112</v>
      </c>
    </row>
    <row r="7379" spans="1:12">
      <c r="A7379" t="s">
        <v>7402</v>
      </c>
      <c r="B7379" s="2">
        <v>42583</v>
      </c>
      <c r="C7379">
        <v>4</v>
      </c>
      <c r="D7379" t="s">
        <v>4</v>
      </c>
      <c r="E7379" t="s">
        <v>8168</v>
      </c>
      <c r="F7379" t="s">
        <v>8027</v>
      </c>
      <c r="G7379">
        <v>11</v>
      </c>
      <c r="H7379">
        <v>2</v>
      </c>
      <c r="I7379">
        <v>4</v>
      </c>
      <c r="J7379" s="1">
        <v>126.55555555555556</v>
      </c>
      <c r="K7379" s="1">
        <f>Sales_Data[[#This Row],[Order Quantity]]*Sales_Data[[#This Row],[Unit Price]]</f>
        <v>506.22222222222223</v>
      </c>
      <c r="L7379" s="1">
        <v>77.198888888888888</v>
      </c>
    </row>
    <row r="7380" spans="1:12">
      <c r="A7380" t="s">
        <v>7403</v>
      </c>
      <c r="B7380" s="2">
        <v>42584</v>
      </c>
      <c r="C7380">
        <v>14</v>
      </c>
      <c r="D7380" t="s">
        <v>3</v>
      </c>
      <c r="E7380" t="s">
        <v>8168</v>
      </c>
      <c r="F7380" t="s">
        <v>8026</v>
      </c>
      <c r="G7380">
        <v>40</v>
      </c>
      <c r="H7380">
        <v>6</v>
      </c>
      <c r="I7380">
        <v>1</v>
      </c>
      <c r="J7380" s="1">
        <v>282.88888888888891</v>
      </c>
      <c r="K7380" s="1">
        <f>Sales_Data[[#This Row],[Order Quantity]]*Sales_Data[[#This Row],[Unit Price]]</f>
        <v>282.88888888888891</v>
      </c>
      <c r="L7380" s="1">
        <v>209.33777777777777</v>
      </c>
    </row>
    <row r="7381" spans="1:12">
      <c r="A7381" t="s">
        <v>7404</v>
      </c>
      <c r="B7381" s="2">
        <v>42584</v>
      </c>
      <c r="C7381">
        <v>20</v>
      </c>
      <c r="D7381" t="s">
        <v>2</v>
      </c>
      <c r="E7381" t="s">
        <v>8168</v>
      </c>
      <c r="F7381" t="s">
        <v>8028</v>
      </c>
      <c r="G7381">
        <v>57</v>
      </c>
      <c r="H7381">
        <v>8</v>
      </c>
      <c r="I7381">
        <v>3</v>
      </c>
      <c r="J7381" s="1">
        <v>103.47777777777779</v>
      </c>
      <c r="K7381" s="1">
        <f>Sales_Data[[#This Row],[Order Quantity]]*Sales_Data[[#This Row],[Unit Price]]</f>
        <v>310.43333333333339</v>
      </c>
      <c r="L7381" s="1">
        <v>58.982333333333337</v>
      </c>
    </row>
    <row r="7382" spans="1:12">
      <c r="A7382" t="s">
        <v>7405</v>
      </c>
      <c r="B7382" s="2">
        <v>42584</v>
      </c>
      <c r="C7382">
        <v>8</v>
      </c>
      <c r="D7382" t="s">
        <v>2</v>
      </c>
      <c r="E7382" t="s">
        <v>8168</v>
      </c>
      <c r="F7382" t="s">
        <v>8027</v>
      </c>
      <c r="G7382">
        <v>23</v>
      </c>
      <c r="H7382">
        <v>4</v>
      </c>
      <c r="I7382">
        <v>3</v>
      </c>
      <c r="J7382" s="1">
        <v>439.22222222222223</v>
      </c>
      <c r="K7382" s="1">
        <f>Sales_Data[[#This Row],[Order Quantity]]*Sales_Data[[#This Row],[Unit Price]]</f>
        <v>1317.6666666666667</v>
      </c>
      <c r="L7382" s="1">
        <v>373.33888888888885</v>
      </c>
    </row>
    <row r="7383" spans="1:12">
      <c r="A7383" t="s">
        <v>7406</v>
      </c>
      <c r="B7383" s="2">
        <v>42584</v>
      </c>
      <c r="C7383">
        <v>4</v>
      </c>
      <c r="D7383" t="s">
        <v>4</v>
      </c>
      <c r="E7383" t="s">
        <v>8168</v>
      </c>
      <c r="F7383" t="s">
        <v>8027</v>
      </c>
      <c r="G7383">
        <v>11</v>
      </c>
      <c r="H7383">
        <v>2</v>
      </c>
      <c r="I7383">
        <v>3</v>
      </c>
      <c r="J7383" s="1">
        <v>340.95555555555552</v>
      </c>
      <c r="K7383" s="1">
        <f>Sales_Data[[#This Row],[Order Quantity]]*Sales_Data[[#This Row],[Unit Price]]</f>
        <v>1022.8666666666666</v>
      </c>
      <c r="L7383" s="1">
        <v>272.76444444444445</v>
      </c>
    </row>
    <row r="7384" spans="1:12">
      <c r="A7384" t="s">
        <v>7407</v>
      </c>
      <c r="B7384" s="2">
        <v>42584</v>
      </c>
      <c r="C7384">
        <v>17</v>
      </c>
      <c r="D7384" t="s">
        <v>2</v>
      </c>
      <c r="E7384" t="s">
        <v>8168</v>
      </c>
      <c r="F7384" t="s">
        <v>8025</v>
      </c>
      <c r="G7384">
        <v>49</v>
      </c>
      <c r="H7384">
        <v>7</v>
      </c>
      <c r="I7384">
        <v>4</v>
      </c>
      <c r="J7384" s="1">
        <v>104.96666666666667</v>
      </c>
      <c r="K7384" s="1">
        <f>Sales_Data[[#This Row],[Order Quantity]]*Sales_Data[[#This Row],[Unit Price]]</f>
        <v>419.86666666666667</v>
      </c>
      <c r="L7384" s="1">
        <v>62.980000000000004</v>
      </c>
    </row>
    <row r="7385" spans="1:12">
      <c r="A7385" t="s">
        <v>7408</v>
      </c>
      <c r="B7385" s="2">
        <v>42585</v>
      </c>
      <c r="C7385">
        <v>4</v>
      </c>
      <c r="D7385" t="s">
        <v>2</v>
      </c>
      <c r="E7385" t="s">
        <v>8168</v>
      </c>
      <c r="F7385" t="s">
        <v>8027</v>
      </c>
      <c r="G7385">
        <v>12</v>
      </c>
      <c r="H7385">
        <v>2</v>
      </c>
      <c r="I7385">
        <v>7</v>
      </c>
      <c r="J7385" s="1">
        <v>137.72222222222223</v>
      </c>
      <c r="K7385" s="1">
        <f>Sales_Data[[#This Row],[Order Quantity]]*Sales_Data[[#This Row],[Unit Price]]</f>
        <v>964.05555555555566</v>
      </c>
      <c r="L7385" s="1">
        <v>93.651111111111106</v>
      </c>
    </row>
    <row r="7386" spans="1:12">
      <c r="A7386" t="s">
        <v>7409</v>
      </c>
      <c r="B7386" s="2">
        <v>42585</v>
      </c>
      <c r="C7386">
        <v>16</v>
      </c>
      <c r="D7386" t="s">
        <v>2</v>
      </c>
      <c r="E7386" t="s">
        <v>8168</v>
      </c>
      <c r="F7386" t="s">
        <v>8025</v>
      </c>
      <c r="G7386">
        <v>45</v>
      </c>
      <c r="H7386">
        <v>7</v>
      </c>
      <c r="I7386">
        <v>6</v>
      </c>
      <c r="J7386" s="1">
        <v>259.81111111111113</v>
      </c>
      <c r="K7386" s="1">
        <f>Sales_Data[[#This Row],[Order Quantity]]*Sales_Data[[#This Row],[Unit Price]]</f>
        <v>1558.8666666666668</v>
      </c>
      <c r="L7386" s="1">
        <v>142.89611111111114</v>
      </c>
    </row>
    <row r="7387" spans="1:12">
      <c r="A7387" t="s">
        <v>7410</v>
      </c>
      <c r="B7387" s="2">
        <v>42585</v>
      </c>
      <c r="C7387">
        <v>3</v>
      </c>
      <c r="D7387" t="s">
        <v>2</v>
      </c>
      <c r="E7387" t="s">
        <v>8168</v>
      </c>
      <c r="F7387" t="s">
        <v>8027</v>
      </c>
      <c r="G7387">
        <v>6</v>
      </c>
      <c r="H7387">
        <v>1</v>
      </c>
      <c r="I7387">
        <v>7</v>
      </c>
      <c r="J7387" s="1">
        <v>271.72222222222223</v>
      </c>
      <c r="K7387" s="1">
        <f>Sales_Data[[#This Row],[Order Quantity]]*Sales_Data[[#This Row],[Unit Price]]</f>
        <v>1902.0555555555557</v>
      </c>
      <c r="L7387" s="1">
        <v>195.64</v>
      </c>
    </row>
    <row r="7388" spans="1:12">
      <c r="A7388" t="s">
        <v>7411</v>
      </c>
      <c r="B7388" s="2">
        <v>42585</v>
      </c>
      <c r="C7388">
        <v>4</v>
      </c>
      <c r="D7388" t="s">
        <v>2</v>
      </c>
      <c r="E7388" t="s">
        <v>8168</v>
      </c>
      <c r="F7388" t="s">
        <v>8027</v>
      </c>
      <c r="G7388">
        <v>10</v>
      </c>
      <c r="H7388">
        <v>2</v>
      </c>
      <c r="I7388">
        <v>4</v>
      </c>
      <c r="J7388" s="1">
        <v>23.822222222222223</v>
      </c>
      <c r="K7388" s="1">
        <f>Sales_Data[[#This Row],[Order Quantity]]*Sales_Data[[#This Row],[Unit Price]]</f>
        <v>95.288888888888891</v>
      </c>
      <c r="L7388" s="1">
        <v>16.199111111111112</v>
      </c>
    </row>
    <row r="7389" spans="1:12">
      <c r="A7389" t="s">
        <v>7412</v>
      </c>
      <c r="B7389" s="2">
        <v>42586</v>
      </c>
      <c r="C7389">
        <v>4</v>
      </c>
      <c r="D7389" t="s">
        <v>4</v>
      </c>
      <c r="E7389" t="s">
        <v>8168</v>
      </c>
      <c r="F7389" t="s">
        <v>8027</v>
      </c>
      <c r="G7389">
        <v>12</v>
      </c>
      <c r="H7389">
        <v>2</v>
      </c>
      <c r="I7389">
        <v>5</v>
      </c>
      <c r="J7389" s="1">
        <v>97.522222222222226</v>
      </c>
      <c r="K7389" s="1">
        <f>Sales_Data[[#This Row],[Order Quantity]]*Sales_Data[[#This Row],[Unit Price]]</f>
        <v>487.61111111111114</v>
      </c>
      <c r="L7389" s="1">
        <v>62.414222222222229</v>
      </c>
    </row>
    <row r="7390" spans="1:12">
      <c r="A7390" t="s">
        <v>7413</v>
      </c>
      <c r="B7390" s="2">
        <v>42586</v>
      </c>
      <c r="C7390">
        <v>4</v>
      </c>
      <c r="D7390" t="s">
        <v>2</v>
      </c>
      <c r="E7390" t="s">
        <v>8168</v>
      </c>
      <c r="F7390" t="s">
        <v>8027</v>
      </c>
      <c r="G7390">
        <v>10</v>
      </c>
      <c r="H7390">
        <v>2</v>
      </c>
      <c r="I7390">
        <v>3</v>
      </c>
      <c r="J7390" s="1">
        <v>266.51111111111112</v>
      </c>
      <c r="K7390" s="1">
        <f>Sales_Data[[#This Row],[Order Quantity]]*Sales_Data[[#This Row],[Unit Price]]</f>
        <v>799.5333333333333</v>
      </c>
      <c r="L7390" s="1">
        <v>189.22288888888886</v>
      </c>
    </row>
    <row r="7391" spans="1:12">
      <c r="A7391" t="s">
        <v>7414</v>
      </c>
      <c r="B7391" s="2">
        <v>42587</v>
      </c>
      <c r="C7391">
        <v>19</v>
      </c>
      <c r="D7391" t="s">
        <v>4</v>
      </c>
      <c r="E7391" t="s">
        <v>8168</v>
      </c>
      <c r="F7391" t="s">
        <v>8028</v>
      </c>
      <c r="G7391">
        <v>55</v>
      </c>
      <c r="H7391">
        <v>8</v>
      </c>
      <c r="I7391">
        <v>8</v>
      </c>
      <c r="J7391" s="1">
        <v>444.43333333333334</v>
      </c>
      <c r="K7391" s="1">
        <f>Sales_Data[[#This Row],[Order Quantity]]*Sales_Data[[#This Row],[Unit Price]]</f>
        <v>3555.4666666666667</v>
      </c>
      <c r="L7391" s="1">
        <v>324.43633333333332</v>
      </c>
    </row>
    <row r="7392" spans="1:12">
      <c r="A7392" t="s">
        <v>7415</v>
      </c>
      <c r="B7392" s="2">
        <v>42587</v>
      </c>
      <c r="C7392">
        <v>15</v>
      </c>
      <c r="D7392" t="s">
        <v>4</v>
      </c>
      <c r="E7392" t="s">
        <v>8168</v>
      </c>
      <c r="F7392" t="s">
        <v>8025</v>
      </c>
      <c r="G7392">
        <v>42</v>
      </c>
      <c r="H7392">
        <v>6</v>
      </c>
      <c r="I7392">
        <v>9</v>
      </c>
      <c r="J7392" s="1">
        <v>268</v>
      </c>
      <c r="K7392" s="1">
        <f>Sales_Data[[#This Row],[Order Quantity]]*Sales_Data[[#This Row],[Unit Price]]</f>
        <v>2412</v>
      </c>
      <c r="L7392" s="1">
        <v>184.92</v>
      </c>
    </row>
    <row r="7393" spans="1:12">
      <c r="A7393" t="s">
        <v>7416</v>
      </c>
      <c r="B7393" s="2">
        <v>42587</v>
      </c>
      <c r="C7393">
        <v>10</v>
      </c>
      <c r="D7393" t="s">
        <v>4</v>
      </c>
      <c r="E7393" t="s">
        <v>8168</v>
      </c>
      <c r="F7393" t="s">
        <v>8026</v>
      </c>
      <c r="G7393">
        <v>29</v>
      </c>
      <c r="H7393">
        <v>4</v>
      </c>
      <c r="I7393">
        <v>5</v>
      </c>
      <c r="J7393" s="1">
        <v>331.27777777777777</v>
      </c>
      <c r="K7393" s="1">
        <f>Sales_Data[[#This Row],[Order Quantity]]*Sales_Data[[#This Row],[Unit Price]]</f>
        <v>1656.3888888888889</v>
      </c>
      <c r="L7393" s="1">
        <v>195.45388888888886</v>
      </c>
    </row>
    <row r="7394" spans="1:12">
      <c r="A7394" t="s">
        <v>7417</v>
      </c>
      <c r="B7394" s="2">
        <v>42587</v>
      </c>
      <c r="C7394">
        <v>12</v>
      </c>
      <c r="D7394" t="s">
        <v>4</v>
      </c>
      <c r="E7394" t="s">
        <v>8168</v>
      </c>
      <c r="F7394" t="s">
        <v>8026</v>
      </c>
      <c r="G7394">
        <v>34</v>
      </c>
      <c r="H7394">
        <v>5</v>
      </c>
      <c r="I7394">
        <v>8</v>
      </c>
      <c r="J7394" s="1">
        <v>261.3</v>
      </c>
      <c r="K7394" s="1">
        <f>Sales_Data[[#This Row],[Order Quantity]]*Sales_Data[[#This Row],[Unit Price]]</f>
        <v>2090.4</v>
      </c>
      <c r="L7394" s="1">
        <v>143.71500000000003</v>
      </c>
    </row>
    <row r="7395" spans="1:12">
      <c r="A7395" t="s">
        <v>7418</v>
      </c>
      <c r="B7395" s="2">
        <v>42587</v>
      </c>
      <c r="C7395">
        <v>2</v>
      </c>
      <c r="D7395" t="s">
        <v>4</v>
      </c>
      <c r="E7395" t="s">
        <v>8168</v>
      </c>
      <c r="F7395" t="s">
        <v>8027</v>
      </c>
      <c r="G7395">
        <v>5</v>
      </c>
      <c r="H7395">
        <v>1</v>
      </c>
      <c r="I7395">
        <v>9</v>
      </c>
      <c r="J7395" s="1">
        <v>215.88888888888889</v>
      </c>
      <c r="K7395" s="1">
        <f>Sales_Data[[#This Row],[Order Quantity]]*Sales_Data[[#This Row],[Unit Price]]</f>
        <v>1943</v>
      </c>
      <c r="L7395" s="1">
        <v>88.51444444444445</v>
      </c>
    </row>
    <row r="7396" spans="1:12">
      <c r="A7396" t="s">
        <v>7419</v>
      </c>
      <c r="B7396" s="2">
        <v>42588</v>
      </c>
      <c r="C7396">
        <v>9</v>
      </c>
      <c r="D7396" t="s">
        <v>2</v>
      </c>
      <c r="E7396" t="s">
        <v>8168</v>
      </c>
      <c r="F7396" t="s">
        <v>8027</v>
      </c>
      <c r="G7396">
        <v>26</v>
      </c>
      <c r="H7396">
        <v>4</v>
      </c>
      <c r="I7396">
        <v>1</v>
      </c>
      <c r="J7396" s="1">
        <v>77.422222222222231</v>
      </c>
      <c r="K7396" s="1">
        <f>Sales_Data[[#This Row],[Order Quantity]]*Sales_Data[[#This Row],[Unit Price]]</f>
        <v>77.422222222222231</v>
      </c>
      <c r="L7396" s="1">
        <v>32.517333333333333</v>
      </c>
    </row>
    <row r="7397" spans="1:12">
      <c r="A7397" t="s">
        <v>7420</v>
      </c>
      <c r="B7397" s="2">
        <v>42588</v>
      </c>
      <c r="C7397">
        <v>4</v>
      </c>
      <c r="D7397" t="s">
        <v>4</v>
      </c>
      <c r="E7397" t="s">
        <v>8168</v>
      </c>
      <c r="F7397" t="s">
        <v>8027</v>
      </c>
      <c r="G7397">
        <v>10</v>
      </c>
      <c r="H7397">
        <v>2</v>
      </c>
      <c r="I7397">
        <v>8</v>
      </c>
      <c r="J7397" s="1">
        <v>116.87777777777779</v>
      </c>
      <c r="K7397" s="1">
        <f>Sales_Data[[#This Row],[Order Quantity]]*Sales_Data[[#This Row],[Unit Price]]</f>
        <v>935.02222222222235</v>
      </c>
      <c r="L7397" s="1">
        <v>61.945222222222228</v>
      </c>
    </row>
    <row r="7398" spans="1:12">
      <c r="A7398" t="s">
        <v>7421</v>
      </c>
      <c r="B7398" s="2">
        <v>42588</v>
      </c>
      <c r="C7398">
        <v>6</v>
      </c>
      <c r="D7398" t="s">
        <v>4</v>
      </c>
      <c r="E7398" t="s">
        <v>8168</v>
      </c>
      <c r="F7398" t="s">
        <v>8027</v>
      </c>
      <c r="G7398">
        <v>17</v>
      </c>
      <c r="H7398">
        <v>3</v>
      </c>
      <c r="I7398">
        <v>3</v>
      </c>
      <c r="J7398" s="1">
        <v>446.66666666666669</v>
      </c>
      <c r="K7398" s="1">
        <f>Sales_Data[[#This Row],[Order Quantity]]*Sales_Data[[#This Row],[Unit Price]]</f>
        <v>1340</v>
      </c>
      <c r="L7398" s="1">
        <v>294.8</v>
      </c>
    </row>
    <row r="7399" spans="1:12">
      <c r="A7399" t="s">
        <v>7422</v>
      </c>
      <c r="B7399" s="2">
        <v>42588</v>
      </c>
      <c r="C7399">
        <v>19</v>
      </c>
      <c r="D7399" t="s">
        <v>2</v>
      </c>
      <c r="E7399" t="s">
        <v>8168</v>
      </c>
      <c r="F7399" t="s">
        <v>8028</v>
      </c>
      <c r="G7399">
        <v>55</v>
      </c>
      <c r="H7399">
        <v>8</v>
      </c>
      <c r="I7399">
        <v>1</v>
      </c>
      <c r="J7399" s="1">
        <v>116.13333333333334</v>
      </c>
      <c r="K7399" s="1">
        <f>Sales_Data[[#This Row],[Order Quantity]]*Sales_Data[[#This Row],[Unit Price]]</f>
        <v>116.13333333333334</v>
      </c>
      <c r="L7399" s="1">
        <v>92.90666666666668</v>
      </c>
    </row>
    <row r="7400" spans="1:12">
      <c r="A7400" t="s">
        <v>7423</v>
      </c>
      <c r="B7400" s="2">
        <v>42588</v>
      </c>
      <c r="C7400">
        <v>3</v>
      </c>
      <c r="D7400" t="s">
        <v>4</v>
      </c>
      <c r="E7400" t="s">
        <v>8168</v>
      </c>
      <c r="F7400" t="s">
        <v>8027</v>
      </c>
      <c r="G7400">
        <v>7</v>
      </c>
      <c r="H7400">
        <v>1</v>
      </c>
      <c r="I7400">
        <v>8</v>
      </c>
      <c r="J7400" s="1">
        <v>83.37777777777778</v>
      </c>
      <c r="K7400" s="1">
        <f>Sales_Data[[#This Row],[Order Quantity]]*Sales_Data[[#This Row],[Unit Price]]</f>
        <v>667.02222222222224</v>
      </c>
      <c r="L7400" s="1">
        <v>70.871111111111105</v>
      </c>
    </row>
    <row r="7401" spans="1:12">
      <c r="A7401" t="s">
        <v>7424</v>
      </c>
      <c r="B7401" s="2">
        <v>42588</v>
      </c>
      <c r="C7401">
        <v>13</v>
      </c>
      <c r="D7401" t="s">
        <v>4</v>
      </c>
      <c r="E7401" t="s">
        <v>8168</v>
      </c>
      <c r="F7401" t="s">
        <v>8026</v>
      </c>
      <c r="G7401">
        <v>38</v>
      </c>
      <c r="H7401">
        <v>6</v>
      </c>
      <c r="I7401">
        <v>8</v>
      </c>
      <c r="J7401" s="1">
        <v>132.51111111111112</v>
      </c>
      <c r="K7401" s="1">
        <f>Sales_Data[[#This Row],[Order Quantity]]*Sales_Data[[#This Row],[Unit Price]]</f>
        <v>1060.088888888889</v>
      </c>
      <c r="L7401" s="1">
        <v>71.556000000000012</v>
      </c>
    </row>
    <row r="7402" spans="1:12">
      <c r="A7402" t="s">
        <v>7425</v>
      </c>
      <c r="B7402" s="2">
        <v>42588</v>
      </c>
      <c r="C7402">
        <v>13</v>
      </c>
      <c r="D7402" t="s">
        <v>2</v>
      </c>
      <c r="E7402" t="s">
        <v>8168</v>
      </c>
      <c r="F7402" t="s">
        <v>8026</v>
      </c>
      <c r="G7402">
        <v>37</v>
      </c>
      <c r="H7402">
        <v>6</v>
      </c>
      <c r="I7402">
        <v>7</v>
      </c>
      <c r="J7402" s="1">
        <v>439.9666666666667</v>
      </c>
      <c r="K7402" s="1">
        <f>Sales_Data[[#This Row],[Order Quantity]]*Sales_Data[[#This Row],[Unit Price]]</f>
        <v>3079.7666666666669</v>
      </c>
      <c r="L7402" s="1">
        <v>233.18233333333333</v>
      </c>
    </row>
    <row r="7403" spans="1:12">
      <c r="A7403" t="s">
        <v>7426</v>
      </c>
      <c r="B7403" s="2">
        <v>42590</v>
      </c>
      <c r="C7403">
        <v>18</v>
      </c>
      <c r="D7403" t="s">
        <v>4</v>
      </c>
      <c r="E7403" t="s">
        <v>8168</v>
      </c>
      <c r="F7403" t="s">
        <v>8025</v>
      </c>
      <c r="G7403">
        <v>51</v>
      </c>
      <c r="H7403">
        <v>7</v>
      </c>
      <c r="I7403">
        <v>9</v>
      </c>
      <c r="J7403" s="1">
        <v>221.84444444444446</v>
      </c>
      <c r="K7403" s="1">
        <f>Sales_Data[[#This Row],[Order Quantity]]*Sales_Data[[#This Row],[Unit Price]]</f>
        <v>1996.6000000000001</v>
      </c>
      <c r="L7403" s="1">
        <v>157.50955555555555</v>
      </c>
    </row>
    <row r="7404" spans="1:12">
      <c r="A7404" t="s">
        <v>7427</v>
      </c>
      <c r="B7404" s="2">
        <v>42591</v>
      </c>
      <c r="C7404">
        <v>16</v>
      </c>
      <c r="D7404" t="s">
        <v>4</v>
      </c>
      <c r="E7404" t="s">
        <v>8168</v>
      </c>
      <c r="F7404" t="s">
        <v>8025</v>
      </c>
      <c r="G7404">
        <v>44</v>
      </c>
      <c r="H7404">
        <v>7</v>
      </c>
      <c r="I7404">
        <v>9</v>
      </c>
      <c r="J7404" s="1">
        <v>93.055555555555557</v>
      </c>
      <c r="K7404" s="1">
        <f>Sales_Data[[#This Row],[Order Quantity]]*Sales_Data[[#This Row],[Unit Price]]</f>
        <v>837.5</v>
      </c>
      <c r="L7404" s="1">
        <v>79.097222222222229</v>
      </c>
    </row>
    <row r="7405" spans="1:12">
      <c r="A7405" t="s">
        <v>7428</v>
      </c>
      <c r="B7405" s="2">
        <v>42591</v>
      </c>
      <c r="C7405">
        <v>14</v>
      </c>
      <c r="D7405" t="s">
        <v>2</v>
      </c>
      <c r="E7405" t="s">
        <v>8168</v>
      </c>
      <c r="F7405" t="s">
        <v>8026</v>
      </c>
      <c r="G7405">
        <v>40</v>
      </c>
      <c r="H7405">
        <v>6</v>
      </c>
      <c r="I7405">
        <v>4</v>
      </c>
      <c r="J7405" s="1">
        <v>212.16666666666666</v>
      </c>
      <c r="K7405" s="1">
        <f>Sales_Data[[#This Row],[Order Quantity]]*Sales_Data[[#This Row],[Unit Price]]</f>
        <v>848.66666666666663</v>
      </c>
      <c r="L7405" s="1">
        <v>127.30000000000001</v>
      </c>
    </row>
    <row r="7406" spans="1:12">
      <c r="A7406" t="s">
        <v>7429</v>
      </c>
      <c r="B7406" s="2">
        <v>42591</v>
      </c>
      <c r="C7406">
        <v>18</v>
      </c>
      <c r="D7406" t="s">
        <v>2</v>
      </c>
      <c r="E7406" t="s">
        <v>8168</v>
      </c>
      <c r="F7406" t="s">
        <v>8025</v>
      </c>
      <c r="G7406">
        <v>52</v>
      </c>
      <c r="H7406">
        <v>8</v>
      </c>
      <c r="I7406">
        <v>8</v>
      </c>
      <c r="J7406" s="1">
        <v>112.41111111111111</v>
      </c>
      <c r="K7406" s="1">
        <f>Sales_Data[[#This Row],[Order Quantity]]*Sales_Data[[#This Row],[Unit Price]]</f>
        <v>899.28888888888889</v>
      </c>
      <c r="L7406" s="1">
        <v>88.804777777777787</v>
      </c>
    </row>
    <row r="7407" spans="1:12">
      <c r="A7407" t="s">
        <v>7430</v>
      </c>
      <c r="B7407" s="2">
        <v>42592</v>
      </c>
      <c r="C7407">
        <v>6</v>
      </c>
      <c r="D7407" t="s">
        <v>3</v>
      </c>
      <c r="E7407" t="s">
        <v>8168</v>
      </c>
      <c r="F7407" t="s">
        <v>8027</v>
      </c>
      <c r="G7407">
        <v>17</v>
      </c>
      <c r="H7407">
        <v>3</v>
      </c>
      <c r="I7407">
        <v>2</v>
      </c>
      <c r="J7407" s="1">
        <v>188.34444444444446</v>
      </c>
      <c r="K7407" s="1">
        <f>Sales_Data[[#This Row],[Order Quantity]]*Sales_Data[[#This Row],[Unit Price]]</f>
        <v>376.68888888888893</v>
      </c>
      <c r="L7407" s="1">
        <v>109.23977777777777</v>
      </c>
    </row>
    <row r="7408" spans="1:12">
      <c r="A7408" t="s">
        <v>7431</v>
      </c>
      <c r="B7408" s="2">
        <v>42593</v>
      </c>
      <c r="C7408">
        <v>4</v>
      </c>
      <c r="D7408" t="s">
        <v>4</v>
      </c>
      <c r="E7408" t="s">
        <v>8168</v>
      </c>
      <c r="F7408" t="s">
        <v>8027</v>
      </c>
      <c r="G7408">
        <v>12</v>
      </c>
      <c r="H7408">
        <v>2</v>
      </c>
      <c r="I7408">
        <v>9</v>
      </c>
      <c r="J7408" s="1">
        <v>189.08888888888887</v>
      </c>
      <c r="K7408" s="1">
        <f>Sales_Data[[#This Row],[Order Quantity]]*Sales_Data[[#This Row],[Unit Price]]</f>
        <v>1701.8</v>
      </c>
      <c r="L7408" s="1">
        <v>156.94377777777777</v>
      </c>
    </row>
    <row r="7409" spans="1:12">
      <c r="A7409" t="s">
        <v>7432</v>
      </c>
      <c r="B7409" s="2">
        <v>42593</v>
      </c>
      <c r="C7409">
        <v>13</v>
      </c>
      <c r="D7409" t="s">
        <v>3</v>
      </c>
      <c r="E7409" t="s">
        <v>8168</v>
      </c>
      <c r="F7409" t="s">
        <v>8026</v>
      </c>
      <c r="G7409">
        <v>36</v>
      </c>
      <c r="H7409">
        <v>5</v>
      </c>
      <c r="I7409">
        <v>6</v>
      </c>
      <c r="J7409" s="1">
        <v>107.2</v>
      </c>
      <c r="K7409" s="1">
        <f>Sales_Data[[#This Row],[Order Quantity]]*Sales_Data[[#This Row],[Unit Price]]</f>
        <v>643.20000000000005</v>
      </c>
      <c r="L7409" s="1">
        <v>65.391999999999996</v>
      </c>
    </row>
    <row r="7410" spans="1:12">
      <c r="A7410" t="s">
        <v>7433</v>
      </c>
      <c r="B7410" s="2">
        <v>42594</v>
      </c>
      <c r="C7410">
        <v>12</v>
      </c>
      <c r="D7410" t="s">
        <v>2</v>
      </c>
      <c r="E7410" t="s">
        <v>8168</v>
      </c>
      <c r="F7410" t="s">
        <v>8026</v>
      </c>
      <c r="G7410">
        <v>33</v>
      </c>
      <c r="H7410">
        <v>5</v>
      </c>
      <c r="I7410">
        <v>4</v>
      </c>
      <c r="J7410" s="1">
        <v>395.3</v>
      </c>
      <c r="K7410" s="1">
        <f>Sales_Data[[#This Row],[Order Quantity]]*Sales_Data[[#This Row],[Unit Price]]</f>
        <v>1581.2</v>
      </c>
      <c r="L7410" s="1">
        <v>201.60300000000001</v>
      </c>
    </row>
    <row r="7411" spans="1:12">
      <c r="A7411" t="s">
        <v>7434</v>
      </c>
      <c r="B7411" s="2">
        <v>42594</v>
      </c>
      <c r="C7411">
        <v>1</v>
      </c>
      <c r="D7411" t="s">
        <v>4</v>
      </c>
      <c r="E7411" t="s">
        <v>8168</v>
      </c>
      <c r="F7411" t="s">
        <v>8027</v>
      </c>
      <c r="G7411">
        <v>3</v>
      </c>
      <c r="H7411">
        <v>1</v>
      </c>
      <c r="I7411">
        <v>4</v>
      </c>
      <c r="J7411" s="1">
        <v>337.23333333333335</v>
      </c>
      <c r="K7411" s="1">
        <f>Sales_Data[[#This Row],[Order Quantity]]*Sales_Data[[#This Row],[Unit Price]]</f>
        <v>1348.9333333333334</v>
      </c>
      <c r="L7411" s="1">
        <v>148.38266666666667</v>
      </c>
    </row>
    <row r="7412" spans="1:12">
      <c r="A7412" t="s">
        <v>7435</v>
      </c>
      <c r="B7412" s="2">
        <v>42594</v>
      </c>
      <c r="C7412">
        <v>18</v>
      </c>
      <c r="D7412" t="s">
        <v>2</v>
      </c>
      <c r="E7412" t="s">
        <v>8168</v>
      </c>
      <c r="F7412" t="s">
        <v>8025</v>
      </c>
      <c r="G7412">
        <v>51</v>
      </c>
      <c r="H7412">
        <v>7</v>
      </c>
      <c r="I7412">
        <v>3</v>
      </c>
      <c r="J7412" s="1">
        <v>114.64444444444445</v>
      </c>
      <c r="K7412" s="1">
        <f>Sales_Data[[#This Row],[Order Quantity]]*Sales_Data[[#This Row],[Unit Price]]</f>
        <v>343.93333333333334</v>
      </c>
      <c r="L7412" s="1">
        <v>72.225999999999999</v>
      </c>
    </row>
    <row r="7413" spans="1:12">
      <c r="A7413" t="s">
        <v>7436</v>
      </c>
      <c r="B7413" s="2">
        <v>42594</v>
      </c>
      <c r="C7413">
        <v>20</v>
      </c>
      <c r="D7413" t="s">
        <v>2</v>
      </c>
      <c r="E7413" t="s">
        <v>8168</v>
      </c>
      <c r="F7413" t="s">
        <v>8028</v>
      </c>
      <c r="G7413">
        <v>56</v>
      </c>
      <c r="H7413">
        <v>8</v>
      </c>
      <c r="I7413">
        <v>5</v>
      </c>
      <c r="J7413" s="1">
        <v>131.02222222222224</v>
      </c>
      <c r="K7413" s="1">
        <f>Sales_Data[[#This Row],[Order Quantity]]*Sales_Data[[#This Row],[Unit Price]]</f>
        <v>655.1111111111112</v>
      </c>
      <c r="L7413" s="1">
        <v>61.580444444444453</v>
      </c>
    </row>
    <row r="7414" spans="1:12">
      <c r="A7414" t="s">
        <v>7437</v>
      </c>
      <c r="B7414" s="2">
        <v>42595</v>
      </c>
      <c r="C7414">
        <v>15</v>
      </c>
      <c r="D7414" t="s">
        <v>2</v>
      </c>
      <c r="E7414" t="s">
        <v>8168</v>
      </c>
      <c r="F7414" t="s">
        <v>8025</v>
      </c>
      <c r="G7414">
        <v>43</v>
      </c>
      <c r="H7414">
        <v>6</v>
      </c>
      <c r="I7414">
        <v>4</v>
      </c>
      <c r="J7414" s="1">
        <v>627.56666666666672</v>
      </c>
      <c r="K7414" s="1">
        <f>Sales_Data[[#This Row],[Order Quantity]]*Sales_Data[[#This Row],[Unit Price]]</f>
        <v>2510.2666666666669</v>
      </c>
      <c r="L7414" s="1">
        <v>389.09133333333335</v>
      </c>
    </row>
    <row r="7415" spans="1:12">
      <c r="A7415" t="s">
        <v>7438</v>
      </c>
      <c r="B7415" s="2">
        <v>42595</v>
      </c>
      <c r="C7415">
        <v>3</v>
      </c>
      <c r="D7415" t="s">
        <v>4</v>
      </c>
      <c r="E7415" t="s">
        <v>8168</v>
      </c>
      <c r="F7415" t="s">
        <v>8027</v>
      </c>
      <c r="G7415">
        <v>9</v>
      </c>
      <c r="H7415">
        <v>2</v>
      </c>
      <c r="I7415">
        <v>4</v>
      </c>
      <c r="J7415" s="1">
        <v>279.91111111111115</v>
      </c>
      <c r="K7415" s="1">
        <f>Sales_Data[[#This Row],[Order Quantity]]*Sales_Data[[#This Row],[Unit Price]]</f>
        <v>1119.6444444444446</v>
      </c>
      <c r="L7415" s="1">
        <v>212.73244444444447</v>
      </c>
    </row>
    <row r="7416" spans="1:12">
      <c r="A7416" t="s">
        <v>7439</v>
      </c>
      <c r="B7416" s="2">
        <v>42595</v>
      </c>
      <c r="C7416">
        <v>19</v>
      </c>
      <c r="D7416" t="s">
        <v>4</v>
      </c>
      <c r="E7416" t="s">
        <v>8168</v>
      </c>
      <c r="F7416" t="s">
        <v>8028</v>
      </c>
      <c r="G7416">
        <v>53</v>
      </c>
      <c r="H7416">
        <v>8</v>
      </c>
      <c r="I7416">
        <v>6</v>
      </c>
      <c r="J7416" s="1">
        <v>198.02222222222224</v>
      </c>
      <c r="K7416" s="1">
        <f>Sales_Data[[#This Row],[Order Quantity]]*Sales_Data[[#This Row],[Unit Price]]</f>
        <v>1188.1333333333334</v>
      </c>
      <c r="L7416" s="1">
        <v>116.83311111111112</v>
      </c>
    </row>
    <row r="7417" spans="1:12">
      <c r="A7417" t="s">
        <v>7440</v>
      </c>
      <c r="B7417" s="2">
        <v>42595</v>
      </c>
      <c r="C7417">
        <v>2</v>
      </c>
      <c r="D7417" t="s">
        <v>4</v>
      </c>
      <c r="E7417" t="s">
        <v>8168</v>
      </c>
      <c r="F7417" t="s">
        <v>8027</v>
      </c>
      <c r="G7417">
        <v>4</v>
      </c>
      <c r="H7417">
        <v>1</v>
      </c>
      <c r="I7417">
        <v>6</v>
      </c>
      <c r="J7417" s="1">
        <v>417.63333333333338</v>
      </c>
      <c r="K7417" s="1">
        <f>Sales_Data[[#This Row],[Order Quantity]]*Sales_Data[[#This Row],[Unit Price]]</f>
        <v>2505.8000000000002</v>
      </c>
      <c r="L7417" s="1">
        <v>300.69600000000003</v>
      </c>
    </row>
    <row r="7418" spans="1:12">
      <c r="A7418" t="s">
        <v>7441</v>
      </c>
      <c r="B7418" s="2">
        <v>42596</v>
      </c>
      <c r="C7418">
        <v>18</v>
      </c>
      <c r="D7418" t="s">
        <v>4</v>
      </c>
      <c r="E7418" t="s">
        <v>8168</v>
      </c>
      <c r="F7418" t="s">
        <v>8025</v>
      </c>
      <c r="G7418">
        <v>52</v>
      </c>
      <c r="H7418">
        <v>8</v>
      </c>
      <c r="I7418">
        <v>2</v>
      </c>
      <c r="J7418" s="1">
        <v>126.55555555555556</v>
      </c>
      <c r="K7418" s="1">
        <f>Sales_Data[[#This Row],[Order Quantity]]*Sales_Data[[#This Row],[Unit Price]]</f>
        <v>253.11111111111111</v>
      </c>
      <c r="L7418" s="1">
        <v>65.808888888888887</v>
      </c>
    </row>
    <row r="7419" spans="1:12">
      <c r="A7419" t="s">
        <v>7442</v>
      </c>
      <c r="B7419" s="2">
        <v>42596</v>
      </c>
      <c r="C7419">
        <v>11</v>
      </c>
      <c r="D7419" t="s">
        <v>4</v>
      </c>
      <c r="E7419" t="s">
        <v>8168</v>
      </c>
      <c r="F7419" t="s">
        <v>8026</v>
      </c>
      <c r="G7419">
        <v>31</v>
      </c>
      <c r="H7419">
        <v>5</v>
      </c>
      <c r="I7419">
        <v>3</v>
      </c>
      <c r="J7419" s="1">
        <v>28.288888888888888</v>
      </c>
      <c r="K7419" s="1">
        <f>Sales_Data[[#This Row],[Order Quantity]]*Sales_Data[[#This Row],[Unit Price]]</f>
        <v>84.86666666666666</v>
      </c>
      <c r="L7419" s="1">
        <v>17.539111111111112</v>
      </c>
    </row>
    <row r="7420" spans="1:12">
      <c r="A7420" t="s">
        <v>7443</v>
      </c>
      <c r="B7420" s="2">
        <v>42597</v>
      </c>
      <c r="C7420">
        <v>11</v>
      </c>
      <c r="D7420" t="s">
        <v>4</v>
      </c>
      <c r="E7420" t="s">
        <v>8168</v>
      </c>
      <c r="F7420" t="s">
        <v>8026</v>
      </c>
      <c r="G7420">
        <v>31</v>
      </c>
      <c r="H7420">
        <v>5</v>
      </c>
      <c r="I7420">
        <v>6</v>
      </c>
      <c r="J7420" s="1">
        <v>214.4</v>
      </c>
      <c r="K7420" s="1">
        <f>Sales_Data[[#This Row],[Order Quantity]]*Sales_Data[[#This Row],[Unit Price]]</f>
        <v>1286.4000000000001</v>
      </c>
      <c r="L7420" s="1">
        <v>126.496</v>
      </c>
    </row>
    <row r="7421" spans="1:12">
      <c r="A7421" t="s">
        <v>7444</v>
      </c>
      <c r="B7421" s="2">
        <v>42597</v>
      </c>
      <c r="C7421">
        <v>5</v>
      </c>
      <c r="D7421" t="s">
        <v>4</v>
      </c>
      <c r="E7421" t="s">
        <v>8168</v>
      </c>
      <c r="F7421" t="s">
        <v>8027</v>
      </c>
      <c r="G7421">
        <v>13</v>
      </c>
      <c r="H7421">
        <v>2</v>
      </c>
      <c r="I7421">
        <v>4</v>
      </c>
      <c r="J7421" s="1">
        <v>431.03333333333336</v>
      </c>
      <c r="K7421" s="1">
        <f>Sales_Data[[#This Row],[Order Quantity]]*Sales_Data[[#This Row],[Unit Price]]</f>
        <v>1724.1333333333334</v>
      </c>
      <c r="L7421" s="1">
        <v>262.93033333333335</v>
      </c>
    </row>
    <row r="7422" spans="1:12">
      <c r="A7422" t="s">
        <v>7445</v>
      </c>
      <c r="B7422" s="2">
        <v>42597</v>
      </c>
      <c r="C7422">
        <v>15</v>
      </c>
      <c r="D7422" t="s">
        <v>2</v>
      </c>
      <c r="E7422" t="s">
        <v>8168</v>
      </c>
      <c r="F7422" t="s">
        <v>8025</v>
      </c>
      <c r="G7422">
        <v>44</v>
      </c>
      <c r="H7422">
        <v>6</v>
      </c>
      <c r="I7422">
        <v>6</v>
      </c>
      <c r="J7422" s="1">
        <v>261.3</v>
      </c>
      <c r="K7422" s="1">
        <f>Sales_Data[[#This Row],[Order Quantity]]*Sales_Data[[#This Row],[Unit Price]]</f>
        <v>1567.8000000000002</v>
      </c>
      <c r="L7422" s="1">
        <v>198.58800000000002</v>
      </c>
    </row>
    <row r="7423" spans="1:12">
      <c r="A7423" t="s">
        <v>7446</v>
      </c>
      <c r="B7423" s="2">
        <v>42597</v>
      </c>
      <c r="C7423">
        <v>6</v>
      </c>
      <c r="D7423" t="s">
        <v>4</v>
      </c>
      <c r="E7423" t="s">
        <v>8168</v>
      </c>
      <c r="F7423" t="s">
        <v>8027</v>
      </c>
      <c r="G7423">
        <v>17</v>
      </c>
      <c r="H7423">
        <v>3</v>
      </c>
      <c r="I7423">
        <v>6</v>
      </c>
      <c r="J7423" s="1">
        <v>126.55555555555556</v>
      </c>
      <c r="K7423" s="1">
        <f>Sales_Data[[#This Row],[Order Quantity]]*Sales_Data[[#This Row],[Unit Price]]</f>
        <v>759.33333333333337</v>
      </c>
      <c r="L7423" s="1">
        <v>84.792222222222222</v>
      </c>
    </row>
    <row r="7424" spans="1:12">
      <c r="A7424" t="s">
        <v>7447</v>
      </c>
      <c r="B7424" s="2">
        <v>42597</v>
      </c>
      <c r="C7424">
        <v>10</v>
      </c>
      <c r="D7424" t="s">
        <v>4</v>
      </c>
      <c r="E7424" t="s">
        <v>8168</v>
      </c>
      <c r="F7424" t="s">
        <v>8026</v>
      </c>
      <c r="G7424">
        <v>29</v>
      </c>
      <c r="H7424">
        <v>4</v>
      </c>
      <c r="I7424">
        <v>9</v>
      </c>
      <c r="J7424" s="1">
        <v>223.33333333333334</v>
      </c>
      <c r="K7424" s="1">
        <f>Sales_Data[[#This Row],[Order Quantity]]*Sales_Data[[#This Row],[Unit Price]]</f>
        <v>2010</v>
      </c>
      <c r="L7424" s="1">
        <v>111.66666666666667</v>
      </c>
    </row>
    <row r="7425" spans="1:12">
      <c r="A7425" t="s">
        <v>7448</v>
      </c>
      <c r="B7425" s="2">
        <v>42598</v>
      </c>
      <c r="C7425">
        <v>17</v>
      </c>
      <c r="D7425" t="s">
        <v>3</v>
      </c>
      <c r="E7425" t="s">
        <v>8168</v>
      </c>
      <c r="F7425" t="s">
        <v>8025</v>
      </c>
      <c r="G7425">
        <v>50</v>
      </c>
      <c r="H7425">
        <v>7</v>
      </c>
      <c r="I7425">
        <v>9</v>
      </c>
      <c r="J7425" s="1">
        <v>130.27777777777777</v>
      </c>
      <c r="K7425" s="1">
        <f>Sales_Data[[#This Row],[Order Quantity]]*Sales_Data[[#This Row],[Unit Price]]</f>
        <v>1172.5</v>
      </c>
      <c r="L7425" s="1">
        <v>106.82777777777777</v>
      </c>
    </row>
    <row r="7426" spans="1:12">
      <c r="A7426" t="s">
        <v>7449</v>
      </c>
      <c r="B7426" s="2">
        <v>42599</v>
      </c>
      <c r="C7426">
        <v>11</v>
      </c>
      <c r="D7426" t="s">
        <v>3</v>
      </c>
      <c r="E7426" t="s">
        <v>8168</v>
      </c>
      <c r="F7426" t="s">
        <v>8026</v>
      </c>
      <c r="G7426">
        <v>32</v>
      </c>
      <c r="H7426">
        <v>5</v>
      </c>
      <c r="I7426">
        <v>4</v>
      </c>
      <c r="J7426" s="1">
        <v>148.14444444444445</v>
      </c>
      <c r="K7426" s="1">
        <f>Sales_Data[[#This Row],[Order Quantity]]*Sales_Data[[#This Row],[Unit Price]]</f>
        <v>592.57777777777778</v>
      </c>
      <c r="L7426" s="1">
        <v>59.257777777777783</v>
      </c>
    </row>
    <row r="7427" spans="1:12">
      <c r="A7427" t="s">
        <v>7450</v>
      </c>
      <c r="B7427" s="2">
        <v>42599</v>
      </c>
      <c r="C7427">
        <v>1</v>
      </c>
      <c r="D7427" t="s">
        <v>4</v>
      </c>
      <c r="E7427" t="s">
        <v>8168</v>
      </c>
      <c r="F7427" t="s">
        <v>8027</v>
      </c>
      <c r="G7427">
        <v>3</v>
      </c>
      <c r="H7427">
        <v>1</v>
      </c>
      <c r="I7427">
        <v>6</v>
      </c>
      <c r="J7427" s="1">
        <v>582.90000000000009</v>
      </c>
      <c r="K7427" s="1">
        <f>Sales_Data[[#This Row],[Order Quantity]]*Sales_Data[[#This Row],[Unit Price]]</f>
        <v>3497.4000000000005</v>
      </c>
      <c r="L7427" s="1">
        <v>338.08199999999999</v>
      </c>
    </row>
    <row r="7428" spans="1:12">
      <c r="A7428" t="s">
        <v>7451</v>
      </c>
      <c r="B7428" s="2">
        <v>42600</v>
      </c>
      <c r="C7428">
        <v>1</v>
      </c>
      <c r="D7428" t="s">
        <v>4</v>
      </c>
      <c r="E7428" t="s">
        <v>8168</v>
      </c>
      <c r="F7428" t="s">
        <v>8027</v>
      </c>
      <c r="G7428">
        <v>2</v>
      </c>
      <c r="H7428">
        <v>1</v>
      </c>
      <c r="I7428">
        <v>8</v>
      </c>
      <c r="J7428" s="1">
        <v>128.78888888888889</v>
      </c>
      <c r="K7428" s="1">
        <f>Sales_Data[[#This Row],[Order Quantity]]*Sales_Data[[#This Row],[Unit Price]]</f>
        <v>1030.3111111111111</v>
      </c>
      <c r="L7428" s="1">
        <v>96.591666666666669</v>
      </c>
    </row>
    <row r="7429" spans="1:12">
      <c r="A7429" t="s">
        <v>7452</v>
      </c>
      <c r="B7429" s="2">
        <v>42600</v>
      </c>
      <c r="C7429">
        <v>2</v>
      </c>
      <c r="D7429" t="s">
        <v>4</v>
      </c>
      <c r="E7429" t="s">
        <v>8168</v>
      </c>
      <c r="F7429" t="s">
        <v>8027</v>
      </c>
      <c r="G7429">
        <v>6</v>
      </c>
      <c r="H7429">
        <v>1</v>
      </c>
      <c r="I7429">
        <v>9</v>
      </c>
      <c r="J7429" s="1">
        <v>324.57777777777778</v>
      </c>
      <c r="K7429" s="1">
        <f>Sales_Data[[#This Row],[Order Quantity]]*Sales_Data[[#This Row],[Unit Price]]</f>
        <v>2921.2</v>
      </c>
      <c r="L7429" s="1">
        <v>256.41644444444449</v>
      </c>
    </row>
    <row r="7430" spans="1:12">
      <c r="A7430" t="s">
        <v>7453</v>
      </c>
      <c r="B7430" s="2">
        <v>42600</v>
      </c>
      <c r="C7430">
        <v>10</v>
      </c>
      <c r="D7430" t="s">
        <v>2</v>
      </c>
      <c r="E7430" t="s">
        <v>8168</v>
      </c>
      <c r="F7430" t="s">
        <v>8027</v>
      </c>
      <c r="G7430">
        <v>27</v>
      </c>
      <c r="H7430">
        <v>4</v>
      </c>
      <c r="I7430">
        <v>5</v>
      </c>
      <c r="J7430" s="1">
        <v>573.9666666666667</v>
      </c>
      <c r="K7430" s="1">
        <f>Sales_Data[[#This Row],[Order Quantity]]*Sales_Data[[#This Row],[Unit Price]]</f>
        <v>2869.8333333333335</v>
      </c>
      <c r="L7430" s="1">
        <v>470.65266666666662</v>
      </c>
    </row>
    <row r="7431" spans="1:12">
      <c r="A7431" t="s">
        <v>7454</v>
      </c>
      <c r="B7431" s="2">
        <v>42601</v>
      </c>
      <c r="C7431">
        <v>12</v>
      </c>
      <c r="D7431" t="s">
        <v>3</v>
      </c>
      <c r="E7431" t="s">
        <v>8168</v>
      </c>
      <c r="F7431" t="s">
        <v>8026</v>
      </c>
      <c r="G7431">
        <v>32</v>
      </c>
      <c r="H7431">
        <v>5</v>
      </c>
      <c r="I7431">
        <v>9</v>
      </c>
      <c r="J7431" s="1">
        <v>699.0333333333333</v>
      </c>
      <c r="K7431" s="1">
        <f>Sales_Data[[#This Row],[Order Quantity]]*Sales_Data[[#This Row],[Unit Price]]</f>
        <v>6291.2999999999993</v>
      </c>
      <c r="L7431" s="1">
        <v>573.20733333333328</v>
      </c>
    </row>
    <row r="7432" spans="1:12">
      <c r="A7432" t="s">
        <v>7455</v>
      </c>
      <c r="B7432" s="2">
        <v>42601</v>
      </c>
      <c r="C7432">
        <v>18</v>
      </c>
      <c r="D7432" t="s">
        <v>4</v>
      </c>
      <c r="E7432" t="s">
        <v>8168</v>
      </c>
      <c r="F7432" t="s">
        <v>8025</v>
      </c>
      <c r="G7432">
        <v>52</v>
      </c>
      <c r="H7432">
        <v>8</v>
      </c>
      <c r="I7432">
        <v>4</v>
      </c>
      <c r="J7432" s="1">
        <v>207.7</v>
      </c>
      <c r="K7432" s="1">
        <f>Sales_Data[[#This Row],[Order Quantity]]*Sales_Data[[#This Row],[Unit Price]]</f>
        <v>830.8</v>
      </c>
      <c r="L7432" s="1">
        <v>149.54399999999998</v>
      </c>
    </row>
    <row r="7433" spans="1:12">
      <c r="A7433" t="s">
        <v>7456</v>
      </c>
      <c r="B7433" s="2">
        <v>42601</v>
      </c>
      <c r="C7433">
        <v>11</v>
      </c>
      <c r="D7433" t="s">
        <v>4</v>
      </c>
      <c r="E7433" t="s">
        <v>8168</v>
      </c>
      <c r="F7433" t="s">
        <v>8026</v>
      </c>
      <c r="G7433">
        <v>31</v>
      </c>
      <c r="H7433">
        <v>5</v>
      </c>
      <c r="I7433">
        <v>2</v>
      </c>
      <c r="J7433" s="1">
        <v>439.9666666666667</v>
      </c>
      <c r="K7433" s="1">
        <f>Sales_Data[[#This Row],[Order Quantity]]*Sales_Data[[#This Row],[Unit Price]]</f>
        <v>879.93333333333339</v>
      </c>
      <c r="L7433" s="1">
        <v>325.57533333333339</v>
      </c>
    </row>
    <row r="7434" spans="1:12">
      <c r="A7434" t="s">
        <v>7457</v>
      </c>
      <c r="B7434" s="2">
        <v>42601</v>
      </c>
      <c r="C7434">
        <v>7</v>
      </c>
      <c r="D7434" t="s">
        <v>4</v>
      </c>
      <c r="E7434" t="s">
        <v>8168</v>
      </c>
      <c r="F7434" t="s">
        <v>8027</v>
      </c>
      <c r="G7434">
        <v>20</v>
      </c>
      <c r="H7434">
        <v>3</v>
      </c>
      <c r="I7434">
        <v>6</v>
      </c>
      <c r="J7434" s="1">
        <v>263.53333333333336</v>
      </c>
      <c r="K7434" s="1">
        <f>Sales_Data[[#This Row],[Order Quantity]]*Sales_Data[[#This Row],[Unit Price]]</f>
        <v>1581.2000000000003</v>
      </c>
      <c r="L7434" s="1">
        <v>134.40200000000002</v>
      </c>
    </row>
    <row r="7435" spans="1:12">
      <c r="A7435" t="s">
        <v>7458</v>
      </c>
      <c r="B7435" s="2">
        <v>42602</v>
      </c>
      <c r="C7435">
        <v>14</v>
      </c>
      <c r="D7435" t="s">
        <v>4</v>
      </c>
      <c r="E7435" t="s">
        <v>8168</v>
      </c>
      <c r="F7435" t="s">
        <v>8026</v>
      </c>
      <c r="G7435">
        <v>38</v>
      </c>
      <c r="H7435">
        <v>6</v>
      </c>
      <c r="I7435">
        <v>5</v>
      </c>
      <c r="J7435" s="1">
        <v>24.566666666666666</v>
      </c>
      <c r="K7435" s="1">
        <f>Sales_Data[[#This Row],[Order Quantity]]*Sales_Data[[#This Row],[Unit Price]]</f>
        <v>122.83333333333333</v>
      </c>
      <c r="L7435" s="1">
        <v>10.072333333333333</v>
      </c>
    </row>
    <row r="7436" spans="1:12">
      <c r="A7436" t="s">
        <v>7459</v>
      </c>
      <c r="B7436" s="2">
        <v>42602</v>
      </c>
      <c r="C7436">
        <v>14</v>
      </c>
      <c r="D7436" t="s">
        <v>3</v>
      </c>
      <c r="E7436" t="s">
        <v>8168</v>
      </c>
      <c r="F7436" t="s">
        <v>8026</v>
      </c>
      <c r="G7436">
        <v>39</v>
      </c>
      <c r="H7436">
        <v>6</v>
      </c>
      <c r="I7436">
        <v>7</v>
      </c>
      <c r="J7436" s="1">
        <v>22.333333333333332</v>
      </c>
      <c r="K7436" s="1">
        <f>Sales_Data[[#This Row],[Order Quantity]]*Sales_Data[[#This Row],[Unit Price]]</f>
        <v>156.33333333333331</v>
      </c>
      <c r="L7436" s="1">
        <v>11.39</v>
      </c>
    </row>
    <row r="7437" spans="1:12">
      <c r="A7437" t="s">
        <v>7460</v>
      </c>
      <c r="B7437" s="2">
        <v>42602</v>
      </c>
      <c r="C7437">
        <v>4</v>
      </c>
      <c r="D7437" t="s">
        <v>3</v>
      </c>
      <c r="E7437" t="s">
        <v>8168</v>
      </c>
      <c r="F7437" t="s">
        <v>8027</v>
      </c>
      <c r="G7437">
        <v>12</v>
      </c>
      <c r="H7437">
        <v>2</v>
      </c>
      <c r="I7437">
        <v>8</v>
      </c>
      <c r="J7437" s="1">
        <v>19.355555555555558</v>
      </c>
      <c r="K7437" s="1">
        <f>Sales_Data[[#This Row],[Order Quantity]]*Sales_Data[[#This Row],[Unit Price]]</f>
        <v>154.84444444444446</v>
      </c>
      <c r="L7437" s="1">
        <v>13.355333333333334</v>
      </c>
    </row>
    <row r="7438" spans="1:12">
      <c r="A7438" t="s">
        <v>7461</v>
      </c>
      <c r="B7438" s="2">
        <v>42603</v>
      </c>
      <c r="C7438">
        <v>12</v>
      </c>
      <c r="D7438" t="s">
        <v>4</v>
      </c>
      <c r="E7438" t="s">
        <v>8168</v>
      </c>
      <c r="F7438" t="s">
        <v>8026</v>
      </c>
      <c r="G7438">
        <v>35</v>
      </c>
      <c r="H7438">
        <v>5</v>
      </c>
      <c r="I7438">
        <v>5</v>
      </c>
      <c r="J7438" s="1">
        <v>221.10000000000002</v>
      </c>
      <c r="K7438" s="1">
        <f>Sales_Data[[#This Row],[Order Quantity]]*Sales_Data[[#This Row],[Unit Price]]</f>
        <v>1105.5</v>
      </c>
      <c r="L7438" s="1">
        <v>123.816</v>
      </c>
    </row>
    <row r="7439" spans="1:12">
      <c r="A7439" t="s">
        <v>7462</v>
      </c>
      <c r="B7439" s="2">
        <v>42603</v>
      </c>
      <c r="C7439">
        <v>8</v>
      </c>
      <c r="D7439" t="s">
        <v>4</v>
      </c>
      <c r="E7439" t="s">
        <v>8168</v>
      </c>
      <c r="F7439" t="s">
        <v>8027</v>
      </c>
      <c r="G7439">
        <v>21</v>
      </c>
      <c r="H7439">
        <v>3</v>
      </c>
      <c r="I7439">
        <v>8</v>
      </c>
      <c r="J7439" s="1">
        <v>285.12222222222221</v>
      </c>
      <c r="K7439" s="1">
        <f>Sales_Data[[#This Row],[Order Quantity]]*Sales_Data[[#This Row],[Unit Price]]</f>
        <v>2280.9777777777776</v>
      </c>
      <c r="L7439" s="1">
        <v>216.69288888888889</v>
      </c>
    </row>
    <row r="7440" spans="1:12">
      <c r="A7440" t="s">
        <v>7463</v>
      </c>
      <c r="B7440" s="2">
        <v>42603</v>
      </c>
      <c r="C7440">
        <v>8</v>
      </c>
      <c r="D7440" t="s">
        <v>2</v>
      </c>
      <c r="E7440" t="s">
        <v>8168</v>
      </c>
      <c r="F7440" t="s">
        <v>8027</v>
      </c>
      <c r="G7440">
        <v>22</v>
      </c>
      <c r="H7440">
        <v>3</v>
      </c>
      <c r="I7440">
        <v>8</v>
      </c>
      <c r="J7440" s="1">
        <v>123.57777777777778</v>
      </c>
      <c r="K7440" s="1">
        <f>Sales_Data[[#This Row],[Order Quantity]]*Sales_Data[[#This Row],[Unit Price]]</f>
        <v>988.62222222222226</v>
      </c>
      <c r="L7440" s="1">
        <v>55.61</v>
      </c>
    </row>
    <row r="7441" spans="1:12">
      <c r="A7441" t="s">
        <v>7464</v>
      </c>
      <c r="B7441" s="2">
        <v>42603</v>
      </c>
      <c r="C7441">
        <v>18</v>
      </c>
      <c r="D7441" t="s">
        <v>4</v>
      </c>
      <c r="E7441" t="s">
        <v>8168</v>
      </c>
      <c r="F7441" t="s">
        <v>8025</v>
      </c>
      <c r="G7441">
        <v>51</v>
      </c>
      <c r="H7441">
        <v>7</v>
      </c>
      <c r="I7441">
        <v>2</v>
      </c>
      <c r="J7441" s="1">
        <v>189.83333333333334</v>
      </c>
      <c r="K7441" s="1">
        <f>Sales_Data[[#This Row],[Order Quantity]]*Sales_Data[[#This Row],[Unit Price]]</f>
        <v>379.66666666666669</v>
      </c>
      <c r="L7441" s="1">
        <v>153.76499999999999</v>
      </c>
    </row>
    <row r="7442" spans="1:12">
      <c r="A7442" t="s">
        <v>7465</v>
      </c>
      <c r="B7442" s="2">
        <v>42604</v>
      </c>
      <c r="C7442">
        <v>10</v>
      </c>
      <c r="D7442" t="s">
        <v>4</v>
      </c>
      <c r="E7442" t="s">
        <v>8168</v>
      </c>
      <c r="F7442" t="s">
        <v>8026</v>
      </c>
      <c r="G7442">
        <v>28</v>
      </c>
      <c r="H7442">
        <v>4</v>
      </c>
      <c r="I7442">
        <v>7</v>
      </c>
      <c r="J7442" s="1">
        <v>102.73333333333333</v>
      </c>
      <c r="K7442" s="1">
        <f>Sales_Data[[#This Row],[Order Quantity]]*Sales_Data[[#This Row],[Unit Price]]</f>
        <v>719.13333333333333</v>
      </c>
      <c r="L7442" s="1">
        <v>55.476000000000006</v>
      </c>
    </row>
    <row r="7443" spans="1:12">
      <c r="A7443" t="s">
        <v>7466</v>
      </c>
      <c r="B7443" s="2">
        <v>42604</v>
      </c>
      <c r="C7443">
        <v>6</v>
      </c>
      <c r="D7443" t="s">
        <v>4</v>
      </c>
      <c r="E7443" t="s">
        <v>8168</v>
      </c>
      <c r="F7443" t="s">
        <v>8027</v>
      </c>
      <c r="G7443">
        <v>16</v>
      </c>
      <c r="H7443">
        <v>3</v>
      </c>
      <c r="I7443">
        <v>1</v>
      </c>
      <c r="J7443" s="1">
        <v>433.26666666666665</v>
      </c>
      <c r="K7443" s="1">
        <f>Sales_Data[[#This Row],[Order Quantity]]*Sales_Data[[#This Row],[Unit Price]]</f>
        <v>433.26666666666665</v>
      </c>
      <c r="L7443" s="1">
        <v>363.94400000000002</v>
      </c>
    </row>
    <row r="7444" spans="1:12">
      <c r="A7444" t="s">
        <v>7467</v>
      </c>
      <c r="B7444" s="2">
        <v>42604</v>
      </c>
      <c r="C7444">
        <v>6</v>
      </c>
      <c r="D7444" t="s">
        <v>4</v>
      </c>
      <c r="E7444" t="s">
        <v>8168</v>
      </c>
      <c r="F7444" t="s">
        <v>8027</v>
      </c>
      <c r="G7444">
        <v>16</v>
      </c>
      <c r="H7444">
        <v>3</v>
      </c>
      <c r="I7444">
        <v>8</v>
      </c>
      <c r="J7444" s="1">
        <v>124.32222222222224</v>
      </c>
      <c r="K7444" s="1">
        <f>Sales_Data[[#This Row],[Order Quantity]]*Sales_Data[[#This Row],[Unit Price]]</f>
        <v>994.5777777777779</v>
      </c>
      <c r="L7444" s="1">
        <v>94.484888888888889</v>
      </c>
    </row>
    <row r="7445" spans="1:12">
      <c r="A7445" t="s">
        <v>7468</v>
      </c>
      <c r="B7445" s="2">
        <v>42605</v>
      </c>
      <c r="C7445">
        <v>12</v>
      </c>
      <c r="D7445" t="s">
        <v>4</v>
      </c>
      <c r="E7445" t="s">
        <v>8168</v>
      </c>
      <c r="F7445" t="s">
        <v>8026</v>
      </c>
      <c r="G7445">
        <v>34</v>
      </c>
      <c r="H7445">
        <v>5</v>
      </c>
      <c r="I7445">
        <v>2</v>
      </c>
      <c r="J7445" s="1">
        <v>75.933333333333337</v>
      </c>
      <c r="K7445" s="1">
        <f>Sales_Data[[#This Row],[Order Quantity]]*Sales_Data[[#This Row],[Unit Price]]</f>
        <v>151.86666666666667</v>
      </c>
      <c r="L7445" s="1">
        <v>49.356666666666662</v>
      </c>
    </row>
    <row r="7446" spans="1:12">
      <c r="A7446" t="s">
        <v>7469</v>
      </c>
      <c r="B7446" s="2">
        <v>42605</v>
      </c>
      <c r="C7446">
        <v>10</v>
      </c>
      <c r="D7446" t="s">
        <v>4</v>
      </c>
      <c r="E7446" t="s">
        <v>8168</v>
      </c>
      <c r="F7446" t="s">
        <v>8027</v>
      </c>
      <c r="G7446">
        <v>28</v>
      </c>
      <c r="H7446">
        <v>4</v>
      </c>
      <c r="I7446">
        <v>5</v>
      </c>
      <c r="J7446" s="1">
        <v>592.57777777777778</v>
      </c>
      <c r="K7446" s="1">
        <f>Sales_Data[[#This Row],[Order Quantity]]*Sales_Data[[#This Row],[Unit Price]]</f>
        <v>2962.8888888888887</v>
      </c>
      <c r="L7446" s="1">
        <v>331.84355555555555</v>
      </c>
    </row>
    <row r="7447" spans="1:12">
      <c r="A7447" t="s">
        <v>7470</v>
      </c>
      <c r="B7447" s="2">
        <v>42605</v>
      </c>
      <c r="C7447">
        <v>5</v>
      </c>
      <c r="D7447" t="s">
        <v>2</v>
      </c>
      <c r="E7447" t="s">
        <v>8168</v>
      </c>
      <c r="F7447" t="s">
        <v>8027</v>
      </c>
      <c r="G7447">
        <v>13</v>
      </c>
      <c r="H7447">
        <v>2</v>
      </c>
      <c r="I7447">
        <v>8</v>
      </c>
      <c r="J7447" s="1">
        <v>194.3</v>
      </c>
      <c r="K7447" s="1">
        <f>Sales_Data[[#This Row],[Order Quantity]]*Sales_Data[[#This Row],[Unit Price]]</f>
        <v>1554.4</v>
      </c>
      <c r="L7447" s="1">
        <v>153.49700000000001</v>
      </c>
    </row>
    <row r="7448" spans="1:12">
      <c r="A7448" t="s">
        <v>7471</v>
      </c>
      <c r="B7448" s="2">
        <v>42605</v>
      </c>
      <c r="C7448">
        <v>19</v>
      </c>
      <c r="D7448" t="s">
        <v>4</v>
      </c>
      <c r="E7448" t="s">
        <v>8168</v>
      </c>
      <c r="F7448" t="s">
        <v>8028</v>
      </c>
      <c r="G7448">
        <v>55</v>
      </c>
      <c r="H7448">
        <v>8</v>
      </c>
      <c r="I7448">
        <v>8</v>
      </c>
      <c r="J7448" s="1">
        <v>24.566666666666666</v>
      </c>
      <c r="K7448" s="1">
        <f>Sales_Data[[#This Row],[Order Quantity]]*Sales_Data[[#This Row],[Unit Price]]</f>
        <v>196.53333333333333</v>
      </c>
      <c r="L7448" s="1">
        <v>11.300666666666666</v>
      </c>
    </row>
    <row r="7449" spans="1:12">
      <c r="A7449" t="s">
        <v>7472</v>
      </c>
      <c r="B7449" s="2">
        <v>42606</v>
      </c>
      <c r="C7449">
        <v>7</v>
      </c>
      <c r="D7449" t="s">
        <v>2</v>
      </c>
      <c r="E7449" t="s">
        <v>8168</v>
      </c>
      <c r="F7449" t="s">
        <v>8027</v>
      </c>
      <c r="G7449">
        <v>21</v>
      </c>
      <c r="H7449">
        <v>3</v>
      </c>
      <c r="I7449">
        <v>7</v>
      </c>
      <c r="J7449" s="1">
        <v>186.85555555555555</v>
      </c>
      <c r="K7449" s="1">
        <f>Sales_Data[[#This Row],[Order Quantity]]*Sales_Data[[#This Row],[Unit Price]]</f>
        <v>1307.9888888888888</v>
      </c>
      <c r="L7449" s="1">
        <v>136.40455555555556</v>
      </c>
    </row>
    <row r="7450" spans="1:12">
      <c r="A7450" t="s">
        <v>7473</v>
      </c>
      <c r="B7450" s="2">
        <v>42607</v>
      </c>
      <c r="C7450">
        <v>1</v>
      </c>
      <c r="D7450" t="s">
        <v>4</v>
      </c>
      <c r="E7450" t="s">
        <v>8168</v>
      </c>
      <c r="F7450" t="s">
        <v>8027</v>
      </c>
      <c r="G7450">
        <v>3</v>
      </c>
      <c r="H7450">
        <v>1</v>
      </c>
      <c r="I7450">
        <v>3</v>
      </c>
      <c r="J7450" s="1">
        <v>90.822222222222223</v>
      </c>
      <c r="K7450" s="1">
        <f>Sales_Data[[#This Row],[Order Quantity]]*Sales_Data[[#This Row],[Unit Price]]</f>
        <v>272.4666666666667</v>
      </c>
      <c r="L7450" s="1">
        <v>59.034444444444453</v>
      </c>
    </row>
    <row r="7451" spans="1:12">
      <c r="A7451" t="s">
        <v>7474</v>
      </c>
      <c r="B7451" s="2">
        <v>42607</v>
      </c>
      <c r="C7451">
        <v>3</v>
      </c>
      <c r="D7451" t="s">
        <v>4</v>
      </c>
      <c r="E7451" t="s">
        <v>8168</v>
      </c>
      <c r="F7451" t="s">
        <v>8027</v>
      </c>
      <c r="G7451">
        <v>7</v>
      </c>
      <c r="H7451">
        <v>1</v>
      </c>
      <c r="I7451">
        <v>4</v>
      </c>
      <c r="J7451" s="1">
        <v>107.2</v>
      </c>
      <c r="K7451" s="1">
        <f>Sales_Data[[#This Row],[Order Quantity]]*Sales_Data[[#This Row],[Unit Price]]</f>
        <v>428.8</v>
      </c>
      <c r="L7451" s="1">
        <v>64.319999999999993</v>
      </c>
    </row>
    <row r="7452" spans="1:12">
      <c r="A7452" t="s">
        <v>7475</v>
      </c>
      <c r="B7452" s="2">
        <v>42607</v>
      </c>
      <c r="C7452">
        <v>13</v>
      </c>
      <c r="D7452" t="s">
        <v>3</v>
      </c>
      <c r="E7452" t="s">
        <v>8168</v>
      </c>
      <c r="F7452" t="s">
        <v>8026</v>
      </c>
      <c r="G7452">
        <v>37</v>
      </c>
      <c r="H7452">
        <v>6</v>
      </c>
      <c r="I7452">
        <v>7</v>
      </c>
      <c r="J7452" s="1">
        <v>108.6888888888889</v>
      </c>
      <c r="K7452" s="1">
        <f>Sales_Data[[#This Row],[Order Quantity]]*Sales_Data[[#This Row],[Unit Price]]</f>
        <v>760.82222222222231</v>
      </c>
      <c r="L7452" s="1">
        <v>44.562444444444445</v>
      </c>
    </row>
    <row r="7453" spans="1:12">
      <c r="A7453" t="s">
        <v>7476</v>
      </c>
      <c r="B7453" s="2">
        <v>42607</v>
      </c>
      <c r="C7453">
        <v>5</v>
      </c>
      <c r="D7453" t="s">
        <v>4</v>
      </c>
      <c r="E7453" t="s">
        <v>8168</v>
      </c>
      <c r="F7453" t="s">
        <v>8027</v>
      </c>
      <c r="G7453">
        <v>15</v>
      </c>
      <c r="H7453">
        <v>2</v>
      </c>
      <c r="I7453">
        <v>2</v>
      </c>
      <c r="J7453" s="1">
        <v>445.17777777777775</v>
      </c>
      <c r="K7453" s="1">
        <f>Sales_Data[[#This Row],[Order Quantity]]*Sales_Data[[#This Row],[Unit Price]]</f>
        <v>890.3555555555555</v>
      </c>
      <c r="L7453" s="1">
        <v>227.04066666666665</v>
      </c>
    </row>
    <row r="7454" spans="1:12">
      <c r="A7454" t="s">
        <v>7477</v>
      </c>
      <c r="B7454" s="2">
        <v>42607</v>
      </c>
      <c r="C7454">
        <v>12</v>
      </c>
      <c r="D7454" t="s">
        <v>3</v>
      </c>
      <c r="E7454" t="s">
        <v>8168</v>
      </c>
      <c r="F7454" t="s">
        <v>8026</v>
      </c>
      <c r="G7454">
        <v>33</v>
      </c>
      <c r="H7454">
        <v>5</v>
      </c>
      <c r="I7454">
        <v>6</v>
      </c>
      <c r="J7454" s="1">
        <v>115.38888888888889</v>
      </c>
      <c r="K7454" s="1">
        <f>Sales_Data[[#This Row],[Order Quantity]]*Sales_Data[[#This Row],[Unit Price]]</f>
        <v>692.33333333333326</v>
      </c>
      <c r="L7454" s="1">
        <v>77.310555555555567</v>
      </c>
    </row>
    <row r="7455" spans="1:12">
      <c r="A7455" t="s">
        <v>7478</v>
      </c>
      <c r="B7455" s="2">
        <v>42607</v>
      </c>
      <c r="C7455">
        <v>4</v>
      </c>
      <c r="D7455" t="s">
        <v>4</v>
      </c>
      <c r="E7455" t="s">
        <v>8168</v>
      </c>
      <c r="F7455" t="s">
        <v>8027</v>
      </c>
      <c r="G7455">
        <v>10</v>
      </c>
      <c r="H7455">
        <v>2</v>
      </c>
      <c r="I7455">
        <v>3</v>
      </c>
      <c r="J7455" s="1">
        <v>272.4666666666667</v>
      </c>
      <c r="K7455" s="1">
        <f>Sales_Data[[#This Row],[Order Quantity]]*Sales_Data[[#This Row],[Unit Price]]</f>
        <v>817.40000000000009</v>
      </c>
      <c r="L7455" s="1">
        <v>193.45133333333334</v>
      </c>
    </row>
    <row r="7456" spans="1:12">
      <c r="A7456" t="s">
        <v>7479</v>
      </c>
      <c r="B7456" s="2">
        <v>42608</v>
      </c>
      <c r="C7456">
        <v>18</v>
      </c>
      <c r="D7456" t="s">
        <v>4</v>
      </c>
      <c r="E7456" t="s">
        <v>8168</v>
      </c>
      <c r="F7456" t="s">
        <v>8025</v>
      </c>
      <c r="G7456">
        <v>50</v>
      </c>
      <c r="H7456">
        <v>7</v>
      </c>
      <c r="I7456">
        <v>5</v>
      </c>
      <c r="J7456" s="1">
        <v>189.83333333333334</v>
      </c>
      <c r="K7456" s="1">
        <f>Sales_Data[[#This Row],[Order Quantity]]*Sales_Data[[#This Row],[Unit Price]]</f>
        <v>949.16666666666674</v>
      </c>
      <c r="L7456" s="1">
        <v>115.79833333333333</v>
      </c>
    </row>
    <row r="7457" spans="1:12">
      <c r="A7457" t="s">
        <v>7480</v>
      </c>
      <c r="B7457" s="2">
        <v>42609</v>
      </c>
      <c r="C7457">
        <v>13</v>
      </c>
      <c r="D7457" t="s">
        <v>2</v>
      </c>
      <c r="E7457" t="s">
        <v>8168</v>
      </c>
      <c r="F7457" t="s">
        <v>8026</v>
      </c>
      <c r="G7457">
        <v>37</v>
      </c>
      <c r="H7457">
        <v>6</v>
      </c>
      <c r="I7457">
        <v>5</v>
      </c>
      <c r="J7457" s="1">
        <v>663.3</v>
      </c>
      <c r="K7457" s="1">
        <f>Sales_Data[[#This Row],[Order Quantity]]*Sales_Data[[#This Row],[Unit Price]]</f>
        <v>3316.5</v>
      </c>
      <c r="L7457" s="1">
        <v>490.84199999999993</v>
      </c>
    </row>
    <row r="7458" spans="1:12">
      <c r="A7458" t="s">
        <v>7481</v>
      </c>
      <c r="B7458" s="2">
        <v>42609</v>
      </c>
      <c r="C7458">
        <v>11</v>
      </c>
      <c r="D7458" t="s">
        <v>4</v>
      </c>
      <c r="E7458" t="s">
        <v>8168</v>
      </c>
      <c r="F7458" t="s">
        <v>8026</v>
      </c>
      <c r="G7458">
        <v>30</v>
      </c>
      <c r="H7458">
        <v>5</v>
      </c>
      <c r="I7458">
        <v>5</v>
      </c>
      <c r="J7458" s="1">
        <v>211.42222222222222</v>
      </c>
      <c r="K7458" s="1">
        <f>Sales_Data[[#This Row],[Order Quantity]]*Sales_Data[[#This Row],[Unit Price]]</f>
        <v>1057.1111111111111</v>
      </c>
      <c r="L7458" s="1">
        <v>84.568888888888893</v>
      </c>
    </row>
    <row r="7459" spans="1:12">
      <c r="A7459" t="s">
        <v>7482</v>
      </c>
      <c r="B7459" s="2">
        <v>42609</v>
      </c>
      <c r="C7459">
        <v>5</v>
      </c>
      <c r="D7459" t="s">
        <v>2</v>
      </c>
      <c r="E7459" t="s">
        <v>8168</v>
      </c>
      <c r="F7459" t="s">
        <v>8027</v>
      </c>
      <c r="G7459">
        <v>14</v>
      </c>
      <c r="H7459">
        <v>2</v>
      </c>
      <c r="I7459">
        <v>9</v>
      </c>
      <c r="J7459" s="1">
        <v>275.44444444444446</v>
      </c>
      <c r="K7459" s="1">
        <f>Sales_Data[[#This Row],[Order Quantity]]*Sales_Data[[#This Row],[Unit Price]]</f>
        <v>2479</v>
      </c>
      <c r="L7459" s="1">
        <v>115.68666666666667</v>
      </c>
    </row>
    <row r="7460" spans="1:12">
      <c r="A7460" t="s">
        <v>7483</v>
      </c>
      <c r="B7460" s="2">
        <v>42609</v>
      </c>
      <c r="C7460">
        <v>3</v>
      </c>
      <c r="D7460" t="s">
        <v>4</v>
      </c>
      <c r="E7460" t="s">
        <v>8168</v>
      </c>
      <c r="F7460" t="s">
        <v>8027</v>
      </c>
      <c r="G7460">
        <v>9</v>
      </c>
      <c r="H7460">
        <v>2</v>
      </c>
      <c r="I7460">
        <v>1</v>
      </c>
      <c r="J7460" s="1">
        <v>365.52222222222224</v>
      </c>
      <c r="K7460" s="1">
        <f>Sales_Data[[#This Row],[Order Quantity]]*Sales_Data[[#This Row],[Unit Price]]</f>
        <v>365.52222222222224</v>
      </c>
      <c r="L7460" s="1">
        <v>277.79688888888887</v>
      </c>
    </row>
    <row r="7461" spans="1:12">
      <c r="A7461" t="s">
        <v>7484</v>
      </c>
      <c r="B7461" s="2">
        <v>42610</v>
      </c>
      <c r="C7461">
        <v>14</v>
      </c>
      <c r="D7461" t="s">
        <v>4</v>
      </c>
      <c r="E7461" t="s">
        <v>8168</v>
      </c>
      <c r="F7461" t="s">
        <v>8026</v>
      </c>
      <c r="G7461">
        <v>39</v>
      </c>
      <c r="H7461">
        <v>6</v>
      </c>
      <c r="I7461">
        <v>5</v>
      </c>
      <c r="J7461" s="1">
        <v>119.85555555555555</v>
      </c>
      <c r="K7461" s="1">
        <f>Sales_Data[[#This Row],[Order Quantity]]*Sales_Data[[#This Row],[Unit Price]]</f>
        <v>599.27777777777783</v>
      </c>
      <c r="L7461" s="1">
        <v>87.494555555555564</v>
      </c>
    </row>
    <row r="7462" spans="1:12">
      <c r="A7462" t="s">
        <v>7485</v>
      </c>
      <c r="B7462" s="2">
        <v>42610</v>
      </c>
      <c r="C7462">
        <v>20</v>
      </c>
      <c r="D7462" t="s">
        <v>4</v>
      </c>
      <c r="E7462" t="s">
        <v>8168</v>
      </c>
      <c r="F7462" t="s">
        <v>8028</v>
      </c>
      <c r="G7462">
        <v>57</v>
      </c>
      <c r="H7462">
        <v>8</v>
      </c>
      <c r="I7462">
        <v>6</v>
      </c>
      <c r="J7462" s="1">
        <v>291.82222222222225</v>
      </c>
      <c r="K7462" s="1">
        <f>Sales_Data[[#This Row],[Order Quantity]]*Sales_Data[[#This Row],[Unit Price]]</f>
        <v>1750.9333333333334</v>
      </c>
      <c r="L7462" s="1">
        <v>186.76622222222224</v>
      </c>
    </row>
    <row r="7463" spans="1:12">
      <c r="A7463" t="s">
        <v>7486</v>
      </c>
      <c r="B7463" s="2">
        <v>42610</v>
      </c>
      <c r="C7463">
        <v>8</v>
      </c>
      <c r="D7463" t="s">
        <v>4</v>
      </c>
      <c r="E7463" t="s">
        <v>8168</v>
      </c>
      <c r="F7463" t="s">
        <v>8027</v>
      </c>
      <c r="G7463">
        <v>24</v>
      </c>
      <c r="H7463">
        <v>4</v>
      </c>
      <c r="I7463">
        <v>4</v>
      </c>
      <c r="J7463" s="1">
        <v>609.70000000000005</v>
      </c>
      <c r="K7463" s="1">
        <f>Sales_Data[[#This Row],[Order Quantity]]*Sales_Data[[#This Row],[Unit Price]]</f>
        <v>2438.8000000000002</v>
      </c>
      <c r="L7463" s="1">
        <v>365.82</v>
      </c>
    </row>
    <row r="7464" spans="1:12">
      <c r="A7464" t="s">
        <v>7487</v>
      </c>
      <c r="B7464" s="2">
        <v>42610</v>
      </c>
      <c r="C7464">
        <v>4</v>
      </c>
      <c r="D7464" t="s">
        <v>3</v>
      </c>
      <c r="E7464" t="s">
        <v>8168</v>
      </c>
      <c r="F7464" t="s">
        <v>8027</v>
      </c>
      <c r="G7464">
        <v>12</v>
      </c>
      <c r="H7464">
        <v>2</v>
      </c>
      <c r="I7464">
        <v>4</v>
      </c>
      <c r="J7464" s="1">
        <v>293.31111111111113</v>
      </c>
      <c r="K7464" s="1">
        <f>Sales_Data[[#This Row],[Order Quantity]]*Sales_Data[[#This Row],[Unit Price]]</f>
        <v>1173.2444444444445</v>
      </c>
      <c r="L7464" s="1">
        <v>143.72244444444445</v>
      </c>
    </row>
    <row r="7465" spans="1:12">
      <c r="A7465" t="s">
        <v>7488</v>
      </c>
      <c r="B7465" s="2">
        <v>42610</v>
      </c>
      <c r="C7465">
        <v>2</v>
      </c>
      <c r="D7465" t="s">
        <v>4</v>
      </c>
      <c r="E7465" t="s">
        <v>8168</v>
      </c>
      <c r="F7465" t="s">
        <v>8027</v>
      </c>
      <c r="G7465">
        <v>5</v>
      </c>
      <c r="H7465">
        <v>1</v>
      </c>
      <c r="I7465">
        <v>9</v>
      </c>
      <c r="J7465" s="1">
        <v>129.53333333333333</v>
      </c>
      <c r="K7465" s="1">
        <f>Sales_Data[[#This Row],[Order Quantity]]*Sales_Data[[#This Row],[Unit Price]]</f>
        <v>1165.8</v>
      </c>
      <c r="L7465" s="1">
        <v>56.994666666666667</v>
      </c>
    </row>
    <row r="7466" spans="1:12">
      <c r="A7466" t="s">
        <v>7489</v>
      </c>
      <c r="B7466" s="2">
        <v>42610</v>
      </c>
      <c r="C7466">
        <v>6</v>
      </c>
      <c r="D7466" t="s">
        <v>4</v>
      </c>
      <c r="E7466" t="s">
        <v>8168</v>
      </c>
      <c r="F7466" t="s">
        <v>8027</v>
      </c>
      <c r="G7466">
        <v>17</v>
      </c>
      <c r="H7466">
        <v>3</v>
      </c>
      <c r="I7466">
        <v>4</v>
      </c>
      <c r="J7466" s="1">
        <v>121.34444444444446</v>
      </c>
      <c r="K7466" s="1">
        <f>Sales_Data[[#This Row],[Order Quantity]]*Sales_Data[[#This Row],[Unit Price]]</f>
        <v>485.37777777777785</v>
      </c>
      <c r="L7466" s="1">
        <v>88.581444444444458</v>
      </c>
    </row>
    <row r="7467" spans="1:12">
      <c r="A7467" t="s">
        <v>7490</v>
      </c>
      <c r="B7467" s="2">
        <v>42611</v>
      </c>
      <c r="C7467">
        <v>20</v>
      </c>
      <c r="D7467" t="s">
        <v>4</v>
      </c>
      <c r="E7467" t="s">
        <v>8168</v>
      </c>
      <c r="F7467" t="s">
        <v>8028</v>
      </c>
      <c r="G7467">
        <v>58</v>
      </c>
      <c r="H7467">
        <v>8</v>
      </c>
      <c r="I7467">
        <v>1</v>
      </c>
      <c r="J7467" s="1">
        <v>726.57777777777778</v>
      </c>
      <c r="K7467" s="1">
        <f>Sales_Data[[#This Row],[Order Quantity]]*Sales_Data[[#This Row],[Unit Price]]</f>
        <v>726.57777777777778</v>
      </c>
      <c r="L7467" s="1">
        <v>326.95999999999998</v>
      </c>
    </row>
    <row r="7468" spans="1:12">
      <c r="A7468" t="s">
        <v>7491</v>
      </c>
      <c r="B7468" s="2">
        <v>42611</v>
      </c>
      <c r="C7468">
        <v>3</v>
      </c>
      <c r="D7468" t="s">
        <v>4</v>
      </c>
      <c r="E7468" t="s">
        <v>8168</v>
      </c>
      <c r="F7468" t="s">
        <v>8027</v>
      </c>
      <c r="G7468">
        <v>9</v>
      </c>
      <c r="H7468">
        <v>2</v>
      </c>
      <c r="I7468">
        <v>2</v>
      </c>
      <c r="J7468" s="1">
        <v>122.83333333333333</v>
      </c>
      <c r="K7468" s="1">
        <f>Sales_Data[[#This Row],[Order Quantity]]*Sales_Data[[#This Row],[Unit Price]]</f>
        <v>245.66666666666666</v>
      </c>
      <c r="L7468" s="1">
        <v>81.069999999999993</v>
      </c>
    </row>
    <row r="7469" spans="1:12">
      <c r="A7469" t="s">
        <v>7492</v>
      </c>
      <c r="B7469" s="2">
        <v>42611</v>
      </c>
      <c r="C7469">
        <v>5</v>
      </c>
      <c r="D7469" t="s">
        <v>4</v>
      </c>
      <c r="E7469" t="s">
        <v>8168</v>
      </c>
      <c r="F7469" t="s">
        <v>8027</v>
      </c>
      <c r="G7469">
        <v>14</v>
      </c>
      <c r="H7469">
        <v>2</v>
      </c>
      <c r="I7469">
        <v>5</v>
      </c>
      <c r="J7469" s="1">
        <v>122.08888888888889</v>
      </c>
      <c r="K7469" s="1">
        <f>Sales_Data[[#This Row],[Order Quantity]]*Sales_Data[[#This Row],[Unit Price]]</f>
        <v>610.44444444444446</v>
      </c>
      <c r="L7469" s="1">
        <v>97.671111111111102</v>
      </c>
    </row>
    <row r="7470" spans="1:12">
      <c r="A7470" t="s">
        <v>7493</v>
      </c>
      <c r="B7470" s="2">
        <v>42612</v>
      </c>
      <c r="C7470">
        <v>20</v>
      </c>
      <c r="D7470" t="s">
        <v>2</v>
      </c>
      <c r="E7470" t="s">
        <v>8168</v>
      </c>
      <c r="F7470" t="s">
        <v>8028</v>
      </c>
      <c r="G7470">
        <v>58</v>
      </c>
      <c r="H7470">
        <v>8</v>
      </c>
      <c r="I7470">
        <v>4</v>
      </c>
      <c r="J7470" s="1">
        <v>98.266666666666666</v>
      </c>
      <c r="K7470" s="1">
        <f>Sales_Data[[#This Row],[Order Quantity]]*Sales_Data[[#This Row],[Unit Price]]</f>
        <v>393.06666666666666</v>
      </c>
      <c r="L7470" s="1">
        <v>80.578666666666663</v>
      </c>
    </row>
    <row r="7471" spans="1:12">
      <c r="A7471" t="s">
        <v>7494</v>
      </c>
      <c r="B7471" s="2">
        <v>42612</v>
      </c>
      <c r="C7471">
        <v>13</v>
      </c>
      <c r="D7471" t="s">
        <v>4</v>
      </c>
      <c r="E7471" t="s">
        <v>8168</v>
      </c>
      <c r="F7471" t="s">
        <v>8026</v>
      </c>
      <c r="G7471">
        <v>37</v>
      </c>
      <c r="H7471">
        <v>5</v>
      </c>
      <c r="I7471">
        <v>9</v>
      </c>
      <c r="J7471" s="1">
        <v>195.04444444444445</v>
      </c>
      <c r="K7471" s="1">
        <f>Sales_Data[[#This Row],[Order Quantity]]*Sales_Data[[#This Row],[Unit Price]]</f>
        <v>1755.4</v>
      </c>
      <c r="L7471" s="1">
        <v>97.522222222222226</v>
      </c>
    </row>
    <row r="7472" spans="1:12">
      <c r="A7472" t="s">
        <v>7495</v>
      </c>
      <c r="B7472" s="2">
        <v>42612</v>
      </c>
      <c r="C7472">
        <v>5</v>
      </c>
      <c r="D7472" t="s">
        <v>2</v>
      </c>
      <c r="E7472" t="s">
        <v>8168</v>
      </c>
      <c r="F7472" t="s">
        <v>8027</v>
      </c>
      <c r="G7472">
        <v>14</v>
      </c>
      <c r="H7472">
        <v>2</v>
      </c>
      <c r="I7472">
        <v>4</v>
      </c>
      <c r="J7472" s="1">
        <v>122.08888888888889</v>
      </c>
      <c r="K7472" s="1">
        <f>Sales_Data[[#This Row],[Order Quantity]]*Sales_Data[[#This Row],[Unit Price]]</f>
        <v>488.35555555555555</v>
      </c>
      <c r="L7472" s="1">
        <v>72.032444444444437</v>
      </c>
    </row>
    <row r="7473" spans="1:12">
      <c r="A7473" t="s">
        <v>7496</v>
      </c>
      <c r="B7473" s="2">
        <v>42612</v>
      </c>
      <c r="C7473">
        <v>7</v>
      </c>
      <c r="D7473" t="s">
        <v>4</v>
      </c>
      <c r="E7473" t="s">
        <v>8168</v>
      </c>
      <c r="F7473" t="s">
        <v>8027</v>
      </c>
      <c r="G7473">
        <v>18</v>
      </c>
      <c r="H7473">
        <v>3</v>
      </c>
      <c r="I7473">
        <v>8</v>
      </c>
      <c r="J7473" s="1">
        <v>118.36666666666666</v>
      </c>
      <c r="K7473" s="1">
        <f>Sales_Data[[#This Row],[Order Quantity]]*Sales_Data[[#This Row],[Unit Price]]</f>
        <v>946.93333333333328</v>
      </c>
      <c r="L7473" s="1">
        <v>50.897666666666659</v>
      </c>
    </row>
    <row r="7474" spans="1:12">
      <c r="A7474" t="s">
        <v>7497</v>
      </c>
      <c r="B7474" s="2">
        <v>42613</v>
      </c>
      <c r="C7474">
        <v>2</v>
      </c>
      <c r="D7474" t="s">
        <v>4</v>
      </c>
      <c r="E7474" t="s">
        <v>8168</v>
      </c>
      <c r="F7474" t="s">
        <v>8027</v>
      </c>
      <c r="G7474">
        <v>6</v>
      </c>
      <c r="H7474">
        <v>1</v>
      </c>
      <c r="I7474">
        <v>2</v>
      </c>
      <c r="J7474" s="1">
        <v>201.74444444444444</v>
      </c>
      <c r="K7474" s="1">
        <f>Sales_Data[[#This Row],[Order Quantity]]*Sales_Data[[#This Row],[Unit Price]]</f>
        <v>403.48888888888888</v>
      </c>
      <c r="L7474" s="1">
        <v>108.94200000000001</v>
      </c>
    </row>
    <row r="7475" spans="1:12">
      <c r="A7475" t="s">
        <v>7498</v>
      </c>
      <c r="B7475" s="2">
        <v>42613</v>
      </c>
      <c r="C7475">
        <v>13</v>
      </c>
      <c r="D7475" t="s">
        <v>4</v>
      </c>
      <c r="E7475" t="s">
        <v>8168</v>
      </c>
      <c r="F7475" t="s">
        <v>8026</v>
      </c>
      <c r="G7475">
        <v>37</v>
      </c>
      <c r="H7475">
        <v>5</v>
      </c>
      <c r="I7475">
        <v>2</v>
      </c>
      <c r="J7475" s="1">
        <v>572.47777777777776</v>
      </c>
      <c r="K7475" s="1">
        <f>Sales_Data[[#This Row],[Order Quantity]]*Sales_Data[[#This Row],[Unit Price]]</f>
        <v>1144.9555555555555</v>
      </c>
      <c r="L7475" s="1">
        <v>286.23888888888888</v>
      </c>
    </row>
    <row r="7476" spans="1:12">
      <c r="A7476" t="s">
        <v>7499</v>
      </c>
      <c r="B7476" s="2">
        <v>42613</v>
      </c>
      <c r="C7476">
        <v>11</v>
      </c>
      <c r="D7476" t="s">
        <v>4</v>
      </c>
      <c r="E7476" t="s">
        <v>8168</v>
      </c>
      <c r="F7476" t="s">
        <v>8026</v>
      </c>
      <c r="G7476">
        <v>31</v>
      </c>
      <c r="H7476">
        <v>5</v>
      </c>
      <c r="I7476">
        <v>4</v>
      </c>
      <c r="J7476" s="1">
        <v>286.61111111111109</v>
      </c>
      <c r="K7476" s="1">
        <f>Sales_Data[[#This Row],[Order Quantity]]*Sales_Data[[#This Row],[Unit Price]]</f>
        <v>1146.4444444444443</v>
      </c>
      <c r="L7476" s="1">
        <v>134.70722222222221</v>
      </c>
    </row>
    <row r="7477" spans="1:12">
      <c r="A7477" t="s">
        <v>7500</v>
      </c>
      <c r="B7477" s="2">
        <v>42613</v>
      </c>
      <c r="C7477">
        <v>17</v>
      </c>
      <c r="D7477" t="s">
        <v>2</v>
      </c>
      <c r="E7477" t="s">
        <v>8168</v>
      </c>
      <c r="F7477" t="s">
        <v>8025</v>
      </c>
      <c r="G7477">
        <v>50</v>
      </c>
      <c r="H7477">
        <v>7</v>
      </c>
      <c r="I7477">
        <v>3</v>
      </c>
      <c r="J7477" s="1">
        <v>99.01111111111112</v>
      </c>
      <c r="K7477" s="1">
        <f>Sales_Data[[#This Row],[Order Quantity]]*Sales_Data[[#This Row],[Unit Price]]</f>
        <v>297.03333333333336</v>
      </c>
      <c r="L7477" s="1">
        <v>39.604444444444454</v>
      </c>
    </row>
    <row r="7478" spans="1:12">
      <c r="A7478" t="s">
        <v>7501</v>
      </c>
      <c r="B7478" s="2">
        <v>42614</v>
      </c>
      <c r="C7478">
        <v>10</v>
      </c>
      <c r="D7478" t="s">
        <v>2</v>
      </c>
      <c r="E7478" t="s">
        <v>8168</v>
      </c>
      <c r="F7478" t="s">
        <v>8026</v>
      </c>
      <c r="G7478">
        <v>29</v>
      </c>
      <c r="H7478">
        <v>4</v>
      </c>
      <c r="I7478">
        <v>4</v>
      </c>
      <c r="J7478" s="1">
        <v>115.38888888888889</v>
      </c>
      <c r="K7478" s="1">
        <f>Sales_Data[[#This Row],[Order Quantity]]*Sales_Data[[#This Row],[Unit Price]]</f>
        <v>461.55555555555554</v>
      </c>
      <c r="L7478" s="1">
        <v>65.771666666666661</v>
      </c>
    </row>
    <row r="7479" spans="1:12">
      <c r="A7479" t="s">
        <v>7502</v>
      </c>
      <c r="B7479" s="2">
        <v>42614</v>
      </c>
      <c r="C7479">
        <v>14</v>
      </c>
      <c r="D7479" t="s">
        <v>2</v>
      </c>
      <c r="E7479" t="s">
        <v>8168</v>
      </c>
      <c r="F7479" t="s">
        <v>8026</v>
      </c>
      <c r="G7479">
        <v>39</v>
      </c>
      <c r="H7479">
        <v>6</v>
      </c>
      <c r="I7479">
        <v>1</v>
      </c>
      <c r="J7479" s="1">
        <v>105.71111111111111</v>
      </c>
      <c r="K7479" s="1">
        <f>Sales_Data[[#This Row],[Order Quantity]]*Sales_Data[[#This Row],[Unit Price]]</f>
        <v>105.71111111111111</v>
      </c>
      <c r="L7479" s="1">
        <v>78.226222222222219</v>
      </c>
    </row>
    <row r="7480" spans="1:12">
      <c r="A7480" t="s">
        <v>7503</v>
      </c>
      <c r="B7480" s="2">
        <v>42614</v>
      </c>
      <c r="C7480">
        <v>2</v>
      </c>
      <c r="D7480" t="s">
        <v>4</v>
      </c>
      <c r="E7480" t="s">
        <v>8168</v>
      </c>
      <c r="F7480" t="s">
        <v>8027</v>
      </c>
      <c r="G7480">
        <v>4</v>
      </c>
      <c r="H7480">
        <v>1</v>
      </c>
      <c r="I7480">
        <v>3</v>
      </c>
      <c r="J7480" s="1">
        <v>103.47777777777779</v>
      </c>
      <c r="K7480" s="1">
        <f>Sales_Data[[#This Row],[Order Quantity]]*Sales_Data[[#This Row],[Unit Price]]</f>
        <v>310.43333333333339</v>
      </c>
      <c r="L7480" s="1">
        <v>72.434444444444438</v>
      </c>
    </row>
    <row r="7481" spans="1:12">
      <c r="A7481" t="s">
        <v>7504</v>
      </c>
      <c r="B7481" s="2">
        <v>42614</v>
      </c>
      <c r="C7481">
        <v>12</v>
      </c>
      <c r="D7481" t="s">
        <v>4</v>
      </c>
      <c r="E7481" t="s">
        <v>8168</v>
      </c>
      <c r="F7481" t="s">
        <v>8026</v>
      </c>
      <c r="G7481">
        <v>33</v>
      </c>
      <c r="H7481">
        <v>5</v>
      </c>
      <c r="I7481">
        <v>6</v>
      </c>
      <c r="J7481" s="1">
        <v>383.38888888888891</v>
      </c>
      <c r="K7481" s="1">
        <f>Sales_Data[[#This Row],[Order Quantity]]*Sales_Data[[#This Row],[Unit Price]]</f>
        <v>2300.3333333333335</v>
      </c>
      <c r="L7481" s="1">
        <v>260.70444444444445</v>
      </c>
    </row>
    <row r="7482" spans="1:12">
      <c r="A7482" t="s">
        <v>7505</v>
      </c>
      <c r="B7482" s="2">
        <v>42615</v>
      </c>
      <c r="C7482">
        <v>13</v>
      </c>
      <c r="D7482" t="s">
        <v>2</v>
      </c>
      <c r="E7482" t="s">
        <v>8168</v>
      </c>
      <c r="F7482" t="s">
        <v>8026</v>
      </c>
      <c r="G7482">
        <v>37</v>
      </c>
      <c r="H7482">
        <v>5</v>
      </c>
      <c r="I7482">
        <v>4</v>
      </c>
      <c r="J7482" s="1">
        <v>110.92222222222223</v>
      </c>
      <c r="K7482" s="1">
        <f>Sales_Data[[#This Row],[Order Quantity]]*Sales_Data[[#This Row],[Unit Price]]</f>
        <v>443.68888888888893</v>
      </c>
      <c r="L7482" s="1">
        <v>69.881000000000014</v>
      </c>
    </row>
    <row r="7483" spans="1:12">
      <c r="A7483" t="s">
        <v>7506</v>
      </c>
      <c r="B7483" s="2">
        <v>42615</v>
      </c>
      <c r="C7483">
        <v>13</v>
      </c>
      <c r="D7483" t="s">
        <v>4</v>
      </c>
      <c r="E7483" t="s">
        <v>8168</v>
      </c>
      <c r="F7483" t="s">
        <v>8026</v>
      </c>
      <c r="G7483">
        <v>38</v>
      </c>
      <c r="H7483">
        <v>6</v>
      </c>
      <c r="I7483">
        <v>8</v>
      </c>
      <c r="J7483" s="1">
        <v>436.98888888888888</v>
      </c>
      <c r="K7483" s="1">
        <f>Sales_Data[[#This Row],[Order Quantity]]*Sales_Data[[#This Row],[Unit Price]]</f>
        <v>3495.911111111111</v>
      </c>
      <c r="L7483" s="1">
        <v>314.63200000000001</v>
      </c>
    </row>
    <row r="7484" spans="1:12">
      <c r="A7484" t="s">
        <v>7507</v>
      </c>
      <c r="B7484" s="2">
        <v>42615</v>
      </c>
      <c r="C7484">
        <v>4</v>
      </c>
      <c r="D7484" t="s">
        <v>4</v>
      </c>
      <c r="E7484" t="s">
        <v>8168</v>
      </c>
      <c r="F7484" t="s">
        <v>8027</v>
      </c>
      <c r="G7484">
        <v>10</v>
      </c>
      <c r="H7484">
        <v>2</v>
      </c>
      <c r="I7484">
        <v>2</v>
      </c>
      <c r="J7484" s="1">
        <v>410.93333333333334</v>
      </c>
      <c r="K7484" s="1">
        <f>Sales_Data[[#This Row],[Order Quantity]]*Sales_Data[[#This Row],[Unit Price]]</f>
        <v>821.86666666666667</v>
      </c>
      <c r="L7484" s="1">
        <v>345.18399999999997</v>
      </c>
    </row>
    <row r="7485" spans="1:12">
      <c r="A7485" t="s">
        <v>7508</v>
      </c>
      <c r="B7485" s="2">
        <v>42616</v>
      </c>
      <c r="C7485">
        <v>7</v>
      </c>
      <c r="D7485" t="s">
        <v>2</v>
      </c>
      <c r="E7485" t="s">
        <v>8168</v>
      </c>
      <c r="F7485" t="s">
        <v>8027</v>
      </c>
      <c r="G7485">
        <v>18</v>
      </c>
      <c r="H7485">
        <v>3</v>
      </c>
      <c r="I7485">
        <v>8</v>
      </c>
      <c r="J7485" s="1">
        <v>198.76666666666668</v>
      </c>
      <c r="K7485" s="1">
        <f>Sales_Data[[#This Row],[Order Quantity]]*Sales_Data[[#This Row],[Unit Price]]</f>
        <v>1590.1333333333334</v>
      </c>
      <c r="L7485" s="1">
        <v>107.334</v>
      </c>
    </row>
    <row r="7486" spans="1:12">
      <c r="A7486" t="s">
        <v>7509</v>
      </c>
      <c r="B7486" s="2">
        <v>42616</v>
      </c>
      <c r="C7486">
        <v>11</v>
      </c>
      <c r="D7486" t="s">
        <v>2</v>
      </c>
      <c r="E7486" t="s">
        <v>8168</v>
      </c>
      <c r="F7486" t="s">
        <v>8026</v>
      </c>
      <c r="G7486">
        <v>30</v>
      </c>
      <c r="H7486">
        <v>5</v>
      </c>
      <c r="I7486">
        <v>4</v>
      </c>
      <c r="J7486" s="1">
        <v>107.94444444444444</v>
      </c>
      <c r="K7486" s="1">
        <f>Sales_Data[[#This Row],[Order Quantity]]*Sales_Data[[#This Row],[Unit Price]]</f>
        <v>431.77777777777777</v>
      </c>
      <c r="L7486" s="1">
        <v>86.355555555555554</v>
      </c>
    </row>
    <row r="7487" spans="1:12">
      <c r="A7487" t="s">
        <v>7510</v>
      </c>
      <c r="B7487" s="2">
        <v>42616</v>
      </c>
      <c r="C7487">
        <v>18</v>
      </c>
      <c r="D7487" t="s">
        <v>2</v>
      </c>
      <c r="E7487" t="s">
        <v>8168</v>
      </c>
      <c r="F7487" t="s">
        <v>8025</v>
      </c>
      <c r="G7487">
        <v>52</v>
      </c>
      <c r="H7487">
        <v>8</v>
      </c>
      <c r="I7487">
        <v>1</v>
      </c>
      <c r="J7487" s="1">
        <v>280.65555555555557</v>
      </c>
      <c r="K7487" s="1">
        <f>Sales_Data[[#This Row],[Order Quantity]]*Sales_Data[[#This Row],[Unit Price]]</f>
        <v>280.65555555555557</v>
      </c>
      <c r="L7487" s="1">
        <v>193.65233333333333</v>
      </c>
    </row>
    <row r="7488" spans="1:12">
      <c r="A7488" t="s">
        <v>7511</v>
      </c>
      <c r="B7488" s="2">
        <v>42616</v>
      </c>
      <c r="C7488">
        <v>1</v>
      </c>
      <c r="D7488" t="s">
        <v>3</v>
      </c>
      <c r="E7488" t="s">
        <v>8168</v>
      </c>
      <c r="F7488" t="s">
        <v>8027</v>
      </c>
      <c r="G7488">
        <v>1</v>
      </c>
      <c r="H7488">
        <v>1</v>
      </c>
      <c r="I7488">
        <v>9</v>
      </c>
      <c r="J7488" s="1">
        <v>265.76666666666665</v>
      </c>
      <c r="K7488" s="1">
        <f>Sales_Data[[#This Row],[Order Quantity]]*Sales_Data[[#This Row],[Unit Price]]</f>
        <v>2391.8999999999996</v>
      </c>
      <c r="L7488" s="1">
        <v>151.48699999999999</v>
      </c>
    </row>
    <row r="7489" spans="1:12">
      <c r="A7489" t="s">
        <v>7512</v>
      </c>
      <c r="B7489" s="2">
        <v>42617</v>
      </c>
      <c r="C7489">
        <v>7</v>
      </c>
      <c r="D7489" t="s">
        <v>2</v>
      </c>
      <c r="E7489" t="s">
        <v>8168</v>
      </c>
      <c r="F7489" t="s">
        <v>8027</v>
      </c>
      <c r="G7489">
        <v>21</v>
      </c>
      <c r="H7489">
        <v>3</v>
      </c>
      <c r="I7489">
        <v>8</v>
      </c>
      <c r="J7489" s="1">
        <v>110.17777777777778</v>
      </c>
      <c r="K7489" s="1">
        <f>Sales_Data[[#This Row],[Order Quantity]]*Sales_Data[[#This Row],[Unit Price]]</f>
        <v>881.42222222222222</v>
      </c>
      <c r="L7489" s="1">
        <v>82.63333333333334</v>
      </c>
    </row>
    <row r="7490" spans="1:12">
      <c r="A7490" t="s">
        <v>7513</v>
      </c>
      <c r="B7490" s="2">
        <v>42618</v>
      </c>
      <c r="C7490">
        <v>18</v>
      </c>
      <c r="D7490" t="s">
        <v>3</v>
      </c>
      <c r="E7490" t="s">
        <v>8168</v>
      </c>
      <c r="F7490" t="s">
        <v>8025</v>
      </c>
      <c r="G7490">
        <v>53</v>
      </c>
      <c r="H7490">
        <v>8</v>
      </c>
      <c r="I7490">
        <v>6</v>
      </c>
      <c r="J7490" s="1">
        <v>26.055555555555557</v>
      </c>
      <c r="K7490" s="1">
        <f>Sales_Data[[#This Row],[Order Quantity]]*Sales_Data[[#This Row],[Unit Price]]</f>
        <v>156.33333333333334</v>
      </c>
      <c r="L7490" s="1">
        <v>17.457222222222224</v>
      </c>
    </row>
    <row r="7491" spans="1:12">
      <c r="A7491" t="s">
        <v>7514</v>
      </c>
      <c r="B7491" s="2">
        <v>42618</v>
      </c>
      <c r="C7491">
        <v>9</v>
      </c>
      <c r="D7491" t="s">
        <v>4</v>
      </c>
      <c r="E7491" t="s">
        <v>8168</v>
      </c>
      <c r="F7491" t="s">
        <v>8027</v>
      </c>
      <c r="G7491">
        <v>26</v>
      </c>
      <c r="H7491">
        <v>4</v>
      </c>
      <c r="I7491">
        <v>6</v>
      </c>
      <c r="J7491" s="1">
        <v>431.77777777777777</v>
      </c>
      <c r="K7491" s="1">
        <f>Sales_Data[[#This Row],[Order Quantity]]*Sales_Data[[#This Row],[Unit Price]]</f>
        <v>2590.6666666666665</v>
      </c>
      <c r="L7491" s="1">
        <v>211.57111111111109</v>
      </c>
    </row>
    <row r="7492" spans="1:12">
      <c r="A7492" t="s">
        <v>7515</v>
      </c>
      <c r="B7492" s="2">
        <v>42618</v>
      </c>
      <c r="C7492">
        <v>10</v>
      </c>
      <c r="D7492" t="s">
        <v>4</v>
      </c>
      <c r="E7492" t="s">
        <v>8168</v>
      </c>
      <c r="F7492" t="s">
        <v>8027</v>
      </c>
      <c r="G7492">
        <v>27</v>
      </c>
      <c r="H7492">
        <v>4</v>
      </c>
      <c r="I7492">
        <v>6</v>
      </c>
      <c r="J7492" s="1">
        <v>582.90000000000009</v>
      </c>
      <c r="K7492" s="1">
        <f>Sales_Data[[#This Row],[Order Quantity]]*Sales_Data[[#This Row],[Unit Price]]</f>
        <v>3497.4000000000005</v>
      </c>
      <c r="L7492" s="1">
        <v>402.20100000000002</v>
      </c>
    </row>
    <row r="7493" spans="1:12">
      <c r="A7493" t="s">
        <v>7516</v>
      </c>
      <c r="B7493" s="2">
        <v>42618</v>
      </c>
      <c r="C7493">
        <v>18</v>
      </c>
      <c r="D7493" t="s">
        <v>4</v>
      </c>
      <c r="E7493" t="s">
        <v>8168</v>
      </c>
      <c r="F7493" t="s">
        <v>8025</v>
      </c>
      <c r="G7493">
        <v>52</v>
      </c>
      <c r="H7493">
        <v>8</v>
      </c>
      <c r="I7493">
        <v>5</v>
      </c>
      <c r="J7493" s="1">
        <v>441.45555555555552</v>
      </c>
      <c r="K7493" s="1">
        <f>Sales_Data[[#This Row],[Order Quantity]]*Sales_Data[[#This Row],[Unit Price]]</f>
        <v>2207.2777777777774</v>
      </c>
      <c r="L7493" s="1">
        <v>242.80055555555555</v>
      </c>
    </row>
    <row r="7494" spans="1:12">
      <c r="A7494" t="s">
        <v>7517</v>
      </c>
      <c r="B7494" s="2">
        <v>42619</v>
      </c>
      <c r="C7494">
        <v>15</v>
      </c>
      <c r="D7494" t="s">
        <v>4</v>
      </c>
      <c r="E7494" t="s">
        <v>8168</v>
      </c>
      <c r="F7494" t="s">
        <v>8025</v>
      </c>
      <c r="G7494">
        <v>43</v>
      </c>
      <c r="H7494">
        <v>6</v>
      </c>
      <c r="I7494">
        <v>6</v>
      </c>
      <c r="J7494" s="1">
        <v>25.311111111111114</v>
      </c>
      <c r="K7494" s="1">
        <f>Sales_Data[[#This Row],[Order Quantity]]*Sales_Data[[#This Row],[Unit Price]]</f>
        <v>151.86666666666667</v>
      </c>
      <c r="L7494" s="1">
        <v>11.896222222222223</v>
      </c>
    </row>
    <row r="7495" spans="1:12">
      <c r="A7495" t="s">
        <v>7518</v>
      </c>
      <c r="B7495" s="2">
        <v>42619</v>
      </c>
      <c r="C7495">
        <v>16</v>
      </c>
      <c r="D7495" t="s">
        <v>4</v>
      </c>
      <c r="E7495" t="s">
        <v>8168</v>
      </c>
      <c r="F7495" t="s">
        <v>8025</v>
      </c>
      <c r="G7495">
        <v>45</v>
      </c>
      <c r="H7495">
        <v>7</v>
      </c>
      <c r="I7495">
        <v>6</v>
      </c>
      <c r="J7495" s="1">
        <v>18.611111111111111</v>
      </c>
      <c r="K7495" s="1">
        <f>Sales_Data[[#This Row],[Order Quantity]]*Sales_Data[[#This Row],[Unit Price]]</f>
        <v>111.66666666666666</v>
      </c>
      <c r="L7495" s="1">
        <v>8.18888888888889</v>
      </c>
    </row>
    <row r="7496" spans="1:12">
      <c r="A7496" t="s">
        <v>7519</v>
      </c>
      <c r="B7496" s="2">
        <v>42619</v>
      </c>
      <c r="C7496">
        <v>4</v>
      </c>
      <c r="D7496" t="s">
        <v>2</v>
      </c>
      <c r="E7496" t="s">
        <v>8168</v>
      </c>
      <c r="F7496" t="s">
        <v>8027</v>
      </c>
      <c r="G7496">
        <v>11</v>
      </c>
      <c r="H7496">
        <v>2</v>
      </c>
      <c r="I7496">
        <v>2</v>
      </c>
      <c r="J7496" s="1">
        <v>116.87777777777779</v>
      </c>
      <c r="K7496" s="1">
        <f>Sales_Data[[#This Row],[Order Quantity]]*Sales_Data[[#This Row],[Unit Price]]</f>
        <v>233.75555555555559</v>
      </c>
      <c r="L7496" s="1">
        <v>73.63300000000001</v>
      </c>
    </row>
    <row r="7497" spans="1:12">
      <c r="A7497" t="s">
        <v>7520</v>
      </c>
      <c r="B7497" s="2">
        <v>42620</v>
      </c>
      <c r="C7497">
        <v>17</v>
      </c>
      <c r="D7497" t="s">
        <v>4</v>
      </c>
      <c r="E7497" t="s">
        <v>8168</v>
      </c>
      <c r="F7497" t="s">
        <v>8025</v>
      </c>
      <c r="G7497">
        <v>50</v>
      </c>
      <c r="H7497">
        <v>7</v>
      </c>
      <c r="I7497">
        <v>7</v>
      </c>
      <c r="J7497" s="1">
        <v>246.41111111111115</v>
      </c>
      <c r="K7497" s="1">
        <f>Sales_Data[[#This Row],[Order Quantity]]*Sales_Data[[#This Row],[Unit Price]]</f>
        <v>1724.8777777777782</v>
      </c>
      <c r="L7497" s="1">
        <v>128.13377777777779</v>
      </c>
    </row>
    <row r="7498" spans="1:12">
      <c r="A7498" t="s">
        <v>7521</v>
      </c>
      <c r="B7498" s="2">
        <v>42620</v>
      </c>
      <c r="C7498">
        <v>18</v>
      </c>
      <c r="D7498" t="s">
        <v>3</v>
      </c>
      <c r="E7498" t="s">
        <v>8168</v>
      </c>
      <c r="F7498" t="s">
        <v>8025</v>
      </c>
      <c r="G7498">
        <v>50</v>
      </c>
      <c r="H7498">
        <v>7</v>
      </c>
      <c r="I7498">
        <v>3</v>
      </c>
      <c r="J7498" s="1">
        <v>125.8111111111111</v>
      </c>
      <c r="K7498" s="1">
        <f>Sales_Data[[#This Row],[Order Quantity]]*Sales_Data[[#This Row],[Unit Price]]</f>
        <v>377.43333333333328</v>
      </c>
      <c r="L7498" s="1">
        <v>105.68133333333333</v>
      </c>
    </row>
    <row r="7499" spans="1:12">
      <c r="A7499" t="s">
        <v>7522</v>
      </c>
      <c r="B7499" s="2">
        <v>42620</v>
      </c>
      <c r="C7499">
        <v>14</v>
      </c>
      <c r="D7499" t="s">
        <v>3</v>
      </c>
      <c r="E7499" t="s">
        <v>8168</v>
      </c>
      <c r="F7499" t="s">
        <v>8026</v>
      </c>
      <c r="G7499">
        <v>39</v>
      </c>
      <c r="H7499">
        <v>6</v>
      </c>
      <c r="I7499">
        <v>3</v>
      </c>
      <c r="J7499" s="1">
        <v>120.60000000000001</v>
      </c>
      <c r="K7499" s="1">
        <f>Sales_Data[[#This Row],[Order Quantity]]*Sales_Data[[#This Row],[Unit Price]]</f>
        <v>361.8</v>
      </c>
      <c r="L7499" s="1">
        <v>53.064</v>
      </c>
    </row>
    <row r="7500" spans="1:12">
      <c r="A7500" t="s">
        <v>7523</v>
      </c>
      <c r="B7500" s="2">
        <v>42620</v>
      </c>
      <c r="C7500">
        <v>18</v>
      </c>
      <c r="D7500" t="s">
        <v>4</v>
      </c>
      <c r="E7500" t="s">
        <v>8168</v>
      </c>
      <c r="F7500" t="s">
        <v>8025</v>
      </c>
      <c r="G7500">
        <v>51</v>
      </c>
      <c r="H7500">
        <v>7</v>
      </c>
      <c r="I7500">
        <v>8</v>
      </c>
      <c r="J7500" s="1">
        <v>106.45555555555556</v>
      </c>
      <c r="K7500" s="1">
        <f>Sales_Data[[#This Row],[Order Quantity]]*Sales_Data[[#This Row],[Unit Price]]</f>
        <v>851.6444444444445</v>
      </c>
      <c r="L7500" s="1">
        <v>67.067000000000007</v>
      </c>
    </row>
    <row r="7501" spans="1:12">
      <c r="A7501" t="s">
        <v>7524</v>
      </c>
      <c r="B7501" s="2">
        <v>42621</v>
      </c>
      <c r="C7501">
        <v>17</v>
      </c>
      <c r="D7501" t="s">
        <v>2</v>
      </c>
      <c r="E7501" t="s">
        <v>8168</v>
      </c>
      <c r="F7501" t="s">
        <v>8025</v>
      </c>
      <c r="G7501">
        <v>49</v>
      </c>
      <c r="H7501">
        <v>7</v>
      </c>
      <c r="I7501">
        <v>5</v>
      </c>
      <c r="J7501" s="1">
        <v>405.72222222222223</v>
      </c>
      <c r="K7501" s="1">
        <f>Sales_Data[[#This Row],[Order Quantity]]*Sales_Data[[#This Row],[Unit Price]]</f>
        <v>2028.6111111111111</v>
      </c>
      <c r="L7501" s="1">
        <v>267.7766666666667</v>
      </c>
    </row>
    <row r="7502" spans="1:12">
      <c r="A7502" t="s">
        <v>7525</v>
      </c>
      <c r="B7502" s="2">
        <v>42621</v>
      </c>
      <c r="C7502">
        <v>20</v>
      </c>
      <c r="D7502" t="s">
        <v>4</v>
      </c>
      <c r="E7502" t="s">
        <v>8168</v>
      </c>
      <c r="F7502" t="s">
        <v>8028</v>
      </c>
      <c r="G7502">
        <v>57</v>
      </c>
      <c r="H7502">
        <v>8</v>
      </c>
      <c r="I7502">
        <v>5</v>
      </c>
      <c r="J7502" s="1">
        <v>221.84444444444446</v>
      </c>
      <c r="K7502" s="1">
        <f>Sales_Data[[#This Row],[Order Quantity]]*Sales_Data[[#This Row],[Unit Price]]</f>
        <v>1109.2222222222224</v>
      </c>
      <c r="L7502" s="1">
        <v>122.01444444444445</v>
      </c>
    </row>
    <row r="7503" spans="1:12">
      <c r="A7503" t="s">
        <v>7526</v>
      </c>
      <c r="B7503" s="2">
        <v>42621</v>
      </c>
      <c r="C7503">
        <v>8</v>
      </c>
      <c r="D7503" t="s">
        <v>2</v>
      </c>
      <c r="E7503" t="s">
        <v>8168</v>
      </c>
      <c r="F7503" t="s">
        <v>8027</v>
      </c>
      <c r="G7503">
        <v>21</v>
      </c>
      <c r="H7503">
        <v>3</v>
      </c>
      <c r="I7503">
        <v>9</v>
      </c>
      <c r="J7503" s="1">
        <v>403.48888888888888</v>
      </c>
      <c r="K7503" s="1">
        <f>Sales_Data[[#This Row],[Order Quantity]]*Sales_Data[[#This Row],[Unit Price]]</f>
        <v>3631.4</v>
      </c>
      <c r="L7503" s="1">
        <v>225.95377777777782</v>
      </c>
    </row>
    <row r="7504" spans="1:12">
      <c r="A7504" t="s">
        <v>7527</v>
      </c>
      <c r="B7504" s="2">
        <v>42621</v>
      </c>
      <c r="C7504">
        <v>19</v>
      </c>
      <c r="D7504" t="s">
        <v>4</v>
      </c>
      <c r="E7504" t="s">
        <v>8168</v>
      </c>
      <c r="F7504" t="s">
        <v>8028</v>
      </c>
      <c r="G7504">
        <v>55</v>
      </c>
      <c r="H7504">
        <v>8</v>
      </c>
      <c r="I7504">
        <v>9</v>
      </c>
      <c r="J7504" s="1">
        <v>719.13333333333333</v>
      </c>
      <c r="K7504" s="1">
        <f>Sales_Data[[#This Row],[Order Quantity]]*Sales_Data[[#This Row],[Unit Price]]</f>
        <v>6472.2</v>
      </c>
      <c r="L7504" s="1">
        <v>596.88066666666657</v>
      </c>
    </row>
    <row r="7505" spans="1:12">
      <c r="A7505" t="s">
        <v>7528</v>
      </c>
      <c r="B7505" s="2">
        <v>42621</v>
      </c>
      <c r="C7505">
        <v>9</v>
      </c>
      <c r="D7505" t="s">
        <v>4</v>
      </c>
      <c r="E7505" t="s">
        <v>8168</v>
      </c>
      <c r="F7505" t="s">
        <v>8027</v>
      </c>
      <c r="G7505">
        <v>27</v>
      </c>
      <c r="H7505">
        <v>4</v>
      </c>
      <c r="I7505">
        <v>9</v>
      </c>
      <c r="J7505" s="1">
        <v>210.67777777777781</v>
      </c>
      <c r="K7505" s="1">
        <f>Sales_Data[[#This Row],[Order Quantity]]*Sales_Data[[#This Row],[Unit Price]]</f>
        <v>1896.1000000000004</v>
      </c>
      <c r="L7505" s="1">
        <v>174.86255555555556</v>
      </c>
    </row>
    <row r="7506" spans="1:12">
      <c r="A7506" t="s">
        <v>7529</v>
      </c>
      <c r="B7506" s="2">
        <v>42621</v>
      </c>
      <c r="C7506">
        <v>17</v>
      </c>
      <c r="D7506" t="s">
        <v>4</v>
      </c>
      <c r="E7506" t="s">
        <v>8168</v>
      </c>
      <c r="F7506" t="s">
        <v>8025</v>
      </c>
      <c r="G7506">
        <v>49</v>
      </c>
      <c r="H7506">
        <v>7</v>
      </c>
      <c r="I7506">
        <v>4</v>
      </c>
      <c r="J7506" s="1">
        <v>203.97777777777776</v>
      </c>
      <c r="K7506" s="1">
        <f>Sales_Data[[#This Row],[Order Quantity]]*Sales_Data[[#This Row],[Unit Price]]</f>
        <v>815.91111111111104</v>
      </c>
      <c r="L7506" s="1">
        <v>132.58555555555554</v>
      </c>
    </row>
    <row r="7507" spans="1:12">
      <c r="A7507" t="s">
        <v>7530</v>
      </c>
      <c r="B7507" s="2">
        <v>42622</v>
      </c>
      <c r="C7507">
        <v>18</v>
      </c>
      <c r="D7507" t="s">
        <v>2</v>
      </c>
      <c r="E7507" t="s">
        <v>8168</v>
      </c>
      <c r="F7507" t="s">
        <v>8025</v>
      </c>
      <c r="G7507">
        <v>52</v>
      </c>
      <c r="H7507">
        <v>8</v>
      </c>
      <c r="I7507">
        <v>5</v>
      </c>
      <c r="J7507" s="1">
        <v>440.71111111111111</v>
      </c>
      <c r="K7507" s="1">
        <f>Sales_Data[[#This Row],[Order Quantity]]*Sales_Data[[#This Row],[Unit Price]]</f>
        <v>2203.5555555555557</v>
      </c>
      <c r="L7507" s="1">
        <v>180.69155555555554</v>
      </c>
    </row>
    <row r="7508" spans="1:12">
      <c r="A7508" t="s">
        <v>7531</v>
      </c>
      <c r="B7508" s="2">
        <v>42622</v>
      </c>
      <c r="C7508">
        <v>7</v>
      </c>
      <c r="D7508" t="s">
        <v>2</v>
      </c>
      <c r="E7508" t="s">
        <v>8168</v>
      </c>
      <c r="F7508" t="s">
        <v>8027</v>
      </c>
      <c r="G7508">
        <v>18</v>
      </c>
      <c r="H7508">
        <v>3</v>
      </c>
      <c r="I7508">
        <v>4</v>
      </c>
      <c r="J7508" s="1">
        <v>317.87777777777779</v>
      </c>
      <c r="K7508" s="1">
        <f>Sales_Data[[#This Row],[Order Quantity]]*Sales_Data[[#This Row],[Unit Price]]</f>
        <v>1271.5111111111112</v>
      </c>
      <c r="L7508" s="1">
        <v>146.2237777777778</v>
      </c>
    </row>
    <row r="7509" spans="1:12">
      <c r="A7509" t="s">
        <v>7532</v>
      </c>
      <c r="B7509" s="2">
        <v>42622</v>
      </c>
      <c r="C7509">
        <v>17</v>
      </c>
      <c r="D7509" t="s">
        <v>2</v>
      </c>
      <c r="E7509" t="s">
        <v>8168</v>
      </c>
      <c r="F7509" t="s">
        <v>8025</v>
      </c>
      <c r="G7509">
        <v>47</v>
      </c>
      <c r="H7509">
        <v>7</v>
      </c>
      <c r="I7509">
        <v>9</v>
      </c>
      <c r="J7509" s="1">
        <v>220.35555555555555</v>
      </c>
      <c r="K7509" s="1">
        <f>Sales_Data[[#This Row],[Order Quantity]]*Sales_Data[[#This Row],[Unit Price]]</f>
        <v>1983.2</v>
      </c>
      <c r="L7509" s="1">
        <v>178.488</v>
      </c>
    </row>
    <row r="7510" spans="1:12">
      <c r="A7510" t="s">
        <v>7533</v>
      </c>
      <c r="B7510" s="2">
        <v>42623</v>
      </c>
      <c r="C7510">
        <v>15</v>
      </c>
      <c r="D7510" t="s">
        <v>4</v>
      </c>
      <c r="E7510" t="s">
        <v>8168</v>
      </c>
      <c r="F7510" t="s">
        <v>8025</v>
      </c>
      <c r="G7510">
        <v>41</v>
      </c>
      <c r="H7510">
        <v>6</v>
      </c>
      <c r="I7510">
        <v>2</v>
      </c>
      <c r="J7510" s="1">
        <v>125.8111111111111</v>
      </c>
      <c r="K7510" s="1">
        <f>Sales_Data[[#This Row],[Order Quantity]]*Sales_Data[[#This Row],[Unit Price]]</f>
        <v>251.62222222222221</v>
      </c>
      <c r="L7510" s="1">
        <v>69.196111111111108</v>
      </c>
    </row>
    <row r="7511" spans="1:12">
      <c r="A7511" t="s">
        <v>7534</v>
      </c>
      <c r="B7511" s="2">
        <v>42623</v>
      </c>
      <c r="C7511">
        <v>16</v>
      </c>
      <c r="D7511" t="s">
        <v>2</v>
      </c>
      <c r="E7511" t="s">
        <v>8168</v>
      </c>
      <c r="F7511" t="s">
        <v>8025</v>
      </c>
      <c r="G7511">
        <v>45</v>
      </c>
      <c r="H7511">
        <v>7</v>
      </c>
      <c r="I7511">
        <v>2</v>
      </c>
      <c r="J7511" s="1">
        <v>110.17777777777778</v>
      </c>
      <c r="K7511" s="1">
        <f>Sales_Data[[#This Row],[Order Quantity]]*Sales_Data[[#This Row],[Unit Price]]</f>
        <v>220.35555555555555</v>
      </c>
      <c r="L7511" s="1">
        <v>48.478222222222229</v>
      </c>
    </row>
    <row r="7512" spans="1:12">
      <c r="A7512" t="s">
        <v>7535</v>
      </c>
      <c r="B7512" s="2">
        <v>42623</v>
      </c>
      <c r="C7512">
        <v>9</v>
      </c>
      <c r="D7512" t="s">
        <v>4</v>
      </c>
      <c r="E7512" t="s">
        <v>8168</v>
      </c>
      <c r="F7512" t="s">
        <v>8027</v>
      </c>
      <c r="G7512">
        <v>26</v>
      </c>
      <c r="H7512">
        <v>4</v>
      </c>
      <c r="I7512">
        <v>1</v>
      </c>
      <c r="J7512" s="1">
        <v>285.12222222222221</v>
      </c>
      <c r="K7512" s="1">
        <f>Sales_Data[[#This Row],[Order Quantity]]*Sales_Data[[#This Row],[Unit Price]]</f>
        <v>285.12222222222221</v>
      </c>
      <c r="L7512" s="1">
        <v>114.0488888888889</v>
      </c>
    </row>
    <row r="7513" spans="1:12">
      <c r="A7513" t="s">
        <v>7536</v>
      </c>
      <c r="B7513" s="2">
        <v>42624</v>
      </c>
      <c r="C7513">
        <v>6</v>
      </c>
      <c r="D7513" t="s">
        <v>2</v>
      </c>
      <c r="E7513" t="s">
        <v>8168</v>
      </c>
      <c r="F7513" t="s">
        <v>8027</v>
      </c>
      <c r="G7513">
        <v>15</v>
      </c>
      <c r="H7513">
        <v>3</v>
      </c>
      <c r="I7513">
        <v>7</v>
      </c>
      <c r="J7513" s="1">
        <v>129.53333333333333</v>
      </c>
      <c r="K7513" s="1">
        <f>Sales_Data[[#This Row],[Order Quantity]]*Sales_Data[[#This Row],[Unit Price]]</f>
        <v>906.73333333333335</v>
      </c>
      <c r="L7513" s="1">
        <v>68.652666666666676</v>
      </c>
    </row>
    <row r="7514" spans="1:12">
      <c r="A7514" t="s">
        <v>7537</v>
      </c>
      <c r="B7514" s="2">
        <v>42624</v>
      </c>
      <c r="C7514">
        <v>1</v>
      </c>
      <c r="D7514" t="s">
        <v>2</v>
      </c>
      <c r="E7514" t="s">
        <v>8168</v>
      </c>
      <c r="F7514" t="s">
        <v>8027</v>
      </c>
      <c r="G7514">
        <v>3</v>
      </c>
      <c r="H7514">
        <v>1</v>
      </c>
      <c r="I7514">
        <v>9</v>
      </c>
      <c r="J7514" s="1">
        <v>29.777777777777779</v>
      </c>
      <c r="K7514" s="1">
        <f>Sales_Data[[#This Row],[Order Quantity]]*Sales_Data[[#This Row],[Unit Price]]</f>
        <v>268</v>
      </c>
      <c r="L7514" s="1">
        <v>16.973333333333333</v>
      </c>
    </row>
    <row r="7515" spans="1:12">
      <c r="A7515" t="s">
        <v>7538</v>
      </c>
      <c r="B7515" s="2">
        <v>42624</v>
      </c>
      <c r="C7515">
        <v>19</v>
      </c>
      <c r="D7515" t="s">
        <v>4</v>
      </c>
      <c r="E7515" t="s">
        <v>8168</v>
      </c>
      <c r="F7515" t="s">
        <v>8028</v>
      </c>
      <c r="G7515">
        <v>53</v>
      </c>
      <c r="H7515">
        <v>8</v>
      </c>
      <c r="I7515">
        <v>3</v>
      </c>
      <c r="J7515" s="1">
        <v>23.822222222222223</v>
      </c>
      <c r="K7515" s="1">
        <f>Sales_Data[[#This Row],[Order Quantity]]*Sales_Data[[#This Row],[Unit Price]]</f>
        <v>71.466666666666669</v>
      </c>
      <c r="L7515" s="1">
        <v>14.05511111111111</v>
      </c>
    </row>
    <row r="7516" spans="1:12">
      <c r="A7516" t="s">
        <v>7539</v>
      </c>
      <c r="B7516" s="2">
        <v>42624</v>
      </c>
      <c r="C7516">
        <v>15</v>
      </c>
      <c r="D7516" t="s">
        <v>4</v>
      </c>
      <c r="E7516" t="s">
        <v>8168</v>
      </c>
      <c r="F7516" t="s">
        <v>8025</v>
      </c>
      <c r="G7516">
        <v>43</v>
      </c>
      <c r="H7516">
        <v>6</v>
      </c>
      <c r="I7516">
        <v>8</v>
      </c>
      <c r="J7516" s="1">
        <v>18.611111111111111</v>
      </c>
      <c r="K7516" s="1">
        <f>Sales_Data[[#This Row],[Order Quantity]]*Sales_Data[[#This Row],[Unit Price]]</f>
        <v>148.88888888888889</v>
      </c>
      <c r="L7516" s="1">
        <v>13.958333333333334</v>
      </c>
    </row>
    <row r="7517" spans="1:12">
      <c r="A7517" t="s">
        <v>7540</v>
      </c>
      <c r="B7517" s="2">
        <v>42624</v>
      </c>
      <c r="C7517">
        <v>9</v>
      </c>
      <c r="D7517" t="s">
        <v>2</v>
      </c>
      <c r="E7517" t="s">
        <v>8168</v>
      </c>
      <c r="F7517" t="s">
        <v>8027</v>
      </c>
      <c r="G7517">
        <v>26</v>
      </c>
      <c r="H7517">
        <v>4</v>
      </c>
      <c r="I7517">
        <v>3</v>
      </c>
      <c r="J7517" s="1">
        <v>126.55555555555556</v>
      </c>
      <c r="K7517" s="1">
        <f>Sales_Data[[#This Row],[Order Quantity]]*Sales_Data[[#This Row],[Unit Price]]</f>
        <v>379.66666666666669</v>
      </c>
      <c r="L7517" s="1">
        <v>50.622222222222227</v>
      </c>
    </row>
    <row r="7518" spans="1:12">
      <c r="A7518" t="s">
        <v>7541</v>
      </c>
      <c r="B7518" s="2">
        <v>42624</v>
      </c>
      <c r="C7518">
        <v>11</v>
      </c>
      <c r="D7518" t="s">
        <v>2</v>
      </c>
      <c r="E7518" t="s">
        <v>8168</v>
      </c>
      <c r="F7518" t="s">
        <v>8026</v>
      </c>
      <c r="G7518">
        <v>30</v>
      </c>
      <c r="H7518">
        <v>5</v>
      </c>
      <c r="I7518">
        <v>7</v>
      </c>
      <c r="J7518" s="1">
        <v>279.91111111111115</v>
      </c>
      <c r="K7518" s="1">
        <f>Sales_Data[[#This Row],[Order Quantity]]*Sales_Data[[#This Row],[Unit Price]]</f>
        <v>1959.3777777777782</v>
      </c>
      <c r="L7518" s="1">
        <v>159.54933333333332</v>
      </c>
    </row>
    <row r="7519" spans="1:12">
      <c r="A7519" t="s">
        <v>7542</v>
      </c>
      <c r="B7519" s="2">
        <v>42624</v>
      </c>
      <c r="C7519">
        <v>15</v>
      </c>
      <c r="D7519" t="s">
        <v>3</v>
      </c>
      <c r="E7519" t="s">
        <v>8168</v>
      </c>
      <c r="F7519" t="s">
        <v>8025</v>
      </c>
      <c r="G7519">
        <v>41</v>
      </c>
      <c r="H7519">
        <v>6</v>
      </c>
      <c r="I7519">
        <v>3</v>
      </c>
      <c r="J7519" s="1">
        <v>294.8</v>
      </c>
      <c r="K7519" s="1">
        <f>Sales_Data[[#This Row],[Order Quantity]]*Sales_Data[[#This Row],[Unit Price]]</f>
        <v>884.40000000000009</v>
      </c>
      <c r="L7519" s="1">
        <v>129.71200000000002</v>
      </c>
    </row>
    <row r="7520" spans="1:12">
      <c r="A7520" t="s">
        <v>7543</v>
      </c>
      <c r="B7520" s="2">
        <v>42625</v>
      </c>
      <c r="C7520">
        <v>2</v>
      </c>
      <c r="D7520" t="s">
        <v>2</v>
      </c>
      <c r="E7520" t="s">
        <v>8168</v>
      </c>
      <c r="F7520" t="s">
        <v>8027</v>
      </c>
      <c r="G7520">
        <v>5</v>
      </c>
      <c r="H7520">
        <v>1</v>
      </c>
      <c r="I7520">
        <v>4</v>
      </c>
      <c r="J7520" s="1">
        <v>18.611111111111111</v>
      </c>
      <c r="K7520" s="1">
        <f>Sales_Data[[#This Row],[Order Quantity]]*Sales_Data[[#This Row],[Unit Price]]</f>
        <v>74.444444444444443</v>
      </c>
      <c r="L7520" s="1">
        <v>15.819444444444445</v>
      </c>
    </row>
    <row r="7521" spans="1:12">
      <c r="A7521" t="s">
        <v>7544</v>
      </c>
      <c r="B7521" s="2">
        <v>42625</v>
      </c>
      <c r="C7521">
        <v>11</v>
      </c>
      <c r="D7521" t="s">
        <v>2</v>
      </c>
      <c r="E7521" t="s">
        <v>8168</v>
      </c>
      <c r="F7521" t="s">
        <v>8026</v>
      </c>
      <c r="G7521">
        <v>32</v>
      </c>
      <c r="H7521">
        <v>5</v>
      </c>
      <c r="I7521">
        <v>4</v>
      </c>
      <c r="J7521" s="1">
        <v>218.12222222222223</v>
      </c>
      <c r="K7521" s="1">
        <f>Sales_Data[[#This Row],[Order Quantity]]*Sales_Data[[#This Row],[Unit Price]]</f>
        <v>872.48888888888894</v>
      </c>
      <c r="L7521" s="1">
        <v>181.04144444444444</v>
      </c>
    </row>
    <row r="7522" spans="1:12">
      <c r="A7522" t="s">
        <v>7545</v>
      </c>
      <c r="B7522" s="2">
        <v>42625</v>
      </c>
      <c r="C7522">
        <v>2</v>
      </c>
      <c r="D7522" t="s">
        <v>2</v>
      </c>
      <c r="E7522" t="s">
        <v>8168</v>
      </c>
      <c r="F7522" t="s">
        <v>8027</v>
      </c>
      <c r="G7522">
        <v>6</v>
      </c>
      <c r="H7522">
        <v>1</v>
      </c>
      <c r="I7522">
        <v>1</v>
      </c>
      <c r="J7522" s="1">
        <v>19.355555555555558</v>
      </c>
      <c r="K7522" s="1">
        <f>Sales_Data[[#This Row],[Order Quantity]]*Sales_Data[[#This Row],[Unit Price]]</f>
        <v>19.355555555555558</v>
      </c>
      <c r="L7522" s="1">
        <v>8.3228888888888903</v>
      </c>
    </row>
    <row r="7523" spans="1:12">
      <c r="A7523" t="s">
        <v>7546</v>
      </c>
      <c r="B7523" s="2">
        <v>42625</v>
      </c>
      <c r="C7523">
        <v>9</v>
      </c>
      <c r="D7523" t="s">
        <v>4</v>
      </c>
      <c r="E7523" t="s">
        <v>8168</v>
      </c>
      <c r="F7523" t="s">
        <v>8027</v>
      </c>
      <c r="G7523">
        <v>26</v>
      </c>
      <c r="H7523">
        <v>4</v>
      </c>
      <c r="I7523">
        <v>3</v>
      </c>
      <c r="J7523" s="1">
        <v>384.87777777777779</v>
      </c>
      <c r="K7523" s="1">
        <f>Sales_Data[[#This Row],[Order Quantity]]*Sales_Data[[#This Row],[Unit Price]]</f>
        <v>1154.6333333333334</v>
      </c>
      <c r="L7523" s="1">
        <v>323.29733333333331</v>
      </c>
    </row>
    <row r="7524" spans="1:12">
      <c r="A7524" t="s">
        <v>7547</v>
      </c>
      <c r="B7524" s="2">
        <v>42626</v>
      </c>
      <c r="C7524">
        <v>13</v>
      </c>
      <c r="D7524" t="s">
        <v>3</v>
      </c>
      <c r="E7524" t="s">
        <v>8168</v>
      </c>
      <c r="F7524" t="s">
        <v>8026</v>
      </c>
      <c r="G7524">
        <v>37</v>
      </c>
      <c r="H7524">
        <v>6</v>
      </c>
      <c r="I7524">
        <v>2</v>
      </c>
      <c r="J7524" s="1">
        <v>445.17777777777775</v>
      </c>
      <c r="K7524" s="1">
        <f>Sales_Data[[#This Row],[Order Quantity]]*Sales_Data[[#This Row],[Unit Price]]</f>
        <v>890.3555555555555</v>
      </c>
      <c r="L7524" s="1">
        <v>351.69044444444444</v>
      </c>
    </row>
    <row r="7525" spans="1:12">
      <c r="A7525" t="s">
        <v>7548</v>
      </c>
      <c r="B7525" s="2">
        <v>42626</v>
      </c>
      <c r="C7525">
        <v>17</v>
      </c>
      <c r="D7525" t="s">
        <v>3</v>
      </c>
      <c r="E7525" t="s">
        <v>8168</v>
      </c>
      <c r="F7525" t="s">
        <v>8025</v>
      </c>
      <c r="G7525">
        <v>48</v>
      </c>
      <c r="H7525">
        <v>7</v>
      </c>
      <c r="I7525">
        <v>9</v>
      </c>
      <c r="J7525" s="1">
        <v>439.9666666666667</v>
      </c>
      <c r="K7525" s="1">
        <f>Sales_Data[[#This Row],[Order Quantity]]*Sales_Data[[#This Row],[Unit Price]]</f>
        <v>3959.7000000000003</v>
      </c>
      <c r="L7525" s="1">
        <v>193.58533333333332</v>
      </c>
    </row>
    <row r="7526" spans="1:12">
      <c r="A7526" t="s">
        <v>7549</v>
      </c>
      <c r="B7526" s="2">
        <v>42626</v>
      </c>
      <c r="C7526">
        <v>13</v>
      </c>
      <c r="D7526" t="s">
        <v>3</v>
      </c>
      <c r="E7526" t="s">
        <v>8168</v>
      </c>
      <c r="F7526" t="s">
        <v>8026</v>
      </c>
      <c r="G7526">
        <v>37</v>
      </c>
      <c r="H7526">
        <v>6</v>
      </c>
      <c r="I7526">
        <v>3</v>
      </c>
      <c r="J7526" s="1">
        <v>202.48888888888891</v>
      </c>
      <c r="K7526" s="1">
        <f>Sales_Data[[#This Row],[Order Quantity]]*Sales_Data[[#This Row],[Unit Price]]</f>
        <v>607.4666666666667</v>
      </c>
      <c r="L7526" s="1">
        <v>135.66755555555557</v>
      </c>
    </row>
    <row r="7527" spans="1:12">
      <c r="A7527" t="s">
        <v>7550</v>
      </c>
      <c r="B7527" s="2">
        <v>42626</v>
      </c>
      <c r="C7527">
        <v>19</v>
      </c>
      <c r="D7527" t="s">
        <v>4</v>
      </c>
      <c r="E7527" t="s">
        <v>8168</v>
      </c>
      <c r="F7527" t="s">
        <v>8028</v>
      </c>
      <c r="G7527">
        <v>55</v>
      </c>
      <c r="H7527">
        <v>8</v>
      </c>
      <c r="I7527">
        <v>1</v>
      </c>
      <c r="J7527" s="1">
        <v>256.83333333333331</v>
      </c>
      <c r="K7527" s="1">
        <f>Sales_Data[[#This Row],[Order Quantity]]*Sales_Data[[#This Row],[Unit Price]]</f>
        <v>256.83333333333331</v>
      </c>
      <c r="L7527" s="1">
        <v>169.51000000000002</v>
      </c>
    </row>
    <row r="7528" spans="1:12">
      <c r="A7528" t="s">
        <v>7551</v>
      </c>
      <c r="B7528" s="2">
        <v>42627</v>
      </c>
      <c r="C7528">
        <v>20</v>
      </c>
      <c r="D7528" t="s">
        <v>4</v>
      </c>
      <c r="E7528" t="s">
        <v>8168</v>
      </c>
      <c r="F7528" t="s">
        <v>8028</v>
      </c>
      <c r="G7528">
        <v>58</v>
      </c>
      <c r="H7528">
        <v>8</v>
      </c>
      <c r="I7528">
        <v>9</v>
      </c>
      <c r="J7528" s="1">
        <v>99.01111111111112</v>
      </c>
      <c r="K7528" s="1">
        <f>Sales_Data[[#This Row],[Order Quantity]]*Sales_Data[[#This Row],[Unit Price]]</f>
        <v>891.10000000000014</v>
      </c>
      <c r="L7528" s="1">
        <v>69.307777777777773</v>
      </c>
    </row>
    <row r="7529" spans="1:12">
      <c r="A7529" t="s">
        <v>7552</v>
      </c>
      <c r="B7529" s="2">
        <v>42627</v>
      </c>
      <c r="C7529">
        <v>7</v>
      </c>
      <c r="D7529" t="s">
        <v>3</v>
      </c>
      <c r="E7529" t="s">
        <v>8168</v>
      </c>
      <c r="F7529" t="s">
        <v>8027</v>
      </c>
      <c r="G7529">
        <v>20</v>
      </c>
      <c r="H7529">
        <v>3</v>
      </c>
      <c r="I7529">
        <v>1</v>
      </c>
      <c r="J7529" s="1">
        <v>23.077777777777779</v>
      </c>
      <c r="K7529" s="1">
        <f>Sales_Data[[#This Row],[Order Quantity]]*Sales_Data[[#This Row],[Unit Price]]</f>
        <v>23.077777777777779</v>
      </c>
      <c r="L7529" s="1">
        <v>10.846555555555556</v>
      </c>
    </row>
    <row r="7530" spans="1:12">
      <c r="A7530" t="s">
        <v>7553</v>
      </c>
      <c r="B7530" s="2">
        <v>42627</v>
      </c>
      <c r="C7530">
        <v>10</v>
      </c>
      <c r="D7530" t="s">
        <v>2</v>
      </c>
      <c r="E7530" t="s">
        <v>8168</v>
      </c>
      <c r="F7530" t="s">
        <v>8026</v>
      </c>
      <c r="G7530">
        <v>28</v>
      </c>
      <c r="H7530">
        <v>4</v>
      </c>
      <c r="I7530">
        <v>7</v>
      </c>
      <c r="J7530" s="1">
        <v>142.1888888888889</v>
      </c>
      <c r="K7530" s="1">
        <f>Sales_Data[[#This Row],[Order Quantity]]*Sales_Data[[#This Row],[Unit Price]]</f>
        <v>995.32222222222231</v>
      </c>
      <c r="L7530" s="1">
        <v>75.360111111111124</v>
      </c>
    </row>
    <row r="7531" spans="1:12">
      <c r="A7531" t="s">
        <v>7554</v>
      </c>
      <c r="B7531" s="2">
        <v>42627</v>
      </c>
      <c r="C7531">
        <v>10</v>
      </c>
      <c r="D7531" t="s">
        <v>2</v>
      </c>
      <c r="E7531" t="s">
        <v>8168</v>
      </c>
      <c r="F7531" t="s">
        <v>8026</v>
      </c>
      <c r="G7531">
        <v>28</v>
      </c>
      <c r="H7531">
        <v>4</v>
      </c>
      <c r="I7531">
        <v>8</v>
      </c>
      <c r="J7531" s="1">
        <v>25.311111111111114</v>
      </c>
      <c r="K7531" s="1">
        <f>Sales_Data[[#This Row],[Order Quantity]]*Sales_Data[[#This Row],[Unit Price]]</f>
        <v>202.48888888888891</v>
      </c>
      <c r="L7531" s="1">
        <v>11.136888888888889</v>
      </c>
    </row>
    <row r="7532" spans="1:12">
      <c r="A7532" t="s">
        <v>7555</v>
      </c>
      <c r="B7532" s="2">
        <v>42627</v>
      </c>
      <c r="C7532">
        <v>10</v>
      </c>
      <c r="D7532" t="s">
        <v>2</v>
      </c>
      <c r="E7532" t="s">
        <v>8168</v>
      </c>
      <c r="F7532" t="s">
        <v>8026</v>
      </c>
      <c r="G7532">
        <v>28</v>
      </c>
      <c r="H7532">
        <v>4</v>
      </c>
      <c r="I7532">
        <v>6</v>
      </c>
      <c r="J7532" s="1">
        <v>113.15555555555555</v>
      </c>
      <c r="K7532" s="1">
        <f>Sales_Data[[#This Row],[Order Quantity]]*Sales_Data[[#This Row],[Unit Price]]</f>
        <v>678.93333333333328</v>
      </c>
      <c r="L7532" s="1">
        <v>73.551111111111112</v>
      </c>
    </row>
    <row r="7533" spans="1:12">
      <c r="A7533" t="s">
        <v>7556</v>
      </c>
      <c r="B7533" s="2">
        <v>42628</v>
      </c>
      <c r="C7533">
        <v>1</v>
      </c>
      <c r="D7533" t="s">
        <v>2</v>
      </c>
      <c r="E7533" t="s">
        <v>8168</v>
      </c>
      <c r="F7533" t="s">
        <v>8027</v>
      </c>
      <c r="G7533">
        <v>1</v>
      </c>
      <c r="H7533">
        <v>1</v>
      </c>
      <c r="I7533">
        <v>1</v>
      </c>
      <c r="J7533" s="1">
        <v>437.73333333333335</v>
      </c>
      <c r="K7533" s="1">
        <f>Sales_Data[[#This Row],[Order Quantity]]*Sales_Data[[#This Row],[Unit Price]]</f>
        <v>437.73333333333335</v>
      </c>
      <c r="L7533" s="1">
        <v>205.73466666666664</v>
      </c>
    </row>
    <row r="7534" spans="1:12">
      <c r="A7534" t="s">
        <v>7557</v>
      </c>
      <c r="B7534" s="2">
        <v>42628</v>
      </c>
      <c r="C7534">
        <v>10</v>
      </c>
      <c r="D7534" t="s">
        <v>2</v>
      </c>
      <c r="E7534" t="s">
        <v>8168</v>
      </c>
      <c r="F7534" t="s">
        <v>8027</v>
      </c>
      <c r="G7534">
        <v>27</v>
      </c>
      <c r="H7534">
        <v>4</v>
      </c>
      <c r="I7534">
        <v>6</v>
      </c>
      <c r="J7534" s="1">
        <v>111.66666666666667</v>
      </c>
      <c r="K7534" s="1">
        <f>Sales_Data[[#This Row],[Order Quantity]]*Sales_Data[[#This Row],[Unit Price]]</f>
        <v>670</v>
      </c>
      <c r="L7534" s="1">
        <v>63.649999999999991</v>
      </c>
    </row>
    <row r="7535" spans="1:12">
      <c r="A7535" t="s">
        <v>7558</v>
      </c>
      <c r="B7535" s="2">
        <v>42628</v>
      </c>
      <c r="C7535">
        <v>17</v>
      </c>
      <c r="D7535" t="s">
        <v>4</v>
      </c>
      <c r="E7535" t="s">
        <v>8168</v>
      </c>
      <c r="F7535" t="s">
        <v>8025</v>
      </c>
      <c r="G7535">
        <v>49</v>
      </c>
      <c r="H7535">
        <v>7</v>
      </c>
      <c r="I7535">
        <v>9</v>
      </c>
      <c r="J7535" s="1">
        <v>120.60000000000001</v>
      </c>
      <c r="K7535" s="1">
        <f>Sales_Data[[#This Row],[Order Quantity]]*Sales_Data[[#This Row],[Unit Price]]</f>
        <v>1085.4000000000001</v>
      </c>
      <c r="L7535" s="1">
        <v>92.862000000000009</v>
      </c>
    </row>
    <row r="7536" spans="1:12">
      <c r="A7536" t="s">
        <v>7559</v>
      </c>
      <c r="B7536" s="2">
        <v>42629</v>
      </c>
      <c r="C7536">
        <v>14</v>
      </c>
      <c r="D7536" t="s">
        <v>4</v>
      </c>
      <c r="E7536" t="s">
        <v>8168</v>
      </c>
      <c r="F7536" t="s">
        <v>8026</v>
      </c>
      <c r="G7536">
        <v>38</v>
      </c>
      <c r="H7536">
        <v>6</v>
      </c>
      <c r="I7536">
        <v>6</v>
      </c>
      <c r="J7536" s="1">
        <v>430.28888888888889</v>
      </c>
      <c r="K7536" s="1">
        <f>Sales_Data[[#This Row],[Order Quantity]]*Sales_Data[[#This Row],[Unit Price]]</f>
        <v>2581.7333333333336</v>
      </c>
      <c r="L7536" s="1">
        <v>305.50511111111109</v>
      </c>
    </row>
    <row r="7537" spans="1:12">
      <c r="A7537" t="s">
        <v>7560</v>
      </c>
      <c r="B7537" s="2">
        <v>42629</v>
      </c>
      <c r="C7537">
        <v>17</v>
      </c>
      <c r="D7537" t="s">
        <v>2</v>
      </c>
      <c r="E7537" t="s">
        <v>8168</v>
      </c>
      <c r="F7537" t="s">
        <v>8025</v>
      </c>
      <c r="G7537">
        <v>49</v>
      </c>
      <c r="H7537">
        <v>7</v>
      </c>
      <c r="I7537">
        <v>2</v>
      </c>
      <c r="J7537" s="1">
        <v>445.17777777777775</v>
      </c>
      <c r="K7537" s="1">
        <f>Sales_Data[[#This Row],[Order Quantity]]*Sales_Data[[#This Row],[Unit Price]]</f>
        <v>890.3555555555555</v>
      </c>
      <c r="L7537" s="1">
        <v>253.75133333333329</v>
      </c>
    </row>
    <row r="7538" spans="1:12">
      <c r="A7538" t="s">
        <v>7561</v>
      </c>
      <c r="B7538" s="2">
        <v>42629</v>
      </c>
      <c r="C7538">
        <v>2</v>
      </c>
      <c r="D7538" t="s">
        <v>2</v>
      </c>
      <c r="E7538" t="s">
        <v>8168</v>
      </c>
      <c r="F7538" t="s">
        <v>8027</v>
      </c>
      <c r="G7538">
        <v>6</v>
      </c>
      <c r="H7538">
        <v>1</v>
      </c>
      <c r="I7538">
        <v>7</v>
      </c>
      <c r="J7538" s="1">
        <v>26.055555555555557</v>
      </c>
      <c r="K7538" s="1">
        <f>Sales_Data[[#This Row],[Order Quantity]]*Sales_Data[[#This Row],[Unit Price]]</f>
        <v>182.38888888888891</v>
      </c>
      <c r="L7538" s="1">
        <v>14.07</v>
      </c>
    </row>
    <row r="7539" spans="1:12">
      <c r="A7539" t="s">
        <v>7562</v>
      </c>
      <c r="B7539" s="2">
        <v>42629</v>
      </c>
      <c r="C7539">
        <v>17</v>
      </c>
      <c r="D7539" t="s">
        <v>4</v>
      </c>
      <c r="E7539" t="s">
        <v>8168</v>
      </c>
      <c r="F7539" t="s">
        <v>8025</v>
      </c>
      <c r="G7539">
        <v>49</v>
      </c>
      <c r="H7539">
        <v>7</v>
      </c>
      <c r="I7539">
        <v>8</v>
      </c>
      <c r="J7539" s="1">
        <v>119.85555555555555</v>
      </c>
      <c r="K7539" s="1">
        <f>Sales_Data[[#This Row],[Order Quantity]]*Sales_Data[[#This Row],[Unit Price]]</f>
        <v>958.84444444444443</v>
      </c>
      <c r="L7539" s="1">
        <v>77.906111111111116</v>
      </c>
    </row>
    <row r="7540" spans="1:12">
      <c r="A7540" t="s">
        <v>7563</v>
      </c>
      <c r="B7540" s="2">
        <v>42630</v>
      </c>
      <c r="C7540">
        <v>6</v>
      </c>
      <c r="D7540" t="s">
        <v>2</v>
      </c>
      <c r="E7540" t="s">
        <v>8168</v>
      </c>
      <c r="F7540" t="s">
        <v>8027</v>
      </c>
      <c r="G7540">
        <v>16</v>
      </c>
      <c r="H7540">
        <v>3</v>
      </c>
      <c r="I7540">
        <v>7</v>
      </c>
      <c r="J7540" s="1">
        <v>280.65555555555557</v>
      </c>
      <c r="K7540" s="1">
        <f>Sales_Data[[#This Row],[Order Quantity]]*Sales_Data[[#This Row],[Unit Price]]</f>
        <v>1964.588888888889</v>
      </c>
      <c r="L7540" s="1">
        <v>143.13433333333333</v>
      </c>
    </row>
    <row r="7541" spans="1:12">
      <c r="A7541" t="s">
        <v>7564</v>
      </c>
      <c r="B7541" s="2">
        <v>42630</v>
      </c>
      <c r="C7541">
        <v>10</v>
      </c>
      <c r="D7541" t="s">
        <v>4</v>
      </c>
      <c r="E7541" t="s">
        <v>8168</v>
      </c>
      <c r="F7541" t="s">
        <v>8026</v>
      </c>
      <c r="G7541">
        <v>28</v>
      </c>
      <c r="H7541">
        <v>4</v>
      </c>
      <c r="I7541">
        <v>1</v>
      </c>
      <c r="J7541" s="1">
        <v>265.02222222222224</v>
      </c>
      <c r="K7541" s="1">
        <f>Sales_Data[[#This Row],[Order Quantity]]*Sales_Data[[#This Row],[Unit Price]]</f>
        <v>265.02222222222224</v>
      </c>
      <c r="L7541" s="1">
        <v>182.86533333333333</v>
      </c>
    </row>
    <row r="7542" spans="1:12">
      <c r="A7542" t="s">
        <v>7565</v>
      </c>
      <c r="B7542" s="2">
        <v>42630</v>
      </c>
      <c r="C7542">
        <v>1</v>
      </c>
      <c r="D7542" t="s">
        <v>2</v>
      </c>
      <c r="E7542" t="s">
        <v>8168</v>
      </c>
      <c r="F7542" t="s">
        <v>8027</v>
      </c>
      <c r="G7542">
        <v>2</v>
      </c>
      <c r="H7542">
        <v>1</v>
      </c>
      <c r="I7542">
        <v>5</v>
      </c>
      <c r="J7542" s="1">
        <v>22.333333333333332</v>
      </c>
      <c r="K7542" s="1">
        <f>Sales_Data[[#This Row],[Order Quantity]]*Sales_Data[[#This Row],[Unit Price]]</f>
        <v>111.66666666666666</v>
      </c>
      <c r="L7542" s="1">
        <v>18.760000000000002</v>
      </c>
    </row>
    <row r="7543" spans="1:12">
      <c r="A7543" t="s">
        <v>7566</v>
      </c>
      <c r="B7543" s="2">
        <v>42630</v>
      </c>
      <c r="C7543">
        <v>17</v>
      </c>
      <c r="D7543" t="s">
        <v>2</v>
      </c>
      <c r="E7543" t="s">
        <v>8168</v>
      </c>
      <c r="F7543" t="s">
        <v>8025</v>
      </c>
      <c r="G7543">
        <v>48</v>
      </c>
      <c r="H7543">
        <v>7</v>
      </c>
      <c r="I7543">
        <v>6</v>
      </c>
      <c r="J7543" s="1">
        <v>116.87777777777779</v>
      </c>
      <c r="K7543" s="1">
        <f>Sales_Data[[#This Row],[Order Quantity]]*Sales_Data[[#This Row],[Unit Price]]</f>
        <v>701.26666666666677</v>
      </c>
      <c r="L7543" s="1">
        <v>78.308111111111131</v>
      </c>
    </row>
    <row r="7544" spans="1:12">
      <c r="A7544" t="s">
        <v>7567</v>
      </c>
      <c r="B7544" s="2">
        <v>42630</v>
      </c>
      <c r="C7544">
        <v>5</v>
      </c>
      <c r="D7544" t="s">
        <v>4</v>
      </c>
      <c r="E7544" t="s">
        <v>8168</v>
      </c>
      <c r="F7544" t="s">
        <v>8027</v>
      </c>
      <c r="G7544">
        <v>14</v>
      </c>
      <c r="H7544">
        <v>2</v>
      </c>
      <c r="I7544">
        <v>3</v>
      </c>
      <c r="J7544" s="1">
        <v>101.24444444444445</v>
      </c>
      <c r="K7544" s="1">
        <f>Sales_Data[[#This Row],[Order Quantity]]*Sales_Data[[#This Row],[Unit Price]]</f>
        <v>303.73333333333335</v>
      </c>
      <c r="L7544" s="1">
        <v>49.609777777777779</v>
      </c>
    </row>
    <row r="7545" spans="1:12">
      <c r="A7545" t="s">
        <v>7568</v>
      </c>
      <c r="B7545" s="2">
        <v>42630</v>
      </c>
      <c r="C7545">
        <v>19</v>
      </c>
      <c r="D7545" t="s">
        <v>2</v>
      </c>
      <c r="E7545" t="s">
        <v>8168</v>
      </c>
      <c r="F7545" t="s">
        <v>8028</v>
      </c>
      <c r="G7545">
        <v>55</v>
      </c>
      <c r="H7545">
        <v>8</v>
      </c>
      <c r="I7545">
        <v>7</v>
      </c>
      <c r="J7545" s="1">
        <v>194.3</v>
      </c>
      <c r="K7545" s="1">
        <f>Sales_Data[[#This Row],[Order Quantity]]*Sales_Data[[#This Row],[Unit Price]]</f>
        <v>1360.1000000000001</v>
      </c>
      <c r="L7545" s="1">
        <v>134.06699999999998</v>
      </c>
    </row>
    <row r="7546" spans="1:12">
      <c r="A7546" t="s">
        <v>7569</v>
      </c>
      <c r="B7546" s="2">
        <v>42631</v>
      </c>
      <c r="C7546">
        <v>15</v>
      </c>
      <c r="D7546" t="s">
        <v>2</v>
      </c>
      <c r="E7546" t="s">
        <v>8168</v>
      </c>
      <c r="F7546" t="s">
        <v>8025</v>
      </c>
      <c r="G7546">
        <v>42</v>
      </c>
      <c r="H7546">
        <v>6</v>
      </c>
      <c r="I7546">
        <v>3</v>
      </c>
      <c r="J7546" s="1">
        <v>139.21111111111111</v>
      </c>
      <c r="K7546" s="1">
        <f>Sales_Data[[#This Row],[Order Quantity]]*Sales_Data[[#This Row],[Unit Price]]</f>
        <v>417.63333333333333</v>
      </c>
      <c r="L7546" s="1">
        <v>84.918777777777777</v>
      </c>
    </row>
    <row r="7547" spans="1:12">
      <c r="A7547" t="s">
        <v>7570</v>
      </c>
      <c r="B7547" s="2">
        <v>42631</v>
      </c>
      <c r="C7547">
        <v>14</v>
      </c>
      <c r="D7547" t="s">
        <v>2</v>
      </c>
      <c r="E7547" t="s">
        <v>8168</v>
      </c>
      <c r="F7547" t="s">
        <v>8026</v>
      </c>
      <c r="G7547">
        <v>40</v>
      </c>
      <c r="H7547">
        <v>6</v>
      </c>
      <c r="I7547">
        <v>5</v>
      </c>
      <c r="J7547" s="1">
        <v>431.77777777777777</v>
      </c>
      <c r="K7547" s="1">
        <f>Sales_Data[[#This Row],[Order Quantity]]*Sales_Data[[#This Row],[Unit Price]]</f>
        <v>2158.8888888888887</v>
      </c>
      <c r="L7547" s="1">
        <v>323.83333333333331</v>
      </c>
    </row>
    <row r="7548" spans="1:12">
      <c r="A7548" t="s">
        <v>7571</v>
      </c>
      <c r="B7548" s="2">
        <v>42631</v>
      </c>
      <c r="C7548">
        <v>1</v>
      </c>
      <c r="D7548" t="s">
        <v>4</v>
      </c>
      <c r="E7548" t="s">
        <v>8168</v>
      </c>
      <c r="F7548" t="s">
        <v>8027</v>
      </c>
      <c r="G7548">
        <v>2</v>
      </c>
      <c r="H7548">
        <v>1</v>
      </c>
      <c r="I7548">
        <v>2</v>
      </c>
      <c r="J7548" s="1">
        <v>109.43333333333334</v>
      </c>
      <c r="K7548" s="1">
        <f>Sales_Data[[#This Row],[Order Quantity]]*Sales_Data[[#This Row],[Unit Price]]</f>
        <v>218.86666666666667</v>
      </c>
      <c r="L7548" s="1">
        <v>91.923999999999992</v>
      </c>
    </row>
    <row r="7549" spans="1:12">
      <c r="A7549" t="s">
        <v>7572</v>
      </c>
      <c r="B7549" s="2">
        <v>42632</v>
      </c>
      <c r="C7549">
        <v>14</v>
      </c>
      <c r="D7549" t="s">
        <v>4</v>
      </c>
      <c r="E7549" t="s">
        <v>8168</v>
      </c>
      <c r="F7549" t="s">
        <v>8026</v>
      </c>
      <c r="G7549">
        <v>39</v>
      </c>
      <c r="H7549">
        <v>6</v>
      </c>
      <c r="I7549">
        <v>7</v>
      </c>
      <c r="J7549" s="1">
        <v>122.08888888888889</v>
      </c>
      <c r="K7549" s="1">
        <f>Sales_Data[[#This Row],[Order Quantity]]*Sales_Data[[#This Row],[Unit Price]]</f>
        <v>854.62222222222226</v>
      </c>
      <c r="L7549" s="1">
        <v>94.00844444444445</v>
      </c>
    </row>
    <row r="7550" spans="1:12">
      <c r="A7550" t="s">
        <v>7573</v>
      </c>
      <c r="B7550" s="2">
        <v>42632</v>
      </c>
      <c r="C7550">
        <v>10</v>
      </c>
      <c r="D7550" t="s">
        <v>3</v>
      </c>
      <c r="E7550" t="s">
        <v>8168</v>
      </c>
      <c r="F7550" t="s">
        <v>8027</v>
      </c>
      <c r="G7550">
        <v>27</v>
      </c>
      <c r="H7550">
        <v>4</v>
      </c>
      <c r="I7550">
        <v>6</v>
      </c>
      <c r="J7550" s="1">
        <v>125.8111111111111</v>
      </c>
      <c r="K7550" s="1">
        <f>Sales_Data[[#This Row],[Order Quantity]]*Sales_Data[[#This Row],[Unit Price]]</f>
        <v>754.86666666666656</v>
      </c>
      <c r="L7550" s="1">
        <v>103.1651111111111</v>
      </c>
    </row>
    <row r="7551" spans="1:12">
      <c r="A7551" t="s">
        <v>7574</v>
      </c>
      <c r="B7551" s="2">
        <v>42632</v>
      </c>
      <c r="C7551">
        <v>19</v>
      </c>
      <c r="D7551" t="s">
        <v>4</v>
      </c>
      <c r="E7551" t="s">
        <v>8168</v>
      </c>
      <c r="F7551" t="s">
        <v>8028</v>
      </c>
      <c r="G7551">
        <v>54</v>
      </c>
      <c r="H7551">
        <v>8</v>
      </c>
      <c r="I7551">
        <v>2</v>
      </c>
      <c r="J7551" s="1">
        <v>582.15555555555557</v>
      </c>
      <c r="K7551" s="1">
        <f>Sales_Data[[#This Row],[Order Quantity]]*Sales_Data[[#This Row],[Unit Price]]</f>
        <v>1164.3111111111111</v>
      </c>
      <c r="L7551" s="1">
        <v>424.97355555555555</v>
      </c>
    </row>
    <row r="7552" spans="1:12">
      <c r="A7552" t="s">
        <v>7575</v>
      </c>
      <c r="B7552" s="2">
        <v>42632</v>
      </c>
      <c r="C7552">
        <v>5</v>
      </c>
      <c r="D7552" t="s">
        <v>3</v>
      </c>
      <c r="E7552" t="s">
        <v>8168</v>
      </c>
      <c r="F7552" t="s">
        <v>8027</v>
      </c>
      <c r="G7552">
        <v>13</v>
      </c>
      <c r="H7552">
        <v>2</v>
      </c>
      <c r="I7552">
        <v>9</v>
      </c>
      <c r="J7552" s="1">
        <v>21.588888888888889</v>
      </c>
      <c r="K7552" s="1">
        <f>Sales_Data[[#This Row],[Order Quantity]]*Sales_Data[[#This Row],[Unit Price]]</f>
        <v>194.3</v>
      </c>
      <c r="L7552" s="1">
        <v>12.08977777777778</v>
      </c>
    </row>
    <row r="7553" spans="1:12">
      <c r="A7553" t="s">
        <v>7576</v>
      </c>
      <c r="B7553" s="2">
        <v>42633</v>
      </c>
      <c r="C7553">
        <v>16</v>
      </c>
      <c r="D7553" t="s">
        <v>4</v>
      </c>
      <c r="E7553" t="s">
        <v>8168</v>
      </c>
      <c r="F7553" t="s">
        <v>8025</v>
      </c>
      <c r="G7553">
        <v>44</v>
      </c>
      <c r="H7553">
        <v>7</v>
      </c>
      <c r="I7553">
        <v>8</v>
      </c>
      <c r="J7553" s="1">
        <v>297.03333333333336</v>
      </c>
      <c r="K7553" s="1">
        <f>Sales_Data[[#This Row],[Order Quantity]]*Sales_Data[[#This Row],[Unit Price]]</f>
        <v>2376.2666666666669</v>
      </c>
      <c r="L7553" s="1">
        <v>136.63533333333334</v>
      </c>
    </row>
    <row r="7554" spans="1:12">
      <c r="A7554" t="s">
        <v>7577</v>
      </c>
      <c r="B7554" s="2">
        <v>42633</v>
      </c>
      <c r="C7554">
        <v>11</v>
      </c>
      <c r="D7554" t="s">
        <v>3</v>
      </c>
      <c r="E7554" t="s">
        <v>8168</v>
      </c>
      <c r="F7554" t="s">
        <v>8026</v>
      </c>
      <c r="G7554">
        <v>30</v>
      </c>
      <c r="H7554">
        <v>5</v>
      </c>
      <c r="I7554">
        <v>3</v>
      </c>
      <c r="J7554" s="1">
        <v>104.22222222222223</v>
      </c>
      <c r="K7554" s="1">
        <f>Sales_Data[[#This Row],[Order Quantity]]*Sales_Data[[#This Row],[Unit Price]]</f>
        <v>312.66666666666669</v>
      </c>
      <c r="L7554" s="1">
        <v>73.997777777777785</v>
      </c>
    </row>
    <row r="7555" spans="1:12">
      <c r="A7555" t="s">
        <v>7578</v>
      </c>
      <c r="B7555" s="2">
        <v>42633</v>
      </c>
      <c r="C7555">
        <v>1</v>
      </c>
      <c r="D7555" t="s">
        <v>2</v>
      </c>
      <c r="E7555" t="s">
        <v>8168</v>
      </c>
      <c r="F7555" t="s">
        <v>8027</v>
      </c>
      <c r="G7555">
        <v>2</v>
      </c>
      <c r="H7555">
        <v>1</v>
      </c>
      <c r="I7555">
        <v>9</v>
      </c>
      <c r="J7555" s="1">
        <v>289.5888888888889</v>
      </c>
      <c r="K7555" s="1">
        <f>Sales_Data[[#This Row],[Order Quantity]]*Sales_Data[[#This Row],[Unit Price]]</f>
        <v>2606.3000000000002</v>
      </c>
      <c r="L7555" s="1">
        <v>185.33688888888889</v>
      </c>
    </row>
    <row r="7556" spans="1:12">
      <c r="A7556" t="s">
        <v>7579</v>
      </c>
      <c r="B7556" s="2">
        <v>42634</v>
      </c>
      <c r="C7556">
        <v>7</v>
      </c>
      <c r="D7556" t="s">
        <v>4</v>
      </c>
      <c r="E7556" t="s">
        <v>8168</v>
      </c>
      <c r="F7556" t="s">
        <v>8027</v>
      </c>
      <c r="G7556">
        <v>18</v>
      </c>
      <c r="H7556">
        <v>3</v>
      </c>
      <c r="I7556">
        <v>2</v>
      </c>
      <c r="J7556" s="1">
        <v>113.90000000000002</v>
      </c>
      <c r="K7556" s="1">
        <f>Sales_Data[[#This Row],[Order Quantity]]*Sales_Data[[#This Row],[Unit Price]]</f>
        <v>227.80000000000004</v>
      </c>
      <c r="L7556" s="1">
        <v>96.814999999999998</v>
      </c>
    </row>
    <row r="7557" spans="1:12">
      <c r="A7557" t="s">
        <v>7580</v>
      </c>
      <c r="B7557" s="2">
        <v>42634</v>
      </c>
      <c r="C7557">
        <v>10</v>
      </c>
      <c r="D7557" t="s">
        <v>2</v>
      </c>
      <c r="E7557" t="s">
        <v>8168</v>
      </c>
      <c r="F7557" t="s">
        <v>8026</v>
      </c>
      <c r="G7557">
        <v>29</v>
      </c>
      <c r="H7557">
        <v>4</v>
      </c>
      <c r="I7557">
        <v>1</v>
      </c>
      <c r="J7557" s="1">
        <v>27.544444444444444</v>
      </c>
      <c r="K7557" s="1">
        <f>Sales_Data[[#This Row],[Order Quantity]]*Sales_Data[[#This Row],[Unit Price]]</f>
        <v>27.544444444444444</v>
      </c>
      <c r="L7557" s="1">
        <v>15.975777777777775</v>
      </c>
    </row>
    <row r="7558" spans="1:12">
      <c r="A7558" t="s">
        <v>7581</v>
      </c>
      <c r="B7558" s="2">
        <v>42634</v>
      </c>
      <c r="C7558">
        <v>12</v>
      </c>
      <c r="D7558" t="s">
        <v>3</v>
      </c>
      <c r="E7558" t="s">
        <v>8168</v>
      </c>
      <c r="F7558" t="s">
        <v>8026</v>
      </c>
      <c r="G7558">
        <v>35</v>
      </c>
      <c r="H7558">
        <v>5</v>
      </c>
      <c r="I7558">
        <v>5</v>
      </c>
      <c r="J7558" s="1">
        <v>212.91111111111113</v>
      </c>
      <c r="K7558" s="1">
        <f>Sales_Data[[#This Row],[Order Quantity]]*Sales_Data[[#This Row],[Unit Price]]</f>
        <v>1064.5555555555557</v>
      </c>
      <c r="L7558" s="1">
        <v>149.03777777777776</v>
      </c>
    </row>
    <row r="7559" spans="1:12">
      <c r="A7559" t="s">
        <v>7582</v>
      </c>
      <c r="B7559" s="2">
        <v>42635</v>
      </c>
      <c r="C7559">
        <v>5</v>
      </c>
      <c r="D7559" t="s">
        <v>4</v>
      </c>
      <c r="E7559" t="s">
        <v>8168</v>
      </c>
      <c r="F7559" t="s">
        <v>8027</v>
      </c>
      <c r="G7559">
        <v>12</v>
      </c>
      <c r="H7559">
        <v>2</v>
      </c>
      <c r="I7559">
        <v>8</v>
      </c>
      <c r="J7559" s="1">
        <v>191.32222222222222</v>
      </c>
      <c r="K7559" s="1">
        <f>Sales_Data[[#This Row],[Order Quantity]]*Sales_Data[[#This Row],[Unit Price]]</f>
        <v>1530.5777777777778</v>
      </c>
      <c r="L7559" s="1">
        <v>120.533</v>
      </c>
    </row>
    <row r="7560" spans="1:12">
      <c r="A7560" t="s">
        <v>7583</v>
      </c>
      <c r="B7560" s="2">
        <v>42635</v>
      </c>
      <c r="C7560">
        <v>17</v>
      </c>
      <c r="D7560" t="s">
        <v>3</v>
      </c>
      <c r="E7560" t="s">
        <v>8168</v>
      </c>
      <c r="F7560" t="s">
        <v>8025</v>
      </c>
      <c r="G7560">
        <v>48</v>
      </c>
      <c r="H7560">
        <v>7</v>
      </c>
      <c r="I7560">
        <v>6</v>
      </c>
      <c r="J7560" s="1">
        <v>115.38888888888889</v>
      </c>
      <c r="K7560" s="1">
        <f>Sales_Data[[#This Row],[Order Quantity]]*Sales_Data[[#This Row],[Unit Price]]</f>
        <v>692.33333333333326</v>
      </c>
      <c r="L7560" s="1">
        <v>80.772222222222211</v>
      </c>
    </row>
    <row r="7561" spans="1:12">
      <c r="A7561" t="s">
        <v>7584</v>
      </c>
      <c r="B7561" s="2">
        <v>42635</v>
      </c>
      <c r="C7561">
        <v>3</v>
      </c>
      <c r="D7561" t="s">
        <v>4</v>
      </c>
      <c r="E7561" t="s">
        <v>8168</v>
      </c>
      <c r="F7561" t="s">
        <v>8027</v>
      </c>
      <c r="G7561">
        <v>7</v>
      </c>
      <c r="H7561">
        <v>1</v>
      </c>
      <c r="I7561">
        <v>5</v>
      </c>
      <c r="J7561" s="1">
        <v>324.57777777777778</v>
      </c>
      <c r="K7561" s="1">
        <f>Sales_Data[[#This Row],[Order Quantity]]*Sales_Data[[#This Row],[Unit Price]]</f>
        <v>1622.8888888888889</v>
      </c>
      <c r="L7561" s="1">
        <v>233.69600000000003</v>
      </c>
    </row>
    <row r="7562" spans="1:12">
      <c r="A7562" t="s">
        <v>7585</v>
      </c>
      <c r="B7562" s="2">
        <v>42635</v>
      </c>
      <c r="C7562">
        <v>12</v>
      </c>
      <c r="D7562" t="s">
        <v>3</v>
      </c>
      <c r="E7562" t="s">
        <v>8168</v>
      </c>
      <c r="F7562" t="s">
        <v>8026</v>
      </c>
      <c r="G7562">
        <v>33</v>
      </c>
      <c r="H7562">
        <v>5</v>
      </c>
      <c r="I7562">
        <v>3</v>
      </c>
      <c r="J7562" s="1">
        <v>559.07777777777778</v>
      </c>
      <c r="K7562" s="1">
        <f>Sales_Data[[#This Row],[Order Quantity]]*Sales_Data[[#This Row],[Unit Price]]</f>
        <v>1677.2333333333333</v>
      </c>
      <c r="L7562" s="1">
        <v>469.62533333333329</v>
      </c>
    </row>
    <row r="7563" spans="1:12">
      <c r="A7563" t="s">
        <v>7586</v>
      </c>
      <c r="B7563" s="2">
        <v>42636</v>
      </c>
      <c r="C7563">
        <v>4</v>
      </c>
      <c r="D7563" t="s">
        <v>2</v>
      </c>
      <c r="E7563" t="s">
        <v>8168</v>
      </c>
      <c r="F7563" t="s">
        <v>8027</v>
      </c>
      <c r="G7563">
        <v>10</v>
      </c>
      <c r="H7563">
        <v>2</v>
      </c>
      <c r="I7563">
        <v>7</v>
      </c>
      <c r="J7563" s="1">
        <v>428.8</v>
      </c>
      <c r="K7563" s="1">
        <f>Sales_Data[[#This Row],[Order Quantity]]*Sales_Data[[#This Row],[Unit Price]]</f>
        <v>3001.6</v>
      </c>
      <c r="L7563" s="1">
        <v>231.55200000000002</v>
      </c>
    </row>
    <row r="7564" spans="1:12">
      <c r="A7564" t="s">
        <v>7587</v>
      </c>
      <c r="B7564" s="2">
        <v>42636</v>
      </c>
      <c r="C7564">
        <v>13</v>
      </c>
      <c r="D7564" t="s">
        <v>4</v>
      </c>
      <c r="E7564" t="s">
        <v>8168</v>
      </c>
      <c r="F7564" t="s">
        <v>8026</v>
      </c>
      <c r="G7564">
        <v>37</v>
      </c>
      <c r="H7564">
        <v>5</v>
      </c>
      <c r="I7564">
        <v>8</v>
      </c>
      <c r="J7564" s="1">
        <v>110.17777777777778</v>
      </c>
      <c r="K7564" s="1">
        <f>Sales_Data[[#This Row],[Order Quantity]]*Sales_Data[[#This Row],[Unit Price]]</f>
        <v>881.42222222222222</v>
      </c>
      <c r="L7564" s="1">
        <v>57.292444444444449</v>
      </c>
    </row>
    <row r="7565" spans="1:12">
      <c r="A7565" t="s">
        <v>7588</v>
      </c>
      <c r="B7565" s="2">
        <v>42636</v>
      </c>
      <c r="C7565">
        <v>16</v>
      </c>
      <c r="D7565" t="s">
        <v>4</v>
      </c>
      <c r="E7565" t="s">
        <v>8168</v>
      </c>
      <c r="F7565" t="s">
        <v>8025</v>
      </c>
      <c r="G7565">
        <v>47</v>
      </c>
      <c r="H7565">
        <v>7</v>
      </c>
      <c r="I7565">
        <v>9</v>
      </c>
      <c r="J7565" s="1">
        <v>100.5</v>
      </c>
      <c r="K7565" s="1">
        <f>Sales_Data[[#This Row],[Order Quantity]]*Sales_Data[[#This Row],[Unit Price]]</f>
        <v>904.5</v>
      </c>
      <c r="L7565" s="1">
        <v>40.200000000000003</v>
      </c>
    </row>
    <row r="7566" spans="1:12">
      <c r="A7566" t="s">
        <v>7589</v>
      </c>
      <c r="B7566" s="2">
        <v>42636</v>
      </c>
      <c r="C7566">
        <v>8</v>
      </c>
      <c r="D7566" t="s">
        <v>2</v>
      </c>
      <c r="E7566" t="s">
        <v>8168</v>
      </c>
      <c r="F7566" t="s">
        <v>8027</v>
      </c>
      <c r="G7566">
        <v>21</v>
      </c>
      <c r="H7566">
        <v>3</v>
      </c>
      <c r="I7566">
        <v>7</v>
      </c>
      <c r="J7566" s="1">
        <v>707.22222222222217</v>
      </c>
      <c r="K7566" s="1">
        <f>Sales_Data[[#This Row],[Order Quantity]]*Sales_Data[[#This Row],[Unit Price]]</f>
        <v>4950.5555555555547</v>
      </c>
      <c r="L7566" s="1">
        <v>558.70555555555563</v>
      </c>
    </row>
    <row r="7567" spans="1:12">
      <c r="A7567" t="s">
        <v>7590</v>
      </c>
      <c r="B7567" s="2">
        <v>42636</v>
      </c>
      <c r="C7567">
        <v>8</v>
      </c>
      <c r="D7567" t="s">
        <v>4</v>
      </c>
      <c r="E7567" t="s">
        <v>8168</v>
      </c>
      <c r="F7567" t="s">
        <v>8027</v>
      </c>
      <c r="G7567">
        <v>21</v>
      </c>
      <c r="H7567">
        <v>3</v>
      </c>
      <c r="I7567">
        <v>3</v>
      </c>
      <c r="J7567" s="1">
        <v>129.53333333333333</v>
      </c>
      <c r="K7567" s="1">
        <f>Sales_Data[[#This Row],[Order Quantity]]*Sales_Data[[#This Row],[Unit Price]]</f>
        <v>388.6</v>
      </c>
      <c r="L7567" s="1">
        <v>67.35733333333333</v>
      </c>
    </row>
    <row r="7568" spans="1:12">
      <c r="A7568" t="s">
        <v>7591</v>
      </c>
      <c r="B7568" s="2">
        <v>42637</v>
      </c>
      <c r="C7568">
        <v>11</v>
      </c>
      <c r="D7568" t="s">
        <v>4</v>
      </c>
      <c r="E7568" t="s">
        <v>8168</v>
      </c>
      <c r="F7568" t="s">
        <v>8026</v>
      </c>
      <c r="G7568">
        <v>31</v>
      </c>
      <c r="H7568">
        <v>5</v>
      </c>
      <c r="I7568">
        <v>4</v>
      </c>
      <c r="J7568" s="1">
        <v>412.42222222222222</v>
      </c>
      <c r="K7568" s="1">
        <f>Sales_Data[[#This Row],[Order Quantity]]*Sales_Data[[#This Row],[Unit Price]]</f>
        <v>1649.6888888888889</v>
      </c>
      <c r="L7568" s="1">
        <v>288.69555555555553</v>
      </c>
    </row>
    <row r="7569" spans="1:12">
      <c r="A7569" t="s">
        <v>7592</v>
      </c>
      <c r="B7569" s="2">
        <v>42637</v>
      </c>
      <c r="C7569">
        <v>20</v>
      </c>
      <c r="D7569" t="s">
        <v>4</v>
      </c>
      <c r="E7569" t="s">
        <v>8168</v>
      </c>
      <c r="F7569" t="s">
        <v>8028</v>
      </c>
      <c r="G7569">
        <v>58</v>
      </c>
      <c r="H7569">
        <v>8</v>
      </c>
      <c r="I7569">
        <v>9</v>
      </c>
      <c r="J7569" s="1">
        <v>439.9666666666667</v>
      </c>
      <c r="K7569" s="1">
        <f>Sales_Data[[#This Row],[Order Quantity]]*Sales_Data[[#This Row],[Unit Price]]</f>
        <v>3959.7000000000003</v>
      </c>
      <c r="L7569" s="1">
        <v>237.58200000000002</v>
      </c>
    </row>
    <row r="7570" spans="1:12">
      <c r="A7570" t="s">
        <v>7593</v>
      </c>
      <c r="B7570" s="2">
        <v>42638</v>
      </c>
      <c r="C7570">
        <v>6</v>
      </c>
      <c r="D7570" t="s">
        <v>3</v>
      </c>
      <c r="E7570" t="s">
        <v>8168</v>
      </c>
      <c r="F7570" t="s">
        <v>8027</v>
      </c>
      <c r="G7570">
        <v>17</v>
      </c>
      <c r="H7570">
        <v>3</v>
      </c>
      <c r="I7570">
        <v>5</v>
      </c>
      <c r="J7570" s="1">
        <v>114.64444444444445</v>
      </c>
      <c r="K7570" s="1">
        <f>Sales_Data[[#This Row],[Order Quantity]]*Sales_Data[[#This Row],[Unit Price]]</f>
        <v>573.22222222222217</v>
      </c>
      <c r="L7570" s="1">
        <v>90.569111111111113</v>
      </c>
    </row>
    <row r="7571" spans="1:12">
      <c r="A7571" t="s">
        <v>7594</v>
      </c>
      <c r="B7571" s="2">
        <v>42638</v>
      </c>
      <c r="C7571">
        <v>6</v>
      </c>
      <c r="D7571" t="s">
        <v>4</v>
      </c>
      <c r="E7571" t="s">
        <v>8168</v>
      </c>
      <c r="F7571" t="s">
        <v>8027</v>
      </c>
      <c r="G7571">
        <v>15</v>
      </c>
      <c r="H7571">
        <v>3</v>
      </c>
      <c r="I7571">
        <v>9</v>
      </c>
      <c r="J7571" s="1">
        <v>707.22222222222217</v>
      </c>
      <c r="K7571" s="1">
        <f>Sales_Data[[#This Row],[Order Quantity]]*Sales_Data[[#This Row],[Unit Price]]</f>
        <v>6365</v>
      </c>
      <c r="L7571" s="1">
        <v>579.9222222222221</v>
      </c>
    </row>
    <row r="7572" spans="1:12">
      <c r="A7572" t="s">
        <v>7595</v>
      </c>
      <c r="B7572" s="2">
        <v>42638</v>
      </c>
      <c r="C7572">
        <v>2</v>
      </c>
      <c r="D7572" t="s">
        <v>4</v>
      </c>
      <c r="E7572" t="s">
        <v>8168</v>
      </c>
      <c r="F7572" t="s">
        <v>8027</v>
      </c>
      <c r="G7572">
        <v>4</v>
      </c>
      <c r="H7572">
        <v>1</v>
      </c>
      <c r="I7572">
        <v>9</v>
      </c>
      <c r="J7572" s="1">
        <v>284.37777777777779</v>
      </c>
      <c r="K7572" s="1">
        <f>Sales_Data[[#This Row],[Order Quantity]]*Sales_Data[[#This Row],[Unit Price]]</f>
        <v>2559.4</v>
      </c>
      <c r="L7572" s="1">
        <v>113.75111111111113</v>
      </c>
    </row>
    <row r="7573" spans="1:12">
      <c r="A7573" t="s">
        <v>7596</v>
      </c>
      <c r="B7573" s="2">
        <v>42638</v>
      </c>
      <c r="C7573">
        <v>18</v>
      </c>
      <c r="D7573" t="s">
        <v>2</v>
      </c>
      <c r="E7573" t="s">
        <v>8168</v>
      </c>
      <c r="F7573" t="s">
        <v>8025</v>
      </c>
      <c r="G7573">
        <v>52</v>
      </c>
      <c r="H7573">
        <v>8</v>
      </c>
      <c r="I7573">
        <v>8</v>
      </c>
      <c r="J7573" s="1">
        <v>716.90000000000009</v>
      </c>
      <c r="K7573" s="1">
        <f>Sales_Data[[#This Row],[Order Quantity]]*Sales_Data[[#This Row],[Unit Price]]</f>
        <v>5735.2000000000007</v>
      </c>
      <c r="L7573" s="1">
        <v>487.49200000000008</v>
      </c>
    </row>
    <row r="7574" spans="1:12">
      <c r="A7574" t="s">
        <v>7597</v>
      </c>
      <c r="B7574" s="2">
        <v>42638</v>
      </c>
      <c r="C7574">
        <v>7</v>
      </c>
      <c r="D7574" t="s">
        <v>4</v>
      </c>
      <c r="E7574" t="s">
        <v>8168</v>
      </c>
      <c r="F7574" t="s">
        <v>8027</v>
      </c>
      <c r="G7574">
        <v>21</v>
      </c>
      <c r="H7574">
        <v>3</v>
      </c>
      <c r="I7574">
        <v>4</v>
      </c>
      <c r="J7574" s="1">
        <v>27.544444444444444</v>
      </c>
      <c r="K7574" s="1">
        <f>Sales_Data[[#This Row],[Order Quantity]]*Sales_Data[[#This Row],[Unit Price]]</f>
        <v>110.17777777777778</v>
      </c>
      <c r="L7574" s="1">
        <v>12.395000000000001</v>
      </c>
    </row>
    <row r="7575" spans="1:12">
      <c r="A7575" t="s">
        <v>7598</v>
      </c>
      <c r="B7575" s="2">
        <v>42639</v>
      </c>
      <c r="C7575">
        <v>3</v>
      </c>
      <c r="D7575" t="s">
        <v>4</v>
      </c>
      <c r="E7575" t="s">
        <v>8168</v>
      </c>
      <c r="F7575" t="s">
        <v>8027</v>
      </c>
      <c r="G7575">
        <v>7</v>
      </c>
      <c r="H7575">
        <v>1</v>
      </c>
      <c r="I7575">
        <v>6</v>
      </c>
      <c r="J7575" s="1">
        <v>192.06666666666669</v>
      </c>
      <c r="K7575" s="1">
        <f>Sales_Data[[#This Row],[Order Quantity]]*Sales_Data[[#This Row],[Unit Price]]</f>
        <v>1152.4000000000001</v>
      </c>
      <c r="L7575" s="1">
        <v>153.65333333333334</v>
      </c>
    </row>
    <row r="7576" spans="1:12">
      <c r="A7576" t="s">
        <v>7599</v>
      </c>
      <c r="B7576" s="2">
        <v>42639</v>
      </c>
      <c r="C7576">
        <v>13</v>
      </c>
      <c r="D7576" t="s">
        <v>4</v>
      </c>
      <c r="E7576" t="s">
        <v>8168</v>
      </c>
      <c r="F7576" t="s">
        <v>8026</v>
      </c>
      <c r="G7576">
        <v>36</v>
      </c>
      <c r="H7576">
        <v>5</v>
      </c>
      <c r="I7576">
        <v>1</v>
      </c>
      <c r="J7576" s="1">
        <v>125.8111111111111</v>
      </c>
      <c r="K7576" s="1">
        <f>Sales_Data[[#This Row],[Order Quantity]]*Sales_Data[[#This Row],[Unit Price]]</f>
        <v>125.8111111111111</v>
      </c>
      <c r="L7576" s="1">
        <v>66.679888888888897</v>
      </c>
    </row>
    <row r="7577" spans="1:12">
      <c r="A7577" t="s">
        <v>7600</v>
      </c>
      <c r="B7577" s="2">
        <v>42639</v>
      </c>
      <c r="C7577">
        <v>4</v>
      </c>
      <c r="D7577" t="s">
        <v>4</v>
      </c>
      <c r="E7577" t="s">
        <v>8168</v>
      </c>
      <c r="F7577" t="s">
        <v>8027</v>
      </c>
      <c r="G7577">
        <v>10</v>
      </c>
      <c r="H7577">
        <v>2</v>
      </c>
      <c r="I7577">
        <v>9</v>
      </c>
      <c r="J7577" s="1">
        <v>439.22222222222223</v>
      </c>
      <c r="K7577" s="1">
        <f>Sales_Data[[#This Row],[Order Quantity]]*Sales_Data[[#This Row],[Unit Price]]</f>
        <v>3953</v>
      </c>
      <c r="L7577" s="1">
        <v>289.88666666666666</v>
      </c>
    </row>
    <row r="7578" spans="1:12">
      <c r="A7578" t="s">
        <v>7601</v>
      </c>
      <c r="B7578" s="2">
        <v>42639</v>
      </c>
      <c r="C7578">
        <v>1</v>
      </c>
      <c r="D7578" t="s">
        <v>4</v>
      </c>
      <c r="E7578" t="s">
        <v>8168</v>
      </c>
      <c r="F7578" t="s">
        <v>8027</v>
      </c>
      <c r="G7578">
        <v>3</v>
      </c>
      <c r="H7578">
        <v>1</v>
      </c>
      <c r="I7578">
        <v>8</v>
      </c>
      <c r="J7578" s="1">
        <v>110.92222222222223</v>
      </c>
      <c r="K7578" s="1">
        <f>Sales_Data[[#This Row],[Order Quantity]]*Sales_Data[[#This Row],[Unit Price]]</f>
        <v>887.37777777777785</v>
      </c>
      <c r="L7578" s="1">
        <v>46.587333333333333</v>
      </c>
    </row>
    <row r="7579" spans="1:12">
      <c r="A7579" t="s">
        <v>7602</v>
      </c>
      <c r="B7579" s="2">
        <v>42639</v>
      </c>
      <c r="C7579">
        <v>16</v>
      </c>
      <c r="D7579" t="s">
        <v>4</v>
      </c>
      <c r="E7579" t="s">
        <v>8168</v>
      </c>
      <c r="F7579" t="s">
        <v>8025</v>
      </c>
      <c r="G7579">
        <v>45</v>
      </c>
      <c r="H7579">
        <v>7</v>
      </c>
      <c r="I7579">
        <v>3</v>
      </c>
      <c r="J7579" s="1">
        <v>119.11111111111111</v>
      </c>
      <c r="K7579" s="1">
        <f>Sales_Data[[#This Row],[Order Quantity]]*Sales_Data[[#This Row],[Unit Price]]</f>
        <v>357.33333333333337</v>
      </c>
      <c r="L7579" s="1">
        <v>95.288888888888891</v>
      </c>
    </row>
    <row r="7580" spans="1:12">
      <c r="A7580" t="s">
        <v>7603</v>
      </c>
      <c r="B7580" s="2">
        <v>42640</v>
      </c>
      <c r="C7580">
        <v>15</v>
      </c>
      <c r="D7580" t="s">
        <v>3</v>
      </c>
      <c r="E7580" t="s">
        <v>8168</v>
      </c>
      <c r="F7580" t="s">
        <v>8025</v>
      </c>
      <c r="G7580">
        <v>41</v>
      </c>
      <c r="H7580">
        <v>6</v>
      </c>
      <c r="I7580">
        <v>1</v>
      </c>
      <c r="J7580" s="1">
        <v>600.02222222222224</v>
      </c>
      <c r="K7580" s="1">
        <f>Sales_Data[[#This Row],[Order Quantity]]*Sales_Data[[#This Row],[Unit Price]]</f>
        <v>600.02222222222224</v>
      </c>
      <c r="L7580" s="1">
        <v>258.00955555555555</v>
      </c>
    </row>
    <row r="7581" spans="1:12">
      <c r="A7581" t="s">
        <v>7604</v>
      </c>
      <c r="B7581" s="2">
        <v>42641</v>
      </c>
      <c r="C7581">
        <v>1</v>
      </c>
      <c r="D7581" t="s">
        <v>4</v>
      </c>
      <c r="E7581" t="s">
        <v>8168</v>
      </c>
      <c r="F7581" t="s">
        <v>8027</v>
      </c>
      <c r="G7581">
        <v>2</v>
      </c>
      <c r="H7581">
        <v>1</v>
      </c>
      <c r="I7581">
        <v>1</v>
      </c>
      <c r="J7581" s="1">
        <v>195.04444444444445</v>
      </c>
      <c r="K7581" s="1">
        <f>Sales_Data[[#This Row],[Order Quantity]]*Sales_Data[[#This Row],[Unit Price]]</f>
        <v>195.04444444444445</v>
      </c>
      <c r="L7581" s="1">
        <v>83.86911111111111</v>
      </c>
    </row>
    <row r="7582" spans="1:12">
      <c r="A7582" t="s">
        <v>7605</v>
      </c>
      <c r="B7582" s="2">
        <v>42641</v>
      </c>
      <c r="C7582">
        <v>6</v>
      </c>
      <c r="D7582" t="s">
        <v>3</v>
      </c>
      <c r="E7582" t="s">
        <v>8168</v>
      </c>
      <c r="F7582" t="s">
        <v>8027</v>
      </c>
      <c r="G7582">
        <v>16</v>
      </c>
      <c r="H7582">
        <v>3</v>
      </c>
      <c r="I7582">
        <v>9</v>
      </c>
      <c r="J7582" s="1">
        <v>273.21111111111111</v>
      </c>
      <c r="K7582" s="1">
        <f>Sales_Data[[#This Row],[Order Quantity]]*Sales_Data[[#This Row],[Unit Price]]</f>
        <v>2458.9</v>
      </c>
      <c r="L7582" s="1">
        <v>142.0697777777778</v>
      </c>
    </row>
    <row r="7583" spans="1:12">
      <c r="A7583" t="s">
        <v>7606</v>
      </c>
      <c r="B7583" s="2">
        <v>42641</v>
      </c>
      <c r="C7583">
        <v>17</v>
      </c>
      <c r="D7583" t="s">
        <v>2</v>
      </c>
      <c r="E7583" t="s">
        <v>8168</v>
      </c>
      <c r="F7583" t="s">
        <v>8025</v>
      </c>
      <c r="G7583">
        <v>47</v>
      </c>
      <c r="H7583">
        <v>7</v>
      </c>
      <c r="I7583">
        <v>1</v>
      </c>
      <c r="J7583" s="1">
        <v>205.46666666666667</v>
      </c>
      <c r="K7583" s="1">
        <f>Sales_Data[[#This Row],[Order Quantity]]*Sales_Data[[#This Row],[Unit Price]]</f>
        <v>205.46666666666667</v>
      </c>
      <c r="L7583" s="1">
        <v>98.623999999999995</v>
      </c>
    </row>
    <row r="7584" spans="1:12">
      <c r="A7584" t="s">
        <v>7607</v>
      </c>
      <c r="B7584" s="2">
        <v>42641</v>
      </c>
      <c r="C7584">
        <v>12</v>
      </c>
      <c r="D7584" t="s">
        <v>4</v>
      </c>
      <c r="E7584" t="s">
        <v>8168</v>
      </c>
      <c r="F7584" t="s">
        <v>8026</v>
      </c>
      <c r="G7584">
        <v>35</v>
      </c>
      <c r="H7584">
        <v>5</v>
      </c>
      <c r="I7584">
        <v>8</v>
      </c>
      <c r="J7584" s="1">
        <v>190.57777777777778</v>
      </c>
      <c r="K7584" s="1">
        <f>Sales_Data[[#This Row],[Order Quantity]]*Sales_Data[[#This Row],[Unit Price]]</f>
        <v>1524.6222222222223</v>
      </c>
      <c r="L7584" s="1">
        <v>118.15822222222222</v>
      </c>
    </row>
    <row r="7585" spans="1:12">
      <c r="A7585" t="s">
        <v>7608</v>
      </c>
      <c r="B7585" s="2">
        <v>42641</v>
      </c>
      <c r="C7585">
        <v>11</v>
      </c>
      <c r="D7585" t="s">
        <v>4</v>
      </c>
      <c r="E7585" t="s">
        <v>8168</v>
      </c>
      <c r="F7585" t="s">
        <v>8026</v>
      </c>
      <c r="G7585">
        <v>30</v>
      </c>
      <c r="H7585">
        <v>5</v>
      </c>
      <c r="I7585">
        <v>6</v>
      </c>
      <c r="J7585" s="1">
        <v>112.41111111111111</v>
      </c>
      <c r="K7585" s="1">
        <f>Sales_Data[[#This Row],[Order Quantity]]*Sales_Data[[#This Row],[Unit Price]]</f>
        <v>674.4666666666667</v>
      </c>
      <c r="L7585" s="1">
        <v>58.453777777777788</v>
      </c>
    </row>
    <row r="7586" spans="1:12">
      <c r="A7586" t="s">
        <v>7609</v>
      </c>
      <c r="B7586" s="2">
        <v>42641</v>
      </c>
      <c r="C7586">
        <v>12</v>
      </c>
      <c r="D7586" t="s">
        <v>2</v>
      </c>
      <c r="E7586" t="s">
        <v>8168</v>
      </c>
      <c r="F7586" t="s">
        <v>8026</v>
      </c>
      <c r="G7586">
        <v>33</v>
      </c>
      <c r="H7586">
        <v>5</v>
      </c>
      <c r="I7586">
        <v>7</v>
      </c>
      <c r="J7586" s="1">
        <v>119.85555555555555</v>
      </c>
      <c r="K7586" s="1">
        <f>Sales_Data[[#This Row],[Order Quantity]]*Sales_Data[[#This Row],[Unit Price]]</f>
        <v>838.98888888888882</v>
      </c>
      <c r="L7586" s="1">
        <v>88.693111111111122</v>
      </c>
    </row>
    <row r="7587" spans="1:12">
      <c r="A7587" t="s">
        <v>7610</v>
      </c>
      <c r="B7587" s="2">
        <v>42641</v>
      </c>
      <c r="C7587">
        <v>20</v>
      </c>
      <c r="D7587" t="s">
        <v>2</v>
      </c>
      <c r="E7587" t="s">
        <v>8168</v>
      </c>
      <c r="F7587" t="s">
        <v>8028</v>
      </c>
      <c r="G7587">
        <v>57</v>
      </c>
      <c r="H7587">
        <v>8</v>
      </c>
      <c r="I7587">
        <v>3</v>
      </c>
      <c r="J7587" s="1">
        <v>112.41111111111111</v>
      </c>
      <c r="K7587" s="1">
        <f>Sales_Data[[#This Row],[Order Quantity]]*Sales_Data[[#This Row],[Unit Price]]</f>
        <v>337.23333333333335</v>
      </c>
      <c r="L7587" s="1">
        <v>44.964444444444453</v>
      </c>
    </row>
    <row r="7588" spans="1:12">
      <c r="A7588" t="s">
        <v>7611</v>
      </c>
      <c r="B7588" s="2">
        <v>42641</v>
      </c>
      <c r="C7588">
        <v>3</v>
      </c>
      <c r="D7588" t="s">
        <v>4</v>
      </c>
      <c r="E7588" t="s">
        <v>8168</v>
      </c>
      <c r="F7588" t="s">
        <v>8027</v>
      </c>
      <c r="G7588">
        <v>8</v>
      </c>
      <c r="H7588">
        <v>2</v>
      </c>
      <c r="I7588">
        <v>5</v>
      </c>
      <c r="J7588" s="1">
        <v>113.90000000000002</v>
      </c>
      <c r="K7588" s="1">
        <f>Sales_Data[[#This Row],[Order Quantity]]*Sales_Data[[#This Row],[Unit Price]]</f>
        <v>569.50000000000011</v>
      </c>
      <c r="L7588" s="1">
        <v>72.896000000000015</v>
      </c>
    </row>
    <row r="7589" spans="1:12">
      <c r="A7589" t="s">
        <v>7612</v>
      </c>
      <c r="B7589" s="2">
        <v>42642</v>
      </c>
      <c r="C7589">
        <v>19</v>
      </c>
      <c r="D7589" t="s">
        <v>2</v>
      </c>
      <c r="E7589" t="s">
        <v>8168</v>
      </c>
      <c r="F7589" t="s">
        <v>8028</v>
      </c>
      <c r="G7589">
        <v>54</v>
      </c>
      <c r="H7589">
        <v>8</v>
      </c>
      <c r="I7589">
        <v>6</v>
      </c>
      <c r="J7589" s="1">
        <v>197.27777777777777</v>
      </c>
      <c r="K7589" s="1">
        <f>Sales_Data[[#This Row],[Order Quantity]]*Sales_Data[[#This Row],[Unit Price]]</f>
        <v>1183.6666666666665</v>
      </c>
      <c r="L7589" s="1">
        <v>140.06722222222223</v>
      </c>
    </row>
    <row r="7590" spans="1:12">
      <c r="A7590" t="s">
        <v>7613</v>
      </c>
      <c r="B7590" s="2">
        <v>42642</v>
      </c>
      <c r="C7590">
        <v>11</v>
      </c>
      <c r="D7590" t="s">
        <v>4</v>
      </c>
      <c r="E7590" t="s">
        <v>8168</v>
      </c>
      <c r="F7590" t="s">
        <v>8026</v>
      </c>
      <c r="G7590">
        <v>30</v>
      </c>
      <c r="H7590">
        <v>5</v>
      </c>
      <c r="I7590">
        <v>4</v>
      </c>
      <c r="J7590" s="1">
        <v>123.57777777777778</v>
      </c>
      <c r="K7590" s="1">
        <f>Sales_Data[[#This Row],[Order Quantity]]*Sales_Data[[#This Row],[Unit Price]]</f>
        <v>494.31111111111113</v>
      </c>
      <c r="L7590" s="1">
        <v>53.138444444444445</v>
      </c>
    </row>
    <row r="7591" spans="1:12">
      <c r="A7591" t="s">
        <v>7614</v>
      </c>
      <c r="B7591" s="2">
        <v>42642</v>
      </c>
      <c r="C7591">
        <v>17</v>
      </c>
      <c r="D7591" t="s">
        <v>4</v>
      </c>
      <c r="E7591" t="s">
        <v>8168</v>
      </c>
      <c r="F7591" t="s">
        <v>8025</v>
      </c>
      <c r="G7591">
        <v>49</v>
      </c>
      <c r="H7591">
        <v>7</v>
      </c>
      <c r="I7591">
        <v>3</v>
      </c>
      <c r="J7591" s="1">
        <v>79.655555555555551</v>
      </c>
      <c r="K7591" s="1">
        <f>Sales_Data[[#This Row],[Order Quantity]]*Sales_Data[[#This Row],[Unit Price]]</f>
        <v>238.96666666666664</v>
      </c>
      <c r="L7591" s="1">
        <v>51.776111111111113</v>
      </c>
    </row>
    <row r="7592" spans="1:12">
      <c r="A7592" t="s">
        <v>7615</v>
      </c>
      <c r="B7592" s="2">
        <v>42642</v>
      </c>
      <c r="C7592">
        <v>16</v>
      </c>
      <c r="D7592" t="s">
        <v>4</v>
      </c>
      <c r="E7592" t="s">
        <v>8168</v>
      </c>
      <c r="F7592" t="s">
        <v>8025</v>
      </c>
      <c r="G7592">
        <v>46</v>
      </c>
      <c r="H7592">
        <v>7</v>
      </c>
      <c r="I7592">
        <v>6</v>
      </c>
      <c r="J7592" s="1">
        <v>292.56666666666666</v>
      </c>
      <c r="K7592" s="1">
        <f>Sales_Data[[#This Row],[Order Quantity]]*Sales_Data[[#This Row],[Unit Price]]</f>
        <v>1755.4</v>
      </c>
      <c r="L7592" s="1">
        <v>196.01966666666669</v>
      </c>
    </row>
    <row r="7593" spans="1:12">
      <c r="A7593" t="s">
        <v>7616</v>
      </c>
      <c r="B7593" s="2">
        <v>42642</v>
      </c>
      <c r="C7593">
        <v>14</v>
      </c>
      <c r="D7593" t="s">
        <v>2</v>
      </c>
      <c r="E7593" t="s">
        <v>8168</v>
      </c>
      <c r="F7593" t="s">
        <v>8026</v>
      </c>
      <c r="G7593">
        <v>39</v>
      </c>
      <c r="H7593">
        <v>6</v>
      </c>
      <c r="I7593">
        <v>6</v>
      </c>
      <c r="J7593" s="1">
        <v>96.777777777777771</v>
      </c>
      <c r="K7593" s="1">
        <f>Sales_Data[[#This Row],[Order Quantity]]*Sales_Data[[#This Row],[Unit Price]]</f>
        <v>580.66666666666663</v>
      </c>
      <c r="L7593" s="1">
        <v>72.583333333333329</v>
      </c>
    </row>
    <row r="7594" spans="1:12">
      <c r="A7594" t="s">
        <v>7617</v>
      </c>
      <c r="B7594" s="2">
        <v>42642</v>
      </c>
      <c r="C7594">
        <v>10</v>
      </c>
      <c r="D7594" t="s">
        <v>4</v>
      </c>
      <c r="E7594" t="s">
        <v>8168</v>
      </c>
      <c r="F7594" t="s">
        <v>8026</v>
      </c>
      <c r="G7594">
        <v>28</v>
      </c>
      <c r="H7594">
        <v>4</v>
      </c>
      <c r="I7594">
        <v>3</v>
      </c>
      <c r="J7594" s="1">
        <v>109.43333333333334</v>
      </c>
      <c r="K7594" s="1">
        <f>Sales_Data[[#This Row],[Order Quantity]]*Sales_Data[[#This Row],[Unit Price]]</f>
        <v>328.3</v>
      </c>
      <c r="L7594" s="1">
        <v>56.905333333333338</v>
      </c>
    </row>
    <row r="7595" spans="1:12">
      <c r="A7595" t="s">
        <v>7618</v>
      </c>
      <c r="B7595" s="2">
        <v>42642</v>
      </c>
      <c r="C7595">
        <v>12</v>
      </c>
      <c r="D7595" t="s">
        <v>2</v>
      </c>
      <c r="E7595" t="s">
        <v>8168</v>
      </c>
      <c r="F7595" t="s">
        <v>8026</v>
      </c>
      <c r="G7595">
        <v>33</v>
      </c>
      <c r="H7595">
        <v>5</v>
      </c>
      <c r="I7595">
        <v>5</v>
      </c>
      <c r="J7595" s="1">
        <v>122.83333333333333</v>
      </c>
      <c r="K7595" s="1">
        <f>Sales_Data[[#This Row],[Order Quantity]]*Sales_Data[[#This Row],[Unit Price]]</f>
        <v>614.16666666666663</v>
      </c>
      <c r="L7595" s="1">
        <v>98.26666666666668</v>
      </c>
    </row>
    <row r="7596" spans="1:12">
      <c r="A7596" t="s">
        <v>7619</v>
      </c>
      <c r="B7596" s="2">
        <v>42642</v>
      </c>
      <c r="C7596">
        <v>20</v>
      </c>
      <c r="D7596" t="s">
        <v>2</v>
      </c>
      <c r="E7596" t="s">
        <v>8168</v>
      </c>
      <c r="F7596" t="s">
        <v>8028</v>
      </c>
      <c r="G7596">
        <v>57</v>
      </c>
      <c r="H7596">
        <v>8</v>
      </c>
      <c r="I7596">
        <v>4</v>
      </c>
      <c r="J7596" s="1">
        <v>340.95555555555552</v>
      </c>
      <c r="K7596" s="1">
        <f>Sales_Data[[#This Row],[Order Quantity]]*Sales_Data[[#This Row],[Unit Price]]</f>
        <v>1363.8222222222221</v>
      </c>
      <c r="L7596" s="1">
        <v>160.24911111111112</v>
      </c>
    </row>
    <row r="7597" spans="1:12">
      <c r="A7597" t="s">
        <v>7620</v>
      </c>
      <c r="B7597" s="2">
        <v>42643</v>
      </c>
      <c r="C7597">
        <v>5</v>
      </c>
      <c r="D7597" t="s">
        <v>4</v>
      </c>
      <c r="E7597" t="s">
        <v>8168</v>
      </c>
      <c r="F7597" t="s">
        <v>8027</v>
      </c>
      <c r="G7597">
        <v>14</v>
      </c>
      <c r="H7597">
        <v>2</v>
      </c>
      <c r="I7597">
        <v>3</v>
      </c>
      <c r="J7597" s="1">
        <v>263.53333333333336</v>
      </c>
      <c r="K7597" s="1">
        <f>Sales_Data[[#This Row],[Order Quantity]]*Sales_Data[[#This Row],[Unit Price]]</f>
        <v>790.60000000000014</v>
      </c>
      <c r="L7597" s="1">
        <v>171.29666666666668</v>
      </c>
    </row>
    <row r="7598" spans="1:12">
      <c r="A7598" t="s">
        <v>7621</v>
      </c>
      <c r="B7598" s="2">
        <v>42643</v>
      </c>
      <c r="C7598">
        <v>12</v>
      </c>
      <c r="D7598" t="s">
        <v>4</v>
      </c>
      <c r="E7598" t="s">
        <v>8168</v>
      </c>
      <c r="F7598" t="s">
        <v>8026</v>
      </c>
      <c r="G7598">
        <v>33</v>
      </c>
      <c r="H7598">
        <v>5</v>
      </c>
      <c r="I7598">
        <v>7</v>
      </c>
      <c r="J7598" s="1">
        <v>385.62222222222221</v>
      </c>
      <c r="K7598" s="1">
        <f>Sales_Data[[#This Row],[Order Quantity]]*Sales_Data[[#This Row],[Unit Price]]</f>
        <v>2699.3555555555554</v>
      </c>
      <c r="L7598" s="1">
        <v>246.79822222222225</v>
      </c>
    </row>
    <row r="7599" spans="1:12">
      <c r="A7599" t="s">
        <v>7622</v>
      </c>
      <c r="B7599" s="2">
        <v>42643</v>
      </c>
      <c r="C7599">
        <v>4</v>
      </c>
      <c r="D7599" t="s">
        <v>2</v>
      </c>
      <c r="E7599" t="s">
        <v>8168</v>
      </c>
      <c r="F7599" t="s">
        <v>8027</v>
      </c>
      <c r="G7599">
        <v>11</v>
      </c>
      <c r="H7599">
        <v>2</v>
      </c>
      <c r="I7599">
        <v>3</v>
      </c>
      <c r="J7599" s="1">
        <v>20.100000000000001</v>
      </c>
      <c r="K7599" s="1">
        <f>Sales_Data[[#This Row],[Order Quantity]]*Sales_Data[[#This Row],[Unit Price]]</f>
        <v>60.300000000000004</v>
      </c>
      <c r="L7599" s="1">
        <v>11.457000000000001</v>
      </c>
    </row>
    <row r="7600" spans="1:12">
      <c r="A7600" t="s">
        <v>7623</v>
      </c>
      <c r="B7600" s="2">
        <v>42643</v>
      </c>
      <c r="C7600">
        <v>15</v>
      </c>
      <c r="D7600" t="s">
        <v>3</v>
      </c>
      <c r="E7600" t="s">
        <v>8168</v>
      </c>
      <c r="F7600" t="s">
        <v>8025</v>
      </c>
      <c r="G7600">
        <v>42</v>
      </c>
      <c r="H7600">
        <v>6</v>
      </c>
      <c r="I7600">
        <v>6</v>
      </c>
      <c r="J7600" s="1">
        <v>126.55555555555556</v>
      </c>
      <c r="K7600" s="1">
        <f>Sales_Data[[#This Row],[Order Quantity]]*Sales_Data[[#This Row],[Unit Price]]</f>
        <v>759.33333333333337</v>
      </c>
      <c r="L7600" s="1">
        <v>105.04111111111111</v>
      </c>
    </row>
    <row r="7601" spans="1:12">
      <c r="A7601" t="s">
        <v>7624</v>
      </c>
      <c r="B7601" s="2">
        <v>42643</v>
      </c>
      <c r="C7601">
        <v>10</v>
      </c>
      <c r="D7601" t="s">
        <v>4</v>
      </c>
      <c r="E7601" t="s">
        <v>8168</v>
      </c>
      <c r="F7601" t="s">
        <v>8026</v>
      </c>
      <c r="G7601">
        <v>28</v>
      </c>
      <c r="H7601">
        <v>4</v>
      </c>
      <c r="I7601">
        <v>9</v>
      </c>
      <c r="J7601" s="1">
        <v>94.544444444444437</v>
      </c>
      <c r="K7601" s="1">
        <f>Sales_Data[[#This Row],[Order Quantity]]*Sales_Data[[#This Row],[Unit Price]]</f>
        <v>850.9</v>
      </c>
      <c r="L7601" s="1">
        <v>64.290222222222226</v>
      </c>
    </row>
    <row r="7602" spans="1:12">
      <c r="A7602" t="s">
        <v>7625</v>
      </c>
      <c r="B7602" s="2">
        <v>42643</v>
      </c>
      <c r="C7602">
        <v>16</v>
      </c>
      <c r="D7602" t="s">
        <v>4</v>
      </c>
      <c r="E7602" t="s">
        <v>8168</v>
      </c>
      <c r="F7602" t="s">
        <v>8025</v>
      </c>
      <c r="G7602">
        <v>47</v>
      </c>
      <c r="H7602">
        <v>7</v>
      </c>
      <c r="I7602">
        <v>2</v>
      </c>
      <c r="J7602" s="1">
        <v>339.4666666666667</v>
      </c>
      <c r="K7602" s="1">
        <f>Sales_Data[[#This Row],[Order Quantity]]*Sales_Data[[#This Row],[Unit Price]]</f>
        <v>678.93333333333339</v>
      </c>
      <c r="L7602" s="1">
        <v>210.46933333333334</v>
      </c>
    </row>
    <row r="7603" spans="1:12">
      <c r="A7603" t="s">
        <v>7626</v>
      </c>
      <c r="B7603" s="2">
        <v>42643</v>
      </c>
      <c r="C7603">
        <v>19</v>
      </c>
      <c r="D7603" t="s">
        <v>4</v>
      </c>
      <c r="E7603" t="s">
        <v>8168</v>
      </c>
      <c r="F7603" t="s">
        <v>8028</v>
      </c>
      <c r="G7603">
        <v>55</v>
      </c>
      <c r="H7603">
        <v>8</v>
      </c>
      <c r="I7603">
        <v>6</v>
      </c>
      <c r="J7603" s="1">
        <v>291.07777777777778</v>
      </c>
      <c r="K7603" s="1">
        <f>Sales_Data[[#This Row],[Order Quantity]]*Sales_Data[[#This Row],[Unit Price]]</f>
        <v>1746.4666666666667</v>
      </c>
      <c r="L7603" s="1">
        <v>157.18200000000002</v>
      </c>
    </row>
    <row r="7604" spans="1:12">
      <c r="A7604" t="s">
        <v>7627</v>
      </c>
      <c r="B7604" s="2">
        <v>42644</v>
      </c>
      <c r="C7604">
        <v>7</v>
      </c>
      <c r="D7604" t="s">
        <v>4</v>
      </c>
      <c r="E7604" t="s">
        <v>8168</v>
      </c>
      <c r="F7604" t="s">
        <v>8027</v>
      </c>
      <c r="G7604">
        <v>21</v>
      </c>
      <c r="H7604">
        <v>3</v>
      </c>
      <c r="I7604">
        <v>6</v>
      </c>
      <c r="J7604" s="1">
        <v>220.35555555555555</v>
      </c>
      <c r="K7604" s="1">
        <f>Sales_Data[[#This Row],[Order Quantity]]*Sales_Data[[#This Row],[Unit Price]]</f>
        <v>1322.1333333333332</v>
      </c>
      <c r="L7604" s="1">
        <v>187.30222222222221</v>
      </c>
    </row>
    <row r="7605" spans="1:12">
      <c r="A7605" t="s">
        <v>7628</v>
      </c>
      <c r="B7605" s="2">
        <v>42644</v>
      </c>
      <c r="C7605">
        <v>2</v>
      </c>
      <c r="D7605" t="s">
        <v>4</v>
      </c>
      <c r="E7605" t="s">
        <v>8168</v>
      </c>
      <c r="F7605" t="s">
        <v>8027</v>
      </c>
      <c r="G7605">
        <v>6</v>
      </c>
      <c r="H7605">
        <v>1</v>
      </c>
      <c r="I7605">
        <v>1</v>
      </c>
      <c r="J7605" s="1">
        <v>419.12222222222221</v>
      </c>
      <c r="K7605" s="1">
        <f>Sales_Data[[#This Row],[Order Quantity]]*Sales_Data[[#This Row],[Unit Price]]</f>
        <v>419.12222222222221</v>
      </c>
      <c r="L7605" s="1">
        <v>217.94355555555555</v>
      </c>
    </row>
    <row r="7606" spans="1:12">
      <c r="A7606" t="s">
        <v>7629</v>
      </c>
      <c r="B7606" s="2">
        <v>42644</v>
      </c>
      <c r="C7606">
        <v>12</v>
      </c>
      <c r="D7606" t="s">
        <v>3</v>
      </c>
      <c r="E7606" t="s">
        <v>8168</v>
      </c>
      <c r="F7606" t="s">
        <v>8026</v>
      </c>
      <c r="G7606">
        <v>34</v>
      </c>
      <c r="H7606">
        <v>5</v>
      </c>
      <c r="I7606">
        <v>8</v>
      </c>
      <c r="J7606" s="1">
        <v>24.566666666666666</v>
      </c>
      <c r="K7606" s="1">
        <f>Sales_Data[[#This Row],[Order Quantity]]*Sales_Data[[#This Row],[Unit Price]]</f>
        <v>196.53333333333333</v>
      </c>
      <c r="L7606" s="1">
        <v>15.477</v>
      </c>
    </row>
    <row r="7607" spans="1:12">
      <c r="A7607" t="s">
        <v>7630</v>
      </c>
      <c r="B7607" s="2">
        <v>42644</v>
      </c>
      <c r="C7607">
        <v>18</v>
      </c>
      <c r="D7607" t="s">
        <v>3</v>
      </c>
      <c r="E7607" t="s">
        <v>8168</v>
      </c>
      <c r="F7607" t="s">
        <v>8025</v>
      </c>
      <c r="G7607">
        <v>53</v>
      </c>
      <c r="H7607">
        <v>8</v>
      </c>
      <c r="I7607">
        <v>4</v>
      </c>
      <c r="J7607" s="1">
        <v>96.033333333333346</v>
      </c>
      <c r="K7607" s="1">
        <f>Sales_Data[[#This Row],[Order Quantity]]*Sales_Data[[#This Row],[Unit Price]]</f>
        <v>384.13333333333338</v>
      </c>
      <c r="L7607" s="1">
        <v>64.342333333333343</v>
      </c>
    </row>
    <row r="7608" spans="1:12">
      <c r="A7608" t="s">
        <v>7631</v>
      </c>
      <c r="B7608" s="2">
        <v>42644</v>
      </c>
      <c r="C7608">
        <v>15</v>
      </c>
      <c r="D7608" t="s">
        <v>4</v>
      </c>
      <c r="E7608" t="s">
        <v>8168</v>
      </c>
      <c r="F7608" t="s">
        <v>8025</v>
      </c>
      <c r="G7608">
        <v>42</v>
      </c>
      <c r="H7608">
        <v>6</v>
      </c>
      <c r="I7608">
        <v>7</v>
      </c>
      <c r="J7608" s="1">
        <v>190.57777777777778</v>
      </c>
      <c r="K7608" s="1">
        <f>Sales_Data[[#This Row],[Order Quantity]]*Sales_Data[[#This Row],[Unit Price]]</f>
        <v>1334.0444444444445</v>
      </c>
      <c r="L7608" s="1">
        <v>102.91200000000001</v>
      </c>
    </row>
    <row r="7609" spans="1:12">
      <c r="A7609" t="s">
        <v>7632</v>
      </c>
      <c r="B7609" s="2">
        <v>42644</v>
      </c>
      <c r="C7609">
        <v>9</v>
      </c>
      <c r="D7609" t="s">
        <v>3</v>
      </c>
      <c r="E7609" t="s">
        <v>8168</v>
      </c>
      <c r="F7609" t="s">
        <v>8027</v>
      </c>
      <c r="G7609">
        <v>26</v>
      </c>
      <c r="H7609">
        <v>4</v>
      </c>
      <c r="I7609">
        <v>2</v>
      </c>
      <c r="J7609" s="1">
        <v>652.13333333333333</v>
      </c>
      <c r="K7609" s="1">
        <f>Sales_Data[[#This Row],[Order Quantity]]*Sales_Data[[#This Row],[Unit Price]]</f>
        <v>1304.2666666666667</v>
      </c>
      <c r="L7609" s="1">
        <v>260.8533333333333</v>
      </c>
    </row>
    <row r="7610" spans="1:12">
      <c r="A7610" t="s">
        <v>7633</v>
      </c>
      <c r="B7610" s="2">
        <v>42645</v>
      </c>
      <c r="C7610">
        <v>9</v>
      </c>
      <c r="D7610" t="s">
        <v>4</v>
      </c>
      <c r="E7610" t="s">
        <v>8168</v>
      </c>
      <c r="F7610" t="s">
        <v>8027</v>
      </c>
      <c r="G7610">
        <v>25</v>
      </c>
      <c r="H7610">
        <v>4</v>
      </c>
      <c r="I7610">
        <v>1</v>
      </c>
      <c r="J7610" s="1">
        <v>18.611111111111111</v>
      </c>
      <c r="K7610" s="1">
        <f>Sales_Data[[#This Row],[Order Quantity]]*Sales_Data[[#This Row],[Unit Price]]</f>
        <v>18.611111111111111</v>
      </c>
      <c r="L7610" s="1">
        <v>10.794444444444444</v>
      </c>
    </row>
    <row r="7611" spans="1:12">
      <c r="A7611" t="s">
        <v>7634</v>
      </c>
      <c r="B7611" s="2">
        <v>42645</v>
      </c>
      <c r="C7611">
        <v>19</v>
      </c>
      <c r="D7611" t="s">
        <v>2</v>
      </c>
      <c r="E7611" t="s">
        <v>8168</v>
      </c>
      <c r="F7611" t="s">
        <v>8028</v>
      </c>
      <c r="G7611">
        <v>53</v>
      </c>
      <c r="H7611">
        <v>8</v>
      </c>
      <c r="I7611">
        <v>5</v>
      </c>
      <c r="J7611" s="1">
        <v>256.0888888888889</v>
      </c>
      <c r="K7611" s="1">
        <f>Sales_Data[[#This Row],[Order Quantity]]*Sales_Data[[#This Row],[Unit Price]]</f>
        <v>1280.4444444444446</v>
      </c>
      <c r="L7611" s="1">
        <v>212.55377777777778</v>
      </c>
    </row>
    <row r="7612" spans="1:12">
      <c r="A7612" t="s">
        <v>7635</v>
      </c>
      <c r="B7612" s="2">
        <v>42645</v>
      </c>
      <c r="C7612">
        <v>9</v>
      </c>
      <c r="D7612" t="s">
        <v>4</v>
      </c>
      <c r="E7612" t="s">
        <v>8168</v>
      </c>
      <c r="F7612" t="s">
        <v>8027</v>
      </c>
      <c r="G7612">
        <v>24</v>
      </c>
      <c r="H7612">
        <v>4</v>
      </c>
      <c r="I7612">
        <v>9</v>
      </c>
      <c r="J7612" s="1">
        <v>125.8111111111111</v>
      </c>
      <c r="K7612" s="1">
        <f>Sales_Data[[#This Row],[Order Quantity]]*Sales_Data[[#This Row],[Unit Price]]</f>
        <v>1132.3</v>
      </c>
      <c r="L7612" s="1">
        <v>86.809666666666658</v>
      </c>
    </row>
    <row r="7613" spans="1:12">
      <c r="A7613" t="s">
        <v>7636</v>
      </c>
      <c r="B7613" s="2">
        <v>42645</v>
      </c>
      <c r="C7613">
        <v>11</v>
      </c>
      <c r="D7613" t="s">
        <v>4</v>
      </c>
      <c r="E7613" t="s">
        <v>8168</v>
      </c>
      <c r="F7613" t="s">
        <v>8026</v>
      </c>
      <c r="G7613">
        <v>32</v>
      </c>
      <c r="H7613">
        <v>5</v>
      </c>
      <c r="I7613">
        <v>4</v>
      </c>
      <c r="J7613" s="1">
        <v>365.52222222222224</v>
      </c>
      <c r="K7613" s="1">
        <f>Sales_Data[[#This Row],[Order Quantity]]*Sales_Data[[#This Row],[Unit Price]]</f>
        <v>1462.088888888889</v>
      </c>
      <c r="L7613" s="1">
        <v>186.41633333333334</v>
      </c>
    </row>
    <row r="7614" spans="1:12">
      <c r="A7614" t="s">
        <v>7637</v>
      </c>
      <c r="B7614" s="2">
        <v>42645</v>
      </c>
      <c r="C7614">
        <v>18</v>
      </c>
      <c r="D7614" t="s">
        <v>4</v>
      </c>
      <c r="E7614" t="s">
        <v>8168</v>
      </c>
      <c r="F7614" t="s">
        <v>8025</v>
      </c>
      <c r="G7614">
        <v>50</v>
      </c>
      <c r="H7614">
        <v>7</v>
      </c>
      <c r="I7614">
        <v>6</v>
      </c>
      <c r="J7614" s="1">
        <v>415.4</v>
      </c>
      <c r="K7614" s="1">
        <f>Sales_Data[[#This Row],[Order Quantity]]*Sales_Data[[#This Row],[Unit Price]]</f>
        <v>2492.3999999999996</v>
      </c>
      <c r="L7614" s="1">
        <v>207.7</v>
      </c>
    </row>
    <row r="7615" spans="1:12">
      <c r="A7615" t="s">
        <v>7638</v>
      </c>
      <c r="B7615" s="2">
        <v>42645</v>
      </c>
      <c r="C7615">
        <v>13</v>
      </c>
      <c r="D7615" t="s">
        <v>2</v>
      </c>
      <c r="E7615" t="s">
        <v>8168</v>
      </c>
      <c r="F7615" t="s">
        <v>8026</v>
      </c>
      <c r="G7615">
        <v>37</v>
      </c>
      <c r="H7615">
        <v>6</v>
      </c>
      <c r="I7615">
        <v>3</v>
      </c>
      <c r="J7615" s="1">
        <v>431.03333333333336</v>
      </c>
      <c r="K7615" s="1">
        <f>Sales_Data[[#This Row],[Order Quantity]]*Sales_Data[[#This Row],[Unit Price]]</f>
        <v>1293.1000000000001</v>
      </c>
      <c r="L7615" s="1">
        <v>193.96500000000003</v>
      </c>
    </row>
    <row r="7616" spans="1:12">
      <c r="A7616" t="s">
        <v>7639</v>
      </c>
      <c r="B7616" s="2">
        <v>42646</v>
      </c>
      <c r="C7616">
        <v>8</v>
      </c>
      <c r="D7616" t="s">
        <v>4</v>
      </c>
      <c r="E7616" t="s">
        <v>8168</v>
      </c>
      <c r="F7616" t="s">
        <v>8027</v>
      </c>
      <c r="G7616">
        <v>22</v>
      </c>
      <c r="H7616">
        <v>4</v>
      </c>
      <c r="I7616">
        <v>2</v>
      </c>
      <c r="J7616" s="1">
        <v>691.58888888888896</v>
      </c>
      <c r="K7616" s="1">
        <f>Sales_Data[[#This Row],[Order Quantity]]*Sales_Data[[#This Row],[Unit Price]]</f>
        <v>1383.1777777777779</v>
      </c>
      <c r="L7616" s="1">
        <v>408.03744444444442</v>
      </c>
    </row>
    <row r="7617" spans="1:12">
      <c r="A7617" t="s">
        <v>7640</v>
      </c>
      <c r="B7617" s="2">
        <v>42646</v>
      </c>
      <c r="C7617">
        <v>7</v>
      </c>
      <c r="D7617" t="s">
        <v>2</v>
      </c>
      <c r="E7617" t="s">
        <v>8168</v>
      </c>
      <c r="F7617" t="s">
        <v>8027</v>
      </c>
      <c r="G7617">
        <v>19</v>
      </c>
      <c r="H7617">
        <v>3</v>
      </c>
      <c r="I7617">
        <v>3</v>
      </c>
      <c r="J7617" s="1">
        <v>270.23333333333335</v>
      </c>
      <c r="K7617" s="1">
        <f>Sales_Data[[#This Row],[Order Quantity]]*Sales_Data[[#This Row],[Unit Price]]</f>
        <v>810.7</v>
      </c>
      <c r="L7617" s="1">
        <v>137.81899999999999</v>
      </c>
    </row>
    <row r="7618" spans="1:12">
      <c r="A7618" t="s">
        <v>7641</v>
      </c>
      <c r="B7618" s="2">
        <v>42646</v>
      </c>
      <c r="C7618">
        <v>14</v>
      </c>
      <c r="D7618" t="s">
        <v>2</v>
      </c>
      <c r="E7618" t="s">
        <v>8168</v>
      </c>
      <c r="F7618" t="s">
        <v>8026</v>
      </c>
      <c r="G7618">
        <v>38</v>
      </c>
      <c r="H7618">
        <v>6</v>
      </c>
      <c r="I7618">
        <v>7</v>
      </c>
      <c r="J7618" s="1">
        <v>111.66666666666667</v>
      </c>
      <c r="K7618" s="1">
        <f>Sales_Data[[#This Row],[Order Quantity]]*Sales_Data[[#This Row],[Unit Price]]</f>
        <v>781.66666666666674</v>
      </c>
      <c r="L7618" s="1">
        <v>70.349999999999994</v>
      </c>
    </row>
    <row r="7619" spans="1:12">
      <c r="A7619" t="s">
        <v>7642</v>
      </c>
      <c r="B7619" s="2">
        <v>42646</v>
      </c>
      <c r="C7619">
        <v>2</v>
      </c>
      <c r="D7619" t="s">
        <v>2</v>
      </c>
      <c r="E7619" t="s">
        <v>8168</v>
      </c>
      <c r="F7619" t="s">
        <v>8027</v>
      </c>
      <c r="G7619">
        <v>5</v>
      </c>
      <c r="H7619">
        <v>1</v>
      </c>
      <c r="I7619">
        <v>1</v>
      </c>
      <c r="J7619" s="1">
        <v>439.22222222222223</v>
      </c>
      <c r="K7619" s="1">
        <f>Sales_Data[[#This Row],[Order Quantity]]*Sales_Data[[#This Row],[Unit Price]]</f>
        <v>439.22222222222223</v>
      </c>
      <c r="L7619" s="1">
        <v>294.2788888888889</v>
      </c>
    </row>
    <row r="7620" spans="1:12">
      <c r="A7620" t="s">
        <v>7643</v>
      </c>
      <c r="B7620" s="2">
        <v>42647</v>
      </c>
      <c r="C7620">
        <v>16</v>
      </c>
      <c r="D7620" t="s">
        <v>4</v>
      </c>
      <c r="E7620" t="s">
        <v>8168</v>
      </c>
      <c r="F7620" t="s">
        <v>8025</v>
      </c>
      <c r="G7620">
        <v>46</v>
      </c>
      <c r="H7620">
        <v>7</v>
      </c>
      <c r="I7620">
        <v>6</v>
      </c>
      <c r="J7620" s="1">
        <v>112.41111111111111</v>
      </c>
      <c r="K7620" s="1">
        <f>Sales_Data[[#This Row],[Order Quantity]]*Sales_Data[[#This Row],[Unit Price]]</f>
        <v>674.4666666666667</v>
      </c>
      <c r="L7620" s="1">
        <v>47.212666666666664</v>
      </c>
    </row>
    <row r="7621" spans="1:12">
      <c r="A7621" t="s">
        <v>7644</v>
      </c>
      <c r="B7621" s="2">
        <v>42647</v>
      </c>
      <c r="C7621">
        <v>3</v>
      </c>
      <c r="D7621" t="s">
        <v>2</v>
      </c>
      <c r="E7621" t="s">
        <v>8168</v>
      </c>
      <c r="F7621" t="s">
        <v>8027</v>
      </c>
      <c r="G7621">
        <v>9</v>
      </c>
      <c r="H7621">
        <v>2</v>
      </c>
      <c r="I7621">
        <v>8</v>
      </c>
      <c r="J7621" s="1">
        <v>23.822222222222223</v>
      </c>
      <c r="K7621" s="1">
        <f>Sales_Data[[#This Row],[Order Quantity]]*Sales_Data[[#This Row],[Unit Price]]</f>
        <v>190.57777777777778</v>
      </c>
      <c r="L7621" s="1">
        <v>12.864000000000001</v>
      </c>
    </row>
    <row r="7622" spans="1:12">
      <c r="A7622" t="s">
        <v>7645</v>
      </c>
      <c r="B7622" s="2">
        <v>42647</v>
      </c>
      <c r="C7622">
        <v>7</v>
      </c>
      <c r="D7622" t="s">
        <v>2</v>
      </c>
      <c r="E7622" t="s">
        <v>8168</v>
      </c>
      <c r="F7622" t="s">
        <v>8027</v>
      </c>
      <c r="G7622">
        <v>18</v>
      </c>
      <c r="H7622">
        <v>3</v>
      </c>
      <c r="I7622">
        <v>6</v>
      </c>
      <c r="J7622" s="1">
        <v>272.4666666666667</v>
      </c>
      <c r="K7622" s="1">
        <f>Sales_Data[[#This Row],[Order Quantity]]*Sales_Data[[#This Row],[Unit Price]]</f>
        <v>1634.8000000000002</v>
      </c>
      <c r="L7622" s="1">
        <v>190.72666666666669</v>
      </c>
    </row>
    <row r="7623" spans="1:12">
      <c r="A7623" t="s">
        <v>7646</v>
      </c>
      <c r="B7623" s="2">
        <v>42647</v>
      </c>
      <c r="C7623">
        <v>3</v>
      </c>
      <c r="D7623" t="s">
        <v>4</v>
      </c>
      <c r="E7623" t="s">
        <v>8168</v>
      </c>
      <c r="F7623" t="s">
        <v>8027</v>
      </c>
      <c r="G7623">
        <v>7</v>
      </c>
      <c r="H7623">
        <v>1</v>
      </c>
      <c r="I7623">
        <v>7</v>
      </c>
      <c r="J7623" s="1">
        <v>20.844444444444445</v>
      </c>
      <c r="K7623" s="1">
        <f>Sales_Data[[#This Row],[Order Quantity]]*Sales_Data[[#This Row],[Unit Price]]</f>
        <v>145.91111111111113</v>
      </c>
      <c r="L7623" s="1">
        <v>11.67288888888889</v>
      </c>
    </row>
    <row r="7624" spans="1:12">
      <c r="A7624" t="s">
        <v>7647</v>
      </c>
      <c r="B7624" s="2">
        <v>42647</v>
      </c>
      <c r="C7624">
        <v>2</v>
      </c>
      <c r="D7624" t="s">
        <v>4</v>
      </c>
      <c r="E7624" t="s">
        <v>8168</v>
      </c>
      <c r="F7624" t="s">
        <v>8027</v>
      </c>
      <c r="G7624">
        <v>4</v>
      </c>
      <c r="H7624">
        <v>1</v>
      </c>
      <c r="I7624">
        <v>9</v>
      </c>
      <c r="J7624" s="1">
        <v>317.13333333333338</v>
      </c>
      <c r="K7624" s="1">
        <f>Sales_Data[[#This Row],[Order Quantity]]*Sales_Data[[#This Row],[Unit Price]]</f>
        <v>2854.2000000000003</v>
      </c>
      <c r="L7624" s="1">
        <v>190.28000000000003</v>
      </c>
    </row>
    <row r="7625" spans="1:12">
      <c r="A7625" t="s">
        <v>7648</v>
      </c>
      <c r="B7625" s="2">
        <v>42648</v>
      </c>
      <c r="C7625">
        <v>12</v>
      </c>
      <c r="D7625" t="s">
        <v>4</v>
      </c>
      <c r="E7625" t="s">
        <v>8168</v>
      </c>
      <c r="F7625" t="s">
        <v>8026</v>
      </c>
      <c r="G7625">
        <v>33</v>
      </c>
      <c r="H7625">
        <v>5</v>
      </c>
      <c r="I7625">
        <v>8</v>
      </c>
      <c r="J7625" s="1">
        <v>29.033333333333335</v>
      </c>
      <c r="K7625" s="1">
        <f>Sales_Data[[#This Row],[Order Quantity]]*Sales_Data[[#This Row],[Unit Price]]</f>
        <v>232.26666666666668</v>
      </c>
      <c r="L7625" s="1">
        <v>15.387666666666668</v>
      </c>
    </row>
    <row r="7626" spans="1:12">
      <c r="A7626" t="s">
        <v>7649</v>
      </c>
      <c r="B7626" s="2">
        <v>42648</v>
      </c>
      <c r="C7626">
        <v>14</v>
      </c>
      <c r="D7626" t="s">
        <v>3</v>
      </c>
      <c r="E7626" t="s">
        <v>8168</v>
      </c>
      <c r="F7626" t="s">
        <v>8026</v>
      </c>
      <c r="G7626">
        <v>39</v>
      </c>
      <c r="H7626">
        <v>6</v>
      </c>
      <c r="I7626">
        <v>1</v>
      </c>
      <c r="J7626" s="1">
        <v>632.0333333333333</v>
      </c>
      <c r="K7626" s="1">
        <f>Sales_Data[[#This Row],[Order Quantity]]*Sales_Data[[#This Row],[Unit Price]]</f>
        <v>632.0333333333333</v>
      </c>
      <c r="L7626" s="1">
        <v>391.8606666666667</v>
      </c>
    </row>
    <row r="7627" spans="1:12">
      <c r="A7627" t="s">
        <v>7650</v>
      </c>
      <c r="B7627" s="2">
        <v>42649</v>
      </c>
      <c r="C7627">
        <v>9</v>
      </c>
      <c r="D7627" t="s">
        <v>2</v>
      </c>
      <c r="E7627" t="s">
        <v>8168</v>
      </c>
      <c r="F7627" t="s">
        <v>8027</v>
      </c>
      <c r="G7627">
        <v>24</v>
      </c>
      <c r="H7627">
        <v>4</v>
      </c>
      <c r="I7627">
        <v>1</v>
      </c>
      <c r="J7627" s="1">
        <v>103.47777777777779</v>
      </c>
      <c r="K7627" s="1">
        <f>Sales_Data[[#This Row],[Order Quantity]]*Sales_Data[[#This Row],[Unit Price]]</f>
        <v>103.47777777777779</v>
      </c>
      <c r="L7627" s="1">
        <v>85.88655555555556</v>
      </c>
    </row>
    <row r="7628" spans="1:12">
      <c r="A7628" t="s">
        <v>7651</v>
      </c>
      <c r="B7628" s="2">
        <v>42649</v>
      </c>
      <c r="C7628">
        <v>4</v>
      </c>
      <c r="D7628" t="s">
        <v>4</v>
      </c>
      <c r="E7628" t="s">
        <v>8168</v>
      </c>
      <c r="F7628" t="s">
        <v>8027</v>
      </c>
      <c r="G7628">
        <v>11</v>
      </c>
      <c r="H7628">
        <v>2</v>
      </c>
      <c r="I7628">
        <v>8</v>
      </c>
      <c r="J7628" s="1">
        <v>124.32222222222224</v>
      </c>
      <c r="K7628" s="1">
        <f>Sales_Data[[#This Row],[Order Quantity]]*Sales_Data[[#This Row],[Unit Price]]</f>
        <v>994.5777777777779</v>
      </c>
      <c r="L7628" s="1">
        <v>94.484888888888889</v>
      </c>
    </row>
    <row r="7629" spans="1:12">
      <c r="A7629" t="s">
        <v>7652</v>
      </c>
      <c r="B7629" s="2">
        <v>42649</v>
      </c>
      <c r="C7629">
        <v>7</v>
      </c>
      <c r="D7629" t="s">
        <v>4</v>
      </c>
      <c r="E7629" t="s">
        <v>8168</v>
      </c>
      <c r="F7629" t="s">
        <v>8027</v>
      </c>
      <c r="G7629">
        <v>21</v>
      </c>
      <c r="H7629">
        <v>3</v>
      </c>
      <c r="I7629">
        <v>1</v>
      </c>
      <c r="J7629" s="1">
        <v>123.57777777777778</v>
      </c>
      <c r="K7629" s="1">
        <f>Sales_Data[[#This Row],[Order Quantity]]*Sales_Data[[#This Row],[Unit Price]]</f>
        <v>123.57777777777778</v>
      </c>
      <c r="L7629" s="1">
        <v>59.31733333333333</v>
      </c>
    </row>
    <row r="7630" spans="1:12">
      <c r="A7630" t="s">
        <v>7653</v>
      </c>
      <c r="B7630" s="2">
        <v>42650</v>
      </c>
      <c r="C7630">
        <v>20</v>
      </c>
      <c r="D7630" t="s">
        <v>4</v>
      </c>
      <c r="E7630" t="s">
        <v>8168</v>
      </c>
      <c r="F7630" t="s">
        <v>8028</v>
      </c>
      <c r="G7630">
        <v>58</v>
      </c>
      <c r="H7630">
        <v>8</v>
      </c>
      <c r="I7630">
        <v>5</v>
      </c>
      <c r="J7630" s="1">
        <v>212.16666666666666</v>
      </c>
      <c r="K7630" s="1">
        <f>Sales_Data[[#This Row],[Order Quantity]]*Sales_Data[[#This Row],[Unit Price]]</f>
        <v>1060.8333333333333</v>
      </c>
      <c r="L7630" s="1">
        <v>101.83999999999999</v>
      </c>
    </row>
    <row r="7631" spans="1:12">
      <c r="A7631" t="s">
        <v>7654</v>
      </c>
      <c r="B7631" s="2">
        <v>42650</v>
      </c>
      <c r="C7631">
        <v>12</v>
      </c>
      <c r="D7631" t="s">
        <v>4</v>
      </c>
      <c r="E7631" t="s">
        <v>8168</v>
      </c>
      <c r="F7631" t="s">
        <v>8026</v>
      </c>
      <c r="G7631">
        <v>35</v>
      </c>
      <c r="H7631">
        <v>5</v>
      </c>
      <c r="I7631">
        <v>2</v>
      </c>
      <c r="J7631" s="1">
        <v>622.3555555555555</v>
      </c>
      <c r="K7631" s="1">
        <f>Sales_Data[[#This Row],[Order Quantity]]*Sales_Data[[#This Row],[Unit Price]]</f>
        <v>1244.711111111111</v>
      </c>
      <c r="L7631" s="1">
        <v>479.21377777777775</v>
      </c>
    </row>
    <row r="7632" spans="1:12">
      <c r="A7632" t="s">
        <v>7655</v>
      </c>
      <c r="B7632" s="2">
        <v>42650</v>
      </c>
      <c r="C7632">
        <v>8</v>
      </c>
      <c r="D7632" t="s">
        <v>3</v>
      </c>
      <c r="E7632" t="s">
        <v>8168</v>
      </c>
      <c r="F7632" t="s">
        <v>8027</v>
      </c>
      <c r="G7632">
        <v>22</v>
      </c>
      <c r="H7632">
        <v>3</v>
      </c>
      <c r="I7632">
        <v>4</v>
      </c>
      <c r="J7632" s="1">
        <v>105.71111111111111</v>
      </c>
      <c r="K7632" s="1">
        <f>Sales_Data[[#This Row],[Order Quantity]]*Sales_Data[[#This Row],[Unit Price]]</f>
        <v>422.84444444444443</v>
      </c>
      <c r="L7632" s="1">
        <v>67.655111111111111</v>
      </c>
    </row>
    <row r="7633" spans="1:12">
      <c r="A7633" t="s">
        <v>7656</v>
      </c>
      <c r="B7633" s="2">
        <v>42650</v>
      </c>
      <c r="C7633">
        <v>16</v>
      </c>
      <c r="D7633" t="s">
        <v>4</v>
      </c>
      <c r="E7633" t="s">
        <v>8168</v>
      </c>
      <c r="F7633" t="s">
        <v>8025</v>
      </c>
      <c r="G7633">
        <v>45</v>
      </c>
      <c r="H7633">
        <v>7</v>
      </c>
      <c r="I7633">
        <v>5</v>
      </c>
      <c r="J7633" s="1">
        <v>21.588888888888889</v>
      </c>
      <c r="K7633" s="1">
        <f>Sales_Data[[#This Row],[Order Quantity]]*Sales_Data[[#This Row],[Unit Price]]</f>
        <v>107.94444444444444</v>
      </c>
      <c r="L7633" s="1">
        <v>10.794444444444444</v>
      </c>
    </row>
    <row r="7634" spans="1:12">
      <c r="A7634" t="s">
        <v>7657</v>
      </c>
      <c r="B7634" s="2">
        <v>42650</v>
      </c>
      <c r="C7634">
        <v>2</v>
      </c>
      <c r="D7634" t="s">
        <v>2</v>
      </c>
      <c r="E7634" t="s">
        <v>8168</v>
      </c>
      <c r="F7634" t="s">
        <v>8027</v>
      </c>
      <c r="G7634">
        <v>4</v>
      </c>
      <c r="H7634">
        <v>1</v>
      </c>
      <c r="I7634">
        <v>2</v>
      </c>
      <c r="J7634" s="1">
        <v>355.1</v>
      </c>
      <c r="K7634" s="1">
        <f>Sales_Data[[#This Row],[Order Quantity]]*Sales_Data[[#This Row],[Unit Price]]</f>
        <v>710.2</v>
      </c>
      <c r="L7634" s="1">
        <v>220.16200000000001</v>
      </c>
    </row>
    <row r="7635" spans="1:12">
      <c r="A7635" t="s">
        <v>7658</v>
      </c>
      <c r="B7635" s="2">
        <v>42651</v>
      </c>
      <c r="C7635">
        <v>13</v>
      </c>
      <c r="D7635" t="s">
        <v>3</v>
      </c>
      <c r="E7635" t="s">
        <v>8168</v>
      </c>
      <c r="F7635" t="s">
        <v>8026</v>
      </c>
      <c r="G7635">
        <v>38</v>
      </c>
      <c r="H7635">
        <v>6</v>
      </c>
      <c r="I7635">
        <v>6</v>
      </c>
      <c r="J7635" s="1">
        <v>217.37777777777779</v>
      </c>
      <c r="K7635" s="1">
        <f>Sales_Data[[#This Row],[Order Quantity]]*Sales_Data[[#This Row],[Unit Price]]</f>
        <v>1304.2666666666669</v>
      </c>
      <c r="L7635" s="1">
        <v>173.90222222222224</v>
      </c>
    </row>
    <row r="7636" spans="1:12">
      <c r="A7636" t="s">
        <v>7659</v>
      </c>
      <c r="B7636" s="2">
        <v>42651</v>
      </c>
      <c r="C7636">
        <v>16</v>
      </c>
      <c r="D7636" t="s">
        <v>4</v>
      </c>
      <c r="E7636" t="s">
        <v>8168</v>
      </c>
      <c r="F7636" t="s">
        <v>8025</v>
      </c>
      <c r="G7636">
        <v>46</v>
      </c>
      <c r="H7636">
        <v>7</v>
      </c>
      <c r="I7636">
        <v>6</v>
      </c>
      <c r="J7636" s="1">
        <v>104.22222222222223</v>
      </c>
      <c r="K7636" s="1">
        <f>Sales_Data[[#This Row],[Order Quantity]]*Sales_Data[[#This Row],[Unit Price]]</f>
        <v>625.33333333333337</v>
      </c>
      <c r="L7636" s="1">
        <v>72.955555555555549</v>
      </c>
    </row>
    <row r="7637" spans="1:12">
      <c r="A7637" t="s">
        <v>7660</v>
      </c>
      <c r="B7637" s="2">
        <v>42651</v>
      </c>
      <c r="C7637">
        <v>2</v>
      </c>
      <c r="D7637" t="s">
        <v>3</v>
      </c>
      <c r="E7637" t="s">
        <v>8168</v>
      </c>
      <c r="F7637" t="s">
        <v>8027</v>
      </c>
      <c r="G7637">
        <v>6</v>
      </c>
      <c r="H7637">
        <v>1</v>
      </c>
      <c r="I7637">
        <v>1</v>
      </c>
      <c r="J7637" s="1">
        <v>248.64444444444447</v>
      </c>
      <c r="K7637" s="1">
        <f>Sales_Data[[#This Row],[Order Quantity]]*Sales_Data[[#This Row],[Unit Price]]</f>
        <v>248.64444444444447</v>
      </c>
      <c r="L7637" s="1">
        <v>211.34777777777779</v>
      </c>
    </row>
    <row r="7638" spans="1:12">
      <c r="A7638" t="s">
        <v>7661</v>
      </c>
      <c r="B7638" s="2">
        <v>42651</v>
      </c>
      <c r="C7638">
        <v>13</v>
      </c>
      <c r="D7638" t="s">
        <v>4</v>
      </c>
      <c r="E7638" t="s">
        <v>8168</v>
      </c>
      <c r="F7638" t="s">
        <v>8026</v>
      </c>
      <c r="G7638">
        <v>38</v>
      </c>
      <c r="H7638">
        <v>6</v>
      </c>
      <c r="I7638">
        <v>6</v>
      </c>
      <c r="J7638" s="1">
        <v>409.44444444444446</v>
      </c>
      <c r="K7638" s="1">
        <f>Sales_Data[[#This Row],[Order Quantity]]*Sales_Data[[#This Row],[Unit Price]]</f>
        <v>2456.666666666667</v>
      </c>
      <c r="L7638" s="1">
        <v>343.93333333333334</v>
      </c>
    </row>
    <row r="7639" spans="1:12">
      <c r="A7639" t="s">
        <v>7662</v>
      </c>
      <c r="B7639" s="2">
        <v>42651</v>
      </c>
      <c r="C7639">
        <v>10</v>
      </c>
      <c r="D7639" t="s">
        <v>3</v>
      </c>
      <c r="E7639" t="s">
        <v>8168</v>
      </c>
      <c r="F7639" t="s">
        <v>8026</v>
      </c>
      <c r="G7639">
        <v>28</v>
      </c>
      <c r="H7639">
        <v>4</v>
      </c>
      <c r="I7639">
        <v>3</v>
      </c>
      <c r="J7639" s="1">
        <v>313.41111111111115</v>
      </c>
      <c r="K7639" s="1">
        <f>Sales_Data[[#This Row],[Order Quantity]]*Sales_Data[[#This Row],[Unit Price]]</f>
        <v>940.23333333333346</v>
      </c>
      <c r="L7639" s="1">
        <v>184.91255555555554</v>
      </c>
    </row>
    <row r="7640" spans="1:12">
      <c r="A7640" t="s">
        <v>7663</v>
      </c>
      <c r="B7640" s="2">
        <v>42651</v>
      </c>
      <c r="C7640">
        <v>14</v>
      </c>
      <c r="D7640" t="s">
        <v>4</v>
      </c>
      <c r="E7640" t="s">
        <v>8168</v>
      </c>
      <c r="F7640" t="s">
        <v>8026</v>
      </c>
      <c r="G7640">
        <v>41</v>
      </c>
      <c r="H7640">
        <v>6</v>
      </c>
      <c r="I7640">
        <v>3</v>
      </c>
      <c r="J7640" s="1">
        <v>95.288888888888891</v>
      </c>
      <c r="K7640" s="1">
        <f>Sales_Data[[#This Row],[Order Quantity]]*Sales_Data[[#This Row],[Unit Price]]</f>
        <v>285.86666666666667</v>
      </c>
      <c r="L7640" s="1">
        <v>49.550222222222231</v>
      </c>
    </row>
    <row r="7641" spans="1:12">
      <c r="A7641" t="s">
        <v>7664</v>
      </c>
      <c r="B7641" s="2">
        <v>42651</v>
      </c>
      <c r="C7641">
        <v>7</v>
      </c>
      <c r="D7641" t="s">
        <v>2</v>
      </c>
      <c r="E7641" t="s">
        <v>8168</v>
      </c>
      <c r="F7641" t="s">
        <v>8027</v>
      </c>
      <c r="G7641">
        <v>19</v>
      </c>
      <c r="H7641">
        <v>3</v>
      </c>
      <c r="I7641">
        <v>7</v>
      </c>
      <c r="J7641" s="1">
        <v>96.777777777777771</v>
      </c>
      <c r="K7641" s="1">
        <f>Sales_Data[[#This Row],[Order Quantity]]*Sales_Data[[#This Row],[Unit Price]]</f>
        <v>677.44444444444434</v>
      </c>
      <c r="L7641" s="1">
        <v>75.486666666666665</v>
      </c>
    </row>
    <row r="7642" spans="1:12">
      <c r="A7642" t="s">
        <v>7665</v>
      </c>
      <c r="B7642" s="2">
        <v>42652</v>
      </c>
      <c r="C7642">
        <v>6</v>
      </c>
      <c r="D7642" t="s">
        <v>2</v>
      </c>
      <c r="E7642" t="s">
        <v>8168</v>
      </c>
      <c r="F7642" t="s">
        <v>8027</v>
      </c>
      <c r="G7642">
        <v>16</v>
      </c>
      <c r="H7642">
        <v>3</v>
      </c>
      <c r="I7642">
        <v>3</v>
      </c>
      <c r="J7642" s="1">
        <v>406.4666666666667</v>
      </c>
      <c r="K7642" s="1">
        <f>Sales_Data[[#This Row],[Order Quantity]]*Sales_Data[[#This Row],[Unit Price]]</f>
        <v>1219.4000000000001</v>
      </c>
      <c r="L7642" s="1">
        <v>308.91466666666673</v>
      </c>
    </row>
    <row r="7643" spans="1:12">
      <c r="A7643" t="s">
        <v>7666</v>
      </c>
      <c r="B7643" s="2">
        <v>42652</v>
      </c>
      <c r="C7643">
        <v>18</v>
      </c>
      <c r="D7643" t="s">
        <v>2</v>
      </c>
      <c r="E7643" t="s">
        <v>8168</v>
      </c>
      <c r="F7643" t="s">
        <v>8025</v>
      </c>
      <c r="G7643">
        <v>53</v>
      </c>
      <c r="H7643">
        <v>8</v>
      </c>
      <c r="I7643">
        <v>9</v>
      </c>
      <c r="J7643" s="1">
        <v>671.48888888888894</v>
      </c>
      <c r="K7643" s="1">
        <f>Sales_Data[[#This Row],[Order Quantity]]*Sales_Data[[#This Row],[Unit Price]]</f>
        <v>6043.4000000000005</v>
      </c>
      <c r="L7643" s="1">
        <v>288.74022222222226</v>
      </c>
    </row>
    <row r="7644" spans="1:12">
      <c r="A7644" t="s">
        <v>7667</v>
      </c>
      <c r="B7644" s="2">
        <v>42652</v>
      </c>
      <c r="C7644">
        <v>16</v>
      </c>
      <c r="D7644" t="s">
        <v>4</v>
      </c>
      <c r="E7644" t="s">
        <v>8168</v>
      </c>
      <c r="F7644" t="s">
        <v>8025</v>
      </c>
      <c r="G7644">
        <v>46</v>
      </c>
      <c r="H7644">
        <v>7</v>
      </c>
      <c r="I7644">
        <v>6</v>
      </c>
      <c r="J7644" s="1">
        <v>266.51111111111112</v>
      </c>
      <c r="K7644" s="1">
        <f>Sales_Data[[#This Row],[Order Quantity]]*Sales_Data[[#This Row],[Unit Price]]</f>
        <v>1599.0666666666666</v>
      </c>
      <c r="L7644" s="1">
        <v>127.92533333333333</v>
      </c>
    </row>
    <row r="7645" spans="1:12">
      <c r="A7645" t="s">
        <v>7668</v>
      </c>
      <c r="B7645" s="2">
        <v>42652</v>
      </c>
      <c r="C7645">
        <v>6</v>
      </c>
      <c r="D7645" t="s">
        <v>3</v>
      </c>
      <c r="E7645" t="s">
        <v>8168</v>
      </c>
      <c r="F7645" t="s">
        <v>8027</v>
      </c>
      <c r="G7645">
        <v>16</v>
      </c>
      <c r="H7645">
        <v>3</v>
      </c>
      <c r="I7645">
        <v>7</v>
      </c>
      <c r="J7645" s="1">
        <v>446.66666666666669</v>
      </c>
      <c r="K7645" s="1">
        <f>Sales_Data[[#This Row],[Order Quantity]]*Sales_Data[[#This Row],[Unit Price]]</f>
        <v>3126.666666666667</v>
      </c>
      <c r="L7645" s="1">
        <v>321.60000000000002</v>
      </c>
    </row>
    <row r="7646" spans="1:12">
      <c r="A7646" t="s">
        <v>7669</v>
      </c>
      <c r="B7646" s="2">
        <v>42652</v>
      </c>
      <c r="C7646">
        <v>3</v>
      </c>
      <c r="D7646" t="s">
        <v>4</v>
      </c>
      <c r="E7646" t="s">
        <v>8168</v>
      </c>
      <c r="F7646" t="s">
        <v>8027</v>
      </c>
      <c r="G7646">
        <v>7</v>
      </c>
      <c r="H7646">
        <v>1</v>
      </c>
      <c r="I7646">
        <v>5</v>
      </c>
      <c r="J7646" s="1">
        <v>23.822222222222223</v>
      </c>
      <c r="K7646" s="1">
        <f>Sales_Data[[#This Row],[Order Quantity]]*Sales_Data[[#This Row],[Unit Price]]</f>
        <v>119.11111111111111</v>
      </c>
      <c r="L7646" s="1">
        <v>15.246222222222222</v>
      </c>
    </row>
    <row r="7647" spans="1:12">
      <c r="A7647" t="s">
        <v>7670</v>
      </c>
      <c r="B7647" s="2">
        <v>42654</v>
      </c>
      <c r="C7647">
        <v>15</v>
      </c>
      <c r="D7647" t="s">
        <v>2</v>
      </c>
      <c r="E7647" t="s">
        <v>8168</v>
      </c>
      <c r="F7647" t="s">
        <v>8025</v>
      </c>
      <c r="G7647">
        <v>41</v>
      </c>
      <c r="H7647">
        <v>6</v>
      </c>
      <c r="I7647">
        <v>9</v>
      </c>
      <c r="J7647" s="1">
        <v>690.1</v>
      </c>
      <c r="K7647" s="1">
        <f>Sales_Data[[#This Row],[Order Quantity]]*Sales_Data[[#This Row],[Unit Price]]</f>
        <v>6210.9000000000005</v>
      </c>
      <c r="L7647" s="1">
        <v>331.24799999999999</v>
      </c>
    </row>
    <row r="7648" spans="1:12">
      <c r="A7648" t="s">
        <v>7671</v>
      </c>
      <c r="B7648" s="2">
        <v>42654</v>
      </c>
      <c r="C7648">
        <v>15</v>
      </c>
      <c r="D7648" t="s">
        <v>2</v>
      </c>
      <c r="E7648" t="s">
        <v>8168</v>
      </c>
      <c r="F7648" t="s">
        <v>8025</v>
      </c>
      <c r="G7648">
        <v>41</v>
      </c>
      <c r="H7648">
        <v>6</v>
      </c>
      <c r="I7648">
        <v>1</v>
      </c>
      <c r="J7648" s="1">
        <v>270.23333333333335</v>
      </c>
      <c r="K7648" s="1">
        <f>Sales_Data[[#This Row],[Order Quantity]]*Sales_Data[[#This Row],[Unit Price]]</f>
        <v>270.23333333333335</v>
      </c>
      <c r="L7648" s="1">
        <v>129.71199999999999</v>
      </c>
    </row>
    <row r="7649" spans="1:12">
      <c r="A7649" t="s">
        <v>7672</v>
      </c>
      <c r="B7649" s="2">
        <v>42654</v>
      </c>
      <c r="C7649">
        <v>16</v>
      </c>
      <c r="D7649" t="s">
        <v>2</v>
      </c>
      <c r="E7649" t="s">
        <v>8168</v>
      </c>
      <c r="F7649" t="s">
        <v>8025</v>
      </c>
      <c r="G7649">
        <v>44</v>
      </c>
      <c r="H7649">
        <v>7</v>
      </c>
      <c r="I7649">
        <v>4</v>
      </c>
      <c r="J7649" s="1">
        <v>22.333333333333332</v>
      </c>
      <c r="K7649" s="1">
        <f>Sales_Data[[#This Row],[Order Quantity]]*Sales_Data[[#This Row],[Unit Price]]</f>
        <v>89.333333333333329</v>
      </c>
      <c r="L7649" s="1">
        <v>18.760000000000002</v>
      </c>
    </row>
    <row r="7650" spans="1:12">
      <c r="A7650" t="s">
        <v>7673</v>
      </c>
      <c r="B7650" s="2">
        <v>42655</v>
      </c>
      <c r="C7650">
        <v>4</v>
      </c>
      <c r="D7650" t="s">
        <v>4</v>
      </c>
      <c r="E7650" t="s">
        <v>8168</v>
      </c>
      <c r="F7650" t="s">
        <v>8027</v>
      </c>
      <c r="G7650">
        <v>11</v>
      </c>
      <c r="H7650">
        <v>2</v>
      </c>
      <c r="I7650">
        <v>7</v>
      </c>
      <c r="J7650" s="1">
        <v>75.933333333333337</v>
      </c>
      <c r="K7650" s="1">
        <f>Sales_Data[[#This Row],[Order Quantity]]*Sales_Data[[#This Row],[Unit Price]]</f>
        <v>531.5333333333333</v>
      </c>
      <c r="L7650" s="1">
        <v>40.244666666666667</v>
      </c>
    </row>
    <row r="7651" spans="1:12">
      <c r="A7651" t="s">
        <v>7674</v>
      </c>
      <c r="B7651" s="2">
        <v>42655</v>
      </c>
      <c r="C7651">
        <v>2</v>
      </c>
      <c r="D7651" t="s">
        <v>4</v>
      </c>
      <c r="E7651" t="s">
        <v>8168</v>
      </c>
      <c r="F7651" t="s">
        <v>8027</v>
      </c>
      <c r="G7651">
        <v>6</v>
      </c>
      <c r="H7651">
        <v>1</v>
      </c>
      <c r="I7651">
        <v>1</v>
      </c>
      <c r="J7651" s="1">
        <v>696.8</v>
      </c>
      <c r="K7651" s="1">
        <f>Sales_Data[[#This Row],[Order Quantity]]*Sales_Data[[#This Row],[Unit Price]]</f>
        <v>696.8</v>
      </c>
      <c r="L7651" s="1">
        <v>418.08</v>
      </c>
    </row>
    <row r="7652" spans="1:12">
      <c r="A7652" t="s">
        <v>7675</v>
      </c>
      <c r="B7652" s="2">
        <v>42655</v>
      </c>
      <c r="C7652">
        <v>19</v>
      </c>
      <c r="D7652" t="s">
        <v>2</v>
      </c>
      <c r="E7652" t="s">
        <v>8168</v>
      </c>
      <c r="F7652" t="s">
        <v>8028</v>
      </c>
      <c r="G7652">
        <v>54</v>
      </c>
      <c r="H7652">
        <v>8</v>
      </c>
      <c r="I7652">
        <v>3</v>
      </c>
      <c r="J7652" s="1">
        <v>101.24444444444445</v>
      </c>
      <c r="K7652" s="1">
        <f>Sales_Data[[#This Row],[Order Quantity]]*Sales_Data[[#This Row],[Unit Price]]</f>
        <v>303.73333333333335</v>
      </c>
      <c r="L7652" s="1">
        <v>42.522666666666666</v>
      </c>
    </row>
    <row r="7653" spans="1:12">
      <c r="A7653" t="s">
        <v>7676</v>
      </c>
      <c r="B7653" s="2">
        <v>42655</v>
      </c>
      <c r="C7653">
        <v>4</v>
      </c>
      <c r="D7653" t="s">
        <v>4</v>
      </c>
      <c r="E7653" t="s">
        <v>8168</v>
      </c>
      <c r="F7653" t="s">
        <v>8027</v>
      </c>
      <c r="G7653">
        <v>12</v>
      </c>
      <c r="H7653">
        <v>2</v>
      </c>
      <c r="I7653">
        <v>7</v>
      </c>
      <c r="J7653" s="1">
        <v>24.566666666666666</v>
      </c>
      <c r="K7653" s="1">
        <f>Sales_Data[[#This Row],[Order Quantity]]*Sales_Data[[#This Row],[Unit Price]]</f>
        <v>171.96666666666667</v>
      </c>
      <c r="L7653" s="1">
        <v>17.687999999999999</v>
      </c>
    </row>
    <row r="7654" spans="1:12">
      <c r="A7654" t="s">
        <v>7677</v>
      </c>
      <c r="B7654" s="2">
        <v>42655</v>
      </c>
      <c r="C7654">
        <v>18</v>
      </c>
      <c r="D7654" t="s">
        <v>2</v>
      </c>
      <c r="E7654" t="s">
        <v>8168</v>
      </c>
      <c r="F7654" t="s">
        <v>8025</v>
      </c>
      <c r="G7654">
        <v>50</v>
      </c>
      <c r="H7654">
        <v>7</v>
      </c>
      <c r="I7654">
        <v>2</v>
      </c>
      <c r="J7654" s="1">
        <v>24.566666666666666</v>
      </c>
      <c r="K7654" s="1">
        <f>Sales_Data[[#This Row],[Order Quantity]]*Sales_Data[[#This Row],[Unit Price]]</f>
        <v>49.133333333333333</v>
      </c>
      <c r="L7654" s="1">
        <v>11.792</v>
      </c>
    </row>
    <row r="7655" spans="1:12">
      <c r="A7655" t="s">
        <v>7678</v>
      </c>
      <c r="B7655" s="2">
        <v>42656</v>
      </c>
      <c r="C7655">
        <v>7</v>
      </c>
      <c r="D7655" t="s">
        <v>2</v>
      </c>
      <c r="E7655" t="s">
        <v>8168</v>
      </c>
      <c r="F7655" t="s">
        <v>8027</v>
      </c>
      <c r="G7655">
        <v>18</v>
      </c>
      <c r="H7655">
        <v>3</v>
      </c>
      <c r="I7655">
        <v>4</v>
      </c>
      <c r="J7655" s="1">
        <v>444.43333333333334</v>
      </c>
      <c r="K7655" s="1">
        <f>Sales_Data[[#This Row],[Order Quantity]]*Sales_Data[[#This Row],[Unit Price]]</f>
        <v>1777.7333333333333</v>
      </c>
      <c r="L7655" s="1">
        <v>302.21466666666669</v>
      </c>
    </row>
    <row r="7656" spans="1:12">
      <c r="A7656" t="s">
        <v>7679</v>
      </c>
      <c r="B7656" s="2">
        <v>42656</v>
      </c>
      <c r="C7656">
        <v>16</v>
      </c>
      <c r="D7656" t="s">
        <v>4</v>
      </c>
      <c r="E7656" t="s">
        <v>8168</v>
      </c>
      <c r="F7656" t="s">
        <v>8025</v>
      </c>
      <c r="G7656">
        <v>46</v>
      </c>
      <c r="H7656">
        <v>7</v>
      </c>
      <c r="I7656">
        <v>8</v>
      </c>
      <c r="J7656" s="1">
        <v>80.400000000000006</v>
      </c>
      <c r="K7656" s="1">
        <f>Sales_Data[[#This Row],[Order Quantity]]*Sales_Data[[#This Row],[Unit Price]]</f>
        <v>643.20000000000005</v>
      </c>
      <c r="L7656" s="1">
        <v>41.808000000000007</v>
      </c>
    </row>
    <row r="7657" spans="1:12">
      <c r="A7657" t="s">
        <v>7680</v>
      </c>
      <c r="B7657" s="2">
        <v>42656</v>
      </c>
      <c r="C7657">
        <v>7</v>
      </c>
      <c r="D7657" t="s">
        <v>4</v>
      </c>
      <c r="E7657" t="s">
        <v>8168</v>
      </c>
      <c r="F7657" t="s">
        <v>8027</v>
      </c>
      <c r="G7657">
        <v>18</v>
      </c>
      <c r="H7657">
        <v>3</v>
      </c>
      <c r="I7657">
        <v>7</v>
      </c>
      <c r="J7657" s="1">
        <v>78.166666666666671</v>
      </c>
      <c r="K7657" s="1">
        <f>Sales_Data[[#This Row],[Order Quantity]]*Sales_Data[[#This Row],[Unit Price]]</f>
        <v>547.16666666666674</v>
      </c>
      <c r="L7657" s="1">
        <v>35.956666666666671</v>
      </c>
    </row>
    <row r="7658" spans="1:12">
      <c r="A7658" t="s">
        <v>7681</v>
      </c>
      <c r="B7658" s="2">
        <v>42656</v>
      </c>
      <c r="C7658">
        <v>11</v>
      </c>
      <c r="D7658" t="s">
        <v>4</v>
      </c>
      <c r="E7658" t="s">
        <v>8168</v>
      </c>
      <c r="F7658" t="s">
        <v>8026</v>
      </c>
      <c r="G7658">
        <v>31</v>
      </c>
      <c r="H7658">
        <v>5</v>
      </c>
      <c r="I7658">
        <v>1</v>
      </c>
      <c r="J7658" s="1">
        <v>600.76666666666677</v>
      </c>
      <c r="K7658" s="1">
        <f>Sales_Data[[#This Row],[Order Quantity]]*Sales_Data[[#This Row],[Unit Price]]</f>
        <v>600.76666666666677</v>
      </c>
      <c r="L7658" s="1">
        <v>480.6133333333334</v>
      </c>
    </row>
    <row r="7659" spans="1:12">
      <c r="A7659" t="s">
        <v>7682</v>
      </c>
      <c r="B7659" s="2">
        <v>42656</v>
      </c>
      <c r="C7659">
        <v>10</v>
      </c>
      <c r="D7659" t="s">
        <v>4</v>
      </c>
      <c r="E7659" t="s">
        <v>8168</v>
      </c>
      <c r="F7659" t="s">
        <v>8026</v>
      </c>
      <c r="G7659">
        <v>29</v>
      </c>
      <c r="H7659">
        <v>4</v>
      </c>
      <c r="I7659">
        <v>3</v>
      </c>
      <c r="J7659" s="1">
        <v>343.18888888888893</v>
      </c>
      <c r="K7659" s="1">
        <f>Sales_Data[[#This Row],[Order Quantity]]*Sales_Data[[#This Row],[Unit Price]]</f>
        <v>1029.5666666666668</v>
      </c>
      <c r="L7659" s="1">
        <v>243.66411111111108</v>
      </c>
    </row>
    <row r="7660" spans="1:12">
      <c r="A7660" t="s">
        <v>7683</v>
      </c>
      <c r="B7660" s="2">
        <v>42657</v>
      </c>
      <c r="C7660">
        <v>19</v>
      </c>
      <c r="D7660" t="s">
        <v>4</v>
      </c>
      <c r="E7660" t="s">
        <v>8168</v>
      </c>
      <c r="F7660" t="s">
        <v>8028</v>
      </c>
      <c r="G7660">
        <v>53</v>
      </c>
      <c r="H7660">
        <v>8</v>
      </c>
      <c r="I7660">
        <v>9</v>
      </c>
      <c r="J7660" s="1">
        <v>23.077777777777779</v>
      </c>
      <c r="K7660" s="1">
        <f>Sales_Data[[#This Row],[Order Quantity]]*Sales_Data[[#This Row],[Unit Price]]</f>
        <v>207.70000000000002</v>
      </c>
      <c r="L7660" s="1">
        <v>16.154444444444447</v>
      </c>
    </row>
    <row r="7661" spans="1:12">
      <c r="A7661" t="s">
        <v>7684</v>
      </c>
      <c r="B7661" s="2">
        <v>42657</v>
      </c>
      <c r="C7661">
        <v>4</v>
      </c>
      <c r="D7661" t="s">
        <v>3</v>
      </c>
      <c r="E7661" t="s">
        <v>8168</v>
      </c>
      <c r="F7661" t="s">
        <v>8027</v>
      </c>
      <c r="G7661">
        <v>10</v>
      </c>
      <c r="H7661">
        <v>2</v>
      </c>
      <c r="I7661">
        <v>4</v>
      </c>
      <c r="J7661" s="1">
        <v>148.14444444444445</v>
      </c>
      <c r="K7661" s="1">
        <f>Sales_Data[[#This Row],[Order Quantity]]*Sales_Data[[#This Row],[Unit Price]]</f>
        <v>592.57777777777778</v>
      </c>
      <c r="L7661" s="1">
        <v>79.99799999999999</v>
      </c>
    </row>
    <row r="7662" spans="1:12">
      <c r="A7662" t="s">
        <v>7685</v>
      </c>
      <c r="B7662" s="2">
        <v>42657</v>
      </c>
      <c r="C7662">
        <v>11</v>
      </c>
      <c r="D7662" t="s">
        <v>2</v>
      </c>
      <c r="E7662" t="s">
        <v>8168</v>
      </c>
      <c r="F7662" t="s">
        <v>8026</v>
      </c>
      <c r="G7662">
        <v>32</v>
      </c>
      <c r="H7662">
        <v>5</v>
      </c>
      <c r="I7662">
        <v>9</v>
      </c>
      <c r="J7662" s="1">
        <v>428.8</v>
      </c>
      <c r="K7662" s="1">
        <f>Sales_Data[[#This Row],[Order Quantity]]*Sales_Data[[#This Row],[Unit Price]]</f>
        <v>3859.2000000000003</v>
      </c>
      <c r="L7662" s="1">
        <v>287.29600000000005</v>
      </c>
    </row>
    <row r="7663" spans="1:12">
      <c r="A7663" t="s">
        <v>7686</v>
      </c>
      <c r="B7663" s="2">
        <v>42657</v>
      </c>
      <c r="C7663">
        <v>18</v>
      </c>
      <c r="D7663" t="s">
        <v>2</v>
      </c>
      <c r="E7663" t="s">
        <v>8168</v>
      </c>
      <c r="F7663" t="s">
        <v>8025</v>
      </c>
      <c r="G7663">
        <v>52</v>
      </c>
      <c r="H7663">
        <v>8</v>
      </c>
      <c r="I7663">
        <v>3</v>
      </c>
      <c r="J7663" s="1">
        <v>126.55555555555556</v>
      </c>
      <c r="K7663" s="1">
        <f>Sales_Data[[#This Row],[Order Quantity]]*Sales_Data[[#This Row],[Unit Price]]</f>
        <v>379.66666666666669</v>
      </c>
      <c r="L7663" s="1">
        <v>62.012222222222221</v>
      </c>
    </row>
    <row r="7664" spans="1:12">
      <c r="A7664" t="s">
        <v>7687</v>
      </c>
      <c r="B7664" s="2">
        <v>42658</v>
      </c>
      <c r="C7664">
        <v>14</v>
      </c>
      <c r="D7664" t="s">
        <v>4</v>
      </c>
      <c r="E7664" t="s">
        <v>8168</v>
      </c>
      <c r="F7664" t="s">
        <v>8026</v>
      </c>
      <c r="G7664">
        <v>38</v>
      </c>
      <c r="H7664">
        <v>6</v>
      </c>
      <c r="I7664">
        <v>7</v>
      </c>
      <c r="J7664" s="1">
        <v>663.3</v>
      </c>
      <c r="K7664" s="1">
        <f>Sales_Data[[#This Row],[Order Quantity]]*Sales_Data[[#This Row],[Unit Price]]</f>
        <v>4643.0999999999995</v>
      </c>
      <c r="L7664" s="1">
        <v>404.613</v>
      </c>
    </row>
    <row r="7665" spans="1:12">
      <c r="A7665" t="s">
        <v>7688</v>
      </c>
      <c r="B7665" s="2">
        <v>42658</v>
      </c>
      <c r="C7665">
        <v>9</v>
      </c>
      <c r="D7665" t="s">
        <v>2</v>
      </c>
      <c r="E7665" t="s">
        <v>8168</v>
      </c>
      <c r="F7665" t="s">
        <v>8027</v>
      </c>
      <c r="G7665">
        <v>27</v>
      </c>
      <c r="H7665">
        <v>4</v>
      </c>
      <c r="I7665">
        <v>2</v>
      </c>
      <c r="J7665" s="1">
        <v>119.85555555555555</v>
      </c>
      <c r="K7665" s="1">
        <f>Sales_Data[[#This Row],[Order Quantity]]*Sales_Data[[#This Row],[Unit Price]]</f>
        <v>239.71111111111111</v>
      </c>
      <c r="L7665" s="1">
        <v>50.339333333333336</v>
      </c>
    </row>
    <row r="7666" spans="1:12">
      <c r="A7666" t="s">
        <v>7689</v>
      </c>
      <c r="B7666" s="2">
        <v>42658</v>
      </c>
      <c r="C7666">
        <v>10</v>
      </c>
      <c r="D7666" t="s">
        <v>2</v>
      </c>
      <c r="E7666" t="s">
        <v>8168</v>
      </c>
      <c r="F7666" t="s">
        <v>8027</v>
      </c>
      <c r="G7666">
        <v>27</v>
      </c>
      <c r="H7666">
        <v>4</v>
      </c>
      <c r="I7666">
        <v>8</v>
      </c>
      <c r="J7666" s="1">
        <v>120.60000000000001</v>
      </c>
      <c r="K7666" s="1">
        <f>Sales_Data[[#This Row],[Order Quantity]]*Sales_Data[[#This Row],[Unit Price]]</f>
        <v>964.80000000000007</v>
      </c>
      <c r="L7666" s="1">
        <v>53.064</v>
      </c>
    </row>
    <row r="7667" spans="1:12">
      <c r="A7667" t="s">
        <v>7690</v>
      </c>
      <c r="B7667" s="2">
        <v>42658</v>
      </c>
      <c r="C7667">
        <v>4</v>
      </c>
      <c r="D7667" t="s">
        <v>4</v>
      </c>
      <c r="E7667" t="s">
        <v>8168</v>
      </c>
      <c r="F7667" t="s">
        <v>8027</v>
      </c>
      <c r="G7667">
        <v>10</v>
      </c>
      <c r="H7667">
        <v>2</v>
      </c>
      <c r="I7667">
        <v>8</v>
      </c>
      <c r="J7667" s="1">
        <v>126.55555555555556</v>
      </c>
      <c r="K7667" s="1">
        <f>Sales_Data[[#This Row],[Order Quantity]]*Sales_Data[[#This Row],[Unit Price]]</f>
        <v>1012.4444444444445</v>
      </c>
      <c r="L7667" s="1">
        <v>96.182222222222222</v>
      </c>
    </row>
    <row r="7668" spans="1:12">
      <c r="A7668" t="s">
        <v>7691</v>
      </c>
      <c r="B7668" s="2">
        <v>42658</v>
      </c>
      <c r="C7668">
        <v>1</v>
      </c>
      <c r="D7668" t="s">
        <v>4</v>
      </c>
      <c r="E7668" t="s">
        <v>8168</v>
      </c>
      <c r="F7668" t="s">
        <v>8027</v>
      </c>
      <c r="G7668">
        <v>2</v>
      </c>
      <c r="H7668">
        <v>1</v>
      </c>
      <c r="I7668">
        <v>4</v>
      </c>
      <c r="J7668" s="1">
        <v>204.72222222222223</v>
      </c>
      <c r="K7668" s="1">
        <f>Sales_Data[[#This Row],[Order Quantity]]*Sales_Data[[#This Row],[Unit Price]]</f>
        <v>818.88888888888891</v>
      </c>
      <c r="L7668" s="1">
        <v>139.21111111111111</v>
      </c>
    </row>
    <row r="7669" spans="1:12">
      <c r="A7669" t="s">
        <v>7692</v>
      </c>
      <c r="B7669" s="2">
        <v>42658</v>
      </c>
      <c r="C7669">
        <v>19</v>
      </c>
      <c r="D7669" t="s">
        <v>4</v>
      </c>
      <c r="E7669" t="s">
        <v>8168</v>
      </c>
      <c r="F7669" t="s">
        <v>8028</v>
      </c>
      <c r="G7669">
        <v>55</v>
      </c>
      <c r="H7669">
        <v>8</v>
      </c>
      <c r="I7669">
        <v>6</v>
      </c>
      <c r="J7669" s="1">
        <v>134.74444444444444</v>
      </c>
      <c r="K7669" s="1">
        <f>Sales_Data[[#This Row],[Order Quantity]]*Sales_Data[[#This Row],[Unit Price]]</f>
        <v>808.4666666666667</v>
      </c>
      <c r="L7669" s="1">
        <v>64.677333333333337</v>
      </c>
    </row>
    <row r="7670" spans="1:12">
      <c r="A7670" t="s">
        <v>7693</v>
      </c>
      <c r="B7670" s="2">
        <v>42658</v>
      </c>
      <c r="C7670">
        <v>9</v>
      </c>
      <c r="D7670" t="s">
        <v>2</v>
      </c>
      <c r="E7670" t="s">
        <v>8168</v>
      </c>
      <c r="F7670" t="s">
        <v>8027</v>
      </c>
      <c r="G7670">
        <v>26</v>
      </c>
      <c r="H7670">
        <v>4</v>
      </c>
      <c r="I7670">
        <v>7</v>
      </c>
      <c r="J7670" s="1">
        <v>707.9666666666667</v>
      </c>
      <c r="K7670" s="1">
        <f>Sales_Data[[#This Row],[Order Quantity]]*Sales_Data[[#This Row],[Unit Price]]</f>
        <v>4955.7666666666664</v>
      </c>
      <c r="L7670" s="1">
        <v>361.06299999999999</v>
      </c>
    </row>
    <row r="7671" spans="1:12">
      <c r="A7671" t="s">
        <v>7694</v>
      </c>
      <c r="B7671" s="2">
        <v>42659</v>
      </c>
      <c r="C7671">
        <v>3</v>
      </c>
      <c r="D7671" t="s">
        <v>4</v>
      </c>
      <c r="E7671" t="s">
        <v>8168</v>
      </c>
      <c r="F7671" t="s">
        <v>8027</v>
      </c>
      <c r="G7671">
        <v>8</v>
      </c>
      <c r="H7671">
        <v>2</v>
      </c>
      <c r="I7671">
        <v>5</v>
      </c>
      <c r="J7671" s="1">
        <v>265.76666666666665</v>
      </c>
      <c r="K7671" s="1">
        <f>Sales_Data[[#This Row],[Order Quantity]]*Sales_Data[[#This Row],[Unit Price]]</f>
        <v>1328.8333333333333</v>
      </c>
      <c r="L7671" s="1">
        <v>106.30666666666667</v>
      </c>
    </row>
    <row r="7672" spans="1:12">
      <c r="A7672" t="s">
        <v>7695</v>
      </c>
      <c r="B7672" s="2">
        <v>42659</v>
      </c>
      <c r="C7672">
        <v>15</v>
      </c>
      <c r="D7672" t="s">
        <v>2</v>
      </c>
      <c r="E7672" t="s">
        <v>8168</v>
      </c>
      <c r="F7672" t="s">
        <v>8025</v>
      </c>
      <c r="G7672">
        <v>43</v>
      </c>
      <c r="H7672">
        <v>6</v>
      </c>
      <c r="I7672">
        <v>9</v>
      </c>
      <c r="J7672" s="1">
        <v>245.66666666666666</v>
      </c>
      <c r="K7672" s="1">
        <f>Sales_Data[[#This Row],[Order Quantity]]*Sales_Data[[#This Row],[Unit Price]]</f>
        <v>2211</v>
      </c>
      <c r="L7672" s="1">
        <v>120.37666666666665</v>
      </c>
    </row>
    <row r="7673" spans="1:12">
      <c r="A7673" t="s">
        <v>7696</v>
      </c>
      <c r="B7673" s="2">
        <v>42659</v>
      </c>
      <c r="C7673">
        <v>7</v>
      </c>
      <c r="D7673" t="s">
        <v>4</v>
      </c>
      <c r="E7673" t="s">
        <v>8168</v>
      </c>
      <c r="F7673" t="s">
        <v>8027</v>
      </c>
      <c r="G7673">
        <v>20</v>
      </c>
      <c r="H7673">
        <v>3</v>
      </c>
      <c r="I7673">
        <v>3</v>
      </c>
      <c r="J7673" s="1">
        <v>25.311111111111114</v>
      </c>
      <c r="K7673" s="1">
        <f>Sales_Data[[#This Row],[Order Quantity]]*Sales_Data[[#This Row],[Unit Price]]</f>
        <v>75.933333333333337</v>
      </c>
      <c r="L7673" s="1">
        <v>21.261333333333333</v>
      </c>
    </row>
    <row r="7674" spans="1:12">
      <c r="A7674" t="s">
        <v>7697</v>
      </c>
      <c r="B7674" s="2">
        <v>42659</v>
      </c>
      <c r="C7674">
        <v>20</v>
      </c>
      <c r="D7674" t="s">
        <v>4</v>
      </c>
      <c r="E7674" t="s">
        <v>8168</v>
      </c>
      <c r="F7674" t="s">
        <v>8028</v>
      </c>
      <c r="G7674">
        <v>58</v>
      </c>
      <c r="H7674">
        <v>8</v>
      </c>
      <c r="I7674">
        <v>9</v>
      </c>
      <c r="J7674" s="1">
        <v>126.55555555555556</v>
      </c>
      <c r="K7674" s="1">
        <f>Sales_Data[[#This Row],[Order Quantity]]*Sales_Data[[#This Row],[Unit Price]]</f>
        <v>1139</v>
      </c>
      <c r="L7674" s="1">
        <v>80.995555555555555</v>
      </c>
    </row>
    <row r="7675" spans="1:12">
      <c r="A7675" t="s">
        <v>7698</v>
      </c>
      <c r="B7675" s="2">
        <v>42659</v>
      </c>
      <c r="C7675">
        <v>11</v>
      </c>
      <c r="D7675" t="s">
        <v>3</v>
      </c>
      <c r="E7675" t="s">
        <v>8168</v>
      </c>
      <c r="F7675" t="s">
        <v>8026</v>
      </c>
      <c r="G7675">
        <v>31</v>
      </c>
      <c r="H7675">
        <v>5</v>
      </c>
      <c r="I7675">
        <v>3</v>
      </c>
      <c r="J7675" s="1">
        <v>285.12222222222221</v>
      </c>
      <c r="K7675" s="1">
        <f>Sales_Data[[#This Row],[Order Quantity]]*Sales_Data[[#This Row],[Unit Price]]</f>
        <v>855.36666666666656</v>
      </c>
      <c r="L7675" s="1">
        <v>171.07333333333332</v>
      </c>
    </row>
    <row r="7676" spans="1:12">
      <c r="A7676" t="s">
        <v>7699</v>
      </c>
      <c r="B7676" s="2">
        <v>42659</v>
      </c>
      <c r="C7676">
        <v>11</v>
      </c>
      <c r="D7676" t="s">
        <v>2</v>
      </c>
      <c r="E7676" t="s">
        <v>8168</v>
      </c>
      <c r="F7676" t="s">
        <v>8026</v>
      </c>
      <c r="G7676">
        <v>30</v>
      </c>
      <c r="H7676">
        <v>5</v>
      </c>
      <c r="I7676">
        <v>7</v>
      </c>
      <c r="J7676" s="1">
        <v>358.82222222222225</v>
      </c>
      <c r="K7676" s="1">
        <f>Sales_Data[[#This Row],[Order Quantity]]*Sales_Data[[#This Row],[Unit Price]]</f>
        <v>2511.7555555555559</v>
      </c>
      <c r="L7676" s="1">
        <v>186.58755555555555</v>
      </c>
    </row>
    <row r="7677" spans="1:12">
      <c r="A7677" t="s">
        <v>7700</v>
      </c>
      <c r="B7677" s="2">
        <v>42659</v>
      </c>
      <c r="C7677">
        <v>4</v>
      </c>
      <c r="D7677" t="s">
        <v>4</v>
      </c>
      <c r="E7677" t="s">
        <v>8168</v>
      </c>
      <c r="F7677" t="s">
        <v>8027</v>
      </c>
      <c r="G7677">
        <v>12</v>
      </c>
      <c r="H7677">
        <v>2</v>
      </c>
      <c r="I7677">
        <v>2</v>
      </c>
      <c r="J7677" s="1">
        <v>26.8</v>
      </c>
      <c r="K7677" s="1">
        <f>Sales_Data[[#This Row],[Order Quantity]]*Sales_Data[[#This Row],[Unit Price]]</f>
        <v>53.6</v>
      </c>
      <c r="L7677" s="1">
        <v>21.172000000000004</v>
      </c>
    </row>
    <row r="7678" spans="1:12">
      <c r="A7678" t="s">
        <v>7701</v>
      </c>
      <c r="B7678" s="2">
        <v>42660</v>
      </c>
      <c r="C7678">
        <v>19</v>
      </c>
      <c r="D7678" t="s">
        <v>3</v>
      </c>
      <c r="E7678" t="s">
        <v>8168</v>
      </c>
      <c r="F7678" t="s">
        <v>8028</v>
      </c>
      <c r="G7678">
        <v>55</v>
      </c>
      <c r="H7678">
        <v>8</v>
      </c>
      <c r="I7678">
        <v>5</v>
      </c>
      <c r="J7678" s="1">
        <v>99.01111111111112</v>
      </c>
      <c r="K7678" s="1">
        <f>Sales_Data[[#This Row],[Order Quantity]]*Sales_Data[[#This Row],[Unit Price]]</f>
        <v>495.0555555555556</v>
      </c>
      <c r="L7678" s="1">
        <v>84.159444444444432</v>
      </c>
    </row>
    <row r="7679" spans="1:12">
      <c r="A7679" t="s">
        <v>7702</v>
      </c>
      <c r="B7679" s="2">
        <v>42660</v>
      </c>
      <c r="C7679">
        <v>6</v>
      </c>
      <c r="D7679" t="s">
        <v>2</v>
      </c>
      <c r="E7679" t="s">
        <v>8168</v>
      </c>
      <c r="F7679" t="s">
        <v>8027</v>
      </c>
      <c r="G7679">
        <v>17</v>
      </c>
      <c r="H7679">
        <v>3</v>
      </c>
      <c r="I7679">
        <v>5</v>
      </c>
      <c r="J7679" s="1">
        <v>585.13333333333333</v>
      </c>
      <c r="K7679" s="1">
        <f>Sales_Data[[#This Row],[Order Quantity]]*Sales_Data[[#This Row],[Unit Price]]</f>
        <v>2925.6666666666665</v>
      </c>
      <c r="L7679" s="1">
        <v>245.75599999999997</v>
      </c>
    </row>
    <row r="7680" spans="1:12">
      <c r="A7680" t="s">
        <v>7703</v>
      </c>
      <c r="B7680" s="2">
        <v>42660</v>
      </c>
      <c r="C7680">
        <v>15</v>
      </c>
      <c r="D7680" t="s">
        <v>3</v>
      </c>
      <c r="E7680" t="s">
        <v>8168</v>
      </c>
      <c r="F7680" t="s">
        <v>8025</v>
      </c>
      <c r="G7680">
        <v>43</v>
      </c>
      <c r="H7680">
        <v>6</v>
      </c>
      <c r="I7680">
        <v>8</v>
      </c>
      <c r="J7680" s="1">
        <v>434.75555555555559</v>
      </c>
      <c r="K7680" s="1">
        <f>Sales_Data[[#This Row],[Order Quantity]]*Sales_Data[[#This Row],[Unit Price]]</f>
        <v>3478.0444444444447</v>
      </c>
      <c r="L7680" s="1">
        <v>334.76177777777781</v>
      </c>
    </row>
    <row r="7681" spans="1:12">
      <c r="A7681" t="s">
        <v>7704</v>
      </c>
      <c r="B7681" s="2">
        <v>42660</v>
      </c>
      <c r="C7681">
        <v>7</v>
      </c>
      <c r="D7681" t="s">
        <v>4</v>
      </c>
      <c r="E7681" t="s">
        <v>8168</v>
      </c>
      <c r="F7681" t="s">
        <v>8027</v>
      </c>
      <c r="G7681">
        <v>18</v>
      </c>
      <c r="H7681">
        <v>3</v>
      </c>
      <c r="I7681">
        <v>4</v>
      </c>
      <c r="J7681" s="1">
        <v>440.71111111111111</v>
      </c>
      <c r="K7681" s="1">
        <f>Sales_Data[[#This Row],[Order Quantity]]*Sales_Data[[#This Row],[Unit Price]]</f>
        <v>1762.8444444444444</v>
      </c>
      <c r="L7681" s="1">
        <v>242.39111111111117</v>
      </c>
    </row>
    <row r="7682" spans="1:12">
      <c r="A7682" t="s">
        <v>7705</v>
      </c>
      <c r="B7682" s="2">
        <v>42661</v>
      </c>
      <c r="C7682">
        <v>12</v>
      </c>
      <c r="D7682" t="s">
        <v>3</v>
      </c>
      <c r="E7682" t="s">
        <v>8168</v>
      </c>
      <c r="F7682" t="s">
        <v>8026</v>
      </c>
      <c r="G7682">
        <v>33</v>
      </c>
      <c r="H7682">
        <v>5</v>
      </c>
      <c r="I7682">
        <v>2</v>
      </c>
      <c r="J7682" s="1">
        <v>215.14444444444445</v>
      </c>
      <c r="K7682" s="1">
        <f>Sales_Data[[#This Row],[Order Quantity]]*Sales_Data[[#This Row],[Unit Price]]</f>
        <v>430.28888888888889</v>
      </c>
      <c r="L7682" s="1">
        <v>118.32944444444446</v>
      </c>
    </row>
    <row r="7683" spans="1:12">
      <c r="A7683" t="s">
        <v>7706</v>
      </c>
      <c r="B7683" s="2">
        <v>42661</v>
      </c>
      <c r="C7683">
        <v>17</v>
      </c>
      <c r="D7683" t="s">
        <v>2</v>
      </c>
      <c r="E7683" t="s">
        <v>8168</v>
      </c>
      <c r="F7683" t="s">
        <v>8025</v>
      </c>
      <c r="G7683">
        <v>48</v>
      </c>
      <c r="H7683">
        <v>7</v>
      </c>
      <c r="I7683">
        <v>1</v>
      </c>
      <c r="J7683" s="1">
        <v>693.82222222222231</v>
      </c>
      <c r="K7683" s="1">
        <f>Sales_Data[[#This Row],[Order Quantity]]*Sales_Data[[#This Row],[Unit Price]]</f>
        <v>693.82222222222231</v>
      </c>
      <c r="L7683" s="1">
        <v>492.61377777777784</v>
      </c>
    </row>
    <row r="7684" spans="1:12">
      <c r="A7684" t="s">
        <v>7707</v>
      </c>
      <c r="B7684" s="2">
        <v>42661</v>
      </c>
      <c r="C7684">
        <v>4</v>
      </c>
      <c r="D7684" t="s">
        <v>2</v>
      </c>
      <c r="E7684" t="s">
        <v>8168</v>
      </c>
      <c r="F7684" t="s">
        <v>8027</v>
      </c>
      <c r="G7684">
        <v>11</v>
      </c>
      <c r="H7684">
        <v>2</v>
      </c>
      <c r="I7684">
        <v>2</v>
      </c>
      <c r="J7684" s="1">
        <v>124.32222222222224</v>
      </c>
      <c r="K7684" s="1">
        <f>Sales_Data[[#This Row],[Order Quantity]]*Sales_Data[[#This Row],[Unit Price]]</f>
        <v>248.64444444444447</v>
      </c>
      <c r="L7684" s="1">
        <v>53.458555555555556</v>
      </c>
    </row>
    <row r="7685" spans="1:12">
      <c r="A7685" t="s">
        <v>7708</v>
      </c>
      <c r="B7685" s="2">
        <v>42661</v>
      </c>
      <c r="C7685">
        <v>2</v>
      </c>
      <c r="D7685" t="s">
        <v>4</v>
      </c>
      <c r="E7685" t="s">
        <v>8168</v>
      </c>
      <c r="F7685" t="s">
        <v>8027</v>
      </c>
      <c r="G7685">
        <v>6</v>
      </c>
      <c r="H7685">
        <v>1</v>
      </c>
      <c r="I7685">
        <v>3</v>
      </c>
      <c r="J7685" s="1">
        <v>123.57777777777778</v>
      </c>
      <c r="K7685" s="1">
        <f>Sales_Data[[#This Row],[Order Quantity]]*Sales_Data[[#This Row],[Unit Price]]</f>
        <v>370.73333333333335</v>
      </c>
      <c r="L7685" s="1">
        <v>65.496222222222229</v>
      </c>
    </row>
    <row r="7686" spans="1:12">
      <c r="A7686" t="s">
        <v>7709</v>
      </c>
      <c r="B7686" s="2">
        <v>42661</v>
      </c>
      <c r="C7686">
        <v>3</v>
      </c>
      <c r="D7686" t="s">
        <v>4</v>
      </c>
      <c r="E7686" t="s">
        <v>8168</v>
      </c>
      <c r="F7686" t="s">
        <v>8027</v>
      </c>
      <c r="G7686">
        <v>6</v>
      </c>
      <c r="H7686">
        <v>1</v>
      </c>
      <c r="I7686">
        <v>9</v>
      </c>
      <c r="J7686" s="1">
        <v>126.55555555555556</v>
      </c>
      <c r="K7686" s="1">
        <f>Sales_Data[[#This Row],[Order Quantity]]*Sales_Data[[#This Row],[Unit Price]]</f>
        <v>1139</v>
      </c>
      <c r="L7686" s="1">
        <v>74.667777777777772</v>
      </c>
    </row>
    <row r="7687" spans="1:12">
      <c r="A7687" t="s">
        <v>7710</v>
      </c>
      <c r="B7687" s="2">
        <v>42661</v>
      </c>
      <c r="C7687">
        <v>15</v>
      </c>
      <c r="D7687" t="s">
        <v>2</v>
      </c>
      <c r="E7687" t="s">
        <v>8168</v>
      </c>
      <c r="F7687" t="s">
        <v>8025</v>
      </c>
      <c r="G7687">
        <v>42</v>
      </c>
      <c r="H7687">
        <v>6</v>
      </c>
      <c r="I7687">
        <v>5</v>
      </c>
      <c r="J7687" s="1">
        <v>195.04444444444445</v>
      </c>
      <c r="K7687" s="1">
        <f>Sales_Data[[#This Row],[Order Quantity]]*Sales_Data[[#This Row],[Unit Price]]</f>
        <v>975.22222222222229</v>
      </c>
      <c r="L7687" s="1">
        <v>161.88688888888888</v>
      </c>
    </row>
    <row r="7688" spans="1:12">
      <c r="A7688" t="s">
        <v>7711</v>
      </c>
      <c r="B7688" s="2">
        <v>42661</v>
      </c>
      <c r="C7688">
        <v>3</v>
      </c>
      <c r="D7688" t="s">
        <v>3</v>
      </c>
      <c r="E7688" t="s">
        <v>8168</v>
      </c>
      <c r="F7688" t="s">
        <v>8027</v>
      </c>
      <c r="G7688">
        <v>9</v>
      </c>
      <c r="H7688">
        <v>2</v>
      </c>
      <c r="I7688">
        <v>4</v>
      </c>
      <c r="J7688" s="1">
        <v>111.66666666666667</v>
      </c>
      <c r="K7688" s="1">
        <f>Sales_Data[[#This Row],[Order Quantity]]*Sales_Data[[#This Row],[Unit Price]]</f>
        <v>446.66666666666669</v>
      </c>
      <c r="L7688" s="1">
        <v>48.016666666666666</v>
      </c>
    </row>
    <row r="7689" spans="1:12">
      <c r="A7689" t="s">
        <v>7712</v>
      </c>
      <c r="B7689" s="2">
        <v>42662</v>
      </c>
      <c r="C7689">
        <v>10</v>
      </c>
      <c r="D7689" t="s">
        <v>2</v>
      </c>
      <c r="E7689" t="s">
        <v>8168</v>
      </c>
      <c r="F7689" t="s">
        <v>8027</v>
      </c>
      <c r="G7689">
        <v>27</v>
      </c>
      <c r="H7689">
        <v>4</v>
      </c>
      <c r="I7689">
        <v>7</v>
      </c>
      <c r="J7689" s="1">
        <v>213.65555555555557</v>
      </c>
      <c r="K7689" s="1">
        <f>Sales_Data[[#This Row],[Order Quantity]]*Sales_Data[[#This Row],[Unit Price]]</f>
        <v>1495.588888888889</v>
      </c>
      <c r="L7689" s="1">
        <v>111.1008888888889</v>
      </c>
    </row>
    <row r="7690" spans="1:12">
      <c r="A7690" t="s">
        <v>7713</v>
      </c>
      <c r="B7690" s="2">
        <v>42662</v>
      </c>
      <c r="C7690">
        <v>10</v>
      </c>
      <c r="D7690" t="s">
        <v>2</v>
      </c>
      <c r="E7690" t="s">
        <v>8168</v>
      </c>
      <c r="F7690" t="s">
        <v>8027</v>
      </c>
      <c r="G7690">
        <v>27</v>
      </c>
      <c r="H7690">
        <v>4</v>
      </c>
      <c r="I7690">
        <v>7</v>
      </c>
      <c r="J7690" s="1">
        <v>20.100000000000001</v>
      </c>
      <c r="K7690" s="1">
        <f>Sales_Data[[#This Row],[Order Quantity]]*Sales_Data[[#This Row],[Unit Price]]</f>
        <v>140.70000000000002</v>
      </c>
      <c r="L7690" s="1">
        <v>15.075000000000001</v>
      </c>
    </row>
    <row r="7691" spans="1:12">
      <c r="A7691" t="s">
        <v>7714</v>
      </c>
      <c r="B7691" s="2">
        <v>42662</v>
      </c>
      <c r="C7691">
        <v>13</v>
      </c>
      <c r="D7691" t="s">
        <v>4</v>
      </c>
      <c r="E7691" t="s">
        <v>8168</v>
      </c>
      <c r="F7691" t="s">
        <v>8026</v>
      </c>
      <c r="G7691">
        <v>36</v>
      </c>
      <c r="H7691">
        <v>5</v>
      </c>
      <c r="I7691">
        <v>7</v>
      </c>
      <c r="J7691" s="1">
        <v>84.866666666666674</v>
      </c>
      <c r="K7691" s="1">
        <f>Sales_Data[[#This Row],[Order Quantity]]*Sales_Data[[#This Row],[Unit Price]]</f>
        <v>594.06666666666672</v>
      </c>
      <c r="L7691" s="1">
        <v>43.282000000000011</v>
      </c>
    </row>
    <row r="7692" spans="1:12">
      <c r="A7692" t="s">
        <v>7715</v>
      </c>
      <c r="B7692" s="2">
        <v>42663</v>
      </c>
      <c r="C7692">
        <v>17</v>
      </c>
      <c r="D7692" t="s">
        <v>2</v>
      </c>
      <c r="E7692" t="s">
        <v>8168</v>
      </c>
      <c r="F7692" t="s">
        <v>8025</v>
      </c>
      <c r="G7692">
        <v>47</v>
      </c>
      <c r="H7692">
        <v>7</v>
      </c>
      <c r="I7692">
        <v>2</v>
      </c>
      <c r="J7692" s="1">
        <v>129.53333333333333</v>
      </c>
      <c r="K7692" s="1">
        <f>Sales_Data[[#This Row],[Order Quantity]]*Sales_Data[[#This Row],[Unit Price]]</f>
        <v>259.06666666666666</v>
      </c>
      <c r="L7692" s="1">
        <v>69.948000000000008</v>
      </c>
    </row>
    <row r="7693" spans="1:12">
      <c r="A7693" t="s">
        <v>7716</v>
      </c>
      <c r="B7693" s="2">
        <v>42663</v>
      </c>
      <c r="C7693">
        <v>15</v>
      </c>
      <c r="D7693" t="s">
        <v>4</v>
      </c>
      <c r="E7693" t="s">
        <v>8168</v>
      </c>
      <c r="F7693" t="s">
        <v>8025</v>
      </c>
      <c r="G7693">
        <v>43</v>
      </c>
      <c r="H7693">
        <v>6</v>
      </c>
      <c r="I7693">
        <v>3</v>
      </c>
      <c r="J7693" s="1">
        <v>84.12222222222222</v>
      </c>
      <c r="K7693" s="1">
        <f>Sales_Data[[#This Row],[Order Quantity]]*Sales_Data[[#This Row],[Unit Price]]</f>
        <v>252.36666666666667</v>
      </c>
      <c r="L7693" s="1">
        <v>46.267222222222223</v>
      </c>
    </row>
    <row r="7694" spans="1:12">
      <c r="A7694" t="s">
        <v>7717</v>
      </c>
      <c r="B7694" s="2">
        <v>42663</v>
      </c>
      <c r="C7694">
        <v>3</v>
      </c>
      <c r="D7694" t="s">
        <v>3</v>
      </c>
      <c r="E7694" t="s">
        <v>8168</v>
      </c>
      <c r="F7694" t="s">
        <v>8027</v>
      </c>
      <c r="G7694">
        <v>8</v>
      </c>
      <c r="H7694">
        <v>2</v>
      </c>
      <c r="I7694">
        <v>9</v>
      </c>
      <c r="J7694" s="1">
        <v>202.48888888888891</v>
      </c>
      <c r="K7694" s="1">
        <f>Sales_Data[[#This Row],[Order Quantity]]*Sales_Data[[#This Row],[Unit Price]]</f>
        <v>1822.4</v>
      </c>
      <c r="L7694" s="1">
        <v>131.6177777777778</v>
      </c>
    </row>
    <row r="7695" spans="1:12">
      <c r="A7695" t="s">
        <v>7718</v>
      </c>
      <c r="B7695" s="2">
        <v>42664</v>
      </c>
      <c r="C7695">
        <v>7</v>
      </c>
      <c r="D7695" t="s">
        <v>4</v>
      </c>
      <c r="E7695" t="s">
        <v>8168</v>
      </c>
      <c r="F7695" t="s">
        <v>8027</v>
      </c>
      <c r="G7695">
        <v>20</v>
      </c>
      <c r="H7695">
        <v>3</v>
      </c>
      <c r="I7695">
        <v>8</v>
      </c>
      <c r="J7695" s="1">
        <v>129.53333333333333</v>
      </c>
      <c r="K7695" s="1">
        <f>Sales_Data[[#This Row],[Order Quantity]]*Sales_Data[[#This Row],[Unit Price]]</f>
        <v>1036.2666666666667</v>
      </c>
      <c r="L7695" s="1">
        <v>64.766666666666666</v>
      </c>
    </row>
    <row r="7696" spans="1:12">
      <c r="A7696" t="s">
        <v>7719</v>
      </c>
      <c r="B7696" s="2">
        <v>42664</v>
      </c>
      <c r="C7696">
        <v>15</v>
      </c>
      <c r="D7696" t="s">
        <v>4</v>
      </c>
      <c r="E7696" t="s">
        <v>8168</v>
      </c>
      <c r="F7696" t="s">
        <v>8025</v>
      </c>
      <c r="G7696">
        <v>42</v>
      </c>
      <c r="H7696">
        <v>6</v>
      </c>
      <c r="I7696">
        <v>1</v>
      </c>
      <c r="J7696" s="1">
        <v>122.83333333333333</v>
      </c>
      <c r="K7696" s="1">
        <f>Sales_Data[[#This Row],[Order Quantity]]*Sales_Data[[#This Row],[Unit Price]]</f>
        <v>122.83333333333333</v>
      </c>
      <c r="L7696" s="1">
        <v>93.353333333333339</v>
      </c>
    </row>
    <row r="7697" spans="1:12">
      <c r="A7697" t="s">
        <v>7720</v>
      </c>
      <c r="B7697" s="2">
        <v>42664</v>
      </c>
      <c r="C7697">
        <v>1</v>
      </c>
      <c r="D7697" t="s">
        <v>2</v>
      </c>
      <c r="E7697" t="s">
        <v>8168</v>
      </c>
      <c r="F7697" t="s">
        <v>8027</v>
      </c>
      <c r="G7697">
        <v>2</v>
      </c>
      <c r="H7697">
        <v>1</v>
      </c>
      <c r="I7697">
        <v>7</v>
      </c>
      <c r="J7697" s="1">
        <v>198.02222222222224</v>
      </c>
      <c r="K7697" s="1">
        <f>Sales_Data[[#This Row],[Order Quantity]]*Sales_Data[[#This Row],[Unit Price]]</f>
        <v>1386.1555555555556</v>
      </c>
      <c r="L7697" s="1">
        <v>166.33866666666665</v>
      </c>
    </row>
    <row r="7698" spans="1:12">
      <c r="A7698" t="s">
        <v>7721</v>
      </c>
      <c r="B7698" s="2">
        <v>42664</v>
      </c>
      <c r="C7698">
        <v>9</v>
      </c>
      <c r="D7698" t="s">
        <v>4</v>
      </c>
      <c r="E7698" t="s">
        <v>8168</v>
      </c>
      <c r="F7698" t="s">
        <v>8027</v>
      </c>
      <c r="G7698">
        <v>24</v>
      </c>
      <c r="H7698">
        <v>4</v>
      </c>
      <c r="I7698">
        <v>7</v>
      </c>
      <c r="J7698" s="1">
        <v>321.60000000000002</v>
      </c>
      <c r="K7698" s="1">
        <f>Sales_Data[[#This Row],[Order Quantity]]*Sales_Data[[#This Row],[Unit Price]]</f>
        <v>2251.2000000000003</v>
      </c>
      <c r="L7698" s="1">
        <v>225.12</v>
      </c>
    </row>
    <row r="7699" spans="1:12">
      <c r="A7699" t="s">
        <v>7722</v>
      </c>
      <c r="B7699" s="2">
        <v>42664</v>
      </c>
      <c r="C7699">
        <v>6</v>
      </c>
      <c r="D7699" t="s">
        <v>2</v>
      </c>
      <c r="E7699" t="s">
        <v>8168</v>
      </c>
      <c r="F7699" t="s">
        <v>8027</v>
      </c>
      <c r="G7699">
        <v>17</v>
      </c>
      <c r="H7699">
        <v>3</v>
      </c>
      <c r="I7699">
        <v>9</v>
      </c>
      <c r="J7699" s="1">
        <v>120.60000000000001</v>
      </c>
      <c r="K7699" s="1">
        <f>Sales_Data[[#This Row],[Order Quantity]]*Sales_Data[[#This Row],[Unit Price]]</f>
        <v>1085.4000000000001</v>
      </c>
      <c r="L7699" s="1">
        <v>56.682000000000002</v>
      </c>
    </row>
    <row r="7700" spans="1:12">
      <c r="A7700" t="s">
        <v>7723</v>
      </c>
      <c r="B7700" s="2">
        <v>42665</v>
      </c>
      <c r="C7700">
        <v>15</v>
      </c>
      <c r="D7700" t="s">
        <v>3</v>
      </c>
      <c r="E7700" t="s">
        <v>8168</v>
      </c>
      <c r="F7700" t="s">
        <v>8025</v>
      </c>
      <c r="G7700">
        <v>42</v>
      </c>
      <c r="H7700">
        <v>6</v>
      </c>
      <c r="I7700">
        <v>8</v>
      </c>
      <c r="J7700" s="1">
        <v>123.57777777777778</v>
      </c>
      <c r="K7700" s="1">
        <f>Sales_Data[[#This Row],[Order Quantity]]*Sales_Data[[#This Row],[Unit Price]]</f>
        <v>988.62222222222226</v>
      </c>
      <c r="L7700" s="1">
        <v>70.439333333333323</v>
      </c>
    </row>
    <row r="7701" spans="1:12">
      <c r="A7701" t="s">
        <v>7724</v>
      </c>
      <c r="B7701" s="2">
        <v>42665</v>
      </c>
      <c r="C7701">
        <v>14</v>
      </c>
      <c r="D7701" t="s">
        <v>2</v>
      </c>
      <c r="E7701" t="s">
        <v>8168</v>
      </c>
      <c r="F7701" t="s">
        <v>8026</v>
      </c>
      <c r="G7701">
        <v>39</v>
      </c>
      <c r="H7701">
        <v>6</v>
      </c>
      <c r="I7701">
        <v>8</v>
      </c>
      <c r="J7701" s="1">
        <v>99.01111111111112</v>
      </c>
      <c r="K7701" s="1">
        <f>Sales_Data[[#This Row],[Order Quantity]]*Sales_Data[[#This Row],[Unit Price]]</f>
        <v>792.08888888888896</v>
      </c>
      <c r="L7701" s="1">
        <v>50.495666666666665</v>
      </c>
    </row>
    <row r="7702" spans="1:12">
      <c r="A7702" t="s">
        <v>7725</v>
      </c>
      <c r="B7702" s="2">
        <v>42665</v>
      </c>
      <c r="C7702">
        <v>18</v>
      </c>
      <c r="D7702" t="s">
        <v>4</v>
      </c>
      <c r="E7702" t="s">
        <v>8168</v>
      </c>
      <c r="F7702" t="s">
        <v>8025</v>
      </c>
      <c r="G7702">
        <v>50</v>
      </c>
      <c r="H7702">
        <v>7</v>
      </c>
      <c r="I7702">
        <v>9</v>
      </c>
      <c r="J7702" s="1">
        <v>297.03333333333336</v>
      </c>
      <c r="K7702" s="1">
        <f>Sales_Data[[#This Row],[Order Quantity]]*Sales_Data[[#This Row],[Unit Price]]</f>
        <v>2673.3</v>
      </c>
      <c r="L7702" s="1">
        <v>139.60566666666668</v>
      </c>
    </row>
    <row r="7703" spans="1:12">
      <c r="A7703" t="s">
        <v>7726</v>
      </c>
      <c r="B7703" s="2">
        <v>42665</v>
      </c>
      <c r="C7703">
        <v>3</v>
      </c>
      <c r="D7703" t="s">
        <v>2</v>
      </c>
      <c r="E7703" t="s">
        <v>8168</v>
      </c>
      <c r="F7703" t="s">
        <v>8027</v>
      </c>
      <c r="G7703">
        <v>8</v>
      </c>
      <c r="H7703">
        <v>1</v>
      </c>
      <c r="I7703">
        <v>4</v>
      </c>
      <c r="J7703" s="1">
        <v>218.12222222222223</v>
      </c>
      <c r="K7703" s="1">
        <f>Sales_Data[[#This Row],[Order Quantity]]*Sales_Data[[#This Row],[Unit Price]]</f>
        <v>872.48888888888894</v>
      </c>
      <c r="L7703" s="1">
        <v>185.4038888888889</v>
      </c>
    </row>
    <row r="7704" spans="1:12">
      <c r="A7704" t="s">
        <v>7727</v>
      </c>
      <c r="B7704" s="2">
        <v>42665</v>
      </c>
      <c r="C7704">
        <v>20</v>
      </c>
      <c r="D7704" t="s">
        <v>4</v>
      </c>
      <c r="E7704" t="s">
        <v>8168</v>
      </c>
      <c r="F7704" t="s">
        <v>8028</v>
      </c>
      <c r="G7704">
        <v>56</v>
      </c>
      <c r="H7704">
        <v>8</v>
      </c>
      <c r="I7704">
        <v>9</v>
      </c>
      <c r="J7704" s="1">
        <v>99.75555555555556</v>
      </c>
      <c r="K7704" s="1">
        <f>Sales_Data[[#This Row],[Order Quantity]]*Sales_Data[[#This Row],[Unit Price]]</f>
        <v>897.80000000000007</v>
      </c>
      <c r="L7704" s="1">
        <v>46.885111111111115</v>
      </c>
    </row>
    <row r="7705" spans="1:12">
      <c r="A7705" t="s">
        <v>7728</v>
      </c>
      <c r="B7705" s="2">
        <v>42665</v>
      </c>
      <c r="C7705">
        <v>20</v>
      </c>
      <c r="D7705" t="s">
        <v>4</v>
      </c>
      <c r="E7705" t="s">
        <v>8168</v>
      </c>
      <c r="F7705" t="s">
        <v>8028</v>
      </c>
      <c r="G7705">
        <v>58</v>
      </c>
      <c r="H7705">
        <v>8</v>
      </c>
      <c r="I7705">
        <v>3</v>
      </c>
      <c r="J7705" s="1">
        <v>198.02222222222224</v>
      </c>
      <c r="K7705" s="1">
        <f>Sales_Data[[#This Row],[Order Quantity]]*Sales_Data[[#This Row],[Unit Price]]</f>
        <v>594.06666666666672</v>
      </c>
      <c r="L7705" s="1">
        <v>106.932</v>
      </c>
    </row>
    <row r="7706" spans="1:12">
      <c r="A7706" t="s">
        <v>7729</v>
      </c>
      <c r="B7706" s="2">
        <v>42665</v>
      </c>
      <c r="C7706">
        <v>20</v>
      </c>
      <c r="D7706" t="s">
        <v>4</v>
      </c>
      <c r="E7706" t="s">
        <v>8168</v>
      </c>
      <c r="F7706" t="s">
        <v>8028</v>
      </c>
      <c r="G7706">
        <v>58</v>
      </c>
      <c r="H7706">
        <v>8</v>
      </c>
      <c r="I7706">
        <v>4</v>
      </c>
      <c r="J7706" s="1">
        <v>444.43333333333334</v>
      </c>
      <c r="K7706" s="1">
        <f>Sales_Data[[#This Row],[Order Quantity]]*Sales_Data[[#This Row],[Unit Price]]</f>
        <v>1777.7333333333333</v>
      </c>
      <c r="L7706" s="1">
        <v>359.99100000000004</v>
      </c>
    </row>
    <row r="7707" spans="1:12">
      <c r="A7707" t="s">
        <v>7730</v>
      </c>
      <c r="B7707" s="2">
        <v>42665</v>
      </c>
      <c r="C7707">
        <v>12</v>
      </c>
      <c r="D7707" t="s">
        <v>4</v>
      </c>
      <c r="E7707" t="s">
        <v>8168</v>
      </c>
      <c r="F7707" t="s">
        <v>8026</v>
      </c>
      <c r="G7707">
        <v>34</v>
      </c>
      <c r="H7707">
        <v>5</v>
      </c>
      <c r="I7707">
        <v>4</v>
      </c>
      <c r="J7707" s="1">
        <v>125.06666666666668</v>
      </c>
      <c r="K7707" s="1">
        <f>Sales_Data[[#This Row],[Order Quantity]]*Sales_Data[[#This Row],[Unit Price]]</f>
        <v>500.26666666666671</v>
      </c>
      <c r="L7707" s="1">
        <v>62.533333333333339</v>
      </c>
    </row>
    <row r="7708" spans="1:12">
      <c r="A7708" t="s">
        <v>7731</v>
      </c>
      <c r="B7708" s="2">
        <v>42665</v>
      </c>
      <c r="C7708">
        <v>5</v>
      </c>
      <c r="D7708" t="s">
        <v>2</v>
      </c>
      <c r="E7708" t="s">
        <v>8168</v>
      </c>
      <c r="F7708" t="s">
        <v>8027</v>
      </c>
      <c r="G7708">
        <v>14</v>
      </c>
      <c r="H7708">
        <v>2</v>
      </c>
      <c r="I7708">
        <v>8</v>
      </c>
      <c r="J7708" s="1">
        <v>201.74444444444444</v>
      </c>
      <c r="K7708" s="1">
        <f>Sales_Data[[#This Row],[Order Quantity]]*Sales_Data[[#This Row],[Unit Price]]</f>
        <v>1613.9555555555555</v>
      </c>
      <c r="L7708" s="1">
        <v>114.99433333333332</v>
      </c>
    </row>
    <row r="7709" spans="1:12">
      <c r="A7709" t="s">
        <v>7732</v>
      </c>
      <c r="B7709" s="2">
        <v>42665</v>
      </c>
      <c r="C7709">
        <v>8</v>
      </c>
      <c r="D7709" t="s">
        <v>4</v>
      </c>
      <c r="E7709" t="s">
        <v>8168</v>
      </c>
      <c r="F7709" t="s">
        <v>8027</v>
      </c>
      <c r="G7709">
        <v>23</v>
      </c>
      <c r="H7709">
        <v>4</v>
      </c>
      <c r="I7709">
        <v>6</v>
      </c>
      <c r="J7709" s="1">
        <v>189.08888888888887</v>
      </c>
      <c r="K7709" s="1">
        <f>Sales_Data[[#This Row],[Order Quantity]]*Sales_Data[[#This Row],[Unit Price]]</f>
        <v>1134.5333333333333</v>
      </c>
      <c r="L7709" s="1">
        <v>83.199111111111108</v>
      </c>
    </row>
    <row r="7710" spans="1:12">
      <c r="A7710" t="s">
        <v>7733</v>
      </c>
      <c r="B7710" s="2">
        <v>42665</v>
      </c>
      <c r="C7710">
        <v>5</v>
      </c>
      <c r="D7710" t="s">
        <v>2</v>
      </c>
      <c r="E7710" t="s">
        <v>8168</v>
      </c>
      <c r="F7710" t="s">
        <v>8027</v>
      </c>
      <c r="G7710">
        <v>15</v>
      </c>
      <c r="H7710">
        <v>2</v>
      </c>
      <c r="I7710">
        <v>5</v>
      </c>
      <c r="J7710" s="1">
        <v>597.04444444444448</v>
      </c>
      <c r="K7710" s="1">
        <f>Sales_Data[[#This Row],[Order Quantity]]*Sales_Data[[#This Row],[Unit Price]]</f>
        <v>2985.2222222222226</v>
      </c>
      <c r="L7710" s="1">
        <v>340.31533333333334</v>
      </c>
    </row>
    <row r="7711" spans="1:12">
      <c r="A7711" t="s">
        <v>7734</v>
      </c>
      <c r="B7711" s="2">
        <v>42666</v>
      </c>
      <c r="C7711">
        <v>14</v>
      </c>
      <c r="D7711" t="s">
        <v>4</v>
      </c>
      <c r="E7711" t="s">
        <v>8168</v>
      </c>
      <c r="F7711" t="s">
        <v>8026</v>
      </c>
      <c r="G7711">
        <v>39</v>
      </c>
      <c r="H7711">
        <v>6</v>
      </c>
      <c r="I7711">
        <v>1</v>
      </c>
      <c r="J7711" s="1">
        <v>681.91111111111104</v>
      </c>
      <c r="K7711" s="1">
        <f>Sales_Data[[#This Row],[Order Quantity]]*Sales_Data[[#This Row],[Unit Price]]</f>
        <v>681.91111111111104</v>
      </c>
      <c r="L7711" s="1">
        <v>388.68933333333331</v>
      </c>
    </row>
    <row r="7712" spans="1:12">
      <c r="A7712" t="s">
        <v>7735</v>
      </c>
      <c r="B7712" s="2">
        <v>42666</v>
      </c>
      <c r="C7712">
        <v>13</v>
      </c>
      <c r="D7712" t="s">
        <v>4</v>
      </c>
      <c r="E7712" t="s">
        <v>8168</v>
      </c>
      <c r="F7712" t="s">
        <v>8026</v>
      </c>
      <c r="G7712">
        <v>37</v>
      </c>
      <c r="H7712">
        <v>6</v>
      </c>
      <c r="I7712">
        <v>4</v>
      </c>
      <c r="J7712" s="1">
        <v>268.74444444444447</v>
      </c>
      <c r="K7712" s="1">
        <f>Sales_Data[[#This Row],[Order Quantity]]*Sales_Data[[#This Row],[Unit Price]]</f>
        <v>1074.9777777777779</v>
      </c>
      <c r="L7712" s="1">
        <v>147.80944444444447</v>
      </c>
    </row>
    <row r="7713" spans="1:12">
      <c r="A7713" t="s">
        <v>7736</v>
      </c>
      <c r="B7713" s="2">
        <v>42666</v>
      </c>
      <c r="C7713">
        <v>11</v>
      </c>
      <c r="D7713" t="s">
        <v>4</v>
      </c>
      <c r="E7713" t="s">
        <v>8168</v>
      </c>
      <c r="F7713" t="s">
        <v>8026</v>
      </c>
      <c r="G7713">
        <v>31</v>
      </c>
      <c r="H7713">
        <v>5</v>
      </c>
      <c r="I7713">
        <v>9</v>
      </c>
      <c r="J7713" s="1">
        <v>115.38888888888889</v>
      </c>
      <c r="K7713" s="1">
        <f>Sales_Data[[#This Row],[Order Quantity]]*Sales_Data[[#This Row],[Unit Price]]</f>
        <v>1038.5</v>
      </c>
      <c r="L7713" s="1">
        <v>61.156111111111109</v>
      </c>
    </row>
    <row r="7714" spans="1:12">
      <c r="A7714" t="s">
        <v>7737</v>
      </c>
      <c r="B7714" s="2">
        <v>42666</v>
      </c>
      <c r="C7714">
        <v>4</v>
      </c>
      <c r="D7714" t="s">
        <v>2</v>
      </c>
      <c r="E7714" t="s">
        <v>8168</v>
      </c>
      <c r="F7714" t="s">
        <v>8027</v>
      </c>
      <c r="G7714">
        <v>11</v>
      </c>
      <c r="H7714">
        <v>2</v>
      </c>
      <c r="I7714">
        <v>5</v>
      </c>
      <c r="J7714" s="1">
        <v>650.6444444444445</v>
      </c>
      <c r="K7714" s="1">
        <f>Sales_Data[[#This Row],[Order Quantity]]*Sales_Data[[#This Row],[Unit Price]]</f>
        <v>3253.2222222222226</v>
      </c>
      <c r="L7714" s="1">
        <v>546.54133333333334</v>
      </c>
    </row>
    <row r="7715" spans="1:12">
      <c r="A7715" t="s">
        <v>7738</v>
      </c>
      <c r="B7715" s="2">
        <v>42668</v>
      </c>
      <c r="C7715">
        <v>1</v>
      </c>
      <c r="D7715" t="s">
        <v>2</v>
      </c>
      <c r="E7715" t="s">
        <v>8168</v>
      </c>
      <c r="F7715" t="s">
        <v>8027</v>
      </c>
      <c r="G7715">
        <v>3</v>
      </c>
      <c r="H7715">
        <v>1</v>
      </c>
      <c r="I7715">
        <v>8</v>
      </c>
      <c r="J7715" s="1">
        <v>704.24444444444441</v>
      </c>
      <c r="K7715" s="1">
        <f>Sales_Data[[#This Row],[Order Quantity]]*Sales_Data[[#This Row],[Unit Price]]</f>
        <v>5633.9555555555553</v>
      </c>
      <c r="L7715" s="1">
        <v>443.67399999999998</v>
      </c>
    </row>
    <row r="7716" spans="1:12">
      <c r="A7716" t="s">
        <v>7739</v>
      </c>
      <c r="B7716" s="2">
        <v>42668</v>
      </c>
      <c r="C7716">
        <v>5</v>
      </c>
      <c r="D7716" t="s">
        <v>4</v>
      </c>
      <c r="E7716" t="s">
        <v>8168</v>
      </c>
      <c r="F7716" t="s">
        <v>8027</v>
      </c>
      <c r="G7716">
        <v>13</v>
      </c>
      <c r="H7716">
        <v>2</v>
      </c>
      <c r="I7716">
        <v>8</v>
      </c>
      <c r="J7716" s="1">
        <v>20.100000000000001</v>
      </c>
      <c r="K7716" s="1">
        <f>Sales_Data[[#This Row],[Order Quantity]]*Sales_Data[[#This Row],[Unit Price]]</f>
        <v>160.80000000000001</v>
      </c>
      <c r="L7716" s="1">
        <v>14.07</v>
      </c>
    </row>
    <row r="7717" spans="1:12">
      <c r="A7717" t="s">
        <v>7740</v>
      </c>
      <c r="B7717" s="2">
        <v>42669</v>
      </c>
      <c r="C7717">
        <v>18</v>
      </c>
      <c r="D7717" t="s">
        <v>4</v>
      </c>
      <c r="E7717" t="s">
        <v>8168</v>
      </c>
      <c r="F7717" t="s">
        <v>8025</v>
      </c>
      <c r="G7717">
        <v>52</v>
      </c>
      <c r="H7717">
        <v>8</v>
      </c>
      <c r="I7717">
        <v>6</v>
      </c>
      <c r="J7717" s="1">
        <v>266.51111111111112</v>
      </c>
      <c r="K7717" s="1">
        <f>Sales_Data[[#This Row],[Order Quantity]]*Sales_Data[[#This Row],[Unit Price]]</f>
        <v>1599.0666666666666</v>
      </c>
      <c r="L7717" s="1">
        <v>159.90666666666664</v>
      </c>
    </row>
    <row r="7718" spans="1:12">
      <c r="A7718" t="s">
        <v>7741</v>
      </c>
      <c r="B7718" s="2">
        <v>42669</v>
      </c>
      <c r="C7718">
        <v>19</v>
      </c>
      <c r="D7718" t="s">
        <v>3</v>
      </c>
      <c r="E7718" t="s">
        <v>8168</v>
      </c>
      <c r="F7718" t="s">
        <v>8028</v>
      </c>
      <c r="G7718">
        <v>54</v>
      </c>
      <c r="H7718">
        <v>8</v>
      </c>
      <c r="I7718">
        <v>9</v>
      </c>
      <c r="J7718" s="1">
        <v>19.355555555555558</v>
      </c>
      <c r="K7718" s="1">
        <f>Sales_Data[[#This Row],[Order Quantity]]*Sales_Data[[#This Row],[Unit Price]]</f>
        <v>174.20000000000002</v>
      </c>
      <c r="L7718" s="1">
        <v>9.2906666666666666</v>
      </c>
    </row>
    <row r="7719" spans="1:12">
      <c r="A7719" t="s">
        <v>7742</v>
      </c>
      <c r="B7719" s="2">
        <v>42669</v>
      </c>
      <c r="C7719">
        <v>13</v>
      </c>
      <c r="D7719" t="s">
        <v>4</v>
      </c>
      <c r="E7719" t="s">
        <v>8168</v>
      </c>
      <c r="F7719" t="s">
        <v>8026</v>
      </c>
      <c r="G7719">
        <v>37</v>
      </c>
      <c r="H7719">
        <v>5</v>
      </c>
      <c r="I7719">
        <v>5</v>
      </c>
      <c r="J7719" s="1">
        <v>120.60000000000001</v>
      </c>
      <c r="K7719" s="1">
        <f>Sales_Data[[#This Row],[Order Quantity]]*Sales_Data[[#This Row],[Unit Price]]</f>
        <v>603</v>
      </c>
      <c r="L7719" s="1">
        <v>48.240000000000009</v>
      </c>
    </row>
    <row r="7720" spans="1:12">
      <c r="A7720" t="s">
        <v>7743</v>
      </c>
      <c r="B7720" s="2">
        <v>42669</v>
      </c>
      <c r="C7720">
        <v>6</v>
      </c>
      <c r="D7720" t="s">
        <v>4</v>
      </c>
      <c r="E7720" t="s">
        <v>8168</v>
      </c>
      <c r="F7720" t="s">
        <v>8027</v>
      </c>
      <c r="G7720">
        <v>17</v>
      </c>
      <c r="H7720">
        <v>3</v>
      </c>
      <c r="I7720">
        <v>7</v>
      </c>
      <c r="J7720" s="1">
        <v>123.57777777777778</v>
      </c>
      <c r="K7720" s="1">
        <f>Sales_Data[[#This Row],[Order Quantity]]*Sales_Data[[#This Row],[Unit Price]]</f>
        <v>865.04444444444448</v>
      </c>
      <c r="L7720" s="1">
        <v>101.33377777777778</v>
      </c>
    </row>
    <row r="7721" spans="1:12">
      <c r="A7721" t="s">
        <v>7744</v>
      </c>
      <c r="B7721" s="2">
        <v>42669</v>
      </c>
      <c r="C7721">
        <v>11</v>
      </c>
      <c r="D7721" t="s">
        <v>4</v>
      </c>
      <c r="E7721" t="s">
        <v>8168</v>
      </c>
      <c r="F7721" t="s">
        <v>8026</v>
      </c>
      <c r="G7721">
        <v>31</v>
      </c>
      <c r="H7721">
        <v>5</v>
      </c>
      <c r="I7721">
        <v>5</v>
      </c>
      <c r="J7721" s="1">
        <v>93.055555555555557</v>
      </c>
      <c r="K7721" s="1">
        <f>Sales_Data[[#This Row],[Order Quantity]]*Sales_Data[[#This Row],[Unit Price]]</f>
        <v>465.27777777777777</v>
      </c>
      <c r="L7721" s="1">
        <v>60.486111111111114</v>
      </c>
    </row>
    <row r="7722" spans="1:12">
      <c r="A7722" t="s">
        <v>7745</v>
      </c>
      <c r="B7722" s="2">
        <v>42669</v>
      </c>
      <c r="C7722">
        <v>18</v>
      </c>
      <c r="D7722" t="s">
        <v>4</v>
      </c>
      <c r="E7722" t="s">
        <v>8168</v>
      </c>
      <c r="F7722" t="s">
        <v>8025</v>
      </c>
      <c r="G7722">
        <v>51</v>
      </c>
      <c r="H7722">
        <v>7</v>
      </c>
      <c r="I7722">
        <v>4</v>
      </c>
      <c r="J7722" s="1">
        <v>263.53333333333336</v>
      </c>
      <c r="K7722" s="1">
        <f>Sales_Data[[#This Row],[Order Quantity]]*Sales_Data[[#This Row],[Unit Price]]</f>
        <v>1054.1333333333334</v>
      </c>
      <c r="L7722" s="1">
        <v>155.48466666666667</v>
      </c>
    </row>
    <row r="7723" spans="1:12">
      <c r="A7723" t="s">
        <v>7746</v>
      </c>
      <c r="B7723" s="2">
        <v>42670</v>
      </c>
      <c r="C7723">
        <v>11</v>
      </c>
      <c r="D7723" t="s">
        <v>2</v>
      </c>
      <c r="E7723" t="s">
        <v>8168</v>
      </c>
      <c r="F7723" t="s">
        <v>8026</v>
      </c>
      <c r="G7723">
        <v>32</v>
      </c>
      <c r="H7723">
        <v>5</v>
      </c>
      <c r="I7723">
        <v>4</v>
      </c>
      <c r="J7723" s="1">
        <v>26.8</v>
      </c>
      <c r="K7723" s="1">
        <f>Sales_Data[[#This Row],[Order Quantity]]*Sales_Data[[#This Row],[Unit Price]]</f>
        <v>107.2</v>
      </c>
      <c r="L7723" s="1">
        <v>20.368000000000002</v>
      </c>
    </row>
    <row r="7724" spans="1:12">
      <c r="A7724" t="s">
        <v>7747</v>
      </c>
      <c r="B7724" s="2">
        <v>42670</v>
      </c>
      <c r="C7724">
        <v>11</v>
      </c>
      <c r="D7724" t="s">
        <v>4</v>
      </c>
      <c r="E7724" t="s">
        <v>8168</v>
      </c>
      <c r="F7724" t="s">
        <v>8026</v>
      </c>
      <c r="G7724">
        <v>31</v>
      </c>
      <c r="H7724">
        <v>5</v>
      </c>
      <c r="I7724">
        <v>4</v>
      </c>
      <c r="J7724" s="1">
        <v>24.566666666666666</v>
      </c>
      <c r="K7724" s="1">
        <f>Sales_Data[[#This Row],[Order Quantity]]*Sales_Data[[#This Row],[Unit Price]]</f>
        <v>98.266666666666666</v>
      </c>
      <c r="L7724" s="1">
        <v>12.774666666666667</v>
      </c>
    </row>
    <row r="7725" spans="1:12">
      <c r="A7725" t="s">
        <v>7748</v>
      </c>
      <c r="B7725" s="2">
        <v>42670</v>
      </c>
      <c r="C7725">
        <v>2</v>
      </c>
      <c r="D7725" t="s">
        <v>2</v>
      </c>
      <c r="E7725" t="s">
        <v>8168</v>
      </c>
      <c r="F7725" t="s">
        <v>8027</v>
      </c>
      <c r="G7725">
        <v>4</v>
      </c>
      <c r="H7725">
        <v>1</v>
      </c>
      <c r="I7725">
        <v>8</v>
      </c>
      <c r="J7725" s="1">
        <v>24.566666666666666</v>
      </c>
      <c r="K7725" s="1">
        <f>Sales_Data[[#This Row],[Order Quantity]]*Sales_Data[[#This Row],[Unit Price]]</f>
        <v>196.53333333333333</v>
      </c>
      <c r="L7725" s="1">
        <v>17.442333333333334</v>
      </c>
    </row>
    <row r="7726" spans="1:12">
      <c r="A7726" t="s">
        <v>7749</v>
      </c>
      <c r="B7726" s="2">
        <v>42670</v>
      </c>
      <c r="C7726">
        <v>14</v>
      </c>
      <c r="D7726" t="s">
        <v>2</v>
      </c>
      <c r="E7726" t="s">
        <v>8168</v>
      </c>
      <c r="F7726" t="s">
        <v>8026</v>
      </c>
      <c r="G7726">
        <v>38</v>
      </c>
      <c r="H7726">
        <v>6</v>
      </c>
      <c r="I7726">
        <v>5</v>
      </c>
      <c r="J7726" s="1">
        <v>279.91111111111115</v>
      </c>
      <c r="K7726" s="1">
        <f>Sales_Data[[#This Row],[Order Quantity]]*Sales_Data[[#This Row],[Unit Price]]</f>
        <v>1399.5555555555557</v>
      </c>
      <c r="L7726" s="1">
        <v>218.3306666666667</v>
      </c>
    </row>
    <row r="7727" spans="1:12">
      <c r="A7727" t="s">
        <v>7750</v>
      </c>
      <c r="B7727" s="2">
        <v>42670</v>
      </c>
      <c r="C7727">
        <v>5</v>
      </c>
      <c r="D7727" t="s">
        <v>4</v>
      </c>
      <c r="E7727" t="s">
        <v>8168</v>
      </c>
      <c r="F7727" t="s">
        <v>8027</v>
      </c>
      <c r="G7727">
        <v>13</v>
      </c>
      <c r="H7727">
        <v>2</v>
      </c>
      <c r="I7727">
        <v>2</v>
      </c>
      <c r="J7727" s="1">
        <v>124.32222222222224</v>
      </c>
      <c r="K7727" s="1">
        <f>Sales_Data[[#This Row],[Order Quantity]]*Sales_Data[[#This Row],[Unit Price]]</f>
        <v>248.64444444444447</v>
      </c>
      <c r="L7727" s="1">
        <v>78.323000000000008</v>
      </c>
    </row>
    <row r="7728" spans="1:12">
      <c r="A7728" t="s">
        <v>7751</v>
      </c>
      <c r="B7728" s="2">
        <v>42671</v>
      </c>
      <c r="C7728">
        <v>15</v>
      </c>
      <c r="D7728" t="s">
        <v>4</v>
      </c>
      <c r="E7728" t="s">
        <v>8168</v>
      </c>
      <c r="F7728" t="s">
        <v>8025</v>
      </c>
      <c r="G7728">
        <v>43</v>
      </c>
      <c r="H7728">
        <v>6</v>
      </c>
      <c r="I7728">
        <v>3</v>
      </c>
      <c r="J7728" s="1">
        <v>18.611111111111111</v>
      </c>
      <c r="K7728" s="1">
        <f>Sales_Data[[#This Row],[Order Quantity]]*Sales_Data[[#This Row],[Unit Price]]</f>
        <v>55.833333333333329</v>
      </c>
      <c r="L7728" s="1">
        <v>11.911111111111111</v>
      </c>
    </row>
    <row r="7729" spans="1:12">
      <c r="A7729" t="s">
        <v>7752</v>
      </c>
      <c r="B7729" s="2">
        <v>42671</v>
      </c>
      <c r="C7729">
        <v>1</v>
      </c>
      <c r="D7729" t="s">
        <v>3</v>
      </c>
      <c r="E7729" t="s">
        <v>8168</v>
      </c>
      <c r="F7729" t="s">
        <v>8027</v>
      </c>
      <c r="G7729">
        <v>2</v>
      </c>
      <c r="H7729">
        <v>1</v>
      </c>
      <c r="I7729">
        <v>4</v>
      </c>
      <c r="J7729" s="1">
        <v>385.62222222222221</v>
      </c>
      <c r="K7729" s="1">
        <f>Sales_Data[[#This Row],[Order Quantity]]*Sales_Data[[#This Row],[Unit Price]]</f>
        <v>1542.4888888888888</v>
      </c>
      <c r="L7729" s="1">
        <v>316.21022222222223</v>
      </c>
    </row>
    <row r="7730" spans="1:12">
      <c r="A7730" t="s">
        <v>7753</v>
      </c>
      <c r="B7730" s="2">
        <v>42671</v>
      </c>
      <c r="C7730">
        <v>7</v>
      </c>
      <c r="D7730" t="s">
        <v>4</v>
      </c>
      <c r="E7730" t="s">
        <v>8168</v>
      </c>
      <c r="F7730" t="s">
        <v>8027</v>
      </c>
      <c r="G7730">
        <v>19</v>
      </c>
      <c r="H7730">
        <v>3</v>
      </c>
      <c r="I7730">
        <v>9</v>
      </c>
      <c r="J7730" s="1">
        <v>275.44444444444446</v>
      </c>
      <c r="K7730" s="1">
        <f>Sales_Data[[#This Row],[Order Quantity]]*Sales_Data[[#This Row],[Unit Price]]</f>
        <v>2479</v>
      </c>
      <c r="L7730" s="1">
        <v>159.75777777777776</v>
      </c>
    </row>
    <row r="7731" spans="1:12">
      <c r="A7731" t="s">
        <v>7754</v>
      </c>
      <c r="B7731" s="2">
        <v>42671</v>
      </c>
      <c r="C7731">
        <v>16</v>
      </c>
      <c r="D7731" t="s">
        <v>3</v>
      </c>
      <c r="E7731" t="s">
        <v>8168</v>
      </c>
      <c r="F7731" t="s">
        <v>8025</v>
      </c>
      <c r="G7731">
        <v>46</v>
      </c>
      <c r="H7731">
        <v>7</v>
      </c>
      <c r="I7731">
        <v>6</v>
      </c>
      <c r="J7731" s="1">
        <v>717.6444444444445</v>
      </c>
      <c r="K7731" s="1">
        <f>Sales_Data[[#This Row],[Order Quantity]]*Sales_Data[[#This Row],[Unit Price]]</f>
        <v>4305.8666666666668</v>
      </c>
      <c r="L7731" s="1">
        <v>351.64577777777777</v>
      </c>
    </row>
    <row r="7732" spans="1:12">
      <c r="A7732" t="s">
        <v>7755</v>
      </c>
      <c r="B7732" s="2">
        <v>42671</v>
      </c>
      <c r="C7732">
        <v>11</v>
      </c>
      <c r="D7732" t="s">
        <v>4</v>
      </c>
      <c r="E7732" t="s">
        <v>8168</v>
      </c>
      <c r="F7732" t="s">
        <v>8026</v>
      </c>
      <c r="G7732">
        <v>31</v>
      </c>
      <c r="H7732">
        <v>5</v>
      </c>
      <c r="I7732">
        <v>3</v>
      </c>
      <c r="J7732" s="1">
        <v>23.822222222222223</v>
      </c>
      <c r="K7732" s="1">
        <f>Sales_Data[[#This Row],[Order Quantity]]*Sales_Data[[#This Row],[Unit Price]]</f>
        <v>71.466666666666669</v>
      </c>
      <c r="L7732" s="1">
        <v>14.05511111111111</v>
      </c>
    </row>
    <row r="7733" spans="1:12">
      <c r="A7733" t="s">
        <v>7756</v>
      </c>
      <c r="B7733" s="2">
        <v>42671</v>
      </c>
      <c r="C7733">
        <v>6</v>
      </c>
      <c r="D7733" t="s">
        <v>2</v>
      </c>
      <c r="E7733" t="s">
        <v>8168</v>
      </c>
      <c r="F7733" t="s">
        <v>8027</v>
      </c>
      <c r="G7733">
        <v>17</v>
      </c>
      <c r="H7733">
        <v>3</v>
      </c>
      <c r="I7733">
        <v>8</v>
      </c>
      <c r="J7733" s="1">
        <v>140.69999999999999</v>
      </c>
      <c r="K7733" s="1">
        <f>Sales_Data[[#This Row],[Order Quantity]]*Sales_Data[[#This Row],[Unit Price]]</f>
        <v>1125.5999999999999</v>
      </c>
      <c r="L7733" s="1">
        <v>94.269000000000005</v>
      </c>
    </row>
    <row r="7734" spans="1:12">
      <c r="A7734" t="s">
        <v>7757</v>
      </c>
      <c r="B7734" s="2">
        <v>42672</v>
      </c>
      <c r="C7734">
        <v>17</v>
      </c>
      <c r="D7734" t="s">
        <v>4</v>
      </c>
      <c r="E7734" t="s">
        <v>8168</v>
      </c>
      <c r="F7734" t="s">
        <v>8025</v>
      </c>
      <c r="G7734">
        <v>48</v>
      </c>
      <c r="H7734">
        <v>7</v>
      </c>
      <c r="I7734">
        <v>4</v>
      </c>
      <c r="J7734" s="1">
        <v>23.077777777777779</v>
      </c>
      <c r="K7734" s="1">
        <f>Sales_Data[[#This Row],[Order Quantity]]*Sales_Data[[#This Row],[Unit Price]]</f>
        <v>92.311111111111117</v>
      </c>
      <c r="L7734" s="1">
        <v>13.846666666666668</v>
      </c>
    </row>
    <row r="7735" spans="1:12">
      <c r="A7735" t="s">
        <v>7758</v>
      </c>
      <c r="B7735" s="2">
        <v>42672</v>
      </c>
      <c r="C7735">
        <v>16</v>
      </c>
      <c r="D7735" t="s">
        <v>2</v>
      </c>
      <c r="E7735" t="s">
        <v>8168</v>
      </c>
      <c r="F7735" t="s">
        <v>8025</v>
      </c>
      <c r="G7735">
        <v>44</v>
      </c>
      <c r="H7735">
        <v>7</v>
      </c>
      <c r="I7735">
        <v>3</v>
      </c>
      <c r="J7735" s="1">
        <v>433.26666666666665</v>
      </c>
      <c r="K7735" s="1">
        <f>Sales_Data[[#This Row],[Order Quantity]]*Sales_Data[[#This Row],[Unit Price]]</f>
        <v>1299.8</v>
      </c>
      <c r="L7735" s="1">
        <v>181.97200000000001</v>
      </c>
    </row>
    <row r="7736" spans="1:12">
      <c r="A7736" t="s">
        <v>7759</v>
      </c>
      <c r="B7736" s="2">
        <v>42672</v>
      </c>
      <c r="C7736">
        <v>11</v>
      </c>
      <c r="D7736" t="s">
        <v>3</v>
      </c>
      <c r="E7736" t="s">
        <v>8168</v>
      </c>
      <c r="F7736" t="s">
        <v>8026</v>
      </c>
      <c r="G7736">
        <v>31</v>
      </c>
      <c r="H7736">
        <v>5</v>
      </c>
      <c r="I7736">
        <v>3</v>
      </c>
      <c r="J7736" s="1">
        <v>291.07777777777778</v>
      </c>
      <c r="K7736" s="1">
        <f>Sales_Data[[#This Row],[Order Quantity]]*Sales_Data[[#This Row],[Unit Price]]</f>
        <v>873.23333333333335</v>
      </c>
      <c r="L7736" s="1">
        <v>136.80655555555555</v>
      </c>
    </row>
    <row r="7737" spans="1:12">
      <c r="A7737" t="s">
        <v>7760</v>
      </c>
      <c r="B7737" s="2">
        <v>42672</v>
      </c>
      <c r="C7737">
        <v>17</v>
      </c>
      <c r="D7737" t="s">
        <v>4</v>
      </c>
      <c r="E7737" t="s">
        <v>8168</v>
      </c>
      <c r="F7737" t="s">
        <v>8025</v>
      </c>
      <c r="G7737">
        <v>49</v>
      </c>
      <c r="H7737">
        <v>7</v>
      </c>
      <c r="I7737">
        <v>3</v>
      </c>
      <c r="J7737" s="1">
        <v>203.23333333333335</v>
      </c>
      <c r="K7737" s="1">
        <f>Sales_Data[[#This Row],[Order Quantity]]*Sales_Data[[#This Row],[Unit Price]]</f>
        <v>609.70000000000005</v>
      </c>
      <c r="L7737" s="1">
        <v>152.42500000000001</v>
      </c>
    </row>
    <row r="7738" spans="1:12">
      <c r="A7738" t="s">
        <v>7761</v>
      </c>
      <c r="B7738" s="2">
        <v>42672</v>
      </c>
      <c r="C7738">
        <v>14</v>
      </c>
      <c r="D7738" t="s">
        <v>4</v>
      </c>
      <c r="E7738" t="s">
        <v>8168</v>
      </c>
      <c r="F7738" t="s">
        <v>8026</v>
      </c>
      <c r="G7738">
        <v>39</v>
      </c>
      <c r="H7738">
        <v>6</v>
      </c>
      <c r="I7738">
        <v>2</v>
      </c>
      <c r="J7738" s="1">
        <v>282.88888888888891</v>
      </c>
      <c r="K7738" s="1">
        <f>Sales_Data[[#This Row],[Order Quantity]]*Sales_Data[[#This Row],[Unit Price]]</f>
        <v>565.77777777777783</v>
      </c>
      <c r="L7738" s="1">
        <v>130.12888888888889</v>
      </c>
    </row>
    <row r="7739" spans="1:12">
      <c r="A7739" t="s">
        <v>7762</v>
      </c>
      <c r="B7739" s="2">
        <v>42672</v>
      </c>
      <c r="C7739">
        <v>17</v>
      </c>
      <c r="D7739" t="s">
        <v>3</v>
      </c>
      <c r="E7739" t="s">
        <v>8168</v>
      </c>
      <c r="F7739" t="s">
        <v>8025</v>
      </c>
      <c r="G7739">
        <v>49</v>
      </c>
      <c r="H7739">
        <v>7</v>
      </c>
      <c r="I7739">
        <v>9</v>
      </c>
      <c r="J7739" s="1">
        <v>83.37777777777778</v>
      </c>
      <c r="K7739" s="1">
        <f>Sales_Data[[#This Row],[Order Quantity]]*Sales_Data[[#This Row],[Unit Price]]</f>
        <v>750.4</v>
      </c>
      <c r="L7739" s="1">
        <v>55.029333333333334</v>
      </c>
    </row>
    <row r="7740" spans="1:12">
      <c r="A7740" t="s">
        <v>7763</v>
      </c>
      <c r="B7740" s="2">
        <v>42672</v>
      </c>
      <c r="C7740">
        <v>13</v>
      </c>
      <c r="D7740" t="s">
        <v>4</v>
      </c>
      <c r="E7740" t="s">
        <v>8168</v>
      </c>
      <c r="F7740" t="s">
        <v>8026</v>
      </c>
      <c r="G7740">
        <v>36</v>
      </c>
      <c r="H7740">
        <v>5</v>
      </c>
      <c r="I7740">
        <v>7</v>
      </c>
      <c r="J7740" s="1">
        <v>439.9666666666667</v>
      </c>
      <c r="K7740" s="1">
        <f>Sales_Data[[#This Row],[Order Quantity]]*Sales_Data[[#This Row],[Unit Price]]</f>
        <v>3079.7666666666669</v>
      </c>
      <c r="L7740" s="1">
        <v>189.18566666666666</v>
      </c>
    </row>
    <row r="7741" spans="1:12">
      <c r="A7741" t="s">
        <v>7764</v>
      </c>
      <c r="B7741" s="2">
        <v>42672</v>
      </c>
      <c r="C7741">
        <v>18</v>
      </c>
      <c r="D7741" t="s">
        <v>2</v>
      </c>
      <c r="E7741" t="s">
        <v>8168</v>
      </c>
      <c r="F7741" t="s">
        <v>8025</v>
      </c>
      <c r="G7741">
        <v>51</v>
      </c>
      <c r="H7741">
        <v>7</v>
      </c>
      <c r="I7741">
        <v>2</v>
      </c>
      <c r="J7741" s="1">
        <v>260.55555555555554</v>
      </c>
      <c r="K7741" s="1">
        <f>Sales_Data[[#This Row],[Order Quantity]]*Sales_Data[[#This Row],[Unit Price]]</f>
        <v>521.11111111111109</v>
      </c>
      <c r="L7741" s="1">
        <v>208.44444444444446</v>
      </c>
    </row>
    <row r="7742" spans="1:12">
      <c r="A7742" t="s">
        <v>7765</v>
      </c>
      <c r="B7742" s="2">
        <v>42672</v>
      </c>
      <c r="C7742">
        <v>20</v>
      </c>
      <c r="D7742" t="s">
        <v>4</v>
      </c>
      <c r="E7742" t="s">
        <v>8168</v>
      </c>
      <c r="F7742" t="s">
        <v>8028</v>
      </c>
      <c r="G7742">
        <v>56</v>
      </c>
      <c r="H7742">
        <v>8</v>
      </c>
      <c r="I7742">
        <v>6</v>
      </c>
      <c r="J7742" s="1">
        <v>141.44444444444446</v>
      </c>
      <c r="K7742" s="1">
        <f>Sales_Data[[#This Row],[Order Quantity]]*Sales_Data[[#This Row],[Unit Price]]</f>
        <v>848.66666666666674</v>
      </c>
      <c r="L7742" s="1">
        <v>87.695555555555558</v>
      </c>
    </row>
    <row r="7743" spans="1:12">
      <c r="A7743" t="s">
        <v>7766</v>
      </c>
      <c r="B7743" s="2">
        <v>42672</v>
      </c>
      <c r="C7743">
        <v>3</v>
      </c>
      <c r="D7743" t="s">
        <v>4</v>
      </c>
      <c r="E7743" t="s">
        <v>8168</v>
      </c>
      <c r="F7743" t="s">
        <v>8027</v>
      </c>
      <c r="G7743">
        <v>8</v>
      </c>
      <c r="H7743">
        <v>2</v>
      </c>
      <c r="I7743">
        <v>1</v>
      </c>
      <c r="J7743" s="1">
        <v>119.11111111111111</v>
      </c>
      <c r="K7743" s="1">
        <f>Sales_Data[[#This Row],[Order Quantity]]*Sales_Data[[#This Row],[Unit Price]]</f>
        <v>119.11111111111111</v>
      </c>
      <c r="L7743" s="1">
        <v>91.715555555555568</v>
      </c>
    </row>
    <row r="7744" spans="1:12">
      <c r="A7744" t="s">
        <v>7767</v>
      </c>
      <c r="B7744" s="2">
        <v>42673</v>
      </c>
      <c r="C7744">
        <v>11</v>
      </c>
      <c r="D7744" t="s">
        <v>4</v>
      </c>
      <c r="E7744" t="s">
        <v>8168</v>
      </c>
      <c r="F7744" t="s">
        <v>8026</v>
      </c>
      <c r="G7744">
        <v>32</v>
      </c>
      <c r="H7744">
        <v>5</v>
      </c>
      <c r="I7744">
        <v>2</v>
      </c>
      <c r="J7744" s="1">
        <v>108.6888888888889</v>
      </c>
      <c r="K7744" s="1">
        <f>Sales_Data[[#This Row],[Order Quantity]]*Sales_Data[[#This Row],[Unit Price]]</f>
        <v>217.37777777777779</v>
      </c>
      <c r="L7744" s="1">
        <v>82.603555555555559</v>
      </c>
    </row>
    <row r="7745" spans="1:12">
      <c r="A7745" t="s">
        <v>7768</v>
      </c>
      <c r="B7745" s="2">
        <v>42673</v>
      </c>
      <c r="C7745">
        <v>20</v>
      </c>
      <c r="D7745" t="s">
        <v>2</v>
      </c>
      <c r="E7745" t="s">
        <v>8168</v>
      </c>
      <c r="F7745" t="s">
        <v>8028</v>
      </c>
      <c r="G7745">
        <v>56</v>
      </c>
      <c r="H7745">
        <v>8</v>
      </c>
      <c r="I7745">
        <v>5</v>
      </c>
      <c r="J7745" s="1">
        <v>270.23333333333335</v>
      </c>
      <c r="K7745" s="1">
        <f>Sales_Data[[#This Row],[Order Quantity]]*Sales_Data[[#This Row],[Unit Price]]</f>
        <v>1351.1666666666667</v>
      </c>
      <c r="L7745" s="1">
        <v>194.56799999999998</v>
      </c>
    </row>
    <row r="7746" spans="1:12">
      <c r="A7746" t="s">
        <v>7769</v>
      </c>
      <c r="B7746" s="2">
        <v>42673</v>
      </c>
      <c r="C7746">
        <v>10</v>
      </c>
      <c r="D7746" t="s">
        <v>4</v>
      </c>
      <c r="E7746" t="s">
        <v>8168</v>
      </c>
      <c r="F7746" t="s">
        <v>8026</v>
      </c>
      <c r="G7746">
        <v>28</v>
      </c>
      <c r="H7746">
        <v>4</v>
      </c>
      <c r="I7746">
        <v>9</v>
      </c>
      <c r="J7746" s="1">
        <v>364.77777777777777</v>
      </c>
      <c r="K7746" s="1">
        <f>Sales_Data[[#This Row],[Order Quantity]]*Sales_Data[[#This Row],[Unit Price]]</f>
        <v>3283</v>
      </c>
      <c r="L7746" s="1">
        <v>215.21888888888887</v>
      </c>
    </row>
    <row r="7747" spans="1:12">
      <c r="A7747" t="s">
        <v>7770</v>
      </c>
      <c r="B7747" s="2">
        <v>42673</v>
      </c>
      <c r="C7747">
        <v>11</v>
      </c>
      <c r="D7747" t="s">
        <v>2</v>
      </c>
      <c r="E7747" t="s">
        <v>8168</v>
      </c>
      <c r="F7747" t="s">
        <v>8026</v>
      </c>
      <c r="G7747">
        <v>31</v>
      </c>
      <c r="H7747">
        <v>5</v>
      </c>
      <c r="I7747">
        <v>3</v>
      </c>
      <c r="J7747" s="1">
        <v>20.844444444444445</v>
      </c>
      <c r="K7747" s="1">
        <f>Sales_Data[[#This Row],[Order Quantity]]*Sales_Data[[#This Row],[Unit Price]]</f>
        <v>62.533333333333331</v>
      </c>
      <c r="L7747" s="1">
        <v>8.5462222222222213</v>
      </c>
    </row>
    <row r="7748" spans="1:12">
      <c r="A7748" t="s">
        <v>7771</v>
      </c>
      <c r="B7748" s="2">
        <v>42673</v>
      </c>
      <c r="C7748">
        <v>15</v>
      </c>
      <c r="D7748" t="s">
        <v>2</v>
      </c>
      <c r="E7748" t="s">
        <v>8168</v>
      </c>
      <c r="F7748" t="s">
        <v>8025</v>
      </c>
      <c r="G7748">
        <v>42</v>
      </c>
      <c r="H7748">
        <v>6</v>
      </c>
      <c r="I7748">
        <v>2</v>
      </c>
      <c r="J7748" s="1">
        <v>117.62222222222223</v>
      </c>
      <c r="K7748" s="1">
        <f>Sales_Data[[#This Row],[Order Quantity]]*Sales_Data[[#This Row],[Unit Price]]</f>
        <v>235.24444444444447</v>
      </c>
      <c r="L7748" s="1">
        <v>64.692222222222242</v>
      </c>
    </row>
    <row r="7749" spans="1:12">
      <c r="A7749" t="s">
        <v>7772</v>
      </c>
      <c r="B7749" s="2">
        <v>42673</v>
      </c>
      <c r="C7749">
        <v>13</v>
      </c>
      <c r="D7749" t="s">
        <v>4</v>
      </c>
      <c r="E7749" t="s">
        <v>8168</v>
      </c>
      <c r="F7749" t="s">
        <v>8026</v>
      </c>
      <c r="G7749">
        <v>35</v>
      </c>
      <c r="H7749">
        <v>5</v>
      </c>
      <c r="I7749">
        <v>5</v>
      </c>
      <c r="J7749" s="1">
        <v>212.16666666666666</v>
      </c>
      <c r="K7749" s="1">
        <f>Sales_Data[[#This Row],[Order Quantity]]*Sales_Data[[#This Row],[Unit Price]]</f>
        <v>1060.8333333333333</v>
      </c>
      <c r="L7749" s="1">
        <v>142.15166666666667</v>
      </c>
    </row>
    <row r="7750" spans="1:12">
      <c r="A7750" t="s">
        <v>7773</v>
      </c>
      <c r="B7750" s="2">
        <v>42673</v>
      </c>
      <c r="C7750">
        <v>5</v>
      </c>
      <c r="D7750" t="s">
        <v>4</v>
      </c>
      <c r="E7750" t="s">
        <v>8168</v>
      </c>
      <c r="F7750" t="s">
        <v>8027</v>
      </c>
      <c r="G7750">
        <v>15</v>
      </c>
      <c r="H7750">
        <v>2</v>
      </c>
      <c r="I7750">
        <v>9</v>
      </c>
      <c r="J7750" s="1">
        <v>425.82222222222225</v>
      </c>
      <c r="K7750" s="1">
        <f>Sales_Data[[#This Row],[Order Quantity]]*Sales_Data[[#This Row],[Unit Price]]</f>
        <v>3832.4</v>
      </c>
      <c r="L7750" s="1">
        <v>208.6528888888889</v>
      </c>
    </row>
    <row r="7751" spans="1:12">
      <c r="A7751" t="s">
        <v>7774</v>
      </c>
      <c r="B7751" s="2">
        <v>42673</v>
      </c>
      <c r="C7751">
        <v>7</v>
      </c>
      <c r="D7751" t="s">
        <v>2</v>
      </c>
      <c r="E7751" t="s">
        <v>8168</v>
      </c>
      <c r="F7751" t="s">
        <v>8027</v>
      </c>
      <c r="G7751">
        <v>18</v>
      </c>
      <c r="H7751">
        <v>3</v>
      </c>
      <c r="I7751">
        <v>6</v>
      </c>
      <c r="J7751" s="1">
        <v>256.0888888888889</v>
      </c>
      <c r="K7751" s="1">
        <f>Sales_Data[[#This Row],[Order Quantity]]*Sales_Data[[#This Row],[Unit Price]]</f>
        <v>1536.5333333333333</v>
      </c>
      <c r="L7751" s="1">
        <v>156.21422222222225</v>
      </c>
    </row>
    <row r="7752" spans="1:12">
      <c r="A7752" t="s">
        <v>7775</v>
      </c>
      <c r="B7752" s="2">
        <v>42673</v>
      </c>
      <c r="C7752">
        <v>7</v>
      </c>
      <c r="D7752" t="s">
        <v>4</v>
      </c>
      <c r="E7752" t="s">
        <v>8168</v>
      </c>
      <c r="F7752" t="s">
        <v>8027</v>
      </c>
      <c r="G7752">
        <v>20</v>
      </c>
      <c r="H7752">
        <v>3</v>
      </c>
      <c r="I7752">
        <v>2</v>
      </c>
      <c r="J7752" s="1">
        <v>113.90000000000002</v>
      </c>
      <c r="K7752" s="1">
        <f>Sales_Data[[#This Row],[Order Quantity]]*Sales_Data[[#This Row],[Unit Price]]</f>
        <v>227.80000000000004</v>
      </c>
      <c r="L7752" s="1">
        <v>88.842000000000013</v>
      </c>
    </row>
    <row r="7753" spans="1:12">
      <c r="A7753" t="s">
        <v>7776</v>
      </c>
      <c r="B7753" s="2">
        <v>42673</v>
      </c>
      <c r="C7753">
        <v>1</v>
      </c>
      <c r="D7753" t="s">
        <v>4</v>
      </c>
      <c r="E7753" t="s">
        <v>8168</v>
      </c>
      <c r="F7753" t="s">
        <v>8027</v>
      </c>
      <c r="G7753">
        <v>3</v>
      </c>
      <c r="H7753">
        <v>1</v>
      </c>
      <c r="I7753">
        <v>6</v>
      </c>
      <c r="J7753" s="1">
        <v>217.37777777777779</v>
      </c>
      <c r="K7753" s="1">
        <f>Sales_Data[[#This Row],[Order Quantity]]*Sales_Data[[#This Row],[Unit Price]]</f>
        <v>1304.2666666666669</v>
      </c>
      <c r="L7753" s="1">
        <v>178.24977777777778</v>
      </c>
    </row>
    <row r="7754" spans="1:12">
      <c r="A7754" t="s">
        <v>7777</v>
      </c>
      <c r="B7754" s="2">
        <v>42673</v>
      </c>
      <c r="C7754">
        <v>4</v>
      </c>
      <c r="D7754" t="s">
        <v>2</v>
      </c>
      <c r="E7754" t="s">
        <v>8168</v>
      </c>
      <c r="F7754" t="s">
        <v>8027</v>
      </c>
      <c r="G7754">
        <v>11</v>
      </c>
      <c r="H7754">
        <v>2</v>
      </c>
      <c r="I7754">
        <v>5</v>
      </c>
      <c r="J7754" s="1">
        <v>113.15555555555555</v>
      </c>
      <c r="K7754" s="1">
        <f>Sales_Data[[#This Row],[Order Quantity]]*Sales_Data[[#This Row],[Unit Price]]</f>
        <v>565.77777777777771</v>
      </c>
      <c r="L7754" s="1">
        <v>49.788444444444444</v>
      </c>
    </row>
    <row r="7755" spans="1:12">
      <c r="A7755" t="s">
        <v>7778</v>
      </c>
      <c r="B7755" s="2">
        <v>42674</v>
      </c>
      <c r="C7755">
        <v>2</v>
      </c>
      <c r="D7755" t="s">
        <v>2</v>
      </c>
      <c r="E7755" t="s">
        <v>8168</v>
      </c>
      <c r="F7755" t="s">
        <v>8027</v>
      </c>
      <c r="G7755">
        <v>4</v>
      </c>
      <c r="H7755">
        <v>1</v>
      </c>
      <c r="I7755">
        <v>8</v>
      </c>
      <c r="J7755" s="1">
        <v>346.16666666666669</v>
      </c>
      <c r="K7755" s="1">
        <f>Sales_Data[[#This Row],[Order Quantity]]*Sales_Data[[#This Row],[Unit Price]]</f>
        <v>2769.3333333333335</v>
      </c>
      <c r="L7755" s="1">
        <v>211.16166666666666</v>
      </c>
    </row>
    <row r="7756" spans="1:12">
      <c r="A7756" t="s">
        <v>7779</v>
      </c>
      <c r="B7756" s="2">
        <v>42674</v>
      </c>
      <c r="C7756">
        <v>15</v>
      </c>
      <c r="D7756" t="s">
        <v>4</v>
      </c>
      <c r="E7756" t="s">
        <v>8168</v>
      </c>
      <c r="F7756" t="s">
        <v>8025</v>
      </c>
      <c r="G7756">
        <v>43</v>
      </c>
      <c r="H7756">
        <v>6</v>
      </c>
      <c r="I7756">
        <v>1</v>
      </c>
      <c r="J7756" s="1">
        <v>106.45555555555556</v>
      </c>
      <c r="K7756" s="1">
        <f>Sales_Data[[#This Row],[Order Quantity]]*Sales_Data[[#This Row],[Unit Price]]</f>
        <v>106.45555555555556</v>
      </c>
      <c r="L7756" s="1">
        <v>46.840444444444444</v>
      </c>
    </row>
    <row r="7757" spans="1:12">
      <c r="A7757" t="s">
        <v>7780</v>
      </c>
      <c r="B7757" s="2">
        <v>42674</v>
      </c>
      <c r="C7757">
        <v>4</v>
      </c>
      <c r="D7757" t="s">
        <v>2</v>
      </c>
      <c r="E7757" t="s">
        <v>8168</v>
      </c>
      <c r="F7757" t="s">
        <v>8027</v>
      </c>
      <c r="G7757">
        <v>12</v>
      </c>
      <c r="H7757">
        <v>2</v>
      </c>
      <c r="I7757">
        <v>9</v>
      </c>
      <c r="J7757" s="1">
        <v>100.5</v>
      </c>
      <c r="K7757" s="1">
        <f>Sales_Data[[#This Row],[Order Quantity]]*Sales_Data[[#This Row],[Unit Price]]</f>
        <v>904.5</v>
      </c>
      <c r="L7757" s="1">
        <v>73.364999999999995</v>
      </c>
    </row>
    <row r="7758" spans="1:12">
      <c r="A7758" t="s">
        <v>7781</v>
      </c>
      <c r="B7758" s="2">
        <v>42675</v>
      </c>
      <c r="C7758">
        <v>1</v>
      </c>
      <c r="D7758" t="s">
        <v>3</v>
      </c>
      <c r="E7758" t="s">
        <v>8168</v>
      </c>
      <c r="F7758" t="s">
        <v>8027</v>
      </c>
      <c r="G7758">
        <v>1</v>
      </c>
      <c r="H7758">
        <v>1</v>
      </c>
      <c r="I7758">
        <v>5</v>
      </c>
      <c r="J7758" s="1">
        <v>250.87777777777779</v>
      </c>
      <c r="K7758" s="1">
        <f>Sales_Data[[#This Row],[Order Quantity]]*Sales_Data[[#This Row],[Unit Price]]</f>
        <v>1254.3888888888889</v>
      </c>
      <c r="L7758" s="1">
        <v>122.93011111111112</v>
      </c>
    </row>
    <row r="7759" spans="1:12">
      <c r="A7759" t="s">
        <v>7782</v>
      </c>
      <c r="B7759" s="2">
        <v>42675</v>
      </c>
      <c r="C7759">
        <v>17</v>
      </c>
      <c r="D7759" t="s">
        <v>2</v>
      </c>
      <c r="E7759" t="s">
        <v>8168</v>
      </c>
      <c r="F7759" t="s">
        <v>8025</v>
      </c>
      <c r="G7759">
        <v>48</v>
      </c>
      <c r="H7759">
        <v>7</v>
      </c>
      <c r="I7759">
        <v>5</v>
      </c>
      <c r="J7759" s="1">
        <v>130.27777777777777</v>
      </c>
      <c r="K7759" s="1">
        <f>Sales_Data[[#This Row],[Order Quantity]]*Sales_Data[[#This Row],[Unit Price]]</f>
        <v>651.38888888888891</v>
      </c>
      <c r="L7759" s="1">
        <v>96.405555555555551</v>
      </c>
    </row>
    <row r="7760" spans="1:12">
      <c r="A7760" t="s">
        <v>7783</v>
      </c>
      <c r="B7760" s="2">
        <v>42675</v>
      </c>
      <c r="C7760">
        <v>17</v>
      </c>
      <c r="D7760" t="s">
        <v>3</v>
      </c>
      <c r="E7760" t="s">
        <v>8168</v>
      </c>
      <c r="F7760" t="s">
        <v>8025</v>
      </c>
      <c r="G7760">
        <v>48</v>
      </c>
      <c r="H7760">
        <v>7</v>
      </c>
      <c r="I7760">
        <v>7</v>
      </c>
      <c r="J7760" s="1">
        <v>442.20000000000005</v>
      </c>
      <c r="K7760" s="1">
        <f>Sales_Data[[#This Row],[Order Quantity]]*Sales_Data[[#This Row],[Unit Price]]</f>
        <v>3095.4000000000005</v>
      </c>
      <c r="L7760" s="1">
        <v>318.38400000000001</v>
      </c>
    </row>
    <row r="7761" spans="1:12">
      <c r="A7761" t="s">
        <v>7784</v>
      </c>
      <c r="B7761" s="2">
        <v>42675</v>
      </c>
      <c r="C7761">
        <v>20</v>
      </c>
      <c r="D7761" t="s">
        <v>2</v>
      </c>
      <c r="E7761" t="s">
        <v>8168</v>
      </c>
      <c r="F7761" t="s">
        <v>8028</v>
      </c>
      <c r="G7761">
        <v>58</v>
      </c>
      <c r="H7761">
        <v>8</v>
      </c>
      <c r="I7761">
        <v>8</v>
      </c>
      <c r="J7761" s="1">
        <v>126.55555555555556</v>
      </c>
      <c r="K7761" s="1">
        <f>Sales_Data[[#This Row],[Order Quantity]]*Sales_Data[[#This Row],[Unit Price]]</f>
        <v>1012.4444444444445</v>
      </c>
      <c r="L7761" s="1">
        <v>94.916666666666671</v>
      </c>
    </row>
    <row r="7762" spans="1:12">
      <c r="A7762" t="s">
        <v>7785</v>
      </c>
      <c r="B7762" s="2">
        <v>42675</v>
      </c>
      <c r="C7762">
        <v>12</v>
      </c>
      <c r="D7762" t="s">
        <v>3</v>
      </c>
      <c r="E7762" t="s">
        <v>8168</v>
      </c>
      <c r="F7762" t="s">
        <v>8026</v>
      </c>
      <c r="G7762">
        <v>35</v>
      </c>
      <c r="H7762">
        <v>5</v>
      </c>
      <c r="I7762">
        <v>3</v>
      </c>
      <c r="J7762" s="1">
        <v>281.39999999999998</v>
      </c>
      <c r="K7762" s="1">
        <f>Sales_Data[[#This Row],[Order Quantity]]*Sales_Data[[#This Row],[Unit Price]]</f>
        <v>844.19999999999993</v>
      </c>
      <c r="L7762" s="1">
        <v>194.166</v>
      </c>
    </row>
    <row r="7763" spans="1:12">
      <c r="A7763" t="s">
        <v>7786</v>
      </c>
      <c r="B7763" s="2">
        <v>42675</v>
      </c>
      <c r="C7763">
        <v>10</v>
      </c>
      <c r="D7763" t="s">
        <v>2</v>
      </c>
      <c r="E7763" t="s">
        <v>8168</v>
      </c>
      <c r="F7763" t="s">
        <v>8027</v>
      </c>
      <c r="G7763">
        <v>27</v>
      </c>
      <c r="H7763">
        <v>4</v>
      </c>
      <c r="I7763">
        <v>8</v>
      </c>
      <c r="J7763" s="1">
        <v>89.333333333333329</v>
      </c>
      <c r="K7763" s="1">
        <f>Sales_Data[[#This Row],[Order Quantity]]*Sales_Data[[#This Row],[Unit Price]]</f>
        <v>714.66666666666663</v>
      </c>
      <c r="L7763" s="1">
        <v>36.626666666666665</v>
      </c>
    </row>
    <row r="7764" spans="1:12">
      <c r="A7764" t="s">
        <v>7787</v>
      </c>
      <c r="B7764" s="2">
        <v>42675</v>
      </c>
      <c r="C7764">
        <v>3</v>
      </c>
      <c r="D7764" t="s">
        <v>2</v>
      </c>
      <c r="E7764" t="s">
        <v>8168</v>
      </c>
      <c r="F7764" t="s">
        <v>8027</v>
      </c>
      <c r="G7764">
        <v>7</v>
      </c>
      <c r="H7764">
        <v>1</v>
      </c>
      <c r="I7764">
        <v>6</v>
      </c>
      <c r="J7764" s="1">
        <v>211.42222222222222</v>
      </c>
      <c r="K7764" s="1">
        <f>Sales_Data[[#This Row],[Order Quantity]]*Sales_Data[[#This Row],[Unit Price]]</f>
        <v>1268.5333333333333</v>
      </c>
      <c r="L7764" s="1">
        <v>118.39644444444444</v>
      </c>
    </row>
    <row r="7765" spans="1:12">
      <c r="A7765" t="s">
        <v>7788</v>
      </c>
      <c r="B7765" s="2">
        <v>42676</v>
      </c>
      <c r="C7765">
        <v>17</v>
      </c>
      <c r="D7765" t="s">
        <v>2</v>
      </c>
      <c r="E7765" t="s">
        <v>8168</v>
      </c>
      <c r="F7765" t="s">
        <v>8025</v>
      </c>
      <c r="G7765">
        <v>49</v>
      </c>
      <c r="H7765">
        <v>7</v>
      </c>
      <c r="I7765">
        <v>6</v>
      </c>
      <c r="J7765" s="1">
        <v>396.78888888888889</v>
      </c>
      <c r="K7765" s="1">
        <f>Sales_Data[[#This Row],[Order Quantity]]*Sales_Data[[#This Row],[Unit Price]]</f>
        <v>2380.7333333333336</v>
      </c>
      <c r="L7765" s="1">
        <v>273.78433333333328</v>
      </c>
    </row>
    <row r="7766" spans="1:12">
      <c r="A7766" t="s">
        <v>7789</v>
      </c>
      <c r="B7766" s="2">
        <v>42676</v>
      </c>
      <c r="C7766">
        <v>5</v>
      </c>
      <c r="D7766" t="s">
        <v>4</v>
      </c>
      <c r="E7766" t="s">
        <v>8168</v>
      </c>
      <c r="F7766" t="s">
        <v>8027</v>
      </c>
      <c r="G7766">
        <v>13</v>
      </c>
      <c r="H7766">
        <v>2</v>
      </c>
      <c r="I7766">
        <v>7</v>
      </c>
      <c r="J7766" s="1">
        <v>321.60000000000002</v>
      </c>
      <c r="K7766" s="1">
        <f>Sales_Data[[#This Row],[Order Quantity]]*Sales_Data[[#This Row],[Unit Price]]</f>
        <v>2251.2000000000003</v>
      </c>
      <c r="L7766" s="1">
        <v>263.71199999999999</v>
      </c>
    </row>
    <row r="7767" spans="1:12">
      <c r="A7767" t="s">
        <v>7790</v>
      </c>
      <c r="B7767" s="2">
        <v>42678</v>
      </c>
      <c r="C7767">
        <v>6</v>
      </c>
      <c r="D7767" t="s">
        <v>4</v>
      </c>
      <c r="E7767" t="s">
        <v>8168</v>
      </c>
      <c r="F7767" t="s">
        <v>8027</v>
      </c>
      <c r="G7767">
        <v>18</v>
      </c>
      <c r="H7767">
        <v>3</v>
      </c>
      <c r="I7767">
        <v>4</v>
      </c>
      <c r="J7767" s="1">
        <v>443.68888888888893</v>
      </c>
      <c r="K7767" s="1">
        <f>Sales_Data[[#This Row],[Order Quantity]]*Sales_Data[[#This Row],[Unit Price]]</f>
        <v>1774.7555555555557</v>
      </c>
      <c r="L7767" s="1">
        <v>346.0773333333334</v>
      </c>
    </row>
    <row r="7768" spans="1:12">
      <c r="A7768" t="s">
        <v>7791</v>
      </c>
      <c r="B7768" s="2">
        <v>42678</v>
      </c>
      <c r="C7768">
        <v>13</v>
      </c>
      <c r="D7768" t="s">
        <v>4</v>
      </c>
      <c r="E7768" t="s">
        <v>8168</v>
      </c>
      <c r="F7768" t="s">
        <v>8026</v>
      </c>
      <c r="G7768">
        <v>36</v>
      </c>
      <c r="H7768">
        <v>5</v>
      </c>
      <c r="I7768">
        <v>2</v>
      </c>
      <c r="J7768" s="1">
        <v>196.53333333333333</v>
      </c>
      <c r="K7768" s="1">
        <f>Sales_Data[[#This Row],[Order Quantity]]*Sales_Data[[#This Row],[Unit Price]]</f>
        <v>393.06666666666666</v>
      </c>
      <c r="L7768" s="1">
        <v>98.266666666666666</v>
      </c>
    </row>
    <row r="7769" spans="1:12">
      <c r="A7769" t="s">
        <v>7792</v>
      </c>
      <c r="B7769" s="2">
        <v>42678</v>
      </c>
      <c r="C7769">
        <v>9</v>
      </c>
      <c r="D7769" t="s">
        <v>2</v>
      </c>
      <c r="E7769" t="s">
        <v>8168</v>
      </c>
      <c r="F7769" t="s">
        <v>8027</v>
      </c>
      <c r="G7769">
        <v>25</v>
      </c>
      <c r="H7769">
        <v>4</v>
      </c>
      <c r="I7769">
        <v>8</v>
      </c>
      <c r="J7769" s="1">
        <v>94.544444444444437</v>
      </c>
      <c r="K7769" s="1">
        <f>Sales_Data[[#This Row],[Order Quantity]]*Sales_Data[[#This Row],[Unit Price]]</f>
        <v>756.3555555555555</v>
      </c>
      <c r="L7769" s="1">
        <v>48.217666666666666</v>
      </c>
    </row>
    <row r="7770" spans="1:12">
      <c r="A7770" t="s">
        <v>7793</v>
      </c>
      <c r="B7770" s="2">
        <v>42678</v>
      </c>
      <c r="C7770">
        <v>9</v>
      </c>
      <c r="D7770" t="s">
        <v>4</v>
      </c>
      <c r="E7770" t="s">
        <v>8168</v>
      </c>
      <c r="F7770" t="s">
        <v>8027</v>
      </c>
      <c r="G7770">
        <v>26</v>
      </c>
      <c r="H7770">
        <v>4</v>
      </c>
      <c r="I7770">
        <v>5</v>
      </c>
      <c r="J7770" s="1">
        <v>400.51111111111112</v>
      </c>
      <c r="K7770" s="1">
        <f>Sales_Data[[#This Row],[Order Quantity]]*Sales_Data[[#This Row],[Unit Price]]</f>
        <v>2002.5555555555557</v>
      </c>
      <c r="L7770" s="1">
        <v>264.33733333333333</v>
      </c>
    </row>
    <row r="7771" spans="1:12">
      <c r="A7771" t="s">
        <v>7794</v>
      </c>
      <c r="B7771" s="2">
        <v>42678</v>
      </c>
      <c r="C7771">
        <v>2</v>
      </c>
      <c r="D7771" t="s">
        <v>2</v>
      </c>
      <c r="E7771" t="s">
        <v>8168</v>
      </c>
      <c r="F7771" t="s">
        <v>8027</v>
      </c>
      <c r="G7771">
        <v>4</v>
      </c>
      <c r="H7771">
        <v>1</v>
      </c>
      <c r="I7771">
        <v>8</v>
      </c>
      <c r="J7771" s="1">
        <v>20.100000000000001</v>
      </c>
      <c r="K7771" s="1">
        <f>Sales_Data[[#This Row],[Order Quantity]]*Sales_Data[[#This Row],[Unit Price]]</f>
        <v>160.80000000000001</v>
      </c>
      <c r="L7771" s="1">
        <v>13.668000000000001</v>
      </c>
    </row>
    <row r="7772" spans="1:12">
      <c r="A7772" t="s">
        <v>7795</v>
      </c>
      <c r="B7772" s="2">
        <v>42679</v>
      </c>
      <c r="C7772">
        <v>7</v>
      </c>
      <c r="D7772" t="s">
        <v>4</v>
      </c>
      <c r="E7772" t="s">
        <v>8168</v>
      </c>
      <c r="F7772" t="s">
        <v>8027</v>
      </c>
      <c r="G7772">
        <v>18</v>
      </c>
      <c r="H7772">
        <v>3</v>
      </c>
      <c r="I7772">
        <v>9</v>
      </c>
      <c r="J7772" s="1">
        <v>117.62222222222223</v>
      </c>
      <c r="K7772" s="1">
        <f>Sales_Data[[#This Row],[Order Quantity]]*Sales_Data[[#This Row],[Unit Price]]</f>
        <v>1058.6000000000001</v>
      </c>
      <c r="L7772" s="1">
        <v>94.097777777777793</v>
      </c>
    </row>
    <row r="7773" spans="1:12">
      <c r="A7773" t="s">
        <v>7796</v>
      </c>
      <c r="B7773" s="2">
        <v>42679</v>
      </c>
      <c r="C7773">
        <v>14</v>
      </c>
      <c r="D7773" t="s">
        <v>2</v>
      </c>
      <c r="E7773" t="s">
        <v>8168</v>
      </c>
      <c r="F7773" t="s">
        <v>8026</v>
      </c>
      <c r="G7773">
        <v>39</v>
      </c>
      <c r="H7773">
        <v>6</v>
      </c>
      <c r="I7773">
        <v>8</v>
      </c>
      <c r="J7773" s="1">
        <v>658.08888888888896</v>
      </c>
      <c r="K7773" s="1">
        <f>Sales_Data[[#This Row],[Order Quantity]]*Sales_Data[[#This Row],[Unit Price]]</f>
        <v>5264.7111111111117</v>
      </c>
      <c r="L7773" s="1">
        <v>427.75777777777779</v>
      </c>
    </row>
    <row r="7774" spans="1:12">
      <c r="A7774" t="s">
        <v>7797</v>
      </c>
      <c r="B7774" s="2">
        <v>42679</v>
      </c>
      <c r="C7774">
        <v>20</v>
      </c>
      <c r="D7774" t="s">
        <v>4</v>
      </c>
      <c r="E7774" t="s">
        <v>8168</v>
      </c>
      <c r="F7774" t="s">
        <v>8028</v>
      </c>
      <c r="G7774">
        <v>56</v>
      </c>
      <c r="H7774">
        <v>8</v>
      </c>
      <c r="I7774">
        <v>4</v>
      </c>
      <c r="J7774" s="1">
        <v>434.01111111111112</v>
      </c>
      <c r="K7774" s="1">
        <f>Sales_Data[[#This Row],[Order Quantity]]*Sales_Data[[#This Row],[Unit Price]]</f>
        <v>1736.0444444444445</v>
      </c>
      <c r="L7774" s="1">
        <v>190.96488888888888</v>
      </c>
    </row>
    <row r="7775" spans="1:12">
      <c r="A7775" t="s">
        <v>7798</v>
      </c>
      <c r="B7775" s="2">
        <v>42679</v>
      </c>
      <c r="C7775">
        <v>19</v>
      </c>
      <c r="D7775" t="s">
        <v>4</v>
      </c>
      <c r="E7775" t="s">
        <v>8168</v>
      </c>
      <c r="F7775" t="s">
        <v>8028</v>
      </c>
      <c r="G7775">
        <v>55</v>
      </c>
      <c r="H7775">
        <v>8</v>
      </c>
      <c r="I7775">
        <v>8</v>
      </c>
      <c r="J7775" s="1">
        <v>199.51111111111112</v>
      </c>
      <c r="K7775" s="1">
        <f>Sales_Data[[#This Row],[Order Quantity]]*Sales_Data[[#This Row],[Unit Price]]</f>
        <v>1596.088888888889</v>
      </c>
      <c r="L7775" s="1">
        <v>79.804444444444457</v>
      </c>
    </row>
    <row r="7776" spans="1:12">
      <c r="A7776" t="s">
        <v>7799</v>
      </c>
      <c r="B7776" s="2">
        <v>42680</v>
      </c>
      <c r="C7776">
        <v>13</v>
      </c>
      <c r="D7776" t="s">
        <v>2</v>
      </c>
      <c r="E7776" t="s">
        <v>8168</v>
      </c>
      <c r="F7776" t="s">
        <v>8026</v>
      </c>
      <c r="G7776">
        <v>36</v>
      </c>
      <c r="H7776">
        <v>5</v>
      </c>
      <c r="I7776">
        <v>1</v>
      </c>
      <c r="J7776" s="1">
        <v>217.37777777777779</v>
      </c>
      <c r="K7776" s="1">
        <f>Sales_Data[[#This Row],[Order Quantity]]*Sales_Data[[#This Row],[Unit Price]]</f>
        <v>217.37777777777779</v>
      </c>
      <c r="L7776" s="1">
        <v>104.34133333333334</v>
      </c>
    </row>
    <row r="7777" spans="1:12">
      <c r="A7777" t="s">
        <v>7800</v>
      </c>
      <c r="B7777" s="2">
        <v>42680</v>
      </c>
      <c r="C7777">
        <v>2</v>
      </c>
      <c r="D7777" t="s">
        <v>4</v>
      </c>
      <c r="E7777" t="s">
        <v>8168</v>
      </c>
      <c r="F7777" t="s">
        <v>8027</v>
      </c>
      <c r="G7777">
        <v>6</v>
      </c>
      <c r="H7777">
        <v>1</v>
      </c>
      <c r="I7777">
        <v>5</v>
      </c>
      <c r="J7777" s="1">
        <v>290.33333333333331</v>
      </c>
      <c r="K7777" s="1">
        <f>Sales_Data[[#This Row],[Order Quantity]]*Sales_Data[[#This Row],[Unit Price]]</f>
        <v>1451.6666666666665</v>
      </c>
      <c r="L7777" s="1">
        <v>180.00666666666666</v>
      </c>
    </row>
    <row r="7778" spans="1:12">
      <c r="A7778" t="s">
        <v>7801</v>
      </c>
      <c r="B7778" s="2">
        <v>42681</v>
      </c>
      <c r="C7778">
        <v>17</v>
      </c>
      <c r="D7778" t="s">
        <v>3</v>
      </c>
      <c r="E7778" t="s">
        <v>8168</v>
      </c>
      <c r="F7778" t="s">
        <v>8025</v>
      </c>
      <c r="G7778">
        <v>49</v>
      </c>
      <c r="H7778">
        <v>7</v>
      </c>
      <c r="I7778">
        <v>1</v>
      </c>
      <c r="J7778" s="1">
        <v>277.67777777777775</v>
      </c>
      <c r="K7778" s="1">
        <f>Sales_Data[[#This Row],[Order Quantity]]*Sales_Data[[#This Row],[Unit Price]]</f>
        <v>277.67777777777775</v>
      </c>
      <c r="L7778" s="1">
        <v>111.07111111111111</v>
      </c>
    </row>
    <row r="7779" spans="1:12">
      <c r="A7779" t="s">
        <v>7802</v>
      </c>
      <c r="B7779" s="2">
        <v>42681</v>
      </c>
      <c r="C7779">
        <v>2</v>
      </c>
      <c r="D7779" t="s">
        <v>3</v>
      </c>
      <c r="E7779" t="s">
        <v>8168</v>
      </c>
      <c r="F7779" t="s">
        <v>8027</v>
      </c>
      <c r="G7779">
        <v>4</v>
      </c>
      <c r="H7779">
        <v>1</v>
      </c>
      <c r="I7779">
        <v>1</v>
      </c>
      <c r="J7779" s="1">
        <v>594.81111111111113</v>
      </c>
      <c r="K7779" s="1">
        <f>Sales_Data[[#This Row],[Order Quantity]]*Sales_Data[[#This Row],[Unit Price]]</f>
        <v>594.81111111111113</v>
      </c>
      <c r="L7779" s="1">
        <v>356.88666666666666</v>
      </c>
    </row>
    <row r="7780" spans="1:12">
      <c r="A7780" t="s">
        <v>7803</v>
      </c>
      <c r="B7780" s="2">
        <v>42681</v>
      </c>
      <c r="C7780">
        <v>7</v>
      </c>
      <c r="D7780" t="s">
        <v>4</v>
      </c>
      <c r="E7780" t="s">
        <v>8168</v>
      </c>
      <c r="F7780" t="s">
        <v>8027</v>
      </c>
      <c r="G7780">
        <v>18</v>
      </c>
      <c r="H7780">
        <v>3</v>
      </c>
      <c r="I7780">
        <v>5</v>
      </c>
      <c r="J7780" s="1">
        <v>444.43333333333334</v>
      </c>
      <c r="K7780" s="1">
        <f>Sales_Data[[#This Row],[Order Quantity]]*Sales_Data[[#This Row],[Unit Price]]</f>
        <v>2222.1666666666665</v>
      </c>
      <c r="L7780" s="1">
        <v>306.65899999999999</v>
      </c>
    </row>
    <row r="7781" spans="1:12">
      <c r="A7781" t="s">
        <v>7804</v>
      </c>
      <c r="B7781" s="2">
        <v>42681</v>
      </c>
      <c r="C7781">
        <v>6</v>
      </c>
      <c r="D7781" t="s">
        <v>4</v>
      </c>
      <c r="E7781" t="s">
        <v>8168</v>
      </c>
      <c r="F7781" t="s">
        <v>8027</v>
      </c>
      <c r="G7781">
        <v>16</v>
      </c>
      <c r="H7781">
        <v>3</v>
      </c>
      <c r="I7781">
        <v>3</v>
      </c>
      <c r="J7781" s="1">
        <v>444.43333333333334</v>
      </c>
      <c r="K7781" s="1">
        <f>Sales_Data[[#This Row],[Order Quantity]]*Sales_Data[[#This Row],[Unit Price]]</f>
        <v>1333.3</v>
      </c>
      <c r="L7781" s="1">
        <v>204.43933333333337</v>
      </c>
    </row>
    <row r="7782" spans="1:12">
      <c r="A7782" t="s">
        <v>7805</v>
      </c>
      <c r="B7782" s="2">
        <v>42682</v>
      </c>
      <c r="C7782">
        <v>20</v>
      </c>
      <c r="D7782" t="s">
        <v>4</v>
      </c>
      <c r="E7782" t="s">
        <v>8168</v>
      </c>
      <c r="F7782" t="s">
        <v>8028</v>
      </c>
      <c r="G7782">
        <v>56</v>
      </c>
      <c r="H7782">
        <v>8</v>
      </c>
      <c r="I7782">
        <v>9</v>
      </c>
      <c r="J7782" s="1">
        <v>21.588888888888889</v>
      </c>
      <c r="K7782" s="1">
        <f>Sales_Data[[#This Row],[Order Quantity]]*Sales_Data[[#This Row],[Unit Price]]</f>
        <v>194.3</v>
      </c>
      <c r="L7782" s="1">
        <v>11.658000000000001</v>
      </c>
    </row>
    <row r="7783" spans="1:12">
      <c r="A7783" t="s">
        <v>7806</v>
      </c>
      <c r="B7783" s="2">
        <v>42682</v>
      </c>
      <c r="C7783">
        <v>1</v>
      </c>
      <c r="D7783" t="s">
        <v>2</v>
      </c>
      <c r="E7783" t="s">
        <v>8168</v>
      </c>
      <c r="F7783" t="s">
        <v>8027</v>
      </c>
      <c r="G7783">
        <v>2</v>
      </c>
      <c r="H7783">
        <v>1</v>
      </c>
      <c r="I7783">
        <v>1</v>
      </c>
      <c r="J7783" s="1">
        <v>103.47777777777779</v>
      </c>
      <c r="K7783" s="1">
        <f>Sales_Data[[#This Row],[Order Quantity]]*Sales_Data[[#This Row],[Unit Price]]</f>
        <v>103.47777777777779</v>
      </c>
      <c r="L7783" s="1">
        <v>87.956111111111113</v>
      </c>
    </row>
    <row r="7784" spans="1:12">
      <c r="A7784" t="s">
        <v>7807</v>
      </c>
      <c r="B7784" s="2">
        <v>42683</v>
      </c>
      <c r="C7784">
        <v>10</v>
      </c>
      <c r="D7784" t="s">
        <v>2</v>
      </c>
      <c r="E7784" t="s">
        <v>8168</v>
      </c>
      <c r="F7784" t="s">
        <v>8026</v>
      </c>
      <c r="G7784">
        <v>29</v>
      </c>
      <c r="H7784">
        <v>4</v>
      </c>
      <c r="I7784">
        <v>7</v>
      </c>
      <c r="J7784" s="1">
        <v>430.28888888888889</v>
      </c>
      <c r="K7784" s="1">
        <f>Sales_Data[[#This Row],[Order Quantity]]*Sales_Data[[#This Row],[Unit Price]]</f>
        <v>3012.0222222222224</v>
      </c>
      <c r="L7784" s="1">
        <v>335.62533333333334</v>
      </c>
    </row>
    <row r="7785" spans="1:12">
      <c r="A7785" t="s">
        <v>7808</v>
      </c>
      <c r="B7785" s="2">
        <v>42683</v>
      </c>
      <c r="C7785">
        <v>11</v>
      </c>
      <c r="D7785" t="s">
        <v>4</v>
      </c>
      <c r="E7785" t="s">
        <v>8168</v>
      </c>
      <c r="F7785" t="s">
        <v>8026</v>
      </c>
      <c r="G7785">
        <v>32</v>
      </c>
      <c r="H7785">
        <v>5</v>
      </c>
      <c r="I7785">
        <v>5</v>
      </c>
      <c r="J7785" s="1">
        <v>680.42222222222222</v>
      </c>
      <c r="K7785" s="1">
        <f>Sales_Data[[#This Row],[Order Quantity]]*Sales_Data[[#This Row],[Unit Price]]</f>
        <v>3402.1111111111113</v>
      </c>
      <c r="L7785" s="1">
        <v>347.01533333333333</v>
      </c>
    </row>
    <row r="7786" spans="1:12">
      <c r="A7786" t="s">
        <v>7809</v>
      </c>
      <c r="B7786" s="2">
        <v>42683</v>
      </c>
      <c r="C7786">
        <v>16</v>
      </c>
      <c r="D7786" t="s">
        <v>2</v>
      </c>
      <c r="E7786" t="s">
        <v>8168</v>
      </c>
      <c r="F7786" t="s">
        <v>8025</v>
      </c>
      <c r="G7786">
        <v>45</v>
      </c>
      <c r="H7786">
        <v>7</v>
      </c>
      <c r="I7786">
        <v>5</v>
      </c>
      <c r="J7786" s="1">
        <v>440.71111111111111</v>
      </c>
      <c r="K7786" s="1">
        <f>Sales_Data[[#This Row],[Order Quantity]]*Sales_Data[[#This Row],[Unit Price]]</f>
        <v>2203.5555555555557</v>
      </c>
      <c r="L7786" s="1">
        <v>193.91288888888892</v>
      </c>
    </row>
    <row r="7787" spans="1:12">
      <c r="A7787" t="s">
        <v>7810</v>
      </c>
      <c r="B7787" s="2">
        <v>42683</v>
      </c>
      <c r="C7787">
        <v>19</v>
      </c>
      <c r="D7787" t="s">
        <v>4</v>
      </c>
      <c r="E7787" t="s">
        <v>8168</v>
      </c>
      <c r="F7787" t="s">
        <v>8028</v>
      </c>
      <c r="G7787">
        <v>55</v>
      </c>
      <c r="H7787">
        <v>8</v>
      </c>
      <c r="I7787">
        <v>1</v>
      </c>
      <c r="J7787" s="1">
        <v>25.311111111111114</v>
      </c>
      <c r="K7787" s="1">
        <f>Sales_Data[[#This Row],[Order Quantity]]*Sales_Data[[#This Row],[Unit Price]]</f>
        <v>25.311111111111114</v>
      </c>
      <c r="L7787" s="1">
        <v>15.186666666666667</v>
      </c>
    </row>
    <row r="7788" spans="1:12">
      <c r="A7788" t="s">
        <v>7811</v>
      </c>
      <c r="B7788" s="2">
        <v>42683</v>
      </c>
      <c r="C7788">
        <v>2</v>
      </c>
      <c r="D7788" t="s">
        <v>4</v>
      </c>
      <c r="E7788" t="s">
        <v>8168</v>
      </c>
      <c r="F7788" t="s">
        <v>8027</v>
      </c>
      <c r="G7788">
        <v>5</v>
      </c>
      <c r="H7788">
        <v>1</v>
      </c>
      <c r="I7788">
        <v>9</v>
      </c>
      <c r="J7788" s="1">
        <v>440.71111111111111</v>
      </c>
      <c r="K7788" s="1">
        <f>Sales_Data[[#This Row],[Order Quantity]]*Sales_Data[[#This Row],[Unit Price]]</f>
        <v>3966.4</v>
      </c>
      <c r="L7788" s="1">
        <v>229.1697777777778</v>
      </c>
    </row>
    <row r="7789" spans="1:12">
      <c r="A7789" t="s">
        <v>7812</v>
      </c>
      <c r="B7789" s="2">
        <v>42683</v>
      </c>
      <c r="C7789">
        <v>4</v>
      </c>
      <c r="D7789" t="s">
        <v>3</v>
      </c>
      <c r="E7789" t="s">
        <v>8168</v>
      </c>
      <c r="F7789" t="s">
        <v>8027</v>
      </c>
      <c r="G7789">
        <v>10</v>
      </c>
      <c r="H7789">
        <v>2</v>
      </c>
      <c r="I7789">
        <v>7</v>
      </c>
      <c r="J7789" s="1">
        <v>713.92222222222222</v>
      </c>
      <c r="K7789" s="1">
        <f>Sales_Data[[#This Row],[Order Quantity]]*Sales_Data[[#This Row],[Unit Price]]</f>
        <v>4997.4555555555553</v>
      </c>
      <c r="L7789" s="1">
        <v>578.27700000000004</v>
      </c>
    </row>
    <row r="7790" spans="1:12">
      <c r="A7790" t="s">
        <v>7813</v>
      </c>
      <c r="B7790" s="2">
        <v>42683</v>
      </c>
      <c r="C7790">
        <v>3</v>
      </c>
      <c r="D7790" t="s">
        <v>4</v>
      </c>
      <c r="E7790" t="s">
        <v>8168</v>
      </c>
      <c r="F7790" t="s">
        <v>8027</v>
      </c>
      <c r="G7790">
        <v>8</v>
      </c>
      <c r="H7790">
        <v>2</v>
      </c>
      <c r="I7790">
        <v>7</v>
      </c>
      <c r="J7790" s="1">
        <v>561.31111111111113</v>
      </c>
      <c r="K7790" s="1">
        <f>Sales_Data[[#This Row],[Order Quantity]]*Sales_Data[[#This Row],[Unit Price]]</f>
        <v>3929.1777777777779</v>
      </c>
      <c r="L7790" s="1">
        <v>342.39977777777779</v>
      </c>
    </row>
    <row r="7791" spans="1:12">
      <c r="A7791" t="s">
        <v>7814</v>
      </c>
      <c r="B7791" s="2">
        <v>42684</v>
      </c>
      <c r="C7791">
        <v>9</v>
      </c>
      <c r="D7791" t="s">
        <v>3</v>
      </c>
      <c r="E7791" t="s">
        <v>8168</v>
      </c>
      <c r="F7791" t="s">
        <v>8027</v>
      </c>
      <c r="G7791">
        <v>25</v>
      </c>
      <c r="H7791">
        <v>4</v>
      </c>
      <c r="I7791">
        <v>1</v>
      </c>
      <c r="J7791" s="1">
        <v>145.91111111111113</v>
      </c>
      <c r="K7791" s="1">
        <f>Sales_Data[[#This Row],[Order Quantity]]*Sales_Data[[#This Row],[Unit Price]]</f>
        <v>145.91111111111113</v>
      </c>
      <c r="L7791" s="1">
        <v>96.301333333333346</v>
      </c>
    </row>
    <row r="7792" spans="1:12">
      <c r="A7792" t="s">
        <v>7815</v>
      </c>
      <c r="B7792" s="2">
        <v>42684</v>
      </c>
      <c r="C7792">
        <v>4</v>
      </c>
      <c r="D7792" t="s">
        <v>4</v>
      </c>
      <c r="E7792" t="s">
        <v>8168</v>
      </c>
      <c r="F7792" t="s">
        <v>8027</v>
      </c>
      <c r="G7792">
        <v>11</v>
      </c>
      <c r="H7792">
        <v>2</v>
      </c>
      <c r="I7792">
        <v>5</v>
      </c>
      <c r="J7792" s="1">
        <v>100.5</v>
      </c>
      <c r="K7792" s="1">
        <f>Sales_Data[[#This Row],[Order Quantity]]*Sales_Data[[#This Row],[Unit Price]]</f>
        <v>502.5</v>
      </c>
      <c r="L7792" s="1">
        <v>56.28</v>
      </c>
    </row>
    <row r="7793" spans="1:12">
      <c r="A7793" t="s">
        <v>7816</v>
      </c>
      <c r="B7793" s="2">
        <v>42684</v>
      </c>
      <c r="C7793">
        <v>10</v>
      </c>
      <c r="D7793" t="s">
        <v>4</v>
      </c>
      <c r="E7793" t="s">
        <v>8168</v>
      </c>
      <c r="F7793" t="s">
        <v>8027</v>
      </c>
      <c r="G7793">
        <v>27</v>
      </c>
      <c r="H7793">
        <v>4</v>
      </c>
      <c r="I7793">
        <v>6</v>
      </c>
      <c r="J7793" s="1">
        <v>304.47777777777782</v>
      </c>
      <c r="K7793" s="1">
        <f>Sales_Data[[#This Row],[Order Quantity]]*Sales_Data[[#This Row],[Unit Price]]</f>
        <v>1826.8666666666668</v>
      </c>
      <c r="L7793" s="1">
        <v>185.73144444444446</v>
      </c>
    </row>
    <row r="7794" spans="1:12">
      <c r="A7794" t="s">
        <v>7817</v>
      </c>
      <c r="B7794" s="2">
        <v>42684</v>
      </c>
      <c r="C7794">
        <v>13</v>
      </c>
      <c r="D7794" t="s">
        <v>3</v>
      </c>
      <c r="E7794" t="s">
        <v>8168</v>
      </c>
      <c r="F7794" t="s">
        <v>8026</v>
      </c>
      <c r="G7794">
        <v>37</v>
      </c>
      <c r="H7794">
        <v>6</v>
      </c>
      <c r="I7794">
        <v>8</v>
      </c>
      <c r="J7794" s="1">
        <v>221.10000000000002</v>
      </c>
      <c r="K7794" s="1">
        <f>Sales_Data[[#This Row],[Order Quantity]]*Sales_Data[[#This Row],[Unit Price]]</f>
        <v>1768.8000000000002</v>
      </c>
      <c r="L7794" s="1">
        <v>152.559</v>
      </c>
    </row>
    <row r="7795" spans="1:12">
      <c r="A7795" t="s">
        <v>7818</v>
      </c>
      <c r="B7795" s="2">
        <v>42685</v>
      </c>
      <c r="C7795">
        <v>2</v>
      </c>
      <c r="D7795" t="s">
        <v>2</v>
      </c>
      <c r="E7795" t="s">
        <v>8168</v>
      </c>
      <c r="F7795" t="s">
        <v>8027</v>
      </c>
      <c r="G7795">
        <v>4</v>
      </c>
      <c r="H7795">
        <v>1</v>
      </c>
      <c r="I7795">
        <v>4</v>
      </c>
      <c r="J7795" s="1">
        <v>125.06666666666668</v>
      </c>
      <c r="K7795" s="1">
        <f>Sales_Data[[#This Row],[Order Quantity]]*Sales_Data[[#This Row],[Unit Price]]</f>
        <v>500.26666666666671</v>
      </c>
      <c r="L7795" s="1">
        <v>96.301333333333346</v>
      </c>
    </row>
    <row r="7796" spans="1:12">
      <c r="A7796" t="s">
        <v>7819</v>
      </c>
      <c r="B7796" s="2">
        <v>42685</v>
      </c>
      <c r="C7796">
        <v>3</v>
      </c>
      <c r="D7796" t="s">
        <v>2</v>
      </c>
      <c r="E7796" t="s">
        <v>8168</v>
      </c>
      <c r="F7796" t="s">
        <v>8027</v>
      </c>
      <c r="G7796">
        <v>7</v>
      </c>
      <c r="H7796">
        <v>1</v>
      </c>
      <c r="I7796">
        <v>5</v>
      </c>
      <c r="J7796" s="1">
        <v>396.78888888888889</v>
      </c>
      <c r="K7796" s="1">
        <f>Sales_Data[[#This Row],[Order Quantity]]*Sales_Data[[#This Row],[Unit Price]]</f>
        <v>1983.9444444444443</v>
      </c>
      <c r="L7796" s="1">
        <v>277.7522222222222</v>
      </c>
    </row>
    <row r="7797" spans="1:12">
      <c r="A7797" t="s">
        <v>7820</v>
      </c>
      <c r="B7797" s="2">
        <v>42685</v>
      </c>
      <c r="C7797">
        <v>8</v>
      </c>
      <c r="D7797" t="s">
        <v>2</v>
      </c>
      <c r="E7797" t="s">
        <v>8168</v>
      </c>
      <c r="F7797" t="s">
        <v>8027</v>
      </c>
      <c r="G7797">
        <v>22</v>
      </c>
      <c r="H7797">
        <v>3</v>
      </c>
      <c r="I7797">
        <v>1</v>
      </c>
      <c r="J7797" s="1">
        <v>250.87777777777779</v>
      </c>
      <c r="K7797" s="1">
        <f>Sales_Data[[#This Row],[Order Quantity]]*Sales_Data[[#This Row],[Unit Price]]</f>
        <v>250.87777777777779</v>
      </c>
      <c r="L7797" s="1">
        <v>190.66711111111113</v>
      </c>
    </row>
    <row r="7798" spans="1:12">
      <c r="A7798" t="s">
        <v>7821</v>
      </c>
      <c r="B7798" s="2">
        <v>42686</v>
      </c>
      <c r="C7798">
        <v>20</v>
      </c>
      <c r="D7798" t="s">
        <v>2</v>
      </c>
      <c r="E7798" t="s">
        <v>8168</v>
      </c>
      <c r="F7798" t="s">
        <v>8028</v>
      </c>
      <c r="G7798">
        <v>57</v>
      </c>
      <c r="H7798">
        <v>8</v>
      </c>
      <c r="I7798">
        <v>1</v>
      </c>
      <c r="J7798" s="1">
        <v>248.64444444444447</v>
      </c>
      <c r="K7798" s="1">
        <f>Sales_Data[[#This Row],[Order Quantity]]*Sales_Data[[#This Row],[Unit Price]]</f>
        <v>248.64444444444447</v>
      </c>
      <c r="L7798" s="1">
        <v>136.75444444444446</v>
      </c>
    </row>
    <row r="7799" spans="1:12">
      <c r="A7799" t="s">
        <v>7822</v>
      </c>
      <c r="B7799" s="2">
        <v>42686</v>
      </c>
      <c r="C7799">
        <v>1</v>
      </c>
      <c r="D7799" t="s">
        <v>4</v>
      </c>
      <c r="E7799" t="s">
        <v>8168</v>
      </c>
      <c r="F7799" t="s">
        <v>8027</v>
      </c>
      <c r="G7799">
        <v>3</v>
      </c>
      <c r="H7799">
        <v>1</v>
      </c>
      <c r="I7799">
        <v>1</v>
      </c>
      <c r="J7799" s="1">
        <v>29.033333333333335</v>
      </c>
      <c r="K7799" s="1">
        <f>Sales_Data[[#This Row],[Order Quantity]]*Sales_Data[[#This Row],[Unit Price]]</f>
        <v>29.033333333333335</v>
      </c>
      <c r="L7799" s="1">
        <v>11.613333333333335</v>
      </c>
    </row>
    <row r="7800" spans="1:12">
      <c r="A7800" t="s">
        <v>7823</v>
      </c>
      <c r="B7800" s="2">
        <v>42686</v>
      </c>
      <c r="C7800">
        <v>8</v>
      </c>
      <c r="D7800" t="s">
        <v>4</v>
      </c>
      <c r="E7800" t="s">
        <v>8168</v>
      </c>
      <c r="F7800" t="s">
        <v>8027</v>
      </c>
      <c r="G7800">
        <v>22</v>
      </c>
      <c r="H7800">
        <v>3</v>
      </c>
      <c r="I7800">
        <v>8</v>
      </c>
      <c r="J7800" s="1">
        <v>676.7</v>
      </c>
      <c r="K7800" s="1">
        <f>Sales_Data[[#This Row],[Order Quantity]]*Sales_Data[[#This Row],[Unit Price]]</f>
        <v>5413.6</v>
      </c>
      <c r="L7800" s="1">
        <v>392.48599999999999</v>
      </c>
    </row>
    <row r="7801" spans="1:12">
      <c r="A7801" t="s">
        <v>7824</v>
      </c>
      <c r="B7801" s="2">
        <v>42686</v>
      </c>
      <c r="C7801">
        <v>5</v>
      </c>
      <c r="D7801" t="s">
        <v>2</v>
      </c>
      <c r="E7801" t="s">
        <v>8168</v>
      </c>
      <c r="F7801" t="s">
        <v>8027</v>
      </c>
      <c r="G7801">
        <v>14</v>
      </c>
      <c r="H7801">
        <v>2</v>
      </c>
      <c r="I7801">
        <v>4</v>
      </c>
      <c r="J7801" s="1">
        <v>247.15555555555557</v>
      </c>
      <c r="K7801" s="1">
        <f>Sales_Data[[#This Row],[Order Quantity]]*Sales_Data[[#This Row],[Unit Price]]</f>
        <v>988.62222222222226</v>
      </c>
      <c r="L7801" s="1">
        <v>173.00888888888889</v>
      </c>
    </row>
    <row r="7802" spans="1:12">
      <c r="A7802" t="s">
        <v>7825</v>
      </c>
      <c r="B7802" s="2">
        <v>42686</v>
      </c>
      <c r="C7802">
        <v>15</v>
      </c>
      <c r="D7802" t="s">
        <v>4</v>
      </c>
      <c r="E7802" t="s">
        <v>8168</v>
      </c>
      <c r="F7802" t="s">
        <v>8025</v>
      </c>
      <c r="G7802">
        <v>42</v>
      </c>
      <c r="H7802">
        <v>6</v>
      </c>
      <c r="I7802">
        <v>9</v>
      </c>
      <c r="J7802" s="1">
        <v>257.57777777777778</v>
      </c>
      <c r="K7802" s="1">
        <f>Sales_Data[[#This Row],[Order Quantity]]*Sales_Data[[#This Row],[Unit Price]]</f>
        <v>2318.1999999999998</v>
      </c>
      <c r="L7802" s="1">
        <v>157.12244444444445</v>
      </c>
    </row>
    <row r="7803" spans="1:12">
      <c r="A7803" t="s">
        <v>7826</v>
      </c>
      <c r="B7803" s="2">
        <v>42687</v>
      </c>
      <c r="C7803">
        <v>1</v>
      </c>
      <c r="D7803" t="s">
        <v>2</v>
      </c>
      <c r="E7803" t="s">
        <v>8168</v>
      </c>
      <c r="F7803" t="s">
        <v>8027</v>
      </c>
      <c r="G7803">
        <v>3</v>
      </c>
      <c r="H7803">
        <v>1</v>
      </c>
      <c r="I7803">
        <v>8</v>
      </c>
      <c r="J7803" s="1">
        <v>588.8555555555555</v>
      </c>
      <c r="K7803" s="1">
        <f>Sales_Data[[#This Row],[Order Quantity]]*Sales_Data[[#This Row],[Unit Price]]</f>
        <v>4710.844444444444</v>
      </c>
      <c r="L7803" s="1">
        <v>382.75611111111107</v>
      </c>
    </row>
    <row r="7804" spans="1:12">
      <c r="A7804" t="s">
        <v>7827</v>
      </c>
      <c r="B7804" s="2">
        <v>42687</v>
      </c>
      <c r="C7804">
        <v>20</v>
      </c>
      <c r="D7804" t="s">
        <v>4</v>
      </c>
      <c r="E7804" t="s">
        <v>8168</v>
      </c>
      <c r="F7804" t="s">
        <v>8028</v>
      </c>
      <c r="G7804">
        <v>57</v>
      </c>
      <c r="H7804">
        <v>8</v>
      </c>
      <c r="I7804">
        <v>2</v>
      </c>
      <c r="J7804" s="1">
        <v>297.77777777777777</v>
      </c>
      <c r="K7804" s="1">
        <f>Sales_Data[[#This Row],[Order Quantity]]*Sales_Data[[#This Row],[Unit Price]]</f>
        <v>595.55555555555554</v>
      </c>
      <c r="L7804" s="1">
        <v>163.7777777777778</v>
      </c>
    </row>
    <row r="7805" spans="1:12">
      <c r="A7805" t="s">
        <v>7828</v>
      </c>
      <c r="B7805" s="2">
        <v>42688</v>
      </c>
      <c r="C7805">
        <v>17</v>
      </c>
      <c r="D7805" t="s">
        <v>3</v>
      </c>
      <c r="E7805" t="s">
        <v>8168</v>
      </c>
      <c r="F7805" t="s">
        <v>8025</v>
      </c>
      <c r="G7805">
        <v>48</v>
      </c>
      <c r="H7805">
        <v>7</v>
      </c>
      <c r="I7805">
        <v>6</v>
      </c>
      <c r="J7805" s="1">
        <v>20.844444444444445</v>
      </c>
      <c r="K7805" s="1">
        <f>Sales_Data[[#This Row],[Order Quantity]]*Sales_Data[[#This Row],[Unit Price]]</f>
        <v>125.06666666666666</v>
      </c>
      <c r="L7805" s="1">
        <v>13.757333333333333</v>
      </c>
    </row>
    <row r="7806" spans="1:12">
      <c r="A7806" t="s">
        <v>7829</v>
      </c>
      <c r="B7806" s="2">
        <v>42688</v>
      </c>
      <c r="C7806">
        <v>4</v>
      </c>
      <c r="D7806" t="s">
        <v>4</v>
      </c>
      <c r="E7806" t="s">
        <v>8168</v>
      </c>
      <c r="F7806" t="s">
        <v>8027</v>
      </c>
      <c r="G7806">
        <v>10</v>
      </c>
      <c r="H7806">
        <v>2</v>
      </c>
      <c r="I7806">
        <v>1</v>
      </c>
      <c r="J7806" s="1">
        <v>187.60000000000002</v>
      </c>
      <c r="K7806" s="1">
        <f>Sales_Data[[#This Row],[Order Quantity]]*Sales_Data[[#This Row],[Unit Price]]</f>
        <v>187.60000000000002</v>
      </c>
      <c r="L7806" s="1">
        <v>157.584</v>
      </c>
    </row>
    <row r="7807" spans="1:12">
      <c r="A7807" t="s">
        <v>7830</v>
      </c>
      <c r="B7807" s="2">
        <v>42688</v>
      </c>
      <c r="C7807">
        <v>9</v>
      </c>
      <c r="D7807" t="s">
        <v>2</v>
      </c>
      <c r="E7807" t="s">
        <v>8168</v>
      </c>
      <c r="F7807" t="s">
        <v>8027</v>
      </c>
      <c r="G7807">
        <v>24</v>
      </c>
      <c r="H7807">
        <v>4</v>
      </c>
      <c r="I7807">
        <v>5</v>
      </c>
      <c r="J7807" s="1">
        <v>719.87777777777785</v>
      </c>
      <c r="K7807" s="1">
        <f>Sales_Data[[#This Row],[Order Quantity]]*Sales_Data[[#This Row],[Unit Price]]</f>
        <v>3599.3888888888891</v>
      </c>
      <c r="L7807" s="1">
        <v>489.51688888888901</v>
      </c>
    </row>
    <row r="7808" spans="1:12">
      <c r="A7808" t="s">
        <v>7831</v>
      </c>
      <c r="B7808" s="2">
        <v>42688</v>
      </c>
      <c r="C7808">
        <v>1</v>
      </c>
      <c r="D7808" t="s">
        <v>2</v>
      </c>
      <c r="E7808" t="s">
        <v>8168</v>
      </c>
      <c r="F7808" t="s">
        <v>8027</v>
      </c>
      <c r="G7808">
        <v>3</v>
      </c>
      <c r="H7808">
        <v>1</v>
      </c>
      <c r="I7808">
        <v>4</v>
      </c>
      <c r="J7808" s="1">
        <v>365.52222222222224</v>
      </c>
      <c r="K7808" s="1">
        <f>Sales_Data[[#This Row],[Order Quantity]]*Sales_Data[[#This Row],[Unit Price]]</f>
        <v>1462.088888888889</v>
      </c>
      <c r="L7808" s="1">
        <v>244.89988888888891</v>
      </c>
    </row>
    <row r="7809" spans="1:12">
      <c r="A7809" t="s">
        <v>7832</v>
      </c>
      <c r="B7809" s="2">
        <v>42688</v>
      </c>
      <c r="C7809">
        <v>11</v>
      </c>
      <c r="D7809" t="s">
        <v>2</v>
      </c>
      <c r="E7809" t="s">
        <v>8168</v>
      </c>
      <c r="F7809" t="s">
        <v>8026</v>
      </c>
      <c r="G7809">
        <v>30</v>
      </c>
      <c r="H7809">
        <v>5</v>
      </c>
      <c r="I7809">
        <v>6</v>
      </c>
      <c r="J7809" s="1">
        <v>29.777777777777779</v>
      </c>
      <c r="K7809" s="1">
        <f>Sales_Data[[#This Row],[Order Quantity]]*Sales_Data[[#This Row],[Unit Price]]</f>
        <v>178.66666666666669</v>
      </c>
      <c r="L7809" s="1">
        <v>19.355555555555558</v>
      </c>
    </row>
    <row r="7810" spans="1:12">
      <c r="A7810" t="s">
        <v>7833</v>
      </c>
      <c r="B7810" s="2">
        <v>42688</v>
      </c>
      <c r="C7810">
        <v>14</v>
      </c>
      <c r="D7810" t="s">
        <v>3</v>
      </c>
      <c r="E7810" t="s">
        <v>8168</v>
      </c>
      <c r="F7810" t="s">
        <v>8026</v>
      </c>
      <c r="G7810">
        <v>39</v>
      </c>
      <c r="H7810">
        <v>6</v>
      </c>
      <c r="I7810">
        <v>2</v>
      </c>
      <c r="J7810" s="1">
        <v>23.077777777777779</v>
      </c>
      <c r="K7810" s="1">
        <f>Sales_Data[[#This Row],[Order Quantity]]*Sales_Data[[#This Row],[Unit Price]]</f>
        <v>46.155555555555559</v>
      </c>
      <c r="L7810" s="1">
        <v>19.616111111111113</v>
      </c>
    </row>
    <row r="7811" spans="1:12">
      <c r="A7811" t="s">
        <v>7834</v>
      </c>
      <c r="B7811" s="2">
        <v>42688</v>
      </c>
      <c r="C7811">
        <v>9</v>
      </c>
      <c r="D7811" t="s">
        <v>2</v>
      </c>
      <c r="E7811" t="s">
        <v>8168</v>
      </c>
      <c r="F7811" t="s">
        <v>8027</v>
      </c>
      <c r="G7811">
        <v>25</v>
      </c>
      <c r="H7811">
        <v>4</v>
      </c>
      <c r="I7811">
        <v>9</v>
      </c>
      <c r="J7811" s="1">
        <v>75.188888888888897</v>
      </c>
      <c r="K7811" s="1">
        <f>Sales_Data[[#This Row],[Order Quantity]]*Sales_Data[[#This Row],[Unit Price]]</f>
        <v>676.7</v>
      </c>
      <c r="L7811" s="1">
        <v>60.151111111111113</v>
      </c>
    </row>
    <row r="7812" spans="1:12">
      <c r="A7812" t="s">
        <v>7835</v>
      </c>
      <c r="B7812" s="2">
        <v>42689</v>
      </c>
      <c r="C7812">
        <v>13</v>
      </c>
      <c r="D7812" t="s">
        <v>4</v>
      </c>
      <c r="E7812" t="s">
        <v>8168</v>
      </c>
      <c r="F7812" t="s">
        <v>8026</v>
      </c>
      <c r="G7812">
        <v>38</v>
      </c>
      <c r="H7812">
        <v>6</v>
      </c>
      <c r="I7812">
        <v>7</v>
      </c>
      <c r="J7812" s="1">
        <v>702.75555555555559</v>
      </c>
      <c r="K7812" s="1">
        <f>Sales_Data[[#This Row],[Order Quantity]]*Sales_Data[[#This Row],[Unit Price]]</f>
        <v>4919.2888888888892</v>
      </c>
      <c r="L7812" s="1">
        <v>302.18488888888891</v>
      </c>
    </row>
    <row r="7813" spans="1:12">
      <c r="A7813" t="s">
        <v>7836</v>
      </c>
      <c r="B7813" s="2">
        <v>42689</v>
      </c>
      <c r="C7813">
        <v>19</v>
      </c>
      <c r="D7813" t="s">
        <v>2</v>
      </c>
      <c r="E7813" t="s">
        <v>8168</v>
      </c>
      <c r="F7813" t="s">
        <v>8028</v>
      </c>
      <c r="G7813">
        <v>53</v>
      </c>
      <c r="H7813">
        <v>8</v>
      </c>
      <c r="I7813">
        <v>8</v>
      </c>
      <c r="J7813" s="1">
        <v>258.32222222222225</v>
      </c>
      <c r="K7813" s="1">
        <f>Sales_Data[[#This Row],[Order Quantity]]*Sales_Data[[#This Row],[Unit Price]]</f>
        <v>2066.577777777778</v>
      </c>
      <c r="L7813" s="1">
        <v>160.15977777777778</v>
      </c>
    </row>
    <row r="7814" spans="1:12">
      <c r="A7814" t="s">
        <v>7837</v>
      </c>
      <c r="B7814" s="2">
        <v>42690</v>
      </c>
      <c r="C7814">
        <v>20</v>
      </c>
      <c r="D7814" t="s">
        <v>4</v>
      </c>
      <c r="E7814" t="s">
        <v>8168</v>
      </c>
      <c r="F7814" t="s">
        <v>8028</v>
      </c>
      <c r="G7814">
        <v>58</v>
      </c>
      <c r="H7814">
        <v>8</v>
      </c>
      <c r="I7814">
        <v>8</v>
      </c>
      <c r="J7814" s="1">
        <v>422.1</v>
      </c>
      <c r="K7814" s="1">
        <f>Sales_Data[[#This Row],[Order Quantity]]*Sales_Data[[#This Row],[Unit Price]]</f>
        <v>3376.8</v>
      </c>
      <c r="L7814" s="1">
        <v>215.27100000000002</v>
      </c>
    </row>
    <row r="7815" spans="1:12">
      <c r="A7815" t="s">
        <v>7838</v>
      </c>
      <c r="B7815" s="2">
        <v>42690</v>
      </c>
      <c r="C7815">
        <v>2</v>
      </c>
      <c r="D7815" t="s">
        <v>4</v>
      </c>
      <c r="E7815" t="s">
        <v>8168</v>
      </c>
      <c r="F7815" t="s">
        <v>8027</v>
      </c>
      <c r="G7815">
        <v>6</v>
      </c>
      <c r="H7815">
        <v>1</v>
      </c>
      <c r="I7815">
        <v>2</v>
      </c>
      <c r="J7815" s="1">
        <v>189.83333333333334</v>
      </c>
      <c r="K7815" s="1">
        <f>Sales_Data[[#This Row],[Order Quantity]]*Sales_Data[[#This Row],[Unit Price]]</f>
        <v>379.66666666666669</v>
      </c>
      <c r="L7815" s="1">
        <v>94.916666666666671</v>
      </c>
    </row>
    <row r="7816" spans="1:12">
      <c r="A7816" t="s">
        <v>7839</v>
      </c>
      <c r="B7816" s="2">
        <v>42690</v>
      </c>
      <c r="C7816">
        <v>18</v>
      </c>
      <c r="D7816" t="s">
        <v>4</v>
      </c>
      <c r="E7816" t="s">
        <v>8168</v>
      </c>
      <c r="F7816" t="s">
        <v>8025</v>
      </c>
      <c r="G7816">
        <v>52</v>
      </c>
      <c r="H7816">
        <v>8</v>
      </c>
      <c r="I7816">
        <v>5</v>
      </c>
      <c r="J7816" s="1">
        <v>115.38888888888889</v>
      </c>
      <c r="K7816" s="1">
        <f>Sales_Data[[#This Row],[Order Quantity]]*Sales_Data[[#This Row],[Unit Price]]</f>
        <v>576.94444444444446</v>
      </c>
      <c r="L7816" s="1">
        <v>96.926666666666662</v>
      </c>
    </row>
    <row r="7817" spans="1:12">
      <c r="A7817" t="s">
        <v>7840</v>
      </c>
      <c r="B7817" s="2">
        <v>42691</v>
      </c>
      <c r="C7817">
        <v>12</v>
      </c>
      <c r="D7817" t="s">
        <v>4</v>
      </c>
      <c r="E7817" t="s">
        <v>8168</v>
      </c>
      <c r="F7817" t="s">
        <v>8026</v>
      </c>
      <c r="G7817">
        <v>33</v>
      </c>
      <c r="H7817">
        <v>5</v>
      </c>
      <c r="I7817">
        <v>7</v>
      </c>
      <c r="J7817" s="1">
        <v>20.100000000000001</v>
      </c>
      <c r="K7817" s="1">
        <f>Sales_Data[[#This Row],[Order Quantity]]*Sales_Data[[#This Row],[Unit Price]]</f>
        <v>140.70000000000002</v>
      </c>
      <c r="L7817" s="1">
        <v>12.261000000000001</v>
      </c>
    </row>
    <row r="7818" spans="1:12">
      <c r="A7818" t="s">
        <v>7841</v>
      </c>
      <c r="B7818" s="2">
        <v>42691</v>
      </c>
      <c r="C7818">
        <v>2</v>
      </c>
      <c r="D7818" t="s">
        <v>4</v>
      </c>
      <c r="E7818" t="s">
        <v>8168</v>
      </c>
      <c r="F7818" t="s">
        <v>8027</v>
      </c>
      <c r="G7818">
        <v>4</v>
      </c>
      <c r="H7818">
        <v>1</v>
      </c>
      <c r="I7818">
        <v>7</v>
      </c>
      <c r="J7818" s="1">
        <v>433.26666666666665</v>
      </c>
      <c r="K7818" s="1">
        <f>Sales_Data[[#This Row],[Order Quantity]]*Sales_Data[[#This Row],[Unit Price]]</f>
        <v>3032.8666666666668</v>
      </c>
      <c r="L7818" s="1">
        <v>311.952</v>
      </c>
    </row>
    <row r="7819" spans="1:12">
      <c r="A7819" t="s">
        <v>7842</v>
      </c>
      <c r="B7819" s="2">
        <v>42691</v>
      </c>
      <c r="C7819">
        <v>20</v>
      </c>
      <c r="D7819" t="s">
        <v>4</v>
      </c>
      <c r="E7819" t="s">
        <v>8168</v>
      </c>
      <c r="F7819" t="s">
        <v>8028</v>
      </c>
      <c r="G7819">
        <v>57</v>
      </c>
      <c r="H7819">
        <v>8</v>
      </c>
      <c r="I7819">
        <v>7</v>
      </c>
      <c r="J7819" s="1">
        <v>116.87777777777779</v>
      </c>
      <c r="K7819" s="1">
        <f>Sales_Data[[#This Row],[Order Quantity]]*Sales_Data[[#This Row],[Unit Price]]</f>
        <v>818.14444444444462</v>
      </c>
      <c r="L7819" s="1">
        <v>92.333444444444453</v>
      </c>
    </row>
    <row r="7820" spans="1:12">
      <c r="A7820" t="s">
        <v>7843</v>
      </c>
      <c r="B7820" s="2">
        <v>42691</v>
      </c>
      <c r="C7820">
        <v>5</v>
      </c>
      <c r="D7820" t="s">
        <v>2</v>
      </c>
      <c r="E7820" t="s">
        <v>8168</v>
      </c>
      <c r="F7820" t="s">
        <v>8027</v>
      </c>
      <c r="G7820">
        <v>13</v>
      </c>
      <c r="H7820">
        <v>2</v>
      </c>
      <c r="I7820">
        <v>7</v>
      </c>
      <c r="J7820" s="1">
        <v>28.288888888888888</v>
      </c>
      <c r="K7820" s="1">
        <f>Sales_Data[[#This Row],[Order Quantity]]*Sales_Data[[#This Row],[Unit Price]]</f>
        <v>198.02222222222221</v>
      </c>
      <c r="L7820" s="1">
        <v>16.124666666666666</v>
      </c>
    </row>
    <row r="7821" spans="1:12">
      <c r="A7821" t="s">
        <v>7844</v>
      </c>
      <c r="B7821" s="2">
        <v>42691</v>
      </c>
      <c r="C7821">
        <v>20</v>
      </c>
      <c r="D7821" t="s">
        <v>3</v>
      </c>
      <c r="E7821" t="s">
        <v>8168</v>
      </c>
      <c r="F7821" t="s">
        <v>8028</v>
      </c>
      <c r="G7821">
        <v>58</v>
      </c>
      <c r="H7821">
        <v>8</v>
      </c>
      <c r="I7821">
        <v>1</v>
      </c>
      <c r="J7821" s="1">
        <v>268</v>
      </c>
      <c r="K7821" s="1">
        <f>Sales_Data[[#This Row],[Order Quantity]]*Sales_Data[[#This Row],[Unit Price]]</f>
        <v>268</v>
      </c>
      <c r="L7821" s="1">
        <v>182.24</v>
      </c>
    </row>
    <row r="7822" spans="1:12">
      <c r="A7822" t="s">
        <v>7845</v>
      </c>
      <c r="B7822" s="2">
        <v>42692</v>
      </c>
      <c r="C7822">
        <v>19</v>
      </c>
      <c r="D7822" t="s">
        <v>3</v>
      </c>
      <c r="E7822" t="s">
        <v>8168</v>
      </c>
      <c r="F7822" t="s">
        <v>8028</v>
      </c>
      <c r="G7822">
        <v>53</v>
      </c>
      <c r="H7822">
        <v>8</v>
      </c>
      <c r="I7822">
        <v>3</v>
      </c>
      <c r="J7822" s="1">
        <v>672.23333333333335</v>
      </c>
      <c r="K7822" s="1">
        <f>Sales_Data[[#This Row],[Order Quantity]]*Sales_Data[[#This Row],[Unit Price]]</f>
        <v>2016.7</v>
      </c>
      <c r="L7822" s="1">
        <v>389.89533333333333</v>
      </c>
    </row>
    <row r="7823" spans="1:12">
      <c r="A7823" t="s">
        <v>7846</v>
      </c>
      <c r="B7823" s="2">
        <v>42692</v>
      </c>
      <c r="C7823">
        <v>7</v>
      </c>
      <c r="D7823" t="s">
        <v>4</v>
      </c>
      <c r="E7823" t="s">
        <v>8168</v>
      </c>
      <c r="F7823" t="s">
        <v>8027</v>
      </c>
      <c r="G7823">
        <v>18</v>
      </c>
      <c r="H7823">
        <v>3</v>
      </c>
      <c r="I7823">
        <v>3</v>
      </c>
      <c r="J7823" s="1">
        <v>119.85555555555555</v>
      </c>
      <c r="K7823" s="1">
        <f>Sales_Data[[#This Row],[Order Quantity]]*Sales_Data[[#This Row],[Unit Price]]</f>
        <v>359.56666666666666</v>
      </c>
      <c r="L7823" s="1">
        <v>82.700333333333333</v>
      </c>
    </row>
    <row r="7824" spans="1:12">
      <c r="A7824" t="s">
        <v>7847</v>
      </c>
      <c r="B7824" s="2">
        <v>42692</v>
      </c>
      <c r="C7824">
        <v>19</v>
      </c>
      <c r="D7824" t="s">
        <v>4</v>
      </c>
      <c r="E7824" t="s">
        <v>8168</v>
      </c>
      <c r="F7824" t="s">
        <v>8028</v>
      </c>
      <c r="G7824">
        <v>55</v>
      </c>
      <c r="H7824">
        <v>8</v>
      </c>
      <c r="I7824">
        <v>7</v>
      </c>
      <c r="J7824" s="1">
        <v>119.85555555555555</v>
      </c>
      <c r="K7824" s="1">
        <f>Sales_Data[[#This Row],[Order Quantity]]*Sales_Data[[#This Row],[Unit Price]]</f>
        <v>838.98888888888882</v>
      </c>
      <c r="L7824" s="1">
        <v>75.509</v>
      </c>
    </row>
    <row r="7825" spans="1:12">
      <c r="A7825" t="s">
        <v>7848</v>
      </c>
      <c r="B7825" s="2">
        <v>42692</v>
      </c>
      <c r="C7825">
        <v>19</v>
      </c>
      <c r="D7825" t="s">
        <v>3</v>
      </c>
      <c r="E7825" t="s">
        <v>8168</v>
      </c>
      <c r="F7825" t="s">
        <v>8028</v>
      </c>
      <c r="G7825">
        <v>55</v>
      </c>
      <c r="H7825">
        <v>8</v>
      </c>
      <c r="I7825">
        <v>3</v>
      </c>
      <c r="J7825" s="1">
        <v>29.777777777777779</v>
      </c>
      <c r="K7825" s="1">
        <f>Sales_Data[[#This Row],[Order Quantity]]*Sales_Data[[#This Row],[Unit Price]]</f>
        <v>89.333333333333343</v>
      </c>
      <c r="L7825" s="1">
        <v>24.12</v>
      </c>
    </row>
    <row r="7826" spans="1:12">
      <c r="A7826" t="s">
        <v>7849</v>
      </c>
      <c r="B7826" s="2">
        <v>42692</v>
      </c>
      <c r="C7826">
        <v>18</v>
      </c>
      <c r="D7826" t="s">
        <v>2</v>
      </c>
      <c r="E7826" t="s">
        <v>8168</v>
      </c>
      <c r="F7826" t="s">
        <v>8025</v>
      </c>
      <c r="G7826">
        <v>50</v>
      </c>
      <c r="H7826">
        <v>7</v>
      </c>
      <c r="I7826">
        <v>2</v>
      </c>
      <c r="J7826" s="1">
        <v>275.44444444444446</v>
      </c>
      <c r="K7826" s="1">
        <f>Sales_Data[[#This Row],[Order Quantity]]*Sales_Data[[#This Row],[Unit Price]]</f>
        <v>550.88888888888891</v>
      </c>
      <c r="L7826" s="1">
        <v>195.56555555555553</v>
      </c>
    </row>
    <row r="7827" spans="1:12">
      <c r="A7827" t="s">
        <v>7850</v>
      </c>
      <c r="B7827" s="2">
        <v>42692</v>
      </c>
      <c r="C7827">
        <v>8</v>
      </c>
      <c r="D7827" t="s">
        <v>4</v>
      </c>
      <c r="E7827" t="s">
        <v>8168</v>
      </c>
      <c r="F7827" t="s">
        <v>8027</v>
      </c>
      <c r="G7827">
        <v>22</v>
      </c>
      <c r="H7827">
        <v>4</v>
      </c>
      <c r="I7827">
        <v>9</v>
      </c>
      <c r="J7827" s="1">
        <v>25.311111111111114</v>
      </c>
      <c r="K7827" s="1">
        <f>Sales_Data[[#This Row],[Order Quantity]]*Sales_Data[[#This Row],[Unit Price]]</f>
        <v>227.8</v>
      </c>
      <c r="L7827" s="1">
        <v>18.224</v>
      </c>
    </row>
    <row r="7828" spans="1:12">
      <c r="A7828" t="s">
        <v>7851</v>
      </c>
      <c r="B7828" s="2">
        <v>42693</v>
      </c>
      <c r="C7828">
        <v>5</v>
      </c>
      <c r="D7828" t="s">
        <v>2</v>
      </c>
      <c r="E7828" t="s">
        <v>8168</v>
      </c>
      <c r="F7828" t="s">
        <v>8027</v>
      </c>
      <c r="G7828">
        <v>13</v>
      </c>
      <c r="H7828">
        <v>2</v>
      </c>
      <c r="I7828">
        <v>5</v>
      </c>
      <c r="J7828" s="1">
        <v>709.45555555555563</v>
      </c>
      <c r="K7828" s="1">
        <f>Sales_Data[[#This Row],[Order Quantity]]*Sales_Data[[#This Row],[Unit Price]]</f>
        <v>3547.2777777777783</v>
      </c>
      <c r="L7828" s="1">
        <v>567.56444444444458</v>
      </c>
    </row>
    <row r="7829" spans="1:12">
      <c r="A7829" t="s">
        <v>7852</v>
      </c>
      <c r="B7829" s="2">
        <v>42693</v>
      </c>
      <c r="C7829">
        <v>18</v>
      </c>
      <c r="D7829" t="s">
        <v>2</v>
      </c>
      <c r="E7829" t="s">
        <v>8168</v>
      </c>
      <c r="F7829" t="s">
        <v>8025</v>
      </c>
      <c r="G7829">
        <v>52</v>
      </c>
      <c r="H7829">
        <v>8</v>
      </c>
      <c r="I7829">
        <v>4</v>
      </c>
      <c r="J7829" s="1">
        <v>429.54444444444448</v>
      </c>
      <c r="K7829" s="1">
        <f>Sales_Data[[#This Row],[Order Quantity]]*Sales_Data[[#This Row],[Unit Price]]</f>
        <v>1718.1777777777779</v>
      </c>
      <c r="L7829" s="1">
        <v>253.4312222222222</v>
      </c>
    </row>
    <row r="7830" spans="1:12">
      <c r="A7830" t="s">
        <v>7853</v>
      </c>
      <c r="B7830" s="2">
        <v>42693</v>
      </c>
      <c r="C7830">
        <v>20</v>
      </c>
      <c r="D7830" t="s">
        <v>2</v>
      </c>
      <c r="E7830" t="s">
        <v>8168</v>
      </c>
      <c r="F7830" t="s">
        <v>8028</v>
      </c>
      <c r="G7830">
        <v>58</v>
      </c>
      <c r="H7830">
        <v>8</v>
      </c>
      <c r="I7830">
        <v>2</v>
      </c>
      <c r="J7830" s="1">
        <v>416.88888888888891</v>
      </c>
      <c r="K7830" s="1">
        <f>Sales_Data[[#This Row],[Order Quantity]]*Sales_Data[[#This Row],[Unit Price]]</f>
        <v>833.77777777777783</v>
      </c>
      <c r="L7830" s="1">
        <v>262.64000000000004</v>
      </c>
    </row>
    <row r="7831" spans="1:12">
      <c r="A7831" t="s">
        <v>7854</v>
      </c>
      <c r="B7831" s="2">
        <v>42693</v>
      </c>
      <c r="C7831">
        <v>6</v>
      </c>
      <c r="D7831" t="s">
        <v>4</v>
      </c>
      <c r="E7831" t="s">
        <v>8168</v>
      </c>
      <c r="F7831" t="s">
        <v>8027</v>
      </c>
      <c r="G7831">
        <v>15</v>
      </c>
      <c r="H7831">
        <v>3</v>
      </c>
      <c r="I7831">
        <v>4</v>
      </c>
      <c r="J7831" s="1">
        <v>116.13333333333334</v>
      </c>
      <c r="K7831" s="1">
        <f>Sales_Data[[#This Row],[Order Quantity]]*Sales_Data[[#This Row],[Unit Price]]</f>
        <v>464.53333333333336</v>
      </c>
      <c r="L7831" s="1">
        <v>56.905333333333338</v>
      </c>
    </row>
    <row r="7832" spans="1:12">
      <c r="A7832" t="s">
        <v>7855</v>
      </c>
      <c r="B7832" s="2">
        <v>42694</v>
      </c>
      <c r="C7832">
        <v>20</v>
      </c>
      <c r="D7832" t="s">
        <v>3</v>
      </c>
      <c r="E7832" t="s">
        <v>8168</v>
      </c>
      <c r="F7832" t="s">
        <v>8028</v>
      </c>
      <c r="G7832">
        <v>56</v>
      </c>
      <c r="H7832">
        <v>8</v>
      </c>
      <c r="I7832">
        <v>4</v>
      </c>
      <c r="J7832" s="1">
        <v>105.71111111111111</v>
      </c>
      <c r="K7832" s="1">
        <f>Sales_Data[[#This Row],[Order Quantity]]*Sales_Data[[#This Row],[Unit Price]]</f>
        <v>422.84444444444443</v>
      </c>
      <c r="L7832" s="1">
        <v>77.169111111111107</v>
      </c>
    </row>
    <row r="7833" spans="1:12">
      <c r="A7833" t="s">
        <v>7856</v>
      </c>
      <c r="B7833" s="2">
        <v>42694</v>
      </c>
      <c r="C7833">
        <v>17</v>
      </c>
      <c r="D7833" t="s">
        <v>4</v>
      </c>
      <c r="E7833" t="s">
        <v>8168</v>
      </c>
      <c r="F7833" t="s">
        <v>8025</v>
      </c>
      <c r="G7833">
        <v>49</v>
      </c>
      <c r="H7833">
        <v>7</v>
      </c>
      <c r="I7833">
        <v>6</v>
      </c>
      <c r="J7833" s="1">
        <v>29.777777777777779</v>
      </c>
      <c r="K7833" s="1">
        <f>Sales_Data[[#This Row],[Order Quantity]]*Sales_Data[[#This Row],[Unit Price]]</f>
        <v>178.66666666666669</v>
      </c>
      <c r="L7833" s="1">
        <v>24.417777777777776</v>
      </c>
    </row>
    <row r="7834" spans="1:12">
      <c r="A7834" t="s">
        <v>7857</v>
      </c>
      <c r="B7834" s="2">
        <v>42694</v>
      </c>
      <c r="C7834">
        <v>18</v>
      </c>
      <c r="D7834" t="s">
        <v>4</v>
      </c>
      <c r="E7834" t="s">
        <v>8168</v>
      </c>
      <c r="F7834" t="s">
        <v>8025</v>
      </c>
      <c r="G7834">
        <v>51</v>
      </c>
      <c r="H7834">
        <v>8</v>
      </c>
      <c r="I7834">
        <v>8</v>
      </c>
      <c r="J7834" s="1">
        <v>267.25555555555559</v>
      </c>
      <c r="K7834" s="1">
        <f>Sales_Data[[#This Row],[Order Quantity]]*Sales_Data[[#This Row],[Unit Price]]</f>
        <v>2138.0444444444447</v>
      </c>
      <c r="L7834" s="1">
        <v>117.59244444444445</v>
      </c>
    </row>
    <row r="7835" spans="1:12">
      <c r="A7835" t="s">
        <v>7858</v>
      </c>
      <c r="B7835" s="2">
        <v>42694</v>
      </c>
      <c r="C7835">
        <v>12</v>
      </c>
      <c r="D7835" t="s">
        <v>4</v>
      </c>
      <c r="E7835" t="s">
        <v>8168</v>
      </c>
      <c r="F7835" t="s">
        <v>8026</v>
      </c>
      <c r="G7835">
        <v>34</v>
      </c>
      <c r="H7835">
        <v>5</v>
      </c>
      <c r="I7835">
        <v>6</v>
      </c>
      <c r="J7835" s="1">
        <v>110.17777777777778</v>
      </c>
      <c r="K7835" s="1">
        <f>Sales_Data[[#This Row],[Order Quantity]]*Sales_Data[[#This Row],[Unit Price]]</f>
        <v>661.06666666666661</v>
      </c>
      <c r="L7835" s="1">
        <v>68.310222222222222</v>
      </c>
    </row>
    <row r="7836" spans="1:12">
      <c r="A7836" t="s">
        <v>7859</v>
      </c>
      <c r="B7836" s="2">
        <v>42694</v>
      </c>
      <c r="C7836">
        <v>5</v>
      </c>
      <c r="D7836" t="s">
        <v>4</v>
      </c>
      <c r="E7836" t="s">
        <v>8168</v>
      </c>
      <c r="F7836" t="s">
        <v>8027</v>
      </c>
      <c r="G7836">
        <v>15</v>
      </c>
      <c r="H7836">
        <v>2</v>
      </c>
      <c r="I7836">
        <v>2</v>
      </c>
      <c r="J7836" s="1">
        <v>223.33333333333334</v>
      </c>
      <c r="K7836" s="1">
        <f>Sales_Data[[#This Row],[Order Quantity]]*Sales_Data[[#This Row],[Unit Price]]</f>
        <v>446.66666666666669</v>
      </c>
      <c r="L7836" s="1">
        <v>187.6</v>
      </c>
    </row>
    <row r="7837" spans="1:12">
      <c r="A7837" t="s">
        <v>7860</v>
      </c>
      <c r="B7837" s="2">
        <v>42694</v>
      </c>
      <c r="C7837">
        <v>7</v>
      </c>
      <c r="D7837" t="s">
        <v>2</v>
      </c>
      <c r="E7837" t="s">
        <v>8168</v>
      </c>
      <c r="F7837" t="s">
        <v>8027</v>
      </c>
      <c r="G7837">
        <v>20</v>
      </c>
      <c r="H7837">
        <v>3</v>
      </c>
      <c r="I7837">
        <v>6</v>
      </c>
      <c r="J7837" s="1">
        <v>107.94444444444444</v>
      </c>
      <c r="K7837" s="1">
        <f>Sales_Data[[#This Row],[Order Quantity]]*Sales_Data[[#This Row],[Unit Price]]</f>
        <v>647.66666666666663</v>
      </c>
      <c r="L7837" s="1">
        <v>58.29</v>
      </c>
    </row>
    <row r="7838" spans="1:12">
      <c r="A7838" t="s">
        <v>7861</v>
      </c>
      <c r="B7838" s="2">
        <v>42694</v>
      </c>
      <c r="C7838">
        <v>10</v>
      </c>
      <c r="D7838" t="s">
        <v>2</v>
      </c>
      <c r="E7838" t="s">
        <v>8168</v>
      </c>
      <c r="F7838" t="s">
        <v>8026</v>
      </c>
      <c r="G7838">
        <v>28</v>
      </c>
      <c r="H7838">
        <v>4</v>
      </c>
      <c r="I7838">
        <v>4</v>
      </c>
      <c r="J7838" s="1">
        <v>562.79999999999995</v>
      </c>
      <c r="K7838" s="1">
        <f>Sales_Data[[#This Row],[Order Quantity]]*Sales_Data[[#This Row],[Unit Price]]</f>
        <v>2251.1999999999998</v>
      </c>
      <c r="L7838" s="1">
        <v>455.86799999999999</v>
      </c>
    </row>
    <row r="7839" spans="1:12">
      <c r="A7839" t="s">
        <v>7862</v>
      </c>
      <c r="B7839" s="2">
        <v>42695</v>
      </c>
      <c r="C7839">
        <v>16</v>
      </c>
      <c r="D7839" t="s">
        <v>4</v>
      </c>
      <c r="E7839" t="s">
        <v>8168</v>
      </c>
      <c r="F7839" t="s">
        <v>8025</v>
      </c>
      <c r="G7839">
        <v>46</v>
      </c>
      <c r="H7839">
        <v>7</v>
      </c>
      <c r="I7839">
        <v>3</v>
      </c>
      <c r="J7839" s="1">
        <v>282.14444444444445</v>
      </c>
      <c r="K7839" s="1">
        <f>Sales_Data[[#This Row],[Order Quantity]]*Sales_Data[[#This Row],[Unit Price]]</f>
        <v>846.43333333333339</v>
      </c>
      <c r="L7839" s="1">
        <v>152.35800000000003</v>
      </c>
    </row>
    <row r="7840" spans="1:12">
      <c r="A7840" t="s">
        <v>7863</v>
      </c>
      <c r="B7840" s="2">
        <v>42695</v>
      </c>
      <c r="C7840">
        <v>19</v>
      </c>
      <c r="D7840" t="s">
        <v>2</v>
      </c>
      <c r="E7840" t="s">
        <v>8168</v>
      </c>
      <c r="F7840" t="s">
        <v>8028</v>
      </c>
      <c r="G7840">
        <v>55</v>
      </c>
      <c r="H7840">
        <v>8</v>
      </c>
      <c r="I7840">
        <v>3</v>
      </c>
      <c r="J7840" s="1">
        <v>124.32222222222224</v>
      </c>
      <c r="K7840" s="1">
        <f>Sales_Data[[#This Row],[Order Quantity]]*Sales_Data[[#This Row],[Unit Price]]</f>
        <v>372.9666666666667</v>
      </c>
      <c r="L7840" s="1">
        <v>49.728888888888896</v>
      </c>
    </row>
    <row r="7841" spans="1:12">
      <c r="A7841" t="s">
        <v>7864</v>
      </c>
      <c r="B7841" s="2">
        <v>42695</v>
      </c>
      <c r="C7841">
        <v>15</v>
      </c>
      <c r="D7841" t="s">
        <v>4</v>
      </c>
      <c r="E7841" t="s">
        <v>8168</v>
      </c>
      <c r="F7841" t="s">
        <v>8025</v>
      </c>
      <c r="G7841">
        <v>41</v>
      </c>
      <c r="H7841">
        <v>6</v>
      </c>
      <c r="I7841">
        <v>4</v>
      </c>
      <c r="J7841" s="1">
        <v>426.56666666666666</v>
      </c>
      <c r="K7841" s="1">
        <f>Sales_Data[[#This Row],[Order Quantity]]*Sales_Data[[#This Row],[Unit Price]]</f>
        <v>1706.2666666666667</v>
      </c>
      <c r="L7841" s="1">
        <v>328.4563333333333</v>
      </c>
    </row>
    <row r="7842" spans="1:12">
      <c r="A7842" t="s">
        <v>7865</v>
      </c>
      <c r="B7842" s="2">
        <v>42695</v>
      </c>
      <c r="C7842">
        <v>8</v>
      </c>
      <c r="D7842" t="s">
        <v>4</v>
      </c>
      <c r="E7842" t="s">
        <v>8168</v>
      </c>
      <c r="F7842" t="s">
        <v>8027</v>
      </c>
      <c r="G7842">
        <v>22</v>
      </c>
      <c r="H7842">
        <v>3</v>
      </c>
      <c r="I7842">
        <v>8</v>
      </c>
      <c r="J7842" s="1">
        <v>674.4666666666667</v>
      </c>
      <c r="K7842" s="1">
        <f>Sales_Data[[#This Row],[Order Quantity]]*Sales_Data[[#This Row],[Unit Price]]</f>
        <v>5395.7333333333336</v>
      </c>
      <c r="L7842" s="1">
        <v>472.12666666666661</v>
      </c>
    </row>
    <row r="7843" spans="1:12">
      <c r="A7843" t="s">
        <v>7866</v>
      </c>
      <c r="B7843" s="2">
        <v>42696</v>
      </c>
      <c r="C7843">
        <v>8</v>
      </c>
      <c r="D7843" t="s">
        <v>4</v>
      </c>
      <c r="E7843" t="s">
        <v>8168</v>
      </c>
      <c r="F7843" t="s">
        <v>8027</v>
      </c>
      <c r="G7843">
        <v>24</v>
      </c>
      <c r="H7843">
        <v>4</v>
      </c>
      <c r="I7843">
        <v>7</v>
      </c>
      <c r="J7843" s="1">
        <v>125.06666666666668</v>
      </c>
      <c r="K7843" s="1">
        <f>Sales_Data[[#This Row],[Order Quantity]]*Sales_Data[[#This Row],[Unit Price]]</f>
        <v>875.4666666666667</v>
      </c>
      <c r="L7843" s="1">
        <v>80.042666666666676</v>
      </c>
    </row>
    <row r="7844" spans="1:12">
      <c r="A7844" t="s">
        <v>7867</v>
      </c>
      <c r="B7844" s="2">
        <v>42696</v>
      </c>
      <c r="C7844">
        <v>9</v>
      </c>
      <c r="D7844" t="s">
        <v>2</v>
      </c>
      <c r="E7844" t="s">
        <v>8168</v>
      </c>
      <c r="F7844" t="s">
        <v>8027</v>
      </c>
      <c r="G7844">
        <v>24</v>
      </c>
      <c r="H7844">
        <v>4</v>
      </c>
      <c r="I7844">
        <v>4</v>
      </c>
      <c r="J7844" s="1">
        <v>111.66666666666667</v>
      </c>
      <c r="K7844" s="1">
        <f>Sales_Data[[#This Row],[Order Quantity]]*Sales_Data[[#This Row],[Unit Price]]</f>
        <v>446.66666666666669</v>
      </c>
      <c r="L7844" s="1">
        <v>54.716666666666669</v>
      </c>
    </row>
    <row r="7845" spans="1:12">
      <c r="A7845" t="s">
        <v>7868</v>
      </c>
      <c r="B7845" s="2">
        <v>42696</v>
      </c>
      <c r="C7845">
        <v>12</v>
      </c>
      <c r="D7845" t="s">
        <v>2</v>
      </c>
      <c r="E7845" t="s">
        <v>8168</v>
      </c>
      <c r="F7845" t="s">
        <v>8026</v>
      </c>
      <c r="G7845">
        <v>33</v>
      </c>
      <c r="H7845">
        <v>5</v>
      </c>
      <c r="I7845">
        <v>2</v>
      </c>
      <c r="J7845" s="1">
        <v>424.33333333333331</v>
      </c>
      <c r="K7845" s="1">
        <f>Sales_Data[[#This Row],[Order Quantity]]*Sales_Data[[#This Row],[Unit Price]]</f>
        <v>848.66666666666663</v>
      </c>
      <c r="L7845" s="1">
        <v>173.97666666666666</v>
      </c>
    </row>
    <row r="7846" spans="1:12">
      <c r="A7846" t="s">
        <v>7869</v>
      </c>
      <c r="B7846" s="2">
        <v>42697</v>
      </c>
      <c r="C7846">
        <v>5</v>
      </c>
      <c r="D7846" t="s">
        <v>2</v>
      </c>
      <c r="E7846" t="s">
        <v>8168</v>
      </c>
      <c r="F7846" t="s">
        <v>8027</v>
      </c>
      <c r="G7846">
        <v>13</v>
      </c>
      <c r="H7846">
        <v>2</v>
      </c>
      <c r="I7846">
        <v>4</v>
      </c>
      <c r="J7846" s="1">
        <v>284.37777777777779</v>
      </c>
      <c r="K7846" s="1">
        <f>Sales_Data[[#This Row],[Order Quantity]]*Sales_Data[[#This Row],[Unit Price]]</f>
        <v>1137.5111111111112</v>
      </c>
      <c r="L7846" s="1">
        <v>218.97088888888891</v>
      </c>
    </row>
    <row r="7847" spans="1:12">
      <c r="A7847" t="s">
        <v>7870</v>
      </c>
      <c r="B7847" s="2">
        <v>42697</v>
      </c>
      <c r="C7847">
        <v>16</v>
      </c>
      <c r="D7847" t="s">
        <v>2</v>
      </c>
      <c r="E7847" t="s">
        <v>8168</v>
      </c>
      <c r="F7847" t="s">
        <v>8025</v>
      </c>
      <c r="G7847">
        <v>46</v>
      </c>
      <c r="H7847">
        <v>7</v>
      </c>
      <c r="I7847">
        <v>2</v>
      </c>
      <c r="J7847" s="1">
        <v>142.93333333333334</v>
      </c>
      <c r="K7847" s="1">
        <f>Sales_Data[[#This Row],[Order Quantity]]*Sales_Data[[#This Row],[Unit Price]]</f>
        <v>285.86666666666667</v>
      </c>
      <c r="L7847" s="1">
        <v>110.05866666666668</v>
      </c>
    </row>
    <row r="7848" spans="1:12">
      <c r="A7848" t="s">
        <v>7871</v>
      </c>
      <c r="B7848" s="2">
        <v>42697</v>
      </c>
      <c r="C7848">
        <v>14</v>
      </c>
      <c r="D7848" t="s">
        <v>2</v>
      </c>
      <c r="E7848" t="s">
        <v>8168</v>
      </c>
      <c r="F7848" t="s">
        <v>8026</v>
      </c>
      <c r="G7848">
        <v>41</v>
      </c>
      <c r="H7848">
        <v>6</v>
      </c>
      <c r="I7848">
        <v>8</v>
      </c>
      <c r="J7848" s="1">
        <v>24.566666666666666</v>
      </c>
      <c r="K7848" s="1">
        <f>Sales_Data[[#This Row],[Order Quantity]]*Sales_Data[[#This Row],[Unit Price]]</f>
        <v>196.53333333333333</v>
      </c>
      <c r="L7848" s="1">
        <v>12.283333333333333</v>
      </c>
    </row>
    <row r="7849" spans="1:12">
      <c r="A7849" t="s">
        <v>7872</v>
      </c>
      <c r="B7849" s="2">
        <v>42697</v>
      </c>
      <c r="C7849">
        <v>13</v>
      </c>
      <c r="D7849" t="s">
        <v>2</v>
      </c>
      <c r="E7849" t="s">
        <v>8168</v>
      </c>
      <c r="F7849" t="s">
        <v>8026</v>
      </c>
      <c r="G7849">
        <v>37</v>
      </c>
      <c r="H7849">
        <v>6</v>
      </c>
      <c r="I7849">
        <v>7</v>
      </c>
      <c r="J7849" s="1">
        <v>108.6888888888889</v>
      </c>
      <c r="K7849" s="1">
        <f>Sales_Data[[#This Row],[Order Quantity]]*Sales_Data[[#This Row],[Unit Price]]</f>
        <v>760.82222222222231</v>
      </c>
      <c r="L7849" s="1">
        <v>67.387111111111111</v>
      </c>
    </row>
    <row r="7850" spans="1:12">
      <c r="A7850" t="s">
        <v>7873</v>
      </c>
      <c r="B7850" s="2">
        <v>42698</v>
      </c>
      <c r="C7850">
        <v>10</v>
      </c>
      <c r="D7850" t="s">
        <v>4</v>
      </c>
      <c r="E7850" t="s">
        <v>8168</v>
      </c>
      <c r="F7850" t="s">
        <v>8027</v>
      </c>
      <c r="G7850">
        <v>27</v>
      </c>
      <c r="H7850">
        <v>4</v>
      </c>
      <c r="I7850">
        <v>6</v>
      </c>
      <c r="J7850" s="1">
        <v>23.077777777777779</v>
      </c>
      <c r="K7850" s="1">
        <f>Sales_Data[[#This Row],[Order Quantity]]*Sales_Data[[#This Row],[Unit Price]]</f>
        <v>138.46666666666667</v>
      </c>
      <c r="L7850" s="1">
        <v>11.077333333333334</v>
      </c>
    </row>
    <row r="7851" spans="1:12">
      <c r="A7851" t="s">
        <v>7874</v>
      </c>
      <c r="B7851" s="2">
        <v>42698</v>
      </c>
      <c r="C7851">
        <v>20</v>
      </c>
      <c r="D7851" t="s">
        <v>2</v>
      </c>
      <c r="E7851" t="s">
        <v>8168</v>
      </c>
      <c r="F7851" t="s">
        <v>8028</v>
      </c>
      <c r="G7851">
        <v>56</v>
      </c>
      <c r="H7851">
        <v>8</v>
      </c>
      <c r="I7851">
        <v>6</v>
      </c>
      <c r="J7851" s="1">
        <v>74.444444444444443</v>
      </c>
      <c r="K7851" s="1">
        <f>Sales_Data[[#This Row],[Order Quantity]]*Sales_Data[[#This Row],[Unit Price]]</f>
        <v>446.66666666666663</v>
      </c>
      <c r="L7851" s="1">
        <v>58.811111111111117</v>
      </c>
    </row>
    <row r="7852" spans="1:12">
      <c r="A7852" t="s">
        <v>7875</v>
      </c>
      <c r="B7852" s="2">
        <v>42698</v>
      </c>
      <c r="C7852">
        <v>16</v>
      </c>
      <c r="D7852" t="s">
        <v>2</v>
      </c>
      <c r="E7852" t="s">
        <v>8168</v>
      </c>
      <c r="F7852" t="s">
        <v>8025</v>
      </c>
      <c r="G7852">
        <v>47</v>
      </c>
      <c r="H7852">
        <v>7</v>
      </c>
      <c r="I7852">
        <v>1</v>
      </c>
      <c r="J7852" s="1">
        <v>18.611111111111111</v>
      </c>
      <c r="K7852" s="1">
        <f>Sales_Data[[#This Row],[Order Quantity]]*Sales_Data[[#This Row],[Unit Price]]</f>
        <v>18.611111111111111</v>
      </c>
      <c r="L7852" s="1">
        <v>15.075000000000001</v>
      </c>
    </row>
    <row r="7853" spans="1:12">
      <c r="A7853" t="s">
        <v>7876</v>
      </c>
      <c r="B7853" s="2">
        <v>42698</v>
      </c>
      <c r="C7853">
        <v>15</v>
      </c>
      <c r="D7853" t="s">
        <v>2</v>
      </c>
      <c r="E7853" t="s">
        <v>8168</v>
      </c>
      <c r="F7853" t="s">
        <v>8025</v>
      </c>
      <c r="G7853">
        <v>43</v>
      </c>
      <c r="H7853">
        <v>6</v>
      </c>
      <c r="I7853">
        <v>3</v>
      </c>
      <c r="J7853" s="1">
        <v>20.100000000000001</v>
      </c>
      <c r="K7853" s="1">
        <f>Sales_Data[[#This Row],[Order Quantity]]*Sales_Data[[#This Row],[Unit Price]]</f>
        <v>60.300000000000004</v>
      </c>
      <c r="L7853" s="1">
        <v>10.250999999999999</v>
      </c>
    </row>
    <row r="7854" spans="1:12">
      <c r="A7854" t="s">
        <v>7877</v>
      </c>
      <c r="B7854" s="2">
        <v>42699</v>
      </c>
      <c r="C7854">
        <v>5</v>
      </c>
      <c r="D7854" t="s">
        <v>4</v>
      </c>
      <c r="E7854" t="s">
        <v>8168</v>
      </c>
      <c r="F7854" t="s">
        <v>8027</v>
      </c>
      <c r="G7854">
        <v>14</v>
      </c>
      <c r="H7854">
        <v>2</v>
      </c>
      <c r="I7854">
        <v>8</v>
      </c>
      <c r="J7854" s="1">
        <v>260.55555555555554</v>
      </c>
      <c r="K7854" s="1">
        <f>Sales_Data[[#This Row],[Order Quantity]]*Sales_Data[[#This Row],[Unit Price]]</f>
        <v>2084.4444444444443</v>
      </c>
      <c r="L7854" s="1">
        <v>198.02222222222224</v>
      </c>
    </row>
    <row r="7855" spans="1:12">
      <c r="A7855" t="s">
        <v>7878</v>
      </c>
      <c r="B7855" s="2">
        <v>42699</v>
      </c>
      <c r="C7855">
        <v>15</v>
      </c>
      <c r="D7855" t="s">
        <v>4</v>
      </c>
      <c r="E7855" t="s">
        <v>8168</v>
      </c>
      <c r="F7855" t="s">
        <v>8025</v>
      </c>
      <c r="G7855">
        <v>44</v>
      </c>
      <c r="H7855">
        <v>6</v>
      </c>
      <c r="I7855">
        <v>4</v>
      </c>
      <c r="J7855" s="1">
        <v>115.38888888888889</v>
      </c>
      <c r="K7855" s="1">
        <f>Sales_Data[[#This Row],[Order Quantity]]*Sales_Data[[#This Row],[Unit Price]]</f>
        <v>461.55555555555554</v>
      </c>
      <c r="L7855" s="1">
        <v>78.464444444444453</v>
      </c>
    </row>
    <row r="7856" spans="1:12">
      <c r="A7856" t="s">
        <v>7879</v>
      </c>
      <c r="B7856" s="2">
        <v>42699</v>
      </c>
      <c r="C7856">
        <v>6</v>
      </c>
      <c r="D7856" t="s">
        <v>4</v>
      </c>
      <c r="E7856" t="s">
        <v>8168</v>
      </c>
      <c r="F7856" t="s">
        <v>8027</v>
      </c>
      <c r="G7856">
        <v>16</v>
      </c>
      <c r="H7856">
        <v>3</v>
      </c>
      <c r="I7856">
        <v>5</v>
      </c>
      <c r="J7856" s="1">
        <v>19.355555555555558</v>
      </c>
      <c r="K7856" s="1">
        <f>Sales_Data[[#This Row],[Order Quantity]]*Sales_Data[[#This Row],[Unit Price]]</f>
        <v>96.777777777777786</v>
      </c>
      <c r="L7856" s="1">
        <v>9.4842222222222219</v>
      </c>
    </row>
    <row r="7857" spans="1:12">
      <c r="A7857" t="s">
        <v>7880</v>
      </c>
      <c r="B7857" s="2">
        <v>42700</v>
      </c>
      <c r="C7857">
        <v>20</v>
      </c>
      <c r="D7857" t="s">
        <v>2</v>
      </c>
      <c r="E7857" t="s">
        <v>8168</v>
      </c>
      <c r="F7857" t="s">
        <v>8028</v>
      </c>
      <c r="G7857">
        <v>57</v>
      </c>
      <c r="H7857">
        <v>8</v>
      </c>
      <c r="I7857">
        <v>3</v>
      </c>
      <c r="J7857" s="1">
        <v>97.522222222222226</v>
      </c>
      <c r="K7857" s="1">
        <f>Sales_Data[[#This Row],[Order Quantity]]*Sales_Data[[#This Row],[Unit Price]]</f>
        <v>292.56666666666666</v>
      </c>
      <c r="L7857" s="1">
        <v>81.918666666666667</v>
      </c>
    </row>
    <row r="7858" spans="1:12">
      <c r="A7858" t="s">
        <v>7881</v>
      </c>
      <c r="B7858" s="2">
        <v>42701</v>
      </c>
      <c r="C7858">
        <v>14</v>
      </c>
      <c r="D7858" t="s">
        <v>4</v>
      </c>
      <c r="E7858" t="s">
        <v>8168</v>
      </c>
      <c r="F7858" t="s">
        <v>8026</v>
      </c>
      <c r="G7858">
        <v>38</v>
      </c>
      <c r="H7858">
        <v>6</v>
      </c>
      <c r="I7858">
        <v>6</v>
      </c>
      <c r="J7858" s="1">
        <v>124.32222222222224</v>
      </c>
      <c r="K7858" s="1">
        <f>Sales_Data[[#This Row],[Order Quantity]]*Sales_Data[[#This Row],[Unit Price]]</f>
        <v>745.93333333333339</v>
      </c>
      <c r="L7858" s="1">
        <v>52.215333333333341</v>
      </c>
    </row>
    <row r="7859" spans="1:12">
      <c r="A7859" t="s">
        <v>7882</v>
      </c>
      <c r="B7859" s="2">
        <v>42701</v>
      </c>
      <c r="C7859">
        <v>5</v>
      </c>
      <c r="D7859" t="s">
        <v>2</v>
      </c>
      <c r="E7859" t="s">
        <v>8168</v>
      </c>
      <c r="F7859" t="s">
        <v>8027</v>
      </c>
      <c r="G7859">
        <v>12</v>
      </c>
      <c r="H7859">
        <v>2</v>
      </c>
      <c r="I7859">
        <v>3</v>
      </c>
      <c r="J7859" s="1">
        <v>20.844444444444445</v>
      </c>
      <c r="K7859" s="1">
        <f>Sales_Data[[#This Row],[Order Quantity]]*Sales_Data[[#This Row],[Unit Price]]</f>
        <v>62.533333333333331</v>
      </c>
      <c r="L7859" s="1">
        <v>16.467111111111112</v>
      </c>
    </row>
    <row r="7860" spans="1:12">
      <c r="A7860" t="s">
        <v>7883</v>
      </c>
      <c r="B7860" s="2">
        <v>42701</v>
      </c>
      <c r="C7860">
        <v>2</v>
      </c>
      <c r="D7860" t="s">
        <v>3</v>
      </c>
      <c r="E7860" t="s">
        <v>8168</v>
      </c>
      <c r="F7860" t="s">
        <v>8027</v>
      </c>
      <c r="G7860">
        <v>3</v>
      </c>
      <c r="H7860">
        <v>1</v>
      </c>
      <c r="I7860">
        <v>3</v>
      </c>
      <c r="J7860" s="1">
        <v>264.27777777777777</v>
      </c>
      <c r="K7860" s="1">
        <f>Sales_Data[[#This Row],[Order Quantity]]*Sales_Data[[#This Row],[Unit Price]]</f>
        <v>792.83333333333326</v>
      </c>
      <c r="L7860" s="1">
        <v>169.13777777777779</v>
      </c>
    </row>
    <row r="7861" spans="1:12">
      <c r="A7861" t="s">
        <v>7884</v>
      </c>
      <c r="B7861" s="2">
        <v>42701</v>
      </c>
      <c r="C7861">
        <v>9</v>
      </c>
      <c r="D7861" t="s">
        <v>4</v>
      </c>
      <c r="E7861" t="s">
        <v>8168</v>
      </c>
      <c r="F7861" t="s">
        <v>8027</v>
      </c>
      <c r="G7861">
        <v>26</v>
      </c>
      <c r="H7861">
        <v>4</v>
      </c>
      <c r="I7861">
        <v>6</v>
      </c>
      <c r="J7861" s="1">
        <v>109.43333333333334</v>
      </c>
      <c r="K7861" s="1">
        <f>Sales_Data[[#This Row],[Order Quantity]]*Sales_Data[[#This Row],[Unit Price]]</f>
        <v>656.6</v>
      </c>
      <c r="L7861" s="1">
        <v>93.018333333333331</v>
      </c>
    </row>
    <row r="7862" spans="1:12">
      <c r="A7862" t="s">
        <v>7885</v>
      </c>
      <c r="B7862" s="2">
        <v>42701</v>
      </c>
      <c r="C7862">
        <v>4</v>
      </c>
      <c r="D7862" t="s">
        <v>2</v>
      </c>
      <c r="E7862" t="s">
        <v>8168</v>
      </c>
      <c r="F7862" t="s">
        <v>8027</v>
      </c>
      <c r="G7862">
        <v>10</v>
      </c>
      <c r="H7862">
        <v>2</v>
      </c>
      <c r="I7862">
        <v>1</v>
      </c>
      <c r="J7862" s="1">
        <v>219.61111111111111</v>
      </c>
      <c r="K7862" s="1">
        <f>Sales_Data[[#This Row],[Order Quantity]]*Sales_Data[[#This Row],[Unit Price]]</f>
        <v>219.61111111111111</v>
      </c>
      <c r="L7862" s="1">
        <v>105.41333333333333</v>
      </c>
    </row>
    <row r="7863" spans="1:12">
      <c r="A7863" t="s">
        <v>7886</v>
      </c>
      <c r="B7863" s="2">
        <v>42702</v>
      </c>
      <c r="C7863">
        <v>5</v>
      </c>
      <c r="D7863" t="s">
        <v>2</v>
      </c>
      <c r="E7863" t="s">
        <v>8168</v>
      </c>
      <c r="F7863" t="s">
        <v>8027</v>
      </c>
      <c r="G7863">
        <v>13</v>
      </c>
      <c r="H7863">
        <v>2</v>
      </c>
      <c r="I7863">
        <v>8</v>
      </c>
      <c r="J7863" s="1">
        <v>431.77777777777777</v>
      </c>
      <c r="K7863" s="1">
        <f>Sales_Data[[#This Row],[Order Quantity]]*Sales_Data[[#This Row],[Unit Price]]</f>
        <v>3454.2222222222222</v>
      </c>
      <c r="L7863" s="1">
        <v>194.3</v>
      </c>
    </row>
    <row r="7864" spans="1:12">
      <c r="A7864" t="s">
        <v>7887</v>
      </c>
      <c r="B7864" s="2">
        <v>42702</v>
      </c>
      <c r="C7864">
        <v>11</v>
      </c>
      <c r="D7864" t="s">
        <v>4</v>
      </c>
      <c r="E7864" t="s">
        <v>8168</v>
      </c>
      <c r="F7864" t="s">
        <v>8026</v>
      </c>
      <c r="G7864">
        <v>30</v>
      </c>
      <c r="H7864">
        <v>5</v>
      </c>
      <c r="I7864">
        <v>1</v>
      </c>
      <c r="J7864" s="1">
        <v>23.822222222222223</v>
      </c>
      <c r="K7864" s="1">
        <f>Sales_Data[[#This Row],[Order Quantity]]*Sales_Data[[#This Row],[Unit Price]]</f>
        <v>23.822222222222223</v>
      </c>
      <c r="L7864" s="1">
        <v>11.672888888888888</v>
      </c>
    </row>
    <row r="7865" spans="1:12">
      <c r="A7865" t="s">
        <v>7888</v>
      </c>
      <c r="B7865" s="2">
        <v>42702</v>
      </c>
      <c r="C7865">
        <v>16</v>
      </c>
      <c r="D7865" t="s">
        <v>4</v>
      </c>
      <c r="E7865" t="s">
        <v>8168</v>
      </c>
      <c r="F7865" t="s">
        <v>8025</v>
      </c>
      <c r="G7865">
        <v>45</v>
      </c>
      <c r="H7865">
        <v>7</v>
      </c>
      <c r="I7865">
        <v>9</v>
      </c>
      <c r="J7865" s="1">
        <v>200.25555555555556</v>
      </c>
      <c r="K7865" s="1">
        <f>Sales_Data[[#This Row],[Order Quantity]]*Sales_Data[[#This Row],[Unit Price]]</f>
        <v>1802.3</v>
      </c>
      <c r="L7865" s="1">
        <v>164.20955555555554</v>
      </c>
    </row>
    <row r="7866" spans="1:12">
      <c r="A7866" t="s">
        <v>7889</v>
      </c>
      <c r="B7866" s="2">
        <v>42702</v>
      </c>
      <c r="C7866">
        <v>8</v>
      </c>
      <c r="D7866" t="s">
        <v>4</v>
      </c>
      <c r="E7866" t="s">
        <v>8168</v>
      </c>
      <c r="F7866" t="s">
        <v>8027</v>
      </c>
      <c r="G7866">
        <v>21</v>
      </c>
      <c r="H7866">
        <v>3</v>
      </c>
      <c r="I7866">
        <v>6</v>
      </c>
      <c r="J7866" s="1">
        <v>649.90000000000009</v>
      </c>
      <c r="K7866" s="1">
        <f>Sales_Data[[#This Row],[Order Quantity]]*Sales_Data[[#This Row],[Unit Price]]</f>
        <v>3899.4000000000005</v>
      </c>
      <c r="L7866" s="1">
        <v>480.92599999999999</v>
      </c>
    </row>
    <row r="7867" spans="1:12">
      <c r="A7867" t="s">
        <v>7890</v>
      </c>
      <c r="B7867" s="2">
        <v>42702</v>
      </c>
      <c r="C7867">
        <v>9</v>
      </c>
      <c r="D7867" t="s">
        <v>2</v>
      </c>
      <c r="E7867" t="s">
        <v>8168</v>
      </c>
      <c r="F7867" t="s">
        <v>8027</v>
      </c>
      <c r="G7867">
        <v>26</v>
      </c>
      <c r="H7867">
        <v>4</v>
      </c>
      <c r="I7867">
        <v>1</v>
      </c>
      <c r="J7867" s="1">
        <v>104.22222222222223</v>
      </c>
      <c r="K7867" s="1">
        <f>Sales_Data[[#This Row],[Order Quantity]]*Sales_Data[[#This Row],[Unit Price]]</f>
        <v>104.22222222222223</v>
      </c>
      <c r="L7867" s="1">
        <v>70.871111111111119</v>
      </c>
    </row>
    <row r="7868" spans="1:12">
      <c r="A7868" t="s">
        <v>7891</v>
      </c>
      <c r="B7868" s="2">
        <v>42702</v>
      </c>
      <c r="C7868">
        <v>17</v>
      </c>
      <c r="D7868" t="s">
        <v>2</v>
      </c>
      <c r="E7868" t="s">
        <v>8168</v>
      </c>
      <c r="F7868" t="s">
        <v>8025</v>
      </c>
      <c r="G7868">
        <v>47</v>
      </c>
      <c r="H7868">
        <v>7</v>
      </c>
      <c r="I7868">
        <v>4</v>
      </c>
      <c r="J7868" s="1">
        <v>209.1888888888889</v>
      </c>
      <c r="K7868" s="1">
        <f>Sales_Data[[#This Row],[Order Quantity]]*Sales_Data[[#This Row],[Unit Price]]</f>
        <v>836.75555555555559</v>
      </c>
      <c r="L7868" s="1">
        <v>110.87011111111113</v>
      </c>
    </row>
    <row r="7869" spans="1:12">
      <c r="A7869" t="s">
        <v>7892</v>
      </c>
      <c r="B7869" s="2">
        <v>42702</v>
      </c>
      <c r="C7869">
        <v>6</v>
      </c>
      <c r="D7869" t="s">
        <v>2</v>
      </c>
      <c r="E7869" t="s">
        <v>8168</v>
      </c>
      <c r="F7869" t="s">
        <v>8027</v>
      </c>
      <c r="G7869">
        <v>17</v>
      </c>
      <c r="H7869">
        <v>3</v>
      </c>
      <c r="I7869">
        <v>9</v>
      </c>
      <c r="J7869" s="1">
        <v>436.24444444444447</v>
      </c>
      <c r="K7869" s="1">
        <f>Sales_Data[[#This Row],[Order Quantity]]*Sales_Data[[#This Row],[Unit Price]]</f>
        <v>3926.2000000000003</v>
      </c>
      <c r="L7869" s="1">
        <v>213.7597777777778</v>
      </c>
    </row>
    <row r="7870" spans="1:12">
      <c r="A7870" t="s">
        <v>7893</v>
      </c>
      <c r="B7870" s="2">
        <v>42703</v>
      </c>
      <c r="C7870">
        <v>17</v>
      </c>
      <c r="D7870" t="s">
        <v>4</v>
      </c>
      <c r="E7870" t="s">
        <v>8168</v>
      </c>
      <c r="F7870" t="s">
        <v>8025</v>
      </c>
      <c r="G7870">
        <v>47</v>
      </c>
      <c r="H7870">
        <v>7</v>
      </c>
      <c r="I7870">
        <v>3</v>
      </c>
      <c r="J7870" s="1">
        <v>208.44444444444446</v>
      </c>
      <c r="K7870" s="1">
        <f>Sales_Data[[#This Row],[Order Quantity]]*Sales_Data[[#This Row],[Unit Price]]</f>
        <v>625.33333333333337</v>
      </c>
      <c r="L7870" s="1">
        <v>147.99555555555557</v>
      </c>
    </row>
    <row r="7871" spans="1:12">
      <c r="A7871" t="s">
        <v>7894</v>
      </c>
      <c r="B7871" s="2">
        <v>42703</v>
      </c>
      <c r="C7871">
        <v>8</v>
      </c>
      <c r="D7871" t="s">
        <v>3</v>
      </c>
      <c r="E7871" t="s">
        <v>8168</v>
      </c>
      <c r="F7871" t="s">
        <v>8027</v>
      </c>
      <c r="G7871">
        <v>21</v>
      </c>
      <c r="H7871">
        <v>3</v>
      </c>
      <c r="I7871">
        <v>7</v>
      </c>
      <c r="J7871" s="1">
        <v>443.68888888888893</v>
      </c>
      <c r="K7871" s="1">
        <f>Sales_Data[[#This Row],[Order Quantity]]*Sales_Data[[#This Row],[Unit Price]]</f>
        <v>3105.8222222222225</v>
      </c>
      <c r="L7871" s="1">
        <v>328.32977777777779</v>
      </c>
    </row>
    <row r="7872" spans="1:12">
      <c r="A7872" t="s">
        <v>7895</v>
      </c>
      <c r="B7872" s="2">
        <v>42703</v>
      </c>
      <c r="C7872">
        <v>10</v>
      </c>
      <c r="D7872" t="s">
        <v>4</v>
      </c>
      <c r="E7872" t="s">
        <v>8168</v>
      </c>
      <c r="F7872" t="s">
        <v>8026</v>
      </c>
      <c r="G7872">
        <v>28</v>
      </c>
      <c r="H7872">
        <v>4</v>
      </c>
      <c r="I7872">
        <v>9</v>
      </c>
      <c r="J7872" s="1">
        <v>719.13333333333333</v>
      </c>
      <c r="K7872" s="1">
        <f>Sales_Data[[#This Row],[Order Quantity]]*Sales_Data[[#This Row],[Unit Price]]</f>
        <v>6472.2</v>
      </c>
      <c r="L7872" s="1">
        <v>445.86266666666666</v>
      </c>
    </row>
    <row r="7873" spans="1:12">
      <c r="A7873" t="s">
        <v>7896</v>
      </c>
      <c r="B7873" s="2">
        <v>42703</v>
      </c>
      <c r="C7873">
        <v>5</v>
      </c>
      <c r="D7873" t="s">
        <v>2</v>
      </c>
      <c r="E7873" t="s">
        <v>8168</v>
      </c>
      <c r="F7873" t="s">
        <v>8027</v>
      </c>
      <c r="G7873">
        <v>13</v>
      </c>
      <c r="H7873">
        <v>2</v>
      </c>
      <c r="I7873">
        <v>3</v>
      </c>
      <c r="J7873" s="1">
        <v>434.75555555555559</v>
      </c>
      <c r="K7873" s="1">
        <f>Sales_Data[[#This Row],[Order Quantity]]*Sales_Data[[#This Row],[Unit Price]]</f>
        <v>1304.2666666666669</v>
      </c>
      <c r="L7873" s="1">
        <v>204.33511111111113</v>
      </c>
    </row>
    <row r="7874" spans="1:12">
      <c r="A7874" t="s">
        <v>7897</v>
      </c>
      <c r="B7874" s="2">
        <v>42703</v>
      </c>
      <c r="C7874">
        <v>8</v>
      </c>
      <c r="D7874" t="s">
        <v>4</v>
      </c>
      <c r="E7874" t="s">
        <v>8168</v>
      </c>
      <c r="F7874" t="s">
        <v>8027</v>
      </c>
      <c r="G7874">
        <v>22</v>
      </c>
      <c r="H7874">
        <v>3</v>
      </c>
      <c r="I7874">
        <v>3</v>
      </c>
      <c r="J7874" s="1">
        <v>598.5333333333333</v>
      </c>
      <c r="K7874" s="1">
        <f>Sales_Data[[#This Row],[Order Quantity]]*Sales_Data[[#This Row],[Unit Price]]</f>
        <v>1795.6</v>
      </c>
      <c r="L7874" s="1">
        <v>323.20800000000003</v>
      </c>
    </row>
    <row r="7875" spans="1:12">
      <c r="A7875" t="s">
        <v>7898</v>
      </c>
      <c r="B7875" s="2">
        <v>42703</v>
      </c>
      <c r="C7875">
        <v>16</v>
      </c>
      <c r="D7875" t="s">
        <v>4</v>
      </c>
      <c r="E7875" t="s">
        <v>8168</v>
      </c>
      <c r="F7875" t="s">
        <v>8025</v>
      </c>
      <c r="G7875">
        <v>45</v>
      </c>
      <c r="H7875">
        <v>7</v>
      </c>
      <c r="I7875">
        <v>3</v>
      </c>
      <c r="J7875" s="1">
        <v>81.144444444444446</v>
      </c>
      <c r="K7875" s="1">
        <f>Sales_Data[[#This Row],[Order Quantity]]*Sales_Data[[#This Row],[Unit Price]]</f>
        <v>243.43333333333334</v>
      </c>
      <c r="L7875" s="1">
        <v>51.121000000000009</v>
      </c>
    </row>
    <row r="7876" spans="1:12">
      <c r="A7876" t="s">
        <v>7899</v>
      </c>
      <c r="B7876" s="2">
        <v>42703</v>
      </c>
      <c r="C7876">
        <v>5</v>
      </c>
      <c r="D7876" t="s">
        <v>2</v>
      </c>
      <c r="E7876" t="s">
        <v>8168</v>
      </c>
      <c r="F7876" t="s">
        <v>8027</v>
      </c>
      <c r="G7876">
        <v>14</v>
      </c>
      <c r="H7876">
        <v>2</v>
      </c>
      <c r="I7876">
        <v>3</v>
      </c>
      <c r="J7876" s="1">
        <v>251.62222222222221</v>
      </c>
      <c r="K7876" s="1">
        <f>Sales_Data[[#This Row],[Order Quantity]]*Sales_Data[[#This Row],[Unit Price]]</f>
        <v>754.86666666666656</v>
      </c>
      <c r="L7876" s="1">
        <v>163.55444444444444</v>
      </c>
    </row>
    <row r="7877" spans="1:12">
      <c r="A7877" t="s">
        <v>7900</v>
      </c>
      <c r="B7877" s="2">
        <v>42704</v>
      </c>
      <c r="C7877">
        <v>6</v>
      </c>
      <c r="D7877" t="s">
        <v>4</v>
      </c>
      <c r="E7877" t="s">
        <v>8168</v>
      </c>
      <c r="F7877" t="s">
        <v>8027</v>
      </c>
      <c r="G7877">
        <v>16</v>
      </c>
      <c r="H7877">
        <v>3</v>
      </c>
      <c r="I7877">
        <v>4</v>
      </c>
      <c r="J7877" s="1">
        <v>109.43333333333334</v>
      </c>
      <c r="K7877" s="1">
        <f>Sales_Data[[#This Row],[Order Quantity]]*Sales_Data[[#This Row],[Unit Price]]</f>
        <v>437.73333333333335</v>
      </c>
      <c r="L7877" s="1">
        <v>53.62233333333333</v>
      </c>
    </row>
    <row r="7878" spans="1:12">
      <c r="A7878" t="s">
        <v>7901</v>
      </c>
      <c r="B7878" s="2">
        <v>42704</v>
      </c>
      <c r="C7878">
        <v>12</v>
      </c>
      <c r="D7878" t="s">
        <v>2</v>
      </c>
      <c r="E7878" t="s">
        <v>8168</v>
      </c>
      <c r="F7878" t="s">
        <v>8026</v>
      </c>
      <c r="G7878">
        <v>34</v>
      </c>
      <c r="H7878">
        <v>5</v>
      </c>
      <c r="I7878">
        <v>7</v>
      </c>
      <c r="J7878" s="1">
        <v>317.13333333333338</v>
      </c>
      <c r="K7878" s="1">
        <f>Sales_Data[[#This Row],[Order Quantity]]*Sales_Data[[#This Row],[Unit Price]]</f>
        <v>2219.9333333333338</v>
      </c>
      <c r="L7878" s="1">
        <v>244.1926666666667</v>
      </c>
    </row>
    <row r="7879" spans="1:12">
      <c r="A7879" t="s">
        <v>7902</v>
      </c>
      <c r="B7879" s="2">
        <v>42704</v>
      </c>
      <c r="C7879">
        <v>8</v>
      </c>
      <c r="D7879" t="s">
        <v>2</v>
      </c>
      <c r="E7879" t="s">
        <v>8168</v>
      </c>
      <c r="F7879" t="s">
        <v>8027</v>
      </c>
      <c r="G7879">
        <v>21</v>
      </c>
      <c r="H7879">
        <v>3</v>
      </c>
      <c r="I7879">
        <v>4</v>
      </c>
      <c r="J7879" s="1">
        <v>29.777777777777779</v>
      </c>
      <c r="K7879" s="1">
        <f>Sales_Data[[#This Row],[Order Quantity]]*Sales_Data[[#This Row],[Unit Price]]</f>
        <v>119.11111111111111</v>
      </c>
      <c r="L7879" s="1">
        <v>17.866666666666664</v>
      </c>
    </row>
    <row r="7880" spans="1:12">
      <c r="A7880" t="s">
        <v>7903</v>
      </c>
      <c r="B7880" s="2">
        <v>42704</v>
      </c>
      <c r="C7880">
        <v>1</v>
      </c>
      <c r="D7880" t="s">
        <v>2</v>
      </c>
      <c r="E7880" t="s">
        <v>8168</v>
      </c>
      <c r="F7880" t="s">
        <v>8027</v>
      </c>
      <c r="G7880">
        <v>3</v>
      </c>
      <c r="H7880">
        <v>1</v>
      </c>
      <c r="I7880">
        <v>7</v>
      </c>
      <c r="J7880" s="1">
        <v>710.94444444444446</v>
      </c>
      <c r="K7880" s="1">
        <f>Sales_Data[[#This Row],[Order Quantity]]*Sales_Data[[#This Row],[Unit Price]]</f>
        <v>4976.6111111111113</v>
      </c>
      <c r="L7880" s="1">
        <v>504.77055555555552</v>
      </c>
    </row>
    <row r="7881" spans="1:12">
      <c r="A7881" t="s">
        <v>7904</v>
      </c>
      <c r="B7881" s="2">
        <v>42705</v>
      </c>
      <c r="C7881">
        <v>6</v>
      </c>
      <c r="D7881" t="s">
        <v>2</v>
      </c>
      <c r="E7881" t="s">
        <v>8168</v>
      </c>
      <c r="F7881" t="s">
        <v>8027</v>
      </c>
      <c r="G7881">
        <v>17</v>
      </c>
      <c r="H7881">
        <v>3</v>
      </c>
      <c r="I7881">
        <v>2</v>
      </c>
      <c r="J7881" s="1">
        <v>399.76666666666665</v>
      </c>
      <c r="K7881" s="1">
        <f>Sales_Data[[#This Row],[Order Quantity]]*Sales_Data[[#This Row],[Unit Price]]</f>
        <v>799.5333333333333</v>
      </c>
      <c r="L7881" s="1">
        <v>191.88800000000001</v>
      </c>
    </row>
    <row r="7882" spans="1:12">
      <c r="A7882" t="s">
        <v>7905</v>
      </c>
      <c r="B7882" s="2">
        <v>42705</v>
      </c>
      <c r="C7882">
        <v>8</v>
      </c>
      <c r="D7882" t="s">
        <v>4</v>
      </c>
      <c r="E7882" t="s">
        <v>8168</v>
      </c>
      <c r="F7882" t="s">
        <v>8027</v>
      </c>
      <c r="G7882">
        <v>22</v>
      </c>
      <c r="H7882">
        <v>3</v>
      </c>
      <c r="I7882">
        <v>6</v>
      </c>
      <c r="J7882" s="1">
        <v>446.66666666666669</v>
      </c>
      <c r="K7882" s="1">
        <f>Sales_Data[[#This Row],[Order Quantity]]*Sales_Data[[#This Row],[Unit Price]]</f>
        <v>2680</v>
      </c>
      <c r="L7882" s="1">
        <v>348.4</v>
      </c>
    </row>
    <row r="7883" spans="1:12">
      <c r="A7883" t="s">
        <v>7906</v>
      </c>
      <c r="B7883" s="2">
        <v>42705</v>
      </c>
      <c r="C7883">
        <v>13</v>
      </c>
      <c r="D7883" t="s">
        <v>3</v>
      </c>
      <c r="E7883" t="s">
        <v>8168</v>
      </c>
      <c r="F7883" t="s">
        <v>8026</v>
      </c>
      <c r="G7883">
        <v>37</v>
      </c>
      <c r="H7883">
        <v>6</v>
      </c>
      <c r="I7883">
        <v>5</v>
      </c>
      <c r="J7883" s="1">
        <v>287.35555555555561</v>
      </c>
      <c r="K7883" s="1">
        <f>Sales_Data[[#This Row],[Order Quantity]]*Sales_Data[[#This Row],[Unit Price]]</f>
        <v>1436.7777777777781</v>
      </c>
      <c r="L7883" s="1">
        <v>198.27533333333335</v>
      </c>
    </row>
    <row r="7884" spans="1:12">
      <c r="A7884" t="s">
        <v>7907</v>
      </c>
      <c r="B7884" s="2">
        <v>42705</v>
      </c>
      <c r="C7884">
        <v>10</v>
      </c>
      <c r="D7884" t="s">
        <v>4</v>
      </c>
      <c r="E7884" t="s">
        <v>8168</v>
      </c>
      <c r="F7884" t="s">
        <v>8026</v>
      </c>
      <c r="G7884">
        <v>29</v>
      </c>
      <c r="H7884">
        <v>4</v>
      </c>
      <c r="I7884">
        <v>5</v>
      </c>
      <c r="J7884" s="1">
        <v>118.36666666666666</v>
      </c>
      <c r="K7884" s="1">
        <f>Sales_Data[[#This Row],[Order Quantity]]*Sales_Data[[#This Row],[Unit Price]]</f>
        <v>591.83333333333326</v>
      </c>
      <c r="L7884" s="1">
        <v>68.652666666666661</v>
      </c>
    </row>
    <row r="7885" spans="1:12">
      <c r="A7885" t="s">
        <v>7908</v>
      </c>
      <c r="B7885" s="2">
        <v>42705</v>
      </c>
      <c r="C7885">
        <v>8</v>
      </c>
      <c r="D7885" t="s">
        <v>4</v>
      </c>
      <c r="E7885" t="s">
        <v>8168</v>
      </c>
      <c r="F7885" t="s">
        <v>8027</v>
      </c>
      <c r="G7885">
        <v>22</v>
      </c>
      <c r="H7885">
        <v>4</v>
      </c>
      <c r="I7885">
        <v>1</v>
      </c>
      <c r="J7885" s="1">
        <v>433.26666666666665</v>
      </c>
      <c r="K7885" s="1">
        <f>Sales_Data[[#This Row],[Order Quantity]]*Sales_Data[[#This Row],[Unit Price]]</f>
        <v>433.26666666666665</v>
      </c>
      <c r="L7885" s="1">
        <v>216.63333333333333</v>
      </c>
    </row>
    <row r="7886" spans="1:12">
      <c r="A7886" t="s">
        <v>7909</v>
      </c>
      <c r="B7886" s="2">
        <v>42706</v>
      </c>
      <c r="C7886">
        <v>1</v>
      </c>
      <c r="D7886" t="s">
        <v>2</v>
      </c>
      <c r="E7886" t="s">
        <v>8168</v>
      </c>
      <c r="F7886" t="s">
        <v>8027</v>
      </c>
      <c r="G7886">
        <v>3</v>
      </c>
      <c r="H7886">
        <v>1</v>
      </c>
      <c r="I7886">
        <v>5</v>
      </c>
      <c r="J7886" s="1">
        <v>98.266666666666666</v>
      </c>
      <c r="K7886" s="1">
        <f>Sales_Data[[#This Row],[Order Quantity]]*Sales_Data[[#This Row],[Unit Price]]</f>
        <v>491.33333333333331</v>
      </c>
      <c r="L7886" s="1">
        <v>56.994666666666667</v>
      </c>
    </row>
    <row r="7887" spans="1:12">
      <c r="A7887" t="s">
        <v>7910</v>
      </c>
      <c r="B7887" s="2">
        <v>42706</v>
      </c>
      <c r="C7887">
        <v>1</v>
      </c>
      <c r="D7887" t="s">
        <v>2</v>
      </c>
      <c r="E7887" t="s">
        <v>8168</v>
      </c>
      <c r="F7887" t="s">
        <v>8027</v>
      </c>
      <c r="G7887">
        <v>2</v>
      </c>
      <c r="H7887">
        <v>1</v>
      </c>
      <c r="I7887">
        <v>7</v>
      </c>
      <c r="J7887" s="1">
        <v>125.8111111111111</v>
      </c>
      <c r="K7887" s="1">
        <f>Sales_Data[[#This Row],[Order Quantity]]*Sales_Data[[#This Row],[Unit Price]]</f>
        <v>880.67777777777769</v>
      </c>
      <c r="L7887" s="1">
        <v>59.131222222222213</v>
      </c>
    </row>
    <row r="7888" spans="1:12">
      <c r="A7888" t="s">
        <v>7911</v>
      </c>
      <c r="B7888" s="2">
        <v>42706</v>
      </c>
      <c r="C7888">
        <v>7</v>
      </c>
      <c r="D7888" t="s">
        <v>4</v>
      </c>
      <c r="E7888" t="s">
        <v>8168</v>
      </c>
      <c r="F7888" t="s">
        <v>8027</v>
      </c>
      <c r="G7888">
        <v>19</v>
      </c>
      <c r="H7888">
        <v>3</v>
      </c>
      <c r="I7888">
        <v>2</v>
      </c>
      <c r="J7888" s="1">
        <v>269.48888888888888</v>
      </c>
      <c r="K7888" s="1">
        <f>Sales_Data[[#This Row],[Order Quantity]]*Sales_Data[[#This Row],[Unit Price]]</f>
        <v>538.97777777777776</v>
      </c>
      <c r="L7888" s="1">
        <v>164.38822222222223</v>
      </c>
    </row>
    <row r="7889" spans="1:12">
      <c r="A7889" t="s">
        <v>7912</v>
      </c>
      <c r="B7889" s="2">
        <v>42706</v>
      </c>
      <c r="C7889">
        <v>3</v>
      </c>
      <c r="D7889" t="s">
        <v>4</v>
      </c>
      <c r="E7889" t="s">
        <v>8168</v>
      </c>
      <c r="F7889" t="s">
        <v>8027</v>
      </c>
      <c r="G7889">
        <v>7</v>
      </c>
      <c r="H7889">
        <v>1</v>
      </c>
      <c r="I7889">
        <v>2</v>
      </c>
      <c r="J7889" s="1">
        <v>24.566666666666666</v>
      </c>
      <c r="K7889" s="1">
        <f>Sales_Data[[#This Row],[Order Quantity]]*Sales_Data[[#This Row],[Unit Price]]</f>
        <v>49.133333333333333</v>
      </c>
      <c r="L7889" s="1">
        <v>16.214000000000002</v>
      </c>
    </row>
    <row r="7890" spans="1:12">
      <c r="A7890" t="s">
        <v>7913</v>
      </c>
      <c r="B7890" s="2">
        <v>42706</v>
      </c>
      <c r="C7890">
        <v>9</v>
      </c>
      <c r="D7890" t="s">
        <v>3</v>
      </c>
      <c r="E7890" t="s">
        <v>8168</v>
      </c>
      <c r="F7890" t="s">
        <v>8027</v>
      </c>
      <c r="G7890">
        <v>26</v>
      </c>
      <c r="H7890">
        <v>4</v>
      </c>
      <c r="I7890">
        <v>6</v>
      </c>
      <c r="J7890" s="1">
        <v>111.66666666666667</v>
      </c>
      <c r="K7890" s="1">
        <f>Sales_Data[[#This Row],[Order Quantity]]*Sales_Data[[#This Row],[Unit Price]]</f>
        <v>670</v>
      </c>
      <c r="L7890" s="1">
        <v>46.9</v>
      </c>
    </row>
    <row r="7891" spans="1:12">
      <c r="A7891" t="s">
        <v>7914</v>
      </c>
      <c r="B7891" s="2">
        <v>42707</v>
      </c>
      <c r="C7891">
        <v>7</v>
      </c>
      <c r="D7891" t="s">
        <v>4</v>
      </c>
      <c r="E7891" t="s">
        <v>8168</v>
      </c>
      <c r="F7891" t="s">
        <v>8027</v>
      </c>
      <c r="G7891">
        <v>19</v>
      </c>
      <c r="H7891">
        <v>3</v>
      </c>
      <c r="I7891">
        <v>2</v>
      </c>
      <c r="J7891" s="1">
        <v>443.68888888888893</v>
      </c>
      <c r="K7891" s="1">
        <f>Sales_Data[[#This Row],[Order Quantity]]*Sales_Data[[#This Row],[Unit Price]]</f>
        <v>887.37777777777785</v>
      </c>
      <c r="L7891" s="1">
        <v>266.21333333333337</v>
      </c>
    </row>
    <row r="7892" spans="1:12">
      <c r="A7892" t="s">
        <v>7915</v>
      </c>
      <c r="B7892" s="2">
        <v>42707</v>
      </c>
      <c r="C7892">
        <v>6</v>
      </c>
      <c r="D7892" t="s">
        <v>4</v>
      </c>
      <c r="E7892" t="s">
        <v>8168</v>
      </c>
      <c r="F7892" t="s">
        <v>8027</v>
      </c>
      <c r="G7892">
        <v>17</v>
      </c>
      <c r="H7892">
        <v>3</v>
      </c>
      <c r="I7892">
        <v>6</v>
      </c>
      <c r="J7892" s="1">
        <v>434.01111111111112</v>
      </c>
      <c r="K7892" s="1">
        <f>Sales_Data[[#This Row],[Order Quantity]]*Sales_Data[[#This Row],[Unit Price]]</f>
        <v>2604.0666666666666</v>
      </c>
      <c r="L7892" s="1">
        <v>208.32533333333333</v>
      </c>
    </row>
    <row r="7893" spans="1:12">
      <c r="A7893" t="s">
        <v>7916</v>
      </c>
      <c r="B7893" s="2">
        <v>42707</v>
      </c>
      <c r="C7893">
        <v>1</v>
      </c>
      <c r="D7893" t="s">
        <v>3</v>
      </c>
      <c r="E7893" t="s">
        <v>8168</v>
      </c>
      <c r="F7893" t="s">
        <v>8027</v>
      </c>
      <c r="G7893">
        <v>3</v>
      </c>
      <c r="H7893">
        <v>1</v>
      </c>
      <c r="I7893">
        <v>6</v>
      </c>
      <c r="J7893" s="1">
        <v>220.35555555555555</v>
      </c>
      <c r="K7893" s="1">
        <f>Sales_Data[[#This Row],[Order Quantity]]*Sales_Data[[#This Row],[Unit Price]]</f>
        <v>1322.1333333333332</v>
      </c>
      <c r="L7893" s="1">
        <v>174.08088888888889</v>
      </c>
    </row>
    <row r="7894" spans="1:12">
      <c r="A7894" t="s">
        <v>7917</v>
      </c>
      <c r="B7894" s="2">
        <v>42707</v>
      </c>
      <c r="C7894">
        <v>9</v>
      </c>
      <c r="D7894" t="s">
        <v>2</v>
      </c>
      <c r="E7894" t="s">
        <v>8168</v>
      </c>
      <c r="F7894" t="s">
        <v>8027</v>
      </c>
      <c r="G7894">
        <v>25</v>
      </c>
      <c r="H7894">
        <v>4</v>
      </c>
      <c r="I7894">
        <v>5</v>
      </c>
      <c r="J7894" s="1">
        <v>111.66666666666667</v>
      </c>
      <c r="K7894" s="1">
        <f>Sales_Data[[#This Row],[Order Quantity]]*Sales_Data[[#This Row],[Unit Price]]</f>
        <v>558.33333333333337</v>
      </c>
      <c r="L7894" s="1">
        <v>52.483333333333327</v>
      </c>
    </row>
    <row r="7895" spans="1:12">
      <c r="A7895" t="s">
        <v>7918</v>
      </c>
      <c r="B7895" s="2">
        <v>42707</v>
      </c>
      <c r="C7895">
        <v>5</v>
      </c>
      <c r="D7895" t="s">
        <v>4</v>
      </c>
      <c r="E7895" t="s">
        <v>8168</v>
      </c>
      <c r="F7895" t="s">
        <v>8027</v>
      </c>
      <c r="G7895">
        <v>14</v>
      </c>
      <c r="H7895">
        <v>2</v>
      </c>
      <c r="I7895">
        <v>7</v>
      </c>
      <c r="J7895" s="1">
        <v>193.55555555555554</v>
      </c>
      <c r="K7895" s="1">
        <f>Sales_Data[[#This Row],[Order Quantity]]*Sales_Data[[#This Row],[Unit Price]]</f>
        <v>1354.8888888888887</v>
      </c>
      <c r="L7895" s="1">
        <v>108.39111111111112</v>
      </c>
    </row>
    <row r="7896" spans="1:12">
      <c r="A7896" t="s">
        <v>7919</v>
      </c>
      <c r="B7896" s="2">
        <v>42708</v>
      </c>
      <c r="C7896">
        <v>4</v>
      </c>
      <c r="D7896" t="s">
        <v>2</v>
      </c>
      <c r="E7896" t="s">
        <v>8168</v>
      </c>
      <c r="F7896" t="s">
        <v>8027</v>
      </c>
      <c r="G7896">
        <v>12</v>
      </c>
      <c r="H7896">
        <v>2</v>
      </c>
      <c r="I7896">
        <v>8</v>
      </c>
      <c r="J7896" s="1">
        <v>107.2</v>
      </c>
      <c r="K7896" s="1">
        <f>Sales_Data[[#This Row],[Order Quantity]]*Sales_Data[[#This Row],[Unit Price]]</f>
        <v>857.6</v>
      </c>
      <c r="L7896" s="1">
        <v>86.832000000000008</v>
      </c>
    </row>
    <row r="7897" spans="1:12">
      <c r="A7897" t="s">
        <v>7920</v>
      </c>
      <c r="B7897" s="2">
        <v>42708</v>
      </c>
      <c r="C7897">
        <v>11</v>
      </c>
      <c r="D7897" t="s">
        <v>4</v>
      </c>
      <c r="E7897" t="s">
        <v>8168</v>
      </c>
      <c r="F7897" t="s">
        <v>8026</v>
      </c>
      <c r="G7897">
        <v>31</v>
      </c>
      <c r="H7897">
        <v>5</v>
      </c>
      <c r="I7897">
        <v>9</v>
      </c>
      <c r="J7897" s="1">
        <v>110.17777777777778</v>
      </c>
      <c r="K7897" s="1">
        <f>Sales_Data[[#This Row],[Order Quantity]]*Sales_Data[[#This Row],[Unit Price]]</f>
        <v>991.6</v>
      </c>
      <c r="L7897" s="1">
        <v>71.615555555555559</v>
      </c>
    </row>
    <row r="7898" spans="1:12">
      <c r="A7898" t="s">
        <v>7921</v>
      </c>
      <c r="B7898" s="2">
        <v>42708</v>
      </c>
      <c r="C7898">
        <v>11</v>
      </c>
      <c r="D7898" t="s">
        <v>4</v>
      </c>
      <c r="E7898" t="s">
        <v>8168</v>
      </c>
      <c r="F7898" t="s">
        <v>8026</v>
      </c>
      <c r="G7898">
        <v>32</v>
      </c>
      <c r="H7898">
        <v>5</v>
      </c>
      <c r="I7898">
        <v>7</v>
      </c>
      <c r="J7898" s="1">
        <v>443.68888888888893</v>
      </c>
      <c r="K7898" s="1">
        <f>Sales_Data[[#This Row],[Order Quantity]]*Sales_Data[[#This Row],[Unit Price]]</f>
        <v>3105.8222222222225</v>
      </c>
      <c r="L7898" s="1">
        <v>319.45600000000002</v>
      </c>
    </row>
    <row r="7899" spans="1:12">
      <c r="A7899" t="s">
        <v>7922</v>
      </c>
      <c r="B7899" s="2">
        <v>42708</v>
      </c>
      <c r="C7899">
        <v>8</v>
      </c>
      <c r="D7899" t="s">
        <v>4</v>
      </c>
      <c r="E7899" t="s">
        <v>8168</v>
      </c>
      <c r="F7899" t="s">
        <v>8027</v>
      </c>
      <c r="G7899">
        <v>24</v>
      </c>
      <c r="H7899">
        <v>4</v>
      </c>
      <c r="I7899">
        <v>9</v>
      </c>
      <c r="J7899" s="1">
        <v>292.56666666666666</v>
      </c>
      <c r="K7899" s="1">
        <f>Sales_Data[[#This Row],[Order Quantity]]*Sales_Data[[#This Row],[Unit Price]]</f>
        <v>2633.1</v>
      </c>
      <c r="L7899" s="1">
        <v>128.72933333333333</v>
      </c>
    </row>
    <row r="7900" spans="1:12">
      <c r="A7900" t="s">
        <v>7923</v>
      </c>
      <c r="B7900" s="2">
        <v>42708</v>
      </c>
      <c r="C7900">
        <v>7</v>
      </c>
      <c r="D7900" t="s">
        <v>2</v>
      </c>
      <c r="E7900" t="s">
        <v>8168</v>
      </c>
      <c r="F7900" t="s">
        <v>8027</v>
      </c>
      <c r="G7900">
        <v>18</v>
      </c>
      <c r="H7900">
        <v>3</v>
      </c>
      <c r="I7900">
        <v>7</v>
      </c>
      <c r="J7900" s="1">
        <v>86.355555555555554</v>
      </c>
      <c r="K7900" s="1">
        <f>Sales_Data[[#This Row],[Order Quantity]]*Sales_Data[[#This Row],[Unit Price]]</f>
        <v>604.48888888888882</v>
      </c>
      <c r="L7900" s="1">
        <v>67.35733333333333</v>
      </c>
    </row>
    <row r="7901" spans="1:12">
      <c r="A7901" t="s">
        <v>7924</v>
      </c>
      <c r="B7901" s="2">
        <v>42709</v>
      </c>
      <c r="C7901">
        <v>14</v>
      </c>
      <c r="D7901" t="s">
        <v>2</v>
      </c>
      <c r="E7901" t="s">
        <v>8168</v>
      </c>
      <c r="F7901" t="s">
        <v>8026</v>
      </c>
      <c r="G7901">
        <v>39</v>
      </c>
      <c r="H7901">
        <v>6</v>
      </c>
      <c r="I7901">
        <v>4</v>
      </c>
      <c r="J7901" s="1">
        <v>282.88888888888891</v>
      </c>
      <c r="K7901" s="1">
        <f>Sales_Data[[#This Row],[Order Quantity]]*Sales_Data[[#This Row],[Unit Price]]</f>
        <v>1131.5555555555557</v>
      </c>
      <c r="L7901" s="1">
        <v>192.36444444444447</v>
      </c>
    </row>
    <row r="7902" spans="1:12">
      <c r="A7902" t="s">
        <v>7925</v>
      </c>
      <c r="B7902" s="2">
        <v>42709</v>
      </c>
      <c r="C7902">
        <v>2</v>
      </c>
      <c r="D7902" t="s">
        <v>4</v>
      </c>
      <c r="E7902" t="s">
        <v>8168</v>
      </c>
      <c r="F7902" t="s">
        <v>8027</v>
      </c>
      <c r="G7902">
        <v>4</v>
      </c>
      <c r="H7902">
        <v>1</v>
      </c>
      <c r="I7902">
        <v>6</v>
      </c>
      <c r="J7902" s="1">
        <v>18.611111111111111</v>
      </c>
      <c r="K7902" s="1">
        <f>Sales_Data[[#This Row],[Order Quantity]]*Sales_Data[[#This Row],[Unit Price]]</f>
        <v>111.66666666666666</v>
      </c>
      <c r="L7902" s="1">
        <v>8.0027777777777782</v>
      </c>
    </row>
    <row r="7903" spans="1:12">
      <c r="A7903" t="s">
        <v>7926</v>
      </c>
      <c r="B7903" s="2">
        <v>42709</v>
      </c>
      <c r="C7903">
        <v>9</v>
      </c>
      <c r="D7903" t="s">
        <v>4</v>
      </c>
      <c r="E7903" t="s">
        <v>8168</v>
      </c>
      <c r="F7903" t="s">
        <v>8027</v>
      </c>
      <c r="G7903">
        <v>25</v>
      </c>
      <c r="H7903">
        <v>4</v>
      </c>
      <c r="I7903">
        <v>9</v>
      </c>
      <c r="J7903" s="1">
        <v>394.55555555555554</v>
      </c>
      <c r="K7903" s="1">
        <f>Sales_Data[[#This Row],[Order Quantity]]*Sales_Data[[#This Row],[Unit Price]]</f>
        <v>3551</v>
      </c>
      <c r="L7903" s="1">
        <v>256.46111111111111</v>
      </c>
    </row>
    <row r="7904" spans="1:12">
      <c r="A7904" t="s">
        <v>7927</v>
      </c>
      <c r="B7904" s="2">
        <v>42710</v>
      </c>
      <c r="C7904">
        <v>17</v>
      </c>
      <c r="D7904" t="s">
        <v>2</v>
      </c>
      <c r="E7904" t="s">
        <v>8168</v>
      </c>
      <c r="F7904" t="s">
        <v>8025</v>
      </c>
      <c r="G7904">
        <v>48</v>
      </c>
      <c r="H7904">
        <v>7</v>
      </c>
      <c r="I7904">
        <v>4</v>
      </c>
      <c r="J7904" s="1">
        <v>572.47777777777776</v>
      </c>
      <c r="K7904" s="1">
        <f>Sales_Data[[#This Row],[Order Quantity]]*Sales_Data[[#This Row],[Unit Price]]</f>
        <v>2289.911111111111</v>
      </c>
      <c r="L7904" s="1">
        <v>234.71588888888886</v>
      </c>
    </row>
    <row r="7905" spans="1:12">
      <c r="A7905" t="s">
        <v>7928</v>
      </c>
      <c r="B7905" s="2">
        <v>42710</v>
      </c>
      <c r="C7905">
        <v>12</v>
      </c>
      <c r="D7905" t="s">
        <v>4</v>
      </c>
      <c r="E7905" t="s">
        <v>8168</v>
      </c>
      <c r="F7905" t="s">
        <v>8026</v>
      </c>
      <c r="G7905">
        <v>35</v>
      </c>
      <c r="H7905">
        <v>5</v>
      </c>
      <c r="I7905">
        <v>8</v>
      </c>
      <c r="J7905" s="1">
        <v>101.24444444444445</v>
      </c>
      <c r="K7905" s="1">
        <f>Sales_Data[[#This Row],[Order Quantity]]*Sales_Data[[#This Row],[Unit Price]]</f>
        <v>809.95555555555563</v>
      </c>
      <c r="L7905" s="1">
        <v>64.796444444444447</v>
      </c>
    </row>
    <row r="7906" spans="1:12">
      <c r="A7906" t="s">
        <v>7929</v>
      </c>
      <c r="B7906" s="2">
        <v>42711</v>
      </c>
      <c r="C7906">
        <v>2</v>
      </c>
      <c r="D7906" t="s">
        <v>2</v>
      </c>
      <c r="E7906" t="s">
        <v>8168</v>
      </c>
      <c r="F7906" t="s">
        <v>8027</v>
      </c>
      <c r="G7906">
        <v>3</v>
      </c>
      <c r="H7906">
        <v>1</v>
      </c>
      <c r="I7906">
        <v>9</v>
      </c>
      <c r="J7906" s="1">
        <v>316.38888888888891</v>
      </c>
      <c r="K7906" s="1">
        <f>Sales_Data[[#This Row],[Order Quantity]]*Sales_Data[[#This Row],[Unit Price]]</f>
        <v>2847.5</v>
      </c>
      <c r="L7906" s="1">
        <v>155.03055555555554</v>
      </c>
    </row>
    <row r="7907" spans="1:12">
      <c r="A7907" t="s">
        <v>7930</v>
      </c>
      <c r="B7907" s="2">
        <v>42711</v>
      </c>
      <c r="C7907">
        <v>7</v>
      </c>
      <c r="D7907" t="s">
        <v>4</v>
      </c>
      <c r="E7907" t="s">
        <v>8168</v>
      </c>
      <c r="F7907" t="s">
        <v>8027</v>
      </c>
      <c r="G7907">
        <v>19</v>
      </c>
      <c r="H7907">
        <v>3</v>
      </c>
      <c r="I7907">
        <v>3</v>
      </c>
      <c r="J7907" s="1">
        <v>425.07777777777778</v>
      </c>
      <c r="K7907" s="1">
        <f>Sales_Data[[#This Row],[Order Quantity]]*Sales_Data[[#This Row],[Unit Price]]</f>
        <v>1275.2333333333333</v>
      </c>
      <c r="L7907" s="1">
        <v>361.31611111111113</v>
      </c>
    </row>
    <row r="7908" spans="1:12">
      <c r="A7908" t="s">
        <v>7931</v>
      </c>
      <c r="B7908" s="2">
        <v>42712</v>
      </c>
      <c r="C7908">
        <v>16</v>
      </c>
      <c r="D7908" t="s">
        <v>4</v>
      </c>
      <c r="E7908" t="s">
        <v>8168</v>
      </c>
      <c r="F7908" t="s">
        <v>8025</v>
      </c>
      <c r="G7908">
        <v>46</v>
      </c>
      <c r="H7908">
        <v>7</v>
      </c>
      <c r="I7908">
        <v>8</v>
      </c>
      <c r="J7908" s="1">
        <v>439.22222222222223</v>
      </c>
      <c r="K7908" s="1">
        <f>Sales_Data[[#This Row],[Order Quantity]]*Sales_Data[[#This Row],[Unit Price]]</f>
        <v>3513.7777777777778</v>
      </c>
      <c r="L7908" s="1">
        <v>298.67111111111114</v>
      </c>
    </row>
    <row r="7909" spans="1:12">
      <c r="A7909" t="s">
        <v>7932</v>
      </c>
      <c r="B7909" s="2">
        <v>42712</v>
      </c>
      <c r="C7909">
        <v>1</v>
      </c>
      <c r="D7909" t="s">
        <v>4</v>
      </c>
      <c r="E7909" t="s">
        <v>8168</v>
      </c>
      <c r="F7909" t="s">
        <v>8027</v>
      </c>
      <c r="G7909">
        <v>3</v>
      </c>
      <c r="H7909">
        <v>1</v>
      </c>
      <c r="I7909">
        <v>5</v>
      </c>
      <c r="J7909" s="1">
        <v>690.1</v>
      </c>
      <c r="K7909" s="1">
        <f>Sales_Data[[#This Row],[Order Quantity]]*Sales_Data[[#This Row],[Unit Price]]</f>
        <v>3450.5</v>
      </c>
      <c r="L7909" s="1">
        <v>393.35700000000003</v>
      </c>
    </row>
    <row r="7910" spans="1:12">
      <c r="A7910" t="s">
        <v>7933</v>
      </c>
      <c r="B7910" s="2">
        <v>42712</v>
      </c>
      <c r="C7910">
        <v>19</v>
      </c>
      <c r="D7910" t="s">
        <v>4</v>
      </c>
      <c r="E7910" t="s">
        <v>8168</v>
      </c>
      <c r="F7910" t="s">
        <v>8028</v>
      </c>
      <c r="G7910">
        <v>56</v>
      </c>
      <c r="H7910">
        <v>8</v>
      </c>
      <c r="I7910">
        <v>6</v>
      </c>
      <c r="J7910" s="1">
        <v>210.67777777777781</v>
      </c>
      <c r="K7910" s="1">
        <f>Sales_Data[[#This Row],[Order Quantity]]*Sales_Data[[#This Row],[Unit Price]]</f>
        <v>1264.0666666666668</v>
      </c>
      <c r="L7910" s="1">
        <v>179.07611111111112</v>
      </c>
    </row>
    <row r="7911" spans="1:12">
      <c r="A7911" t="s">
        <v>7934</v>
      </c>
      <c r="B7911" s="2">
        <v>42712</v>
      </c>
      <c r="C7911">
        <v>3</v>
      </c>
      <c r="D7911" t="s">
        <v>4</v>
      </c>
      <c r="E7911" t="s">
        <v>8168</v>
      </c>
      <c r="F7911" t="s">
        <v>8027</v>
      </c>
      <c r="G7911">
        <v>8</v>
      </c>
      <c r="H7911">
        <v>1</v>
      </c>
      <c r="I7911">
        <v>1</v>
      </c>
      <c r="J7911" s="1">
        <v>434.75555555555559</v>
      </c>
      <c r="K7911" s="1">
        <f>Sales_Data[[#This Row],[Order Quantity]]*Sales_Data[[#This Row],[Unit Price]]</f>
        <v>434.75555555555559</v>
      </c>
      <c r="L7911" s="1">
        <v>317.37155555555557</v>
      </c>
    </row>
    <row r="7912" spans="1:12">
      <c r="A7912" t="s">
        <v>7935</v>
      </c>
      <c r="B7912" s="2">
        <v>42713</v>
      </c>
      <c r="C7912">
        <v>3</v>
      </c>
      <c r="D7912" t="s">
        <v>4</v>
      </c>
      <c r="E7912" t="s">
        <v>8168</v>
      </c>
      <c r="F7912" t="s">
        <v>8027</v>
      </c>
      <c r="G7912">
        <v>7</v>
      </c>
      <c r="H7912">
        <v>1</v>
      </c>
      <c r="I7912">
        <v>4</v>
      </c>
      <c r="J7912" s="1">
        <v>25.311111111111114</v>
      </c>
      <c r="K7912" s="1">
        <f>Sales_Data[[#This Row],[Order Quantity]]*Sales_Data[[#This Row],[Unit Price]]</f>
        <v>101.24444444444445</v>
      </c>
      <c r="L7912" s="1">
        <v>14.174222222222223</v>
      </c>
    </row>
    <row r="7913" spans="1:12">
      <c r="A7913" t="s">
        <v>7936</v>
      </c>
      <c r="B7913" s="2">
        <v>42714</v>
      </c>
      <c r="C7913">
        <v>1</v>
      </c>
      <c r="D7913" t="s">
        <v>2</v>
      </c>
      <c r="E7913" t="s">
        <v>8168</v>
      </c>
      <c r="F7913" t="s">
        <v>8027</v>
      </c>
      <c r="G7913">
        <v>3</v>
      </c>
      <c r="H7913">
        <v>1</v>
      </c>
      <c r="I7913">
        <v>6</v>
      </c>
      <c r="J7913" s="1">
        <v>200.25555555555556</v>
      </c>
      <c r="K7913" s="1">
        <f>Sales_Data[[#This Row],[Order Quantity]]*Sales_Data[[#This Row],[Unit Price]]</f>
        <v>1201.5333333333333</v>
      </c>
      <c r="L7913" s="1">
        <v>124.15844444444444</v>
      </c>
    </row>
    <row r="7914" spans="1:12">
      <c r="A7914" t="s">
        <v>7937</v>
      </c>
      <c r="B7914" s="2">
        <v>42714</v>
      </c>
      <c r="C7914">
        <v>4</v>
      </c>
      <c r="D7914" t="s">
        <v>3</v>
      </c>
      <c r="E7914" t="s">
        <v>8168</v>
      </c>
      <c r="F7914" t="s">
        <v>8027</v>
      </c>
      <c r="G7914">
        <v>12</v>
      </c>
      <c r="H7914">
        <v>2</v>
      </c>
      <c r="I7914">
        <v>2</v>
      </c>
      <c r="J7914" s="1">
        <v>264.27777777777777</v>
      </c>
      <c r="K7914" s="1">
        <f>Sales_Data[[#This Row],[Order Quantity]]*Sales_Data[[#This Row],[Unit Price]]</f>
        <v>528.55555555555554</v>
      </c>
      <c r="L7914" s="1">
        <v>216.70777777777778</v>
      </c>
    </row>
    <row r="7915" spans="1:12">
      <c r="A7915" t="s">
        <v>7938</v>
      </c>
      <c r="B7915" s="2">
        <v>42714</v>
      </c>
      <c r="C7915">
        <v>17</v>
      </c>
      <c r="D7915" t="s">
        <v>2</v>
      </c>
      <c r="E7915" t="s">
        <v>8168</v>
      </c>
      <c r="F7915" t="s">
        <v>8025</v>
      </c>
      <c r="G7915">
        <v>48</v>
      </c>
      <c r="H7915">
        <v>7</v>
      </c>
      <c r="I7915">
        <v>3</v>
      </c>
      <c r="J7915" s="1">
        <v>446.66666666666669</v>
      </c>
      <c r="K7915" s="1">
        <f>Sales_Data[[#This Row],[Order Quantity]]*Sales_Data[[#This Row],[Unit Price]]</f>
        <v>1340</v>
      </c>
      <c r="L7915" s="1">
        <v>245.66666666666666</v>
      </c>
    </row>
    <row r="7916" spans="1:12">
      <c r="A7916" t="s">
        <v>7939</v>
      </c>
      <c r="B7916" s="2">
        <v>42714</v>
      </c>
      <c r="C7916">
        <v>20</v>
      </c>
      <c r="D7916" t="s">
        <v>4</v>
      </c>
      <c r="E7916" t="s">
        <v>8168</v>
      </c>
      <c r="F7916" t="s">
        <v>8028</v>
      </c>
      <c r="G7916">
        <v>56</v>
      </c>
      <c r="H7916">
        <v>8</v>
      </c>
      <c r="I7916">
        <v>8</v>
      </c>
      <c r="J7916" s="1">
        <v>23.077777777777779</v>
      </c>
      <c r="K7916" s="1">
        <f>Sales_Data[[#This Row],[Order Quantity]]*Sales_Data[[#This Row],[Unit Price]]</f>
        <v>184.62222222222223</v>
      </c>
      <c r="L7916" s="1">
        <v>13.61588888888889</v>
      </c>
    </row>
    <row r="7917" spans="1:12">
      <c r="A7917" t="s">
        <v>7940</v>
      </c>
      <c r="B7917" s="2">
        <v>42715</v>
      </c>
      <c r="C7917">
        <v>20</v>
      </c>
      <c r="D7917" t="s">
        <v>4</v>
      </c>
      <c r="E7917" t="s">
        <v>8168</v>
      </c>
      <c r="F7917" t="s">
        <v>8028</v>
      </c>
      <c r="G7917">
        <v>58</v>
      </c>
      <c r="H7917">
        <v>8</v>
      </c>
      <c r="I7917">
        <v>7</v>
      </c>
      <c r="J7917" s="1">
        <v>22.333333333333332</v>
      </c>
      <c r="K7917" s="1">
        <f>Sales_Data[[#This Row],[Order Quantity]]*Sales_Data[[#This Row],[Unit Price]]</f>
        <v>156.33333333333331</v>
      </c>
      <c r="L7917" s="1">
        <v>18.536666666666665</v>
      </c>
    </row>
    <row r="7918" spans="1:12">
      <c r="A7918" t="s">
        <v>7941</v>
      </c>
      <c r="B7918" s="2">
        <v>42715</v>
      </c>
      <c r="C7918">
        <v>5</v>
      </c>
      <c r="D7918" t="s">
        <v>4</v>
      </c>
      <c r="E7918" t="s">
        <v>8168</v>
      </c>
      <c r="F7918" t="s">
        <v>8027</v>
      </c>
      <c r="G7918">
        <v>13</v>
      </c>
      <c r="H7918">
        <v>2</v>
      </c>
      <c r="I7918">
        <v>1</v>
      </c>
      <c r="J7918" s="1">
        <v>203.23333333333335</v>
      </c>
      <c r="K7918" s="1">
        <f>Sales_Data[[#This Row],[Order Quantity]]*Sales_Data[[#This Row],[Unit Price]]</f>
        <v>203.23333333333335</v>
      </c>
      <c r="L7918" s="1">
        <v>83.325666666666677</v>
      </c>
    </row>
    <row r="7919" spans="1:12">
      <c r="A7919" t="s">
        <v>7942</v>
      </c>
      <c r="B7919" s="2">
        <v>42715</v>
      </c>
      <c r="C7919">
        <v>9</v>
      </c>
      <c r="D7919" t="s">
        <v>4</v>
      </c>
      <c r="E7919" t="s">
        <v>8168</v>
      </c>
      <c r="F7919" t="s">
        <v>8027</v>
      </c>
      <c r="G7919">
        <v>26</v>
      </c>
      <c r="H7919">
        <v>4</v>
      </c>
      <c r="I7919">
        <v>4</v>
      </c>
      <c r="J7919" s="1">
        <v>215.88888888888889</v>
      </c>
      <c r="K7919" s="1">
        <f>Sales_Data[[#This Row],[Order Quantity]]*Sales_Data[[#This Row],[Unit Price]]</f>
        <v>863.55555555555554</v>
      </c>
      <c r="L7919" s="1">
        <v>174.87</v>
      </c>
    </row>
    <row r="7920" spans="1:12">
      <c r="A7920" t="s">
        <v>7943</v>
      </c>
      <c r="B7920" s="2">
        <v>42715</v>
      </c>
      <c r="C7920">
        <v>5</v>
      </c>
      <c r="D7920" t="s">
        <v>4</v>
      </c>
      <c r="E7920" t="s">
        <v>8168</v>
      </c>
      <c r="F7920" t="s">
        <v>8027</v>
      </c>
      <c r="G7920">
        <v>15</v>
      </c>
      <c r="H7920">
        <v>2</v>
      </c>
      <c r="I7920">
        <v>7</v>
      </c>
      <c r="J7920" s="1">
        <v>677.44444444444446</v>
      </c>
      <c r="K7920" s="1">
        <f>Sales_Data[[#This Row],[Order Quantity]]*Sales_Data[[#This Row],[Unit Price]]</f>
        <v>4742.1111111111113</v>
      </c>
      <c r="L7920" s="1">
        <v>372.59444444444449</v>
      </c>
    </row>
    <row r="7921" spans="1:12">
      <c r="A7921" t="s">
        <v>7944</v>
      </c>
      <c r="B7921" s="2">
        <v>42715</v>
      </c>
      <c r="C7921">
        <v>18</v>
      </c>
      <c r="D7921" t="s">
        <v>2</v>
      </c>
      <c r="E7921" t="s">
        <v>8168</v>
      </c>
      <c r="F7921" t="s">
        <v>8025</v>
      </c>
      <c r="G7921">
        <v>50</v>
      </c>
      <c r="H7921">
        <v>7</v>
      </c>
      <c r="I7921">
        <v>4</v>
      </c>
      <c r="J7921" s="1">
        <v>126.55555555555556</v>
      </c>
      <c r="K7921" s="1">
        <f>Sales_Data[[#This Row],[Order Quantity]]*Sales_Data[[#This Row],[Unit Price]]</f>
        <v>506.22222222222223</v>
      </c>
      <c r="L7921" s="1">
        <v>87.323333333333323</v>
      </c>
    </row>
    <row r="7922" spans="1:12">
      <c r="A7922" t="s">
        <v>7945</v>
      </c>
      <c r="B7922" s="2">
        <v>42715</v>
      </c>
      <c r="C7922">
        <v>13</v>
      </c>
      <c r="D7922" t="s">
        <v>2</v>
      </c>
      <c r="E7922" t="s">
        <v>8168</v>
      </c>
      <c r="F7922" t="s">
        <v>8026</v>
      </c>
      <c r="G7922">
        <v>37</v>
      </c>
      <c r="H7922">
        <v>5</v>
      </c>
      <c r="I7922">
        <v>6</v>
      </c>
      <c r="J7922" s="1">
        <v>96.033333333333346</v>
      </c>
      <c r="K7922" s="1">
        <f>Sales_Data[[#This Row],[Order Quantity]]*Sales_Data[[#This Row],[Unit Price]]</f>
        <v>576.20000000000005</v>
      </c>
      <c r="L7922" s="1">
        <v>78.74733333333333</v>
      </c>
    </row>
    <row r="7923" spans="1:12">
      <c r="A7923" t="s">
        <v>7946</v>
      </c>
      <c r="B7923" s="2">
        <v>42716</v>
      </c>
      <c r="C7923">
        <v>10</v>
      </c>
      <c r="D7923" t="s">
        <v>4</v>
      </c>
      <c r="E7923" t="s">
        <v>8168</v>
      </c>
      <c r="F7923" t="s">
        <v>8026</v>
      </c>
      <c r="G7923">
        <v>29</v>
      </c>
      <c r="H7923">
        <v>4</v>
      </c>
      <c r="I7923">
        <v>5</v>
      </c>
      <c r="J7923" s="1">
        <v>438.47777777777782</v>
      </c>
      <c r="K7923" s="1">
        <f>Sales_Data[[#This Row],[Order Quantity]]*Sales_Data[[#This Row],[Unit Price]]</f>
        <v>2192.3888888888891</v>
      </c>
      <c r="L7923" s="1">
        <v>298.16488888888892</v>
      </c>
    </row>
    <row r="7924" spans="1:12">
      <c r="A7924" t="s">
        <v>7947</v>
      </c>
      <c r="B7924" s="2">
        <v>42716</v>
      </c>
      <c r="C7924">
        <v>12</v>
      </c>
      <c r="D7924" t="s">
        <v>2</v>
      </c>
      <c r="E7924" t="s">
        <v>8168</v>
      </c>
      <c r="F7924" t="s">
        <v>8026</v>
      </c>
      <c r="G7924">
        <v>33</v>
      </c>
      <c r="H7924">
        <v>5</v>
      </c>
      <c r="I7924">
        <v>9</v>
      </c>
      <c r="J7924" s="1">
        <v>324.57777777777778</v>
      </c>
      <c r="K7924" s="1">
        <f>Sales_Data[[#This Row],[Order Quantity]]*Sales_Data[[#This Row],[Unit Price]]</f>
        <v>2921.2</v>
      </c>
      <c r="L7924" s="1">
        <v>178.51777777777781</v>
      </c>
    </row>
    <row r="7925" spans="1:12">
      <c r="A7925" t="s">
        <v>7948</v>
      </c>
      <c r="B7925" s="2">
        <v>42716</v>
      </c>
      <c r="C7925">
        <v>15</v>
      </c>
      <c r="D7925" t="s">
        <v>4</v>
      </c>
      <c r="E7925" t="s">
        <v>8168</v>
      </c>
      <c r="F7925" t="s">
        <v>8025</v>
      </c>
      <c r="G7925">
        <v>44</v>
      </c>
      <c r="H7925">
        <v>6</v>
      </c>
      <c r="I7925">
        <v>5</v>
      </c>
      <c r="J7925" s="1">
        <v>125.8111111111111</v>
      </c>
      <c r="K7925" s="1">
        <f>Sales_Data[[#This Row],[Order Quantity]]*Sales_Data[[#This Row],[Unit Price]]</f>
        <v>629.05555555555554</v>
      </c>
      <c r="L7925" s="1">
        <v>76.74477777777777</v>
      </c>
    </row>
    <row r="7926" spans="1:12">
      <c r="A7926" t="s">
        <v>7949</v>
      </c>
      <c r="B7926" s="2">
        <v>42717</v>
      </c>
      <c r="C7926">
        <v>13</v>
      </c>
      <c r="D7926" t="s">
        <v>4</v>
      </c>
      <c r="E7926" t="s">
        <v>8168</v>
      </c>
      <c r="F7926" t="s">
        <v>8026</v>
      </c>
      <c r="G7926">
        <v>38</v>
      </c>
      <c r="H7926">
        <v>6</v>
      </c>
      <c r="I7926">
        <v>5</v>
      </c>
      <c r="J7926" s="1">
        <v>125.06666666666668</v>
      </c>
      <c r="K7926" s="1">
        <f>Sales_Data[[#This Row],[Order Quantity]]*Sales_Data[[#This Row],[Unit Price]]</f>
        <v>625.33333333333337</v>
      </c>
      <c r="L7926" s="1">
        <v>62.533333333333339</v>
      </c>
    </row>
    <row r="7927" spans="1:12">
      <c r="A7927" t="s">
        <v>7950</v>
      </c>
      <c r="B7927" s="2">
        <v>42717</v>
      </c>
      <c r="C7927">
        <v>12</v>
      </c>
      <c r="D7927" t="s">
        <v>3</v>
      </c>
      <c r="E7927" t="s">
        <v>8168</v>
      </c>
      <c r="F7927" t="s">
        <v>8026</v>
      </c>
      <c r="G7927">
        <v>33</v>
      </c>
      <c r="H7927">
        <v>5</v>
      </c>
      <c r="I7927">
        <v>2</v>
      </c>
      <c r="J7927" s="1">
        <v>295.54444444444448</v>
      </c>
      <c r="K7927" s="1">
        <f>Sales_Data[[#This Row],[Order Quantity]]*Sales_Data[[#This Row],[Unit Price]]</f>
        <v>591.08888888888896</v>
      </c>
      <c r="L7927" s="1">
        <v>200.97022222222225</v>
      </c>
    </row>
    <row r="7928" spans="1:12">
      <c r="A7928" t="s">
        <v>7951</v>
      </c>
      <c r="B7928" s="2">
        <v>42717</v>
      </c>
      <c r="C7928">
        <v>4</v>
      </c>
      <c r="D7928" t="s">
        <v>4</v>
      </c>
      <c r="E7928" t="s">
        <v>8168</v>
      </c>
      <c r="F7928" t="s">
        <v>8027</v>
      </c>
      <c r="G7928">
        <v>11</v>
      </c>
      <c r="H7928">
        <v>2</v>
      </c>
      <c r="I7928">
        <v>9</v>
      </c>
      <c r="J7928" s="1">
        <v>93.800000000000011</v>
      </c>
      <c r="K7928" s="1">
        <f>Sales_Data[[#This Row],[Order Quantity]]*Sales_Data[[#This Row],[Unit Price]]</f>
        <v>844.2</v>
      </c>
      <c r="L7928" s="1">
        <v>72.226000000000013</v>
      </c>
    </row>
    <row r="7929" spans="1:12">
      <c r="A7929" t="s">
        <v>7952</v>
      </c>
      <c r="B7929" s="2">
        <v>42717</v>
      </c>
      <c r="C7929">
        <v>14</v>
      </c>
      <c r="D7929" t="s">
        <v>2</v>
      </c>
      <c r="E7929" t="s">
        <v>8168</v>
      </c>
      <c r="F7929" t="s">
        <v>8026</v>
      </c>
      <c r="G7929">
        <v>39</v>
      </c>
      <c r="H7929">
        <v>6</v>
      </c>
      <c r="I7929">
        <v>1</v>
      </c>
      <c r="J7929" s="1">
        <v>109.43333333333334</v>
      </c>
      <c r="K7929" s="1">
        <f>Sales_Data[[#This Row],[Order Quantity]]*Sales_Data[[#This Row],[Unit Price]]</f>
        <v>109.43333333333334</v>
      </c>
      <c r="L7929" s="1">
        <v>80.980666666666664</v>
      </c>
    </row>
    <row r="7930" spans="1:12">
      <c r="A7930" t="s">
        <v>7953</v>
      </c>
      <c r="B7930" s="2">
        <v>42717</v>
      </c>
      <c r="C7930">
        <v>18</v>
      </c>
      <c r="D7930" t="s">
        <v>4</v>
      </c>
      <c r="E7930" t="s">
        <v>8168</v>
      </c>
      <c r="F7930" t="s">
        <v>8025</v>
      </c>
      <c r="G7930">
        <v>51</v>
      </c>
      <c r="H7930">
        <v>7</v>
      </c>
      <c r="I7930">
        <v>5</v>
      </c>
      <c r="J7930" s="1">
        <v>376.68888888888893</v>
      </c>
      <c r="K7930" s="1">
        <f>Sales_Data[[#This Row],[Order Quantity]]*Sales_Data[[#This Row],[Unit Price]]</f>
        <v>1883.4444444444446</v>
      </c>
      <c r="L7930" s="1">
        <v>192.11133333333336</v>
      </c>
    </row>
    <row r="7931" spans="1:12">
      <c r="A7931" t="s">
        <v>7954</v>
      </c>
      <c r="B7931" s="2">
        <v>42718</v>
      </c>
      <c r="C7931">
        <v>5</v>
      </c>
      <c r="D7931" t="s">
        <v>3</v>
      </c>
      <c r="E7931" t="s">
        <v>8168</v>
      </c>
      <c r="F7931" t="s">
        <v>8027</v>
      </c>
      <c r="G7931">
        <v>15</v>
      </c>
      <c r="H7931">
        <v>2</v>
      </c>
      <c r="I7931">
        <v>9</v>
      </c>
      <c r="J7931" s="1">
        <v>643.20000000000005</v>
      </c>
      <c r="K7931" s="1">
        <f>Sales_Data[[#This Row],[Order Quantity]]*Sales_Data[[#This Row],[Unit Price]]</f>
        <v>5788.8</v>
      </c>
      <c r="L7931" s="1">
        <v>270.14400000000001</v>
      </c>
    </row>
    <row r="7932" spans="1:12">
      <c r="A7932" t="s">
        <v>7955</v>
      </c>
      <c r="B7932" s="2">
        <v>42718</v>
      </c>
      <c r="C7932">
        <v>8</v>
      </c>
      <c r="D7932" t="s">
        <v>2</v>
      </c>
      <c r="E7932" t="s">
        <v>8168</v>
      </c>
      <c r="F7932" t="s">
        <v>8027</v>
      </c>
      <c r="G7932">
        <v>23</v>
      </c>
      <c r="H7932">
        <v>4</v>
      </c>
      <c r="I7932">
        <v>7</v>
      </c>
      <c r="J7932" s="1">
        <v>125.06666666666668</v>
      </c>
      <c r="K7932" s="1">
        <f>Sales_Data[[#This Row],[Order Quantity]]*Sales_Data[[#This Row],[Unit Price]]</f>
        <v>875.4666666666667</v>
      </c>
      <c r="L7932" s="1">
        <v>60.032000000000004</v>
      </c>
    </row>
    <row r="7933" spans="1:12">
      <c r="A7933" t="s">
        <v>7956</v>
      </c>
      <c r="B7933" s="2">
        <v>42718</v>
      </c>
      <c r="C7933">
        <v>11</v>
      </c>
      <c r="D7933" t="s">
        <v>2</v>
      </c>
      <c r="E7933" t="s">
        <v>8168</v>
      </c>
      <c r="F7933" t="s">
        <v>8026</v>
      </c>
      <c r="G7933">
        <v>30</v>
      </c>
      <c r="H7933">
        <v>5</v>
      </c>
      <c r="I7933">
        <v>2</v>
      </c>
      <c r="J7933" s="1">
        <v>256.83333333333331</v>
      </c>
      <c r="K7933" s="1">
        <f>Sales_Data[[#This Row],[Order Quantity]]*Sales_Data[[#This Row],[Unit Price]]</f>
        <v>513.66666666666663</v>
      </c>
      <c r="L7933" s="1">
        <v>218.30833333333331</v>
      </c>
    </row>
    <row r="7934" spans="1:12">
      <c r="A7934" t="s">
        <v>7957</v>
      </c>
      <c r="B7934" s="2">
        <v>42718</v>
      </c>
      <c r="C7934">
        <v>3</v>
      </c>
      <c r="D7934" t="s">
        <v>4</v>
      </c>
      <c r="E7934" t="s">
        <v>8168</v>
      </c>
      <c r="F7934" t="s">
        <v>8027</v>
      </c>
      <c r="G7934">
        <v>9</v>
      </c>
      <c r="H7934">
        <v>2</v>
      </c>
      <c r="I7934">
        <v>4</v>
      </c>
      <c r="J7934" s="1">
        <v>207.7</v>
      </c>
      <c r="K7934" s="1">
        <f>Sales_Data[[#This Row],[Order Quantity]]*Sales_Data[[#This Row],[Unit Price]]</f>
        <v>830.8</v>
      </c>
      <c r="L7934" s="1">
        <v>166.16</v>
      </c>
    </row>
    <row r="7935" spans="1:12">
      <c r="A7935" t="s">
        <v>7958</v>
      </c>
      <c r="B7935" s="2">
        <v>42719</v>
      </c>
      <c r="C7935">
        <v>5</v>
      </c>
      <c r="D7935" t="s">
        <v>4</v>
      </c>
      <c r="E7935" t="s">
        <v>8168</v>
      </c>
      <c r="F7935" t="s">
        <v>8027</v>
      </c>
      <c r="G7935">
        <v>15</v>
      </c>
      <c r="H7935">
        <v>2</v>
      </c>
      <c r="I7935">
        <v>2</v>
      </c>
      <c r="J7935" s="1">
        <v>110.92222222222223</v>
      </c>
      <c r="K7935" s="1">
        <f>Sales_Data[[#This Row],[Order Quantity]]*Sales_Data[[#This Row],[Unit Price]]</f>
        <v>221.84444444444446</v>
      </c>
      <c r="L7935" s="1">
        <v>65.444111111111113</v>
      </c>
    </row>
    <row r="7936" spans="1:12">
      <c r="A7936" t="s">
        <v>7959</v>
      </c>
      <c r="B7936" s="2">
        <v>42719</v>
      </c>
      <c r="C7936">
        <v>3</v>
      </c>
      <c r="D7936" t="s">
        <v>4</v>
      </c>
      <c r="E7936" t="s">
        <v>8168</v>
      </c>
      <c r="F7936" t="s">
        <v>8027</v>
      </c>
      <c r="G7936">
        <v>8</v>
      </c>
      <c r="H7936">
        <v>1</v>
      </c>
      <c r="I7936">
        <v>8</v>
      </c>
      <c r="J7936" s="1">
        <v>24.566666666666666</v>
      </c>
      <c r="K7936" s="1">
        <f>Sales_Data[[#This Row],[Order Quantity]]*Sales_Data[[#This Row],[Unit Price]]</f>
        <v>196.53333333333333</v>
      </c>
      <c r="L7936" s="1">
        <v>17.687999999999999</v>
      </c>
    </row>
    <row r="7937" spans="1:12">
      <c r="A7937" t="s">
        <v>7960</v>
      </c>
      <c r="B7937" s="2">
        <v>42719</v>
      </c>
      <c r="C7937">
        <v>7</v>
      </c>
      <c r="D7937" t="s">
        <v>3</v>
      </c>
      <c r="E7937" t="s">
        <v>8168</v>
      </c>
      <c r="F7937" t="s">
        <v>8027</v>
      </c>
      <c r="G7937">
        <v>21</v>
      </c>
      <c r="H7937">
        <v>3</v>
      </c>
      <c r="I7937">
        <v>5</v>
      </c>
      <c r="J7937" s="1">
        <v>29.777777777777779</v>
      </c>
      <c r="K7937" s="1">
        <f>Sales_Data[[#This Row],[Order Quantity]]*Sales_Data[[#This Row],[Unit Price]]</f>
        <v>148.88888888888889</v>
      </c>
      <c r="L7937" s="1">
        <v>22.333333333333332</v>
      </c>
    </row>
    <row r="7938" spans="1:12">
      <c r="A7938" t="s">
        <v>7961</v>
      </c>
      <c r="B7938" s="2">
        <v>42719</v>
      </c>
      <c r="C7938">
        <v>17</v>
      </c>
      <c r="D7938" t="s">
        <v>2</v>
      </c>
      <c r="E7938" t="s">
        <v>8168</v>
      </c>
      <c r="F7938" t="s">
        <v>8025</v>
      </c>
      <c r="G7938">
        <v>49</v>
      </c>
      <c r="H7938">
        <v>7</v>
      </c>
      <c r="I7938">
        <v>3</v>
      </c>
      <c r="J7938" s="1">
        <v>190.57777777777778</v>
      </c>
      <c r="K7938" s="1">
        <f>Sales_Data[[#This Row],[Order Quantity]]*Sales_Data[[#This Row],[Unit Price]]</f>
        <v>571.73333333333335</v>
      </c>
      <c r="L7938" s="1">
        <v>129.59288888888889</v>
      </c>
    </row>
    <row r="7939" spans="1:12">
      <c r="A7939" t="s">
        <v>7962</v>
      </c>
      <c r="B7939" s="2">
        <v>42719</v>
      </c>
      <c r="C7939">
        <v>17</v>
      </c>
      <c r="D7939" t="s">
        <v>4</v>
      </c>
      <c r="E7939" t="s">
        <v>8168</v>
      </c>
      <c r="F7939" t="s">
        <v>8025</v>
      </c>
      <c r="G7939">
        <v>48</v>
      </c>
      <c r="H7939">
        <v>7</v>
      </c>
      <c r="I7939">
        <v>6</v>
      </c>
      <c r="J7939" s="1">
        <v>111.66666666666667</v>
      </c>
      <c r="K7939" s="1">
        <f>Sales_Data[[#This Row],[Order Quantity]]*Sales_Data[[#This Row],[Unit Price]]</f>
        <v>670</v>
      </c>
      <c r="L7939" s="1">
        <v>50.25</v>
      </c>
    </row>
    <row r="7940" spans="1:12">
      <c r="A7940" t="s">
        <v>7963</v>
      </c>
      <c r="B7940" s="2">
        <v>42720</v>
      </c>
      <c r="C7940">
        <v>15</v>
      </c>
      <c r="D7940" t="s">
        <v>3</v>
      </c>
      <c r="E7940" t="s">
        <v>8168</v>
      </c>
      <c r="F7940" t="s">
        <v>8025</v>
      </c>
      <c r="G7940">
        <v>42</v>
      </c>
      <c r="H7940">
        <v>6</v>
      </c>
      <c r="I7940">
        <v>9</v>
      </c>
      <c r="J7940" s="1">
        <v>93.055555555555557</v>
      </c>
      <c r="K7940" s="1">
        <f>Sales_Data[[#This Row],[Order Quantity]]*Sales_Data[[#This Row],[Unit Price]]</f>
        <v>837.5</v>
      </c>
      <c r="L7940" s="1">
        <v>79.097222222222229</v>
      </c>
    </row>
    <row r="7941" spans="1:12">
      <c r="A7941" t="s">
        <v>7964</v>
      </c>
      <c r="B7941" s="2">
        <v>42720</v>
      </c>
      <c r="C7941">
        <v>19</v>
      </c>
      <c r="D7941" t="s">
        <v>3</v>
      </c>
      <c r="E7941" t="s">
        <v>8168</v>
      </c>
      <c r="F7941" t="s">
        <v>8028</v>
      </c>
      <c r="G7941">
        <v>54</v>
      </c>
      <c r="H7941">
        <v>8</v>
      </c>
      <c r="I7941">
        <v>5</v>
      </c>
      <c r="J7941" s="1">
        <v>93.055555555555557</v>
      </c>
      <c r="K7941" s="1">
        <f>Sales_Data[[#This Row],[Order Quantity]]*Sales_Data[[#This Row],[Unit Price]]</f>
        <v>465.27777777777777</v>
      </c>
      <c r="L7941" s="1">
        <v>37.222222222222221</v>
      </c>
    </row>
    <row r="7942" spans="1:12">
      <c r="A7942" t="s">
        <v>7965</v>
      </c>
      <c r="B7942" s="2">
        <v>42721</v>
      </c>
      <c r="C7942">
        <v>6</v>
      </c>
      <c r="D7942" t="s">
        <v>2</v>
      </c>
      <c r="E7942" t="s">
        <v>8168</v>
      </c>
      <c r="F7942" t="s">
        <v>8027</v>
      </c>
      <c r="G7942">
        <v>15</v>
      </c>
      <c r="H7942">
        <v>3</v>
      </c>
      <c r="I7942">
        <v>9</v>
      </c>
      <c r="J7942" s="1">
        <v>433.26666666666665</v>
      </c>
      <c r="K7942" s="1">
        <f>Sales_Data[[#This Row],[Order Quantity]]*Sales_Data[[#This Row],[Unit Price]]</f>
        <v>3899.3999999999996</v>
      </c>
      <c r="L7942" s="1">
        <v>194.97</v>
      </c>
    </row>
    <row r="7943" spans="1:12">
      <c r="A7943" t="s">
        <v>7966</v>
      </c>
      <c r="B7943" s="2">
        <v>42721</v>
      </c>
      <c r="C7943">
        <v>7</v>
      </c>
      <c r="D7943" t="s">
        <v>3</v>
      </c>
      <c r="E7943" t="s">
        <v>8168</v>
      </c>
      <c r="F7943" t="s">
        <v>8027</v>
      </c>
      <c r="G7943">
        <v>20</v>
      </c>
      <c r="H7943">
        <v>3</v>
      </c>
      <c r="I7943">
        <v>6</v>
      </c>
      <c r="J7943" s="1">
        <v>122.83333333333333</v>
      </c>
      <c r="K7943" s="1">
        <f>Sales_Data[[#This Row],[Order Quantity]]*Sales_Data[[#This Row],[Unit Price]]</f>
        <v>737</v>
      </c>
      <c r="L7943" s="1">
        <v>68.786666666666676</v>
      </c>
    </row>
    <row r="7944" spans="1:12">
      <c r="A7944" t="s">
        <v>7967</v>
      </c>
      <c r="B7944" s="2">
        <v>42721</v>
      </c>
      <c r="C7944">
        <v>1</v>
      </c>
      <c r="D7944" t="s">
        <v>4</v>
      </c>
      <c r="E7944" t="s">
        <v>8168</v>
      </c>
      <c r="F7944" t="s">
        <v>8027</v>
      </c>
      <c r="G7944">
        <v>3</v>
      </c>
      <c r="H7944">
        <v>1</v>
      </c>
      <c r="I7944">
        <v>1</v>
      </c>
      <c r="J7944" s="1">
        <v>29.777777777777779</v>
      </c>
      <c r="K7944" s="1">
        <f>Sales_Data[[#This Row],[Order Quantity]]*Sales_Data[[#This Row],[Unit Price]]</f>
        <v>29.777777777777779</v>
      </c>
      <c r="L7944" s="1">
        <v>15.782222222222224</v>
      </c>
    </row>
    <row r="7945" spans="1:12">
      <c r="A7945" t="s">
        <v>7968</v>
      </c>
      <c r="B7945" s="2">
        <v>42721</v>
      </c>
      <c r="C7945">
        <v>10</v>
      </c>
      <c r="D7945" t="s">
        <v>4</v>
      </c>
      <c r="E7945" t="s">
        <v>8168</v>
      </c>
      <c r="F7945" t="s">
        <v>8027</v>
      </c>
      <c r="G7945">
        <v>27</v>
      </c>
      <c r="H7945">
        <v>4</v>
      </c>
      <c r="I7945">
        <v>4</v>
      </c>
      <c r="J7945" s="1">
        <v>276.18888888888893</v>
      </c>
      <c r="K7945" s="1">
        <f>Sales_Data[[#This Row],[Order Quantity]]*Sales_Data[[#This Row],[Unit Price]]</f>
        <v>1104.7555555555557</v>
      </c>
      <c r="L7945" s="1">
        <v>149.14200000000002</v>
      </c>
    </row>
    <row r="7946" spans="1:12">
      <c r="A7946" t="s">
        <v>7969</v>
      </c>
      <c r="B7946" s="2">
        <v>42721</v>
      </c>
      <c r="C7946">
        <v>8</v>
      </c>
      <c r="D7946" t="s">
        <v>2</v>
      </c>
      <c r="E7946" t="s">
        <v>8168</v>
      </c>
      <c r="F7946" t="s">
        <v>8027</v>
      </c>
      <c r="G7946">
        <v>21</v>
      </c>
      <c r="H7946">
        <v>3</v>
      </c>
      <c r="I7946">
        <v>5</v>
      </c>
      <c r="J7946" s="1">
        <v>698.28888888888889</v>
      </c>
      <c r="K7946" s="1">
        <f>Sales_Data[[#This Row],[Order Quantity]]*Sales_Data[[#This Row],[Unit Price]]</f>
        <v>3491.4444444444443</v>
      </c>
      <c r="L7946" s="1">
        <v>516.73377777777785</v>
      </c>
    </row>
    <row r="7947" spans="1:12">
      <c r="A7947" t="s">
        <v>7970</v>
      </c>
      <c r="B7947" s="2">
        <v>42721</v>
      </c>
      <c r="C7947">
        <v>6</v>
      </c>
      <c r="D7947" t="s">
        <v>2</v>
      </c>
      <c r="E7947" t="s">
        <v>8168</v>
      </c>
      <c r="F7947" t="s">
        <v>8027</v>
      </c>
      <c r="G7947">
        <v>16</v>
      </c>
      <c r="H7947">
        <v>3</v>
      </c>
      <c r="I7947">
        <v>6</v>
      </c>
      <c r="J7947" s="1">
        <v>216.63333333333333</v>
      </c>
      <c r="K7947" s="1">
        <f>Sales_Data[[#This Row],[Order Quantity]]*Sales_Data[[#This Row],[Unit Price]]</f>
        <v>1299.8</v>
      </c>
      <c r="L7947" s="1">
        <v>95.318666666666672</v>
      </c>
    </row>
    <row r="7948" spans="1:12">
      <c r="A7948" t="s">
        <v>7971</v>
      </c>
      <c r="B7948" s="2">
        <v>42721</v>
      </c>
      <c r="C7948">
        <v>17</v>
      </c>
      <c r="D7948" t="s">
        <v>4</v>
      </c>
      <c r="E7948" t="s">
        <v>8168</v>
      </c>
      <c r="F7948" t="s">
        <v>8025</v>
      </c>
      <c r="G7948">
        <v>49</v>
      </c>
      <c r="H7948">
        <v>7</v>
      </c>
      <c r="I7948">
        <v>6</v>
      </c>
      <c r="J7948" s="1">
        <v>191.32222222222222</v>
      </c>
      <c r="K7948" s="1">
        <f>Sales_Data[[#This Row],[Order Quantity]]*Sales_Data[[#This Row],[Unit Price]]</f>
        <v>1147.9333333333334</v>
      </c>
      <c r="L7948" s="1">
        <v>114.79333333333335</v>
      </c>
    </row>
    <row r="7949" spans="1:12">
      <c r="A7949" t="s">
        <v>7972</v>
      </c>
      <c r="B7949" s="2">
        <v>42722</v>
      </c>
      <c r="C7949">
        <v>12</v>
      </c>
      <c r="D7949" t="s">
        <v>2</v>
      </c>
      <c r="E7949" t="s">
        <v>8168</v>
      </c>
      <c r="F7949" t="s">
        <v>8026</v>
      </c>
      <c r="G7949">
        <v>35</v>
      </c>
      <c r="H7949">
        <v>5</v>
      </c>
      <c r="I7949">
        <v>2</v>
      </c>
      <c r="J7949" s="1">
        <v>195.04444444444445</v>
      </c>
      <c r="K7949" s="1">
        <f>Sales_Data[[#This Row],[Order Quantity]]*Sales_Data[[#This Row],[Unit Price]]</f>
        <v>390.0888888888889</v>
      </c>
      <c r="L7949" s="1">
        <v>150.18422222222225</v>
      </c>
    </row>
    <row r="7950" spans="1:12">
      <c r="A7950" t="s">
        <v>7973</v>
      </c>
      <c r="B7950" s="2">
        <v>42722</v>
      </c>
      <c r="C7950">
        <v>14</v>
      </c>
      <c r="D7950" t="s">
        <v>3</v>
      </c>
      <c r="E7950" t="s">
        <v>8168</v>
      </c>
      <c r="F7950" t="s">
        <v>8026</v>
      </c>
      <c r="G7950">
        <v>40</v>
      </c>
      <c r="H7950">
        <v>6</v>
      </c>
      <c r="I7950">
        <v>5</v>
      </c>
      <c r="J7950" s="1">
        <v>358.07777777777778</v>
      </c>
      <c r="K7950" s="1">
        <f>Sales_Data[[#This Row],[Order Quantity]]*Sales_Data[[#This Row],[Unit Price]]</f>
        <v>1790.3888888888889</v>
      </c>
      <c r="L7950" s="1">
        <v>214.84666666666669</v>
      </c>
    </row>
    <row r="7951" spans="1:12">
      <c r="A7951" t="s">
        <v>7974</v>
      </c>
      <c r="B7951" s="2">
        <v>42722</v>
      </c>
      <c r="C7951">
        <v>6</v>
      </c>
      <c r="D7951" t="s">
        <v>2</v>
      </c>
      <c r="E7951" t="s">
        <v>8168</v>
      </c>
      <c r="F7951" t="s">
        <v>8027</v>
      </c>
      <c r="G7951">
        <v>15</v>
      </c>
      <c r="H7951">
        <v>3</v>
      </c>
      <c r="I7951">
        <v>8</v>
      </c>
      <c r="J7951" s="1">
        <v>257.57777777777778</v>
      </c>
      <c r="K7951" s="1">
        <f>Sales_Data[[#This Row],[Order Quantity]]*Sales_Data[[#This Row],[Unit Price]]</f>
        <v>2060.6222222222223</v>
      </c>
      <c r="L7951" s="1">
        <v>164.8497777777778</v>
      </c>
    </row>
    <row r="7952" spans="1:12">
      <c r="A7952" t="s">
        <v>7975</v>
      </c>
      <c r="B7952" s="2">
        <v>42722</v>
      </c>
      <c r="C7952">
        <v>5</v>
      </c>
      <c r="D7952" t="s">
        <v>4</v>
      </c>
      <c r="E7952" t="s">
        <v>8168</v>
      </c>
      <c r="F7952" t="s">
        <v>8027</v>
      </c>
      <c r="G7952">
        <v>13</v>
      </c>
      <c r="H7952">
        <v>2</v>
      </c>
      <c r="I7952">
        <v>4</v>
      </c>
      <c r="J7952" s="1">
        <v>430.28888888888889</v>
      </c>
      <c r="K7952" s="1">
        <f>Sales_Data[[#This Row],[Order Quantity]]*Sales_Data[[#This Row],[Unit Price]]</f>
        <v>1721.1555555555556</v>
      </c>
      <c r="L7952" s="1">
        <v>331.32244444444444</v>
      </c>
    </row>
    <row r="7953" spans="1:12">
      <c r="A7953" t="s">
        <v>7976</v>
      </c>
      <c r="B7953" s="2">
        <v>42723</v>
      </c>
      <c r="C7953">
        <v>16</v>
      </c>
      <c r="D7953" t="s">
        <v>3</v>
      </c>
      <c r="E7953" t="s">
        <v>8168</v>
      </c>
      <c r="F7953" t="s">
        <v>8025</v>
      </c>
      <c r="G7953">
        <v>44</v>
      </c>
      <c r="H7953">
        <v>7</v>
      </c>
      <c r="I7953">
        <v>7</v>
      </c>
      <c r="J7953" s="1">
        <v>116.13333333333334</v>
      </c>
      <c r="K7953" s="1">
        <f>Sales_Data[[#This Row],[Order Quantity]]*Sales_Data[[#This Row],[Unit Price]]</f>
        <v>812.93333333333339</v>
      </c>
      <c r="L7953" s="1">
        <v>48.775999999999996</v>
      </c>
    </row>
    <row r="7954" spans="1:12">
      <c r="A7954" t="s">
        <v>7977</v>
      </c>
      <c r="B7954" s="2">
        <v>42723</v>
      </c>
      <c r="C7954">
        <v>13</v>
      </c>
      <c r="D7954" t="s">
        <v>3</v>
      </c>
      <c r="E7954" t="s">
        <v>8168</v>
      </c>
      <c r="F7954" t="s">
        <v>8026</v>
      </c>
      <c r="G7954">
        <v>36</v>
      </c>
      <c r="H7954">
        <v>5</v>
      </c>
      <c r="I7954">
        <v>9</v>
      </c>
      <c r="J7954" s="1">
        <v>126.55555555555556</v>
      </c>
      <c r="K7954" s="1">
        <f>Sales_Data[[#This Row],[Order Quantity]]*Sales_Data[[#This Row],[Unit Price]]</f>
        <v>1139</v>
      </c>
      <c r="L7954" s="1">
        <v>106.30666666666667</v>
      </c>
    </row>
    <row r="7955" spans="1:12">
      <c r="A7955" t="s">
        <v>7978</v>
      </c>
      <c r="B7955" s="2">
        <v>42723</v>
      </c>
      <c r="C7955">
        <v>11</v>
      </c>
      <c r="D7955" t="s">
        <v>4</v>
      </c>
      <c r="E7955" t="s">
        <v>8168</v>
      </c>
      <c r="F7955" t="s">
        <v>8026</v>
      </c>
      <c r="G7955">
        <v>30</v>
      </c>
      <c r="H7955">
        <v>5</v>
      </c>
      <c r="I7955">
        <v>9</v>
      </c>
      <c r="J7955" s="1">
        <v>140.69999999999999</v>
      </c>
      <c r="K7955" s="1">
        <f>Sales_Data[[#This Row],[Order Quantity]]*Sales_Data[[#This Row],[Unit Price]]</f>
        <v>1266.3</v>
      </c>
      <c r="L7955" s="1">
        <v>90.048000000000002</v>
      </c>
    </row>
    <row r="7956" spans="1:12">
      <c r="A7956" t="s">
        <v>7979</v>
      </c>
      <c r="B7956" s="2">
        <v>42723</v>
      </c>
      <c r="C7956">
        <v>12</v>
      </c>
      <c r="D7956" t="s">
        <v>4</v>
      </c>
      <c r="E7956" t="s">
        <v>8168</v>
      </c>
      <c r="F7956" t="s">
        <v>8026</v>
      </c>
      <c r="G7956">
        <v>33</v>
      </c>
      <c r="H7956">
        <v>5</v>
      </c>
      <c r="I7956">
        <v>1</v>
      </c>
      <c r="J7956" s="1">
        <v>617.1444444444445</v>
      </c>
      <c r="K7956" s="1">
        <f>Sales_Data[[#This Row],[Order Quantity]]*Sales_Data[[#This Row],[Unit Price]]</f>
        <v>617.1444444444445</v>
      </c>
      <c r="L7956" s="1">
        <v>388.80100000000004</v>
      </c>
    </row>
    <row r="7957" spans="1:12">
      <c r="A7957" t="s">
        <v>7980</v>
      </c>
      <c r="B7957" s="2">
        <v>42724</v>
      </c>
      <c r="C7957">
        <v>12</v>
      </c>
      <c r="D7957" t="s">
        <v>4</v>
      </c>
      <c r="E7957" t="s">
        <v>8168</v>
      </c>
      <c r="F7957" t="s">
        <v>8026</v>
      </c>
      <c r="G7957">
        <v>34</v>
      </c>
      <c r="H7957">
        <v>5</v>
      </c>
      <c r="I7957">
        <v>4</v>
      </c>
      <c r="J7957" s="1">
        <v>212.16666666666666</v>
      </c>
      <c r="K7957" s="1">
        <f>Sales_Data[[#This Row],[Order Quantity]]*Sales_Data[[#This Row],[Unit Price]]</f>
        <v>848.66666666666663</v>
      </c>
      <c r="L7957" s="1">
        <v>101.83999999999999</v>
      </c>
    </row>
    <row r="7958" spans="1:12">
      <c r="A7958" t="s">
        <v>7981</v>
      </c>
      <c r="B7958" s="2">
        <v>42724</v>
      </c>
      <c r="C7958">
        <v>16</v>
      </c>
      <c r="D7958" t="s">
        <v>2</v>
      </c>
      <c r="E7958" t="s">
        <v>8168</v>
      </c>
      <c r="F7958" t="s">
        <v>8025</v>
      </c>
      <c r="G7958">
        <v>44</v>
      </c>
      <c r="H7958">
        <v>7</v>
      </c>
      <c r="I7958">
        <v>9</v>
      </c>
      <c r="J7958" s="1">
        <v>22.333333333333332</v>
      </c>
      <c r="K7958" s="1">
        <f>Sales_Data[[#This Row],[Order Quantity]]*Sales_Data[[#This Row],[Unit Price]]</f>
        <v>201</v>
      </c>
      <c r="L7958" s="1">
        <v>10.273333333333333</v>
      </c>
    </row>
    <row r="7959" spans="1:12">
      <c r="A7959" t="s">
        <v>7982</v>
      </c>
      <c r="B7959" s="2">
        <v>42724</v>
      </c>
      <c r="C7959">
        <v>10</v>
      </c>
      <c r="D7959" t="s">
        <v>2</v>
      </c>
      <c r="E7959" t="s">
        <v>8168</v>
      </c>
      <c r="F7959" t="s">
        <v>8026</v>
      </c>
      <c r="G7959">
        <v>29</v>
      </c>
      <c r="H7959">
        <v>4</v>
      </c>
      <c r="I7959">
        <v>5</v>
      </c>
      <c r="J7959" s="1">
        <v>113.15555555555555</v>
      </c>
      <c r="K7959" s="1">
        <f>Sales_Data[[#This Row],[Order Quantity]]*Sales_Data[[#This Row],[Unit Price]]</f>
        <v>565.77777777777771</v>
      </c>
      <c r="L7959" s="1">
        <v>72.419555555555547</v>
      </c>
    </row>
    <row r="7960" spans="1:12">
      <c r="A7960" t="s">
        <v>7983</v>
      </c>
      <c r="B7960" s="2">
        <v>42724</v>
      </c>
      <c r="C7960">
        <v>13</v>
      </c>
      <c r="D7960" t="s">
        <v>3</v>
      </c>
      <c r="E7960" t="s">
        <v>8168</v>
      </c>
      <c r="F7960" t="s">
        <v>8026</v>
      </c>
      <c r="G7960">
        <v>36</v>
      </c>
      <c r="H7960">
        <v>5</v>
      </c>
      <c r="I7960">
        <v>6</v>
      </c>
      <c r="J7960" s="1">
        <v>200.25555555555556</v>
      </c>
      <c r="K7960" s="1">
        <f>Sales_Data[[#This Row],[Order Quantity]]*Sales_Data[[#This Row],[Unit Price]]</f>
        <v>1201.5333333333333</v>
      </c>
      <c r="L7960" s="1">
        <v>80.102222222222224</v>
      </c>
    </row>
    <row r="7961" spans="1:12">
      <c r="A7961" t="s">
        <v>7984</v>
      </c>
      <c r="B7961" s="2">
        <v>42724</v>
      </c>
      <c r="C7961">
        <v>15</v>
      </c>
      <c r="D7961" t="s">
        <v>4</v>
      </c>
      <c r="E7961" t="s">
        <v>8168</v>
      </c>
      <c r="F7961" t="s">
        <v>8025</v>
      </c>
      <c r="G7961">
        <v>42</v>
      </c>
      <c r="H7961">
        <v>6</v>
      </c>
      <c r="I7961">
        <v>9</v>
      </c>
      <c r="J7961" s="1">
        <v>118.36666666666666</v>
      </c>
      <c r="K7961" s="1">
        <f>Sales_Data[[#This Row],[Order Quantity]]*Sales_Data[[#This Row],[Unit Price]]</f>
        <v>1065.3</v>
      </c>
      <c r="L7961" s="1">
        <v>68.652666666666661</v>
      </c>
    </row>
    <row r="7962" spans="1:12">
      <c r="A7962" t="s">
        <v>7985</v>
      </c>
      <c r="B7962" s="2">
        <v>42725</v>
      </c>
      <c r="C7962">
        <v>15</v>
      </c>
      <c r="D7962" t="s">
        <v>4</v>
      </c>
      <c r="E7962" t="s">
        <v>8168</v>
      </c>
      <c r="F7962" t="s">
        <v>8025</v>
      </c>
      <c r="G7962">
        <v>41</v>
      </c>
      <c r="H7962">
        <v>6</v>
      </c>
      <c r="I7962">
        <v>3</v>
      </c>
      <c r="J7962" s="1">
        <v>189.08888888888887</v>
      </c>
      <c r="K7962" s="1">
        <f>Sales_Data[[#This Row],[Order Quantity]]*Sales_Data[[#This Row],[Unit Price]]</f>
        <v>567.26666666666665</v>
      </c>
      <c r="L7962" s="1">
        <v>132.36222222222221</v>
      </c>
    </row>
    <row r="7963" spans="1:12">
      <c r="A7963" t="s">
        <v>7986</v>
      </c>
      <c r="B7963" s="2">
        <v>42725</v>
      </c>
      <c r="C7963">
        <v>16</v>
      </c>
      <c r="D7963" t="s">
        <v>4</v>
      </c>
      <c r="E7963" t="s">
        <v>8168</v>
      </c>
      <c r="F7963" t="s">
        <v>8025</v>
      </c>
      <c r="G7963">
        <v>44</v>
      </c>
      <c r="H7963">
        <v>7</v>
      </c>
      <c r="I7963">
        <v>1</v>
      </c>
      <c r="J7963" s="1">
        <v>432.52222222222224</v>
      </c>
      <c r="K7963" s="1">
        <f>Sales_Data[[#This Row],[Order Quantity]]*Sales_Data[[#This Row],[Unit Price]]</f>
        <v>432.52222222222224</v>
      </c>
      <c r="L7963" s="1">
        <v>302.76555555555552</v>
      </c>
    </row>
    <row r="7964" spans="1:12">
      <c r="A7964" t="s">
        <v>7987</v>
      </c>
      <c r="B7964" s="2">
        <v>42725</v>
      </c>
      <c r="C7964">
        <v>15</v>
      </c>
      <c r="D7964" t="s">
        <v>4</v>
      </c>
      <c r="E7964" t="s">
        <v>8168</v>
      </c>
      <c r="F7964" t="s">
        <v>8025</v>
      </c>
      <c r="G7964">
        <v>43</v>
      </c>
      <c r="H7964">
        <v>6</v>
      </c>
      <c r="I7964">
        <v>9</v>
      </c>
      <c r="J7964" s="1">
        <v>719.13333333333333</v>
      </c>
      <c r="K7964" s="1">
        <f>Sales_Data[[#This Row],[Order Quantity]]*Sales_Data[[#This Row],[Unit Price]]</f>
        <v>6472.2</v>
      </c>
      <c r="L7964" s="1">
        <v>553.73266666666666</v>
      </c>
    </row>
    <row r="7965" spans="1:12">
      <c r="A7965" t="s">
        <v>7988</v>
      </c>
      <c r="B7965" s="2">
        <v>42726</v>
      </c>
      <c r="C7965">
        <v>18</v>
      </c>
      <c r="D7965" t="s">
        <v>4</v>
      </c>
      <c r="E7965" t="s">
        <v>8168</v>
      </c>
      <c r="F7965" t="s">
        <v>8025</v>
      </c>
      <c r="G7965">
        <v>51</v>
      </c>
      <c r="H7965">
        <v>7</v>
      </c>
      <c r="I7965">
        <v>3</v>
      </c>
      <c r="J7965" s="1">
        <v>104.96666666666667</v>
      </c>
      <c r="K7965" s="1">
        <f>Sales_Data[[#This Row],[Order Quantity]]*Sales_Data[[#This Row],[Unit Price]]</f>
        <v>314.89999999999998</v>
      </c>
      <c r="L7965" s="1">
        <v>76.62566666666666</v>
      </c>
    </row>
    <row r="7966" spans="1:12">
      <c r="A7966" t="s">
        <v>7989</v>
      </c>
      <c r="B7966" s="2">
        <v>42726</v>
      </c>
      <c r="C7966">
        <v>20</v>
      </c>
      <c r="D7966" t="s">
        <v>4</v>
      </c>
      <c r="E7966" t="s">
        <v>8168</v>
      </c>
      <c r="F7966" t="s">
        <v>8028</v>
      </c>
      <c r="G7966">
        <v>56</v>
      </c>
      <c r="H7966">
        <v>8</v>
      </c>
      <c r="I7966">
        <v>5</v>
      </c>
      <c r="J7966" s="1">
        <v>109.43333333333334</v>
      </c>
      <c r="K7966" s="1">
        <f>Sales_Data[[#This Row],[Order Quantity]]*Sales_Data[[#This Row],[Unit Price]]</f>
        <v>547.16666666666674</v>
      </c>
      <c r="L7966" s="1">
        <v>86.452333333333343</v>
      </c>
    </row>
    <row r="7967" spans="1:12">
      <c r="A7967" t="s">
        <v>7990</v>
      </c>
      <c r="B7967" s="2">
        <v>42726</v>
      </c>
      <c r="C7967">
        <v>3</v>
      </c>
      <c r="D7967" t="s">
        <v>2</v>
      </c>
      <c r="E7967" t="s">
        <v>8168</v>
      </c>
      <c r="F7967" t="s">
        <v>8027</v>
      </c>
      <c r="G7967">
        <v>8</v>
      </c>
      <c r="H7967">
        <v>1</v>
      </c>
      <c r="I7967">
        <v>8</v>
      </c>
      <c r="J7967" s="1">
        <v>434.01111111111112</v>
      </c>
      <c r="K7967" s="1">
        <f>Sales_Data[[#This Row],[Order Quantity]]*Sales_Data[[#This Row],[Unit Price]]</f>
        <v>3472.088888888889</v>
      </c>
      <c r="L7967" s="1">
        <v>364.5693333333333</v>
      </c>
    </row>
    <row r="7968" spans="1:12">
      <c r="A7968" t="s">
        <v>7991</v>
      </c>
      <c r="B7968" s="2">
        <v>42726</v>
      </c>
      <c r="C7968">
        <v>11</v>
      </c>
      <c r="D7968" t="s">
        <v>4</v>
      </c>
      <c r="E7968" t="s">
        <v>8168</v>
      </c>
      <c r="F7968" t="s">
        <v>8026</v>
      </c>
      <c r="G7968">
        <v>31</v>
      </c>
      <c r="H7968">
        <v>5</v>
      </c>
      <c r="I7968">
        <v>5</v>
      </c>
      <c r="J7968" s="1">
        <v>651.38888888888891</v>
      </c>
      <c r="K7968" s="1">
        <f>Sales_Data[[#This Row],[Order Quantity]]*Sales_Data[[#This Row],[Unit Price]]</f>
        <v>3256.9444444444443</v>
      </c>
      <c r="L7968" s="1">
        <v>416.88888888888891</v>
      </c>
    </row>
    <row r="7969" spans="1:12">
      <c r="A7969" t="s">
        <v>7992</v>
      </c>
      <c r="B7969" s="2">
        <v>42727</v>
      </c>
      <c r="C7969">
        <v>1</v>
      </c>
      <c r="D7969" t="s">
        <v>4</v>
      </c>
      <c r="E7969" t="s">
        <v>8168</v>
      </c>
      <c r="F7969" t="s">
        <v>8027</v>
      </c>
      <c r="G7969">
        <v>1</v>
      </c>
      <c r="H7969">
        <v>1</v>
      </c>
      <c r="I7969">
        <v>9</v>
      </c>
      <c r="J7969" s="1">
        <v>378.17777777777775</v>
      </c>
      <c r="K7969" s="1">
        <f>Sales_Data[[#This Row],[Order Quantity]]*Sales_Data[[#This Row],[Unit Price]]</f>
        <v>3403.6</v>
      </c>
      <c r="L7969" s="1">
        <v>298.76044444444443</v>
      </c>
    </row>
    <row r="7970" spans="1:12">
      <c r="A7970" t="s">
        <v>7993</v>
      </c>
      <c r="B7970" s="2">
        <v>42727</v>
      </c>
      <c r="C7970">
        <v>3</v>
      </c>
      <c r="D7970" t="s">
        <v>3</v>
      </c>
      <c r="E7970" t="s">
        <v>8168</v>
      </c>
      <c r="F7970" t="s">
        <v>8027</v>
      </c>
      <c r="G7970">
        <v>8</v>
      </c>
      <c r="H7970">
        <v>1</v>
      </c>
      <c r="I7970">
        <v>7</v>
      </c>
      <c r="J7970" s="1">
        <v>722.8555555555555</v>
      </c>
      <c r="K7970" s="1">
        <f>Sales_Data[[#This Row],[Order Quantity]]*Sales_Data[[#This Row],[Unit Price]]</f>
        <v>5059.9888888888881</v>
      </c>
      <c r="L7970" s="1">
        <v>571.05588888888883</v>
      </c>
    </row>
    <row r="7971" spans="1:12">
      <c r="A7971" t="s">
        <v>7994</v>
      </c>
      <c r="B7971" s="2">
        <v>42728</v>
      </c>
      <c r="C7971">
        <v>2</v>
      </c>
      <c r="D7971" t="s">
        <v>2</v>
      </c>
      <c r="E7971" t="s">
        <v>8168</v>
      </c>
      <c r="F7971" t="s">
        <v>8027</v>
      </c>
      <c r="G7971">
        <v>4</v>
      </c>
      <c r="H7971">
        <v>1</v>
      </c>
      <c r="I7971">
        <v>9</v>
      </c>
      <c r="J7971" s="1">
        <v>255.34444444444443</v>
      </c>
      <c r="K7971" s="1">
        <f>Sales_Data[[#This Row],[Order Quantity]]*Sales_Data[[#This Row],[Unit Price]]</f>
        <v>2298.1</v>
      </c>
      <c r="L7971" s="1">
        <v>109.79811111111111</v>
      </c>
    </row>
    <row r="7972" spans="1:12">
      <c r="A7972" t="s">
        <v>7995</v>
      </c>
      <c r="B7972" s="2">
        <v>42728</v>
      </c>
      <c r="C7972">
        <v>14</v>
      </c>
      <c r="D7972" t="s">
        <v>2</v>
      </c>
      <c r="E7972" t="s">
        <v>8168</v>
      </c>
      <c r="F7972" t="s">
        <v>8026</v>
      </c>
      <c r="G7972">
        <v>40</v>
      </c>
      <c r="H7972">
        <v>6</v>
      </c>
      <c r="I7972">
        <v>1</v>
      </c>
      <c r="J7972" s="1">
        <v>603</v>
      </c>
      <c r="K7972" s="1">
        <f>Sales_Data[[#This Row],[Order Quantity]]*Sales_Data[[#This Row],[Unit Price]]</f>
        <v>603</v>
      </c>
      <c r="L7972" s="1">
        <v>277.38</v>
      </c>
    </row>
    <row r="7973" spans="1:12">
      <c r="A7973" t="s">
        <v>7996</v>
      </c>
      <c r="B7973" s="2">
        <v>42728</v>
      </c>
      <c r="C7973">
        <v>19</v>
      </c>
      <c r="D7973" t="s">
        <v>4</v>
      </c>
      <c r="E7973" t="s">
        <v>8168</v>
      </c>
      <c r="F7973" t="s">
        <v>8028</v>
      </c>
      <c r="G7973">
        <v>55</v>
      </c>
      <c r="H7973">
        <v>8</v>
      </c>
      <c r="I7973">
        <v>5</v>
      </c>
      <c r="J7973" s="1">
        <v>191.32222222222222</v>
      </c>
      <c r="K7973" s="1">
        <f>Sales_Data[[#This Row],[Order Quantity]]*Sales_Data[[#This Row],[Unit Price]]</f>
        <v>956.61111111111109</v>
      </c>
      <c r="L7973" s="1">
        <v>114.79333333333335</v>
      </c>
    </row>
    <row r="7974" spans="1:12">
      <c r="A7974" t="s">
        <v>7997</v>
      </c>
      <c r="B7974" s="2">
        <v>42729</v>
      </c>
      <c r="C7974">
        <v>8</v>
      </c>
      <c r="D7974" t="s">
        <v>4</v>
      </c>
      <c r="E7974" t="s">
        <v>8168</v>
      </c>
      <c r="F7974" t="s">
        <v>8027</v>
      </c>
      <c r="G7974">
        <v>23</v>
      </c>
      <c r="H7974">
        <v>4</v>
      </c>
      <c r="I7974">
        <v>7</v>
      </c>
      <c r="J7974" s="1">
        <v>288.84444444444443</v>
      </c>
      <c r="K7974" s="1">
        <f>Sales_Data[[#This Row],[Order Quantity]]*Sales_Data[[#This Row],[Unit Price]]</f>
        <v>2021.911111111111</v>
      </c>
      <c r="L7974" s="1">
        <v>118.42622222222222</v>
      </c>
    </row>
    <row r="7975" spans="1:12">
      <c r="A7975" t="s">
        <v>7998</v>
      </c>
      <c r="B7975" s="2">
        <v>42729</v>
      </c>
      <c r="C7975">
        <v>7</v>
      </c>
      <c r="D7975" t="s">
        <v>3</v>
      </c>
      <c r="E7975" t="s">
        <v>8168</v>
      </c>
      <c r="F7975" t="s">
        <v>8027</v>
      </c>
      <c r="G7975">
        <v>18</v>
      </c>
      <c r="H7975">
        <v>3</v>
      </c>
      <c r="I7975">
        <v>1</v>
      </c>
      <c r="J7975" s="1">
        <v>727.32222222222231</v>
      </c>
      <c r="K7975" s="1">
        <f>Sales_Data[[#This Row],[Order Quantity]]*Sales_Data[[#This Row],[Unit Price]]</f>
        <v>727.32222222222231</v>
      </c>
      <c r="L7975" s="1">
        <v>610.95066666666673</v>
      </c>
    </row>
    <row r="7976" spans="1:12">
      <c r="A7976" t="s">
        <v>7999</v>
      </c>
      <c r="B7976" s="2">
        <v>42729</v>
      </c>
      <c r="C7976">
        <v>1</v>
      </c>
      <c r="D7976" t="s">
        <v>4</v>
      </c>
      <c r="E7976" t="s">
        <v>8168</v>
      </c>
      <c r="F7976" t="s">
        <v>8027</v>
      </c>
      <c r="G7976">
        <v>1</v>
      </c>
      <c r="H7976">
        <v>1</v>
      </c>
      <c r="I7976">
        <v>7</v>
      </c>
      <c r="J7976" s="1">
        <v>87.844444444444449</v>
      </c>
      <c r="K7976" s="1">
        <f>Sales_Data[[#This Row],[Order Quantity]]*Sales_Data[[#This Row],[Unit Price]]</f>
        <v>614.91111111111115</v>
      </c>
      <c r="L7976" s="1">
        <v>54.463555555555558</v>
      </c>
    </row>
    <row r="7977" spans="1:12">
      <c r="A7977" t="s">
        <v>8000</v>
      </c>
      <c r="B7977" s="2">
        <v>42730</v>
      </c>
      <c r="C7977">
        <v>1</v>
      </c>
      <c r="D7977" t="s">
        <v>4</v>
      </c>
      <c r="E7977" t="s">
        <v>8168</v>
      </c>
      <c r="F7977" t="s">
        <v>8027</v>
      </c>
      <c r="G7977">
        <v>2</v>
      </c>
      <c r="H7977">
        <v>1</v>
      </c>
      <c r="I7977">
        <v>3</v>
      </c>
      <c r="J7977" s="1">
        <v>115.38888888888889</v>
      </c>
      <c r="K7977" s="1">
        <f>Sales_Data[[#This Row],[Order Quantity]]*Sales_Data[[#This Row],[Unit Price]]</f>
        <v>346.16666666666663</v>
      </c>
      <c r="L7977" s="1">
        <v>73.848888888888894</v>
      </c>
    </row>
    <row r="7978" spans="1:12">
      <c r="A7978" t="s">
        <v>8001</v>
      </c>
      <c r="B7978" s="2">
        <v>42730</v>
      </c>
      <c r="C7978">
        <v>5</v>
      </c>
      <c r="D7978" t="s">
        <v>4</v>
      </c>
      <c r="E7978" t="s">
        <v>8168</v>
      </c>
      <c r="F7978" t="s">
        <v>8027</v>
      </c>
      <c r="G7978">
        <v>14</v>
      </c>
      <c r="H7978">
        <v>2</v>
      </c>
      <c r="I7978">
        <v>2</v>
      </c>
      <c r="J7978" s="1">
        <v>25.311111111111114</v>
      </c>
      <c r="K7978" s="1">
        <f>Sales_Data[[#This Row],[Order Quantity]]*Sales_Data[[#This Row],[Unit Price]]</f>
        <v>50.622222222222227</v>
      </c>
      <c r="L7978" s="1">
        <v>16.705333333333336</v>
      </c>
    </row>
    <row r="7979" spans="1:12">
      <c r="A7979" t="s">
        <v>8002</v>
      </c>
      <c r="B7979" s="2">
        <v>42730</v>
      </c>
      <c r="C7979">
        <v>16</v>
      </c>
      <c r="D7979" t="s">
        <v>2</v>
      </c>
      <c r="E7979" t="s">
        <v>8168</v>
      </c>
      <c r="F7979" t="s">
        <v>8025</v>
      </c>
      <c r="G7979">
        <v>46</v>
      </c>
      <c r="H7979">
        <v>7</v>
      </c>
      <c r="I7979">
        <v>3</v>
      </c>
      <c r="J7979" s="1">
        <v>650.6444444444445</v>
      </c>
      <c r="K7979" s="1">
        <f>Sales_Data[[#This Row],[Order Quantity]]*Sales_Data[[#This Row],[Unit Price]]</f>
        <v>1951.9333333333334</v>
      </c>
      <c r="L7979" s="1">
        <v>286.28355555555555</v>
      </c>
    </row>
    <row r="7980" spans="1:12">
      <c r="A7980" t="s">
        <v>8003</v>
      </c>
      <c r="B7980" s="2">
        <v>42731</v>
      </c>
      <c r="C7980">
        <v>16</v>
      </c>
      <c r="D7980" t="s">
        <v>4</v>
      </c>
      <c r="E7980" t="s">
        <v>8168</v>
      </c>
      <c r="F7980" t="s">
        <v>8025</v>
      </c>
      <c r="G7980">
        <v>46</v>
      </c>
      <c r="H7980">
        <v>7</v>
      </c>
      <c r="I7980">
        <v>5</v>
      </c>
      <c r="J7980" s="1">
        <v>428.05555555555554</v>
      </c>
      <c r="K7980" s="1">
        <f>Sales_Data[[#This Row],[Order Quantity]]*Sales_Data[[#This Row],[Unit Price]]</f>
        <v>2140.2777777777778</v>
      </c>
      <c r="L7980" s="1">
        <v>179.78333333333333</v>
      </c>
    </row>
    <row r="7981" spans="1:12">
      <c r="A7981" t="s">
        <v>8004</v>
      </c>
      <c r="B7981" s="2">
        <v>42731</v>
      </c>
      <c r="C7981">
        <v>5</v>
      </c>
      <c r="D7981" t="s">
        <v>4</v>
      </c>
      <c r="E7981" t="s">
        <v>8168</v>
      </c>
      <c r="F7981" t="s">
        <v>8027</v>
      </c>
      <c r="G7981">
        <v>13</v>
      </c>
      <c r="H7981">
        <v>2</v>
      </c>
      <c r="I7981">
        <v>5</v>
      </c>
      <c r="J7981" s="1">
        <v>107.2</v>
      </c>
      <c r="K7981" s="1">
        <f>Sales_Data[[#This Row],[Order Quantity]]*Sales_Data[[#This Row],[Unit Price]]</f>
        <v>536</v>
      </c>
      <c r="L7981" s="1">
        <v>54.672000000000004</v>
      </c>
    </row>
    <row r="7982" spans="1:12">
      <c r="A7982" t="s">
        <v>8005</v>
      </c>
      <c r="B7982" s="2">
        <v>42732</v>
      </c>
      <c r="C7982">
        <v>7</v>
      </c>
      <c r="D7982" t="s">
        <v>2</v>
      </c>
      <c r="E7982" t="s">
        <v>8168</v>
      </c>
      <c r="F7982" t="s">
        <v>8027</v>
      </c>
      <c r="G7982">
        <v>20</v>
      </c>
      <c r="H7982">
        <v>3</v>
      </c>
      <c r="I7982">
        <v>7</v>
      </c>
      <c r="J7982" s="1">
        <v>206.95555555555558</v>
      </c>
      <c r="K7982" s="1">
        <f>Sales_Data[[#This Row],[Order Quantity]]*Sales_Data[[#This Row],[Unit Price]]</f>
        <v>1448.6888888888891</v>
      </c>
      <c r="L7982" s="1">
        <v>124.17333333333333</v>
      </c>
    </row>
    <row r="7983" spans="1:12">
      <c r="A7983" t="s">
        <v>8006</v>
      </c>
      <c r="B7983" s="2">
        <v>42732</v>
      </c>
      <c r="C7983">
        <v>16</v>
      </c>
      <c r="D7983" t="s">
        <v>2</v>
      </c>
      <c r="E7983" t="s">
        <v>8168</v>
      </c>
      <c r="F7983" t="s">
        <v>8025</v>
      </c>
      <c r="G7983">
        <v>45</v>
      </c>
      <c r="H7983">
        <v>7</v>
      </c>
      <c r="I7983">
        <v>2</v>
      </c>
      <c r="J7983" s="1">
        <v>203.97777777777776</v>
      </c>
      <c r="K7983" s="1">
        <f>Sales_Data[[#This Row],[Order Quantity]]*Sales_Data[[#This Row],[Unit Price]]</f>
        <v>407.95555555555552</v>
      </c>
      <c r="L7983" s="1">
        <v>144.8242222222222</v>
      </c>
    </row>
    <row r="7984" spans="1:12">
      <c r="A7984" t="s">
        <v>8007</v>
      </c>
      <c r="B7984" s="2">
        <v>42732</v>
      </c>
      <c r="C7984">
        <v>8</v>
      </c>
      <c r="D7984" t="s">
        <v>4</v>
      </c>
      <c r="E7984" t="s">
        <v>8168</v>
      </c>
      <c r="F7984" t="s">
        <v>8027</v>
      </c>
      <c r="G7984">
        <v>21</v>
      </c>
      <c r="H7984">
        <v>3</v>
      </c>
      <c r="I7984">
        <v>4</v>
      </c>
      <c r="J7984" s="1">
        <v>561.31111111111113</v>
      </c>
      <c r="K7984" s="1">
        <f>Sales_Data[[#This Row],[Order Quantity]]*Sales_Data[[#This Row],[Unit Price]]</f>
        <v>2245.2444444444445</v>
      </c>
      <c r="L7984" s="1">
        <v>471.50133333333332</v>
      </c>
    </row>
    <row r="7985" spans="1:12">
      <c r="A7985" t="s">
        <v>8008</v>
      </c>
      <c r="B7985" s="2">
        <v>42733</v>
      </c>
      <c r="C7985">
        <v>7</v>
      </c>
      <c r="D7985" t="s">
        <v>2</v>
      </c>
      <c r="E7985" t="s">
        <v>8168</v>
      </c>
      <c r="F7985" t="s">
        <v>8027</v>
      </c>
      <c r="G7985">
        <v>20</v>
      </c>
      <c r="H7985">
        <v>3</v>
      </c>
      <c r="I7985">
        <v>5</v>
      </c>
      <c r="J7985" s="1">
        <v>439.9666666666667</v>
      </c>
      <c r="K7985" s="1">
        <f>Sales_Data[[#This Row],[Order Quantity]]*Sales_Data[[#This Row],[Unit Price]]</f>
        <v>2199.8333333333335</v>
      </c>
      <c r="L7985" s="1">
        <v>325.57533333333339</v>
      </c>
    </row>
    <row r="7986" spans="1:12">
      <c r="A7986" t="s">
        <v>8009</v>
      </c>
      <c r="B7986" s="2">
        <v>42734</v>
      </c>
      <c r="C7986">
        <v>17</v>
      </c>
      <c r="D7986" t="s">
        <v>2</v>
      </c>
      <c r="E7986" t="s">
        <v>8168</v>
      </c>
      <c r="F7986" t="s">
        <v>8025</v>
      </c>
      <c r="G7986">
        <v>47</v>
      </c>
      <c r="H7986">
        <v>7</v>
      </c>
      <c r="I7986">
        <v>1</v>
      </c>
      <c r="J7986" s="1">
        <v>94.544444444444437</v>
      </c>
      <c r="K7986" s="1">
        <f>Sales_Data[[#This Row],[Order Quantity]]*Sales_Data[[#This Row],[Unit Price]]</f>
        <v>94.544444444444437</v>
      </c>
      <c r="L7986" s="1">
        <v>57.672111111111107</v>
      </c>
    </row>
    <row r="7987" spans="1:12">
      <c r="A7987" t="s">
        <v>8010</v>
      </c>
      <c r="B7987" s="2">
        <v>42734</v>
      </c>
      <c r="C7987">
        <v>4</v>
      </c>
      <c r="D7987" t="s">
        <v>2</v>
      </c>
      <c r="E7987" t="s">
        <v>8168</v>
      </c>
      <c r="F7987" t="s">
        <v>8027</v>
      </c>
      <c r="G7987">
        <v>10</v>
      </c>
      <c r="H7987">
        <v>2</v>
      </c>
      <c r="I7987">
        <v>4</v>
      </c>
      <c r="J7987" s="1">
        <v>28.288888888888888</v>
      </c>
      <c r="K7987" s="1">
        <f>Sales_Data[[#This Row],[Order Quantity]]*Sales_Data[[#This Row],[Unit Price]]</f>
        <v>113.15555555555555</v>
      </c>
      <c r="L7987" s="1">
        <v>15.276000000000002</v>
      </c>
    </row>
    <row r="7988" spans="1:12">
      <c r="A7988" t="s">
        <v>8011</v>
      </c>
      <c r="B7988" s="2">
        <v>42734</v>
      </c>
      <c r="C7988">
        <v>19</v>
      </c>
      <c r="D7988" t="s">
        <v>3</v>
      </c>
      <c r="E7988" t="s">
        <v>8168</v>
      </c>
      <c r="F7988" t="s">
        <v>8028</v>
      </c>
      <c r="G7988">
        <v>54</v>
      </c>
      <c r="H7988">
        <v>8</v>
      </c>
      <c r="I7988">
        <v>6</v>
      </c>
      <c r="J7988" s="1">
        <v>26.055555555555557</v>
      </c>
      <c r="K7988" s="1">
        <f>Sales_Data[[#This Row],[Order Quantity]]*Sales_Data[[#This Row],[Unit Price]]</f>
        <v>156.33333333333334</v>
      </c>
      <c r="L7988" s="1">
        <v>13.548888888888889</v>
      </c>
    </row>
    <row r="7989" spans="1:12">
      <c r="A7989" t="s">
        <v>8012</v>
      </c>
      <c r="B7989" s="2">
        <v>42734</v>
      </c>
      <c r="C7989">
        <v>12</v>
      </c>
      <c r="D7989" t="s">
        <v>2</v>
      </c>
      <c r="E7989" t="s">
        <v>8168</v>
      </c>
      <c r="F7989" t="s">
        <v>8026</v>
      </c>
      <c r="G7989">
        <v>32</v>
      </c>
      <c r="H7989">
        <v>5</v>
      </c>
      <c r="I7989">
        <v>3</v>
      </c>
      <c r="J7989" s="1">
        <v>355.84444444444443</v>
      </c>
      <c r="K7989" s="1">
        <f>Sales_Data[[#This Row],[Order Quantity]]*Sales_Data[[#This Row],[Unit Price]]</f>
        <v>1067.5333333333333</v>
      </c>
      <c r="L7989" s="1">
        <v>213.50666666666666</v>
      </c>
    </row>
    <row r="7990" spans="1:12">
      <c r="A7990" t="s">
        <v>8013</v>
      </c>
      <c r="B7990" s="2">
        <v>42734</v>
      </c>
      <c r="C7990">
        <v>14</v>
      </c>
      <c r="D7990" t="s">
        <v>2</v>
      </c>
      <c r="E7990" t="s">
        <v>8168</v>
      </c>
      <c r="F7990" t="s">
        <v>8026</v>
      </c>
      <c r="G7990">
        <v>39</v>
      </c>
      <c r="H7990">
        <v>6</v>
      </c>
      <c r="I7990">
        <v>8</v>
      </c>
      <c r="J7990" s="1">
        <v>425.07777777777778</v>
      </c>
      <c r="K7990" s="1">
        <f>Sales_Data[[#This Row],[Order Quantity]]*Sales_Data[[#This Row],[Unit Price]]</f>
        <v>3400.6222222222223</v>
      </c>
      <c r="L7990" s="1">
        <v>310.30677777777777</v>
      </c>
    </row>
    <row r="7991" spans="1:12">
      <c r="A7991" t="s">
        <v>8014</v>
      </c>
      <c r="B7991" s="2">
        <v>42734</v>
      </c>
      <c r="C7991">
        <v>7</v>
      </c>
      <c r="D7991" t="s">
        <v>4</v>
      </c>
      <c r="E7991" t="s">
        <v>8168</v>
      </c>
      <c r="F7991" t="s">
        <v>8027</v>
      </c>
      <c r="G7991">
        <v>18</v>
      </c>
      <c r="H7991">
        <v>3</v>
      </c>
      <c r="I7991">
        <v>1</v>
      </c>
      <c r="J7991" s="1">
        <v>119.11111111111111</v>
      </c>
      <c r="K7991" s="1">
        <f>Sales_Data[[#This Row],[Order Quantity]]*Sales_Data[[#This Row],[Unit Price]]</f>
        <v>119.11111111111111</v>
      </c>
      <c r="L7991" s="1">
        <v>89.333333333333329</v>
      </c>
    </row>
    <row r="7992" spans="1:12">
      <c r="A7992" t="s">
        <v>8015</v>
      </c>
      <c r="B7992" s="2">
        <v>42735</v>
      </c>
      <c r="C7992">
        <v>13</v>
      </c>
      <c r="D7992" t="s">
        <v>3</v>
      </c>
      <c r="E7992" t="s">
        <v>8168</v>
      </c>
      <c r="F7992" t="s">
        <v>8026</v>
      </c>
      <c r="G7992">
        <v>38</v>
      </c>
      <c r="H7992">
        <v>6</v>
      </c>
      <c r="I7992">
        <v>9</v>
      </c>
      <c r="J7992" s="1">
        <v>245.66666666666666</v>
      </c>
      <c r="K7992" s="1">
        <f>Sales_Data[[#This Row],[Order Quantity]]*Sales_Data[[#This Row],[Unit Price]]</f>
        <v>2211</v>
      </c>
      <c r="L7992" s="1">
        <v>152.31333333333333</v>
      </c>
    </row>
    <row r="7993" spans="1:12">
      <c r="A7993" t="s">
        <v>8016</v>
      </c>
      <c r="B7993" s="2">
        <v>42735</v>
      </c>
      <c r="C7993">
        <v>5</v>
      </c>
      <c r="D7993" t="s">
        <v>2</v>
      </c>
      <c r="E7993" t="s">
        <v>8168</v>
      </c>
      <c r="F7993" t="s">
        <v>8027</v>
      </c>
      <c r="G7993">
        <v>12</v>
      </c>
      <c r="H7993">
        <v>2</v>
      </c>
      <c r="I7993">
        <v>1</v>
      </c>
      <c r="J7993" s="1">
        <v>262.04444444444448</v>
      </c>
      <c r="K7993" s="1">
        <f>Sales_Data[[#This Row],[Order Quantity]]*Sales_Data[[#This Row],[Unit Price]]</f>
        <v>262.04444444444448</v>
      </c>
      <c r="L7993" s="1">
        <v>157.22666666666666</v>
      </c>
    </row>
    <row r="7994" spans="1:12">
      <c r="A7994" t="s">
        <v>8017</v>
      </c>
      <c r="B7994" s="2">
        <v>42735</v>
      </c>
      <c r="C7994">
        <v>10</v>
      </c>
      <c r="D7994" t="s">
        <v>2</v>
      </c>
      <c r="E7994" t="s">
        <v>8168</v>
      </c>
      <c r="F7994" t="s">
        <v>8026</v>
      </c>
      <c r="G7994">
        <v>29</v>
      </c>
      <c r="H7994">
        <v>4</v>
      </c>
      <c r="I7994">
        <v>6</v>
      </c>
      <c r="J7994" s="1">
        <v>204.72222222222223</v>
      </c>
      <c r="K7994" s="1">
        <f>Sales_Data[[#This Row],[Order Quantity]]*Sales_Data[[#This Row],[Unit Price]]</f>
        <v>1228.3333333333335</v>
      </c>
      <c r="L7994" s="1">
        <v>102.36111111111111</v>
      </c>
    </row>
    <row r="7995" spans="1:12">
      <c r="A7995" t="s">
        <v>8018</v>
      </c>
      <c r="B7995" s="2">
        <v>42735</v>
      </c>
      <c r="C7995">
        <v>15</v>
      </c>
      <c r="D7995" t="s">
        <v>4</v>
      </c>
      <c r="E7995" t="s">
        <v>8168</v>
      </c>
      <c r="F7995" t="s">
        <v>8025</v>
      </c>
      <c r="G7995">
        <v>42</v>
      </c>
      <c r="H7995">
        <v>6</v>
      </c>
      <c r="I7995">
        <v>8</v>
      </c>
      <c r="J7995" s="1">
        <v>130.27777777777777</v>
      </c>
      <c r="K7995" s="1">
        <f>Sales_Data[[#This Row],[Order Quantity]]*Sales_Data[[#This Row],[Unit Price]]</f>
        <v>1042.2222222222222</v>
      </c>
      <c r="L7995" s="1">
        <v>56.019444444444446</v>
      </c>
    </row>
    <row r="7996" spans="1:12">
      <c r="A7996" t="s">
        <v>8019</v>
      </c>
      <c r="B7996" s="2">
        <v>42736</v>
      </c>
      <c r="C7996">
        <v>20</v>
      </c>
      <c r="D7996" t="s">
        <v>4</v>
      </c>
      <c r="E7996" t="s">
        <v>8168</v>
      </c>
      <c r="F7996" t="s">
        <v>8028</v>
      </c>
      <c r="G7996">
        <v>57</v>
      </c>
      <c r="H7996">
        <v>8</v>
      </c>
      <c r="I7996">
        <v>2</v>
      </c>
      <c r="J7996" s="1">
        <v>26.055555555555557</v>
      </c>
      <c r="K7996" s="1">
        <f>Sales_Data[[#This Row],[Order Quantity]]*Sales_Data[[#This Row],[Unit Price]]</f>
        <v>52.111111111111114</v>
      </c>
      <c r="L7996" s="1">
        <v>13.548888888888889</v>
      </c>
    </row>
    <row r="7997" spans="1:12">
      <c r="A7997" t="s">
        <v>8020</v>
      </c>
      <c r="B7997" s="2">
        <v>42736</v>
      </c>
      <c r="C7997">
        <v>16</v>
      </c>
      <c r="D7997" t="s">
        <v>3</v>
      </c>
      <c r="E7997" t="s">
        <v>8168</v>
      </c>
      <c r="F7997" t="s">
        <v>8025</v>
      </c>
      <c r="G7997">
        <v>45</v>
      </c>
      <c r="H7997">
        <v>7</v>
      </c>
      <c r="I7997">
        <v>8</v>
      </c>
      <c r="J7997" s="1">
        <v>607.4666666666667</v>
      </c>
      <c r="K7997" s="1">
        <f>Sales_Data[[#This Row],[Order Quantity]]*Sales_Data[[#This Row],[Unit Price]]</f>
        <v>4859.7333333333336</v>
      </c>
      <c r="L7997" s="1">
        <v>297.65866666666665</v>
      </c>
    </row>
    <row r="7998" spans="1:12">
      <c r="A7998" t="s">
        <v>8021</v>
      </c>
      <c r="B7998" s="2">
        <v>42736</v>
      </c>
      <c r="C7998">
        <v>9</v>
      </c>
      <c r="D7998" t="s">
        <v>4</v>
      </c>
      <c r="E7998" t="s">
        <v>8168</v>
      </c>
      <c r="F7998" t="s">
        <v>8027</v>
      </c>
      <c r="G7998">
        <v>24</v>
      </c>
      <c r="H7998">
        <v>4</v>
      </c>
      <c r="I7998">
        <v>7</v>
      </c>
      <c r="J7998" s="1">
        <v>445.92222222222222</v>
      </c>
      <c r="K7998" s="1">
        <f>Sales_Data[[#This Row],[Order Quantity]]*Sales_Data[[#This Row],[Unit Price]]</f>
        <v>3121.4555555555553</v>
      </c>
      <c r="L7998" s="1">
        <v>338.90088888888891</v>
      </c>
    </row>
    <row r="7999" spans="1:12">
      <c r="A7999" t="s">
        <v>8022</v>
      </c>
      <c r="B7999" s="2">
        <v>42736</v>
      </c>
      <c r="C7999">
        <v>7</v>
      </c>
      <c r="D7999" t="s">
        <v>4</v>
      </c>
      <c r="E7999" t="s">
        <v>8168</v>
      </c>
      <c r="F7999" t="s">
        <v>8027</v>
      </c>
      <c r="G7999">
        <v>19</v>
      </c>
      <c r="H7999">
        <v>3</v>
      </c>
      <c r="I7999">
        <v>1</v>
      </c>
      <c r="J7999" s="1">
        <v>27.544444444444444</v>
      </c>
      <c r="K7999" s="1">
        <f>Sales_Data[[#This Row],[Order Quantity]]*Sales_Data[[#This Row],[Unit Price]]</f>
        <v>27.544444444444444</v>
      </c>
      <c r="L7999" s="1">
        <v>22.035555555555558</v>
      </c>
    </row>
    <row r="8000" spans="1:12">
      <c r="A8000" t="s">
        <v>8023</v>
      </c>
      <c r="B8000" s="2">
        <v>42736</v>
      </c>
      <c r="C8000">
        <v>5</v>
      </c>
      <c r="D8000" t="s">
        <v>2</v>
      </c>
      <c r="E8000" t="s">
        <v>8168</v>
      </c>
      <c r="F8000" t="s">
        <v>8027</v>
      </c>
      <c r="G8000">
        <v>13</v>
      </c>
      <c r="H8000">
        <v>2</v>
      </c>
      <c r="I8000">
        <v>5</v>
      </c>
      <c r="J8000" s="1">
        <v>326.81111111111113</v>
      </c>
      <c r="K8000" s="1">
        <f>Sales_Data[[#This Row],[Order Quantity]]*Sales_Data[[#This Row],[Unit Price]]</f>
        <v>1634.0555555555557</v>
      </c>
      <c r="L8000" s="1">
        <v>205.89100000000002</v>
      </c>
    </row>
    <row r="8001" spans="1:12">
      <c r="A8001" t="s">
        <v>8024</v>
      </c>
      <c r="B8001" s="2">
        <v>42736</v>
      </c>
      <c r="C8001">
        <v>3</v>
      </c>
      <c r="D8001" t="s">
        <v>2</v>
      </c>
      <c r="E8001" t="s">
        <v>8168</v>
      </c>
      <c r="F8001" t="s">
        <v>8027</v>
      </c>
      <c r="G8001">
        <v>8</v>
      </c>
      <c r="H8001">
        <v>2</v>
      </c>
      <c r="I8001">
        <v>7</v>
      </c>
      <c r="J8001" s="1">
        <v>24.566666666666666</v>
      </c>
      <c r="K8001" s="1">
        <f>Sales_Data[[#This Row],[Order Quantity]]*Sales_Data[[#This Row],[Unit Price]]</f>
        <v>171.96666666666667</v>
      </c>
      <c r="L8001" s="1">
        <v>16.951000000000001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E97E9-848E-DB40-8747-38A5D217AD73}">
  <sheetPr>
    <tabColor theme="5"/>
  </sheetPr>
  <dimension ref="A1:AH7995"/>
  <sheetViews>
    <sheetView topLeftCell="G1" zoomScale="70" zoomScaleNormal="70" workbookViewId="0">
      <selection activeCell="Y22" sqref="Y22"/>
    </sheetView>
  </sheetViews>
  <sheetFormatPr baseColWidth="10" defaultColWidth="8.83203125" defaultRowHeight="15"/>
  <cols>
    <col min="1" max="1" width="18.1640625" customWidth="1"/>
    <col min="2" max="3" width="14.1640625" style="2" customWidth="1"/>
    <col min="4" max="4" width="27.33203125" hidden="1" customWidth="1"/>
    <col min="5" max="5" width="22.5" customWidth="1"/>
    <col min="6" max="9" width="21.5" customWidth="1"/>
    <col min="10" max="10" width="27.5" hidden="1" customWidth="1"/>
    <col min="11" max="11" width="31.5" hidden="1" customWidth="1"/>
    <col min="12" max="12" width="31.5" customWidth="1"/>
    <col min="13" max="13" width="19.5" customWidth="1"/>
    <col min="14" max="14" width="16.33203125" style="9" customWidth="1"/>
    <col min="15" max="15" width="18.5" style="9" customWidth="1"/>
    <col min="16" max="16" width="18.1640625" style="9" customWidth="1"/>
    <col min="17" max="17" width="10" style="9" bestFit="1" customWidth="1"/>
  </cols>
  <sheetData>
    <row r="1" spans="1:34">
      <c r="A1" t="s">
        <v>0</v>
      </c>
      <c r="B1" s="2" t="s">
        <v>1</v>
      </c>
      <c r="C1" s="2" t="s">
        <v>8186</v>
      </c>
      <c r="D1" t="s">
        <v>8044</v>
      </c>
      <c r="E1" t="s">
        <v>8033</v>
      </c>
      <c r="F1" t="s">
        <v>8035</v>
      </c>
      <c r="G1" t="s">
        <v>8036</v>
      </c>
      <c r="H1" t="s">
        <v>8196</v>
      </c>
      <c r="I1" t="s">
        <v>8200</v>
      </c>
      <c r="J1" t="s">
        <v>8037</v>
      </c>
      <c r="K1" t="s">
        <v>8038</v>
      </c>
      <c r="L1" t="s">
        <v>8199</v>
      </c>
      <c r="M1" t="s">
        <v>8039</v>
      </c>
      <c r="N1" s="9" t="s">
        <v>8040</v>
      </c>
      <c r="O1" s="9" t="s">
        <v>8041</v>
      </c>
      <c r="P1" s="9" t="s">
        <v>8032</v>
      </c>
      <c r="Q1" s="9" t="s">
        <v>8201</v>
      </c>
      <c r="R1" s="1" t="s">
        <v>8197</v>
      </c>
      <c r="S1" s="1" t="s">
        <v>8198</v>
      </c>
    </row>
    <row r="2" spans="1:34">
      <c r="A2" t="s">
        <v>25</v>
      </c>
      <c r="B2" s="2">
        <v>40909</v>
      </c>
      <c r="C2" s="2" t="str">
        <f>VLOOKUP(Sales_Data17[[#This Row],[Customer Name Index]],Customer_Data[#All],2,0)</f>
        <v>Rochester Ltd</v>
      </c>
      <c r="D2">
        <v>15</v>
      </c>
      <c r="E2" t="s">
        <v>2</v>
      </c>
      <c r="F2" t="s">
        <v>8168</v>
      </c>
      <c r="G2" t="s">
        <v>8025</v>
      </c>
      <c r="H2" t="str">
        <f>VLOOKUP(Sales_Data17[[#This Row],[Delivery Region Index]],Regions_Table[#All],2,0)</f>
        <v>Queensland</v>
      </c>
      <c r="I2" t="str">
        <f>VLOOKUP(Sales_Data17[[#This Row],[Delivery Region Index]],Regions_Table[#All],3,0)</f>
        <v>Rockhampton</v>
      </c>
      <c r="J2">
        <v>41</v>
      </c>
      <c r="K2">
        <v>6</v>
      </c>
      <c r="L2" t="str">
        <f>VLOOKUP(Sales_Data17[[#This Row],[Product Description Index]],Products_Data[#All],2,0)</f>
        <v>Socks</v>
      </c>
      <c r="M2">
        <v>3</v>
      </c>
      <c r="N2" s="9">
        <v>218.12222222222223</v>
      </c>
      <c r="O2" s="9">
        <f>Sales_Data17[[#This Row],[Order Quantity]]*Sales_Data17[[#This Row],[Unit Price]]</f>
        <v>654.36666666666667</v>
      </c>
      <c r="P2" s="9">
        <v>111.24233333333333</v>
      </c>
      <c r="Q2" s="9">
        <f>Sales_Data17[[#This Row],[Line Total]]-(Sales_Data17[[#This Row],[Total Unit Cost]]*Sales_Data17[[#This Row],[Order Quantity]])</f>
        <v>320.6396666666667</v>
      </c>
      <c r="R2" s="1" t="str">
        <f>TEXT(Sales_Data17[[#This Row],[OrderDate]],"MMM")</f>
        <v>Jan</v>
      </c>
      <c r="S2" s="1" t="str">
        <f t="shared" ref="S2:S65" si="0">TEXT(B2,"YYY")</f>
        <v>2012</v>
      </c>
    </row>
    <row r="3" spans="1:34" ht="19">
      <c r="A3" t="s">
        <v>26</v>
      </c>
      <c r="B3" s="2">
        <v>40910</v>
      </c>
      <c r="C3" s="2" t="str">
        <f>VLOOKUP(Sales_Data17[[#This Row],[Customer Name Index]],Customer_Data[#All],2,0)</f>
        <v>Apollo Ltd</v>
      </c>
      <c r="D3">
        <v>11</v>
      </c>
      <c r="E3" t="s">
        <v>4</v>
      </c>
      <c r="F3" t="s">
        <v>8168</v>
      </c>
      <c r="G3" t="s">
        <v>8026</v>
      </c>
      <c r="H3" t="str">
        <f>VLOOKUP(Sales_Data17[[#This Row],[Delivery Region Index]],Regions_Table[#All],2,0)</f>
        <v>Queensland</v>
      </c>
      <c r="I3" t="str">
        <f>VLOOKUP(Sales_Data17[[#This Row],[Delivery Region Index]],Regions_Table[#All],3,0)</f>
        <v>Gold Coast</v>
      </c>
      <c r="J3">
        <v>31</v>
      </c>
      <c r="K3">
        <v>5</v>
      </c>
      <c r="L3" t="str">
        <f>VLOOKUP(Sales_Data17[[#This Row],[Product Description Index]],Products_Data[#All],2,0)</f>
        <v>Hats</v>
      </c>
      <c r="M3">
        <v>8</v>
      </c>
      <c r="N3" s="9">
        <v>437.73333333333335</v>
      </c>
      <c r="O3" s="9">
        <f>Sales_Data17[[#This Row],[Order Quantity]]*Sales_Data17[[#This Row],[Unit Price]]</f>
        <v>3501.8666666666668</v>
      </c>
      <c r="P3" s="9">
        <v>372.07333333333332</v>
      </c>
      <c r="Q3" s="9">
        <f>Sales_Data17[[#This Row],[Line Total]]-(Sales_Data17[[#This Row],[Total Unit Cost]]*Sales_Data17[[#This Row],[Order Quantity]])</f>
        <v>525.2800000000002</v>
      </c>
      <c r="R3" s="1" t="str">
        <f>TEXT(Sales_Data17[[#This Row],[OrderDate]],"MMM")</f>
        <v>Jan</v>
      </c>
      <c r="S3" s="1" t="str">
        <f t="shared" si="0"/>
        <v>2012</v>
      </c>
      <c r="V3" s="21" t="s">
        <v>8212</v>
      </c>
      <c r="W3" s="21"/>
      <c r="X3" s="21"/>
      <c r="Y3" s="21"/>
      <c r="Z3" s="22"/>
      <c r="AA3" s="22"/>
      <c r="AB3" s="22"/>
      <c r="AC3" s="22"/>
      <c r="AD3" s="22"/>
      <c r="AE3" s="22"/>
      <c r="AF3" s="22"/>
      <c r="AG3" s="23"/>
      <c r="AH3" s="23"/>
    </row>
    <row r="4" spans="1:34" ht="19">
      <c r="A4" t="s">
        <v>27</v>
      </c>
      <c r="B4" s="2">
        <v>40910</v>
      </c>
      <c r="C4" s="2" t="str">
        <f>VLOOKUP(Sales_Data17[[#This Row],[Customer Name Index]],Customer_Data[#All],2,0)</f>
        <v xml:space="preserve">Medline </v>
      </c>
      <c r="D4">
        <v>12</v>
      </c>
      <c r="E4" t="s">
        <v>3</v>
      </c>
      <c r="F4" t="s">
        <v>8168</v>
      </c>
      <c r="G4" t="s">
        <v>8026</v>
      </c>
      <c r="H4" t="str">
        <f>VLOOKUP(Sales_Data17[[#This Row],[Delivery Region Index]],Regions_Table[#All],2,0)</f>
        <v>Queensland</v>
      </c>
      <c r="I4" t="str">
        <f>VLOOKUP(Sales_Data17[[#This Row],[Delivery Region Index]],Regions_Table[#All],3,0)</f>
        <v>Ipswich</v>
      </c>
      <c r="J4">
        <v>34</v>
      </c>
      <c r="K4">
        <v>5</v>
      </c>
      <c r="L4" t="str">
        <f>VLOOKUP(Sales_Data17[[#This Row],[Product Description Index]],Products_Data[#All],2,0)</f>
        <v>Hats</v>
      </c>
      <c r="M4">
        <v>4</v>
      </c>
      <c r="N4" s="9">
        <v>197.27777777777777</v>
      </c>
      <c r="O4" s="9">
        <f>Sales_Data17[[#This Row],[Order Quantity]]*Sales_Data17[[#This Row],[Unit Price]]</f>
        <v>789.11111111111109</v>
      </c>
      <c r="P4" s="9">
        <v>86.802222222222227</v>
      </c>
      <c r="Q4" s="9">
        <f>Sales_Data17[[#This Row],[Line Total]]-(Sales_Data17[[#This Row],[Total Unit Cost]]*Sales_Data17[[#This Row],[Order Quantity]])</f>
        <v>441.90222222222218</v>
      </c>
      <c r="R4" s="1" t="str">
        <f>TEXT(Sales_Data17[[#This Row],[OrderDate]],"MMM")</f>
        <v>Jan</v>
      </c>
      <c r="S4" s="1" t="str">
        <f t="shared" si="0"/>
        <v>2012</v>
      </c>
      <c r="V4" s="21" t="s">
        <v>8214</v>
      </c>
      <c r="W4" s="21"/>
      <c r="X4" s="21"/>
      <c r="Y4" s="21"/>
      <c r="Z4" s="22"/>
      <c r="AA4" s="22"/>
      <c r="AB4" s="22"/>
      <c r="AC4" s="22"/>
      <c r="AD4" s="22"/>
      <c r="AE4" s="22"/>
      <c r="AF4" s="22"/>
      <c r="AG4" s="23"/>
      <c r="AH4" s="23"/>
    </row>
    <row r="5" spans="1:34" ht="19">
      <c r="A5" t="s">
        <v>28</v>
      </c>
      <c r="B5" s="2">
        <v>40910</v>
      </c>
      <c r="C5" s="2" t="str">
        <f>VLOOKUP(Sales_Data17[[#This Row],[Customer Name Index]],Customer_Data[#All],2,0)</f>
        <v>PEDIFIX, Corp</v>
      </c>
      <c r="D5">
        <v>6</v>
      </c>
      <c r="E5" t="s">
        <v>3</v>
      </c>
      <c r="F5" t="s">
        <v>8168</v>
      </c>
      <c r="G5" t="s">
        <v>8027</v>
      </c>
      <c r="H5" t="str">
        <f>VLOOKUP(Sales_Data17[[#This Row],[Delivery Region Index]],Regions_Table[#All],2,0)</f>
        <v>New South Wales</v>
      </c>
      <c r="I5" t="str">
        <f>VLOOKUP(Sales_Data17[[#This Row],[Delivery Region Index]],Regions_Table[#All],3,0)</f>
        <v>Nowra</v>
      </c>
      <c r="J5">
        <v>17</v>
      </c>
      <c r="K5">
        <v>3</v>
      </c>
      <c r="L5" t="str">
        <f>VLOOKUP(Sales_Data17[[#This Row],[Product Description Index]],Products_Data[#All],2,0)</f>
        <v>Sunglasses</v>
      </c>
      <c r="M5">
        <v>2</v>
      </c>
      <c r="N5" s="9">
        <v>258.32222222222225</v>
      </c>
      <c r="O5" s="9">
        <f>Sales_Data17[[#This Row],[Order Quantity]]*Sales_Data17[[#This Row],[Unit Price]]</f>
        <v>516.6444444444445</v>
      </c>
      <c r="P5" s="9">
        <v>162.74300000000002</v>
      </c>
      <c r="Q5" s="9">
        <f>Sales_Data17[[#This Row],[Line Total]]-(Sales_Data17[[#This Row],[Total Unit Cost]]*Sales_Data17[[#This Row],[Order Quantity]])</f>
        <v>191.15844444444446</v>
      </c>
      <c r="R5" s="1" t="str">
        <f>TEXT(Sales_Data17[[#This Row],[OrderDate]],"MMM")</f>
        <v>Jan</v>
      </c>
      <c r="S5" s="1" t="str">
        <f t="shared" si="0"/>
        <v>2012</v>
      </c>
      <c r="V5" s="21" t="s">
        <v>8215</v>
      </c>
      <c r="W5" s="21"/>
      <c r="X5" s="21"/>
      <c r="Y5" s="21"/>
      <c r="Z5" s="22"/>
      <c r="AA5" s="22"/>
      <c r="AB5" s="22"/>
      <c r="AC5" s="22"/>
      <c r="AD5" s="22"/>
      <c r="AE5" s="22"/>
      <c r="AF5" s="22"/>
      <c r="AG5" s="23"/>
      <c r="AH5" s="23"/>
    </row>
    <row r="6" spans="1:34" ht="19">
      <c r="A6" t="s">
        <v>29</v>
      </c>
      <c r="B6" s="2">
        <v>40910</v>
      </c>
      <c r="C6" s="2" t="str">
        <f>VLOOKUP(Sales_Data17[[#This Row],[Customer Name Index]],Customer_Data[#All],2,0)</f>
        <v>New Ltd</v>
      </c>
      <c r="D6">
        <v>7</v>
      </c>
      <c r="E6" t="s">
        <v>4</v>
      </c>
      <c r="F6" t="s">
        <v>8168</v>
      </c>
      <c r="G6" t="s">
        <v>8027</v>
      </c>
      <c r="H6" t="str">
        <f>VLOOKUP(Sales_Data17[[#This Row],[Delivery Region Index]],Regions_Table[#All],2,0)</f>
        <v>New South Wales</v>
      </c>
      <c r="I6" t="str">
        <f>VLOOKUP(Sales_Data17[[#This Row],[Delivery Region Index]],Regions_Table[#All],3,0)</f>
        <v>Orange</v>
      </c>
      <c r="J6">
        <v>18</v>
      </c>
      <c r="K6">
        <v>3</v>
      </c>
      <c r="L6" t="str">
        <f>VLOOKUP(Sales_Data17[[#This Row],[Product Description Index]],Products_Data[#All],2,0)</f>
        <v>Sunglasses</v>
      </c>
      <c r="M6">
        <v>3</v>
      </c>
      <c r="N6" s="9">
        <v>202.48888888888891</v>
      </c>
      <c r="O6" s="9">
        <f>Sales_Data17[[#This Row],[Order Quantity]]*Sales_Data17[[#This Row],[Unit Price]]</f>
        <v>607.4666666666667</v>
      </c>
      <c r="P6" s="9">
        <v>164.01600000000002</v>
      </c>
      <c r="Q6" s="9">
        <f>Sales_Data17[[#This Row],[Line Total]]-(Sales_Data17[[#This Row],[Total Unit Cost]]*Sales_Data17[[#This Row],[Order Quantity]])</f>
        <v>115.41866666666664</v>
      </c>
      <c r="R6" s="1" t="str">
        <f>TEXT(Sales_Data17[[#This Row],[OrderDate]],"MMM")</f>
        <v>Jan</v>
      </c>
      <c r="S6" s="1" t="str">
        <f t="shared" si="0"/>
        <v>2012</v>
      </c>
      <c r="V6" s="21" t="s">
        <v>8216</v>
      </c>
      <c r="W6" s="21"/>
      <c r="X6" s="21"/>
      <c r="Y6" s="21"/>
      <c r="Z6" s="22"/>
      <c r="AA6" s="22"/>
      <c r="AB6" s="22"/>
      <c r="AC6" s="22"/>
      <c r="AD6" s="22"/>
      <c r="AE6" s="22"/>
      <c r="AF6" s="22"/>
      <c r="AG6" s="23"/>
      <c r="AH6" s="23"/>
    </row>
    <row r="7" spans="1:34">
      <c r="A7" t="s">
        <v>30</v>
      </c>
      <c r="B7" s="2">
        <v>40910</v>
      </c>
      <c r="C7" s="2" t="str">
        <f>VLOOKUP(Sales_Data17[[#This Row],[Customer Name Index]],Customer_Data[#All],2,0)</f>
        <v>3LAB, Ltd</v>
      </c>
      <c r="D7">
        <v>16</v>
      </c>
      <c r="E7" t="s">
        <v>4</v>
      </c>
      <c r="F7" t="s">
        <v>8168</v>
      </c>
      <c r="G7" t="s">
        <v>8025</v>
      </c>
      <c r="H7" t="str">
        <f>VLOOKUP(Sales_Data17[[#This Row],[Delivery Region Index]],Regions_Table[#All],2,0)</f>
        <v>Queensland</v>
      </c>
      <c r="I7" t="str">
        <f>VLOOKUP(Sales_Data17[[#This Row],[Delivery Region Index]],Regions_Table[#All],3,0)</f>
        <v>Townsville</v>
      </c>
      <c r="J7">
        <v>45</v>
      </c>
      <c r="K7">
        <v>7</v>
      </c>
      <c r="L7" t="str">
        <f>VLOOKUP(Sales_Data17[[#This Row],[Product Description Index]],Products_Data[#All],2,0)</f>
        <v>Dress Shirts</v>
      </c>
      <c r="M7">
        <v>3</v>
      </c>
      <c r="N7" s="9">
        <v>115.38888888888889</v>
      </c>
      <c r="O7" s="9">
        <f>Sales_Data17[[#This Row],[Order Quantity]]*Sales_Data17[[#This Row],[Unit Price]]</f>
        <v>346.16666666666663</v>
      </c>
      <c r="P7" s="9">
        <v>49.617222222222225</v>
      </c>
      <c r="Q7" s="9">
        <f>Sales_Data17[[#This Row],[Line Total]]-(Sales_Data17[[#This Row],[Total Unit Cost]]*Sales_Data17[[#This Row],[Order Quantity]])</f>
        <v>197.31499999999994</v>
      </c>
      <c r="R7" s="1" t="str">
        <f>TEXT(Sales_Data17[[#This Row],[OrderDate]],"MMM")</f>
        <v>Jan</v>
      </c>
      <c r="S7" s="1" t="str">
        <f t="shared" si="0"/>
        <v>2012</v>
      </c>
      <c r="V7" s="20"/>
      <c r="W7" s="20"/>
      <c r="X7" s="20"/>
      <c r="Y7" s="20"/>
    </row>
    <row r="8" spans="1:34">
      <c r="A8" t="s">
        <v>31</v>
      </c>
      <c r="B8" s="2">
        <v>40911</v>
      </c>
      <c r="C8" s="2" t="str">
        <f>VLOOKUP(Sales_Data17[[#This Row],[Customer Name Index]],Customer_Data[#All],2,0)</f>
        <v>Avon Corp</v>
      </c>
      <c r="D8">
        <v>1</v>
      </c>
      <c r="E8" t="s">
        <v>2</v>
      </c>
      <c r="F8" t="s">
        <v>8168</v>
      </c>
      <c r="G8" t="s">
        <v>8027</v>
      </c>
      <c r="H8" t="str">
        <f>VLOOKUP(Sales_Data17[[#This Row],[Delivery Region Index]],Regions_Table[#All],2,0)</f>
        <v>New South Wales</v>
      </c>
      <c r="I8" t="str">
        <f>VLOOKUP(Sales_Data17[[#This Row],[Delivery Region Index]],Regions_Table[#All],3,0)</f>
        <v>Sydney</v>
      </c>
      <c r="J8">
        <v>1</v>
      </c>
      <c r="K8">
        <v>1</v>
      </c>
      <c r="L8" t="str">
        <f>VLOOKUP(Sales_Data17[[#This Row],[Product Description Index]],Products_Data[#All],2,0)</f>
        <v>Shirts</v>
      </c>
      <c r="M8">
        <v>2</v>
      </c>
      <c r="N8" s="9">
        <v>132.51111111111112</v>
      </c>
      <c r="O8" s="9">
        <f>Sales_Data17[[#This Row],[Order Quantity]]*Sales_Data17[[#This Row],[Unit Price]]</f>
        <v>265.02222222222224</v>
      </c>
      <c r="P8" s="9">
        <v>59.63000000000001</v>
      </c>
      <c r="Q8" s="9">
        <f>Sales_Data17[[#This Row],[Line Total]]-(Sales_Data17[[#This Row],[Total Unit Cost]]*Sales_Data17[[#This Row],[Order Quantity]])</f>
        <v>145.76222222222222</v>
      </c>
      <c r="R8" s="1" t="str">
        <f>TEXT(Sales_Data17[[#This Row],[OrderDate]],"MMM")</f>
        <v>Jan</v>
      </c>
      <c r="S8" s="1" t="str">
        <f t="shared" si="0"/>
        <v>2012</v>
      </c>
      <c r="V8" s="20"/>
      <c r="W8" s="20"/>
      <c r="X8" s="20"/>
      <c r="Y8" s="20"/>
    </row>
    <row r="9" spans="1:34">
      <c r="A9" t="s">
        <v>32</v>
      </c>
      <c r="B9" s="2">
        <v>40911</v>
      </c>
      <c r="C9" s="2" t="str">
        <f>VLOOKUP(Sales_Data17[[#This Row],[Customer Name Index]],Customer_Data[#All],2,0)</f>
        <v>3LAB, Ltd</v>
      </c>
      <c r="D9">
        <v>16</v>
      </c>
      <c r="E9" t="s">
        <v>2</v>
      </c>
      <c r="F9" t="s">
        <v>8168</v>
      </c>
      <c r="G9" t="s">
        <v>8025</v>
      </c>
      <c r="H9" t="str">
        <f>VLOOKUP(Sales_Data17[[#This Row],[Delivery Region Index]],Regions_Table[#All],2,0)</f>
        <v>Queensland</v>
      </c>
      <c r="I9" t="str">
        <f>VLOOKUP(Sales_Data17[[#This Row],[Delivery Region Index]],Regions_Table[#All],3,0)</f>
        <v>Townsville</v>
      </c>
      <c r="J9">
        <v>45</v>
      </c>
      <c r="K9">
        <v>7</v>
      </c>
      <c r="L9" t="str">
        <f>VLOOKUP(Sales_Data17[[#This Row],[Product Description Index]],Products_Data[#All],2,0)</f>
        <v>Dress Shirts</v>
      </c>
      <c r="M9">
        <v>3</v>
      </c>
      <c r="N9" s="9">
        <v>201.74444444444444</v>
      </c>
      <c r="O9" s="9">
        <f>Sales_Data17[[#This Row],[Order Quantity]]*Sales_Data17[[#This Row],[Unit Price]]</f>
        <v>605.23333333333335</v>
      </c>
      <c r="P9" s="9">
        <v>169.46533333333332</v>
      </c>
      <c r="Q9" s="9">
        <f>Sales_Data17[[#This Row],[Line Total]]-(Sales_Data17[[#This Row],[Total Unit Cost]]*Sales_Data17[[#This Row],[Order Quantity]])</f>
        <v>96.83733333333339</v>
      </c>
      <c r="R9" s="1" t="str">
        <f>TEXT(Sales_Data17[[#This Row],[OrderDate]],"MMM")</f>
        <v>Jan</v>
      </c>
      <c r="S9" s="1" t="str">
        <f t="shared" si="0"/>
        <v>2012</v>
      </c>
    </row>
    <row r="10" spans="1:34">
      <c r="A10" t="s">
        <v>33</v>
      </c>
      <c r="B10" s="2">
        <v>40911</v>
      </c>
      <c r="C10" s="2" t="str">
        <f>VLOOKUP(Sales_Data17[[#This Row],[Customer Name Index]],Customer_Data[#All],2,0)</f>
        <v>Pure Group</v>
      </c>
      <c r="D10">
        <v>17</v>
      </c>
      <c r="E10" t="s">
        <v>4</v>
      </c>
      <c r="F10" t="s">
        <v>8168</v>
      </c>
      <c r="G10" t="s">
        <v>8025</v>
      </c>
      <c r="H10" t="str">
        <f>VLOOKUP(Sales_Data17[[#This Row],[Delivery Region Index]],Regions_Table[#All],2,0)</f>
        <v>Victoria</v>
      </c>
      <c r="I10" t="str">
        <f>VLOOKUP(Sales_Data17[[#This Row],[Delivery Region Index]],Regions_Table[#All],3,0)</f>
        <v>Benalla</v>
      </c>
      <c r="J10">
        <v>48</v>
      </c>
      <c r="K10">
        <v>7</v>
      </c>
      <c r="L10" t="str">
        <f>VLOOKUP(Sales_Data17[[#This Row],[Product Description Index]],Products_Data[#All],2,0)</f>
        <v>Dress Shirts</v>
      </c>
      <c r="M10">
        <v>3</v>
      </c>
      <c r="N10" s="9">
        <v>431.03333333333336</v>
      </c>
      <c r="O10" s="9">
        <f>Sales_Data17[[#This Row],[Order Quantity]]*Sales_Data17[[#This Row],[Unit Price]]</f>
        <v>1293.1000000000001</v>
      </c>
      <c r="P10" s="9">
        <v>245.68899999999999</v>
      </c>
      <c r="Q10" s="9">
        <f>Sales_Data17[[#This Row],[Line Total]]-(Sales_Data17[[#This Row],[Total Unit Cost]]*Sales_Data17[[#This Row],[Order Quantity]])</f>
        <v>556.03300000000013</v>
      </c>
      <c r="R10" s="1" t="str">
        <f>TEXT(Sales_Data17[[#This Row],[OrderDate]],"MMM")</f>
        <v>Jan</v>
      </c>
      <c r="S10" s="1" t="str">
        <f t="shared" si="0"/>
        <v>2012</v>
      </c>
    </row>
    <row r="11" spans="1:34">
      <c r="A11" t="s">
        <v>34</v>
      </c>
      <c r="B11" s="2">
        <v>40911</v>
      </c>
      <c r="C11" s="2" t="str">
        <f>VLOOKUP(Sales_Data17[[#This Row],[Customer Name Index]],Customer_Data[#All],2,0)</f>
        <v>Rochester Ltd</v>
      </c>
      <c r="D11">
        <v>15</v>
      </c>
      <c r="E11" t="s">
        <v>4</v>
      </c>
      <c r="F11" t="s">
        <v>8168</v>
      </c>
      <c r="G11" t="s">
        <v>8025</v>
      </c>
      <c r="H11" t="str">
        <f>VLOOKUP(Sales_Data17[[#This Row],[Delivery Region Index]],Regions_Table[#All],2,0)</f>
        <v>Queensland</v>
      </c>
      <c r="I11" t="str">
        <f>VLOOKUP(Sales_Data17[[#This Row],[Delivery Region Index]],Regions_Table[#All],3,0)</f>
        <v>Sunshine Coast</v>
      </c>
      <c r="J11">
        <v>42</v>
      </c>
      <c r="K11">
        <v>6</v>
      </c>
      <c r="L11" t="str">
        <f>VLOOKUP(Sales_Data17[[#This Row],[Product Description Index]],Products_Data[#All],2,0)</f>
        <v>Socks</v>
      </c>
      <c r="M11">
        <v>2</v>
      </c>
      <c r="N11" s="9">
        <v>217.37777777777779</v>
      </c>
      <c r="O11" s="9">
        <f>Sales_Data17[[#This Row],[Order Quantity]]*Sales_Data17[[#This Row],[Unit Price]]</f>
        <v>434.75555555555559</v>
      </c>
      <c r="P11" s="9">
        <v>134.77422222222222</v>
      </c>
      <c r="Q11" s="9">
        <f>Sales_Data17[[#This Row],[Line Total]]-(Sales_Data17[[#This Row],[Total Unit Cost]]*Sales_Data17[[#This Row],[Order Quantity]])</f>
        <v>165.20711111111115</v>
      </c>
      <c r="R11" s="1" t="str">
        <f>TEXT(Sales_Data17[[#This Row],[OrderDate]],"MMM")</f>
        <v>Jan</v>
      </c>
      <c r="S11" s="1" t="str">
        <f t="shared" si="0"/>
        <v>2012</v>
      </c>
    </row>
    <row r="12" spans="1:34">
      <c r="A12" t="s">
        <v>35</v>
      </c>
      <c r="B12" s="2">
        <v>40911</v>
      </c>
      <c r="C12" s="2" t="str">
        <f>VLOOKUP(Sales_Data17[[#This Row],[Customer Name Index]],Customer_Data[#All],2,0)</f>
        <v>Avon Corp</v>
      </c>
      <c r="D12">
        <v>1</v>
      </c>
      <c r="E12" t="s">
        <v>3</v>
      </c>
      <c r="F12" t="s">
        <v>8168</v>
      </c>
      <c r="G12" t="s">
        <v>8027</v>
      </c>
      <c r="H12" t="str">
        <f>VLOOKUP(Sales_Data17[[#This Row],[Delivery Region Index]],Regions_Table[#All],2,0)</f>
        <v>New South Wales</v>
      </c>
      <c r="I12" t="str">
        <f>VLOOKUP(Sales_Data17[[#This Row],[Delivery Region Index]],Regions_Table[#All],3,0)</f>
        <v>Armidale</v>
      </c>
      <c r="J12">
        <v>3</v>
      </c>
      <c r="K12">
        <v>1</v>
      </c>
      <c r="L12" t="str">
        <f>VLOOKUP(Sales_Data17[[#This Row],[Product Description Index]],Products_Data[#All],2,0)</f>
        <v>Shirts</v>
      </c>
      <c r="M12">
        <v>5</v>
      </c>
      <c r="N12" s="9">
        <v>22.333333333333332</v>
      </c>
      <c r="O12" s="9">
        <f>Sales_Data17[[#This Row],[Order Quantity]]*Sales_Data17[[#This Row],[Unit Price]]</f>
        <v>111.66666666666666</v>
      </c>
      <c r="P12" s="9">
        <v>13.846666666666668</v>
      </c>
      <c r="Q12" s="9">
        <f>Sales_Data17[[#This Row],[Line Total]]-(Sales_Data17[[#This Row],[Total Unit Cost]]*Sales_Data17[[#This Row],[Order Quantity]])</f>
        <v>42.433333333333323</v>
      </c>
      <c r="R12" s="1" t="str">
        <f>TEXT(Sales_Data17[[#This Row],[OrderDate]],"MMM")</f>
        <v>Jan</v>
      </c>
      <c r="S12" s="1" t="str">
        <f t="shared" si="0"/>
        <v>2012</v>
      </c>
    </row>
    <row r="13" spans="1:34">
      <c r="A13" t="s">
        <v>36</v>
      </c>
      <c r="B13" s="2">
        <v>40912</v>
      </c>
      <c r="C13" s="2" t="str">
        <f>VLOOKUP(Sales_Data17[[#This Row],[Customer Name Index]],Customer_Data[#All],2,0)</f>
        <v xml:space="preserve">Ei </v>
      </c>
      <c r="D13">
        <v>9</v>
      </c>
      <c r="E13" t="s">
        <v>2</v>
      </c>
      <c r="F13" t="s">
        <v>8168</v>
      </c>
      <c r="G13" t="s">
        <v>8027</v>
      </c>
      <c r="H13" t="str">
        <f>VLOOKUP(Sales_Data17[[#This Row],[Delivery Region Index]],Regions_Table[#All],2,0)</f>
        <v>New South Wales</v>
      </c>
      <c r="I13" t="str">
        <f>VLOOKUP(Sales_Data17[[#This Row],[Delivery Region Index]],Regions_Table[#All],3,0)</f>
        <v>Wyong</v>
      </c>
      <c r="J13">
        <v>25</v>
      </c>
      <c r="K13">
        <v>4</v>
      </c>
      <c r="L13" t="str">
        <f>VLOOKUP(Sales_Data17[[#This Row],[Product Description Index]],Products_Data[#All],2,0)</f>
        <v>Jeans</v>
      </c>
      <c r="M13">
        <v>9</v>
      </c>
      <c r="N13" s="9">
        <v>697.54444444444448</v>
      </c>
      <c r="O13" s="9">
        <f>Sales_Data17[[#This Row],[Order Quantity]]*Sales_Data17[[#This Row],[Unit Price]]</f>
        <v>6277.9000000000005</v>
      </c>
      <c r="P13" s="9">
        <v>306.91955555555558</v>
      </c>
      <c r="Q13" s="9">
        <f>Sales_Data17[[#This Row],[Line Total]]-(Sales_Data17[[#This Row],[Total Unit Cost]]*Sales_Data17[[#This Row],[Order Quantity]])</f>
        <v>3515.6240000000003</v>
      </c>
      <c r="R13" s="1" t="str">
        <f>TEXT(Sales_Data17[[#This Row],[OrderDate]],"MMM")</f>
        <v>Jan</v>
      </c>
      <c r="S13" s="1" t="str">
        <f t="shared" si="0"/>
        <v>2012</v>
      </c>
    </row>
    <row r="14" spans="1:34">
      <c r="A14" t="s">
        <v>37</v>
      </c>
      <c r="B14" s="2">
        <v>40912</v>
      </c>
      <c r="C14" s="2" t="str">
        <f>VLOOKUP(Sales_Data17[[#This Row],[Customer Name Index]],Customer_Data[#All],2,0)</f>
        <v>Eminence Corp</v>
      </c>
      <c r="D14">
        <v>18</v>
      </c>
      <c r="E14" t="s">
        <v>3</v>
      </c>
      <c r="F14" t="s">
        <v>8168</v>
      </c>
      <c r="G14" t="s">
        <v>8025</v>
      </c>
      <c r="H14" t="str">
        <f>VLOOKUP(Sales_Data17[[#This Row],[Delivery Region Index]],Regions_Table[#All],2,0)</f>
        <v>Victoria</v>
      </c>
      <c r="I14" t="str">
        <f>VLOOKUP(Sales_Data17[[#This Row],[Delivery Region Index]],Regions_Table[#All],3,0)</f>
        <v>Geelong</v>
      </c>
      <c r="J14">
        <v>51</v>
      </c>
      <c r="K14">
        <v>7</v>
      </c>
      <c r="L14" t="str">
        <f>VLOOKUP(Sales_Data17[[#This Row],[Product Description Index]],Products_Data[#All],2,0)</f>
        <v>Dress Shirts</v>
      </c>
      <c r="M14">
        <v>1</v>
      </c>
      <c r="N14" s="9">
        <v>116.87777777777779</v>
      </c>
      <c r="O14" s="9">
        <f>Sales_Data17[[#This Row],[Order Quantity]]*Sales_Data17[[#This Row],[Unit Price]]</f>
        <v>116.87777777777779</v>
      </c>
      <c r="P14" s="9">
        <v>71.295444444444442</v>
      </c>
      <c r="Q14" s="9">
        <f>Sales_Data17[[#This Row],[Line Total]]-(Sales_Data17[[#This Row],[Total Unit Cost]]*Sales_Data17[[#This Row],[Order Quantity]])</f>
        <v>45.582333333333352</v>
      </c>
      <c r="R14" s="1" t="str">
        <f>TEXT(Sales_Data17[[#This Row],[OrderDate]],"MMM")</f>
        <v>Jan</v>
      </c>
      <c r="S14" s="1" t="str">
        <f t="shared" si="0"/>
        <v>2012</v>
      </c>
    </row>
    <row r="15" spans="1:34">
      <c r="A15" t="s">
        <v>38</v>
      </c>
      <c r="B15" s="2">
        <v>40912</v>
      </c>
      <c r="C15" s="2" t="str">
        <f>VLOOKUP(Sales_Data17[[#This Row],[Customer Name Index]],Customer_Data[#All],2,0)</f>
        <v>3LAB, Ltd</v>
      </c>
      <c r="D15">
        <v>16</v>
      </c>
      <c r="E15" t="s">
        <v>3</v>
      </c>
      <c r="F15" t="s">
        <v>8168</v>
      </c>
      <c r="G15" t="s">
        <v>8025</v>
      </c>
      <c r="H15" t="str">
        <f>VLOOKUP(Sales_Data17[[#This Row],[Delivery Region Index]],Regions_Table[#All],2,0)</f>
        <v>South Australia</v>
      </c>
      <c r="I15" t="str">
        <f>VLOOKUP(Sales_Data17[[#This Row],[Delivery Region Index]],Regions_Table[#All],3,0)</f>
        <v>Adelaide</v>
      </c>
      <c r="J15">
        <v>46</v>
      </c>
      <c r="K15">
        <v>7</v>
      </c>
      <c r="L15" t="str">
        <f>VLOOKUP(Sales_Data17[[#This Row],[Product Description Index]],Products_Data[#All],2,0)</f>
        <v>Dress Shirts</v>
      </c>
      <c r="M15">
        <v>3</v>
      </c>
      <c r="N15" s="9">
        <v>28.288888888888888</v>
      </c>
      <c r="O15" s="9">
        <f>Sales_Data17[[#This Row],[Order Quantity]]*Sales_Data17[[#This Row],[Unit Price]]</f>
        <v>84.86666666666666</v>
      </c>
      <c r="P15" s="9">
        <v>24.045555555555556</v>
      </c>
      <c r="Q15" s="9">
        <f>Sales_Data17[[#This Row],[Line Total]]-(Sales_Data17[[#This Row],[Total Unit Cost]]*Sales_Data17[[#This Row],[Order Quantity]])</f>
        <v>12.72999999999999</v>
      </c>
      <c r="R15" s="1" t="str">
        <f>TEXT(Sales_Data17[[#This Row],[OrderDate]],"MMM")</f>
        <v>Jan</v>
      </c>
      <c r="S15" s="1" t="str">
        <f t="shared" si="0"/>
        <v>2012</v>
      </c>
    </row>
    <row r="16" spans="1:34">
      <c r="A16" t="s">
        <v>39</v>
      </c>
      <c r="B16" s="2">
        <v>40912</v>
      </c>
      <c r="C16" s="2" t="str">
        <f>VLOOKUP(Sales_Data17[[#This Row],[Customer Name Index]],Customer_Data[#All],2,0)</f>
        <v>Medsep Group</v>
      </c>
      <c r="D16">
        <v>8</v>
      </c>
      <c r="E16" t="s">
        <v>2</v>
      </c>
      <c r="F16" t="s">
        <v>8168</v>
      </c>
      <c r="G16" t="s">
        <v>8027</v>
      </c>
      <c r="H16" t="str">
        <f>VLOOKUP(Sales_Data17[[#This Row],[Delivery Region Index]],Regions_Table[#All],2,0)</f>
        <v>New South Wales</v>
      </c>
      <c r="I16" t="str">
        <f>VLOOKUP(Sales_Data17[[#This Row],[Delivery Region Index]],Regions_Table[#All],3,0)</f>
        <v>Tweed Heads</v>
      </c>
      <c r="J16">
        <v>22</v>
      </c>
      <c r="K16">
        <v>3</v>
      </c>
      <c r="L16" t="str">
        <f>VLOOKUP(Sales_Data17[[#This Row],[Product Description Index]],Products_Data[#All],2,0)</f>
        <v>Sunglasses</v>
      </c>
      <c r="M16">
        <v>8</v>
      </c>
      <c r="N16" s="9">
        <v>436.98888888888888</v>
      </c>
      <c r="O16" s="9">
        <f>Sales_Data17[[#This Row],[Order Quantity]]*Sales_Data17[[#This Row],[Unit Price]]</f>
        <v>3495.911111111111</v>
      </c>
      <c r="P16" s="9">
        <v>349.5911111111111</v>
      </c>
      <c r="Q16" s="9">
        <f>Sales_Data17[[#This Row],[Line Total]]-(Sales_Data17[[#This Row],[Total Unit Cost]]*Sales_Data17[[#This Row],[Order Quantity]])</f>
        <v>699.18222222222221</v>
      </c>
      <c r="R16" s="1" t="str">
        <f>TEXT(Sales_Data17[[#This Row],[OrderDate]],"MMM")</f>
        <v>Jan</v>
      </c>
      <c r="S16" s="1" t="str">
        <f t="shared" si="0"/>
        <v>2012</v>
      </c>
    </row>
    <row r="17" spans="1:19">
      <c r="A17" t="s">
        <v>40</v>
      </c>
      <c r="B17" s="2">
        <v>40912</v>
      </c>
      <c r="C17" s="2" t="str">
        <f>VLOOKUP(Sales_Data17[[#This Row],[Customer Name Index]],Customer_Data[#All],2,0)</f>
        <v>Pacific Ltd</v>
      </c>
      <c r="D17">
        <v>20</v>
      </c>
      <c r="E17" t="s">
        <v>4</v>
      </c>
      <c r="F17" t="s">
        <v>8168</v>
      </c>
      <c r="G17" t="s">
        <v>8028</v>
      </c>
      <c r="H17" t="str">
        <f>VLOOKUP(Sales_Data17[[#This Row],[Delivery Region Index]],Regions_Table[#All],2,0)</f>
        <v>Victoria</v>
      </c>
      <c r="I17" t="str">
        <f>VLOOKUP(Sales_Data17[[#This Row],[Delivery Region Index]],Regions_Table[#All],3,0)</f>
        <v>Wangaratta</v>
      </c>
      <c r="J17">
        <v>56</v>
      </c>
      <c r="K17">
        <v>8</v>
      </c>
      <c r="L17" t="str">
        <f>VLOOKUP(Sales_Data17[[#This Row],[Product Description Index]],Products_Data[#All],2,0)</f>
        <v>Shoes</v>
      </c>
      <c r="M17">
        <v>2</v>
      </c>
      <c r="N17" s="9">
        <v>123.57777777777778</v>
      </c>
      <c r="O17" s="9">
        <f>Sales_Data17[[#This Row],[Order Quantity]]*Sales_Data17[[#This Row],[Unit Price]]</f>
        <v>247.15555555555557</v>
      </c>
      <c r="P17" s="9">
        <v>77.853999999999999</v>
      </c>
      <c r="Q17" s="9">
        <f>Sales_Data17[[#This Row],[Line Total]]-(Sales_Data17[[#This Row],[Total Unit Cost]]*Sales_Data17[[#This Row],[Order Quantity]])</f>
        <v>91.447555555555567</v>
      </c>
      <c r="R17" s="1" t="str">
        <f>TEXT(Sales_Data17[[#This Row],[OrderDate]],"MMM")</f>
        <v>Jan</v>
      </c>
      <c r="S17" s="1" t="str">
        <f t="shared" si="0"/>
        <v>2012</v>
      </c>
    </row>
    <row r="18" spans="1:19">
      <c r="A18" t="s">
        <v>41</v>
      </c>
      <c r="B18" s="2">
        <v>40912</v>
      </c>
      <c r="C18" s="2" t="str">
        <f>VLOOKUP(Sales_Data17[[#This Row],[Customer Name Index]],Customer_Data[#All],2,0)</f>
        <v>Eminence Corp</v>
      </c>
      <c r="D18">
        <v>18</v>
      </c>
      <c r="E18" t="s">
        <v>4</v>
      </c>
      <c r="F18" t="s">
        <v>8168</v>
      </c>
      <c r="G18" t="s">
        <v>8025</v>
      </c>
      <c r="H18" t="str">
        <f>VLOOKUP(Sales_Data17[[#This Row],[Delivery Region Index]],Regions_Table[#All],2,0)</f>
        <v>Victoria</v>
      </c>
      <c r="I18" t="str">
        <f>VLOOKUP(Sales_Data17[[#This Row],[Delivery Region Index]],Regions_Table[#All],3,0)</f>
        <v>Geelong</v>
      </c>
      <c r="J18">
        <v>51</v>
      </c>
      <c r="K18">
        <v>7</v>
      </c>
      <c r="L18" t="str">
        <f>VLOOKUP(Sales_Data17[[#This Row],[Product Description Index]],Products_Data[#All],2,0)</f>
        <v>Dress Shirts</v>
      </c>
      <c r="M18">
        <v>6</v>
      </c>
      <c r="N18" s="9">
        <v>137.72222222222223</v>
      </c>
      <c r="O18" s="9">
        <f>Sales_Data17[[#This Row],[Order Quantity]]*Sales_Data17[[#This Row],[Unit Price]]</f>
        <v>826.33333333333337</v>
      </c>
      <c r="P18" s="9">
        <v>100.53722222222221</v>
      </c>
      <c r="Q18" s="9">
        <f>Sales_Data17[[#This Row],[Line Total]]-(Sales_Data17[[#This Row],[Total Unit Cost]]*Sales_Data17[[#This Row],[Order Quantity]])</f>
        <v>223.11000000000013</v>
      </c>
      <c r="R18" s="1" t="str">
        <f>TEXT(Sales_Data17[[#This Row],[OrderDate]],"MMM")</f>
        <v>Jan</v>
      </c>
      <c r="S18" s="1" t="str">
        <f t="shared" si="0"/>
        <v>2012</v>
      </c>
    </row>
    <row r="19" spans="1:19">
      <c r="A19" t="s">
        <v>42</v>
      </c>
      <c r="B19" s="2">
        <v>40912</v>
      </c>
      <c r="C19" s="2" t="str">
        <f>VLOOKUP(Sales_Data17[[#This Row],[Customer Name Index]],Customer_Data[#All],2,0)</f>
        <v xml:space="preserve">WakeFern </v>
      </c>
      <c r="D19">
        <v>2</v>
      </c>
      <c r="E19" t="s">
        <v>3</v>
      </c>
      <c r="F19" t="s">
        <v>8168</v>
      </c>
      <c r="G19" t="s">
        <v>8027</v>
      </c>
      <c r="H19" t="str">
        <f>VLOOKUP(Sales_Data17[[#This Row],[Delivery Region Index]],Regions_Table[#All],2,0)</f>
        <v>New South Wales</v>
      </c>
      <c r="I19" t="str">
        <f>VLOOKUP(Sales_Data17[[#This Row],[Delivery Region Index]],Regions_Table[#All],3,0)</f>
        <v>Bathurst</v>
      </c>
      <c r="J19">
        <v>4</v>
      </c>
      <c r="K19">
        <v>1</v>
      </c>
      <c r="L19" t="str">
        <f>VLOOKUP(Sales_Data17[[#This Row],[Product Description Index]],Products_Data[#All],2,0)</f>
        <v>Shirts</v>
      </c>
      <c r="M19">
        <v>3</v>
      </c>
      <c r="N19" s="9">
        <v>109.43333333333334</v>
      </c>
      <c r="O19" s="9">
        <f>Sales_Data17[[#This Row],[Order Quantity]]*Sales_Data17[[#This Row],[Unit Price]]</f>
        <v>328.3</v>
      </c>
      <c r="P19" s="9">
        <v>43.773333333333341</v>
      </c>
      <c r="Q19" s="9">
        <f>Sales_Data17[[#This Row],[Line Total]]-(Sales_Data17[[#This Row],[Total Unit Cost]]*Sales_Data17[[#This Row],[Order Quantity]])</f>
        <v>196.98</v>
      </c>
      <c r="R19" s="1" t="str">
        <f>TEXT(Sales_Data17[[#This Row],[OrderDate]],"MMM")</f>
        <v>Jan</v>
      </c>
      <c r="S19" s="1" t="str">
        <f t="shared" si="0"/>
        <v>2012</v>
      </c>
    </row>
    <row r="20" spans="1:19">
      <c r="A20" t="s">
        <v>43</v>
      </c>
      <c r="B20" s="2">
        <v>40912</v>
      </c>
      <c r="C20" s="2" t="str">
        <f>VLOOKUP(Sales_Data17[[#This Row],[Customer Name Index]],Customer_Data[#All],2,0)</f>
        <v xml:space="preserve">Qualitest </v>
      </c>
      <c r="D20">
        <v>19</v>
      </c>
      <c r="E20" t="s">
        <v>2</v>
      </c>
      <c r="F20" t="s">
        <v>8168</v>
      </c>
      <c r="G20" t="s">
        <v>8028</v>
      </c>
      <c r="H20" t="str">
        <f>VLOOKUP(Sales_Data17[[#This Row],[Delivery Region Index]],Regions_Table[#All],2,0)</f>
        <v>Victoria</v>
      </c>
      <c r="I20" t="str">
        <f>VLOOKUP(Sales_Data17[[#This Row],[Delivery Region Index]],Regions_Table[#All],3,0)</f>
        <v>Wangaratta</v>
      </c>
      <c r="J20">
        <v>56</v>
      </c>
      <c r="K20">
        <v>8</v>
      </c>
      <c r="L20" t="str">
        <f>VLOOKUP(Sales_Data17[[#This Row],[Product Description Index]],Products_Data[#All],2,0)</f>
        <v>Shoes</v>
      </c>
      <c r="M20">
        <v>3</v>
      </c>
      <c r="N20" s="9">
        <v>620.12222222222226</v>
      </c>
      <c r="O20" s="9">
        <f>Sales_Data17[[#This Row],[Order Quantity]]*Sales_Data17[[#This Row],[Unit Price]]</f>
        <v>1860.3666666666668</v>
      </c>
      <c r="P20" s="9">
        <v>458.89044444444448</v>
      </c>
      <c r="Q20" s="9">
        <f>Sales_Data17[[#This Row],[Line Total]]-(Sales_Data17[[#This Row],[Total Unit Cost]]*Sales_Data17[[#This Row],[Order Quantity]])</f>
        <v>483.69533333333334</v>
      </c>
      <c r="R20" s="1" t="str">
        <f>TEXT(Sales_Data17[[#This Row],[OrderDate]],"MMM")</f>
        <v>Jan</v>
      </c>
      <c r="S20" s="1" t="str">
        <f t="shared" si="0"/>
        <v>2012</v>
      </c>
    </row>
    <row r="21" spans="1:19">
      <c r="A21" t="s">
        <v>44</v>
      </c>
      <c r="B21" s="2">
        <v>40913</v>
      </c>
      <c r="C21" s="2" t="str">
        <f>VLOOKUP(Sales_Data17[[#This Row],[Customer Name Index]],Customer_Data[#All],2,0)</f>
        <v>Medsep Group</v>
      </c>
      <c r="D21">
        <v>8</v>
      </c>
      <c r="E21" t="s">
        <v>4</v>
      </c>
      <c r="F21" t="s">
        <v>8168</v>
      </c>
      <c r="G21" t="s">
        <v>8027</v>
      </c>
      <c r="H21" t="str">
        <f>VLOOKUP(Sales_Data17[[#This Row],[Delivery Region Index]],Regions_Table[#All],2,0)</f>
        <v>New South Wales</v>
      </c>
      <c r="I21" t="str">
        <f>VLOOKUP(Sales_Data17[[#This Row],[Delivery Region Index]],Regions_Table[#All],3,0)</f>
        <v>Tweed Heads</v>
      </c>
      <c r="J21">
        <v>22</v>
      </c>
      <c r="K21">
        <v>3</v>
      </c>
      <c r="L21" t="str">
        <f>VLOOKUP(Sales_Data17[[#This Row],[Product Description Index]],Products_Data[#All],2,0)</f>
        <v>Sunglasses</v>
      </c>
      <c r="M21">
        <v>7</v>
      </c>
      <c r="N21" s="9">
        <v>343.93333333333334</v>
      </c>
      <c r="O21" s="9">
        <f>Sales_Data17[[#This Row],[Order Quantity]]*Sales_Data17[[#This Row],[Unit Price]]</f>
        <v>2407.5333333333333</v>
      </c>
      <c r="P21" s="9">
        <v>199.48133333333331</v>
      </c>
      <c r="Q21" s="9">
        <f>Sales_Data17[[#This Row],[Line Total]]-(Sales_Data17[[#This Row],[Total Unit Cost]]*Sales_Data17[[#This Row],[Order Quantity]])</f>
        <v>1011.1640000000002</v>
      </c>
      <c r="R21" s="1" t="str">
        <f>TEXT(Sales_Data17[[#This Row],[OrderDate]],"MMM")</f>
        <v>Jan</v>
      </c>
      <c r="S21" s="1" t="str">
        <f t="shared" si="0"/>
        <v>2012</v>
      </c>
    </row>
    <row r="22" spans="1:19">
      <c r="A22" t="s">
        <v>45</v>
      </c>
      <c r="B22" s="2">
        <v>40913</v>
      </c>
      <c r="C22" s="2" t="str">
        <f>VLOOKUP(Sales_Data17[[#This Row],[Customer Name Index]],Customer_Data[#All],2,0)</f>
        <v>Apollo Ltd</v>
      </c>
      <c r="D22">
        <v>11</v>
      </c>
      <c r="E22" t="s">
        <v>3</v>
      </c>
      <c r="F22" t="s">
        <v>8168</v>
      </c>
      <c r="G22" t="s">
        <v>8026</v>
      </c>
      <c r="H22" t="str">
        <f>VLOOKUP(Sales_Data17[[#This Row],[Delivery Region Index]],Regions_Table[#All],2,0)</f>
        <v>Queensland</v>
      </c>
      <c r="I22" t="str">
        <f>VLOOKUP(Sales_Data17[[#This Row],[Delivery Region Index]],Regions_Table[#All],3,0)</f>
        <v>Gold Coast</v>
      </c>
      <c r="J22">
        <v>31</v>
      </c>
      <c r="K22">
        <v>5</v>
      </c>
      <c r="L22" t="str">
        <f>VLOOKUP(Sales_Data17[[#This Row],[Product Description Index]],Products_Data[#All],2,0)</f>
        <v>Hats</v>
      </c>
      <c r="M22">
        <v>3</v>
      </c>
      <c r="N22" s="9">
        <v>253.11111111111111</v>
      </c>
      <c r="O22" s="9">
        <f>Sales_Data17[[#This Row],[Order Quantity]]*Sales_Data17[[#This Row],[Unit Price]]</f>
        <v>759.33333333333337</v>
      </c>
      <c r="P22" s="9">
        <v>194.89555555555555</v>
      </c>
      <c r="Q22" s="9">
        <f>Sales_Data17[[#This Row],[Line Total]]-(Sales_Data17[[#This Row],[Total Unit Cost]]*Sales_Data17[[#This Row],[Order Quantity]])</f>
        <v>174.64666666666676</v>
      </c>
      <c r="R22" s="1" t="str">
        <f>TEXT(Sales_Data17[[#This Row],[OrderDate]],"MMM")</f>
        <v>Jan</v>
      </c>
      <c r="S22" s="1" t="str">
        <f t="shared" si="0"/>
        <v>2012</v>
      </c>
    </row>
    <row r="23" spans="1:19">
      <c r="A23" t="s">
        <v>46</v>
      </c>
      <c r="B23" s="2">
        <v>40913</v>
      </c>
      <c r="C23" s="2" t="str">
        <f>VLOOKUP(Sales_Data17[[#This Row],[Customer Name Index]],Customer_Data[#All],2,0)</f>
        <v>3LAB, Ltd</v>
      </c>
      <c r="D23">
        <v>16</v>
      </c>
      <c r="E23" t="s">
        <v>3</v>
      </c>
      <c r="F23" t="s">
        <v>8168</v>
      </c>
      <c r="G23" t="s">
        <v>8025</v>
      </c>
      <c r="H23" t="str">
        <f>VLOOKUP(Sales_Data17[[#This Row],[Delivery Region Index]],Regions_Table[#All],2,0)</f>
        <v>Queensland</v>
      </c>
      <c r="I23" t="str">
        <f>VLOOKUP(Sales_Data17[[#This Row],[Delivery Region Index]],Regions_Table[#All],3,0)</f>
        <v>Townsville</v>
      </c>
      <c r="J23">
        <v>45</v>
      </c>
      <c r="K23">
        <v>7</v>
      </c>
      <c r="L23" t="str">
        <f>VLOOKUP(Sales_Data17[[#This Row],[Product Description Index]],Products_Data[#All],2,0)</f>
        <v>Dress Shirts</v>
      </c>
      <c r="M23">
        <v>3</v>
      </c>
      <c r="N23" s="9">
        <v>110.17777777777778</v>
      </c>
      <c r="O23" s="9">
        <f>Sales_Data17[[#This Row],[Order Quantity]]*Sales_Data17[[#This Row],[Unit Price]]</f>
        <v>330.5333333333333</v>
      </c>
      <c r="P23" s="9">
        <v>72.717333333333329</v>
      </c>
      <c r="Q23" s="9">
        <f>Sales_Data17[[#This Row],[Line Total]]-(Sales_Data17[[#This Row],[Total Unit Cost]]*Sales_Data17[[#This Row],[Order Quantity]])</f>
        <v>112.38133333333332</v>
      </c>
      <c r="R23" s="1" t="str">
        <f>TEXT(Sales_Data17[[#This Row],[OrderDate]],"MMM")</f>
        <v>Jan</v>
      </c>
      <c r="S23" s="1" t="str">
        <f t="shared" si="0"/>
        <v>2012</v>
      </c>
    </row>
    <row r="24" spans="1:19">
      <c r="A24" t="s">
        <v>47</v>
      </c>
      <c r="B24" s="2">
        <v>40914</v>
      </c>
      <c r="C24" s="2" t="str">
        <f>VLOOKUP(Sales_Data17[[#This Row],[Customer Name Index]],Customer_Data[#All],2,0)</f>
        <v xml:space="preserve">WakeFern </v>
      </c>
      <c r="D24">
        <v>2</v>
      </c>
      <c r="E24" t="s">
        <v>2</v>
      </c>
      <c r="F24" t="s">
        <v>8168</v>
      </c>
      <c r="G24" t="s">
        <v>8027</v>
      </c>
      <c r="H24" t="str">
        <f>VLOOKUP(Sales_Data17[[#This Row],[Delivery Region Index]],Regions_Table[#All],2,0)</f>
        <v>New South Wales</v>
      </c>
      <c r="I24" t="str">
        <f>VLOOKUP(Sales_Data17[[#This Row],[Delivery Region Index]],Regions_Table[#All],3,0)</f>
        <v>Bathurst</v>
      </c>
      <c r="J24">
        <v>4</v>
      </c>
      <c r="K24">
        <v>1</v>
      </c>
      <c r="L24" t="str">
        <f>VLOOKUP(Sales_Data17[[#This Row],[Product Description Index]],Products_Data[#All],2,0)</f>
        <v>Shirts</v>
      </c>
      <c r="M24">
        <v>4</v>
      </c>
      <c r="N24" s="9">
        <v>442.20000000000005</v>
      </c>
      <c r="O24" s="9">
        <f>Sales_Data17[[#This Row],[Order Quantity]]*Sales_Data17[[#This Row],[Unit Price]]</f>
        <v>1768.8000000000002</v>
      </c>
      <c r="P24" s="9">
        <v>340.49400000000003</v>
      </c>
      <c r="Q24" s="9">
        <f>Sales_Data17[[#This Row],[Line Total]]-(Sales_Data17[[#This Row],[Total Unit Cost]]*Sales_Data17[[#This Row],[Order Quantity]])</f>
        <v>406.82400000000007</v>
      </c>
      <c r="R24" s="1" t="str">
        <f>TEXT(Sales_Data17[[#This Row],[OrderDate]],"MMM")</f>
        <v>Jan</v>
      </c>
      <c r="S24" s="1" t="str">
        <f t="shared" si="0"/>
        <v>2012</v>
      </c>
    </row>
    <row r="25" spans="1:19">
      <c r="A25" t="s">
        <v>48</v>
      </c>
      <c r="B25" s="2">
        <v>40914</v>
      </c>
      <c r="C25" s="2" t="str">
        <f>VLOOKUP(Sales_Data17[[#This Row],[Customer Name Index]],Customer_Data[#All],2,0)</f>
        <v xml:space="preserve">Medline </v>
      </c>
      <c r="D25">
        <v>12</v>
      </c>
      <c r="E25" t="s">
        <v>4</v>
      </c>
      <c r="F25" t="s">
        <v>8168</v>
      </c>
      <c r="G25" t="s">
        <v>8026</v>
      </c>
      <c r="H25" t="str">
        <f>VLOOKUP(Sales_Data17[[#This Row],[Delivery Region Index]],Regions_Table[#All],2,0)</f>
        <v>Queensland</v>
      </c>
      <c r="I25" t="str">
        <f>VLOOKUP(Sales_Data17[[#This Row],[Delivery Region Index]],Regions_Table[#All],3,0)</f>
        <v>Logan City</v>
      </c>
      <c r="J25">
        <v>35</v>
      </c>
      <c r="K25">
        <v>5</v>
      </c>
      <c r="L25" t="str">
        <f>VLOOKUP(Sales_Data17[[#This Row],[Product Description Index]],Products_Data[#All],2,0)</f>
        <v>Hats</v>
      </c>
      <c r="M25">
        <v>6</v>
      </c>
      <c r="N25" s="9">
        <v>218.86666666666667</v>
      </c>
      <c r="O25" s="9">
        <f>Sales_Data17[[#This Row],[Order Quantity]]*Sales_Data17[[#This Row],[Unit Price]]</f>
        <v>1313.2</v>
      </c>
      <c r="P25" s="9">
        <v>96.301333333333332</v>
      </c>
      <c r="Q25" s="9">
        <f>Sales_Data17[[#This Row],[Line Total]]-(Sales_Data17[[#This Row],[Total Unit Cost]]*Sales_Data17[[#This Row],[Order Quantity]])</f>
        <v>735.39200000000005</v>
      </c>
      <c r="R25" s="1" t="str">
        <f>TEXT(Sales_Data17[[#This Row],[OrderDate]],"MMM")</f>
        <v>Jan</v>
      </c>
      <c r="S25" s="1" t="str">
        <f t="shared" si="0"/>
        <v>2012</v>
      </c>
    </row>
    <row r="26" spans="1:19">
      <c r="A26" t="s">
        <v>49</v>
      </c>
      <c r="B26" s="2">
        <v>40914</v>
      </c>
      <c r="C26" s="2" t="str">
        <f>VLOOKUP(Sales_Data17[[#This Row],[Customer Name Index]],Customer_Data[#All],2,0)</f>
        <v>21st Ltd</v>
      </c>
      <c r="D26">
        <v>10</v>
      </c>
      <c r="E26" t="s">
        <v>4</v>
      </c>
      <c r="F26" t="s">
        <v>8168</v>
      </c>
      <c r="G26" t="s">
        <v>8026</v>
      </c>
      <c r="H26" t="str">
        <f>VLOOKUP(Sales_Data17[[#This Row],[Delivery Region Index]],Regions_Table[#All],2,0)</f>
        <v>Queensland</v>
      </c>
      <c r="I26" t="str">
        <f>VLOOKUP(Sales_Data17[[#This Row],[Delivery Region Index]],Regions_Table[#All],3,0)</f>
        <v>Cairns</v>
      </c>
      <c r="J26">
        <v>28</v>
      </c>
      <c r="K26">
        <v>4</v>
      </c>
      <c r="L26" t="str">
        <f>VLOOKUP(Sales_Data17[[#This Row],[Product Description Index]],Products_Data[#All],2,0)</f>
        <v>Jeans</v>
      </c>
      <c r="M26">
        <v>6</v>
      </c>
      <c r="N26" s="9">
        <v>29.777777777777779</v>
      </c>
      <c r="O26" s="9">
        <f>Sales_Data17[[#This Row],[Order Quantity]]*Sales_Data17[[#This Row],[Unit Price]]</f>
        <v>178.66666666666669</v>
      </c>
      <c r="P26" s="9">
        <v>14.591111111111111</v>
      </c>
      <c r="Q26" s="9">
        <f>Sales_Data17[[#This Row],[Line Total]]-(Sales_Data17[[#This Row],[Total Unit Cost]]*Sales_Data17[[#This Row],[Order Quantity]])</f>
        <v>91.120000000000019</v>
      </c>
      <c r="R26" s="1" t="str">
        <f>TEXT(Sales_Data17[[#This Row],[OrderDate]],"MMM")</f>
        <v>Jan</v>
      </c>
      <c r="S26" s="1" t="str">
        <f t="shared" si="0"/>
        <v>2012</v>
      </c>
    </row>
    <row r="27" spans="1:19">
      <c r="A27" t="s">
        <v>50</v>
      </c>
      <c r="B27" s="2">
        <v>40914</v>
      </c>
      <c r="C27" s="2" t="str">
        <f>VLOOKUP(Sales_Data17[[#This Row],[Customer Name Index]],Customer_Data[#All],2,0)</f>
        <v>PEDIFIX, Corp</v>
      </c>
      <c r="D27">
        <v>6</v>
      </c>
      <c r="E27" t="s">
        <v>4</v>
      </c>
      <c r="F27" t="s">
        <v>8168</v>
      </c>
      <c r="G27" t="s">
        <v>8027</v>
      </c>
      <c r="H27" t="str">
        <f>VLOOKUP(Sales_Data17[[#This Row],[Delivery Region Index]],Regions_Table[#All],2,0)</f>
        <v>New South Wales</v>
      </c>
      <c r="I27" t="str">
        <f>VLOOKUP(Sales_Data17[[#This Row],[Delivery Region Index]],Regions_Table[#All],3,0)</f>
        <v>Orange</v>
      </c>
      <c r="J27">
        <v>18</v>
      </c>
      <c r="K27">
        <v>3</v>
      </c>
      <c r="L27" t="str">
        <f>VLOOKUP(Sales_Data17[[#This Row],[Product Description Index]],Products_Data[#All],2,0)</f>
        <v>Sunglasses</v>
      </c>
      <c r="M27">
        <v>9</v>
      </c>
      <c r="N27" s="9">
        <v>19.355555555555558</v>
      </c>
      <c r="O27" s="9">
        <f>Sales_Data17[[#This Row],[Order Quantity]]*Sales_Data17[[#This Row],[Unit Price]]</f>
        <v>174.20000000000002</v>
      </c>
      <c r="P27" s="9">
        <v>10.645555555555557</v>
      </c>
      <c r="Q27" s="9">
        <f>Sales_Data17[[#This Row],[Line Total]]-(Sales_Data17[[#This Row],[Total Unit Cost]]*Sales_Data17[[#This Row],[Order Quantity]])</f>
        <v>78.39</v>
      </c>
      <c r="R27" s="1" t="str">
        <f>TEXT(Sales_Data17[[#This Row],[OrderDate]],"MMM")</f>
        <v>Jan</v>
      </c>
      <c r="S27" s="1" t="str">
        <f t="shared" si="0"/>
        <v>2012</v>
      </c>
    </row>
    <row r="28" spans="1:19">
      <c r="A28" t="s">
        <v>51</v>
      </c>
      <c r="B28" s="2">
        <v>40914</v>
      </c>
      <c r="C28" s="2" t="str">
        <f>VLOOKUP(Sales_Data17[[#This Row],[Customer Name Index]],Customer_Data[#All],2,0)</f>
        <v>Ole Group</v>
      </c>
      <c r="D28">
        <v>13</v>
      </c>
      <c r="E28" t="s">
        <v>2</v>
      </c>
      <c r="F28" t="s">
        <v>8168</v>
      </c>
      <c r="G28" t="s">
        <v>8026</v>
      </c>
      <c r="H28" t="str">
        <f>VLOOKUP(Sales_Data17[[#This Row],[Delivery Region Index]],Regions_Table[#All],2,0)</f>
        <v>Queensland</v>
      </c>
      <c r="I28" t="str">
        <f>VLOOKUP(Sales_Data17[[#This Row],[Delivery Region Index]],Regions_Table[#All],3,0)</f>
        <v>Maryborough</v>
      </c>
      <c r="J28">
        <v>37</v>
      </c>
      <c r="K28">
        <v>5</v>
      </c>
      <c r="L28" t="str">
        <f>VLOOKUP(Sales_Data17[[#This Row],[Product Description Index]],Products_Data[#All],2,0)</f>
        <v>Hats</v>
      </c>
      <c r="M28">
        <v>7</v>
      </c>
      <c r="N28" s="9">
        <v>332.02222222222224</v>
      </c>
      <c r="O28" s="9">
        <f>Sales_Data17[[#This Row],[Order Quantity]]*Sales_Data17[[#This Row],[Unit Price]]</f>
        <v>2324.1555555555556</v>
      </c>
      <c r="P28" s="9">
        <v>278.89866666666671</v>
      </c>
      <c r="Q28" s="9">
        <f>Sales_Data17[[#This Row],[Line Total]]-(Sales_Data17[[#This Row],[Total Unit Cost]]*Sales_Data17[[#This Row],[Order Quantity]])</f>
        <v>371.86488888888857</v>
      </c>
      <c r="R28" s="1" t="str">
        <f>TEXT(Sales_Data17[[#This Row],[OrderDate]],"MMM")</f>
        <v>Jan</v>
      </c>
      <c r="S28" s="1" t="str">
        <f t="shared" si="0"/>
        <v>2012</v>
      </c>
    </row>
    <row r="29" spans="1:19">
      <c r="A29" t="s">
        <v>52</v>
      </c>
      <c r="B29" s="2">
        <v>40915</v>
      </c>
      <c r="C29" s="2" t="str">
        <f>VLOOKUP(Sales_Data17[[#This Row],[Customer Name Index]],Customer_Data[#All],2,0)</f>
        <v>Ole Group</v>
      </c>
      <c r="D29">
        <v>13</v>
      </c>
      <c r="E29" t="s">
        <v>4</v>
      </c>
      <c r="F29" t="s">
        <v>8168</v>
      </c>
      <c r="G29" t="s">
        <v>8026</v>
      </c>
      <c r="H29" t="str">
        <f>VLOOKUP(Sales_Data17[[#This Row],[Delivery Region Index]],Regions_Table[#All],2,0)</f>
        <v>Queensland</v>
      </c>
      <c r="I29" t="str">
        <f>VLOOKUP(Sales_Data17[[#This Row],[Delivery Region Index]],Regions_Table[#All],3,0)</f>
        <v>Mount Isa</v>
      </c>
      <c r="J29">
        <v>38</v>
      </c>
      <c r="K29">
        <v>6</v>
      </c>
      <c r="L29" t="str">
        <f>VLOOKUP(Sales_Data17[[#This Row],[Product Description Index]],Products_Data[#All],2,0)</f>
        <v>Socks</v>
      </c>
      <c r="M29">
        <v>3</v>
      </c>
      <c r="N29" s="9">
        <v>444.43333333333334</v>
      </c>
      <c r="O29" s="9">
        <f>Sales_Data17[[#This Row],[Order Quantity]]*Sales_Data17[[#This Row],[Unit Price]]</f>
        <v>1333.3</v>
      </c>
      <c r="P29" s="9">
        <v>297.77033333333338</v>
      </c>
      <c r="Q29" s="9">
        <f>Sales_Data17[[#This Row],[Line Total]]-(Sales_Data17[[#This Row],[Total Unit Cost]]*Sales_Data17[[#This Row],[Order Quantity]])</f>
        <v>439.98899999999981</v>
      </c>
      <c r="R29" s="1" t="str">
        <f>TEXT(Sales_Data17[[#This Row],[OrderDate]],"MMM")</f>
        <v>Jan</v>
      </c>
      <c r="S29" s="1" t="str">
        <f t="shared" si="0"/>
        <v>2012</v>
      </c>
    </row>
    <row r="30" spans="1:19">
      <c r="A30" t="s">
        <v>53</v>
      </c>
      <c r="B30" s="2">
        <v>40915</v>
      </c>
      <c r="C30" s="2" t="str">
        <f>VLOOKUP(Sales_Data17[[#This Row],[Customer Name Index]],Customer_Data[#All],2,0)</f>
        <v>PEDIFIX, Corp</v>
      </c>
      <c r="D30">
        <v>6</v>
      </c>
      <c r="E30" t="s">
        <v>2</v>
      </c>
      <c r="F30" t="s">
        <v>8168</v>
      </c>
      <c r="G30" t="s">
        <v>8027</v>
      </c>
      <c r="H30" t="str">
        <f>VLOOKUP(Sales_Data17[[#This Row],[Delivery Region Index]],Regions_Table[#All],2,0)</f>
        <v>New South Wales</v>
      </c>
      <c r="I30" t="str">
        <f>VLOOKUP(Sales_Data17[[#This Row],[Delivery Region Index]],Regions_Table[#All],3,0)</f>
        <v>Newcastle</v>
      </c>
      <c r="J30">
        <v>16</v>
      </c>
      <c r="K30">
        <v>3</v>
      </c>
      <c r="L30" t="str">
        <f>VLOOKUP(Sales_Data17[[#This Row],[Product Description Index]],Products_Data[#All],2,0)</f>
        <v>Sunglasses</v>
      </c>
      <c r="M30">
        <v>4</v>
      </c>
      <c r="N30" s="9">
        <v>664.04444444444448</v>
      </c>
      <c r="O30" s="9">
        <f>Sales_Data17[[#This Row],[Order Quantity]]*Sales_Data17[[#This Row],[Unit Price]]</f>
        <v>2656.1777777777779</v>
      </c>
      <c r="P30" s="9">
        <v>272.25822222222223</v>
      </c>
      <c r="Q30" s="9">
        <f>Sales_Data17[[#This Row],[Line Total]]-(Sales_Data17[[#This Row],[Total Unit Cost]]*Sales_Data17[[#This Row],[Order Quantity]])</f>
        <v>1567.144888888889</v>
      </c>
      <c r="R30" s="1" t="str">
        <f>TEXT(Sales_Data17[[#This Row],[OrderDate]],"MMM")</f>
        <v>Jan</v>
      </c>
      <c r="S30" s="1" t="str">
        <f t="shared" si="0"/>
        <v>2012</v>
      </c>
    </row>
    <row r="31" spans="1:19">
      <c r="A31" t="s">
        <v>54</v>
      </c>
      <c r="B31" s="2">
        <v>40916</v>
      </c>
      <c r="C31" s="2" t="str">
        <f>VLOOKUP(Sales_Data17[[#This Row],[Customer Name Index]],Customer_Data[#All],2,0)</f>
        <v>PEDIFIX, Corp</v>
      </c>
      <c r="D31">
        <v>6</v>
      </c>
      <c r="E31" t="s">
        <v>4</v>
      </c>
      <c r="F31" t="s">
        <v>8168</v>
      </c>
      <c r="G31" t="s">
        <v>8027</v>
      </c>
      <c r="H31" t="str">
        <f>VLOOKUP(Sales_Data17[[#This Row],[Delivery Region Index]],Regions_Table[#All],2,0)</f>
        <v>New South Wales</v>
      </c>
      <c r="I31" t="str">
        <f>VLOOKUP(Sales_Data17[[#This Row],[Delivery Region Index]],Regions_Table[#All],3,0)</f>
        <v>Nowra</v>
      </c>
      <c r="J31">
        <v>17</v>
      </c>
      <c r="K31">
        <v>3</v>
      </c>
      <c r="L31" t="str">
        <f>VLOOKUP(Sales_Data17[[#This Row],[Product Description Index]],Products_Data[#All],2,0)</f>
        <v>Sunglasses</v>
      </c>
      <c r="M31">
        <v>2</v>
      </c>
      <c r="N31" s="9">
        <v>322.34444444444443</v>
      </c>
      <c r="O31" s="9">
        <f>Sales_Data17[[#This Row],[Order Quantity]]*Sales_Data17[[#This Row],[Unit Price]]</f>
        <v>644.68888888888887</v>
      </c>
      <c r="P31" s="9">
        <v>264.32244444444439</v>
      </c>
      <c r="Q31" s="9">
        <f>Sales_Data17[[#This Row],[Line Total]]-(Sales_Data17[[#This Row],[Total Unit Cost]]*Sales_Data17[[#This Row],[Order Quantity]])</f>
        <v>116.0440000000001</v>
      </c>
      <c r="R31" s="1" t="str">
        <f>TEXT(Sales_Data17[[#This Row],[OrderDate]],"MMM")</f>
        <v>Jan</v>
      </c>
      <c r="S31" s="1" t="str">
        <f t="shared" si="0"/>
        <v>2012</v>
      </c>
    </row>
    <row r="32" spans="1:19">
      <c r="A32" t="s">
        <v>55</v>
      </c>
      <c r="B32" s="2">
        <v>40916</v>
      </c>
      <c r="C32" s="2" t="str">
        <f>VLOOKUP(Sales_Data17[[#This Row],[Customer Name Index]],Customer_Data[#All],2,0)</f>
        <v>Pure Group</v>
      </c>
      <c r="D32">
        <v>17</v>
      </c>
      <c r="E32" t="s">
        <v>2</v>
      </c>
      <c r="F32" t="s">
        <v>8168</v>
      </c>
      <c r="G32" t="s">
        <v>8025</v>
      </c>
      <c r="H32" t="str">
        <f>VLOOKUP(Sales_Data17[[#This Row],[Delivery Region Index]],Regions_Table[#All],2,0)</f>
        <v>Victoria</v>
      </c>
      <c r="I32" t="str">
        <f>VLOOKUP(Sales_Data17[[#This Row],[Delivery Region Index]],Regions_Table[#All],3,0)</f>
        <v>Ballarat</v>
      </c>
      <c r="J32">
        <v>49</v>
      </c>
      <c r="K32">
        <v>7</v>
      </c>
      <c r="L32" t="str">
        <f>VLOOKUP(Sales_Data17[[#This Row],[Product Description Index]],Products_Data[#All],2,0)</f>
        <v>Dress Shirts</v>
      </c>
      <c r="M32">
        <v>3</v>
      </c>
      <c r="N32" s="9">
        <v>675.21111111111122</v>
      </c>
      <c r="O32" s="9">
        <f>Sales_Data17[[#This Row],[Order Quantity]]*Sales_Data17[[#This Row],[Unit Price]]</f>
        <v>2025.6333333333337</v>
      </c>
      <c r="P32" s="9">
        <v>303.84500000000003</v>
      </c>
      <c r="Q32" s="9">
        <f>Sales_Data17[[#This Row],[Line Total]]-(Sales_Data17[[#This Row],[Total Unit Cost]]*Sales_Data17[[#This Row],[Order Quantity]])</f>
        <v>1114.0983333333336</v>
      </c>
      <c r="R32" s="1" t="str">
        <f>TEXT(Sales_Data17[[#This Row],[OrderDate]],"MMM")</f>
        <v>Jan</v>
      </c>
      <c r="S32" s="1" t="str">
        <f t="shared" si="0"/>
        <v>2012</v>
      </c>
    </row>
    <row r="33" spans="1:19">
      <c r="A33" t="s">
        <v>56</v>
      </c>
      <c r="B33" s="2">
        <v>40916</v>
      </c>
      <c r="C33" s="2" t="str">
        <f>VLOOKUP(Sales_Data17[[#This Row],[Customer Name Index]],Customer_Data[#All],2,0)</f>
        <v>Pure Group</v>
      </c>
      <c r="D33">
        <v>17</v>
      </c>
      <c r="E33" t="s">
        <v>2</v>
      </c>
      <c r="F33" t="s">
        <v>8168</v>
      </c>
      <c r="G33" t="s">
        <v>8025</v>
      </c>
      <c r="H33" t="str">
        <f>VLOOKUP(Sales_Data17[[#This Row],[Delivery Region Index]],Regions_Table[#All],2,0)</f>
        <v>Victoria</v>
      </c>
      <c r="I33" t="str">
        <f>VLOOKUP(Sales_Data17[[#This Row],[Delivery Region Index]],Regions_Table[#All],3,0)</f>
        <v>Benalla</v>
      </c>
      <c r="J33">
        <v>48</v>
      </c>
      <c r="K33">
        <v>7</v>
      </c>
      <c r="L33" t="str">
        <f>VLOOKUP(Sales_Data17[[#This Row],[Product Description Index]],Products_Data[#All],2,0)</f>
        <v>Dress Shirts</v>
      </c>
      <c r="M33">
        <v>3</v>
      </c>
      <c r="N33" s="9">
        <v>637.24444444444441</v>
      </c>
      <c r="O33" s="9">
        <f>Sales_Data17[[#This Row],[Order Quantity]]*Sales_Data17[[#This Row],[Unit Price]]</f>
        <v>1911.7333333333331</v>
      </c>
      <c r="P33" s="9">
        <v>465.18844444444443</v>
      </c>
      <c r="Q33" s="9">
        <f>Sales_Data17[[#This Row],[Line Total]]-(Sales_Data17[[#This Row],[Total Unit Cost]]*Sales_Data17[[#This Row],[Order Quantity]])</f>
        <v>516.16799999999989</v>
      </c>
      <c r="R33" s="1" t="str">
        <f>TEXT(Sales_Data17[[#This Row],[OrderDate]],"MMM")</f>
        <v>Jan</v>
      </c>
      <c r="S33" s="1" t="str">
        <f t="shared" si="0"/>
        <v>2012</v>
      </c>
    </row>
    <row r="34" spans="1:19">
      <c r="A34" t="s">
        <v>57</v>
      </c>
      <c r="B34" s="2">
        <v>40916</v>
      </c>
      <c r="C34" s="2" t="str">
        <f>VLOOKUP(Sales_Data17[[#This Row],[Customer Name Index]],Customer_Data[#All],2,0)</f>
        <v xml:space="preserve">Medline </v>
      </c>
      <c r="D34">
        <v>12</v>
      </c>
      <c r="E34" t="s">
        <v>3</v>
      </c>
      <c r="F34" t="s">
        <v>8168</v>
      </c>
      <c r="G34" t="s">
        <v>8026</v>
      </c>
      <c r="H34" t="str">
        <f>VLOOKUP(Sales_Data17[[#This Row],[Delivery Region Index]],Regions_Table[#All],2,0)</f>
        <v>Queensland</v>
      </c>
      <c r="I34" t="str">
        <f>VLOOKUP(Sales_Data17[[#This Row],[Delivery Region Index]],Regions_Table[#All],3,0)</f>
        <v>Logan City</v>
      </c>
      <c r="J34">
        <v>35</v>
      </c>
      <c r="K34">
        <v>5</v>
      </c>
      <c r="L34" t="str">
        <f>VLOOKUP(Sales_Data17[[#This Row],[Product Description Index]],Products_Data[#All],2,0)</f>
        <v>Hats</v>
      </c>
      <c r="M34">
        <v>8</v>
      </c>
      <c r="N34" s="9">
        <v>435.5</v>
      </c>
      <c r="O34" s="9">
        <f>Sales_Data17[[#This Row],[Order Quantity]]*Sales_Data17[[#This Row],[Unit Price]]</f>
        <v>3484</v>
      </c>
      <c r="P34" s="9">
        <v>230.815</v>
      </c>
      <c r="Q34" s="9">
        <f>Sales_Data17[[#This Row],[Line Total]]-(Sales_Data17[[#This Row],[Total Unit Cost]]*Sales_Data17[[#This Row],[Order Quantity]])</f>
        <v>1637.48</v>
      </c>
      <c r="R34" s="1" t="str">
        <f>TEXT(Sales_Data17[[#This Row],[OrderDate]],"MMM")</f>
        <v>Jan</v>
      </c>
      <c r="S34" s="1" t="str">
        <f t="shared" si="0"/>
        <v>2012</v>
      </c>
    </row>
    <row r="35" spans="1:19">
      <c r="A35" t="s">
        <v>58</v>
      </c>
      <c r="B35" s="2">
        <v>40916</v>
      </c>
      <c r="C35" s="2" t="str">
        <f>VLOOKUP(Sales_Data17[[#This Row],[Customer Name Index]],Customer_Data[#All],2,0)</f>
        <v>Pacific Ltd</v>
      </c>
      <c r="D35">
        <v>20</v>
      </c>
      <c r="E35" t="s">
        <v>2</v>
      </c>
      <c r="F35" t="s">
        <v>8168</v>
      </c>
      <c r="G35" t="s">
        <v>8028</v>
      </c>
      <c r="H35" t="str">
        <f>VLOOKUP(Sales_Data17[[#This Row],[Delivery Region Index]],Regions_Table[#All],2,0)</f>
        <v>Victoria</v>
      </c>
      <c r="I35" t="str">
        <f>VLOOKUP(Sales_Data17[[#This Row],[Delivery Region Index]],Regions_Table[#All],3,0)</f>
        <v>Wodonga</v>
      </c>
      <c r="J35">
        <v>58</v>
      </c>
      <c r="K35">
        <v>8</v>
      </c>
      <c r="L35" t="str">
        <f>VLOOKUP(Sales_Data17[[#This Row],[Product Description Index]],Products_Data[#All],2,0)</f>
        <v>Shoes</v>
      </c>
      <c r="M35">
        <v>8</v>
      </c>
      <c r="N35" s="9">
        <v>675.95555555555563</v>
      </c>
      <c r="O35" s="9">
        <f>Sales_Data17[[#This Row],[Order Quantity]]*Sales_Data17[[#This Row],[Unit Price]]</f>
        <v>5407.6444444444451</v>
      </c>
      <c r="P35" s="9">
        <v>425.85200000000003</v>
      </c>
      <c r="Q35" s="9">
        <f>Sales_Data17[[#This Row],[Line Total]]-(Sales_Data17[[#This Row],[Total Unit Cost]]*Sales_Data17[[#This Row],[Order Quantity]])</f>
        <v>2000.8284444444448</v>
      </c>
      <c r="R35" s="1" t="str">
        <f>TEXT(Sales_Data17[[#This Row],[OrderDate]],"MMM")</f>
        <v>Jan</v>
      </c>
      <c r="S35" s="1" t="str">
        <f t="shared" si="0"/>
        <v>2012</v>
      </c>
    </row>
    <row r="36" spans="1:19">
      <c r="A36" t="s">
        <v>59</v>
      </c>
      <c r="B36" s="2">
        <v>40917</v>
      </c>
      <c r="C36" s="2" t="str">
        <f>VLOOKUP(Sales_Data17[[#This Row],[Customer Name Index]],Customer_Data[#All],2,0)</f>
        <v xml:space="preserve">Qualitest </v>
      </c>
      <c r="D36">
        <v>19</v>
      </c>
      <c r="E36" t="s">
        <v>4</v>
      </c>
      <c r="F36" t="s">
        <v>8168</v>
      </c>
      <c r="G36" t="s">
        <v>8028</v>
      </c>
      <c r="H36" t="str">
        <f>VLOOKUP(Sales_Data17[[#This Row],[Delivery Region Index]],Regions_Table[#All],2,0)</f>
        <v>Victoria</v>
      </c>
      <c r="I36" t="str">
        <f>VLOOKUP(Sales_Data17[[#This Row],[Delivery Region Index]],Regions_Table[#All],3,0)</f>
        <v>Mildura</v>
      </c>
      <c r="J36">
        <v>53</v>
      </c>
      <c r="K36">
        <v>8</v>
      </c>
      <c r="L36" t="str">
        <f>VLOOKUP(Sales_Data17[[#This Row],[Product Description Index]],Products_Data[#All],2,0)</f>
        <v>Shoes</v>
      </c>
      <c r="M36">
        <v>4</v>
      </c>
      <c r="N36" s="9">
        <v>285.12222222222221</v>
      </c>
      <c r="O36" s="9">
        <f>Sales_Data17[[#This Row],[Order Quantity]]*Sales_Data17[[#This Row],[Unit Price]]</f>
        <v>1140.4888888888888</v>
      </c>
      <c r="P36" s="9">
        <v>182.47822222222223</v>
      </c>
      <c r="Q36" s="9">
        <f>Sales_Data17[[#This Row],[Line Total]]-(Sales_Data17[[#This Row],[Total Unit Cost]]*Sales_Data17[[#This Row],[Order Quantity]])</f>
        <v>410.57599999999991</v>
      </c>
      <c r="R36" s="1" t="str">
        <f>TEXT(Sales_Data17[[#This Row],[OrderDate]],"MMM")</f>
        <v>Jan</v>
      </c>
      <c r="S36" s="1" t="str">
        <f t="shared" si="0"/>
        <v>2012</v>
      </c>
    </row>
    <row r="37" spans="1:19">
      <c r="A37" t="s">
        <v>60</v>
      </c>
      <c r="B37" s="2">
        <v>40917</v>
      </c>
      <c r="C37" s="2" t="str">
        <f>VLOOKUP(Sales_Data17[[#This Row],[Customer Name Index]],Customer_Data[#All],2,0)</f>
        <v>Procter Corp</v>
      </c>
      <c r="D37">
        <v>5</v>
      </c>
      <c r="E37" t="s">
        <v>4</v>
      </c>
      <c r="F37" t="s">
        <v>8168</v>
      </c>
      <c r="G37" t="s">
        <v>8027</v>
      </c>
      <c r="H37" t="str">
        <f>VLOOKUP(Sales_Data17[[#This Row],[Delivery Region Index]],Regions_Table[#All],2,0)</f>
        <v>New South Wales</v>
      </c>
      <c r="I37" t="str">
        <f>VLOOKUP(Sales_Data17[[#This Row],[Delivery Region Index]],Regions_Table[#All],3,0)</f>
        <v>Lismore</v>
      </c>
      <c r="J37">
        <v>14</v>
      </c>
      <c r="K37">
        <v>2</v>
      </c>
      <c r="L37" t="str">
        <f>VLOOKUP(Sales_Data17[[#This Row],[Product Description Index]],Products_Data[#All],2,0)</f>
        <v>Pants</v>
      </c>
      <c r="M37">
        <v>5</v>
      </c>
      <c r="N37" s="9">
        <v>253.11111111111111</v>
      </c>
      <c r="O37" s="9">
        <f>Sales_Data17[[#This Row],[Order Quantity]]*Sales_Data17[[#This Row],[Unit Price]]</f>
        <v>1265.5555555555557</v>
      </c>
      <c r="P37" s="9">
        <v>121.49333333333334</v>
      </c>
      <c r="Q37" s="9">
        <f>Sales_Data17[[#This Row],[Line Total]]-(Sales_Data17[[#This Row],[Total Unit Cost]]*Sales_Data17[[#This Row],[Order Quantity]])</f>
        <v>658.08888888888896</v>
      </c>
      <c r="R37" s="1" t="str">
        <f>TEXT(Sales_Data17[[#This Row],[OrderDate]],"MMM")</f>
        <v>Jan</v>
      </c>
      <c r="S37" s="1" t="str">
        <f t="shared" si="0"/>
        <v>2012</v>
      </c>
    </row>
    <row r="38" spans="1:19">
      <c r="A38" t="s">
        <v>61</v>
      </c>
      <c r="B38" s="2">
        <v>40917</v>
      </c>
      <c r="C38" s="2" t="str">
        <f>VLOOKUP(Sales_Data17[[#This Row],[Customer Name Index]],Customer_Data[#All],2,0)</f>
        <v xml:space="preserve">Linde </v>
      </c>
      <c r="D38">
        <v>14</v>
      </c>
      <c r="E38" t="s">
        <v>4</v>
      </c>
      <c r="F38" t="s">
        <v>8168</v>
      </c>
      <c r="G38" t="s">
        <v>8026</v>
      </c>
      <c r="H38" t="str">
        <f>VLOOKUP(Sales_Data17[[#This Row],[Delivery Region Index]],Regions_Table[#All],2,0)</f>
        <v>Queensland</v>
      </c>
      <c r="I38" t="str">
        <f>VLOOKUP(Sales_Data17[[#This Row],[Delivery Region Index]],Regions_Table[#All],3,0)</f>
        <v>Rockhampton</v>
      </c>
      <c r="J38">
        <v>41</v>
      </c>
      <c r="K38">
        <v>6</v>
      </c>
      <c r="L38" t="str">
        <f>VLOOKUP(Sales_Data17[[#This Row],[Product Description Index]],Products_Data[#All],2,0)</f>
        <v>Socks</v>
      </c>
      <c r="M38">
        <v>8</v>
      </c>
      <c r="N38" s="9">
        <v>29.033333333333335</v>
      </c>
      <c r="O38" s="9">
        <f>Sales_Data17[[#This Row],[Order Quantity]]*Sales_Data17[[#This Row],[Unit Price]]</f>
        <v>232.26666666666668</v>
      </c>
      <c r="P38" s="9">
        <v>13.355333333333334</v>
      </c>
      <c r="Q38" s="9">
        <f>Sales_Data17[[#This Row],[Line Total]]-(Sales_Data17[[#This Row],[Total Unit Cost]]*Sales_Data17[[#This Row],[Order Quantity]])</f>
        <v>125.42400000000001</v>
      </c>
      <c r="R38" s="1" t="str">
        <f>TEXT(Sales_Data17[[#This Row],[OrderDate]],"MMM")</f>
        <v>Jan</v>
      </c>
      <c r="S38" s="1" t="str">
        <f t="shared" si="0"/>
        <v>2012</v>
      </c>
    </row>
    <row r="39" spans="1:19">
      <c r="A39" t="s">
        <v>62</v>
      </c>
      <c r="B39" s="2">
        <v>40917</v>
      </c>
      <c r="C39" s="2" t="str">
        <f>VLOOKUP(Sales_Data17[[#This Row],[Customer Name Index]],Customer_Data[#All],2,0)</f>
        <v>Pacific Ltd</v>
      </c>
      <c r="D39">
        <v>20</v>
      </c>
      <c r="E39" t="s">
        <v>4</v>
      </c>
      <c r="F39" t="s">
        <v>8168</v>
      </c>
      <c r="G39" t="s">
        <v>8028</v>
      </c>
      <c r="H39" t="str">
        <f>VLOOKUP(Sales_Data17[[#This Row],[Delivery Region Index]],Regions_Table[#All],2,0)</f>
        <v>Victoria</v>
      </c>
      <c r="I39" t="str">
        <f>VLOOKUP(Sales_Data17[[#This Row],[Delivery Region Index]],Regions_Table[#All],3,0)</f>
        <v>Warrnambool</v>
      </c>
      <c r="J39">
        <v>57</v>
      </c>
      <c r="K39">
        <v>8</v>
      </c>
      <c r="L39" t="str">
        <f>VLOOKUP(Sales_Data17[[#This Row],[Product Description Index]],Products_Data[#All],2,0)</f>
        <v>Shoes</v>
      </c>
      <c r="M39">
        <v>6</v>
      </c>
      <c r="N39" s="9">
        <v>110.92222222222223</v>
      </c>
      <c r="O39" s="9">
        <f>Sales_Data17[[#This Row],[Order Quantity]]*Sales_Data17[[#This Row],[Unit Price]]</f>
        <v>665.53333333333342</v>
      </c>
      <c r="P39" s="9">
        <v>77.645555555555561</v>
      </c>
      <c r="Q39" s="9">
        <f>Sales_Data17[[#This Row],[Line Total]]-(Sales_Data17[[#This Row],[Total Unit Cost]]*Sales_Data17[[#This Row],[Order Quantity]])</f>
        <v>199.66000000000008</v>
      </c>
      <c r="R39" s="1" t="str">
        <f>TEXT(Sales_Data17[[#This Row],[OrderDate]],"MMM")</f>
        <v>Jan</v>
      </c>
      <c r="S39" s="1" t="str">
        <f t="shared" si="0"/>
        <v>2012</v>
      </c>
    </row>
    <row r="40" spans="1:19">
      <c r="A40" t="s">
        <v>63</v>
      </c>
      <c r="B40" s="2">
        <v>40918</v>
      </c>
      <c r="C40" s="2" t="str">
        <f>VLOOKUP(Sales_Data17[[#This Row],[Customer Name Index]],Customer_Data[#All],2,0)</f>
        <v>Procter Corp</v>
      </c>
      <c r="D40">
        <v>5</v>
      </c>
      <c r="E40" t="s">
        <v>4</v>
      </c>
      <c r="F40" t="s">
        <v>8168</v>
      </c>
      <c r="G40" t="s">
        <v>8027</v>
      </c>
      <c r="H40" t="str">
        <f>VLOOKUP(Sales_Data17[[#This Row],[Delivery Region Index]],Regions_Table[#All],2,0)</f>
        <v>New South Wales</v>
      </c>
      <c r="I40" t="str">
        <f>VLOOKUP(Sales_Data17[[#This Row],[Delivery Region Index]],Regions_Table[#All],3,0)</f>
        <v>Maitland</v>
      </c>
      <c r="J40">
        <v>15</v>
      </c>
      <c r="K40">
        <v>2</v>
      </c>
      <c r="L40" t="str">
        <f>VLOOKUP(Sales_Data17[[#This Row],[Product Description Index]],Products_Data[#All],2,0)</f>
        <v>Pants</v>
      </c>
      <c r="M40">
        <v>6</v>
      </c>
      <c r="N40" s="9">
        <v>388.6</v>
      </c>
      <c r="O40" s="9">
        <f>Sales_Data17[[#This Row],[Order Quantity]]*Sales_Data17[[#This Row],[Unit Price]]</f>
        <v>2331.6000000000004</v>
      </c>
      <c r="P40" s="9">
        <v>217.61600000000004</v>
      </c>
      <c r="Q40" s="9">
        <f>Sales_Data17[[#This Row],[Line Total]]-(Sales_Data17[[#This Row],[Total Unit Cost]]*Sales_Data17[[#This Row],[Order Quantity]])</f>
        <v>1025.904</v>
      </c>
      <c r="R40" s="1" t="str">
        <f>TEXT(Sales_Data17[[#This Row],[OrderDate]],"MMM")</f>
        <v>Jan</v>
      </c>
      <c r="S40" s="1" t="str">
        <f t="shared" si="0"/>
        <v>2012</v>
      </c>
    </row>
    <row r="41" spans="1:19">
      <c r="A41" t="s">
        <v>64</v>
      </c>
      <c r="B41" s="2">
        <v>40918</v>
      </c>
      <c r="C41" s="2" t="str">
        <f>VLOOKUP(Sales_Data17[[#This Row],[Customer Name Index]],Customer_Data[#All],2,0)</f>
        <v>Apollo Ltd</v>
      </c>
      <c r="D41">
        <v>11</v>
      </c>
      <c r="E41" t="s">
        <v>4</v>
      </c>
      <c r="F41" t="s">
        <v>8168</v>
      </c>
      <c r="G41" t="s">
        <v>8026</v>
      </c>
      <c r="H41" t="str">
        <f>VLOOKUP(Sales_Data17[[#This Row],[Delivery Region Index]],Regions_Table[#All],2,0)</f>
        <v>Queensland</v>
      </c>
      <c r="I41" t="str">
        <f>VLOOKUP(Sales_Data17[[#This Row],[Delivery Region Index]],Regions_Table[#All],3,0)</f>
        <v>Gold Coast</v>
      </c>
      <c r="J41">
        <v>31</v>
      </c>
      <c r="K41">
        <v>5</v>
      </c>
      <c r="L41" t="str">
        <f>VLOOKUP(Sales_Data17[[#This Row],[Product Description Index]],Products_Data[#All],2,0)</f>
        <v>Hats</v>
      </c>
      <c r="M41">
        <v>8</v>
      </c>
      <c r="N41" s="9">
        <v>125.8111111111111</v>
      </c>
      <c r="O41" s="9">
        <f>Sales_Data17[[#This Row],[Order Quantity]]*Sales_Data17[[#This Row],[Unit Price]]</f>
        <v>1006.4888888888888</v>
      </c>
      <c r="P41" s="9">
        <v>54.098777777777769</v>
      </c>
      <c r="Q41" s="9">
        <f>Sales_Data17[[#This Row],[Line Total]]-(Sales_Data17[[#This Row],[Total Unit Cost]]*Sales_Data17[[#This Row],[Order Quantity]])</f>
        <v>573.69866666666667</v>
      </c>
      <c r="R41" s="1" t="str">
        <f>TEXT(Sales_Data17[[#This Row],[OrderDate]],"MMM")</f>
        <v>Jan</v>
      </c>
      <c r="S41" s="1" t="str">
        <f t="shared" si="0"/>
        <v>2012</v>
      </c>
    </row>
    <row r="42" spans="1:19">
      <c r="A42" t="s">
        <v>65</v>
      </c>
      <c r="B42" s="2">
        <v>40918</v>
      </c>
      <c r="C42" s="2" t="str">
        <f>VLOOKUP(Sales_Data17[[#This Row],[Customer Name Index]],Customer_Data[#All],2,0)</f>
        <v>Elorac, Corp</v>
      </c>
      <c r="D42">
        <v>3</v>
      </c>
      <c r="E42" t="s">
        <v>4</v>
      </c>
      <c r="F42" t="s">
        <v>8168</v>
      </c>
      <c r="G42" t="s">
        <v>8027</v>
      </c>
      <c r="H42" t="str">
        <f>VLOOKUP(Sales_Data17[[#This Row],[Delivery Region Index]],Regions_Table[#All],2,0)</f>
        <v>New South Wales</v>
      </c>
      <c r="I42" t="str">
        <f>VLOOKUP(Sales_Data17[[#This Row],[Delivery Region Index]],Regions_Table[#All],3,0)</f>
        <v>Coffs Harbour</v>
      </c>
      <c r="J42">
        <v>7</v>
      </c>
      <c r="K42">
        <v>1</v>
      </c>
      <c r="L42" t="str">
        <f>VLOOKUP(Sales_Data17[[#This Row],[Product Description Index]],Products_Data[#All],2,0)</f>
        <v>Shirts</v>
      </c>
      <c r="M42">
        <v>8</v>
      </c>
      <c r="N42" s="9">
        <v>267.25555555555559</v>
      </c>
      <c r="O42" s="9">
        <f>Sales_Data17[[#This Row],[Order Quantity]]*Sales_Data17[[#This Row],[Unit Price]]</f>
        <v>2138.0444444444447</v>
      </c>
      <c r="P42" s="9">
        <v>176.38866666666669</v>
      </c>
      <c r="Q42" s="9">
        <f>Sales_Data17[[#This Row],[Line Total]]-(Sales_Data17[[#This Row],[Total Unit Cost]]*Sales_Data17[[#This Row],[Order Quantity]])</f>
        <v>726.93511111111115</v>
      </c>
      <c r="R42" s="1" t="str">
        <f>TEXT(Sales_Data17[[#This Row],[OrderDate]],"MMM")</f>
        <v>Jan</v>
      </c>
      <c r="S42" s="1" t="str">
        <f t="shared" si="0"/>
        <v>2012</v>
      </c>
    </row>
    <row r="43" spans="1:19">
      <c r="A43" t="s">
        <v>66</v>
      </c>
      <c r="B43" s="2">
        <v>40918</v>
      </c>
      <c r="C43" s="2" t="str">
        <f>VLOOKUP(Sales_Data17[[#This Row],[Customer Name Index]],Customer_Data[#All],2,0)</f>
        <v>Pacific Ltd</v>
      </c>
      <c r="D43">
        <v>20</v>
      </c>
      <c r="E43" t="s">
        <v>2</v>
      </c>
      <c r="F43" t="s">
        <v>8168</v>
      </c>
      <c r="G43" t="s">
        <v>8028</v>
      </c>
      <c r="H43" t="str">
        <f>VLOOKUP(Sales_Data17[[#This Row],[Delivery Region Index]],Regions_Table[#All],2,0)</f>
        <v>Victoria</v>
      </c>
      <c r="I43" t="str">
        <f>VLOOKUP(Sales_Data17[[#This Row],[Delivery Region Index]],Regions_Table[#All],3,0)</f>
        <v>Wodonga</v>
      </c>
      <c r="J43">
        <v>58</v>
      </c>
      <c r="K43">
        <v>8</v>
      </c>
      <c r="L43" t="str">
        <f>VLOOKUP(Sales_Data17[[#This Row],[Product Description Index]],Products_Data[#All],2,0)</f>
        <v>Shoes</v>
      </c>
      <c r="M43">
        <v>2</v>
      </c>
      <c r="N43" s="9">
        <v>633.52222222222224</v>
      </c>
      <c r="O43" s="9">
        <f>Sales_Data17[[#This Row],[Order Quantity]]*Sales_Data17[[#This Row],[Unit Price]]</f>
        <v>1267.0444444444445</v>
      </c>
      <c r="P43" s="9">
        <v>361.1076666666666</v>
      </c>
      <c r="Q43" s="9">
        <f>Sales_Data17[[#This Row],[Line Total]]-(Sales_Data17[[#This Row],[Total Unit Cost]]*Sales_Data17[[#This Row],[Order Quantity]])</f>
        <v>544.82911111111127</v>
      </c>
      <c r="R43" s="1" t="str">
        <f>TEXT(Sales_Data17[[#This Row],[OrderDate]],"MMM")</f>
        <v>Jan</v>
      </c>
      <c r="S43" s="1" t="str">
        <f t="shared" si="0"/>
        <v>2012</v>
      </c>
    </row>
    <row r="44" spans="1:19">
      <c r="A44" t="s">
        <v>67</v>
      </c>
      <c r="B44" s="2">
        <v>40919</v>
      </c>
      <c r="C44" s="2" t="str">
        <f>VLOOKUP(Sales_Data17[[#This Row],[Customer Name Index]],Customer_Data[#All],2,0)</f>
        <v xml:space="preserve">Linde </v>
      </c>
      <c r="D44">
        <v>14</v>
      </c>
      <c r="E44" t="s">
        <v>2</v>
      </c>
      <c r="F44" t="s">
        <v>8168</v>
      </c>
      <c r="G44" t="s">
        <v>8026</v>
      </c>
      <c r="H44" t="str">
        <f>VLOOKUP(Sales_Data17[[#This Row],[Delivery Region Index]],Regions_Table[#All],2,0)</f>
        <v>Queensland</v>
      </c>
      <c r="I44" t="str">
        <f>VLOOKUP(Sales_Data17[[#This Row],[Delivery Region Index]],Regions_Table[#All],3,0)</f>
        <v>Redcliffe</v>
      </c>
      <c r="J44">
        <v>40</v>
      </c>
      <c r="K44">
        <v>6</v>
      </c>
      <c r="L44" t="str">
        <f>VLOOKUP(Sales_Data17[[#This Row],[Product Description Index]],Products_Data[#All],2,0)</f>
        <v>Socks</v>
      </c>
      <c r="M44">
        <v>6</v>
      </c>
      <c r="N44" s="9">
        <v>272.4666666666667</v>
      </c>
      <c r="O44" s="9">
        <f>Sales_Data17[[#This Row],[Order Quantity]]*Sales_Data17[[#This Row],[Unit Price]]</f>
        <v>1634.8000000000002</v>
      </c>
      <c r="P44" s="9">
        <v>160.75533333333334</v>
      </c>
      <c r="Q44" s="9">
        <f>Sales_Data17[[#This Row],[Line Total]]-(Sales_Data17[[#This Row],[Total Unit Cost]]*Sales_Data17[[#This Row],[Order Quantity]])</f>
        <v>670.26800000000014</v>
      </c>
      <c r="R44" s="1" t="str">
        <f>TEXT(Sales_Data17[[#This Row],[OrderDate]],"MMM")</f>
        <v>Jan</v>
      </c>
      <c r="S44" s="1" t="str">
        <f t="shared" si="0"/>
        <v>2012</v>
      </c>
    </row>
    <row r="45" spans="1:19">
      <c r="A45" t="s">
        <v>68</v>
      </c>
      <c r="B45" s="2">
        <v>40919</v>
      </c>
      <c r="C45" s="2" t="str">
        <f>VLOOKUP(Sales_Data17[[#This Row],[Customer Name Index]],Customer_Data[#All],2,0)</f>
        <v>Avon Corp</v>
      </c>
      <c r="D45">
        <v>1</v>
      </c>
      <c r="E45" t="s">
        <v>4</v>
      </c>
      <c r="F45" t="s">
        <v>8168</v>
      </c>
      <c r="G45" t="s">
        <v>8027</v>
      </c>
      <c r="H45" t="str">
        <f>VLOOKUP(Sales_Data17[[#This Row],[Delivery Region Index]],Regions_Table[#All],2,0)</f>
        <v>New South Wales</v>
      </c>
      <c r="I45" t="str">
        <f>VLOOKUP(Sales_Data17[[#This Row],[Delivery Region Index]],Regions_Table[#All],3,0)</f>
        <v>Sydney</v>
      </c>
      <c r="J45">
        <v>1</v>
      </c>
      <c r="K45">
        <v>1</v>
      </c>
      <c r="L45" t="str">
        <f>VLOOKUP(Sales_Data17[[#This Row],[Product Description Index]],Products_Data[#All],2,0)</f>
        <v>Shirts</v>
      </c>
      <c r="M45">
        <v>6</v>
      </c>
      <c r="N45" s="9">
        <v>343.93333333333334</v>
      </c>
      <c r="O45" s="9">
        <f>Sales_Data17[[#This Row],[Order Quantity]]*Sales_Data17[[#This Row],[Unit Price]]</f>
        <v>2063.6</v>
      </c>
      <c r="P45" s="9">
        <v>223.5566666666667</v>
      </c>
      <c r="Q45" s="9">
        <f>Sales_Data17[[#This Row],[Line Total]]-(Sales_Data17[[#This Row],[Total Unit Cost]]*Sales_Data17[[#This Row],[Order Quantity]])</f>
        <v>722.25999999999976</v>
      </c>
      <c r="R45" s="1" t="str">
        <f>TEXT(Sales_Data17[[#This Row],[OrderDate]],"MMM")</f>
        <v>Jan</v>
      </c>
      <c r="S45" s="1" t="str">
        <f t="shared" si="0"/>
        <v>2012</v>
      </c>
    </row>
    <row r="46" spans="1:19">
      <c r="A46" t="s">
        <v>69</v>
      </c>
      <c r="B46" s="2">
        <v>40919</v>
      </c>
      <c r="C46" s="2" t="str">
        <f>VLOOKUP(Sales_Data17[[#This Row],[Customer Name Index]],Customer_Data[#All],2,0)</f>
        <v xml:space="preserve">Medline </v>
      </c>
      <c r="D46">
        <v>12</v>
      </c>
      <c r="E46" t="s">
        <v>3</v>
      </c>
      <c r="F46" t="s">
        <v>8168</v>
      </c>
      <c r="G46" t="s">
        <v>8026</v>
      </c>
      <c r="H46" t="str">
        <f>VLOOKUP(Sales_Data17[[#This Row],[Delivery Region Index]],Regions_Table[#All],2,0)</f>
        <v>Queensland</v>
      </c>
      <c r="I46" t="str">
        <f>VLOOKUP(Sales_Data17[[#This Row],[Delivery Region Index]],Regions_Table[#All],3,0)</f>
        <v>Ipswich</v>
      </c>
      <c r="J46">
        <v>34</v>
      </c>
      <c r="K46">
        <v>5</v>
      </c>
      <c r="L46" t="str">
        <f>VLOOKUP(Sales_Data17[[#This Row],[Product Description Index]],Products_Data[#All],2,0)</f>
        <v>Hats</v>
      </c>
      <c r="M46">
        <v>8</v>
      </c>
      <c r="N46" s="9">
        <v>429.54444444444448</v>
      </c>
      <c r="O46" s="9">
        <f>Sales_Data17[[#This Row],[Order Quantity]]*Sales_Data17[[#This Row],[Unit Price]]</f>
        <v>3436.3555555555558</v>
      </c>
      <c r="P46" s="9">
        <v>240.54488888888895</v>
      </c>
      <c r="Q46" s="9">
        <f>Sales_Data17[[#This Row],[Line Total]]-(Sales_Data17[[#This Row],[Total Unit Cost]]*Sales_Data17[[#This Row],[Order Quantity]])</f>
        <v>1511.9964444444443</v>
      </c>
      <c r="R46" s="1" t="str">
        <f>TEXT(Sales_Data17[[#This Row],[OrderDate]],"MMM")</f>
        <v>Jan</v>
      </c>
      <c r="S46" s="1" t="str">
        <f t="shared" si="0"/>
        <v>2012</v>
      </c>
    </row>
    <row r="47" spans="1:19">
      <c r="A47" t="s">
        <v>70</v>
      </c>
      <c r="B47" s="2">
        <v>40919</v>
      </c>
      <c r="C47" s="2" t="str">
        <f>VLOOKUP(Sales_Data17[[#This Row],[Customer Name Index]],Customer_Data[#All],2,0)</f>
        <v>Elorac, Corp</v>
      </c>
      <c r="D47">
        <v>3</v>
      </c>
      <c r="E47" t="s">
        <v>2</v>
      </c>
      <c r="F47" t="s">
        <v>8168</v>
      </c>
      <c r="G47" t="s">
        <v>8027</v>
      </c>
      <c r="H47" t="str">
        <f>VLOOKUP(Sales_Data17[[#This Row],[Delivery Region Index]],Regions_Table[#All],2,0)</f>
        <v>New South Wales</v>
      </c>
      <c r="I47" t="str">
        <f>VLOOKUP(Sales_Data17[[#This Row],[Delivery Region Index]],Regions_Table[#All],3,0)</f>
        <v>Cessnock</v>
      </c>
      <c r="J47">
        <v>6</v>
      </c>
      <c r="K47">
        <v>1</v>
      </c>
      <c r="L47" t="str">
        <f>VLOOKUP(Sales_Data17[[#This Row],[Product Description Index]],Products_Data[#All],2,0)</f>
        <v>Shirts</v>
      </c>
      <c r="M47">
        <v>9</v>
      </c>
      <c r="N47" s="9">
        <v>256.0888888888889</v>
      </c>
      <c r="O47" s="9">
        <f>Sales_Data17[[#This Row],[Order Quantity]]*Sales_Data17[[#This Row],[Unit Price]]</f>
        <v>2304.8000000000002</v>
      </c>
      <c r="P47" s="9">
        <v>153.65333333333334</v>
      </c>
      <c r="Q47" s="9">
        <f>Sales_Data17[[#This Row],[Line Total]]-(Sales_Data17[[#This Row],[Total Unit Cost]]*Sales_Data17[[#This Row],[Order Quantity]])</f>
        <v>921.92000000000007</v>
      </c>
      <c r="R47" s="1" t="str">
        <f>TEXT(Sales_Data17[[#This Row],[OrderDate]],"MMM")</f>
        <v>Jan</v>
      </c>
      <c r="S47" s="1" t="str">
        <f t="shared" si="0"/>
        <v>2012</v>
      </c>
    </row>
    <row r="48" spans="1:19">
      <c r="A48" t="s">
        <v>71</v>
      </c>
      <c r="B48" s="2">
        <v>40920</v>
      </c>
      <c r="C48" s="2" t="str">
        <f>VLOOKUP(Sales_Data17[[#This Row],[Customer Name Index]],Customer_Data[#All],2,0)</f>
        <v>Elorac, Corp</v>
      </c>
      <c r="D48">
        <v>3</v>
      </c>
      <c r="E48" t="s">
        <v>2</v>
      </c>
      <c r="F48" t="s">
        <v>8168</v>
      </c>
      <c r="G48" t="s">
        <v>8027</v>
      </c>
      <c r="H48" t="str">
        <f>VLOOKUP(Sales_Data17[[#This Row],[Delivery Region Index]],Regions_Table[#All],2,0)</f>
        <v>New South Wales</v>
      </c>
      <c r="I48" t="str">
        <f>VLOOKUP(Sales_Data17[[#This Row],[Delivery Region Index]],Regions_Table[#All],3,0)</f>
        <v>Cessnock</v>
      </c>
      <c r="J48">
        <v>6</v>
      </c>
      <c r="K48">
        <v>1</v>
      </c>
      <c r="L48" t="str">
        <f>VLOOKUP(Sales_Data17[[#This Row],[Product Description Index]],Products_Data[#All],2,0)</f>
        <v>Shirts</v>
      </c>
      <c r="M48">
        <v>8</v>
      </c>
      <c r="N48" s="9">
        <v>355.1</v>
      </c>
      <c r="O48" s="9">
        <f>Sales_Data17[[#This Row],[Order Quantity]]*Sales_Data17[[#This Row],[Unit Price]]</f>
        <v>2840.8</v>
      </c>
      <c r="P48" s="9">
        <v>163.346</v>
      </c>
      <c r="Q48" s="9">
        <f>Sales_Data17[[#This Row],[Line Total]]-(Sales_Data17[[#This Row],[Total Unit Cost]]*Sales_Data17[[#This Row],[Order Quantity]])</f>
        <v>1534.0320000000002</v>
      </c>
      <c r="R48" s="1" t="str">
        <f>TEXT(Sales_Data17[[#This Row],[OrderDate]],"MMM")</f>
        <v>Jan</v>
      </c>
      <c r="S48" s="1" t="str">
        <f t="shared" si="0"/>
        <v>2012</v>
      </c>
    </row>
    <row r="49" spans="1:19">
      <c r="A49" t="s">
        <v>72</v>
      </c>
      <c r="B49" s="2">
        <v>40920</v>
      </c>
      <c r="C49" s="2" t="str">
        <f>VLOOKUP(Sales_Data17[[#This Row],[Customer Name Index]],Customer_Data[#All],2,0)</f>
        <v>3LAB, Ltd</v>
      </c>
      <c r="D49">
        <v>16</v>
      </c>
      <c r="E49" t="s">
        <v>4</v>
      </c>
      <c r="F49" t="s">
        <v>8168</v>
      </c>
      <c r="G49" t="s">
        <v>8025</v>
      </c>
      <c r="H49" t="str">
        <f>VLOOKUP(Sales_Data17[[#This Row],[Delivery Region Index]],Regions_Table[#All],2,0)</f>
        <v>Victoria</v>
      </c>
      <c r="I49" t="str">
        <f>VLOOKUP(Sales_Data17[[#This Row],[Delivery Region Index]],Regions_Table[#All],3,0)</f>
        <v>Melbourne</v>
      </c>
      <c r="J49">
        <v>47</v>
      </c>
      <c r="K49">
        <v>7</v>
      </c>
      <c r="L49" t="str">
        <f>VLOOKUP(Sales_Data17[[#This Row],[Product Description Index]],Products_Data[#All],2,0)</f>
        <v>Dress Shirts</v>
      </c>
      <c r="M49">
        <v>6</v>
      </c>
      <c r="N49" s="9">
        <v>716.90000000000009</v>
      </c>
      <c r="O49" s="9">
        <f>Sales_Data17[[#This Row],[Order Quantity]]*Sales_Data17[[#This Row],[Unit Price]]</f>
        <v>4301.4000000000005</v>
      </c>
      <c r="P49" s="9">
        <v>573.52</v>
      </c>
      <c r="Q49" s="9">
        <f>Sales_Data17[[#This Row],[Line Total]]-(Sales_Data17[[#This Row],[Total Unit Cost]]*Sales_Data17[[#This Row],[Order Quantity]])</f>
        <v>860.28000000000065</v>
      </c>
      <c r="R49" s="1" t="str">
        <f>TEXT(Sales_Data17[[#This Row],[OrderDate]],"MMM")</f>
        <v>Jan</v>
      </c>
      <c r="S49" s="1" t="str">
        <f t="shared" si="0"/>
        <v>2012</v>
      </c>
    </row>
    <row r="50" spans="1:19">
      <c r="A50" t="s">
        <v>73</v>
      </c>
      <c r="B50" s="2">
        <v>40920</v>
      </c>
      <c r="C50" s="2" t="str">
        <f>VLOOKUP(Sales_Data17[[#This Row],[Customer Name Index]],Customer_Data[#All],2,0)</f>
        <v>PEDIFIX, Corp</v>
      </c>
      <c r="D50">
        <v>6</v>
      </c>
      <c r="E50" t="s">
        <v>3</v>
      </c>
      <c r="F50" t="s">
        <v>8168</v>
      </c>
      <c r="G50" t="s">
        <v>8027</v>
      </c>
      <c r="H50" t="str">
        <f>VLOOKUP(Sales_Data17[[#This Row],[Delivery Region Index]],Regions_Table[#All],2,0)</f>
        <v>New South Wales</v>
      </c>
      <c r="I50" t="str">
        <f>VLOOKUP(Sales_Data17[[#This Row],[Delivery Region Index]],Regions_Table[#All],3,0)</f>
        <v>Nowra</v>
      </c>
      <c r="J50">
        <v>17</v>
      </c>
      <c r="K50">
        <v>3</v>
      </c>
      <c r="L50" t="str">
        <f>VLOOKUP(Sales_Data17[[#This Row],[Product Description Index]],Products_Data[#All],2,0)</f>
        <v>Sunglasses</v>
      </c>
      <c r="M50">
        <v>4</v>
      </c>
      <c r="N50" s="9">
        <v>222.58888888888887</v>
      </c>
      <c r="O50" s="9">
        <f>Sales_Data17[[#This Row],[Order Quantity]]*Sales_Data17[[#This Row],[Unit Price]]</f>
        <v>890.3555555555555</v>
      </c>
      <c r="P50" s="9">
        <v>102.3908888888889</v>
      </c>
      <c r="Q50" s="9">
        <f>Sales_Data17[[#This Row],[Line Total]]-(Sales_Data17[[#This Row],[Total Unit Cost]]*Sales_Data17[[#This Row],[Order Quantity]])</f>
        <v>480.79199999999992</v>
      </c>
      <c r="R50" s="1" t="str">
        <f>TEXT(Sales_Data17[[#This Row],[OrderDate]],"MMM")</f>
        <v>Jan</v>
      </c>
      <c r="S50" s="1" t="str">
        <f t="shared" si="0"/>
        <v>2012</v>
      </c>
    </row>
    <row r="51" spans="1:19">
      <c r="A51" t="s">
        <v>74</v>
      </c>
      <c r="B51" s="2">
        <v>40920</v>
      </c>
      <c r="C51" s="2" t="str">
        <f>VLOOKUP(Sales_Data17[[#This Row],[Customer Name Index]],Customer_Data[#All],2,0)</f>
        <v>Avon Corp</v>
      </c>
      <c r="D51">
        <v>1</v>
      </c>
      <c r="E51" t="s">
        <v>4</v>
      </c>
      <c r="F51" t="s">
        <v>8168</v>
      </c>
      <c r="G51" t="s">
        <v>8027</v>
      </c>
      <c r="H51" t="str">
        <f>VLOOKUP(Sales_Data17[[#This Row],[Delivery Region Index]],Regions_Table[#All],2,0)</f>
        <v>New South Wales</v>
      </c>
      <c r="I51" t="str">
        <f>VLOOKUP(Sales_Data17[[#This Row],[Delivery Region Index]],Regions_Table[#All],3,0)</f>
        <v>Armidale</v>
      </c>
      <c r="J51">
        <v>3</v>
      </c>
      <c r="K51">
        <v>1</v>
      </c>
      <c r="L51" t="str">
        <f>VLOOKUP(Sales_Data17[[#This Row],[Product Description Index]],Products_Data[#All],2,0)</f>
        <v>Shirts</v>
      </c>
      <c r="M51">
        <v>5</v>
      </c>
      <c r="N51" s="9">
        <v>404.23333333333335</v>
      </c>
      <c r="O51" s="9">
        <f>Sales_Data17[[#This Row],[Order Quantity]]*Sales_Data17[[#This Row],[Unit Price]]</f>
        <v>2021.1666666666667</v>
      </c>
      <c r="P51" s="9">
        <v>161.69333333333333</v>
      </c>
      <c r="Q51" s="9">
        <f>Sales_Data17[[#This Row],[Line Total]]-(Sales_Data17[[#This Row],[Total Unit Cost]]*Sales_Data17[[#This Row],[Order Quantity]])</f>
        <v>1212.7</v>
      </c>
      <c r="R51" s="1" t="str">
        <f>TEXT(Sales_Data17[[#This Row],[OrderDate]],"MMM")</f>
        <v>Jan</v>
      </c>
      <c r="S51" s="1" t="str">
        <f t="shared" si="0"/>
        <v>2012</v>
      </c>
    </row>
    <row r="52" spans="1:19">
      <c r="A52" t="s">
        <v>75</v>
      </c>
      <c r="B52" s="2">
        <v>40920</v>
      </c>
      <c r="C52" s="2" t="str">
        <f>VLOOKUP(Sales_Data17[[#This Row],[Customer Name Index]],Customer_Data[#All],2,0)</f>
        <v>PEDIFIX, Corp</v>
      </c>
      <c r="D52">
        <v>6</v>
      </c>
      <c r="E52" t="s">
        <v>3</v>
      </c>
      <c r="F52" t="s">
        <v>8168</v>
      </c>
      <c r="G52" t="s">
        <v>8027</v>
      </c>
      <c r="H52" t="str">
        <f>VLOOKUP(Sales_Data17[[#This Row],[Delivery Region Index]],Regions_Table[#All],2,0)</f>
        <v>New South Wales</v>
      </c>
      <c r="I52" t="str">
        <f>VLOOKUP(Sales_Data17[[#This Row],[Delivery Region Index]],Regions_Table[#All],3,0)</f>
        <v>Orange</v>
      </c>
      <c r="J52">
        <v>18</v>
      </c>
      <c r="K52">
        <v>3</v>
      </c>
      <c r="L52" t="str">
        <f>VLOOKUP(Sales_Data17[[#This Row],[Product Description Index]],Products_Data[#All],2,0)</f>
        <v>Sunglasses</v>
      </c>
      <c r="M52">
        <v>4</v>
      </c>
      <c r="N52" s="9">
        <v>253.11111111111111</v>
      </c>
      <c r="O52" s="9">
        <f>Sales_Data17[[#This Row],[Order Quantity]]*Sales_Data17[[#This Row],[Unit Price]]</f>
        <v>1012.4444444444445</v>
      </c>
      <c r="P52" s="9">
        <v>202.48888888888891</v>
      </c>
      <c r="Q52" s="9">
        <f>Sales_Data17[[#This Row],[Line Total]]-(Sales_Data17[[#This Row],[Total Unit Cost]]*Sales_Data17[[#This Row],[Order Quantity]])</f>
        <v>202.48888888888882</v>
      </c>
      <c r="R52" s="1" t="str">
        <f>TEXT(Sales_Data17[[#This Row],[OrderDate]],"MMM")</f>
        <v>Jan</v>
      </c>
      <c r="S52" s="1" t="str">
        <f t="shared" si="0"/>
        <v>2012</v>
      </c>
    </row>
    <row r="53" spans="1:19">
      <c r="A53" t="s">
        <v>76</v>
      </c>
      <c r="B53" s="2">
        <v>40921</v>
      </c>
      <c r="C53" s="2" t="str">
        <f>VLOOKUP(Sales_Data17[[#This Row],[Customer Name Index]],Customer_Data[#All],2,0)</f>
        <v>Medsep Group</v>
      </c>
      <c r="D53">
        <v>8</v>
      </c>
      <c r="E53" t="s">
        <v>2</v>
      </c>
      <c r="F53" t="s">
        <v>8168</v>
      </c>
      <c r="G53" t="s">
        <v>8027</v>
      </c>
      <c r="H53" t="str">
        <f>VLOOKUP(Sales_Data17[[#This Row],[Delivery Region Index]],Regions_Table[#All],2,0)</f>
        <v>New South Wales</v>
      </c>
      <c r="I53" t="str">
        <f>VLOOKUP(Sales_Data17[[#This Row],[Delivery Region Index]],Regions_Table[#All],3,0)</f>
        <v>Wagga Wagga</v>
      </c>
      <c r="J53">
        <v>23</v>
      </c>
      <c r="K53">
        <v>4</v>
      </c>
      <c r="L53" t="str">
        <f>VLOOKUP(Sales_Data17[[#This Row],[Product Description Index]],Products_Data[#All],2,0)</f>
        <v>Jeans</v>
      </c>
      <c r="M53">
        <v>1</v>
      </c>
      <c r="N53" s="9">
        <v>102.73333333333333</v>
      </c>
      <c r="O53" s="9">
        <f>Sales_Data17[[#This Row],[Order Quantity]]*Sales_Data17[[#This Row],[Unit Price]]</f>
        <v>102.73333333333333</v>
      </c>
      <c r="P53" s="9">
        <v>64.722000000000008</v>
      </c>
      <c r="Q53" s="9">
        <f>Sales_Data17[[#This Row],[Line Total]]-(Sales_Data17[[#This Row],[Total Unit Cost]]*Sales_Data17[[#This Row],[Order Quantity]])</f>
        <v>38.011333333333326</v>
      </c>
      <c r="R53" s="1" t="str">
        <f>TEXT(Sales_Data17[[#This Row],[OrderDate]],"MMM")</f>
        <v>Jan</v>
      </c>
      <c r="S53" s="1" t="str">
        <f t="shared" si="0"/>
        <v>2012</v>
      </c>
    </row>
    <row r="54" spans="1:19">
      <c r="A54" t="s">
        <v>77</v>
      </c>
      <c r="B54" s="2">
        <v>40921</v>
      </c>
      <c r="C54" s="2" t="str">
        <f>VLOOKUP(Sales_Data17[[#This Row],[Customer Name Index]],Customer_Data[#All],2,0)</f>
        <v>New Ltd</v>
      </c>
      <c r="D54">
        <v>7</v>
      </c>
      <c r="E54" t="s">
        <v>4</v>
      </c>
      <c r="F54" t="s">
        <v>8168</v>
      </c>
      <c r="G54" t="s">
        <v>8027</v>
      </c>
      <c r="H54" t="str">
        <f>VLOOKUP(Sales_Data17[[#This Row],[Delivery Region Index]],Regions_Table[#All],2,0)</f>
        <v>New South Wales</v>
      </c>
      <c r="I54" t="str">
        <f>VLOOKUP(Sales_Data17[[#This Row],[Delivery Region Index]],Regions_Table[#All],3,0)</f>
        <v>Orange</v>
      </c>
      <c r="J54">
        <v>18</v>
      </c>
      <c r="K54">
        <v>3</v>
      </c>
      <c r="L54" t="str">
        <f>VLOOKUP(Sales_Data17[[#This Row],[Product Description Index]],Products_Data[#All],2,0)</f>
        <v>Sunglasses</v>
      </c>
      <c r="M54">
        <v>5</v>
      </c>
      <c r="N54" s="9">
        <v>436.24444444444447</v>
      </c>
      <c r="O54" s="9">
        <f>Sales_Data17[[#This Row],[Order Quantity]]*Sales_Data17[[#This Row],[Unit Price]]</f>
        <v>2181.2222222222222</v>
      </c>
      <c r="P54" s="9">
        <v>340.27066666666667</v>
      </c>
      <c r="Q54" s="9">
        <f>Sales_Data17[[#This Row],[Line Total]]-(Sales_Data17[[#This Row],[Total Unit Cost]]*Sales_Data17[[#This Row],[Order Quantity]])</f>
        <v>479.8688888888887</v>
      </c>
      <c r="R54" s="1" t="str">
        <f>TEXT(Sales_Data17[[#This Row],[OrderDate]],"MMM")</f>
        <v>Jan</v>
      </c>
      <c r="S54" s="1" t="str">
        <f t="shared" si="0"/>
        <v>2012</v>
      </c>
    </row>
    <row r="55" spans="1:19">
      <c r="A55" t="s">
        <v>78</v>
      </c>
      <c r="B55" s="2">
        <v>40921</v>
      </c>
      <c r="C55" s="2" t="str">
        <f>VLOOKUP(Sales_Data17[[#This Row],[Customer Name Index]],Customer_Data[#All],2,0)</f>
        <v xml:space="preserve">Qualitest </v>
      </c>
      <c r="D55">
        <v>19</v>
      </c>
      <c r="E55" t="s">
        <v>3</v>
      </c>
      <c r="F55" t="s">
        <v>8168</v>
      </c>
      <c r="G55" t="s">
        <v>8028</v>
      </c>
      <c r="H55" t="str">
        <f>VLOOKUP(Sales_Data17[[#This Row],[Delivery Region Index]],Regions_Table[#All],2,0)</f>
        <v>Victoria</v>
      </c>
      <c r="I55" t="str">
        <f>VLOOKUP(Sales_Data17[[#This Row],[Delivery Region Index]],Regions_Table[#All],3,0)</f>
        <v>Wangaratta</v>
      </c>
      <c r="J55">
        <v>56</v>
      </c>
      <c r="K55">
        <v>8</v>
      </c>
      <c r="L55" t="str">
        <f>VLOOKUP(Sales_Data17[[#This Row],[Product Description Index]],Products_Data[#All],2,0)</f>
        <v>Shoes</v>
      </c>
      <c r="M55">
        <v>7</v>
      </c>
      <c r="N55" s="9">
        <v>425.07777777777778</v>
      </c>
      <c r="O55" s="9">
        <f>Sales_Data17[[#This Row],[Order Quantity]]*Sales_Data17[[#This Row],[Unit Price]]</f>
        <v>2975.5444444444447</v>
      </c>
      <c r="P55" s="9">
        <v>250.7958888888889</v>
      </c>
      <c r="Q55" s="9">
        <f>Sales_Data17[[#This Row],[Line Total]]-(Sales_Data17[[#This Row],[Total Unit Cost]]*Sales_Data17[[#This Row],[Order Quantity]])</f>
        <v>1219.9732222222224</v>
      </c>
      <c r="R55" s="1" t="str">
        <f>TEXT(Sales_Data17[[#This Row],[OrderDate]],"MMM")</f>
        <v>Jan</v>
      </c>
      <c r="S55" s="1" t="str">
        <f t="shared" si="0"/>
        <v>2012</v>
      </c>
    </row>
    <row r="56" spans="1:19">
      <c r="A56" t="s">
        <v>79</v>
      </c>
      <c r="B56" s="2">
        <v>40921</v>
      </c>
      <c r="C56" s="2" t="str">
        <f>VLOOKUP(Sales_Data17[[#This Row],[Customer Name Index]],Customer_Data[#All],2,0)</f>
        <v>Pacific Ltd</v>
      </c>
      <c r="D56">
        <v>20</v>
      </c>
      <c r="E56" t="s">
        <v>4</v>
      </c>
      <c r="F56" t="s">
        <v>8168</v>
      </c>
      <c r="G56" t="s">
        <v>8028</v>
      </c>
      <c r="H56" t="str">
        <f>VLOOKUP(Sales_Data17[[#This Row],[Delivery Region Index]],Regions_Table[#All],2,0)</f>
        <v>Victoria</v>
      </c>
      <c r="I56" t="str">
        <f>VLOOKUP(Sales_Data17[[#This Row],[Delivery Region Index]],Regions_Table[#All],3,0)</f>
        <v>Warrnambool</v>
      </c>
      <c r="J56">
        <v>57</v>
      </c>
      <c r="K56">
        <v>8</v>
      </c>
      <c r="L56" t="str">
        <f>VLOOKUP(Sales_Data17[[#This Row],[Product Description Index]],Products_Data[#All],2,0)</f>
        <v>Shoes</v>
      </c>
      <c r="M56">
        <v>2</v>
      </c>
      <c r="N56" s="9">
        <v>250.87777777777779</v>
      </c>
      <c r="O56" s="9">
        <f>Sales_Data17[[#This Row],[Order Quantity]]*Sales_Data17[[#This Row],[Unit Price]]</f>
        <v>501.75555555555559</v>
      </c>
      <c r="P56" s="9">
        <v>153.03544444444444</v>
      </c>
      <c r="Q56" s="9">
        <f>Sales_Data17[[#This Row],[Line Total]]-(Sales_Data17[[#This Row],[Total Unit Cost]]*Sales_Data17[[#This Row],[Order Quantity]])</f>
        <v>195.68466666666671</v>
      </c>
      <c r="R56" s="1" t="str">
        <f>TEXT(Sales_Data17[[#This Row],[OrderDate]],"MMM")</f>
        <v>Jan</v>
      </c>
      <c r="S56" s="1" t="str">
        <f t="shared" si="0"/>
        <v>2012</v>
      </c>
    </row>
    <row r="57" spans="1:19">
      <c r="A57" t="s">
        <v>80</v>
      </c>
      <c r="B57" s="2">
        <v>40921</v>
      </c>
      <c r="C57" s="2" t="str">
        <f>VLOOKUP(Sales_Data17[[#This Row],[Customer Name Index]],Customer_Data[#All],2,0)</f>
        <v xml:space="preserve">Ei </v>
      </c>
      <c r="D57">
        <v>9</v>
      </c>
      <c r="E57" t="s">
        <v>4</v>
      </c>
      <c r="F57" t="s">
        <v>8168</v>
      </c>
      <c r="G57" t="s">
        <v>8027</v>
      </c>
      <c r="H57" t="str">
        <f>VLOOKUP(Sales_Data17[[#This Row],[Delivery Region Index]],Regions_Table[#All],2,0)</f>
        <v>New South Wales</v>
      </c>
      <c r="I57" t="str">
        <f>VLOOKUP(Sales_Data17[[#This Row],[Delivery Region Index]],Regions_Table[#All],3,0)</f>
        <v>Wollongong</v>
      </c>
      <c r="J57">
        <v>24</v>
      </c>
      <c r="K57">
        <v>4</v>
      </c>
      <c r="L57" t="str">
        <f>VLOOKUP(Sales_Data17[[#This Row],[Product Description Index]],Products_Data[#All],2,0)</f>
        <v>Jeans</v>
      </c>
      <c r="M57">
        <v>6</v>
      </c>
      <c r="N57" s="9">
        <v>123.57777777777778</v>
      </c>
      <c r="O57" s="9">
        <f>Sales_Data17[[#This Row],[Order Quantity]]*Sales_Data17[[#This Row],[Unit Price]]</f>
        <v>741.4666666666667</v>
      </c>
      <c r="P57" s="9">
        <v>84.032888888888891</v>
      </c>
      <c r="Q57" s="9">
        <f>Sales_Data17[[#This Row],[Line Total]]-(Sales_Data17[[#This Row],[Total Unit Cost]]*Sales_Data17[[#This Row],[Order Quantity]])</f>
        <v>237.26933333333335</v>
      </c>
      <c r="R57" s="1" t="str">
        <f>TEXT(Sales_Data17[[#This Row],[OrderDate]],"MMM")</f>
        <v>Jan</v>
      </c>
      <c r="S57" s="1" t="str">
        <f t="shared" si="0"/>
        <v>2012</v>
      </c>
    </row>
    <row r="58" spans="1:19">
      <c r="A58" t="s">
        <v>81</v>
      </c>
      <c r="B58" s="2">
        <v>40921</v>
      </c>
      <c r="C58" s="2" t="str">
        <f>VLOOKUP(Sales_Data17[[#This Row],[Customer Name Index]],Customer_Data[#All],2,0)</f>
        <v>PEDIFIX, Corp</v>
      </c>
      <c r="D58">
        <v>6</v>
      </c>
      <c r="E58" t="s">
        <v>4</v>
      </c>
      <c r="F58" t="s">
        <v>8168</v>
      </c>
      <c r="G58" t="s">
        <v>8027</v>
      </c>
      <c r="H58" t="str">
        <f>VLOOKUP(Sales_Data17[[#This Row],[Delivery Region Index]],Regions_Table[#All],2,0)</f>
        <v>New South Wales</v>
      </c>
      <c r="I58" t="str">
        <f>VLOOKUP(Sales_Data17[[#This Row],[Delivery Region Index]],Regions_Table[#All],3,0)</f>
        <v>Nowra</v>
      </c>
      <c r="J58">
        <v>17</v>
      </c>
      <c r="K58">
        <v>3</v>
      </c>
      <c r="L58" t="str">
        <f>VLOOKUP(Sales_Data17[[#This Row],[Product Description Index]],Products_Data[#All],2,0)</f>
        <v>Sunglasses</v>
      </c>
      <c r="M58">
        <v>5</v>
      </c>
      <c r="N58" s="9">
        <v>395.3</v>
      </c>
      <c r="O58" s="9">
        <f>Sales_Data17[[#This Row],[Order Quantity]]*Sales_Data17[[#This Row],[Unit Price]]</f>
        <v>1976.5</v>
      </c>
      <c r="P58" s="9">
        <v>201.60300000000001</v>
      </c>
      <c r="Q58" s="9">
        <f>Sales_Data17[[#This Row],[Line Total]]-(Sales_Data17[[#This Row],[Total Unit Cost]]*Sales_Data17[[#This Row],[Order Quantity]])</f>
        <v>968.4849999999999</v>
      </c>
      <c r="R58" s="1" t="str">
        <f>TEXT(Sales_Data17[[#This Row],[OrderDate]],"MMM")</f>
        <v>Jan</v>
      </c>
      <c r="S58" s="1" t="str">
        <f t="shared" si="0"/>
        <v>2012</v>
      </c>
    </row>
    <row r="59" spans="1:19">
      <c r="A59" t="s">
        <v>82</v>
      </c>
      <c r="B59" s="2">
        <v>40922</v>
      </c>
      <c r="C59" s="2" t="str">
        <f>VLOOKUP(Sales_Data17[[#This Row],[Customer Name Index]],Customer_Data[#All],2,0)</f>
        <v>ETUDE Ltd</v>
      </c>
      <c r="D59">
        <v>4</v>
      </c>
      <c r="E59" t="s">
        <v>2</v>
      </c>
      <c r="F59" t="s">
        <v>8168</v>
      </c>
      <c r="G59" t="s">
        <v>8027</v>
      </c>
      <c r="H59" t="str">
        <f>VLOOKUP(Sales_Data17[[#This Row],[Delivery Region Index]],Regions_Table[#All],2,0)</f>
        <v>New South Wales</v>
      </c>
      <c r="I59" t="str">
        <f>VLOOKUP(Sales_Data17[[#This Row],[Delivery Region Index]],Regions_Table[#All],3,0)</f>
        <v>Goulburn</v>
      </c>
      <c r="J59">
        <v>10</v>
      </c>
      <c r="K59">
        <v>2</v>
      </c>
      <c r="L59" t="str">
        <f>VLOOKUP(Sales_Data17[[#This Row],[Product Description Index]],Products_Data[#All],2,0)</f>
        <v>Pants</v>
      </c>
      <c r="M59">
        <v>2</v>
      </c>
      <c r="N59" s="9">
        <v>263.53333333333336</v>
      </c>
      <c r="O59" s="9">
        <f>Sales_Data17[[#This Row],[Order Quantity]]*Sales_Data17[[#This Row],[Unit Price]]</f>
        <v>527.06666666666672</v>
      </c>
      <c r="P59" s="9">
        <v>137.03733333333335</v>
      </c>
      <c r="Q59" s="9">
        <f>Sales_Data17[[#This Row],[Line Total]]-(Sales_Data17[[#This Row],[Total Unit Cost]]*Sales_Data17[[#This Row],[Order Quantity]])</f>
        <v>252.99200000000002</v>
      </c>
      <c r="R59" s="1" t="str">
        <f>TEXT(Sales_Data17[[#This Row],[OrderDate]],"MMM")</f>
        <v>Jan</v>
      </c>
      <c r="S59" s="1" t="str">
        <f t="shared" si="0"/>
        <v>2012</v>
      </c>
    </row>
    <row r="60" spans="1:19">
      <c r="A60" t="s">
        <v>83</v>
      </c>
      <c r="B60" s="2">
        <v>40923</v>
      </c>
      <c r="C60" s="2" t="str">
        <f>VLOOKUP(Sales_Data17[[#This Row],[Customer Name Index]],Customer_Data[#All],2,0)</f>
        <v>ETUDE Ltd</v>
      </c>
      <c r="D60">
        <v>4</v>
      </c>
      <c r="E60" t="s">
        <v>4</v>
      </c>
      <c r="F60" t="s">
        <v>8168</v>
      </c>
      <c r="G60" t="s">
        <v>8027</v>
      </c>
      <c r="H60" t="str">
        <f>VLOOKUP(Sales_Data17[[#This Row],[Delivery Region Index]],Regions_Table[#All],2,0)</f>
        <v>New South Wales</v>
      </c>
      <c r="I60" t="str">
        <f>VLOOKUP(Sales_Data17[[#This Row],[Delivery Region Index]],Regions_Table[#All],3,0)</f>
        <v>Goulburn</v>
      </c>
      <c r="J60">
        <v>10</v>
      </c>
      <c r="K60">
        <v>2</v>
      </c>
      <c r="L60" t="str">
        <f>VLOOKUP(Sales_Data17[[#This Row],[Product Description Index]],Products_Data[#All],2,0)</f>
        <v>Pants</v>
      </c>
      <c r="M60">
        <v>8</v>
      </c>
      <c r="N60" s="9">
        <v>95.288888888888891</v>
      </c>
      <c r="O60" s="9">
        <f>Sales_Data17[[#This Row],[Order Quantity]]*Sales_Data17[[#This Row],[Unit Price]]</f>
        <v>762.31111111111113</v>
      </c>
      <c r="P60" s="9">
        <v>76.231111111111119</v>
      </c>
      <c r="Q60" s="9">
        <f>Sales_Data17[[#This Row],[Line Total]]-(Sales_Data17[[#This Row],[Total Unit Cost]]*Sales_Data17[[#This Row],[Order Quantity]])</f>
        <v>152.46222222222218</v>
      </c>
      <c r="R60" s="1" t="str">
        <f>TEXT(Sales_Data17[[#This Row],[OrderDate]],"MMM")</f>
        <v>Jan</v>
      </c>
      <c r="S60" s="1" t="str">
        <f t="shared" si="0"/>
        <v>2012</v>
      </c>
    </row>
    <row r="61" spans="1:19">
      <c r="A61" t="s">
        <v>84</v>
      </c>
      <c r="B61" s="2">
        <v>40923</v>
      </c>
      <c r="C61" s="2" t="str">
        <f>VLOOKUP(Sales_Data17[[#This Row],[Customer Name Index]],Customer_Data[#All],2,0)</f>
        <v>Ole Group</v>
      </c>
      <c r="D61">
        <v>13</v>
      </c>
      <c r="E61" t="s">
        <v>4</v>
      </c>
      <c r="F61" t="s">
        <v>8168</v>
      </c>
      <c r="G61" t="s">
        <v>8026</v>
      </c>
      <c r="H61" t="str">
        <f>VLOOKUP(Sales_Data17[[#This Row],[Delivery Region Index]],Regions_Table[#All],2,0)</f>
        <v>Queensland</v>
      </c>
      <c r="I61" t="str">
        <f>VLOOKUP(Sales_Data17[[#This Row],[Delivery Region Index]],Regions_Table[#All],3,0)</f>
        <v>Mount Isa</v>
      </c>
      <c r="J61">
        <v>38</v>
      </c>
      <c r="K61">
        <v>6</v>
      </c>
      <c r="L61" t="str">
        <f>VLOOKUP(Sales_Data17[[#This Row],[Product Description Index]],Products_Data[#All],2,0)</f>
        <v>Socks</v>
      </c>
      <c r="M61">
        <v>3</v>
      </c>
      <c r="N61" s="9">
        <v>432.52222222222224</v>
      </c>
      <c r="O61" s="9">
        <f>Sales_Data17[[#This Row],[Order Quantity]]*Sales_Data17[[#This Row],[Unit Price]]</f>
        <v>1297.5666666666666</v>
      </c>
      <c r="P61" s="9">
        <v>320.06644444444441</v>
      </c>
      <c r="Q61" s="9">
        <f>Sales_Data17[[#This Row],[Line Total]]-(Sales_Data17[[#This Row],[Total Unit Cost]]*Sales_Data17[[#This Row],[Order Quantity]])</f>
        <v>337.36733333333336</v>
      </c>
      <c r="R61" s="1" t="str">
        <f>TEXT(Sales_Data17[[#This Row],[OrderDate]],"MMM")</f>
        <v>Jan</v>
      </c>
      <c r="S61" s="1" t="str">
        <f t="shared" si="0"/>
        <v>2012</v>
      </c>
    </row>
    <row r="62" spans="1:19">
      <c r="A62" t="s">
        <v>85</v>
      </c>
      <c r="B62" s="2">
        <v>40923</v>
      </c>
      <c r="C62" s="2" t="str">
        <f>VLOOKUP(Sales_Data17[[#This Row],[Customer Name Index]],Customer_Data[#All],2,0)</f>
        <v xml:space="preserve">Ei </v>
      </c>
      <c r="D62">
        <v>9</v>
      </c>
      <c r="E62" t="s">
        <v>2</v>
      </c>
      <c r="F62" t="s">
        <v>8168</v>
      </c>
      <c r="G62" t="s">
        <v>8027</v>
      </c>
      <c r="H62" t="str">
        <f>VLOOKUP(Sales_Data17[[#This Row],[Delivery Region Index]],Regions_Table[#All],2,0)</f>
        <v>New South Wales</v>
      </c>
      <c r="I62" t="str">
        <f>VLOOKUP(Sales_Data17[[#This Row],[Delivery Region Index]],Regions_Table[#All],3,0)</f>
        <v>Wollongong</v>
      </c>
      <c r="J62">
        <v>24</v>
      </c>
      <c r="K62">
        <v>4</v>
      </c>
      <c r="L62" t="str">
        <f>VLOOKUP(Sales_Data17[[#This Row],[Product Description Index]],Products_Data[#All],2,0)</f>
        <v>Jeans</v>
      </c>
      <c r="M62">
        <v>8</v>
      </c>
      <c r="N62" s="9">
        <v>386.36666666666667</v>
      </c>
      <c r="O62" s="9">
        <f>Sales_Data17[[#This Row],[Order Quantity]]*Sales_Data17[[#This Row],[Unit Price]]</f>
        <v>3090.9333333333334</v>
      </c>
      <c r="P62" s="9">
        <v>154.54666666666668</v>
      </c>
      <c r="Q62" s="9">
        <f>Sales_Data17[[#This Row],[Line Total]]-(Sales_Data17[[#This Row],[Total Unit Cost]]*Sales_Data17[[#This Row],[Order Quantity]])</f>
        <v>1854.56</v>
      </c>
      <c r="R62" s="1" t="str">
        <f>TEXT(Sales_Data17[[#This Row],[OrderDate]],"MMM")</f>
        <v>Jan</v>
      </c>
      <c r="S62" s="1" t="str">
        <f t="shared" si="0"/>
        <v>2012</v>
      </c>
    </row>
    <row r="63" spans="1:19">
      <c r="A63" t="s">
        <v>86</v>
      </c>
      <c r="B63" s="2">
        <v>40923</v>
      </c>
      <c r="C63" s="2" t="str">
        <f>VLOOKUP(Sales_Data17[[#This Row],[Customer Name Index]],Customer_Data[#All],2,0)</f>
        <v xml:space="preserve">Ei </v>
      </c>
      <c r="D63">
        <v>9</v>
      </c>
      <c r="E63" t="s">
        <v>2</v>
      </c>
      <c r="F63" t="s">
        <v>8168</v>
      </c>
      <c r="G63" t="s">
        <v>8027</v>
      </c>
      <c r="H63" t="str">
        <f>VLOOKUP(Sales_Data17[[#This Row],[Delivery Region Index]],Regions_Table[#All],2,0)</f>
        <v>New South Wales</v>
      </c>
      <c r="I63" t="str">
        <f>VLOOKUP(Sales_Data17[[#This Row],[Delivery Region Index]],Regions_Table[#All],3,0)</f>
        <v>Wollongong</v>
      </c>
      <c r="J63">
        <v>24</v>
      </c>
      <c r="K63">
        <v>4</v>
      </c>
      <c r="L63" t="str">
        <f>VLOOKUP(Sales_Data17[[#This Row],[Product Description Index]],Products_Data[#All],2,0)</f>
        <v>Jeans</v>
      </c>
      <c r="M63">
        <v>8</v>
      </c>
      <c r="N63" s="9">
        <v>415.4</v>
      </c>
      <c r="O63" s="9">
        <f>Sales_Data17[[#This Row],[Order Quantity]]*Sales_Data17[[#This Row],[Unit Price]]</f>
        <v>3323.2</v>
      </c>
      <c r="P63" s="9">
        <v>311.54999999999995</v>
      </c>
      <c r="Q63" s="9">
        <f>Sales_Data17[[#This Row],[Line Total]]-(Sales_Data17[[#This Row],[Total Unit Cost]]*Sales_Data17[[#This Row],[Order Quantity]])</f>
        <v>830.80000000000018</v>
      </c>
      <c r="R63" s="1" t="str">
        <f>TEXT(Sales_Data17[[#This Row],[OrderDate]],"MMM")</f>
        <v>Jan</v>
      </c>
      <c r="S63" s="1" t="str">
        <f t="shared" si="0"/>
        <v>2012</v>
      </c>
    </row>
    <row r="64" spans="1:19">
      <c r="A64" t="s">
        <v>87</v>
      </c>
      <c r="B64" s="2">
        <v>40923</v>
      </c>
      <c r="C64" s="2" t="str">
        <f>VLOOKUP(Sales_Data17[[#This Row],[Customer Name Index]],Customer_Data[#All],2,0)</f>
        <v>Rochester Ltd</v>
      </c>
      <c r="D64">
        <v>15</v>
      </c>
      <c r="E64" t="s">
        <v>4</v>
      </c>
      <c r="F64" t="s">
        <v>8168</v>
      </c>
      <c r="G64" t="s">
        <v>8025</v>
      </c>
      <c r="H64" t="str">
        <f>VLOOKUP(Sales_Data17[[#This Row],[Delivery Region Index]],Regions_Table[#All],2,0)</f>
        <v>Queensland</v>
      </c>
      <c r="I64" t="str">
        <f>VLOOKUP(Sales_Data17[[#This Row],[Delivery Region Index]],Regions_Table[#All],3,0)</f>
        <v>Sunshine Coast</v>
      </c>
      <c r="J64">
        <v>42</v>
      </c>
      <c r="K64">
        <v>6</v>
      </c>
      <c r="L64" t="str">
        <f>VLOOKUP(Sales_Data17[[#This Row],[Product Description Index]],Products_Data[#All],2,0)</f>
        <v>Socks</v>
      </c>
      <c r="M64">
        <v>9</v>
      </c>
      <c r="N64" s="9">
        <v>119.11111111111111</v>
      </c>
      <c r="O64" s="9">
        <f>Sales_Data17[[#This Row],[Order Quantity]]*Sales_Data17[[#This Row],[Unit Price]]</f>
        <v>1072</v>
      </c>
      <c r="P64" s="9">
        <v>65.51111111111112</v>
      </c>
      <c r="Q64" s="9">
        <f>Sales_Data17[[#This Row],[Line Total]]-(Sales_Data17[[#This Row],[Total Unit Cost]]*Sales_Data17[[#This Row],[Order Quantity]])</f>
        <v>482.39999999999986</v>
      </c>
      <c r="R64" s="1" t="str">
        <f>TEXT(Sales_Data17[[#This Row],[OrderDate]],"MMM")</f>
        <v>Jan</v>
      </c>
      <c r="S64" s="1" t="str">
        <f t="shared" si="0"/>
        <v>2012</v>
      </c>
    </row>
    <row r="65" spans="1:19">
      <c r="A65" t="s">
        <v>88</v>
      </c>
      <c r="B65" s="2">
        <v>40924</v>
      </c>
      <c r="C65" s="2" t="str">
        <f>VLOOKUP(Sales_Data17[[#This Row],[Customer Name Index]],Customer_Data[#All],2,0)</f>
        <v>New Ltd</v>
      </c>
      <c r="D65">
        <v>7</v>
      </c>
      <c r="E65" t="s">
        <v>4</v>
      </c>
      <c r="F65" t="s">
        <v>8168</v>
      </c>
      <c r="G65" t="s">
        <v>8027</v>
      </c>
      <c r="H65" t="str">
        <f>VLOOKUP(Sales_Data17[[#This Row],[Delivery Region Index]],Regions_Table[#All],2,0)</f>
        <v>New South Wales</v>
      </c>
      <c r="I65" t="str">
        <f>VLOOKUP(Sales_Data17[[#This Row],[Delivery Region Index]],Regions_Table[#All],3,0)</f>
        <v>Port Macquarie</v>
      </c>
      <c r="J65">
        <v>19</v>
      </c>
      <c r="K65">
        <v>3</v>
      </c>
      <c r="L65" t="str">
        <f>VLOOKUP(Sales_Data17[[#This Row],[Product Description Index]],Products_Data[#All],2,0)</f>
        <v>Sunglasses</v>
      </c>
      <c r="M65">
        <v>8</v>
      </c>
      <c r="N65" s="9">
        <v>250.87777777777779</v>
      </c>
      <c r="O65" s="9">
        <f>Sales_Data17[[#This Row],[Order Quantity]]*Sales_Data17[[#This Row],[Unit Price]]</f>
        <v>2007.0222222222224</v>
      </c>
      <c r="P65" s="9">
        <v>195.68466666666666</v>
      </c>
      <c r="Q65" s="9">
        <f>Sales_Data17[[#This Row],[Line Total]]-(Sales_Data17[[#This Row],[Total Unit Cost]]*Sales_Data17[[#This Row],[Order Quantity]])</f>
        <v>441.54488888888909</v>
      </c>
      <c r="R65" s="1" t="str">
        <f>TEXT(Sales_Data17[[#This Row],[OrderDate]],"MMM")</f>
        <v>Jan</v>
      </c>
      <c r="S65" s="1" t="str">
        <f t="shared" si="0"/>
        <v>2012</v>
      </c>
    </row>
    <row r="66" spans="1:19">
      <c r="A66" t="s">
        <v>89</v>
      </c>
      <c r="B66" s="2">
        <v>40924</v>
      </c>
      <c r="C66" s="2" t="str">
        <f>VLOOKUP(Sales_Data17[[#This Row],[Customer Name Index]],Customer_Data[#All],2,0)</f>
        <v>Ole Group</v>
      </c>
      <c r="D66">
        <v>13</v>
      </c>
      <c r="E66" t="s">
        <v>2</v>
      </c>
      <c r="F66" t="s">
        <v>8168</v>
      </c>
      <c r="G66" t="s">
        <v>8026</v>
      </c>
      <c r="H66" t="str">
        <f>VLOOKUP(Sales_Data17[[#This Row],[Delivery Region Index]],Regions_Table[#All],2,0)</f>
        <v>Queensland</v>
      </c>
      <c r="I66" t="str">
        <f>VLOOKUP(Sales_Data17[[#This Row],[Delivery Region Index]],Regions_Table[#All],3,0)</f>
        <v>Maryborough</v>
      </c>
      <c r="J66">
        <v>37</v>
      </c>
      <c r="K66">
        <v>6</v>
      </c>
      <c r="L66" t="str">
        <f>VLOOKUP(Sales_Data17[[#This Row],[Product Description Index]],Products_Data[#All],2,0)</f>
        <v>Socks</v>
      </c>
      <c r="M66">
        <v>1</v>
      </c>
      <c r="N66" s="9">
        <v>117.62222222222223</v>
      </c>
      <c r="O66" s="9">
        <f>Sales_Data17[[#This Row],[Order Quantity]]*Sales_Data17[[#This Row],[Unit Price]]</f>
        <v>117.62222222222223</v>
      </c>
      <c r="P66" s="9">
        <v>83.511777777777795</v>
      </c>
      <c r="Q66" s="9">
        <f>Sales_Data17[[#This Row],[Line Total]]-(Sales_Data17[[#This Row],[Total Unit Cost]]*Sales_Data17[[#This Row],[Order Quantity]])</f>
        <v>34.11044444444444</v>
      </c>
      <c r="R66" s="1" t="str">
        <f>TEXT(Sales_Data17[[#This Row],[OrderDate]],"MMM")</f>
        <v>Jan</v>
      </c>
      <c r="S66" s="1" t="str">
        <f t="shared" ref="S66:S129" si="1">TEXT(B66,"YYY")</f>
        <v>2012</v>
      </c>
    </row>
    <row r="67" spans="1:19">
      <c r="A67" t="s">
        <v>90</v>
      </c>
      <c r="B67" s="2">
        <v>40924</v>
      </c>
      <c r="C67" s="2" t="str">
        <f>VLOOKUP(Sales_Data17[[#This Row],[Customer Name Index]],Customer_Data[#All],2,0)</f>
        <v>Procter Corp</v>
      </c>
      <c r="D67">
        <v>5</v>
      </c>
      <c r="E67" t="s">
        <v>4</v>
      </c>
      <c r="F67" t="s">
        <v>8168</v>
      </c>
      <c r="G67" t="s">
        <v>8027</v>
      </c>
      <c r="H67" t="str">
        <f>VLOOKUP(Sales_Data17[[#This Row],[Delivery Region Index]],Regions_Table[#All],2,0)</f>
        <v>New South Wales</v>
      </c>
      <c r="I67" t="str">
        <f>VLOOKUP(Sales_Data17[[#This Row],[Delivery Region Index]],Regions_Table[#All],3,0)</f>
        <v>Lake Macquarie</v>
      </c>
      <c r="J67">
        <v>13</v>
      </c>
      <c r="K67">
        <v>2</v>
      </c>
      <c r="L67" t="str">
        <f>VLOOKUP(Sales_Data17[[#This Row],[Product Description Index]],Products_Data[#All],2,0)</f>
        <v>Pants</v>
      </c>
      <c r="M67">
        <v>1</v>
      </c>
      <c r="N67" s="9">
        <v>276.93333333333334</v>
      </c>
      <c r="O67" s="9">
        <f>Sales_Data17[[#This Row],[Order Quantity]]*Sales_Data17[[#This Row],[Unit Price]]</f>
        <v>276.93333333333334</v>
      </c>
      <c r="P67" s="9">
        <v>144.00533333333334</v>
      </c>
      <c r="Q67" s="9">
        <f>Sales_Data17[[#This Row],[Line Total]]-(Sales_Data17[[#This Row],[Total Unit Cost]]*Sales_Data17[[#This Row],[Order Quantity]])</f>
        <v>132.928</v>
      </c>
      <c r="R67" s="1" t="str">
        <f>TEXT(Sales_Data17[[#This Row],[OrderDate]],"MMM")</f>
        <v>Jan</v>
      </c>
      <c r="S67" s="1" t="str">
        <f t="shared" si="1"/>
        <v>2012</v>
      </c>
    </row>
    <row r="68" spans="1:19">
      <c r="A68" t="s">
        <v>91</v>
      </c>
      <c r="B68" s="2">
        <v>40924</v>
      </c>
      <c r="C68" s="2" t="str">
        <f>VLOOKUP(Sales_Data17[[#This Row],[Customer Name Index]],Customer_Data[#All],2,0)</f>
        <v>ETUDE Ltd</v>
      </c>
      <c r="D68">
        <v>4</v>
      </c>
      <c r="E68" t="s">
        <v>4</v>
      </c>
      <c r="F68" t="s">
        <v>8168</v>
      </c>
      <c r="G68" t="s">
        <v>8027</v>
      </c>
      <c r="H68" t="str">
        <f>VLOOKUP(Sales_Data17[[#This Row],[Delivery Region Index]],Regions_Table[#All],2,0)</f>
        <v>New South Wales</v>
      </c>
      <c r="I68" t="str">
        <f>VLOOKUP(Sales_Data17[[#This Row],[Delivery Region Index]],Regions_Table[#All],3,0)</f>
        <v>Grafton</v>
      </c>
      <c r="J68">
        <v>11</v>
      </c>
      <c r="K68">
        <v>2</v>
      </c>
      <c r="L68" t="str">
        <f>VLOOKUP(Sales_Data17[[#This Row],[Product Description Index]],Products_Data[#All],2,0)</f>
        <v>Pants</v>
      </c>
      <c r="M68">
        <v>4</v>
      </c>
      <c r="N68" s="9">
        <v>428.05555555555554</v>
      </c>
      <c r="O68" s="9">
        <f>Sales_Data17[[#This Row],[Order Quantity]]*Sales_Data17[[#This Row],[Unit Price]]</f>
        <v>1712.2222222222222</v>
      </c>
      <c r="P68" s="9">
        <v>273.95555555555552</v>
      </c>
      <c r="Q68" s="9">
        <f>Sales_Data17[[#This Row],[Line Total]]-(Sales_Data17[[#This Row],[Total Unit Cost]]*Sales_Data17[[#This Row],[Order Quantity]])</f>
        <v>616.40000000000009</v>
      </c>
      <c r="R68" s="1" t="str">
        <f>TEXT(Sales_Data17[[#This Row],[OrderDate]],"MMM")</f>
        <v>Jan</v>
      </c>
      <c r="S68" s="1" t="str">
        <f t="shared" si="1"/>
        <v>2012</v>
      </c>
    </row>
    <row r="69" spans="1:19">
      <c r="A69" t="s">
        <v>92</v>
      </c>
      <c r="B69" s="2">
        <v>40924</v>
      </c>
      <c r="C69" s="2" t="str">
        <f>VLOOKUP(Sales_Data17[[#This Row],[Customer Name Index]],Customer_Data[#All],2,0)</f>
        <v xml:space="preserve">Medline </v>
      </c>
      <c r="D69">
        <v>12</v>
      </c>
      <c r="E69" t="s">
        <v>4</v>
      </c>
      <c r="F69" t="s">
        <v>8168</v>
      </c>
      <c r="G69" t="s">
        <v>8026</v>
      </c>
      <c r="H69" t="str">
        <f>VLOOKUP(Sales_Data17[[#This Row],[Delivery Region Index]],Regions_Table[#All],2,0)</f>
        <v>Queensland</v>
      </c>
      <c r="I69" t="str">
        <f>VLOOKUP(Sales_Data17[[#This Row],[Delivery Region Index]],Regions_Table[#All],3,0)</f>
        <v>Ipswich</v>
      </c>
      <c r="J69">
        <v>34</v>
      </c>
      <c r="K69">
        <v>5</v>
      </c>
      <c r="L69" t="str">
        <f>VLOOKUP(Sales_Data17[[#This Row],[Product Description Index]],Products_Data[#All],2,0)</f>
        <v>Hats</v>
      </c>
      <c r="M69">
        <v>2</v>
      </c>
      <c r="N69" s="9">
        <v>26.8</v>
      </c>
      <c r="O69" s="9">
        <f>Sales_Data17[[#This Row],[Order Quantity]]*Sales_Data17[[#This Row],[Unit Price]]</f>
        <v>53.6</v>
      </c>
      <c r="P69" s="9">
        <v>14.740000000000002</v>
      </c>
      <c r="Q69" s="9">
        <f>Sales_Data17[[#This Row],[Line Total]]-(Sales_Data17[[#This Row],[Total Unit Cost]]*Sales_Data17[[#This Row],[Order Quantity]])</f>
        <v>24.119999999999997</v>
      </c>
      <c r="R69" s="1" t="str">
        <f>TEXT(Sales_Data17[[#This Row],[OrderDate]],"MMM")</f>
        <v>Jan</v>
      </c>
      <c r="S69" s="1" t="str">
        <f t="shared" si="1"/>
        <v>2012</v>
      </c>
    </row>
    <row r="70" spans="1:19">
      <c r="A70" t="s">
        <v>93</v>
      </c>
      <c r="B70" s="2">
        <v>40924</v>
      </c>
      <c r="C70" s="2" t="str">
        <f>VLOOKUP(Sales_Data17[[#This Row],[Customer Name Index]],Customer_Data[#All],2,0)</f>
        <v xml:space="preserve">WakeFern </v>
      </c>
      <c r="D70">
        <v>2</v>
      </c>
      <c r="E70" t="s">
        <v>2</v>
      </c>
      <c r="F70" t="s">
        <v>8168</v>
      </c>
      <c r="G70" t="s">
        <v>8027</v>
      </c>
      <c r="H70" t="str">
        <f>VLOOKUP(Sales_Data17[[#This Row],[Delivery Region Index]],Regions_Table[#All],2,0)</f>
        <v>New South Wales</v>
      </c>
      <c r="I70" t="str">
        <f>VLOOKUP(Sales_Data17[[#This Row],[Delivery Region Index]],Regions_Table[#All],3,0)</f>
        <v>Broken Hill</v>
      </c>
      <c r="J70">
        <v>5</v>
      </c>
      <c r="K70">
        <v>1</v>
      </c>
      <c r="L70" t="str">
        <f>VLOOKUP(Sales_Data17[[#This Row],[Product Description Index]],Products_Data[#All],2,0)</f>
        <v>Shirts</v>
      </c>
      <c r="M70">
        <v>9</v>
      </c>
      <c r="N70" s="9">
        <v>116.87777777777779</v>
      </c>
      <c r="O70" s="9">
        <f>Sales_Data17[[#This Row],[Order Quantity]]*Sales_Data17[[#This Row],[Unit Price]]</f>
        <v>1051.9000000000001</v>
      </c>
      <c r="P70" s="9">
        <v>54.93255555555556</v>
      </c>
      <c r="Q70" s="9">
        <f>Sales_Data17[[#This Row],[Line Total]]-(Sales_Data17[[#This Row],[Total Unit Cost]]*Sales_Data17[[#This Row],[Order Quantity]])</f>
        <v>557.50700000000006</v>
      </c>
      <c r="R70" s="1" t="str">
        <f>TEXT(Sales_Data17[[#This Row],[OrderDate]],"MMM")</f>
        <v>Jan</v>
      </c>
      <c r="S70" s="1" t="str">
        <f t="shared" si="1"/>
        <v>2012</v>
      </c>
    </row>
    <row r="71" spans="1:19">
      <c r="A71" t="s">
        <v>94</v>
      </c>
      <c r="B71" s="2">
        <v>40924</v>
      </c>
      <c r="C71" s="2" t="str">
        <f>VLOOKUP(Sales_Data17[[#This Row],[Customer Name Index]],Customer_Data[#All],2,0)</f>
        <v>21st Ltd</v>
      </c>
      <c r="D71">
        <v>10</v>
      </c>
      <c r="E71" t="s">
        <v>2</v>
      </c>
      <c r="F71" t="s">
        <v>8168</v>
      </c>
      <c r="G71" t="s">
        <v>8027</v>
      </c>
      <c r="H71" t="str">
        <f>VLOOKUP(Sales_Data17[[#This Row],[Delivery Region Index]],Regions_Table[#All],2,0)</f>
        <v>Queensland</v>
      </c>
      <c r="I71" t="str">
        <f>VLOOKUP(Sales_Data17[[#This Row],[Delivery Region Index]],Regions_Table[#All],3,0)</f>
        <v>Bundaberg</v>
      </c>
      <c r="J71">
        <v>27</v>
      </c>
      <c r="K71">
        <v>4</v>
      </c>
      <c r="L71" t="str">
        <f>VLOOKUP(Sales_Data17[[#This Row],[Product Description Index]],Products_Data[#All],2,0)</f>
        <v>Jeans</v>
      </c>
      <c r="M71">
        <v>5</v>
      </c>
      <c r="N71" s="9">
        <v>25.311111111111114</v>
      </c>
      <c r="O71" s="9">
        <f>Sales_Data17[[#This Row],[Order Quantity]]*Sales_Data17[[#This Row],[Unit Price]]</f>
        <v>126.55555555555557</v>
      </c>
      <c r="P71" s="9">
        <v>11.896222222222223</v>
      </c>
      <c r="Q71" s="9">
        <f>Sales_Data17[[#This Row],[Line Total]]-(Sales_Data17[[#This Row],[Total Unit Cost]]*Sales_Data17[[#This Row],[Order Quantity]])</f>
        <v>67.074444444444453</v>
      </c>
      <c r="R71" s="1" t="str">
        <f>TEXT(Sales_Data17[[#This Row],[OrderDate]],"MMM")</f>
        <v>Jan</v>
      </c>
      <c r="S71" s="1" t="str">
        <f t="shared" si="1"/>
        <v>2012</v>
      </c>
    </row>
    <row r="72" spans="1:19">
      <c r="A72" t="s">
        <v>95</v>
      </c>
      <c r="B72" s="2">
        <v>40925</v>
      </c>
      <c r="C72" s="2" t="str">
        <f>VLOOKUP(Sales_Data17[[#This Row],[Customer Name Index]],Customer_Data[#All],2,0)</f>
        <v xml:space="preserve">Qualitest </v>
      </c>
      <c r="D72">
        <v>19</v>
      </c>
      <c r="E72" t="s">
        <v>4</v>
      </c>
      <c r="F72" t="s">
        <v>8168</v>
      </c>
      <c r="G72" t="s">
        <v>8028</v>
      </c>
      <c r="H72" t="str">
        <f>VLOOKUP(Sales_Data17[[#This Row],[Delivery Region Index]],Regions_Table[#All],2,0)</f>
        <v>Victoria</v>
      </c>
      <c r="I72" t="str">
        <f>VLOOKUP(Sales_Data17[[#This Row],[Delivery Region Index]],Regions_Table[#All],3,0)</f>
        <v>Mildura</v>
      </c>
      <c r="J72">
        <v>53</v>
      </c>
      <c r="K72">
        <v>8</v>
      </c>
      <c r="L72" t="str">
        <f>VLOOKUP(Sales_Data17[[#This Row],[Product Description Index]],Products_Data[#All],2,0)</f>
        <v>Shoes</v>
      </c>
      <c r="M72">
        <v>6</v>
      </c>
      <c r="N72" s="9">
        <v>119.85555555555555</v>
      </c>
      <c r="O72" s="9">
        <f>Sales_Data17[[#This Row],[Order Quantity]]*Sales_Data17[[#This Row],[Unit Price]]</f>
        <v>719.13333333333333</v>
      </c>
      <c r="P72" s="9">
        <v>56.332111111111111</v>
      </c>
      <c r="Q72" s="9">
        <f>Sales_Data17[[#This Row],[Line Total]]-(Sales_Data17[[#This Row],[Total Unit Cost]]*Sales_Data17[[#This Row],[Order Quantity]])</f>
        <v>381.14066666666668</v>
      </c>
      <c r="R72" s="1" t="str">
        <f>TEXT(Sales_Data17[[#This Row],[OrderDate]],"MMM")</f>
        <v>Jan</v>
      </c>
      <c r="S72" s="1" t="str">
        <f t="shared" si="1"/>
        <v>2012</v>
      </c>
    </row>
    <row r="73" spans="1:19">
      <c r="A73" t="s">
        <v>96</v>
      </c>
      <c r="B73" s="2">
        <v>40925</v>
      </c>
      <c r="C73" s="2" t="str">
        <f>VLOOKUP(Sales_Data17[[#This Row],[Customer Name Index]],Customer_Data[#All],2,0)</f>
        <v>PEDIFIX, Corp</v>
      </c>
      <c r="D73">
        <v>6</v>
      </c>
      <c r="E73" t="s">
        <v>4</v>
      </c>
      <c r="F73" t="s">
        <v>8168</v>
      </c>
      <c r="G73" t="s">
        <v>8027</v>
      </c>
      <c r="H73" t="str">
        <f>VLOOKUP(Sales_Data17[[#This Row],[Delivery Region Index]],Regions_Table[#All],2,0)</f>
        <v>New South Wales</v>
      </c>
      <c r="I73" t="str">
        <f>VLOOKUP(Sales_Data17[[#This Row],[Delivery Region Index]],Regions_Table[#All],3,0)</f>
        <v>Newcastle</v>
      </c>
      <c r="J73">
        <v>16</v>
      </c>
      <c r="K73">
        <v>3</v>
      </c>
      <c r="L73" t="str">
        <f>VLOOKUP(Sales_Data17[[#This Row],[Product Description Index]],Products_Data[#All],2,0)</f>
        <v>Sunglasses</v>
      </c>
      <c r="M73">
        <v>1</v>
      </c>
      <c r="N73" s="9">
        <v>111.66666666666667</v>
      </c>
      <c r="O73" s="9">
        <f>Sales_Data17[[#This Row],[Order Quantity]]*Sales_Data17[[#This Row],[Unit Price]]</f>
        <v>111.66666666666667</v>
      </c>
      <c r="P73" s="9">
        <v>82.63333333333334</v>
      </c>
      <c r="Q73" s="9">
        <f>Sales_Data17[[#This Row],[Line Total]]-(Sales_Data17[[#This Row],[Total Unit Cost]]*Sales_Data17[[#This Row],[Order Quantity]])</f>
        <v>29.033333333333331</v>
      </c>
      <c r="R73" s="1" t="str">
        <f>TEXT(Sales_Data17[[#This Row],[OrderDate]],"MMM")</f>
        <v>Jan</v>
      </c>
      <c r="S73" s="1" t="str">
        <f t="shared" si="1"/>
        <v>2012</v>
      </c>
    </row>
    <row r="74" spans="1:19">
      <c r="A74" t="s">
        <v>97</v>
      </c>
      <c r="B74" s="2">
        <v>40926</v>
      </c>
      <c r="C74" s="2" t="str">
        <f>VLOOKUP(Sales_Data17[[#This Row],[Customer Name Index]],Customer_Data[#All],2,0)</f>
        <v>3LAB, Ltd</v>
      </c>
      <c r="D74">
        <v>16</v>
      </c>
      <c r="E74" t="s">
        <v>2</v>
      </c>
      <c r="F74" t="s">
        <v>8168</v>
      </c>
      <c r="G74" t="s">
        <v>8025</v>
      </c>
      <c r="H74" t="str">
        <f>VLOOKUP(Sales_Data17[[#This Row],[Delivery Region Index]],Regions_Table[#All],2,0)</f>
        <v>South Australia</v>
      </c>
      <c r="I74" t="str">
        <f>VLOOKUP(Sales_Data17[[#This Row],[Delivery Region Index]],Regions_Table[#All],3,0)</f>
        <v>Adelaide</v>
      </c>
      <c r="J74">
        <v>46</v>
      </c>
      <c r="K74">
        <v>7</v>
      </c>
      <c r="L74" t="str">
        <f>VLOOKUP(Sales_Data17[[#This Row],[Product Description Index]],Products_Data[#All],2,0)</f>
        <v>Dress Shirts</v>
      </c>
      <c r="M74">
        <v>3</v>
      </c>
      <c r="N74" s="9">
        <v>276.18888888888893</v>
      </c>
      <c r="O74" s="9">
        <f>Sales_Data17[[#This Row],[Order Quantity]]*Sales_Data17[[#This Row],[Unit Price]]</f>
        <v>828.56666666666683</v>
      </c>
      <c r="P74" s="9">
        <v>146.38011111111115</v>
      </c>
      <c r="Q74" s="9">
        <f>Sales_Data17[[#This Row],[Line Total]]-(Sales_Data17[[#This Row],[Total Unit Cost]]*Sales_Data17[[#This Row],[Order Quantity]])</f>
        <v>389.42633333333339</v>
      </c>
      <c r="R74" s="1" t="str">
        <f>TEXT(Sales_Data17[[#This Row],[OrderDate]],"MMM")</f>
        <v>Jan</v>
      </c>
      <c r="S74" s="1" t="str">
        <f t="shared" si="1"/>
        <v>2012</v>
      </c>
    </row>
    <row r="75" spans="1:19">
      <c r="A75" t="s">
        <v>98</v>
      </c>
      <c r="B75" s="2">
        <v>40926</v>
      </c>
      <c r="C75" s="2" t="str">
        <f>VLOOKUP(Sales_Data17[[#This Row],[Customer Name Index]],Customer_Data[#All],2,0)</f>
        <v>Medsep Group</v>
      </c>
      <c r="D75">
        <v>8</v>
      </c>
      <c r="E75" t="s">
        <v>2</v>
      </c>
      <c r="F75" t="s">
        <v>8168</v>
      </c>
      <c r="G75" t="s">
        <v>8027</v>
      </c>
      <c r="H75" t="str">
        <f>VLOOKUP(Sales_Data17[[#This Row],[Delivery Region Index]],Regions_Table[#All],2,0)</f>
        <v>New South Wales</v>
      </c>
      <c r="I75" t="str">
        <f>VLOOKUP(Sales_Data17[[#This Row],[Delivery Region Index]],Regions_Table[#All],3,0)</f>
        <v>Tweed Heads</v>
      </c>
      <c r="J75">
        <v>22</v>
      </c>
      <c r="K75">
        <v>4</v>
      </c>
      <c r="L75" t="str">
        <f>VLOOKUP(Sales_Data17[[#This Row],[Product Description Index]],Products_Data[#All],2,0)</f>
        <v>Jeans</v>
      </c>
      <c r="M75">
        <v>5</v>
      </c>
      <c r="N75" s="9">
        <v>295.54444444444448</v>
      </c>
      <c r="O75" s="9">
        <f>Sales_Data17[[#This Row],[Order Quantity]]*Sales_Data17[[#This Row],[Unit Price]]</f>
        <v>1477.7222222222224</v>
      </c>
      <c r="P75" s="9">
        <v>239.39100000000002</v>
      </c>
      <c r="Q75" s="9">
        <f>Sales_Data17[[#This Row],[Line Total]]-(Sales_Data17[[#This Row],[Total Unit Cost]]*Sales_Data17[[#This Row],[Order Quantity]])</f>
        <v>280.76722222222224</v>
      </c>
      <c r="R75" s="1" t="str">
        <f>TEXT(Sales_Data17[[#This Row],[OrderDate]],"MMM")</f>
        <v>Jan</v>
      </c>
      <c r="S75" s="1" t="str">
        <f t="shared" si="1"/>
        <v>2012</v>
      </c>
    </row>
    <row r="76" spans="1:19">
      <c r="A76" t="s">
        <v>99</v>
      </c>
      <c r="B76" s="2">
        <v>40926</v>
      </c>
      <c r="C76" s="2" t="str">
        <f>VLOOKUP(Sales_Data17[[#This Row],[Customer Name Index]],Customer_Data[#All],2,0)</f>
        <v>PEDIFIX, Corp</v>
      </c>
      <c r="D76">
        <v>6</v>
      </c>
      <c r="E76" t="s">
        <v>4</v>
      </c>
      <c r="F76" t="s">
        <v>8168</v>
      </c>
      <c r="G76" t="s">
        <v>8027</v>
      </c>
      <c r="H76" t="str">
        <f>VLOOKUP(Sales_Data17[[#This Row],[Delivery Region Index]],Regions_Table[#All],2,0)</f>
        <v>New South Wales</v>
      </c>
      <c r="I76" t="str">
        <f>VLOOKUP(Sales_Data17[[#This Row],[Delivery Region Index]],Regions_Table[#All],3,0)</f>
        <v>Nowra</v>
      </c>
      <c r="J76">
        <v>17</v>
      </c>
      <c r="K76">
        <v>3</v>
      </c>
      <c r="L76" t="str">
        <f>VLOOKUP(Sales_Data17[[#This Row],[Product Description Index]],Products_Data[#All],2,0)</f>
        <v>Sunglasses</v>
      </c>
      <c r="M76">
        <v>7</v>
      </c>
      <c r="N76" s="9">
        <v>247.15555555555557</v>
      </c>
      <c r="O76" s="9">
        <f>Sales_Data17[[#This Row],[Order Quantity]]*Sales_Data17[[#This Row],[Unit Price]]</f>
        <v>1730.088888888889</v>
      </c>
      <c r="P76" s="9">
        <v>175.48044444444446</v>
      </c>
      <c r="Q76" s="9">
        <f>Sales_Data17[[#This Row],[Line Total]]-(Sales_Data17[[#This Row],[Total Unit Cost]]*Sales_Data17[[#This Row],[Order Quantity]])</f>
        <v>501.72577777777769</v>
      </c>
      <c r="R76" s="1" t="str">
        <f>TEXT(Sales_Data17[[#This Row],[OrderDate]],"MMM")</f>
        <v>Jan</v>
      </c>
      <c r="S76" s="1" t="str">
        <f t="shared" si="1"/>
        <v>2012</v>
      </c>
    </row>
    <row r="77" spans="1:19">
      <c r="A77" t="s">
        <v>100</v>
      </c>
      <c r="B77" s="2">
        <v>40926</v>
      </c>
      <c r="C77" s="2" t="str">
        <f>VLOOKUP(Sales_Data17[[#This Row],[Customer Name Index]],Customer_Data[#All],2,0)</f>
        <v xml:space="preserve">Qualitest </v>
      </c>
      <c r="D77">
        <v>19</v>
      </c>
      <c r="E77" t="s">
        <v>4</v>
      </c>
      <c r="F77" t="s">
        <v>8168</v>
      </c>
      <c r="G77" t="s">
        <v>8028</v>
      </c>
      <c r="H77" t="str">
        <f>VLOOKUP(Sales_Data17[[#This Row],[Delivery Region Index]],Regions_Table[#All],2,0)</f>
        <v>Victoria</v>
      </c>
      <c r="I77" t="str">
        <f>VLOOKUP(Sales_Data17[[#This Row],[Delivery Region Index]],Regions_Table[#All],3,0)</f>
        <v>Shepparton</v>
      </c>
      <c r="J77">
        <v>54</v>
      </c>
      <c r="K77">
        <v>8</v>
      </c>
      <c r="L77" t="str">
        <f>VLOOKUP(Sales_Data17[[#This Row],[Product Description Index]],Products_Data[#All],2,0)</f>
        <v>Shoes</v>
      </c>
      <c r="M77">
        <v>5</v>
      </c>
      <c r="N77" s="9">
        <v>274.70000000000005</v>
      </c>
      <c r="O77" s="9">
        <f>Sales_Data17[[#This Row],[Order Quantity]]*Sales_Data17[[#This Row],[Unit Price]]</f>
        <v>1373.5000000000002</v>
      </c>
      <c r="P77" s="9">
        <v>140.09700000000001</v>
      </c>
      <c r="Q77" s="9">
        <f>Sales_Data17[[#This Row],[Line Total]]-(Sales_Data17[[#This Row],[Total Unit Cost]]*Sales_Data17[[#This Row],[Order Quantity]])</f>
        <v>673.01500000000021</v>
      </c>
      <c r="R77" s="1" t="str">
        <f>TEXT(Sales_Data17[[#This Row],[OrderDate]],"MMM")</f>
        <v>Jan</v>
      </c>
      <c r="S77" s="1" t="str">
        <f t="shared" si="1"/>
        <v>2012</v>
      </c>
    </row>
    <row r="78" spans="1:19">
      <c r="A78" t="s">
        <v>101</v>
      </c>
      <c r="B78" s="2">
        <v>40927</v>
      </c>
      <c r="C78" s="2" t="str">
        <f>VLOOKUP(Sales_Data17[[#This Row],[Customer Name Index]],Customer_Data[#All],2,0)</f>
        <v>Ole Group</v>
      </c>
      <c r="D78">
        <v>13</v>
      </c>
      <c r="E78" t="s">
        <v>4</v>
      </c>
      <c r="F78" t="s">
        <v>8168</v>
      </c>
      <c r="G78" t="s">
        <v>8026</v>
      </c>
      <c r="H78" t="str">
        <f>VLOOKUP(Sales_Data17[[#This Row],[Delivery Region Index]],Regions_Table[#All],2,0)</f>
        <v>Queensland</v>
      </c>
      <c r="I78" t="str">
        <f>VLOOKUP(Sales_Data17[[#This Row],[Delivery Region Index]],Regions_Table[#All],3,0)</f>
        <v>Maryborough</v>
      </c>
      <c r="J78">
        <v>37</v>
      </c>
      <c r="K78">
        <v>6</v>
      </c>
      <c r="L78" t="str">
        <f>VLOOKUP(Sales_Data17[[#This Row],[Product Description Index]],Products_Data[#All],2,0)</f>
        <v>Socks</v>
      </c>
      <c r="M78">
        <v>5</v>
      </c>
      <c r="N78" s="9">
        <v>112.41111111111111</v>
      </c>
      <c r="O78" s="9">
        <f>Sales_Data17[[#This Row],[Order Quantity]]*Sales_Data17[[#This Row],[Unit Price]]</f>
        <v>562.05555555555554</v>
      </c>
      <c r="P78" s="9">
        <v>88.804777777777787</v>
      </c>
      <c r="Q78" s="9">
        <f>Sales_Data17[[#This Row],[Line Total]]-(Sales_Data17[[#This Row],[Total Unit Cost]]*Sales_Data17[[#This Row],[Order Quantity]])</f>
        <v>118.03166666666664</v>
      </c>
      <c r="R78" s="1" t="str">
        <f>TEXT(Sales_Data17[[#This Row],[OrderDate]],"MMM")</f>
        <v>Jan</v>
      </c>
      <c r="S78" s="1" t="str">
        <f t="shared" si="1"/>
        <v>2012</v>
      </c>
    </row>
    <row r="79" spans="1:19">
      <c r="A79" t="s">
        <v>102</v>
      </c>
      <c r="B79" s="2">
        <v>40927</v>
      </c>
      <c r="C79" s="2" t="str">
        <f>VLOOKUP(Sales_Data17[[#This Row],[Customer Name Index]],Customer_Data[#All],2,0)</f>
        <v>Ole Group</v>
      </c>
      <c r="D79">
        <v>13</v>
      </c>
      <c r="E79" t="s">
        <v>4</v>
      </c>
      <c r="F79" t="s">
        <v>8168</v>
      </c>
      <c r="G79" t="s">
        <v>8026</v>
      </c>
      <c r="H79" t="str">
        <f>VLOOKUP(Sales_Data17[[#This Row],[Delivery Region Index]],Regions_Table[#All],2,0)</f>
        <v>Queensland</v>
      </c>
      <c r="I79" t="str">
        <f>VLOOKUP(Sales_Data17[[#This Row],[Delivery Region Index]],Regions_Table[#All],3,0)</f>
        <v>Maryborough</v>
      </c>
      <c r="J79">
        <v>37</v>
      </c>
      <c r="K79">
        <v>6</v>
      </c>
      <c r="L79" t="str">
        <f>VLOOKUP(Sales_Data17[[#This Row],[Product Description Index]],Products_Data[#All],2,0)</f>
        <v>Socks</v>
      </c>
      <c r="M79">
        <v>2</v>
      </c>
      <c r="N79" s="9">
        <v>26.055555555555557</v>
      </c>
      <c r="O79" s="9">
        <f>Sales_Data17[[#This Row],[Order Quantity]]*Sales_Data17[[#This Row],[Unit Price]]</f>
        <v>52.111111111111114</v>
      </c>
      <c r="P79" s="9">
        <v>14.330555555555557</v>
      </c>
      <c r="Q79" s="9">
        <f>Sales_Data17[[#This Row],[Line Total]]-(Sales_Data17[[#This Row],[Total Unit Cost]]*Sales_Data17[[#This Row],[Order Quantity]])</f>
        <v>23.45</v>
      </c>
      <c r="R79" s="1" t="str">
        <f>TEXT(Sales_Data17[[#This Row],[OrderDate]],"MMM")</f>
        <v>Jan</v>
      </c>
      <c r="S79" s="1" t="str">
        <f t="shared" si="1"/>
        <v>2012</v>
      </c>
    </row>
    <row r="80" spans="1:19">
      <c r="A80" t="s">
        <v>103</v>
      </c>
      <c r="B80" s="2">
        <v>40927</v>
      </c>
      <c r="C80" s="2" t="str">
        <f>VLOOKUP(Sales_Data17[[#This Row],[Customer Name Index]],Customer_Data[#All],2,0)</f>
        <v xml:space="preserve">Ei </v>
      </c>
      <c r="D80">
        <v>9</v>
      </c>
      <c r="E80" t="s">
        <v>2</v>
      </c>
      <c r="F80" t="s">
        <v>8168</v>
      </c>
      <c r="G80" t="s">
        <v>8027</v>
      </c>
      <c r="H80" t="str">
        <f>VLOOKUP(Sales_Data17[[#This Row],[Delivery Region Index]],Regions_Table[#All],2,0)</f>
        <v>New South Wales</v>
      </c>
      <c r="I80" t="str">
        <f>VLOOKUP(Sales_Data17[[#This Row],[Delivery Region Index]],Regions_Table[#All],3,0)</f>
        <v>Wyong</v>
      </c>
      <c r="J80">
        <v>25</v>
      </c>
      <c r="K80">
        <v>4</v>
      </c>
      <c r="L80" t="str">
        <f>VLOOKUP(Sales_Data17[[#This Row],[Product Description Index]],Products_Data[#All],2,0)</f>
        <v>Jeans</v>
      </c>
      <c r="M80">
        <v>5</v>
      </c>
      <c r="N80" s="9">
        <v>29.033333333333335</v>
      </c>
      <c r="O80" s="9">
        <f>Sales_Data17[[#This Row],[Order Quantity]]*Sales_Data17[[#This Row],[Unit Price]]</f>
        <v>145.16666666666669</v>
      </c>
      <c r="P80" s="9">
        <v>15.968333333333337</v>
      </c>
      <c r="Q80" s="9">
        <f>Sales_Data17[[#This Row],[Line Total]]-(Sales_Data17[[#This Row],[Total Unit Cost]]*Sales_Data17[[#This Row],[Order Quantity]])</f>
        <v>65.325000000000003</v>
      </c>
      <c r="R80" s="1" t="str">
        <f>TEXT(Sales_Data17[[#This Row],[OrderDate]],"MMM")</f>
        <v>Jan</v>
      </c>
      <c r="S80" s="1" t="str">
        <f t="shared" si="1"/>
        <v>2012</v>
      </c>
    </row>
    <row r="81" spans="1:19">
      <c r="A81" t="s">
        <v>104</v>
      </c>
      <c r="B81" s="2">
        <v>40927</v>
      </c>
      <c r="C81" s="2" t="str">
        <f>VLOOKUP(Sales_Data17[[#This Row],[Customer Name Index]],Customer_Data[#All],2,0)</f>
        <v xml:space="preserve">WakeFern </v>
      </c>
      <c r="D81">
        <v>2</v>
      </c>
      <c r="E81" t="s">
        <v>3</v>
      </c>
      <c r="F81" t="s">
        <v>8168</v>
      </c>
      <c r="G81" t="s">
        <v>8027</v>
      </c>
      <c r="H81" t="str">
        <f>VLOOKUP(Sales_Data17[[#This Row],[Delivery Region Index]],Regions_Table[#All],2,0)</f>
        <v>New South Wales</v>
      </c>
      <c r="I81" t="str">
        <f>VLOOKUP(Sales_Data17[[#This Row],[Delivery Region Index]],Regions_Table[#All],3,0)</f>
        <v>Cessnock</v>
      </c>
      <c r="J81">
        <v>6</v>
      </c>
      <c r="K81">
        <v>1</v>
      </c>
      <c r="L81" t="str">
        <f>VLOOKUP(Sales_Data17[[#This Row],[Product Description Index]],Products_Data[#All],2,0)</f>
        <v>Shirts</v>
      </c>
      <c r="M81">
        <v>5</v>
      </c>
      <c r="N81" s="9">
        <v>445.17777777777775</v>
      </c>
      <c r="O81" s="9">
        <f>Sales_Data17[[#This Row],[Order Quantity]]*Sales_Data17[[#This Row],[Unit Price]]</f>
        <v>2225.8888888888887</v>
      </c>
      <c r="P81" s="9">
        <v>316.07622222222221</v>
      </c>
      <c r="Q81" s="9">
        <f>Sales_Data17[[#This Row],[Line Total]]-(Sales_Data17[[#This Row],[Total Unit Cost]]*Sales_Data17[[#This Row],[Order Quantity]])</f>
        <v>645.50777777777762</v>
      </c>
      <c r="R81" s="1" t="str">
        <f>TEXT(Sales_Data17[[#This Row],[OrderDate]],"MMM")</f>
        <v>Jan</v>
      </c>
      <c r="S81" s="1" t="str">
        <f t="shared" si="1"/>
        <v>2012</v>
      </c>
    </row>
    <row r="82" spans="1:19">
      <c r="A82" t="s">
        <v>105</v>
      </c>
      <c r="B82" s="2">
        <v>40928</v>
      </c>
      <c r="C82" s="2" t="str">
        <f>VLOOKUP(Sales_Data17[[#This Row],[Customer Name Index]],Customer_Data[#All],2,0)</f>
        <v xml:space="preserve">Medline </v>
      </c>
      <c r="D82">
        <v>12</v>
      </c>
      <c r="E82" t="s">
        <v>2</v>
      </c>
      <c r="F82" t="s">
        <v>8168</v>
      </c>
      <c r="G82" t="s">
        <v>8026</v>
      </c>
      <c r="H82" t="str">
        <f>VLOOKUP(Sales_Data17[[#This Row],[Delivery Region Index]],Regions_Table[#All],2,0)</f>
        <v>Queensland</v>
      </c>
      <c r="I82" t="str">
        <f>VLOOKUP(Sales_Data17[[#This Row],[Delivery Region Index]],Regions_Table[#All],3,0)</f>
        <v>Hervey Bay</v>
      </c>
      <c r="J82">
        <v>33</v>
      </c>
      <c r="K82">
        <v>5</v>
      </c>
      <c r="L82" t="str">
        <f>VLOOKUP(Sales_Data17[[#This Row],[Product Description Index]],Products_Data[#All],2,0)</f>
        <v>Hats</v>
      </c>
      <c r="M82">
        <v>7</v>
      </c>
      <c r="N82" s="9">
        <v>148.14444444444445</v>
      </c>
      <c r="O82" s="9">
        <f>Sales_Data17[[#This Row],[Order Quantity]]*Sales_Data17[[#This Row],[Unit Price]]</f>
        <v>1037.0111111111112</v>
      </c>
      <c r="P82" s="9">
        <v>96.293888888888887</v>
      </c>
      <c r="Q82" s="9">
        <f>Sales_Data17[[#This Row],[Line Total]]-(Sales_Data17[[#This Row],[Total Unit Cost]]*Sales_Data17[[#This Row],[Order Quantity]])</f>
        <v>362.95388888888897</v>
      </c>
      <c r="R82" s="1" t="str">
        <f>TEXT(Sales_Data17[[#This Row],[OrderDate]],"MMM")</f>
        <v>Jan</v>
      </c>
      <c r="S82" s="1" t="str">
        <f t="shared" si="1"/>
        <v>2012</v>
      </c>
    </row>
    <row r="83" spans="1:19">
      <c r="A83" t="s">
        <v>106</v>
      </c>
      <c r="B83" s="2">
        <v>40928</v>
      </c>
      <c r="C83" s="2" t="str">
        <f>VLOOKUP(Sales_Data17[[#This Row],[Customer Name Index]],Customer_Data[#All],2,0)</f>
        <v xml:space="preserve">Linde </v>
      </c>
      <c r="D83">
        <v>14</v>
      </c>
      <c r="E83" t="s">
        <v>4</v>
      </c>
      <c r="F83" t="s">
        <v>8168</v>
      </c>
      <c r="G83" t="s">
        <v>8026</v>
      </c>
      <c r="H83" t="str">
        <f>VLOOKUP(Sales_Data17[[#This Row],[Delivery Region Index]],Regions_Table[#All],2,0)</f>
        <v>Queensland</v>
      </c>
      <c r="I83" t="str">
        <f>VLOOKUP(Sales_Data17[[#This Row],[Delivery Region Index]],Regions_Table[#All],3,0)</f>
        <v>Rockhampton</v>
      </c>
      <c r="J83">
        <v>41</v>
      </c>
      <c r="K83">
        <v>6</v>
      </c>
      <c r="L83" t="str">
        <f>VLOOKUP(Sales_Data17[[#This Row],[Product Description Index]],Products_Data[#All],2,0)</f>
        <v>Socks</v>
      </c>
      <c r="M83">
        <v>7</v>
      </c>
      <c r="N83" s="9">
        <v>18.611111111111111</v>
      </c>
      <c r="O83" s="9">
        <f>Sales_Data17[[#This Row],[Order Quantity]]*Sales_Data17[[#This Row],[Unit Price]]</f>
        <v>130.27777777777777</v>
      </c>
      <c r="P83" s="9">
        <v>10.050000000000001</v>
      </c>
      <c r="Q83" s="9">
        <f>Sales_Data17[[#This Row],[Line Total]]-(Sales_Data17[[#This Row],[Total Unit Cost]]*Sales_Data17[[#This Row],[Order Quantity]])</f>
        <v>59.927777777777763</v>
      </c>
      <c r="R83" s="1" t="str">
        <f>TEXT(Sales_Data17[[#This Row],[OrderDate]],"MMM")</f>
        <v>Jan</v>
      </c>
      <c r="S83" s="1" t="str">
        <f t="shared" si="1"/>
        <v>2012</v>
      </c>
    </row>
    <row r="84" spans="1:19">
      <c r="A84" t="s">
        <v>107</v>
      </c>
      <c r="B84" s="2">
        <v>40928</v>
      </c>
      <c r="C84" s="2" t="str">
        <f>VLOOKUP(Sales_Data17[[#This Row],[Customer Name Index]],Customer_Data[#All],2,0)</f>
        <v xml:space="preserve">Qualitest </v>
      </c>
      <c r="D84">
        <v>19</v>
      </c>
      <c r="E84" t="s">
        <v>3</v>
      </c>
      <c r="F84" t="s">
        <v>8168</v>
      </c>
      <c r="G84" t="s">
        <v>8028</v>
      </c>
      <c r="H84" t="str">
        <f>VLOOKUP(Sales_Data17[[#This Row],[Delivery Region Index]],Regions_Table[#All],2,0)</f>
        <v>Victoria</v>
      </c>
      <c r="I84" t="str">
        <f>VLOOKUP(Sales_Data17[[#This Row],[Delivery Region Index]],Regions_Table[#All],3,0)</f>
        <v>Mildura</v>
      </c>
      <c r="J84">
        <v>53</v>
      </c>
      <c r="K84">
        <v>8</v>
      </c>
      <c r="L84" t="str">
        <f>VLOOKUP(Sales_Data17[[#This Row],[Product Description Index]],Products_Data[#All],2,0)</f>
        <v>Shoes</v>
      </c>
      <c r="M84">
        <v>7</v>
      </c>
      <c r="N84" s="9">
        <v>355.1</v>
      </c>
      <c r="O84" s="9">
        <f>Sales_Data17[[#This Row],[Order Quantity]]*Sales_Data17[[#This Row],[Unit Price]]</f>
        <v>2485.7000000000003</v>
      </c>
      <c r="P84" s="9">
        <v>202.40699999999998</v>
      </c>
      <c r="Q84" s="9">
        <f>Sales_Data17[[#This Row],[Line Total]]-(Sales_Data17[[#This Row],[Total Unit Cost]]*Sales_Data17[[#This Row],[Order Quantity]])</f>
        <v>1068.8510000000003</v>
      </c>
      <c r="R84" s="1" t="str">
        <f>TEXT(Sales_Data17[[#This Row],[OrderDate]],"MMM")</f>
        <v>Jan</v>
      </c>
      <c r="S84" s="1" t="str">
        <f t="shared" si="1"/>
        <v>2012</v>
      </c>
    </row>
    <row r="85" spans="1:19">
      <c r="A85" t="s">
        <v>108</v>
      </c>
      <c r="B85" s="2">
        <v>40928</v>
      </c>
      <c r="C85" s="2" t="str">
        <f>VLOOKUP(Sales_Data17[[#This Row],[Customer Name Index]],Customer_Data[#All],2,0)</f>
        <v>Pure Group</v>
      </c>
      <c r="D85">
        <v>17</v>
      </c>
      <c r="E85" t="s">
        <v>4</v>
      </c>
      <c r="F85" t="s">
        <v>8168</v>
      </c>
      <c r="G85" t="s">
        <v>8025</v>
      </c>
      <c r="H85" t="str">
        <f>VLOOKUP(Sales_Data17[[#This Row],[Delivery Region Index]],Regions_Table[#All],2,0)</f>
        <v>Victoria</v>
      </c>
      <c r="I85" t="str">
        <f>VLOOKUP(Sales_Data17[[#This Row],[Delivery Region Index]],Regions_Table[#All],3,0)</f>
        <v>Ballarat</v>
      </c>
      <c r="J85">
        <v>49</v>
      </c>
      <c r="K85">
        <v>7</v>
      </c>
      <c r="L85" t="str">
        <f>VLOOKUP(Sales_Data17[[#This Row],[Product Description Index]],Products_Data[#All],2,0)</f>
        <v>Dress Shirts</v>
      </c>
      <c r="M85">
        <v>7</v>
      </c>
      <c r="N85" s="9">
        <v>116.87777777777779</v>
      </c>
      <c r="O85" s="9">
        <f>Sales_Data17[[#This Row],[Order Quantity]]*Sales_Data17[[#This Row],[Unit Price]]</f>
        <v>818.14444444444462</v>
      </c>
      <c r="P85" s="9">
        <v>89.995888888888899</v>
      </c>
      <c r="Q85" s="9">
        <f>Sales_Data17[[#This Row],[Line Total]]-(Sales_Data17[[#This Row],[Total Unit Cost]]*Sales_Data17[[#This Row],[Order Quantity]])</f>
        <v>188.17322222222231</v>
      </c>
      <c r="R85" s="1" t="str">
        <f>TEXT(Sales_Data17[[#This Row],[OrderDate]],"MMM")</f>
        <v>Jan</v>
      </c>
      <c r="S85" s="1" t="str">
        <f t="shared" si="1"/>
        <v>2012</v>
      </c>
    </row>
    <row r="86" spans="1:19">
      <c r="A86" t="s">
        <v>109</v>
      </c>
      <c r="B86" s="2">
        <v>40929</v>
      </c>
      <c r="C86" s="2" t="str">
        <f>VLOOKUP(Sales_Data17[[#This Row],[Customer Name Index]],Customer_Data[#All],2,0)</f>
        <v>Avon Corp</v>
      </c>
      <c r="D86">
        <v>1</v>
      </c>
      <c r="E86" t="s">
        <v>3</v>
      </c>
      <c r="F86" t="s">
        <v>8168</v>
      </c>
      <c r="G86" t="s">
        <v>8027</v>
      </c>
      <c r="H86" t="str">
        <f>VLOOKUP(Sales_Data17[[#This Row],[Delivery Region Index]],Regions_Table[#All],2,0)</f>
        <v>New South Wales</v>
      </c>
      <c r="I86" t="str">
        <f>VLOOKUP(Sales_Data17[[#This Row],[Delivery Region Index]],Regions_Table[#All],3,0)</f>
        <v>Albury</v>
      </c>
      <c r="J86">
        <v>2</v>
      </c>
      <c r="K86">
        <v>1</v>
      </c>
      <c r="L86" t="str">
        <f>VLOOKUP(Sales_Data17[[#This Row],[Product Description Index]],Products_Data[#All],2,0)</f>
        <v>Shirts</v>
      </c>
      <c r="M86">
        <v>2</v>
      </c>
      <c r="N86" s="9">
        <v>605.23333333333335</v>
      </c>
      <c r="O86" s="9">
        <f>Sales_Data17[[#This Row],[Order Quantity]]*Sales_Data17[[#This Row],[Unit Price]]</f>
        <v>1210.4666666666667</v>
      </c>
      <c r="P86" s="9">
        <v>393.4016666666667</v>
      </c>
      <c r="Q86" s="9">
        <f>Sales_Data17[[#This Row],[Line Total]]-(Sales_Data17[[#This Row],[Total Unit Cost]]*Sales_Data17[[#This Row],[Order Quantity]])</f>
        <v>423.6633333333333</v>
      </c>
      <c r="R86" s="1" t="str">
        <f>TEXT(Sales_Data17[[#This Row],[OrderDate]],"MMM")</f>
        <v>Jan</v>
      </c>
      <c r="S86" s="1" t="str">
        <f t="shared" si="1"/>
        <v>2012</v>
      </c>
    </row>
    <row r="87" spans="1:19">
      <c r="A87" t="s">
        <v>110</v>
      </c>
      <c r="B87" s="2">
        <v>40929</v>
      </c>
      <c r="C87" s="2" t="str">
        <f>VLOOKUP(Sales_Data17[[#This Row],[Customer Name Index]],Customer_Data[#All],2,0)</f>
        <v>Apollo Ltd</v>
      </c>
      <c r="D87">
        <v>11</v>
      </c>
      <c r="E87" t="s">
        <v>4</v>
      </c>
      <c r="F87" t="s">
        <v>8168</v>
      </c>
      <c r="G87" t="s">
        <v>8026</v>
      </c>
      <c r="H87" t="str">
        <f>VLOOKUP(Sales_Data17[[#This Row],[Delivery Region Index]],Regions_Table[#All],2,0)</f>
        <v>Queensland</v>
      </c>
      <c r="I87" t="str">
        <f>VLOOKUP(Sales_Data17[[#This Row],[Delivery Region Index]],Regions_Table[#All],3,0)</f>
        <v>Gympie</v>
      </c>
      <c r="J87">
        <v>32</v>
      </c>
      <c r="K87">
        <v>5</v>
      </c>
      <c r="L87" t="str">
        <f>VLOOKUP(Sales_Data17[[#This Row],[Product Description Index]],Products_Data[#All],2,0)</f>
        <v>Hats</v>
      </c>
      <c r="M87">
        <v>8</v>
      </c>
      <c r="N87" s="9">
        <v>353.61111111111109</v>
      </c>
      <c r="O87" s="9">
        <f>Sales_Data17[[#This Row],[Order Quantity]]*Sales_Data17[[#This Row],[Unit Price]]</f>
        <v>2828.8888888888887</v>
      </c>
      <c r="P87" s="9">
        <v>219.23888888888891</v>
      </c>
      <c r="Q87" s="9">
        <f>Sales_Data17[[#This Row],[Line Total]]-(Sales_Data17[[#This Row],[Total Unit Cost]]*Sales_Data17[[#This Row],[Order Quantity]])</f>
        <v>1074.9777777777774</v>
      </c>
      <c r="R87" s="1" t="str">
        <f>TEXT(Sales_Data17[[#This Row],[OrderDate]],"MMM")</f>
        <v>Jan</v>
      </c>
      <c r="S87" s="1" t="str">
        <f t="shared" si="1"/>
        <v>2012</v>
      </c>
    </row>
    <row r="88" spans="1:19">
      <c r="A88" t="s">
        <v>111</v>
      </c>
      <c r="B88" s="2">
        <v>40929</v>
      </c>
      <c r="C88" s="2" t="str">
        <f>VLOOKUP(Sales_Data17[[#This Row],[Customer Name Index]],Customer_Data[#All],2,0)</f>
        <v xml:space="preserve">Qualitest </v>
      </c>
      <c r="D88">
        <v>19</v>
      </c>
      <c r="E88" t="s">
        <v>4</v>
      </c>
      <c r="F88" t="s">
        <v>8168</v>
      </c>
      <c r="G88" t="s">
        <v>8028</v>
      </c>
      <c r="H88" t="str">
        <f>VLOOKUP(Sales_Data17[[#This Row],[Delivery Region Index]],Regions_Table[#All],2,0)</f>
        <v>Victoria</v>
      </c>
      <c r="I88" t="str">
        <f>VLOOKUP(Sales_Data17[[#This Row],[Delivery Region Index]],Regions_Table[#All],3,0)</f>
        <v>Shepparton</v>
      </c>
      <c r="J88">
        <v>54</v>
      </c>
      <c r="K88">
        <v>8</v>
      </c>
      <c r="L88" t="str">
        <f>VLOOKUP(Sales_Data17[[#This Row],[Product Description Index]],Products_Data[#All],2,0)</f>
        <v>Shoes</v>
      </c>
      <c r="M88">
        <v>9</v>
      </c>
      <c r="N88" s="9">
        <v>99.01111111111112</v>
      </c>
      <c r="O88" s="9">
        <f>Sales_Data17[[#This Row],[Order Quantity]]*Sales_Data17[[#This Row],[Unit Price]]</f>
        <v>891.10000000000014</v>
      </c>
      <c r="P88" s="9">
        <v>70.297888888888892</v>
      </c>
      <c r="Q88" s="9">
        <f>Sales_Data17[[#This Row],[Line Total]]-(Sales_Data17[[#This Row],[Total Unit Cost]]*Sales_Data17[[#This Row],[Order Quantity]])</f>
        <v>258.4190000000001</v>
      </c>
      <c r="R88" s="1" t="str">
        <f>TEXT(Sales_Data17[[#This Row],[OrderDate]],"MMM")</f>
        <v>Jan</v>
      </c>
      <c r="S88" s="1" t="str">
        <f t="shared" si="1"/>
        <v>2012</v>
      </c>
    </row>
    <row r="89" spans="1:19">
      <c r="A89" t="s">
        <v>112</v>
      </c>
      <c r="B89" s="2">
        <v>40929</v>
      </c>
      <c r="C89" s="2" t="str">
        <f>VLOOKUP(Sales_Data17[[#This Row],[Customer Name Index]],Customer_Data[#All],2,0)</f>
        <v xml:space="preserve">Ei </v>
      </c>
      <c r="D89">
        <v>9</v>
      </c>
      <c r="E89" t="s">
        <v>3</v>
      </c>
      <c r="F89" t="s">
        <v>8168</v>
      </c>
      <c r="G89" t="s">
        <v>8027</v>
      </c>
      <c r="H89" t="str">
        <f>VLOOKUP(Sales_Data17[[#This Row],[Delivery Region Index]],Regions_Table[#All],2,0)</f>
        <v>New South Wales</v>
      </c>
      <c r="I89" t="str">
        <f>VLOOKUP(Sales_Data17[[#This Row],[Delivery Region Index]],Regions_Table[#All],3,0)</f>
        <v>Wyong</v>
      </c>
      <c r="J89">
        <v>25</v>
      </c>
      <c r="K89">
        <v>4</v>
      </c>
      <c r="L89" t="str">
        <f>VLOOKUP(Sales_Data17[[#This Row],[Product Description Index]],Products_Data[#All],2,0)</f>
        <v>Jeans</v>
      </c>
      <c r="M89">
        <v>6</v>
      </c>
      <c r="N89" s="9">
        <v>432.52222222222224</v>
      </c>
      <c r="O89" s="9">
        <f>Sales_Data17[[#This Row],[Order Quantity]]*Sales_Data17[[#This Row],[Unit Price]]</f>
        <v>2595.1333333333332</v>
      </c>
      <c r="P89" s="9">
        <v>302.76555555555552</v>
      </c>
      <c r="Q89" s="9">
        <f>Sales_Data17[[#This Row],[Line Total]]-(Sales_Data17[[#This Row],[Total Unit Cost]]*Sales_Data17[[#This Row],[Order Quantity]])</f>
        <v>778.54</v>
      </c>
      <c r="R89" s="1" t="str">
        <f>TEXT(Sales_Data17[[#This Row],[OrderDate]],"MMM")</f>
        <v>Jan</v>
      </c>
      <c r="S89" s="1" t="str">
        <f t="shared" si="1"/>
        <v>2012</v>
      </c>
    </row>
    <row r="90" spans="1:19">
      <c r="A90" t="s">
        <v>113</v>
      </c>
      <c r="B90" s="2">
        <v>40929</v>
      </c>
      <c r="C90" s="2" t="str">
        <f>VLOOKUP(Sales_Data17[[#This Row],[Customer Name Index]],Customer_Data[#All],2,0)</f>
        <v xml:space="preserve">Linde </v>
      </c>
      <c r="D90">
        <v>14</v>
      </c>
      <c r="E90" t="s">
        <v>3</v>
      </c>
      <c r="F90" t="s">
        <v>8168</v>
      </c>
      <c r="G90" t="s">
        <v>8026</v>
      </c>
      <c r="H90" t="str">
        <f>VLOOKUP(Sales_Data17[[#This Row],[Delivery Region Index]],Regions_Table[#All],2,0)</f>
        <v>Queensland</v>
      </c>
      <c r="I90" t="str">
        <f>VLOOKUP(Sales_Data17[[#This Row],[Delivery Region Index]],Regions_Table[#All],3,0)</f>
        <v>Redcliffe</v>
      </c>
      <c r="J90">
        <v>40</v>
      </c>
      <c r="K90">
        <v>6</v>
      </c>
      <c r="L90" t="str">
        <f>VLOOKUP(Sales_Data17[[#This Row],[Product Description Index]],Products_Data[#All],2,0)</f>
        <v>Socks</v>
      </c>
      <c r="M90">
        <v>5</v>
      </c>
      <c r="N90" s="9">
        <v>439.22222222222223</v>
      </c>
      <c r="O90" s="9">
        <f>Sales_Data17[[#This Row],[Order Quantity]]*Sales_Data17[[#This Row],[Unit Price]]</f>
        <v>2196.1111111111113</v>
      </c>
      <c r="P90" s="9">
        <v>373.33888888888885</v>
      </c>
      <c r="Q90" s="9">
        <f>Sales_Data17[[#This Row],[Line Total]]-(Sales_Data17[[#This Row],[Total Unit Cost]]*Sales_Data17[[#This Row],[Order Quantity]])</f>
        <v>329.41666666666697</v>
      </c>
      <c r="R90" s="1" t="str">
        <f>TEXT(Sales_Data17[[#This Row],[OrderDate]],"MMM")</f>
        <v>Jan</v>
      </c>
      <c r="S90" s="1" t="str">
        <f t="shared" si="1"/>
        <v>2012</v>
      </c>
    </row>
    <row r="91" spans="1:19">
      <c r="A91" t="s">
        <v>114</v>
      </c>
      <c r="B91" s="2">
        <v>40929</v>
      </c>
      <c r="C91" s="2" t="str">
        <f>VLOOKUP(Sales_Data17[[#This Row],[Customer Name Index]],Customer_Data[#All],2,0)</f>
        <v>Apollo Ltd</v>
      </c>
      <c r="D91">
        <v>11</v>
      </c>
      <c r="E91" t="s">
        <v>4</v>
      </c>
      <c r="F91" t="s">
        <v>8168</v>
      </c>
      <c r="G91" t="s">
        <v>8026</v>
      </c>
      <c r="H91" t="str">
        <f>VLOOKUP(Sales_Data17[[#This Row],[Delivery Region Index]],Regions_Table[#All],2,0)</f>
        <v>Queensland</v>
      </c>
      <c r="I91" t="str">
        <f>VLOOKUP(Sales_Data17[[#This Row],[Delivery Region Index]],Regions_Table[#All],3,0)</f>
        <v>Gladstone</v>
      </c>
      <c r="J91">
        <v>30</v>
      </c>
      <c r="K91">
        <v>5</v>
      </c>
      <c r="L91" t="str">
        <f>VLOOKUP(Sales_Data17[[#This Row],[Product Description Index]],Products_Data[#All],2,0)</f>
        <v>Hats</v>
      </c>
      <c r="M91">
        <v>1</v>
      </c>
      <c r="N91" s="9">
        <v>102.73333333333333</v>
      </c>
      <c r="O91" s="9">
        <f>Sales_Data17[[#This Row],[Order Quantity]]*Sales_Data17[[#This Row],[Unit Price]]</f>
        <v>102.73333333333333</v>
      </c>
      <c r="P91" s="9">
        <v>60.612666666666669</v>
      </c>
      <c r="Q91" s="9">
        <f>Sales_Data17[[#This Row],[Line Total]]-(Sales_Data17[[#This Row],[Total Unit Cost]]*Sales_Data17[[#This Row],[Order Quantity]])</f>
        <v>42.120666666666665</v>
      </c>
      <c r="R91" s="1" t="str">
        <f>TEXT(Sales_Data17[[#This Row],[OrderDate]],"MMM")</f>
        <v>Jan</v>
      </c>
      <c r="S91" s="1" t="str">
        <f t="shared" si="1"/>
        <v>2012</v>
      </c>
    </row>
    <row r="92" spans="1:19">
      <c r="A92" t="s">
        <v>115</v>
      </c>
      <c r="B92" s="2">
        <v>40929</v>
      </c>
      <c r="C92" s="2" t="str">
        <f>VLOOKUP(Sales_Data17[[#This Row],[Customer Name Index]],Customer_Data[#All],2,0)</f>
        <v>Apollo Ltd</v>
      </c>
      <c r="D92">
        <v>11</v>
      </c>
      <c r="E92" t="s">
        <v>2</v>
      </c>
      <c r="F92" t="s">
        <v>8168</v>
      </c>
      <c r="G92" t="s">
        <v>8026</v>
      </c>
      <c r="H92" t="str">
        <f>VLOOKUP(Sales_Data17[[#This Row],[Delivery Region Index]],Regions_Table[#All],2,0)</f>
        <v>Queensland</v>
      </c>
      <c r="I92" t="str">
        <f>VLOOKUP(Sales_Data17[[#This Row],[Delivery Region Index]],Regions_Table[#All],3,0)</f>
        <v>Gladstone</v>
      </c>
      <c r="J92">
        <v>30</v>
      </c>
      <c r="K92">
        <v>5</v>
      </c>
      <c r="L92" t="str">
        <f>VLOOKUP(Sales_Data17[[#This Row],[Product Description Index]],Products_Data[#All],2,0)</f>
        <v>Hats</v>
      </c>
      <c r="M92">
        <v>7</v>
      </c>
      <c r="N92" s="9">
        <v>381.15555555555557</v>
      </c>
      <c r="O92" s="9">
        <f>Sales_Data17[[#This Row],[Order Quantity]]*Sales_Data17[[#This Row],[Unit Price]]</f>
        <v>2668.088888888889</v>
      </c>
      <c r="P92" s="9">
        <v>221.07022222222221</v>
      </c>
      <c r="Q92" s="9">
        <f>Sales_Data17[[#This Row],[Line Total]]-(Sales_Data17[[#This Row],[Total Unit Cost]]*Sales_Data17[[#This Row],[Order Quantity]])</f>
        <v>1120.5973333333334</v>
      </c>
      <c r="R92" s="1" t="str">
        <f>TEXT(Sales_Data17[[#This Row],[OrderDate]],"MMM")</f>
        <v>Jan</v>
      </c>
      <c r="S92" s="1" t="str">
        <f t="shared" si="1"/>
        <v>2012</v>
      </c>
    </row>
    <row r="93" spans="1:19">
      <c r="A93" t="s">
        <v>116</v>
      </c>
      <c r="B93" s="2">
        <v>40930</v>
      </c>
      <c r="C93" s="2" t="str">
        <f>VLOOKUP(Sales_Data17[[#This Row],[Customer Name Index]],Customer_Data[#All],2,0)</f>
        <v>21st Ltd</v>
      </c>
      <c r="D93">
        <v>10</v>
      </c>
      <c r="E93" t="s">
        <v>4</v>
      </c>
      <c r="F93" t="s">
        <v>8168</v>
      </c>
      <c r="G93" t="s">
        <v>8027</v>
      </c>
      <c r="H93" t="str">
        <f>VLOOKUP(Sales_Data17[[#This Row],[Delivery Region Index]],Regions_Table[#All],2,0)</f>
        <v>Queensland</v>
      </c>
      <c r="I93" t="str">
        <f>VLOOKUP(Sales_Data17[[#This Row],[Delivery Region Index]],Regions_Table[#All],3,0)</f>
        <v>Bundaberg</v>
      </c>
      <c r="J93">
        <v>27</v>
      </c>
      <c r="K93">
        <v>4</v>
      </c>
      <c r="L93" t="str">
        <f>VLOOKUP(Sales_Data17[[#This Row],[Product Description Index]],Products_Data[#All],2,0)</f>
        <v>Jeans</v>
      </c>
      <c r="M93">
        <v>9</v>
      </c>
      <c r="N93" s="9">
        <v>128.04444444444445</v>
      </c>
      <c r="O93" s="9">
        <f>Sales_Data17[[#This Row],[Order Quantity]]*Sales_Data17[[#This Row],[Unit Price]]</f>
        <v>1152.4000000000001</v>
      </c>
      <c r="P93" s="9">
        <v>69.144000000000005</v>
      </c>
      <c r="Q93" s="9">
        <f>Sales_Data17[[#This Row],[Line Total]]-(Sales_Data17[[#This Row],[Total Unit Cost]]*Sales_Data17[[#This Row],[Order Quantity]])</f>
        <v>530.10400000000004</v>
      </c>
      <c r="R93" s="1" t="str">
        <f>TEXT(Sales_Data17[[#This Row],[OrderDate]],"MMM")</f>
        <v>Jan</v>
      </c>
      <c r="S93" s="1" t="str">
        <f t="shared" si="1"/>
        <v>2012</v>
      </c>
    </row>
    <row r="94" spans="1:19">
      <c r="A94" t="s">
        <v>117</v>
      </c>
      <c r="B94" s="2">
        <v>40931</v>
      </c>
      <c r="C94" s="2" t="str">
        <f>VLOOKUP(Sales_Data17[[#This Row],[Customer Name Index]],Customer_Data[#All],2,0)</f>
        <v>Medsep Group</v>
      </c>
      <c r="D94">
        <v>8</v>
      </c>
      <c r="E94" t="s">
        <v>4</v>
      </c>
      <c r="F94" t="s">
        <v>8168</v>
      </c>
      <c r="G94" t="s">
        <v>8027</v>
      </c>
      <c r="H94" t="str">
        <f>VLOOKUP(Sales_Data17[[#This Row],[Delivery Region Index]],Regions_Table[#All],2,0)</f>
        <v>New South Wales</v>
      </c>
      <c r="I94" t="str">
        <f>VLOOKUP(Sales_Data17[[#This Row],[Delivery Region Index]],Regions_Table[#All],3,0)</f>
        <v>Tamworth</v>
      </c>
      <c r="J94">
        <v>21</v>
      </c>
      <c r="K94">
        <v>3</v>
      </c>
      <c r="L94" t="str">
        <f>VLOOKUP(Sales_Data17[[#This Row],[Product Description Index]],Products_Data[#All],2,0)</f>
        <v>Sunglasses</v>
      </c>
      <c r="M94">
        <v>7</v>
      </c>
      <c r="N94" s="9">
        <v>120.60000000000001</v>
      </c>
      <c r="O94" s="9">
        <f>Sales_Data17[[#This Row],[Order Quantity]]*Sales_Data17[[#This Row],[Unit Price]]</f>
        <v>844.2</v>
      </c>
      <c r="P94" s="9">
        <v>102.51</v>
      </c>
      <c r="Q94" s="9">
        <f>Sales_Data17[[#This Row],[Line Total]]-(Sales_Data17[[#This Row],[Total Unit Cost]]*Sales_Data17[[#This Row],[Order Quantity]])</f>
        <v>126.63</v>
      </c>
      <c r="R94" s="1" t="str">
        <f>TEXT(Sales_Data17[[#This Row],[OrderDate]],"MMM")</f>
        <v>Jan</v>
      </c>
      <c r="S94" s="1" t="str">
        <f t="shared" si="1"/>
        <v>2012</v>
      </c>
    </row>
    <row r="95" spans="1:19">
      <c r="A95" t="s">
        <v>118</v>
      </c>
      <c r="B95" s="2">
        <v>40931</v>
      </c>
      <c r="C95" s="2" t="str">
        <f>VLOOKUP(Sales_Data17[[#This Row],[Customer Name Index]],Customer_Data[#All],2,0)</f>
        <v xml:space="preserve">Ei </v>
      </c>
      <c r="D95">
        <v>9</v>
      </c>
      <c r="E95" t="s">
        <v>4</v>
      </c>
      <c r="F95" t="s">
        <v>8168</v>
      </c>
      <c r="G95" t="s">
        <v>8027</v>
      </c>
      <c r="H95" t="str">
        <f>VLOOKUP(Sales_Data17[[#This Row],[Delivery Region Index]],Regions_Table[#All],2,0)</f>
        <v>New South Wales</v>
      </c>
      <c r="I95" t="str">
        <f>VLOOKUP(Sales_Data17[[#This Row],[Delivery Region Index]],Regions_Table[#All],3,0)</f>
        <v>Wollongong</v>
      </c>
      <c r="J95">
        <v>24</v>
      </c>
      <c r="K95">
        <v>4</v>
      </c>
      <c r="L95" t="str">
        <f>VLOOKUP(Sales_Data17[[#This Row],[Product Description Index]],Products_Data[#All],2,0)</f>
        <v>Jeans</v>
      </c>
      <c r="M95">
        <v>7</v>
      </c>
      <c r="N95" s="9">
        <v>559.07777777777778</v>
      </c>
      <c r="O95" s="9">
        <f>Sales_Data17[[#This Row],[Order Quantity]]*Sales_Data17[[#This Row],[Unit Price]]</f>
        <v>3913.5444444444447</v>
      </c>
      <c r="P95" s="9">
        <v>447.26222222222225</v>
      </c>
      <c r="Q95" s="9">
        <f>Sales_Data17[[#This Row],[Line Total]]-(Sales_Data17[[#This Row],[Total Unit Cost]]*Sales_Data17[[#This Row],[Order Quantity]])</f>
        <v>782.70888888888885</v>
      </c>
      <c r="R95" s="1" t="str">
        <f>TEXT(Sales_Data17[[#This Row],[OrderDate]],"MMM")</f>
        <v>Jan</v>
      </c>
      <c r="S95" s="1" t="str">
        <f t="shared" si="1"/>
        <v>2012</v>
      </c>
    </row>
    <row r="96" spans="1:19">
      <c r="A96" t="s">
        <v>119</v>
      </c>
      <c r="B96" s="2">
        <v>40931</v>
      </c>
      <c r="C96" s="2" t="str">
        <f>VLOOKUP(Sales_Data17[[#This Row],[Customer Name Index]],Customer_Data[#All],2,0)</f>
        <v>PEDIFIX, Corp</v>
      </c>
      <c r="D96">
        <v>6</v>
      </c>
      <c r="E96" t="s">
        <v>4</v>
      </c>
      <c r="F96" t="s">
        <v>8168</v>
      </c>
      <c r="G96" t="s">
        <v>8027</v>
      </c>
      <c r="H96" t="str">
        <f>VLOOKUP(Sales_Data17[[#This Row],[Delivery Region Index]],Regions_Table[#All],2,0)</f>
        <v>New South Wales</v>
      </c>
      <c r="I96" t="str">
        <f>VLOOKUP(Sales_Data17[[#This Row],[Delivery Region Index]],Regions_Table[#All],3,0)</f>
        <v>Newcastle</v>
      </c>
      <c r="J96">
        <v>16</v>
      </c>
      <c r="K96">
        <v>3</v>
      </c>
      <c r="L96" t="str">
        <f>VLOOKUP(Sales_Data17[[#This Row],[Product Description Index]],Products_Data[#All],2,0)</f>
        <v>Sunglasses</v>
      </c>
      <c r="M96">
        <v>4</v>
      </c>
      <c r="N96" s="9">
        <v>121.34444444444446</v>
      </c>
      <c r="O96" s="9">
        <f>Sales_Data17[[#This Row],[Order Quantity]]*Sales_Data17[[#This Row],[Unit Price]]</f>
        <v>485.37777777777785</v>
      </c>
      <c r="P96" s="9">
        <v>48.537777777777791</v>
      </c>
      <c r="Q96" s="9">
        <f>Sales_Data17[[#This Row],[Line Total]]-(Sales_Data17[[#This Row],[Total Unit Cost]]*Sales_Data17[[#This Row],[Order Quantity]])</f>
        <v>291.22666666666669</v>
      </c>
      <c r="R96" s="1" t="str">
        <f>TEXT(Sales_Data17[[#This Row],[OrderDate]],"MMM")</f>
        <v>Jan</v>
      </c>
      <c r="S96" s="1" t="str">
        <f t="shared" si="1"/>
        <v>2012</v>
      </c>
    </row>
    <row r="97" spans="1:19">
      <c r="A97" t="s">
        <v>120</v>
      </c>
      <c r="B97" s="2">
        <v>40931</v>
      </c>
      <c r="C97" s="2" t="str">
        <f>VLOOKUP(Sales_Data17[[#This Row],[Customer Name Index]],Customer_Data[#All],2,0)</f>
        <v xml:space="preserve">WakeFern </v>
      </c>
      <c r="D97">
        <v>2</v>
      </c>
      <c r="E97" t="s">
        <v>3</v>
      </c>
      <c r="F97" t="s">
        <v>8168</v>
      </c>
      <c r="G97" t="s">
        <v>8027</v>
      </c>
      <c r="H97" t="str">
        <f>VLOOKUP(Sales_Data17[[#This Row],[Delivery Region Index]],Regions_Table[#All],2,0)</f>
        <v>New South Wales</v>
      </c>
      <c r="I97" t="str">
        <f>VLOOKUP(Sales_Data17[[#This Row],[Delivery Region Index]],Regions_Table[#All],3,0)</f>
        <v>Bathurst</v>
      </c>
      <c r="J97">
        <v>4</v>
      </c>
      <c r="K97">
        <v>1</v>
      </c>
      <c r="L97" t="str">
        <f>VLOOKUP(Sales_Data17[[#This Row],[Product Description Index]],Products_Data[#All],2,0)</f>
        <v>Shirts</v>
      </c>
      <c r="M97">
        <v>5</v>
      </c>
      <c r="N97" s="9">
        <v>20.844444444444445</v>
      </c>
      <c r="O97" s="9">
        <f>Sales_Data17[[#This Row],[Order Quantity]]*Sales_Data17[[#This Row],[Unit Price]]</f>
        <v>104.22222222222223</v>
      </c>
      <c r="P97" s="9">
        <v>16.050222222222221</v>
      </c>
      <c r="Q97" s="9">
        <f>Sales_Data17[[#This Row],[Line Total]]-(Sales_Data17[[#This Row],[Total Unit Cost]]*Sales_Data17[[#This Row],[Order Quantity]])</f>
        <v>23.971111111111128</v>
      </c>
      <c r="R97" s="1" t="str">
        <f>TEXT(Sales_Data17[[#This Row],[OrderDate]],"MMM")</f>
        <v>Jan</v>
      </c>
      <c r="S97" s="1" t="str">
        <f t="shared" si="1"/>
        <v>2012</v>
      </c>
    </row>
    <row r="98" spans="1:19">
      <c r="A98" t="s">
        <v>121</v>
      </c>
      <c r="B98" s="2">
        <v>40931</v>
      </c>
      <c r="C98" s="2" t="str">
        <f>VLOOKUP(Sales_Data17[[#This Row],[Customer Name Index]],Customer_Data[#All],2,0)</f>
        <v>Procter Corp</v>
      </c>
      <c r="D98">
        <v>5</v>
      </c>
      <c r="E98" t="s">
        <v>3</v>
      </c>
      <c r="F98" t="s">
        <v>8168</v>
      </c>
      <c r="G98" t="s">
        <v>8027</v>
      </c>
      <c r="H98" t="str">
        <f>VLOOKUP(Sales_Data17[[#This Row],[Delivery Region Index]],Regions_Table[#All],2,0)</f>
        <v>New South Wales</v>
      </c>
      <c r="I98" t="str">
        <f>VLOOKUP(Sales_Data17[[#This Row],[Delivery Region Index]],Regions_Table[#All],3,0)</f>
        <v>Maitland</v>
      </c>
      <c r="J98">
        <v>15</v>
      </c>
      <c r="K98">
        <v>2</v>
      </c>
      <c r="L98" t="str">
        <f>VLOOKUP(Sales_Data17[[#This Row],[Product Description Index]],Products_Data[#All],2,0)</f>
        <v>Pants</v>
      </c>
      <c r="M98">
        <v>4</v>
      </c>
      <c r="N98" s="9">
        <v>443.68888888888893</v>
      </c>
      <c r="O98" s="9">
        <f>Sales_Data17[[#This Row],[Order Quantity]]*Sales_Data17[[#This Row],[Unit Price]]</f>
        <v>1774.7555555555557</v>
      </c>
      <c r="P98" s="9">
        <v>315.0191111111111</v>
      </c>
      <c r="Q98" s="9">
        <f>Sales_Data17[[#This Row],[Line Total]]-(Sales_Data17[[#This Row],[Total Unit Cost]]*Sales_Data17[[#This Row],[Order Quantity]])</f>
        <v>514.6791111111113</v>
      </c>
      <c r="R98" s="1" t="str">
        <f>TEXT(Sales_Data17[[#This Row],[OrderDate]],"MMM")</f>
        <v>Jan</v>
      </c>
      <c r="S98" s="1" t="str">
        <f t="shared" si="1"/>
        <v>2012</v>
      </c>
    </row>
    <row r="99" spans="1:19">
      <c r="A99" t="s">
        <v>122</v>
      </c>
      <c r="B99" s="2">
        <v>40932</v>
      </c>
      <c r="C99" s="2" t="str">
        <f>VLOOKUP(Sales_Data17[[#This Row],[Customer Name Index]],Customer_Data[#All],2,0)</f>
        <v>Pacific Ltd</v>
      </c>
      <c r="D99">
        <v>20</v>
      </c>
      <c r="E99" t="s">
        <v>3</v>
      </c>
      <c r="F99" t="s">
        <v>8168</v>
      </c>
      <c r="G99" t="s">
        <v>8028</v>
      </c>
      <c r="H99" t="str">
        <f>VLOOKUP(Sales_Data17[[#This Row],[Delivery Region Index]],Regions_Table[#All],2,0)</f>
        <v>Victoria</v>
      </c>
      <c r="I99" t="str">
        <f>VLOOKUP(Sales_Data17[[#This Row],[Delivery Region Index]],Regions_Table[#All],3,0)</f>
        <v>Warrnambool</v>
      </c>
      <c r="J99">
        <v>57</v>
      </c>
      <c r="K99">
        <v>8</v>
      </c>
      <c r="L99" t="str">
        <f>VLOOKUP(Sales_Data17[[#This Row],[Product Description Index]],Products_Data[#All],2,0)</f>
        <v>Shoes</v>
      </c>
      <c r="M99">
        <v>1</v>
      </c>
      <c r="N99" s="9">
        <v>274.70000000000005</v>
      </c>
      <c r="O99" s="9">
        <f>Sales_Data17[[#This Row],[Order Quantity]]*Sales_Data17[[#This Row],[Unit Price]]</f>
        <v>274.70000000000005</v>
      </c>
      <c r="P99" s="9">
        <v>159.32599999999999</v>
      </c>
      <c r="Q99" s="9">
        <f>Sales_Data17[[#This Row],[Line Total]]-(Sales_Data17[[#This Row],[Total Unit Cost]]*Sales_Data17[[#This Row],[Order Quantity]])</f>
        <v>115.37400000000005</v>
      </c>
      <c r="R99" s="1" t="str">
        <f>TEXT(Sales_Data17[[#This Row],[OrderDate]],"MMM")</f>
        <v>Jan</v>
      </c>
      <c r="S99" s="1" t="str">
        <f t="shared" si="1"/>
        <v>2012</v>
      </c>
    </row>
    <row r="100" spans="1:19">
      <c r="A100" t="s">
        <v>123</v>
      </c>
      <c r="B100" s="2">
        <v>40932</v>
      </c>
      <c r="C100" s="2" t="str">
        <f>VLOOKUP(Sales_Data17[[#This Row],[Customer Name Index]],Customer_Data[#All],2,0)</f>
        <v xml:space="preserve">WakeFern </v>
      </c>
      <c r="D100">
        <v>2</v>
      </c>
      <c r="E100" t="s">
        <v>4</v>
      </c>
      <c r="F100" t="s">
        <v>8168</v>
      </c>
      <c r="G100" t="s">
        <v>8027</v>
      </c>
      <c r="H100" t="str">
        <f>VLOOKUP(Sales_Data17[[#This Row],[Delivery Region Index]],Regions_Table[#All],2,0)</f>
        <v>New South Wales</v>
      </c>
      <c r="I100" t="str">
        <f>VLOOKUP(Sales_Data17[[#This Row],[Delivery Region Index]],Regions_Table[#All],3,0)</f>
        <v>Bathurst</v>
      </c>
      <c r="J100">
        <v>4</v>
      </c>
      <c r="K100">
        <v>1</v>
      </c>
      <c r="L100" t="str">
        <f>VLOOKUP(Sales_Data17[[#This Row],[Product Description Index]],Products_Data[#All],2,0)</f>
        <v>Shirts</v>
      </c>
      <c r="M100">
        <v>1</v>
      </c>
      <c r="N100" s="9">
        <v>134</v>
      </c>
      <c r="O100" s="9">
        <f>Sales_Data17[[#This Row],[Order Quantity]]*Sales_Data17[[#This Row],[Unit Price]]</f>
        <v>134</v>
      </c>
      <c r="P100" s="9">
        <v>93.8</v>
      </c>
      <c r="Q100" s="9">
        <f>Sales_Data17[[#This Row],[Line Total]]-(Sales_Data17[[#This Row],[Total Unit Cost]]*Sales_Data17[[#This Row],[Order Quantity]])</f>
        <v>40.200000000000003</v>
      </c>
      <c r="R100" s="1" t="str">
        <f>TEXT(Sales_Data17[[#This Row],[OrderDate]],"MMM")</f>
        <v>Jan</v>
      </c>
      <c r="S100" s="1" t="str">
        <f t="shared" si="1"/>
        <v>2012</v>
      </c>
    </row>
    <row r="101" spans="1:19">
      <c r="A101" t="s">
        <v>124</v>
      </c>
      <c r="B101" s="2">
        <v>40933</v>
      </c>
      <c r="C101" s="2" t="str">
        <f>VLOOKUP(Sales_Data17[[#This Row],[Customer Name Index]],Customer_Data[#All],2,0)</f>
        <v>Medsep Group</v>
      </c>
      <c r="D101">
        <v>8</v>
      </c>
      <c r="E101" t="s">
        <v>2</v>
      </c>
      <c r="F101" t="s">
        <v>8168</v>
      </c>
      <c r="G101" t="s">
        <v>8027</v>
      </c>
      <c r="H101" t="str">
        <f>VLOOKUP(Sales_Data17[[#This Row],[Delivery Region Index]],Regions_Table[#All],2,0)</f>
        <v>New South Wales</v>
      </c>
      <c r="I101" t="str">
        <f>VLOOKUP(Sales_Data17[[#This Row],[Delivery Region Index]],Regions_Table[#All],3,0)</f>
        <v>Wagga Wagga</v>
      </c>
      <c r="J101">
        <v>23</v>
      </c>
      <c r="K101">
        <v>4</v>
      </c>
      <c r="L101" t="str">
        <f>VLOOKUP(Sales_Data17[[#This Row],[Product Description Index]],Products_Data[#All],2,0)</f>
        <v>Jeans</v>
      </c>
      <c r="M101">
        <v>1</v>
      </c>
      <c r="N101" s="9">
        <v>192.06666666666669</v>
      </c>
      <c r="O101" s="9">
        <f>Sales_Data17[[#This Row],[Order Quantity]]*Sales_Data17[[#This Row],[Unit Price]]</f>
        <v>192.06666666666669</v>
      </c>
      <c r="P101" s="9">
        <v>109.47800000000001</v>
      </c>
      <c r="Q101" s="9">
        <f>Sales_Data17[[#This Row],[Line Total]]-(Sales_Data17[[#This Row],[Total Unit Cost]]*Sales_Data17[[#This Row],[Order Quantity]])</f>
        <v>82.588666666666683</v>
      </c>
      <c r="R101" s="1" t="str">
        <f>TEXT(Sales_Data17[[#This Row],[OrderDate]],"MMM")</f>
        <v>Jan</v>
      </c>
      <c r="S101" s="1" t="str">
        <f t="shared" si="1"/>
        <v>2012</v>
      </c>
    </row>
    <row r="102" spans="1:19">
      <c r="A102" t="s">
        <v>125</v>
      </c>
      <c r="B102" s="2">
        <v>40933</v>
      </c>
      <c r="C102" s="2" t="str">
        <f>VLOOKUP(Sales_Data17[[#This Row],[Customer Name Index]],Customer_Data[#All],2,0)</f>
        <v>Medsep Group</v>
      </c>
      <c r="D102">
        <v>8</v>
      </c>
      <c r="E102" t="s">
        <v>4</v>
      </c>
      <c r="F102" t="s">
        <v>8168</v>
      </c>
      <c r="G102" t="s">
        <v>8027</v>
      </c>
      <c r="H102" t="str">
        <f>VLOOKUP(Sales_Data17[[#This Row],[Delivery Region Index]],Regions_Table[#All],2,0)</f>
        <v>New South Wales</v>
      </c>
      <c r="I102" t="str">
        <f>VLOOKUP(Sales_Data17[[#This Row],[Delivery Region Index]],Regions_Table[#All],3,0)</f>
        <v>Tweed Heads</v>
      </c>
      <c r="J102">
        <v>22</v>
      </c>
      <c r="K102">
        <v>3</v>
      </c>
      <c r="L102" t="str">
        <f>VLOOKUP(Sales_Data17[[#This Row],[Product Description Index]],Products_Data[#All],2,0)</f>
        <v>Sunglasses</v>
      </c>
      <c r="M102">
        <v>5</v>
      </c>
      <c r="N102" s="9">
        <v>220.35555555555555</v>
      </c>
      <c r="O102" s="9">
        <f>Sales_Data17[[#This Row],[Order Quantity]]*Sales_Data17[[#This Row],[Unit Price]]</f>
        <v>1101.7777777777778</v>
      </c>
      <c r="P102" s="9">
        <v>160.85955555555557</v>
      </c>
      <c r="Q102" s="9">
        <f>Sales_Data17[[#This Row],[Line Total]]-(Sales_Data17[[#This Row],[Total Unit Cost]]*Sales_Data17[[#This Row],[Order Quantity]])</f>
        <v>297.48</v>
      </c>
      <c r="R102" s="1" t="str">
        <f>TEXT(Sales_Data17[[#This Row],[OrderDate]],"MMM")</f>
        <v>Jan</v>
      </c>
      <c r="S102" s="1" t="str">
        <f t="shared" si="1"/>
        <v>2012</v>
      </c>
    </row>
    <row r="103" spans="1:19">
      <c r="A103" t="s">
        <v>126</v>
      </c>
      <c r="B103" s="2">
        <v>40933</v>
      </c>
      <c r="C103" s="2" t="str">
        <f>VLOOKUP(Sales_Data17[[#This Row],[Customer Name Index]],Customer_Data[#All],2,0)</f>
        <v>21st Ltd</v>
      </c>
      <c r="D103">
        <v>10</v>
      </c>
      <c r="E103" t="s">
        <v>4</v>
      </c>
      <c r="F103" t="s">
        <v>8168</v>
      </c>
      <c r="G103" t="s">
        <v>8026</v>
      </c>
      <c r="H103" t="str">
        <f>VLOOKUP(Sales_Data17[[#This Row],[Delivery Region Index]],Regions_Table[#All],2,0)</f>
        <v>Queensland</v>
      </c>
      <c r="I103" t="str">
        <f>VLOOKUP(Sales_Data17[[#This Row],[Delivery Region Index]],Regions_Table[#All],3,0)</f>
        <v>Charters Towers</v>
      </c>
      <c r="J103">
        <v>29</v>
      </c>
      <c r="K103">
        <v>4</v>
      </c>
      <c r="L103" t="str">
        <f>VLOOKUP(Sales_Data17[[#This Row],[Product Description Index]],Products_Data[#All],2,0)</f>
        <v>Jeans</v>
      </c>
      <c r="M103">
        <v>2</v>
      </c>
      <c r="N103" s="9">
        <v>590.34444444444443</v>
      </c>
      <c r="O103" s="9">
        <f>Sales_Data17[[#This Row],[Order Quantity]]*Sales_Data17[[#This Row],[Unit Price]]</f>
        <v>1180.6888888888889</v>
      </c>
      <c r="P103" s="9">
        <v>295.17222222222222</v>
      </c>
      <c r="Q103" s="9">
        <f>Sales_Data17[[#This Row],[Line Total]]-(Sales_Data17[[#This Row],[Total Unit Cost]]*Sales_Data17[[#This Row],[Order Quantity]])</f>
        <v>590.34444444444443</v>
      </c>
      <c r="R103" s="1" t="str">
        <f>TEXT(Sales_Data17[[#This Row],[OrderDate]],"MMM")</f>
        <v>Jan</v>
      </c>
      <c r="S103" s="1" t="str">
        <f t="shared" si="1"/>
        <v>2012</v>
      </c>
    </row>
    <row r="104" spans="1:19">
      <c r="A104" t="s">
        <v>127</v>
      </c>
      <c r="B104" s="2">
        <v>40934</v>
      </c>
      <c r="C104" s="2" t="str">
        <f>VLOOKUP(Sales_Data17[[#This Row],[Customer Name Index]],Customer_Data[#All],2,0)</f>
        <v>ETUDE Ltd</v>
      </c>
      <c r="D104">
        <v>4</v>
      </c>
      <c r="E104" t="s">
        <v>3</v>
      </c>
      <c r="F104" t="s">
        <v>8168</v>
      </c>
      <c r="G104" t="s">
        <v>8027</v>
      </c>
      <c r="H104" t="str">
        <f>VLOOKUP(Sales_Data17[[#This Row],[Delivery Region Index]],Regions_Table[#All],2,0)</f>
        <v>New South Wales</v>
      </c>
      <c r="I104" t="str">
        <f>VLOOKUP(Sales_Data17[[#This Row],[Delivery Region Index]],Regions_Table[#All],3,0)</f>
        <v>Goulburn</v>
      </c>
      <c r="J104">
        <v>10</v>
      </c>
      <c r="K104">
        <v>2</v>
      </c>
      <c r="L104" t="str">
        <f>VLOOKUP(Sales_Data17[[#This Row],[Product Description Index]],Products_Data[#All],2,0)</f>
        <v>Pants</v>
      </c>
      <c r="M104">
        <v>3</v>
      </c>
      <c r="N104" s="9">
        <v>96.777777777777771</v>
      </c>
      <c r="O104" s="9">
        <f>Sales_Data17[[#This Row],[Order Quantity]]*Sales_Data17[[#This Row],[Unit Price]]</f>
        <v>290.33333333333331</v>
      </c>
      <c r="P104" s="9">
        <v>62.905555555555551</v>
      </c>
      <c r="Q104" s="9">
        <f>Sales_Data17[[#This Row],[Line Total]]-(Sales_Data17[[#This Row],[Total Unit Cost]]*Sales_Data17[[#This Row],[Order Quantity]])</f>
        <v>101.61666666666667</v>
      </c>
      <c r="R104" s="1" t="str">
        <f>TEXT(Sales_Data17[[#This Row],[OrderDate]],"MMM")</f>
        <v>Jan</v>
      </c>
      <c r="S104" s="1" t="str">
        <f t="shared" si="1"/>
        <v>2012</v>
      </c>
    </row>
    <row r="105" spans="1:19">
      <c r="A105" t="s">
        <v>128</v>
      </c>
      <c r="B105" s="2">
        <v>40934</v>
      </c>
      <c r="C105" s="2" t="str">
        <f>VLOOKUP(Sales_Data17[[#This Row],[Customer Name Index]],Customer_Data[#All],2,0)</f>
        <v>21st Ltd</v>
      </c>
      <c r="D105">
        <v>10</v>
      </c>
      <c r="E105" t="s">
        <v>4</v>
      </c>
      <c r="F105" t="s">
        <v>8168</v>
      </c>
      <c r="G105" t="s">
        <v>8026</v>
      </c>
      <c r="H105" t="str">
        <f>VLOOKUP(Sales_Data17[[#This Row],[Delivery Region Index]],Regions_Table[#All],2,0)</f>
        <v>Queensland</v>
      </c>
      <c r="I105" t="str">
        <f>VLOOKUP(Sales_Data17[[#This Row],[Delivery Region Index]],Regions_Table[#All],3,0)</f>
        <v>Cairns</v>
      </c>
      <c r="J105">
        <v>28</v>
      </c>
      <c r="K105">
        <v>4</v>
      </c>
      <c r="L105" t="str">
        <f>VLOOKUP(Sales_Data17[[#This Row],[Product Description Index]],Products_Data[#All],2,0)</f>
        <v>Jeans</v>
      </c>
      <c r="M105">
        <v>7</v>
      </c>
      <c r="N105" s="9">
        <v>281.39999999999998</v>
      </c>
      <c r="O105" s="9">
        <f>Sales_Data17[[#This Row],[Order Quantity]]*Sales_Data17[[#This Row],[Unit Price]]</f>
        <v>1969.7999999999997</v>
      </c>
      <c r="P105" s="9">
        <v>227.934</v>
      </c>
      <c r="Q105" s="9">
        <f>Sales_Data17[[#This Row],[Line Total]]-(Sales_Data17[[#This Row],[Total Unit Cost]]*Sales_Data17[[#This Row],[Order Quantity]])</f>
        <v>374.26199999999972</v>
      </c>
      <c r="R105" s="1" t="str">
        <f>TEXT(Sales_Data17[[#This Row],[OrderDate]],"MMM")</f>
        <v>Jan</v>
      </c>
      <c r="S105" s="1" t="str">
        <f t="shared" si="1"/>
        <v>2012</v>
      </c>
    </row>
    <row r="106" spans="1:19">
      <c r="A106" t="s">
        <v>129</v>
      </c>
      <c r="B106" s="2">
        <v>40934</v>
      </c>
      <c r="C106" s="2" t="str">
        <f>VLOOKUP(Sales_Data17[[#This Row],[Customer Name Index]],Customer_Data[#All],2,0)</f>
        <v>PEDIFIX, Corp</v>
      </c>
      <c r="D106">
        <v>6</v>
      </c>
      <c r="E106" t="s">
        <v>4</v>
      </c>
      <c r="F106" t="s">
        <v>8168</v>
      </c>
      <c r="G106" t="s">
        <v>8027</v>
      </c>
      <c r="H106" t="str">
        <f>VLOOKUP(Sales_Data17[[#This Row],[Delivery Region Index]],Regions_Table[#All],2,0)</f>
        <v>New South Wales</v>
      </c>
      <c r="I106" t="str">
        <f>VLOOKUP(Sales_Data17[[#This Row],[Delivery Region Index]],Regions_Table[#All],3,0)</f>
        <v>Maitland</v>
      </c>
      <c r="J106">
        <v>15</v>
      </c>
      <c r="K106">
        <v>3</v>
      </c>
      <c r="L106" t="str">
        <f>VLOOKUP(Sales_Data17[[#This Row],[Product Description Index]],Products_Data[#All],2,0)</f>
        <v>Sunglasses</v>
      </c>
      <c r="M106">
        <v>2</v>
      </c>
      <c r="N106" s="9">
        <v>657.34444444444443</v>
      </c>
      <c r="O106" s="9">
        <f>Sales_Data17[[#This Row],[Order Quantity]]*Sales_Data17[[#This Row],[Unit Price]]</f>
        <v>1314.6888888888889</v>
      </c>
      <c r="P106" s="9">
        <v>519.30211111111112</v>
      </c>
      <c r="Q106" s="9">
        <f>Sales_Data17[[#This Row],[Line Total]]-(Sales_Data17[[#This Row],[Total Unit Cost]]*Sales_Data17[[#This Row],[Order Quantity]])</f>
        <v>276.08466666666664</v>
      </c>
      <c r="R106" s="1" t="str">
        <f>TEXT(Sales_Data17[[#This Row],[OrderDate]],"MMM")</f>
        <v>Jan</v>
      </c>
      <c r="S106" s="1" t="str">
        <f t="shared" si="1"/>
        <v>2012</v>
      </c>
    </row>
    <row r="107" spans="1:19">
      <c r="A107" t="s">
        <v>130</v>
      </c>
      <c r="B107" s="2">
        <v>40934</v>
      </c>
      <c r="C107" s="2" t="str">
        <f>VLOOKUP(Sales_Data17[[#This Row],[Customer Name Index]],Customer_Data[#All],2,0)</f>
        <v>Ole Group</v>
      </c>
      <c r="D107">
        <v>13</v>
      </c>
      <c r="E107" t="s">
        <v>4</v>
      </c>
      <c r="F107" t="s">
        <v>8168</v>
      </c>
      <c r="G107" t="s">
        <v>8026</v>
      </c>
      <c r="H107" t="str">
        <f>VLOOKUP(Sales_Data17[[#This Row],[Delivery Region Index]],Regions_Table[#All],2,0)</f>
        <v>Queensland</v>
      </c>
      <c r="I107" t="str">
        <f>VLOOKUP(Sales_Data17[[#This Row],[Delivery Region Index]],Regions_Table[#All],3,0)</f>
        <v>Maryborough</v>
      </c>
      <c r="J107">
        <v>37</v>
      </c>
      <c r="K107">
        <v>6</v>
      </c>
      <c r="L107" t="str">
        <f>VLOOKUP(Sales_Data17[[#This Row],[Product Description Index]],Products_Data[#All],2,0)</f>
        <v>Socks</v>
      </c>
      <c r="M107">
        <v>1</v>
      </c>
      <c r="N107" s="9">
        <v>320.85555555555561</v>
      </c>
      <c r="O107" s="9">
        <f>Sales_Data17[[#This Row],[Order Quantity]]*Sales_Data17[[#This Row],[Unit Price]]</f>
        <v>320.85555555555561</v>
      </c>
      <c r="P107" s="9">
        <v>160.42777777777781</v>
      </c>
      <c r="Q107" s="9">
        <f>Sales_Data17[[#This Row],[Line Total]]-(Sales_Data17[[#This Row],[Total Unit Cost]]*Sales_Data17[[#This Row],[Order Quantity]])</f>
        <v>160.42777777777781</v>
      </c>
      <c r="R107" s="1" t="str">
        <f>TEXT(Sales_Data17[[#This Row],[OrderDate]],"MMM")</f>
        <v>Jan</v>
      </c>
      <c r="S107" s="1" t="str">
        <f t="shared" si="1"/>
        <v>2012</v>
      </c>
    </row>
    <row r="108" spans="1:19">
      <c r="A108" t="s">
        <v>131</v>
      </c>
      <c r="B108" s="2">
        <v>40935</v>
      </c>
      <c r="C108" s="2" t="str">
        <f>VLOOKUP(Sales_Data17[[#This Row],[Customer Name Index]],Customer_Data[#All],2,0)</f>
        <v>Apollo Ltd</v>
      </c>
      <c r="D108">
        <v>11</v>
      </c>
      <c r="E108" t="s">
        <v>4</v>
      </c>
      <c r="F108" t="s">
        <v>8168</v>
      </c>
      <c r="G108" t="s">
        <v>8026</v>
      </c>
      <c r="H108" t="str">
        <f>VLOOKUP(Sales_Data17[[#This Row],[Delivery Region Index]],Regions_Table[#All],2,0)</f>
        <v>Queensland</v>
      </c>
      <c r="I108" t="str">
        <f>VLOOKUP(Sales_Data17[[#This Row],[Delivery Region Index]],Regions_Table[#All],3,0)</f>
        <v>Gympie</v>
      </c>
      <c r="J108">
        <v>32</v>
      </c>
      <c r="K108">
        <v>5</v>
      </c>
      <c r="L108" t="str">
        <f>VLOOKUP(Sales_Data17[[#This Row],[Product Description Index]],Products_Data[#All],2,0)</f>
        <v>Hats</v>
      </c>
      <c r="M108">
        <v>5</v>
      </c>
      <c r="N108" s="9">
        <v>206.21111111111111</v>
      </c>
      <c r="O108" s="9">
        <f>Sales_Data17[[#This Row],[Order Quantity]]*Sales_Data17[[#This Row],[Unit Price]]</f>
        <v>1031.0555555555557</v>
      </c>
      <c r="P108" s="9">
        <v>160.84466666666668</v>
      </c>
      <c r="Q108" s="9">
        <f>Sales_Data17[[#This Row],[Line Total]]-(Sales_Data17[[#This Row],[Total Unit Cost]]*Sales_Data17[[#This Row],[Order Quantity]])</f>
        <v>226.8322222222223</v>
      </c>
      <c r="R108" s="1" t="str">
        <f>TEXT(Sales_Data17[[#This Row],[OrderDate]],"MMM")</f>
        <v>Jan</v>
      </c>
      <c r="S108" s="1" t="str">
        <f t="shared" si="1"/>
        <v>2012</v>
      </c>
    </row>
    <row r="109" spans="1:19">
      <c r="A109" t="s">
        <v>132</v>
      </c>
      <c r="B109" s="2">
        <v>40935</v>
      </c>
      <c r="C109" s="2" t="str">
        <f>VLOOKUP(Sales_Data17[[#This Row],[Customer Name Index]],Customer_Data[#All],2,0)</f>
        <v>ETUDE Ltd</v>
      </c>
      <c r="D109">
        <v>4</v>
      </c>
      <c r="E109" t="s">
        <v>2</v>
      </c>
      <c r="F109" t="s">
        <v>8168</v>
      </c>
      <c r="G109" t="s">
        <v>8027</v>
      </c>
      <c r="H109" t="str">
        <f>VLOOKUP(Sales_Data17[[#This Row],[Delivery Region Index]],Regions_Table[#All],2,0)</f>
        <v>New South Wales</v>
      </c>
      <c r="I109" t="str">
        <f>VLOOKUP(Sales_Data17[[#This Row],[Delivery Region Index]],Regions_Table[#All],3,0)</f>
        <v>Goulburn</v>
      </c>
      <c r="J109">
        <v>10</v>
      </c>
      <c r="K109">
        <v>2</v>
      </c>
      <c r="L109" t="str">
        <f>VLOOKUP(Sales_Data17[[#This Row],[Product Description Index]],Products_Data[#All],2,0)</f>
        <v>Pants</v>
      </c>
      <c r="M109">
        <v>5</v>
      </c>
      <c r="N109" s="9">
        <v>23.077777777777779</v>
      </c>
      <c r="O109" s="9">
        <f>Sales_Data17[[#This Row],[Order Quantity]]*Sales_Data17[[#This Row],[Unit Price]]</f>
        <v>115.3888888888889</v>
      </c>
      <c r="P109" s="9">
        <v>15.000555555555557</v>
      </c>
      <c r="Q109" s="9">
        <f>Sales_Data17[[#This Row],[Line Total]]-(Sales_Data17[[#This Row],[Total Unit Cost]]*Sales_Data17[[#This Row],[Order Quantity]])</f>
        <v>40.386111111111106</v>
      </c>
      <c r="R109" s="1" t="str">
        <f>TEXT(Sales_Data17[[#This Row],[OrderDate]],"MMM")</f>
        <v>Jan</v>
      </c>
      <c r="S109" s="1" t="str">
        <f t="shared" si="1"/>
        <v>2012</v>
      </c>
    </row>
    <row r="110" spans="1:19">
      <c r="A110" t="s">
        <v>133</v>
      </c>
      <c r="B110" s="2">
        <v>40935</v>
      </c>
      <c r="C110" s="2" t="str">
        <f>VLOOKUP(Sales_Data17[[#This Row],[Customer Name Index]],Customer_Data[#All],2,0)</f>
        <v xml:space="preserve">Qualitest </v>
      </c>
      <c r="D110">
        <v>19</v>
      </c>
      <c r="E110" t="s">
        <v>4</v>
      </c>
      <c r="F110" t="s">
        <v>8168</v>
      </c>
      <c r="G110" t="s">
        <v>8028</v>
      </c>
      <c r="H110" t="str">
        <f>VLOOKUP(Sales_Data17[[#This Row],[Delivery Region Index]],Regions_Table[#All],2,0)</f>
        <v>Victoria</v>
      </c>
      <c r="I110" t="str">
        <f>VLOOKUP(Sales_Data17[[#This Row],[Delivery Region Index]],Regions_Table[#All],3,0)</f>
        <v>Swan Hill</v>
      </c>
      <c r="J110">
        <v>55</v>
      </c>
      <c r="K110">
        <v>8</v>
      </c>
      <c r="L110" t="str">
        <f>VLOOKUP(Sales_Data17[[#This Row],[Product Description Index]],Products_Data[#All],2,0)</f>
        <v>Shoes</v>
      </c>
      <c r="M110">
        <v>9</v>
      </c>
      <c r="N110" s="9">
        <v>117.62222222222223</v>
      </c>
      <c r="O110" s="9">
        <f>Sales_Data17[[#This Row],[Order Quantity]]*Sales_Data17[[#This Row],[Unit Price]]</f>
        <v>1058.6000000000001</v>
      </c>
      <c r="P110" s="9">
        <v>85.864222222222239</v>
      </c>
      <c r="Q110" s="9">
        <f>Sales_Data17[[#This Row],[Line Total]]-(Sales_Data17[[#This Row],[Total Unit Cost]]*Sales_Data17[[#This Row],[Order Quantity]])</f>
        <v>285.822</v>
      </c>
      <c r="R110" s="1" t="str">
        <f>TEXT(Sales_Data17[[#This Row],[OrderDate]],"MMM")</f>
        <v>Jan</v>
      </c>
      <c r="S110" s="1" t="str">
        <f t="shared" si="1"/>
        <v>2012</v>
      </c>
    </row>
    <row r="111" spans="1:19">
      <c r="A111" t="s">
        <v>134</v>
      </c>
      <c r="B111" s="2">
        <v>40936</v>
      </c>
      <c r="C111" s="2" t="str">
        <f>VLOOKUP(Sales_Data17[[#This Row],[Customer Name Index]],Customer_Data[#All],2,0)</f>
        <v xml:space="preserve">Linde </v>
      </c>
      <c r="D111">
        <v>14</v>
      </c>
      <c r="E111" t="s">
        <v>4</v>
      </c>
      <c r="F111" t="s">
        <v>8168</v>
      </c>
      <c r="G111" t="s">
        <v>8026</v>
      </c>
      <c r="H111" t="str">
        <f>VLOOKUP(Sales_Data17[[#This Row],[Delivery Region Index]],Regions_Table[#All],2,0)</f>
        <v>Queensland</v>
      </c>
      <c r="I111" t="str">
        <f>VLOOKUP(Sales_Data17[[#This Row],[Delivery Region Index]],Regions_Table[#All],3,0)</f>
        <v>Mount Isa</v>
      </c>
      <c r="J111">
        <v>38</v>
      </c>
      <c r="K111">
        <v>6</v>
      </c>
      <c r="L111" t="str">
        <f>VLOOKUP(Sales_Data17[[#This Row],[Product Description Index]],Products_Data[#All],2,0)</f>
        <v>Socks</v>
      </c>
      <c r="M111">
        <v>3</v>
      </c>
      <c r="N111" s="9">
        <v>106.45555555555556</v>
      </c>
      <c r="O111" s="9">
        <f>Sales_Data17[[#This Row],[Order Quantity]]*Sales_Data17[[#This Row],[Unit Price]]</f>
        <v>319.36666666666667</v>
      </c>
      <c r="P111" s="9">
        <v>57.486000000000004</v>
      </c>
      <c r="Q111" s="9">
        <f>Sales_Data17[[#This Row],[Line Total]]-(Sales_Data17[[#This Row],[Total Unit Cost]]*Sales_Data17[[#This Row],[Order Quantity]])</f>
        <v>146.90866666666665</v>
      </c>
      <c r="R111" s="1" t="str">
        <f>TEXT(Sales_Data17[[#This Row],[OrderDate]],"MMM")</f>
        <v>Jan</v>
      </c>
      <c r="S111" s="1" t="str">
        <f t="shared" si="1"/>
        <v>2012</v>
      </c>
    </row>
    <row r="112" spans="1:19">
      <c r="A112" t="s">
        <v>135</v>
      </c>
      <c r="B112" s="2">
        <v>40936</v>
      </c>
      <c r="C112" s="2" t="str">
        <f>VLOOKUP(Sales_Data17[[#This Row],[Customer Name Index]],Customer_Data[#All],2,0)</f>
        <v>Apollo Ltd</v>
      </c>
      <c r="D112">
        <v>11</v>
      </c>
      <c r="E112" t="s">
        <v>4</v>
      </c>
      <c r="F112" t="s">
        <v>8168</v>
      </c>
      <c r="G112" t="s">
        <v>8026</v>
      </c>
      <c r="H112" t="str">
        <f>VLOOKUP(Sales_Data17[[#This Row],[Delivery Region Index]],Regions_Table[#All],2,0)</f>
        <v>Queensland</v>
      </c>
      <c r="I112" t="str">
        <f>VLOOKUP(Sales_Data17[[#This Row],[Delivery Region Index]],Regions_Table[#All],3,0)</f>
        <v>Gladstone</v>
      </c>
      <c r="J112">
        <v>30</v>
      </c>
      <c r="K112">
        <v>5</v>
      </c>
      <c r="L112" t="str">
        <f>VLOOKUP(Sales_Data17[[#This Row],[Product Description Index]],Products_Data[#All],2,0)</f>
        <v>Hats</v>
      </c>
      <c r="M112">
        <v>9</v>
      </c>
      <c r="N112" s="9">
        <v>295.54444444444448</v>
      </c>
      <c r="O112" s="9">
        <f>Sales_Data17[[#This Row],[Order Quantity]]*Sales_Data17[[#This Row],[Unit Price]]</f>
        <v>2659.9000000000005</v>
      </c>
      <c r="P112" s="9">
        <v>186.19300000000001</v>
      </c>
      <c r="Q112" s="9">
        <f>Sales_Data17[[#This Row],[Line Total]]-(Sales_Data17[[#This Row],[Total Unit Cost]]*Sales_Data17[[#This Row],[Order Quantity]])</f>
        <v>984.16300000000047</v>
      </c>
      <c r="R112" s="1" t="str">
        <f>TEXT(Sales_Data17[[#This Row],[OrderDate]],"MMM")</f>
        <v>Jan</v>
      </c>
      <c r="S112" s="1" t="str">
        <f t="shared" si="1"/>
        <v>2012</v>
      </c>
    </row>
    <row r="113" spans="1:19">
      <c r="A113" t="s">
        <v>136</v>
      </c>
      <c r="B113" s="2">
        <v>40936</v>
      </c>
      <c r="C113" s="2" t="str">
        <f>VLOOKUP(Sales_Data17[[#This Row],[Customer Name Index]],Customer_Data[#All],2,0)</f>
        <v>Medsep Group</v>
      </c>
      <c r="D113">
        <v>8</v>
      </c>
      <c r="E113" t="s">
        <v>2</v>
      </c>
      <c r="F113" t="s">
        <v>8168</v>
      </c>
      <c r="G113" t="s">
        <v>8027</v>
      </c>
      <c r="H113" t="str">
        <f>VLOOKUP(Sales_Data17[[#This Row],[Delivery Region Index]],Regions_Table[#All],2,0)</f>
        <v>New South Wales</v>
      </c>
      <c r="I113" t="str">
        <f>VLOOKUP(Sales_Data17[[#This Row],[Delivery Region Index]],Regions_Table[#All],3,0)</f>
        <v>Wagga Wagga</v>
      </c>
      <c r="J113">
        <v>23</v>
      </c>
      <c r="K113">
        <v>4</v>
      </c>
      <c r="L113" t="str">
        <f>VLOOKUP(Sales_Data17[[#This Row],[Product Description Index]],Products_Data[#All],2,0)</f>
        <v>Jeans</v>
      </c>
      <c r="M113">
        <v>1</v>
      </c>
      <c r="N113" s="9">
        <v>246.41111111111115</v>
      </c>
      <c r="O113" s="9">
        <f>Sales_Data17[[#This Row],[Order Quantity]]*Sales_Data17[[#This Row],[Unit Price]]</f>
        <v>246.41111111111115</v>
      </c>
      <c r="P113" s="9">
        <v>189.73655555555558</v>
      </c>
      <c r="Q113" s="9">
        <f>Sales_Data17[[#This Row],[Line Total]]-(Sales_Data17[[#This Row],[Total Unit Cost]]*Sales_Data17[[#This Row],[Order Quantity]])</f>
        <v>56.674555555555571</v>
      </c>
      <c r="R113" s="1" t="str">
        <f>TEXT(Sales_Data17[[#This Row],[OrderDate]],"MMM")</f>
        <v>Jan</v>
      </c>
      <c r="S113" s="1" t="str">
        <f t="shared" si="1"/>
        <v>2012</v>
      </c>
    </row>
    <row r="114" spans="1:19">
      <c r="A114" t="s">
        <v>137</v>
      </c>
      <c r="B114" s="2">
        <v>40936</v>
      </c>
      <c r="C114" s="2" t="str">
        <f>VLOOKUP(Sales_Data17[[#This Row],[Customer Name Index]],Customer_Data[#All],2,0)</f>
        <v>Elorac, Corp</v>
      </c>
      <c r="D114">
        <v>3</v>
      </c>
      <c r="E114" t="s">
        <v>4</v>
      </c>
      <c r="F114" t="s">
        <v>8168</v>
      </c>
      <c r="G114" t="s">
        <v>8027</v>
      </c>
      <c r="H114" t="str">
        <f>VLOOKUP(Sales_Data17[[#This Row],[Delivery Region Index]],Regions_Table[#All],2,0)</f>
        <v>New South Wales</v>
      </c>
      <c r="I114" t="str">
        <f>VLOOKUP(Sales_Data17[[#This Row],[Delivery Region Index]],Regions_Table[#All],3,0)</f>
        <v>Coffs Harbour</v>
      </c>
      <c r="J114">
        <v>7</v>
      </c>
      <c r="K114">
        <v>1</v>
      </c>
      <c r="L114" t="str">
        <f>VLOOKUP(Sales_Data17[[#This Row],[Product Description Index]],Products_Data[#All],2,0)</f>
        <v>Shirts</v>
      </c>
      <c r="M114">
        <v>7</v>
      </c>
      <c r="N114" s="9">
        <v>190.57777777777778</v>
      </c>
      <c r="O114" s="9">
        <f>Sales_Data17[[#This Row],[Order Quantity]]*Sales_Data17[[#This Row],[Unit Price]]</f>
        <v>1334.0444444444445</v>
      </c>
      <c r="P114" s="9">
        <v>95.288888888888891</v>
      </c>
      <c r="Q114" s="9">
        <f>Sales_Data17[[#This Row],[Line Total]]-(Sales_Data17[[#This Row],[Total Unit Cost]]*Sales_Data17[[#This Row],[Order Quantity]])</f>
        <v>667.02222222222224</v>
      </c>
      <c r="R114" s="1" t="str">
        <f>TEXT(Sales_Data17[[#This Row],[OrderDate]],"MMM")</f>
        <v>Jan</v>
      </c>
      <c r="S114" s="1" t="str">
        <f t="shared" si="1"/>
        <v>2012</v>
      </c>
    </row>
    <row r="115" spans="1:19">
      <c r="A115" t="s">
        <v>138</v>
      </c>
      <c r="B115" s="2">
        <v>40936</v>
      </c>
      <c r="C115" s="2" t="str">
        <f>VLOOKUP(Sales_Data17[[#This Row],[Customer Name Index]],Customer_Data[#All],2,0)</f>
        <v>3LAB, Ltd</v>
      </c>
      <c r="D115">
        <v>16</v>
      </c>
      <c r="E115" t="s">
        <v>4</v>
      </c>
      <c r="F115" t="s">
        <v>8168</v>
      </c>
      <c r="G115" t="s">
        <v>8025</v>
      </c>
      <c r="H115" t="str">
        <f>VLOOKUP(Sales_Data17[[#This Row],[Delivery Region Index]],Regions_Table[#All],2,0)</f>
        <v>South Australia</v>
      </c>
      <c r="I115" t="str">
        <f>VLOOKUP(Sales_Data17[[#This Row],[Delivery Region Index]],Regions_Table[#All],3,0)</f>
        <v>Adelaide</v>
      </c>
      <c r="J115">
        <v>46</v>
      </c>
      <c r="K115">
        <v>7</v>
      </c>
      <c r="L115" t="str">
        <f>VLOOKUP(Sales_Data17[[#This Row],[Product Description Index]],Products_Data[#All],2,0)</f>
        <v>Dress Shirts</v>
      </c>
      <c r="M115">
        <v>7</v>
      </c>
      <c r="N115" s="9">
        <v>436.98888888888888</v>
      </c>
      <c r="O115" s="9">
        <f>Sales_Data17[[#This Row],[Order Quantity]]*Sales_Data17[[#This Row],[Unit Price]]</f>
        <v>3058.922222222222</v>
      </c>
      <c r="P115" s="9">
        <v>187.90522222222222</v>
      </c>
      <c r="Q115" s="9">
        <f>Sales_Data17[[#This Row],[Line Total]]-(Sales_Data17[[#This Row],[Total Unit Cost]]*Sales_Data17[[#This Row],[Order Quantity]])</f>
        <v>1743.5856666666664</v>
      </c>
      <c r="R115" s="1" t="str">
        <f>TEXT(Sales_Data17[[#This Row],[OrderDate]],"MMM")</f>
        <v>Jan</v>
      </c>
      <c r="S115" s="1" t="str">
        <f t="shared" si="1"/>
        <v>2012</v>
      </c>
    </row>
    <row r="116" spans="1:19">
      <c r="A116" t="s">
        <v>139</v>
      </c>
      <c r="B116" s="2">
        <v>40937</v>
      </c>
      <c r="C116" s="2" t="str">
        <f>VLOOKUP(Sales_Data17[[#This Row],[Customer Name Index]],Customer_Data[#All],2,0)</f>
        <v>21st Ltd</v>
      </c>
      <c r="D116">
        <v>10</v>
      </c>
      <c r="E116" t="s">
        <v>2</v>
      </c>
      <c r="F116" t="s">
        <v>8168</v>
      </c>
      <c r="G116" t="s">
        <v>8027</v>
      </c>
      <c r="H116" t="str">
        <f>VLOOKUP(Sales_Data17[[#This Row],[Delivery Region Index]],Regions_Table[#All],2,0)</f>
        <v>Queensland</v>
      </c>
      <c r="I116" t="str">
        <f>VLOOKUP(Sales_Data17[[#This Row],[Delivery Region Index]],Regions_Table[#All],3,0)</f>
        <v>Bundaberg</v>
      </c>
      <c r="J116">
        <v>27</v>
      </c>
      <c r="K116">
        <v>4</v>
      </c>
      <c r="L116" t="str">
        <f>VLOOKUP(Sales_Data17[[#This Row],[Product Description Index]],Products_Data[#All],2,0)</f>
        <v>Jeans</v>
      </c>
      <c r="M116">
        <v>2</v>
      </c>
      <c r="N116" s="9">
        <v>282.88888888888891</v>
      </c>
      <c r="O116" s="9">
        <f>Sales_Data17[[#This Row],[Order Quantity]]*Sales_Data17[[#This Row],[Unit Price]]</f>
        <v>565.77777777777783</v>
      </c>
      <c r="P116" s="9">
        <v>212.16666666666666</v>
      </c>
      <c r="Q116" s="9">
        <f>Sales_Data17[[#This Row],[Line Total]]-(Sales_Data17[[#This Row],[Total Unit Cost]]*Sales_Data17[[#This Row],[Order Quantity]])</f>
        <v>141.44444444444451</v>
      </c>
      <c r="R116" s="1" t="str">
        <f>TEXT(Sales_Data17[[#This Row],[OrderDate]],"MMM")</f>
        <v>Jan</v>
      </c>
      <c r="S116" s="1" t="str">
        <f t="shared" si="1"/>
        <v>2012</v>
      </c>
    </row>
    <row r="117" spans="1:19">
      <c r="A117" t="s">
        <v>140</v>
      </c>
      <c r="B117" s="2">
        <v>40937</v>
      </c>
      <c r="C117" s="2" t="str">
        <f>VLOOKUP(Sales_Data17[[#This Row],[Customer Name Index]],Customer_Data[#All],2,0)</f>
        <v>3LAB, Ltd</v>
      </c>
      <c r="D117">
        <v>16</v>
      </c>
      <c r="E117" t="s">
        <v>2</v>
      </c>
      <c r="F117" t="s">
        <v>8168</v>
      </c>
      <c r="G117" t="s">
        <v>8025</v>
      </c>
      <c r="H117" t="str">
        <f>VLOOKUP(Sales_Data17[[#This Row],[Delivery Region Index]],Regions_Table[#All],2,0)</f>
        <v>Queensland</v>
      </c>
      <c r="I117" t="str">
        <f>VLOOKUP(Sales_Data17[[#This Row],[Delivery Region Index]],Regions_Table[#All],3,0)</f>
        <v>Toowoomba</v>
      </c>
      <c r="J117">
        <v>44</v>
      </c>
      <c r="K117">
        <v>7</v>
      </c>
      <c r="L117" t="str">
        <f>VLOOKUP(Sales_Data17[[#This Row],[Product Description Index]],Products_Data[#All],2,0)</f>
        <v>Dress Shirts</v>
      </c>
      <c r="M117">
        <v>6</v>
      </c>
      <c r="N117" s="9">
        <v>93.055555555555557</v>
      </c>
      <c r="O117" s="9">
        <f>Sales_Data17[[#This Row],[Order Quantity]]*Sales_Data17[[#This Row],[Unit Price]]</f>
        <v>558.33333333333337</v>
      </c>
      <c r="P117" s="9">
        <v>67</v>
      </c>
      <c r="Q117" s="9">
        <f>Sales_Data17[[#This Row],[Line Total]]-(Sales_Data17[[#This Row],[Total Unit Cost]]*Sales_Data17[[#This Row],[Order Quantity]])</f>
        <v>156.33333333333337</v>
      </c>
      <c r="R117" s="1" t="str">
        <f>TEXT(Sales_Data17[[#This Row],[OrderDate]],"MMM")</f>
        <v>Jan</v>
      </c>
      <c r="S117" s="1" t="str">
        <f t="shared" si="1"/>
        <v>2012</v>
      </c>
    </row>
    <row r="118" spans="1:19">
      <c r="A118" t="s">
        <v>141</v>
      </c>
      <c r="B118" s="2">
        <v>40937</v>
      </c>
      <c r="C118" s="2" t="str">
        <f>VLOOKUP(Sales_Data17[[#This Row],[Customer Name Index]],Customer_Data[#All],2,0)</f>
        <v xml:space="preserve">Medline </v>
      </c>
      <c r="D118">
        <v>12</v>
      </c>
      <c r="E118" t="s">
        <v>2</v>
      </c>
      <c r="F118" t="s">
        <v>8168</v>
      </c>
      <c r="G118" t="s">
        <v>8026</v>
      </c>
      <c r="H118" t="str">
        <f>VLOOKUP(Sales_Data17[[#This Row],[Delivery Region Index]],Regions_Table[#All],2,0)</f>
        <v>Queensland</v>
      </c>
      <c r="I118" t="str">
        <f>VLOOKUP(Sales_Data17[[#This Row],[Delivery Region Index]],Regions_Table[#All],3,0)</f>
        <v>Logan City</v>
      </c>
      <c r="J118">
        <v>35</v>
      </c>
      <c r="K118">
        <v>5</v>
      </c>
      <c r="L118" t="str">
        <f>VLOOKUP(Sales_Data17[[#This Row],[Product Description Index]],Products_Data[#All],2,0)</f>
        <v>Hats</v>
      </c>
      <c r="M118">
        <v>3</v>
      </c>
      <c r="N118" s="9">
        <v>201</v>
      </c>
      <c r="O118" s="9">
        <f>Sales_Data17[[#This Row],[Order Quantity]]*Sales_Data17[[#This Row],[Unit Price]]</f>
        <v>603</v>
      </c>
      <c r="P118" s="9">
        <v>144.72</v>
      </c>
      <c r="Q118" s="9">
        <f>Sales_Data17[[#This Row],[Line Total]]-(Sales_Data17[[#This Row],[Total Unit Cost]]*Sales_Data17[[#This Row],[Order Quantity]])</f>
        <v>168.84000000000003</v>
      </c>
      <c r="R118" s="1" t="str">
        <f>TEXT(Sales_Data17[[#This Row],[OrderDate]],"MMM")</f>
        <v>Jan</v>
      </c>
      <c r="S118" s="1" t="str">
        <f t="shared" si="1"/>
        <v>2012</v>
      </c>
    </row>
    <row r="119" spans="1:19">
      <c r="A119" t="s">
        <v>142</v>
      </c>
      <c r="B119" s="2">
        <v>40937</v>
      </c>
      <c r="C119" s="2" t="str">
        <f>VLOOKUP(Sales_Data17[[#This Row],[Customer Name Index]],Customer_Data[#All],2,0)</f>
        <v>Pure Group</v>
      </c>
      <c r="D119">
        <v>17</v>
      </c>
      <c r="E119" t="s">
        <v>2</v>
      </c>
      <c r="F119" t="s">
        <v>8168</v>
      </c>
      <c r="G119" t="s">
        <v>8025</v>
      </c>
      <c r="H119" t="str">
        <f>VLOOKUP(Sales_Data17[[#This Row],[Delivery Region Index]],Regions_Table[#All],2,0)</f>
        <v>Victoria</v>
      </c>
      <c r="I119" t="str">
        <f>VLOOKUP(Sales_Data17[[#This Row],[Delivery Region Index]],Regions_Table[#All],3,0)</f>
        <v>Ballarat</v>
      </c>
      <c r="J119">
        <v>49</v>
      </c>
      <c r="K119">
        <v>7</v>
      </c>
      <c r="L119" t="str">
        <f>VLOOKUP(Sales_Data17[[#This Row],[Product Description Index]],Products_Data[#All],2,0)</f>
        <v>Dress Shirts</v>
      </c>
      <c r="M119">
        <v>1</v>
      </c>
      <c r="N119" s="9">
        <v>95.288888888888891</v>
      </c>
      <c r="O119" s="9">
        <f>Sales_Data17[[#This Row],[Order Quantity]]*Sales_Data17[[#This Row],[Unit Price]]</f>
        <v>95.288888888888891</v>
      </c>
      <c r="P119" s="9">
        <v>57.173333333333325</v>
      </c>
      <c r="Q119" s="9">
        <f>Sales_Data17[[#This Row],[Line Total]]-(Sales_Data17[[#This Row],[Total Unit Cost]]*Sales_Data17[[#This Row],[Order Quantity]])</f>
        <v>38.115555555555567</v>
      </c>
      <c r="R119" s="1" t="str">
        <f>TEXT(Sales_Data17[[#This Row],[OrderDate]],"MMM")</f>
        <v>Jan</v>
      </c>
      <c r="S119" s="1" t="str">
        <f t="shared" si="1"/>
        <v>2012</v>
      </c>
    </row>
    <row r="120" spans="1:19">
      <c r="A120" t="s">
        <v>143</v>
      </c>
      <c r="B120" s="2">
        <v>40938</v>
      </c>
      <c r="C120" s="2" t="str">
        <f>VLOOKUP(Sales_Data17[[#This Row],[Customer Name Index]],Customer_Data[#All],2,0)</f>
        <v>Avon Corp</v>
      </c>
      <c r="D120">
        <v>1</v>
      </c>
      <c r="E120" t="s">
        <v>3</v>
      </c>
      <c r="F120" t="s">
        <v>8168</v>
      </c>
      <c r="G120" t="s">
        <v>8027</v>
      </c>
      <c r="H120" t="str">
        <f>VLOOKUP(Sales_Data17[[#This Row],[Delivery Region Index]],Regions_Table[#All],2,0)</f>
        <v>New South Wales</v>
      </c>
      <c r="I120" t="str">
        <f>VLOOKUP(Sales_Data17[[#This Row],[Delivery Region Index]],Regions_Table[#All],3,0)</f>
        <v>Albury</v>
      </c>
      <c r="J120">
        <v>2</v>
      </c>
      <c r="K120">
        <v>1</v>
      </c>
      <c r="L120" t="str">
        <f>VLOOKUP(Sales_Data17[[#This Row],[Product Description Index]],Products_Data[#All],2,0)</f>
        <v>Shirts</v>
      </c>
      <c r="M120">
        <v>9</v>
      </c>
      <c r="N120" s="9">
        <v>194.3</v>
      </c>
      <c r="O120" s="9">
        <f>Sales_Data17[[#This Row],[Order Quantity]]*Sales_Data17[[#This Row],[Unit Price]]</f>
        <v>1748.7</v>
      </c>
      <c r="P120" s="9">
        <v>122.40900000000001</v>
      </c>
      <c r="Q120" s="9">
        <f>Sales_Data17[[#This Row],[Line Total]]-(Sales_Data17[[#This Row],[Total Unit Cost]]*Sales_Data17[[#This Row],[Order Quantity]])</f>
        <v>647.01900000000001</v>
      </c>
      <c r="R120" s="1" t="str">
        <f>TEXT(Sales_Data17[[#This Row],[OrderDate]],"MMM")</f>
        <v>Jan</v>
      </c>
      <c r="S120" s="1" t="str">
        <f t="shared" si="1"/>
        <v>2012</v>
      </c>
    </row>
    <row r="121" spans="1:19">
      <c r="A121" t="s">
        <v>144</v>
      </c>
      <c r="B121" s="2">
        <v>40938</v>
      </c>
      <c r="C121" s="2" t="str">
        <f>VLOOKUP(Sales_Data17[[#This Row],[Customer Name Index]],Customer_Data[#All],2,0)</f>
        <v>Procter Corp</v>
      </c>
      <c r="D121">
        <v>5</v>
      </c>
      <c r="E121" t="s">
        <v>2</v>
      </c>
      <c r="F121" t="s">
        <v>8168</v>
      </c>
      <c r="G121" t="s">
        <v>8027</v>
      </c>
      <c r="H121" t="str">
        <f>VLOOKUP(Sales_Data17[[#This Row],[Delivery Region Index]],Regions_Table[#All],2,0)</f>
        <v>New South Wales</v>
      </c>
      <c r="I121" t="str">
        <f>VLOOKUP(Sales_Data17[[#This Row],[Delivery Region Index]],Regions_Table[#All],3,0)</f>
        <v>Lake Macquarie</v>
      </c>
      <c r="J121">
        <v>13</v>
      </c>
      <c r="K121">
        <v>2</v>
      </c>
      <c r="L121" t="str">
        <f>VLOOKUP(Sales_Data17[[#This Row],[Product Description Index]],Products_Data[#All],2,0)</f>
        <v>Pants</v>
      </c>
      <c r="M121">
        <v>2</v>
      </c>
      <c r="N121" s="9">
        <v>140.69999999999999</v>
      </c>
      <c r="O121" s="9">
        <f>Sales_Data17[[#This Row],[Order Quantity]]*Sales_Data17[[#This Row],[Unit Price]]</f>
        <v>281.39999999999998</v>
      </c>
      <c r="P121" s="9">
        <v>64.722000000000008</v>
      </c>
      <c r="Q121" s="9">
        <f>Sales_Data17[[#This Row],[Line Total]]-(Sales_Data17[[#This Row],[Total Unit Cost]]*Sales_Data17[[#This Row],[Order Quantity]])</f>
        <v>151.95599999999996</v>
      </c>
      <c r="R121" s="1" t="str">
        <f>TEXT(Sales_Data17[[#This Row],[OrderDate]],"MMM")</f>
        <v>Jan</v>
      </c>
      <c r="S121" s="1" t="str">
        <f t="shared" si="1"/>
        <v>2012</v>
      </c>
    </row>
    <row r="122" spans="1:19">
      <c r="A122" t="s">
        <v>145</v>
      </c>
      <c r="B122" s="2">
        <v>40938</v>
      </c>
      <c r="C122" s="2" t="str">
        <f>VLOOKUP(Sales_Data17[[#This Row],[Customer Name Index]],Customer_Data[#All],2,0)</f>
        <v xml:space="preserve">WakeFern </v>
      </c>
      <c r="D122">
        <v>2</v>
      </c>
      <c r="E122" t="s">
        <v>4</v>
      </c>
      <c r="F122" t="s">
        <v>8168</v>
      </c>
      <c r="G122" t="s">
        <v>8027</v>
      </c>
      <c r="H122" t="str">
        <f>VLOOKUP(Sales_Data17[[#This Row],[Delivery Region Index]],Regions_Table[#All],2,0)</f>
        <v>New South Wales</v>
      </c>
      <c r="I122" t="str">
        <f>VLOOKUP(Sales_Data17[[#This Row],[Delivery Region Index]],Regions_Table[#All],3,0)</f>
        <v>Broken Hill</v>
      </c>
      <c r="J122">
        <v>5</v>
      </c>
      <c r="K122">
        <v>1</v>
      </c>
      <c r="L122" t="str">
        <f>VLOOKUP(Sales_Data17[[#This Row],[Product Description Index]],Products_Data[#All],2,0)</f>
        <v>Shirts</v>
      </c>
      <c r="M122">
        <v>1</v>
      </c>
      <c r="N122" s="9">
        <v>562.05555555555554</v>
      </c>
      <c r="O122" s="9">
        <f>Sales_Data17[[#This Row],[Order Quantity]]*Sales_Data17[[#This Row],[Unit Price]]</f>
        <v>562.05555555555554</v>
      </c>
      <c r="P122" s="9">
        <v>399.05944444444441</v>
      </c>
      <c r="Q122" s="9">
        <f>Sales_Data17[[#This Row],[Line Total]]-(Sales_Data17[[#This Row],[Total Unit Cost]]*Sales_Data17[[#This Row],[Order Quantity]])</f>
        <v>162.99611111111113</v>
      </c>
      <c r="R122" s="1" t="str">
        <f>TEXT(Sales_Data17[[#This Row],[OrderDate]],"MMM")</f>
        <v>Jan</v>
      </c>
      <c r="S122" s="1" t="str">
        <f t="shared" si="1"/>
        <v>2012</v>
      </c>
    </row>
    <row r="123" spans="1:19">
      <c r="A123" t="s">
        <v>146</v>
      </c>
      <c r="B123" s="2">
        <v>40939</v>
      </c>
      <c r="C123" s="2" t="str">
        <f>VLOOKUP(Sales_Data17[[#This Row],[Customer Name Index]],Customer_Data[#All],2,0)</f>
        <v>Elorac, Corp</v>
      </c>
      <c r="D123">
        <v>3</v>
      </c>
      <c r="E123" t="s">
        <v>2</v>
      </c>
      <c r="F123" t="s">
        <v>8168</v>
      </c>
      <c r="G123" t="s">
        <v>8027</v>
      </c>
      <c r="H123" t="str">
        <f>VLOOKUP(Sales_Data17[[#This Row],[Delivery Region Index]],Regions_Table[#All],2,0)</f>
        <v>New South Wales</v>
      </c>
      <c r="I123" t="str">
        <f>VLOOKUP(Sales_Data17[[#This Row],[Delivery Region Index]],Regions_Table[#All],3,0)</f>
        <v>Coffs Harbour</v>
      </c>
      <c r="J123">
        <v>7</v>
      </c>
      <c r="K123">
        <v>1</v>
      </c>
      <c r="L123" t="str">
        <f>VLOOKUP(Sales_Data17[[#This Row],[Product Description Index]],Products_Data[#All],2,0)</f>
        <v>Shirts</v>
      </c>
      <c r="M123">
        <v>7</v>
      </c>
      <c r="N123" s="9">
        <v>106.45555555555556</v>
      </c>
      <c r="O123" s="9">
        <f>Sales_Data17[[#This Row],[Order Quantity]]*Sales_Data17[[#This Row],[Unit Price]]</f>
        <v>745.18888888888898</v>
      </c>
      <c r="P123" s="9">
        <v>88.3581111111111</v>
      </c>
      <c r="Q123" s="9">
        <f>Sales_Data17[[#This Row],[Line Total]]-(Sales_Data17[[#This Row],[Total Unit Cost]]*Sales_Data17[[#This Row],[Order Quantity]])</f>
        <v>126.68211111111134</v>
      </c>
      <c r="R123" s="1" t="str">
        <f>TEXT(Sales_Data17[[#This Row],[OrderDate]],"MMM")</f>
        <v>Jan</v>
      </c>
      <c r="S123" s="1" t="str">
        <f t="shared" si="1"/>
        <v>2012</v>
      </c>
    </row>
    <row r="124" spans="1:19">
      <c r="A124" t="s">
        <v>147</v>
      </c>
      <c r="B124" s="2">
        <v>40939</v>
      </c>
      <c r="C124" s="2" t="str">
        <f>VLOOKUP(Sales_Data17[[#This Row],[Customer Name Index]],Customer_Data[#All],2,0)</f>
        <v>New Ltd</v>
      </c>
      <c r="D124">
        <v>7</v>
      </c>
      <c r="E124" t="s">
        <v>3</v>
      </c>
      <c r="F124" t="s">
        <v>8168</v>
      </c>
      <c r="G124" t="s">
        <v>8027</v>
      </c>
      <c r="H124" t="str">
        <f>VLOOKUP(Sales_Data17[[#This Row],[Delivery Region Index]],Regions_Table[#All],2,0)</f>
        <v>New South Wales</v>
      </c>
      <c r="I124" t="str">
        <f>VLOOKUP(Sales_Data17[[#This Row],[Delivery Region Index]],Regions_Table[#All],3,0)</f>
        <v>Queanbeyan</v>
      </c>
      <c r="J124">
        <v>20</v>
      </c>
      <c r="K124">
        <v>3</v>
      </c>
      <c r="L124" t="str">
        <f>VLOOKUP(Sales_Data17[[#This Row],[Product Description Index]],Products_Data[#All],2,0)</f>
        <v>Sunglasses</v>
      </c>
      <c r="M124">
        <v>1</v>
      </c>
      <c r="N124" s="9">
        <v>200.25555555555556</v>
      </c>
      <c r="O124" s="9">
        <f>Sales_Data17[[#This Row],[Order Quantity]]*Sales_Data17[[#This Row],[Unit Price]]</f>
        <v>200.25555555555556</v>
      </c>
      <c r="P124" s="9">
        <v>84.10733333333333</v>
      </c>
      <c r="Q124" s="9">
        <f>Sales_Data17[[#This Row],[Line Total]]-(Sales_Data17[[#This Row],[Total Unit Cost]]*Sales_Data17[[#This Row],[Order Quantity]])</f>
        <v>116.14822222222223</v>
      </c>
      <c r="R124" s="1" t="str">
        <f>TEXT(Sales_Data17[[#This Row],[OrderDate]],"MMM")</f>
        <v>Jan</v>
      </c>
      <c r="S124" s="1" t="str">
        <f t="shared" si="1"/>
        <v>2012</v>
      </c>
    </row>
    <row r="125" spans="1:19">
      <c r="A125" t="s">
        <v>148</v>
      </c>
      <c r="B125" s="2">
        <v>40939</v>
      </c>
      <c r="C125" s="2" t="str">
        <f>VLOOKUP(Sales_Data17[[#This Row],[Customer Name Index]],Customer_Data[#All],2,0)</f>
        <v>Elorac, Corp</v>
      </c>
      <c r="D125">
        <v>3</v>
      </c>
      <c r="E125" t="s">
        <v>4</v>
      </c>
      <c r="F125" t="s">
        <v>8168</v>
      </c>
      <c r="G125" t="s">
        <v>8027</v>
      </c>
      <c r="H125" t="str">
        <f>VLOOKUP(Sales_Data17[[#This Row],[Delivery Region Index]],Regions_Table[#All],2,0)</f>
        <v>New South Wales</v>
      </c>
      <c r="I125" t="str">
        <f>VLOOKUP(Sales_Data17[[#This Row],[Delivery Region Index]],Regions_Table[#All],3,0)</f>
        <v>Dubbo</v>
      </c>
      <c r="J125">
        <v>8</v>
      </c>
      <c r="K125">
        <v>2</v>
      </c>
      <c r="L125" t="str">
        <f>VLOOKUP(Sales_Data17[[#This Row],[Product Description Index]],Products_Data[#All],2,0)</f>
        <v>Pants</v>
      </c>
      <c r="M125">
        <v>4</v>
      </c>
      <c r="N125" s="9">
        <v>699.77777777777783</v>
      </c>
      <c r="O125" s="9">
        <f>Sales_Data17[[#This Row],[Order Quantity]]*Sales_Data17[[#This Row],[Unit Price]]</f>
        <v>2799.1111111111113</v>
      </c>
      <c r="P125" s="9">
        <v>503.83999999999992</v>
      </c>
      <c r="Q125" s="9">
        <f>Sales_Data17[[#This Row],[Line Total]]-(Sales_Data17[[#This Row],[Total Unit Cost]]*Sales_Data17[[#This Row],[Order Quantity]])</f>
        <v>783.75111111111164</v>
      </c>
      <c r="R125" s="1" t="str">
        <f>TEXT(Sales_Data17[[#This Row],[OrderDate]],"MMM")</f>
        <v>Jan</v>
      </c>
      <c r="S125" s="1" t="str">
        <f t="shared" si="1"/>
        <v>2012</v>
      </c>
    </row>
    <row r="126" spans="1:19">
      <c r="A126" t="s">
        <v>149</v>
      </c>
      <c r="B126" s="2">
        <v>40939</v>
      </c>
      <c r="C126" s="2" t="str">
        <f>VLOOKUP(Sales_Data17[[#This Row],[Customer Name Index]],Customer_Data[#All],2,0)</f>
        <v>Avon Corp</v>
      </c>
      <c r="D126">
        <v>1</v>
      </c>
      <c r="E126" t="s">
        <v>4</v>
      </c>
      <c r="F126" t="s">
        <v>8168</v>
      </c>
      <c r="G126" t="s">
        <v>8027</v>
      </c>
      <c r="H126" t="str">
        <f>VLOOKUP(Sales_Data17[[#This Row],[Delivery Region Index]],Regions_Table[#All],2,0)</f>
        <v>New South Wales</v>
      </c>
      <c r="I126" t="str">
        <f>VLOOKUP(Sales_Data17[[#This Row],[Delivery Region Index]],Regions_Table[#All],3,0)</f>
        <v>Sydney</v>
      </c>
      <c r="J126">
        <v>1</v>
      </c>
      <c r="K126">
        <v>1</v>
      </c>
      <c r="L126" t="str">
        <f>VLOOKUP(Sales_Data17[[#This Row],[Product Description Index]],Products_Data[#All],2,0)</f>
        <v>Shirts</v>
      </c>
      <c r="M126">
        <v>7</v>
      </c>
      <c r="N126" s="9">
        <v>277.67777777777775</v>
      </c>
      <c r="O126" s="9">
        <f>Sales_Data17[[#This Row],[Order Quantity]]*Sales_Data17[[#This Row],[Unit Price]]</f>
        <v>1943.7444444444443</v>
      </c>
      <c r="P126" s="9">
        <v>202.70477777777776</v>
      </c>
      <c r="Q126" s="9">
        <f>Sales_Data17[[#This Row],[Line Total]]-(Sales_Data17[[#This Row],[Total Unit Cost]]*Sales_Data17[[#This Row],[Order Quantity]])</f>
        <v>524.81099999999992</v>
      </c>
      <c r="R126" s="1" t="str">
        <f>TEXT(Sales_Data17[[#This Row],[OrderDate]],"MMM")</f>
        <v>Jan</v>
      </c>
      <c r="S126" s="1" t="str">
        <f t="shared" si="1"/>
        <v>2012</v>
      </c>
    </row>
    <row r="127" spans="1:19">
      <c r="A127" t="s">
        <v>150</v>
      </c>
      <c r="B127" s="2">
        <v>40939</v>
      </c>
      <c r="C127" s="2" t="str">
        <f>VLOOKUP(Sales_Data17[[#This Row],[Customer Name Index]],Customer_Data[#All],2,0)</f>
        <v>Apollo Ltd</v>
      </c>
      <c r="D127">
        <v>11</v>
      </c>
      <c r="E127" t="s">
        <v>4</v>
      </c>
      <c r="F127" t="s">
        <v>8168</v>
      </c>
      <c r="G127" t="s">
        <v>8026</v>
      </c>
      <c r="H127" t="str">
        <f>VLOOKUP(Sales_Data17[[#This Row],[Delivery Region Index]],Regions_Table[#All],2,0)</f>
        <v>Queensland</v>
      </c>
      <c r="I127" t="str">
        <f>VLOOKUP(Sales_Data17[[#This Row],[Delivery Region Index]],Regions_Table[#All],3,0)</f>
        <v>Gympie</v>
      </c>
      <c r="J127">
        <v>32</v>
      </c>
      <c r="K127">
        <v>5</v>
      </c>
      <c r="L127" t="str">
        <f>VLOOKUP(Sales_Data17[[#This Row],[Product Description Index]],Products_Data[#All],2,0)</f>
        <v>Hats</v>
      </c>
      <c r="M127">
        <v>1</v>
      </c>
      <c r="N127" s="9">
        <v>96.777777777777771</v>
      </c>
      <c r="O127" s="9">
        <f>Sales_Data17[[#This Row],[Order Quantity]]*Sales_Data17[[#This Row],[Unit Price]]</f>
        <v>96.777777777777771</v>
      </c>
      <c r="P127" s="9">
        <v>78.39</v>
      </c>
      <c r="Q127" s="9">
        <f>Sales_Data17[[#This Row],[Line Total]]-(Sales_Data17[[#This Row],[Total Unit Cost]]*Sales_Data17[[#This Row],[Order Quantity]])</f>
        <v>18.387777777777771</v>
      </c>
      <c r="R127" s="1" t="str">
        <f>TEXT(Sales_Data17[[#This Row],[OrderDate]],"MMM")</f>
        <v>Jan</v>
      </c>
      <c r="S127" s="1" t="str">
        <f t="shared" si="1"/>
        <v>2012</v>
      </c>
    </row>
    <row r="128" spans="1:19">
      <c r="A128" t="s">
        <v>151</v>
      </c>
      <c r="B128" s="2">
        <v>40940</v>
      </c>
      <c r="C128" s="2" t="str">
        <f>VLOOKUP(Sales_Data17[[#This Row],[Customer Name Index]],Customer_Data[#All],2,0)</f>
        <v xml:space="preserve">Linde </v>
      </c>
      <c r="D128">
        <v>14</v>
      </c>
      <c r="E128" t="s">
        <v>4</v>
      </c>
      <c r="F128" t="s">
        <v>8168</v>
      </c>
      <c r="G128" t="s">
        <v>8026</v>
      </c>
      <c r="H128" t="str">
        <f>VLOOKUP(Sales_Data17[[#This Row],[Delivery Region Index]],Regions_Table[#All],2,0)</f>
        <v>Queensland</v>
      </c>
      <c r="I128" t="str">
        <f>VLOOKUP(Sales_Data17[[#This Row],[Delivery Region Index]],Regions_Table[#All],3,0)</f>
        <v>Nambour</v>
      </c>
      <c r="J128">
        <v>39</v>
      </c>
      <c r="K128">
        <v>6</v>
      </c>
      <c r="L128" t="str">
        <f>VLOOKUP(Sales_Data17[[#This Row],[Product Description Index]],Products_Data[#All],2,0)</f>
        <v>Socks</v>
      </c>
      <c r="M128">
        <v>7</v>
      </c>
      <c r="N128" s="9">
        <v>83.37777777777778</v>
      </c>
      <c r="O128" s="9">
        <f>Sales_Data17[[#This Row],[Order Quantity]]*Sales_Data17[[#This Row],[Unit Price]]</f>
        <v>583.6444444444445</v>
      </c>
      <c r="P128" s="9">
        <v>40.021333333333331</v>
      </c>
      <c r="Q128" s="9">
        <f>Sales_Data17[[#This Row],[Line Total]]-(Sales_Data17[[#This Row],[Total Unit Cost]]*Sales_Data17[[#This Row],[Order Quantity]])</f>
        <v>303.49511111111121</v>
      </c>
      <c r="R128" s="1" t="str">
        <f>TEXT(Sales_Data17[[#This Row],[OrderDate]],"MMM")</f>
        <v>Feb</v>
      </c>
      <c r="S128" s="1" t="str">
        <f t="shared" si="1"/>
        <v>2012</v>
      </c>
    </row>
    <row r="129" spans="1:19">
      <c r="A129" t="s">
        <v>152</v>
      </c>
      <c r="B129" s="2">
        <v>40940</v>
      </c>
      <c r="C129" s="2" t="str">
        <f>VLOOKUP(Sales_Data17[[#This Row],[Customer Name Index]],Customer_Data[#All],2,0)</f>
        <v>Apollo Ltd</v>
      </c>
      <c r="D129">
        <v>11</v>
      </c>
      <c r="E129" t="s">
        <v>2</v>
      </c>
      <c r="F129" t="s">
        <v>8168</v>
      </c>
      <c r="G129" t="s">
        <v>8026</v>
      </c>
      <c r="H129" t="str">
        <f>VLOOKUP(Sales_Data17[[#This Row],[Delivery Region Index]],Regions_Table[#All],2,0)</f>
        <v>Queensland</v>
      </c>
      <c r="I129" t="str">
        <f>VLOOKUP(Sales_Data17[[#This Row],[Delivery Region Index]],Regions_Table[#All],3,0)</f>
        <v>Gympie</v>
      </c>
      <c r="J129">
        <v>32</v>
      </c>
      <c r="K129">
        <v>5</v>
      </c>
      <c r="L129" t="str">
        <f>VLOOKUP(Sales_Data17[[#This Row],[Product Description Index]],Products_Data[#All],2,0)</f>
        <v>Hats</v>
      </c>
      <c r="M129">
        <v>7</v>
      </c>
      <c r="N129" s="9">
        <v>84.866666666666674</v>
      </c>
      <c r="O129" s="9">
        <f>Sales_Data17[[#This Row],[Order Quantity]]*Sales_Data17[[#This Row],[Unit Price]]</f>
        <v>594.06666666666672</v>
      </c>
      <c r="P129" s="9">
        <v>56.012000000000008</v>
      </c>
      <c r="Q129" s="9">
        <f>Sales_Data17[[#This Row],[Line Total]]-(Sales_Data17[[#This Row],[Total Unit Cost]]*Sales_Data17[[#This Row],[Order Quantity]])</f>
        <v>201.98266666666666</v>
      </c>
      <c r="R129" s="1" t="str">
        <f>TEXT(Sales_Data17[[#This Row],[OrderDate]],"MMM")</f>
        <v>Feb</v>
      </c>
      <c r="S129" s="1" t="str">
        <f t="shared" si="1"/>
        <v>2012</v>
      </c>
    </row>
    <row r="130" spans="1:19">
      <c r="A130" t="s">
        <v>153</v>
      </c>
      <c r="B130" s="2">
        <v>40940</v>
      </c>
      <c r="C130" s="2" t="str">
        <f>VLOOKUP(Sales_Data17[[#This Row],[Customer Name Index]],Customer_Data[#All],2,0)</f>
        <v>Pure Group</v>
      </c>
      <c r="D130">
        <v>17</v>
      </c>
      <c r="E130" t="s">
        <v>3</v>
      </c>
      <c r="F130" t="s">
        <v>8168</v>
      </c>
      <c r="G130" t="s">
        <v>8025</v>
      </c>
      <c r="H130" t="str">
        <f>VLOOKUP(Sales_Data17[[#This Row],[Delivery Region Index]],Regions_Table[#All],2,0)</f>
        <v>Victoria</v>
      </c>
      <c r="I130" t="str">
        <f>VLOOKUP(Sales_Data17[[#This Row],[Delivery Region Index]],Regions_Table[#All],3,0)</f>
        <v>Benalla</v>
      </c>
      <c r="J130">
        <v>48</v>
      </c>
      <c r="K130">
        <v>7</v>
      </c>
      <c r="L130" t="str">
        <f>VLOOKUP(Sales_Data17[[#This Row],[Product Description Index]],Products_Data[#All],2,0)</f>
        <v>Dress Shirts</v>
      </c>
      <c r="M130">
        <v>4</v>
      </c>
      <c r="N130" s="9">
        <v>93.800000000000011</v>
      </c>
      <c r="O130" s="9">
        <f>Sales_Data17[[#This Row],[Order Quantity]]*Sales_Data17[[#This Row],[Unit Price]]</f>
        <v>375.20000000000005</v>
      </c>
      <c r="P130" s="9">
        <v>62.846000000000004</v>
      </c>
      <c r="Q130" s="9">
        <f>Sales_Data17[[#This Row],[Line Total]]-(Sales_Data17[[#This Row],[Total Unit Cost]]*Sales_Data17[[#This Row],[Order Quantity]])</f>
        <v>123.81600000000003</v>
      </c>
      <c r="R130" s="1" t="str">
        <f>TEXT(Sales_Data17[[#This Row],[OrderDate]],"MMM")</f>
        <v>Feb</v>
      </c>
      <c r="S130" s="1" t="str">
        <f t="shared" ref="S130:S193" si="2">TEXT(B130,"YYY")</f>
        <v>2012</v>
      </c>
    </row>
    <row r="131" spans="1:19">
      <c r="A131" t="s">
        <v>154</v>
      </c>
      <c r="B131" s="2">
        <v>40940</v>
      </c>
      <c r="C131" s="2" t="str">
        <f>VLOOKUP(Sales_Data17[[#This Row],[Customer Name Index]],Customer_Data[#All],2,0)</f>
        <v xml:space="preserve">WakeFern </v>
      </c>
      <c r="D131">
        <v>2</v>
      </c>
      <c r="E131" t="s">
        <v>4</v>
      </c>
      <c r="F131" t="s">
        <v>8168</v>
      </c>
      <c r="G131" t="s">
        <v>8027</v>
      </c>
      <c r="H131" t="str">
        <f>VLOOKUP(Sales_Data17[[#This Row],[Delivery Region Index]],Regions_Table[#All],2,0)</f>
        <v>New South Wales</v>
      </c>
      <c r="I131" t="str">
        <f>VLOOKUP(Sales_Data17[[#This Row],[Delivery Region Index]],Regions_Table[#All],3,0)</f>
        <v>Broken Hill</v>
      </c>
      <c r="J131">
        <v>5</v>
      </c>
      <c r="K131">
        <v>1</v>
      </c>
      <c r="L131" t="str">
        <f>VLOOKUP(Sales_Data17[[#This Row],[Product Description Index]],Products_Data[#All],2,0)</f>
        <v>Shirts</v>
      </c>
      <c r="M131">
        <v>6</v>
      </c>
      <c r="N131" s="9">
        <v>29.033333333333335</v>
      </c>
      <c r="O131" s="9">
        <f>Sales_Data17[[#This Row],[Order Quantity]]*Sales_Data17[[#This Row],[Unit Price]]</f>
        <v>174.20000000000002</v>
      </c>
      <c r="P131" s="9">
        <v>12.484333333333334</v>
      </c>
      <c r="Q131" s="9">
        <f>Sales_Data17[[#This Row],[Line Total]]-(Sales_Data17[[#This Row],[Total Unit Cost]]*Sales_Data17[[#This Row],[Order Quantity]])</f>
        <v>99.294000000000011</v>
      </c>
      <c r="R131" s="1" t="str">
        <f>TEXT(Sales_Data17[[#This Row],[OrderDate]],"MMM")</f>
        <v>Feb</v>
      </c>
      <c r="S131" s="1" t="str">
        <f t="shared" si="2"/>
        <v>2012</v>
      </c>
    </row>
    <row r="132" spans="1:19">
      <c r="A132" t="s">
        <v>155</v>
      </c>
      <c r="B132" s="2">
        <v>40940</v>
      </c>
      <c r="C132" s="2" t="str">
        <f>VLOOKUP(Sales_Data17[[#This Row],[Customer Name Index]],Customer_Data[#All],2,0)</f>
        <v>ETUDE Ltd</v>
      </c>
      <c r="D132">
        <v>4</v>
      </c>
      <c r="E132" t="s">
        <v>3</v>
      </c>
      <c r="F132" t="s">
        <v>8168</v>
      </c>
      <c r="G132" t="s">
        <v>8027</v>
      </c>
      <c r="H132" t="str">
        <f>VLOOKUP(Sales_Data17[[#This Row],[Delivery Region Index]],Regions_Table[#All],2,0)</f>
        <v>New South Wales</v>
      </c>
      <c r="I132" t="str">
        <f>VLOOKUP(Sales_Data17[[#This Row],[Delivery Region Index]],Regions_Table[#All],3,0)</f>
        <v>Griffith</v>
      </c>
      <c r="J132">
        <v>12</v>
      </c>
      <c r="K132">
        <v>2</v>
      </c>
      <c r="L132" t="str">
        <f>VLOOKUP(Sales_Data17[[#This Row],[Product Description Index]],Products_Data[#All],2,0)</f>
        <v>Pants</v>
      </c>
      <c r="M132">
        <v>1</v>
      </c>
      <c r="N132" s="9">
        <v>444.43333333333334</v>
      </c>
      <c r="O132" s="9">
        <f>Sales_Data17[[#This Row],[Order Quantity]]*Sales_Data17[[#This Row],[Unit Price]]</f>
        <v>444.43333333333334</v>
      </c>
      <c r="P132" s="9">
        <v>262.21566666666666</v>
      </c>
      <c r="Q132" s="9">
        <f>Sales_Data17[[#This Row],[Line Total]]-(Sales_Data17[[#This Row],[Total Unit Cost]]*Sales_Data17[[#This Row],[Order Quantity]])</f>
        <v>182.21766666666667</v>
      </c>
      <c r="R132" s="1" t="str">
        <f>TEXT(Sales_Data17[[#This Row],[OrderDate]],"MMM")</f>
        <v>Feb</v>
      </c>
      <c r="S132" s="1" t="str">
        <f t="shared" si="2"/>
        <v>2012</v>
      </c>
    </row>
    <row r="133" spans="1:19">
      <c r="A133" t="s">
        <v>156</v>
      </c>
      <c r="B133" s="2">
        <v>40941</v>
      </c>
      <c r="C133" s="2" t="str">
        <f>VLOOKUP(Sales_Data17[[#This Row],[Customer Name Index]],Customer_Data[#All],2,0)</f>
        <v xml:space="preserve">Linde </v>
      </c>
      <c r="D133">
        <v>14</v>
      </c>
      <c r="E133" t="s">
        <v>4</v>
      </c>
      <c r="F133" t="s">
        <v>8168</v>
      </c>
      <c r="G133" t="s">
        <v>8026</v>
      </c>
      <c r="H133" t="str">
        <f>VLOOKUP(Sales_Data17[[#This Row],[Delivery Region Index]],Regions_Table[#All],2,0)</f>
        <v>Queensland</v>
      </c>
      <c r="I133" t="str">
        <f>VLOOKUP(Sales_Data17[[#This Row],[Delivery Region Index]],Regions_Table[#All],3,0)</f>
        <v>Redcliffe</v>
      </c>
      <c r="J133">
        <v>40</v>
      </c>
      <c r="K133">
        <v>6</v>
      </c>
      <c r="L133" t="str">
        <f>VLOOKUP(Sales_Data17[[#This Row],[Product Description Index]],Products_Data[#All],2,0)</f>
        <v>Socks</v>
      </c>
      <c r="M133">
        <v>2</v>
      </c>
      <c r="N133" s="9">
        <v>123.57777777777778</v>
      </c>
      <c r="O133" s="9">
        <f>Sales_Data17[[#This Row],[Order Quantity]]*Sales_Data17[[#This Row],[Unit Price]]</f>
        <v>247.15555555555557</v>
      </c>
      <c r="P133" s="9">
        <v>90.211777777777783</v>
      </c>
      <c r="Q133" s="9">
        <f>Sales_Data17[[#This Row],[Line Total]]-(Sales_Data17[[#This Row],[Total Unit Cost]]*Sales_Data17[[#This Row],[Order Quantity]])</f>
        <v>66.731999999999999</v>
      </c>
      <c r="R133" s="1" t="str">
        <f>TEXT(Sales_Data17[[#This Row],[OrderDate]],"MMM")</f>
        <v>Feb</v>
      </c>
      <c r="S133" s="1" t="str">
        <f t="shared" si="2"/>
        <v>2012</v>
      </c>
    </row>
    <row r="134" spans="1:19">
      <c r="A134" t="s">
        <v>157</v>
      </c>
      <c r="B134" s="2">
        <v>40942</v>
      </c>
      <c r="C134" s="2" t="str">
        <f>VLOOKUP(Sales_Data17[[#This Row],[Customer Name Index]],Customer_Data[#All],2,0)</f>
        <v>21st Ltd</v>
      </c>
      <c r="D134">
        <v>10</v>
      </c>
      <c r="E134" t="s">
        <v>4</v>
      </c>
      <c r="F134" t="s">
        <v>8168</v>
      </c>
      <c r="G134" t="s">
        <v>8027</v>
      </c>
      <c r="H134" t="str">
        <f>VLOOKUP(Sales_Data17[[#This Row],[Delivery Region Index]],Regions_Table[#All],2,0)</f>
        <v>Queensland</v>
      </c>
      <c r="I134" t="str">
        <f>VLOOKUP(Sales_Data17[[#This Row],[Delivery Region Index]],Regions_Table[#All],3,0)</f>
        <v>Bundaberg</v>
      </c>
      <c r="J134">
        <v>27</v>
      </c>
      <c r="K134">
        <v>4</v>
      </c>
      <c r="L134" t="str">
        <f>VLOOKUP(Sales_Data17[[#This Row],[Product Description Index]],Products_Data[#All],2,0)</f>
        <v>Jeans</v>
      </c>
      <c r="M134">
        <v>4</v>
      </c>
      <c r="N134" s="9">
        <v>292.56666666666666</v>
      </c>
      <c r="O134" s="9">
        <f>Sales_Data17[[#This Row],[Order Quantity]]*Sales_Data17[[#This Row],[Unit Price]]</f>
        <v>1170.2666666666667</v>
      </c>
      <c r="P134" s="9">
        <v>204.79666666666665</v>
      </c>
      <c r="Q134" s="9">
        <f>Sales_Data17[[#This Row],[Line Total]]-(Sales_Data17[[#This Row],[Total Unit Cost]]*Sales_Data17[[#This Row],[Order Quantity]])</f>
        <v>351.08000000000004</v>
      </c>
      <c r="R134" s="1" t="str">
        <f>TEXT(Sales_Data17[[#This Row],[OrderDate]],"MMM")</f>
        <v>Feb</v>
      </c>
      <c r="S134" s="1" t="str">
        <f t="shared" si="2"/>
        <v>2012</v>
      </c>
    </row>
    <row r="135" spans="1:19">
      <c r="A135" t="s">
        <v>158</v>
      </c>
      <c r="B135" s="2">
        <v>40942</v>
      </c>
      <c r="C135" s="2" t="str">
        <f>VLOOKUP(Sales_Data17[[#This Row],[Customer Name Index]],Customer_Data[#All],2,0)</f>
        <v>Medsep Group</v>
      </c>
      <c r="D135">
        <v>8</v>
      </c>
      <c r="E135" t="s">
        <v>2</v>
      </c>
      <c r="F135" t="s">
        <v>8168</v>
      </c>
      <c r="G135" t="s">
        <v>8027</v>
      </c>
      <c r="H135" t="str">
        <f>VLOOKUP(Sales_Data17[[#This Row],[Delivery Region Index]],Regions_Table[#All],2,0)</f>
        <v>New South Wales</v>
      </c>
      <c r="I135" t="str">
        <f>VLOOKUP(Sales_Data17[[#This Row],[Delivery Region Index]],Regions_Table[#All],3,0)</f>
        <v>Tamworth</v>
      </c>
      <c r="J135">
        <v>21</v>
      </c>
      <c r="K135">
        <v>3</v>
      </c>
      <c r="L135" t="str">
        <f>VLOOKUP(Sales_Data17[[#This Row],[Product Description Index]],Products_Data[#All],2,0)</f>
        <v>Sunglasses</v>
      </c>
      <c r="M135">
        <v>1</v>
      </c>
      <c r="N135" s="9">
        <v>113.15555555555555</v>
      </c>
      <c r="O135" s="9">
        <f>Sales_Data17[[#This Row],[Order Quantity]]*Sales_Data17[[#This Row],[Unit Price]]</f>
        <v>113.15555555555555</v>
      </c>
      <c r="P135" s="9">
        <v>70.156444444444446</v>
      </c>
      <c r="Q135" s="9">
        <f>Sales_Data17[[#This Row],[Line Total]]-(Sales_Data17[[#This Row],[Total Unit Cost]]*Sales_Data17[[#This Row],[Order Quantity]])</f>
        <v>42.999111111111105</v>
      </c>
      <c r="R135" s="1" t="str">
        <f>TEXT(Sales_Data17[[#This Row],[OrderDate]],"MMM")</f>
        <v>Feb</v>
      </c>
      <c r="S135" s="1" t="str">
        <f t="shared" si="2"/>
        <v>2012</v>
      </c>
    </row>
    <row r="136" spans="1:19">
      <c r="A136" t="s">
        <v>159</v>
      </c>
      <c r="B136" s="2">
        <v>40942</v>
      </c>
      <c r="C136" s="2" t="str">
        <f>VLOOKUP(Sales_Data17[[#This Row],[Customer Name Index]],Customer_Data[#All],2,0)</f>
        <v>Elorac, Corp</v>
      </c>
      <c r="D136">
        <v>3</v>
      </c>
      <c r="E136" t="s">
        <v>2</v>
      </c>
      <c r="F136" t="s">
        <v>8168</v>
      </c>
      <c r="G136" t="s">
        <v>8027</v>
      </c>
      <c r="H136" t="str">
        <f>VLOOKUP(Sales_Data17[[#This Row],[Delivery Region Index]],Regions_Table[#All],2,0)</f>
        <v>New South Wales</v>
      </c>
      <c r="I136" t="str">
        <f>VLOOKUP(Sales_Data17[[#This Row],[Delivery Region Index]],Regions_Table[#All],3,0)</f>
        <v>Gosford</v>
      </c>
      <c r="J136">
        <v>9</v>
      </c>
      <c r="K136">
        <v>2</v>
      </c>
      <c r="L136" t="str">
        <f>VLOOKUP(Sales_Data17[[#This Row],[Product Description Index]],Products_Data[#All],2,0)</f>
        <v>Pants</v>
      </c>
      <c r="M136">
        <v>7</v>
      </c>
      <c r="N136" s="9">
        <v>579.92222222222222</v>
      </c>
      <c r="O136" s="9">
        <f>Sales_Data17[[#This Row],[Order Quantity]]*Sales_Data17[[#This Row],[Unit Price]]</f>
        <v>4059.4555555555553</v>
      </c>
      <c r="P136" s="9">
        <v>382.74866666666668</v>
      </c>
      <c r="Q136" s="9">
        <f>Sales_Data17[[#This Row],[Line Total]]-(Sales_Data17[[#This Row],[Total Unit Cost]]*Sales_Data17[[#This Row],[Order Quantity]])</f>
        <v>1380.2148888888887</v>
      </c>
      <c r="R136" s="1" t="str">
        <f>TEXT(Sales_Data17[[#This Row],[OrderDate]],"MMM")</f>
        <v>Feb</v>
      </c>
      <c r="S136" s="1" t="str">
        <f t="shared" si="2"/>
        <v>2012</v>
      </c>
    </row>
    <row r="137" spans="1:19">
      <c r="A137" t="s">
        <v>160</v>
      </c>
      <c r="B137" s="2">
        <v>40942</v>
      </c>
      <c r="C137" s="2" t="str">
        <f>VLOOKUP(Sales_Data17[[#This Row],[Customer Name Index]],Customer_Data[#All],2,0)</f>
        <v>Rochester Ltd</v>
      </c>
      <c r="D137">
        <v>15</v>
      </c>
      <c r="E137" t="s">
        <v>3</v>
      </c>
      <c r="F137" t="s">
        <v>8168</v>
      </c>
      <c r="G137" t="s">
        <v>8025</v>
      </c>
      <c r="H137" t="str">
        <f>VLOOKUP(Sales_Data17[[#This Row],[Delivery Region Index]],Regions_Table[#All],2,0)</f>
        <v>Queensland</v>
      </c>
      <c r="I137" t="str">
        <f>VLOOKUP(Sales_Data17[[#This Row],[Delivery Region Index]],Regions_Table[#All],3,0)</f>
        <v>Rockhampton</v>
      </c>
      <c r="J137">
        <v>41</v>
      </c>
      <c r="K137">
        <v>6</v>
      </c>
      <c r="L137" t="str">
        <f>VLOOKUP(Sales_Data17[[#This Row],[Product Description Index]],Products_Data[#All],2,0)</f>
        <v>Socks</v>
      </c>
      <c r="M137">
        <v>1</v>
      </c>
      <c r="N137" s="9">
        <v>444.43333333333334</v>
      </c>
      <c r="O137" s="9">
        <f>Sales_Data17[[#This Row],[Order Quantity]]*Sales_Data17[[#This Row],[Unit Price]]</f>
        <v>444.43333333333334</v>
      </c>
      <c r="P137" s="9">
        <v>262.21566666666666</v>
      </c>
      <c r="Q137" s="9">
        <f>Sales_Data17[[#This Row],[Line Total]]-(Sales_Data17[[#This Row],[Total Unit Cost]]*Sales_Data17[[#This Row],[Order Quantity]])</f>
        <v>182.21766666666667</v>
      </c>
      <c r="R137" s="1" t="str">
        <f>TEXT(Sales_Data17[[#This Row],[OrderDate]],"MMM")</f>
        <v>Feb</v>
      </c>
      <c r="S137" s="1" t="str">
        <f t="shared" si="2"/>
        <v>2012</v>
      </c>
    </row>
    <row r="138" spans="1:19">
      <c r="A138" t="s">
        <v>161</v>
      </c>
      <c r="B138" s="2">
        <v>40943</v>
      </c>
      <c r="C138" s="2" t="str">
        <f>VLOOKUP(Sales_Data17[[#This Row],[Customer Name Index]],Customer_Data[#All],2,0)</f>
        <v xml:space="preserve">Qualitest </v>
      </c>
      <c r="D138">
        <v>19</v>
      </c>
      <c r="E138" t="s">
        <v>4</v>
      </c>
      <c r="F138" t="s">
        <v>8168</v>
      </c>
      <c r="G138" t="s">
        <v>8028</v>
      </c>
      <c r="H138" t="str">
        <f>VLOOKUP(Sales_Data17[[#This Row],[Delivery Region Index]],Regions_Table[#All],2,0)</f>
        <v>Victoria</v>
      </c>
      <c r="I138" t="str">
        <f>VLOOKUP(Sales_Data17[[#This Row],[Delivery Region Index]],Regions_Table[#All],3,0)</f>
        <v>Shepparton</v>
      </c>
      <c r="J138">
        <v>54</v>
      </c>
      <c r="K138">
        <v>8</v>
      </c>
      <c r="L138" t="str">
        <f>VLOOKUP(Sales_Data17[[#This Row],[Product Description Index]],Products_Data[#All],2,0)</f>
        <v>Shoes</v>
      </c>
      <c r="M138">
        <v>8</v>
      </c>
      <c r="N138" s="9">
        <v>191.32222222222222</v>
      </c>
      <c r="O138" s="9">
        <f>Sales_Data17[[#This Row],[Order Quantity]]*Sales_Data17[[#This Row],[Unit Price]]</f>
        <v>1530.5777777777778</v>
      </c>
      <c r="P138" s="9">
        <v>120.533</v>
      </c>
      <c r="Q138" s="9">
        <f>Sales_Data17[[#This Row],[Line Total]]-(Sales_Data17[[#This Row],[Total Unit Cost]]*Sales_Data17[[#This Row],[Order Quantity]])</f>
        <v>566.31377777777777</v>
      </c>
      <c r="R138" s="1" t="str">
        <f>TEXT(Sales_Data17[[#This Row],[OrderDate]],"MMM")</f>
        <v>Feb</v>
      </c>
      <c r="S138" s="1" t="str">
        <f t="shared" si="2"/>
        <v>2012</v>
      </c>
    </row>
    <row r="139" spans="1:19">
      <c r="A139" t="s">
        <v>162</v>
      </c>
      <c r="B139" s="2">
        <v>40944</v>
      </c>
      <c r="C139" s="2" t="str">
        <f>VLOOKUP(Sales_Data17[[#This Row],[Customer Name Index]],Customer_Data[#All],2,0)</f>
        <v>Apollo Ltd</v>
      </c>
      <c r="D139">
        <v>11</v>
      </c>
      <c r="E139" t="s">
        <v>4</v>
      </c>
      <c r="F139" t="s">
        <v>8168</v>
      </c>
      <c r="G139" t="s">
        <v>8026</v>
      </c>
      <c r="H139" t="str">
        <f>VLOOKUP(Sales_Data17[[#This Row],[Delivery Region Index]],Regions_Table[#All],2,0)</f>
        <v>Queensland</v>
      </c>
      <c r="I139" t="str">
        <f>VLOOKUP(Sales_Data17[[#This Row],[Delivery Region Index]],Regions_Table[#All],3,0)</f>
        <v>Gold Coast</v>
      </c>
      <c r="J139">
        <v>31</v>
      </c>
      <c r="K139">
        <v>5</v>
      </c>
      <c r="L139" t="str">
        <f>VLOOKUP(Sales_Data17[[#This Row],[Product Description Index]],Products_Data[#All],2,0)</f>
        <v>Hats</v>
      </c>
      <c r="M139">
        <v>6</v>
      </c>
      <c r="N139" s="9">
        <v>81.888888888888886</v>
      </c>
      <c r="O139" s="9">
        <f>Sales_Data17[[#This Row],[Order Quantity]]*Sales_Data17[[#This Row],[Unit Price]]</f>
        <v>491.33333333333331</v>
      </c>
      <c r="P139" s="9">
        <v>50.771111111111111</v>
      </c>
      <c r="Q139" s="9">
        <f>Sales_Data17[[#This Row],[Line Total]]-(Sales_Data17[[#This Row],[Total Unit Cost]]*Sales_Data17[[#This Row],[Order Quantity]])</f>
        <v>186.70666666666665</v>
      </c>
      <c r="R139" s="1" t="str">
        <f>TEXT(Sales_Data17[[#This Row],[OrderDate]],"MMM")</f>
        <v>Feb</v>
      </c>
      <c r="S139" s="1" t="str">
        <f t="shared" si="2"/>
        <v>2012</v>
      </c>
    </row>
    <row r="140" spans="1:19">
      <c r="A140" t="s">
        <v>163</v>
      </c>
      <c r="B140" s="2">
        <v>40944</v>
      </c>
      <c r="C140" s="2" t="str">
        <f>VLOOKUP(Sales_Data17[[#This Row],[Customer Name Index]],Customer_Data[#All],2,0)</f>
        <v xml:space="preserve">WakeFern </v>
      </c>
      <c r="D140">
        <v>2</v>
      </c>
      <c r="E140" t="s">
        <v>4</v>
      </c>
      <c r="F140" t="s">
        <v>8168</v>
      </c>
      <c r="G140" t="s">
        <v>8027</v>
      </c>
      <c r="H140" t="str">
        <f>VLOOKUP(Sales_Data17[[#This Row],[Delivery Region Index]],Regions_Table[#All],2,0)</f>
        <v>New South Wales</v>
      </c>
      <c r="I140" t="str">
        <f>VLOOKUP(Sales_Data17[[#This Row],[Delivery Region Index]],Regions_Table[#All],3,0)</f>
        <v>Cessnock</v>
      </c>
      <c r="J140">
        <v>6</v>
      </c>
      <c r="K140">
        <v>1</v>
      </c>
      <c r="L140" t="str">
        <f>VLOOKUP(Sales_Data17[[#This Row],[Product Description Index]],Products_Data[#All],2,0)</f>
        <v>Shirts</v>
      </c>
      <c r="M140">
        <v>7</v>
      </c>
      <c r="N140" s="9">
        <v>135.48888888888891</v>
      </c>
      <c r="O140" s="9">
        <f>Sales_Data17[[#This Row],[Order Quantity]]*Sales_Data17[[#This Row],[Unit Price]]</f>
        <v>948.42222222222233</v>
      </c>
      <c r="P140" s="9">
        <v>77.228666666666669</v>
      </c>
      <c r="Q140" s="9">
        <f>Sales_Data17[[#This Row],[Line Total]]-(Sales_Data17[[#This Row],[Total Unit Cost]]*Sales_Data17[[#This Row],[Order Quantity]])</f>
        <v>407.82155555555562</v>
      </c>
      <c r="R140" s="1" t="str">
        <f>TEXT(Sales_Data17[[#This Row],[OrderDate]],"MMM")</f>
        <v>Feb</v>
      </c>
      <c r="S140" s="1" t="str">
        <f t="shared" si="2"/>
        <v>2012</v>
      </c>
    </row>
    <row r="141" spans="1:19">
      <c r="A141" t="s">
        <v>164</v>
      </c>
      <c r="B141" s="2">
        <v>40944</v>
      </c>
      <c r="C141" s="2" t="str">
        <f>VLOOKUP(Sales_Data17[[#This Row],[Customer Name Index]],Customer_Data[#All],2,0)</f>
        <v>3LAB, Ltd</v>
      </c>
      <c r="D141">
        <v>16</v>
      </c>
      <c r="E141" t="s">
        <v>4</v>
      </c>
      <c r="F141" t="s">
        <v>8168</v>
      </c>
      <c r="G141" t="s">
        <v>8025</v>
      </c>
      <c r="H141" t="str">
        <f>VLOOKUP(Sales_Data17[[#This Row],[Delivery Region Index]],Regions_Table[#All],2,0)</f>
        <v>Queensland</v>
      </c>
      <c r="I141" t="str">
        <f>VLOOKUP(Sales_Data17[[#This Row],[Delivery Region Index]],Regions_Table[#All],3,0)</f>
        <v>Toowoomba</v>
      </c>
      <c r="J141">
        <v>44</v>
      </c>
      <c r="K141">
        <v>7</v>
      </c>
      <c r="L141" t="str">
        <f>VLOOKUP(Sales_Data17[[#This Row],[Product Description Index]],Products_Data[#All],2,0)</f>
        <v>Dress Shirts</v>
      </c>
      <c r="M141">
        <v>7</v>
      </c>
      <c r="N141" s="9">
        <v>99.01111111111112</v>
      </c>
      <c r="O141" s="9">
        <f>Sales_Data17[[#This Row],[Order Quantity]]*Sales_Data17[[#This Row],[Unit Price]]</f>
        <v>693.07777777777778</v>
      </c>
      <c r="P141" s="9">
        <v>79.208888888888907</v>
      </c>
      <c r="Q141" s="9">
        <f>Sales_Data17[[#This Row],[Line Total]]-(Sales_Data17[[#This Row],[Total Unit Cost]]*Sales_Data17[[#This Row],[Order Quantity]])</f>
        <v>138.61555555555537</v>
      </c>
      <c r="R141" s="1" t="str">
        <f>TEXT(Sales_Data17[[#This Row],[OrderDate]],"MMM")</f>
        <v>Feb</v>
      </c>
      <c r="S141" s="1" t="str">
        <f t="shared" si="2"/>
        <v>2012</v>
      </c>
    </row>
    <row r="142" spans="1:19">
      <c r="A142" t="s">
        <v>165</v>
      </c>
      <c r="B142" s="2">
        <v>40945</v>
      </c>
      <c r="C142" s="2" t="str">
        <f>VLOOKUP(Sales_Data17[[#This Row],[Customer Name Index]],Customer_Data[#All],2,0)</f>
        <v xml:space="preserve">Ei </v>
      </c>
      <c r="D142">
        <v>9</v>
      </c>
      <c r="E142" t="s">
        <v>4</v>
      </c>
      <c r="F142" t="s">
        <v>8168</v>
      </c>
      <c r="G142" t="s">
        <v>8027</v>
      </c>
      <c r="H142" t="str">
        <f>VLOOKUP(Sales_Data17[[#This Row],[Delivery Region Index]],Regions_Table[#All],2,0)</f>
        <v>New South Wales</v>
      </c>
      <c r="I142" t="str">
        <f>VLOOKUP(Sales_Data17[[#This Row],[Delivery Region Index]],Regions_Table[#All],3,0)</f>
        <v>Wollongong</v>
      </c>
      <c r="J142">
        <v>24</v>
      </c>
      <c r="K142">
        <v>4</v>
      </c>
      <c r="L142" t="str">
        <f>VLOOKUP(Sales_Data17[[#This Row],[Product Description Index]],Products_Data[#All],2,0)</f>
        <v>Jeans</v>
      </c>
      <c r="M142">
        <v>1</v>
      </c>
      <c r="N142" s="9">
        <v>108.6888888888889</v>
      </c>
      <c r="O142" s="9">
        <f>Sales_Data17[[#This Row],[Order Quantity]]*Sales_Data17[[#This Row],[Unit Price]]</f>
        <v>108.6888888888889</v>
      </c>
      <c r="P142" s="9">
        <v>82.603555555555559</v>
      </c>
      <c r="Q142" s="9">
        <f>Sales_Data17[[#This Row],[Line Total]]-(Sales_Data17[[#This Row],[Total Unit Cost]]*Sales_Data17[[#This Row],[Order Quantity]])</f>
        <v>26.085333333333338</v>
      </c>
      <c r="R142" s="1" t="str">
        <f>TEXT(Sales_Data17[[#This Row],[OrderDate]],"MMM")</f>
        <v>Feb</v>
      </c>
      <c r="S142" s="1" t="str">
        <f t="shared" si="2"/>
        <v>2012</v>
      </c>
    </row>
    <row r="143" spans="1:19">
      <c r="A143" t="s">
        <v>166</v>
      </c>
      <c r="B143" s="2">
        <v>40945</v>
      </c>
      <c r="C143" s="2" t="str">
        <f>VLOOKUP(Sales_Data17[[#This Row],[Customer Name Index]],Customer_Data[#All],2,0)</f>
        <v>21st Ltd</v>
      </c>
      <c r="D143">
        <v>10</v>
      </c>
      <c r="E143" t="s">
        <v>4</v>
      </c>
      <c r="F143" t="s">
        <v>8168</v>
      </c>
      <c r="G143" t="s">
        <v>8027</v>
      </c>
      <c r="H143" t="str">
        <f>VLOOKUP(Sales_Data17[[#This Row],[Delivery Region Index]],Regions_Table[#All],2,0)</f>
        <v>Queensland</v>
      </c>
      <c r="I143" t="str">
        <f>VLOOKUP(Sales_Data17[[#This Row],[Delivery Region Index]],Regions_Table[#All],3,0)</f>
        <v>Bundaberg</v>
      </c>
      <c r="J143">
        <v>27</v>
      </c>
      <c r="K143">
        <v>4</v>
      </c>
      <c r="L143" t="str">
        <f>VLOOKUP(Sales_Data17[[#This Row],[Product Description Index]],Products_Data[#All],2,0)</f>
        <v>Jeans</v>
      </c>
      <c r="M143">
        <v>4</v>
      </c>
      <c r="N143" s="9">
        <v>438.47777777777782</v>
      </c>
      <c r="O143" s="9">
        <f>Sales_Data17[[#This Row],[Order Quantity]]*Sales_Data17[[#This Row],[Unit Price]]</f>
        <v>1753.9111111111113</v>
      </c>
      <c r="P143" s="9">
        <v>184.16066666666666</v>
      </c>
      <c r="Q143" s="9">
        <f>Sales_Data17[[#This Row],[Line Total]]-(Sales_Data17[[#This Row],[Total Unit Cost]]*Sales_Data17[[#This Row],[Order Quantity]])</f>
        <v>1017.2684444444446</v>
      </c>
      <c r="R143" s="1" t="str">
        <f>TEXT(Sales_Data17[[#This Row],[OrderDate]],"MMM")</f>
        <v>Feb</v>
      </c>
      <c r="S143" s="1" t="str">
        <f t="shared" si="2"/>
        <v>2012</v>
      </c>
    </row>
    <row r="144" spans="1:19">
      <c r="A144" t="s">
        <v>167</v>
      </c>
      <c r="B144" s="2">
        <v>40945</v>
      </c>
      <c r="C144" s="2" t="str">
        <f>VLOOKUP(Sales_Data17[[#This Row],[Customer Name Index]],Customer_Data[#All],2,0)</f>
        <v>21st Ltd</v>
      </c>
      <c r="D144">
        <v>10</v>
      </c>
      <c r="E144" t="s">
        <v>4</v>
      </c>
      <c r="F144" t="s">
        <v>8168</v>
      </c>
      <c r="G144" t="s">
        <v>8026</v>
      </c>
      <c r="H144" t="str">
        <f>VLOOKUP(Sales_Data17[[#This Row],[Delivery Region Index]],Regions_Table[#All],2,0)</f>
        <v>Queensland</v>
      </c>
      <c r="I144" t="str">
        <f>VLOOKUP(Sales_Data17[[#This Row],[Delivery Region Index]],Regions_Table[#All],3,0)</f>
        <v>Charters Towers</v>
      </c>
      <c r="J144">
        <v>29</v>
      </c>
      <c r="K144">
        <v>4</v>
      </c>
      <c r="L144" t="str">
        <f>VLOOKUP(Sales_Data17[[#This Row],[Product Description Index]],Products_Data[#All],2,0)</f>
        <v>Jeans</v>
      </c>
      <c r="M144">
        <v>4</v>
      </c>
      <c r="N144" s="9">
        <v>144.42222222222222</v>
      </c>
      <c r="O144" s="9">
        <f>Sales_Data17[[#This Row],[Order Quantity]]*Sales_Data17[[#This Row],[Unit Price]]</f>
        <v>577.68888888888887</v>
      </c>
      <c r="P144" s="9">
        <v>102.53977777777777</v>
      </c>
      <c r="Q144" s="9">
        <f>Sales_Data17[[#This Row],[Line Total]]-(Sales_Data17[[#This Row],[Total Unit Cost]]*Sales_Data17[[#This Row],[Order Quantity]])</f>
        <v>167.52977777777778</v>
      </c>
      <c r="R144" s="1" t="str">
        <f>TEXT(Sales_Data17[[#This Row],[OrderDate]],"MMM")</f>
        <v>Feb</v>
      </c>
      <c r="S144" s="1" t="str">
        <f t="shared" si="2"/>
        <v>2012</v>
      </c>
    </row>
    <row r="145" spans="1:19">
      <c r="A145" t="s">
        <v>168</v>
      </c>
      <c r="B145" s="2">
        <v>40945</v>
      </c>
      <c r="C145" s="2" t="str">
        <f>VLOOKUP(Sales_Data17[[#This Row],[Customer Name Index]],Customer_Data[#All],2,0)</f>
        <v>Procter Corp</v>
      </c>
      <c r="D145">
        <v>5</v>
      </c>
      <c r="E145" t="s">
        <v>2</v>
      </c>
      <c r="F145" t="s">
        <v>8168</v>
      </c>
      <c r="G145" t="s">
        <v>8027</v>
      </c>
      <c r="H145" t="str">
        <f>VLOOKUP(Sales_Data17[[#This Row],[Delivery Region Index]],Regions_Table[#All],2,0)</f>
        <v>New South Wales</v>
      </c>
      <c r="I145" t="str">
        <f>VLOOKUP(Sales_Data17[[#This Row],[Delivery Region Index]],Regions_Table[#All],3,0)</f>
        <v>Lake Macquarie</v>
      </c>
      <c r="J145">
        <v>13</v>
      </c>
      <c r="K145">
        <v>2</v>
      </c>
      <c r="L145" t="str">
        <f>VLOOKUP(Sales_Data17[[#This Row],[Product Description Index]],Products_Data[#All],2,0)</f>
        <v>Pants</v>
      </c>
      <c r="M145">
        <v>1</v>
      </c>
      <c r="N145" s="9">
        <v>646.17777777777781</v>
      </c>
      <c r="O145" s="9">
        <f>Sales_Data17[[#This Row],[Order Quantity]]*Sales_Data17[[#This Row],[Unit Price]]</f>
        <v>646.17777777777781</v>
      </c>
      <c r="P145" s="9">
        <v>310.16533333333336</v>
      </c>
      <c r="Q145" s="9">
        <f>Sales_Data17[[#This Row],[Line Total]]-(Sales_Data17[[#This Row],[Total Unit Cost]]*Sales_Data17[[#This Row],[Order Quantity]])</f>
        <v>336.01244444444444</v>
      </c>
      <c r="R145" s="1" t="str">
        <f>TEXT(Sales_Data17[[#This Row],[OrderDate]],"MMM")</f>
        <v>Feb</v>
      </c>
      <c r="S145" s="1" t="str">
        <f t="shared" si="2"/>
        <v>2012</v>
      </c>
    </row>
    <row r="146" spans="1:19">
      <c r="A146" t="s">
        <v>169</v>
      </c>
      <c r="B146" s="2">
        <v>40945</v>
      </c>
      <c r="C146" s="2" t="str">
        <f>VLOOKUP(Sales_Data17[[#This Row],[Customer Name Index]],Customer_Data[#All],2,0)</f>
        <v>New Ltd</v>
      </c>
      <c r="D146">
        <v>7</v>
      </c>
      <c r="E146" t="s">
        <v>2</v>
      </c>
      <c r="F146" t="s">
        <v>8168</v>
      </c>
      <c r="G146" t="s">
        <v>8027</v>
      </c>
      <c r="H146" t="str">
        <f>VLOOKUP(Sales_Data17[[#This Row],[Delivery Region Index]],Regions_Table[#All],2,0)</f>
        <v>New South Wales</v>
      </c>
      <c r="I146" t="str">
        <f>VLOOKUP(Sales_Data17[[#This Row],[Delivery Region Index]],Regions_Table[#All],3,0)</f>
        <v>Queanbeyan</v>
      </c>
      <c r="J146">
        <v>20</v>
      </c>
      <c r="K146">
        <v>3</v>
      </c>
      <c r="L146" t="str">
        <f>VLOOKUP(Sales_Data17[[#This Row],[Product Description Index]],Products_Data[#All],2,0)</f>
        <v>Sunglasses</v>
      </c>
      <c r="M146">
        <v>1</v>
      </c>
      <c r="N146" s="9">
        <v>121.34444444444446</v>
      </c>
      <c r="O146" s="9">
        <f>Sales_Data17[[#This Row],[Order Quantity]]*Sales_Data17[[#This Row],[Unit Price]]</f>
        <v>121.34444444444446</v>
      </c>
      <c r="P146" s="9">
        <v>72.806666666666672</v>
      </c>
      <c r="Q146" s="9">
        <f>Sales_Data17[[#This Row],[Line Total]]-(Sales_Data17[[#This Row],[Total Unit Cost]]*Sales_Data17[[#This Row],[Order Quantity]])</f>
        <v>48.537777777777791</v>
      </c>
      <c r="R146" s="1" t="str">
        <f>TEXT(Sales_Data17[[#This Row],[OrderDate]],"MMM")</f>
        <v>Feb</v>
      </c>
      <c r="S146" s="1" t="str">
        <f t="shared" si="2"/>
        <v>2012</v>
      </c>
    </row>
    <row r="147" spans="1:19">
      <c r="A147" t="s">
        <v>170</v>
      </c>
      <c r="B147" s="2">
        <v>40945</v>
      </c>
      <c r="C147" s="2" t="str">
        <f>VLOOKUP(Sales_Data17[[#This Row],[Customer Name Index]],Customer_Data[#All],2,0)</f>
        <v xml:space="preserve">WakeFern </v>
      </c>
      <c r="D147">
        <v>2</v>
      </c>
      <c r="E147" t="s">
        <v>4</v>
      </c>
      <c r="F147" t="s">
        <v>8168</v>
      </c>
      <c r="G147" t="s">
        <v>8027</v>
      </c>
      <c r="H147" t="str">
        <f>VLOOKUP(Sales_Data17[[#This Row],[Delivery Region Index]],Regions_Table[#All],2,0)</f>
        <v>New South Wales</v>
      </c>
      <c r="I147" t="str">
        <f>VLOOKUP(Sales_Data17[[#This Row],[Delivery Region Index]],Regions_Table[#All],3,0)</f>
        <v>Cessnock</v>
      </c>
      <c r="J147">
        <v>6</v>
      </c>
      <c r="K147">
        <v>1</v>
      </c>
      <c r="L147" t="str">
        <f>VLOOKUP(Sales_Data17[[#This Row],[Product Description Index]],Products_Data[#All],2,0)</f>
        <v>Shirts</v>
      </c>
      <c r="M147">
        <v>2</v>
      </c>
      <c r="N147" s="9">
        <v>119.11111111111111</v>
      </c>
      <c r="O147" s="9">
        <f>Sales_Data17[[#This Row],[Order Quantity]]*Sales_Data17[[#This Row],[Unit Price]]</f>
        <v>238.22222222222223</v>
      </c>
      <c r="P147" s="9">
        <v>71.466666666666654</v>
      </c>
      <c r="Q147" s="9">
        <f>Sales_Data17[[#This Row],[Line Total]]-(Sales_Data17[[#This Row],[Total Unit Cost]]*Sales_Data17[[#This Row],[Order Quantity]])</f>
        <v>95.28888888888892</v>
      </c>
      <c r="R147" s="1" t="str">
        <f>TEXT(Sales_Data17[[#This Row],[OrderDate]],"MMM")</f>
        <v>Feb</v>
      </c>
      <c r="S147" s="1" t="str">
        <f t="shared" si="2"/>
        <v>2012</v>
      </c>
    </row>
    <row r="148" spans="1:19">
      <c r="A148" t="s">
        <v>171</v>
      </c>
      <c r="B148" s="2">
        <v>40946</v>
      </c>
      <c r="C148" s="2" t="str">
        <f>VLOOKUP(Sales_Data17[[#This Row],[Customer Name Index]],Customer_Data[#All],2,0)</f>
        <v xml:space="preserve">Medline </v>
      </c>
      <c r="D148">
        <v>12</v>
      </c>
      <c r="E148" t="s">
        <v>4</v>
      </c>
      <c r="F148" t="s">
        <v>8168</v>
      </c>
      <c r="G148" t="s">
        <v>8026</v>
      </c>
      <c r="H148" t="str">
        <f>VLOOKUP(Sales_Data17[[#This Row],[Delivery Region Index]],Regions_Table[#All],2,0)</f>
        <v>Queensland</v>
      </c>
      <c r="I148" t="str">
        <f>VLOOKUP(Sales_Data17[[#This Row],[Delivery Region Index]],Regions_Table[#All],3,0)</f>
        <v>Logan City</v>
      </c>
      <c r="J148">
        <v>35</v>
      </c>
      <c r="K148">
        <v>5</v>
      </c>
      <c r="L148" t="str">
        <f>VLOOKUP(Sales_Data17[[#This Row],[Product Description Index]],Products_Data[#All],2,0)</f>
        <v>Hats</v>
      </c>
      <c r="M148">
        <v>2</v>
      </c>
      <c r="N148" s="9">
        <v>446.66666666666669</v>
      </c>
      <c r="O148" s="9">
        <f>Sales_Data17[[#This Row],[Order Quantity]]*Sales_Data17[[#This Row],[Unit Price]]</f>
        <v>893.33333333333337</v>
      </c>
      <c r="P148" s="9">
        <v>294.8</v>
      </c>
      <c r="Q148" s="9">
        <f>Sales_Data17[[#This Row],[Line Total]]-(Sales_Data17[[#This Row],[Total Unit Cost]]*Sales_Data17[[#This Row],[Order Quantity]])</f>
        <v>303.73333333333335</v>
      </c>
      <c r="R148" s="1" t="str">
        <f>TEXT(Sales_Data17[[#This Row],[OrderDate]],"MMM")</f>
        <v>Feb</v>
      </c>
      <c r="S148" s="1" t="str">
        <f t="shared" si="2"/>
        <v>2012</v>
      </c>
    </row>
    <row r="149" spans="1:19">
      <c r="A149" t="s">
        <v>172</v>
      </c>
      <c r="B149" s="2">
        <v>40946</v>
      </c>
      <c r="C149" s="2" t="str">
        <f>VLOOKUP(Sales_Data17[[#This Row],[Customer Name Index]],Customer_Data[#All],2,0)</f>
        <v>ETUDE Ltd</v>
      </c>
      <c r="D149">
        <v>4</v>
      </c>
      <c r="E149" t="s">
        <v>4</v>
      </c>
      <c r="F149" t="s">
        <v>8168</v>
      </c>
      <c r="G149" t="s">
        <v>8027</v>
      </c>
      <c r="H149" t="str">
        <f>VLOOKUP(Sales_Data17[[#This Row],[Delivery Region Index]],Regions_Table[#All],2,0)</f>
        <v>New South Wales</v>
      </c>
      <c r="I149" t="str">
        <f>VLOOKUP(Sales_Data17[[#This Row],[Delivery Region Index]],Regions_Table[#All],3,0)</f>
        <v>Goulburn</v>
      </c>
      <c r="J149">
        <v>10</v>
      </c>
      <c r="K149">
        <v>2</v>
      </c>
      <c r="L149" t="str">
        <f>VLOOKUP(Sales_Data17[[#This Row],[Product Description Index]],Products_Data[#All],2,0)</f>
        <v>Pants</v>
      </c>
      <c r="M149">
        <v>8</v>
      </c>
      <c r="N149" s="9">
        <v>109.43333333333334</v>
      </c>
      <c r="O149" s="9">
        <f>Sales_Data17[[#This Row],[Order Quantity]]*Sales_Data17[[#This Row],[Unit Price]]</f>
        <v>875.4666666666667</v>
      </c>
      <c r="P149" s="9">
        <v>74.414666666666676</v>
      </c>
      <c r="Q149" s="9">
        <f>Sales_Data17[[#This Row],[Line Total]]-(Sales_Data17[[#This Row],[Total Unit Cost]]*Sales_Data17[[#This Row],[Order Quantity]])</f>
        <v>280.14933333333329</v>
      </c>
      <c r="R149" s="1" t="str">
        <f>TEXT(Sales_Data17[[#This Row],[OrderDate]],"MMM")</f>
        <v>Feb</v>
      </c>
      <c r="S149" s="1" t="str">
        <f t="shared" si="2"/>
        <v>2012</v>
      </c>
    </row>
    <row r="150" spans="1:19">
      <c r="A150" t="s">
        <v>173</v>
      </c>
      <c r="B150" s="2">
        <v>40946</v>
      </c>
      <c r="C150" s="2" t="str">
        <f>VLOOKUP(Sales_Data17[[#This Row],[Customer Name Index]],Customer_Data[#All],2,0)</f>
        <v xml:space="preserve">Qualitest </v>
      </c>
      <c r="D150">
        <v>19</v>
      </c>
      <c r="E150" t="s">
        <v>4</v>
      </c>
      <c r="F150" t="s">
        <v>8168</v>
      </c>
      <c r="G150" t="s">
        <v>8028</v>
      </c>
      <c r="H150" t="str">
        <f>VLOOKUP(Sales_Data17[[#This Row],[Delivery Region Index]],Regions_Table[#All],2,0)</f>
        <v>Victoria</v>
      </c>
      <c r="I150" t="str">
        <f>VLOOKUP(Sales_Data17[[#This Row],[Delivery Region Index]],Regions_Table[#All],3,0)</f>
        <v>Shepparton</v>
      </c>
      <c r="J150">
        <v>54</v>
      </c>
      <c r="K150">
        <v>8</v>
      </c>
      <c r="L150" t="str">
        <f>VLOOKUP(Sales_Data17[[#This Row],[Product Description Index]],Products_Data[#All],2,0)</f>
        <v>Shoes</v>
      </c>
      <c r="M150">
        <v>7</v>
      </c>
      <c r="N150" s="9">
        <v>25.311111111111114</v>
      </c>
      <c r="O150" s="9">
        <f>Sales_Data17[[#This Row],[Order Quantity]]*Sales_Data17[[#This Row],[Unit Price]]</f>
        <v>177.17777777777781</v>
      </c>
      <c r="P150" s="9">
        <v>11.136888888888889</v>
      </c>
      <c r="Q150" s="9">
        <f>Sales_Data17[[#This Row],[Line Total]]-(Sales_Data17[[#This Row],[Total Unit Cost]]*Sales_Data17[[#This Row],[Order Quantity]])</f>
        <v>99.219555555555587</v>
      </c>
      <c r="R150" s="1" t="str">
        <f>TEXT(Sales_Data17[[#This Row],[OrderDate]],"MMM")</f>
        <v>Feb</v>
      </c>
      <c r="S150" s="1" t="str">
        <f t="shared" si="2"/>
        <v>2012</v>
      </c>
    </row>
    <row r="151" spans="1:19">
      <c r="A151" t="s">
        <v>174</v>
      </c>
      <c r="B151" s="2">
        <v>40946</v>
      </c>
      <c r="C151" s="2" t="str">
        <f>VLOOKUP(Sales_Data17[[#This Row],[Customer Name Index]],Customer_Data[#All],2,0)</f>
        <v xml:space="preserve">WakeFern </v>
      </c>
      <c r="D151">
        <v>2</v>
      </c>
      <c r="E151" t="s">
        <v>4</v>
      </c>
      <c r="F151" t="s">
        <v>8168</v>
      </c>
      <c r="G151" t="s">
        <v>8027</v>
      </c>
      <c r="H151" t="str">
        <f>VLOOKUP(Sales_Data17[[#This Row],[Delivery Region Index]],Regions_Table[#All],2,0)</f>
        <v>New South Wales</v>
      </c>
      <c r="I151" t="str">
        <f>VLOOKUP(Sales_Data17[[#This Row],[Delivery Region Index]],Regions_Table[#All],3,0)</f>
        <v>Cessnock</v>
      </c>
      <c r="J151">
        <v>6</v>
      </c>
      <c r="K151">
        <v>1</v>
      </c>
      <c r="L151" t="str">
        <f>VLOOKUP(Sales_Data17[[#This Row],[Product Description Index]],Products_Data[#All],2,0)</f>
        <v>Shirts</v>
      </c>
      <c r="M151">
        <v>4</v>
      </c>
      <c r="N151" s="9">
        <v>443.68888888888893</v>
      </c>
      <c r="O151" s="9">
        <f>Sales_Data17[[#This Row],[Order Quantity]]*Sales_Data17[[#This Row],[Unit Price]]</f>
        <v>1774.7555555555557</v>
      </c>
      <c r="P151" s="9">
        <v>368.26177777777781</v>
      </c>
      <c r="Q151" s="9">
        <f>Sales_Data17[[#This Row],[Line Total]]-(Sales_Data17[[#This Row],[Total Unit Cost]]*Sales_Data17[[#This Row],[Order Quantity]])</f>
        <v>301.70844444444447</v>
      </c>
      <c r="R151" s="1" t="str">
        <f>TEXT(Sales_Data17[[#This Row],[OrderDate]],"MMM")</f>
        <v>Feb</v>
      </c>
      <c r="S151" s="1" t="str">
        <f t="shared" si="2"/>
        <v>2012</v>
      </c>
    </row>
    <row r="152" spans="1:19">
      <c r="A152" t="s">
        <v>175</v>
      </c>
      <c r="B152" s="2">
        <v>40946</v>
      </c>
      <c r="C152" s="2" t="str">
        <f>VLOOKUP(Sales_Data17[[#This Row],[Customer Name Index]],Customer_Data[#All],2,0)</f>
        <v xml:space="preserve">Ei </v>
      </c>
      <c r="D152">
        <v>9</v>
      </c>
      <c r="E152" t="s">
        <v>2</v>
      </c>
      <c r="F152" t="s">
        <v>8168</v>
      </c>
      <c r="G152" t="s">
        <v>8027</v>
      </c>
      <c r="H152" t="str">
        <f>VLOOKUP(Sales_Data17[[#This Row],[Delivery Region Index]],Regions_Table[#All],2,0)</f>
        <v>Queensland</v>
      </c>
      <c r="I152" t="str">
        <f>VLOOKUP(Sales_Data17[[#This Row],[Delivery Region Index]],Regions_Table[#All],3,0)</f>
        <v>Brisbane</v>
      </c>
      <c r="J152">
        <v>26</v>
      </c>
      <c r="K152">
        <v>4</v>
      </c>
      <c r="L152" t="str">
        <f>VLOOKUP(Sales_Data17[[#This Row],[Product Description Index]],Products_Data[#All],2,0)</f>
        <v>Jeans</v>
      </c>
      <c r="M152">
        <v>4</v>
      </c>
      <c r="N152" s="9">
        <v>24.566666666666666</v>
      </c>
      <c r="O152" s="9">
        <f>Sales_Data17[[#This Row],[Order Quantity]]*Sales_Data17[[#This Row],[Unit Price]]</f>
        <v>98.266666666666666</v>
      </c>
      <c r="P152" s="9">
        <v>20.635999999999999</v>
      </c>
      <c r="Q152" s="9">
        <f>Sales_Data17[[#This Row],[Line Total]]-(Sales_Data17[[#This Row],[Total Unit Cost]]*Sales_Data17[[#This Row],[Order Quantity]])</f>
        <v>15.722666666666669</v>
      </c>
      <c r="R152" s="1" t="str">
        <f>TEXT(Sales_Data17[[#This Row],[OrderDate]],"MMM")</f>
        <v>Feb</v>
      </c>
      <c r="S152" s="1" t="str">
        <f t="shared" si="2"/>
        <v>2012</v>
      </c>
    </row>
    <row r="153" spans="1:19">
      <c r="A153" t="s">
        <v>176</v>
      </c>
      <c r="B153" s="2">
        <v>40946</v>
      </c>
      <c r="C153" s="2" t="str">
        <f>VLOOKUP(Sales_Data17[[#This Row],[Customer Name Index]],Customer_Data[#All],2,0)</f>
        <v>PEDIFIX, Corp</v>
      </c>
      <c r="D153">
        <v>6</v>
      </c>
      <c r="E153" t="s">
        <v>2</v>
      </c>
      <c r="F153" t="s">
        <v>8168</v>
      </c>
      <c r="G153" t="s">
        <v>8027</v>
      </c>
      <c r="H153" t="str">
        <f>VLOOKUP(Sales_Data17[[#This Row],[Delivery Region Index]],Regions_Table[#All],2,0)</f>
        <v>New South Wales</v>
      </c>
      <c r="I153" t="str">
        <f>VLOOKUP(Sales_Data17[[#This Row],[Delivery Region Index]],Regions_Table[#All],3,0)</f>
        <v>Newcastle</v>
      </c>
      <c r="J153">
        <v>16</v>
      </c>
      <c r="K153">
        <v>3</v>
      </c>
      <c r="L153" t="str">
        <f>VLOOKUP(Sales_Data17[[#This Row],[Product Description Index]],Products_Data[#All],2,0)</f>
        <v>Sunglasses</v>
      </c>
      <c r="M153">
        <v>8</v>
      </c>
      <c r="N153" s="9">
        <v>372.9666666666667</v>
      </c>
      <c r="O153" s="9">
        <f>Sales_Data17[[#This Row],[Order Quantity]]*Sales_Data17[[#This Row],[Unit Price]]</f>
        <v>2983.7333333333336</v>
      </c>
      <c r="P153" s="9">
        <v>313.29200000000003</v>
      </c>
      <c r="Q153" s="9">
        <f>Sales_Data17[[#This Row],[Line Total]]-(Sales_Data17[[#This Row],[Total Unit Cost]]*Sales_Data17[[#This Row],[Order Quantity]])</f>
        <v>477.39733333333334</v>
      </c>
      <c r="R153" s="1" t="str">
        <f>TEXT(Sales_Data17[[#This Row],[OrderDate]],"MMM")</f>
        <v>Feb</v>
      </c>
      <c r="S153" s="1" t="str">
        <f t="shared" si="2"/>
        <v>2012</v>
      </c>
    </row>
    <row r="154" spans="1:19">
      <c r="A154" t="s">
        <v>177</v>
      </c>
      <c r="B154" s="2">
        <v>40946</v>
      </c>
      <c r="C154" s="2" t="str">
        <f>VLOOKUP(Sales_Data17[[#This Row],[Customer Name Index]],Customer_Data[#All],2,0)</f>
        <v>Eminence Corp</v>
      </c>
      <c r="D154">
        <v>18</v>
      </c>
      <c r="E154" t="s">
        <v>4</v>
      </c>
      <c r="F154" t="s">
        <v>8168</v>
      </c>
      <c r="G154" t="s">
        <v>8025</v>
      </c>
      <c r="H154" t="str">
        <f>VLOOKUP(Sales_Data17[[#This Row],[Delivery Region Index]],Regions_Table[#All],2,0)</f>
        <v>Victoria</v>
      </c>
      <c r="I154" t="str">
        <f>VLOOKUP(Sales_Data17[[#This Row],[Delivery Region Index]],Regions_Table[#All],3,0)</f>
        <v>Geelong</v>
      </c>
      <c r="J154">
        <v>51</v>
      </c>
      <c r="K154">
        <v>7</v>
      </c>
      <c r="L154" t="str">
        <f>VLOOKUP(Sales_Data17[[#This Row],[Product Description Index]],Products_Data[#All],2,0)</f>
        <v>Dress Shirts</v>
      </c>
      <c r="M154">
        <v>6</v>
      </c>
      <c r="N154" s="9">
        <v>189.08888888888887</v>
      </c>
      <c r="O154" s="9">
        <f>Sales_Data17[[#This Row],[Order Quantity]]*Sales_Data17[[#This Row],[Unit Price]]</f>
        <v>1134.5333333333333</v>
      </c>
      <c r="P154" s="9">
        <v>128.58044444444445</v>
      </c>
      <c r="Q154" s="9">
        <f>Sales_Data17[[#This Row],[Line Total]]-(Sales_Data17[[#This Row],[Total Unit Cost]]*Sales_Data17[[#This Row],[Order Quantity]])</f>
        <v>363.05066666666653</v>
      </c>
      <c r="R154" s="1" t="str">
        <f>TEXT(Sales_Data17[[#This Row],[OrderDate]],"MMM")</f>
        <v>Feb</v>
      </c>
      <c r="S154" s="1" t="str">
        <f t="shared" si="2"/>
        <v>2012</v>
      </c>
    </row>
    <row r="155" spans="1:19">
      <c r="A155" t="s">
        <v>178</v>
      </c>
      <c r="B155" s="2">
        <v>40946</v>
      </c>
      <c r="C155" s="2" t="str">
        <f>VLOOKUP(Sales_Data17[[#This Row],[Customer Name Index]],Customer_Data[#All],2,0)</f>
        <v>3LAB, Ltd</v>
      </c>
      <c r="D155">
        <v>16</v>
      </c>
      <c r="E155" t="s">
        <v>4</v>
      </c>
      <c r="F155" t="s">
        <v>8168</v>
      </c>
      <c r="G155" t="s">
        <v>8025</v>
      </c>
      <c r="H155" t="str">
        <f>VLOOKUP(Sales_Data17[[#This Row],[Delivery Region Index]],Regions_Table[#All],2,0)</f>
        <v>Queensland</v>
      </c>
      <c r="I155" t="str">
        <f>VLOOKUP(Sales_Data17[[#This Row],[Delivery Region Index]],Regions_Table[#All],3,0)</f>
        <v>Toowoomba</v>
      </c>
      <c r="J155">
        <v>44</v>
      </c>
      <c r="K155">
        <v>7</v>
      </c>
      <c r="L155" t="str">
        <f>VLOOKUP(Sales_Data17[[#This Row],[Product Description Index]],Products_Data[#All],2,0)</f>
        <v>Dress Shirts</v>
      </c>
      <c r="M155">
        <v>6</v>
      </c>
      <c r="N155" s="9">
        <v>285.12222222222221</v>
      </c>
      <c r="O155" s="9">
        <f>Sales_Data17[[#This Row],[Order Quantity]]*Sales_Data17[[#This Row],[Unit Price]]</f>
        <v>1710.7333333333331</v>
      </c>
      <c r="P155" s="9">
        <v>242.35388888888889</v>
      </c>
      <c r="Q155" s="9">
        <f>Sales_Data17[[#This Row],[Line Total]]-(Sales_Data17[[#This Row],[Total Unit Cost]]*Sales_Data17[[#This Row],[Order Quantity]])</f>
        <v>256.60999999999967</v>
      </c>
      <c r="R155" s="1" t="str">
        <f>TEXT(Sales_Data17[[#This Row],[OrderDate]],"MMM")</f>
        <v>Feb</v>
      </c>
      <c r="S155" s="1" t="str">
        <f t="shared" si="2"/>
        <v>2012</v>
      </c>
    </row>
    <row r="156" spans="1:19">
      <c r="A156" t="s">
        <v>179</v>
      </c>
      <c r="B156" s="2">
        <v>40946</v>
      </c>
      <c r="C156" s="2" t="str">
        <f>VLOOKUP(Sales_Data17[[#This Row],[Customer Name Index]],Customer_Data[#All],2,0)</f>
        <v>PEDIFIX, Corp</v>
      </c>
      <c r="D156">
        <v>6</v>
      </c>
      <c r="E156" t="s">
        <v>4</v>
      </c>
      <c r="F156" t="s">
        <v>8168</v>
      </c>
      <c r="G156" t="s">
        <v>8027</v>
      </c>
      <c r="H156" t="str">
        <f>VLOOKUP(Sales_Data17[[#This Row],[Delivery Region Index]],Regions_Table[#All],2,0)</f>
        <v>New South Wales</v>
      </c>
      <c r="I156" t="str">
        <f>VLOOKUP(Sales_Data17[[#This Row],[Delivery Region Index]],Regions_Table[#All],3,0)</f>
        <v>Newcastle</v>
      </c>
      <c r="J156">
        <v>16</v>
      </c>
      <c r="K156">
        <v>3</v>
      </c>
      <c r="L156" t="str">
        <f>VLOOKUP(Sales_Data17[[#This Row],[Product Description Index]],Products_Data[#All],2,0)</f>
        <v>Sunglasses</v>
      </c>
      <c r="M156">
        <v>7</v>
      </c>
      <c r="N156" s="9">
        <v>24.566666666666666</v>
      </c>
      <c r="O156" s="9">
        <f>Sales_Data17[[#This Row],[Order Quantity]]*Sales_Data17[[#This Row],[Unit Price]]</f>
        <v>171.96666666666667</v>
      </c>
      <c r="P156" s="9">
        <v>14.002999999999998</v>
      </c>
      <c r="Q156" s="9">
        <f>Sales_Data17[[#This Row],[Line Total]]-(Sales_Data17[[#This Row],[Total Unit Cost]]*Sales_Data17[[#This Row],[Order Quantity]])</f>
        <v>73.945666666666682</v>
      </c>
      <c r="R156" s="1" t="str">
        <f>TEXT(Sales_Data17[[#This Row],[OrderDate]],"MMM")</f>
        <v>Feb</v>
      </c>
      <c r="S156" s="1" t="str">
        <f t="shared" si="2"/>
        <v>2012</v>
      </c>
    </row>
    <row r="157" spans="1:19">
      <c r="A157" t="s">
        <v>180</v>
      </c>
      <c r="B157" s="2">
        <v>40946</v>
      </c>
      <c r="C157" s="2" t="str">
        <f>VLOOKUP(Sales_Data17[[#This Row],[Customer Name Index]],Customer_Data[#All],2,0)</f>
        <v xml:space="preserve">Linde </v>
      </c>
      <c r="D157">
        <v>14</v>
      </c>
      <c r="E157" t="s">
        <v>4</v>
      </c>
      <c r="F157" t="s">
        <v>8168</v>
      </c>
      <c r="G157" t="s">
        <v>8026</v>
      </c>
      <c r="H157" t="str">
        <f>VLOOKUP(Sales_Data17[[#This Row],[Delivery Region Index]],Regions_Table[#All],2,0)</f>
        <v>Queensland</v>
      </c>
      <c r="I157" t="str">
        <f>VLOOKUP(Sales_Data17[[#This Row],[Delivery Region Index]],Regions_Table[#All],3,0)</f>
        <v>Redcliffe</v>
      </c>
      <c r="J157">
        <v>40</v>
      </c>
      <c r="K157">
        <v>6</v>
      </c>
      <c r="L157" t="str">
        <f>VLOOKUP(Sales_Data17[[#This Row],[Product Description Index]],Products_Data[#All],2,0)</f>
        <v>Socks</v>
      </c>
      <c r="M157">
        <v>4</v>
      </c>
      <c r="N157" s="9">
        <v>198.02222222222224</v>
      </c>
      <c r="O157" s="9">
        <f>Sales_Data17[[#This Row],[Order Quantity]]*Sales_Data17[[#This Row],[Unit Price]]</f>
        <v>792.08888888888896</v>
      </c>
      <c r="P157" s="9">
        <v>108.91222222222224</v>
      </c>
      <c r="Q157" s="9">
        <f>Sales_Data17[[#This Row],[Line Total]]-(Sales_Data17[[#This Row],[Total Unit Cost]]*Sales_Data17[[#This Row],[Order Quantity]])</f>
        <v>356.44</v>
      </c>
      <c r="R157" s="1" t="str">
        <f>TEXT(Sales_Data17[[#This Row],[OrderDate]],"MMM")</f>
        <v>Feb</v>
      </c>
      <c r="S157" s="1" t="str">
        <f t="shared" si="2"/>
        <v>2012</v>
      </c>
    </row>
    <row r="158" spans="1:19">
      <c r="A158" t="s">
        <v>181</v>
      </c>
      <c r="B158" s="2">
        <v>40947</v>
      </c>
      <c r="C158" s="2" t="str">
        <f>VLOOKUP(Sales_Data17[[#This Row],[Customer Name Index]],Customer_Data[#All],2,0)</f>
        <v>PEDIFIX, Corp</v>
      </c>
      <c r="D158">
        <v>6</v>
      </c>
      <c r="E158" t="s">
        <v>4</v>
      </c>
      <c r="F158" t="s">
        <v>8168</v>
      </c>
      <c r="G158" t="s">
        <v>8027</v>
      </c>
      <c r="H158" t="str">
        <f>VLOOKUP(Sales_Data17[[#This Row],[Delivery Region Index]],Regions_Table[#All],2,0)</f>
        <v>New South Wales</v>
      </c>
      <c r="I158" t="str">
        <f>VLOOKUP(Sales_Data17[[#This Row],[Delivery Region Index]],Regions_Table[#All],3,0)</f>
        <v>Maitland</v>
      </c>
      <c r="J158">
        <v>15</v>
      </c>
      <c r="K158">
        <v>3</v>
      </c>
      <c r="L158" t="str">
        <f>VLOOKUP(Sales_Data17[[#This Row],[Product Description Index]],Products_Data[#All],2,0)</f>
        <v>Sunglasses</v>
      </c>
      <c r="M158">
        <v>1</v>
      </c>
      <c r="N158" s="9">
        <v>222.58888888888887</v>
      </c>
      <c r="O158" s="9">
        <f>Sales_Data17[[#This Row],[Order Quantity]]*Sales_Data17[[#This Row],[Unit Price]]</f>
        <v>222.58888888888887</v>
      </c>
      <c r="P158" s="9">
        <v>89.035555555555561</v>
      </c>
      <c r="Q158" s="9">
        <f>Sales_Data17[[#This Row],[Line Total]]-(Sales_Data17[[#This Row],[Total Unit Cost]]*Sales_Data17[[#This Row],[Order Quantity]])</f>
        <v>133.55333333333331</v>
      </c>
      <c r="R158" s="1" t="str">
        <f>TEXT(Sales_Data17[[#This Row],[OrderDate]],"MMM")</f>
        <v>Feb</v>
      </c>
      <c r="S158" s="1" t="str">
        <f t="shared" si="2"/>
        <v>2012</v>
      </c>
    </row>
    <row r="159" spans="1:19">
      <c r="A159" t="s">
        <v>182</v>
      </c>
      <c r="B159" s="2">
        <v>40947</v>
      </c>
      <c r="C159" s="2" t="str">
        <f>VLOOKUP(Sales_Data17[[#This Row],[Customer Name Index]],Customer_Data[#All],2,0)</f>
        <v xml:space="preserve">WakeFern </v>
      </c>
      <c r="D159">
        <v>2</v>
      </c>
      <c r="E159" t="s">
        <v>4</v>
      </c>
      <c r="F159" t="s">
        <v>8168</v>
      </c>
      <c r="G159" t="s">
        <v>8027</v>
      </c>
      <c r="H159" t="str">
        <f>VLOOKUP(Sales_Data17[[#This Row],[Delivery Region Index]],Regions_Table[#All],2,0)</f>
        <v>New South Wales</v>
      </c>
      <c r="I159" t="str">
        <f>VLOOKUP(Sales_Data17[[#This Row],[Delivery Region Index]],Regions_Table[#All],3,0)</f>
        <v>Cessnock</v>
      </c>
      <c r="J159">
        <v>6</v>
      </c>
      <c r="K159">
        <v>1</v>
      </c>
      <c r="L159" t="str">
        <f>VLOOKUP(Sales_Data17[[#This Row],[Product Description Index]],Products_Data[#All],2,0)</f>
        <v>Shirts</v>
      </c>
      <c r="M159">
        <v>1</v>
      </c>
      <c r="N159" s="9">
        <v>265.02222222222224</v>
      </c>
      <c r="O159" s="9">
        <f>Sales_Data17[[#This Row],[Order Quantity]]*Sales_Data17[[#This Row],[Unit Price]]</f>
        <v>265.02222222222224</v>
      </c>
      <c r="P159" s="9">
        <v>166.96400000000003</v>
      </c>
      <c r="Q159" s="9">
        <f>Sales_Data17[[#This Row],[Line Total]]-(Sales_Data17[[#This Row],[Total Unit Cost]]*Sales_Data17[[#This Row],[Order Quantity]])</f>
        <v>98.058222222222213</v>
      </c>
      <c r="R159" s="1" t="str">
        <f>TEXT(Sales_Data17[[#This Row],[OrderDate]],"MMM")</f>
        <v>Feb</v>
      </c>
      <c r="S159" s="1" t="str">
        <f t="shared" si="2"/>
        <v>2012</v>
      </c>
    </row>
    <row r="160" spans="1:19">
      <c r="A160" t="s">
        <v>183</v>
      </c>
      <c r="B160" s="2">
        <v>40947</v>
      </c>
      <c r="C160" s="2" t="str">
        <f>VLOOKUP(Sales_Data17[[#This Row],[Customer Name Index]],Customer_Data[#All],2,0)</f>
        <v>Avon Corp</v>
      </c>
      <c r="D160">
        <v>1</v>
      </c>
      <c r="E160" t="s">
        <v>4</v>
      </c>
      <c r="F160" t="s">
        <v>8168</v>
      </c>
      <c r="G160" t="s">
        <v>8027</v>
      </c>
      <c r="H160" t="str">
        <f>VLOOKUP(Sales_Data17[[#This Row],[Delivery Region Index]],Regions_Table[#All],2,0)</f>
        <v>New South Wales</v>
      </c>
      <c r="I160" t="str">
        <f>VLOOKUP(Sales_Data17[[#This Row],[Delivery Region Index]],Regions_Table[#All],3,0)</f>
        <v>Albury</v>
      </c>
      <c r="J160">
        <v>2</v>
      </c>
      <c r="K160">
        <v>1</v>
      </c>
      <c r="L160" t="str">
        <f>VLOOKUP(Sales_Data17[[#This Row],[Product Description Index]],Products_Data[#All],2,0)</f>
        <v>Shirts</v>
      </c>
      <c r="M160">
        <v>1</v>
      </c>
      <c r="N160" s="9">
        <v>247.89999999999998</v>
      </c>
      <c r="O160" s="9">
        <f>Sales_Data17[[#This Row],[Order Quantity]]*Sales_Data17[[#This Row],[Unit Price]]</f>
        <v>247.89999999999998</v>
      </c>
      <c r="P160" s="9">
        <v>198.32000000000002</v>
      </c>
      <c r="Q160" s="9">
        <f>Sales_Data17[[#This Row],[Line Total]]-(Sales_Data17[[#This Row],[Total Unit Cost]]*Sales_Data17[[#This Row],[Order Quantity]])</f>
        <v>49.579999999999956</v>
      </c>
      <c r="R160" s="1" t="str">
        <f>TEXT(Sales_Data17[[#This Row],[OrderDate]],"MMM")</f>
        <v>Feb</v>
      </c>
      <c r="S160" s="1" t="str">
        <f t="shared" si="2"/>
        <v>2012</v>
      </c>
    </row>
    <row r="161" spans="1:19">
      <c r="A161" t="s">
        <v>184</v>
      </c>
      <c r="B161" s="2">
        <v>40947</v>
      </c>
      <c r="C161" s="2" t="str">
        <f>VLOOKUP(Sales_Data17[[#This Row],[Customer Name Index]],Customer_Data[#All],2,0)</f>
        <v>New Ltd</v>
      </c>
      <c r="D161">
        <v>7</v>
      </c>
      <c r="E161" t="s">
        <v>4</v>
      </c>
      <c r="F161" t="s">
        <v>8168</v>
      </c>
      <c r="G161" t="s">
        <v>8027</v>
      </c>
      <c r="H161" t="str">
        <f>VLOOKUP(Sales_Data17[[#This Row],[Delivery Region Index]],Regions_Table[#All],2,0)</f>
        <v>New South Wales</v>
      </c>
      <c r="I161" t="str">
        <f>VLOOKUP(Sales_Data17[[#This Row],[Delivery Region Index]],Regions_Table[#All],3,0)</f>
        <v>Port Macquarie</v>
      </c>
      <c r="J161">
        <v>19</v>
      </c>
      <c r="K161">
        <v>3</v>
      </c>
      <c r="L161" t="str">
        <f>VLOOKUP(Sales_Data17[[#This Row],[Product Description Index]],Products_Data[#All],2,0)</f>
        <v>Sunglasses</v>
      </c>
      <c r="M161">
        <v>1</v>
      </c>
      <c r="N161" s="9">
        <v>111.66666666666667</v>
      </c>
      <c r="O161" s="9">
        <f>Sales_Data17[[#This Row],[Order Quantity]]*Sales_Data17[[#This Row],[Unit Price]]</f>
        <v>111.66666666666667</v>
      </c>
      <c r="P161" s="9">
        <v>45.783333333333331</v>
      </c>
      <c r="Q161" s="9">
        <f>Sales_Data17[[#This Row],[Line Total]]-(Sales_Data17[[#This Row],[Total Unit Cost]]*Sales_Data17[[#This Row],[Order Quantity]])</f>
        <v>65.88333333333334</v>
      </c>
      <c r="R161" s="1" t="str">
        <f>TEXT(Sales_Data17[[#This Row],[OrderDate]],"MMM")</f>
        <v>Feb</v>
      </c>
      <c r="S161" s="1" t="str">
        <f t="shared" si="2"/>
        <v>2012</v>
      </c>
    </row>
    <row r="162" spans="1:19">
      <c r="A162" t="s">
        <v>185</v>
      </c>
      <c r="B162" s="2">
        <v>40947</v>
      </c>
      <c r="C162" s="2" t="str">
        <f>VLOOKUP(Sales_Data17[[#This Row],[Customer Name Index]],Customer_Data[#All],2,0)</f>
        <v>3LAB, Ltd</v>
      </c>
      <c r="D162">
        <v>16</v>
      </c>
      <c r="E162" t="s">
        <v>2</v>
      </c>
      <c r="F162" t="s">
        <v>8168</v>
      </c>
      <c r="G162" t="s">
        <v>8025</v>
      </c>
      <c r="H162" t="str">
        <f>VLOOKUP(Sales_Data17[[#This Row],[Delivery Region Index]],Regions_Table[#All],2,0)</f>
        <v>South Australia</v>
      </c>
      <c r="I162" t="str">
        <f>VLOOKUP(Sales_Data17[[#This Row],[Delivery Region Index]],Regions_Table[#All],3,0)</f>
        <v>Adelaide</v>
      </c>
      <c r="J162">
        <v>46</v>
      </c>
      <c r="K162">
        <v>7</v>
      </c>
      <c r="L162" t="str">
        <f>VLOOKUP(Sales_Data17[[#This Row],[Product Description Index]],Products_Data[#All],2,0)</f>
        <v>Dress Shirts</v>
      </c>
      <c r="M162">
        <v>2</v>
      </c>
      <c r="N162" s="9">
        <v>299.26666666666665</v>
      </c>
      <c r="O162" s="9">
        <f>Sales_Data17[[#This Row],[Order Quantity]]*Sales_Data17[[#This Row],[Unit Price]]</f>
        <v>598.5333333333333</v>
      </c>
      <c r="P162" s="9">
        <v>215.47200000000001</v>
      </c>
      <c r="Q162" s="9">
        <f>Sales_Data17[[#This Row],[Line Total]]-(Sales_Data17[[#This Row],[Total Unit Cost]]*Sales_Data17[[#This Row],[Order Quantity]])</f>
        <v>167.58933333333329</v>
      </c>
      <c r="R162" s="1" t="str">
        <f>TEXT(Sales_Data17[[#This Row],[OrderDate]],"MMM")</f>
        <v>Feb</v>
      </c>
      <c r="S162" s="1" t="str">
        <f t="shared" si="2"/>
        <v>2012</v>
      </c>
    </row>
    <row r="163" spans="1:19">
      <c r="A163" t="s">
        <v>186</v>
      </c>
      <c r="B163" s="2">
        <v>40947</v>
      </c>
      <c r="C163" s="2" t="str">
        <f>VLOOKUP(Sales_Data17[[#This Row],[Customer Name Index]],Customer_Data[#All],2,0)</f>
        <v>PEDIFIX, Corp</v>
      </c>
      <c r="D163">
        <v>6</v>
      </c>
      <c r="E163" t="s">
        <v>4</v>
      </c>
      <c r="F163" t="s">
        <v>8168</v>
      </c>
      <c r="G163" t="s">
        <v>8027</v>
      </c>
      <c r="H163" t="str">
        <f>VLOOKUP(Sales_Data17[[#This Row],[Delivery Region Index]],Regions_Table[#All],2,0)</f>
        <v>New South Wales</v>
      </c>
      <c r="I163" t="str">
        <f>VLOOKUP(Sales_Data17[[#This Row],[Delivery Region Index]],Regions_Table[#All],3,0)</f>
        <v>Orange</v>
      </c>
      <c r="J163">
        <v>18</v>
      </c>
      <c r="K163">
        <v>3</v>
      </c>
      <c r="L163" t="str">
        <f>VLOOKUP(Sales_Data17[[#This Row],[Product Description Index]],Products_Data[#All],2,0)</f>
        <v>Sunglasses</v>
      </c>
      <c r="M163">
        <v>7</v>
      </c>
      <c r="N163" s="9">
        <v>122.83333333333333</v>
      </c>
      <c r="O163" s="9">
        <f>Sales_Data17[[#This Row],[Order Quantity]]*Sales_Data17[[#This Row],[Unit Price]]</f>
        <v>859.83333333333326</v>
      </c>
      <c r="P163" s="9">
        <v>72.471666666666664</v>
      </c>
      <c r="Q163" s="9">
        <f>Sales_Data17[[#This Row],[Line Total]]-(Sales_Data17[[#This Row],[Total Unit Cost]]*Sales_Data17[[#This Row],[Order Quantity]])</f>
        <v>352.53166666666664</v>
      </c>
      <c r="R163" s="1" t="str">
        <f>TEXT(Sales_Data17[[#This Row],[OrderDate]],"MMM")</f>
        <v>Feb</v>
      </c>
      <c r="S163" s="1" t="str">
        <f t="shared" si="2"/>
        <v>2012</v>
      </c>
    </row>
    <row r="164" spans="1:19">
      <c r="A164" t="s">
        <v>187</v>
      </c>
      <c r="B164" s="2">
        <v>40948</v>
      </c>
      <c r="C164" s="2" t="str">
        <f>VLOOKUP(Sales_Data17[[#This Row],[Customer Name Index]],Customer_Data[#All],2,0)</f>
        <v>Procter Corp</v>
      </c>
      <c r="D164">
        <v>5</v>
      </c>
      <c r="E164" t="s">
        <v>2</v>
      </c>
      <c r="F164" t="s">
        <v>8168</v>
      </c>
      <c r="G164" t="s">
        <v>8027</v>
      </c>
      <c r="H164" t="str">
        <f>VLOOKUP(Sales_Data17[[#This Row],[Delivery Region Index]],Regions_Table[#All],2,0)</f>
        <v>New South Wales</v>
      </c>
      <c r="I164" t="str">
        <f>VLOOKUP(Sales_Data17[[#This Row],[Delivery Region Index]],Regions_Table[#All],3,0)</f>
        <v>Lismore</v>
      </c>
      <c r="J164">
        <v>14</v>
      </c>
      <c r="K164">
        <v>2</v>
      </c>
      <c r="L164" t="str">
        <f>VLOOKUP(Sales_Data17[[#This Row],[Product Description Index]],Products_Data[#All],2,0)</f>
        <v>Pants</v>
      </c>
      <c r="M164">
        <v>1</v>
      </c>
      <c r="N164" s="9">
        <v>212.16666666666666</v>
      </c>
      <c r="O164" s="9">
        <f>Sales_Data17[[#This Row],[Order Quantity]]*Sales_Data17[[#This Row],[Unit Price]]</f>
        <v>212.16666666666666</v>
      </c>
      <c r="P164" s="9">
        <v>120.935</v>
      </c>
      <c r="Q164" s="9">
        <f>Sales_Data17[[#This Row],[Line Total]]-(Sales_Data17[[#This Row],[Total Unit Cost]]*Sales_Data17[[#This Row],[Order Quantity]])</f>
        <v>91.231666666666655</v>
      </c>
      <c r="R164" s="1" t="str">
        <f>TEXT(Sales_Data17[[#This Row],[OrderDate]],"MMM")</f>
        <v>Feb</v>
      </c>
      <c r="S164" s="1" t="str">
        <f t="shared" si="2"/>
        <v>2012</v>
      </c>
    </row>
    <row r="165" spans="1:19">
      <c r="A165" t="s">
        <v>188</v>
      </c>
      <c r="B165" s="2">
        <v>40948</v>
      </c>
      <c r="C165" s="2" t="str">
        <f>VLOOKUP(Sales_Data17[[#This Row],[Customer Name Index]],Customer_Data[#All],2,0)</f>
        <v>21st Ltd</v>
      </c>
      <c r="D165">
        <v>10</v>
      </c>
      <c r="E165" t="s">
        <v>2</v>
      </c>
      <c r="F165" t="s">
        <v>8168</v>
      </c>
      <c r="G165" t="s">
        <v>8026</v>
      </c>
      <c r="H165" t="str">
        <f>VLOOKUP(Sales_Data17[[#This Row],[Delivery Region Index]],Regions_Table[#All],2,0)</f>
        <v>Queensland</v>
      </c>
      <c r="I165" t="str">
        <f>VLOOKUP(Sales_Data17[[#This Row],[Delivery Region Index]],Regions_Table[#All],3,0)</f>
        <v>Cairns</v>
      </c>
      <c r="J165">
        <v>28</v>
      </c>
      <c r="K165">
        <v>4</v>
      </c>
      <c r="L165" t="str">
        <f>VLOOKUP(Sales_Data17[[#This Row],[Product Description Index]],Products_Data[#All],2,0)</f>
        <v>Jeans</v>
      </c>
      <c r="M165">
        <v>7</v>
      </c>
      <c r="N165" s="9">
        <v>124.32222222222224</v>
      </c>
      <c r="O165" s="9">
        <f>Sales_Data17[[#This Row],[Order Quantity]]*Sales_Data17[[#This Row],[Unit Price]]</f>
        <v>870.2555555555557</v>
      </c>
      <c r="P165" s="9">
        <v>94.484888888888889</v>
      </c>
      <c r="Q165" s="9">
        <f>Sales_Data17[[#This Row],[Line Total]]-(Sales_Data17[[#This Row],[Total Unit Cost]]*Sales_Data17[[#This Row],[Order Quantity]])</f>
        <v>208.8613333333335</v>
      </c>
      <c r="R165" s="1" t="str">
        <f>TEXT(Sales_Data17[[#This Row],[OrderDate]],"MMM")</f>
        <v>Feb</v>
      </c>
      <c r="S165" s="1" t="str">
        <f t="shared" si="2"/>
        <v>2012</v>
      </c>
    </row>
    <row r="166" spans="1:19">
      <c r="A166" t="s">
        <v>189</v>
      </c>
      <c r="B166" s="2">
        <v>40948</v>
      </c>
      <c r="C166" s="2" t="str">
        <f>VLOOKUP(Sales_Data17[[#This Row],[Customer Name Index]],Customer_Data[#All],2,0)</f>
        <v>PEDIFIX, Corp</v>
      </c>
      <c r="D166">
        <v>6</v>
      </c>
      <c r="E166" t="s">
        <v>4</v>
      </c>
      <c r="F166" t="s">
        <v>8168</v>
      </c>
      <c r="G166" t="s">
        <v>8027</v>
      </c>
      <c r="H166" t="str">
        <f>VLOOKUP(Sales_Data17[[#This Row],[Delivery Region Index]],Regions_Table[#All],2,0)</f>
        <v>New South Wales</v>
      </c>
      <c r="I166" t="str">
        <f>VLOOKUP(Sales_Data17[[#This Row],[Delivery Region Index]],Regions_Table[#All],3,0)</f>
        <v>Maitland</v>
      </c>
      <c r="J166">
        <v>15</v>
      </c>
      <c r="K166">
        <v>3</v>
      </c>
      <c r="L166" t="str">
        <f>VLOOKUP(Sales_Data17[[#This Row],[Product Description Index]],Products_Data[#All],2,0)</f>
        <v>Sunglasses</v>
      </c>
      <c r="M166">
        <v>5</v>
      </c>
      <c r="N166" s="9">
        <v>115.38888888888889</v>
      </c>
      <c r="O166" s="9">
        <f>Sales_Data17[[#This Row],[Order Quantity]]*Sales_Data17[[#This Row],[Unit Price]]</f>
        <v>576.94444444444446</v>
      </c>
      <c r="P166" s="9">
        <v>84.233888888888885</v>
      </c>
      <c r="Q166" s="9">
        <f>Sales_Data17[[#This Row],[Line Total]]-(Sales_Data17[[#This Row],[Total Unit Cost]]*Sales_Data17[[#This Row],[Order Quantity]])</f>
        <v>155.77500000000003</v>
      </c>
      <c r="R166" s="1" t="str">
        <f>TEXT(Sales_Data17[[#This Row],[OrderDate]],"MMM")</f>
        <v>Feb</v>
      </c>
      <c r="S166" s="1" t="str">
        <f t="shared" si="2"/>
        <v>2012</v>
      </c>
    </row>
    <row r="167" spans="1:19">
      <c r="A167" t="s">
        <v>190</v>
      </c>
      <c r="B167" s="2">
        <v>40948</v>
      </c>
      <c r="C167" s="2" t="str">
        <f>VLOOKUP(Sales_Data17[[#This Row],[Customer Name Index]],Customer_Data[#All],2,0)</f>
        <v>New Ltd</v>
      </c>
      <c r="D167">
        <v>7</v>
      </c>
      <c r="E167" t="s">
        <v>2</v>
      </c>
      <c r="F167" t="s">
        <v>8168</v>
      </c>
      <c r="G167" t="s">
        <v>8027</v>
      </c>
      <c r="H167" t="str">
        <f>VLOOKUP(Sales_Data17[[#This Row],[Delivery Region Index]],Regions_Table[#All],2,0)</f>
        <v>New South Wales</v>
      </c>
      <c r="I167" t="str">
        <f>VLOOKUP(Sales_Data17[[#This Row],[Delivery Region Index]],Regions_Table[#All],3,0)</f>
        <v>Queanbeyan</v>
      </c>
      <c r="J167">
        <v>20</v>
      </c>
      <c r="K167">
        <v>3</v>
      </c>
      <c r="L167" t="str">
        <f>VLOOKUP(Sales_Data17[[#This Row],[Product Description Index]],Products_Data[#All],2,0)</f>
        <v>Sunglasses</v>
      </c>
      <c r="M167">
        <v>4</v>
      </c>
      <c r="N167" s="9">
        <v>702.75555555555559</v>
      </c>
      <c r="O167" s="9">
        <f>Sales_Data17[[#This Row],[Order Quantity]]*Sales_Data17[[#This Row],[Unit Price]]</f>
        <v>2811.0222222222224</v>
      </c>
      <c r="P167" s="9">
        <v>477.87377777777783</v>
      </c>
      <c r="Q167" s="9">
        <f>Sales_Data17[[#This Row],[Line Total]]-(Sales_Data17[[#This Row],[Total Unit Cost]]*Sales_Data17[[#This Row],[Order Quantity]])</f>
        <v>899.52711111111103</v>
      </c>
      <c r="R167" s="1" t="str">
        <f>TEXT(Sales_Data17[[#This Row],[OrderDate]],"MMM")</f>
        <v>Feb</v>
      </c>
      <c r="S167" s="1" t="str">
        <f t="shared" si="2"/>
        <v>2012</v>
      </c>
    </row>
    <row r="168" spans="1:19">
      <c r="A168" t="s">
        <v>191</v>
      </c>
      <c r="B168" s="2">
        <v>40949</v>
      </c>
      <c r="C168" s="2" t="str">
        <f>VLOOKUP(Sales_Data17[[#This Row],[Customer Name Index]],Customer_Data[#All],2,0)</f>
        <v>Avon Corp</v>
      </c>
      <c r="D168">
        <v>1</v>
      </c>
      <c r="E168" t="s">
        <v>4</v>
      </c>
      <c r="F168" t="s">
        <v>8168</v>
      </c>
      <c r="G168" t="s">
        <v>8027</v>
      </c>
      <c r="H168" t="str">
        <f>VLOOKUP(Sales_Data17[[#This Row],[Delivery Region Index]],Regions_Table[#All],2,0)</f>
        <v>New South Wales</v>
      </c>
      <c r="I168" t="str">
        <f>VLOOKUP(Sales_Data17[[#This Row],[Delivery Region Index]],Regions_Table[#All],3,0)</f>
        <v>Armidale</v>
      </c>
      <c r="J168">
        <v>3</v>
      </c>
      <c r="K168">
        <v>1</v>
      </c>
      <c r="L168" t="str">
        <f>VLOOKUP(Sales_Data17[[#This Row],[Product Description Index]],Products_Data[#All],2,0)</f>
        <v>Shirts</v>
      </c>
      <c r="M168">
        <v>1</v>
      </c>
      <c r="N168" s="9">
        <v>111.66666666666667</v>
      </c>
      <c r="O168" s="9">
        <f>Sales_Data17[[#This Row],[Order Quantity]]*Sales_Data17[[#This Row],[Unit Price]]</f>
        <v>111.66666666666667</v>
      </c>
      <c r="P168" s="9">
        <v>55.833333333333336</v>
      </c>
      <c r="Q168" s="9">
        <f>Sales_Data17[[#This Row],[Line Total]]-(Sales_Data17[[#This Row],[Total Unit Cost]]*Sales_Data17[[#This Row],[Order Quantity]])</f>
        <v>55.833333333333336</v>
      </c>
      <c r="R168" s="1" t="str">
        <f>TEXT(Sales_Data17[[#This Row],[OrderDate]],"MMM")</f>
        <v>Feb</v>
      </c>
      <c r="S168" s="1" t="str">
        <f t="shared" si="2"/>
        <v>2012</v>
      </c>
    </row>
    <row r="169" spans="1:19">
      <c r="A169" t="s">
        <v>192</v>
      </c>
      <c r="B169" s="2">
        <v>40949</v>
      </c>
      <c r="C169" s="2" t="str">
        <f>VLOOKUP(Sales_Data17[[#This Row],[Customer Name Index]],Customer_Data[#All],2,0)</f>
        <v>21st Ltd</v>
      </c>
      <c r="D169">
        <v>10</v>
      </c>
      <c r="E169" t="s">
        <v>2</v>
      </c>
      <c r="F169" t="s">
        <v>8168</v>
      </c>
      <c r="G169" t="s">
        <v>8026</v>
      </c>
      <c r="H169" t="str">
        <f>VLOOKUP(Sales_Data17[[#This Row],[Delivery Region Index]],Regions_Table[#All],2,0)</f>
        <v>Queensland</v>
      </c>
      <c r="I169" t="str">
        <f>VLOOKUP(Sales_Data17[[#This Row],[Delivery Region Index]],Regions_Table[#All],3,0)</f>
        <v>Cairns</v>
      </c>
      <c r="J169">
        <v>28</v>
      </c>
      <c r="K169">
        <v>4</v>
      </c>
      <c r="L169" t="str">
        <f>VLOOKUP(Sales_Data17[[#This Row],[Product Description Index]],Products_Data[#All],2,0)</f>
        <v>Jeans</v>
      </c>
      <c r="M169">
        <v>8</v>
      </c>
      <c r="N169" s="9">
        <v>143.67777777777781</v>
      </c>
      <c r="O169" s="9">
        <f>Sales_Data17[[#This Row],[Order Quantity]]*Sales_Data17[[#This Row],[Unit Price]]</f>
        <v>1149.4222222222224</v>
      </c>
      <c r="P169" s="9">
        <v>73.27566666666668</v>
      </c>
      <c r="Q169" s="9">
        <f>Sales_Data17[[#This Row],[Line Total]]-(Sales_Data17[[#This Row],[Total Unit Cost]]*Sales_Data17[[#This Row],[Order Quantity]])</f>
        <v>563.216888888889</v>
      </c>
      <c r="R169" s="1" t="str">
        <f>TEXT(Sales_Data17[[#This Row],[OrderDate]],"MMM")</f>
        <v>Feb</v>
      </c>
      <c r="S169" s="1" t="str">
        <f t="shared" si="2"/>
        <v>2012</v>
      </c>
    </row>
    <row r="170" spans="1:19">
      <c r="A170" t="s">
        <v>193</v>
      </c>
      <c r="B170" s="2">
        <v>40949</v>
      </c>
      <c r="C170" s="2" t="str">
        <f>VLOOKUP(Sales_Data17[[#This Row],[Customer Name Index]],Customer_Data[#All],2,0)</f>
        <v>Procter Corp</v>
      </c>
      <c r="D170">
        <v>5</v>
      </c>
      <c r="E170" t="s">
        <v>4</v>
      </c>
      <c r="F170" t="s">
        <v>8168</v>
      </c>
      <c r="G170" t="s">
        <v>8027</v>
      </c>
      <c r="H170" t="str">
        <f>VLOOKUP(Sales_Data17[[#This Row],[Delivery Region Index]],Regions_Table[#All],2,0)</f>
        <v>New South Wales</v>
      </c>
      <c r="I170" t="str">
        <f>VLOOKUP(Sales_Data17[[#This Row],[Delivery Region Index]],Regions_Table[#All],3,0)</f>
        <v>Griffith</v>
      </c>
      <c r="J170">
        <v>12</v>
      </c>
      <c r="K170">
        <v>2</v>
      </c>
      <c r="L170" t="str">
        <f>VLOOKUP(Sales_Data17[[#This Row],[Product Description Index]],Products_Data[#All],2,0)</f>
        <v>Pants</v>
      </c>
      <c r="M170">
        <v>6</v>
      </c>
      <c r="N170" s="9">
        <v>93.800000000000011</v>
      </c>
      <c r="O170" s="9">
        <f>Sales_Data17[[#This Row],[Order Quantity]]*Sales_Data17[[#This Row],[Unit Price]]</f>
        <v>562.80000000000007</v>
      </c>
      <c r="P170" s="9">
        <v>60.032000000000004</v>
      </c>
      <c r="Q170" s="9">
        <f>Sales_Data17[[#This Row],[Line Total]]-(Sales_Data17[[#This Row],[Total Unit Cost]]*Sales_Data17[[#This Row],[Order Quantity]])</f>
        <v>202.60800000000006</v>
      </c>
      <c r="R170" s="1" t="str">
        <f>TEXT(Sales_Data17[[#This Row],[OrderDate]],"MMM")</f>
        <v>Feb</v>
      </c>
      <c r="S170" s="1" t="str">
        <f t="shared" si="2"/>
        <v>2012</v>
      </c>
    </row>
    <row r="171" spans="1:19">
      <c r="A171" t="s">
        <v>194</v>
      </c>
      <c r="B171" s="2">
        <v>40949</v>
      </c>
      <c r="C171" s="2" t="str">
        <f>VLOOKUP(Sales_Data17[[#This Row],[Customer Name Index]],Customer_Data[#All],2,0)</f>
        <v>Eminence Corp</v>
      </c>
      <c r="D171">
        <v>18</v>
      </c>
      <c r="E171" t="s">
        <v>4</v>
      </c>
      <c r="F171" t="s">
        <v>8168</v>
      </c>
      <c r="G171" t="s">
        <v>8025</v>
      </c>
      <c r="H171" t="str">
        <f>VLOOKUP(Sales_Data17[[#This Row],[Delivery Region Index]],Regions_Table[#All],2,0)</f>
        <v>Victoria</v>
      </c>
      <c r="I171" t="str">
        <f>VLOOKUP(Sales_Data17[[#This Row],[Delivery Region Index]],Regions_Table[#All],3,0)</f>
        <v>Geelong</v>
      </c>
      <c r="J171">
        <v>51</v>
      </c>
      <c r="K171">
        <v>7</v>
      </c>
      <c r="L171" t="str">
        <f>VLOOKUP(Sales_Data17[[#This Row],[Product Description Index]],Products_Data[#All],2,0)</f>
        <v>Dress Shirts</v>
      </c>
      <c r="M171">
        <v>8</v>
      </c>
      <c r="N171" s="9">
        <v>27.544444444444444</v>
      </c>
      <c r="O171" s="9">
        <f>Sales_Data17[[#This Row],[Order Quantity]]*Sales_Data17[[#This Row],[Unit Price]]</f>
        <v>220.35555555555555</v>
      </c>
      <c r="P171" s="9">
        <v>21.760111111111112</v>
      </c>
      <c r="Q171" s="9">
        <f>Sales_Data17[[#This Row],[Line Total]]-(Sales_Data17[[#This Row],[Total Unit Cost]]*Sales_Data17[[#This Row],[Order Quantity]])</f>
        <v>46.274666666666661</v>
      </c>
      <c r="R171" s="1" t="str">
        <f>TEXT(Sales_Data17[[#This Row],[OrderDate]],"MMM")</f>
        <v>Feb</v>
      </c>
      <c r="S171" s="1" t="str">
        <f t="shared" si="2"/>
        <v>2012</v>
      </c>
    </row>
    <row r="172" spans="1:19">
      <c r="A172" t="s">
        <v>195</v>
      </c>
      <c r="B172" s="2">
        <v>40949</v>
      </c>
      <c r="C172" s="2" t="str">
        <f>VLOOKUP(Sales_Data17[[#This Row],[Customer Name Index]],Customer_Data[#All],2,0)</f>
        <v xml:space="preserve">Medline </v>
      </c>
      <c r="D172">
        <v>12</v>
      </c>
      <c r="E172" t="s">
        <v>4</v>
      </c>
      <c r="F172" t="s">
        <v>8168</v>
      </c>
      <c r="G172" t="s">
        <v>8026</v>
      </c>
      <c r="H172" t="str">
        <f>VLOOKUP(Sales_Data17[[#This Row],[Delivery Region Index]],Regions_Table[#All],2,0)</f>
        <v>Queensland</v>
      </c>
      <c r="I172" t="str">
        <f>VLOOKUP(Sales_Data17[[#This Row],[Delivery Region Index]],Regions_Table[#All],3,0)</f>
        <v>Logan City</v>
      </c>
      <c r="J172">
        <v>35</v>
      </c>
      <c r="K172">
        <v>5</v>
      </c>
      <c r="L172" t="str">
        <f>VLOOKUP(Sales_Data17[[#This Row],[Product Description Index]],Products_Data[#All],2,0)</f>
        <v>Hats</v>
      </c>
      <c r="M172">
        <v>8</v>
      </c>
      <c r="N172" s="9">
        <v>19.355555555555558</v>
      </c>
      <c r="O172" s="9">
        <f>Sales_Data17[[#This Row],[Order Quantity]]*Sales_Data17[[#This Row],[Unit Price]]</f>
        <v>154.84444444444446</v>
      </c>
      <c r="P172" s="9">
        <v>15.484444444444446</v>
      </c>
      <c r="Q172" s="9">
        <f>Sales_Data17[[#This Row],[Line Total]]-(Sales_Data17[[#This Row],[Total Unit Cost]]*Sales_Data17[[#This Row],[Order Quantity]])</f>
        <v>30.968888888888898</v>
      </c>
      <c r="R172" s="1" t="str">
        <f>TEXT(Sales_Data17[[#This Row],[OrderDate]],"MMM")</f>
        <v>Feb</v>
      </c>
      <c r="S172" s="1" t="str">
        <f t="shared" si="2"/>
        <v>2012</v>
      </c>
    </row>
    <row r="173" spans="1:19">
      <c r="A173" t="s">
        <v>196</v>
      </c>
      <c r="B173" s="2">
        <v>40949</v>
      </c>
      <c r="C173" s="2" t="str">
        <f>VLOOKUP(Sales_Data17[[#This Row],[Customer Name Index]],Customer_Data[#All],2,0)</f>
        <v>3LAB, Ltd</v>
      </c>
      <c r="D173">
        <v>16</v>
      </c>
      <c r="E173" t="s">
        <v>4</v>
      </c>
      <c r="F173" t="s">
        <v>8168</v>
      </c>
      <c r="G173" t="s">
        <v>8025</v>
      </c>
      <c r="H173" t="str">
        <f>VLOOKUP(Sales_Data17[[#This Row],[Delivery Region Index]],Regions_Table[#All],2,0)</f>
        <v>Queensland</v>
      </c>
      <c r="I173" t="str">
        <f>VLOOKUP(Sales_Data17[[#This Row],[Delivery Region Index]],Regions_Table[#All],3,0)</f>
        <v>Toowoomba</v>
      </c>
      <c r="J173">
        <v>44</v>
      </c>
      <c r="K173">
        <v>7</v>
      </c>
      <c r="L173" t="str">
        <f>VLOOKUP(Sales_Data17[[#This Row],[Product Description Index]],Products_Data[#All],2,0)</f>
        <v>Dress Shirts</v>
      </c>
      <c r="M173">
        <v>2</v>
      </c>
      <c r="N173" s="9">
        <v>113.90000000000002</v>
      </c>
      <c r="O173" s="9">
        <f>Sales_Data17[[#This Row],[Order Quantity]]*Sales_Data17[[#This Row],[Unit Price]]</f>
        <v>227.80000000000004</v>
      </c>
      <c r="P173" s="9">
        <v>78.591000000000008</v>
      </c>
      <c r="Q173" s="9">
        <f>Sales_Data17[[#This Row],[Line Total]]-(Sales_Data17[[#This Row],[Total Unit Cost]]*Sales_Data17[[#This Row],[Order Quantity]])</f>
        <v>70.618000000000023</v>
      </c>
      <c r="R173" s="1" t="str">
        <f>TEXT(Sales_Data17[[#This Row],[OrderDate]],"MMM")</f>
        <v>Feb</v>
      </c>
      <c r="S173" s="1" t="str">
        <f t="shared" si="2"/>
        <v>2012</v>
      </c>
    </row>
    <row r="174" spans="1:19">
      <c r="A174" t="s">
        <v>197</v>
      </c>
      <c r="B174" s="2">
        <v>40949</v>
      </c>
      <c r="C174" s="2" t="str">
        <f>VLOOKUP(Sales_Data17[[#This Row],[Customer Name Index]],Customer_Data[#All],2,0)</f>
        <v xml:space="preserve">Qualitest </v>
      </c>
      <c r="D174">
        <v>19</v>
      </c>
      <c r="E174" t="s">
        <v>3</v>
      </c>
      <c r="F174" t="s">
        <v>8168</v>
      </c>
      <c r="G174" t="s">
        <v>8028</v>
      </c>
      <c r="H174" t="str">
        <f>VLOOKUP(Sales_Data17[[#This Row],[Delivery Region Index]],Regions_Table[#All],2,0)</f>
        <v>Victoria</v>
      </c>
      <c r="I174" t="str">
        <f>VLOOKUP(Sales_Data17[[#This Row],[Delivery Region Index]],Regions_Table[#All],3,0)</f>
        <v>Shepparton</v>
      </c>
      <c r="J174">
        <v>54</v>
      </c>
      <c r="K174">
        <v>8</v>
      </c>
      <c r="L174" t="str">
        <f>VLOOKUP(Sales_Data17[[#This Row],[Product Description Index]],Products_Data[#All],2,0)</f>
        <v>Shoes</v>
      </c>
      <c r="M174">
        <v>9</v>
      </c>
      <c r="N174" s="9">
        <v>340.95555555555552</v>
      </c>
      <c r="O174" s="9">
        <f>Sales_Data17[[#This Row],[Order Quantity]]*Sales_Data17[[#This Row],[Unit Price]]</f>
        <v>3068.5999999999995</v>
      </c>
      <c r="P174" s="9">
        <v>255.71666666666664</v>
      </c>
      <c r="Q174" s="9">
        <f>Sales_Data17[[#This Row],[Line Total]]-(Sales_Data17[[#This Row],[Total Unit Cost]]*Sales_Data17[[#This Row],[Order Quantity]])</f>
        <v>767.14999999999964</v>
      </c>
      <c r="R174" s="1" t="str">
        <f>TEXT(Sales_Data17[[#This Row],[OrderDate]],"MMM")</f>
        <v>Feb</v>
      </c>
      <c r="S174" s="1" t="str">
        <f t="shared" si="2"/>
        <v>2012</v>
      </c>
    </row>
    <row r="175" spans="1:19">
      <c r="A175" t="s">
        <v>198</v>
      </c>
      <c r="B175" s="2">
        <v>40950</v>
      </c>
      <c r="C175" s="2" t="str">
        <f>VLOOKUP(Sales_Data17[[#This Row],[Customer Name Index]],Customer_Data[#All],2,0)</f>
        <v>New Ltd</v>
      </c>
      <c r="D175">
        <v>7</v>
      </c>
      <c r="E175" t="s">
        <v>2</v>
      </c>
      <c r="F175" t="s">
        <v>8168</v>
      </c>
      <c r="G175" t="s">
        <v>8027</v>
      </c>
      <c r="H175" t="str">
        <f>VLOOKUP(Sales_Data17[[#This Row],[Delivery Region Index]],Regions_Table[#All],2,0)</f>
        <v>New South Wales</v>
      </c>
      <c r="I175" t="str">
        <f>VLOOKUP(Sales_Data17[[#This Row],[Delivery Region Index]],Regions_Table[#All],3,0)</f>
        <v>Queanbeyan</v>
      </c>
      <c r="J175">
        <v>20</v>
      </c>
      <c r="K175">
        <v>3</v>
      </c>
      <c r="L175" t="str">
        <f>VLOOKUP(Sales_Data17[[#This Row],[Product Description Index]],Products_Data[#All],2,0)</f>
        <v>Sunglasses</v>
      </c>
      <c r="M175">
        <v>9</v>
      </c>
      <c r="N175" s="9">
        <v>26.8</v>
      </c>
      <c r="O175" s="9">
        <f>Sales_Data17[[#This Row],[Order Quantity]]*Sales_Data17[[#This Row],[Unit Price]]</f>
        <v>241.20000000000002</v>
      </c>
      <c r="P175" s="9">
        <v>12.864000000000001</v>
      </c>
      <c r="Q175" s="9">
        <f>Sales_Data17[[#This Row],[Line Total]]-(Sales_Data17[[#This Row],[Total Unit Cost]]*Sales_Data17[[#This Row],[Order Quantity]])</f>
        <v>125.42400000000001</v>
      </c>
      <c r="R175" s="1" t="str">
        <f>TEXT(Sales_Data17[[#This Row],[OrderDate]],"MMM")</f>
        <v>Feb</v>
      </c>
      <c r="S175" s="1" t="str">
        <f t="shared" si="2"/>
        <v>2012</v>
      </c>
    </row>
    <row r="176" spans="1:19">
      <c r="A176" t="s">
        <v>199</v>
      </c>
      <c r="B176" s="2">
        <v>40950</v>
      </c>
      <c r="C176" s="2" t="str">
        <f>VLOOKUP(Sales_Data17[[#This Row],[Customer Name Index]],Customer_Data[#All],2,0)</f>
        <v>Apollo Ltd</v>
      </c>
      <c r="D176">
        <v>11</v>
      </c>
      <c r="E176" t="s">
        <v>2</v>
      </c>
      <c r="F176" t="s">
        <v>8168</v>
      </c>
      <c r="G176" t="s">
        <v>8026</v>
      </c>
      <c r="H176" t="str">
        <f>VLOOKUP(Sales_Data17[[#This Row],[Delivery Region Index]],Regions_Table[#All],2,0)</f>
        <v>Queensland</v>
      </c>
      <c r="I176" t="str">
        <f>VLOOKUP(Sales_Data17[[#This Row],[Delivery Region Index]],Regions_Table[#All],3,0)</f>
        <v>Gympie</v>
      </c>
      <c r="J176">
        <v>32</v>
      </c>
      <c r="K176">
        <v>5</v>
      </c>
      <c r="L176" t="str">
        <f>VLOOKUP(Sales_Data17[[#This Row],[Product Description Index]],Products_Data[#All],2,0)</f>
        <v>Hats</v>
      </c>
      <c r="M176">
        <v>9</v>
      </c>
      <c r="N176" s="9">
        <v>19.355555555555558</v>
      </c>
      <c r="O176" s="9">
        <f>Sales_Data17[[#This Row],[Order Quantity]]*Sales_Data17[[#This Row],[Unit Price]]</f>
        <v>174.20000000000002</v>
      </c>
      <c r="P176" s="9">
        <v>15.484444444444446</v>
      </c>
      <c r="Q176" s="9">
        <f>Sales_Data17[[#This Row],[Line Total]]-(Sales_Data17[[#This Row],[Total Unit Cost]]*Sales_Data17[[#This Row],[Order Quantity]])</f>
        <v>34.840000000000003</v>
      </c>
      <c r="R176" s="1" t="str">
        <f>TEXT(Sales_Data17[[#This Row],[OrderDate]],"MMM")</f>
        <v>Feb</v>
      </c>
      <c r="S176" s="1" t="str">
        <f t="shared" si="2"/>
        <v>2012</v>
      </c>
    </row>
    <row r="177" spans="1:19">
      <c r="A177" t="s">
        <v>200</v>
      </c>
      <c r="B177" s="2">
        <v>40950</v>
      </c>
      <c r="C177" s="2" t="str">
        <f>VLOOKUP(Sales_Data17[[#This Row],[Customer Name Index]],Customer_Data[#All],2,0)</f>
        <v xml:space="preserve">WakeFern </v>
      </c>
      <c r="D177">
        <v>2</v>
      </c>
      <c r="E177" t="s">
        <v>3</v>
      </c>
      <c r="F177" t="s">
        <v>8168</v>
      </c>
      <c r="G177" t="s">
        <v>8027</v>
      </c>
      <c r="H177" t="str">
        <f>VLOOKUP(Sales_Data17[[#This Row],[Delivery Region Index]],Regions_Table[#All],2,0)</f>
        <v>New South Wales</v>
      </c>
      <c r="I177" t="str">
        <f>VLOOKUP(Sales_Data17[[#This Row],[Delivery Region Index]],Regions_Table[#All],3,0)</f>
        <v>Broken Hill</v>
      </c>
      <c r="J177">
        <v>5</v>
      </c>
      <c r="K177">
        <v>1</v>
      </c>
      <c r="L177" t="str">
        <f>VLOOKUP(Sales_Data17[[#This Row],[Product Description Index]],Products_Data[#All],2,0)</f>
        <v>Shirts</v>
      </c>
      <c r="M177">
        <v>8</v>
      </c>
      <c r="N177" s="9">
        <v>278.42222222222222</v>
      </c>
      <c r="O177" s="9">
        <f>Sales_Data17[[#This Row],[Order Quantity]]*Sales_Data17[[#This Row],[Unit Price]]</f>
        <v>2227.3777777777777</v>
      </c>
      <c r="P177" s="9">
        <v>200.46400000000003</v>
      </c>
      <c r="Q177" s="9">
        <f>Sales_Data17[[#This Row],[Line Total]]-(Sales_Data17[[#This Row],[Total Unit Cost]]*Sales_Data17[[#This Row],[Order Quantity]])</f>
        <v>623.66577777777752</v>
      </c>
      <c r="R177" s="1" t="str">
        <f>TEXT(Sales_Data17[[#This Row],[OrderDate]],"MMM")</f>
        <v>Feb</v>
      </c>
      <c r="S177" s="1" t="str">
        <f t="shared" si="2"/>
        <v>2012</v>
      </c>
    </row>
    <row r="178" spans="1:19">
      <c r="A178" t="s">
        <v>201</v>
      </c>
      <c r="B178" s="2">
        <v>40950</v>
      </c>
      <c r="C178" s="2" t="str">
        <f>VLOOKUP(Sales_Data17[[#This Row],[Customer Name Index]],Customer_Data[#All],2,0)</f>
        <v>Ole Group</v>
      </c>
      <c r="D178">
        <v>13</v>
      </c>
      <c r="E178" t="s">
        <v>4</v>
      </c>
      <c r="F178" t="s">
        <v>8168</v>
      </c>
      <c r="G178" t="s">
        <v>8026</v>
      </c>
      <c r="H178" t="str">
        <f>VLOOKUP(Sales_Data17[[#This Row],[Delivery Region Index]],Regions_Table[#All],2,0)</f>
        <v>Queensland</v>
      </c>
      <c r="I178" t="str">
        <f>VLOOKUP(Sales_Data17[[#This Row],[Delivery Region Index]],Regions_Table[#All],3,0)</f>
        <v>Maryborough</v>
      </c>
      <c r="J178">
        <v>37</v>
      </c>
      <c r="K178">
        <v>6</v>
      </c>
      <c r="L178" t="str">
        <f>VLOOKUP(Sales_Data17[[#This Row],[Product Description Index]],Products_Data[#All],2,0)</f>
        <v>Socks</v>
      </c>
      <c r="M178">
        <v>1</v>
      </c>
      <c r="N178" s="9">
        <v>288.84444444444443</v>
      </c>
      <c r="O178" s="9">
        <f>Sales_Data17[[#This Row],[Order Quantity]]*Sales_Data17[[#This Row],[Unit Price]]</f>
        <v>288.84444444444443</v>
      </c>
      <c r="P178" s="9">
        <v>181.97200000000001</v>
      </c>
      <c r="Q178" s="9">
        <f>Sales_Data17[[#This Row],[Line Total]]-(Sales_Data17[[#This Row],[Total Unit Cost]]*Sales_Data17[[#This Row],[Order Quantity]])</f>
        <v>106.87244444444443</v>
      </c>
      <c r="R178" s="1" t="str">
        <f>TEXT(Sales_Data17[[#This Row],[OrderDate]],"MMM")</f>
        <v>Feb</v>
      </c>
      <c r="S178" s="1" t="str">
        <f t="shared" si="2"/>
        <v>2012</v>
      </c>
    </row>
    <row r="179" spans="1:19">
      <c r="A179" t="s">
        <v>202</v>
      </c>
      <c r="B179" s="2">
        <v>40950</v>
      </c>
      <c r="C179" s="2" t="str">
        <f>VLOOKUP(Sales_Data17[[#This Row],[Customer Name Index]],Customer_Data[#All],2,0)</f>
        <v xml:space="preserve">Ei </v>
      </c>
      <c r="D179">
        <v>9</v>
      </c>
      <c r="E179" t="s">
        <v>3</v>
      </c>
      <c r="F179" t="s">
        <v>8168</v>
      </c>
      <c r="G179" t="s">
        <v>8027</v>
      </c>
      <c r="H179" t="str">
        <f>VLOOKUP(Sales_Data17[[#This Row],[Delivery Region Index]],Regions_Table[#All],2,0)</f>
        <v>New South Wales</v>
      </c>
      <c r="I179" t="str">
        <f>VLOOKUP(Sales_Data17[[#This Row],[Delivery Region Index]],Regions_Table[#All],3,0)</f>
        <v>Wollongong</v>
      </c>
      <c r="J179">
        <v>24</v>
      </c>
      <c r="K179">
        <v>4</v>
      </c>
      <c r="L179" t="str">
        <f>VLOOKUP(Sales_Data17[[#This Row],[Product Description Index]],Products_Data[#All],2,0)</f>
        <v>Jeans</v>
      </c>
      <c r="M179">
        <v>1</v>
      </c>
      <c r="N179" s="9">
        <v>253.11111111111111</v>
      </c>
      <c r="O179" s="9">
        <f>Sales_Data17[[#This Row],[Order Quantity]]*Sales_Data17[[#This Row],[Unit Price]]</f>
        <v>253.11111111111111</v>
      </c>
      <c r="P179" s="9">
        <v>167.05333333333334</v>
      </c>
      <c r="Q179" s="9">
        <f>Sales_Data17[[#This Row],[Line Total]]-(Sales_Data17[[#This Row],[Total Unit Cost]]*Sales_Data17[[#This Row],[Order Quantity]])</f>
        <v>86.057777777777773</v>
      </c>
      <c r="R179" s="1" t="str">
        <f>TEXT(Sales_Data17[[#This Row],[OrderDate]],"MMM")</f>
        <v>Feb</v>
      </c>
      <c r="S179" s="1" t="str">
        <f t="shared" si="2"/>
        <v>2012</v>
      </c>
    </row>
    <row r="180" spans="1:19">
      <c r="A180" t="s">
        <v>203</v>
      </c>
      <c r="B180" s="2">
        <v>40950</v>
      </c>
      <c r="C180" s="2" t="str">
        <f>VLOOKUP(Sales_Data17[[#This Row],[Customer Name Index]],Customer_Data[#All],2,0)</f>
        <v>Pacific Ltd</v>
      </c>
      <c r="D180">
        <v>20</v>
      </c>
      <c r="E180" t="s">
        <v>4</v>
      </c>
      <c r="F180" t="s">
        <v>8168</v>
      </c>
      <c r="G180" t="s">
        <v>8028</v>
      </c>
      <c r="H180" t="str">
        <f>VLOOKUP(Sales_Data17[[#This Row],[Delivery Region Index]],Regions_Table[#All],2,0)</f>
        <v>Victoria</v>
      </c>
      <c r="I180" t="str">
        <f>VLOOKUP(Sales_Data17[[#This Row],[Delivery Region Index]],Regions_Table[#All],3,0)</f>
        <v>Wangaratta</v>
      </c>
      <c r="J180">
        <v>56</v>
      </c>
      <c r="K180">
        <v>8</v>
      </c>
      <c r="L180" t="str">
        <f>VLOOKUP(Sales_Data17[[#This Row],[Product Description Index]],Products_Data[#All],2,0)</f>
        <v>Shoes</v>
      </c>
      <c r="M180">
        <v>5</v>
      </c>
      <c r="N180" s="9">
        <v>121.34444444444446</v>
      </c>
      <c r="O180" s="9">
        <f>Sales_Data17[[#This Row],[Order Quantity]]*Sales_Data17[[#This Row],[Unit Price]]</f>
        <v>606.72222222222229</v>
      </c>
      <c r="P180" s="9">
        <v>65.52600000000001</v>
      </c>
      <c r="Q180" s="9">
        <f>Sales_Data17[[#This Row],[Line Total]]-(Sales_Data17[[#This Row],[Total Unit Cost]]*Sales_Data17[[#This Row],[Order Quantity]])</f>
        <v>279.09222222222223</v>
      </c>
      <c r="R180" s="1" t="str">
        <f>TEXT(Sales_Data17[[#This Row],[OrderDate]],"MMM")</f>
        <v>Feb</v>
      </c>
      <c r="S180" s="1" t="str">
        <f t="shared" si="2"/>
        <v>2012</v>
      </c>
    </row>
    <row r="181" spans="1:19">
      <c r="A181" t="s">
        <v>204</v>
      </c>
      <c r="B181" s="2">
        <v>40950</v>
      </c>
      <c r="C181" s="2" t="str">
        <f>VLOOKUP(Sales_Data17[[#This Row],[Customer Name Index]],Customer_Data[#All],2,0)</f>
        <v>Elorac, Corp</v>
      </c>
      <c r="D181">
        <v>3</v>
      </c>
      <c r="E181" t="s">
        <v>4</v>
      </c>
      <c r="F181" t="s">
        <v>8168</v>
      </c>
      <c r="G181" t="s">
        <v>8027</v>
      </c>
      <c r="H181" t="str">
        <f>VLOOKUP(Sales_Data17[[#This Row],[Delivery Region Index]],Regions_Table[#All],2,0)</f>
        <v>New South Wales</v>
      </c>
      <c r="I181" t="str">
        <f>VLOOKUP(Sales_Data17[[#This Row],[Delivery Region Index]],Regions_Table[#All],3,0)</f>
        <v>Coffs Harbour</v>
      </c>
      <c r="J181">
        <v>7</v>
      </c>
      <c r="K181">
        <v>1</v>
      </c>
      <c r="L181" t="str">
        <f>VLOOKUP(Sales_Data17[[#This Row],[Product Description Index]],Products_Data[#All],2,0)</f>
        <v>Shirts</v>
      </c>
      <c r="M181">
        <v>4</v>
      </c>
      <c r="N181" s="9">
        <v>126.55555555555556</v>
      </c>
      <c r="O181" s="9">
        <f>Sales_Data17[[#This Row],[Order Quantity]]*Sales_Data17[[#This Row],[Unit Price]]</f>
        <v>506.22222222222223</v>
      </c>
      <c r="P181" s="9">
        <v>103.77555555555554</v>
      </c>
      <c r="Q181" s="9">
        <f>Sales_Data17[[#This Row],[Line Total]]-(Sales_Data17[[#This Row],[Total Unit Cost]]*Sales_Data17[[#This Row],[Order Quantity]])</f>
        <v>91.120000000000061</v>
      </c>
      <c r="R181" s="1" t="str">
        <f>TEXT(Sales_Data17[[#This Row],[OrderDate]],"MMM")</f>
        <v>Feb</v>
      </c>
      <c r="S181" s="1" t="str">
        <f t="shared" si="2"/>
        <v>2012</v>
      </c>
    </row>
    <row r="182" spans="1:19">
      <c r="A182" t="s">
        <v>205</v>
      </c>
      <c r="B182" s="2">
        <v>40950</v>
      </c>
      <c r="C182" s="2" t="str">
        <f>VLOOKUP(Sales_Data17[[#This Row],[Customer Name Index]],Customer_Data[#All],2,0)</f>
        <v xml:space="preserve">Qualitest </v>
      </c>
      <c r="D182">
        <v>19</v>
      </c>
      <c r="E182" t="s">
        <v>3</v>
      </c>
      <c r="F182" t="s">
        <v>8168</v>
      </c>
      <c r="G182" t="s">
        <v>8028</v>
      </c>
      <c r="H182" t="str">
        <f>VLOOKUP(Sales_Data17[[#This Row],[Delivery Region Index]],Regions_Table[#All],2,0)</f>
        <v>Victoria</v>
      </c>
      <c r="I182" t="str">
        <f>VLOOKUP(Sales_Data17[[#This Row],[Delivery Region Index]],Regions_Table[#All],3,0)</f>
        <v>Shepparton</v>
      </c>
      <c r="J182">
        <v>54</v>
      </c>
      <c r="K182">
        <v>8</v>
      </c>
      <c r="L182" t="str">
        <f>VLOOKUP(Sales_Data17[[#This Row],[Product Description Index]],Products_Data[#All],2,0)</f>
        <v>Shoes</v>
      </c>
      <c r="M182">
        <v>4</v>
      </c>
      <c r="N182" s="9">
        <v>186.11111111111111</v>
      </c>
      <c r="O182" s="9">
        <f>Sales_Data17[[#This Row],[Order Quantity]]*Sales_Data17[[#This Row],[Unit Price]]</f>
        <v>744.44444444444446</v>
      </c>
      <c r="P182" s="9">
        <v>119.11111111111111</v>
      </c>
      <c r="Q182" s="9">
        <f>Sales_Data17[[#This Row],[Line Total]]-(Sales_Data17[[#This Row],[Total Unit Cost]]*Sales_Data17[[#This Row],[Order Quantity]])</f>
        <v>268</v>
      </c>
      <c r="R182" s="1" t="str">
        <f>TEXT(Sales_Data17[[#This Row],[OrderDate]],"MMM")</f>
        <v>Feb</v>
      </c>
      <c r="S182" s="1" t="str">
        <f t="shared" si="2"/>
        <v>2012</v>
      </c>
    </row>
    <row r="183" spans="1:19">
      <c r="A183" t="s">
        <v>206</v>
      </c>
      <c r="B183" s="2">
        <v>40951</v>
      </c>
      <c r="C183" s="2" t="str">
        <f>VLOOKUP(Sales_Data17[[#This Row],[Customer Name Index]],Customer_Data[#All],2,0)</f>
        <v>Ole Group</v>
      </c>
      <c r="D183">
        <v>13</v>
      </c>
      <c r="E183" t="s">
        <v>3</v>
      </c>
      <c r="F183" t="s">
        <v>8168</v>
      </c>
      <c r="G183" t="s">
        <v>8026</v>
      </c>
      <c r="H183" t="str">
        <f>VLOOKUP(Sales_Data17[[#This Row],[Delivery Region Index]],Regions_Table[#All],2,0)</f>
        <v>Queensland</v>
      </c>
      <c r="I183" t="str">
        <f>VLOOKUP(Sales_Data17[[#This Row],[Delivery Region Index]],Regions_Table[#All],3,0)</f>
        <v>Mackay</v>
      </c>
      <c r="J183">
        <v>36</v>
      </c>
      <c r="K183">
        <v>5</v>
      </c>
      <c r="L183" t="str">
        <f>VLOOKUP(Sales_Data17[[#This Row],[Product Description Index]],Products_Data[#All],2,0)</f>
        <v>Hats</v>
      </c>
      <c r="M183">
        <v>5</v>
      </c>
      <c r="N183" s="9">
        <v>112.41111111111111</v>
      </c>
      <c r="O183" s="9">
        <f>Sales_Data17[[#This Row],[Order Quantity]]*Sales_Data17[[#This Row],[Unit Price]]</f>
        <v>562.05555555555554</v>
      </c>
      <c r="P183" s="9">
        <v>76.439555555555572</v>
      </c>
      <c r="Q183" s="9">
        <f>Sales_Data17[[#This Row],[Line Total]]-(Sales_Data17[[#This Row],[Total Unit Cost]]*Sales_Data17[[#This Row],[Order Quantity]])</f>
        <v>179.8577777777777</v>
      </c>
      <c r="R183" s="1" t="str">
        <f>TEXT(Sales_Data17[[#This Row],[OrderDate]],"MMM")</f>
        <v>Feb</v>
      </c>
      <c r="S183" s="1" t="str">
        <f t="shared" si="2"/>
        <v>2012</v>
      </c>
    </row>
    <row r="184" spans="1:19">
      <c r="A184" t="s">
        <v>207</v>
      </c>
      <c r="B184" s="2">
        <v>40951</v>
      </c>
      <c r="C184" s="2" t="str">
        <f>VLOOKUP(Sales_Data17[[#This Row],[Customer Name Index]],Customer_Data[#All],2,0)</f>
        <v>New Ltd</v>
      </c>
      <c r="D184">
        <v>7</v>
      </c>
      <c r="E184" t="s">
        <v>4</v>
      </c>
      <c r="F184" t="s">
        <v>8168</v>
      </c>
      <c r="G184" t="s">
        <v>8027</v>
      </c>
      <c r="H184" t="str">
        <f>VLOOKUP(Sales_Data17[[#This Row],[Delivery Region Index]],Regions_Table[#All],2,0)</f>
        <v>New South Wales</v>
      </c>
      <c r="I184" t="str">
        <f>VLOOKUP(Sales_Data17[[#This Row],[Delivery Region Index]],Regions_Table[#All],3,0)</f>
        <v>Tamworth</v>
      </c>
      <c r="J184">
        <v>21</v>
      </c>
      <c r="K184">
        <v>3</v>
      </c>
      <c r="L184" t="str">
        <f>VLOOKUP(Sales_Data17[[#This Row],[Product Description Index]],Products_Data[#All],2,0)</f>
        <v>Sunglasses</v>
      </c>
      <c r="M184">
        <v>3</v>
      </c>
      <c r="N184" s="9">
        <v>104.22222222222223</v>
      </c>
      <c r="O184" s="9">
        <f>Sales_Data17[[#This Row],[Order Quantity]]*Sales_Data17[[#This Row],[Unit Price]]</f>
        <v>312.66666666666669</v>
      </c>
      <c r="P184" s="9">
        <v>45.857777777777784</v>
      </c>
      <c r="Q184" s="9">
        <f>Sales_Data17[[#This Row],[Line Total]]-(Sales_Data17[[#This Row],[Total Unit Cost]]*Sales_Data17[[#This Row],[Order Quantity]])</f>
        <v>175.09333333333333</v>
      </c>
      <c r="R184" s="1" t="str">
        <f>TEXT(Sales_Data17[[#This Row],[OrderDate]],"MMM")</f>
        <v>Feb</v>
      </c>
      <c r="S184" s="1" t="str">
        <f t="shared" si="2"/>
        <v>2012</v>
      </c>
    </row>
    <row r="185" spans="1:19">
      <c r="A185" t="s">
        <v>208</v>
      </c>
      <c r="B185" s="2">
        <v>40952</v>
      </c>
      <c r="C185" s="2" t="str">
        <f>VLOOKUP(Sales_Data17[[#This Row],[Customer Name Index]],Customer_Data[#All],2,0)</f>
        <v>Elorac, Corp</v>
      </c>
      <c r="D185">
        <v>3</v>
      </c>
      <c r="E185" t="s">
        <v>2</v>
      </c>
      <c r="F185" t="s">
        <v>8168</v>
      </c>
      <c r="G185" t="s">
        <v>8027</v>
      </c>
      <c r="H185" t="str">
        <f>VLOOKUP(Sales_Data17[[#This Row],[Delivery Region Index]],Regions_Table[#All],2,0)</f>
        <v>New South Wales</v>
      </c>
      <c r="I185" t="str">
        <f>VLOOKUP(Sales_Data17[[#This Row],[Delivery Region Index]],Regions_Table[#All],3,0)</f>
        <v>Gosford</v>
      </c>
      <c r="J185">
        <v>9</v>
      </c>
      <c r="K185">
        <v>2</v>
      </c>
      <c r="L185" t="str">
        <f>VLOOKUP(Sales_Data17[[#This Row],[Product Description Index]],Products_Data[#All],2,0)</f>
        <v>Pants</v>
      </c>
      <c r="M185">
        <v>1</v>
      </c>
      <c r="N185" s="9">
        <v>285.12222222222221</v>
      </c>
      <c r="O185" s="9">
        <f>Sales_Data17[[#This Row],[Order Quantity]]*Sales_Data17[[#This Row],[Unit Price]]</f>
        <v>285.12222222222221</v>
      </c>
      <c r="P185" s="9">
        <v>116.9001111111111</v>
      </c>
      <c r="Q185" s="9">
        <f>Sales_Data17[[#This Row],[Line Total]]-(Sales_Data17[[#This Row],[Total Unit Cost]]*Sales_Data17[[#This Row],[Order Quantity]])</f>
        <v>168.2221111111111</v>
      </c>
      <c r="R185" s="1" t="str">
        <f>TEXT(Sales_Data17[[#This Row],[OrderDate]],"MMM")</f>
        <v>Feb</v>
      </c>
      <c r="S185" s="1" t="str">
        <f t="shared" si="2"/>
        <v>2012</v>
      </c>
    </row>
    <row r="186" spans="1:19">
      <c r="A186" t="s">
        <v>209</v>
      </c>
      <c r="B186" s="2">
        <v>40952</v>
      </c>
      <c r="C186" s="2" t="str">
        <f>VLOOKUP(Sales_Data17[[#This Row],[Customer Name Index]],Customer_Data[#All],2,0)</f>
        <v>21st Ltd</v>
      </c>
      <c r="D186">
        <v>10</v>
      </c>
      <c r="E186" t="s">
        <v>4</v>
      </c>
      <c r="F186" t="s">
        <v>8168</v>
      </c>
      <c r="G186" t="s">
        <v>8026</v>
      </c>
      <c r="H186" t="str">
        <f>VLOOKUP(Sales_Data17[[#This Row],[Delivery Region Index]],Regions_Table[#All],2,0)</f>
        <v>Queensland</v>
      </c>
      <c r="I186" t="str">
        <f>VLOOKUP(Sales_Data17[[#This Row],[Delivery Region Index]],Regions_Table[#All],3,0)</f>
        <v>Cairns</v>
      </c>
      <c r="J186">
        <v>28</v>
      </c>
      <c r="K186">
        <v>4</v>
      </c>
      <c r="L186" t="str">
        <f>VLOOKUP(Sales_Data17[[#This Row],[Product Description Index]],Products_Data[#All],2,0)</f>
        <v>Jeans</v>
      </c>
      <c r="M186">
        <v>5</v>
      </c>
      <c r="N186" s="9">
        <v>96.777777777777771</v>
      </c>
      <c r="O186" s="9">
        <f>Sales_Data17[[#This Row],[Order Quantity]]*Sales_Data17[[#This Row],[Unit Price]]</f>
        <v>483.88888888888886</v>
      </c>
      <c r="P186" s="9">
        <v>41.614444444444445</v>
      </c>
      <c r="Q186" s="9">
        <f>Sales_Data17[[#This Row],[Line Total]]-(Sales_Data17[[#This Row],[Total Unit Cost]]*Sales_Data17[[#This Row],[Order Quantity]])</f>
        <v>275.81666666666661</v>
      </c>
      <c r="R186" s="1" t="str">
        <f>TEXT(Sales_Data17[[#This Row],[OrderDate]],"MMM")</f>
        <v>Feb</v>
      </c>
      <c r="S186" s="1" t="str">
        <f t="shared" si="2"/>
        <v>2012</v>
      </c>
    </row>
    <row r="187" spans="1:19">
      <c r="A187" t="s">
        <v>210</v>
      </c>
      <c r="B187" s="2">
        <v>40952</v>
      </c>
      <c r="C187" s="2" t="str">
        <f>VLOOKUP(Sales_Data17[[#This Row],[Customer Name Index]],Customer_Data[#All],2,0)</f>
        <v>Procter Corp</v>
      </c>
      <c r="D187">
        <v>5</v>
      </c>
      <c r="E187" t="s">
        <v>4</v>
      </c>
      <c r="F187" t="s">
        <v>8168</v>
      </c>
      <c r="G187" t="s">
        <v>8027</v>
      </c>
      <c r="H187" t="str">
        <f>VLOOKUP(Sales_Data17[[#This Row],[Delivery Region Index]],Regions_Table[#All],2,0)</f>
        <v>New South Wales</v>
      </c>
      <c r="I187" t="str">
        <f>VLOOKUP(Sales_Data17[[#This Row],[Delivery Region Index]],Regions_Table[#All],3,0)</f>
        <v>Lake Macquarie</v>
      </c>
      <c r="J187">
        <v>13</v>
      </c>
      <c r="K187">
        <v>2</v>
      </c>
      <c r="L187" t="str">
        <f>VLOOKUP(Sales_Data17[[#This Row],[Product Description Index]],Products_Data[#All],2,0)</f>
        <v>Pants</v>
      </c>
      <c r="M187">
        <v>6</v>
      </c>
      <c r="N187" s="9">
        <v>276.18888888888893</v>
      </c>
      <c r="O187" s="9">
        <f>Sales_Data17[[#This Row],[Order Quantity]]*Sales_Data17[[#This Row],[Unit Price]]</f>
        <v>1657.1333333333337</v>
      </c>
      <c r="P187" s="9">
        <v>198.85600000000002</v>
      </c>
      <c r="Q187" s="9">
        <f>Sales_Data17[[#This Row],[Line Total]]-(Sales_Data17[[#This Row],[Total Unit Cost]]*Sales_Data17[[#This Row],[Order Quantity]])</f>
        <v>463.99733333333347</v>
      </c>
      <c r="R187" s="1" t="str">
        <f>TEXT(Sales_Data17[[#This Row],[OrderDate]],"MMM")</f>
        <v>Feb</v>
      </c>
      <c r="S187" s="1" t="str">
        <f t="shared" si="2"/>
        <v>2012</v>
      </c>
    </row>
    <row r="188" spans="1:19">
      <c r="A188" t="s">
        <v>211</v>
      </c>
      <c r="B188" s="2">
        <v>40953</v>
      </c>
      <c r="C188" s="2" t="str">
        <f>VLOOKUP(Sales_Data17[[#This Row],[Customer Name Index]],Customer_Data[#All],2,0)</f>
        <v>Pacific Ltd</v>
      </c>
      <c r="D188">
        <v>20</v>
      </c>
      <c r="E188" t="s">
        <v>2</v>
      </c>
      <c r="F188" t="s">
        <v>8168</v>
      </c>
      <c r="G188" t="s">
        <v>8028</v>
      </c>
      <c r="H188" t="str">
        <f>VLOOKUP(Sales_Data17[[#This Row],[Delivery Region Index]],Regions_Table[#All],2,0)</f>
        <v>Victoria</v>
      </c>
      <c r="I188" t="str">
        <f>VLOOKUP(Sales_Data17[[#This Row],[Delivery Region Index]],Regions_Table[#All],3,0)</f>
        <v>Wodonga</v>
      </c>
      <c r="J188">
        <v>58</v>
      </c>
      <c r="K188">
        <v>8</v>
      </c>
      <c r="L188" t="str">
        <f>VLOOKUP(Sales_Data17[[#This Row],[Product Description Index]],Products_Data[#All],2,0)</f>
        <v>Shoes</v>
      </c>
      <c r="M188">
        <v>2</v>
      </c>
      <c r="N188" s="9">
        <v>260.55555555555554</v>
      </c>
      <c r="O188" s="9">
        <f>Sales_Data17[[#This Row],[Order Quantity]]*Sales_Data17[[#This Row],[Unit Price]]</f>
        <v>521.11111111111109</v>
      </c>
      <c r="P188" s="9">
        <v>213.65555555555554</v>
      </c>
      <c r="Q188" s="9">
        <f>Sales_Data17[[#This Row],[Line Total]]-(Sales_Data17[[#This Row],[Total Unit Cost]]*Sales_Data17[[#This Row],[Order Quantity]])</f>
        <v>93.800000000000011</v>
      </c>
      <c r="R188" s="1" t="str">
        <f>TEXT(Sales_Data17[[#This Row],[OrderDate]],"MMM")</f>
        <v>Feb</v>
      </c>
      <c r="S188" s="1" t="str">
        <f t="shared" si="2"/>
        <v>2012</v>
      </c>
    </row>
    <row r="189" spans="1:19">
      <c r="A189" t="s">
        <v>212</v>
      </c>
      <c r="B189" s="2">
        <v>40953</v>
      </c>
      <c r="C189" s="2" t="str">
        <f>VLOOKUP(Sales_Data17[[#This Row],[Customer Name Index]],Customer_Data[#All],2,0)</f>
        <v>Elorac, Corp</v>
      </c>
      <c r="D189">
        <v>3</v>
      </c>
      <c r="E189" t="s">
        <v>2</v>
      </c>
      <c r="F189" t="s">
        <v>8168</v>
      </c>
      <c r="G189" t="s">
        <v>8027</v>
      </c>
      <c r="H189" t="str">
        <f>VLOOKUP(Sales_Data17[[#This Row],[Delivery Region Index]],Regions_Table[#All],2,0)</f>
        <v>New South Wales</v>
      </c>
      <c r="I189" t="str">
        <f>VLOOKUP(Sales_Data17[[#This Row],[Delivery Region Index]],Regions_Table[#All],3,0)</f>
        <v>Dubbo</v>
      </c>
      <c r="J189">
        <v>8</v>
      </c>
      <c r="K189">
        <v>2</v>
      </c>
      <c r="L189" t="str">
        <f>VLOOKUP(Sales_Data17[[#This Row],[Product Description Index]],Products_Data[#All],2,0)</f>
        <v>Pants</v>
      </c>
      <c r="M189">
        <v>2</v>
      </c>
      <c r="N189" s="9">
        <v>124.32222222222224</v>
      </c>
      <c r="O189" s="9">
        <f>Sales_Data17[[#This Row],[Order Quantity]]*Sales_Data17[[#This Row],[Unit Price]]</f>
        <v>248.64444444444447</v>
      </c>
      <c r="P189" s="9">
        <v>83.295888888888896</v>
      </c>
      <c r="Q189" s="9">
        <f>Sales_Data17[[#This Row],[Line Total]]-(Sales_Data17[[#This Row],[Total Unit Cost]]*Sales_Data17[[#This Row],[Order Quantity]])</f>
        <v>82.052666666666681</v>
      </c>
      <c r="R189" s="1" t="str">
        <f>TEXT(Sales_Data17[[#This Row],[OrderDate]],"MMM")</f>
        <v>Feb</v>
      </c>
      <c r="S189" s="1" t="str">
        <f t="shared" si="2"/>
        <v>2012</v>
      </c>
    </row>
    <row r="190" spans="1:19">
      <c r="A190" t="s">
        <v>213</v>
      </c>
      <c r="B190" s="2">
        <v>40953</v>
      </c>
      <c r="C190" s="2" t="str">
        <f>VLOOKUP(Sales_Data17[[#This Row],[Customer Name Index]],Customer_Data[#All],2,0)</f>
        <v>Avon Corp</v>
      </c>
      <c r="D190">
        <v>1</v>
      </c>
      <c r="E190" t="s">
        <v>4</v>
      </c>
      <c r="F190" t="s">
        <v>8168</v>
      </c>
      <c r="G190" t="s">
        <v>8027</v>
      </c>
      <c r="H190" t="str">
        <f>VLOOKUP(Sales_Data17[[#This Row],[Delivery Region Index]],Regions_Table[#All],2,0)</f>
        <v>New South Wales</v>
      </c>
      <c r="I190" t="str">
        <f>VLOOKUP(Sales_Data17[[#This Row],[Delivery Region Index]],Regions_Table[#All],3,0)</f>
        <v>Albury</v>
      </c>
      <c r="J190">
        <v>2</v>
      </c>
      <c r="K190">
        <v>1</v>
      </c>
      <c r="L190" t="str">
        <f>VLOOKUP(Sales_Data17[[#This Row],[Product Description Index]],Products_Data[#All],2,0)</f>
        <v>Shirts</v>
      </c>
      <c r="M190">
        <v>4</v>
      </c>
      <c r="N190" s="9">
        <v>221.84444444444446</v>
      </c>
      <c r="O190" s="9">
        <f>Sales_Data17[[#This Row],[Order Quantity]]*Sales_Data17[[#This Row],[Unit Price]]</f>
        <v>887.37777777777785</v>
      </c>
      <c r="P190" s="9">
        <v>155.29111111111112</v>
      </c>
      <c r="Q190" s="9">
        <f>Sales_Data17[[#This Row],[Line Total]]-(Sales_Data17[[#This Row],[Total Unit Cost]]*Sales_Data17[[#This Row],[Order Quantity]])</f>
        <v>266.21333333333337</v>
      </c>
      <c r="R190" s="1" t="str">
        <f>TEXT(Sales_Data17[[#This Row],[OrderDate]],"MMM")</f>
        <v>Feb</v>
      </c>
      <c r="S190" s="1" t="str">
        <f t="shared" si="2"/>
        <v>2012</v>
      </c>
    </row>
    <row r="191" spans="1:19">
      <c r="A191" t="s">
        <v>214</v>
      </c>
      <c r="B191" s="2">
        <v>40953</v>
      </c>
      <c r="C191" s="2" t="str">
        <f>VLOOKUP(Sales_Data17[[#This Row],[Customer Name Index]],Customer_Data[#All],2,0)</f>
        <v>New Ltd</v>
      </c>
      <c r="D191">
        <v>7</v>
      </c>
      <c r="E191" t="s">
        <v>2</v>
      </c>
      <c r="F191" t="s">
        <v>8168</v>
      </c>
      <c r="G191" t="s">
        <v>8027</v>
      </c>
      <c r="H191" t="str">
        <f>VLOOKUP(Sales_Data17[[#This Row],[Delivery Region Index]],Regions_Table[#All],2,0)</f>
        <v>New South Wales</v>
      </c>
      <c r="I191" t="str">
        <f>VLOOKUP(Sales_Data17[[#This Row],[Delivery Region Index]],Regions_Table[#All],3,0)</f>
        <v>Tamworth</v>
      </c>
      <c r="J191">
        <v>21</v>
      </c>
      <c r="K191">
        <v>3</v>
      </c>
      <c r="L191" t="str">
        <f>VLOOKUP(Sales_Data17[[#This Row],[Product Description Index]],Products_Data[#All],2,0)</f>
        <v>Sunglasses</v>
      </c>
      <c r="M191">
        <v>2</v>
      </c>
      <c r="N191" s="9">
        <v>78.911111111111111</v>
      </c>
      <c r="O191" s="9">
        <f>Sales_Data17[[#This Row],[Order Quantity]]*Sales_Data17[[#This Row],[Unit Price]]</f>
        <v>157.82222222222222</v>
      </c>
      <c r="P191" s="9">
        <v>43.401111111111121</v>
      </c>
      <c r="Q191" s="9">
        <f>Sales_Data17[[#This Row],[Line Total]]-(Sales_Data17[[#This Row],[Total Unit Cost]]*Sales_Data17[[#This Row],[Order Quantity]])</f>
        <v>71.019999999999982</v>
      </c>
      <c r="R191" s="1" t="str">
        <f>TEXT(Sales_Data17[[#This Row],[OrderDate]],"MMM")</f>
        <v>Feb</v>
      </c>
      <c r="S191" s="1" t="str">
        <f t="shared" si="2"/>
        <v>2012</v>
      </c>
    </row>
    <row r="192" spans="1:19">
      <c r="A192" t="s">
        <v>215</v>
      </c>
      <c r="B192" s="2">
        <v>40953</v>
      </c>
      <c r="C192" s="2" t="str">
        <f>VLOOKUP(Sales_Data17[[#This Row],[Customer Name Index]],Customer_Data[#All],2,0)</f>
        <v>Apollo Ltd</v>
      </c>
      <c r="D192">
        <v>11</v>
      </c>
      <c r="E192" t="s">
        <v>3</v>
      </c>
      <c r="F192" t="s">
        <v>8168</v>
      </c>
      <c r="G192" t="s">
        <v>8026</v>
      </c>
      <c r="H192" t="str">
        <f>VLOOKUP(Sales_Data17[[#This Row],[Delivery Region Index]],Regions_Table[#All],2,0)</f>
        <v>Queensland</v>
      </c>
      <c r="I192" t="str">
        <f>VLOOKUP(Sales_Data17[[#This Row],[Delivery Region Index]],Regions_Table[#All],3,0)</f>
        <v>Gympie</v>
      </c>
      <c r="J192">
        <v>32</v>
      </c>
      <c r="K192">
        <v>5</v>
      </c>
      <c r="L192" t="str">
        <f>VLOOKUP(Sales_Data17[[#This Row],[Product Description Index]],Products_Data[#All],2,0)</f>
        <v>Hats</v>
      </c>
      <c r="M192">
        <v>6</v>
      </c>
      <c r="N192" s="9">
        <v>442.20000000000005</v>
      </c>
      <c r="O192" s="9">
        <f>Sales_Data17[[#This Row],[Order Quantity]]*Sales_Data17[[#This Row],[Unit Price]]</f>
        <v>2653.2000000000003</v>
      </c>
      <c r="P192" s="9">
        <v>198.99</v>
      </c>
      <c r="Q192" s="9">
        <f>Sales_Data17[[#This Row],[Line Total]]-(Sales_Data17[[#This Row],[Total Unit Cost]]*Sales_Data17[[#This Row],[Order Quantity]])</f>
        <v>1459.2600000000002</v>
      </c>
      <c r="R192" s="1" t="str">
        <f>TEXT(Sales_Data17[[#This Row],[OrderDate]],"MMM")</f>
        <v>Feb</v>
      </c>
      <c r="S192" s="1" t="str">
        <f t="shared" si="2"/>
        <v>2012</v>
      </c>
    </row>
    <row r="193" spans="1:19">
      <c r="A193" t="s">
        <v>216</v>
      </c>
      <c r="B193" s="2">
        <v>40953</v>
      </c>
      <c r="C193" s="2" t="str">
        <f>VLOOKUP(Sales_Data17[[#This Row],[Customer Name Index]],Customer_Data[#All],2,0)</f>
        <v xml:space="preserve">Qualitest </v>
      </c>
      <c r="D193">
        <v>19</v>
      </c>
      <c r="E193" t="s">
        <v>2</v>
      </c>
      <c r="F193" t="s">
        <v>8168</v>
      </c>
      <c r="G193" t="s">
        <v>8028</v>
      </c>
      <c r="H193" t="str">
        <f>VLOOKUP(Sales_Data17[[#This Row],[Delivery Region Index]],Regions_Table[#All],2,0)</f>
        <v>Victoria</v>
      </c>
      <c r="I193" t="str">
        <f>VLOOKUP(Sales_Data17[[#This Row],[Delivery Region Index]],Regions_Table[#All],3,0)</f>
        <v>Shepparton</v>
      </c>
      <c r="J193">
        <v>54</v>
      </c>
      <c r="K193">
        <v>8</v>
      </c>
      <c r="L193" t="str">
        <f>VLOOKUP(Sales_Data17[[#This Row],[Product Description Index]],Products_Data[#All],2,0)</f>
        <v>Shoes</v>
      </c>
      <c r="M193">
        <v>9</v>
      </c>
      <c r="N193" s="9">
        <v>113.90000000000002</v>
      </c>
      <c r="O193" s="9">
        <f>Sales_Data17[[#This Row],[Order Quantity]]*Sales_Data17[[#This Row],[Unit Price]]</f>
        <v>1025.1000000000001</v>
      </c>
      <c r="P193" s="9">
        <v>48.977000000000004</v>
      </c>
      <c r="Q193" s="9">
        <f>Sales_Data17[[#This Row],[Line Total]]-(Sales_Data17[[#This Row],[Total Unit Cost]]*Sales_Data17[[#This Row],[Order Quantity]])</f>
        <v>584.30700000000013</v>
      </c>
      <c r="R193" s="1" t="str">
        <f>TEXT(Sales_Data17[[#This Row],[OrderDate]],"MMM")</f>
        <v>Feb</v>
      </c>
      <c r="S193" s="1" t="str">
        <f t="shared" si="2"/>
        <v>2012</v>
      </c>
    </row>
    <row r="194" spans="1:19">
      <c r="A194" t="s">
        <v>217</v>
      </c>
      <c r="B194" s="2">
        <v>40953</v>
      </c>
      <c r="C194" s="2" t="str">
        <f>VLOOKUP(Sales_Data17[[#This Row],[Customer Name Index]],Customer_Data[#All],2,0)</f>
        <v>Apollo Ltd</v>
      </c>
      <c r="D194">
        <v>11</v>
      </c>
      <c r="E194" t="s">
        <v>2</v>
      </c>
      <c r="F194" t="s">
        <v>8168</v>
      </c>
      <c r="G194" t="s">
        <v>8026</v>
      </c>
      <c r="H194" t="str">
        <f>VLOOKUP(Sales_Data17[[#This Row],[Delivery Region Index]],Regions_Table[#All],2,0)</f>
        <v>Queensland</v>
      </c>
      <c r="I194" t="str">
        <f>VLOOKUP(Sales_Data17[[#This Row],[Delivery Region Index]],Regions_Table[#All],3,0)</f>
        <v>Gympie</v>
      </c>
      <c r="J194">
        <v>32</v>
      </c>
      <c r="K194">
        <v>5</v>
      </c>
      <c r="L194" t="str">
        <f>VLOOKUP(Sales_Data17[[#This Row],[Product Description Index]],Products_Data[#All],2,0)</f>
        <v>Hats</v>
      </c>
      <c r="M194">
        <v>4</v>
      </c>
      <c r="N194" s="9">
        <v>279.91111111111115</v>
      </c>
      <c r="O194" s="9">
        <f>Sales_Data17[[#This Row],[Order Quantity]]*Sales_Data17[[#This Row],[Unit Price]]</f>
        <v>1119.6444444444446</v>
      </c>
      <c r="P194" s="9">
        <v>145.55377777777778</v>
      </c>
      <c r="Q194" s="9">
        <f>Sales_Data17[[#This Row],[Line Total]]-(Sales_Data17[[#This Row],[Total Unit Cost]]*Sales_Data17[[#This Row],[Order Quantity]])</f>
        <v>537.42933333333349</v>
      </c>
      <c r="R194" s="1" t="str">
        <f>TEXT(Sales_Data17[[#This Row],[OrderDate]],"MMM")</f>
        <v>Feb</v>
      </c>
      <c r="S194" s="1" t="str">
        <f t="shared" ref="S194:S257" si="3">TEXT(B194,"YYY")</f>
        <v>2012</v>
      </c>
    </row>
    <row r="195" spans="1:19">
      <c r="A195" t="s">
        <v>218</v>
      </c>
      <c r="B195" s="2">
        <v>40954</v>
      </c>
      <c r="C195" s="2" t="str">
        <f>VLOOKUP(Sales_Data17[[#This Row],[Customer Name Index]],Customer_Data[#All],2,0)</f>
        <v xml:space="preserve">Ei </v>
      </c>
      <c r="D195">
        <v>9</v>
      </c>
      <c r="E195" t="s">
        <v>4</v>
      </c>
      <c r="F195" t="s">
        <v>8168</v>
      </c>
      <c r="G195" t="s">
        <v>8027</v>
      </c>
      <c r="H195" t="str">
        <f>VLOOKUP(Sales_Data17[[#This Row],[Delivery Region Index]],Regions_Table[#All],2,0)</f>
        <v>New South Wales</v>
      </c>
      <c r="I195" t="str">
        <f>VLOOKUP(Sales_Data17[[#This Row],[Delivery Region Index]],Regions_Table[#All],3,0)</f>
        <v>Wollongong</v>
      </c>
      <c r="J195">
        <v>24</v>
      </c>
      <c r="K195">
        <v>4</v>
      </c>
      <c r="L195" t="str">
        <f>VLOOKUP(Sales_Data17[[#This Row],[Product Description Index]],Products_Data[#All],2,0)</f>
        <v>Jeans</v>
      </c>
      <c r="M195">
        <v>1</v>
      </c>
      <c r="N195" s="9">
        <v>559.07777777777778</v>
      </c>
      <c r="O195" s="9">
        <f>Sales_Data17[[#This Row],[Order Quantity]]*Sales_Data17[[#This Row],[Unit Price]]</f>
        <v>559.07777777777778</v>
      </c>
      <c r="P195" s="9">
        <v>385.76366666666661</v>
      </c>
      <c r="Q195" s="9">
        <f>Sales_Data17[[#This Row],[Line Total]]-(Sales_Data17[[#This Row],[Total Unit Cost]]*Sales_Data17[[#This Row],[Order Quantity]])</f>
        <v>173.31411111111117</v>
      </c>
      <c r="R195" s="1" t="str">
        <f>TEXT(Sales_Data17[[#This Row],[OrderDate]],"MMM")</f>
        <v>Feb</v>
      </c>
      <c r="S195" s="1" t="str">
        <f t="shared" si="3"/>
        <v>2012</v>
      </c>
    </row>
    <row r="196" spans="1:19">
      <c r="A196" t="s">
        <v>219</v>
      </c>
      <c r="B196" s="2">
        <v>40954</v>
      </c>
      <c r="C196" s="2" t="str">
        <f>VLOOKUP(Sales_Data17[[#This Row],[Customer Name Index]],Customer_Data[#All],2,0)</f>
        <v>Pure Group</v>
      </c>
      <c r="D196">
        <v>17</v>
      </c>
      <c r="E196" t="s">
        <v>4</v>
      </c>
      <c r="F196" t="s">
        <v>8168</v>
      </c>
      <c r="G196" t="s">
        <v>8025</v>
      </c>
      <c r="H196" t="str">
        <f>VLOOKUP(Sales_Data17[[#This Row],[Delivery Region Index]],Regions_Table[#All],2,0)</f>
        <v>Victoria</v>
      </c>
      <c r="I196" t="str">
        <f>VLOOKUP(Sales_Data17[[#This Row],[Delivery Region Index]],Regions_Table[#All],3,0)</f>
        <v>Bendigo</v>
      </c>
      <c r="J196">
        <v>50</v>
      </c>
      <c r="K196">
        <v>7</v>
      </c>
      <c r="L196" t="str">
        <f>VLOOKUP(Sales_Data17[[#This Row],[Product Description Index]],Products_Data[#All],2,0)</f>
        <v>Dress Shirts</v>
      </c>
      <c r="M196">
        <v>6</v>
      </c>
      <c r="N196" s="9">
        <v>203.23333333333335</v>
      </c>
      <c r="O196" s="9">
        <f>Sales_Data17[[#This Row],[Order Quantity]]*Sales_Data17[[#This Row],[Unit Price]]</f>
        <v>1219.4000000000001</v>
      </c>
      <c r="P196" s="9">
        <v>85.358000000000004</v>
      </c>
      <c r="Q196" s="9">
        <f>Sales_Data17[[#This Row],[Line Total]]-(Sales_Data17[[#This Row],[Total Unit Cost]]*Sales_Data17[[#This Row],[Order Quantity]])</f>
        <v>707.25200000000007</v>
      </c>
      <c r="R196" s="1" t="str">
        <f>TEXT(Sales_Data17[[#This Row],[OrderDate]],"MMM")</f>
        <v>Feb</v>
      </c>
      <c r="S196" s="1" t="str">
        <f t="shared" si="3"/>
        <v>2012</v>
      </c>
    </row>
    <row r="197" spans="1:19">
      <c r="A197" t="s">
        <v>220</v>
      </c>
      <c r="B197" s="2">
        <v>40954</v>
      </c>
      <c r="C197" s="2" t="str">
        <f>VLOOKUP(Sales_Data17[[#This Row],[Customer Name Index]],Customer_Data[#All],2,0)</f>
        <v>Pure Group</v>
      </c>
      <c r="D197">
        <v>17</v>
      </c>
      <c r="E197" t="s">
        <v>4</v>
      </c>
      <c r="F197" t="s">
        <v>8168</v>
      </c>
      <c r="G197" t="s">
        <v>8025</v>
      </c>
      <c r="H197" t="str">
        <f>VLOOKUP(Sales_Data17[[#This Row],[Delivery Region Index]],Regions_Table[#All],2,0)</f>
        <v>Victoria</v>
      </c>
      <c r="I197" t="str">
        <f>VLOOKUP(Sales_Data17[[#This Row],[Delivery Region Index]],Regions_Table[#All],3,0)</f>
        <v>Benalla</v>
      </c>
      <c r="J197">
        <v>48</v>
      </c>
      <c r="K197">
        <v>7</v>
      </c>
      <c r="L197" t="str">
        <f>VLOOKUP(Sales_Data17[[#This Row],[Product Description Index]],Products_Data[#All],2,0)</f>
        <v>Dress Shirts</v>
      </c>
      <c r="M197">
        <v>6</v>
      </c>
      <c r="N197" s="9">
        <v>119.11111111111111</v>
      </c>
      <c r="O197" s="9">
        <f>Sales_Data17[[#This Row],[Order Quantity]]*Sales_Data17[[#This Row],[Unit Price]]</f>
        <v>714.66666666666674</v>
      </c>
      <c r="P197" s="9">
        <v>100.05333333333334</v>
      </c>
      <c r="Q197" s="9">
        <f>Sales_Data17[[#This Row],[Line Total]]-(Sales_Data17[[#This Row],[Total Unit Cost]]*Sales_Data17[[#This Row],[Order Quantity]])</f>
        <v>114.34666666666669</v>
      </c>
      <c r="R197" s="1" t="str">
        <f>TEXT(Sales_Data17[[#This Row],[OrderDate]],"MMM")</f>
        <v>Feb</v>
      </c>
      <c r="S197" s="1" t="str">
        <f t="shared" si="3"/>
        <v>2012</v>
      </c>
    </row>
    <row r="198" spans="1:19">
      <c r="A198" t="s">
        <v>221</v>
      </c>
      <c r="B198" s="2">
        <v>40954</v>
      </c>
      <c r="C198" s="2" t="str">
        <f>VLOOKUP(Sales_Data17[[#This Row],[Customer Name Index]],Customer_Data[#All],2,0)</f>
        <v xml:space="preserve">Linde </v>
      </c>
      <c r="D198">
        <v>14</v>
      </c>
      <c r="E198" t="s">
        <v>4</v>
      </c>
      <c r="F198" t="s">
        <v>8168</v>
      </c>
      <c r="G198" t="s">
        <v>8026</v>
      </c>
      <c r="H198" t="str">
        <f>VLOOKUP(Sales_Data17[[#This Row],[Delivery Region Index]],Regions_Table[#All],2,0)</f>
        <v>Queensland</v>
      </c>
      <c r="I198" t="str">
        <f>VLOOKUP(Sales_Data17[[#This Row],[Delivery Region Index]],Regions_Table[#All],3,0)</f>
        <v>Redcliffe</v>
      </c>
      <c r="J198">
        <v>40</v>
      </c>
      <c r="K198">
        <v>6</v>
      </c>
      <c r="L198" t="str">
        <f>VLOOKUP(Sales_Data17[[#This Row],[Product Description Index]],Products_Data[#All],2,0)</f>
        <v>Socks</v>
      </c>
      <c r="M198">
        <v>9</v>
      </c>
      <c r="N198" s="9">
        <v>282.14444444444445</v>
      </c>
      <c r="O198" s="9">
        <f>Sales_Data17[[#This Row],[Order Quantity]]*Sales_Data17[[#This Row],[Unit Price]]</f>
        <v>2539.3000000000002</v>
      </c>
      <c r="P198" s="9">
        <v>203.14400000000001</v>
      </c>
      <c r="Q198" s="9">
        <f>Sales_Data17[[#This Row],[Line Total]]-(Sales_Data17[[#This Row],[Total Unit Cost]]*Sales_Data17[[#This Row],[Order Quantity]])</f>
        <v>711.00400000000013</v>
      </c>
      <c r="R198" s="1" t="str">
        <f>TEXT(Sales_Data17[[#This Row],[OrderDate]],"MMM")</f>
        <v>Feb</v>
      </c>
      <c r="S198" s="1" t="str">
        <f t="shared" si="3"/>
        <v>2012</v>
      </c>
    </row>
    <row r="199" spans="1:19">
      <c r="A199" t="s">
        <v>222</v>
      </c>
      <c r="B199" s="2">
        <v>40955</v>
      </c>
      <c r="C199" s="2" t="str">
        <f>VLOOKUP(Sales_Data17[[#This Row],[Customer Name Index]],Customer_Data[#All],2,0)</f>
        <v>Rochester Ltd</v>
      </c>
      <c r="D199">
        <v>15</v>
      </c>
      <c r="E199" t="s">
        <v>2</v>
      </c>
      <c r="F199" t="s">
        <v>8168</v>
      </c>
      <c r="G199" t="s">
        <v>8025</v>
      </c>
      <c r="H199" t="str">
        <f>VLOOKUP(Sales_Data17[[#This Row],[Delivery Region Index]],Regions_Table[#All],2,0)</f>
        <v>Queensland</v>
      </c>
      <c r="I199" t="str">
        <f>VLOOKUP(Sales_Data17[[#This Row],[Delivery Region Index]],Regions_Table[#All],3,0)</f>
        <v>Sunshine Coast</v>
      </c>
      <c r="J199">
        <v>42</v>
      </c>
      <c r="K199">
        <v>6</v>
      </c>
      <c r="L199" t="str">
        <f>VLOOKUP(Sales_Data17[[#This Row],[Product Description Index]],Products_Data[#All],2,0)</f>
        <v>Socks</v>
      </c>
      <c r="M199">
        <v>4</v>
      </c>
      <c r="N199" s="9">
        <v>433.26666666666665</v>
      </c>
      <c r="O199" s="9">
        <f>Sales_Data17[[#This Row],[Order Quantity]]*Sales_Data17[[#This Row],[Unit Price]]</f>
        <v>1733.0666666666666</v>
      </c>
      <c r="P199" s="9">
        <v>225.29866666666669</v>
      </c>
      <c r="Q199" s="9">
        <f>Sales_Data17[[#This Row],[Line Total]]-(Sales_Data17[[#This Row],[Total Unit Cost]]*Sales_Data17[[#This Row],[Order Quantity]])</f>
        <v>831.87199999999984</v>
      </c>
      <c r="R199" s="1" t="str">
        <f>TEXT(Sales_Data17[[#This Row],[OrderDate]],"MMM")</f>
        <v>Feb</v>
      </c>
      <c r="S199" s="1" t="str">
        <f t="shared" si="3"/>
        <v>2012</v>
      </c>
    </row>
    <row r="200" spans="1:19">
      <c r="A200" t="s">
        <v>223</v>
      </c>
      <c r="B200" s="2">
        <v>40955</v>
      </c>
      <c r="C200" s="2" t="str">
        <f>VLOOKUP(Sales_Data17[[#This Row],[Customer Name Index]],Customer_Data[#All],2,0)</f>
        <v>Pacific Ltd</v>
      </c>
      <c r="D200">
        <v>20</v>
      </c>
      <c r="E200" t="s">
        <v>4</v>
      </c>
      <c r="F200" t="s">
        <v>8168</v>
      </c>
      <c r="G200" t="s">
        <v>8028</v>
      </c>
      <c r="H200" t="str">
        <f>VLOOKUP(Sales_Data17[[#This Row],[Delivery Region Index]],Regions_Table[#All],2,0)</f>
        <v>Victoria</v>
      </c>
      <c r="I200" t="str">
        <f>VLOOKUP(Sales_Data17[[#This Row],[Delivery Region Index]],Regions_Table[#All],3,0)</f>
        <v>Wodonga</v>
      </c>
      <c r="J200">
        <v>58</v>
      </c>
      <c r="K200">
        <v>8</v>
      </c>
      <c r="L200" t="str">
        <f>VLOOKUP(Sales_Data17[[#This Row],[Product Description Index]],Products_Data[#All],2,0)</f>
        <v>Shoes</v>
      </c>
      <c r="M200">
        <v>6</v>
      </c>
      <c r="N200" s="9">
        <v>560.56666666666672</v>
      </c>
      <c r="O200" s="9">
        <f>Sales_Data17[[#This Row],[Order Quantity]]*Sales_Data17[[#This Row],[Unit Price]]</f>
        <v>3363.4000000000005</v>
      </c>
      <c r="P200" s="9">
        <v>375.57966666666675</v>
      </c>
      <c r="Q200" s="9">
        <f>Sales_Data17[[#This Row],[Line Total]]-(Sales_Data17[[#This Row],[Total Unit Cost]]*Sales_Data17[[#This Row],[Order Quantity]])</f>
        <v>1109.922</v>
      </c>
      <c r="R200" s="1" t="str">
        <f>TEXT(Sales_Data17[[#This Row],[OrderDate]],"MMM")</f>
        <v>Feb</v>
      </c>
      <c r="S200" s="1" t="str">
        <f t="shared" si="3"/>
        <v>2012</v>
      </c>
    </row>
    <row r="201" spans="1:19">
      <c r="A201" t="s">
        <v>224</v>
      </c>
      <c r="B201" s="2">
        <v>40955</v>
      </c>
      <c r="C201" s="2" t="str">
        <f>VLOOKUP(Sales_Data17[[#This Row],[Customer Name Index]],Customer_Data[#All],2,0)</f>
        <v>New Ltd</v>
      </c>
      <c r="D201">
        <v>7</v>
      </c>
      <c r="E201" t="s">
        <v>4</v>
      </c>
      <c r="F201" t="s">
        <v>8168</v>
      </c>
      <c r="G201" t="s">
        <v>8027</v>
      </c>
      <c r="H201" t="str">
        <f>VLOOKUP(Sales_Data17[[#This Row],[Delivery Region Index]],Regions_Table[#All],2,0)</f>
        <v>New South Wales</v>
      </c>
      <c r="I201" t="str">
        <f>VLOOKUP(Sales_Data17[[#This Row],[Delivery Region Index]],Regions_Table[#All],3,0)</f>
        <v>Queanbeyan</v>
      </c>
      <c r="J201">
        <v>20</v>
      </c>
      <c r="K201">
        <v>3</v>
      </c>
      <c r="L201" t="str">
        <f>VLOOKUP(Sales_Data17[[#This Row],[Product Description Index]],Products_Data[#All],2,0)</f>
        <v>Sunglasses</v>
      </c>
      <c r="M201">
        <v>5</v>
      </c>
      <c r="N201" s="9">
        <v>111.66666666666667</v>
      </c>
      <c r="O201" s="9">
        <f>Sales_Data17[[#This Row],[Order Quantity]]*Sales_Data17[[#This Row],[Unit Price]]</f>
        <v>558.33333333333337</v>
      </c>
      <c r="P201" s="9">
        <v>58.06666666666667</v>
      </c>
      <c r="Q201" s="9">
        <f>Sales_Data17[[#This Row],[Line Total]]-(Sales_Data17[[#This Row],[Total Unit Cost]]*Sales_Data17[[#This Row],[Order Quantity]])</f>
        <v>268</v>
      </c>
      <c r="R201" s="1" t="str">
        <f>TEXT(Sales_Data17[[#This Row],[OrderDate]],"MMM")</f>
        <v>Feb</v>
      </c>
      <c r="S201" s="1" t="str">
        <f t="shared" si="3"/>
        <v>2012</v>
      </c>
    </row>
    <row r="202" spans="1:19">
      <c r="A202" t="s">
        <v>225</v>
      </c>
      <c r="B202" s="2">
        <v>40955</v>
      </c>
      <c r="C202" s="2" t="str">
        <f>VLOOKUP(Sales_Data17[[#This Row],[Customer Name Index]],Customer_Data[#All],2,0)</f>
        <v>21st Ltd</v>
      </c>
      <c r="D202">
        <v>10</v>
      </c>
      <c r="E202" t="s">
        <v>4</v>
      </c>
      <c r="F202" t="s">
        <v>8168</v>
      </c>
      <c r="G202" t="s">
        <v>8026</v>
      </c>
      <c r="H202" t="str">
        <f>VLOOKUP(Sales_Data17[[#This Row],[Delivery Region Index]],Regions_Table[#All],2,0)</f>
        <v>Queensland</v>
      </c>
      <c r="I202" t="str">
        <f>VLOOKUP(Sales_Data17[[#This Row],[Delivery Region Index]],Regions_Table[#All],3,0)</f>
        <v>Charters Towers</v>
      </c>
      <c r="J202">
        <v>29</v>
      </c>
      <c r="K202">
        <v>4</v>
      </c>
      <c r="L202" t="str">
        <f>VLOOKUP(Sales_Data17[[#This Row],[Product Description Index]],Products_Data[#All],2,0)</f>
        <v>Jeans</v>
      </c>
      <c r="M202">
        <v>1</v>
      </c>
      <c r="N202" s="9">
        <v>270.97777777777782</v>
      </c>
      <c r="O202" s="9">
        <f>Sales_Data17[[#This Row],[Order Quantity]]*Sales_Data17[[#This Row],[Unit Price]]</f>
        <v>270.97777777777782</v>
      </c>
      <c r="P202" s="9">
        <v>135.48888888888891</v>
      </c>
      <c r="Q202" s="9">
        <f>Sales_Data17[[#This Row],[Line Total]]-(Sales_Data17[[#This Row],[Total Unit Cost]]*Sales_Data17[[#This Row],[Order Quantity]])</f>
        <v>135.48888888888891</v>
      </c>
      <c r="R202" s="1" t="str">
        <f>TEXT(Sales_Data17[[#This Row],[OrderDate]],"MMM")</f>
        <v>Feb</v>
      </c>
      <c r="S202" s="1" t="str">
        <f t="shared" si="3"/>
        <v>2012</v>
      </c>
    </row>
    <row r="203" spans="1:19">
      <c r="A203" t="s">
        <v>226</v>
      </c>
      <c r="B203" s="2">
        <v>40956</v>
      </c>
      <c r="C203" s="2" t="str">
        <f>VLOOKUP(Sales_Data17[[#This Row],[Customer Name Index]],Customer_Data[#All],2,0)</f>
        <v xml:space="preserve">Ei </v>
      </c>
      <c r="D203">
        <v>9</v>
      </c>
      <c r="E203" t="s">
        <v>2</v>
      </c>
      <c r="F203" t="s">
        <v>8168</v>
      </c>
      <c r="G203" t="s">
        <v>8027</v>
      </c>
      <c r="H203" t="str">
        <f>VLOOKUP(Sales_Data17[[#This Row],[Delivery Region Index]],Regions_Table[#All],2,0)</f>
        <v>New South Wales</v>
      </c>
      <c r="I203" t="str">
        <f>VLOOKUP(Sales_Data17[[#This Row],[Delivery Region Index]],Regions_Table[#All],3,0)</f>
        <v>Wollongong</v>
      </c>
      <c r="J203">
        <v>24</v>
      </c>
      <c r="K203">
        <v>4</v>
      </c>
      <c r="L203" t="str">
        <f>VLOOKUP(Sales_Data17[[#This Row],[Product Description Index]],Products_Data[#All],2,0)</f>
        <v>Jeans</v>
      </c>
      <c r="M203">
        <v>6</v>
      </c>
      <c r="N203" s="9">
        <v>370.73333333333335</v>
      </c>
      <c r="O203" s="9">
        <f>Sales_Data17[[#This Row],[Order Quantity]]*Sales_Data17[[#This Row],[Unit Price]]</f>
        <v>2224.4</v>
      </c>
      <c r="P203" s="9">
        <v>226.14733333333331</v>
      </c>
      <c r="Q203" s="9">
        <f>Sales_Data17[[#This Row],[Line Total]]-(Sales_Data17[[#This Row],[Total Unit Cost]]*Sales_Data17[[#This Row],[Order Quantity]])</f>
        <v>867.5160000000003</v>
      </c>
      <c r="R203" s="1" t="str">
        <f>TEXT(Sales_Data17[[#This Row],[OrderDate]],"MMM")</f>
        <v>Feb</v>
      </c>
      <c r="S203" s="1" t="str">
        <f t="shared" si="3"/>
        <v>2012</v>
      </c>
    </row>
    <row r="204" spans="1:19">
      <c r="A204" t="s">
        <v>227</v>
      </c>
      <c r="B204" s="2">
        <v>40956</v>
      </c>
      <c r="C204" s="2" t="str">
        <f>VLOOKUP(Sales_Data17[[#This Row],[Customer Name Index]],Customer_Data[#All],2,0)</f>
        <v xml:space="preserve">Linde </v>
      </c>
      <c r="D204">
        <v>14</v>
      </c>
      <c r="E204" t="s">
        <v>4</v>
      </c>
      <c r="F204" t="s">
        <v>8168</v>
      </c>
      <c r="G204" t="s">
        <v>8026</v>
      </c>
      <c r="H204" t="str">
        <f>VLOOKUP(Sales_Data17[[#This Row],[Delivery Region Index]],Regions_Table[#All],2,0)</f>
        <v>Queensland</v>
      </c>
      <c r="I204" t="str">
        <f>VLOOKUP(Sales_Data17[[#This Row],[Delivery Region Index]],Regions_Table[#All],3,0)</f>
        <v>Rockhampton</v>
      </c>
      <c r="J204">
        <v>41</v>
      </c>
      <c r="K204">
        <v>6</v>
      </c>
      <c r="L204" t="str">
        <f>VLOOKUP(Sales_Data17[[#This Row],[Product Description Index]],Products_Data[#All],2,0)</f>
        <v>Socks</v>
      </c>
      <c r="M204">
        <v>7</v>
      </c>
      <c r="N204" s="9">
        <v>122.08888888888889</v>
      </c>
      <c r="O204" s="9">
        <f>Sales_Data17[[#This Row],[Order Quantity]]*Sales_Data17[[#This Row],[Unit Price]]</f>
        <v>854.62222222222226</v>
      </c>
      <c r="P204" s="9">
        <v>95.229333333333329</v>
      </c>
      <c r="Q204" s="9">
        <f>Sales_Data17[[#This Row],[Line Total]]-(Sales_Data17[[#This Row],[Total Unit Cost]]*Sales_Data17[[#This Row],[Order Quantity]])</f>
        <v>188.01688888888896</v>
      </c>
      <c r="R204" s="1" t="str">
        <f>TEXT(Sales_Data17[[#This Row],[OrderDate]],"MMM")</f>
        <v>Feb</v>
      </c>
      <c r="S204" s="1" t="str">
        <f t="shared" si="3"/>
        <v>2012</v>
      </c>
    </row>
    <row r="205" spans="1:19">
      <c r="A205" t="s">
        <v>228</v>
      </c>
      <c r="B205" s="2">
        <v>40956</v>
      </c>
      <c r="C205" s="2" t="str">
        <f>VLOOKUP(Sales_Data17[[#This Row],[Customer Name Index]],Customer_Data[#All],2,0)</f>
        <v>ETUDE Ltd</v>
      </c>
      <c r="D205">
        <v>4</v>
      </c>
      <c r="E205" t="s">
        <v>4</v>
      </c>
      <c r="F205" t="s">
        <v>8168</v>
      </c>
      <c r="G205" t="s">
        <v>8027</v>
      </c>
      <c r="H205" t="str">
        <f>VLOOKUP(Sales_Data17[[#This Row],[Delivery Region Index]],Regions_Table[#All],2,0)</f>
        <v>New South Wales</v>
      </c>
      <c r="I205" t="str">
        <f>VLOOKUP(Sales_Data17[[#This Row],[Delivery Region Index]],Regions_Table[#All],3,0)</f>
        <v>Grafton</v>
      </c>
      <c r="J205">
        <v>11</v>
      </c>
      <c r="K205">
        <v>2</v>
      </c>
      <c r="L205" t="str">
        <f>VLOOKUP(Sales_Data17[[#This Row],[Product Description Index]],Products_Data[#All],2,0)</f>
        <v>Pants</v>
      </c>
      <c r="M205">
        <v>8</v>
      </c>
      <c r="N205" s="9">
        <v>211.42222222222222</v>
      </c>
      <c r="O205" s="9">
        <f>Sales_Data17[[#This Row],[Order Quantity]]*Sales_Data17[[#This Row],[Unit Price]]</f>
        <v>1691.3777777777777</v>
      </c>
      <c r="P205" s="9">
        <v>107.82533333333333</v>
      </c>
      <c r="Q205" s="9">
        <f>Sales_Data17[[#This Row],[Line Total]]-(Sales_Data17[[#This Row],[Total Unit Cost]]*Sales_Data17[[#This Row],[Order Quantity]])</f>
        <v>828.77511111111107</v>
      </c>
      <c r="R205" s="1" t="str">
        <f>TEXT(Sales_Data17[[#This Row],[OrderDate]],"MMM")</f>
        <v>Feb</v>
      </c>
      <c r="S205" s="1" t="str">
        <f t="shared" si="3"/>
        <v>2012</v>
      </c>
    </row>
    <row r="206" spans="1:19">
      <c r="A206" t="s">
        <v>229</v>
      </c>
      <c r="B206" s="2">
        <v>40956</v>
      </c>
      <c r="C206" s="2" t="str">
        <f>VLOOKUP(Sales_Data17[[#This Row],[Customer Name Index]],Customer_Data[#All],2,0)</f>
        <v xml:space="preserve">Ei </v>
      </c>
      <c r="D206">
        <v>9</v>
      </c>
      <c r="E206" t="s">
        <v>4</v>
      </c>
      <c r="F206" t="s">
        <v>8168</v>
      </c>
      <c r="G206" t="s">
        <v>8027</v>
      </c>
      <c r="H206" t="str">
        <f>VLOOKUP(Sales_Data17[[#This Row],[Delivery Region Index]],Regions_Table[#All],2,0)</f>
        <v>New South Wales</v>
      </c>
      <c r="I206" t="str">
        <f>VLOOKUP(Sales_Data17[[#This Row],[Delivery Region Index]],Regions_Table[#All],3,0)</f>
        <v>Wyong</v>
      </c>
      <c r="J206">
        <v>25</v>
      </c>
      <c r="K206">
        <v>4</v>
      </c>
      <c r="L206" t="str">
        <f>VLOOKUP(Sales_Data17[[#This Row],[Product Description Index]],Products_Data[#All],2,0)</f>
        <v>Jeans</v>
      </c>
      <c r="M206">
        <v>3</v>
      </c>
      <c r="N206" s="9">
        <v>386.36666666666667</v>
      </c>
      <c r="O206" s="9">
        <f>Sales_Data17[[#This Row],[Order Quantity]]*Sales_Data17[[#This Row],[Unit Price]]</f>
        <v>1159.0999999999999</v>
      </c>
      <c r="P206" s="9">
        <v>243.411</v>
      </c>
      <c r="Q206" s="9">
        <f>Sales_Data17[[#This Row],[Line Total]]-(Sales_Data17[[#This Row],[Total Unit Cost]]*Sales_Data17[[#This Row],[Order Quantity]])</f>
        <v>428.86699999999996</v>
      </c>
      <c r="R206" s="1" t="str">
        <f>TEXT(Sales_Data17[[#This Row],[OrderDate]],"MMM")</f>
        <v>Feb</v>
      </c>
      <c r="S206" s="1" t="str">
        <f t="shared" si="3"/>
        <v>2012</v>
      </c>
    </row>
    <row r="207" spans="1:19">
      <c r="A207" t="s">
        <v>230</v>
      </c>
      <c r="B207" s="2">
        <v>40956</v>
      </c>
      <c r="C207" s="2" t="str">
        <f>VLOOKUP(Sales_Data17[[#This Row],[Customer Name Index]],Customer_Data[#All],2,0)</f>
        <v>Apollo Ltd</v>
      </c>
      <c r="D207">
        <v>11</v>
      </c>
      <c r="E207" t="s">
        <v>2</v>
      </c>
      <c r="F207" t="s">
        <v>8168</v>
      </c>
      <c r="G207" t="s">
        <v>8026</v>
      </c>
      <c r="H207" t="str">
        <f>VLOOKUP(Sales_Data17[[#This Row],[Delivery Region Index]],Regions_Table[#All],2,0)</f>
        <v>Queensland</v>
      </c>
      <c r="I207" t="str">
        <f>VLOOKUP(Sales_Data17[[#This Row],[Delivery Region Index]],Regions_Table[#All],3,0)</f>
        <v>Gympie</v>
      </c>
      <c r="J207">
        <v>32</v>
      </c>
      <c r="K207">
        <v>5</v>
      </c>
      <c r="L207" t="str">
        <f>VLOOKUP(Sales_Data17[[#This Row],[Product Description Index]],Products_Data[#All],2,0)</f>
        <v>Hats</v>
      </c>
      <c r="M207">
        <v>2</v>
      </c>
      <c r="N207" s="9">
        <v>288.84444444444443</v>
      </c>
      <c r="O207" s="9">
        <f>Sales_Data17[[#This Row],[Order Quantity]]*Sales_Data17[[#This Row],[Unit Price]]</f>
        <v>577.68888888888887</v>
      </c>
      <c r="P207" s="9">
        <v>164.64133333333334</v>
      </c>
      <c r="Q207" s="9">
        <f>Sales_Data17[[#This Row],[Line Total]]-(Sales_Data17[[#This Row],[Total Unit Cost]]*Sales_Data17[[#This Row],[Order Quantity]])</f>
        <v>248.4062222222222</v>
      </c>
      <c r="R207" s="1" t="str">
        <f>TEXT(Sales_Data17[[#This Row],[OrderDate]],"MMM")</f>
        <v>Feb</v>
      </c>
      <c r="S207" s="1" t="str">
        <f t="shared" si="3"/>
        <v>2012</v>
      </c>
    </row>
    <row r="208" spans="1:19">
      <c r="A208" t="s">
        <v>231</v>
      </c>
      <c r="B208" s="2">
        <v>40956</v>
      </c>
      <c r="C208" s="2" t="str">
        <f>VLOOKUP(Sales_Data17[[#This Row],[Customer Name Index]],Customer_Data[#All],2,0)</f>
        <v>Pure Group</v>
      </c>
      <c r="D208">
        <v>17</v>
      </c>
      <c r="E208" t="s">
        <v>4</v>
      </c>
      <c r="F208" t="s">
        <v>8168</v>
      </c>
      <c r="G208" t="s">
        <v>8025</v>
      </c>
      <c r="H208" t="str">
        <f>VLOOKUP(Sales_Data17[[#This Row],[Delivery Region Index]],Regions_Table[#All],2,0)</f>
        <v>Victoria</v>
      </c>
      <c r="I208" t="str">
        <f>VLOOKUP(Sales_Data17[[#This Row],[Delivery Region Index]],Regions_Table[#All],3,0)</f>
        <v>Benalla</v>
      </c>
      <c r="J208">
        <v>48</v>
      </c>
      <c r="K208">
        <v>7</v>
      </c>
      <c r="L208" t="str">
        <f>VLOOKUP(Sales_Data17[[#This Row],[Product Description Index]],Products_Data[#All],2,0)</f>
        <v>Dress Shirts</v>
      </c>
      <c r="M208">
        <v>8</v>
      </c>
      <c r="N208" s="9">
        <v>119.85555555555555</v>
      </c>
      <c r="O208" s="9">
        <f>Sales_Data17[[#This Row],[Order Quantity]]*Sales_Data17[[#This Row],[Unit Price]]</f>
        <v>958.84444444444443</v>
      </c>
      <c r="P208" s="9">
        <v>56.332111111111111</v>
      </c>
      <c r="Q208" s="9">
        <f>Sales_Data17[[#This Row],[Line Total]]-(Sales_Data17[[#This Row],[Total Unit Cost]]*Sales_Data17[[#This Row],[Order Quantity]])</f>
        <v>508.18755555555555</v>
      </c>
      <c r="R208" s="1" t="str">
        <f>TEXT(Sales_Data17[[#This Row],[OrderDate]],"MMM")</f>
        <v>Feb</v>
      </c>
      <c r="S208" s="1" t="str">
        <f t="shared" si="3"/>
        <v>2012</v>
      </c>
    </row>
    <row r="209" spans="1:19">
      <c r="A209" t="s">
        <v>232</v>
      </c>
      <c r="B209" s="2">
        <v>40957</v>
      </c>
      <c r="C209" s="2" t="str">
        <f>VLOOKUP(Sales_Data17[[#This Row],[Customer Name Index]],Customer_Data[#All],2,0)</f>
        <v>Apollo Ltd</v>
      </c>
      <c r="D209">
        <v>11</v>
      </c>
      <c r="E209" t="s">
        <v>2</v>
      </c>
      <c r="F209" t="s">
        <v>8168</v>
      </c>
      <c r="G209" t="s">
        <v>8026</v>
      </c>
      <c r="H209" t="str">
        <f>VLOOKUP(Sales_Data17[[#This Row],[Delivery Region Index]],Regions_Table[#All],2,0)</f>
        <v>Queensland</v>
      </c>
      <c r="I209" t="str">
        <f>VLOOKUP(Sales_Data17[[#This Row],[Delivery Region Index]],Regions_Table[#All],3,0)</f>
        <v>Gympie</v>
      </c>
      <c r="J209">
        <v>32</v>
      </c>
      <c r="K209">
        <v>5</v>
      </c>
      <c r="L209" t="str">
        <f>VLOOKUP(Sales_Data17[[#This Row],[Product Description Index]],Products_Data[#All],2,0)</f>
        <v>Hats</v>
      </c>
      <c r="M209">
        <v>1</v>
      </c>
      <c r="N209" s="9">
        <v>116.13333333333334</v>
      </c>
      <c r="O209" s="9">
        <f>Sales_Data17[[#This Row],[Order Quantity]]*Sales_Data17[[#This Row],[Unit Price]]</f>
        <v>116.13333333333334</v>
      </c>
      <c r="P209" s="9">
        <v>59.228000000000002</v>
      </c>
      <c r="Q209" s="9">
        <f>Sales_Data17[[#This Row],[Line Total]]-(Sales_Data17[[#This Row],[Total Unit Cost]]*Sales_Data17[[#This Row],[Order Quantity]])</f>
        <v>56.905333333333338</v>
      </c>
      <c r="R209" s="1" t="str">
        <f>TEXT(Sales_Data17[[#This Row],[OrderDate]],"MMM")</f>
        <v>Feb</v>
      </c>
      <c r="S209" s="1" t="str">
        <f t="shared" si="3"/>
        <v>2012</v>
      </c>
    </row>
    <row r="210" spans="1:19">
      <c r="A210" t="s">
        <v>233</v>
      </c>
      <c r="B210" s="2">
        <v>40957</v>
      </c>
      <c r="C210" s="2" t="str">
        <f>VLOOKUP(Sales_Data17[[#This Row],[Customer Name Index]],Customer_Data[#All],2,0)</f>
        <v xml:space="preserve">Ei </v>
      </c>
      <c r="D210">
        <v>9</v>
      </c>
      <c r="E210" t="s">
        <v>3</v>
      </c>
      <c r="F210" t="s">
        <v>8168</v>
      </c>
      <c r="G210" t="s">
        <v>8027</v>
      </c>
      <c r="H210" t="str">
        <f>VLOOKUP(Sales_Data17[[#This Row],[Delivery Region Index]],Regions_Table[#All],2,0)</f>
        <v>New South Wales</v>
      </c>
      <c r="I210" t="str">
        <f>VLOOKUP(Sales_Data17[[#This Row],[Delivery Region Index]],Regions_Table[#All],3,0)</f>
        <v>Wyong</v>
      </c>
      <c r="J210">
        <v>25</v>
      </c>
      <c r="K210">
        <v>4</v>
      </c>
      <c r="L210" t="str">
        <f>VLOOKUP(Sales_Data17[[#This Row],[Product Description Index]],Products_Data[#All],2,0)</f>
        <v>Jeans</v>
      </c>
      <c r="M210">
        <v>1</v>
      </c>
      <c r="N210" s="9">
        <v>125.06666666666668</v>
      </c>
      <c r="O210" s="9">
        <f>Sales_Data17[[#This Row],[Order Quantity]]*Sales_Data17[[#This Row],[Unit Price]]</f>
        <v>125.06666666666668</v>
      </c>
      <c r="P210" s="9">
        <v>87.546666666666681</v>
      </c>
      <c r="Q210" s="9">
        <f>Sales_Data17[[#This Row],[Line Total]]-(Sales_Data17[[#This Row],[Total Unit Cost]]*Sales_Data17[[#This Row],[Order Quantity]])</f>
        <v>37.519999999999996</v>
      </c>
      <c r="R210" s="1" t="str">
        <f>TEXT(Sales_Data17[[#This Row],[OrderDate]],"MMM")</f>
        <v>Feb</v>
      </c>
      <c r="S210" s="1" t="str">
        <f t="shared" si="3"/>
        <v>2012</v>
      </c>
    </row>
    <row r="211" spans="1:19">
      <c r="A211" t="s">
        <v>234</v>
      </c>
      <c r="B211" s="2">
        <v>40957</v>
      </c>
      <c r="C211" s="2" t="str">
        <f>VLOOKUP(Sales_Data17[[#This Row],[Customer Name Index]],Customer_Data[#All],2,0)</f>
        <v>Apollo Ltd</v>
      </c>
      <c r="D211">
        <v>11</v>
      </c>
      <c r="E211" t="s">
        <v>3</v>
      </c>
      <c r="F211" t="s">
        <v>8168</v>
      </c>
      <c r="G211" t="s">
        <v>8026</v>
      </c>
      <c r="H211" t="str">
        <f>VLOOKUP(Sales_Data17[[#This Row],[Delivery Region Index]],Regions_Table[#All],2,0)</f>
        <v>Queensland</v>
      </c>
      <c r="I211" t="str">
        <f>VLOOKUP(Sales_Data17[[#This Row],[Delivery Region Index]],Regions_Table[#All],3,0)</f>
        <v>Gladstone</v>
      </c>
      <c r="J211">
        <v>30</v>
      </c>
      <c r="K211">
        <v>5</v>
      </c>
      <c r="L211" t="str">
        <f>VLOOKUP(Sales_Data17[[#This Row],[Product Description Index]],Products_Data[#All],2,0)</f>
        <v>Hats</v>
      </c>
      <c r="M211">
        <v>9</v>
      </c>
      <c r="N211" s="9">
        <v>122.83333333333333</v>
      </c>
      <c r="O211" s="9">
        <f>Sales_Data17[[#This Row],[Order Quantity]]*Sales_Data17[[#This Row],[Unit Price]]</f>
        <v>1105.5</v>
      </c>
      <c r="P211" s="9">
        <v>84.754999999999995</v>
      </c>
      <c r="Q211" s="9">
        <f>Sales_Data17[[#This Row],[Line Total]]-(Sales_Data17[[#This Row],[Total Unit Cost]]*Sales_Data17[[#This Row],[Order Quantity]])</f>
        <v>342.70500000000004</v>
      </c>
      <c r="R211" s="1" t="str">
        <f>TEXT(Sales_Data17[[#This Row],[OrderDate]],"MMM")</f>
        <v>Feb</v>
      </c>
      <c r="S211" s="1" t="str">
        <f t="shared" si="3"/>
        <v>2012</v>
      </c>
    </row>
    <row r="212" spans="1:19">
      <c r="A212" t="s">
        <v>235</v>
      </c>
      <c r="B212" s="2">
        <v>40957</v>
      </c>
      <c r="C212" s="2" t="str">
        <f>VLOOKUP(Sales_Data17[[#This Row],[Customer Name Index]],Customer_Data[#All],2,0)</f>
        <v>Procter Corp</v>
      </c>
      <c r="D212">
        <v>5</v>
      </c>
      <c r="E212" t="s">
        <v>3</v>
      </c>
      <c r="F212" t="s">
        <v>8168</v>
      </c>
      <c r="G212" t="s">
        <v>8027</v>
      </c>
      <c r="H212" t="str">
        <f>VLOOKUP(Sales_Data17[[#This Row],[Delivery Region Index]],Regions_Table[#All],2,0)</f>
        <v>New South Wales</v>
      </c>
      <c r="I212" t="str">
        <f>VLOOKUP(Sales_Data17[[#This Row],[Delivery Region Index]],Regions_Table[#All],3,0)</f>
        <v>Lismore</v>
      </c>
      <c r="J212">
        <v>14</v>
      </c>
      <c r="K212">
        <v>2</v>
      </c>
      <c r="L212" t="str">
        <f>VLOOKUP(Sales_Data17[[#This Row],[Product Description Index]],Products_Data[#All],2,0)</f>
        <v>Pants</v>
      </c>
      <c r="M212">
        <v>8</v>
      </c>
      <c r="N212" s="9">
        <v>289.5888888888889</v>
      </c>
      <c r="O212" s="9">
        <f>Sales_Data17[[#This Row],[Order Quantity]]*Sales_Data17[[#This Row],[Unit Price]]</f>
        <v>2316.7111111111112</v>
      </c>
      <c r="P212" s="9">
        <v>185.33688888888889</v>
      </c>
      <c r="Q212" s="9">
        <f>Sales_Data17[[#This Row],[Line Total]]-(Sales_Data17[[#This Row],[Total Unit Cost]]*Sales_Data17[[#This Row],[Order Quantity]])</f>
        <v>834.01600000000008</v>
      </c>
      <c r="R212" s="1" t="str">
        <f>TEXT(Sales_Data17[[#This Row],[OrderDate]],"MMM")</f>
        <v>Feb</v>
      </c>
      <c r="S212" s="1" t="str">
        <f t="shared" si="3"/>
        <v>2012</v>
      </c>
    </row>
    <row r="213" spans="1:19">
      <c r="A213" t="s">
        <v>236</v>
      </c>
      <c r="B213" s="2">
        <v>40957</v>
      </c>
      <c r="C213" s="2" t="str">
        <f>VLOOKUP(Sales_Data17[[#This Row],[Customer Name Index]],Customer_Data[#All],2,0)</f>
        <v>Ole Group</v>
      </c>
      <c r="D213">
        <v>13</v>
      </c>
      <c r="E213" t="s">
        <v>4</v>
      </c>
      <c r="F213" t="s">
        <v>8168</v>
      </c>
      <c r="G213" t="s">
        <v>8026</v>
      </c>
      <c r="H213" t="str">
        <f>VLOOKUP(Sales_Data17[[#This Row],[Delivery Region Index]],Regions_Table[#All],2,0)</f>
        <v>Queensland</v>
      </c>
      <c r="I213" t="str">
        <f>VLOOKUP(Sales_Data17[[#This Row],[Delivery Region Index]],Regions_Table[#All],3,0)</f>
        <v>Mackay</v>
      </c>
      <c r="J213">
        <v>36</v>
      </c>
      <c r="K213">
        <v>5</v>
      </c>
      <c r="L213" t="str">
        <f>VLOOKUP(Sales_Data17[[#This Row],[Product Description Index]],Products_Data[#All],2,0)</f>
        <v>Hats</v>
      </c>
      <c r="M213">
        <v>3</v>
      </c>
      <c r="N213" s="9">
        <v>25.311111111111114</v>
      </c>
      <c r="O213" s="9">
        <f>Sales_Data17[[#This Row],[Order Quantity]]*Sales_Data17[[#This Row],[Unit Price]]</f>
        <v>75.933333333333337</v>
      </c>
      <c r="P213" s="9">
        <v>10.630666666666666</v>
      </c>
      <c r="Q213" s="9">
        <f>Sales_Data17[[#This Row],[Line Total]]-(Sales_Data17[[#This Row],[Total Unit Cost]]*Sales_Data17[[#This Row],[Order Quantity]])</f>
        <v>44.041333333333341</v>
      </c>
      <c r="R213" s="1" t="str">
        <f>TEXT(Sales_Data17[[#This Row],[OrderDate]],"MMM")</f>
        <v>Feb</v>
      </c>
      <c r="S213" s="1" t="str">
        <f t="shared" si="3"/>
        <v>2012</v>
      </c>
    </row>
    <row r="214" spans="1:19">
      <c r="A214" t="s">
        <v>237</v>
      </c>
      <c r="B214" s="2">
        <v>40958</v>
      </c>
      <c r="C214" s="2" t="str">
        <f>VLOOKUP(Sales_Data17[[#This Row],[Customer Name Index]],Customer_Data[#All],2,0)</f>
        <v>21st Ltd</v>
      </c>
      <c r="D214">
        <v>10</v>
      </c>
      <c r="E214" t="s">
        <v>4</v>
      </c>
      <c r="F214" t="s">
        <v>8168</v>
      </c>
      <c r="G214" t="s">
        <v>8026</v>
      </c>
      <c r="H214" t="str">
        <f>VLOOKUP(Sales_Data17[[#This Row],[Delivery Region Index]],Regions_Table[#All],2,0)</f>
        <v>Queensland</v>
      </c>
      <c r="I214" t="str">
        <f>VLOOKUP(Sales_Data17[[#This Row],[Delivery Region Index]],Regions_Table[#All],3,0)</f>
        <v>Charters Towers</v>
      </c>
      <c r="J214">
        <v>29</v>
      </c>
      <c r="K214">
        <v>4</v>
      </c>
      <c r="L214" t="str">
        <f>VLOOKUP(Sales_Data17[[#This Row],[Product Description Index]],Products_Data[#All],2,0)</f>
        <v>Jeans</v>
      </c>
      <c r="M214">
        <v>2</v>
      </c>
      <c r="N214" s="9">
        <v>18.611111111111111</v>
      </c>
      <c r="O214" s="9">
        <f>Sales_Data17[[#This Row],[Order Quantity]]*Sales_Data17[[#This Row],[Unit Price]]</f>
        <v>37.222222222222221</v>
      </c>
      <c r="P214" s="9">
        <v>13.772222222222222</v>
      </c>
      <c r="Q214" s="9">
        <f>Sales_Data17[[#This Row],[Line Total]]-(Sales_Data17[[#This Row],[Total Unit Cost]]*Sales_Data17[[#This Row],[Order Quantity]])</f>
        <v>9.6777777777777771</v>
      </c>
      <c r="R214" s="1" t="str">
        <f>TEXT(Sales_Data17[[#This Row],[OrderDate]],"MMM")</f>
        <v>Feb</v>
      </c>
      <c r="S214" s="1" t="str">
        <f t="shared" si="3"/>
        <v>2012</v>
      </c>
    </row>
    <row r="215" spans="1:19">
      <c r="A215" t="s">
        <v>238</v>
      </c>
      <c r="B215" s="2">
        <v>40958</v>
      </c>
      <c r="C215" s="2" t="str">
        <f>VLOOKUP(Sales_Data17[[#This Row],[Customer Name Index]],Customer_Data[#All],2,0)</f>
        <v xml:space="preserve">Linde </v>
      </c>
      <c r="D215">
        <v>14</v>
      </c>
      <c r="E215" t="s">
        <v>4</v>
      </c>
      <c r="F215" t="s">
        <v>8168</v>
      </c>
      <c r="G215" t="s">
        <v>8026</v>
      </c>
      <c r="H215" t="str">
        <f>VLOOKUP(Sales_Data17[[#This Row],[Delivery Region Index]],Regions_Table[#All],2,0)</f>
        <v>Queensland</v>
      </c>
      <c r="I215" t="str">
        <f>VLOOKUP(Sales_Data17[[#This Row],[Delivery Region Index]],Regions_Table[#All],3,0)</f>
        <v>Redcliffe</v>
      </c>
      <c r="J215">
        <v>40</v>
      </c>
      <c r="K215">
        <v>6</v>
      </c>
      <c r="L215" t="str">
        <f>VLOOKUP(Sales_Data17[[#This Row],[Product Description Index]],Products_Data[#All],2,0)</f>
        <v>Socks</v>
      </c>
      <c r="M215">
        <v>3</v>
      </c>
      <c r="N215" s="9">
        <v>127.30000000000001</v>
      </c>
      <c r="O215" s="9">
        <f>Sales_Data17[[#This Row],[Order Quantity]]*Sales_Data17[[#This Row],[Unit Price]]</f>
        <v>381.90000000000003</v>
      </c>
      <c r="P215" s="9">
        <v>59.831000000000003</v>
      </c>
      <c r="Q215" s="9">
        <f>Sales_Data17[[#This Row],[Line Total]]-(Sales_Data17[[#This Row],[Total Unit Cost]]*Sales_Data17[[#This Row],[Order Quantity]])</f>
        <v>202.40700000000004</v>
      </c>
      <c r="R215" s="1" t="str">
        <f>TEXT(Sales_Data17[[#This Row],[OrderDate]],"MMM")</f>
        <v>Feb</v>
      </c>
      <c r="S215" s="1" t="str">
        <f t="shared" si="3"/>
        <v>2012</v>
      </c>
    </row>
    <row r="216" spans="1:19">
      <c r="A216" t="s">
        <v>239</v>
      </c>
      <c r="B216" s="2">
        <v>40958</v>
      </c>
      <c r="C216" s="2" t="str">
        <f>VLOOKUP(Sales_Data17[[#This Row],[Customer Name Index]],Customer_Data[#All],2,0)</f>
        <v>Eminence Corp</v>
      </c>
      <c r="D216">
        <v>18</v>
      </c>
      <c r="E216" t="s">
        <v>4</v>
      </c>
      <c r="F216" t="s">
        <v>8168</v>
      </c>
      <c r="G216" t="s">
        <v>8025</v>
      </c>
      <c r="H216" t="str">
        <f>VLOOKUP(Sales_Data17[[#This Row],[Delivery Region Index]],Regions_Table[#All],2,0)</f>
        <v>Victoria</v>
      </c>
      <c r="I216" t="str">
        <f>VLOOKUP(Sales_Data17[[#This Row],[Delivery Region Index]],Regions_Table[#All],3,0)</f>
        <v>Latrobe City</v>
      </c>
      <c r="J216">
        <v>52</v>
      </c>
      <c r="K216">
        <v>8</v>
      </c>
      <c r="L216" t="str">
        <f>VLOOKUP(Sales_Data17[[#This Row],[Product Description Index]],Products_Data[#All],2,0)</f>
        <v>Shoes</v>
      </c>
      <c r="M216">
        <v>9</v>
      </c>
      <c r="N216" s="9">
        <v>288.84444444444443</v>
      </c>
      <c r="O216" s="9">
        <f>Sales_Data17[[#This Row],[Order Quantity]]*Sales_Data17[[#This Row],[Unit Price]]</f>
        <v>2599.6</v>
      </c>
      <c r="P216" s="9">
        <v>239.74088888888886</v>
      </c>
      <c r="Q216" s="9">
        <f>Sales_Data17[[#This Row],[Line Total]]-(Sales_Data17[[#This Row],[Total Unit Cost]]*Sales_Data17[[#This Row],[Order Quantity]])</f>
        <v>441.93200000000024</v>
      </c>
      <c r="R216" s="1" t="str">
        <f>TEXT(Sales_Data17[[#This Row],[OrderDate]],"MMM")</f>
        <v>Feb</v>
      </c>
      <c r="S216" s="1" t="str">
        <f t="shared" si="3"/>
        <v>2012</v>
      </c>
    </row>
    <row r="217" spans="1:19">
      <c r="A217" t="s">
        <v>240</v>
      </c>
      <c r="B217" s="2">
        <v>40958</v>
      </c>
      <c r="C217" s="2" t="str">
        <f>VLOOKUP(Sales_Data17[[#This Row],[Customer Name Index]],Customer_Data[#All],2,0)</f>
        <v>Medsep Group</v>
      </c>
      <c r="D217">
        <v>8</v>
      </c>
      <c r="E217" t="s">
        <v>4</v>
      </c>
      <c r="F217" t="s">
        <v>8168</v>
      </c>
      <c r="G217" t="s">
        <v>8027</v>
      </c>
      <c r="H217" t="str">
        <f>VLOOKUP(Sales_Data17[[#This Row],[Delivery Region Index]],Regions_Table[#All],2,0)</f>
        <v>New South Wales</v>
      </c>
      <c r="I217" t="str">
        <f>VLOOKUP(Sales_Data17[[#This Row],[Delivery Region Index]],Regions_Table[#All],3,0)</f>
        <v>Tweed Heads</v>
      </c>
      <c r="J217">
        <v>22</v>
      </c>
      <c r="K217">
        <v>3</v>
      </c>
      <c r="L217" t="str">
        <f>VLOOKUP(Sales_Data17[[#This Row],[Product Description Index]],Products_Data[#All],2,0)</f>
        <v>Sunglasses</v>
      </c>
      <c r="M217">
        <v>5</v>
      </c>
      <c r="N217" s="9">
        <v>437.73333333333335</v>
      </c>
      <c r="O217" s="9">
        <f>Sales_Data17[[#This Row],[Order Quantity]]*Sales_Data17[[#This Row],[Unit Price]]</f>
        <v>2188.666666666667</v>
      </c>
      <c r="P217" s="9">
        <v>218.86666666666667</v>
      </c>
      <c r="Q217" s="9">
        <f>Sales_Data17[[#This Row],[Line Total]]-(Sales_Data17[[#This Row],[Total Unit Cost]]*Sales_Data17[[#This Row],[Order Quantity]])</f>
        <v>1094.3333333333335</v>
      </c>
      <c r="R217" s="1" t="str">
        <f>TEXT(Sales_Data17[[#This Row],[OrderDate]],"MMM")</f>
        <v>Feb</v>
      </c>
      <c r="S217" s="1" t="str">
        <f t="shared" si="3"/>
        <v>2012</v>
      </c>
    </row>
    <row r="218" spans="1:19">
      <c r="A218" t="s">
        <v>241</v>
      </c>
      <c r="B218" s="2">
        <v>40958</v>
      </c>
      <c r="C218" s="2" t="str">
        <f>VLOOKUP(Sales_Data17[[#This Row],[Customer Name Index]],Customer_Data[#All],2,0)</f>
        <v>New Ltd</v>
      </c>
      <c r="D218">
        <v>7</v>
      </c>
      <c r="E218" t="s">
        <v>2</v>
      </c>
      <c r="F218" t="s">
        <v>8168</v>
      </c>
      <c r="G218" t="s">
        <v>8027</v>
      </c>
      <c r="H218" t="str">
        <f>VLOOKUP(Sales_Data17[[#This Row],[Delivery Region Index]],Regions_Table[#All],2,0)</f>
        <v>New South Wales</v>
      </c>
      <c r="I218" t="str">
        <f>VLOOKUP(Sales_Data17[[#This Row],[Delivery Region Index]],Regions_Table[#All],3,0)</f>
        <v>Orange</v>
      </c>
      <c r="J218">
        <v>18</v>
      </c>
      <c r="K218">
        <v>3</v>
      </c>
      <c r="L218" t="str">
        <f>VLOOKUP(Sales_Data17[[#This Row],[Product Description Index]],Products_Data[#All],2,0)</f>
        <v>Sunglasses</v>
      </c>
      <c r="M218">
        <v>2</v>
      </c>
      <c r="N218" s="9">
        <v>320.11111111111109</v>
      </c>
      <c r="O218" s="9">
        <f>Sales_Data17[[#This Row],[Order Quantity]]*Sales_Data17[[#This Row],[Unit Price]]</f>
        <v>640.22222222222217</v>
      </c>
      <c r="P218" s="9">
        <v>176.06111111111113</v>
      </c>
      <c r="Q218" s="9">
        <f>Sales_Data17[[#This Row],[Line Total]]-(Sales_Data17[[#This Row],[Total Unit Cost]]*Sales_Data17[[#This Row],[Order Quantity]])</f>
        <v>288.09999999999991</v>
      </c>
      <c r="R218" s="1" t="str">
        <f>TEXT(Sales_Data17[[#This Row],[OrderDate]],"MMM")</f>
        <v>Feb</v>
      </c>
      <c r="S218" s="1" t="str">
        <f t="shared" si="3"/>
        <v>2012</v>
      </c>
    </row>
    <row r="219" spans="1:19">
      <c r="A219" t="s">
        <v>242</v>
      </c>
      <c r="B219" s="2">
        <v>40959</v>
      </c>
      <c r="C219" s="2" t="str">
        <f>VLOOKUP(Sales_Data17[[#This Row],[Customer Name Index]],Customer_Data[#All],2,0)</f>
        <v>PEDIFIX, Corp</v>
      </c>
      <c r="D219">
        <v>6</v>
      </c>
      <c r="E219" t="s">
        <v>2</v>
      </c>
      <c r="F219" t="s">
        <v>8168</v>
      </c>
      <c r="G219" t="s">
        <v>8027</v>
      </c>
      <c r="H219" t="str">
        <f>VLOOKUP(Sales_Data17[[#This Row],[Delivery Region Index]],Regions_Table[#All],2,0)</f>
        <v>New South Wales</v>
      </c>
      <c r="I219" t="str">
        <f>VLOOKUP(Sales_Data17[[#This Row],[Delivery Region Index]],Regions_Table[#All],3,0)</f>
        <v>Nowra</v>
      </c>
      <c r="J219">
        <v>17</v>
      </c>
      <c r="K219">
        <v>3</v>
      </c>
      <c r="L219" t="str">
        <f>VLOOKUP(Sales_Data17[[#This Row],[Product Description Index]],Products_Data[#All],2,0)</f>
        <v>Sunglasses</v>
      </c>
      <c r="M219">
        <v>6</v>
      </c>
      <c r="N219" s="9">
        <v>428.05555555555554</v>
      </c>
      <c r="O219" s="9">
        <f>Sales_Data17[[#This Row],[Order Quantity]]*Sales_Data17[[#This Row],[Unit Price]]</f>
        <v>2568.333333333333</v>
      </c>
      <c r="P219" s="9">
        <v>222.5888888888889</v>
      </c>
      <c r="Q219" s="9">
        <f>Sales_Data17[[#This Row],[Line Total]]-(Sales_Data17[[#This Row],[Total Unit Cost]]*Sales_Data17[[#This Row],[Order Quantity]])</f>
        <v>1232.7999999999997</v>
      </c>
      <c r="R219" s="1" t="str">
        <f>TEXT(Sales_Data17[[#This Row],[OrderDate]],"MMM")</f>
        <v>Feb</v>
      </c>
      <c r="S219" s="1" t="str">
        <f t="shared" si="3"/>
        <v>2012</v>
      </c>
    </row>
    <row r="220" spans="1:19">
      <c r="A220" t="s">
        <v>243</v>
      </c>
      <c r="B220" s="2">
        <v>40959</v>
      </c>
      <c r="C220" s="2" t="str">
        <f>VLOOKUP(Sales_Data17[[#This Row],[Customer Name Index]],Customer_Data[#All],2,0)</f>
        <v>ETUDE Ltd</v>
      </c>
      <c r="D220">
        <v>4</v>
      </c>
      <c r="E220" t="s">
        <v>3</v>
      </c>
      <c r="F220" t="s">
        <v>8168</v>
      </c>
      <c r="G220" t="s">
        <v>8027</v>
      </c>
      <c r="H220" t="str">
        <f>VLOOKUP(Sales_Data17[[#This Row],[Delivery Region Index]],Regions_Table[#All],2,0)</f>
        <v>New South Wales</v>
      </c>
      <c r="I220" t="str">
        <f>VLOOKUP(Sales_Data17[[#This Row],[Delivery Region Index]],Regions_Table[#All],3,0)</f>
        <v>Gosford</v>
      </c>
      <c r="J220">
        <v>9</v>
      </c>
      <c r="K220">
        <v>2</v>
      </c>
      <c r="L220" t="str">
        <f>VLOOKUP(Sales_Data17[[#This Row],[Product Description Index]],Products_Data[#All],2,0)</f>
        <v>Pants</v>
      </c>
      <c r="M220">
        <v>2</v>
      </c>
      <c r="N220" s="9">
        <v>126.55555555555556</v>
      </c>
      <c r="O220" s="9">
        <f>Sales_Data17[[#This Row],[Order Quantity]]*Sales_Data17[[#This Row],[Unit Price]]</f>
        <v>253.11111111111111</v>
      </c>
      <c r="P220" s="9">
        <v>60.74666666666667</v>
      </c>
      <c r="Q220" s="9">
        <f>Sales_Data17[[#This Row],[Line Total]]-(Sales_Data17[[#This Row],[Total Unit Cost]]*Sales_Data17[[#This Row],[Order Quantity]])</f>
        <v>131.61777777777777</v>
      </c>
      <c r="R220" s="1" t="str">
        <f>TEXT(Sales_Data17[[#This Row],[OrderDate]],"MMM")</f>
        <v>Feb</v>
      </c>
      <c r="S220" s="1" t="str">
        <f t="shared" si="3"/>
        <v>2012</v>
      </c>
    </row>
    <row r="221" spans="1:19">
      <c r="A221" t="s">
        <v>244</v>
      </c>
      <c r="B221" s="2">
        <v>40959</v>
      </c>
      <c r="C221" s="2" t="str">
        <f>VLOOKUP(Sales_Data17[[#This Row],[Customer Name Index]],Customer_Data[#All],2,0)</f>
        <v>Apollo Ltd</v>
      </c>
      <c r="D221">
        <v>11</v>
      </c>
      <c r="E221" t="s">
        <v>2</v>
      </c>
      <c r="F221" t="s">
        <v>8168</v>
      </c>
      <c r="G221" t="s">
        <v>8026</v>
      </c>
      <c r="H221" t="str">
        <f>VLOOKUP(Sales_Data17[[#This Row],[Delivery Region Index]],Regions_Table[#All],2,0)</f>
        <v>Queensland</v>
      </c>
      <c r="I221" t="str">
        <f>VLOOKUP(Sales_Data17[[#This Row],[Delivery Region Index]],Regions_Table[#All],3,0)</f>
        <v>Gold Coast</v>
      </c>
      <c r="J221">
        <v>31</v>
      </c>
      <c r="K221">
        <v>5</v>
      </c>
      <c r="L221" t="str">
        <f>VLOOKUP(Sales_Data17[[#This Row],[Product Description Index]],Products_Data[#All],2,0)</f>
        <v>Hats</v>
      </c>
      <c r="M221">
        <v>7</v>
      </c>
      <c r="N221" s="9">
        <v>279.91111111111115</v>
      </c>
      <c r="O221" s="9">
        <f>Sales_Data17[[#This Row],[Order Quantity]]*Sales_Data17[[#This Row],[Unit Price]]</f>
        <v>1959.3777777777782</v>
      </c>
      <c r="P221" s="9">
        <v>226.72800000000004</v>
      </c>
      <c r="Q221" s="9">
        <f>Sales_Data17[[#This Row],[Line Total]]-(Sales_Data17[[#This Row],[Total Unit Cost]]*Sales_Data17[[#This Row],[Order Quantity]])</f>
        <v>372.28177777777796</v>
      </c>
      <c r="R221" s="1" t="str">
        <f>TEXT(Sales_Data17[[#This Row],[OrderDate]],"MMM")</f>
        <v>Feb</v>
      </c>
      <c r="S221" s="1" t="str">
        <f t="shared" si="3"/>
        <v>2012</v>
      </c>
    </row>
    <row r="222" spans="1:19">
      <c r="A222" t="s">
        <v>245</v>
      </c>
      <c r="B222" s="2">
        <v>40959</v>
      </c>
      <c r="C222" s="2" t="str">
        <f>VLOOKUP(Sales_Data17[[#This Row],[Customer Name Index]],Customer_Data[#All],2,0)</f>
        <v>Procter Corp</v>
      </c>
      <c r="D222">
        <v>5</v>
      </c>
      <c r="E222" t="s">
        <v>2</v>
      </c>
      <c r="F222" t="s">
        <v>8168</v>
      </c>
      <c r="G222" t="s">
        <v>8027</v>
      </c>
      <c r="H222" t="str">
        <f>VLOOKUP(Sales_Data17[[#This Row],[Delivery Region Index]],Regions_Table[#All],2,0)</f>
        <v>New South Wales</v>
      </c>
      <c r="I222" t="str">
        <f>VLOOKUP(Sales_Data17[[#This Row],[Delivery Region Index]],Regions_Table[#All],3,0)</f>
        <v>Lake Macquarie</v>
      </c>
      <c r="J222">
        <v>13</v>
      </c>
      <c r="K222">
        <v>2</v>
      </c>
      <c r="L222" t="str">
        <f>VLOOKUP(Sales_Data17[[#This Row],[Product Description Index]],Products_Data[#All],2,0)</f>
        <v>Pants</v>
      </c>
      <c r="M222">
        <v>7</v>
      </c>
      <c r="N222" s="9">
        <v>132.51111111111112</v>
      </c>
      <c r="O222" s="9">
        <f>Sales_Data17[[#This Row],[Order Quantity]]*Sales_Data17[[#This Row],[Unit Price]]</f>
        <v>927.57777777777778</v>
      </c>
      <c r="P222" s="9">
        <v>78.181555555555562</v>
      </c>
      <c r="Q222" s="9">
        <f>Sales_Data17[[#This Row],[Line Total]]-(Sales_Data17[[#This Row],[Total Unit Cost]]*Sales_Data17[[#This Row],[Order Quantity]])</f>
        <v>380.30688888888881</v>
      </c>
      <c r="R222" s="1" t="str">
        <f>TEXT(Sales_Data17[[#This Row],[OrderDate]],"MMM")</f>
        <v>Feb</v>
      </c>
      <c r="S222" s="1" t="str">
        <f t="shared" si="3"/>
        <v>2012</v>
      </c>
    </row>
    <row r="223" spans="1:19">
      <c r="A223" t="s">
        <v>246</v>
      </c>
      <c r="B223" s="2">
        <v>40960</v>
      </c>
      <c r="C223" s="2" t="str">
        <f>VLOOKUP(Sales_Data17[[#This Row],[Customer Name Index]],Customer_Data[#All],2,0)</f>
        <v xml:space="preserve">Medline </v>
      </c>
      <c r="D223">
        <v>12</v>
      </c>
      <c r="E223" t="s">
        <v>4</v>
      </c>
      <c r="F223" t="s">
        <v>8168</v>
      </c>
      <c r="G223" t="s">
        <v>8026</v>
      </c>
      <c r="H223" t="str">
        <f>VLOOKUP(Sales_Data17[[#This Row],[Delivery Region Index]],Regions_Table[#All],2,0)</f>
        <v>Queensland</v>
      </c>
      <c r="I223" t="str">
        <f>VLOOKUP(Sales_Data17[[#This Row],[Delivery Region Index]],Regions_Table[#All],3,0)</f>
        <v>Ipswich</v>
      </c>
      <c r="J223">
        <v>34</v>
      </c>
      <c r="K223">
        <v>5</v>
      </c>
      <c r="L223" t="str">
        <f>VLOOKUP(Sales_Data17[[#This Row],[Product Description Index]],Products_Data[#All],2,0)</f>
        <v>Hats</v>
      </c>
      <c r="M223">
        <v>5</v>
      </c>
      <c r="N223" s="9">
        <v>268</v>
      </c>
      <c r="O223" s="9">
        <f>Sales_Data17[[#This Row],[Order Quantity]]*Sales_Data17[[#This Row],[Unit Price]]</f>
        <v>1340</v>
      </c>
      <c r="P223" s="9">
        <v>112.56</v>
      </c>
      <c r="Q223" s="9">
        <f>Sales_Data17[[#This Row],[Line Total]]-(Sales_Data17[[#This Row],[Total Unit Cost]]*Sales_Data17[[#This Row],[Order Quantity]])</f>
        <v>777.2</v>
      </c>
      <c r="R223" s="1" t="str">
        <f>TEXT(Sales_Data17[[#This Row],[OrderDate]],"MMM")</f>
        <v>Feb</v>
      </c>
      <c r="S223" s="1" t="str">
        <f t="shared" si="3"/>
        <v>2012</v>
      </c>
    </row>
    <row r="224" spans="1:19">
      <c r="A224" t="s">
        <v>247</v>
      </c>
      <c r="B224" s="2">
        <v>40960</v>
      </c>
      <c r="C224" s="2" t="str">
        <f>VLOOKUP(Sales_Data17[[#This Row],[Customer Name Index]],Customer_Data[#All],2,0)</f>
        <v>Medsep Group</v>
      </c>
      <c r="D224">
        <v>8</v>
      </c>
      <c r="E224" t="s">
        <v>4</v>
      </c>
      <c r="F224" t="s">
        <v>8168</v>
      </c>
      <c r="G224" t="s">
        <v>8027</v>
      </c>
      <c r="H224" t="str">
        <f>VLOOKUP(Sales_Data17[[#This Row],[Delivery Region Index]],Regions_Table[#All],2,0)</f>
        <v>New South Wales</v>
      </c>
      <c r="I224" t="str">
        <f>VLOOKUP(Sales_Data17[[#This Row],[Delivery Region Index]],Regions_Table[#All],3,0)</f>
        <v>Tweed Heads</v>
      </c>
      <c r="J224">
        <v>22</v>
      </c>
      <c r="K224">
        <v>3</v>
      </c>
      <c r="L224" t="str">
        <f>VLOOKUP(Sales_Data17[[#This Row],[Product Description Index]],Products_Data[#All],2,0)</f>
        <v>Sunglasses</v>
      </c>
      <c r="M224">
        <v>6</v>
      </c>
      <c r="N224" s="9">
        <v>275.44444444444446</v>
      </c>
      <c r="O224" s="9">
        <f>Sales_Data17[[#This Row],[Order Quantity]]*Sales_Data17[[#This Row],[Unit Price]]</f>
        <v>1652.6666666666667</v>
      </c>
      <c r="P224" s="9">
        <v>228.61888888888885</v>
      </c>
      <c r="Q224" s="9">
        <f>Sales_Data17[[#This Row],[Line Total]]-(Sales_Data17[[#This Row],[Total Unit Cost]]*Sales_Data17[[#This Row],[Order Quantity]])</f>
        <v>280.9533333333336</v>
      </c>
      <c r="R224" s="1" t="str">
        <f>TEXT(Sales_Data17[[#This Row],[OrderDate]],"MMM")</f>
        <v>Feb</v>
      </c>
      <c r="S224" s="1" t="str">
        <f t="shared" si="3"/>
        <v>2012</v>
      </c>
    </row>
    <row r="225" spans="1:19">
      <c r="A225" t="s">
        <v>248</v>
      </c>
      <c r="B225" s="2">
        <v>40960</v>
      </c>
      <c r="C225" s="2" t="str">
        <f>VLOOKUP(Sales_Data17[[#This Row],[Customer Name Index]],Customer_Data[#All],2,0)</f>
        <v>Eminence Corp</v>
      </c>
      <c r="D225">
        <v>18</v>
      </c>
      <c r="E225" t="s">
        <v>4</v>
      </c>
      <c r="F225" t="s">
        <v>8168</v>
      </c>
      <c r="G225" t="s">
        <v>8025</v>
      </c>
      <c r="H225" t="str">
        <f>VLOOKUP(Sales_Data17[[#This Row],[Delivery Region Index]],Regions_Table[#All],2,0)</f>
        <v>Victoria</v>
      </c>
      <c r="I225" t="str">
        <f>VLOOKUP(Sales_Data17[[#This Row],[Delivery Region Index]],Regions_Table[#All],3,0)</f>
        <v>Geelong</v>
      </c>
      <c r="J225">
        <v>51</v>
      </c>
      <c r="K225">
        <v>8</v>
      </c>
      <c r="L225" t="str">
        <f>VLOOKUP(Sales_Data17[[#This Row],[Product Description Index]],Products_Data[#All],2,0)</f>
        <v>Shoes</v>
      </c>
      <c r="M225">
        <v>1</v>
      </c>
      <c r="N225" s="9">
        <v>217.37777777777779</v>
      </c>
      <c r="O225" s="9">
        <f>Sales_Data17[[#This Row],[Order Quantity]]*Sales_Data17[[#This Row],[Unit Price]]</f>
        <v>217.37777777777779</v>
      </c>
      <c r="P225" s="9">
        <v>147.81688888888891</v>
      </c>
      <c r="Q225" s="9">
        <f>Sales_Data17[[#This Row],[Line Total]]-(Sales_Data17[[#This Row],[Total Unit Cost]]*Sales_Data17[[#This Row],[Order Quantity]])</f>
        <v>69.560888888888883</v>
      </c>
      <c r="R225" s="1" t="str">
        <f>TEXT(Sales_Data17[[#This Row],[OrderDate]],"MMM")</f>
        <v>Feb</v>
      </c>
      <c r="S225" s="1" t="str">
        <f t="shared" si="3"/>
        <v>2012</v>
      </c>
    </row>
    <row r="226" spans="1:19">
      <c r="A226" t="s">
        <v>249</v>
      </c>
      <c r="B226" s="2">
        <v>40960</v>
      </c>
      <c r="C226" s="2" t="str">
        <f>VLOOKUP(Sales_Data17[[#This Row],[Customer Name Index]],Customer_Data[#All],2,0)</f>
        <v>21st Ltd</v>
      </c>
      <c r="D226">
        <v>10</v>
      </c>
      <c r="E226" t="s">
        <v>4</v>
      </c>
      <c r="F226" t="s">
        <v>8168</v>
      </c>
      <c r="G226" t="s">
        <v>8026</v>
      </c>
      <c r="H226" t="str">
        <f>VLOOKUP(Sales_Data17[[#This Row],[Delivery Region Index]],Regions_Table[#All],2,0)</f>
        <v>Queensland</v>
      </c>
      <c r="I226" t="str">
        <f>VLOOKUP(Sales_Data17[[#This Row],[Delivery Region Index]],Regions_Table[#All],3,0)</f>
        <v>Cairns</v>
      </c>
      <c r="J226">
        <v>28</v>
      </c>
      <c r="K226">
        <v>4</v>
      </c>
      <c r="L226" t="str">
        <f>VLOOKUP(Sales_Data17[[#This Row],[Product Description Index]],Products_Data[#All],2,0)</f>
        <v>Jeans</v>
      </c>
      <c r="M226">
        <v>3</v>
      </c>
      <c r="N226" s="9">
        <v>119.85555555555555</v>
      </c>
      <c r="O226" s="9">
        <f>Sales_Data17[[#This Row],[Order Quantity]]*Sales_Data17[[#This Row],[Unit Price]]</f>
        <v>359.56666666666666</v>
      </c>
      <c r="P226" s="9">
        <v>80.303222222222232</v>
      </c>
      <c r="Q226" s="9">
        <f>Sales_Data17[[#This Row],[Line Total]]-(Sales_Data17[[#This Row],[Total Unit Cost]]*Sales_Data17[[#This Row],[Order Quantity]])</f>
        <v>118.65699999999998</v>
      </c>
      <c r="R226" s="1" t="str">
        <f>TEXT(Sales_Data17[[#This Row],[OrderDate]],"MMM")</f>
        <v>Feb</v>
      </c>
      <c r="S226" s="1" t="str">
        <f t="shared" si="3"/>
        <v>2012</v>
      </c>
    </row>
    <row r="227" spans="1:19">
      <c r="A227" t="s">
        <v>250</v>
      </c>
      <c r="B227" s="2">
        <v>40960</v>
      </c>
      <c r="C227" s="2" t="str">
        <f>VLOOKUP(Sales_Data17[[#This Row],[Customer Name Index]],Customer_Data[#All],2,0)</f>
        <v>ETUDE Ltd</v>
      </c>
      <c r="D227">
        <v>4</v>
      </c>
      <c r="E227" t="s">
        <v>4</v>
      </c>
      <c r="F227" t="s">
        <v>8168</v>
      </c>
      <c r="G227" t="s">
        <v>8027</v>
      </c>
      <c r="H227" t="str">
        <f>VLOOKUP(Sales_Data17[[#This Row],[Delivery Region Index]],Regions_Table[#All],2,0)</f>
        <v>New South Wales</v>
      </c>
      <c r="I227" t="str">
        <f>VLOOKUP(Sales_Data17[[#This Row],[Delivery Region Index]],Regions_Table[#All],3,0)</f>
        <v>Griffith</v>
      </c>
      <c r="J227">
        <v>12</v>
      </c>
      <c r="K227">
        <v>2</v>
      </c>
      <c r="L227" t="str">
        <f>VLOOKUP(Sales_Data17[[#This Row],[Product Description Index]],Products_Data[#All],2,0)</f>
        <v>Pants</v>
      </c>
      <c r="M227">
        <v>3</v>
      </c>
      <c r="N227" s="9">
        <v>134.74444444444444</v>
      </c>
      <c r="O227" s="9">
        <f>Sales_Data17[[#This Row],[Order Quantity]]*Sales_Data17[[#This Row],[Unit Price]]</f>
        <v>404.23333333333335</v>
      </c>
      <c r="P227" s="9">
        <v>105.10066666666667</v>
      </c>
      <c r="Q227" s="9">
        <f>Sales_Data17[[#This Row],[Line Total]]-(Sales_Data17[[#This Row],[Total Unit Cost]]*Sales_Data17[[#This Row],[Order Quantity]])</f>
        <v>88.931333333333328</v>
      </c>
      <c r="R227" s="1" t="str">
        <f>TEXT(Sales_Data17[[#This Row],[OrderDate]],"MMM")</f>
        <v>Feb</v>
      </c>
      <c r="S227" s="1" t="str">
        <f t="shared" si="3"/>
        <v>2012</v>
      </c>
    </row>
    <row r="228" spans="1:19">
      <c r="A228" t="s">
        <v>251</v>
      </c>
      <c r="B228" s="2">
        <v>40961</v>
      </c>
      <c r="C228" s="2" t="str">
        <f>VLOOKUP(Sales_Data17[[#This Row],[Customer Name Index]],Customer_Data[#All],2,0)</f>
        <v xml:space="preserve">Linde </v>
      </c>
      <c r="D228">
        <v>14</v>
      </c>
      <c r="E228" t="s">
        <v>2</v>
      </c>
      <c r="F228" t="s">
        <v>8168</v>
      </c>
      <c r="G228" t="s">
        <v>8026</v>
      </c>
      <c r="H228" t="str">
        <f>VLOOKUP(Sales_Data17[[#This Row],[Delivery Region Index]],Regions_Table[#All],2,0)</f>
        <v>Queensland</v>
      </c>
      <c r="I228" t="str">
        <f>VLOOKUP(Sales_Data17[[#This Row],[Delivery Region Index]],Regions_Table[#All],3,0)</f>
        <v>Redcliffe</v>
      </c>
      <c r="J228">
        <v>40</v>
      </c>
      <c r="K228">
        <v>6</v>
      </c>
      <c r="L228" t="str">
        <f>VLOOKUP(Sales_Data17[[#This Row],[Product Description Index]],Products_Data[#All],2,0)</f>
        <v>Socks</v>
      </c>
      <c r="M228">
        <v>5</v>
      </c>
      <c r="N228" s="9">
        <v>108.6888888888889</v>
      </c>
      <c r="O228" s="9">
        <f>Sales_Data17[[#This Row],[Order Quantity]]*Sales_Data17[[#This Row],[Unit Price]]</f>
        <v>543.44444444444446</v>
      </c>
      <c r="P228" s="9">
        <v>91.298666666666662</v>
      </c>
      <c r="Q228" s="9">
        <f>Sales_Data17[[#This Row],[Line Total]]-(Sales_Data17[[#This Row],[Total Unit Cost]]*Sales_Data17[[#This Row],[Order Quantity]])</f>
        <v>86.951111111111118</v>
      </c>
      <c r="R228" s="1" t="str">
        <f>TEXT(Sales_Data17[[#This Row],[OrderDate]],"MMM")</f>
        <v>Feb</v>
      </c>
      <c r="S228" s="1" t="str">
        <f t="shared" si="3"/>
        <v>2012</v>
      </c>
    </row>
    <row r="229" spans="1:19">
      <c r="A229" t="s">
        <v>252</v>
      </c>
      <c r="B229" s="2">
        <v>40961</v>
      </c>
      <c r="C229" s="2" t="str">
        <f>VLOOKUP(Sales_Data17[[#This Row],[Customer Name Index]],Customer_Data[#All],2,0)</f>
        <v>Rochester Ltd</v>
      </c>
      <c r="D229">
        <v>15</v>
      </c>
      <c r="E229" t="s">
        <v>2</v>
      </c>
      <c r="F229" t="s">
        <v>8168</v>
      </c>
      <c r="G229" t="s">
        <v>8025</v>
      </c>
      <c r="H229" t="str">
        <f>VLOOKUP(Sales_Data17[[#This Row],[Delivery Region Index]],Regions_Table[#All],2,0)</f>
        <v>Queensland</v>
      </c>
      <c r="I229" t="str">
        <f>VLOOKUP(Sales_Data17[[#This Row],[Delivery Region Index]],Regions_Table[#All],3,0)</f>
        <v>Toowoomba</v>
      </c>
      <c r="J229">
        <v>44</v>
      </c>
      <c r="K229">
        <v>6</v>
      </c>
      <c r="L229" t="str">
        <f>VLOOKUP(Sales_Data17[[#This Row],[Product Description Index]],Products_Data[#All],2,0)</f>
        <v>Socks</v>
      </c>
      <c r="M229">
        <v>8</v>
      </c>
      <c r="N229" s="9">
        <v>19.355555555555558</v>
      </c>
      <c r="O229" s="9">
        <f>Sales_Data17[[#This Row],[Order Quantity]]*Sales_Data17[[#This Row],[Unit Price]]</f>
        <v>154.84444444444446</v>
      </c>
      <c r="P229" s="9">
        <v>13.355333333333334</v>
      </c>
      <c r="Q229" s="9">
        <f>Sales_Data17[[#This Row],[Line Total]]-(Sales_Data17[[#This Row],[Total Unit Cost]]*Sales_Data17[[#This Row],[Order Quantity]])</f>
        <v>48.001777777777789</v>
      </c>
      <c r="R229" s="1" t="str">
        <f>TEXT(Sales_Data17[[#This Row],[OrderDate]],"MMM")</f>
        <v>Feb</v>
      </c>
      <c r="S229" s="1" t="str">
        <f t="shared" si="3"/>
        <v>2012</v>
      </c>
    </row>
    <row r="230" spans="1:19">
      <c r="A230" t="s">
        <v>253</v>
      </c>
      <c r="B230" s="2">
        <v>40961</v>
      </c>
      <c r="C230" s="2" t="str">
        <f>VLOOKUP(Sales_Data17[[#This Row],[Customer Name Index]],Customer_Data[#All],2,0)</f>
        <v>Ole Group</v>
      </c>
      <c r="D230">
        <v>13</v>
      </c>
      <c r="E230" t="s">
        <v>4</v>
      </c>
      <c r="F230" t="s">
        <v>8168</v>
      </c>
      <c r="G230" t="s">
        <v>8026</v>
      </c>
      <c r="H230" t="str">
        <f>VLOOKUP(Sales_Data17[[#This Row],[Delivery Region Index]],Regions_Table[#All],2,0)</f>
        <v>Queensland</v>
      </c>
      <c r="I230" t="str">
        <f>VLOOKUP(Sales_Data17[[#This Row],[Delivery Region Index]],Regions_Table[#All],3,0)</f>
        <v>Mackay</v>
      </c>
      <c r="J230">
        <v>36</v>
      </c>
      <c r="K230">
        <v>5</v>
      </c>
      <c r="L230" t="str">
        <f>VLOOKUP(Sales_Data17[[#This Row],[Product Description Index]],Products_Data[#All],2,0)</f>
        <v>Hats</v>
      </c>
      <c r="M230">
        <v>4</v>
      </c>
      <c r="N230" s="9">
        <v>125.06666666666668</v>
      </c>
      <c r="O230" s="9">
        <f>Sales_Data17[[#This Row],[Order Quantity]]*Sales_Data17[[#This Row],[Unit Price]]</f>
        <v>500.26666666666671</v>
      </c>
      <c r="P230" s="9">
        <v>70.037333333333351</v>
      </c>
      <c r="Q230" s="9">
        <f>Sales_Data17[[#This Row],[Line Total]]-(Sales_Data17[[#This Row],[Total Unit Cost]]*Sales_Data17[[#This Row],[Order Quantity]])</f>
        <v>220.11733333333331</v>
      </c>
      <c r="R230" s="1" t="str">
        <f>TEXT(Sales_Data17[[#This Row],[OrderDate]],"MMM")</f>
        <v>Feb</v>
      </c>
      <c r="S230" s="1" t="str">
        <f t="shared" si="3"/>
        <v>2012</v>
      </c>
    </row>
    <row r="231" spans="1:19">
      <c r="A231" t="s">
        <v>254</v>
      </c>
      <c r="B231" s="2">
        <v>40961</v>
      </c>
      <c r="C231" s="2" t="str">
        <f>VLOOKUP(Sales_Data17[[#This Row],[Customer Name Index]],Customer_Data[#All],2,0)</f>
        <v>3LAB, Ltd</v>
      </c>
      <c r="D231">
        <v>16</v>
      </c>
      <c r="E231" t="s">
        <v>2</v>
      </c>
      <c r="F231" t="s">
        <v>8168</v>
      </c>
      <c r="G231" t="s">
        <v>8025</v>
      </c>
      <c r="H231" t="str">
        <f>VLOOKUP(Sales_Data17[[#This Row],[Delivery Region Index]],Regions_Table[#All],2,0)</f>
        <v>South Australia</v>
      </c>
      <c r="I231" t="str">
        <f>VLOOKUP(Sales_Data17[[#This Row],[Delivery Region Index]],Regions_Table[#All],3,0)</f>
        <v>Adelaide</v>
      </c>
      <c r="J231">
        <v>46</v>
      </c>
      <c r="K231">
        <v>7</v>
      </c>
      <c r="L231" t="str">
        <f>VLOOKUP(Sales_Data17[[#This Row],[Product Description Index]],Products_Data[#All],2,0)</f>
        <v>Dress Shirts</v>
      </c>
      <c r="M231">
        <v>4</v>
      </c>
      <c r="N231" s="9">
        <v>118.36666666666666</v>
      </c>
      <c r="O231" s="9">
        <f>Sales_Data17[[#This Row],[Order Quantity]]*Sales_Data17[[#This Row],[Unit Price]]</f>
        <v>473.46666666666664</v>
      </c>
      <c r="P231" s="9">
        <v>52.081333333333333</v>
      </c>
      <c r="Q231" s="9">
        <f>Sales_Data17[[#This Row],[Line Total]]-(Sales_Data17[[#This Row],[Total Unit Cost]]*Sales_Data17[[#This Row],[Order Quantity]])</f>
        <v>265.14133333333331</v>
      </c>
      <c r="R231" s="1" t="str">
        <f>TEXT(Sales_Data17[[#This Row],[OrderDate]],"MMM")</f>
        <v>Feb</v>
      </c>
      <c r="S231" s="1" t="str">
        <f t="shared" si="3"/>
        <v>2012</v>
      </c>
    </row>
    <row r="232" spans="1:19">
      <c r="A232" t="s">
        <v>255</v>
      </c>
      <c r="B232" s="2">
        <v>40961</v>
      </c>
      <c r="C232" s="2" t="str">
        <f>VLOOKUP(Sales_Data17[[#This Row],[Customer Name Index]],Customer_Data[#All],2,0)</f>
        <v>ETUDE Ltd</v>
      </c>
      <c r="D232">
        <v>4</v>
      </c>
      <c r="E232" t="s">
        <v>2</v>
      </c>
      <c r="F232" t="s">
        <v>8168</v>
      </c>
      <c r="G232" t="s">
        <v>8027</v>
      </c>
      <c r="H232" t="str">
        <f>VLOOKUP(Sales_Data17[[#This Row],[Delivery Region Index]],Regions_Table[#All],2,0)</f>
        <v>New South Wales</v>
      </c>
      <c r="I232" t="str">
        <f>VLOOKUP(Sales_Data17[[#This Row],[Delivery Region Index]],Regions_Table[#All],3,0)</f>
        <v>Goulburn</v>
      </c>
      <c r="J232">
        <v>10</v>
      </c>
      <c r="K232">
        <v>2</v>
      </c>
      <c r="L232" t="str">
        <f>VLOOKUP(Sales_Data17[[#This Row],[Product Description Index]],Products_Data[#All],2,0)</f>
        <v>Pants</v>
      </c>
      <c r="M232">
        <v>4</v>
      </c>
      <c r="N232" s="9">
        <v>432.52222222222224</v>
      </c>
      <c r="O232" s="9">
        <f>Sales_Data17[[#This Row],[Order Quantity]]*Sales_Data17[[#This Row],[Unit Price]]</f>
        <v>1730.088888888889</v>
      </c>
      <c r="P232" s="9">
        <v>302.76555555555552</v>
      </c>
      <c r="Q232" s="9">
        <f>Sales_Data17[[#This Row],[Line Total]]-(Sales_Data17[[#This Row],[Total Unit Cost]]*Sales_Data17[[#This Row],[Order Quantity]])</f>
        <v>519.02666666666687</v>
      </c>
      <c r="R232" s="1" t="str">
        <f>TEXT(Sales_Data17[[#This Row],[OrderDate]],"MMM")</f>
        <v>Feb</v>
      </c>
      <c r="S232" s="1" t="str">
        <f t="shared" si="3"/>
        <v>2012</v>
      </c>
    </row>
    <row r="233" spans="1:19">
      <c r="A233" t="s">
        <v>256</v>
      </c>
      <c r="B233" s="2">
        <v>40961</v>
      </c>
      <c r="C233" s="2" t="str">
        <f>VLOOKUP(Sales_Data17[[#This Row],[Customer Name Index]],Customer_Data[#All],2,0)</f>
        <v>Pure Group</v>
      </c>
      <c r="D233">
        <v>17</v>
      </c>
      <c r="E233" t="s">
        <v>4</v>
      </c>
      <c r="F233" t="s">
        <v>8168</v>
      </c>
      <c r="G233" t="s">
        <v>8025</v>
      </c>
      <c r="H233" t="str">
        <f>VLOOKUP(Sales_Data17[[#This Row],[Delivery Region Index]],Regions_Table[#All],2,0)</f>
        <v>Victoria</v>
      </c>
      <c r="I233" t="str">
        <f>VLOOKUP(Sales_Data17[[#This Row],[Delivery Region Index]],Regions_Table[#All],3,0)</f>
        <v>Melbourne</v>
      </c>
      <c r="J233">
        <v>47</v>
      </c>
      <c r="K233">
        <v>7</v>
      </c>
      <c r="L233" t="str">
        <f>VLOOKUP(Sales_Data17[[#This Row],[Product Description Index]],Products_Data[#All],2,0)</f>
        <v>Dress Shirts</v>
      </c>
      <c r="M233">
        <v>6</v>
      </c>
      <c r="N233" s="9">
        <v>23.077777777777779</v>
      </c>
      <c r="O233" s="9">
        <f>Sales_Data17[[#This Row],[Order Quantity]]*Sales_Data17[[#This Row],[Unit Price]]</f>
        <v>138.46666666666667</v>
      </c>
      <c r="P233" s="9">
        <v>13.385111111111112</v>
      </c>
      <c r="Q233" s="9">
        <f>Sales_Data17[[#This Row],[Line Total]]-(Sales_Data17[[#This Row],[Total Unit Cost]]*Sales_Data17[[#This Row],[Order Quantity]])</f>
        <v>58.156000000000006</v>
      </c>
      <c r="R233" s="1" t="str">
        <f>TEXT(Sales_Data17[[#This Row],[OrderDate]],"MMM")</f>
        <v>Feb</v>
      </c>
      <c r="S233" s="1" t="str">
        <f t="shared" si="3"/>
        <v>2012</v>
      </c>
    </row>
    <row r="234" spans="1:19">
      <c r="A234" t="s">
        <v>257</v>
      </c>
      <c r="B234" s="2">
        <v>40961</v>
      </c>
      <c r="C234" s="2" t="str">
        <f>VLOOKUP(Sales_Data17[[#This Row],[Customer Name Index]],Customer_Data[#All],2,0)</f>
        <v>Procter Corp</v>
      </c>
      <c r="D234">
        <v>5</v>
      </c>
      <c r="E234" t="s">
        <v>4</v>
      </c>
      <c r="F234" t="s">
        <v>8168</v>
      </c>
      <c r="G234" t="s">
        <v>8027</v>
      </c>
      <c r="H234" t="str">
        <f>VLOOKUP(Sales_Data17[[#This Row],[Delivery Region Index]],Regions_Table[#All],2,0)</f>
        <v>New South Wales</v>
      </c>
      <c r="I234" t="str">
        <f>VLOOKUP(Sales_Data17[[#This Row],[Delivery Region Index]],Regions_Table[#All],3,0)</f>
        <v>Griffith</v>
      </c>
      <c r="J234">
        <v>12</v>
      </c>
      <c r="K234">
        <v>2</v>
      </c>
      <c r="L234" t="str">
        <f>VLOOKUP(Sales_Data17[[#This Row],[Product Description Index]],Products_Data[#All],2,0)</f>
        <v>Pants</v>
      </c>
      <c r="M234">
        <v>4</v>
      </c>
      <c r="N234" s="9">
        <v>131.76666666666668</v>
      </c>
      <c r="O234" s="9">
        <f>Sales_Data17[[#This Row],[Order Quantity]]*Sales_Data17[[#This Row],[Unit Price]]</f>
        <v>527.06666666666672</v>
      </c>
      <c r="P234" s="9">
        <v>105.41333333333336</v>
      </c>
      <c r="Q234" s="9">
        <f>Sales_Data17[[#This Row],[Line Total]]-(Sales_Data17[[#This Row],[Total Unit Cost]]*Sales_Data17[[#This Row],[Order Quantity]])</f>
        <v>105.4133333333333</v>
      </c>
      <c r="R234" s="1" t="str">
        <f>TEXT(Sales_Data17[[#This Row],[OrderDate]],"MMM")</f>
        <v>Feb</v>
      </c>
      <c r="S234" s="1" t="str">
        <f t="shared" si="3"/>
        <v>2012</v>
      </c>
    </row>
    <row r="235" spans="1:19">
      <c r="A235" t="s">
        <v>258</v>
      </c>
      <c r="B235" s="2">
        <v>40962</v>
      </c>
      <c r="C235" s="2" t="str">
        <f>VLOOKUP(Sales_Data17[[#This Row],[Customer Name Index]],Customer_Data[#All],2,0)</f>
        <v>Pacific Ltd</v>
      </c>
      <c r="D235">
        <v>20</v>
      </c>
      <c r="E235" t="s">
        <v>3</v>
      </c>
      <c r="F235" t="s">
        <v>8168</v>
      </c>
      <c r="G235" t="s">
        <v>8028</v>
      </c>
      <c r="H235" t="str">
        <f>VLOOKUP(Sales_Data17[[#This Row],[Delivery Region Index]],Regions_Table[#All],2,0)</f>
        <v>Victoria</v>
      </c>
      <c r="I235" t="str">
        <f>VLOOKUP(Sales_Data17[[#This Row],[Delivery Region Index]],Regions_Table[#All],3,0)</f>
        <v>Wangaratta</v>
      </c>
      <c r="J235">
        <v>56</v>
      </c>
      <c r="K235">
        <v>8</v>
      </c>
      <c r="L235" t="str">
        <f>VLOOKUP(Sales_Data17[[#This Row],[Product Description Index]],Products_Data[#All],2,0)</f>
        <v>Shoes</v>
      </c>
      <c r="M235">
        <v>7</v>
      </c>
      <c r="N235" s="9">
        <v>287.35555555555561</v>
      </c>
      <c r="O235" s="9">
        <f>Sales_Data17[[#This Row],[Order Quantity]]*Sales_Data17[[#This Row],[Unit Price]]</f>
        <v>2011.4888888888893</v>
      </c>
      <c r="P235" s="9">
        <v>181.03400000000002</v>
      </c>
      <c r="Q235" s="9">
        <f>Sales_Data17[[#This Row],[Line Total]]-(Sales_Data17[[#This Row],[Total Unit Cost]]*Sales_Data17[[#This Row],[Order Quantity]])</f>
        <v>744.25088888888922</v>
      </c>
      <c r="R235" s="1" t="str">
        <f>TEXT(Sales_Data17[[#This Row],[OrderDate]],"MMM")</f>
        <v>Feb</v>
      </c>
      <c r="S235" s="1" t="str">
        <f t="shared" si="3"/>
        <v>2012</v>
      </c>
    </row>
    <row r="236" spans="1:19">
      <c r="A236" t="s">
        <v>259</v>
      </c>
      <c r="B236" s="2">
        <v>40962</v>
      </c>
      <c r="C236" s="2" t="str">
        <f>VLOOKUP(Sales_Data17[[#This Row],[Customer Name Index]],Customer_Data[#All],2,0)</f>
        <v xml:space="preserve">WakeFern </v>
      </c>
      <c r="D236">
        <v>2</v>
      </c>
      <c r="E236" t="s">
        <v>4</v>
      </c>
      <c r="F236" t="s">
        <v>8168</v>
      </c>
      <c r="G236" t="s">
        <v>8027</v>
      </c>
      <c r="H236" t="str">
        <f>VLOOKUP(Sales_Data17[[#This Row],[Delivery Region Index]],Regions_Table[#All],2,0)</f>
        <v>New South Wales</v>
      </c>
      <c r="I236" t="str">
        <f>VLOOKUP(Sales_Data17[[#This Row],[Delivery Region Index]],Regions_Table[#All],3,0)</f>
        <v>Bathurst</v>
      </c>
      <c r="J236">
        <v>4</v>
      </c>
      <c r="K236">
        <v>1</v>
      </c>
      <c r="L236" t="str">
        <f>VLOOKUP(Sales_Data17[[#This Row],[Product Description Index]],Products_Data[#All],2,0)</f>
        <v>Shirts</v>
      </c>
      <c r="M236">
        <v>9</v>
      </c>
      <c r="N236" s="9">
        <v>286.61111111111109</v>
      </c>
      <c r="O236" s="9">
        <f>Sales_Data17[[#This Row],[Order Quantity]]*Sales_Data17[[#This Row],[Unit Price]]</f>
        <v>2579.5</v>
      </c>
      <c r="P236" s="9">
        <v>217.82444444444445</v>
      </c>
      <c r="Q236" s="9">
        <f>Sales_Data17[[#This Row],[Line Total]]-(Sales_Data17[[#This Row],[Total Unit Cost]]*Sales_Data17[[#This Row],[Order Quantity]])</f>
        <v>619.07999999999993</v>
      </c>
      <c r="R236" s="1" t="str">
        <f>TEXT(Sales_Data17[[#This Row],[OrderDate]],"MMM")</f>
        <v>Feb</v>
      </c>
      <c r="S236" s="1" t="str">
        <f t="shared" si="3"/>
        <v>2012</v>
      </c>
    </row>
    <row r="237" spans="1:19">
      <c r="A237" t="s">
        <v>260</v>
      </c>
      <c r="B237" s="2">
        <v>40962</v>
      </c>
      <c r="C237" s="2" t="str">
        <f>VLOOKUP(Sales_Data17[[#This Row],[Customer Name Index]],Customer_Data[#All],2,0)</f>
        <v xml:space="preserve">WakeFern </v>
      </c>
      <c r="D237">
        <v>2</v>
      </c>
      <c r="E237" t="s">
        <v>2</v>
      </c>
      <c r="F237" t="s">
        <v>8168</v>
      </c>
      <c r="G237" t="s">
        <v>8027</v>
      </c>
      <c r="H237" t="str">
        <f>VLOOKUP(Sales_Data17[[#This Row],[Delivery Region Index]],Regions_Table[#All],2,0)</f>
        <v>New South Wales</v>
      </c>
      <c r="I237" t="str">
        <f>VLOOKUP(Sales_Data17[[#This Row],[Delivery Region Index]],Regions_Table[#All],3,0)</f>
        <v>Bathurst</v>
      </c>
      <c r="J237">
        <v>4</v>
      </c>
      <c r="K237">
        <v>1</v>
      </c>
      <c r="L237" t="str">
        <f>VLOOKUP(Sales_Data17[[#This Row],[Product Description Index]],Products_Data[#All],2,0)</f>
        <v>Shirts</v>
      </c>
      <c r="M237">
        <v>7</v>
      </c>
      <c r="N237" s="9">
        <v>708.71111111111122</v>
      </c>
      <c r="O237" s="9">
        <f>Sales_Data17[[#This Row],[Order Quantity]]*Sales_Data17[[#This Row],[Unit Price]]</f>
        <v>4960.9777777777781</v>
      </c>
      <c r="P237" s="9">
        <v>311.83288888888887</v>
      </c>
      <c r="Q237" s="9">
        <f>Sales_Data17[[#This Row],[Line Total]]-(Sales_Data17[[#This Row],[Total Unit Cost]]*Sales_Data17[[#This Row],[Order Quantity]])</f>
        <v>2778.1475555555562</v>
      </c>
      <c r="R237" s="1" t="str">
        <f>TEXT(Sales_Data17[[#This Row],[OrderDate]],"MMM")</f>
        <v>Feb</v>
      </c>
      <c r="S237" s="1" t="str">
        <f t="shared" si="3"/>
        <v>2012</v>
      </c>
    </row>
    <row r="238" spans="1:19">
      <c r="A238" t="s">
        <v>261</v>
      </c>
      <c r="B238" s="2">
        <v>40962</v>
      </c>
      <c r="C238" s="2" t="str">
        <f>VLOOKUP(Sales_Data17[[#This Row],[Customer Name Index]],Customer_Data[#All],2,0)</f>
        <v>3LAB, Ltd</v>
      </c>
      <c r="D238">
        <v>16</v>
      </c>
      <c r="E238" t="s">
        <v>4</v>
      </c>
      <c r="F238" t="s">
        <v>8168</v>
      </c>
      <c r="G238" t="s">
        <v>8025</v>
      </c>
      <c r="H238" t="str">
        <f>VLOOKUP(Sales_Data17[[#This Row],[Delivery Region Index]],Regions_Table[#All],2,0)</f>
        <v>Victoria</v>
      </c>
      <c r="I238" t="str">
        <f>VLOOKUP(Sales_Data17[[#This Row],[Delivery Region Index]],Regions_Table[#All],3,0)</f>
        <v>Melbourne</v>
      </c>
      <c r="J238">
        <v>47</v>
      </c>
      <c r="K238">
        <v>7</v>
      </c>
      <c r="L238" t="str">
        <f>VLOOKUP(Sales_Data17[[#This Row],[Product Description Index]],Products_Data[#All],2,0)</f>
        <v>Dress Shirts</v>
      </c>
      <c r="M238">
        <v>1</v>
      </c>
      <c r="N238" s="9">
        <v>334.25555555555559</v>
      </c>
      <c r="O238" s="9">
        <f>Sales_Data17[[#This Row],[Order Quantity]]*Sales_Data17[[#This Row],[Unit Price]]</f>
        <v>334.25555555555559</v>
      </c>
      <c r="P238" s="9">
        <v>247.34911111111114</v>
      </c>
      <c r="Q238" s="9">
        <f>Sales_Data17[[#This Row],[Line Total]]-(Sales_Data17[[#This Row],[Total Unit Cost]]*Sales_Data17[[#This Row],[Order Quantity]])</f>
        <v>86.906444444444446</v>
      </c>
      <c r="R238" s="1" t="str">
        <f>TEXT(Sales_Data17[[#This Row],[OrderDate]],"MMM")</f>
        <v>Feb</v>
      </c>
      <c r="S238" s="1" t="str">
        <f t="shared" si="3"/>
        <v>2012</v>
      </c>
    </row>
    <row r="239" spans="1:19">
      <c r="A239" t="s">
        <v>262</v>
      </c>
      <c r="B239" s="2">
        <v>40962</v>
      </c>
      <c r="C239" s="2" t="str">
        <f>VLOOKUP(Sales_Data17[[#This Row],[Customer Name Index]],Customer_Data[#All],2,0)</f>
        <v>Medsep Group</v>
      </c>
      <c r="D239">
        <v>8</v>
      </c>
      <c r="E239" t="s">
        <v>4</v>
      </c>
      <c r="F239" t="s">
        <v>8168</v>
      </c>
      <c r="G239" t="s">
        <v>8027</v>
      </c>
      <c r="H239" t="str">
        <f>VLOOKUP(Sales_Data17[[#This Row],[Delivery Region Index]],Regions_Table[#All],2,0)</f>
        <v>New South Wales</v>
      </c>
      <c r="I239" t="str">
        <f>VLOOKUP(Sales_Data17[[#This Row],[Delivery Region Index]],Regions_Table[#All],3,0)</f>
        <v>Wagga Wagga</v>
      </c>
      <c r="J239">
        <v>23</v>
      </c>
      <c r="K239">
        <v>4</v>
      </c>
      <c r="L239" t="str">
        <f>VLOOKUP(Sales_Data17[[#This Row],[Product Description Index]],Products_Data[#All],2,0)</f>
        <v>Jeans</v>
      </c>
      <c r="M239">
        <v>3</v>
      </c>
      <c r="N239" s="9">
        <v>195.04444444444445</v>
      </c>
      <c r="O239" s="9">
        <f>Sales_Data17[[#This Row],[Order Quantity]]*Sales_Data17[[#This Row],[Unit Price]]</f>
        <v>585.13333333333333</v>
      </c>
      <c r="P239" s="9">
        <v>103.37355555555557</v>
      </c>
      <c r="Q239" s="9">
        <f>Sales_Data17[[#This Row],[Line Total]]-(Sales_Data17[[#This Row],[Total Unit Cost]]*Sales_Data17[[#This Row],[Order Quantity]])</f>
        <v>275.01266666666663</v>
      </c>
      <c r="R239" s="1" t="str">
        <f>TEXT(Sales_Data17[[#This Row],[OrderDate]],"MMM")</f>
        <v>Feb</v>
      </c>
      <c r="S239" s="1" t="str">
        <f t="shared" si="3"/>
        <v>2012</v>
      </c>
    </row>
    <row r="240" spans="1:19">
      <c r="A240" t="s">
        <v>263</v>
      </c>
      <c r="B240" s="2">
        <v>40963</v>
      </c>
      <c r="C240" s="2" t="str">
        <f>VLOOKUP(Sales_Data17[[#This Row],[Customer Name Index]],Customer_Data[#All],2,0)</f>
        <v>21st Ltd</v>
      </c>
      <c r="D240">
        <v>10</v>
      </c>
      <c r="E240" t="s">
        <v>4</v>
      </c>
      <c r="F240" t="s">
        <v>8168</v>
      </c>
      <c r="G240" t="s">
        <v>8027</v>
      </c>
      <c r="H240" t="str">
        <f>VLOOKUP(Sales_Data17[[#This Row],[Delivery Region Index]],Regions_Table[#All],2,0)</f>
        <v>Queensland</v>
      </c>
      <c r="I240" t="str">
        <f>VLOOKUP(Sales_Data17[[#This Row],[Delivery Region Index]],Regions_Table[#All],3,0)</f>
        <v>Bundaberg</v>
      </c>
      <c r="J240">
        <v>27</v>
      </c>
      <c r="K240">
        <v>4</v>
      </c>
      <c r="L240" t="str">
        <f>VLOOKUP(Sales_Data17[[#This Row],[Product Description Index]],Products_Data[#All],2,0)</f>
        <v>Jeans</v>
      </c>
      <c r="M240">
        <v>2</v>
      </c>
      <c r="N240" s="9">
        <v>126.55555555555556</v>
      </c>
      <c r="O240" s="9">
        <f>Sales_Data17[[#This Row],[Order Quantity]]*Sales_Data17[[#This Row],[Unit Price]]</f>
        <v>253.11111111111111</v>
      </c>
      <c r="P240" s="9">
        <v>82.26111111111112</v>
      </c>
      <c r="Q240" s="9">
        <f>Sales_Data17[[#This Row],[Line Total]]-(Sales_Data17[[#This Row],[Total Unit Cost]]*Sales_Data17[[#This Row],[Order Quantity]])</f>
        <v>88.588888888888874</v>
      </c>
      <c r="R240" s="1" t="str">
        <f>TEXT(Sales_Data17[[#This Row],[OrderDate]],"MMM")</f>
        <v>Feb</v>
      </c>
      <c r="S240" s="1" t="str">
        <f t="shared" si="3"/>
        <v>2012</v>
      </c>
    </row>
    <row r="241" spans="1:19">
      <c r="A241" t="s">
        <v>264</v>
      </c>
      <c r="B241" s="2">
        <v>40963</v>
      </c>
      <c r="C241" s="2" t="str">
        <f>VLOOKUP(Sales_Data17[[#This Row],[Customer Name Index]],Customer_Data[#All],2,0)</f>
        <v>Elorac, Corp</v>
      </c>
      <c r="D241">
        <v>3</v>
      </c>
      <c r="E241" t="s">
        <v>2</v>
      </c>
      <c r="F241" t="s">
        <v>8168</v>
      </c>
      <c r="G241" t="s">
        <v>8027</v>
      </c>
      <c r="H241" t="str">
        <f>VLOOKUP(Sales_Data17[[#This Row],[Delivery Region Index]],Regions_Table[#All],2,0)</f>
        <v>New South Wales</v>
      </c>
      <c r="I241" t="str">
        <f>VLOOKUP(Sales_Data17[[#This Row],[Delivery Region Index]],Regions_Table[#All],3,0)</f>
        <v>Coffs Harbour</v>
      </c>
      <c r="J241">
        <v>7</v>
      </c>
      <c r="K241">
        <v>1</v>
      </c>
      <c r="L241" t="str">
        <f>VLOOKUP(Sales_Data17[[#This Row],[Product Description Index]],Products_Data[#All],2,0)</f>
        <v>Shirts</v>
      </c>
      <c r="M241">
        <v>2</v>
      </c>
      <c r="N241" s="9">
        <v>684.1444444444445</v>
      </c>
      <c r="O241" s="9">
        <f>Sales_Data17[[#This Row],[Order Quantity]]*Sales_Data17[[#This Row],[Unit Price]]</f>
        <v>1368.288888888889</v>
      </c>
      <c r="P241" s="9">
        <v>506.2668888888889</v>
      </c>
      <c r="Q241" s="9">
        <f>Sales_Data17[[#This Row],[Line Total]]-(Sales_Data17[[#This Row],[Total Unit Cost]]*Sales_Data17[[#This Row],[Order Quantity]])</f>
        <v>355.7551111111112</v>
      </c>
      <c r="R241" s="1" t="str">
        <f>TEXT(Sales_Data17[[#This Row],[OrderDate]],"MMM")</f>
        <v>Feb</v>
      </c>
      <c r="S241" s="1" t="str">
        <f t="shared" si="3"/>
        <v>2012</v>
      </c>
    </row>
    <row r="242" spans="1:19">
      <c r="A242" t="s">
        <v>265</v>
      </c>
      <c r="B242" s="2">
        <v>40963</v>
      </c>
      <c r="C242" s="2" t="str">
        <f>VLOOKUP(Sales_Data17[[#This Row],[Customer Name Index]],Customer_Data[#All],2,0)</f>
        <v>Elorac, Corp</v>
      </c>
      <c r="D242">
        <v>3</v>
      </c>
      <c r="E242" t="s">
        <v>3</v>
      </c>
      <c r="F242" t="s">
        <v>8168</v>
      </c>
      <c r="G242" t="s">
        <v>8027</v>
      </c>
      <c r="H242" t="str">
        <f>VLOOKUP(Sales_Data17[[#This Row],[Delivery Region Index]],Regions_Table[#All],2,0)</f>
        <v>New South Wales</v>
      </c>
      <c r="I242" t="str">
        <f>VLOOKUP(Sales_Data17[[#This Row],[Delivery Region Index]],Regions_Table[#All],3,0)</f>
        <v>Coffs Harbour</v>
      </c>
      <c r="J242">
        <v>7</v>
      </c>
      <c r="K242">
        <v>1</v>
      </c>
      <c r="L242" t="str">
        <f>VLOOKUP(Sales_Data17[[#This Row],[Product Description Index]],Products_Data[#All],2,0)</f>
        <v>Shirts</v>
      </c>
      <c r="M242">
        <v>5</v>
      </c>
      <c r="N242" s="9">
        <v>247.89999999999998</v>
      </c>
      <c r="O242" s="9">
        <f>Sales_Data17[[#This Row],[Order Quantity]]*Sales_Data17[[#This Row],[Unit Price]]</f>
        <v>1239.5</v>
      </c>
      <c r="P242" s="9">
        <v>121.471</v>
      </c>
      <c r="Q242" s="9">
        <f>Sales_Data17[[#This Row],[Line Total]]-(Sales_Data17[[#This Row],[Total Unit Cost]]*Sales_Data17[[#This Row],[Order Quantity]])</f>
        <v>632.14499999999998</v>
      </c>
      <c r="R242" s="1" t="str">
        <f>TEXT(Sales_Data17[[#This Row],[OrderDate]],"MMM")</f>
        <v>Feb</v>
      </c>
      <c r="S242" s="1" t="str">
        <f t="shared" si="3"/>
        <v>2012</v>
      </c>
    </row>
    <row r="243" spans="1:19">
      <c r="A243" t="s">
        <v>266</v>
      </c>
      <c r="B243" s="2">
        <v>40964</v>
      </c>
      <c r="C243" s="2" t="str">
        <f>VLOOKUP(Sales_Data17[[#This Row],[Customer Name Index]],Customer_Data[#All],2,0)</f>
        <v>ETUDE Ltd</v>
      </c>
      <c r="D243">
        <v>4</v>
      </c>
      <c r="E243" t="s">
        <v>4</v>
      </c>
      <c r="F243" t="s">
        <v>8168</v>
      </c>
      <c r="G243" t="s">
        <v>8027</v>
      </c>
      <c r="H243" t="str">
        <f>VLOOKUP(Sales_Data17[[#This Row],[Delivery Region Index]],Regions_Table[#All],2,0)</f>
        <v>New South Wales</v>
      </c>
      <c r="I243" t="str">
        <f>VLOOKUP(Sales_Data17[[#This Row],[Delivery Region Index]],Regions_Table[#All],3,0)</f>
        <v>Grafton</v>
      </c>
      <c r="J243">
        <v>11</v>
      </c>
      <c r="K243">
        <v>2</v>
      </c>
      <c r="L243" t="str">
        <f>VLOOKUP(Sales_Data17[[#This Row],[Product Description Index]],Products_Data[#All],2,0)</f>
        <v>Pants</v>
      </c>
      <c r="M243">
        <v>7</v>
      </c>
      <c r="N243" s="9">
        <v>275.44444444444446</v>
      </c>
      <c r="O243" s="9">
        <f>Sales_Data17[[#This Row],[Order Quantity]]*Sales_Data17[[#This Row],[Unit Price]]</f>
        <v>1928.1111111111113</v>
      </c>
      <c r="P243" s="9">
        <v>206.58333333333334</v>
      </c>
      <c r="Q243" s="9">
        <f>Sales_Data17[[#This Row],[Line Total]]-(Sales_Data17[[#This Row],[Total Unit Cost]]*Sales_Data17[[#This Row],[Order Quantity]])</f>
        <v>482.02777777777783</v>
      </c>
      <c r="R243" s="1" t="str">
        <f>TEXT(Sales_Data17[[#This Row],[OrderDate]],"MMM")</f>
        <v>Feb</v>
      </c>
      <c r="S243" s="1" t="str">
        <f t="shared" si="3"/>
        <v>2012</v>
      </c>
    </row>
    <row r="244" spans="1:19">
      <c r="A244" t="s">
        <v>267</v>
      </c>
      <c r="B244" s="2">
        <v>40964</v>
      </c>
      <c r="C244" s="2" t="str">
        <f>VLOOKUP(Sales_Data17[[#This Row],[Customer Name Index]],Customer_Data[#All],2,0)</f>
        <v>Avon Corp</v>
      </c>
      <c r="D244">
        <v>1</v>
      </c>
      <c r="E244" t="s">
        <v>4</v>
      </c>
      <c r="F244" t="s">
        <v>8168</v>
      </c>
      <c r="G244" t="s">
        <v>8027</v>
      </c>
      <c r="H244" t="str">
        <f>VLOOKUP(Sales_Data17[[#This Row],[Delivery Region Index]],Regions_Table[#All],2,0)</f>
        <v>New South Wales</v>
      </c>
      <c r="I244" t="str">
        <f>VLOOKUP(Sales_Data17[[#This Row],[Delivery Region Index]],Regions_Table[#All],3,0)</f>
        <v>Armidale</v>
      </c>
      <c r="J244">
        <v>3</v>
      </c>
      <c r="K244">
        <v>1</v>
      </c>
      <c r="L244" t="str">
        <f>VLOOKUP(Sales_Data17[[#This Row],[Product Description Index]],Products_Data[#All],2,0)</f>
        <v>Shirts</v>
      </c>
      <c r="M244">
        <v>7</v>
      </c>
      <c r="N244" s="9">
        <v>710.2</v>
      </c>
      <c r="O244" s="9">
        <f>Sales_Data17[[#This Row],[Order Quantity]]*Sales_Data17[[#This Row],[Unit Price]]</f>
        <v>4971.4000000000005</v>
      </c>
      <c r="P244" s="9">
        <v>532.65000000000009</v>
      </c>
      <c r="Q244" s="9">
        <f>Sales_Data17[[#This Row],[Line Total]]-(Sales_Data17[[#This Row],[Total Unit Cost]]*Sales_Data17[[#This Row],[Order Quantity]])</f>
        <v>1242.8499999999999</v>
      </c>
      <c r="R244" s="1" t="str">
        <f>TEXT(Sales_Data17[[#This Row],[OrderDate]],"MMM")</f>
        <v>Feb</v>
      </c>
      <c r="S244" s="1" t="str">
        <f t="shared" si="3"/>
        <v>2012</v>
      </c>
    </row>
    <row r="245" spans="1:19">
      <c r="A245" t="s">
        <v>268</v>
      </c>
      <c r="B245" s="2">
        <v>40964</v>
      </c>
      <c r="C245" s="2" t="str">
        <f>VLOOKUP(Sales_Data17[[#This Row],[Customer Name Index]],Customer_Data[#All],2,0)</f>
        <v>Rochester Ltd</v>
      </c>
      <c r="D245">
        <v>15</v>
      </c>
      <c r="E245" t="s">
        <v>3</v>
      </c>
      <c r="F245" t="s">
        <v>8168</v>
      </c>
      <c r="G245" t="s">
        <v>8025</v>
      </c>
      <c r="H245" t="str">
        <f>VLOOKUP(Sales_Data17[[#This Row],[Delivery Region Index]],Regions_Table[#All],2,0)</f>
        <v>Queensland</v>
      </c>
      <c r="I245" t="str">
        <f>VLOOKUP(Sales_Data17[[#This Row],[Delivery Region Index]],Regions_Table[#All],3,0)</f>
        <v>Sunshine Coast</v>
      </c>
      <c r="J245">
        <v>42</v>
      </c>
      <c r="K245">
        <v>6</v>
      </c>
      <c r="L245" t="str">
        <f>VLOOKUP(Sales_Data17[[#This Row],[Product Description Index]],Products_Data[#All],2,0)</f>
        <v>Socks</v>
      </c>
      <c r="M245">
        <v>6</v>
      </c>
      <c r="N245" s="9">
        <v>126.55555555555556</v>
      </c>
      <c r="O245" s="9">
        <f>Sales_Data17[[#This Row],[Order Quantity]]*Sales_Data17[[#This Row],[Unit Price]]</f>
        <v>759.33333333333337</v>
      </c>
      <c r="P245" s="9">
        <v>73.402222222222221</v>
      </c>
      <c r="Q245" s="9">
        <f>Sales_Data17[[#This Row],[Line Total]]-(Sales_Data17[[#This Row],[Total Unit Cost]]*Sales_Data17[[#This Row],[Order Quantity]])</f>
        <v>318.92000000000007</v>
      </c>
      <c r="R245" s="1" t="str">
        <f>TEXT(Sales_Data17[[#This Row],[OrderDate]],"MMM")</f>
        <v>Feb</v>
      </c>
      <c r="S245" s="1" t="str">
        <f t="shared" si="3"/>
        <v>2012</v>
      </c>
    </row>
    <row r="246" spans="1:19">
      <c r="A246" t="s">
        <v>269</v>
      </c>
      <c r="B246" s="2">
        <v>40964</v>
      </c>
      <c r="C246" s="2" t="str">
        <f>VLOOKUP(Sales_Data17[[#This Row],[Customer Name Index]],Customer_Data[#All],2,0)</f>
        <v>Apollo Ltd</v>
      </c>
      <c r="D246">
        <v>11</v>
      </c>
      <c r="E246" t="s">
        <v>4</v>
      </c>
      <c r="F246" t="s">
        <v>8168</v>
      </c>
      <c r="G246" t="s">
        <v>8026</v>
      </c>
      <c r="H246" t="str">
        <f>VLOOKUP(Sales_Data17[[#This Row],[Delivery Region Index]],Regions_Table[#All],2,0)</f>
        <v>Queensland</v>
      </c>
      <c r="I246" t="str">
        <f>VLOOKUP(Sales_Data17[[#This Row],[Delivery Region Index]],Regions_Table[#All],3,0)</f>
        <v>Gold Coast</v>
      </c>
      <c r="J246">
        <v>31</v>
      </c>
      <c r="K246">
        <v>5</v>
      </c>
      <c r="L246" t="str">
        <f>VLOOKUP(Sales_Data17[[#This Row],[Product Description Index]],Products_Data[#All],2,0)</f>
        <v>Hats</v>
      </c>
      <c r="M246">
        <v>1</v>
      </c>
      <c r="N246" s="9">
        <v>287.35555555555561</v>
      </c>
      <c r="O246" s="9">
        <f>Sales_Data17[[#This Row],[Order Quantity]]*Sales_Data17[[#This Row],[Unit Price]]</f>
        <v>287.35555555555561</v>
      </c>
      <c r="P246" s="9">
        <v>186.78111111111113</v>
      </c>
      <c r="Q246" s="9">
        <f>Sales_Data17[[#This Row],[Line Total]]-(Sales_Data17[[#This Row],[Total Unit Cost]]*Sales_Data17[[#This Row],[Order Quantity]])</f>
        <v>100.57444444444448</v>
      </c>
      <c r="R246" s="1" t="str">
        <f>TEXT(Sales_Data17[[#This Row],[OrderDate]],"MMM")</f>
        <v>Feb</v>
      </c>
      <c r="S246" s="1" t="str">
        <f t="shared" si="3"/>
        <v>2012</v>
      </c>
    </row>
    <row r="247" spans="1:19">
      <c r="A247" t="s">
        <v>270</v>
      </c>
      <c r="B247" s="2">
        <v>40964</v>
      </c>
      <c r="C247" s="2" t="str">
        <f>VLOOKUP(Sales_Data17[[#This Row],[Customer Name Index]],Customer_Data[#All],2,0)</f>
        <v xml:space="preserve">Medline </v>
      </c>
      <c r="D247">
        <v>12</v>
      </c>
      <c r="E247" t="s">
        <v>4</v>
      </c>
      <c r="F247" t="s">
        <v>8168</v>
      </c>
      <c r="G247" t="s">
        <v>8026</v>
      </c>
      <c r="H247" t="str">
        <f>VLOOKUP(Sales_Data17[[#This Row],[Delivery Region Index]],Regions_Table[#All],2,0)</f>
        <v>Queensland</v>
      </c>
      <c r="I247" t="str">
        <f>VLOOKUP(Sales_Data17[[#This Row],[Delivery Region Index]],Regions_Table[#All],3,0)</f>
        <v>Hervey Bay</v>
      </c>
      <c r="J247">
        <v>33</v>
      </c>
      <c r="K247">
        <v>5</v>
      </c>
      <c r="L247" t="str">
        <f>VLOOKUP(Sales_Data17[[#This Row],[Product Description Index]],Products_Data[#All],2,0)</f>
        <v>Hats</v>
      </c>
      <c r="M247">
        <v>3</v>
      </c>
      <c r="N247" s="9">
        <v>433.26666666666665</v>
      </c>
      <c r="O247" s="9">
        <f>Sales_Data17[[#This Row],[Order Quantity]]*Sales_Data17[[#This Row],[Unit Price]]</f>
        <v>1299.8</v>
      </c>
      <c r="P247" s="9">
        <v>207.96799999999999</v>
      </c>
      <c r="Q247" s="9">
        <f>Sales_Data17[[#This Row],[Line Total]]-(Sales_Data17[[#This Row],[Total Unit Cost]]*Sales_Data17[[#This Row],[Order Quantity]])</f>
        <v>675.89599999999996</v>
      </c>
      <c r="R247" s="1" t="str">
        <f>TEXT(Sales_Data17[[#This Row],[OrderDate]],"MMM")</f>
        <v>Feb</v>
      </c>
      <c r="S247" s="1" t="str">
        <f t="shared" si="3"/>
        <v>2012</v>
      </c>
    </row>
    <row r="248" spans="1:19">
      <c r="A248" t="s">
        <v>271</v>
      </c>
      <c r="B248" s="2">
        <v>40964</v>
      </c>
      <c r="C248" s="2" t="str">
        <f>VLOOKUP(Sales_Data17[[#This Row],[Customer Name Index]],Customer_Data[#All],2,0)</f>
        <v>Procter Corp</v>
      </c>
      <c r="D248">
        <v>5</v>
      </c>
      <c r="E248" t="s">
        <v>2</v>
      </c>
      <c r="F248" t="s">
        <v>8168</v>
      </c>
      <c r="G248" t="s">
        <v>8027</v>
      </c>
      <c r="H248" t="str">
        <f>VLOOKUP(Sales_Data17[[#This Row],[Delivery Region Index]],Regions_Table[#All],2,0)</f>
        <v>New South Wales</v>
      </c>
      <c r="I248" t="str">
        <f>VLOOKUP(Sales_Data17[[#This Row],[Delivery Region Index]],Regions_Table[#All],3,0)</f>
        <v>Lake Macquarie</v>
      </c>
      <c r="J248">
        <v>13</v>
      </c>
      <c r="K248">
        <v>2</v>
      </c>
      <c r="L248" t="str">
        <f>VLOOKUP(Sales_Data17[[#This Row],[Product Description Index]],Products_Data[#All],2,0)</f>
        <v>Pants</v>
      </c>
      <c r="M248">
        <v>4</v>
      </c>
      <c r="N248" s="9">
        <v>105.71111111111111</v>
      </c>
      <c r="O248" s="9">
        <f>Sales_Data17[[#This Row],[Order Quantity]]*Sales_Data17[[#This Row],[Unit Price]]</f>
        <v>422.84444444444443</v>
      </c>
      <c r="P248" s="9">
        <v>66.597999999999999</v>
      </c>
      <c r="Q248" s="9">
        <f>Sales_Data17[[#This Row],[Line Total]]-(Sales_Data17[[#This Row],[Total Unit Cost]]*Sales_Data17[[#This Row],[Order Quantity]])</f>
        <v>156.45244444444444</v>
      </c>
      <c r="R248" s="1" t="str">
        <f>TEXT(Sales_Data17[[#This Row],[OrderDate]],"MMM")</f>
        <v>Feb</v>
      </c>
      <c r="S248" s="1" t="str">
        <f t="shared" si="3"/>
        <v>2012</v>
      </c>
    </row>
    <row r="249" spans="1:19">
      <c r="A249" t="s">
        <v>272</v>
      </c>
      <c r="B249" s="2">
        <v>40964</v>
      </c>
      <c r="C249" s="2" t="str">
        <f>VLOOKUP(Sales_Data17[[#This Row],[Customer Name Index]],Customer_Data[#All],2,0)</f>
        <v>21st Ltd</v>
      </c>
      <c r="D249">
        <v>10</v>
      </c>
      <c r="E249" t="s">
        <v>2</v>
      </c>
      <c r="F249" t="s">
        <v>8168</v>
      </c>
      <c r="G249" t="s">
        <v>8026</v>
      </c>
      <c r="H249" t="str">
        <f>VLOOKUP(Sales_Data17[[#This Row],[Delivery Region Index]],Regions_Table[#All],2,0)</f>
        <v>Queensland</v>
      </c>
      <c r="I249" t="str">
        <f>VLOOKUP(Sales_Data17[[#This Row],[Delivery Region Index]],Regions_Table[#All],3,0)</f>
        <v>Cairns</v>
      </c>
      <c r="J249">
        <v>28</v>
      </c>
      <c r="K249">
        <v>4</v>
      </c>
      <c r="L249" t="str">
        <f>VLOOKUP(Sales_Data17[[#This Row],[Product Description Index]],Products_Data[#All],2,0)</f>
        <v>Jeans</v>
      </c>
      <c r="M249">
        <v>6</v>
      </c>
      <c r="N249" s="9">
        <v>623.1</v>
      </c>
      <c r="O249" s="9">
        <f>Sales_Data17[[#This Row],[Order Quantity]]*Sales_Data17[[#This Row],[Unit Price]]</f>
        <v>3738.6000000000004</v>
      </c>
      <c r="P249" s="9">
        <v>386.322</v>
      </c>
      <c r="Q249" s="9">
        <f>Sales_Data17[[#This Row],[Line Total]]-(Sales_Data17[[#This Row],[Total Unit Cost]]*Sales_Data17[[#This Row],[Order Quantity]])</f>
        <v>1420.6680000000006</v>
      </c>
      <c r="R249" s="1" t="str">
        <f>TEXT(Sales_Data17[[#This Row],[OrderDate]],"MMM")</f>
        <v>Feb</v>
      </c>
      <c r="S249" s="1" t="str">
        <f t="shared" si="3"/>
        <v>2012</v>
      </c>
    </row>
    <row r="250" spans="1:19">
      <c r="A250" t="s">
        <v>273</v>
      </c>
      <c r="B250" s="2">
        <v>40965</v>
      </c>
      <c r="C250" s="2" t="str">
        <f>VLOOKUP(Sales_Data17[[#This Row],[Customer Name Index]],Customer_Data[#All],2,0)</f>
        <v>Rochester Ltd</v>
      </c>
      <c r="D250">
        <v>15</v>
      </c>
      <c r="E250" t="s">
        <v>3</v>
      </c>
      <c r="F250" t="s">
        <v>8168</v>
      </c>
      <c r="G250" t="s">
        <v>8025</v>
      </c>
      <c r="H250" t="str">
        <f>VLOOKUP(Sales_Data17[[#This Row],[Delivery Region Index]],Regions_Table[#All],2,0)</f>
        <v>Queensland</v>
      </c>
      <c r="I250" t="str">
        <f>VLOOKUP(Sales_Data17[[#This Row],[Delivery Region Index]],Regions_Table[#All],3,0)</f>
        <v>Toowoomba</v>
      </c>
      <c r="J250">
        <v>44</v>
      </c>
      <c r="K250">
        <v>6</v>
      </c>
      <c r="L250" t="str">
        <f>VLOOKUP(Sales_Data17[[#This Row],[Product Description Index]],Products_Data[#All],2,0)</f>
        <v>Socks</v>
      </c>
      <c r="M250">
        <v>1</v>
      </c>
      <c r="N250" s="9">
        <v>129.53333333333333</v>
      </c>
      <c r="O250" s="9">
        <f>Sales_Data17[[#This Row],[Order Quantity]]*Sales_Data17[[#This Row],[Unit Price]]</f>
        <v>129.53333333333333</v>
      </c>
      <c r="P250" s="9">
        <v>91.968666666666664</v>
      </c>
      <c r="Q250" s="9">
        <f>Sales_Data17[[#This Row],[Line Total]]-(Sales_Data17[[#This Row],[Total Unit Cost]]*Sales_Data17[[#This Row],[Order Quantity]])</f>
        <v>37.564666666666668</v>
      </c>
      <c r="R250" s="1" t="str">
        <f>TEXT(Sales_Data17[[#This Row],[OrderDate]],"MMM")</f>
        <v>Feb</v>
      </c>
      <c r="S250" s="1" t="str">
        <f t="shared" si="3"/>
        <v>2012</v>
      </c>
    </row>
    <row r="251" spans="1:19">
      <c r="A251" t="s">
        <v>274</v>
      </c>
      <c r="B251" s="2">
        <v>40965</v>
      </c>
      <c r="C251" s="2" t="str">
        <f>VLOOKUP(Sales_Data17[[#This Row],[Customer Name Index]],Customer_Data[#All],2,0)</f>
        <v>3LAB, Ltd</v>
      </c>
      <c r="D251">
        <v>16</v>
      </c>
      <c r="E251" t="s">
        <v>2</v>
      </c>
      <c r="F251" t="s">
        <v>8168</v>
      </c>
      <c r="G251" t="s">
        <v>8025</v>
      </c>
      <c r="H251" t="str">
        <f>VLOOKUP(Sales_Data17[[#This Row],[Delivery Region Index]],Regions_Table[#All],2,0)</f>
        <v>Queensland</v>
      </c>
      <c r="I251" t="str">
        <f>VLOOKUP(Sales_Data17[[#This Row],[Delivery Region Index]],Regions_Table[#All],3,0)</f>
        <v>Toowoomba</v>
      </c>
      <c r="J251">
        <v>44</v>
      </c>
      <c r="K251">
        <v>7</v>
      </c>
      <c r="L251" t="str">
        <f>VLOOKUP(Sales_Data17[[#This Row],[Product Description Index]],Products_Data[#All],2,0)</f>
        <v>Dress Shirts</v>
      </c>
      <c r="M251">
        <v>3</v>
      </c>
      <c r="N251" s="9">
        <v>216.63333333333333</v>
      </c>
      <c r="O251" s="9">
        <f>Sales_Data17[[#This Row],[Order Quantity]]*Sales_Data17[[#This Row],[Unit Price]]</f>
        <v>649.9</v>
      </c>
      <c r="P251" s="9">
        <v>168.97400000000002</v>
      </c>
      <c r="Q251" s="9">
        <f>Sales_Data17[[#This Row],[Line Total]]-(Sales_Data17[[#This Row],[Total Unit Cost]]*Sales_Data17[[#This Row],[Order Quantity]])</f>
        <v>142.97799999999995</v>
      </c>
      <c r="R251" s="1" t="str">
        <f>TEXT(Sales_Data17[[#This Row],[OrderDate]],"MMM")</f>
        <v>Feb</v>
      </c>
      <c r="S251" s="1" t="str">
        <f t="shared" si="3"/>
        <v>2012</v>
      </c>
    </row>
    <row r="252" spans="1:19">
      <c r="A252" t="s">
        <v>275</v>
      </c>
      <c r="B252" s="2">
        <v>40965</v>
      </c>
      <c r="C252" s="2" t="str">
        <f>VLOOKUP(Sales_Data17[[#This Row],[Customer Name Index]],Customer_Data[#All],2,0)</f>
        <v>Medsep Group</v>
      </c>
      <c r="D252">
        <v>8</v>
      </c>
      <c r="E252" t="s">
        <v>2</v>
      </c>
      <c r="F252" t="s">
        <v>8168</v>
      </c>
      <c r="G252" t="s">
        <v>8027</v>
      </c>
      <c r="H252" t="str">
        <f>VLOOKUP(Sales_Data17[[#This Row],[Delivery Region Index]],Regions_Table[#All],2,0)</f>
        <v>New South Wales</v>
      </c>
      <c r="I252" t="str">
        <f>VLOOKUP(Sales_Data17[[#This Row],[Delivery Region Index]],Regions_Table[#All],3,0)</f>
        <v>Wollongong</v>
      </c>
      <c r="J252">
        <v>24</v>
      </c>
      <c r="K252">
        <v>4</v>
      </c>
      <c r="L252" t="str">
        <f>VLOOKUP(Sales_Data17[[#This Row],[Product Description Index]],Products_Data[#All],2,0)</f>
        <v>Jeans</v>
      </c>
      <c r="M252">
        <v>2</v>
      </c>
      <c r="N252" s="9">
        <v>409.44444444444446</v>
      </c>
      <c r="O252" s="9">
        <f>Sales_Data17[[#This Row],[Order Quantity]]*Sales_Data17[[#This Row],[Unit Price]]</f>
        <v>818.88888888888891</v>
      </c>
      <c r="P252" s="9">
        <v>298.89444444444439</v>
      </c>
      <c r="Q252" s="9">
        <f>Sales_Data17[[#This Row],[Line Total]]-(Sales_Data17[[#This Row],[Total Unit Cost]]*Sales_Data17[[#This Row],[Order Quantity]])</f>
        <v>221.10000000000014</v>
      </c>
      <c r="R252" s="1" t="str">
        <f>TEXT(Sales_Data17[[#This Row],[OrderDate]],"MMM")</f>
        <v>Feb</v>
      </c>
      <c r="S252" s="1" t="str">
        <f t="shared" si="3"/>
        <v>2012</v>
      </c>
    </row>
    <row r="253" spans="1:19">
      <c r="A253" t="s">
        <v>276</v>
      </c>
      <c r="B253" s="2">
        <v>40965</v>
      </c>
      <c r="C253" s="2" t="str">
        <f>VLOOKUP(Sales_Data17[[#This Row],[Customer Name Index]],Customer_Data[#All],2,0)</f>
        <v xml:space="preserve">Qualitest </v>
      </c>
      <c r="D253">
        <v>19</v>
      </c>
      <c r="E253" t="s">
        <v>4</v>
      </c>
      <c r="F253" t="s">
        <v>8168</v>
      </c>
      <c r="G253" t="s">
        <v>8028</v>
      </c>
      <c r="H253" t="str">
        <f>VLOOKUP(Sales_Data17[[#This Row],[Delivery Region Index]],Regions_Table[#All],2,0)</f>
        <v>Victoria</v>
      </c>
      <c r="I253" t="str">
        <f>VLOOKUP(Sales_Data17[[#This Row],[Delivery Region Index]],Regions_Table[#All],3,0)</f>
        <v>Mildura</v>
      </c>
      <c r="J253">
        <v>53</v>
      </c>
      <c r="K253">
        <v>8</v>
      </c>
      <c r="L253" t="str">
        <f>VLOOKUP(Sales_Data17[[#This Row],[Product Description Index]],Products_Data[#All],2,0)</f>
        <v>Shoes</v>
      </c>
      <c r="M253">
        <v>9</v>
      </c>
      <c r="N253" s="9">
        <v>292.56666666666666</v>
      </c>
      <c r="O253" s="9">
        <f>Sales_Data17[[#This Row],[Order Quantity]]*Sales_Data17[[#This Row],[Unit Price]]</f>
        <v>2633.1</v>
      </c>
      <c r="P253" s="9">
        <v>201.87099999999998</v>
      </c>
      <c r="Q253" s="9">
        <f>Sales_Data17[[#This Row],[Line Total]]-(Sales_Data17[[#This Row],[Total Unit Cost]]*Sales_Data17[[#This Row],[Order Quantity]])</f>
        <v>816.26099999999997</v>
      </c>
      <c r="R253" s="1" t="str">
        <f>TEXT(Sales_Data17[[#This Row],[OrderDate]],"MMM")</f>
        <v>Feb</v>
      </c>
      <c r="S253" s="1" t="str">
        <f t="shared" si="3"/>
        <v>2012</v>
      </c>
    </row>
    <row r="254" spans="1:19">
      <c r="A254" t="s">
        <v>277</v>
      </c>
      <c r="B254" s="2">
        <v>40965</v>
      </c>
      <c r="C254" s="2" t="str">
        <f>VLOOKUP(Sales_Data17[[#This Row],[Customer Name Index]],Customer_Data[#All],2,0)</f>
        <v>Rochester Ltd</v>
      </c>
      <c r="D254">
        <v>15</v>
      </c>
      <c r="E254" t="s">
        <v>4</v>
      </c>
      <c r="F254" t="s">
        <v>8168</v>
      </c>
      <c r="G254" t="s">
        <v>8025</v>
      </c>
      <c r="H254" t="str">
        <f>VLOOKUP(Sales_Data17[[#This Row],[Delivery Region Index]],Regions_Table[#All],2,0)</f>
        <v>Queensland</v>
      </c>
      <c r="I254" t="str">
        <f>VLOOKUP(Sales_Data17[[#This Row],[Delivery Region Index]],Regions_Table[#All],3,0)</f>
        <v>Toowoomba</v>
      </c>
      <c r="J254">
        <v>44</v>
      </c>
      <c r="K254">
        <v>6</v>
      </c>
      <c r="L254" t="str">
        <f>VLOOKUP(Sales_Data17[[#This Row],[Product Description Index]],Products_Data[#All],2,0)</f>
        <v>Socks</v>
      </c>
      <c r="M254">
        <v>9</v>
      </c>
      <c r="N254" s="9">
        <v>119.11111111111111</v>
      </c>
      <c r="O254" s="9">
        <f>Sales_Data17[[#This Row],[Order Quantity]]*Sales_Data17[[#This Row],[Unit Price]]</f>
        <v>1072</v>
      </c>
      <c r="P254" s="9">
        <v>51.217777777777776</v>
      </c>
      <c r="Q254" s="9">
        <f>Sales_Data17[[#This Row],[Line Total]]-(Sales_Data17[[#This Row],[Total Unit Cost]]*Sales_Data17[[#This Row],[Order Quantity]])</f>
        <v>611.04</v>
      </c>
      <c r="R254" s="1" t="str">
        <f>TEXT(Sales_Data17[[#This Row],[OrderDate]],"MMM")</f>
        <v>Feb</v>
      </c>
      <c r="S254" s="1" t="str">
        <f t="shared" si="3"/>
        <v>2012</v>
      </c>
    </row>
    <row r="255" spans="1:19">
      <c r="A255" t="s">
        <v>278</v>
      </c>
      <c r="B255" s="2">
        <v>40965</v>
      </c>
      <c r="C255" s="2" t="str">
        <f>VLOOKUP(Sales_Data17[[#This Row],[Customer Name Index]],Customer_Data[#All],2,0)</f>
        <v xml:space="preserve">WakeFern </v>
      </c>
      <c r="D255">
        <v>2</v>
      </c>
      <c r="E255" t="s">
        <v>2</v>
      </c>
      <c r="F255" t="s">
        <v>8168</v>
      </c>
      <c r="G255" t="s">
        <v>8027</v>
      </c>
      <c r="H255" t="str">
        <f>VLOOKUP(Sales_Data17[[#This Row],[Delivery Region Index]],Regions_Table[#All],2,0)</f>
        <v>New South Wales</v>
      </c>
      <c r="I255" t="str">
        <f>VLOOKUP(Sales_Data17[[#This Row],[Delivery Region Index]],Regions_Table[#All],3,0)</f>
        <v>Cessnock</v>
      </c>
      <c r="J255">
        <v>6</v>
      </c>
      <c r="K255">
        <v>1</v>
      </c>
      <c r="L255" t="str">
        <f>VLOOKUP(Sales_Data17[[#This Row],[Product Description Index]],Products_Data[#All],2,0)</f>
        <v>Shirts</v>
      </c>
      <c r="M255">
        <v>5</v>
      </c>
      <c r="N255" s="9">
        <v>393.06666666666666</v>
      </c>
      <c r="O255" s="9">
        <f>Sales_Data17[[#This Row],[Order Quantity]]*Sales_Data17[[#This Row],[Unit Price]]</f>
        <v>1965.3333333333333</v>
      </c>
      <c r="P255" s="9">
        <v>212.256</v>
      </c>
      <c r="Q255" s="9">
        <f>Sales_Data17[[#This Row],[Line Total]]-(Sales_Data17[[#This Row],[Total Unit Cost]]*Sales_Data17[[#This Row],[Order Quantity]])</f>
        <v>904.05333333333328</v>
      </c>
      <c r="R255" s="1" t="str">
        <f>TEXT(Sales_Data17[[#This Row],[OrderDate]],"MMM")</f>
        <v>Feb</v>
      </c>
      <c r="S255" s="1" t="str">
        <f t="shared" si="3"/>
        <v>2012</v>
      </c>
    </row>
    <row r="256" spans="1:19">
      <c r="A256" t="s">
        <v>279</v>
      </c>
      <c r="B256" s="2">
        <v>40965</v>
      </c>
      <c r="C256" s="2" t="str">
        <f>VLOOKUP(Sales_Data17[[#This Row],[Customer Name Index]],Customer_Data[#All],2,0)</f>
        <v>Ole Group</v>
      </c>
      <c r="D256">
        <v>13</v>
      </c>
      <c r="E256" t="s">
        <v>2</v>
      </c>
      <c r="F256" t="s">
        <v>8168</v>
      </c>
      <c r="G256" t="s">
        <v>8026</v>
      </c>
      <c r="H256" t="str">
        <f>VLOOKUP(Sales_Data17[[#This Row],[Delivery Region Index]],Regions_Table[#All],2,0)</f>
        <v>Queensland</v>
      </c>
      <c r="I256" t="str">
        <f>VLOOKUP(Sales_Data17[[#This Row],[Delivery Region Index]],Regions_Table[#All],3,0)</f>
        <v>Maryborough</v>
      </c>
      <c r="J256">
        <v>37</v>
      </c>
      <c r="K256">
        <v>6</v>
      </c>
      <c r="L256" t="str">
        <f>VLOOKUP(Sales_Data17[[#This Row],[Product Description Index]],Products_Data[#All],2,0)</f>
        <v>Socks</v>
      </c>
      <c r="M256">
        <v>1</v>
      </c>
      <c r="N256" s="9">
        <v>121.34444444444446</v>
      </c>
      <c r="O256" s="9">
        <f>Sales_Data17[[#This Row],[Order Quantity]]*Sales_Data17[[#This Row],[Unit Price]]</f>
        <v>121.34444444444446</v>
      </c>
      <c r="P256" s="9">
        <v>69.166333333333341</v>
      </c>
      <c r="Q256" s="9">
        <f>Sales_Data17[[#This Row],[Line Total]]-(Sales_Data17[[#This Row],[Total Unit Cost]]*Sales_Data17[[#This Row],[Order Quantity]])</f>
        <v>52.178111111111122</v>
      </c>
      <c r="R256" s="1" t="str">
        <f>TEXT(Sales_Data17[[#This Row],[OrderDate]],"MMM")</f>
        <v>Feb</v>
      </c>
      <c r="S256" s="1" t="str">
        <f t="shared" si="3"/>
        <v>2012</v>
      </c>
    </row>
    <row r="257" spans="1:19">
      <c r="A257" t="s">
        <v>280</v>
      </c>
      <c r="B257" s="2">
        <v>40965</v>
      </c>
      <c r="C257" s="2" t="str">
        <f>VLOOKUP(Sales_Data17[[#This Row],[Customer Name Index]],Customer_Data[#All],2,0)</f>
        <v>Rochester Ltd</v>
      </c>
      <c r="D257">
        <v>15</v>
      </c>
      <c r="E257" t="s">
        <v>4</v>
      </c>
      <c r="F257" t="s">
        <v>8168</v>
      </c>
      <c r="G257" t="s">
        <v>8025</v>
      </c>
      <c r="H257" t="str">
        <f>VLOOKUP(Sales_Data17[[#This Row],[Delivery Region Index]],Regions_Table[#All],2,0)</f>
        <v>Queensland</v>
      </c>
      <c r="I257" t="str">
        <f>VLOOKUP(Sales_Data17[[#This Row],[Delivery Region Index]],Regions_Table[#All],3,0)</f>
        <v>Sunshine Coast</v>
      </c>
      <c r="J257">
        <v>42</v>
      </c>
      <c r="K257">
        <v>6</v>
      </c>
      <c r="L257" t="str">
        <f>VLOOKUP(Sales_Data17[[#This Row],[Product Description Index]],Products_Data[#All],2,0)</f>
        <v>Socks</v>
      </c>
      <c r="M257">
        <v>9</v>
      </c>
      <c r="N257" s="9">
        <v>194.3</v>
      </c>
      <c r="O257" s="9">
        <f>Sales_Data17[[#This Row],[Order Quantity]]*Sales_Data17[[#This Row],[Unit Price]]</f>
        <v>1748.7</v>
      </c>
      <c r="P257" s="9">
        <v>126.295</v>
      </c>
      <c r="Q257" s="9">
        <f>Sales_Data17[[#This Row],[Line Total]]-(Sales_Data17[[#This Row],[Total Unit Cost]]*Sales_Data17[[#This Row],[Order Quantity]])</f>
        <v>612.04500000000007</v>
      </c>
      <c r="R257" s="1" t="str">
        <f>TEXT(Sales_Data17[[#This Row],[OrderDate]],"MMM")</f>
        <v>Feb</v>
      </c>
      <c r="S257" s="1" t="str">
        <f t="shared" si="3"/>
        <v>2012</v>
      </c>
    </row>
    <row r="258" spans="1:19">
      <c r="A258" t="s">
        <v>281</v>
      </c>
      <c r="B258" s="2">
        <v>40965</v>
      </c>
      <c r="C258" s="2" t="str">
        <f>VLOOKUP(Sales_Data17[[#This Row],[Customer Name Index]],Customer_Data[#All],2,0)</f>
        <v>Avon Corp</v>
      </c>
      <c r="D258">
        <v>1</v>
      </c>
      <c r="E258" t="s">
        <v>4</v>
      </c>
      <c r="F258" t="s">
        <v>8168</v>
      </c>
      <c r="G258" t="s">
        <v>8027</v>
      </c>
      <c r="H258" t="str">
        <f>VLOOKUP(Sales_Data17[[#This Row],[Delivery Region Index]],Regions_Table[#All],2,0)</f>
        <v>New South Wales</v>
      </c>
      <c r="I258" t="str">
        <f>VLOOKUP(Sales_Data17[[#This Row],[Delivery Region Index]],Regions_Table[#All],3,0)</f>
        <v>Sydney</v>
      </c>
      <c r="J258">
        <v>1</v>
      </c>
      <c r="K258">
        <v>1</v>
      </c>
      <c r="L258" t="str">
        <f>VLOOKUP(Sales_Data17[[#This Row],[Product Description Index]],Products_Data[#All],2,0)</f>
        <v>Shirts</v>
      </c>
      <c r="M258">
        <v>4</v>
      </c>
      <c r="N258" s="9">
        <v>99.01111111111112</v>
      </c>
      <c r="O258" s="9">
        <f>Sales_Data17[[#This Row],[Order Quantity]]*Sales_Data17[[#This Row],[Unit Price]]</f>
        <v>396.04444444444448</v>
      </c>
      <c r="P258" s="9">
        <v>82.179222222222222</v>
      </c>
      <c r="Q258" s="9">
        <f>Sales_Data17[[#This Row],[Line Total]]-(Sales_Data17[[#This Row],[Total Unit Cost]]*Sales_Data17[[#This Row],[Order Quantity]])</f>
        <v>67.327555555555591</v>
      </c>
      <c r="R258" s="1" t="str">
        <f>TEXT(Sales_Data17[[#This Row],[OrderDate]],"MMM")</f>
        <v>Feb</v>
      </c>
      <c r="S258" s="1" t="str">
        <f t="shared" ref="S258:S321" si="4">TEXT(B258,"YYY")</f>
        <v>2012</v>
      </c>
    </row>
    <row r="259" spans="1:19">
      <c r="A259" t="s">
        <v>282</v>
      </c>
      <c r="B259" s="2">
        <v>40965</v>
      </c>
      <c r="C259" s="2" t="str">
        <f>VLOOKUP(Sales_Data17[[#This Row],[Customer Name Index]],Customer_Data[#All],2,0)</f>
        <v xml:space="preserve">Ei </v>
      </c>
      <c r="D259">
        <v>9</v>
      </c>
      <c r="E259" t="s">
        <v>4</v>
      </c>
      <c r="F259" t="s">
        <v>8168</v>
      </c>
      <c r="G259" t="s">
        <v>8027</v>
      </c>
      <c r="H259" t="str">
        <f>VLOOKUP(Sales_Data17[[#This Row],[Delivery Region Index]],Regions_Table[#All],2,0)</f>
        <v>Queensland</v>
      </c>
      <c r="I259" t="str">
        <f>VLOOKUP(Sales_Data17[[#This Row],[Delivery Region Index]],Regions_Table[#All],3,0)</f>
        <v>Brisbane</v>
      </c>
      <c r="J259">
        <v>26</v>
      </c>
      <c r="K259">
        <v>4</v>
      </c>
      <c r="L259" t="str">
        <f>VLOOKUP(Sales_Data17[[#This Row],[Product Description Index]],Products_Data[#All],2,0)</f>
        <v>Jeans</v>
      </c>
      <c r="M259">
        <v>3</v>
      </c>
      <c r="N259" s="9">
        <v>342.44444444444446</v>
      </c>
      <c r="O259" s="9">
        <f>Sales_Data17[[#This Row],[Order Quantity]]*Sales_Data17[[#This Row],[Unit Price]]</f>
        <v>1027.3333333333335</v>
      </c>
      <c r="P259" s="9">
        <v>167.79777777777778</v>
      </c>
      <c r="Q259" s="9">
        <f>Sales_Data17[[#This Row],[Line Total]]-(Sales_Data17[[#This Row],[Total Unit Cost]]*Sales_Data17[[#This Row],[Order Quantity]])</f>
        <v>523.94000000000017</v>
      </c>
      <c r="R259" s="1" t="str">
        <f>TEXT(Sales_Data17[[#This Row],[OrderDate]],"MMM")</f>
        <v>Feb</v>
      </c>
      <c r="S259" s="1" t="str">
        <f t="shared" si="4"/>
        <v>2012</v>
      </c>
    </row>
    <row r="260" spans="1:19">
      <c r="A260" t="s">
        <v>283</v>
      </c>
      <c r="B260" s="2">
        <v>40965</v>
      </c>
      <c r="C260" s="2" t="str">
        <f>VLOOKUP(Sales_Data17[[#This Row],[Customer Name Index]],Customer_Data[#All],2,0)</f>
        <v xml:space="preserve">Ei </v>
      </c>
      <c r="D260">
        <v>9</v>
      </c>
      <c r="E260" t="s">
        <v>4</v>
      </c>
      <c r="F260" t="s">
        <v>8168</v>
      </c>
      <c r="G260" t="s">
        <v>8027</v>
      </c>
      <c r="H260" t="str">
        <f>VLOOKUP(Sales_Data17[[#This Row],[Delivery Region Index]],Regions_Table[#All],2,0)</f>
        <v>New South Wales</v>
      </c>
      <c r="I260" t="str">
        <f>VLOOKUP(Sales_Data17[[#This Row],[Delivery Region Index]],Regions_Table[#All],3,0)</f>
        <v>Wollongong</v>
      </c>
      <c r="J260">
        <v>24</v>
      </c>
      <c r="K260">
        <v>4</v>
      </c>
      <c r="L260" t="str">
        <f>VLOOKUP(Sales_Data17[[#This Row],[Product Description Index]],Products_Data[#All],2,0)</f>
        <v>Jeans</v>
      </c>
      <c r="M260">
        <v>4</v>
      </c>
      <c r="N260" s="9">
        <v>125.06666666666668</v>
      </c>
      <c r="O260" s="9">
        <f>Sales_Data17[[#This Row],[Order Quantity]]*Sales_Data17[[#This Row],[Unit Price]]</f>
        <v>500.26666666666671</v>
      </c>
      <c r="P260" s="9">
        <v>86.295999999999992</v>
      </c>
      <c r="Q260" s="9">
        <f>Sales_Data17[[#This Row],[Line Total]]-(Sales_Data17[[#This Row],[Total Unit Cost]]*Sales_Data17[[#This Row],[Order Quantity]])</f>
        <v>155.08266666666674</v>
      </c>
      <c r="R260" s="1" t="str">
        <f>TEXT(Sales_Data17[[#This Row],[OrderDate]],"MMM")</f>
        <v>Feb</v>
      </c>
      <c r="S260" s="1" t="str">
        <f t="shared" si="4"/>
        <v>2012</v>
      </c>
    </row>
    <row r="261" spans="1:19">
      <c r="A261" t="s">
        <v>284</v>
      </c>
      <c r="B261" s="2">
        <v>40965</v>
      </c>
      <c r="C261" s="2" t="str">
        <f>VLOOKUP(Sales_Data17[[#This Row],[Customer Name Index]],Customer_Data[#All],2,0)</f>
        <v>PEDIFIX, Corp</v>
      </c>
      <c r="D261">
        <v>6</v>
      </c>
      <c r="E261" t="s">
        <v>4</v>
      </c>
      <c r="F261" t="s">
        <v>8168</v>
      </c>
      <c r="G261" t="s">
        <v>8027</v>
      </c>
      <c r="H261" t="str">
        <f>VLOOKUP(Sales_Data17[[#This Row],[Delivery Region Index]],Regions_Table[#All],2,0)</f>
        <v>New South Wales</v>
      </c>
      <c r="I261" t="str">
        <f>VLOOKUP(Sales_Data17[[#This Row],[Delivery Region Index]],Regions_Table[#All],3,0)</f>
        <v>Newcastle</v>
      </c>
      <c r="J261">
        <v>16</v>
      </c>
      <c r="K261">
        <v>3</v>
      </c>
      <c r="L261" t="str">
        <f>VLOOKUP(Sales_Data17[[#This Row],[Product Description Index]],Products_Data[#All],2,0)</f>
        <v>Sunglasses</v>
      </c>
      <c r="M261">
        <v>5</v>
      </c>
      <c r="N261" s="9">
        <v>139.21111111111111</v>
      </c>
      <c r="O261" s="9">
        <f>Sales_Data17[[#This Row],[Order Quantity]]*Sales_Data17[[#This Row],[Unit Price]]</f>
        <v>696.05555555555554</v>
      </c>
      <c r="P261" s="9">
        <v>72.38977777777778</v>
      </c>
      <c r="Q261" s="9">
        <f>Sales_Data17[[#This Row],[Line Total]]-(Sales_Data17[[#This Row],[Total Unit Cost]]*Sales_Data17[[#This Row],[Order Quantity]])</f>
        <v>334.10666666666663</v>
      </c>
      <c r="R261" s="1" t="str">
        <f>TEXT(Sales_Data17[[#This Row],[OrderDate]],"MMM")</f>
        <v>Feb</v>
      </c>
      <c r="S261" s="1" t="str">
        <f t="shared" si="4"/>
        <v>2012</v>
      </c>
    </row>
    <row r="262" spans="1:19">
      <c r="A262" t="s">
        <v>285</v>
      </c>
      <c r="B262" s="2">
        <v>40965</v>
      </c>
      <c r="C262" s="2" t="str">
        <f>VLOOKUP(Sales_Data17[[#This Row],[Customer Name Index]],Customer_Data[#All],2,0)</f>
        <v>Pacific Ltd</v>
      </c>
      <c r="D262">
        <v>20</v>
      </c>
      <c r="E262" t="s">
        <v>2</v>
      </c>
      <c r="F262" t="s">
        <v>8168</v>
      </c>
      <c r="G262" t="s">
        <v>8028</v>
      </c>
      <c r="H262" t="str">
        <f>VLOOKUP(Sales_Data17[[#This Row],[Delivery Region Index]],Regions_Table[#All],2,0)</f>
        <v>Victoria</v>
      </c>
      <c r="I262" t="str">
        <f>VLOOKUP(Sales_Data17[[#This Row],[Delivery Region Index]],Regions_Table[#All],3,0)</f>
        <v>Wodonga</v>
      </c>
      <c r="J262">
        <v>58</v>
      </c>
      <c r="K262">
        <v>8</v>
      </c>
      <c r="L262" t="str">
        <f>VLOOKUP(Sales_Data17[[#This Row],[Product Description Index]],Products_Data[#All],2,0)</f>
        <v>Shoes</v>
      </c>
      <c r="M262">
        <v>8</v>
      </c>
      <c r="N262" s="9">
        <v>93.055555555555557</v>
      </c>
      <c r="O262" s="9">
        <f>Sales_Data17[[#This Row],[Order Quantity]]*Sales_Data17[[#This Row],[Unit Price]]</f>
        <v>744.44444444444446</v>
      </c>
      <c r="P262" s="9">
        <v>58.625</v>
      </c>
      <c r="Q262" s="9">
        <f>Sales_Data17[[#This Row],[Line Total]]-(Sales_Data17[[#This Row],[Total Unit Cost]]*Sales_Data17[[#This Row],[Order Quantity]])</f>
        <v>275.44444444444446</v>
      </c>
      <c r="R262" s="1" t="str">
        <f>TEXT(Sales_Data17[[#This Row],[OrderDate]],"MMM")</f>
        <v>Feb</v>
      </c>
      <c r="S262" s="1" t="str">
        <f t="shared" si="4"/>
        <v>2012</v>
      </c>
    </row>
    <row r="263" spans="1:19">
      <c r="A263" t="s">
        <v>286</v>
      </c>
      <c r="B263" s="2">
        <v>40966</v>
      </c>
      <c r="C263" s="2" t="str">
        <f>VLOOKUP(Sales_Data17[[#This Row],[Customer Name Index]],Customer_Data[#All],2,0)</f>
        <v>Pure Group</v>
      </c>
      <c r="D263">
        <v>17</v>
      </c>
      <c r="E263" t="s">
        <v>4</v>
      </c>
      <c r="F263" t="s">
        <v>8168</v>
      </c>
      <c r="G263" t="s">
        <v>8025</v>
      </c>
      <c r="H263" t="str">
        <f>VLOOKUP(Sales_Data17[[#This Row],[Delivery Region Index]],Regions_Table[#All],2,0)</f>
        <v>Victoria</v>
      </c>
      <c r="I263" t="str">
        <f>VLOOKUP(Sales_Data17[[#This Row],[Delivery Region Index]],Regions_Table[#All],3,0)</f>
        <v>Melbourne</v>
      </c>
      <c r="J263">
        <v>47</v>
      </c>
      <c r="K263">
        <v>7</v>
      </c>
      <c r="L263" t="str">
        <f>VLOOKUP(Sales_Data17[[#This Row],[Product Description Index]],Products_Data[#All],2,0)</f>
        <v>Dress Shirts</v>
      </c>
      <c r="M263">
        <v>7</v>
      </c>
      <c r="N263" s="9">
        <v>114.64444444444445</v>
      </c>
      <c r="O263" s="9">
        <f>Sales_Data17[[#This Row],[Order Quantity]]*Sales_Data17[[#This Row],[Unit Price]]</f>
        <v>802.51111111111118</v>
      </c>
      <c r="P263" s="9">
        <v>85.98333333333332</v>
      </c>
      <c r="Q263" s="9">
        <f>Sales_Data17[[#This Row],[Line Total]]-(Sales_Data17[[#This Row],[Total Unit Cost]]*Sales_Data17[[#This Row],[Order Quantity]])</f>
        <v>200.62777777777796</v>
      </c>
      <c r="R263" s="1" t="str">
        <f>TEXT(Sales_Data17[[#This Row],[OrderDate]],"MMM")</f>
        <v>Feb</v>
      </c>
      <c r="S263" s="1" t="str">
        <f t="shared" si="4"/>
        <v>2012</v>
      </c>
    </row>
    <row r="264" spans="1:19">
      <c r="A264" t="s">
        <v>287</v>
      </c>
      <c r="B264" s="2">
        <v>40966</v>
      </c>
      <c r="C264" s="2" t="str">
        <f>VLOOKUP(Sales_Data17[[#This Row],[Customer Name Index]],Customer_Data[#All],2,0)</f>
        <v xml:space="preserve">Linde </v>
      </c>
      <c r="D264">
        <v>14</v>
      </c>
      <c r="E264" t="s">
        <v>4</v>
      </c>
      <c r="F264" t="s">
        <v>8168</v>
      </c>
      <c r="G264" t="s">
        <v>8026</v>
      </c>
      <c r="H264" t="str">
        <f>VLOOKUP(Sales_Data17[[#This Row],[Delivery Region Index]],Regions_Table[#All],2,0)</f>
        <v>Queensland</v>
      </c>
      <c r="I264" t="str">
        <f>VLOOKUP(Sales_Data17[[#This Row],[Delivery Region Index]],Regions_Table[#All],3,0)</f>
        <v>Rockhampton</v>
      </c>
      <c r="J264">
        <v>41</v>
      </c>
      <c r="K264">
        <v>6</v>
      </c>
      <c r="L264" t="str">
        <f>VLOOKUP(Sales_Data17[[#This Row],[Product Description Index]],Products_Data[#All],2,0)</f>
        <v>Socks</v>
      </c>
      <c r="M264">
        <v>6</v>
      </c>
      <c r="N264" s="9">
        <v>265.02222222222224</v>
      </c>
      <c r="O264" s="9">
        <f>Sales_Data17[[#This Row],[Order Quantity]]*Sales_Data17[[#This Row],[Unit Price]]</f>
        <v>1590.1333333333334</v>
      </c>
      <c r="P264" s="9">
        <v>161.66355555555558</v>
      </c>
      <c r="Q264" s="9">
        <f>Sales_Data17[[#This Row],[Line Total]]-(Sales_Data17[[#This Row],[Total Unit Cost]]*Sales_Data17[[#This Row],[Order Quantity]])</f>
        <v>620.15200000000004</v>
      </c>
      <c r="R264" s="1" t="str">
        <f>TEXT(Sales_Data17[[#This Row],[OrderDate]],"MMM")</f>
        <v>Feb</v>
      </c>
      <c r="S264" s="1" t="str">
        <f t="shared" si="4"/>
        <v>2012</v>
      </c>
    </row>
    <row r="265" spans="1:19">
      <c r="A265" t="s">
        <v>288</v>
      </c>
      <c r="B265" s="2">
        <v>40966</v>
      </c>
      <c r="C265" s="2" t="str">
        <f>VLOOKUP(Sales_Data17[[#This Row],[Customer Name Index]],Customer_Data[#All],2,0)</f>
        <v xml:space="preserve">Ei </v>
      </c>
      <c r="D265">
        <v>9</v>
      </c>
      <c r="E265" t="s">
        <v>2</v>
      </c>
      <c r="F265" t="s">
        <v>8168</v>
      </c>
      <c r="G265" t="s">
        <v>8027</v>
      </c>
      <c r="H265" t="str">
        <f>VLOOKUP(Sales_Data17[[#This Row],[Delivery Region Index]],Regions_Table[#All],2,0)</f>
        <v>New South Wales</v>
      </c>
      <c r="I265" t="str">
        <f>VLOOKUP(Sales_Data17[[#This Row],[Delivery Region Index]],Regions_Table[#All],3,0)</f>
        <v>Wyong</v>
      </c>
      <c r="J265">
        <v>25</v>
      </c>
      <c r="K265">
        <v>4</v>
      </c>
      <c r="L265" t="str">
        <f>VLOOKUP(Sales_Data17[[#This Row],[Product Description Index]],Products_Data[#All],2,0)</f>
        <v>Jeans</v>
      </c>
      <c r="M265">
        <v>6</v>
      </c>
      <c r="N265" s="9">
        <v>200.25555555555556</v>
      </c>
      <c r="O265" s="9">
        <f>Sales_Data17[[#This Row],[Order Quantity]]*Sales_Data17[[#This Row],[Unit Price]]</f>
        <v>1201.5333333333333</v>
      </c>
      <c r="P265" s="9">
        <v>128.16355555555555</v>
      </c>
      <c r="Q265" s="9">
        <f>Sales_Data17[[#This Row],[Line Total]]-(Sales_Data17[[#This Row],[Total Unit Cost]]*Sales_Data17[[#This Row],[Order Quantity]])</f>
        <v>432.55200000000002</v>
      </c>
      <c r="R265" s="1" t="str">
        <f>TEXT(Sales_Data17[[#This Row],[OrderDate]],"MMM")</f>
        <v>Feb</v>
      </c>
      <c r="S265" s="1" t="str">
        <f t="shared" si="4"/>
        <v>2012</v>
      </c>
    </row>
    <row r="266" spans="1:19">
      <c r="A266" t="s">
        <v>289</v>
      </c>
      <c r="B266" s="2">
        <v>40966</v>
      </c>
      <c r="C266" s="2" t="str">
        <f>VLOOKUP(Sales_Data17[[#This Row],[Customer Name Index]],Customer_Data[#All],2,0)</f>
        <v>Rochester Ltd</v>
      </c>
      <c r="D266">
        <v>15</v>
      </c>
      <c r="E266" t="s">
        <v>2</v>
      </c>
      <c r="F266" t="s">
        <v>8168</v>
      </c>
      <c r="G266" t="s">
        <v>8025</v>
      </c>
      <c r="H266" t="str">
        <f>VLOOKUP(Sales_Data17[[#This Row],[Delivery Region Index]],Regions_Table[#All],2,0)</f>
        <v>Queensland</v>
      </c>
      <c r="I266" t="str">
        <f>VLOOKUP(Sales_Data17[[#This Row],[Delivery Region Index]],Regions_Table[#All],3,0)</f>
        <v>Thuringowa</v>
      </c>
      <c r="J266">
        <v>43</v>
      </c>
      <c r="K266">
        <v>6</v>
      </c>
      <c r="L266" t="str">
        <f>VLOOKUP(Sales_Data17[[#This Row],[Product Description Index]],Products_Data[#All],2,0)</f>
        <v>Socks</v>
      </c>
      <c r="M266">
        <v>1</v>
      </c>
      <c r="N266" s="9">
        <v>113.15555555555555</v>
      </c>
      <c r="O266" s="9">
        <f>Sales_Data17[[#This Row],[Order Quantity]]*Sales_Data17[[#This Row],[Unit Price]]</f>
        <v>113.15555555555555</v>
      </c>
      <c r="P266" s="9">
        <v>83.735111111111109</v>
      </c>
      <c r="Q266" s="9">
        <f>Sales_Data17[[#This Row],[Line Total]]-(Sales_Data17[[#This Row],[Total Unit Cost]]*Sales_Data17[[#This Row],[Order Quantity]])</f>
        <v>29.420444444444442</v>
      </c>
      <c r="R266" s="1" t="str">
        <f>TEXT(Sales_Data17[[#This Row],[OrderDate]],"MMM")</f>
        <v>Feb</v>
      </c>
      <c r="S266" s="1" t="str">
        <f t="shared" si="4"/>
        <v>2012</v>
      </c>
    </row>
    <row r="267" spans="1:19">
      <c r="A267" t="s">
        <v>290</v>
      </c>
      <c r="B267" s="2">
        <v>40967</v>
      </c>
      <c r="C267" s="2" t="str">
        <f>VLOOKUP(Sales_Data17[[#This Row],[Customer Name Index]],Customer_Data[#All],2,0)</f>
        <v>PEDIFIX, Corp</v>
      </c>
      <c r="D267">
        <v>6</v>
      </c>
      <c r="E267" t="s">
        <v>4</v>
      </c>
      <c r="F267" t="s">
        <v>8168</v>
      </c>
      <c r="G267" t="s">
        <v>8027</v>
      </c>
      <c r="H267" t="str">
        <f>VLOOKUP(Sales_Data17[[#This Row],[Delivery Region Index]],Regions_Table[#All],2,0)</f>
        <v>New South Wales</v>
      </c>
      <c r="I267" t="str">
        <f>VLOOKUP(Sales_Data17[[#This Row],[Delivery Region Index]],Regions_Table[#All],3,0)</f>
        <v>Nowra</v>
      </c>
      <c r="J267">
        <v>17</v>
      </c>
      <c r="K267">
        <v>3</v>
      </c>
      <c r="L267" t="str">
        <f>VLOOKUP(Sales_Data17[[#This Row],[Product Description Index]],Products_Data[#All],2,0)</f>
        <v>Sunglasses</v>
      </c>
      <c r="M267">
        <v>9</v>
      </c>
      <c r="N267" s="9">
        <v>438.47777777777782</v>
      </c>
      <c r="O267" s="9">
        <f>Sales_Data17[[#This Row],[Order Quantity]]*Sales_Data17[[#This Row],[Unit Price]]</f>
        <v>3946.3</v>
      </c>
      <c r="P267" s="9">
        <v>201.6997777777778</v>
      </c>
      <c r="Q267" s="9">
        <f>Sales_Data17[[#This Row],[Line Total]]-(Sales_Data17[[#This Row],[Total Unit Cost]]*Sales_Data17[[#This Row],[Order Quantity]])</f>
        <v>2131.002</v>
      </c>
      <c r="R267" s="1" t="str">
        <f>TEXT(Sales_Data17[[#This Row],[OrderDate]],"MMM")</f>
        <v>Feb</v>
      </c>
      <c r="S267" s="1" t="str">
        <f t="shared" si="4"/>
        <v>2012</v>
      </c>
    </row>
    <row r="268" spans="1:19">
      <c r="A268" t="s">
        <v>291</v>
      </c>
      <c r="B268" s="2">
        <v>40967</v>
      </c>
      <c r="C268" s="2" t="str">
        <f>VLOOKUP(Sales_Data17[[#This Row],[Customer Name Index]],Customer_Data[#All],2,0)</f>
        <v>Medsep Group</v>
      </c>
      <c r="D268">
        <v>8</v>
      </c>
      <c r="E268" t="s">
        <v>2</v>
      </c>
      <c r="F268" t="s">
        <v>8168</v>
      </c>
      <c r="G268" t="s">
        <v>8027</v>
      </c>
      <c r="H268" t="str">
        <f>VLOOKUP(Sales_Data17[[#This Row],[Delivery Region Index]],Regions_Table[#All],2,0)</f>
        <v>New South Wales</v>
      </c>
      <c r="I268" t="str">
        <f>VLOOKUP(Sales_Data17[[#This Row],[Delivery Region Index]],Regions_Table[#All],3,0)</f>
        <v>Tamworth</v>
      </c>
      <c r="J268">
        <v>21</v>
      </c>
      <c r="K268">
        <v>3</v>
      </c>
      <c r="L268" t="str">
        <f>VLOOKUP(Sales_Data17[[#This Row],[Product Description Index]],Products_Data[#All],2,0)</f>
        <v>Sunglasses</v>
      </c>
      <c r="M268">
        <v>2</v>
      </c>
      <c r="N268" s="9">
        <v>439.22222222222223</v>
      </c>
      <c r="O268" s="9">
        <f>Sales_Data17[[#This Row],[Order Quantity]]*Sales_Data17[[#This Row],[Unit Price]]</f>
        <v>878.44444444444446</v>
      </c>
      <c r="P268" s="9">
        <v>232.78777777777779</v>
      </c>
      <c r="Q268" s="9">
        <f>Sales_Data17[[#This Row],[Line Total]]-(Sales_Data17[[#This Row],[Total Unit Cost]]*Sales_Data17[[#This Row],[Order Quantity]])</f>
        <v>412.86888888888888</v>
      </c>
      <c r="R268" s="1" t="str">
        <f>TEXT(Sales_Data17[[#This Row],[OrderDate]],"MMM")</f>
        <v>Feb</v>
      </c>
      <c r="S268" s="1" t="str">
        <f t="shared" si="4"/>
        <v>2012</v>
      </c>
    </row>
    <row r="269" spans="1:19">
      <c r="A269" t="s">
        <v>292</v>
      </c>
      <c r="B269" s="2">
        <v>40967</v>
      </c>
      <c r="C269" s="2" t="str">
        <f>VLOOKUP(Sales_Data17[[#This Row],[Customer Name Index]],Customer_Data[#All],2,0)</f>
        <v xml:space="preserve">Ei </v>
      </c>
      <c r="D269">
        <v>9</v>
      </c>
      <c r="E269" t="s">
        <v>4</v>
      </c>
      <c r="F269" t="s">
        <v>8168</v>
      </c>
      <c r="G269" t="s">
        <v>8027</v>
      </c>
      <c r="H269" t="str">
        <f>VLOOKUP(Sales_Data17[[#This Row],[Delivery Region Index]],Regions_Table[#All],2,0)</f>
        <v>Queensland</v>
      </c>
      <c r="I269" t="str">
        <f>VLOOKUP(Sales_Data17[[#This Row],[Delivery Region Index]],Regions_Table[#All],3,0)</f>
        <v>Brisbane</v>
      </c>
      <c r="J269">
        <v>26</v>
      </c>
      <c r="K269">
        <v>4</v>
      </c>
      <c r="L269" t="str">
        <f>VLOOKUP(Sales_Data17[[#This Row],[Product Description Index]],Products_Data[#All],2,0)</f>
        <v>Jeans</v>
      </c>
      <c r="M269">
        <v>9</v>
      </c>
      <c r="N269" s="9">
        <v>566.52222222222224</v>
      </c>
      <c r="O269" s="9">
        <f>Sales_Data17[[#This Row],[Order Quantity]]*Sales_Data17[[#This Row],[Unit Price]]</f>
        <v>5098.7</v>
      </c>
      <c r="P269" s="9">
        <v>379.5698888888889</v>
      </c>
      <c r="Q269" s="9">
        <f>Sales_Data17[[#This Row],[Line Total]]-(Sales_Data17[[#This Row],[Total Unit Cost]]*Sales_Data17[[#This Row],[Order Quantity]])</f>
        <v>1682.5709999999999</v>
      </c>
      <c r="R269" s="1" t="str">
        <f>TEXT(Sales_Data17[[#This Row],[OrderDate]],"MMM")</f>
        <v>Feb</v>
      </c>
      <c r="S269" s="1" t="str">
        <f t="shared" si="4"/>
        <v>2012</v>
      </c>
    </row>
    <row r="270" spans="1:19">
      <c r="A270" t="s">
        <v>293</v>
      </c>
      <c r="B270" s="2">
        <v>40968</v>
      </c>
      <c r="C270" s="2" t="str">
        <f>VLOOKUP(Sales_Data17[[#This Row],[Customer Name Index]],Customer_Data[#All],2,0)</f>
        <v xml:space="preserve">Qualitest </v>
      </c>
      <c r="D270">
        <v>19</v>
      </c>
      <c r="E270" t="s">
        <v>3</v>
      </c>
      <c r="F270" t="s">
        <v>8168</v>
      </c>
      <c r="G270" t="s">
        <v>8028</v>
      </c>
      <c r="H270" t="str">
        <f>VLOOKUP(Sales_Data17[[#This Row],[Delivery Region Index]],Regions_Table[#All],2,0)</f>
        <v>Victoria</v>
      </c>
      <c r="I270" t="str">
        <f>VLOOKUP(Sales_Data17[[#This Row],[Delivery Region Index]],Regions_Table[#All],3,0)</f>
        <v>Swan Hill</v>
      </c>
      <c r="J270">
        <v>55</v>
      </c>
      <c r="K270">
        <v>8</v>
      </c>
      <c r="L270" t="str">
        <f>VLOOKUP(Sales_Data17[[#This Row],[Product Description Index]],Products_Data[#All],2,0)</f>
        <v>Shoes</v>
      </c>
      <c r="M270">
        <v>2</v>
      </c>
      <c r="N270" s="9">
        <v>417.63333333333338</v>
      </c>
      <c r="O270" s="9">
        <f>Sales_Data17[[#This Row],[Order Quantity]]*Sales_Data17[[#This Row],[Unit Price]]</f>
        <v>835.26666666666677</v>
      </c>
      <c r="P270" s="9">
        <v>217.16933333333336</v>
      </c>
      <c r="Q270" s="9">
        <f>Sales_Data17[[#This Row],[Line Total]]-(Sales_Data17[[#This Row],[Total Unit Cost]]*Sales_Data17[[#This Row],[Order Quantity]])</f>
        <v>400.92800000000005</v>
      </c>
      <c r="R270" s="1" t="str">
        <f>TEXT(Sales_Data17[[#This Row],[OrderDate]],"MMM")</f>
        <v>Feb</v>
      </c>
      <c r="S270" s="1" t="str">
        <f t="shared" si="4"/>
        <v>2012</v>
      </c>
    </row>
    <row r="271" spans="1:19">
      <c r="A271" t="s">
        <v>294</v>
      </c>
      <c r="B271" s="2">
        <v>40968</v>
      </c>
      <c r="C271" s="2" t="str">
        <f>VLOOKUP(Sales_Data17[[#This Row],[Customer Name Index]],Customer_Data[#All],2,0)</f>
        <v>Elorac, Corp</v>
      </c>
      <c r="D271">
        <v>3</v>
      </c>
      <c r="E271" t="s">
        <v>2</v>
      </c>
      <c r="F271" t="s">
        <v>8168</v>
      </c>
      <c r="G271" t="s">
        <v>8027</v>
      </c>
      <c r="H271" t="str">
        <f>VLOOKUP(Sales_Data17[[#This Row],[Delivery Region Index]],Regions_Table[#All],2,0)</f>
        <v>New South Wales</v>
      </c>
      <c r="I271" t="str">
        <f>VLOOKUP(Sales_Data17[[#This Row],[Delivery Region Index]],Regions_Table[#All],3,0)</f>
        <v>Dubbo</v>
      </c>
      <c r="J271">
        <v>8</v>
      </c>
      <c r="K271">
        <v>1</v>
      </c>
      <c r="L271" t="str">
        <f>VLOOKUP(Sales_Data17[[#This Row],[Product Description Index]],Products_Data[#All],2,0)</f>
        <v>Shirts</v>
      </c>
      <c r="M271">
        <v>6</v>
      </c>
      <c r="N271" s="9">
        <v>101.24444444444445</v>
      </c>
      <c r="O271" s="9">
        <f>Sales_Data17[[#This Row],[Order Quantity]]*Sales_Data17[[#This Row],[Unit Price]]</f>
        <v>607.4666666666667</v>
      </c>
      <c r="P271" s="9">
        <v>67.833777777777783</v>
      </c>
      <c r="Q271" s="9">
        <f>Sales_Data17[[#This Row],[Line Total]]-(Sales_Data17[[#This Row],[Total Unit Cost]]*Sales_Data17[[#This Row],[Order Quantity]])</f>
        <v>200.464</v>
      </c>
      <c r="R271" s="1" t="str">
        <f>TEXT(Sales_Data17[[#This Row],[OrderDate]],"MMM")</f>
        <v>Feb</v>
      </c>
      <c r="S271" s="1" t="str">
        <f t="shared" si="4"/>
        <v>2012</v>
      </c>
    </row>
    <row r="272" spans="1:19">
      <c r="A272" t="s">
        <v>295</v>
      </c>
      <c r="B272" s="2">
        <v>40968</v>
      </c>
      <c r="C272" s="2" t="str">
        <f>VLOOKUP(Sales_Data17[[#This Row],[Customer Name Index]],Customer_Data[#All],2,0)</f>
        <v>Ole Group</v>
      </c>
      <c r="D272">
        <v>13</v>
      </c>
      <c r="E272" t="s">
        <v>4</v>
      </c>
      <c r="F272" t="s">
        <v>8168</v>
      </c>
      <c r="G272" t="s">
        <v>8026</v>
      </c>
      <c r="H272" t="str">
        <f>VLOOKUP(Sales_Data17[[#This Row],[Delivery Region Index]],Regions_Table[#All],2,0)</f>
        <v>Queensland</v>
      </c>
      <c r="I272" t="str">
        <f>VLOOKUP(Sales_Data17[[#This Row],[Delivery Region Index]],Regions_Table[#All],3,0)</f>
        <v>Mount Isa</v>
      </c>
      <c r="J272">
        <v>38</v>
      </c>
      <c r="K272">
        <v>6</v>
      </c>
      <c r="L272" t="str">
        <f>VLOOKUP(Sales_Data17[[#This Row],[Product Description Index]],Products_Data[#All],2,0)</f>
        <v>Socks</v>
      </c>
      <c r="M272">
        <v>1</v>
      </c>
      <c r="N272" s="9">
        <v>100.5</v>
      </c>
      <c r="O272" s="9">
        <f>Sales_Data17[[#This Row],[Order Quantity]]*Sales_Data17[[#This Row],[Unit Price]]</f>
        <v>100.5</v>
      </c>
      <c r="P272" s="9">
        <v>42.21</v>
      </c>
      <c r="Q272" s="9">
        <f>Sales_Data17[[#This Row],[Line Total]]-(Sales_Data17[[#This Row],[Total Unit Cost]]*Sales_Data17[[#This Row],[Order Quantity]])</f>
        <v>58.29</v>
      </c>
      <c r="R272" s="1" t="str">
        <f>TEXT(Sales_Data17[[#This Row],[OrderDate]],"MMM")</f>
        <v>Feb</v>
      </c>
      <c r="S272" s="1" t="str">
        <f t="shared" si="4"/>
        <v>2012</v>
      </c>
    </row>
    <row r="273" spans="1:19">
      <c r="A273" t="s">
        <v>296</v>
      </c>
      <c r="B273" s="2">
        <v>40968</v>
      </c>
      <c r="C273" s="2" t="str">
        <f>VLOOKUP(Sales_Data17[[#This Row],[Customer Name Index]],Customer_Data[#All],2,0)</f>
        <v>New Ltd</v>
      </c>
      <c r="D273">
        <v>7</v>
      </c>
      <c r="E273" t="s">
        <v>4</v>
      </c>
      <c r="F273" t="s">
        <v>8168</v>
      </c>
      <c r="G273" t="s">
        <v>8027</v>
      </c>
      <c r="H273" t="str">
        <f>VLOOKUP(Sales_Data17[[#This Row],[Delivery Region Index]],Regions_Table[#All],2,0)</f>
        <v>New South Wales</v>
      </c>
      <c r="I273" t="str">
        <f>VLOOKUP(Sales_Data17[[#This Row],[Delivery Region Index]],Regions_Table[#All],3,0)</f>
        <v>Tamworth</v>
      </c>
      <c r="J273">
        <v>21</v>
      </c>
      <c r="K273">
        <v>3</v>
      </c>
      <c r="L273" t="str">
        <f>VLOOKUP(Sales_Data17[[#This Row],[Product Description Index]],Products_Data[#All],2,0)</f>
        <v>Sunglasses</v>
      </c>
      <c r="M273">
        <v>8</v>
      </c>
      <c r="N273" s="9">
        <v>101.24444444444445</v>
      </c>
      <c r="O273" s="9">
        <f>Sales_Data17[[#This Row],[Order Quantity]]*Sales_Data17[[#This Row],[Unit Price]]</f>
        <v>809.95555555555563</v>
      </c>
      <c r="P273" s="9">
        <v>45.56</v>
      </c>
      <c r="Q273" s="9">
        <f>Sales_Data17[[#This Row],[Line Total]]-(Sales_Data17[[#This Row],[Total Unit Cost]]*Sales_Data17[[#This Row],[Order Quantity]])</f>
        <v>445.47555555555562</v>
      </c>
      <c r="R273" s="1" t="str">
        <f>TEXT(Sales_Data17[[#This Row],[OrderDate]],"MMM")</f>
        <v>Feb</v>
      </c>
      <c r="S273" s="1" t="str">
        <f t="shared" si="4"/>
        <v>2012</v>
      </c>
    </row>
    <row r="274" spans="1:19">
      <c r="A274" t="s">
        <v>297</v>
      </c>
      <c r="B274" s="2">
        <v>40969</v>
      </c>
      <c r="C274" s="2" t="str">
        <f>VLOOKUP(Sales_Data17[[#This Row],[Customer Name Index]],Customer_Data[#All],2,0)</f>
        <v>Elorac, Corp</v>
      </c>
      <c r="D274">
        <v>3</v>
      </c>
      <c r="E274" t="s">
        <v>4</v>
      </c>
      <c r="F274" t="s">
        <v>8168</v>
      </c>
      <c r="G274" t="s">
        <v>8027</v>
      </c>
      <c r="H274" t="str">
        <f>VLOOKUP(Sales_Data17[[#This Row],[Delivery Region Index]],Regions_Table[#All],2,0)</f>
        <v>New South Wales</v>
      </c>
      <c r="I274" t="str">
        <f>VLOOKUP(Sales_Data17[[#This Row],[Delivery Region Index]],Regions_Table[#All],3,0)</f>
        <v>Coffs Harbour</v>
      </c>
      <c r="J274">
        <v>7</v>
      </c>
      <c r="K274">
        <v>1</v>
      </c>
      <c r="L274" t="str">
        <f>VLOOKUP(Sales_Data17[[#This Row],[Product Description Index]],Products_Data[#All],2,0)</f>
        <v>Shirts</v>
      </c>
      <c r="M274">
        <v>9</v>
      </c>
      <c r="N274" s="9">
        <v>25.311111111111114</v>
      </c>
      <c r="O274" s="9">
        <f>Sales_Data17[[#This Row],[Order Quantity]]*Sales_Data17[[#This Row],[Unit Price]]</f>
        <v>227.8</v>
      </c>
      <c r="P274" s="9">
        <v>14.933555555555554</v>
      </c>
      <c r="Q274" s="9">
        <f>Sales_Data17[[#This Row],[Line Total]]-(Sales_Data17[[#This Row],[Total Unit Cost]]*Sales_Data17[[#This Row],[Order Quantity]])</f>
        <v>93.398000000000025</v>
      </c>
      <c r="R274" s="1" t="str">
        <f>TEXT(Sales_Data17[[#This Row],[OrderDate]],"MMM")</f>
        <v>Mar</v>
      </c>
      <c r="S274" s="1" t="str">
        <f t="shared" si="4"/>
        <v>2012</v>
      </c>
    </row>
    <row r="275" spans="1:19">
      <c r="A275" t="s">
        <v>298</v>
      </c>
      <c r="B275" s="2">
        <v>40969</v>
      </c>
      <c r="C275" s="2" t="str">
        <f>VLOOKUP(Sales_Data17[[#This Row],[Customer Name Index]],Customer_Data[#All],2,0)</f>
        <v>ETUDE Ltd</v>
      </c>
      <c r="D275">
        <v>4</v>
      </c>
      <c r="E275" t="s">
        <v>2</v>
      </c>
      <c r="F275" t="s">
        <v>8168</v>
      </c>
      <c r="G275" t="s">
        <v>8027</v>
      </c>
      <c r="H275" t="str">
        <f>VLOOKUP(Sales_Data17[[#This Row],[Delivery Region Index]],Regions_Table[#All],2,0)</f>
        <v>New South Wales</v>
      </c>
      <c r="I275" t="str">
        <f>VLOOKUP(Sales_Data17[[#This Row],[Delivery Region Index]],Regions_Table[#All],3,0)</f>
        <v>Grafton</v>
      </c>
      <c r="J275">
        <v>11</v>
      </c>
      <c r="K275">
        <v>2</v>
      </c>
      <c r="L275" t="str">
        <f>VLOOKUP(Sales_Data17[[#This Row],[Product Description Index]],Products_Data[#All],2,0)</f>
        <v>Pants</v>
      </c>
      <c r="M275">
        <v>2</v>
      </c>
      <c r="N275" s="9">
        <v>28.288888888888888</v>
      </c>
      <c r="O275" s="9">
        <f>Sales_Data17[[#This Row],[Order Quantity]]*Sales_Data17[[#This Row],[Unit Price]]</f>
        <v>56.577777777777776</v>
      </c>
      <c r="P275" s="9">
        <v>13.012888888888888</v>
      </c>
      <c r="Q275" s="9">
        <f>Sales_Data17[[#This Row],[Line Total]]-(Sales_Data17[[#This Row],[Total Unit Cost]]*Sales_Data17[[#This Row],[Order Quantity]])</f>
        <v>30.552</v>
      </c>
      <c r="R275" s="1" t="str">
        <f>TEXT(Sales_Data17[[#This Row],[OrderDate]],"MMM")</f>
        <v>Mar</v>
      </c>
      <c r="S275" s="1" t="str">
        <f t="shared" si="4"/>
        <v>2012</v>
      </c>
    </row>
    <row r="276" spans="1:19">
      <c r="A276" t="s">
        <v>299</v>
      </c>
      <c r="B276" s="2">
        <v>40969</v>
      </c>
      <c r="C276" s="2" t="str">
        <f>VLOOKUP(Sales_Data17[[#This Row],[Customer Name Index]],Customer_Data[#All],2,0)</f>
        <v xml:space="preserve">WakeFern </v>
      </c>
      <c r="D276">
        <v>2</v>
      </c>
      <c r="E276" t="s">
        <v>4</v>
      </c>
      <c r="F276" t="s">
        <v>8168</v>
      </c>
      <c r="G276" t="s">
        <v>8027</v>
      </c>
      <c r="H276" t="str">
        <f>VLOOKUP(Sales_Data17[[#This Row],[Delivery Region Index]],Regions_Table[#All],2,0)</f>
        <v>New South Wales</v>
      </c>
      <c r="I276" t="str">
        <f>VLOOKUP(Sales_Data17[[#This Row],[Delivery Region Index]],Regions_Table[#All],3,0)</f>
        <v>Broken Hill</v>
      </c>
      <c r="J276">
        <v>5</v>
      </c>
      <c r="K276">
        <v>1</v>
      </c>
      <c r="L276" t="str">
        <f>VLOOKUP(Sales_Data17[[#This Row],[Product Description Index]],Products_Data[#All],2,0)</f>
        <v>Shirts</v>
      </c>
      <c r="M276">
        <v>8</v>
      </c>
      <c r="N276" s="9">
        <v>75.933333333333337</v>
      </c>
      <c r="O276" s="9">
        <f>Sales_Data17[[#This Row],[Order Quantity]]*Sales_Data17[[#This Row],[Unit Price]]</f>
        <v>607.4666666666667</v>
      </c>
      <c r="P276" s="9">
        <v>49.356666666666662</v>
      </c>
      <c r="Q276" s="9">
        <f>Sales_Data17[[#This Row],[Line Total]]-(Sales_Data17[[#This Row],[Total Unit Cost]]*Sales_Data17[[#This Row],[Order Quantity]])</f>
        <v>212.6133333333334</v>
      </c>
      <c r="R276" s="1" t="str">
        <f>TEXT(Sales_Data17[[#This Row],[OrderDate]],"MMM")</f>
        <v>Mar</v>
      </c>
      <c r="S276" s="1" t="str">
        <f t="shared" si="4"/>
        <v>2012</v>
      </c>
    </row>
    <row r="277" spans="1:19">
      <c r="A277" t="s">
        <v>300</v>
      </c>
      <c r="B277" s="2">
        <v>40970</v>
      </c>
      <c r="C277" s="2" t="str">
        <f>VLOOKUP(Sales_Data17[[#This Row],[Customer Name Index]],Customer_Data[#All],2,0)</f>
        <v xml:space="preserve">Ei </v>
      </c>
      <c r="D277">
        <v>9</v>
      </c>
      <c r="E277" t="s">
        <v>4</v>
      </c>
      <c r="F277" t="s">
        <v>8168</v>
      </c>
      <c r="G277" t="s">
        <v>8027</v>
      </c>
      <c r="H277" t="str">
        <f>VLOOKUP(Sales_Data17[[#This Row],[Delivery Region Index]],Regions_Table[#All],2,0)</f>
        <v>Queensland</v>
      </c>
      <c r="I277" t="str">
        <f>VLOOKUP(Sales_Data17[[#This Row],[Delivery Region Index]],Regions_Table[#All],3,0)</f>
        <v>Brisbane</v>
      </c>
      <c r="J277">
        <v>26</v>
      </c>
      <c r="K277">
        <v>4</v>
      </c>
      <c r="L277" t="str">
        <f>VLOOKUP(Sales_Data17[[#This Row],[Product Description Index]],Products_Data[#All],2,0)</f>
        <v>Jeans</v>
      </c>
      <c r="M277">
        <v>4</v>
      </c>
      <c r="N277" s="9">
        <v>435.5</v>
      </c>
      <c r="O277" s="9">
        <f>Sales_Data17[[#This Row],[Order Quantity]]*Sales_Data17[[#This Row],[Unit Price]]</f>
        <v>1742</v>
      </c>
      <c r="P277" s="9">
        <v>248.23499999999999</v>
      </c>
      <c r="Q277" s="9">
        <f>Sales_Data17[[#This Row],[Line Total]]-(Sales_Data17[[#This Row],[Total Unit Cost]]*Sales_Data17[[#This Row],[Order Quantity]])</f>
        <v>749.06000000000006</v>
      </c>
      <c r="R277" s="1" t="str">
        <f>TEXT(Sales_Data17[[#This Row],[OrderDate]],"MMM")</f>
        <v>Mar</v>
      </c>
      <c r="S277" s="1" t="str">
        <f t="shared" si="4"/>
        <v>2012</v>
      </c>
    </row>
    <row r="278" spans="1:19">
      <c r="A278" t="s">
        <v>301</v>
      </c>
      <c r="B278" s="2">
        <v>40970</v>
      </c>
      <c r="C278" s="2" t="str">
        <f>VLOOKUP(Sales_Data17[[#This Row],[Customer Name Index]],Customer_Data[#All],2,0)</f>
        <v>Pacific Ltd</v>
      </c>
      <c r="D278">
        <v>20</v>
      </c>
      <c r="E278" t="s">
        <v>2</v>
      </c>
      <c r="F278" t="s">
        <v>8168</v>
      </c>
      <c r="G278" t="s">
        <v>8028</v>
      </c>
      <c r="H278" t="str">
        <f>VLOOKUP(Sales_Data17[[#This Row],[Delivery Region Index]],Regions_Table[#All],2,0)</f>
        <v>Victoria</v>
      </c>
      <c r="I278" t="str">
        <f>VLOOKUP(Sales_Data17[[#This Row],[Delivery Region Index]],Regions_Table[#All],3,0)</f>
        <v>Wangaratta</v>
      </c>
      <c r="J278">
        <v>56</v>
      </c>
      <c r="K278">
        <v>8</v>
      </c>
      <c r="L278" t="str">
        <f>VLOOKUP(Sales_Data17[[#This Row],[Product Description Index]],Products_Data[#All],2,0)</f>
        <v>Shoes</v>
      </c>
      <c r="M278">
        <v>8</v>
      </c>
      <c r="N278" s="9">
        <v>121.34444444444446</v>
      </c>
      <c r="O278" s="9">
        <f>Sales_Data17[[#This Row],[Order Quantity]]*Sales_Data17[[#This Row],[Unit Price]]</f>
        <v>970.7555555555557</v>
      </c>
      <c r="P278" s="9">
        <v>87.368000000000009</v>
      </c>
      <c r="Q278" s="9">
        <f>Sales_Data17[[#This Row],[Line Total]]-(Sales_Data17[[#This Row],[Total Unit Cost]]*Sales_Data17[[#This Row],[Order Quantity]])</f>
        <v>271.81155555555563</v>
      </c>
      <c r="R278" s="1" t="str">
        <f>TEXT(Sales_Data17[[#This Row],[OrderDate]],"MMM")</f>
        <v>Mar</v>
      </c>
      <c r="S278" s="1" t="str">
        <f t="shared" si="4"/>
        <v>2012</v>
      </c>
    </row>
    <row r="279" spans="1:19">
      <c r="A279" t="s">
        <v>302</v>
      </c>
      <c r="B279" s="2">
        <v>40970</v>
      </c>
      <c r="C279" s="2" t="str">
        <f>VLOOKUP(Sales_Data17[[#This Row],[Customer Name Index]],Customer_Data[#All],2,0)</f>
        <v>Apollo Ltd</v>
      </c>
      <c r="D279">
        <v>11</v>
      </c>
      <c r="E279" t="s">
        <v>4</v>
      </c>
      <c r="F279" t="s">
        <v>8168</v>
      </c>
      <c r="G279" t="s">
        <v>8026</v>
      </c>
      <c r="H279" t="str">
        <f>VLOOKUP(Sales_Data17[[#This Row],[Delivery Region Index]],Regions_Table[#All],2,0)</f>
        <v>Queensland</v>
      </c>
      <c r="I279" t="str">
        <f>VLOOKUP(Sales_Data17[[#This Row],[Delivery Region Index]],Regions_Table[#All],3,0)</f>
        <v>Gympie</v>
      </c>
      <c r="J279">
        <v>32</v>
      </c>
      <c r="K279">
        <v>5</v>
      </c>
      <c r="L279" t="str">
        <f>VLOOKUP(Sales_Data17[[#This Row],[Product Description Index]],Products_Data[#All],2,0)</f>
        <v>Hats</v>
      </c>
      <c r="M279">
        <v>7</v>
      </c>
      <c r="N279" s="9">
        <v>102.73333333333333</v>
      </c>
      <c r="O279" s="9">
        <f>Sales_Data17[[#This Row],[Order Quantity]]*Sales_Data17[[#This Row],[Unit Price]]</f>
        <v>719.13333333333333</v>
      </c>
      <c r="P279" s="9">
        <v>59.585333333333338</v>
      </c>
      <c r="Q279" s="9">
        <f>Sales_Data17[[#This Row],[Line Total]]-(Sales_Data17[[#This Row],[Total Unit Cost]]*Sales_Data17[[#This Row],[Order Quantity]])</f>
        <v>302.03599999999994</v>
      </c>
      <c r="R279" s="1" t="str">
        <f>TEXT(Sales_Data17[[#This Row],[OrderDate]],"MMM")</f>
        <v>Mar</v>
      </c>
      <c r="S279" s="1" t="str">
        <f t="shared" si="4"/>
        <v>2012</v>
      </c>
    </row>
    <row r="280" spans="1:19">
      <c r="A280" t="s">
        <v>303</v>
      </c>
      <c r="B280" s="2">
        <v>40970</v>
      </c>
      <c r="C280" s="2" t="str">
        <f>VLOOKUP(Sales_Data17[[#This Row],[Customer Name Index]],Customer_Data[#All],2,0)</f>
        <v>21st Ltd</v>
      </c>
      <c r="D280">
        <v>10</v>
      </c>
      <c r="E280" t="s">
        <v>2</v>
      </c>
      <c r="F280" t="s">
        <v>8168</v>
      </c>
      <c r="G280" t="s">
        <v>8026</v>
      </c>
      <c r="H280" t="str">
        <f>VLOOKUP(Sales_Data17[[#This Row],[Delivery Region Index]],Regions_Table[#All],2,0)</f>
        <v>Queensland</v>
      </c>
      <c r="I280" t="str">
        <f>VLOOKUP(Sales_Data17[[#This Row],[Delivery Region Index]],Regions_Table[#All],3,0)</f>
        <v>Charters Towers</v>
      </c>
      <c r="J280">
        <v>29</v>
      </c>
      <c r="K280">
        <v>4</v>
      </c>
      <c r="L280" t="str">
        <f>VLOOKUP(Sales_Data17[[#This Row],[Product Description Index]],Products_Data[#All],2,0)</f>
        <v>Jeans</v>
      </c>
      <c r="M280">
        <v>9</v>
      </c>
      <c r="N280" s="9">
        <v>113.15555555555555</v>
      </c>
      <c r="O280" s="9">
        <f>Sales_Data17[[#This Row],[Order Quantity]]*Sales_Data17[[#This Row],[Unit Price]]</f>
        <v>1018.4</v>
      </c>
      <c r="P280" s="9">
        <v>88.261333333333326</v>
      </c>
      <c r="Q280" s="9">
        <f>Sales_Data17[[#This Row],[Line Total]]-(Sales_Data17[[#This Row],[Total Unit Cost]]*Sales_Data17[[#This Row],[Order Quantity]])</f>
        <v>224.048</v>
      </c>
      <c r="R280" s="1" t="str">
        <f>TEXT(Sales_Data17[[#This Row],[OrderDate]],"MMM")</f>
        <v>Mar</v>
      </c>
      <c r="S280" s="1" t="str">
        <f t="shared" si="4"/>
        <v>2012</v>
      </c>
    </row>
    <row r="281" spans="1:19">
      <c r="A281" t="s">
        <v>304</v>
      </c>
      <c r="B281" s="2">
        <v>40970</v>
      </c>
      <c r="C281" s="2" t="str">
        <f>VLOOKUP(Sales_Data17[[#This Row],[Customer Name Index]],Customer_Data[#All],2,0)</f>
        <v>Pacific Ltd</v>
      </c>
      <c r="D281">
        <v>20</v>
      </c>
      <c r="E281" t="s">
        <v>2</v>
      </c>
      <c r="F281" t="s">
        <v>8168</v>
      </c>
      <c r="G281" t="s">
        <v>8028</v>
      </c>
      <c r="H281" t="str">
        <f>VLOOKUP(Sales_Data17[[#This Row],[Delivery Region Index]],Regions_Table[#All],2,0)</f>
        <v>Victoria</v>
      </c>
      <c r="I281" t="str">
        <f>VLOOKUP(Sales_Data17[[#This Row],[Delivery Region Index]],Regions_Table[#All],3,0)</f>
        <v>Warrnambool</v>
      </c>
      <c r="J281">
        <v>57</v>
      </c>
      <c r="K281">
        <v>8</v>
      </c>
      <c r="L281" t="str">
        <f>VLOOKUP(Sales_Data17[[#This Row],[Product Description Index]],Products_Data[#All],2,0)</f>
        <v>Shoes</v>
      </c>
      <c r="M281">
        <v>9</v>
      </c>
      <c r="N281" s="9">
        <v>198.76666666666668</v>
      </c>
      <c r="O281" s="9">
        <f>Sales_Data17[[#This Row],[Order Quantity]]*Sales_Data17[[#This Row],[Unit Price]]</f>
        <v>1788.9</v>
      </c>
      <c r="P281" s="9">
        <v>145.09966666666665</v>
      </c>
      <c r="Q281" s="9">
        <f>Sales_Data17[[#This Row],[Line Total]]-(Sales_Data17[[#This Row],[Total Unit Cost]]*Sales_Data17[[#This Row],[Order Quantity]])</f>
        <v>483.00300000000016</v>
      </c>
      <c r="R281" s="1" t="str">
        <f>TEXT(Sales_Data17[[#This Row],[OrderDate]],"MMM")</f>
        <v>Mar</v>
      </c>
      <c r="S281" s="1" t="str">
        <f t="shared" si="4"/>
        <v>2012</v>
      </c>
    </row>
    <row r="282" spans="1:19">
      <c r="A282" t="s">
        <v>305</v>
      </c>
      <c r="B282" s="2">
        <v>40970</v>
      </c>
      <c r="C282" s="2" t="str">
        <f>VLOOKUP(Sales_Data17[[#This Row],[Customer Name Index]],Customer_Data[#All],2,0)</f>
        <v>Procter Corp</v>
      </c>
      <c r="D282">
        <v>5</v>
      </c>
      <c r="E282" t="s">
        <v>2</v>
      </c>
      <c r="F282" t="s">
        <v>8168</v>
      </c>
      <c r="G282" t="s">
        <v>8027</v>
      </c>
      <c r="H282" t="str">
        <f>VLOOKUP(Sales_Data17[[#This Row],[Delivery Region Index]],Regions_Table[#All],2,0)</f>
        <v>New South Wales</v>
      </c>
      <c r="I282" t="str">
        <f>VLOOKUP(Sales_Data17[[#This Row],[Delivery Region Index]],Regions_Table[#All],3,0)</f>
        <v>Lake Macquarie</v>
      </c>
      <c r="J282">
        <v>13</v>
      </c>
      <c r="K282">
        <v>2</v>
      </c>
      <c r="L282" t="str">
        <f>VLOOKUP(Sales_Data17[[#This Row],[Product Description Index]],Products_Data[#All],2,0)</f>
        <v>Pants</v>
      </c>
      <c r="M282">
        <v>5</v>
      </c>
      <c r="N282" s="9">
        <v>104.96666666666667</v>
      </c>
      <c r="O282" s="9">
        <f>Sales_Data17[[#This Row],[Order Quantity]]*Sales_Data17[[#This Row],[Unit Price]]</f>
        <v>524.83333333333337</v>
      </c>
      <c r="P282" s="9">
        <v>59.830999999999989</v>
      </c>
      <c r="Q282" s="9">
        <f>Sales_Data17[[#This Row],[Line Total]]-(Sales_Data17[[#This Row],[Total Unit Cost]]*Sales_Data17[[#This Row],[Order Quantity]])</f>
        <v>225.6783333333334</v>
      </c>
      <c r="R282" s="1" t="str">
        <f>TEXT(Sales_Data17[[#This Row],[OrderDate]],"MMM")</f>
        <v>Mar</v>
      </c>
      <c r="S282" s="1" t="str">
        <f t="shared" si="4"/>
        <v>2012</v>
      </c>
    </row>
    <row r="283" spans="1:19">
      <c r="A283" t="s">
        <v>306</v>
      </c>
      <c r="B283" s="2">
        <v>40971</v>
      </c>
      <c r="C283" s="2" t="str">
        <f>VLOOKUP(Sales_Data17[[#This Row],[Customer Name Index]],Customer_Data[#All],2,0)</f>
        <v>Medsep Group</v>
      </c>
      <c r="D283">
        <v>8</v>
      </c>
      <c r="E283" t="s">
        <v>2</v>
      </c>
      <c r="F283" t="s">
        <v>8168</v>
      </c>
      <c r="G283" t="s">
        <v>8027</v>
      </c>
      <c r="H283" t="str">
        <f>VLOOKUP(Sales_Data17[[#This Row],[Delivery Region Index]],Regions_Table[#All],2,0)</f>
        <v>New South Wales</v>
      </c>
      <c r="I283" t="str">
        <f>VLOOKUP(Sales_Data17[[#This Row],[Delivery Region Index]],Regions_Table[#All],3,0)</f>
        <v>Tweed Heads</v>
      </c>
      <c r="J283">
        <v>22</v>
      </c>
      <c r="K283">
        <v>4</v>
      </c>
      <c r="L283" t="str">
        <f>VLOOKUP(Sales_Data17[[#This Row],[Product Description Index]],Products_Data[#All],2,0)</f>
        <v>Jeans</v>
      </c>
      <c r="M283">
        <v>5</v>
      </c>
      <c r="N283" s="9">
        <v>439.9666666666667</v>
      </c>
      <c r="O283" s="9">
        <f>Sales_Data17[[#This Row],[Order Quantity]]*Sales_Data17[[#This Row],[Unit Price]]</f>
        <v>2199.8333333333335</v>
      </c>
      <c r="P283" s="9">
        <v>285.97833333333335</v>
      </c>
      <c r="Q283" s="9">
        <f>Sales_Data17[[#This Row],[Line Total]]-(Sales_Data17[[#This Row],[Total Unit Cost]]*Sales_Data17[[#This Row],[Order Quantity]])</f>
        <v>769.94166666666661</v>
      </c>
      <c r="R283" s="1" t="str">
        <f>TEXT(Sales_Data17[[#This Row],[OrderDate]],"MMM")</f>
        <v>Mar</v>
      </c>
      <c r="S283" s="1" t="str">
        <f t="shared" si="4"/>
        <v>2012</v>
      </c>
    </row>
    <row r="284" spans="1:19">
      <c r="A284" t="s">
        <v>307</v>
      </c>
      <c r="B284" s="2">
        <v>40971</v>
      </c>
      <c r="C284" s="2" t="str">
        <f>VLOOKUP(Sales_Data17[[#This Row],[Customer Name Index]],Customer_Data[#All],2,0)</f>
        <v>Medsep Group</v>
      </c>
      <c r="D284">
        <v>8</v>
      </c>
      <c r="E284" t="s">
        <v>2</v>
      </c>
      <c r="F284" t="s">
        <v>8168</v>
      </c>
      <c r="G284" t="s">
        <v>8027</v>
      </c>
      <c r="H284" t="str">
        <f>VLOOKUP(Sales_Data17[[#This Row],[Delivery Region Index]],Regions_Table[#All],2,0)</f>
        <v>New South Wales</v>
      </c>
      <c r="I284" t="str">
        <f>VLOOKUP(Sales_Data17[[#This Row],[Delivery Region Index]],Regions_Table[#All],3,0)</f>
        <v>Wagga Wagga</v>
      </c>
      <c r="J284">
        <v>23</v>
      </c>
      <c r="K284">
        <v>4</v>
      </c>
      <c r="L284" t="str">
        <f>VLOOKUP(Sales_Data17[[#This Row],[Product Description Index]],Products_Data[#All],2,0)</f>
        <v>Jeans</v>
      </c>
      <c r="M284">
        <v>2</v>
      </c>
      <c r="N284" s="9">
        <v>18.611111111111111</v>
      </c>
      <c r="O284" s="9">
        <f>Sales_Data17[[#This Row],[Order Quantity]]*Sales_Data17[[#This Row],[Unit Price]]</f>
        <v>37.222222222222221</v>
      </c>
      <c r="P284" s="9">
        <v>7.8166666666666664</v>
      </c>
      <c r="Q284" s="9">
        <f>Sales_Data17[[#This Row],[Line Total]]-(Sales_Data17[[#This Row],[Total Unit Cost]]*Sales_Data17[[#This Row],[Order Quantity]])</f>
        <v>21.588888888888889</v>
      </c>
      <c r="R284" s="1" t="str">
        <f>TEXT(Sales_Data17[[#This Row],[OrderDate]],"MMM")</f>
        <v>Mar</v>
      </c>
      <c r="S284" s="1" t="str">
        <f t="shared" si="4"/>
        <v>2012</v>
      </c>
    </row>
    <row r="285" spans="1:19">
      <c r="A285" t="s">
        <v>308</v>
      </c>
      <c r="B285" s="2">
        <v>40972</v>
      </c>
      <c r="C285" s="2" t="str">
        <f>VLOOKUP(Sales_Data17[[#This Row],[Customer Name Index]],Customer_Data[#All],2,0)</f>
        <v>PEDIFIX, Corp</v>
      </c>
      <c r="D285">
        <v>6</v>
      </c>
      <c r="E285" t="s">
        <v>3</v>
      </c>
      <c r="F285" t="s">
        <v>8168</v>
      </c>
      <c r="G285" t="s">
        <v>8027</v>
      </c>
      <c r="H285" t="str">
        <f>VLOOKUP(Sales_Data17[[#This Row],[Delivery Region Index]],Regions_Table[#All],2,0)</f>
        <v>New South Wales</v>
      </c>
      <c r="I285" t="str">
        <f>VLOOKUP(Sales_Data17[[#This Row],[Delivery Region Index]],Regions_Table[#All],3,0)</f>
        <v>Nowra</v>
      </c>
      <c r="J285">
        <v>17</v>
      </c>
      <c r="K285">
        <v>3</v>
      </c>
      <c r="L285" t="str">
        <f>VLOOKUP(Sales_Data17[[#This Row],[Product Description Index]],Products_Data[#All],2,0)</f>
        <v>Sunglasses</v>
      </c>
      <c r="M285">
        <v>2</v>
      </c>
      <c r="N285" s="9">
        <v>430.28888888888889</v>
      </c>
      <c r="O285" s="9">
        <f>Sales_Data17[[#This Row],[Order Quantity]]*Sales_Data17[[#This Row],[Unit Price]]</f>
        <v>860.57777777777778</v>
      </c>
      <c r="P285" s="9">
        <v>219.44733333333335</v>
      </c>
      <c r="Q285" s="9">
        <f>Sales_Data17[[#This Row],[Line Total]]-(Sales_Data17[[#This Row],[Total Unit Cost]]*Sales_Data17[[#This Row],[Order Quantity]])</f>
        <v>421.68311111111109</v>
      </c>
      <c r="R285" s="1" t="str">
        <f>TEXT(Sales_Data17[[#This Row],[OrderDate]],"MMM")</f>
        <v>Mar</v>
      </c>
      <c r="S285" s="1" t="str">
        <f t="shared" si="4"/>
        <v>2012</v>
      </c>
    </row>
    <row r="286" spans="1:19">
      <c r="A286" t="s">
        <v>309</v>
      </c>
      <c r="B286" s="2">
        <v>40973</v>
      </c>
      <c r="C286" s="2" t="str">
        <f>VLOOKUP(Sales_Data17[[#This Row],[Customer Name Index]],Customer_Data[#All],2,0)</f>
        <v>Apollo Ltd</v>
      </c>
      <c r="D286">
        <v>11</v>
      </c>
      <c r="E286" t="s">
        <v>2</v>
      </c>
      <c r="F286" t="s">
        <v>8168</v>
      </c>
      <c r="G286" t="s">
        <v>8026</v>
      </c>
      <c r="H286" t="str">
        <f>VLOOKUP(Sales_Data17[[#This Row],[Delivery Region Index]],Regions_Table[#All],2,0)</f>
        <v>Queensland</v>
      </c>
      <c r="I286" t="str">
        <f>VLOOKUP(Sales_Data17[[#This Row],[Delivery Region Index]],Regions_Table[#All],3,0)</f>
        <v>Gladstone</v>
      </c>
      <c r="J286">
        <v>30</v>
      </c>
      <c r="K286">
        <v>5</v>
      </c>
      <c r="L286" t="str">
        <f>VLOOKUP(Sales_Data17[[#This Row],[Product Description Index]],Products_Data[#All],2,0)</f>
        <v>Hats</v>
      </c>
      <c r="M286">
        <v>9</v>
      </c>
      <c r="N286" s="9">
        <v>726.57777777777778</v>
      </c>
      <c r="O286" s="9">
        <f>Sales_Data17[[#This Row],[Order Quantity]]*Sales_Data17[[#This Row],[Unit Price]]</f>
        <v>6539.2</v>
      </c>
      <c r="P286" s="9">
        <v>428.68088888888883</v>
      </c>
      <c r="Q286" s="9">
        <f>Sales_Data17[[#This Row],[Line Total]]-(Sales_Data17[[#This Row],[Total Unit Cost]]*Sales_Data17[[#This Row],[Order Quantity]])</f>
        <v>2681.0720000000001</v>
      </c>
      <c r="R286" s="1" t="str">
        <f>TEXT(Sales_Data17[[#This Row],[OrderDate]],"MMM")</f>
        <v>Mar</v>
      </c>
      <c r="S286" s="1" t="str">
        <f t="shared" si="4"/>
        <v>2012</v>
      </c>
    </row>
    <row r="287" spans="1:19">
      <c r="A287" t="s">
        <v>310</v>
      </c>
      <c r="B287" s="2">
        <v>40973</v>
      </c>
      <c r="C287" s="2" t="str">
        <f>VLOOKUP(Sales_Data17[[#This Row],[Customer Name Index]],Customer_Data[#All],2,0)</f>
        <v>Elorac, Corp</v>
      </c>
      <c r="D287">
        <v>3</v>
      </c>
      <c r="E287" t="s">
        <v>4</v>
      </c>
      <c r="F287" t="s">
        <v>8168</v>
      </c>
      <c r="G287" t="s">
        <v>8027</v>
      </c>
      <c r="H287" t="str">
        <f>VLOOKUP(Sales_Data17[[#This Row],[Delivery Region Index]],Regions_Table[#All],2,0)</f>
        <v>New South Wales</v>
      </c>
      <c r="I287" t="str">
        <f>VLOOKUP(Sales_Data17[[#This Row],[Delivery Region Index]],Regions_Table[#All],3,0)</f>
        <v>Gosford</v>
      </c>
      <c r="J287">
        <v>9</v>
      </c>
      <c r="K287">
        <v>2</v>
      </c>
      <c r="L287" t="str">
        <f>VLOOKUP(Sales_Data17[[#This Row],[Product Description Index]],Products_Data[#All],2,0)</f>
        <v>Pants</v>
      </c>
      <c r="M287">
        <v>3</v>
      </c>
      <c r="N287" s="9">
        <v>113.90000000000002</v>
      </c>
      <c r="O287" s="9">
        <f>Sales_Data17[[#This Row],[Order Quantity]]*Sales_Data17[[#This Row],[Unit Price]]</f>
        <v>341.70000000000005</v>
      </c>
      <c r="P287" s="9">
        <v>86.564000000000021</v>
      </c>
      <c r="Q287" s="9">
        <f>Sales_Data17[[#This Row],[Line Total]]-(Sales_Data17[[#This Row],[Total Unit Cost]]*Sales_Data17[[#This Row],[Order Quantity]])</f>
        <v>82.007999999999981</v>
      </c>
      <c r="R287" s="1" t="str">
        <f>TEXT(Sales_Data17[[#This Row],[OrderDate]],"MMM")</f>
        <v>Mar</v>
      </c>
      <c r="S287" s="1" t="str">
        <f t="shared" si="4"/>
        <v>2012</v>
      </c>
    </row>
    <row r="288" spans="1:19">
      <c r="A288" t="s">
        <v>311</v>
      </c>
      <c r="B288" s="2">
        <v>40973</v>
      </c>
      <c r="C288" s="2" t="str">
        <f>VLOOKUP(Sales_Data17[[#This Row],[Customer Name Index]],Customer_Data[#All],2,0)</f>
        <v>Apollo Ltd</v>
      </c>
      <c r="D288">
        <v>11</v>
      </c>
      <c r="E288" t="s">
        <v>4</v>
      </c>
      <c r="F288" t="s">
        <v>8168</v>
      </c>
      <c r="G288" t="s">
        <v>8026</v>
      </c>
      <c r="H288" t="str">
        <f>VLOOKUP(Sales_Data17[[#This Row],[Delivery Region Index]],Regions_Table[#All],2,0)</f>
        <v>Queensland</v>
      </c>
      <c r="I288" t="str">
        <f>VLOOKUP(Sales_Data17[[#This Row],[Delivery Region Index]],Regions_Table[#All],3,0)</f>
        <v>Gold Coast</v>
      </c>
      <c r="J288">
        <v>31</v>
      </c>
      <c r="K288">
        <v>5</v>
      </c>
      <c r="L288" t="str">
        <f>VLOOKUP(Sales_Data17[[#This Row],[Product Description Index]],Products_Data[#All],2,0)</f>
        <v>Hats</v>
      </c>
      <c r="M288">
        <v>2</v>
      </c>
      <c r="N288" s="9">
        <v>104.22222222222223</v>
      </c>
      <c r="O288" s="9">
        <f>Sales_Data17[[#This Row],[Order Quantity]]*Sales_Data17[[#This Row],[Unit Price]]</f>
        <v>208.44444444444446</v>
      </c>
      <c r="P288" s="9">
        <v>63.575555555555553</v>
      </c>
      <c r="Q288" s="9">
        <f>Sales_Data17[[#This Row],[Line Total]]-(Sales_Data17[[#This Row],[Total Unit Cost]]*Sales_Data17[[#This Row],[Order Quantity]])</f>
        <v>81.293333333333351</v>
      </c>
      <c r="R288" s="1" t="str">
        <f>TEXT(Sales_Data17[[#This Row],[OrderDate]],"MMM")</f>
        <v>Mar</v>
      </c>
      <c r="S288" s="1" t="str">
        <f t="shared" si="4"/>
        <v>2012</v>
      </c>
    </row>
    <row r="289" spans="1:19">
      <c r="A289" t="s">
        <v>312</v>
      </c>
      <c r="B289" s="2">
        <v>40974</v>
      </c>
      <c r="C289" s="2" t="str">
        <f>VLOOKUP(Sales_Data17[[#This Row],[Customer Name Index]],Customer_Data[#All],2,0)</f>
        <v>Pacific Ltd</v>
      </c>
      <c r="D289">
        <v>20</v>
      </c>
      <c r="E289" t="s">
        <v>2</v>
      </c>
      <c r="F289" t="s">
        <v>8168</v>
      </c>
      <c r="G289" t="s">
        <v>8028</v>
      </c>
      <c r="H289" t="str">
        <f>VLOOKUP(Sales_Data17[[#This Row],[Delivery Region Index]],Regions_Table[#All],2,0)</f>
        <v>Victoria</v>
      </c>
      <c r="I289" t="str">
        <f>VLOOKUP(Sales_Data17[[#This Row],[Delivery Region Index]],Regions_Table[#All],3,0)</f>
        <v>Wangaratta</v>
      </c>
      <c r="J289">
        <v>56</v>
      </c>
      <c r="K289">
        <v>8</v>
      </c>
      <c r="L289" t="str">
        <f>VLOOKUP(Sales_Data17[[#This Row],[Product Description Index]],Products_Data[#All],2,0)</f>
        <v>Shoes</v>
      </c>
      <c r="M289">
        <v>9</v>
      </c>
      <c r="N289" s="9">
        <v>116.13333333333334</v>
      </c>
      <c r="O289" s="9">
        <f>Sales_Data17[[#This Row],[Order Quantity]]*Sales_Data17[[#This Row],[Unit Price]]</f>
        <v>1045.2</v>
      </c>
      <c r="P289" s="9">
        <v>89.422666666666672</v>
      </c>
      <c r="Q289" s="9">
        <f>Sales_Data17[[#This Row],[Line Total]]-(Sales_Data17[[#This Row],[Total Unit Cost]]*Sales_Data17[[#This Row],[Order Quantity]])</f>
        <v>240.39599999999996</v>
      </c>
      <c r="R289" s="1" t="str">
        <f>TEXT(Sales_Data17[[#This Row],[OrderDate]],"MMM")</f>
        <v>Mar</v>
      </c>
      <c r="S289" s="1" t="str">
        <f t="shared" si="4"/>
        <v>2012</v>
      </c>
    </row>
    <row r="290" spans="1:19">
      <c r="A290" t="s">
        <v>313</v>
      </c>
      <c r="B290" s="2">
        <v>40974</v>
      </c>
      <c r="C290" s="2" t="str">
        <f>VLOOKUP(Sales_Data17[[#This Row],[Customer Name Index]],Customer_Data[#All],2,0)</f>
        <v xml:space="preserve">Medline </v>
      </c>
      <c r="D290">
        <v>12</v>
      </c>
      <c r="E290" t="s">
        <v>3</v>
      </c>
      <c r="F290" t="s">
        <v>8168</v>
      </c>
      <c r="G290" t="s">
        <v>8026</v>
      </c>
      <c r="H290" t="str">
        <f>VLOOKUP(Sales_Data17[[#This Row],[Delivery Region Index]],Regions_Table[#All],2,0)</f>
        <v>Queensland</v>
      </c>
      <c r="I290" t="str">
        <f>VLOOKUP(Sales_Data17[[#This Row],[Delivery Region Index]],Regions_Table[#All],3,0)</f>
        <v>Hervey Bay</v>
      </c>
      <c r="J290">
        <v>33</v>
      </c>
      <c r="K290">
        <v>5</v>
      </c>
      <c r="L290" t="str">
        <f>VLOOKUP(Sales_Data17[[#This Row],[Product Description Index]],Products_Data[#All],2,0)</f>
        <v>Hats</v>
      </c>
      <c r="M290">
        <v>1</v>
      </c>
      <c r="N290" s="9">
        <v>18.611111111111111</v>
      </c>
      <c r="O290" s="9">
        <f>Sales_Data17[[#This Row],[Order Quantity]]*Sales_Data17[[#This Row],[Unit Price]]</f>
        <v>18.611111111111111</v>
      </c>
      <c r="P290" s="9">
        <v>12.469444444444445</v>
      </c>
      <c r="Q290" s="9">
        <f>Sales_Data17[[#This Row],[Line Total]]-(Sales_Data17[[#This Row],[Total Unit Cost]]*Sales_Data17[[#This Row],[Order Quantity]])</f>
        <v>6.1416666666666657</v>
      </c>
      <c r="R290" s="1" t="str">
        <f>TEXT(Sales_Data17[[#This Row],[OrderDate]],"MMM")</f>
        <v>Mar</v>
      </c>
      <c r="S290" s="1" t="str">
        <f t="shared" si="4"/>
        <v>2012</v>
      </c>
    </row>
    <row r="291" spans="1:19">
      <c r="A291" t="s">
        <v>314</v>
      </c>
      <c r="B291" s="2">
        <v>40974</v>
      </c>
      <c r="C291" s="2" t="str">
        <f>VLOOKUP(Sales_Data17[[#This Row],[Customer Name Index]],Customer_Data[#All],2,0)</f>
        <v xml:space="preserve">Qualitest </v>
      </c>
      <c r="D291">
        <v>19</v>
      </c>
      <c r="E291" t="s">
        <v>2</v>
      </c>
      <c r="F291" t="s">
        <v>8168</v>
      </c>
      <c r="G291" t="s">
        <v>8028</v>
      </c>
      <c r="H291" t="str">
        <f>VLOOKUP(Sales_Data17[[#This Row],[Delivery Region Index]],Regions_Table[#All],2,0)</f>
        <v>Victoria</v>
      </c>
      <c r="I291" t="str">
        <f>VLOOKUP(Sales_Data17[[#This Row],[Delivery Region Index]],Regions_Table[#All],3,0)</f>
        <v>Mildura</v>
      </c>
      <c r="J291">
        <v>53</v>
      </c>
      <c r="K291">
        <v>8</v>
      </c>
      <c r="L291" t="str">
        <f>VLOOKUP(Sales_Data17[[#This Row],[Product Description Index]],Products_Data[#All],2,0)</f>
        <v>Shoes</v>
      </c>
      <c r="M291">
        <v>9</v>
      </c>
      <c r="N291" s="9">
        <v>191.32222222222222</v>
      </c>
      <c r="O291" s="9">
        <f>Sales_Data17[[#This Row],[Order Quantity]]*Sales_Data17[[#This Row],[Unit Price]]</f>
        <v>1721.9</v>
      </c>
      <c r="P291" s="9">
        <v>153.0577777777778</v>
      </c>
      <c r="Q291" s="9">
        <f>Sales_Data17[[#This Row],[Line Total]]-(Sales_Data17[[#This Row],[Total Unit Cost]]*Sales_Data17[[#This Row],[Order Quantity]])</f>
        <v>344.37999999999988</v>
      </c>
      <c r="R291" s="1" t="str">
        <f>TEXT(Sales_Data17[[#This Row],[OrderDate]],"MMM")</f>
        <v>Mar</v>
      </c>
      <c r="S291" s="1" t="str">
        <f t="shared" si="4"/>
        <v>2012</v>
      </c>
    </row>
    <row r="292" spans="1:19">
      <c r="A292" t="s">
        <v>315</v>
      </c>
      <c r="B292" s="2">
        <v>40975</v>
      </c>
      <c r="C292" s="2" t="str">
        <f>VLOOKUP(Sales_Data17[[#This Row],[Customer Name Index]],Customer_Data[#All],2,0)</f>
        <v xml:space="preserve">Linde </v>
      </c>
      <c r="D292">
        <v>14</v>
      </c>
      <c r="E292" t="s">
        <v>4</v>
      </c>
      <c r="F292" t="s">
        <v>8168</v>
      </c>
      <c r="G292" t="s">
        <v>8026</v>
      </c>
      <c r="H292" t="str">
        <f>VLOOKUP(Sales_Data17[[#This Row],[Delivery Region Index]],Regions_Table[#All],2,0)</f>
        <v>Queensland</v>
      </c>
      <c r="I292" t="str">
        <f>VLOOKUP(Sales_Data17[[#This Row],[Delivery Region Index]],Regions_Table[#All],3,0)</f>
        <v>Nambour</v>
      </c>
      <c r="J292">
        <v>39</v>
      </c>
      <c r="K292">
        <v>6</v>
      </c>
      <c r="L292" t="str">
        <f>VLOOKUP(Sales_Data17[[#This Row],[Product Description Index]],Products_Data[#All],2,0)</f>
        <v>Socks</v>
      </c>
      <c r="M292">
        <v>8</v>
      </c>
      <c r="N292" s="9">
        <v>75.188888888888897</v>
      </c>
      <c r="O292" s="9">
        <f>Sales_Data17[[#This Row],[Order Quantity]]*Sales_Data17[[#This Row],[Unit Price]]</f>
        <v>601.51111111111118</v>
      </c>
      <c r="P292" s="9">
        <v>51.880333333333333</v>
      </c>
      <c r="Q292" s="9">
        <f>Sales_Data17[[#This Row],[Line Total]]-(Sales_Data17[[#This Row],[Total Unit Cost]]*Sales_Data17[[#This Row],[Order Quantity]])</f>
        <v>186.46844444444451</v>
      </c>
      <c r="R292" s="1" t="str">
        <f>TEXT(Sales_Data17[[#This Row],[OrderDate]],"MMM")</f>
        <v>Mar</v>
      </c>
      <c r="S292" s="1" t="str">
        <f t="shared" si="4"/>
        <v>2012</v>
      </c>
    </row>
    <row r="293" spans="1:19">
      <c r="A293" t="s">
        <v>316</v>
      </c>
      <c r="B293" s="2">
        <v>40975</v>
      </c>
      <c r="C293" s="2" t="str">
        <f>VLOOKUP(Sales_Data17[[#This Row],[Customer Name Index]],Customer_Data[#All],2,0)</f>
        <v xml:space="preserve">Ei </v>
      </c>
      <c r="D293">
        <v>9</v>
      </c>
      <c r="E293" t="s">
        <v>4</v>
      </c>
      <c r="F293" t="s">
        <v>8168</v>
      </c>
      <c r="G293" t="s">
        <v>8027</v>
      </c>
      <c r="H293" t="str">
        <f>VLOOKUP(Sales_Data17[[#This Row],[Delivery Region Index]],Regions_Table[#All],2,0)</f>
        <v>Queensland</v>
      </c>
      <c r="I293" t="str">
        <f>VLOOKUP(Sales_Data17[[#This Row],[Delivery Region Index]],Regions_Table[#All],3,0)</f>
        <v>Brisbane</v>
      </c>
      <c r="J293">
        <v>26</v>
      </c>
      <c r="K293">
        <v>4</v>
      </c>
      <c r="L293" t="str">
        <f>VLOOKUP(Sales_Data17[[#This Row],[Product Description Index]],Products_Data[#All],2,0)</f>
        <v>Jeans</v>
      </c>
      <c r="M293">
        <v>6</v>
      </c>
      <c r="N293" s="9">
        <v>18.611111111111111</v>
      </c>
      <c r="O293" s="9">
        <f>Sales_Data17[[#This Row],[Order Quantity]]*Sales_Data17[[#This Row],[Unit Price]]</f>
        <v>111.66666666666666</v>
      </c>
      <c r="P293" s="9">
        <v>9.1194444444444454</v>
      </c>
      <c r="Q293" s="9">
        <f>Sales_Data17[[#This Row],[Line Total]]-(Sales_Data17[[#This Row],[Total Unit Cost]]*Sales_Data17[[#This Row],[Order Quantity]])</f>
        <v>56.949999999999989</v>
      </c>
      <c r="R293" s="1" t="str">
        <f>TEXT(Sales_Data17[[#This Row],[OrderDate]],"MMM")</f>
        <v>Mar</v>
      </c>
      <c r="S293" s="1" t="str">
        <f t="shared" si="4"/>
        <v>2012</v>
      </c>
    </row>
    <row r="294" spans="1:19">
      <c r="A294" t="s">
        <v>317</v>
      </c>
      <c r="B294" s="2">
        <v>40975</v>
      </c>
      <c r="C294" s="2" t="str">
        <f>VLOOKUP(Sales_Data17[[#This Row],[Customer Name Index]],Customer_Data[#All],2,0)</f>
        <v xml:space="preserve">Linde </v>
      </c>
      <c r="D294">
        <v>14</v>
      </c>
      <c r="E294" t="s">
        <v>2</v>
      </c>
      <c r="F294" t="s">
        <v>8168</v>
      </c>
      <c r="G294" t="s">
        <v>8026</v>
      </c>
      <c r="H294" t="str">
        <f>VLOOKUP(Sales_Data17[[#This Row],[Delivery Region Index]],Regions_Table[#All],2,0)</f>
        <v>Queensland</v>
      </c>
      <c r="I294" t="str">
        <f>VLOOKUP(Sales_Data17[[#This Row],[Delivery Region Index]],Regions_Table[#All],3,0)</f>
        <v>Rockhampton</v>
      </c>
      <c r="J294">
        <v>41</v>
      </c>
      <c r="K294">
        <v>6</v>
      </c>
      <c r="L294" t="str">
        <f>VLOOKUP(Sales_Data17[[#This Row],[Product Description Index]],Products_Data[#All],2,0)</f>
        <v>Socks</v>
      </c>
      <c r="M294">
        <v>2</v>
      </c>
      <c r="N294" s="9">
        <v>124.32222222222224</v>
      </c>
      <c r="O294" s="9">
        <f>Sales_Data17[[#This Row],[Order Quantity]]*Sales_Data17[[#This Row],[Unit Price]]</f>
        <v>248.64444444444447</v>
      </c>
      <c r="P294" s="9">
        <v>99.457777777777792</v>
      </c>
      <c r="Q294" s="9">
        <f>Sales_Data17[[#This Row],[Line Total]]-(Sales_Data17[[#This Row],[Total Unit Cost]]*Sales_Data17[[#This Row],[Order Quantity]])</f>
        <v>49.728888888888889</v>
      </c>
      <c r="R294" s="1" t="str">
        <f>TEXT(Sales_Data17[[#This Row],[OrderDate]],"MMM")</f>
        <v>Mar</v>
      </c>
      <c r="S294" s="1" t="str">
        <f t="shared" si="4"/>
        <v>2012</v>
      </c>
    </row>
    <row r="295" spans="1:19">
      <c r="A295" t="s">
        <v>318</v>
      </c>
      <c r="B295" s="2">
        <v>40976</v>
      </c>
      <c r="C295" s="2" t="str">
        <f>VLOOKUP(Sales_Data17[[#This Row],[Customer Name Index]],Customer_Data[#All],2,0)</f>
        <v xml:space="preserve">WakeFern </v>
      </c>
      <c r="D295">
        <v>2</v>
      </c>
      <c r="E295" t="s">
        <v>2</v>
      </c>
      <c r="F295" t="s">
        <v>8168</v>
      </c>
      <c r="G295" t="s">
        <v>8027</v>
      </c>
      <c r="H295" t="str">
        <f>VLOOKUP(Sales_Data17[[#This Row],[Delivery Region Index]],Regions_Table[#All],2,0)</f>
        <v>New South Wales</v>
      </c>
      <c r="I295" t="str">
        <f>VLOOKUP(Sales_Data17[[#This Row],[Delivery Region Index]],Regions_Table[#All],3,0)</f>
        <v>Bathurst</v>
      </c>
      <c r="J295">
        <v>4</v>
      </c>
      <c r="K295">
        <v>1</v>
      </c>
      <c r="L295" t="str">
        <f>VLOOKUP(Sales_Data17[[#This Row],[Product Description Index]],Products_Data[#All],2,0)</f>
        <v>Shirts</v>
      </c>
      <c r="M295">
        <v>6</v>
      </c>
      <c r="N295" s="9">
        <v>126.55555555555556</v>
      </c>
      <c r="O295" s="9">
        <f>Sales_Data17[[#This Row],[Order Quantity]]*Sales_Data17[[#This Row],[Unit Price]]</f>
        <v>759.33333333333337</v>
      </c>
      <c r="P295" s="9">
        <v>103.77555555555554</v>
      </c>
      <c r="Q295" s="9">
        <f>Sales_Data17[[#This Row],[Line Total]]-(Sales_Data17[[#This Row],[Total Unit Cost]]*Sales_Data17[[#This Row],[Order Quantity]])</f>
        <v>136.68000000000018</v>
      </c>
      <c r="R295" s="1" t="str">
        <f>TEXT(Sales_Data17[[#This Row],[OrderDate]],"MMM")</f>
        <v>Mar</v>
      </c>
      <c r="S295" s="1" t="str">
        <f t="shared" si="4"/>
        <v>2012</v>
      </c>
    </row>
    <row r="296" spans="1:19">
      <c r="A296" t="s">
        <v>319</v>
      </c>
      <c r="B296" s="2">
        <v>40976</v>
      </c>
      <c r="C296" s="2" t="str">
        <f>VLOOKUP(Sales_Data17[[#This Row],[Customer Name Index]],Customer_Data[#All],2,0)</f>
        <v>3LAB, Ltd</v>
      </c>
      <c r="D296">
        <v>16</v>
      </c>
      <c r="E296" t="s">
        <v>4</v>
      </c>
      <c r="F296" t="s">
        <v>8168</v>
      </c>
      <c r="G296" t="s">
        <v>8025</v>
      </c>
      <c r="H296" t="str">
        <f>VLOOKUP(Sales_Data17[[#This Row],[Delivery Region Index]],Regions_Table[#All],2,0)</f>
        <v>Queensland</v>
      </c>
      <c r="I296" t="str">
        <f>VLOOKUP(Sales_Data17[[#This Row],[Delivery Region Index]],Regions_Table[#All],3,0)</f>
        <v>Toowoomba</v>
      </c>
      <c r="J296">
        <v>44</v>
      </c>
      <c r="K296">
        <v>7</v>
      </c>
      <c r="L296" t="str">
        <f>VLOOKUP(Sales_Data17[[#This Row],[Product Description Index]],Products_Data[#All],2,0)</f>
        <v>Dress Shirts</v>
      </c>
      <c r="M296">
        <v>4</v>
      </c>
      <c r="N296" s="9">
        <v>194.3</v>
      </c>
      <c r="O296" s="9">
        <f>Sales_Data17[[#This Row],[Order Quantity]]*Sales_Data17[[#This Row],[Unit Price]]</f>
        <v>777.2</v>
      </c>
      <c r="P296" s="9">
        <v>83.549000000000007</v>
      </c>
      <c r="Q296" s="9">
        <f>Sales_Data17[[#This Row],[Line Total]]-(Sales_Data17[[#This Row],[Total Unit Cost]]*Sales_Data17[[#This Row],[Order Quantity]])</f>
        <v>443.00400000000002</v>
      </c>
      <c r="R296" s="1" t="str">
        <f>TEXT(Sales_Data17[[#This Row],[OrderDate]],"MMM")</f>
        <v>Mar</v>
      </c>
      <c r="S296" s="1" t="str">
        <f t="shared" si="4"/>
        <v>2012</v>
      </c>
    </row>
    <row r="297" spans="1:19">
      <c r="A297" t="s">
        <v>320</v>
      </c>
      <c r="B297" s="2">
        <v>40976</v>
      </c>
      <c r="C297" s="2" t="str">
        <f>VLOOKUP(Sales_Data17[[#This Row],[Customer Name Index]],Customer_Data[#All],2,0)</f>
        <v>Rochester Ltd</v>
      </c>
      <c r="D297">
        <v>15</v>
      </c>
      <c r="E297" t="s">
        <v>2</v>
      </c>
      <c r="F297" t="s">
        <v>8168</v>
      </c>
      <c r="G297" t="s">
        <v>8025</v>
      </c>
      <c r="H297" t="str">
        <f>VLOOKUP(Sales_Data17[[#This Row],[Delivery Region Index]],Regions_Table[#All],2,0)</f>
        <v>Queensland</v>
      </c>
      <c r="I297" t="str">
        <f>VLOOKUP(Sales_Data17[[#This Row],[Delivery Region Index]],Regions_Table[#All],3,0)</f>
        <v>Rockhampton</v>
      </c>
      <c r="J297">
        <v>41</v>
      </c>
      <c r="K297">
        <v>6</v>
      </c>
      <c r="L297" t="str">
        <f>VLOOKUP(Sales_Data17[[#This Row],[Product Description Index]],Products_Data[#All],2,0)</f>
        <v>Socks</v>
      </c>
      <c r="M297">
        <v>2</v>
      </c>
      <c r="N297" s="9">
        <v>192.06666666666669</v>
      </c>
      <c r="O297" s="9">
        <f>Sales_Data17[[#This Row],[Order Quantity]]*Sales_Data17[[#This Row],[Unit Price]]</f>
        <v>384.13333333333338</v>
      </c>
      <c r="P297" s="9">
        <v>126.76400000000002</v>
      </c>
      <c r="Q297" s="9">
        <f>Sales_Data17[[#This Row],[Line Total]]-(Sales_Data17[[#This Row],[Total Unit Cost]]*Sales_Data17[[#This Row],[Order Quantity]])</f>
        <v>130.60533333333333</v>
      </c>
      <c r="R297" s="1" t="str">
        <f>TEXT(Sales_Data17[[#This Row],[OrderDate]],"MMM")</f>
        <v>Mar</v>
      </c>
      <c r="S297" s="1" t="str">
        <f t="shared" si="4"/>
        <v>2012</v>
      </c>
    </row>
    <row r="298" spans="1:19">
      <c r="A298" t="s">
        <v>321</v>
      </c>
      <c r="B298" s="2">
        <v>40976</v>
      </c>
      <c r="C298" s="2" t="str">
        <f>VLOOKUP(Sales_Data17[[#This Row],[Customer Name Index]],Customer_Data[#All],2,0)</f>
        <v>21st Ltd</v>
      </c>
      <c r="D298">
        <v>10</v>
      </c>
      <c r="E298" t="s">
        <v>2</v>
      </c>
      <c r="F298" t="s">
        <v>8168</v>
      </c>
      <c r="G298" t="s">
        <v>8026</v>
      </c>
      <c r="H298" t="str">
        <f>VLOOKUP(Sales_Data17[[#This Row],[Delivery Region Index]],Regions_Table[#All],2,0)</f>
        <v>Queensland</v>
      </c>
      <c r="I298" t="str">
        <f>VLOOKUP(Sales_Data17[[#This Row],[Delivery Region Index]],Regions_Table[#All],3,0)</f>
        <v>Charters Towers</v>
      </c>
      <c r="J298">
        <v>29</v>
      </c>
      <c r="K298">
        <v>4</v>
      </c>
      <c r="L298" t="str">
        <f>VLOOKUP(Sales_Data17[[#This Row],[Product Description Index]],Products_Data[#All],2,0)</f>
        <v>Jeans</v>
      </c>
      <c r="M298">
        <v>6</v>
      </c>
      <c r="N298" s="9">
        <v>123.57777777777778</v>
      </c>
      <c r="O298" s="9">
        <f>Sales_Data17[[#This Row],[Order Quantity]]*Sales_Data17[[#This Row],[Unit Price]]</f>
        <v>741.4666666666667</v>
      </c>
      <c r="P298" s="9">
        <v>55.61</v>
      </c>
      <c r="Q298" s="9">
        <f>Sales_Data17[[#This Row],[Line Total]]-(Sales_Data17[[#This Row],[Total Unit Cost]]*Sales_Data17[[#This Row],[Order Quantity]])</f>
        <v>407.80666666666673</v>
      </c>
      <c r="R298" s="1" t="str">
        <f>TEXT(Sales_Data17[[#This Row],[OrderDate]],"MMM")</f>
        <v>Mar</v>
      </c>
      <c r="S298" s="1" t="str">
        <f t="shared" si="4"/>
        <v>2012</v>
      </c>
    </row>
    <row r="299" spans="1:19">
      <c r="A299" t="s">
        <v>322</v>
      </c>
      <c r="B299" s="2">
        <v>40976</v>
      </c>
      <c r="C299" s="2" t="str">
        <f>VLOOKUP(Sales_Data17[[#This Row],[Customer Name Index]],Customer_Data[#All],2,0)</f>
        <v>ETUDE Ltd</v>
      </c>
      <c r="D299">
        <v>4</v>
      </c>
      <c r="E299" t="s">
        <v>2</v>
      </c>
      <c r="F299" t="s">
        <v>8168</v>
      </c>
      <c r="G299" t="s">
        <v>8027</v>
      </c>
      <c r="H299" t="str">
        <f>VLOOKUP(Sales_Data17[[#This Row],[Delivery Region Index]],Regions_Table[#All],2,0)</f>
        <v>New South Wales</v>
      </c>
      <c r="I299" t="str">
        <f>VLOOKUP(Sales_Data17[[#This Row],[Delivery Region Index]],Regions_Table[#All],3,0)</f>
        <v>Goulburn</v>
      </c>
      <c r="J299">
        <v>10</v>
      </c>
      <c r="K299">
        <v>2</v>
      </c>
      <c r="L299" t="str">
        <f>VLOOKUP(Sales_Data17[[#This Row],[Product Description Index]],Products_Data[#All],2,0)</f>
        <v>Pants</v>
      </c>
      <c r="M299">
        <v>9</v>
      </c>
      <c r="N299" s="9">
        <v>265.02222222222224</v>
      </c>
      <c r="O299" s="9">
        <f>Sales_Data17[[#This Row],[Order Quantity]]*Sales_Data17[[#This Row],[Unit Price]]</f>
        <v>2385.2000000000003</v>
      </c>
      <c r="P299" s="9">
        <v>161.66355555555558</v>
      </c>
      <c r="Q299" s="9">
        <f>Sales_Data17[[#This Row],[Line Total]]-(Sales_Data17[[#This Row],[Total Unit Cost]]*Sales_Data17[[#This Row],[Order Quantity]])</f>
        <v>930.22800000000007</v>
      </c>
      <c r="R299" s="1" t="str">
        <f>TEXT(Sales_Data17[[#This Row],[OrderDate]],"MMM")</f>
        <v>Mar</v>
      </c>
      <c r="S299" s="1" t="str">
        <f t="shared" si="4"/>
        <v>2012</v>
      </c>
    </row>
    <row r="300" spans="1:19">
      <c r="A300" t="s">
        <v>323</v>
      </c>
      <c r="B300" s="2">
        <v>40976</v>
      </c>
      <c r="C300" s="2" t="str">
        <f>VLOOKUP(Sales_Data17[[#This Row],[Customer Name Index]],Customer_Data[#All],2,0)</f>
        <v>Procter Corp</v>
      </c>
      <c r="D300">
        <v>5</v>
      </c>
      <c r="E300" t="s">
        <v>3</v>
      </c>
      <c r="F300" t="s">
        <v>8168</v>
      </c>
      <c r="G300" t="s">
        <v>8027</v>
      </c>
      <c r="H300" t="str">
        <f>VLOOKUP(Sales_Data17[[#This Row],[Delivery Region Index]],Regions_Table[#All],2,0)</f>
        <v>New South Wales</v>
      </c>
      <c r="I300" t="str">
        <f>VLOOKUP(Sales_Data17[[#This Row],[Delivery Region Index]],Regions_Table[#All],3,0)</f>
        <v>Lake Macquarie</v>
      </c>
      <c r="J300">
        <v>13</v>
      </c>
      <c r="K300">
        <v>2</v>
      </c>
      <c r="L300" t="str">
        <f>VLOOKUP(Sales_Data17[[#This Row],[Product Description Index]],Products_Data[#All],2,0)</f>
        <v>Pants</v>
      </c>
      <c r="M300">
        <v>9</v>
      </c>
      <c r="N300" s="9">
        <v>24.566666666666666</v>
      </c>
      <c r="O300" s="9">
        <f>Sales_Data17[[#This Row],[Order Quantity]]*Sales_Data17[[#This Row],[Unit Price]]</f>
        <v>221.1</v>
      </c>
      <c r="P300" s="9">
        <v>19.161999999999999</v>
      </c>
      <c r="Q300" s="9">
        <f>Sales_Data17[[#This Row],[Line Total]]-(Sales_Data17[[#This Row],[Total Unit Cost]]*Sales_Data17[[#This Row],[Order Quantity]])</f>
        <v>48.641999999999996</v>
      </c>
      <c r="R300" s="1" t="str">
        <f>TEXT(Sales_Data17[[#This Row],[OrderDate]],"MMM")</f>
        <v>Mar</v>
      </c>
      <c r="S300" s="1" t="str">
        <f t="shared" si="4"/>
        <v>2012</v>
      </c>
    </row>
    <row r="301" spans="1:19">
      <c r="A301" t="s">
        <v>324</v>
      </c>
      <c r="B301" s="2">
        <v>40976</v>
      </c>
      <c r="C301" s="2" t="str">
        <f>VLOOKUP(Sales_Data17[[#This Row],[Customer Name Index]],Customer_Data[#All],2,0)</f>
        <v>New Ltd</v>
      </c>
      <c r="D301">
        <v>7</v>
      </c>
      <c r="E301" t="s">
        <v>4</v>
      </c>
      <c r="F301" t="s">
        <v>8168</v>
      </c>
      <c r="G301" t="s">
        <v>8027</v>
      </c>
      <c r="H301" t="str">
        <f>VLOOKUP(Sales_Data17[[#This Row],[Delivery Region Index]],Regions_Table[#All],2,0)</f>
        <v>New South Wales</v>
      </c>
      <c r="I301" t="str">
        <f>VLOOKUP(Sales_Data17[[#This Row],[Delivery Region Index]],Regions_Table[#All],3,0)</f>
        <v>Port Macquarie</v>
      </c>
      <c r="J301">
        <v>19</v>
      </c>
      <c r="K301">
        <v>3</v>
      </c>
      <c r="L301" t="str">
        <f>VLOOKUP(Sales_Data17[[#This Row],[Product Description Index]],Products_Data[#All],2,0)</f>
        <v>Sunglasses</v>
      </c>
      <c r="M301">
        <v>5</v>
      </c>
      <c r="N301" s="9">
        <v>634.26666666666677</v>
      </c>
      <c r="O301" s="9">
        <f>Sales_Data17[[#This Row],[Order Quantity]]*Sales_Data17[[#This Row],[Unit Price]]</f>
        <v>3171.3333333333339</v>
      </c>
      <c r="P301" s="9">
        <v>298.10533333333336</v>
      </c>
      <c r="Q301" s="9">
        <f>Sales_Data17[[#This Row],[Line Total]]-(Sales_Data17[[#This Row],[Total Unit Cost]]*Sales_Data17[[#This Row],[Order Quantity]])</f>
        <v>1680.8066666666671</v>
      </c>
      <c r="R301" s="1" t="str">
        <f>TEXT(Sales_Data17[[#This Row],[OrderDate]],"MMM")</f>
        <v>Mar</v>
      </c>
      <c r="S301" s="1" t="str">
        <f t="shared" si="4"/>
        <v>2012</v>
      </c>
    </row>
    <row r="302" spans="1:19">
      <c r="A302" t="s">
        <v>325</v>
      </c>
      <c r="B302" s="2">
        <v>40977</v>
      </c>
      <c r="C302" s="2" t="str">
        <f>VLOOKUP(Sales_Data17[[#This Row],[Customer Name Index]],Customer_Data[#All],2,0)</f>
        <v>3LAB, Ltd</v>
      </c>
      <c r="D302">
        <v>16</v>
      </c>
      <c r="E302" t="s">
        <v>4</v>
      </c>
      <c r="F302" t="s">
        <v>8168</v>
      </c>
      <c r="G302" t="s">
        <v>8025</v>
      </c>
      <c r="H302" t="str">
        <f>VLOOKUP(Sales_Data17[[#This Row],[Delivery Region Index]],Regions_Table[#All],2,0)</f>
        <v>South Australia</v>
      </c>
      <c r="I302" t="str">
        <f>VLOOKUP(Sales_Data17[[#This Row],[Delivery Region Index]],Regions_Table[#All],3,0)</f>
        <v>Adelaide</v>
      </c>
      <c r="J302">
        <v>46</v>
      </c>
      <c r="K302">
        <v>7</v>
      </c>
      <c r="L302" t="str">
        <f>VLOOKUP(Sales_Data17[[#This Row],[Product Description Index]],Products_Data[#All],2,0)</f>
        <v>Dress Shirts</v>
      </c>
      <c r="M302">
        <v>5</v>
      </c>
      <c r="N302" s="9">
        <v>115.38888888888889</v>
      </c>
      <c r="O302" s="9">
        <f>Sales_Data17[[#This Row],[Order Quantity]]*Sales_Data17[[#This Row],[Unit Price]]</f>
        <v>576.94444444444446</v>
      </c>
      <c r="P302" s="9">
        <v>92.311111111111117</v>
      </c>
      <c r="Q302" s="9">
        <f>Sales_Data17[[#This Row],[Line Total]]-(Sales_Data17[[#This Row],[Total Unit Cost]]*Sales_Data17[[#This Row],[Order Quantity]])</f>
        <v>115.38888888888886</v>
      </c>
      <c r="R302" s="1" t="str">
        <f>TEXT(Sales_Data17[[#This Row],[OrderDate]],"MMM")</f>
        <v>Mar</v>
      </c>
      <c r="S302" s="1" t="str">
        <f t="shared" si="4"/>
        <v>2012</v>
      </c>
    </row>
    <row r="303" spans="1:19">
      <c r="A303" t="s">
        <v>326</v>
      </c>
      <c r="B303" s="2">
        <v>40977</v>
      </c>
      <c r="C303" s="2" t="str">
        <f>VLOOKUP(Sales_Data17[[#This Row],[Customer Name Index]],Customer_Data[#All],2,0)</f>
        <v xml:space="preserve">WakeFern </v>
      </c>
      <c r="D303">
        <v>2</v>
      </c>
      <c r="E303" t="s">
        <v>2</v>
      </c>
      <c r="F303" t="s">
        <v>8168</v>
      </c>
      <c r="G303" t="s">
        <v>8027</v>
      </c>
      <c r="H303" t="str">
        <f>VLOOKUP(Sales_Data17[[#This Row],[Delivery Region Index]],Regions_Table[#All],2,0)</f>
        <v>New South Wales</v>
      </c>
      <c r="I303" t="str">
        <f>VLOOKUP(Sales_Data17[[#This Row],[Delivery Region Index]],Regions_Table[#All],3,0)</f>
        <v>Armidale</v>
      </c>
      <c r="J303">
        <v>3</v>
      </c>
      <c r="K303">
        <v>1</v>
      </c>
      <c r="L303" t="str">
        <f>VLOOKUP(Sales_Data17[[#This Row],[Product Description Index]],Products_Data[#All],2,0)</f>
        <v>Shirts</v>
      </c>
      <c r="M303">
        <v>4</v>
      </c>
      <c r="N303" s="9">
        <v>443.68888888888893</v>
      </c>
      <c r="O303" s="9">
        <f>Sales_Data17[[#This Row],[Order Quantity]]*Sales_Data17[[#This Row],[Unit Price]]</f>
        <v>1774.7555555555557</v>
      </c>
      <c r="P303" s="9">
        <v>359.38800000000009</v>
      </c>
      <c r="Q303" s="9">
        <f>Sales_Data17[[#This Row],[Line Total]]-(Sales_Data17[[#This Row],[Total Unit Cost]]*Sales_Data17[[#This Row],[Order Quantity]])</f>
        <v>337.20355555555534</v>
      </c>
      <c r="R303" s="1" t="str">
        <f>TEXT(Sales_Data17[[#This Row],[OrderDate]],"MMM")</f>
        <v>Mar</v>
      </c>
      <c r="S303" s="1" t="str">
        <f t="shared" si="4"/>
        <v>2012</v>
      </c>
    </row>
    <row r="304" spans="1:19">
      <c r="A304" t="s">
        <v>327</v>
      </c>
      <c r="B304" s="2">
        <v>40977</v>
      </c>
      <c r="C304" s="2" t="str">
        <f>VLOOKUP(Sales_Data17[[#This Row],[Customer Name Index]],Customer_Data[#All],2,0)</f>
        <v>Apollo Ltd</v>
      </c>
      <c r="D304">
        <v>11</v>
      </c>
      <c r="E304" t="s">
        <v>2</v>
      </c>
      <c r="F304" t="s">
        <v>8168</v>
      </c>
      <c r="G304" t="s">
        <v>8026</v>
      </c>
      <c r="H304" t="str">
        <f>VLOOKUP(Sales_Data17[[#This Row],[Delivery Region Index]],Regions_Table[#All],2,0)</f>
        <v>Queensland</v>
      </c>
      <c r="I304" t="str">
        <f>VLOOKUP(Sales_Data17[[#This Row],[Delivery Region Index]],Regions_Table[#All],3,0)</f>
        <v>Gold Coast</v>
      </c>
      <c r="J304">
        <v>31</v>
      </c>
      <c r="K304">
        <v>5</v>
      </c>
      <c r="L304" t="str">
        <f>VLOOKUP(Sales_Data17[[#This Row],[Product Description Index]],Products_Data[#All],2,0)</f>
        <v>Hats</v>
      </c>
      <c r="M304">
        <v>6</v>
      </c>
      <c r="N304" s="9">
        <v>120.60000000000001</v>
      </c>
      <c r="O304" s="9">
        <f>Sales_Data17[[#This Row],[Order Quantity]]*Sales_Data17[[#This Row],[Unit Price]]</f>
        <v>723.6</v>
      </c>
      <c r="P304" s="9">
        <v>88.038000000000011</v>
      </c>
      <c r="Q304" s="9">
        <f>Sales_Data17[[#This Row],[Line Total]]-(Sales_Data17[[#This Row],[Total Unit Cost]]*Sales_Data17[[#This Row],[Order Quantity]])</f>
        <v>195.37199999999996</v>
      </c>
      <c r="R304" s="1" t="str">
        <f>TEXT(Sales_Data17[[#This Row],[OrderDate]],"MMM")</f>
        <v>Mar</v>
      </c>
      <c r="S304" s="1" t="str">
        <f t="shared" si="4"/>
        <v>2012</v>
      </c>
    </row>
    <row r="305" spans="1:19">
      <c r="A305" t="s">
        <v>328</v>
      </c>
      <c r="B305" s="2">
        <v>40977</v>
      </c>
      <c r="C305" s="2" t="str">
        <f>VLOOKUP(Sales_Data17[[#This Row],[Customer Name Index]],Customer_Data[#All],2,0)</f>
        <v>3LAB, Ltd</v>
      </c>
      <c r="D305">
        <v>16</v>
      </c>
      <c r="E305" t="s">
        <v>4</v>
      </c>
      <c r="F305" t="s">
        <v>8168</v>
      </c>
      <c r="G305" t="s">
        <v>8025</v>
      </c>
      <c r="H305" t="str">
        <f>VLOOKUP(Sales_Data17[[#This Row],[Delivery Region Index]],Regions_Table[#All],2,0)</f>
        <v>Queensland</v>
      </c>
      <c r="I305" t="str">
        <f>VLOOKUP(Sales_Data17[[#This Row],[Delivery Region Index]],Regions_Table[#All],3,0)</f>
        <v>Toowoomba</v>
      </c>
      <c r="J305">
        <v>44</v>
      </c>
      <c r="K305">
        <v>7</v>
      </c>
      <c r="L305" t="str">
        <f>VLOOKUP(Sales_Data17[[#This Row],[Product Description Index]],Products_Data[#All],2,0)</f>
        <v>Dress Shirts</v>
      </c>
      <c r="M305">
        <v>4</v>
      </c>
      <c r="N305" s="9">
        <v>431.77777777777777</v>
      </c>
      <c r="O305" s="9">
        <f>Sales_Data17[[#This Row],[Order Quantity]]*Sales_Data17[[#This Row],[Unit Price]]</f>
        <v>1727.1111111111111</v>
      </c>
      <c r="P305" s="9">
        <v>224.52444444444444</v>
      </c>
      <c r="Q305" s="9">
        <f>Sales_Data17[[#This Row],[Line Total]]-(Sales_Data17[[#This Row],[Total Unit Cost]]*Sales_Data17[[#This Row],[Order Quantity]])</f>
        <v>829.01333333333332</v>
      </c>
      <c r="R305" s="1" t="str">
        <f>TEXT(Sales_Data17[[#This Row],[OrderDate]],"MMM")</f>
        <v>Mar</v>
      </c>
      <c r="S305" s="1" t="str">
        <f t="shared" si="4"/>
        <v>2012</v>
      </c>
    </row>
    <row r="306" spans="1:19">
      <c r="A306" t="s">
        <v>329</v>
      </c>
      <c r="B306" s="2">
        <v>40977</v>
      </c>
      <c r="C306" s="2" t="str">
        <f>VLOOKUP(Sales_Data17[[#This Row],[Customer Name Index]],Customer_Data[#All],2,0)</f>
        <v>Pure Group</v>
      </c>
      <c r="D306">
        <v>17</v>
      </c>
      <c r="E306" t="s">
        <v>4</v>
      </c>
      <c r="F306" t="s">
        <v>8168</v>
      </c>
      <c r="G306" t="s">
        <v>8025</v>
      </c>
      <c r="H306" t="str">
        <f>VLOOKUP(Sales_Data17[[#This Row],[Delivery Region Index]],Regions_Table[#All],2,0)</f>
        <v>Victoria</v>
      </c>
      <c r="I306" t="str">
        <f>VLOOKUP(Sales_Data17[[#This Row],[Delivery Region Index]],Regions_Table[#All],3,0)</f>
        <v>Melbourne</v>
      </c>
      <c r="J306">
        <v>47</v>
      </c>
      <c r="K306">
        <v>7</v>
      </c>
      <c r="L306" t="str">
        <f>VLOOKUP(Sales_Data17[[#This Row],[Product Description Index]],Products_Data[#All],2,0)</f>
        <v>Dress Shirts</v>
      </c>
      <c r="M306">
        <v>5</v>
      </c>
      <c r="N306" s="9">
        <v>442.94444444444446</v>
      </c>
      <c r="O306" s="9">
        <f>Sales_Data17[[#This Row],[Order Quantity]]*Sales_Data17[[#This Row],[Unit Price]]</f>
        <v>2214.7222222222222</v>
      </c>
      <c r="P306" s="9">
        <v>296.77277777777783</v>
      </c>
      <c r="Q306" s="9">
        <f>Sales_Data17[[#This Row],[Line Total]]-(Sales_Data17[[#This Row],[Total Unit Cost]]*Sales_Data17[[#This Row],[Order Quantity]])</f>
        <v>730.85833333333312</v>
      </c>
      <c r="R306" s="1" t="str">
        <f>TEXT(Sales_Data17[[#This Row],[OrderDate]],"MMM")</f>
        <v>Mar</v>
      </c>
      <c r="S306" s="1" t="str">
        <f t="shared" si="4"/>
        <v>2012</v>
      </c>
    </row>
    <row r="307" spans="1:19">
      <c r="A307" t="s">
        <v>330</v>
      </c>
      <c r="B307" s="2">
        <v>40977</v>
      </c>
      <c r="C307" s="2" t="str">
        <f>VLOOKUP(Sales_Data17[[#This Row],[Customer Name Index]],Customer_Data[#All],2,0)</f>
        <v>New Ltd</v>
      </c>
      <c r="D307">
        <v>7</v>
      </c>
      <c r="E307" t="s">
        <v>4</v>
      </c>
      <c r="F307" t="s">
        <v>8168</v>
      </c>
      <c r="G307" t="s">
        <v>8027</v>
      </c>
      <c r="H307" t="str">
        <f>VLOOKUP(Sales_Data17[[#This Row],[Delivery Region Index]],Regions_Table[#All],2,0)</f>
        <v>New South Wales</v>
      </c>
      <c r="I307" t="str">
        <f>VLOOKUP(Sales_Data17[[#This Row],[Delivery Region Index]],Regions_Table[#All],3,0)</f>
        <v>Port Macquarie</v>
      </c>
      <c r="J307">
        <v>19</v>
      </c>
      <c r="K307">
        <v>3</v>
      </c>
      <c r="L307" t="str">
        <f>VLOOKUP(Sales_Data17[[#This Row],[Product Description Index]],Products_Data[#All],2,0)</f>
        <v>Sunglasses</v>
      </c>
      <c r="M307">
        <v>1</v>
      </c>
      <c r="N307" s="9">
        <v>134</v>
      </c>
      <c r="O307" s="9">
        <f>Sales_Data17[[#This Row],[Order Quantity]]*Sales_Data17[[#This Row],[Unit Price]]</f>
        <v>134</v>
      </c>
      <c r="P307" s="9">
        <v>109.88</v>
      </c>
      <c r="Q307" s="9">
        <f>Sales_Data17[[#This Row],[Line Total]]-(Sales_Data17[[#This Row],[Total Unit Cost]]*Sales_Data17[[#This Row],[Order Quantity]])</f>
        <v>24.120000000000005</v>
      </c>
      <c r="R307" s="1" t="str">
        <f>TEXT(Sales_Data17[[#This Row],[OrderDate]],"MMM")</f>
        <v>Mar</v>
      </c>
      <c r="S307" s="1" t="str">
        <f t="shared" si="4"/>
        <v>2012</v>
      </c>
    </row>
    <row r="308" spans="1:19">
      <c r="A308" t="s">
        <v>331</v>
      </c>
      <c r="B308" s="2">
        <v>40977</v>
      </c>
      <c r="C308" s="2" t="str">
        <f>VLOOKUP(Sales_Data17[[#This Row],[Customer Name Index]],Customer_Data[#All],2,0)</f>
        <v>Pacific Ltd</v>
      </c>
      <c r="D308">
        <v>20</v>
      </c>
      <c r="E308" t="s">
        <v>3</v>
      </c>
      <c r="F308" t="s">
        <v>8168</v>
      </c>
      <c r="G308" t="s">
        <v>8028</v>
      </c>
      <c r="H308" t="str">
        <f>VLOOKUP(Sales_Data17[[#This Row],[Delivery Region Index]],Regions_Table[#All],2,0)</f>
        <v>Victoria</v>
      </c>
      <c r="I308" t="str">
        <f>VLOOKUP(Sales_Data17[[#This Row],[Delivery Region Index]],Regions_Table[#All],3,0)</f>
        <v>Warrnambool</v>
      </c>
      <c r="J308">
        <v>57</v>
      </c>
      <c r="K308">
        <v>8</v>
      </c>
      <c r="L308" t="str">
        <f>VLOOKUP(Sales_Data17[[#This Row],[Product Description Index]],Products_Data[#All],2,0)</f>
        <v>Shoes</v>
      </c>
      <c r="M308">
        <v>9</v>
      </c>
      <c r="N308" s="9">
        <v>204.72222222222223</v>
      </c>
      <c r="O308" s="9">
        <f>Sales_Data17[[#This Row],[Order Quantity]]*Sales_Data17[[#This Row],[Unit Price]]</f>
        <v>1842.5</v>
      </c>
      <c r="P308" s="9">
        <v>116.69166666666666</v>
      </c>
      <c r="Q308" s="9">
        <f>Sales_Data17[[#This Row],[Line Total]]-(Sales_Data17[[#This Row],[Total Unit Cost]]*Sales_Data17[[#This Row],[Order Quantity]])</f>
        <v>792.27500000000009</v>
      </c>
      <c r="R308" s="1" t="str">
        <f>TEXT(Sales_Data17[[#This Row],[OrderDate]],"MMM")</f>
        <v>Mar</v>
      </c>
      <c r="S308" s="1" t="str">
        <f t="shared" si="4"/>
        <v>2012</v>
      </c>
    </row>
    <row r="309" spans="1:19">
      <c r="A309" t="s">
        <v>332</v>
      </c>
      <c r="B309" s="2">
        <v>40978</v>
      </c>
      <c r="C309" s="2" t="str">
        <f>VLOOKUP(Sales_Data17[[#This Row],[Customer Name Index]],Customer_Data[#All],2,0)</f>
        <v>Pure Group</v>
      </c>
      <c r="D309">
        <v>17</v>
      </c>
      <c r="E309" t="s">
        <v>2</v>
      </c>
      <c r="F309" t="s">
        <v>8168</v>
      </c>
      <c r="G309" t="s">
        <v>8025</v>
      </c>
      <c r="H309" t="str">
        <f>VLOOKUP(Sales_Data17[[#This Row],[Delivery Region Index]],Regions_Table[#All],2,0)</f>
        <v>Victoria</v>
      </c>
      <c r="I309" t="str">
        <f>VLOOKUP(Sales_Data17[[#This Row],[Delivery Region Index]],Regions_Table[#All],3,0)</f>
        <v>Melbourne</v>
      </c>
      <c r="J309">
        <v>47</v>
      </c>
      <c r="K309">
        <v>7</v>
      </c>
      <c r="L309" t="str">
        <f>VLOOKUP(Sales_Data17[[#This Row],[Product Description Index]],Products_Data[#All],2,0)</f>
        <v>Dress Shirts</v>
      </c>
      <c r="M309">
        <v>6</v>
      </c>
      <c r="N309" s="9">
        <v>561.31111111111113</v>
      </c>
      <c r="O309" s="9">
        <f>Sales_Data17[[#This Row],[Order Quantity]]*Sales_Data17[[#This Row],[Unit Price]]</f>
        <v>3367.8666666666668</v>
      </c>
      <c r="P309" s="9">
        <v>325.56044444444444</v>
      </c>
      <c r="Q309" s="9">
        <f>Sales_Data17[[#This Row],[Line Total]]-(Sales_Data17[[#This Row],[Total Unit Cost]]*Sales_Data17[[#This Row],[Order Quantity]])</f>
        <v>1414.5040000000001</v>
      </c>
      <c r="R309" s="1" t="str">
        <f>TEXT(Sales_Data17[[#This Row],[OrderDate]],"MMM")</f>
        <v>Mar</v>
      </c>
      <c r="S309" s="1" t="str">
        <f t="shared" si="4"/>
        <v>2012</v>
      </c>
    </row>
    <row r="310" spans="1:19">
      <c r="A310" t="s">
        <v>333</v>
      </c>
      <c r="B310" s="2">
        <v>40978</v>
      </c>
      <c r="C310" s="2" t="str">
        <f>VLOOKUP(Sales_Data17[[#This Row],[Customer Name Index]],Customer_Data[#All],2,0)</f>
        <v xml:space="preserve">Linde </v>
      </c>
      <c r="D310">
        <v>14</v>
      </c>
      <c r="E310" t="s">
        <v>2</v>
      </c>
      <c r="F310" t="s">
        <v>8168</v>
      </c>
      <c r="G310" t="s">
        <v>8026</v>
      </c>
      <c r="H310" t="str">
        <f>VLOOKUP(Sales_Data17[[#This Row],[Delivery Region Index]],Regions_Table[#All],2,0)</f>
        <v>Queensland</v>
      </c>
      <c r="I310" t="str">
        <f>VLOOKUP(Sales_Data17[[#This Row],[Delivery Region Index]],Regions_Table[#All],3,0)</f>
        <v>Redcliffe</v>
      </c>
      <c r="J310">
        <v>40</v>
      </c>
      <c r="K310">
        <v>6</v>
      </c>
      <c r="L310" t="str">
        <f>VLOOKUP(Sales_Data17[[#This Row],[Product Description Index]],Products_Data[#All],2,0)</f>
        <v>Socks</v>
      </c>
      <c r="M310">
        <v>4</v>
      </c>
      <c r="N310" s="9">
        <v>129.53333333333333</v>
      </c>
      <c r="O310" s="9">
        <f>Sales_Data17[[#This Row],[Order Quantity]]*Sales_Data17[[#This Row],[Unit Price]]</f>
        <v>518.13333333333333</v>
      </c>
      <c r="P310" s="9">
        <v>51.813333333333333</v>
      </c>
      <c r="Q310" s="9">
        <f>Sales_Data17[[#This Row],[Line Total]]-(Sales_Data17[[#This Row],[Total Unit Cost]]*Sales_Data17[[#This Row],[Order Quantity]])</f>
        <v>310.88</v>
      </c>
      <c r="R310" s="1" t="str">
        <f>TEXT(Sales_Data17[[#This Row],[OrderDate]],"MMM")</f>
        <v>Mar</v>
      </c>
      <c r="S310" s="1" t="str">
        <f t="shared" si="4"/>
        <v>2012</v>
      </c>
    </row>
    <row r="311" spans="1:19">
      <c r="A311" t="s">
        <v>334</v>
      </c>
      <c r="B311" s="2">
        <v>40978</v>
      </c>
      <c r="C311" s="2" t="str">
        <f>VLOOKUP(Sales_Data17[[#This Row],[Customer Name Index]],Customer_Data[#All],2,0)</f>
        <v xml:space="preserve">Qualitest </v>
      </c>
      <c r="D311">
        <v>19</v>
      </c>
      <c r="E311" t="s">
        <v>4</v>
      </c>
      <c r="F311" t="s">
        <v>8168</v>
      </c>
      <c r="G311" t="s">
        <v>8028</v>
      </c>
      <c r="H311" t="str">
        <f>VLOOKUP(Sales_Data17[[#This Row],[Delivery Region Index]],Regions_Table[#All],2,0)</f>
        <v>Victoria</v>
      </c>
      <c r="I311" t="str">
        <f>VLOOKUP(Sales_Data17[[#This Row],[Delivery Region Index]],Regions_Table[#All],3,0)</f>
        <v>Mildura</v>
      </c>
      <c r="J311">
        <v>53</v>
      </c>
      <c r="K311">
        <v>8</v>
      </c>
      <c r="L311" t="str">
        <f>VLOOKUP(Sales_Data17[[#This Row],[Product Description Index]],Products_Data[#All],2,0)</f>
        <v>Shoes</v>
      </c>
      <c r="M311">
        <v>8</v>
      </c>
      <c r="N311" s="9">
        <v>440.71111111111111</v>
      </c>
      <c r="O311" s="9">
        <f>Sales_Data17[[#This Row],[Order Quantity]]*Sales_Data17[[#This Row],[Unit Price]]</f>
        <v>3525.6888888888889</v>
      </c>
      <c r="P311" s="9">
        <v>260.01955555555554</v>
      </c>
      <c r="Q311" s="9">
        <f>Sales_Data17[[#This Row],[Line Total]]-(Sales_Data17[[#This Row],[Total Unit Cost]]*Sales_Data17[[#This Row],[Order Quantity]])</f>
        <v>1445.5324444444445</v>
      </c>
      <c r="R311" s="1" t="str">
        <f>TEXT(Sales_Data17[[#This Row],[OrderDate]],"MMM")</f>
        <v>Mar</v>
      </c>
      <c r="S311" s="1" t="str">
        <f t="shared" si="4"/>
        <v>2012</v>
      </c>
    </row>
    <row r="312" spans="1:19">
      <c r="A312" t="s">
        <v>335</v>
      </c>
      <c r="B312" s="2">
        <v>40978</v>
      </c>
      <c r="C312" s="2" t="str">
        <f>VLOOKUP(Sales_Data17[[#This Row],[Customer Name Index]],Customer_Data[#All],2,0)</f>
        <v>Eminence Corp</v>
      </c>
      <c r="D312">
        <v>18</v>
      </c>
      <c r="E312" t="s">
        <v>4</v>
      </c>
      <c r="F312" t="s">
        <v>8168</v>
      </c>
      <c r="G312" t="s">
        <v>8025</v>
      </c>
      <c r="H312" t="str">
        <f>VLOOKUP(Sales_Data17[[#This Row],[Delivery Region Index]],Regions_Table[#All],2,0)</f>
        <v>Victoria</v>
      </c>
      <c r="I312" t="str">
        <f>VLOOKUP(Sales_Data17[[#This Row],[Delivery Region Index]],Regions_Table[#All],3,0)</f>
        <v>Geelong</v>
      </c>
      <c r="J312">
        <v>51</v>
      </c>
      <c r="K312">
        <v>8</v>
      </c>
      <c r="L312" t="str">
        <f>VLOOKUP(Sales_Data17[[#This Row],[Product Description Index]],Products_Data[#All],2,0)</f>
        <v>Shoes</v>
      </c>
      <c r="M312">
        <v>6</v>
      </c>
      <c r="N312" s="9">
        <v>200.25555555555556</v>
      </c>
      <c r="O312" s="9">
        <f>Sales_Data17[[#This Row],[Order Quantity]]*Sales_Data17[[#This Row],[Unit Price]]</f>
        <v>1201.5333333333333</v>
      </c>
      <c r="P312" s="9">
        <v>166.21211111111108</v>
      </c>
      <c r="Q312" s="9">
        <f>Sales_Data17[[#This Row],[Line Total]]-(Sales_Data17[[#This Row],[Total Unit Cost]]*Sales_Data17[[#This Row],[Order Quantity]])</f>
        <v>204.26066666666679</v>
      </c>
      <c r="R312" s="1" t="str">
        <f>TEXT(Sales_Data17[[#This Row],[OrderDate]],"MMM")</f>
        <v>Mar</v>
      </c>
      <c r="S312" s="1" t="str">
        <f t="shared" si="4"/>
        <v>2012</v>
      </c>
    </row>
    <row r="313" spans="1:19">
      <c r="A313" t="s">
        <v>336</v>
      </c>
      <c r="B313" s="2">
        <v>40978</v>
      </c>
      <c r="C313" s="2" t="str">
        <f>VLOOKUP(Sales_Data17[[#This Row],[Customer Name Index]],Customer_Data[#All],2,0)</f>
        <v xml:space="preserve">Ei </v>
      </c>
      <c r="D313">
        <v>9</v>
      </c>
      <c r="E313" t="s">
        <v>4</v>
      </c>
      <c r="F313" t="s">
        <v>8168</v>
      </c>
      <c r="G313" t="s">
        <v>8027</v>
      </c>
      <c r="H313" t="str">
        <f>VLOOKUP(Sales_Data17[[#This Row],[Delivery Region Index]],Regions_Table[#All],2,0)</f>
        <v>New South Wales</v>
      </c>
      <c r="I313" t="str">
        <f>VLOOKUP(Sales_Data17[[#This Row],[Delivery Region Index]],Regions_Table[#All],3,0)</f>
        <v>Wyong</v>
      </c>
      <c r="J313">
        <v>25</v>
      </c>
      <c r="K313">
        <v>4</v>
      </c>
      <c r="L313" t="str">
        <f>VLOOKUP(Sales_Data17[[#This Row],[Product Description Index]],Products_Data[#All],2,0)</f>
        <v>Jeans</v>
      </c>
      <c r="M313">
        <v>1</v>
      </c>
      <c r="N313" s="9">
        <v>122.83333333333333</v>
      </c>
      <c r="O313" s="9">
        <f>Sales_Data17[[#This Row],[Order Quantity]]*Sales_Data17[[#This Row],[Unit Price]]</f>
        <v>122.83333333333333</v>
      </c>
      <c r="P313" s="9">
        <v>94.581666666666663</v>
      </c>
      <c r="Q313" s="9">
        <f>Sales_Data17[[#This Row],[Line Total]]-(Sales_Data17[[#This Row],[Total Unit Cost]]*Sales_Data17[[#This Row],[Order Quantity]])</f>
        <v>28.251666666666665</v>
      </c>
      <c r="R313" s="1" t="str">
        <f>TEXT(Sales_Data17[[#This Row],[OrderDate]],"MMM")</f>
        <v>Mar</v>
      </c>
      <c r="S313" s="1" t="str">
        <f t="shared" si="4"/>
        <v>2012</v>
      </c>
    </row>
    <row r="314" spans="1:19">
      <c r="A314" t="s">
        <v>337</v>
      </c>
      <c r="B314" s="2">
        <v>40979</v>
      </c>
      <c r="C314" s="2" t="str">
        <f>VLOOKUP(Sales_Data17[[#This Row],[Customer Name Index]],Customer_Data[#All],2,0)</f>
        <v>Elorac, Corp</v>
      </c>
      <c r="D314">
        <v>3</v>
      </c>
      <c r="E314" t="s">
        <v>4</v>
      </c>
      <c r="F314" t="s">
        <v>8168</v>
      </c>
      <c r="G314" t="s">
        <v>8027</v>
      </c>
      <c r="H314" t="str">
        <f>VLOOKUP(Sales_Data17[[#This Row],[Delivery Region Index]],Regions_Table[#All],2,0)</f>
        <v>New South Wales</v>
      </c>
      <c r="I314" t="str">
        <f>VLOOKUP(Sales_Data17[[#This Row],[Delivery Region Index]],Regions_Table[#All],3,0)</f>
        <v>Dubbo</v>
      </c>
      <c r="J314">
        <v>8</v>
      </c>
      <c r="K314">
        <v>1</v>
      </c>
      <c r="L314" t="str">
        <f>VLOOKUP(Sales_Data17[[#This Row],[Product Description Index]],Products_Data[#All],2,0)</f>
        <v>Shirts</v>
      </c>
      <c r="M314">
        <v>9</v>
      </c>
      <c r="N314" s="9">
        <v>209.93333333333334</v>
      </c>
      <c r="O314" s="9">
        <f>Sales_Data17[[#This Row],[Order Quantity]]*Sales_Data17[[#This Row],[Unit Price]]</f>
        <v>1889.4</v>
      </c>
      <c r="P314" s="9">
        <v>155.35066666666665</v>
      </c>
      <c r="Q314" s="9">
        <f>Sales_Data17[[#This Row],[Line Total]]-(Sales_Data17[[#This Row],[Total Unit Cost]]*Sales_Data17[[#This Row],[Order Quantity]])</f>
        <v>491.24400000000014</v>
      </c>
      <c r="R314" s="1" t="str">
        <f>TEXT(Sales_Data17[[#This Row],[OrderDate]],"MMM")</f>
        <v>Mar</v>
      </c>
      <c r="S314" s="1" t="str">
        <f t="shared" si="4"/>
        <v>2012</v>
      </c>
    </row>
    <row r="315" spans="1:19">
      <c r="A315" t="s">
        <v>338</v>
      </c>
      <c r="B315" s="2">
        <v>40979</v>
      </c>
      <c r="C315" s="2" t="str">
        <f>VLOOKUP(Sales_Data17[[#This Row],[Customer Name Index]],Customer_Data[#All],2,0)</f>
        <v>Pacific Ltd</v>
      </c>
      <c r="D315">
        <v>20</v>
      </c>
      <c r="E315" t="s">
        <v>4</v>
      </c>
      <c r="F315" t="s">
        <v>8168</v>
      </c>
      <c r="G315" t="s">
        <v>8028</v>
      </c>
      <c r="H315" t="str">
        <f>VLOOKUP(Sales_Data17[[#This Row],[Delivery Region Index]],Regions_Table[#All],2,0)</f>
        <v>Victoria</v>
      </c>
      <c r="I315" t="str">
        <f>VLOOKUP(Sales_Data17[[#This Row],[Delivery Region Index]],Regions_Table[#All],3,0)</f>
        <v>Wangaratta</v>
      </c>
      <c r="J315">
        <v>56</v>
      </c>
      <c r="K315">
        <v>8</v>
      </c>
      <c r="L315" t="str">
        <f>VLOOKUP(Sales_Data17[[#This Row],[Product Description Index]],Products_Data[#All],2,0)</f>
        <v>Shoes</v>
      </c>
      <c r="M315">
        <v>8</v>
      </c>
      <c r="N315" s="9">
        <v>113.15555555555555</v>
      </c>
      <c r="O315" s="9">
        <f>Sales_Data17[[#This Row],[Order Quantity]]*Sales_Data17[[#This Row],[Unit Price]]</f>
        <v>905.24444444444441</v>
      </c>
      <c r="P315" s="9">
        <v>73.551111111111112</v>
      </c>
      <c r="Q315" s="9">
        <f>Sales_Data17[[#This Row],[Line Total]]-(Sales_Data17[[#This Row],[Total Unit Cost]]*Sales_Data17[[#This Row],[Order Quantity]])</f>
        <v>316.83555555555552</v>
      </c>
      <c r="R315" s="1" t="str">
        <f>TEXT(Sales_Data17[[#This Row],[OrderDate]],"MMM")</f>
        <v>Mar</v>
      </c>
      <c r="S315" s="1" t="str">
        <f t="shared" si="4"/>
        <v>2012</v>
      </c>
    </row>
    <row r="316" spans="1:19">
      <c r="A316" t="s">
        <v>339</v>
      </c>
      <c r="B316" s="2">
        <v>40980</v>
      </c>
      <c r="C316" s="2" t="str">
        <f>VLOOKUP(Sales_Data17[[#This Row],[Customer Name Index]],Customer_Data[#All],2,0)</f>
        <v>3LAB, Ltd</v>
      </c>
      <c r="D316">
        <v>16</v>
      </c>
      <c r="E316" t="s">
        <v>4</v>
      </c>
      <c r="F316" t="s">
        <v>8168</v>
      </c>
      <c r="G316" t="s">
        <v>8025</v>
      </c>
      <c r="H316" t="str">
        <f>VLOOKUP(Sales_Data17[[#This Row],[Delivery Region Index]],Regions_Table[#All],2,0)</f>
        <v>Victoria</v>
      </c>
      <c r="I316" t="str">
        <f>VLOOKUP(Sales_Data17[[#This Row],[Delivery Region Index]],Regions_Table[#All],3,0)</f>
        <v>Melbourne</v>
      </c>
      <c r="J316">
        <v>47</v>
      </c>
      <c r="K316">
        <v>7</v>
      </c>
      <c r="L316" t="str">
        <f>VLOOKUP(Sales_Data17[[#This Row],[Product Description Index]],Products_Data[#All],2,0)</f>
        <v>Dress Shirts</v>
      </c>
      <c r="M316">
        <v>5</v>
      </c>
      <c r="N316" s="9">
        <v>429.54444444444448</v>
      </c>
      <c r="O316" s="9">
        <f>Sales_Data17[[#This Row],[Order Quantity]]*Sales_Data17[[#This Row],[Unit Price]]</f>
        <v>2147.7222222222226</v>
      </c>
      <c r="P316" s="9">
        <v>313.56744444444445</v>
      </c>
      <c r="Q316" s="9">
        <f>Sales_Data17[[#This Row],[Line Total]]-(Sales_Data17[[#This Row],[Total Unit Cost]]*Sales_Data17[[#This Row],[Order Quantity]])</f>
        <v>579.88500000000045</v>
      </c>
      <c r="R316" s="1" t="str">
        <f>TEXT(Sales_Data17[[#This Row],[OrderDate]],"MMM")</f>
        <v>Mar</v>
      </c>
      <c r="S316" s="1" t="str">
        <f t="shared" si="4"/>
        <v>2012</v>
      </c>
    </row>
    <row r="317" spans="1:19">
      <c r="A317" t="s">
        <v>340</v>
      </c>
      <c r="B317" s="2">
        <v>40980</v>
      </c>
      <c r="C317" s="2" t="str">
        <f>VLOOKUP(Sales_Data17[[#This Row],[Customer Name Index]],Customer_Data[#All],2,0)</f>
        <v xml:space="preserve">Linde </v>
      </c>
      <c r="D317">
        <v>14</v>
      </c>
      <c r="E317" t="s">
        <v>4</v>
      </c>
      <c r="F317" t="s">
        <v>8168</v>
      </c>
      <c r="G317" t="s">
        <v>8026</v>
      </c>
      <c r="H317" t="str">
        <f>VLOOKUP(Sales_Data17[[#This Row],[Delivery Region Index]],Regions_Table[#All],2,0)</f>
        <v>Queensland</v>
      </c>
      <c r="I317" t="str">
        <f>VLOOKUP(Sales_Data17[[#This Row],[Delivery Region Index]],Regions_Table[#All],3,0)</f>
        <v>Rockhampton</v>
      </c>
      <c r="J317">
        <v>41</v>
      </c>
      <c r="K317">
        <v>6</v>
      </c>
      <c r="L317" t="str">
        <f>VLOOKUP(Sales_Data17[[#This Row],[Product Description Index]],Products_Data[#All],2,0)</f>
        <v>Socks</v>
      </c>
      <c r="M317">
        <v>1</v>
      </c>
      <c r="N317" s="9">
        <v>110.92222222222223</v>
      </c>
      <c r="O317" s="9">
        <f>Sales_Data17[[#This Row],[Order Quantity]]*Sales_Data17[[#This Row],[Unit Price]]</f>
        <v>110.92222222222223</v>
      </c>
      <c r="P317" s="9">
        <v>49.914999999999999</v>
      </c>
      <c r="Q317" s="9">
        <f>Sales_Data17[[#This Row],[Line Total]]-(Sales_Data17[[#This Row],[Total Unit Cost]]*Sales_Data17[[#This Row],[Order Quantity]])</f>
        <v>61.007222222222232</v>
      </c>
      <c r="R317" s="1" t="str">
        <f>TEXT(Sales_Data17[[#This Row],[OrderDate]],"MMM")</f>
        <v>Mar</v>
      </c>
      <c r="S317" s="1" t="str">
        <f t="shared" si="4"/>
        <v>2012</v>
      </c>
    </row>
    <row r="318" spans="1:19">
      <c r="A318" t="s">
        <v>341</v>
      </c>
      <c r="B318" s="2">
        <v>40981</v>
      </c>
      <c r="C318" s="2" t="str">
        <f>VLOOKUP(Sales_Data17[[#This Row],[Customer Name Index]],Customer_Data[#All],2,0)</f>
        <v xml:space="preserve">Ei </v>
      </c>
      <c r="D318">
        <v>9</v>
      </c>
      <c r="E318" t="s">
        <v>2</v>
      </c>
      <c r="F318" t="s">
        <v>8168</v>
      </c>
      <c r="G318" t="s">
        <v>8027</v>
      </c>
      <c r="H318" t="str">
        <f>VLOOKUP(Sales_Data17[[#This Row],[Delivery Region Index]],Regions_Table[#All],2,0)</f>
        <v>New South Wales</v>
      </c>
      <c r="I318" t="str">
        <f>VLOOKUP(Sales_Data17[[#This Row],[Delivery Region Index]],Regions_Table[#All],3,0)</f>
        <v>Wollongong</v>
      </c>
      <c r="J318">
        <v>24</v>
      </c>
      <c r="K318">
        <v>4</v>
      </c>
      <c r="L318" t="str">
        <f>VLOOKUP(Sales_Data17[[#This Row],[Product Description Index]],Products_Data[#All],2,0)</f>
        <v>Jeans</v>
      </c>
      <c r="M318">
        <v>6</v>
      </c>
      <c r="N318" s="9">
        <v>28.288888888888888</v>
      </c>
      <c r="O318" s="9">
        <f>Sales_Data17[[#This Row],[Order Quantity]]*Sales_Data17[[#This Row],[Unit Price]]</f>
        <v>169.73333333333332</v>
      </c>
      <c r="P318" s="9">
        <v>14.144444444444444</v>
      </c>
      <c r="Q318" s="9">
        <f>Sales_Data17[[#This Row],[Line Total]]-(Sales_Data17[[#This Row],[Total Unit Cost]]*Sales_Data17[[#This Row],[Order Quantity]])</f>
        <v>84.86666666666666</v>
      </c>
      <c r="R318" s="1" t="str">
        <f>TEXT(Sales_Data17[[#This Row],[OrderDate]],"MMM")</f>
        <v>Mar</v>
      </c>
      <c r="S318" s="1" t="str">
        <f t="shared" si="4"/>
        <v>2012</v>
      </c>
    </row>
    <row r="319" spans="1:19">
      <c r="A319" t="s">
        <v>342</v>
      </c>
      <c r="B319" s="2">
        <v>40981</v>
      </c>
      <c r="C319" s="2" t="str">
        <f>VLOOKUP(Sales_Data17[[#This Row],[Customer Name Index]],Customer_Data[#All],2,0)</f>
        <v>Avon Corp</v>
      </c>
      <c r="D319">
        <v>1</v>
      </c>
      <c r="E319" t="s">
        <v>4</v>
      </c>
      <c r="F319" t="s">
        <v>8168</v>
      </c>
      <c r="G319" t="s">
        <v>8027</v>
      </c>
      <c r="H319" t="str">
        <f>VLOOKUP(Sales_Data17[[#This Row],[Delivery Region Index]],Regions_Table[#All],2,0)</f>
        <v>New South Wales</v>
      </c>
      <c r="I319" t="str">
        <f>VLOOKUP(Sales_Data17[[#This Row],[Delivery Region Index]],Regions_Table[#All],3,0)</f>
        <v>Sydney</v>
      </c>
      <c r="J319">
        <v>1</v>
      </c>
      <c r="K319">
        <v>1</v>
      </c>
      <c r="L319" t="str">
        <f>VLOOKUP(Sales_Data17[[#This Row],[Product Description Index]],Products_Data[#All],2,0)</f>
        <v>Shirts</v>
      </c>
      <c r="M319">
        <v>3</v>
      </c>
      <c r="N319" s="9">
        <v>78.166666666666671</v>
      </c>
      <c r="O319" s="9">
        <f>Sales_Data17[[#This Row],[Order Quantity]]*Sales_Data17[[#This Row],[Unit Price]]</f>
        <v>234.5</v>
      </c>
      <c r="P319" s="9">
        <v>35.174999999999997</v>
      </c>
      <c r="Q319" s="9">
        <f>Sales_Data17[[#This Row],[Line Total]]-(Sales_Data17[[#This Row],[Total Unit Cost]]*Sales_Data17[[#This Row],[Order Quantity]])</f>
        <v>128.97500000000002</v>
      </c>
      <c r="R319" s="1" t="str">
        <f>TEXT(Sales_Data17[[#This Row],[OrderDate]],"MMM")</f>
        <v>Mar</v>
      </c>
      <c r="S319" s="1" t="str">
        <f t="shared" si="4"/>
        <v>2012</v>
      </c>
    </row>
    <row r="320" spans="1:19">
      <c r="A320" t="s">
        <v>343</v>
      </c>
      <c r="B320" s="2">
        <v>40981</v>
      </c>
      <c r="C320" s="2" t="str">
        <f>VLOOKUP(Sales_Data17[[#This Row],[Customer Name Index]],Customer_Data[#All],2,0)</f>
        <v>ETUDE Ltd</v>
      </c>
      <c r="D320">
        <v>4</v>
      </c>
      <c r="E320" t="s">
        <v>4</v>
      </c>
      <c r="F320" t="s">
        <v>8168</v>
      </c>
      <c r="G320" t="s">
        <v>8027</v>
      </c>
      <c r="H320" t="str">
        <f>VLOOKUP(Sales_Data17[[#This Row],[Delivery Region Index]],Regions_Table[#All],2,0)</f>
        <v>New South Wales</v>
      </c>
      <c r="I320" t="str">
        <f>VLOOKUP(Sales_Data17[[#This Row],[Delivery Region Index]],Regions_Table[#All],3,0)</f>
        <v>Goulburn</v>
      </c>
      <c r="J320">
        <v>10</v>
      </c>
      <c r="K320">
        <v>2</v>
      </c>
      <c r="L320" t="str">
        <f>VLOOKUP(Sales_Data17[[#This Row],[Product Description Index]],Products_Data[#All],2,0)</f>
        <v>Pants</v>
      </c>
      <c r="M320">
        <v>1</v>
      </c>
      <c r="N320" s="9">
        <v>121.34444444444446</v>
      </c>
      <c r="O320" s="9">
        <f>Sales_Data17[[#This Row],[Order Quantity]]*Sales_Data17[[#This Row],[Unit Price]]</f>
        <v>121.34444444444446</v>
      </c>
      <c r="P320" s="9">
        <v>60.672222222222231</v>
      </c>
      <c r="Q320" s="9">
        <f>Sales_Data17[[#This Row],[Line Total]]-(Sales_Data17[[#This Row],[Total Unit Cost]]*Sales_Data17[[#This Row],[Order Quantity]])</f>
        <v>60.672222222222231</v>
      </c>
      <c r="R320" s="1" t="str">
        <f>TEXT(Sales_Data17[[#This Row],[OrderDate]],"MMM")</f>
        <v>Mar</v>
      </c>
      <c r="S320" s="1" t="str">
        <f t="shared" si="4"/>
        <v>2012</v>
      </c>
    </row>
    <row r="321" spans="1:19">
      <c r="A321" t="s">
        <v>344</v>
      </c>
      <c r="B321" s="2">
        <v>40982</v>
      </c>
      <c r="C321" s="2" t="str">
        <f>VLOOKUP(Sales_Data17[[#This Row],[Customer Name Index]],Customer_Data[#All],2,0)</f>
        <v>ETUDE Ltd</v>
      </c>
      <c r="D321">
        <v>4</v>
      </c>
      <c r="E321" t="s">
        <v>3</v>
      </c>
      <c r="F321" t="s">
        <v>8168</v>
      </c>
      <c r="G321" t="s">
        <v>8027</v>
      </c>
      <c r="H321" t="str">
        <f>VLOOKUP(Sales_Data17[[#This Row],[Delivery Region Index]],Regions_Table[#All],2,0)</f>
        <v>New South Wales</v>
      </c>
      <c r="I321" t="str">
        <f>VLOOKUP(Sales_Data17[[#This Row],[Delivery Region Index]],Regions_Table[#All],3,0)</f>
        <v>Goulburn</v>
      </c>
      <c r="J321">
        <v>10</v>
      </c>
      <c r="K321">
        <v>2</v>
      </c>
      <c r="L321" t="str">
        <f>VLOOKUP(Sales_Data17[[#This Row],[Product Description Index]],Products_Data[#All],2,0)</f>
        <v>Pants</v>
      </c>
      <c r="M321">
        <v>7</v>
      </c>
      <c r="N321" s="9">
        <v>115.38888888888889</v>
      </c>
      <c r="O321" s="9">
        <f>Sales_Data17[[#This Row],[Order Quantity]]*Sales_Data17[[#This Row],[Unit Price]]</f>
        <v>807.72222222222217</v>
      </c>
      <c r="P321" s="9">
        <v>62.310000000000009</v>
      </c>
      <c r="Q321" s="9">
        <f>Sales_Data17[[#This Row],[Line Total]]-(Sales_Data17[[#This Row],[Total Unit Cost]]*Sales_Data17[[#This Row],[Order Quantity]])</f>
        <v>371.5522222222221</v>
      </c>
      <c r="R321" s="1" t="str">
        <f>TEXT(Sales_Data17[[#This Row],[OrderDate]],"MMM")</f>
        <v>Mar</v>
      </c>
      <c r="S321" s="1" t="str">
        <f t="shared" si="4"/>
        <v>2012</v>
      </c>
    </row>
    <row r="322" spans="1:19">
      <c r="A322" t="s">
        <v>345</v>
      </c>
      <c r="B322" s="2">
        <v>40982</v>
      </c>
      <c r="C322" s="2" t="str">
        <f>VLOOKUP(Sales_Data17[[#This Row],[Customer Name Index]],Customer_Data[#All],2,0)</f>
        <v>Apollo Ltd</v>
      </c>
      <c r="D322">
        <v>11</v>
      </c>
      <c r="E322" t="s">
        <v>2</v>
      </c>
      <c r="F322" t="s">
        <v>8168</v>
      </c>
      <c r="G322" t="s">
        <v>8026</v>
      </c>
      <c r="H322" t="str">
        <f>VLOOKUP(Sales_Data17[[#This Row],[Delivery Region Index]],Regions_Table[#All],2,0)</f>
        <v>Queensland</v>
      </c>
      <c r="I322" t="str">
        <f>VLOOKUP(Sales_Data17[[#This Row],[Delivery Region Index]],Regions_Table[#All],3,0)</f>
        <v>Gladstone</v>
      </c>
      <c r="J322">
        <v>30</v>
      </c>
      <c r="K322">
        <v>5</v>
      </c>
      <c r="L322" t="str">
        <f>VLOOKUP(Sales_Data17[[#This Row],[Product Description Index]],Products_Data[#All],2,0)</f>
        <v>Hats</v>
      </c>
      <c r="M322">
        <v>7</v>
      </c>
      <c r="N322" s="9">
        <v>266.51111111111112</v>
      </c>
      <c r="O322" s="9">
        <f>Sales_Data17[[#This Row],[Order Quantity]]*Sales_Data17[[#This Row],[Unit Price]]</f>
        <v>1865.5777777777778</v>
      </c>
      <c r="P322" s="9">
        <v>210.54377777777779</v>
      </c>
      <c r="Q322" s="9">
        <f>Sales_Data17[[#This Row],[Line Total]]-(Sales_Data17[[#This Row],[Total Unit Cost]]*Sales_Data17[[#This Row],[Order Quantity]])</f>
        <v>391.77133333333336</v>
      </c>
      <c r="R322" s="1" t="str">
        <f>TEXT(Sales_Data17[[#This Row],[OrderDate]],"MMM")</f>
        <v>Mar</v>
      </c>
      <c r="S322" s="1" t="str">
        <f t="shared" ref="S322:S385" si="5">TEXT(B322,"YYY")</f>
        <v>2012</v>
      </c>
    </row>
    <row r="323" spans="1:19">
      <c r="A323" t="s">
        <v>346</v>
      </c>
      <c r="B323" s="2">
        <v>40983</v>
      </c>
      <c r="C323" s="2" t="str">
        <f>VLOOKUP(Sales_Data17[[#This Row],[Customer Name Index]],Customer_Data[#All],2,0)</f>
        <v xml:space="preserve">Ei </v>
      </c>
      <c r="D323">
        <v>9</v>
      </c>
      <c r="E323" t="s">
        <v>3</v>
      </c>
      <c r="F323" t="s">
        <v>8168</v>
      </c>
      <c r="G323" t="s">
        <v>8027</v>
      </c>
      <c r="H323" t="str">
        <f>VLOOKUP(Sales_Data17[[#This Row],[Delivery Region Index]],Regions_Table[#All],2,0)</f>
        <v>New South Wales</v>
      </c>
      <c r="I323" t="str">
        <f>VLOOKUP(Sales_Data17[[#This Row],[Delivery Region Index]],Regions_Table[#All],3,0)</f>
        <v>Wollongong</v>
      </c>
      <c r="J323">
        <v>24</v>
      </c>
      <c r="K323">
        <v>4</v>
      </c>
      <c r="L323" t="str">
        <f>VLOOKUP(Sales_Data17[[#This Row],[Product Description Index]],Products_Data[#All],2,0)</f>
        <v>Jeans</v>
      </c>
      <c r="M323">
        <v>8</v>
      </c>
      <c r="N323" s="9">
        <v>99.75555555555556</v>
      </c>
      <c r="O323" s="9">
        <f>Sales_Data17[[#This Row],[Order Quantity]]*Sales_Data17[[#This Row],[Unit Price]]</f>
        <v>798.04444444444448</v>
      </c>
      <c r="P323" s="9">
        <v>40.899777777777778</v>
      </c>
      <c r="Q323" s="9">
        <f>Sales_Data17[[#This Row],[Line Total]]-(Sales_Data17[[#This Row],[Total Unit Cost]]*Sales_Data17[[#This Row],[Order Quantity]])</f>
        <v>470.84622222222225</v>
      </c>
      <c r="R323" s="1" t="str">
        <f>TEXT(Sales_Data17[[#This Row],[OrderDate]],"MMM")</f>
        <v>Mar</v>
      </c>
      <c r="S323" s="1" t="str">
        <f t="shared" si="5"/>
        <v>2012</v>
      </c>
    </row>
    <row r="324" spans="1:19">
      <c r="A324" t="s">
        <v>347</v>
      </c>
      <c r="B324" s="2">
        <v>40983</v>
      </c>
      <c r="C324" s="2" t="str">
        <f>VLOOKUP(Sales_Data17[[#This Row],[Customer Name Index]],Customer_Data[#All],2,0)</f>
        <v>Elorac, Corp</v>
      </c>
      <c r="D324">
        <v>3</v>
      </c>
      <c r="E324" t="s">
        <v>4</v>
      </c>
      <c r="F324" t="s">
        <v>8168</v>
      </c>
      <c r="G324" t="s">
        <v>8027</v>
      </c>
      <c r="H324" t="str">
        <f>VLOOKUP(Sales_Data17[[#This Row],[Delivery Region Index]],Regions_Table[#All],2,0)</f>
        <v>New South Wales</v>
      </c>
      <c r="I324" t="str">
        <f>VLOOKUP(Sales_Data17[[#This Row],[Delivery Region Index]],Regions_Table[#All],3,0)</f>
        <v>Coffs Harbour</v>
      </c>
      <c r="J324">
        <v>7</v>
      </c>
      <c r="K324">
        <v>1</v>
      </c>
      <c r="L324" t="str">
        <f>VLOOKUP(Sales_Data17[[#This Row],[Product Description Index]],Products_Data[#All],2,0)</f>
        <v>Shirts</v>
      </c>
      <c r="M324">
        <v>5</v>
      </c>
      <c r="N324" s="9">
        <v>579.17777777777781</v>
      </c>
      <c r="O324" s="9">
        <f>Sales_Data17[[#This Row],[Order Quantity]]*Sales_Data17[[#This Row],[Unit Price]]</f>
        <v>2895.8888888888891</v>
      </c>
      <c r="P324" s="9">
        <v>353.29844444444444</v>
      </c>
      <c r="Q324" s="9">
        <f>Sales_Data17[[#This Row],[Line Total]]-(Sales_Data17[[#This Row],[Total Unit Cost]]*Sales_Data17[[#This Row],[Order Quantity]])</f>
        <v>1129.396666666667</v>
      </c>
      <c r="R324" s="1" t="str">
        <f>TEXT(Sales_Data17[[#This Row],[OrderDate]],"MMM")</f>
        <v>Mar</v>
      </c>
      <c r="S324" s="1" t="str">
        <f t="shared" si="5"/>
        <v>2012</v>
      </c>
    </row>
    <row r="325" spans="1:19">
      <c r="A325" t="s">
        <v>348</v>
      </c>
      <c r="B325" s="2">
        <v>40983</v>
      </c>
      <c r="C325" s="2" t="str">
        <f>VLOOKUP(Sales_Data17[[#This Row],[Customer Name Index]],Customer_Data[#All],2,0)</f>
        <v>PEDIFIX, Corp</v>
      </c>
      <c r="D325">
        <v>6</v>
      </c>
      <c r="E325" t="s">
        <v>3</v>
      </c>
      <c r="F325" t="s">
        <v>8168</v>
      </c>
      <c r="G325" t="s">
        <v>8027</v>
      </c>
      <c r="H325" t="str">
        <f>VLOOKUP(Sales_Data17[[#This Row],[Delivery Region Index]],Regions_Table[#All],2,0)</f>
        <v>New South Wales</v>
      </c>
      <c r="I325" t="str">
        <f>VLOOKUP(Sales_Data17[[#This Row],[Delivery Region Index]],Regions_Table[#All],3,0)</f>
        <v>Nowra</v>
      </c>
      <c r="J325">
        <v>17</v>
      </c>
      <c r="K325">
        <v>3</v>
      </c>
      <c r="L325" t="str">
        <f>VLOOKUP(Sales_Data17[[#This Row],[Product Description Index]],Products_Data[#All],2,0)</f>
        <v>Sunglasses</v>
      </c>
      <c r="M325">
        <v>3</v>
      </c>
      <c r="N325" s="9">
        <v>28.288888888888888</v>
      </c>
      <c r="O325" s="9">
        <f>Sales_Data17[[#This Row],[Order Quantity]]*Sales_Data17[[#This Row],[Unit Price]]</f>
        <v>84.86666666666666</v>
      </c>
      <c r="P325" s="9">
        <v>22.914000000000001</v>
      </c>
      <c r="Q325" s="9">
        <f>Sales_Data17[[#This Row],[Line Total]]-(Sales_Data17[[#This Row],[Total Unit Cost]]*Sales_Data17[[#This Row],[Order Quantity]])</f>
        <v>16.124666666666656</v>
      </c>
      <c r="R325" s="1" t="str">
        <f>TEXT(Sales_Data17[[#This Row],[OrderDate]],"MMM")</f>
        <v>Mar</v>
      </c>
      <c r="S325" s="1" t="str">
        <f t="shared" si="5"/>
        <v>2012</v>
      </c>
    </row>
    <row r="326" spans="1:19">
      <c r="A326" t="s">
        <v>349</v>
      </c>
      <c r="B326" s="2">
        <v>40983</v>
      </c>
      <c r="C326" s="2" t="str">
        <f>VLOOKUP(Sales_Data17[[#This Row],[Customer Name Index]],Customer_Data[#All],2,0)</f>
        <v>Ole Group</v>
      </c>
      <c r="D326">
        <v>13</v>
      </c>
      <c r="E326" t="s">
        <v>2</v>
      </c>
      <c r="F326" t="s">
        <v>8168</v>
      </c>
      <c r="G326" t="s">
        <v>8026</v>
      </c>
      <c r="H326" t="str">
        <f>VLOOKUP(Sales_Data17[[#This Row],[Delivery Region Index]],Regions_Table[#All],2,0)</f>
        <v>Queensland</v>
      </c>
      <c r="I326" t="str">
        <f>VLOOKUP(Sales_Data17[[#This Row],[Delivery Region Index]],Regions_Table[#All],3,0)</f>
        <v>Mount Isa</v>
      </c>
      <c r="J326">
        <v>38</v>
      </c>
      <c r="K326">
        <v>6</v>
      </c>
      <c r="L326" t="str">
        <f>VLOOKUP(Sales_Data17[[#This Row],[Product Description Index]],Products_Data[#All],2,0)</f>
        <v>Socks</v>
      </c>
      <c r="M326">
        <v>3</v>
      </c>
      <c r="N326" s="9">
        <v>436.24444444444447</v>
      </c>
      <c r="O326" s="9">
        <f>Sales_Data17[[#This Row],[Order Quantity]]*Sales_Data17[[#This Row],[Unit Price]]</f>
        <v>1308.7333333333333</v>
      </c>
      <c r="P326" s="9">
        <v>235.572</v>
      </c>
      <c r="Q326" s="9">
        <f>Sales_Data17[[#This Row],[Line Total]]-(Sales_Data17[[#This Row],[Total Unit Cost]]*Sales_Data17[[#This Row],[Order Quantity]])</f>
        <v>602.01733333333334</v>
      </c>
      <c r="R326" s="1" t="str">
        <f>TEXT(Sales_Data17[[#This Row],[OrderDate]],"MMM")</f>
        <v>Mar</v>
      </c>
      <c r="S326" s="1" t="str">
        <f t="shared" si="5"/>
        <v>2012</v>
      </c>
    </row>
    <row r="327" spans="1:19">
      <c r="A327" t="s">
        <v>350</v>
      </c>
      <c r="B327" s="2">
        <v>40983</v>
      </c>
      <c r="C327" s="2" t="str">
        <f>VLOOKUP(Sales_Data17[[#This Row],[Customer Name Index]],Customer_Data[#All],2,0)</f>
        <v>Pure Group</v>
      </c>
      <c r="D327">
        <v>17</v>
      </c>
      <c r="E327" t="s">
        <v>4</v>
      </c>
      <c r="F327" t="s">
        <v>8168</v>
      </c>
      <c r="G327" t="s">
        <v>8025</v>
      </c>
      <c r="H327" t="str">
        <f>VLOOKUP(Sales_Data17[[#This Row],[Delivery Region Index]],Regions_Table[#All],2,0)</f>
        <v>Victoria</v>
      </c>
      <c r="I327" t="str">
        <f>VLOOKUP(Sales_Data17[[#This Row],[Delivery Region Index]],Regions_Table[#All],3,0)</f>
        <v>Bendigo</v>
      </c>
      <c r="J327">
        <v>50</v>
      </c>
      <c r="K327">
        <v>7</v>
      </c>
      <c r="L327" t="str">
        <f>VLOOKUP(Sales_Data17[[#This Row],[Product Description Index]],Products_Data[#All],2,0)</f>
        <v>Dress Shirts</v>
      </c>
      <c r="M327">
        <v>3</v>
      </c>
      <c r="N327" s="9">
        <v>129.53333333333333</v>
      </c>
      <c r="O327" s="9">
        <f>Sales_Data17[[#This Row],[Order Quantity]]*Sales_Data17[[#This Row],[Unit Price]]</f>
        <v>388.6</v>
      </c>
      <c r="P327" s="9">
        <v>64.766666666666666</v>
      </c>
      <c r="Q327" s="9">
        <f>Sales_Data17[[#This Row],[Line Total]]-(Sales_Data17[[#This Row],[Total Unit Cost]]*Sales_Data17[[#This Row],[Order Quantity]])</f>
        <v>194.3</v>
      </c>
      <c r="R327" s="1" t="str">
        <f>TEXT(Sales_Data17[[#This Row],[OrderDate]],"MMM")</f>
        <v>Mar</v>
      </c>
      <c r="S327" s="1" t="str">
        <f t="shared" si="5"/>
        <v>2012</v>
      </c>
    </row>
    <row r="328" spans="1:19">
      <c r="A328" t="s">
        <v>351</v>
      </c>
      <c r="B328" s="2">
        <v>40984</v>
      </c>
      <c r="C328" s="2" t="str">
        <f>VLOOKUP(Sales_Data17[[#This Row],[Customer Name Index]],Customer_Data[#All],2,0)</f>
        <v>21st Ltd</v>
      </c>
      <c r="D328">
        <v>10</v>
      </c>
      <c r="E328" t="s">
        <v>3</v>
      </c>
      <c r="F328" t="s">
        <v>8168</v>
      </c>
      <c r="G328" t="s">
        <v>8026</v>
      </c>
      <c r="H328" t="str">
        <f>VLOOKUP(Sales_Data17[[#This Row],[Delivery Region Index]],Regions_Table[#All],2,0)</f>
        <v>Queensland</v>
      </c>
      <c r="I328" t="str">
        <f>VLOOKUP(Sales_Data17[[#This Row],[Delivery Region Index]],Regions_Table[#All],3,0)</f>
        <v>Charters Towers</v>
      </c>
      <c r="J328">
        <v>29</v>
      </c>
      <c r="K328">
        <v>4</v>
      </c>
      <c r="L328" t="str">
        <f>VLOOKUP(Sales_Data17[[#This Row],[Product Description Index]],Products_Data[#All],2,0)</f>
        <v>Jeans</v>
      </c>
      <c r="M328">
        <v>9</v>
      </c>
      <c r="N328" s="9">
        <v>428.8</v>
      </c>
      <c r="O328" s="9">
        <f>Sales_Data17[[#This Row],[Order Quantity]]*Sales_Data17[[#This Row],[Unit Price]]</f>
        <v>3859.2000000000003</v>
      </c>
      <c r="P328" s="9">
        <v>261.56799999999998</v>
      </c>
      <c r="Q328" s="9">
        <f>Sales_Data17[[#This Row],[Line Total]]-(Sales_Data17[[#This Row],[Total Unit Cost]]*Sales_Data17[[#This Row],[Order Quantity]])</f>
        <v>1505.0880000000002</v>
      </c>
      <c r="R328" s="1" t="str">
        <f>TEXT(Sales_Data17[[#This Row],[OrderDate]],"MMM")</f>
        <v>Mar</v>
      </c>
      <c r="S328" s="1" t="str">
        <f t="shared" si="5"/>
        <v>2012</v>
      </c>
    </row>
    <row r="329" spans="1:19">
      <c r="A329" t="s">
        <v>352</v>
      </c>
      <c r="B329" s="2">
        <v>40984</v>
      </c>
      <c r="C329" s="2" t="str">
        <f>VLOOKUP(Sales_Data17[[#This Row],[Customer Name Index]],Customer_Data[#All],2,0)</f>
        <v>ETUDE Ltd</v>
      </c>
      <c r="D329">
        <v>4</v>
      </c>
      <c r="E329" t="s">
        <v>3</v>
      </c>
      <c r="F329" t="s">
        <v>8168</v>
      </c>
      <c r="G329" t="s">
        <v>8027</v>
      </c>
      <c r="H329" t="str">
        <f>VLOOKUP(Sales_Data17[[#This Row],[Delivery Region Index]],Regions_Table[#All],2,0)</f>
        <v>New South Wales</v>
      </c>
      <c r="I329" t="str">
        <f>VLOOKUP(Sales_Data17[[#This Row],[Delivery Region Index]],Regions_Table[#All],3,0)</f>
        <v>Grafton</v>
      </c>
      <c r="J329">
        <v>11</v>
      </c>
      <c r="K329">
        <v>2</v>
      </c>
      <c r="L329" t="str">
        <f>VLOOKUP(Sales_Data17[[#This Row],[Product Description Index]],Products_Data[#All],2,0)</f>
        <v>Pants</v>
      </c>
      <c r="M329">
        <v>7</v>
      </c>
      <c r="N329" s="9">
        <v>18.611111111111111</v>
      </c>
      <c r="O329" s="9">
        <f>Sales_Data17[[#This Row],[Order Quantity]]*Sales_Data17[[#This Row],[Unit Price]]</f>
        <v>130.27777777777777</v>
      </c>
      <c r="P329" s="9">
        <v>11.166666666666666</v>
      </c>
      <c r="Q329" s="9">
        <f>Sales_Data17[[#This Row],[Line Total]]-(Sales_Data17[[#This Row],[Total Unit Cost]]*Sales_Data17[[#This Row],[Order Quantity]])</f>
        <v>52.111111111111114</v>
      </c>
      <c r="R329" s="1" t="str">
        <f>TEXT(Sales_Data17[[#This Row],[OrderDate]],"MMM")</f>
        <v>Mar</v>
      </c>
      <c r="S329" s="1" t="str">
        <f t="shared" si="5"/>
        <v>2012</v>
      </c>
    </row>
    <row r="330" spans="1:19">
      <c r="A330" t="s">
        <v>353</v>
      </c>
      <c r="B330" s="2">
        <v>40984</v>
      </c>
      <c r="C330" s="2" t="str">
        <f>VLOOKUP(Sales_Data17[[#This Row],[Customer Name Index]],Customer_Data[#All],2,0)</f>
        <v>Eminence Corp</v>
      </c>
      <c r="D330">
        <v>18</v>
      </c>
      <c r="E330" t="s">
        <v>2</v>
      </c>
      <c r="F330" t="s">
        <v>8168</v>
      </c>
      <c r="G330" t="s">
        <v>8025</v>
      </c>
      <c r="H330" t="str">
        <f>VLOOKUP(Sales_Data17[[#This Row],[Delivery Region Index]],Regions_Table[#All],2,0)</f>
        <v>Victoria</v>
      </c>
      <c r="I330" t="str">
        <f>VLOOKUP(Sales_Data17[[#This Row],[Delivery Region Index]],Regions_Table[#All],3,0)</f>
        <v>Mildura</v>
      </c>
      <c r="J330">
        <v>53</v>
      </c>
      <c r="K330">
        <v>8</v>
      </c>
      <c r="L330" t="str">
        <f>VLOOKUP(Sales_Data17[[#This Row],[Product Description Index]],Products_Data[#All],2,0)</f>
        <v>Shoes</v>
      </c>
      <c r="M330">
        <v>4</v>
      </c>
      <c r="N330" s="9">
        <v>186.85555555555555</v>
      </c>
      <c r="O330" s="9">
        <f>Sales_Data17[[#This Row],[Order Quantity]]*Sales_Data17[[#This Row],[Unit Price]]</f>
        <v>747.42222222222222</v>
      </c>
      <c r="P330" s="9">
        <v>99.033444444444456</v>
      </c>
      <c r="Q330" s="9">
        <f>Sales_Data17[[#This Row],[Line Total]]-(Sales_Data17[[#This Row],[Total Unit Cost]]*Sales_Data17[[#This Row],[Order Quantity]])</f>
        <v>351.28844444444439</v>
      </c>
      <c r="R330" s="1" t="str">
        <f>TEXT(Sales_Data17[[#This Row],[OrderDate]],"MMM")</f>
        <v>Mar</v>
      </c>
      <c r="S330" s="1" t="str">
        <f t="shared" si="5"/>
        <v>2012</v>
      </c>
    </row>
    <row r="331" spans="1:19">
      <c r="A331" t="s">
        <v>354</v>
      </c>
      <c r="B331" s="2">
        <v>40984</v>
      </c>
      <c r="C331" s="2" t="str">
        <f>VLOOKUP(Sales_Data17[[#This Row],[Customer Name Index]],Customer_Data[#All],2,0)</f>
        <v>Medsep Group</v>
      </c>
      <c r="D331">
        <v>8</v>
      </c>
      <c r="E331" t="s">
        <v>3</v>
      </c>
      <c r="F331" t="s">
        <v>8168</v>
      </c>
      <c r="G331" t="s">
        <v>8027</v>
      </c>
      <c r="H331" t="str">
        <f>VLOOKUP(Sales_Data17[[#This Row],[Delivery Region Index]],Regions_Table[#All],2,0)</f>
        <v>New South Wales</v>
      </c>
      <c r="I331" t="str">
        <f>VLOOKUP(Sales_Data17[[#This Row],[Delivery Region Index]],Regions_Table[#All],3,0)</f>
        <v>Tweed Heads</v>
      </c>
      <c r="J331">
        <v>22</v>
      </c>
      <c r="K331">
        <v>3</v>
      </c>
      <c r="L331" t="str">
        <f>VLOOKUP(Sales_Data17[[#This Row],[Product Description Index]],Products_Data[#All],2,0)</f>
        <v>Sunglasses</v>
      </c>
      <c r="M331">
        <v>7</v>
      </c>
      <c r="N331" s="9">
        <v>102.73333333333333</v>
      </c>
      <c r="O331" s="9">
        <f>Sales_Data17[[#This Row],[Order Quantity]]*Sales_Data17[[#This Row],[Unit Price]]</f>
        <v>719.13333333333333</v>
      </c>
      <c r="P331" s="9">
        <v>73.968000000000004</v>
      </c>
      <c r="Q331" s="9">
        <f>Sales_Data17[[#This Row],[Line Total]]-(Sales_Data17[[#This Row],[Total Unit Cost]]*Sales_Data17[[#This Row],[Order Quantity]])</f>
        <v>201.35733333333326</v>
      </c>
      <c r="R331" s="1" t="str">
        <f>TEXT(Sales_Data17[[#This Row],[OrderDate]],"MMM")</f>
        <v>Mar</v>
      </c>
      <c r="S331" s="1" t="str">
        <f t="shared" si="5"/>
        <v>2012</v>
      </c>
    </row>
    <row r="332" spans="1:19">
      <c r="A332" t="s">
        <v>355</v>
      </c>
      <c r="B332" s="2">
        <v>40985</v>
      </c>
      <c r="C332" s="2" t="str">
        <f>VLOOKUP(Sales_Data17[[#This Row],[Customer Name Index]],Customer_Data[#All],2,0)</f>
        <v>New Ltd</v>
      </c>
      <c r="D332">
        <v>7</v>
      </c>
      <c r="E332" t="s">
        <v>4</v>
      </c>
      <c r="F332" t="s">
        <v>8168</v>
      </c>
      <c r="G332" t="s">
        <v>8027</v>
      </c>
      <c r="H332" t="str">
        <f>VLOOKUP(Sales_Data17[[#This Row],[Delivery Region Index]],Regions_Table[#All],2,0)</f>
        <v>New South Wales</v>
      </c>
      <c r="I332" t="str">
        <f>VLOOKUP(Sales_Data17[[#This Row],[Delivery Region Index]],Regions_Table[#All],3,0)</f>
        <v>Port Macquarie</v>
      </c>
      <c r="J332">
        <v>19</v>
      </c>
      <c r="K332">
        <v>3</v>
      </c>
      <c r="L332" t="str">
        <f>VLOOKUP(Sales_Data17[[#This Row],[Product Description Index]],Products_Data[#All],2,0)</f>
        <v>Sunglasses</v>
      </c>
      <c r="M332">
        <v>1</v>
      </c>
      <c r="N332" s="9">
        <v>440.71111111111111</v>
      </c>
      <c r="O332" s="9">
        <f>Sales_Data17[[#This Row],[Order Quantity]]*Sales_Data17[[#This Row],[Unit Price]]</f>
        <v>440.71111111111111</v>
      </c>
      <c r="P332" s="9">
        <v>374.60444444444443</v>
      </c>
      <c r="Q332" s="9">
        <f>Sales_Data17[[#This Row],[Line Total]]-(Sales_Data17[[#This Row],[Total Unit Cost]]*Sales_Data17[[#This Row],[Order Quantity]])</f>
        <v>66.106666666666683</v>
      </c>
      <c r="R332" s="1" t="str">
        <f>TEXT(Sales_Data17[[#This Row],[OrderDate]],"MMM")</f>
        <v>Mar</v>
      </c>
      <c r="S332" s="1" t="str">
        <f t="shared" si="5"/>
        <v>2012</v>
      </c>
    </row>
    <row r="333" spans="1:19">
      <c r="A333" t="s">
        <v>356</v>
      </c>
      <c r="B333" s="2">
        <v>40985</v>
      </c>
      <c r="C333" s="2" t="str">
        <f>VLOOKUP(Sales_Data17[[#This Row],[Customer Name Index]],Customer_Data[#All],2,0)</f>
        <v>3LAB, Ltd</v>
      </c>
      <c r="D333">
        <v>16</v>
      </c>
      <c r="E333" t="s">
        <v>2</v>
      </c>
      <c r="F333" t="s">
        <v>8168</v>
      </c>
      <c r="G333" t="s">
        <v>8025</v>
      </c>
      <c r="H333" t="str">
        <f>VLOOKUP(Sales_Data17[[#This Row],[Delivery Region Index]],Regions_Table[#All],2,0)</f>
        <v>Queensland</v>
      </c>
      <c r="I333" t="str">
        <f>VLOOKUP(Sales_Data17[[#This Row],[Delivery Region Index]],Regions_Table[#All],3,0)</f>
        <v>Townsville</v>
      </c>
      <c r="J333">
        <v>45</v>
      </c>
      <c r="K333">
        <v>7</v>
      </c>
      <c r="L333" t="str">
        <f>VLOOKUP(Sales_Data17[[#This Row],[Product Description Index]],Products_Data[#All],2,0)</f>
        <v>Dress Shirts</v>
      </c>
      <c r="M333">
        <v>4</v>
      </c>
      <c r="N333" s="9">
        <v>104.22222222222223</v>
      </c>
      <c r="O333" s="9">
        <f>Sales_Data17[[#This Row],[Order Quantity]]*Sales_Data17[[#This Row],[Unit Price]]</f>
        <v>416.88888888888891</v>
      </c>
      <c r="P333" s="9">
        <v>50.026666666666671</v>
      </c>
      <c r="Q333" s="9">
        <f>Sales_Data17[[#This Row],[Line Total]]-(Sales_Data17[[#This Row],[Total Unit Cost]]*Sales_Data17[[#This Row],[Order Quantity]])</f>
        <v>216.78222222222223</v>
      </c>
      <c r="R333" s="1" t="str">
        <f>TEXT(Sales_Data17[[#This Row],[OrderDate]],"MMM")</f>
        <v>Mar</v>
      </c>
      <c r="S333" s="1" t="str">
        <f t="shared" si="5"/>
        <v>2012</v>
      </c>
    </row>
    <row r="334" spans="1:19">
      <c r="A334" t="s">
        <v>357</v>
      </c>
      <c r="B334" s="2">
        <v>40985</v>
      </c>
      <c r="C334" s="2" t="str">
        <f>VLOOKUP(Sales_Data17[[#This Row],[Customer Name Index]],Customer_Data[#All],2,0)</f>
        <v>Procter Corp</v>
      </c>
      <c r="D334">
        <v>5</v>
      </c>
      <c r="E334" t="s">
        <v>2</v>
      </c>
      <c r="F334" t="s">
        <v>8168</v>
      </c>
      <c r="G334" t="s">
        <v>8027</v>
      </c>
      <c r="H334" t="str">
        <f>VLOOKUP(Sales_Data17[[#This Row],[Delivery Region Index]],Regions_Table[#All],2,0)</f>
        <v>New South Wales</v>
      </c>
      <c r="I334" t="str">
        <f>VLOOKUP(Sales_Data17[[#This Row],[Delivery Region Index]],Regions_Table[#All],3,0)</f>
        <v>Lake Macquarie</v>
      </c>
      <c r="J334">
        <v>13</v>
      </c>
      <c r="K334">
        <v>2</v>
      </c>
      <c r="L334" t="str">
        <f>VLOOKUP(Sales_Data17[[#This Row],[Product Description Index]],Products_Data[#All],2,0)</f>
        <v>Pants</v>
      </c>
      <c r="M334">
        <v>1</v>
      </c>
      <c r="N334" s="9">
        <v>220.35555555555555</v>
      </c>
      <c r="O334" s="9">
        <f>Sales_Data17[[#This Row],[Order Quantity]]*Sales_Data17[[#This Row],[Unit Price]]</f>
        <v>220.35555555555555</v>
      </c>
      <c r="P334" s="9">
        <v>121.19555555555559</v>
      </c>
      <c r="Q334" s="9">
        <f>Sales_Data17[[#This Row],[Line Total]]-(Sales_Data17[[#This Row],[Total Unit Cost]]*Sales_Data17[[#This Row],[Order Quantity]])</f>
        <v>99.159999999999968</v>
      </c>
      <c r="R334" s="1" t="str">
        <f>TEXT(Sales_Data17[[#This Row],[OrderDate]],"MMM")</f>
        <v>Mar</v>
      </c>
      <c r="S334" s="1" t="str">
        <f t="shared" si="5"/>
        <v>2012</v>
      </c>
    </row>
    <row r="335" spans="1:19">
      <c r="A335" t="s">
        <v>358</v>
      </c>
      <c r="B335" s="2">
        <v>40986</v>
      </c>
      <c r="C335" s="2" t="str">
        <f>VLOOKUP(Sales_Data17[[#This Row],[Customer Name Index]],Customer_Data[#All],2,0)</f>
        <v xml:space="preserve">Ei </v>
      </c>
      <c r="D335">
        <v>9</v>
      </c>
      <c r="E335" t="s">
        <v>4</v>
      </c>
      <c r="F335" t="s">
        <v>8168</v>
      </c>
      <c r="G335" t="s">
        <v>8027</v>
      </c>
      <c r="H335" t="str">
        <f>VLOOKUP(Sales_Data17[[#This Row],[Delivery Region Index]],Regions_Table[#All],2,0)</f>
        <v>Queensland</v>
      </c>
      <c r="I335" t="str">
        <f>VLOOKUP(Sales_Data17[[#This Row],[Delivery Region Index]],Regions_Table[#All],3,0)</f>
        <v>Brisbane</v>
      </c>
      <c r="J335">
        <v>26</v>
      </c>
      <c r="K335">
        <v>4</v>
      </c>
      <c r="L335" t="str">
        <f>VLOOKUP(Sales_Data17[[#This Row],[Product Description Index]],Products_Data[#All],2,0)</f>
        <v>Jeans</v>
      </c>
      <c r="M335">
        <v>1</v>
      </c>
      <c r="N335" s="9">
        <v>287.35555555555561</v>
      </c>
      <c r="O335" s="9">
        <f>Sales_Data17[[#This Row],[Order Quantity]]*Sales_Data17[[#This Row],[Unit Price]]</f>
        <v>287.35555555555561</v>
      </c>
      <c r="P335" s="9">
        <v>232.75800000000007</v>
      </c>
      <c r="Q335" s="9">
        <f>Sales_Data17[[#This Row],[Line Total]]-(Sales_Data17[[#This Row],[Total Unit Cost]]*Sales_Data17[[#This Row],[Order Quantity]])</f>
        <v>54.597555555555545</v>
      </c>
      <c r="R335" s="1" t="str">
        <f>TEXT(Sales_Data17[[#This Row],[OrderDate]],"MMM")</f>
        <v>Mar</v>
      </c>
      <c r="S335" s="1" t="str">
        <f t="shared" si="5"/>
        <v>2012</v>
      </c>
    </row>
    <row r="336" spans="1:19">
      <c r="A336" t="s">
        <v>359</v>
      </c>
      <c r="B336" s="2">
        <v>40987</v>
      </c>
      <c r="C336" s="2" t="str">
        <f>VLOOKUP(Sales_Data17[[#This Row],[Customer Name Index]],Customer_Data[#All],2,0)</f>
        <v>Procter Corp</v>
      </c>
      <c r="D336">
        <v>5</v>
      </c>
      <c r="E336" t="s">
        <v>3</v>
      </c>
      <c r="F336" t="s">
        <v>8168</v>
      </c>
      <c r="G336" t="s">
        <v>8027</v>
      </c>
      <c r="H336" t="str">
        <f>VLOOKUP(Sales_Data17[[#This Row],[Delivery Region Index]],Regions_Table[#All],2,0)</f>
        <v>New South Wales</v>
      </c>
      <c r="I336" t="str">
        <f>VLOOKUP(Sales_Data17[[#This Row],[Delivery Region Index]],Regions_Table[#All],3,0)</f>
        <v>Lismore</v>
      </c>
      <c r="J336">
        <v>14</v>
      </c>
      <c r="K336">
        <v>2</v>
      </c>
      <c r="L336" t="str">
        <f>VLOOKUP(Sales_Data17[[#This Row],[Product Description Index]],Products_Data[#All],2,0)</f>
        <v>Pants</v>
      </c>
      <c r="M336">
        <v>2</v>
      </c>
      <c r="N336" s="9">
        <v>340.21111111111111</v>
      </c>
      <c r="O336" s="9">
        <f>Sales_Data17[[#This Row],[Order Quantity]]*Sales_Data17[[#This Row],[Unit Price]]</f>
        <v>680.42222222222222</v>
      </c>
      <c r="P336" s="9">
        <v>227.94144444444444</v>
      </c>
      <c r="Q336" s="9">
        <f>Sales_Data17[[#This Row],[Line Total]]-(Sales_Data17[[#This Row],[Total Unit Cost]]*Sales_Data17[[#This Row],[Order Quantity]])</f>
        <v>224.53933333333333</v>
      </c>
      <c r="R336" s="1" t="str">
        <f>TEXT(Sales_Data17[[#This Row],[OrderDate]],"MMM")</f>
        <v>Mar</v>
      </c>
      <c r="S336" s="1" t="str">
        <f t="shared" si="5"/>
        <v>2012</v>
      </c>
    </row>
    <row r="337" spans="1:19">
      <c r="A337" t="s">
        <v>360</v>
      </c>
      <c r="B337" s="2">
        <v>40988</v>
      </c>
      <c r="C337" s="2" t="str">
        <f>VLOOKUP(Sales_Data17[[#This Row],[Customer Name Index]],Customer_Data[#All],2,0)</f>
        <v>Eminence Corp</v>
      </c>
      <c r="D337">
        <v>18</v>
      </c>
      <c r="E337" t="s">
        <v>3</v>
      </c>
      <c r="F337" t="s">
        <v>8168</v>
      </c>
      <c r="G337" t="s">
        <v>8025</v>
      </c>
      <c r="H337" t="str">
        <f>VLOOKUP(Sales_Data17[[#This Row],[Delivery Region Index]],Regions_Table[#All],2,0)</f>
        <v>Victoria</v>
      </c>
      <c r="I337" t="str">
        <f>VLOOKUP(Sales_Data17[[#This Row],[Delivery Region Index]],Regions_Table[#All],3,0)</f>
        <v>Geelong</v>
      </c>
      <c r="J337">
        <v>51</v>
      </c>
      <c r="K337">
        <v>8</v>
      </c>
      <c r="L337" t="str">
        <f>VLOOKUP(Sales_Data17[[#This Row],[Product Description Index]],Products_Data[#All],2,0)</f>
        <v>Shoes</v>
      </c>
      <c r="M337">
        <v>6</v>
      </c>
      <c r="N337" s="9">
        <v>116.87777777777779</v>
      </c>
      <c r="O337" s="9">
        <f>Sales_Data17[[#This Row],[Order Quantity]]*Sales_Data17[[#This Row],[Unit Price]]</f>
        <v>701.26666666666677</v>
      </c>
      <c r="P337" s="9">
        <v>50.257444444444445</v>
      </c>
      <c r="Q337" s="9">
        <f>Sales_Data17[[#This Row],[Line Total]]-(Sales_Data17[[#This Row],[Total Unit Cost]]*Sales_Data17[[#This Row],[Order Quantity]])</f>
        <v>399.72200000000009</v>
      </c>
      <c r="R337" s="1" t="str">
        <f>TEXT(Sales_Data17[[#This Row],[OrderDate]],"MMM")</f>
        <v>Mar</v>
      </c>
      <c r="S337" s="1" t="str">
        <f t="shared" si="5"/>
        <v>2012</v>
      </c>
    </row>
    <row r="338" spans="1:19">
      <c r="A338" t="s">
        <v>361</v>
      </c>
      <c r="B338" s="2">
        <v>40988</v>
      </c>
      <c r="C338" s="2" t="str">
        <f>VLOOKUP(Sales_Data17[[#This Row],[Customer Name Index]],Customer_Data[#All],2,0)</f>
        <v>Ole Group</v>
      </c>
      <c r="D338">
        <v>13</v>
      </c>
      <c r="E338" t="s">
        <v>3</v>
      </c>
      <c r="F338" t="s">
        <v>8168</v>
      </c>
      <c r="G338" t="s">
        <v>8026</v>
      </c>
      <c r="H338" t="str">
        <f>VLOOKUP(Sales_Data17[[#This Row],[Delivery Region Index]],Regions_Table[#All],2,0)</f>
        <v>Queensland</v>
      </c>
      <c r="I338" t="str">
        <f>VLOOKUP(Sales_Data17[[#This Row],[Delivery Region Index]],Regions_Table[#All],3,0)</f>
        <v>Mackay</v>
      </c>
      <c r="J338">
        <v>36</v>
      </c>
      <c r="K338">
        <v>5</v>
      </c>
      <c r="L338" t="str">
        <f>VLOOKUP(Sales_Data17[[#This Row],[Product Description Index]],Products_Data[#All],2,0)</f>
        <v>Hats</v>
      </c>
      <c r="M338">
        <v>8</v>
      </c>
      <c r="N338" s="9">
        <v>29.033333333333335</v>
      </c>
      <c r="O338" s="9">
        <f>Sales_Data17[[#This Row],[Order Quantity]]*Sales_Data17[[#This Row],[Unit Price]]</f>
        <v>232.26666666666668</v>
      </c>
      <c r="P338" s="9">
        <v>11.613333333333335</v>
      </c>
      <c r="Q338" s="9">
        <f>Sales_Data17[[#This Row],[Line Total]]-(Sales_Data17[[#This Row],[Total Unit Cost]]*Sales_Data17[[#This Row],[Order Quantity]])</f>
        <v>139.36000000000001</v>
      </c>
      <c r="R338" s="1" t="str">
        <f>TEXT(Sales_Data17[[#This Row],[OrderDate]],"MMM")</f>
        <v>Mar</v>
      </c>
      <c r="S338" s="1" t="str">
        <f t="shared" si="5"/>
        <v>2012</v>
      </c>
    </row>
    <row r="339" spans="1:19">
      <c r="A339" t="s">
        <v>362</v>
      </c>
      <c r="B339" s="2">
        <v>40988</v>
      </c>
      <c r="C339" s="2" t="str">
        <f>VLOOKUP(Sales_Data17[[#This Row],[Customer Name Index]],Customer_Data[#All],2,0)</f>
        <v>Medsep Group</v>
      </c>
      <c r="D339">
        <v>8</v>
      </c>
      <c r="E339" t="s">
        <v>4</v>
      </c>
      <c r="F339" t="s">
        <v>8168</v>
      </c>
      <c r="G339" t="s">
        <v>8027</v>
      </c>
      <c r="H339" t="str">
        <f>VLOOKUP(Sales_Data17[[#This Row],[Delivery Region Index]],Regions_Table[#All],2,0)</f>
        <v>New South Wales</v>
      </c>
      <c r="I339" t="str">
        <f>VLOOKUP(Sales_Data17[[#This Row],[Delivery Region Index]],Regions_Table[#All],3,0)</f>
        <v>Tweed Heads</v>
      </c>
      <c r="J339">
        <v>22</v>
      </c>
      <c r="K339">
        <v>3</v>
      </c>
      <c r="L339" t="str">
        <f>VLOOKUP(Sales_Data17[[#This Row],[Product Description Index]],Products_Data[#All],2,0)</f>
        <v>Sunglasses</v>
      </c>
      <c r="M339">
        <v>3</v>
      </c>
      <c r="N339" s="9">
        <v>682.65555555555557</v>
      </c>
      <c r="O339" s="9">
        <f>Sales_Data17[[#This Row],[Order Quantity]]*Sales_Data17[[#This Row],[Unit Price]]</f>
        <v>2047.9666666666667</v>
      </c>
      <c r="P339" s="9">
        <v>341.32777777777778</v>
      </c>
      <c r="Q339" s="9">
        <f>Sales_Data17[[#This Row],[Line Total]]-(Sales_Data17[[#This Row],[Total Unit Cost]]*Sales_Data17[[#This Row],[Order Quantity]])</f>
        <v>1023.9833333333333</v>
      </c>
      <c r="R339" s="1" t="str">
        <f>TEXT(Sales_Data17[[#This Row],[OrderDate]],"MMM")</f>
        <v>Mar</v>
      </c>
      <c r="S339" s="1" t="str">
        <f t="shared" si="5"/>
        <v>2012</v>
      </c>
    </row>
    <row r="340" spans="1:19">
      <c r="A340" t="s">
        <v>363</v>
      </c>
      <c r="B340" s="2">
        <v>40989</v>
      </c>
      <c r="C340" s="2" t="str">
        <f>VLOOKUP(Sales_Data17[[#This Row],[Customer Name Index]],Customer_Data[#All],2,0)</f>
        <v>Medsep Group</v>
      </c>
      <c r="D340">
        <v>8</v>
      </c>
      <c r="E340" t="s">
        <v>2</v>
      </c>
      <c r="F340" t="s">
        <v>8168</v>
      </c>
      <c r="G340" t="s">
        <v>8027</v>
      </c>
      <c r="H340" t="str">
        <f>VLOOKUP(Sales_Data17[[#This Row],[Delivery Region Index]],Regions_Table[#All],2,0)</f>
        <v>New South Wales</v>
      </c>
      <c r="I340" t="str">
        <f>VLOOKUP(Sales_Data17[[#This Row],[Delivery Region Index]],Regions_Table[#All],3,0)</f>
        <v>Wagga Wagga</v>
      </c>
      <c r="J340">
        <v>23</v>
      </c>
      <c r="K340">
        <v>4</v>
      </c>
      <c r="L340" t="str">
        <f>VLOOKUP(Sales_Data17[[#This Row],[Product Description Index]],Products_Data[#All],2,0)</f>
        <v>Jeans</v>
      </c>
      <c r="M340">
        <v>7</v>
      </c>
      <c r="N340" s="9">
        <v>274.70000000000005</v>
      </c>
      <c r="O340" s="9">
        <f>Sales_Data17[[#This Row],[Order Quantity]]*Sales_Data17[[#This Row],[Unit Price]]</f>
        <v>1922.9000000000003</v>
      </c>
      <c r="P340" s="9">
        <v>214.26600000000002</v>
      </c>
      <c r="Q340" s="9">
        <f>Sales_Data17[[#This Row],[Line Total]]-(Sales_Data17[[#This Row],[Total Unit Cost]]*Sales_Data17[[#This Row],[Order Quantity]])</f>
        <v>423.03800000000024</v>
      </c>
      <c r="R340" s="1" t="str">
        <f>TEXT(Sales_Data17[[#This Row],[OrderDate]],"MMM")</f>
        <v>Mar</v>
      </c>
      <c r="S340" s="1" t="str">
        <f t="shared" si="5"/>
        <v>2012</v>
      </c>
    </row>
    <row r="341" spans="1:19">
      <c r="A341" t="s">
        <v>364</v>
      </c>
      <c r="B341" s="2">
        <v>40989</v>
      </c>
      <c r="C341" s="2" t="str">
        <f>VLOOKUP(Sales_Data17[[#This Row],[Customer Name Index]],Customer_Data[#All],2,0)</f>
        <v>Eminence Corp</v>
      </c>
      <c r="D341">
        <v>18</v>
      </c>
      <c r="E341" t="s">
        <v>4</v>
      </c>
      <c r="F341" t="s">
        <v>8168</v>
      </c>
      <c r="G341" t="s">
        <v>8025</v>
      </c>
      <c r="H341" t="str">
        <f>VLOOKUP(Sales_Data17[[#This Row],[Delivery Region Index]],Regions_Table[#All],2,0)</f>
        <v>Victoria</v>
      </c>
      <c r="I341" t="str">
        <f>VLOOKUP(Sales_Data17[[#This Row],[Delivery Region Index]],Regions_Table[#All],3,0)</f>
        <v>Bendigo</v>
      </c>
      <c r="J341">
        <v>50</v>
      </c>
      <c r="K341">
        <v>7</v>
      </c>
      <c r="L341" t="str">
        <f>VLOOKUP(Sales_Data17[[#This Row],[Product Description Index]],Products_Data[#All],2,0)</f>
        <v>Dress Shirts</v>
      </c>
      <c r="M341">
        <v>4</v>
      </c>
      <c r="N341" s="9">
        <v>432.52222222222224</v>
      </c>
      <c r="O341" s="9">
        <f>Sales_Data17[[#This Row],[Order Quantity]]*Sales_Data17[[#This Row],[Unit Price]]</f>
        <v>1730.088888888889</v>
      </c>
      <c r="P341" s="9">
        <v>341.6925555555556</v>
      </c>
      <c r="Q341" s="9">
        <f>Sales_Data17[[#This Row],[Line Total]]-(Sales_Data17[[#This Row],[Total Unit Cost]]*Sales_Data17[[#This Row],[Order Quantity]])</f>
        <v>363.31866666666656</v>
      </c>
      <c r="R341" s="1" t="str">
        <f>TEXT(Sales_Data17[[#This Row],[OrderDate]],"MMM")</f>
        <v>Mar</v>
      </c>
      <c r="S341" s="1" t="str">
        <f t="shared" si="5"/>
        <v>2012</v>
      </c>
    </row>
    <row r="342" spans="1:19">
      <c r="A342" t="s">
        <v>365</v>
      </c>
      <c r="B342" s="2">
        <v>40989</v>
      </c>
      <c r="C342" s="2" t="str">
        <f>VLOOKUP(Sales_Data17[[#This Row],[Customer Name Index]],Customer_Data[#All],2,0)</f>
        <v xml:space="preserve">Medline </v>
      </c>
      <c r="D342">
        <v>12</v>
      </c>
      <c r="E342" t="s">
        <v>2</v>
      </c>
      <c r="F342" t="s">
        <v>8168</v>
      </c>
      <c r="G342" t="s">
        <v>8026</v>
      </c>
      <c r="H342" t="str">
        <f>VLOOKUP(Sales_Data17[[#This Row],[Delivery Region Index]],Regions_Table[#All],2,0)</f>
        <v>Queensland</v>
      </c>
      <c r="I342" t="str">
        <f>VLOOKUP(Sales_Data17[[#This Row],[Delivery Region Index]],Regions_Table[#All],3,0)</f>
        <v>Ipswich</v>
      </c>
      <c r="J342">
        <v>34</v>
      </c>
      <c r="K342">
        <v>5</v>
      </c>
      <c r="L342" t="str">
        <f>VLOOKUP(Sales_Data17[[#This Row],[Product Description Index]],Products_Data[#All],2,0)</f>
        <v>Hats</v>
      </c>
      <c r="M342">
        <v>8</v>
      </c>
      <c r="N342" s="9">
        <v>107.2</v>
      </c>
      <c r="O342" s="9">
        <f>Sales_Data17[[#This Row],[Order Quantity]]*Sales_Data17[[#This Row],[Unit Price]]</f>
        <v>857.6</v>
      </c>
      <c r="P342" s="9">
        <v>54.672000000000004</v>
      </c>
      <c r="Q342" s="9">
        <f>Sales_Data17[[#This Row],[Line Total]]-(Sales_Data17[[#This Row],[Total Unit Cost]]*Sales_Data17[[#This Row],[Order Quantity]])</f>
        <v>420.22399999999999</v>
      </c>
      <c r="R342" s="1" t="str">
        <f>TEXT(Sales_Data17[[#This Row],[OrderDate]],"MMM")</f>
        <v>Mar</v>
      </c>
      <c r="S342" s="1" t="str">
        <f t="shared" si="5"/>
        <v>2012</v>
      </c>
    </row>
    <row r="343" spans="1:19">
      <c r="A343" t="s">
        <v>366</v>
      </c>
      <c r="B343" s="2">
        <v>40989</v>
      </c>
      <c r="C343" s="2" t="str">
        <f>VLOOKUP(Sales_Data17[[#This Row],[Customer Name Index]],Customer_Data[#All],2,0)</f>
        <v xml:space="preserve">Qualitest </v>
      </c>
      <c r="D343">
        <v>19</v>
      </c>
      <c r="E343" t="s">
        <v>3</v>
      </c>
      <c r="F343" t="s">
        <v>8168</v>
      </c>
      <c r="G343" t="s">
        <v>8028</v>
      </c>
      <c r="H343" t="str">
        <f>VLOOKUP(Sales_Data17[[#This Row],[Delivery Region Index]],Regions_Table[#All],2,0)</f>
        <v>Victoria</v>
      </c>
      <c r="I343" t="str">
        <f>VLOOKUP(Sales_Data17[[#This Row],[Delivery Region Index]],Regions_Table[#All],3,0)</f>
        <v>Swan Hill</v>
      </c>
      <c r="J343">
        <v>55</v>
      </c>
      <c r="K343">
        <v>8</v>
      </c>
      <c r="L343" t="str">
        <f>VLOOKUP(Sales_Data17[[#This Row],[Product Description Index]],Products_Data[#All],2,0)</f>
        <v>Shoes</v>
      </c>
      <c r="M343">
        <v>9</v>
      </c>
      <c r="N343" s="9">
        <v>425.82222222222225</v>
      </c>
      <c r="O343" s="9">
        <f>Sales_Data17[[#This Row],[Order Quantity]]*Sales_Data17[[#This Row],[Unit Price]]</f>
        <v>3832.4</v>
      </c>
      <c r="P343" s="9">
        <v>344.916</v>
      </c>
      <c r="Q343" s="9">
        <f>Sales_Data17[[#This Row],[Line Total]]-(Sales_Data17[[#This Row],[Total Unit Cost]]*Sales_Data17[[#This Row],[Order Quantity]])</f>
        <v>728.15599999999995</v>
      </c>
      <c r="R343" s="1" t="str">
        <f>TEXT(Sales_Data17[[#This Row],[OrderDate]],"MMM")</f>
        <v>Mar</v>
      </c>
      <c r="S343" s="1" t="str">
        <f t="shared" si="5"/>
        <v>2012</v>
      </c>
    </row>
    <row r="344" spans="1:19">
      <c r="A344" t="s">
        <v>367</v>
      </c>
      <c r="B344" s="2">
        <v>40989</v>
      </c>
      <c r="C344" s="2" t="str">
        <f>VLOOKUP(Sales_Data17[[#This Row],[Customer Name Index]],Customer_Data[#All],2,0)</f>
        <v>Apollo Ltd</v>
      </c>
      <c r="D344">
        <v>11</v>
      </c>
      <c r="E344" t="s">
        <v>2</v>
      </c>
      <c r="F344" t="s">
        <v>8168</v>
      </c>
      <c r="G344" t="s">
        <v>8026</v>
      </c>
      <c r="H344" t="str">
        <f>VLOOKUP(Sales_Data17[[#This Row],[Delivery Region Index]],Regions_Table[#All],2,0)</f>
        <v>Queensland</v>
      </c>
      <c r="I344" t="str">
        <f>VLOOKUP(Sales_Data17[[#This Row],[Delivery Region Index]],Regions_Table[#All],3,0)</f>
        <v>Gladstone</v>
      </c>
      <c r="J344">
        <v>30</v>
      </c>
      <c r="K344">
        <v>5</v>
      </c>
      <c r="L344" t="str">
        <f>VLOOKUP(Sales_Data17[[#This Row],[Product Description Index]],Products_Data[#All],2,0)</f>
        <v>Hats</v>
      </c>
      <c r="M344">
        <v>5</v>
      </c>
      <c r="N344" s="9">
        <v>107.2</v>
      </c>
      <c r="O344" s="9">
        <f>Sales_Data17[[#This Row],[Order Quantity]]*Sales_Data17[[#This Row],[Unit Price]]</f>
        <v>536</v>
      </c>
      <c r="P344" s="9">
        <v>86.832000000000008</v>
      </c>
      <c r="Q344" s="9">
        <f>Sales_Data17[[#This Row],[Line Total]]-(Sales_Data17[[#This Row],[Total Unit Cost]]*Sales_Data17[[#This Row],[Order Quantity]])</f>
        <v>101.83999999999997</v>
      </c>
      <c r="R344" s="1" t="str">
        <f>TEXT(Sales_Data17[[#This Row],[OrderDate]],"MMM")</f>
        <v>Mar</v>
      </c>
      <c r="S344" s="1" t="str">
        <f t="shared" si="5"/>
        <v>2012</v>
      </c>
    </row>
    <row r="345" spans="1:19">
      <c r="A345" t="s">
        <v>368</v>
      </c>
      <c r="B345" s="2">
        <v>40989</v>
      </c>
      <c r="C345" s="2" t="str">
        <f>VLOOKUP(Sales_Data17[[#This Row],[Customer Name Index]],Customer_Data[#All],2,0)</f>
        <v>New Ltd</v>
      </c>
      <c r="D345">
        <v>7</v>
      </c>
      <c r="E345" t="s">
        <v>4</v>
      </c>
      <c r="F345" t="s">
        <v>8168</v>
      </c>
      <c r="G345" t="s">
        <v>8027</v>
      </c>
      <c r="H345" t="str">
        <f>VLOOKUP(Sales_Data17[[#This Row],[Delivery Region Index]],Regions_Table[#All],2,0)</f>
        <v>New South Wales</v>
      </c>
      <c r="I345" t="str">
        <f>VLOOKUP(Sales_Data17[[#This Row],[Delivery Region Index]],Regions_Table[#All],3,0)</f>
        <v>Queanbeyan</v>
      </c>
      <c r="J345">
        <v>20</v>
      </c>
      <c r="K345">
        <v>3</v>
      </c>
      <c r="L345" t="str">
        <f>VLOOKUP(Sales_Data17[[#This Row],[Product Description Index]],Products_Data[#All],2,0)</f>
        <v>Sunglasses</v>
      </c>
      <c r="M345">
        <v>5</v>
      </c>
      <c r="N345" s="9">
        <v>124.32222222222224</v>
      </c>
      <c r="O345" s="9">
        <f>Sales_Data17[[#This Row],[Order Quantity]]*Sales_Data17[[#This Row],[Unit Price]]</f>
        <v>621.6111111111112</v>
      </c>
      <c r="P345" s="9">
        <v>88.268777777777771</v>
      </c>
      <c r="Q345" s="9">
        <f>Sales_Data17[[#This Row],[Line Total]]-(Sales_Data17[[#This Row],[Total Unit Cost]]*Sales_Data17[[#This Row],[Order Quantity]])</f>
        <v>180.26722222222236</v>
      </c>
      <c r="R345" s="1" t="str">
        <f>TEXT(Sales_Data17[[#This Row],[OrderDate]],"MMM")</f>
        <v>Mar</v>
      </c>
      <c r="S345" s="1" t="str">
        <f t="shared" si="5"/>
        <v>2012</v>
      </c>
    </row>
    <row r="346" spans="1:19">
      <c r="A346" t="s">
        <v>369</v>
      </c>
      <c r="B346" s="2">
        <v>40990</v>
      </c>
      <c r="C346" s="2" t="str">
        <f>VLOOKUP(Sales_Data17[[#This Row],[Customer Name Index]],Customer_Data[#All],2,0)</f>
        <v>Eminence Corp</v>
      </c>
      <c r="D346">
        <v>18</v>
      </c>
      <c r="E346" t="s">
        <v>4</v>
      </c>
      <c r="F346" t="s">
        <v>8168</v>
      </c>
      <c r="G346" t="s">
        <v>8025</v>
      </c>
      <c r="H346" t="str">
        <f>VLOOKUP(Sales_Data17[[#This Row],[Delivery Region Index]],Regions_Table[#All],2,0)</f>
        <v>Victoria</v>
      </c>
      <c r="I346" t="str">
        <f>VLOOKUP(Sales_Data17[[#This Row],[Delivery Region Index]],Regions_Table[#All],3,0)</f>
        <v>Geelong</v>
      </c>
      <c r="J346">
        <v>51</v>
      </c>
      <c r="K346">
        <v>7</v>
      </c>
      <c r="L346" t="str">
        <f>VLOOKUP(Sales_Data17[[#This Row],[Product Description Index]],Products_Data[#All],2,0)</f>
        <v>Dress Shirts</v>
      </c>
      <c r="M346">
        <v>8</v>
      </c>
      <c r="N346" s="9">
        <v>20.100000000000001</v>
      </c>
      <c r="O346" s="9">
        <f>Sales_Data17[[#This Row],[Order Quantity]]*Sales_Data17[[#This Row],[Unit Price]]</f>
        <v>160.80000000000001</v>
      </c>
      <c r="P346" s="9">
        <v>8.2409999999999997</v>
      </c>
      <c r="Q346" s="9">
        <f>Sales_Data17[[#This Row],[Line Total]]-(Sales_Data17[[#This Row],[Total Unit Cost]]*Sales_Data17[[#This Row],[Order Quantity]])</f>
        <v>94.872000000000014</v>
      </c>
      <c r="R346" s="1" t="str">
        <f>TEXT(Sales_Data17[[#This Row],[OrderDate]],"MMM")</f>
        <v>Mar</v>
      </c>
      <c r="S346" s="1" t="str">
        <f t="shared" si="5"/>
        <v>2012</v>
      </c>
    </row>
    <row r="347" spans="1:19">
      <c r="A347" t="s">
        <v>370</v>
      </c>
      <c r="B347" s="2">
        <v>40990</v>
      </c>
      <c r="C347" s="2" t="str">
        <f>VLOOKUP(Sales_Data17[[#This Row],[Customer Name Index]],Customer_Data[#All],2,0)</f>
        <v>PEDIFIX, Corp</v>
      </c>
      <c r="D347">
        <v>6</v>
      </c>
      <c r="E347" t="s">
        <v>4</v>
      </c>
      <c r="F347" t="s">
        <v>8168</v>
      </c>
      <c r="G347" t="s">
        <v>8027</v>
      </c>
      <c r="H347" t="str">
        <f>VLOOKUP(Sales_Data17[[#This Row],[Delivery Region Index]],Regions_Table[#All],2,0)</f>
        <v>New South Wales</v>
      </c>
      <c r="I347" t="str">
        <f>VLOOKUP(Sales_Data17[[#This Row],[Delivery Region Index]],Regions_Table[#All],3,0)</f>
        <v>Newcastle</v>
      </c>
      <c r="J347">
        <v>16</v>
      </c>
      <c r="K347">
        <v>3</v>
      </c>
      <c r="L347" t="str">
        <f>VLOOKUP(Sales_Data17[[#This Row],[Product Description Index]],Products_Data[#All],2,0)</f>
        <v>Sunglasses</v>
      </c>
      <c r="M347">
        <v>4</v>
      </c>
      <c r="N347" s="9">
        <v>93.800000000000011</v>
      </c>
      <c r="O347" s="9">
        <f>Sales_Data17[[#This Row],[Order Quantity]]*Sales_Data17[[#This Row],[Unit Price]]</f>
        <v>375.20000000000005</v>
      </c>
      <c r="P347" s="9">
        <v>38.457999999999998</v>
      </c>
      <c r="Q347" s="9">
        <f>Sales_Data17[[#This Row],[Line Total]]-(Sales_Data17[[#This Row],[Total Unit Cost]]*Sales_Data17[[#This Row],[Order Quantity]])</f>
        <v>221.36800000000005</v>
      </c>
      <c r="R347" s="1" t="str">
        <f>TEXT(Sales_Data17[[#This Row],[OrderDate]],"MMM")</f>
        <v>Mar</v>
      </c>
      <c r="S347" s="1" t="str">
        <f t="shared" si="5"/>
        <v>2012</v>
      </c>
    </row>
    <row r="348" spans="1:19">
      <c r="A348" t="s">
        <v>371</v>
      </c>
      <c r="B348" s="2">
        <v>40990</v>
      </c>
      <c r="C348" s="2" t="str">
        <f>VLOOKUP(Sales_Data17[[#This Row],[Customer Name Index]],Customer_Data[#All],2,0)</f>
        <v>PEDIFIX, Corp</v>
      </c>
      <c r="D348">
        <v>6</v>
      </c>
      <c r="E348" t="s">
        <v>3</v>
      </c>
      <c r="F348" t="s">
        <v>8168</v>
      </c>
      <c r="G348" t="s">
        <v>8027</v>
      </c>
      <c r="H348" t="str">
        <f>VLOOKUP(Sales_Data17[[#This Row],[Delivery Region Index]],Regions_Table[#All],2,0)</f>
        <v>New South Wales</v>
      </c>
      <c r="I348" t="str">
        <f>VLOOKUP(Sales_Data17[[#This Row],[Delivery Region Index]],Regions_Table[#All],3,0)</f>
        <v>Newcastle</v>
      </c>
      <c r="J348">
        <v>16</v>
      </c>
      <c r="K348">
        <v>3</v>
      </c>
      <c r="L348" t="str">
        <f>VLOOKUP(Sales_Data17[[#This Row],[Product Description Index]],Products_Data[#All],2,0)</f>
        <v>Sunglasses</v>
      </c>
      <c r="M348">
        <v>1</v>
      </c>
      <c r="N348" s="9">
        <v>387.85555555555561</v>
      </c>
      <c r="O348" s="9">
        <f>Sales_Data17[[#This Row],[Order Quantity]]*Sales_Data17[[#This Row],[Unit Price]]</f>
        <v>387.85555555555561</v>
      </c>
      <c r="P348" s="9">
        <v>197.80633333333333</v>
      </c>
      <c r="Q348" s="9">
        <f>Sales_Data17[[#This Row],[Line Total]]-(Sales_Data17[[#This Row],[Total Unit Cost]]*Sales_Data17[[#This Row],[Order Quantity]])</f>
        <v>190.04922222222228</v>
      </c>
      <c r="R348" s="1" t="str">
        <f>TEXT(Sales_Data17[[#This Row],[OrderDate]],"MMM")</f>
        <v>Mar</v>
      </c>
      <c r="S348" s="1" t="str">
        <f t="shared" si="5"/>
        <v>2012</v>
      </c>
    </row>
    <row r="349" spans="1:19">
      <c r="A349" t="s">
        <v>372</v>
      </c>
      <c r="B349" s="2">
        <v>40990</v>
      </c>
      <c r="C349" s="2" t="str">
        <f>VLOOKUP(Sales_Data17[[#This Row],[Customer Name Index]],Customer_Data[#All],2,0)</f>
        <v>ETUDE Ltd</v>
      </c>
      <c r="D349">
        <v>4</v>
      </c>
      <c r="E349" t="s">
        <v>2</v>
      </c>
      <c r="F349" t="s">
        <v>8168</v>
      </c>
      <c r="G349" t="s">
        <v>8027</v>
      </c>
      <c r="H349" t="str">
        <f>VLOOKUP(Sales_Data17[[#This Row],[Delivery Region Index]],Regions_Table[#All],2,0)</f>
        <v>New South Wales</v>
      </c>
      <c r="I349" t="str">
        <f>VLOOKUP(Sales_Data17[[#This Row],[Delivery Region Index]],Regions_Table[#All],3,0)</f>
        <v>Grafton</v>
      </c>
      <c r="J349">
        <v>11</v>
      </c>
      <c r="K349">
        <v>2</v>
      </c>
      <c r="L349" t="str">
        <f>VLOOKUP(Sales_Data17[[#This Row],[Product Description Index]],Products_Data[#All],2,0)</f>
        <v>Pants</v>
      </c>
      <c r="M349">
        <v>9</v>
      </c>
      <c r="N349" s="9">
        <v>123.57777777777778</v>
      </c>
      <c r="O349" s="9">
        <f>Sales_Data17[[#This Row],[Order Quantity]]*Sales_Data17[[#This Row],[Unit Price]]</f>
        <v>1112.2</v>
      </c>
      <c r="P349" s="9">
        <v>86.504444444444445</v>
      </c>
      <c r="Q349" s="9">
        <f>Sales_Data17[[#This Row],[Line Total]]-(Sales_Data17[[#This Row],[Total Unit Cost]]*Sales_Data17[[#This Row],[Order Quantity]])</f>
        <v>333.66000000000008</v>
      </c>
      <c r="R349" s="1" t="str">
        <f>TEXT(Sales_Data17[[#This Row],[OrderDate]],"MMM")</f>
        <v>Mar</v>
      </c>
      <c r="S349" s="1" t="str">
        <f t="shared" si="5"/>
        <v>2012</v>
      </c>
    </row>
    <row r="350" spans="1:19">
      <c r="A350" t="s">
        <v>373</v>
      </c>
      <c r="B350" s="2">
        <v>40991</v>
      </c>
      <c r="C350" s="2" t="str">
        <f>VLOOKUP(Sales_Data17[[#This Row],[Customer Name Index]],Customer_Data[#All],2,0)</f>
        <v>New Ltd</v>
      </c>
      <c r="D350">
        <v>7</v>
      </c>
      <c r="E350" t="s">
        <v>4</v>
      </c>
      <c r="F350" t="s">
        <v>8168</v>
      </c>
      <c r="G350" t="s">
        <v>8027</v>
      </c>
      <c r="H350" t="str">
        <f>VLOOKUP(Sales_Data17[[#This Row],[Delivery Region Index]],Regions_Table[#All],2,0)</f>
        <v>New South Wales</v>
      </c>
      <c r="I350" t="str">
        <f>VLOOKUP(Sales_Data17[[#This Row],[Delivery Region Index]],Regions_Table[#All],3,0)</f>
        <v>Tamworth</v>
      </c>
      <c r="J350">
        <v>21</v>
      </c>
      <c r="K350">
        <v>3</v>
      </c>
      <c r="L350" t="str">
        <f>VLOOKUP(Sales_Data17[[#This Row],[Product Description Index]],Products_Data[#All],2,0)</f>
        <v>Sunglasses</v>
      </c>
      <c r="M350">
        <v>9</v>
      </c>
      <c r="N350" s="9">
        <v>119.11111111111111</v>
      </c>
      <c r="O350" s="9">
        <f>Sales_Data17[[#This Row],[Order Quantity]]*Sales_Data17[[#This Row],[Unit Price]]</f>
        <v>1072</v>
      </c>
      <c r="P350" s="9">
        <v>63.128888888888895</v>
      </c>
      <c r="Q350" s="9">
        <f>Sales_Data17[[#This Row],[Line Total]]-(Sales_Data17[[#This Row],[Total Unit Cost]]*Sales_Data17[[#This Row],[Order Quantity]])</f>
        <v>503.83999999999992</v>
      </c>
      <c r="R350" s="1" t="str">
        <f>TEXT(Sales_Data17[[#This Row],[OrderDate]],"MMM")</f>
        <v>Mar</v>
      </c>
      <c r="S350" s="1" t="str">
        <f t="shared" si="5"/>
        <v>2012</v>
      </c>
    </row>
    <row r="351" spans="1:19">
      <c r="A351" t="s">
        <v>374</v>
      </c>
      <c r="B351" s="2">
        <v>40991</v>
      </c>
      <c r="C351" s="2" t="str">
        <f>VLOOKUP(Sales_Data17[[#This Row],[Customer Name Index]],Customer_Data[#All],2,0)</f>
        <v>Avon Corp</v>
      </c>
      <c r="D351">
        <v>1</v>
      </c>
      <c r="E351" t="s">
        <v>4</v>
      </c>
      <c r="F351" t="s">
        <v>8168</v>
      </c>
      <c r="G351" t="s">
        <v>8027</v>
      </c>
      <c r="H351" t="str">
        <f>VLOOKUP(Sales_Data17[[#This Row],[Delivery Region Index]],Regions_Table[#All],2,0)</f>
        <v>New South Wales</v>
      </c>
      <c r="I351" t="str">
        <f>VLOOKUP(Sales_Data17[[#This Row],[Delivery Region Index]],Regions_Table[#All],3,0)</f>
        <v>Sydney</v>
      </c>
      <c r="J351">
        <v>1</v>
      </c>
      <c r="K351">
        <v>1</v>
      </c>
      <c r="L351" t="str">
        <f>VLOOKUP(Sales_Data17[[#This Row],[Product Description Index]],Products_Data[#All],2,0)</f>
        <v>Shirts</v>
      </c>
      <c r="M351">
        <v>6</v>
      </c>
      <c r="N351" s="9">
        <v>119.85555555555555</v>
      </c>
      <c r="O351" s="9">
        <f>Sales_Data17[[#This Row],[Order Quantity]]*Sales_Data17[[#This Row],[Unit Price]]</f>
        <v>719.13333333333333</v>
      </c>
      <c r="P351" s="9">
        <v>100.67866666666667</v>
      </c>
      <c r="Q351" s="9">
        <f>Sales_Data17[[#This Row],[Line Total]]-(Sales_Data17[[#This Row],[Total Unit Cost]]*Sales_Data17[[#This Row],[Order Quantity]])</f>
        <v>115.06133333333332</v>
      </c>
      <c r="R351" s="1" t="str">
        <f>TEXT(Sales_Data17[[#This Row],[OrderDate]],"MMM")</f>
        <v>Mar</v>
      </c>
      <c r="S351" s="1" t="str">
        <f t="shared" si="5"/>
        <v>2012</v>
      </c>
    </row>
    <row r="352" spans="1:19">
      <c r="A352" t="s">
        <v>375</v>
      </c>
      <c r="B352" s="2">
        <v>40991</v>
      </c>
      <c r="C352" s="2" t="str">
        <f>VLOOKUP(Sales_Data17[[#This Row],[Customer Name Index]],Customer_Data[#All],2,0)</f>
        <v>Rochester Ltd</v>
      </c>
      <c r="D352">
        <v>15</v>
      </c>
      <c r="E352" t="s">
        <v>4</v>
      </c>
      <c r="F352" t="s">
        <v>8168</v>
      </c>
      <c r="G352" t="s">
        <v>8025</v>
      </c>
      <c r="H352" t="str">
        <f>VLOOKUP(Sales_Data17[[#This Row],[Delivery Region Index]],Regions_Table[#All],2,0)</f>
        <v>Queensland</v>
      </c>
      <c r="I352" t="str">
        <f>VLOOKUP(Sales_Data17[[#This Row],[Delivery Region Index]],Regions_Table[#All],3,0)</f>
        <v>Toowoomba</v>
      </c>
      <c r="J352">
        <v>44</v>
      </c>
      <c r="K352">
        <v>6</v>
      </c>
      <c r="L352" t="str">
        <f>VLOOKUP(Sales_Data17[[#This Row],[Product Description Index]],Products_Data[#All],2,0)</f>
        <v>Socks</v>
      </c>
      <c r="M352">
        <v>1</v>
      </c>
      <c r="N352" s="9">
        <v>603.74444444444441</v>
      </c>
      <c r="O352" s="9">
        <f>Sales_Data17[[#This Row],[Order Quantity]]*Sales_Data17[[#This Row],[Unit Price]]</f>
        <v>603.74444444444441</v>
      </c>
      <c r="P352" s="9">
        <v>428.65855555555549</v>
      </c>
      <c r="Q352" s="9">
        <f>Sales_Data17[[#This Row],[Line Total]]-(Sales_Data17[[#This Row],[Total Unit Cost]]*Sales_Data17[[#This Row],[Order Quantity]])</f>
        <v>175.08588888888892</v>
      </c>
      <c r="R352" s="1" t="str">
        <f>TEXT(Sales_Data17[[#This Row],[OrderDate]],"MMM")</f>
        <v>Mar</v>
      </c>
      <c r="S352" s="1" t="str">
        <f t="shared" si="5"/>
        <v>2012</v>
      </c>
    </row>
    <row r="353" spans="1:19">
      <c r="A353" t="s">
        <v>376</v>
      </c>
      <c r="B353" s="2">
        <v>40991</v>
      </c>
      <c r="C353" s="2" t="str">
        <f>VLOOKUP(Sales_Data17[[#This Row],[Customer Name Index]],Customer_Data[#All],2,0)</f>
        <v>Pure Group</v>
      </c>
      <c r="D353">
        <v>17</v>
      </c>
      <c r="E353" t="s">
        <v>2</v>
      </c>
      <c r="F353" t="s">
        <v>8168</v>
      </c>
      <c r="G353" t="s">
        <v>8025</v>
      </c>
      <c r="H353" t="str">
        <f>VLOOKUP(Sales_Data17[[#This Row],[Delivery Region Index]],Regions_Table[#All],2,0)</f>
        <v>Victoria</v>
      </c>
      <c r="I353" t="str">
        <f>VLOOKUP(Sales_Data17[[#This Row],[Delivery Region Index]],Regions_Table[#All],3,0)</f>
        <v>Ballarat</v>
      </c>
      <c r="J353">
        <v>49</v>
      </c>
      <c r="K353">
        <v>7</v>
      </c>
      <c r="L353" t="str">
        <f>VLOOKUP(Sales_Data17[[#This Row],[Product Description Index]],Products_Data[#All],2,0)</f>
        <v>Dress Shirts</v>
      </c>
      <c r="M353">
        <v>8</v>
      </c>
      <c r="N353" s="9">
        <v>434.01111111111112</v>
      </c>
      <c r="O353" s="9">
        <f>Sales_Data17[[#This Row],[Order Quantity]]*Sales_Data17[[#This Row],[Unit Price]]</f>
        <v>3472.088888888889</v>
      </c>
      <c r="P353" s="9">
        <v>351.54900000000004</v>
      </c>
      <c r="Q353" s="9">
        <f>Sales_Data17[[#This Row],[Line Total]]-(Sales_Data17[[#This Row],[Total Unit Cost]]*Sales_Data17[[#This Row],[Order Quantity]])</f>
        <v>659.69688888888868</v>
      </c>
      <c r="R353" s="1" t="str">
        <f>TEXT(Sales_Data17[[#This Row],[OrderDate]],"MMM")</f>
        <v>Mar</v>
      </c>
      <c r="S353" s="1" t="str">
        <f t="shared" si="5"/>
        <v>2012</v>
      </c>
    </row>
    <row r="354" spans="1:19">
      <c r="A354" t="s">
        <v>377</v>
      </c>
      <c r="B354" s="2">
        <v>40991</v>
      </c>
      <c r="C354" s="2" t="str">
        <f>VLOOKUP(Sales_Data17[[#This Row],[Customer Name Index]],Customer_Data[#All],2,0)</f>
        <v>PEDIFIX, Corp</v>
      </c>
      <c r="D354">
        <v>6</v>
      </c>
      <c r="E354" t="s">
        <v>2</v>
      </c>
      <c r="F354" t="s">
        <v>8168</v>
      </c>
      <c r="G354" t="s">
        <v>8027</v>
      </c>
      <c r="H354" t="str">
        <f>VLOOKUP(Sales_Data17[[#This Row],[Delivery Region Index]],Regions_Table[#All],2,0)</f>
        <v>New South Wales</v>
      </c>
      <c r="I354" t="str">
        <f>VLOOKUP(Sales_Data17[[#This Row],[Delivery Region Index]],Regions_Table[#All],3,0)</f>
        <v>Nowra</v>
      </c>
      <c r="J354">
        <v>17</v>
      </c>
      <c r="K354">
        <v>3</v>
      </c>
      <c r="L354" t="str">
        <f>VLOOKUP(Sales_Data17[[#This Row],[Product Description Index]],Products_Data[#All],2,0)</f>
        <v>Sunglasses</v>
      </c>
      <c r="M354">
        <v>7</v>
      </c>
      <c r="N354" s="9">
        <v>273.21111111111111</v>
      </c>
      <c r="O354" s="9">
        <f>Sales_Data17[[#This Row],[Order Quantity]]*Sales_Data17[[#This Row],[Unit Price]]</f>
        <v>1912.4777777777776</v>
      </c>
      <c r="P354" s="9">
        <v>232.22944444444445</v>
      </c>
      <c r="Q354" s="9">
        <f>Sales_Data17[[#This Row],[Line Total]]-(Sales_Data17[[#This Row],[Total Unit Cost]]*Sales_Data17[[#This Row],[Order Quantity]])</f>
        <v>286.87166666666644</v>
      </c>
      <c r="R354" s="1" t="str">
        <f>TEXT(Sales_Data17[[#This Row],[OrderDate]],"MMM")</f>
        <v>Mar</v>
      </c>
      <c r="S354" s="1" t="str">
        <f t="shared" si="5"/>
        <v>2012</v>
      </c>
    </row>
    <row r="355" spans="1:19">
      <c r="A355" t="s">
        <v>378</v>
      </c>
      <c r="B355" s="2">
        <v>40992</v>
      </c>
      <c r="C355" s="2" t="str">
        <f>VLOOKUP(Sales_Data17[[#This Row],[Customer Name Index]],Customer_Data[#All],2,0)</f>
        <v>Rochester Ltd</v>
      </c>
      <c r="D355">
        <v>15</v>
      </c>
      <c r="E355" t="s">
        <v>3</v>
      </c>
      <c r="F355" t="s">
        <v>8168</v>
      </c>
      <c r="G355" t="s">
        <v>8025</v>
      </c>
      <c r="H355" t="str">
        <f>VLOOKUP(Sales_Data17[[#This Row],[Delivery Region Index]],Regions_Table[#All],2,0)</f>
        <v>Queensland</v>
      </c>
      <c r="I355" t="str">
        <f>VLOOKUP(Sales_Data17[[#This Row],[Delivery Region Index]],Regions_Table[#All],3,0)</f>
        <v>Rockhampton</v>
      </c>
      <c r="J355">
        <v>41</v>
      </c>
      <c r="K355">
        <v>6</v>
      </c>
      <c r="L355" t="str">
        <f>VLOOKUP(Sales_Data17[[#This Row],[Product Description Index]],Products_Data[#All],2,0)</f>
        <v>Socks</v>
      </c>
      <c r="M355">
        <v>8</v>
      </c>
      <c r="N355" s="9">
        <v>123.57777777777778</v>
      </c>
      <c r="O355" s="9">
        <f>Sales_Data17[[#This Row],[Order Quantity]]*Sales_Data17[[#This Row],[Unit Price]]</f>
        <v>988.62222222222226</v>
      </c>
      <c r="P355" s="9">
        <v>95.154888888888891</v>
      </c>
      <c r="Q355" s="9">
        <f>Sales_Data17[[#This Row],[Line Total]]-(Sales_Data17[[#This Row],[Total Unit Cost]]*Sales_Data17[[#This Row],[Order Quantity]])</f>
        <v>227.38311111111113</v>
      </c>
      <c r="R355" s="1" t="str">
        <f>TEXT(Sales_Data17[[#This Row],[OrderDate]],"MMM")</f>
        <v>Mar</v>
      </c>
      <c r="S355" s="1" t="str">
        <f t="shared" si="5"/>
        <v>2012</v>
      </c>
    </row>
    <row r="356" spans="1:19">
      <c r="A356" t="s">
        <v>379</v>
      </c>
      <c r="B356" s="2">
        <v>40992</v>
      </c>
      <c r="C356" s="2" t="str">
        <f>VLOOKUP(Sales_Data17[[#This Row],[Customer Name Index]],Customer_Data[#All],2,0)</f>
        <v xml:space="preserve">Ei </v>
      </c>
      <c r="D356">
        <v>9</v>
      </c>
      <c r="E356" t="s">
        <v>3</v>
      </c>
      <c r="F356" t="s">
        <v>8168</v>
      </c>
      <c r="G356" t="s">
        <v>8027</v>
      </c>
      <c r="H356" t="str">
        <f>VLOOKUP(Sales_Data17[[#This Row],[Delivery Region Index]],Regions_Table[#All],2,0)</f>
        <v>New South Wales</v>
      </c>
      <c r="I356" t="str">
        <f>VLOOKUP(Sales_Data17[[#This Row],[Delivery Region Index]],Regions_Table[#All],3,0)</f>
        <v>Wollongong</v>
      </c>
      <c r="J356">
        <v>24</v>
      </c>
      <c r="K356">
        <v>4</v>
      </c>
      <c r="L356" t="str">
        <f>VLOOKUP(Sales_Data17[[#This Row],[Product Description Index]],Products_Data[#All],2,0)</f>
        <v>Jeans</v>
      </c>
      <c r="M356">
        <v>2</v>
      </c>
      <c r="N356" s="9">
        <v>118.36666666666666</v>
      </c>
      <c r="O356" s="9">
        <f>Sales_Data17[[#This Row],[Order Quantity]]*Sales_Data17[[#This Row],[Unit Price]]</f>
        <v>236.73333333333332</v>
      </c>
      <c r="P356" s="9">
        <v>82.856666666666655</v>
      </c>
      <c r="Q356" s="9">
        <f>Sales_Data17[[#This Row],[Line Total]]-(Sales_Data17[[#This Row],[Total Unit Cost]]*Sales_Data17[[#This Row],[Order Quantity]])</f>
        <v>71.02000000000001</v>
      </c>
      <c r="R356" s="1" t="str">
        <f>TEXT(Sales_Data17[[#This Row],[OrderDate]],"MMM")</f>
        <v>Mar</v>
      </c>
      <c r="S356" s="1" t="str">
        <f t="shared" si="5"/>
        <v>2012</v>
      </c>
    </row>
    <row r="357" spans="1:19">
      <c r="A357" t="s">
        <v>380</v>
      </c>
      <c r="B357" s="2">
        <v>40992</v>
      </c>
      <c r="C357" s="2" t="str">
        <f>VLOOKUP(Sales_Data17[[#This Row],[Customer Name Index]],Customer_Data[#All],2,0)</f>
        <v>Pure Group</v>
      </c>
      <c r="D357">
        <v>17</v>
      </c>
      <c r="E357" t="s">
        <v>2</v>
      </c>
      <c r="F357" t="s">
        <v>8168</v>
      </c>
      <c r="G357" t="s">
        <v>8025</v>
      </c>
      <c r="H357" t="str">
        <f>VLOOKUP(Sales_Data17[[#This Row],[Delivery Region Index]],Regions_Table[#All],2,0)</f>
        <v>Victoria</v>
      </c>
      <c r="I357" t="str">
        <f>VLOOKUP(Sales_Data17[[#This Row],[Delivery Region Index]],Regions_Table[#All],3,0)</f>
        <v>Benalla</v>
      </c>
      <c r="J357">
        <v>48</v>
      </c>
      <c r="K357">
        <v>7</v>
      </c>
      <c r="L357" t="str">
        <f>VLOOKUP(Sales_Data17[[#This Row],[Product Description Index]],Products_Data[#All],2,0)</f>
        <v>Dress Shirts</v>
      </c>
      <c r="M357">
        <v>4</v>
      </c>
      <c r="N357" s="9">
        <v>206.95555555555558</v>
      </c>
      <c r="O357" s="9">
        <f>Sales_Data17[[#This Row],[Order Quantity]]*Sales_Data17[[#This Row],[Unit Price]]</f>
        <v>827.82222222222231</v>
      </c>
      <c r="P357" s="9">
        <v>151.07755555555556</v>
      </c>
      <c r="Q357" s="9">
        <f>Sales_Data17[[#This Row],[Line Total]]-(Sales_Data17[[#This Row],[Total Unit Cost]]*Sales_Data17[[#This Row],[Order Quantity]])</f>
        <v>223.51200000000006</v>
      </c>
      <c r="R357" s="1" t="str">
        <f>TEXT(Sales_Data17[[#This Row],[OrderDate]],"MMM")</f>
        <v>Mar</v>
      </c>
      <c r="S357" s="1" t="str">
        <f t="shared" si="5"/>
        <v>2012</v>
      </c>
    </row>
    <row r="358" spans="1:19">
      <c r="A358" t="s">
        <v>381</v>
      </c>
      <c r="B358" s="2">
        <v>40992</v>
      </c>
      <c r="C358" s="2" t="str">
        <f>VLOOKUP(Sales_Data17[[#This Row],[Customer Name Index]],Customer_Data[#All],2,0)</f>
        <v>Rochester Ltd</v>
      </c>
      <c r="D358">
        <v>15</v>
      </c>
      <c r="E358" t="s">
        <v>4</v>
      </c>
      <c r="F358" t="s">
        <v>8168</v>
      </c>
      <c r="G358" t="s">
        <v>8025</v>
      </c>
      <c r="H358" t="str">
        <f>VLOOKUP(Sales_Data17[[#This Row],[Delivery Region Index]],Regions_Table[#All],2,0)</f>
        <v>Queensland</v>
      </c>
      <c r="I358" t="str">
        <f>VLOOKUP(Sales_Data17[[#This Row],[Delivery Region Index]],Regions_Table[#All],3,0)</f>
        <v>Toowoomba</v>
      </c>
      <c r="J358">
        <v>44</v>
      </c>
      <c r="K358">
        <v>6</v>
      </c>
      <c r="L358" t="str">
        <f>VLOOKUP(Sales_Data17[[#This Row],[Product Description Index]],Products_Data[#All],2,0)</f>
        <v>Socks</v>
      </c>
      <c r="M358">
        <v>2</v>
      </c>
      <c r="N358" s="9">
        <v>202.48888888888891</v>
      </c>
      <c r="O358" s="9">
        <f>Sales_Data17[[#This Row],[Order Quantity]]*Sales_Data17[[#This Row],[Unit Price]]</f>
        <v>404.97777777777782</v>
      </c>
      <c r="P358" s="9">
        <v>131.6177777777778</v>
      </c>
      <c r="Q358" s="9">
        <f>Sales_Data17[[#This Row],[Line Total]]-(Sales_Data17[[#This Row],[Total Unit Cost]]*Sales_Data17[[#This Row],[Order Quantity]])</f>
        <v>141.74222222222221</v>
      </c>
      <c r="R358" s="1" t="str">
        <f>TEXT(Sales_Data17[[#This Row],[OrderDate]],"MMM")</f>
        <v>Mar</v>
      </c>
      <c r="S358" s="1" t="str">
        <f t="shared" si="5"/>
        <v>2012</v>
      </c>
    </row>
    <row r="359" spans="1:19">
      <c r="A359" t="s">
        <v>382</v>
      </c>
      <c r="B359" s="2">
        <v>40992</v>
      </c>
      <c r="C359" s="2" t="str">
        <f>VLOOKUP(Sales_Data17[[#This Row],[Customer Name Index]],Customer_Data[#All],2,0)</f>
        <v xml:space="preserve">Ei </v>
      </c>
      <c r="D359">
        <v>9</v>
      </c>
      <c r="E359" t="s">
        <v>2</v>
      </c>
      <c r="F359" t="s">
        <v>8168</v>
      </c>
      <c r="G359" t="s">
        <v>8027</v>
      </c>
      <c r="H359" t="str">
        <f>VLOOKUP(Sales_Data17[[#This Row],[Delivery Region Index]],Regions_Table[#All],2,0)</f>
        <v>Queensland</v>
      </c>
      <c r="I359" t="str">
        <f>VLOOKUP(Sales_Data17[[#This Row],[Delivery Region Index]],Regions_Table[#All],3,0)</f>
        <v>Brisbane</v>
      </c>
      <c r="J359">
        <v>26</v>
      </c>
      <c r="K359">
        <v>4</v>
      </c>
      <c r="L359" t="str">
        <f>VLOOKUP(Sales_Data17[[#This Row],[Product Description Index]],Products_Data[#All],2,0)</f>
        <v>Jeans</v>
      </c>
      <c r="M359">
        <v>1</v>
      </c>
      <c r="N359" s="9">
        <v>118.36666666666666</v>
      </c>
      <c r="O359" s="9">
        <f>Sales_Data17[[#This Row],[Order Quantity]]*Sales_Data17[[#This Row],[Unit Price]]</f>
        <v>118.36666666666666</v>
      </c>
      <c r="P359" s="9">
        <v>63.918000000000006</v>
      </c>
      <c r="Q359" s="9">
        <f>Sales_Data17[[#This Row],[Line Total]]-(Sales_Data17[[#This Row],[Total Unit Cost]]*Sales_Data17[[#This Row],[Order Quantity]])</f>
        <v>54.448666666666654</v>
      </c>
      <c r="R359" s="1" t="str">
        <f>TEXT(Sales_Data17[[#This Row],[OrderDate]],"MMM")</f>
        <v>Mar</v>
      </c>
      <c r="S359" s="1" t="str">
        <f t="shared" si="5"/>
        <v>2012</v>
      </c>
    </row>
    <row r="360" spans="1:19">
      <c r="A360" t="s">
        <v>383</v>
      </c>
      <c r="B360" s="2">
        <v>40994</v>
      </c>
      <c r="C360" s="2" t="str">
        <f>VLOOKUP(Sales_Data17[[#This Row],[Customer Name Index]],Customer_Data[#All],2,0)</f>
        <v xml:space="preserve">WakeFern </v>
      </c>
      <c r="D360">
        <v>2</v>
      </c>
      <c r="E360" t="s">
        <v>4</v>
      </c>
      <c r="F360" t="s">
        <v>8168</v>
      </c>
      <c r="G360" t="s">
        <v>8027</v>
      </c>
      <c r="H360" t="str">
        <f>VLOOKUP(Sales_Data17[[#This Row],[Delivery Region Index]],Regions_Table[#All],2,0)</f>
        <v>New South Wales</v>
      </c>
      <c r="I360" t="str">
        <f>VLOOKUP(Sales_Data17[[#This Row],[Delivery Region Index]],Regions_Table[#All],3,0)</f>
        <v>Broken Hill</v>
      </c>
      <c r="J360">
        <v>5</v>
      </c>
      <c r="K360">
        <v>1</v>
      </c>
      <c r="L360" t="str">
        <f>VLOOKUP(Sales_Data17[[#This Row],[Product Description Index]],Products_Data[#All],2,0)</f>
        <v>Shirts</v>
      </c>
      <c r="M360">
        <v>4</v>
      </c>
      <c r="N360" s="9">
        <v>652.87777777777785</v>
      </c>
      <c r="O360" s="9">
        <f>Sales_Data17[[#This Row],[Order Quantity]]*Sales_Data17[[#This Row],[Unit Price]]</f>
        <v>2611.5111111111114</v>
      </c>
      <c r="P360" s="9">
        <v>476.60077777777781</v>
      </c>
      <c r="Q360" s="9">
        <f>Sales_Data17[[#This Row],[Line Total]]-(Sales_Data17[[#This Row],[Total Unit Cost]]*Sales_Data17[[#This Row],[Order Quantity]])</f>
        <v>705.10800000000017</v>
      </c>
      <c r="R360" s="1" t="str">
        <f>TEXT(Sales_Data17[[#This Row],[OrderDate]],"MMM")</f>
        <v>Mar</v>
      </c>
      <c r="S360" s="1" t="str">
        <f t="shared" si="5"/>
        <v>2012</v>
      </c>
    </row>
    <row r="361" spans="1:19">
      <c r="A361" t="s">
        <v>384</v>
      </c>
      <c r="B361" s="2">
        <v>40994</v>
      </c>
      <c r="C361" s="2" t="str">
        <f>VLOOKUP(Sales_Data17[[#This Row],[Customer Name Index]],Customer_Data[#All],2,0)</f>
        <v xml:space="preserve">Ei </v>
      </c>
      <c r="D361">
        <v>9</v>
      </c>
      <c r="E361" t="s">
        <v>4</v>
      </c>
      <c r="F361" t="s">
        <v>8168</v>
      </c>
      <c r="G361" t="s">
        <v>8027</v>
      </c>
      <c r="H361" t="str">
        <f>VLOOKUP(Sales_Data17[[#This Row],[Delivery Region Index]],Regions_Table[#All],2,0)</f>
        <v>New South Wales</v>
      </c>
      <c r="I361" t="str">
        <f>VLOOKUP(Sales_Data17[[#This Row],[Delivery Region Index]],Regions_Table[#All],3,0)</f>
        <v>Wollongong</v>
      </c>
      <c r="J361">
        <v>24</v>
      </c>
      <c r="K361">
        <v>4</v>
      </c>
      <c r="L361" t="str">
        <f>VLOOKUP(Sales_Data17[[#This Row],[Product Description Index]],Products_Data[#All],2,0)</f>
        <v>Jeans</v>
      </c>
      <c r="M361">
        <v>8</v>
      </c>
      <c r="N361" s="9">
        <v>192.06666666666669</v>
      </c>
      <c r="O361" s="9">
        <f>Sales_Data17[[#This Row],[Order Quantity]]*Sales_Data17[[#This Row],[Unit Price]]</f>
        <v>1536.5333333333335</v>
      </c>
      <c r="P361" s="9">
        <v>78.74733333333333</v>
      </c>
      <c r="Q361" s="9">
        <f>Sales_Data17[[#This Row],[Line Total]]-(Sales_Data17[[#This Row],[Total Unit Cost]]*Sales_Data17[[#This Row],[Order Quantity]])</f>
        <v>906.55466666666689</v>
      </c>
      <c r="R361" s="1" t="str">
        <f>TEXT(Sales_Data17[[#This Row],[OrderDate]],"MMM")</f>
        <v>Mar</v>
      </c>
      <c r="S361" s="1" t="str">
        <f t="shared" si="5"/>
        <v>2012</v>
      </c>
    </row>
    <row r="362" spans="1:19">
      <c r="A362" t="s">
        <v>385</v>
      </c>
      <c r="B362" s="2">
        <v>40994</v>
      </c>
      <c r="C362" s="2" t="str">
        <f>VLOOKUP(Sales_Data17[[#This Row],[Customer Name Index]],Customer_Data[#All],2,0)</f>
        <v>New Ltd</v>
      </c>
      <c r="D362">
        <v>7</v>
      </c>
      <c r="E362" t="s">
        <v>2</v>
      </c>
      <c r="F362" t="s">
        <v>8168</v>
      </c>
      <c r="G362" t="s">
        <v>8027</v>
      </c>
      <c r="H362" t="str">
        <f>VLOOKUP(Sales_Data17[[#This Row],[Delivery Region Index]],Regions_Table[#All],2,0)</f>
        <v>New South Wales</v>
      </c>
      <c r="I362" t="str">
        <f>VLOOKUP(Sales_Data17[[#This Row],[Delivery Region Index]],Regions_Table[#All],3,0)</f>
        <v>Queanbeyan</v>
      </c>
      <c r="J362">
        <v>20</v>
      </c>
      <c r="K362">
        <v>3</v>
      </c>
      <c r="L362" t="str">
        <f>VLOOKUP(Sales_Data17[[#This Row],[Product Description Index]],Products_Data[#All],2,0)</f>
        <v>Sunglasses</v>
      </c>
      <c r="M362">
        <v>7</v>
      </c>
      <c r="N362" s="9">
        <v>425.82222222222225</v>
      </c>
      <c r="O362" s="9">
        <f>Sales_Data17[[#This Row],[Order Quantity]]*Sales_Data17[[#This Row],[Unit Price]]</f>
        <v>2980.7555555555559</v>
      </c>
      <c r="P362" s="9">
        <v>272.52622222222226</v>
      </c>
      <c r="Q362" s="9">
        <f>Sales_Data17[[#This Row],[Line Total]]-(Sales_Data17[[#This Row],[Total Unit Cost]]*Sales_Data17[[#This Row],[Order Quantity]])</f>
        <v>1073.0720000000001</v>
      </c>
      <c r="R362" s="1" t="str">
        <f>TEXT(Sales_Data17[[#This Row],[OrderDate]],"MMM")</f>
        <v>Mar</v>
      </c>
      <c r="S362" s="1" t="str">
        <f t="shared" si="5"/>
        <v>2012</v>
      </c>
    </row>
    <row r="363" spans="1:19">
      <c r="A363" t="s">
        <v>386</v>
      </c>
      <c r="B363" s="2">
        <v>40994</v>
      </c>
      <c r="C363" s="2" t="str">
        <f>VLOOKUP(Sales_Data17[[#This Row],[Customer Name Index]],Customer_Data[#All],2,0)</f>
        <v>Rochester Ltd</v>
      </c>
      <c r="D363">
        <v>15</v>
      </c>
      <c r="E363" t="s">
        <v>4</v>
      </c>
      <c r="F363" t="s">
        <v>8168</v>
      </c>
      <c r="G363" t="s">
        <v>8025</v>
      </c>
      <c r="H363" t="str">
        <f>VLOOKUP(Sales_Data17[[#This Row],[Delivery Region Index]],Regions_Table[#All],2,0)</f>
        <v>Queensland</v>
      </c>
      <c r="I363" t="str">
        <f>VLOOKUP(Sales_Data17[[#This Row],[Delivery Region Index]],Regions_Table[#All],3,0)</f>
        <v>Sunshine Coast</v>
      </c>
      <c r="J363">
        <v>42</v>
      </c>
      <c r="K363">
        <v>6</v>
      </c>
      <c r="L363" t="str">
        <f>VLOOKUP(Sales_Data17[[#This Row],[Product Description Index]],Products_Data[#All],2,0)</f>
        <v>Socks</v>
      </c>
      <c r="M363">
        <v>8</v>
      </c>
      <c r="N363" s="9">
        <v>113.90000000000002</v>
      </c>
      <c r="O363" s="9">
        <f>Sales_Data17[[#This Row],[Order Quantity]]*Sales_Data17[[#This Row],[Unit Price]]</f>
        <v>911.20000000000016</v>
      </c>
      <c r="P363" s="9">
        <v>95.676000000000002</v>
      </c>
      <c r="Q363" s="9">
        <f>Sales_Data17[[#This Row],[Line Total]]-(Sales_Data17[[#This Row],[Total Unit Cost]]*Sales_Data17[[#This Row],[Order Quantity]])</f>
        <v>145.79200000000014</v>
      </c>
      <c r="R363" s="1" t="str">
        <f>TEXT(Sales_Data17[[#This Row],[OrderDate]],"MMM")</f>
        <v>Mar</v>
      </c>
      <c r="S363" s="1" t="str">
        <f t="shared" si="5"/>
        <v>2012</v>
      </c>
    </row>
    <row r="364" spans="1:19">
      <c r="A364" t="s">
        <v>387</v>
      </c>
      <c r="B364" s="2">
        <v>40994</v>
      </c>
      <c r="C364" s="2" t="str">
        <f>VLOOKUP(Sales_Data17[[#This Row],[Customer Name Index]],Customer_Data[#All],2,0)</f>
        <v>New Ltd</v>
      </c>
      <c r="D364">
        <v>7</v>
      </c>
      <c r="E364" t="s">
        <v>2</v>
      </c>
      <c r="F364" t="s">
        <v>8168</v>
      </c>
      <c r="G364" t="s">
        <v>8027</v>
      </c>
      <c r="H364" t="str">
        <f>VLOOKUP(Sales_Data17[[#This Row],[Delivery Region Index]],Regions_Table[#All],2,0)</f>
        <v>New South Wales</v>
      </c>
      <c r="I364" t="str">
        <f>VLOOKUP(Sales_Data17[[#This Row],[Delivery Region Index]],Regions_Table[#All],3,0)</f>
        <v>Port Macquarie</v>
      </c>
      <c r="J364">
        <v>19</v>
      </c>
      <c r="K364">
        <v>3</v>
      </c>
      <c r="L364" t="str">
        <f>VLOOKUP(Sales_Data17[[#This Row],[Product Description Index]],Products_Data[#All],2,0)</f>
        <v>Sunglasses</v>
      </c>
      <c r="M364">
        <v>1</v>
      </c>
      <c r="N364" s="9">
        <v>201.74444444444444</v>
      </c>
      <c r="O364" s="9">
        <f>Sales_Data17[[#This Row],[Order Quantity]]*Sales_Data17[[#This Row],[Unit Price]]</f>
        <v>201.74444444444444</v>
      </c>
      <c r="P364" s="9">
        <v>104.90711111111112</v>
      </c>
      <c r="Q364" s="9">
        <f>Sales_Data17[[#This Row],[Line Total]]-(Sales_Data17[[#This Row],[Total Unit Cost]]*Sales_Data17[[#This Row],[Order Quantity]])</f>
        <v>96.837333333333319</v>
      </c>
      <c r="R364" s="1" t="str">
        <f>TEXT(Sales_Data17[[#This Row],[OrderDate]],"MMM")</f>
        <v>Mar</v>
      </c>
      <c r="S364" s="1" t="str">
        <f t="shared" si="5"/>
        <v>2012</v>
      </c>
    </row>
    <row r="365" spans="1:19">
      <c r="A365" t="s">
        <v>388</v>
      </c>
      <c r="B365" s="2">
        <v>40995</v>
      </c>
      <c r="C365" s="2" t="str">
        <f>VLOOKUP(Sales_Data17[[#This Row],[Customer Name Index]],Customer_Data[#All],2,0)</f>
        <v>3LAB, Ltd</v>
      </c>
      <c r="D365">
        <v>16</v>
      </c>
      <c r="E365" t="s">
        <v>4</v>
      </c>
      <c r="F365" t="s">
        <v>8168</v>
      </c>
      <c r="G365" t="s">
        <v>8025</v>
      </c>
      <c r="H365" t="str">
        <f>VLOOKUP(Sales_Data17[[#This Row],[Delivery Region Index]],Regions_Table[#All],2,0)</f>
        <v>Victoria</v>
      </c>
      <c r="I365" t="str">
        <f>VLOOKUP(Sales_Data17[[#This Row],[Delivery Region Index]],Regions_Table[#All],3,0)</f>
        <v>Melbourne</v>
      </c>
      <c r="J365">
        <v>47</v>
      </c>
      <c r="K365">
        <v>7</v>
      </c>
      <c r="L365" t="str">
        <f>VLOOKUP(Sales_Data17[[#This Row],[Product Description Index]],Products_Data[#All],2,0)</f>
        <v>Dress Shirts</v>
      </c>
      <c r="M365">
        <v>7</v>
      </c>
      <c r="N365" s="9">
        <v>426.56666666666666</v>
      </c>
      <c r="O365" s="9">
        <f>Sales_Data17[[#This Row],[Order Quantity]]*Sales_Data17[[#This Row],[Unit Price]]</f>
        <v>2985.9666666666667</v>
      </c>
      <c r="P365" s="9">
        <v>187.68933333333334</v>
      </c>
      <c r="Q365" s="9">
        <f>Sales_Data17[[#This Row],[Line Total]]-(Sales_Data17[[#This Row],[Total Unit Cost]]*Sales_Data17[[#This Row],[Order Quantity]])</f>
        <v>1672.1413333333333</v>
      </c>
      <c r="R365" s="1" t="str">
        <f>TEXT(Sales_Data17[[#This Row],[OrderDate]],"MMM")</f>
        <v>Mar</v>
      </c>
      <c r="S365" s="1" t="str">
        <f t="shared" si="5"/>
        <v>2012</v>
      </c>
    </row>
    <row r="366" spans="1:19">
      <c r="A366" t="s">
        <v>389</v>
      </c>
      <c r="B366" s="2">
        <v>40995</v>
      </c>
      <c r="C366" s="2" t="str">
        <f>VLOOKUP(Sales_Data17[[#This Row],[Customer Name Index]],Customer_Data[#All],2,0)</f>
        <v>ETUDE Ltd</v>
      </c>
      <c r="D366">
        <v>4</v>
      </c>
      <c r="E366" t="s">
        <v>4</v>
      </c>
      <c r="F366" t="s">
        <v>8168</v>
      </c>
      <c r="G366" t="s">
        <v>8027</v>
      </c>
      <c r="H366" t="str">
        <f>VLOOKUP(Sales_Data17[[#This Row],[Delivery Region Index]],Regions_Table[#All],2,0)</f>
        <v>New South Wales</v>
      </c>
      <c r="I366" t="str">
        <f>VLOOKUP(Sales_Data17[[#This Row],[Delivery Region Index]],Regions_Table[#All],3,0)</f>
        <v>Gosford</v>
      </c>
      <c r="J366">
        <v>9</v>
      </c>
      <c r="K366">
        <v>2</v>
      </c>
      <c r="L366" t="str">
        <f>VLOOKUP(Sales_Data17[[#This Row],[Product Description Index]],Products_Data[#All],2,0)</f>
        <v>Pants</v>
      </c>
      <c r="M366">
        <v>6</v>
      </c>
      <c r="N366" s="9">
        <v>269.48888888888888</v>
      </c>
      <c r="O366" s="9">
        <f>Sales_Data17[[#This Row],[Order Quantity]]*Sales_Data17[[#This Row],[Unit Price]]</f>
        <v>1616.9333333333334</v>
      </c>
      <c r="P366" s="9">
        <v>158.99844444444443</v>
      </c>
      <c r="Q366" s="9">
        <f>Sales_Data17[[#This Row],[Line Total]]-(Sales_Data17[[#This Row],[Total Unit Cost]]*Sales_Data17[[#This Row],[Order Quantity]])</f>
        <v>662.94266666666681</v>
      </c>
      <c r="R366" s="1" t="str">
        <f>TEXT(Sales_Data17[[#This Row],[OrderDate]],"MMM")</f>
        <v>Mar</v>
      </c>
      <c r="S366" s="1" t="str">
        <f t="shared" si="5"/>
        <v>2012</v>
      </c>
    </row>
    <row r="367" spans="1:19">
      <c r="A367" t="s">
        <v>390</v>
      </c>
      <c r="B367" s="2">
        <v>40996</v>
      </c>
      <c r="C367" s="2" t="str">
        <f>VLOOKUP(Sales_Data17[[#This Row],[Customer Name Index]],Customer_Data[#All],2,0)</f>
        <v xml:space="preserve">Medline </v>
      </c>
      <c r="D367">
        <v>12</v>
      </c>
      <c r="E367" t="s">
        <v>4</v>
      </c>
      <c r="F367" t="s">
        <v>8168</v>
      </c>
      <c r="G367" t="s">
        <v>8026</v>
      </c>
      <c r="H367" t="str">
        <f>VLOOKUP(Sales_Data17[[#This Row],[Delivery Region Index]],Regions_Table[#All],2,0)</f>
        <v>Queensland</v>
      </c>
      <c r="I367" t="str">
        <f>VLOOKUP(Sales_Data17[[#This Row],[Delivery Region Index]],Regions_Table[#All],3,0)</f>
        <v>Logan City</v>
      </c>
      <c r="J367">
        <v>35</v>
      </c>
      <c r="K367">
        <v>5</v>
      </c>
      <c r="L367" t="str">
        <f>VLOOKUP(Sales_Data17[[#This Row],[Product Description Index]],Products_Data[#All],2,0)</f>
        <v>Hats</v>
      </c>
      <c r="M367">
        <v>7</v>
      </c>
      <c r="N367" s="9">
        <v>429.54444444444448</v>
      </c>
      <c r="O367" s="9">
        <f>Sales_Data17[[#This Row],[Order Quantity]]*Sales_Data17[[#This Row],[Unit Price]]</f>
        <v>3006.8111111111111</v>
      </c>
      <c r="P367" s="9">
        <v>219.0676666666667</v>
      </c>
      <c r="Q367" s="9">
        <f>Sales_Data17[[#This Row],[Line Total]]-(Sales_Data17[[#This Row],[Total Unit Cost]]*Sales_Data17[[#This Row],[Order Quantity]])</f>
        <v>1473.3374444444444</v>
      </c>
      <c r="R367" s="1" t="str">
        <f>TEXT(Sales_Data17[[#This Row],[OrderDate]],"MMM")</f>
        <v>Mar</v>
      </c>
      <c r="S367" s="1" t="str">
        <f t="shared" si="5"/>
        <v>2012</v>
      </c>
    </row>
    <row r="368" spans="1:19">
      <c r="A368" t="s">
        <v>391</v>
      </c>
      <c r="B368" s="2">
        <v>40996</v>
      </c>
      <c r="C368" s="2" t="str">
        <f>VLOOKUP(Sales_Data17[[#This Row],[Customer Name Index]],Customer_Data[#All],2,0)</f>
        <v>Pacific Ltd</v>
      </c>
      <c r="D368">
        <v>20</v>
      </c>
      <c r="E368" t="s">
        <v>2</v>
      </c>
      <c r="F368" t="s">
        <v>8168</v>
      </c>
      <c r="G368" t="s">
        <v>8028</v>
      </c>
      <c r="H368" t="str">
        <f>VLOOKUP(Sales_Data17[[#This Row],[Delivery Region Index]],Regions_Table[#All],2,0)</f>
        <v>Victoria</v>
      </c>
      <c r="I368" t="str">
        <f>VLOOKUP(Sales_Data17[[#This Row],[Delivery Region Index]],Regions_Table[#All],3,0)</f>
        <v>Wangaratta</v>
      </c>
      <c r="J368">
        <v>56</v>
      </c>
      <c r="K368">
        <v>8</v>
      </c>
      <c r="L368" t="str">
        <f>VLOOKUP(Sales_Data17[[#This Row],[Product Description Index]],Products_Data[#All],2,0)</f>
        <v>Shoes</v>
      </c>
      <c r="M368">
        <v>8</v>
      </c>
      <c r="N368" s="9">
        <v>294.8</v>
      </c>
      <c r="O368" s="9">
        <f>Sales_Data17[[#This Row],[Order Quantity]]*Sales_Data17[[#This Row],[Unit Price]]</f>
        <v>2358.4</v>
      </c>
      <c r="P368" s="9">
        <v>206.36</v>
      </c>
      <c r="Q368" s="9">
        <f>Sales_Data17[[#This Row],[Line Total]]-(Sales_Data17[[#This Row],[Total Unit Cost]]*Sales_Data17[[#This Row],[Order Quantity]])</f>
        <v>707.52</v>
      </c>
      <c r="R368" s="1" t="str">
        <f>TEXT(Sales_Data17[[#This Row],[OrderDate]],"MMM")</f>
        <v>Mar</v>
      </c>
      <c r="S368" s="1" t="str">
        <f t="shared" si="5"/>
        <v>2012</v>
      </c>
    </row>
    <row r="369" spans="1:19">
      <c r="A369" t="s">
        <v>392</v>
      </c>
      <c r="B369" s="2">
        <v>40996</v>
      </c>
      <c r="C369" s="2" t="str">
        <f>VLOOKUP(Sales_Data17[[#This Row],[Customer Name Index]],Customer_Data[#All],2,0)</f>
        <v>Procter Corp</v>
      </c>
      <c r="D369">
        <v>5</v>
      </c>
      <c r="E369" t="s">
        <v>2</v>
      </c>
      <c r="F369" t="s">
        <v>8168</v>
      </c>
      <c r="G369" t="s">
        <v>8027</v>
      </c>
      <c r="H369" t="str">
        <f>VLOOKUP(Sales_Data17[[#This Row],[Delivery Region Index]],Regions_Table[#All],2,0)</f>
        <v>New South Wales</v>
      </c>
      <c r="I369" t="str">
        <f>VLOOKUP(Sales_Data17[[#This Row],[Delivery Region Index]],Regions_Table[#All],3,0)</f>
        <v>Maitland</v>
      </c>
      <c r="J369">
        <v>15</v>
      </c>
      <c r="K369">
        <v>2</v>
      </c>
      <c r="L369" t="str">
        <f>VLOOKUP(Sales_Data17[[#This Row],[Product Description Index]],Products_Data[#All],2,0)</f>
        <v>Pants</v>
      </c>
      <c r="M369">
        <v>7</v>
      </c>
      <c r="N369" s="9">
        <v>110.17777777777778</v>
      </c>
      <c r="O369" s="9">
        <f>Sales_Data17[[#This Row],[Order Quantity]]*Sales_Data17[[#This Row],[Unit Price]]</f>
        <v>771.24444444444441</v>
      </c>
      <c r="P369" s="9">
        <v>66.106666666666669</v>
      </c>
      <c r="Q369" s="9">
        <f>Sales_Data17[[#This Row],[Line Total]]-(Sales_Data17[[#This Row],[Total Unit Cost]]*Sales_Data17[[#This Row],[Order Quantity]])</f>
        <v>308.49777777777774</v>
      </c>
      <c r="R369" s="1" t="str">
        <f>TEXT(Sales_Data17[[#This Row],[OrderDate]],"MMM")</f>
        <v>Mar</v>
      </c>
      <c r="S369" s="1" t="str">
        <f t="shared" si="5"/>
        <v>2012</v>
      </c>
    </row>
    <row r="370" spans="1:19">
      <c r="A370" t="s">
        <v>393</v>
      </c>
      <c r="B370" s="2">
        <v>40996</v>
      </c>
      <c r="C370" s="2" t="str">
        <f>VLOOKUP(Sales_Data17[[#This Row],[Customer Name Index]],Customer_Data[#All],2,0)</f>
        <v xml:space="preserve">Qualitest </v>
      </c>
      <c r="D370">
        <v>19</v>
      </c>
      <c r="E370" t="s">
        <v>4</v>
      </c>
      <c r="F370" t="s">
        <v>8168</v>
      </c>
      <c r="G370" t="s">
        <v>8028</v>
      </c>
      <c r="H370" t="str">
        <f>VLOOKUP(Sales_Data17[[#This Row],[Delivery Region Index]],Regions_Table[#All],2,0)</f>
        <v>Victoria</v>
      </c>
      <c r="I370" t="str">
        <f>VLOOKUP(Sales_Data17[[#This Row],[Delivery Region Index]],Regions_Table[#All],3,0)</f>
        <v>Swan Hill</v>
      </c>
      <c r="J370">
        <v>55</v>
      </c>
      <c r="K370">
        <v>8</v>
      </c>
      <c r="L370" t="str">
        <f>VLOOKUP(Sales_Data17[[#This Row],[Product Description Index]],Products_Data[#All],2,0)</f>
        <v>Shoes</v>
      </c>
      <c r="M370">
        <v>2</v>
      </c>
      <c r="N370" s="9">
        <v>279.16666666666669</v>
      </c>
      <c r="O370" s="9">
        <f>Sales_Data17[[#This Row],[Order Quantity]]*Sales_Data17[[#This Row],[Unit Price]]</f>
        <v>558.33333333333337</v>
      </c>
      <c r="P370" s="9">
        <v>228.91666666666666</v>
      </c>
      <c r="Q370" s="9">
        <f>Sales_Data17[[#This Row],[Line Total]]-(Sales_Data17[[#This Row],[Total Unit Cost]]*Sales_Data17[[#This Row],[Order Quantity]])</f>
        <v>100.50000000000006</v>
      </c>
      <c r="R370" s="1" t="str">
        <f>TEXT(Sales_Data17[[#This Row],[OrderDate]],"MMM")</f>
        <v>Mar</v>
      </c>
      <c r="S370" s="1" t="str">
        <f t="shared" si="5"/>
        <v>2012</v>
      </c>
    </row>
    <row r="371" spans="1:19">
      <c r="A371" t="s">
        <v>394</v>
      </c>
      <c r="B371" s="2">
        <v>40997</v>
      </c>
      <c r="C371" s="2" t="str">
        <f>VLOOKUP(Sales_Data17[[#This Row],[Customer Name Index]],Customer_Data[#All],2,0)</f>
        <v>Elorac, Corp</v>
      </c>
      <c r="D371">
        <v>3</v>
      </c>
      <c r="E371" t="s">
        <v>4</v>
      </c>
      <c r="F371" t="s">
        <v>8168</v>
      </c>
      <c r="G371" t="s">
        <v>8027</v>
      </c>
      <c r="H371" t="str">
        <f>VLOOKUP(Sales_Data17[[#This Row],[Delivery Region Index]],Regions_Table[#All],2,0)</f>
        <v>New South Wales</v>
      </c>
      <c r="I371" t="str">
        <f>VLOOKUP(Sales_Data17[[#This Row],[Delivery Region Index]],Regions_Table[#All],3,0)</f>
        <v>Coffs Harbour</v>
      </c>
      <c r="J371">
        <v>7</v>
      </c>
      <c r="K371">
        <v>1</v>
      </c>
      <c r="L371" t="str">
        <f>VLOOKUP(Sales_Data17[[#This Row],[Product Description Index]],Products_Data[#All],2,0)</f>
        <v>Shirts</v>
      </c>
      <c r="M371">
        <v>4</v>
      </c>
      <c r="N371" s="9">
        <v>290.33333333333331</v>
      </c>
      <c r="O371" s="9">
        <f>Sales_Data17[[#This Row],[Order Quantity]]*Sales_Data17[[#This Row],[Unit Price]]</f>
        <v>1161.3333333333333</v>
      </c>
      <c r="P371" s="9">
        <v>148.07000000000002</v>
      </c>
      <c r="Q371" s="9">
        <f>Sales_Data17[[#This Row],[Line Total]]-(Sales_Data17[[#This Row],[Total Unit Cost]]*Sales_Data17[[#This Row],[Order Quantity]])</f>
        <v>569.05333333333317</v>
      </c>
      <c r="R371" s="1" t="str">
        <f>TEXT(Sales_Data17[[#This Row],[OrderDate]],"MMM")</f>
        <v>Mar</v>
      </c>
      <c r="S371" s="1" t="str">
        <f t="shared" si="5"/>
        <v>2012</v>
      </c>
    </row>
    <row r="372" spans="1:19">
      <c r="A372" t="s">
        <v>395</v>
      </c>
      <c r="B372" s="2">
        <v>40997</v>
      </c>
      <c r="C372" s="2" t="str">
        <f>VLOOKUP(Sales_Data17[[#This Row],[Customer Name Index]],Customer_Data[#All],2,0)</f>
        <v>Pacific Ltd</v>
      </c>
      <c r="D372">
        <v>20</v>
      </c>
      <c r="E372" t="s">
        <v>4</v>
      </c>
      <c r="F372" t="s">
        <v>8168</v>
      </c>
      <c r="G372" t="s">
        <v>8028</v>
      </c>
      <c r="H372" t="str">
        <f>VLOOKUP(Sales_Data17[[#This Row],[Delivery Region Index]],Regions_Table[#All],2,0)</f>
        <v>Victoria</v>
      </c>
      <c r="I372" t="str">
        <f>VLOOKUP(Sales_Data17[[#This Row],[Delivery Region Index]],Regions_Table[#All],3,0)</f>
        <v>Wodonga</v>
      </c>
      <c r="J372">
        <v>58</v>
      </c>
      <c r="K372">
        <v>8</v>
      </c>
      <c r="L372" t="str">
        <f>VLOOKUP(Sales_Data17[[#This Row],[Product Description Index]],Products_Data[#All],2,0)</f>
        <v>Shoes</v>
      </c>
      <c r="M372">
        <v>6</v>
      </c>
      <c r="N372" s="9">
        <v>635.75555555555559</v>
      </c>
      <c r="O372" s="9">
        <f>Sales_Data17[[#This Row],[Order Quantity]]*Sales_Data17[[#This Row],[Unit Price]]</f>
        <v>3814.5333333333338</v>
      </c>
      <c r="P372" s="9">
        <v>375.09577777777781</v>
      </c>
      <c r="Q372" s="9">
        <f>Sales_Data17[[#This Row],[Line Total]]-(Sales_Data17[[#This Row],[Total Unit Cost]]*Sales_Data17[[#This Row],[Order Quantity]])</f>
        <v>1563.9586666666669</v>
      </c>
      <c r="R372" s="1" t="str">
        <f>TEXT(Sales_Data17[[#This Row],[OrderDate]],"MMM")</f>
        <v>Mar</v>
      </c>
      <c r="S372" s="1" t="str">
        <f t="shared" si="5"/>
        <v>2012</v>
      </c>
    </row>
    <row r="373" spans="1:19">
      <c r="A373" t="s">
        <v>396</v>
      </c>
      <c r="B373" s="2">
        <v>40997</v>
      </c>
      <c r="C373" s="2" t="str">
        <f>VLOOKUP(Sales_Data17[[#This Row],[Customer Name Index]],Customer_Data[#All],2,0)</f>
        <v>Ole Group</v>
      </c>
      <c r="D373">
        <v>13</v>
      </c>
      <c r="E373" t="s">
        <v>4</v>
      </c>
      <c r="F373" t="s">
        <v>8168</v>
      </c>
      <c r="G373" t="s">
        <v>8026</v>
      </c>
      <c r="H373" t="str">
        <f>VLOOKUP(Sales_Data17[[#This Row],[Delivery Region Index]],Regions_Table[#All],2,0)</f>
        <v>Queensland</v>
      </c>
      <c r="I373" t="str">
        <f>VLOOKUP(Sales_Data17[[#This Row],[Delivery Region Index]],Regions_Table[#All],3,0)</f>
        <v>Maryborough</v>
      </c>
      <c r="J373">
        <v>37</v>
      </c>
      <c r="K373">
        <v>6</v>
      </c>
      <c r="L373" t="str">
        <f>VLOOKUP(Sales_Data17[[#This Row],[Product Description Index]],Products_Data[#All],2,0)</f>
        <v>Socks</v>
      </c>
      <c r="M373">
        <v>6</v>
      </c>
      <c r="N373" s="9">
        <v>196.53333333333333</v>
      </c>
      <c r="O373" s="9">
        <f>Sales_Data17[[#This Row],[Order Quantity]]*Sales_Data17[[#This Row],[Unit Price]]</f>
        <v>1179.2</v>
      </c>
      <c r="P373" s="9">
        <v>92.370666666666651</v>
      </c>
      <c r="Q373" s="9">
        <f>Sales_Data17[[#This Row],[Line Total]]-(Sales_Data17[[#This Row],[Total Unit Cost]]*Sales_Data17[[#This Row],[Order Quantity]])</f>
        <v>624.97600000000011</v>
      </c>
      <c r="R373" s="1" t="str">
        <f>TEXT(Sales_Data17[[#This Row],[OrderDate]],"MMM")</f>
        <v>Mar</v>
      </c>
      <c r="S373" s="1" t="str">
        <f t="shared" si="5"/>
        <v>2012</v>
      </c>
    </row>
    <row r="374" spans="1:19">
      <c r="A374" t="s">
        <v>397</v>
      </c>
      <c r="B374" s="2">
        <v>40997</v>
      </c>
      <c r="C374" s="2" t="str">
        <f>VLOOKUP(Sales_Data17[[#This Row],[Customer Name Index]],Customer_Data[#All],2,0)</f>
        <v xml:space="preserve">Medline </v>
      </c>
      <c r="D374">
        <v>12</v>
      </c>
      <c r="E374" t="s">
        <v>3</v>
      </c>
      <c r="F374" t="s">
        <v>8168</v>
      </c>
      <c r="G374" t="s">
        <v>8026</v>
      </c>
      <c r="H374" t="str">
        <f>VLOOKUP(Sales_Data17[[#This Row],[Delivery Region Index]],Regions_Table[#All],2,0)</f>
        <v>Queensland</v>
      </c>
      <c r="I374" t="str">
        <f>VLOOKUP(Sales_Data17[[#This Row],[Delivery Region Index]],Regions_Table[#All],3,0)</f>
        <v>Logan City</v>
      </c>
      <c r="J374">
        <v>35</v>
      </c>
      <c r="K374">
        <v>5</v>
      </c>
      <c r="L374" t="str">
        <f>VLOOKUP(Sales_Data17[[#This Row],[Product Description Index]],Products_Data[#All],2,0)</f>
        <v>Hats</v>
      </c>
      <c r="M374">
        <v>8</v>
      </c>
      <c r="N374" s="9">
        <v>289.5888888888889</v>
      </c>
      <c r="O374" s="9">
        <f>Sales_Data17[[#This Row],[Order Quantity]]*Sales_Data17[[#This Row],[Unit Price]]</f>
        <v>2316.7111111111112</v>
      </c>
      <c r="P374" s="9">
        <v>139.00266666666667</v>
      </c>
      <c r="Q374" s="9">
        <f>Sales_Data17[[#This Row],[Line Total]]-(Sales_Data17[[#This Row],[Total Unit Cost]]*Sales_Data17[[#This Row],[Order Quantity]])</f>
        <v>1204.6897777777779</v>
      </c>
      <c r="R374" s="1" t="str">
        <f>TEXT(Sales_Data17[[#This Row],[OrderDate]],"MMM")</f>
        <v>Mar</v>
      </c>
      <c r="S374" s="1" t="str">
        <f t="shared" si="5"/>
        <v>2012</v>
      </c>
    </row>
    <row r="375" spans="1:19">
      <c r="A375" t="s">
        <v>398</v>
      </c>
      <c r="B375" s="2">
        <v>40998</v>
      </c>
      <c r="C375" s="2" t="str">
        <f>VLOOKUP(Sales_Data17[[#This Row],[Customer Name Index]],Customer_Data[#All],2,0)</f>
        <v xml:space="preserve">Qualitest </v>
      </c>
      <c r="D375">
        <v>19</v>
      </c>
      <c r="E375" t="s">
        <v>3</v>
      </c>
      <c r="F375" t="s">
        <v>8168</v>
      </c>
      <c r="G375" t="s">
        <v>8028</v>
      </c>
      <c r="H375" t="str">
        <f>VLOOKUP(Sales_Data17[[#This Row],[Delivery Region Index]],Regions_Table[#All],2,0)</f>
        <v>Victoria</v>
      </c>
      <c r="I375" t="str">
        <f>VLOOKUP(Sales_Data17[[#This Row],[Delivery Region Index]],Regions_Table[#All],3,0)</f>
        <v>Mildura</v>
      </c>
      <c r="J375">
        <v>53</v>
      </c>
      <c r="K375">
        <v>8</v>
      </c>
      <c r="L375" t="str">
        <f>VLOOKUP(Sales_Data17[[#This Row],[Product Description Index]],Products_Data[#All],2,0)</f>
        <v>Shoes</v>
      </c>
      <c r="M375">
        <v>3</v>
      </c>
      <c r="N375" s="9">
        <v>272.4666666666667</v>
      </c>
      <c r="O375" s="9">
        <f>Sales_Data17[[#This Row],[Order Quantity]]*Sales_Data17[[#This Row],[Unit Price]]</f>
        <v>817.40000000000009</v>
      </c>
      <c r="P375" s="9">
        <v>174.37866666666667</v>
      </c>
      <c r="Q375" s="9">
        <f>Sales_Data17[[#This Row],[Line Total]]-(Sales_Data17[[#This Row],[Total Unit Cost]]*Sales_Data17[[#This Row],[Order Quantity]])</f>
        <v>294.26400000000012</v>
      </c>
      <c r="R375" s="1" t="str">
        <f>TEXT(Sales_Data17[[#This Row],[OrderDate]],"MMM")</f>
        <v>Mar</v>
      </c>
      <c r="S375" s="1" t="str">
        <f t="shared" si="5"/>
        <v>2012</v>
      </c>
    </row>
    <row r="376" spans="1:19">
      <c r="A376" t="s">
        <v>399</v>
      </c>
      <c r="B376" s="2">
        <v>40998</v>
      </c>
      <c r="C376" s="2" t="str">
        <f>VLOOKUP(Sales_Data17[[#This Row],[Customer Name Index]],Customer_Data[#All],2,0)</f>
        <v xml:space="preserve">Medline </v>
      </c>
      <c r="D376">
        <v>12</v>
      </c>
      <c r="E376" t="s">
        <v>4</v>
      </c>
      <c r="F376" t="s">
        <v>8168</v>
      </c>
      <c r="G376" t="s">
        <v>8026</v>
      </c>
      <c r="H376" t="str">
        <f>VLOOKUP(Sales_Data17[[#This Row],[Delivery Region Index]],Regions_Table[#All],2,0)</f>
        <v>Queensland</v>
      </c>
      <c r="I376" t="str">
        <f>VLOOKUP(Sales_Data17[[#This Row],[Delivery Region Index]],Regions_Table[#All],3,0)</f>
        <v>Ipswich</v>
      </c>
      <c r="J376">
        <v>34</v>
      </c>
      <c r="K376">
        <v>5</v>
      </c>
      <c r="L376" t="str">
        <f>VLOOKUP(Sales_Data17[[#This Row],[Product Description Index]],Products_Data[#All],2,0)</f>
        <v>Hats</v>
      </c>
      <c r="M376">
        <v>1</v>
      </c>
      <c r="N376" s="9">
        <v>107.2</v>
      </c>
      <c r="O376" s="9">
        <f>Sales_Data17[[#This Row],[Order Quantity]]*Sales_Data17[[#This Row],[Unit Price]]</f>
        <v>107.2</v>
      </c>
      <c r="P376" s="9">
        <v>77.184000000000012</v>
      </c>
      <c r="Q376" s="9">
        <f>Sales_Data17[[#This Row],[Line Total]]-(Sales_Data17[[#This Row],[Total Unit Cost]]*Sales_Data17[[#This Row],[Order Quantity]])</f>
        <v>30.015999999999991</v>
      </c>
      <c r="R376" s="1" t="str">
        <f>TEXT(Sales_Data17[[#This Row],[OrderDate]],"MMM")</f>
        <v>Mar</v>
      </c>
      <c r="S376" s="1" t="str">
        <f t="shared" si="5"/>
        <v>2012</v>
      </c>
    </row>
    <row r="377" spans="1:19">
      <c r="A377" t="s">
        <v>400</v>
      </c>
      <c r="B377" s="2">
        <v>40999</v>
      </c>
      <c r="C377" s="2" t="str">
        <f>VLOOKUP(Sales_Data17[[#This Row],[Customer Name Index]],Customer_Data[#All],2,0)</f>
        <v>Procter Corp</v>
      </c>
      <c r="D377">
        <v>5</v>
      </c>
      <c r="E377" t="s">
        <v>3</v>
      </c>
      <c r="F377" t="s">
        <v>8168</v>
      </c>
      <c r="G377" t="s">
        <v>8027</v>
      </c>
      <c r="H377" t="str">
        <f>VLOOKUP(Sales_Data17[[#This Row],[Delivery Region Index]],Regions_Table[#All],2,0)</f>
        <v>New South Wales</v>
      </c>
      <c r="I377" t="str">
        <f>VLOOKUP(Sales_Data17[[#This Row],[Delivery Region Index]],Regions_Table[#All],3,0)</f>
        <v>Maitland</v>
      </c>
      <c r="J377">
        <v>15</v>
      </c>
      <c r="K377">
        <v>2</v>
      </c>
      <c r="L377" t="str">
        <f>VLOOKUP(Sales_Data17[[#This Row],[Product Description Index]],Products_Data[#All],2,0)</f>
        <v>Pants</v>
      </c>
      <c r="M377">
        <v>6</v>
      </c>
      <c r="N377" s="9">
        <v>125.06666666666668</v>
      </c>
      <c r="O377" s="9">
        <f>Sales_Data17[[#This Row],[Order Quantity]]*Sales_Data17[[#This Row],[Unit Price]]</f>
        <v>750.40000000000009</v>
      </c>
      <c r="P377" s="9">
        <v>62.533333333333339</v>
      </c>
      <c r="Q377" s="9">
        <f>Sales_Data17[[#This Row],[Line Total]]-(Sales_Data17[[#This Row],[Total Unit Cost]]*Sales_Data17[[#This Row],[Order Quantity]])</f>
        <v>375.20000000000005</v>
      </c>
      <c r="R377" s="1" t="str">
        <f>TEXT(Sales_Data17[[#This Row],[OrderDate]],"MMM")</f>
        <v>Mar</v>
      </c>
      <c r="S377" s="1" t="str">
        <f t="shared" si="5"/>
        <v>2012</v>
      </c>
    </row>
    <row r="378" spans="1:19">
      <c r="A378" t="s">
        <v>401</v>
      </c>
      <c r="B378" s="2">
        <v>40999</v>
      </c>
      <c r="C378" s="2" t="str">
        <f>VLOOKUP(Sales_Data17[[#This Row],[Customer Name Index]],Customer_Data[#All],2,0)</f>
        <v>Eminence Corp</v>
      </c>
      <c r="D378">
        <v>18</v>
      </c>
      <c r="E378" t="s">
        <v>2</v>
      </c>
      <c r="F378" t="s">
        <v>8168</v>
      </c>
      <c r="G378" t="s">
        <v>8025</v>
      </c>
      <c r="H378" t="str">
        <f>VLOOKUP(Sales_Data17[[#This Row],[Delivery Region Index]],Regions_Table[#All],2,0)</f>
        <v>Victoria</v>
      </c>
      <c r="I378" t="str">
        <f>VLOOKUP(Sales_Data17[[#This Row],[Delivery Region Index]],Regions_Table[#All],3,0)</f>
        <v>Bendigo</v>
      </c>
      <c r="J378">
        <v>50</v>
      </c>
      <c r="K378">
        <v>7</v>
      </c>
      <c r="L378" t="str">
        <f>VLOOKUP(Sales_Data17[[#This Row],[Product Description Index]],Products_Data[#All],2,0)</f>
        <v>Dress Shirts</v>
      </c>
      <c r="M378">
        <v>5</v>
      </c>
      <c r="N378" s="9">
        <v>95.288888888888891</v>
      </c>
      <c r="O378" s="9">
        <f>Sales_Data17[[#This Row],[Order Quantity]]*Sales_Data17[[#This Row],[Unit Price]]</f>
        <v>476.44444444444446</v>
      </c>
      <c r="P378" s="9">
        <v>60.984888888888889</v>
      </c>
      <c r="Q378" s="9">
        <f>Sales_Data17[[#This Row],[Line Total]]-(Sales_Data17[[#This Row],[Total Unit Cost]]*Sales_Data17[[#This Row],[Order Quantity]])</f>
        <v>171.51999999999998</v>
      </c>
      <c r="R378" s="1" t="str">
        <f>TEXT(Sales_Data17[[#This Row],[OrderDate]],"MMM")</f>
        <v>Mar</v>
      </c>
      <c r="S378" s="1" t="str">
        <f t="shared" si="5"/>
        <v>2012</v>
      </c>
    </row>
    <row r="379" spans="1:19">
      <c r="A379" t="s">
        <v>402</v>
      </c>
      <c r="B379" s="2">
        <v>41000</v>
      </c>
      <c r="C379" s="2" t="str">
        <f>VLOOKUP(Sales_Data17[[#This Row],[Customer Name Index]],Customer_Data[#All],2,0)</f>
        <v xml:space="preserve">WakeFern </v>
      </c>
      <c r="D379">
        <v>2</v>
      </c>
      <c r="E379" t="s">
        <v>4</v>
      </c>
      <c r="F379" t="s">
        <v>8168</v>
      </c>
      <c r="G379" t="s">
        <v>8027</v>
      </c>
      <c r="H379" t="str">
        <f>VLOOKUP(Sales_Data17[[#This Row],[Delivery Region Index]],Regions_Table[#All],2,0)</f>
        <v>New South Wales</v>
      </c>
      <c r="I379" t="str">
        <f>VLOOKUP(Sales_Data17[[#This Row],[Delivery Region Index]],Regions_Table[#All],3,0)</f>
        <v>Broken Hill</v>
      </c>
      <c r="J379">
        <v>5</v>
      </c>
      <c r="K379">
        <v>1</v>
      </c>
      <c r="L379" t="str">
        <f>VLOOKUP(Sales_Data17[[#This Row],[Product Description Index]],Products_Data[#All],2,0)</f>
        <v>Shirts</v>
      </c>
      <c r="M379">
        <v>6</v>
      </c>
      <c r="N379" s="9">
        <v>434.01111111111112</v>
      </c>
      <c r="O379" s="9">
        <f>Sales_Data17[[#This Row],[Order Quantity]]*Sales_Data17[[#This Row],[Unit Price]]</f>
        <v>2604.0666666666666</v>
      </c>
      <c r="P379" s="9">
        <v>199.64511111111111</v>
      </c>
      <c r="Q379" s="9">
        <f>Sales_Data17[[#This Row],[Line Total]]-(Sales_Data17[[#This Row],[Total Unit Cost]]*Sales_Data17[[#This Row],[Order Quantity]])</f>
        <v>1406.1959999999999</v>
      </c>
      <c r="R379" s="1" t="str">
        <f>TEXT(Sales_Data17[[#This Row],[OrderDate]],"MMM")</f>
        <v>Apr</v>
      </c>
      <c r="S379" s="1" t="str">
        <f t="shared" si="5"/>
        <v>2012</v>
      </c>
    </row>
    <row r="380" spans="1:19">
      <c r="A380" t="s">
        <v>403</v>
      </c>
      <c r="B380" s="2">
        <v>41000</v>
      </c>
      <c r="C380" s="2" t="str">
        <f>VLOOKUP(Sales_Data17[[#This Row],[Customer Name Index]],Customer_Data[#All],2,0)</f>
        <v xml:space="preserve">Ei </v>
      </c>
      <c r="D380">
        <v>9</v>
      </c>
      <c r="E380" t="s">
        <v>3</v>
      </c>
      <c r="F380" t="s">
        <v>8168</v>
      </c>
      <c r="G380" t="s">
        <v>8027</v>
      </c>
      <c r="H380" t="str">
        <f>VLOOKUP(Sales_Data17[[#This Row],[Delivery Region Index]],Regions_Table[#All],2,0)</f>
        <v>Queensland</v>
      </c>
      <c r="I380" t="str">
        <f>VLOOKUP(Sales_Data17[[#This Row],[Delivery Region Index]],Regions_Table[#All],3,0)</f>
        <v>Brisbane</v>
      </c>
      <c r="J380">
        <v>26</v>
      </c>
      <c r="K380">
        <v>4</v>
      </c>
      <c r="L380" t="str">
        <f>VLOOKUP(Sales_Data17[[#This Row],[Product Description Index]],Products_Data[#All],2,0)</f>
        <v>Jeans</v>
      </c>
      <c r="M380">
        <v>3</v>
      </c>
      <c r="N380" s="9">
        <v>119.85555555555555</v>
      </c>
      <c r="O380" s="9">
        <f>Sales_Data17[[#This Row],[Order Quantity]]*Sales_Data17[[#This Row],[Unit Price]]</f>
        <v>359.56666666666666</v>
      </c>
      <c r="P380" s="9">
        <v>56.332111111111111</v>
      </c>
      <c r="Q380" s="9">
        <f>Sales_Data17[[#This Row],[Line Total]]-(Sales_Data17[[#This Row],[Total Unit Cost]]*Sales_Data17[[#This Row],[Order Quantity]])</f>
        <v>190.57033333333334</v>
      </c>
      <c r="R380" s="1" t="str">
        <f>TEXT(Sales_Data17[[#This Row],[OrderDate]],"MMM")</f>
        <v>Apr</v>
      </c>
      <c r="S380" s="1" t="str">
        <f t="shared" si="5"/>
        <v>2012</v>
      </c>
    </row>
    <row r="381" spans="1:19">
      <c r="A381" t="s">
        <v>404</v>
      </c>
      <c r="B381" s="2">
        <v>41000</v>
      </c>
      <c r="C381" s="2" t="str">
        <f>VLOOKUP(Sales_Data17[[#This Row],[Customer Name Index]],Customer_Data[#All],2,0)</f>
        <v>3LAB, Ltd</v>
      </c>
      <c r="D381">
        <v>16</v>
      </c>
      <c r="E381" t="s">
        <v>4</v>
      </c>
      <c r="F381" t="s">
        <v>8168</v>
      </c>
      <c r="G381" t="s">
        <v>8025</v>
      </c>
      <c r="H381" t="str">
        <f>VLOOKUP(Sales_Data17[[#This Row],[Delivery Region Index]],Regions_Table[#All],2,0)</f>
        <v>Queensland</v>
      </c>
      <c r="I381" t="str">
        <f>VLOOKUP(Sales_Data17[[#This Row],[Delivery Region Index]],Regions_Table[#All],3,0)</f>
        <v>Townsville</v>
      </c>
      <c r="J381">
        <v>45</v>
      </c>
      <c r="K381">
        <v>7</v>
      </c>
      <c r="L381" t="str">
        <f>VLOOKUP(Sales_Data17[[#This Row],[Product Description Index]],Products_Data[#All],2,0)</f>
        <v>Dress Shirts</v>
      </c>
      <c r="M381">
        <v>7</v>
      </c>
      <c r="N381" s="9">
        <v>270.23333333333335</v>
      </c>
      <c r="O381" s="9">
        <f>Sales_Data17[[#This Row],[Order Quantity]]*Sales_Data17[[#This Row],[Unit Price]]</f>
        <v>1891.6333333333334</v>
      </c>
      <c r="P381" s="9">
        <v>140.52133333333333</v>
      </c>
      <c r="Q381" s="9">
        <f>Sales_Data17[[#This Row],[Line Total]]-(Sales_Data17[[#This Row],[Total Unit Cost]]*Sales_Data17[[#This Row],[Order Quantity]])</f>
        <v>907.98400000000015</v>
      </c>
      <c r="R381" s="1" t="str">
        <f>TEXT(Sales_Data17[[#This Row],[OrderDate]],"MMM")</f>
        <v>Apr</v>
      </c>
      <c r="S381" s="1" t="str">
        <f t="shared" si="5"/>
        <v>2012</v>
      </c>
    </row>
    <row r="382" spans="1:19">
      <c r="A382" t="s">
        <v>405</v>
      </c>
      <c r="B382" s="2">
        <v>41000</v>
      </c>
      <c r="C382" s="2" t="str">
        <f>VLOOKUP(Sales_Data17[[#This Row],[Customer Name Index]],Customer_Data[#All],2,0)</f>
        <v>Procter Corp</v>
      </c>
      <c r="D382">
        <v>5</v>
      </c>
      <c r="E382" t="s">
        <v>4</v>
      </c>
      <c r="F382" t="s">
        <v>8168</v>
      </c>
      <c r="G382" t="s">
        <v>8027</v>
      </c>
      <c r="H382" t="str">
        <f>VLOOKUP(Sales_Data17[[#This Row],[Delivery Region Index]],Regions_Table[#All],2,0)</f>
        <v>New South Wales</v>
      </c>
      <c r="I382" t="str">
        <f>VLOOKUP(Sales_Data17[[#This Row],[Delivery Region Index]],Regions_Table[#All],3,0)</f>
        <v>Maitland</v>
      </c>
      <c r="J382">
        <v>15</v>
      </c>
      <c r="K382">
        <v>2</v>
      </c>
      <c r="L382" t="str">
        <f>VLOOKUP(Sales_Data17[[#This Row],[Product Description Index]],Products_Data[#All],2,0)</f>
        <v>Pants</v>
      </c>
      <c r="M382">
        <v>7</v>
      </c>
      <c r="N382" s="9">
        <v>106.45555555555556</v>
      </c>
      <c r="O382" s="9">
        <f>Sales_Data17[[#This Row],[Order Quantity]]*Sales_Data17[[#This Row],[Unit Price]]</f>
        <v>745.18888888888898</v>
      </c>
      <c r="P382" s="9">
        <v>59.615111111111119</v>
      </c>
      <c r="Q382" s="9">
        <f>Sales_Data17[[#This Row],[Line Total]]-(Sales_Data17[[#This Row],[Total Unit Cost]]*Sales_Data17[[#This Row],[Order Quantity]])</f>
        <v>327.88311111111113</v>
      </c>
      <c r="R382" s="1" t="str">
        <f>TEXT(Sales_Data17[[#This Row],[OrderDate]],"MMM")</f>
        <v>Apr</v>
      </c>
      <c r="S382" s="1" t="str">
        <f t="shared" si="5"/>
        <v>2012</v>
      </c>
    </row>
    <row r="383" spans="1:19">
      <c r="A383" t="s">
        <v>406</v>
      </c>
      <c r="B383" s="2">
        <v>41000</v>
      </c>
      <c r="C383" s="2" t="str">
        <f>VLOOKUP(Sales_Data17[[#This Row],[Customer Name Index]],Customer_Data[#All],2,0)</f>
        <v>Medsep Group</v>
      </c>
      <c r="D383">
        <v>8</v>
      </c>
      <c r="E383" t="s">
        <v>4</v>
      </c>
      <c r="F383" t="s">
        <v>8168</v>
      </c>
      <c r="G383" t="s">
        <v>8027</v>
      </c>
      <c r="H383" t="str">
        <f>VLOOKUP(Sales_Data17[[#This Row],[Delivery Region Index]],Regions_Table[#All],2,0)</f>
        <v>New South Wales</v>
      </c>
      <c r="I383" t="str">
        <f>VLOOKUP(Sales_Data17[[#This Row],[Delivery Region Index]],Regions_Table[#All],3,0)</f>
        <v>Tweed Heads</v>
      </c>
      <c r="J383">
        <v>22</v>
      </c>
      <c r="K383">
        <v>4</v>
      </c>
      <c r="L383" t="str">
        <f>VLOOKUP(Sales_Data17[[#This Row],[Product Description Index]],Products_Data[#All],2,0)</f>
        <v>Jeans</v>
      </c>
      <c r="M383">
        <v>6</v>
      </c>
      <c r="N383" s="9">
        <v>96.033333333333346</v>
      </c>
      <c r="O383" s="9">
        <f>Sales_Data17[[#This Row],[Order Quantity]]*Sales_Data17[[#This Row],[Unit Price]]</f>
        <v>576.20000000000005</v>
      </c>
      <c r="P383" s="9">
        <v>80.668000000000006</v>
      </c>
      <c r="Q383" s="9">
        <f>Sales_Data17[[#This Row],[Line Total]]-(Sales_Data17[[#This Row],[Total Unit Cost]]*Sales_Data17[[#This Row],[Order Quantity]])</f>
        <v>92.192000000000007</v>
      </c>
      <c r="R383" s="1" t="str">
        <f>TEXT(Sales_Data17[[#This Row],[OrderDate]],"MMM")</f>
        <v>Apr</v>
      </c>
      <c r="S383" s="1" t="str">
        <f t="shared" si="5"/>
        <v>2012</v>
      </c>
    </row>
    <row r="384" spans="1:19">
      <c r="A384" t="s">
        <v>407</v>
      </c>
      <c r="B384" s="2">
        <v>41000</v>
      </c>
      <c r="C384" s="2" t="str">
        <f>VLOOKUP(Sales_Data17[[#This Row],[Customer Name Index]],Customer_Data[#All],2,0)</f>
        <v>Medsep Group</v>
      </c>
      <c r="D384">
        <v>8</v>
      </c>
      <c r="E384" t="s">
        <v>2</v>
      </c>
      <c r="F384" t="s">
        <v>8168</v>
      </c>
      <c r="G384" t="s">
        <v>8027</v>
      </c>
      <c r="H384" t="str">
        <f>VLOOKUP(Sales_Data17[[#This Row],[Delivery Region Index]],Regions_Table[#All],2,0)</f>
        <v>New South Wales</v>
      </c>
      <c r="I384" t="str">
        <f>VLOOKUP(Sales_Data17[[#This Row],[Delivery Region Index]],Regions_Table[#All],3,0)</f>
        <v>Wollongong</v>
      </c>
      <c r="J384">
        <v>24</v>
      </c>
      <c r="K384">
        <v>4</v>
      </c>
      <c r="L384" t="str">
        <f>VLOOKUP(Sales_Data17[[#This Row],[Product Description Index]],Products_Data[#All],2,0)</f>
        <v>Jeans</v>
      </c>
      <c r="M384">
        <v>1</v>
      </c>
      <c r="N384" s="9">
        <v>96.033333333333346</v>
      </c>
      <c r="O384" s="9">
        <f>Sales_Data17[[#This Row],[Order Quantity]]*Sales_Data17[[#This Row],[Unit Price]]</f>
        <v>96.033333333333346</v>
      </c>
      <c r="P384" s="9">
        <v>77.787000000000006</v>
      </c>
      <c r="Q384" s="9">
        <f>Sales_Data17[[#This Row],[Line Total]]-(Sales_Data17[[#This Row],[Total Unit Cost]]*Sales_Data17[[#This Row],[Order Quantity]])</f>
        <v>18.24633333333334</v>
      </c>
      <c r="R384" s="1" t="str">
        <f>TEXT(Sales_Data17[[#This Row],[OrderDate]],"MMM")</f>
        <v>Apr</v>
      </c>
      <c r="S384" s="1" t="str">
        <f t="shared" si="5"/>
        <v>2012</v>
      </c>
    </row>
    <row r="385" spans="1:19">
      <c r="A385" t="s">
        <v>408</v>
      </c>
      <c r="B385" s="2">
        <v>41000</v>
      </c>
      <c r="C385" s="2" t="str">
        <f>VLOOKUP(Sales_Data17[[#This Row],[Customer Name Index]],Customer_Data[#All],2,0)</f>
        <v>Apollo Ltd</v>
      </c>
      <c r="D385">
        <v>11</v>
      </c>
      <c r="E385" t="s">
        <v>2</v>
      </c>
      <c r="F385" t="s">
        <v>8168</v>
      </c>
      <c r="G385" t="s">
        <v>8026</v>
      </c>
      <c r="H385" t="str">
        <f>VLOOKUP(Sales_Data17[[#This Row],[Delivery Region Index]],Regions_Table[#All],2,0)</f>
        <v>Queensland</v>
      </c>
      <c r="I385" t="str">
        <f>VLOOKUP(Sales_Data17[[#This Row],[Delivery Region Index]],Regions_Table[#All],3,0)</f>
        <v>Gold Coast</v>
      </c>
      <c r="J385">
        <v>31</v>
      </c>
      <c r="K385">
        <v>5</v>
      </c>
      <c r="L385" t="str">
        <f>VLOOKUP(Sales_Data17[[#This Row],[Product Description Index]],Products_Data[#All],2,0)</f>
        <v>Hats</v>
      </c>
      <c r="M385">
        <v>7</v>
      </c>
      <c r="N385" s="9">
        <v>99.01111111111112</v>
      </c>
      <c r="O385" s="9">
        <f>Sales_Data17[[#This Row],[Order Quantity]]*Sales_Data17[[#This Row],[Unit Price]]</f>
        <v>693.07777777777778</v>
      </c>
      <c r="P385" s="9">
        <v>64.357222222222219</v>
      </c>
      <c r="Q385" s="9">
        <f>Sales_Data17[[#This Row],[Line Total]]-(Sales_Data17[[#This Row],[Total Unit Cost]]*Sales_Data17[[#This Row],[Order Quantity]])</f>
        <v>242.57722222222225</v>
      </c>
      <c r="R385" s="1" t="str">
        <f>TEXT(Sales_Data17[[#This Row],[OrderDate]],"MMM")</f>
        <v>Apr</v>
      </c>
      <c r="S385" s="1" t="str">
        <f t="shared" si="5"/>
        <v>2012</v>
      </c>
    </row>
    <row r="386" spans="1:19">
      <c r="A386" t="s">
        <v>409</v>
      </c>
      <c r="B386" s="2">
        <v>41000</v>
      </c>
      <c r="C386" s="2" t="str">
        <f>VLOOKUP(Sales_Data17[[#This Row],[Customer Name Index]],Customer_Data[#All],2,0)</f>
        <v>PEDIFIX, Corp</v>
      </c>
      <c r="D386">
        <v>6</v>
      </c>
      <c r="E386" t="s">
        <v>4</v>
      </c>
      <c r="F386" t="s">
        <v>8168</v>
      </c>
      <c r="G386" t="s">
        <v>8027</v>
      </c>
      <c r="H386" t="str">
        <f>VLOOKUP(Sales_Data17[[#This Row],[Delivery Region Index]],Regions_Table[#All],2,0)</f>
        <v>New South Wales</v>
      </c>
      <c r="I386" t="str">
        <f>VLOOKUP(Sales_Data17[[#This Row],[Delivery Region Index]],Regions_Table[#All],3,0)</f>
        <v>Newcastle</v>
      </c>
      <c r="J386">
        <v>16</v>
      </c>
      <c r="K386">
        <v>3</v>
      </c>
      <c r="L386" t="str">
        <f>VLOOKUP(Sales_Data17[[#This Row],[Product Description Index]],Products_Data[#All],2,0)</f>
        <v>Sunglasses</v>
      </c>
      <c r="M386">
        <v>6</v>
      </c>
      <c r="N386" s="9">
        <v>442.20000000000005</v>
      </c>
      <c r="O386" s="9">
        <f>Sales_Data17[[#This Row],[Order Quantity]]*Sales_Data17[[#This Row],[Unit Price]]</f>
        <v>2653.2000000000003</v>
      </c>
      <c r="P386" s="9">
        <v>229.94400000000002</v>
      </c>
      <c r="Q386" s="9">
        <f>Sales_Data17[[#This Row],[Line Total]]-(Sales_Data17[[#This Row],[Total Unit Cost]]*Sales_Data17[[#This Row],[Order Quantity]])</f>
        <v>1273.5360000000001</v>
      </c>
      <c r="R386" s="1" t="str">
        <f>TEXT(Sales_Data17[[#This Row],[OrderDate]],"MMM")</f>
        <v>Apr</v>
      </c>
      <c r="S386" s="1" t="str">
        <f t="shared" ref="S386:S449" si="6">TEXT(B386,"YYY")</f>
        <v>2012</v>
      </c>
    </row>
    <row r="387" spans="1:19">
      <c r="A387" t="s">
        <v>410</v>
      </c>
      <c r="B387" s="2">
        <v>41001</v>
      </c>
      <c r="C387" s="2" t="str">
        <f>VLOOKUP(Sales_Data17[[#This Row],[Customer Name Index]],Customer_Data[#All],2,0)</f>
        <v xml:space="preserve">Medline </v>
      </c>
      <c r="D387">
        <v>12</v>
      </c>
      <c r="E387" t="s">
        <v>4</v>
      </c>
      <c r="F387" t="s">
        <v>8168</v>
      </c>
      <c r="G387" t="s">
        <v>8026</v>
      </c>
      <c r="H387" t="str">
        <f>VLOOKUP(Sales_Data17[[#This Row],[Delivery Region Index]],Regions_Table[#All],2,0)</f>
        <v>Queensland</v>
      </c>
      <c r="I387" t="str">
        <f>VLOOKUP(Sales_Data17[[#This Row],[Delivery Region Index]],Regions_Table[#All],3,0)</f>
        <v>Ipswich</v>
      </c>
      <c r="J387">
        <v>34</v>
      </c>
      <c r="K387">
        <v>5</v>
      </c>
      <c r="L387" t="str">
        <f>VLOOKUP(Sales_Data17[[#This Row],[Product Description Index]],Products_Data[#All],2,0)</f>
        <v>Hats</v>
      </c>
      <c r="M387">
        <v>7</v>
      </c>
      <c r="N387" s="9">
        <v>93.055555555555557</v>
      </c>
      <c r="O387" s="9">
        <f>Sales_Data17[[#This Row],[Order Quantity]]*Sales_Data17[[#This Row],[Unit Price]]</f>
        <v>651.38888888888891</v>
      </c>
      <c r="P387" s="9">
        <v>52.111111111111114</v>
      </c>
      <c r="Q387" s="9">
        <f>Sales_Data17[[#This Row],[Line Total]]-(Sales_Data17[[#This Row],[Total Unit Cost]]*Sales_Data17[[#This Row],[Order Quantity]])</f>
        <v>286.61111111111109</v>
      </c>
      <c r="R387" s="1" t="str">
        <f>TEXT(Sales_Data17[[#This Row],[OrderDate]],"MMM")</f>
        <v>Apr</v>
      </c>
      <c r="S387" s="1" t="str">
        <f t="shared" si="6"/>
        <v>2012</v>
      </c>
    </row>
    <row r="388" spans="1:19">
      <c r="A388" t="s">
        <v>411</v>
      </c>
      <c r="B388" s="2">
        <v>41001</v>
      </c>
      <c r="C388" s="2" t="str">
        <f>VLOOKUP(Sales_Data17[[#This Row],[Customer Name Index]],Customer_Data[#All],2,0)</f>
        <v>Procter Corp</v>
      </c>
      <c r="D388">
        <v>5</v>
      </c>
      <c r="E388" t="s">
        <v>2</v>
      </c>
      <c r="F388" t="s">
        <v>8168</v>
      </c>
      <c r="G388" t="s">
        <v>8027</v>
      </c>
      <c r="H388" t="str">
        <f>VLOOKUP(Sales_Data17[[#This Row],[Delivery Region Index]],Regions_Table[#All],2,0)</f>
        <v>New South Wales</v>
      </c>
      <c r="I388" t="str">
        <f>VLOOKUP(Sales_Data17[[#This Row],[Delivery Region Index]],Regions_Table[#All],3,0)</f>
        <v>Lake Macquarie</v>
      </c>
      <c r="J388">
        <v>13</v>
      </c>
      <c r="K388">
        <v>2</v>
      </c>
      <c r="L388" t="str">
        <f>VLOOKUP(Sales_Data17[[#This Row],[Product Description Index]],Products_Data[#All],2,0)</f>
        <v>Pants</v>
      </c>
      <c r="M388">
        <v>3</v>
      </c>
      <c r="N388" s="9">
        <v>257.57777777777778</v>
      </c>
      <c r="O388" s="9">
        <f>Sales_Data17[[#This Row],[Order Quantity]]*Sales_Data17[[#This Row],[Unit Price]]</f>
        <v>772.73333333333335</v>
      </c>
      <c r="P388" s="9">
        <v>193.18333333333334</v>
      </c>
      <c r="Q388" s="9">
        <f>Sales_Data17[[#This Row],[Line Total]]-(Sales_Data17[[#This Row],[Total Unit Cost]]*Sales_Data17[[#This Row],[Order Quantity]])</f>
        <v>193.18333333333339</v>
      </c>
      <c r="R388" s="1" t="str">
        <f>TEXT(Sales_Data17[[#This Row],[OrderDate]],"MMM")</f>
        <v>Apr</v>
      </c>
      <c r="S388" s="1" t="str">
        <f t="shared" si="6"/>
        <v>2012</v>
      </c>
    </row>
    <row r="389" spans="1:19">
      <c r="A389" t="s">
        <v>412</v>
      </c>
      <c r="B389" s="2">
        <v>41001</v>
      </c>
      <c r="C389" s="2" t="str">
        <f>VLOOKUP(Sales_Data17[[#This Row],[Customer Name Index]],Customer_Data[#All],2,0)</f>
        <v xml:space="preserve">WakeFern </v>
      </c>
      <c r="D389">
        <v>2</v>
      </c>
      <c r="E389" t="s">
        <v>4</v>
      </c>
      <c r="F389" t="s">
        <v>8168</v>
      </c>
      <c r="G389" t="s">
        <v>8027</v>
      </c>
      <c r="H389" t="str">
        <f>VLOOKUP(Sales_Data17[[#This Row],[Delivery Region Index]],Regions_Table[#All],2,0)</f>
        <v>New South Wales</v>
      </c>
      <c r="I389" t="str">
        <f>VLOOKUP(Sales_Data17[[#This Row],[Delivery Region Index]],Regions_Table[#All],3,0)</f>
        <v>Broken Hill</v>
      </c>
      <c r="J389">
        <v>5</v>
      </c>
      <c r="K389">
        <v>1</v>
      </c>
      <c r="L389" t="str">
        <f>VLOOKUP(Sales_Data17[[#This Row],[Product Description Index]],Products_Data[#All],2,0)</f>
        <v>Shirts</v>
      </c>
      <c r="M389">
        <v>9</v>
      </c>
      <c r="N389" s="9">
        <v>202.48888888888891</v>
      </c>
      <c r="O389" s="9">
        <f>Sales_Data17[[#This Row],[Order Quantity]]*Sales_Data17[[#This Row],[Unit Price]]</f>
        <v>1822.4</v>
      </c>
      <c r="P389" s="9">
        <v>89.095111111111109</v>
      </c>
      <c r="Q389" s="9">
        <f>Sales_Data17[[#This Row],[Line Total]]-(Sales_Data17[[#This Row],[Total Unit Cost]]*Sales_Data17[[#This Row],[Order Quantity]])</f>
        <v>1020.5440000000001</v>
      </c>
      <c r="R389" s="1" t="str">
        <f>TEXT(Sales_Data17[[#This Row],[OrderDate]],"MMM")</f>
        <v>Apr</v>
      </c>
      <c r="S389" s="1" t="str">
        <f t="shared" si="6"/>
        <v>2012</v>
      </c>
    </row>
    <row r="390" spans="1:19">
      <c r="A390" t="s">
        <v>413</v>
      </c>
      <c r="B390" s="2">
        <v>41001</v>
      </c>
      <c r="C390" s="2" t="str">
        <f>VLOOKUP(Sales_Data17[[#This Row],[Customer Name Index]],Customer_Data[#All],2,0)</f>
        <v>Eminence Corp</v>
      </c>
      <c r="D390">
        <v>18</v>
      </c>
      <c r="E390" t="s">
        <v>2</v>
      </c>
      <c r="F390" t="s">
        <v>8168</v>
      </c>
      <c r="G390" t="s">
        <v>8025</v>
      </c>
      <c r="H390" t="str">
        <f>VLOOKUP(Sales_Data17[[#This Row],[Delivery Region Index]],Regions_Table[#All],2,0)</f>
        <v>Victoria</v>
      </c>
      <c r="I390" t="str">
        <f>VLOOKUP(Sales_Data17[[#This Row],[Delivery Region Index]],Regions_Table[#All],3,0)</f>
        <v>Latrobe City</v>
      </c>
      <c r="J390">
        <v>52</v>
      </c>
      <c r="K390">
        <v>8</v>
      </c>
      <c r="L390" t="str">
        <f>VLOOKUP(Sales_Data17[[#This Row],[Product Description Index]],Products_Data[#All],2,0)</f>
        <v>Shoes</v>
      </c>
      <c r="M390">
        <v>7</v>
      </c>
      <c r="N390" s="9">
        <v>129.53333333333333</v>
      </c>
      <c r="O390" s="9">
        <f>Sales_Data17[[#This Row],[Order Quantity]]*Sales_Data17[[#This Row],[Unit Price]]</f>
        <v>906.73333333333335</v>
      </c>
      <c r="P390" s="9">
        <v>73.834000000000003</v>
      </c>
      <c r="Q390" s="9">
        <f>Sales_Data17[[#This Row],[Line Total]]-(Sales_Data17[[#This Row],[Total Unit Cost]]*Sales_Data17[[#This Row],[Order Quantity]])</f>
        <v>389.89533333333338</v>
      </c>
      <c r="R390" s="1" t="str">
        <f>TEXT(Sales_Data17[[#This Row],[OrderDate]],"MMM")</f>
        <v>Apr</v>
      </c>
      <c r="S390" s="1" t="str">
        <f t="shared" si="6"/>
        <v>2012</v>
      </c>
    </row>
    <row r="391" spans="1:19">
      <c r="A391" t="s">
        <v>414</v>
      </c>
      <c r="B391" s="2">
        <v>41001</v>
      </c>
      <c r="C391" s="2" t="str">
        <f>VLOOKUP(Sales_Data17[[#This Row],[Customer Name Index]],Customer_Data[#All],2,0)</f>
        <v>Elorac, Corp</v>
      </c>
      <c r="D391">
        <v>3</v>
      </c>
      <c r="E391" t="s">
        <v>4</v>
      </c>
      <c r="F391" t="s">
        <v>8168</v>
      </c>
      <c r="G391" t="s">
        <v>8027</v>
      </c>
      <c r="H391" t="str">
        <f>VLOOKUP(Sales_Data17[[#This Row],[Delivery Region Index]],Regions_Table[#All],2,0)</f>
        <v>New South Wales</v>
      </c>
      <c r="I391" t="str">
        <f>VLOOKUP(Sales_Data17[[#This Row],[Delivery Region Index]],Regions_Table[#All],3,0)</f>
        <v>Coffs Harbour</v>
      </c>
      <c r="J391">
        <v>7</v>
      </c>
      <c r="K391">
        <v>1</v>
      </c>
      <c r="L391" t="str">
        <f>VLOOKUP(Sales_Data17[[#This Row],[Product Description Index]],Products_Data[#All],2,0)</f>
        <v>Shirts</v>
      </c>
      <c r="M391">
        <v>3</v>
      </c>
      <c r="N391" s="9">
        <v>26.055555555555557</v>
      </c>
      <c r="O391" s="9">
        <f>Sales_Data17[[#This Row],[Order Quantity]]*Sales_Data17[[#This Row],[Unit Price]]</f>
        <v>78.166666666666671</v>
      </c>
      <c r="P391" s="9">
        <v>20.844444444444449</v>
      </c>
      <c r="Q391" s="9">
        <f>Sales_Data17[[#This Row],[Line Total]]-(Sales_Data17[[#This Row],[Total Unit Cost]]*Sales_Data17[[#This Row],[Order Quantity]])</f>
        <v>15.633333333333326</v>
      </c>
      <c r="R391" s="1" t="str">
        <f>TEXT(Sales_Data17[[#This Row],[OrderDate]],"MMM")</f>
        <v>Apr</v>
      </c>
      <c r="S391" s="1" t="str">
        <f t="shared" si="6"/>
        <v>2012</v>
      </c>
    </row>
    <row r="392" spans="1:19">
      <c r="A392" t="s">
        <v>415</v>
      </c>
      <c r="B392" s="2">
        <v>41001</v>
      </c>
      <c r="C392" s="2" t="str">
        <f>VLOOKUP(Sales_Data17[[#This Row],[Customer Name Index]],Customer_Data[#All],2,0)</f>
        <v xml:space="preserve">Linde </v>
      </c>
      <c r="D392">
        <v>14</v>
      </c>
      <c r="E392" t="s">
        <v>4</v>
      </c>
      <c r="F392" t="s">
        <v>8168</v>
      </c>
      <c r="G392" t="s">
        <v>8026</v>
      </c>
      <c r="H392" t="str">
        <f>VLOOKUP(Sales_Data17[[#This Row],[Delivery Region Index]],Regions_Table[#All],2,0)</f>
        <v>Queensland</v>
      </c>
      <c r="I392" t="str">
        <f>VLOOKUP(Sales_Data17[[#This Row],[Delivery Region Index]],Regions_Table[#All],3,0)</f>
        <v>Mount Isa</v>
      </c>
      <c r="J392">
        <v>38</v>
      </c>
      <c r="K392">
        <v>6</v>
      </c>
      <c r="L392" t="str">
        <f>VLOOKUP(Sales_Data17[[#This Row],[Product Description Index]],Products_Data[#All],2,0)</f>
        <v>Socks</v>
      </c>
      <c r="M392">
        <v>9</v>
      </c>
      <c r="N392" s="9">
        <v>272.4666666666667</v>
      </c>
      <c r="O392" s="9">
        <f>Sales_Data17[[#This Row],[Order Quantity]]*Sales_Data17[[#This Row],[Unit Price]]</f>
        <v>2452.2000000000003</v>
      </c>
      <c r="P392" s="9">
        <v>212.52400000000003</v>
      </c>
      <c r="Q392" s="9">
        <f>Sales_Data17[[#This Row],[Line Total]]-(Sales_Data17[[#This Row],[Total Unit Cost]]*Sales_Data17[[#This Row],[Order Quantity]])</f>
        <v>539.48399999999992</v>
      </c>
      <c r="R392" s="1" t="str">
        <f>TEXT(Sales_Data17[[#This Row],[OrderDate]],"MMM")</f>
        <v>Apr</v>
      </c>
      <c r="S392" s="1" t="str">
        <f t="shared" si="6"/>
        <v>2012</v>
      </c>
    </row>
    <row r="393" spans="1:19">
      <c r="A393" t="s">
        <v>416</v>
      </c>
      <c r="B393" s="2">
        <v>41002</v>
      </c>
      <c r="C393" s="2" t="str">
        <f>VLOOKUP(Sales_Data17[[#This Row],[Customer Name Index]],Customer_Data[#All],2,0)</f>
        <v xml:space="preserve">Qualitest </v>
      </c>
      <c r="D393">
        <v>19</v>
      </c>
      <c r="E393" t="s">
        <v>2</v>
      </c>
      <c r="F393" t="s">
        <v>8168</v>
      </c>
      <c r="G393" t="s">
        <v>8028</v>
      </c>
      <c r="H393" t="str">
        <f>VLOOKUP(Sales_Data17[[#This Row],[Delivery Region Index]],Regions_Table[#All],2,0)</f>
        <v>Victoria</v>
      </c>
      <c r="I393" t="str">
        <f>VLOOKUP(Sales_Data17[[#This Row],[Delivery Region Index]],Regions_Table[#All],3,0)</f>
        <v>Mildura</v>
      </c>
      <c r="J393">
        <v>53</v>
      </c>
      <c r="K393">
        <v>8</v>
      </c>
      <c r="L393" t="str">
        <f>VLOOKUP(Sales_Data17[[#This Row],[Product Description Index]],Products_Data[#All],2,0)</f>
        <v>Shoes</v>
      </c>
      <c r="M393">
        <v>9</v>
      </c>
      <c r="N393" s="9">
        <v>29.033333333333335</v>
      </c>
      <c r="O393" s="9">
        <f>Sales_Data17[[#This Row],[Order Quantity]]*Sales_Data17[[#This Row],[Unit Price]]</f>
        <v>261.3</v>
      </c>
      <c r="P393" s="9">
        <v>14.807</v>
      </c>
      <c r="Q393" s="9">
        <f>Sales_Data17[[#This Row],[Line Total]]-(Sales_Data17[[#This Row],[Total Unit Cost]]*Sales_Data17[[#This Row],[Order Quantity]])</f>
        <v>128.03700000000001</v>
      </c>
      <c r="R393" s="1" t="str">
        <f>TEXT(Sales_Data17[[#This Row],[OrderDate]],"MMM")</f>
        <v>Apr</v>
      </c>
      <c r="S393" s="1" t="str">
        <f t="shared" si="6"/>
        <v>2012</v>
      </c>
    </row>
    <row r="394" spans="1:19">
      <c r="A394" t="s">
        <v>417</v>
      </c>
      <c r="B394" s="2">
        <v>41002</v>
      </c>
      <c r="C394" s="2" t="str">
        <f>VLOOKUP(Sales_Data17[[#This Row],[Customer Name Index]],Customer_Data[#All],2,0)</f>
        <v>Procter Corp</v>
      </c>
      <c r="D394">
        <v>5</v>
      </c>
      <c r="E394" t="s">
        <v>3</v>
      </c>
      <c r="F394" t="s">
        <v>8168</v>
      </c>
      <c r="G394" t="s">
        <v>8027</v>
      </c>
      <c r="H394" t="str">
        <f>VLOOKUP(Sales_Data17[[#This Row],[Delivery Region Index]],Regions_Table[#All],2,0)</f>
        <v>New South Wales</v>
      </c>
      <c r="I394" t="str">
        <f>VLOOKUP(Sales_Data17[[#This Row],[Delivery Region Index]],Regions_Table[#All],3,0)</f>
        <v>Lismore</v>
      </c>
      <c r="J394">
        <v>14</v>
      </c>
      <c r="K394">
        <v>2</v>
      </c>
      <c r="L394" t="str">
        <f>VLOOKUP(Sales_Data17[[#This Row],[Product Description Index]],Products_Data[#All],2,0)</f>
        <v>Pants</v>
      </c>
      <c r="M394">
        <v>1</v>
      </c>
      <c r="N394" s="9">
        <v>114.64444444444445</v>
      </c>
      <c r="O394" s="9">
        <f>Sales_Data17[[#This Row],[Order Quantity]]*Sales_Data17[[#This Row],[Unit Price]]</f>
        <v>114.64444444444445</v>
      </c>
      <c r="P394" s="9">
        <v>50.443555555555548</v>
      </c>
      <c r="Q394" s="9">
        <f>Sales_Data17[[#This Row],[Line Total]]-(Sales_Data17[[#This Row],[Total Unit Cost]]*Sales_Data17[[#This Row],[Order Quantity]])</f>
        <v>64.200888888888898</v>
      </c>
      <c r="R394" s="1" t="str">
        <f>TEXT(Sales_Data17[[#This Row],[OrderDate]],"MMM")</f>
        <v>Apr</v>
      </c>
      <c r="S394" s="1" t="str">
        <f t="shared" si="6"/>
        <v>2012</v>
      </c>
    </row>
    <row r="395" spans="1:19">
      <c r="A395" t="s">
        <v>418</v>
      </c>
      <c r="B395" s="2">
        <v>41002</v>
      </c>
      <c r="C395" s="2" t="str">
        <f>VLOOKUP(Sales_Data17[[#This Row],[Customer Name Index]],Customer_Data[#All],2,0)</f>
        <v xml:space="preserve">Qualitest </v>
      </c>
      <c r="D395">
        <v>19</v>
      </c>
      <c r="E395" t="s">
        <v>4</v>
      </c>
      <c r="F395" t="s">
        <v>8168</v>
      </c>
      <c r="G395" t="s">
        <v>8028</v>
      </c>
      <c r="H395" t="str">
        <f>VLOOKUP(Sales_Data17[[#This Row],[Delivery Region Index]],Regions_Table[#All],2,0)</f>
        <v>Victoria</v>
      </c>
      <c r="I395" t="str">
        <f>VLOOKUP(Sales_Data17[[#This Row],[Delivery Region Index]],Regions_Table[#All],3,0)</f>
        <v>Wangaratta</v>
      </c>
      <c r="J395">
        <v>56</v>
      </c>
      <c r="K395">
        <v>8</v>
      </c>
      <c r="L395" t="str">
        <f>VLOOKUP(Sales_Data17[[#This Row],[Product Description Index]],Products_Data[#All],2,0)</f>
        <v>Shoes</v>
      </c>
      <c r="M395">
        <v>2</v>
      </c>
      <c r="N395" s="9">
        <v>342.44444444444446</v>
      </c>
      <c r="O395" s="9">
        <f>Sales_Data17[[#This Row],[Order Quantity]]*Sales_Data17[[#This Row],[Unit Price]]</f>
        <v>684.88888888888891</v>
      </c>
      <c r="P395" s="9">
        <v>205.46666666666664</v>
      </c>
      <c r="Q395" s="9">
        <f>Sales_Data17[[#This Row],[Line Total]]-(Sales_Data17[[#This Row],[Total Unit Cost]]*Sales_Data17[[#This Row],[Order Quantity]])</f>
        <v>273.95555555555563</v>
      </c>
      <c r="R395" s="1" t="str">
        <f>TEXT(Sales_Data17[[#This Row],[OrderDate]],"MMM")</f>
        <v>Apr</v>
      </c>
      <c r="S395" s="1" t="str">
        <f t="shared" si="6"/>
        <v>2012</v>
      </c>
    </row>
    <row r="396" spans="1:19">
      <c r="A396" t="s">
        <v>419</v>
      </c>
      <c r="B396" s="2">
        <v>41002</v>
      </c>
      <c r="C396" s="2" t="str">
        <f>VLOOKUP(Sales_Data17[[#This Row],[Customer Name Index]],Customer_Data[#All],2,0)</f>
        <v>Pure Group</v>
      </c>
      <c r="D396">
        <v>17</v>
      </c>
      <c r="E396" t="s">
        <v>4</v>
      </c>
      <c r="F396" t="s">
        <v>8168</v>
      </c>
      <c r="G396" t="s">
        <v>8025</v>
      </c>
      <c r="H396" t="str">
        <f>VLOOKUP(Sales_Data17[[#This Row],[Delivery Region Index]],Regions_Table[#All],2,0)</f>
        <v>Victoria</v>
      </c>
      <c r="I396" t="str">
        <f>VLOOKUP(Sales_Data17[[#This Row],[Delivery Region Index]],Regions_Table[#All],3,0)</f>
        <v>Bendigo</v>
      </c>
      <c r="J396">
        <v>50</v>
      </c>
      <c r="K396">
        <v>7</v>
      </c>
      <c r="L396" t="str">
        <f>VLOOKUP(Sales_Data17[[#This Row],[Product Description Index]],Products_Data[#All],2,0)</f>
        <v>Dress Shirts</v>
      </c>
      <c r="M396">
        <v>8</v>
      </c>
      <c r="N396" s="9">
        <v>711.68888888888887</v>
      </c>
      <c r="O396" s="9">
        <f>Sales_Data17[[#This Row],[Order Quantity]]*Sales_Data17[[#This Row],[Unit Price]]</f>
        <v>5693.5111111111109</v>
      </c>
      <c r="P396" s="9">
        <v>348.72755555555551</v>
      </c>
      <c r="Q396" s="9">
        <f>Sales_Data17[[#This Row],[Line Total]]-(Sales_Data17[[#This Row],[Total Unit Cost]]*Sales_Data17[[#This Row],[Order Quantity]])</f>
        <v>2903.6906666666669</v>
      </c>
      <c r="R396" s="1" t="str">
        <f>TEXT(Sales_Data17[[#This Row],[OrderDate]],"MMM")</f>
        <v>Apr</v>
      </c>
      <c r="S396" s="1" t="str">
        <f t="shared" si="6"/>
        <v>2012</v>
      </c>
    </row>
    <row r="397" spans="1:19">
      <c r="A397" t="s">
        <v>420</v>
      </c>
      <c r="B397" s="2">
        <v>41002</v>
      </c>
      <c r="C397" s="2" t="str">
        <f>VLOOKUP(Sales_Data17[[#This Row],[Customer Name Index]],Customer_Data[#All],2,0)</f>
        <v xml:space="preserve">Ei </v>
      </c>
      <c r="D397">
        <v>9</v>
      </c>
      <c r="E397" t="s">
        <v>2</v>
      </c>
      <c r="F397" t="s">
        <v>8168</v>
      </c>
      <c r="G397" t="s">
        <v>8027</v>
      </c>
      <c r="H397" t="str">
        <f>VLOOKUP(Sales_Data17[[#This Row],[Delivery Region Index]],Regions_Table[#All],2,0)</f>
        <v>Queensland</v>
      </c>
      <c r="I397" t="str">
        <f>VLOOKUP(Sales_Data17[[#This Row],[Delivery Region Index]],Regions_Table[#All],3,0)</f>
        <v>Brisbane</v>
      </c>
      <c r="J397">
        <v>26</v>
      </c>
      <c r="K397">
        <v>4</v>
      </c>
      <c r="L397" t="str">
        <f>VLOOKUP(Sales_Data17[[#This Row],[Product Description Index]],Products_Data[#All],2,0)</f>
        <v>Jeans</v>
      </c>
      <c r="M397">
        <v>4</v>
      </c>
      <c r="N397" s="9">
        <v>202.48888888888891</v>
      </c>
      <c r="O397" s="9">
        <f>Sales_Data17[[#This Row],[Order Quantity]]*Sales_Data17[[#This Row],[Unit Price]]</f>
        <v>809.95555555555563</v>
      </c>
      <c r="P397" s="9">
        <v>105.29422222222223</v>
      </c>
      <c r="Q397" s="9">
        <f>Sales_Data17[[#This Row],[Line Total]]-(Sales_Data17[[#This Row],[Total Unit Cost]]*Sales_Data17[[#This Row],[Order Quantity]])</f>
        <v>388.77866666666671</v>
      </c>
      <c r="R397" s="1" t="str">
        <f>TEXT(Sales_Data17[[#This Row],[OrderDate]],"MMM")</f>
        <v>Apr</v>
      </c>
      <c r="S397" s="1" t="str">
        <f t="shared" si="6"/>
        <v>2012</v>
      </c>
    </row>
    <row r="398" spans="1:19">
      <c r="A398" t="s">
        <v>421</v>
      </c>
      <c r="B398" s="2">
        <v>41002</v>
      </c>
      <c r="C398" s="2" t="str">
        <f>VLOOKUP(Sales_Data17[[#This Row],[Customer Name Index]],Customer_Data[#All],2,0)</f>
        <v>21st Ltd</v>
      </c>
      <c r="D398">
        <v>10</v>
      </c>
      <c r="E398" t="s">
        <v>4</v>
      </c>
      <c r="F398" t="s">
        <v>8168</v>
      </c>
      <c r="G398" t="s">
        <v>8026</v>
      </c>
      <c r="H398" t="str">
        <f>VLOOKUP(Sales_Data17[[#This Row],[Delivery Region Index]],Regions_Table[#All],2,0)</f>
        <v>Queensland</v>
      </c>
      <c r="I398" t="str">
        <f>VLOOKUP(Sales_Data17[[#This Row],[Delivery Region Index]],Regions_Table[#All],3,0)</f>
        <v>Charters Towers</v>
      </c>
      <c r="J398">
        <v>29</v>
      </c>
      <c r="K398">
        <v>4</v>
      </c>
      <c r="L398" t="str">
        <f>VLOOKUP(Sales_Data17[[#This Row],[Product Description Index]],Products_Data[#All],2,0)</f>
        <v>Jeans</v>
      </c>
      <c r="M398">
        <v>2</v>
      </c>
      <c r="N398" s="9">
        <v>142.1888888888889</v>
      </c>
      <c r="O398" s="9">
        <f>Sales_Data17[[#This Row],[Order Quantity]]*Sales_Data17[[#This Row],[Unit Price]]</f>
        <v>284.37777777777779</v>
      </c>
      <c r="P398" s="9">
        <v>118.01677777777779</v>
      </c>
      <c r="Q398" s="9">
        <f>Sales_Data17[[#This Row],[Line Total]]-(Sales_Data17[[#This Row],[Total Unit Cost]]*Sales_Data17[[#This Row],[Order Quantity]])</f>
        <v>48.344222222222214</v>
      </c>
      <c r="R398" s="1" t="str">
        <f>TEXT(Sales_Data17[[#This Row],[OrderDate]],"MMM")</f>
        <v>Apr</v>
      </c>
      <c r="S398" s="1" t="str">
        <f t="shared" si="6"/>
        <v>2012</v>
      </c>
    </row>
    <row r="399" spans="1:19">
      <c r="A399" t="s">
        <v>422</v>
      </c>
      <c r="B399" s="2">
        <v>41003</v>
      </c>
      <c r="C399" s="2" t="str">
        <f>VLOOKUP(Sales_Data17[[#This Row],[Customer Name Index]],Customer_Data[#All],2,0)</f>
        <v>3LAB, Ltd</v>
      </c>
      <c r="D399">
        <v>16</v>
      </c>
      <c r="E399" t="s">
        <v>4</v>
      </c>
      <c r="F399" t="s">
        <v>8168</v>
      </c>
      <c r="G399" t="s">
        <v>8025</v>
      </c>
      <c r="H399" t="str">
        <f>VLOOKUP(Sales_Data17[[#This Row],[Delivery Region Index]],Regions_Table[#All],2,0)</f>
        <v>Queensland</v>
      </c>
      <c r="I399" t="str">
        <f>VLOOKUP(Sales_Data17[[#This Row],[Delivery Region Index]],Regions_Table[#All],3,0)</f>
        <v>Townsville</v>
      </c>
      <c r="J399">
        <v>45</v>
      </c>
      <c r="K399">
        <v>7</v>
      </c>
      <c r="L399" t="str">
        <f>VLOOKUP(Sales_Data17[[#This Row],[Product Description Index]],Products_Data[#All],2,0)</f>
        <v>Dress Shirts</v>
      </c>
      <c r="M399">
        <v>7</v>
      </c>
      <c r="N399" s="9">
        <v>436.98888888888888</v>
      </c>
      <c r="O399" s="9">
        <f>Sales_Data17[[#This Row],[Order Quantity]]*Sales_Data17[[#This Row],[Unit Price]]</f>
        <v>3058.922222222222</v>
      </c>
      <c r="P399" s="9">
        <v>292.78255555555558</v>
      </c>
      <c r="Q399" s="9">
        <f>Sales_Data17[[#This Row],[Line Total]]-(Sales_Data17[[#This Row],[Total Unit Cost]]*Sales_Data17[[#This Row],[Order Quantity]])</f>
        <v>1009.4443333333329</v>
      </c>
      <c r="R399" s="1" t="str">
        <f>TEXT(Sales_Data17[[#This Row],[OrderDate]],"MMM")</f>
        <v>Apr</v>
      </c>
      <c r="S399" s="1" t="str">
        <f t="shared" si="6"/>
        <v>2012</v>
      </c>
    </row>
    <row r="400" spans="1:19">
      <c r="A400" t="s">
        <v>423</v>
      </c>
      <c r="B400" s="2">
        <v>41003</v>
      </c>
      <c r="C400" s="2" t="str">
        <f>VLOOKUP(Sales_Data17[[#This Row],[Customer Name Index]],Customer_Data[#All],2,0)</f>
        <v>Pure Group</v>
      </c>
      <c r="D400">
        <v>17</v>
      </c>
      <c r="E400" t="s">
        <v>4</v>
      </c>
      <c r="F400" t="s">
        <v>8168</v>
      </c>
      <c r="G400" t="s">
        <v>8025</v>
      </c>
      <c r="H400" t="str">
        <f>VLOOKUP(Sales_Data17[[#This Row],[Delivery Region Index]],Regions_Table[#All],2,0)</f>
        <v>Victoria</v>
      </c>
      <c r="I400" t="str">
        <f>VLOOKUP(Sales_Data17[[#This Row],[Delivery Region Index]],Regions_Table[#All],3,0)</f>
        <v>Ballarat</v>
      </c>
      <c r="J400">
        <v>49</v>
      </c>
      <c r="K400">
        <v>7</v>
      </c>
      <c r="L400" t="str">
        <f>VLOOKUP(Sales_Data17[[#This Row],[Product Description Index]],Products_Data[#All],2,0)</f>
        <v>Dress Shirts</v>
      </c>
      <c r="M400">
        <v>6</v>
      </c>
      <c r="N400" s="9">
        <v>22.333333333333332</v>
      </c>
      <c r="O400" s="9">
        <f>Sales_Data17[[#This Row],[Order Quantity]]*Sales_Data17[[#This Row],[Unit Price]]</f>
        <v>134</v>
      </c>
      <c r="P400" s="9">
        <v>8.9333333333333336</v>
      </c>
      <c r="Q400" s="9">
        <f>Sales_Data17[[#This Row],[Line Total]]-(Sales_Data17[[#This Row],[Total Unit Cost]]*Sales_Data17[[#This Row],[Order Quantity]])</f>
        <v>80.400000000000006</v>
      </c>
      <c r="R400" s="1" t="str">
        <f>TEXT(Sales_Data17[[#This Row],[OrderDate]],"MMM")</f>
        <v>Apr</v>
      </c>
      <c r="S400" s="1" t="str">
        <f t="shared" si="6"/>
        <v>2012</v>
      </c>
    </row>
    <row r="401" spans="1:19">
      <c r="A401" t="s">
        <v>424</v>
      </c>
      <c r="B401" s="2">
        <v>41003</v>
      </c>
      <c r="C401" s="2" t="str">
        <f>VLOOKUP(Sales_Data17[[#This Row],[Customer Name Index]],Customer_Data[#All],2,0)</f>
        <v>Medsep Group</v>
      </c>
      <c r="D401">
        <v>8</v>
      </c>
      <c r="E401" t="s">
        <v>4</v>
      </c>
      <c r="F401" t="s">
        <v>8168</v>
      </c>
      <c r="G401" t="s">
        <v>8027</v>
      </c>
      <c r="H401" t="str">
        <f>VLOOKUP(Sales_Data17[[#This Row],[Delivery Region Index]],Regions_Table[#All],2,0)</f>
        <v>New South Wales</v>
      </c>
      <c r="I401" t="str">
        <f>VLOOKUP(Sales_Data17[[#This Row],[Delivery Region Index]],Regions_Table[#All],3,0)</f>
        <v>Wagga Wagga</v>
      </c>
      <c r="J401">
        <v>23</v>
      </c>
      <c r="K401">
        <v>4</v>
      </c>
      <c r="L401" t="str">
        <f>VLOOKUP(Sales_Data17[[#This Row],[Product Description Index]],Products_Data[#All],2,0)</f>
        <v>Jeans</v>
      </c>
      <c r="M401">
        <v>5</v>
      </c>
      <c r="N401" s="9">
        <v>438.47777777777782</v>
      </c>
      <c r="O401" s="9">
        <f>Sales_Data17[[#This Row],[Order Quantity]]*Sales_Data17[[#This Row],[Unit Price]]</f>
        <v>2192.3888888888891</v>
      </c>
      <c r="P401" s="9">
        <v>236.77800000000005</v>
      </c>
      <c r="Q401" s="9">
        <f>Sales_Data17[[#This Row],[Line Total]]-(Sales_Data17[[#This Row],[Total Unit Cost]]*Sales_Data17[[#This Row],[Order Quantity]])</f>
        <v>1008.4988888888888</v>
      </c>
      <c r="R401" s="1" t="str">
        <f>TEXT(Sales_Data17[[#This Row],[OrderDate]],"MMM")</f>
        <v>Apr</v>
      </c>
      <c r="S401" s="1" t="str">
        <f t="shared" si="6"/>
        <v>2012</v>
      </c>
    </row>
    <row r="402" spans="1:19">
      <c r="A402" t="s">
        <v>425</v>
      </c>
      <c r="B402" s="2">
        <v>41003</v>
      </c>
      <c r="C402" s="2" t="str">
        <f>VLOOKUP(Sales_Data17[[#This Row],[Customer Name Index]],Customer_Data[#All],2,0)</f>
        <v>ETUDE Ltd</v>
      </c>
      <c r="D402">
        <v>4</v>
      </c>
      <c r="E402" t="s">
        <v>4</v>
      </c>
      <c r="F402" t="s">
        <v>8168</v>
      </c>
      <c r="G402" t="s">
        <v>8027</v>
      </c>
      <c r="H402" t="str">
        <f>VLOOKUP(Sales_Data17[[#This Row],[Delivery Region Index]],Regions_Table[#All],2,0)</f>
        <v>New South Wales</v>
      </c>
      <c r="I402" t="str">
        <f>VLOOKUP(Sales_Data17[[#This Row],[Delivery Region Index]],Regions_Table[#All],3,0)</f>
        <v>Griffith</v>
      </c>
      <c r="J402">
        <v>12</v>
      </c>
      <c r="K402">
        <v>2</v>
      </c>
      <c r="L402" t="str">
        <f>VLOOKUP(Sales_Data17[[#This Row],[Product Description Index]],Products_Data[#All],2,0)</f>
        <v>Pants</v>
      </c>
      <c r="M402">
        <v>1</v>
      </c>
      <c r="N402" s="9">
        <v>212.16666666666666</v>
      </c>
      <c r="O402" s="9">
        <f>Sales_Data17[[#This Row],[Order Quantity]]*Sales_Data17[[#This Row],[Unit Price]]</f>
        <v>212.16666666666666</v>
      </c>
      <c r="P402" s="9">
        <v>146.39499999999998</v>
      </c>
      <c r="Q402" s="9">
        <f>Sales_Data17[[#This Row],[Line Total]]-(Sales_Data17[[#This Row],[Total Unit Cost]]*Sales_Data17[[#This Row],[Order Quantity]])</f>
        <v>65.771666666666675</v>
      </c>
      <c r="R402" s="1" t="str">
        <f>TEXT(Sales_Data17[[#This Row],[OrderDate]],"MMM")</f>
        <v>Apr</v>
      </c>
      <c r="S402" s="1" t="str">
        <f t="shared" si="6"/>
        <v>2012</v>
      </c>
    </row>
    <row r="403" spans="1:19">
      <c r="A403" t="s">
        <v>426</v>
      </c>
      <c r="B403" s="2">
        <v>41003</v>
      </c>
      <c r="C403" s="2" t="str">
        <f>VLOOKUP(Sales_Data17[[#This Row],[Customer Name Index]],Customer_Data[#All],2,0)</f>
        <v>New Ltd</v>
      </c>
      <c r="D403">
        <v>7</v>
      </c>
      <c r="E403" t="s">
        <v>2</v>
      </c>
      <c r="F403" t="s">
        <v>8168</v>
      </c>
      <c r="G403" t="s">
        <v>8027</v>
      </c>
      <c r="H403" t="str">
        <f>VLOOKUP(Sales_Data17[[#This Row],[Delivery Region Index]],Regions_Table[#All],2,0)</f>
        <v>New South Wales</v>
      </c>
      <c r="I403" t="str">
        <f>VLOOKUP(Sales_Data17[[#This Row],[Delivery Region Index]],Regions_Table[#All],3,0)</f>
        <v>Port Macquarie</v>
      </c>
      <c r="J403">
        <v>19</v>
      </c>
      <c r="K403">
        <v>3</v>
      </c>
      <c r="L403" t="str">
        <f>VLOOKUP(Sales_Data17[[#This Row],[Product Description Index]],Products_Data[#All],2,0)</f>
        <v>Sunglasses</v>
      </c>
      <c r="M403">
        <v>3</v>
      </c>
      <c r="N403" s="9">
        <v>268</v>
      </c>
      <c r="O403" s="9">
        <f>Sales_Data17[[#This Row],[Order Quantity]]*Sales_Data17[[#This Row],[Unit Price]]</f>
        <v>804</v>
      </c>
      <c r="P403" s="9">
        <v>123.28</v>
      </c>
      <c r="Q403" s="9">
        <f>Sales_Data17[[#This Row],[Line Total]]-(Sales_Data17[[#This Row],[Total Unit Cost]]*Sales_Data17[[#This Row],[Order Quantity]])</f>
        <v>434.15999999999997</v>
      </c>
      <c r="R403" s="1" t="str">
        <f>TEXT(Sales_Data17[[#This Row],[OrderDate]],"MMM")</f>
        <v>Apr</v>
      </c>
      <c r="S403" s="1" t="str">
        <f t="shared" si="6"/>
        <v>2012</v>
      </c>
    </row>
    <row r="404" spans="1:19">
      <c r="A404" t="s">
        <v>427</v>
      </c>
      <c r="B404" s="2">
        <v>41003</v>
      </c>
      <c r="C404" s="2" t="str">
        <f>VLOOKUP(Sales_Data17[[#This Row],[Customer Name Index]],Customer_Data[#All],2,0)</f>
        <v xml:space="preserve">Ei </v>
      </c>
      <c r="D404">
        <v>9</v>
      </c>
      <c r="E404" t="s">
        <v>4</v>
      </c>
      <c r="F404" t="s">
        <v>8168</v>
      </c>
      <c r="G404" t="s">
        <v>8027</v>
      </c>
      <c r="H404" t="str">
        <f>VLOOKUP(Sales_Data17[[#This Row],[Delivery Region Index]],Regions_Table[#All],2,0)</f>
        <v>New South Wales</v>
      </c>
      <c r="I404" t="str">
        <f>VLOOKUP(Sales_Data17[[#This Row],[Delivery Region Index]],Regions_Table[#All],3,0)</f>
        <v>Wollongong</v>
      </c>
      <c r="J404">
        <v>24</v>
      </c>
      <c r="K404">
        <v>4</v>
      </c>
      <c r="L404" t="str">
        <f>VLOOKUP(Sales_Data17[[#This Row],[Product Description Index]],Products_Data[#All],2,0)</f>
        <v>Jeans</v>
      </c>
      <c r="M404">
        <v>5</v>
      </c>
      <c r="N404" s="9">
        <v>107.2</v>
      </c>
      <c r="O404" s="9">
        <f>Sales_Data17[[#This Row],[Order Quantity]]*Sales_Data17[[#This Row],[Unit Price]]</f>
        <v>536</v>
      </c>
      <c r="P404" s="9">
        <v>75.040000000000006</v>
      </c>
      <c r="Q404" s="9">
        <f>Sales_Data17[[#This Row],[Line Total]]-(Sales_Data17[[#This Row],[Total Unit Cost]]*Sales_Data17[[#This Row],[Order Quantity]])</f>
        <v>160.79999999999995</v>
      </c>
      <c r="R404" s="1" t="str">
        <f>TEXT(Sales_Data17[[#This Row],[OrderDate]],"MMM")</f>
        <v>Apr</v>
      </c>
      <c r="S404" s="1" t="str">
        <f t="shared" si="6"/>
        <v>2012</v>
      </c>
    </row>
    <row r="405" spans="1:19">
      <c r="A405" t="s">
        <v>428</v>
      </c>
      <c r="B405" s="2">
        <v>41004</v>
      </c>
      <c r="C405" s="2" t="str">
        <f>VLOOKUP(Sales_Data17[[#This Row],[Customer Name Index]],Customer_Data[#All],2,0)</f>
        <v>ETUDE Ltd</v>
      </c>
      <c r="D405">
        <v>4</v>
      </c>
      <c r="E405" t="s">
        <v>4</v>
      </c>
      <c r="F405" t="s">
        <v>8168</v>
      </c>
      <c r="G405" t="s">
        <v>8027</v>
      </c>
      <c r="H405" t="str">
        <f>VLOOKUP(Sales_Data17[[#This Row],[Delivery Region Index]],Regions_Table[#All],2,0)</f>
        <v>New South Wales</v>
      </c>
      <c r="I405" t="str">
        <f>VLOOKUP(Sales_Data17[[#This Row],[Delivery Region Index]],Regions_Table[#All],3,0)</f>
        <v>Gosford</v>
      </c>
      <c r="J405">
        <v>9</v>
      </c>
      <c r="K405">
        <v>2</v>
      </c>
      <c r="L405" t="str">
        <f>VLOOKUP(Sales_Data17[[#This Row],[Product Description Index]],Products_Data[#All],2,0)</f>
        <v>Pants</v>
      </c>
      <c r="M405">
        <v>4</v>
      </c>
      <c r="N405" s="9">
        <v>221.84444444444446</v>
      </c>
      <c r="O405" s="9">
        <f>Sales_Data17[[#This Row],[Order Quantity]]*Sales_Data17[[#This Row],[Unit Price]]</f>
        <v>887.37777777777785</v>
      </c>
      <c r="P405" s="9">
        <v>161.94644444444444</v>
      </c>
      <c r="Q405" s="9">
        <f>Sales_Data17[[#This Row],[Line Total]]-(Sales_Data17[[#This Row],[Total Unit Cost]]*Sales_Data17[[#This Row],[Order Quantity]])</f>
        <v>239.5920000000001</v>
      </c>
      <c r="R405" s="1" t="str">
        <f>TEXT(Sales_Data17[[#This Row],[OrderDate]],"MMM")</f>
        <v>Apr</v>
      </c>
      <c r="S405" s="1" t="str">
        <f t="shared" si="6"/>
        <v>2012</v>
      </c>
    </row>
    <row r="406" spans="1:19">
      <c r="A406" t="s">
        <v>429</v>
      </c>
      <c r="B406" s="2">
        <v>41004</v>
      </c>
      <c r="C406" s="2" t="str">
        <f>VLOOKUP(Sales_Data17[[#This Row],[Customer Name Index]],Customer_Data[#All],2,0)</f>
        <v>Ole Group</v>
      </c>
      <c r="D406">
        <v>13</v>
      </c>
      <c r="E406" t="s">
        <v>4</v>
      </c>
      <c r="F406" t="s">
        <v>8168</v>
      </c>
      <c r="G406" t="s">
        <v>8026</v>
      </c>
      <c r="H406" t="str">
        <f>VLOOKUP(Sales_Data17[[#This Row],[Delivery Region Index]],Regions_Table[#All],2,0)</f>
        <v>Queensland</v>
      </c>
      <c r="I406" t="str">
        <f>VLOOKUP(Sales_Data17[[#This Row],[Delivery Region Index]],Regions_Table[#All],3,0)</f>
        <v>Mackay</v>
      </c>
      <c r="J406">
        <v>36</v>
      </c>
      <c r="K406">
        <v>5</v>
      </c>
      <c r="L406" t="str">
        <f>VLOOKUP(Sales_Data17[[#This Row],[Product Description Index]],Products_Data[#All],2,0)</f>
        <v>Hats</v>
      </c>
      <c r="M406">
        <v>5</v>
      </c>
      <c r="N406" s="9">
        <v>116.13333333333334</v>
      </c>
      <c r="O406" s="9">
        <f>Sales_Data17[[#This Row],[Order Quantity]]*Sales_Data17[[#This Row],[Unit Price]]</f>
        <v>580.66666666666674</v>
      </c>
      <c r="P406" s="9">
        <v>77.809333333333342</v>
      </c>
      <c r="Q406" s="9">
        <f>Sales_Data17[[#This Row],[Line Total]]-(Sales_Data17[[#This Row],[Total Unit Cost]]*Sales_Data17[[#This Row],[Order Quantity]])</f>
        <v>191.62</v>
      </c>
      <c r="R406" s="1" t="str">
        <f>TEXT(Sales_Data17[[#This Row],[OrderDate]],"MMM")</f>
        <v>Apr</v>
      </c>
      <c r="S406" s="1" t="str">
        <f t="shared" si="6"/>
        <v>2012</v>
      </c>
    </row>
    <row r="407" spans="1:19">
      <c r="A407" t="s">
        <v>430</v>
      </c>
      <c r="B407" s="2">
        <v>41004</v>
      </c>
      <c r="C407" s="2" t="str">
        <f>VLOOKUP(Sales_Data17[[#This Row],[Customer Name Index]],Customer_Data[#All],2,0)</f>
        <v xml:space="preserve">WakeFern </v>
      </c>
      <c r="D407">
        <v>2</v>
      </c>
      <c r="E407" t="s">
        <v>4</v>
      </c>
      <c r="F407" t="s">
        <v>8168</v>
      </c>
      <c r="G407" t="s">
        <v>8027</v>
      </c>
      <c r="H407" t="str">
        <f>VLOOKUP(Sales_Data17[[#This Row],[Delivery Region Index]],Regions_Table[#All],2,0)</f>
        <v>New South Wales</v>
      </c>
      <c r="I407" t="str">
        <f>VLOOKUP(Sales_Data17[[#This Row],[Delivery Region Index]],Regions_Table[#All],3,0)</f>
        <v>Cessnock</v>
      </c>
      <c r="J407">
        <v>6</v>
      </c>
      <c r="K407">
        <v>1</v>
      </c>
      <c r="L407" t="str">
        <f>VLOOKUP(Sales_Data17[[#This Row],[Product Description Index]],Products_Data[#All],2,0)</f>
        <v>Shirts</v>
      </c>
      <c r="M407">
        <v>1</v>
      </c>
      <c r="N407" s="9">
        <v>431.03333333333336</v>
      </c>
      <c r="O407" s="9">
        <f>Sales_Data17[[#This Row],[Order Quantity]]*Sales_Data17[[#This Row],[Unit Price]]</f>
        <v>431.03333333333336</v>
      </c>
      <c r="P407" s="9">
        <v>357.75766666666664</v>
      </c>
      <c r="Q407" s="9">
        <f>Sales_Data17[[#This Row],[Line Total]]-(Sales_Data17[[#This Row],[Total Unit Cost]]*Sales_Data17[[#This Row],[Order Quantity]])</f>
        <v>73.275666666666723</v>
      </c>
      <c r="R407" s="1" t="str">
        <f>TEXT(Sales_Data17[[#This Row],[OrderDate]],"MMM")</f>
        <v>Apr</v>
      </c>
      <c r="S407" s="1" t="str">
        <f t="shared" si="6"/>
        <v>2012</v>
      </c>
    </row>
    <row r="408" spans="1:19">
      <c r="A408" t="s">
        <v>431</v>
      </c>
      <c r="B408" s="2">
        <v>41004</v>
      </c>
      <c r="C408" s="2" t="str">
        <f>VLOOKUP(Sales_Data17[[#This Row],[Customer Name Index]],Customer_Data[#All],2,0)</f>
        <v>Procter Corp</v>
      </c>
      <c r="D408">
        <v>5</v>
      </c>
      <c r="E408" t="s">
        <v>4</v>
      </c>
      <c r="F408" t="s">
        <v>8168</v>
      </c>
      <c r="G408" t="s">
        <v>8027</v>
      </c>
      <c r="H408" t="str">
        <f>VLOOKUP(Sales_Data17[[#This Row],[Delivery Region Index]],Regions_Table[#All],2,0)</f>
        <v>New South Wales</v>
      </c>
      <c r="I408" t="str">
        <f>VLOOKUP(Sales_Data17[[#This Row],[Delivery Region Index]],Regions_Table[#All],3,0)</f>
        <v>Griffith</v>
      </c>
      <c r="J408">
        <v>12</v>
      </c>
      <c r="K408">
        <v>2</v>
      </c>
      <c r="L408" t="str">
        <f>VLOOKUP(Sales_Data17[[#This Row],[Product Description Index]],Products_Data[#All],2,0)</f>
        <v>Pants</v>
      </c>
      <c r="M408">
        <v>2</v>
      </c>
      <c r="N408" s="9">
        <v>664.04444444444448</v>
      </c>
      <c r="O408" s="9">
        <f>Sales_Data17[[#This Row],[Order Quantity]]*Sales_Data17[[#This Row],[Unit Price]]</f>
        <v>1328.088888888889</v>
      </c>
      <c r="P408" s="9">
        <v>385.14577777777777</v>
      </c>
      <c r="Q408" s="9">
        <f>Sales_Data17[[#This Row],[Line Total]]-(Sales_Data17[[#This Row],[Total Unit Cost]]*Sales_Data17[[#This Row],[Order Quantity]])</f>
        <v>557.79733333333343</v>
      </c>
      <c r="R408" s="1" t="str">
        <f>TEXT(Sales_Data17[[#This Row],[OrderDate]],"MMM")</f>
        <v>Apr</v>
      </c>
      <c r="S408" s="1" t="str">
        <f t="shared" si="6"/>
        <v>2012</v>
      </c>
    </row>
    <row r="409" spans="1:19">
      <c r="A409" t="s">
        <v>432</v>
      </c>
      <c r="B409" s="2">
        <v>41004</v>
      </c>
      <c r="C409" s="2" t="str">
        <f>VLOOKUP(Sales_Data17[[#This Row],[Customer Name Index]],Customer_Data[#All],2,0)</f>
        <v xml:space="preserve">Linde </v>
      </c>
      <c r="D409">
        <v>14</v>
      </c>
      <c r="E409" t="s">
        <v>4</v>
      </c>
      <c r="F409" t="s">
        <v>8168</v>
      </c>
      <c r="G409" t="s">
        <v>8026</v>
      </c>
      <c r="H409" t="str">
        <f>VLOOKUP(Sales_Data17[[#This Row],[Delivery Region Index]],Regions_Table[#All],2,0)</f>
        <v>Queensland</v>
      </c>
      <c r="I409" t="str">
        <f>VLOOKUP(Sales_Data17[[#This Row],[Delivery Region Index]],Regions_Table[#All],3,0)</f>
        <v>Rockhampton</v>
      </c>
      <c r="J409">
        <v>41</v>
      </c>
      <c r="K409">
        <v>6</v>
      </c>
      <c r="L409" t="str">
        <f>VLOOKUP(Sales_Data17[[#This Row],[Product Description Index]],Products_Data[#All],2,0)</f>
        <v>Socks</v>
      </c>
      <c r="M409">
        <v>2</v>
      </c>
      <c r="N409" s="9">
        <v>250.87777777777779</v>
      </c>
      <c r="O409" s="9">
        <f>Sales_Data17[[#This Row],[Order Quantity]]*Sales_Data17[[#This Row],[Unit Price]]</f>
        <v>501.75555555555559</v>
      </c>
      <c r="P409" s="9">
        <v>140.49155555555558</v>
      </c>
      <c r="Q409" s="9">
        <f>Sales_Data17[[#This Row],[Line Total]]-(Sales_Data17[[#This Row],[Total Unit Cost]]*Sales_Data17[[#This Row],[Order Quantity]])</f>
        <v>220.77244444444443</v>
      </c>
      <c r="R409" s="1" t="str">
        <f>TEXT(Sales_Data17[[#This Row],[OrderDate]],"MMM")</f>
        <v>Apr</v>
      </c>
      <c r="S409" s="1" t="str">
        <f t="shared" si="6"/>
        <v>2012</v>
      </c>
    </row>
    <row r="410" spans="1:19">
      <c r="A410" t="s">
        <v>433</v>
      </c>
      <c r="B410" s="2">
        <v>41004</v>
      </c>
      <c r="C410" s="2" t="str">
        <f>VLOOKUP(Sales_Data17[[#This Row],[Customer Name Index]],Customer_Data[#All],2,0)</f>
        <v>Apollo Ltd</v>
      </c>
      <c r="D410">
        <v>11</v>
      </c>
      <c r="E410" t="s">
        <v>2</v>
      </c>
      <c r="F410" t="s">
        <v>8168</v>
      </c>
      <c r="G410" t="s">
        <v>8026</v>
      </c>
      <c r="H410" t="str">
        <f>VLOOKUP(Sales_Data17[[#This Row],[Delivery Region Index]],Regions_Table[#All],2,0)</f>
        <v>Queensland</v>
      </c>
      <c r="I410" t="str">
        <f>VLOOKUP(Sales_Data17[[#This Row],[Delivery Region Index]],Regions_Table[#All],3,0)</f>
        <v>Gladstone</v>
      </c>
      <c r="J410">
        <v>30</v>
      </c>
      <c r="K410">
        <v>5</v>
      </c>
      <c r="L410" t="str">
        <f>VLOOKUP(Sales_Data17[[#This Row],[Product Description Index]],Products_Data[#All],2,0)</f>
        <v>Hats</v>
      </c>
      <c r="M410">
        <v>4</v>
      </c>
      <c r="N410" s="9">
        <v>26.8</v>
      </c>
      <c r="O410" s="9">
        <f>Sales_Data17[[#This Row],[Order Quantity]]*Sales_Data17[[#This Row],[Unit Price]]</f>
        <v>107.2</v>
      </c>
      <c r="P410" s="9">
        <v>17.152000000000001</v>
      </c>
      <c r="Q410" s="9">
        <f>Sales_Data17[[#This Row],[Line Total]]-(Sales_Data17[[#This Row],[Total Unit Cost]]*Sales_Data17[[#This Row],[Order Quantity]])</f>
        <v>38.591999999999999</v>
      </c>
      <c r="R410" s="1" t="str">
        <f>TEXT(Sales_Data17[[#This Row],[OrderDate]],"MMM")</f>
        <v>Apr</v>
      </c>
      <c r="S410" s="1" t="str">
        <f t="shared" si="6"/>
        <v>2012</v>
      </c>
    </row>
    <row r="411" spans="1:19">
      <c r="A411" t="s">
        <v>434</v>
      </c>
      <c r="B411" s="2">
        <v>41004</v>
      </c>
      <c r="C411" s="2" t="str">
        <f>VLOOKUP(Sales_Data17[[#This Row],[Customer Name Index]],Customer_Data[#All],2,0)</f>
        <v>ETUDE Ltd</v>
      </c>
      <c r="D411">
        <v>4</v>
      </c>
      <c r="E411" t="s">
        <v>2</v>
      </c>
      <c r="F411" t="s">
        <v>8168</v>
      </c>
      <c r="G411" t="s">
        <v>8027</v>
      </c>
      <c r="H411" t="str">
        <f>VLOOKUP(Sales_Data17[[#This Row],[Delivery Region Index]],Regions_Table[#All],2,0)</f>
        <v>New South Wales</v>
      </c>
      <c r="I411" t="str">
        <f>VLOOKUP(Sales_Data17[[#This Row],[Delivery Region Index]],Regions_Table[#All],3,0)</f>
        <v>Grafton</v>
      </c>
      <c r="J411">
        <v>11</v>
      </c>
      <c r="K411">
        <v>2</v>
      </c>
      <c r="L411" t="str">
        <f>VLOOKUP(Sales_Data17[[#This Row],[Product Description Index]],Products_Data[#All],2,0)</f>
        <v>Pants</v>
      </c>
      <c r="M411">
        <v>5</v>
      </c>
      <c r="N411" s="9">
        <v>220.35555555555555</v>
      </c>
      <c r="O411" s="9">
        <f>Sales_Data17[[#This Row],[Order Quantity]]*Sales_Data17[[#This Row],[Unit Price]]</f>
        <v>1101.7777777777778</v>
      </c>
      <c r="P411" s="9">
        <v>88.14222222222223</v>
      </c>
      <c r="Q411" s="9">
        <f>Sales_Data17[[#This Row],[Line Total]]-(Sales_Data17[[#This Row],[Total Unit Cost]]*Sales_Data17[[#This Row],[Order Quantity]])</f>
        <v>661.06666666666661</v>
      </c>
      <c r="R411" s="1" t="str">
        <f>TEXT(Sales_Data17[[#This Row],[OrderDate]],"MMM")</f>
        <v>Apr</v>
      </c>
      <c r="S411" s="1" t="str">
        <f t="shared" si="6"/>
        <v>2012</v>
      </c>
    </row>
    <row r="412" spans="1:19">
      <c r="A412" t="s">
        <v>435</v>
      </c>
      <c r="B412" s="2">
        <v>41004</v>
      </c>
      <c r="C412" s="2" t="str">
        <f>VLOOKUP(Sales_Data17[[#This Row],[Customer Name Index]],Customer_Data[#All],2,0)</f>
        <v>Pacific Ltd</v>
      </c>
      <c r="D412">
        <v>20</v>
      </c>
      <c r="E412" t="s">
        <v>3</v>
      </c>
      <c r="F412" t="s">
        <v>8168</v>
      </c>
      <c r="G412" t="s">
        <v>8028</v>
      </c>
      <c r="H412" t="str">
        <f>VLOOKUP(Sales_Data17[[#This Row],[Delivery Region Index]],Regions_Table[#All],2,0)</f>
        <v>Victoria</v>
      </c>
      <c r="I412" t="str">
        <f>VLOOKUP(Sales_Data17[[#This Row],[Delivery Region Index]],Regions_Table[#All],3,0)</f>
        <v>Wodonga</v>
      </c>
      <c r="J412">
        <v>58</v>
      </c>
      <c r="K412">
        <v>8</v>
      </c>
      <c r="L412" t="str">
        <f>VLOOKUP(Sales_Data17[[#This Row],[Product Description Index]],Products_Data[#All],2,0)</f>
        <v>Shoes</v>
      </c>
      <c r="M412">
        <v>1</v>
      </c>
      <c r="N412" s="9">
        <v>435.5</v>
      </c>
      <c r="O412" s="9">
        <f>Sales_Data17[[#This Row],[Order Quantity]]*Sales_Data17[[#This Row],[Unit Price]]</f>
        <v>435.5</v>
      </c>
      <c r="P412" s="9">
        <v>370.17499999999995</v>
      </c>
      <c r="Q412" s="9">
        <f>Sales_Data17[[#This Row],[Line Total]]-(Sales_Data17[[#This Row],[Total Unit Cost]]*Sales_Data17[[#This Row],[Order Quantity]])</f>
        <v>65.325000000000045</v>
      </c>
      <c r="R412" s="1" t="str">
        <f>TEXT(Sales_Data17[[#This Row],[OrderDate]],"MMM")</f>
        <v>Apr</v>
      </c>
      <c r="S412" s="1" t="str">
        <f t="shared" si="6"/>
        <v>2012</v>
      </c>
    </row>
    <row r="413" spans="1:19">
      <c r="A413" t="s">
        <v>436</v>
      </c>
      <c r="B413" s="2">
        <v>41004</v>
      </c>
      <c r="C413" s="2" t="str">
        <f>VLOOKUP(Sales_Data17[[#This Row],[Customer Name Index]],Customer_Data[#All],2,0)</f>
        <v>21st Ltd</v>
      </c>
      <c r="D413">
        <v>10</v>
      </c>
      <c r="E413" t="s">
        <v>2</v>
      </c>
      <c r="F413" t="s">
        <v>8168</v>
      </c>
      <c r="G413" t="s">
        <v>8026</v>
      </c>
      <c r="H413" t="str">
        <f>VLOOKUP(Sales_Data17[[#This Row],[Delivery Region Index]],Regions_Table[#All],2,0)</f>
        <v>Queensland</v>
      </c>
      <c r="I413" t="str">
        <f>VLOOKUP(Sales_Data17[[#This Row],[Delivery Region Index]],Regions_Table[#All],3,0)</f>
        <v>Cairns</v>
      </c>
      <c r="J413">
        <v>28</v>
      </c>
      <c r="K413">
        <v>4</v>
      </c>
      <c r="L413" t="str">
        <f>VLOOKUP(Sales_Data17[[#This Row],[Product Description Index]],Products_Data[#All],2,0)</f>
        <v>Jeans</v>
      </c>
      <c r="M413">
        <v>4</v>
      </c>
      <c r="N413" s="9">
        <v>26.8</v>
      </c>
      <c r="O413" s="9">
        <f>Sales_Data17[[#This Row],[Order Quantity]]*Sales_Data17[[#This Row],[Unit Price]]</f>
        <v>107.2</v>
      </c>
      <c r="P413" s="9">
        <v>15.008000000000003</v>
      </c>
      <c r="Q413" s="9">
        <f>Sales_Data17[[#This Row],[Line Total]]-(Sales_Data17[[#This Row],[Total Unit Cost]]*Sales_Data17[[#This Row],[Order Quantity]])</f>
        <v>47.167999999999992</v>
      </c>
      <c r="R413" s="1" t="str">
        <f>TEXT(Sales_Data17[[#This Row],[OrderDate]],"MMM")</f>
        <v>Apr</v>
      </c>
      <c r="S413" s="1" t="str">
        <f t="shared" si="6"/>
        <v>2012</v>
      </c>
    </row>
    <row r="414" spans="1:19">
      <c r="A414" t="s">
        <v>437</v>
      </c>
      <c r="B414" s="2">
        <v>41004</v>
      </c>
      <c r="C414" s="2" t="str">
        <f>VLOOKUP(Sales_Data17[[#This Row],[Customer Name Index]],Customer_Data[#All],2,0)</f>
        <v>Avon Corp</v>
      </c>
      <c r="D414">
        <v>1</v>
      </c>
      <c r="E414" t="s">
        <v>2</v>
      </c>
      <c r="F414" t="s">
        <v>8168</v>
      </c>
      <c r="G414" t="s">
        <v>8027</v>
      </c>
      <c r="H414" t="str">
        <f>VLOOKUP(Sales_Data17[[#This Row],[Delivery Region Index]],Regions_Table[#All],2,0)</f>
        <v>New South Wales</v>
      </c>
      <c r="I414" t="str">
        <f>VLOOKUP(Sales_Data17[[#This Row],[Delivery Region Index]],Regions_Table[#All],3,0)</f>
        <v>Sydney</v>
      </c>
      <c r="J414">
        <v>1</v>
      </c>
      <c r="K414">
        <v>1</v>
      </c>
      <c r="L414" t="str">
        <f>VLOOKUP(Sales_Data17[[#This Row],[Product Description Index]],Products_Data[#All],2,0)</f>
        <v>Shirts</v>
      </c>
      <c r="M414">
        <v>1</v>
      </c>
      <c r="N414" s="9">
        <v>438.47777777777782</v>
      </c>
      <c r="O414" s="9">
        <f>Sales_Data17[[#This Row],[Order Quantity]]*Sales_Data17[[#This Row],[Unit Price]]</f>
        <v>438.47777777777782</v>
      </c>
      <c r="P414" s="9">
        <v>223.62366666666668</v>
      </c>
      <c r="Q414" s="9">
        <f>Sales_Data17[[#This Row],[Line Total]]-(Sales_Data17[[#This Row],[Total Unit Cost]]*Sales_Data17[[#This Row],[Order Quantity]])</f>
        <v>214.85411111111114</v>
      </c>
      <c r="R414" s="1" t="str">
        <f>TEXT(Sales_Data17[[#This Row],[OrderDate]],"MMM")</f>
        <v>Apr</v>
      </c>
      <c r="S414" s="1" t="str">
        <f t="shared" si="6"/>
        <v>2012</v>
      </c>
    </row>
    <row r="415" spans="1:19">
      <c r="A415" t="s">
        <v>438</v>
      </c>
      <c r="B415" s="2">
        <v>41005</v>
      </c>
      <c r="C415" s="2" t="str">
        <f>VLOOKUP(Sales_Data17[[#This Row],[Customer Name Index]],Customer_Data[#All],2,0)</f>
        <v xml:space="preserve">Ei </v>
      </c>
      <c r="D415">
        <v>9</v>
      </c>
      <c r="E415" t="s">
        <v>4</v>
      </c>
      <c r="F415" t="s">
        <v>8168</v>
      </c>
      <c r="G415" t="s">
        <v>8027</v>
      </c>
      <c r="H415" t="str">
        <f>VLOOKUP(Sales_Data17[[#This Row],[Delivery Region Index]],Regions_Table[#All],2,0)</f>
        <v>New South Wales</v>
      </c>
      <c r="I415" t="str">
        <f>VLOOKUP(Sales_Data17[[#This Row],[Delivery Region Index]],Regions_Table[#All],3,0)</f>
        <v>Wyong</v>
      </c>
      <c r="J415">
        <v>25</v>
      </c>
      <c r="K415">
        <v>4</v>
      </c>
      <c r="L415" t="str">
        <f>VLOOKUP(Sales_Data17[[#This Row],[Product Description Index]],Products_Data[#All],2,0)</f>
        <v>Jeans</v>
      </c>
      <c r="M415">
        <v>7</v>
      </c>
      <c r="N415" s="9">
        <v>440.71111111111111</v>
      </c>
      <c r="O415" s="9">
        <f>Sales_Data17[[#This Row],[Order Quantity]]*Sales_Data17[[#This Row],[Unit Price]]</f>
        <v>3084.9777777777776</v>
      </c>
      <c r="P415" s="9">
        <v>339.34755555555557</v>
      </c>
      <c r="Q415" s="9">
        <f>Sales_Data17[[#This Row],[Line Total]]-(Sales_Data17[[#This Row],[Total Unit Cost]]*Sales_Data17[[#This Row],[Order Quantity]])</f>
        <v>709.54488888888864</v>
      </c>
      <c r="R415" s="1" t="str">
        <f>TEXT(Sales_Data17[[#This Row],[OrderDate]],"MMM")</f>
        <v>Apr</v>
      </c>
      <c r="S415" s="1" t="str">
        <f t="shared" si="6"/>
        <v>2012</v>
      </c>
    </row>
    <row r="416" spans="1:19">
      <c r="A416" t="s">
        <v>439</v>
      </c>
      <c r="B416" s="2">
        <v>41005</v>
      </c>
      <c r="C416" s="2" t="str">
        <f>VLOOKUP(Sales_Data17[[#This Row],[Customer Name Index]],Customer_Data[#All],2,0)</f>
        <v>PEDIFIX, Corp</v>
      </c>
      <c r="D416">
        <v>6</v>
      </c>
      <c r="E416" t="s">
        <v>4</v>
      </c>
      <c r="F416" t="s">
        <v>8168</v>
      </c>
      <c r="G416" t="s">
        <v>8027</v>
      </c>
      <c r="H416" t="str">
        <f>VLOOKUP(Sales_Data17[[#This Row],[Delivery Region Index]],Regions_Table[#All],2,0)</f>
        <v>New South Wales</v>
      </c>
      <c r="I416" t="str">
        <f>VLOOKUP(Sales_Data17[[#This Row],[Delivery Region Index]],Regions_Table[#All],3,0)</f>
        <v>Nowra</v>
      </c>
      <c r="J416">
        <v>17</v>
      </c>
      <c r="K416">
        <v>3</v>
      </c>
      <c r="L416" t="str">
        <f>VLOOKUP(Sales_Data17[[#This Row],[Product Description Index]],Products_Data[#All],2,0)</f>
        <v>Sunglasses</v>
      </c>
      <c r="M416">
        <v>5</v>
      </c>
      <c r="N416" s="9">
        <v>203.23333333333335</v>
      </c>
      <c r="O416" s="9">
        <f>Sales_Data17[[#This Row],[Order Quantity]]*Sales_Data17[[#This Row],[Unit Price]]</f>
        <v>1016.1666666666667</v>
      </c>
      <c r="P416" s="9">
        <v>162.5866666666667</v>
      </c>
      <c r="Q416" s="9">
        <f>Sales_Data17[[#This Row],[Line Total]]-(Sales_Data17[[#This Row],[Total Unit Cost]]*Sales_Data17[[#This Row],[Order Quantity]])</f>
        <v>203.23333333333323</v>
      </c>
      <c r="R416" s="1" t="str">
        <f>TEXT(Sales_Data17[[#This Row],[OrderDate]],"MMM")</f>
        <v>Apr</v>
      </c>
      <c r="S416" s="1" t="str">
        <f t="shared" si="6"/>
        <v>2012</v>
      </c>
    </row>
    <row r="417" spans="1:19">
      <c r="A417" t="s">
        <v>440</v>
      </c>
      <c r="B417" s="2">
        <v>41005</v>
      </c>
      <c r="C417" s="2" t="str">
        <f>VLOOKUP(Sales_Data17[[#This Row],[Customer Name Index]],Customer_Data[#All],2,0)</f>
        <v>3LAB, Ltd</v>
      </c>
      <c r="D417">
        <v>16</v>
      </c>
      <c r="E417" t="s">
        <v>4</v>
      </c>
      <c r="F417" t="s">
        <v>8168</v>
      </c>
      <c r="G417" t="s">
        <v>8025</v>
      </c>
      <c r="H417" t="str">
        <f>VLOOKUP(Sales_Data17[[#This Row],[Delivery Region Index]],Regions_Table[#All],2,0)</f>
        <v>Queensland</v>
      </c>
      <c r="I417" t="str">
        <f>VLOOKUP(Sales_Data17[[#This Row],[Delivery Region Index]],Regions_Table[#All],3,0)</f>
        <v>Toowoomba</v>
      </c>
      <c r="J417">
        <v>44</v>
      </c>
      <c r="K417">
        <v>7</v>
      </c>
      <c r="L417" t="str">
        <f>VLOOKUP(Sales_Data17[[#This Row],[Product Description Index]],Products_Data[#All],2,0)</f>
        <v>Dress Shirts</v>
      </c>
      <c r="M417">
        <v>1</v>
      </c>
      <c r="N417" s="9">
        <v>303.73333333333335</v>
      </c>
      <c r="O417" s="9">
        <f>Sales_Data17[[#This Row],[Order Quantity]]*Sales_Data17[[#This Row],[Unit Price]]</f>
        <v>303.73333333333335</v>
      </c>
      <c r="P417" s="9">
        <v>136.67999999999998</v>
      </c>
      <c r="Q417" s="9">
        <f>Sales_Data17[[#This Row],[Line Total]]-(Sales_Data17[[#This Row],[Total Unit Cost]]*Sales_Data17[[#This Row],[Order Quantity]])</f>
        <v>167.05333333333337</v>
      </c>
      <c r="R417" s="1" t="str">
        <f>TEXT(Sales_Data17[[#This Row],[OrderDate]],"MMM")</f>
        <v>Apr</v>
      </c>
      <c r="S417" s="1" t="str">
        <f t="shared" si="6"/>
        <v>2012</v>
      </c>
    </row>
    <row r="418" spans="1:19">
      <c r="A418" t="s">
        <v>441</v>
      </c>
      <c r="B418" s="2">
        <v>41005</v>
      </c>
      <c r="C418" s="2" t="str">
        <f>VLOOKUP(Sales_Data17[[#This Row],[Customer Name Index]],Customer_Data[#All],2,0)</f>
        <v>Eminence Corp</v>
      </c>
      <c r="D418">
        <v>18</v>
      </c>
      <c r="E418" t="s">
        <v>2</v>
      </c>
      <c r="F418" t="s">
        <v>8168</v>
      </c>
      <c r="G418" t="s">
        <v>8025</v>
      </c>
      <c r="H418" t="str">
        <f>VLOOKUP(Sales_Data17[[#This Row],[Delivery Region Index]],Regions_Table[#All],2,0)</f>
        <v>Victoria</v>
      </c>
      <c r="I418" t="str">
        <f>VLOOKUP(Sales_Data17[[#This Row],[Delivery Region Index]],Regions_Table[#All],3,0)</f>
        <v>Latrobe City</v>
      </c>
      <c r="J418">
        <v>52</v>
      </c>
      <c r="K418">
        <v>8</v>
      </c>
      <c r="L418" t="str">
        <f>VLOOKUP(Sales_Data17[[#This Row],[Product Description Index]],Products_Data[#All],2,0)</f>
        <v>Shoes</v>
      </c>
      <c r="M418">
        <v>6</v>
      </c>
      <c r="N418" s="9">
        <v>93.800000000000011</v>
      </c>
      <c r="O418" s="9">
        <f>Sales_Data17[[#This Row],[Order Quantity]]*Sales_Data17[[#This Row],[Unit Price]]</f>
        <v>562.80000000000007</v>
      </c>
      <c r="P418" s="9">
        <v>79.73</v>
      </c>
      <c r="Q418" s="9">
        <f>Sales_Data17[[#This Row],[Line Total]]-(Sales_Data17[[#This Row],[Total Unit Cost]]*Sales_Data17[[#This Row],[Order Quantity]])</f>
        <v>84.420000000000073</v>
      </c>
      <c r="R418" s="1" t="str">
        <f>TEXT(Sales_Data17[[#This Row],[OrderDate]],"MMM")</f>
        <v>Apr</v>
      </c>
      <c r="S418" s="1" t="str">
        <f t="shared" si="6"/>
        <v>2012</v>
      </c>
    </row>
    <row r="419" spans="1:19">
      <c r="A419" t="s">
        <v>442</v>
      </c>
      <c r="B419" s="2">
        <v>41005</v>
      </c>
      <c r="C419" s="2" t="str">
        <f>VLOOKUP(Sales_Data17[[#This Row],[Customer Name Index]],Customer_Data[#All],2,0)</f>
        <v>Pure Group</v>
      </c>
      <c r="D419">
        <v>17</v>
      </c>
      <c r="E419" t="s">
        <v>4</v>
      </c>
      <c r="F419" t="s">
        <v>8168</v>
      </c>
      <c r="G419" t="s">
        <v>8025</v>
      </c>
      <c r="H419" t="str">
        <f>VLOOKUP(Sales_Data17[[#This Row],[Delivery Region Index]],Regions_Table[#All],2,0)</f>
        <v>Victoria</v>
      </c>
      <c r="I419" t="str">
        <f>VLOOKUP(Sales_Data17[[#This Row],[Delivery Region Index]],Regions_Table[#All],3,0)</f>
        <v>Benalla</v>
      </c>
      <c r="J419">
        <v>48</v>
      </c>
      <c r="K419">
        <v>7</v>
      </c>
      <c r="L419" t="str">
        <f>VLOOKUP(Sales_Data17[[#This Row],[Product Description Index]],Products_Data[#All],2,0)</f>
        <v>Dress Shirts</v>
      </c>
      <c r="M419">
        <v>4</v>
      </c>
      <c r="N419" s="9">
        <v>692.33333333333337</v>
      </c>
      <c r="O419" s="9">
        <f>Sales_Data17[[#This Row],[Order Quantity]]*Sales_Data17[[#This Row],[Unit Price]]</f>
        <v>2769.3333333333335</v>
      </c>
      <c r="P419" s="9">
        <v>546.94333333333327</v>
      </c>
      <c r="Q419" s="9">
        <f>Sales_Data17[[#This Row],[Line Total]]-(Sales_Data17[[#This Row],[Total Unit Cost]]*Sales_Data17[[#This Row],[Order Quantity]])</f>
        <v>581.5600000000004</v>
      </c>
      <c r="R419" s="1" t="str">
        <f>TEXT(Sales_Data17[[#This Row],[OrderDate]],"MMM")</f>
        <v>Apr</v>
      </c>
      <c r="S419" s="1" t="str">
        <f t="shared" si="6"/>
        <v>2012</v>
      </c>
    </row>
    <row r="420" spans="1:19">
      <c r="A420" t="s">
        <v>443</v>
      </c>
      <c r="B420" s="2">
        <v>41005</v>
      </c>
      <c r="C420" s="2" t="str">
        <f>VLOOKUP(Sales_Data17[[#This Row],[Customer Name Index]],Customer_Data[#All],2,0)</f>
        <v>ETUDE Ltd</v>
      </c>
      <c r="D420">
        <v>4</v>
      </c>
      <c r="E420" t="s">
        <v>2</v>
      </c>
      <c r="F420" t="s">
        <v>8168</v>
      </c>
      <c r="G420" t="s">
        <v>8027</v>
      </c>
      <c r="H420" t="str">
        <f>VLOOKUP(Sales_Data17[[#This Row],[Delivery Region Index]],Regions_Table[#All],2,0)</f>
        <v>New South Wales</v>
      </c>
      <c r="I420" t="str">
        <f>VLOOKUP(Sales_Data17[[#This Row],[Delivery Region Index]],Regions_Table[#All],3,0)</f>
        <v>Grafton</v>
      </c>
      <c r="J420">
        <v>11</v>
      </c>
      <c r="K420">
        <v>2</v>
      </c>
      <c r="L420" t="str">
        <f>VLOOKUP(Sales_Data17[[#This Row],[Product Description Index]],Products_Data[#All],2,0)</f>
        <v>Pants</v>
      </c>
      <c r="M420">
        <v>7</v>
      </c>
      <c r="N420" s="9">
        <v>128.78888888888889</v>
      </c>
      <c r="O420" s="9">
        <f>Sales_Data17[[#This Row],[Order Quantity]]*Sales_Data17[[#This Row],[Unit Price]]</f>
        <v>901.52222222222224</v>
      </c>
      <c r="P420" s="9">
        <v>68.25811111111112</v>
      </c>
      <c r="Q420" s="9">
        <f>Sales_Data17[[#This Row],[Line Total]]-(Sales_Data17[[#This Row],[Total Unit Cost]]*Sales_Data17[[#This Row],[Order Quantity]])</f>
        <v>423.71544444444442</v>
      </c>
      <c r="R420" s="1" t="str">
        <f>TEXT(Sales_Data17[[#This Row],[OrderDate]],"MMM")</f>
        <v>Apr</v>
      </c>
      <c r="S420" s="1" t="str">
        <f t="shared" si="6"/>
        <v>2012</v>
      </c>
    </row>
    <row r="421" spans="1:19">
      <c r="A421" t="s">
        <v>444</v>
      </c>
      <c r="B421" s="2">
        <v>41005</v>
      </c>
      <c r="C421" s="2" t="str">
        <f>VLOOKUP(Sales_Data17[[#This Row],[Customer Name Index]],Customer_Data[#All],2,0)</f>
        <v>Elorac, Corp</v>
      </c>
      <c r="D421">
        <v>3</v>
      </c>
      <c r="E421" t="s">
        <v>4</v>
      </c>
      <c r="F421" t="s">
        <v>8168</v>
      </c>
      <c r="G421" t="s">
        <v>8027</v>
      </c>
      <c r="H421" t="str">
        <f>VLOOKUP(Sales_Data17[[#This Row],[Delivery Region Index]],Regions_Table[#All],2,0)</f>
        <v>New South Wales</v>
      </c>
      <c r="I421" t="str">
        <f>VLOOKUP(Sales_Data17[[#This Row],[Delivery Region Index]],Regions_Table[#All],3,0)</f>
        <v>Coffs Harbour</v>
      </c>
      <c r="J421">
        <v>7</v>
      </c>
      <c r="K421">
        <v>1</v>
      </c>
      <c r="L421" t="str">
        <f>VLOOKUP(Sales_Data17[[#This Row],[Product Description Index]],Products_Data[#All],2,0)</f>
        <v>Shirts</v>
      </c>
      <c r="M421">
        <v>3</v>
      </c>
      <c r="N421" s="9">
        <v>440.71111111111111</v>
      </c>
      <c r="O421" s="9">
        <f>Sales_Data17[[#This Row],[Order Quantity]]*Sales_Data17[[#This Row],[Unit Price]]</f>
        <v>1322.1333333333332</v>
      </c>
      <c r="P421" s="9">
        <v>264.42666666666668</v>
      </c>
      <c r="Q421" s="9">
        <f>Sales_Data17[[#This Row],[Line Total]]-(Sales_Data17[[#This Row],[Total Unit Cost]]*Sales_Data17[[#This Row],[Order Quantity]])</f>
        <v>528.85333333333324</v>
      </c>
      <c r="R421" s="1" t="str">
        <f>TEXT(Sales_Data17[[#This Row],[OrderDate]],"MMM")</f>
        <v>Apr</v>
      </c>
      <c r="S421" s="1" t="str">
        <f t="shared" si="6"/>
        <v>2012</v>
      </c>
    </row>
    <row r="422" spans="1:19">
      <c r="A422" t="s">
        <v>445</v>
      </c>
      <c r="B422" s="2">
        <v>41005</v>
      </c>
      <c r="C422" s="2" t="str">
        <f>VLOOKUP(Sales_Data17[[#This Row],[Customer Name Index]],Customer_Data[#All],2,0)</f>
        <v>Avon Corp</v>
      </c>
      <c r="D422">
        <v>1</v>
      </c>
      <c r="E422" t="s">
        <v>4</v>
      </c>
      <c r="F422" t="s">
        <v>8168</v>
      </c>
      <c r="G422" t="s">
        <v>8027</v>
      </c>
      <c r="H422" t="str">
        <f>VLOOKUP(Sales_Data17[[#This Row],[Delivery Region Index]],Regions_Table[#All],2,0)</f>
        <v>New South Wales</v>
      </c>
      <c r="I422" t="str">
        <f>VLOOKUP(Sales_Data17[[#This Row],[Delivery Region Index]],Regions_Table[#All],3,0)</f>
        <v>Sydney</v>
      </c>
      <c r="J422">
        <v>1</v>
      </c>
      <c r="K422">
        <v>1</v>
      </c>
      <c r="L422" t="str">
        <f>VLOOKUP(Sales_Data17[[#This Row],[Product Description Index]],Products_Data[#All],2,0)</f>
        <v>Shirts</v>
      </c>
      <c r="M422">
        <v>7</v>
      </c>
      <c r="N422" s="9">
        <v>122.83333333333333</v>
      </c>
      <c r="O422" s="9">
        <f>Sales_Data17[[#This Row],[Order Quantity]]*Sales_Data17[[#This Row],[Unit Price]]</f>
        <v>859.83333333333326</v>
      </c>
      <c r="P422" s="9">
        <v>82.298333333333346</v>
      </c>
      <c r="Q422" s="9">
        <f>Sales_Data17[[#This Row],[Line Total]]-(Sales_Data17[[#This Row],[Total Unit Cost]]*Sales_Data17[[#This Row],[Order Quantity]])</f>
        <v>283.74499999999989</v>
      </c>
      <c r="R422" s="1" t="str">
        <f>TEXT(Sales_Data17[[#This Row],[OrderDate]],"MMM")</f>
        <v>Apr</v>
      </c>
      <c r="S422" s="1" t="str">
        <f t="shared" si="6"/>
        <v>2012</v>
      </c>
    </row>
    <row r="423" spans="1:19">
      <c r="A423" t="s">
        <v>446</v>
      </c>
      <c r="B423" s="2">
        <v>41006</v>
      </c>
      <c r="C423" s="2" t="str">
        <f>VLOOKUP(Sales_Data17[[#This Row],[Customer Name Index]],Customer_Data[#All],2,0)</f>
        <v>ETUDE Ltd</v>
      </c>
      <c r="D423">
        <v>4</v>
      </c>
      <c r="E423" t="s">
        <v>4</v>
      </c>
      <c r="F423" t="s">
        <v>8168</v>
      </c>
      <c r="G423" t="s">
        <v>8027</v>
      </c>
      <c r="H423" t="str">
        <f>VLOOKUP(Sales_Data17[[#This Row],[Delivery Region Index]],Regions_Table[#All],2,0)</f>
        <v>New South Wales</v>
      </c>
      <c r="I423" t="str">
        <f>VLOOKUP(Sales_Data17[[#This Row],[Delivery Region Index]],Regions_Table[#All],3,0)</f>
        <v>Gosford</v>
      </c>
      <c r="J423">
        <v>9</v>
      </c>
      <c r="K423">
        <v>2</v>
      </c>
      <c r="L423" t="str">
        <f>VLOOKUP(Sales_Data17[[#This Row],[Product Description Index]],Products_Data[#All],2,0)</f>
        <v>Pants</v>
      </c>
      <c r="M423">
        <v>1</v>
      </c>
      <c r="N423" s="9">
        <v>125.06666666666668</v>
      </c>
      <c r="O423" s="9">
        <f>Sales_Data17[[#This Row],[Order Quantity]]*Sales_Data17[[#This Row],[Unit Price]]</f>
        <v>125.06666666666668</v>
      </c>
      <c r="P423" s="9">
        <v>81.293333333333351</v>
      </c>
      <c r="Q423" s="9">
        <f>Sales_Data17[[#This Row],[Line Total]]-(Sales_Data17[[#This Row],[Total Unit Cost]]*Sales_Data17[[#This Row],[Order Quantity]])</f>
        <v>43.773333333333326</v>
      </c>
      <c r="R423" s="1" t="str">
        <f>TEXT(Sales_Data17[[#This Row],[OrderDate]],"MMM")</f>
        <v>Apr</v>
      </c>
      <c r="S423" s="1" t="str">
        <f t="shared" si="6"/>
        <v>2012</v>
      </c>
    </row>
    <row r="424" spans="1:19">
      <c r="A424" t="s">
        <v>447</v>
      </c>
      <c r="B424" s="2">
        <v>41006</v>
      </c>
      <c r="C424" s="2" t="str">
        <f>VLOOKUP(Sales_Data17[[#This Row],[Customer Name Index]],Customer_Data[#All],2,0)</f>
        <v>Medsep Group</v>
      </c>
      <c r="D424">
        <v>8</v>
      </c>
      <c r="E424" t="s">
        <v>2</v>
      </c>
      <c r="F424" t="s">
        <v>8168</v>
      </c>
      <c r="G424" t="s">
        <v>8027</v>
      </c>
      <c r="H424" t="str">
        <f>VLOOKUP(Sales_Data17[[#This Row],[Delivery Region Index]],Regions_Table[#All],2,0)</f>
        <v>New South Wales</v>
      </c>
      <c r="I424" t="str">
        <f>VLOOKUP(Sales_Data17[[#This Row],[Delivery Region Index]],Regions_Table[#All],3,0)</f>
        <v>Tweed Heads</v>
      </c>
      <c r="J424">
        <v>22</v>
      </c>
      <c r="K424">
        <v>4</v>
      </c>
      <c r="L424" t="str">
        <f>VLOOKUP(Sales_Data17[[#This Row],[Product Description Index]],Products_Data[#All],2,0)</f>
        <v>Jeans</v>
      </c>
      <c r="M424">
        <v>7</v>
      </c>
      <c r="N424" s="9">
        <v>99.75555555555556</v>
      </c>
      <c r="O424" s="9">
        <f>Sales_Data17[[#This Row],[Order Quantity]]*Sales_Data17[[#This Row],[Unit Price]]</f>
        <v>698.28888888888889</v>
      </c>
      <c r="P424" s="9">
        <v>78.806888888888892</v>
      </c>
      <c r="Q424" s="9">
        <f>Sales_Data17[[#This Row],[Line Total]]-(Sales_Data17[[#This Row],[Total Unit Cost]]*Sales_Data17[[#This Row],[Order Quantity]])</f>
        <v>146.64066666666668</v>
      </c>
      <c r="R424" s="1" t="str">
        <f>TEXT(Sales_Data17[[#This Row],[OrderDate]],"MMM")</f>
        <v>Apr</v>
      </c>
      <c r="S424" s="1" t="str">
        <f t="shared" si="6"/>
        <v>2012</v>
      </c>
    </row>
    <row r="425" spans="1:19">
      <c r="A425" t="s">
        <v>448</v>
      </c>
      <c r="B425" s="2">
        <v>41008</v>
      </c>
      <c r="C425" s="2" t="str">
        <f>VLOOKUP(Sales_Data17[[#This Row],[Customer Name Index]],Customer_Data[#All],2,0)</f>
        <v>ETUDE Ltd</v>
      </c>
      <c r="D425">
        <v>4</v>
      </c>
      <c r="E425" t="s">
        <v>4</v>
      </c>
      <c r="F425" t="s">
        <v>8168</v>
      </c>
      <c r="G425" t="s">
        <v>8027</v>
      </c>
      <c r="H425" t="str">
        <f>VLOOKUP(Sales_Data17[[#This Row],[Delivery Region Index]],Regions_Table[#All],2,0)</f>
        <v>New South Wales</v>
      </c>
      <c r="I425" t="str">
        <f>VLOOKUP(Sales_Data17[[#This Row],[Delivery Region Index]],Regions_Table[#All],3,0)</f>
        <v>Grafton</v>
      </c>
      <c r="J425">
        <v>11</v>
      </c>
      <c r="K425">
        <v>2</v>
      </c>
      <c r="L425" t="str">
        <f>VLOOKUP(Sales_Data17[[#This Row],[Product Description Index]],Products_Data[#All],2,0)</f>
        <v>Pants</v>
      </c>
      <c r="M425">
        <v>7</v>
      </c>
      <c r="N425" s="9">
        <v>23.077777777777779</v>
      </c>
      <c r="O425" s="9">
        <f>Sales_Data17[[#This Row],[Order Quantity]]*Sales_Data17[[#This Row],[Unit Price]]</f>
        <v>161.54444444444445</v>
      </c>
      <c r="P425" s="9">
        <v>9.2311111111111117</v>
      </c>
      <c r="Q425" s="9">
        <f>Sales_Data17[[#This Row],[Line Total]]-(Sales_Data17[[#This Row],[Total Unit Cost]]*Sales_Data17[[#This Row],[Order Quantity]])</f>
        <v>96.926666666666677</v>
      </c>
      <c r="R425" s="1" t="str">
        <f>TEXT(Sales_Data17[[#This Row],[OrderDate]],"MMM")</f>
        <v>Apr</v>
      </c>
      <c r="S425" s="1" t="str">
        <f t="shared" si="6"/>
        <v>2012</v>
      </c>
    </row>
    <row r="426" spans="1:19">
      <c r="A426" t="s">
        <v>449</v>
      </c>
      <c r="B426" s="2">
        <v>41008</v>
      </c>
      <c r="C426" s="2" t="str">
        <f>VLOOKUP(Sales_Data17[[#This Row],[Customer Name Index]],Customer_Data[#All],2,0)</f>
        <v>Pacific Ltd</v>
      </c>
      <c r="D426">
        <v>20</v>
      </c>
      <c r="E426" t="s">
        <v>4</v>
      </c>
      <c r="F426" t="s">
        <v>8168</v>
      </c>
      <c r="G426" t="s">
        <v>8028</v>
      </c>
      <c r="H426" t="str">
        <f>VLOOKUP(Sales_Data17[[#This Row],[Delivery Region Index]],Regions_Table[#All],2,0)</f>
        <v>Victoria</v>
      </c>
      <c r="I426" t="str">
        <f>VLOOKUP(Sales_Data17[[#This Row],[Delivery Region Index]],Regions_Table[#All],3,0)</f>
        <v>Warrnambool</v>
      </c>
      <c r="J426">
        <v>57</v>
      </c>
      <c r="K426">
        <v>8</v>
      </c>
      <c r="L426" t="str">
        <f>VLOOKUP(Sales_Data17[[#This Row],[Product Description Index]],Products_Data[#All],2,0)</f>
        <v>Shoes</v>
      </c>
      <c r="M426">
        <v>8</v>
      </c>
      <c r="N426" s="9">
        <v>439.9666666666667</v>
      </c>
      <c r="O426" s="9">
        <f>Sales_Data17[[#This Row],[Order Quantity]]*Sales_Data17[[#This Row],[Unit Price]]</f>
        <v>3519.7333333333336</v>
      </c>
      <c r="P426" s="9">
        <v>237.58200000000002</v>
      </c>
      <c r="Q426" s="9">
        <f>Sales_Data17[[#This Row],[Line Total]]-(Sales_Data17[[#This Row],[Total Unit Cost]]*Sales_Data17[[#This Row],[Order Quantity]])</f>
        <v>1619.0773333333334</v>
      </c>
      <c r="R426" s="1" t="str">
        <f>TEXT(Sales_Data17[[#This Row],[OrderDate]],"MMM")</f>
        <v>Apr</v>
      </c>
      <c r="S426" s="1" t="str">
        <f t="shared" si="6"/>
        <v>2012</v>
      </c>
    </row>
    <row r="427" spans="1:19">
      <c r="A427" t="s">
        <v>450</v>
      </c>
      <c r="B427" s="2">
        <v>41009</v>
      </c>
      <c r="C427" s="2" t="str">
        <f>VLOOKUP(Sales_Data17[[#This Row],[Customer Name Index]],Customer_Data[#All],2,0)</f>
        <v>Eminence Corp</v>
      </c>
      <c r="D427">
        <v>18</v>
      </c>
      <c r="E427" t="s">
        <v>4</v>
      </c>
      <c r="F427" t="s">
        <v>8168</v>
      </c>
      <c r="G427" t="s">
        <v>8025</v>
      </c>
      <c r="H427" t="str">
        <f>VLOOKUP(Sales_Data17[[#This Row],[Delivery Region Index]],Regions_Table[#All],2,0)</f>
        <v>Victoria</v>
      </c>
      <c r="I427" t="str">
        <f>VLOOKUP(Sales_Data17[[#This Row],[Delivery Region Index]],Regions_Table[#All],3,0)</f>
        <v>Geelong</v>
      </c>
      <c r="J427">
        <v>51</v>
      </c>
      <c r="K427">
        <v>7</v>
      </c>
      <c r="L427" t="str">
        <f>VLOOKUP(Sales_Data17[[#This Row],[Product Description Index]],Products_Data[#All],2,0)</f>
        <v>Dress Shirts</v>
      </c>
      <c r="M427">
        <v>6</v>
      </c>
      <c r="N427" s="9">
        <v>195.04444444444445</v>
      </c>
      <c r="O427" s="9">
        <f>Sales_Data17[[#This Row],[Order Quantity]]*Sales_Data17[[#This Row],[Unit Price]]</f>
        <v>1170.2666666666667</v>
      </c>
      <c r="P427" s="9">
        <v>101.42311111111113</v>
      </c>
      <c r="Q427" s="9">
        <f>Sales_Data17[[#This Row],[Line Total]]-(Sales_Data17[[#This Row],[Total Unit Cost]]*Sales_Data17[[#This Row],[Order Quantity]])</f>
        <v>561.72799999999984</v>
      </c>
      <c r="R427" s="1" t="str">
        <f>TEXT(Sales_Data17[[#This Row],[OrderDate]],"MMM")</f>
        <v>Apr</v>
      </c>
      <c r="S427" s="1" t="str">
        <f t="shared" si="6"/>
        <v>2012</v>
      </c>
    </row>
    <row r="428" spans="1:19">
      <c r="A428" t="s">
        <v>451</v>
      </c>
      <c r="B428" s="2">
        <v>41009</v>
      </c>
      <c r="C428" s="2" t="str">
        <f>VLOOKUP(Sales_Data17[[#This Row],[Customer Name Index]],Customer_Data[#All],2,0)</f>
        <v xml:space="preserve">Medline </v>
      </c>
      <c r="D428">
        <v>12</v>
      </c>
      <c r="E428" t="s">
        <v>4</v>
      </c>
      <c r="F428" t="s">
        <v>8168</v>
      </c>
      <c r="G428" t="s">
        <v>8026</v>
      </c>
      <c r="H428" t="str">
        <f>VLOOKUP(Sales_Data17[[#This Row],[Delivery Region Index]],Regions_Table[#All],2,0)</f>
        <v>Queensland</v>
      </c>
      <c r="I428" t="str">
        <f>VLOOKUP(Sales_Data17[[#This Row],[Delivery Region Index]],Regions_Table[#All],3,0)</f>
        <v>Ipswich</v>
      </c>
      <c r="J428">
        <v>34</v>
      </c>
      <c r="K428">
        <v>5</v>
      </c>
      <c r="L428" t="str">
        <f>VLOOKUP(Sales_Data17[[#This Row],[Product Description Index]],Products_Data[#All],2,0)</f>
        <v>Hats</v>
      </c>
      <c r="M428">
        <v>7</v>
      </c>
      <c r="N428" s="9">
        <v>333.51111111111112</v>
      </c>
      <c r="O428" s="9">
        <f>Sales_Data17[[#This Row],[Order Quantity]]*Sales_Data17[[#This Row],[Unit Price]]</f>
        <v>2334.577777777778</v>
      </c>
      <c r="P428" s="9">
        <v>183.43111111111114</v>
      </c>
      <c r="Q428" s="9">
        <f>Sales_Data17[[#This Row],[Line Total]]-(Sales_Data17[[#This Row],[Total Unit Cost]]*Sales_Data17[[#This Row],[Order Quantity]])</f>
        <v>1050.56</v>
      </c>
      <c r="R428" s="1" t="str">
        <f>TEXT(Sales_Data17[[#This Row],[OrderDate]],"MMM")</f>
        <v>Apr</v>
      </c>
      <c r="S428" s="1" t="str">
        <f t="shared" si="6"/>
        <v>2012</v>
      </c>
    </row>
    <row r="429" spans="1:19">
      <c r="A429" t="s">
        <v>452</v>
      </c>
      <c r="B429" s="2">
        <v>41009</v>
      </c>
      <c r="C429" s="2" t="str">
        <f>VLOOKUP(Sales_Data17[[#This Row],[Customer Name Index]],Customer_Data[#All],2,0)</f>
        <v>Rochester Ltd</v>
      </c>
      <c r="D429">
        <v>15</v>
      </c>
      <c r="E429" t="s">
        <v>4</v>
      </c>
      <c r="F429" t="s">
        <v>8168</v>
      </c>
      <c r="G429" t="s">
        <v>8025</v>
      </c>
      <c r="H429" t="str">
        <f>VLOOKUP(Sales_Data17[[#This Row],[Delivery Region Index]],Regions_Table[#All],2,0)</f>
        <v>Queensland</v>
      </c>
      <c r="I429" t="str">
        <f>VLOOKUP(Sales_Data17[[#This Row],[Delivery Region Index]],Regions_Table[#All],3,0)</f>
        <v>Thuringowa</v>
      </c>
      <c r="J429">
        <v>43</v>
      </c>
      <c r="K429">
        <v>6</v>
      </c>
      <c r="L429" t="str">
        <f>VLOOKUP(Sales_Data17[[#This Row],[Product Description Index]],Products_Data[#All],2,0)</f>
        <v>Socks</v>
      </c>
      <c r="M429">
        <v>6</v>
      </c>
      <c r="N429" s="9">
        <v>114.64444444444445</v>
      </c>
      <c r="O429" s="9">
        <f>Sales_Data17[[#This Row],[Order Quantity]]*Sales_Data17[[#This Row],[Unit Price]]</f>
        <v>687.86666666666667</v>
      </c>
      <c r="P429" s="9">
        <v>51.59</v>
      </c>
      <c r="Q429" s="9">
        <f>Sales_Data17[[#This Row],[Line Total]]-(Sales_Data17[[#This Row],[Total Unit Cost]]*Sales_Data17[[#This Row],[Order Quantity]])</f>
        <v>378.32666666666665</v>
      </c>
      <c r="R429" s="1" t="str">
        <f>TEXT(Sales_Data17[[#This Row],[OrderDate]],"MMM")</f>
        <v>Apr</v>
      </c>
      <c r="S429" s="1" t="str">
        <f t="shared" si="6"/>
        <v>2012</v>
      </c>
    </row>
    <row r="430" spans="1:19">
      <c r="A430" t="s">
        <v>453</v>
      </c>
      <c r="B430" s="2">
        <v>41009</v>
      </c>
      <c r="C430" s="2" t="str">
        <f>VLOOKUP(Sales_Data17[[#This Row],[Customer Name Index]],Customer_Data[#All],2,0)</f>
        <v>Elorac, Corp</v>
      </c>
      <c r="D430">
        <v>3</v>
      </c>
      <c r="E430" t="s">
        <v>3</v>
      </c>
      <c r="F430" t="s">
        <v>8168</v>
      </c>
      <c r="G430" t="s">
        <v>8027</v>
      </c>
      <c r="H430" t="str">
        <f>VLOOKUP(Sales_Data17[[#This Row],[Delivery Region Index]],Regions_Table[#All],2,0)</f>
        <v>New South Wales</v>
      </c>
      <c r="I430" t="str">
        <f>VLOOKUP(Sales_Data17[[#This Row],[Delivery Region Index]],Regions_Table[#All],3,0)</f>
        <v>Gosford</v>
      </c>
      <c r="J430">
        <v>9</v>
      </c>
      <c r="K430">
        <v>2</v>
      </c>
      <c r="L430" t="str">
        <f>VLOOKUP(Sales_Data17[[#This Row],[Product Description Index]],Products_Data[#All],2,0)</f>
        <v>Pants</v>
      </c>
      <c r="M430">
        <v>6</v>
      </c>
      <c r="N430" s="9">
        <v>440.71111111111111</v>
      </c>
      <c r="O430" s="9">
        <f>Sales_Data17[[#This Row],[Order Quantity]]*Sales_Data17[[#This Row],[Unit Price]]</f>
        <v>2644.2666666666664</v>
      </c>
      <c r="P430" s="9">
        <v>308.4977777777778</v>
      </c>
      <c r="Q430" s="9">
        <f>Sales_Data17[[#This Row],[Line Total]]-(Sales_Data17[[#This Row],[Total Unit Cost]]*Sales_Data17[[#This Row],[Order Quantity]])</f>
        <v>793.27999999999975</v>
      </c>
      <c r="R430" s="1" t="str">
        <f>TEXT(Sales_Data17[[#This Row],[OrderDate]],"MMM")</f>
        <v>Apr</v>
      </c>
      <c r="S430" s="1" t="str">
        <f t="shared" si="6"/>
        <v>2012</v>
      </c>
    </row>
    <row r="431" spans="1:19">
      <c r="A431" t="s">
        <v>454</v>
      </c>
      <c r="B431" s="2">
        <v>41010</v>
      </c>
      <c r="C431" s="2" t="str">
        <f>VLOOKUP(Sales_Data17[[#This Row],[Customer Name Index]],Customer_Data[#All],2,0)</f>
        <v>PEDIFIX, Corp</v>
      </c>
      <c r="D431">
        <v>6</v>
      </c>
      <c r="E431" t="s">
        <v>2</v>
      </c>
      <c r="F431" t="s">
        <v>8168</v>
      </c>
      <c r="G431" t="s">
        <v>8027</v>
      </c>
      <c r="H431" t="str">
        <f>VLOOKUP(Sales_Data17[[#This Row],[Delivery Region Index]],Regions_Table[#All],2,0)</f>
        <v>New South Wales</v>
      </c>
      <c r="I431" t="str">
        <f>VLOOKUP(Sales_Data17[[#This Row],[Delivery Region Index]],Regions_Table[#All],3,0)</f>
        <v>Maitland</v>
      </c>
      <c r="J431">
        <v>15</v>
      </c>
      <c r="K431">
        <v>3</v>
      </c>
      <c r="L431" t="str">
        <f>VLOOKUP(Sales_Data17[[#This Row],[Product Description Index]],Products_Data[#All],2,0)</f>
        <v>Sunglasses</v>
      </c>
      <c r="M431">
        <v>4</v>
      </c>
      <c r="N431" s="9">
        <v>186.85555555555555</v>
      </c>
      <c r="O431" s="9">
        <f>Sales_Data17[[#This Row],[Order Quantity]]*Sales_Data17[[#This Row],[Unit Price]]</f>
        <v>747.42222222222222</v>
      </c>
      <c r="P431" s="9">
        <v>125.19322222222223</v>
      </c>
      <c r="Q431" s="9">
        <f>Sales_Data17[[#This Row],[Line Total]]-(Sales_Data17[[#This Row],[Total Unit Cost]]*Sales_Data17[[#This Row],[Order Quantity]])</f>
        <v>246.64933333333329</v>
      </c>
      <c r="R431" s="1" t="str">
        <f>TEXT(Sales_Data17[[#This Row],[OrderDate]],"MMM")</f>
        <v>Apr</v>
      </c>
      <c r="S431" s="1" t="str">
        <f t="shared" si="6"/>
        <v>2012</v>
      </c>
    </row>
    <row r="432" spans="1:19">
      <c r="A432" t="s">
        <v>455</v>
      </c>
      <c r="B432" s="2">
        <v>41010</v>
      </c>
      <c r="C432" s="2" t="str">
        <f>VLOOKUP(Sales_Data17[[#This Row],[Customer Name Index]],Customer_Data[#All],2,0)</f>
        <v>Avon Corp</v>
      </c>
      <c r="D432">
        <v>1</v>
      </c>
      <c r="E432" t="s">
        <v>4</v>
      </c>
      <c r="F432" t="s">
        <v>8168</v>
      </c>
      <c r="G432" t="s">
        <v>8027</v>
      </c>
      <c r="H432" t="str">
        <f>VLOOKUP(Sales_Data17[[#This Row],[Delivery Region Index]],Regions_Table[#All],2,0)</f>
        <v>New South Wales</v>
      </c>
      <c r="I432" t="str">
        <f>VLOOKUP(Sales_Data17[[#This Row],[Delivery Region Index]],Regions_Table[#All],3,0)</f>
        <v>Albury</v>
      </c>
      <c r="J432">
        <v>2</v>
      </c>
      <c r="K432">
        <v>1</v>
      </c>
      <c r="L432" t="str">
        <f>VLOOKUP(Sales_Data17[[#This Row],[Product Description Index]],Products_Data[#All],2,0)</f>
        <v>Shirts</v>
      </c>
      <c r="M432">
        <v>8</v>
      </c>
      <c r="N432" s="9">
        <v>130.27777777777777</v>
      </c>
      <c r="O432" s="9">
        <f>Sales_Data17[[#This Row],[Order Quantity]]*Sales_Data17[[#This Row],[Unit Price]]</f>
        <v>1042.2222222222222</v>
      </c>
      <c r="P432" s="9">
        <v>89.891666666666666</v>
      </c>
      <c r="Q432" s="9">
        <f>Sales_Data17[[#This Row],[Line Total]]-(Sales_Data17[[#This Row],[Total Unit Cost]]*Sales_Data17[[#This Row],[Order Quantity]])</f>
        <v>323.08888888888885</v>
      </c>
      <c r="R432" s="1" t="str">
        <f>TEXT(Sales_Data17[[#This Row],[OrderDate]],"MMM")</f>
        <v>Apr</v>
      </c>
      <c r="S432" s="1" t="str">
        <f t="shared" si="6"/>
        <v>2012</v>
      </c>
    </row>
    <row r="433" spans="1:19">
      <c r="A433" t="s">
        <v>456</v>
      </c>
      <c r="B433" s="2">
        <v>41010</v>
      </c>
      <c r="C433" s="2" t="str">
        <f>VLOOKUP(Sales_Data17[[#This Row],[Customer Name Index]],Customer_Data[#All],2,0)</f>
        <v>Pure Group</v>
      </c>
      <c r="D433">
        <v>17</v>
      </c>
      <c r="E433" t="s">
        <v>2</v>
      </c>
      <c r="F433" t="s">
        <v>8168</v>
      </c>
      <c r="G433" t="s">
        <v>8025</v>
      </c>
      <c r="H433" t="str">
        <f>VLOOKUP(Sales_Data17[[#This Row],[Delivery Region Index]],Regions_Table[#All],2,0)</f>
        <v>Victoria</v>
      </c>
      <c r="I433" t="str">
        <f>VLOOKUP(Sales_Data17[[#This Row],[Delivery Region Index]],Regions_Table[#All],3,0)</f>
        <v>Ballarat</v>
      </c>
      <c r="J433">
        <v>49</v>
      </c>
      <c r="K433">
        <v>7</v>
      </c>
      <c r="L433" t="str">
        <f>VLOOKUP(Sales_Data17[[#This Row],[Product Description Index]],Products_Data[#All],2,0)</f>
        <v>Dress Shirts</v>
      </c>
      <c r="M433">
        <v>4</v>
      </c>
      <c r="N433" s="9">
        <v>79.655555555555551</v>
      </c>
      <c r="O433" s="9">
        <f>Sales_Data17[[#This Row],[Order Quantity]]*Sales_Data17[[#This Row],[Unit Price]]</f>
        <v>318.62222222222221</v>
      </c>
      <c r="P433" s="9">
        <v>52.572666666666663</v>
      </c>
      <c r="Q433" s="9">
        <f>Sales_Data17[[#This Row],[Line Total]]-(Sales_Data17[[#This Row],[Total Unit Cost]]*Sales_Data17[[#This Row],[Order Quantity]])</f>
        <v>108.33155555555555</v>
      </c>
      <c r="R433" s="1" t="str">
        <f>TEXT(Sales_Data17[[#This Row],[OrderDate]],"MMM")</f>
        <v>Apr</v>
      </c>
      <c r="S433" s="1" t="str">
        <f t="shared" si="6"/>
        <v>2012</v>
      </c>
    </row>
    <row r="434" spans="1:19">
      <c r="A434" t="s">
        <v>457</v>
      </c>
      <c r="B434" s="2">
        <v>41010</v>
      </c>
      <c r="C434" s="2" t="str">
        <f>VLOOKUP(Sales_Data17[[#This Row],[Customer Name Index]],Customer_Data[#All],2,0)</f>
        <v>3LAB, Ltd</v>
      </c>
      <c r="D434">
        <v>16</v>
      </c>
      <c r="E434" t="s">
        <v>4</v>
      </c>
      <c r="F434" t="s">
        <v>8168</v>
      </c>
      <c r="G434" t="s">
        <v>8025</v>
      </c>
      <c r="H434" t="str">
        <f>VLOOKUP(Sales_Data17[[#This Row],[Delivery Region Index]],Regions_Table[#All],2,0)</f>
        <v>South Australia</v>
      </c>
      <c r="I434" t="str">
        <f>VLOOKUP(Sales_Data17[[#This Row],[Delivery Region Index]],Regions_Table[#All],3,0)</f>
        <v>Adelaide</v>
      </c>
      <c r="J434">
        <v>46</v>
      </c>
      <c r="K434">
        <v>7</v>
      </c>
      <c r="L434" t="str">
        <f>VLOOKUP(Sales_Data17[[#This Row],[Product Description Index]],Products_Data[#All],2,0)</f>
        <v>Dress Shirts</v>
      </c>
      <c r="M434">
        <v>7</v>
      </c>
      <c r="N434" s="9">
        <v>718.38888888888891</v>
      </c>
      <c r="O434" s="9">
        <f>Sales_Data17[[#This Row],[Order Quantity]]*Sales_Data17[[#This Row],[Unit Price]]</f>
        <v>5028.7222222222226</v>
      </c>
      <c r="P434" s="9">
        <v>431.0333333333333</v>
      </c>
      <c r="Q434" s="9">
        <f>Sales_Data17[[#This Row],[Line Total]]-(Sales_Data17[[#This Row],[Total Unit Cost]]*Sales_Data17[[#This Row],[Order Quantity]])</f>
        <v>2011.4888888888895</v>
      </c>
      <c r="R434" s="1" t="str">
        <f>TEXT(Sales_Data17[[#This Row],[OrderDate]],"MMM")</f>
        <v>Apr</v>
      </c>
      <c r="S434" s="1" t="str">
        <f t="shared" si="6"/>
        <v>2012</v>
      </c>
    </row>
    <row r="435" spans="1:19">
      <c r="A435" t="s">
        <v>458</v>
      </c>
      <c r="B435" s="2">
        <v>41010</v>
      </c>
      <c r="C435" s="2" t="str">
        <f>VLOOKUP(Sales_Data17[[#This Row],[Customer Name Index]],Customer_Data[#All],2,0)</f>
        <v>3LAB, Ltd</v>
      </c>
      <c r="D435">
        <v>16</v>
      </c>
      <c r="E435" t="s">
        <v>4</v>
      </c>
      <c r="F435" t="s">
        <v>8168</v>
      </c>
      <c r="G435" t="s">
        <v>8025</v>
      </c>
      <c r="H435" t="str">
        <f>VLOOKUP(Sales_Data17[[#This Row],[Delivery Region Index]],Regions_Table[#All],2,0)</f>
        <v>South Australia</v>
      </c>
      <c r="I435" t="str">
        <f>VLOOKUP(Sales_Data17[[#This Row],[Delivery Region Index]],Regions_Table[#All],3,0)</f>
        <v>Adelaide</v>
      </c>
      <c r="J435">
        <v>46</v>
      </c>
      <c r="K435">
        <v>7</v>
      </c>
      <c r="L435" t="str">
        <f>VLOOKUP(Sales_Data17[[#This Row],[Product Description Index]],Products_Data[#All],2,0)</f>
        <v>Dress Shirts</v>
      </c>
      <c r="M435">
        <v>7</v>
      </c>
      <c r="N435" s="9">
        <v>26.8</v>
      </c>
      <c r="O435" s="9">
        <f>Sales_Data17[[#This Row],[Order Quantity]]*Sales_Data17[[#This Row],[Unit Price]]</f>
        <v>187.6</v>
      </c>
      <c r="P435" s="9">
        <v>11.256</v>
      </c>
      <c r="Q435" s="9">
        <f>Sales_Data17[[#This Row],[Line Total]]-(Sales_Data17[[#This Row],[Total Unit Cost]]*Sales_Data17[[#This Row],[Order Quantity]])</f>
        <v>108.80799999999999</v>
      </c>
      <c r="R435" s="1" t="str">
        <f>TEXT(Sales_Data17[[#This Row],[OrderDate]],"MMM")</f>
        <v>Apr</v>
      </c>
      <c r="S435" s="1" t="str">
        <f t="shared" si="6"/>
        <v>2012</v>
      </c>
    </row>
    <row r="436" spans="1:19">
      <c r="A436" t="s">
        <v>459</v>
      </c>
      <c r="B436" s="2">
        <v>41010</v>
      </c>
      <c r="C436" s="2" t="str">
        <f>VLOOKUP(Sales_Data17[[#This Row],[Customer Name Index]],Customer_Data[#All],2,0)</f>
        <v>New Ltd</v>
      </c>
      <c r="D436">
        <v>7</v>
      </c>
      <c r="E436" t="s">
        <v>3</v>
      </c>
      <c r="F436" t="s">
        <v>8168</v>
      </c>
      <c r="G436" t="s">
        <v>8027</v>
      </c>
      <c r="H436" t="str">
        <f>VLOOKUP(Sales_Data17[[#This Row],[Delivery Region Index]],Regions_Table[#All],2,0)</f>
        <v>New South Wales</v>
      </c>
      <c r="I436" t="str">
        <f>VLOOKUP(Sales_Data17[[#This Row],[Delivery Region Index]],Regions_Table[#All],3,0)</f>
        <v>Queanbeyan</v>
      </c>
      <c r="J436">
        <v>20</v>
      </c>
      <c r="K436">
        <v>3</v>
      </c>
      <c r="L436" t="str">
        <f>VLOOKUP(Sales_Data17[[#This Row],[Product Description Index]],Products_Data[#All],2,0)</f>
        <v>Sunglasses</v>
      </c>
      <c r="M436">
        <v>8</v>
      </c>
      <c r="N436" s="9">
        <v>214.4</v>
      </c>
      <c r="O436" s="9">
        <f>Sales_Data17[[#This Row],[Order Quantity]]*Sales_Data17[[#This Row],[Unit Price]]</f>
        <v>1715.2</v>
      </c>
      <c r="P436" s="9">
        <v>94.336000000000013</v>
      </c>
      <c r="Q436" s="9">
        <f>Sales_Data17[[#This Row],[Line Total]]-(Sales_Data17[[#This Row],[Total Unit Cost]]*Sales_Data17[[#This Row],[Order Quantity]])</f>
        <v>960.51199999999994</v>
      </c>
      <c r="R436" s="1" t="str">
        <f>TEXT(Sales_Data17[[#This Row],[OrderDate]],"MMM")</f>
        <v>Apr</v>
      </c>
      <c r="S436" s="1" t="str">
        <f t="shared" si="6"/>
        <v>2012</v>
      </c>
    </row>
    <row r="437" spans="1:19">
      <c r="A437" t="s">
        <v>460</v>
      </c>
      <c r="B437" s="2">
        <v>41011</v>
      </c>
      <c r="C437" s="2" t="str">
        <f>VLOOKUP(Sales_Data17[[#This Row],[Customer Name Index]],Customer_Data[#All],2,0)</f>
        <v>21st Ltd</v>
      </c>
      <c r="D437">
        <v>10</v>
      </c>
      <c r="E437" t="s">
        <v>4</v>
      </c>
      <c r="F437" t="s">
        <v>8168</v>
      </c>
      <c r="G437" t="s">
        <v>8027</v>
      </c>
      <c r="H437" t="str">
        <f>VLOOKUP(Sales_Data17[[#This Row],[Delivery Region Index]],Regions_Table[#All],2,0)</f>
        <v>Queensland</v>
      </c>
      <c r="I437" t="str">
        <f>VLOOKUP(Sales_Data17[[#This Row],[Delivery Region Index]],Regions_Table[#All],3,0)</f>
        <v>Bundaberg</v>
      </c>
      <c r="J437">
        <v>27</v>
      </c>
      <c r="K437">
        <v>4</v>
      </c>
      <c r="L437" t="str">
        <f>VLOOKUP(Sales_Data17[[#This Row],[Product Description Index]],Products_Data[#All],2,0)</f>
        <v>Jeans</v>
      </c>
      <c r="M437">
        <v>8</v>
      </c>
      <c r="N437" s="9">
        <v>439.22222222222223</v>
      </c>
      <c r="O437" s="9">
        <f>Sales_Data17[[#This Row],[Order Quantity]]*Sales_Data17[[#This Row],[Unit Price]]</f>
        <v>3513.7777777777778</v>
      </c>
      <c r="P437" s="9">
        <v>364.55444444444441</v>
      </c>
      <c r="Q437" s="9">
        <f>Sales_Data17[[#This Row],[Line Total]]-(Sales_Data17[[#This Row],[Total Unit Cost]]*Sales_Data17[[#This Row],[Order Quantity]])</f>
        <v>597.34222222222252</v>
      </c>
      <c r="R437" s="1" t="str">
        <f>TEXT(Sales_Data17[[#This Row],[OrderDate]],"MMM")</f>
        <v>Apr</v>
      </c>
      <c r="S437" s="1" t="str">
        <f t="shared" si="6"/>
        <v>2012</v>
      </c>
    </row>
    <row r="438" spans="1:19">
      <c r="A438" t="s">
        <v>461</v>
      </c>
      <c r="B438" s="2">
        <v>41012</v>
      </c>
      <c r="C438" s="2" t="str">
        <f>VLOOKUP(Sales_Data17[[#This Row],[Customer Name Index]],Customer_Data[#All],2,0)</f>
        <v xml:space="preserve">Medline </v>
      </c>
      <c r="D438">
        <v>12</v>
      </c>
      <c r="E438" t="s">
        <v>2</v>
      </c>
      <c r="F438" t="s">
        <v>8168</v>
      </c>
      <c r="G438" t="s">
        <v>8026</v>
      </c>
      <c r="H438" t="str">
        <f>VLOOKUP(Sales_Data17[[#This Row],[Delivery Region Index]],Regions_Table[#All],2,0)</f>
        <v>Queensland</v>
      </c>
      <c r="I438" t="str">
        <f>VLOOKUP(Sales_Data17[[#This Row],[Delivery Region Index]],Regions_Table[#All],3,0)</f>
        <v>Hervey Bay</v>
      </c>
      <c r="J438">
        <v>33</v>
      </c>
      <c r="K438">
        <v>5</v>
      </c>
      <c r="L438" t="str">
        <f>VLOOKUP(Sales_Data17[[#This Row],[Product Description Index]],Products_Data[#All],2,0)</f>
        <v>Hats</v>
      </c>
      <c r="M438">
        <v>6</v>
      </c>
      <c r="N438" s="9">
        <v>276.93333333333334</v>
      </c>
      <c r="O438" s="9">
        <f>Sales_Data17[[#This Row],[Order Quantity]]*Sales_Data17[[#This Row],[Unit Price]]</f>
        <v>1661.6</v>
      </c>
      <c r="P438" s="9">
        <v>146.77466666666669</v>
      </c>
      <c r="Q438" s="9">
        <f>Sales_Data17[[#This Row],[Line Total]]-(Sales_Data17[[#This Row],[Total Unit Cost]]*Sales_Data17[[#This Row],[Order Quantity]])</f>
        <v>780.95199999999977</v>
      </c>
      <c r="R438" s="1" t="str">
        <f>TEXT(Sales_Data17[[#This Row],[OrderDate]],"MMM")</f>
        <v>Apr</v>
      </c>
      <c r="S438" s="1" t="str">
        <f t="shared" si="6"/>
        <v>2012</v>
      </c>
    </row>
    <row r="439" spans="1:19">
      <c r="A439" t="s">
        <v>462</v>
      </c>
      <c r="B439" s="2">
        <v>41012</v>
      </c>
      <c r="C439" s="2" t="str">
        <f>VLOOKUP(Sales_Data17[[#This Row],[Customer Name Index]],Customer_Data[#All],2,0)</f>
        <v>Pure Group</v>
      </c>
      <c r="D439">
        <v>17</v>
      </c>
      <c r="E439" t="s">
        <v>3</v>
      </c>
      <c r="F439" t="s">
        <v>8168</v>
      </c>
      <c r="G439" t="s">
        <v>8025</v>
      </c>
      <c r="H439" t="str">
        <f>VLOOKUP(Sales_Data17[[#This Row],[Delivery Region Index]],Regions_Table[#All],2,0)</f>
        <v>Victoria</v>
      </c>
      <c r="I439" t="str">
        <f>VLOOKUP(Sales_Data17[[#This Row],[Delivery Region Index]],Regions_Table[#All],3,0)</f>
        <v>Melbourne</v>
      </c>
      <c r="J439">
        <v>47</v>
      </c>
      <c r="K439">
        <v>7</v>
      </c>
      <c r="L439" t="str">
        <f>VLOOKUP(Sales_Data17[[#This Row],[Product Description Index]],Products_Data[#All],2,0)</f>
        <v>Dress Shirts</v>
      </c>
      <c r="M439">
        <v>8</v>
      </c>
      <c r="N439" s="9">
        <v>26.8</v>
      </c>
      <c r="O439" s="9">
        <f>Sales_Data17[[#This Row],[Order Quantity]]*Sales_Data17[[#This Row],[Unit Price]]</f>
        <v>214.4</v>
      </c>
      <c r="P439" s="9">
        <v>20.636000000000003</v>
      </c>
      <c r="Q439" s="9">
        <f>Sales_Data17[[#This Row],[Line Total]]-(Sales_Data17[[#This Row],[Total Unit Cost]]*Sales_Data17[[#This Row],[Order Quantity]])</f>
        <v>49.311999999999983</v>
      </c>
      <c r="R439" s="1" t="str">
        <f>TEXT(Sales_Data17[[#This Row],[OrderDate]],"MMM")</f>
        <v>Apr</v>
      </c>
      <c r="S439" s="1" t="str">
        <f t="shared" si="6"/>
        <v>2012</v>
      </c>
    </row>
    <row r="440" spans="1:19">
      <c r="A440" t="s">
        <v>463</v>
      </c>
      <c r="B440" s="2">
        <v>41013</v>
      </c>
      <c r="C440" s="2" t="str">
        <f>VLOOKUP(Sales_Data17[[#This Row],[Customer Name Index]],Customer_Data[#All],2,0)</f>
        <v xml:space="preserve">Medline </v>
      </c>
      <c r="D440">
        <v>12</v>
      </c>
      <c r="E440" t="s">
        <v>2</v>
      </c>
      <c r="F440" t="s">
        <v>8168</v>
      </c>
      <c r="G440" t="s">
        <v>8026</v>
      </c>
      <c r="H440" t="str">
        <f>VLOOKUP(Sales_Data17[[#This Row],[Delivery Region Index]],Regions_Table[#All],2,0)</f>
        <v>Queensland</v>
      </c>
      <c r="I440" t="str">
        <f>VLOOKUP(Sales_Data17[[#This Row],[Delivery Region Index]],Regions_Table[#All],3,0)</f>
        <v>Hervey Bay</v>
      </c>
      <c r="J440">
        <v>33</v>
      </c>
      <c r="K440">
        <v>5</v>
      </c>
      <c r="L440" t="str">
        <f>VLOOKUP(Sales_Data17[[#This Row],[Product Description Index]],Products_Data[#All],2,0)</f>
        <v>Hats</v>
      </c>
      <c r="M440">
        <v>1</v>
      </c>
      <c r="N440" s="9">
        <v>105.71111111111111</v>
      </c>
      <c r="O440" s="9">
        <f>Sales_Data17[[#This Row],[Order Quantity]]*Sales_Data17[[#This Row],[Unit Price]]</f>
        <v>105.71111111111111</v>
      </c>
      <c r="P440" s="9">
        <v>42.284444444444446</v>
      </c>
      <c r="Q440" s="9">
        <f>Sales_Data17[[#This Row],[Line Total]]-(Sales_Data17[[#This Row],[Total Unit Cost]]*Sales_Data17[[#This Row],[Order Quantity]])</f>
        <v>63.426666666666662</v>
      </c>
      <c r="R440" s="1" t="str">
        <f>TEXT(Sales_Data17[[#This Row],[OrderDate]],"MMM")</f>
        <v>Apr</v>
      </c>
      <c r="S440" s="1" t="str">
        <f t="shared" si="6"/>
        <v>2012</v>
      </c>
    </row>
    <row r="441" spans="1:19">
      <c r="A441" t="s">
        <v>464</v>
      </c>
      <c r="B441" s="2">
        <v>41013</v>
      </c>
      <c r="C441" s="2" t="str">
        <f>VLOOKUP(Sales_Data17[[#This Row],[Customer Name Index]],Customer_Data[#All],2,0)</f>
        <v>Procter Corp</v>
      </c>
      <c r="D441">
        <v>5</v>
      </c>
      <c r="E441" t="s">
        <v>3</v>
      </c>
      <c r="F441" t="s">
        <v>8168</v>
      </c>
      <c r="G441" t="s">
        <v>8027</v>
      </c>
      <c r="H441" t="str">
        <f>VLOOKUP(Sales_Data17[[#This Row],[Delivery Region Index]],Regions_Table[#All],2,0)</f>
        <v>New South Wales</v>
      </c>
      <c r="I441" t="str">
        <f>VLOOKUP(Sales_Data17[[#This Row],[Delivery Region Index]],Regions_Table[#All],3,0)</f>
        <v>Griffith</v>
      </c>
      <c r="J441">
        <v>12</v>
      </c>
      <c r="K441">
        <v>2</v>
      </c>
      <c r="L441" t="str">
        <f>VLOOKUP(Sales_Data17[[#This Row],[Product Description Index]],Products_Data[#All],2,0)</f>
        <v>Pants</v>
      </c>
      <c r="M441">
        <v>6</v>
      </c>
      <c r="N441" s="9">
        <v>690.84444444444443</v>
      </c>
      <c r="O441" s="9">
        <f>Sales_Data17[[#This Row],[Order Quantity]]*Sales_Data17[[#This Row],[Unit Price]]</f>
        <v>4145.0666666666666</v>
      </c>
      <c r="P441" s="9">
        <v>587.21777777777777</v>
      </c>
      <c r="Q441" s="9">
        <f>Sales_Data17[[#This Row],[Line Total]]-(Sales_Data17[[#This Row],[Total Unit Cost]]*Sales_Data17[[#This Row],[Order Quantity]])</f>
        <v>621.76000000000022</v>
      </c>
      <c r="R441" s="1" t="str">
        <f>TEXT(Sales_Data17[[#This Row],[OrderDate]],"MMM")</f>
        <v>Apr</v>
      </c>
      <c r="S441" s="1" t="str">
        <f t="shared" si="6"/>
        <v>2012</v>
      </c>
    </row>
    <row r="442" spans="1:19">
      <c r="A442" t="s">
        <v>465</v>
      </c>
      <c r="B442" s="2">
        <v>41013</v>
      </c>
      <c r="C442" s="2" t="str">
        <f>VLOOKUP(Sales_Data17[[#This Row],[Customer Name Index]],Customer_Data[#All],2,0)</f>
        <v>Procter Corp</v>
      </c>
      <c r="D442">
        <v>5</v>
      </c>
      <c r="E442" t="s">
        <v>2</v>
      </c>
      <c r="F442" t="s">
        <v>8168</v>
      </c>
      <c r="G442" t="s">
        <v>8027</v>
      </c>
      <c r="H442" t="str">
        <f>VLOOKUP(Sales_Data17[[#This Row],[Delivery Region Index]],Regions_Table[#All],2,0)</f>
        <v>New South Wales</v>
      </c>
      <c r="I442" t="str">
        <f>VLOOKUP(Sales_Data17[[#This Row],[Delivery Region Index]],Regions_Table[#All],3,0)</f>
        <v>Lake Macquarie</v>
      </c>
      <c r="J442">
        <v>13</v>
      </c>
      <c r="K442">
        <v>2</v>
      </c>
      <c r="L442" t="str">
        <f>VLOOKUP(Sales_Data17[[#This Row],[Product Description Index]],Products_Data[#All],2,0)</f>
        <v>Pants</v>
      </c>
      <c r="M442">
        <v>9</v>
      </c>
      <c r="N442" s="9">
        <v>261.3</v>
      </c>
      <c r="O442" s="9">
        <f>Sales_Data17[[#This Row],[Order Quantity]]*Sales_Data17[[#This Row],[Unit Price]]</f>
        <v>2351.7000000000003</v>
      </c>
      <c r="P442" s="9">
        <v>138.48900000000003</v>
      </c>
      <c r="Q442" s="9">
        <f>Sales_Data17[[#This Row],[Line Total]]-(Sales_Data17[[#This Row],[Total Unit Cost]]*Sales_Data17[[#This Row],[Order Quantity]])</f>
        <v>1105.299</v>
      </c>
      <c r="R442" s="1" t="str">
        <f>TEXT(Sales_Data17[[#This Row],[OrderDate]],"MMM")</f>
        <v>Apr</v>
      </c>
      <c r="S442" s="1" t="str">
        <f t="shared" si="6"/>
        <v>2012</v>
      </c>
    </row>
    <row r="443" spans="1:19">
      <c r="A443" t="s">
        <v>466</v>
      </c>
      <c r="B443" s="2">
        <v>41013</v>
      </c>
      <c r="C443" s="2" t="str">
        <f>VLOOKUP(Sales_Data17[[#This Row],[Customer Name Index]],Customer_Data[#All],2,0)</f>
        <v>Medsep Group</v>
      </c>
      <c r="D443">
        <v>8</v>
      </c>
      <c r="E443" t="s">
        <v>2</v>
      </c>
      <c r="F443" t="s">
        <v>8168</v>
      </c>
      <c r="G443" t="s">
        <v>8027</v>
      </c>
      <c r="H443" t="str">
        <f>VLOOKUP(Sales_Data17[[#This Row],[Delivery Region Index]],Regions_Table[#All],2,0)</f>
        <v>New South Wales</v>
      </c>
      <c r="I443" t="str">
        <f>VLOOKUP(Sales_Data17[[#This Row],[Delivery Region Index]],Regions_Table[#All],3,0)</f>
        <v>Tweed Heads</v>
      </c>
      <c r="J443">
        <v>22</v>
      </c>
      <c r="K443">
        <v>3</v>
      </c>
      <c r="L443" t="str">
        <f>VLOOKUP(Sales_Data17[[#This Row],[Product Description Index]],Products_Data[#All],2,0)</f>
        <v>Sunglasses</v>
      </c>
      <c r="M443">
        <v>7</v>
      </c>
      <c r="N443" s="9">
        <v>125.8111111111111</v>
      </c>
      <c r="O443" s="9">
        <f>Sales_Data17[[#This Row],[Order Quantity]]*Sales_Data17[[#This Row],[Unit Price]]</f>
        <v>880.67777777777769</v>
      </c>
      <c r="P443" s="9">
        <v>96.87455555555556</v>
      </c>
      <c r="Q443" s="9">
        <f>Sales_Data17[[#This Row],[Line Total]]-(Sales_Data17[[#This Row],[Total Unit Cost]]*Sales_Data17[[#This Row],[Order Quantity]])</f>
        <v>202.55588888888883</v>
      </c>
      <c r="R443" s="1" t="str">
        <f>TEXT(Sales_Data17[[#This Row],[OrderDate]],"MMM")</f>
        <v>Apr</v>
      </c>
      <c r="S443" s="1" t="str">
        <f t="shared" si="6"/>
        <v>2012</v>
      </c>
    </row>
    <row r="444" spans="1:19">
      <c r="A444" t="s">
        <v>467</v>
      </c>
      <c r="B444" s="2">
        <v>41014</v>
      </c>
      <c r="C444" s="2" t="str">
        <f>VLOOKUP(Sales_Data17[[#This Row],[Customer Name Index]],Customer_Data[#All],2,0)</f>
        <v xml:space="preserve">Medline </v>
      </c>
      <c r="D444">
        <v>12</v>
      </c>
      <c r="E444" t="s">
        <v>4</v>
      </c>
      <c r="F444" t="s">
        <v>8168</v>
      </c>
      <c r="G444" t="s">
        <v>8026</v>
      </c>
      <c r="H444" t="str">
        <f>VLOOKUP(Sales_Data17[[#This Row],[Delivery Region Index]],Regions_Table[#All],2,0)</f>
        <v>Queensland</v>
      </c>
      <c r="I444" t="str">
        <f>VLOOKUP(Sales_Data17[[#This Row],[Delivery Region Index]],Regions_Table[#All],3,0)</f>
        <v>Ipswich</v>
      </c>
      <c r="J444">
        <v>34</v>
      </c>
      <c r="K444">
        <v>5</v>
      </c>
      <c r="L444" t="str">
        <f>VLOOKUP(Sales_Data17[[#This Row],[Product Description Index]],Products_Data[#All],2,0)</f>
        <v>Hats</v>
      </c>
      <c r="M444">
        <v>8</v>
      </c>
      <c r="N444" s="9">
        <v>127.30000000000001</v>
      </c>
      <c r="O444" s="9">
        <f>Sales_Data17[[#This Row],[Order Quantity]]*Sales_Data17[[#This Row],[Unit Price]]</f>
        <v>1018.4000000000001</v>
      </c>
      <c r="P444" s="9">
        <v>67.468999999999994</v>
      </c>
      <c r="Q444" s="9">
        <f>Sales_Data17[[#This Row],[Line Total]]-(Sales_Data17[[#This Row],[Total Unit Cost]]*Sales_Data17[[#This Row],[Order Quantity]])</f>
        <v>478.64800000000014</v>
      </c>
      <c r="R444" s="1" t="str">
        <f>TEXT(Sales_Data17[[#This Row],[OrderDate]],"MMM")</f>
        <v>Apr</v>
      </c>
      <c r="S444" s="1" t="str">
        <f t="shared" si="6"/>
        <v>2012</v>
      </c>
    </row>
    <row r="445" spans="1:19">
      <c r="A445" t="s">
        <v>468</v>
      </c>
      <c r="B445" s="2">
        <v>41014</v>
      </c>
      <c r="C445" s="2" t="str">
        <f>VLOOKUP(Sales_Data17[[#This Row],[Customer Name Index]],Customer_Data[#All],2,0)</f>
        <v>New Ltd</v>
      </c>
      <c r="D445">
        <v>7</v>
      </c>
      <c r="E445" t="s">
        <v>4</v>
      </c>
      <c r="F445" t="s">
        <v>8168</v>
      </c>
      <c r="G445" t="s">
        <v>8027</v>
      </c>
      <c r="H445" t="str">
        <f>VLOOKUP(Sales_Data17[[#This Row],[Delivery Region Index]],Regions_Table[#All],2,0)</f>
        <v>New South Wales</v>
      </c>
      <c r="I445" t="str">
        <f>VLOOKUP(Sales_Data17[[#This Row],[Delivery Region Index]],Regions_Table[#All],3,0)</f>
        <v>Queanbeyan</v>
      </c>
      <c r="J445">
        <v>20</v>
      </c>
      <c r="K445">
        <v>3</v>
      </c>
      <c r="L445" t="str">
        <f>VLOOKUP(Sales_Data17[[#This Row],[Product Description Index]],Products_Data[#All],2,0)</f>
        <v>Sunglasses</v>
      </c>
      <c r="M445">
        <v>2</v>
      </c>
      <c r="N445" s="9">
        <v>413.91111111111115</v>
      </c>
      <c r="O445" s="9">
        <f>Sales_Data17[[#This Row],[Order Quantity]]*Sales_Data17[[#This Row],[Unit Price]]</f>
        <v>827.82222222222231</v>
      </c>
      <c r="P445" s="9">
        <v>227.65111111111113</v>
      </c>
      <c r="Q445" s="9">
        <f>Sales_Data17[[#This Row],[Line Total]]-(Sales_Data17[[#This Row],[Total Unit Cost]]*Sales_Data17[[#This Row],[Order Quantity]])</f>
        <v>372.52000000000004</v>
      </c>
      <c r="R445" s="1" t="str">
        <f>TEXT(Sales_Data17[[#This Row],[OrderDate]],"MMM")</f>
        <v>Apr</v>
      </c>
      <c r="S445" s="1" t="str">
        <f t="shared" si="6"/>
        <v>2012</v>
      </c>
    </row>
    <row r="446" spans="1:19">
      <c r="A446" t="s">
        <v>469</v>
      </c>
      <c r="B446" s="2">
        <v>41014</v>
      </c>
      <c r="C446" s="2" t="str">
        <f>VLOOKUP(Sales_Data17[[#This Row],[Customer Name Index]],Customer_Data[#All],2,0)</f>
        <v>Apollo Ltd</v>
      </c>
      <c r="D446">
        <v>11</v>
      </c>
      <c r="E446" t="s">
        <v>4</v>
      </c>
      <c r="F446" t="s">
        <v>8168</v>
      </c>
      <c r="G446" t="s">
        <v>8026</v>
      </c>
      <c r="H446" t="str">
        <f>VLOOKUP(Sales_Data17[[#This Row],[Delivery Region Index]],Regions_Table[#All],2,0)</f>
        <v>Queensland</v>
      </c>
      <c r="I446" t="str">
        <f>VLOOKUP(Sales_Data17[[#This Row],[Delivery Region Index]],Regions_Table[#All],3,0)</f>
        <v>Gold Coast</v>
      </c>
      <c r="J446">
        <v>31</v>
      </c>
      <c r="K446">
        <v>5</v>
      </c>
      <c r="L446" t="str">
        <f>VLOOKUP(Sales_Data17[[#This Row],[Product Description Index]],Products_Data[#All],2,0)</f>
        <v>Hats</v>
      </c>
      <c r="M446">
        <v>6</v>
      </c>
      <c r="N446" s="9">
        <v>104.96666666666667</v>
      </c>
      <c r="O446" s="9">
        <f>Sales_Data17[[#This Row],[Order Quantity]]*Sales_Data17[[#This Row],[Unit Price]]</f>
        <v>629.79999999999995</v>
      </c>
      <c r="P446" s="9">
        <v>76.62566666666666</v>
      </c>
      <c r="Q446" s="9">
        <f>Sales_Data17[[#This Row],[Line Total]]-(Sales_Data17[[#This Row],[Total Unit Cost]]*Sales_Data17[[#This Row],[Order Quantity]])</f>
        <v>170.04599999999999</v>
      </c>
      <c r="R446" s="1" t="str">
        <f>TEXT(Sales_Data17[[#This Row],[OrderDate]],"MMM")</f>
        <v>Apr</v>
      </c>
      <c r="S446" s="1" t="str">
        <f t="shared" si="6"/>
        <v>2012</v>
      </c>
    </row>
    <row r="447" spans="1:19">
      <c r="A447" t="s">
        <v>470</v>
      </c>
      <c r="B447" s="2">
        <v>41014</v>
      </c>
      <c r="C447" s="2" t="str">
        <f>VLOOKUP(Sales_Data17[[#This Row],[Customer Name Index]],Customer_Data[#All],2,0)</f>
        <v xml:space="preserve">Ei </v>
      </c>
      <c r="D447">
        <v>9</v>
      </c>
      <c r="E447" t="s">
        <v>2</v>
      </c>
      <c r="F447" t="s">
        <v>8168</v>
      </c>
      <c r="G447" t="s">
        <v>8027</v>
      </c>
      <c r="H447" t="str">
        <f>VLOOKUP(Sales_Data17[[#This Row],[Delivery Region Index]],Regions_Table[#All],2,0)</f>
        <v>New South Wales</v>
      </c>
      <c r="I447" t="str">
        <f>VLOOKUP(Sales_Data17[[#This Row],[Delivery Region Index]],Regions_Table[#All],3,0)</f>
        <v>Wyong</v>
      </c>
      <c r="J447">
        <v>25</v>
      </c>
      <c r="K447">
        <v>4</v>
      </c>
      <c r="L447" t="str">
        <f>VLOOKUP(Sales_Data17[[#This Row],[Product Description Index]],Products_Data[#All],2,0)</f>
        <v>Jeans</v>
      </c>
      <c r="M447">
        <v>1</v>
      </c>
      <c r="N447" s="9">
        <v>135.48888888888891</v>
      </c>
      <c r="O447" s="9">
        <f>Sales_Data17[[#This Row],[Order Quantity]]*Sales_Data17[[#This Row],[Unit Price]]</f>
        <v>135.48888888888891</v>
      </c>
      <c r="P447" s="9">
        <v>62.3248888888889</v>
      </c>
      <c r="Q447" s="9">
        <f>Sales_Data17[[#This Row],[Line Total]]-(Sales_Data17[[#This Row],[Total Unit Cost]]*Sales_Data17[[#This Row],[Order Quantity]])</f>
        <v>73.164000000000016</v>
      </c>
      <c r="R447" s="1" t="str">
        <f>TEXT(Sales_Data17[[#This Row],[OrderDate]],"MMM")</f>
        <v>Apr</v>
      </c>
      <c r="S447" s="1" t="str">
        <f t="shared" si="6"/>
        <v>2012</v>
      </c>
    </row>
    <row r="448" spans="1:19">
      <c r="A448" t="s">
        <v>471</v>
      </c>
      <c r="B448" s="2">
        <v>41015</v>
      </c>
      <c r="C448" s="2" t="str">
        <f>VLOOKUP(Sales_Data17[[#This Row],[Customer Name Index]],Customer_Data[#All],2,0)</f>
        <v xml:space="preserve">Medline </v>
      </c>
      <c r="D448">
        <v>12</v>
      </c>
      <c r="E448" t="s">
        <v>4</v>
      </c>
      <c r="F448" t="s">
        <v>8168</v>
      </c>
      <c r="G448" t="s">
        <v>8026</v>
      </c>
      <c r="H448" t="str">
        <f>VLOOKUP(Sales_Data17[[#This Row],[Delivery Region Index]],Regions_Table[#All],2,0)</f>
        <v>Queensland</v>
      </c>
      <c r="I448" t="str">
        <f>VLOOKUP(Sales_Data17[[#This Row],[Delivery Region Index]],Regions_Table[#All],3,0)</f>
        <v>Ipswich</v>
      </c>
      <c r="J448">
        <v>34</v>
      </c>
      <c r="K448">
        <v>5</v>
      </c>
      <c r="L448" t="str">
        <f>VLOOKUP(Sales_Data17[[#This Row],[Product Description Index]],Products_Data[#All],2,0)</f>
        <v>Hats</v>
      </c>
      <c r="M448">
        <v>3</v>
      </c>
      <c r="N448" s="9">
        <v>116.87777777777779</v>
      </c>
      <c r="O448" s="9">
        <f>Sales_Data17[[#This Row],[Order Quantity]]*Sales_Data17[[#This Row],[Unit Price]]</f>
        <v>350.63333333333338</v>
      </c>
      <c r="P448" s="9">
        <v>81.814444444444447</v>
      </c>
      <c r="Q448" s="9">
        <f>Sales_Data17[[#This Row],[Line Total]]-(Sales_Data17[[#This Row],[Total Unit Cost]]*Sales_Data17[[#This Row],[Order Quantity]])</f>
        <v>105.19000000000005</v>
      </c>
      <c r="R448" s="1" t="str">
        <f>TEXT(Sales_Data17[[#This Row],[OrderDate]],"MMM")</f>
        <v>Apr</v>
      </c>
      <c r="S448" s="1" t="str">
        <f t="shared" si="6"/>
        <v>2012</v>
      </c>
    </row>
    <row r="449" spans="1:19">
      <c r="A449" t="s">
        <v>472</v>
      </c>
      <c r="B449" s="2">
        <v>41015</v>
      </c>
      <c r="C449" s="2" t="str">
        <f>VLOOKUP(Sales_Data17[[#This Row],[Customer Name Index]],Customer_Data[#All],2,0)</f>
        <v xml:space="preserve">WakeFern </v>
      </c>
      <c r="D449">
        <v>2</v>
      </c>
      <c r="E449" t="s">
        <v>4</v>
      </c>
      <c r="F449" t="s">
        <v>8168</v>
      </c>
      <c r="G449" t="s">
        <v>8027</v>
      </c>
      <c r="H449" t="str">
        <f>VLOOKUP(Sales_Data17[[#This Row],[Delivery Region Index]],Regions_Table[#All],2,0)</f>
        <v>New South Wales</v>
      </c>
      <c r="I449" t="str">
        <f>VLOOKUP(Sales_Data17[[#This Row],[Delivery Region Index]],Regions_Table[#All],3,0)</f>
        <v>Armidale</v>
      </c>
      <c r="J449">
        <v>3</v>
      </c>
      <c r="K449">
        <v>1</v>
      </c>
      <c r="L449" t="str">
        <f>VLOOKUP(Sales_Data17[[#This Row],[Product Description Index]],Products_Data[#All],2,0)</f>
        <v>Shirts</v>
      </c>
      <c r="M449">
        <v>2</v>
      </c>
      <c r="N449" s="9">
        <v>23.077777777777779</v>
      </c>
      <c r="O449" s="9">
        <f>Sales_Data17[[#This Row],[Order Quantity]]*Sales_Data17[[#This Row],[Unit Price]]</f>
        <v>46.155555555555559</v>
      </c>
      <c r="P449" s="9">
        <v>15.000555555555557</v>
      </c>
      <c r="Q449" s="9">
        <f>Sales_Data17[[#This Row],[Line Total]]-(Sales_Data17[[#This Row],[Total Unit Cost]]*Sales_Data17[[#This Row],[Order Quantity]])</f>
        <v>16.154444444444444</v>
      </c>
      <c r="R449" s="1" t="str">
        <f>TEXT(Sales_Data17[[#This Row],[OrderDate]],"MMM")</f>
        <v>Apr</v>
      </c>
      <c r="S449" s="1" t="str">
        <f t="shared" si="6"/>
        <v>2012</v>
      </c>
    </row>
    <row r="450" spans="1:19">
      <c r="A450" t="s">
        <v>473</v>
      </c>
      <c r="B450" s="2">
        <v>41015</v>
      </c>
      <c r="C450" s="2" t="str">
        <f>VLOOKUP(Sales_Data17[[#This Row],[Customer Name Index]],Customer_Data[#All],2,0)</f>
        <v>Apollo Ltd</v>
      </c>
      <c r="D450">
        <v>11</v>
      </c>
      <c r="E450" t="s">
        <v>3</v>
      </c>
      <c r="F450" t="s">
        <v>8168</v>
      </c>
      <c r="G450" t="s">
        <v>8026</v>
      </c>
      <c r="H450" t="str">
        <f>VLOOKUP(Sales_Data17[[#This Row],[Delivery Region Index]],Regions_Table[#All],2,0)</f>
        <v>Queensland</v>
      </c>
      <c r="I450" t="str">
        <f>VLOOKUP(Sales_Data17[[#This Row],[Delivery Region Index]],Regions_Table[#All],3,0)</f>
        <v>Gympie</v>
      </c>
      <c r="J450">
        <v>32</v>
      </c>
      <c r="K450">
        <v>5</v>
      </c>
      <c r="L450" t="str">
        <f>VLOOKUP(Sales_Data17[[#This Row],[Product Description Index]],Products_Data[#All],2,0)</f>
        <v>Hats</v>
      </c>
      <c r="M450">
        <v>2</v>
      </c>
      <c r="N450" s="9">
        <v>206.95555555555558</v>
      </c>
      <c r="O450" s="9">
        <f>Sales_Data17[[#This Row],[Order Quantity]]*Sales_Data17[[#This Row],[Unit Price]]</f>
        <v>413.91111111111115</v>
      </c>
      <c r="P450" s="9">
        <v>122.10377777777778</v>
      </c>
      <c r="Q450" s="9">
        <f>Sales_Data17[[#This Row],[Line Total]]-(Sales_Data17[[#This Row],[Total Unit Cost]]*Sales_Data17[[#This Row],[Order Quantity]])</f>
        <v>169.7035555555556</v>
      </c>
      <c r="R450" s="1" t="str">
        <f>TEXT(Sales_Data17[[#This Row],[OrderDate]],"MMM")</f>
        <v>Apr</v>
      </c>
      <c r="S450" s="1" t="str">
        <f t="shared" ref="S450:S513" si="7">TEXT(B450,"YYY")</f>
        <v>2012</v>
      </c>
    </row>
    <row r="451" spans="1:19">
      <c r="A451" t="s">
        <v>474</v>
      </c>
      <c r="B451" s="2">
        <v>41016</v>
      </c>
      <c r="C451" s="2" t="str">
        <f>VLOOKUP(Sales_Data17[[#This Row],[Customer Name Index]],Customer_Data[#All],2,0)</f>
        <v>Procter Corp</v>
      </c>
      <c r="D451">
        <v>5</v>
      </c>
      <c r="E451" t="s">
        <v>2</v>
      </c>
      <c r="F451" t="s">
        <v>8168</v>
      </c>
      <c r="G451" t="s">
        <v>8027</v>
      </c>
      <c r="H451" t="str">
        <f>VLOOKUP(Sales_Data17[[#This Row],[Delivery Region Index]],Regions_Table[#All],2,0)</f>
        <v>New South Wales</v>
      </c>
      <c r="I451" t="str">
        <f>VLOOKUP(Sales_Data17[[#This Row],[Delivery Region Index]],Regions_Table[#All],3,0)</f>
        <v>Griffith</v>
      </c>
      <c r="J451">
        <v>12</v>
      </c>
      <c r="K451">
        <v>2</v>
      </c>
      <c r="L451" t="str">
        <f>VLOOKUP(Sales_Data17[[#This Row],[Product Description Index]],Products_Data[#All],2,0)</f>
        <v>Pants</v>
      </c>
      <c r="M451">
        <v>4</v>
      </c>
      <c r="N451" s="9">
        <v>209.93333333333334</v>
      </c>
      <c r="O451" s="9">
        <f>Sales_Data17[[#This Row],[Order Quantity]]*Sales_Data17[[#This Row],[Unit Price]]</f>
        <v>839.73333333333335</v>
      </c>
      <c r="P451" s="9">
        <v>128.05933333333334</v>
      </c>
      <c r="Q451" s="9">
        <f>Sales_Data17[[#This Row],[Line Total]]-(Sales_Data17[[#This Row],[Total Unit Cost]]*Sales_Data17[[#This Row],[Order Quantity]])</f>
        <v>327.49599999999998</v>
      </c>
      <c r="R451" s="1" t="str">
        <f>TEXT(Sales_Data17[[#This Row],[OrderDate]],"MMM")</f>
        <v>Apr</v>
      </c>
      <c r="S451" s="1" t="str">
        <f t="shared" si="7"/>
        <v>2012</v>
      </c>
    </row>
    <row r="452" spans="1:19">
      <c r="A452" t="s">
        <v>475</v>
      </c>
      <c r="B452" s="2">
        <v>41016</v>
      </c>
      <c r="C452" s="2" t="str">
        <f>VLOOKUP(Sales_Data17[[#This Row],[Customer Name Index]],Customer_Data[#All],2,0)</f>
        <v>Pacific Ltd</v>
      </c>
      <c r="D452">
        <v>20</v>
      </c>
      <c r="E452" t="s">
        <v>4</v>
      </c>
      <c r="F452" t="s">
        <v>8168</v>
      </c>
      <c r="G452" t="s">
        <v>8028</v>
      </c>
      <c r="H452" t="str">
        <f>VLOOKUP(Sales_Data17[[#This Row],[Delivery Region Index]],Regions_Table[#All],2,0)</f>
        <v>Victoria</v>
      </c>
      <c r="I452" t="str">
        <f>VLOOKUP(Sales_Data17[[#This Row],[Delivery Region Index]],Regions_Table[#All],3,0)</f>
        <v>Wangaratta</v>
      </c>
      <c r="J452">
        <v>56</v>
      </c>
      <c r="K452">
        <v>8</v>
      </c>
      <c r="L452" t="str">
        <f>VLOOKUP(Sales_Data17[[#This Row],[Product Description Index]],Products_Data[#All],2,0)</f>
        <v>Shoes</v>
      </c>
      <c r="M452">
        <v>9</v>
      </c>
      <c r="N452" s="9">
        <v>294.8</v>
      </c>
      <c r="O452" s="9">
        <f>Sales_Data17[[#This Row],[Order Quantity]]*Sales_Data17[[#This Row],[Unit Price]]</f>
        <v>2653.2000000000003</v>
      </c>
      <c r="P452" s="9">
        <v>224.04800000000003</v>
      </c>
      <c r="Q452" s="9">
        <f>Sales_Data17[[#This Row],[Line Total]]-(Sales_Data17[[#This Row],[Total Unit Cost]]*Sales_Data17[[#This Row],[Order Quantity]])</f>
        <v>636.76800000000003</v>
      </c>
      <c r="R452" s="1" t="str">
        <f>TEXT(Sales_Data17[[#This Row],[OrderDate]],"MMM")</f>
        <v>Apr</v>
      </c>
      <c r="S452" s="1" t="str">
        <f t="shared" si="7"/>
        <v>2012</v>
      </c>
    </row>
    <row r="453" spans="1:19">
      <c r="A453" t="s">
        <v>476</v>
      </c>
      <c r="B453" s="2">
        <v>41016</v>
      </c>
      <c r="C453" s="2" t="str">
        <f>VLOOKUP(Sales_Data17[[#This Row],[Customer Name Index]],Customer_Data[#All],2,0)</f>
        <v xml:space="preserve">Qualitest </v>
      </c>
      <c r="D453">
        <v>19</v>
      </c>
      <c r="E453" t="s">
        <v>4</v>
      </c>
      <c r="F453" t="s">
        <v>8168</v>
      </c>
      <c r="G453" t="s">
        <v>8028</v>
      </c>
      <c r="H453" t="str">
        <f>VLOOKUP(Sales_Data17[[#This Row],[Delivery Region Index]],Regions_Table[#All],2,0)</f>
        <v>Victoria</v>
      </c>
      <c r="I453" t="str">
        <f>VLOOKUP(Sales_Data17[[#This Row],[Delivery Region Index]],Regions_Table[#All],3,0)</f>
        <v>Swan Hill</v>
      </c>
      <c r="J453">
        <v>55</v>
      </c>
      <c r="K453">
        <v>8</v>
      </c>
      <c r="L453" t="str">
        <f>VLOOKUP(Sales_Data17[[#This Row],[Product Description Index]],Products_Data[#All],2,0)</f>
        <v>Shoes</v>
      </c>
      <c r="M453">
        <v>1</v>
      </c>
      <c r="N453" s="9">
        <v>439.22222222222223</v>
      </c>
      <c r="O453" s="9">
        <f>Sales_Data17[[#This Row],[Order Quantity]]*Sales_Data17[[#This Row],[Unit Price]]</f>
        <v>439.22222222222223</v>
      </c>
      <c r="P453" s="9">
        <v>202.04222222222222</v>
      </c>
      <c r="Q453" s="9">
        <f>Sales_Data17[[#This Row],[Line Total]]-(Sales_Data17[[#This Row],[Total Unit Cost]]*Sales_Data17[[#This Row],[Order Quantity]])</f>
        <v>237.18</v>
      </c>
      <c r="R453" s="1" t="str">
        <f>TEXT(Sales_Data17[[#This Row],[OrderDate]],"MMM")</f>
        <v>Apr</v>
      </c>
      <c r="S453" s="1" t="str">
        <f t="shared" si="7"/>
        <v>2012</v>
      </c>
    </row>
    <row r="454" spans="1:19">
      <c r="A454" t="s">
        <v>477</v>
      </c>
      <c r="B454" s="2">
        <v>41017</v>
      </c>
      <c r="C454" s="2" t="str">
        <f>VLOOKUP(Sales_Data17[[#This Row],[Customer Name Index]],Customer_Data[#All],2,0)</f>
        <v>Pacific Ltd</v>
      </c>
      <c r="D454">
        <v>20</v>
      </c>
      <c r="E454" t="s">
        <v>3</v>
      </c>
      <c r="F454" t="s">
        <v>8168</v>
      </c>
      <c r="G454" t="s">
        <v>8028</v>
      </c>
      <c r="H454" t="str">
        <f>VLOOKUP(Sales_Data17[[#This Row],[Delivery Region Index]],Regions_Table[#All],2,0)</f>
        <v>Victoria</v>
      </c>
      <c r="I454" t="str">
        <f>VLOOKUP(Sales_Data17[[#This Row],[Delivery Region Index]],Regions_Table[#All],3,0)</f>
        <v>Wodonga</v>
      </c>
      <c r="J454">
        <v>58</v>
      </c>
      <c r="K454">
        <v>8</v>
      </c>
      <c r="L454" t="str">
        <f>VLOOKUP(Sales_Data17[[#This Row],[Product Description Index]],Products_Data[#All],2,0)</f>
        <v>Shoes</v>
      </c>
      <c r="M454">
        <v>1</v>
      </c>
      <c r="N454" s="9">
        <v>25.311111111111114</v>
      </c>
      <c r="O454" s="9">
        <f>Sales_Data17[[#This Row],[Order Quantity]]*Sales_Data17[[#This Row],[Unit Price]]</f>
        <v>25.311111111111114</v>
      </c>
      <c r="P454" s="9">
        <v>21.261333333333333</v>
      </c>
      <c r="Q454" s="9">
        <f>Sales_Data17[[#This Row],[Line Total]]-(Sales_Data17[[#This Row],[Total Unit Cost]]*Sales_Data17[[#This Row],[Order Quantity]])</f>
        <v>4.0497777777777806</v>
      </c>
      <c r="R454" s="1" t="str">
        <f>TEXT(Sales_Data17[[#This Row],[OrderDate]],"MMM")</f>
        <v>Apr</v>
      </c>
      <c r="S454" s="1" t="str">
        <f t="shared" si="7"/>
        <v>2012</v>
      </c>
    </row>
    <row r="455" spans="1:19">
      <c r="A455" t="s">
        <v>478</v>
      </c>
      <c r="B455" s="2">
        <v>41017</v>
      </c>
      <c r="C455" s="2" t="str">
        <f>VLOOKUP(Sales_Data17[[#This Row],[Customer Name Index]],Customer_Data[#All],2,0)</f>
        <v>Pure Group</v>
      </c>
      <c r="D455">
        <v>17</v>
      </c>
      <c r="E455" t="s">
        <v>2</v>
      </c>
      <c r="F455" t="s">
        <v>8168</v>
      </c>
      <c r="G455" t="s">
        <v>8025</v>
      </c>
      <c r="H455" t="str">
        <f>VLOOKUP(Sales_Data17[[#This Row],[Delivery Region Index]],Regions_Table[#All],2,0)</f>
        <v>Victoria</v>
      </c>
      <c r="I455" t="str">
        <f>VLOOKUP(Sales_Data17[[#This Row],[Delivery Region Index]],Regions_Table[#All],3,0)</f>
        <v>Ballarat</v>
      </c>
      <c r="J455">
        <v>49</v>
      </c>
      <c r="K455">
        <v>7</v>
      </c>
      <c r="L455" t="str">
        <f>VLOOKUP(Sales_Data17[[#This Row],[Product Description Index]],Products_Data[#All],2,0)</f>
        <v>Dress Shirts</v>
      </c>
      <c r="M455">
        <v>9</v>
      </c>
      <c r="N455" s="9">
        <v>431.03333333333336</v>
      </c>
      <c r="O455" s="9">
        <f>Sales_Data17[[#This Row],[Order Quantity]]*Sales_Data17[[#This Row],[Unit Price]]</f>
        <v>3879.3</v>
      </c>
      <c r="P455" s="9">
        <v>172.41333333333336</v>
      </c>
      <c r="Q455" s="9">
        <f>Sales_Data17[[#This Row],[Line Total]]-(Sales_Data17[[#This Row],[Total Unit Cost]]*Sales_Data17[[#This Row],[Order Quantity]])</f>
        <v>2327.58</v>
      </c>
      <c r="R455" s="1" t="str">
        <f>TEXT(Sales_Data17[[#This Row],[OrderDate]],"MMM")</f>
        <v>Apr</v>
      </c>
      <c r="S455" s="1" t="str">
        <f t="shared" si="7"/>
        <v>2012</v>
      </c>
    </row>
    <row r="456" spans="1:19">
      <c r="A456" t="s">
        <v>479</v>
      </c>
      <c r="B456" s="2">
        <v>41017</v>
      </c>
      <c r="C456" s="2" t="str">
        <f>VLOOKUP(Sales_Data17[[#This Row],[Customer Name Index]],Customer_Data[#All],2,0)</f>
        <v xml:space="preserve">Ei </v>
      </c>
      <c r="D456">
        <v>9</v>
      </c>
      <c r="E456" t="s">
        <v>4</v>
      </c>
      <c r="F456" t="s">
        <v>8168</v>
      </c>
      <c r="G456" t="s">
        <v>8027</v>
      </c>
      <c r="H456" t="str">
        <f>VLOOKUP(Sales_Data17[[#This Row],[Delivery Region Index]],Regions_Table[#All],2,0)</f>
        <v>New South Wales</v>
      </c>
      <c r="I456" t="str">
        <f>VLOOKUP(Sales_Data17[[#This Row],[Delivery Region Index]],Regions_Table[#All],3,0)</f>
        <v>Wollongong</v>
      </c>
      <c r="J456">
        <v>24</v>
      </c>
      <c r="K456">
        <v>4</v>
      </c>
      <c r="L456" t="str">
        <f>VLOOKUP(Sales_Data17[[#This Row],[Product Description Index]],Products_Data[#All],2,0)</f>
        <v>Jeans</v>
      </c>
      <c r="M456">
        <v>7</v>
      </c>
      <c r="N456" s="9">
        <v>116.13333333333334</v>
      </c>
      <c r="O456" s="9">
        <f>Sales_Data17[[#This Row],[Order Quantity]]*Sales_Data17[[#This Row],[Unit Price]]</f>
        <v>812.93333333333339</v>
      </c>
      <c r="P456" s="9">
        <v>89.422666666666672</v>
      </c>
      <c r="Q456" s="9">
        <f>Sales_Data17[[#This Row],[Line Total]]-(Sales_Data17[[#This Row],[Total Unit Cost]]*Sales_Data17[[#This Row],[Order Quantity]])</f>
        <v>186.97466666666674</v>
      </c>
      <c r="R456" s="1" t="str">
        <f>TEXT(Sales_Data17[[#This Row],[OrderDate]],"MMM")</f>
        <v>Apr</v>
      </c>
      <c r="S456" s="1" t="str">
        <f t="shared" si="7"/>
        <v>2012</v>
      </c>
    </row>
    <row r="457" spans="1:19">
      <c r="A457" t="s">
        <v>480</v>
      </c>
      <c r="B457" s="2">
        <v>41017</v>
      </c>
      <c r="C457" s="2" t="str">
        <f>VLOOKUP(Sales_Data17[[#This Row],[Customer Name Index]],Customer_Data[#All],2,0)</f>
        <v>Pure Group</v>
      </c>
      <c r="D457">
        <v>17</v>
      </c>
      <c r="E457" t="s">
        <v>4</v>
      </c>
      <c r="F457" t="s">
        <v>8168</v>
      </c>
      <c r="G457" t="s">
        <v>8025</v>
      </c>
      <c r="H457" t="str">
        <f>VLOOKUP(Sales_Data17[[#This Row],[Delivery Region Index]],Regions_Table[#All],2,0)</f>
        <v>Victoria</v>
      </c>
      <c r="I457" t="str">
        <f>VLOOKUP(Sales_Data17[[#This Row],[Delivery Region Index]],Regions_Table[#All],3,0)</f>
        <v>Melbourne</v>
      </c>
      <c r="J457">
        <v>47</v>
      </c>
      <c r="K457">
        <v>7</v>
      </c>
      <c r="L457" t="str">
        <f>VLOOKUP(Sales_Data17[[#This Row],[Product Description Index]],Products_Data[#All],2,0)</f>
        <v>Dress Shirts</v>
      </c>
      <c r="M457">
        <v>7</v>
      </c>
      <c r="N457" s="9">
        <v>563.54444444444448</v>
      </c>
      <c r="O457" s="9">
        <f>Sales_Data17[[#This Row],[Order Quantity]]*Sales_Data17[[#This Row],[Unit Price]]</f>
        <v>3944.8111111111111</v>
      </c>
      <c r="P457" s="9">
        <v>281.77222222222224</v>
      </c>
      <c r="Q457" s="9">
        <f>Sales_Data17[[#This Row],[Line Total]]-(Sales_Data17[[#This Row],[Total Unit Cost]]*Sales_Data17[[#This Row],[Order Quantity]])</f>
        <v>1972.4055555555556</v>
      </c>
      <c r="R457" s="1" t="str">
        <f>TEXT(Sales_Data17[[#This Row],[OrderDate]],"MMM")</f>
        <v>Apr</v>
      </c>
      <c r="S457" s="1" t="str">
        <f t="shared" si="7"/>
        <v>2012</v>
      </c>
    </row>
    <row r="458" spans="1:19">
      <c r="A458" t="s">
        <v>481</v>
      </c>
      <c r="B458" s="2">
        <v>41017</v>
      </c>
      <c r="C458" s="2" t="str">
        <f>VLOOKUP(Sales_Data17[[#This Row],[Customer Name Index]],Customer_Data[#All],2,0)</f>
        <v>Pacific Ltd</v>
      </c>
      <c r="D458">
        <v>20</v>
      </c>
      <c r="E458" t="s">
        <v>4</v>
      </c>
      <c r="F458" t="s">
        <v>8168</v>
      </c>
      <c r="G458" t="s">
        <v>8028</v>
      </c>
      <c r="H458" t="str">
        <f>VLOOKUP(Sales_Data17[[#This Row],[Delivery Region Index]],Regions_Table[#All],2,0)</f>
        <v>Victoria</v>
      </c>
      <c r="I458" t="str">
        <f>VLOOKUP(Sales_Data17[[#This Row],[Delivery Region Index]],Regions_Table[#All],3,0)</f>
        <v>Wodonga</v>
      </c>
      <c r="J458">
        <v>58</v>
      </c>
      <c r="K458">
        <v>8</v>
      </c>
      <c r="L458" t="str">
        <f>VLOOKUP(Sales_Data17[[#This Row],[Product Description Index]],Products_Data[#All],2,0)</f>
        <v>Shoes</v>
      </c>
      <c r="M458">
        <v>4</v>
      </c>
      <c r="N458" s="9">
        <v>26.8</v>
      </c>
      <c r="O458" s="9">
        <f>Sales_Data17[[#This Row],[Order Quantity]]*Sales_Data17[[#This Row],[Unit Price]]</f>
        <v>107.2</v>
      </c>
      <c r="P458" s="9">
        <v>16.079999999999998</v>
      </c>
      <c r="Q458" s="9">
        <f>Sales_Data17[[#This Row],[Line Total]]-(Sales_Data17[[#This Row],[Total Unit Cost]]*Sales_Data17[[#This Row],[Order Quantity]])</f>
        <v>42.88000000000001</v>
      </c>
      <c r="R458" s="1" t="str">
        <f>TEXT(Sales_Data17[[#This Row],[OrderDate]],"MMM")</f>
        <v>Apr</v>
      </c>
      <c r="S458" s="1" t="str">
        <f t="shared" si="7"/>
        <v>2012</v>
      </c>
    </row>
    <row r="459" spans="1:19">
      <c r="A459" t="s">
        <v>482</v>
      </c>
      <c r="B459" s="2">
        <v>41017</v>
      </c>
      <c r="C459" s="2" t="str">
        <f>VLOOKUP(Sales_Data17[[#This Row],[Customer Name Index]],Customer_Data[#All],2,0)</f>
        <v>PEDIFIX, Corp</v>
      </c>
      <c r="D459">
        <v>6</v>
      </c>
      <c r="E459" t="s">
        <v>2</v>
      </c>
      <c r="F459" t="s">
        <v>8168</v>
      </c>
      <c r="G459" t="s">
        <v>8027</v>
      </c>
      <c r="H459" t="str">
        <f>VLOOKUP(Sales_Data17[[#This Row],[Delivery Region Index]],Regions_Table[#All],2,0)</f>
        <v>New South Wales</v>
      </c>
      <c r="I459" t="str">
        <f>VLOOKUP(Sales_Data17[[#This Row],[Delivery Region Index]],Regions_Table[#All],3,0)</f>
        <v>Maitland</v>
      </c>
      <c r="J459">
        <v>15</v>
      </c>
      <c r="K459">
        <v>3</v>
      </c>
      <c r="L459" t="str">
        <f>VLOOKUP(Sales_Data17[[#This Row],[Product Description Index]],Products_Data[#All],2,0)</f>
        <v>Sunglasses</v>
      </c>
      <c r="M459">
        <v>7</v>
      </c>
      <c r="N459" s="9">
        <v>255.34444444444443</v>
      </c>
      <c r="O459" s="9">
        <f>Sales_Data17[[#This Row],[Order Quantity]]*Sales_Data17[[#This Row],[Unit Price]]</f>
        <v>1787.411111111111</v>
      </c>
      <c r="P459" s="9">
        <v>171.0807777777778</v>
      </c>
      <c r="Q459" s="9">
        <f>Sales_Data17[[#This Row],[Line Total]]-(Sales_Data17[[#This Row],[Total Unit Cost]]*Sales_Data17[[#This Row],[Order Quantity]])</f>
        <v>589.84566666666638</v>
      </c>
      <c r="R459" s="1" t="str">
        <f>TEXT(Sales_Data17[[#This Row],[OrderDate]],"MMM")</f>
        <v>Apr</v>
      </c>
      <c r="S459" s="1" t="str">
        <f t="shared" si="7"/>
        <v>2012</v>
      </c>
    </row>
    <row r="460" spans="1:19">
      <c r="A460" t="s">
        <v>483</v>
      </c>
      <c r="B460" s="2">
        <v>41018</v>
      </c>
      <c r="C460" s="2" t="str">
        <f>VLOOKUP(Sales_Data17[[#This Row],[Customer Name Index]],Customer_Data[#All],2,0)</f>
        <v>ETUDE Ltd</v>
      </c>
      <c r="D460">
        <v>4</v>
      </c>
      <c r="E460" t="s">
        <v>2</v>
      </c>
      <c r="F460" t="s">
        <v>8168</v>
      </c>
      <c r="G460" t="s">
        <v>8027</v>
      </c>
      <c r="H460" t="str">
        <f>VLOOKUP(Sales_Data17[[#This Row],[Delivery Region Index]],Regions_Table[#All],2,0)</f>
        <v>New South Wales</v>
      </c>
      <c r="I460" t="str">
        <f>VLOOKUP(Sales_Data17[[#This Row],[Delivery Region Index]],Regions_Table[#All],3,0)</f>
        <v>Grafton</v>
      </c>
      <c r="J460">
        <v>11</v>
      </c>
      <c r="K460">
        <v>2</v>
      </c>
      <c r="L460" t="str">
        <f>VLOOKUP(Sales_Data17[[#This Row],[Product Description Index]],Products_Data[#All],2,0)</f>
        <v>Pants</v>
      </c>
      <c r="M460">
        <v>6</v>
      </c>
      <c r="N460" s="9">
        <v>427.31111111111113</v>
      </c>
      <c r="O460" s="9">
        <f>Sales_Data17[[#This Row],[Order Quantity]]*Sales_Data17[[#This Row],[Unit Price]]</f>
        <v>2563.8666666666668</v>
      </c>
      <c r="P460" s="9">
        <v>205.10933333333332</v>
      </c>
      <c r="Q460" s="9">
        <f>Sales_Data17[[#This Row],[Line Total]]-(Sales_Data17[[#This Row],[Total Unit Cost]]*Sales_Data17[[#This Row],[Order Quantity]])</f>
        <v>1333.2106666666668</v>
      </c>
      <c r="R460" s="1" t="str">
        <f>TEXT(Sales_Data17[[#This Row],[OrderDate]],"MMM")</f>
        <v>Apr</v>
      </c>
      <c r="S460" s="1" t="str">
        <f t="shared" si="7"/>
        <v>2012</v>
      </c>
    </row>
    <row r="461" spans="1:19">
      <c r="A461" t="s">
        <v>484</v>
      </c>
      <c r="B461" s="2">
        <v>41018</v>
      </c>
      <c r="C461" s="2" t="str">
        <f>VLOOKUP(Sales_Data17[[#This Row],[Customer Name Index]],Customer_Data[#All],2,0)</f>
        <v xml:space="preserve">Linde </v>
      </c>
      <c r="D461">
        <v>14</v>
      </c>
      <c r="E461" t="s">
        <v>2</v>
      </c>
      <c r="F461" t="s">
        <v>8168</v>
      </c>
      <c r="G461" t="s">
        <v>8026</v>
      </c>
      <c r="H461" t="str">
        <f>VLOOKUP(Sales_Data17[[#This Row],[Delivery Region Index]],Regions_Table[#All],2,0)</f>
        <v>Queensland</v>
      </c>
      <c r="I461" t="str">
        <f>VLOOKUP(Sales_Data17[[#This Row],[Delivery Region Index]],Regions_Table[#All],3,0)</f>
        <v>Rockhampton</v>
      </c>
      <c r="J461">
        <v>41</v>
      </c>
      <c r="K461">
        <v>6</v>
      </c>
      <c r="L461" t="str">
        <f>VLOOKUP(Sales_Data17[[#This Row],[Product Description Index]],Products_Data[#All],2,0)</f>
        <v>Socks</v>
      </c>
      <c r="M461">
        <v>3</v>
      </c>
      <c r="N461" s="9">
        <v>269.48888888888888</v>
      </c>
      <c r="O461" s="9">
        <f>Sales_Data17[[#This Row],[Order Quantity]]*Sales_Data17[[#This Row],[Unit Price]]</f>
        <v>808.4666666666667</v>
      </c>
      <c r="P461" s="9">
        <v>115.88022222222223</v>
      </c>
      <c r="Q461" s="9">
        <f>Sales_Data17[[#This Row],[Line Total]]-(Sales_Data17[[#This Row],[Total Unit Cost]]*Sales_Data17[[#This Row],[Order Quantity]])</f>
        <v>460.82600000000002</v>
      </c>
      <c r="R461" s="1" t="str">
        <f>TEXT(Sales_Data17[[#This Row],[OrderDate]],"MMM")</f>
        <v>Apr</v>
      </c>
      <c r="S461" s="1" t="str">
        <f t="shared" si="7"/>
        <v>2012</v>
      </c>
    </row>
    <row r="462" spans="1:19">
      <c r="A462" t="s">
        <v>485</v>
      </c>
      <c r="B462" s="2">
        <v>41018</v>
      </c>
      <c r="C462" s="2" t="str">
        <f>VLOOKUP(Sales_Data17[[#This Row],[Customer Name Index]],Customer_Data[#All],2,0)</f>
        <v>Avon Corp</v>
      </c>
      <c r="D462">
        <v>1</v>
      </c>
      <c r="E462" t="s">
        <v>4</v>
      </c>
      <c r="F462" t="s">
        <v>8168</v>
      </c>
      <c r="G462" t="s">
        <v>8027</v>
      </c>
      <c r="H462" t="str">
        <f>VLOOKUP(Sales_Data17[[#This Row],[Delivery Region Index]],Regions_Table[#All],2,0)</f>
        <v>New South Wales</v>
      </c>
      <c r="I462" t="str">
        <f>VLOOKUP(Sales_Data17[[#This Row],[Delivery Region Index]],Regions_Table[#All],3,0)</f>
        <v>Sydney</v>
      </c>
      <c r="J462">
        <v>1</v>
      </c>
      <c r="K462">
        <v>1</v>
      </c>
      <c r="L462" t="str">
        <f>VLOOKUP(Sales_Data17[[#This Row],[Product Description Index]],Products_Data[#All],2,0)</f>
        <v>Shirts</v>
      </c>
      <c r="M462">
        <v>8</v>
      </c>
      <c r="N462" s="9">
        <v>134</v>
      </c>
      <c r="O462" s="9">
        <f>Sales_Data17[[#This Row],[Order Quantity]]*Sales_Data17[[#This Row],[Unit Price]]</f>
        <v>1072</v>
      </c>
      <c r="P462" s="9">
        <v>73.7</v>
      </c>
      <c r="Q462" s="9">
        <f>Sales_Data17[[#This Row],[Line Total]]-(Sales_Data17[[#This Row],[Total Unit Cost]]*Sales_Data17[[#This Row],[Order Quantity]])</f>
        <v>482.4</v>
      </c>
      <c r="R462" s="1" t="str">
        <f>TEXT(Sales_Data17[[#This Row],[OrderDate]],"MMM")</f>
        <v>Apr</v>
      </c>
      <c r="S462" s="1" t="str">
        <f t="shared" si="7"/>
        <v>2012</v>
      </c>
    </row>
    <row r="463" spans="1:19">
      <c r="A463" t="s">
        <v>486</v>
      </c>
      <c r="B463" s="2">
        <v>41018</v>
      </c>
      <c r="C463" s="2" t="str">
        <f>VLOOKUP(Sales_Data17[[#This Row],[Customer Name Index]],Customer_Data[#All],2,0)</f>
        <v>New Ltd</v>
      </c>
      <c r="D463">
        <v>7</v>
      </c>
      <c r="E463" t="s">
        <v>2</v>
      </c>
      <c r="F463" t="s">
        <v>8168</v>
      </c>
      <c r="G463" t="s">
        <v>8027</v>
      </c>
      <c r="H463" t="str">
        <f>VLOOKUP(Sales_Data17[[#This Row],[Delivery Region Index]],Regions_Table[#All],2,0)</f>
        <v>New South Wales</v>
      </c>
      <c r="I463" t="str">
        <f>VLOOKUP(Sales_Data17[[#This Row],[Delivery Region Index]],Regions_Table[#All],3,0)</f>
        <v>Queanbeyan</v>
      </c>
      <c r="J463">
        <v>20</v>
      </c>
      <c r="K463">
        <v>3</v>
      </c>
      <c r="L463" t="str">
        <f>VLOOKUP(Sales_Data17[[#This Row],[Product Description Index]],Products_Data[#All],2,0)</f>
        <v>Sunglasses</v>
      </c>
      <c r="M463">
        <v>9</v>
      </c>
      <c r="N463" s="9">
        <v>24.566666666666666</v>
      </c>
      <c r="O463" s="9">
        <f>Sales_Data17[[#This Row],[Order Quantity]]*Sales_Data17[[#This Row],[Unit Price]]</f>
        <v>221.1</v>
      </c>
      <c r="P463" s="9">
        <v>19.899000000000001</v>
      </c>
      <c r="Q463" s="9">
        <f>Sales_Data17[[#This Row],[Line Total]]-(Sales_Data17[[#This Row],[Total Unit Cost]]*Sales_Data17[[#This Row],[Order Quantity]])</f>
        <v>42.008999999999986</v>
      </c>
      <c r="R463" s="1" t="str">
        <f>TEXT(Sales_Data17[[#This Row],[OrderDate]],"MMM")</f>
        <v>Apr</v>
      </c>
      <c r="S463" s="1" t="str">
        <f t="shared" si="7"/>
        <v>2012</v>
      </c>
    </row>
    <row r="464" spans="1:19">
      <c r="A464" t="s">
        <v>487</v>
      </c>
      <c r="B464" s="2">
        <v>41018</v>
      </c>
      <c r="C464" s="2" t="str">
        <f>VLOOKUP(Sales_Data17[[#This Row],[Customer Name Index]],Customer_Data[#All],2,0)</f>
        <v xml:space="preserve">Linde </v>
      </c>
      <c r="D464">
        <v>14</v>
      </c>
      <c r="E464" t="s">
        <v>4</v>
      </c>
      <c r="F464" t="s">
        <v>8168</v>
      </c>
      <c r="G464" t="s">
        <v>8026</v>
      </c>
      <c r="H464" t="str">
        <f>VLOOKUP(Sales_Data17[[#This Row],[Delivery Region Index]],Regions_Table[#All],2,0)</f>
        <v>Queensland</v>
      </c>
      <c r="I464" t="str">
        <f>VLOOKUP(Sales_Data17[[#This Row],[Delivery Region Index]],Regions_Table[#All],3,0)</f>
        <v>Rockhampton</v>
      </c>
      <c r="J464">
        <v>41</v>
      </c>
      <c r="K464">
        <v>6</v>
      </c>
      <c r="L464" t="str">
        <f>VLOOKUP(Sales_Data17[[#This Row],[Product Description Index]],Products_Data[#All],2,0)</f>
        <v>Socks</v>
      </c>
      <c r="M464">
        <v>6</v>
      </c>
      <c r="N464" s="9">
        <v>425.07777777777778</v>
      </c>
      <c r="O464" s="9">
        <f>Sales_Data17[[#This Row],[Order Quantity]]*Sales_Data17[[#This Row],[Unit Price]]</f>
        <v>2550.4666666666667</v>
      </c>
      <c r="P464" s="9">
        <v>284.80211111111117</v>
      </c>
      <c r="Q464" s="9">
        <f>Sales_Data17[[#This Row],[Line Total]]-(Sales_Data17[[#This Row],[Total Unit Cost]]*Sales_Data17[[#This Row],[Order Quantity]])</f>
        <v>841.65399999999954</v>
      </c>
      <c r="R464" s="1" t="str">
        <f>TEXT(Sales_Data17[[#This Row],[OrderDate]],"MMM")</f>
        <v>Apr</v>
      </c>
      <c r="S464" s="1" t="str">
        <f t="shared" si="7"/>
        <v>2012</v>
      </c>
    </row>
    <row r="465" spans="1:19">
      <c r="A465" t="s">
        <v>488</v>
      </c>
      <c r="B465" s="2">
        <v>41019</v>
      </c>
      <c r="C465" s="2" t="str">
        <f>VLOOKUP(Sales_Data17[[#This Row],[Customer Name Index]],Customer_Data[#All],2,0)</f>
        <v>Elorac, Corp</v>
      </c>
      <c r="D465">
        <v>3</v>
      </c>
      <c r="E465" t="s">
        <v>4</v>
      </c>
      <c r="F465" t="s">
        <v>8168</v>
      </c>
      <c r="G465" t="s">
        <v>8027</v>
      </c>
      <c r="H465" t="str">
        <f>VLOOKUP(Sales_Data17[[#This Row],[Delivery Region Index]],Regions_Table[#All],2,0)</f>
        <v>New South Wales</v>
      </c>
      <c r="I465" t="str">
        <f>VLOOKUP(Sales_Data17[[#This Row],[Delivery Region Index]],Regions_Table[#All],3,0)</f>
        <v>Coffs Harbour</v>
      </c>
      <c r="J465">
        <v>7</v>
      </c>
      <c r="K465">
        <v>1</v>
      </c>
      <c r="L465" t="str">
        <f>VLOOKUP(Sales_Data17[[#This Row],[Product Description Index]],Products_Data[#All],2,0)</f>
        <v>Shirts</v>
      </c>
      <c r="M465">
        <v>9</v>
      </c>
      <c r="N465" s="9">
        <v>95.288888888888891</v>
      </c>
      <c r="O465" s="9">
        <f>Sales_Data17[[#This Row],[Order Quantity]]*Sales_Data17[[#This Row],[Unit Price]]</f>
        <v>857.6</v>
      </c>
      <c r="P465" s="9">
        <v>43.832888888888895</v>
      </c>
      <c r="Q465" s="9">
        <f>Sales_Data17[[#This Row],[Line Total]]-(Sales_Data17[[#This Row],[Total Unit Cost]]*Sales_Data17[[#This Row],[Order Quantity]])</f>
        <v>463.10399999999998</v>
      </c>
      <c r="R465" s="1" t="str">
        <f>TEXT(Sales_Data17[[#This Row],[OrderDate]],"MMM")</f>
        <v>Apr</v>
      </c>
      <c r="S465" s="1" t="str">
        <f t="shared" si="7"/>
        <v>2012</v>
      </c>
    </row>
    <row r="466" spans="1:19">
      <c r="A466" t="s">
        <v>489</v>
      </c>
      <c r="B466" s="2">
        <v>41019</v>
      </c>
      <c r="C466" s="2" t="str">
        <f>VLOOKUP(Sales_Data17[[#This Row],[Customer Name Index]],Customer_Data[#All],2,0)</f>
        <v>Elorac, Corp</v>
      </c>
      <c r="D466">
        <v>3</v>
      </c>
      <c r="E466" t="s">
        <v>2</v>
      </c>
      <c r="F466" t="s">
        <v>8168</v>
      </c>
      <c r="G466" t="s">
        <v>8027</v>
      </c>
      <c r="H466" t="str">
        <f>VLOOKUP(Sales_Data17[[#This Row],[Delivery Region Index]],Regions_Table[#All],2,0)</f>
        <v>New South Wales</v>
      </c>
      <c r="I466" t="str">
        <f>VLOOKUP(Sales_Data17[[#This Row],[Delivery Region Index]],Regions_Table[#All],3,0)</f>
        <v>Coffs Harbour</v>
      </c>
      <c r="J466">
        <v>7</v>
      </c>
      <c r="K466">
        <v>1</v>
      </c>
      <c r="L466" t="str">
        <f>VLOOKUP(Sales_Data17[[#This Row],[Product Description Index]],Products_Data[#All],2,0)</f>
        <v>Shirts</v>
      </c>
      <c r="M466">
        <v>8</v>
      </c>
      <c r="N466" s="9">
        <v>425.07777777777778</v>
      </c>
      <c r="O466" s="9">
        <f>Sales_Data17[[#This Row],[Order Quantity]]*Sales_Data17[[#This Row],[Unit Price]]</f>
        <v>3400.6222222222223</v>
      </c>
      <c r="P466" s="9">
        <v>284.80211111111117</v>
      </c>
      <c r="Q466" s="9">
        <f>Sales_Data17[[#This Row],[Line Total]]-(Sales_Data17[[#This Row],[Total Unit Cost]]*Sales_Data17[[#This Row],[Order Quantity]])</f>
        <v>1122.2053333333329</v>
      </c>
      <c r="R466" s="1" t="str">
        <f>TEXT(Sales_Data17[[#This Row],[OrderDate]],"MMM")</f>
        <v>Apr</v>
      </c>
      <c r="S466" s="1" t="str">
        <f t="shared" si="7"/>
        <v>2012</v>
      </c>
    </row>
    <row r="467" spans="1:19">
      <c r="A467" t="s">
        <v>490</v>
      </c>
      <c r="B467" s="2">
        <v>41019</v>
      </c>
      <c r="C467" s="2" t="str">
        <f>VLOOKUP(Sales_Data17[[#This Row],[Customer Name Index]],Customer_Data[#All],2,0)</f>
        <v>PEDIFIX, Corp</v>
      </c>
      <c r="D467">
        <v>6</v>
      </c>
      <c r="E467" t="s">
        <v>4</v>
      </c>
      <c r="F467" t="s">
        <v>8168</v>
      </c>
      <c r="G467" t="s">
        <v>8027</v>
      </c>
      <c r="H467" t="str">
        <f>VLOOKUP(Sales_Data17[[#This Row],[Delivery Region Index]],Regions_Table[#All],2,0)</f>
        <v>New South Wales</v>
      </c>
      <c r="I467" t="str">
        <f>VLOOKUP(Sales_Data17[[#This Row],[Delivery Region Index]],Regions_Table[#All],3,0)</f>
        <v>Nowra</v>
      </c>
      <c r="J467">
        <v>17</v>
      </c>
      <c r="K467">
        <v>3</v>
      </c>
      <c r="L467" t="str">
        <f>VLOOKUP(Sales_Data17[[#This Row],[Product Description Index]],Products_Data[#All],2,0)</f>
        <v>Sunglasses</v>
      </c>
      <c r="M467">
        <v>6</v>
      </c>
      <c r="N467" s="9">
        <v>221.84444444444446</v>
      </c>
      <c r="O467" s="9">
        <f>Sales_Data17[[#This Row],[Order Quantity]]*Sales_Data17[[#This Row],[Unit Price]]</f>
        <v>1331.0666666666668</v>
      </c>
      <c r="P467" s="9">
        <v>99.83</v>
      </c>
      <c r="Q467" s="9">
        <f>Sales_Data17[[#This Row],[Line Total]]-(Sales_Data17[[#This Row],[Total Unit Cost]]*Sales_Data17[[#This Row],[Order Quantity]])</f>
        <v>732.08666666666682</v>
      </c>
      <c r="R467" s="1" t="str">
        <f>TEXT(Sales_Data17[[#This Row],[OrderDate]],"MMM")</f>
        <v>Apr</v>
      </c>
      <c r="S467" s="1" t="str">
        <f t="shared" si="7"/>
        <v>2012</v>
      </c>
    </row>
    <row r="468" spans="1:19">
      <c r="A468" t="s">
        <v>491</v>
      </c>
      <c r="B468" s="2">
        <v>41019</v>
      </c>
      <c r="C468" s="2" t="str">
        <f>VLOOKUP(Sales_Data17[[#This Row],[Customer Name Index]],Customer_Data[#All],2,0)</f>
        <v>Medsep Group</v>
      </c>
      <c r="D468">
        <v>8</v>
      </c>
      <c r="E468" t="s">
        <v>2</v>
      </c>
      <c r="F468" t="s">
        <v>8168</v>
      </c>
      <c r="G468" t="s">
        <v>8027</v>
      </c>
      <c r="H468" t="str">
        <f>VLOOKUP(Sales_Data17[[#This Row],[Delivery Region Index]],Regions_Table[#All],2,0)</f>
        <v>New South Wales</v>
      </c>
      <c r="I468" t="str">
        <f>VLOOKUP(Sales_Data17[[#This Row],[Delivery Region Index]],Regions_Table[#All],3,0)</f>
        <v>Wollongong</v>
      </c>
      <c r="J468">
        <v>24</v>
      </c>
      <c r="K468">
        <v>4</v>
      </c>
      <c r="L468" t="str">
        <f>VLOOKUP(Sales_Data17[[#This Row],[Product Description Index]],Products_Data[#All],2,0)</f>
        <v>Jeans</v>
      </c>
      <c r="M468">
        <v>4</v>
      </c>
      <c r="N468" s="9">
        <v>26.055555555555557</v>
      </c>
      <c r="O468" s="9">
        <f>Sales_Data17[[#This Row],[Order Quantity]]*Sales_Data17[[#This Row],[Unit Price]]</f>
        <v>104.22222222222223</v>
      </c>
      <c r="P468" s="9">
        <v>13.548888888888889</v>
      </c>
      <c r="Q468" s="9">
        <f>Sales_Data17[[#This Row],[Line Total]]-(Sales_Data17[[#This Row],[Total Unit Cost]]*Sales_Data17[[#This Row],[Order Quantity]])</f>
        <v>50.026666666666671</v>
      </c>
      <c r="R468" s="1" t="str">
        <f>TEXT(Sales_Data17[[#This Row],[OrderDate]],"MMM")</f>
        <v>Apr</v>
      </c>
      <c r="S468" s="1" t="str">
        <f t="shared" si="7"/>
        <v>2012</v>
      </c>
    </row>
    <row r="469" spans="1:19">
      <c r="A469" t="s">
        <v>492</v>
      </c>
      <c r="B469" s="2">
        <v>41019</v>
      </c>
      <c r="C469" s="2" t="str">
        <f>VLOOKUP(Sales_Data17[[#This Row],[Customer Name Index]],Customer_Data[#All],2,0)</f>
        <v xml:space="preserve">Medline </v>
      </c>
      <c r="D469">
        <v>12</v>
      </c>
      <c r="E469" t="s">
        <v>4</v>
      </c>
      <c r="F469" t="s">
        <v>8168</v>
      </c>
      <c r="G469" t="s">
        <v>8026</v>
      </c>
      <c r="H469" t="str">
        <f>VLOOKUP(Sales_Data17[[#This Row],[Delivery Region Index]],Regions_Table[#All],2,0)</f>
        <v>Queensland</v>
      </c>
      <c r="I469" t="str">
        <f>VLOOKUP(Sales_Data17[[#This Row],[Delivery Region Index]],Regions_Table[#All],3,0)</f>
        <v>Hervey Bay</v>
      </c>
      <c r="J469">
        <v>33</v>
      </c>
      <c r="K469">
        <v>5</v>
      </c>
      <c r="L469" t="str">
        <f>VLOOKUP(Sales_Data17[[#This Row],[Product Description Index]],Products_Data[#All],2,0)</f>
        <v>Hats</v>
      </c>
      <c r="M469">
        <v>8</v>
      </c>
      <c r="N469" s="9">
        <v>210.67777777777781</v>
      </c>
      <c r="O469" s="9">
        <f>Sales_Data17[[#This Row],[Order Quantity]]*Sales_Data17[[#This Row],[Unit Price]]</f>
        <v>1685.4222222222224</v>
      </c>
      <c r="P469" s="9">
        <v>105.3388888888889</v>
      </c>
      <c r="Q469" s="9">
        <f>Sales_Data17[[#This Row],[Line Total]]-(Sales_Data17[[#This Row],[Total Unit Cost]]*Sales_Data17[[#This Row],[Order Quantity]])</f>
        <v>842.71111111111122</v>
      </c>
      <c r="R469" s="1" t="str">
        <f>TEXT(Sales_Data17[[#This Row],[OrderDate]],"MMM")</f>
        <v>Apr</v>
      </c>
      <c r="S469" s="1" t="str">
        <f t="shared" si="7"/>
        <v>2012</v>
      </c>
    </row>
    <row r="470" spans="1:19">
      <c r="A470" t="s">
        <v>493</v>
      </c>
      <c r="B470" s="2">
        <v>41019</v>
      </c>
      <c r="C470" s="2" t="str">
        <f>VLOOKUP(Sales_Data17[[#This Row],[Customer Name Index]],Customer_Data[#All],2,0)</f>
        <v>New Ltd</v>
      </c>
      <c r="D470">
        <v>7</v>
      </c>
      <c r="E470" t="s">
        <v>2</v>
      </c>
      <c r="F470" t="s">
        <v>8168</v>
      </c>
      <c r="G470" t="s">
        <v>8027</v>
      </c>
      <c r="H470" t="str">
        <f>VLOOKUP(Sales_Data17[[#This Row],[Delivery Region Index]],Regions_Table[#All],2,0)</f>
        <v>New South Wales</v>
      </c>
      <c r="I470" t="str">
        <f>VLOOKUP(Sales_Data17[[#This Row],[Delivery Region Index]],Regions_Table[#All],3,0)</f>
        <v>Port Macquarie</v>
      </c>
      <c r="J470">
        <v>19</v>
      </c>
      <c r="K470">
        <v>3</v>
      </c>
      <c r="L470" t="str">
        <f>VLOOKUP(Sales_Data17[[#This Row],[Product Description Index]],Products_Data[#All],2,0)</f>
        <v>Sunglasses</v>
      </c>
      <c r="M470">
        <v>1</v>
      </c>
      <c r="N470" s="9">
        <v>23.077777777777779</v>
      </c>
      <c r="O470" s="9">
        <f>Sales_Data17[[#This Row],[Order Quantity]]*Sales_Data17[[#This Row],[Unit Price]]</f>
        <v>23.077777777777779</v>
      </c>
      <c r="P470" s="9">
        <v>9.6926666666666677</v>
      </c>
      <c r="Q470" s="9">
        <f>Sales_Data17[[#This Row],[Line Total]]-(Sales_Data17[[#This Row],[Total Unit Cost]]*Sales_Data17[[#This Row],[Order Quantity]])</f>
        <v>13.385111111111112</v>
      </c>
      <c r="R470" s="1" t="str">
        <f>TEXT(Sales_Data17[[#This Row],[OrderDate]],"MMM")</f>
        <v>Apr</v>
      </c>
      <c r="S470" s="1" t="str">
        <f t="shared" si="7"/>
        <v>2012</v>
      </c>
    </row>
    <row r="471" spans="1:19">
      <c r="A471" t="s">
        <v>494</v>
      </c>
      <c r="B471" s="2">
        <v>41019</v>
      </c>
      <c r="C471" s="2" t="str">
        <f>VLOOKUP(Sales_Data17[[#This Row],[Customer Name Index]],Customer_Data[#All],2,0)</f>
        <v>PEDIFIX, Corp</v>
      </c>
      <c r="D471">
        <v>6</v>
      </c>
      <c r="E471" t="s">
        <v>2</v>
      </c>
      <c r="F471" t="s">
        <v>8168</v>
      </c>
      <c r="G471" t="s">
        <v>8027</v>
      </c>
      <c r="H471" t="str">
        <f>VLOOKUP(Sales_Data17[[#This Row],[Delivery Region Index]],Regions_Table[#All],2,0)</f>
        <v>New South Wales</v>
      </c>
      <c r="I471" t="str">
        <f>VLOOKUP(Sales_Data17[[#This Row],[Delivery Region Index]],Regions_Table[#All],3,0)</f>
        <v>Orange</v>
      </c>
      <c r="J471">
        <v>18</v>
      </c>
      <c r="K471">
        <v>3</v>
      </c>
      <c r="L471" t="str">
        <f>VLOOKUP(Sales_Data17[[#This Row],[Product Description Index]],Products_Data[#All],2,0)</f>
        <v>Sunglasses</v>
      </c>
      <c r="M471">
        <v>6</v>
      </c>
      <c r="N471" s="9">
        <v>18.611111111111111</v>
      </c>
      <c r="O471" s="9">
        <f>Sales_Data17[[#This Row],[Order Quantity]]*Sales_Data17[[#This Row],[Unit Price]]</f>
        <v>111.66666666666666</v>
      </c>
      <c r="P471" s="9">
        <v>13.958333333333334</v>
      </c>
      <c r="Q471" s="9">
        <f>Sales_Data17[[#This Row],[Line Total]]-(Sales_Data17[[#This Row],[Total Unit Cost]]*Sales_Data17[[#This Row],[Order Quantity]])</f>
        <v>27.916666666666657</v>
      </c>
      <c r="R471" s="1" t="str">
        <f>TEXT(Sales_Data17[[#This Row],[OrderDate]],"MMM")</f>
        <v>Apr</v>
      </c>
      <c r="S471" s="1" t="str">
        <f t="shared" si="7"/>
        <v>2012</v>
      </c>
    </row>
    <row r="472" spans="1:19">
      <c r="A472" t="s">
        <v>495</v>
      </c>
      <c r="B472" s="2">
        <v>41019</v>
      </c>
      <c r="C472" s="2" t="str">
        <f>VLOOKUP(Sales_Data17[[#This Row],[Customer Name Index]],Customer_Data[#All],2,0)</f>
        <v>Pure Group</v>
      </c>
      <c r="D472">
        <v>17</v>
      </c>
      <c r="E472" t="s">
        <v>4</v>
      </c>
      <c r="F472" t="s">
        <v>8168</v>
      </c>
      <c r="G472" t="s">
        <v>8025</v>
      </c>
      <c r="H472" t="str">
        <f>VLOOKUP(Sales_Data17[[#This Row],[Delivery Region Index]],Regions_Table[#All],2,0)</f>
        <v>Victoria</v>
      </c>
      <c r="I472" t="str">
        <f>VLOOKUP(Sales_Data17[[#This Row],[Delivery Region Index]],Regions_Table[#All],3,0)</f>
        <v>Melbourne</v>
      </c>
      <c r="J472">
        <v>47</v>
      </c>
      <c r="K472">
        <v>7</v>
      </c>
      <c r="L472" t="str">
        <f>VLOOKUP(Sales_Data17[[#This Row],[Product Description Index]],Products_Data[#All],2,0)</f>
        <v>Dress Shirts</v>
      </c>
      <c r="M472">
        <v>8</v>
      </c>
      <c r="N472" s="9">
        <v>442.94444444444446</v>
      </c>
      <c r="O472" s="9">
        <f>Sales_Data17[[#This Row],[Order Quantity]]*Sales_Data17[[#This Row],[Unit Price]]</f>
        <v>3543.5555555555557</v>
      </c>
      <c r="P472" s="9">
        <v>287.91388888888889</v>
      </c>
      <c r="Q472" s="9">
        <f>Sales_Data17[[#This Row],[Line Total]]-(Sales_Data17[[#This Row],[Total Unit Cost]]*Sales_Data17[[#This Row],[Order Quantity]])</f>
        <v>1240.2444444444445</v>
      </c>
      <c r="R472" s="1" t="str">
        <f>TEXT(Sales_Data17[[#This Row],[OrderDate]],"MMM")</f>
        <v>Apr</v>
      </c>
      <c r="S472" s="1" t="str">
        <f t="shared" si="7"/>
        <v>2012</v>
      </c>
    </row>
    <row r="473" spans="1:19">
      <c r="A473" t="s">
        <v>496</v>
      </c>
      <c r="B473" s="2">
        <v>41019</v>
      </c>
      <c r="C473" s="2" t="str">
        <f>VLOOKUP(Sales_Data17[[#This Row],[Customer Name Index]],Customer_Data[#All],2,0)</f>
        <v>New Ltd</v>
      </c>
      <c r="D473">
        <v>7</v>
      </c>
      <c r="E473" t="s">
        <v>4</v>
      </c>
      <c r="F473" t="s">
        <v>8168</v>
      </c>
      <c r="G473" t="s">
        <v>8027</v>
      </c>
      <c r="H473" t="str">
        <f>VLOOKUP(Sales_Data17[[#This Row],[Delivery Region Index]],Regions_Table[#All],2,0)</f>
        <v>New South Wales</v>
      </c>
      <c r="I473" t="str">
        <f>VLOOKUP(Sales_Data17[[#This Row],[Delivery Region Index]],Regions_Table[#All],3,0)</f>
        <v>Orange</v>
      </c>
      <c r="J473">
        <v>18</v>
      </c>
      <c r="K473">
        <v>3</v>
      </c>
      <c r="L473" t="str">
        <f>VLOOKUP(Sales_Data17[[#This Row],[Product Description Index]],Products_Data[#All],2,0)</f>
        <v>Sunglasses</v>
      </c>
      <c r="M473">
        <v>4</v>
      </c>
      <c r="N473" s="9">
        <v>282.88888888888891</v>
      </c>
      <c r="O473" s="9">
        <f>Sales_Data17[[#This Row],[Order Quantity]]*Sales_Data17[[#This Row],[Unit Price]]</f>
        <v>1131.5555555555557</v>
      </c>
      <c r="P473" s="9">
        <v>113.15555555555557</v>
      </c>
      <c r="Q473" s="9">
        <f>Sales_Data17[[#This Row],[Line Total]]-(Sales_Data17[[#This Row],[Total Unit Cost]]*Sales_Data17[[#This Row],[Order Quantity]])</f>
        <v>678.93333333333339</v>
      </c>
      <c r="R473" s="1" t="str">
        <f>TEXT(Sales_Data17[[#This Row],[OrderDate]],"MMM")</f>
        <v>Apr</v>
      </c>
      <c r="S473" s="1" t="str">
        <f t="shared" si="7"/>
        <v>2012</v>
      </c>
    </row>
    <row r="474" spans="1:19">
      <c r="A474" t="s">
        <v>497</v>
      </c>
      <c r="B474" s="2">
        <v>41020</v>
      </c>
      <c r="C474" s="2" t="str">
        <f>VLOOKUP(Sales_Data17[[#This Row],[Customer Name Index]],Customer_Data[#All],2,0)</f>
        <v>Medsep Group</v>
      </c>
      <c r="D474">
        <v>8</v>
      </c>
      <c r="E474" t="s">
        <v>4</v>
      </c>
      <c r="F474" t="s">
        <v>8168</v>
      </c>
      <c r="G474" t="s">
        <v>8027</v>
      </c>
      <c r="H474" t="str">
        <f>VLOOKUP(Sales_Data17[[#This Row],[Delivery Region Index]],Regions_Table[#All],2,0)</f>
        <v>New South Wales</v>
      </c>
      <c r="I474" t="str">
        <f>VLOOKUP(Sales_Data17[[#This Row],[Delivery Region Index]],Regions_Table[#All],3,0)</f>
        <v>Tweed Heads</v>
      </c>
      <c r="J474">
        <v>22</v>
      </c>
      <c r="K474">
        <v>4</v>
      </c>
      <c r="L474" t="str">
        <f>VLOOKUP(Sales_Data17[[#This Row],[Product Description Index]],Products_Data[#All],2,0)</f>
        <v>Jeans</v>
      </c>
      <c r="M474">
        <v>4</v>
      </c>
      <c r="N474" s="9">
        <v>96.033333333333346</v>
      </c>
      <c r="O474" s="9">
        <f>Sales_Data17[[#This Row],[Order Quantity]]*Sales_Data17[[#This Row],[Unit Price]]</f>
        <v>384.13333333333338</v>
      </c>
      <c r="P474" s="9">
        <v>42.254666666666672</v>
      </c>
      <c r="Q474" s="9">
        <f>Sales_Data17[[#This Row],[Line Total]]-(Sales_Data17[[#This Row],[Total Unit Cost]]*Sales_Data17[[#This Row],[Order Quantity]])</f>
        <v>215.11466666666669</v>
      </c>
      <c r="R474" s="1" t="str">
        <f>TEXT(Sales_Data17[[#This Row],[OrderDate]],"MMM")</f>
        <v>Apr</v>
      </c>
      <c r="S474" s="1" t="str">
        <f t="shared" si="7"/>
        <v>2012</v>
      </c>
    </row>
    <row r="475" spans="1:19">
      <c r="A475" t="s">
        <v>498</v>
      </c>
      <c r="B475" s="2">
        <v>41020</v>
      </c>
      <c r="C475" s="2" t="str">
        <f>VLOOKUP(Sales_Data17[[#This Row],[Customer Name Index]],Customer_Data[#All],2,0)</f>
        <v xml:space="preserve">Ei </v>
      </c>
      <c r="D475">
        <v>9</v>
      </c>
      <c r="E475" t="s">
        <v>3</v>
      </c>
      <c r="F475" t="s">
        <v>8168</v>
      </c>
      <c r="G475" t="s">
        <v>8027</v>
      </c>
      <c r="H475" t="str">
        <f>VLOOKUP(Sales_Data17[[#This Row],[Delivery Region Index]],Regions_Table[#All],2,0)</f>
        <v>New South Wales</v>
      </c>
      <c r="I475" t="str">
        <f>VLOOKUP(Sales_Data17[[#This Row],[Delivery Region Index]],Regions_Table[#All],3,0)</f>
        <v>Wollongong</v>
      </c>
      <c r="J475">
        <v>24</v>
      </c>
      <c r="K475">
        <v>4</v>
      </c>
      <c r="L475" t="str">
        <f>VLOOKUP(Sales_Data17[[#This Row],[Product Description Index]],Products_Data[#All],2,0)</f>
        <v>Jeans</v>
      </c>
      <c r="M475">
        <v>2</v>
      </c>
      <c r="N475" s="9">
        <v>208.44444444444446</v>
      </c>
      <c r="O475" s="9">
        <f>Sales_Data17[[#This Row],[Order Quantity]]*Sales_Data17[[#This Row],[Unit Price]]</f>
        <v>416.88888888888891</v>
      </c>
      <c r="P475" s="9">
        <v>150.08000000000001</v>
      </c>
      <c r="Q475" s="9">
        <f>Sales_Data17[[#This Row],[Line Total]]-(Sales_Data17[[#This Row],[Total Unit Cost]]*Sales_Data17[[#This Row],[Order Quantity]])</f>
        <v>116.72888888888889</v>
      </c>
      <c r="R475" s="1" t="str">
        <f>TEXT(Sales_Data17[[#This Row],[OrderDate]],"MMM")</f>
        <v>Apr</v>
      </c>
      <c r="S475" s="1" t="str">
        <f t="shared" si="7"/>
        <v>2012</v>
      </c>
    </row>
    <row r="476" spans="1:19">
      <c r="A476" t="s">
        <v>499</v>
      </c>
      <c r="B476" s="2">
        <v>41020</v>
      </c>
      <c r="C476" s="2" t="str">
        <f>VLOOKUP(Sales_Data17[[#This Row],[Customer Name Index]],Customer_Data[#All],2,0)</f>
        <v>Pure Group</v>
      </c>
      <c r="D476">
        <v>17</v>
      </c>
      <c r="E476" t="s">
        <v>2</v>
      </c>
      <c r="F476" t="s">
        <v>8168</v>
      </c>
      <c r="G476" t="s">
        <v>8025</v>
      </c>
      <c r="H476" t="str">
        <f>VLOOKUP(Sales_Data17[[#This Row],[Delivery Region Index]],Regions_Table[#All],2,0)</f>
        <v>Victoria</v>
      </c>
      <c r="I476" t="str">
        <f>VLOOKUP(Sales_Data17[[#This Row],[Delivery Region Index]],Regions_Table[#All],3,0)</f>
        <v>Ballarat</v>
      </c>
      <c r="J476">
        <v>49</v>
      </c>
      <c r="K476">
        <v>7</v>
      </c>
      <c r="L476" t="str">
        <f>VLOOKUP(Sales_Data17[[#This Row],[Product Description Index]],Products_Data[#All],2,0)</f>
        <v>Dress Shirts</v>
      </c>
      <c r="M476">
        <v>4</v>
      </c>
      <c r="N476" s="9">
        <v>27.544444444444444</v>
      </c>
      <c r="O476" s="9">
        <f>Sales_Data17[[#This Row],[Order Quantity]]*Sales_Data17[[#This Row],[Unit Price]]</f>
        <v>110.17777777777778</v>
      </c>
      <c r="P476" s="9">
        <v>18.179333333333332</v>
      </c>
      <c r="Q476" s="9">
        <f>Sales_Data17[[#This Row],[Line Total]]-(Sales_Data17[[#This Row],[Total Unit Cost]]*Sales_Data17[[#This Row],[Order Quantity]])</f>
        <v>37.460444444444448</v>
      </c>
      <c r="R476" s="1" t="str">
        <f>TEXT(Sales_Data17[[#This Row],[OrderDate]],"MMM")</f>
        <v>Apr</v>
      </c>
      <c r="S476" s="1" t="str">
        <f t="shared" si="7"/>
        <v>2012</v>
      </c>
    </row>
    <row r="477" spans="1:19">
      <c r="A477" t="s">
        <v>500</v>
      </c>
      <c r="B477" s="2">
        <v>41020</v>
      </c>
      <c r="C477" s="2" t="str">
        <f>VLOOKUP(Sales_Data17[[#This Row],[Customer Name Index]],Customer_Data[#All],2,0)</f>
        <v xml:space="preserve">Ei </v>
      </c>
      <c r="D477">
        <v>9</v>
      </c>
      <c r="E477" t="s">
        <v>4</v>
      </c>
      <c r="F477" t="s">
        <v>8168</v>
      </c>
      <c r="G477" t="s">
        <v>8027</v>
      </c>
      <c r="H477" t="str">
        <f>VLOOKUP(Sales_Data17[[#This Row],[Delivery Region Index]],Regions_Table[#All],2,0)</f>
        <v>New South Wales</v>
      </c>
      <c r="I477" t="str">
        <f>VLOOKUP(Sales_Data17[[#This Row],[Delivery Region Index]],Regions_Table[#All],3,0)</f>
        <v>Wollongong</v>
      </c>
      <c r="J477">
        <v>24</v>
      </c>
      <c r="K477">
        <v>4</v>
      </c>
      <c r="L477" t="str">
        <f>VLOOKUP(Sales_Data17[[#This Row],[Product Description Index]],Products_Data[#All],2,0)</f>
        <v>Jeans</v>
      </c>
      <c r="M477">
        <v>8</v>
      </c>
      <c r="N477" s="9">
        <v>561.31111111111113</v>
      </c>
      <c r="O477" s="9">
        <f>Sales_Data17[[#This Row],[Order Quantity]]*Sales_Data17[[#This Row],[Unit Price]]</f>
        <v>4490.4888888888891</v>
      </c>
      <c r="P477" s="9">
        <v>381.69155555555557</v>
      </c>
      <c r="Q477" s="9">
        <f>Sales_Data17[[#This Row],[Line Total]]-(Sales_Data17[[#This Row],[Total Unit Cost]]*Sales_Data17[[#This Row],[Order Quantity]])</f>
        <v>1436.9564444444445</v>
      </c>
      <c r="R477" s="1" t="str">
        <f>TEXT(Sales_Data17[[#This Row],[OrderDate]],"MMM")</f>
        <v>Apr</v>
      </c>
      <c r="S477" s="1" t="str">
        <f t="shared" si="7"/>
        <v>2012</v>
      </c>
    </row>
    <row r="478" spans="1:19">
      <c r="A478" t="s">
        <v>501</v>
      </c>
      <c r="B478" s="2">
        <v>41020</v>
      </c>
      <c r="C478" s="2" t="str">
        <f>VLOOKUP(Sales_Data17[[#This Row],[Customer Name Index]],Customer_Data[#All],2,0)</f>
        <v>Rochester Ltd</v>
      </c>
      <c r="D478">
        <v>15</v>
      </c>
      <c r="E478" t="s">
        <v>3</v>
      </c>
      <c r="F478" t="s">
        <v>8168</v>
      </c>
      <c r="G478" t="s">
        <v>8025</v>
      </c>
      <c r="H478" t="str">
        <f>VLOOKUP(Sales_Data17[[#This Row],[Delivery Region Index]],Regions_Table[#All],2,0)</f>
        <v>Queensland</v>
      </c>
      <c r="I478" t="str">
        <f>VLOOKUP(Sales_Data17[[#This Row],[Delivery Region Index]],Regions_Table[#All],3,0)</f>
        <v>Thuringowa</v>
      </c>
      <c r="J478">
        <v>43</v>
      </c>
      <c r="K478">
        <v>6</v>
      </c>
      <c r="L478" t="str">
        <f>VLOOKUP(Sales_Data17[[#This Row],[Product Description Index]],Products_Data[#All],2,0)</f>
        <v>Socks</v>
      </c>
      <c r="M478">
        <v>4</v>
      </c>
      <c r="N478" s="9">
        <v>112.41111111111111</v>
      </c>
      <c r="O478" s="9">
        <f>Sales_Data17[[#This Row],[Order Quantity]]*Sales_Data17[[#This Row],[Unit Price]]</f>
        <v>449.64444444444445</v>
      </c>
      <c r="P478" s="9">
        <v>74.191333333333347</v>
      </c>
      <c r="Q478" s="9">
        <f>Sales_Data17[[#This Row],[Line Total]]-(Sales_Data17[[#This Row],[Total Unit Cost]]*Sales_Data17[[#This Row],[Order Quantity]])</f>
        <v>152.87911111111106</v>
      </c>
      <c r="R478" s="1" t="str">
        <f>TEXT(Sales_Data17[[#This Row],[OrderDate]],"MMM")</f>
        <v>Apr</v>
      </c>
      <c r="S478" s="1" t="str">
        <f t="shared" si="7"/>
        <v>2012</v>
      </c>
    </row>
    <row r="479" spans="1:19">
      <c r="A479" t="s">
        <v>502</v>
      </c>
      <c r="B479" s="2">
        <v>41020</v>
      </c>
      <c r="C479" s="2" t="str">
        <f>VLOOKUP(Sales_Data17[[#This Row],[Customer Name Index]],Customer_Data[#All],2,0)</f>
        <v xml:space="preserve">Linde </v>
      </c>
      <c r="D479">
        <v>14</v>
      </c>
      <c r="E479" t="s">
        <v>2</v>
      </c>
      <c r="F479" t="s">
        <v>8168</v>
      </c>
      <c r="G479" t="s">
        <v>8026</v>
      </c>
      <c r="H479" t="str">
        <f>VLOOKUP(Sales_Data17[[#This Row],[Delivery Region Index]],Regions_Table[#All],2,0)</f>
        <v>Queensland</v>
      </c>
      <c r="I479" t="str">
        <f>VLOOKUP(Sales_Data17[[#This Row],[Delivery Region Index]],Regions_Table[#All],3,0)</f>
        <v>Nambour</v>
      </c>
      <c r="J479">
        <v>39</v>
      </c>
      <c r="K479">
        <v>6</v>
      </c>
      <c r="L479" t="str">
        <f>VLOOKUP(Sales_Data17[[#This Row],[Product Description Index]],Products_Data[#All],2,0)</f>
        <v>Socks</v>
      </c>
      <c r="M479">
        <v>9</v>
      </c>
      <c r="N479" s="9">
        <v>206.95555555555558</v>
      </c>
      <c r="O479" s="9">
        <f>Sales_Data17[[#This Row],[Order Quantity]]*Sales_Data17[[#This Row],[Unit Price]]</f>
        <v>1862.6000000000001</v>
      </c>
      <c r="P479" s="9">
        <v>138.66022222222225</v>
      </c>
      <c r="Q479" s="9">
        <f>Sales_Data17[[#This Row],[Line Total]]-(Sales_Data17[[#This Row],[Total Unit Cost]]*Sales_Data17[[#This Row],[Order Quantity]])</f>
        <v>614.6579999999999</v>
      </c>
      <c r="R479" s="1" t="str">
        <f>TEXT(Sales_Data17[[#This Row],[OrderDate]],"MMM")</f>
        <v>Apr</v>
      </c>
      <c r="S479" s="1" t="str">
        <f t="shared" si="7"/>
        <v>2012</v>
      </c>
    </row>
    <row r="480" spans="1:19">
      <c r="A480" t="s">
        <v>503</v>
      </c>
      <c r="B480" s="2">
        <v>41020</v>
      </c>
      <c r="C480" s="2" t="str">
        <f>VLOOKUP(Sales_Data17[[#This Row],[Customer Name Index]],Customer_Data[#All],2,0)</f>
        <v xml:space="preserve">Ei </v>
      </c>
      <c r="D480">
        <v>9</v>
      </c>
      <c r="E480" t="s">
        <v>3</v>
      </c>
      <c r="F480" t="s">
        <v>8168</v>
      </c>
      <c r="G480" t="s">
        <v>8027</v>
      </c>
      <c r="H480" t="str">
        <f>VLOOKUP(Sales_Data17[[#This Row],[Delivery Region Index]],Regions_Table[#All],2,0)</f>
        <v>New South Wales</v>
      </c>
      <c r="I480" t="str">
        <f>VLOOKUP(Sales_Data17[[#This Row],[Delivery Region Index]],Regions_Table[#All],3,0)</f>
        <v>Wollongong</v>
      </c>
      <c r="J480">
        <v>24</v>
      </c>
      <c r="K480">
        <v>4</v>
      </c>
      <c r="L480" t="str">
        <f>VLOOKUP(Sales_Data17[[#This Row],[Product Description Index]],Products_Data[#All],2,0)</f>
        <v>Jeans</v>
      </c>
      <c r="M480">
        <v>7</v>
      </c>
      <c r="N480" s="9">
        <v>138.46666666666667</v>
      </c>
      <c r="O480" s="9">
        <f>Sales_Data17[[#This Row],[Order Quantity]]*Sales_Data17[[#This Row],[Unit Price]]</f>
        <v>969.26666666666665</v>
      </c>
      <c r="P480" s="9">
        <v>73.387333333333345</v>
      </c>
      <c r="Q480" s="9">
        <f>Sales_Data17[[#This Row],[Line Total]]-(Sales_Data17[[#This Row],[Total Unit Cost]]*Sales_Data17[[#This Row],[Order Quantity]])</f>
        <v>455.55533333333324</v>
      </c>
      <c r="R480" s="1" t="str">
        <f>TEXT(Sales_Data17[[#This Row],[OrderDate]],"MMM")</f>
        <v>Apr</v>
      </c>
      <c r="S480" s="1" t="str">
        <f t="shared" si="7"/>
        <v>2012</v>
      </c>
    </row>
    <row r="481" spans="1:19">
      <c r="A481" t="s">
        <v>504</v>
      </c>
      <c r="B481" s="2">
        <v>41021</v>
      </c>
      <c r="C481" s="2" t="str">
        <f>VLOOKUP(Sales_Data17[[#This Row],[Customer Name Index]],Customer_Data[#All],2,0)</f>
        <v>Pacific Ltd</v>
      </c>
      <c r="D481">
        <v>20</v>
      </c>
      <c r="E481" t="s">
        <v>3</v>
      </c>
      <c r="F481" t="s">
        <v>8168</v>
      </c>
      <c r="G481" t="s">
        <v>8028</v>
      </c>
      <c r="H481" t="str">
        <f>VLOOKUP(Sales_Data17[[#This Row],[Delivery Region Index]],Regions_Table[#All],2,0)</f>
        <v>Victoria</v>
      </c>
      <c r="I481" t="str">
        <f>VLOOKUP(Sales_Data17[[#This Row],[Delivery Region Index]],Regions_Table[#All],3,0)</f>
        <v>Wangaratta</v>
      </c>
      <c r="J481">
        <v>56</v>
      </c>
      <c r="K481">
        <v>8</v>
      </c>
      <c r="L481" t="str">
        <f>VLOOKUP(Sales_Data17[[#This Row],[Product Description Index]],Products_Data[#All],2,0)</f>
        <v>Shoes</v>
      </c>
      <c r="M481">
        <v>7</v>
      </c>
      <c r="N481" s="9">
        <v>187.60000000000002</v>
      </c>
      <c r="O481" s="9">
        <f>Sales_Data17[[#This Row],[Order Quantity]]*Sales_Data17[[#This Row],[Unit Price]]</f>
        <v>1313.2000000000003</v>
      </c>
      <c r="P481" s="9">
        <v>135.072</v>
      </c>
      <c r="Q481" s="9">
        <f>Sales_Data17[[#This Row],[Line Total]]-(Sales_Data17[[#This Row],[Total Unit Cost]]*Sales_Data17[[#This Row],[Order Quantity]])</f>
        <v>367.69600000000025</v>
      </c>
      <c r="R481" s="1" t="str">
        <f>TEXT(Sales_Data17[[#This Row],[OrderDate]],"MMM")</f>
        <v>Apr</v>
      </c>
      <c r="S481" s="1" t="str">
        <f t="shared" si="7"/>
        <v>2012</v>
      </c>
    </row>
    <row r="482" spans="1:19">
      <c r="A482" t="s">
        <v>505</v>
      </c>
      <c r="B482" s="2">
        <v>41021</v>
      </c>
      <c r="C482" s="2" t="str">
        <f>VLOOKUP(Sales_Data17[[#This Row],[Customer Name Index]],Customer_Data[#All],2,0)</f>
        <v>Ole Group</v>
      </c>
      <c r="D482">
        <v>13</v>
      </c>
      <c r="E482" t="s">
        <v>4</v>
      </c>
      <c r="F482" t="s">
        <v>8168</v>
      </c>
      <c r="G482" t="s">
        <v>8026</v>
      </c>
      <c r="H482" t="str">
        <f>VLOOKUP(Sales_Data17[[#This Row],[Delivery Region Index]],Regions_Table[#All],2,0)</f>
        <v>Queensland</v>
      </c>
      <c r="I482" t="str">
        <f>VLOOKUP(Sales_Data17[[#This Row],[Delivery Region Index]],Regions_Table[#All],3,0)</f>
        <v>Mount Isa</v>
      </c>
      <c r="J482">
        <v>38</v>
      </c>
      <c r="K482">
        <v>6</v>
      </c>
      <c r="L482" t="str">
        <f>VLOOKUP(Sales_Data17[[#This Row],[Product Description Index]],Products_Data[#All],2,0)</f>
        <v>Socks</v>
      </c>
      <c r="M482">
        <v>8</v>
      </c>
      <c r="N482" s="9">
        <v>657.34444444444443</v>
      </c>
      <c r="O482" s="9">
        <f>Sales_Data17[[#This Row],[Order Quantity]]*Sales_Data17[[#This Row],[Unit Price]]</f>
        <v>5258.7555555555555</v>
      </c>
      <c r="P482" s="9">
        <v>519.30211111111112</v>
      </c>
      <c r="Q482" s="9">
        <f>Sales_Data17[[#This Row],[Line Total]]-(Sales_Data17[[#This Row],[Total Unit Cost]]*Sales_Data17[[#This Row],[Order Quantity]])</f>
        <v>1104.3386666666665</v>
      </c>
      <c r="R482" s="1" t="str">
        <f>TEXT(Sales_Data17[[#This Row],[OrderDate]],"MMM")</f>
        <v>Apr</v>
      </c>
      <c r="S482" s="1" t="str">
        <f t="shared" si="7"/>
        <v>2012</v>
      </c>
    </row>
    <row r="483" spans="1:19">
      <c r="A483" t="s">
        <v>506</v>
      </c>
      <c r="B483" s="2">
        <v>41021</v>
      </c>
      <c r="C483" s="2" t="str">
        <f>VLOOKUP(Sales_Data17[[#This Row],[Customer Name Index]],Customer_Data[#All],2,0)</f>
        <v>Apollo Ltd</v>
      </c>
      <c r="D483">
        <v>11</v>
      </c>
      <c r="E483" t="s">
        <v>4</v>
      </c>
      <c r="F483" t="s">
        <v>8168</v>
      </c>
      <c r="G483" t="s">
        <v>8026</v>
      </c>
      <c r="H483" t="str">
        <f>VLOOKUP(Sales_Data17[[#This Row],[Delivery Region Index]],Regions_Table[#All],2,0)</f>
        <v>Queensland</v>
      </c>
      <c r="I483" t="str">
        <f>VLOOKUP(Sales_Data17[[#This Row],[Delivery Region Index]],Regions_Table[#All],3,0)</f>
        <v>Gladstone</v>
      </c>
      <c r="J483">
        <v>30</v>
      </c>
      <c r="K483">
        <v>5</v>
      </c>
      <c r="L483" t="str">
        <f>VLOOKUP(Sales_Data17[[#This Row],[Product Description Index]],Products_Data[#All],2,0)</f>
        <v>Hats</v>
      </c>
      <c r="M483">
        <v>7</v>
      </c>
      <c r="N483" s="9">
        <v>570.24444444444441</v>
      </c>
      <c r="O483" s="9">
        <f>Sales_Data17[[#This Row],[Order Quantity]]*Sales_Data17[[#This Row],[Unit Price]]</f>
        <v>3991.7111111111108</v>
      </c>
      <c r="P483" s="9">
        <v>307.93200000000002</v>
      </c>
      <c r="Q483" s="9">
        <f>Sales_Data17[[#This Row],[Line Total]]-(Sales_Data17[[#This Row],[Total Unit Cost]]*Sales_Data17[[#This Row],[Order Quantity]])</f>
        <v>1836.1871111111104</v>
      </c>
      <c r="R483" s="1" t="str">
        <f>TEXT(Sales_Data17[[#This Row],[OrderDate]],"MMM")</f>
        <v>Apr</v>
      </c>
      <c r="S483" s="1" t="str">
        <f t="shared" si="7"/>
        <v>2012</v>
      </c>
    </row>
    <row r="484" spans="1:19">
      <c r="A484" t="s">
        <v>507</v>
      </c>
      <c r="B484" s="2">
        <v>41021</v>
      </c>
      <c r="C484" s="2" t="str">
        <f>VLOOKUP(Sales_Data17[[#This Row],[Customer Name Index]],Customer_Data[#All],2,0)</f>
        <v>Procter Corp</v>
      </c>
      <c r="D484">
        <v>5</v>
      </c>
      <c r="E484" t="s">
        <v>2</v>
      </c>
      <c r="F484" t="s">
        <v>8168</v>
      </c>
      <c r="G484" t="s">
        <v>8027</v>
      </c>
      <c r="H484" t="str">
        <f>VLOOKUP(Sales_Data17[[#This Row],[Delivery Region Index]],Regions_Table[#All],2,0)</f>
        <v>New South Wales</v>
      </c>
      <c r="I484" t="str">
        <f>VLOOKUP(Sales_Data17[[#This Row],[Delivery Region Index]],Regions_Table[#All],3,0)</f>
        <v>Lake Macquarie</v>
      </c>
      <c r="J484">
        <v>13</v>
      </c>
      <c r="K484">
        <v>2</v>
      </c>
      <c r="L484" t="str">
        <f>VLOOKUP(Sales_Data17[[#This Row],[Product Description Index]],Products_Data[#All],2,0)</f>
        <v>Pants</v>
      </c>
      <c r="M484">
        <v>8</v>
      </c>
      <c r="N484" s="9">
        <v>124.32222222222224</v>
      </c>
      <c r="O484" s="9">
        <f>Sales_Data17[[#This Row],[Order Quantity]]*Sales_Data17[[#This Row],[Unit Price]]</f>
        <v>994.5777777777779</v>
      </c>
      <c r="P484" s="9">
        <v>93.241666666666674</v>
      </c>
      <c r="Q484" s="9">
        <f>Sales_Data17[[#This Row],[Line Total]]-(Sales_Data17[[#This Row],[Total Unit Cost]]*Sales_Data17[[#This Row],[Order Quantity]])</f>
        <v>248.6444444444445</v>
      </c>
      <c r="R484" s="1" t="str">
        <f>TEXT(Sales_Data17[[#This Row],[OrderDate]],"MMM")</f>
        <v>Apr</v>
      </c>
      <c r="S484" s="1" t="str">
        <f t="shared" si="7"/>
        <v>2012</v>
      </c>
    </row>
    <row r="485" spans="1:19">
      <c r="A485" t="s">
        <v>508</v>
      </c>
      <c r="B485" s="2">
        <v>41022</v>
      </c>
      <c r="C485" s="2" t="str">
        <f>VLOOKUP(Sales_Data17[[#This Row],[Customer Name Index]],Customer_Data[#All],2,0)</f>
        <v xml:space="preserve">Medline </v>
      </c>
      <c r="D485">
        <v>12</v>
      </c>
      <c r="E485" t="s">
        <v>3</v>
      </c>
      <c r="F485" t="s">
        <v>8168</v>
      </c>
      <c r="G485" t="s">
        <v>8026</v>
      </c>
      <c r="H485" t="str">
        <f>VLOOKUP(Sales_Data17[[#This Row],[Delivery Region Index]],Regions_Table[#All],2,0)</f>
        <v>Queensland</v>
      </c>
      <c r="I485" t="str">
        <f>VLOOKUP(Sales_Data17[[#This Row],[Delivery Region Index]],Regions_Table[#All],3,0)</f>
        <v>Ipswich</v>
      </c>
      <c r="J485">
        <v>34</v>
      </c>
      <c r="K485">
        <v>5</v>
      </c>
      <c r="L485" t="str">
        <f>VLOOKUP(Sales_Data17[[#This Row],[Product Description Index]],Products_Data[#All],2,0)</f>
        <v>Hats</v>
      </c>
      <c r="M485">
        <v>5</v>
      </c>
      <c r="N485" s="9">
        <v>648.41111111111104</v>
      </c>
      <c r="O485" s="9">
        <f>Sales_Data17[[#This Row],[Order Quantity]]*Sales_Data17[[#This Row],[Unit Price]]</f>
        <v>3242.0555555555552</v>
      </c>
      <c r="P485" s="9">
        <v>440.91955555555558</v>
      </c>
      <c r="Q485" s="9">
        <f>Sales_Data17[[#This Row],[Line Total]]-(Sales_Data17[[#This Row],[Total Unit Cost]]*Sales_Data17[[#This Row],[Order Quantity]])</f>
        <v>1037.4577777777772</v>
      </c>
      <c r="R485" s="1" t="str">
        <f>TEXT(Sales_Data17[[#This Row],[OrderDate]],"MMM")</f>
        <v>Apr</v>
      </c>
      <c r="S485" s="1" t="str">
        <f t="shared" si="7"/>
        <v>2012</v>
      </c>
    </row>
    <row r="486" spans="1:19">
      <c r="A486" t="s">
        <v>509</v>
      </c>
      <c r="B486" s="2">
        <v>41022</v>
      </c>
      <c r="C486" s="2" t="str">
        <f>VLOOKUP(Sales_Data17[[#This Row],[Customer Name Index]],Customer_Data[#All],2,0)</f>
        <v>Rochester Ltd</v>
      </c>
      <c r="D486">
        <v>15</v>
      </c>
      <c r="E486" t="s">
        <v>4</v>
      </c>
      <c r="F486" t="s">
        <v>8168</v>
      </c>
      <c r="G486" t="s">
        <v>8025</v>
      </c>
      <c r="H486" t="str">
        <f>VLOOKUP(Sales_Data17[[#This Row],[Delivery Region Index]],Regions_Table[#All],2,0)</f>
        <v>Queensland</v>
      </c>
      <c r="I486" t="str">
        <f>VLOOKUP(Sales_Data17[[#This Row],[Delivery Region Index]],Regions_Table[#All],3,0)</f>
        <v>Toowoomba</v>
      </c>
      <c r="J486">
        <v>44</v>
      </c>
      <c r="K486">
        <v>6</v>
      </c>
      <c r="L486" t="str">
        <f>VLOOKUP(Sales_Data17[[#This Row],[Product Description Index]],Products_Data[#All],2,0)</f>
        <v>Socks</v>
      </c>
      <c r="M486">
        <v>8</v>
      </c>
      <c r="N486" s="9">
        <v>670.74444444444441</v>
      </c>
      <c r="O486" s="9">
        <f>Sales_Data17[[#This Row],[Order Quantity]]*Sales_Data17[[#This Row],[Unit Price]]</f>
        <v>5365.9555555555553</v>
      </c>
      <c r="P486" s="9">
        <v>348.78711111111107</v>
      </c>
      <c r="Q486" s="9">
        <f>Sales_Data17[[#This Row],[Line Total]]-(Sales_Data17[[#This Row],[Total Unit Cost]]*Sales_Data17[[#This Row],[Order Quantity]])</f>
        <v>2575.6586666666667</v>
      </c>
      <c r="R486" s="1" t="str">
        <f>TEXT(Sales_Data17[[#This Row],[OrderDate]],"MMM")</f>
        <v>Apr</v>
      </c>
      <c r="S486" s="1" t="str">
        <f t="shared" si="7"/>
        <v>2012</v>
      </c>
    </row>
    <row r="487" spans="1:19">
      <c r="A487" t="s">
        <v>510</v>
      </c>
      <c r="B487" s="2">
        <v>41022</v>
      </c>
      <c r="C487" s="2" t="str">
        <f>VLOOKUP(Sales_Data17[[#This Row],[Customer Name Index]],Customer_Data[#All],2,0)</f>
        <v>21st Ltd</v>
      </c>
      <c r="D487">
        <v>10</v>
      </c>
      <c r="E487" t="s">
        <v>2</v>
      </c>
      <c r="F487" t="s">
        <v>8168</v>
      </c>
      <c r="G487" t="s">
        <v>8027</v>
      </c>
      <c r="H487" t="str">
        <f>VLOOKUP(Sales_Data17[[#This Row],[Delivery Region Index]],Regions_Table[#All],2,0)</f>
        <v>Queensland</v>
      </c>
      <c r="I487" t="str">
        <f>VLOOKUP(Sales_Data17[[#This Row],[Delivery Region Index]],Regions_Table[#All],3,0)</f>
        <v>Bundaberg</v>
      </c>
      <c r="J487">
        <v>27</v>
      </c>
      <c r="K487">
        <v>4</v>
      </c>
      <c r="L487" t="str">
        <f>VLOOKUP(Sales_Data17[[#This Row],[Product Description Index]],Products_Data[#All],2,0)</f>
        <v>Jeans</v>
      </c>
      <c r="M487">
        <v>1</v>
      </c>
      <c r="N487" s="9">
        <v>114.64444444444445</v>
      </c>
      <c r="O487" s="9">
        <f>Sales_Data17[[#This Row],[Order Quantity]]*Sales_Data17[[#This Row],[Unit Price]]</f>
        <v>114.64444444444445</v>
      </c>
      <c r="P487" s="9">
        <v>91.715555555555568</v>
      </c>
      <c r="Q487" s="9">
        <f>Sales_Data17[[#This Row],[Line Total]]-(Sales_Data17[[#This Row],[Total Unit Cost]]*Sales_Data17[[#This Row],[Order Quantity]])</f>
        <v>22.928888888888878</v>
      </c>
      <c r="R487" s="1" t="str">
        <f>TEXT(Sales_Data17[[#This Row],[OrderDate]],"MMM")</f>
        <v>Apr</v>
      </c>
      <c r="S487" s="1" t="str">
        <f t="shared" si="7"/>
        <v>2012</v>
      </c>
    </row>
    <row r="488" spans="1:19">
      <c r="A488" t="s">
        <v>511</v>
      </c>
      <c r="B488" s="2">
        <v>41022</v>
      </c>
      <c r="C488" s="2" t="str">
        <f>VLOOKUP(Sales_Data17[[#This Row],[Customer Name Index]],Customer_Data[#All],2,0)</f>
        <v xml:space="preserve">Qualitest </v>
      </c>
      <c r="D488">
        <v>19</v>
      </c>
      <c r="E488" t="s">
        <v>4</v>
      </c>
      <c r="F488" t="s">
        <v>8168</v>
      </c>
      <c r="G488" t="s">
        <v>8028</v>
      </c>
      <c r="H488" t="str">
        <f>VLOOKUP(Sales_Data17[[#This Row],[Delivery Region Index]],Regions_Table[#All],2,0)</f>
        <v>Victoria</v>
      </c>
      <c r="I488" t="str">
        <f>VLOOKUP(Sales_Data17[[#This Row],[Delivery Region Index]],Regions_Table[#All],3,0)</f>
        <v>Mildura</v>
      </c>
      <c r="J488">
        <v>53</v>
      </c>
      <c r="K488">
        <v>8</v>
      </c>
      <c r="L488" t="str">
        <f>VLOOKUP(Sales_Data17[[#This Row],[Product Description Index]],Products_Data[#All],2,0)</f>
        <v>Shoes</v>
      </c>
      <c r="M488">
        <v>4</v>
      </c>
      <c r="N488" s="9">
        <v>661.81111111111113</v>
      </c>
      <c r="O488" s="9">
        <f>Sales_Data17[[#This Row],[Order Quantity]]*Sales_Data17[[#This Row],[Unit Price]]</f>
        <v>2647.2444444444445</v>
      </c>
      <c r="P488" s="9">
        <v>489.74022222222226</v>
      </c>
      <c r="Q488" s="9">
        <f>Sales_Data17[[#This Row],[Line Total]]-(Sales_Data17[[#This Row],[Total Unit Cost]]*Sales_Data17[[#This Row],[Order Quantity]])</f>
        <v>688.28355555555549</v>
      </c>
      <c r="R488" s="1" t="str">
        <f>TEXT(Sales_Data17[[#This Row],[OrderDate]],"MMM")</f>
        <v>Apr</v>
      </c>
      <c r="S488" s="1" t="str">
        <f t="shared" si="7"/>
        <v>2012</v>
      </c>
    </row>
    <row r="489" spans="1:19">
      <c r="A489" t="s">
        <v>512</v>
      </c>
      <c r="B489" s="2">
        <v>41022</v>
      </c>
      <c r="C489" s="2" t="str">
        <f>VLOOKUP(Sales_Data17[[#This Row],[Customer Name Index]],Customer_Data[#All],2,0)</f>
        <v>PEDIFIX, Corp</v>
      </c>
      <c r="D489">
        <v>6</v>
      </c>
      <c r="E489" t="s">
        <v>2</v>
      </c>
      <c r="F489" t="s">
        <v>8168</v>
      </c>
      <c r="G489" t="s">
        <v>8027</v>
      </c>
      <c r="H489" t="str">
        <f>VLOOKUP(Sales_Data17[[#This Row],[Delivery Region Index]],Regions_Table[#All],2,0)</f>
        <v>New South Wales</v>
      </c>
      <c r="I489" t="str">
        <f>VLOOKUP(Sales_Data17[[#This Row],[Delivery Region Index]],Regions_Table[#All],3,0)</f>
        <v>Nowra</v>
      </c>
      <c r="J489">
        <v>17</v>
      </c>
      <c r="K489">
        <v>3</v>
      </c>
      <c r="L489" t="str">
        <f>VLOOKUP(Sales_Data17[[#This Row],[Product Description Index]],Products_Data[#All],2,0)</f>
        <v>Sunglasses</v>
      </c>
      <c r="M489">
        <v>3</v>
      </c>
      <c r="N489" s="9">
        <v>436.98888888888888</v>
      </c>
      <c r="O489" s="9">
        <f>Sales_Data17[[#This Row],[Order Quantity]]*Sales_Data17[[#This Row],[Unit Price]]</f>
        <v>1310.9666666666667</v>
      </c>
      <c r="P489" s="9">
        <v>332.11155555555553</v>
      </c>
      <c r="Q489" s="9">
        <f>Sales_Data17[[#This Row],[Line Total]]-(Sales_Data17[[#This Row],[Total Unit Cost]]*Sales_Data17[[#This Row],[Order Quantity]])</f>
        <v>314.63200000000006</v>
      </c>
      <c r="R489" s="1" t="str">
        <f>TEXT(Sales_Data17[[#This Row],[OrderDate]],"MMM")</f>
        <v>Apr</v>
      </c>
      <c r="S489" s="1" t="str">
        <f t="shared" si="7"/>
        <v>2012</v>
      </c>
    </row>
    <row r="490" spans="1:19">
      <c r="A490" t="s">
        <v>513</v>
      </c>
      <c r="B490" s="2">
        <v>41022</v>
      </c>
      <c r="C490" s="2" t="str">
        <f>VLOOKUP(Sales_Data17[[#This Row],[Customer Name Index]],Customer_Data[#All],2,0)</f>
        <v xml:space="preserve">Linde </v>
      </c>
      <c r="D490">
        <v>14</v>
      </c>
      <c r="E490" t="s">
        <v>4</v>
      </c>
      <c r="F490" t="s">
        <v>8168</v>
      </c>
      <c r="G490" t="s">
        <v>8026</v>
      </c>
      <c r="H490" t="str">
        <f>VLOOKUP(Sales_Data17[[#This Row],[Delivery Region Index]],Regions_Table[#All],2,0)</f>
        <v>Queensland</v>
      </c>
      <c r="I490" t="str">
        <f>VLOOKUP(Sales_Data17[[#This Row],[Delivery Region Index]],Regions_Table[#All],3,0)</f>
        <v>Nambour</v>
      </c>
      <c r="J490">
        <v>39</v>
      </c>
      <c r="K490">
        <v>6</v>
      </c>
      <c r="L490" t="str">
        <f>VLOOKUP(Sales_Data17[[#This Row],[Product Description Index]],Products_Data[#All],2,0)</f>
        <v>Socks</v>
      </c>
      <c r="M490">
        <v>3</v>
      </c>
      <c r="N490" s="9">
        <v>654.36666666666667</v>
      </c>
      <c r="O490" s="9">
        <f>Sales_Data17[[#This Row],[Order Quantity]]*Sales_Data17[[#This Row],[Unit Price]]</f>
        <v>1963.1</v>
      </c>
      <c r="P490" s="9">
        <v>490.77500000000003</v>
      </c>
      <c r="Q490" s="9">
        <f>Sales_Data17[[#This Row],[Line Total]]-(Sales_Data17[[#This Row],[Total Unit Cost]]*Sales_Data17[[#This Row],[Order Quantity]])</f>
        <v>490.77499999999986</v>
      </c>
      <c r="R490" s="1" t="str">
        <f>TEXT(Sales_Data17[[#This Row],[OrderDate]],"MMM")</f>
        <v>Apr</v>
      </c>
      <c r="S490" s="1" t="str">
        <f t="shared" si="7"/>
        <v>2012</v>
      </c>
    </row>
    <row r="491" spans="1:19">
      <c r="A491" t="s">
        <v>514</v>
      </c>
      <c r="B491" s="2">
        <v>41022</v>
      </c>
      <c r="C491" s="2" t="str">
        <f>VLOOKUP(Sales_Data17[[#This Row],[Customer Name Index]],Customer_Data[#All],2,0)</f>
        <v>Eminence Corp</v>
      </c>
      <c r="D491">
        <v>18</v>
      </c>
      <c r="E491" t="s">
        <v>3</v>
      </c>
      <c r="F491" t="s">
        <v>8168</v>
      </c>
      <c r="G491" t="s">
        <v>8025</v>
      </c>
      <c r="H491" t="str">
        <f>VLOOKUP(Sales_Data17[[#This Row],[Delivery Region Index]],Regions_Table[#All],2,0)</f>
        <v>Victoria</v>
      </c>
      <c r="I491" t="str">
        <f>VLOOKUP(Sales_Data17[[#This Row],[Delivery Region Index]],Regions_Table[#All],3,0)</f>
        <v>Latrobe City</v>
      </c>
      <c r="J491">
        <v>52</v>
      </c>
      <c r="K491">
        <v>8</v>
      </c>
      <c r="L491" t="str">
        <f>VLOOKUP(Sales_Data17[[#This Row],[Product Description Index]],Products_Data[#All],2,0)</f>
        <v>Shoes</v>
      </c>
      <c r="M491">
        <v>4</v>
      </c>
      <c r="N491" s="9">
        <v>273.21111111111111</v>
      </c>
      <c r="O491" s="9">
        <f>Sales_Data17[[#This Row],[Order Quantity]]*Sales_Data17[[#This Row],[Unit Price]]</f>
        <v>1092.8444444444444</v>
      </c>
      <c r="P491" s="9">
        <v>183.05144444444446</v>
      </c>
      <c r="Q491" s="9">
        <f>Sales_Data17[[#This Row],[Line Total]]-(Sales_Data17[[#This Row],[Total Unit Cost]]*Sales_Data17[[#This Row],[Order Quantity]])</f>
        <v>360.63866666666661</v>
      </c>
      <c r="R491" s="1" t="str">
        <f>TEXT(Sales_Data17[[#This Row],[OrderDate]],"MMM")</f>
        <v>Apr</v>
      </c>
      <c r="S491" s="1" t="str">
        <f t="shared" si="7"/>
        <v>2012</v>
      </c>
    </row>
    <row r="492" spans="1:19">
      <c r="A492" t="s">
        <v>515</v>
      </c>
      <c r="B492" s="2">
        <v>41023</v>
      </c>
      <c r="C492" s="2" t="str">
        <f>VLOOKUP(Sales_Data17[[#This Row],[Customer Name Index]],Customer_Data[#All],2,0)</f>
        <v>PEDIFIX, Corp</v>
      </c>
      <c r="D492">
        <v>6</v>
      </c>
      <c r="E492" t="s">
        <v>4</v>
      </c>
      <c r="F492" t="s">
        <v>8168</v>
      </c>
      <c r="G492" t="s">
        <v>8027</v>
      </c>
      <c r="H492" t="str">
        <f>VLOOKUP(Sales_Data17[[#This Row],[Delivery Region Index]],Regions_Table[#All],2,0)</f>
        <v>New South Wales</v>
      </c>
      <c r="I492" t="str">
        <f>VLOOKUP(Sales_Data17[[#This Row],[Delivery Region Index]],Regions_Table[#All],3,0)</f>
        <v>Nowra</v>
      </c>
      <c r="J492">
        <v>17</v>
      </c>
      <c r="K492">
        <v>3</v>
      </c>
      <c r="L492" t="str">
        <f>VLOOKUP(Sales_Data17[[#This Row],[Product Description Index]],Products_Data[#All],2,0)</f>
        <v>Sunglasses</v>
      </c>
      <c r="M492">
        <v>9</v>
      </c>
      <c r="N492" s="9">
        <v>434.75555555555559</v>
      </c>
      <c r="O492" s="9">
        <f>Sales_Data17[[#This Row],[Order Quantity]]*Sales_Data17[[#This Row],[Unit Price]]</f>
        <v>3912.8</v>
      </c>
      <c r="P492" s="9">
        <v>226.07288888888891</v>
      </c>
      <c r="Q492" s="9">
        <f>Sales_Data17[[#This Row],[Line Total]]-(Sales_Data17[[#This Row],[Total Unit Cost]]*Sales_Data17[[#This Row],[Order Quantity]])</f>
        <v>1878.144</v>
      </c>
      <c r="R492" s="1" t="str">
        <f>TEXT(Sales_Data17[[#This Row],[OrderDate]],"MMM")</f>
        <v>Apr</v>
      </c>
      <c r="S492" s="1" t="str">
        <f t="shared" si="7"/>
        <v>2012</v>
      </c>
    </row>
    <row r="493" spans="1:19">
      <c r="A493" t="s">
        <v>516</v>
      </c>
      <c r="B493" s="2">
        <v>41023</v>
      </c>
      <c r="C493" s="2" t="str">
        <f>VLOOKUP(Sales_Data17[[#This Row],[Customer Name Index]],Customer_Data[#All],2,0)</f>
        <v>Medsep Group</v>
      </c>
      <c r="D493">
        <v>8</v>
      </c>
      <c r="E493" t="s">
        <v>4</v>
      </c>
      <c r="F493" t="s">
        <v>8168</v>
      </c>
      <c r="G493" t="s">
        <v>8027</v>
      </c>
      <c r="H493" t="str">
        <f>VLOOKUP(Sales_Data17[[#This Row],[Delivery Region Index]],Regions_Table[#All],2,0)</f>
        <v>New South Wales</v>
      </c>
      <c r="I493" t="str">
        <f>VLOOKUP(Sales_Data17[[#This Row],[Delivery Region Index]],Regions_Table[#All],3,0)</f>
        <v>Tweed Heads</v>
      </c>
      <c r="J493">
        <v>22</v>
      </c>
      <c r="K493">
        <v>3</v>
      </c>
      <c r="L493" t="str">
        <f>VLOOKUP(Sales_Data17[[#This Row],[Product Description Index]],Products_Data[#All],2,0)</f>
        <v>Sunglasses</v>
      </c>
      <c r="M493">
        <v>5</v>
      </c>
      <c r="N493" s="9">
        <v>629.79999999999995</v>
      </c>
      <c r="O493" s="9">
        <f>Sales_Data17[[#This Row],[Order Quantity]]*Sales_Data17[[#This Row],[Unit Price]]</f>
        <v>3149</v>
      </c>
      <c r="P493" s="9">
        <v>396.774</v>
      </c>
      <c r="Q493" s="9">
        <f>Sales_Data17[[#This Row],[Line Total]]-(Sales_Data17[[#This Row],[Total Unit Cost]]*Sales_Data17[[#This Row],[Order Quantity]])</f>
        <v>1165.1300000000001</v>
      </c>
      <c r="R493" s="1" t="str">
        <f>TEXT(Sales_Data17[[#This Row],[OrderDate]],"MMM")</f>
        <v>Apr</v>
      </c>
      <c r="S493" s="1" t="str">
        <f t="shared" si="7"/>
        <v>2012</v>
      </c>
    </row>
    <row r="494" spans="1:19">
      <c r="A494" t="s">
        <v>517</v>
      </c>
      <c r="B494" s="2">
        <v>41023</v>
      </c>
      <c r="C494" s="2" t="str">
        <f>VLOOKUP(Sales_Data17[[#This Row],[Customer Name Index]],Customer_Data[#All],2,0)</f>
        <v>Avon Corp</v>
      </c>
      <c r="D494">
        <v>1</v>
      </c>
      <c r="E494" t="s">
        <v>4</v>
      </c>
      <c r="F494" t="s">
        <v>8168</v>
      </c>
      <c r="G494" t="s">
        <v>8027</v>
      </c>
      <c r="H494" t="str">
        <f>VLOOKUP(Sales_Data17[[#This Row],[Delivery Region Index]],Regions_Table[#All],2,0)</f>
        <v>New South Wales</v>
      </c>
      <c r="I494" t="str">
        <f>VLOOKUP(Sales_Data17[[#This Row],[Delivery Region Index]],Regions_Table[#All],3,0)</f>
        <v>Sydney</v>
      </c>
      <c r="J494">
        <v>1</v>
      </c>
      <c r="K494">
        <v>1</v>
      </c>
      <c r="L494" t="str">
        <f>VLOOKUP(Sales_Data17[[#This Row],[Product Description Index]],Products_Data[#All],2,0)</f>
        <v>Shirts</v>
      </c>
      <c r="M494">
        <v>7</v>
      </c>
      <c r="N494" s="9">
        <v>616.40000000000009</v>
      </c>
      <c r="O494" s="9">
        <f>Sales_Data17[[#This Row],[Order Quantity]]*Sales_Data17[[#This Row],[Unit Price]]</f>
        <v>4314.8000000000011</v>
      </c>
      <c r="P494" s="9">
        <v>468.46400000000006</v>
      </c>
      <c r="Q494" s="9">
        <f>Sales_Data17[[#This Row],[Line Total]]-(Sales_Data17[[#This Row],[Total Unit Cost]]*Sales_Data17[[#This Row],[Order Quantity]])</f>
        <v>1035.5520000000006</v>
      </c>
      <c r="R494" s="1" t="str">
        <f>TEXT(Sales_Data17[[#This Row],[OrderDate]],"MMM")</f>
        <v>Apr</v>
      </c>
      <c r="S494" s="1" t="str">
        <f t="shared" si="7"/>
        <v>2012</v>
      </c>
    </row>
    <row r="495" spans="1:19">
      <c r="A495" t="s">
        <v>518</v>
      </c>
      <c r="B495" s="2">
        <v>41023</v>
      </c>
      <c r="C495" s="2" t="str">
        <f>VLOOKUP(Sales_Data17[[#This Row],[Customer Name Index]],Customer_Data[#All],2,0)</f>
        <v>PEDIFIX, Corp</v>
      </c>
      <c r="D495">
        <v>6</v>
      </c>
      <c r="E495" t="s">
        <v>3</v>
      </c>
      <c r="F495" t="s">
        <v>8168</v>
      </c>
      <c r="G495" t="s">
        <v>8027</v>
      </c>
      <c r="H495" t="str">
        <f>VLOOKUP(Sales_Data17[[#This Row],[Delivery Region Index]],Regions_Table[#All],2,0)</f>
        <v>New South Wales</v>
      </c>
      <c r="I495" t="str">
        <f>VLOOKUP(Sales_Data17[[#This Row],[Delivery Region Index]],Regions_Table[#All],3,0)</f>
        <v>Orange</v>
      </c>
      <c r="J495">
        <v>18</v>
      </c>
      <c r="K495">
        <v>3</v>
      </c>
      <c r="L495" t="str">
        <f>VLOOKUP(Sales_Data17[[#This Row],[Product Description Index]],Products_Data[#All],2,0)</f>
        <v>Sunglasses</v>
      </c>
      <c r="M495">
        <v>7</v>
      </c>
      <c r="N495" s="9">
        <v>22.333333333333332</v>
      </c>
      <c r="O495" s="9">
        <f>Sales_Data17[[#This Row],[Order Quantity]]*Sales_Data17[[#This Row],[Unit Price]]</f>
        <v>156.33333333333331</v>
      </c>
      <c r="P495" s="9">
        <v>10.719999999999999</v>
      </c>
      <c r="Q495" s="9">
        <f>Sales_Data17[[#This Row],[Line Total]]-(Sales_Data17[[#This Row],[Total Unit Cost]]*Sales_Data17[[#This Row],[Order Quantity]])</f>
        <v>81.293333333333322</v>
      </c>
      <c r="R495" s="1" t="str">
        <f>TEXT(Sales_Data17[[#This Row],[OrderDate]],"MMM")</f>
        <v>Apr</v>
      </c>
      <c r="S495" s="1" t="str">
        <f t="shared" si="7"/>
        <v>2012</v>
      </c>
    </row>
    <row r="496" spans="1:19">
      <c r="A496" t="s">
        <v>519</v>
      </c>
      <c r="B496" s="2">
        <v>41023</v>
      </c>
      <c r="C496" s="2" t="str">
        <f>VLOOKUP(Sales_Data17[[#This Row],[Customer Name Index]],Customer_Data[#All],2,0)</f>
        <v>Pacific Ltd</v>
      </c>
      <c r="D496">
        <v>20</v>
      </c>
      <c r="E496" t="s">
        <v>4</v>
      </c>
      <c r="F496" t="s">
        <v>8168</v>
      </c>
      <c r="G496" t="s">
        <v>8028</v>
      </c>
      <c r="H496" t="str">
        <f>VLOOKUP(Sales_Data17[[#This Row],[Delivery Region Index]],Regions_Table[#All],2,0)</f>
        <v>Victoria</v>
      </c>
      <c r="I496" t="str">
        <f>VLOOKUP(Sales_Data17[[#This Row],[Delivery Region Index]],Regions_Table[#All],3,0)</f>
        <v>Wodonga</v>
      </c>
      <c r="J496">
        <v>58</v>
      </c>
      <c r="K496">
        <v>8</v>
      </c>
      <c r="L496" t="str">
        <f>VLOOKUP(Sales_Data17[[#This Row],[Product Description Index]],Products_Data[#All],2,0)</f>
        <v>Shoes</v>
      </c>
      <c r="M496">
        <v>1</v>
      </c>
      <c r="N496" s="9">
        <v>27.544444444444444</v>
      </c>
      <c r="O496" s="9">
        <f>Sales_Data17[[#This Row],[Order Quantity]]*Sales_Data17[[#This Row],[Unit Price]]</f>
        <v>27.544444444444444</v>
      </c>
      <c r="P496" s="9">
        <v>22.035555555555558</v>
      </c>
      <c r="Q496" s="9">
        <f>Sales_Data17[[#This Row],[Line Total]]-(Sales_Data17[[#This Row],[Total Unit Cost]]*Sales_Data17[[#This Row],[Order Quantity]])</f>
        <v>5.5088888888888867</v>
      </c>
      <c r="R496" s="1" t="str">
        <f>TEXT(Sales_Data17[[#This Row],[OrderDate]],"MMM")</f>
        <v>Apr</v>
      </c>
      <c r="S496" s="1" t="str">
        <f t="shared" si="7"/>
        <v>2012</v>
      </c>
    </row>
    <row r="497" spans="1:19">
      <c r="A497" t="s">
        <v>520</v>
      </c>
      <c r="B497" s="2">
        <v>41024</v>
      </c>
      <c r="C497" s="2" t="str">
        <f>VLOOKUP(Sales_Data17[[#This Row],[Customer Name Index]],Customer_Data[#All],2,0)</f>
        <v>3LAB, Ltd</v>
      </c>
      <c r="D497">
        <v>16</v>
      </c>
      <c r="E497" t="s">
        <v>2</v>
      </c>
      <c r="F497" t="s">
        <v>8168</v>
      </c>
      <c r="G497" t="s">
        <v>8025</v>
      </c>
      <c r="H497" t="str">
        <f>VLOOKUP(Sales_Data17[[#This Row],[Delivery Region Index]],Regions_Table[#All],2,0)</f>
        <v>Queensland</v>
      </c>
      <c r="I497" t="str">
        <f>VLOOKUP(Sales_Data17[[#This Row],[Delivery Region Index]],Regions_Table[#All],3,0)</f>
        <v>Townsville</v>
      </c>
      <c r="J497">
        <v>45</v>
      </c>
      <c r="K497">
        <v>7</v>
      </c>
      <c r="L497" t="str">
        <f>VLOOKUP(Sales_Data17[[#This Row],[Product Description Index]],Products_Data[#All],2,0)</f>
        <v>Dress Shirts</v>
      </c>
      <c r="M497">
        <v>7</v>
      </c>
      <c r="N497" s="9">
        <v>428.8</v>
      </c>
      <c r="O497" s="9">
        <f>Sales_Data17[[#This Row],[Order Quantity]]*Sales_Data17[[#This Row],[Unit Price]]</f>
        <v>3001.6</v>
      </c>
      <c r="P497" s="9">
        <v>347.32800000000003</v>
      </c>
      <c r="Q497" s="9">
        <f>Sales_Data17[[#This Row],[Line Total]]-(Sales_Data17[[#This Row],[Total Unit Cost]]*Sales_Data17[[#This Row],[Order Quantity]])</f>
        <v>570.30399999999963</v>
      </c>
      <c r="R497" s="1" t="str">
        <f>TEXT(Sales_Data17[[#This Row],[OrderDate]],"MMM")</f>
        <v>Apr</v>
      </c>
      <c r="S497" s="1" t="str">
        <f t="shared" si="7"/>
        <v>2012</v>
      </c>
    </row>
    <row r="498" spans="1:19">
      <c r="A498" t="s">
        <v>521</v>
      </c>
      <c r="B498" s="2">
        <v>41024</v>
      </c>
      <c r="C498" s="2" t="str">
        <f>VLOOKUP(Sales_Data17[[#This Row],[Customer Name Index]],Customer_Data[#All],2,0)</f>
        <v xml:space="preserve">Medline </v>
      </c>
      <c r="D498">
        <v>12</v>
      </c>
      <c r="E498" t="s">
        <v>4</v>
      </c>
      <c r="F498" t="s">
        <v>8168</v>
      </c>
      <c r="G498" t="s">
        <v>8026</v>
      </c>
      <c r="H498" t="str">
        <f>VLOOKUP(Sales_Data17[[#This Row],[Delivery Region Index]],Regions_Table[#All],2,0)</f>
        <v>Queensland</v>
      </c>
      <c r="I498" t="str">
        <f>VLOOKUP(Sales_Data17[[#This Row],[Delivery Region Index]],Regions_Table[#All],3,0)</f>
        <v>Ipswich</v>
      </c>
      <c r="J498">
        <v>34</v>
      </c>
      <c r="K498">
        <v>5</v>
      </c>
      <c r="L498" t="str">
        <f>VLOOKUP(Sales_Data17[[#This Row],[Product Description Index]],Products_Data[#All],2,0)</f>
        <v>Hats</v>
      </c>
      <c r="M498">
        <v>6</v>
      </c>
      <c r="N498" s="9">
        <v>609.70000000000005</v>
      </c>
      <c r="O498" s="9">
        <f>Sales_Data17[[#This Row],[Order Quantity]]*Sales_Data17[[#This Row],[Unit Price]]</f>
        <v>3658.2000000000003</v>
      </c>
      <c r="P498" s="9">
        <v>347.529</v>
      </c>
      <c r="Q498" s="9">
        <f>Sales_Data17[[#This Row],[Line Total]]-(Sales_Data17[[#This Row],[Total Unit Cost]]*Sales_Data17[[#This Row],[Order Quantity]])</f>
        <v>1573.0260000000003</v>
      </c>
      <c r="R498" s="1" t="str">
        <f>TEXT(Sales_Data17[[#This Row],[OrderDate]],"MMM")</f>
        <v>Apr</v>
      </c>
      <c r="S498" s="1" t="str">
        <f t="shared" si="7"/>
        <v>2012</v>
      </c>
    </row>
    <row r="499" spans="1:19">
      <c r="A499" t="s">
        <v>522</v>
      </c>
      <c r="B499" s="2">
        <v>41024</v>
      </c>
      <c r="C499" s="2" t="str">
        <f>VLOOKUP(Sales_Data17[[#This Row],[Customer Name Index]],Customer_Data[#All],2,0)</f>
        <v>Ole Group</v>
      </c>
      <c r="D499">
        <v>13</v>
      </c>
      <c r="E499" t="s">
        <v>4</v>
      </c>
      <c r="F499" t="s">
        <v>8168</v>
      </c>
      <c r="G499" t="s">
        <v>8026</v>
      </c>
      <c r="H499" t="str">
        <f>VLOOKUP(Sales_Data17[[#This Row],[Delivery Region Index]],Regions_Table[#All],2,0)</f>
        <v>Queensland</v>
      </c>
      <c r="I499" t="str">
        <f>VLOOKUP(Sales_Data17[[#This Row],[Delivery Region Index]],Regions_Table[#All],3,0)</f>
        <v>Mackay</v>
      </c>
      <c r="J499">
        <v>36</v>
      </c>
      <c r="K499">
        <v>5</v>
      </c>
      <c r="L499" t="str">
        <f>VLOOKUP(Sales_Data17[[#This Row],[Product Description Index]],Products_Data[#All],2,0)</f>
        <v>Hats</v>
      </c>
      <c r="M499">
        <v>5</v>
      </c>
      <c r="N499" s="9">
        <v>201</v>
      </c>
      <c r="O499" s="9">
        <f>Sales_Data17[[#This Row],[Order Quantity]]*Sales_Data17[[#This Row],[Unit Price]]</f>
        <v>1005</v>
      </c>
      <c r="P499" s="9">
        <v>128.63999999999999</v>
      </c>
      <c r="Q499" s="9">
        <f>Sales_Data17[[#This Row],[Line Total]]-(Sales_Data17[[#This Row],[Total Unit Cost]]*Sales_Data17[[#This Row],[Order Quantity]])</f>
        <v>361.80000000000007</v>
      </c>
      <c r="R499" s="1" t="str">
        <f>TEXT(Sales_Data17[[#This Row],[OrderDate]],"MMM")</f>
        <v>Apr</v>
      </c>
      <c r="S499" s="1" t="str">
        <f t="shared" si="7"/>
        <v>2012</v>
      </c>
    </row>
    <row r="500" spans="1:19">
      <c r="A500" t="s">
        <v>523</v>
      </c>
      <c r="B500" s="2">
        <v>41024</v>
      </c>
      <c r="C500" s="2" t="str">
        <f>VLOOKUP(Sales_Data17[[#This Row],[Customer Name Index]],Customer_Data[#All],2,0)</f>
        <v>PEDIFIX, Corp</v>
      </c>
      <c r="D500">
        <v>6</v>
      </c>
      <c r="E500" t="s">
        <v>3</v>
      </c>
      <c r="F500" t="s">
        <v>8168</v>
      </c>
      <c r="G500" t="s">
        <v>8027</v>
      </c>
      <c r="H500" t="str">
        <f>VLOOKUP(Sales_Data17[[#This Row],[Delivery Region Index]],Regions_Table[#All],2,0)</f>
        <v>New South Wales</v>
      </c>
      <c r="I500" t="str">
        <f>VLOOKUP(Sales_Data17[[#This Row],[Delivery Region Index]],Regions_Table[#All],3,0)</f>
        <v>Newcastle</v>
      </c>
      <c r="J500">
        <v>16</v>
      </c>
      <c r="K500">
        <v>3</v>
      </c>
      <c r="L500" t="str">
        <f>VLOOKUP(Sales_Data17[[#This Row],[Product Description Index]],Products_Data[#All],2,0)</f>
        <v>Sunglasses</v>
      </c>
      <c r="M500">
        <v>8</v>
      </c>
      <c r="N500" s="9">
        <v>267.25555555555559</v>
      </c>
      <c r="O500" s="9">
        <f>Sales_Data17[[#This Row],[Order Quantity]]*Sales_Data17[[#This Row],[Unit Price]]</f>
        <v>2138.0444444444447</v>
      </c>
      <c r="P500" s="9">
        <v>192.42400000000001</v>
      </c>
      <c r="Q500" s="9">
        <f>Sales_Data17[[#This Row],[Line Total]]-(Sales_Data17[[#This Row],[Total Unit Cost]]*Sales_Data17[[#This Row],[Order Quantity]])</f>
        <v>598.65244444444465</v>
      </c>
      <c r="R500" s="1" t="str">
        <f>TEXT(Sales_Data17[[#This Row],[OrderDate]],"MMM")</f>
        <v>Apr</v>
      </c>
      <c r="S500" s="1" t="str">
        <f t="shared" si="7"/>
        <v>2012</v>
      </c>
    </row>
    <row r="501" spans="1:19">
      <c r="A501" t="s">
        <v>524</v>
      </c>
      <c r="B501" s="2">
        <v>41024</v>
      </c>
      <c r="C501" s="2" t="str">
        <f>VLOOKUP(Sales_Data17[[#This Row],[Customer Name Index]],Customer_Data[#All],2,0)</f>
        <v>Apollo Ltd</v>
      </c>
      <c r="D501">
        <v>11</v>
      </c>
      <c r="E501" t="s">
        <v>4</v>
      </c>
      <c r="F501" t="s">
        <v>8168</v>
      </c>
      <c r="G501" t="s">
        <v>8026</v>
      </c>
      <c r="H501" t="str">
        <f>VLOOKUP(Sales_Data17[[#This Row],[Delivery Region Index]],Regions_Table[#All],2,0)</f>
        <v>Queensland</v>
      </c>
      <c r="I501" t="str">
        <f>VLOOKUP(Sales_Data17[[#This Row],[Delivery Region Index]],Regions_Table[#All],3,0)</f>
        <v>Gladstone</v>
      </c>
      <c r="J501">
        <v>30</v>
      </c>
      <c r="K501">
        <v>5</v>
      </c>
      <c r="L501" t="str">
        <f>VLOOKUP(Sales_Data17[[#This Row],[Product Description Index]],Products_Data[#All],2,0)</f>
        <v>Hats</v>
      </c>
      <c r="M501">
        <v>6</v>
      </c>
      <c r="N501" s="9">
        <v>87.844444444444449</v>
      </c>
      <c r="O501" s="9">
        <f>Sales_Data17[[#This Row],[Order Quantity]]*Sales_Data17[[#This Row],[Unit Price]]</f>
        <v>527.06666666666672</v>
      </c>
      <c r="P501" s="9">
        <v>74.667777777777772</v>
      </c>
      <c r="Q501" s="9">
        <f>Sales_Data17[[#This Row],[Line Total]]-(Sales_Data17[[#This Row],[Total Unit Cost]]*Sales_Data17[[#This Row],[Order Quantity]])</f>
        <v>79.060000000000059</v>
      </c>
      <c r="R501" s="1" t="str">
        <f>TEXT(Sales_Data17[[#This Row],[OrderDate]],"MMM")</f>
        <v>Apr</v>
      </c>
      <c r="S501" s="1" t="str">
        <f t="shared" si="7"/>
        <v>2012</v>
      </c>
    </row>
    <row r="502" spans="1:19">
      <c r="A502" t="s">
        <v>525</v>
      </c>
      <c r="B502" s="2">
        <v>41024</v>
      </c>
      <c r="C502" s="2" t="str">
        <f>VLOOKUP(Sales_Data17[[#This Row],[Customer Name Index]],Customer_Data[#All],2,0)</f>
        <v>3LAB, Ltd</v>
      </c>
      <c r="D502">
        <v>16</v>
      </c>
      <c r="E502" t="s">
        <v>2</v>
      </c>
      <c r="F502" t="s">
        <v>8168</v>
      </c>
      <c r="G502" t="s">
        <v>8025</v>
      </c>
      <c r="H502" t="str">
        <f>VLOOKUP(Sales_Data17[[#This Row],[Delivery Region Index]],Regions_Table[#All],2,0)</f>
        <v>Victoria</v>
      </c>
      <c r="I502" t="str">
        <f>VLOOKUP(Sales_Data17[[#This Row],[Delivery Region Index]],Regions_Table[#All],3,0)</f>
        <v>Melbourne</v>
      </c>
      <c r="J502">
        <v>47</v>
      </c>
      <c r="K502">
        <v>7</v>
      </c>
      <c r="L502" t="str">
        <f>VLOOKUP(Sales_Data17[[#This Row],[Product Description Index]],Products_Data[#All],2,0)</f>
        <v>Dress Shirts</v>
      </c>
      <c r="M502">
        <v>8</v>
      </c>
      <c r="N502" s="9">
        <v>355.84444444444443</v>
      </c>
      <c r="O502" s="9">
        <f>Sales_Data17[[#This Row],[Order Quantity]]*Sales_Data17[[#This Row],[Unit Price]]</f>
        <v>2846.7555555555555</v>
      </c>
      <c r="P502" s="9">
        <v>241.97422222222224</v>
      </c>
      <c r="Q502" s="9">
        <f>Sales_Data17[[#This Row],[Line Total]]-(Sales_Data17[[#This Row],[Total Unit Cost]]*Sales_Data17[[#This Row],[Order Quantity]])</f>
        <v>910.96177777777757</v>
      </c>
      <c r="R502" s="1" t="str">
        <f>TEXT(Sales_Data17[[#This Row],[OrderDate]],"MMM")</f>
        <v>Apr</v>
      </c>
      <c r="S502" s="1" t="str">
        <f t="shared" si="7"/>
        <v>2012</v>
      </c>
    </row>
    <row r="503" spans="1:19">
      <c r="A503" t="s">
        <v>526</v>
      </c>
      <c r="B503" s="2">
        <v>41025</v>
      </c>
      <c r="C503" s="2" t="str">
        <f>VLOOKUP(Sales_Data17[[#This Row],[Customer Name Index]],Customer_Data[#All],2,0)</f>
        <v>Eminence Corp</v>
      </c>
      <c r="D503">
        <v>18</v>
      </c>
      <c r="E503" t="s">
        <v>4</v>
      </c>
      <c r="F503" t="s">
        <v>8168</v>
      </c>
      <c r="G503" t="s">
        <v>8025</v>
      </c>
      <c r="H503" t="str">
        <f>VLOOKUP(Sales_Data17[[#This Row],[Delivery Region Index]],Regions_Table[#All],2,0)</f>
        <v>Victoria</v>
      </c>
      <c r="I503" t="str">
        <f>VLOOKUP(Sales_Data17[[#This Row],[Delivery Region Index]],Regions_Table[#All],3,0)</f>
        <v>Bendigo</v>
      </c>
      <c r="J503">
        <v>50</v>
      </c>
      <c r="K503">
        <v>7</v>
      </c>
      <c r="L503" t="str">
        <f>VLOOKUP(Sales_Data17[[#This Row],[Product Description Index]],Products_Data[#All],2,0)</f>
        <v>Dress Shirts</v>
      </c>
      <c r="M503">
        <v>7</v>
      </c>
      <c r="N503" s="9">
        <v>117.62222222222223</v>
      </c>
      <c r="O503" s="9">
        <f>Sales_Data17[[#This Row],[Order Quantity]]*Sales_Data17[[#This Row],[Unit Price]]</f>
        <v>823.35555555555561</v>
      </c>
      <c r="P503" s="9">
        <v>71.74955555555556</v>
      </c>
      <c r="Q503" s="9">
        <f>Sales_Data17[[#This Row],[Line Total]]-(Sales_Data17[[#This Row],[Total Unit Cost]]*Sales_Data17[[#This Row],[Order Quantity]])</f>
        <v>321.10866666666669</v>
      </c>
      <c r="R503" s="1" t="str">
        <f>TEXT(Sales_Data17[[#This Row],[OrderDate]],"MMM")</f>
        <v>Apr</v>
      </c>
      <c r="S503" s="1" t="str">
        <f t="shared" si="7"/>
        <v>2012</v>
      </c>
    </row>
    <row r="504" spans="1:19">
      <c r="A504" t="s">
        <v>527</v>
      </c>
      <c r="B504" s="2">
        <v>41025</v>
      </c>
      <c r="C504" s="2" t="str">
        <f>VLOOKUP(Sales_Data17[[#This Row],[Customer Name Index]],Customer_Data[#All],2,0)</f>
        <v xml:space="preserve">WakeFern </v>
      </c>
      <c r="D504">
        <v>2</v>
      </c>
      <c r="E504" t="s">
        <v>4</v>
      </c>
      <c r="F504" t="s">
        <v>8168</v>
      </c>
      <c r="G504" t="s">
        <v>8027</v>
      </c>
      <c r="H504" t="str">
        <f>VLOOKUP(Sales_Data17[[#This Row],[Delivery Region Index]],Regions_Table[#All],2,0)</f>
        <v>New South Wales</v>
      </c>
      <c r="I504" t="str">
        <f>VLOOKUP(Sales_Data17[[#This Row],[Delivery Region Index]],Regions_Table[#All],3,0)</f>
        <v>Cessnock</v>
      </c>
      <c r="J504">
        <v>6</v>
      </c>
      <c r="K504">
        <v>1</v>
      </c>
      <c r="L504" t="str">
        <f>VLOOKUP(Sales_Data17[[#This Row],[Product Description Index]],Products_Data[#All],2,0)</f>
        <v>Shirts</v>
      </c>
      <c r="M504">
        <v>8</v>
      </c>
      <c r="N504" s="9">
        <v>196.53333333333333</v>
      </c>
      <c r="O504" s="9">
        <f>Sales_Data17[[#This Row],[Order Quantity]]*Sales_Data17[[#This Row],[Unit Price]]</f>
        <v>1572.2666666666667</v>
      </c>
      <c r="P504" s="9">
        <v>86.474666666666664</v>
      </c>
      <c r="Q504" s="9">
        <f>Sales_Data17[[#This Row],[Line Total]]-(Sales_Data17[[#This Row],[Total Unit Cost]]*Sales_Data17[[#This Row],[Order Quantity]])</f>
        <v>880.46933333333334</v>
      </c>
      <c r="R504" s="1" t="str">
        <f>TEXT(Sales_Data17[[#This Row],[OrderDate]],"MMM")</f>
        <v>Apr</v>
      </c>
      <c r="S504" s="1" t="str">
        <f t="shared" si="7"/>
        <v>2012</v>
      </c>
    </row>
    <row r="505" spans="1:19">
      <c r="A505" t="s">
        <v>528</v>
      </c>
      <c r="B505" s="2">
        <v>41025</v>
      </c>
      <c r="C505" s="2" t="str">
        <f>VLOOKUP(Sales_Data17[[#This Row],[Customer Name Index]],Customer_Data[#All],2,0)</f>
        <v>Apollo Ltd</v>
      </c>
      <c r="D505">
        <v>11</v>
      </c>
      <c r="E505" t="s">
        <v>3</v>
      </c>
      <c r="F505" t="s">
        <v>8168</v>
      </c>
      <c r="G505" t="s">
        <v>8026</v>
      </c>
      <c r="H505" t="str">
        <f>VLOOKUP(Sales_Data17[[#This Row],[Delivery Region Index]],Regions_Table[#All],2,0)</f>
        <v>Queensland</v>
      </c>
      <c r="I505" t="str">
        <f>VLOOKUP(Sales_Data17[[#This Row],[Delivery Region Index]],Regions_Table[#All],3,0)</f>
        <v>Gympie</v>
      </c>
      <c r="J505">
        <v>32</v>
      </c>
      <c r="K505">
        <v>5</v>
      </c>
      <c r="L505" t="str">
        <f>VLOOKUP(Sales_Data17[[#This Row],[Product Description Index]],Products_Data[#All],2,0)</f>
        <v>Hats</v>
      </c>
      <c r="M505">
        <v>2</v>
      </c>
      <c r="N505" s="9">
        <v>107.94444444444444</v>
      </c>
      <c r="O505" s="9">
        <f>Sales_Data17[[#This Row],[Order Quantity]]*Sales_Data17[[#This Row],[Unit Price]]</f>
        <v>215.88888888888889</v>
      </c>
      <c r="P505" s="9">
        <v>59.369444444444447</v>
      </c>
      <c r="Q505" s="9">
        <f>Sales_Data17[[#This Row],[Line Total]]-(Sales_Data17[[#This Row],[Total Unit Cost]]*Sales_Data17[[#This Row],[Order Quantity]])</f>
        <v>97.149999999999991</v>
      </c>
      <c r="R505" s="1" t="str">
        <f>TEXT(Sales_Data17[[#This Row],[OrderDate]],"MMM")</f>
        <v>Apr</v>
      </c>
      <c r="S505" s="1" t="str">
        <f t="shared" si="7"/>
        <v>2012</v>
      </c>
    </row>
    <row r="506" spans="1:19">
      <c r="A506" t="s">
        <v>529</v>
      </c>
      <c r="B506" s="2">
        <v>41025</v>
      </c>
      <c r="C506" s="2" t="str">
        <f>VLOOKUP(Sales_Data17[[#This Row],[Customer Name Index]],Customer_Data[#All],2,0)</f>
        <v xml:space="preserve">Ei </v>
      </c>
      <c r="D506">
        <v>9</v>
      </c>
      <c r="E506" t="s">
        <v>2</v>
      </c>
      <c r="F506" t="s">
        <v>8168</v>
      </c>
      <c r="G506" t="s">
        <v>8027</v>
      </c>
      <c r="H506" t="str">
        <f>VLOOKUP(Sales_Data17[[#This Row],[Delivery Region Index]],Regions_Table[#All],2,0)</f>
        <v>New South Wales</v>
      </c>
      <c r="I506" t="str">
        <f>VLOOKUP(Sales_Data17[[#This Row],[Delivery Region Index]],Regions_Table[#All],3,0)</f>
        <v>Wyong</v>
      </c>
      <c r="J506">
        <v>25</v>
      </c>
      <c r="K506">
        <v>4</v>
      </c>
      <c r="L506" t="str">
        <f>VLOOKUP(Sales_Data17[[#This Row],[Product Description Index]],Products_Data[#All],2,0)</f>
        <v>Jeans</v>
      </c>
      <c r="M506">
        <v>4</v>
      </c>
      <c r="N506" s="9">
        <v>104.22222222222223</v>
      </c>
      <c r="O506" s="9">
        <f>Sales_Data17[[#This Row],[Order Quantity]]*Sales_Data17[[#This Row],[Unit Price]]</f>
        <v>416.88888888888891</v>
      </c>
      <c r="P506" s="9">
        <v>53.153333333333336</v>
      </c>
      <c r="Q506" s="9">
        <f>Sales_Data17[[#This Row],[Line Total]]-(Sales_Data17[[#This Row],[Total Unit Cost]]*Sales_Data17[[#This Row],[Order Quantity]])</f>
        <v>204.27555555555557</v>
      </c>
      <c r="R506" s="1" t="str">
        <f>TEXT(Sales_Data17[[#This Row],[OrderDate]],"MMM")</f>
        <v>Apr</v>
      </c>
      <c r="S506" s="1" t="str">
        <f t="shared" si="7"/>
        <v>2012</v>
      </c>
    </row>
    <row r="507" spans="1:19">
      <c r="A507" t="s">
        <v>530</v>
      </c>
      <c r="B507" s="2">
        <v>41025</v>
      </c>
      <c r="C507" s="2" t="str">
        <f>VLOOKUP(Sales_Data17[[#This Row],[Customer Name Index]],Customer_Data[#All],2,0)</f>
        <v xml:space="preserve">WakeFern </v>
      </c>
      <c r="D507">
        <v>2</v>
      </c>
      <c r="E507" t="s">
        <v>4</v>
      </c>
      <c r="F507" t="s">
        <v>8168</v>
      </c>
      <c r="G507" t="s">
        <v>8027</v>
      </c>
      <c r="H507" t="str">
        <f>VLOOKUP(Sales_Data17[[#This Row],[Delivery Region Index]],Regions_Table[#All],2,0)</f>
        <v>New South Wales</v>
      </c>
      <c r="I507" t="str">
        <f>VLOOKUP(Sales_Data17[[#This Row],[Delivery Region Index]],Regions_Table[#All],3,0)</f>
        <v>Broken Hill</v>
      </c>
      <c r="J507">
        <v>5</v>
      </c>
      <c r="K507">
        <v>1</v>
      </c>
      <c r="L507" t="str">
        <f>VLOOKUP(Sales_Data17[[#This Row],[Product Description Index]],Products_Data[#All],2,0)</f>
        <v>Shirts</v>
      </c>
      <c r="M507">
        <v>6</v>
      </c>
      <c r="N507" s="9">
        <v>106.45555555555556</v>
      </c>
      <c r="O507" s="9">
        <f>Sales_Data17[[#This Row],[Order Quantity]]*Sales_Data17[[#This Row],[Unit Price]]</f>
        <v>638.73333333333335</v>
      </c>
      <c r="P507" s="9">
        <v>84.099888888888884</v>
      </c>
      <c r="Q507" s="9">
        <f>Sales_Data17[[#This Row],[Line Total]]-(Sales_Data17[[#This Row],[Total Unit Cost]]*Sales_Data17[[#This Row],[Order Quantity]])</f>
        <v>134.13400000000001</v>
      </c>
      <c r="R507" s="1" t="str">
        <f>TEXT(Sales_Data17[[#This Row],[OrderDate]],"MMM")</f>
        <v>Apr</v>
      </c>
      <c r="S507" s="1" t="str">
        <f t="shared" si="7"/>
        <v>2012</v>
      </c>
    </row>
    <row r="508" spans="1:19">
      <c r="A508" t="s">
        <v>531</v>
      </c>
      <c r="B508" s="2">
        <v>41025</v>
      </c>
      <c r="C508" s="2" t="str">
        <f>VLOOKUP(Sales_Data17[[#This Row],[Customer Name Index]],Customer_Data[#All],2,0)</f>
        <v>21st Ltd</v>
      </c>
      <c r="D508">
        <v>10</v>
      </c>
      <c r="E508" t="s">
        <v>4</v>
      </c>
      <c r="F508" t="s">
        <v>8168</v>
      </c>
      <c r="G508" t="s">
        <v>8027</v>
      </c>
      <c r="H508" t="str">
        <f>VLOOKUP(Sales_Data17[[#This Row],[Delivery Region Index]],Regions_Table[#All],2,0)</f>
        <v>Queensland</v>
      </c>
      <c r="I508" t="str">
        <f>VLOOKUP(Sales_Data17[[#This Row],[Delivery Region Index]],Regions_Table[#All],3,0)</f>
        <v>Bundaberg</v>
      </c>
      <c r="J508">
        <v>27</v>
      </c>
      <c r="K508">
        <v>4</v>
      </c>
      <c r="L508" t="str">
        <f>VLOOKUP(Sales_Data17[[#This Row],[Product Description Index]],Products_Data[#All],2,0)</f>
        <v>Jeans</v>
      </c>
      <c r="M508">
        <v>4</v>
      </c>
      <c r="N508" s="9">
        <v>411.67777777777775</v>
      </c>
      <c r="O508" s="9">
        <f>Sales_Data17[[#This Row],[Order Quantity]]*Sales_Data17[[#This Row],[Unit Price]]</f>
        <v>1646.711111111111</v>
      </c>
      <c r="P508" s="9">
        <v>234.65633333333329</v>
      </c>
      <c r="Q508" s="9">
        <f>Sales_Data17[[#This Row],[Line Total]]-(Sales_Data17[[#This Row],[Total Unit Cost]]*Sales_Data17[[#This Row],[Order Quantity]])</f>
        <v>708.08577777777782</v>
      </c>
      <c r="R508" s="1" t="str">
        <f>TEXT(Sales_Data17[[#This Row],[OrderDate]],"MMM")</f>
        <v>Apr</v>
      </c>
      <c r="S508" s="1" t="str">
        <f t="shared" si="7"/>
        <v>2012</v>
      </c>
    </row>
    <row r="509" spans="1:19">
      <c r="A509" t="s">
        <v>532</v>
      </c>
      <c r="B509" s="2">
        <v>41026</v>
      </c>
      <c r="C509" s="2" t="str">
        <f>VLOOKUP(Sales_Data17[[#This Row],[Customer Name Index]],Customer_Data[#All],2,0)</f>
        <v xml:space="preserve">Linde </v>
      </c>
      <c r="D509">
        <v>14</v>
      </c>
      <c r="E509" t="s">
        <v>4</v>
      </c>
      <c r="F509" t="s">
        <v>8168</v>
      </c>
      <c r="G509" t="s">
        <v>8026</v>
      </c>
      <c r="H509" t="str">
        <f>VLOOKUP(Sales_Data17[[#This Row],[Delivery Region Index]],Regions_Table[#All],2,0)</f>
        <v>Queensland</v>
      </c>
      <c r="I509" t="str">
        <f>VLOOKUP(Sales_Data17[[#This Row],[Delivery Region Index]],Regions_Table[#All],3,0)</f>
        <v>Rockhampton</v>
      </c>
      <c r="J509">
        <v>41</v>
      </c>
      <c r="K509">
        <v>6</v>
      </c>
      <c r="L509" t="str">
        <f>VLOOKUP(Sales_Data17[[#This Row],[Product Description Index]],Products_Data[#All],2,0)</f>
        <v>Socks</v>
      </c>
      <c r="M509">
        <v>5</v>
      </c>
      <c r="N509" s="9">
        <v>113.90000000000002</v>
      </c>
      <c r="O509" s="9">
        <f>Sales_Data17[[#This Row],[Order Quantity]]*Sales_Data17[[#This Row],[Unit Price]]</f>
        <v>569.50000000000011</v>
      </c>
      <c r="P509" s="9">
        <v>76.313000000000017</v>
      </c>
      <c r="Q509" s="9">
        <f>Sales_Data17[[#This Row],[Line Total]]-(Sales_Data17[[#This Row],[Total Unit Cost]]*Sales_Data17[[#This Row],[Order Quantity]])</f>
        <v>187.93500000000006</v>
      </c>
      <c r="R509" s="1" t="str">
        <f>TEXT(Sales_Data17[[#This Row],[OrderDate]],"MMM")</f>
        <v>Apr</v>
      </c>
      <c r="S509" s="1" t="str">
        <f t="shared" si="7"/>
        <v>2012</v>
      </c>
    </row>
    <row r="510" spans="1:19">
      <c r="A510" t="s">
        <v>533</v>
      </c>
      <c r="B510" s="2">
        <v>41026</v>
      </c>
      <c r="C510" s="2" t="str">
        <f>VLOOKUP(Sales_Data17[[#This Row],[Customer Name Index]],Customer_Data[#All],2,0)</f>
        <v>21st Ltd</v>
      </c>
      <c r="D510">
        <v>10</v>
      </c>
      <c r="E510" t="s">
        <v>3</v>
      </c>
      <c r="F510" t="s">
        <v>8168</v>
      </c>
      <c r="G510" t="s">
        <v>8026</v>
      </c>
      <c r="H510" t="str">
        <f>VLOOKUP(Sales_Data17[[#This Row],[Delivery Region Index]],Regions_Table[#All],2,0)</f>
        <v>Queensland</v>
      </c>
      <c r="I510" t="str">
        <f>VLOOKUP(Sales_Data17[[#This Row],[Delivery Region Index]],Regions_Table[#All],3,0)</f>
        <v>Charters Towers</v>
      </c>
      <c r="J510">
        <v>29</v>
      </c>
      <c r="K510">
        <v>4</v>
      </c>
      <c r="L510" t="str">
        <f>VLOOKUP(Sales_Data17[[#This Row],[Product Description Index]],Products_Data[#All],2,0)</f>
        <v>Jeans</v>
      </c>
      <c r="M510">
        <v>4</v>
      </c>
      <c r="N510" s="9">
        <v>288.10000000000002</v>
      </c>
      <c r="O510" s="9">
        <f>Sales_Data17[[#This Row],[Order Quantity]]*Sales_Data17[[#This Row],[Unit Price]]</f>
        <v>1152.4000000000001</v>
      </c>
      <c r="P510" s="9">
        <v>190.14600000000002</v>
      </c>
      <c r="Q510" s="9">
        <f>Sales_Data17[[#This Row],[Line Total]]-(Sales_Data17[[#This Row],[Total Unit Cost]]*Sales_Data17[[#This Row],[Order Quantity]])</f>
        <v>391.81600000000003</v>
      </c>
      <c r="R510" s="1" t="str">
        <f>TEXT(Sales_Data17[[#This Row],[OrderDate]],"MMM")</f>
        <v>Apr</v>
      </c>
      <c r="S510" s="1" t="str">
        <f t="shared" si="7"/>
        <v>2012</v>
      </c>
    </row>
    <row r="511" spans="1:19">
      <c r="A511" t="s">
        <v>534</v>
      </c>
      <c r="B511" s="2">
        <v>41026</v>
      </c>
      <c r="C511" s="2" t="str">
        <f>VLOOKUP(Sales_Data17[[#This Row],[Customer Name Index]],Customer_Data[#All],2,0)</f>
        <v xml:space="preserve">Ei </v>
      </c>
      <c r="D511">
        <v>9</v>
      </c>
      <c r="E511" t="s">
        <v>4</v>
      </c>
      <c r="F511" t="s">
        <v>8168</v>
      </c>
      <c r="G511" t="s">
        <v>8027</v>
      </c>
      <c r="H511" t="str">
        <f>VLOOKUP(Sales_Data17[[#This Row],[Delivery Region Index]],Regions_Table[#All],2,0)</f>
        <v>New South Wales</v>
      </c>
      <c r="I511" t="str">
        <f>VLOOKUP(Sales_Data17[[#This Row],[Delivery Region Index]],Regions_Table[#All],3,0)</f>
        <v>Wollongong</v>
      </c>
      <c r="J511">
        <v>24</v>
      </c>
      <c r="K511">
        <v>4</v>
      </c>
      <c r="L511" t="str">
        <f>VLOOKUP(Sales_Data17[[#This Row],[Product Description Index]],Products_Data[#All],2,0)</f>
        <v>Jeans</v>
      </c>
      <c r="M511">
        <v>6</v>
      </c>
      <c r="N511" s="9">
        <v>429.54444444444448</v>
      </c>
      <c r="O511" s="9">
        <f>Sales_Data17[[#This Row],[Order Quantity]]*Sales_Data17[[#This Row],[Unit Price]]</f>
        <v>2577.2666666666669</v>
      </c>
      <c r="P511" s="9">
        <v>339.34011111111113</v>
      </c>
      <c r="Q511" s="9">
        <f>Sales_Data17[[#This Row],[Line Total]]-(Sales_Data17[[#This Row],[Total Unit Cost]]*Sales_Data17[[#This Row],[Order Quantity]])</f>
        <v>541.22600000000011</v>
      </c>
      <c r="R511" s="1" t="str">
        <f>TEXT(Sales_Data17[[#This Row],[OrderDate]],"MMM")</f>
        <v>Apr</v>
      </c>
      <c r="S511" s="1" t="str">
        <f t="shared" si="7"/>
        <v>2012</v>
      </c>
    </row>
    <row r="512" spans="1:19">
      <c r="A512" t="s">
        <v>535</v>
      </c>
      <c r="B512" s="2">
        <v>41027</v>
      </c>
      <c r="C512" s="2" t="str">
        <f>VLOOKUP(Sales_Data17[[#This Row],[Customer Name Index]],Customer_Data[#All],2,0)</f>
        <v xml:space="preserve">Qualitest </v>
      </c>
      <c r="D512">
        <v>19</v>
      </c>
      <c r="E512" t="s">
        <v>4</v>
      </c>
      <c r="F512" t="s">
        <v>8168</v>
      </c>
      <c r="G512" t="s">
        <v>8028</v>
      </c>
      <c r="H512" t="str">
        <f>VLOOKUP(Sales_Data17[[#This Row],[Delivery Region Index]],Regions_Table[#All],2,0)</f>
        <v>Victoria</v>
      </c>
      <c r="I512" t="str">
        <f>VLOOKUP(Sales_Data17[[#This Row],[Delivery Region Index]],Regions_Table[#All],3,0)</f>
        <v>Swan Hill</v>
      </c>
      <c r="J512">
        <v>55</v>
      </c>
      <c r="K512">
        <v>8</v>
      </c>
      <c r="L512" t="str">
        <f>VLOOKUP(Sales_Data17[[#This Row],[Product Description Index]],Products_Data[#All],2,0)</f>
        <v>Shoes</v>
      </c>
      <c r="M512">
        <v>9</v>
      </c>
      <c r="N512" s="9">
        <v>626.07777777777778</v>
      </c>
      <c r="O512" s="9">
        <f>Sales_Data17[[#This Row],[Order Quantity]]*Sales_Data17[[#This Row],[Unit Price]]</f>
        <v>5634.7</v>
      </c>
      <c r="P512" s="9">
        <v>469.55833333333328</v>
      </c>
      <c r="Q512" s="9">
        <f>Sales_Data17[[#This Row],[Line Total]]-(Sales_Data17[[#This Row],[Total Unit Cost]]*Sales_Data17[[#This Row],[Order Quantity]])</f>
        <v>1408.6750000000002</v>
      </c>
      <c r="R512" s="1" t="str">
        <f>TEXT(Sales_Data17[[#This Row],[OrderDate]],"MMM")</f>
        <v>Apr</v>
      </c>
      <c r="S512" s="1" t="str">
        <f t="shared" si="7"/>
        <v>2012</v>
      </c>
    </row>
    <row r="513" spans="1:19">
      <c r="A513" t="s">
        <v>536</v>
      </c>
      <c r="B513" s="2">
        <v>41027</v>
      </c>
      <c r="C513" s="2" t="str">
        <f>VLOOKUP(Sales_Data17[[#This Row],[Customer Name Index]],Customer_Data[#All],2,0)</f>
        <v>Pacific Ltd</v>
      </c>
      <c r="D513">
        <v>20</v>
      </c>
      <c r="E513" t="s">
        <v>4</v>
      </c>
      <c r="F513" t="s">
        <v>8168</v>
      </c>
      <c r="G513" t="s">
        <v>8028</v>
      </c>
      <c r="H513" t="str">
        <f>VLOOKUP(Sales_Data17[[#This Row],[Delivery Region Index]],Regions_Table[#All],2,0)</f>
        <v>Victoria</v>
      </c>
      <c r="I513" t="str">
        <f>VLOOKUP(Sales_Data17[[#This Row],[Delivery Region Index]],Regions_Table[#All],3,0)</f>
        <v>Wodonga</v>
      </c>
      <c r="J513">
        <v>58</v>
      </c>
      <c r="K513">
        <v>8</v>
      </c>
      <c r="L513" t="str">
        <f>VLOOKUP(Sales_Data17[[#This Row],[Product Description Index]],Products_Data[#All],2,0)</f>
        <v>Shoes</v>
      </c>
      <c r="M513">
        <v>3</v>
      </c>
      <c r="N513" s="9">
        <v>107.94444444444444</v>
      </c>
      <c r="O513" s="9">
        <f>Sales_Data17[[#This Row],[Order Quantity]]*Sales_Data17[[#This Row],[Unit Price]]</f>
        <v>323.83333333333331</v>
      </c>
      <c r="P513" s="9">
        <v>69.084444444444443</v>
      </c>
      <c r="Q513" s="9">
        <f>Sales_Data17[[#This Row],[Line Total]]-(Sales_Data17[[#This Row],[Total Unit Cost]]*Sales_Data17[[#This Row],[Order Quantity]])</f>
        <v>116.57999999999998</v>
      </c>
      <c r="R513" s="1" t="str">
        <f>TEXT(Sales_Data17[[#This Row],[OrderDate]],"MMM")</f>
        <v>Apr</v>
      </c>
      <c r="S513" s="1" t="str">
        <f t="shared" si="7"/>
        <v>2012</v>
      </c>
    </row>
    <row r="514" spans="1:19">
      <c r="A514" t="s">
        <v>537</v>
      </c>
      <c r="B514" s="2">
        <v>41027</v>
      </c>
      <c r="C514" s="2" t="str">
        <f>VLOOKUP(Sales_Data17[[#This Row],[Customer Name Index]],Customer_Data[#All],2,0)</f>
        <v xml:space="preserve">Medline </v>
      </c>
      <c r="D514">
        <v>12</v>
      </c>
      <c r="E514" t="s">
        <v>2</v>
      </c>
      <c r="F514" t="s">
        <v>8168</v>
      </c>
      <c r="G514" t="s">
        <v>8026</v>
      </c>
      <c r="H514" t="str">
        <f>VLOOKUP(Sales_Data17[[#This Row],[Delivery Region Index]],Regions_Table[#All],2,0)</f>
        <v>Queensland</v>
      </c>
      <c r="I514" t="str">
        <f>VLOOKUP(Sales_Data17[[#This Row],[Delivery Region Index]],Regions_Table[#All],3,0)</f>
        <v>Logan City</v>
      </c>
      <c r="J514">
        <v>35</v>
      </c>
      <c r="K514">
        <v>5</v>
      </c>
      <c r="L514" t="str">
        <f>VLOOKUP(Sales_Data17[[#This Row],[Product Description Index]],Products_Data[#All],2,0)</f>
        <v>Hats</v>
      </c>
      <c r="M514">
        <v>8</v>
      </c>
      <c r="N514" s="9">
        <v>116.87777777777779</v>
      </c>
      <c r="O514" s="9">
        <f>Sales_Data17[[#This Row],[Order Quantity]]*Sales_Data17[[#This Row],[Unit Price]]</f>
        <v>935.02222222222235</v>
      </c>
      <c r="P514" s="9">
        <v>77.139333333333354</v>
      </c>
      <c r="Q514" s="9">
        <f>Sales_Data17[[#This Row],[Line Total]]-(Sales_Data17[[#This Row],[Total Unit Cost]]*Sales_Data17[[#This Row],[Order Quantity]])</f>
        <v>317.90755555555552</v>
      </c>
      <c r="R514" s="1" t="str">
        <f>TEXT(Sales_Data17[[#This Row],[OrderDate]],"MMM")</f>
        <v>Apr</v>
      </c>
      <c r="S514" s="1" t="str">
        <f t="shared" ref="S514:S577" si="8">TEXT(B514,"YYY")</f>
        <v>2012</v>
      </c>
    </row>
    <row r="515" spans="1:19">
      <c r="A515" t="s">
        <v>538</v>
      </c>
      <c r="B515" s="2">
        <v>41027</v>
      </c>
      <c r="C515" s="2" t="str">
        <f>VLOOKUP(Sales_Data17[[#This Row],[Customer Name Index]],Customer_Data[#All],2,0)</f>
        <v>Apollo Ltd</v>
      </c>
      <c r="D515">
        <v>11</v>
      </c>
      <c r="E515" t="s">
        <v>4</v>
      </c>
      <c r="F515" t="s">
        <v>8168</v>
      </c>
      <c r="G515" t="s">
        <v>8026</v>
      </c>
      <c r="H515" t="str">
        <f>VLOOKUP(Sales_Data17[[#This Row],[Delivery Region Index]],Regions_Table[#All],2,0)</f>
        <v>Queensland</v>
      </c>
      <c r="I515" t="str">
        <f>VLOOKUP(Sales_Data17[[#This Row],[Delivery Region Index]],Regions_Table[#All],3,0)</f>
        <v>Gold Coast</v>
      </c>
      <c r="J515">
        <v>31</v>
      </c>
      <c r="K515">
        <v>5</v>
      </c>
      <c r="L515" t="str">
        <f>VLOOKUP(Sales_Data17[[#This Row],[Product Description Index]],Products_Data[#All],2,0)</f>
        <v>Hats</v>
      </c>
      <c r="M515">
        <v>1</v>
      </c>
      <c r="N515" s="9">
        <v>116.87777777777779</v>
      </c>
      <c r="O515" s="9">
        <f>Sales_Data17[[#This Row],[Order Quantity]]*Sales_Data17[[#This Row],[Unit Price]]</f>
        <v>116.87777777777779</v>
      </c>
      <c r="P515" s="9">
        <v>75.970555555555563</v>
      </c>
      <c r="Q515" s="9">
        <f>Sales_Data17[[#This Row],[Line Total]]-(Sales_Data17[[#This Row],[Total Unit Cost]]*Sales_Data17[[#This Row],[Order Quantity]])</f>
        <v>40.907222222222231</v>
      </c>
      <c r="R515" s="1" t="str">
        <f>TEXT(Sales_Data17[[#This Row],[OrderDate]],"MMM")</f>
        <v>Apr</v>
      </c>
      <c r="S515" s="1" t="str">
        <f t="shared" si="8"/>
        <v>2012</v>
      </c>
    </row>
    <row r="516" spans="1:19">
      <c r="A516" t="s">
        <v>539</v>
      </c>
      <c r="B516" s="2">
        <v>41028</v>
      </c>
      <c r="C516" s="2" t="str">
        <f>VLOOKUP(Sales_Data17[[#This Row],[Customer Name Index]],Customer_Data[#All],2,0)</f>
        <v>Ole Group</v>
      </c>
      <c r="D516">
        <v>13</v>
      </c>
      <c r="E516" t="s">
        <v>3</v>
      </c>
      <c r="F516" t="s">
        <v>8168</v>
      </c>
      <c r="G516" t="s">
        <v>8026</v>
      </c>
      <c r="H516" t="str">
        <f>VLOOKUP(Sales_Data17[[#This Row],[Delivery Region Index]],Regions_Table[#All],2,0)</f>
        <v>Queensland</v>
      </c>
      <c r="I516" t="str">
        <f>VLOOKUP(Sales_Data17[[#This Row],[Delivery Region Index]],Regions_Table[#All],3,0)</f>
        <v>Mackay</v>
      </c>
      <c r="J516">
        <v>36</v>
      </c>
      <c r="K516">
        <v>5</v>
      </c>
      <c r="L516" t="str">
        <f>VLOOKUP(Sales_Data17[[#This Row],[Product Description Index]],Products_Data[#All],2,0)</f>
        <v>Hats</v>
      </c>
      <c r="M516">
        <v>8</v>
      </c>
      <c r="N516" s="9">
        <v>126.55555555555556</v>
      </c>
      <c r="O516" s="9">
        <f>Sales_Data17[[#This Row],[Order Quantity]]*Sales_Data17[[#This Row],[Unit Price]]</f>
        <v>1012.4444444444445</v>
      </c>
      <c r="P516" s="9">
        <v>94.916666666666671</v>
      </c>
      <c r="Q516" s="9">
        <f>Sales_Data17[[#This Row],[Line Total]]-(Sales_Data17[[#This Row],[Total Unit Cost]]*Sales_Data17[[#This Row],[Order Quantity]])</f>
        <v>253.11111111111109</v>
      </c>
      <c r="R516" s="1" t="str">
        <f>TEXT(Sales_Data17[[#This Row],[OrderDate]],"MMM")</f>
        <v>Apr</v>
      </c>
      <c r="S516" s="1" t="str">
        <f t="shared" si="8"/>
        <v>2012</v>
      </c>
    </row>
    <row r="517" spans="1:19">
      <c r="A517" t="s">
        <v>540</v>
      </c>
      <c r="B517" s="2">
        <v>41028</v>
      </c>
      <c r="C517" s="2" t="str">
        <f>VLOOKUP(Sales_Data17[[#This Row],[Customer Name Index]],Customer_Data[#All],2,0)</f>
        <v xml:space="preserve">WakeFern </v>
      </c>
      <c r="D517">
        <v>2</v>
      </c>
      <c r="E517" t="s">
        <v>2</v>
      </c>
      <c r="F517" t="s">
        <v>8168</v>
      </c>
      <c r="G517" t="s">
        <v>8027</v>
      </c>
      <c r="H517" t="str">
        <f>VLOOKUP(Sales_Data17[[#This Row],[Delivery Region Index]],Regions_Table[#All],2,0)</f>
        <v>New South Wales</v>
      </c>
      <c r="I517" t="str">
        <f>VLOOKUP(Sales_Data17[[#This Row],[Delivery Region Index]],Regions_Table[#All],3,0)</f>
        <v>Cessnock</v>
      </c>
      <c r="J517">
        <v>6</v>
      </c>
      <c r="K517">
        <v>1</v>
      </c>
      <c r="L517" t="str">
        <f>VLOOKUP(Sales_Data17[[#This Row],[Product Description Index]],Products_Data[#All],2,0)</f>
        <v>Shirts</v>
      </c>
      <c r="M517">
        <v>7</v>
      </c>
      <c r="N517" s="9">
        <v>649.90000000000009</v>
      </c>
      <c r="O517" s="9">
        <f>Sales_Data17[[#This Row],[Order Quantity]]*Sales_Data17[[#This Row],[Unit Price]]</f>
        <v>4549.3000000000011</v>
      </c>
      <c r="P517" s="9">
        <v>337.94800000000004</v>
      </c>
      <c r="Q517" s="9">
        <f>Sales_Data17[[#This Row],[Line Total]]-(Sales_Data17[[#This Row],[Total Unit Cost]]*Sales_Data17[[#This Row],[Order Quantity]])</f>
        <v>2183.6640000000007</v>
      </c>
      <c r="R517" s="1" t="str">
        <f>TEXT(Sales_Data17[[#This Row],[OrderDate]],"MMM")</f>
        <v>Apr</v>
      </c>
      <c r="S517" s="1" t="str">
        <f t="shared" si="8"/>
        <v>2012</v>
      </c>
    </row>
    <row r="518" spans="1:19">
      <c r="A518" t="s">
        <v>541</v>
      </c>
      <c r="B518" s="2">
        <v>41029</v>
      </c>
      <c r="C518" s="2" t="str">
        <f>VLOOKUP(Sales_Data17[[#This Row],[Customer Name Index]],Customer_Data[#All],2,0)</f>
        <v>ETUDE Ltd</v>
      </c>
      <c r="D518">
        <v>4</v>
      </c>
      <c r="E518" t="s">
        <v>3</v>
      </c>
      <c r="F518" t="s">
        <v>8168</v>
      </c>
      <c r="G518" t="s">
        <v>8027</v>
      </c>
      <c r="H518" t="str">
        <f>VLOOKUP(Sales_Data17[[#This Row],[Delivery Region Index]],Regions_Table[#All],2,0)</f>
        <v>New South Wales</v>
      </c>
      <c r="I518" t="str">
        <f>VLOOKUP(Sales_Data17[[#This Row],[Delivery Region Index]],Regions_Table[#All],3,0)</f>
        <v>Grafton</v>
      </c>
      <c r="J518">
        <v>11</v>
      </c>
      <c r="K518">
        <v>2</v>
      </c>
      <c r="L518" t="str">
        <f>VLOOKUP(Sales_Data17[[#This Row],[Product Description Index]],Products_Data[#All],2,0)</f>
        <v>Pants</v>
      </c>
      <c r="M518">
        <v>8</v>
      </c>
      <c r="N518" s="9">
        <v>251.62222222222221</v>
      </c>
      <c r="O518" s="9">
        <f>Sales_Data17[[#This Row],[Order Quantity]]*Sales_Data17[[#This Row],[Unit Price]]</f>
        <v>2012.9777777777776</v>
      </c>
      <c r="P518" s="9">
        <v>135.876</v>
      </c>
      <c r="Q518" s="9">
        <f>Sales_Data17[[#This Row],[Line Total]]-(Sales_Data17[[#This Row],[Total Unit Cost]]*Sales_Data17[[#This Row],[Order Quantity]])</f>
        <v>925.96977777777761</v>
      </c>
      <c r="R518" s="1" t="str">
        <f>TEXT(Sales_Data17[[#This Row],[OrderDate]],"MMM")</f>
        <v>Apr</v>
      </c>
      <c r="S518" s="1" t="str">
        <f t="shared" si="8"/>
        <v>2012</v>
      </c>
    </row>
    <row r="519" spans="1:19">
      <c r="A519" t="s">
        <v>542</v>
      </c>
      <c r="B519" s="2">
        <v>41029</v>
      </c>
      <c r="C519" s="2" t="str">
        <f>VLOOKUP(Sales_Data17[[#This Row],[Customer Name Index]],Customer_Data[#All],2,0)</f>
        <v>PEDIFIX, Corp</v>
      </c>
      <c r="D519">
        <v>6</v>
      </c>
      <c r="E519" t="s">
        <v>3</v>
      </c>
      <c r="F519" t="s">
        <v>8168</v>
      </c>
      <c r="G519" t="s">
        <v>8027</v>
      </c>
      <c r="H519" t="str">
        <f>VLOOKUP(Sales_Data17[[#This Row],[Delivery Region Index]],Regions_Table[#All],2,0)</f>
        <v>New South Wales</v>
      </c>
      <c r="I519" t="str">
        <f>VLOOKUP(Sales_Data17[[#This Row],[Delivery Region Index]],Regions_Table[#All],3,0)</f>
        <v>Nowra</v>
      </c>
      <c r="J519">
        <v>17</v>
      </c>
      <c r="K519">
        <v>3</v>
      </c>
      <c r="L519" t="str">
        <f>VLOOKUP(Sales_Data17[[#This Row],[Product Description Index]],Products_Data[#All],2,0)</f>
        <v>Sunglasses</v>
      </c>
      <c r="M519">
        <v>6</v>
      </c>
      <c r="N519" s="9">
        <v>125.06666666666668</v>
      </c>
      <c r="O519" s="9">
        <f>Sales_Data17[[#This Row],[Order Quantity]]*Sales_Data17[[#This Row],[Unit Price]]</f>
        <v>750.40000000000009</v>
      </c>
      <c r="P519" s="9">
        <v>98.802666666666681</v>
      </c>
      <c r="Q519" s="9">
        <f>Sales_Data17[[#This Row],[Line Total]]-(Sales_Data17[[#This Row],[Total Unit Cost]]*Sales_Data17[[#This Row],[Order Quantity]])</f>
        <v>157.58400000000006</v>
      </c>
      <c r="R519" s="1" t="str">
        <f>TEXT(Sales_Data17[[#This Row],[OrderDate]],"MMM")</f>
        <v>Apr</v>
      </c>
      <c r="S519" s="1" t="str">
        <f t="shared" si="8"/>
        <v>2012</v>
      </c>
    </row>
    <row r="520" spans="1:19">
      <c r="A520" t="s">
        <v>543</v>
      </c>
      <c r="B520" s="2">
        <v>41029</v>
      </c>
      <c r="C520" s="2" t="str">
        <f>VLOOKUP(Sales_Data17[[#This Row],[Customer Name Index]],Customer_Data[#All],2,0)</f>
        <v>Avon Corp</v>
      </c>
      <c r="D520">
        <v>1</v>
      </c>
      <c r="E520" t="s">
        <v>2</v>
      </c>
      <c r="F520" t="s">
        <v>8168</v>
      </c>
      <c r="G520" t="s">
        <v>8027</v>
      </c>
      <c r="H520" t="str">
        <f>VLOOKUP(Sales_Data17[[#This Row],[Delivery Region Index]],Regions_Table[#All],2,0)</f>
        <v>New South Wales</v>
      </c>
      <c r="I520" t="str">
        <f>VLOOKUP(Sales_Data17[[#This Row],[Delivery Region Index]],Regions_Table[#All],3,0)</f>
        <v>Albury</v>
      </c>
      <c r="J520">
        <v>2</v>
      </c>
      <c r="K520">
        <v>1</v>
      </c>
      <c r="L520" t="str">
        <f>VLOOKUP(Sales_Data17[[#This Row],[Product Description Index]],Products_Data[#All],2,0)</f>
        <v>Shirts</v>
      </c>
      <c r="M520">
        <v>7</v>
      </c>
      <c r="N520" s="9">
        <v>119.85555555555555</v>
      </c>
      <c r="O520" s="9">
        <f>Sales_Data17[[#This Row],[Order Quantity]]*Sales_Data17[[#This Row],[Unit Price]]</f>
        <v>838.98888888888882</v>
      </c>
      <c r="P520" s="9">
        <v>83.898888888888891</v>
      </c>
      <c r="Q520" s="9">
        <f>Sales_Data17[[#This Row],[Line Total]]-(Sales_Data17[[#This Row],[Total Unit Cost]]*Sales_Data17[[#This Row],[Order Quantity]])</f>
        <v>251.6966666666666</v>
      </c>
      <c r="R520" s="1" t="str">
        <f>TEXT(Sales_Data17[[#This Row],[OrderDate]],"MMM")</f>
        <v>Apr</v>
      </c>
      <c r="S520" s="1" t="str">
        <f t="shared" si="8"/>
        <v>2012</v>
      </c>
    </row>
    <row r="521" spans="1:19">
      <c r="A521" t="s">
        <v>544</v>
      </c>
      <c r="B521" s="2">
        <v>41029</v>
      </c>
      <c r="C521" s="2" t="str">
        <f>VLOOKUP(Sales_Data17[[#This Row],[Customer Name Index]],Customer_Data[#All],2,0)</f>
        <v>ETUDE Ltd</v>
      </c>
      <c r="D521">
        <v>4</v>
      </c>
      <c r="E521" t="s">
        <v>4</v>
      </c>
      <c r="F521" t="s">
        <v>8168</v>
      </c>
      <c r="G521" t="s">
        <v>8027</v>
      </c>
      <c r="H521" t="str">
        <f>VLOOKUP(Sales_Data17[[#This Row],[Delivery Region Index]],Regions_Table[#All],2,0)</f>
        <v>New South Wales</v>
      </c>
      <c r="I521" t="str">
        <f>VLOOKUP(Sales_Data17[[#This Row],[Delivery Region Index]],Regions_Table[#All],3,0)</f>
        <v>Gosford</v>
      </c>
      <c r="J521">
        <v>9</v>
      </c>
      <c r="K521">
        <v>2</v>
      </c>
      <c r="L521" t="str">
        <f>VLOOKUP(Sales_Data17[[#This Row],[Product Description Index]],Products_Data[#All],2,0)</f>
        <v>Pants</v>
      </c>
      <c r="M521">
        <v>1</v>
      </c>
      <c r="N521" s="9">
        <v>267.25555555555559</v>
      </c>
      <c r="O521" s="9">
        <f>Sales_Data17[[#This Row],[Order Quantity]]*Sales_Data17[[#This Row],[Unit Price]]</f>
        <v>267.25555555555559</v>
      </c>
      <c r="P521" s="9">
        <v>181.73377777777782</v>
      </c>
      <c r="Q521" s="9">
        <f>Sales_Data17[[#This Row],[Line Total]]-(Sales_Data17[[#This Row],[Total Unit Cost]]*Sales_Data17[[#This Row],[Order Quantity]])</f>
        <v>85.521777777777771</v>
      </c>
      <c r="R521" s="1" t="str">
        <f>TEXT(Sales_Data17[[#This Row],[OrderDate]],"MMM")</f>
        <v>Apr</v>
      </c>
      <c r="S521" s="1" t="str">
        <f t="shared" si="8"/>
        <v>2012</v>
      </c>
    </row>
    <row r="522" spans="1:19">
      <c r="A522" t="s">
        <v>545</v>
      </c>
      <c r="B522" s="2">
        <v>41029</v>
      </c>
      <c r="C522" s="2" t="str">
        <f>VLOOKUP(Sales_Data17[[#This Row],[Customer Name Index]],Customer_Data[#All],2,0)</f>
        <v xml:space="preserve">Ei </v>
      </c>
      <c r="D522">
        <v>9</v>
      </c>
      <c r="E522" t="s">
        <v>3</v>
      </c>
      <c r="F522" t="s">
        <v>8168</v>
      </c>
      <c r="G522" t="s">
        <v>8027</v>
      </c>
      <c r="H522" t="str">
        <f>VLOOKUP(Sales_Data17[[#This Row],[Delivery Region Index]],Regions_Table[#All],2,0)</f>
        <v>New South Wales</v>
      </c>
      <c r="I522" t="str">
        <f>VLOOKUP(Sales_Data17[[#This Row],[Delivery Region Index]],Regions_Table[#All],3,0)</f>
        <v>Wyong</v>
      </c>
      <c r="J522">
        <v>25</v>
      </c>
      <c r="K522">
        <v>4</v>
      </c>
      <c r="L522" t="str">
        <f>VLOOKUP(Sales_Data17[[#This Row],[Product Description Index]],Products_Data[#All],2,0)</f>
        <v>Jeans</v>
      </c>
      <c r="M522">
        <v>7</v>
      </c>
      <c r="N522" s="9">
        <v>119.11111111111111</v>
      </c>
      <c r="O522" s="9">
        <f>Sales_Data17[[#This Row],[Order Quantity]]*Sales_Data17[[#This Row],[Unit Price]]</f>
        <v>833.77777777777783</v>
      </c>
      <c r="P522" s="9">
        <v>78.61333333333333</v>
      </c>
      <c r="Q522" s="9">
        <f>Sales_Data17[[#This Row],[Line Total]]-(Sales_Data17[[#This Row],[Total Unit Cost]]*Sales_Data17[[#This Row],[Order Quantity]])</f>
        <v>283.48444444444453</v>
      </c>
      <c r="R522" s="1" t="str">
        <f>TEXT(Sales_Data17[[#This Row],[OrderDate]],"MMM")</f>
        <v>Apr</v>
      </c>
      <c r="S522" s="1" t="str">
        <f t="shared" si="8"/>
        <v>2012</v>
      </c>
    </row>
    <row r="523" spans="1:19">
      <c r="A523" t="s">
        <v>546</v>
      </c>
      <c r="B523" s="2">
        <v>41029</v>
      </c>
      <c r="C523" s="2" t="str">
        <f>VLOOKUP(Sales_Data17[[#This Row],[Customer Name Index]],Customer_Data[#All],2,0)</f>
        <v>Apollo Ltd</v>
      </c>
      <c r="D523">
        <v>11</v>
      </c>
      <c r="E523" t="s">
        <v>3</v>
      </c>
      <c r="F523" t="s">
        <v>8168</v>
      </c>
      <c r="G523" t="s">
        <v>8026</v>
      </c>
      <c r="H523" t="str">
        <f>VLOOKUP(Sales_Data17[[#This Row],[Delivery Region Index]],Regions_Table[#All],2,0)</f>
        <v>Queensland</v>
      </c>
      <c r="I523" t="str">
        <f>VLOOKUP(Sales_Data17[[#This Row],[Delivery Region Index]],Regions_Table[#All],3,0)</f>
        <v>Gympie</v>
      </c>
      <c r="J523">
        <v>32</v>
      </c>
      <c r="K523">
        <v>5</v>
      </c>
      <c r="L523" t="str">
        <f>VLOOKUP(Sales_Data17[[#This Row],[Product Description Index]],Products_Data[#All],2,0)</f>
        <v>Hats</v>
      </c>
      <c r="M523">
        <v>4</v>
      </c>
      <c r="N523" s="9">
        <v>645.43333333333339</v>
      </c>
      <c r="O523" s="9">
        <f>Sales_Data17[[#This Row],[Order Quantity]]*Sales_Data17[[#This Row],[Unit Price]]</f>
        <v>2581.7333333333336</v>
      </c>
      <c r="P523" s="9">
        <v>374.35133333333334</v>
      </c>
      <c r="Q523" s="9">
        <f>Sales_Data17[[#This Row],[Line Total]]-(Sales_Data17[[#This Row],[Total Unit Cost]]*Sales_Data17[[#This Row],[Order Quantity]])</f>
        <v>1084.3280000000002</v>
      </c>
      <c r="R523" s="1" t="str">
        <f>TEXT(Sales_Data17[[#This Row],[OrderDate]],"MMM")</f>
        <v>Apr</v>
      </c>
      <c r="S523" s="1" t="str">
        <f t="shared" si="8"/>
        <v>2012</v>
      </c>
    </row>
    <row r="524" spans="1:19">
      <c r="A524" t="s">
        <v>547</v>
      </c>
      <c r="B524" s="2">
        <v>41030</v>
      </c>
      <c r="C524" s="2" t="str">
        <f>VLOOKUP(Sales_Data17[[#This Row],[Customer Name Index]],Customer_Data[#All],2,0)</f>
        <v xml:space="preserve">Medline </v>
      </c>
      <c r="D524">
        <v>12</v>
      </c>
      <c r="E524" t="s">
        <v>2</v>
      </c>
      <c r="F524" t="s">
        <v>8168</v>
      </c>
      <c r="G524" t="s">
        <v>8026</v>
      </c>
      <c r="H524" t="str">
        <f>VLOOKUP(Sales_Data17[[#This Row],[Delivery Region Index]],Regions_Table[#All],2,0)</f>
        <v>Queensland</v>
      </c>
      <c r="I524" t="str">
        <f>VLOOKUP(Sales_Data17[[#This Row],[Delivery Region Index]],Regions_Table[#All],3,0)</f>
        <v>Hervey Bay</v>
      </c>
      <c r="J524">
        <v>33</v>
      </c>
      <c r="K524">
        <v>5</v>
      </c>
      <c r="L524" t="str">
        <f>VLOOKUP(Sales_Data17[[#This Row],[Product Description Index]],Products_Data[#All],2,0)</f>
        <v>Hats</v>
      </c>
      <c r="M524">
        <v>6</v>
      </c>
      <c r="N524" s="9">
        <v>436.24444444444447</v>
      </c>
      <c r="O524" s="9">
        <f>Sales_Data17[[#This Row],[Order Quantity]]*Sales_Data17[[#This Row],[Unit Price]]</f>
        <v>2617.4666666666667</v>
      </c>
      <c r="P524" s="9">
        <v>205.0348888888889</v>
      </c>
      <c r="Q524" s="9">
        <f>Sales_Data17[[#This Row],[Line Total]]-(Sales_Data17[[#This Row],[Total Unit Cost]]*Sales_Data17[[#This Row],[Order Quantity]])</f>
        <v>1387.2573333333332</v>
      </c>
      <c r="R524" s="1" t="str">
        <f>TEXT(Sales_Data17[[#This Row],[OrderDate]],"MMM")</f>
        <v>May</v>
      </c>
      <c r="S524" s="1" t="str">
        <f t="shared" si="8"/>
        <v>2012</v>
      </c>
    </row>
    <row r="525" spans="1:19">
      <c r="A525" t="s">
        <v>548</v>
      </c>
      <c r="B525" s="2">
        <v>41030</v>
      </c>
      <c r="C525" s="2" t="str">
        <f>VLOOKUP(Sales_Data17[[#This Row],[Customer Name Index]],Customer_Data[#All],2,0)</f>
        <v>3LAB, Ltd</v>
      </c>
      <c r="D525">
        <v>16</v>
      </c>
      <c r="E525" t="s">
        <v>4</v>
      </c>
      <c r="F525" t="s">
        <v>8168</v>
      </c>
      <c r="G525" t="s">
        <v>8025</v>
      </c>
      <c r="H525" t="str">
        <f>VLOOKUP(Sales_Data17[[#This Row],[Delivery Region Index]],Regions_Table[#All],2,0)</f>
        <v>South Australia</v>
      </c>
      <c r="I525" t="str">
        <f>VLOOKUP(Sales_Data17[[#This Row],[Delivery Region Index]],Regions_Table[#All],3,0)</f>
        <v>Adelaide</v>
      </c>
      <c r="J525">
        <v>46</v>
      </c>
      <c r="K525">
        <v>7</v>
      </c>
      <c r="L525" t="str">
        <f>VLOOKUP(Sales_Data17[[#This Row],[Product Description Index]],Products_Data[#All],2,0)</f>
        <v>Dress Shirts</v>
      </c>
      <c r="M525">
        <v>3</v>
      </c>
      <c r="N525" s="9">
        <v>22.333333333333332</v>
      </c>
      <c r="O525" s="9">
        <f>Sales_Data17[[#This Row],[Order Quantity]]*Sales_Data17[[#This Row],[Unit Price]]</f>
        <v>67</v>
      </c>
      <c r="P525" s="9">
        <v>17.866666666666667</v>
      </c>
      <c r="Q525" s="9">
        <f>Sales_Data17[[#This Row],[Line Total]]-(Sales_Data17[[#This Row],[Total Unit Cost]]*Sales_Data17[[#This Row],[Order Quantity]])</f>
        <v>13.399999999999999</v>
      </c>
      <c r="R525" s="1" t="str">
        <f>TEXT(Sales_Data17[[#This Row],[OrderDate]],"MMM")</f>
        <v>May</v>
      </c>
      <c r="S525" s="1" t="str">
        <f t="shared" si="8"/>
        <v>2012</v>
      </c>
    </row>
    <row r="526" spans="1:19">
      <c r="A526" t="s">
        <v>549</v>
      </c>
      <c r="B526" s="2">
        <v>41030</v>
      </c>
      <c r="C526" s="2" t="str">
        <f>VLOOKUP(Sales_Data17[[#This Row],[Customer Name Index]],Customer_Data[#All],2,0)</f>
        <v>Avon Corp</v>
      </c>
      <c r="D526">
        <v>1</v>
      </c>
      <c r="E526" t="s">
        <v>4</v>
      </c>
      <c r="F526" t="s">
        <v>8168</v>
      </c>
      <c r="G526" t="s">
        <v>8027</v>
      </c>
      <c r="H526" t="str">
        <f>VLOOKUP(Sales_Data17[[#This Row],[Delivery Region Index]],Regions_Table[#All],2,0)</f>
        <v>New South Wales</v>
      </c>
      <c r="I526" t="str">
        <f>VLOOKUP(Sales_Data17[[#This Row],[Delivery Region Index]],Regions_Table[#All],3,0)</f>
        <v>Armidale</v>
      </c>
      <c r="J526">
        <v>3</v>
      </c>
      <c r="K526">
        <v>1</v>
      </c>
      <c r="L526" t="str">
        <f>VLOOKUP(Sales_Data17[[#This Row],[Product Description Index]],Products_Data[#All],2,0)</f>
        <v>Shirts</v>
      </c>
      <c r="M526">
        <v>3</v>
      </c>
      <c r="N526" s="9">
        <v>209.1888888888889</v>
      </c>
      <c r="O526" s="9">
        <f>Sales_Data17[[#This Row],[Order Quantity]]*Sales_Data17[[#This Row],[Unit Price]]</f>
        <v>627.56666666666672</v>
      </c>
      <c r="P526" s="9">
        <v>158.98355555555557</v>
      </c>
      <c r="Q526" s="9">
        <f>Sales_Data17[[#This Row],[Line Total]]-(Sales_Data17[[#This Row],[Total Unit Cost]]*Sales_Data17[[#This Row],[Order Quantity]])</f>
        <v>150.61599999999999</v>
      </c>
      <c r="R526" s="1" t="str">
        <f>TEXT(Sales_Data17[[#This Row],[OrderDate]],"MMM")</f>
        <v>May</v>
      </c>
      <c r="S526" s="1" t="str">
        <f t="shared" si="8"/>
        <v>2012</v>
      </c>
    </row>
    <row r="527" spans="1:19">
      <c r="A527" t="s">
        <v>550</v>
      </c>
      <c r="B527" s="2">
        <v>41030</v>
      </c>
      <c r="C527" s="2" t="str">
        <f>VLOOKUP(Sales_Data17[[#This Row],[Customer Name Index]],Customer_Data[#All],2,0)</f>
        <v xml:space="preserve">Ei </v>
      </c>
      <c r="D527">
        <v>9</v>
      </c>
      <c r="E527" t="s">
        <v>2</v>
      </c>
      <c r="F527" t="s">
        <v>8168</v>
      </c>
      <c r="G527" t="s">
        <v>8027</v>
      </c>
      <c r="H527" t="str">
        <f>VLOOKUP(Sales_Data17[[#This Row],[Delivery Region Index]],Regions_Table[#All],2,0)</f>
        <v>New South Wales</v>
      </c>
      <c r="I527" t="str">
        <f>VLOOKUP(Sales_Data17[[#This Row],[Delivery Region Index]],Regions_Table[#All],3,0)</f>
        <v>Wollongong</v>
      </c>
      <c r="J527">
        <v>24</v>
      </c>
      <c r="K527">
        <v>4</v>
      </c>
      <c r="L527" t="str">
        <f>VLOOKUP(Sales_Data17[[#This Row],[Product Description Index]],Products_Data[#All],2,0)</f>
        <v>Jeans</v>
      </c>
      <c r="M527">
        <v>9</v>
      </c>
      <c r="N527" s="9">
        <v>281.39999999999998</v>
      </c>
      <c r="O527" s="9">
        <f>Sales_Data17[[#This Row],[Order Quantity]]*Sales_Data17[[#This Row],[Unit Price]]</f>
        <v>2532.6</v>
      </c>
      <c r="P527" s="9">
        <v>121.00200000000001</v>
      </c>
      <c r="Q527" s="9">
        <f>Sales_Data17[[#This Row],[Line Total]]-(Sales_Data17[[#This Row],[Total Unit Cost]]*Sales_Data17[[#This Row],[Order Quantity]])</f>
        <v>1443.5819999999999</v>
      </c>
      <c r="R527" s="1" t="str">
        <f>TEXT(Sales_Data17[[#This Row],[OrderDate]],"MMM")</f>
        <v>May</v>
      </c>
      <c r="S527" s="1" t="str">
        <f t="shared" si="8"/>
        <v>2012</v>
      </c>
    </row>
    <row r="528" spans="1:19">
      <c r="A528" t="s">
        <v>551</v>
      </c>
      <c r="B528" s="2">
        <v>41030</v>
      </c>
      <c r="C528" s="2" t="str">
        <f>VLOOKUP(Sales_Data17[[#This Row],[Customer Name Index]],Customer_Data[#All],2,0)</f>
        <v xml:space="preserve">WakeFern </v>
      </c>
      <c r="D528">
        <v>2</v>
      </c>
      <c r="E528" t="s">
        <v>4</v>
      </c>
      <c r="F528" t="s">
        <v>8168</v>
      </c>
      <c r="G528" t="s">
        <v>8027</v>
      </c>
      <c r="H528" t="str">
        <f>VLOOKUP(Sales_Data17[[#This Row],[Delivery Region Index]],Regions_Table[#All],2,0)</f>
        <v>New South Wales</v>
      </c>
      <c r="I528" t="str">
        <f>VLOOKUP(Sales_Data17[[#This Row],[Delivery Region Index]],Regions_Table[#All],3,0)</f>
        <v>Bathurst</v>
      </c>
      <c r="J528">
        <v>4</v>
      </c>
      <c r="K528">
        <v>1</v>
      </c>
      <c r="L528" t="str">
        <f>VLOOKUP(Sales_Data17[[#This Row],[Product Description Index]],Products_Data[#All],2,0)</f>
        <v>Shirts</v>
      </c>
      <c r="M528">
        <v>3</v>
      </c>
      <c r="N528" s="9">
        <v>23.077777777777779</v>
      </c>
      <c r="O528" s="9">
        <f>Sales_Data17[[#This Row],[Order Quantity]]*Sales_Data17[[#This Row],[Unit Price]]</f>
        <v>69.233333333333334</v>
      </c>
      <c r="P528" s="9">
        <v>15.000555555555557</v>
      </c>
      <c r="Q528" s="9">
        <f>Sales_Data17[[#This Row],[Line Total]]-(Sales_Data17[[#This Row],[Total Unit Cost]]*Sales_Data17[[#This Row],[Order Quantity]])</f>
        <v>24.231666666666662</v>
      </c>
      <c r="R528" s="1" t="str">
        <f>TEXT(Sales_Data17[[#This Row],[OrderDate]],"MMM")</f>
        <v>May</v>
      </c>
      <c r="S528" s="1" t="str">
        <f t="shared" si="8"/>
        <v>2012</v>
      </c>
    </row>
    <row r="529" spans="1:19">
      <c r="A529" t="s">
        <v>552</v>
      </c>
      <c r="B529" s="2">
        <v>41030</v>
      </c>
      <c r="C529" s="2" t="str">
        <f>VLOOKUP(Sales_Data17[[#This Row],[Customer Name Index]],Customer_Data[#All],2,0)</f>
        <v>New Ltd</v>
      </c>
      <c r="D529">
        <v>7</v>
      </c>
      <c r="E529" t="s">
        <v>2</v>
      </c>
      <c r="F529" t="s">
        <v>8168</v>
      </c>
      <c r="G529" t="s">
        <v>8027</v>
      </c>
      <c r="H529" t="str">
        <f>VLOOKUP(Sales_Data17[[#This Row],[Delivery Region Index]],Regions_Table[#All],2,0)</f>
        <v>New South Wales</v>
      </c>
      <c r="I529" t="str">
        <f>VLOOKUP(Sales_Data17[[#This Row],[Delivery Region Index]],Regions_Table[#All],3,0)</f>
        <v>Port Macquarie</v>
      </c>
      <c r="J529">
        <v>19</v>
      </c>
      <c r="K529">
        <v>3</v>
      </c>
      <c r="L529" t="str">
        <f>VLOOKUP(Sales_Data17[[#This Row],[Product Description Index]],Products_Data[#All],2,0)</f>
        <v>Sunglasses</v>
      </c>
      <c r="M529">
        <v>1</v>
      </c>
      <c r="N529" s="9">
        <v>26.8</v>
      </c>
      <c r="O529" s="9">
        <f>Sales_Data17[[#This Row],[Order Quantity]]*Sales_Data17[[#This Row],[Unit Price]]</f>
        <v>26.8</v>
      </c>
      <c r="P529" s="9">
        <v>20.100000000000001</v>
      </c>
      <c r="Q529" s="9">
        <f>Sales_Data17[[#This Row],[Line Total]]-(Sales_Data17[[#This Row],[Total Unit Cost]]*Sales_Data17[[#This Row],[Order Quantity]])</f>
        <v>6.6999999999999993</v>
      </c>
      <c r="R529" s="1" t="str">
        <f>TEXT(Sales_Data17[[#This Row],[OrderDate]],"MMM")</f>
        <v>May</v>
      </c>
      <c r="S529" s="1" t="str">
        <f t="shared" si="8"/>
        <v>2012</v>
      </c>
    </row>
    <row r="530" spans="1:19">
      <c r="A530" t="s">
        <v>553</v>
      </c>
      <c r="B530" s="2">
        <v>41031</v>
      </c>
      <c r="C530" s="2" t="str">
        <f>VLOOKUP(Sales_Data17[[#This Row],[Customer Name Index]],Customer_Data[#All],2,0)</f>
        <v>Ole Group</v>
      </c>
      <c r="D530">
        <v>13</v>
      </c>
      <c r="E530" t="s">
        <v>4</v>
      </c>
      <c r="F530" t="s">
        <v>8168</v>
      </c>
      <c r="G530" t="s">
        <v>8026</v>
      </c>
      <c r="H530" t="str">
        <f>VLOOKUP(Sales_Data17[[#This Row],[Delivery Region Index]],Regions_Table[#All],2,0)</f>
        <v>Queensland</v>
      </c>
      <c r="I530" t="str">
        <f>VLOOKUP(Sales_Data17[[#This Row],[Delivery Region Index]],Regions_Table[#All],3,0)</f>
        <v>Logan City</v>
      </c>
      <c r="J530">
        <v>35</v>
      </c>
      <c r="K530">
        <v>5</v>
      </c>
      <c r="L530" t="str">
        <f>VLOOKUP(Sales_Data17[[#This Row],[Product Description Index]],Products_Data[#All],2,0)</f>
        <v>Hats</v>
      </c>
      <c r="M530">
        <v>4</v>
      </c>
      <c r="N530" s="9">
        <v>128.04444444444445</v>
      </c>
      <c r="O530" s="9">
        <f>Sales_Data17[[#This Row],[Order Quantity]]*Sales_Data17[[#This Row],[Unit Price]]</f>
        <v>512.17777777777781</v>
      </c>
      <c r="P530" s="9">
        <v>56.339555555555563</v>
      </c>
      <c r="Q530" s="9">
        <f>Sales_Data17[[#This Row],[Line Total]]-(Sales_Data17[[#This Row],[Total Unit Cost]]*Sales_Data17[[#This Row],[Order Quantity]])</f>
        <v>286.81955555555555</v>
      </c>
      <c r="R530" s="1" t="str">
        <f>TEXT(Sales_Data17[[#This Row],[OrderDate]],"MMM")</f>
        <v>May</v>
      </c>
      <c r="S530" s="1" t="str">
        <f t="shared" si="8"/>
        <v>2012</v>
      </c>
    </row>
    <row r="531" spans="1:19">
      <c r="A531" t="s">
        <v>554</v>
      </c>
      <c r="B531" s="2">
        <v>41031</v>
      </c>
      <c r="C531" s="2" t="str">
        <f>VLOOKUP(Sales_Data17[[#This Row],[Customer Name Index]],Customer_Data[#All],2,0)</f>
        <v>Apollo Ltd</v>
      </c>
      <c r="D531">
        <v>11</v>
      </c>
      <c r="E531" t="s">
        <v>4</v>
      </c>
      <c r="F531" t="s">
        <v>8168</v>
      </c>
      <c r="G531" t="s">
        <v>8026</v>
      </c>
      <c r="H531" t="str">
        <f>VLOOKUP(Sales_Data17[[#This Row],[Delivery Region Index]],Regions_Table[#All],2,0)</f>
        <v>Queensland</v>
      </c>
      <c r="I531" t="str">
        <f>VLOOKUP(Sales_Data17[[#This Row],[Delivery Region Index]],Regions_Table[#All],3,0)</f>
        <v>Gold Coast</v>
      </c>
      <c r="J531">
        <v>31</v>
      </c>
      <c r="K531">
        <v>5</v>
      </c>
      <c r="L531" t="str">
        <f>VLOOKUP(Sales_Data17[[#This Row],[Product Description Index]],Products_Data[#All],2,0)</f>
        <v>Hats</v>
      </c>
      <c r="M531">
        <v>4</v>
      </c>
      <c r="N531" s="9">
        <v>431.03333333333336</v>
      </c>
      <c r="O531" s="9">
        <f>Sales_Data17[[#This Row],[Order Quantity]]*Sales_Data17[[#This Row],[Unit Price]]</f>
        <v>1724.1333333333334</v>
      </c>
      <c r="P531" s="9">
        <v>254.30966666666666</v>
      </c>
      <c r="Q531" s="9">
        <f>Sales_Data17[[#This Row],[Line Total]]-(Sales_Data17[[#This Row],[Total Unit Cost]]*Sales_Data17[[#This Row],[Order Quantity]])</f>
        <v>706.89466666666681</v>
      </c>
      <c r="R531" s="1" t="str">
        <f>TEXT(Sales_Data17[[#This Row],[OrderDate]],"MMM")</f>
        <v>May</v>
      </c>
      <c r="S531" s="1" t="str">
        <f t="shared" si="8"/>
        <v>2012</v>
      </c>
    </row>
    <row r="532" spans="1:19">
      <c r="A532" t="s">
        <v>555</v>
      </c>
      <c r="B532" s="2">
        <v>41031</v>
      </c>
      <c r="C532" s="2" t="str">
        <f>VLOOKUP(Sales_Data17[[#This Row],[Customer Name Index]],Customer_Data[#All],2,0)</f>
        <v xml:space="preserve">Medline </v>
      </c>
      <c r="D532">
        <v>12</v>
      </c>
      <c r="E532" t="s">
        <v>4</v>
      </c>
      <c r="F532" t="s">
        <v>8168</v>
      </c>
      <c r="G532" t="s">
        <v>8026</v>
      </c>
      <c r="H532" t="str">
        <f>VLOOKUP(Sales_Data17[[#This Row],[Delivery Region Index]],Regions_Table[#All],2,0)</f>
        <v>Queensland</v>
      </c>
      <c r="I532" t="str">
        <f>VLOOKUP(Sales_Data17[[#This Row],[Delivery Region Index]],Regions_Table[#All],3,0)</f>
        <v>Logan City</v>
      </c>
      <c r="J532">
        <v>35</v>
      </c>
      <c r="K532">
        <v>5</v>
      </c>
      <c r="L532" t="str">
        <f>VLOOKUP(Sales_Data17[[#This Row],[Product Description Index]],Products_Data[#All],2,0)</f>
        <v>Hats</v>
      </c>
      <c r="M532">
        <v>8</v>
      </c>
      <c r="N532" s="9">
        <v>429.54444444444448</v>
      </c>
      <c r="O532" s="9">
        <f>Sales_Data17[[#This Row],[Order Quantity]]*Sales_Data17[[#This Row],[Unit Price]]</f>
        <v>3436.3555555555558</v>
      </c>
      <c r="P532" s="9">
        <v>352.22644444444444</v>
      </c>
      <c r="Q532" s="9">
        <f>Sales_Data17[[#This Row],[Line Total]]-(Sales_Data17[[#This Row],[Total Unit Cost]]*Sales_Data17[[#This Row],[Order Quantity]])</f>
        <v>618.54400000000032</v>
      </c>
      <c r="R532" s="1" t="str">
        <f>TEXT(Sales_Data17[[#This Row],[OrderDate]],"MMM")</f>
        <v>May</v>
      </c>
      <c r="S532" s="1" t="str">
        <f t="shared" si="8"/>
        <v>2012</v>
      </c>
    </row>
    <row r="533" spans="1:19">
      <c r="A533" t="s">
        <v>556</v>
      </c>
      <c r="B533" s="2">
        <v>41031</v>
      </c>
      <c r="C533" s="2" t="str">
        <f>VLOOKUP(Sales_Data17[[#This Row],[Customer Name Index]],Customer_Data[#All],2,0)</f>
        <v>New Ltd</v>
      </c>
      <c r="D533">
        <v>7</v>
      </c>
      <c r="E533" t="s">
        <v>2</v>
      </c>
      <c r="F533" t="s">
        <v>8168</v>
      </c>
      <c r="G533" t="s">
        <v>8027</v>
      </c>
      <c r="H533" t="str">
        <f>VLOOKUP(Sales_Data17[[#This Row],[Delivery Region Index]],Regions_Table[#All],2,0)</f>
        <v>New South Wales</v>
      </c>
      <c r="I533" t="str">
        <f>VLOOKUP(Sales_Data17[[#This Row],[Delivery Region Index]],Regions_Table[#All],3,0)</f>
        <v>Queanbeyan</v>
      </c>
      <c r="J533">
        <v>20</v>
      </c>
      <c r="K533">
        <v>3</v>
      </c>
      <c r="L533" t="str">
        <f>VLOOKUP(Sales_Data17[[#This Row],[Product Description Index]],Products_Data[#All],2,0)</f>
        <v>Sunglasses</v>
      </c>
      <c r="M533">
        <v>9</v>
      </c>
      <c r="N533" s="9">
        <v>203.97777777777776</v>
      </c>
      <c r="O533" s="9">
        <f>Sales_Data17[[#This Row],[Order Quantity]]*Sales_Data17[[#This Row],[Unit Price]]</f>
        <v>1835.7999999999997</v>
      </c>
      <c r="P533" s="9">
        <v>138.70488888888889</v>
      </c>
      <c r="Q533" s="9">
        <f>Sales_Data17[[#This Row],[Line Total]]-(Sales_Data17[[#This Row],[Total Unit Cost]]*Sales_Data17[[#This Row],[Order Quantity]])</f>
        <v>587.45599999999968</v>
      </c>
      <c r="R533" s="1" t="str">
        <f>TEXT(Sales_Data17[[#This Row],[OrderDate]],"MMM")</f>
        <v>May</v>
      </c>
      <c r="S533" s="1" t="str">
        <f t="shared" si="8"/>
        <v>2012</v>
      </c>
    </row>
    <row r="534" spans="1:19">
      <c r="A534" t="s">
        <v>557</v>
      </c>
      <c r="B534" s="2">
        <v>41032</v>
      </c>
      <c r="C534" s="2" t="str">
        <f>VLOOKUP(Sales_Data17[[#This Row],[Customer Name Index]],Customer_Data[#All],2,0)</f>
        <v xml:space="preserve">Qualitest </v>
      </c>
      <c r="D534">
        <v>19</v>
      </c>
      <c r="E534" t="s">
        <v>4</v>
      </c>
      <c r="F534" t="s">
        <v>8168</v>
      </c>
      <c r="G534" t="s">
        <v>8028</v>
      </c>
      <c r="H534" t="str">
        <f>VLOOKUP(Sales_Data17[[#This Row],[Delivery Region Index]],Regions_Table[#All],2,0)</f>
        <v>Victoria</v>
      </c>
      <c r="I534" t="str">
        <f>VLOOKUP(Sales_Data17[[#This Row],[Delivery Region Index]],Regions_Table[#All],3,0)</f>
        <v>Mildura</v>
      </c>
      <c r="J534">
        <v>53</v>
      </c>
      <c r="K534">
        <v>8</v>
      </c>
      <c r="L534" t="str">
        <f>VLOOKUP(Sales_Data17[[#This Row],[Product Description Index]],Products_Data[#All],2,0)</f>
        <v>Shoes</v>
      </c>
      <c r="M534">
        <v>8</v>
      </c>
      <c r="N534" s="9">
        <v>26.055555555555557</v>
      </c>
      <c r="O534" s="9">
        <f>Sales_Data17[[#This Row],[Order Quantity]]*Sales_Data17[[#This Row],[Unit Price]]</f>
        <v>208.44444444444446</v>
      </c>
      <c r="P534" s="9">
        <v>20.062777777777779</v>
      </c>
      <c r="Q534" s="9">
        <f>Sales_Data17[[#This Row],[Line Total]]-(Sales_Data17[[#This Row],[Total Unit Cost]]*Sales_Data17[[#This Row],[Order Quantity]])</f>
        <v>47.942222222222227</v>
      </c>
      <c r="R534" s="1" t="str">
        <f>TEXT(Sales_Data17[[#This Row],[OrderDate]],"MMM")</f>
        <v>May</v>
      </c>
      <c r="S534" s="1" t="str">
        <f t="shared" si="8"/>
        <v>2012</v>
      </c>
    </row>
    <row r="535" spans="1:19">
      <c r="A535" t="s">
        <v>558</v>
      </c>
      <c r="B535" s="2">
        <v>41032</v>
      </c>
      <c r="C535" s="2" t="str">
        <f>VLOOKUP(Sales_Data17[[#This Row],[Customer Name Index]],Customer_Data[#All],2,0)</f>
        <v>3LAB, Ltd</v>
      </c>
      <c r="D535">
        <v>16</v>
      </c>
      <c r="E535" t="s">
        <v>4</v>
      </c>
      <c r="F535" t="s">
        <v>8168</v>
      </c>
      <c r="G535" t="s">
        <v>8025</v>
      </c>
      <c r="H535" t="str">
        <f>VLOOKUP(Sales_Data17[[#This Row],[Delivery Region Index]],Regions_Table[#All],2,0)</f>
        <v>Queensland</v>
      </c>
      <c r="I535" t="str">
        <f>VLOOKUP(Sales_Data17[[#This Row],[Delivery Region Index]],Regions_Table[#All],3,0)</f>
        <v>Townsville</v>
      </c>
      <c r="J535">
        <v>45</v>
      </c>
      <c r="K535">
        <v>7</v>
      </c>
      <c r="L535" t="str">
        <f>VLOOKUP(Sales_Data17[[#This Row],[Product Description Index]],Products_Data[#All],2,0)</f>
        <v>Dress Shirts</v>
      </c>
      <c r="M535">
        <v>6</v>
      </c>
      <c r="N535" s="9">
        <v>84.12222222222222</v>
      </c>
      <c r="O535" s="9">
        <f>Sales_Data17[[#This Row],[Order Quantity]]*Sales_Data17[[#This Row],[Unit Price]]</f>
        <v>504.73333333333335</v>
      </c>
      <c r="P535" s="9">
        <v>56.361888888888899</v>
      </c>
      <c r="Q535" s="9">
        <f>Sales_Data17[[#This Row],[Line Total]]-(Sales_Data17[[#This Row],[Total Unit Cost]]*Sales_Data17[[#This Row],[Order Quantity]])</f>
        <v>166.56199999999995</v>
      </c>
      <c r="R535" s="1" t="str">
        <f>TEXT(Sales_Data17[[#This Row],[OrderDate]],"MMM")</f>
        <v>May</v>
      </c>
      <c r="S535" s="1" t="str">
        <f t="shared" si="8"/>
        <v>2012</v>
      </c>
    </row>
    <row r="536" spans="1:19">
      <c r="A536" t="s">
        <v>559</v>
      </c>
      <c r="B536" s="2">
        <v>41032</v>
      </c>
      <c r="C536" s="2" t="str">
        <f>VLOOKUP(Sales_Data17[[#This Row],[Customer Name Index]],Customer_Data[#All],2,0)</f>
        <v xml:space="preserve">Medline </v>
      </c>
      <c r="D536">
        <v>12</v>
      </c>
      <c r="E536" t="s">
        <v>4</v>
      </c>
      <c r="F536" t="s">
        <v>8168</v>
      </c>
      <c r="G536" t="s">
        <v>8026</v>
      </c>
      <c r="H536" t="str">
        <f>VLOOKUP(Sales_Data17[[#This Row],[Delivery Region Index]],Regions_Table[#All],2,0)</f>
        <v>Queensland</v>
      </c>
      <c r="I536" t="str">
        <f>VLOOKUP(Sales_Data17[[#This Row],[Delivery Region Index]],Regions_Table[#All],3,0)</f>
        <v>Ipswich</v>
      </c>
      <c r="J536">
        <v>34</v>
      </c>
      <c r="K536">
        <v>5</v>
      </c>
      <c r="L536" t="str">
        <f>VLOOKUP(Sales_Data17[[#This Row],[Product Description Index]],Products_Data[#All],2,0)</f>
        <v>Hats</v>
      </c>
      <c r="M536">
        <v>1</v>
      </c>
      <c r="N536" s="9">
        <v>111.66666666666667</v>
      </c>
      <c r="O536" s="9">
        <f>Sales_Data17[[#This Row],[Order Quantity]]*Sales_Data17[[#This Row],[Unit Price]]</f>
        <v>111.66666666666667</v>
      </c>
      <c r="P536" s="9">
        <v>78.166666666666671</v>
      </c>
      <c r="Q536" s="9">
        <f>Sales_Data17[[#This Row],[Line Total]]-(Sales_Data17[[#This Row],[Total Unit Cost]]*Sales_Data17[[#This Row],[Order Quantity]])</f>
        <v>33.5</v>
      </c>
      <c r="R536" s="1" t="str">
        <f>TEXT(Sales_Data17[[#This Row],[OrderDate]],"MMM")</f>
        <v>May</v>
      </c>
      <c r="S536" s="1" t="str">
        <f t="shared" si="8"/>
        <v>2012</v>
      </c>
    </row>
    <row r="537" spans="1:19">
      <c r="A537" t="s">
        <v>560</v>
      </c>
      <c r="B537" s="2">
        <v>41032</v>
      </c>
      <c r="C537" s="2" t="str">
        <f>VLOOKUP(Sales_Data17[[#This Row],[Customer Name Index]],Customer_Data[#All],2,0)</f>
        <v xml:space="preserve">Ei </v>
      </c>
      <c r="D537">
        <v>9</v>
      </c>
      <c r="E537" t="s">
        <v>2</v>
      </c>
      <c r="F537" t="s">
        <v>8168</v>
      </c>
      <c r="G537" t="s">
        <v>8027</v>
      </c>
      <c r="H537" t="str">
        <f>VLOOKUP(Sales_Data17[[#This Row],[Delivery Region Index]],Regions_Table[#All],2,0)</f>
        <v>Queensland</v>
      </c>
      <c r="I537" t="str">
        <f>VLOOKUP(Sales_Data17[[#This Row],[Delivery Region Index]],Regions_Table[#All],3,0)</f>
        <v>Brisbane</v>
      </c>
      <c r="J537">
        <v>26</v>
      </c>
      <c r="K537">
        <v>4</v>
      </c>
      <c r="L537" t="str">
        <f>VLOOKUP(Sales_Data17[[#This Row],[Product Description Index]],Products_Data[#All],2,0)</f>
        <v>Jeans</v>
      </c>
      <c r="M537">
        <v>4</v>
      </c>
      <c r="N537" s="9">
        <v>710.2</v>
      </c>
      <c r="O537" s="9">
        <f>Sales_Data17[[#This Row],[Order Quantity]]*Sales_Data17[[#This Row],[Unit Price]]</f>
        <v>2840.8</v>
      </c>
      <c r="P537" s="9">
        <v>568.16000000000008</v>
      </c>
      <c r="Q537" s="9">
        <f>Sales_Data17[[#This Row],[Line Total]]-(Sales_Data17[[#This Row],[Total Unit Cost]]*Sales_Data17[[#This Row],[Order Quantity]])</f>
        <v>568.15999999999985</v>
      </c>
      <c r="R537" s="1" t="str">
        <f>TEXT(Sales_Data17[[#This Row],[OrderDate]],"MMM")</f>
        <v>May</v>
      </c>
      <c r="S537" s="1" t="str">
        <f t="shared" si="8"/>
        <v>2012</v>
      </c>
    </row>
    <row r="538" spans="1:19">
      <c r="A538" t="s">
        <v>561</v>
      </c>
      <c r="B538" s="2">
        <v>41032</v>
      </c>
      <c r="C538" s="2" t="str">
        <f>VLOOKUP(Sales_Data17[[#This Row],[Customer Name Index]],Customer_Data[#All],2,0)</f>
        <v>Rochester Ltd</v>
      </c>
      <c r="D538">
        <v>15</v>
      </c>
      <c r="E538" t="s">
        <v>4</v>
      </c>
      <c r="F538" t="s">
        <v>8168</v>
      </c>
      <c r="G538" t="s">
        <v>8025</v>
      </c>
      <c r="H538" t="str">
        <f>VLOOKUP(Sales_Data17[[#This Row],[Delivery Region Index]],Regions_Table[#All],2,0)</f>
        <v>Queensland</v>
      </c>
      <c r="I538" t="str">
        <f>VLOOKUP(Sales_Data17[[#This Row],[Delivery Region Index]],Regions_Table[#All],3,0)</f>
        <v>Thuringowa</v>
      </c>
      <c r="J538">
        <v>43</v>
      </c>
      <c r="K538">
        <v>6</v>
      </c>
      <c r="L538" t="str">
        <f>VLOOKUP(Sales_Data17[[#This Row],[Product Description Index]],Products_Data[#All],2,0)</f>
        <v>Socks</v>
      </c>
      <c r="M538">
        <v>2</v>
      </c>
      <c r="N538" s="9">
        <v>304.47777777777782</v>
      </c>
      <c r="O538" s="9">
        <f>Sales_Data17[[#This Row],[Order Quantity]]*Sales_Data17[[#This Row],[Unit Price]]</f>
        <v>608.95555555555563</v>
      </c>
      <c r="P538" s="9">
        <v>124.83588888888887</v>
      </c>
      <c r="Q538" s="9">
        <f>Sales_Data17[[#This Row],[Line Total]]-(Sales_Data17[[#This Row],[Total Unit Cost]]*Sales_Data17[[#This Row],[Order Quantity]])</f>
        <v>359.28377777777791</v>
      </c>
      <c r="R538" s="1" t="str">
        <f>TEXT(Sales_Data17[[#This Row],[OrderDate]],"MMM")</f>
        <v>May</v>
      </c>
      <c r="S538" s="1" t="str">
        <f t="shared" si="8"/>
        <v>2012</v>
      </c>
    </row>
    <row r="539" spans="1:19">
      <c r="A539" t="s">
        <v>562</v>
      </c>
      <c r="B539" s="2">
        <v>41032</v>
      </c>
      <c r="C539" s="2" t="str">
        <f>VLOOKUP(Sales_Data17[[#This Row],[Customer Name Index]],Customer_Data[#All],2,0)</f>
        <v>ETUDE Ltd</v>
      </c>
      <c r="D539">
        <v>4</v>
      </c>
      <c r="E539" t="s">
        <v>2</v>
      </c>
      <c r="F539" t="s">
        <v>8168</v>
      </c>
      <c r="G539" t="s">
        <v>8027</v>
      </c>
      <c r="H539" t="str">
        <f>VLOOKUP(Sales_Data17[[#This Row],[Delivery Region Index]],Regions_Table[#All],2,0)</f>
        <v>New South Wales</v>
      </c>
      <c r="I539" t="str">
        <f>VLOOKUP(Sales_Data17[[#This Row],[Delivery Region Index]],Regions_Table[#All],3,0)</f>
        <v>Goulburn</v>
      </c>
      <c r="J539">
        <v>10</v>
      </c>
      <c r="K539">
        <v>2</v>
      </c>
      <c r="L539" t="str">
        <f>VLOOKUP(Sales_Data17[[#This Row],[Product Description Index]],Products_Data[#All],2,0)</f>
        <v>Pants</v>
      </c>
      <c r="M539">
        <v>7</v>
      </c>
      <c r="N539" s="9">
        <v>102.73333333333333</v>
      </c>
      <c r="O539" s="9">
        <f>Sales_Data17[[#This Row],[Order Quantity]]*Sales_Data17[[#This Row],[Unit Price]]</f>
        <v>719.13333333333333</v>
      </c>
      <c r="P539" s="9">
        <v>59.585333333333338</v>
      </c>
      <c r="Q539" s="9">
        <f>Sales_Data17[[#This Row],[Line Total]]-(Sales_Data17[[#This Row],[Total Unit Cost]]*Sales_Data17[[#This Row],[Order Quantity]])</f>
        <v>302.03599999999994</v>
      </c>
      <c r="R539" s="1" t="str">
        <f>TEXT(Sales_Data17[[#This Row],[OrderDate]],"MMM")</f>
        <v>May</v>
      </c>
      <c r="S539" s="1" t="str">
        <f t="shared" si="8"/>
        <v>2012</v>
      </c>
    </row>
    <row r="540" spans="1:19">
      <c r="A540" t="s">
        <v>563</v>
      </c>
      <c r="B540" s="2">
        <v>41032</v>
      </c>
      <c r="C540" s="2" t="str">
        <f>VLOOKUP(Sales_Data17[[#This Row],[Customer Name Index]],Customer_Data[#All],2,0)</f>
        <v xml:space="preserve">WakeFern </v>
      </c>
      <c r="D540">
        <v>2</v>
      </c>
      <c r="E540" t="s">
        <v>2</v>
      </c>
      <c r="F540" t="s">
        <v>8168</v>
      </c>
      <c r="G540" t="s">
        <v>8027</v>
      </c>
      <c r="H540" t="str">
        <f>VLOOKUP(Sales_Data17[[#This Row],[Delivery Region Index]],Regions_Table[#All],2,0)</f>
        <v>New South Wales</v>
      </c>
      <c r="I540" t="str">
        <f>VLOOKUP(Sales_Data17[[#This Row],[Delivery Region Index]],Regions_Table[#All],3,0)</f>
        <v>Bathurst</v>
      </c>
      <c r="J540">
        <v>4</v>
      </c>
      <c r="K540">
        <v>1</v>
      </c>
      <c r="L540" t="str">
        <f>VLOOKUP(Sales_Data17[[#This Row],[Product Description Index]],Products_Data[#All],2,0)</f>
        <v>Shirts</v>
      </c>
      <c r="M540">
        <v>4</v>
      </c>
      <c r="N540" s="9">
        <v>114.64444444444445</v>
      </c>
      <c r="O540" s="9">
        <f>Sales_Data17[[#This Row],[Order Quantity]]*Sales_Data17[[#This Row],[Unit Price]]</f>
        <v>458.57777777777778</v>
      </c>
      <c r="P540" s="9">
        <v>56.175777777777775</v>
      </c>
      <c r="Q540" s="9">
        <f>Sales_Data17[[#This Row],[Line Total]]-(Sales_Data17[[#This Row],[Total Unit Cost]]*Sales_Data17[[#This Row],[Order Quantity]])</f>
        <v>233.87466666666668</v>
      </c>
      <c r="R540" s="1" t="str">
        <f>TEXT(Sales_Data17[[#This Row],[OrderDate]],"MMM")</f>
        <v>May</v>
      </c>
      <c r="S540" s="1" t="str">
        <f t="shared" si="8"/>
        <v>2012</v>
      </c>
    </row>
    <row r="541" spans="1:19">
      <c r="A541" t="s">
        <v>564</v>
      </c>
      <c r="B541" s="2">
        <v>41033</v>
      </c>
      <c r="C541" s="2" t="str">
        <f>VLOOKUP(Sales_Data17[[#This Row],[Customer Name Index]],Customer_Data[#All],2,0)</f>
        <v>Procter Corp</v>
      </c>
      <c r="D541">
        <v>5</v>
      </c>
      <c r="E541" t="s">
        <v>4</v>
      </c>
      <c r="F541" t="s">
        <v>8168</v>
      </c>
      <c r="G541" t="s">
        <v>8027</v>
      </c>
      <c r="H541" t="str">
        <f>VLOOKUP(Sales_Data17[[#This Row],[Delivery Region Index]],Regions_Table[#All],2,0)</f>
        <v>New South Wales</v>
      </c>
      <c r="I541" t="str">
        <f>VLOOKUP(Sales_Data17[[#This Row],[Delivery Region Index]],Regions_Table[#All],3,0)</f>
        <v>Maitland</v>
      </c>
      <c r="J541">
        <v>15</v>
      </c>
      <c r="K541">
        <v>2</v>
      </c>
      <c r="L541" t="str">
        <f>VLOOKUP(Sales_Data17[[#This Row],[Product Description Index]],Products_Data[#All],2,0)</f>
        <v>Pants</v>
      </c>
      <c r="M541">
        <v>3</v>
      </c>
      <c r="N541" s="9">
        <v>122.08888888888889</v>
      </c>
      <c r="O541" s="9">
        <f>Sales_Data17[[#This Row],[Order Quantity]]*Sales_Data17[[#This Row],[Unit Price]]</f>
        <v>366.26666666666665</v>
      </c>
      <c r="P541" s="9">
        <v>85.462222222222223</v>
      </c>
      <c r="Q541" s="9">
        <f>Sales_Data17[[#This Row],[Line Total]]-(Sales_Data17[[#This Row],[Total Unit Cost]]*Sales_Data17[[#This Row],[Order Quantity]])</f>
        <v>109.88</v>
      </c>
      <c r="R541" s="1" t="str">
        <f>TEXT(Sales_Data17[[#This Row],[OrderDate]],"MMM")</f>
        <v>May</v>
      </c>
      <c r="S541" s="1" t="str">
        <f t="shared" si="8"/>
        <v>2012</v>
      </c>
    </row>
    <row r="542" spans="1:19">
      <c r="A542" t="s">
        <v>565</v>
      </c>
      <c r="B542" s="2">
        <v>41033</v>
      </c>
      <c r="C542" s="2" t="str">
        <f>VLOOKUP(Sales_Data17[[#This Row],[Customer Name Index]],Customer_Data[#All],2,0)</f>
        <v>3LAB, Ltd</v>
      </c>
      <c r="D542">
        <v>16</v>
      </c>
      <c r="E542" t="s">
        <v>4</v>
      </c>
      <c r="F542" t="s">
        <v>8168</v>
      </c>
      <c r="G542" t="s">
        <v>8025</v>
      </c>
      <c r="H542" t="str">
        <f>VLOOKUP(Sales_Data17[[#This Row],[Delivery Region Index]],Regions_Table[#All],2,0)</f>
        <v>Queensland</v>
      </c>
      <c r="I542" t="str">
        <f>VLOOKUP(Sales_Data17[[#This Row],[Delivery Region Index]],Regions_Table[#All],3,0)</f>
        <v>Toowoomba</v>
      </c>
      <c r="J542">
        <v>44</v>
      </c>
      <c r="K542">
        <v>7</v>
      </c>
      <c r="L542" t="str">
        <f>VLOOKUP(Sales_Data17[[#This Row],[Product Description Index]],Products_Data[#All],2,0)</f>
        <v>Dress Shirts</v>
      </c>
      <c r="M542">
        <v>4</v>
      </c>
      <c r="N542" s="9">
        <v>125.8111111111111</v>
      </c>
      <c r="O542" s="9">
        <f>Sales_Data17[[#This Row],[Order Quantity]]*Sales_Data17[[#This Row],[Unit Price]]</f>
        <v>503.24444444444441</v>
      </c>
      <c r="P542" s="9">
        <v>79.260999999999996</v>
      </c>
      <c r="Q542" s="9">
        <f>Sales_Data17[[#This Row],[Line Total]]-(Sales_Data17[[#This Row],[Total Unit Cost]]*Sales_Data17[[#This Row],[Order Quantity]])</f>
        <v>186.20044444444443</v>
      </c>
      <c r="R542" s="1" t="str">
        <f>TEXT(Sales_Data17[[#This Row],[OrderDate]],"MMM")</f>
        <v>May</v>
      </c>
      <c r="S542" s="1" t="str">
        <f t="shared" si="8"/>
        <v>2012</v>
      </c>
    </row>
    <row r="543" spans="1:19">
      <c r="A543" t="s">
        <v>566</v>
      </c>
      <c r="B543" s="2">
        <v>41033</v>
      </c>
      <c r="C543" s="2" t="str">
        <f>VLOOKUP(Sales_Data17[[#This Row],[Customer Name Index]],Customer_Data[#All],2,0)</f>
        <v>Pacific Ltd</v>
      </c>
      <c r="D543">
        <v>20</v>
      </c>
      <c r="E543" t="s">
        <v>4</v>
      </c>
      <c r="F543" t="s">
        <v>8168</v>
      </c>
      <c r="G543" t="s">
        <v>8028</v>
      </c>
      <c r="H543" t="str">
        <f>VLOOKUP(Sales_Data17[[#This Row],[Delivery Region Index]],Regions_Table[#All],2,0)</f>
        <v>Victoria</v>
      </c>
      <c r="I543" t="str">
        <f>VLOOKUP(Sales_Data17[[#This Row],[Delivery Region Index]],Regions_Table[#All],3,0)</f>
        <v>Wangaratta</v>
      </c>
      <c r="J543">
        <v>56</v>
      </c>
      <c r="K543">
        <v>8</v>
      </c>
      <c r="L543" t="str">
        <f>VLOOKUP(Sales_Data17[[#This Row],[Product Description Index]],Products_Data[#All],2,0)</f>
        <v>Shoes</v>
      </c>
      <c r="M543">
        <v>4</v>
      </c>
      <c r="N543" s="9">
        <v>273.95555555555552</v>
      </c>
      <c r="O543" s="9">
        <f>Sales_Data17[[#This Row],[Order Quantity]]*Sales_Data17[[#This Row],[Unit Price]]</f>
        <v>1095.8222222222221</v>
      </c>
      <c r="P543" s="9">
        <v>178.07111111111112</v>
      </c>
      <c r="Q543" s="9">
        <f>Sales_Data17[[#This Row],[Line Total]]-(Sales_Data17[[#This Row],[Total Unit Cost]]*Sales_Data17[[#This Row],[Order Quantity]])</f>
        <v>383.53777777777759</v>
      </c>
      <c r="R543" s="1" t="str">
        <f>TEXT(Sales_Data17[[#This Row],[OrderDate]],"MMM")</f>
        <v>May</v>
      </c>
      <c r="S543" s="1" t="str">
        <f t="shared" si="8"/>
        <v>2012</v>
      </c>
    </row>
    <row r="544" spans="1:19">
      <c r="A544" t="s">
        <v>567</v>
      </c>
      <c r="B544" s="2">
        <v>41033</v>
      </c>
      <c r="C544" s="2" t="str">
        <f>VLOOKUP(Sales_Data17[[#This Row],[Customer Name Index]],Customer_Data[#All],2,0)</f>
        <v>New Ltd</v>
      </c>
      <c r="D544">
        <v>7</v>
      </c>
      <c r="E544" t="s">
        <v>2</v>
      </c>
      <c r="F544" t="s">
        <v>8168</v>
      </c>
      <c r="G544" t="s">
        <v>8027</v>
      </c>
      <c r="H544" t="str">
        <f>VLOOKUP(Sales_Data17[[#This Row],[Delivery Region Index]],Regions_Table[#All],2,0)</f>
        <v>New South Wales</v>
      </c>
      <c r="I544" t="str">
        <f>VLOOKUP(Sales_Data17[[#This Row],[Delivery Region Index]],Regions_Table[#All],3,0)</f>
        <v>Tamworth</v>
      </c>
      <c r="J544">
        <v>21</v>
      </c>
      <c r="K544">
        <v>3</v>
      </c>
      <c r="L544" t="str">
        <f>VLOOKUP(Sales_Data17[[#This Row],[Product Description Index]],Products_Data[#All],2,0)</f>
        <v>Sunglasses</v>
      </c>
      <c r="M544">
        <v>2</v>
      </c>
      <c r="N544" s="9">
        <v>111.66666666666667</v>
      </c>
      <c r="O544" s="9">
        <f>Sales_Data17[[#This Row],[Order Quantity]]*Sales_Data17[[#This Row],[Unit Price]]</f>
        <v>223.33333333333334</v>
      </c>
      <c r="P544" s="9">
        <v>51.366666666666667</v>
      </c>
      <c r="Q544" s="9">
        <f>Sales_Data17[[#This Row],[Line Total]]-(Sales_Data17[[#This Row],[Total Unit Cost]]*Sales_Data17[[#This Row],[Order Quantity]])</f>
        <v>120.60000000000001</v>
      </c>
      <c r="R544" s="1" t="str">
        <f>TEXT(Sales_Data17[[#This Row],[OrderDate]],"MMM")</f>
        <v>May</v>
      </c>
      <c r="S544" s="1" t="str">
        <f t="shared" si="8"/>
        <v>2012</v>
      </c>
    </row>
    <row r="545" spans="1:19">
      <c r="A545" t="s">
        <v>568</v>
      </c>
      <c r="B545" s="2">
        <v>41034</v>
      </c>
      <c r="C545" s="2" t="str">
        <f>VLOOKUP(Sales_Data17[[#This Row],[Customer Name Index]],Customer_Data[#All],2,0)</f>
        <v xml:space="preserve">Linde </v>
      </c>
      <c r="D545">
        <v>14</v>
      </c>
      <c r="E545" t="s">
        <v>4</v>
      </c>
      <c r="F545" t="s">
        <v>8168</v>
      </c>
      <c r="G545" t="s">
        <v>8026</v>
      </c>
      <c r="H545" t="str">
        <f>VLOOKUP(Sales_Data17[[#This Row],[Delivery Region Index]],Regions_Table[#All],2,0)</f>
        <v>Queensland</v>
      </c>
      <c r="I545" t="str">
        <f>VLOOKUP(Sales_Data17[[#This Row],[Delivery Region Index]],Regions_Table[#All],3,0)</f>
        <v>Redcliffe</v>
      </c>
      <c r="J545">
        <v>40</v>
      </c>
      <c r="K545">
        <v>6</v>
      </c>
      <c r="L545" t="str">
        <f>VLOOKUP(Sales_Data17[[#This Row],[Product Description Index]],Products_Data[#All],2,0)</f>
        <v>Socks</v>
      </c>
      <c r="M545">
        <v>2</v>
      </c>
      <c r="N545" s="9">
        <v>138.46666666666667</v>
      </c>
      <c r="O545" s="9">
        <f>Sales_Data17[[#This Row],[Order Quantity]]*Sales_Data17[[#This Row],[Unit Price]]</f>
        <v>276.93333333333334</v>
      </c>
      <c r="P545" s="9">
        <v>113.54266666666666</v>
      </c>
      <c r="Q545" s="9">
        <f>Sales_Data17[[#This Row],[Line Total]]-(Sales_Data17[[#This Row],[Total Unit Cost]]*Sales_Data17[[#This Row],[Order Quantity]])</f>
        <v>49.848000000000013</v>
      </c>
      <c r="R545" s="1" t="str">
        <f>TEXT(Sales_Data17[[#This Row],[OrderDate]],"MMM")</f>
        <v>May</v>
      </c>
      <c r="S545" s="1" t="str">
        <f t="shared" si="8"/>
        <v>2012</v>
      </c>
    </row>
    <row r="546" spans="1:19">
      <c r="A546" t="s">
        <v>569</v>
      </c>
      <c r="B546" s="2">
        <v>41034</v>
      </c>
      <c r="C546" s="2" t="str">
        <f>VLOOKUP(Sales_Data17[[#This Row],[Customer Name Index]],Customer_Data[#All],2,0)</f>
        <v>3LAB, Ltd</v>
      </c>
      <c r="D546">
        <v>16</v>
      </c>
      <c r="E546" t="s">
        <v>2</v>
      </c>
      <c r="F546" t="s">
        <v>8168</v>
      </c>
      <c r="G546" t="s">
        <v>8025</v>
      </c>
      <c r="H546" t="str">
        <f>VLOOKUP(Sales_Data17[[#This Row],[Delivery Region Index]],Regions_Table[#All],2,0)</f>
        <v>South Australia</v>
      </c>
      <c r="I546" t="str">
        <f>VLOOKUP(Sales_Data17[[#This Row],[Delivery Region Index]],Regions_Table[#All],3,0)</f>
        <v>Adelaide</v>
      </c>
      <c r="J546">
        <v>46</v>
      </c>
      <c r="K546">
        <v>7</v>
      </c>
      <c r="L546" t="str">
        <f>VLOOKUP(Sales_Data17[[#This Row],[Product Description Index]],Products_Data[#All],2,0)</f>
        <v>Dress Shirts</v>
      </c>
      <c r="M546">
        <v>6</v>
      </c>
      <c r="N546" s="9">
        <v>113.90000000000002</v>
      </c>
      <c r="O546" s="9">
        <f>Sales_Data17[[#This Row],[Order Quantity]]*Sales_Data17[[#This Row],[Unit Price]]</f>
        <v>683.40000000000009</v>
      </c>
      <c r="P546" s="9">
        <v>89.981000000000023</v>
      </c>
      <c r="Q546" s="9">
        <f>Sales_Data17[[#This Row],[Line Total]]-(Sales_Data17[[#This Row],[Total Unit Cost]]*Sales_Data17[[#This Row],[Order Quantity]])</f>
        <v>143.5139999999999</v>
      </c>
      <c r="R546" s="1" t="str">
        <f>TEXT(Sales_Data17[[#This Row],[OrderDate]],"MMM")</f>
        <v>May</v>
      </c>
      <c r="S546" s="1" t="str">
        <f t="shared" si="8"/>
        <v>2012</v>
      </c>
    </row>
    <row r="547" spans="1:19">
      <c r="A547" t="s">
        <v>570</v>
      </c>
      <c r="B547" s="2">
        <v>41034</v>
      </c>
      <c r="C547" s="2" t="str">
        <f>VLOOKUP(Sales_Data17[[#This Row],[Customer Name Index]],Customer_Data[#All],2,0)</f>
        <v>Avon Corp</v>
      </c>
      <c r="D547">
        <v>1</v>
      </c>
      <c r="E547" t="s">
        <v>2</v>
      </c>
      <c r="F547" t="s">
        <v>8168</v>
      </c>
      <c r="G547" t="s">
        <v>8027</v>
      </c>
      <c r="H547" t="str">
        <f>VLOOKUP(Sales_Data17[[#This Row],[Delivery Region Index]],Regions_Table[#All],2,0)</f>
        <v>New South Wales</v>
      </c>
      <c r="I547" t="str">
        <f>VLOOKUP(Sales_Data17[[#This Row],[Delivery Region Index]],Regions_Table[#All],3,0)</f>
        <v>Armidale</v>
      </c>
      <c r="J547">
        <v>3</v>
      </c>
      <c r="K547">
        <v>1</v>
      </c>
      <c r="L547" t="str">
        <f>VLOOKUP(Sales_Data17[[#This Row],[Product Description Index]],Products_Data[#All],2,0)</f>
        <v>Shirts</v>
      </c>
      <c r="M547">
        <v>2</v>
      </c>
      <c r="N547" s="9">
        <v>211.42222222222222</v>
      </c>
      <c r="O547" s="9">
        <f>Sales_Data17[[#This Row],[Order Quantity]]*Sales_Data17[[#This Row],[Unit Price]]</f>
        <v>422.84444444444443</v>
      </c>
      <c r="P547" s="9">
        <v>120.51066666666664</v>
      </c>
      <c r="Q547" s="9">
        <f>Sales_Data17[[#This Row],[Line Total]]-(Sales_Data17[[#This Row],[Total Unit Cost]]*Sales_Data17[[#This Row],[Order Quantity]])</f>
        <v>181.82311111111116</v>
      </c>
      <c r="R547" s="1" t="str">
        <f>TEXT(Sales_Data17[[#This Row],[OrderDate]],"MMM")</f>
        <v>May</v>
      </c>
      <c r="S547" s="1" t="str">
        <f t="shared" si="8"/>
        <v>2012</v>
      </c>
    </row>
    <row r="548" spans="1:19">
      <c r="A548" t="s">
        <v>571</v>
      </c>
      <c r="B548" s="2">
        <v>41034</v>
      </c>
      <c r="C548" s="2" t="str">
        <f>VLOOKUP(Sales_Data17[[#This Row],[Customer Name Index]],Customer_Data[#All],2,0)</f>
        <v>3LAB, Ltd</v>
      </c>
      <c r="D548">
        <v>16</v>
      </c>
      <c r="E548" t="s">
        <v>4</v>
      </c>
      <c r="F548" t="s">
        <v>8168</v>
      </c>
      <c r="G548" t="s">
        <v>8025</v>
      </c>
      <c r="H548" t="str">
        <f>VLOOKUP(Sales_Data17[[#This Row],[Delivery Region Index]],Regions_Table[#All],2,0)</f>
        <v>Victoria</v>
      </c>
      <c r="I548" t="str">
        <f>VLOOKUP(Sales_Data17[[#This Row],[Delivery Region Index]],Regions_Table[#All],3,0)</f>
        <v>Melbourne</v>
      </c>
      <c r="J548">
        <v>47</v>
      </c>
      <c r="K548">
        <v>7</v>
      </c>
      <c r="L548" t="str">
        <f>VLOOKUP(Sales_Data17[[#This Row],[Product Description Index]],Products_Data[#All],2,0)</f>
        <v>Dress Shirts</v>
      </c>
      <c r="M548">
        <v>6</v>
      </c>
      <c r="N548" s="9">
        <v>415.4</v>
      </c>
      <c r="O548" s="9">
        <f>Sales_Data17[[#This Row],[Order Quantity]]*Sales_Data17[[#This Row],[Unit Price]]</f>
        <v>2492.3999999999996</v>
      </c>
      <c r="P548" s="9">
        <v>228.47</v>
      </c>
      <c r="Q548" s="9">
        <f>Sales_Data17[[#This Row],[Line Total]]-(Sales_Data17[[#This Row],[Total Unit Cost]]*Sales_Data17[[#This Row],[Order Quantity]])</f>
        <v>1121.5799999999997</v>
      </c>
      <c r="R548" s="1" t="str">
        <f>TEXT(Sales_Data17[[#This Row],[OrderDate]],"MMM")</f>
        <v>May</v>
      </c>
      <c r="S548" s="1" t="str">
        <f t="shared" si="8"/>
        <v>2012</v>
      </c>
    </row>
    <row r="549" spans="1:19">
      <c r="A549" t="s">
        <v>572</v>
      </c>
      <c r="B549" s="2">
        <v>41034</v>
      </c>
      <c r="C549" s="2" t="str">
        <f>VLOOKUP(Sales_Data17[[#This Row],[Customer Name Index]],Customer_Data[#All],2,0)</f>
        <v>21st Ltd</v>
      </c>
      <c r="D549">
        <v>10</v>
      </c>
      <c r="E549" t="s">
        <v>4</v>
      </c>
      <c r="F549" t="s">
        <v>8168</v>
      </c>
      <c r="G549" t="s">
        <v>8026</v>
      </c>
      <c r="H549" t="str">
        <f>VLOOKUP(Sales_Data17[[#This Row],[Delivery Region Index]],Regions_Table[#All],2,0)</f>
        <v>Queensland</v>
      </c>
      <c r="I549" t="str">
        <f>VLOOKUP(Sales_Data17[[#This Row],[Delivery Region Index]],Regions_Table[#All],3,0)</f>
        <v>Charters Towers</v>
      </c>
      <c r="J549">
        <v>29</v>
      </c>
      <c r="K549">
        <v>4</v>
      </c>
      <c r="L549" t="str">
        <f>VLOOKUP(Sales_Data17[[#This Row],[Product Description Index]],Products_Data[#All],2,0)</f>
        <v>Jeans</v>
      </c>
      <c r="M549">
        <v>5</v>
      </c>
      <c r="N549" s="9">
        <v>221.84444444444446</v>
      </c>
      <c r="O549" s="9">
        <f>Sales_Data17[[#This Row],[Order Quantity]]*Sales_Data17[[#This Row],[Unit Price]]</f>
        <v>1109.2222222222224</v>
      </c>
      <c r="P549" s="9">
        <v>137.54355555555557</v>
      </c>
      <c r="Q549" s="9">
        <f>Sales_Data17[[#This Row],[Line Total]]-(Sales_Data17[[#This Row],[Total Unit Cost]]*Sales_Data17[[#This Row],[Order Quantity]])</f>
        <v>421.50444444444452</v>
      </c>
      <c r="R549" s="1" t="str">
        <f>TEXT(Sales_Data17[[#This Row],[OrderDate]],"MMM")</f>
        <v>May</v>
      </c>
      <c r="S549" s="1" t="str">
        <f t="shared" si="8"/>
        <v>2012</v>
      </c>
    </row>
    <row r="550" spans="1:19">
      <c r="A550" t="s">
        <v>573</v>
      </c>
      <c r="B550" s="2">
        <v>41035</v>
      </c>
      <c r="C550" s="2" t="str">
        <f>VLOOKUP(Sales_Data17[[#This Row],[Customer Name Index]],Customer_Data[#All],2,0)</f>
        <v>Procter Corp</v>
      </c>
      <c r="D550">
        <v>5</v>
      </c>
      <c r="E550" t="s">
        <v>2</v>
      </c>
      <c r="F550" t="s">
        <v>8168</v>
      </c>
      <c r="G550" t="s">
        <v>8027</v>
      </c>
      <c r="H550" t="str">
        <f>VLOOKUP(Sales_Data17[[#This Row],[Delivery Region Index]],Regions_Table[#All],2,0)</f>
        <v>New South Wales</v>
      </c>
      <c r="I550" t="str">
        <f>VLOOKUP(Sales_Data17[[#This Row],[Delivery Region Index]],Regions_Table[#All],3,0)</f>
        <v>Griffith</v>
      </c>
      <c r="J550">
        <v>12</v>
      </c>
      <c r="K550">
        <v>2</v>
      </c>
      <c r="L550" t="str">
        <f>VLOOKUP(Sales_Data17[[#This Row],[Product Description Index]],Products_Data[#All],2,0)</f>
        <v>Pants</v>
      </c>
      <c r="M550">
        <v>1</v>
      </c>
      <c r="N550" s="9">
        <v>259.06666666666666</v>
      </c>
      <c r="O550" s="9">
        <f>Sales_Data17[[#This Row],[Order Quantity]]*Sales_Data17[[#This Row],[Unit Price]]</f>
        <v>259.06666666666666</v>
      </c>
      <c r="P550" s="9">
        <v>202.072</v>
      </c>
      <c r="Q550" s="9">
        <f>Sales_Data17[[#This Row],[Line Total]]-(Sales_Data17[[#This Row],[Total Unit Cost]]*Sales_Data17[[#This Row],[Order Quantity]])</f>
        <v>56.99466666666666</v>
      </c>
      <c r="R550" s="1" t="str">
        <f>TEXT(Sales_Data17[[#This Row],[OrderDate]],"MMM")</f>
        <v>May</v>
      </c>
      <c r="S550" s="1" t="str">
        <f t="shared" si="8"/>
        <v>2012</v>
      </c>
    </row>
    <row r="551" spans="1:19">
      <c r="A551" t="s">
        <v>574</v>
      </c>
      <c r="B551" s="2">
        <v>41035</v>
      </c>
      <c r="C551" s="2" t="str">
        <f>VLOOKUP(Sales_Data17[[#This Row],[Customer Name Index]],Customer_Data[#All],2,0)</f>
        <v>Ole Group</v>
      </c>
      <c r="D551">
        <v>13</v>
      </c>
      <c r="E551" t="s">
        <v>3</v>
      </c>
      <c r="F551" t="s">
        <v>8168</v>
      </c>
      <c r="G551" t="s">
        <v>8026</v>
      </c>
      <c r="H551" t="str">
        <f>VLOOKUP(Sales_Data17[[#This Row],[Delivery Region Index]],Regions_Table[#All],2,0)</f>
        <v>Queensland</v>
      </c>
      <c r="I551" t="str">
        <f>VLOOKUP(Sales_Data17[[#This Row],[Delivery Region Index]],Regions_Table[#All],3,0)</f>
        <v>Logan City</v>
      </c>
      <c r="J551">
        <v>35</v>
      </c>
      <c r="K551">
        <v>5</v>
      </c>
      <c r="L551" t="str">
        <f>VLOOKUP(Sales_Data17[[#This Row],[Product Description Index]],Products_Data[#All],2,0)</f>
        <v>Hats</v>
      </c>
      <c r="M551">
        <v>1</v>
      </c>
      <c r="N551" s="9">
        <v>119.85555555555555</v>
      </c>
      <c r="O551" s="9">
        <f>Sales_Data17[[#This Row],[Order Quantity]]*Sales_Data17[[#This Row],[Unit Price]]</f>
        <v>119.85555555555555</v>
      </c>
      <c r="P551" s="9">
        <v>77.906111111111116</v>
      </c>
      <c r="Q551" s="9">
        <f>Sales_Data17[[#This Row],[Line Total]]-(Sales_Data17[[#This Row],[Total Unit Cost]]*Sales_Data17[[#This Row],[Order Quantity]])</f>
        <v>41.949444444444438</v>
      </c>
      <c r="R551" s="1" t="str">
        <f>TEXT(Sales_Data17[[#This Row],[OrderDate]],"MMM")</f>
        <v>May</v>
      </c>
      <c r="S551" s="1" t="str">
        <f t="shared" si="8"/>
        <v>2012</v>
      </c>
    </row>
    <row r="552" spans="1:19">
      <c r="A552" t="s">
        <v>575</v>
      </c>
      <c r="B552" s="2">
        <v>41035</v>
      </c>
      <c r="C552" s="2" t="str">
        <f>VLOOKUP(Sales_Data17[[#This Row],[Customer Name Index]],Customer_Data[#All],2,0)</f>
        <v xml:space="preserve">Qualitest </v>
      </c>
      <c r="D552">
        <v>19</v>
      </c>
      <c r="E552" t="s">
        <v>2</v>
      </c>
      <c r="F552" t="s">
        <v>8168</v>
      </c>
      <c r="G552" t="s">
        <v>8028</v>
      </c>
      <c r="H552" t="str">
        <f>VLOOKUP(Sales_Data17[[#This Row],[Delivery Region Index]],Regions_Table[#All],2,0)</f>
        <v>Victoria</v>
      </c>
      <c r="I552" t="str">
        <f>VLOOKUP(Sales_Data17[[#This Row],[Delivery Region Index]],Regions_Table[#All],3,0)</f>
        <v>Mildura</v>
      </c>
      <c r="J552">
        <v>53</v>
      </c>
      <c r="K552">
        <v>8</v>
      </c>
      <c r="L552" t="str">
        <f>VLOOKUP(Sales_Data17[[#This Row],[Product Description Index]],Products_Data[#All],2,0)</f>
        <v>Shoes</v>
      </c>
      <c r="M552">
        <v>8</v>
      </c>
      <c r="N552" s="9">
        <v>198.76666666666668</v>
      </c>
      <c r="O552" s="9">
        <f>Sales_Data17[[#This Row],[Order Quantity]]*Sales_Data17[[#This Row],[Unit Price]]</f>
        <v>1590.1333333333334</v>
      </c>
      <c r="P552" s="9">
        <v>135.16133333333335</v>
      </c>
      <c r="Q552" s="9">
        <f>Sales_Data17[[#This Row],[Line Total]]-(Sales_Data17[[#This Row],[Total Unit Cost]]*Sales_Data17[[#This Row],[Order Quantity]])</f>
        <v>508.84266666666667</v>
      </c>
      <c r="R552" s="1" t="str">
        <f>TEXT(Sales_Data17[[#This Row],[OrderDate]],"MMM")</f>
        <v>May</v>
      </c>
      <c r="S552" s="1" t="str">
        <f t="shared" si="8"/>
        <v>2012</v>
      </c>
    </row>
    <row r="553" spans="1:19">
      <c r="A553" t="s">
        <v>576</v>
      </c>
      <c r="B553" s="2">
        <v>41036</v>
      </c>
      <c r="C553" s="2" t="str">
        <f>VLOOKUP(Sales_Data17[[#This Row],[Customer Name Index]],Customer_Data[#All],2,0)</f>
        <v xml:space="preserve">Qualitest </v>
      </c>
      <c r="D553">
        <v>19</v>
      </c>
      <c r="E553" t="s">
        <v>4</v>
      </c>
      <c r="F553" t="s">
        <v>8168</v>
      </c>
      <c r="G553" t="s">
        <v>8028</v>
      </c>
      <c r="H553" t="str">
        <f>VLOOKUP(Sales_Data17[[#This Row],[Delivery Region Index]],Regions_Table[#All],2,0)</f>
        <v>Victoria</v>
      </c>
      <c r="I553" t="str">
        <f>VLOOKUP(Sales_Data17[[#This Row],[Delivery Region Index]],Regions_Table[#All],3,0)</f>
        <v>Swan Hill</v>
      </c>
      <c r="J553">
        <v>55</v>
      </c>
      <c r="K553">
        <v>8</v>
      </c>
      <c r="L553" t="str">
        <f>VLOOKUP(Sales_Data17[[#This Row],[Product Description Index]],Products_Data[#All],2,0)</f>
        <v>Shoes</v>
      </c>
      <c r="M553">
        <v>6</v>
      </c>
      <c r="N553" s="9">
        <v>26.8</v>
      </c>
      <c r="O553" s="9">
        <f>Sales_Data17[[#This Row],[Order Quantity]]*Sales_Data17[[#This Row],[Unit Price]]</f>
        <v>160.80000000000001</v>
      </c>
      <c r="P553" s="9">
        <v>17.956000000000003</v>
      </c>
      <c r="Q553" s="9">
        <f>Sales_Data17[[#This Row],[Line Total]]-(Sales_Data17[[#This Row],[Total Unit Cost]]*Sales_Data17[[#This Row],[Order Quantity]])</f>
        <v>53.063999999999993</v>
      </c>
      <c r="R553" s="1" t="str">
        <f>TEXT(Sales_Data17[[#This Row],[OrderDate]],"MMM")</f>
        <v>May</v>
      </c>
      <c r="S553" s="1" t="str">
        <f t="shared" si="8"/>
        <v>2012</v>
      </c>
    </row>
    <row r="554" spans="1:19">
      <c r="A554" t="s">
        <v>577</v>
      </c>
      <c r="B554" s="2">
        <v>41036</v>
      </c>
      <c r="C554" s="2" t="str">
        <f>VLOOKUP(Sales_Data17[[#This Row],[Customer Name Index]],Customer_Data[#All],2,0)</f>
        <v xml:space="preserve">Linde </v>
      </c>
      <c r="D554">
        <v>14</v>
      </c>
      <c r="E554" t="s">
        <v>2</v>
      </c>
      <c r="F554" t="s">
        <v>8168</v>
      </c>
      <c r="G554" t="s">
        <v>8026</v>
      </c>
      <c r="H554" t="str">
        <f>VLOOKUP(Sales_Data17[[#This Row],[Delivery Region Index]],Regions_Table[#All],2,0)</f>
        <v>Queensland</v>
      </c>
      <c r="I554" t="str">
        <f>VLOOKUP(Sales_Data17[[#This Row],[Delivery Region Index]],Regions_Table[#All],3,0)</f>
        <v>Mount Isa</v>
      </c>
      <c r="J554">
        <v>38</v>
      </c>
      <c r="K554">
        <v>6</v>
      </c>
      <c r="L554" t="str">
        <f>VLOOKUP(Sales_Data17[[#This Row],[Product Description Index]],Products_Data[#All],2,0)</f>
        <v>Socks</v>
      </c>
      <c r="M554">
        <v>2</v>
      </c>
      <c r="N554" s="9">
        <v>128.78888888888889</v>
      </c>
      <c r="O554" s="9">
        <f>Sales_Data17[[#This Row],[Order Quantity]]*Sales_Data17[[#This Row],[Unit Price]]</f>
        <v>257.57777777777778</v>
      </c>
      <c r="P554" s="9">
        <v>59.242888888888892</v>
      </c>
      <c r="Q554" s="9">
        <f>Sales_Data17[[#This Row],[Line Total]]-(Sales_Data17[[#This Row],[Total Unit Cost]]*Sales_Data17[[#This Row],[Order Quantity]])</f>
        <v>139.09199999999998</v>
      </c>
      <c r="R554" s="1" t="str">
        <f>TEXT(Sales_Data17[[#This Row],[OrderDate]],"MMM")</f>
        <v>May</v>
      </c>
      <c r="S554" s="1" t="str">
        <f t="shared" si="8"/>
        <v>2012</v>
      </c>
    </row>
    <row r="555" spans="1:19">
      <c r="A555" t="s">
        <v>578</v>
      </c>
      <c r="B555" s="2">
        <v>41036</v>
      </c>
      <c r="C555" s="2" t="str">
        <f>VLOOKUP(Sales_Data17[[#This Row],[Customer Name Index]],Customer_Data[#All],2,0)</f>
        <v>Avon Corp</v>
      </c>
      <c r="D555">
        <v>1</v>
      </c>
      <c r="E555" t="s">
        <v>4</v>
      </c>
      <c r="F555" t="s">
        <v>8168</v>
      </c>
      <c r="G555" t="s">
        <v>8027</v>
      </c>
      <c r="H555" t="str">
        <f>VLOOKUP(Sales_Data17[[#This Row],[Delivery Region Index]],Regions_Table[#All],2,0)</f>
        <v>New South Wales</v>
      </c>
      <c r="I555" t="str">
        <f>VLOOKUP(Sales_Data17[[#This Row],[Delivery Region Index]],Regions_Table[#All],3,0)</f>
        <v>Sydney</v>
      </c>
      <c r="J555">
        <v>1</v>
      </c>
      <c r="K555">
        <v>1</v>
      </c>
      <c r="L555" t="str">
        <f>VLOOKUP(Sales_Data17[[#This Row],[Product Description Index]],Products_Data[#All],2,0)</f>
        <v>Shirts</v>
      </c>
      <c r="M555">
        <v>6</v>
      </c>
      <c r="N555" s="9">
        <v>116.87777777777779</v>
      </c>
      <c r="O555" s="9">
        <f>Sales_Data17[[#This Row],[Order Quantity]]*Sales_Data17[[#This Row],[Unit Price]]</f>
        <v>701.26666666666677</v>
      </c>
      <c r="P555" s="9">
        <v>57.270111111111113</v>
      </c>
      <c r="Q555" s="9">
        <f>Sales_Data17[[#This Row],[Line Total]]-(Sales_Data17[[#This Row],[Total Unit Cost]]*Sales_Data17[[#This Row],[Order Quantity]])</f>
        <v>357.64600000000007</v>
      </c>
      <c r="R555" s="1" t="str">
        <f>TEXT(Sales_Data17[[#This Row],[OrderDate]],"MMM")</f>
        <v>May</v>
      </c>
      <c r="S555" s="1" t="str">
        <f t="shared" si="8"/>
        <v>2012</v>
      </c>
    </row>
    <row r="556" spans="1:19">
      <c r="A556" t="s">
        <v>579</v>
      </c>
      <c r="B556" s="2">
        <v>41036</v>
      </c>
      <c r="C556" s="2" t="str">
        <f>VLOOKUP(Sales_Data17[[#This Row],[Customer Name Index]],Customer_Data[#All],2,0)</f>
        <v xml:space="preserve">Linde </v>
      </c>
      <c r="D556">
        <v>14</v>
      </c>
      <c r="E556" t="s">
        <v>4</v>
      </c>
      <c r="F556" t="s">
        <v>8168</v>
      </c>
      <c r="G556" t="s">
        <v>8026</v>
      </c>
      <c r="H556" t="str">
        <f>VLOOKUP(Sales_Data17[[#This Row],[Delivery Region Index]],Regions_Table[#All],2,0)</f>
        <v>Queensland</v>
      </c>
      <c r="I556" t="str">
        <f>VLOOKUP(Sales_Data17[[#This Row],[Delivery Region Index]],Regions_Table[#All],3,0)</f>
        <v>Nambour</v>
      </c>
      <c r="J556">
        <v>39</v>
      </c>
      <c r="K556">
        <v>6</v>
      </c>
      <c r="L556" t="str">
        <f>VLOOKUP(Sales_Data17[[#This Row],[Product Description Index]],Products_Data[#All],2,0)</f>
        <v>Socks</v>
      </c>
      <c r="M556">
        <v>2</v>
      </c>
      <c r="N556" s="9">
        <v>663.3</v>
      </c>
      <c r="O556" s="9">
        <f>Sales_Data17[[#This Row],[Order Quantity]]*Sales_Data17[[#This Row],[Unit Price]]</f>
        <v>1326.6</v>
      </c>
      <c r="P556" s="9">
        <v>371.44800000000004</v>
      </c>
      <c r="Q556" s="9">
        <f>Sales_Data17[[#This Row],[Line Total]]-(Sales_Data17[[#This Row],[Total Unit Cost]]*Sales_Data17[[#This Row],[Order Quantity]])</f>
        <v>583.70399999999984</v>
      </c>
      <c r="R556" s="1" t="str">
        <f>TEXT(Sales_Data17[[#This Row],[OrderDate]],"MMM")</f>
        <v>May</v>
      </c>
      <c r="S556" s="1" t="str">
        <f t="shared" si="8"/>
        <v>2012</v>
      </c>
    </row>
    <row r="557" spans="1:19">
      <c r="A557" t="s">
        <v>580</v>
      </c>
      <c r="B557" s="2">
        <v>41037</v>
      </c>
      <c r="C557" s="2" t="str">
        <f>VLOOKUP(Sales_Data17[[#This Row],[Customer Name Index]],Customer_Data[#All],2,0)</f>
        <v>Pacific Ltd</v>
      </c>
      <c r="D557">
        <v>20</v>
      </c>
      <c r="E557" t="s">
        <v>4</v>
      </c>
      <c r="F557" t="s">
        <v>8168</v>
      </c>
      <c r="G557" t="s">
        <v>8028</v>
      </c>
      <c r="H557" t="str">
        <f>VLOOKUP(Sales_Data17[[#This Row],[Delivery Region Index]],Regions_Table[#All],2,0)</f>
        <v>Victoria</v>
      </c>
      <c r="I557" t="str">
        <f>VLOOKUP(Sales_Data17[[#This Row],[Delivery Region Index]],Regions_Table[#All],3,0)</f>
        <v>Wangaratta</v>
      </c>
      <c r="J557">
        <v>56</v>
      </c>
      <c r="K557">
        <v>8</v>
      </c>
      <c r="L557" t="str">
        <f>VLOOKUP(Sales_Data17[[#This Row],[Product Description Index]],Products_Data[#All],2,0)</f>
        <v>Shoes</v>
      </c>
      <c r="M557">
        <v>6</v>
      </c>
      <c r="N557" s="9">
        <v>435.5</v>
      </c>
      <c r="O557" s="9">
        <f>Sales_Data17[[#This Row],[Order Quantity]]*Sales_Data17[[#This Row],[Unit Price]]</f>
        <v>2613</v>
      </c>
      <c r="P557" s="9">
        <v>278.72000000000003</v>
      </c>
      <c r="Q557" s="9">
        <f>Sales_Data17[[#This Row],[Line Total]]-(Sales_Data17[[#This Row],[Total Unit Cost]]*Sales_Data17[[#This Row],[Order Quantity]])</f>
        <v>940.67999999999984</v>
      </c>
      <c r="R557" s="1" t="str">
        <f>TEXT(Sales_Data17[[#This Row],[OrderDate]],"MMM")</f>
        <v>May</v>
      </c>
      <c r="S557" s="1" t="str">
        <f t="shared" si="8"/>
        <v>2012</v>
      </c>
    </row>
    <row r="558" spans="1:19">
      <c r="A558" t="s">
        <v>581</v>
      </c>
      <c r="B558" s="2">
        <v>41037</v>
      </c>
      <c r="C558" s="2" t="str">
        <f>VLOOKUP(Sales_Data17[[#This Row],[Customer Name Index]],Customer_Data[#All],2,0)</f>
        <v>Avon Corp</v>
      </c>
      <c r="D558">
        <v>1</v>
      </c>
      <c r="E558" t="s">
        <v>3</v>
      </c>
      <c r="F558" t="s">
        <v>8168</v>
      </c>
      <c r="G558" t="s">
        <v>8027</v>
      </c>
      <c r="H558" t="str">
        <f>VLOOKUP(Sales_Data17[[#This Row],[Delivery Region Index]],Regions_Table[#All],2,0)</f>
        <v>New South Wales</v>
      </c>
      <c r="I558" t="str">
        <f>VLOOKUP(Sales_Data17[[#This Row],[Delivery Region Index]],Regions_Table[#All],3,0)</f>
        <v>Sydney</v>
      </c>
      <c r="J558">
        <v>1</v>
      </c>
      <c r="K558">
        <v>1</v>
      </c>
      <c r="L558" t="str">
        <f>VLOOKUP(Sales_Data17[[#This Row],[Product Description Index]],Products_Data[#All],2,0)</f>
        <v>Shirts</v>
      </c>
      <c r="M558">
        <v>3</v>
      </c>
      <c r="N558" s="9">
        <v>124.32222222222224</v>
      </c>
      <c r="O558" s="9">
        <f>Sales_Data17[[#This Row],[Order Quantity]]*Sales_Data17[[#This Row],[Unit Price]]</f>
        <v>372.9666666666667</v>
      </c>
      <c r="P558" s="9">
        <v>54.701777777777778</v>
      </c>
      <c r="Q558" s="9">
        <f>Sales_Data17[[#This Row],[Line Total]]-(Sales_Data17[[#This Row],[Total Unit Cost]]*Sales_Data17[[#This Row],[Order Quantity]])</f>
        <v>208.86133333333336</v>
      </c>
      <c r="R558" s="1" t="str">
        <f>TEXT(Sales_Data17[[#This Row],[OrderDate]],"MMM")</f>
        <v>May</v>
      </c>
      <c r="S558" s="1" t="str">
        <f t="shared" si="8"/>
        <v>2012</v>
      </c>
    </row>
    <row r="559" spans="1:19">
      <c r="A559" t="s">
        <v>582</v>
      </c>
      <c r="B559" s="2">
        <v>41037</v>
      </c>
      <c r="C559" s="2" t="str">
        <f>VLOOKUP(Sales_Data17[[#This Row],[Customer Name Index]],Customer_Data[#All],2,0)</f>
        <v>Pacific Ltd</v>
      </c>
      <c r="D559">
        <v>20</v>
      </c>
      <c r="E559" t="s">
        <v>3</v>
      </c>
      <c r="F559" t="s">
        <v>8168</v>
      </c>
      <c r="G559" t="s">
        <v>8028</v>
      </c>
      <c r="H559" t="str">
        <f>VLOOKUP(Sales_Data17[[#This Row],[Delivery Region Index]],Regions_Table[#All],2,0)</f>
        <v>Victoria</v>
      </c>
      <c r="I559" t="str">
        <f>VLOOKUP(Sales_Data17[[#This Row],[Delivery Region Index]],Regions_Table[#All],3,0)</f>
        <v>Wangaratta</v>
      </c>
      <c r="J559">
        <v>56</v>
      </c>
      <c r="K559">
        <v>8</v>
      </c>
      <c r="L559" t="str">
        <f>VLOOKUP(Sales_Data17[[#This Row],[Product Description Index]],Products_Data[#All],2,0)</f>
        <v>Shoes</v>
      </c>
      <c r="M559">
        <v>8</v>
      </c>
      <c r="N559" s="9">
        <v>124.32222222222224</v>
      </c>
      <c r="O559" s="9">
        <f>Sales_Data17[[#This Row],[Order Quantity]]*Sales_Data17[[#This Row],[Unit Price]]</f>
        <v>994.5777777777779</v>
      </c>
      <c r="P559" s="9">
        <v>63.404333333333334</v>
      </c>
      <c r="Q559" s="9">
        <f>Sales_Data17[[#This Row],[Line Total]]-(Sales_Data17[[#This Row],[Total Unit Cost]]*Sales_Data17[[#This Row],[Order Quantity]])</f>
        <v>487.34311111111123</v>
      </c>
      <c r="R559" s="1" t="str">
        <f>TEXT(Sales_Data17[[#This Row],[OrderDate]],"MMM")</f>
        <v>May</v>
      </c>
      <c r="S559" s="1" t="str">
        <f t="shared" si="8"/>
        <v>2012</v>
      </c>
    </row>
    <row r="560" spans="1:19">
      <c r="A560" t="s">
        <v>583</v>
      </c>
      <c r="B560" s="2">
        <v>41037</v>
      </c>
      <c r="C560" s="2" t="str">
        <f>VLOOKUP(Sales_Data17[[#This Row],[Customer Name Index]],Customer_Data[#All],2,0)</f>
        <v xml:space="preserve">WakeFern </v>
      </c>
      <c r="D560">
        <v>2</v>
      </c>
      <c r="E560" t="s">
        <v>4</v>
      </c>
      <c r="F560" t="s">
        <v>8168</v>
      </c>
      <c r="G560" t="s">
        <v>8027</v>
      </c>
      <c r="H560" t="str">
        <f>VLOOKUP(Sales_Data17[[#This Row],[Delivery Region Index]],Regions_Table[#All],2,0)</f>
        <v>New South Wales</v>
      </c>
      <c r="I560" t="str">
        <f>VLOOKUP(Sales_Data17[[#This Row],[Delivery Region Index]],Regions_Table[#All],3,0)</f>
        <v>Broken Hill</v>
      </c>
      <c r="J560">
        <v>5</v>
      </c>
      <c r="K560">
        <v>1</v>
      </c>
      <c r="L560" t="str">
        <f>VLOOKUP(Sales_Data17[[#This Row],[Product Description Index]],Products_Data[#All],2,0)</f>
        <v>Shirts</v>
      </c>
      <c r="M560">
        <v>6</v>
      </c>
      <c r="N560" s="9">
        <v>603</v>
      </c>
      <c r="O560" s="9">
        <f>Sales_Data17[[#This Row],[Order Quantity]]*Sales_Data17[[#This Row],[Unit Price]]</f>
        <v>3618</v>
      </c>
      <c r="P560" s="9">
        <v>416.06999999999994</v>
      </c>
      <c r="Q560" s="9">
        <f>Sales_Data17[[#This Row],[Line Total]]-(Sales_Data17[[#This Row],[Total Unit Cost]]*Sales_Data17[[#This Row],[Order Quantity]])</f>
        <v>1121.5800000000004</v>
      </c>
      <c r="R560" s="1" t="str">
        <f>TEXT(Sales_Data17[[#This Row],[OrderDate]],"MMM")</f>
        <v>May</v>
      </c>
      <c r="S560" s="1" t="str">
        <f t="shared" si="8"/>
        <v>2012</v>
      </c>
    </row>
    <row r="561" spans="1:19">
      <c r="A561" t="s">
        <v>584</v>
      </c>
      <c r="B561" s="2">
        <v>41037</v>
      </c>
      <c r="C561" s="2" t="str">
        <f>VLOOKUP(Sales_Data17[[#This Row],[Customer Name Index]],Customer_Data[#All],2,0)</f>
        <v>PEDIFIX, Corp</v>
      </c>
      <c r="D561">
        <v>6</v>
      </c>
      <c r="E561" t="s">
        <v>4</v>
      </c>
      <c r="F561" t="s">
        <v>8168</v>
      </c>
      <c r="G561" t="s">
        <v>8027</v>
      </c>
      <c r="H561" t="str">
        <f>VLOOKUP(Sales_Data17[[#This Row],[Delivery Region Index]],Regions_Table[#All],2,0)</f>
        <v>New South Wales</v>
      </c>
      <c r="I561" t="str">
        <f>VLOOKUP(Sales_Data17[[#This Row],[Delivery Region Index]],Regions_Table[#All],3,0)</f>
        <v>Orange</v>
      </c>
      <c r="J561">
        <v>18</v>
      </c>
      <c r="K561">
        <v>3</v>
      </c>
      <c r="L561" t="str">
        <f>VLOOKUP(Sales_Data17[[#This Row],[Product Description Index]],Products_Data[#All],2,0)</f>
        <v>Sunglasses</v>
      </c>
      <c r="M561">
        <v>8</v>
      </c>
      <c r="N561" s="9">
        <v>413.91111111111115</v>
      </c>
      <c r="O561" s="9">
        <f>Sales_Data17[[#This Row],[Order Quantity]]*Sales_Data17[[#This Row],[Unit Price]]</f>
        <v>3311.2888888888892</v>
      </c>
      <c r="P561" s="9">
        <v>285.59866666666665</v>
      </c>
      <c r="Q561" s="9">
        <f>Sales_Data17[[#This Row],[Line Total]]-(Sales_Data17[[#This Row],[Total Unit Cost]]*Sales_Data17[[#This Row],[Order Quantity]])</f>
        <v>1026.4995555555561</v>
      </c>
      <c r="R561" s="1" t="str">
        <f>TEXT(Sales_Data17[[#This Row],[OrderDate]],"MMM")</f>
        <v>May</v>
      </c>
      <c r="S561" s="1" t="str">
        <f t="shared" si="8"/>
        <v>2012</v>
      </c>
    </row>
    <row r="562" spans="1:19">
      <c r="A562" t="s">
        <v>585</v>
      </c>
      <c r="B562" s="2">
        <v>41037</v>
      </c>
      <c r="C562" s="2" t="str">
        <f>VLOOKUP(Sales_Data17[[#This Row],[Customer Name Index]],Customer_Data[#All],2,0)</f>
        <v xml:space="preserve">Medline </v>
      </c>
      <c r="D562">
        <v>12</v>
      </c>
      <c r="E562" t="s">
        <v>4</v>
      </c>
      <c r="F562" t="s">
        <v>8168</v>
      </c>
      <c r="G562" t="s">
        <v>8026</v>
      </c>
      <c r="H562" t="str">
        <f>VLOOKUP(Sales_Data17[[#This Row],[Delivery Region Index]],Regions_Table[#All],2,0)</f>
        <v>Queensland</v>
      </c>
      <c r="I562" t="str">
        <f>VLOOKUP(Sales_Data17[[#This Row],[Delivery Region Index]],Regions_Table[#All],3,0)</f>
        <v>Ipswich</v>
      </c>
      <c r="J562">
        <v>34</v>
      </c>
      <c r="K562">
        <v>5</v>
      </c>
      <c r="L562" t="str">
        <f>VLOOKUP(Sales_Data17[[#This Row],[Product Description Index]],Products_Data[#All],2,0)</f>
        <v>Hats</v>
      </c>
      <c r="M562">
        <v>8</v>
      </c>
      <c r="N562" s="9">
        <v>20.844444444444445</v>
      </c>
      <c r="O562" s="9">
        <f>Sales_Data17[[#This Row],[Order Quantity]]*Sales_Data17[[#This Row],[Unit Price]]</f>
        <v>166.75555555555556</v>
      </c>
      <c r="P562" s="9">
        <v>8.3377777777777791</v>
      </c>
      <c r="Q562" s="9">
        <f>Sales_Data17[[#This Row],[Line Total]]-(Sales_Data17[[#This Row],[Total Unit Cost]]*Sales_Data17[[#This Row],[Order Quantity]])</f>
        <v>100.05333333333333</v>
      </c>
      <c r="R562" s="1" t="str">
        <f>TEXT(Sales_Data17[[#This Row],[OrderDate]],"MMM")</f>
        <v>May</v>
      </c>
      <c r="S562" s="1" t="str">
        <f t="shared" si="8"/>
        <v>2012</v>
      </c>
    </row>
    <row r="563" spans="1:19">
      <c r="A563" t="s">
        <v>586</v>
      </c>
      <c r="B563" s="2">
        <v>41038</v>
      </c>
      <c r="C563" s="2" t="str">
        <f>VLOOKUP(Sales_Data17[[#This Row],[Customer Name Index]],Customer_Data[#All],2,0)</f>
        <v>Pure Group</v>
      </c>
      <c r="D563">
        <v>17</v>
      </c>
      <c r="E563" t="s">
        <v>3</v>
      </c>
      <c r="F563" t="s">
        <v>8168</v>
      </c>
      <c r="G563" t="s">
        <v>8025</v>
      </c>
      <c r="H563" t="str">
        <f>VLOOKUP(Sales_Data17[[#This Row],[Delivery Region Index]],Regions_Table[#All],2,0)</f>
        <v>Victoria</v>
      </c>
      <c r="I563" t="str">
        <f>VLOOKUP(Sales_Data17[[#This Row],[Delivery Region Index]],Regions_Table[#All],3,0)</f>
        <v>Melbourne</v>
      </c>
      <c r="J563">
        <v>47</v>
      </c>
      <c r="K563">
        <v>7</v>
      </c>
      <c r="L563" t="str">
        <f>VLOOKUP(Sales_Data17[[#This Row],[Product Description Index]],Products_Data[#All],2,0)</f>
        <v>Dress Shirts</v>
      </c>
      <c r="M563">
        <v>9</v>
      </c>
      <c r="N563" s="9">
        <v>444.43333333333334</v>
      </c>
      <c r="O563" s="9">
        <f>Sales_Data17[[#This Row],[Order Quantity]]*Sales_Data17[[#This Row],[Unit Price]]</f>
        <v>3999.9</v>
      </c>
      <c r="P563" s="9">
        <v>373.32400000000001</v>
      </c>
      <c r="Q563" s="9">
        <f>Sales_Data17[[#This Row],[Line Total]]-(Sales_Data17[[#This Row],[Total Unit Cost]]*Sales_Data17[[#This Row],[Order Quantity]])</f>
        <v>639.98399999999992</v>
      </c>
      <c r="R563" s="1" t="str">
        <f>TEXT(Sales_Data17[[#This Row],[OrderDate]],"MMM")</f>
        <v>May</v>
      </c>
      <c r="S563" s="1" t="str">
        <f t="shared" si="8"/>
        <v>2012</v>
      </c>
    </row>
    <row r="564" spans="1:19">
      <c r="A564" t="s">
        <v>587</v>
      </c>
      <c r="B564" s="2">
        <v>41038</v>
      </c>
      <c r="C564" s="2" t="str">
        <f>VLOOKUP(Sales_Data17[[#This Row],[Customer Name Index]],Customer_Data[#All],2,0)</f>
        <v>Avon Corp</v>
      </c>
      <c r="D564">
        <v>1</v>
      </c>
      <c r="E564" t="s">
        <v>4</v>
      </c>
      <c r="F564" t="s">
        <v>8168</v>
      </c>
      <c r="G564" t="s">
        <v>8027</v>
      </c>
      <c r="H564" t="str">
        <f>VLOOKUP(Sales_Data17[[#This Row],[Delivery Region Index]],Regions_Table[#All],2,0)</f>
        <v>New South Wales</v>
      </c>
      <c r="I564" t="str">
        <f>VLOOKUP(Sales_Data17[[#This Row],[Delivery Region Index]],Regions_Table[#All],3,0)</f>
        <v>Armidale</v>
      </c>
      <c r="J564">
        <v>3</v>
      </c>
      <c r="K564">
        <v>1</v>
      </c>
      <c r="L564" t="str">
        <f>VLOOKUP(Sales_Data17[[#This Row],[Product Description Index]],Products_Data[#All],2,0)</f>
        <v>Shirts</v>
      </c>
      <c r="M564">
        <v>1</v>
      </c>
      <c r="N564" s="9">
        <v>107.94444444444444</v>
      </c>
      <c r="O564" s="9">
        <f>Sales_Data17[[#This Row],[Order Quantity]]*Sales_Data17[[#This Row],[Unit Price]]</f>
        <v>107.94444444444444</v>
      </c>
      <c r="P564" s="9">
        <v>65.846111111111114</v>
      </c>
      <c r="Q564" s="9">
        <f>Sales_Data17[[#This Row],[Line Total]]-(Sales_Data17[[#This Row],[Total Unit Cost]]*Sales_Data17[[#This Row],[Order Quantity]])</f>
        <v>42.098333333333329</v>
      </c>
      <c r="R564" s="1" t="str">
        <f>TEXT(Sales_Data17[[#This Row],[OrderDate]],"MMM")</f>
        <v>May</v>
      </c>
      <c r="S564" s="1" t="str">
        <f t="shared" si="8"/>
        <v>2012</v>
      </c>
    </row>
    <row r="565" spans="1:19">
      <c r="A565" t="s">
        <v>588</v>
      </c>
      <c r="B565" s="2">
        <v>41038</v>
      </c>
      <c r="C565" s="2" t="str">
        <f>VLOOKUP(Sales_Data17[[#This Row],[Customer Name Index]],Customer_Data[#All],2,0)</f>
        <v xml:space="preserve">WakeFern </v>
      </c>
      <c r="D565">
        <v>2</v>
      </c>
      <c r="E565" t="s">
        <v>4</v>
      </c>
      <c r="F565" t="s">
        <v>8168</v>
      </c>
      <c r="G565" t="s">
        <v>8027</v>
      </c>
      <c r="H565" t="str">
        <f>VLOOKUP(Sales_Data17[[#This Row],[Delivery Region Index]],Regions_Table[#All],2,0)</f>
        <v>New South Wales</v>
      </c>
      <c r="I565" t="str">
        <f>VLOOKUP(Sales_Data17[[#This Row],[Delivery Region Index]],Regions_Table[#All],3,0)</f>
        <v>Bathurst</v>
      </c>
      <c r="J565">
        <v>4</v>
      </c>
      <c r="K565">
        <v>1</v>
      </c>
      <c r="L565" t="str">
        <f>VLOOKUP(Sales_Data17[[#This Row],[Product Description Index]],Products_Data[#All],2,0)</f>
        <v>Shirts</v>
      </c>
      <c r="M565">
        <v>1</v>
      </c>
      <c r="N565" s="9">
        <v>124.32222222222224</v>
      </c>
      <c r="O565" s="9">
        <f>Sales_Data17[[#This Row],[Order Quantity]]*Sales_Data17[[#This Row],[Unit Price]]</f>
        <v>124.32222222222224</v>
      </c>
      <c r="P565" s="9">
        <v>80.809444444444452</v>
      </c>
      <c r="Q565" s="9">
        <f>Sales_Data17[[#This Row],[Line Total]]-(Sales_Data17[[#This Row],[Total Unit Cost]]*Sales_Data17[[#This Row],[Order Quantity]])</f>
        <v>43.512777777777785</v>
      </c>
      <c r="R565" s="1" t="str">
        <f>TEXT(Sales_Data17[[#This Row],[OrderDate]],"MMM")</f>
        <v>May</v>
      </c>
      <c r="S565" s="1" t="str">
        <f t="shared" si="8"/>
        <v>2012</v>
      </c>
    </row>
    <row r="566" spans="1:19">
      <c r="A566" t="s">
        <v>589</v>
      </c>
      <c r="B566" s="2">
        <v>41038</v>
      </c>
      <c r="C566" s="2" t="str">
        <f>VLOOKUP(Sales_Data17[[#This Row],[Customer Name Index]],Customer_Data[#All],2,0)</f>
        <v xml:space="preserve">Medline </v>
      </c>
      <c r="D566">
        <v>12</v>
      </c>
      <c r="E566" t="s">
        <v>3</v>
      </c>
      <c r="F566" t="s">
        <v>8168</v>
      </c>
      <c r="G566" t="s">
        <v>8026</v>
      </c>
      <c r="H566" t="str">
        <f>VLOOKUP(Sales_Data17[[#This Row],[Delivery Region Index]],Regions_Table[#All],2,0)</f>
        <v>Queensland</v>
      </c>
      <c r="I566" t="str">
        <f>VLOOKUP(Sales_Data17[[#This Row],[Delivery Region Index]],Regions_Table[#All],3,0)</f>
        <v>Hervey Bay</v>
      </c>
      <c r="J566">
        <v>33</v>
      </c>
      <c r="K566">
        <v>5</v>
      </c>
      <c r="L566" t="str">
        <f>VLOOKUP(Sales_Data17[[#This Row],[Product Description Index]],Products_Data[#All],2,0)</f>
        <v>Hats</v>
      </c>
      <c r="M566">
        <v>9</v>
      </c>
      <c r="N566" s="9">
        <v>96.033333333333346</v>
      </c>
      <c r="O566" s="9">
        <f>Sales_Data17[[#This Row],[Order Quantity]]*Sales_Data17[[#This Row],[Unit Price]]</f>
        <v>864.30000000000007</v>
      </c>
      <c r="P566" s="9">
        <v>55.699333333333328</v>
      </c>
      <c r="Q566" s="9">
        <f>Sales_Data17[[#This Row],[Line Total]]-(Sales_Data17[[#This Row],[Total Unit Cost]]*Sales_Data17[[#This Row],[Order Quantity]])</f>
        <v>363.00600000000009</v>
      </c>
      <c r="R566" s="1" t="str">
        <f>TEXT(Sales_Data17[[#This Row],[OrderDate]],"MMM")</f>
        <v>May</v>
      </c>
      <c r="S566" s="1" t="str">
        <f t="shared" si="8"/>
        <v>2012</v>
      </c>
    </row>
    <row r="567" spans="1:19">
      <c r="A567" t="s">
        <v>590</v>
      </c>
      <c r="B567" s="2">
        <v>41038</v>
      </c>
      <c r="C567" s="2" t="str">
        <f>VLOOKUP(Sales_Data17[[#This Row],[Customer Name Index]],Customer_Data[#All],2,0)</f>
        <v>New Ltd</v>
      </c>
      <c r="D567">
        <v>7</v>
      </c>
      <c r="E567" t="s">
        <v>4</v>
      </c>
      <c r="F567" t="s">
        <v>8168</v>
      </c>
      <c r="G567" t="s">
        <v>8027</v>
      </c>
      <c r="H567" t="str">
        <f>VLOOKUP(Sales_Data17[[#This Row],[Delivery Region Index]],Regions_Table[#All],2,0)</f>
        <v>New South Wales</v>
      </c>
      <c r="I567" t="str">
        <f>VLOOKUP(Sales_Data17[[#This Row],[Delivery Region Index]],Regions_Table[#All],3,0)</f>
        <v>Port Macquarie</v>
      </c>
      <c r="J567">
        <v>19</v>
      </c>
      <c r="K567">
        <v>3</v>
      </c>
      <c r="L567" t="str">
        <f>VLOOKUP(Sales_Data17[[#This Row],[Product Description Index]],Products_Data[#All],2,0)</f>
        <v>Sunglasses</v>
      </c>
      <c r="M567">
        <v>4</v>
      </c>
      <c r="N567" s="9">
        <v>642.45555555555563</v>
      </c>
      <c r="O567" s="9">
        <f>Sales_Data17[[#This Row],[Order Quantity]]*Sales_Data17[[#This Row],[Unit Price]]</f>
        <v>2569.8222222222225</v>
      </c>
      <c r="P567" s="9">
        <v>488.26622222222227</v>
      </c>
      <c r="Q567" s="9">
        <f>Sales_Data17[[#This Row],[Line Total]]-(Sales_Data17[[#This Row],[Total Unit Cost]]*Sales_Data17[[#This Row],[Order Quantity]])</f>
        <v>616.75733333333346</v>
      </c>
      <c r="R567" s="1" t="str">
        <f>TEXT(Sales_Data17[[#This Row],[OrderDate]],"MMM")</f>
        <v>May</v>
      </c>
      <c r="S567" s="1" t="str">
        <f t="shared" si="8"/>
        <v>2012</v>
      </c>
    </row>
    <row r="568" spans="1:19">
      <c r="A568" t="s">
        <v>591</v>
      </c>
      <c r="B568" s="2">
        <v>41039</v>
      </c>
      <c r="C568" s="2" t="str">
        <f>VLOOKUP(Sales_Data17[[#This Row],[Customer Name Index]],Customer_Data[#All],2,0)</f>
        <v xml:space="preserve">Ei </v>
      </c>
      <c r="D568">
        <v>9</v>
      </c>
      <c r="E568" t="s">
        <v>4</v>
      </c>
      <c r="F568" t="s">
        <v>8168</v>
      </c>
      <c r="G568" t="s">
        <v>8027</v>
      </c>
      <c r="H568" t="str">
        <f>VLOOKUP(Sales_Data17[[#This Row],[Delivery Region Index]],Regions_Table[#All],2,0)</f>
        <v>New South Wales</v>
      </c>
      <c r="I568" t="str">
        <f>VLOOKUP(Sales_Data17[[#This Row],[Delivery Region Index]],Regions_Table[#All],3,0)</f>
        <v>Wollongong</v>
      </c>
      <c r="J568">
        <v>24</v>
      </c>
      <c r="K568">
        <v>4</v>
      </c>
      <c r="L568" t="str">
        <f>VLOOKUP(Sales_Data17[[#This Row],[Product Description Index]],Products_Data[#All],2,0)</f>
        <v>Jeans</v>
      </c>
      <c r="M568">
        <v>6</v>
      </c>
      <c r="N568" s="9">
        <v>100.5</v>
      </c>
      <c r="O568" s="9">
        <f>Sales_Data17[[#This Row],[Order Quantity]]*Sales_Data17[[#This Row],[Unit Price]]</f>
        <v>603</v>
      </c>
      <c r="P568" s="9">
        <v>51.255000000000003</v>
      </c>
      <c r="Q568" s="9">
        <f>Sales_Data17[[#This Row],[Line Total]]-(Sales_Data17[[#This Row],[Total Unit Cost]]*Sales_Data17[[#This Row],[Order Quantity]])</f>
        <v>295.46999999999997</v>
      </c>
      <c r="R568" s="1" t="str">
        <f>TEXT(Sales_Data17[[#This Row],[OrderDate]],"MMM")</f>
        <v>May</v>
      </c>
      <c r="S568" s="1" t="str">
        <f t="shared" si="8"/>
        <v>2012</v>
      </c>
    </row>
    <row r="569" spans="1:19">
      <c r="A569" t="s">
        <v>592</v>
      </c>
      <c r="B569" s="2">
        <v>41039</v>
      </c>
      <c r="C569" s="2" t="str">
        <f>VLOOKUP(Sales_Data17[[#This Row],[Customer Name Index]],Customer_Data[#All],2,0)</f>
        <v>Apollo Ltd</v>
      </c>
      <c r="D569">
        <v>11</v>
      </c>
      <c r="E569" t="s">
        <v>4</v>
      </c>
      <c r="F569" t="s">
        <v>8168</v>
      </c>
      <c r="G569" t="s">
        <v>8026</v>
      </c>
      <c r="H569" t="str">
        <f>VLOOKUP(Sales_Data17[[#This Row],[Delivery Region Index]],Regions_Table[#All],2,0)</f>
        <v>Queensland</v>
      </c>
      <c r="I569" t="str">
        <f>VLOOKUP(Sales_Data17[[#This Row],[Delivery Region Index]],Regions_Table[#All],3,0)</f>
        <v>Gladstone</v>
      </c>
      <c r="J569">
        <v>30</v>
      </c>
      <c r="K569">
        <v>5</v>
      </c>
      <c r="L569" t="str">
        <f>VLOOKUP(Sales_Data17[[#This Row],[Product Description Index]],Products_Data[#All],2,0)</f>
        <v>Hats</v>
      </c>
      <c r="M569">
        <v>6</v>
      </c>
      <c r="N569" s="9">
        <v>27.544444444444444</v>
      </c>
      <c r="O569" s="9">
        <f>Sales_Data17[[#This Row],[Order Quantity]]*Sales_Data17[[#This Row],[Unit Price]]</f>
        <v>165.26666666666665</v>
      </c>
      <c r="P569" s="9">
        <v>17.628444444444444</v>
      </c>
      <c r="Q569" s="9">
        <f>Sales_Data17[[#This Row],[Line Total]]-(Sales_Data17[[#This Row],[Total Unit Cost]]*Sales_Data17[[#This Row],[Order Quantity]])</f>
        <v>59.495999999999981</v>
      </c>
      <c r="R569" s="1" t="str">
        <f>TEXT(Sales_Data17[[#This Row],[OrderDate]],"MMM")</f>
        <v>May</v>
      </c>
      <c r="S569" s="1" t="str">
        <f t="shared" si="8"/>
        <v>2012</v>
      </c>
    </row>
    <row r="570" spans="1:19">
      <c r="A570" t="s">
        <v>593</v>
      </c>
      <c r="B570" s="2">
        <v>41039</v>
      </c>
      <c r="C570" s="2" t="str">
        <f>VLOOKUP(Sales_Data17[[#This Row],[Customer Name Index]],Customer_Data[#All],2,0)</f>
        <v>Rochester Ltd</v>
      </c>
      <c r="D570">
        <v>15</v>
      </c>
      <c r="E570" t="s">
        <v>3</v>
      </c>
      <c r="F570" t="s">
        <v>8168</v>
      </c>
      <c r="G570" t="s">
        <v>8025</v>
      </c>
      <c r="H570" t="str">
        <f>VLOOKUP(Sales_Data17[[#This Row],[Delivery Region Index]],Regions_Table[#All],2,0)</f>
        <v>Queensland</v>
      </c>
      <c r="I570" t="str">
        <f>VLOOKUP(Sales_Data17[[#This Row],[Delivery Region Index]],Regions_Table[#All],3,0)</f>
        <v>Thuringowa</v>
      </c>
      <c r="J570">
        <v>43</v>
      </c>
      <c r="K570">
        <v>6</v>
      </c>
      <c r="L570" t="str">
        <f>VLOOKUP(Sales_Data17[[#This Row],[Product Description Index]],Products_Data[#All],2,0)</f>
        <v>Socks</v>
      </c>
      <c r="M570">
        <v>3</v>
      </c>
      <c r="N570" s="9">
        <v>189.83333333333334</v>
      </c>
      <c r="O570" s="9">
        <f>Sales_Data17[[#This Row],[Order Quantity]]*Sales_Data17[[#This Row],[Unit Price]]</f>
        <v>569.5</v>
      </c>
      <c r="P570" s="9">
        <v>134.78166666666664</v>
      </c>
      <c r="Q570" s="9">
        <f>Sales_Data17[[#This Row],[Line Total]]-(Sales_Data17[[#This Row],[Total Unit Cost]]*Sales_Data17[[#This Row],[Order Quantity]])</f>
        <v>165.15500000000009</v>
      </c>
      <c r="R570" s="1" t="str">
        <f>TEXT(Sales_Data17[[#This Row],[OrderDate]],"MMM")</f>
        <v>May</v>
      </c>
      <c r="S570" s="1" t="str">
        <f t="shared" si="8"/>
        <v>2012</v>
      </c>
    </row>
    <row r="571" spans="1:19">
      <c r="A571" t="s">
        <v>594</v>
      </c>
      <c r="B571" s="2">
        <v>41040</v>
      </c>
      <c r="C571" s="2" t="str">
        <f>VLOOKUP(Sales_Data17[[#This Row],[Customer Name Index]],Customer_Data[#All],2,0)</f>
        <v>21st Ltd</v>
      </c>
      <c r="D571">
        <v>10</v>
      </c>
      <c r="E571" t="s">
        <v>2</v>
      </c>
      <c r="F571" t="s">
        <v>8168</v>
      </c>
      <c r="G571" t="s">
        <v>8027</v>
      </c>
      <c r="H571" t="str">
        <f>VLOOKUP(Sales_Data17[[#This Row],[Delivery Region Index]],Regions_Table[#All],2,0)</f>
        <v>Queensland</v>
      </c>
      <c r="I571" t="str">
        <f>VLOOKUP(Sales_Data17[[#This Row],[Delivery Region Index]],Regions_Table[#All],3,0)</f>
        <v>Bundaberg</v>
      </c>
      <c r="J571">
        <v>27</v>
      </c>
      <c r="K571">
        <v>4</v>
      </c>
      <c r="L571" t="str">
        <f>VLOOKUP(Sales_Data17[[#This Row],[Product Description Index]],Products_Data[#All],2,0)</f>
        <v>Jeans</v>
      </c>
      <c r="M571">
        <v>4</v>
      </c>
      <c r="N571" s="9">
        <v>125.8111111111111</v>
      </c>
      <c r="O571" s="9">
        <f>Sales_Data17[[#This Row],[Order Quantity]]*Sales_Data17[[#This Row],[Unit Price]]</f>
        <v>503.24444444444441</v>
      </c>
      <c r="P571" s="9">
        <v>78.00288888888889</v>
      </c>
      <c r="Q571" s="9">
        <f>Sales_Data17[[#This Row],[Line Total]]-(Sales_Data17[[#This Row],[Total Unit Cost]]*Sales_Data17[[#This Row],[Order Quantity]])</f>
        <v>191.23288888888885</v>
      </c>
      <c r="R571" s="1" t="str">
        <f>TEXT(Sales_Data17[[#This Row],[OrderDate]],"MMM")</f>
        <v>May</v>
      </c>
      <c r="S571" s="1" t="str">
        <f t="shared" si="8"/>
        <v>2012</v>
      </c>
    </row>
    <row r="572" spans="1:19">
      <c r="A572" t="s">
        <v>595</v>
      </c>
      <c r="B572" s="2">
        <v>41040</v>
      </c>
      <c r="C572" s="2" t="str">
        <f>VLOOKUP(Sales_Data17[[#This Row],[Customer Name Index]],Customer_Data[#All],2,0)</f>
        <v>New Ltd</v>
      </c>
      <c r="D572">
        <v>7</v>
      </c>
      <c r="E572" t="s">
        <v>2</v>
      </c>
      <c r="F572" t="s">
        <v>8168</v>
      </c>
      <c r="G572" t="s">
        <v>8027</v>
      </c>
      <c r="H572" t="str">
        <f>VLOOKUP(Sales_Data17[[#This Row],[Delivery Region Index]],Regions_Table[#All],2,0)</f>
        <v>New South Wales</v>
      </c>
      <c r="I572" t="str">
        <f>VLOOKUP(Sales_Data17[[#This Row],[Delivery Region Index]],Regions_Table[#All],3,0)</f>
        <v>Port Macquarie</v>
      </c>
      <c r="J572">
        <v>19</v>
      </c>
      <c r="K572">
        <v>3</v>
      </c>
      <c r="L572" t="str">
        <f>VLOOKUP(Sales_Data17[[#This Row],[Product Description Index]],Products_Data[#All],2,0)</f>
        <v>Sunglasses</v>
      </c>
      <c r="M572">
        <v>2</v>
      </c>
      <c r="N572" s="9">
        <v>197.27777777777777</v>
      </c>
      <c r="O572" s="9">
        <f>Sales_Data17[[#This Row],[Order Quantity]]*Sales_Data17[[#This Row],[Unit Price]]</f>
        <v>394.55555555555554</v>
      </c>
      <c r="P572" s="9">
        <v>136.12166666666664</v>
      </c>
      <c r="Q572" s="9">
        <f>Sales_Data17[[#This Row],[Line Total]]-(Sales_Data17[[#This Row],[Total Unit Cost]]*Sales_Data17[[#This Row],[Order Quantity]])</f>
        <v>122.31222222222226</v>
      </c>
      <c r="R572" s="1" t="str">
        <f>TEXT(Sales_Data17[[#This Row],[OrderDate]],"MMM")</f>
        <v>May</v>
      </c>
      <c r="S572" s="1" t="str">
        <f t="shared" si="8"/>
        <v>2012</v>
      </c>
    </row>
    <row r="573" spans="1:19">
      <c r="A573" t="s">
        <v>596</v>
      </c>
      <c r="B573" s="2">
        <v>41040</v>
      </c>
      <c r="C573" s="2" t="str">
        <f>VLOOKUP(Sales_Data17[[#This Row],[Customer Name Index]],Customer_Data[#All],2,0)</f>
        <v xml:space="preserve">WakeFern </v>
      </c>
      <c r="D573">
        <v>2</v>
      </c>
      <c r="E573" t="s">
        <v>2</v>
      </c>
      <c r="F573" t="s">
        <v>8168</v>
      </c>
      <c r="G573" t="s">
        <v>8027</v>
      </c>
      <c r="H573" t="str">
        <f>VLOOKUP(Sales_Data17[[#This Row],[Delivery Region Index]],Regions_Table[#All],2,0)</f>
        <v>New South Wales</v>
      </c>
      <c r="I573" t="str">
        <f>VLOOKUP(Sales_Data17[[#This Row],[Delivery Region Index]],Regions_Table[#All],3,0)</f>
        <v>Broken Hill</v>
      </c>
      <c r="J573">
        <v>5</v>
      </c>
      <c r="K573">
        <v>1</v>
      </c>
      <c r="L573" t="str">
        <f>VLOOKUP(Sales_Data17[[#This Row],[Product Description Index]],Products_Data[#All],2,0)</f>
        <v>Shirts</v>
      </c>
      <c r="M573">
        <v>3</v>
      </c>
      <c r="N573" s="9">
        <v>211.42222222222222</v>
      </c>
      <c r="O573" s="9">
        <f>Sales_Data17[[#This Row],[Order Quantity]]*Sales_Data17[[#This Row],[Unit Price]]</f>
        <v>634.26666666666665</v>
      </c>
      <c r="P573" s="9">
        <v>107.82533333333333</v>
      </c>
      <c r="Q573" s="9">
        <f>Sales_Data17[[#This Row],[Line Total]]-(Sales_Data17[[#This Row],[Total Unit Cost]]*Sales_Data17[[#This Row],[Order Quantity]])</f>
        <v>310.79066666666665</v>
      </c>
      <c r="R573" s="1" t="str">
        <f>TEXT(Sales_Data17[[#This Row],[OrderDate]],"MMM")</f>
        <v>May</v>
      </c>
      <c r="S573" s="1" t="str">
        <f t="shared" si="8"/>
        <v>2012</v>
      </c>
    </row>
    <row r="574" spans="1:19">
      <c r="A574" t="s">
        <v>597</v>
      </c>
      <c r="B574" s="2">
        <v>41040</v>
      </c>
      <c r="C574" s="2" t="str">
        <f>VLOOKUP(Sales_Data17[[#This Row],[Customer Name Index]],Customer_Data[#All],2,0)</f>
        <v xml:space="preserve">Ei </v>
      </c>
      <c r="D574">
        <v>9</v>
      </c>
      <c r="E574" t="s">
        <v>4</v>
      </c>
      <c r="F574" t="s">
        <v>8168</v>
      </c>
      <c r="G574" t="s">
        <v>8027</v>
      </c>
      <c r="H574" t="str">
        <f>VLOOKUP(Sales_Data17[[#This Row],[Delivery Region Index]],Regions_Table[#All],2,0)</f>
        <v>New South Wales</v>
      </c>
      <c r="I574" t="str">
        <f>VLOOKUP(Sales_Data17[[#This Row],[Delivery Region Index]],Regions_Table[#All],3,0)</f>
        <v>Wollongong</v>
      </c>
      <c r="J574">
        <v>24</v>
      </c>
      <c r="K574">
        <v>4</v>
      </c>
      <c r="L574" t="str">
        <f>VLOOKUP(Sales_Data17[[#This Row],[Product Description Index]],Products_Data[#All],2,0)</f>
        <v>Jeans</v>
      </c>
      <c r="M574">
        <v>4</v>
      </c>
      <c r="N574" s="9">
        <v>662.55555555555554</v>
      </c>
      <c r="O574" s="9">
        <f>Sales_Data17[[#This Row],[Order Quantity]]*Sales_Data17[[#This Row],[Unit Price]]</f>
        <v>2650.2222222222222</v>
      </c>
      <c r="P574" s="9">
        <v>311.40111111111105</v>
      </c>
      <c r="Q574" s="9">
        <f>Sales_Data17[[#This Row],[Line Total]]-(Sales_Data17[[#This Row],[Total Unit Cost]]*Sales_Data17[[#This Row],[Order Quantity]])</f>
        <v>1404.617777777778</v>
      </c>
      <c r="R574" s="1" t="str">
        <f>TEXT(Sales_Data17[[#This Row],[OrderDate]],"MMM")</f>
        <v>May</v>
      </c>
      <c r="S574" s="1" t="str">
        <f t="shared" si="8"/>
        <v>2012</v>
      </c>
    </row>
    <row r="575" spans="1:19">
      <c r="A575" t="s">
        <v>598</v>
      </c>
      <c r="B575" s="2">
        <v>41040</v>
      </c>
      <c r="C575" s="2" t="str">
        <f>VLOOKUP(Sales_Data17[[#This Row],[Customer Name Index]],Customer_Data[#All],2,0)</f>
        <v xml:space="preserve">Medline </v>
      </c>
      <c r="D575">
        <v>12</v>
      </c>
      <c r="E575" t="s">
        <v>4</v>
      </c>
      <c r="F575" t="s">
        <v>8168</v>
      </c>
      <c r="G575" t="s">
        <v>8026</v>
      </c>
      <c r="H575" t="str">
        <f>VLOOKUP(Sales_Data17[[#This Row],[Delivery Region Index]],Regions_Table[#All],2,0)</f>
        <v>Queensland</v>
      </c>
      <c r="I575" t="str">
        <f>VLOOKUP(Sales_Data17[[#This Row],[Delivery Region Index]],Regions_Table[#All],3,0)</f>
        <v>Ipswich</v>
      </c>
      <c r="J575">
        <v>34</v>
      </c>
      <c r="K575">
        <v>5</v>
      </c>
      <c r="L575" t="str">
        <f>VLOOKUP(Sales_Data17[[#This Row],[Product Description Index]],Products_Data[#All],2,0)</f>
        <v>Hats</v>
      </c>
      <c r="M575">
        <v>6</v>
      </c>
      <c r="N575" s="9">
        <v>431.77777777777777</v>
      </c>
      <c r="O575" s="9">
        <f>Sales_Data17[[#This Row],[Order Quantity]]*Sales_Data17[[#This Row],[Unit Price]]</f>
        <v>2590.6666666666665</v>
      </c>
      <c r="P575" s="9">
        <v>241.79555555555558</v>
      </c>
      <c r="Q575" s="9">
        <f>Sales_Data17[[#This Row],[Line Total]]-(Sales_Data17[[#This Row],[Total Unit Cost]]*Sales_Data17[[#This Row],[Order Quantity]])</f>
        <v>1139.893333333333</v>
      </c>
      <c r="R575" s="1" t="str">
        <f>TEXT(Sales_Data17[[#This Row],[OrderDate]],"MMM")</f>
        <v>May</v>
      </c>
      <c r="S575" s="1" t="str">
        <f t="shared" si="8"/>
        <v>2012</v>
      </c>
    </row>
    <row r="576" spans="1:19">
      <c r="A576" t="s">
        <v>599</v>
      </c>
      <c r="B576" s="2">
        <v>41040</v>
      </c>
      <c r="C576" s="2" t="str">
        <f>VLOOKUP(Sales_Data17[[#This Row],[Customer Name Index]],Customer_Data[#All],2,0)</f>
        <v>3LAB, Ltd</v>
      </c>
      <c r="D576">
        <v>16</v>
      </c>
      <c r="E576" t="s">
        <v>4</v>
      </c>
      <c r="F576" t="s">
        <v>8168</v>
      </c>
      <c r="G576" t="s">
        <v>8025</v>
      </c>
      <c r="H576" t="str">
        <f>VLOOKUP(Sales_Data17[[#This Row],[Delivery Region Index]],Regions_Table[#All],2,0)</f>
        <v>Queensland</v>
      </c>
      <c r="I576" t="str">
        <f>VLOOKUP(Sales_Data17[[#This Row],[Delivery Region Index]],Regions_Table[#All],3,0)</f>
        <v>Townsville</v>
      </c>
      <c r="J576">
        <v>45</v>
      </c>
      <c r="K576">
        <v>7</v>
      </c>
      <c r="L576" t="str">
        <f>VLOOKUP(Sales_Data17[[#This Row],[Product Description Index]],Products_Data[#All],2,0)</f>
        <v>Dress Shirts</v>
      </c>
      <c r="M576">
        <v>3</v>
      </c>
      <c r="N576" s="9">
        <v>117.62222222222223</v>
      </c>
      <c r="O576" s="9">
        <f>Sales_Data17[[#This Row],[Order Quantity]]*Sales_Data17[[#This Row],[Unit Price]]</f>
        <v>352.86666666666667</v>
      </c>
      <c r="P576" s="9">
        <v>70.573333333333338</v>
      </c>
      <c r="Q576" s="9">
        <f>Sales_Data17[[#This Row],[Line Total]]-(Sales_Data17[[#This Row],[Total Unit Cost]]*Sales_Data17[[#This Row],[Order Quantity]])</f>
        <v>141.14666666666665</v>
      </c>
      <c r="R576" s="1" t="str">
        <f>TEXT(Sales_Data17[[#This Row],[OrderDate]],"MMM")</f>
        <v>May</v>
      </c>
      <c r="S576" s="1" t="str">
        <f t="shared" si="8"/>
        <v>2012</v>
      </c>
    </row>
    <row r="577" spans="1:19">
      <c r="A577" t="s">
        <v>600</v>
      </c>
      <c r="B577" s="2">
        <v>41040</v>
      </c>
      <c r="C577" s="2" t="str">
        <f>VLOOKUP(Sales_Data17[[#This Row],[Customer Name Index]],Customer_Data[#All],2,0)</f>
        <v xml:space="preserve">Medline </v>
      </c>
      <c r="D577">
        <v>12</v>
      </c>
      <c r="E577" t="s">
        <v>4</v>
      </c>
      <c r="F577" t="s">
        <v>8168</v>
      </c>
      <c r="G577" t="s">
        <v>8026</v>
      </c>
      <c r="H577" t="str">
        <f>VLOOKUP(Sales_Data17[[#This Row],[Delivery Region Index]],Regions_Table[#All],2,0)</f>
        <v>Queensland</v>
      </c>
      <c r="I577" t="str">
        <f>VLOOKUP(Sales_Data17[[#This Row],[Delivery Region Index]],Regions_Table[#All],3,0)</f>
        <v>Ipswich</v>
      </c>
      <c r="J577">
        <v>34</v>
      </c>
      <c r="K577">
        <v>5</v>
      </c>
      <c r="L577" t="str">
        <f>VLOOKUP(Sales_Data17[[#This Row],[Product Description Index]],Products_Data[#All],2,0)</f>
        <v>Hats</v>
      </c>
      <c r="M577">
        <v>2</v>
      </c>
      <c r="N577" s="9">
        <v>646.17777777777781</v>
      </c>
      <c r="O577" s="9">
        <f>Sales_Data17[[#This Row],[Order Quantity]]*Sales_Data17[[#This Row],[Unit Price]]</f>
        <v>1292.3555555555556</v>
      </c>
      <c r="P577" s="9">
        <v>491.09511111111118</v>
      </c>
      <c r="Q577" s="9">
        <f>Sales_Data17[[#This Row],[Line Total]]-(Sales_Data17[[#This Row],[Total Unit Cost]]*Sales_Data17[[#This Row],[Order Quantity]])</f>
        <v>310.16533333333325</v>
      </c>
      <c r="R577" s="1" t="str">
        <f>TEXT(Sales_Data17[[#This Row],[OrderDate]],"MMM")</f>
        <v>May</v>
      </c>
      <c r="S577" s="1" t="str">
        <f t="shared" si="8"/>
        <v>2012</v>
      </c>
    </row>
    <row r="578" spans="1:19">
      <c r="A578" t="s">
        <v>601</v>
      </c>
      <c r="B578" s="2">
        <v>41041</v>
      </c>
      <c r="C578" s="2" t="str">
        <f>VLOOKUP(Sales_Data17[[#This Row],[Customer Name Index]],Customer_Data[#All],2,0)</f>
        <v xml:space="preserve">Linde </v>
      </c>
      <c r="D578">
        <v>14</v>
      </c>
      <c r="E578" t="s">
        <v>3</v>
      </c>
      <c r="F578" t="s">
        <v>8168</v>
      </c>
      <c r="G578" t="s">
        <v>8026</v>
      </c>
      <c r="H578" t="str">
        <f>VLOOKUP(Sales_Data17[[#This Row],[Delivery Region Index]],Regions_Table[#All],2,0)</f>
        <v>Queensland</v>
      </c>
      <c r="I578" t="str">
        <f>VLOOKUP(Sales_Data17[[#This Row],[Delivery Region Index]],Regions_Table[#All],3,0)</f>
        <v>Mount Isa</v>
      </c>
      <c r="J578">
        <v>38</v>
      </c>
      <c r="K578">
        <v>6</v>
      </c>
      <c r="L578" t="str">
        <f>VLOOKUP(Sales_Data17[[#This Row],[Product Description Index]],Products_Data[#All],2,0)</f>
        <v>Socks</v>
      </c>
      <c r="M578">
        <v>7</v>
      </c>
      <c r="N578" s="9">
        <v>594.81111111111113</v>
      </c>
      <c r="O578" s="9">
        <f>Sales_Data17[[#This Row],[Order Quantity]]*Sales_Data17[[#This Row],[Unit Price]]</f>
        <v>4163.6777777777779</v>
      </c>
      <c r="P578" s="9">
        <v>499.64133333333331</v>
      </c>
      <c r="Q578" s="9">
        <f>Sales_Data17[[#This Row],[Line Total]]-(Sales_Data17[[#This Row],[Total Unit Cost]]*Sales_Data17[[#This Row],[Order Quantity]])</f>
        <v>666.18844444444494</v>
      </c>
      <c r="R578" s="1" t="str">
        <f>TEXT(Sales_Data17[[#This Row],[OrderDate]],"MMM")</f>
        <v>May</v>
      </c>
      <c r="S578" s="1" t="str">
        <f t="shared" ref="S578:S641" si="9">TEXT(B578,"YYY")</f>
        <v>2012</v>
      </c>
    </row>
    <row r="579" spans="1:19">
      <c r="A579" t="s">
        <v>602</v>
      </c>
      <c r="B579" s="2">
        <v>41041</v>
      </c>
      <c r="C579" s="2" t="str">
        <f>VLOOKUP(Sales_Data17[[#This Row],[Customer Name Index]],Customer_Data[#All],2,0)</f>
        <v>Pure Group</v>
      </c>
      <c r="D579">
        <v>17</v>
      </c>
      <c r="E579" t="s">
        <v>4</v>
      </c>
      <c r="F579" t="s">
        <v>8168</v>
      </c>
      <c r="G579" t="s">
        <v>8025</v>
      </c>
      <c r="H579" t="str">
        <f>VLOOKUP(Sales_Data17[[#This Row],[Delivery Region Index]],Regions_Table[#All],2,0)</f>
        <v>Victoria</v>
      </c>
      <c r="I579" t="str">
        <f>VLOOKUP(Sales_Data17[[#This Row],[Delivery Region Index]],Regions_Table[#All],3,0)</f>
        <v>Melbourne</v>
      </c>
      <c r="J579">
        <v>47</v>
      </c>
      <c r="K579">
        <v>7</v>
      </c>
      <c r="L579" t="str">
        <f>VLOOKUP(Sales_Data17[[#This Row],[Product Description Index]],Products_Data[#All],2,0)</f>
        <v>Dress Shirts</v>
      </c>
      <c r="M579">
        <v>8</v>
      </c>
      <c r="N579" s="9">
        <v>618.63333333333333</v>
      </c>
      <c r="O579" s="9">
        <f>Sales_Data17[[#This Row],[Order Quantity]]*Sales_Data17[[#This Row],[Unit Price]]</f>
        <v>4949.0666666666666</v>
      </c>
      <c r="P579" s="9">
        <v>507.27933333333323</v>
      </c>
      <c r="Q579" s="9">
        <f>Sales_Data17[[#This Row],[Line Total]]-(Sales_Data17[[#This Row],[Total Unit Cost]]*Sales_Data17[[#This Row],[Order Quantity]])</f>
        <v>890.83200000000079</v>
      </c>
      <c r="R579" s="1" t="str">
        <f>TEXT(Sales_Data17[[#This Row],[OrderDate]],"MMM")</f>
        <v>May</v>
      </c>
      <c r="S579" s="1" t="str">
        <f t="shared" si="9"/>
        <v>2012</v>
      </c>
    </row>
    <row r="580" spans="1:19">
      <c r="A580" t="s">
        <v>603</v>
      </c>
      <c r="B580" s="2">
        <v>41042</v>
      </c>
      <c r="C580" s="2" t="str">
        <f>VLOOKUP(Sales_Data17[[#This Row],[Customer Name Index]],Customer_Data[#All],2,0)</f>
        <v xml:space="preserve">Ei </v>
      </c>
      <c r="D580">
        <v>9</v>
      </c>
      <c r="E580" t="s">
        <v>2</v>
      </c>
      <c r="F580" t="s">
        <v>8168</v>
      </c>
      <c r="G580" t="s">
        <v>8027</v>
      </c>
      <c r="H580" t="str">
        <f>VLOOKUP(Sales_Data17[[#This Row],[Delivery Region Index]],Regions_Table[#All],2,0)</f>
        <v>New South Wales</v>
      </c>
      <c r="I580" t="str">
        <f>VLOOKUP(Sales_Data17[[#This Row],[Delivery Region Index]],Regions_Table[#All],3,0)</f>
        <v>Wyong</v>
      </c>
      <c r="J580">
        <v>25</v>
      </c>
      <c r="K580">
        <v>4</v>
      </c>
      <c r="L580" t="str">
        <f>VLOOKUP(Sales_Data17[[#This Row],[Product Description Index]],Products_Data[#All],2,0)</f>
        <v>Jeans</v>
      </c>
      <c r="M580">
        <v>1</v>
      </c>
      <c r="N580" s="9">
        <v>279.16666666666669</v>
      </c>
      <c r="O580" s="9">
        <f>Sales_Data17[[#This Row],[Order Quantity]]*Sales_Data17[[#This Row],[Unit Price]]</f>
        <v>279.16666666666669</v>
      </c>
      <c r="P580" s="9">
        <v>237.29166666666666</v>
      </c>
      <c r="Q580" s="9">
        <f>Sales_Data17[[#This Row],[Line Total]]-(Sales_Data17[[#This Row],[Total Unit Cost]]*Sales_Data17[[#This Row],[Order Quantity]])</f>
        <v>41.875000000000028</v>
      </c>
      <c r="R580" s="1" t="str">
        <f>TEXT(Sales_Data17[[#This Row],[OrderDate]],"MMM")</f>
        <v>May</v>
      </c>
      <c r="S580" s="1" t="str">
        <f t="shared" si="9"/>
        <v>2012</v>
      </c>
    </row>
    <row r="581" spans="1:19">
      <c r="A581" t="s">
        <v>604</v>
      </c>
      <c r="B581" s="2">
        <v>41042</v>
      </c>
      <c r="C581" s="2" t="str">
        <f>VLOOKUP(Sales_Data17[[#This Row],[Customer Name Index]],Customer_Data[#All],2,0)</f>
        <v>3LAB, Ltd</v>
      </c>
      <c r="D581">
        <v>16</v>
      </c>
      <c r="E581" t="s">
        <v>4</v>
      </c>
      <c r="F581" t="s">
        <v>8168</v>
      </c>
      <c r="G581" t="s">
        <v>8025</v>
      </c>
      <c r="H581" t="str">
        <f>VLOOKUP(Sales_Data17[[#This Row],[Delivery Region Index]],Regions_Table[#All],2,0)</f>
        <v>Victoria</v>
      </c>
      <c r="I581" t="str">
        <f>VLOOKUP(Sales_Data17[[#This Row],[Delivery Region Index]],Regions_Table[#All],3,0)</f>
        <v>Melbourne</v>
      </c>
      <c r="J581">
        <v>47</v>
      </c>
      <c r="K581">
        <v>7</v>
      </c>
      <c r="L581" t="str">
        <f>VLOOKUP(Sales_Data17[[#This Row],[Product Description Index]],Products_Data[#All],2,0)</f>
        <v>Dress Shirts</v>
      </c>
      <c r="M581">
        <v>2</v>
      </c>
      <c r="N581" s="9">
        <v>186.85555555555555</v>
      </c>
      <c r="O581" s="9">
        <f>Sales_Data17[[#This Row],[Order Quantity]]*Sales_Data17[[#This Row],[Unit Price]]</f>
        <v>373.71111111111111</v>
      </c>
      <c r="P581" s="9">
        <v>136.40455555555556</v>
      </c>
      <c r="Q581" s="9">
        <f>Sales_Data17[[#This Row],[Line Total]]-(Sales_Data17[[#This Row],[Total Unit Cost]]*Sales_Data17[[#This Row],[Order Quantity]])</f>
        <v>100.90199999999999</v>
      </c>
      <c r="R581" s="1" t="str">
        <f>TEXT(Sales_Data17[[#This Row],[OrderDate]],"MMM")</f>
        <v>May</v>
      </c>
      <c r="S581" s="1" t="str">
        <f t="shared" si="9"/>
        <v>2012</v>
      </c>
    </row>
    <row r="582" spans="1:19">
      <c r="A582" t="s">
        <v>605</v>
      </c>
      <c r="B582" s="2">
        <v>41042</v>
      </c>
      <c r="C582" s="2" t="str">
        <f>VLOOKUP(Sales_Data17[[#This Row],[Customer Name Index]],Customer_Data[#All],2,0)</f>
        <v>Rochester Ltd</v>
      </c>
      <c r="D582">
        <v>15</v>
      </c>
      <c r="E582" t="s">
        <v>4</v>
      </c>
      <c r="F582" t="s">
        <v>8168</v>
      </c>
      <c r="G582" t="s">
        <v>8025</v>
      </c>
      <c r="H582" t="str">
        <f>VLOOKUP(Sales_Data17[[#This Row],[Delivery Region Index]],Regions_Table[#All],2,0)</f>
        <v>Queensland</v>
      </c>
      <c r="I582" t="str">
        <f>VLOOKUP(Sales_Data17[[#This Row],[Delivery Region Index]],Regions_Table[#All],3,0)</f>
        <v>Sunshine Coast</v>
      </c>
      <c r="J582">
        <v>42</v>
      </c>
      <c r="K582">
        <v>6</v>
      </c>
      <c r="L582" t="str">
        <f>VLOOKUP(Sales_Data17[[#This Row],[Product Description Index]],Products_Data[#All],2,0)</f>
        <v>Socks</v>
      </c>
      <c r="M582">
        <v>3</v>
      </c>
      <c r="N582" s="9">
        <v>21.588888888888889</v>
      </c>
      <c r="O582" s="9">
        <f>Sales_Data17[[#This Row],[Order Quantity]]*Sales_Data17[[#This Row],[Unit Price]]</f>
        <v>64.766666666666666</v>
      </c>
      <c r="P582" s="9">
        <v>15.112222222222222</v>
      </c>
      <c r="Q582" s="9">
        <f>Sales_Data17[[#This Row],[Line Total]]-(Sales_Data17[[#This Row],[Total Unit Cost]]*Sales_Data17[[#This Row],[Order Quantity]])</f>
        <v>19.43</v>
      </c>
      <c r="R582" s="1" t="str">
        <f>TEXT(Sales_Data17[[#This Row],[OrderDate]],"MMM")</f>
        <v>May</v>
      </c>
      <c r="S582" s="1" t="str">
        <f t="shared" si="9"/>
        <v>2012</v>
      </c>
    </row>
    <row r="583" spans="1:19">
      <c r="A583" t="s">
        <v>606</v>
      </c>
      <c r="B583" s="2">
        <v>41042</v>
      </c>
      <c r="C583" s="2" t="str">
        <f>VLOOKUP(Sales_Data17[[#This Row],[Customer Name Index]],Customer_Data[#All],2,0)</f>
        <v xml:space="preserve">Linde </v>
      </c>
      <c r="D583">
        <v>14</v>
      </c>
      <c r="E583" t="s">
        <v>2</v>
      </c>
      <c r="F583" t="s">
        <v>8168</v>
      </c>
      <c r="G583" t="s">
        <v>8026</v>
      </c>
      <c r="H583" t="str">
        <f>VLOOKUP(Sales_Data17[[#This Row],[Delivery Region Index]],Regions_Table[#All],2,0)</f>
        <v>Queensland</v>
      </c>
      <c r="I583" t="str">
        <f>VLOOKUP(Sales_Data17[[#This Row],[Delivery Region Index]],Regions_Table[#All],3,0)</f>
        <v>Rockhampton</v>
      </c>
      <c r="J583">
        <v>41</v>
      </c>
      <c r="K583">
        <v>6</v>
      </c>
      <c r="L583" t="str">
        <f>VLOOKUP(Sales_Data17[[#This Row],[Product Description Index]],Products_Data[#All],2,0)</f>
        <v>Socks</v>
      </c>
      <c r="M583">
        <v>5</v>
      </c>
      <c r="N583" s="9">
        <v>267.25555555555559</v>
      </c>
      <c r="O583" s="9">
        <f>Sales_Data17[[#This Row],[Order Quantity]]*Sales_Data17[[#This Row],[Unit Price]]</f>
        <v>1336.2777777777778</v>
      </c>
      <c r="P583" s="9">
        <v>187.07888888888888</v>
      </c>
      <c r="Q583" s="9">
        <f>Sales_Data17[[#This Row],[Line Total]]-(Sales_Data17[[#This Row],[Total Unit Cost]]*Sales_Data17[[#This Row],[Order Quantity]])</f>
        <v>400.88333333333344</v>
      </c>
      <c r="R583" s="1" t="str">
        <f>TEXT(Sales_Data17[[#This Row],[OrderDate]],"MMM")</f>
        <v>May</v>
      </c>
      <c r="S583" s="1" t="str">
        <f t="shared" si="9"/>
        <v>2012</v>
      </c>
    </row>
    <row r="584" spans="1:19">
      <c r="A584" t="s">
        <v>607</v>
      </c>
      <c r="B584" s="2">
        <v>41043</v>
      </c>
      <c r="C584" s="2" t="str">
        <f>VLOOKUP(Sales_Data17[[#This Row],[Customer Name Index]],Customer_Data[#All],2,0)</f>
        <v>Rochester Ltd</v>
      </c>
      <c r="D584">
        <v>15</v>
      </c>
      <c r="E584" t="s">
        <v>2</v>
      </c>
      <c r="F584" t="s">
        <v>8168</v>
      </c>
      <c r="G584" t="s">
        <v>8025</v>
      </c>
      <c r="H584" t="str">
        <f>VLOOKUP(Sales_Data17[[#This Row],[Delivery Region Index]],Regions_Table[#All],2,0)</f>
        <v>Queensland</v>
      </c>
      <c r="I584" t="str">
        <f>VLOOKUP(Sales_Data17[[#This Row],[Delivery Region Index]],Regions_Table[#All],3,0)</f>
        <v>Thuringowa</v>
      </c>
      <c r="J584">
        <v>43</v>
      </c>
      <c r="K584">
        <v>6</v>
      </c>
      <c r="L584" t="str">
        <f>VLOOKUP(Sales_Data17[[#This Row],[Product Description Index]],Products_Data[#All],2,0)</f>
        <v>Socks</v>
      </c>
      <c r="M584">
        <v>9</v>
      </c>
      <c r="N584" s="9">
        <v>115.38888888888889</v>
      </c>
      <c r="O584" s="9">
        <f>Sales_Data17[[#This Row],[Order Quantity]]*Sales_Data17[[#This Row],[Unit Price]]</f>
        <v>1038.5</v>
      </c>
      <c r="P584" s="9">
        <v>78.464444444444453</v>
      </c>
      <c r="Q584" s="9">
        <f>Sales_Data17[[#This Row],[Line Total]]-(Sales_Data17[[#This Row],[Total Unit Cost]]*Sales_Data17[[#This Row],[Order Quantity]])</f>
        <v>332.31999999999994</v>
      </c>
      <c r="R584" s="1" t="str">
        <f>TEXT(Sales_Data17[[#This Row],[OrderDate]],"MMM")</f>
        <v>May</v>
      </c>
      <c r="S584" s="1" t="str">
        <f t="shared" si="9"/>
        <v>2012</v>
      </c>
    </row>
    <row r="585" spans="1:19">
      <c r="A585" t="s">
        <v>608</v>
      </c>
      <c r="B585" s="2">
        <v>41043</v>
      </c>
      <c r="C585" s="2" t="str">
        <f>VLOOKUP(Sales_Data17[[#This Row],[Customer Name Index]],Customer_Data[#All],2,0)</f>
        <v>ETUDE Ltd</v>
      </c>
      <c r="D585">
        <v>4</v>
      </c>
      <c r="E585" t="s">
        <v>4</v>
      </c>
      <c r="F585" t="s">
        <v>8168</v>
      </c>
      <c r="G585" t="s">
        <v>8027</v>
      </c>
      <c r="H585" t="str">
        <f>VLOOKUP(Sales_Data17[[#This Row],[Delivery Region Index]],Regions_Table[#All],2,0)</f>
        <v>New South Wales</v>
      </c>
      <c r="I585" t="str">
        <f>VLOOKUP(Sales_Data17[[#This Row],[Delivery Region Index]],Regions_Table[#All],3,0)</f>
        <v>Griffith</v>
      </c>
      <c r="J585">
        <v>12</v>
      </c>
      <c r="K585">
        <v>2</v>
      </c>
      <c r="L585" t="str">
        <f>VLOOKUP(Sales_Data17[[#This Row],[Product Description Index]],Products_Data[#All],2,0)</f>
        <v>Pants</v>
      </c>
      <c r="M585">
        <v>4</v>
      </c>
      <c r="N585" s="9">
        <v>95.288888888888891</v>
      </c>
      <c r="O585" s="9">
        <f>Sales_Data17[[#This Row],[Order Quantity]]*Sales_Data17[[#This Row],[Unit Price]]</f>
        <v>381.15555555555557</v>
      </c>
      <c r="P585" s="9">
        <v>65.749333333333325</v>
      </c>
      <c r="Q585" s="9">
        <f>Sales_Data17[[#This Row],[Line Total]]-(Sales_Data17[[#This Row],[Total Unit Cost]]*Sales_Data17[[#This Row],[Order Quantity]])</f>
        <v>118.15822222222226</v>
      </c>
      <c r="R585" s="1" t="str">
        <f>TEXT(Sales_Data17[[#This Row],[OrderDate]],"MMM")</f>
        <v>May</v>
      </c>
      <c r="S585" s="1" t="str">
        <f t="shared" si="9"/>
        <v>2012</v>
      </c>
    </row>
    <row r="586" spans="1:19">
      <c r="A586" t="s">
        <v>609</v>
      </c>
      <c r="B586" s="2">
        <v>41043</v>
      </c>
      <c r="C586" s="2" t="str">
        <f>VLOOKUP(Sales_Data17[[#This Row],[Customer Name Index]],Customer_Data[#All],2,0)</f>
        <v>3LAB, Ltd</v>
      </c>
      <c r="D586">
        <v>16</v>
      </c>
      <c r="E586" t="s">
        <v>4</v>
      </c>
      <c r="F586" t="s">
        <v>8168</v>
      </c>
      <c r="G586" t="s">
        <v>8025</v>
      </c>
      <c r="H586" t="str">
        <f>VLOOKUP(Sales_Data17[[#This Row],[Delivery Region Index]],Regions_Table[#All],2,0)</f>
        <v>Queensland</v>
      </c>
      <c r="I586" t="str">
        <f>VLOOKUP(Sales_Data17[[#This Row],[Delivery Region Index]],Regions_Table[#All],3,0)</f>
        <v>Townsville</v>
      </c>
      <c r="J586">
        <v>45</v>
      </c>
      <c r="K586">
        <v>7</v>
      </c>
      <c r="L586" t="str">
        <f>VLOOKUP(Sales_Data17[[#This Row],[Product Description Index]],Products_Data[#All],2,0)</f>
        <v>Dress Shirts</v>
      </c>
      <c r="M586">
        <v>2</v>
      </c>
      <c r="N586" s="9">
        <v>206.21111111111111</v>
      </c>
      <c r="O586" s="9">
        <f>Sales_Data17[[#This Row],[Order Quantity]]*Sales_Data17[[#This Row],[Unit Price]]</f>
        <v>412.42222222222222</v>
      </c>
      <c r="P586" s="9">
        <v>150.53411111111112</v>
      </c>
      <c r="Q586" s="9">
        <f>Sales_Data17[[#This Row],[Line Total]]-(Sales_Data17[[#This Row],[Total Unit Cost]]*Sales_Data17[[#This Row],[Order Quantity]])</f>
        <v>111.35399999999998</v>
      </c>
      <c r="R586" s="1" t="str">
        <f>TEXT(Sales_Data17[[#This Row],[OrderDate]],"MMM")</f>
        <v>May</v>
      </c>
      <c r="S586" s="1" t="str">
        <f t="shared" si="9"/>
        <v>2012</v>
      </c>
    </row>
    <row r="587" spans="1:19">
      <c r="A587" t="s">
        <v>610</v>
      </c>
      <c r="B587" s="2">
        <v>41044</v>
      </c>
      <c r="C587" s="2" t="str">
        <f>VLOOKUP(Sales_Data17[[#This Row],[Customer Name Index]],Customer_Data[#All],2,0)</f>
        <v xml:space="preserve">WakeFern </v>
      </c>
      <c r="D587">
        <v>2</v>
      </c>
      <c r="E587" t="s">
        <v>2</v>
      </c>
      <c r="F587" t="s">
        <v>8168</v>
      </c>
      <c r="G587" t="s">
        <v>8027</v>
      </c>
      <c r="H587" t="str">
        <f>VLOOKUP(Sales_Data17[[#This Row],[Delivery Region Index]],Regions_Table[#All],2,0)</f>
        <v>New South Wales</v>
      </c>
      <c r="I587" t="str">
        <f>VLOOKUP(Sales_Data17[[#This Row],[Delivery Region Index]],Regions_Table[#All],3,0)</f>
        <v>Broken Hill</v>
      </c>
      <c r="J587">
        <v>5</v>
      </c>
      <c r="K587">
        <v>1</v>
      </c>
      <c r="L587" t="str">
        <f>VLOOKUP(Sales_Data17[[#This Row],[Product Description Index]],Products_Data[#All],2,0)</f>
        <v>Shirts</v>
      </c>
      <c r="M587">
        <v>6</v>
      </c>
      <c r="N587" s="9">
        <v>624.58888888888896</v>
      </c>
      <c r="O587" s="9">
        <f>Sales_Data17[[#This Row],[Order Quantity]]*Sales_Data17[[#This Row],[Unit Price]]</f>
        <v>3747.5333333333338</v>
      </c>
      <c r="P587" s="9">
        <v>287.31088888888894</v>
      </c>
      <c r="Q587" s="9">
        <f>Sales_Data17[[#This Row],[Line Total]]-(Sales_Data17[[#This Row],[Total Unit Cost]]*Sales_Data17[[#This Row],[Order Quantity]])</f>
        <v>2023.6680000000001</v>
      </c>
      <c r="R587" s="1" t="str">
        <f>TEXT(Sales_Data17[[#This Row],[OrderDate]],"MMM")</f>
        <v>May</v>
      </c>
      <c r="S587" s="1" t="str">
        <f t="shared" si="9"/>
        <v>2012</v>
      </c>
    </row>
    <row r="588" spans="1:19">
      <c r="A588" t="s">
        <v>611</v>
      </c>
      <c r="B588" s="2">
        <v>41044</v>
      </c>
      <c r="C588" s="2" t="str">
        <f>VLOOKUP(Sales_Data17[[#This Row],[Customer Name Index]],Customer_Data[#All],2,0)</f>
        <v>Procter Corp</v>
      </c>
      <c r="D588">
        <v>5</v>
      </c>
      <c r="E588" t="s">
        <v>2</v>
      </c>
      <c r="F588" t="s">
        <v>8168</v>
      </c>
      <c r="G588" t="s">
        <v>8027</v>
      </c>
      <c r="H588" t="str">
        <f>VLOOKUP(Sales_Data17[[#This Row],[Delivery Region Index]],Regions_Table[#All],2,0)</f>
        <v>New South Wales</v>
      </c>
      <c r="I588" t="str">
        <f>VLOOKUP(Sales_Data17[[#This Row],[Delivery Region Index]],Regions_Table[#All],3,0)</f>
        <v>Maitland</v>
      </c>
      <c r="J588">
        <v>15</v>
      </c>
      <c r="K588">
        <v>2</v>
      </c>
      <c r="L588" t="str">
        <f>VLOOKUP(Sales_Data17[[#This Row],[Product Description Index]],Products_Data[#All],2,0)</f>
        <v>Pants</v>
      </c>
      <c r="M588">
        <v>3</v>
      </c>
      <c r="N588" s="9">
        <v>126.55555555555556</v>
      </c>
      <c r="O588" s="9">
        <f>Sales_Data17[[#This Row],[Order Quantity]]*Sales_Data17[[#This Row],[Unit Price]]</f>
        <v>379.66666666666669</v>
      </c>
      <c r="P588" s="9">
        <v>72.136666666666656</v>
      </c>
      <c r="Q588" s="9">
        <f>Sales_Data17[[#This Row],[Line Total]]-(Sales_Data17[[#This Row],[Total Unit Cost]]*Sales_Data17[[#This Row],[Order Quantity]])</f>
        <v>163.25666666666672</v>
      </c>
      <c r="R588" s="1" t="str">
        <f>TEXT(Sales_Data17[[#This Row],[OrderDate]],"MMM")</f>
        <v>May</v>
      </c>
      <c r="S588" s="1" t="str">
        <f t="shared" si="9"/>
        <v>2012</v>
      </c>
    </row>
    <row r="589" spans="1:19">
      <c r="A589" t="s">
        <v>612</v>
      </c>
      <c r="B589" s="2">
        <v>41044</v>
      </c>
      <c r="C589" s="2" t="str">
        <f>VLOOKUP(Sales_Data17[[#This Row],[Customer Name Index]],Customer_Data[#All],2,0)</f>
        <v>Pacific Ltd</v>
      </c>
      <c r="D589">
        <v>20</v>
      </c>
      <c r="E589" t="s">
        <v>3</v>
      </c>
      <c r="F589" t="s">
        <v>8168</v>
      </c>
      <c r="G589" t="s">
        <v>8028</v>
      </c>
      <c r="H589" t="str">
        <f>VLOOKUP(Sales_Data17[[#This Row],[Delivery Region Index]],Regions_Table[#All],2,0)</f>
        <v>Victoria</v>
      </c>
      <c r="I589" t="str">
        <f>VLOOKUP(Sales_Data17[[#This Row],[Delivery Region Index]],Regions_Table[#All],3,0)</f>
        <v>Wangaratta</v>
      </c>
      <c r="J589">
        <v>56</v>
      </c>
      <c r="K589">
        <v>8</v>
      </c>
      <c r="L589" t="str">
        <f>VLOOKUP(Sales_Data17[[#This Row],[Product Description Index]],Products_Data[#All],2,0)</f>
        <v>Shoes</v>
      </c>
      <c r="M589">
        <v>6</v>
      </c>
      <c r="N589" s="9">
        <v>251.62222222222221</v>
      </c>
      <c r="O589" s="9">
        <f>Sales_Data17[[#This Row],[Order Quantity]]*Sales_Data17[[#This Row],[Unit Price]]</f>
        <v>1509.7333333333331</v>
      </c>
      <c r="P589" s="9">
        <v>203.81399999999999</v>
      </c>
      <c r="Q589" s="9">
        <f>Sales_Data17[[#This Row],[Line Total]]-(Sales_Data17[[#This Row],[Total Unit Cost]]*Sales_Data17[[#This Row],[Order Quantity]])</f>
        <v>286.84933333333311</v>
      </c>
      <c r="R589" s="1" t="str">
        <f>TEXT(Sales_Data17[[#This Row],[OrderDate]],"MMM")</f>
        <v>May</v>
      </c>
      <c r="S589" s="1" t="str">
        <f t="shared" si="9"/>
        <v>2012</v>
      </c>
    </row>
    <row r="590" spans="1:19">
      <c r="A590" t="s">
        <v>613</v>
      </c>
      <c r="B590" s="2">
        <v>41044</v>
      </c>
      <c r="C590" s="2" t="str">
        <f>VLOOKUP(Sales_Data17[[#This Row],[Customer Name Index]],Customer_Data[#All],2,0)</f>
        <v>Pure Group</v>
      </c>
      <c r="D590">
        <v>17</v>
      </c>
      <c r="E590" t="s">
        <v>4</v>
      </c>
      <c r="F590" t="s">
        <v>8168</v>
      </c>
      <c r="G590" t="s">
        <v>8025</v>
      </c>
      <c r="H590" t="str">
        <f>VLOOKUP(Sales_Data17[[#This Row],[Delivery Region Index]],Regions_Table[#All],2,0)</f>
        <v>Victoria</v>
      </c>
      <c r="I590" t="str">
        <f>VLOOKUP(Sales_Data17[[#This Row],[Delivery Region Index]],Regions_Table[#All],3,0)</f>
        <v>Benalla</v>
      </c>
      <c r="J590">
        <v>48</v>
      </c>
      <c r="K590">
        <v>7</v>
      </c>
      <c r="L590" t="str">
        <f>VLOOKUP(Sales_Data17[[#This Row],[Product Description Index]],Products_Data[#All],2,0)</f>
        <v>Dress Shirts</v>
      </c>
      <c r="M590">
        <v>6</v>
      </c>
      <c r="N590" s="9">
        <v>98.266666666666666</v>
      </c>
      <c r="O590" s="9">
        <f>Sales_Data17[[#This Row],[Order Quantity]]*Sales_Data17[[#This Row],[Unit Price]]</f>
        <v>589.6</v>
      </c>
      <c r="P590" s="9">
        <v>62.890666666666661</v>
      </c>
      <c r="Q590" s="9">
        <f>Sales_Data17[[#This Row],[Line Total]]-(Sales_Data17[[#This Row],[Total Unit Cost]]*Sales_Data17[[#This Row],[Order Quantity]])</f>
        <v>212.25600000000009</v>
      </c>
      <c r="R590" s="1" t="str">
        <f>TEXT(Sales_Data17[[#This Row],[OrderDate]],"MMM")</f>
        <v>May</v>
      </c>
      <c r="S590" s="1" t="str">
        <f t="shared" si="9"/>
        <v>2012</v>
      </c>
    </row>
    <row r="591" spans="1:19">
      <c r="A591" t="s">
        <v>614</v>
      </c>
      <c r="B591" s="2">
        <v>41044</v>
      </c>
      <c r="C591" s="2" t="str">
        <f>VLOOKUP(Sales_Data17[[#This Row],[Customer Name Index]],Customer_Data[#All],2,0)</f>
        <v>Procter Corp</v>
      </c>
      <c r="D591">
        <v>5</v>
      </c>
      <c r="E591" t="s">
        <v>4</v>
      </c>
      <c r="F591" t="s">
        <v>8168</v>
      </c>
      <c r="G591" t="s">
        <v>8027</v>
      </c>
      <c r="H591" t="str">
        <f>VLOOKUP(Sales_Data17[[#This Row],[Delivery Region Index]],Regions_Table[#All],2,0)</f>
        <v>New South Wales</v>
      </c>
      <c r="I591" t="str">
        <f>VLOOKUP(Sales_Data17[[#This Row],[Delivery Region Index]],Regions_Table[#All],3,0)</f>
        <v>Lake Macquarie</v>
      </c>
      <c r="J591">
        <v>13</v>
      </c>
      <c r="K591">
        <v>2</v>
      </c>
      <c r="L591" t="str">
        <f>VLOOKUP(Sales_Data17[[#This Row],[Product Description Index]],Products_Data[#All],2,0)</f>
        <v>Pants</v>
      </c>
      <c r="M591">
        <v>8</v>
      </c>
      <c r="N591" s="9">
        <v>75.933333333333337</v>
      </c>
      <c r="O591" s="9">
        <f>Sales_Data17[[#This Row],[Order Quantity]]*Sales_Data17[[#This Row],[Unit Price]]</f>
        <v>607.4666666666667</v>
      </c>
      <c r="P591" s="9">
        <v>42.522666666666666</v>
      </c>
      <c r="Q591" s="9">
        <f>Sales_Data17[[#This Row],[Line Total]]-(Sales_Data17[[#This Row],[Total Unit Cost]]*Sales_Data17[[#This Row],[Order Quantity]])</f>
        <v>267.28533333333337</v>
      </c>
      <c r="R591" s="1" t="str">
        <f>TEXT(Sales_Data17[[#This Row],[OrderDate]],"MMM")</f>
        <v>May</v>
      </c>
      <c r="S591" s="1" t="str">
        <f t="shared" si="9"/>
        <v>2012</v>
      </c>
    </row>
    <row r="592" spans="1:19">
      <c r="A592" t="s">
        <v>615</v>
      </c>
      <c r="B592" s="2">
        <v>41044</v>
      </c>
      <c r="C592" s="2" t="str">
        <f>VLOOKUP(Sales_Data17[[#This Row],[Customer Name Index]],Customer_Data[#All],2,0)</f>
        <v>ETUDE Ltd</v>
      </c>
      <c r="D592">
        <v>4</v>
      </c>
      <c r="E592" t="s">
        <v>3</v>
      </c>
      <c r="F592" t="s">
        <v>8168</v>
      </c>
      <c r="G592" t="s">
        <v>8027</v>
      </c>
      <c r="H592" t="str">
        <f>VLOOKUP(Sales_Data17[[#This Row],[Delivery Region Index]],Regions_Table[#All],2,0)</f>
        <v>New South Wales</v>
      </c>
      <c r="I592" t="str">
        <f>VLOOKUP(Sales_Data17[[#This Row],[Delivery Region Index]],Regions_Table[#All],3,0)</f>
        <v>Grafton</v>
      </c>
      <c r="J592">
        <v>11</v>
      </c>
      <c r="K592">
        <v>2</v>
      </c>
      <c r="L592" t="str">
        <f>VLOOKUP(Sales_Data17[[#This Row],[Product Description Index]],Products_Data[#All],2,0)</f>
        <v>Pants</v>
      </c>
      <c r="M592">
        <v>1</v>
      </c>
      <c r="N592" s="9">
        <v>113.90000000000002</v>
      </c>
      <c r="O592" s="9">
        <f>Sales_Data17[[#This Row],[Order Quantity]]*Sales_Data17[[#This Row],[Unit Price]]</f>
        <v>113.90000000000002</v>
      </c>
      <c r="P592" s="9">
        <v>53.533000000000001</v>
      </c>
      <c r="Q592" s="9">
        <f>Sales_Data17[[#This Row],[Line Total]]-(Sales_Data17[[#This Row],[Total Unit Cost]]*Sales_Data17[[#This Row],[Order Quantity]])</f>
        <v>60.367000000000019</v>
      </c>
      <c r="R592" s="1" t="str">
        <f>TEXT(Sales_Data17[[#This Row],[OrderDate]],"MMM")</f>
        <v>May</v>
      </c>
      <c r="S592" s="1" t="str">
        <f t="shared" si="9"/>
        <v>2012</v>
      </c>
    </row>
    <row r="593" spans="1:19">
      <c r="A593" t="s">
        <v>616</v>
      </c>
      <c r="B593" s="2">
        <v>41044</v>
      </c>
      <c r="C593" s="2" t="str">
        <f>VLOOKUP(Sales_Data17[[#This Row],[Customer Name Index]],Customer_Data[#All],2,0)</f>
        <v>Procter Corp</v>
      </c>
      <c r="D593">
        <v>5</v>
      </c>
      <c r="E593" t="s">
        <v>3</v>
      </c>
      <c r="F593" t="s">
        <v>8168</v>
      </c>
      <c r="G593" t="s">
        <v>8027</v>
      </c>
      <c r="H593" t="str">
        <f>VLOOKUP(Sales_Data17[[#This Row],[Delivery Region Index]],Regions_Table[#All],2,0)</f>
        <v>New South Wales</v>
      </c>
      <c r="I593" t="str">
        <f>VLOOKUP(Sales_Data17[[#This Row],[Delivery Region Index]],Regions_Table[#All],3,0)</f>
        <v>Lismore</v>
      </c>
      <c r="J593">
        <v>14</v>
      </c>
      <c r="K593">
        <v>2</v>
      </c>
      <c r="L593" t="str">
        <f>VLOOKUP(Sales_Data17[[#This Row],[Product Description Index]],Products_Data[#All],2,0)</f>
        <v>Pants</v>
      </c>
      <c r="M593">
        <v>3</v>
      </c>
      <c r="N593" s="9">
        <v>414.65555555555557</v>
      </c>
      <c r="O593" s="9">
        <f>Sales_Data17[[#This Row],[Order Quantity]]*Sales_Data17[[#This Row],[Unit Price]]</f>
        <v>1243.9666666666667</v>
      </c>
      <c r="P593" s="9">
        <v>252.93988888888887</v>
      </c>
      <c r="Q593" s="9">
        <f>Sales_Data17[[#This Row],[Line Total]]-(Sales_Data17[[#This Row],[Total Unit Cost]]*Sales_Data17[[#This Row],[Order Quantity]])</f>
        <v>485.14700000000005</v>
      </c>
      <c r="R593" s="1" t="str">
        <f>TEXT(Sales_Data17[[#This Row],[OrderDate]],"MMM")</f>
        <v>May</v>
      </c>
      <c r="S593" s="1" t="str">
        <f t="shared" si="9"/>
        <v>2012</v>
      </c>
    </row>
    <row r="594" spans="1:19">
      <c r="A594" t="s">
        <v>617</v>
      </c>
      <c r="B594" s="2">
        <v>41045</v>
      </c>
      <c r="C594" s="2" t="str">
        <f>VLOOKUP(Sales_Data17[[#This Row],[Customer Name Index]],Customer_Data[#All],2,0)</f>
        <v xml:space="preserve">Qualitest </v>
      </c>
      <c r="D594">
        <v>19</v>
      </c>
      <c r="E594" t="s">
        <v>4</v>
      </c>
      <c r="F594" t="s">
        <v>8168</v>
      </c>
      <c r="G594" t="s">
        <v>8028</v>
      </c>
      <c r="H594" t="str">
        <f>VLOOKUP(Sales_Data17[[#This Row],[Delivery Region Index]],Regions_Table[#All],2,0)</f>
        <v>Victoria</v>
      </c>
      <c r="I594" t="str">
        <f>VLOOKUP(Sales_Data17[[#This Row],[Delivery Region Index]],Regions_Table[#All],3,0)</f>
        <v>Shepparton</v>
      </c>
      <c r="J594">
        <v>54</v>
      </c>
      <c r="K594">
        <v>8</v>
      </c>
      <c r="L594" t="str">
        <f>VLOOKUP(Sales_Data17[[#This Row],[Product Description Index]],Products_Data[#All],2,0)</f>
        <v>Shoes</v>
      </c>
      <c r="M594">
        <v>2</v>
      </c>
      <c r="N594" s="9">
        <v>618.63333333333333</v>
      </c>
      <c r="O594" s="9">
        <f>Sales_Data17[[#This Row],[Order Quantity]]*Sales_Data17[[#This Row],[Unit Price]]</f>
        <v>1237.2666666666667</v>
      </c>
      <c r="P594" s="9">
        <v>358.8073333333333</v>
      </c>
      <c r="Q594" s="9">
        <f>Sales_Data17[[#This Row],[Line Total]]-(Sales_Data17[[#This Row],[Total Unit Cost]]*Sales_Data17[[#This Row],[Order Quantity]])</f>
        <v>519.65200000000004</v>
      </c>
      <c r="R594" s="1" t="str">
        <f>TEXT(Sales_Data17[[#This Row],[OrderDate]],"MMM")</f>
        <v>May</v>
      </c>
      <c r="S594" s="1" t="str">
        <f t="shared" si="9"/>
        <v>2012</v>
      </c>
    </row>
    <row r="595" spans="1:19">
      <c r="A595" t="s">
        <v>618</v>
      </c>
      <c r="B595" s="2">
        <v>41045</v>
      </c>
      <c r="C595" s="2" t="str">
        <f>VLOOKUP(Sales_Data17[[#This Row],[Customer Name Index]],Customer_Data[#All],2,0)</f>
        <v>PEDIFIX, Corp</v>
      </c>
      <c r="D595">
        <v>6</v>
      </c>
      <c r="E595" t="s">
        <v>4</v>
      </c>
      <c r="F595" t="s">
        <v>8168</v>
      </c>
      <c r="G595" t="s">
        <v>8027</v>
      </c>
      <c r="H595" t="str">
        <f>VLOOKUP(Sales_Data17[[#This Row],[Delivery Region Index]],Regions_Table[#All],2,0)</f>
        <v>New South Wales</v>
      </c>
      <c r="I595" t="str">
        <f>VLOOKUP(Sales_Data17[[#This Row],[Delivery Region Index]],Regions_Table[#All],3,0)</f>
        <v>Maitland</v>
      </c>
      <c r="J595">
        <v>15</v>
      </c>
      <c r="K595">
        <v>3</v>
      </c>
      <c r="L595" t="str">
        <f>VLOOKUP(Sales_Data17[[#This Row],[Product Description Index]],Products_Data[#All],2,0)</f>
        <v>Sunglasses</v>
      </c>
      <c r="M595">
        <v>9</v>
      </c>
      <c r="N595" s="9">
        <v>110.17777777777778</v>
      </c>
      <c r="O595" s="9">
        <f>Sales_Data17[[#This Row],[Order Quantity]]*Sales_Data17[[#This Row],[Unit Price]]</f>
        <v>991.6</v>
      </c>
      <c r="P595" s="9">
        <v>58.394222222222226</v>
      </c>
      <c r="Q595" s="9">
        <f>Sales_Data17[[#This Row],[Line Total]]-(Sales_Data17[[#This Row],[Total Unit Cost]]*Sales_Data17[[#This Row],[Order Quantity]])</f>
        <v>466.05200000000002</v>
      </c>
      <c r="R595" s="1" t="str">
        <f>TEXT(Sales_Data17[[#This Row],[OrderDate]],"MMM")</f>
        <v>May</v>
      </c>
      <c r="S595" s="1" t="str">
        <f t="shared" si="9"/>
        <v>2012</v>
      </c>
    </row>
    <row r="596" spans="1:19">
      <c r="A596" t="s">
        <v>619</v>
      </c>
      <c r="B596" s="2">
        <v>41045</v>
      </c>
      <c r="C596" s="2" t="str">
        <f>VLOOKUP(Sales_Data17[[#This Row],[Customer Name Index]],Customer_Data[#All],2,0)</f>
        <v>PEDIFIX, Corp</v>
      </c>
      <c r="D596">
        <v>6</v>
      </c>
      <c r="E596" t="s">
        <v>4</v>
      </c>
      <c r="F596" t="s">
        <v>8168</v>
      </c>
      <c r="G596" t="s">
        <v>8027</v>
      </c>
      <c r="H596" t="str">
        <f>VLOOKUP(Sales_Data17[[#This Row],[Delivery Region Index]],Regions_Table[#All],2,0)</f>
        <v>New South Wales</v>
      </c>
      <c r="I596" t="str">
        <f>VLOOKUP(Sales_Data17[[#This Row],[Delivery Region Index]],Regions_Table[#All],3,0)</f>
        <v>Maitland</v>
      </c>
      <c r="J596">
        <v>15</v>
      </c>
      <c r="K596">
        <v>3</v>
      </c>
      <c r="L596" t="str">
        <f>VLOOKUP(Sales_Data17[[#This Row],[Product Description Index]],Products_Data[#All],2,0)</f>
        <v>Sunglasses</v>
      </c>
      <c r="M596">
        <v>1</v>
      </c>
      <c r="N596" s="9">
        <v>428.05555555555554</v>
      </c>
      <c r="O596" s="9">
        <f>Sales_Data17[[#This Row],[Order Quantity]]*Sales_Data17[[#This Row],[Unit Price]]</f>
        <v>428.05555555555554</v>
      </c>
      <c r="P596" s="9">
        <v>338.16388888888895</v>
      </c>
      <c r="Q596" s="9">
        <f>Sales_Data17[[#This Row],[Line Total]]-(Sales_Data17[[#This Row],[Total Unit Cost]]*Sales_Data17[[#This Row],[Order Quantity]])</f>
        <v>89.891666666666595</v>
      </c>
      <c r="R596" s="1" t="str">
        <f>TEXT(Sales_Data17[[#This Row],[OrderDate]],"MMM")</f>
        <v>May</v>
      </c>
      <c r="S596" s="1" t="str">
        <f t="shared" si="9"/>
        <v>2012</v>
      </c>
    </row>
    <row r="597" spans="1:19">
      <c r="A597" t="s">
        <v>620</v>
      </c>
      <c r="B597" s="2">
        <v>41045</v>
      </c>
      <c r="C597" s="2" t="str">
        <f>VLOOKUP(Sales_Data17[[#This Row],[Customer Name Index]],Customer_Data[#All],2,0)</f>
        <v>Rochester Ltd</v>
      </c>
      <c r="D597">
        <v>15</v>
      </c>
      <c r="E597" t="s">
        <v>2</v>
      </c>
      <c r="F597" t="s">
        <v>8168</v>
      </c>
      <c r="G597" t="s">
        <v>8025</v>
      </c>
      <c r="H597" t="str">
        <f>VLOOKUP(Sales_Data17[[#This Row],[Delivery Region Index]],Regions_Table[#All],2,0)</f>
        <v>Queensland</v>
      </c>
      <c r="I597" t="str">
        <f>VLOOKUP(Sales_Data17[[#This Row],[Delivery Region Index]],Regions_Table[#All],3,0)</f>
        <v>Sunshine Coast</v>
      </c>
      <c r="J597">
        <v>42</v>
      </c>
      <c r="K597">
        <v>6</v>
      </c>
      <c r="L597" t="str">
        <f>VLOOKUP(Sales_Data17[[#This Row],[Product Description Index]],Products_Data[#All],2,0)</f>
        <v>Socks</v>
      </c>
      <c r="M597">
        <v>8</v>
      </c>
      <c r="N597" s="9">
        <v>434.01111111111112</v>
      </c>
      <c r="O597" s="9">
        <f>Sales_Data17[[#This Row],[Order Quantity]]*Sales_Data17[[#This Row],[Unit Price]]</f>
        <v>3472.088888888889</v>
      </c>
      <c r="P597" s="9">
        <v>203.98522222222221</v>
      </c>
      <c r="Q597" s="9">
        <f>Sales_Data17[[#This Row],[Line Total]]-(Sales_Data17[[#This Row],[Total Unit Cost]]*Sales_Data17[[#This Row],[Order Quantity]])</f>
        <v>1840.2071111111113</v>
      </c>
      <c r="R597" s="1" t="str">
        <f>TEXT(Sales_Data17[[#This Row],[OrderDate]],"MMM")</f>
        <v>May</v>
      </c>
      <c r="S597" s="1" t="str">
        <f t="shared" si="9"/>
        <v>2012</v>
      </c>
    </row>
    <row r="598" spans="1:19">
      <c r="A598" t="s">
        <v>621</v>
      </c>
      <c r="B598" s="2">
        <v>41045</v>
      </c>
      <c r="C598" s="2" t="str">
        <f>VLOOKUP(Sales_Data17[[#This Row],[Customer Name Index]],Customer_Data[#All],2,0)</f>
        <v xml:space="preserve">Linde </v>
      </c>
      <c r="D598">
        <v>14</v>
      </c>
      <c r="E598" t="s">
        <v>4</v>
      </c>
      <c r="F598" t="s">
        <v>8168</v>
      </c>
      <c r="G598" t="s">
        <v>8026</v>
      </c>
      <c r="H598" t="str">
        <f>VLOOKUP(Sales_Data17[[#This Row],[Delivery Region Index]],Regions_Table[#All],2,0)</f>
        <v>Queensland</v>
      </c>
      <c r="I598" t="str">
        <f>VLOOKUP(Sales_Data17[[#This Row],[Delivery Region Index]],Regions_Table[#All],3,0)</f>
        <v>Nambour</v>
      </c>
      <c r="J598">
        <v>39</v>
      </c>
      <c r="K598">
        <v>6</v>
      </c>
      <c r="L598" t="str">
        <f>VLOOKUP(Sales_Data17[[#This Row],[Product Description Index]],Products_Data[#All],2,0)</f>
        <v>Socks</v>
      </c>
      <c r="M598">
        <v>1</v>
      </c>
      <c r="N598" s="9">
        <v>568.75555555555559</v>
      </c>
      <c r="O598" s="9">
        <f>Sales_Data17[[#This Row],[Order Quantity]]*Sales_Data17[[#This Row],[Unit Price]]</f>
        <v>568.75555555555559</v>
      </c>
      <c r="P598" s="9">
        <v>261.62755555555555</v>
      </c>
      <c r="Q598" s="9">
        <f>Sales_Data17[[#This Row],[Line Total]]-(Sales_Data17[[#This Row],[Total Unit Cost]]*Sales_Data17[[#This Row],[Order Quantity]])</f>
        <v>307.12800000000004</v>
      </c>
      <c r="R598" s="1" t="str">
        <f>TEXT(Sales_Data17[[#This Row],[OrderDate]],"MMM")</f>
        <v>May</v>
      </c>
      <c r="S598" s="1" t="str">
        <f t="shared" si="9"/>
        <v>2012</v>
      </c>
    </row>
    <row r="599" spans="1:19">
      <c r="A599" t="s">
        <v>622</v>
      </c>
      <c r="B599" s="2">
        <v>41046</v>
      </c>
      <c r="C599" s="2" t="str">
        <f>VLOOKUP(Sales_Data17[[#This Row],[Customer Name Index]],Customer_Data[#All],2,0)</f>
        <v>3LAB, Ltd</v>
      </c>
      <c r="D599">
        <v>16</v>
      </c>
      <c r="E599" t="s">
        <v>4</v>
      </c>
      <c r="F599" t="s">
        <v>8168</v>
      </c>
      <c r="G599" t="s">
        <v>8025</v>
      </c>
      <c r="H599" t="str">
        <f>VLOOKUP(Sales_Data17[[#This Row],[Delivery Region Index]],Regions_Table[#All],2,0)</f>
        <v>Queensland</v>
      </c>
      <c r="I599" t="str">
        <f>VLOOKUP(Sales_Data17[[#This Row],[Delivery Region Index]],Regions_Table[#All],3,0)</f>
        <v>Townsville</v>
      </c>
      <c r="J599">
        <v>45</v>
      </c>
      <c r="K599">
        <v>7</v>
      </c>
      <c r="L599" t="str">
        <f>VLOOKUP(Sales_Data17[[#This Row],[Product Description Index]],Products_Data[#All],2,0)</f>
        <v>Dress Shirts</v>
      </c>
      <c r="M599">
        <v>4</v>
      </c>
      <c r="N599" s="9">
        <v>679.67777777777781</v>
      </c>
      <c r="O599" s="9">
        <f>Sales_Data17[[#This Row],[Order Quantity]]*Sales_Data17[[#This Row],[Unit Price]]</f>
        <v>2718.7111111111112</v>
      </c>
      <c r="P599" s="9">
        <v>489.36799999999999</v>
      </c>
      <c r="Q599" s="9">
        <f>Sales_Data17[[#This Row],[Line Total]]-(Sales_Data17[[#This Row],[Total Unit Cost]]*Sales_Data17[[#This Row],[Order Quantity]])</f>
        <v>761.23911111111124</v>
      </c>
      <c r="R599" s="1" t="str">
        <f>TEXT(Sales_Data17[[#This Row],[OrderDate]],"MMM")</f>
        <v>May</v>
      </c>
      <c r="S599" s="1" t="str">
        <f t="shared" si="9"/>
        <v>2012</v>
      </c>
    </row>
    <row r="600" spans="1:19">
      <c r="A600" t="s">
        <v>623</v>
      </c>
      <c r="B600" s="2">
        <v>41046</v>
      </c>
      <c r="C600" s="2" t="str">
        <f>VLOOKUP(Sales_Data17[[#This Row],[Customer Name Index]],Customer_Data[#All],2,0)</f>
        <v>3LAB, Ltd</v>
      </c>
      <c r="D600">
        <v>16</v>
      </c>
      <c r="E600" t="s">
        <v>2</v>
      </c>
      <c r="F600" t="s">
        <v>8168</v>
      </c>
      <c r="G600" t="s">
        <v>8025</v>
      </c>
      <c r="H600" t="str">
        <f>VLOOKUP(Sales_Data17[[#This Row],[Delivery Region Index]],Regions_Table[#All],2,0)</f>
        <v>Queensland</v>
      </c>
      <c r="I600" t="str">
        <f>VLOOKUP(Sales_Data17[[#This Row],[Delivery Region Index]],Regions_Table[#All],3,0)</f>
        <v>Townsville</v>
      </c>
      <c r="J600">
        <v>45</v>
      </c>
      <c r="K600">
        <v>7</v>
      </c>
      <c r="L600" t="str">
        <f>VLOOKUP(Sales_Data17[[#This Row],[Product Description Index]],Products_Data[#All],2,0)</f>
        <v>Dress Shirts</v>
      </c>
      <c r="M600">
        <v>8</v>
      </c>
      <c r="N600" s="9">
        <v>113.90000000000002</v>
      </c>
      <c r="O600" s="9">
        <f>Sales_Data17[[#This Row],[Order Quantity]]*Sales_Data17[[#This Row],[Unit Price]]</f>
        <v>911.20000000000016</v>
      </c>
      <c r="P600" s="9">
        <v>94.537000000000006</v>
      </c>
      <c r="Q600" s="9">
        <f>Sales_Data17[[#This Row],[Line Total]]-(Sales_Data17[[#This Row],[Total Unit Cost]]*Sales_Data17[[#This Row],[Order Quantity]])</f>
        <v>154.90400000000011</v>
      </c>
      <c r="R600" s="1" t="str">
        <f>TEXT(Sales_Data17[[#This Row],[OrderDate]],"MMM")</f>
        <v>May</v>
      </c>
      <c r="S600" s="1" t="str">
        <f t="shared" si="9"/>
        <v>2012</v>
      </c>
    </row>
    <row r="601" spans="1:19">
      <c r="A601" t="s">
        <v>624</v>
      </c>
      <c r="B601" s="2">
        <v>41046</v>
      </c>
      <c r="C601" s="2" t="str">
        <f>VLOOKUP(Sales_Data17[[#This Row],[Customer Name Index]],Customer_Data[#All],2,0)</f>
        <v>New Ltd</v>
      </c>
      <c r="D601">
        <v>7</v>
      </c>
      <c r="E601" t="s">
        <v>2</v>
      </c>
      <c r="F601" t="s">
        <v>8168</v>
      </c>
      <c r="G601" t="s">
        <v>8027</v>
      </c>
      <c r="H601" t="str">
        <f>VLOOKUP(Sales_Data17[[#This Row],[Delivery Region Index]],Regions_Table[#All],2,0)</f>
        <v>New South Wales</v>
      </c>
      <c r="I601" t="str">
        <f>VLOOKUP(Sales_Data17[[#This Row],[Delivery Region Index]],Regions_Table[#All],3,0)</f>
        <v>Orange</v>
      </c>
      <c r="J601">
        <v>18</v>
      </c>
      <c r="K601">
        <v>3</v>
      </c>
      <c r="L601" t="str">
        <f>VLOOKUP(Sales_Data17[[#This Row],[Product Description Index]],Products_Data[#All],2,0)</f>
        <v>Sunglasses</v>
      </c>
      <c r="M601">
        <v>4</v>
      </c>
      <c r="N601" s="9">
        <v>104.96666666666667</v>
      </c>
      <c r="O601" s="9">
        <f>Sales_Data17[[#This Row],[Order Quantity]]*Sales_Data17[[#This Row],[Unit Price]]</f>
        <v>419.86666666666667</v>
      </c>
      <c r="P601" s="9">
        <v>51.433666666666667</v>
      </c>
      <c r="Q601" s="9">
        <f>Sales_Data17[[#This Row],[Line Total]]-(Sales_Data17[[#This Row],[Total Unit Cost]]*Sales_Data17[[#This Row],[Order Quantity]])</f>
        <v>214.13200000000001</v>
      </c>
      <c r="R601" s="1" t="str">
        <f>TEXT(Sales_Data17[[#This Row],[OrderDate]],"MMM")</f>
        <v>May</v>
      </c>
      <c r="S601" s="1" t="str">
        <f t="shared" si="9"/>
        <v>2012</v>
      </c>
    </row>
    <row r="602" spans="1:19">
      <c r="A602" t="s">
        <v>625</v>
      </c>
      <c r="B602" s="2">
        <v>41046</v>
      </c>
      <c r="C602" s="2" t="str">
        <f>VLOOKUP(Sales_Data17[[#This Row],[Customer Name Index]],Customer_Data[#All],2,0)</f>
        <v>Pure Group</v>
      </c>
      <c r="D602">
        <v>17</v>
      </c>
      <c r="E602" t="s">
        <v>4</v>
      </c>
      <c r="F602" t="s">
        <v>8168</v>
      </c>
      <c r="G602" t="s">
        <v>8025</v>
      </c>
      <c r="H602" t="str">
        <f>VLOOKUP(Sales_Data17[[#This Row],[Delivery Region Index]],Regions_Table[#All],2,0)</f>
        <v>Victoria</v>
      </c>
      <c r="I602" t="str">
        <f>VLOOKUP(Sales_Data17[[#This Row],[Delivery Region Index]],Regions_Table[#All],3,0)</f>
        <v>Benalla</v>
      </c>
      <c r="J602">
        <v>48</v>
      </c>
      <c r="K602">
        <v>7</v>
      </c>
      <c r="L602" t="str">
        <f>VLOOKUP(Sales_Data17[[#This Row],[Product Description Index]],Products_Data[#All],2,0)</f>
        <v>Dress Shirts</v>
      </c>
      <c r="M602">
        <v>9</v>
      </c>
      <c r="N602" s="9">
        <v>113.90000000000002</v>
      </c>
      <c r="O602" s="9">
        <f>Sales_Data17[[#This Row],[Order Quantity]]*Sales_Data17[[#This Row],[Unit Price]]</f>
        <v>1025.1000000000001</v>
      </c>
      <c r="P602" s="9">
        <v>72.896000000000015</v>
      </c>
      <c r="Q602" s="9">
        <f>Sales_Data17[[#This Row],[Line Total]]-(Sales_Data17[[#This Row],[Total Unit Cost]]*Sales_Data17[[#This Row],[Order Quantity]])</f>
        <v>369.03600000000006</v>
      </c>
      <c r="R602" s="1" t="str">
        <f>TEXT(Sales_Data17[[#This Row],[OrderDate]],"MMM")</f>
        <v>May</v>
      </c>
      <c r="S602" s="1" t="str">
        <f t="shared" si="9"/>
        <v>2012</v>
      </c>
    </row>
    <row r="603" spans="1:19">
      <c r="A603" t="s">
        <v>626</v>
      </c>
      <c r="B603" s="2">
        <v>41046</v>
      </c>
      <c r="C603" s="2" t="str">
        <f>VLOOKUP(Sales_Data17[[#This Row],[Customer Name Index]],Customer_Data[#All],2,0)</f>
        <v>Rochester Ltd</v>
      </c>
      <c r="D603">
        <v>15</v>
      </c>
      <c r="E603" t="s">
        <v>2</v>
      </c>
      <c r="F603" t="s">
        <v>8168</v>
      </c>
      <c r="G603" t="s">
        <v>8025</v>
      </c>
      <c r="H603" t="str">
        <f>VLOOKUP(Sales_Data17[[#This Row],[Delivery Region Index]],Regions_Table[#All],2,0)</f>
        <v>Queensland</v>
      </c>
      <c r="I603" t="str">
        <f>VLOOKUP(Sales_Data17[[#This Row],[Delivery Region Index]],Regions_Table[#All],3,0)</f>
        <v>Sunshine Coast</v>
      </c>
      <c r="J603">
        <v>42</v>
      </c>
      <c r="K603">
        <v>6</v>
      </c>
      <c r="L603" t="str">
        <f>VLOOKUP(Sales_Data17[[#This Row],[Product Description Index]],Products_Data[#All],2,0)</f>
        <v>Socks</v>
      </c>
      <c r="M603">
        <v>3</v>
      </c>
      <c r="N603" s="9">
        <v>428.8</v>
      </c>
      <c r="O603" s="9">
        <f>Sales_Data17[[#This Row],[Order Quantity]]*Sales_Data17[[#This Row],[Unit Price]]</f>
        <v>1286.4000000000001</v>
      </c>
      <c r="P603" s="9">
        <v>227.26400000000001</v>
      </c>
      <c r="Q603" s="9">
        <f>Sales_Data17[[#This Row],[Line Total]]-(Sales_Data17[[#This Row],[Total Unit Cost]]*Sales_Data17[[#This Row],[Order Quantity]])</f>
        <v>604.60800000000006</v>
      </c>
      <c r="R603" s="1" t="str">
        <f>TEXT(Sales_Data17[[#This Row],[OrderDate]],"MMM")</f>
        <v>May</v>
      </c>
      <c r="S603" s="1" t="str">
        <f t="shared" si="9"/>
        <v>2012</v>
      </c>
    </row>
    <row r="604" spans="1:19">
      <c r="A604" t="s">
        <v>627</v>
      </c>
      <c r="B604" s="2">
        <v>41047</v>
      </c>
      <c r="C604" s="2" t="str">
        <f>VLOOKUP(Sales_Data17[[#This Row],[Customer Name Index]],Customer_Data[#All],2,0)</f>
        <v>Eminence Corp</v>
      </c>
      <c r="D604">
        <v>18</v>
      </c>
      <c r="E604" t="s">
        <v>4</v>
      </c>
      <c r="F604" t="s">
        <v>8168</v>
      </c>
      <c r="G604" t="s">
        <v>8025</v>
      </c>
      <c r="H604" t="str">
        <f>VLOOKUP(Sales_Data17[[#This Row],[Delivery Region Index]],Regions_Table[#All],2,0)</f>
        <v>Victoria</v>
      </c>
      <c r="I604" t="str">
        <f>VLOOKUP(Sales_Data17[[#This Row],[Delivery Region Index]],Regions_Table[#All],3,0)</f>
        <v>Latrobe City</v>
      </c>
      <c r="J604">
        <v>52</v>
      </c>
      <c r="K604">
        <v>8</v>
      </c>
      <c r="L604" t="str">
        <f>VLOOKUP(Sales_Data17[[#This Row],[Product Description Index]],Products_Data[#All],2,0)</f>
        <v>Shoes</v>
      </c>
      <c r="M604">
        <v>3</v>
      </c>
      <c r="N604" s="9">
        <v>21.588888888888889</v>
      </c>
      <c r="O604" s="9">
        <f>Sales_Data17[[#This Row],[Order Quantity]]*Sales_Data17[[#This Row],[Unit Price]]</f>
        <v>64.766666666666666</v>
      </c>
      <c r="P604" s="9">
        <v>10.146777777777778</v>
      </c>
      <c r="Q604" s="9">
        <f>Sales_Data17[[#This Row],[Line Total]]-(Sales_Data17[[#This Row],[Total Unit Cost]]*Sales_Data17[[#This Row],[Order Quantity]])</f>
        <v>34.326333333333331</v>
      </c>
      <c r="R604" s="1" t="str">
        <f>TEXT(Sales_Data17[[#This Row],[OrderDate]],"MMM")</f>
        <v>May</v>
      </c>
      <c r="S604" s="1" t="str">
        <f t="shared" si="9"/>
        <v>2012</v>
      </c>
    </row>
    <row r="605" spans="1:19">
      <c r="A605" t="s">
        <v>628</v>
      </c>
      <c r="B605" s="2">
        <v>41047</v>
      </c>
      <c r="C605" s="2" t="str">
        <f>VLOOKUP(Sales_Data17[[#This Row],[Customer Name Index]],Customer_Data[#All],2,0)</f>
        <v>Procter Corp</v>
      </c>
      <c r="D605">
        <v>5</v>
      </c>
      <c r="E605" t="s">
        <v>4</v>
      </c>
      <c r="F605" t="s">
        <v>8168</v>
      </c>
      <c r="G605" t="s">
        <v>8027</v>
      </c>
      <c r="H605" t="str">
        <f>VLOOKUP(Sales_Data17[[#This Row],[Delivery Region Index]],Regions_Table[#All],2,0)</f>
        <v>New South Wales</v>
      </c>
      <c r="I605" t="str">
        <f>VLOOKUP(Sales_Data17[[#This Row],[Delivery Region Index]],Regions_Table[#All],3,0)</f>
        <v>Lake Macquarie</v>
      </c>
      <c r="J605">
        <v>13</v>
      </c>
      <c r="K605">
        <v>2</v>
      </c>
      <c r="L605" t="str">
        <f>VLOOKUP(Sales_Data17[[#This Row],[Product Description Index]],Products_Data[#All],2,0)</f>
        <v>Pants</v>
      </c>
      <c r="M605">
        <v>3</v>
      </c>
      <c r="N605" s="9">
        <v>687.12222222222226</v>
      </c>
      <c r="O605" s="9">
        <f>Sales_Data17[[#This Row],[Order Quantity]]*Sales_Data17[[#This Row],[Unit Price]]</f>
        <v>2061.3666666666668</v>
      </c>
      <c r="P605" s="9">
        <v>515.3416666666667</v>
      </c>
      <c r="Q605" s="9">
        <f>Sales_Data17[[#This Row],[Line Total]]-(Sales_Data17[[#This Row],[Total Unit Cost]]*Sales_Data17[[#This Row],[Order Quantity]])</f>
        <v>515.3416666666667</v>
      </c>
      <c r="R605" s="1" t="str">
        <f>TEXT(Sales_Data17[[#This Row],[OrderDate]],"MMM")</f>
        <v>May</v>
      </c>
      <c r="S605" s="1" t="str">
        <f t="shared" si="9"/>
        <v>2012</v>
      </c>
    </row>
    <row r="606" spans="1:19">
      <c r="A606" t="s">
        <v>629</v>
      </c>
      <c r="B606" s="2">
        <v>41048</v>
      </c>
      <c r="C606" s="2" t="str">
        <f>VLOOKUP(Sales_Data17[[#This Row],[Customer Name Index]],Customer_Data[#All],2,0)</f>
        <v>Medsep Group</v>
      </c>
      <c r="D606">
        <v>8</v>
      </c>
      <c r="E606" t="s">
        <v>2</v>
      </c>
      <c r="F606" t="s">
        <v>8168</v>
      </c>
      <c r="G606" t="s">
        <v>8027</v>
      </c>
      <c r="H606" t="str">
        <f>VLOOKUP(Sales_Data17[[#This Row],[Delivery Region Index]],Regions_Table[#All],2,0)</f>
        <v>New South Wales</v>
      </c>
      <c r="I606" t="str">
        <f>VLOOKUP(Sales_Data17[[#This Row],[Delivery Region Index]],Regions_Table[#All],3,0)</f>
        <v>Tamworth</v>
      </c>
      <c r="J606">
        <v>21</v>
      </c>
      <c r="K606">
        <v>3</v>
      </c>
      <c r="L606" t="str">
        <f>VLOOKUP(Sales_Data17[[#This Row],[Product Description Index]],Products_Data[#All],2,0)</f>
        <v>Sunglasses</v>
      </c>
      <c r="M606">
        <v>2</v>
      </c>
      <c r="N606" s="9">
        <v>192.06666666666669</v>
      </c>
      <c r="O606" s="9">
        <f>Sales_Data17[[#This Row],[Order Quantity]]*Sales_Data17[[#This Row],[Unit Price]]</f>
        <v>384.13333333333338</v>
      </c>
      <c r="P606" s="9">
        <v>101.79533333333335</v>
      </c>
      <c r="Q606" s="9">
        <f>Sales_Data17[[#This Row],[Line Total]]-(Sales_Data17[[#This Row],[Total Unit Cost]]*Sales_Data17[[#This Row],[Order Quantity]])</f>
        <v>180.54266666666669</v>
      </c>
      <c r="R606" s="1" t="str">
        <f>TEXT(Sales_Data17[[#This Row],[OrderDate]],"MMM")</f>
        <v>May</v>
      </c>
      <c r="S606" s="1" t="str">
        <f t="shared" si="9"/>
        <v>2012</v>
      </c>
    </row>
    <row r="607" spans="1:19">
      <c r="A607" t="s">
        <v>630</v>
      </c>
      <c r="B607" s="2">
        <v>41048</v>
      </c>
      <c r="C607" s="2" t="str">
        <f>VLOOKUP(Sales_Data17[[#This Row],[Customer Name Index]],Customer_Data[#All],2,0)</f>
        <v xml:space="preserve">Medline </v>
      </c>
      <c r="D607">
        <v>12</v>
      </c>
      <c r="E607" t="s">
        <v>4</v>
      </c>
      <c r="F607" t="s">
        <v>8168</v>
      </c>
      <c r="G607" t="s">
        <v>8026</v>
      </c>
      <c r="H607" t="str">
        <f>VLOOKUP(Sales_Data17[[#This Row],[Delivery Region Index]],Regions_Table[#All],2,0)</f>
        <v>Queensland</v>
      </c>
      <c r="I607" t="str">
        <f>VLOOKUP(Sales_Data17[[#This Row],[Delivery Region Index]],Regions_Table[#All],3,0)</f>
        <v>Hervey Bay</v>
      </c>
      <c r="J607">
        <v>33</v>
      </c>
      <c r="K607">
        <v>5</v>
      </c>
      <c r="L607" t="str">
        <f>VLOOKUP(Sales_Data17[[#This Row],[Product Description Index]],Products_Data[#All],2,0)</f>
        <v>Hats</v>
      </c>
      <c r="M607">
        <v>4</v>
      </c>
      <c r="N607" s="9">
        <v>103.47777777777779</v>
      </c>
      <c r="O607" s="9">
        <f>Sales_Data17[[#This Row],[Order Quantity]]*Sales_Data17[[#This Row],[Unit Price]]</f>
        <v>413.91111111111115</v>
      </c>
      <c r="P607" s="9">
        <v>85.88655555555556</v>
      </c>
      <c r="Q607" s="9">
        <f>Sales_Data17[[#This Row],[Line Total]]-(Sales_Data17[[#This Row],[Total Unit Cost]]*Sales_Data17[[#This Row],[Order Quantity]])</f>
        <v>70.364888888888913</v>
      </c>
      <c r="R607" s="1" t="str">
        <f>TEXT(Sales_Data17[[#This Row],[OrderDate]],"MMM")</f>
        <v>May</v>
      </c>
      <c r="S607" s="1" t="str">
        <f t="shared" si="9"/>
        <v>2012</v>
      </c>
    </row>
    <row r="608" spans="1:19">
      <c r="A608" t="s">
        <v>631</v>
      </c>
      <c r="B608" s="2">
        <v>41049</v>
      </c>
      <c r="C608" s="2" t="str">
        <f>VLOOKUP(Sales_Data17[[#This Row],[Customer Name Index]],Customer_Data[#All],2,0)</f>
        <v>Medsep Group</v>
      </c>
      <c r="D608">
        <v>8</v>
      </c>
      <c r="E608" t="s">
        <v>4</v>
      </c>
      <c r="F608" t="s">
        <v>8168</v>
      </c>
      <c r="G608" t="s">
        <v>8027</v>
      </c>
      <c r="H608" t="str">
        <f>VLOOKUP(Sales_Data17[[#This Row],[Delivery Region Index]],Regions_Table[#All],2,0)</f>
        <v>New South Wales</v>
      </c>
      <c r="I608" t="str">
        <f>VLOOKUP(Sales_Data17[[#This Row],[Delivery Region Index]],Regions_Table[#All],3,0)</f>
        <v>Tamworth</v>
      </c>
      <c r="J608">
        <v>21</v>
      </c>
      <c r="K608">
        <v>3</v>
      </c>
      <c r="L608" t="str">
        <f>VLOOKUP(Sales_Data17[[#This Row],[Product Description Index]],Products_Data[#All],2,0)</f>
        <v>Sunglasses</v>
      </c>
      <c r="M608">
        <v>8</v>
      </c>
      <c r="N608" s="9">
        <v>431.77777777777777</v>
      </c>
      <c r="O608" s="9">
        <f>Sales_Data17[[#This Row],[Order Quantity]]*Sales_Data17[[#This Row],[Unit Price]]</f>
        <v>3454.2222222222222</v>
      </c>
      <c r="P608" s="9">
        <v>310.88</v>
      </c>
      <c r="Q608" s="9">
        <f>Sales_Data17[[#This Row],[Line Total]]-(Sales_Data17[[#This Row],[Total Unit Cost]]*Sales_Data17[[#This Row],[Order Quantity]])</f>
        <v>967.18222222222221</v>
      </c>
      <c r="R608" s="1" t="str">
        <f>TEXT(Sales_Data17[[#This Row],[OrderDate]],"MMM")</f>
        <v>May</v>
      </c>
      <c r="S608" s="1" t="str">
        <f t="shared" si="9"/>
        <v>2012</v>
      </c>
    </row>
    <row r="609" spans="1:19">
      <c r="A609" t="s">
        <v>632</v>
      </c>
      <c r="B609" s="2">
        <v>41049</v>
      </c>
      <c r="C609" s="2" t="str">
        <f>VLOOKUP(Sales_Data17[[#This Row],[Customer Name Index]],Customer_Data[#All],2,0)</f>
        <v>Procter Corp</v>
      </c>
      <c r="D609">
        <v>5</v>
      </c>
      <c r="E609" t="s">
        <v>4</v>
      </c>
      <c r="F609" t="s">
        <v>8168</v>
      </c>
      <c r="G609" t="s">
        <v>8027</v>
      </c>
      <c r="H609" t="str">
        <f>VLOOKUP(Sales_Data17[[#This Row],[Delivery Region Index]],Regions_Table[#All],2,0)</f>
        <v>New South Wales</v>
      </c>
      <c r="I609" t="str">
        <f>VLOOKUP(Sales_Data17[[#This Row],[Delivery Region Index]],Regions_Table[#All],3,0)</f>
        <v>Griffith</v>
      </c>
      <c r="J609">
        <v>12</v>
      </c>
      <c r="K609">
        <v>2</v>
      </c>
      <c r="L609" t="str">
        <f>VLOOKUP(Sales_Data17[[#This Row],[Product Description Index]],Products_Data[#All],2,0)</f>
        <v>Pants</v>
      </c>
      <c r="M609">
        <v>7</v>
      </c>
      <c r="N609" s="9">
        <v>26.055555555555557</v>
      </c>
      <c r="O609" s="9">
        <f>Sales_Data17[[#This Row],[Order Quantity]]*Sales_Data17[[#This Row],[Unit Price]]</f>
        <v>182.38888888888891</v>
      </c>
      <c r="P609" s="9">
        <v>10.682777777777778</v>
      </c>
      <c r="Q609" s="9">
        <f>Sales_Data17[[#This Row],[Line Total]]-(Sales_Data17[[#This Row],[Total Unit Cost]]*Sales_Data17[[#This Row],[Order Quantity]])</f>
        <v>107.60944444444446</v>
      </c>
      <c r="R609" s="1" t="str">
        <f>TEXT(Sales_Data17[[#This Row],[OrderDate]],"MMM")</f>
        <v>May</v>
      </c>
      <c r="S609" s="1" t="str">
        <f t="shared" si="9"/>
        <v>2012</v>
      </c>
    </row>
    <row r="610" spans="1:19">
      <c r="A610" t="s">
        <v>633</v>
      </c>
      <c r="B610" s="2">
        <v>41049</v>
      </c>
      <c r="C610" s="2" t="str">
        <f>VLOOKUP(Sales_Data17[[#This Row],[Customer Name Index]],Customer_Data[#All],2,0)</f>
        <v xml:space="preserve">Medline </v>
      </c>
      <c r="D610">
        <v>12</v>
      </c>
      <c r="E610" t="s">
        <v>2</v>
      </c>
      <c r="F610" t="s">
        <v>8168</v>
      </c>
      <c r="G610" t="s">
        <v>8026</v>
      </c>
      <c r="H610" t="str">
        <f>VLOOKUP(Sales_Data17[[#This Row],[Delivery Region Index]],Regions_Table[#All],2,0)</f>
        <v>Queensland</v>
      </c>
      <c r="I610" t="str">
        <f>VLOOKUP(Sales_Data17[[#This Row],[Delivery Region Index]],Regions_Table[#All],3,0)</f>
        <v>Ipswich</v>
      </c>
      <c r="J610">
        <v>34</v>
      </c>
      <c r="K610">
        <v>5</v>
      </c>
      <c r="L610" t="str">
        <f>VLOOKUP(Sales_Data17[[#This Row],[Product Description Index]],Products_Data[#All],2,0)</f>
        <v>Hats</v>
      </c>
      <c r="M610">
        <v>4</v>
      </c>
      <c r="N610" s="9">
        <v>442.20000000000005</v>
      </c>
      <c r="O610" s="9">
        <f>Sales_Data17[[#This Row],[Order Quantity]]*Sales_Data17[[#This Row],[Unit Price]]</f>
        <v>1768.8000000000002</v>
      </c>
      <c r="P610" s="9">
        <v>221.10000000000002</v>
      </c>
      <c r="Q610" s="9">
        <f>Sales_Data17[[#This Row],[Line Total]]-(Sales_Data17[[#This Row],[Total Unit Cost]]*Sales_Data17[[#This Row],[Order Quantity]])</f>
        <v>884.40000000000009</v>
      </c>
      <c r="R610" s="1" t="str">
        <f>TEXT(Sales_Data17[[#This Row],[OrderDate]],"MMM")</f>
        <v>May</v>
      </c>
      <c r="S610" s="1" t="str">
        <f t="shared" si="9"/>
        <v>2012</v>
      </c>
    </row>
    <row r="611" spans="1:19">
      <c r="A611" t="s">
        <v>634</v>
      </c>
      <c r="B611" s="2">
        <v>41049</v>
      </c>
      <c r="C611" s="2" t="str">
        <f>VLOOKUP(Sales_Data17[[#This Row],[Customer Name Index]],Customer_Data[#All],2,0)</f>
        <v>Ole Group</v>
      </c>
      <c r="D611">
        <v>13</v>
      </c>
      <c r="E611" t="s">
        <v>2</v>
      </c>
      <c r="F611" t="s">
        <v>8168</v>
      </c>
      <c r="G611" t="s">
        <v>8026</v>
      </c>
      <c r="H611" t="str">
        <f>VLOOKUP(Sales_Data17[[#This Row],[Delivery Region Index]],Regions_Table[#All],2,0)</f>
        <v>Queensland</v>
      </c>
      <c r="I611" t="str">
        <f>VLOOKUP(Sales_Data17[[#This Row],[Delivery Region Index]],Regions_Table[#All],3,0)</f>
        <v>Maryborough</v>
      </c>
      <c r="J611">
        <v>37</v>
      </c>
      <c r="K611">
        <v>6</v>
      </c>
      <c r="L611" t="str">
        <f>VLOOKUP(Sales_Data17[[#This Row],[Product Description Index]],Products_Data[#All],2,0)</f>
        <v>Socks</v>
      </c>
      <c r="M611">
        <v>8</v>
      </c>
      <c r="N611" s="9">
        <v>372.9666666666667</v>
      </c>
      <c r="O611" s="9">
        <f>Sales_Data17[[#This Row],[Order Quantity]]*Sales_Data17[[#This Row],[Unit Price]]</f>
        <v>2983.7333333333336</v>
      </c>
      <c r="P611" s="9">
        <v>205.13166666666672</v>
      </c>
      <c r="Q611" s="9">
        <f>Sales_Data17[[#This Row],[Line Total]]-(Sales_Data17[[#This Row],[Total Unit Cost]]*Sales_Data17[[#This Row],[Order Quantity]])</f>
        <v>1342.6799999999998</v>
      </c>
      <c r="R611" s="1" t="str">
        <f>TEXT(Sales_Data17[[#This Row],[OrderDate]],"MMM")</f>
        <v>May</v>
      </c>
      <c r="S611" s="1" t="str">
        <f t="shared" si="9"/>
        <v>2012</v>
      </c>
    </row>
    <row r="612" spans="1:19">
      <c r="A612" t="s">
        <v>635</v>
      </c>
      <c r="B612" s="2">
        <v>41049</v>
      </c>
      <c r="C612" s="2" t="str">
        <f>VLOOKUP(Sales_Data17[[#This Row],[Customer Name Index]],Customer_Data[#All],2,0)</f>
        <v>Elorac, Corp</v>
      </c>
      <c r="D612">
        <v>3</v>
      </c>
      <c r="E612" t="s">
        <v>4</v>
      </c>
      <c r="F612" t="s">
        <v>8168</v>
      </c>
      <c r="G612" t="s">
        <v>8027</v>
      </c>
      <c r="H612" t="str">
        <f>VLOOKUP(Sales_Data17[[#This Row],[Delivery Region Index]],Regions_Table[#All],2,0)</f>
        <v>New South Wales</v>
      </c>
      <c r="I612" t="str">
        <f>VLOOKUP(Sales_Data17[[#This Row],[Delivery Region Index]],Regions_Table[#All],3,0)</f>
        <v>Gosford</v>
      </c>
      <c r="J612">
        <v>9</v>
      </c>
      <c r="K612">
        <v>2</v>
      </c>
      <c r="L612" t="str">
        <f>VLOOKUP(Sales_Data17[[#This Row],[Product Description Index]],Products_Data[#All],2,0)</f>
        <v>Pants</v>
      </c>
      <c r="M612">
        <v>6</v>
      </c>
      <c r="N612" s="9">
        <v>279.91111111111115</v>
      </c>
      <c r="O612" s="9">
        <f>Sales_Data17[[#This Row],[Order Quantity]]*Sales_Data17[[#This Row],[Unit Price]]</f>
        <v>1679.4666666666669</v>
      </c>
      <c r="P612" s="9">
        <v>145.55377777777778</v>
      </c>
      <c r="Q612" s="9">
        <f>Sales_Data17[[#This Row],[Line Total]]-(Sales_Data17[[#This Row],[Total Unit Cost]]*Sales_Data17[[#This Row],[Order Quantity]])</f>
        <v>806.14400000000023</v>
      </c>
      <c r="R612" s="1" t="str">
        <f>TEXT(Sales_Data17[[#This Row],[OrderDate]],"MMM")</f>
        <v>May</v>
      </c>
      <c r="S612" s="1" t="str">
        <f t="shared" si="9"/>
        <v>2012</v>
      </c>
    </row>
    <row r="613" spans="1:19">
      <c r="A613" t="s">
        <v>636</v>
      </c>
      <c r="B613" s="2">
        <v>41050</v>
      </c>
      <c r="C613" s="2" t="str">
        <f>VLOOKUP(Sales_Data17[[#This Row],[Customer Name Index]],Customer_Data[#All],2,0)</f>
        <v xml:space="preserve">WakeFern </v>
      </c>
      <c r="D613">
        <v>2</v>
      </c>
      <c r="E613" t="s">
        <v>4</v>
      </c>
      <c r="F613" t="s">
        <v>8168</v>
      </c>
      <c r="G613" t="s">
        <v>8027</v>
      </c>
      <c r="H613" t="str">
        <f>VLOOKUP(Sales_Data17[[#This Row],[Delivery Region Index]],Regions_Table[#All],2,0)</f>
        <v>New South Wales</v>
      </c>
      <c r="I613" t="str">
        <f>VLOOKUP(Sales_Data17[[#This Row],[Delivery Region Index]],Regions_Table[#All],3,0)</f>
        <v>Bathurst</v>
      </c>
      <c r="J613">
        <v>4</v>
      </c>
      <c r="K613">
        <v>1</v>
      </c>
      <c r="L613" t="str">
        <f>VLOOKUP(Sales_Data17[[#This Row],[Product Description Index]],Products_Data[#All],2,0)</f>
        <v>Shirts</v>
      </c>
      <c r="M613">
        <v>5</v>
      </c>
      <c r="N613" s="9">
        <v>93.055555555555557</v>
      </c>
      <c r="O613" s="9">
        <f>Sales_Data17[[#This Row],[Order Quantity]]*Sales_Data17[[#This Row],[Unit Price]]</f>
        <v>465.27777777777777</v>
      </c>
      <c r="P613" s="9">
        <v>51.180555555555564</v>
      </c>
      <c r="Q613" s="9">
        <f>Sales_Data17[[#This Row],[Line Total]]-(Sales_Data17[[#This Row],[Total Unit Cost]]*Sales_Data17[[#This Row],[Order Quantity]])</f>
        <v>209.37499999999994</v>
      </c>
      <c r="R613" s="1" t="str">
        <f>TEXT(Sales_Data17[[#This Row],[OrderDate]],"MMM")</f>
        <v>May</v>
      </c>
      <c r="S613" s="1" t="str">
        <f t="shared" si="9"/>
        <v>2012</v>
      </c>
    </row>
    <row r="614" spans="1:19">
      <c r="A614" t="s">
        <v>637</v>
      </c>
      <c r="B614" s="2">
        <v>41050</v>
      </c>
      <c r="C614" s="2" t="str">
        <f>VLOOKUP(Sales_Data17[[#This Row],[Customer Name Index]],Customer_Data[#All],2,0)</f>
        <v>Ole Group</v>
      </c>
      <c r="D614">
        <v>13</v>
      </c>
      <c r="E614" t="s">
        <v>2</v>
      </c>
      <c r="F614" t="s">
        <v>8168</v>
      </c>
      <c r="G614" t="s">
        <v>8026</v>
      </c>
      <c r="H614" t="str">
        <f>VLOOKUP(Sales_Data17[[#This Row],[Delivery Region Index]],Regions_Table[#All],2,0)</f>
        <v>Queensland</v>
      </c>
      <c r="I614" t="str">
        <f>VLOOKUP(Sales_Data17[[#This Row],[Delivery Region Index]],Regions_Table[#All],3,0)</f>
        <v>Maryborough</v>
      </c>
      <c r="J614">
        <v>37</v>
      </c>
      <c r="K614">
        <v>6</v>
      </c>
      <c r="L614" t="str">
        <f>VLOOKUP(Sales_Data17[[#This Row],[Product Description Index]],Products_Data[#All],2,0)</f>
        <v>Socks</v>
      </c>
      <c r="M614">
        <v>4</v>
      </c>
      <c r="N614" s="9">
        <v>436.24444444444447</v>
      </c>
      <c r="O614" s="9">
        <f>Sales_Data17[[#This Row],[Order Quantity]]*Sales_Data17[[#This Row],[Unit Price]]</f>
        <v>1744.9777777777779</v>
      </c>
      <c r="P614" s="9">
        <v>283.55888888888893</v>
      </c>
      <c r="Q614" s="9">
        <f>Sales_Data17[[#This Row],[Line Total]]-(Sales_Data17[[#This Row],[Total Unit Cost]]*Sales_Data17[[#This Row],[Order Quantity]])</f>
        <v>610.74222222222215</v>
      </c>
      <c r="R614" s="1" t="str">
        <f>TEXT(Sales_Data17[[#This Row],[OrderDate]],"MMM")</f>
        <v>May</v>
      </c>
      <c r="S614" s="1" t="str">
        <f t="shared" si="9"/>
        <v>2012</v>
      </c>
    </row>
    <row r="615" spans="1:19">
      <c r="A615" t="s">
        <v>638</v>
      </c>
      <c r="B615" s="2">
        <v>41050</v>
      </c>
      <c r="C615" s="2" t="str">
        <f>VLOOKUP(Sales_Data17[[#This Row],[Customer Name Index]],Customer_Data[#All],2,0)</f>
        <v>Pure Group</v>
      </c>
      <c r="D615">
        <v>17</v>
      </c>
      <c r="E615" t="s">
        <v>4</v>
      </c>
      <c r="F615" t="s">
        <v>8168</v>
      </c>
      <c r="G615" t="s">
        <v>8025</v>
      </c>
      <c r="H615" t="str">
        <f>VLOOKUP(Sales_Data17[[#This Row],[Delivery Region Index]],Regions_Table[#All],2,0)</f>
        <v>Victoria</v>
      </c>
      <c r="I615" t="str">
        <f>VLOOKUP(Sales_Data17[[#This Row],[Delivery Region Index]],Regions_Table[#All],3,0)</f>
        <v>Ballarat</v>
      </c>
      <c r="J615">
        <v>49</v>
      </c>
      <c r="K615">
        <v>7</v>
      </c>
      <c r="L615" t="str">
        <f>VLOOKUP(Sales_Data17[[#This Row],[Product Description Index]],Products_Data[#All],2,0)</f>
        <v>Dress Shirts</v>
      </c>
      <c r="M615">
        <v>4</v>
      </c>
      <c r="N615" s="9">
        <v>692.33333333333337</v>
      </c>
      <c r="O615" s="9">
        <f>Sales_Data17[[#This Row],[Order Quantity]]*Sales_Data17[[#This Row],[Unit Price]]</f>
        <v>2769.3333333333335</v>
      </c>
      <c r="P615" s="9">
        <v>533.09666666666669</v>
      </c>
      <c r="Q615" s="9">
        <f>Sales_Data17[[#This Row],[Line Total]]-(Sales_Data17[[#This Row],[Total Unit Cost]]*Sales_Data17[[#This Row],[Order Quantity]])</f>
        <v>636.94666666666672</v>
      </c>
      <c r="R615" s="1" t="str">
        <f>TEXT(Sales_Data17[[#This Row],[OrderDate]],"MMM")</f>
        <v>May</v>
      </c>
      <c r="S615" s="1" t="str">
        <f t="shared" si="9"/>
        <v>2012</v>
      </c>
    </row>
    <row r="616" spans="1:19">
      <c r="A616" t="s">
        <v>639</v>
      </c>
      <c r="B616" s="2">
        <v>41050</v>
      </c>
      <c r="C616" s="2" t="str">
        <f>VLOOKUP(Sales_Data17[[#This Row],[Customer Name Index]],Customer_Data[#All],2,0)</f>
        <v>Ole Group</v>
      </c>
      <c r="D616">
        <v>13</v>
      </c>
      <c r="E616" t="s">
        <v>4</v>
      </c>
      <c r="F616" t="s">
        <v>8168</v>
      </c>
      <c r="G616" t="s">
        <v>8026</v>
      </c>
      <c r="H616" t="str">
        <f>VLOOKUP(Sales_Data17[[#This Row],[Delivery Region Index]],Regions_Table[#All],2,0)</f>
        <v>Queensland</v>
      </c>
      <c r="I616" t="str">
        <f>VLOOKUP(Sales_Data17[[#This Row],[Delivery Region Index]],Regions_Table[#All],3,0)</f>
        <v>Mount Isa</v>
      </c>
      <c r="J616">
        <v>38</v>
      </c>
      <c r="K616">
        <v>6</v>
      </c>
      <c r="L616" t="str">
        <f>VLOOKUP(Sales_Data17[[#This Row],[Product Description Index]],Products_Data[#All],2,0)</f>
        <v>Socks</v>
      </c>
      <c r="M616">
        <v>3</v>
      </c>
      <c r="N616" s="9">
        <v>436.98888888888888</v>
      </c>
      <c r="O616" s="9">
        <f>Sales_Data17[[#This Row],[Order Quantity]]*Sales_Data17[[#This Row],[Unit Price]]</f>
        <v>1310.9666666666667</v>
      </c>
      <c r="P616" s="9">
        <v>319.00188888888886</v>
      </c>
      <c r="Q616" s="9">
        <f>Sales_Data17[[#This Row],[Line Total]]-(Sales_Data17[[#This Row],[Total Unit Cost]]*Sales_Data17[[#This Row],[Order Quantity]])</f>
        <v>353.96100000000013</v>
      </c>
      <c r="R616" s="1" t="str">
        <f>TEXT(Sales_Data17[[#This Row],[OrderDate]],"MMM")</f>
        <v>May</v>
      </c>
      <c r="S616" s="1" t="str">
        <f t="shared" si="9"/>
        <v>2012</v>
      </c>
    </row>
    <row r="617" spans="1:19">
      <c r="A617" t="s">
        <v>640</v>
      </c>
      <c r="B617" s="2">
        <v>41050</v>
      </c>
      <c r="C617" s="2" t="str">
        <f>VLOOKUP(Sales_Data17[[#This Row],[Customer Name Index]],Customer_Data[#All],2,0)</f>
        <v xml:space="preserve">Ei </v>
      </c>
      <c r="D617">
        <v>9</v>
      </c>
      <c r="E617" t="s">
        <v>4</v>
      </c>
      <c r="F617" t="s">
        <v>8168</v>
      </c>
      <c r="G617" t="s">
        <v>8027</v>
      </c>
      <c r="H617" t="str">
        <f>VLOOKUP(Sales_Data17[[#This Row],[Delivery Region Index]],Regions_Table[#All],2,0)</f>
        <v>New South Wales</v>
      </c>
      <c r="I617" t="str">
        <f>VLOOKUP(Sales_Data17[[#This Row],[Delivery Region Index]],Regions_Table[#All],3,0)</f>
        <v>Wyong</v>
      </c>
      <c r="J617">
        <v>25</v>
      </c>
      <c r="K617">
        <v>4</v>
      </c>
      <c r="L617" t="str">
        <f>VLOOKUP(Sales_Data17[[#This Row],[Product Description Index]],Products_Data[#All],2,0)</f>
        <v>Jeans</v>
      </c>
      <c r="M617">
        <v>1</v>
      </c>
      <c r="N617" s="9">
        <v>440.71111111111111</v>
      </c>
      <c r="O617" s="9">
        <f>Sales_Data17[[#This Row],[Order Quantity]]*Sales_Data17[[#This Row],[Unit Price]]</f>
        <v>440.71111111111111</v>
      </c>
      <c r="P617" s="9">
        <v>312.90488888888888</v>
      </c>
      <c r="Q617" s="9">
        <f>Sales_Data17[[#This Row],[Line Total]]-(Sales_Data17[[#This Row],[Total Unit Cost]]*Sales_Data17[[#This Row],[Order Quantity]])</f>
        <v>127.80622222222223</v>
      </c>
      <c r="R617" s="1" t="str">
        <f>TEXT(Sales_Data17[[#This Row],[OrderDate]],"MMM")</f>
        <v>May</v>
      </c>
      <c r="S617" s="1" t="str">
        <f t="shared" si="9"/>
        <v>2012</v>
      </c>
    </row>
    <row r="618" spans="1:19">
      <c r="A618" t="s">
        <v>641</v>
      </c>
      <c r="B618" s="2">
        <v>41051</v>
      </c>
      <c r="C618" s="2" t="str">
        <f>VLOOKUP(Sales_Data17[[#This Row],[Customer Name Index]],Customer_Data[#All],2,0)</f>
        <v>ETUDE Ltd</v>
      </c>
      <c r="D618">
        <v>4</v>
      </c>
      <c r="E618" t="s">
        <v>4</v>
      </c>
      <c r="F618" t="s">
        <v>8168</v>
      </c>
      <c r="G618" t="s">
        <v>8027</v>
      </c>
      <c r="H618" t="str">
        <f>VLOOKUP(Sales_Data17[[#This Row],[Delivery Region Index]],Regions_Table[#All],2,0)</f>
        <v>New South Wales</v>
      </c>
      <c r="I618" t="str">
        <f>VLOOKUP(Sales_Data17[[#This Row],[Delivery Region Index]],Regions_Table[#All],3,0)</f>
        <v>Grafton</v>
      </c>
      <c r="J618">
        <v>11</v>
      </c>
      <c r="K618">
        <v>2</v>
      </c>
      <c r="L618" t="str">
        <f>VLOOKUP(Sales_Data17[[#This Row],[Product Description Index]],Products_Data[#All],2,0)</f>
        <v>Pants</v>
      </c>
      <c r="M618">
        <v>9</v>
      </c>
      <c r="N618" s="9">
        <v>254.60000000000002</v>
      </c>
      <c r="O618" s="9">
        <f>Sales_Data17[[#This Row],[Order Quantity]]*Sales_Data17[[#This Row],[Unit Price]]</f>
        <v>2291.4</v>
      </c>
      <c r="P618" s="9">
        <v>175.67400000000001</v>
      </c>
      <c r="Q618" s="9">
        <f>Sales_Data17[[#This Row],[Line Total]]-(Sales_Data17[[#This Row],[Total Unit Cost]]*Sales_Data17[[#This Row],[Order Quantity]])</f>
        <v>710.33400000000006</v>
      </c>
      <c r="R618" s="1" t="str">
        <f>TEXT(Sales_Data17[[#This Row],[OrderDate]],"MMM")</f>
        <v>May</v>
      </c>
      <c r="S618" s="1" t="str">
        <f t="shared" si="9"/>
        <v>2012</v>
      </c>
    </row>
    <row r="619" spans="1:19">
      <c r="A619" t="s">
        <v>642</v>
      </c>
      <c r="B619" s="2">
        <v>41051</v>
      </c>
      <c r="C619" s="2" t="str">
        <f>VLOOKUP(Sales_Data17[[#This Row],[Customer Name Index]],Customer_Data[#All],2,0)</f>
        <v>21st Ltd</v>
      </c>
      <c r="D619">
        <v>10</v>
      </c>
      <c r="E619" t="s">
        <v>4</v>
      </c>
      <c r="F619" t="s">
        <v>8168</v>
      </c>
      <c r="G619" t="s">
        <v>8026</v>
      </c>
      <c r="H619" t="str">
        <f>VLOOKUP(Sales_Data17[[#This Row],[Delivery Region Index]],Regions_Table[#All],2,0)</f>
        <v>Queensland</v>
      </c>
      <c r="I619" t="str">
        <f>VLOOKUP(Sales_Data17[[#This Row],[Delivery Region Index]],Regions_Table[#All],3,0)</f>
        <v>Charters Towers</v>
      </c>
      <c r="J619">
        <v>29</v>
      </c>
      <c r="K619">
        <v>4</v>
      </c>
      <c r="L619" t="str">
        <f>VLOOKUP(Sales_Data17[[#This Row],[Product Description Index]],Products_Data[#All],2,0)</f>
        <v>Jeans</v>
      </c>
      <c r="M619">
        <v>4</v>
      </c>
      <c r="N619" s="9">
        <v>408.70000000000005</v>
      </c>
      <c r="O619" s="9">
        <f>Sales_Data17[[#This Row],[Order Quantity]]*Sales_Data17[[#This Row],[Unit Price]]</f>
        <v>1634.8000000000002</v>
      </c>
      <c r="P619" s="9">
        <v>228.87200000000004</v>
      </c>
      <c r="Q619" s="9">
        <f>Sales_Data17[[#This Row],[Line Total]]-(Sales_Data17[[#This Row],[Total Unit Cost]]*Sales_Data17[[#This Row],[Order Quantity]])</f>
        <v>719.31200000000001</v>
      </c>
      <c r="R619" s="1" t="str">
        <f>TEXT(Sales_Data17[[#This Row],[OrderDate]],"MMM")</f>
        <v>May</v>
      </c>
      <c r="S619" s="1" t="str">
        <f t="shared" si="9"/>
        <v>2012</v>
      </c>
    </row>
    <row r="620" spans="1:19">
      <c r="A620" t="s">
        <v>643</v>
      </c>
      <c r="B620" s="2">
        <v>41051</v>
      </c>
      <c r="C620" s="2" t="str">
        <f>VLOOKUP(Sales_Data17[[#This Row],[Customer Name Index]],Customer_Data[#All],2,0)</f>
        <v>Pacific Ltd</v>
      </c>
      <c r="D620">
        <v>20</v>
      </c>
      <c r="E620" t="s">
        <v>2</v>
      </c>
      <c r="F620" t="s">
        <v>8168</v>
      </c>
      <c r="G620" t="s">
        <v>8028</v>
      </c>
      <c r="H620" t="str">
        <f>VLOOKUP(Sales_Data17[[#This Row],[Delivery Region Index]],Regions_Table[#All],2,0)</f>
        <v>Victoria</v>
      </c>
      <c r="I620" t="str">
        <f>VLOOKUP(Sales_Data17[[#This Row],[Delivery Region Index]],Regions_Table[#All],3,0)</f>
        <v>Warrnambool</v>
      </c>
      <c r="J620">
        <v>57</v>
      </c>
      <c r="K620">
        <v>8</v>
      </c>
      <c r="L620" t="str">
        <f>VLOOKUP(Sales_Data17[[#This Row],[Product Description Index]],Products_Data[#All],2,0)</f>
        <v>Shoes</v>
      </c>
      <c r="M620">
        <v>6</v>
      </c>
      <c r="N620" s="9">
        <v>444.43333333333334</v>
      </c>
      <c r="O620" s="9">
        <f>Sales_Data17[[#This Row],[Order Quantity]]*Sales_Data17[[#This Row],[Unit Price]]</f>
        <v>2666.6</v>
      </c>
      <c r="P620" s="9">
        <v>337.76933333333335</v>
      </c>
      <c r="Q620" s="9">
        <f>Sales_Data17[[#This Row],[Line Total]]-(Sales_Data17[[#This Row],[Total Unit Cost]]*Sales_Data17[[#This Row],[Order Quantity]])</f>
        <v>639.98399999999992</v>
      </c>
      <c r="R620" s="1" t="str">
        <f>TEXT(Sales_Data17[[#This Row],[OrderDate]],"MMM")</f>
        <v>May</v>
      </c>
      <c r="S620" s="1" t="str">
        <f t="shared" si="9"/>
        <v>2012</v>
      </c>
    </row>
    <row r="621" spans="1:19">
      <c r="A621" t="s">
        <v>644</v>
      </c>
      <c r="B621" s="2">
        <v>41051</v>
      </c>
      <c r="C621" s="2" t="str">
        <f>VLOOKUP(Sales_Data17[[#This Row],[Customer Name Index]],Customer_Data[#All],2,0)</f>
        <v>3LAB, Ltd</v>
      </c>
      <c r="D621">
        <v>16</v>
      </c>
      <c r="E621" t="s">
        <v>3</v>
      </c>
      <c r="F621" t="s">
        <v>8168</v>
      </c>
      <c r="G621" t="s">
        <v>8025</v>
      </c>
      <c r="H621" t="str">
        <f>VLOOKUP(Sales_Data17[[#This Row],[Delivery Region Index]],Regions_Table[#All],2,0)</f>
        <v>Queensland</v>
      </c>
      <c r="I621" t="str">
        <f>VLOOKUP(Sales_Data17[[#This Row],[Delivery Region Index]],Regions_Table[#All],3,0)</f>
        <v>Townsville</v>
      </c>
      <c r="J621">
        <v>45</v>
      </c>
      <c r="K621">
        <v>7</v>
      </c>
      <c r="L621" t="str">
        <f>VLOOKUP(Sales_Data17[[#This Row],[Product Description Index]],Products_Data[#All],2,0)</f>
        <v>Dress Shirts</v>
      </c>
      <c r="M621">
        <v>2</v>
      </c>
      <c r="N621" s="9">
        <v>110.17777777777778</v>
      </c>
      <c r="O621" s="9">
        <f>Sales_Data17[[#This Row],[Order Quantity]]*Sales_Data17[[#This Row],[Unit Price]]</f>
        <v>220.35555555555555</v>
      </c>
      <c r="P621" s="9">
        <v>63.903111111111102</v>
      </c>
      <c r="Q621" s="9">
        <f>Sales_Data17[[#This Row],[Line Total]]-(Sales_Data17[[#This Row],[Total Unit Cost]]*Sales_Data17[[#This Row],[Order Quantity]])</f>
        <v>92.549333333333351</v>
      </c>
      <c r="R621" s="1" t="str">
        <f>TEXT(Sales_Data17[[#This Row],[OrderDate]],"MMM")</f>
        <v>May</v>
      </c>
      <c r="S621" s="1" t="str">
        <f t="shared" si="9"/>
        <v>2012</v>
      </c>
    </row>
    <row r="622" spans="1:19">
      <c r="A622" t="s">
        <v>645</v>
      </c>
      <c r="B622" s="2">
        <v>41051</v>
      </c>
      <c r="C622" s="2" t="str">
        <f>VLOOKUP(Sales_Data17[[#This Row],[Customer Name Index]],Customer_Data[#All],2,0)</f>
        <v>Medsep Group</v>
      </c>
      <c r="D622">
        <v>8</v>
      </c>
      <c r="E622" t="s">
        <v>2</v>
      </c>
      <c r="F622" t="s">
        <v>8168</v>
      </c>
      <c r="G622" t="s">
        <v>8027</v>
      </c>
      <c r="H622" t="str">
        <f>VLOOKUP(Sales_Data17[[#This Row],[Delivery Region Index]],Regions_Table[#All],2,0)</f>
        <v>New South Wales</v>
      </c>
      <c r="I622" t="str">
        <f>VLOOKUP(Sales_Data17[[#This Row],[Delivery Region Index]],Regions_Table[#All],3,0)</f>
        <v>Wagga Wagga</v>
      </c>
      <c r="J622">
        <v>23</v>
      </c>
      <c r="K622">
        <v>4</v>
      </c>
      <c r="L622" t="str">
        <f>VLOOKUP(Sales_Data17[[#This Row],[Product Description Index]],Products_Data[#All],2,0)</f>
        <v>Jeans</v>
      </c>
      <c r="M622">
        <v>4</v>
      </c>
      <c r="N622" s="9">
        <v>605.23333333333335</v>
      </c>
      <c r="O622" s="9">
        <f>Sales_Data17[[#This Row],[Order Quantity]]*Sales_Data17[[#This Row],[Unit Price]]</f>
        <v>2420.9333333333334</v>
      </c>
      <c r="P622" s="9">
        <v>472.08200000000005</v>
      </c>
      <c r="Q622" s="9">
        <f>Sales_Data17[[#This Row],[Line Total]]-(Sales_Data17[[#This Row],[Total Unit Cost]]*Sales_Data17[[#This Row],[Order Quantity]])</f>
        <v>532.60533333333319</v>
      </c>
      <c r="R622" s="1" t="str">
        <f>TEXT(Sales_Data17[[#This Row],[OrderDate]],"MMM")</f>
        <v>May</v>
      </c>
      <c r="S622" s="1" t="str">
        <f t="shared" si="9"/>
        <v>2012</v>
      </c>
    </row>
    <row r="623" spans="1:19">
      <c r="A623" t="s">
        <v>646</v>
      </c>
      <c r="B623" s="2">
        <v>41051</v>
      </c>
      <c r="C623" s="2" t="str">
        <f>VLOOKUP(Sales_Data17[[#This Row],[Customer Name Index]],Customer_Data[#All],2,0)</f>
        <v>21st Ltd</v>
      </c>
      <c r="D623">
        <v>10</v>
      </c>
      <c r="E623" t="s">
        <v>2</v>
      </c>
      <c r="F623" t="s">
        <v>8168</v>
      </c>
      <c r="G623" t="s">
        <v>8026</v>
      </c>
      <c r="H623" t="str">
        <f>VLOOKUP(Sales_Data17[[#This Row],[Delivery Region Index]],Regions_Table[#All],2,0)</f>
        <v>Queensland</v>
      </c>
      <c r="I623" t="str">
        <f>VLOOKUP(Sales_Data17[[#This Row],[Delivery Region Index]],Regions_Table[#All],3,0)</f>
        <v>Charters Towers</v>
      </c>
      <c r="J623">
        <v>29</v>
      </c>
      <c r="K623">
        <v>4</v>
      </c>
      <c r="L623" t="str">
        <f>VLOOKUP(Sales_Data17[[#This Row],[Product Description Index]],Products_Data[#All],2,0)</f>
        <v>Jeans</v>
      </c>
      <c r="M623">
        <v>2</v>
      </c>
      <c r="N623" s="9">
        <v>272.4666666666667</v>
      </c>
      <c r="O623" s="9">
        <f>Sales_Data17[[#This Row],[Order Quantity]]*Sales_Data17[[#This Row],[Unit Price]]</f>
        <v>544.93333333333339</v>
      </c>
      <c r="P623" s="9">
        <v>117.16066666666669</v>
      </c>
      <c r="Q623" s="9">
        <f>Sales_Data17[[#This Row],[Line Total]]-(Sales_Data17[[#This Row],[Total Unit Cost]]*Sales_Data17[[#This Row],[Order Quantity]])</f>
        <v>310.61200000000002</v>
      </c>
      <c r="R623" s="1" t="str">
        <f>TEXT(Sales_Data17[[#This Row],[OrderDate]],"MMM")</f>
        <v>May</v>
      </c>
      <c r="S623" s="1" t="str">
        <f t="shared" si="9"/>
        <v>2012</v>
      </c>
    </row>
    <row r="624" spans="1:19">
      <c r="A624" t="s">
        <v>647</v>
      </c>
      <c r="B624" s="2">
        <v>41052</v>
      </c>
      <c r="C624" s="2" t="str">
        <f>VLOOKUP(Sales_Data17[[#This Row],[Customer Name Index]],Customer_Data[#All],2,0)</f>
        <v>Apollo Ltd</v>
      </c>
      <c r="D624">
        <v>11</v>
      </c>
      <c r="E624" t="s">
        <v>3</v>
      </c>
      <c r="F624" t="s">
        <v>8168</v>
      </c>
      <c r="G624" t="s">
        <v>8026</v>
      </c>
      <c r="H624" t="str">
        <f>VLOOKUP(Sales_Data17[[#This Row],[Delivery Region Index]],Regions_Table[#All],2,0)</f>
        <v>Queensland</v>
      </c>
      <c r="I624" t="str">
        <f>VLOOKUP(Sales_Data17[[#This Row],[Delivery Region Index]],Regions_Table[#All],3,0)</f>
        <v>Gympie</v>
      </c>
      <c r="J624">
        <v>32</v>
      </c>
      <c r="K624">
        <v>5</v>
      </c>
      <c r="L624" t="str">
        <f>VLOOKUP(Sales_Data17[[#This Row],[Product Description Index]],Products_Data[#All],2,0)</f>
        <v>Hats</v>
      </c>
      <c r="M624">
        <v>8</v>
      </c>
      <c r="N624" s="9">
        <v>110.92222222222223</v>
      </c>
      <c r="O624" s="9">
        <f>Sales_Data17[[#This Row],[Order Quantity]]*Sales_Data17[[#This Row],[Unit Price]]</f>
        <v>887.37777777777785</v>
      </c>
      <c r="P624" s="9">
        <v>52.13344444444445</v>
      </c>
      <c r="Q624" s="9">
        <f>Sales_Data17[[#This Row],[Line Total]]-(Sales_Data17[[#This Row],[Total Unit Cost]]*Sales_Data17[[#This Row],[Order Quantity]])</f>
        <v>470.31022222222225</v>
      </c>
      <c r="R624" s="1" t="str">
        <f>TEXT(Sales_Data17[[#This Row],[OrderDate]],"MMM")</f>
        <v>May</v>
      </c>
      <c r="S624" s="1" t="str">
        <f t="shared" si="9"/>
        <v>2012</v>
      </c>
    </row>
    <row r="625" spans="1:19">
      <c r="A625" t="s">
        <v>648</v>
      </c>
      <c r="B625" s="2">
        <v>41052</v>
      </c>
      <c r="C625" s="2" t="str">
        <f>VLOOKUP(Sales_Data17[[#This Row],[Customer Name Index]],Customer_Data[#All],2,0)</f>
        <v xml:space="preserve">Linde </v>
      </c>
      <c r="D625">
        <v>14</v>
      </c>
      <c r="E625" t="s">
        <v>4</v>
      </c>
      <c r="F625" t="s">
        <v>8168</v>
      </c>
      <c r="G625" t="s">
        <v>8026</v>
      </c>
      <c r="H625" t="str">
        <f>VLOOKUP(Sales_Data17[[#This Row],[Delivery Region Index]],Regions_Table[#All],2,0)</f>
        <v>Queensland</v>
      </c>
      <c r="I625" t="str">
        <f>VLOOKUP(Sales_Data17[[#This Row],[Delivery Region Index]],Regions_Table[#All],3,0)</f>
        <v>Redcliffe</v>
      </c>
      <c r="J625">
        <v>40</v>
      </c>
      <c r="K625">
        <v>6</v>
      </c>
      <c r="L625" t="str">
        <f>VLOOKUP(Sales_Data17[[#This Row],[Product Description Index]],Products_Data[#All],2,0)</f>
        <v>Socks</v>
      </c>
      <c r="M625">
        <v>9</v>
      </c>
      <c r="N625" s="9">
        <v>145.91111111111113</v>
      </c>
      <c r="O625" s="9">
        <f>Sales_Data17[[#This Row],[Order Quantity]]*Sales_Data17[[#This Row],[Unit Price]]</f>
        <v>1313.2</v>
      </c>
      <c r="P625" s="9">
        <v>64.200888888888883</v>
      </c>
      <c r="Q625" s="9">
        <f>Sales_Data17[[#This Row],[Line Total]]-(Sales_Data17[[#This Row],[Total Unit Cost]]*Sales_Data17[[#This Row],[Order Quantity]])</f>
        <v>735.39200000000005</v>
      </c>
      <c r="R625" s="1" t="str">
        <f>TEXT(Sales_Data17[[#This Row],[OrderDate]],"MMM")</f>
        <v>May</v>
      </c>
      <c r="S625" s="1" t="str">
        <f t="shared" si="9"/>
        <v>2012</v>
      </c>
    </row>
    <row r="626" spans="1:19">
      <c r="A626" t="s">
        <v>649</v>
      </c>
      <c r="B626" s="2">
        <v>41052</v>
      </c>
      <c r="C626" s="2" t="str">
        <f>VLOOKUP(Sales_Data17[[#This Row],[Customer Name Index]],Customer_Data[#All],2,0)</f>
        <v>Avon Corp</v>
      </c>
      <c r="D626">
        <v>1</v>
      </c>
      <c r="E626" t="s">
        <v>4</v>
      </c>
      <c r="F626" t="s">
        <v>8168</v>
      </c>
      <c r="G626" t="s">
        <v>8027</v>
      </c>
      <c r="H626" t="str">
        <f>VLOOKUP(Sales_Data17[[#This Row],[Delivery Region Index]],Regions_Table[#All],2,0)</f>
        <v>New South Wales</v>
      </c>
      <c r="I626" t="str">
        <f>VLOOKUP(Sales_Data17[[#This Row],[Delivery Region Index]],Regions_Table[#All],3,0)</f>
        <v>Armidale</v>
      </c>
      <c r="J626">
        <v>3</v>
      </c>
      <c r="K626">
        <v>1</v>
      </c>
      <c r="L626" t="str">
        <f>VLOOKUP(Sales_Data17[[#This Row],[Product Description Index]],Products_Data[#All],2,0)</f>
        <v>Shirts</v>
      </c>
      <c r="M626">
        <v>8</v>
      </c>
      <c r="N626" s="9">
        <v>279.16666666666669</v>
      </c>
      <c r="O626" s="9">
        <f>Sales_Data17[[#This Row],[Order Quantity]]*Sales_Data17[[#This Row],[Unit Price]]</f>
        <v>2233.3333333333335</v>
      </c>
      <c r="P626" s="9">
        <v>184.25</v>
      </c>
      <c r="Q626" s="9">
        <f>Sales_Data17[[#This Row],[Line Total]]-(Sales_Data17[[#This Row],[Total Unit Cost]]*Sales_Data17[[#This Row],[Order Quantity]])</f>
        <v>759.33333333333348</v>
      </c>
      <c r="R626" s="1" t="str">
        <f>TEXT(Sales_Data17[[#This Row],[OrderDate]],"MMM")</f>
        <v>May</v>
      </c>
      <c r="S626" s="1" t="str">
        <f t="shared" si="9"/>
        <v>2012</v>
      </c>
    </row>
    <row r="627" spans="1:19">
      <c r="A627" t="s">
        <v>650</v>
      </c>
      <c r="B627" s="2">
        <v>41052</v>
      </c>
      <c r="C627" s="2" t="str">
        <f>VLOOKUP(Sales_Data17[[#This Row],[Customer Name Index]],Customer_Data[#All],2,0)</f>
        <v>Ole Group</v>
      </c>
      <c r="D627">
        <v>13</v>
      </c>
      <c r="E627" t="s">
        <v>2</v>
      </c>
      <c r="F627" t="s">
        <v>8168</v>
      </c>
      <c r="G627" t="s">
        <v>8026</v>
      </c>
      <c r="H627" t="str">
        <f>VLOOKUP(Sales_Data17[[#This Row],[Delivery Region Index]],Regions_Table[#All],2,0)</f>
        <v>Queensland</v>
      </c>
      <c r="I627" t="str">
        <f>VLOOKUP(Sales_Data17[[#This Row],[Delivery Region Index]],Regions_Table[#All],3,0)</f>
        <v>Mount Isa</v>
      </c>
      <c r="J627">
        <v>38</v>
      </c>
      <c r="K627">
        <v>6</v>
      </c>
      <c r="L627" t="str">
        <f>VLOOKUP(Sales_Data17[[#This Row],[Product Description Index]],Products_Data[#All],2,0)</f>
        <v>Socks</v>
      </c>
      <c r="M627">
        <v>3</v>
      </c>
      <c r="N627" s="9">
        <v>594.06666666666672</v>
      </c>
      <c r="O627" s="9">
        <f>Sales_Data17[[#This Row],[Order Quantity]]*Sales_Data17[[#This Row],[Unit Price]]</f>
        <v>1782.2000000000003</v>
      </c>
      <c r="P627" s="9">
        <v>392.08400000000006</v>
      </c>
      <c r="Q627" s="9">
        <f>Sales_Data17[[#This Row],[Line Total]]-(Sales_Data17[[#This Row],[Total Unit Cost]]*Sales_Data17[[#This Row],[Order Quantity]])</f>
        <v>605.94800000000009</v>
      </c>
      <c r="R627" s="1" t="str">
        <f>TEXT(Sales_Data17[[#This Row],[OrderDate]],"MMM")</f>
        <v>May</v>
      </c>
      <c r="S627" s="1" t="str">
        <f t="shared" si="9"/>
        <v>2012</v>
      </c>
    </row>
    <row r="628" spans="1:19">
      <c r="A628" t="s">
        <v>651</v>
      </c>
      <c r="B628" s="2">
        <v>41052</v>
      </c>
      <c r="C628" s="2" t="str">
        <f>VLOOKUP(Sales_Data17[[#This Row],[Customer Name Index]],Customer_Data[#All],2,0)</f>
        <v>Eminence Corp</v>
      </c>
      <c r="D628">
        <v>18</v>
      </c>
      <c r="E628" t="s">
        <v>2</v>
      </c>
      <c r="F628" t="s">
        <v>8168</v>
      </c>
      <c r="G628" t="s">
        <v>8025</v>
      </c>
      <c r="H628" t="str">
        <f>VLOOKUP(Sales_Data17[[#This Row],[Delivery Region Index]],Regions_Table[#All],2,0)</f>
        <v>Victoria</v>
      </c>
      <c r="I628" t="str">
        <f>VLOOKUP(Sales_Data17[[#This Row],[Delivery Region Index]],Regions_Table[#All],3,0)</f>
        <v>Mildura</v>
      </c>
      <c r="J628">
        <v>53</v>
      </c>
      <c r="K628">
        <v>8</v>
      </c>
      <c r="L628" t="str">
        <f>VLOOKUP(Sales_Data17[[#This Row],[Product Description Index]],Products_Data[#All],2,0)</f>
        <v>Shoes</v>
      </c>
      <c r="M628">
        <v>5</v>
      </c>
      <c r="N628" s="9">
        <v>402</v>
      </c>
      <c r="O628" s="9">
        <f>Sales_Data17[[#This Row],[Order Quantity]]*Sales_Data17[[#This Row],[Unit Price]]</f>
        <v>2010</v>
      </c>
      <c r="P628" s="9">
        <v>277.37999999999994</v>
      </c>
      <c r="Q628" s="9">
        <f>Sales_Data17[[#This Row],[Line Total]]-(Sales_Data17[[#This Row],[Total Unit Cost]]*Sales_Data17[[#This Row],[Order Quantity]])</f>
        <v>623.10000000000036</v>
      </c>
      <c r="R628" s="1" t="str">
        <f>TEXT(Sales_Data17[[#This Row],[OrderDate]],"MMM")</f>
        <v>May</v>
      </c>
      <c r="S628" s="1" t="str">
        <f t="shared" si="9"/>
        <v>2012</v>
      </c>
    </row>
    <row r="629" spans="1:19">
      <c r="A629" t="s">
        <v>652</v>
      </c>
      <c r="B629" s="2">
        <v>41052</v>
      </c>
      <c r="C629" s="2" t="str">
        <f>VLOOKUP(Sales_Data17[[#This Row],[Customer Name Index]],Customer_Data[#All],2,0)</f>
        <v>New Ltd</v>
      </c>
      <c r="D629">
        <v>7</v>
      </c>
      <c r="E629" t="s">
        <v>4</v>
      </c>
      <c r="F629" t="s">
        <v>8168</v>
      </c>
      <c r="G629" t="s">
        <v>8027</v>
      </c>
      <c r="H629" t="str">
        <f>VLOOKUP(Sales_Data17[[#This Row],[Delivery Region Index]],Regions_Table[#All],2,0)</f>
        <v>New South Wales</v>
      </c>
      <c r="I629" t="str">
        <f>VLOOKUP(Sales_Data17[[#This Row],[Delivery Region Index]],Regions_Table[#All],3,0)</f>
        <v>Queanbeyan</v>
      </c>
      <c r="J629">
        <v>20</v>
      </c>
      <c r="K629">
        <v>3</v>
      </c>
      <c r="L629" t="str">
        <f>VLOOKUP(Sales_Data17[[#This Row],[Product Description Index]],Products_Data[#All],2,0)</f>
        <v>Sunglasses</v>
      </c>
      <c r="M629">
        <v>5</v>
      </c>
      <c r="N629" s="9">
        <v>208.44444444444446</v>
      </c>
      <c r="O629" s="9">
        <f>Sales_Data17[[#This Row],[Order Quantity]]*Sales_Data17[[#This Row],[Unit Price]]</f>
        <v>1042.2222222222222</v>
      </c>
      <c r="P629" s="9">
        <v>166.75555555555559</v>
      </c>
      <c r="Q629" s="9">
        <f>Sales_Data17[[#This Row],[Line Total]]-(Sales_Data17[[#This Row],[Total Unit Cost]]*Sales_Data17[[#This Row],[Order Quantity]])</f>
        <v>208.44444444444423</v>
      </c>
      <c r="R629" s="1" t="str">
        <f>TEXT(Sales_Data17[[#This Row],[OrderDate]],"MMM")</f>
        <v>May</v>
      </c>
      <c r="S629" s="1" t="str">
        <f t="shared" si="9"/>
        <v>2012</v>
      </c>
    </row>
    <row r="630" spans="1:19">
      <c r="A630" t="s">
        <v>653</v>
      </c>
      <c r="B630" s="2">
        <v>41052</v>
      </c>
      <c r="C630" s="2" t="str">
        <f>VLOOKUP(Sales_Data17[[#This Row],[Customer Name Index]],Customer_Data[#All],2,0)</f>
        <v>Elorac, Corp</v>
      </c>
      <c r="D630">
        <v>3</v>
      </c>
      <c r="E630" t="s">
        <v>2</v>
      </c>
      <c r="F630" t="s">
        <v>8168</v>
      </c>
      <c r="G630" t="s">
        <v>8027</v>
      </c>
      <c r="H630" t="str">
        <f>VLOOKUP(Sales_Data17[[#This Row],[Delivery Region Index]],Regions_Table[#All],2,0)</f>
        <v>New South Wales</v>
      </c>
      <c r="I630" t="str">
        <f>VLOOKUP(Sales_Data17[[#This Row],[Delivery Region Index]],Regions_Table[#All],3,0)</f>
        <v>Coffs Harbour</v>
      </c>
      <c r="J630">
        <v>7</v>
      </c>
      <c r="K630">
        <v>1</v>
      </c>
      <c r="L630" t="str">
        <f>VLOOKUP(Sales_Data17[[#This Row],[Product Description Index]],Products_Data[#All],2,0)</f>
        <v>Shirts</v>
      </c>
      <c r="M630">
        <v>1</v>
      </c>
      <c r="N630" s="9">
        <v>28.288888888888888</v>
      </c>
      <c r="O630" s="9">
        <f>Sales_Data17[[#This Row],[Order Quantity]]*Sales_Data17[[#This Row],[Unit Price]]</f>
        <v>28.288888888888888</v>
      </c>
      <c r="P630" s="9">
        <v>22.348222222222223</v>
      </c>
      <c r="Q630" s="9">
        <f>Sales_Data17[[#This Row],[Line Total]]-(Sales_Data17[[#This Row],[Total Unit Cost]]*Sales_Data17[[#This Row],[Order Quantity]])</f>
        <v>5.9406666666666652</v>
      </c>
      <c r="R630" s="1" t="str">
        <f>TEXT(Sales_Data17[[#This Row],[OrderDate]],"MMM")</f>
        <v>May</v>
      </c>
      <c r="S630" s="1" t="str">
        <f t="shared" si="9"/>
        <v>2012</v>
      </c>
    </row>
    <row r="631" spans="1:19">
      <c r="A631" t="s">
        <v>654</v>
      </c>
      <c r="B631" s="2">
        <v>41053</v>
      </c>
      <c r="C631" s="2" t="str">
        <f>VLOOKUP(Sales_Data17[[#This Row],[Customer Name Index]],Customer_Data[#All],2,0)</f>
        <v xml:space="preserve">Ei </v>
      </c>
      <c r="D631">
        <v>9</v>
      </c>
      <c r="E631" t="s">
        <v>2</v>
      </c>
      <c r="F631" t="s">
        <v>8168</v>
      </c>
      <c r="G631" t="s">
        <v>8027</v>
      </c>
      <c r="H631" t="str">
        <f>VLOOKUP(Sales_Data17[[#This Row],[Delivery Region Index]],Regions_Table[#All],2,0)</f>
        <v>New South Wales</v>
      </c>
      <c r="I631" t="str">
        <f>VLOOKUP(Sales_Data17[[#This Row],[Delivery Region Index]],Regions_Table[#All],3,0)</f>
        <v>Wyong</v>
      </c>
      <c r="J631">
        <v>25</v>
      </c>
      <c r="K631">
        <v>4</v>
      </c>
      <c r="L631" t="str">
        <f>VLOOKUP(Sales_Data17[[#This Row],[Product Description Index]],Products_Data[#All],2,0)</f>
        <v>Jeans</v>
      </c>
      <c r="M631">
        <v>9</v>
      </c>
      <c r="N631" s="9">
        <v>425.07777777777778</v>
      </c>
      <c r="O631" s="9">
        <f>Sales_Data17[[#This Row],[Order Quantity]]*Sales_Data17[[#This Row],[Unit Price]]</f>
        <v>3825.7</v>
      </c>
      <c r="P631" s="9">
        <v>170.03111111111113</v>
      </c>
      <c r="Q631" s="9">
        <f>Sales_Data17[[#This Row],[Line Total]]-(Sales_Data17[[#This Row],[Total Unit Cost]]*Sales_Data17[[#This Row],[Order Quantity]])</f>
        <v>2295.4199999999996</v>
      </c>
      <c r="R631" s="1" t="str">
        <f>TEXT(Sales_Data17[[#This Row],[OrderDate]],"MMM")</f>
        <v>May</v>
      </c>
      <c r="S631" s="1" t="str">
        <f t="shared" si="9"/>
        <v>2012</v>
      </c>
    </row>
    <row r="632" spans="1:19">
      <c r="A632" t="s">
        <v>655</v>
      </c>
      <c r="B632" s="2">
        <v>41053</v>
      </c>
      <c r="C632" s="2" t="str">
        <f>VLOOKUP(Sales_Data17[[#This Row],[Customer Name Index]],Customer_Data[#All],2,0)</f>
        <v>3LAB, Ltd</v>
      </c>
      <c r="D632">
        <v>16</v>
      </c>
      <c r="E632" t="s">
        <v>4</v>
      </c>
      <c r="F632" t="s">
        <v>8168</v>
      </c>
      <c r="G632" t="s">
        <v>8025</v>
      </c>
      <c r="H632" t="str">
        <f>VLOOKUP(Sales_Data17[[#This Row],[Delivery Region Index]],Regions_Table[#All],2,0)</f>
        <v>Queensland</v>
      </c>
      <c r="I632" t="str">
        <f>VLOOKUP(Sales_Data17[[#This Row],[Delivery Region Index]],Regions_Table[#All],3,0)</f>
        <v>Townsville</v>
      </c>
      <c r="J632">
        <v>45</v>
      </c>
      <c r="K632">
        <v>7</v>
      </c>
      <c r="L632" t="str">
        <f>VLOOKUP(Sales_Data17[[#This Row],[Product Description Index]],Products_Data[#All],2,0)</f>
        <v>Dress Shirts</v>
      </c>
      <c r="M632">
        <v>7</v>
      </c>
      <c r="N632" s="9">
        <v>250.13333333333335</v>
      </c>
      <c r="O632" s="9">
        <f>Sales_Data17[[#This Row],[Order Quantity]]*Sales_Data17[[#This Row],[Unit Price]]</f>
        <v>1750.9333333333334</v>
      </c>
      <c r="P632" s="9">
        <v>180.096</v>
      </c>
      <c r="Q632" s="9">
        <f>Sales_Data17[[#This Row],[Line Total]]-(Sales_Data17[[#This Row],[Total Unit Cost]]*Sales_Data17[[#This Row],[Order Quantity]])</f>
        <v>490.26133333333337</v>
      </c>
      <c r="R632" s="1" t="str">
        <f>TEXT(Sales_Data17[[#This Row],[OrderDate]],"MMM")</f>
        <v>May</v>
      </c>
      <c r="S632" s="1" t="str">
        <f t="shared" si="9"/>
        <v>2012</v>
      </c>
    </row>
    <row r="633" spans="1:19">
      <c r="A633" t="s">
        <v>656</v>
      </c>
      <c r="B633" s="2">
        <v>41053</v>
      </c>
      <c r="C633" s="2" t="str">
        <f>VLOOKUP(Sales_Data17[[#This Row],[Customer Name Index]],Customer_Data[#All],2,0)</f>
        <v>Medsep Group</v>
      </c>
      <c r="D633">
        <v>8</v>
      </c>
      <c r="E633" t="s">
        <v>4</v>
      </c>
      <c r="F633" t="s">
        <v>8168</v>
      </c>
      <c r="G633" t="s">
        <v>8027</v>
      </c>
      <c r="H633" t="str">
        <f>VLOOKUP(Sales_Data17[[#This Row],[Delivery Region Index]],Regions_Table[#All],2,0)</f>
        <v>New South Wales</v>
      </c>
      <c r="I633" t="str">
        <f>VLOOKUP(Sales_Data17[[#This Row],[Delivery Region Index]],Regions_Table[#All],3,0)</f>
        <v>Tamworth</v>
      </c>
      <c r="J633">
        <v>21</v>
      </c>
      <c r="K633">
        <v>3</v>
      </c>
      <c r="L633" t="str">
        <f>VLOOKUP(Sales_Data17[[#This Row],[Product Description Index]],Products_Data[#All],2,0)</f>
        <v>Sunglasses</v>
      </c>
      <c r="M633">
        <v>2</v>
      </c>
      <c r="N633" s="9">
        <v>445.92222222222222</v>
      </c>
      <c r="O633" s="9">
        <f>Sales_Data17[[#This Row],[Order Quantity]]*Sales_Data17[[#This Row],[Unit Price]]</f>
        <v>891.84444444444443</v>
      </c>
      <c r="P633" s="9">
        <v>343.36011111111111</v>
      </c>
      <c r="Q633" s="9">
        <f>Sales_Data17[[#This Row],[Line Total]]-(Sales_Data17[[#This Row],[Total Unit Cost]]*Sales_Data17[[#This Row],[Order Quantity]])</f>
        <v>205.12422222222222</v>
      </c>
      <c r="R633" s="1" t="str">
        <f>TEXT(Sales_Data17[[#This Row],[OrderDate]],"MMM")</f>
        <v>May</v>
      </c>
      <c r="S633" s="1" t="str">
        <f t="shared" si="9"/>
        <v>2012</v>
      </c>
    </row>
    <row r="634" spans="1:19">
      <c r="A634" t="s">
        <v>657</v>
      </c>
      <c r="B634" s="2">
        <v>41053</v>
      </c>
      <c r="C634" s="2" t="str">
        <f>VLOOKUP(Sales_Data17[[#This Row],[Customer Name Index]],Customer_Data[#All],2,0)</f>
        <v xml:space="preserve">Ei </v>
      </c>
      <c r="D634">
        <v>9</v>
      </c>
      <c r="E634" t="s">
        <v>3</v>
      </c>
      <c r="F634" t="s">
        <v>8168</v>
      </c>
      <c r="G634" t="s">
        <v>8027</v>
      </c>
      <c r="H634" t="str">
        <f>VLOOKUP(Sales_Data17[[#This Row],[Delivery Region Index]],Regions_Table[#All],2,0)</f>
        <v>New South Wales</v>
      </c>
      <c r="I634" t="str">
        <f>VLOOKUP(Sales_Data17[[#This Row],[Delivery Region Index]],Regions_Table[#All],3,0)</f>
        <v>Wollongong</v>
      </c>
      <c r="J634">
        <v>24</v>
      </c>
      <c r="K634">
        <v>4</v>
      </c>
      <c r="L634" t="str">
        <f>VLOOKUP(Sales_Data17[[#This Row],[Product Description Index]],Products_Data[#All],2,0)</f>
        <v>Jeans</v>
      </c>
      <c r="M634">
        <v>7</v>
      </c>
      <c r="N634" s="9">
        <v>119.11111111111111</v>
      </c>
      <c r="O634" s="9">
        <f>Sales_Data17[[#This Row],[Order Quantity]]*Sales_Data17[[#This Row],[Unit Price]]</f>
        <v>833.77777777777783</v>
      </c>
      <c r="P634" s="9">
        <v>92.90666666666668</v>
      </c>
      <c r="Q634" s="9">
        <f>Sales_Data17[[#This Row],[Line Total]]-(Sales_Data17[[#This Row],[Total Unit Cost]]*Sales_Data17[[#This Row],[Order Quantity]])</f>
        <v>183.43111111111102</v>
      </c>
      <c r="R634" s="1" t="str">
        <f>TEXT(Sales_Data17[[#This Row],[OrderDate]],"MMM")</f>
        <v>May</v>
      </c>
      <c r="S634" s="1" t="str">
        <f t="shared" si="9"/>
        <v>2012</v>
      </c>
    </row>
    <row r="635" spans="1:19">
      <c r="A635" t="s">
        <v>658</v>
      </c>
      <c r="B635" s="2">
        <v>41053</v>
      </c>
      <c r="C635" s="2" t="str">
        <f>VLOOKUP(Sales_Data17[[#This Row],[Customer Name Index]],Customer_Data[#All],2,0)</f>
        <v>Rochester Ltd</v>
      </c>
      <c r="D635">
        <v>15</v>
      </c>
      <c r="E635" t="s">
        <v>3</v>
      </c>
      <c r="F635" t="s">
        <v>8168</v>
      </c>
      <c r="G635" t="s">
        <v>8025</v>
      </c>
      <c r="H635" t="str">
        <f>VLOOKUP(Sales_Data17[[#This Row],[Delivery Region Index]],Regions_Table[#All],2,0)</f>
        <v>Queensland</v>
      </c>
      <c r="I635" t="str">
        <f>VLOOKUP(Sales_Data17[[#This Row],[Delivery Region Index]],Regions_Table[#All],3,0)</f>
        <v>Toowoomba</v>
      </c>
      <c r="J635">
        <v>44</v>
      </c>
      <c r="K635">
        <v>6</v>
      </c>
      <c r="L635" t="str">
        <f>VLOOKUP(Sales_Data17[[#This Row],[Product Description Index]],Products_Data[#All],2,0)</f>
        <v>Socks</v>
      </c>
      <c r="M635">
        <v>3</v>
      </c>
      <c r="N635" s="9">
        <v>273.21111111111111</v>
      </c>
      <c r="O635" s="9">
        <f>Sales_Data17[[#This Row],[Order Quantity]]*Sales_Data17[[#This Row],[Unit Price]]</f>
        <v>819.63333333333333</v>
      </c>
      <c r="P635" s="9">
        <v>232.22944444444445</v>
      </c>
      <c r="Q635" s="9">
        <f>Sales_Data17[[#This Row],[Line Total]]-(Sales_Data17[[#This Row],[Total Unit Cost]]*Sales_Data17[[#This Row],[Order Quantity]])</f>
        <v>122.94499999999994</v>
      </c>
      <c r="R635" s="1" t="str">
        <f>TEXT(Sales_Data17[[#This Row],[OrderDate]],"MMM")</f>
        <v>May</v>
      </c>
      <c r="S635" s="1" t="str">
        <f t="shared" si="9"/>
        <v>2012</v>
      </c>
    </row>
    <row r="636" spans="1:19">
      <c r="A636" t="s">
        <v>659</v>
      </c>
      <c r="B636" s="2">
        <v>41054</v>
      </c>
      <c r="C636" s="2" t="str">
        <f>VLOOKUP(Sales_Data17[[#This Row],[Customer Name Index]],Customer_Data[#All],2,0)</f>
        <v xml:space="preserve">Ei </v>
      </c>
      <c r="D636">
        <v>9</v>
      </c>
      <c r="E636" t="s">
        <v>3</v>
      </c>
      <c r="F636" t="s">
        <v>8168</v>
      </c>
      <c r="G636" t="s">
        <v>8027</v>
      </c>
      <c r="H636" t="str">
        <f>VLOOKUP(Sales_Data17[[#This Row],[Delivery Region Index]],Regions_Table[#All],2,0)</f>
        <v>Queensland</v>
      </c>
      <c r="I636" t="str">
        <f>VLOOKUP(Sales_Data17[[#This Row],[Delivery Region Index]],Regions_Table[#All],3,0)</f>
        <v>Brisbane</v>
      </c>
      <c r="J636">
        <v>26</v>
      </c>
      <c r="K636">
        <v>4</v>
      </c>
      <c r="L636" t="str">
        <f>VLOOKUP(Sales_Data17[[#This Row],[Product Description Index]],Products_Data[#All],2,0)</f>
        <v>Jeans</v>
      </c>
      <c r="M636">
        <v>4</v>
      </c>
      <c r="N636" s="9">
        <v>201</v>
      </c>
      <c r="O636" s="9">
        <f>Sales_Data17[[#This Row],[Order Quantity]]*Sales_Data17[[#This Row],[Unit Price]]</f>
        <v>804</v>
      </c>
      <c r="P636" s="9">
        <v>112.56</v>
      </c>
      <c r="Q636" s="9">
        <f>Sales_Data17[[#This Row],[Line Total]]-(Sales_Data17[[#This Row],[Total Unit Cost]]*Sales_Data17[[#This Row],[Order Quantity]])</f>
        <v>353.76</v>
      </c>
      <c r="R636" s="1" t="str">
        <f>TEXT(Sales_Data17[[#This Row],[OrderDate]],"MMM")</f>
        <v>May</v>
      </c>
      <c r="S636" s="1" t="str">
        <f t="shared" si="9"/>
        <v>2012</v>
      </c>
    </row>
    <row r="637" spans="1:19">
      <c r="A637" t="s">
        <v>660</v>
      </c>
      <c r="B637" s="2">
        <v>41054</v>
      </c>
      <c r="C637" s="2" t="str">
        <f>VLOOKUP(Sales_Data17[[#This Row],[Customer Name Index]],Customer_Data[#All],2,0)</f>
        <v>Rochester Ltd</v>
      </c>
      <c r="D637">
        <v>15</v>
      </c>
      <c r="E637" t="s">
        <v>4</v>
      </c>
      <c r="F637" t="s">
        <v>8168</v>
      </c>
      <c r="G637" t="s">
        <v>8025</v>
      </c>
      <c r="H637" t="str">
        <f>VLOOKUP(Sales_Data17[[#This Row],[Delivery Region Index]],Regions_Table[#All],2,0)</f>
        <v>Queensland</v>
      </c>
      <c r="I637" t="str">
        <f>VLOOKUP(Sales_Data17[[#This Row],[Delivery Region Index]],Regions_Table[#All],3,0)</f>
        <v>Sunshine Coast</v>
      </c>
      <c r="J637">
        <v>42</v>
      </c>
      <c r="K637">
        <v>6</v>
      </c>
      <c r="L637" t="str">
        <f>VLOOKUP(Sales_Data17[[#This Row],[Product Description Index]],Products_Data[#All],2,0)</f>
        <v>Socks</v>
      </c>
      <c r="M637">
        <v>4</v>
      </c>
      <c r="N637" s="9">
        <v>192.06666666666669</v>
      </c>
      <c r="O637" s="9">
        <f>Sales_Data17[[#This Row],[Order Quantity]]*Sales_Data17[[#This Row],[Unit Price]]</f>
        <v>768.26666666666677</v>
      </c>
      <c r="P637" s="9">
        <v>128.68466666666669</v>
      </c>
      <c r="Q637" s="9">
        <f>Sales_Data17[[#This Row],[Line Total]]-(Sales_Data17[[#This Row],[Total Unit Cost]]*Sales_Data17[[#This Row],[Order Quantity]])</f>
        <v>253.52800000000002</v>
      </c>
      <c r="R637" s="1" t="str">
        <f>TEXT(Sales_Data17[[#This Row],[OrderDate]],"MMM")</f>
        <v>May</v>
      </c>
      <c r="S637" s="1" t="str">
        <f t="shared" si="9"/>
        <v>2012</v>
      </c>
    </row>
    <row r="638" spans="1:19">
      <c r="A638" t="s">
        <v>661</v>
      </c>
      <c r="B638" s="2">
        <v>41054</v>
      </c>
      <c r="C638" s="2" t="str">
        <f>VLOOKUP(Sales_Data17[[#This Row],[Customer Name Index]],Customer_Data[#All],2,0)</f>
        <v>Apollo Ltd</v>
      </c>
      <c r="D638">
        <v>11</v>
      </c>
      <c r="E638" t="s">
        <v>4</v>
      </c>
      <c r="F638" t="s">
        <v>8168</v>
      </c>
      <c r="G638" t="s">
        <v>8026</v>
      </c>
      <c r="H638" t="str">
        <f>VLOOKUP(Sales_Data17[[#This Row],[Delivery Region Index]],Regions_Table[#All],2,0)</f>
        <v>Queensland</v>
      </c>
      <c r="I638" t="str">
        <f>VLOOKUP(Sales_Data17[[#This Row],[Delivery Region Index]],Regions_Table[#All],3,0)</f>
        <v>Gladstone</v>
      </c>
      <c r="J638">
        <v>30</v>
      </c>
      <c r="K638">
        <v>5</v>
      </c>
      <c r="L638" t="str">
        <f>VLOOKUP(Sales_Data17[[#This Row],[Product Description Index]],Products_Data[#All],2,0)</f>
        <v>Hats</v>
      </c>
      <c r="M638">
        <v>7</v>
      </c>
      <c r="N638" s="9">
        <v>413.16666666666669</v>
      </c>
      <c r="O638" s="9">
        <f>Sales_Data17[[#This Row],[Order Quantity]]*Sales_Data17[[#This Row],[Unit Price]]</f>
        <v>2892.166666666667</v>
      </c>
      <c r="P638" s="9">
        <v>297.47999999999996</v>
      </c>
      <c r="Q638" s="9">
        <f>Sales_Data17[[#This Row],[Line Total]]-(Sales_Data17[[#This Row],[Total Unit Cost]]*Sales_Data17[[#This Row],[Order Quantity]])</f>
        <v>809.8066666666673</v>
      </c>
      <c r="R638" s="1" t="str">
        <f>TEXT(Sales_Data17[[#This Row],[OrderDate]],"MMM")</f>
        <v>May</v>
      </c>
      <c r="S638" s="1" t="str">
        <f t="shared" si="9"/>
        <v>2012</v>
      </c>
    </row>
    <row r="639" spans="1:19">
      <c r="A639" t="s">
        <v>662</v>
      </c>
      <c r="B639" s="2">
        <v>41054</v>
      </c>
      <c r="C639" s="2" t="str">
        <f>VLOOKUP(Sales_Data17[[#This Row],[Customer Name Index]],Customer_Data[#All],2,0)</f>
        <v>ETUDE Ltd</v>
      </c>
      <c r="D639">
        <v>4</v>
      </c>
      <c r="E639" t="s">
        <v>4</v>
      </c>
      <c r="F639" t="s">
        <v>8168</v>
      </c>
      <c r="G639" t="s">
        <v>8027</v>
      </c>
      <c r="H639" t="str">
        <f>VLOOKUP(Sales_Data17[[#This Row],[Delivery Region Index]],Regions_Table[#All],2,0)</f>
        <v>New South Wales</v>
      </c>
      <c r="I639" t="str">
        <f>VLOOKUP(Sales_Data17[[#This Row],[Delivery Region Index]],Regions_Table[#All],3,0)</f>
        <v>Grafton</v>
      </c>
      <c r="J639">
        <v>11</v>
      </c>
      <c r="K639">
        <v>2</v>
      </c>
      <c r="L639" t="str">
        <f>VLOOKUP(Sales_Data17[[#This Row],[Product Description Index]],Products_Data[#All],2,0)</f>
        <v>Pants</v>
      </c>
      <c r="M639">
        <v>3</v>
      </c>
      <c r="N639" s="9">
        <v>20.100000000000001</v>
      </c>
      <c r="O639" s="9">
        <f>Sales_Data17[[#This Row],[Order Quantity]]*Sales_Data17[[#This Row],[Unit Price]]</f>
        <v>60.300000000000004</v>
      </c>
      <c r="P639" s="9">
        <v>16.683</v>
      </c>
      <c r="Q639" s="9">
        <f>Sales_Data17[[#This Row],[Line Total]]-(Sales_Data17[[#This Row],[Total Unit Cost]]*Sales_Data17[[#This Row],[Order Quantity]])</f>
        <v>10.251000000000005</v>
      </c>
      <c r="R639" s="1" t="str">
        <f>TEXT(Sales_Data17[[#This Row],[OrderDate]],"MMM")</f>
        <v>May</v>
      </c>
      <c r="S639" s="1" t="str">
        <f t="shared" si="9"/>
        <v>2012</v>
      </c>
    </row>
    <row r="640" spans="1:19">
      <c r="A640" t="s">
        <v>663</v>
      </c>
      <c r="B640" s="2">
        <v>41054</v>
      </c>
      <c r="C640" s="2" t="str">
        <f>VLOOKUP(Sales_Data17[[#This Row],[Customer Name Index]],Customer_Data[#All],2,0)</f>
        <v>PEDIFIX, Corp</v>
      </c>
      <c r="D640">
        <v>6</v>
      </c>
      <c r="E640" t="s">
        <v>2</v>
      </c>
      <c r="F640" t="s">
        <v>8168</v>
      </c>
      <c r="G640" t="s">
        <v>8027</v>
      </c>
      <c r="H640" t="str">
        <f>VLOOKUP(Sales_Data17[[#This Row],[Delivery Region Index]],Regions_Table[#All],2,0)</f>
        <v>New South Wales</v>
      </c>
      <c r="I640" t="str">
        <f>VLOOKUP(Sales_Data17[[#This Row],[Delivery Region Index]],Regions_Table[#All],3,0)</f>
        <v>Nowra</v>
      </c>
      <c r="J640">
        <v>17</v>
      </c>
      <c r="K640">
        <v>3</v>
      </c>
      <c r="L640" t="str">
        <f>VLOOKUP(Sales_Data17[[#This Row],[Product Description Index]],Products_Data[#All],2,0)</f>
        <v>Sunglasses</v>
      </c>
      <c r="M640">
        <v>6</v>
      </c>
      <c r="N640" s="9">
        <v>437.73333333333335</v>
      </c>
      <c r="O640" s="9">
        <f>Sales_Data17[[#This Row],[Order Quantity]]*Sales_Data17[[#This Row],[Unit Price]]</f>
        <v>2626.4</v>
      </c>
      <c r="P640" s="9">
        <v>363.31866666666667</v>
      </c>
      <c r="Q640" s="9">
        <f>Sales_Data17[[#This Row],[Line Total]]-(Sales_Data17[[#This Row],[Total Unit Cost]]*Sales_Data17[[#This Row],[Order Quantity]])</f>
        <v>446.48799999999983</v>
      </c>
      <c r="R640" s="1" t="str">
        <f>TEXT(Sales_Data17[[#This Row],[OrderDate]],"MMM")</f>
        <v>May</v>
      </c>
      <c r="S640" s="1" t="str">
        <f t="shared" si="9"/>
        <v>2012</v>
      </c>
    </row>
    <row r="641" spans="1:19">
      <c r="A641" t="s">
        <v>664</v>
      </c>
      <c r="B641" s="2">
        <v>41054</v>
      </c>
      <c r="C641" s="2" t="str">
        <f>VLOOKUP(Sales_Data17[[#This Row],[Customer Name Index]],Customer_Data[#All],2,0)</f>
        <v xml:space="preserve">WakeFern </v>
      </c>
      <c r="D641">
        <v>2</v>
      </c>
      <c r="E641" t="s">
        <v>2</v>
      </c>
      <c r="F641" t="s">
        <v>8168</v>
      </c>
      <c r="G641" t="s">
        <v>8027</v>
      </c>
      <c r="H641" t="str">
        <f>VLOOKUP(Sales_Data17[[#This Row],[Delivery Region Index]],Regions_Table[#All],2,0)</f>
        <v>New South Wales</v>
      </c>
      <c r="I641" t="str">
        <f>VLOOKUP(Sales_Data17[[#This Row],[Delivery Region Index]],Regions_Table[#All],3,0)</f>
        <v>Cessnock</v>
      </c>
      <c r="J641">
        <v>6</v>
      </c>
      <c r="K641">
        <v>1</v>
      </c>
      <c r="L641" t="str">
        <f>VLOOKUP(Sales_Data17[[#This Row],[Product Description Index]],Products_Data[#All],2,0)</f>
        <v>Shirts</v>
      </c>
      <c r="M641">
        <v>4</v>
      </c>
      <c r="N641" s="9">
        <v>207.7</v>
      </c>
      <c r="O641" s="9">
        <f>Sales_Data17[[#This Row],[Order Quantity]]*Sales_Data17[[#This Row],[Unit Price]]</f>
        <v>830.8</v>
      </c>
      <c r="P641" s="9">
        <v>132.928</v>
      </c>
      <c r="Q641" s="9">
        <f>Sales_Data17[[#This Row],[Line Total]]-(Sales_Data17[[#This Row],[Total Unit Cost]]*Sales_Data17[[#This Row],[Order Quantity]])</f>
        <v>299.08799999999997</v>
      </c>
      <c r="R641" s="1" t="str">
        <f>TEXT(Sales_Data17[[#This Row],[OrderDate]],"MMM")</f>
        <v>May</v>
      </c>
      <c r="S641" s="1" t="str">
        <f t="shared" si="9"/>
        <v>2012</v>
      </c>
    </row>
    <row r="642" spans="1:19">
      <c r="A642" t="s">
        <v>665</v>
      </c>
      <c r="B642" s="2">
        <v>41054</v>
      </c>
      <c r="C642" s="2" t="str">
        <f>VLOOKUP(Sales_Data17[[#This Row],[Customer Name Index]],Customer_Data[#All],2,0)</f>
        <v>Pacific Ltd</v>
      </c>
      <c r="D642">
        <v>20</v>
      </c>
      <c r="E642" t="s">
        <v>4</v>
      </c>
      <c r="F642" t="s">
        <v>8168</v>
      </c>
      <c r="G642" t="s">
        <v>8028</v>
      </c>
      <c r="H642" t="str">
        <f>VLOOKUP(Sales_Data17[[#This Row],[Delivery Region Index]],Regions_Table[#All],2,0)</f>
        <v>Victoria</v>
      </c>
      <c r="I642" t="str">
        <f>VLOOKUP(Sales_Data17[[#This Row],[Delivery Region Index]],Regions_Table[#All],3,0)</f>
        <v>Warrnambool</v>
      </c>
      <c r="J642">
        <v>57</v>
      </c>
      <c r="K642">
        <v>8</v>
      </c>
      <c r="L642" t="str">
        <f>VLOOKUP(Sales_Data17[[#This Row],[Product Description Index]],Products_Data[#All],2,0)</f>
        <v>Shoes</v>
      </c>
      <c r="M642">
        <v>1</v>
      </c>
      <c r="N642" s="9">
        <v>96.033333333333346</v>
      </c>
      <c r="O642" s="9">
        <f>Sales_Data17[[#This Row],[Order Quantity]]*Sales_Data17[[#This Row],[Unit Price]]</f>
        <v>96.033333333333346</v>
      </c>
      <c r="P642" s="9">
        <v>76.826666666666668</v>
      </c>
      <c r="Q642" s="9">
        <f>Sales_Data17[[#This Row],[Line Total]]-(Sales_Data17[[#This Row],[Total Unit Cost]]*Sales_Data17[[#This Row],[Order Quantity]])</f>
        <v>19.206666666666678</v>
      </c>
      <c r="R642" s="1" t="str">
        <f>TEXT(Sales_Data17[[#This Row],[OrderDate]],"MMM")</f>
        <v>May</v>
      </c>
      <c r="S642" s="1" t="str">
        <f t="shared" ref="S642:S705" si="10">TEXT(B642,"YYY")</f>
        <v>2012</v>
      </c>
    </row>
    <row r="643" spans="1:19">
      <c r="A643" t="s">
        <v>666</v>
      </c>
      <c r="B643" s="2">
        <v>41055</v>
      </c>
      <c r="C643" s="2" t="str">
        <f>VLOOKUP(Sales_Data17[[#This Row],[Customer Name Index]],Customer_Data[#All],2,0)</f>
        <v>PEDIFIX, Corp</v>
      </c>
      <c r="D643">
        <v>6</v>
      </c>
      <c r="E643" t="s">
        <v>4</v>
      </c>
      <c r="F643" t="s">
        <v>8168</v>
      </c>
      <c r="G643" t="s">
        <v>8027</v>
      </c>
      <c r="H643" t="str">
        <f>VLOOKUP(Sales_Data17[[#This Row],[Delivery Region Index]],Regions_Table[#All],2,0)</f>
        <v>New South Wales</v>
      </c>
      <c r="I643" t="str">
        <f>VLOOKUP(Sales_Data17[[#This Row],[Delivery Region Index]],Regions_Table[#All],3,0)</f>
        <v>Nowra</v>
      </c>
      <c r="J643">
        <v>17</v>
      </c>
      <c r="K643">
        <v>3</v>
      </c>
      <c r="L643" t="str">
        <f>VLOOKUP(Sales_Data17[[#This Row],[Product Description Index]],Products_Data[#All],2,0)</f>
        <v>Sunglasses</v>
      </c>
      <c r="M643">
        <v>1</v>
      </c>
      <c r="N643" s="9">
        <v>122.08888888888889</v>
      </c>
      <c r="O643" s="9">
        <f>Sales_Data17[[#This Row],[Order Quantity]]*Sales_Data17[[#This Row],[Unit Price]]</f>
        <v>122.08888888888889</v>
      </c>
      <c r="P643" s="9">
        <v>92.787555555555556</v>
      </c>
      <c r="Q643" s="9">
        <f>Sales_Data17[[#This Row],[Line Total]]-(Sales_Data17[[#This Row],[Total Unit Cost]]*Sales_Data17[[#This Row],[Order Quantity]])</f>
        <v>29.301333333333332</v>
      </c>
      <c r="R643" s="1" t="str">
        <f>TEXT(Sales_Data17[[#This Row],[OrderDate]],"MMM")</f>
        <v>May</v>
      </c>
      <c r="S643" s="1" t="str">
        <f t="shared" si="10"/>
        <v>2012</v>
      </c>
    </row>
    <row r="644" spans="1:19">
      <c r="A644" t="s">
        <v>667</v>
      </c>
      <c r="B644" s="2">
        <v>41055</v>
      </c>
      <c r="C644" s="2" t="str">
        <f>VLOOKUP(Sales_Data17[[#This Row],[Customer Name Index]],Customer_Data[#All],2,0)</f>
        <v>Ole Group</v>
      </c>
      <c r="D644">
        <v>13</v>
      </c>
      <c r="E644" t="s">
        <v>4</v>
      </c>
      <c r="F644" t="s">
        <v>8168</v>
      </c>
      <c r="G644" t="s">
        <v>8026</v>
      </c>
      <c r="H644" t="str">
        <f>VLOOKUP(Sales_Data17[[#This Row],[Delivery Region Index]],Regions_Table[#All],2,0)</f>
        <v>Queensland</v>
      </c>
      <c r="I644" t="str">
        <f>VLOOKUP(Sales_Data17[[#This Row],[Delivery Region Index]],Regions_Table[#All],3,0)</f>
        <v>Mackay</v>
      </c>
      <c r="J644">
        <v>36</v>
      </c>
      <c r="K644">
        <v>5</v>
      </c>
      <c r="L644" t="str">
        <f>VLOOKUP(Sales_Data17[[#This Row],[Product Description Index]],Products_Data[#All],2,0)</f>
        <v>Hats</v>
      </c>
      <c r="M644">
        <v>9</v>
      </c>
      <c r="N644" s="9">
        <v>427.31111111111113</v>
      </c>
      <c r="O644" s="9">
        <f>Sales_Data17[[#This Row],[Order Quantity]]*Sales_Data17[[#This Row],[Unit Price]]</f>
        <v>3845.8</v>
      </c>
      <c r="P644" s="9">
        <v>303.39088888888887</v>
      </c>
      <c r="Q644" s="9">
        <f>Sales_Data17[[#This Row],[Line Total]]-(Sales_Data17[[#This Row],[Total Unit Cost]]*Sales_Data17[[#This Row],[Order Quantity]])</f>
        <v>1115.2820000000002</v>
      </c>
      <c r="R644" s="1" t="str">
        <f>TEXT(Sales_Data17[[#This Row],[OrderDate]],"MMM")</f>
        <v>May</v>
      </c>
      <c r="S644" s="1" t="str">
        <f t="shared" si="10"/>
        <v>2012</v>
      </c>
    </row>
    <row r="645" spans="1:19">
      <c r="A645" t="s">
        <v>668</v>
      </c>
      <c r="B645" s="2">
        <v>41055</v>
      </c>
      <c r="C645" s="2" t="str">
        <f>VLOOKUP(Sales_Data17[[#This Row],[Customer Name Index]],Customer_Data[#All],2,0)</f>
        <v>New Ltd</v>
      </c>
      <c r="D645">
        <v>7</v>
      </c>
      <c r="E645" t="s">
        <v>3</v>
      </c>
      <c r="F645" t="s">
        <v>8168</v>
      </c>
      <c r="G645" t="s">
        <v>8027</v>
      </c>
      <c r="H645" t="str">
        <f>VLOOKUP(Sales_Data17[[#This Row],[Delivery Region Index]],Regions_Table[#All],2,0)</f>
        <v>New South Wales</v>
      </c>
      <c r="I645" t="str">
        <f>VLOOKUP(Sales_Data17[[#This Row],[Delivery Region Index]],Regions_Table[#All],3,0)</f>
        <v>Orange</v>
      </c>
      <c r="J645">
        <v>18</v>
      </c>
      <c r="K645">
        <v>3</v>
      </c>
      <c r="L645" t="str">
        <f>VLOOKUP(Sales_Data17[[#This Row],[Product Description Index]],Products_Data[#All],2,0)</f>
        <v>Sunglasses</v>
      </c>
      <c r="M645">
        <v>6</v>
      </c>
      <c r="N645" s="9">
        <v>582.90000000000009</v>
      </c>
      <c r="O645" s="9">
        <f>Sales_Data17[[#This Row],[Order Quantity]]*Sales_Data17[[#This Row],[Unit Price]]</f>
        <v>3497.4000000000005</v>
      </c>
      <c r="P645" s="9">
        <v>431.346</v>
      </c>
      <c r="Q645" s="9">
        <f>Sales_Data17[[#This Row],[Line Total]]-(Sales_Data17[[#This Row],[Total Unit Cost]]*Sales_Data17[[#This Row],[Order Quantity]])</f>
        <v>909.32400000000052</v>
      </c>
      <c r="R645" s="1" t="str">
        <f>TEXT(Sales_Data17[[#This Row],[OrderDate]],"MMM")</f>
        <v>May</v>
      </c>
      <c r="S645" s="1" t="str">
        <f t="shared" si="10"/>
        <v>2012</v>
      </c>
    </row>
    <row r="646" spans="1:19">
      <c r="A646" t="s">
        <v>669</v>
      </c>
      <c r="B646" s="2">
        <v>41055</v>
      </c>
      <c r="C646" s="2" t="str">
        <f>VLOOKUP(Sales_Data17[[#This Row],[Customer Name Index]],Customer_Data[#All],2,0)</f>
        <v>Eminence Corp</v>
      </c>
      <c r="D646">
        <v>18</v>
      </c>
      <c r="E646" t="s">
        <v>3</v>
      </c>
      <c r="F646" t="s">
        <v>8168</v>
      </c>
      <c r="G646" t="s">
        <v>8025</v>
      </c>
      <c r="H646" t="str">
        <f>VLOOKUP(Sales_Data17[[#This Row],[Delivery Region Index]],Regions_Table[#All],2,0)</f>
        <v>Victoria</v>
      </c>
      <c r="I646" t="str">
        <f>VLOOKUP(Sales_Data17[[#This Row],[Delivery Region Index]],Regions_Table[#All],3,0)</f>
        <v>Bendigo</v>
      </c>
      <c r="J646">
        <v>50</v>
      </c>
      <c r="K646">
        <v>7</v>
      </c>
      <c r="L646" t="str">
        <f>VLOOKUP(Sales_Data17[[#This Row],[Product Description Index]],Products_Data[#All],2,0)</f>
        <v>Dress Shirts</v>
      </c>
      <c r="M646">
        <v>5</v>
      </c>
      <c r="N646" s="9">
        <v>84.866666666666674</v>
      </c>
      <c r="O646" s="9">
        <f>Sales_Data17[[#This Row],[Order Quantity]]*Sales_Data17[[#This Row],[Unit Price]]</f>
        <v>424.33333333333337</v>
      </c>
      <c r="P646" s="9">
        <v>44.979333333333344</v>
      </c>
      <c r="Q646" s="9">
        <f>Sales_Data17[[#This Row],[Line Total]]-(Sales_Data17[[#This Row],[Total Unit Cost]]*Sales_Data17[[#This Row],[Order Quantity]])</f>
        <v>199.43666666666667</v>
      </c>
      <c r="R646" s="1" t="str">
        <f>TEXT(Sales_Data17[[#This Row],[OrderDate]],"MMM")</f>
        <v>May</v>
      </c>
      <c r="S646" s="1" t="str">
        <f t="shared" si="10"/>
        <v>2012</v>
      </c>
    </row>
    <row r="647" spans="1:19">
      <c r="A647" t="s">
        <v>670</v>
      </c>
      <c r="B647" s="2">
        <v>41055</v>
      </c>
      <c r="C647" s="2" t="str">
        <f>VLOOKUP(Sales_Data17[[#This Row],[Customer Name Index]],Customer_Data[#All],2,0)</f>
        <v>New Ltd</v>
      </c>
      <c r="D647">
        <v>7</v>
      </c>
      <c r="E647" t="s">
        <v>3</v>
      </c>
      <c r="F647" t="s">
        <v>8168</v>
      </c>
      <c r="G647" t="s">
        <v>8027</v>
      </c>
      <c r="H647" t="str">
        <f>VLOOKUP(Sales_Data17[[#This Row],[Delivery Region Index]],Regions_Table[#All],2,0)</f>
        <v>New South Wales</v>
      </c>
      <c r="I647" t="str">
        <f>VLOOKUP(Sales_Data17[[#This Row],[Delivery Region Index]],Regions_Table[#All],3,0)</f>
        <v>Port Macquarie</v>
      </c>
      <c r="J647">
        <v>19</v>
      </c>
      <c r="K647">
        <v>3</v>
      </c>
      <c r="L647" t="str">
        <f>VLOOKUP(Sales_Data17[[#This Row],[Product Description Index]],Products_Data[#All],2,0)</f>
        <v>Sunglasses</v>
      </c>
      <c r="M647">
        <v>8</v>
      </c>
      <c r="N647" s="9">
        <v>424.33333333333331</v>
      </c>
      <c r="O647" s="9">
        <f>Sales_Data17[[#This Row],[Order Quantity]]*Sales_Data17[[#This Row],[Unit Price]]</f>
        <v>3394.6666666666665</v>
      </c>
      <c r="P647" s="9">
        <v>297.0333333333333</v>
      </c>
      <c r="Q647" s="9">
        <f>Sales_Data17[[#This Row],[Line Total]]-(Sales_Data17[[#This Row],[Total Unit Cost]]*Sales_Data17[[#This Row],[Order Quantity]])</f>
        <v>1018.4000000000001</v>
      </c>
      <c r="R647" s="1" t="str">
        <f>TEXT(Sales_Data17[[#This Row],[OrderDate]],"MMM")</f>
        <v>May</v>
      </c>
      <c r="S647" s="1" t="str">
        <f t="shared" si="10"/>
        <v>2012</v>
      </c>
    </row>
    <row r="648" spans="1:19">
      <c r="A648" t="s">
        <v>671</v>
      </c>
      <c r="B648" s="2">
        <v>41055</v>
      </c>
      <c r="C648" s="2" t="str">
        <f>VLOOKUP(Sales_Data17[[#This Row],[Customer Name Index]],Customer_Data[#All],2,0)</f>
        <v>3LAB, Ltd</v>
      </c>
      <c r="D648">
        <v>16</v>
      </c>
      <c r="E648" t="s">
        <v>2</v>
      </c>
      <c r="F648" t="s">
        <v>8168</v>
      </c>
      <c r="G648" t="s">
        <v>8025</v>
      </c>
      <c r="H648" t="str">
        <f>VLOOKUP(Sales_Data17[[#This Row],[Delivery Region Index]],Regions_Table[#All],2,0)</f>
        <v>Victoria</v>
      </c>
      <c r="I648" t="str">
        <f>VLOOKUP(Sales_Data17[[#This Row],[Delivery Region Index]],Regions_Table[#All],3,0)</f>
        <v>Melbourne</v>
      </c>
      <c r="J648">
        <v>47</v>
      </c>
      <c r="K648">
        <v>7</v>
      </c>
      <c r="L648" t="str">
        <f>VLOOKUP(Sales_Data17[[#This Row],[Product Description Index]],Products_Data[#All],2,0)</f>
        <v>Dress Shirts</v>
      </c>
      <c r="M648">
        <v>8</v>
      </c>
      <c r="N648" s="9">
        <v>269.48888888888888</v>
      </c>
      <c r="O648" s="9">
        <f>Sales_Data17[[#This Row],[Order Quantity]]*Sales_Data17[[#This Row],[Unit Price]]</f>
        <v>2155.911111111111</v>
      </c>
      <c r="P648" s="9">
        <v>223.67577777777777</v>
      </c>
      <c r="Q648" s="9">
        <f>Sales_Data17[[#This Row],[Line Total]]-(Sales_Data17[[#This Row],[Total Unit Cost]]*Sales_Data17[[#This Row],[Order Quantity]])</f>
        <v>366.5048888888889</v>
      </c>
      <c r="R648" s="1" t="str">
        <f>TEXT(Sales_Data17[[#This Row],[OrderDate]],"MMM")</f>
        <v>May</v>
      </c>
      <c r="S648" s="1" t="str">
        <f t="shared" si="10"/>
        <v>2012</v>
      </c>
    </row>
    <row r="649" spans="1:19">
      <c r="A649" t="s">
        <v>672</v>
      </c>
      <c r="B649" s="2">
        <v>41055</v>
      </c>
      <c r="C649" s="2" t="str">
        <f>VLOOKUP(Sales_Data17[[#This Row],[Customer Name Index]],Customer_Data[#All],2,0)</f>
        <v>ETUDE Ltd</v>
      </c>
      <c r="D649">
        <v>4</v>
      </c>
      <c r="E649" t="s">
        <v>4</v>
      </c>
      <c r="F649" t="s">
        <v>8168</v>
      </c>
      <c r="G649" t="s">
        <v>8027</v>
      </c>
      <c r="H649" t="str">
        <f>VLOOKUP(Sales_Data17[[#This Row],[Delivery Region Index]],Regions_Table[#All],2,0)</f>
        <v>New South Wales</v>
      </c>
      <c r="I649" t="str">
        <f>VLOOKUP(Sales_Data17[[#This Row],[Delivery Region Index]],Regions_Table[#All],3,0)</f>
        <v>Grafton</v>
      </c>
      <c r="J649">
        <v>11</v>
      </c>
      <c r="K649">
        <v>2</v>
      </c>
      <c r="L649" t="str">
        <f>VLOOKUP(Sales_Data17[[#This Row],[Product Description Index]],Products_Data[#All],2,0)</f>
        <v>Pants</v>
      </c>
      <c r="M649">
        <v>9</v>
      </c>
      <c r="N649" s="9">
        <v>146.65555555555557</v>
      </c>
      <c r="O649" s="9">
        <f>Sales_Data17[[#This Row],[Order Quantity]]*Sales_Data17[[#This Row],[Unit Price]]</f>
        <v>1319.9</v>
      </c>
      <c r="P649" s="9">
        <v>98.259222222222235</v>
      </c>
      <c r="Q649" s="9">
        <f>Sales_Data17[[#This Row],[Line Total]]-(Sales_Data17[[#This Row],[Total Unit Cost]]*Sales_Data17[[#This Row],[Order Quantity]])</f>
        <v>435.56700000000001</v>
      </c>
      <c r="R649" s="1" t="str">
        <f>TEXT(Sales_Data17[[#This Row],[OrderDate]],"MMM")</f>
        <v>May</v>
      </c>
      <c r="S649" s="1" t="str">
        <f t="shared" si="10"/>
        <v>2012</v>
      </c>
    </row>
    <row r="650" spans="1:19">
      <c r="A650" t="s">
        <v>673</v>
      </c>
      <c r="B650" s="2">
        <v>41056</v>
      </c>
      <c r="C650" s="2" t="str">
        <f>VLOOKUP(Sales_Data17[[#This Row],[Customer Name Index]],Customer_Data[#All],2,0)</f>
        <v>New Ltd</v>
      </c>
      <c r="D650">
        <v>7</v>
      </c>
      <c r="E650" t="s">
        <v>2</v>
      </c>
      <c r="F650" t="s">
        <v>8168</v>
      </c>
      <c r="G650" t="s">
        <v>8027</v>
      </c>
      <c r="H650" t="str">
        <f>VLOOKUP(Sales_Data17[[#This Row],[Delivery Region Index]],Regions_Table[#All],2,0)</f>
        <v>New South Wales</v>
      </c>
      <c r="I650" t="str">
        <f>VLOOKUP(Sales_Data17[[#This Row],[Delivery Region Index]],Regions_Table[#All],3,0)</f>
        <v>Orange</v>
      </c>
      <c r="J650">
        <v>18</v>
      </c>
      <c r="K650">
        <v>3</v>
      </c>
      <c r="L650" t="str">
        <f>VLOOKUP(Sales_Data17[[#This Row],[Product Description Index]],Products_Data[#All],2,0)</f>
        <v>Sunglasses</v>
      </c>
      <c r="M650">
        <v>1</v>
      </c>
      <c r="N650" s="9">
        <v>125.06666666666668</v>
      </c>
      <c r="O650" s="9">
        <f>Sales_Data17[[#This Row],[Order Quantity]]*Sales_Data17[[#This Row],[Unit Price]]</f>
        <v>125.06666666666668</v>
      </c>
      <c r="P650" s="9">
        <v>58.781333333333336</v>
      </c>
      <c r="Q650" s="9">
        <f>Sales_Data17[[#This Row],[Line Total]]-(Sales_Data17[[#This Row],[Total Unit Cost]]*Sales_Data17[[#This Row],[Order Quantity]])</f>
        <v>66.285333333333341</v>
      </c>
      <c r="R650" s="1" t="str">
        <f>TEXT(Sales_Data17[[#This Row],[OrderDate]],"MMM")</f>
        <v>May</v>
      </c>
      <c r="S650" s="1" t="str">
        <f t="shared" si="10"/>
        <v>2012</v>
      </c>
    </row>
    <row r="651" spans="1:19">
      <c r="A651" t="s">
        <v>674</v>
      </c>
      <c r="B651" s="2">
        <v>41056</v>
      </c>
      <c r="C651" s="2" t="str">
        <f>VLOOKUP(Sales_Data17[[#This Row],[Customer Name Index]],Customer_Data[#All],2,0)</f>
        <v xml:space="preserve">WakeFern </v>
      </c>
      <c r="D651">
        <v>2</v>
      </c>
      <c r="E651" t="s">
        <v>2</v>
      </c>
      <c r="F651" t="s">
        <v>8168</v>
      </c>
      <c r="G651" t="s">
        <v>8027</v>
      </c>
      <c r="H651" t="str">
        <f>VLOOKUP(Sales_Data17[[#This Row],[Delivery Region Index]],Regions_Table[#All],2,0)</f>
        <v>New South Wales</v>
      </c>
      <c r="I651" t="str">
        <f>VLOOKUP(Sales_Data17[[#This Row],[Delivery Region Index]],Regions_Table[#All],3,0)</f>
        <v>Broken Hill</v>
      </c>
      <c r="J651">
        <v>5</v>
      </c>
      <c r="K651">
        <v>1</v>
      </c>
      <c r="L651" t="str">
        <f>VLOOKUP(Sales_Data17[[#This Row],[Product Description Index]],Products_Data[#All],2,0)</f>
        <v>Shirts</v>
      </c>
      <c r="M651">
        <v>6</v>
      </c>
      <c r="N651" s="9">
        <v>702.01111111111118</v>
      </c>
      <c r="O651" s="9">
        <f>Sales_Data17[[#This Row],[Order Quantity]]*Sales_Data17[[#This Row],[Unit Price]]</f>
        <v>4212.0666666666675</v>
      </c>
      <c r="P651" s="9">
        <v>287.82455555555555</v>
      </c>
      <c r="Q651" s="9">
        <f>Sales_Data17[[#This Row],[Line Total]]-(Sales_Data17[[#This Row],[Total Unit Cost]]*Sales_Data17[[#This Row],[Order Quantity]])</f>
        <v>2485.119333333334</v>
      </c>
      <c r="R651" s="1" t="str">
        <f>TEXT(Sales_Data17[[#This Row],[OrderDate]],"MMM")</f>
        <v>May</v>
      </c>
      <c r="S651" s="1" t="str">
        <f t="shared" si="10"/>
        <v>2012</v>
      </c>
    </row>
    <row r="652" spans="1:19">
      <c r="A652" t="s">
        <v>675</v>
      </c>
      <c r="B652" s="2">
        <v>41056</v>
      </c>
      <c r="C652" s="2" t="str">
        <f>VLOOKUP(Sales_Data17[[#This Row],[Customer Name Index]],Customer_Data[#All],2,0)</f>
        <v>21st Ltd</v>
      </c>
      <c r="D652">
        <v>10</v>
      </c>
      <c r="E652" t="s">
        <v>3</v>
      </c>
      <c r="F652" t="s">
        <v>8168</v>
      </c>
      <c r="G652" t="s">
        <v>8026</v>
      </c>
      <c r="H652" t="str">
        <f>VLOOKUP(Sales_Data17[[#This Row],[Delivery Region Index]],Regions_Table[#All],2,0)</f>
        <v>Queensland</v>
      </c>
      <c r="I652" t="str">
        <f>VLOOKUP(Sales_Data17[[#This Row],[Delivery Region Index]],Regions_Table[#All],3,0)</f>
        <v>Charters Towers</v>
      </c>
      <c r="J652">
        <v>29</v>
      </c>
      <c r="K652">
        <v>4</v>
      </c>
      <c r="L652" t="str">
        <f>VLOOKUP(Sales_Data17[[#This Row],[Product Description Index]],Products_Data[#All],2,0)</f>
        <v>Jeans</v>
      </c>
      <c r="M652">
        <v>7</v>
      </c>
      <c r="N652" s="9">
        <v>360.31111111111113</v>
      </c>
      <c r="O652" s="9">
        <f>Sales_Data17[[#This Row],[Order Quantity]]*Sales_Data17[[#This Row],[Unit Price]]</f>
        <v>2522.1777777777779</v>
      </c>
      <c r="P652" s="9">
        <v>162.14000000000001</v>
      </c>
      <c r="Q652" s="9">
        <f>Sales_Data17[[#This Row],[Line Total]]-(Sales_Data17[[#This Row],[Total Unit Cost]]*Sales_Data17[[#This Row],[Order Quantity]])</f>
        <v>1387.1977777777779</v>
      </c>
      <c r="R652" s="1" t="str">
        <f>TEXT(Sales_Data17[[#This Row],[OrderDate]],"MMM")</f>
        <v>May</v>
      </c>
      <c r="S652" s="1" t="str">
        <f t="shared" si="10"/>
        <v>2012</v>
      </c>
    </row>
    <row r="653" spans="1:19">
      <c r="A653" t="s">
        <v>676</v>
      </c>
      <c r="B653" s="2">
        <v>41056</v>
      </c>
      <c r="C653" s="2" t="str">
        <f>VLOOKUP(Sales_Data17[[#This Row],[Customer Name Index]],Customer_Data[#All],2,0)</f>
        <v>21st Ltd</v>
      </c>
      <c r="D653">
        <v>10</v>
      </c>
      <c r="E653" t="s">
        <v>2</v>
      </c>
      <c r="F653" t="s">
        <v>8168</v>
      </c>
      <c r="G653" t="s">
        <v>8027</v>
      </c>
      <c r="H653" t="str">
        <f>VLOOKUP(Sales_Data17[[#This Row],[Delivery Region Index]],Regions_Table[#All],2,0)</f>
        <v>Queensland</v>
      </c>
      <c r="I653" t="str">
        <f>VLOOKUP(Sales_Data17[[#This Row],[Delivery Region Index]],Regions_Table[#All],3,0)</f>
        <v>Bundaberg</v>
      </c>
      <c r="J653">
        <v>27</v>
      </c>
      <c r="K653">
        <v>4</v>
      </c>
      <c r="L653" t="str">
        <f>VLOOKUP(Sales_Data17[[#This Row],[Product Description Index]],Products_Data[#All],2,0)</f>
        <v>Jeans</v>
      </c>
      <c r="M653">
        <v>4</v>
      </c>
      <c r="N653" s="9">
        <v>215.14444444444445</v>
      </c>
      <c r="O653" s="9">
        <f>Sales_Data17[[#This Row],[Order Quantity]]*Sales_Data17[[#This Row],[Unit Price]]</f>
        <v>860.57777777777778</v>
      </c>
      <c r="P653" s="9">
        <v>126.93522222222221</v>
      </c>
      <c r="Q653" s="9">
        <f>Sales_Data17[[#This Row],[Line Total]]-(Sales_Data17[[#This Row],[Total Unit Cost]]*Sales_Data17[[#This Row],[Order Quantity]])</f>
        <v>352.83688888888895</v>
      </c>
      <c r="R653" s="1" t="str">
        <f>TEXT(Sales_Data17[[#This Row],[OrderDate]],"MMM")</f>
        <v>May</v>
      </c>
      <c r="S653" s="1" t="str">
        <f t="shared" si="10"/>
        <v>2012</v>
      </c>
    </row>
    <row r="654" spans="1:19">
      <c r="A654" t="s">
        <v>677</v>
      </c>
      <c r="B654" s="2">
        <v>41056</v>
      </c>
      <c r="C654" s="2" t="str">
        <f>VLOOKUP(Sales_Data17[[#This Row],[Customer Name Index]],Customer_Data[#All],2,0)</f>
        <v xml:space="preserve">Medline </v>
      </c>
      <c r="D654">
        <v>12</v>
      </c>
      <c r="E654" t="s">
        <v>4</v>
      </c>
      <c r="F654" t="s">
        <v>8168</v>
      </c>
      <c r="G654" t="s">
        <v>8026</v>
      </c>
      <c r="H654" t="str">
        <f>VLOOKUP(Sales_Data17[[#This Row],[Delivery Region Index]],Regions_Table[#All],2,0)</f>
        <v>Queensland</v>
      </c>
      <c r="I654" t="str">
        <f>VLOOKUP(Sales_Data17[[#This Row],[Delivery Region Index]],Regions_Table[#All],3,0)</f>
        <v>Logan City</v>
      </c>
      <c r="J654">
        <v>35</v>
      </c>
      <c r="K654">
        <v>5</v>
      </c>
      <c r="L654" t="str">
        <f>VLOOKUP(Sales_Data17[[#This Row],[Product Description Index]],Products_Data[#All],2,0)</f>
        <v>Hats</v>
      </c>
      <c r="M654">
        <v>3</v>
      </c>
      <c r="N654" s="9">
        <v>438.47777777777782</v>
      </c>
      <c r="O654" s="9">
        <f>Sales_Data17[[#This Row],[Order Quantity]]*Sales_Data17[[#This Row],[Unit Price]]</f>
        <v>1315.4333333333334</v>
      </c>
      <c r="P654" s="9">
        <v>337.62788888888895</v>
      </c>
      <c r="Q654" s="9">
        <f>Sales_Data17[[#This Row],[Line Total]]-(Sales_Data17[[#This Row],[Total Unit Cost]]*Sales_Data17[[#This Row],[Order Quantity]])</f>
        <v>302.54966666666655</v>
      </c>
      <c r="R654" s="1" t="str">
        <f>TEXT(Sales_Data17[[#This Row],[OrderDate]],"MMM")</f>
        <v>May</v>
      </c>
      <c r="S654" s="1" t="str">
        <f t="shared" si="10"/>
        <v>2012</v>
      </c>
    </row>
    <row r="655" spans="1:19">
      <c r="A655" t="s">
        <v>678</v>
      </c>
      <c r="B655" s="2">
        <v>41057</v>
      </c>
      <c r="C655" s="2" t="str">
        <f>VLOOKUP(Sales_Data17[[#This Row],[Customer Name Index]],Customer_Data[#All],2,0)</f>
        <v>Avon Corp</v>
      </c>
      <c r="D655">
        <v>1</v>
      </c>
      <c r="E655" t="s">
        <v>4</v>
      </c>
      <c r="F655" t="s">
        <v>8168</v>
      </c>
      <c r="G655" t="s">
        <v>8027</v>
      </c>
      <c r="H655" t="str">
        <f>VLOOKUP(Sales_Data17[[#This Row],[Delivery Region Index]],Regions_Table[#All],2,0)</f>
        <v>New South Wales</v>
      </c>
      <c r="I655" t="str">
        <f>VLOOKUP(Sales_Data17[[#This Row],[Delivery Region Index]],Regions_Table[#All],3,0)</f>
        <v>Albury</v>
      </c>
      <c r="J655">
        <v>2</v>
      </c>
      <c r="K655">
        <v>1</v>
      </c>
      <c r="L655" t="str">
        <f>VLOOKUP(Sales_Data17[[#This Row],[Product Description Index]],Products_Data[#All],2,0)</f>
        <v>Shirts</v>
      </c>
      <c r="M655">
        <v>1</v>
      </c>
      <c r="N655" s="9">
        <v>119.85555555555555</v>
      </c>
      <c r="O655" s="9">
        <f>Sales_Data17[[#This Row],[Order Quantity]]*Sales_Data17[[#This Row],[Unit Price]]</f>
        <v>119.85555555555555</v>
      </c>
      <c r="P655" s="9">
        <v>49.140777777777778</v>
      </c>
      <c r="Q655" s="9">
        <f>Sales_Data17[[#This Row],[Line Total]]-(Sales_Data17[[#This Row],[Total Unit Cost]]*Sales_Data17[[#This Row],[Order Quantity]])</f>
        <v>70.714777777777783</v>
      </c>
      <c r="R655" s="1" t="str">
        <f>TEXT(Sales_Data17[[#This Row],[OrderDate]],"MMM")</f>
        <v>May</v>
      </c>
      <c r="S655" s="1" t="str">
        <f t="shared" si="10"/>
        <v>2012</v>
      </c>
    </row>
    <row r="656" spans="1:19">
      <c r="A656" t="s">
        <v>679</v>
      </c>
      <c r="B656" s="2">
        <v>41057</v>
      </c>
      <c r="C656" s="2" t="str">
        <f>VLOOKUP(Sales_Data17[[#This Row],[Customer Name Index]],Customer_Data[#All],2,0)</f>
        <v>New Ltd</v>
      </c>
      <c r="D656">
        <v>7</v>
      </c>
      <c r="E656" t="s">
        <v>4</v>
      </c>
      <c r="F656" t="s">
        <v>8168</v>
      </c>
      <c r="G656" t="s">
        <v>8027</v>
      </c>
      <c r="H656" t="str">
        <f>VLOOKUP(Sales_Data17[[#This Row],[Delivery Region Index]],Regions_Table[#All],2,0)</f>
        <v>New South Wales</v>
      </c>
      <c r="I656" t="str">
        <f>VLOOKUP(Sales_Data17[[#This Row],[Delivery Region Index]],Regions_Table[#All],3,0)</f>
        <v>Port Macquarie</v>
      </c>
      <c r="J656">
        <v>19</v>
      </c>
      <c r="K656">
        <v>3</v>
      </c>
      <c r="L656" t="str">
        <f>VLOOKUP(Sales_Data17[[#This Row],[Product Description Index]],Products_Data[#All],2,0)</f>
        <v>Sunglasses</v>
      </c>
      <c r="M656">
        <v>1</v>
      </c>
      <c r="N656" s="9">
        <v>620.86666666666667</v>
      </c>
      <c r="O656" s="9">
        <f>Sales_Data17[[#This Row],[Order Quantity]]*Sales_Data17[[#This Row],[Unit Price]]</f>
        <v>620.86666666666667</v>
      </c>
      <c r="P656" s="9">
        <v>440.81533333333329</v>
      </c>
      <c r="Q656" s="9">
        <f>Sales_Data17[[#This Row],[Line Total]]-(Sales_Data17[[#This Row],[Total Unit Cost]]*Sales_Data17[[#This Row],[Order Quantity]])</f>
        <v>180.05133333333339</v>
      </c>
      <c r="R656" s="1" t="str">
        <f>TEXT(Sales_Data17[[#This Row],[OrderDate]],"MMM")</f>
        <v>May</v>
      </c>
      <c r="S656" s="1" t="str">
        <f t="shared" si="10"/>
        <v>2012</v>
      </c>
    </row>
    <row r="657" spans="1:19">
      <c r="A657" t="s">
        <v>680</v>
      </c>
      <c r="B657" s="2">
        <v>41057</v>
      </c>
      <c r="C657" s="2" t="str">
        <f>VLOOKUP(Sales_Data17[[#This Row],[Customer Name Index]],Customer_Data[#All],2,0)</f>
        <v>Elorac, Corp</v>
      </c>
      <c r="D657">
        <v>3</v>
      </c>
      <c r="E657" t="s">
        <v>4</v>
      </c>
      <c r="F657" t="s">
        <v>8168</v>
      </c>
      <c r="G657" t="s">
        <v>8027</v>
      </c>
      <c r="H657" t="str">
        <f>VLOOKUP(Sales_Data17[[#This Row],[Delivery Region Index]],Regions_Table[#All],2,0)</f>
        <v>New South Wales</v>
      </c>
      <c r="I657" t="str">
        <f>VLOOKUP(Sales_Data17[[#This Row],[Delivery Region Index]],Regions_Table[#All],3,0)</f>
        <v>Dubbo</v>
      </c>
      <c r="J657">
        <v>8</v>
      </c>
      <c r="K657">
        <v>2</v>
      </c>
      <c r="L657" t="str">
        <f>VLOOKUP(Sales_Data17[[#This Row],[Product Description Index]],Products_Data[#All],2,0)</f>
        <v>Pants</v>
      </c>
      <c r="M657">
        <v>6</v>
      </c>
      <c r="N657" s="9">
        <v>345.42222222222222</v>
      </c>
      <c r="O657" s="9">
        <f>Sales_Data17[[#This Row],[Order Quantity]]*Sales_Data17[[#This Row],[Unit Price]]</f>
        <v>2072.5333333333333</v>
      </c>
      <c r="P657" s="9">
        <v>210.70755555555559</v>
      </c>
      <c r="Q657" s="9">
        <f>Sales_Data17[[#This Row],[Line Total]]-(Sales_Data17[[#This Row],[Total Unit Cost]]*Sales_Data17[[#This Row],[Order Quantity]])</f>
        <v>808.28799999999978</v>
      </c>
      <c r="R657" s="1" t="str">
        <f>TEXT(Sales_Data17[[#This Row],[OrderDate]],"MMM")</f>
        <v>May</v>
      </c>
      <c r="S657" s="1" t="str">
        <f t="shared" si="10"/>
        <v>2012</v>
      </c>
    </row>
    <row r="658" spans="1:19">
      <c r="A658" t="s">
        <v>681</v>
      </c>
      <c r="B658" s="2">
        <v>41057</v>
      </c>
      <c r="C658" s="2" t="str">
        <f>VLOOKUP(Sales_Data17[[#This Row],[Customer Name Index]],Customer_Data[#All],2,0)</f>
        <v>New Ltd</v>
      </c>
      <c r="D658">
        <v>7</v>
      </c>
      <c r="E658" t="s">
        <v>2</v>
      </c>
      <c r="F658" t="s">
        <v>8168</v>
      </c>
      <c r="G658" t="s">
        <v>8027</v>
      </c>
      <c r="H658" t="str">
        <f>VLOOKUP(Sales_Data17[[#This Row],[Delivery Region Index]],Regions_Table[#All],2,0)</f>
        <v>New South Wales</v>
      </c>
      <c r="I658" t="str">
        <f>VLOOKUP(Sales_Data17[[#This Row],[Delivery Region Index]],Regions_Table[#All],3,0)</f>
        <v>Port Macquarie</v>
      </c>
      <c r="J658">
        <v>19</v>
      </c>
      <c r="K658">
        <v>3</v>
      </c>
      <c r="L658" t="str">
        <f>VLOOKUP(Sales_Data17[[#This Row],[Product Description Index]],Products_Data[#All],2,0)</f>
        <v>Sunglasses</v>
      </c>
      <c r="M658">
        <v>2</v>
      </c>
      <c r="N658" s="9">
        <v>96.777777777777771</v>
      </c>
      <c r="O658" s="9">
        <f>Sales_Data17[[#This Row],[Order Quantity]]*Sales_Data17[[#This Row],[Unit Price]]</f>
        <v>193.55555555555554</v>
      </c>
      <c r="P658" s="9">
        <v>73.551111111111112</v>
      </c>
      <c r="Q658" s="9">
        <f>Sales_Data17[[#This Row],[Line Total]]-(Sales_Data17[[#This Row],[Total Unit Cost]]*Sales_Data17[[#This Row],[Order Quantity]])</f>
        <v>46.453333333333319</v>
      </c>
      <c r="R658" s="1" t="str">
        <f>TEXT(Sales_Data17[[#This Row],[OrderDate]],"MMM")</f>
        <v>May</v>
      </c>
      <c r="S658" s="1" t="str">
        <f t="shared" si="10"/>
        <v>2012</v>
      </c>
    </row>
    <row r="659" spans="1:19">
      <c r="A659" t="s">
        <v>682</v>
      </c>
      <c r="B659" s="2">
        <v>41057</v>
      </c>
      <c r="C659" s="2" t="str">
        <f>VLOOKUP(Sales_Data17[[#This Row],[Customer Name Index]],Customer_Data[#All],2,0)</f>
        <v>3LAB, Ltd</v>
      </c>
      <c r="D659">
        <v>16</v>
      </c>
      <c r="E659" t="s">
        <v>2</v>
      </c>
      <c r="F659" t="s">
        <v>8168</v>
      </c>
      <c r="G659" t="s">
        <v>8025</v>
      </c>
      <c r="H659" t="str">
        <f>VLOOKUP(Sales_Data17[[#This Row],[Delivery Region Index]],Regions_Table[#All],2,0)</f>
        <v>Queensland</v>
      </c>
      <c r="I659" t="str">
        <f>VLOOKUP(Sales_Data17[[#This Row],[Delivery Region Index]],Regions_Table[#All],3,0)</f>
        <v>Townsville</v>
      </c>
      <c r="J659">
        <v>45</v>
      </c>
      <c r="K659">
        <v>7</v>
      </c>
      <c r="L659" t="str">
        <f>VLOOKUP(Sales_Data17[[#This Row],[Product Description Index]],Products_Data[#All],2,0)</f>
        <v>Dress Shirts</v>
      </c>
      <c r="M659">
        <v>5</v>
      </c>
      <c r="N659" s="9">
        <v>201.74444444444444</v>
      </c>
      <c r="O659" s="9">
        <f>Sales_Data17[[#This Row],[Order Quantity]]*Sales_Data17[[#This Row],[Unit Price]]</f>
        <v>1008.7222222222222</v>
      </c>
      <c r="P659" s="9">
        <v>171.48277777777778</v>
      </c>
      <c r="Q659" s="9">
        <f>Sales_Data17[[#This Row],[Line Total]]-(Sales_Data17[[#This Row],[Total Unit Cost]]*Sales_Data17[[#This Row],[Order Quantity]])</f>
        <v>151.30833333333328</v>
      </c>
      <c r="R659" s="1" t="str">
        <f>TEXT(Sales_Data17[[#This Row],[OrderDate]],"MMM")</f>
        <v>May</v>
      </c>
      <c r="S659" s="1" t="str">
        <f t="shared" si="10"/>
        <v>2012</v>
      </c>
    </row>
    <row r="660" spans="1:19">
      <c r="A660" t="s">
        <v>683</v>
      </c>
      <c r="B660" s="2">
        <v>41057</v>
      </c>
      <c r="C660" s="2" t="str">
        <f>VLOOKUP(Sales_Data17[[#This Row],[Customer Name Index]],Customer_Data[#All],2,0)</f>
        <v>Ole Group</v>
      </c>
      <c r="D660">
        <v>13</v>
      </c>
      <c r="E660" t="s">
        <v>4</v>
      </c>
      <c r="F660" t="s">
        <v>8168</v>
      </c>
      <c r="G660" t="s">
        <v>8026</v>
      </c>
      <c r="H660" t="str">
        <f>VLOOKUP(Sales_Data17[[#This Row],[Delivery Region Index]],Regions_Table[#All],2,0)</f>
        <v>Queensland</v>
      </c>
      <c r="I660" t="str">
        <f>VLOOKUP(Sales_Data17[[#This Row],[Delivery Region Index]],Regions_Table[#All],3,0)</f>
        <v>Maryborough</v>
      </c>
      <c r="J660">
        <v>37</v>
      </c>
      <c r="K660">
        <v>6</v>
      </c>
      <c r="L660" t="str">
        <f>VLOOKUP(Sales_Data17[[#This Row],[Product Description Index]],Products_Data[#All],2,0)</f>
        <v>Socks</v>
      </c>
      <c r="M660">
        <v>2</v>
      </c>
      <c r="N660" s="9">
        <v>109.43333333333334</v>
      </c>
      <c r="O660" s="9">
        <f>Sales_Data17[[#This Row],[Order Quantity]]*Sales_Data17[[#This Row],[Unit Price]]</f>
        <v>218.86666666666667</v>
      </c>
      <c r="P660" s="9">
        <v>60.18833333333334</v>
      </c>
      <c r="Q660" s="9">
        <f>Sales_Data17[[#This Row],[Line Total]]-(Sales_Data17[[#This Row],[Total Unit Cost]]*Sales_Data17[[#This Row],[Order Quantity]])</f>
        <v>98.49</v>
      </c>
      <c r="R660" s="1" t="str">
        <f>TEXT(Sales_Data17[[#This Row],[OrderDate]],"MMM")</f>
        <v>May</v>
      </c>
      <c r="S660" s="1" t="str">
        <f t="shared" si="10"/>
        <v>2012</v>
      </c>
    </row>
    <row r="661" spans="1:19">
      <c r="A661" t="s">
        <v>684</v>
      </c>
      <c r="B661" s="2">
        <v>41057</v>
      </c>
      <c r="C661" s="2" t="str">
        <f>VLOOKUP(Sales_Data17[[#This Row],[Customer Name Index]],Customer_Data[#All],2,0)</f>
        <v>Pacific Ltd</v>
      </c>
      <c r="D661">
        <v>20</v>
      </c>
      <c r="E661" t="s">
        <v>2</v>
      </c>
      <c r="F661" t="s">
        <v>8168</v>
      </c>
      <c r="G661" t="s">
        <v>8028</v>
      </c>
      <c r="H661" t="str">
        <f>VLOOKUP(Sales_Data17[[#This Row],[Delivery Region Index]],Regions_Table[#All],2,0)</f>
        <v>Victoria</v>
      </c>
      <c r="I661" t="str">
        <f>VLOOKUP(Sales_Data17[[#This Row],[Delivery Region Index]],Regions_Table[#All],3,0)</f>
        <v>Wangaratta</v>
      </c>
      <c r="J661">
        <v>56</v>
      </c>
      <c r="K661">
        <v>8</v>
      </c>
      <c r="L661" t="str">
        <f>VLOOKUP(Sales_Data17[[#This Row],[Product Description Index]],Products_Data[#All],2,0)</f>
        <v>Shoes</v>
      </c>
      <c r="M661">
        <v>8</v>
      </c>
      <c r="N661" s="9">
        <v>436.24444444444447</v>
      </c>
      <c r="O661" s="9">
        <f>Sales_Data17[[#This Row],[Order Quantity]]*Sales_Data17[[#This Row],[Unit Price]]</f>
        <v>3489.9555555555557</v>
      </c>
      <c r="P661" s="9">
        <v>191.94755555555557</v>
      </c>
      <c r="Q661" s="9">
        <f>Sales_Data17[[#This Row],[Line Total]]-(Sales_Data17[[#This Row],[Total Unit Cost]]*Sales_Data17[[#This Row],[Order Quantity]])</f>
        <v>1954.3751111111112</v>
      </c>
      <c r="R661" s="1" t="str">
        <f>TEXT(Sales_Data17[[#This Row],[OrderDate]],"MMM")</f>
        <v>May</v>
      </c>
      <c r="S661" s="1" t="str">
        <f t="shared" si="10"/>
        <v>2012</v>
      </c>
    </row>
    <row r="662" spans="1:19">
      <c r="A662" t="s">
        <v>685</v>
      </c>
      <c r="B662" s="2">
        <v>41057</v>
      </c>
      <c r="C662" s="2" t="str">
        <f>VLOOKUP(Sales_Data17[[#This Row],[Customer Name Index]],Customer_Data[#All],2,0)</f>
        <v>Pure Group</v>
      </c>
      <c r="D662">
        <v>17</v>
      </c>
      <c r="E662" t="s">
        <v>4</v>
      </c>
      <c r="F662" t="s">
        <v>8168</v>
      </c>
      <c r="G662" t="s">
        <v>8025</v>
      </c>
      <c r="H662" t="str">
        <f>VLOOKUP(Sales_Data17[[#This Row],[Delivery Region Index]],Regions_Table[#All],2,0)</f>
        <v>Victoria</v>
      </c>
      <c r="I662" t="str">
        <f>VLOOKUP(Sales_Data17[[#This Row],[Delivery Region Index]],Regions_Table[#All],3,0)</f>
        <v>Ballarat</v>
      </c>
      <c r="J662">
        <v>49</v>
      </c>
      <c r="K662">
        <v>7</v>
      </c>
      <c r="L662" t="str">
        <f>VLOOKUP(Sales_Data17[[#This Row],[Product Description Index]],Products_Data[#All],2,0)</f>
        <v>Dress Shirts</v>
      </c>
      <c r="M662">
        <v>8</v>
      </c>
      <c r="N662" s="9">
        <v>26.055555555555557</v>
      </c>
      <c r="O662" s="9">
        <f>Sales_Data17[[#This Row],[Order Quantity]]*Sales_Data17[[#This Row],[Unit Price]]</f>
        <v>208.44444444444446</v>
      </c>
      <c r="P662" s="9">
        <v>14.07</v>
      </c>
      <c r="Q662" s="9">
        <f>Sales_Data17[[#This Row],[Line Total]]-(Sales_Data17[[#This Row],[Total Unit Cost]]*Sales_Data17[[#This Row],[Order Quantity]])</f>
        <v>95.884444444444455</v>
      </c>
      <c r="R662" s="1" t="str">
        <f>TEXT(Sales_Data17[[#This Row],[OrderDate]],"MMM")</f>
        <v>May</v>
      </c>
      <c r="S662" s="1" t="str">
        <f t="shared" si="10"/>
        <v>2012</v>
      </c>
    </row>
    <row r="663" spans="1:19">
      <c r="A663" t="s">
        <v>686</v>
      </c>
      <c r="B663" s="2">
        <v>41057</v>
      </c>
      <c r="C663" s="2" t="str">
        <f>VLOOKUP(Sales_Data17[[#This Row],[Customer Name Index]],Customer_Data[#All],2,0)</f>
        <v xml:space="preserve">Medline </v>
      </c>
      <c r="D663">
        <v>12</v>
      </c>
      <c r="E663" t="s">
        <v>4</v>
      </c>
      <c r="F663" t="s">
        <v>8168</v>
      </c>
      <c r="G663" t="s">
        <v>8026</v>
      </c>
      <c r="H663" t="str">
        <f>VLOOKUP(Sales_Data17[[#This Row],[Delivery Region Index]],Regions_Table[#All],2,0)</f>
        <v>Queensland</v>
      </c>
      <c r="I663" t="str">
        <f>VLOOKUP(Sales_Data17[[#This Row],[Delivery Region Index]],Regions_Table[#All],3,0)</f>
        <v>Hervey Bay</v>
      </c>
      <c r="J663">
        <v>33</v>
      </c>
      <c r="K663">
        <v>5</v>
      </c>
      <c r="L663" t="str">
        <f>VLOOKUP(Sales_Data17[[#This Row],[Product Description Index]],Products_Data[#All],2,0)</f>
        <v>Hats</v>
      </c>
      <c r="M663">
        <v>2</v>
      </c>
      <c r="N663" s="9">
        <v>283.63333333333338</v>
      </c>
      <c r="O663" s="9">
        <f>Sales_Data17[[#This Row],[Order Quantity]]*Sales_Data17[[#This Row],[Unit Price]]</f>
        <v>567.26666666666677</v>
      </c>
      <c r="P663" s="9">
        <v>158.83466666666672</v>
      </c>
      <c r="Q663" s="9">
        <f>Sales_Data17[[#This Row],[Line Total]]-(Sales_Data17[[#This Row],[Total Unit Cost]]*Sales_Data17[[#This Row],[Order Quantity]])</f>
        <v>249.59733333333332</v>
      </c>
      <c r="R663" s="1" t="str">
        <f>TEXT(Sales_Data17[[#This Row],[OrderDate]],"MMM")</f>
        <v>May</v>
      </c>
      <c r="S663" s="1" t="str">
        <f t="shared" si="10"/>
        <v>2012</v>
      </c>
    </row>
    <row r="664" spans="1:19">
      <c r="A664" t="s">
        <v>687</v>
      </c>
      <c r="B664" s="2">
        <v>41058</v>
      </c>
      <c r="C664" s="2" t="str">
        <f>VLOOKUP(Sales_Data17[[#This Row],[Customer Name Index]],Customer_Data[#All],2,0)</f>
        <v>Ole Group</v>
      </c>
      <c r="D664">
        <v>13</v>
      </c>
      <c r="E664" t="s">
        <v>4</v>
      </c>
      <c r="F664" t="s">
        <v>8168</v>
      </c>
      <c r="G664" t="s">
        <v>8026</v>
      </c>
      <c r="H664" t="str">
        <f>VLOOKUP(Sales_Data17[[#This Row],[Delivery Region Index]],Regions_Table[#All],2,0)</f>
        <v>Queensland</v>
      </c>
      <c r="I664" t="str">
        <f>VLOOKUP(Sales_Data17[[#This Row],[Delivery Region Index]],Regions_Table[#All],3,0)</f>
        <v>Mackay</v>
      </c>
      <c r="J664">
        <v>36</v>
      </c>
      <c r="K664">
        <v>5</v>
      </c>
      <c r="L664" t="str">
        <f>VLOOKUP(Sales_Data17[[#This Row],[Product Description Index]],Products_Data[#All],2,0)</f>
        <v>Hats</v>
      </c>
      <c r="M664">
        <v>5</v>
      </c>
      <c r="N664" s="9">
        <v>95.288888888888891</v>
      </c>
      <c r="O664" s="9">
        <f>Sales_Data17[[#This Row],[Order Quantity]]*Sales_Data17[[#This Row],[Unit Price]]</f>
        <v>476.44444444444446</v>
      </c>
      <c r="P664" s="9">
        <v>65.749333333333325</v>
      </c>
      <c r="Q664" s="9">
        <f>Sales_Data17[[#This Row],[Line Total]]-(Sales_Data17[[#This Row],[Total Unit Cost]]*Sales_Data17[[#This Row],[Order Quantity]])</f>
        <v>147.69777777777784</v>
      </c>
      <c r="R664" s="1" t="str">
        <f>TEXT(Sales_Data17[[#This Row],[OrderDate]],"MMM")</f>
        <v>May</v>
      </c>
      <c r="S664" s="1" t="str">
        <f t="shared" si="10"/>
        <v>2012</v>
      </c>
    </row>
    <row r="665" spans="1:19">
      <c r="A665" t="s">
        <v>688</v>
      </c>
      <c r="B665" s="2">
        <v>41058</v>
      </c>
      <c r="C665" s="2" t="str">
        <f>VLOOKUP(Sales_Data17[[#This Row],[Customer Name Index]],Customer_Data[#All],2,0)</f>
        <v>ETUDE Ltd</v>
      </c>
      <c r="D665">
        <v>4</v>
      </c>
      <c r="E665" t="s">
        <v>2</v>
      </c>
      <c r="F665" t="s">
        <v>8168</v>
      </c>
      <c r="G665" t="s">
        <v>8027</v>
      </c>
      <c r="H665" t="str">
        <f>VLOOKUP(Sales_Data17[[#This Row],[Delivery Region Index]],Regions_Table[#All],2,0)</f>
        <v>New South Wales</v>
      </c>
      <c r="I665" t="str">
        <f>VLOOKUP(Sales_Data17[[#This Row],[Delivery Region Index]],Regions_Table[#All],3,0)</f>
        <v>Griffith</v>
      </c>
      <c r="J665">
        <v>12</v>
      </c>
      <c r="K665">
        <v>2</v>
      </c>
      <c r="L665" t="str">
        <f>VLOOKUP(Sales_Data17[[#This Row],[Product Description Index]],Products_Data[#All],2,0)</f>
        <v>Pants</v>
      </c>
      <c r="M665">
        <v>6</v>
      </c>
      <c r="N665" s="9">
        <v>118.36666666666666</v>
      </c>
      <c r="O665" s="9">
        <f>Sales_Data17[[#This Row],[Order Quantity]]*Sales_Data17[[#This Row],[Unit Price]]</f>
        <v>710.19999999999993</v>
      </c>
      <c r="P665" s="9">
        <v>61.550666666666672</v>
      </c>
      <c r="Q665" s="9">
        <f>Sales_Data17[[#This Row],[Line Total]]-(Sales_Data17[[#This Row],[Total Unit Cost]]*Sales_Data17[[#This Row],[Order Quantity]])</f>
        <v>340.8959999999999</v>
      </c>
      <c r="R665" s="1" t="str">
        <f>TEXT(Sales_Data17[[#This Row],[OrderDate]],"MMM")</f>
        <v>May</v>
      </c>
      <c r="S665" s="1" t="str">
        <f t="shared" si="10"/>
        <v>2012</v>
      </c>
    </row>
    <row r="666" spans="1:19">
      <c r="A666" t="s">
        <v>689</v>
      </c>
      <c r="B666" s="2">
        <v>41058</v>
      </c>
      <c r="C666" s="2" t="str">
        <f>VLOOKUP(Sales_Data17[[#This Row],[Customer Name Index]],Customer_Data[#All],2,0)</f>
        <v xml:space="preserve">Qualitest </v>
      </c>
      <c r="D666">
        <v>19</v>
      </c>
      <c r="E666" t="s">
        <v>2</v>
      </c>
      <c r="F666" t="s">
        <v>8168</v>
      </c>
      <c r="G666" t="s">
        <v>8028</v>
      </c>
      <c r="H666" t="str">
        <f>VLOOKUP(Sales_Data17[[#This Row],[Delivery Region Index]],Regions_Table[#All],2,0)</f>
        <v>Victoria</v>
      </c>
      <c r="I666" t="str">
        <f>VLOOKUP(Sales_Data17[[#This Row],[Delivery Region Index]],Regions_Table[#All],3,0)</f>
        <v>Mildura</v>
      </c>
      <c r="J666">
        <v>53</v>
      </c>
      <c r="K666">
        <v>8</v>
      </c>
      <c r="L666" t="str">
        <f>VLOOKUP(Sales_Data17[[#This Row],[Product Description Index]],Products_Data[#All],2,0)</f>
        <v>Shoes</v>
      </c>
      <c r="M666">
        <v>9</v>
      </c>
      <c r="N666" s="9">
        <v>219.61111111111111</v>
      </c>
      <c r="O666" s="9">
        <f>Sales_Data17[[#This Row],[Order Quantity]]*Sales_Data17[[#This Row],[Unit Price]]</f>
        <v>1976.5</v>
      </c>
      <c r="P666" s="9">
        <v>175.6888888888889</v>
      </c>
      <c r="Q666" s="9">
        <f>Sales_Data17[[#This Row],[Line Total]]-(Sales_Data17[[#This Row],[Total Unit Cost]]*Sales_Data17[[#This Row],[Order Quantity]])</f>
        <v>395.29999999999995</v>
      </c>
      <c r="R666" s="1" t="str">
        <f>TEXT(Sales_Data17[[#This Row],[OrderDate]],"MMM")</f>
        <v>May</v>
      </c>
      <c r="S666" s="1" t="str">
        <f t="shared" si="10"/>
        <v>2012</v>
      </c>
    </row>
    <row r="667" spans="1:19">
      <c r="A667" t="s">
        <v>690</v>
      </c>
      <c r="B667" s="2">
        <v>41058</v>
      </c>
      <c r="C667" s="2" t="str">
        <f>VLOOKUP(Sales_Data17[[#This Row],[Customer Name Index]],Customer_Data[#All],2,0)</f>
        <v>New Ltd</v>
      </c>
      <c r="D667">
        <v>7</v>
      </c>
      <c r="E667" t="s">
        <v>2</v>
      </c>
      <c r="F667" t="s">
        <v>8168</v>
      </c>
      <c r="G667" t="s">
        <v>8027</v>
      </c>
      <c r="H667" t="str">
        <f>VLOOKUP(Sales_Data17[[#This Row],[Delivery Region Index]],Regions_Table[#All],2,0)</f>
        <v>New South Wales</v>
      </c>
      <c r="I667" t="str">
        <f>VLOOKUP(Sales_Data17[[#This Row],[Delivery Region Index]],Regions_Table[#All],3,0)</f>
        <v>Port Macquarie</v>
      </c>
      <c r="J667">
        <v>19</v>
      </c>
      <c r="K667">
        <v>3</v>
      </c>
      <c r="L667" t="str">
        <f>VLOOKUP(Sales_Data17[[#This Row],[Product Description Index]],Products_Data[#All],2,0)</f>
        <v>Sunglasses</v>
      </c>
      <c r="M667">
        <v>2</v>
      </c>
      <c r="N667" s="9">
        <v>426.56666666666666</v>
      </c>
      <c r="O667" s="9">
        <f>Sales_Data17[[#This Row],[Order Quantity]]*Sales_Data17[[#This Row],[Unit Price]]</f>
        <v>853.13333333333333</v>
      </c>
      <c r="P667" s="9">
        <v>302.86233333333331</v>
      </c>
      <c r="Q667" s="9">
        <f>Sales_Data17[[#This Row],[Line Total]]-(Sales_Data17[[#This Row],[Total Unit Cost]]*Sales_Data17[[#This Row],[Order Quantity]])</f>
        <v>247.4086666666667</v>
      </c>
      <c r="R667" s="1" t="str">
        <f>TEXT(Sales_Data17[[#This Row],[OrderDate]],"MMM")</f>
        <v>May</v>
      </c>
      <c r="S667" s="1" t="str">
        <f t="shared" si="10"/>
        <v>2012</v>
      </c>
    </row>
    <row r="668" spans="1:19">
      <c r="A668" t="s">
        <v>691</v>
      </c>
      <c r="B668" s="2">
        <v>41058</v>
      </c>
      <c r="C668" s="2" t="str">
        <f>VLOOKUP(Sales_Data17[[#This Row],[Customer Name Index]],Customer_Data[#All],2,0)</f>
        <v>Ole Group</v>
      </c>
      <c r="D668">
        <v>13</v>
      </c>
      <c r="E668" t="s">
        <v>4</v>
      </c>
      <c r="F668" t="s">
        <v>8168</v>
      </c>
      <c r="G668" t="s">
        <v>8026</v>
      </c>
      <c r="H668" t="str">
        <f>VLOOKUP(Sales_Data17[[#This Row],[Delivery Region Index]],Regions_Table[#All],2,0)</f>
        <v>Queensland</v>
      </c>
      <c r="I668" t="str">
        <f>VLOOKUP(Sales_Data17[[#This Row],[Delivery Region Index]],Regions_Table[#All],3,0)</f>
        <v>Logan City</v>
      </c>
      <c r="J668">
        <v>35</v>
      </c>
      <c r="K668">
        <v>5</v>
      </c>
      <c r="L668" t="str">
        <f>VLOOKUP(Sales_Data17[[#This Row],[Product Description Index]],Products_Data[#All],2,0)</f>
        <v>Hats</v>
      </c>
      <c r="M668">
        <v>2</v>
      </c>
      <c r="N668" s="9">
        <v>433.26666666666665</v>
      </c>
      <c r="O668" s="9">
        <f>Sales_Data17[[#This Row],[Order Quantity]]*Sales_Data17[[#This Row],[Unit Price]]</f>
        <v>866.5333333333333</v>
      </c>
      <c r="P668" s="9">
        <v>311.952</v>
      </c>
      <c r="Q668" s="9">
        <f>Sales_Data17[[#This Row],[Line Total]]-(Sales_Data17[[#This Row],[Total Unit Cost]]*Sales_Data17[[#This Row],[Order Quantity]])</f>
        <v>242.62933333333331</v>
      </c>
      <c r="R668" s="1" t="str">
        <f>TEXT(Sales_Data17[[#This Row],[OrderDate]],"MMM")</f>
        <v>May</v>
      </c>
      <c r="S668" s="1" t="str">
        <f t="shared" si="10"/>
        <v>2012</v>
      </c>
    </row>
    <row r="669" spans="1:19">
      <c r="A669" t="s">
        <v>692</v>
      </c>
      <c r="B669" s="2">
        <v>41059</v>
      </c>
      <c r="C669" s="2" t="str">
        <f>VLOOKUP(Sales_Data17[[#This Row],[Customer Name Index]],Customer_Data[#All],2,0)</f>
        <v xml:space="preserve">Medline </v>
      </c>
      <c r="D669">
        <v>12</v>
      </c>
      <c r="E669" t="s">
        <v>4</v>
      </c>
      <c r="F669" t="s">
        <v>8168</v>
      </c>
      <c r="G669" t="s">
        <v>8026</v>
      </c>
      <c r="H669" t="str">
        <f>VLOOKUP(Sales_Data17[[#This Row],[Delivery Region Index]],Regions_Table[#All],2,0)</f>
        <v>Queensland</v>
      </c>
      <c r="I669" t="str">
        <f>VLOOKUP(Sales_Data17[[#This Row],[Delivery Region Index]],Regions_Table[#All],3,0)</f>
        <v>Logan City</v>
      </c>
      <c r="J669">
        <v>35</v>
      </c>
      <c r="K669">
        <v>5</v>
      </c>
      <c r="L669" t="str">
        <f>VLOOKUP(Sales_Data17[[#This Row],[Product Description Index]],Products_Data[#All],2,0)</f>
        <v>Hats</v>
      </c>
      <c r="M669">
        <v>8</v>
      </c>
      <c r="N669" s="9">
        <v>20.100000000000001</v>
      </c>
      <c r="O669" s="9">
        <f>Sales_Data17[[#This Row],[Order Quantity]]*Sales_Data17[[#This Row],[Unit Price]]</f>
        <v>160.80000000000001</v>
      </c>
      <c r="P669" s="9">
        <v>9.4469999999999992</v>
      </c>
      <c r="Q669" s="9">
        <f>Sales_Data17[[#This Row],[Line Total]]-(Sales_Data17[[#This Row],[Total Unit Cost]]*Sales_Data17[[#This Row],[Order Quantity]])</f>
        <v>85.224000000000018</v>
      </c>
      <c r="R669" s="1" t="str">
        <f>TEXT(Sales_Data17[[#This Row],[OrderDate]],"MMM")</f>
        <v>May</v>
      </c>
      <c r="S669" s="1" t="str">
        <f t="shared" si="10"/>
        <v>2012</v>
      </c>
    </row>
    <row r="670" spans="1:19">
      <c r="A670" t="s">
        <v>693</v>
      </c>
      <c r="B670" s="2">
        <v>41059</v>
      </c>
      <c r="C670" s="2" t="str">
        <f>VLOOKUP(Sales_Data17[[#This Row],[Customer Name Index]],Customer_Data[#All],2,0)</f>
        <v>3LAB, Ltd</v>
      </c>
      <c r="D670">
        <v>16</v>
      </c>
      <c r="E670" t="s">
        <v>4</v>
      </c>
      <c r="F670" t="s">
        <v>8168</v>
      </c>
      <c r="G670" t="s">
        <v>8025</v>
      </c>
      <c r="H670" t="str">
        <f>VLOOKUP(Sales_Data17[[#This Row],[Delivery Region Index]],Regions_Table[#All],2,0)</f>
        <v>Queensland</v>
      </c>
      <c r="I670" t="str">
        <f>VLOOKUP(Sales_Data17[[#This Row],[Delivery Region Index]],Regions_Table[#All],3,0)</f>
        <v>Townsville</v>
      </c>
      <c r="J670">
        <v>45</v>
      </c>
      <c r="K670">
        <v>7</v>
      </c>
      <c r="L670" t="str">
        <f>VLOOKUP(Sales_Data17[[#This Row],[Product Description Index]],Products_Data[#All],2,0)</f>
        <v>Dress Shirts</v>
      </c>
      <c r="M670">
        <v>1</v>
      </c>
      <c r="N670" s="9">
        <v>136.23333333333335</v>
      </c>
      <c r="O670" s="9">
        <f>Sales_Data17[[#This Row],[Order Quantity]]*Sales_Data17[[#This Row],[Unit Price]]</f>
        <v>136.23333333333335</v>
      </c>
      <c r="P670" s="9">
        <v>65.391999999999996</v>
      </c>
      <c r="Q670" s="9">
        <f>Sales_Data17[[#This Row],[Line Total]]-(Sales_Data17[[#This Row],[Total Unit Cost]]*Sales_Data17[[#This Row],[Order Quantity]])</f>
        <v>70.841333333333353</v>
      </c>
      <c r="R670" s="1" t="str">
        <f>TEXT(Sales_Data17[[#This Row],[OrderDate]],"MMM")</f>
        <v>May</v>
      </c>
      <c r="S670" s="1" t="str">
        <f t="shared" si="10"/>
        <v>2012</v>
      </c>
    </row>
    <row r="671" spans="1:19">
      <c r="A671" t="s">
        <v>694</v>
      </c>
      <c r="B671" s="2">
        <v>41059</v>
      </c>
      <c r="C671" s="2" t="str">
        <f>VLOOKUP(Sales_Data17[[#This Row],[Customer Name Index]],Customer_Data[#All],2,0)</f>
        <v>Rochester Ltd</v>
      </c>
      <c r="D671">
        <v>15</v>
      </c>
      <c r="E671" t="s">
        <v>3</v>
      </c>
      <c r="F671" t="s">
        <v>8168</v>
      </c>
      <c r="G671" t="s">
        <v>8025</v>
      </c>
      <c r="H671" t="str">
        <f>VLOOKUP(Sales_Data17[[#This Row],[Delivery Region Index]],Regions_Table[#All],2,0)</f>
        <v>Queensland</v>
      </c>
      <c r="I671" t="str">
        <f>VLOOKUP(Sales_Data17[[#This Row],[Delivery Region Index]],Regions_Table[#All],3,0)</f>
        <v>Sunshine Coast</v>
      </c>
      <c r="J671">
        <v>42</v>
      </c>
      <c r="K671">
        <v>6</v>
      </c>
      <c r="L671" t="str">
        <f>VLOOKUP(Sales_Data17[[#This Row],[Product Description Index]],Products_Data[#All],2,0)</f>
        <v>Socks</v>
      </c>
      <c r="M671">
        <v>3</v>
      </c>
      <c r="N671" s="9">
        <v>87.1</v>
      </c>
      <c r="O671" s="9">
        <f>Sales_Data17[[#This Row],[Order Quantity]]*Sales_Data17[[#This Row],[Unit Price]]</f>
        <v>261.29999999999995</v>
      </c>
      <c r="P671" s="9">
        <v>34.840000000000003</v>
      </c>
      <c r="Q671" s="9">
        <f>Sales_Data17[[#This Row],[Line Total]]-(Sales_Data17[[#This Row],[Total Unit Cost]]*Sales_Data17[[#This Row],[Order Quantity]])</f>
        <v>156.77999999999994</v>
      </c>
      <c r="R671" s="1" t="str">
        <f>TEXT(Sales_Data17[[#This Row],[OrderDate]],"MMM")</f>
        <v>May</v>
      </c>
      <c r="S671" s="1" t="str">
        <f t="shared" si="10"/>
        <v>2012</v>
      </c>
    </row>
    <row r="672" spans="1:19">
      <c r="A672" t="s">
        <v>695</v>
      </c>
      <c r="B672" s="2">
        <v>41059</v>
      </c>
      <c r="C672" s="2" t="str">
        <f>VLOOKUP(Sales_Data17[[#This Row],[Customer Name Index]],Customer_Data[#All],2,0)</f>
        <v xml:space="preserve">Linde </v>
      </c>
      <c r="D672">
        <v>14</v>
      </c>
      <c r="E672" t="s">
        <v>2</v>
      </c>
      <c r="F672" t="s">
        <v>8168</v>
      </c>
      <c r="G672" t="s">
        <v>8026</v>
      </c>
      <c r="H672" t="str">
        <f>VLOOKUP(Sales_Data17[[#This Row],[Delivery Region Index]],Regions_Table[#All],2,0)</f>
        <v>Queensland</v>
      </c>
      <c r="I672" t="str">
        <f>VLOOKUP(Sales_Data17[[#This Row],[Delivery Region Index]],Regions_Table[#All],3,0)</f>
        <v>Redcliffe</v>
      </c>
      <c r="J672">
        <v>40</v>
      </c>
      <c r="K672">
        <v>6</v>
      </c>
      <c r="L672" t="str">
        <f>VLOOKUP(Sales_Data17[[#This Row],[Product Description Index]],Products_Data[#All],2,0)</f>
        <v>Socks</v>
      </c>
      <c r="M672">
        <v>1</v>
      </c>
      <c r="N672" s="9">
        <v>108.6888888888889</v>
      </c>
      <c r="O672" s="9">
        <f>Sales_Data17[[#This Row],[Order Quantity]]*Sales_Data17[[#This Row],[Unit Price]]</f>
        <v>108.6888888888889</v>
      </c>
      <c r="P672" s="9">
        <v>54.344444444444449</v>
      </c>
      <c r="Q672" s="9">
        <f>Sales_Data17[[#This Row],[Line Total]]-(Sales_Data17[[#This Row],[Total Unit Cost]]*Sales_Data17[[#This Row],[Order Quantity]])</f>
        <v>54.344444444444449</v>
      </c>
      <c r="R672" s="1" t="str">
        <f>TEXT(Sales_Data17[[#This Row],[OrderDate]],"MMM")</f>
        <v>May</v>
      </c>
      <c r="S672" s="1" t="str">
        <f t="shared" si="10"/>
        <v>2012</v>
      </c>
    </row>
    <row r="673" spans="1:19">
      <c r="A673" t="s">
        <v>696</v>
      </c>
      <c r="B673" s="2">
        <v>41059</v>
      </c>
      <c r="C673" s="2" t="str">
        <f>VLOOKUP(Sales_Data17[[#This Row],[Customer Name Index]],Customer_Data[#All],2,0)</f>
        <v>3LAB, Ltd</v>
      </c>
      <c r="D673">
        <v>16</v>
      </c>
      <c r="E673" t="s">
        <v>4</v>
      </c>
      <c r="F673" t="s">
        <v>8168</v>
      </c>
      <c r="G673" t="s">
        <v>8025</v>
      </c>
      <c r="H673" t="str">
        <f>VLOOKUP(Sales_Data17[[#This Row],[Delivery Region Index]],Regions_Table[#All],2,0)</f>
        <v>Queensland</v>
      </c>
      <c r="I673" t="str">
        <f>VLOOKUP(Sales_Data17[[#This Row],[Delivery Region Index]],Regions_Table[#All],3,0)</f>
        <v>Townsville</v>
      </c>
      <c r="J673">
        <v>45</v>
      </c>
      <c r="K673">
        <v>7</v>
      </c>
      <c r="L673" t="str">
        <f>VLOOKUP(Sales_Data17[[#This Row],[Product Description Index]],Products_Data[#All],2,0)</f>
        <v>Dress Shirts</v>
      </c>
      <c r="M673">
        <v>6</v>
      </c>
      <c r="N673" s="9">
        <v>352.12222222222221</v>
      </c>
      <c r="O673" s="9">
        <f>Sales_Data17[[#This Row],[Order Quantity]]*Sales_Data17[[#This Row],[Unit Price]]</f>
        <v>2112.7333333333331</v>
      </c>
      <c r="P673" s="9">
        <v>179.58233333333334</v>
      </c>
      <c r="Q673" s="9">
        <f>Sales_Data17[[#This Row],[Line Total]]-(Sales_Data17[[#This Row],[Total Unit Cost]]*Sales_Data17[[#This Row],[Order Quantity]])</f>
        <v>1035.239333333333</v>
      </c>
      <c r="R673" s="1" t="str">
        <f>TEXT(Sales_Data17[[#This Row],[OrderDate]],"MMM")</f>
        <v>May</v>
      </c>
      <c r="S673" s="1" t="str">
        <f t="shared" si="10"/>
        <v>2012</v>
      </c>
    </row>
    <row r="674" spans="1:19">
      <c r="A674" t="s">
        <v>697</v>
      </c>
      <c r="B674" s="2">
        <v>41059</v>
      </c>
      <c r="C674" s="2" t="str">
        <f>VLOOKUP(Sales_Data17[[#This Row],[Customer Name Index]],Customer_Data[#All],2,0)</f>
        <v>PEDIFIX, Corp</v>
      </c>
      <c r="D674">
        <v>6</v>
      </c>
      <c r="E674" t="s">
        <v>2</v>
      </c>
      <c r="F674" t="s">
        <v>8168</v>
      </c>
      <c r="G674" t="s">
        <v>8027</v>
      </c>
      <c r="H674" t="str">
        <f>VLOOKUP(Sales_Data17[[#This Row],[Delivery Region Index]],Regions_Table[#All],2,0)</f>
        <v>New South Wales</v>
      </c>
      <c r="I674" t="str">
        <f>VLOOKUP(Sales_Data17[[#This Row],[Delivery Region Index]],Regions_Table[#All],3,0)</f>
        <v>Maitland</v>
      </c>
      <c r="J674">
        <v>15</v>
      </c>
      <c r="K674">
        <v>3</v>
      </c>
      <c r="L674" t="str">
        <f>VLOOKUP(Sales_Data17[[#This Row],[Product Description Index]],Products_Data[#All],2,0)</f>
        <v>Sunglasses</v>
      </c>
      <c r="M674">
        <v>3</v>
      </c>
      <c r="N674" s="9">
        <v>339.4666666666667</v>
      </c>
      <c r="O674" s="9">
        <f>Sales_Data17[[#This Row],[Order Quantity]]*Sales_Data17[[#This Row],[Unit Price]]</f>
        <v>1018.4000000000001</v>
      </c>
      <c r="P674" s="9">
        <v>166.33866666666665</v>
      </c>
      <c r="Q674" s="9">
        <f>Sales_Data17[[#This Row],[Line Total]]-(Sales_Data17[[#This Row],[Total Unit Cost]]*Sales_Data17[[#This Row],[Order Quantity]])</f>
        <v>519.38400000000013</v>
      </c>
      <c r="R674" s="1" t="str">
        <f>TEXT(Sales_Data17[[#This Row],[OrderDate]],"MMM")</f>
        <v>May</v>
      </c>
      <c r="S674" s="1" t="str">
        <f t="shared" si="10"/>
        <v>2012</v>
      </c>
    </row>
    <row r="675" spans="1:19">
      <c r="A675" t="s">
        <v>698</v>
      </c>
      <c r="B675" s="2">
        <v>41059</v>
      </c>
      <c r="C675" s="2" t="str">
        <f>VLOOKUP(Sales_Data17[[#This Row],[Customer Name Index]],Customer_Data[#All],2,0)</f>
        <v>Apollo Ltd</v>
      </c>
      <c r="D675">
        <v>11</v>
      </c>
      <c r="E675" t="s">
        <v>4</v>
      </c>
      <c r="F675" t="s">
        <v>8168</v>
      </c>
      <c r="G675" t="s">
        <v>8026</v>
      </c>
      <c r="H675" t="str">
        <f>VLOOKUP(Sales_Data17[[#This Row],[Delivery Region Index]],Regions_Table[#All],2,0)</f>
        <v>Queensland</v>
      </c>
      <c r="I675" t="str">
        <f>VLOOKUP(Sales_Data17[[#This Row],[Delivery Region Index]],Regions_Table[#All],3,0)</f>
        <v>Gympie</v>
      </c>
      <c r="J675">
        <v>32</v>
      </c>
      <c r="K675">
        <v>5</v>
      </c>
      <c r="L675" t="str">
        <f>VLOOKUP(Sales_Data17[[#This Row],[Product Description Index]],Products_Data[#All],2,0)</f>
        <v>Hats</v>
      </c>
      <c r="M675">
        <v>2</v>
      </c>
      <c r="N675" s="9">
        <v>289.5888888888889</v>
      </c>
      <c r="O675" s="9">
        <f>Sales_Data17[[#This Row],[Order Quantity]]*Sales_Data17[[#This Row],[Unit Price]]</f>
        <v>579.17777777777781</v>
      </c>
      <c r="P675" s="9">
        <v>173.75333333333333</v>
      </c>
      <c r="Q675" s="9">
        <f>Sales_Data17[[#This Row],[Line Total]]-(Sales_Data17[[#This Row],[Total Unit Cost]]*Sales_Data17[[#This Row],[Order Quantity]])</f>
        <v>231.67111111111114</v>
      </c>
      <c r="R675" s="1" t="str">
        <f>TEXT(Sales_Data17[[#This Row],[OrderDate]],"MMM")</f>
        <v>May</v>
      </c>
      <c r="S675" s="1" t="str">
        <f t="shared" si="10"/>
        <v>2012</v>
      </c>
    </row>
    <row r="676" spans="1:19">
      <c r="A676" t="s">
        <v>699</v>
      </c>
      <c r="B676" s="2">
        <v>41059</v>
      </c>
      <c r="C676" s="2" t="str">
        <f>VLOOKUP(Sales_Data17[[#This Row],[Customer Name Index]],Customer_Data[#All],2,0)</f>
        <v>Apollo Ltd</v>
      </c>
      <c r="D676">
        <v>11</v>
      </c>
      <c r="E676" t="s">
        <v>3</v>
      </c>
      <c r="F676" t="s">
        <v>8168</v>
      </c>
      <c r="G676" t="s">
        <v>8026</v>
      </c>
      <c r="H676" t="str">
        <f>VLOOKUP(Sales_Data17[[#This Row],[Delivery Region Index]],Regions_Table[#All],2,0)</f>
        <v>Queensland</v>
      </c>
      <c r="I676" t="str">
        <f>VLOOKUP(Sales_Data17[[#This Row],[Delivery Region Index]],Regions_Table[#All],3,0)</f>
        <v>Gladstone</v>
      </c>
      <c r="J676">
        <v>30</v>
      </c>
      <c r="K676">
        <v>5</v>
      </c>
      <c r="L676" t="str">
        <f>VLOOKUP(Sales_Data17[[#This Row],[Product Description Index]],Products_Data[#All],2,0)</f>
        <v>Hats</v>
      </c>
      <c r="M676">
        <v>7</v>
      </c>
      <c r="N676" s="9">
        <v>116.13333333333334</v>
      </c>
      <c r="O676" s="9">
        <f>Sales_Data17[[#This Row],[Order Quantity]]*Sales_Data17[[#This Row],[Unit Price]]</f>
        <v>812.93333333333339</v>
      </c>
      <c r="P676" s="9">
        <v>88.26133333333334</v>
      </c>
      <c r="Q676" s="9">
        <f>Sales_Data17[[#This Row],[Line Total]]-(Sales_Data17[[#This Row],[Total Unit Cost]]*Sales_Data17[[#This Row],[Order Quantity]])</f>
        <v>195.10400000000004</v>
      </c>
      <c r="R676" s="1" t="str">
        <f>TEXT(Sales_Data17[[#This Row],[OrderDate]],"MMM")</f>
        <v>May</v>
      </c>
      <c r="S676" s="1" t="str">
        <f t="shared" si="10"/>
        <v>2012</v>
      </c>
    </row>
    <row r="677" spans="1:19">
      <c r="A677" t="s">
        <v>700</v>
      </c>
      <c r="B677" s="2">
        <v>41059</v>
      </c>
      <c r="C677" s="2" t="str">
        <f>VLOOKUP(Sales_Data17[[#This Row],[Customer Name Index]],Customer_Data[#All],2,0)</f>
        <v xml:space="preserve">Medline </v>
      </c>
      <c r="D677">
        <v>12</v>
      </c>
      <c r="E677" t="s">
        <v>2</v>
      </c>
      <c r="F677" t="s">
        <v>8168</v>
      </c>
      <c r="G677" t="s">
        <v>8026</v>
      </c>
      <c r="H677" t="str">
        <f>VLOOKUP(Sales_Data17[[#This Row],[Delivery Region Index]],Regions_Table[#All],2,0)</f>
        <v>Queensland</v>
      </c>
      <c r="I677" t="str">
        <f>VLOOKUP(Sales_Data17[[#This Row],[Delivery Region Index]],Regions_Table[#All],3,0)</f>
        <v>Hervey Bay</v>
      </c>
      <c r="J677">
        <v>33</v>
      </c>
      <c r="K677">
        <v>5</v>
      </c>
      <c r="L677" t="str">
        <f>VLOOKUP(Sales_Data17[[#This Row],[Product Description Index]],Products_Data[#All],2,0)</f>
        <v>Hats</v>
      </c>
      <c r="M677">
        <v>6</v>
      </c>
      <c r="N677" s="9">
        <v>212.16666666666666</v>
      </c>
      <c r="O677" s="9">
        <f>Sales_Data17[[#This Row],[Order Quantity]]*Sales_Data17[[#This Row],[Unit Price]]</f>
        <v>1273</v>
      </c>
      <c r="P677" s="9">
        <v>118.81333333333335</v>
      </c>
      <c r="Q677" s="9">
        <f>Sales_Data17[[#This Row],[Line Total]]-(Sales_Data17[[#This Row],[Total Unit Cost]]*Sales_Data17[[#This Row],[Order Quantity]])</f>
        <v>560.11999999999989</v>
      </c>
      <c r="R677" s="1" t="str">
        <f>TEXT(Sales_Data17[[#This Row],[OrderDate]],"MMM")</f>
        <v>May</v>
      </c>
      <c r="S677" s="1" t="str">
        <f t="shared" si="10"/>
        <v>2012</v>
      </c>
    </row>
    <row r="678" spans="1:19">
      <c r="A678" t="s">
        <v>701</v>
      </c>
      <c r="B678" s="2">
        <v>41059</v>
      </c>
      <c r="C678" s="2" t="str">
        <f>VLOOKUP(Sales_Data17[[#This Row],[Customer Name Index]],Customer_Data[#All],2,0)</f>
        <v>PEDIFIX, Corp</v>
      </c>
      <c r="D678">
        <v>6</v>
      </c>
      <c r="E678" t="s">
        <v>4</v>
      </c>
      <c r="F678" t="s">
        <v>8168</v>
      </c>
      <c r="G678" t="s">
        <v>8027</v>
      </c>
      <c r="H678" t="str">
        <f>VLOOKUP(Sales_Data17[[#This Row],[Delivery Region Index]],Regions_Table[#All],2,0)</f>
        <v>New South Wales</v>
      </c>
      <c r="I678" t="str">
        <f>VLOOKUP(Sales_Data17[[#This Row],[Delivery Region Index]],Regions_Table[#All],3,0)</f>
        <v>Nowra</v>
      </c>
      <c r="J678">
        <v>17</v>
      </c>
      <c r="K678">
        <v>3</v>
      </c>
      <c r="L678" t="str">
        <f>VLOOKUP(Sales_Data17[[#This Row],[Product Description Index]],Products_Data[#All],2,0)</f>
        <v>Sunglasses</v>
      </c>
      <c r="M678">
        <v>3</v>
      </c>
      <c r="N678" s="9">
        <v>109.43333333333334</v>
      </c>
      <c r="O678" s="9">
        <f>Sales_Data17[[#This Row],[Order Quantity]]*Sales_Data17[[#This Row],[Unit Price]]</f>
        <v>328.3</v>
      </c>
      <c r="P678" s="9">
        <v>76.603333333333325</v>
      </c>
      <c r="Q678" s="9">
        <f>Sales_Data17[[#This Row],[Line Total]]-(Sales_Data17[[#This Row],[Total Unit Cost]]*Sales_Data17[[#This Row],[Order Quantity]])</f>
        <v>98.490000000000038</v>
      </c>
      <c r="R678" s="1" t="str">
        <f>TEXT(Sales_Data17[[#This Row],[OrderDate]],"MMM")</f>
        <v>May</v>
      </c>
      <c r="S678" s="1" t="str">
        <f t="shared" si="10"/>
        <v>2012</v>
      </c>
    </row>
    <row r="679" spans="1:19">
      <c r="A679" t="s">
        <v>702</v>
      </c>
      <c r="B679" s="2">
        <v>41060</v>
      </c>
      <c r="C679" s="2" t="str">
        <f>VLOOKUP(Sales_Data17[[#This Row],[Customer Name Index]],Customer_Data[#All],2,0)</f>
        <v xml:space="preserve">Ei </v>
      </c>
      <c r="D679">
        <v>9</v>
      </c>
      <c r="E679" t="s">
        <v>3</v>
      </c>
      <c r="F679" t="s">
        <v>8168</v>
      </c>
      <c r="G679" t="s">
        <v>8027</v>
      </c>
      <c r="H679" t="str">
        <f>VLOOKUP(Sales_Data17[[#This Row],[Delivery Region Index]],Regions_Table[#All],2,0)</f>
        <v>New South Wales</v>
      </c>
      <c r="I679" t="str">
        <f>VLOOKUP(Sales_Data17[[#This Row],[Delivery Region Index]],Regions_Table[#All],3,0)</f>
        <v>Wyong</v>
      </c>
      <c r="J679">
        <v>25</v>
      </c>
      <c r="K679">
        <v>4</v>
      </c>
      <c r="L679" t="str">
        <f>VLOOKUP(Sales_Data17[[#This Row],[Product Description Index]],Products_Data[#All],2,0)</f>
        <v>Jeans</v>
      </c>
      <c r="M679">
        <v>3</v>
      </c>
      <c r="N679" s="9">
        <v>129.53333333333333</v>
      </c>
      <c r="O679" s="9">
        <f>Sales_Data17[[#This Row],[Order Quantity]]*Sales_Data17[[#This Row],[Unit Price]]</f>
        <v>388.6</v>
      </c>
      <c r="P679" s="9">
        <v>104.922</v>
      </c>
      <c r="Q679" s="9">
        <f>Sales_Data17[[#This Row],[Line Total]]-(Sales_Data17[[#This Row],[Total Unit Cost]]*Sales_Data17[[#This Row],[Order Quantity]])</f>
        <v>73.83400000000006</v>
      </c>
      <c r="R679" s="1" t="str">
        <f>TEXT(Sales_Data17[[#This Row],[OrderDate]],"MMM")</f>
        <v>May</v>
      </c>
      <c r="S679" s="1" t="str">
        <f t="shared" si="10"/>
        <v>2012</v>
      </c>
    </row>
    <row r="680" spans="1:19">
      <c r="A680" t="s">
        <v>703</v>
      </c>
      <c r="B680" s="2">
        <v>41060</v>
      </c>
      <c r="C680" s="2" t="str">
        <f>VLOOKUP(Sales_Data17[[#This Row],[Customer Name Index]],Customer_Data[#All],2,0)</f>
        <v>Medsep Group</v>
      </c>
      <c r="D680">
        <v>8</v>
      </c>
      <c r="E680" t="s">
        <v>3</v>
      </c>
      <c r="F680" t="s">
        <v>8168</v>
      </c>
      <c r="G680" t="s">
        <v>8027</v>
      </c>
      <c r="H680" t="str">
        <f>VLOOKUP(Sales_Data17[[#This Row],[Delivery Region Index]],Regions_Table[#All],2,0)</f>
        <v>New South Wales</v>
      </c>
      <c r="I680" t="str">
        <f>VLOOKUP(Sales_Data17[[#This Row],[Delivery Region Index]],Regions_Table[#All],3,0)</f>
        <v>Tamworth</v>
      </c>
      <c r="J680">
        <v>21</v>
      </c>
      <c r="K680">
        <v>3</v>
      </c>
      <c r="L680" t="str">
        <f>VLOOKUP(Sales_Data17[[#This Row],[Product Description Index]],Products_Data[#All],2,0)</f>
        <v>Sunglasses</v>
      </c>
      <c r="M680">
        <v>9</v>
      </c>
      <c r="N680" s="9">
        <v>194.3</v>
      </c>
      <c r="O680" s="9">
        <f>Sales_Data17[[#This Row],[Order Quantity]]*Sales_Data17[[#This Row],[Unit Price]]</f>
        <v>1748.7</v>
      </c>
      <c r="P680" s="9">
        <v>104.92200000000001</v>
      </c>
      <c r="Q680" s="9">
        <f>Sales_Data17[[#This Row],[Line Total]]-(Sales_Data17[[#This Row],[Total Unit Cost]]*Sales_Data17[[#This Row],[Order Quantity]])</f>
        <v>804.40199999999993</v>
      </c>
      <c r="R680" s="1" t="str">
        <f>TEXT(Sales_Data17[[#This Row],[OrderDate]],"MMM")</f>
        <v>May</v>
      </c>
      <c r="S680" s="1" t="str">
        <f t="shared" si="10"/>
        <v>2012</v>
      </c>
    </row>
    <row r="681" spans="1:19">
      <c r="A681" t="s">
        <v>704</v>
      </c>
      <c r="B681" s="2">
        <v>41060</v>
      </c>
      <c r="C681" s="2" t="str">
        <f>VLOOKUP(Sales_Data17[[#This Row],[Customer Name Index]],Customer_Data[#All],2,0)</f>
        <v>Pacific Ltd</v>
      </c>
      <c r="D681">
        <v>20</v>
      </c>
      <c r="E681" t="s">
        <v>3</v>
      </c>
      <c r="F681" t="s">
        <v>8168</v>
      </c>
      <c r="G681" t="s">
        <v>8028</v>
      </c>
      <c r="H681" t="str">
        <f>VLOOKUP(Sales_Data17[[#This Row],[Delivery Region Index]],Regions_Table[#All],2,0)</f>
        <v>Victoria</v>
      </c>
      <c r="I681" t="str">
        <f>VLOOKUP(Sales_Data17[[#This Row],[Delivery Region Index]],Regions_Table[#All],3,0)</f>
        <v>Warrnambool</v>
      </c>
      <c r="J681">
        <v>57</v>
      </c>
      <c r="K681">
        <v>8</v>
      </c>
      <c r="L681" t="str">
        <f>VLOOKUP(Sales_Data17[[#This Row],[Product Description Index]],Products_Data[#All],2,0)</f>
        <v>Shoes</v>
      </c>
      <c r="M681">
        <v>7</v>
      </c>
      <c r="N681" s="9">
        <v>424.33333333333331</v>
      </c>
      <c r="O681" s="9">
        <f>Sales_Data17[[#This Row],[Order Quantity]]*Sales_Data17[[#This Row],[Unit Price]]</f>
        <v>2970.333333333333</v>
      </c>
      <c r="P681" s="9">
        <v>224.89666666666668</v>
      </c>
      <c r="Q681" s="9">
        <f>Sales_Data17[[#This Row],[Line Total]]-(Sales_Data17[[#This Row],[Total Unit Cost]]*Sales_Data17[[#This Row],[Order Quantity]])</f>
        <v>1396.0566666666664</v>
      </c>
      <c r="R681" s="1" t="str">
        <f>TEXT(Sales_Data17[[#This Row],[OrderDate]],"MMM")</f>
        <v>May</v>
      </c>
      <c r="S681" s="1" t="str">
        <f t="shared" si="10"/>
        <v>2012</v>
      </c>
    </row>
    <row r="682" spans="1:19">
      <c r="A682" t="s">
        <v>705</v>
      </c>
      <c r="B682" s="2">
        <v>41060</v>
      </c>
      <c r="C682" s="2" t="str">
        <f>VLOOKUP(Sales_Data17[[#This Row],[Customer Name Index]],Customer_Data[#All],2,0)</f>
        <v>Apollo Ltd</v>
      </c>
      <c r="D682">
        <v>11</v>
      </c>
      <c r="E682" t="s">
        <v>4</v>
      </c>
      <c r="F682" t="s">
        <v>8168</v>
      </c>
      <c r="G682" t="s">
        <v>8026</v>
      </c>
      <c r="H682" t="str">
        <f>VLOOKUP(Sales_Data17[[#This Row],[Delivery Region Index]],Regions_Table[#All],2,0)</f>
        <v>Queensland</v>
      </c>
      <c r="I682" t="str">
        <f>VLOOKUP(Sales_Data17[[#This Row],[Delivery Region Index]],Regions_Table[#All],3,0)</f>
        <v>Gold Coast</v>
      </c>
      <c r="J682">
        <v>31</v>
      </c>
      <c r="K682">
        <v>5</v>
      </c>
      <c r="L682" t="str">
        <f>VLOOKUP(Sales_Data17[[#This Row],[Product Description Index]],Products_Data[#All],2,0)</f>
        <v>Hats</v>
      </c>
      <c r="M682">
        <v>8</v>
      </c>
      <c r="N682" s="9">
        <v>127.30000000000001</v>
      </c>
      <c r="O682" s="9">
        <f>Sales_Data17[[#This Row],[Order Quantity]]*Sales_Data17[[#This Row],[Unit Price]]</f>
        <v>1018.4000000000001</v>
      </c>
      <c r="P682" s="9">
        <v>82.745000000000005</v>
      </c>
      <c r="Q682" s="9">
        <f>Sales_Data17[[#This Row],[Line Total]]-(Sales_Data17[[#This Row],[Total Unit Cost]]*Sales_Data17[[#This Row],[Order Quantity]])</f>
        <v>356.44000000000005</v>
      </c>
      <c r="R682" s="1" t="str">
        <f>TEXT(Sales_Data17[[#This Row],[OrderDate]],"MMM")</f>
        <v>May</v>
      </c>
      <c r="S682" s="1" t="str">
        <f t="shared" si="10"/>
        <v>2012</v>
      </c>
    </row>
    <row r="683" spans="1:19">
      <c r="A683" t="s">
        <v>706</v>
      </c>
      <c r="B683" s="2">
        <v>41060</v>
      </c>
      <c r="C683" s="2" t="str">
        <f>VLOOKUP(Sales_Data17[[#This Row],[Customer Name Index]],Customer_Data[#All],2,0)</f>
        <v xml:space="preserve">Medline </v>
      </c>
      <c r="D683">
        <v>12</v>
      </c>
      <c r="E683" t="s">
        <v>4</v>
      </c>
      <c r="F683" t="s">
        <v>8168</v>
      </c>
      <c r="G683" t="s">
        <v>8026</v>
      </c>
      <c r="H683" t="str">
        <f>VLOOKUP(Sales_Data17[[#This Row],[Delivery Region Index]],Regions_Table[#All],2,0)</f>
        <v>Queensland</v>
      </c>
      <c r="I683" t="str">
        <f>VLOOKUP(Sales_Data17[[#This Row],[Delivery Region Index]],Regions_Table[#All],3,0)</f>
        <v>Ipswich</v>
      </c>
      <c r="J683">
        <v>34</v>
      </c>
      <c r="K683">
        <v>5</v>
      </c>
      <c r="L683" t="str">
        <f>VLOOKUP(Sales_Data17[[#This Row],[Product Description Index]],Products_Data[#All],2,0)</f>
        <v>Hats</v>
      </c>
      <c r="M683">
        <v>1</v>
      </c>
      <c r="N683" s="9">
        <v>404.97777777777782</v>
      </c>
      <c r="O683" s="9">
        <f>Sales_Data17[[#This Row],[Order Quantity]]*Sales_Data17[[#This Row],[Unit Price]]</f>
        <v>404.97777777777782</v>
      </c>
      <c r="P683" s="9">
        <v>218.68800000000002</v>
      </c>
      <c r="Q683" s="9">
        <f>Sales_Data17[[#This Row],[Line Total]]-(Sales_Data17[[#This Row],[Total Unit Cost]]*Sales_Data17[[#This Row],[Order Quantity]])</f>
        <v>186.2897777777778</v>
      </c>
      <c r="R683" s="1" t="str">
        <f>TEXT(Sales_Data17[[#This Row],[OrderDate]],"MMM")</f>
        <v>May</v>
      </c>
      <c r="S683" s="1" t="str">
        <f t="shared" si="10"/>
        <v>2012</v>
      </c>
    </row>
    <row r="684" spans="1:19">
      <c r="A684" t="s">
        <v>707</v>
      </c>
      <c r="B684" s="2">
        <v>41060</v>
      </c>
      <c r="C684" s="2" t="str">
        <f>VLOOKUP(Sales_Data17[[#This Row],[Customer Name Index]],Customer_Data[#All],2,0)</f>
        <v>21st Ltd</v>
      </c>
      <c r="D684">
        <v>10</v>
      </c>
      <c r="E684" t="s">
        <v>4</v>
      </c>
      <c r="F684" t="s">
        <v>8168</v>
      </c>
      <c r="G684" t="s">
        <v>8027</v>
      </c>
      <c r="H684" t="str">
        <f>VLOOKUP(Sales_Data17[[#This Row],[Delivery Region Index]],Regions_Table[#All],2,0)</f>
        <v>Queensland</v>
      </c>
      <c r="I684" t="str">
        <f>VLOOKUP(Sales_Data17[[#This Row],[Delivery Region Index]],Regions_Table[#All],3,0)</f>
        <v>Bundaberg</v>
      </c>
      <c r="J684">
        <v>27</v>
      </c>
      <c r="K684">
        <v>4</v>
      </c>
      <c r="L684" t="str">
        <f>VLOOKUP(Sales_Data17[[#This Row],[Product Description Index]],Products_Data[#All],2,0)</f>
        <v>Jeans</v>
      </c>
      <c r="M684">
        <v>4</v>
      </c>
      <c r="N684" s="9">
        <v>429.54444444444448</v>
      </c>
      <c r="O684" s="9">
        <f>Sales_Data17[[#This Row],[Order Quantity]]*Sales_Data17[[#This Row],[Unit Price]]</f>
        <v>1718.1777777777779</v>
      </c>
      <c r="P684" s="9">
        <v>343.63555555555558</v>
      </c>
      <c r="Q684" s="9">
        <f>Sales_Data17[[#This Row],[Line Total]]-(Sales_Data17[[#This Row],[Total Unit Cost]]*Sales_Data17[[#This Row],[Order Quantity]])</f>
        <v>343.63555555555558</v>
      </c>
      <c r="R684" s="1" t="str">
        <f>TEXT(Sales_Data17[[#This Row],[OrderDate]],"MMM")</f>
        <v>May</v>
      </c>
      <c r="S684" s="1" t="str">
        <f t="shared" si="10"/>
        <v>2012</v>
      </c>
    </row>
    <row r="685" spans="1:19">
      <c r="A685" t="s">
        <v>708</v>
      </c>
      <c r="B685" s="2">
        <v>41061</v>
      </c>
      <c r="C685" s="2" t="str">
        <f>VLOOKUP(Sales_Data17[[#This Row],[Customer Name Index]],Customer_Data[#All],2,0)</f>
        <v>Avon Corp</v>
      </c>
      <c r="D685">
        <v>1</v>
      </c>
      <c r="E685" t="s">
        <v>3</v>
      </c>
      <c r="F685" t="s">
        <v>8168</v>
      </c>
      <c r="G685" t="s">
        <v>8027</v>
      </c>
      <c r="H685" t="str">
        <f>VLOOKUP(Sales_Data17[[#This Row],[Delivery Region Index]],Regions_Table[#All],2,0)</f>
        <v>New South Wales</v>
      </c>
      <c r="I685" t="str">
        <f>VLOOKUP(Sales_Data17[[#This Row],[Delivery Region Index]],Regions_Table[#All],3,0)</f>
        <v>Albury</v>
      </c>
      <c r="J685">
        <v>2</v>
      </c>
      <c r="K685">
        <v>1</v>
      </c>
      <c r="L685" t="str">
        <f>VLOOKUP(Sales_Data17[[#This Row],[Product Description Index]],Products_Data[#All],2,0)</f>
        <v>Shirts</v>
      </c>
      <c r="M685">
        <v>4</v>
      </c>
      <c r="N685" s="9">
        <v>21.588888888888889</v>
      </c>
      <c r="O685" s="9">
        <f>Sales_Data17[[#This Row],[Order Quantity]]*Sales_Data17[[#This Row],[Unit Price]]</f>
        <v>86.355555555555554</v>
      </c>
      <c r="P685" s="9">
        <v>12.305666666666665</v>
      </c>
      <c r="Q685" s="9">
        <f>Sales_Data17[[#This Row],[Line Total]]-(Sales_Data17[[#This Row],[Total Unit Cost]]*Sales_Data17[[#This Row],[Order Quantity]])</f>
        <v>37.132888888888893</v>
      </c>
      <c r="R685" s="1" t="str">
        <f>TEXT(Sales_Data17[[#This Row],[OrderDate]],"MMM")</f>
        <v>Jun</v>
      </c>
      <c r="S685" s="1" t="str">
        <f t="shared" si="10"/>
        <v>2012</v>
      </c>
    </row>
    <row r="686" spans="1:19">
      <c r="A686" t="s">
        <v>709</v>
      </c>
      <c r="B686" s="2">
        <v>41061</v>
      </c>
      <c r="C686" s="2" t="str">
        <f>VLOOKUP(Sales_Data17[[#This Row],[Customer Name Index]],Customer_Data[#All],2,0)</f>
        <v>Medsep Group</v>
      </c>
      <c r="D686">
        <v>8</v>
      </c>
      <c r="E686" t="s">
        <v>4</v>
      </c>
      <c r="F686" t="s">
        <v>8168</v>
      </c>
      <c r="G686" t="s">
        <v>8027</v>
      </c>
      <c r="H686" t="str">
        <f>VLOOKUP(Sales_Data17[[#This Row],[Delivery Region Index]],Regions_Table[#All],2,0)</f>
        <v>New South Wales</v>
      </c>
      <c r="I686" t="str">
        <f>VLOOKUP(Sales_Data17[[#This Row],[Delivery Region Index]],Regions_Table[#All],3,0)</f>
        <v>Tweed Heads</v>
      </c>
      <c r="J686">
        <v>22</v>
      </c>
      <c r="K686">
        <v>4</v>
      </c>
      <c r="L686" t="str">
        <f>VLOOKUP(Sales_Data17[[#This Row],[Product Description Index]],Products_Data[#All],2,0)</f>
        <v>Jeans</v>
      </c>
      <c r="M686">
        <v>4</v>
      </c>
      <c r="N686" s="9">
        <v>373.71111111111111</v>
      </c>
      <c r="O686" s="9">
        <f>Sales_Data17[[#This Row],[Order Quantity]]*Sales_Data17[[#This Row],[Unit Price]]</f>
        <v>1494.8444444444444</v>
      </c>
      <c r="P686" s="9">
        <v>186.85555555555555</v>
      </c>
      <c r="Q686" s="9">
        <f>Sales_Data17[[#This Row],[Line Total]]-(Sales_Data17[[#This Row],[Total Unit Cost]]*Sales_Data17[[#This Row],[Order Quantity]])</f>
        <v>747.42222222222222</v>
      </c>
      <c r="R686" s="1" t="str">
        <f>TEXT(Sales_Data17[[#This Row],[OrderDate]],"MMM")</f>
        <v>Jun</v>
      </c>
      <c r="S686" s="1" t="str">
        <f t="shared" si="10"/>
        <v>2012</v>
      </c>
    </row>
    <row r="687" spans="1:19">
      <c r="A687" t="s">
        <v>710</v>
      </c>
      <c r="B687" s="2">
        <v>41061</v>
      </c>
      <c r="C687" s="2" t="str">
        <f>VLOOKUP(Sales_Data17[[#This Row],[Customer Name Index]],Customer_Data[#All],2,0)</f>
        <v>Elorac, Corp</v>
      </c>
      <c r="D687">
        <v>3</v>
      </c>
      <c r="E687" t="s">
        <v>4</v>
      </c>
      <c r="F687" t="s">
        <v>8168</v>
      </c>
      <c r="G687" t="s">
        <v>8027</v>
      </c>
      <c r="H687" t="str">
        <f>VLOOKUP(Sales_Data17[[#This Row],[Delivery Region Index]],Regions_Table[#All],2,0)</f>
        <v>New South Wales</v>
      </c>
      <c r="I687" t="str">
        <f>VLOOKUP(Sales_Data17[[#This Row],[Delivery Region Index]],Regions_Table[#All],3,0)</f>
        <v>Dubbo</v>
      </c>
      <c r="J687">
        <v>8</v>
      </c>
      <c r="K687">
        <v>2</v>
      </c>
      <c r="L687" t="str">
        <f>VLOOKUP(Sales_Data17[[#This Row],[Product Description Index]],Products_Data[#All],2,0)</f>
        <v>Pants</v>
      </c>
      <c r="M687">
        <v>8</v>
      </c>
      <c r="N687" s="9">
        <v>334.25555555555559</v>
      </c>
      <c r="O687" s="9">
        <f>Sales_Data17[[#This Row],[Order Quantity]]*Sales_Data17[[#This Row],[Unit Price]]</f>
        <v>2674.0444444444447</v>
      </c>
      <c r="P687" s="9">
        <v>267.40444444444449</v>
      </c>
      <c r="Q687" s="9">
        <f>Sales_Data17[[#This Row],[Line Total]]-(Sales_Data17[[#This Row],[Total Unit Cost]]*Sales_Data17[[#This Row],[Order Quantity]])</f>
        <v>534.80888888888876</v>
      </c>
      <c r="R687" s="1" t="str">
        <f>TEXT(Sales_Data17[[#This Row],[OrderDate]],"MMM")</f>
        <v>Jun</v>
      </c>
      <c r="S687" s="1" t="str">
        <f t="shared" si="10"/>
        <v>2012</v>
      </c>
    </row>
    <row r="688" spans="1:19">
      <c r="A688" t="s">
        <v>711</v>
      </c>
      <c r="B688" s="2">
        <v>41061</v>
      </c>
      <c r="C688" s="2" t="str">
        <f>VLOOKUP(Sales_Data17[[#This Row],[Customer Name Index]],Customer_Data[#All],2,0)</f>
        <v xml:space="preserve">Linde </v>
      </c>
      <c r="D688">
        <v>14</v>
      </c>
      <c r="E688" t="s">
        <v>3</v>
      </c>
      <c r="F688" t="s">
        <v>8168</v>
      </c>
      <c r="G688" t="s">
        <v>8026</v>
      </c>
      <c r="H688" t="str">
        <f>VLOOKUP(Sales_Data17[[#This Row],[Delivery Region Index]],Regions_Table[#All],2,0)</f>
        <v>Queensland</v>
      </c>
      <c r="I688" t="str">
        <f>VLOOKUP(Sales_Data17[[#This Row],[Delivery Region Index]],Regions_Table[#All],3,0)</f>
        <v>Mount Isa</v>
      </c>
      <c r="J688">
        <v>38</v>
      </c>
      <c r="K688">
        <v>6</v>
      </c>
      <c r="L688" t="str">
        <f>VLOOKUP(Sales_Data17[[#This Row],[Product Description Index]],Products_Data[#All],2,0)</f>
        <v>Socks</v>
      </c>
      <c r="M688">
        <v>8</v>
      </c>
      <c r="N688" s="9">
        <v>339.4666666666667</v>
      </c>
      <c r="O688" s="9">
        <f>Sales_Data17[[#This Row],[Order Quantity]]*Sales_Data17[[#This Row],[Unit Price]]</f>
        <v>2715.7333333333336</v>
      </c>
      <c r="P688" s="9">
        <v>247.81066666666669</v>
      </c>
      <c r="Q688" s="9">
        <f>Sales_Data17[[#This Row],[Line Total]]-(Sales_Data17[[#This Row],[Total Unit Cost]]*Sales_Data17[[#This Row],[Order Quantity]])</f>
        <v>733.24800000000005</v>
      </c>
      <c r="R688" s="1" t="str">
        <f>TEXT(Sales_Data17[[#This Row],[OrderDate]],"MMM")</f>
        <v>Jun</v>
      </c>
      <c r="S688" s="1" t="str">
        <f t="shared" si="10"/>
        <v>2012</v>
      </c>
    </row>
    <row r="689" spans="1:19">
      <c r="A689" t="s">
        <v>712</v>
      </c>
      <c r="B689" s="2">
        <v>41061</v>
      </c>
      <c r="C689" s="2" t="str">
        <f>VLOOKUP(Sales_Data17[[#This Row],[Customer Name Index]],Customer_Data[#All],2,0)</f>
        <v>ETUDE Ltd</v>
      </c>
      <c r="D689">
        <v>4</v>
      </c>
      <c r="E689" t="s">
        <v>4</v>
      </c>
      <c r="F689" t="s">
        <v>8168</v>
      </c>
      <c r="G689" t="s">
        <v>8027</v>
      </c>
      <c r="H689" t="str">
        <f>VLOOKUP(Sales_Data17[[#This Row],[Delivery Region Index]],Regions_Table[#All],2,0)</f>
        <v>New South Wales</v>
      </c>
      <c r="I689" t="str">
        <f>VLOOKUP(Sales_Data17[[#This Row],[Delivery Region Index]],Regions_Table[#All],3,0)</f>
        <v>Gosford</v>
      </c>
      <c r="J689">
        <v>9</v>
      </c>
      <c r="K689">
        <v>2</v>
      </c>
      <c r="L689" t="str">
        <f>VLOOKUP(Sales_Data17[[#This Row],[Product Description Index]],Products_Data[#All],2,0)</f>
        <v>Pants</v>
      </c>
      <c r="M689">
        <v>5</v>
      </c>
      <c r="N689" s="9">
        <v>114.64444444444445</v>
      </c>
      <c r="O689" s="9">
        <f>Sales_Data17[[#This Row],[Order Quantity]]*Sales_Data17[[#This Row],[Unit Price]]</f>
        <v>573.22222222222217</v>
      </c>
      <c r="P689" s="9">
        <v>69.933111111111103</v>
      </c>
      <c r="Q689" s="9">
        <f>Sales_Data17[[#This Row],[Line Total]]-(Sales_Data17[[#This Row],[Total Unit Cost]]*Sales_Data17[[#This Row],[Order Quantity]])</f>
        <v>223.55666666666667</v>
      </c>
      <c r="R689" s="1" t="str">
        <f>TEXT(Sales_Data17[[#This Row],[OrderDate]],"MMM")</f>
        <v>Jun</v>
      </c>
      <c r="S689" s="1" t="str">
        <f t="shared" si="10"/>
        <v>2012</v>
      </c>
    </row>
    <row r="690" spans="1:19">
      <c r="A690" t="s">
        <v>713</v>
      </c>
      <c r="B690" s="2">
        <v>41061</v>
      </c>
      <c r="C690" s="2" t="str">
        <f>VLOOKUP(Sales_Data17[[#This Row],[Customer Name Index]],Customer_Data[#All],2,0)</f>
        <v>ETUDE Ltd</v>
      </c>
      <c r="D690">
        <v>4</v>
      </c>
      <c r="E690" t="s">
        <v>4</v>
      </c>
      <c r="F690" t="s">
        <v>8168</v>
      </c>
      <c r="G690" t="s">
        <v>8027</v>
      </c>
      <c r="H690" t="str">
        <f>VLOOKUP(Sales_Data17[[#This Row],[Delivery Region Index]],Regions_Table[#All],2,0)</f>
        <v>New South Wales</v>
      </c>
      <c r="I690" t="str">
        <f>VLOOKUP(Sales_Data17[[#This Row],[Delivery Region Index]],Regions_Table[#All],3,0)</f>
        <v>Griffith</v>
      </c>
      <c r="J690">
        <v>12</v>
      </c>
      <c r="K690">
        <v>2</v>
      </c>
      <c r="L690" t="str">
        <f>VLOOKUP(Sales_Data17[[#This Row],[Product Description Index]],Products_Data[#All],2,0)</f>
        <v>Pants</v>
      </c>
      <c r="M690">
        <v>7</v>
      </c>
      <c r="N690" s="9">
        <v>437.73333333333335</v>
      </c>
      <c r="O690" s="9">
        <f>Sales_Data17[[#This Row],[Order Quantity]]*Sales_Data17[[#This Row],[Unit Price]]</f>
        <v>3064.1333333333332</v>
      </c>
      <c r="P690" s="9">
        <v>236.376</v>
      </c>
      <c r="Q690" s="9">
        <f>Sales_Data17[[#This Row],[Line Total]]-(Sales_Data17[[#This Row],[Total Unit Cost]]*Sales_Data17[[#This Row],[Order Quantity]])</f>
        <v>1409.5013333333332</v>
      </c>
      <c r="R690" s="1" t="str">
        <f>TEXT(Sales_Data17[[#This Row],[OrderDate]],"MMM")</f>
        <v>Jun</v>
      </c>
      <c r="S690" s="1" t="str">
        <f t="shared" si="10"/>
        <v>2012</v>
      </c>
    </row>
    <row r="691" spans="1:19">
      <c r="A691" t="s">
        <v>714</v>
      </c>
      <c r="B691" s="2">
        <v>41061</v>
      </c>
      <c r="C691" s="2" t="str">
        <f>VLOOKUP(Sales_Data17[[#This Row],[Customer Name Index]],Customer_Data[#All],2,0)</f>
        <v>Medsep Group</v>
      </c>
      <c r="D691">
        <v>8</v>
      </c>
      <c r="E691" t="s">
        <v>2</v>
      </c>
      <c r="F691" t="s">
        <v>8168</v>
      </c>
      <c r="G691" t="s">
        <v>8027</v>
      </c>
      <c r="H691" t="str">
        <f>VLOOKUP(Sales_Data17[[#This Row],[Delivery Region Index]],Regions_Table[#All],2,0)</f>
        <v>New South Wales</v>
      </c>
      <c r="I691" t="str">
        <f>VLOOKUP(Sales_Data17[[#This Row],[Delivery Region Index]],Regions_Table[#All],3,0)</f>
        <v>Tweed Heads</v>
      </c>
      <c r="J691">
        <v>22</v>
      </c>
      <c r="K691">
        <v>4</v>
      </c>
      <c r="L691" t="str">
        <f>VLOOKUP(Sales_Data17[[#This Row],[Product Description Index]],Products_Data[#All],2,0)</f>
        <v>Jeans</v>
      </c>
      <c r="M691">
        <v>7</v>
      </c>
      <c r="N691" s="9">
        <v>431.77777777777777</v>
      </c>
      <c r="O691" s="9">
        <f>Sales_Data17[[#This Row],[Order Quantity]]*Sales_Data17[[#This Row],[Unit Price]]</f>
        <v>3022.4444444444443</v>
      </c>
      <c r="P691" s="9">
        <v>302.24444444444441</v>
      </c>
      <c r="Q691" s="9">
        <f>Sales_Data17[[#This Row],[Line Total]]-(Sales_Data17[[#This Row],[Total Unit Cost]]*Sales_Data17[[#This Row],[Order Quantity]])</f>
        <v>906.73333333333358</v>
      </c>
      <c r="R691" s="1" t="str">
        <f>TEXT(Sales_Data17[[#This Row],[OrderDate]],"MMM")</f>
        <v>Jun</v>
      </c>
      <c r="S691" s="1" t="str">
        <f t="shared" si="10"/>
        <v>2012</v>
      </c>
    </row>
    <row r="692" spans="1:19">
      <c r="A692" t="s">
        <v>715</v>
      </c>
      <c r="B692" s="2">
        <v>41061</v>
      </c>
      <c r="C692" s="2" t="str">
        <f>VLOOKUP(Sales_Data17[[#This Row],[Customer Name Index]],Customer_Data[#All],2,0)</f>
        <v xml:space="preserve">WakeFern </v>
      </c>
      <c r="D692">
        <v>2</v>
      </c>
      <c r="E692" t="s">
        <v>3</v>
      </c>
      <c r="F692" t="s">
        <v>8168</v>
      </c>
      <c r="G692" t="s">
        <v>8027</v>
      </c>
      <c r="H692" t="str">
        <f>VLOOKUP(Sales_Data17[[#This Row],[Delivery Region Index]],Regions_Table[#All],2,0)</f>
        <v>New South Wales</v>
      </c>
      <c r="I692" t="str">
        <f>VLOOKUP(Sales_Data17[[#This Row],[Delivery Region Index]],Regions_Table[#All],3,0)</f>
        <v>Cessnock</v>
      </c>
      <c r="J692">
        <v>6</v>
      </c>
      <c r="K692">
        <v>1</v>
      </c>
      <c r="L692" t="str">
        <f>VLOOKUP(Sales_Data17[[#This Row],[Product Description Index]],Products_Data[#All],2,0)</f>
        <v>Shirts</v>
      </c>
      <c r="M692">
        <v>6</v>
      </c>
      <c r="N692" s="9">
        <v>345.42222222222222</v>
      </c>
      <c r="O692" s="9">
        <f>Sales_Data17[[#This Row],[Order Quantity]]*Sales_Data17[[#This Row],[Unit Price]]</f>
        <v>2072.5333333333333</v>
      </c>
      <c r="P692" s="9">
        <v>210.70755555555559</v>
      </c>
      <c r="Q692" s="9">
        <f>Sales_Data17[[#This Row],[Line Total]]-(Sales_Data17[[#This Row],[Total Unit Cost]]*Sales_Data17[[#This Row],[Order Quantity]])</f>
        <v>808.28799999999978</v>
      </c>
      <c r="R692" s="1" t="str">
        <f>TEXT(Sales_Data17[[#This Row],[OrderDate]],"MMM")</f>
        <v>Jun</v>
      </c>
      <c r="S692" s="1" t="str">
        <f t="shared" si="10"/>
        <v>2012</v>
      </c>
    </row>
    <row r="693" spans="1:19">
      <c r="A693" t="s">
        <v>716</v>
      </c>
      <c r="B693" s="2">
        <v>41062</v>
      </c>
      <c r="C693" s="2" t="str">
        <f>VLOOKUP(Sales_Data17[[#This Row],[Customer Name Index]],Customer_Data[#All],2,0)</f>
        <v>Ole Group</v>
      </c>
      <c r="D693">
        <v>13</v>
      </c>
      <c r="E693" t="s">
        <v>2</v>
      </c>
      <c r="F693" t="s">
        <v>8168</v>
      </c>
      <c r="G693" t="s">
        <v>8026</v>
      </c>
      <c r="H693" t="str">
        <f>VLOOKUP(Sales_Data17[[#This Row],[Delivery Region Index]],Regions_Table[#All],2,0)</f>
        <v>Queensland</v>
      </c>
      <c r="I693" t="str">
        <f>VLOOKUP(Sales_Data17[[#This Row],[Delivery Region Index]],Regions_Table[#All],3,0)</f>
        <v>Mackay</v>
      </c>
      <c r="J693">
        <v>36</v>
      </c>
      <c r="K693">
        <v>5</v>
      </c>
      <c r="L693" t="str">
        <f>VLOOKUP(Sales_Data17[[#This Row],[Product Description Index]],Products_Data[#All],2,0)</f>
        <v>Hats</v>
      </c>
      <c r="M693">
        <v>2</v>
      </c>
      <c r="N693" s="9">
        <v>112.41111111111111</v>
      </c>
      <c r="O693" s="9">
        <f>Sales_Data17[[#This Row],[Order Quantity]]*Sales_Data17[[#This Row],[Unit Price]]</f>
        <v>224.82222222222222</v>
      </c>
      <c r="P693" s="9">
        <v>56.205555555555556</v>
      </c>
      <c r="Q693" s="9">
        <f>Sales_Data17[[#This Row],[Line Total]]-(Sales_Data17[[#This Row],[Total Unit Cost]]*Sales_Data17[[#This Row],[Order Quantity]])</f>
        <v>112.41111111111111</v>
      </c>
      <c r="R693" s="1" t="str">
        <f>TEXT(Sales_Data17[[#This Row],[OrderDate]],"MMM")</f>
        <v>Jun</v>
      </c>
      <c r="S693" s="1" t="str">
        <f t="shared" si="10"/>
        <v>2012</v>
      </c>
    </row>
    <row r="694" spans="1:19">
      <c r="A694" t="s">
        <v>717</v>
      </c>
      <c r="B694" s="2">
        <v>41062</v>
      </c>
      <c r="C694" s="2" t="str">
        <f>VLOOKUP(Sales_Data17[[#This Row],[Customer Name Index]],Customer_Data[#All],2,0)</f>
        <v>Rochester Ltd</v>
      </c>
      <c r="D694">
        <v>15</v>
      </c>
      <c r="E694" t="s">
        <v>4</v>
      </c>
      <c r="F694" t="s">
        <v>8168</v>
      </c>
      <c r="G694" t="s">
        <v>8025</v>
      </c>
      <c r="H694" t="str">
        <f>VLOOKUP(Sales_Data17[[#This Row],[Delivery Region Index]],Regions_Table[#All],2,0)</f>
        <v>Queensland</v>
      </c>
      <c r="I694" t="str">
        <f>VLOOKUP(Sales_Data17[[#This Row],[Delivery Region Index]],Regions_Table[#All],3,0)</f>
        <v>Rockhampton</v>
      </c>
      <c r="J694">
        <v>41</v>
      </c>
      <c r="K694">
        <v>6</v>
      </c>
      <c r="L694" t="str">
        <f>VLOOKUP(Sales_Data17[[#This Row],[Product Description Index]],Products_Data[#All],2,0)</f>
        <v>Socks</v>
      </c>
      <c r="M694">
        <v>4</v>
      </c>
      <c r="N694" s="9">
        <v>283.63333333333338</v>
      </c>
      <c r="O694" s="9">
        <f>Sales_Data17[[#This Row],[Order Quantity]]*Sales_Data17[[#This Row],[Unit Price]]</f>
        <v>1134.5333333333335</v>
      </c>
      <c r="P694" s="9">
        <v>147.48933333333335</v>
      </c>
      <c r="Q694" s="9">
        <f>Sales_Data17[[#This Row],[Line Total]]-(Sales_Data17[[#This Row],[Total Unit Cost]]*Sales_Data17[[#This Row],[Order Quantity]])</f>
        <v>544.57600000000014</v>
      </c>
      <c r="R694" s="1" t="str">
        <f>TEXT(Sales_Data17[[#This Row],[OrderDate]],"MMM")</f>
        <v>Jun</v>
      </c>
      <c r="S694" s="1" t="str">
        <f t="shared" si="10"/>
        <v>2012</v>
      </c>
    </row>
    <row r="695" spans="1:19">
      <c r="A695" t="s">
        <v>718</v>
      </c>
      <c r="B695" s="2">
        <v>41062</v>
      </c>
      <c r="C695" s="2" t="str">
        <f>VLOOKUP(Sales_Data17[[#This Row],[Customer Name Index]],Customer_Data[#All],2,0)</f>
        <v xml:space="preserve">Ei </v>
      </c>
      <c r="D695">
        <v>9</v>
      </c>
      <c r="E695" t="s">
        <v>2</v>
      </c>
      <c r="F695" t="s">
        <v>8168</v>
      </c>
      <c r="G695" t="s">
        <v>8027</v>
      </c>
      <c r="H695" t="str">
        <f>VLOOKUP(Sales_Data17[[#This Row],[Delivery Region Index]],Regions_Table[#All],2,0)</f>
        <v>Queensland</v>
      </c>
      <c r="I695" t="str">
        <f>VLOOKUP(Sales_Data17[[#This Row],[Delivery Region Index]],Regions_Table[#All],3,0)</f>
        <v>Brisbane</v>
      </c>
      <c r="J695">
        <v>26</v>
      </c>
      <c r="K695">
        <v>4</v>
      </c>
      <c r="L695" t="str">
        <f>VLOOKUP(Sales_Data17[[#This Row],[Product Description Index]],Products_Data[#All],2,0)</f>
        <v>Jeans</v>
      </c>
      <c r="M695">
        <v>6</v>
      </c>
      <c r="N695" s="9">
        <v>186.11111111111111</v>
      </c>
      <c r="O695" s="9">
        <f>Sales_Data17[[#This Row],[Order Quantity]]*Sales_Data17[[#This Row],[Unit Price]]</f>
        <v>1116.6666666666667</v>
      </c>
      <c r="P695" s="9">
        <v>106.08333333333331</v>
      </c>
      <c r="Q695" s="9">
        <f>Sales_Data17[[#This Row],[Line Total]]-(Sales_Data17[[#This Row],[Total Unit Cost]]*Sales_Data17[[#This Row],[Order Quantity]])</f>
        <v>480.16666666666686</v>
      </c>
      <c r="R695" s="1" t="str">
        <f>TEXT(Sales_Data17[[#This Row],[OrderDate]],"MMM")</f>
        <v>Jun</v>
      </c>
      <c r="S695" s="1" t="str">
        <f t="shared" si="10"/>
        <v>2012</v>
      </c>
    </row>
    <row r="696" spans="1:19">
      <c r="A696" t="s">
        <v>719</v>
      </c>
      <c r="B696" s="2">
        <v>41062</v>
      </c>
      <c r="C696" s="2" t="str">
        <f>VLOOKUP(Sales_Data17[[#This Row],[Customer Name Index]],Customer_Data[#All],2,0)</f>
        <v xml:space="preserve">Ei </v>
      </c>
      <c r="D696">
        <v>9</v>
      </c>
      <c r="E696" t="s">
        <v>4</v>
      </c>
      <c r="F696" t="s">
        <v>8168</v>
      </c>
      <c r="G696" t="s">
        <v>8027</v>
      </c>
      <c r="H696" t="str">
        <f>VLOOKUP(Sales_Data17[[#This Row],[Delivery Region Index]],Regions_Table[#All],2,0)</f>
        <v>New South Wales</v>
      </c>
      <c r="I696" t="str">
        <f>VLOOKUP(Sales_Data17[[#This Row],[Delivery Region Index]],Regions_Table[#All],3,0)</f>
        <v>Wyong</v>
      </c>
      <c r="J696">
        <v>25</v>
      </c>
      <c r="K696">
        <v>4</v>
      </c>
      <c r="L696" t="str">
        <f>VLOOKUP(Sales_Data17[[#This Row],[Product Description Index]],Products_Data[#All],2,0)</f>
        <v>Jeans</v>
      </c>
      <c r="M696">
        <v>4</v>
      </c>
      <c r="N696" s="9">
        <v>126.55555555555556</v>
      </c>
      <c r="O696" s="9">
        <f>Sales_Data17[[#This Row],[Order Quantity]]*Sales_Data17[[#This Row],[Unit Price]]</f>
        <v>506.22222222222223</v>
      </c>
      <c r="P696" s="9">
        <v>92.385555555555555</v>
      </c>
      <c r="Q696" s="9">
        <f>Sales_Data17[[#This Row],[Line Total]]-(Sales_Data17[[#This Row],[Total Unit Cost]]*Sales_Data17[[#This Row],[Order Quantity]])</f>
        <v>136.68</v>
      </c>
      <c r="R696" s="1" t="str">
        <f>TEXT(Sales_Data17[[#This Row],[OrderDate]],"MMM")</f>
        <v>Jun</v>
      </c>
      <c r="S696" s="1" t="str">
        <f t="shared" si="10"/>
        <v>2012</v>
      </c>
    </row>
    <row r="697" spans="1:19">
      <c r="A697" t="s">
        <v>720</v>
      </c>
      <c r="B697" s="2">
        <v>41062</v>
      </c>
      <c r="C697" s="2" t="str">
        <f>VLOOKUP(Sales_Data17[[#This Row],[Customer Name Index]],Customer_Data[#All],2,0)</f>
        <v>New Ltd</v>
      </c>
      <c r="D697">
        <v>7</v>
      </c>
      <c r="E697" t="s">
        <v>2</v>
      </c>
      <c r="F697" t="s">
        <v>8168</v>
      </c>
      <c r="G697" t="s">
        <v>8027</v>
      </c>
      <c r="H697" t="str">
        <f>VLOOKUP(Sales_Data17[[#This Row],[Delivery Region Index]],Regions_Table[#All],2,0)</f>
        <v>New South Wales</v>
      </c>
      <c r="I697" t="str">
        <f>VLOOKUP(Sales_Data17[[#This Row],[Delivery Region Index]],Regions_Table[#All],3,0)</f>
        <v>Queanbeyan</v>
      </c>
      <c r="J697">
        <v>20</v>
      </c>
      <c r="K697">
        <v>3</v>
      </c>
      <c r="L697" t="str">
        <f>VLOOKUP(Sales_Data17[[#This Row],[Product Description Index]],Products_Data[#All],2,0)</f>
        <v>Sunglasses</v>
      </c>
      <c r="M697">
        <v>2</v>
      </c>
      <c r="N697" s="9">
        <v>704.24444444444441</v>
      </c>
      <c r="O697" s="9">
        <f>Sales_Data17[[#This Row],[Order Quantity]]*Sales_Data17[[#This Row],[Unit Price]]</f>
        <v>1408.4888888888888</v>
      </c>
      <c r="P697" s="9">
        <v>422.54666666666662</v>
      </c>
      <c r="Q697" s="9">
        <f>Sales_Data17[[#This Row],[Line Total]]-(Sales_Data17[[#This Row],[Total Unit Cost]]*Sales_Data17[[#This Row],[Order Quantity]])</f>
        <v>563.39555555555557</v>
      </c>
      <c r="R697" s="1" t="str">
        <f>TEXT(Sales_Data17[[#This Row],[OrderDate]],"MMM")</f>
        <v>Jun</v>
      </c>
      <c r="S697" s="1" t="str">
        <f t="shared" si="10"/>
        <v>2012</v>
      </c>
    </row>
    <row r="698" spans="1:19">
      <c r="A698" t="s">
        <v>721</v>
      </c>
      <c r="B698" s="2">
        <v>41063</v>
      </c>
      <c r="C698" s="2" t="str">
        <f>VLOOKUP(Sales_Data17[[#This Row],[Customer Name Index]],Customer_Data[#All],2,0)</f>
        <v>Rochester Ltd</v>
      </c>
      <c r="D698">
        <v>15</v>
      </c>
      <c r="E698" t="s">
        <v>4</v>
      </c>
      <c r="F698" t="s">
        <v>8168</v>
      </c>
      <c r="G698" t="s">
        <v>8025</v>
      </c>
      <c r="H698" t="str">
        <f>VLOOKUP(Sales_Data17[[#This Row],[Delivery Region Index]],Regions_Table[#All],2,0)</f>
        <v>Queensland</v>
      </c>
      <c r="I698" t="str">
        <f>VLOOKUP(Sales_Data17[[#This Row],[Delivery Region Index]],Regions_Table[#All],3,0)</f>
        <v>Rockhampton</v>
      </c>
      <c r="J698">
        <v>41</v>
      </c>
      <c r="K698">
        <v>6</v>
      </c>
      <c r="L698" t="str">
        <f>VLOOKUP(Sales_Data17[[#This Row],[Product Description Index]],Products_Data[#All],2,0)</f>
        <v>Socks</v>
      </c>
      <c r="M698">
        <v>1</v>
      </c>
      <c r="N698" s="9">
        <v>247.89999999999998</v>
      </c>
      <c r="O698" s="9">
        <f>Sales_Data17[[#This Row],[Order Quantity]]*Sales_Data17[[#This Row],[Unit Price]]</f>
        <v>247.89999999999998</v>
      </c>
      <c r="P698" s="9">
        <v>208.23599999999999</v>
      </c>
      <c r="Q698" s="9">
        <f>Sales_Data17[[#This Row],[Line Total]]-(Sales_Data17[[#This Row],[Total Unit Cost]]*Sales_Data17[[#This Row],[Order Quantity]])</f>
        <v>39.663999999999987</v>
      </c>
      <c r="R698" s="1" t="str">
        <f>TEXT(Sales_Data17[[#This Row],[OrderDate]],"MMM")</f>
        <v>Jun</v>
      </c>
      <c r="S698" s="1" t="str">
        <f t="shared" si="10"/>
        <v>2012</v>
      </c>
    </row>
    <row r="699" spans="1:19">
      <c r="A699" t="s">
        <v>722</v>
      </c>
      <c r="B699" s="2">
        <v>41063</v>
      </c>
      <c r="C699" s="2" t="str">
        <f>VLOOKUP(Sales_Data17[[#This Row],[Customer Name Index]],Customer_Data[#All],2,0)</f>
        <v>Procter Corp</v>
      </c>
      <c r="D699">
        <v>5</v>
      </c>
      <c r="E699" t="s">
        <v>4</v>
      </c>
      <c r="F699" t="s">
        <v>8168</v>
      </c>
      <c r="G699" t="s">
        <v>8027</v>
      </c>
      <c r="H699" t="str">
        <f>VLOOKUP(Sales_Data17[[#This Row],[Delivery Region Index]],Regions_Table[#All],2,0)</f>
        <v>New South Wales</v>
      </c>
      <c r="I699" t="str">
        <f>VLOOKUP(Sales_Data17[[#This Row],[Delivery Region Index]],Regions_Table[#All],3,0)</f>
        <v>Lake Macquarie</v>
      </c>
      <c r="J699">
        <v>13</v>
      </c>
      <c r="K699">
        <v>2</v>
      </c>
      <c r="L699" t="str">
        <f>VLOOKUP(Sales_Data17[[#This Row],[Product Description Index]],Products_Data[#All],2,0)</f>
        <v>Pants</v>
      </c>
      <c r="M699">
        <v>6</v>
      </c>
      <c r="N699" s="9">
        <v>256.83333333333331</v>
      </c>
      <c r="O699" s="9">
        <f>Sales_Data17[[#This Row],[Order Quantity]]*Sales_Data17[[#This Row],[Unit Price]]</f>
        <v>1541</v>
      </c>
      <c r="P699" s="9">
        <v>169.51000000000002</v>
      </c>
      <c r="Q699" s="9">
        <f>Sales_Data17[[#This Row],[Line Total]]-(Sales_Data17[[#This Row],[Total Unit Cost]]*Sales_Data17[[#This Row],[Order Quantity]])</f>
        <v>523.93999999999983</v>
      </c>
      <c r="R699" s="1" t="str">
        <f>TEXT(Sales_Data17[[#This Row],[OrderDate]],"MMM")</f>
        <v>Jun</v>
      </c>
      <c r="S699" s="1" t="str">
        <f t="shared" si="10"/>
        <v>2012</v>
      </c>
    </row>
    <row r="700" spans="1:19">
      <c r="A700" t="s">
        <v>723</v>
      </c>
      <c r="B700" s="2">
        <v>41063</v>
      </c>
      <c r="C700" s="2" t="str">
        <f>VLOOKUP(Sales_Data17[[#This Row],[Customer Name Index]],Customer_Data[#All],2,0)</f>
        <v>Avon Corp</v>
      </c>
      <c r="D700">
        <v>1</v>
      </c>
      <c r="E700" t="s">
        <v>4</v>
      </c>
      <c r="F700" t="s">
        <v>8168</v>
      </c>
      <c r="G700" t="s">
        <v>8027</v>
      </c>
      <c r="H700" t="str">
        <f>VLOOKUP(Sales_Data17[[#This Row],[Delivery Region Index]],Regions_Table[#All],2,0)</f>
        <v>New South Wales</v>
      </c>
      <c r="I700" t="str">
        <f>VLOOKUP(Sales_Data17[[#This Row],[Delivery Region Index]],Regions_Table[#All],3,0)</f>
        <v>Armidale</v>
      </c>
      <c r="J700">
        <v>3</v>
      </c>
      <c r="K700">
        <v>1</v>
      </c>
      <c r="L700" t="str">
        <f>VLOOKUP(Sales_Data17[[#This Row],[Product Description Index]],Products_Data[#All],2,0)</f>
        <v>Shirts</v>
      </c>
      <c r="M700">
        <v>4</v>
      </c>
      <c r="N700" s="9">
        <v>425.82222222222225</v>
      </c>
      <c r="O700" s="9">
        <f>Sales_Data17[[#This Row],[Order Quantity]]*Sales_Data17[[#This Row],[Unit Price]]</f>
        <v>1703.288888888889</v>
      </c>
      <c r="P700" s="9">
        <v>315.10844444444444</v>
      </c>
      <c r="Q700" s="9">
        <f>Sales_Data17[[#This Row],[Line Total]]-(Sales_Data17[[#This Row],[Total Unit Cost]]*Sales_Data17[[#This Row],[Order Quantity]])</f>
        <v>442.85511111111123</v>
      </c>
      <c r="R700" s="1" t="str">
        <f>TEXT(Sales_Data17[[#This Row],[OrderDate]],"MMM")</f>
        <v>Jun</v>
      </c>
      <c r="S700" s="1" t="str">
        <f t="shared" si="10"/>
        <v>2012</v>
      </c>
    </row>
    <row r="701" spans="1:19">
      <c r="A701" t="s">
        <v>724</v>
      </c>
      <c r="B701" s="2">
        <v>41063</v>
      </c>
      <c r="C701" s="2" t="str">
        <f>VLOOKUP(Sales_Data17[[#This Row],[Customer Name Index]],Customer_Data[#All],2,0)</f>
        <v>Eminence Corp</v>
      </c>
      <c r="D701">
        <v>18</v>
      </c>
      <c r="E701" t="s">
        <v>4</v>
      </c>
      <c r="F701" t="s">
        <v>8168</v>
      </c>
      <c r="G701" t="s">
        <v>8025</v>
      </c>
      <c r="H701" t="str">
        <f>VLOOKUP(Sales_Data17[[#This Row],[Delivery Region Index]],Regions_Table[#All],2,0)</f>
        <v>Victoria</v>
      </c>
      <c r="I701" t="str">
        <f>VLOOKUP(Sales_Data17[[#This Row],[Delivery Region Index]],Regions_Table[#All],3,0)</f>
        <v>Latrobe City</v>
      </c>
      <c r="J701">
        <v>52</v>
      </c>
      <c r="K701">
        <v>8</v>
      </c>
      <c r="L701" t="str">
        <f>VLOOKUP(Sales_Data17[[#This Row],[Product Description Index]],Products_Data[#All],2,0)</f>
        <v>Shoes</v>
      </c>
      <c r="M701">
        <v>4</v>
      </c>
      <c r="N701" s="9">
        <v>111.66666666666667</v>
      </c>
      <c r="O701" s="9">
        <f>Sales_Data17[[#This Row],[Order Quantity]]*Sales_Data17[[#This Row],[Unit Price]]</f>
        <v>446.66666666666669</v>
      </c>
      <c r="P701" s="9">
        <v>88.216666666666669</v>
      </c>
      <c r="Q701" s="9">
        <f>Sales_Data17[[#This Row],[Line Total]]-(Sales_Data17[[#This Row],[Total Unit Cost]]*Sales_Data17[[#This Row],[Order Quantity]])</f>
        <v>93.800000000000011</v>
      </c>
      <c r="R701" s="1" t="str">
        <f>TEXT(Sales_Data17[[#This Row],[OrderDate]],"MMM")</f>
        <v>Jun</v>
      </c>
      <c r="S701" s="1" t="str">
        <f t="shared" si="10"/>
        <v>2012</v>
      </c>
    </row>
    <row r="702" spans="1:19">
      <c r="A702" t="s">
        <v>725</v>
      </c>
      <c r="B702" s="2">
        <v>41063</v>
      </c>
      <c r="C702" s="2" t="str">
        <f>VLOOKUP(Sales_Data17[[#This Row],[Customer Name Index]],Customer_Data[#All],2,0)</f>
        <v>Avon Corp</v>
      </c>
      <c r="D702">
        <v>1</v>
      </c>
      <c r="E702" t="s">
        <v>4</v>
      </c>
      <c r="F702" t="s">
        <v>8168</v>
      </c>
      <c r="G702" t="s">
        <v>8027</v>
      </c>
      <c r="H702" t="str">
        <f>VLOOKUP(Sales_Data17[[#This Row],[Delivery Region Index]],Regions_Table[#All],2,0)</f>
        <v>New South Wales</v>
      </c>
      <c r="I702" t="str">
        <f>VLOOKUP(Sales_Data17[[#This Row],[Delivery Region Index]],Regions_Table[#All],3,0)</f>
        <v>Armidale</v>
      </c>
      <c r="J702">
        <v>3</v>
      </c>
      <c r="K702">
        <v>1</v>
      </c>
      <c r="L702" t="str">
        <f>VLOOKUP(Sales_Data17[[#This Row],[Product Description Index]],Products_Data[#All],2,0)</f>
        <v>Shirts</v>
      </c>
      <c r="M702">
        <v>8</v>
      </c>
      <c r="N702" s="9">
        <v>118.36666666666666</v>
      </c>
      <c r="O702" s="9">
        <f>Sales_Data17[[#This Row],[Order Quantity]]*Sales_Data17[[#This Row],[Unit Price]]</f>
        <v>946.93333333333328</v>
      </c>
      <c r="P702" s="9">
        <v>74.570999999999998</v>
      </c>
      <c r="Q702" s="9">
        <f>Sales_Data17[[#This Row],[Line Total]]-(Sales_Data17[[#This Row],[Total Unit Cost]]*Sales_Data17[[#This Row],[Order Quantity]])</f>
        <v>350.3653333333333</v>
      </c>
      <c r="R702" s="1" t="str">
        <f>TEXT(Sales_Data17[[#This Row],[OrderDate]],"MMM")</f>
        <v>Jun</v>
      </c>
      <c r="S702" s="1" t="str">
        <f t="shared" si="10"/>
        <v>2012</v>
      </c>
    </row>
    <row r="703" spans="1:19">
      <c r="A703" t="s">
        <v>726</v>
      </c>
      <c r="B703" s="2">
        <v>41064</v>
      </c>
      <c r="C703" s="2" t="str">
        <f>VLOOKUP(Sales_Data17[[#This Row],[Customer Name Index]],Customer_Data[#All],2,0)</f>
        <v>21st Ltd</v>
      </c>
      <c r="D703">
        <v>10</v>
      </c>
      <c r="E703" t="s">
        <v>4</v>
      </c>
      <c r="F703" t="s">
        <v>8168</v>
      </c>
      <c r="G703" t="s">
        <v>8027</v>
      </c>
      <c r="H703" t="str">
        <f>VLOOKUP(Sales_Data17[[#This Row],[Delivery Region Index]],Regions_Table[#All],2,0)</f>
        <v>Queensland</v>
      </c>
      <c r="I703" t="str">
        <f>VLOOKUP(Sales_Data17[[#This Row],[Delivery Region Index]],Regions_Table[#All],3,0)</f>
        <v>Bundaberg</v>
      </c>
      <c r="J703">
        <v>27</v>
      </c>
      <c r="K703">
        <v>4</v>
      </c>
      <c r="L703" t="str">
        <f>VLOOKUP(Sales_Data17[[#This Row],[Product Description Index]],Products_Data[#All],2,0)</f>
        <v>Jeans</v>
      </c>
      <c r="M703">
        <v>8</v>
      </c>
      <c r="N703" s="9">
        <v>209.93333333333334</v>
      </c>
      <c r="O703" s="9">
        <f>Sales_Data17[[#This Row],[Order Quantity]]*Sales_Data17[[#This Row],[Unit Price]]</f>
        <v>1679.4666666666667</v>
      </c>
      <c r="P703" s="9">
        <v>161.64866666666668</v>
      </c>
      <c r="Q703" s="9">
        <f>Sales_Data17[[#This Row],[Line Total]]-(Sales_Data17[[#This Row],[Total Unit Cost]]*Sales_Data17[[#This Row],[Order Quantity]])</f>
        <v>386.27733333333322</v>
      </c>
      <c r="R703" s="1" t="str">
        <f>TEXT(Sales_Data17[[#This Row],[OrderDate]],"MMM")</f>
        <v>Jun</v>
      </c>
      <c r="S703" s="1" t="str">
        <f t="shared" si="10"/>
        <v>2012</v>
      </c>
    </row>
    <row r="704" spans="1:19">
      <c r="A704" t="s">
        <v>727</v>
      </c>
      <c r="B704" s="2">
        <v>41064</v>
      </c>
      <c r="C704" s="2" t="str">
        <f>VLOOKUP(Sales_Data17[[#This Row],[Customer Name Index]],Customer_Data[#All],2,0)</f>
        <v>Rochester Ltd</v>
      </c>
      <c r="D704">
        <v>15</v>
      </c>
      <c r="E704" t="s">
        <v>2</v>
      </c>
      <c r="F704" t="s">
        <v>8168</v>
      </c>
      <c r="G704" t="s">
        <v>8025</v>
      </c>
      <c r="H704" t="str">
        <f>VLOOKUP(Sales_Data17[[#This Row],[Delivery Region Index]],Regions_Table[#All],2,0)</f>
        <v>Queensland</v>
      </c>
      <c r="I704" t="str">
        <f>VLOOKUP(Sales_Data17[[#This Row],[Delivery Region Index]],Regions_Table[#All],3,0)</f>
        <v>Thuringowa</v>
      </c>
      <c r="J704">
        <v>43</v>
      </c>
      <c r="K704">
        <v>6</v>
      </c>
      <c r="L704" t="str">
        <f>VLOOKUP(Sales_Data17[[#This Row],[Product Description Index]],Products_Data[#All],2,0)</f>
        <v>Socks</v>
      </c>
      <c r="M704">
        <v>2</v>
      </c>
      <c r="N704" s="9">
        <v>18.611111111111111</v>
      </c>
      <c r="O704" s="9">
        <f>Sales_Data17[[#This Row],[Order Quantity]]*Sales_Data17[[#This Row],[Unit Price]]</f>
        <v>37.222222222222221</v>
      </c>
      <c r="P704" s="9">
        <v>12.097222222222221</v>
      </c>
      <c r="Q704" s="9">
        <f>Sales_Data17[[#This Row],[Line Total]]-(Sales_Data17[[#This Row],[Total Unit Cost]]*Sales_Data17[[#This Row],[Order Quantity]])</f>
        <v>13.027777777777779</v>
      </c>
      <c r="R704" s="1" t="str">
        <f>TEXT(Sales_Data17[[#This Row],[OrderDate]],"MMM")</f>
        <v>Jun</v>
      </c>
      <c r="S704" s="1" t="str">
        <f t="shared" si="10"/>
        <v>2012</v>
      </c>
    </row>
    <row r="705" spans="1:19">
      <c r="A705" t="s">
        <v>728</v>
      </c>
      <c r="B705" s="2">
        <v>41064</v>
      </c>
      <c r="C705" s="2" t="str">
        <f>VLOOKUP(Sales_Data17[[#This Row],[Customer Name Index]],Customer_Data[#All],2,0)</f>
        <v>3LAB, Ltd</v>
      </c>
      <c r="D705">
        <v>16</v>
      </c>
      <c r="E705" t="s">
        <v>2</v>
      </c>
      <c r="F705" t="s">
        <v>8168</v>
      </c>
      <c r="G705" t="s">
        <v>8025</v>
      </c>
      <c r="H705" t="str">
        <f>VLOOKUP(Sales_Data17[[#This Row],[Delivery Region Index]],Regions_Table[#All],2,0)</f>
        <v>Queensland</v>
      </c>
      <c r="I705" t="str">
        <f>VLOOKUP(Sales_Data17[[#This Row],[Delivery Region Index]],Regions_Table[#All],3,0)</f>
        <v>Toowoomba</v>
      </c>
      <c r="J705">
        <v>44</v>
      </c>
      <c r="K705">
        <v>7</v>
      </c>
      <c r="L705" t="str">
        <f>VLOOKUP(Sales_Data17[[#This Row],[Product Description Index]],Products_Data[#All],2,0)</f>
        <v>Dress Shirts</v>
      </c>
      <c r="M705">
        <v>9</v>
      </c>
      <c r="N705" s="9">
        <v>670</v>
      </c>
      <c r="O705" s="9">
        <f>Sales_Data17[[#This Row],[Order Quantity]]*Sales_Data17[[#This Row],[Unit Price]]</f>
        <v>6030</v>
      </c>
      <c r="P705" s="9">
        <v>274.7</v>
      </c>
      <c r="Q705" s="9">
        <f>Sales_Data17[[#This Row],[Line Total]]-(Sales_Data17[[#This Row],[Total Unit Cost]]*Sales_Data17[[#This Row],[Order Quantity]])</f>
        <v>3557.7000000000003</v>
      </c>
      <c r="R705" s="1" t="str">
        <f>TEXT(Sales_Data17[[#This Row],[OrderDate]],"MMM")</f>
        <v>Jun</v>
      </c>
      <c r="S705" s="1" t="str">
        <f t="shared" si="10"/>
        <v>2012</v>
      </c>
    </row>
    <row r="706" spans="1:19">
      <c r="A706" t="s">
        <v>729</v>
      </c>
      <c r="B706" s="2">
        <v>41064</v>
      </c>
      <c r="C706" s="2" t="str">
        <f>VLOOKUP(Sales_Data17[[#This Row],[Customer Name Index]],Customer_Data[#All],2,0)</f>
        <v>Pure Group</v>
      </c>
      <c r="D706">
        <v>17</v>
      </c>
      <c r="E706" t="s">
        <v>3</v>
      </c>
      <c r="F706" t="s">
        <v>8168</v>
      </c>
      <c r="G706" t="s">
        <v>8025</v>
      </c>
      <c r="H706" t="str">
        <f>VLOOKUP(Sales_Data17[[#This Row],[Delivery Region Index]],Regions_Table[#All],2,0)</f>
        <v>Victoria</v>
      </c>
      <c r="I706" t="str">
        <f>VLOOKUP(Sales_Data17[[#This Row],[Delivery Region Index]],Regions_Table[#All],3,0)</f>
        <v>Benalla</v>
      </c>
      <c r="J706">
        <v>48</v>
      </c>
      <c r="K706">
        <v>7</v>
      </c>
      <c r="L706" t="str">
        <f>VLOOKUP(Sales_Data17[[#This Row],[Product Description Index]],Products_Data[#All],2,0)</f>
        <v>Dress Shirts</v>
      </c>
      <c r="M706">
        <v>3</v>
      </c>
      <c r="N706" s="9">
        <v>93.055555555555557</v>
      </c>
      <c r="O706" s="9">
        <f>Sales_Data17[[#This Row],[Order Quantity]]*Sales_Data17[[#This Row],[Unit Price]]</f>
        <v>279.16666666666669</v>
      </c>
      <c r="P706" s="9">
        <v>58.625</v>
      </c>
      <c r="Q706" s="9">
        <f>Sales_Data17[[#This Row],[Line Total]]-(Sales_Data17[[#This Row],[Total Unit Cost]]*Sales_Data17[[#This Row],[Order Quantity]])</f>
        <v>103.29166666666669</v>
      </c>
      <c r="R706" s="1" t="str">
        <f>TEXT(Sales_Data17[[#This Row],[OrderDate]],"MMM")</f>
        <v>Jun</v>
      </c>
      <c r="S706" s="1" t="str">
        <f t="shared" ref="S706:S769" si="11">TEXT(B706,"YYY")</f>
        <v>2012</v>
      </c>
    </row>
    <row r="707" spans="1:19">
      <c r="A707" t="s">
        <v>730</v>
      </c>
      <c r="B707" s="2">
        <v>41064</v>
      </c>
      <c r="C707" s="2" t="str">
        <f>VLOOKUP(Sales_Data17[[#This Row],[Customer Name Index]],Customer_Data[#All],2,0)</f>
        <v>Procter Corp</v>
      </c>
      <c r="D707">
        <v>5</v>
      </c>
      <c r="E707" t="s">
        <v>4</v>
      </c>
      <c r="F707" t="s">
        <v>8168</v>
      </c>
      <c r="G707" t="s">
        <v>8027</v>
      </c>
      <c r="H707" t="str">
        <f>VLOOKUP(Sales_Data17[[#This Row],[Delivery Region Index]],Regions_Table[#All],2,0)</f>
        <v>New South Wales</v>
      </c>
      <c r="I707" t="str">
        <f>VLOOKUP(Sales_Data17[[#This Row],[Delivery Region Index]],Regions_Table[#All],3,0)</f>
        <v>Lake Macquarie</v>
      </c>
      <c r="J707">
        <v>13</v>
      </c>
      <c r="K707">
        <v>2</v>
      </c>
      <c r="L707" t="str">
        <f>VLOOKUP(Sales_Data17[[#This Row],[Product Description Index]],Products_Data[#All],2,0)</f>
        <v>Pants</v>
      </c>
      <c r="M707">
        <v>1</v>
      </c>
      <c r="N707" s="9">
        <v>198.02222222222224</v>
      </c>
      <c r="O707" s="9">
        <f>Sales_Data17[[#This Row],[Order Quantity]]*Sales_Data17[[#This Row],[Unit Price]]</f>
        <v>198.02222222222224</v>
      </c>
      <c r="P707" s="9">
        <v>116.83311111111112</v>
      </c>
      <c r="Q707" s="9">
        <f>Sales_Data17[[#This Row],[Line Total]]-(Sales_Data17[[#This Row],[Total Unit Cost]]*Sales_Data17[[#This Row],[Order Quantity]])</f>
        <v>81.189111111111117</v>
      </c>
      <c r="R707" s="1" t="str">
        <f>TEXT(Sales_Data17[[#This Row],[OrderDate]],"MMM")</f>
        <v>Jun</v>
      </c>
      <c r="S707" s="1" t="str">
        <f t="shared" si="11"/>
        <v>2012</v>
      </c>
    </row>
    <row r="708" spans="1:19">
      <c r="A708" t="s">
        <v>731</v>
      </c>
      <c r="B708" s="2">
        <v>41064</v>
      </c>
      <c r="C708" s="2" t="str">
        <f>VLOOKUP(Sales_Data17[[#This Row],[Customer Name Index]],Customer_Data[#All],2,0)</f>
        <v>21st Ltd</v>
      </c>
      <c r="D708">
        <v>10</v>
      </c>
      <c r="E708" t="s">
        <v>4</v>
      </c>
      <c r="F708" t="s">
        <v>8168</v>
      </c>
      <c r="G708" t="s">
        <v>8026</v>
      </c>
      <c r="H708" t="str">
        <f>VLOOKUP(Sales_Data17[[#This Row],[Delivery Region Index]],Regions_Table[#All],2,0)</f>
        <v>Queensland</v>
      </c>
      <c r="I708" t="str">
        <f>VLOOKUP(Sales_Data17[[#This Row],[Delivery Region Index]],Regions_Table[#All],3,0)</f>
        <v>Cairns</v>
      </c>
      <c r="J708">
        <v>28</v>
      </c>
      <c r="K708">
        <v>4</v>
      </c>
      <c r="L708" t="str">
        <f>VLOOKUP(Sales_Data17[[#This Row],[Product Description Index]],Products_Data[#All],2,0)</f>
        <v>Jeans</v>
      </c>
      <c r="M708">
        <v>7</v>
      </c>
      <c r="N708" s="9">
        <v>110.92222222222223</v>
      </c>
      <c r="O708" s="9">
        <f>Sales_Data17[[#This Row],[Order Quantity]]*Sales_Data17[[#This Row],[Unit Price]]</f>
        <v>776.45555555555563</v>
      </c>
      <c r="P708" s="9">
        <v>48.805777777777777</v>
      </c>
      <c r="Q708" s="9">
        <f>Sales_Data17[[#This Row],[Line Total]]-(Sales_Data17[[#This Row],[Total Unit Cost]]*Sales_Data17[[#This Row],[Order Quantity]])</f>
        <v>434.81511111111121</v>
      </c>
      <c r="R708" s="1" t="str">
        <f>TEXT(Sales_Data17[[#This Row],[OrderDate]],"MMM")</f>
        <v>Jun</v>
      </c>
      <c r="S708" s="1" t="str">
        <f t="shared" si="11"/>
        <v>2012</v>
      </c>
    </row>
    <row r="709" spans="1:19">
      <c r="A709" t="s">
        <v>732</v>
      </c>
      <c r="B709" s="2">
        <v>41064</v>
      </c>
      <c r="C709" s="2" t="str">
        <f>VLOOKUP(Sales_Data17[[#This Row],[Customer Name Index]],Customer_Data[#All],2,0)</f>
        <v>Eminence Corp</v>
      </c>
      <c r="D709">
        <v>18</v>
      </c>
      <c r="E709" t="s">
        <v>4</v>
      </c>
      <c r="F709" t="s">
        <v>8168</v>
      </c>
      <c r="G709" t="s">
        <v>8025</v>
      </c>
      <c r="H709" t="str">
        <f>VLOOKUP(Sales_Data17[[#This Row],[Delivery Region Index]],Regions_Table[#All],2,0)</f>
        <v>Victoria</v>
      </c>
      <c r="I709" t="str">
        <f>VLOOKUP(Sales_Data17[[#This Row],[Delivery Region Index]],Regions_Table[#All],3,0)</f>
        <v>Geelong</v>
      </c>
      <c r="J709">
        <v>51</v>
      </c>
      <c r="K709">
        <v>7</v>
      </c>
      <c r="L709" t="str">
        <f>VLOOKUP(Sales_Data17[[#This Row],[Product Description Index]],Products_Data[#All],2,0)</f>
        <v>Dress Shirts</v>
      </c>
      <c r="M709">
        <v>4</v>
      </c>
      <c r="N709" s="9">
        <v>444.43333333333334</v>
      </c>
      <c r="O709" s="9">
        <f>Sales_Data17[[#This Row],[Order Quantity]]*Sales_Data17[[#This Row],[Unit Price]]</f>
        <v>1777.7333333333333</v>
      </c>
      <c r="P709" s="9">
        <v>297.77033333333338</v>
      </c>
      <c r="Q709" s="9">
        <f>Sales_Data17[[#This Row],[Line Total]]-(Sales_Data17[[#This Row],[Total Unit Cost]]*Sales_Data17[[#This Row],[Order Quantity]])</f>
        <v>586.65199999999982</v>
      </c>
      <c r="R709" s="1" t="str">
        <f>TEXT(Sales_Data17[[#This Row],[OrderDate]],"MMM")</f>
        <v>Jun</v>
      </c>
      <c r="S709" s="1" t="str">
        <f t="shared" si="11"/>
        <v>2012</v>
      </c>
    </row>
    <row r="710" spans="1:19">
      <c r="A710" t="s">
        <v>733</v>
      </c>
      <c r="B710" s="2">
        <v>41065</v>
      </c>
      <c r="C710" s="2" t="str">
        <f>VLOOKUP(Sales_Data17[[#This Row],[Customer Name Index]],Customer_Data[#All],2,0)</f>
        <v>Pure Group</v>
      </c>
      <c r="D710">
        <v>17</v>
      </c>
      <c r="E710" t="s">
        <v>2</v>
      </c>
      <c r="F710" t="s">
        <v>8168</v>
      </c>
      <c r="G710" t="s">
        <v>8025</v>
      </c>
      <c r="H710" t="str">
        <f>VLOOKUP(Sales_Data17[[#This Row],[Delivery Region Index]],Regions_Table[#All],2,0)</f>
        <v>Victoria</v>
      </c>
      <c r="I710" t="str">
        <f>VLOOKUP(Sales_Data17[[#This Row],[Delivery Region Index]],Regions_Table[#All],3,0)</f>
        <v>Ballarat</v>
      </c>
      <c r="J710">
        <v>49</v>
      </c>
      <c r="K710">
        <v>7</v>
      </c>
      <c r="L710" t="str">
        <f>VLOOKUP(Sales_Data17[[#This Row],[Product Description Index]],Products_Data[#All],2,0)</f>
        <v>Dress Shirts</v>
      </c>
      <c r="M710">
        <v>8</v>
      </c>
      <c r="N710" s="9">
        <v>210.67777777777781</v>
      </c>
      <c r="O710" s="9">
        <f>Sales_Data17[[#This Row],[Order Quantity]]*Sales_Data17[[#This Row],[Unit Price]]</f>
        <v>1685.4222222222224</v>
      </c>
      <c r="P710" s="9">
        <v>124.2998888888889</v>
      </c>
      <c r="Q710" s="9">
        <f>Sales_Data17[[#This Row],[Line Total]]-(Sales_Data17[[#This Row],[Total Unit Cost]]*Sales_Data17[[#This Row],[Order Quantity]])</f>
        <v>691.02311111111123</v>
      </c>
      <c r="R710" s="1" t="str">
        <f>TEXT(Sales_Data17[[#This Row],[OrderDate]],"MMM")</f>
        <v>Jun</v>
      </c>
      <c r="S710" s="1" t="str">
        <f t="shared" si="11"/>
        <v>2012</v>
      </c>
    </row>
    <row r="711" spans="1:19">
      <c r="A711" t="s">
        <v>734</v>
      </c>
      <c r="B711" s="2">
        <v>41066</v>
      </c>
      <c r="C711" s="2" t="str">
        <f>VLOOKUP(Sales_Data17[[#This Row],[Customer Name Index]],Customer_Data[#All],2,0)</f>
        <v xml:space="preserve">Ei </v>
      </c>
      <c r="D711">
        <v>9</v>
      </c>
      <c r="E711" t="s">
        <v>4</v>
      </c>
      <c r="F711" t="s">
        <v>8168</v>
      </c>
      <c r="G711" t="s">
        <v>8027</v>
      </c>
      <c r="H711" t="str">
        <f>VLOOKUP(Sales_Data17[[#This Row],[Delivery Region Index]],Regions_Table[#All],2,0)</f>
        <v>New South Wales</v>
      </c>
      <c r="I711" t="str">
        <f>VLOOKUP(Sales_Data17[[#This Row],[Delivery Region Index]],Regions_Table[#All],3,0)</f>
        <v>Wollongong</v>
      </c>
      <c r="J711">
        <v>24</v>
      </c>
      <c r="K711">
        <v>4</v>
      </c>
      <c r="L711" t="str">
        <f>VLOOKUP(Sales_Data17[[#This Row],[Product Description Index]],Products_Data[#All],2,0)</f>
        <v>Jeans</v>
      </c>
      <c r="M711">
        <v>9</v>
      </c>
      <c r="N711" s="9">
        <v>115.38888888888889</v>
      </c>
      <c r="O711" s="9">
        <f>Sales_Data17[[#This Row],[Order Quantity]]*Sales_Data17[[#This Row],[Unit Price]]</f>
        <v>1038.5</v>
      </c>
      <c r="P711" s="9">
        <v>53.078888888888891</v>
      </c>
      <c r="Q711" s="9">
        <f>Sales_Data17[[#This Row],[Line Total]]-(Sales_Data17[[#This Row],[Total Unit Cost]]*Sales_Data17[[#This Row],[Order Quantity]])</f>
        <v>560.79</v>
      </c>
      <c r="R711" s="1" t="str">
        <f>TEXT(Sales_Data17[[#This Row],[OrderDate]],"MMM")</f>
        <v>Jun</v>
      </c>
      <c r="S711" s="1" t="str">
        <f t="shared" si="11"/>
        <v>2012</v>
      </c>
    </row>
    <row r="712" spans="1:19">
      <c r="A712" t="s">
        <v>735</v>
      </c>
      <c r="B712" s="2">
        <v>41066</v>
      </c>
      <c r="C712" s="2" t="str">
        <f>VLOOKUP(Sales_Data17[[#This Row],[Customer Name Index]],Customer_Data[#All],2,0)</f>
        <v>21st Ltd</v>
      </c>
      <c r="D712">
        <v>10</v>
      </c>
      <c r="E712" t="s">
        <v>2</v>
      </c>
      <c r="F712" t="s">
        <v>8168</v>
      </c>
      <c r="G712" t="s">
        <v>8027</v>
      </c>
      <c r="H712" t="str">
        <f>VLOOKUP(Sales_Data17[[#This Row],[Delivery Region Index]],Regions_Table[#All],2,0)</f>
        <v>Queensland</v>
      </c>
      <c r="I712" t="str">
        <f>VLOOKUP(Sales_Data17[[#This Row],[Delivery Region Index]],Regions_Table[#All],3,0)</f>
        <v>Bundaberg</v>
      </c>
      <c r="J712">
        <v>27</v>
      </c>
      <c r="K712">
        <v>4</v>
      </c>
      <c r="L712" t="str">
        <f>VLOOKUP(Sales_Data17[[#This Row],[Product Description Index]],Products_Data[#All],2,0)</f>
        <v>Jeans</v>
      </c>
      <c r="M712">
        <v>6</v>
      </c>
      <c r="N712" s="9">
        <v>426.56666666666666</v>
      </c>
      <c r="O712" s="9">
        <f>Sales_Data17[[#This Row],[Order Quantity]]*Sales_Data17[[#This Row],[Unit Price]]</f>
        <v>2559.4</v>
      </c>
      <c r="P712" s="9">
        <v>341.25333333333333</v>
      </c>
      <c r="Q712" s="9">
        <f>Sales_Data17[[#This Row],[Line Total]]-(Sales_Data17[[#This Row],[Total Unit Cost]]*Sales_Data17[[#This Row],[Order Quantity]])</f>
        <v>511.88000000000011</v>
      </c>
      <c r="R712" s="1" t="str">
        <f>TEXT(Sales_Data17[[#This Row],[OrderDate]],"MMM")</f>
        <v>Jun</v>
      </c>
      <c r="S712" s="1" t="str">
        <f t="shared" si="11"/>
        <v>2012</v>
      </c>
    </row>
    <row r="713" spans="1:19">
      <c r="A713" t="s">
        <v>736</v>
      </c>
      <c r="B713" s="2">
        <v>41066</v>
      </c>
      <c r="C713" s="2" t="str">
        <f>VLOOKUP(Sales_Data17[[#This Row],[Customer Name Index]],Customer_Data[#All],2,0)</f>
        <v>New Ltd</v>
      </c>
      <c r="D713">
        <v>7</v>
      </c>
      <c r="E713" t="s">
        <v>4</v>
      </c>
      <c r="F713" t="s">
        <v>8168</v>
      </c>
      <c r="G713" t="s">
        <v>8027</v>
      </c>
      <c r="H713" t="str">
        <f>VLOOKUP(Sales_Data17[[#This Row],[Delivery Region Index]],Regions_Table[#All],2,0)</f>
        <v>New South Wales</v>
      </c>
      <c r="I713" t="str">
        <f>VLOOKUP(Sales_Data17[[#This Row],[Delivery Region Index]],Regions_Table[#All],3,0)</f>
        <v>Tamworth</v>
      </c>
      <c r="J713">
        <v>21</v>
      </c>
      <c r="K713">
        <v>3</v>
      </c>
      <c r="L713" t="str">
        <f>VLOOKUP(Sales_Data17[[#This Row],[Product Description Index]],Products_Data[#All],2,0)</f>
        <v>Sunglasses</v>
      </c>
      <c r="M713">
        <v>9</v>
      </c>
      <c r="N713" s="9">
        <v>82.63333333333334</v>
      </c>
      <c r="O713" s="9">
        <f>Sales_Data17[[#This Row],[Order Quantity]]*Sales_Data17[[#This Row],[Unit Price]]</f>
        <v>743.7</v>
      </c>
      <c r="P713" s="9">
        <v>59.496000000000009</v>
      </c>
      <c r="Q713" s="9">
        <f>Sales_Data17[[#This Row],[Line Total]]-(Sales_Data17[[#This Row],[Total Unit Cost]]*Sales_Data17[[#This Row],[Order Quantity]])</f>
        <v>208.23599999999999</v>
      </c>
      <c r="R713" s="1" t="str">
        <f>TEXT(Sales_Data17[[#This Row],[OrderDate]],"MMM")</f>
        <v>Jun</v>
      </c>
      <c r="S713" s="1" t="str">
        <f t="shared" si="11"/>
        <v>2012</v>
      </c>
    </row>
    <row r="714" spans="1:19">
      <c r="A714" t="s">
        <v>737</v>
      </c>
      <c r="B714" s="2">
        <v>41066</v>
      </c>
      <c r="C714" s="2" t="str">
        <f>VLOOKUP(Sales_Data17[[#This Row],[Customer Name Index]],Customer_Data[#All],2,0)</f>
        <v>Procter Corp</v>
      </c>
      <c r="D714">
        <v>5</v>
      </c>
      <c r="E714" t="s">
        <v>4</v>
      </c>
      <c r="F714" t="s">
        <v>8168</v>
      </c>
      <c r="G714" t="s">
        <v>8027</v>
      </c>
      <c r="H714" t="str">
        <f>VLOOKUP(Sales_Data17[[#This Row],[Delivery Region Index]],Regions_Table[#All],2,0)</f>
        <v>New South Wales</v>
      </c>
      <c r="I714" t="str">
        <f>VLOOKUP(Sales_Data17[[#This Row],[Delivery Region Index]],Regions_Table[#All],3,0)</f>
        <v>Maitland</v>
      </c>
      <c r="J714">
        <v>15</v>
      </c>
      <c r="K714">
        <v>2</v>
      </c>
      <c r="L714" t="str">
        <f>VLOOKUP(Sales_Data17[[#This Row],[Product Description Index]],Products_Data[#All],2,0)</f>
        <v>Pants</v>
      </c>
      <c r="M714">
        <v>6</v>
      </c>
      <c r="N714" s="9">
        <v>271.72222222222223</v>
      </c>
      <c r="O714" s="9">
        <f>Sales_Data17[[#This Row],[Order Quantity]]*Sales_Data17[[#This Row],[Unit Price]]</f>
        <v>1630.3333333333335</v>
      </c>
      <c r="P714" s="9">
        <v>122.27500000000002</v>
      </c>
      <c r="Q714" s="9">
        <f>Sales_Data17[[#This Row],[Line Total]]-(Sales_Data17[[#This Row],[Total Unit Cost]]*Sales_Data17[[#This Row],[Order Quantity]])</f>
        <v>896.68333333333339</v>
      </c>
      <c r="R714" s="1" t="str">
        <f>TEXT(Sales_Data17[[#This Row],[OrderDate]],"MMM")</f>
        <v>Jun</v>
      </c>
      <c r="S714" s="1" t="str">
        <f t="shared" si="11"/>
        <v>2012</v>
      </c>
    </row>
    <row r="715" spans="1:19">
      <c r="A715" t="s">
        <v>738</v>
      </c>
      <c r="B715" s="2">
        <v>41066</v>
      </c>
      <c r="C715" s="2" t="str">
        <f>VLOOKUP(Sales_Data17[[#This Row],[Customer Name Index]],Customer_Data[#All],2,0)</f>
        <v>Pure Group</v>
      </c>
      <c r="D715">
        <v>17</v>
      </c>
      <c r="E715" t="s">
        <v>4</v>
      </c>
      <c r="F715" t="s">
        <v>8168</v>
      </c>
      <c r="G715" t="s">
        <v>8025</v>
      </c>
      <c r="H715" t="str">
        <f>VLOOKUP(Sales_Data17[[#This Row],[Delivery Region Index]],Regions_Table[#All],2,0)</f>
        <v>Victoria</v>
      </c>
      <c r="I715" t="str">
        <f>VLOOKUP(Sales_Data17[[#This Row],[Delivery Region Index]],Regions_Table[#All],3,0)</f>
        <v>Melbourne</v>
      </c>
      <c r="J715">
        <v>47</v>
      </c>
      <c r="K715">
        <v>7</v>
      </c>
      <c r="L715" t="str">
        <f>VLOOKUP(Sales_Data17[[#This Row],[Product Description Index]],Products_Data[#All],2,0)</f>
        <v>Dress Shirts</v>
      </c>
      <c r="M715">
        <v>5</v>
      </c>
      <c r="N715" s="9">
        <v>290.33333333333331</v>
      </c>
      <c r="O715" s="9">
        <f>Sales_Data17[[#This Row],[Order Quantity]]*Sales_Data17[[#This Row],[Unit Price]]</f>
        <v>1451.6666666666665</v>
      </c>
      <c r="P715" s="9">
        <v>162.5866666666667</v>
      </c>
      <c r="Q715" s="9">
        <f>Sales_Data17[[#This Row],[Line Total]]-(Sales_Data17[[#This Row],[Total Unit Cost]]*Sales_Data17[[#This Row],[Order Quantity]])</f>
        <v>638.73333333333301</v>
      </c>
      <c r="R715" s="1" t="str">
        <f>TEXT(Sales_Data17[[#This Row],[OrderDate]],"MMM")</f>
        <v>Jun</v>
      </c>
      <c r="S715" s="1" t="str">
        <f t="shared" si="11"/>
        <v>2012</v>
      </c>
    </row>
    <row r="716" spans="1:19">
      <c r="A716" t="s">
        <v>739</v>
      </c>
      <c r="B716" s="2">
        <v>41066</v>
      </c>
      <c r="C716" s="2" t="str">
        <f>VLOOKUP(Sales_Data17[[#This Row],[Customer Name Index]],Customer_Data[#All],2,0)</f>
        <v>Apollo Ltd</v>
      </c>
      <c r="D716">
        <v>11</v>
      </c>
      <c r="E716" t="s">
        <v>2</v>
      </c>
      <c r="F716" t="s">
        <v>8168</v>
      </c>
      <c r="G716" t="s">
        <v>8026</v>
      </c>
      <c r="H716" t="str">
        <f>VLOOKUP(Sales_Data17[[#This Row],[Delivery Region Index]],Regions_Table[#All],2,0)</f>
        <v>Queensland</v>
      </c>
      <c r="I716" t="str">
        <f>VLOOKUP(Sales_Data17[[#This Row],[Delivery Region Index]],Regions_Table[#All],3,0)</f>
        <v>Gympie</v>
      </c>
      <c r="J716">
        <v>32</v>
      </c>
      <c r="K716">
        <v>5</v>
      </c>
      <c r="L716" t="str">
        <f>VLOOKUP(Sales_Data17[[#This Row],[Product Description Index]],Products_Data[#All],2,0)</f>
        <v>Hats</v>
      </c>
      <c r="M716">
        <v>3</v>
      </c>
      <c r="N716" s="9">
        <v>20.844444444444445</v>
      </c>
      <c r="O716" s="9">
        <f>Sales_Data17[[#This Row],[Order Quantity]]*Sales_Data17[[#This Row],[Unit Price]]</f>
        <v>62.533333333333331</v>
      </c>
      <c r="P716" s="9">
        <v>14.174222222222223</v>
      </c>
      <c r="Q716" s="9">
        <f>Sales_Data17[[#This Row],[Line Total]]-(Sales_Data17[[#This Row],[Total Unit Cost]]*Sales_Data17[[#This Row],[Order Quantity]])</f>
        <v>20.010666666666665</v>
      </c>
      <c r="R716" s="1" t="str">
        <f>TEXT(Sales_Data17[[#This Row],[OrderDate]],"MMM")</f>
        <v>Jun</v>
      </c>
      <c r="S716" s="1" t="str">
        <f t="shared" si="11"/>
        <v>2012</v>
      </c>
    </row>
    <row r="717" spans="1:19">
      <c r="A717" t="s">
        <v>740</v>
      </c>
      <c r="B717" s="2">
        <v>41066</v>
      </c>
      <c r="C717" s="2" t="str">
        <f>VLOOKUP(Sales_Data17[[#This Row],[Customer Name Index]],Customer_Data[#All],2,0)</f>
        <v>Apollo Ltd</v>
      </c>
      <c r="D717">
        <v>11</v>
      </c>
      <c r="E717" t="s">
        <v>4</v>
      </c>
      <c r="F717" t="s">
        <v>8168</v>
      </c>
      <c r="G717" t="s">
        <v>8026</v>
      </c>
      <c r="H717" t="str">
        <f>VLOOKUP(Sales_Data17[[#This Row],[Delivery Region Index]],Regions_Table[#All],2,0)</f>
        <v>Queensland</v>
      </c>
      <c r="I717" t="str">
        <f>VLOOKUP(Sales_Data17[[#This Row],[Delivery Region Index]],Regions_Table[#All],3,0)</f>
        <v>Gympie</v>
      </c>
      <c r="J717">
        <v>32</v>
      </c>
      <c r="K717">
        <v>5</v>
      </c>
      <c r="L717" t="str">
        <f>VLOOKUP(Sales_Data17[[#This Row],[Product Description Index]],Products_Data[#All],2,0)</f>
        <v>Hats</v>
      </c>
      <c r="M717">
        <v>2</v>
      </c>
      <c r="N717" s="9">
        <v>610.44444444444446</v>
      </c>
      <c r="O717" s="9">
        <f>Sales_Data17[[#This Row],[Order Quantity]]*Sales_Data17[[#This Row],[Unit Price]]</f>
        <v>1220.8888888888889</v>
      </c>
      <c r="P717" s="9">
        <v>427.31111111111107</v>
      </c>
      <c r="Q717" s="9">
        <f>Sales_Data17[[#This Row],[Line Total]]-(Sales_Data17[[#This Row],[Total Unit Cost]]*Sales_Data17[[#This Row],[Order Quantity]])</f>
        <v>366.26666666666677</v>
      </c>
      <c r="R717" s="1" t="str">
        <f>TEXT(Sales_Data17[[#This Row],[OrderDate]],"MMM")</f>
        <v>Jun</v>
      </c>
      <c r="S717" s="1" t="str">
        <f t="shared" si="11"/>
        <v>2012</v>
      </c>
    </row>
    <row r="718" spans="1:19">
      <c r="A718" t="s">
        <v>741</v>
      </c>
      <c r="B718" s="2">
        <v>41066</v>
      </c>
      <c r="C718" s="2" t="str">
        <f>VLOOKUP(Sales_Data17[[#This Row],[Customer Name Index]],Customer_Data[#All],2,0)</f>
        <v>Ole Group</v>
      </c>
      <c r="D718">
        <v>13</v>
      </c>
      <c r="E718" t="s">
        <v>2</v>
      </c>
      <c r="F718" t="s">
        <v>8168</v>
      </c>
      <c r="G718" t="s">
        <v>8026</v>
      </c>
      <c r="H718" t="str">
        <f>VLOOKUP(Sales_Data17[[#This Row],[Delivery Region Index]],Regions_Table[#All],2,0)</f>
        <v>Queensland</v>
      </c>
      <c r="I718" t="str">
        <f>VLOOKUP(Sales_Data17[[#This Row],[Delivery Region Index]],Regions_Table[#All],3,0)</f>
        <v>Maryborough</v>
      </c>
      <c r="J718">
        <v>37</v>
      </c>
      <c r="K718">
        <v>6</v>
      </c>
      <c r="L718" t="str">
        <f>VLOOKUP(Sales_Data17[[#This Row],[Product Description Index]],Products_Data[#All],2,0)</f>
        <v>Socks</v>
      </c>
      <c r="M718">
        <v>4</v>
      </c>
      <c r="N718" s="9">
        <v>642.45555555555563</v>
      </c>
      <c r="O718" s="9">
        <f>Sales_Data17[[#This Row],[Order Quantity]]*Sales_Data17[[#This Row],[Unit Price]]</f>
        <v>2569.8222222222225</v>
      </c>
      <c r="P718" s="9">
        <v>513.96444444444444</v>
      </c>
      <c r="Q718" s="9">
        <f>Sales_Data17[[#This Row],[Line Total]]-(Sales_Data17[[#This Row],[Total Unit Cost]]*Sales_Data17[[#This Row],[Order Quantity]])</f>
        <v>513.96444444444478</v>
      </c>
      <c r="R718" s="1" t="str">
        <f>TEXT(Sales_Data17[[#This Row],[OrderDate]],"MMM")</f>
        <v>Jun</v>
      </c>
      <c r="S718" s="1" t="str">
        <f t="shared" si="11"/>
        <v>2012</v>
      </c>
    </row>
    <row r="719" spans="1:19">
      <c r="A719" t="s">
        <v>742</v>
      </c>
      <c r="B719" s="2">
        <v>41067</v>
      </c>
      <c r="C719" s="2" t="str">
        <f>VLOOKUP(Sales_Data17[[#This Row],[Customer Name Index]],Customer_Data[#All],2,0)</f>
        <v xml:space="preserve">WakeFern </v>
      </c>
      <c r="D719">
        <v>2</v>
      </c>
      <c r="E719" t="s">
        <v>2</v>
      </c>
      <c r="F719" t="s">
        <v>8168</v>
      </c>
      <c r="G719" t="s">
        <v>8027</v>
      </c>
      <c r="H719" t="str">
        <f>VLOOKUP(Sales_Data17[[#This Row],[Delivery Region Index]],Regions_Table[#All],2,0)</f>
        <v>New South Wales</v>
      </c>
      <c r="I719" t="str">
        <f>VLOOKUP(Sales_Data17[[#This Row],[Delivery Region Index]],Regions_Table[#All],3,0)</f>
        <v>Cessnock</v>
      </c>
      <c r="J719">
        <v>6</v>
      </c>
      <c r="K719">
        <v>1</v>
      </c>
      <c r="L719" t="str">
        <f>VLOOKUP(Sales_Data17[[#This Row],[Product Description Index]],Products_Data[#All],2,0)</f>
        <v>Shirts</v>
      </c>
      <c r="M719">
        <v>7</v>
      </c>
      <c r="N719" s="9">
        <v>430.28888888888889</v>
      </c>
      <c r="O719" s="9">
        <f>Sales_Data17[[#This Row],[Order Quantity]]*Sales_Data17[[#This Row],[Unit Price]]</f>
        <v>3012.0222222222224</v>
      </c>
      <c r="P719" s="9">
        <v>228.05311111111112</v>
      </c>
      <c r="Q719" s="9">
        <f>Sales_Data17[[#This Row],[Line Total]]-(Sales_Data17[[#This Row],[Total Unit Cost]]*Sales_Data17[[#This Row],[Order Quantity]])</f>
        <v>1415.6504444444445</v>
      </c>
      <c r="R719" s="1" t="str">
        <f>TEXT(Sales_Data17[[#This Row],[OrderDate]],"MMM")</f>
        <v>Jun</v>
      </c>
      <c r="S719" s="1" t="str">
        <f t="shared" si="11"/>
        <v>2012</v>
      </c>
    </row>
    <row r="720" spans="1:19">
      <c r="A720" t="s">
        <v>743</v>
      </c>
      <c r="B720" s="2">
        <v>41067</v>
      </c>
      <c r="C720" s="2" t="str">
        <f>VLOOKUP(Sales_Data17[[#This Row],[Customer Name Index]],Customer_Data[#All],2,0)</f>
        <v>Rochester Ltd</v>
      </c>
      <c r="D720">
        <v>15</v>
      </c>
      <c r="E720" t="s">
        <v>3</v>
      </c>
      <c r="F720" t="s">
        <v>8168</v>
      </c>
      <c r="G720" t="s">
        <v>8025</v>
      </c>
      <c r="H720" t="str">
        <f>VLOOKUP(Sales_Data17[[#This Row],[Delivery Region Index]],Regions_Table[#All],2,0)</f>
        <v>Queensland</v>
      </c>
      <c r="I720" t="str">
        <f>VLOOKUP(Sales_Data17[[#This Row],[Delivery Region Index]],Regions_Table[#All],3,0)</f>
        <v>Sunshine Coast</v>
      </c>
      <c r="J720">
        <v>42</v>
      </c>
      <c r="K720">
        <v>6</v>
      </c>
      <c r="L720" t="str">
        <f>VLOOKUP(Sales_Data17[[#This Row],[Product Description Index]],Products_Data[#All],2,0)</f>
        <v>Socks</v>
      </c>
      <c r="M720">
        <v>5</v>
      </c>
      <c r="N720" s="9">
        <v>716.15555555555557</v>
      </c>
      <c r="O720" s="9">
        <f>Sales_Data17[[#This Row],[Order Quantity]]*Sales_Data17[[#This Row],[Unit Price]]</f>
        <v>3580.7777777777778</v>
      </c>
      <c r="P720" s="9">
        <v>393.88555555555564</v>
      </c>
      <c r="Q720" s="9">
        <f>Sales_Data17[[#This Row],[Line Total]]-(Sales_Data17[[#This Row],[Total Unit Cost]]*Sales_Data17[[#This Row],[Order Quantity]])</f>
        <v>1611.3499999999997</v>
      </c>
      <c r="R720" s="1" t="str">
        <f>TEXT(Sales_Data17[[#This Row],[OrderDate]],"MMM")</f>
        <v>Jun</v>
      </c>
      <c r="S720" s="1" t="str">
        <f t="shared" si="11"/>
        <v>2012</v>
      </c>
    </row>
    <row r="721" spans="1:19">
      <c r="A721" t="s">
        <v>744</v>
      </c>
      <c r="B721" s="2">
        <v>41067</v>
      </c>
      <c r="C721" s="2" t="str">
        <f>VLOOKUP(Sales_Data17[[#This Row],[Customer Name Index]],Customer_Data[#All],2,0)</f>
        <v>PEDIFIX, Corp</v>
      </c>
      <c r="D721">
        <v>6</v>
      </c>
      <c r="E721" t="s">
        <v>2</v>
      </c>
      <c r="F721" t="s">
        <v>8168</v>
      </c>
      <c r="G721" t="s">
        <v>8027</v>
      </c>
      <c r="H721" t="str">
        <f>VLOOKUP(Sales_Data17[[#This Row],[Delivery Region Index]],Regions_Table[#All],2,0)</f>
        <v>New South Wales</v>
      </c>
      <c r="I721" t="str">
        <f>VLOOKUP(Sales_Data17[[#This Row],[Delivery Region Index]],Regions_Table[#All],3,0)</f>
        <v>Maitland</v>
      </c>
      <c r="J721">
        <v>15</v>
      </c>
      <c r="K721">
        <v>3</v>
      </c>
      <c r="L721" t="str">
        <f>VLOOKUP(Sales_Data17[[#This Row],[Product Description Index]],Products_Data[#All],2,0)</f>
        <v>Sunglasses</v>
      </c>
      <c r="M721">
        <v>4</v>
      </c>
      <c r="N721" s="9">
        <v>25.311111111111114</v>
      </c>
      <c r="O721" s="9">
        <f>Sales_Data17[[#This Row],[Order Quantity]]*Sales_Data17[[#This Row],[Unit Price]]</f>
        <v>101.24444444444445</v>
      </c>
      <c r="P721" s="9">
        <v>10.377555555555555</v>
      </c>
      <c r="Q721" s="9">
        <f>Sales_Data17[[#This Row],[Line Total]]-(Sales_Data17[[#This Row],[Total Unit Cost]]*Sales_Data17[[#This Row],[Order Quantity]])</f>
        <v>59.734222222222236</v>
      </c>
      <c r="R721" s="1" t="str">
        <f>TEXT(Sales_Data17[[#This Row],[OrderDate]],"MMM")</f>
        <v>Jun</v>
      </c>
      <c r="S721" s="1" t="str">
        <f t="shared" si="11"/>
        <v>2012</v>
      </c>
    </row>
    <row r="722" spans="1:19">
      <c r="A722" t="s">
        <v>745</v>
      </c>
      <c r="B722" s="2">
        <v>41068</v>
      </c>
      <c r="C722" s="2" t="str">
        <f>VLOOKUP(Sales_Data17[[#This Row],[Customer Name Index]],Customer_Data[#All],2,0)</f>
        <v xml:space="preserve">WakeFern </v>
      </c>
      <c r="D722">
        <v>2</v>
      </c>
      <c r="E722" t="s">
        <v>2</v>
      </c>
      <c r="F722" t="s">
        <v>8168</v>
      </c>
      <c r="G722" t="s">
        <v>8027</v>
      </c>
      <c r="H722" t="str">
        <f>VLOOKUP(Sales_Data17[[#This Row],[Delivery Region Index]],Regions_Table[#All],2,0)</f>
        <v>New South Wales</v>
      </c>
      <c r="I722" t="str">
        <f>VLOOKUP(Sales_Data17[[#This Row],[Delivery Region Index]],Regions_Table[#All],3,0)</f>
        <v>Bathurst</v>
      </c>
      <c r="J722">
        <v>4</v>
      </c>
      <c r="K722">
        <v>1</v>
      </c>
      <c r="L722" t="str">
        <f>VLOOKUP(Sales_Data17[[#This Row],[Product Description Index]],Products_Data[#All],2,0)</f>
        <v>Shirts</v>
      </c>
      <c r="M722">
        <v>8</v>
      </c>
      <c r="N722" s="9">
        <v>27.544444444444444</v>
      </c>
      <c r="O722" s="9">
        <f>Sales_Data17[[#This Row],[Order Quantity]]*Sales_Data17[[#This Row],[Unit Price]]</f>
        <v>220.35555555555555</v>
      </c>
      <c r="P722" s="9">
        <v>16.80211111111111</v>
      </c>
      <c r="Q722" s="9">
        <f>Sales_Data17[[#This Row],[Line Total]]-(Sales_Data17[[#This Row],[Total Unit Cost]]*Sales_Data17[[#This Row],[Order Quantity]])</f>
        <v>85.938666666666677</v>
      </c>
      <c r="R722" s="1" t="str">
        <f>TEXT(Sales_Data17[[#This Row],[OrderDate]],"MMM")</f>
        <v>Jun</v>
      </c>
      <c r="S722" s="1" t="str">
        <f t="shared" si="11"/>
        <v>2012</v>
      </c>
    </row>
    <row r="723" spans="1:19">
      <c r="A723" t="s">
        <v>746</v>
      </c>
      <c r="B723" s="2">
        <v>41068</v>
      </c>
      <c r="C723" s="2" t="str">
        <f>VLOOKUP(Sales_Data17[[#This Row],[Customer Name Index]],Customer_Data[#All],2,0)</f>
        <v>PEDIFIX, Corp</v>
      </c>
      <c r="D723">
        <v>6</v>
      </c>
      <c r="E723" t="s">
        <v>2</v>
      </c>
      <c r="F723" t="s">
        <v>8168</v>
      </c>
      <c r="G723" t="s">
        <v>8027</v>
      </c>
      <c r="H723" t="str">
        <f>VLOOKUP(Sales_Data17[[#This Row],[Delivery Region Index]],Regions_Table[#All],2,0)</f>
        <v>New South Wales</v>
      </c>
      <c r="I723" t="str">
        <f>VLOOKUP(Sales_Data17[[#This Row],[Delivery Region Index]],Regions_Table[#All],3,0)</f>
        <v>Newcastle</v>
      </c>
      <c r="J723">
        <v>16</v>
      </c>
      <c r="K723">
        <v>3</v>
      </c>
      <c r="L723" t="str">
        <f>VLOOKUP(Sales_Data17[[#This Row],[Product Description Index]],Products_Data[#All],2,0)</f>
        <v>Sunglasses</v>
      </c>
      <c r="M723">
        <v>4</v>
      </c>
      <c r="N723" s="9">
        <v>114.64444444444445</v>
      </c>
      <c r="O723" s="9">
        <f>Sales_Data17[[#This Row],[Order Quantity]]*Sales_Data17[[#This Row],[Unit Price]]</f>
        <v>458.57777777777778</v>
      </c>
      <c r="P723" s="9">
        <v>84.836888888888879</v>
      </c>
      <c r="Q723" s="9">
        <f>Sales_Data17[[#This Row],[Line Total]]-(Sales_Data17[[#This Row],[Total Unit Cost]]*Sales_Data17[[#This Row],[Order Quantity]])</f>
        <v>119.23022222222227</v>
      </c>
      <c r="R723" s="1" t="str">
        <f>TEXT(Sales_Data17[[#This Row],[OrderDate]],"MMM")</f>
        <v>Jun</v>
      </c>
      <c r="S723" s="1" t="str">
        <f t="shared" si="11"/>
        <v>2012</v>
      </c>
    </row>
    <row r="724" spans="1:19">
      <c r="A724" t="s">
        <v>747</v>
      </c>
      <c r="B724" s="2">
        <v>41068</v>
      </c>
      <c r="C724" s="2" t="str">
        <f>VLOOKUP(Sales_Data17[[#This Row],[Customer Name Index]],Customer_Data[#All],2,0)</f>
        <v>Pacific Ltd</v>
      </c>
      <c r="D724">
        <v>20</v>
      </c>
      <c r="E724" t="s">
        <v>2</v>
      </c>
      <c r="F724" t="s">
        <v>8168</v>
      </c>
      <c r="G724" t="s">
        <v>8028</v>
      </c>
      <c r="H724" t="str">
        <f>VLOOKUP(Sales_Data17[[#This Row],[Delivery Region Index]],Regions_Table[#All],2,0)</f>
        <v>Victoria</v>
      </c>
      <c r="I724" t="str">
        <f>VLOOKUP(Sales_Data17[[#This Row],[Delivery Region Index]],Regions_Table[#All],3,0)</f>
        <v>Wangaratta</v>
      </c>
      <c r="J724">
        <v>56</v>
      </c>
      <c r="K724">
        <v>8</v>
      </c>
      <c r="L724" t="str">
        <f>VLOOKUP(Sales_Data17[[#This Row],[Product Description Index]],Products_Data[#All],2,0)</f>
        <v>Shoes</v>
      </c>
      <c r="M724">
        <v>5</v>
      </c>
      <c r="N724" s="9">
        <v>248.64444444444447</v>
      </c>
      <c r="O724" s="9">
        <f>Sales_Data17[[#This Row],[Order Quantity]]*Sales_Data17[[#This Row],[Unit Price]]</f>
        <v>1243.2222222222224</v>
      </c>
      <c r="P724" s="9">
        <v>166.59177777777779</v>
      </c>
      <c r="Q724" s="9">
        <f>Sales_Data17[[#This Row],[Line Total]]-(Sales_Data17[[#This Row],[Total Unit Cost]]*Sales_Data17[[#This Row],[Order Quantity]])</f>
        <v>410.26333333333343</v>
      </c>
      <c r="R724" s="1" t="str">
        <f>TEXT(Sales_Data17[[#This Row],[OrderDate]],"MMM")</f>
        <v>Jun</v>
      </c>
      <c r="S724" s="1" t="str">
        <f t="shared" si="11"/>
        <v>2012</v>
      </c>
    </row>
    <row r="725" spans="1:19">
      <c r="A725" t="s">
        <v>748</v>
      </c>
      <c r="B725" s="2">
        <v>41068</v>
      </c>
      <c r="C725" s="2" t="str">
        <f>VLOOKUP(Sales_Data17[[#This Row],[Customer Name Index]],Customer_Data[#All],2,0)</f>
        <v>New Ltd</v>
      </c>
      <c r="D725">
        <v>7</v>
      </c>
      <c r="E725" t="s">
        <v>4</v>
      </c>
      <c r="F725" t="s">
        <v>8168</v>
      </c>
      <c r="G725" t="s">
        <v>8027</v>
      </c>
      <c r="H725" t="str">
        <f>VLOOKUP(Sales_Data17[[#This Row],[Delivery Region Index]],Regions_Table[#All],2,0)</f>
        <v>New South Wales</v>
      </c>
      <c r="I725" t="str">
        <f>VLOOKUP(Sales_Data17[[#This Row],[Delivery Region Index]],Regions_Table[#All],3,0)</f>
        <v>Port Macquarie</v>
      </c>
      <c r="J725">
        <v>19</v>
      </c>
      <c r="K725">
        <v>3</v>
      </c>
      <c r="L725" t="str">
        <f>VLOOKUP(Sales_Data17[[#This Row],[Product Description Index]],Products_Data[#All],2,0)</f>
        <v>Sunglasses</v>
      </c>
      <c r="M725">
        <v>3</v>
      </c>
      <c r="N725" s="9">
        <v>131.02222222222224</v>
      </c>
      <c r="O725" s="9">
        <f>Sales_Data17[[#This Row],[Order Quantity]]*Sales_Data17[[#This Row],[Unit Price]]</f>
        <v>393.06666666666672</v>
      </c>
      <c r="P725" s="9">
        <v>91.715555555555554</v>
      </c>
      <c r="Q725" s="9">
        <f>Sales_Data17[[#This Row],[Line Total]]-(Sales_Data17[[#This Row],[Total Unit Cost]]*Sales_Data17[[#This Row],[Order Quantity]])</f>
        <v>117.92000000000007</v>
      </c>
      <c r="R725" s="1" t="str">
        <f>TEXT(Sales_Data17[[#This Row],[OrderDate]],"MMM")</f>
        <v>Jun</v>
      </c>
      <c r="S725" s="1" t="str">
        <f t="shared" si="11"/>
        <v>2012</v>
      </c>
    </row>
    <row r="726" spans="1:19">
      <c r="A726" t="s">
        <v>749</v>
      </c>
      <c r="B726" s="2">
        <v>41068</v>
      </c>
      <c r="C726" s="2" t="str">
        <f>VLOOKUP(Sales_Data17[[#This Row],[Customer Name Index]],Customer_Data[#All],2,0)</f>
        <v>Ole Group</v>
      </c>
      <c r="D726">
        <v>13</v>
      </c>
      <c r="E726" t="s">
        <v>2</v>
      </c>
      <c r="F726" t="s">
        <v>8168</v>
      </c>
      <c r="G726" t="s">
        <v>8026</v>
      </c>
      <c r="H726" t="str">
        <f>VLOOKUP(Sales_Data17[[#This Row],[Delivery Region Index]],Regions_Table[#All],2,0)</f>
        <v>Queensland</v>
      </c>
      <c r="I726" t="str">
        <f>VLOOKUP(Sales_Data17[[#This Row],[Delivery Region Index]],Regions_Table[#All],3,0)</f>
        <v>Mount Isa</v>
      </c>
      <c r="J726">
        <v>38</v>
      </c>
      <c r="K726">
        <v>6</v>
      </c>
      <c r="L726" t="str">
        <f>VLOOKUP(Sales_Data17[[#This Row],[Product Description Index]],Products_Data[#All],2,0)</f>
        <v>Socks</v>
      </c>
      <c r="M726">
        <v>6</v>
      </c>
      <c r="N726" s="9">
        <v>264.27777777777777</v>
      </c>
      <c r="O726" s="9">
        <f>Sales_Data17[[#This Row],[Order Quantity]]*Sales_Data17[[#This Row],[Unit Price]]</f>
        <v>1585.6666666666665</v>
      </c>
      <c r="P726" s="9">
        <v>171.78055555555557</v>
      </c>
      <c r="Q726" s="9">
        <f>Sales_Data17[[#This Row],[Line Total]]-(Sales_Data17[[#This Row],[Total Unit Cost]]*Sales_Data17[[#This Row],[Order Quantity]])</f>
        <v>554.98333333333312</v>
      </c>
      <c r="R726" s="1" t="str">
        <f>TEXT(Sales_Data17[[#This Row],[OrderDate]],"MMM")</f>
        <v>Jun</v>
      </c>
      <c r="S726" s="1" t="str">
        <f t="shared" si="11"/>
        <v>2012</v>
      </c>
    </row>
    <row r="727" spans="1:19">
      <c r="A727" t="s">
        <v>750</v>
      </c>
      <c r="B727" s="2">
        <v>41068</v>
      </c>
      <c r="C727" s="2" t="str">
        <f>VLOOKUP(Sales_Data17[[#This Row],[Customer Name Index]],Customer_Data[#All],2,0)</f>
        <v>Medsep Group</v>
      </c>
      <c r="D727">
        <v>8</v>
      </c>
      <c r="E727" t="s">
        <v>3</v>
      </c>
      <c r="F727" t="s">
        <v>8168</v>
      </c>
      <c r="G727" t="s">
        <v>8027</v>
      </c>
      <c r="H727" t="str">
        <f>VLOOKUP(Sales_Data17[[#This Row],[Delivery Region Index]],Regions_Table[#All],2,0)</f>
        <v>New South Wales</v>
      </c>
      <c r="I727" t="str">
        <f>VLOOKUP(Sales_Data17[[#This Row],[Delivery Region Index]],Regions_Table[#All],3,0)</f>
        <v>Tweed Heads</v>
      </c>
      <c r="J727">
        <v>22</v>
      </c>
      <c r="K727">
        <v>3</v>
      </c>
      <c r="L727" t="str">
        <f>VLOOKUP(Sales_Data17[[#This Row],[Product Description Index]],Products_Data[#All],2,0)</f>
        <v>Sunglasses</v>
      </c>
      <c r="M727">
        <v>3</v>
      </c>
      <c r="N727" s="9">
        <v>113.90000000000002</v>
      </c>
      <c r="O727" s="9">
        <f>Sales_Data17[[#This Row],[Order Quantity]]*Sales_Data17[[#This Row],[Unit Price]]</f>
        <v>341.70000000000005</v>
      </c>
      <c r="P727" s="9">
        <v>85.425000000000011</v>
      </c>
      <c r="Q727" s="9">
        <f>Sales_Data17[[#This Row],[Line Total]]-(Sales_Data17[[#This Row],[Total Unit Cost]]*Sales_Data17[[#This Row],[Order Quantity]])</f>
        <v>85.425000000000011</v>
      </c>
      <c r="R727" s="1" t="str">
        <f>TEXT(Sales_Data17[[#This Row],[OrderDate]],"MMM")</f>
        <v>Jun</v>
      </c>
      <c r="S727" s="1" t="str">
        <f t="shared" si="11"/>
        <v>2012</v>
      </c>
    </row>
    <row r="728" spans="1:19">
      <c r="A728" t="s">
        <v>751</v>
      </c>
      <c r="B728" s="2">
        <v>41068</v>
      </c>
      <c r="C728" s="2" t="str">
        <f>VLOOKUP(Sales_Data17[[#This Row],[Customer Name Index]],Customer_Data[#All],2,0)</f>
        <v>Medsep Group</v>
      </c>
      <c r="D728">
        <v>8</v>
      </c>
      <c r="E728" t="s">
        <v>3</v>
      </c>
      <c r="F728" t="s">
        <v>8168</v>
      </c>
      <c r="G728" t="s">
        <v>8027</v>
      </c>
      <c r="H728" t="str">
        <f>VLOOKUP(Sales_Data17[[#This Row],[Delivery Region Index]],Regions_Table[#All],2,0)</f>
        <v>New South Wales</v>
      </c>
      <c r="I728" t="str">
        <f>VLOOKUP(Sales_Data17[[#This Row],[Delivery Region Index]],Regions_Table[#All],3,0)</f>
        <v>Tweed Heads</v>
      </c>
      <c r="J728">
        <v>22</v>
      </c>
      <c r="K728">
        <v>3</v>
      </c>
      <c r="L728" t="str">
        <f>VLOOKUP(Sales_Data17[[#This Row],[Product Description Index]],Products_Data[#All],2,0)</f>
        <v>Sunglasses</v>
      </c>
      <c r="M728">
        <v>4</v>
      </c>
      <c r="N728" s="9">
        <v>200.25555555555556</v>
      </c>
      <c r="O728" s="9">
        <f>Sales_Data17[[#This Row],[Order Quantity]]*Sales_Data17[[#This Row],[Unit Price]]</f>
        <v>801.02222222222224</v>
      </c>
      <c r="P728" s="9">
        <v>80.102222222222224</v>
      </c>
      <c r="Q728" s="9">
        <f>Sales_Data17[[#This Row],[Line Total]]-(Sales_Data17[[#This Row],[Total Unit Cost]]*Sales_Data17[[#This Row],[Order Quantity]])</f>
        <v>480.61333333333334</v>
      </c>
      <c r="R728" s="1" t="str">
        <f>TEXT(Sales_Data17[[#This Row],[OrderDate]],"MMM")</f>
        <v>Jun</v>
      </c>
      <c r="S728" s="1" t="str">
        <f t="shared" si="11"/>
        <v>2012</v>
      </c>
    </row>
    <row r="729" spans="1:19">
      <c r="A729" t="s">
        <v>752</v>
      </c>
      <c r="B729" s="2">
        <v>41069</v>
      </c>
      <c r="C729" s="2" t="str">
        <f>VLOOKUP(Sales_Data17[[#This Row],[Customer Name Index]],Customer_Data[#All],2,0)</f>
        <v>New Ltd</v>
      </c>
      <c r="D729">
        <v>7</v>
      </c>
      <c r="E729" t="s">
        <v>4</v>
      </c>
      <c r="F729" t="s">
        <v>8168</v>
      </c>
      <c r="G729" t="s">
        <v>8027</v>
      </c>
      <c r="H729" t="str">
        <f>VLOOKUP(Sales_Data17[[#This Row],[Delivery Region Index]],Regions_Table[#All],2,0)</f>
        <v>New South Wales</v>
      </c>
      <c r="I729" t="str">
        <f>VLOOKUP(Sales_Data17[[#This Row],[Delivery Region Index]],Regions_Table[#All],3,0)</f>
        <v>Port Macquarie</v>
      </c>
      <c r="J729">
        <v>19</v>
      </c>
      <c r="K729">
        <v>3</v>
      </c>
      <c r="L729" t="str">
        <f>VLOOKUP(Sales_Data17[[#This Row],[Product Description Index]],Products_Data[#All],2,0)</f>
        <v>Sunglasses</v>
      </c>
      <c r="M729">
        <v>4</v>
      </c>
      <c r="N729" s="9">
        <v>212.91111111111113</v>
      </c>
      <c r="O729" s="9">
        <f>Sales_Data17[[#This Row],[Order Quantity]]*Sales_Data17[[#This Row],[Unit Price]]</f>
        <v>851.6444444444445</v>
      </c>
      <c r="P729" s="9">
        <v>112.84288888888891</v>
      </c>
      <c r="Q729" s="9">
        <f>Sales_Data17[[#This Row],[Line Total]]-(Sales_Data17[[#This Row],[Total Unit Cost]]*Sales_Data17[[#This Row],[Order Quantity]])</f>
        <v>400.27288888888887</v>
      </c>
      <c r="R729" s="1" t="str">
        <f>TEXT(Sales_Data17[[#This Row],[OrderDate]],"MMM")</f>
        <v>Jun</v>
      </c>
      <c r="S729" s="1" t="str">
        <f t="shared" si="11"/>
        <v>2012</v>
      </c>
    </row>
    <row r="730" spans="1:19">
      <c r="A730" t="s">
        <v>753</v>
      </c>
      <c r="B730" s="2">
        <v>41069</v>
      </c>
      <c r="C730" s="2" t="str">
        <f>VLOOKUP(Sales_Data17[[#This Row],[Customer Name Index]],Customer_Data[#All],2,0)</f>
        <v>Procter Corp</v>
      </c>
      <c r="D730">
        <v>5</v>
      </c>
      <c r="E730" t="s">
        <v>2</v>
      </c>
      <c r="F730" t="s">
        <v>8168</v>
      </c>
      <c r="G730" t="s">
        <v>8027</v>
      </c>
      <c r="H730" t="str">
        <f>VLOOKUP(Sales_Data17[[#This Row],[Delivery Region Index]],Regions_Table[#All],2,0)</f>
        <v>New South Wales</v>
      </c>
      <c r="I730" t="str">
        <f>VLOOKUP(Sales_Data17[[#This Row],[Delivery Region Index]],Regions_Table[#All],3,0)</f>
        <v>Lake Macquarie</v>
      </c>
      <c r="J730">
        <v>13</v>
      </c>
      <c r="K730">
        <v>2</v>
      </c>
      <c r="L730" t="str">
        <f>VLOOKUP(Sales_Data17[[#This Row],[Product Description Index]],Products_Data[#All],2,0)</f>
        <v>Pants</v>
      </c>
      <c r="M730">
        <v>5</v>
      </c>
      <c r="N730" s="9">
        <v>335.74444444444447</v>
      </c>
      <c r="O730" s="9">
        <f>Sales_Data17[[#This Row],[Order Quantity]]*Sales_Data17[[#This Row],[Unit Price]]</f>
        <v>1678.7222222222224</v>
      </c>
      <c r="P730" s="9">
        <v>184.65944444444446</v>
      </c>
      <c r="Q730" s="9">
        <f>Sales_Data17[[#This Row],[Line Total]]-(Sales_Data17[[#This Row],[Total Unit Cost]]*Sales_Data17[[#This Row],[Order Quantity]])</f>
        <v>755.42500000000007</v>
      </c>
      <c r="R730" s="1" t="str">
        <f>TEXT(Sales_Data17[[#This Row],[OrderDate]],"MMM")</f>
        <v>Jun</v>
      </c>
      <c r="S730" s="1" t="str">
        <f t="shared" si="11"/>
        <v>2012</v>
      </c>
    </row>
    <row r="731" spans="1:19">
      <c r="A731" t="s">
        <v>754</v>
      </c>
      <c r="B731" s="2">
        <v>41069</v>
      </c>
      <c r="C731" s="2" t="str">
        <f>VLOOKUP(Sales_Data17[[#This Row],[Customer Name Index]],Customer_Data[#All],2,0)</f>
        <v>Procter Corp</v>
      </c>
      <c r="D731">
        <v>5</v>
      </c>
      <c r="E731" t="s">
        <v>4</v>
      </c>
      <c r="F731" t="s">
        <v>8168</v>
      </c>
      <c r="G731" t="s">
        <v>8027</v>
      </c>
      <c r="H731" t="str">
        <f>VLOOKUP(Sales_Data17[[#This Row],[Delivery Region Index]],Regions_Table[#All],2,0)</f>
        <v>New South Wales</v>
      </c>
      <c r="I731" t="str">
        <f>VLOOKUP(Sales_Data17[[#This Row],[Delivery Region Index]],Regions_Table[#All],3,0)</f>
        <v>Lake Macquarie</v>
      </c>
      <c r="J731">
        <v>13</v>
      </c>
      <c r="K731">
        <v>2</v>
      </c>
      <c r="L731" t="str">
        <f>VLOOKUP(Sales_Data17[[#This Row],[Product Description Index]],Products_Data[#All],2,0)</f>
        <v>Pants</v>
      </c>
      <c r="M731">
        <v>5</v>
      </c>
      <c r="N731" s="9">
        <v>250.13333333333335</v>
      </c>
      <c r="O731" s="9">
        <f>Sales_Data17[[#This Row],[Order Quantity]]*Sales_Data17[[#This Row],[Unit Price]]</f>
        <v>1250.6666666666667</v>
      </c>
      <c r="P731" s="9">
        <v>190.10133333333337</v>
      </c>
      <c r="Q731" s="9">
        <f>Sales_Data17[[#This Row],[Line Total]]-(Sales_Data17[[#This Row],[Total Unit Cost]]*Sales_Data17[[#This Row],[Order Quantity]])</f>
        <v>300.15999999999985</v>
      </c>
      <c r="R731" s="1" t="str">
        <f>TEXT(Sales_Data17[[#This Row],[OrderDate]],"MMM")</f>
        <v>Jun</v>
      </c>
      <c r="S731" s="1" t="str">
        <f t="shared" si="11"/>
        <v>2012</v>
      </c>
    </row>
    <row r="732" spans="1:19">
      <c r="A732" t="s">
        <v>755</v>
      </c>
      <c r="B732" s="2">
        <v>41069</v>
      </c>
      <c r="C732" s="2" t="str">
        <f>VLOOKUP(Sales_Data17[[#This Row],[Customer Name Index]],Customer_Data[#All],2,0)</f>
        <v xml:space="preserve">Ei </v>
      </c>
      <c r="D732">
        <v>9</v>
      </c>
      <c r="E732" t="s">
        <v>4</v>
      </c>
      <c r="F732" t="s">
        <v>8168</v>
      </c>
      <c r="G732" t="s">
        <v>8027</v>
      </c>
      <c r="H732" t="str">
        <f>VLOOKUP(Sales_Data17[[#This Row],[Delivery Region Index]],Regions_Table[#All],2,0)</f>
        <v>New South Wales</v>
      </c>
      <c r="I732" t="str">
        <f>VLOOKUP(Sales_Data17[[#This Row],[Delivery Region Index]],Regions_Table[#All],3,0)</f>
        <v>Wyong</v>
      </c>
      <c r="J732">
        <v>25</v>
      </c>
      <c r="K732">
        <v>4</v>
      </c>
      <c r="L732" t="str">
        <f>VLOOKUP(Sales_Data17[[#This Row],[Product Description Index]],Products_Data[#All],2,0)</f>
        <v>Jeans</v>
      </c>
      <c r="M732">
        <v>5</v>
      </c>
      <c r="N732" s="9">
        <v>291.07777777777778</v>
      </c>
      <c r="O732" s="9">
        <f>Sales_Data17[[#This Row],[Order Quantity]]*Sales_Data17[[#This Row],[Unit Price]]</f>
        <v>1455.3888888888889</v>
      </c>
      <c r="P732" s="9">
        <v>119.34188888888889</v>
      </c>
      <c r="Q732" s="9">
        <f>Sales_Data17[[#This Row],[Line Total]]-(Sales_Data17[[#This Row],[Total Unit Cost]]*Sales_Data17[[#This Row],[Order Quantity]])</f>
        <v>858.67944444444447</v>
      </c>
      <c r="R732" s="1" t="str">
        <f>TEXT(Sales_Data17[[#This Row],[OrderDate]],"MMM")</f>
        <v>Jun</v>
      </c>
      <c r="S732" s="1" t="str">
        <f t="shared" si="11"/>
        <v>2012</v>
      </c>
    </row>
    <row r="733" spans="1:19">
      <c r="A733" t="s">
        <v>756</v>
      </c>
      <c r="B733" s="2">
        <v>41069</v>
      </c>
      <c r="C733" s="2" t="str">
        <f>VLOOKUP(Sales_Data17[[#This Row],[Customer Name Index]],Customer_Data[#All],2,0)</f>
        <v>Ole Group</v>
      </c>
      <c r="D733">
        <v>13</v>
      </c>
      <c r="E733" t="s">
        <v>4</v>
      </c>
      <c r="F733" t="s">
        <v>8168</v>
      </c>
      <c r="G733" t="s">
        <v>8026</v>
      </c>
      <c r="H733" t="str">
        <f>VLOOKUP(Sales_Data17[[#This Row],[Delivery Region Index]],Regions_Table[#All],2,0)</f>
        <v>Queensland</v>
      </c>
      <c r="I733" t="str">
        <f>VLOOKUP(Sales_Data17[[#This Row],[Delivery Region Index]],Regions_Table[#All],3,0)</f>
        <v>Mackay</v>
      </c>
      <c r="J733">
        <v>36</v>
      </c>
      <c r="K733">
        <v>5</v>
      </c>
      <c r="L733" t="str">
        <f>VLOOKUP(Sales_Data17[[#This Row],[Product Description Index]],Products_Data[#All],2,0)</f>
        <v>Hats</v>
      </c>
      <c r="M733">
        <v>3</v>
      </c>
      <c r="N733" s="9">
        <v>223.33333333333334</v>
      </c>
      <c r="O733" s="9">
        <f>Sales_Data17[[#This Row],[Order Quantity]]*Sales_Data17[[#This Row],[Unit Price]]</f>
        <v>670</v>
      </c>
      <c r="P733" s="9">
        <v>98.266666666666666</v>
      </c>
      <c r="Q733" s="9">
        <f>Sales_Data17[[#This Row],[Line Total]]-(Sales_Data17[[#This Row],[Total Unit Cost]]*Sales_Data17[[#This Row],[Order Quantity]])</f>
        <v>375.2</v>
      </c>
      <c r="R733" s="1" t="str">
        <f>TEXT(Sales_Data17[[#This Row],[OrderDate]],"MMM")</f>
        <v>Jun</v>
      </c>
      <c r="S733" s="1" t="str">
        <f t="shared" si="11"/>
        <v>2012</v>
      </c>
    </row>
    <row r="734" spans="1:19">
      <c r="A734" t="s">
        <v>757</v>
      </c>
      <c r="B734" s="2">
        <v>41069</v>
      </c>
      <c r="C734" s="2" t="str">
        <f>VLOOKUP(Sales_Data17[[#This Row],[Customer Name Index]],Customer_Data[#All],2,0)</f>
        <v>Procter Corp</v>
      </c>
      <c r="D734">
        <v>5</v>
      </c>
      <c r="E734" t="s">
        <v>4</v>
      </c>
      <c r="F734" t="s">
        <v>8168</v>
      </c>
      <c r="G734" t="s">
        <v>8027</v>
      </c>
      <c r="H734" t="str">
        <f>VLOOKUP(Sales_Data17[[#This Row],[Delivery Region Index]],Regions_Table[#All],2,0)</f>
        <v>New South Wales</v>
      </c>
      <c r="I734" t="str">
        <f>VLOOKUP(Sales_Data17[[#This Row],[Delivery Region Index]],Regions_Table[#All],3,0)</f>
        <v>Maitland</v>
      </c>
      <c r="J734">
        <v>15</v>
      </c>
      <c r="K734">
        <v>2</v>
      </c>
      <c r="L734" t="str">
        <f>VLOOKUP(Sales_Data17[[#This Row],[Product Description Index]],Products_Data[#All],2,0)</f>
        <v>Pants</v>
      </c>
      <c r="M734">
        <v>2</v>
      </c>
      <c r="N734" s="9">
        <v>127.30000000000001</v>
      </c>
      <c r="O734" s="9">
        <f>Sales_Data17[[#This Row],[Order Quantity]]*Sales_Data17[[#This Row],[Unit Price]]</f>
        <v>254.60000000000002</v>
      </c>
      <c r="P734" s="9">
        <v>76.38</v>
      </c>
      <c r="Q734" s="9">
        <f>Sales_Data17[[#This Row],[Line Total]]-(Sales_Data17[[#This Row],[Total Unit Cost]]*Sales_Data17[[#This Row],[Order Quantity]])</f>
        <v>101.84000000000003</v>
      </c>
      <c r="R734" s="1" t="str">
        <f>TEXT(Sales_Data17[[#This Row],[OrderDate]],"MMM")</f>
        <v>Jun</v>
      </c>
      <c r="S734" s="1" t="str">
        <f t="shared" si="11"/>
        <v>2012</v>
      </c>
    </row>
    <row r="735" spans="1:19">
      <c r="A735" t="s">
        <v>758</v>
      </c>
      <c r="B735" s="2">
        <v>41070</v>
      </c>
      <c r="C735" s="2" t="str">
        <f>VLOOKUP(Sales_Data17[[#This Row],[Customer Name Index]],Customer_Data[#All],2,0)</f>
        <v xml:space="preserve">Linde </v>
      </c>
      <c r="D735">
        <v>14</v>
      </c>
      <c r="E735" t="s">
        <v>4</v>
      </c>
      <c r="F735" t="s">
        <v>8168</v>
      </c>
      <c r="G735" t="s">
        <v>8026</v>
      </c>
      <c r="H735" t="str">
        <f>VLOOKUP(Sales_Data17[[#This Row],[Delivery Region Index]],Regions_Table[#All],2,0)</f>
        <v>Queensland</v>
      </c>
      <c r="I735" t="str">
        <f>VLOOKUP(Sales_Data17[[#This Row],[Delivery Region Index]],Regions_Table[#All],3,0)</f>
        <v>Redcliffe</v>
      </c>
      <c r="J735">
        <v>40</v>
      </c>
      <c r="K735">
        <v>6</v>
      </c>
      <c r="L735" t="str">
        <f>VLOOKUP(Sales_Data17[[#This Row],[Product Description Index]],Products_Data[#All],2,0)</f>
        <v>Socks</v>
      </c>
      <c r="M735">
        <v>2</v>
      </c>
      <c r="N735" s="9">
        <v>402</v>
      </c>
      <c r="O735" s="9">
        <f>Sales_Data17[[#This Row],[Order Quantity]]*Sales_Data17[[#This Row],[Unit Price]]</f>
        <v>804</v>
      </c>
      <c r="P735" s="9">
        <v>160.80000000000001</v>
      </c>
      <c r="Q735" s="9">
        <f>Sales_Data17[[#This Row],[Line Total]]-(Sales_Data17[[#This Row],[Total Unit Cost]]*Sales_Data17[[#This Row],[Order Quantity]])</f>
        <v>482.4</v>
      </c>
      <c r="R735" s="1" t="str">
        <f>TEXT(Sales_Data17[[#This Row],[OrderDate]],"MMM")</f>
        <v>Jun</v>
      </c>
      <c r="S735" s="1" t="str">
        <f t="shared" si="11"/>
        <v>2012</v>
      </c>
    </row>
    <row r="736" spans="1:19">
      <c r="A736" t="s">
        <v>759</v>
      </c>
      <c r="B736" s="2">
        <v>41070</v>
      </c>
      <c r="C736" s="2" t="str">
        <f>VLOOKUP(Sales_Data17[[#This Row],[Customer Name Index]],Customer_Data[#All],2,0)</f>
        <v xml:space="preserve">Medline </v>
      </c>
      <c r="D736">
        <v>12</v>
      </c>
      <c r="E736" t="s">
        <v>4</v>
      </c>
      <c r="F736" t="s">
        <v>8168</v>
      </c>
      <c r="G736" t="s">
        <v>8026</v>
      </c>
      <c r="H736" t="str">
        <f>VLOOKUP(Sales_Data17[[#This Row],[Delivery Region Index]],Regions_Table[#All],2,0)</f>
        <v>Queensland</v>
      </c>
      <c r="I736" t="str">
        <f>VLOOKUP(Sales_Data17[[#This Row],[Delivery Region Index]],Regions_Table[#All],3,0)</f>
        <v>Logan City</v>
      </c>
      <c r="J736">
        <v>35</v>
      </c>
      <c r="K736">
        <v>5</v>
      </c>
      <c r="L736" t="str">
        <f>VLOOKUP(Sales_Data17[[#This Row],[Product Description Index]],Products_Data[#All],2,0)</f>
        <v>Hats</v>
      </c>
      <c r="M736">
        <v>1</v>
      </c>
      <c r="N736" s="9">
        <v>394.55555555555554</v>
      </c>
      <c r="O736" s="9">
        <f>Sales_Data17[[#This Row],[Order Quantity]]*Sales_Data17[[#This Row],[Unit Price]]</f>
        <v>394.55555555555554</v>
      </c>
      <c r="P736" s="9">
        <v>331.42666666666662</v>
      </c>
      <c r="Q736" s="9">
        <f>Sales_Data17[[#This Row],[Line Total]]-(Sales_Data17[[#This Row],[Total Unit Cost]]*Sales_Data17[[#This Row],[Order Quantity]])</f>
        <v>63.128888888888923</v>
      </c>
      <c r="R736" s="1" t="str">
        <f>TEXT(Sales_Data17[[#This Row],[OrderDate]],"MMM")</f>
        <v>Jun</v>
      </c>
      <c r="S736" s="1" t="str">
        <f t="shared" si="11"/>
        <v>2012</v>
      </c>
    </row>
    <row r="737" spans="1:19">
      <c r="A737" t="s">
        <v>760</v>
      </c>
      <c r="B737" s="2">
        <v>41070</v>
      </c>
      <c r="C737" s="2" t="str">
        <f>VLOOKUP(Sales_Data17[[#This Row],[Customer Name Index]],Customer_Data[#All],2,0)</f>
        <v>Ole Group</v>
      </c>
      <c r="D737">
        <v>13</v>
      </c>
      <c r="E737" t="s">
        <v>2</v>
      </c>
      <c r="F737" t="s">
        <v>8168</v>
      </c>
      <c r="G737" t="s">
        <v>8026</v>
      </c>
      <c r="H737" t="str">
        <f>VLOOKUP(Sales_Data17[[#This Row],[Delivery Region Index]],Regions_Table[#All],2,0)</f>
        <v>Queensland</v>
      </c>
      <c r="I737" t="str">
        <f>VLOOKUP(Sales_Data17[[#This Row],[Delivery Region Index]],Regions_Table[#All],3,0)</f>
        <v>Logan City</v>
      </c>
      <c r="J737">
        <v>35</v>
      </c>
      <c r="K737">
        <v>5</v>
      </c>
      <c r="L737" t="str">
        <f>VLOOKUP(Sales_Data17[[#This Row],[Product Description Index]],Products_Data[#All],2,0)</f>
        <v>Hats</v>
      </c>
      <c r="M737">
        <v>9</v>
      </c>
      <c r="N737" s="9">
        <v>104.96666666666667</v>
      </c>
      <c r="O737" s="9">
        <f>Sales_Data17[[#This Row],[Order Quantity]]*Sales_Data17[[#This Row],[Unit Price]]</f>
        <v>944.7</v>
      </c>
      <c r="P737" s="9">
        <v>81.874000000000009</v>
      </c>
      <c r="Q737" s="9">
        <f>Sales_Data17[[#This Row],[Line Total]]-(Sales_Data17[[#This Row],[Total Unit Cost]]*Sales_Data17[[#This Row],[Order Quantity]])</f>
        <v>207.83399999999995</v>
      </c>
      <c r="R737" s="1" t="str">
        <f>TEXT(Sales_Data17[[#This Row],[OrderDate]],"MMM")</f>
        <v>Jun</v>
      </c>
      <c r="S737" s="1" t="str">
        <f t="shared" si="11"/>
        <v>2012</v>
      </c>
    </row>
    <row r="738" spans="1:19">
      <c r="A738" t="s">
        <v>761</v>
      </c>
      <c r="B738" s="2">
        <v>41070</v>
      </c>
      <c r="C738" s="2" t="str">
        <f>VLOOKUP(Sales_Data17[[#This Row],[Customer Name Index]],Customer_Data[#All],2,0)</f>
        <v xml:space="preserve">WakeFern </v>
      </c>
      <c r="D738">
        <v>2</v>
      </c>
      <c r="E738" t="s">
        <v>3</v>
      </c>
      <c r="F738" t="s">
        <v>8168</v>
      </c>
      <c r="G738" t="s">
        <v>8027</v>
      </c>
      <c r="H738" t="str">
        <f>VLOOKUP(Sales_Data17[[#This Row],[Delivery Region Index]],Regions_Table[#All],2,0)</f>
        <v>New South Wales</v>
      </c>
      <c r="I738" t="str">
        <f>VLOOKUP(Sales_Data17[[#This Row],[Delivery Region Index]],Regions_Table[#All],3,0)</f>
        <v>Broken Hill</v>
      </c>
      <c r="J738">
        <v>5</v>
      </c>
      <c r="K738">
        <v>1</v>
      </c>
      <c r="L738" t="str">
        <f>VLOOKUP(Sales_Data17[[#This Row],[Product Description Index]],Products_Data[#All],2,0)</f>
        <v>Shirts</v>
      </c>
      <c r="M738">
        <v>5</v>
      </c>
      <c r="N738" s="9">
        <v>19.355555555555558</v>
      </c>
      <c r="O738" s="9">
        <f>Sales_Data17[[#This Row],[Order Quantity]]*Sales_Data17[[#This Row],[Unit Price]]</f>
        <v>96.777777777777786</v>
      </c>
      <c r="P738" s="9">
        <v>8.3228888888888903</v>
      </c>
      <c r="Q738" s="9">
        <f>Sales_Data17[[#This Row],[Line Total]]-(Sales_Data17[[#This Row],[Total Unit Cost]]*Sales_Data17[[#This Row],[Order Quantity]])</f>
        <v>55.163333333333334</v>
      </c>
      <c r="R738" s="1" t="str">
        <f>TEXT(Sales_Data17[[#This Row],[OrderDate]],"MMM")</f>
        <v>Jun</v>
      </c>
      <c r="S738" s="1" t="str">
        <f t="shared" si="11"/>
        <v>2012</v>
      </c>
    </row>
    <row r="739" spans="1:19">
      <c r="A739" t="s">
        <v>762</v>
      </c>
      <c r="B739" s="2">
        <v>41071</v>
      </c>
      <c r="C739" s="2" t="str">
        <f>VLOOKUP(Sales_Data17[[#This Row],[Customer Name Index]],Customer_Data[#All],2,0)</f>
        <v>Avon Corp</v>
      </c>
      <c r="D739">
        <v>1</v>
      </c>
      <c r="E739" t="s">
        <v>2</v>
      </c>
      <c r="F739" t="s">
        <v>8168</v>
      </c>
      <c r="G739" t="s">
        <v>8027</v>
      </c>
      <c r="H739" t="str">
        <f>VLOOKUP(Sales_Data17[[#This Row],[Delivery Region Index]],Regions_Table[#All],2,0)</f>
        <v>New South Wales</v>
      </c>
      <c r="I739" t="str">
        <f>VLOOKUP(Sales_Data17[[#This Row],[Delivery Region Index]],Regions_Table[#All],3,0)</f>
        <v>Armidale</v>
      </c>
      <c r="J739">
        <v>3</v>
      </c>
      <c r="K739">
        <v>1</v>
      </c>
      <c r="L739" t="str">
        <f>VLOOKUP(Sales_Data17[[#This Row],[Product Description Index]],Products_Data[#All],2,0)</f>
        <v>Shirts</v>
      </c>
      <c r="M739">
        <v>3</v>
      </c>
      <c r="N739" s="9">
        <v>201</v>
      </c>
      <c r="O739" s="9">
        <f>Sales_Data17[[#This Row],[Order Quantity]]*Sales_Data17[[#This Row],[Unit Price]]</f>
        <v>603</v>
      </c>
      <c r="P739" s="9">
        <v>162.81000000000003</v>
      </c>
      <c r="Q739" s="9">
        <f>Sales_Data17[[#This Row],[Line Total]]-(Sales_Data17[[#This Row],[Total Unit Cost]]*Sales_Data17[[#This Row],[Order Quantity]])</f>
        <v>114.56999999999994</v>
      </c>
      <c r="R739" s="1" t="str">
        <f>TEXT(Sales_Data17[[#This Row],[OrderDate]],"MMM")</f>
        <v>Jun</v>
      </c>
      <c r="S739" s="1" t="str">
        <f t="shared" si="11"/>
        <v>2012</v>
      </c>
    </row>
    <row r="740" spans="1:19">
      <c r="A740" t="s">
        <v>763</v>
      </c>
      <c r="B740" s="2">
        <v>41071</v>
      </c>
      <c r="C740" s="2" t="str">
        <f>VLOOKUP(Sales_Data17[[#This Row],[Customer Name Index]],Customer_Data[#All],2,0)</f>
        <v>ETUDE Ltd</v>
      </c>
      <c r="D740">
        <v>4</v>
      </c>
      <c r="E740" t="s">
        <v>4</v>
      </c>
      <c r="F740" t="s">
        <v>8168</v>
      </c>
      <c r="G740" t="s">
        <v>8027</v>
      </c>
      <c r="H740" t="str">
        <f>VLOOKUP(Sales_Data17[[#This Row],[Delivery Region Index]],Regions_Table[#All],2,0)</f>
        <v>New South Wales</v>
      </c>
      <c r="I740" t="str">
        <f>VLOOKUP(Sales_Data17[[#This Row],[Delivery Region Index]],Regions_Table[#All],3,0)</f>
        <v>Gosford</v>
      </c>
      <c r="J740">
        <v>9</v>
      </c>
      <c r="K740">
        <v>2</v>
      </c>
      <c r="L740" t="str">
        <f>VLOOKUP(Sales_Data17[[#This Row],[Product Description Index]],Products_Data[#All],2,0)</f>
        <v>Pants</v>
      </c>
      <c r="M740">
        <v>4</v>
      </c>
      <c r="N740" s="9">
        <v>443.68888888888893</v>
      </c>
      <c r="O740" s="9">
        <f>Sales_Data17[[#This Row],[Order Quantity]]*Sales_Data17[[#This Row],[Unit Price]]</f>
        <v>1774.7555555555557</v>
      </c>
      <c r="P740" s="9">
        <v>208.5337777777778</v>
      </c>
      <c r="Q740" s="9">
        <f>Sales_Data17[[#This Row],[Line Total]]-(Sales_Data17[[#This Row],[Total Unit Cost]]*Sales_Data17[[#This Row],[Order Quantity]])</f>
        <v>940.6204444444445</v>
      </c>
      <c r="R740" s="1" t="str">
        <f>TEXT(Sales_Data17[[#This Row],[OrderDate]],"MMM")</f>
        <v>Jun</v>
      </c>
      <c r="S740" s="1" t="str">
        <f t="shared" si="11"/>
        <v>2012</v>
      </c>
    </row>
    <row r="741" spans="1:19">
      <c r="A741" t="s">
        <v>764</v>
      </c>
      <c r="B741" s="2">
        <v>41071</v>
      </c>
      <c r="C741" s="2" t="str">
        <f>VLOOKUP(Sales_Data17[[#This Row],[Customer Name Index]],Customer_Data[#All],2,0)</f>
        <v>Procter Corp</v>
      </c>
      <c r="D741">
        <v>5</v>
      </c>
      <c r="E741" t="s">
        <v>4</v>
      </c>
      <c r="F741" t="s">
        <v>8168</v>
      </c>
      <c r="G741" t="s">
        <v>8027</v>
      </c>
      <c r="H741" t="str">
        <f>VLOOKUP(Sales_Data17[[#This Row],[Delivery Region Index]],Regions_Table[#All],2,0)</f>
        <v>New South Wales</v>
      </c>
      <c r="I741" t="str">
        <f>VLOOKUP(Sales_Data17[[#This Row],[Delivery Region Index]],Regions_Table[#All],3,0)</f>
        <v>Maitland</v>
      </c>
      <c r="J741">
        <v>15</v>
      </c>
      <c r="K741">
        <v>2</v>
      </c>
      <c r="L741" t="str">
        <f>VLOOKUP(Sales_Data17[[#This Row],[Product Description Index]],Products_Data[#All],2,0)</f>
        <v>Pants</v>
      </c>
      <c r="M741">
        <v>1</v>
      </c>
      <c r="N741" s="9">
        <v>111.66666666666667</v>
      </c>
      <c r="O741" s="9">
        <f>Sales_Data17[[#This Row],[Order Quantity]]*Sales_Data17[[#This Row],[Unit Price]]</f>
        <v>111.66666666666667</v>
      </c>
      <c r="P741" s="9">
        <v>88.216666666666669</v>
      </c>
      <c r="Q741" s="9">
        <f>Sales_Data17[[#This Row],[Line Total]]-(Sales_Data17[[#This Row],[Total Unit Cost]]*Sales_Data17[[#This Row],[Order Quantity]])</f>
        <v>23.450000000000003</v>
      </c>
      <c r="R741" s="1" t="str">
        <f>TEXT(Sales_Data17[[#This Row],[OrderDate]],"MMM")</f>
        <v>Jun</v>
      </c>
      <c r="S741" s="1" t="str">
        <f t="shared" si="11"/>
        <v>2012</v>
      </c>
    </row>
    <row r="742" spans="1:19">
      <c r="A742" t="s">
        <v>765</v>
      </c>
      <c r="B742" s="2">
        <v>41071</v>
      </c>
      <c r="C742" s="2" t="str">
        <f>VLOOKUP(Sales_Data17[[#This Row],[Customer Name Index]],Customer_Data[#All],2,0)</f>
        <v>Medsep Group</v>
      </c>
      <c r="D742">
        <v>8</v>
      </c>
      <c r="E742" t="s">
        <v>4</v>
      </c>
      <c r="F742" t="s">
        <v>8168</v>
      </c>
      <c r="G742" t="s">
        <v>8027</v>
      </c>
      <c r="H742" t="str">
        <f>VLOOKUP(Sales_Data17[[#This Row],[Delivery Region Index]],Regions_Table[#All],2,0)</f>
        <v>New South Wales</v>
      </c>
      <c r="I742" t="str">
        <f>VLOOKUP(Sales_Data17[[#This Row],[Delivery Region Index]],Regions_Table[#All],3,0)</f>
        <v>Wollongong</v>
      </c>
      <c r="J742">
        <v>24</v>
      </c>
      <c r="K742">
        <v>4</v>
      </c>
      <c r="L742" t="str">
        <f>VLOOKUP(Sales_Data17[[#This Row],[Product Description Index]],Products_Data[#All],2,0)</f>
        <v>Jeans</v>
      </c>
      <c r="M742">
        <v>8</v>
      </c>
      <c r="N742" s="9">
        <v>424.33333333333331</v>
      </c>
      <c r="O742" s="9">
        <f>Sales_Data17[[#This Row],[Order Quantity]]*Sales_Data17[[#This Row],[Unit Price]]</f>
        <v>3394.6666666666665</v>
      </c>
      <c r="P742" s="9">
        <v>241.87</v>
      </c>
      <c r="Q742" s="9">
        <f>Sales_Data17[[#This Row],[Line Total]]-(Sales_Data17[[#This Row],[Total Unit Cost]]*Sales_Data17[[#This Row],[Order Quantity]])</f>
        <v>1459.7066666666665</v>
      </c>
      <c r="R742" s="1" t="str">
        <f>TEXT(Sales_Data17[[#This Row],[OrderDate]],"MMM")</f>
        <v>Jun</v>
      </c>
      <c r="S742" s="1" t="str">
        <f t="shared" si="11"/>
        <v>2012</v>
      </c>
    </row>
    <row r="743" spans="1:19">
      <c r="A743" t="s">
        <v>766</v>
      </c>
      <c r="B743" s="2">
        <v>41072</v>
      </c>
      <c r="C743" s="2" t="str">
        <f>VLOOKUP(Sales_Data17[[#This Row],[Customer Name Index]],Customer_Data[#All],2,0)</f>
        <v xml:space="preserve">Medline </v>
      </c>
      <c r="D743">
        <v>12</v>
      </c>
      <c r="E743" t="s">
        <v>4</v>
      </c>
      <c r="F743" t="s">
        <v>8168</v>
      </c>
      <c r="G743" t="s">
        <v>8026</v>
      </c>
      <c r="H743" t="str">
        <f>VLOOKUP(Sales_Data17[[#This Row],[Delivery Region Index]],Regions_Table[#All],2,0)</f>
        <v>Queensland</v>
      </c>
      <c r="I743" t="str">
        <f>VLOOKUP(Sales_Data17[[#This Row],[Delivery Region Index]],Regions_Table[#All],3,0)</f>
        <v>Ipswich</v>
      </c>
      <c r="J743">
        <v>34</v>
      </c>
      <c r="K743">
        <v>5</v>
      </c>
      <c r="L743" t="str">
        <f>VLOOKUP(Sales_Data17[[#This Row],[Product Description Index]],Products_Data[#All],2,0)</f>
        <v>Hats</v>
      </c>
      <c r="M743">
        <v>1</v>
      </c>
      <c r="N743" s="9">
        <v>250.13333333333335</v>
      </c>
      <c r="O743" s="9">
        <f>Sales_Data17[[#This Row],[Order Quantity]]*Sales_Data17[[#This Row],[Unit Price]]</f>
        <v>250.13333333333335</v>
      </c>
      <c r="P743" s="9">
        <v>107.55733333333335</v>
      </c>
      <c r="Q743" s="9">
        <f>Sales_Data17[[#This Row],[Line Total]]-(Sales_Data17[[#This Row],[Total Unit Cost]]*Sales_Data17[[#This Row],[Order Quantity]])</f>
        <v>142.57600000000002</v>
      </c>
      <c r="R743" s="1" t="str">
        <f>TEXT(Sales_Data17[[#This Row],[OrderDate]],"MMM")</f>
        <v>Jun</v>
      </c>
      <c r="S743" s="1" t="str">
        <f t="shared" si="11"/>
        <v>2012</v>
      </c>
    </row>
    <row r="744" spans="1:19">
      <c r="A744" t="s">
        <v>767</v>
      </c>
      <c r="B744" s="2">
        <v>41072</v>
      </c>
      <c r="C744" s="2" t="str">
        <f>VLOOKUP(Sales_Data17[[#This Row],[Customer Name Index]],Customer_Data[#All],2,0)</f>
        <v>PEDIFIX, Corp</v>
      </c>
      <c r="D744">
        <v>6</v>
      </c>
      <c r="E744" t="s">
        <v>4</v>
      </c>
      <c r="F744" t="s">
        <v>8168</v>
      </c>
      <c r="G744" t="s">
        <v>8027</v>
      </c>
      <c r="H744" t="str">
        <f>VLOOKUP(Sales_Data17[[#This Row],[Delivery Region Index]],Regions_Table[#All],2,0)</f>
        <v>New South Wales</v>
      </c>
      <c r="I744" t="str">
        <f>VLOOKUP(Sales_Data17[[#This Row],[Delivery Region Index]],Regions_Table[#All],3,0)</f>
        <v>Nowra</v>
      </c>
      <c r="J744">
        <v>17</v>
      </c>
      <c r="K744">
        <v>3</v>
      </c>
      <c r="L744" t="str">
        <f>VLOOKUP(Sales_Data17[[#This Row],[Product Description Index]],Products_Data[#All],2,0)</f>
        <v>Sunglasses</v>
      </c>
      <c r="M744">
        <v>1</v>
      </c>
      <c r="N744" s="9">
        <v>107.2</v>
      </c>
      <c r="O744" s="9">
        <f>Sales_Data17[[#This Row],[Order Quantity]]*Sales_Data17[[#This Row],[Unit Price]]</f>
        <v>107.2</v>
      </c>
      <c r="P744" s="9">
        <v>73.968000000000004</v>
      </c>
      <c r="Q744" s="9">
        <f>Sales_Data17[[#This Row],[Line Total]]-(Sales_Data17[[#This Row],[Total Unit Cost]]*Sales_Data17[[#This Row],[Order Quantity]])</f>
        <v>33.231999999999999</v>
      </c>
      <c r="R744" s="1" t="str">
        <f>TEXT(Sales_Data17[[#This Row],[OrderDate]],"MMM")</f>
        <v>Jun</v>
      </c>
      <c r="S744" s="1" t="str">
        <f t="shared" si="11"/>
        <v>2012</v>
      </c>
    </row>
    <row r="745" spans="1:19">
      <c r="A745" t="s">
        <v>768</v>
      </c>
      <c r="B745" s="2">
        <v>41072</v>
      </c>
      <c r="C745" s="2" t="str">
        <f>VLOOKUP(Sales_Data17[[#This Row],[Customer Name Index]],Customer_Data[#All],2,0)</f>
        <v>Pure Group</v>
      </c>
      <c r="D745">
        <v>17</v>
      </c>
      <c r="E745" t="s">
        <v>4</v>
      </c>
      <c r="F745" t="s">
        <v>8168</v>
      </c>
      <c r="G745" t="s">
        <v>8025</v>
      </c>
      <c r="H745" t="str">
        <f>VLOOKUP(Sales_Data17[[#This Row],[Delivery Region Index]],Regions_Table[#All],2,0)</f>
        <v>Victoria</v>
      </c>
      <c r="I745" t="str">
        <f>VLOOKUP(Sales_Data17[[#This Row],[Delivery Region Index]],Regions_Table[#All],3,0)</f>
        <v>Ballarat</v>
      </c>
      <c r="J745">
        <v>49</v>
      </c>
      <c r="K745">
        <v>7</v>
      </c>
      <c r="L745" t="str">
        <f>VLOOKUP(Sales_Data17[[#This Row],[Product Description Index]],Products_Data[#All],2,0)</f>
        <v>Dress Shirts</v>
      </c>
      <c r="M745">
        <v>1</v>
      </c>
      <c r="N745" s="9">
        <v>113.15555555555555</v>
      </c>
      <c r="O745" s="9">
        <f>Sales_Data17[[#This Row],[Order Quantity]]*Sales_Data17[[#This Row],[Unit Price]]</f>
        <v>113.15555555555555</v>
      </c>
      <c r="P745" s="9">
        <v>81.471999999999994</v>
      </c>
      <c r="Q745" s="9">
        <f>Sales_Data17[[#This Row],[Line Total]]-(Sales_Data17[[#This Row],[Total Unit Cost]]*Sales_Data17[[#This Row],[Order Quantity]])</f>
        <v>31.683555555555557</v>
      </c>
      <c r="R745" s="1" t="str">
        <f>TEXT(Sales_Data17[[#This Row],[OrderDate]],"MMM")</f>
        <v>Jun</v>
      </c>
      <c r="S745" s="1" t="str">
        <f t="shared" si="11"/>
        <v>2012</v>
      </c>
    </row>
    <row r="746" spans="1:19">
      <c r="A746" t="s">
        <v>769</v>
      </c>
      <c r="B746" s="2">
        <v>41072</v>
      </c>
      <c r="C746" s="2" t="str">
        <f>VLOOKUP(Sales_Data17[[#This Row],[Customer Name Index]],Customer_Data[#All],2,0)</f>
        <v>Eminence Corp</v>
      </c>
      <c r="D746">
        <v>18</v>
      </c>
      <c r="E746" t="s">
        <v>3</v>
      </c>
      <c r="F746" t="s">
        <v>8168</v>
      </c>
      <c r="G746" t="s">
        <v>8025</v>
      </c>
      <c r="H746" t="str">
        <f>VLOOKUP(Sales_Data17[[#This Row],[Delivery Region Index]],Regions_Table[#All],2,0)</f>
        <v>Victoria</v>
      </c>
      <c r="I746" t="str">
        <f>VLOOKUP(Sales_Data17[[#This Row],[Delivery Region Index]],Regions_Table[#All],3,0)</f>
        <v>Mildura</v>
      </c>
      <c r="J746">
        <v>53</v>
      </c>
      <c r="K746">
        <v>8</v>
      </c>
      <c r="L746" t="str">
        <f>VLOOKUP(Sales_Data17[[#This Row],[Product Description Index]],Products_Data[#All],2,0)</f>
        <v>Shoes</v>
      </c>
      <c r="M746">
        <v>9</v>
      </c>
      <c r="N746" s="9">
        <v>29.033333333333335</v>
      </c>
      <c r="O746" s="9">
        <f>Sales_Data17[[#This Row],[Order Quantity]]*Sales_Data17[[#This Row],[Unit Price]]</f>
        <v>261.3</v>
      </c>
      <c r="P746" s="9">
        <v>13.065000000000001</v>
      </c>
      <c r="Q746" s="9">
        <f>Sales_Data17[[#This Row],[Line Total]]-(Sales_Data17[[#This Row],[Total Unit Cost]]*Sales_Data17[[#This Row],[Order Quantity]])</f>
        <v>143.715</v>
      </c>
      <c r="R746" s="1" t="str">
        <f>TEXT(Sales_Data17[[#This Row],[OrderDate]],"MMM")</f>
        <v>Jun</v>
      </c>
      <c r="S746" s="1" t="str">
        <f t="shared" si="11"/>
        <v>2012</v>
      </c>
    </row>
    <row r="747" spans="1:19">
      <c r="A747" t="s">
        <v>770</v>
      </c>
      <c r="B747" s="2">
        <v>41072</v>
      </c>
      <c r="C747" s="2" t="str">
        <f>VLOOKUP(Sales_Data17[[#This Row],[Customer Name Index]],Customer_Data[#All],2,0)</f>
        <v>Apollo Ltd</v>
      </c>
      <c r="D747">
        <v>11</v>
      </c>
      <c r="E747" t="s">
        <v>4</v>
      </c>
      <c r="F747" t="s">
        <v>8168</v>
      </c>
      <c r="G747" t="s">
        <v>8026</v>
      </c>
      <c r="H747" t="str">
        <f>VLOOKUP(Sales_Data17[[#This Row],[Delivery Region Index]],Regions_Table[#All],2,0)</f>
        <v>Queensland</v>
      </c>
      <c r="I747" t="str">
        <f>VLOOKUP(Sales_Data17[[#This Row],[Delivery Region Index]],Regions_Table[#All],3,0)</f>
        <v>Gold Coast</v>
      </c>
      <c r="J747">
        <v>31</v>
      </c>
      <c r="K747">
        <v>5</v>
      </c>
      <c r="L747" t="str">
        <f>VLOOKUP(Sales_Data17[[#This Row],[Product Description Index]],Products_Data[#All],2,0)</f>
        <v>Hats</v>
      </c>
      <c r="M747">
        <v>7</v>
      </c>
      <c r="N747" s="9">
        <v>320.85555555555561</v>
      </c>
      <c r="O747" s="9">
        <f>Sales_Data17[[#This Row],[Order Quantity]]*Sales_Data17[[#This Row],[Unit Price]]</f>
        <v>2245.9888888888891</v>
      </c>
      <c r="P747" s="9">
        <v>170.05344444444447</v>
      </c>
      <c r="Q747" s="9">
        <f>Sales_Data17[[#This Row],[Line Total]]-(Sales_Data17[[#This Row],[Total Unit Cost]]*Sales_Data17[[#This Row],[Order Quantity]])</f>
        <v>1055.6147777777778</v>
      </c>
      <c r="R747" s="1" t="str">
        <f>TEXT(Sales_Data17[[#This Row],[OrderDate]],"MMM")</f>
        <v>Jun</v>
      </c>
      <c r="S747" s="1" t="str">
        <f t="shared" si="11"/>
        <v>2012</v>
      </c>
    </row>
    <row r="748" spans="1:19">
      <c r="A748" t="s">
        <v>771</v>
      </c>
      <c r="B748" s="2">
        <v>41073</v>
      </c>
      <c r="C748" s="2" t="str">
        <f>VLOOKUP(Sales_Data17[[#This Row],[Customer Name Index]],Customer_Data[#All],2,0)</f>
        <v>Medsep Group</v>
      </c>
      <c r="D748">
        <v>8</v>
      </c>
      <c r="E748" t="s">
        <v>2</v>
      </c>
      <c r="F748" t="s">
        <v>8168</v>
      </c>
      <c r="G748" t="s">
        <v>8027</v>
      </c>
      <c r="H748" t="str">
        <f>VLOOKUP(Sales_Data17[[#This Row],[Delivery Region Index]],Regions_Table[#All],2,0)</f>
        <v>New South Wales</v>
      </c>
      <c r="I748" t="str">
        <f>VLOOKUP(Sales_Data17[[#This Row],[Delivery Region Index]],Regions_Table[#All],3,0)</f>
        <v>Wagga Wagga</v>
      </c>
      <c r="J748">
        <v>23</v>
      </c>
      <c r="K748">
        <v>4</v>
      </c>
      <c r="L748" t="str">
        <f>VLOOKUP(Sales_Data17[[#This Row],[Product Description Index]],Products_Data[#All],2,0)</f>
        <v>Jeans</v>
      </c>
      <c r="M748">
        <v>9</v>
      </c>
      <c r="N748" s="9">
        <v>122.08888888888889</v>
      </c>
      <c r="O748" s="9">
        <f>Sales_Data17[[#This Row],[Order Quantity]]*Sales_Data17[[#This Row],[Unit Price]]</f>
        <v>1098.8</v>
      </c>
      <c r="P748" s="9">
        <v>95.229333333333329</v>
      </c>
      <c r="Q748" s="9">
        <f>Sales_Data17[[#This Row],[Line Total]]-(Sales_Data17[[#This Row],[Total Unit Cost]]*Sales_Data17[[#This Row],[Order Quantity]])</f>
        <v>241.73599999999999</v>
      </c>
      <c r="R748" s="1" t="str">
        <f>TEXT(Sales_Data17[[#This Row],[OrderDate]],"MMM")</f>
        <v>Jun</v>
      </c>
      <c r="S748" s="1" t="str">
        <f t="shared" si="11"/>
        <v>2012</v>
      </c>
    </row>
    <row r="749" spans="1:19">
      <c r="A749" t="s">
        <v>772</v>
      </c>
      <c r="B749" s="2">
        <v>41073</v>
      </c>
      <c r="C749" s="2" t="str">
        <f>VLOOKUP(Sales_Data17[[#This Row],[Customer Name Index]],Customer_Data[#All],2,0)</f>
        <v>Avon Corp</v>
      </c>
      <c r="D749">
        <v>1</v>
      </c>
      <c r="E749" t="s">
        <v>4</v>
      </c>
      <c r="F749" t="s">
        <v>8168</v>
      </c>
      <c r="G749" t="s">
        <v>8027</v>
      </c>
      <c r="H749" t="str">
        <f>VLOOKUP(Sales_Data17[[#This Row],[Delivery Region Index]],Regions_Table[#All],2,0)</f>
        <v>New South Wales</v>
      </c>
      <c r="I749" t="str">
        <f>VLOOKUP(Sales_Data17[[#This Row],[Delivery Region Index]],Regions_Table[#All],3,0)</f>
        <v>Sydney</v>
      </c>
      <c r="J749">
        <v>1</v>
      </c>
      <c r="K749">
        <v>1</v>
      </c>
      <c r="L749" t="str">
        <f>VLOOKUP(Sales_Data17[[#This Row],[Product Description Index]],Products_Data[#All],2,0)</f>
        <v>Shirts</v>
      </c>
      <c r="M749">
        <v>6</v>
      </c>
      <c r="N749" s="9">
        <v>246.41111111111115</v>
      </c>
      <c r="O749" s="9">
        <f>Sales_Data17[[#This Row],[Order Quantity]]*Sales_Data17[[#This Row],[Unit Price]]</f>
        <v>1478.4666666666669</v>
      </c>
      <c r="P749" s="9">
        <v>177.41600000000003</v>
      </c>
      <c r="Q749" s="9">
        <f>Sales_Data17[[#This Row],[Line Total]]-(Sales_Data17[[#This Row],[Total Unit Cost]]*Sales_Data17[[#This Row],[Order Quantity]])</f>
        <v>413.97066666666683</v>
      </c>
      <c r="R749" s="1" t="str">
        <f>TEXT(Sales_Data17[[#This Row],[OrderDate]],"MMM")</f>
        <v>Jun</v>
      </c>
      <c r="S749" s="1" t="str">
        <f t="shared" si="11"/>
        <v>2012</v>
      </c>
    </row>
    <row r="750" spans="1:19">
      <c r="A750" t="s">
        <v>773</v>
      </c>
      <c r="B750" s="2">
        <v>41073</v>
      </c>
      <c r="C750" s="2" t="str">
        <f>VLOOKUP(Sales_Data17[[#This Row],[Customer Name Index]],Customer_Data[#All],2,0)</f>
        <v>PEDIFIX, Corp</v>
      </c>
      <c r="D750">
        <v>6</v>
      </c>
      <c r="E750" t="s">
        <v>4</v>
      </c>
      <c r="F750" t="s">
        <v>8168</v>
      </c>
      <c r="G750" t="s">
        <v>8027</v>
      </c>
      <c r="H750" t="str">
        <f>VLOOKUP(Sales_Data17[[#This Row],[Delivery Region Index]],Regions_Table[#All],2,0)</f>
        <v>New South Wales</v>
      </c>
      <c r="I750" t="str">
        <f>VLOOKUP(Sales_Data17[[#This Row],[Delivery Region Index]],Regions_Table[#All],3,0)</f>
        <v>Maitland</v>
      </c>
      <c r="J750">
        <v>15</v>
      </c>
      <c r="K750">
        <v>3</v>
      </c>
      <c r="L750" t="str">
        <f>VLOOKUP(Sales_Data17[[#This Row],[Product Description Index]],Products_Data[#All],2,0)</f>
        <v>Sunglasses</v>
      </c>
      <c r="M750">
        <v>5</v>
      </c>
      <c r="N750" s="9">
        <v>28.288888888888888</v>
      </c>
      <c r="O750" s="9">
        <f>Sales_Data17[[#This Row],[Order Quantity]]*Sales_Data17[[#This Row],[Unit Price]]</f>
        <v>141.44444444444443</v>
      </c>
      <c r="P750" s="9">
        <v>18.387777777777778</v>
      </c>
      <c r="Q750" s="9">
        <f>Sales_Data17[[#This Row],[Line Total]]-(Sales_Data17[[#This Row],[Total Unit Cost]]*Sales_Data17[[#This Row],[Order Quantity]])</f>
        <v>49.505555555555532</v>
      </c>
      <c r="R750" s="1" t="str">
        <f>TEXT(Sales_Data17[[#This Row],[OrderDate]],"MMM")</f>
        <v>Jun</v>
      </c>
      <c r="S750" s="1" t="str">
        <f t="shared" si="11"/>
        <v>2012</v>
      </c>
    </row>
    <row r="751" spans="1:19">
      <c r="A751" t="s">
        <v>774</v>
      </c>
      <c r="B751" s="2">
        <v>41073</v>
      </c>
      <c r="C751" s="2" t="str">
        <f>VLOOKUP(Sales_Data17[[#This Row],[Customer Name Index]],Customer_Data[#All],2,0)</f>
        <v>ETUDE Ltd</v>
      </c>
      <c r="D751">
        <v>4</v>
      </c>
      <c r="E751" t="s">
        <v>2</v>
      </c>
      <c r="F751" t="s">
        <v>8168</v>
      </c>
      <c r="G751" t="s">
        <v>8027</v>
      </c>
      <c r="H751" t="str">
        <f>VLOOKUP(Sales_Data17[[#This Row],[Delivery Region Index]],Regions_Table[#All],2,0)</f>
        <v>New South Wales</v>
      </c>
      <c r="I751" t="str">
        <f>VLOOKUP(Sales_Data17[[#This Row],[Delivery Region Index]],Regions_Table[#All],3,0)</f>
        <v>Goulburn</v>
      </c>
      <c r="J751">
        <v>10</v>
      </c>
      <c r="K751">
        <v>2</v>
      </c>
      <c r="L751" t="str">
        <f>VLOOKUP(Sales_Data17[[#This Row],[Product Description Index]],Products_Data[#All],2,0)</f>
        <v>Pants</v>
      </c>
      <c r="M751">
        <v>1</v>
      </c>
      <c r="N751" s="9">
        <v>270.23333333333335</v>
      </c>
      <c r="O751" s="9">
        <f>Sales_Data17[[#This Row],[Order Quantity]]*Sales_Data17[[#This Row],[Unit Price]]</f>
        <v>270.23333333333335</v>
      </c>
      <c r="P751" s="9">
        <v>224.29366666666664</v>
      </c>
      <c r="Q751" s="9">
        <f>Sales_Data17[[#This Row],[Line Total]]-(Sales_Data17[[#This Row],[Total Unit Cost]]*Sales_Data17[[#This Row],[Order Quantity]])</f>
        <v>45.93966666666671</v>
      </c>
      <c r="R751" s="1" t="str">
        <f>TEXT(Sales_Data17[[#This Row],[OrderDate]],"MMM")</f>
        <v>Jun</v>
      </c>
      <c r="S751" s="1" t="str">
        <f t="shared" si="11"/>
        <v>2012</v>
      </c>
    </row>
    <row r="752" spans="1:19">
      <c r="A752" t="s">
        <v>775</v>
      </c>
      <c r="B752" s="2">
        <v>41073</v>
      </c>
      <c r="C752" s="2" t="str">
        <f>VLOOKUP(Sales_Data17[[#This Row],[Customer Name Index]],Customer_Data[#All],2,0)</f>
        <v>Ole Group</v>
      </c>
      <c r="D752">
        <v>13</v>
      </c>
      <c r="E752" t="s">
        <v>4</v>
      </c>
      <c r="F752" t="s">
        <v>8168</v>
      </c>
      <c r="G752" t="s">
        <v>8026</v>
      </c>
      <c r="H752" t="str">
        <f>VLOOKUP(Sales_Data17[[#This Row],[Delivery Region Index]],Regions_Table[#All],2,0)</f>
        <v>Queensland</v>
      </c>
      <c r="I752" t="str">
        <f>VLOOKUP(Sales_Data17[[#This Row],[Delivery Region Index]],Regions_Table[#All],3,0)</f>
        <v>Mount Isa</v>
      </c>
      <c r="J752">
        <v>38</v>
      </c>
      <c r="K752">
        <v>6</v>
      </c>
      <c r="L752" t="str">
        <f>VLOOKUP(Sales_Data17[[#This Row],[Product Description Index]],Products_Data[#All],2,0)</f>
        <v>Socks</v>
      </c>
      <c r="M752">
        <v>1</v>
      </c>
      <c r="N752" s="9">
        <v>277.67777777777775</v>
      </c>
      <c r="O752" s="9">
        <f>Sales_Data17[[#This Row],[Order Quantity]]*Sales_Data17[[#This Row],[Unit Price]]</f>
        <v>277.67777777777775</v>
      </c>
      <c r="P752" s="9">
        <v>180.49055555555555</v>
      </c>
      <c r="Q752" s="9">
        <f>Sales_Data17[[#This Row],[Line Total]]-(Sales_Data17[[#This Row],[Total Unit Cost]]*Sales_Data17[[#This Row],[Order Quantity]])</f>
        <v>97.187222222222204</v>
      </c>
      <c r="R752" s="1" t="str">
        <f>TEXT(Sales_Data17[[#This Row],[OrderDate]],"MMM")</f>
        <v>Jun</v>
      </c>
      <c r="S752" s="1" t="str">
        <f t="shared" si="11"/>
        <v>2012</v>
      </c>
    </row>
    <row r="753" spans="1:19">
      <c r="A753" t="s">
        <v>776</v>
      </c>
      <c r="B753" s="2">
        <v>41074</v>
      </c>
      <c r="C753" s="2" t="str">
        <f>VLOOKUP(Sales_Data17[[#This Row],[Customer Name Index]],Customer_Data[#All],2,0)</f>
        <v>Pacific Ltd</v>
      </c>
      <c r="D753">
        <v>20</v>
      </c>
      <c r="E753" t="s">
        <v>4</v>
      </c>
      <c r="F753" t="s">
        <v>8168</v>
      </c>
      <c r="G753" t="s">
        <v>8028</v>
      </c>
      <c r="H753" t="str">
        <f>VLOOKUP(Sales_Data17[[#This Row],[Delivery Region Index]],Regions_Table[#All],2,0)</f>
        <v>Victoria</v>
      </c>
      <c r="I753" t="str">
        <f>VLOOKUP(Sales_Data17[[#This Row],[Delivery Region Index]],Regions_Table[#All],3,0)</f>
        <v>Warrnambool</v>
      </c>
      <c r="J753">
        <v>57</v>
      </c>
      <c r="K753">
        <v>8</v>
      </c>
      <c r="L753" t="str">
        <f>VLOOKUP(Sales_Data17[[#This Row],[Product Description Index]],Products_Data[#All],2,0)</f>
        <v>Shoes</v>
      </c>
      <c r="M753">
        <v>7</v>
      </c>
      <c r="N753" s="9">
        <v>396.04444444444448</v>
      </c>
      <c r="O753" s="9">
        <f>Sales_Data17[[#This Row],[Order Quantity]]*Sales_Data17[[#This Row],[Unit Price]]</f>
        <v>2772.3111111111111</v>
      </c>
      <c r="P753" s="9">
        <v>166.33866666666665</v>
      </c>
      <c r="Q753" s="9">
        <f>Sales_Data17[[#This Row],[Line Total]]-(Sales_Data17[[#This Row],[Total Unit Cost]]*Sales_Data17[[#This Row],[Order Quantity]])</f>
        <v>1607.9404444444444</v>
      </c>
      <c r="R753" s="1" t="str">
        <f>TEXT(Sales_Data17[[#This Row],[OrderDate]],"MMM")</f>
        <v>Jun</v>
      </c>
      <c r="S753" s="1" t="str">
        <f t="shared" si="11"/>
        <v>2012</v>
      </c>
    </row>
    <row r="754" spans="1:19">
      <c r="A754" t="s">
        <v>777</v>
      </c>
      <c r="B754" s="2">
        <v>41074</v>
      </c>
      <c r="C754" s="2" t="str">
        <f>VLOOKUP(Sales_Data17[[#This Row],[Customer Name Index]],Customer_Data[#All],2,0)</f>
        <v>New Ltd</v>
      </c>
      <c r="D754">
        <v>7</v>
      </c>
      <c r="E754" t="s">
        <v>4</v>
      </c>
      <c r="F754" t="s">
        <v>8168</v>
      </c>
      <c r="G754" t="s">
        <v>8027</v>
      </c>
      <c r="H754" t="str">
        <f>VLOOKUP(Sales_Data17[[#This Row],[Delivery Region Index]],Regions_Table[#All],2,0)</f>
        <v>New South Wales</v>
      </c>
      <c r="I754" t="str">
        <f>VLOOKUP(Sales_Data17[[#This Row],[Delivery Region Index]],Regions_Table[#All],3,0)</f>
        <v>Port Macquarie</v>
      </c>
      <c r="J754">
        <v>19</v>
      </c>
      <c r="K754">
        <v>3</v>
      </c>
      <c r="L754" t="str">
        <f>VLOOKUP(Sales_Data17[[#This Row],[Product Description Index]],Products_Data[#All],2,0)</f>
        <v>Sunglasses</v>
      </c>
      <c r="M754">
        <v>8</v>
      </c>
      <c r="N754" s="9">
        <v>281.39999999999998</v>
      </c>
      <c r="O754" s="9">
        <f>Sales_Data17[[#This Row],[Order Quantity]]*Sales_Data17[[#This Row],[Unit Price]]</f>
        <v>2251.1999999999998</v>
      </c>
      <c r="P754" s="9">
        <v>177.28200000000001</v>
      </c>
      <c r="Q754" s="9">
        <f>Sales_Data17[[#This Row],[Line Total]]-(Sales_Data17[[#This Row],[Total Unit Cost]]*Sales_Data17[[#This Row],[Order Quantity]])</f>
        <v>832.94399999999973</v>
      </c>
      <c r="R754" s="1" t="str">
        <f>TEXT(Sales_Data17[[#This Row],[OrderDate]],"MMM")</f>
        <v>Jun</v>
      </c>
      <c r="S754" s="1" t="str">
        <f t="shared" si="11"/>
        <v>2012</v>
      </c>
    </row>
    <row r="755" spans="1:19">
      <c r="A755" t="s">
        <v>778</v>
      </c>
      <c r="B755" s="2">
        <v>41074</v>
      </c>
      <c r="C755" s="2" t="str">
        <f>VLOOKUP(Sales_Data17[[#This Row],[Customer Name Index]],Customer_Data[#All],2,0)</f>
        <v>Procter Corp</v>
      </c>
      <c r="D755">
        <v>5</v>
      </c>
      <c r="E755" t="s">
        <v>4</v>
      </c>
      <c r="F755" t="s">
        <v>8168</v>
      </c>
      <c r="G755" t="s">
        <v>8027</v>
      </c>
      <c r="H755" t="str">
        <f>VLOOKUP(Sales_Data17[[#This Row],[Delivery Region Index]],Regions_Table[#All],2,0)</f>
        <v>New South Wales</v>
      </c>
      <c r="I755" t="str">
        <f>VLOOKUP(Sales_Data17[[#This Row],[Delivery Region Index]],Regions_Table[#All],3,0)</f>
        <v>Lismore</v>
      </c>
      <c r="J755">
        <v>14</v>
      </c>
      <c r="K755">
        <v>2</v>
      </c>
      <c r="L755" t="str">
        <f>VLOOKUP(Sales_Data17[[#This Row],[Product Description Index]],Products_Data[#All],2,0)</f>
        <v>Pants</v>
      </c>
      <c r="M755">
        <v>5</v>
      </c>
      <c r="N755" s="9">
        <v>196.53333333333333</v>
      </c>
      <c r="O755" s="9">
        <f>Sales_Data17[[#This Row],[Order Quantity]]*Sales_Data17[[#This Row],[Unit Price]]</f>
        <v>982.66666666666663</v>
      </c>
      <c r="P755" s="9">
        <v>115.95466666666665</v>
      </c>
      <c r="Q755" s="9">
        <f>Sales_Data17[[#This Row],[Line Total]]-(Sales_Data17[[#This Row],[Total Unit Cost]]*Sales_Data17[[#This Row],[Order Quantity]])</f>
        <v>402.89333333333332</v>
      </c>
      <c r="R755" s="1" t="str">
        <f>TEXT(Sales_Data17[[#This Row],[OrderDate]],"MMM")</f>
        <v>Jun</v>
      </c>
      <c r="S755" s="1" t="str">
        <f t="shared" si="11"/>
        <v>2012</v>
      </c>
    </row>
    <row r="756" spans="1:19">
      <c r="A756" t="s">
        <v>779</v>
      </c>
      <c r="B756" s="2">
        <v>41075</v>
      </c>
      <c r="C756" s="2" t="str">
        <f>VLOOKUP(Sales_Data17[[#This Row],[Customer Name Index]],Customer_Data[#All],2,0)</f>
        <v>Eminence Corp</v>
      </c>
      <c r="D756">
        <v>18</v>
      </c>
      <c r="E756" t="s">
        <v>2</v>
      </c>
      <c r="F756" t="s">
        <v>8168</v>
      </c>
      <c r="G756" t="s">
        <v>8025</v>
      </c>
      <c r="H756" t="str">
        <f>VLOOKUP(Sales_Data17[[#This Row],[Delivery Region Index]],Regions_Table[#All],2,0)</f>
        <v>Victoria</v>
      </c>
      <c r="I756" t="str">
        <f>VLOOKUP(Sales_Data17[[#This Row],[Delivery Region Index]],Regions_Table[#All],3,0)</f>
        <v>Geelong</v>
      </c>
      <c r="J756">
        <v>51</v>
      </c>
      <c r="K756">
        <v>8</v>
      </c>
      <c r="L756" t="str">
        <f>VLOOKUP(Sales_Data17[[#This Row],[Product Description Index]],Products_Data[#All],2,0)</f>
        <v>Shoes</v>
      </c>
      <c r="M756">
        <v>5</v>
      </c>
      <c r="N756" s="9">
        <v>271.72222222222223</v>
      </c>
      <c r="O756" s="9">
        <f>Sales_Data17[[#This Row],[Order Quantity]]*Sales_Data17[[#This Row],[Unit Price]]</f>
        <v>1358.6111111111111</v>
      </c>
      <c r="P756" s="9">
        <v>135.86111111111111</v>
      </c>
      <c r="Q756" s="9">
        <f>Sales_Data17[[#This Row],[Line Total]]-(Sales_Data17[[#This Row],[Total Unit Cost]]*Sales_Data17[[#This Row],[Order Quantity]])</f>
        <v>679.30555555555554</v>
      </c>
      <c r="R756" s="1" t="str">
        <f>TEXT(Sales_Data17[[#This Row],[OrderDate]],"MMM")</f>
        <v>Jun</v>
      </c>
      <c r="S756" s="1" t="str">
        <f t="shared" si="11"/>
        <v>2012</v>
      </c>
    </row>
    <row r="757" spans="1:19">
      <c r="A757" t="s">
        <v>780</v>
      </c>
      <c r="B757" s="2">
        <v>41075</v>
      </c>
      <c r="C757" s="2" t="str">
        <f>VLOOKUP(Sales_Data17[[#This Row],[Customer Name Index]],Customer_Data[#All],2,0)</f>
        <v>Elorac, Corp</v>
      </c>
      <c r="D757">
        <v>3</v>
      </c>
      <c r="E757" t="s">
        <v>4</v>
      </c>
      <c r="F757" t="s">
        <v>8168</v>
      </c>
      <c r="G757" t="s">
        <v>8027</v>
      </c>
      <c r="H757" t="str">
        <f>VLOOKUP(Sales_Data17[[#This Row],[Delivery Region Index]],Regions_Table[#All],2,0)</f>
        <v>New South Wales</v>
      </c>
      <c r="I757" t="str">
        <f>VLOOKUP(Sales_Data17[[#This Row],[Delivery Region Index]],Regions_Table[#All],3,0)</f>
        <v>Dubbo</v>
      </c>
      <c r="J757">
        <v>8</v>
      </c>
      <c r="K757">
        <v>2</v>
      </c>
      <c r="L757" t="str">
        <f>VLOOKUP(Sales_Data17[[#This Row],[Product Description Index]],Products_Data[#All],2,0)</f>
        <v>Pants</v>
      </c>
      <c r="M757">
        <v>3</v>
      </c>
      <c r="N757" s="9">
        <v>650.6444444444445</v>
      </c>
      <c r="O757" s="9">
        <f>Sales_Data17[[#This Row],[Order Quantity]]*Sales_Data17[[#This Row],[Unit Price]]</f>
        <v>1951.9333333333334</v>
      </c>
      <c r="P757" s="9">
        <v>507.5026666666667</v>
      </c>
      <c r="Q757" s="9">
        <f>Sales_Data17[[#This Row],[Line Total]]-(Sales_Data17[[#This Row],[Total Unit Cost]]*Sales_Data17[[#This Row],[Order Quantity]])</f>
        <v>429.42533333333336</v>
      </c>
      <c r="R757" s="1" t="str">
        <f>TEXT(Sales_Data17[[#This Row],[OrderDate]],"MMM")</f>
        <v>Jun</v>
      </c>
      <c r="S757" s="1" t="str">
        <f t="shared" si="11"/>
        <v>2012</v>
      </c>
    </row>
    <row r="758" spans="1:19">
      <c r="A758" t="s">
        <v>781</v>
      </c>
      <c r="B758" s="2">
        <v>41075</v>
      </c>
      <c r="C758" s="2" t="str">
        <f>VLOOKUP(Sales_Data17[[#This Row],[Customer Name Index]],Customer_Data[#All],2,0)</f>
        <v xml:space="preserve">Medline </v>
      </c>
      <c r="D758">
        <v>12</v>
      </c>
      <c r="E758" t="s">
        <v>4</v>
      </c>
      <c r="F758" t="s">
        <v>8168</v>
      </c>
      <c r="G758" t="s">
        <v>8026</v>
      </c>
      <c r="H758" t="str">
        <f>VLOOKUP(Sales_Data17[[#This Row],[Delivery Region Index]],Regions_Table[#All],2,0)</f>
        <v>Queensland</v>
      </c>
      <c r="I758" t="str">
        <f>VLOOKUP(Sales_Data17[[#This Row],[Delivery Region Index]],Regions_Table[#All],3,0)</f>
        <v>Ipswich</v>
      </c>
      <c r="J758">
        <v>34</v>
      </c>
      <c r="K758">
        <v>5</v>
      </c>
      <c r="L758" t="str">
        <f>VLOOKUP(Sales_Data17[[#This Row],[Product Description Index]],Products_Data[#All],2,0)</f>
        <v>Hats</v>
      </c>
      <c r="M758">
        <v>3</v>
      </c>
      <c r="N758" s="9">
        <v>442.20000000000005</v>
      </c>
      <c r="O758" s="9">
        <f>Sales_Data17[[#This Row],[Order Quantity]]*Sales_Data17[[#This Row],[Unit Price]]</f>
        <v>1326.6000000000001</v>
      </c>
      <c r="P758" s="9">
        <v>358.18200000000002</v>
      </c>
      <c r="Q758" s="9">
        <f>Sales_Data17[[#This Row],[Line Total]]-(Sales_Data17[[#This Row],[Total Unit Cost]]*Sales_Data17[[#This Row],[Order Quantity]])</f>
        <v>252.05400000000009</v>
      </c>
      <c r="R758" s="1" t="str">
        <f>TEXT(Sales_Data17[[#This Row],[OrderDate]],"MMM")</f>
        <v>Jun</v>
      </c>
      <c r="S758" s="1" t="str">
        <f t="shared" si="11"/>
        <v>2012</v>
      </c>
    </row>
    <row r="759" spans="1:19">
      <c r="A759" t="s">
        <v>782</v>
      </c>
      <c r="B759" s="2">
        <v>41075</v>
      </c>
      <c r="C759" s="2" t="str">
        <f>VLOOKUP(Sales_Data17[[#This Row],[Customer Name Index]],Customer_Data[#All],2,0)</f>
        <v>Ole Group</v>
      </c>
      <c r="D759">
        <v>13</v>
      </c>
      <c r="E759" t="s">
        <v>2</v>
      </c>
      <c r="F759" t="s">
        <v>8168</v>
      </c>
      <c r="G759" t="s">
        <v>8026</v>
      </c>
      <c r="H759" t="str">
        <f>VLOOKUP(Sales_Data17[[#This Row],[Delivery Region Index]],Regions_Table[#All],2,0)</f>
        <v>Queensland</v>
      </c>
      <c r="I759" t="str">
        <f>VLOOKUP(Sales_Data17[[#This Row],[Delivery Region Index]],Regions_Table[#All],3,0)</f>
        <v>Mackay</v>
      </c>
      <c r="J759">
        <v>36</v>
      </c>
      <c r="K759">
        <v>5</v>
      </c>
      <c r="L759" t="str">
        <f>VLOOKUP(Sales_Data17[[#This Row],[Product Description Index]],Products_Data[#All],2,0)</f>
        <v>Hats</v>
      </c>
      <c r="M759">
        <v>7</v>
      </c>
      <c r="N759" s="9">
        <v>107.2</v>
      </c>
      <c r="O759" s="9">
        <f>Sales_Data17[[#This Row],[Order Quantity]]*Sales_Data17[[#This Row],[Unit Price]]</f>
        <v>750.4</v>
      </c>
      <c r="P759" s="9">
        <v>49.312000000000005</v>
      </c>
      <c r="Q759" s="9">
        <f>Sales_Data17[[#This Row],[Line Total]]-(Sales_Data17[[#This Row],[Total Unit Cost]]*Sales_Data17[[#This Row],[Order Quantity]])</f>
        <v>405.21599999999995</v>
      </c>
      <c r="R759" s="1" t="str">
        <f>TEXT(Sales_Data17[[#This Row],[OrderDate]],"MMM")</f>
        <v>Jun</v>
      </c>
      <c r="S759" s="1" t="str">
        <f t="shared" si="11"/>
        <v>2012</v>
      </c>
    </row>
    <row r="760" spans="1:19">
      <c r="A760" t="s">
        <v>783</v>
      </c>
      <c r="B760" s="2">
        <v>41076</v>
      </c>
      <c r="C760" s="2" t="str">
        <f>VLOOKUP(Sales_Data17[[#This Row],[Customer Name Index]],Customer_Data[#All],2,0)</f>
        <v>Ole Group</v>
      </c>
      <c r="D760">
        <v>13</v>
      </c>
      <c r="E760" t="s">
        <v>4</v>
      </c>
      <c r="F760" t="s">
        <v>8168</v>
      </c>
      <c r="G760" t="s">
        <v>8026</v>
      </c>
      <c r="H760" t="str">
        <f>VLOOKUP(Sales_Data17[[#This Row],[Delivery Region Index]],Regions_Table[#All],2,0)</f>
        <v>Queensland</v>
      </c>
      <c r="I760" t="str">
        <f>VLOOKUP(Sales_Data17[[#This Row],[Delivery Region Index]],Regions_Table[#All],3,0)</f>
        <v>Mackay</v>
      </c>
      <c r="J760">
        <v>36</v>
      </c>
      <c r="K760">
        <v>5</v>
      </c>
      <c r="L760" t="str">
        <f>VLOOKUP(Sales_Data17[[#This Row],[Product Description Index]],Products_Data[#All],2,0)</f>
        <v>Hats</v>
      </c>
      <c r="M760">
        <v>8</v>
      </c>
      <c r="N760" s="9">
        <v>27.544444444444444</v>
      </c>
      <c r="O760" s="9">
        <f>Sales_Data17[[#This Row],[Order Quantity]]*Sales_Data17[[#This Row],[Unit Price]]</f>
        <v>220.35555555555555</v>
      </c>
      <c r="P760" s="9">
        <v>17.628444444444444</v>
      </c>
      <c r="Q760" s="9">
        <f>Sales_Data17[[#This Row],[Line Total]]-(Sales_Data17[[#This Row],[Total Unit Cost]]*Sales_Data17[[#This Row],[Order Quantity]])</f>
        <v>79.328000000000003</v>
      </c>
      <c r="R760" s="1" t="str">
        <f>TEXT(Sales_Data17[[#This Row],[OrderDate]],"MMM")</f>
        <v>Jun</v>
      </c>
      <c r="S760" s="1" t="str">
        <f t="shared" si="11"/>
        <v>2012</v>
      </c>
    </row>
    <row r="761" spans="1:19">
      <c r="A761" t="s">
        <v>784</v>
      </c>
      <c r="B761" s="2">
        <v>41076</v>
      </c>
      <c r="C761" s="2" t="str">
        <f>VLOOKUP(Sales_Data17[[#This Row],[Customer Name Index]],Customer_Data[#All],2,0)</f>
        <v xml:space="preserve">Linde </v>
      </c>
      <c r="D761">
        <v>14</v>
      </c>
      <c r="E761" t="s">
        <v>2</v>
      </c>
      <c r="F761" t="s">
        <v>8168</v>
      </c>
      <c r="G761" t="s">
        <v>8026</v>
      </c>
      <c r="H761" t="str">
        <f>VLOOKUP(Sales_Data17[[#This Row],[Delivery Region Index]],Regions_Table[#All],2,0)</f>
        <v>Queensland</v>
      </c>
      <c r="I761" t="str">
        <f>VLOOKUP(Sales_Data17[[#This Row],[Delivery Region Index]],Regions_Table[#All],3,0)</f>
        <v>Rockhampton</v>
      </c>
      <c r="J761">
        <v>41</v>
      </c>
      <c r="K761">
        <v>6</v>
      </c>
      <c r="L761" t="str">
        <f>VLOOKUP(Sales_Data17[[#This Row],[Product Description Index]],Products_Data[#All],2,0)</f>
        <v>Socks</v>
      </c>
      <c r="M761">
        <v>7</v>
      </c>
      <c r="N761" s="9">
        <v>354.35555555555561</v>
      </c>
      <c r="O761" s="9">
        <f>Sales_Data17[[#This Row],[Order Quantity]]*Sales_Data17[[#This Row],[Unit Price]]</f>
        <v>2480.4888888888891</v>
      </c>
      <c r="P761" s="9">
        <v>251.59244444444442</v>
      </c>
      <c r="Q761" s="9">
        <f>Sales_Data17[[#This Row],[Line Total]]-(Sales_Data17[[#This Row],[Total Unit Cost]]*Sales_Data17[[#This Row],[Order Quantity]])</f>
        <v>719.34177777777813</v>
      </c>
      <c r="R761" s="1" t="str">
        <f>TEXT(Sales_Data17[[#This Row],[OrderDate]],"MMM")</f>
        <v>Jun</v>
      </c>
      <c r="S761" s="1" t="str">
        <f t="shared" si="11"/>
        <v>2012</v>
      </c>
    </row>
    <row r="762" spans="1:19">
      <c r="A762" t="s">
        <v>785</v>
      </c>
      <c r="B762" s="2">
        <v>41076</v>
      </c>
      <c r="C762" s="2" t="str">
        <f>VLOOKUP(Sales_Data17[[#This Row],[Customer Name Index]],Customer_Data[#All],2,0)</f>
        <v>Eminence Corp</v>
      </c>
      <c r="D762">
        <v>18</v>
      </c>
      <c r="E762" t="s">
        <v>4</v>
      </c>
      <c r="F762" t="s">
        <v>8168</v>
      </c>
      <c r="G762" t="s">
        <v>8025</v>
      </c>
      <c r="H762" t="str">
        <f>VLOOKUP(Sales_Data17[[#This Row],[Delivery Region Index]],Regions_Table[#All],2,0)</f>
        <v>Victoria</v>
      </c>
      <c r="I762" t="str">
        <f>VLOOKUP(Sales_Data17[[#This Row],[Delivery Region Index]],Regions_Table[#All],3,0)</f>
        <v>Bendigo</v>
      </c>
      <c r="J762">
        <v>50</v>
      </c>
      <c r="K762">
        <v>7</v>
      </c>
      <c r="L762" t="str">
        <f>VLOOKUP(Sales_Data17[[#This Row],[Product Description Index]],Products_Data[#All],2,0)</f>
        <v>Dress Shirts</v>
      </c>
      <c r="M762">
        <v>5</v>
      </c>
      <c r="N762" s="9">
        <v>593.32222222222231</v>
      </c>
      <c r="O762" s="9">
        <f>Sales_Data17[[#This Row],[Order Quantity]]*Sales_Data17[[#This Row],[Unit Price]]</f>
        <v>2966.6111111111113</v>
      </c>
      <c r="P762" s="9">
        <v>314.46077777777782</v>
      </c>
      <c r="Q762" s="9">
        <f>Sales_Data17[[#This Row],[Line Total]]-(Sales_Data17[[#This Row],[Total Unit Cost]]*Sales_Data17[[#This Row],[Order Quantity]])</f>
        <v>1394.3072222222222</v>
      </c>
      <c r="R762" s="1" t="str">
        <f>TEXT(Sales_Data17[[#This Row],[OrderDate]],"MMM")</f>
        <v>Jun</v>
      </c>
      <c r="S762" s="1" t="str">
        <f t="shared" si="11"/>
        <v>2012</v>
      </c>
    </row>
    <row r="763" spans="1:19">
      <c r="A763" t="s">
        <v>786</v>
      </c>
      <c r="B763" s="2">
        <v>41076</v>
      </c>
      <c r="C763" s="2" t="str">
        <f>VLOOKUP(Sales_Data17[[#This Row],[Customer Name Index]],Customer_Data[#All],2,0)</f>
        <v xml:space="preserve">WakeFern </v>
      </c>
      <c r="D763">
        <v>2</v>
      </c>
      <c r="E763" t="s">
        <v>4</v>
      </c>
      <c r="F763" t="s">
        <v>8168</v>
      </c>
      <c r="G763" t="s">
        <v>8027</v>
      </c>
      <c r="H763" t="str">
        <f>VLOOKUP(Sales_Data17[[#This Row],[Delivery Region Index]],Regions_Table[#All],2,0)</f>
        <v>New South Wales</v>
      </c>
      <c r="I763" t="str">
        <f>VLOOKUP(Sales_Data17[[#This Row],[Delivery Region Index]],Regions_Table[#All],3,0)</f>
        <v>Cessnock</v>
      </c>
      <c r="J763">
        <v>6</v>
      </c>
      <c r="K763">
        <v>1</v>
      </c>
      <c r="L763" t="str">
        <f>VLOOKUP(Sales_Data17[[#This Row],[Product Description Index]],Products_Data[#All],2,0)</f>
        <v>Shirts</v>
      </c>
      <c r="M763">
        <v>6</v>
      </c>
      <c r="N763" s="9">
        <v>126.55555555555556</v>
      </c>
      <c r="O763" s="9">
        <f>Sales_Data17[[#This Row],[Order Quantity]]*Sales_Data17[[#This Row],[Unit Price]]</f>
        <v>759.33333333333337</v>
      </c>
      <c r="P763" s="9">
        <v>79.73</v>
      </c>
      <c r="Q763" s="9">
        <f>Sales_Data17[[#This Row],[Line Total]]-(Sales_Data17[[#This Row],[Total Unit Cost]]*Sales_Data17[[#This Row],[Order Quantity]])</f>
        <v>280.95333333333338</v>
      </c>
      <c r="R763" s="1" t="str">
        <f>TEXT(Sales_Data17[[#This Row],[OrderDate]],"MMM")</f>
        <v>Jun</v>
      </c>
      <c r="S763" s="1" t="str">
        <f t="shared" si="11"/>
        <v>2012</v>
      </c>
    </row>
    <row r="764" spans="1:19">
      <c r="A764" t="s">
        <v>787</v>
      </c>
      <c r="B764" s="2">
        <v>41076</v>
      </c>
      <c r="C764" s="2" t="str">
        <f>VLOOKUP(Sales_Data17[[#This Row],[Customer Name Index]],Customer_Data[#All],2,0)</f>
        <v>Medsep Group</v>
      </c>
      <c r="D764">
        <v>8</v>
      </c>
      <c r="E764" t="s">
        <v>2</v>
      </c>
      <c r="F764" t="s">
        <v>8168</v>
      </c>
      <c r="G764" t="s">
        <v>8027</v>
      </c>
      <c r="H764" t="str">
        <f>VLOOKUP(Sales_Data17[[#This Row],[Delivery Region Index]],Regions_Table[#All],2,0)</f>
        <v>New South Wales</v>
      </c>
      <c r="I764" t="str">
        <f>VLOOKUP(Sales_Data17[[#This Row],[Delivery Region Index]],Regions_Table[#All],3,0)</f>
        <v>Wagga Wagga</v>
      </c>
      <c r="J764">
        <v>23</v>
      </c>
      <c r="K764">
        <v>4</v>
      </c>
      <c r="L764" t="str">
        <f>VLOOKUP(Sales_Data17[[#This Row],[Product Description Index]],Products_Data[#All],2,0)</f>
        <v>Jeans</v>
      </c>
      <c r="M764">
        <v>4</v>
      </c>
      <c r="N764" s="9">
        <v>23.077777777777779</v>
      </c>
      <c r="O764" s="9">
        <f>Sales_Data17[[#This Row],[Order Quantity]]*Sales_Data17[[#This Row],[Unit Price]]</f>
        <v>92.311111111111117</v>
      </c>
      <c r="P764" s="9">
        <v>10.154222222222224</v>
      </c>
      <c r="Q764" s="9">
        <f>Sales_Data17[[#This Row],[Line Total]]-(Sales_Data17[[#This Row],[Total Unit Cost]]*Sales_Data17[[#This Row],[Order Quantity]])</f>
        <v>51.694222222222223</v>
      </c>
      <c r="R764" s="1" t="str">
        <f>TEXT(Sales_Data17[[#This Row],[OrderDate]],"MMM")</f>
        <v>Jun</v>
      </c>
      <c r="S764" s="1" t="str">
        <f t="shared" si="11"/>
        <v>2012</v>
      </c>
    </row>
    <row r="765" spans="1:19">
      <c r="A765" t="s">
        <v>788</v>
      </c>
      <c r="B765" s="2">
        <v>41076</v>
      </c>
      <c r="C765" s="2" t="str">
        <f>VLOOKUP(Sales_Data17[[#This Row],[Customer Name Index]],Customer_Data[#All],2,0)</f>
        <v>Pure Group</v>
      </c>
      <c r="D765">
        <v>17</v>
      </c>
      <c r="E765" t="s">
        <v>3</v>
      </c>
      <c r="F765" t="s">
        <v>8168</v>
      </c>
      <c r="G765" t="s">
        <v>8025</v>
      </c>
      <c r="H765" t="str">
        <f>VLOOKUP(Sales_Data17[[#This Row],[Delivery Region Index]],Regions_Table[#All],2,0)</f>
        <v>Victoria</v>
      </c>
      <c r="I765" t="str">
        <f>VLOOKUP(Sales_Data17[[#This Row],[Delivery Region Index]],Regions_Table[#All],3,0)</f>
        <v>Benalla</v>
      </c>
      <c r="J765">
        <v>48</v>
      </c>
      <c r="K765">
        <v>7</v>
      </c>
      <c r="L765" t="str">
        <f>VLOOKUP(Sales_Data17[[#This Row],[Product Description Index]],Products_Data[#All],2,0)</f>
        <v>Dress Shirts</v>
      </c>
      <c r="M765">
        <v>4</v>
      </c>
      <c r="N765" s="9">
        <v>260.55555555555554</v>
      </c>
      <c r="O765" s="9">
        <f>Sales_Data17[[#This Row],[Order Quantity]]*Sales_Data17[[#This Row],[Unit Price]]</f>
        <v>1042.2222222222222</v>
      </c>
      <c r="P765" s="9">
        <v>138.09444444444446</v>
      </c>
      <c r="Q765" s="9">
        <f>Sales_Data17[[#This Row],[Line Total]]-(Sales_Data17[[#This Row],[Total Unit Cost]]*Sales_Data17[[#This Row],[Order Quantity]])</f>
        <v>489.84444444444432</v>
      </c>
      <c r="R765" s="1" t="str">
        <f>TEXT(Sales_Data17[[#This Row],[OrderDate]],"MMM")</f>
        <v>Jun</v>
      </c>
      <c r="S765" s="1" t="str">
        <f t="shared" si="11"/>
        <v>2012</v>
      </c>
    </row>
    <row r="766" spans="1:19">
      <c r="A766" t="s">
        <v>789</v>
      </c>
      <c r="B766" s="2">
        <v>41076</v>
      </c>
      <c r="C766" s="2" t="str">
        <f>VLOOKUP(Sales_Data17[[#This Row],[Customer Name Index]],Customer_Data[#All],2,0)</f>
        <v>PEDIFIX, Corp</v>
      </c>
      <c r="D766">
        <v>6</v>
      </c>
      <c r="E766" t="s">
        <v>4</v>
      </c>
      <c r="F766" t="s">
        <v>8168</v>
      </c>
      <c r="G766" t="s">
        <v>8027</v>
      </c>
      <c r="H766" t="str">
        <f>VLOOKUP(Sales_Data17[[#This Row],[Delivery Region Index]],Regions_Table[#All],2,0)</f>
        <v>New South Wales</v>
      </c>
      <c r="I766" t="str">
        <f>VLOOKUP(Sales_Data17[[#This Row],[Delivery Region Index]],Regions_Table[#All],3,0)</f>
        <v>Newcastle</v>
      </c>
      <c r="J766">
        <v>16</v>
      </c>
      <c r="K766">
        <v>3</v>
      </c>
      <c r="L766" t="str">
        <f>VLOOKUP(Sales_Data17[[#This Row],[Product Description Index]],Products_Data[#All],2,0)</f>
        <v>Sunglasses</v>
      </c>
      <c r="M766">
        <v>8</v>
      </c>
      <c r="N766" s="9">
        <v>270.23333333333335</v>
      </c>
      <c r="O766" s="9">
        <f>Sales_Data17[[#This Row],[Order Quantity]]*Sales_Data17[[#This Row],[Unit Price]]</f>
        <v>2161.8666666666668</v>
      </c>
      <c r="P766" s="9">
        <v>202.67499999999998</v>
      </c>
      <c r="Q766" s="9">
        <f>Sales_Data17[[#This Row],[Line Total]]-(Sales_Data17[[#This Row],[Total Unit Cost]]*Sales_Data17[[#This Row],[Order Quantity]])</f>
        <v>540.46666666666692</v>
      </c>
      <c r="R766" s="1" t="str">
        <f>TEXT(Sales_Data17[[#This Row],[OrderDate]],"MMM")</f>
        <v>Jun</v>
      </c>
      <c r="S766" s="1" t="str">
        <f t="shared" si="11"/>
        <v>2012</v>
      </c>
    </row>
    <row r="767" spans="1:19">
      <c r="A767" t="s">
        <v>790</v>
      </c>
      <c r="B767" s="2">
        <v>41077</v>
      </c>
      <c r="C767" s="2" t="str">
        <f>VLOOKUP(Sales_Data17[[#This Row],[Customer Name Index]],Customer_Data[#All],2,0)</f>
        <v xml:space="preserve">Linde </v>
      </c>
      <c r="D767">
        <v>14</v>
      </c>
      <c r="E767" t="s">
        <v>2</v>
      </c>
      <c r="F767" t="s">
        <v>8168</v>
      </c>
      <c r="G767" t="s">
        <v>8026</v>
      </c>
      <c r="H767" t="str">
        <f>VLOOKUP(Sales_Data17[[#This Row],[Delivery Region Index]],Regions_Table[#All],2,0)</f>
        <v>Queensland</v>
      </c>
      <c r="I767" t="str">
        <f>VLOOKUP(Sales_Data17[[#This Row],[Delivery Region Index]],Regions_Table[#All],3,0)</f>
        <v>Redcliffe</v>
      </c>
      <c r="J767">
        <v>40</v>
      </c>
      <c r="K767">
        <v>6</v>
      </c>
      <c r="L767" t="str">
        <f>VLOOKUP(Sales_Data17[[#This Row],[Product Description Index]],Products_Data[#All],2,0)</f>
        <v>Socks</v>
      </c>
      <c r="M767">
        <v>6</v>
      </c>
      <c r="N767" s="9">
        <v>123.57777777777778</v>
      </c>
      <c r="O767" s="9">
        <f>Sales_Data17[[#This Row],[Order Quantity]]*Sales_Data17[[#This Row],[Unit Price]]</f>
        <v>741.4666666666667</v>
      </c>
      <c r="P767" s="9">
        <v>64.260444444444445</v>
      </c>
      <c r="Q767" s="9">
        <f>Sales_Data17[[#This Row],[Line Total]]-(Sales_Data17[[#This Row],[Total Unit Cost]]*Sales_Data17[[#This Row],[Order Quantity]])</f>
        <v>355.904</v>
      </c>
      <c r="R767" s="1" t="str">
        <f>TEXT(Sales_Data17[[#This Row],[OrderDate]],"MMM")</f>
        <v>Jun</v>
      </c>
      <c r="S767" s="1" t="str">
        <f t="shared" si="11"/>
        <v>2012</v>
      </c>
    </row>
    <row r="768" spans="1:19">
      <c r="A768" t="s">
        <v>791</v>
      </c>
      <c r="B768" s="2">
        <v>41077</v>
      </c>
      <c r="C768" s="2" t="str">
        <f>VLOOKUP(Sales_Data17[[#This Row],[Customer Name Index]],Customer_Data[#All],2,0)</f>
        <v>Medsep Group</v>
      </c>
      <c r="D768">
        <v>8</v>
      </c>
      <c r="E768" t="s">
        <v>2</v>
      </c>
      <c r="F768" t="s">
        <v>8168</v>
      </c>
      <c r="G768" t="s">
        <v>8027</v>
      </c>
      <c r="H768" t="str">
        <f>VLOOKUP(Sales_Data17[[#This Row],[Delivery Region Index]],Regions_Table[#All],2,0)</f>
        <v>New South Wales</v>
      </c>
      <c r="I768" t="str">
        <f>VLOOKUP(Sales_Data17[[#This Row],[Delivery Region Index]],Regions_Table[#All],3,0)</f>
        <v>Wagga Wagga</v>
      </c>
      <c r="J768">
        <v>23</v>
      </c>
      <c r="K768">
        <v>4</v>
      </c>
      <c r="L768" t="str">
        <f>VLOOKUP(Sales_Data17[[#This Row],[Product Description Index]],Products_Data[#All],2,0)</f>
        <v>Jeans</v>
      </c>
      <c r="M768">
        <v>1</v>
      </c>
      <c r="N768" s="9">
        <v>122.08888888888889</v>
      </c>
      <c r="O768" s="9">
        <f>Sales_Data17[[#This Row],[Order Quantity]]*Sales_Data17[[#This Row],[Unit Price]]</f>
        <v>122.08888888888889</v>
      </c>
      <c r="P768" s="9">
        <v>74.47422222222221</v>
      </c>
      <c r="Q768" s="9">
        <f>Sales_Data17[[#This Row],[Line Total]]-(Sales_Data17[[#This Row],[Total Unit Cost]]*Sales_Data17[[#This Row],[Order Quantity]])</f>
        <v>47.614666666666679</v>
      </c>
      <c r="R768" s="1" t="str">
        <f>TEXT(Sales_Data17[[#This Row],[OrderDate]],"MMM")</f>
        <v>Jun</v>
      </c>
      <c r="S768" s="1" t="str">
        <f t="shared" si="11"/>
        <v>2012</v>
      </c>
    </row>
    <row r="769" spans="1:19">
      <c r="A769" t="s">
        <v>792</v>
      </c>
      <c r="B769" s="2">
        <v>41077</v>
      </c>
      <c r="C769" s="2" t="str">
        <f>VLOOKUP(Sales_Data17[[#This Row],[Customer Name Index]],Customer_Data[#All],2,0)</f>
        <v>Pure Group</v>
      </c>
      <c r="D769">
        <v>17</v>
      </c>
      <c r="E769" t="s">
        <v>4</v>
      </c>
      <c r="F769" t="s">
        <v>8168</v>
      </c>
      <c r="G769" t="s">
        <v>8025</v>
      </c>
      <c r="H769" t="str">
        <f>VLOOKUP(Sales_Data17[[#This Row],[Delivery Region Index]],Regions_Table[#All],2,0)</f>
        <v>Victoria</v>
      </c>
      <c r="I769" t="str">
        <f>VLOOKUP(Sales_Data17[[#This Row],[Delivery Region Index]],Regions_Table[#All],3,0)</f>
        <v>Ballarat</v>
      </c>
      <c r="J769">
        <v>49</v>
      </c>
      <c r="K769">
        <v>7</v>
      </c>
      <c r="L769" t="str">
        <f>VLOOKUP(Sales_Data17[[#This Row],[Product Description Index]],Products_Data[#All],2,0)</f>
        <v>Dress Shirts</v>
      </c>
      <c r="M769">
        <v>2</v>
      </c>
      <c r="N769" s="9">
        <v>128.78888888888889</v>
      </c>
      <c r="O769" s="9">
        <f>Sales_Data17[[#This Row],[Order Quantity]]*Sales_Data17[[#This Row],[Unit Price]]</f>
        <v>257.57777777777778</v>
      </c>
      <c r="P769" s="9">
        <v>82.424888888888901</v>
      </c>
      <c r="Q769" s="9">
        <f>Sales_Data17[[#This Row],[Line Total]]-(Sales_Data17[[#This Row],[Total Unit Cost]]*Sales_Data17[[#This Row],[Order Quantity]])</f>
        <v>92.72799999999998</v>
      </c>
      <c r="R769" s="1" t="str">
        <f>TEXT(Sales_Data17[[#This Row],[OrderDate]],"MMM")</f>
        <v>Jun</v>
      </c>
      <c r="S769" s="1" t="str">
        <f t="shared" si="11"/>
        <v>2012</v>
      </c>
    </row>
    <row r="770" spans="1:19">
      <c r="A770" t="s">
        <v>793</v>
      </c>
      <c r="B770" s="2">
        <v>41077</v>
      </c>
      <c r="C770" s="2" t="str">
        <f>VLOOKUP(Sales_Data17[[#This Row],[Customer Name Index]],Customer_Data[#All],2,0)</f>
        <v xml:space="preserve">Ei </v>
      </c>
      <c r="D770">
        <v>9</v>
      </c>
      <c r="E770" t="s">
        <v>4</v>
      </c>
      <c r="F770" t="s">
        <v>8168</v>
      </c>
      <c r="G770" t="s">
        <v>8027</v>
      </c>
      <c r="H770" t="str">
        <f>VLOOKUP(Sales_Data17[[#This Row],[Delivery Region Index]],Regions_Table[#All],2,0)</f>
        <v>Queensland</v>
      </c>
      <c r="I770" t="str">
        <f>VLOOKUP(Sales_Data17[[#This Row],[Delivery Region Index]],Regions_Table[#All],3,0)</f>
        <v>Brisbane</v>
      </c>
      <c r="J770">
        <v>26</v>
      </c>
      <c r="K770">
        <v>4</v>
      </c>
      <c r="L770" t="str">
        <f>VLOOKUP(Sales_Data17[[#This Row],[Product Description Index]],Products_Data[#All],2,0)</f>
        <v>Jeans</v>
      </c>
      <c r="M770">
        <v>5</v>
      </c>
      <c r="N770" s="9">
        <v>296.28888888888889</v>
      </c>
      <c r="O770" s="9">
        <f>Sales_Data17[[#This Row],[Order Quantity]]*Sales_Data17[[#This Row],[Unit Price]]</f>
        <v>1481.4444444444443</v>
      </c>
      <c r="P770" s="9">
        <v>139.25577777777778</v>
      </c>
      <c r="Q770" s="9">
        <f>Sales_Data17[[#This Row],[Line Total]]-(Sales_Data17[[#This Row],[Total Unit Cost]]*Sales_Data17[[#This Row],[Order Quantity]])</f>
        <v>785.16555555555544</v>
      </c>
      <c r="R770" s="1" t="str">
        <f>TEXT(Sales_Data17[[#This Row],[OrderDate]],"MMM")</f>
        <v>Jun</v>
      </c>
      <c r="S770" s="1" t="str">
        <f t="shared" ref="S770:S833" si="12">TEXT(B770,"YYY")</f>
        <v>2012</v>
      </c>
    </row>
    <row r="771" spans="1:19">
      <c r="A771" t="s">
        <v>794</v>
      </c>
      <c r="B771" s="2">
        <v>41079</v>
      </c>
      <c r="C771" s="2" t="str">
        <f>VLOOKUP(Sales_Data17[[#This Row],[Customer Name Index]],Customer_Data[#All],2,0)</f>
        <v>Pure Group</v>
      </c>
      <c r="D771">
        <v>17</v>
      </c>
      <c r="E771" t="s">
        <v>4</v>
      </c>
      <c r="F771" t="s">
        <v>8168</v>
      </c>
      <c r="G771" t="s">
        <v>8025</v>
      </c>
      <c r="H771" t="str">
        <f>VLOOKUP(Sales_Data17[[#This Row],[Delivery Region Index]],Regions_Table[#All],2,0)</f>
        <v>Victoria</v>
      </c>
      <c r="I771" t="str">
        <f>VLOOKUP(Sales_Data17[[#This Row],[Delivery Region Index]],Regions_Table[#All],3,0)</f>
        <v>Ballarat</v>
      </c>
      <c r="J771">
        <v>49</v>
      </c>
      <c r="K771">
        <v>7</v>
      </c>
      <c r="L771" t="str">
        <f>VLOOKUP(Sales_Data17[[#This Row],[Product Description Index]],Products_Data[#All],2,0)</f>
        <v>Dress Shirts</v>
      </c>
      <c r="M771">
        <v>9</v>
      </c>
      <c r="N771" s="9">
        <v>314.89999999999998</v>
      </c>
      <c r="O771" s="9">
        <f>Sales_Data17[[#This Row],[Order Quantity]]*Sales_Data17[[#This Row],[Unit Price]]</f>
        <v>2834.1</v>
      </c>
      <c r="P771" s="9">
        <v>132.25799999999998</v>
      </c>
      <c r="Q771" s="9">
        <f>Sales_Data17[[#This Row],[Line Total]]-(Sales_Data17[[#This Row],[Total Unit Cost]]*Sales_Data17[[#This Row],[Order Quantity]])</f>
        <v>1643.778</v>
      </c>
      <c r="R771" s="1" t="str">
        <f>TEXT(Sales_Data17[[#This Row],[OrderDate]],"MMM")</f>
        <v>Jun</v>
      </c>
      <c r="S771" s="1" t="str">
        <f t="shared" si="12"/>
        <v>2012</v>
      </c>
    </row>
    <row r="772" spans="1:19">
      <c r="A772" t="s">
        <v>795</v>
      </c>
      <c r="B772" s="2">
        <v>41079</v>
      </c>
      <c r="C772" s="2" t="str">
        <f>VLOOKUP(Sales_Data17[[#This Row],[Customer Name Index]],Customer_Data[#All],2,0)</f>
        <v>Procter Corp</v>
      </c>
      <c r="D772">
        <v>5</v>
      </c>
      <c r="E772" t="s">
        <v>4</v>
      </c>
      <c r="F772" t="s">
        <v>8168</v>
      </c>
      <c r="G772" t="s">
        <v>8027</v>
      </c>
      <c r="H772" t="str">
        <f>VLOOKUP(Sales_Data17[[#This Row],[Delivery Region Index]],Regions_Table[#All],2,0)</f>
        <v>New South Wales</v>
      </c>
      <c r="I772" t="str">
        <f>VLOOKUP(Sales_Data17[[#This Row],[Delivery Region Index]],Regions_Table[#All],3,0)</f>
        <v>Lake Macquarie</v>
      </c>
      <c r="J772">
        <v>13</v>
      </c>
      <c r="K772">
        <v>2</v>
      </c>
      <c r="L772" t="str">
        <f>VLOOKUP(Sales_Data17[[#This Row],[Product Description Index]],Products_Data[#All],2,0)</f>
        <v>Pants</v>
      </c>
      <c r="M772">
        <v>6</v>
      </c>
      <c r="N772" s="9">
        <v>439.22222222222223</v>
      </c>
      <c r="O772" s="9">
        <f>Sales_Data17[[#This Row],[Order Quantity]]*Sales_Data17[[#This Row],[Unit Price]]</f>
        <v>2635.3333333333335</v>
      </c>
      <c r="P772" s="9">
        <v>272.31777777777779</v>
      </c>
      <c r="Q772" s="9">
        <f>Sales_Data17[[#This Row],[Line Total]]-(Sales_Data17[[#This Row],[Total Unit Cost]]*Sales_Data17[[#This Row],[Order Quantity]])</f>
        <v>1001.4266666666667</v>
      </c>
      <c r="R772" s="1" t="str">
        <f>TEXT(Sales_Data17[[#This Row],[OrderDate]],"MMM")</f>
        <v>Jun</v>
      </c>
      <c r="S772" s="1" t="str">
        <f t="shared" si="12"/>
        <v>2012</v>
      </c>
    </row>
    <row r="773" spans="1:19">
      <c r="A773" t="s">
        <v>796</v>
      </c>
      <c r="B773" s="2">
        <v>41079</v>
      </c>
      <c r="C773" s="2" t="str">
        <f>VLOOKUP(Sales_Data17[[#This Row],[Customer Name Index]],Customer_Data[#All],2,0)</f>
        <v>Rochester Ltd</v>
      </c>
      <c r="D773">
        <v>15</v>
      </c>
      <c r="E773" t="s">
        <v>2</v>
      </c>
      <c r="F773" t="s">
        <v>8168</v>
      </c>
      <c r="G773" t="s">
        <v>8025</v>
      </c>
      <c r="H773" t="str">
        <f>VLOOKUP(Sales_Data17[[#This Row],[Delivery Region Index]],Regions_Table[#All],2,0)</f>
        <v>Queensland</v>
      </c>
      <c r="I773" t="str">
        <f>VLOOKUP(Sales_Data17[[#This Row],[Delivery Region Index]],Regions_Table[#All],3,0)</f>
        <v>Thuringowa</v>
      </c>
      <c r="J773">
        <v>43</v>
      </c>
      <c r="K773">
        <v>6</v>
      </c>
      <c r="L773" t="str">
        <f>VLOOKUP(Sales_Data17[[#This Row],[Product Description Index]],Products_Data[#All],2,0)</f>
        <v>Socks</v>
      </c>
      <c r="M773">
        <v>7</v>
      </c>
      <c r="N773" s="9">
        <v>195.78888888888889</v>
      </c>
      <c r="O773" s="9">
        <f>Sales_Data17[[#This Row],[Order Quantity]]*Sales_Data17[[#This Row],[Unit Price]]</f>
        <v>1370.5222222222224</v>
      </c>
      <c r="P773" s="9">
        <v>125.30488888888891</v>
      </c>
      <c r="Q773" s="9">
        <f>Sales_Data17[[#This Row],[Line Total]]-(Sales_Data17[[#This Row],[Total Unit Cost]]*Sales_Data17[[#This Row],[Order Quantity]])</f>
        <v>493.38799999999992</v>
      </c>
      <c r="R773" s="1" t="str">
        <f>TEXT(Sales_Data17[[#This Row],[OrderDate]],"MMM")</f>
        <v>Jun</v>
      </c>
      <c r="S773" s="1" t="str">
        <f t="shared" si="12"/>
        <v>2012</v>
      </c>
    </row>
    <row r="774" spans="1:19">
      <c r="A774" t="s">
        <v>797</v>
      </c>
      <c r="B774" s="2">
        <v>41079</v>
      </c>
      <c r="C774" s="2" t="str">
        <f>VLOOKUP(Sales_Data17[[#This Row],[Customer Name Index]],Customer_Data[#All],2,0)</f>
        <v>Eminence Corp</v>
      </c>
      <c r="D774">
        <v>18</v>
      </c>
      <c r="E774" t="s">
        <v>3</v>
      </c>
      <c r="F774" t="s">
        <v>8168</v>
      </c>
      <c r="G774" t="s">
        <v>8025</v>
      </c>
      <c r="H774" t="str">
        <f>VLOOKUP(Sales_Data17[[#This Row],[Delivery Region Index]],Regions_Table[#All],2,0)</f>
        <v>Victoria</v>
      </c>
      <c r="I774" t="str">
        <f>VLOOKUP(Sales_Data17[[#This Row],[Delivery Region Index]],Regions_Table[#All],3,0)</f>
        <v>Mildura</v>
      </c>
      <c r="J774">
        <v>53</v>
      </c>
      <c r="K774">
        <v>8</v>
      </c>
      <c r="L774" t="str">
        <f>VLOOKUP(Sales_Data17[[#This Row],[Product Description Index]],Products_Data[#All],2,0)</f>
        <v>Shoes</v>
      </c>
      <c r="M774">
        <v>5</v>
      </c>
      <c r="N774" s="9">
        <v>288.10000000000002</v>
      </c>
      <c r="O774" s="9">
        <f>Sales_Data17[[#This Row],[Order Quantity]]*Sales_Data17[[#This Row],[Unit Price]]</f>
        <v>1440.5</v>
      </c>
      <c r="P774" s="9">
        <v>155.57400000000001</v>
      </c>
      <c r="Q774" s="9">
        <f>Sales_Data17[[#This Row],[Line Total]]-(Sales_Data17[[#This Row],[Total Unit Cost]]*Sales_Data17[[#This Row],[Order Quantity]])</f>
        <v>662.62999999999988</v>
      </c>
      <c r="R774" s="1" t="str">
        <f>TEXT(Sales_Data17[[#This Row],[OrderDate]],"MMM")</f>
        <v>Jun</v>
      </c>
      <c r="S774" s="1" t="str">
        <f t="shared" si="12"/>
        <v>2012</v>
      </c>
    </row>
    <row r="775" spans="1:19">
      <c r="A775" t="s">
        <v>798</v>
      </c>
      <c r="B775" s="2">
        <v>41079</v>
      </c>
      <c r="C775" s="2" t="str">
        <f>VLOOKUP(Sales_Data17[[#This Row],[Customer Name Index]],Customer_Data[#All],2,0)</f>
        <v>Procter Corp</v>
      </c>
      <c r="D775">
        <v>5</v>
      </c>
      <c r="E775" t="s">
        <v>4</v>
      </c>
      <c r="F775" t="s">
        <v>8168</v>
      </c>
      <c r="G775" t="s">
        <v>8027</v>
      </c>
      <c r="H775" t="str">
        <f>VLOOKUP(Sales_Data17[[#This Row],[Delivery Region Index]],Regions_Table[#All],2,0)</f>
        <v>New South Wales</v>
      </c>
      <c r="I775" t="str">
        <f>VLOOKUP(Sales_Data17[[#This Row],[Delivery Region Index]],Regions_Table[#All],3,0)</f>
        <v>Lake Macquarie</v>
      </c>
      <c r="J775">
        <v>13</v>
      </c>
      <c r="K775">
        <v>2</v>
      </c>
      <c r="L775" t="str">
        <f>VLOOKUP(Sales_Data17[[#This Row],[Product Description Index]],Products_Data[#All],2,0)</f>
        <v>Pants</v>
      </c>
      <c r="M775">
        <v>9</v>
      </c>
      <c r="N775" s="9">
        <v>278.42222222222222</v>
      </c>
      <c r="O775" s="9">
        <f>Sales_Data17[[#This Row],[Order Quantity]]*Sales_Data17[[#This Row],[Unit Price]]</f>
        <v>2505.8000000000002</v>
      </c>
      <c r="P775" s="9">
        <v>153.13222222222225</v>
      </c>
      <c r="Q775" s="9">
        <f>Sales_Data17[[#This Row],[Line Total]]-(Sales_Data17[[#This Row],[Total Unit Cost]]*Sales_Data17[[#This Row],[Order Quantity]])</f>
        <v>1127.6099999999999</v>
      </c>
      <c r="R775" s="1" t="str">
        <f>TEXT(Sales_Data17[[#This Row],[OrderDate]],"MMM")</f>
        <v>Jun</v>
      </c>
      <c r="S775" s="1" t="str">
        <f t="shared" si="12"/>
        <v>2012</v>
      </c>
    </row>
    <row r="776" spans="1:19">
      <c r="A776" t="s">
        <v>799</v>
      </c>
      <c r="B776" s="2">
        <v>41079</v>
      </c>
      <c r="C776" s="2" t="str">
        <f>VLOOKUP(Sales_Data17[[#This Row],[Customer Name Index]],Customer_Data[#All],2,0)</f>
        <v>Pacific Ltd</v>
      </c>
      <c r="D776">
        <v>20</v>
      </c>
      <c r="E776" t="s">
        <v>4</v>
      </c>
      <c r="F776" t="s">
        <v>8168</v>
      </c>
      <c r="G776" t="s">
        <v>8028</v>
      </c>
      <c r="H776" t="str">
        <f>VLOOKUP(Sales_Data17[[#This Row],[Delivery Region Index]],Regions_Table[#All],2,0)</f>
        <v>Victoria</v>
      </c>
      <c r="I776" t="str">
        <f>VLOOKUP(Sales_Data17[[#This Row],[Delivery Region Index]],Regions_Table[#All],3,0)</f>
        <v>Warrnambool</v>
      </c>
      <c r="J776">
        <v>57</v>
      </c>
      <c r="K776">
        <v>8</v>
      </c>
      <c r="L776" t="str">
        <f>VLOOKUP(Sales_Data17[[#This Row],[Product Description Index]],Products_Data[#All],2,0)</f>
        <v>Shoes</v>
      </c>
      <c r="M776">
        <v>4</v>
      </c>
      <c r="N776" s="9">
        <v>21.588888888888889</v>
      </c>
      <c r="O776" s="9">
        <f>Sales_Data17[[#This Row],[Order Quantity]]*Sales_Data17[[#This Row],[Unit Price]]</f>
        <v>86.355555555555554</v>
      </c>
      <c r="P776" s="9">
        <v>15.328111111111111</v>
      </c>
      <c r="Q776" s="9">
        <f>Sales_Data17[[#This Row],[Line Total]]-(Sales_Data17[[#This Row],[Total Unit Cost]]*Sales_Data17[[#This Row],[Order Quantity]])</f>
        <v>25.043111111111109</v>
      </c>
      <c r="R776" s="1" t="str">
        <f>TEXT(Sales_Data17[[#This Row],[OrderDate]],"MMM")</f>
        <v>Jun</v>
      </c>
      <c r="S776" s="1" t="str">
        <f t="shared" si="12"/>
        <v>2012</v>
      </c>
    </row>
    <row r="777" spans="1:19">
      <c r="A777" t="s">
        <v>800</v>
      </c>
      <c r="B777" s="2">
        <v>41080</v>
      </c>
      <c r="C777" s="2" t="str">
        <f>VLOOKUP(Sales_Data17[[#This Row],[Customer Name Index]],Customer_Data[#All],2,0)</f>
        <v>Pacific Ltd</v>
      </c>
      <c r="D777">
        <v>20</v>
      </c>
      <c r="E777" t="s">
        <v>4</v>
      </c>
      <c r="F777" t="s">
        <v>8168</v>
      </c>
      <c r="G777" t="s">
        <v>8028</v>
      </c>
      <c r="H777" t="str">
        <f>VLOOKUP(Sales_Data17[[#This Row],[Delivery Region Index]],Regions_Table[#All],2,0)</f>
        <v>Victoria</v>
      </c>
      <c r="I777" t="str">
        <f>VLOOKUP(Sales_Data17[[#This Row],[Delivery Region Index]],Regions_Table[#All],3,0)</f>
        <v>Warrnambool</v>
      </c>
      <c r="J777">
        <v>57</v>
      </c>
      <c r="K777">
        <v>8</v>
      </c>
      <c r="L777" t="str">
        <f>VLOOKUP(Sales_Data17[[#This Row],[Product Description Index]],Products_Data[#All],2,0)</f>
        <v>Shoes</v>
      </c>
      <c r="M777">
        <v>6</v>
      </c>
      <c r="N777" s="9">
        <v>646.92222222222222</v>
      </c>
      <c r="O777" s="9">
        <f>Sales_Data17[[#This Row],[Order Quantity]]*Sales_Data17[[#This Row],[Unit Price]]</f>
        <v>3881.5333333333333</v>
      </c>
      <c r="P777" s="9">
        <v>316.99188888888892</v>
      </c>
      <c r="Q777" s="9">
        <f>Sales_Data17[[#This Row],[Line Total]]-(Sales_Data17[[#This Row],[Total Unit Cost]]*Sales_Data17[[#This Row],[Order Quantity]])</f>
        <v>1979.5819999999999</v>
      </c>
      <c r="R777" s="1" t="str">
        <f>TEXT(Sales_Data17[[#This Row],[OrderDate]],"MMM")</f>
        <v>Jun</v>
      </c>
      <c r="S777" s="1" t="str">
        <f t="shared" si="12"/>
        <v>2012</v>
      </c>
    </row>
    <row r="778" spans="1:19">
      <c r="A778" t="s">
        <v>801</v>
      </c>
      <c r="B778" s="2">
        <v>41080</v>
      </c>
      <c r="C778" s="2" t="str">
        <f>VLOOKUP(Sales_Data17[[#This Row],[Customer Name Index]],Customer_Data[#All],2,0)</f>
        <v>Eminence Corp</v>
      </c>
      <c r="D778">
        <v>18</v>
      </c>
      <c r="E778" t="s">
        <v>2</v>
      </c>
      <c r="F778" t="s">
        <v>8168</v>
      </c>
      <c r="G778" t="s">
        <v>8025</v>
      </c>
      <c r="H778" t="str">
        <f>VLOOKUP(Sales_Data17[[#This Row],[Delivery Region Index]],Regions_Table[#All],2,0)</f>
        <v>Victoria</v>
      </c>
      <c r="I778" t="str">
        <f>VLOOKUP(Sales_Data17[[#This Row],[Delivery Region Index]],Regions_Table[#All],3,0)</f>
        <v>Geelong</v>
      </c>
      <c r="J778">
        <v>51</v>
      </c>
      <c r="K778">
        <v>7</v>
      </c>
      <c r="L778" t="str">
        <f>VLOOKUP(Sales_Data17[[#This Row],[Product Description Index]],Products_Data[#All],2,0)</f>
        <v>Dress Shirts</v>
      </c>
      <c r="M778">
        <v>1</v>
      </c>
      <c r="N778" s="9">
        <v>201.74444444444444</v>
      </c>
      <c r="O778" s="9">
        <f>Sales_Data17[[#This Row],[Order Quantity]]*Sales_Data17[[#This Row],[Unit Price]]</f>
        <v>201.74444444444444</v>
      </c>
      <c r="P778" s="9">
        <v>159.37811111111111</v>
      </c>
      <c r="Q778" s="9">
        <f>Sales_Data17[[#This Row],[Line Total]]-(Sales_Data17[[#This Row],[Total Unit Cost]]*Sales_Data17[[#This Row],[Order Quantity]])</f>
        <v>42.36633333333333</v>
      </c>
      <c r="R778" s="1" t="str">
        <f>TEXT(Sales_Data17[[#This Row],[OrderDate]],"MMM")</f>
        <v>Jun</v>
      </c>
      <c r="S778" s="1" t="str">
        <f t="shared" si="12"/>
        <v>2012</v>
      </c>
    </row>
    <row r="779" spans="1:19">
      <c r="A779" t="s">
        <v>802</v>
      </c>
      <c r="B779" s="2">
        <v>41081</v>
      </c>
      <c r="C779" s="2" t="str">
        <f>VLOOKUP(Sales_Data17[[#This Row],[Customer Name Index]],Customer_Data[#All],2,0)</f>
        <v>Apollo Ltd</v>
      </c>
      <c r="D779">
        <v>11</v>
      </c>
      <c r="E779" t="s">
        <v>4</v>
      </c>
      <c r="F779" t="s">
        <v>8168</v>
      </c>
      <c r="G779" t="s">
        <v>8026</v>
      </c>
      <c r="H779" t="str">
        <f>VLOOKUP(Sales_Data17[[#This Row],[Delivery Region Index]],Regions_Table[#All],2,0)</f>
        <v>Queensland</v>
      </c>
      <c r="I779" t="str">
        <f>VLOOKUP(Sales_Data17[[#This Row],[Delivery Region Index]],Regions_Table[#All],3,0)</f>
        <v>Gold Coast</v>
      </c>
      <c r="J779">
        <v>31</v>
      </c>
      <c r="K779">
        <v>5</v>
      </c>
      <c r="L779" t="str">
        <f>VLOOKUP(Sales_Data17[[#This Row],[Product Description Index]],Products_Data[#All],2,0)</f>
        <v>Hats</v>
      </c>
      <c r="M779">
        <v>6</v>
      </c>
      <c r="N779" s="9">
        <v>434.01111111111112</v>
      </c>
      <c r="O779" s="9">
        <f>Sales_Data17[[#This Row],[Order Quantity]]*Sales_Data17[[#This Row],[Unit Price]]</f>
        <v>2604.0666666666666</v>
      </c>
      <c r="P779" s="9">
        <v>238.70611111111111</v>
      </c>
      <c r="Q779" s="9">
        <f>Sales_Data17[[#This Row],[Line Total]]-(Sales_Data17[[#This Row],[Total Unit Cost]]*Sales_Data17[[#This Row],[Order Quantity]])</f>
        <v>1171.83</v>
      </c>
      <c r="R779" s="1" t="str">
        <f>TEXT(Sales_Data17[[#This Row],[OrderDate]],"MMM")</f>
        <v>Jun</v>
      </c>
      <c r="S779" s="1" t="str">
        <f t="shared" si="12"/>
        <v>2012</v>
      </c>
    </row>
    <row r="780" spans="1:19">
      <c r="A780" t="s">
        <v>803</v>
      </c>
      <c r="B780" s="2">
        <v>41081</v>
      </c>
      <c r="C780" s="2" t="str">
        <f>VLOOKUP(Sales_Data17[[#This Row],[Customer Name Index]],Customer_Data[#All],2,0)</f>
        <v xml:space="preserve">Linde </v>
      </c>
      <c r="D780">
        <v>14</v>
      </c>
      <c r="E780" t="s">
        <v>4</v>
      </c>
      <c r="F780" t="s">
        <v>8168</v>
      </c>
      <c r="G780" t="s">
        <v>8026</v>
      </c>
      <c r="H780" t="str">
        <f>VLOOKUP(Sales_Data17[[#This Row],[Delivery Region Index]],Regions_Table[#All],2,0)</f>
        <v>Queensland</v>
      </c>
      <c r="I780" t="str">
        <f>VLOOKUP(Sales_Data17[[#This Row],[Delivery Region Index]],Regions_Table[#All],3,0)</f>
        <v>Mount Isa</v>
      </c>
      <c r="J780">
        <v>38</v>
      </c>
      <c r="K780">
        <v>6</v>
      </c>
      <c r="L780" t="str">
        <f>VLOOKUP(Sales_Data17[[#This Row],[Product Description Index]],Products_Data[#All],2,0)</f>
        <v>Socks</v>
      </c>
      <c r="M780">
        <v>1</v>
      </c>
      <c r="N780" s="9">
        <v>436.24444444444447</v>
      </c>
      <c r="O780" s="9">
        <f>Sales_Data17[[#This Row],[Order Quantity]]*Sales_Data17[[#This Row],[Unit Price]]</f>
        <v>436.24444444444447</v>
      </c>
      <c r="P780" s="9">
        <v>196.31000000000003</v>
      </c>
      <c r="Q780" s="9">
        <f>Sales_Data17[[#This Row],[Line Total]]-(Sales_Data17[[#This Row],[Total Unit Cost]]*Sales_Data17[[#This Row],[Order Quantity]])</f>
        <v>239.93444444444444</v>
      </c>
      <c r="R780" s="1" t="str">
        <f>TEXT(Sales_Data17[[#This Row],[OrderDate]],"MMM")</f>
        <v>Jun</v>
      </c>
      <c r="S780" s="1" t="str">
        <f t="shared" si="12"/>
        <v>2012</v>
      </c>
    </row>
    <row r="781" spans="1:19">
      <c r="A781" t="s">
        <v>804</v>
      </c>
      <c r="B781" s="2">
        <v>41081</v>
      </c>
      <c r="C781" s="2" t="str">
        <f>VLOOKUP(Sales_Data17[[#This Row],[Customer Name Index]],Customer_Data[#All],2,0)</f>
        <v>21st Ltd</v>
      </c>
      <c r="D781">
        <v>10</v>
      </c>
      <c r="E781" t="s">
        <v>4</v>
      </c>
      <c r="F781" t="s">
        <v>8168</v>
      </c>
      <c r="G781" t="s">
        <v>8027</v>
      </c>
      <c r="H781" t="str">
        <f>VLOOKUP(Sales_Data17[[#This Row],[Delivery Region Index]],Regions_Table[#All],2,0)</f>
        <v>Queensland</v>
      </c>
      <c r="I781" t="str">
        <f>VLOOKUP(Sales_Data17[[#This Row],[Delivery Region Index]],Regions_Table[#All],3,0)</f>
        <v>Bundaberg</v>
      </c>
      <c r="J781">
        <v>27</v>
      </c>
      <c r="K781">
        <v>4</v>
      </c>
      <c r="L781" t="str">
        <f>VLOOKUP(Sales_Data17[[#This Row],[Product Description Index]],Products_Data[#All],2,0)</f>
        <v>Jeans</v>
      </c>
      <c r="M781">
        <v>9</v>
      </c>
      <c r="N781" s="9">
        <v>680.42222222222222</v>
      </c>
      <c r="O781" s="9">
        <f>Sales_Data17[[#This Row],[Order Quantity]]*Sales_Data17[[#This Row],[Unit Price]]</f>
        <v>6123.8</v>
      </c>
      <c r="P781" s="9">
        <v>551.14200000000005</v>
      </c>
      <c r="Q781" s="9">
        <f>Sales_Data17[[#This Row],[Line Total]]-(Sales_Data17[[#This Row],[Total Unit Cost]]*Sales_Data17[[#This Row],[Order Quantity]])</f>
        <v>1163.5219999999999</v>
      </c>
      <c r="R781" s="1" t="str">
        <f>TEXT(Sales_Data17[[#This Row],[OrderDate]],"MMM")</f>
        <v>Jun</v>
      </c>
      <c r="S781" s="1" t="str">
        <f t="shared" si="12"/>
        <v>2012</v>
      </c>
    </row>
    <row r="782" spans="1:19">
      <c r="A782" t="s">
        <v>805</v>
      </c>
      <c r="B782" s="2">
        <v>41081</v>
      </c>
      <c r="C782" s="2" t="str">
        <f>VLOOKUP(Sales_Data17[[#This Row],[Customer Name Index]],Customer_Data[#All],2,0)</f>
        <v>ETUDE Ltd</v>
      </c>
      <c r="D782">
        <v>4</v>
      </c>
      <c r="E782" t="s">
        <v>3</v>
      </c>
      <c r="F782" t="s">
        <v>8168</v>
      </c>
      <c r="G782" t="s">
        <v>8027</v>
      </c>
      <c r="H782" t="str">
        <f>VLOOKUP(Sales_Data17[[#This Row],[Delivery Region Index]],Regions_Table[#All],2,0)</f>
        <v>New South Wales</v>
      </c>
      <c r="I782" t="str">
        <f>VLOOKUP(Sales_Data17[[#This Row],[Delivery Region Index]],Regions_Table[#All],3,0)</f>
        <v>Goulburn</v>
      </c>
      <c r="J782">
        <v>10</v>
      </c>
      <c r="K782">
        <v>2</v>
      </c>
      <c r="L782" t="str">
        <f>VLOOKUP(Sales_Data17[[#This Row],[Product Description Index]],Products_Data[#All],2,0)</f>
        <v>Pants</v>
      </c>
      <c r="M782">
        <v>3</v>
      </c>
      <c r="N782" s="9">
        <v>125.8111111111111</v>
      </c>
      <c r="O782" s="9">
        <f>Sales_Data17[[#This Row],[Order Quantity]]*Sales_Data17[[#This Row],[Unit Price]]</f>
        <v>377.43333333333328</v>
      </c>
      <c r="P782" s="9">
        <v>106.93944444444443</v>
      </c>
      <c r="Q782" s="9">
        <f>Sales_Data17[[#This Row],[Line Total]]-(Sales_Data17[[#This Row],[Total Unit Cost]]*Sales_Data17[[#This Row],[Order Quantity]])</f>
        <v>56.615000000000009</v>
      </c>
      <c r="R782" s="1" t="str">
        <f>TEXT(Sales_Data17[[#This Row],[OrderDate]],"MMM")</f>
        <v>Jun</v>
      </c>
      <c r="S782" s="1" t="str">
        <f t="shared" si="12"/>
        <v>2012</v>
      </c>
    </row>
    <row r="783" spans="1:19">
      <c r="A783" t="s">
        <v>806</v>
      </c>
      <c r="B783" s="2">
        <v>41081</v>
      </c>
      <c r="C783" s="2" t="str">
        <f>VLOOKUP(Sales_Data17[[#This Row],[Customer Name Index]],Customer_Data[#All],2,0)</f>
        <v>Ole Group</v>
      </c>
      <c r="D783">
        <v>13</v>
      </c>
      <c r="E783" t="s">
        <v>3</v>
      </c>
      <c r="F783" t="s">
        <v>8168</v>
      </c>
      <c r="G783" t="s">
        <v>8026</v>
      </c>
      <c r="H783" t="str">
        <f>VLOOKUP(Sales_Data17[[#This Row],[Delivery Region Index]],Regions_Table[#All],2,0)</f>
        <v>Queensland</v>
      </c>
      <c r="I783" t="str">
        <f>VLOOKUP(Sales_Data17[[#This Row],[Delivery Region Index]],Regions_Table[#All],3,0)</f>
        <v>Mount Isa</v>
      </c>
      <c r="J783">
        <v>38</v>
      </c>
      <c r="K783">
        <v>6</v>
      </c>
      <c r="L783" t="str">
        <f>VLOOKUP(Sales_Data17[[#This Row],[Product Description Index]],Products_Data[#All],2,0)</f>
        <v>Socks</v>
      </c>
      <c r="M783">
        <v>2</v>
      </c>
      <c r="N783" s="9">
        <v>428.8</v>
      </c>
      <c r="O783" s="9">
        <f>Sales_Data17[[#This Row],[Order Quantity]]*Sales_Data17[[#This Row],[Unit Price]]</f>
        <v>857.6</v>
      </c>
      <c r="P783" s="9">
        <v>257.27999999999997</v>
      </c>
      <c r="Q783" s="9">
        <f>Sales_Data17[[#This Row],[Line Total]]-(Sales_Data17[[#This Row],[Total Unit Cost]]*Sales_Data17[[#This Row],[Order Quantity]])</f>
        <v>343.04000000000008</v>
      </c>
      <c r="R783" s="1" t="str">
        <f>TEXT(Sales_Data17[[#This Row],[OrderDate]],"MMM")</f>
        <v>Jun</v>
      </c>
      <c r="S783" s="1" t="str">
        <f t="shared" si="12"/>
        <v>2012</v>
      </c>
    </row>
    <row r="784" spans="1:19">
      <c r="A784" t="s">
        <v>807</v>
      </c>
      <c r="B784" s="2">
        <v>41082</v>
      </c>
      <c r="C784" s="2" t="str">
        <f>VLOOKUP(Sales_Data17[[#This Row],[Customer Name Index]],Customer_Data[#All],2,0)</f>
        <v>Ole Group</v>
      </c>
      <c r="D784">
        <v>13</v>
      </c>
      <c r="E784" t="s">
        <v>2</v>
      </c>
      <c r="F784" t="s">
        <v>8168</v>
      </c>
      <c r="G784" t="s">
        <v>8026</v>
      </c>
      <c r="H784" t="str">
        <f>VLOOKUP(Sales_Data17[[#This Row],[Delivery Region Index]],Regions_Table[#All],2,0)</f>
        <v>Queensland</v>
      </c>
      <c r="I784" t="str">
        <f>VLOOKUP(Sales_Data17[[#This Row],[Delivery Region Index]],Regions_Table[#All],3,0)</f>
        <v>Mackay</v>
      </c>
      <c r="J784">
        <v>36</v>
      </c>
      <c r="K784">
        <v>5</v>
      </c>
      <c r="L784" t="str">
        <f>VLOOKUP(Sales_Data17[[#This Row],[Product Description Index]],Products_Data[#All],2,0)</f>
        <v>Hats</v>
      </c>
      <c r="M784">
        <v>7</v>
      </c>
      <c r="N784" s="9">
        <v>88.588888888888903</v>
      </c>
      <c r="O784" s="9">
        <f>Sales_Data17[[#This Row],[Order Quantity]]*Sales_Data17[[#This Row],[Unit Price]]</f>
        <v>620.12222222222226</v>
      </c>
      <c r="P784" s="9">
        <v>50.495666666666665</v>
      </c>
      <c r="Q784" s="9">
        <f>Sales_Data17[[#This Row],[Line Total]]-(Sales_Data17[[#This Row],[Total Unit Cost]]*Sales_Data17[[#This Row],[Order Quantity]])</f>
        <v>266.65255555555564</v>
      </c>
      <c r="R784" s="1" t="str">
        <f>TEXT(Sales_Data17[[#This Row],[OrderDate]],"MMM")</f>
        <v>Jun</v>
      </c>
      <c r="S784" s="1" t="str">
        <f t="shared" si="12"/>
        <v>2012</v>
      </c>
    </row>
    <row r="785" spans="1:19">
      <c r="A785" t="s">
        <v>808</v>
      </c>
      <c r="B785" s="2">
        <v>41082</v>
      </c>
      <c r="C785" s="2" t="str">
        <f>VLOOKUP(Sales_Data17[[#This Row],[Customer Name Index]],Customer_Data[#All],2,0)</f>
        <v>Eminence Corp</v>
      </c>
      <c r="D785">
        <v>18</v>
      </c>
      <c r="E785" t="s">
        <v>2</v>
      </c>
      <c r="F785" t="s">
        <v>8168</v>
      </c>
      <c r="G785" t="s">
        <v>8025</v>
      </c>
      <c r="H785" t="str">
        <f>VLOOKUP(Sales_Data17[[#This Row],[Delivery Region Index]],Regions_Table[#All],2,0)</f>
        <v>Victoria</v>
      </c>
      <c r="I785" t="str">
        <f>VLOOKUP(Sales_Data17[[#This Row],[Delivery Region Index]],Regions_Table[#All],3,0)</f>
        <v>Bendigo</v>
      </c>
      <c r="J785">
        <v>50</v>
      </c>
      <c r="K785">
        <v>7</v>
      </c>
      <c r="L785" t="str">
        <f>VLOOKUP(Sales_Data17[[#This Row],[Product Description Index]],Products_Data[#All],2,0)</f>
        <v>Dress Shirts</v>
      </c>
      <c r="M785">
        <v>9</v>
      </c>
      <c r="N785" s="9">
        <v>597.78888888888889</v>
      </c>
      <c r="O785" s="9">
        <f>Sales_Data17[[#This Row],[Order Quantity]]*Sales_Data17[[#This Row],[Unit Price]]</f>
        <v>5380.1</v>
      </c>
      <c r="P785" s="9">
        <v>352.69544444444443</v>
      </c>
      <c r="Q785" s="9">
        <f>Sales_Data17[[#This Row],[Line Total]]-(Sales_Data17[[#This Row],[Total Unit Cost]]*Sales_Data17[[#This Row],[Order Quantity]])</f>
        <v>2205.8410000000003</v>
      </c>
      <c r="R785" s="1" t="str">
        <f>TEXT(Sales_Data17[[#This Row],[OrderDate]],"MMM")</f>
        <v>Jun</v>
      </c>
      <c r="S785" s="1" t="str">
        <f t="shared" si="12"/>
        <v>2012</v>
      </c>
    </row>
    <row r="786" spans="1:19">
      <c r="A786" t="s">
        <v>809</v>
      </c>
      <c r="B786" s="2">
        <v>41082</v>
      </c>
      <c r="C786" s="2" t="str">
        <f>VLOOKUP(Sales_Data17[[#This Row],[Customer Name Index]],Customer_Data[#All],2,0)</f>
        <v>Medsep Group</v>
      </c>
      <c r="D786">
        <v>8</v>
      </c>
      <c r="E786" t="s">
        <v>4</v>
      </c>
      <c r="F786" t="s">
        <v>8168</v>
      </c>
      <c r="G786" t="s">
        <v>8027</v>
      </c>
      <c r="H786" t="str">
        <f>VLOOKUP(Sales_Data17[[#This Row],[Delivery Region Index]],Regions_Table[#All],2,0)</f>
        <v>New South Wales</v>
      </c>
      <c r="I786" t="str">
        <f>VLOOKUP(Sales_Data17[[#This Row],[Delivery Region Index]],Regions_Table[#All],3,0)</f>
        <v>Tweed Heads</v>
      </c>
      <c r="J786">
        <v>22</v>
      </c>
      <c r="K786">
        <v>3</v>
      </c>
      <c r="L786" t="str">
        <f>VLOOKUP(Sales_Data17[[#This Row],[Product Description Index]],Products_Data[#All],2,0)</f>
        <v>Sunglasses</v>
      </c>
      <c r="M786">
        <v>3</v>
      </c>
      <c r="N786" s="9">
        <v>442.94444444444446</v>
      </c>
      <c r="O786" s="9">
        <f>Sales_Data17[[#This Row],[Order Quantity]]*Sales_Data17[[#This Row],[Unit Price]]</f>
        <v>1328.8333333333335</v>
      </c>
      <c r="P786" s="9">
        <v>318.91999999999996</v>
      </c>
      <c r="Q786" s="9">
        <f>Sales_Data17[[#This Row],[Line Total]]-(Sales_Data17[[#This Row],[Total Unit Cost]]*Sales_Data17[[#This Row],[Order Quantity]])</f>
        <v>372.07333333333361</v>
      </c>
      <c r="R786" s="1" t="str">
        <f>TEXT(Sales_Data17[[#This Row],[OrderDate]],"MMM")</f>
        <v>Jun</v>
      </c>
      <c r="S786" s="1" t="str">
        <f t="shared" si="12"/>
        <v>2012</v>
      </c>
    </row>
    <row r="787" spans="1:19">
      <c r="A787" t="s">
        <v>810</v>
      </c>
      <c r="B787" s="2">
        <v>41082</v>
      </c>
      <c r="C787" s="2" t="str">
        <f>VLOOKUP(Sales_Data17[[#This Row],[Customer Name Index]],Customer_Data[#All],2,0)</f>
        <v xml:space="preserve">WakeFern </v>
      </c>
      <c r="D787">
        <v>2</v>
      </c>
      <c r="E787" t="s">
        <v>2</v>
      </c>
      <c r="F787" t="s">
        <v>8168</v>
      </c>
      <c r="G787" t="s">
        <v>8027</v>
      </c>
      <c r="H787" t="str">
        <f>VLOOKUP(Sales_Data17[[#This Row],[Delivery Region Index]],Regions_Table[#All],2,0)</f>
        <v>New South Wales</v>
      </c>
      <c r="I787" t="str">
        <f>VLOOKUP(Sales_Data17[[#This Row],[Delivery Region Index]],Regions_Table[#All],3,0)</f>
        <v>Bathurst</v>
      </c>
      <c r="J787">
        <v>4</v>
      </c>
      <c r="K787">
        <v>1</v>
      </c>
      <c r="L787" t="str">
        <f>VLOOKUP(Sales_Data17[[#This Row],[Product Description Index]],Products_Data[#All],2,0)</f>
        <v>Shirts</v>
      </c>
      <c r="M787">
        <v>7</v>
      </c>
      <c r="N787" s="9">
        <v>135.48888888888891</v>
      </c>
      <c r="O787" s="9">
        <f>Sales_Data17[[#This Row],[Order Quantity]]*Sales_Data17[[#This Row],[Unit Price]]</f>
        <v>948.42222222222233</v>
      </c>
      <c r="P787" s="9">
        <v>105.68133333333334</v>
      </c>
      <c r="Q787" s="9">
        <f>Sales_Data17[[#This Row],[Line Total]]-(Sales_Data17[[#This Row],[Total Unit Cost]]*Sales_Data17[[#This Row],[Order Quantity]])</f>
        <v>208.65288888888892</v>
      </c>
      <c r="R787" s="1" t="str">
        <f>TEXT(Sales_Data17[[#This Row],[OrderDate]],"MMM")</f>
        <v>Jun</v>
      </c>
      <c r="S787" s="1" t="str">
        <f t="shared" si="12"/>
        <v>2012</v>
      </c>
    </row>
    <row r="788" spans="1:19">
      <c r="A788" t="s">
        <v>811</v>
      </c>
      <c r="B788" s="2">
        <v>41082</v>
      </c>
      <c r="C788" s="2" t="str">
        <f>VLOOKUP(Sales_Data17[[#This Row],[Customer Name Index]],Customer_Data[#All],2,0)</f>
        <v>Apollo Ltd</v>
      </c>
      <c r="D788">
        <v>11</v>
      </c>
      <c r="E788" t="s">
        <v>2</v>
      </c>
      <c r="F788" t="s">
        <v>8168</v>
      </c>
      <c r="G788" t="s">
        <v>8026</v>
      </c>
      <c r="H788" t="str">
        <f>VLOOKUP(Sales_Data17[[#This Row],[Delivery Region Index]],Regions_Table[#All],2,0)</f>
        <v>Queensland</v>
      </c>
      <c r="I788" t="str">
        <f>VLOOKUP(Sales_Data17[[#This Row],[Delivery Region Index]],Regions_Table[#All],3,0)</f>
        <v>Gladstone</v>
      </c>
      <c r="J788">
        <v>30</v>
      </c>
      <c r="K788">
        <v>5</v>
      </c>
      <c r="L788" t="str">
        <f>VLOOKUP(Sales_Data17[[#This Row],[Product Description Index]],Products_Data[#All],2,0)</f>
        <v>Hats</v>
      </c>
      <c r="M788">
        <v>3</v>
      </c>
      <c r="N788" s="9">
        <v>186.85555555555555</v>
      </c>
      <c r="O788" s="9">
        <f>Sales_Data17[[#This Row],[Order Quantity]]*Sales_Data17[[#This Row],[Unit Price]]</f>
        <v>560.56666666666661</v>
      </c>
      <c r="P788" s="9">
        <v>149.48444444444445</v>
      </c>
      <c r="Q788" s="9">
        <f>Sales_Data17[[#This Row],[Line Total]]-(Sales_Data17[[#This Row],[Total Unit Cost]]*Sales_Data17[[#This Row],[Order Quantity]])</f>
        <v>112.11333333333323</v>
      </c>
      <c r="R788" s="1" t="str">
        <f>TEXT(Sales_Data17[[#This Row],[OrderDate]],"MMM")</f>
        <v>Jun</v>
      </c>
      <c r="S788" s="1" t="str">
        <f t="shared" si="12"/>
        <v>2012</v>
      </c>
    </row>
    <row r="789" spans="1:19">
      <c r="A789" t="s">
        <v>812</v>
      </c>
      <c r="B789" s="2">
        <v>41082</v>
      </c>
      <c r="C789" s="2" t="str">
        <f>VLOOKUP(Sales_Data17[[#This Row],[Customer Name Index]],Customer_Data[#All],2,0)</f>
        <v xml:space="preserve">WakeFern </v>
      </c>
      <c r="D789">
        <v>2</v>
      </c>
      <c r="E789" t="s">
        <v>4</v>
      </c>
      <c r="F789" t="s">
        <v>8168</v>
      </c>
      <c r="G789" t="s">
        <v>8027</v>
      </c>
      <c r="H789" t="str">
        <f>VLOOKUP(Sales_Data17[[#This Row],[Delivery Region Index]],Regions_Table[#All],2,0)</f>
        <v>New South Wales</v>
      </c>
      <c r="I789" t="str">
        <f>VLOOKUP(Sales_Data17[[#This Row],[Delivery Region Index]],Regions_Table[#All],3,0)</f>
        <v>Bathurst</v>
      </c>
      <c r="J789">
        <v>4</v>
      </c>
      <c r="K789">
        <v>1</v>
      </c>
      <c r="L789" t="str">
        <f>VLOOKUP(Sales_Data17[[#This Row],[Product Description Index]],Products_Data[#All],2,0)</f>
        <v>Shirts</v>
      </c>
      <c r="M789">
        <v>3</v>
      </c>
      <c r="N789" s="9">
        <v>19.355555555555558</v>
      </c>
      <c r="O789" s="9">
        <f>Sales_Data17[[#This Row],[Order Quantity]]*Sales_Data17[[#This Row],[Unit Price]]</f>
        <v>58.066666666666677</v>
      </c>
      <c r="P789" s="9">
        <v>8.9035555555555561</v>
      </c>
      <c r="Q789" s="9">
        <f>Sales_Data17[[#This Row],[Line Total]]-(Sales_Data17[[#This Row],[Total Unit Cost]]*Sales_Data17[[#This Row],[Order Quantity]])</f>
        <v>31.356000000000009</v>
      </c>
      <c r="R789" s="1" t="str">
        <f>TEXT(Sales_Data17[[#This Row],[OrderDate]],"MMM")</f>
        <v>Jun</v>
      </c>
      <c r="S789" s="1" t="str">
        <f t="shared" si="12"/>
        <v>2012</v>
      </c>
    </row>
    <row r="790" spans="1:19">
      <c r="A790" t="s">
        <v>813</v>
      </c>
      <c r="B790" s="2">
        <v>41083</v>
      </c>
      <c r="C790" s="2" t="str">
        <f>VLOOKUP(Sales_Data17[[#This Row],[Customer Name Index]],Customer_Data[#All],2,0)</f>
        <v>Medsep Group</v>
      </c>
      <c r="D790">
        <v>8</v>
      </c>
      <c r="E790" t="s">
        <v>4</v>
      </c>
      <c r="F790" t="s">
        <v>8168</v>
      </c>
      <c r="G790" t="s">
        <v>8027</v>
      </c>
      <c r="H790" t="str">
        <f>VLOOKUP(Sales_Data17[[#This Row],[Delivery Region Index]],Regions_Table[#All],2,0)</f>
        <v>New South Wales</v>
      </c>
      <c r="I790" t="str">
        <f>VLOOKUP(Sales_Data17[[#This Row],[Delivery Region Index]],Regions_Table[#All],3,0)</f>
        <v>Tweed Heads</v>
      </c>
      <c r="J790">
        <v>22</v>
      </c>
      <c r="K790">
        <v>3</v>
      </c>
      <c r="L790" t="str">
        <f>VLOOKUP(Sales_Data17[[#This Row],[Product Description Index]],Products_Data[#All],2,0)</f>
        <v>Sunglasses</v>
      </c>
      <c r="M790">
        <v>4</v>
      </c>
      <c r="N790" s="9">
        <v>429.54444444444448</v>
      </c>
      <c r="O790" s="9">
        <f>Sales_Data17[[#This Row],[Order Quantity]]*Sales_Data17[[#This Row],[Unit Price]]</f>
        <v>1718.1777777777779</v>
      </c>
      <c r="P790" s="9">
        <v>193.29499999999999</v>
      </c>
      <c r="Q790" s="9">
        <f>Sales_Data17[[#This Row],[Line Total]]-(Sales_Data17[[#This Row],[Total Unit Cost]]*Sales_Data17[[#This Row],[Order Quantity]])</f>
        <v>944.99777777777797</v>
      </c>
      <c r="R790" s="1" t="str">
        <f>TEXT(Sales_Data17[[#This Row],[OrderDate]],"MMM")</f>
        <v>Jun</v>
      </c>
      <c r="S790" s="1" t="str">
        <f t="shared" si="12"/>
        <v>2012</v>
      </c>
    </row>
    <row r="791" spans="1:19">
      <c r="A791" t="s">
        <v>814</v>
      </c>
      <c r="B791" s="2">
        <v>41083</v>
      </c>
      <c r="C791" s="2" t="str">
        <f>VLOOKUP(Sales_Data17[[#This Row],[Customer Name Index]],Customer_Data[#All],2,0)</f>
        <v>21st Ltd</v>
      </c>
      <c r="D791">
        <v>10</v>
      </c>
      <c r="E791" t="s">
        <v>4</v>
      </c>
      <c r="F791" t="s">
        <v>8168</v>
      </c>
      <c r="G791" t="s">
        <v>8027</v>
      </c>
      <c r="H791" t="str">
        <f>VLOOKUP(Sales_Data17[[#This Row],[Delivery Region Index]],Regions_Table[#All],2,0)</f>
        <v>Queensland</v>
      </c>
      <c r="I791" t="str">
        <f>VLOOKUP(Sales_Data17[[#This Row],[Delivery Region Index]],Regions_Table[#All],3,0)</f>
        <v>Bundaberg</v>
      </c>
      <c r="J791">
        <v>27</v>
      </c>
      <c r="K791">
        <v>4</v>
      </c>
      <c r="L791" t="str">
        <f>VLOOKUP(Sales_Data17[[#This Row],[Product Description Index]],Products_Data[#All],2,0)</f>
        <v>Jeans</v>
      </c>
      <c r="M791">
        <v>9</v>
      </c>
      <c r="N791" s="9">
        <v>570.24444444444441</v>
      </c>
      <c r="O791" s="9">
        <f>Sales_Data17[[#This Row],[Order Quantity]]*Sales_Data17[[#This Row],[Unit Price]]</f>
        <v>5132.2</v>
      </c>
      <c r="P791" s="9">
        <v>279.41977777777777</v>
      </c>
      <c r="Q791" s="9">
        <f>Sales_Data17[[#This Row],[Line Total]]-(Sales_Data17[[#This Row],[Total Unit Cost]]*Sales_Data17[[#This Row],[Order Quantity]])</f>
        <v>2617.422</v>
      </c>
      <c r="R791" s="1" t="str">
        <f>TEXT(Sales_Data17[[#This Row],[OrderDate]],"MMM")</f>
        <v>Jun</v>
      </c>
      <c r="S791" s="1" t="str">
        <f t="shared" si="12"/>
        <v>2012</v>
      </c>
    </row>
    <row r="792" spans="1:19">
      <c r="A792" t="s">
        <v>815</v>
      </c>
      <c r="B792" s="2">
        <v>41083</v>
      </c>
      <c r="C792" s="2" t="str">
        <f>VLOOKUP(Sales_Data17[[#This Row],[Customer Name Index]],Customer_Data[#All],2,0)</f>
        <v>PEDIFIX, Corp</v>
      </c>
      <c r="D792">
        <v>6</v>
      </c>
      <c r="E792" t="s">
        <v>3</v>
      </c>
      <c r="F792" t="s">
        <v>8168</v>
      </c>
      <c r="G792" t="s">
        <v>8027</v>
      </c>
      <c r="H792" t="str">
        <f>VLOOKUP(Sales_Data17[[#This Row],[Delivery Region Index]],Regions_Table[#All],2,0)</f>
        <v>New South Wales</v>
      </c>
      <c r="I792" t="str">
        <f>VLOOKUP(Sales_Data17[[#This Row],[Delivery Region Index]],Regions_Table[#All],3,0)</f>
        <v>Orange</v>
      </c>
      <c r="J792">
        <v>18</v>
      </c>
      <c r="K792">
        <v>3</v>
      </c>
      <c r="L792" t="str">
        <f>VLOOKUP(Sales_Data17[[#This Row],[Product Description Index]],Products_Data[#All],2,0)</f>
        <v>Sunglasses</v>
      </c>
      <c r="M792">
        <v>7</v>
      </c>
      <c r="N792" s="9">
        <v>203.23333333333335</v>
      </c>
      <c r="O792" s="9">
        <f>Sales_Data17[[#This Row],[Order Quantity]]*Sales_Data17[[#This Row],[Unit Price]]</f>
        <v>1422.6333333333334</v>
      </c>
      <c r="P792" s="9">
        <v>109.74600000000002</v>
      </c>
      <c r="Q792" s="9">
        <f>Sales_Data17[[#This Row],[Line Total]]-(Sales_Data17[[#This Row],[Total Unit Cost]]*Sales_Data17[[#This Row],[Order Quantity]])</f>
        <v>654.41133333333323</v>
      </c>
      <c r="R792" s="1" t="str">
        <f>TEXT(Sales_Data17[[#This Row],[OrderDate]],"MMM")</f>
        <v>Jun</v>
      </c>
      <c r="S792" s="1" t="str">
        <f t="shared" si="12"/>
        <v>2012</v>
      </c>
    </row>
    <row r="793" spans="1:19">
      <c r="A793" t="s">
        <v>816</v>
      </c>
      <c r="B793" s="2">
        <v>41083</v>
      </c>
      <c r="C793" s="2" t="str">
        <f>VLOOKUP(Sales_Data17[[#This Row],[Customer Name Index]],Customer_Data[#All],2,0)</f>
        <v>Pacific Ltd</v>
      </c>
      <c r="D793">
        <v>20</v>
      </c>
      <c r="E793" t="s">
        <v>4</v>
      </c>
      <c r="F793" t="s">
        <v>8168</v>
      </c>
      <c r="G793" t="s">
        <v>8028</v>
      </c>
      <c r="H793" t="str">
        <f>VLOOKUP(Sales_Data17[[#This Row],[Delivery Region Index]],Regions_Table[#All],2,0)</f>
        <v>Victoria</v>
      </c>
      <c r="I793" t="str">
        <f>VLOOKUP(Sales_Data17[[#This Row],[Delivery Region Index]],Regions_Table[#All],3,0)</f>
        <v>Warrnambool</v>
      </c>
      <c r="J793">
        <v>57</v>
      </c>
      <c r="K793">
        <v>8</v>
      </c>
      <c r="L793" t="str">
        <f>VLOOKUP(Sales_Data17[[#This Row],[Product Description Index]],Products_Data[#All],2,0)</f>
        <v>Shoes</v>
      </c>
      <c r="M793">
        <v>8</v>
      </c>
      <c r="N793" s="9">
        <v>351.37777777777779</v>
      </c>
      <c r="O793" s="9">
        <f>Sales_Data17[[#This Row],[Order Quantity]]*Sales_Data17[[#This Row],[Unit Price]]</f>
        <v>2811.0222222222224</v>
      </c>
      <c r="P793" s="9">
        <v>224.88177777777778</v>
      </c>
      <c r="Q793" s="9">
        <f>Sales_Data17[[#This Row],[Line Total]]-(Sales_Data17[[#This Row],[Total Unit Cost]]*Sales_Data17[[#This Row],[Order Quantity]])</f>
        <v>1011.9680000000001</v>
      </c>
      <c r="R793" s="1" t="str">
        <f>TEXT(Sales_Data17[[#This Row],[OrderDate]],"MMM")</f>
        <v>Jun</v>
      </c>
      <c r="S793" s="1" t="str">
        <f t="shared" si="12"/>
        <v>2012</v>
      </c>
    </row>
    <row r="794" spans="1:19">
      <c r="A794" t="s">
        <v>817</v>
      </c>
      <c r="B794" s="2">
        <v>41083</v>
      </c>
      <c r="C794" s="2" t="str">
        <f>VLOOKUP(Sales_Data17[[#This Row],[Customer Name Index]],Customer_Data[#All],2,0)</f>
        <v>Avon Corp</v>
      </c>
      <c r="D794">
        <v>1</v>
      </c>
      <c r="E794" t="s">
        <v>2</v>
      </c>
      <c r="F794" t="s">
        <v>8168</v>
      </c>
      <c r="G794" t="s">
        <v>8027</v>
      </c>
      <c r="H794" t="str">
        <f>VLOOKUP(Sales_Data17[[#This Row],[Delivery Region Index]],Regions_Table[#All],2,0)</f>
        <v>New South Wales</v>
      </c>
      <c r="I794" t="str">
        <f>VLOOKUP(Sales_Data17[[#This Row],[Delivery Region Index]],Regions_Table[#All],3,0)</f>
        <v>Sydney</v>
      </c>
      <c r="J794">
        <v>1</v>
      </c>
      <c r="K794">
        <v>1</v>
      </c>
      <c r="L794" t="str">
        <f>VLOOKUP(Sales_Data17[[#This Row],[Product Description Index]],Products_Data[#All],2,0)</f>
        <v>Shirts</v>
      </c>
      <c r="M794">
        <v>7</v>
      </c>
      <c r="N794" s="9">
        <v>678.18888888888887</v>
      </c>
      <c r="O794" s="9">
        <f>Sales_Data17[[#This Row],[Order Quantity]]*Sales_Data17[[#This Row],[Unit Price]]</f>
        <v>4747.3222222222221</v>
      </c>
      <c r="P794" s="9">
        <v>305.185</v>
      </c>
      <c r="Q794" s="9">
        <f>Sales_Data17[[#This Row],[Line Total]]-(Sales_Data17[[#This Row],[Total Unit Cost]]*Sales_Data17[[#This Row],[Order Quantity]])</f>
        <v>2611.027222222222</v>
      </c>
      <c r="R794" s="1" t="str">
        <f>TEXT(Sales_Data17[[#This Row],[OrderDate]],"MMM")</f>
        <v>Jun</v>
      </c>
      <c r="S794" s="1" t="str">
        <f t="shared" si="12"/>
        <v>2012</v>
      </c>
    </row>
    <row r="795" spans="1:19">
      <c r="A795" t="s">
        <v>818</v>
      </c>
      <c r="B795" s="2">
        <v>41083</v>
      </c>
      <c r="C795" s="2" t="str">
        <f>VLOOKUP(Sales_Data17[[#This Row],[Customer Name Index]],Customer_Data[#All],2,0)</f>
        <v xml:space="preserve">Linde </v>
      </c>
      <c r="D795">
        <v>14</v>
      </c>
      <c r="E795" t="s">
        <v>2</v>
      </c>
      <c r="F795" t="s">
        <v>8168</v>
      </c>
      <c r="G795" t="s">
        <v>8026</v>
      </c>
      <c r="H795" t="str">
        <f>VLOOKUP(Sales_Data17[[#This Row],[Delivery Region Index]],Regions_Table[#All],2,0)</f>
        <v>Queensland</v>
      </c>
      <c r="I795" t="str">
        <f>VLOOKUP(Sales_Data17[[#This Row],[Delivery Region Index]],Regions_Table[#All],3,0)</f>
        <v>Mount Isa</v>
      </c>
      <c r="J795">
        <v>38</v>
      </c>
      <c r="K795">
        <v>6</v>
      </c>
      <c r="L795" t="str">
        <f>VLOOKUP(Sales_Data17[[#This Row],[Product Description Index]],Products_Data[#All],2,0)</f>
        <v>Socks</v>
      </c>
      <c r="M795">
        <v>7</v>
      </c>
      <c r="N795" s="9">
        <v>83.37777777777778</v>
      </c>
      <c r="O795" s="9">
        <f>Sales_Data17[[#This Row],[Order Quantity]]*Sales_Data17[[#This Row],[Unit Price]]</f>
        <v>583.6444444444445</v>
      </c>
      <c r="P795" s="9">
        <v>66.702222222222233</v>
      </c>
      <c r="Q795" s="9">
        <f>Sales_Data17[[#This Row],[Line Total]]-(Sales_Data17[[#This Row],[Total Unit Cost]]*Sales_Data17[[#This Row],[Order Quantity]])</f>
        <v>116.72888888888889</v>
      </c>
      <c r="R795" s="1" t="str">
        <f>TEXT(Sales_Data17[[#This Row],[OrderDate]],"MMM")</f>
        <v>Jun</v>
      </c>
      <c r="S795" s="1" t="str">
        <f t="shared" si="12"/>
        <v>2012</v>
      </c>
    </row>
    <row r="796" spans="1:19">
      <c r="A796" t="s">
        <v>819</v>
      </c>
      <c r="B796" s="2">
        <v>41084</v>
      </c>
      <c r="C796" s="2" t="str">
        <f>VLOOKUP(Sales_Data17[[#This Row],[Customer Name Index]],Customer_Data[#All],2,0)</f>
        <v>Ole Group</v>
      </c>
      <c r="D796">
        <v>13</v>
      </c>
      <c r="E796" t="s">
        <v>2</v>
      </c>
      <c r="F796" t="s">
        <v>8168</v>
      </c>
      <c r="G796" t="s">
        <v>8026</v>
      </c>
      <c r="H796" t="str">
        <f>VLOOKUP(Sales_Data17[[#This Row],[Delivery Region Index]],Regions_Table[#All],2,0)</f>
        <v>Queensland</v>
      </c>
      <c r="I796" t="str">
        <f>VLOOKUP(Sales_Data17[[#This Row],[Delivery Region Index]],Regions_Table[#All],3,0)</f>
        <v>Mackay</v>
      </c>
      <c r="J796">
        <v>36</v>
      </c>
      <c r="K796">
        <v>5</v>
      </c>
      <c r="L796" t="str">
        <f>VLOOKUP(Sales_Data17[[#This Row],[Product Description Index]],Products_Data[#All],2,0)</f>
        <v>Hats</v>
      </c>
      <c r="M796">
        <v>5</v>
      </c>
      <c r="N796" s="9">
        <v>18.611111111111111</v>
      </c>
      <c r="O796" s="9">
        <f>Sales_Data17[[#This Row],[Order Quantity]]*Sales_Data17[[#This Row],[Unit Price]]</f>
        <v>93.055555555555557</v>
      </c>
      <c r="P796" s="9">
        <v>11.166666666666666</v>
      </c>
      <c r="Q796" s="9">
        <f>Sales_Data17[[#This Row],[Line Total]]-(Sales_Data17[[#This Row],[Total Unit Cost]]*Sales_Data17[[#This Row],[Order Quantity]])</f>
        <v>37.222222222222229</v>
      </c>
      <c r="R796" s="1" t="str">
        <f>TEXT(Sales_Data17[[#This Row],[OrderDate]],"MMM")</f>
        <v>Jun</v>
      </c>
      <c r="S796" s="1" t="str">
        <f t="shared" si="12"/>
        <v>2012</v>
      </c>
    </row>
    <row r="797" spans="1:19">
      <c r="A797" t="s">
        <v>820</v>
      </c>
      <c r="B797" s="2">
        <v>41084</v>
      </c>
      <c r="C797" s="2" t="str">
        <f>VLOOKUP(Sales_Data17[[#This Row],[Customer Name Index]],Customer_Data[#All],2,0)</f>
        <v>Apollo Ltd</v>
      </c>
      <c r="D797">
        <v>11</v>
      </c>
      <c r="E797" t="s">
        <v>4</v>
      </c>
      <c r="F797" t="s">
        <v>8168</v>
      </c>
      <c r="G797" t="s">
        <v>8026</v>
      </c>
      <c r="H797" t="str">
        <f>VLOOKUP(Sales_Data17[[#This Row],[Delivery Region Index]],Regions_Table[#All],2,0)</f>
        <v>Queensland</v>
      </c>
      <c r="I797" t="str">
        <f>VLOOKUP(Sales_Data17[[#This Row],[Delivery Region Index]],Regions_Table[#All],3,0)</f>
        <v>Gold Coast</v>
      </c>
      <c r="J797">
        <v>31</v>
      </c>
      <c r="K797">
        <v>5</v>
      </c>
      <c r="L797" t="str">
        <f>VLOOKUP(Sales_Data17[[#This Row],[Product Description Index]],Products_Data[#All],2,0)</f>
        <v>Hats</v>
      </c>
      <c r="M797">
        <v>8</v>
      </c>
      <c r="N797" s="9">
        <v>294.8</v>
      </c>
      <c r="O797" s="9">
        <f>Sales_Data17[[#This Row],[Order Quantity]]*Sales_Data17[[#This Row],[Unit Price]]</f>
        <v>2358.4</v>
      </c>
      <c r="P797" s="9">
        <v>229.94400000000002</v>
      </c>
      <c r="Q797" s="9">
        <f>Sales_Data17[[#This Row],[Line Total]]-(Sales_Data17[[#This Row],[Total Unit Cost]]*Sales_Data17[[#This Row],[Order Quantity]])</f>
        <v>518.84799999999996</v>
      </c>
      <c r="R797" s="1" t="str">
        <f>TEXT(Sales_Data17[[#This Row],[OrderDate]],"MMM")</f>
        <v>Jun</v>
      </c>
      <c r="S797" s="1" t="str">
        <f t="shared" si="12"/>
        <v>2012</v>
      </c>
    </row>
    <row r="798" spans="1:19">
      <c r="A798" t="s">
        <v>821</v>
      </c>
      <c r="B798" s="2">
        <v>41084</v>
      </c>
      <c r="C798" s="2" t="str">
        <f>VLOOKUP(Sales_Data17[[#This Row],[Customer Name Index]],Customer_Data[#All],2,0)</f>
        <v>Avon Corp</v>
      </c>
      <c r="D798">
        <v>1</v>
      </c>
      <c r="E798" t="s">
        <v>2</v>
      </c>
      <c r="F798" t="s">
        <v>8168</v>
      </c>
      <c r="G798" t="s">
        <v>8027</v>
      </c>
      <c r="H798" t="str">
        <f>VLOOKUP(Sales_Data17[[#This Row],[Delivery Region Index]],Regions_Table[#All],2,0)</f>
        <v>New South Wales</v>
      </c>
      <c r="I798" t="str">
        <f>VLOOKUP(Sales_Data17[[#This Row],[Delivery Region Index]],Regions_Table[#All],3,0)</f>
        <v>Albury</v>
      </c>
      <c r="J798">
        <v>2</v>
      </c>
      <c r="K798">
        <v>1</v>
      </c>
      <c r="L798" t="str">
        <f>VLOOKUP(Sales_Data17[[#This Row],[Product Description Index]],Products_Data[#All],2,0)</f>
        <v>Shirts</v>
      </c>
      <c r="M798">
        <v>9</v>
      </c>
      <c r="N798" s="9">
        <v>334.25555555555559</v>
      </c>
      <c r="O798" s="9">
        <f>Sales_Data17[[#This Row],[Order Quantity]]*Sales_Data17[[#This Row],[Unit Price]]</f>
        <v>3008.3</v>
      </c>
      <c r="P798" s="9">
        <v>177.15544444444447</v>
      </c>
      <c r="Q798" s="9">
        <f>Sales_Data17[[#This Row],[Line Total]]-(Sales_Data17[[#This Row],[Total Unit Cost]]*Sales_Data17[[#This Row],[Order Quantity]])</f>
        <v>1413.9009999999998</v>
      </c>
      <c r="R798" s="1" t="str">
        <f>TEXT(Sales_Data17[[#This Row],[OrderDate]],"MMM")</f>
        <v>Jun</v>
      </c>
      <c r="S798" s="1" t="str">
        <f t="shared" si="12"/>
        <v>2012</v>
      </c>
    </row>
    <row r="799" spans="1:19">
      <c r="A799" t="s">
        <v>822</v>
      </c>
      <c r="B799" s="2">
        <v>41085</v>
      </c>
      <c r="C799" s="2" t="str">
        <f>VLOOKUP(Sales_Data17[[#This Row],[Customer Name Index]],Customer_Data[#All],2,0)</f>
        <v>Rochester Ltd</v>
      </c>
      <c r="D799">
        <v>15</v>
      </c>
      <c r="E799" t="s">
        <v>2</v>
      </c>
      <c r="F799" t="s">
        <v>8168</v>
      </c>
      <c r="G799" t="s">
        <v>8025</v>
      </c>
      <c r="H799" t="str">
        <f>VLOOKUP(Sales_Data17[[#This Row],[Delivery Region Index]],Regions_Table[#All],2,0)</f>
        <v>Queensland</v>
      </c>
      <c r="I799" t="str">
        <f>VLOOKUP(Sales_Data17[[#This Row],[Delivery Region Index]],Regions_Table[#All],3,0)</f>
        <v>Sunshine Coast</v>
      </c>
      <c r="J799">
        <v>42</v>
      </c>
      <c r="K799">
        <v>6</v>
      </c>
      <c r="L799" t="str">
        <f>VLOOKUP(Sales_Data17[[#This Row],[Product Description Index]],Products_Data[#All],2,0)</f>
        <v>Socks</v>
      </c>
      <c r="M799">
        <v>4</v>
      </c>
      <c r="N799" s="9">
        <v>76.677777777777777</v>
      </c>
      <c r="O799" s="9">
        <f>Sales_Data17[[#This Row],[Order Quantity]]*Sales_Data17[[#This Row],[Unit Price]]</f>
        <v>306.71111111111111</v>
      </c>
      <c r="P799" s="9">
        <v>37.572111111111113</v>
      </c>
      <c r="Q799" s="9">
        <f>Sales_Data17[[#This Row],[Line Total]]-(Sales_Data17[[#This Row],[Total Unit Cost]]*Sales_Data17[[#This Row],[Order Quantity]])</f>
        <v>156.42266666666666</v>
      </c>
      <c r="R799" s="1" t="str">
        <f>TEXT(Sales_Data17[[#This Row],[OrderDate]],"MMM")</f>
        <v>Jun</v>
      </c>
      <c r="S799" s="1" t="str">
        <f t="shared" si="12"/>
        <v>2012</v>
      </c>
    </row>
    <row r="800" spans="1:19">
      <c r="A800" t="s">
        <v>823</v>
      </c>
      <c r="B800" s="2">
        <v>41085</v>
      </c>
      <c r="C800" s="2" t="str">
        <f>VLOOKUP(Sales_Data17[[#This Row],[Customer Name Index]],Customer_Data[#All],2,0)</f>
        <v>New Ltd</v>
      </c>
      <c r="D800">
        <v>7</v>
      </c>
      <c r="E800" t="s">
        <v>2</v>
      </c>
      <c r="F800" t="s">
        <v>8168</v>
      </c>
      <c r="G800" t="s">
        <v>8027</v>
      </c>
      <c r="H800" t="str">
        <f>VLOOKUP(Sales_Data17[[#This Row],[Delivery Region Index]],Regions_Table[#All],2,0)</f>
        <v>New South Wales</v>
      </c>
      <c r="I800" t="str">
        <f>VLOOKUP(Sales_Data17[[#This Row],[Delivery Region Index]],Regions_Table[#All],3,0)</f>
        <v>Port Macquarie</v>
      </c>
      <c r="J800">
        <v>19</v>
      </c>
      <c r="K800">
        <v>3</v>
      </c>
      <c r="L800" t="str">
        <f>VLOOKUP(Sales_Data17[[#This Row],[Product Description Index]],Products_Data[#All],2,0)</f>
        <v>Sunglasses</v>
      </c>
      <c r="M800">
        <v>3</v>
      </c>
      <c r="N800" s="9">
        <v>114.64444444444445</v>
      </c>
      <c r="O800" s="9">
        <f>Sales_Data17[[#This Row],[Order Quantity]]*Sales_Data17[[#This Row],[Unit Price]]</f>
        <v>343.93333333333334</v>
      </c>
      <c r="P800" s="9">
        <v>52.736444444444444</v>
      </c>
      <c r="Q800" s="9">
        <f>Sales_Data17[[#This Row],[Line Total]]-(Sales_Data17[[#This Row],[Total Unit Cost]]*Sales_Data17[[#This Row],[Order Quantity]])</f>
        <v>185.72399999999999</v>
      </c>
      <c r="R800" s="1" t="str">
        <f>TEXT(Sales_Data17[[#This Row],[OrderDate]],"MMM")</f>
        <v>Jun</v>
      </c>
      <c r="S800" s="1" t="str">
        <f t="shared" si="12"/>
        <v>2012</v>
      </c>
    </row>
    <row r="801" spans="1:19">
      <c r="A801" t="s">
        <v>824</v>
      </c>
      <c r="B801" s="2">
        <v>41085</v>
      </c>
      <c r="C801" s="2" t="str">
        <f>VLOOKUP(Sales_Data17[[#This Row],[Customer Name Index]],Customer_Data[#All],2,0)</f>
        <v>Pacific Ltd</v>
      </c>
      <c r="D801">
        <v>20</v>
      </c>
      <c r="E801" t="s">
        <v>4</v>
      </c>
      <c r="F801" t="s">
        <v>8168</v>
      </c>
      <c r="G801" t="s">
        <v>8028</v>
      </c>
      <c r="H801" t="str">
        <f>VLOOKUP(Sales_Data17[[#This Row],[Delivery Region Index]],Regions_Table[#All],2,0)</f>
        <v>Victoria</v>
      </c>
      <c r="I801" t="str">
        <f>VLOOKUP(Sales_Data17[[#This Row],[Delivery Region Index]],Regions_Table[#All],3,0)</f>
        <v>Warrnambool</v>
      </c>
      <c r="J801">
        <v>57</v>
      </c>
      <c r="K801">
        <v>8</v>
      </c>
      <c r="L801" t="str">
        <f>VLOOKUP(Sales_Data17[[#This Row],[Product Description Index]],Products_Data[#All],2,0)</f>
        <v>Shoes</v>
      </c>
      <c r="M801">
        <v>1</v>
      </c>
      <c r="N801" s="9">
        <v>98.266666666666666</v>
      </c>
      <c r="O801" s="9">
        <f>Sales_Data17[[#This Row],[Order Quantity]]*Sales_Data17[[#This Row],[Unit Price]]</f>
        <v>98.266666666666666</v>
      </c>
      <c r="P801" s="9">
        <v>41.271999999999998</v>
      </c>
      <c r="Q801" s="9">
        <f>Sales_Data17[[#This Row],[Line Total]]-(Sales_Data17[[#This Row],[Total Unit Cost]]*Sales_Data17[[#This Row],[Order Quantity]])</f>
        <v>56.994666666666667</v>
      </c>
      <c r="R801" s="1" t="str">
        <f>TEXT(Sales_Data17[[#This Row],[OrderDate]],"MMM")</f>
        <v>Jun</v>
      </c>
      <c r="S801" s="1" t="str">
        <f t="shared" si="12"/>
        <v>2012</v>
      </c>
    </row>
    <row r="802" spans="1:19">
      <c r="A802" t="s">
        <v>825</v>
      </c>
      <c r="B802" s="2">
        <v>41085</v>
      </c>
      <c r="C802" s="2" t="str">
        <f>VLOOKUP(Sales_Data17[[#This Row],[Customer Name Index]],Customer_Data[#All],2,0)</f>
        <v>PEDIFIX, Corp</v>
      </c>
      <c r="D802">
        <v>6</v>
      </c>
      <c r="E802" t="s">
        <v>2</v>
      </c>
      <c r="F802" t="s">
        <v>8168</v>
      </c>
      <c r="G802" t="s">
        <v>8027</v>
      </c>
      <c r="H802" t="str">
        <f>VLOOKUP(Sales_Data17[[#This Row],[Delivery Region Index]],Regions_Table[#All],2,0)</f>
        <v>New South Wales</v>
      </c>
      <c r="I802" t="str">
        <f>VLOOKUP(Sales_Data17[[#This Row],[Delivery Region Index]],Regions_Table[#All],3,0)</f>
        <v>Nowra</v>
      </c>
      <c r="J802">
        <v>17</v>
      </c>
      <c r="K802">
        <v>3</v>
      </c>
      <c r="L802" t="str">
        <f>VLOOKUP(Sales_Data17[[#This Row],[Product Description Index]],Products_Data[#All],2,0)</f>
        <v>Sunglasses</v>
      </c>
      <c r="M802">
        <v>4</v>
      </c>
      <c r="N802" s="9">
        <v>124.32222222222224</v>
      </c>
      <c r="O802" s="9">
        <f>Sales_Data17[[#This Row],[Order Quantity]]*Sales_Data17[[#This Row],[Unit Price]]</f>
        <v>497.28888888888895</v>
      </c>
      <c r="P802" s="9">
        <v>52.215333333333341</v>
      </c>
      <c r="Q802" s="9">
        <f>Sales_Data17[[#This Row],[Line Total]]-(Sales_Data17[[#This Row],[Total Unit Cost]]*Sales_Data17[[#This Row],[Order Quantity]])</f>
        <v>288.42755555555561</v>
      </c>
      <c r="R802" s="1" t="str">
        <f>TEXT(Sales_Data17[[#This Row],[OrderDate]],"MMM")</f>
        <v>Jun</v>
      </c>
      <c r="S802" s="1" t="str">
        <f t="shared" si="12"/>
        <v>2012</v>
      </c>
    </row>
    <row r="803" spans="1:19">
      <c r="A803" t="s">
        <v>826</v>
      </c>
      <c r="B803" s="2">
        <v>41085</v>
      </c>
      <c r="C803" s="2" t="str">
        <f>VLOOKUP(Sales_Data17[[#This Row],[Customer Name Index]],Customer_Data[#All],2,0)</f>
        <v>Medsep Group</v>
      </c>
      <c r="D803">
        <v>8</v>
      </c>
      <c r="E803" t="s">
        <v>4</v>
      </c>
      <c r="F803" t="s">
        <v>8168</v>
      </c>
      <c r="G803" t="s">
        <v>8027</v>
      </c>
      <c r="H803" t="str">
        <f>VLOOKUP(Sales_Data17[[#This Row],[Delivery Region Index]],Regions_Table[#All],2,0)</f>
        <v>New South Wales</v>
      </c>
      <c r="I803" t="str">
        <f>VLOOKUP(Sales_Data17[[#This Row],[Delivery Region Index]],Regions_Table[#All],3,0)</f>
        <v>Tweed Heads</v>
      </c>
      <c r="J803">
        <v>22</v>
      </c>
      <c r="K803">
        <v>3</v>
      </c>
      <c r="L803" t="str">
        <f>VLOOKUP(Sales_Data17[[#This Row],[Product Description Index]],Products_Data[#All],2,0)</f>
        <v>Sunglasses</v>
      </c>
      <c r="M803">
        <v>5</v>
      </c>
      <c r="N803" s="9">
        <v>259.81111111111113</v>
      </c>
      <c r="O803" s="9">
        <f>Sales_Data17[[#This Row],[Order Quantity]]*Sales_Data17[[#This Row],[Unit Price]]</f>
        <v>1299.0555555555557</v>
      </c>
      <c r="P803" s="9">
        <v>106.52255555555556</v>
      </c>
      <c r="Q803" s="9">
        <f>Sales_Data17[[#This Row],[Line Total]]-(Sales_Data17[[#This Row],[Total Unit Cost]]*Sales_Data17[[#This Row],[Order Quantity]])</f>
        <v>766.44277777777791</v>
      </c>
      <c r="R803" s="1" t="str">
        <f>TEXT(Sales_Data17[[#This Row],[OrderDate]],"MMM")</f>
        <v>Jun</v>
      </c>
      <c r="S803" s="1" t="str">
        <f t="shared" si="12"/>
        <v>2012</v>
      </c>
    </row>
    <row r="804" spans="1:19">
      <c r="A804" t="s">
        <v>827</v>
      </c>
      <c r="B804" s="2">
        <v>41085</v>
      </c>
      <c r="C804" s="2" t="str">
        <f>VLOOKUP(Sales_Data17[[#This Row],[Customer Name Index]],Customer_Data[#All],2,0)</f>
        <v>New Ltd</v>
      </c>
      <c r="D804">
        <v>7</v>
      </c>
      <c r="E804" t="s">
        <v>4</v>
      </c>
      <c r="F804" t="s">
        <v>8168</v>
      </c>
      <c r="G804" t="s">
        <v>8027</v>
      </c>
      <c r="H804" t="str">
        <f>VLOOKUP(Sales_Data17[[#This Row],[Delivery Region Index]],Regions_Table[#All],2,0)</f>
        <v>New South Wales</v>
      </c>
      <c r="I804" t="str">
        <f>VLOOKUP(Sales_Data17[[#This Row],[Delivery Region Index]],Regions_Table[#All],3,0)</f>
        <v>Port Macquarie</v>
      </c>
      <c r="J804">
        <v>19</v>
      </c>
      <c r="K804">
        <v>3</v>
      </c>
      <c r="L804" t="str">
        <f>VLOOKUP(Sales_Data17[[#This Row],[Product Description Index]],Products_Data[#All],2,0)</f>
        <v>Sunglasses</v>
      </c>
      <c r="M804">
        <v>9</v>
      </c>
      <c r="N804" s="9">
        <v>90.077777777777783</v>
      </c>
      <c r="O804" s="9">
        <f>Sales_Data17[[#This Row],[Order Quantity]]*Sales_Data17[[#This Row],[Unit Price]]</f>
        <v>810.7</v>
      </c>
      <c r="P804" s="9">
        <v>61.252888888888897</v>
      </c>
      <c r="Q804" s="9">
        <f>Sales_Data17[[#This Row],[Line Total]]-(Sales_Data17[[#This Row],[Total Unit Cost]]*Sales_Data17[[#This Row],[Order Quantity]])</f>
        <v>259.42399999999998</v>
      </c>
      <c r="R804" s="1" t="str">
        <f>TEXT(Sales_Data17[[#This Row],[OrderDate]],"MMM")</f>
        <v>Jun</v>
      </c>
      <c r="S804" s="1" t="str">
        <f t="shared" si="12"/>
        <v>2012</v>
      </c>
    </row>
    <row r="805" spans="1:19">
      <c r="A805" t="s">
        <v>828</v>
      </c>
      <c r="B805" s="2">
        <v>41085</v>
      </c>
      <c r="C805" s="2" t="str">
        <f>VLOOKUP(Sales_Data17[[#This Row],[Customer Name Index]],Customer_Data[#All],2,0)</f>
        <v>Medsep Group</v>
      </c>
      <c r="D805">
        <v>8</v>
      </c>
      <c r="E805" t="s">
        <v>4</v>
      </c>
      <c r="F805" t="s">
        <v>8168</v>
      </c>
      <c r="G805" t="s">
        <v>8027</v>
      </c>
      <c r="H805" t="str">
        <f>VLOOKUP(Sales_Data17[[#This Row],[Delivery Region Index]],Regions_Table[#All],2,0)</f>
        <v>New South Wales</v>
      </c>
      <c r="I805" t="str">
        <f>VLOOKUP(Sales_Data17[[#This Row],[Delivery Region Index]],Regions_Table[#All],3,0)</f>
        <v>Tamworth</v>
      </c>
      <c r="J805">
        <v>21</v>
      </c>
      <c r="K805">
        <v>3</v>
      </c>
      <c r="L805" t="str">
        <f>VLOOKUP(Sales_Data17[[#This Row],[Product Description Index]],Products_Data[#All],2,0)</f>
        <v>Sunglasses</v>
      </c>
      <c r="M805">
        <v>3</v>
      </c>
      <c r="N805" s="9">
        <v>436.98888888888888</v>
      </c>
      <c r="O805" s="9">
        <f>Sales_Data17[[#This Row],[Order Quantity]]*Sales_Data17[[#This Row],[Unit Price]]</f>
        <v>1310.9666666666667</v>
      </c>
      <c r="P805" s="9">
        <v>183.53533333333334</v>
      </c>
      <c r="Q805" s="9">
        <f>Sales_Data17[[#This Row],[Line Total]]-(Sales_Data17[[#This Row],[Total Unit Cost]]*Sales_Data17[[#This Row],[Order Quantity]])</f>
        <v>760.3606666666667</v>
      </c>
      <c r="R805" s="1" t="str">
        <f>TEXT(Sales_Data17[[#This Row],[OrderDate]],"MMM")</f>
        <v>Jun</v>
      </c>
      <c r="S805" s="1" t="str">
        <f t="shared" si="12"/>
        <v>2012</v>
      </c>
    </row>
    <row r="806" spans="1:19">
      <c r="A806" t="s">
        <v>829</v>
      </c>
      <c r="B806" s="2">
        <v>41086</v>
      </c>
      <c r="C806" s="2" t="str">
        <f>VLOOKUP(Sales_Data17[[#This Row],[Customer Name Index]],Customer_Data[#All],2,0)</f>
        <v>Procter Corp</v>
      </c>
      <c r="D806">
        <v>5</v>
      </c>
      <c r="E806" t="s">
        <v>2</v>
      </c>
      <c r="F806" t="s">
        <v>8168</v>
      </c>
      <c r="G806" t="s">
        <v>8027</v>
      </c>
      <c r="H806" t="str">
        <f>VLOOKUP(Sales_Data17[[#This Row],[Delivery Region Index]],Regions_Table[#All],2,0)</f>
        <v>New South Wales</v>
      </c>
      <c r="I806" t="str">
        <f>VLOOKUP(Sales_Data17[[#This Row],[Delivery Region Index]],Regions_Table[#All],3,0)</f>
        <v>Lismore</v>
      </c>
      <c r="J806">
        <v>14</v>
      </c>
      <c r="K806">
        <v>2</v>
      </c>
      <c r="L806" t="str">
        <f>VLOOKUP(Sales_Data17[[#This Row],[Product Description Index]],Products_Data[#All],2,0)</f>
        <v>Pants</v>
      </c>
      <c r="M806">
        <v>4</v>
      </c>
      <c r="N806" s="9">
        <v>93.800000000000011</v>
      </c>
      <c r="O806" s="9">
        <f>Sales_Data17[[#This Row],[Order Quantity]]*Sales_Data17[[#This Row],[Unit Price]]</f>
        <v>375.20000000000005</v>
      </c>
      <c r="P806" s="9">
        <v>37.52000000000001</v>
      </c>
      <c r="Q806" s="9">
        <f>Sales_Data17[[#This Row],[Line Total]]-(Sales_Data17[[#This Row],[Total Unit Cost]]*Sales_Data17[[#This Row],[Order Quantity]])</f>
        <v>225.12</v>
      </c>
      <c r="R806" s="1" t="str">
        <f>TEXT(Sales_Data17[[#This Row],[OrderDate]],"MMM")</f>
        <v>Jun</v>
      </c>
      <c r="S806" s="1" t="str">
        <f t="shared" si="12"/>
        <v>2012</v>
      </c>
    </row>
    <row r="807" spans="1:19">
      <c r="A807" t="s">
        <v>830</v>
      </c>
      <c r="B807" s="2">
        <v>41086</v>
      </c>
      <c r="C807" s="2" t="str">
        <f>VLOOKUP(Sales_Data17[[#This Row],[Customer Name Index]],Customer_Data[#All],2,0)</f>
        <v xml:space="preserve">Medline </v>
      </c>
      <c r="D807">
        <v>12</v>
      </c>
      <c r="E807" t="s">
        <v>2</v>
      </c>
      <c r="F807" t="s">
        <v>8168</v>
      </c>
      <c r="G807" t="s">
        <v>8026</v>
      </c>
      <c r="H807" t="str">
        <f>VLOOKUP(Sales_Data17[[#This Row],[Delivery Region Index]],Regions_Table[#All],2,0)</f>
        <v>Queensland</v>
      </c>
      <c r="I807" t="str">
        <f>VLOOKUP(Sales_Data17[[#This Row],[Delivery Region Index]],Regions_Table[#All],3,0)</f>
        <v>Logan City</v>
      </c>
      <c r="J807">
        <v>35</v>
      </c>
      <c r="K807">
        <v>5</v>
      </c>
      <c r="L807" t="str">
        <f>VLOOKUP(Sales_Data17[[#This Row],[Product Description Index]],Products_Data[#All],2,0)</f>
        <v>Hats</v>
      </c>
      <c r="M807">
        <v>9</v>
      </c>
      <c r="N807" s="9">
        <v>20.100000000000001</v>
      </c>
      <c r="O807" s="9">
        <f>Sales_Data17[[#This Row],[Order Quantity]]*Sales_Data17[[#This Row],[Unit Price]]</f>
        <v>180.9</v>
      </c>
      <c r="P807" s="9">
        <v>13.266</v>
      </c>
      <c r="Q807" s="9">
        <f>Sales_Data17[[#This Row],[Line Total]]-(Sales_Data17[[#This Row],[Total Unit Cost]]*Sales_Data17[[#This Row],[Order Quantity]])</f>
        <v>61.506</v>
      </c>
      <c r="R807" s="1" t="str">
        <f>TEXT(Sales_Data17[[#This Row],[OrderDate]],"MMM")</f>
        <v>Jun</v>
      </c>
      <c r="S807" s="1" t="str">
        <f t="shared" si="12"/>
        <v>2012</v>
      </c>
    </row>
    <row r="808" spans="1:19">
      <c r="A808" t="s">
        <v>831</v>
      </c>
      <c r="B808" s="2">
        <v>41086</v>
      </c>
      <c r="C808" s="2" t="str">
        <f>VLOOKUP(Sales_Data17[[#This Row],[Customer Name Index]],Customer_Data[#All],2,0)</f>
        <v>Rochester Ltd</v>
      </c>
      <c r="D808">
        <v>15</v>
      </c>
      <c r="E808" t="s">
        <v>4</v>
      </c>
      <c r="F808" t="s">
        <v>8168</v>
      </c>
      <c r="G808" t="s">
        <v>8025</v>
      </c>
      <c r="H808" t="str">
        <f>VLOOKUP(Sales_Data17[[#This Row],[Delivery Region Index]],Regions_Table[#All],2,0)</f>
        <v>Queensland</v>
      </c>
      <c r="I808" t="str">
        <f>VLOOKUP(Sales_Data17[[#This Row],[Delivery Region Index]],Regions_Table[#All],3,0)</f>
        <v>Rockhampton</v>
      </c>
      <c r="J808">
        <v>41</v>
      </c>
      <c r="K808">
        <v>6</v>
      </c>
      <c r="L808" t="str">
        <f>VLOOKUP(Sales_Data17[[#This Row],[Product Description Index]],Products_Data[#All],2,0)</f>
        <v>Socks</v>
      </c>
      <c r="M808">
        <v>9</v>
      </c>
      <c r="N808" s="9">
        <v>262.78888888888889</v>
      </c>
      <c r="O808" s="9">
        <f>Sales_Data17[[#This Row],[Order Quantity]]*Sales_Data17[[#This Row],[Unit Price]]</f>
        <v>2365.1</v>
      </c>
      <c r="P808" s="9">
        <v>220.74266666666665</v>
      </c>
      <c r="Q808" s="9">
        <f>Sales_Data17[[#This Row],[Line Total]]-(Sales_Data17[[#This Row],[Total Unit Cost]]*Sales_Data17[[#This Row],[Order Quantity]])</f>
        <v>378.41600000000017</v>
      </c>
      <c r="R808" s="1" t="str">
        <f>TEXT(Sales_Data17[[#This Row],[OrderDate]],"MMM")</f>
        <v>Jun</v>
      </c>
      <c r="S808" s="1" t="str">
        <f t="shared" si="12"/>
        <v>2012</v>
      </c>
    </row>
    <row r="809" spans="1:19">
      <c r="A809" t="s">
        <v>832</v>
      </c>
      <c r="B809" s="2">
        <v>41086</v>
      </c>
      <c r="C809" s="2" t="str">
        <f>VLOOKUP(Sales_Data17[[#This Row],[Customer Name Index]],Customer_Data[#All],2,0)</f>
        <v>PEDIFIX, Corp</v>
      </c>
      <c r="D809">
        <v>6</v>
      </c>
      <c r="E809" t="s">
        <v>4</v>
      </c>
      <c r="F809" t="s">
        <v>8168</v>
      </c>
      <c r="G809" t="s">
        <v>8027</v>
      </c>
      <c r="H809" t="str">
        <f>VLOOKUP(Sales_Data17[[#This Row],[Delivery Region Index]],Regions_Table[#All],2,0)</f>
        <v>New South Wales</v>
      </c>
      <c r="I809" t="str">
        <f>VLOOKUP(Sales_Data17[[#This Row],[Delivery Region Index]],Regions_Table[#All],3,0)</f>
        <v>Newcastle</v>
      </c>
      <c r="J809">
        <v>16</v>
      </c>
      <c r="K809">
        <v>3</v>
      </c>
      <c r="L809" t="str">
        <f>VLOOKUP(Sales_Data17[[#This Row],[Product Description Index]],Products_Data[#All],2,0)</f>
        <v>Sunglasses</v>
      </c>
      <c r="M809">
        <v>2</v>
      </c>
      <c r="N809" s="9">
        <v>262.04444444444448</v>
      </c>
      <c r="O809" s="9">
        <f>Sales_Data17[[#This Row],[Order Quantity]]*Sales_Data17[[#This Row],[Unit Price]]</f>
        <v>524.08888888888896</v>
      </c>
      <c r="P809" s="9">
        <v>120.54044444444445</v>
      </c>
      <c r="Q809" s="9">
        <f>Sales_Data17[[#This Row],[Line Total]]-(Sales_Data17[[#This Row],[Total Unit Cost]]*Sales_Data17[[#This Row],[Order Quantity]])</f>
        <v>283.00800000000004</v>
      </c>
      <c r="R809" s="1" t="str">
        <f>TEXT(Sales_Data17[[#This Row],[OrderDate]],"MMM")</f>
        <v>Jun</v>
      </c>
      <c r="S809" s="1" t="str">
        <f t="shared" si="12"/>
        <v>2012</v>
      </c>
    </row>
    <row r="810" spans="1:19">
      <c r="A810" t="s">
        <v>833</v>
      </c>
      <c r="B810" s="2">
        <v>41086</v>
      </c>
      <c r="C810" s="2" t="str">
        <f>VLOOKUP(Sales_Data17[[#This Row],[Customer Name Index]],Customer_Data[#All],2,0)</f>
        <v xml:space="preserve">Medline </v>
      </c>
      <c r="D810">
        <v>12</v>
      </c>
      <c r="E810" t="s">
        <v>4</v>
      </c>
      <c r="F810" t="s">
        <v>8168</v>
      </c>
      <c r="G810" t="s">
        <v>8026</v>
      </c>
      <c r="H810" t="str">
        <f>VLOOKUP(Sales_Data17[[#This Row],[Delivery Region Index]],Regions_Table[#All],2,0)</f>
        <v>Queensland</v>
      </c>
      <c r="I810" t="str">
        <f>VLOOKUP(Sales_Data17[[#This Row],[Delivery Region Index]],Regions_Table[#All],3,0)</f>
        <v>Ipswich</v>
      </c>
      <c r="J810">
        <v>34</v>
      </c>
      <c r="K810">
        <v>5</v>
      </c>
      <c r="L810" t="str">
        <f>VLOOKUP(Sales_Data17[[#This Row],[Product Description Index]],Products_Data[#All],2,0)</f>
        <v>Hats</v>
      </c>
      <c r="M810">
        <v>6</v>
      </c>
      <c r="N810" s="9">
        <v>194.3</v>
      </c>
      <c r="O810" s="9">
        <f>Sales_Data17[[#This Row],[Order Quantity]]*Sales_Data17[[#This Row],[Unit Price]]</f>
        <v>1165.8000000000002</v>
      </c>
      <c r="P810" s="9">
        <v>130.18100000000001</v>
      </c>
      <c r="Q810" s="9">
        <f>Sales_Data17[[#This Row],[Line Total]]-(Sales_Data17[[#This Row],[Total Unit Cost]]*Sales_Data17[[#This Row],[Order Quantity]])</f>
        <v>384.71400000000017</v>
      </c>
      <c r="R810" s="1" t="str">
        <f>TEXT(Sales_Data17[[#This Row],[OrderDate]],"MMM")</f>
        <v>Jun</v>
      </c>
      <c r="S810" s="1" t="str">
        <f t="shared" si="12"/>
        <v>2012</v>
      </c>
    </row>
    <row r="811" spans="1:19">
      <c r="A811" t="s">
        <v>834</v>
      </c>
      <c r="B811" s="2">
        <v>41086</v>
      </c>
      <c r="C811" s="2" t="str">
        <f>VLOOKUP(Sales_Data17[[#This Row],[Customer Name Index]],Customer_Data[#All],2,0)</f>
        <v xml:space="preserve">Medline </v>
      </c>
      <c r="D811">
        <v>12</v>
      </c>
      <c r="E811" t="s">
        <v>3</v>
      </c>
      <c r="F811" t="s">
        <v>8168</v>
      </c>
      <c r="G811" t="s">
        <v>8026</v>
      </c>
      <c r="H811" t="str">
        <f>VLOOKUP(Sales_Data17[[#This Row],[Delivery Region Index]],Regions_Table[#All],2,0)</f>
        <v>Queensland</v>
      </c>
      <c r="I811" t="str">
        <f>VLOOKUP(Sales_Data17[[#This Row],[Delivery Region Index]],Regions_Table[#All],3,0)</f>
        <v>Ipswich</v>
      </c>
      <c r="J811">
        <v>34</v>
      </c>
      <c r="K811">
        <v>5</v>
      </c>
      <c r="L811" t="str">
        <f>VLOOKUP(Sales_Data17[[#This Row],[Product Description Index]],Products_Data[#All],2,0)</f>
        <v>Hats</v>
      </c>
      <c r="M811">
        <v>8</v>
      </c>
      <c r="N811" s="9">
        <v>202.48888888888891</v>
      </c>
      <c r="O811" s="9">
        <f>Sales_Data17[[#This Row],[Order Quantity]]*Sales_Data17[[#This Row],[Unit Price]]</f>
        <v>1619.9111111111113</v>
      </c>
      <c r="P811" s="9">
        <v>133.64266666666668</v>
      </c>
      <c r="Q811" s="9">
        <f>Sales_Data17[[#This Row],[Line Total]]-(Sales_Data17[[#This Row],[Total Unit Cost]]*Sales_Data17[[#This Row],[Order Quantity]])</f>
        <v>550.76977777777779</v>
      </c>
      <c r="R811" s="1" t="str">
        <f>TEXT(Sales_Data17[[#This Row],[OrderDate]],"MMM")</f>
        <v>Jun</v>
      </c>
      <c r="S811" s="1" t="str">
        <f t="shared" si="12"/>
        <v>2012</v>
      </c>
    </row>
    <row r="812" spans="1:19">
      <c r="A812" t="s">
        <v>835</v>
      </c>
      <c r="B812" s="2">
        <v>41087</v>
      </c>
      <c r="C812" s="2" t="str">
        <f>VLOOKUP(Sales_Data17[[#This Row],[Customer Name Index]],Customer_Data[#All],2,0)</f>
        <v>Pacific Ltd</v>
      </c>
      <c r="D812">
        <v>20</v>
      </c>
      <c r="E812" t="s">
        <v>4</v>
      </c>
      <c r="F812" t="s">
        <v>8168</v>
      </c>
      <c r="G812" t="s">
        <v>8028</v>
      </c>
      <c r="H812" t="str">
        <f>VLOOKUP(Sales_Data17[[#This Row],[Delivery Region Index]],Regions_Table[#All],2,0)</f>
        <v>Victoria</v>
      </c>
      <c r="I812" t="str">
        <f>VLOOKUP(Sales_Data17[[#This Row],[Delivery Region Index]],Regions_Table[#All],3,0)</f>
        <v>Wodonga</v>
      </c>
      <c r="J812">
        <v>58</v>
      </c>
      <c r="K812">
        <v>8</v>
      </c>
      <c r="L812" t="str">
        <f>VLOOKUP(Sales_Data17[[#This Row],[Product Description Index]],Products_Data[#All],2,0)</f>
        <v>Shoes</v>
      </c>
      <c r="M812">
        <v>4</v>
      </c>
      <c r="N812" s="9">
        <v>91.566666666666663</v>
      </c>
      <c r="O812" s="9">
        <f>Sales_Data17[[#This Row],[Order Quantity]]*Sales_Data17[[#This Row],[Unit Price]]</f>
        <v>366.26666666666665</v>
      </c>
      <c r="P812" s="9">
        <v>76.000333333333344</v>
      </c>
      <c r="Q812" s="9">
        <f>Sales_Data17[[#This Row],[Line Total]]-(Sales_Data17[[#This Row],[Total Unit Cost]]*Sales_Data17[[#This Row],[Order Quantity]])</f>
        <v>62.265333333333274</v>
      </c>
      <c r="R812" s="1" t="str">
        <f>TEXT(Sales_Data17[[#This Row],[OrderDate]],"MMM")</f>
        <v>Jun</v>
      </c>
      <c r="S812" s="1" t="str">
        <f t="shared" si="12"/>
        <v>2012</v>
      </c>
    </row>
    <row r="813" spans="1:19">
      <c r="A813" t="s">
        <v>836</v>
      </c>
      <c r="B813" s="2">
        <v>41087</v>
      </c>
      <c r="C813" s="2" t="str">
        <f>VLOOKUP(Sales_Data17[[#This Row],[Customer Name Index]],Customer_Data[#All],2,0)</f>
        <v xml:space="preserve">Qualitest </v>
      </c>
      <c r="D813">
        <v>19</v>
      </c>
      <c r="E813" t="s">
        <v>4</v>
      </c>
      <c r="F813" t="s">
        <v>8168</v>
      </c>
      <c r="G813" t="s">
        <v>8028</v>
      </c>
      <c r="H813" t="str">
        <f>VLOOKUP(Sales_Data17[[#This Row],[Delivery Region Index]],Regions_Table[#All],2,0)</f>
        <v>Victoria</v>
      </c>
      <c r="I813" t="str">
        <f>VLOOKUP(Sales_Data17[[#This Row],[Delivery Region Index]],Regions_Table[#All],3,0)</f>
        <v>Swan Hill</v>
      </c>
      <c r="J813">
        <v>55</v>
      </c>
      <c r="K813">
        <v>8</v>
      </c>
      <c r="L813" t="str">
        <f>VLOOKUP(Sales_Data17[[#This Row],[Product Description Index]],Products_Data[#All],2,0)</f>
        <v>Shoes</v>
      </c>
      <c r="M813">
        <v>1</v>
      </c>
      <c r="N813" s="9">
        <v>209.1888888888889</v>
      </c>
      <c r="O813" s="9">
        <f>Sales_Data17[[#This Row],[Order Quantity]]*Sales_Data17[[#This Row],[Unit Price]]</f>
        <v>209.1888888888889</v>
      </c>
      <c r="P813" s="9">
        <v>146.43222222222221</v>
      </c>
      <c r="Q813" s="9">
        <f>Sales_Data17[[#This Row],[Line Total]]-(Sales_Data17[[#This Row],[Total Unit Cost]]*Sales_Data17[[#This Row],[Order Quantity]])</f>
        <v>62.756666666666689</v>
      </c>
      <c r="R813" s="1" t="str">
        <f>TEXT(Sales_Data17[[#This Row],[OrderDate]],"MMM")</f>
        <v>Jun</v>
      </c>
      <c r="S813" s="1" t="str">
        <f t="shared" si="12"/>
        <v>2012</v>
      </c>
    </row>
    <row r="814" spans="1:19">
      <c r="A814" t="s">
        <v>837</v>
      </c>
      <c r="B814" s="2">
        <v>41087</v>
      </c>
      <c r="C814" s="2" t="str">
        <f>VLOOKUP(Sales_Data17[[#This Row],[Customer Name Index]],Customer_Data[#All],2,0)</f>
        <v>Procter Corp</v>
      </c>
      <c r="D814">
        <v>5</v>
      </c>
      <c r="E814" t="s">
        <v>2</v>
      </c>
      <c r="F814" t="s">
        <v>8168</v>
      </c>
      <c r="G814" t="s">
        <v>8027</v>
      </c>
      <c r="H814" t="str">
        <f>VLOOKUP(Sales_Data17[[#This Row],[Delivery Region Index]],Regions_Table[#All],2,0)</f>
        <v>New South Wales</v>
      </c>
      <c r="I814" t="str">
        <f>VLOOKUP(Sales_Data17[[#This Row],[Delivery Region Index]],Regions_Table[#All],3,0)</f>
        <v>Maitland</v>
      </c>
      <c r="J814">
        <v>15</v>
      </c>
      <c r="K814">
        <v>2</v>
      </c>
      <c r="L814" t="str">
        <f>VLOOKUP(Sales_Data17[[#This Row],[Product Description Index]],Products_Data[#All],2,0)</f>
        <v>Pants</v>
      </c>
      <c r="M814">
        <v>9</v>
      </c>
      <c r="N814" s="9">
        <v>424.33333333333331</v>
      </c>
      <c r="O814" s="9">
        <f>Sales_Data17[[#This Row],[Order Quantity]]*Sales_Data17[[#This Row],[Unit Price]]</f>
        <v>3819</v>
      </c>
      <c r="P814" s="9">
        <v>173.97666666666666</v>
      </c>
      <c r="Q814" s="9">
        <f>Sales_Data17[[#This Row],[Line Total]]-(Sales_Data17[[#This Row],[Total Unit Cost]]*Sales_Data17[[#This Row],[Order Quantity]])</f>
        <v>2253.21</v>
      </c>
      <c r="R814" s="1" t="str">
        <f>TEXT(Sales_Data17[[#This Row],[OrderDate]],"MMM")</f>
        <v>Jun</v>
      </c>
      <c r="S814" s="1" t="str">
        <f t="shared" si="12"/>
        <v>2012</v>
      </c>
    </row>
    <row r="815" spans="1:19">
      <c r="A815" t="s">
        <v>838</v>
      </c>
      <c r="B815" s="2">
        <v>41087</v>
      </c>
      <c r="C815" s="2" t="str">
        <f>VLOOKUP(Sales_Data17[[#This Row],[Customer Name Index]],Customer_Data[#All],2,0)</f>
        <v>Pure Group</v>
      </c>
      <c r="D815">
        <v>17</v>
      </c>
      <c r="E815" t="s">
        <v>4</v>
      </c>
      <c r="F815" t="s">
        <v>8168</v>
      </c>
      <c r="G815" t="s">
        <v>8025</v>
      </c>
      <c r="H815" t="str">
        <f>VLOOKUP(Sales_Data17[[#This Row],[Delivery Region Index]],Regions_Table[#All],2,0)</f>
        <v>Victoria</v>
      </c>
      <c r="I815" t="str">
        <f>VLOOKUP(Sales_Data17[[#This Row],[Delivery Region Index]],Regions_Table[#All],3,0)</f>
        <v>Melbourne</v>
      </c>
      <c r="J815">
        <v>47</v>
      </c>
      <c r="K815">
        <v>7</v>
      </c>
      <c r="L815" t="str">
        <f>VLOOKUP(Sales_Data17[[#This Row],[Product Description Index]],Products_Data[#All],2,0)</f>
        <v>Dress Shirts</v>
      </c>
      <c r="M815">
        <v>3</v>
      </c>
      <c r="N815" s="9">
        <v>120.60000000000001</v>
      </c>
      <c r="O815" s="9">
        <f>Sales_Data17[[#This Row],[Order Quantity]]*Sales_Data17[[#This Row],[Unit Price]]</f>
        <v>361.8</v>
      </c>
      <c r="P815" s="9">
        <v>74.772000000000006</v>
      </c>
      <c r="Q815" s="9">
        <f>Sales_Data17[[#This Row],[Line Total]]-(Sales_Data17[[#This Row],[Total Unit Cost]]*Sales_Data17[[#This Row],[Order Quantity]])</f>
        <v>137.48399999999998</v>
      </c>
      <c r="R815" s="1" t="str">
        <f>TEXT(Sales_Data17[[#This Row],[OrderDate]],"MMM")</f>
        <v>Jun</v>
      </c>
      <c r="S815" s="1" t="str">
        <f t="shared" si="12"/>
        <v>2012</v>
      </c>
    </row>
    <row r="816" spans="1:19">
      <c r="A816" t="s">
        <v>839</v>
      </c>
      <c r="B816" s="2">
        <v>41087</v>
      </c>
      <c r="C816" s="2" t="str">
        <f>VLOOKUP(Sales_Data17[[#This Row],[Customer Name Index]],Customer_Data[#All],2,0)</f>
        <v>3LAB, Ltd</v>
      </c>
      <c r="D816">
        <v>16</v>
      </c>
      <c r="E816" t="s">
        <v>4</v>
      </c>
      <c r="F816" t="s">
        <v>8168</v>
      </c>
      <c r="G816" t="s">
        <v>8025</v>
      </c>
      <c r="H816" t="str">
        <f>VLOOKUP(Sales_Data17[[#This Row],[Delivery Region Index]],Regions_Table[#All],2,0)</f>
        <v>Queensland</v>
      </c>
      <c r="I816" t="str">
        <f>VLOOKUP(Sales_Data17[[#This Row],[Delivery Region Index]],Regions_Table[#All],3,0)</f>
        <v>Townsville</v>
      </c>
      <c r="J816">
        <v>45</v>
      </c>
      <c r="K816">
        <v>7</v>
      </c>
      <c r="L816" t="str">
        <f>VLOOKUP(Sales_Data17[[#This Row],[Product Description Index]],Products_Data[#All],2,0)</f>
        <v>Dress Shirts</v>
      </c>
      <c r="M816">
        <v>7</v>
      </c>
      <c r="N816" s="9">
        <v>119.11111111111111</v>
      </c>
      <c r="O816" s="9">
        <f>Sales_Data17[[#This Row],[Order Quantity]]*Sales_Data17[[#This Row],[Unit Price]]</f>
        <v>833.77777777777783</v>
      </c>
      <c r="P816" s="9">
        <v>95.288888888888891</v>
      </c>
      <c r="Q816" s="9">
        <f>Sales_Data17[[#This Row],[Line Total]]-(Sales_Data17[[#This Row],[Total Unit Cost]]*Sales_Data17[[#This Row],[Order Quantity]])</f>
        <v>166.75555555555559</v>
      </c>
      <c r="R816" s="1" t="str">
        <f>TEXT(Sales_Data17[[#This Row],[OrderDate]],"MMM")</f>
        <v>Jun</v>
      </c>
      <c r="S816" s="1" t="str">
        <f t="shared" si="12"/>
        <v>2012</v>
      </c>
    </row>
    <row r="817" spans="1:19">
      <c r="A817" t="s">
        <v>840</v>
      </c>
      <c r="B817" s="2">
        <v>41087</v>
      </c>
      <c r="C817" s="2" t="str">
        <f>VLOOKUP(Sales_Data17[[#This Row],[Customer Name Index]],Customer_Data[#All],2,0)</f>
        <v xml:space="preserve">Ei </v>
      </c>
      <c r="D817">
        <v>9</v>
      </c>
      <c r="E817" t="s">
        <v>4</v>
      </c>
      <c r="F817" t="s">
        <v>8168</v>
      </c>
      <c r="G817" t="s">
        <v>8027</v>
      </c>
      <c r="H817" t="str">
        <f>VLOOKUP(Sales_Data17[[#This Row],[Delivery Region Index]],Regions_Table[#All],2,0)</f>
        <v>New South Wales</v>
      </c>
      <c r="I817" t="str">
        <f>VLOOKUP(Sales_Data17[[#This Row],[Delivery Region Index]],Regions_Table[#All],3,0)</f>
        <v>Wollongong</v>
      </c>
      <c r="J817">
        <v>24</v>
      </c>
      <c r="K817">
        <v>4</v>
      </c>
      <c r="L817" t="str">
        <f>VLOOKUP(Sales_Data17[[#This Row],[Product Description Index]],Products_Data[#All],2,0)</f>
        <v>Jeans</v>
      </c>
      <c r="M817">
        <v>7</v>
      </c>
      <c r="N817" s="9">
        <v>116.87777777777779</v>
      </c>
      <c r="O817" s="9">
        <f>Sales_Data17[[#This Row],[Order Quantity]]*Sales_Data17[[#This Row],[Unit Price]]</f>
        <v>818.14444444444462</v>
      </c>
      <c r="P817" s="9">
        <v>49.088666666666668</v>
      </c>
      <c r="Q817" s="9">
        <f>Sales_Data17[[#This Row],[Line Total]]-(Sales_Data17[[#This Row],[Total Unit Cost]]*Sales_Data17[[#This Row],[Order Quantity]])</f>
        <v>474.52377777777792</v>
      </c>
      <c r="R817" s="1" t="str">
        <f>TEXT(Sales_Data17[[#This Row],[OrderDate]],"MMM")</f>
        <v>Jun</v>
      </c>
      <c r="S817" s="1" t="str">
        <f t="shared" si="12"/>
        <v>2012</v>
      </c>
    </row>
    <row r="818" spans="1:19">
      <c r="A818" t="s">
        <v>841</v>
      </c>
      <c r="B818" s="2">
        <v>41088</v>
      </c>
      <c r="C818" s="2" t="str">
        <f>VLOOKUP(Sales_Data17[[#This Row],[Customer Name Index]],Customer_Data[#All],2,0)</f>
        <v>Ole Group</v>
      </c>
      <c r="D818">
        <v>13</v>
      </c>
      <c r="E818" t="s">
        <v>3</v>
      </c>
      <c r="F818" t="s">
        <v>8168</v>
      </c>
      <c r="G818" t="s">
        <v>8026</v>
      </c>
      <c r="H818" t="str">
        <f>VLOOKUP(Sales_Data17[[#This Row],[Delivery Region Index]],Regions_Table[#All],2,0)</f>
        <v>Queensland</v>
      </c>
      <c r="I818" t="str">
        <f>VLOOKUP(Sales_Data17[[#This Row],[Delivery Region Index]],Regions_Table[#All],3,0)</f>
        <v>Maryborough</v>
      </c>
      <c r="J818">
        <v>37</v>
      </c>
      <c r="K818">
        <v>6</v>
      </c>
      <c r="L818" t="str">
        <f>VLOOKUP(Sales_Data17[[#This Row],[Product Description Index]],Products_Data[#All],2,0)</f>
        <v>Socks</v>
      </c>
      <c r="M818">
        <v>4</v>
      </c>
      <c r="N818" s="9">
        <v>113.90000000000002</v>
      </c>
      <c r="O818" s="9">
        <f>Sales_Data17[[#This Row],[Order Quantity]]*Sales_Data17[[#This Row],[Unit Price]]</f>
        <v>455.60000000000008</v>
      </c>
      <c r="P818" s="9">
        <v>64.923000000000002</v>
      </c>
      <c r="Q818" s="9">
        <f>Sales_Data17[[#This Row],[Line Total]]-(Sales_Data17[[#This Row],[Total Unit Cost]]*Sales_Data17[[#This Row],[Order Quantity]])</f>
        <v>195.90800000000007</v>
      </c>
      <c r="R818" s="1" t="str">
        <f>TEXT(Sales_Data17[[#This Row],[OrderDate]],"MMM")</f>
        <v>Jun</v>
      </c>
      <c r="S818" s="1" t="str">
        <f t="shared" si="12"/>
        <v>2012</v>
      </c>
    </row>
    <row r="819" spans="1:19">
      <c r="A819" t="s">
        <v>842</v>
      </c>
      <c r="B819" s="2">
        <v>41088</v>
      </c>
      <c r="C819" s="2" t="str">
        <f>VLOOKUP(Sales_Data17[[#This Row],[Customer Name Index]],Customer_Data[#All],2,0)</f>
        <v>21st Ltd</v>
      </c>
      <c r="D819">
        <v>10</v>
      </c>
      <c r="E819" t="s">
        <v>2</v>
      </c>
      <c r="F819" t="s">
        <v>8168</v>
      </c>
      <c r="G819" t="s">
        <v>8026</v>
      </c>
      <c r="H819" t="str">
        <f>VLOOKUP(Sales_Data17[[#This Row],[Delivery Region Index]],Regions_Table[#All],2,0)</f>
        <v>Queensland</v>
      </c>
      <c r="I819" t="str">
        <f>VLOOKUP(Sales_Data17[[#This Row],[Delivery Region Index]],Regions_Table[#All],3,0)</f>
        <v>Charters Towers</v>
      </c>
      <c r="J819">
        <v>29</v>
      </c>
      <c r="K819">
        <v>4</v>
      </c>
      <c r="L819" t="str">
        <f>VLOOKUP(Sales_Data17[[#This Row],[Product Description Index]],Products_Data[#All],2,0)</f>
        <v>Jeans</v>
      </c>
      <c r="M819">
        <v>9</v>
      </c>
      <c r="N819" s="9">
        <v>247.89999999999998</v>
      </c>
      <c r="O819" s="9">
        <f>Sales_Data17[[#This Row],[Order Quantity]]*Sales_Data17[[#This Row],[Unit Price]]</f>
        <v>2231.1</v>
      </c>
      <c r="P819" s="9">
        <v>114.03400000000001</v>
      </c>
      <c r="Q819" s="9">
        <f>Sales_Data17[[#This Row],[Line Total]]-(Sales_Data17[[#This Row],[Total Unit Cost]]*Sales_Data17[[#This Row],[Order Quantity]])</f>
        <v>1204.7939999999999</v>
      </c>
      <c r="R819" s="1" t="str">
        <f>TEXT(Sales_Data17[[#This Row],[OrderDate]],"MMM")</f>
        <v>Jun</v>
      </c>
      <c r="S819" s="1" t="str">
        <f t="shared" si="12"/>
        <v>2012</v>
      </c>
    </row>
    <row r="820" spans="1:19">
      <c r="A820" t="s">
        <v>843</v>
      </c>
      <c r="B820" s="2">
        <v>41088</v>
      </c>
      <c r="C820" s="2" t="str">
        <f>VLOOKUP(Sales_Data17[[#This Row],[Customer Name Index]],Customer_Data[#All],2,0)</f>
        <v>21st Ltd</v>
      </c>
      <c r="D820">
        <v>10</v>
      </c>
      <c r="E820" t="s">
        <v>3</v>
      </c>
      <c r="F820" t="s">
        <v>8168</v>
      </c>
      <c r="G820" t="s">
        <v>8026</v>
      </c>
      <c r="H820" t="str">
        <f>VLOOKUP(Sales_Data17[[#This Row],[Delivery Region Index]],Regions_Table[#All],2,0)</f>
        <v>Queensland</v>
      </c>
      <c r="I820" t="str">
        <f>VLOOKUP(Sales_Data17[[#This Row],[Delivery Region Index]],Regions_Table[#All],3,0)</f>
        <v>Charters Towers</v>
      </c>
      <c r="J820">
        <v>29</v>
      </c>
      <c r="K820">
        <v>4</v>
      </c>
      <c r="L820" t="str">
        <f>VLOOKUP(Sales_Data17[[#This Row],[Product Description Index]],Products_Data[#All],2,0)</f>
        <v>Jeans</v>
      </c>
      <c r="M820">
        <v>4</v>
      </c>
      <c r="N820" s="9">
        <v>29.033333333333335</v>
      </c>
      <c r="O820" s="9">
        <f>Sales_Data17[[#This Row],[Order Quantity]]*Sales_Data17[[#This Row],[Unit Price]]</f>
        <v>116.13333333333334</v>
      </c>
      <c r="P820" s="9">
        <v>13.065000000000001</v>
      </c>
      <c r="Q820" s="9">
        <f>Sales_Data17[[#This Row],[Line Total]]-(Sales_Data17[[#This Row],[Total Unit Cost]]*Sales_Data17[[#This Row],[Order Quantity]])</f>
        <v>63.873333333333335</v>
      </c>
      <c r="R820" s="1" t="str">
        <f>TEXT(Sales_Data17[[#This Row],[OrderDate]],"MMM")</f>
        <v>Jun</v>
      </c>
      <c r="S820" s="1" t="str">
        <f t="shared" si="12"/>
        <v>2012</v>
      </c>
    </row>
    <row r="821" spans="1:19">
      <c r="A821" t="s">
        <v>844</v>
      </c>
      <c r="B821" s="2">
        <v>41089</v>
      </c>
      <c r="C821" s="2" t="str">
        <f>VLOOKUP(Sales_Data17[[#This Row],[Customer Name Index]],Customer_Data[#All],2,0)</f>
        <v>Elorac, Corp</v>
      </c>
      <c r="D821">
        <v>3</v>
      </c>
      <c r="E821" t="s">
        <v>2</v>
      </c>
      <c r="F821" t="s">
        <v>8168</v>
      </c>
      <c r="G821" t="s">
        <v>8027</v>
      </c>
      <c r="H821" t="str">
        <f>VLOOKUP(Sales_Data17[[#This Row],[Delivery Region Index]],Regions_Table[#All],2,0)</f>
        <v>New South Wales</v>
      </c>
      <c r="I821" t="str">
        <f>VLOOKUP(Sales_Data17[[#This Row],[Delivery Region Index]],Regions_Table[#All],3,0)</f>
        <v>Dubbo</v>
      </c>
      <c r="J821">
        <v>8</v>
      </c>
      <c r="K821">
        <v>2</v>
      </c>
      <c r="L821" t="str">
        <f>VLOOKUP(Sales_Data17[[#This Row],[Product Description Index]],Products_Data[#All],2,0)</f>
        <v>Pants</v>
      </c>
      <c r="M821">
        <v>3</v>
      </c>
      <c r="N821" s="9">
        <v>391.57777777777778</v>
      </c>
      <c r="O821" s="9">
        <f>Sales_Data17[[#This Row],[Order Quantity]]*Sales_Data17[[#This Row],[Unit Price]]</f>
        <v>1174.7333333333333</v>
      </c>
      <c r="P821" s="9">
        <v>328.92533333333336</v>
      </c>
      <c r="Q821" s="9">
        <f>Sales_Data17[[#This Row],[Line Total]]-(Sales_Data17[[#This Row],[Total Unit Cost]]*Sales_Data17[[#This Row],[Order Quantity]])</f>
        <v>187.95733333333328</v>
      </c>
      <c r="R821" s="1" t="str">
        <f>TEXT(Sales_Data17[[#This Row],[OrderDate]],"MMM")</f>
        <v>Jun</v>
      </c>
      <c r="S821" s="1" t="str">
        <f t="shared" si="12"/>
        <v>2012</v>
      </c>
    </row>
    <row r="822" spans="1:19">
      <c r="A822" t="s">
        <v>845</v>
      </c>
      <c r="B822" s="2">
        <v>41089</v>
      </c>
      <c r="C822" s="2" t="str">
        <f>VLOOKUP(Sales_Data17[[#This Row],[Customer Name Index]],Customer_Data[#All],2,0)</f>
        <v>Pacific Ltd</v>
      </c>
      <c r="D822">
        <v>20</v>
      </c>
      <c r="E822" t="s">
        <v>3</v>
      </c>
      <c r="F822" t="s">
        <v>8168</v>
      </c>
      <c r="G822" t="s">
        <v>8028</v>
      </c>
      <c r="H822" t="str">
        <f>VLOOKUP(Sales_Data17[[#This Row],[Delivery Region Index]],Regions_Table[#All],2,0)</f>
        <v>Victoria</v>
      </c>
      <c r="I822" t="str">
        <f>VLOOKUP(Sales_Data17[[#This Row],[Delivery Region Index]],Regions_Table[#All],3,0)</f>
        <v>Warrnambool</v>
      </c>
      <c r="J822">
        <v>57</v>
      </c>
      <c r="K822">
        <v>8</v>
      </c>
      <c r="L822" t="str">
        <f>VLOOKUP(Sales_Data17[[#This Row],[Product Description Index]],Products_Data[#All],2,0)</f>
        <v>Shoes</v>
      </c>
      <c r="M822">
        <v>9</v>
      </c>
      <c r="N822" s="9">
        <v>424.33333333333331</v>
      </c>
      <c r="O822" s="9">
        <f>Sales_Data17[[#This Row],[Order Quantity]]*Sales_Data17[[#This Row],[Unit Price]]</f>
        <v>3819</v>
      </c>
      <c r="P822" s="9">
        <v>356.44</v>
      </c>
      <c r="Q822" s="9">
        <f>Sales_Data17[[#This Row],[Line Total]]-(Sales_Data17[[#This Row],[Total Unit Cost]]*Sales_Data17[[#This Row],[Order Quantity]])</f>
        <v>611.04</v>
      </c>
      <c r="R822" s="1" t="str">
        <f>TEXT(Sales_Data17[[#This Row],[OrderDate]],"MMM")</f>
        <v>Jun</v>
      </c>
      <c r="S822" s="1" t="str">
        <f t="shared" si="12"/>
        <v>2012</v>
      </c>
    </row>
    <row r="823" spans="1:19">
      <c r="A823" t="s">
        <v>846</v>
      </c>
      <c r="B823" s="2">
        <v>41089</v>
      </c>
      <c r="C823" s="2" t="str">
        <f>VLOOKUP(Sales_Data17[[#This Row],[Customer Name Index]],Customer_Data[#All],2,0)</f>
        <v>ETUDE Ltd</v>
      </c>
      <c r="D823">
        <v>4</v>
      </c>
      <c r="E823" t="s">
        <v>2</v>
      </c>
      <c r="F823" t="s">
        <v>8168</v>
      </c>
      <c r="G823" t="s">
        <v>8027</v>
      </c>
      <c r="H823" t="str">
        <f>VLOOKUP(Sales_Data17[[#This Row],[Delivery Region Index]],Regions_Table[#All],2,0)</f>
        <v>New South Wales</v>
      </c>
      <c r="I823" t="str">
        <f>VLOOKUP(Sales_Data17[[#This Row],[Delivery Region Index]],Regions_Table[#All],3,0)</f>
        <v>Grafton</v>
      </c>
      <c r="J823">
        <v>11</v>
      </c>
      <c r="K823">
        <v>2</v>
      </c>
      <c r="L823" t="str">
        <f>VLOOKUP(Sales_Data17[[#This Row],[Product Description Index]],Products_Data[#All],2,0)</f>
        <v>Pants</v>
      </c>
      <c r="M823">
        <v>4</v>
      </c>
      <c r="N823" s="9">
        <v>431.03333333333336</v>
      </c>
      <c r="O823" s="9">
        <f>Sales_Data17[[#This Row],[Order Quantity]]*Sales_Data17[[#This Row],[Unit Price]]</f>
        <v>1724.1333333333334</v>
      </c>
      <c r="P823" s="9">
        <v>284.48200000000003</v>
      </c>
      <c r="Q823" s="9">
        <f>Sales_Data17[[#This Row],[Line Total]]-(Sales_Data17[[#This Row],[Total Unit Cost]]*Sales_Data17[[#This Row],[Order Quantity]])</f>
        <v>586.20533333333333</v>
      </c>
      <c r="R823" s="1" t="str">
        <f>TEXT(Sales_Data17[[#This Row],[OrderDate]],"MMM")</f>
        <v>Jun</v>
      </c>
      <c r="S823" s="1" t="str">
        <f t="shared" si="12"/>
        <v>2012</v>
      </c>
    </row>
    <row r="824" spans="1:19">
      <c r="A824" t="s">
        <v>847</v>
      </c>
      <c r="B824" s="2">
        <v>41089</v>
      </c>
      <c r="C824" s="2" t="str">
        <f>VLOOKUP(Sales_Data17[[#This Row],[Customer Name Index]],Customer_Data[#All],2,0)</f>
        <v xml:space="preserve">Medline </v>
      </c>
      <c r="D824">
        <v>12</v>
      </c>
      <c r="E824" t="s">
        <v>4</v>
      </c>
      <c r="F824" t="s">
        <v>8168</v>
      </c>
      <c r="G824" t="s">
        <v>8026</v>
      </c>
      <c r="H824" t="str">
        <f>VLOOKUP(Sales_Data17[[#This Row],[Delivery Region Index]],Regions_Table[#All],2,0)</f>
        <v>Queensland</v>
      </c>
      <c r="I824" t="str">
        <f>VLOOKUP(Sales_Data17[[#This Row],[Delivery Region Index]],Regions_Table[#All],3,0)</f>
        <v>Logan City</v>
      </c>
      <c r="J824">
        <v>35</v>
      </c>
      <c r="K824">
        <v>5</v>
      </c>
      <c r="L824" t="str">
        <f>VLOOKUP(Sales_Data17[[#This Row],[Product Description Index]],Products_Data[#All],2,0)</f>
        <v>Hats</v>
      </c>
      <c r="M824">
        <v>3</v>
      </c>
      <c r="N824" s="9">
        <v>25.311111111111114</v>
      </c>
      <c r="O824" s="9">
        <f>Sales_Data17[[#This Row],[Order Quantity]]*Sales_Data17[[#This Row],[Unit Price]]</f>
        <v>75.933333333333337</v>
      </c>
      <c r="P824" s="9">
        <v>14.680444444444444</v>
      </c>
      <c r="Q824" s="9">
        <f>Sales_Data17[[#This Row],[Line Total]]-(Sales_Data17[[#This Row],[Total Unit Cost]]*Sales_Data17[[#This Row],[Order Quantity]])</f>
        <v>31.89200000000001</v>
      </c>
      <c r="R824" s="1" t="str">
        <f>TEXT(Sales_Data17[[#This Row],[OrderDate]],"MMM")</f>
        <v>Jun</v>
      </c>
      <c r="S824" s="1" t="str">
        <f t="shared" si="12"/>
        <v>2012</v>
      </c>
    </row>
    <row r="825" spans="1:19">
      <c r="A825" t="s">
        <v>848</v>
      </c>
      <c r="B825" s="2">
        <v>41089</v>
      </c>
      <c r="C825" s="2" t="str">
        <f>VLOOKUP(Sales_Data17[[#This Row],[Customer Name Index]],Customer_Data[#All],2,0)</f>
        <v xml:space="preserve">Linde </v>
      </c>
      <c r="D825">
        <v>14</v>
      </c>
      <c r="E825" t="s">
        <v>4</v>
      </c>
      <c r="F825" t="s">
        <v>8168</v>
      </c>
      <c r="G825" t="s">
        <v>8026</v>
      </c>
      <c r="H825" t="str">
        <f>VLOOKUP(Sales_Data17[[#This Row],[Delivery Region Index]],Regions_Table[#All],2,0)</f>
        <v>Queensland</v>
      </c>
      <c r="I825" t="str">
        <f>VLOOKUP(Sales_Data17[[#This Row],[Delivery Region Index]],Regions_Table[#All],3,0)</f>
        <v>Redcliffe</v>
      </c>
      <c r="J825">
        <v>40</v>
      </c>
      <c r="K825">
        <v>6</v>
      </c>
      <c r="L825" t="str">
        <f>VLOOKUP(Sales_Data17[[#This Row],[Product Description Index]],Products_Data[#All],2,0)</f>
        <v>Socks</v>
      </c>
      <c r="M825">
        <v>2</v>
      </c>
      <c r="N825" s="9">
        <v>127.30000000000001</v>
      </c>
      <c r="O825" s="9">
        <f>Sales_Data17[[#This Row],[Order Quantity]]*Sales_Data17[[#This Row],[Unit Price]]</f>
        <v>254.60000000000002</v>
      </c>
      <c r="P825" s="9">
        <v>94.201999999999998</v>
      </c>
      <c r="Q825" s="9">
        <f>Sales_Data17[[#This Row],[Line Total]]-(Sales_Data17[[#This Row],[Total Unit Cost]]*Sales_Data17[[#This Row],[Order Quantity]])</f>
        <v>66.196000000000026</v>
      </c>
      <c r="R825" s="1" t="str">
        <f>TEXT(Sales_Data17[[#This Row],[OrderDate]],"MMM")</f>
        <v>Jun</v>
      </c>
      <c r="S825" s="1" t="str">
        <f t="shared" si="12"/>
        <v>2012</v>
      </c>
    </row>
    <row r="826" spans="1:19">
      <c r="A826" t="s">
        <v>849</v>
      </c>
      <c r="B826" s="2">
        <v>41090</v>
      </c>
      <c r="C826" s="2" t="str">
        <f>VLOOKUP(Sales_Data17[[#This Row],[Customer Name Index]],Customer_Data[#All],2,0)</f>
        <v>Elorac, Corp</v>
      </c>
      <c r="D826">
        <v>3</v>
      </c>
      <c r="E826" t="s">
        <v>4</v>
      </c>
      <c r="F826" t="s">
        <v>8168</v>
      </c>
      <c r="G826" t="s">
        <v>8027</v>
      </c>
      <c r="H826" t="str">
        <f>VLOOKUP(Sales_Data17[[#This Row],[Delivery Region Index]],Regions_Table[#All],2,0)</f>
        <v>New South Wales</v>
      </c>
      <c r="I826" t="str">
        <f>VLOOKUP(Sales_Data17[[#This Row],[Delivery Region Index]],Regions_Table[#All],3,0)</f>
        <v>Coffs Harbour</v>
      </c>
      <c r="J826">
        <v>7</v>
      </c>
      <c r="K826">
        <v>1</v>
      </c>
      <c r="L826" t="str">
        <f>VLOOKUP(Sales_Data17[[#This Row],[Product Description Index]],Products_Data[#All],2,0)</f>
        <v>Shirts</v>
      </c>
      <c r="M826">
        <v>3</v>
      </c>
      <c r="N826" s="9">
        <v>286.61111111111109</v>
      </c>
      <c r="O826" s="9">
        <f>Sales_Data17[[#This Row],[Order Quantity]]*Sales_Data17[[#This Row],[Unit Price]]</f>
        <v>859.83333333333326</v>
      </c>
      <c r="P826" s="9">
        <v>126.10888888888888</v>
      </c>
      <c r="Q826" s="9">
        <f>Sales_Data17[[#This Row],[Line Total]]-(Sales_Data17[[#This Row],[Total Unit Cost]]*Sales_Data17[[#This Row],[Order Quantity]])</f>
        <v>481.5066666666666</v>
      </c>
      <c r="R826" s="1" t="str">
        <f>TEXT(Sales_Data17[[#This Row],[OrderDate]],"MMM")</f>
        <v>Jun</v>
      </c>
      <c r="S826" s="1" t="str">
        <f t="shared" si="12"/>
        <v>2012</v>
      </c>
    </row>
    <row r="827" spans="1:19">
      <c r="A827" t="s">
        <v>850</v>
      </c>
      <c r="B827" s="2">
        <v>41090</v>
      </c>
      <c r="C827" s="2" t="str">
        <f>VLOOKUP(Sales_Data17[[#This Row],[Customer Name Index]],Customer_Data[#All],2,0)</f>
        <v xml:space="preserve">Linde </v>
      </c>
      <c r="D827">
        <v>14</v>
      </c>
      <c r="E827" t="s">
        <v>2</v>
      </c>
      <c r="F827" t="s">
        <v>8168</v>
      </c>
      <c r="G827" t="s">
        <v>8026</v>
      </c>
      <c r="H827" t="str">
        <f>VLOOKUP(Sales_Data17[[#This Row],[Delivery Region Index]],Regions_Table[#All],2,0)</f>
        <v>Queensland</v>
      </c>
      <c r="I827" t="str">
        <f>VLOOKUP(Sales_Data17[[#This Row],[Delivery Region Index]],Regions_Table[#All],3,0)</f>
        <v>Mount Isa</v>
      </c>
      <c r="J827">
        <v>38</v>
      </c>
      <c r="K827">
        <v>6</v>
      </c>
      <c r="L827" t="str">
        <f>VLOOKUP(Sales_Data17[[#This Row],[Product Description Index]],Products_Data[#All],2,0)</f>
        <v>Socks</v>
      </c>
      <c r="M827">
        <v>5</v>
      </c>
      <c r="N827" s="9">
        <v>122.83333333333333</v>
      </c>
      <c r="O827" s="9">
        <f>Sales_Data17[[#This Row],[Order Quantity]]*Sales_Data17[[#This Row],[Unit Price]]</f>
        <v>614.16666666666663</v>
      </c>
      <c r="P827" s="9">
        <v>51.59</v>
      </c>
      <c r="Q827" s="9">
        <f>Sales_Data17[[#This Row],[Line Total]]-(Sales_Data17[[#This Row],[Total Unit Cost]]*Sales_Data17[[#This Row],[Order Quantity]])</f>
        <v>356.21666666666658</v>
      </c>
      <c r="R827" s="1" t="str">
        <f>TEXT(Sales_Data17[[#This Row],[OrderDate]],"MMM")</f>
        <v>Jun</v>
      </c>
      <c r="S827" s="1" t="str">
        <f t="shared" si="12"/>
        <v>2012</v>
      </c>
    </row>
    <row r="828" spans="1:19">
      <c r="A828" t="s">
        <v>851</v>
      </c>
      <c r="B828" s="2">
        <v>41090</v>
      </c>
      <c r="C828" s="2" t="str">
        <f>VLOOKUP(Sales_Data17[[#This Row],[Customer Name Index]],Customer_Data[#All],2,0)</f>
        <v>Rochester Ltd</v>
      </c>
      <c r="D828">
        <v>15</v>
      </c>
      <c r="E828" t="s">
        <v>2</v>
      </c>
      <c r="F828" t="s">
        <v>8168</v>
      </c>
      <c r="G828" t="s">
        <v>8025</v>
      </c>
      <c r="H828" t="str">
        <f>VLOOKUP(Sales_Data17[[#This Row],[Delivery Region Index]],Regions_Table[#All],2,0)</f>
        <v>Queensland</v>
      </c>
      <c r="I828" t="str">
        <f>VLOOKUP(Sales_Data17[[#This Row],[Delivery Region Index]],Regions_Table[#All],3,0)</f>
        <v>Thuringowa</v>
      </c>
      <c r="J828">
        <v>43</v>
      </c>
      <c r="K828">
        <v>6</v>
      </c>
      <c r="L828" t="str">
        <f>VLOOKUP(Sales_Data17[[#This Row],[Product Description Index]],Products_Data[#All],2,0)</f>
        <v>Socks</v>
      </c>
      <c r="M828">
        <v>6</v>
      </c>
      <c r="N828" s="9">
        <v>195.78888888888889</v>
      </c>
      <c r="O828" s="9">
        <f>Sales_Data17[[#This Row],[Order Quantity]]*Sales_Data17[[#This Row],[Unit Price]]</f>
        <v>1174.7333333333333</v>
      </c>
      <c r="P828" s="9">
        <v>135.09433333333334</v>
      </c>
      <c r="Q828" s="9">
        <f>Sales_Data17[[#This Row],[Line Total]]-(Sales_Data17[[#This Row],[Total Unit Cost]]*Sales_Data17[[#This Row],[Order Quantity]])</f>
        <v>364.16733333333332</v>
      </c>
      <c r="R828" s="1" t="str">
        <f>TEXT(Sales_Data17[[#This Row],[OrderDate]],"MMM")</f>
        <v>Jun</v>
      </c>
      <c r="S828" s="1" t="str">
        <f t="shared" si="12"/>
        <v>2012</v>
      </c>
    </row>
    <row r="829" spans="1:19">
      <c r="A829" t="s">
        <v>852</v>
      </c>
      <c r="B829" s="2">
        <v>41090</v>
      </c>
      <c r="C829" s="2" t="str">
        <f>VLOOKUP(Sales_Data17[[#This Row],[Customer Name Index]],Customer_Data[#All],2,0)</f>
        <v>3LAB, Ltd</v>
      </c>
      <c r="D829">
        <v>16</v>
      </c>
      <c r="E829" t="s">
        <v>4</v>
      </c>
      <c r="F829" t="s">
        <v>8168</v>
      </c>
      <c r="G829" t="s">
        <v>8025</v>
      </c>
      <c r="H829" t="str">
        <f>VLOOKUP(Sales_Data17[[#This Row],[Delivery Region Index]],Regions_Table[#All],2,0)</f>
        <v>South Australia</v>
      </c>
      <c r="I829" t="str">
        <f>VLOOKUP(Sales_Data17[[#This Row],[Delivery Region Index]],Regions_Table[#All],3,0)</f>
        <v>Adelaide</v>
      </c>
      <c r="J829">
        <v>46</v>
      </c>
      <c r="K829">
        <v>7</v>
      </c>
      <c r="L829" t="str">
        <f>VLOOKUP(Sales_Data17[[#This Row],[Product Description Index]],Products_Data[#All],2,0)</f>
        <v>Dress Shirts</v>
      </c>
      <c r="M829">
        <v>7</v>
      </c>
      <c r="N829" s="9">
        <v>221.10000000000002</v>
      </c>
      <c r="O829" s="9">
        <f>Sales_Data17[[#This Row],[Order Quantity]]*Sales_Data17[[#This Row],[Unit Price]]</f>
        <v>1547.7000000000003</v>
      </c>
      <c r="P829" s="9">
        <v>103.917</v>
      </c>
      <c r="Q829" s="9">
        <f>Sales_Data17[[#This Row],[Line Total]]-(Sales_Data17[[#This Row],[Total Unit Cost]]*Sales_Data17[[#This Row],[Order Quantity]])</f>
        <v>820.28100000000029</v>
      </c>
      <c r="R829" s="1" t="str">
        <f>TEXT(Sales_Data17[[#This Row],[OrderDate]],"MMM")</f>
        <v>Jun</v>
      </c>
      <c r="S829" s="1" t="str">
        <f t="shared" si="12"/>
        <v>2012</v>
      </c>
    </row>
    <row r="830" spans="1:19">
      <c r="A830" t="s">
        <v>853</v>
      </c>
      <c r="B830" s="2">
        <v>41090</v>
      </c>
      <c r="C830" s="2" t="str">
        <f>VLOOKUP(Sales_Data17[[#This Row],[Customer Name Index]],Customer_Data[#All],2,0)</f>
        <v xml:space="preserve">Ei </v>
      </c>
      <c r="D830">
        <v>9</v>
      </c>
      <c r="E830" t="s">
        <v>3</v>
      </c>
      <c r="F830" t="s">
        <v>8168</v>
      </c>
      <c r="G830" t="s">
        <v>8027</v>
      </c>
      <c r="H830" t="str">
        <f>VLOOKUP(Sales_Data17[[#This Row],[Delivery Region Index]],Regions_Table[#All],2,0)</f>
        <v>Queensland</v>
      </c>
      <c r="I830" t="str">
        <f>VLOOKUP(Sales_Data17[[#This Row],[Delivery Region Index]],Regions_Table[#All],3,0)</f>
        <v>Brisbane</v>
      </c>
      <c r="J830">
        <v>26</v>
      </c>
      <c r="K830">
        <v>4</v>
      </c>
      <c r="L830" t="str">
        <f>VLOOKUP(Sales_Data17[[#This Row],[Product Description Index]],Products_Data[#All],2,0)</f>
        <v>Jeans</v>
      </c>
      <c r="M830">
        <v>1</v>
      </c>
      <c r="N830" s="9">
        <v>29.033333333333335</v>
      </c>
      <c r="O830" s="9">
        <f>Sales_Data17[[#This Row],[Order Quantity]]*Sales_Data17[[#This Row],[Unit Price]]</f>
        <v>29.033333333333335</v>
      </c>
      <c r="P830" s="9">
        <v>22.065333333333335</v>
      </c>
      <c r="Q830" s="9">
        <f>Sales_Data17[[#This Row],[Line Total]]-(Sales_Data17[[#This Row],[Total Unit Cost]]*Sales_Data17[[#This Row],[Order Quantity]])</f>
        <v>6.968</v>
      </c>
      <c r="R830" s="1" t="str">
        <f>TEXT(Sales_Data17[[#This Row],[OrderDate]],"MMM")</f>
        <v>Jun</v>
      </c>
      <c r="S830" s="1" t="str">
        <f t="shared" si="12"/>
        <v>2012</v>
      </c>
    </row>
    <row r="831" spans="1:19">
      <c r="A831" t="s">
        <v>854</v>
      </c>
      <c r="B831" s="2">
        <v>41091</v>
      </c>
      <c r="C831" s="2" t="str">
        <f>VLOOKUP(Sales_Data17[[#This Row],[Customer Name Index]],Customer_Data[#All],2,0)</f>
        <v xml:space="preserve">WakeFern </v>
      </c>
      <c r="D831">
        <v>2</v>
      </c>
      <c r="E831" t="s">
        <v>3</v>
      </c>
      <c r="F831" t="s">
        <v>8168</v>
      </c>
      <c r="G831" t="s">
        <v>8027</v>
      </c>
      <c r="H831" t="str">
        <f>VLOOKUP(Sales_Data17[[#This Row],[Delivery Region Index]],Regions_Table[#All],2,0)</f>
        <v>New South Wales</v>
      </c>
      <c r="I831" t="str">
        <f>VLOOKUP(Sales_Data17[[#This Row],[Delivery Region Index]],Regions_Table[#All],3,0)</f>
        <v>Broken Hill</v>
      </c>
      <c r="J831">
        <v>5</v>
      </c>
      <c r="K831">
        <v>1</v>
      </c>
      <c r="L831" t="str">
        <f>VLOOKUP(Sales_Data17[[#This Row],[Product Description Index]],Products_Data[#All],2,0)</f>
        <v>Shirts</v>
      </c>
      <c r="M831">
        <v>8</v>
      </c>
      <c r="N831" s="9">
        <v>119.11111111111111</v>
      </c>
      <c r="O831" s="9">
        <f>Sales_Data17[[#This Row],[Order Quantity]]*Sales_Data17[[#This Row],[Unit Price]]</f>
        <v>952.88888888888891</v>
      </c>
      <c r="P831" s="9">
        <v>75.040000000000006</v>
      </c>
      <c r="Q831" s="9">
        <f>Sales_Data17[[#This Row],[Line Total]]-(Sales_Data17[[#This Row],[Total Unit Cost]]*Sales_Data17[[#This Row],[Order Quantity]])</f>
        <v>352.56888888888886</v>
      </c>
      <c r="R831" s="1" t="str">
        <f>TEXT(Sales_Data17[[#This Row],[OrderDate]],"MMM")</f>
        <v>Jul</v>
      </c>
      <c r="S831" s="1" t="str">
        <f t="shared" si="12"/>
        <v>2012</v>
      </c>
    </row>
    <row r="832" spans="1:19">
      <c r="A832" t="s">
        <v>855</v>
      </c>
      <c r="B832" s="2">
        <v>41091</v>
      </c>
      <c r="C832" s="2" t="str">
        <f>VLOOKUP(Sales_Data17[[#This Row],[Customer Name Index]],Customer_Data[#All],2,0)</f>
        <v>21st Ltd</v>
      </c>
      <c r="D832">
        <v>10</v>
      </c>
      <c r="E832" t="s">
        <v>2</v>
      </c>
      <c r="F832" t="s">
        <v>8168</v>
      </c>
      <c r="G832" t="s">
        <v>8026</v>
      </c>
      <c r="H832" t="str">
        <f>VLOOKUP(Sales_Data17[[#This Row],[Delivery Region Index]],Regions_Table[#All],2,0)</f>
        <v>Queensland</v>
      </c>
      <c r="I832" t="str">
        <f>VLOOKUP(Sales_Data17[[#This Row],[Delivery Region Index]],Regions_Table[#All],3,0)</f>
        <v>Charters Towers</v>
      </c>
      <c r="J832">
        <v>29</v>
      </c>
      <c r="K832">
        <v>4</v>
      </c>
      <c r="L832" t="str">
        <f>VLOOKUP(Sales_Data17[[#This Row],[Product Description Index]],Products_Data[#All],2,0)</f>
        <v>Jeans</v>
      </c>
      <c r="M832">
        <v>7</v>
      </c>
      <c r="N832" s="9">
        <v>117.62222222222223</v>
      </c>
      <c r="O832" s="9">
        <f>Sales_Data17[[#This Row],[Order Quantity]]*Sales_Data17[[#This Row],[Unit Price]]</f>
        <v>823.35555555555561</v>
      </c>
      <c r="P832" s="9">
        <v>99.978888888888889</v>
      </c>
      <c r="Q832" s="9">
        <f>Sales_Data17[[#This Row],[Line Total]]-(Sales_Data17[[#This Row],[Total Unit Cost]]*Sales_Data17[[#This Row],[Order Quantity]])</f>
        <v>123.50333333333333</v>
      </c>
      <c r="R832" s="1" t="str">
        <f>TEXT(Sales_Data17[[#This Row],[OrderDate]],"MMM")</f>
        <v>Jul</v>
      </c>
      <c r="S832" s="1" t="str">
        <f t="shared" si="12"/>
        <v>2012</v>
      </c>
    </row>
    <row r="833" spans="1:19">
      <c r="A833" t="s">
        <v>856</v>
      </c>
      <c r="B833" s="2">
        <v>41091</v>
      </c>
      <c r="C833" s="2" t="str">
        <f>VLOOKUP(Sales_Data17[[#This Row],[Customer Name Index]],Customer_Data[#All],2,0)</f>
        <v xml:space="preserve">Medline </v>
      </c>
      <c r="D833">
        <v>12</v>
      </c>
      <c r="E833" t="s">
        <v>3</v>
      </c>
      <c r="F833" t="s">
        <v>8168</v>
      </c>
      <c r="G833" t="s">
        <v>8026</v>
      </c>
      <c r="H833" t="str">
        <f>VLOOKUP(Sales_Data17[[#This Row],[Delivery Region Index]],Regions_Table[#All],2,0)</f>
        <v>Queensland</v>
      </c>
      <c r="I833" t="str">
        <f>VLOOKUP(Sales_Data17[[#This Row],[Delivery Region Index]],Regions_Table[#All],3,0)</f>
        <v>Ipswich</v>
      </c>
      <c r="J833">
        <v>34</v>
      </c>
      <c r="K833">
        <v>5</v>
      </c>
      <c r="L833" t="str">
        <f>VLOOKUP(Sales_Data17[[#This Row],[Product Description Index]],Products_Data[#All],2,0)</f>
        <v>Hats</v>
      </c>
      <c r="M833">
        <v>3</v>
      </c>
      <c r="N833" s="9">
        <v>27.544444444444444</v>
      </c>
      <c r="O833" s="9">
        <f>Sales_Data17[[#This Row],[Order Quantity]]*Sales_Data17[[#This Row],[Unit Price]]</f>
        <v>82.633333333333326</v>
      </c>
      <c r="P833" s="9">
        <v>14.598555555555556</v>
      </c>
      <c r="Q833" s="9">
        <f>Sales_Data17[[#This Row],[Line Total]]-(Sales_Data17[[#This Row],[Total Unit Cost]]*Sales_Data17[[#This Row],[Order Quantity]])</f>
        <v>38.837666666666657</v>
      </c>
      <c r="R833" s="1" t="str">
        <f>TEXT(Sales_Data17[[#This Row],[OrderDate]],"MMM")</f>
        <v>Jul</v>
      </c>
      <c r="S833" s="1" t="str">
        <f t="shared" si="12"/>
        <v>2012</v>
      </c>
    </row>
    <row r="834" spans="1:19">
      <c r="A834" t="s">
        <v>857</v>
      </c>
      <c r="B834" s="2">
        <v>41091</v>
      </c>
      <c r="C834" s="2" t="str">
        <f>VLOOKUP(Sales_Data17[[#This Row],[Customer Name Index]],Customer_Data[#All],2,0)</f>
        <v xml:space="preserve">WakeFern </v>
      </c>
      <c r="D834">
        <v>2</v>
      </c>
      <c r="E834" t="s">
        <v>4</v>
      </c>
      <c r="F834" t="s">
        <v>8168</v>
      </c>
      <c r="G834" t="s">
        <v>8027</v>
      </c>
      <c r="H834" t="str">
        <f>VLOOKUP(Sales_Data17[[#This Row],[Delivery Region Index]],Regions_Table[#All],2,0)</f>
        <v>New South Wales</v>
      </c>
      <c r="I834" t="str">
        <f>VLOOKUP(Sales_Data17[[#This Row],[Delivery Region Index]],Regions_Table[#All],3,0)</f>
        <v>Bathurst</v>
      </c>
      <c r="J834">
        <v>4</v>
      </c>
      <c r="K834">
        <v>1</v>
      </c>
      <c r="L834" t="str">
        <f>VLOOKUP(Sales_Data17[[#This Row],[Product Description Index]],Products_Data[#All],2,0)</f>
        <v>Shirts</v>
      </c>
      <c r="M834">
        <v>9</v>
      </c>
      <c r="N834" s="9">
        <v>295.54444444444448</v>
      </c>
      <c r="O834" s="9">
        <f>Sales_Data17[[#This Row],[Order Quantity]]*Sales_Data17[[#This Row],[Unit Price]]</f>
        <v>2659.9000000000005</v>
      </c>
      <c r="P834" s="9">
        <v>124.12866666666666</v>
      </c>
      <c r="Q834" s="9">
        <f>Sales_Data17[[#This Row],[Line Total]]-(Sales_Data17[[#This Row],[Total Unit Cost]]*Sales_Data17[[#This Row],[Order Quantity]])</f>
        <v>1542.7420000000006</v>
      </c>
      <c r="R834" s="1" t="str">
        <f>TEXT(Sales_Data17[[#This Row],[OrderDate]],"MMM")</f>
        <v>Jul</v>
      </c>
      <c r="S834" s="1" t="str">
        <f t="shared" ref="S834:S897" si="13">TEXT(B834,"YYY")</f>
        <v>2012</v>
      </c>
    </row>
    <row r="835" spans="1:19">
      <c r="A835" t="s">
        <v>858</v>
      </c>
      <c r="B835" s="2">
        <v>41091</v>
      </c>
      <c r="C835" s="2" t="str">
        <f>VLOOKUP(Sales_Data17[[#This Row],[Customer Name Index]],Customer_Data[#All],2,0)</f>
        <v xml:space="preserve">Ei </v>
      </c>
      <c r="D835">
        <v>9</v>
      </c>
      <c r="E835" t="s">
        <v>2</v>
      </c>
      <c r="F835" t="s">
        <v>8168</v>
      </c>
      <c r="G835" t="s">
        <v>8027</v>
      </c>
      <c r="H835" t="str">
        <f>VLOOKUP(Sales_Data17[[#This Row],[Delivery Region Index]],Regions_Table[#All],2,0)</f>
        <v>New South Wales</v>
      </c>
      <c r="I835" t="str">
        <f>VLOOKUP(Sales_Data17[[#This Row],[Delivery Region Index]],Regions_Table[#All],3,0)</f>
        <v>Wollongong</v>
      </c>
      <c r="J835">
        <v>24</v>
      </c>
      <c r="K835">
        <v>4</v>
      </c>
      <c r="L835" t="str">
        <f>VLOOKUP(Sales_Data17[[#This Row],[Product Description Index]],Products_Data[#All],2,0)</f>
        <v>Jeans</v>
      </c>
      <c r="M835">
        <v>1</v>
      </c>
      <c r="N835" s="9">
        <v>114.64444444444445</v>
      </c>
      <c r="O835" s="9">
        <f>Sales_Data17[[#This Row],[Order Quantity]]*Sales_Data17[[#This Row],[Unit Price]]</f>
        <v>114.64444444444445</v>
      </c>
      <c r="P835" s="9">
        <v>96.301333333333318</v>
      </c>
      <c r="Q835" s="9">
        <f>Sales_Data17[[#This Row],[Line Total]]-(Sales_Data17[[#This Row],[Total Unit Cost]]*Sales_Data17[[#This Row],[Order Quantity]])</f>
        <v>18.343111111111128</v>
      </c>
      <c r="R835" s="1" t="str">
        <f>TEXT(Sales_Data17[[#This Row],[OrderDate]],"MMM")</f>
        <v>Jul</v>
      </c>
      <c r="S835" s="1" t="str">
        <f t="shared" si="13"/>
        <v>2012</v>
      </c>
    </row>
    <row r="836" spans="1:19">
      <c r="A836" t="s">
        <v>859</v>
      </c>
      <c r="B836" s="2">
        <v>41091</v>
      </c>
      <c r="C836" s="2" t="str">
        <f>VLOOKUP(Sales_Data17[[#This Row],[Customer Name Index]],Customer_Data[#All],2,0)</f>
        <v>Elorac, Corp</v>
      </c>
      <c r="D836">
        <v>3</v>
      </c>
      <c r="E836" t="s">
        <v>2</v>
      </c>
      <c r="F836" t="s">
        <v>8168</v>
      </c>
      <c r="G836" t="s">
        <v>8027</v>
      </c>
      <c r="H836" t="str">
        <f>VLOOKUP(Sales_Data17[[#This Row],[Delivery Region Index]],Regions_Table[#All],2,0)</f>
        <v>New South Wales</v>
      </c>
      <c r="I836" t="str">
        <f>VLOOKUP(Sales_Data17[[#This Row],[Delivery Region Index]],Regions_Table[#All],3,0)</f>
        <v>Coffs Harbour</v>
      </c>
      <c r="J836">
        <v>7</v>
      </c>
      <c r="K836">
        <v>1</v>
      </c>
      <c r="L836" t="str">
        <f>VLOOKUP(Sales_Data17[[#This Row],[Product Description Index]],Products_Data[#All],2,0)</f>
        <v>Shirts</v>
      </c>
      <c r="M836">
        <v>9</v>
      </c>
      <c r="N836" s="9">
        <v>282.88888888888891</v>
      </c>
      <c r="O836" s="9">
        <f>Sales_Data17[[#This Row],[Order Quantity]]*Sales_Data17[[#This Row],[Unit Price]]</f>
        <v>2546</v>
      </c>
      <c r="P836" s="9">
        <v>124.47111111111111</v>
      </c>
      <c r="Q836" s="9">
        <f>Sales_Data17[[#This Row],[Line Total]]-(Sales_Data17[[#This Row],[Total Unit Cost]]*Sales_Data17[[#This Row],[Order Quantity]])</f>
        <v>1425.76</v>
      </c>
      <c r="R836" s="1" t="str">
        <f>TEXT(Sales_Data17[[#This Row],[OrderDate]],"MMM")</f>
        <v>Jul</v>
      </c>
      <c r="S836" s="1" t="str">
        <f t="shared" si="13"/>
        <v>2012</v>
      </c>
    </row>
    <row r="837" spans="1:19">
      <c r="A837" t="s">
        <v>860</v>
      </c>
      <c r="B837" s="2">
        <v>41091</v>
      </c>
      <c r="C837" s="2" t="str">
        <f>VLOOKUP(Sales_Data17[[#This Row],[Customer Name Index]],Customer_Data[#All],2,0)</f>
        <v>Elorac, Corp</v>
      </c>
      <c r="D837">
        <v>3</v>
      </c>
      <c r="E837" t="s">
        <v>2</v>
      </c>
      <c r="F837" t="s">
        <v>8168</v>
      </c>
      <c r="G837" t="s">
        <v>8027</v>
      </c>
      <c r="H837" t="str">
        <f>VLOOKUP(Sales_Data17[[#This Row],[Delivery Region Index]],Regions_Table[#All],2,0)</f>
        <v>New South Wales</v>
      </c>
      <c r="I837" t="str">
        <f>VLOOKUP(Sales_Data17[[#This Row],[Delivery Region Index]],Regions_Table[#All],3,0)</f>
        <v>Gosford</v>
      </c>
      <c r="J837">
        <v>9</v>
      </c>
      <c r="K837">
        <v>2</v>
      </c>
      <c r="L837" t="str">
        <f>VLOOKUP(Sales_Data17[[#This Row],[Product Description Index]],Products_Data[#All],2,0)</f>
        <v>Pants</v>
      </c>
      <c r="M837">
        <v>8</v>
      </c>
      <c r="N837" s="9">
        <v>95.288888888888891</v>
      </c>
      <c r="O837" s="9">
        <f>Sales_Data17[[#This Row],[Order Quantity]]*Sales_Data17[[#This Row],[Unit Price]]</f>
        <v>762.31111111111113</v>
      </c>
      <c r="P837" s="9">
        <v>73.372444444444454</v>
      </c>
      <c r="Q837" s="9">
        <f>Sales_Data17[[#This Row],[Line Total]]-(Sales_Data17[[#This Row],[Total Unit Cost]]*Sales_Data17[[#This Row],[Order Quantity]])</f>
        <v>175.3315555555555</v>
      </c>
      <c r="R837" s="1" t="str">
        <f>TEXT(Sales_Data17[[#This Row],[OrderDate]],"MMM")</f>
        <v>Jul</v>
      </c>
      <c r="S837" s="1" t="str">
        <f t="shared" si="13"/>
        <v>2012</v>
      </c>
    </row>
    <row r="838" spans="1:19">
      <c r="A838" t="s">
        <v>861</v>
      </c>
      <c r="B838" s="2">
        <v>41092</v>
      </c>
      <c r="C838" s="2" t="str">
        <f>VLOOKUP(Sales_Data17[[#This Row],[Customer Name Index]],Customer_Data[#All],2,0)</f>
        <v>New Ltd</v>
      </c>
      <c r="D838">
        <v>7</v>
      </c>
      <c r="E838" t="s">
        <v>2</v>
      </c>
      <c r="F838" t="s">
        <v>8168</v>
      </c>
      <c r="G838" t="s">
        <v>8027</v>
      </c>
      <c r="H838" t="str">
        <f>VLOOKUP(Sales_Data17[[#This Row],[Delivery Region Index]],Regions_Table[#All],2,0)</f>
        <v>New South Wales</v>
      </c>
      <c r="I838" t="str">
        <f>VLOOKUP(Sales_Data17[[#This Row],[Delivery Region Index]],Regions_Table[#All],3,0)</f>
        <v>Port Macquarie</v>
      </c>
      <c r="J838">
        <v>19</v>
      </c>
      <c r="K838">
        <v>3</v>
      </c>
      <c r="L838" t="str">
        <f>VLOOKUP(Sales_Data17[[#This Row],[Product Description Index]],Products_Data[#All],2,0)</f>
        <v>Sunglasses</v>
      </c>
      <c r="M838">
        <v>7</v>
      </c>
      <c r="N838" s="9">
        <v>438.47777777777782</v>
      </c>
      <c r="O838" s="9">
        <f>Sales_Data17[[#This Row],[Order Quantity]]*Sales_Data17[[#This Row],[Unit Price]]</f>
        <v>3069.3444444444449</v>
      </c>
      <c r="P838" s="9">
        <v>219.23888888888891</v>
      </c>
      <c r="Q838" s="9">
        <f>Sales_Data17[[#This Row],[Line Total]]-(Sales_Data17[[#This Row],[Total Unit Cost]]*Sales_Data17[[#This Row],[Order Quantity]])</f>
        <v>1534.6722222222224</v>
      </c>
      <c r="R838" s="1" t="str">
        <f>TEXT(Sales_Data17[[#This Row],[OrderDate]],"MMM")</f>
        <v>Jul</v>
      </c>
      <c r="S838" s="1" t="str">
        <f t="shared" si="13"/>
        <v>2012</v>
      </c>
    </row>
    <row r="839" spans="1:19">
      <c r="A839" t="s">
        <v>862</v>
      </c>
      <c r="B839" s="2">
        <v>41093</v>
      </c>
      <c r="C839" s="2" t="str">
        <f>VLOOKUP(Sales_Data17[[#This Row],[Customer Name Index]],Customer_Data[#All],2,0)</f>
        <v>Pacific Ltd</v>
      </c>
      <c r="D839">
        <v>20</v>
      </c>
      <c r="E839" t="s">
        <v>2</v>
      </c>
      <c r="F839" t="s">
        <v>8168</v>
      </c>
      <c r="G839" t="s">
        <v>8028</v>
      </c>
      <c r="H839" t="str">
        <f>VLOOKUP(Sales_Data17[[#This Row],[Delivery Region Index]],Regions_Table[#All],2,0)</f>
        <v>Victoria</v>
      </c>
      <c r="I839" t="str">
        <f>VLOOKUP(Sales_Data17[[#This Row],[Delivery Region Index]],Regions_Table[#All],3,0)</f>
        <v>Wodonga</v>
      </c>
      <c r="J839">
        <v>58</v>
      </c>
      <c r="K839">
        <v>8</v>
      </c>
      <c r="L839" t="str">
        <f>VLOOKUP(Sales_Data17[[#This Row],[Product Description Index]],Products_Data[#All],2,0)</f>
        <v>Shoes</v>
      </c>
      <c r="M839">
        <v>2</v>
      </c>
      <c r="N839" s="9">
        <v>445.17777777777775</v>
      </c>
      <c r="O839" s="9">
        <f>Sales_Data17[[#This Row],[Order Quantity]]*Sales_Data17[[#This Row],[Unit Price]]</f>
        <v>890.3555555555555</v>
      </c>
      <c r="P839" s="9">
        <v>276.01022222222224</v>
      </c>
      <c r="Q839" s="9">
        <f>Sales_Data17[[#This Row],[Line Total]]-(Sales_Data17[[#This Row],[Total Unit Cost]]*Sales_Data17[[#This Row],[Order Quantity]])</f>
        <v>338.33511111111102</v>
      </c>
      <c r="R839" s="1" t="str">
        <f>TEXT(Sales_Data17[[#This Row],[OrderDate]],"MMM")</f>
        <v>Jul</v>
      </c>
      <c r="S839" s="1" t="str">
        <f t="shared" si="13"/>
        <v>2012</v>
      </c>
    </row>
    <row r="840" spans="1:19">
      <c r="A840" t="s">
        <v>863</v>
      </c>
      <c r="B840" s="2">
        <v>41093</v>
      </c>
      <c r="C840" s="2" t="str">
        <f>VLOOKUP(Sales_Data17[[#This Row],[Customer Name Index]],Customer_Data[#All],2,0)</f>
        <v>Ole Group</v>
      </c>
      <c r="D840">
        <v>13</v>
      </c>
      <c r="E840" t="s">
        <v>4</v>
      </c>
      <c r="F840" t="s">
        <v>8168</v>
      </c>
      <c r="G840" t="s">
        <v>8026</v>
      </c>
      <c r="H840" t="str">
        <f>VLOOKUP(Sales_Data17[[#This Row],[Delivery Region Index]],Regions_Table[#All],2,0)</f>
        <v>Queensland</v>
      </c>
      <c r="I840" t="str">
        <f>VLOOKUP(Sales_Data17[[#This Row],[Delivery Region Index]],Regions_Table[#All],3,0)</f>
        <v>Mackay</v>
      </c>
      <c r="J840">
        <v>36</v>
      </c>
      <c r="K840">
        <v>5</v>
      </c>
      <c r="L840" t="str">
        <f>VLOOKUP(Sales_Data17[[#This Row],[Product Description Index]],Products_Data[#All],2,0)</f>
        <v>Hats</v>
      </c>
      <c r="M840">
        <v>6</v>
      </c>
      <c r="N840" s="9">
        <v>125.8111111111111</v>
      </c>
      <c r="O840" s="9">
        <f>Sales_Data17[[#This Row],[Order Quantity]]*Sales_Data17[[#This Row],[Unit Price]]</f>
        <v>754.86666666666656</v>
      </c>
      <c r="P840" s="9">
        <v>84.293444444444447</v>
      </c>
      <c r="Q840" s="9">
        <f>Sales_Data17[[#This Row],[Line Total]]-(Sales_Data17[[#This Row],[Total Unit Cost]]*Sales_Data17[[#This Row],[Order Quantity]])</f>
        <v>249.10599999999988</v>
      </c>
      <c r="R840" s="1" t="str">
        <f>TEXT(Sales_Data17[[#This Row],[OrderDate]],"MMM")</f>
        <v>Jul</v>
      </c>
      <c r="S840" s="1" t="str">
        <f t="shared" si="13"/>
        <v>2012</v>
      </c>
    </row>
    <row r="841" spans="1:19">
      <c r="A841" t="s">
        <v>864</v>
      </c>
      <c r="B841" s="2">
        <v>41093</v>
      </c>
      <c r="C841" s="2" t="str">
        <f>VLOOKUP(Sales_Data17[[#This Row],[Customer Name Index]],Customer_Data[#All],2,0)</f>
        <v>PEDIFIX, Corp</v>
      </c>
      <c r="D841">
        <v>6</v>
      </c>
      <c r="E841" t="s">
        <v>4</v>
      </c>
      <c r="F841" t="s">
        <v>8168</v>
      </c>
      <c r="G841" t="s">
        <v>8027</v>
      </c>
      <c r="H841" t="str">
        <f>VLOOKUP(Sales_Data17[[#This Row],[Delivery Region Index]],Regions_Table[#All],2,0)</f>
        <v>New South Wales</v>
      </c>
      <c r="I841" t="str">
        <f>VLOOKUP(Sales_Data17[[#This Row],[Delivery Region Index]],Regions_Table[#All],3,0)</f>
        <v>Newcastle</v>
      </c>
      <c r="J841">
        <v>16</v>
      </c>
      <c r="K841">
        <v>3</v>
      </c>
      <c r="L841" t="str">
        <f>VLOOKUP(Sales_Data17[[#This Row],[Product Description Index]],Products_Data[#All],2,0)</f>
        <v>Sunglasses</v>
      </c>
      <c r="M841">
        <v>2</v>
      </c>
      <c r="N841" s="9">
        <v>99.75555555555556</v>
      </c>
      <c r="O841" s="9">
        <f>Sales_Data17[[#This Row],[Order Quantity]]*Sales_Data17[[#This Row],[Unit Price]]</f>
        <v>199.51111111111112</v>
      </c>
      <c r="P841" s="9">
        <v>56.860666666666667</v>
      </c>
      <c r="Q841" s="9">
        <f>Sales_Data17[[#This Row],[Line Total]]-(Sales_Data17[[#This Row],[Total Unit Cost]]*Sales_Data17[[#This Row],[Order Quantity]])</f>
        <v>85.789777777777786</v>
      </c>
      <c r="R841" s="1" t="str">
        <f>TEXT(Sales_Data17[[#This Row],[OrderDate]],"MMM")</f>
        <v>Jul</v>
      </c>
      <c r="S841" s="1" t="str">
        <f t="shared" si="13"/>
        <v>2012</v>
      </c>
    </row>
    <row r="842" spans="1:19">
      <c r="A842" t="s">
        <v>865</v>
      </c>
      <c r="B842" s="2">
        <v>41093</v>
      </c>
      <c r="C842" s="2" t="str">
        <f>VLOOKUP(Sales_Data17[[#This Row],[Customer Name Index]],Customer_Data[#All],2,0)</f>
        <v xml:space="preserve">Ei </v>
      </c>
      <c r="D842">
        <v>9</v>
      </c>
      <c r="E842" t="s">
        <v>4</v>
      </c>
      <c r="F842" t="s">
        <v>8168</v>
      </c>
      <c r="G842" t="s">
        <v>8027</v>
      </c>
      <c r="H842" t="str">
        <f>VLOOKUP(Sales_Data17[[#This Row],[Delivery Region Index]],Regions_Table[#All],2,0)</f>
        <v>New South Wales</v>
      </c>
      <c r="I842" t="str">
        <f>VLOOKUP(Sales_Data17[[#This Row],[Delivery Region Index]],Regions_Table[#All],3,0)</f>
        <v>Wyong</v>
      </c>
      <c r="J842">
        <v>25</v>
      </c>
      <c r="K842">
        <v>4</v>
      </c>
      <c r="L842" t="str">
        <f>VLOOKUP(Sales_Data17[[#This Row],[Product Description Index]],Products_Data[#All],2,0)</f>
        <v>Jeans</v>
      </c>
      <c r="M842">
        <v>7</v>
      </c>
      <c r="N842" s="9">
        <v>437.73333333333335</v>
      </c>
      <c r="O842" s="9">
        <f>Sales_Data17[[#This Row],[Order Quantity]]*Sales_Data17[[#This Row],[Unit Price]]</f>
        <v>3064.1333333333332</v>
      </c>
      <c r="P842" s="9">
        <v>297.6586666666667</v>
      </c>
      <c r="Q842" s="9">
        <f>Sales_Data17[[#This Row],[Line Total]]-(Sales_Data17[[#This Row],[Total Unit Cost]]*Sales_Data17[[#This Row],[Order Quantity]])</f>
        <v>980.52266666666628</v>
      </c>
      <c r="R842" s="1" t="str">
        <f>TEXT(Sales_Data17[[#This Row],[OrderDate]],"MMM")</f>
        <v>Jul</v>
      </c>
      <c r="S842" s="1" t="str">
        <f t="shared" si="13"/>
        <v>2012</v>
      </c>
    </row>
    <row r="843" spans="1:19">
      <c r="A843" t="s">
        <v>866</v>
      </c>
      <c r="B843" s="2">
        <v>41094</v>
      </c>
      <c r="C843" s="2" t="str">
        <f>VLOOKUP(Sales_Data17[[#This Row],[Customer Name Index]],Customer_Data[#All],2,0)</f>
        <v>21st Ltd</v>
      </c>
      <c r="D843">
        <v>10</v>
      </c>
      <c r="E843" t="s">
        <v>2</v>
      </c>
      <c r="F843" t="s">
        <v>8168</v>
      </c>
      <c r="G843" t="s">
        <v>8026</v>
      </c>
      <c r="H843" t="str">
        <f>VLOOKUP(Sales_Data17[[#This Row],[Delivery Region Index]],Regions_Table[#All],2,0)</f>
        <v>Queensland</v>
      </c>
      <c r="I843" t="str">
        <f>VLOOKUP(Sales_Data17[[#This Row],[Delivery Region Index]],Regions_Table[#All],3,0)</f>
        <v>Cairns</v>
      </c>
      <c r="J843">
        <v>28</v>
      </c>
      <c r="K843">
        <v>4</v>
      </c>
      <c r="L843" t="str">
        <f>VLOOKUP(Sales_Data17[[#This Row],[Product Description Index]],Products_Data[#All],2,0)</f>
        <v>Jeans</v>
      </c>
      <c r="M843">
        <v>3</v>
      </c>
      <c r="N843" s="9">
        <v>114.64444444444445</v>
      </c>
      <c r="O843" s="9">
        <f>Sales_Data17[[#This Row],[Order Quantity]]*Sales_Data17[[#This Row],[Unit Price]]</f>
        <v>343.93333333333334</v>
      </c>
      <c r="P843" s="9">
        <v>57.322222222222223</v>
      </c>
      <c r="Q843" s="9">
        <f>Sales_Data17[[#This Row],[Line Total]]-(Sales_Data17[[#This Row],[Total Unit Cost]]*Sales_Data17[[#This Row],[Order Quantity]])</f>
        <v>171.96666666666667</v>
      </c>
      <c r="R843" s="1" t="str">
        <f>TEXT(Sales_Data17[[#This Row],[OrderDate]],"MMM")</f>
        <v>Jul</v>
      </c>
      <c r="S843" s="1" t="str">
        <f t="shared" si="13"/>
        <v>2012</v>
      </c>
    </row>
    <row r="844" spans="1:19">
      <c r="A844" t="s">
        <v>867</v>
      </c>
      <c r="B844" s="2">
        <v>41094</v>
      </c>
      <c r="C844" s="2" t="str">
        <f>VLOOKUP(Sales_Data17[[#This Row],[Customer Name Index]],Customer_Data[#All],2,0)</f>
        <v xml:space="preserve">WakeFern </v>
      </c>
      <c r="D844">
        <v>2</v>
      </c>
      <c r="E844" t="s">
        <v>3</v>
      </c>
      <c r="F844" t="s">
        <v>8168</v>
      </c>
      <c r="G844" t="s">
        <v>8027</v>
      </c>
      <c r="H844" t="str">
        <f>VLOOKUP(Sales_Data17[[#This Row],[Delivery Region Index]],Regions_Table[#All],2,0)</f>
        <v>New South Wales</v>
      </c>
      <c r="I844" t="str">
        <f>VLOOKUP(Sales_Data17[[#This Row],[Delivery Region Index]],Regions_Table[#All],3,0)</f>
        <v>Bathurst</v>
      </c>
      <c r="J844">
        <v>4</v>
      </c>
      <c r="K844">
        <v>1</v>
      </c>
      <c r="L844" t="str">
        <f>VLOOKUP(Sales_Data17[[#This Row],[Product Description Index]],Products_Data[#All],2,0)</f>
        <v>Shirts</v>
      </c>
      <c r="M844">
        <v>5</v>
      </c>
      <c r="N844" s="9">
        <v>694.56666666666672</v>
      </c>
      <c r="O844" s="9">
        <f>Sales_Data17[[#This Row],[Order Quantity]]*Sales_Data17[[#This Row],[Unit Price]]</f>
        <v>3472.8333333333335</v>
      </c>
      <c r="P844" s="9">
        <v>548.70766666666668</v>
      </c>
      <c r="Q844" s="9">
        <f>Sales_Data17[[#This Row],[Line Total]]-(Sales_Data17[[#This Row],[Total Unit Cost]]*Sales_Data17[[#This Row],[Order Quantity]])</f>
        <v>729.29500000000007</v>
      </c>
      <c r="R844" s="1" t="str">
        <f>TEXT(Sales_Data17[[#This Row],[OrderDate]],"MMM")</f>
        <v>Jul</v>
      </c>
      <c r="S844" s="1" t="str">
        <f t="shared" si="13"/>
        <v>2012</v>
      </c>
    </row>
    <row r="845" spans="1:19">
      <c r="A845" t="s">
        <v>868</v>
      </c>
      <c r="B845" s="2">
        <v>41094</v>
      </c>
      <c r="C845" s="2" t="str">
        <f>VLOOKUP(Sales_Data17[[#This Row],[Customer Name Index]],Customer_Data[#All],2,0)</f>
        <v>21st Ltd</v>
      </c>
      <c r="D845">
        <v>10</v>
      </c>
      <c r="E845" t="s">
        <v>4</v>
      </c>
      <c r="F845" t="s">
        <v>8168</v>
      </c>
      <c r="G845" t="s">
        <v>8027</v>
      </c>
      <c r="H845" t="str">
        <f>VLOOKUP(Sales_Data17[[#This Row],[Delivery Region Index]],Regions_Table[#All],2,0)</f>
        <v>Queensland</v>
      </c>
      <c r="I845" t="str">
        <f>VLOOKUP(Sales_Data17[[#This Row],[Delivery Region Index]],Regions_Table[#All],3,0)</f>
        <v>Bundaberg</v>
      </c>
      <c r="J845">
        <v>27</v>
      </c>
      <c r="K845">
        <v>4</v>
      </c>
      <c r="L845" t="str">
        <f>VLOOKUP(Sales_Data17[[#This Row],[Product Description Index]],Products_Data[#All],2,0)</f>
        <v>Jeans</v>
      </c>
      <c r="M845">
        <v>1</v>
      </c>
      <c r="N845" s="9">
        <v>424.33333333333331</v>
      </c>
      <c r="O845" s="9">
        <f>Sales_Data17[[#This Row],[Order Quantity]]*Sales_Data17[[#This Row],[Unit Price]]</f>
        <v>424.33333333333331</v>
      </c>
      <c r="P845" s="9">
        <v>241.87</v>
      </c>
      <c r="Q845" s="9">
        <f>Sales_Data17[[#This Row],[Line Total]]-(Sales_Data17[[#This Row],[Total Unit Cost]]*Sales_Data17[[#This Row],[Order Quantity]])</f>
        <v>182.46333333333331</v>
      </c>
      <c r="R845" s="1" t="str">
        <f>TEXT(Sales_Data17[[#This Row],[OrderDate]],"MMM")</f>
        <v>Jul</v>
      </c>
      <c r="S845" s="1" t="str">
        <f t="shared" si="13"/>
        <v>2012</v>
      </c>
    </row>
    <row r="846" spans="1:19">
      <c r="A846" t="s">
        <v>869</v>
      </c>
      <c r="B846" s="2">
        <v>41094</v>
      </c>
      <c r="C846" s="2" t="str">
        <f>VLOOKUP(Sales_Data17[[#This Row],[Customer Name Index]],Customer_Data[#All],2,0)</f>
        <v xml:space="preserve">Ei </v>
      </c>
      <c r="D846">
        <v>9</v>
      </c>
      <c r="E846" t="s">
        <v>4</v>
      </c>
      <c r="F846" t="s">
        <v>8168</v>
      </c>
      <c r="G846" t="s">
        <v>8027</v>
      </c>
      <c r="H846" t="str">
        <f>VLOOKUP(Sales_Data17[[#This Row],[Delivery Region Index]],Regions_Table[#All],2,0)</f>
        <v>Queensland</v>
      </c>
      <c r="I846" t="str">
        <f>VLOOKUP(Sales_Data17[[#This Row],[Delivery Region Index]],Regions_Table[#All],3,0)</f>
        <v>Brisbane</v>
      </c>
      <c r="J846">
        <v>26</v>
      </c>
      <c r="K846">
        <v>4</v>
      </c>
      <c r="L846" t="str">
        <f>VLOOKUP(Sales_Data17[[#This Row],[Product Description Index]],Products_Data[#All],2,0)</f>
        <v>Jeans</v>
      </c>
      <c r="M846">
        <v>3</v>
      </c>
      <c r="N846" s="9">
        <v>608.95555555555563</v>
      </c>
      <c r="O846" s="9">
        <f>Sales_Data17[[#This Row],[Order Quantity]]*Sales_Data17[[#This Row],[Unit Price]]</f>
        <v>1826.8666666666668</v>
      </c>
      <c r="P846" s="9">
        <v>359.2837777777778</v>
      </c>
      <c r="Q846" s="9">
        <f>Sales_Data17[[#This Row],[Line Total]]-(Sales_Data17[[#This Row],[Total Unit Cost]]*Sales_Data17[[#This Row],[Order Quantity]])</f>
        <v>749.01533333333327</v>
      </c>
      <c r="R846" s="1" t="str">
        <f>TEXT(Sales_Data17[[#This Row],[OrderDate]],"MMM")</f>
        <v>Jul</v>
      </c>
      <c r="S846" s="1" t="str">
        <f t="shared" si="13"/>
        <v>2012</v>
      </c>
    </row>
    <row r="847" spans="1:19">
      <c r="A847" t="s">
        <v>870</v>
      </c>
      <c r="B847" s="2">
        <v>41095</v>
      </c>
      <c r="C847" s="2" t="str">
        <f>VLOOKUP(Sales_Data17[[#This Row],[Customer Name Index]],Customer_Data[#All],2,0)</f>
        <v xml:space="preserve">Qualitest </v>
      </c>
      <c r="D847">
        <v>19</v>
      </c>
      <c r="E847" t="s">
        <v>2</v>
      </c>
      <c r="F847" t="s">
        <v>8168</v>
      </c>
      <c r="G847" t="s">
        <v>8028</v>
      </c>
      <c r="H847" t="str">
        <f>VLOOKUP(Sales_Data17[[#This Row],[Delivery Region Index]],Regions_Table[#All],2,0)</f>
        <v>Victoria</v>
      </c>
      <c r="I847" t="str">
        <f>VLOOKUP(Sales_Data17[[#This Row],[Delivery Region Index]],Regions_Table[#All],3,0)</f>
        <v>Swan Hill</v>
      </c>
      <c r="J847">
        <v>55</v>
      </c>
      <c r="K847">
        <v>8</v>
      </c>
      <c r="L847" t="str">
        <f>VLOOKUP(Sales_Data17[[#This Row],[Product Description Index]],Products_Data[#All],2,0)</f>
        <v>Shoes</v>
      </c>
      <c r="M847">
        <v>6</v>
      </c>
      <c r="N847" s="9">
        <v>116.13333333333334</v>
      </c>
      <c r="O847" s="9">
        <f>Sales_Data17[[#This Row],[Order Quantity]]*Sales_Data17[[#This Row],[Unit Price]]</f>
        <v>696.80000000000007</v>
      </c>
      <c r="P847" s="9">
        <v>83.616</v>
      </c>
      <c r="Q847" s="9">
        <f>Sales_Data17[[#This Row],[Line Total]]-(Sales_Data17[[#This Row],[Total Unit Cost]]*Sales_Data17[[#This Row],[Order Quantity]])</f>
        <v>195.10400000000004</v>
      </c>
      <c r="R847" s="1" t="str">
        <f>TEXT(Sales_Data17[[#This Row],[OrderDate]],"MMM")</f>
        <v>Jul</v>
      </c>
      <c r="S847" s="1" t="str">
        <f t="shared" si="13"/>
        <v>2012</v>
      </c>
    </row>
    <row r="848" spans="1:19">
      <c r="A848" t="s">
        <v>871</v>
      </c>
      <c r="B848" s="2">
        <v>41095</v>
      </c>
      <c r="C848" s="2" t="str">
        <f>VLOOKUP(Sales_Data17[[#This Row],[Customer Name Index]],Customer_Data[#All],2,0)</f>
        <v>PEDIFIX, Corp</v>
      </c>
      <c r="D848">
        <v>6</v>
      </c>
      <c r="E848" t="s">
        <v>4</v>
      </c>
      <c r="F848" t="s">
        <v>8168</v>
      </c>
      <c r="G848" t="s">
        <v>8027</v>
      </c>
      <c r="H848" t="str">
        <f>VLOOKUP(Sales_Data17[[#This Row],[Delivery Region Index]],Regions_Table[#All],2,0)</f>
        <v>New South Wales</v>
      </c>
      <c r="I848" t="str">
        <f>VLOOKUP(Sales_Data17[[#This Row],[Delivery Region Index]],Regions_Table[#All],3,0)</f>
        <v>Newcastle</v>
      </c>
      <c r="J848">
        <v>16</v>
      </c>
      <c r="K848">
        <v>3</v>
      </c>
      <c r="L848" t="str">
        <f>VLOOKUP(Sales_Data17[[#This Row],[Product Description Index]],Products_Data[#All],2,0)</f>
        <v>Sunglasses</v>
      </c>
      <c r="M848">
        <v>1</v>
      </c>
      <c r="N848" s="9">
        <v>255.34444444444443</v>
      </c>
      <c r="O848" s="9">
        <f>Sales_Data17[[#This Row],[Order Quantity]]*Sales_Data17[[#This Row],[Unit Price]]</f>
        <v>255.34444444444443</v>
      </c>
      <c r="P848" s="9">
        <v>109.79811111111111</v>
      </c>
      <c r="Q848" s="9">
        <f>Sales_Data17[[#This Row],[Line Total]]-(Sales_Data17[[#This Row],[Total Unit Cost]]*Sales_Data17[[#This Row],[Order Quantity]])</f>
        <v>145.54633333333334</v>
      </c>
      <c r="R848" s="1" t="str">
        <f>TEXT(Sales_Data17[[#This Row],[OrderDate]],"MMM")</f>
        <v>Jul</v>
      </c>
      <c r="S848" s="1" t="str">
        <f t="shared" si="13"/>
        <v>2012</v>
      </c>
    </row>
    <row r="849" spans="1:19">
      <c r="A849" t="s">
        <v>872</v>
      </c>
      <c r="B849" s="2">
        <v>41095</v>
      </c>
      <c r="C849" s="2" t="str">
        <f>VLOOKUP(Sales_Data17[[#This Row],[Customer Name Index]],Customer_Data[#All],2,0)</f>
        <v>ETUDE Ltd</v>
      </c>
      <c r="D849">
        <v>4</v>
      </c>
      <c r="E849" t="s">
        <v>4</v>
      </c>
      <c r="F849" t="s">
        <v>8168</v>
      </c>
      <c r="G849" t="s">
        <v>8027</v>
      </c>
      <c r="H849" t="str">
        <f>VLOOKUP(Sales_Data17[[#This Row],[Delivery Region Index]],Regions_Table[#All],2,0)</f>
        <v>New South Wales</v>
      </c>
      <c r="I849" t="str">
        <f>VLOOKUP(Sales_Data17[[#This Row],[Delivery Region Index]],Regions_Table[#All],3,0)</f>
        <v>Grafton</v>
      </c>
      <c r="J849">
        <v>11</v>
      </c>
      <c r="K849">
        <v>2</v>
      </c>
      <c r="L849" t="str">
        <f>VLOOKUP(Sales_Data17[[#This Row],[Product Description Index]],Products_Data[#All],2,0)</f>
        <v>Pants</v>
      </c>
      <c r="M849">
        <v>5</v>
      </c>
      <c r="N849" s="9">
        <v>102.73333333333333</v>
      </c>
      <c r="O849" s="9">
        <f>Sales_Data17[[#This Row],[Order Quantity]]*Sales_Data17[[#This Row],[Unit Price]]</f>
        <v>513.66666666666663</v>
      </c>
      <c r="P849" s="9">
        <v>81.159333333333336</v>
      </c>
      <c r="Q849" s="9">
        <f>Sales_Data17[[#This Row],[Line Total]]-(Sales_Data17[[#This Row],[Total Unit Cost]]*Sales_Data17[[#This Row],[Order Quantity]])</f>
        <v>107.86999999999995</v>
      </c>
      <c r="R849" s="1" t="str">
        <f>TEXT(Sales_Data17[[#This Row],[OrderDate]],"MMM")</f>
        <v>Jul</v>
      </c>
      <c r="S849" s="1" t="str">
        <f t="shared" si="13"/>
        <v>2012</v>
      </c>
    </row>
    <row r="850" spans="1:19">
      <c r="A850" t="s">
        <v>873</v>
      </c>
      <c r="B850" s="2">
        <v>41095</v>
      </c>
      <c r="C850" s="2" t="str">
        <f>VLOOKUP(Sales_Data17[[#This Row],[Customer Name Index]],Customer_Data[#All],2,0)</f>
        <v>Apollo Ltd</v>
      </c>
      <c r="D850">
        <v>11</v>
      </c>
      <c r="E850" t="s">
        <v>2</v>
      </c>
      <c r="F850" t="s">
        <v>8168</v>
      </c>
      <c r="G850" t="s">
        <v>8026</v>
      </c>
      <c r="H850" t="str">
        <f>VLOOKUP(Sales_Data17[[#This Row],[Delivery Region Index]],Regions_Table[#All],2,0)</f>
        <v>Queensland</v>
      </c>
      <c r="I850" t="str">
        <f>VLOOKUP(Sales_Data17[[#This Row],[Delivery Region Index]],Regions_Table[#All],3,0)</f>
        <v>Gladstone</v>
      </c>
      <c r="J850">
        <v>30</v>
      </c>
      <c r="K850">
        <v>5</v>
      </c>
      <c r="L850" t="str">
        <f>VLOOKUP(Sales_Data17[[#This Row],[Product Description Index]],Products_Data[#All],2,0)</f>
        <v>Hats</v>
      </c>
      <c r="M850">
        <v>8</v>
      </c>
      <c r="N850" s="9">
        <v>330.53333333333336</v>
      </c>
      <c r="O850" s="9">
        <f>Sales_Data17[[#This Row],[Order Quantity]]*Sales_Data17[[#This Row],[Unit Price]]</f>
        <v>2644.2666666666669</v>
      </c>
      <c r="P850" s="9">
        <v>247.90000000000003</v>
      </c>
      <c r="Q850" s="9">
        <f>Sales_Data17[[#This Row],[Line Total]]-(Sales_Data17[[#This Row],[Total Unit Cost]]*Sales_Data17[[#This Row],[Order Quantity]])</f>
        <v>661.06666666666661</v>
      </c>
      <c r="R850" s="1" t="str">
        <f>TEXT(Sales_Data17[[#This Row],[OrderDate]],"MMM")</f>
        <v>Jul</v>
      </c>
      <c r="S850" s="1" t="str">
        <f t="shared" si="13"/>
        <v>2012</v>
      </c>
    </row>
    <row r="851" spans="1:19">
      <c r="A851" t="s">
        <v>874</v>
      </c>
      <c r="B851" s="2">
        <v>41095</v>
      </c>
      <c r="C851" s="2" t="str">
        <f>VLOOKUP(Sales_Data17[[#This Row],[Customer Name Index]],Customer_Data[#All],2,0)</f>
        <v>New Ltd</v>
      </c>
      <c r="D851">
        <v>7</v>
      </c>
      <c r="E851" t="s">
        <v>2</v>
      </c>
      <c r="F851" t="s">
        <v>8168</v>
      </c>
      <c r="G851" t="s">
        <v>8027</v>
      </c>
      <c r="H851" t="str">
        <f>VLOOKUP(Sales_Data17[[#This Row],[Delivery Region Index]],Regions_Table[#All],2,0)</f>
        <v>New South Wales</v>
      </c>
      <c r="I851" t="str">
        <f>VLOOKUP(Sales_Data17[[#This Row],[Delivery Region Index]],Regions_Table[#All],3,0)</f>
        <v>Queanbeyan</v>
      </c>
      <c r="J851">
        <v>20</v>
      </c>
      <c r="K851">
        <v>3</v>
      </c>
      <c r="L851" t="str">
        <f>VLOOKUP(Sales_Data17[[#This Row],[Product Description Index]],Products_Data[#All],2,0)</f>
        <v>Sunglasses</v>
      </c>
      <c r="M851">
        <v>9</v>
      </c>
      <c r="N851" s="9">
        <v>92.311111111111117</v>
      </c>
      <c r="O851" s="9">
        <f>Sales_Data17[[#This Row],[Order Quantity]]*Sales_Data17[[#This Row],[Unit Price]]</f>
        <v>830.80000000000007</v>
      </c>
      <c r="P851" s="9">
        <v>57.232888888888887</v>
      </c>
      <c r="Q851" s="9">
        <f>Sales_Data17[[#This Row],[Line Total]]-(Sales_Data17[[#This Row],[Total Unit Cost]]*Sales_Data17[[#This Row],[Order Quantity]])</f>
        <v>315.70400000000006</v>
      </c>
      <c r="R851" s="1" t="str">
        <f>TEXT(Sales_Data17[[#This Row],[OrderDate]],"MMM")</f>
        <v>Jul</v>
      </c>
      <c r="S851" s="1" t="str">
        <f t="shared" si="13"/>
        <v>2012</v>
      </c>
    </row>
    <row r="852" spans="1:19">
      <c r="A852" t="s">
        <v>875</v>
      </c>
      <c r="B852" s="2">
        <v>41095</v>
      </c>
      <c r="C852" s="2" t="str">
        <f>VLOOKUP(Sales_Data17[[#This Row],[Customer Name Index]],Customer_Data[#All],2,0)</f>
        <v>Apollo Ltd</v>
      </c>
      <c r="D852">
        <v>11</v>
      </c>
      <c r="E852" t="s">
        <v>3</v>
      </c>
      <c r="F852" t="s">
        <v>8168</v>
      </c>
      <c r="G852" t="s">
        <v>8026</v>
      </c>
      <c r="H852" t="str">
        <f>VLOOKUP(Sales_Data17[[#This Row],[Delivery Region Index]],Regions_Table[#All],2,0)</f>
        <v>Queensland</v>
      </c>
      <c r="I852" t="str">
        <f>VLOOKUP(Sales_Data17[[#This Row],[Delivery Region Index]],Regions_Table[#All],3,0)</f>
        <v>Gladstone</v>
      </c>
      <c r="J852">
        <v>30</v>
      </c>
      <c r="K852">
        <v>5</v>
      </c>
      <c r="L852" t="str">
        <f>VLOOKUP(Sales_Data17[[#This Row],[Product Description Index]],Products_Data[#All],2,0)</f>
        <v>Hats</v>
      </c>
      <c r="M852">
        <v>7</v>
      </c>
      <c r="N852" s="9">
        <v>116.87777777777779</v>
      </c>
      <c r="O852" s="9">
        <f>Sales_Data17[[#This Row],[Order Quantity]]*Sales_Data17[[#This Row],[Unit Price]]</f>
        <v>818.14444444444462</v>
      </c>
      <c r="P852" s="9">
        <v>71.295444444444442</v>
      </c>
      <c r="Q852" s="9">
        <f>Sales_Data17[[#This Row],[Line Total]]-(Sales_Data17[[#This Row],[Total Unit Cost]]*Sales_Data17[[#This Row],[Order Quantity]])</f>
        <v>319.07633333333354</v>
      </c>
      <c r="R852" s="1" t="str">
        <f>TEXT(Sales_Data17[[#This Row],[OrderDate]],"MMM")</f>
        <v>Jul</v>
      </c>
      <c r="S852" s="1" t="str">
        <f t="shared" si="13"/>
        <v>2012</v>
      </c>
    </row>
    <row r="853" spans="1:19">
      <c r="A853" t="s">
        <v>876</v>
      </c>
      <c r="B853" s="2">
        <v>41095</v>
      </c>
      <c r="C853" s="2" t="str">
        <f>VLOOKUP(Sales_Data17[[#This Row],[Customer Name Index]],Customer_Data[#All],2,0)</f>
        <v>Medsep Group</v>
      </c>
      <c r="D853">
        <v>8</v>
      </c>
      <c r="E853" t="s">
        <v>3</v>
      </c>
      <c r="F853" t="s">
        <v>8168</v>
      </c>
      <c r="G853" t="s">
        <v>8027</v>
      </c>
      <c r="H853" t="str">
        <f>VLOOKUP(Sales_Data17[[#This Row],[Delivery Region Index]],Regions_Table[#All],2,0)</f>
        <v>New South Wales</v>
      </c>
      <c r="I853" t="str">
        <f>VLOOKUP(Sales_Data17[[#This Row],[Delivery Region Index]],Regions_Table[#All],3,0)</f>
        <v>Wagga Wagga</v>
      </c>
      <c r="J853">
        <v>23</v>
      </c>
      <c r="K853">
        <v>4</v>
      </c>
      <c r="L853" t="str">
        <f>VLOOKUP(Sales_Data17[[#This Row],[Product Description Index]],Products_Data[#All],2,0)</f>
        <v>Jeans</v>
      </c>
      <c r="M853">
        <v>2</v>
      </c>
      <c r="N853" s="9">
        <v>114.64444444444445</v>
      </c>
      <c r="O853" s="9">
        <f>Sales_Data17[[#This Row],[Order Quantity]]*Sales_Data17[[#This Row],[Unit Price]]</f>
        <v>229.28888888888889</v>
      </c>
      <c r="P853" s="9">
        <v>84.836888888888879</v>
      </c>
      <c r="Q853" s="9">
        <f>Sales_Data17[[#This Row],[Line Total]]-(Sales_Data17[[#This Row],[Total Unit Cost]]*Sales_Data17[[#This Row],[Order Quantity]])</f>
        <v>59.615111111111133</v>
      </c>
      <c r="R853" s="1" t="str">
        <f>TEXT(Sales_Data17[[#This Row],[OrderDate]],"MMM")</f>
        <v>Jul</v>
      </c>
      <c r="S853" s="1" t="str">
        <f t="shared" si="13"/>
        <v>2012</v>
      </c>
    </row>
    <row r="854" spans="1:19">
      <c r="A854" t="s">
        <v>877</v>
      </c>
      <c r="B854" s="2">
        <v>41096</v>
      </c>
      <c r="C854" s="2" t="str">
        <f>VLOOKUP(Sales_Data17[[#This Row],[Customer Name Index]],Customer_Data[#All],2,0)</f>
        <v>PEDIFIX, Corp</v>
      </c>
      <c r="D854">
        <v>6</v>
      </c>
      <c r="E854" t="s">
        <v>3</v>
      </c>
      <c r="F854" t="s">
        <v>8168</v>
      </c>
      <c r="G854" t="s">
        <v>8027</v>
      </c>
      <c r="H854" t="str">
        <f>VLOOKUP(Sales_Data17[[#This Row],[Delivery Region Index]],Regions_Table[#All],2,0)</f>
        <v>New South Wales</v>
      </c>
      <c r="I854" t="str">
        <f>VLOOKUP(Sales_Data17[[#This Row],[Delivery Region Index]],Regions_Table[#All],3,0)</f>
        <v>Newcastle</v>
      </c>
      <c r="J854">
        <v>16</v>
      </c>
      <c r="K854">
        <v>3</v>
      </c>
      <c r="L854" t="str">
        <f>VLOOKUP(Sales_Data17[[#This Row],[Product Description Index]],Products_Data[#All],2,0)</f>
        <v>Sunglasses</v>
      </c>
      <c r="M854">
        <v>7</v>
      </c>
      <c r="N854" s="9">
        <v>197.27777777777777</v>
      </c>
      <c r="O854" s="9">
        <f>Sales_Data17[[#This Row],[Order Quantity]]*Sales_Data17[[#This Row],[Unit Price]]</f>
        <v>1380.9444444444443</v>
      </c>
      <c r="P854" s="9">
        <v>100.61166666666666</v>
      </c>
      <c r="Q854" s="9">
        <f>Sales_Data17[[#This Row],[Line Total]]-(Sales_Data17[[#This Row],[Total Unit Cost]]*Sales_Data17[[#This Row],[Order Quantity]])</f>
        <v>676.66277777777771</v>
      </c>
      <c r="R854" s="1" t="str">
        <f>TEXT(Sales_Data17[[#This Row],[OrderDate]],"MMM")</f>
        <v>Jul</v>
      </c>
      <c r="S854" s="1" t="str">
        <f t="shared" si="13"/>
        <v>2012</v>
      </c>
    </row>
    <row r="855" spans="1:19">
      <c r="A855" t="s">
        <v>878</v>
      </c>
      <c r="B855" s="2">
        <v>41096</v>
      </c>
      <c r="C855" s="2" t="str">
        <f>VLOOKUP(Sales_Data17[[#This Row],[Customer Name Index]],Customer_Data[#All],2,0)</f>
        <v xml:space="preserve">WakeFern </v>
      </c>
      <c r="D855">
        <v>2</v>
      </c>
      <c r="E855" t="s">
        <v>4</v>
      </c>
      <c r="F855" t="s">
        <v>8168</v>
      </c>
      <c r="G855" t="s">
        <v>8027</v>
      </c>
      <c r="H855" t="str">
        <f>VLOOKUP(Sales_Data17[[#This Row],[Delivery Region Index]],Regions_Table[#All],2,0)</f>
        <v>New South Wales</v>
      </c>
      <c r="I855" t="str">
        <f>VLOOKUP(Sales_Data17[[#This Row],[Delivery Region Index]],Regions_Table[#All],3,0)</f>
        <v>Bathurst</v>
      </c>
      <c r="J855">
        <v>4</v>
      </c>
      <c r="K855">
        <v>1</v>
      </c>
      <c r="L855" t="str">
        <f>VLOOKUP(Sales_Data17[[#This Row],[Product Description Index]],Products_Data[#All],2,0)</f>
        <v>Shirts</v>
      </c>
      <c r="M855">
        <v>4</v>
      </c>
      <c r="N855" s="9">
        <v>201</v>
      </c>
      <c r="O855" s="9">
        <f>Sales_Data17[[#This Row],[Order Quantity]]*Sales_Data17[[#This Row],[Unit Price]]</f>
        <v>804</v>
      </c>
      <c r="P855" s="9">
        <v>162.81000000000003</v>
      </c>
      <c r="Q855" s="9">
        <f>Sales_Data17[[#This Row],[Line Total]]-(Sales_Data17[[#This Row],[Total Unit Cost]]*Sales_Data17[[#This Row],[Order Quantity]])</f>
        <v>152.75999999999988</v>
      </c>
      <c r="R855" s="1" t="str">
        <f>TEXT(Sales_Data17[[#This Row],[OrderDate]],"MMM")</f>
        <v>Jul</v>
      </c>
      <c r="S855" s="1" t="str">
        <f t="shared" si="13"/>
        <v>2012</v>
      </c>
    </row>
    <row r="856" spans="1:19">
      <c r="A856" t="s">
        <v>879</v>
      </c>
      <c r="B856" s="2">
        <v>41096</v>
      </c>
      <c r="C856" s="2" t="str">
        <f>VLOOKUP(Sales_Data17[[#This Row],[Customer Name Index]],Customer_Data[#All],2,0)</f>
        <v>Ole Group</v>
      </c>
      <c r="D856">
        <v>13</v>
      </c>
      <c r="E856" t="s">
        <v>4</v>
      </c>
      <c r="F856" t="s">
        <v>8168</v>
      </c>
      <c r="G856" t="s">
        <v>8026</v>
      </c>
      <c r="H856" t="str">
        <f>VLOOKUP(Sales_Data17[[#This Row],[Delivery Region Index]],Regions_Table[#All],2,0)</f>
        <v>Queensland</v>
      </c>
      <c r="I856" t="str">
        <f>VLOOKUP(Sales_Data17[[#This Row],[Delivery Region Index]],Regions_Table[#All],3,0)</f>
        <v>Mount Isa</v>
      </c>
      <c r="J856">
        <v>38</v>
      </c>
      <c r="K856">
        <v>6</v>
      </c>
      <c r="L856" t="str">
        <f>VLOOKUP(Sales_Data17[[#This Row],[Product Description Index]],Products_Data[#All],2,0)</f>
        <v>Socks</v>
      </c>
      <c r="M856">
        <v>7</v>
      </c>
      <c r="N856" s="9">
        <v>111.66666666666667</v>
      </c>
      <c r="O856" s="9">
        <f>Sales_Data17[[#This Row],[Order Quantity]]*Sales_Data17[[#This Row],[Unit Price]]</f>
        <v>781.66666666666674</v>
      </c>
      <c r="P856" s="9">
        <v>84.86666666666666</v>
      </c>
      <c r="Q856" s="9">
        <f>Sales_Data17[[#This Row],[Line Total]]-(Sales_Data17[[#This Row],[Total Unit Cost]]*Sales_Data17[[#This Row],[Order Quantity]])</f>
        <v>187.60000000000014</v>
      </c>
      <c r="R856" s="1" t="str">
        <f>TEXT(Sales_Data17[[#This Row],[OrderDate]],"MMM")</f>
        <v>Jul</v>
      </c>
      <c r="S856" s="1" t="str">
        <f t="shared" si="13"/>
        <v>2012</v>
      </c>
    </row>
    <row r="857" spans="1:19">
      <c r="A857" t="s">
        <v>880</v>
      </c>
      <c r="B857" s="2">
        <v>41097</v>
      </c>
      <c r="C857" s="2" t="str">
        <f>VLOOKUP(Sales_Data17[[#This Row],[Customer Name Index]],Customer_Data[#All],2,0)</f>
        <v>Medsep Group</v>
      </c>
      <c r="D857">
        <v>8</v>
      </c>
      <c r="E857" t="s">
        <v>3</v>
      </c>
      <c r="F857" t="s">
        <v>8168</v>
      </c>
      <c r="G857" t="s">
        <v>8027</v>
      </c>
      <c r="H857" t="str">
        <f>VLOOKUP(Sales_Data17[[#This Row],[Delivery Region Index]],Regions_Table[#All],2,0)</f>
        <v>New South Wales</v>
      </c>
      <c r="I857" t="str">
        <f>VLOOKUP(Sales_Data17[[#This Row],[Delivery Region Index]],Regions_Table[#All],3,0)</f>
        <v>Tweed Heads</v>
      </c>
      <c r="J857">
        <v>22</v>
      </c>
      <c r="K857">
        <v>3</v>
      </c>
      <c r="L857" t="str">
        <f>VLOOKUP(Sales_Data17[[#This Row],[Product Description Index]],Products_Data[#All],2,0)</f>
        <v>Sunglasses</v>
      </c>
      <c r="M857">
        <v>4</v>
      </c>
      <c r="N857" s="9">
        <v>18.611111111111111</v>
      </c>
      <c r="O857" s="9">
        <f>Sales_Data17[[#This Row],[Order Quantity]]*Sales_Data17[[#This Row],[Unit Price]]</f>
        <v>74.444444444444443</v>
      </c>
      <c r="P857" s="9">
        <v>9.4916666666666671</v>
      </c>
      <c r="Q857" s="9">
        <f>Sales_Data17[[#This Row],[Line Total]]-(Sales_Data17[[#This Row],[Total Unit Cost]]*Sales_Data17[[#This Row],[Order Quantity]])</f>
        <v>36.477777777777774</v>
      </c>
      <c r="R857" s="1" t="str">
        <f>TEXT(Sales_Data17[[#This Row],[OrderDate]],"MMM")</f>
        <v>Jul</v>
      </c>
      <c r="S857" s="1" t="str">
        <f t="shared" si="13"/>
        <v>2012</v>
      </c>
    </row>
    <row r="858" spans="1:19">
      <c r="A858" t="s">
        <v>881</v>
      </c>
      <c r="B858" s="2">
        <v>41097</v>
      </c>
      <c r="C858" s="2" t="str">
        <f>VLOOKUP(Sales_Data17[[#This Row],[Customer Name Index]],Customer_Data[#All],2,0)</f>
        <v>Apollo Ltd</v>
      </c>
      <c r="D858">
        <v>11</v>
      </c>
      <c r="E858" t="s">
        <v>2</v>
      </c>
      <c r="F858" t="s">
        <v>8168</v>
      </c>
      <c r="G858" t="s">
        <v>8026</v>
      </c>
      <c r="H858" t="str">
        <f>VLOOKUP(Sales_Data17[[#This Row],[Delivery Region Index]],Regions_Table[#All],2,0)</f>
        <v>Queensland</v>
      </c>
      <c r="I858" t="str">
        <f>VLOOKUP(Sales_Data17[[#This Row],[Delivery Region Index]],Regions_Table[#All],3,0)</f>
        <v>Gympie</v>
      </c>
      <c r="J858">
        <v>32</v>
      </c>
      <c r="K858">
        <v>5</v>
      </c>
      <c r="L858" t="str">
        <f>VLOOKUP(Sales_Data17[[#This Row],[Product Description Index]],Products_Data[#All],2,0)</f>
        <v>Hats</v>
      </c>
      <c r="M858">
        <v>8</v>
      </c>
      <c r="N858" s="9">
        <v>122.08888888888889</v>
      </c>
      <c r="O858" s="9">
        <f>Sales_Data17[[#This Row],[Order Quantity]]*Sales_Data17[[#This Row],[Unit Price]]</f>
        <v>976.71111111111111</v>
      </c>
      <c r="P858" s="9">
        <v>75.695111111111103</v>
      </c>
      <c r="Q858" s="9">
        <f>Sales_Data17[[#This Row],[Line Total]]-(Sales_Data17[[#This Row],[Total Unit Cost]]*Sales_Data17[[#This Row],[Order Quantity]])</f>
        <v>371.15022222222228</v>
      </c>
      <c r="R858" s="1" t="str">
        <f>TEXT(Sales_Data17[[#This Row],[OrderDate]],"MMM")</f>
        <v>Jul</v>
      </c>
      <c r="S858" s="1" t="str">
        <f t="shared" si="13"/>
        <v>2012</v>
      </c>
    </row>
    <row r="859" spans="1:19">
      <c r="A859" t="s">
        <v>882</v>
      </c>
      <c r="B859" s="2">
        <v>41097</v>
      </c>
      <c r="C859" s="2" t="str">
        <f>VLOOKUP(Sales_Data17[[#This Row],[Customer Name Index]],Customer_Data[#All],2,0)</f>
        <v>Eminence Corp</v>
      </c>
      <c r="D859">
        <v>18</v>
      </c>
      <c r="E859" t="s">
        <v>4</v>
      </c>
      <c r="F859" t="s">
        <v>8168</v>
      </c>
      <c r="G859" t="s">
        <v>8025</v>
      </c>
      <c r="H859" t="str">
        <f>VLOOKUP(Sales_Data17[[#This Row],[Delivery Region Index]],Regions_Table[#All],2,0)</f>
        <v>Victoria</v>
      </c>
      <c r="I859" t="str">
        <f>VLOOKUP(Sales_Data17[[#This Row],[Delivery Region Index]],Regions_Table[#All],3,0)</f>
        <v>Latrobe City</v>
      </c>
      <c r="J859">
        <v>52</v>
      </c>
      <c r="K859">
        <v>8</v>
      </c>
      <c r="L859" t="str">
        <f>VLOOKUP(Sales_Data17[[#This Row],[Product Description Index]],Products_Data[#All],2,0)</f>
        <v>Shoes</v>
      </c>
      <c r="M859">
        <v>9</v>
      </c>
      <c r="N859" s="9">
        <v>20.844444444444445</v>
      </c>
      <c r="O859" s="9">
        <f>Sales_Data17[[#This Row],[Order Quantity]]*Sales_Data17[[#This Row],[Unit Price]]</f>
        <v>187.6</v>
      </c>
      <c r="P859" s="9">
        <v>10.213777777777777</v>
      </c>
      <c r="Q859" s="9">
        <f>Sales_Data17[[#This Row],[Line Total]]-(Sales_Data17[[#This Row],[Total Unit Cost]]*Sales_Data17[[#This Row],[Order Quantity]])</f>
        <v>95.676000000000002</v>
      </c>
      <c r="R859" s="1" t="str">
        <f>TEXT(Sales_Data17[[#This Row],[OrderDate]],"MMM")</f>
        <v>Jul</v>
      </c>
      <c r="S859" s="1" t="str">
        <f t="shared" si="13"/>
        <v>2012</v>
      </c>
    </row>
    <row r="860" spans="1:19">
      <c r="A860" t="s">
        <v>883</v>
      </c>
      <c r="B860" s="2">
        <v>41097</v>
      </c>
      <c r="C860" s="2" t="str">
        <f>VLOOKUP(Sales_Data17[[#This Row],[Customer Name Index]],Customer_Data[#All],2,0)</f>
        <v xml:space="preserve">Ei </v>
      </c>
      <c r="D860">
        <v>9</v>
      </c>
      <c r="E860" t="s">
        <v>4</v>
      </c>
      <c r="F860" t="s">
        <v>8168</v>
      </c>
      <c r="G860" t="s">
        <v>8027</v>
      </c>
      <c r="H860" t="str">
        <f>VLOOKUP(Sales_Data17[[#This Row],[Delivery Region Index]],Regions_Table[#All],2,0)</f>
        <v>New South Wales</v>
      </c>
      <c r="I860" t="str">
        <f>VLOOKUP(Sales_Data17[[#This Row],[Delivery Region Index]],Regions_Table[#All],3,0)</f>
        <v>Wyong</v>
      </c>
      <c r="J860">
        <v>25</v>
      </c>
      <c r="K860">
        <v>4</v>
      </c>
      <c r="L860" t="str">
        <f>VLOOKUP(Sales_Data17[[#This Row],[Product Description Index]],Products_Data[#All],2,0)</f>
        <v>Jeans</v>
      </c>
      <c r="M860">
        <v>4</v>
      </c>
      <c r="N860" s="9">
        <v>118.36666666666666</v>
      </c>
      <c r="O860" s="9">
        <f>Sales_Data17[[#This Row],[Order Quantity]]*Sales_Data17[[#This Row],[Unit Price]]</f>
        <v>473.46666666666664</v>
      </c>
      <c r="P860" s="9">
        <v>56.815999999999995</v>
      </c>
      <c r="Q860" s="9">
        <f>Sales_Data17[[#This Row],[Line Total]]-(Sales_Data17[[#This Row],[Total Unit Cost]]*Sales_Data17[[#This Row],[Order Quantity]])</f>
        <v>246.20266666666666</v>
      </c>
      <c r="R860" s="1" t="str">
        <f>TEXT(Sales_Data17[[#This Row],[OrderDate]],"MMM")</f>
        <v>Jul</v>
      </c>
      <c r="S860" s="1" t="str">
        <f t="shared" si="13"/>
        <v>2012</v>
      </c>
    </row>
    <row r="861" spans="1:19">
      <c r="A861" t="s">
        <v>884</v>
      </c>
      <c r="B861" s="2">
        <v>41097</v>
      </c>
      <c r="C861" s="2" t="str">
        <f>VLOOKUP(Sales_Data17[[#This Row],[Customer Name Index]],Customer_Data[#All],2,0)</f>
        <v xml:space="preserve">Medline </v>
      </c>
      <c r="D861">
        <v>12</v>
      </c>
      <c r="E861" t="s">
        <v>2</v>
      </c>
      <c r="F861" t="s">
        <v>8168</v>
      </c>
      <c r="G861" t="s">
        <v>8026</v>
      </c>
      <c r="H861" t="str">
        <f>VLOOKUP(Sales_Data17[[#This Row],[Delivery Region Index]],Regions_Table[#All],2,0)</f>
        <v>Queensland</v>
      </c>
      <c r="I861" t="str">
        <f>VLOOKUP(Sales_Data17[[#This Row],[Delivery Region Index]],Regions_Table[#All],3,0)</f>
        <v>Logan City</v>
      </c>
      <c r="J861">
        <v>35</v>
      </c>
      <c r="K861">
        <v>5</v>
      </c>
      <c r="L861" t="str">
        <f>VLOOKUP(Sales_Data17[[#This Row],[Product Description Index]],Products_Data[#All],2,0)</f>
        <v>Hats</v>
      </c>
      <c r="M861">
        <v>8</v>
      </c>
      <c r="N861" s="9">
        <v>131.02222222222224</v>
      </c>
      <c r="O861" s="9">
        <f>Sales_Data17[[#This Row],[Order Quantity]]*Sales_Data17[[#This Row],[Unit Price]]</f>
        <v>1048.1777777777779</v>
      </c>
      <c r="P861" s="9">
        <v>90.405333333333331</v>
      </c>
      <c r="Q861" s="9">
        <f>Sales_Data17[[#This Row],[Line Total]]-(Sales_Data17[[#This Row],[Total Unit Cost]]*Sales_Data17[[#This Row],[Order Quantity]])</f>
        <v>324.93511111111127</v>
      </c>
      <c r="R861" s="1" t="str">
        <f>TEXT(Sales_Data17[[#This Row],[OrderDate]],"MMM")</f>
        <v>Jul</v>
      </c>
      <c r="S861" s="1" t="str">
        <f t="shared" si="13"/>
        <v>2012</v>
      </c>
    </row>
    <row r="862" spans="1:19">
      <c r="A862" t="s">
        <v>885</v>
      </c>
      <c r="B862" s="2">
        <v>41097</v>
      </c>
      <c r="C862" s="2" t="str">
        <f>VLOOKUP(Sales_Data17[[#This Row],[Customer Name Index]],Customer_Data[#All],2,0)</f>
        <v>Medsep Group</v>
      </c>
      <c r="D862">
        <v>8</v>
      </c>
      <c r="E862" t="s">
        <v>4</v>
      </c>
      <c r="F862" t="s">
        <v>8168</v>
      </c>
      <c r="G862" t="s">
        <v>8027</v>
      </c>
      <c r="H862" t="str">
        <f>VLOOKUP(Sales_Data17[[#This Row],[Delivery Region Index]],Regions_Table[#All],2,0)</f>
        <v>New South Wales</v>
      </c>
      <c r="I862" t="str">
        <f>VLOOKUP(Sales_Data17[[#This Row],[Delivery Region Index]],Regions_Table[#All],3,0)</f>
        <v>Wagga Wagga</v>
      </c>
      <c r="J862">
        <v>23</v>
      </c>
      <c r="K862">
        <v>4</v>
      </c>
      <c r="L862" t="str">
        <f>VLOOKUP(Sales_Data17[[#This Row],[Product Description Index]],Products_Data[#All],2,0)</f>
        <v>Jeans</v>
      </c>
      <c r="M862">
        <v>4</v>
      </c>
      <c r="N862" s="9">
        <v>116.13333333333334</v>
      </c>
      <c r="O862" s="9">
        <f>Sales_Data17[[#This Row],[Order Quantity]]*Sales_Data17[[#This Row],[Unit Price]]</f>
        <v>464.53333333333336</v>
      </c>
      <c r="P862" s="9">
        <v>46.45333333333334</v>
      </c>
      <c r="Q862" s="9">
        <f>Sales_Data17[[#This Row],[Line Total]]-(Sales_Data17[[#This Row],[Total Unit Cost]]*Sales_Data17[[#This Row],[Order Quantity]])</f>
        <v>278.72000000000003</v>
      </c>
      <c r="R862" s="1" t="str">
        <f>TEXT(Sales_Data17[[#This Row],[OrderDate]],"MMM")</f>
        <v>Jul</v>
      </c>
      <c r="S862" s="1" t="str">
        <f t="shared" si="13"/>
        <v>2012</v>
      </c>
    </row>
    <row r="863" spans="1:19">
      <c r="A863" t="s">
        <v>886</v>
      </c>
      <c r="B863" s="2">
        <v>41098</v>
      </c>
      <c r="C863" s="2" t="str">
        <f>VLOOKUP(Sales_Data17[[#This Row],[Customer Name Index]],Customer_Data[#All],2,0)</f>
        <v xml:space="preserve">WakeFern </v>
      </c>
      <c r="D863">
        <v>2</v>
      </c>
      <c r="E863" t="s">
        <v>4</v>
      </c>
      <c r="F863" t="s">
        <v>8168</v>
      </c>
      <c r="G863" t="s">
        <v>8027</v>
      </c>
      <c r="H863" t="str">
        <f>VLOOKUP(Sales_Data17[[#This Row],[Delivery Region Index]],Regions_Table[#All],2,0)</f>
        <v>New South Wales</v>
      </c>
      <c r="I863" t="str">
        <f>VLOOKUP(Sales_Data17[[#This Row],[Delivery Region Index]],Regions_Table[#All],3,0)</f>
        <v>Bathurst</v>
      </c>
      <c r="J863">
        <v>4</v>
      </c>
      <c r="K863">
        <v>1</v>
      </c>
      <c r="L863" t="str">
        <f>VLOOKUP(Sales_Data17[[#This Row],[Product Description Index]],Products_Data[#All],2,0)</f>
        <v>Shirts</v>
      </c>
      <c r="M863">
        <v>2</v>
      </c>
      <c r="N863" s="9">
        <v>93.055555555555557</v>
      </c>
      <c r="O863" s="9">
        <f>Sales_Data17[[#This Row],[Order Quantity]]*Sales_Data17[[#This Row],[Unit Price]]</f>
        <v>186.11111111111111</v>
      </c>
      <c r="P863" s="9">
        <v>71.652777777777771</v>
      </c>
      <c r="Q863" s="9">
        <f>Sales_Data17[[#This Row],[Line Total]]-(Sales_Data17[[#This Row],[Total Unit Cost]]*Sales_Data17[[#This Row],[Order Quantity]])</f>
        <v>42.805555555555571</v>
      </c>
      <c r="R863" s="1" t="str">
        <f>TEXT(Sales_Data17[[#This Row],[OrderDate]],"MMM")</f>
        <v>Jul</v>
      </c>
      <c r="S863" s="1" t="str">
        <f t="shared" si="13"/>
        <v>2012</v>
      </c>
    </row>
    <row r="864" spans="1:19">
      <c r="A864" t="s">
        <v>887</v>
      </c>
      <c r="B864" s="2">
        <v>41098</v>
      </c>
      <c r="C864" s="2" t="str">
        <f>VLOOKUP(Sales_Data17[[#This Row],[Customer Name Index]],Customer_Data[#All],2,0)</f>
        <v>Elorac, Corp</v>
      </c>
      <c r="D864">
        <v>3</v>
      </c>
      <c r="E864" t="s">
        <v>4</v>
      </c>
      <c r="F864" t="s">
        <v>8168</v>
      </c>
      <c r="G864" t="s">
        <v>8027</v>
      </c>
      <c r="H864" t="str">
        <f>VLOOKUP(Sales_Data17[[#This Row],[Delivery Region Index]],Regions_Table[#All],2,0)</f>
        <v>New South Wales</v>
      </c>
      <c r="I864" t="str">
        <f>VLOOKUP(Sales_Data17[[#This Row],[Delivery Region Index]],Regions_Table[#All],3,0)</f>
        <v>Coffs Harbour</v>
      </c>
      <c r="J864">
        <v>7</v>
      </c>
      <c r="K864">
        <v>1</v>
      </c>
      <c r="L864" t="str">
        <f>VLOOKUP(Sales_Data17[[#This Row],[Product Description Index]],Products_Data[#All],2,0)</f>
        <v>Shirts</v>
      </c>
      <c r="M864">
        <v>7</v>
      </c>
      <c r="N864" s="9">
        <v>130.27777777777777</v>
      </c>
      <c r="O864" s="9">
        <f>Sales_Data17[[#This Row],[Order Quantity]]*Sales_Data17[[#This Row],[Unit Price]]</f>
        <v>911.94444444444434</v>
      </c>
      <c r="P864" s="9">
        <v>53.413888888888884</v>
      </c>
      <c r="Q864" s="9">
        <f>Sales_Data17[[#This Row],[Line Total]]-(Sales_Data17[[#This Row],[Total Unit Cost]]*Sales_Data17[[#This Row],[Order Quantity]])</f>
        <v>538.04722222222222</v>
      </c>
      <c r="R864" s="1" t="str">
        <f>TEXT(Sales_Data17[[#This Row],[OrderDate]],"MMM")</f>
        <v>Jul</v>
      </c>
      <c r="S864" s="1" t="str">
        <f t="shared" si="13"/>
        <v>2012</v>
      </c>
    </row>
    <row r="865" spans="1:19">
      <c r="A865" t="s">
        <v>888</v>
      </c>
      <c r="B865" s="2">
        <v>41099</v>
      </c>
      <c r="C865" s="2" t="str">
        <f>VLOOKUP(Sales_Data17[[#This Row],[Customer Name Index]],Customer_Data[#All],2,0)</f>
        <v>Elorac, Corp</v>
      </c>
      <c r="D865">
        <v>3</v>
      </c>
      <c r="E865" t="s">
        <v>4</v>
      </c>
      <c r="F865" t="s">
        <v>8168</v>
      </c>
      <c r="G865" t="s">
        <v>8027</v>
      </c>
      <c r="H865" t="str">
        <f>VLOOKUP(Sales_Data17[[#This Row],[Delivery Region Index]],Regions_Table[#All],2,0)</f>
        <v>New South Wales</v>
      </c>
      <c r="I865" t="str">
        <f>VLOOKUP(Sales_Data17[[#This Row],[Delivery Region Index]],Regions_Table[#All],3,0)</f>
        <v>Gosford</v>
      </c>
      <c r="J865">
        <v>9</v>
      </c>
      <c r="K865">
        <v>2</v>
      </c>
      <c r="L865" t="str">
        <f>VLOOKUP(Sales_Data17[[#This Row],[Product Description Index]],Products_Data[#All],2,0)</f>
        <v>Pants</v>
      </c>
      <c r="M865">
        <v>3</v>
      </c>
      <c r="N865" s="9">
        <v>29.777777777777779</v>
      </c>
      <c r="O865" s="9">
        <f>Sales_Data17[[#This Row],[Order Quantity]]*Sales_Data17[[#This Row],[Unit Price]]</f>
        <v>89.333333333333343</v>
      </c>
      <c r="P865" s="9">
        <v>13.697777777777778</v>
      </c>
      <c r="Q865" s="9">
        <f>Sales_Data17[[#This Row],[Line Total]]-(Sales_Data17[[#This Row],[Total Unit Cost]]*Sales_Data17[[#This Row],[Order Quantity]])</f>
        <v>48.240000000000009</v>
      </c>
      <c r="R865" s="1" t="str">
        <f>TEXT(Sales_Data17[[#This Row],[OrderDate]],"MMM")</f>
        <v>Jul</v>
      </c>
      <c r="S865" s="1" t="str">
        <f t="shared" si="13"/>
        <v>2012</v>
      </c>
    </row>
    <row r="866" spans="1:19">
      <c r="A866" t="s">
        <v>889</v>
      </c>
      <c r="B866" s="2">
        <v>41099</v>
      </c>
      <c r="C866" s="2" t="str">
        <f>VLOOKUP(Sales_Data17[[#This Row],[Customer Name Index]],Customer_Data[#All],2,0)</f>
        <v>Elorac, Corp</v>
      </c>
      <c r="D866">
        <v>3</v>
      </c>
      <c r="E866" t="s">
        <v>2</v>
      </c>
      <c r="F866" t="s">
        <v>8168</v>
      </c>
      <c r="G866" t="s">
        <v>8027</v>
      </c>
      <c r="H866" t="str">
        <f>VLOOKUP(Sales_Data17[[#This Row],[Delivery Region Index]],Regions_Table[#All],2,0)</f>
        <v>New South Wales</v>
      </c>
      <c r="I866" t="str">
        <f>VLOOKUP(Sales_Data17[[#This Row],[Delivery Region Index]],Regions_Table[#All],3,0)</f>
        <v>Gosford</v>
      </c>
      <c r="J866">
        <v>9</v>
      </c>
      <c r="K866">
        <v>2</v>
      </c>
      <c r="L866" t="str">
        <f>VLOOKUP(Sales_Data17[[#This Row],[Product Description Index]],Products_Data[#All],2,0)</f>
        <v>Pants</v>
      </c>
      <c r="M866">
        <v>3</v>
      </c>
      <c r="N866" s="9">
        <v>120.60000000000001</v>
      </c>
      <c r="O866" s="9">
        <f>Sales_Data17[[#This Row],[Order Quantity]]*Sales_Data17[[#This Row],[Unit Price]]</f>
        <v>361.8</v>
      </c>
      <c r="P866" s="9">
        <v>71.153999999999996</v>
      </c>
      <c r="Q866" s="9">
        <f>Sales_Data17[[#This Row],[Line Total]]-(Sales_Data17[[#This Row],[Total Unit Cost]]*Sales_Data17[[#This Row],[Order Quantity]])</f>
        <v>148.33800000000002</v>
      </c>
      <c r="R866" s="1" t="str">
        <f>TEXT(Sales_Data17[[#This Row],[OrderDate]],"MMM")</f>
        <v>Jul</v>
      </c>
      <c r="S866" s="1" t="str">
        <f t="shared" si="13"/>
        <v>2012</v>
      </c>
    </row>
    <row r="867" spans="1:19">
      <c r="A867" t="s">
        <v>890</v>
      </c>
      <c r="B867" s="2">
        <v>41099</v>
      </c>
      <c r="C867" s="2" t="str">
        <f>VLOOKUP(Sales_Data17[[#This Row],[Customer Name Index]],Customer_Data[#All],2,0)</f>
        <v>3LAB, Ltd</v>
      </c>
      <c r="D867">
        <v>16</v>
      </c>
      <c r="E867" t="s">
        <v>4</v>
      </c>
      <c r="F867" t="s">
        <v>8168</v>
      </c>
      <c r="G867" t="s">
        <v>8025</v>
      </c>
      <c r="H867" t="str">
        <f>VLOOKUP(Sales_Data17[[#This Row],[Delivery Region Index]],Regions_Table[#All],2,0)</f>
        <v>Queensland</v>
      </c>
      <c r="I867" t="str">
        <f>VLOOKUP(Sales_Data17[[#This Row],[Delivery Region Index]],Regions_Table[#All],3,0)</f>
        <v>Townsville</v>
      </c>
      <c r="J867">
        <v>45</v>
      </c>
      <c r="K867">
        <v>7</v>
      </c>
      <c r="L867" t="str">
        <f>VLOOKUP(Sales_Data17[[#This Row],[Product Description Index]],Products_Data[#All],2,0)</f>
        <v>Dress Shirts</v>
      </c>
      <c r="M867">
        <v>1</v>
      </c>
      <c r="N867" s="9">
        <v>346.16666666666669</v>
      </c>
      <c r="O867" s="9">
        <f>Sales_Data17[[#This Row],[Order Quantity]]*Sales_Data17[[#This Row],[Unit Price]]</f>
        <v>346.16666666666669</v>
      </c>
      <c r="P867" s="9">
        <v>138.46666666666667</v>
      </c>
      <c r="Q867" s="9">
        <f>Sales_Data17[[#This Row],[Line Total]]-(Sales_Data17[[#This Row],[Total Unit Cost]]*Sales_Data17[[#This Row],[Order Quantity]])</f>
        <v>207.70000000000002</v>
      </c>
      <c r="R867" s="1" t="str">
        <f>TEXT(Sales_Data17[[#This Row],[OrderDate]],"MMM")</f>
        <v>Jul</v>
      </c>
      <c r="S867" s="1" t="str">
        <f t="shared" si="13"/>
        <v>2012</v>
      </c>
    </row>
    <row r="868" spans="1:19">
      <c r="A868" t="s">
        <v>891</v>
      </c>
      <c r="B868" s="2">
        <v>41099</v>
      </c>
      <c r="C868" s="2" t="str">
        <f>VLOOKUP(Sales_Data17[[#This Row],[Customer Name Index]],Customer_Data[#All],2,0)</f>
        <v>PEDIFIX, Corp</v>
      </c>
      <c r="D868">
        <v>6</v>
      </c>
      <c r="E868" t="s">
        <v>4</v>
      </c>
      <c r="F868" t="s">
        <v>8168</v>
      </c>
      <c r="G868" t="s">
        <v>8027</v>
      </c>
      <c r="H868" t="str">
        <f>VLOOKUP(Sales_Data17[[#This Row],[Delivery Region Index]],Regions_Table[#All],2,0)</f>
        <v>New South Wales</v>
      </c>
      <c r="I868" t="str">
        <f>VLOOKUP(Sales_Data17[[#This Row],[Delivery Region Index]],Regions_Table[#All],3,0)</f>
        <v>Newcastle</v>
      </c>
      <c r="J868">
        <v>16</v>
      </c>
      <c r="K868">
        <v>3</v>
      </c>
      <c r="L868" t="str">
        <f>VLOOKUP(Sales_Data17[[#This Row],[Product Description Index]],Products_Data[#All],2,0)</f>
        <v>Sunglasses</v>
      </c>
      <c r="M868">
        <v>4</v>
      </c>
      <c r="N868" s="9">
        <v>268</v>
      </c>
      <c r="O868" s="9">
        <f>Sales_Data17[[#This Row],[Order Quantity]]*Sales_Data17[[#This Row],[Unit Price]]</f>
        <v>1072</v>
      </c>
      <c r="P868" s="9">
        <v>160.80000000000001</v>
      </c>
      <c r="Q868" s="9">
        <f>Sales_Data17[[#This Row],[Line Total]]-(Sales_Data17[[#This Row],[Total Unit Cost]]*Sales_Data17[[#This Row],[Order Quantity]])</f>
        <v>428.79999999999995</v>
      </c>
      <c r="R868" s="1" t="str">
        <f>TEXT(Sales_Data17[[#This Row],[OrderDate]],"MMM")</f>
        <v>Jul</v>
      </c>
      <c r="S868" s="1" t="str">
        <f t="shared" si="13"/>
        <v>2012</v>
      </c>
    </row>
    <row r="869" spans="1:19">
      <c r="A869" t="s">
        <v>892</v>
      </c>
      <c r="B869" s="2">
        <v>41099</v>
      </c>
      <c r="C869" s="2" t="str">
        <f>VLOOKUP(Sales_Data17[[#This Row],[Customer Name Index]],Customer_Data[#All],2,0)</f>
        <v>Elorac, Corp</v>
      </c>
      <c r="D869">
        <v>3</v>
      </c>
      <c r="E869" t="s">
        <v>3</v>
      </c>
      <c r="F869" t="s">
        <v>8168</v>
      </c>
      <c r="G869" t="s">
        <v>8027</v>
      </c>
      <c r="H869" t="str">
        <f>VLOOKUP(Sales_Data17[[#This Row],[Delivery Region Index]],Regions_Table[#All],2,0)</f>
        <v>New South Wales</v>
      </c>
      <c r="I869" t="str">
        <f>VLOOKUP(Sales_Data17[[#This Row],[Delivery Region Index]],Regions_Table[#All],3,0)</f>
        <v>Gosford</v>
      </c>
      <c r="J869">
        <v>9</v>
      </c>
      <c r="K869">
        <v>2</v>
      </c>
      <c r="L869" t="str">
        <f>VLOOKUP(Sales_Data17[[#This Row],[Product Description Index]],Products_Data[#All],2,0)</f>
        <v>Pants</v>
      </c>
      <c r="M869">
        <v>4</v>
      </c>
      <c r="N869" s="9">
        <v>436.24444444444447</v>
      </c>
      <c r="O869" s="9">
        <f>Sales_Data17[[#This Row],[Order Quantity]]*Sales_Data17[[#This Row],[Unit Price]]</f>
        <v>1744.9777777777779</v>
      </c>
      <c r="P869" s="9">
        <v>213.7597777777778</v>
      </c>
      <c r="Q869" s="9">
        <f>Sales_Data17[[#This Row],[Line Total]]-(Sales_Data17[[#This Row],[Total Unit Cost]]*Sales_Data17[[#This Row],[Order Quantity]])</f>
        <v>889.93866666666668</v>
      </c>
      <c r="R869" s="1" t="str">
        <f>TEXT(Sales_Data17[[#This Row],[OrderDate]],"MMM")</f>
        <v>Jul</v>
      </c>
      <c r="S869" s="1" t="str">
        <f t="shared" si="13"/>
        <v>2012</v>
      </c>
    </row>
    <row r="870" spans="1:19">
      <c r="A870" t="s">
        <v>893</v>
      </c>
      <c r="B870" s="2">
        <v>41099</v>
      </c>
      <c r="C870" s="2" t="str">
        <f>VLOOKUP(Sales_Data17[[#This Row],[Customer Name Index]],Customer_Data[#All],2,0)</f>
        <v>Avon Corp</v>
      </c>
      <c r="D870">
        <v>1</v>
      </c>
      <c r="E870" t="s">
        <v>4</v>
      </c>
      <c r="F870" t="s">
        <v>8168</v>
      </c>
      <c r="G870" t="s">
        <v>8027</v>
      </c>
      <c r="H870" t="str">
        <f>VLOOKUP(Sales_Data17[[#This Row],[Delivery Region Index]],Regions_Table[#All],2,0)</f>
        <v>New South Wales</v>
      </c>
      <c r="I870" t="str">
        <f>VLOOKUP(Sales_Data17[[#This Row],[Delivery Region Index]],Regions_Table[#All],3,0)</f>
        <v>Armidale</v>
      </c>
      <c r="J870">
        <v>3</v>
      </c>
      <c r="K870">
        <v>1</v>
      </c>
      <c r="L870" t="str">
        <f>VLOOKUP(Sales_Data17[[#This Row],[Product Description Index]],Products_Data[#All],2,0)</f>
        <v>Shirts</v>
      </c>
      <c r="M870">
        <v>2</v>
      </c>
      <c r="N870" s="9">
        <v>253.85555555555558</v>
      </c>
      <c r="O870" s="9">
        <f>Sales_Data17[[#This Row],[Order Quantity]]*Sales_Data17[[#This Row],[Unit Price]]</f>
        <v>507.71111111111117</v>
      </c>
      <c r="P870" s="9">
        <v>190.39166666666668</v>
      </c>
      <c r="Q870" s="9">
        <f>Sales_Data17[[#This Row],[Line Total]]-(Sales_Data17[[#This Row],[Total Unit Cost]]*Sales_Data17[[#This Row],[Order Quantity]])</f>
        <v>126.92777777777781</v>
      </c>
      <c r="R870" s="1" t="str">
        <f>TEXT(Sales_Data17[[#This Row],[OrderDate]],"MMM")</f>
        <v>Jul</v>
      </c>
      <c r="S870" s="1" t="str">
        <f t="shared" si="13"/>
        <v>2012</v>
      </c>
    </row>
    <row r="871" spans="1:19">
      <c r="A871" t="s">
        <v>894</v>
      </c>
      <c r="B871" s="2">
        <v>41100</v>
      </c>
      <c r="C871" s="2" t="str">
        <f>VLOOKUP(Sales_Data17[[#This Row],[Customer Name Index]],Customer_Data[#All],2,0)</f>
        <v xml:space="preserve">Linde </v>
      </c>
      <c r="D871">
        <v>14</v>
      </c>
      <c r="E871" t="s">
        <v>3</v>
      </c>
      <c r="F871" t="s">
        <v>8168</v>
      </c>
      <c r="G871" t="s">
        <v>8026</v>
      </c>
      <c r="H871" t="str">
        <f>VLOOKUP(Sales_Data17[[#This Row],[Delivery Region Index]],Regions_Table[#All],2,0)</f>
        <v>Queensland</v>
      </c>
      <c r="I871" t="str">
        <f>VLOOKUP(Sales_Data17[[#This Row],[Delivery Region Index]],Regions_Table[#All],3,0)</f>
        <v>Rockhampton</v>
      </c>
      <c r="J871">
        <v>41</v>
      </c>
      <c r="K871">
        <v>6</v>
      </c>
      <c r="L871" t="str">
        <f>VLOOKUP(Sales_Data17[[#This Row],[Product Description Index]],Products_Data[#All],2,0)</f>
        <v>Socks</v>
      </c>
      <c r="M871">
        <v>2</v>
      </c>
      <c r="N871" s="9">
        <v>87.1</v>
      </c>
      <c r="O871" s="9">
        <f>Sales_Data17[[#This Row],[Order Quantity]]*Sales_Data17[[#This Row],[Unit Price]]</f>
        <v>174.2</v>
      </c>
      <c r="P871" s="9">
        <v>61.840999999999994</v>
      </c>
      <c r="Q871" s="9">
        <f>Sales_Data17[[#This Row],[Line Total]]-(Sales_Data17[[#This Row],[Total Unit Cost]]*Sales_Data17[[#This Row],[Order Quantity]])</f>
        <v>50.518000000000001</v>
      </c>
      <c r="R871" s="1" t="str">
        <f>TEXT(Sales_Data17[[#This Row],[OrderDate]],"MMM")</f>
        <v>Jul</v>
      </c>
      <c r="S871" s="1" t="str">
        <f t="shared" si="13"/>
        <v>2012</v>
      </c>
    </row>
    <row r="872" spans="1:19">
      <c r="A872" t="s">
        <v>895</v>
      </c>
      <c r="B872" s="2">
        <v>41100</v>
      </c>
      <c r="C872" s="2" t="str">
        <f>VLOOKUP(Sales_Data17[[#This Row],[Customer Name Index]],Customer_Data[#All],2,0)</f>
        <v>Pure Group</v>
      </c>
      <c r="D872">
        <v>17</v>
      </c>
      <c r="E872" t="s">
        <v>4</v>
      </c>
      <c r="F872" t="s">
        <v>8168</v>
      </c>
      <c r="G872" t="s">
        <v>8025</v>
      </c>
      <c r="H872" t="str">
        <f>VLOOKUP(Sales_Data17[[#This Row],[Delivery Region Index]],Regions_Table[#All],2,0)</f>
        <v>Victoria</v>
      </c>
      <c r="I872" t="str">
        <f>VLOOKUP(Sales_Data17[[#This Row],[Delivery Region Index]],Regions_Table[#All],3,0)</f>
        <v>Ballarat</v>
      </c>
      <c r="J872">
        <v>49</v>
      </c>
      <c r="K872">
        <v>7</v>
      </c>
      <c r="L872" t="str">
        <f>VLOOKUP(Sales_Data17[[#This Row],[Product Description Index]],Products_Data[#All],2,0)</f>
        <v>Dress Shirts</v>
      </c>
      <c r="M872">
        <v>7</v>
      </c>
      <c r="N872" s="9">
        <v>96.777777777777771</v>
      </c>
      <c r="O872" s="9">
        <f>Sales_Data17[[#This Row],[Order Quantity]]*Sales_Data17[[#This Row],[Unit Price]]</f>
        <v>677.44444444444434</v>
      </c>
      <c r="P872" s="9">
        <v>61.937777777777782</v>
      </c>
      <c r="Q872" s="9">
        <f>Sales_Data17[[#This Row],[Line Total]]-(Sales_Data17[[#This Row],[Total Unit Cost]]*Sales_Data17[[#This Row],[Order Quantity]])</f>
        <v>243.87999999999988</v>
      </c>
      <c r="R872" s="1" t="str">
        <f>TEXT(Sales_Data17[[#This Row],[OrderDate]],"MMM")</f>
        <v>Jul</v>
      </c>
      <c r="S872" s="1" t="str">
        <f t="shared" si="13"/>
        <v>2012</v>
      </c>
    </row>
    <row r="873" spans="1:19">
      <c r="A873" t="s">
        <v>896</v>
      </c>
      <c r="B873" s="2">
        <v>41100</v>
      </c>
      <c r="C873" s="2" t="str">
        <f>VLOOKUP(Sales_Data17[[#This Row],[Customer Name Index]],Customer_Data[#All],2,0)</f>
        <v>Apollo Ltd</v>
      </c>
      <c r="D873">
        <v>11</v>
      </c>
      <c r="E873" t="s">
        <v>2</v>
      </c>
      <c r="F873" t="s">
        <v>8168</v>
      </c>
      <c r="G873" t="s">
        <v>8026</v>
      </c>
      <c r="H873" t="str">
        <f>VLOOKUP(Sales_Data17[[#This Row],[Delivery Region Index]],Regions_Table[#All],2,0)</f>
        <v>Queensland</v>
      </c>
      <c r="I873" t="str">
        <f>VLOOKUP(Sales_Data17[[#This Row],[Delivery Region Index]],Regions_Table[#All],3,0)</f>
        <v>Gold Coast</v>
      </c>
      <c r="J873">
        <v>31</v>
      </c>
      <c r="K873">
        <v>5</v>
      </c>
      <c r="L873" t="str">
        <f>VLOOKUP(Sales_Data17[[#This Row],[Product Description Index]],Products_Data[#All],2,0)</f>
        <v>Hats</v>
      </c>
      <c r="M873">
        <v>3</v>
      </c>
      <c r="N873" s="9">
        <v>116.87777777777779</v>
      </c>
      <c r="O873" s="9">
        <f>Sales_Data17[[#This Row],[Order Quantity]]*Sales_Data17[[#This Row],[Unit Price]]</f>
        <v>350.63333333333338</v>
      </c>
      <c r="P873" s="9">
        <v>92.333444444444453</v>
      </c>
      <c r="Q873" s="9">
        <f>Sales_Data17[[#This Row],[Line Total]]-(Sales_Data17[[#This Row],[Total Unit Cost]]*Sales_Data17[[#This Row],[Order Quantity]])</f>
        <v>73.633000000000038</v>
      </c>
      <c r="R873" s="1" t="str">
        <f>TEXT(Sales_Data17[[#This Row],[OrderDate]],"MMM")</f>
        <v>Jul</v>
      </c>
      <c r="S873" s="1" t="str">
        <f t="shared" si="13"/>
        <v>2012</v>
      </c>
    </row>
    <row r="874" spans="1:19">
      <c r="A874" t="s">
        <v>897</v>
      </c>
      <c r="B874" s="2">
        <v>41100</v>
      </c>
      <c r="C874" s="2" t="str">
        <f>VLOOKUP(Sales_Data17[[#This Row],[Customer Name Index]],Customer_Data[#All],2,0)</f>
        <v>Pure Group</v>
      </c>
      <c r="D874">
        <v>17</v>
      </c>
      <c r="E874" t="s">
        <v>2</v>
      </c>
      <c r="F874" t="s">
        <v>8168</v>
      </c>
      <c r="G874" t="s">
        <v>8025</v>
      </c>
      <c r="H874" t="str">
        <f>VLOOKUP(Sales_Data17[[#This Row],[Delivery Region Index]],Regions_Table[#All],2,0)</f>
        <v>Victoria</v>
      </c>
      <c r="I874" t="str">
        <f>VLOOKUP(Sales_Data17[[#This Row],[Delivery Region Index]],Regions_Table[#All],3,0)</f>
        <v>Melbourne</v>
      </c>
      <c r="J874">
        <v>47</v>
      </c>
      <c r="K874">
        <v>7</v>
      </c>
      <c r="L874" t="str">
        <f>VLOOKUP(Sales_Data17[[#This Row],[Product Description Index]],Products_Data[#All],2,0)</f>
        <v>Dress Shirts</v>
      </c>
      <c r="M874">
        <v>1</v>
      </c>
      <c r="N874" s="9">
        <v>135.48888888888891</v>
      </c>
      <c r="O874" s="9">
        <f>Sales_Data17[[#This Row],[Order Quantity]]*Sales_Data17[[#This Row],[Unit Price]]</f>
        <v>135.48888888888891</v>
      </c>
      <c r="P874" s="9">
        <v>67.744444444444454</v>
      </c>
      <c r="Q874" s="9">
        <f>Sales_Data17[[#This Row],[Line Total]]-(Sales_Data17[[#This Row],[Total Unit Cost]]*Sales_Data17[[#This Row],[Order Quantity]])</f>
        <v>67.744444444444454</v>
      </c>
      <c r="R874" s="1" t="str">
        <f>TEXT(Sales_Data17[[#This Row],[OrderDate]],"MMM")</f>
        <v>Jul</v>
      </c>
      <c r="S874" s="1" t="str">
        <f t="shared" si="13"/>
        <v>2012</v>
      </c>
    </row>
    <row r="875" spans="1:19">
      <c r="A875" t="s">
        <v>898</v>
      </c>
      <c r="B875" s="2">
        <v>41100</v>
      </c>
      <c r="C875" s="2" t="str">
        <f>VLOOKUP(Sales_Data17[[#This Row],[Customer Name Index]],Customer_Data[#All],2,0)</f>
        <v>Pacific Ltd</v>
      </c>
      <c r="D875">
        <v>20</v>
      </c>
      <c r="E875" t="s">
        <v>4</v>
      </c>
      <c r="F875" t="s">
        <v>8168</v>
      </c>
      <c r="G875" t="s">
        <v>8028</v>
      </c>
      <c r="H875" t="str">
        <f>VLOOKUP(Sales_Data17[[#This Row],[Delivery Region Index]],Regions_Table[#All],2,0)</f>
        <v>Victoria</v>
      </c>
      <c r="I875" t="str">
        <f>VLOOKUP(Sales_Data17[[#This Row],[Delivery Region Index]],Regions_Table[#All],3,0)</f>
        <v>Wodonga</v>
      </c>
      <c r="J875">
        <v>58</v>
      </c>
      <c r="K875">
        <v>8</v>
      </c>
      <c r="L875" t="str">
        <f>VLOOKUP(Sales_Data17[[#This Row],[Product Description Index]],Products_Data[#All],2,0)</f>
        <v>Shoes</v>
      </c>
      <c r="M875">
        <v>6</v>
      </c>
      <c r="N875" s="9">
        <v>97.522222222222226</v>
      </c>
      <c r="O875" s="9">
        <f>Sales_Data17[[#This Row],[Order Quantity]]*Sales_Data17[[#This Row],[Unit Price]]</f>
        <v>585.13333333333333</v>
      </c>
      <c r="P875" s="9">
        <v>56.562888888888885</v>
      </c>
      <c r="Q875" s="9">
        <f>Sales_Data17[[#This Row],[Line Total]]-(Sales_Data17[[#This Row],[Total Unit Cost]]*Sales_Data17[[#This Row],[Order Quantity]])</f>
        <v>245.75600000000003</v>
      </c>
      <c r="R875" s="1" t="str">
        <f>TEXT(Sales_Data17[[#This Row],[OrderDate]],"MMM")</f>
        <v>Jul</v>
      </c>
      <c r="S875" s="1" t="str">
        <f t="shared" si="13"/>
        <v>2012</v>
      </c>
    </row>
    <row r="876" spans="1:19">
      <c r="A876" t="s">
        <v>899</v>
      </c>
      <c r="B876" s="2">
        <v>41101</v>
      </c>
      <c r="C876" s="2" t="str">
        <f>VLOOKUP(Sales_Data17[[#This Row],[Customer Name Index]],Customer_Data[#All],2,0)</f>
        <v>Apollo Ltd</v>
      </c>
      <c r="D876">
        <v>11</v>
      </c>
      <c r="E876" t="s">
        <v>3</v>
      </c>
      <c r="F876" t="s">
        <v>8168</v>
      </c>
      <c r="G876" t="s">
        <v>8026</v>
      </c>
      <c r="H876" t="str">
        <f>VLOOKUP(Sales_Data17[[#This Row],[Delivery Region Index]],Regions_Table[#All],2,0)</f>
        <v>Queensland</v>
      </c>
      <c r="I876" t="str">
        <f>VLOOKUP(Sales_Data17[[#This Row],[Delivery Region Index]],Regions_Table[#All],3,0)</f>
        <v>Gold Coast</v>
      </c>
      <c r="J876">
        <v>31</v>
      </c>
      <c r="K876">
        <v>5</v>
      </c>
      <c r="L876" t="str">
        <f>VLOOKUP(Sales_Data17[[#This Row],[Product Description Index]],Products_Data[#All],2,0)</f>
        <v>Hats</v>
      </c>
      <c r="M876">
        <v>9</v>
      </c>
      <c r="N876" s="9">
        <v>29.033333333333335</v>
      </c>
      <c r="O876" s="9">
        <f>Sales_Data17[[#This Row],[Order Quantity]]*Sales_Data17[[#This Row],[Unit Price]]</f>
        <v>261.3</v>
      </c>
      <c r="P876" s="9">
        <v>16.839333333333332</v>
      </c>
      <c r="Q876" s="9">
        <f>Sales_Data17[[#This Row],[Line Total]]-(Sales_Data17[[#This Row],[Total Unit Cost]]*Sales_Data17[[#This Row],[Order Quantity]])</f>
        <v>109.74600000000001</v>
      </c>
      <c r="R876" s="1" t="str">
        <f>TEXT(Sales_Data17[[#This Row],[OrderDate]],"MMM")</f>
        <v>Jul</v>
      </c>
      <c r="S876" s="1" t="str">
        <f t="shared" si="13"/>
        <v>2012</v>
      </c>
    </row>
    <row r="877" spans="1:19">
      <c r="A877" t="s">
        <v>900</v>
      </c>
      <c r="B877" s="2">
        <v>41102</v>
      </c>
      <c r="C877" s="2" t="str">
        <f>VLOOKUP(Sales_Data17[[#This Row],[Customer Name Index]],Customer_Data[#All],2,0)</f>
        <v xml:space="preserve">WakeFern </v>
      </c>
      <c r="D877">
        <v>2</v>
      </c>
      <c r="E877" t="s">
        <v>2</v>
      </c>
      <c r="F877" t="s">
        <v>8168</v>
      </c>
      <c r="G877" t="s">
        <v>8027</v>
      </c>
      <c r="H877" t="str">
        <f>VLOOKUP(Sales_Data17[[#This Row],[Delivery Region Index]],Regions_Table[#All],2,0)</f>
        <v>New South Wales</v>
      </c>
      <c r="I877" t="str">
        <f>VLOOKUP(Sales_Data17[[#This Row],[Delivery Region Index]],Regions_Table[#All],3,0)</f>
        <v>Bathurst</v>
      </c>
      <c r="J877">
        <v>4</v>
      </c>
      <c r="K877">
        <v>1</v>
      </c>
      <c r="L877" t="str">
        <f>VLOOKUP(Sales_Data17[[#This Row],[Product Description Index]],Products_Data[#All],2,0)</f>
        <v>Shirts</v>
      </c>
      <c r="M877">
        <v>9</v>
      </c>
      <c r="N877" s="9">
        <v>574.71111111111122</v>
      </c>
      <c r="O877" s="9">
        <f>Sales_Data17[[#This Row],[Order Quantity]]*Sales_Data17[[#This Row],[Unit Price]]</f>
        <v>5172.4000000000015</v>
      </c>
      <c r="P877" s="9">
        <v>350.57377777777782</v>
      </c>
      <c r="Q877" s="9">
        <f>Sales_Data17[[#This Row],[Line Total]]-(Sales_Data17[[#This Row],[Total Unit Cost]]*Sales_Data17[[#This Row],[Order Quantity]])</f>
        <v>2017.2360000000012</v>
      </c>
      <c r="R877" s="1" t="str">
        <f>TEXT(Sales_Data17[[#This Row],[OrderDate]],"MMM")</f>
        <v>Jul</v>
      </c>
      <c r="S877" s="1" t="str">
        <f t="shared" si="13"/>
        <v>2012</v>
      </c>
    </row>
    <row r="878" spans="1:19">
      <c r="A878" t="s">
        <v>901</v>
      </c>
      <c r="B878" s="2">
        <v>41102</v>
      </c>
      <c r="C878" s="2" t="str">
        <f>VLOOKUP(Sales_Data17[[#This Row],[Customer Name Index]],Customer_Data[#All],2,0)</f>
        <v>Ole Group</v>
      </c>
      <c r="D878">
        <v>13</v>
      </c>
      <c r="E878" t="s">
        <v>4</v>
      </c>
      <c r="F878" t="s">
        <v>8168</v>
      </c>
      <c r="G878" t="s">
        <v>8026</v>
      </c>
      <c r="H878" t="str">
        <f>VLOOKUP(Sales_Data17[[#This Row],[Delivery Region Index]],Regions_Table[#All],2,0)</f>
        <v>Queensland</v>
      </c>
      <c r="I878" t="str">
        <f>VLOOKUP(Sales_Data17[[#This Row],[Delivery Region Index]],Regions_Table[#All],3,0)</f>
        <v>Maryborough</v>
      </c>
      <c r="J878">
        <v>37</v>
      </c>
      <c r="K878">
        <v>6</v>
      </c>
      <c r="L878" t="str">
        <f>VLOOKUP(Sales_Data17[[#This Row],[Product Description Index]],Products_Data[#All],2,0)</f>
        <v>Socks</v>
      </c>
      <c r="M878">
        <v>1</v>
      </c>
      <c r="N878" s="9">
        <v>248.64444444444447</v>
      </c>
      <c r="O878" s="9">
        <f>Sales_Data17[[#This Row],[Order Quantity]]*Sales_Data17[[#This Row],[Unit Price]]</f>
        <v>248.64444444444447</v>
      </c>
      <c r="P878" s="9">
        <v>203.88844444444445</v>
      </c>
      <c r="Q878" s="9">
        <f>Sales_Data17[[#This Row],[Line Total]]-(Sales_Data17[[#This Row],[Total Unit Cost]]*Sales_Data17[[#This Row],[Order Quantity]])</f>
        <v>44.756000000000029</v>
      </c>
      <c r="R878" s="1" t="str">
        <f>TEXT(Sales_Data17[[#This Row],[OrderDate]],"MMM")</f>
        <v>Jul</v>
      </c>
      <c r="S878" s="1" t="str">
        <f t="shared" si="13"/>
        <v>2012</v>
      </c>
    </row>
    <row r="879" spans="1:19">
      <c r="A879" t="s">
        <v>902</v>
      </c>
      <c r="B879" s="2">
        <v>41102</v>
      </c>
      <c r="C879" s="2" t="str">
        <f>VLOOKUP(Sales_Data17[[#This Row],[Customer Name Index]],Customer_Data[#All],2,0)</f>
        <v>New Ltd</v>
      </c>
      <c r="D879">
        <v>7</v>
      </c>
      <c r="E879" t="s">
        <v>4</v>
      </c>
      <c r="F879" t="s">
        <v>8168</v>
      </c>
      <c r="G879" t="s">
        <v>8027</v>
      </c>
      <c r="H879" t="str">
        <f>VLOOKUP(Sales_Data17[[#This Row],[Delivery Region Index]],Regions_Table[#All],2,0)</f>
        <v>New South Wales</v>
      </c>
      <c r="I879" t="str">
        <f>VLOOKUP(Sales_Data17[[#This Row],[Delivery Region Index]],Regions_Table[#All],3,0)</f>
        <v>Queanbeyan</v>
      </c>
      <c r="J879">
        <v>20</v>
      </c>
      <c r="K879">
        <v>3</v>
      </c>
      <c r="L879" t="str">
        <f>VLOOKUP(Sales_Data17[[#This Row],[Product Description Index]],Products_Data[#All],2,0)</f>
        <v>Sunglasses</v>
      </c>
      <c r="M879">
        <v>5</v>
      </c>
      <c r="N879" s="9">
        <v>20.100000000000001</v>
      </c>
      <c r="O879" s="9">
        <f>Sales_Data17[[#This Row],[Order Quantity]]*Sales_Data17[[#This Row],[Unit Price]]</f>
        <v>100.5</v>
      </c>
      <c r="P879" s="9">
        <v>15.075000000000001</v>
      </c>
      <c r="Q879" s="9">
        <f>Sales_Data17[[#This Row],[Line Total]]-(Sales_Data17[[#This Row],[Total Unit Cost]]*Sales_Data17[[#This Row],[Order Quantity]])</f>
        <v>25.125</v>
      </c>
      <c r="R879" s="1" t="str">
        <f>TEXT(Sales_Data17[[#This Row],[OrderDate]],"MMM")</f>
        <v>Jul</v>
      </c>
      <c r="S879" s="1" t="str">
        <f t="shared" si="13"/>
        <v>2012</v>
      </c>
    </row>
    <row r="880" spans="1:19">
      <c r="A880" t="s">
        <v>903</v>
      </c>
      <c r="B880" s="2">
        <v>41102</v>
      </c>
      <c r="C880" s="2" t="str">
        <f>VLOOKUP(Sales_Data17[[#This Row],[Customer Name Index]],Customer_Data[#All],2,0)</f>
        <v>PEDIFIX, Corp</v>
      </c>
      <c r="D880">
        <v>6</v>
      </c>
      <c r="E880" t="s">
        <v>2</v>
      </c>
      <c r="F880" t="s">
        <v>8168</v>
      </c>
      <c r="G880" t="s">
        <v>8027</v>
      </c>
      <c r="H880" t="str">
        <f>VLOOKUP(Sales_Data17[[#This Row],[Delivery Region Index]],Regions_Table[#All],2,0)</f>
        <v>New South Wales</v>
      </c>
      <c r="I880" t="str">
        <f>VLOOKUP(Sales_Data17[[#This Row],[Delivery Region Index]],Regions_Table[#All],3,0)</f>
        <v>Nowra</v>
      </c>
      <c r="J880">
        <v>17</v>
      </c>
      <c r="K880">
        <v>3</v>
      </c>
      <c r="L880" t="str">
        <f>VLOOKUP(Sales_Data17[[#This Row],[Product Description Index]],Products_Data[#All],2,0)</f>
        <v>Sunglasses</v>
      </c>
      <c r="M880">
        <v>9</v>
      </c>
      <c r="N880" s="9">
        <v>208.44444444444446</v>
      </c>
      <c r="O880" s="9">
        <f>Sales_Data17[[#This Row],[Order Quantity]]*Sales_Data17[[#This Row],[Unit Price]]</f>
        <v>1876</v>
      </c>
      <c r="P880" s="9">
        <v>177.17777777777778</v>
      </c>
      <c r="Q880" s="9">
        <f>Sales_Data17[[#This Row],[Line Total]]-(Sales_Data17[[#This Row],[Total Unit Cost]]*Sales_Data17[[#This Row],[Order Quantity]])</f>
        <v>281.40000000000009</v>
      </c>
      <c r="R880" s="1" t="str">
        <f>TEXT(Sales_Data17[[#This Row],[OrderDate]],"MMM")</f>
        <v>Jul</v>
      </c>
      <c r="S880" s="1" t="str">
        <f t="shared" si="13"/>
        <v>2012</v>
      </c>
    </row>
    <row r="881" spans="1:19">
      <c r="A881" t="s">
        <v>904</v>
      </c>
      <c r="B881" s="2">
        <v>41103</v>
      </c>
      <c r="C881" s="2" t="str">
        <f>VLOOKUP(Sales_Data17[[#This Row],[Customer Name Index]],Customer_Data[#All],2,0)</f>
        <v xml:space="preserve">Linde </v>
      </c>
      <c r="D881">
        <v>14</v>
      </c>
      <c r="E881" t="s">
        <v>4</v>
      </c>
      <c r="F881" t="s">
        <v>8168</v>
      </c>
      <c r="G881" t="s">
        <v>8026</v>
      </c>
      <c r="H881" t="str">
        <f>VLOOKUP(Sales_Data17[[#This Row],[Delivery Region Index]],Regions_Table[#All],2,0)</f>
        <v>Queensland</v>
      </c>
      <c r="I881" t="str">
        <f>VLOOKUP(Sales_Data17[[#This Row],[Delivery Region Index]],Regions_Table[#All],3,0)</f>
        <v>Redcliffe</v>
      </c>
      <c r="J881">
        <v>40</v>
      </c>
      <c r="K881">
        <v>6</v>
      </c>
      <c r="L881" t="str">
        <f>VLOOKUP(Sales_Data17[[#This Row],[Product Description Index]],Products_Data[#All],2,0)</f>
        <v>Socks</v>
      </c>
      <c r="M881">
        <v>8</v>
      </c>
      <c r="N881" s="9">
        <v>646.17777777777781</v>
      </c>
      <c r="O881" s="9">
        <f>Sales_Data17[[#This Row],[Order Quantity]]*Sales_Data17[[#This Row],[Unit Price]]</f>
        <v>5169.4222222222224</v>
      </c>
      <c r="P881" s="9">
        <v>478.17155555555553</v>
      </c>
      <c r="Q881" s="9">
        <f>Sales_Data17[[#This Row],[Line Total]]-(Sales_Data17[[#This Row],[Total Unit Cost]]*Sales_Data17[[#This Row],[Order Quantity]])</f>
        <v>1344.0497777777782</v>
      </c>
      <c r="R881" s="1" t="str">
        <f>TEXT(Sales_Data17[[#This Row],[OrderDate]],"MMM")</f>
        <v>Jul</v>
      </c>
      <c r="S881" s="1" t="str">
        <f t="shared" si="13"/>
        <v>2012</v>
      </c>
    </row>
    <row r="882" spans="1:19">
      <c r="A882" t="s">
        <v>905</v>
      </c>
      <c r="B882" s="2">
        <v>41104</v>
      </c>
      <c r="C882" s="2" t="str">
        <f>VLOOKUP(Sales_Data17[[#This Row],[Customer Name Index]],Customer_Data[#All],2,0)</f>
        <v xml:space="preserve">Ei </v>
      </c>
      <c r="D882">
        <v>9</v>
      </c>
      <c r="E882" t="s">
        <v>4</v>
      </c>
      <c r="F882" t="s">
        <v>8168</v>
      </c>
      <c r="G882" t="s">
        <v>8027</v>
      </c>
      <c r="H882" t="str">
        <f>VLOOKUP(Sales_Data17[[#This Row],[Delivery Region Index]],Regions_Table[#All],2,0)</f>
        <v>New South Wales</v>
      </c>
      <c r="I882" t="str">
        <f>VLOOKUP(Sales_Data17[[#This Row],[Delivery Region Index]],Regions_Table[#All],3,0)</f>
        <v>Wollongong</v>
      </c>
      <c r="J882">
        <v>24</v>
      </c>
      <c r="K882">
        <v>4</v>
      </c>
      <c r="L882" t="str">
        <f>VLOOKUP(Sales_Data17[[#This Row],[Product Description Index]],Products_Data[#All],2,0)</f>
        <v>Jeans</v>
      </c>
      <c r="M882">
        <v>7</v>
      </c>
      <c r="N882" s="9">
        <v>213.65555555555557</v>
      </c>
      <c r="O882" s="9">
        <f>Sales_Data17[[#This Row],[Order Quantity]]*Sales_Data17[[#This Row],[Unit Price]]</f>
        <v>1495.588888888889</v>
      </c>
      <c r="P882" s="9">
        <v>100.41811111111112</v>
      </c>
      <c r="Q882" s="9">
        <f>Sales_Data17[[#This Row],[Line Total]]-(Sales_Data17[[#This Row],[Total Unit Cost]]*Sales_Data17[[#This Row],[Order Quantity]])</f>
        <v>792.66211111111113</v>
      </c>
      <c r="R882" s="1" t="str">
        <f>TEXT(Sales_Data17[[#This Row],[OrderDate]],"MMM")</f>
        <v>Jul</v>
      </c>
      <c r="S882" s="1" t="str">
        <f t="shared" si="13"/>
        <v>2012</v>
      </c>
    </row>
    <row r="883" spans="1:19">
      <c r="A883" t="s">
        <v>906</v>
      </c>
      <c r="B883" s="2">
        <v>41104</v>
      </c>
      <c r="C883" s="2" t="str">
        <f>VLOOKUP(Sales_Data17[[#This Row],[Customer Name Index]],Customer_Data[#All],2,0)</f>
        <v>Medsep Group</v>
      </c>
      <c r="D883">
        <v>8</v>
      </c>
      <c r="E883" t="s">
        <v>4</v>
      </c>
      <c r="F883" t="s">
        <v>8168</v>
      </c>
      <c r="G883" t="s">
        <v>8027</v>
      </c>
      <c r="H883" t="str">
        <f>VLOOKUP(Sales_Data17[[#This Row],[Delivery Region Index]],Regions_Table[#All],2,0)</f>
        <v>New South Wales</v>
      </c>
      <c r="I883" t="str">
        <f>VLOOKUP(Sales_Data17[[#This Row],[Delivery Region Index]],Regions_Table[#All],3,0)</f>
        <v>Wagga Wagga</v>
      </c>
      <c r="J883">
        <v>23</v>
      </c>
      <c r="K883">
        <v>4</v>
      </c>
      <c r="L883" t="str">
        <f>VLOOKUP(Sales_Data17[[#This Row],[Product Description Index]],Products_Data[#All],2,0)</f>
        <v>Jeans</v>
      </c>
      <c r="M883">
        <v>3</v>
      </c>
      <c r="N883" s="9">
        <v>116.87777777777779</v>
      </c>
      <c r="O883" s="9">
        <f>Sales_Data17[[#This Row],[Order Quantity]]*Sales_Data17[[#This Row],[Unit Price]]</f>
        <v>350.63333333333338</v>
      </c>
      <c r="P883" s="9">
        <v>49.088666666666668</v>
      </c>
      <c r="Q883" s="9">
        <f>Sales_Data17[[#This Row],[Line Total]]-(Sales_Data17[[#This Row],[Total Unit Cost]]*Sales_Data17[[#This Row],[Order Quantity]])</f>
        <v>203.36733333333336</v>
      </c>
      <c r="R883" s="1" t="str">
        <f>TEXT(Sales_Data17[[#This Row],[OrderDate]],"MMM")</f>
        <v>Jul</v>
      </c>
      <c r="S883" s="1" t="str">
        <f t="shared" si="13"/>
        <v>2012</v>
      </c>
    </row>
    <row r="884" spans="1:19">
      <c r="A884" t="s">
        <v>907</v>
      </c>
      <c r="B884" s="2">
        <v>41104</v>
      </c>
      <c r="C884" s="2" t="str">
        <f>VLOOKUP(Sales_Data17[[#This Row],[Customer Name Index]],Customer_Data[#All],2,0)</f>
        <v>Procter Corp</v>
      </c>
      <c r="D884">
        <v>5</v>
      </c>
      <c r="E884" t="s">
        <v>4</v>
      </c>
      <c r="F884" t="s">
        <v>8168</v>
      </c>
      <c r="G884" t="s">
        <v>8027</v>
      </c>
      <c r="H884" t="str">
        <f>VLOOKUP(Sales_Data17[[#This Row],[Delivery Region Index]],Regions_Table[#All],2,0)</f>
        <v>New South Wales</v>
      </c>
      <c r="I884" t="str">
        <f>VLOOKUP(Sales_Data17[[#This Row],[Delivery Region Index]],Regions_Table[#All],3,0)</f>
        <v>Griffith</v>
      </c>
      <c r="J884">
        <v>12</v>
      </c>
      <c r="K884">
        <v>2</v>
      </c>
      <c r="L884" t="str">
        <f>VLOOKUP(Sales_Data17[[#This Row],[Product Description Index]],Products_Data[#All],2,0)</f>
        <v>Pants</v>
      </c>
      <c r="M884">
        <v>7</v>
      </c>
      <c r="N884" s="9">
        <v>666.27777777777783</v>
      </c>
      <c r="O884" s="9">
        <f>Sales_Data17[[#This Row],[Order Quantity]]*Sales_Data17[[#This Row],[Unit Price]]</f>
        <v>4663.9444444444453</v>
      </c>
      <c r="P884" s="9">
        <v>399.76666666666665</v>
      </c>
      <c r="Q884" s="9">
        <f>Sales_Data17[[#This Row],[Line Total]]-(Sales_Data17[[#This Row],[Total Unit Cost]]*Sales_Data17[[#This Row],[Order Quantity]])</f>
        <v>1865.5777777777785</v>
      </c>
      <c r="R884" s="1" t="str">
        <f>TEXT(Sales_Data17[[#This Row],[OrderDate]],"MMM")</f>
        <v>Jul</v>
      </c>
      <c r="S884" s="1" t="str">
        <f t="shared" si="13"/>
        <v>2012</v>
      </c>
    </row>
    <row r="885" spans="1:19">
      <c r="A885" t="s">
        <v>908</v>
      </c>
      <c r="B885" s="2">
        <v>41104</v>
      </c>
      <c r="C885" s="2" t="str">
        <f>VLOOKUP(Sales_Data17[[#This Row],[Customer Name Index]],Customer_Data[#All],2,0)</f>
        <v>Eminence Corp</v>
      </c>
      <c r="D885">
        <v>18</v>
      </c>
      <c r="E885" t="s">
        <v>4</v>
      </c>
      <c r="F885" t="s">
        <v>8168</v>
      </c>
      <c r="G885" t="s">
        <v>8025</v>
      </c>
      <c r="H885" t="str">
        <f>VLOOKUP(Sales_Data17[[#This Row],[Delivery Region Index]],Regions_Table[#All],2,0)</f>
        <v>Victoria</v>
      </c>
      <c r="I885" t="str">
        <f>VLOOKUP(Sales_Data17[[#This Row],[Delivery Region Index]],Regions_Table[#All],3,0)</f>
        <v>Geelong</v>
      </c>
      <c r="J885">
        <v>51</v>
      </c>
      <c r="K885">
        <v>8</v>
      </c>
      <c r="L885" t="str">
        <f>VLOOKUP(Sales_Data17[[#This Row],[Product Description Index]],Products_Data[#All],2,0)</f>
        <v>Shoes</v>
      </c>
      <c r="M885">
        <v>2</v>
      </c>
      <c r="N885" s="9">
        <v>130.27777777777777</v>
      </c>
      <c r="O885" s="9">
        <f>Sales_Data17[[#This Row],[Order Quantity]]*Sales_Data17[[#This Row],[Unit Price]]</f>
        <v>260.55555555555554</v>
      </c>
      <c r="P885" s="9">
        <v>102.91944444444445</v>
      </c>
      <c r="Q885" s="9">
        <f>Sales_Data17[[#This Row],[Line Total]]-(Sales_Data17[[#This Row],[Total Unit Cost]]*Sales_Data17[[#This Row],[Order Quantity]])</f>
        <v>54.71666666666664</v>
      </c>
      <c r="R885" s="1" t="str">
        <f>TEXT(Sales_Data17[[#This Row],[OrderDate]],"MMM")</f>
        <v>Jul</v>
      </c>
      <c r="S885" s="1" t="str">
        <f t="shared" si="13"/>
        <v>2012</v>
      </c>
    </row>
    <row r="886" spans="1:19">
      <c r="A886" t="s">
        <v>909</v>
      </c>
      <c r="B886" s="2">
        <v>41105</v>
      </c>
      <c r="C886" s="2" t="str">
        <f>VLOOKUP(Sales_Data17[[#This Row],[Customer Name Index]],Customer_Data[#All],2,0)</f>
        <v>ETUDE Ltd</v>
      </c>
      <c r="D886">
        <v>4</v>
      </c>
      <c r="E886" t="s">
        <v>2</v>
      </c>
      <c r="F886" t="s">
        <v>8168</v>
      </c>
      <c r="G886" t="s">
        <v>8027</v>
      </c>
      <c r="H886" t="str">
        <f>VLOOKUP(Sales_Data17[[#This Row],[Delivery Region Index]],Regions_Table[#All],2,0)</f>
        <v>New South Wales</v>
      </c>
      <c r="I886" t="str">
        <f>VLOOKUP(Sales_Data17[[#This Row],[Delivery Region Index]],Regions_Table[#All],3,0)</f>
        <v>Gosford</v>
      </c>
      <c r="J886">
        <v>9</v>
      </c>
      <c r="K886">
        <v>2</v>
      </c>
      <c r="L886" t="str">
        <f>VLOOKUP(Sales_Data17[[#This Row],[Product Description Index]],Products_Data[#All],2,0)</f>
        <v>Pants</v>
      </c>
      <c r="M886">
        <v>6</v>
      </c>
      <c r="N886" s="9">
        <v>23.077777777777779</v>
      </c>
      <c r="O886" s="9">
        <f>Sales_Data17[[#This Row],[Order Quantity]]*Sales_Data17[[#This Row],[Unit Price]]</f>
        <v>138.46666666666667</v>
      </c>
      <c r="P886" s="9">
        <v>17.077555555555556</v>
      </c>
      <c r="Q886" s="9">
        <f>Sales_Data17[[#This Row],[Line Total]]-(Sales_Data17[[#This Row],[Total Unit Cost]]*Sales_Data17[[#This Row],[Order Quantity]])</f>
        <v>36.001333333333335</v>
      </c>
      <c r="R886" s="1" t="str">
        <f>TEXT(Sales_Data17[[#This Row],[OrderDate]],"MMM")</f>
        <v>Jul</v>
      </c>
      <c r="S886" s="1" t="str">
        <f t="shared" si="13"/>
        <v>2012</v>
      </c>
    </row>
    <row r="887" spans="1:19">
      <c r="A887" t="s">
        <v>910</v>
      </c>
      <c r="B887" s="2">
        <v>41105</v>
      </c>
      <c r="C887" s="2" t="str">
        <f>VLOOKUP(Sales_Data17[[#This Row],[Customer Name Index]],Customer_Data[#All],2,0)</f>
        <v xml:space="preserve">Ei </v>
      </c>
      <c r="D887">
        <v>9</v>
      </c>
      <c r="E887" t="s">
        <v>4</v>
      </c>
      <c r="F887" t="s">
        <v>8168</v>
      </c>
      <c r="G887" t="s">
        <v>8027</v>
      </c>
      <c r="H887" t="str">
        <f>VLOOKUP(Sales_Data17[[#This Row],[Delivery Region Index]],Regions_Table[#All],2,0)</f>
        <v>New South Wales</v>
      </c>
      <c r="I887" t="str">
        <f>VLOOKUP(Sales_Data17[[#This Row],[Delivery Region Index]],Regions_Table[#All],3,0)</f>
        <v>Wollongong</v>
      </c>
      <c r="J887">
        <v>24</v>
      </c>
      <c r="K887">
        <v>4</v>
      </c>
      <c r="L887" t="str">
        <f>VLOOKUP(Sales_Data17[[#This Row],[Product Description Index]],Products_Data[#All],2,0)</f>
        <v>Jeans</v>
      </c>
      <c r="M887">
        <v>1</v>
      </c>
      <c r="N887" s="9">
        <v>120.60000000000001</v>
      </c>
      <c r="O887" s="9">
        <f>Sales_Data17[[#This Row],[Order Quantity]]*Sales_Data17[[#This Row],[Unit Price]]</f>
        <v>120.60000000000001</v>
      </c>
      <c r="P887" s="9">
        <v>96.480000000000018</v>
      </c>
      <c r="Q887" s="9">
        <f>Sales_Data17[[#This Row],[Line Total]]-(Sales_Data17[[#This Row],[Total Unit Cost]]*Sales_Data17[[#This Row],[Order Quantity]])</f>
        <v>24.11999999999999</v>
      </c>
      <c r="R887" s="1" t="str">
        <f>TEXT(Sales_Data17[[#This Row],[OrderDate]],"MMM")</f>
        <v>Jul</v>
      </c>
      <c r="S887" s="1" t="str">
        <f t="shared" si="13"/>
        <v>2012</v>
      </c>
    </row>
    <row r="888" spans="1:19">
      <c r="A888" t="s">
        <v>911</v>
      </c>
      <c r="B888" s="2">
        <v>41105</v>
      </c>
      <c r="C888" s="2" t="str">
        <f>VLOOKUP(Sales_Data17[[#This Row],[Customer Name Index]],Customer_Data[#All],2,0)</f>
        <v>Ole Group</v>
      </c>
      <c r="D888">
        <v>13</v>
      </c>
      <c r="E888" t="s">
        <v>2</v>
      </c>
      <c r="F888" t="s">
        <v>8168</v>
      </c>
      <c r="G888" t="s">
        <v>8026</v>
      </c>
      <c r="H888" t="str">
        <f>VLOOKUP(Sales_Data17[[#This Row],[Delivery Region Index]],Regions_Table[#All],2,0)</f>
        <v>Queensland</v>
      </c>
      <c r="I888" t="str">
        <f>VLOOKUP(Sales_Data17[[#This Row],[Delivery Region Index]],Regions_Table[#All],3,0)</f>
        <v>Mackay</v>
      </c>
      <c r="J888">
        <v>36</v>
      </c>
      <c r="K888">
        <v>5</v>
      </c>
      <c r="L888" t="str">
        <f>VLOOKUP(Sales_Data17[[#This Row],[Product Description Index]],Products_Data[#All],2,0)</f>
        <v>Hats</v>
      </c>
      <c r="M888">
        <v>1</v>
      </c>
      <c r="N888" s="9">
        <v>107.2</v>
      </c>
      <c r="O888" s="9">
        <f>Sales_Data17[[#This Row],[Order Quantity]]*Sales_Data17[[#This Row],[Unit Price]]</f>
        <v>107.2</v>
      </c>
      <c r="P888" s="9">
        <v>69.680000000000007</v>
      </c>
      <c r="Q888" s="9">
        <f>Sales_Data17[[#This Row],[Line Total]]-(Sales_Data17[[#This Row],[Total Unit Cost]]*Sales_Data17[[#This Row],[Order Quantity]])</f>
        <v>37.519999999999996</v>
      </c>
      <c r="R888" s="1" t="str">
        <f>TEXT(Sales_Data17[[#This Row],[OrderDate]],"MMM")</f>
        <v>Jul</v>
      </c>
      <c r="S888" s="1" t="str">
        <f t="shared" si="13"/>
        <v>2012</v>
      </c>
    </row>
    <row r="889" spans="1:19">
      <c r="A889" t="s">
        <v>912</v>
      </c>
      <c r="B889" s="2">
        <v>41106</v>
      </c>
      <c r="C889" s="2" t="str">
        <f>VLOOKUP(Sales_Data17[[#This Row],[Customer Name Index]],Customer_Data[#All],2,0)</f>
        <v>Apollo Ltd</v>
      </c>
      <c r="D889">
        <v>11</v>
      </c>
      <c r="E889" t="s">
        <v>2</v>
      </c>
      <c r="F889" t="s">
        <v>8168</v>
      </c>
      <c r="G889" t="s">
        <v>8026</v>
      </c>
      <c r="H889" t="str">
        <f>VLOOKUP(Sales_Data17[[#This Row],[Delivery Region Index]],Regions_Table[#All],2,0)</f>
        <v>Queensland</v>
      </c>
      <c r="I889" t="str">
        <f>VLOOKUP(Sales_Data17[[#This Row],[Delivery Region Index]],Regions_Table[#All],3,0)</f>
        <v>Gympie</v>
      </c>
      <c r="J889">
        <v>32</v>
      </c>
      <c r="K889">
        <v>5</v>
      </c>
      <c r="L889" t="str">
        <f>VLOOKUP(Sales_Data17[[#This Row],[Product Description Index]],Products_Data[#All],2,0)</f>
        <v>Hats</v>
      </c>
      <c r="M889">
        <v>8</v>
      </c>
      <c r="N889" s="9">
        <v>425.82222222222225</v>
      </c>
      <c r="O889" s="9">
        <f>Sales_Data17[[#This Row],[Order Quantity]]*Sales_Data17[[#This Row],[Unit Price]]</f>
        <v>3406.577777777778</v>
      </c>
      <c r="P889" s="9">
        <v>349.17422222222217</v>
      </c>
      <c r="Q889" s="9">
        <f>Sales_Data17[[#This Row],[Line Total]]-(Sales_Data17[[#This Row],[Total Unit Cost]]*Sales_Data17[[#This Row],[Order Quantity]])</f>
        <v>613.18400000000065</v>
      </c>
      <c r="R889" s="1" t="str">
        <f>TEXT(Sales_Data17[[#This Row],[OrderDate]],"MMM")</f>
        <v>Jul</v>
      </c>
      <c r="S889" s="1" t="str">
        <f t="shared" si="13"/>
        <v>2012</v>
      </c>
    </row>
    <row r="890" spans="1:19">
      <c r="A890" t="s">
        <v>913</v>
      </c>
      <c r="B890" s="2">
        <v>41107</v>
      </c>
      <c r="C890" s="2" t="str">
        <f>VLOOKUP(Sales_Data17[[#This Row],[Customer Name Index]],Customer_Data[#All],2,0)</f>
        <v>Rochester Ltd</v>
      </c>
      <c r="D890">
        <v>15</v>
      </c>
      <c r="E890" t="s">
        <v>2</v>
      </c>
      <c r="F890" t="s">
        <v>8168</v>
      </c>
      <c r="G890" t="s">
        <v>8025</v>
      </c>
      <c r="H890" t="str">
        <f>VLOOKUP(Sales_Data17[[#This Row],[Delivery Region Index]],Regions_Table[#All],2,0)</f>
        <v>Queensland</v>
      </c>
      <c r="I890" t="str">
        <f>VLOOKUP(Sales_Data17[[#This Row],[Delivery Region Index]],Regions_Table[#All],3,0)</f>
        <v>Thuringowa</v>
      </c>
      <c r="J890">
        <v>43</v>
      </c>
      <c r="K890">
        <v>6</v>
      </c>
      <c r="L890" t="str">
        <f>VLOOKUP(Sales_Data17[[#This Row],[Product Description Index]],Products_Data[#All],2,0)</f>
        <v>Socks</v>
      </c>
      <c r="M890">
        <v>7</v>
      </c>
      <c r="N890" s="9">
        <v>125.06666666666668</v>
      </c>
      <c r="O890" s="9">
        <f>Sales_Data17[[#This Row],[Order Quantity]]*Sales_Data17[[#This Row],[Unit Price]]</f>
        <v>875.4666666666667</v>
      </c>
      <c r="P890" s="9">
        <v>83.794666666666686</v>
      </c>
      <c r="Q890" s="9">
        <f>Sales_Data17[[#This Row],[Line Total]]-(Sales_Data17[[#This Row],[Total Unit Cost]]*Sales_Data17[[#This Row],[Order Quantity]])</f>
        <v>288.90399999999988</v>
      </c>
      <c r="R890" s="1" t="str">
        <f>TEXT(Sales_Data17[[#This Row],[OrderDate]],"MMM")</f>
        <v>Jul</v>
      </c>
      <c r="S890" s="1" t="str">
        <f t="shared" si="13"/>
        <v>2012</v>
      </c>
    </row>
    <row r="891" spans="1:19">
      <c r="A891" t="s">
        <v>914</v>
      </c>
      <c r="B891" s="2">
        <v>41107</v>
      </c>
      <c r="C891" s="2" t="str">
        <f>VLOOKUP(Sales_Data17[[#This Row],[Customer Name Index]],Customer_Data[#All],2,0)</f>
        <v>Elorac, Corp</v>
      </c>
      <c r="D891">
        <v>3</v>
      </c>
      <c r="E891" t="s">
        <v>4</v>
      </c>
      <c r="F891" t="s">
        <v>8168</v>
      </c>
      <c r="G891" t="s">
        <v>8027</v>
      </c>
      <c r="H891" t="str">
        <f>VLOOKUP(Sales_Data17[[#This Row],[Delivery Region Index]],Regions_Table[#All],2,0)</f>
        <v>New South Wales</v>
      </c>
      <c r="I891" t="str">
        <f>VLOOKUP(Sales_Data17[[#This Row],[Delivery Region Index]],Regions_Table[#All],3,0)</f>
        <v>Dubbo</v>
      </c>
      <c r="J891">
        <v>8</v>
      </c>
      <c r="K891">
        <v>1</v>
      </c>
      <c r="L891" t="str">
        <f>VLOOKUP(Sales_Data17[[#This Row],[Product Description Index]],Products_Data[#All],2,0)</f>
        <v>Shirts</v>
      </c>
      <c r="M891">
        <v>6</v>
      </c>
      <c r="N891" s="9">
        <v>118.36666666666666</v>
      </c>
      <c r="O891" s="9">
        <f>Sales_Data17[[#This Row],[Order Quantity]]*Sales_Data17[[#This Row],[Unit Price]]</f>
        <v>710.19999999999993</v>
      </c>
      <c r="P891" s="9">
        <v>72.203666666666663</v>
      </c>
      <c r="Q891" s="9">
        <f>Sales_Data17[[#This Row],[Line Total]]-(Sales_Data17[[#This Row],[Total Unit Cost]]*Sales_Data17[[#This Row],[Order Quantity]])</f>
        <v>276.97799999999995</v>
      </c>
      <c r="R891" s="1" t="str">
        <f>TEXT(Sales_Data17[[#This Row],[OrderDate]],"MMM")</f>
        <v>Jul</v>
      </c>
      <c r="S891" s="1" t="str">
        <f t="shared" si="13"/>
        <v>2012</v>
      </c>
    </row>
    <row r="892" spans="1:19">
      <c r="A892" t="s">
        <v>915</v>
      </c>
      <c r="B892" s="2">
        <v>41107</v>
      </c>
      <c r="C892" s="2" t="str">
        <f>VLOOKUP(Sales_Data17[[#This Row],[Customer Name Index]],Customer_Data[#All],2,0)</f>
        <v>New Ltd</v>
      </c>
      <c r="D892">
        <v>7</v>
      </c>
      <c r="E892" t="s">
        <v>2</v>
      </c>
      <c r="F892" t="s">
        <v>8168</v>
      </c>
      <c r="G892" t="s">
        <v>8027</v>
      </c>
      <c r="H892" t="str">
        <f>VLOOKUP(Sales_Data17[[#This Row],[Delivery Region Index]],Regions_Table[#All],2,0)</f>
        <v>New South Wales</v>
      </c>
      <c r="I892" t="str">
        <f>VLOOKUP(Sales_Data17[[#This Row],[Delivery Region Index]],Regions_Table[#All],3,0)</f>
        <v>Port Macquarie</v>
      </c>
      <c r="J892">
        <v>19</v>
      </c>
      <c r="K892">
        <v>3</v>
      </c>
      <c r="L892" t="str">
        <f>VLOOKUP(Sales_Data17[[#This Row],[Product Description Index]],Products_Data[#All],2,0)</f>
        <v>Sunglasses</v>
      </c>
      <c r="M892">
        <v>4</v>
      </c>
      <c r="N892" s="9">
        <v>688.61111111111109</v>
      </c>
      <c r="O892" s="9">
        <f>Sales_Data17[[#This Row],[Order Quantity]]*Sales_Data17[[#This Row],[Unit Price]]</f>
        <v>2754.4444444444443</v>
      </c>
      <c r="P892" s="9">
        <v>468.25555555555559</v>
      </c>
      <c r="Q892" s="9">
        <f>Sales_Data17[[#This Row],[Line Total]]-(Sales_Data17[[#This Row],[Total Unit Cost]]*Sales_Data17[[#This Row],[Order Quantity]])</f>
        <v>881.42222222222199</v>
      </c>
      <c r="R892" s="1" t="str">
        <f>TEXT(Sales_Data17[[#This Row],[OrderDate]],"MMM")</f>
        <v>Jul</v>
      </c>
      <c r="S892" s="1" t="str">
        <f t="shared" si="13"/>
        <v>2012</v>
      </c>
    </row>
    <row r="893" spans="1:19">
      <c r="A893" t="s">
        <v>916</v>
      </c>
      <c r="B893" s="2">
        <v>41107</v>
      </c>
      <c r="C893" s="2" t="str">
        <f>VLOOKUP(Sales_Data17[[#This Row],[Customer Name Index]],Customer_Data[#All],2,0)</f>
        <v>Avon Corp</v>
      </c>
      <c r="D893">
        <v>1</v>
      </c>
      <c r="E893" t="s">
        <v>3</v>
      </c>
      <c r="F893" t="s">
        <v>8168</v>
      </c>
      <c r="G893" t="s">
        <v>8027</v>
      </c>
      <c r="H893" t="str">
        <f>VLOOKUP(Sales_Data17[[#This Row],[Delivery Region Index]],Regions_Table[#All],2,0)</f>
        <v>New South Wales</v>
      </c>
      <c r="I893" t="str">
        <f>VLOOKUP(Sales_Data17[[#This Row],[Delivery Region Index]],Regions_Table[#All],3,0)</f>
        <v>Sydney</v>
      </c>
      <c r="J893">
        <v>1</v>
      </c>
      <c r="K893">
        <v>1</v>
      </c>
      <c r="L893" t="str">
        <f>VLOOKUP(Sales_Data17[[#This Row],[Product Description Index]],Products_Data[#All],2,0)</f>
        <v>Shirts</v>
      </c>
      <c r="M893">
        <v>5</v>
      </c>
      <c r="N893" s="9">
        <v>434.75555555555559</v>
      </c>
      <c r="O893" s="9">
        <f>Sales_Data17[[#This Row],[Order Quantity]]*Sales_Data17[[#This Row],[Unit Price]]</f>
        <v>2173.7777777777778</v>
      </c>
      <c r="P893" s="9">
        <v>308.67644444444448</v>
      </c>
      <c r="Q893" s="9">
        <f>Sales_Data17[[#This Row],[Line Total]]-(Sales_Data17[[#This Row],[Total Unit Cost]]*Sales_Data17[[#This Row],[Order Quantity]])</f>
        <v>630.39555555555535</v>
      </c>
      <c r="R893" s="1" t="str">
        <f>TEXT(Sales_Data17[[#This Row],[OrderDate]],"MMM")</f>
        <v>Jul</v>
      </c>
      <c r="S893" s="1" t="str">
        <f t="shared" si="13"/>
        <v>2012</v>
      </c>
    </row>
    <row r="894" spans="1:19">
      <c r="A894" t="s">
        <v>917</v>
      </c>
      <c r="B894" s="2">
        <v>41108</v>
      </c>
      <c r="C894" s="2" t="str">
        <f>VLOOKUP(Sales_Data17[[#This Row],[Customer Name Index]],Customer_Data[#All],2,0)</f>
        <v>3LAB, Ltd</v>
      </c>
      <c r="D894">
        <v>16</v>
      </c>
      <c r="E894" t="s">
        <v>4</v>
      </c>
      <c r="F894" t="s">
        <v>8168</v>
      </c>
      <c r="G894" t="s">
        <v>8025</v>
      </c>
      <c r="H894" t="str">
        <f>VLOOKUP(Sales_Data17[[#This Row],[Delivery Region Index]],Regions_Table[#All],2,0)</f>
        <v>South Australia</v>
      </c>
      <c r="I894" t="str">
        <f>VLOOKUP(Sales_Data17[[#This Row],[Delivery Region Index]],Regions_Table[#All],3,0)</f>
        <v>Adelaide</v>
      </c>
      <c r="J894">
        <v>46</v>
      </c>
      <c r="K894">
        <v>7</v>
      </c>
      <c r="L894" t="str">
        <f>VLOOKUP(Sales_Data17[[#This Row],[Product Description Index]],Products_Data[#All],2,0)</f>
        <v>Dress Shirts</v>
      </c>
      <c r="M894">
        <v>7</v>
      </c>
      <c r="N894" s="9">
        <v>27.544444444444444</v>
      </c>
      <c r="O894" s="9">
        <f>Sales_Data17[[#This Row],[Order Quantity]]*Sales_Data17[[#This Row],[Unit Price]]</f>
        <v>192.8111111111111</v>
      </c>
      <c r="P894" s="9">
        <v>20.658333333333335</v>
      </c>
      <c r="Q894" s="9">
        <f>Sales_Data17[[#This Row],[Line Total]]-(Sales_Data17[[#This Row],[Total Unit Cost]]*Sales_Data17[[#This Row],[Order Quantity]])</f>
        <v>48.202777777777754</v>
      </c>
      <c r="R894" s="1" t="str">
        <f>TEXT(Sales_Data17[[#This Row],[OrderDate]],"MMM")</f>
        <v>Jul</v>
      </c>
      <c r="S894" s="1" t="str">
        <f t="shared" si="13"/>
        <v>2012</v>
      </c>
    </row>
    <row r="895" spans="1:19">
      <c r="A895" t="s">
        <v>918</v>
      </c>
      <c r="B895" s="2">
        <v>41108</v>
      </c>
      <c r="C895" s="2" t="str">
        <f>VLOOKUP(Sales_Data17[[#This Row],[Customer Name Index]],Customer_Data[#All],2,0)</f>
        <v xml:space="preserve">Qualitest </v>
      </c>
      <c r="D895">
        <v>19</v>
      </c>
      <c r="E895" t="s">
        <v>2</v>
      </c>
      <c r="F895" t="s">
        <v>8168</v>
      </c>
      <c r="G895" t="s">
        <v>8028</v>
      </c>
      <c r="H895" t="str">
        <f>VLOOKUP(Sales_Data17[[#This Row],[Delivery Region Index]],Regions_Table[#All],2,0)</f>
        <v>Victoria</v>
      </c>
      <c r="I895" t="str">
        <f>VLOOKUP(Sales_Data17[[#This Row],[Delivery Region Index]],Regions_Table[#All],3,0)</f>
        <v>Shepparton</v>
      </c>
      <c r="J895">
        <v>54</v>
      </c>
      <c r="K895">
        <v>8</v>
      </c>
      <c r="L895" t="str">
        <f>VLOOKUP(Sales_Data17[[#This Row],[Product Description Index]],Products_Data[#All],2,0)</f>
        <v>Shoes</v>
      </c>
      <c r="M895">
        <v>7</v>
      </c>
      <c r="N895" s="9">
        <v>115.38888888888889</v>
      </c>
      <c r="O895" s="9">
        <f>Sales_Data17[[#This Row],[Order Quantity]]*Sales_Data17[[#This Row],[Unit Price]]</f>
        <v>807.72222222222217</v>
      </c>
      <c r="P895" s="9">
        <v>87.695555555555558</v>
      </c>
      <c r="Q895" s="9">
        <f>Sales_Data17[[#This Row],[Line Total]]-(Sales_Data17[[#This Row],[Total Unit Cost]]*Sales_Data17[[#This Row],[Order Quantity]])</f>
        <v>193.85333333333324</v>
      </c>
      <c r="R895" s="1" t="str">
        <f>TEXT(Sales_Data17[[#This Row],[OrderDate]],"MMM")</f>
        <v>Jul</v>
      </c>
      <c r="S895" s="1" t="str">
        <f t="shared" si="13"/>
        <v>2012</v>
      </c>
    </row>
    <row r="896" spans="1:19">
      <c r="A896" t="s">
        <v>919</v>
      </c>
      <c r="B896" s="2">
        <v>41108</v>
      </c>
      <c r="C896" s="2" t="str">
        <f>VLOOKUP(Sales_Data17[[#This Row],[Customer Name Index]],Customer_Data[#All],2,0)</f>
        <v>PEDIFIX, Corp</v>
      </c>
      <c r="D896">
        <v>6</v>
      </c>
      <c r="E896" t="s">
        <v>4</v>
      </c>
      <c r="F896" t="s">
        <v>8168</v>
      </c>
      <c r="G896" t="s">
        <v>8027</v>
      </c>
      <c r="H896" t="str">
        <f>VLOOKUP(Sales_Data17[[#This Row],[Delivery Region Index]],Regions_Table[#All],2,0)</f>
        <v>New South Wales</v>
      </c>
      <c r="I896" t="str">
        <f>VLOOKUP(Sales_Data17[[#This Row],[Delivery Region Index]],Regions_Table[#All],3,0)</f>
        <v>Orange</v>
      </c>
      <c r="J896">
        <v>18</v>
      </c>
      <c r="K896">
        <v>3</v>
      </c>
      <c r="L896" t="str">
        <f>VLOOKUP(Sales_Data17[[#This Row],[Product Description Index]],Products_Data[#All],2,0)</f>
        <v>Sunglasses</v>
      </c>
      <c r="M896">
        <v>3</v>
      </c>
      <c r="N896" s="9">
        <v>122.08888888888889</v>
      </c>
      <c r="O896" s="9">
        <f>Sales_Data17[[#This Row],[Order Quantity]]*Sales_Data17[[#This Row],[Unit Price]]</f>
        <v>366.26666666666665</v>
      </c>
      <c r="P896" s="9">
        <v>67.148888888888891</v>
      </c>
      <c r="Q896" s="9">
        <f>Sales_Data17[[#This Row],[Line Total]]-(Sales_Data17[[#This Row],[Total Unit Cost]]*Sales_Data17[[#This Row],[Order Quantity]])</f>
        <v>164.82</v>
      </c>
      <c r="R896" s="1" t="str">
        <f>TEXT(Sales_Data17[[#This Row],[OrderDate]],"MMM")</f>
        <v>Jul</v>
      </c>
      <c r="S896" s="1" t="str">
        <f t="shared" si="13"/>
        <v>2012</v>
      </c>
    </row>
    <row r="897" spans="1:19">
      <c r="A897" t="s">
        <v>920</v>
      </c>
      <c r="B897" s="2">
        <v>41108</v>
      </c>
      <c r="C897" s="2" t="str">
        <f>VLOOKUP(Sales_Data17[[#This Row],[Customer Name Index]],Customer_Data[#All],2,0)</f>
        <v>Procter Corp</v>
      </c>
      <c r="D897">
        <v>5</v>
      </c>
      <c r="E897" t="s">
        <v>2</v>
      </c>
      <c r="F897" t="s">
        <v>8168</v>
      </c>
      <c r="G897" t="s">
        <v>8027</v>
      </c>
      <c r="H897" t="str">
        <f>VLOOKUP(Sales_Data17[[#This Row],[Delivery Region Index]],Regions_Table[#All],2,0)</f>
        <v>New South Wales</v>
      </c>
      <c r="I897" t="str">
        <f>VLOOKUP(Sales_Data17[[#This Row],[Delivery Region Index]],Regions_Table[#All],3,0)</f>
        <v>Lismore</v>
      </c>
      <c r="J897">
        <v>14</v>
      </c>
      <c r="K897">
        <v>2</v>
      </c>
      <c r="L897" t="str">
        <f>VLOOKUP(Sales_Data17[[#This Row],[Product Description Index]],Products_Data[#All],2,0)</f>
        <v>Pants</v>
      </c>
      <c r="M897">
        <v>6</v>
      </c>
      <c r="N897" s="9">
        <v>141.44444444444446</v>
      </c>
      <c r="O897" s="9">
        <f>Sales_Data17[[#This Row],[Order Quantity]]*Sales_Data17[[#This Row],[Unit Price]]</f>
        <v>848.66666666666674</v>
      </c>
      <c r="P897" s="9">
        <v>90.524444444444441</v>
      </c>
      <c r="Q897" s="9">
        <f>Sales_Data17[[#This Row],[Line Total]]-(Sales_Data17[[#This Row],[Total Unit Cost]]*Sales_Data17[[#This Row],[Order Quantity]])</f>
        <v>305.5200000000001</v>
      </c>
      <c r="R897" s="1" t="str">
        <f>TEXT(Sales_Data17[[#This Row],[OrderDate]],"MMM")</f>
        <v>Jul</v>
      </c>
      <c r="S897" s="1" t="str">
        <f t="shared" si="13"/>
        <v>2012</v>
      </c>
    </row>
    <row r="898" spans="1:19">
      <c r="A898" t="s">
        <v>921</v>
      </c>
      <c r="B898" s="2">
        <v>41109</v>
      </c>
      <c r="C898" s="2" t="str">
        <f>VLOOKUP(Sales_Data17[[#This Row],[Customer Name Index]],Customer_Data[#All],2,0)</f>
        <v>Pacific Ltd</v>
      </c>
      <c r="D898">
        <v>20</v>
      </c>
      <c r="E898" t="s">
        <v>2</v>
      </c>
      <c r="F898" t="s">
        <v>8168</v>
      </c>
      <c r="G898" t="s">
        <v>8028</v>
      </c>
      <c r="H898" t="str">
        <f>VLOOKUP(Sales_Data17[[#This Row],[Delivery Region Index]],Regions_Table[#All],2,0)</f>
        <v>Victoria</v>
      </c>
      <c r="I898" t="str">
        <f>VLOOKUP(Sales_Data17[[#This Row],[Delivery Region Index]],Regions_Table[#All],3,0)</f>
        <v>Wangaratta</v>
      </c>
      <c r="J898">
        <v>56</v>
      </c>
      <c r="K898">
        <v>8</v>
      </c>
      <c r="L898" t="str">
        <f>VLOOKUP(Sales_Data17[[#This Row],[Product Description Index]],Products_Data[#All],2,0)</f>
        <v>Shoes</v>
      </c>
      <c r="M898">
        <v>8</v>
      </c>
      <c r="N898" s="9">
        <v>29.777777777777779</v>
      </c>
      <c r="O898" s="9">
        <f>Sales_Data17[[#This Row],[Order Quantity]]*Sales_Data17[[#This Row],[Unit Price]]</f>
        <v>238.22222222222223</v>
      </c>
      <c r="P898" s="9">
        <v>17.866666666666664</v>
      </c>
      <c r="Q898" s="9">
        <f>Sales_Data17[[#This Row],[Line Total]]-(Sales_Data17[[#This Row],[Total Unit Cost]]*Sales_Data17[[#This Row],[Order Quantity]])</f>
        <v>95.28888888888892</v>
      </c>
      <c r="R898" s="1" t="str">
        <f>TEXT(Sales_Data17[[#This Row],[OrderDate]],"MMM")</f>
        <v>Jul</v>
      </c>
      <c r="S898" s="1" t="str">
        <f t="shared" ref="S898:S961" si="14">TEXT(B898,"YYY")</f>
        <v>2012</v>
      </c>
    </row>
    <row r="899" spans="1:19">
      <c r="A899" t="s">
        <v>922</v>
      </c>
      <c r="B899" s="2">
        <v>41109</v>
      </c>
      <c r="C899" s="2" t="str">
        <f>VLOOKUP(Sales_Data17[[#This Row],[Customer Name Index]],Customer_Data[#All],2,0)</f>
        <v>ETUDE Ltd</v>
      </c>
      <c r="D899">
        <v>4</v>
      </c>
      <c r="E899" t="s">
        <v>4</v>
      </c>
      <c r="F899" t="s">
        <v>8168</v>
      </c>
      <c r="G899" t="s">
        <v>8027</v>
      </c>
      <c r="H899" t="str">
        <f>VLOOKUP(Sales_Data17[[#This Row],[Delivery Region Index]],Regions_Table[#All],2,0)</f>
        <v>New South Wales</v>
      </c>
      <c r="I899" t="str">
        <f>VLOOKUP(Sales_Data17[[#This Row],[Delivery Region Index]],Regions_Table[#All],3,0)</f>
        <v>Grafton</v>
      </c>
      <c r="J899">
        <v>11</v>
      </c>
      <c r="K899">
        <v>2</v>
      </c>
      <c r="L899" t="str">
        <f>VLOOKUP(Sales_Data17[[#This Row],[Product Description Index]],Products_Data[#All],2,0)</f>
        <v>Pants</v>
      </c>
      <c r="M899">
        <v>6</v>
      </c>
      <c r="N899" s="9">
        <v>428.05555555555554</v>
      </c>
      <c r="O899" s="9">
        <f>Sales_Data17[[#This Row],[Order Quantity]]*Sales_Data17[[#This Row],[Unit Price]]</f>
        <v>2568.333333333333</v>
      </c>
      <c r="P899" s="9">
        <v>239.71111111111111</v>
      </c>
      <c r="Q899" s="9">
        <f>Sales_Data17[[#This Row],[Line Total]]-(Sales_Data17[[#This Row],[Total Unit Cost]]*Sales_Data17[[#This Row],[Order Quantity]])</f>
        <v>1130.0666666666664</v>
      </c>
      <c r="R899" s="1" t="str">
        <f>TEXT(Sales_Data17[[#This Row],[OrderDate]],"MMM")</f>
        <v>Jul</v>
      </c>
      <c r="S899" s="1" t="str">
        <f t="shared" si="14"/>
        <v>2012</v>
      </c>
    </row>
    <row r="900" spans="1:19">
      <c r="A900" t="s">
        <v>923</v>
      </c>
      <c r="B900" s="2">
        <v>41109</v>
      </c>
      <c r="C900" s="2" t="str">
        <f>VLOOKUP(Sales_Data17[[#This Row],[Customer Name Index]],Customer_Data[#All],2,0)</f>
        <v xml:space="preserve">Ei </v>
      </c>
      <c r="D900">
        <v>9</v>
      </c>
      <c r="E900" t="s">
        <v>3</v>
      </c>
      <c r="F900" t="s">
        <v>8168</v>
      </c>
      <c r="G900" t="s">
        <v>8027</v>
      </c>
      <c r="H900" t="str">
        <f>VLOOKUP(Sales_Data17[[#This Row],[Delivery Region Index]],Regions_Table[#All],2,0)</f>
        <v>New South Wales</v>
      </c>
      <c r="I900" t="str">
        <f>VLOOKUP(Sales_Data17[[#This Row],[Delivery Region Index]],Regions_Table[#All],3,0)</f>
        <v>Wyong</v>
      </c>
      <c r="J900">
        <v>25</v>
      </c>
      <c r="K900">
        <v>4</v>
      </c>
      <c r="L900" t="str">
        <f>VLOOKUP(Sales_Data17[[#This Row],[Product Description Index]],Products_Data[#All],2,0)</f>
        <v>Jeans</v>
      </c>
      <c r="M900">
        <v>9</v>
      </c>
      <c r="N900" s="9">
        <v>208.44444444444446</v>
      </c>
      <c r="O900" s="9">
        <f>Sales_Data17[[#This Row],[Order Quantity]]*Sales_Data17[[#This Row],[Unit Price]]</f>
        <v>1876</v>
      </c>
      <c r="P900" s="9">
        <v>100.05333333333334</v>
      </c>
      <c r="Q900" s="9">
        <f>Sales_Data17[[#This Row],[Line Total]]-(Sales_Data17[[#This Row],[Total Unit Cost]]*Sales_Data17[[#This Row],[Order Quantity]])</f>
        <v>975.52</v>
      </c>
      <c r="R900" s="1" t="str">
        <f>TEXT(Sales_Data17[[#This Row],[OrderDate]],"MMM")</f>
        <v>Jul</v>
      </c>
      <c r="S900" s="1" t="str">
        <f t="shared" si="14"/>
        <v>2012</v>
      </c>
    </row>
    <row r="901" spans="1:19">
      <c r="A901" t="s">
        <v>924</v>
      </c>
      <c r="B901" s="2">
        <v>41109</v>
      </c>
      <c r="C901" s="2" t="str">
        <f>VLOOKUP(Sales_Data17[[#This Row],[Customer Name Index]],Customer_Data[#All],2,0)</f>
        <v>Medsep Group</v>
      </c>
      <c r="D901">
        <v>8</v>
      </c>
      <c r="E901" t="s">
        <v>4</v>
      </c>
      <c r="F901" t="s">
        <v>8168</v>
      </c>
      <c r="G901" t="s">
        <v>8027</v>
      </c>
      <c r="H901" t="str">
        <f>VLOOKUP(Sales_Data17[[#This Row],[Delivery Region Index]],Regions_Table[#All],2,0)</f>
        <v>New South Wales</v>
      </c>
      <c r="I901" t="str">
        <f>VLOOKUP(Sales_Data17[[#This Row],[Delivery Region Index]],Regions_Table[#All],3,0)</f>
        <v>Tweed Heads</v>
      </c>
      <c r="J901">
        <v>22</v>
      </c>
      <c r="K901">
        <v>3</v>
      </c>
      <c r="L901" t="str">
        <f>VLOOKUP(Sales_Data17[[#This Row],[Product Description Index]],Products_Data[#All],2,0)</f>
        <v>Sunglasses</v>
      </c>
      <c r="M901">
        <v>1</v>
      </c>
      <c r="N901" s="9">
        <v>142.93333333333334</v>
      </c>
      <c r="O901" s="9">
        <f>Sales_Data17[[#This Row],[Order Quantity]]*Sales_Data17[[#This Row],[Unit Price]]</f>
        <v>142.93333333333334</v>
      </c>
      <c r="P901" s="9">
        <v>98.623999999999995</v>
      </c>
      <c r="Q901" s="9">
        <f>Sales_Data17[[#This Row],[Line Total]]-(Sales_Data17[[#This Row],[Total Unit Cost]]*Sales_Data17[[#This Row],[Order Quantity]])</f>
        <v>44.309333333333342</v>
      </c>
      <c r="R901" s="1" t="str">
        <f>TEXT(Sales_Data17[[#This Row],[OrderDate]],"MMM")</f>
        <v>Jul</v>
      </c>
      <c r="S901" s="1" t="str">
        <f t="shared" si="14"/>
        <v>2012</v>
      </c>
    </row>
    <row r="902" spans="1:19">
      <c r="A902" t="s">
        <v>925</v>
      </c>
      <c r="B902" s="2">
        <v>41109</v>
      </c>
      <c r="C902" s="2" t="str">
        <f>VLOOKUP(Sales_Data17[[#This Row],[Customer Name Index]],Customer_Data[#All],2,0)</f>
        <v>New Ltd</v>
      </c>
      <c r="D902">
        <v>7</v>
      </c>
      <c r="E902" t="s">
        <v>3</v>
      </c>
      <c r="F902" t="s">
        <v>8168</v>
      </c>
      <c r="G902" t="s">
        <v>8027</v>
      </c>
      <c r="H902" t="str">
        <f>VLOOKUP(Sales_Data17[[#This Row],[Delivery Region Index]],Regions_Table[#All],2,0)</f>
        <v>New South Wales</v>
      </c>
      <c r="I902" t="str">
        <f>VLOOKUP(Sales_Data17[[#This Row],[Delivery Region Index]],Regions_Table[#All],3,0)</f>
        <v>Port Macquarie</v>
      </c>
      <c r="J902">
        <v>19</v>
      </c>
      <c r="K902">
        <v>3</v>
      </c>
      <c r="L902" t="str">
        <f>VLOOKUP(Sales_Data17[[#This Row],[Product Description Index]],Products_Data[#All],2,0)</f>
        <v>Sunglasses</v>
      </c>
      <c r="M902">
        <v>8</v>
      </c>
      <c r="N902" s="9">
        <v>19.355555555555558</v>
      </c>
      <c r="O902" s="9">
        <f>Sales_Data17[[#This Row],[Order Quantity]]*Sales_Data17[[#This Row],[Unit Price]]</f>
        <v>154.84444444444446</v>
      </c>
      <c r="P902" s="9">
        <v>11.226222222222223</v>
      </c>
      <c r="Q902" s="9">
        <f>Sales_Data17[[#This Row],[Line Total]]-(Sales_Data17[[#This Row],[Total Unit Cost]]*Sales_Data17[[#This Row],[Order Quantity]])</f>
        <v>65.034666666666681</v>
      </c>
      <c r="R902" s="1" t="str">
        <f>TEXT(Sales_Data17[[#This Row],[OrderDate]],"MMM")</f>
        <v>Jul</v>
      </c>
      <c r="S902" s="1" t="str">
        <f t="shared" si="14"/>
        <v>2012</v>
      </c>
    </row>
    <row r="903" spans="1:19">
      <c r="A903" t="s">
        <v>926</v>
      </c>
      <c r="B903" s="2">
        <v>41109</v>
      </c>
      <c r="C903" s="2" t="str">
        <f>VLOOKUP(Sales_Data17[[#This Row],[Customer Name Index]],Customer_Data[#All],2,0)</f>
        <v>Pacific Ltd</v>
      </c>
      <c r="D903">
        <v>20</v>
      </c>
      <c r="E903" t="s">
        <v>2</v>
      </c>
      <c r="F903" t="s">
        <v>8168</v>
      </c>
      <c r="G903" t="s">
        <v>8028</v>
      </c>
      <c r="H903" t="str">
        <f>VLOOKUP(Sales_Data17[[#This Row],[Delivery Region Index]],Regions_Table[#All],2,0)</f>
        <v>Victoria</v>
      </c>
      <c r="I903" t="str">
        <f>VLOOKUP(Sales_Data17[[#This Row],[Delivery Region Index]],Regions_Table[#All],3,0)</f>
        <v>Warrnambool</v>
      </c>
      <c r="J903">
        <v>57</v>
      </c>
      <c r="K903">
        <v>8</v>
      </c>
      <c r="L903" t="str">
        <f>VLOOKUP(Sales_Data17[[#This Row],[Product Description Index]],Products_Data[#All],2,0)</f>
        <v>Shoes</v>
      </c>
      <c r="M903">
        <v>9</v>
      </c>
      <c r="N903" s="9">
        <v>584.38888888888891</v>
      </c>
      <c r="O903" s="9">
        <f>Sales_Data17[[#This Row],[Order Quantity]]*Sales_Data17[[#This Row],[Unit Price]]</f>
        <v>5259.5</v>
      </c>
      <c r="P903" s="9">
        <v>455.82333333333332</v>
      </c>
      <c r="Q903" s="9">
        <f>Sales_Data17[[#This Row],[Line Total]]-(Sales_Data17[[#This Row],[Total Unit Cost]]*Sales_Data17[[#This Row],[Order Quantity]])</f>
        <v>1157.0900000000001</v>
      </c>
      <c r="R903" s="1" t="str">
        <f>TEXT(Sales_Data17[[#This Row],[OrderDate]],"MMM")</f>
        <v>Jul</v>
      </c>
      <c r="S903" s="1" t="str">
        <f t="shared" si="14"/>
        <v>2012</v>
      </c>
    </row>
    <row r="904" spans="1:19">
      <c r="A904" t="s">
        <v>927</v>
      </c>
      <c r="B904" s="2">
        <v>41109</v>
      </c>
      <c r="C904" s="2" t="str">
        <f>VLOOKUP(Sales_Data17[[#This Row],[Customer Name Index]],Customer_Data[#All],2,0)</f>
        <v xml:space="preserve">Medline </v>
      </c>
      <c r="D904">
        <v>12</v>
      </c>
      <c r="E904" t="s">
        <v>2</v>
      </c>
      <c r="F904" t="s">
        <v>8168</v>
      </c>
      <c r="G904" t="s">
        <v>8026</v>
      </c>
      <c r="H904" t="str">
        <f>VLOOKUP(Sales_Data17[[#This Row],[Delivery Region Index]],Regions_Table[#All],2,0)</f>
        <v>Queensland</v>
      </c>
      <c r="I904" t="str">
        <f>VLOOKUP(Sales_Data17[[#This Row],[Delivery Region Index]],Regions_Table[#All],3,0)</f>
        <v>Ipswich</v>
      </c>
      <c r="J904">
        <v>34</v>
      </c>
      <c r="K904">
        <v>5</v>
      </c>
      <c r="L904" t="str">
        <f>VLOOKUP(Sales_Data17[[#This Row],[Product Description Index]],Products_Data[#All],2,0)</f>
        <v>Hats</v>
      </c>
      <c r="M904">
        <v>4</v>
      </c>
      <c r="N904" s="9">
        <v>723.6</v>
      </c>
      <c r="O904" s="9">
        <f>Sales_Data17[[#This Row],[Order Quantity]]*Sales_Data17[[#This Row],[Unit Price]]</f>
        <v>2894.4</v>
      </c>
      <c r="P904" s="9">
        <v>571.64400000000001</v>
      </c>
      <c r="Q904" s="9">
        <f>Sales_Data17[[#This Row],[Line Total]]-(Sales_Data17[[#This Row],[Total Unit Cost]]*Sales_Data17[[#This Row],[Order Quantity]])</f>
        <v>607.82400000000007</v>
      </c>
      <c r="R904" s="1" t="str">
        <f>TEXT(Sales_Data17[[#This Row],[OrderDate]],"MMM")</f>
        <v>Jul</v>
      </c>
      <c r="S904" s="1" t="str">
        <f t="shared" si="14"/>
        <v>2012</v>
      </c>
    </row>
    <row r="905" spans="1:19">
      <c r="A905" t="s">
        <v>928</v>
      </c>
      <c r="B905" s="2">
        <v>41110</v>
      </c>
      <c r="C905" s="2" t="str">
        <f>VLOOKUP(Sales_Data17[[#This Row],[Customer Name Index]],Customer_Data[#All],2,0)</f>
        <v>Apollo Ltd</v>
      </c>
      <c r="D905">
        <v>11</v>
      </c>
      <c r="E905" t="s">
        <v>4</v>
      </c>
      <c r="F905" t="s">
        <v>8168</v>
      </c>
      <c r="G905" t="s">
        <v>8026</v>
      </c>
      <c r="H905" t="str">
        <f>VLOOKUP(Sales_Data17[[#This Row],[Delivery Region Index]],Regions_Table[#All],2,0)</f>
        <v>Queensland</v>
      </c>
      <c r="I905" t="str">
        <f>VLOOKUP(Sales_Data17[[#This Row],[Delivery Region Index]],Regions_Table[#All],3,0)</f>
        <v>Gold Coast</v>
      </c>
      <c r="J905">
        <v>31</v>
      </c>
      <c r="K905">
        <v>5</v>
      </c>
      <c r="L905" t="str">
        <f>VLOOKUP(Sales_Data17[[#This Row],[Product Description Index]],Products_Data[#All],2,0)</f>
        <v>Hats</v>
      </c>
      <c r="M905">
        <v>9</v>
      </c>
      <c r="N905" s="9">
        <v>189.08888888888887</v>
      </c>
      <c r="O905" s="9">
        <f>Sales_Data17[[#This Row],[Order Quantity]]*Sales_Data17[[#This Row],[Unit Price]]</f>
        <v>1701.8</v>
      </c>
      <c r="P905" s="9">
        <v>113.45333333333332</v>
      </c>
      <c r="Q905" s="9">
        <f>Sales_Data17[[#This Row],[Line Total]]-(Sales_Data17[[#This Row],[Total Unit Cost]]*Sales_Data17[[#This Row],[Order Quantity]])</f>
        <v>680.72</v>
      </c>
      <c r="R905" s="1" t="str">
        <f>TEXT(Sales_Data17[[#This Row],[OrderDate]],"MMM")</f>
        <v>Jul</v>
      </c>
      <c r="S905" s="1" t="str">
        <f t="shared" si="14"/>
        <v>2012</v>
      </c>
    </row>
    <row r="906" spans="1:19">
      <c r="A906" t="s">
        <v>929</v>
      </c>
      <c r="B906" s="2">
        <v>41110</v>
      </c>
      <c r="C906" s="2" t="str">
        <f>VLOOKUP(Sales_Data17[[#This Row],[Customer Name Index]],Customer_Data[#All],2,0)</f>
        <v>Elorac, Corp</v>
      </c>
      <c r="D906">
        <v>3</v>
      </c>
      <c r="E906" t="s">
        <v>4</v>
      </c>
      <c r="F906" t="s">
        <v>8168</v>
      </c>
      <c r="G906" t="s">
        <v>8027</v>
      </c>
      <c r="H906" t="str">
        <f>VLOOKUP(Sales_Data17[[#This Row],[Delivery Region Index]],Regions_Table[#All],2,0)</f>
        <v>New South Wales</v>
      </c>
      <c r="I906" t="str">
        <f>VLOOKUP(Sales_Data17[[#This Row],[Delivery Region Index]],Regions_Table[#All],3,0)</f>
        <v>Dubbo</v>
      </c>
      <c r="J906">
        <v>8</v>
      </c>
      <c r="K906">
        <v>2</v>
      </c>
      <c r="L906" t="str">
        <f>VLOOKUP(Sales_Data17[[#This Row],[Product Description Index]],Products_Data[#All],2,0)</f>
        <v>Pants</v>
      </c>
      <c r="M906">
        <v>8</v>
      </c>
      <c r="N906" s="9">
        <v>425.82222222222225</v>
      </c>
      <c r="O906" s="9">
        <f>Sales_Data17[[#This Row],[Order Quantity]]*Sales_Data17[[#This Row],[Unit Price]]</f>
        <v>3406.577777777778</v>
      </c>
      <c r="P906" s="9">
        <v>298.07555555555552</v>
      </c>
      <c r="Q906" s="9">
        <f>Sales_Data17[[#This Row],[Line Total]]-(Sales_Data17[[#This Row],[Total Unit Cost]]*Sales_Data17[[#This Row],[Order Quantity]])</f>
        <v>1021.9733333333338</v>
      </c>
      <c r="R906" s="1" t="str">
        <f>TEXT(Sales_Data17[[#This Row],[OrderDate]],"MMM")</f>
        <v>Jul</v>
      </c>
      <c r="S906" s="1" t="str">
        <f t="shared" si="14"/>
        <v>2012</v>
      </c>
    </row>
    <row r="907" spans="1:19">
      <c r="A907" t="s">
        <v>930</v>
      </c>
      <c r="B907" s="2">
        <v>41110</v>
      </c>
      <c r="C907" s="2" t="str">
        <f>VLOOKUP(Sales_Data17[[#This Row],[Customer Name Index]],Customer_Data[#All],2,0)</f>
        <v>Eminence Corp</v>
      </c>
      <c r="D907">
        <v>18</v>
      </c>
      <c r="E907" t="s">
        <v>2</v>
      </c>
      <c r="F907" t="s">
        <v>8168</v>
      </c>
      <c r="G907" t="s">
        <v>8025</v>
      </c>
      <c r="H907" t="str">
        <f>VLOOKUP(Sales_Data17[[#This Row],[Delivery Region Index]],Regions_Table[#All],2,0)</f>
        <v>Victoria</v>
      </c>
      <c r="I907" t="str">
        <f>VLOOKUP(Sales_Data17[[#This Row],[Delivery Region Index]],Regions_Table[#All],3,0)</f>
        <v>Mildura</v>
      </c>
      <c r="J907">
        <v>53</v>
      </c>
      <c r="K907">
        <v>8</v>
      </c>
      <c r="L907" t="str">
        <f>VLOOKUP(Sales_Data17[[#This Row],[Product Description Index]],Products_Data[#All],2,0)</f>
        <v>Shoes</v>
      </c>
      <c r="M907">
        <v>6</v>
      </c>
      <c r="N907" s="9">
        <v>197.27777777777777</v>
      </c>
      <c r="O907" s="9">
        <f>Sales_Data17[[#This Row],[Order Quantity]]*Sales_Data17[[#This Row],[Unit Price]]</f>
        <v>1183.6666666666665</v>
      </c>
      <c r="P907" s="9">
        <v>102.58444444444444</v>
      </c>
      <c r="Q907" s="9">
        <f>Sales_Data17[[#This Row],[Line Total]]-(Sales_Data17[[#This Row],[Total Unit Cost]]*Sales_Data17[[#This Row],[Order Quantity]])</f>
        <v>568.15999999999985</v>
      </c>
      <c r="R907" s="1" t="str">
        <f>TEXT(Sales_Data17[[#This Row],[OrderDate]],"MMM")</f>
        <v>Jul</v>
      </c>
      <c r="S907" s="1" t="str">
        <f t="shared" si="14"/>
        <v>2012</v>
      </c>
    </row>
    <row r="908" spans="1:19">
      <c r="A908" t="s">
        <v>931</v>
      </c>
      <c r="B908" s="2">
        <v>41110</v>
      </c>
      <c r="C908" s="2" t="str">
        <f>VLOOKUP(Sales_Data17[[#This Row],[Customer Name Index]],Customer_Data[#All],2,0)</f>
        <v>Avon Corp</v>
      </c>
      <c r="D908">
        <v>1</v>
      </c>
      <c r="E908" t="s">
        <v>2</v>
      </c>
      <c r="F908" t="s">
        <v>8168</v>
      </c>
      <c r="G908" t="s">
        <v>8027</v>
      </c>
      <c r="H908" t="str">
        <f>VLOOKUP(Sales_Data17[[#This Row],[Delivery Region Index]],Regions_Table[#All],2,0)</f>
        <v>New South Wales</v>
      </c>
      <c r="I908" t="str">
        <f>VLOOKUP(Sales_Data17[[#This Row],[Delivery Region Index]],Regions_Table[#All],3,0)</f>
        <v>Albury</v>
      </c>
      <c r="J908">
        <v>2</v>
      </c>
      <c r="K908">
        <v>1</v>
      </c>
      <c r="L908" t="str">
        <f>VLOOKUP(Sales_Data17[[#This Row],[Product Description Index]],Products_Data[#All],2,0)</f>
        <v>Shirts</v>
      </c>
      <c r="M908">
        <v>6</v>
      </c>
      <c r="N908" s="9">
        <v>213.65555555555557</v>
      </c>
      <c r="O908" s="9">
        <f>Sales_Data17[[#This Row],[Order Quantity]]*Sales_Data17[[#This Row],[Unit Price]]</f>
        <v>1281.9333333333334</v>
      </c>
      <c r="P908" s="9">
        <v>96.14500000000001</v>
      </c>
      <c r="Q908" s="9">
        <f>Sales_Data17[[#This Row],[Line Total]]-(Sales_Data17[[#This Row],[Total Unit Cost]]*Sales_Data17[[#This Row],[Order Quantity]])</f>
        <v>705.06333333333328</v>
      </c>
      <c r="R908" s="1" t="str">
        <f>TEXT(Sales_Data17[[#This Row],[OrderDate]],"MMM")</f>
        <v>Jul</v>
      </c>
      <c r="S908" s="1" t="str">
        <f t="shared" si="14"/>
        <v>2012</v>
      </c>
    </row>
    <row r="909" spans="1:19">
      <c r="A909" t="s">
        <v>932</v>
      </c>
      <c r="B909" s="2">
        <v>41111</v>
      </c>
      <c r="C909" s="2" t="str">
        <f>VLOOKUP(Sales_Data17[[#This Row],[Customer Name Index]],Customer_Data[#All],2,0)</f>
        <v>3LAB, Ltd</v>
      </c>
      <c r="D909">
        <v>16</v>
      </c>
      <c r="E909" t="s">
        <v>2</v>
      </c>
      <c r="F909" t="s">
        <v>8168</v>
      </c>
      <c r="G909" t="s">
        <v>8025</v>
      </c>
      <c r="H909" t="str">
        <f>VLOOKUP(Sales_Data17[[#This Row],[Delivery Region Index]],Regions_Table[#All],2,0)</f>
        <v>South Australia</v>
      </c>
      <c r="I909" t="str">
        <f>VLOOKUP(Sales_Data17[[#This Row],[Delivery Region Index]],Regions_Table[#All],3,0)</f>
        <v>Adelaide</v>
      </c>
      <c r="J909">
        <v>46</v>
      </c>
      <c r="K909">
        <v>7</v>
      </c>
      <c r="L909" t="str">
        <f>VLOOKUP(Sales_Data17[[#This Row],[Product Description Index]],Products_Data[#All],2,0)</f>
        <v>Dress Shirts</v>
      </c>
      <c r="M909">
        <v>8</v>
      </c>
      <c r="N909" s="9">
        <v>99.01111111111112</v>
      </c>
      <c r="O909" s="9">
        <f>Sales_Data17[[#This Row],[Order Quantity]]*Sales_Data17[[#This Row],[Unit Price]]</f>
        <v>792.08888888888896</v>
      </c>
      <c r="P909" s="9">
        <v>54.45611111111112</v>
      </c>
      <c r="Q909" s="9">
        <f>Sales_Data17[[#This Row],[Line Total]]-(Sales_Data17[[#This Row],[Total Unit Cost]]*Sales_Data17[[#This Row],[Order Quantity]])</f>
        <v>356.44</v>
      </c>
      <c r="R909" s="1" t="str">
        <f>TEXT(Sales_Data17[[#This Row],[OrderDate]],"MMM")</f>
        <v>Jul</v>
      </c>
      <c r="S909" s="1" t="str">
        <f t="shared" si="14"/>
        <v>2012</v>
      </c>
    </row>
    <row r="910" spans="1:19">
      <c r="A910" t="s">
        <v>933</v>
      </c>
      <c r="B910" s="2">
        <v>41111</v>
      </c>
      <c r="C910" s="2" t="str">
        <f>VLOOKUP(Sales_Data17[[#This Row],[Customer Name Index]],Customer_Data[#All],2,0)</f>
        <v>Rochester Ltd</v>
      </c>
      <c r="D910">
        <v>15</v>
      </c>
      <c r="E910" t="s">
        <v>4</v>
      </c>
      <c r="F910" t="s">
        <v>8168</v>
      </c>
      <c r="G910" t="s">
        <v>8025</v>
      </c>
      <c r="H910" t="str">
        <f>VLOOKUP(Sales_Data17[[#This Row],[Delivery Region Index]],Regions_Table[#All],2,0)</f>
        <v>Queensland</v>
      </c>
      <c r="I910" t="str">
        <f>VLOOKUP(Sales_Data17[[#This Row],[Delivery Region Index]],Regions_Table[#All],3,0)</f>
        <v>Sunshine Coast</v>
      </c>
      <c r="J910">
        <v>42</v>
      </c>
      <c r="K910">
        <v>6</v>
      </c>
      <c r="L910" t="str">
        <f>VLOOKUP(Sales_Data17[[#This Row],[Product Description Index]],Products_Data[#All],2,0)</f>
        <v>Socks</v>
      </c>
      <c r="M910">
        <v>4</v>
      </c>
      <c r="N910" s="9">
        <v>365.52222222222224</v>
      </c>
      <c r="O910" s="9">
        <f>Sales_Data17[[#This Row],[Order Quantity]]*Sales_Data17[[#This Row],[Unit Price]]</f>
        <v>1462.088888888889</v>
      </c>
      <c r="P910" s="9">
        <v>208.34766666666667</v>
      </c>
      <c r="Q910" s="9">
        <f>Sales_Data17[[#This Row],[Line Total]]-(Sales_Data17[[#This Row],[Total Unit Cost]]*Sales_Data17[[#This Row],[Order Quantity]])</f>
        <v>628.69822222222228</v>
      </c>
      <c r="R910" s="1" t="str">
        <f>TEXT(Sales_Data17[[#This Row],[OrderDate]],"MMM")</f>
        <v>Jul</v>
      </c>
      <c r="S910" s="1" t="str">
        <f t="shared" si="14"/>
        <v>2012</v>
      </c>
    </row>
    <row r="911" spans="1:19">
      <c r="A911" t="s">
        <v>934</v>
      </c>
      <c r="B911" s="2">
        <v>41112</v>
      </c>
      <c r="C911" s="2" t="str">
        <f>VLOOKUP(Sales_Data17[[#This Row],[Customer Name Index]],Customer_Data[#All],2,0)</f>
        <v>Procter Corp</v>
      </c>
      <c r="D911">
        <v>5</v>
      </c>
      <c r="E911" t="s">
        <v>4</v>
      </c>
      <c r="F911" t="s">
        <v>8168</v>
      </c>
      <c r="G911" t="s">
        <v>8027</v>
      </c>
      <c r="H911" t="str">
        <f>VLOOKUP(Sales_Data17[[#This Row],[Delivery Region Index]],Regions_Table[#All],2,0)</f>
        <v>New South Wales</v>
      </c>
      <c r="I911" t="str">
        <f>VLOOKUP(Sales_Data17[[#This Row],[Delivery Region Index]],Regions_Table[#All],3,0)</f>
        <v>Maitland</v>
      </c>
      <c r="J911">
        <v>15</v>
      </c>
      <c r="K911">
        <v>2</v>
      </c>
      <c r="L911" t="str">
        <f>VLOOKUP(Sales_Data17[[#This Row],[Product Description Index]],Products_Data[#All],2,0)</f>
        <v>Pants</v>
      </c>
      <c r="M911">
        <v>3</v>
      </c>
      <c r="N911" s="9">
        <v>119.85555555555555</v>
      </c>
      <c r="O911" s="9">
        <f>Sales_Data17[[#This Row],[Order Quantity]]*Sales_Data17[[#This Row],[Unit Price]]</f>
        <v>359.56666666666666</v>
      </c>
      <c r="P911" s="9">
        <v>65.920555555555566</v>
      </c>
      <c r="Q911" s="9">
        <f>Sales_Data17[[#This Row],[Line Total]]-(Sales_Data17[[#This Row],[Total Unit Cost]]*Sales_Data17[[#This Row],[Order Quantity]])</f>
        <v>161.80499999999995</v>
      </c>
      <c r="R911" s="1" t="str">
        <f>TEXT(Sales_Data17[[#This Row],[OrderDate]],"MMM")</f>
        <v>Jul</v>
      </c>
      <c r="S911" s="1" t="str">
        <f t="shared" si="14"/>
        <v>2012</v>
      </c>
    </row>
    <row r="912" spans="1:19">
      <c r="A912" t="s">
        <v>935</v>
      </c>
      <c r="B912" s="2">
        <v>41112</v>
      </c>
      <c r="C912" s="2" t="str">
        <f>VLOOKUP(Sales_Data17[[#This Row],[Customer Name Index]],Customer_Data[#All],2,0)</f>
        <v xml:space="preserve">Qualitest </v>
      </c>
      <c r="D912">
        <v>19</v>
      </c>
      <c r="E912" t="s">
        <v>2</v>
      </c>
      <c r="F912" t="s">
        <v>8168</v>
      </c>
      <c r="G912" t="s">
        <v>8028</v>
      </c>
      <c r="H912" t="str">
        <f>VLOOKUP(Sales_Data17[[#This Row],[Delivery Region Index]],Regions_Table[#All],2,0)</f>
        <v>Victoria</v>
      </c>
      <c r="I912" t="str">
        <f>VLOOKUP(Sales_Data17[[#This Row],[Delivery Region Index]],Regions_Table[#All],3,0)</f>
        <v>Swan Hill</v>
      </c>
      <c r="J912">
        <v>55</v>
      </c>
      <c r="K912">
        <v>8</v>
      </c>
      <c r="L912" t="str">
        <f>VLOOKUP(Sales_Data17[[#This Row],[Product Description Index]],Products_Data[#All],2,0)</f>
        <v>Shoes</v>
      </c>
      <c r="M912">
        <v>5</v>
      </c>
      <c r="N912" s="9">
        <v>431.77777777777777</v>
      </c>
      <c r="O912" s="9">
        <f>Sales_Data17[[#This Row],[Order Quantity]]*Sales_Data17[[#This Row],[Unit Price]]</f>
        <v>2158.8888888888887</v>
      </c>
      <c r="P912" s="9">
        <v>302.24444444444441</v>
      </c>
      <c r="Q912" s="9">
        <f>Sales_Data17[[#This Row],[Line Total]]-(Sales_Data17[[#This Row],[Total Unit Cost]]*Sales_Data17[[#This Row],[Order Quantity]])</f>
        <v>647.66666666666652</v>
      </c>
      <c r="R912" s="1" t="str">
        <f>TEXT(Sales_Data17[[#This Row],[OrderDate]],"MMM")</f>
        <v>Jul</v>
      </c>
      <c r="S912" s="1" t="str">
        <f t="shared" si="14"/>
        <v>2012</v>
      </c>
    </row>
    <row r="913" spans="1:19">
      <c r="A913" t="s">
        <v>936</v>
      </c>
      <c r="B913" s="2">
        <v>41112</v>
      </c>
      <c r="C913" s="2" t="str">
        <f>VLOOKUP(Sales_Data17[[#This Row],[Customer Name Index]],Customer_Data[#All],2,0)</f>
        <v>21st Ltd</v>
      </c>
      <c r="D913">
        <v>10</v>
      </c>
      <c r="E913" t="s">
        <v>2</v>
      </c>
      <c r="F913" t="s">
        <v>8168</v>
      </c>
      <c r="G913" t="s">
        <v>8026</v>
      </c>
      <c r="H913" t="str">
        <f>VLOOKUP(Sales_Data17[[#This Row],[Delivery Region Index]],Regions_Table[#All],2,0)</f>
        <v>Queensland</v>
      </c>
      <c r="I913" t="str">
        <f>VLOOKUP(Sales_Data17[[#This Row],[Delivery Region Index]],Regions_Table[#All],3,0)</f>
        <v>Cairns</v>
      </c>
      <c r="J913">
        <v>28</v>
      </c>
      <c r="K913">
        <v>4</v>
      </c>
      <c r="L913" t="str">
        <f>VLOOKUP(Sales_Data17[[#This Row],[Product Description Index]],Products_Data[#All],2,0)</f>
        <v>Jeans</v>
      </c>
      <c r="M913">
        <v>3</v>
      </c>
      <c r="N913" s="9">
        <v>186.85555555555555</v>
      </c>
      <c r="O913" s="9">
        <f>Sales_Data17[[#This Row],[Order Quantity]]*Sales_Data17[[#This Row],[Unit Price]]</f>
        <v>560.56666666666661</v>
      </c>
      <c r="P913" s="9">
        <v>127.06177777777778</v>
      </c>
      <c r="Q913" s="9">
        <f>Sales_Data17[[#This Row],[Line Total]]-(Sales_Data17[[#This Row],[Total Unit Cost]]*Sales_Data17[[#This Row],[Order Quantity]])</f>
        <v>179.38133333333326</v>
      </c>
      <c r="R913" s="1" t="str">
        <f>TEXT(Sales_Data17[[#This Row],[OrderDate]],"MMM")</f>
        <v>Jul</v>
      </c>
      <c r="S913" s="1" t="str">
        <f t="shared" si="14"/>
        <v>2012</v>
      </c>
    </row>
    <row r="914" spans="1:19">
      <c r="A914" t="s">
        <v>937</v>
      </c>
      <c r="B914" s="2">
        <v>41112</v>
      </c>
      <c r="C914" s="2" t="str">
        <f>VLOOKUP(Sales_Data17[[#This Row],[Customer Name Index]],Customer_Data[#All],2,0)</f>
        <v>Rochester Ltd</v>
      </c>
      <c r="D914">
        <v>15</v>
      </c>
      <c r="E914" t="s">
        <v>4</v>
      </c>
      <c r="F914" t="s">
        <v>8168</v>
      </c>
      <c r="G914" t="s">
        <v>8025</v>
      </c>
      <c r="H914" t="str">
        <f>VLOOKUP(Sales_Data17[[#This Row],[Delivery Region Index]],Regions_Table[#All],2,0)</f>
        <v>Queensland</v>
      </c>
      <c r="I914" t="str">
        <f>VLOOKUP(Sales_Data17[[#This Row],[Delivery Region Index]],Regions_Table[#All],3,0)</f>
        <v>Sunshine Coast</v>
      </c>
      <c r="J914">
        <v>42</v>
      </c>
      <c r="K914">
        <v>6</v>
      </c>
      <c r="L914" t="str">
        <f>VLOOKUP(Sales_Data17[[#This Row],[Product Description Index]],Products_Data[#All],2,0)</f>
        <v>Socks</v>
      </c>
      <c r="M914">
        <v>6</v>
      </c>
      <c r="N914" s="9">
        <v>118.36666666666666</v>
      </c>
      <c r="O914" s="9">
        <f>Sales_Data17[[#This Row],[Order Quantity]]*Sales_Data17[[#This Row],[Unit Price]]</f>
        <v>710.19999999999993</v>
      </c>
      <c r="P914" s="9">
        <v>94.693333333333328</v>
      </c>
      <c r="Q914" s="9">
        <f>Sales_Data17[[#This Row],[Line Total]]-(Sales_Data17[[#This Row],[Total Unit Cost]]*Sales_Data17[[#This Row],[Order Quantity]])</f>
        <v>142.03999999999996</v>
      </c>
      <c r="R914" s="1" t="str">
        <f>TEXT(Sales_Data17[[#This Row],[OrderDate]],"MMM")</f>
        <v>Jul</v>
      </c>
      <c r="S914" s="1" t="str">
        <f t="shared" si="14"/>
        <v>2012</v>
      </c>
    </row>
    <row r="915" spans="1:19">
      <c r="A915" t="s">
        <v>938</v>
      </c>
      <c r="B915" s="2">
        <v>41112</v>
      </c>
      <c r="C915" s="2" t="str">
        <f>VLOOKUP(Sales_Data17[[#This Row],[Customer Name Index]],Customer_Data[#All],2,0)</f>
        <v>Medsep Group</v>
      </c>
      <c r="D915">
        <v>8</v>
      </c>
      <c r="E915" t="s">
        <v>4</v>
      </c>
      <c r="F915" t="s">
        <v>8168</v>
      </c>
      <c r="G915" t="s">
        <v>8027</v>
      </c>
      <c r="H915" t="str">
        <f>VLOOKUP(Sales_Data17[[#This Row],[Delivery Region Index]],Regions_Table[#All],2,0)</f>
        <v>New South Wales</v>
      </c>
      <c r="I915" t="str">
        <f>VLOOKUP(Sales_Data17[[#This Row],[Delivery Region Index]],Regions_Table[#All],3,0)</f>
        <v>Wollongong</v>
      </c>
      <c r="J915">
        <v>24</v>
      </c>
      <c r="K915">
        <v>4</v>
      </c>
      <c r="L915" t="str">
        <f>VLOOKUP(Sales_Data17[[#This Row],[Product Description Index]],Products_Data[#All],2,0)</f>
        <v>Jeans</v>
      </c>
      <c r="M915">
        <v>1</v>
      </c>
      <c r="N915" s="9">
        <v>434.75555555555559</v>
      </c>
      <c r="O915" s="9">
        <f>Sales_Data17[[#This Row],[Order Quantity]]*Sales_Data17[[#This Row],[Unit Price]]</f>
        <v>434.75555555555559</v>
      </c>
      <c r="P915" s="9">
        <v>365.19466666666665</v>
      </c>
      <c r="Q915" s="9">
        <f>Sales_Data17[[#This Row],[Line Total]]-(Sales_Data17[[#This Row],[Total Unit Cost]]*Sales_Data17[[#This Row],[Order Quantity]])</f>
        <v>69.56088888888894</v>
      </c>
      <c r="R915" s="1" t="str">
        <f>TEXT(Sales_Data17[[#This Row],[OrderDate]],"MMM")</f>
        <v>Jul</v>
      </c>
      <c r="S915" s="1" t="str">
        <f t="shared" si="14"/>
        <v>2012</v>
      </c>
    </row>
    <row r="916" spans="1:19">
      <c r="A916" t="s">
        <v>939</v>
      </c>
      <c r="B916" s="2">
        <v>41113</v>
      </c>
      <c r="C916" s="2" t="str">
        <f>VLOOKUP(Sales_Data17[[#This Row],[Customer Name Index]],Customer_Data[#All],2,0)</f>
        <v>Procter Corp</v>
      </c>
      <c r="D916">
        <v>5</v>
      </c>
      <c r="E916" t="s">
        <v>4</v>
      </c>
      <c r="F916" t="s">
        <v>8168</v>
      </c>
      <c r="G916" t="s">
        <v>8027</v>
      </c>
      <c r="H916" t="str">
        <f>VLOOKUP(Sales_Data17[[#This Row],[Delivery Region Index]],Regions_Table[#All],2,0)</f>
        <v>New South Wales</v>
      </c>
      <c r="I916" t="str">
        <f>VLOOKUP(Sales_Data17[[#This Row],[Delivery Region Index]],Regions_Table[#All],3,0)</f>
        <v>Lismore</v>
      </c>
      <c r="J916">
        <v>14</v>
      </c>
      <c r="K916">
        <v>2</v>
      </c>
      <c r="L916" t="str">
        <f>VLOOKUP(Sales_Data17[[#This Row],[Product Description Index]],Products_Data[#All],2,0)</f>
        <v>Pants</v>
      </c>
      <c r="M916">
        <v>2</v>
      </c>
      <c r="N916" s="9">
        <v>424.33333333333331</v>
      </c>
      <c r="O916" s="9">
        <f>Sales_Data17[[#This Row],[Order Quantity]]*Sales_Data17[[#This Row],[Unit Price]]</f>
        <v>848.66666666666663</v>
      </c>
      <c r="P916" s="9">
        <v>280.06</v>
      </c>
      <c r="Q916" s="9">
        <f>Sales_Data17[[#This Row],[Line Total]]-(Sales_Data17[[#This Row],[Total Unit Cost]]*Sales_Data17[[#This Row],[Order Quantity]])</f>
        <v>288.54666666666662</v>
      </c>
      <c r="R916" s="1" t="str">
        <f>TEXT(Sales_Data17[[#This Row],[OrderDate]],"MMM")</f>
        <v>Jul</v>
      </c>
      <c r="S916" s="1" t="str">
        <f t="shared" si="14"/>
        <v>2012</v>
      </c>
    </row>
    <row r="917" spans="1:19">
      <c r="A917" t="s">
        <v>940</v>
      </c>
      <c r="B917" s="2">
        <v>41113</v>
      </c>
      <c r="C917" s="2" t="str">
        <f>VLOOKUP(Sales_Data17[[#This Row],[Customer Name Index]],Customer_Data[#All],2,0)</f>
        <v>Ole Group</v>
      </c>
      <c r="D917">
        <v>13</v>
      </c>
      <c r="E917" t="s">
        <v>2</v>
      </c>
      <c r="F917" t="s">
        <v>8168</v>
      </c>
      <c r="G917" t="s">
        <v>8026</v>
      </c>
      <c r="H917" t="str">
        <f>VLOOKUP(Sales_Data17[[#This Row],[Delivery Region Index]],Regions_Table[#All],2,0)</f>
        <v>Queensland</v>
      </c>
      <c r="I917" t="str">
        <f>VLOOKUP(Sales_Data17[[#This Row],[Delivery Region Index]],Regions_Table[#All],3,0)</f>
        <v>Logan City</v>
      </c>
      <c r="J917">
        <v>35</v>
      </c>
      <c r="K917">
        <v>5</v>
      </c>
      <c r="L917" t="str">
        <f>VLOOKUP(Sales_Data17[[#This Row],[Product Description Index]],Products_Data[#All],2,0)</f>
        <v>Hats</v>
      </c>
      <c r="M917">
        <v>2</v>
      </c>
      <c r="N917" s="9">
        <v>113.90000000000002</v>
      </c>
      <c r="O917" s="9">
        <f>Sales_Data17[[#This Row],[Order Quantity]]*Sales_Data17[[#This Row],[Unit Price]]</f>
        <v>227.80000000000004</v>
      </c>
      <c r="P917" s="9">
        <v>84.286000000000001</v>
      </c>
      <c r="Q917" s="9">
        <f>Sales_Data17[[#This Row],[Line Total]]-(Sales_Data17[[#This Row],[Total Unit Cost]]*Sales_Data17[[#This Row],[Order Quantity]])</f>
        <v>59.228000000000037</v>
      </c>
      <c r="R917" s="1" t="str">
        <f>TEXT(Sales_Data17[[#This Row],[OrderDate]],"MMM")</f>
        <v>Jul</v>
      </c>
      <c r="S917" s="1" t="str">
        <f t="shared" si="14"/>
        <v>2012</v>
      </c>
    </row>
    <row r="918" spans="1:19">
      <c r="A918" t="s">
        <v>941</v>
      </c>
      <c r="B918" s="2">
        <v>41113</v>
      </c>
      <c r="C918" s="2" t="str">
        <f>VLOOKUP(Sales_Data17[[#This Row],[Customer Name Index]],Customer_Data[#All],2,0)</f>
        <v xml:space="preserve">Medline </v>
      </c>
      <c r="D918">
        <v>12</v>
      </c>
      <c r="E918" t="s">
        <v>4</v>
      </c>
      <c r="F918" t="s">
        <v>8168</v>
      </c>
      <c r="G918" t="s">
        <v>8026</v>
      </c>
      <c r="H918" t="str">
        <f>VLOOKUP(Sales_Data17[[#This Row],[Delivery Region Index]],Regions_Table[#All],2,0)</f>
        <v>Queensland</v>
      </c>
      <c r="I918" t="str">
        <f>VLOOKUP(Sales_Data17[[#This Row],[Delivery Region Index]],Regions_Table[#All],3,0)</f>
        <v>Gympie</v>
      </c>
      <c r="J918">
        <v>32</v>
      </c>
      <c r="K918">
        <v>5</v>
      </c>
      <c r="L918" t="str">
        <f>VLOOKUP(Sales_Data17[[#This Row],[Product Description Index]],Products_Data[#All],2,0)</f>
        <v>Hats</v>
      </c>
      <c r="M918">
        <v>7</v>
      </c>
      <c r="N918" s="9">
        <v>355.84444444444443</v>
      </c>
      <c r="O918" s="9">
        <f>Sales_Data17[[#This Row],[Order Quantity]]*Sales_Data17[[#This Row],[Unit Price]]</f>
        <v>2490.911111111111</v>
      </c>
      <c r="P918" s="9">
        <v>177.92222222222222</v>
      </c>
      <c r="Q918" s="9">
        <f>Sales_Data17[[#This Row],[Line Total]]-(Sales_Data17[[#This Row],[Total Unit Cost]]*Sales_Data17[[#This Row],[Order Quantity]])</f>
        <v>1245.4555555555555</v>
      </c>
      <c r="R918" s="1" t="str">
        <f>TEXT(Sales_Data17[[#This Row],[OrderDate]],"MMM")</f>
        <v>Jul</v>
      </c>
      <c r="S918" s="1" t="str">
        <f t="shared" si="14"/>
        <v>2012</v>
      </c>
    </row>
    <row r="919" spans="1:19">
      <c r="A919" t="s">
        <v>942</v>
      </c>
      <c r="B919" s="2">
        <v>41113</v>
      </c>
      <c r="C919" s="2" t="str">
        <f>VLOOKUP(Sales_Data17[[#This Row],[Customer Name Index]],Customer_Data[#All],2,0)</f>
        <v>21st Ltd</v>
      </c>
      <c r="D919">
        <v>10</v>
      </c>
      <c r="E919" t="s">
        <v>2</v>
      </c>
      <c r="F919" t="s">
        <v>8168</v>
      </c>
      <c r="G919" t="s">
        <v>8027</v>
      </c>
      <c r="H919" t="str">
        <f>VLOOKUP(Sales_Data17[[#This Row],[Delivery Region Index]],Regions_Table[#All],2,0)</f>
        <v>Queensland</v>
      </c>
      <c r="I919" t="str">
        <f>VLOOKUP(Sales_Data17[[#This Row],[Delivery Region Index]],Regions_Table[#All],3,0)</f>
        <v>Bundaberg</v>
      </c>
      <c r="J919">
        <v>27</v>
      </c>
      <c r="K919">
        <v>4</v>
      </c>
      <c r="L919" t="str">
        <f>VLOOKUP(Sales_Data17[[#This Row],[Product Description Index]],Products_Data[#All],2,0)</f>
        <v>Jeans</v>
      </c>
      <c r="M919">
        <v>8</v>
      </c>
      <c r="N919" s="9">
        <v>589.6</v>
      </c>
      <c r="O919" s="9">
        <f>Sales_Data17[[#This Row],[Order Quantity]]*Sales_Data17[[#This Row],[Unit Price]]</f>
        <v>4716.8</v>
      </c>
      <c r="P919" s="9">
        <v>271.21600000000007</v>
      </c>
      <c r="Q919" s="9">
        <f>Sales_Data17[[#This Row],[Line Total]]-(Sales_Data17[[#This Row],[Total Unit Cost]]*Sales_Data17[[#This Row],[Order Quantity]])</f>
        <v>2547.0719999999997</v>
      </c>
      <c r="R919" s="1" t="str">
        <f>TEXT(Sales_Data17[[#This Row],[OrderDate]],"MMM")</f>
        <v>Jul</v>
      </c>
      <c r="S919" s="1" t="str">
        <f t="shared" si="14"/>
        <v>2012</v>
      </c>
    </row>
    <row r="920" spans="1:19">
      <c r="A920" t="s">
        <v>943</v>
      </c>
      <c r="B920" s="2">
        <v>41113</v>
      </c>
      <c r="C920" s="2" t="str">
        <f>VLOOKUP(Sales_Data17[[#This Row],[Customer Name Index]],Customer_Data[#All],2,0)</f>
        <v>Ole Group</v>
      </c>
      <c r="D920">
        <v>13</v>
      </c>
      <c r="E920" t="s">
        <v>2</v>
      </c>
      <c r="F920" t="s">
        <v>8168</v>
      </c>
      <c r="G920" t="s">
        <v>8026</v>
      </c>
      <c r="H920" t="str">
        <f>VLOOKUP(Sales_Data17[[#This Row],[Delivery Region Index]],Regions_Table[#All],2,0)</f>
        <v>Queensland</v>
      </c>
      <c r="I920" t="str">
        <f>VLOOKUP(Sales_Data17[[#This Row],[Delivery Region Index]],Regions_Table[#All],3,0)</f>
        <v>Mount Isa</v>
      </c>
      <c r="J920">
        <v>38</v>
      </c>
      <c r="K920">
        <v>6</v>
      </c>
      <c r="L920" t="str">
        <f>VLOOKUP(Sales_Data17[[#This Row],[Product Description Index]],Products_Data[#All],2,0)</f>
        <v>Socks</v>
      </c>
      <c r="M920">
        <v>6</v>
      </c>
      <c r="N920" s="9">
        <v>205.46666666666667</v>
      </c>
      <c r="O920" s="9">
        <f>Sales_Data17[[#This Row],[Order Quantity]]*Sales_Data17[[#This Row],[Unit Price]]</f>
        <v>1232.8</v>
      </c>
      <c r="P920" s="9">
        <v>147.93600000000001</v>
      </c>
      <c r="Q920" s="9">
        <f>Sales_Data17[[#This Row],[Line Total]]-(Sales_Data17[[#This Row],[Total Unit Cost]]*Sales_Data17[[#This Row],[Order Quantity]])</f>
        <v>345.18399999999997</v>
      </c>
      <c r="R920" s="1" t="str">
        <f>TEXT(Sales_Data17[[#This Row],[OrderDate]],"MMM")</f>
        <v>Jul</v>
      </c>
      <c r="S920" s="1" t="str">
        <f t="shared" si="14"/>
        <v>2012</v>
      </c>
    </row>
    <row r="921" spans="1:19">
      <c r="A921" t="s">
        <v>944</v>
      </c>
      <c r="B921" s="2">
        <v>41114</v>
      </c>
      <c r="C921" s="2" t="str">
        <f>VLOOKUP(Sales_Data17[[#This Row],[Customer Name Index]],Customer_Data[#All],2,0)</f>
        <v>3LAB, Ltd</v>
      </c>
      <c r="D921">
        <v>16</v>
      </c>
      <c r="E921" t="s">
        <v>2</v>
      </c>
      <c r="F921" t="s">
        <v>8168</v>
      </c>
      <c r="G921" t="s">
        <v>8025</v>
      </c>
      <c r="H921" t="str">
        <f>VLOOKUP(Sales_Data17[[#This Row],[Delivery Region Index]],Regions_Table[#All],2,0)</f>
        <v>Queensland</v>
      </c>
      <c r="I921" t="str">
        <f>VLOOKUP(Sales_Data17[[#This Row],[Delivery Region Index]],Regions_Table[#All],3,0)</f>
        <v>Townsville</v>
      </c>
      <c r="J921">
        <v>45</v>
      </c>
      <c r="K921">
        <v>7</v>
      </c>
      <c r="L921" t="str">
        <f>VLOOKUP(Sales_Data17[[#This Row],[Product Description Index]],Products_Data[#All],2,0)</f>
        <v>Dress Shirts</v>
      </c>
      <c r="M921">
        <v>2</v>
      </c>
      <c r="N921" s="9">
        <v>21.588888888888889</v>
      </c>
      <c r="O921" s="9">
        <f>Sales_Data17[[#This Row],[Order Quantity]]*Sales_Data17[[#This Row],[Unit Price]]</f>
        <v>43.177777777777777</v>
      </c>
      <c r="P921" s="9">
        <v>15.328111111111111</v>
      </c>
      <c r="Q921" s="9">
        <f>Sales_Data17[[#This Row],[Line Total]]-(Sales_Data17[[#This Row],[Total Unit Cost]]*Sales_Data17[[#This Row],[Order Quantity]])</f>
        <v>12.521555555555555</v>
      </c>
      <c r="R921" s="1" t="str">
        <f>TEXT(Sales_Data17[[#This Row],[OrderDate]],"MMM")</f>
        <v>Jul</v>
      </c>
      <c r="S921" s="1" t="str">
        <f t="shared" si="14"/>
        <v>2012</v>
      </c>
    </row>
    <row r="922" spans="1:19">
      <c r="A922" t="s">
        <v>945</v>
      </c>
      <c r="B922" s="2">
        <v>41114</v>
      </c>
      <c r="C922" s="2" t="str">
        <f>VLOOKUP(Sales_Data17[[#This Row],[Customer Name Index]],Customer_Data[#All],2,0)</f>
        <v xml:space="preserve">WakeFern </v>
      </c>
      <c r="D922">
        <v>2</v>
      </c>
      <c r="E922" t="s">
        <v>4</v>
      </c>
      <c r="F922" t="s">
        <v>8168</v>
      </c>
      <c r="G922" t="s">
        <v>8027</v>
      </c>
      <c r="H922" t="str">
        <f>VLOOKUP(Sales_Data17[[#This Row],[Delivery Region Index]],Regions_Table[#All],2,0)</f>
        <v>New South Wales</v>
      </c>
      <c r="I922" t="str">
        <f>VLOOKUP(Sales_Data17[[#This Row],[Delivery Region Index]],Regions_Table[#All],3,0)</f>
        <v>Bathurst</v>
      </c>
      <c r="J922">
        <v>4</v>
      </c>
      <c r="K922">
        <v>1</v>
      </c>
      <c r="L922" t="str">
        <f>VLOOKUP(Sales_Data17[[#This Row],[Product Description Index]],Products_Data[#All],2,0)</f>
        <v>Shirts</v>
      </c>
      <c r="M922">
        <v>3</v>
      </c>
      <c r="N922" s="9">
        <v>116.87777777777779</v>
      </c>
      <c r="O922" s="9">
        <f>Sales_Data17[[#This Row],[Order Quantity]]*Sales_Data17[[#This Row],[Unit Price]]</f>
        <v>350.63333333333338</v>
      </c>
      <c r="P922" s="9">
        <v>84.152000000000001</v>
      </c>
      <c r="Q922" s="9">
        <f>Sales_Data17[[#This Row],[Line Total]]-(Sales_Data17[[#This Row],[Total Unit Cost]]*Sales_Data17[[#This Row],[Order Quantity]])</f>
        <v>98.177333333333365</v>
      </c>
      <c r="R922" s="1" t="str">
        <f>TEXT(Sales_Data17[[#This Row],[OrderDate]],"MMM")</f>
        <v>Jul</v>
      </c>
      <c r="S922" s="1" t="str">
        <f t="shared" si="14"/>
        <v>2012</v>
      </c>
    </row>
    <row r="923" spans="1:19">
      <c r="A923" t="s">
        <v>946</v>
      </c>
      <c r="B923" s="2">
        <v>41115</v>
      </c>
      <c r="C923" s="2" t="str">
        <f>VLOOKUP(Sales_Data17[[#This Row],[Customer Name Index]],Customer_Data[#All],2,0)</f>
        <v>ETUDE Ltd</v>
      </c>
      <c r="D923">
        <v>4</v>
      </c>
      <c r="E923" t="s">
        <v>3</v>
      </c>
      <c r="F923" t="s">
        <v>8168</v>
      </c>
      <c r="G923" t="s">
        <v>8027</v>
      </c>
      <c r="H923" t="str">
        <f>VLOOKUP(Sales_Data17[[#This Row],[Delivery Region Index]],Regions_Table[#All],2,0)</f>
        <v>New South Wales</v>
      </c>
      <c r="I923" t="str">
        <f>VLOOKUP(Sales_Data17[[#This Row],[Delivery Region Index]],Regions_Table[#All],3,0)</f>
        <v>Goulburn</v>
      </c>
      <c r="J923">
        <v>10</v>
      </c>
      <c r="K923">
        <v>2</v>
      </c>
      <c r="L923" t="str">
        <f>VLOOKUP(Sales_Data17[[#This Row],[Product Description Index]],Products_Data[#All],2,0)</f>
        <v>Pants</v>
      </c>
      <c r="M923">
        <v>4</v>
      </c>
      <c r="N923" s="9">
        <v>201</v>
      </c>
      <c r="O923" s="9">
        <f>Sales_Data17[[#This Row],[Order Quantity]]*Sales_Data17[[#This Row],[Unit Price]]</f>
        <v>804</v>
      </c>
      <c r="P923" s="9">
        <v>170.85</v>
      </c>
      <c r="Q923" s="9">
        <f>Sales_Data17[[#This Row],[Line Total]]-(Sales_Data17[[#This Row],[Total Unit Cost]]*Sales_Data17[[#This Row],[Order Quantity]])</f>
        <v>120.60000000000002</v>
      </c>
      <c r="R923" s="1" t="str">
        <f>TEXT(Sales_Data17[[#This Row],[OrderDate]],"MMM")</f>
        <v>Jul</v>
      </c>
      <c r="S923" s="1" t="str">
        <f t="shared" si="14"/>
        <v>2012</v>
      </c>
    </row>
    <row r="924" spans="1:19">
      <c r="A924" t="s">
        <v>947</v>
      </c>
      <c r="B924" s="2">
        <v>41115</v>
      </c>
      <c r="C924" s="2" t="str">
        <f>VLOOKUP(Sales_Data17[[#This Row],[Customer Name Index]],Customer_Data[#All],2,0)</f>
        <v>Elorac, Corp</v>
      </c>
      <c r="D924">
        <v>3</v>
      </c>
      <c r="E924" t="s">
        <v>2</v>
      </c>
      <c r="F924" t="s">
        <v>8168</v>
      </c>
      <c r="G924" t="s">
        <v>8027</v>
      </c>
      <c r="H924" t="str">
        <f>VLOOKUP(Sales_Data17[[#This Row],[Delivery Region Index]],Regions_Table[#All],2,0)</f>
        <v>New South Wales</v>
      </c>
      <c r="I924" t="str">
        <f>VLOOKUP(Sales_Data17[[#This Row],[Delivery Region Index]],Regions_Table[#All],3,0)</f>
        <v>Cessnock</v>
      </c>
      <c r="J924">
        <v>6</v>
      </c>
      <c r="K924">
        <v>1</v>
      </c>
      <c r="L924" t="str">
        <f>VLOOKUP(Sales_Data17[[#This Row],[Product Description Index]],Products_Data[#All],2,0)</f>
        <v>Shirts</v>
      </c>
      <c r="M924">
        <v>3</v>
      </c>
      <c r="N924" s="9">
        <v>23.822222222222223</v>
      </c>
      <c r="O924" s="9">
        <f>Sales_Data17[[#This Row],[Order Quantity]]*Sales_Data17[[#This Row],[Unit Price]]</f>
        <v>71.466666666666669</v>
      </c>
      <c r="P924" s="9">
        <v>14.531555555555554</v>
      </c>
      <c r="Q924" s="9">
        <f>Sales_Data17[[#This Row],[Line Total]]-(Sales_Data17[[#This Row],[Total Unit Cost]]*Sales_Data17[[#This Row],[Order Quantity]])</f>
        <v>27.872000000000007</v>
      </c>
      <c r="R924" s="1" t="str">
        <f>TEXT(Sales_Data17[[#This Row],[OrderDate]],"MMM")</f>
        <v>Jul</v>
      </c>
      <c r="S924" s="1" t="str">
        <f t="shared" si="14"/>
        <v>2012</v>
      </c>
    </row>
    <row r="925" spans="1:19">
      <c r="A925" t="s">
        <v>948</v>
      </c>
      <c r="B925" s="2">
        <v>41115</v>
      </c>
      <c r="C925" s="2" t="str">
        <f>VLOOKUP(Sales_Data17[[#This Row],[Customer Name Index]],Customer_Data[#All],2,0)</f>
        <v xml:space="preserve">WakeFern </v>
      </c>
      <c r="D925">
        <v>2</v>
      </c>
      <c r="E925" t="s">
        <v>4</v>
      </c>
      <c r="F925" t="s">
        <v>8168</v>
      </c>
      <c r="G925" t="s">
        <v>8027</v>
      </c>
      <c r="H925" t="str">
        <f>VLOOKUP(Sales_Data17[[#This Row],[Delivery Region Index]],Regions_Table[#All],2,0)</f>
        <v>New South Wales</v>
      </c>
      <c r="I925" t="str">
        <f>VLOOKUP(Sales_Data17[[#This Row],[Delivery Region Index]],Regions_Table[#All],3,0)</f>
        <v>Armidale</v>
      </c>
      <c r="J925">
        <v>3</v>
      </c>
      <c r="K925">
        <v>1</v>
      </c>
      <c r="L925" t="str">
        <f>VLOOKUP(Sales_Data17[[#This Row],[Product Description Index]],Products_Data[#All],2,0)</f>
        <v>Shirts</v>
      </c>
      <c r="M925">
        <v>5</v>
      </c>
      <c r="N925" s="9">
        <v>392.32222222222225</v>
      </c>
      <c r="O925" s="9">
        <f>Sales_Data17[[#This Row],[Order Quantity]]*Sales_Data17[[#This Row],[Unit Price]]</f>
        <v>1961.6111111111113</v>
      </c>
      <c r="P925" s="9">
        <v>286.39522222222217</v>
      </c>
      <c r="Q925" s="9">
        <f>Sales_Data17[[#This Row],[Line Total]]-(Sales_Data17[[#This Row],[Total Unit Cost]]*Sales_Data17[[#This Row],[Order Quantity]])</f>
        <v>529.63500000000045</v>
      </c>
      <c r="R925" s="1" t="str">
        <f>TEXT(Sales_Data17[[#This Row],[OrderDate]],"MMM")</f>
        <v>Jul</v>
      </c>
      <c r="S925" s="1" t="str">
        <f t="shared" si="14"/>
        <v>2012</v>
      </c>
    </row>
    <row r="926" spans="1:19">
      <c r="A926" t="s">
        <v>949</v>
      </c>
      <c r="B926" s="2">
        <v>41115</v>
      </c>
      <c r="C926" s="2" t="str">
        <f>VLOOKUP(Sales_Data17[[#This Row],[Customer Name Index]],Customer_Data[#All],2,0)</f>
        <v>Apollo Ltd</v>
      </c>
      <c r="D926">
        <v>11</v>
      </c>
      <c r="E926" t="s">
        <v>2</v>
      </c>
      <c r="F926" t="s">
        <v>8168</v>
      </c>
      <c r="G926" t="s">
        <v>8026</v>
      </c>
      <c r="H926" t="str">
        <f>VLOOKUP(Sales_Data17[[#This Row],[Delivery Region Index]],Regions_Table[#All],2,0)</f>
        <v>Queensland</v>
      </c>
      <c r="I926" t="str">
        <f>VLOOKUP(Sales_Data17[[#This Row],[Delivery Region Index]],Regions_Table[#All],3,0)</f>
        <v>Gympie</v>
      </c>
      <c r="J926">
        <v>32</v>
      </c>
      <c r="K926">
        <v>5</v>
      </c>
      <c r="L926" t="str">
        <f>VLOOKUP(Sales_Data17[[#This Row],[Product Description Index]],Products_Data[#All],2,0)</f>
        <v>Hats</v>
      </c>
      <c r="M926">
        <v>1</v>
      </c>
      <c r="N926" s="9">
        <v>115.38888888888889</v>
      </c>
      <c r="O926" s="9">
        <f>Sales_Data17[[#This Row],[Order Quantity]]*Sales_Data17[[#This Row],[Unit Price]]</f>
        <v>115.38888888888889</v>
      </c>
      <c r="P926" s="9">
        <v>90.00333333333333</v>
      </c>
      <c r="Q926" s="9">
        <f>Sales_Data17[[#This Row],[Line Total]]-(Sales_Data17[[#This Row],[Total Unit Cost]]*Sales_Data17[[#This Row],[Order Quantity]])</f>
        <v>25.385555555555555</v>
      </c>
      <c r="R926" s="1" t="str">
        <f>TEXT(Sales_Data17[[#This Row],[OrderDate]],"MMM")</f>
        <v>Jul</v>
      </c>
      <c r="S926" s="1" t="str">
        <f t="shared" si="14"/>
        <v>2012</v>
      </c>
    </row>
    <row r="927" spans="1:19">
      <c r="A927" t="s">
        <v>950</v>
      </c>
      <c r="B927" s="2">
        <v>41115</v>
      </c>
      <c r="C927" s="2" t="str">
        <f>VLOOKUP(Sales_Data17[[#This Row],[Customer Name Index]],Customer_Data[#All],2,0)</f>
        <v>Pacific Ltd</v>
      </c>
      <c r="D927">
        <v>20</v>
      </c>
      <c r="E927" t="s">
        <v>3</v>
      </c>
      <c r="F927" t="s">
        <v>8168</v>
      </c>
      <c r="G927" t="s">
        <v>8028</v>
      </c>
      <c r="H927" t="str">
        <f>VLOOKUP(Sales_Data17[[#This Row],[Delivery Region Index]],Regions_Table[#All],2,0)</f>
        <v>Victoria</v>
      </c>
      <c r="I927" t="str">
        <f>VLOOKUP(Sales_Data17[[#This Row],[Delivery Region Index]],Regions_Table[#All],3,0)</f>
        <v>Wangaratta</v>
      </c>
      <c r="J927">
        <v>56</v>
      </c>
      <c r="K927">
        <v>8</v>
      </c>
      <c r="L927" t="str">
        <f>VLOOKUP(Sales_Data17[[#This Row],[Product Description Index]],Products_Data[#All],2,0)</f>
        <v>Shoes</v>
      </c>
      <c r="M927">
        <v>8</v>
      </c>
      <c r="N927" s="9">
        <v>385.62222222222221</v>
      </c>
      <c r="O927" s="9">
        <f>Sales_Data17[[#This Row],[Order Quantity]]*Sales_Data17[[#This Row],[Unit Price]]</f>
        <v>3084.9777777777776</v>
      </c>
      <c r="P927" s="9">
        <v>173.53</v>
      </c>
      <c r="Q927" s="9">
        <f>Sales_Data17[[#This Row],[Line Total]]-(Sales_Data17[[#This Row],[Total Unit Cost]]*Sales_Data17[[#This Row],[Order Quantity]])</f>
        <v>1696.7377777777776</v>
      </c>
      <c r="R927" s="1" t="str">
        <f>TEXT(Sales_Data17[[#This Row],[OrderDate]],"MMM")</f>
        <v>Jul</v>
      </c>
      <c r="S927" s="1" t="str">
        <f t="shared" si="14"/>
        <v>2012</v>
      </c>
    </row>
    <row r="928" spans="1:19">
      <c r="A928" t="s">
        <v>951</v>
      </c>
      <c r="B928" s="2">
        <v>41115</v>
      </c>
      <c r="C928" s="2" t="str">
        <f>VLOOKUP(Sales_Data17[[#This Row],[Customer Name Index]],Customer_Data[#All],2,0)</f>
        <v>Procter Corp</v>
      </c>
      <c r="D928">
        <v>5</v>
      </c>
      <c r="E928" t="s">
        <v>4</v>
      </c>
      <c r="F928" t="s">
        <v>8168</v>
      </c>
      <c r="G928" t="s">
        <v>8027</v>
      </c>
      <c r="H928" t="str">
        <f>VLOOKUP(Sales_Data17[[#This Row],[Delivery Region Index]],Regions_Table[#All],2,0)</f>
        <v>New South Wales</v>
      </c>
      <c r="I928" t="str">
        <f>VLOOKUP(Sales_Data17[[#This Row],[Delivery Region Index]],Regions_Table[#All],3,0)</f>
        <v>Lismore</v>
      </c>
      <c r="J928">
        <v>14</v>
      </c>
      <c r="K928">
        <v>2</v>
      </c>
      <c r="L928" t="str">
        <f>VLOOKUP(Sales_Data17[[#This Row],[Product Description Index]],Products_Data[#All],2,0)</f>
        <v>Pants</v>
      </c>
      <c r="M928">
        <v>7</v>
      </c>
      <c r="N928" s="9">
        <v>295.54444444444448</v>
      </c>
      <c r="O928" s="9">
        <f>Sales_Data17[[#This Row],[Order Quantity]]*Sales_Data17[[#This Row],[Unit Price]]</f>
        <v>2068.8111111111111</v>
      </c>
      <c r="P928" s="9">
        <v>239.39100000000002</v>
      </c>
      <c r="Q928" s="9">
        <f>Sales_Data17[[#This Row],[Line Total]]-(Sales_Data17[[#This Row],[Total Unit Cost]]*Sales_Data17[[#This Row],[Order Quantity]])</f>
        <v>393.07411111111105</v>
      </c>
      <c r="R928" s="1" t="str">
        <f>TEXT(Sales_Data17[[#This Row],[OrderDate]],"MMM")</f>
        <v>Jul</v>
      </c>
      <c r="S928" s="1" t="str">
        <f t="shared" si="14"/>
        <v>2012</v>
      </c>
    </row>
    <row r="929" spans="1:19">
      <c r="A929" t="s">
        <v>952</v>
      </c>
      <c r="B929" s="2">
        <v>41116</v>
      </c>
      <c r="C929" s="2" t="str">
        <f>VLOOKUP(Sales_Data17[[#This Row],[Customer Name Index]],Customer_Data[#All],2,0)</f>
        <v>New Ltd</v>
      </c>
      <c r="D929">
        <v>7</v>
      </c>
      <c r="E929" t="s">
        <v>2</v>
      </c>
      <c r="F929" t="s">
        <v>8168</v>
      </c>
      <c r="G929" t="s">
        <v>8027</v>
      </c>
      <c r="H929" t="str">
        <f>VLOOKUP(Sales_Data17[[#This Row],[Delivery Region Index]],Regions_Table[#All],2,0)</f>
        <v>New South Wales</v>
      </c>
      <c r="I929" t="str">
        <f>VLOOKUP(Sales_Data17[[#This Row],[Delivery Region Index]],Regions_Table[#All],3,0)</f>
        <v>Tamworth</v>
      </c>
      <c r="J929">
        <v>21</v>
      </c>
      <c r="K929">
        <v>3</v>
      </c>
      <c r="L929" t="str">
        <f>VLOOKUP(Sales_Data17[[#This Row],[Product Description Index]],Products_Data[#All],2,0)</f>
        <v>Sunglasses</v>
      </c>
      <c r="M929">
        <v>7</v>
      </c>
      <c r="N929" s="9">
        <v>124.32222222222224</v>
      </c>
      <c r="O929" s="9">
        <f>Sales_Data17[[#This Row],[Order Quantity]]*Sales_Data17[[#This Row],[Unit Price]]</f>
        <v>870.2555555555557</v>
      </c>
      <c r="P929" s="9">
        <v>70.863666666666674</v>
      </c>
      <c r="Q929" s="9">
        <f>Sales_Data17[[#This Row],[Line Total]]-(Sales_Data17[[#This Row],[Total Unit Cost]]*Sales_Data17[[#This Row],[Order Quantity]])</f>
        <v>374.209888888889</v>
      </c>
      <c r="R929" s="1" t="str">
        <f>TEXT(Sales_Data17[[#This Row],[OrderDate]],"MMM")</f>
        <v>Jul</v>
      </c>
      <c r="S929" s="1" t="str">
        <f t="shared" si="14"/>
        <v>2012</v>
      </c>
    </row>
    <row r="930" spans="1:19">
      <c r="A930" t="s">
        <v>953</v>
      </c>
      <c r="B930" s="2">
        <v>41116</v>
      </c>
      <c r="C930" s="2" t="str">
        <f>VLOOKUP(Sales_Data17[[#This Row],[Customer Name Index]],Customer_Data[#All],2,0)</f>
        <v>Eminence Corp</v>
      </c>
      <c r="D930">
        <v>18</v>
      </c>
      <c r="E930" t="s">
        <v>2</v>
      </c>
      <c r="F930" t="s">
        <v>8168</v>
      </c>
      <c r="G930" t="s">
        <v>8025</v>
      </c>
      <c r="H930" t="str">
        <f>VLOOKUP(Sales_Data17[[#This Row],[Delivery Region Index]],Regions_Table[#All],2,0)</f>
        <v>Victoria</v>
      </c>
      <c r="I930" t="str">
        <f>VLOOKUP(Sales_Data17[[#This Row],[Delivery Region Index]],Regions_Table[#All],3,0)</f>
        <v>Latrobe City</v>
      </c>
      <c r="J930">
        <v>52</v>
      </c>
      <c r="K930">
        <v>8</v>
      </c>
      <c r="L930" t="str">
        <f>VLOOKUP(Sales_Data17[[#This Row],[Product Description Index]],Products_Data[#All],2,0)</f>
        <v>Shoes</v>
      </c>
      <c r="M930">
        <v>2</v>
      </c>
      <c r="N930" s="9">
        <v>432.52222222222224</v>
      </c>
      <c r="O930" s="9">
        <f>Sales_Data17[[#This Row],[Order Quantity]]*Sales_Data17[[#This Row],[Unit Price]]</f>
        <v>865.04444444444448</v>
      </c>
      <c r="P930" s="9">
        <v>250.8628888888889</v>
      </c>
      <c r="Q930" s="9">
        <f>Sales_Data17[[#This Row],[Line Total]]-(Sales_Data17[[#This Row],[Total Unit Cost]]*Sales_Data17[[#This Row],[Order Quantity]])</f>
        <v>363.31866666666667</v>
      </c>
      <c r="R930" s="1" t="str">
        <f>TEXT(Sales_Data17[[#This Row],[OrderDate]],"MMM")</f>
        <v>Jul</v>
      </c>
      <c r="S930" s="1" t="str">
        <f t="shared" si="14"/>
        <v>2012</v>
      </c>
    </row>
    <row r="931" spans="1:19">
      <c r="A931" t="s">
        <v>954</v>
      </c>
      <c r="B931" s="2">
        <v>41116</v>
      </c>
      <c r="C931" s="2" t="str">
        <f>VLOOKUP(Sales_Data17[[#This Row],[Customer Name Index]],Customer_Data[#All],2,0)</f>
        <v>21st Ltd</v>
      </c>
      <c r="D931">
        <v>10</v>
      </c>
      <c r="E931" t="s">
        <v>3</v>
      </c>
      <c r="F931" t="s">
        <v>8168</v>
      </c>
      <c r="G931" t="s">
        <v>8026</v>
      </c>
      <c r="H931" t="str">
        <f>VLOOKUP(Sales_Data17[[#This Row],[Delivery Region Index]],Regions_Table[#All],2,0)</f>
        <v>Queensland</v>
      </c>
      <c r="I931" t="str">
        <f>VLOOKUP(Sales_Data17[[#This Row],[Delivery Region Index]],Regions_Table[#All],3,0)</f>
        <v>Cairns</v>
      </c>
      <c r="J931">
        <v>28</v>
      </c>
      <c r="K931">
        <v>4</v>
      </c>
      <c r="L931" t="str">
        <f>VLOOKUP(Sales_Data17[[#This Row],[Product Description Index]],Products_Data[#All],2,0)</f>
        <v>Jeans</v>
      </c>
      <c r="M931">
        <v>2</v>
      </c>
      <c r="N931" s="9">
        <v>222.58888888888887</v>
      </c>
      <c r="O931" s="9">
        <f>Sales_Data17[[#This Row],[Order Quantity]]*Sales_Data17[[#This Row],[Unit Price]]</f>
        <v>445.17777777777775</v>
      </c>
      <c r="P931" s="9">
        <v>102.3908888888889</v>
      </c>
      <c r="Q931" s="9">
        <f>Sales_Data17[[#This Row],[Line Total]]-(Sales_Data17[[#This Row],[Total Unit Cost]]*Sales_Data17[[#This Row],[Order Quantity]])</f>
        <v>240.39599999999996</v>
      </c>
      <c r="R931" s="1" t="str">
        <f>TEXT(Sales_Data17[[#This Row],[OrderDate]],"MMM")</f>
        <v>Jul</v>
      </c>
      <c r="S931" s="1" t="str">
        <f t="shared" si="14"/>
        <v>2012</v>
      </c>
    </row>
    <row r="932" spans="1:19">
      <c r="A932" t="s">
        <v>955</v>
      </c>
      <c r="B932" s="2">
        <v>41116</v>
      </c>
      <c r="C932" s="2" t="str">
        <f>VLOOKUP(Sales_Data17[[#This Row],[Customer Name Index]],Customer_Data[#All],2,0)</f>
        <v>Procter Corp</v>
      </c>
      <c r="D932">
        <v>5</v>
      </c>
      <c r="E932" t="s">
        <v>2</v>
      </c>
      <c r="F932" t="s">
        <v>8168</v>
      </c>
      <c r="G932" t="s">
        <v>8027</v>
      </c>
      <c r="H932" t="str">
        <f>VLOOKUP(Sales_Data17[[#This Row],[Delivery Region Index]],Regions_Table[#All],2,0)</f>
        <v>New South Wales</v>
      </c>
      <c r="I932" t="str">
        <f>VLOOKUP(Sales_Data17[[#This Row],[Delivery Region Index]],Regions_Table[#All],3,0)</f>
        <v>Lismore</v>
      </c>
      <c r="J932">
        <v>14</v>
      </c>
      <c r="K932">
        <v>2</v>
      </c>
      <c r="L932" t="str">
        <f>VLOOKUP(Sales_Data17[[#This Row],[Product Description Index]],Products_Data[#All],2,0)</f>
        <v>Pants</v>
      </c>
      <c r="M932">
        <v>2</v>
      </c>
      <c r="N932" s="9">
        <v>110.92222222222223</v>
      </c>
      <c r="O932" s="9">
        <f>Sales_Data17[[#This Row],[Order Quantity]]*Sales_Data17[[#This Row],[Unit Price]]</f>
        <v>221.84444444444446</v>
      </c>
      <c r="P932" s="9">
        <v>87.628555555555565</v>
      </c>
      <c r="Q932" s="9">
        <f>Sales_Data17[[#This Row],[Line Total]]-(Sales_Data17[[#This Row],[Total Unit Cost]]*Sales_Data17[[#This Row],[Order Quantity]])</f>
        <v>46.587333333333333</v>
      </c>
      <c r="R932" s="1" t="str">
        <f>TEXT(Sales_Data17[[#This Row],[OrderDate]],"MMM")</f>
        <v>Jul</v>
      </c>
      <c r="S932" s="1" t="str">
        <f t="shared" si="14"/>
        <v>2012</v>
      </c>
    </row>
    <row r="933" spans="1:19">
      <c r="A933" t="s">
        <v>956</v>
      </c>
      <c r="B933" s="2">
        <v>41116</v>
      </c>
      <c r="C933" s="2" t="str">
        <f>VLOOKUP(Sales_Data17[[#This Row],[Customer Name Index]],Customer_Data[#All],2,0)</f>
        <v>Pure Group</v>
      </c>
      <c r="D933">
        <v>17</v>
      </c>
      <c r="E933" t="s">
        <v>2</v>
      </c>
      <c r="F933" t="s">
        <v>8168</v>
      </c>
      <c r="G933" t="s">
        <v>8025</v>
      </c>
      <c r="H933" t="str">
        <f>VLOOKUP(Sales_Data17[[#This Row],[Delivery Region Index]],Regions_Table[#All],2,0)</f>
        <v>Victoria</v>
      </c>
      <c r="I933" t="str">
        <f>VLOOKUP(Sales_Data17[[#This Row],[Delivery Region Index]],Regions_Table[#All],3,0)</f>
        <v>Bendigo</v>
      </c>
      <c r="J933">
        <v>50</v>
      </c>
      <c r="K933">
        <v>7</v>
      </c>
      <c r="L933" t="str">
        <f>VLOOKUP(Sales_Data17[[#This Row],[Product Description Index]],Products_Data[#All],2,0)</f>
        <v>Dress Shirts</v>
      </c>
      <c r="M933">
        <v>7</v>
      </c>
      <c r="N933" s="9">
        <v>282.88888888888891</v>
      </c>
      <c r="O933" s="9">
        <f>Sales_Data17[[#This Row],[Order Quantity]]*Sales_Data17[[#This Row],[Unit Price]]</f>
        <v>1980.2222222222224</v>
      </c>
      <c r="P933" s="9">
        <v>183.87777777777779</v>
      </c>
      <c r="Q933" s="9">
        <f>Sales_Data17[[#This Row],[Line Total]]-(Sales_Data17[[#This Row],[Total Unit Cost]]*Sales_Data17[[#This Row],[Order Quantity]])</f>
        <v>693.07777777777778</v>
      </c>
      <c r="R933" s="1" t="str">
        <f>TEXT(Sales_Data17[[#This Row],[OrderDate]],"MMM")</f>
        <v>Jul</v>
      </c>
      <c r="S933" s="1" t="str">
        <f t="shared" si="14"/>
        <v>2012</v>
      </c>
    </row>
    <row r="934" spans="1:19">
      <c r="A934" t="s">
        <v>957</v>
      </c>
      <c r="B934" s="2">
        <v>41116</v>
      </c>
      <c r="C934" s="2" t="str">
        <f>VLOOKUP(Sales_Data17[[#This Row],[Customer Name Index]],Customer_Data[#All],2,0)</f>
        <v xml:space="preserve">WakeFern </v>
      </c>
      <c r="D934">
        <v>2</v>
      </c>
      <c r="E934" t="s">
        <v>4</v>
      </c>
      <c r="F934" t="s">
        <v>8168</v>
      </c>
      <c r="G934" t="s">
        <v>8027</v>
      </c>
      <c r="H934" t="str">
        <f>VLOOKUP(Sales_Data17[[#This Row],[Delivery Region Index]],Regions_Table[#All],2,0)</f>
        <v>New South Wales</v>
      </c>
      <c r="I934" t="str">
        <f>VLOOKUP(Sales_Data17[[#This Row],[Delivery Region Index]],Regions_Table[#All],3,0)</f>
        <v>Bathurst</v>
      </c>
      <c r="J934">
        <v>4</v>
      </c>
      <c r="K934">
        <v>1</v>
      </c>
      <c r="L934" t="str">
        <f>VLOOKUP(Sales_Data17[[#This Row],[Product Description Index]],Products_Data[#All],2,0)</f>
        <v>Shirts</v>
      </c>
      <c r="M934">
        <v>5</v>
      </c>
      <c r="N934" s="9">
        <v>283.63333333333338</v>
      </c>
      <c r="O934" s="9">
        <f>Sales_Data17[[#This Row],[Order Quantity]]*Sales_Data17[[#This Row],[Unit Price]]</f>
        <v>1418.166666666667</v>
      </c>
      <c r="P934" s="9">
        <v>232.57933333333332</v>
      </c>
      <c r="Q934" s="9">
        <f>Sales_Data17[[#This Row],[Line Total]]-(Sales_Data17[[#This Row],[Total Unit Cost]]*Sales_Data17[[#This Row],[Order Quantity]])</f>
        <v>255.27000000000044</v>
      </c>
      <c r="R934" s="1" t="str">
        <f>TEXT(Sales_Data17[[#This Row],[OrderDate]],"MMM")</f>
        <v>Jul</v>
      </c>
      <c r="S934" s="1" t="str">
        <f t="shared" si="14"/>
        <v>2012</v>
      </c>
    </row>
    <row r="935" spans="1:19">
      <c r="A935" t="s">
        <v>958</v>
      </c>
      <c r="B935" s="2">
        <v>41116</v>
      </c>
      <c r="C935" s="2" t="str">
        <f>VLOOKUP(Sales_Data17[[#This Row],[Customer Name Index]],Customer_Data[#All],2,0)</f>
        <v>Elorac, Corp</v>
      </c>
      <c r="D935">
        <v>3</v>
      </c>
      <c r="E935" t="s">
        <v>3</v>
      </c>
      <c r="F935" t="s">
        <v>8168</v>
      </c>
      <c r="G935" t="s">
        <v>8027</v>
      </c>
      <c r="H935" t="str">
        <f>VLOOKUP(Sales_Data17[[#This Row],[Delivery Region Index]],Regions_Table[#All],2,0)</f>
        <v>New South Wales</v>
      </c>
      <c r="I935" t="str">
        <f>VLOOKUP(Sales_Data17[[#This Row],[Delivery Region Index]],Regions_Table[#All],3,0)</f>
        <v>Dubbo</v>
      </c>
      <c r="J935">
        <v>8</v>
      </c>
      <c r="K935">
        <v>2</v>
      </c>
      <c r="L935" t="str">
        <f>VLOOKUP(Sales_Data17[[#This Row],[Product Description Index]],Products_Data[#All],2,0)</f>
        <v>Pants</v>
      </c>
      <c r="M935">
        <v>9</v>
      </c>
      <c r="N935" s="9">
        <v>426.56666666666666</v>
      </c>
      <c r="O935" s="9">
        <f>Sales_Data17[[#This Row],[Order Quantity]]*Sales_Data17[[#This Row],[Unit Price]]</f>
        <v>3839.1</v>
      </c>
      <c r="P935" s="9">
        <v>290.06533333333334</v>
      </c>
      <c r="Q935" s="9">
        <f>Sales_Data17[[#This Row],[Line Total]]-(Sales_Data17[[#This Row],[Total Unit Cost]]*Sales_Data17[[#This Row],[Order Quantity]])</f>
        <v>1228.5119999999997</v>
      </c>
      <c r="R935" s="1" t="str">
        <f>TEXT(Sales_Data17[[#This Row],[OrderDate]],"MMM")</f>
        <v>Jul</v>
      </c>
      <c r="S935" s="1" t="str">
        <f t="shared" si="14"/>
        <v>2012</v>
      </c>
    </row>
    <row r="936" spans="1:19">
      <c r="A936" t="s">
        <v>959</v>
      </c>
      <c r="B936" s="2">
        <v>41116</v>
      </c>
      <c r="C936" s="2" t="str">
        <f>VLOOKUP(Sales_Data17[[#This Row],[Customer Name Index]],Customer_Data[#All],2,0)</f>
        <v>Pacific Ltd</v>
      </c>
      <c r="D936">
        <v>20</v>
      </c>
      <c r="E936" t="s">
        <v>4</v>
      </c>
      <c r="F936" t="s">
        <v>8168</v>
      </c>
      <c r="G936" t="s">
        <v>8028</v>
      </c>
      <c r="H936" t="str">
        <f>VLOOKUP(Sales_Data17[[#This Row],[Delivery Region Index]],Regions_Table[#All],2,0)</f>
        <v>Victoria</v>
      </c>
      <c r="I936" t="str">
        <f>VLOOKUP(Sales_Data17[[#This Row],[Delivery Region Index]],Regions_Table[#All],3,0)</f>
        <v>Wangaratta</v>
      </c>
      <c r="J936">
        <v>56</v>
      </c>
      <c r="K936">
        <v>8</v>
      </c>
      <c r="L936" t="str">
        <f>VLOOKUP(Sales_Data17[[#This Row],[Product Description Index]],Products_Data[#All],2,0)</f>
        <v>Shoes</v>
      </c>
      <c r="M936">
        <v>8</v>
      </c>
      <c r="N936" s="9">
        <v>675.21111111111122</v>
      </c>
      <c r="O936" s="9">
        <f>Sales_Data17[[#This Row],[Order Quantity]]*Sales_Data17[[#This Row],[Unit Price]]</f>
        <v>5401.6888888888898</v>
      </c>
      <c r="P936" s="9">
        <v>452.39144444444452</v>
      </c>
      <c r="Q936" s="9">
        <f>Sales_Data17[[#This Row],[Line Total]]-(Sales_Data17[[#This Row],[Total Unit Cost]]*Sales_Data17[[#This Row],[Order Quantity]])</f>
        <v>1782.5573333333336</v>
      </c>
      <c r="R936" s="1" t="str">
        <f>TEXT(Sales_Data17[[#This Row],[OrderDate]],"MMM")</f>
        <v>Jul</v>
      </c>
      <c r="S936" s="1" t="str">
        <f t="shared" si="14"/>
        <v>2012</v>
      </c>
    </row>
    <row r="937" spans="1:19">
      <c r="A937" t="s">
        <v>960</v>
      </c>
      <c r="B937" s="2">
        <v>41116</v>
      </c>
      <c r="C937" s="2" t="str">
        <f>VLOOKUP(Sales_Data17[[#This Row],[Customer Name Index]],Customer_Data[#All],2,0)</f>
        <v>Pure Group</v>
      </c>
      <c r="D937">
        <v>17</v>
      </c>
      <c r="E937" t="s">
        <v>2</v>
      </c>
      <c r="F937" t="s">
        <v>8168</v>
      </c>
      <c r="G937" t="s">
        <v>8025</v>
      </c>
      <c r="H937" t="str">
        <f>VLOOKUP(Sales_Data17[[#This Row],[Delivery Region Index]],Regions_Table[#All],2,0)</f>
        <v>Victoria</v>
      </c>
      <c r="I937" t="str">
        <f>VLOOKUP(Sales_Data17[[#This Row],[Delivery Region Index]],Regions_Table[#All],3,0)</f>
        <v>Ballarat</v>
      </c>
      <c r="J937">
        <v>49</v>
      </c>
      <c r="K937">
        <v>7</v>
      </c>
      <c r="L937" t="str">
        <f>VLOOKUP(Sales_Data17[[#This Row],[Product Description Index]],Products_Data[#All],2,0)</f>
        <v>Dress Shirts</v>
      </c>
      <c r="M937">
        <v>8</v>
      </c>
      <c r="N937" s="9">
        <v>116.87777777777779</v>
      </c>
      <c r="O937" s="9">
        <f>Sales_Data17[[#This Row],[Order Quantity]]*Sales_Data17[[#This Row],[Unit Price]]</f>
        <v>935.02222222222235</v>
      </c>
      <c r="P937" s="9">
        <v>51.426222222222229</v>
      </c>
      <c r="Q937" s="9">
        <f>Sales_Data17[[#This Row],[Line Total]]-(Sales_Data17[[#This Row],[Total Unit Cost]]*Sales_Data17[[#This Row],[Order Quantity]])</f>
        <v>523.61244444444446</v>
      </c>
      <c r="R937" s="1" t="str">
        <f>TEXT(Sales_Data17[[#This Row],[OrderDate]],"MMM")</f>
        <v>Jul</v>
      </c>
      <c r="S937" s="1" t="str">
        <f t="shared" si="14"/>
        <v>2012</v>
      </c>
    </row>
    <row r="938" spans="1:19">
      <c r="A938" t="s">
        <v>961</v>
      </c>
      <c r="B938" s="2">
        <v>41117</v>
      </c>
      <c r="C938" s="2" t="str">
        <f>VLOOKUP(Sales_Data17[[#This Row],[Customer Name Index]],Customer_Data[#All],2,0)</f>
        <v>Pure Group</v>
      </c>
      <c r="D938">
        <v>17</v>
      </c>
      <c r="E938" t="s">
        <v>4</v>
      </c>
      <c r="F938" t="s">
        <v>8168</v>
      </c>
      <c r="G938" t="s">
        <v>8025</v>
      </c>
      <c r="H938" t="str">
        <f>VLOOKUP(Sales_Data17[[#This Row],[Delivery Region Index]],Regions_Table[#All],2,0)</f>
        <v>Victoria</v>
      </c>
      <c r="I938" t="str">
        <f>VLOOKUP(Sales_Data17[[#This Row],[Delivery Region Index]],Regions_Table[#All],3,0)</f>
        <v>Benalla</v>
      </c>
      <c r="J938">
        <v>48</v>
      </c>
      <c r="K938">
        <v>7</v>
      </c>
      <c r="L938" t="str">
        <f>VLOOKUP(Sales_Data17[[#This Row],[Product Description Index]],Products_Data[#All],2,0)</f>
        <v>Dress Shirts</v>
      </c>
      <c r="M938">
        <v>5</v>
      </c>
      <c r="N938" s="9">
        <v>125.8111111111111</v>
      </c>
      <c r="O938" s="9">
        <f>Sales_Data17[[#This Row],[Order Quantity]]*Sales_Data17[[#This Row],[Unit Price]]</f>
        <v>629.05555555555554</v>
      </c>
      <c r="P938" s="9">
        <v>64.163666666666657</v>
      </c>
      <c r="Q938" s="9">
        <f>Sales_Data17[[#This Row],[Line Total]]-(Sales_Data17[[#This Row],[Total Unit Cost]]*Sales_Data17[[#This Row],[Order Quantity]])</f>
        <v>308.23722222222227</v>
      </c>
      <c r="R938" s="1" t="str">
        <f>TEXT(Sales_Data17[[#This Row],[OrderDate]],"MMM")</f>
        <v>Jul</v>
      </c>
      <c r="S938" s="1" t="str">
        <f t="shared" si="14"/>
        <v>2012</v>
      </c>
    </row>
    <row r="939" spans="1:19">
      <c r="A939" t="s">
        <v>962</v>
      </c>
      <c r="B939" s="2">
        <v>41117</v>
      </c>
      <c r="C939" s="2" t="str">
        <f>VLOOKUP(Sales_Data17[[#This Row],[Customer Name Index]],Customer_Data[#All],2,0)</f>
        <v>Pacific Ltd</v>
      </c>
      <c r="D939">
        <v>20</v>
      </c>
      <c r="E939" t="s">
        <v>4</v>
      </c>
      <c r="F939" t="s">
        <v>8168</v>
      </c>
      <c r="G939" t="s">
        <v>8028</v>
      </c>
      <c r="H939" t="str">
        <f>VLOOKUP(Sales_Data17[[#This Row],[Delivery Region Index]],Regions_Table[#All],2,0)</f>
        <v>Victoria</v>
      </c>
      <c r="I939" t="str">
        <f>VLOOKUP(Sales_Data17[[#This Row],[Delivery Region Index]],Regions_Table[#All],3,0)</f>
        <v>Wodonga</v>
      </c>
      <c r="J939">
        <v>58</v>
      </c>
      <c r="K939">
        <v>8</v>
      </c>
      <c r="L939" t="str">
        <f>VLOOKUP(Sales_Data17[[#This Row],[Product Description Index]],Products_Data[#All],2,0)</f>
        <v>Shoes</v>
      </c>
      <c r="M939">
        <v>2</v>
      </c>
      <c r="N939" s="9">
        <v>329.04444444444448</v>
      </c>
      <c r="O939" s="9">
        <f>Sales_Data17[[#This Row],[Order Quantity]]*Sales_Data17[[#This Row],[Unit Price]]</f>
        <v>658.08888888888896</v>
      </c>
      <c r="P939" s="9">
        <v>131.6177777777778</v>
      </c>
      <c r="Q939" s="9">
        <f>Sales_Data17[[#This Row],[Line Total]]-(Sales_Data17[[#This Row],[Total Unit Cost]]*Sales_Data17[[#This Row],[Order Quantity]])</f>
        <v>394.85333333333335</v>
      </c>
      <c r="R939" s="1" t="str">
        <f>TEXT(Sales_Data17[[#This Row],[OrderDate]],"MMM")</f>
        <v>Jul</v>
      </c>
      <c r="S939" s="1" t="str">
        <f t="shared" si="14"/>
        <v>2012</v>
      </c>
    </row>
    <row r="940" spans="1:19">
      <c r="A940" t="s">
        <v>963</v>
      </c>
      <c r="B940" s="2">
        <v>41117</v>
      </c>
      <c r="C940" s="2" t="str">
        <f>VLOOKUP(Sales_Data17[[#This Row],[Customer Name Index]],Customer_Data[#All],2,0)</f>
        <v>Procter Corp</v>
      </c>
      <c r="D940">
        <v>5</v>
      </c>
      <c r="E940" t="s">
        <v>4</v>
      </c>
      <c r="F940" t="s">
        <v>8168</v>
      </c>
      <c r="G940" t="s">
        <v>8027</v>
      </c>
      <c r="H940" t="str">
        <f>VLOOKUP(Sales_Data17[[#This Row],[Delivery Region Index]],Regions_Table[#All],2,0)</f>
        <v>New South Wales</v>
      </c>
      <c r="I940" t="str">
        <f>VLOOKUP(Sales_Data17[[#This Row],[Delivery Region Index]],Regions_Table[#All],3,0)</f>
        <v>Lismore</v>
      </c>
      <c r="J940">
        <v>14</v>
      </c>
      <c r="K940">
        <v>2</v>
      </c>
      <c r="L940" t="str">
        <f>VLOOKUP(Sales_Data17[[#This Row],[Product Description Index]],Products_Data[#All],2,0)</f>
        <v>Pants</v>
      </c>
      <c r="M940">
        <v>1</v>
      </c>
      <c r="N940" s="9">
        <v>377.43333333333334</v>
      </c>
      <c r="O940" s="9">
        <f>Sales_Data17[[#This Row],[Order Quantity]]*Sales_Data17[[#This Row],[Unit Price]]</f>
        <v>377.43333333333334</v>
      </c>
      <c r="P940" s="9">
        <v>237.78300000000002</v>
      </c>
      <c r="Q940" s="9">
        <f>Sales_Data17[[#This Row],[Line Total]]-(Sales_Data17[[#This Row],[Total Unit Cost]]*Sales_Data17[[#This Row],[Order Quantity]])</f>
        <v>139.65033333333332</v>
      </c>
      <c r="R940" s="1" t="str">
        <f>TEXT(Sales_Data17[[#This Row],[OrderDate]],"MMM")</f>
        <v>Jul</v>
      </c>
      <c r="S940" s="1" t="str">
        <f t="shared" si="14"/>
        <v>2012</v>
      </c>
    </row>
    <row r="941" spans="1:19">
      <c r="A941" t="s">
        <v>964</v>
      </c>
      <c r="B941" s="2">
        <v>41117</v>
      </c>
      <c r="C941" s="2" t="str">
        <f>VLOOKUP(Sales_Data17[[#This Row],[Customer Name Index]],Customer_Data[#All],2,0)</f>
        <v xml:space="preserve">Linde </v>
      </c>
      <c r="D941">
        <v>14</v>
      </c>
      <c r="E941" t="s">
        <v>3</v>
      </c>
      <c r="F941" t="s">
        <v>8168</v>
      </c>
      <c r="G941" t="s">
        <v>8026</v>
      </c>
      <c r="H941" t="str">
        <f>VLOOKUP(Sales_Data17[[#This Row],[Delivery Region Index]],Regions_Table[#All],2,0)</f>
        <v>Queensland</v>
      </c>
      <c r="I941" t="str">
        <f>VLOOKUP(Sales_Data17[[#This Row],[Delivery Region Index]],Regions_Table[#All],3,0)</f>
        <v>Nambour</v>
      </c>
      <c r="J941">
        <v>39</v>
      </c>
      <c r="K941">
        <v>6</v>
      </c>
      <c r="L941" t="str">
        <f>VLOOKUP(Sales_Data17[[#This Row],[Product Description Index]],Products_Data[#All],2,0)</f>
        <v>Socks</v>
      </c>
      <c r="M941">
        <v>6</v>
      </c>
      <c r="N941" s="9">
        <v>636.5</v>
      </c>
      <c r="O941" s="9">
        <f>Sales_Data17[[#This Row],[Order Quantity]]*Sales_Data17[[#This Row],[Unit Price]]</f>
        <v>3819</v>
      </c>
      <c r="P941" s="9">
        <v>369.16999999999996</v>
      </c>
      <c r="Q941" s="9">
        <f>Sales_Data17[[#This Row],[Line Total]]-(Sales_Data17[[#This Row],[Total Unit Cost]]*Sales_Data17[[#This Row],[Order Quantity]])</f>
        <v>1603.9800000000005</v>
      </c>
      <c r="R941" s="1" t="str">
        <f>TEXT(Sales_Data17[[#This Row],[OrderDate]],"MMM")</f>
        <v>Jul</v>
      </c>
      <c r="S941" s="1" t="str">
        <f t="shared" si="14"/>
        <v>2012</v>
      </c>
    </row>
    <row r="942" spans="1:19">
      <c r="A942" t="s">
        <v>965</v>
      </c>
      <c r="B942" s="2">
        <v>41117</v>
      </c>
      <c r="C942" s="2" t="str">
        <f>VLOOKUP(Sales_Data17[[#This Row],[Customer Name Index]],Customer_Data[#All],2,0)</f>
        <v>Ole Group</v>
      </c>
      <c r="D942">
        <v>13</v>
      </c>
      <c r="E942" t="s">
        <v>2</v>
      </c>
      <c r="F942" t="s">
        <v>8168</v>
      </c>
      <c r="G942" t="s">
        <v>8026</v>
      </c>
      <c r="H942" t="str">
        <f>VLOOKUP(Sales_Data17[[#This Row],[Delivery Region Index]],Regions_Table[#All],2,0)</f>
        <v>Queensland</v>
      </c>
      <c r="I942" t="str">
        <f>VLOOKUP(Sales_Data17[[#This Row],[Delivery Region Index]],Regions_Table[#All],3,0)</f>
        <v>Maryborough</v>
      </c>
      <c r="J942">
        <v>37</v>
      </c>
      <c r="K942">
        <v>6</v>
      </c>
      <c r="L942" t="str">
        <f>VLOOKUP(Sales_Data17[[#This Row],[Product Description Index]],Products_Data[#All],2,0)</f>
        <v>Socks</v>
      </c>
      <c r="M942">
        <v>1</v>
      </c>
      <c r="N942" s="9">
        <v>247.15555555555557</v>
      </c>
      <c r="O942" s="9">
        <f>Sales_Data17[[#This Row],[Order Quantity]]*Sales_Data17[[#This Row],[Unit Price]]</f>
        <v>247.15555555555557</v>
      </c>
      <c r="P942" s="9">
        <v>155.708</v>
      </c>
      <c r="Q942" s="9">
        <f>Sales_Data17[[#This Row],[Line Total]]-(Sales_Data17[[#This Row],[Total Unit Cost]]*Sales_Data17[[#This Row],[Order Quantity]])</f>
        <v>91.447555555555567</v>
      </c>
      <c r="R942" s="1" t="str">
        <f>TEXT(Sales_Data17[[#This Row],[OrderDate]],"MMM")</f>
        <v>Jul</v>
      </c>
      <c r="S942" s="1" t="str">
        <f t="shared" si="14"/>
        <v>2012</v>
      </c>
    </row>
    <row r="943" spans="1:19">
      <c r="A943" t="s">
        <v>966</v>
      </c>
      <c r="B943" s="2">
        <v>41117</v>
      </c>
      <c r="C943" s="2" t="str">
        <f>VLOOKUP(Sales_Data17[[#This Row],[Customer Name Index]],Customer_Data[#All],2,0)</f>
        <v>Pacific Ltd</v>
      </c>
      <c r="D943">
        <v>20</v>
      </c>
      <c r="E943" t="s">
        <v>4</v>
      </c>
      <c r="F943" t="s">
        <v>8168</v>
      </c>
      <c r="G943" t="s">
        <v>8028</v>
      </c>
      <c r="H943" t="str">
        <f>VLOOKUP(Sales_Data17[[#This Row],[Delivery Region Index]],Regions_Table[#All],2,0)</f>
        <v>Victoria</v>
      </c>
      <c r="I943" t="str">
        <f>VLOOKUP(Sales_Data17[[#This Row],[Delivery Region Index]],Regions_Table[#All],3,0)</f>
        <v>Warrnambool</v>
      </c>
      <c r="J943">
        <v>57</v>
      </c>
      <c r="K943">
        <v>8</v>
      </c>
      <c r="L943" t="str">
        <f>VLOOKUP(Sales_Data17[[#This Row],[Product Description Index]],Products_Data[#All],2,0)</f>
        <v>Shoes</v>
      </c>
      <c r="M943">
        <v>2</v>
      </c>
      <c r="N943" s="9">
        <v>442.94444444444446</v>
      </c>
      <c r="O943" s="9">
        <f>Sales_Data17[[#This Row],[Order Quantity]]*Sales_Data17[[#This Row],[Unit Price]]</f>
        <v>885.88888888888891</v>
      </c>
      <c r="P943" s="9">
        <v>186.03666666666666</v>
      </c>
      <c r="Q943" s="9">
        <f>Sales_Data17[[#This Row],[Line Total]]-(Sales_Data17[[#This Row],[Total Unit Cost]]*Sales_Data17[[#This Row],[Order Quantity]])</f>
        <v>513.81555555555565</v>
      </c>
      <c r="R943" s="1" t="str">
        <f>TEXT(Sales_Data17[[#This Row],[OrderDate]],"MMM")</f>
        <v>Jul</v>
      </c>
      <c r="S943" s="1" t="str">
        <f t="shared" si="14"/>
        <v>2012</v>
      </c>
    </row>
    <row r="944" spans="1:19">
      <c r="A944" t="s">
        <v>967</v>
      </c>
      <c r="B944" s="2">
        <v>41117</v>
      </c>
      <c r="C944" s="2" t="str">
        <f>VLOOKUP(Sales_Data17[[#This Row],[Customer Name Index]],Customer_Data[#All],2,0)</f>
        <v xml:space="preserve">Ei </v>
      </c>
      <c r="D944">
        <v>9</v>
      </c>
      <c r="E944" t="s">
        <v>4</v>
      </c>
      <c r="F944" t="s">
        <v>8168</v>
      </c>
      <c r="G944" t="s">
        <v>8027</v>
      </c>
      <c r="H944" t="str">
        <f>VLOOKUP(Sales_Data17[[#This Row],[Delivery Region Index]],Regions_Table[#All],2,0)</f>
        <v>New South Wales</v>
      </c>
      <c r="I944" t="str">
        <f>VLOOKUP(Sales_Data17[[#This Row],[Delivery Region Index]],Regions_Table[#All],3,0)</f>
        <v>Wyong</v>
      </c>
      <c r="J944">
        <v>25</v>
      </c>
      <c r="K944">
        <v>4</v>
      </c>
      <c r="L944" t="str">
        <f>VLOOKUP(Sales_Data17[[#This Row],[Product Description Index]],Products_Data[#All],2,0)</f>
        <v>Jeans</v>
      </c>
      <c r="M944">
        <v>1</v>
      </c>
      <c r="N944" s="9">
        <v>631.28888888888889</v>
      </c>
      <c r="O944" s="9">
        <f>Sales_Data17[[#This Row],[Order Quantity]]*Sales_Data17[[#This Row],[Unit Price]]</f>
        <v>631.28888888888889</v>
      </c>
      <c r="P944" s="9">
        <v>290.39288888888888</v>
      </c>
      <c r="Q944" s="9">
        <f>Sales_Data17[[#This Row],[Line Total]]-(Sales_Data17[[#This Row],[Total Unit Cost]]*Sales_Data17[[#This Row],[Order Quantity]])</f>
        <v>340.89600000000002</v>
      </c>
      <c r="R944" s="1" t="str">
        <f>TEXT(Sales_Data17[[#This Row],[OrderDate]],"MMM")</f>
        <v>Jul</v>
      </c>
      <c r="S944" s="1" t="str">
        <f t="shared" si="14"/>
        <v>2012</v>
      </c>
    </row>
    <row r="945" spans="1:19">
      <c r="A945" t="s">
        <v>968</v>
      </c>
      <c r="B945" s="2">
        <v>41118</v>
      </c>
      <c r="C945" s="2" t="str">
        <f>VLOOKUP(Sales_Data17[[#This Row],[Customer Name Index]],Customer_Data[#All],2,0)</f>
        <v xml:space="preserve">WakeFern </v>
      </c>
      <c r="D945">
        <v>2</v>
      </c>
      <c r="E945" t="s">
        <v>2</v>
      </c>
      <c r="F945" t="s">
        <v>8168</v>
      </c>
      <c r="G945" t="s">
        <v>8027</v>
      </c>
      <c r="H945" t="str">
        <f>VLOOKUP(Sales_Data17[[#This Row],[Delivery Region Index]],Regions_Table[#All],2,0)</f>
        <v>New South Wales</v>
      </c>
      <c r="I945" t="str">
        <f>VLOOKUP(Sales_Data17[[#This Row],[Delivery Region Index]],Regions_Table[#All],3,0)</f>
        <v>Bathurst</v>
      </c>
      <c r="J945">
        <v>4</v>
      </c>
      <c r="K945">
        <v>1</v>
      </c>
      <c r="L945" t="str">
        <f>VLOOKUP(Sales_Data17[[#This Row],[Product Description Index]],Products_Data[#All],2,0)</f>
        <v>Shirts</v>
      </c>
      <c r="M945">
        <v>3</v>
      </c>
      <c r="N945" s="9">
        <v>585.87777777777785</v>
      </c>
      <c r="O945" s="9">
        <f>Sales_Data17[[#This Row],[Order Quantity]]*Sales_Data17[[#This Row],[Unit Price]]</f>
        <v>1757.6333333333337</v>
      </c>
      <c r="P945" s="9">
        <v>333.95033333333333</v>
      </c>
      <c r="Q945" s="9">
        <f>Sales_Data17[[#This Row],[Line Total]]-(Sales_Data17[[#This Row],[Total Unit Cost]]*Sales_Data17[[#This Row],[Order Quantity]])</f>
        <v>755.78233333333367</v>
      </c>
      <c r="R945" s="1" t="str">
        <f>TEXT(Sales_Data17[[#This Row],[OrderDate]],"MMM")</f>
        <v>Jul</v>
      </c>
      <c r="S945" s="1" t="str">
        <f t="shared" si="14"/>
        <v>2012</v>
      </c>
    </row>
    <row r="946" spans="1:19">
      <c r="A946" t="s">
        <v>969</v>
      </c>
      <c r="B946" s="2">
        <v>41118</v>
      </c>
      <c r="C946" s="2" t="str">
        <f>VLOOKUP(Sales_Data17[[#This Row],[Customer Name Index]],Customer_Data[#All],2,0)</f>
        <v>Eminence Corp</v>
      </c>
      <c r="D946">
        <v>18</v>
      </c>
      <c r="E946" t="s">
        <v>3</v>
      </c>
      <c r="F946" t="s">
        <v>8168</v>
      </c>
      <c r="G946" t="s">
        <v>8025</v>
      </c>
      <c r="H946" t="str">
        <f>VLOOKUP(Sales_Data17[[#This Row],[Delivery Region Index]],Regions_Table[#All],2,0)</f>
        <v>Victoria</v>
      </c>
      <c r="I946" t="str">
        <f>VLOOKUP(Sales_Data17[[#This Row],[Delivery Region Index]],Regions_Table[#All],3,0)</f>
        <v>Geelong</v>
      </c>
      <c r="J946">
        <v>51</v>
      </c>
      <c r="K946">
        <v>8</v>
      </c>
      <c r="L946" t="str">
        <f>VLOOKUP(Sales_Data17[[#This Row],[Product Description Index]],Products_Data[#All],2,0)</f>
        <v>Shoes</v>
      </c>
      <c r="M946">
        <v>9</v>
      </c>
      <c r="N946" s="9">
        <v>125.06666666666668</v>
      </c>
      <c r="O946" s="9">
        <f>Sales_Data17[[#This Row],[Order Quantity]]*Sales_Data17[[#This Row],[Unit Price]]</f>
        <v>1125.6000000000001</v>
      </c>
      <c r="P946" s="9">
        <v>58.781333333333336</v>
      </c>
      <c r="Q946" s="9">
        <f>Sales_Data17[[#This Row],[Line Total]]-(Sales_Data17[[#This Row],[Total Unit Cost]]*Sales_Data17[[#This Row],[Order Quantity]])</f>
        <v>596.5680000000001</v>
      </c>
      <c r="R946" s="1" t="str">
        <f>TEXT(Sales_Data17[[#This Row],[OrderDate]],"MMM")</f>
        <v>Jul</v>
      </c>
      <c r="S946" s="1" t="str">
        <f t="shared" si="14"/>
        <v>2012</v>
      </c>
    </row>
    <row r="947" spans="1:19">
      <c r="A947" t="s">
        <v>970</v>
      </c>
      <c r="B947" s="2">
        <v>41118</v>
      </c>
      <c r="C947" s="2" t="str">
        <f>VLOOKUP(Sales_Data17[[#This Row],[Customer Name Index]],Customer_Data[#All],2,0)</f>
        <v>ETUDE Ltd</v>
      </c>
      <c r="D947">
        <v>4</v>
      </c>
      <c r="E947" t="s">
        <v>2</v>
      </c>
      <c r="F947" t="s">
        <v>8168</v>
      </c>
      <c r="G947" t="s">
        <v>8027</v>
      </c>
      <c r="H947" t="str">
        <f>VLOOKUP(Sales_Data17[[#This Row],[Delivery Region Index]],Regions_Table[#All],2,0)</f>
        <v>New South Wales</v>
      </c>
      <c r="I947" t="str">
        <f>VLOOKUP(Sales_Data17[[#This Row],[Delivery Region Index]],Regions_Table[#All],3,0)</f>
        <v>Goulburn</v>
      </c>
      <c r="J947">
        <v>10</v>
      </c>
      <c r="K947">
        <v>2</v>
      </c>
      <c r="L947" t="str">
        <f>VLOOKUP(Sales_Data17[[#This Row],[Product Description Index]],Products_Data[#All],2,0)</f>
        <v>Pants</v>
      </c>
      <c r="M947">
        <v>8</v>
      </c>
      <c r="N947" s="9">
        <v>76.677777777777777</v>
      </c>
      <c r="O947" s="9">
        <f>Sales_Data17[[#This Row],[Order Quantity]]*Sales_Data17[[#This Row],[Unit Price]]</f>
        <v>613.42222222222222</v>
      </c>
      <c r="P947" s="9">
        <v>44.473111111111109</v>
      </c>
      <c r="Q947" s="9">
        <f>Sales_Data17[[#This Row],[Line Total]]-(Sales_Data17[[#This Row],[Total Unit Cost]]*Sales_Data17[[#This Row],[Order Quantity]])</f>
        <v>257.63733333333334</v>
      </c>
      <c r="R947" s="1" t="str">
        <f>TEXT(Sales_Data17[[#This Row],[OrderDate]],"MMM")</f>
        <v>Jul</v>
      </c>
      <c r="S947" s="1" t="str">
        <f t="shared" si="14"/>
        <v>2012</v>
      </c>
    </row>
    <row r="948" spans="1:19">
      <c r="A948" t="s">
        <v>971</v>
      </c>
      <c r="B948" s="2">
        <v>41118</v>
      </c>
      <c r="C948" s="2" t="str">
        <f>VLOOKUP(Sales_Data17[[#This Row],[Customer Name Index]],Customer_Data[#All],2,0)</f>
        <v>Procter Corp</v>
      </c>
      <c r="D948">
        <v>5</v>
      </c>
      <c r="E948" t="s">
        <v>4</v>
      </c>
      <c r="F948" t="s">
        <v>8168</v>
      </c>
      <c r="G948" t="s">
        <v>8027</v>
      </c>
      <c r="H948" t="str">
        <f>VLOOKUP(Sales_Data17[[#This Row],[Delivery Region Index]],Regions_Table[#All],2,0)</f>
        <v>New South Wales</v>
      </c>
      <c r="I948" t="str">
        <f>VLOOKUP(Sales_Data17[[#This Row],[Delivery Region Index]],Regions_Table[#All],3,0)</f>
        <v>Maitland</v>
      </c>
      <c r="J948">
        <v>15</v>
      </c>
      <c r="K948">
        <v>2</v>
      </c>
      <c r="L948" t="str">
        <f>VLOOKUP(Sales_Data17[[#This Row],[Product Description Index]],Products_Data[#All],2,0)</f>
        <v>Pants</v>
      </c>
      <c r="M948">
        <v>6</v>
      </c>
      <c r="N948" s="9">
        <v>282.88888888888891</v>
      </c>
      <c r="O948" s="9">
        <f>Sales_Data17[[#This Row],[Order Quantity]]*Sales_Data17[[#This Row],[Unit Price]]</f>
        <v>1697.3333333333335</v>
      </c>
      <c r="P948" s="9">
        <v>166.90444444444444</v>
      </c>
      <c r="Q948" s="9">
        <f>Sales_Data17[[#This Row],[Line Total]]-(Sales_Data17[[#This Row],[Total Unit Cost]]*Sales_Data17[[#This Row],[Order Quantity]])</f>
        <v>695.90666666666687</v>
      </c>
      <c r="R948" s="1" t="str">
        <f>TEXT(Sales_Data17[[#This Row],[OrderDate]],"MMM")</f>
        <v>Jul</v>
      </c>
      <c r="S948" s="1" t="str">
        <f t="shared" si="14"/>
        <v>2012</v>
      </c>
    </row>
    <row r="949" spans="1:19">
      <c r="A949" t="s">
        <v>972</v>
      </c>
      <c r="B949" s="2">
        <v>41118</v>
      </c>
      <c r="C949" s="2" t="str">
        <f>VLOOKUP(Sales_Data17[[#This Row],[Customer Name Index]],Customer_Data[#All],2,0)</f>
        <v>Ole Group</v>
      </c>
      <c r="D949">
        <v>13</v>
      </c>
      <c r="E949" t="s">
        <v>2</v>
      </c>
      <c r="F949" t="s">
        <v>8168</v>
      </c>
      <c r="G949" t="s">
        <v>8026</v>
      </c>
      <c r="H949" t="str">
        <f>VLOOKUP(Sales_Data17[[#This Row],[Delivery Region Index]],Regions_Table[#All],2,0)</f>
        <v>Queensland</v>
      </c>
      <c r="I949" t="str">
        <f>VLOOKUP(Sales_Data17[[#This Row],[Delivery Region Index]],Regions_Table[#All],3,0)</f>
        <v>Mackay</v>
      </c>
      <c r="J949">
        <v>36</v>
      </c>
      <c r="K949">
        <v>5</v>
      </c>
      <c r="L949" t="str">
        <f>VLOOKUP(Sales_Data17[[#This Row],[Product Description Index]],Products_Data[#All],2,0)</f>
        <v>Hats</v>
      </c>
      <c r="M949">
        <v>3</v>
      </c>
      <c r="N949" s="9">
        <v>337.23333333333335</v>
      </c>
      <c r="O949" s="9">
        <f>Sales_Data17[[#This Row],[Order Quantity]]*Sales_Data17[[#This Row],[Unit Price]]</f>
        <v>1011.7</v>
      </c>
      <c r="P949" s="9">
        <v>252.92499999999998</v>
      </c>
      <c r="Q949" s="9">
        <f>Sales_Data17[[#This Row],[Line Total]]-(Sales_Data17[[#This Row],[Total Unit Cost]]*Sales_Data17[[#This Row],[Order Quantity]])</f>
        <v>252.92500000000007</v>
      </c>
      <c r="R949" s="1" t="str">
        <f>TEXT(Sales_Data17[[#This Row],[OrderDate]],"MMM")</f>
        <v>Jul</v>
      </c>
      <c r="S949" s="1" t="str">
        <f t="shared" si="14"/>
        <v>2012</v>
      </c>
    </row>
    <row r="950" spans="1:19">
      <c r="A950" t="s">
        <v>973</v>
      </c>
      <c r="B950" s="2">
        <v>41118</v>
      </c>
      <c r="C950" s="2" t="str">
        <f>VLOOKUP(Sales_Data17[[#This Row],[Customer Name Index]],Customer_Data[#All],2,0)</f>
        <v>Medsep Group</v>
      </c>
      <c r="D950">
        <v>8</v>
      </c>
      <c r="E950" t="s">
        <v>2</v>
      </c>
      <c r="F950" t="s">
        <v>8168</v>
      </c>
      <c r="G950" t="s">
        <v>8027</v>
      </c>
      <c r="H950" t="str">
        <f>VLOOKUP(Sales_Data17[[#This Row],[Delivery Region Index]],Regions_Table[#All],2,0)</f>
        <v>New South Wales</v>
      </c>
      <c r="I950" t="str">
        <f>VLOOKUP(Sales_Data17[[#This Row],[Delivery Region Index]],Regions_Table[#All],3,0)</f>
        <v>Tweed Heads</v>
      </c>
      <c r="J950">
        <v>22</v>
      </c>
      <c r="K950">
        <v>3</v>
      </c>
      <c r="L950" t="str">
        <f>VLOOKUP(Sales_Data17[[#This Row],[Product Description Index]],Products_Data[#All],2,0)</f>
        <v>Sunglasses</v>
      </c>
      <c r="M950">
        <v>6</v>
      </c>
      <c r="N950" s="9">
        <v>445.17777777777775</v>
      </c>
      <c r="O950" s="9">
        <f>Sales_Data17[[#This Row],[Order Quantity]]*Sales_Data17[[#This Row],[Unit Price]]</f>
        <v>2671.0666666666666</v>
      </c>
      <c r="P950" s="9">
        <v>271.55844444444443</v>
      </c>
      <c r="Q950" s="9">
        <f>Sales_Data17[[#This Row],[Line Total]]-(Sales_Data17[[#This Row],[Total Unit Cost]]*Sales_Data17[[#This Row],[Order Quantity]])</f>
        <v>1041.7159999999999</v>
      </c>
      <c r="R950" s="1" t="str">
        <f>TEXT(Sales_Data17[[#This Row],[OrderDate]],"MMM")</f>
        <v>Jul</v>
      </c>
      <c r="S950" s="1" t="str">
        <f t="shared" si="14"/>
        <v>2012</v>
      </c>
    </row>
    <row r="951" spans="1:19">
      <c r="A951" t="s">
        <v>974</v>
      </c>
      <c r="B951" s="2">
        <v>41118</v>
      </c>
      <c r="C951" s="2" t="str">
        <f>VLOOKUP(Sales_Data17[[#This Row],[Customer Name Index]],Customer_Data[#All],2,0)</f>
        <v>Apollo Ltd</v>
      </c>
      <c r="D951">
        <v>11</v>
      </c>
      <c r="E951" t="s">
        <v>3</v>
      </c>
      <c r="F951" t="s">
        <v>8168</v>
      </c>
      <c r="G951" t="s">
        <v>8026</v>
      </c>
      <c r="H951" t="str">
        <f>VLOOKUP(Sales_Data17[[#This Row],[Delivery Region Index]],Regions_Table[#All],2,0)</f>
        <v>Queensland</v>
      </c>
      <c r="I951" t="str">
        <f>VLOOKUP(Sales_Data17[[#This Row],[Delivery Region Index]],Regions_Table[#All],3,0)</f>
        <v>Gold Coast</v>
      </c>
      <c r="J951">
        <v>31</v>
      </c>
      <c r="K951">
        <v>5</v>
      </c>
      <c r="L951" t="str">
        <f>VLOOKUP(Sales_Data17[[#This Row],[Product Description Index]],Products_Data[#All],2,0)</f>
        <v>Hats</v>
      </c>
      <c r="M951">
        <v>8</v>
      </c>
      <c r="N951" s="9">
        <v>432.52222222222224</v>
      </c>
      <c r="O951" s="9">
        <f>Sales_Data17[[#This Row],[Order Quantity]]*Sales_Data17[[#This Row],[Unit Price]]</f>
        <v>3460.1777777777779</v>
      </c>
      <c r="P951" s="9">
        <v>242.21244444444449</v>
      </c>
      <c r="Q951" s="9">
        <f>Sales_Data17[[#This Row],[Line Total]]-(Sales_Data17[[#This Row],[Total Unit Cost]]*Sales_Data17[[#This Row],[Order Quantity]])</f>
        <v>1522.478222222222</v>
      </c>
      <c r="R951" s="1" t="str">
        <f>TEXT(Sales_Data17[[#This Row],[OrderDate]],"MMM")</f>
        <v>Jul</v>
      </c>
      <c r="S951" s="1" t="str">
        <f t="shared" si="14"/>
        <v>2012</v>
      </c>
    </row>
    <row r="952" spans="1:19">
      <c r="A952" t="s">
        <v>975</v>
      </c>
      <c r="B952" s="2">
        <v>41118</v>
      </c>
      <c r="C952" s="2" t="str">
        <f>VLOOKUP(Sales_Data17[[#This Row],[Customer Name Index]],Customer_Data[#All],2,0)</f>
        <v xml:space="preserve">Qualitest </v>
      </c>
      <c r="D952">
        <v>19</v>
      </c>
      <c r="E952" t="s">
        <v>4</v>
      </c>
      <c r="F952" t="s">
        <v>8168</v>
      </c>
      <c r="G952" t="s">
        <v>8028</v>
      </c>
      <c r="H952" t="str">
        <f>VLOOKUP(Sales_Data17[[#This Row],[Delivery Region Index]],Regions_Table[#All],2,0)</f>
        <v>Victoria</v>
      </c>
      <c r="I952" t="str">
        <f>VLOOKUP(Sales_Data17[[#This Row],[Delivery Region Index]],Regions_Table[#All],3,0)</f>
        <v>Shepparton</v>
      </c>
      <c r="J952">
        <v>54</v>
      </c>
      <c r="K952">
        <v>8</v>
      </c>
      <c r="L952" t="str">
        <f>VLOOKUP(Sales_Data17[[#This Row],[Product Description Index]],Products_Data[#All],2,0)</f>
        <v>Shoes</v>
      </c>
      <c r="M952">
        <v>4</v>
      </c>
      <c r="N952" s="9">
        <v>285.12222222222221</v>
      </c>
      <c r="O952" s="9">
        <f>Sales_Data17[[#This Row],[Order Quantity]]*Sales_Data17[[#This Row],[Unit Price]]</f>
        <v>1140.4888888888888</v>
      </c>
      <c r="P952" s="9">
        <v>148.26355555555557</v>
      </c>
      <c r="Q952" s="9">
        <f>Sales_Data17[[#This Row],[Line Total]]-(Sales_Data17[[#This Row],[Total Unit Cost]]*Sales_Data17[[#This Row],[Order Quantity]])</f>
        <v>547.43466666666654</v>
      </c>
      <c r="R952" s="1" t="str">
        <f>TEXT(Sales_Data17[[#This Row],[OrderDate]],"MMM")</f>
        <v>Jul</v>
      </c>
      <c r="S952" s="1" t="str">
        <f t="shared" si="14"/>
        <v>2012</v>
      </c>
    </row>
    <row r="953" spans="1:19">
      <c r="A953" t="s">
        <v>976</v>
      </c>
      <c r="B953" s="2">
        <v>41118</v>
      </c>
      <c r="C953" s="2" t="str">
        <f>VLOOKUP(Sales_Data17[[#This Row],[Customer Name Index]],Customer_Data[#All],2,0)</f>
        <v>Apollo Ltd</v>
      </c>
      <c r="D953">
        <v>11</v>
      </c>
      <c r="E953" t="s">
        <v>3</v>
      </c>
      <c r="F953" t="s">
        <v>8168</v>
      </c>
      <c r="G953" t="s">
        <v>8026</v>
      </c>
      <c r="H953" t="str">
        <f>VLOOKUP(Sales_Data17[[#This Row],[Delivery Region Index]],Regions_Table[#All],2,0)</f>
        <v>Queensland</v>
      </c>
      <c r="I953" t="str">
        <f>VLOOKUP(Sales_Data17[[#This Row],[Delivery Region Index]],Regions_Table[#All],3,0)</f>
        <v>Gympie</v>
      </c>
      <c r="J953">
        <v>32</v>
      </c>
      <c r="K953">
        <v>5</v>
      </c>
      <c r="L953" t="str">
        <f>VLOOKUP(Sales_Data17[[#This Row],[Product Description Index]],Products_Data[#All],2,0)</f>
        <v>Hats</v>
      </c>
      <c r="M953">
        <v>8</v>
      </c>
      <c r="N953" s="9">
        <v>148.14444444444445</v>
      </c>
      <c r="O953" s="9">
        <f>Sales_Data17[[#This Row],[Order Quantity]]*Sales_Data17[[#This Row],[Unit Price]]</f>
        <v>1185.1555555555556</v>
      </c>
      <c r="P953" s="9">
        <v>87.405222222222221</v>
      </c>
      <c r="Q953" s="9">
        <f>Sales_Data17[[#This Row],[Line Total]]-(Sales_Data17[[#This Row],[Total Unit Cost]]*Sales_Data17[[#This Row],[Order Quantity]])</f>
        <v>485.9137777777778</v>
      </c>
      <c r="R953" s="1" t="str">
        <f>TEXT(Sales_Data17[[#This Row],[OrderDate]],"MMM")</f>
        <v>Jul</v>
      </c>
      <c r="S953" s="1" t="str">
        <f t="shared" si="14"/>
        <v>2012</v>
      </c>
    </row>
    <row r="954" spans="1:19">
      <c r="A954" t="s">
        <v>977</v>
      </c>
      <c r="B954" s="2">
        <v>41118</v>
      </c>
      <c r="C954" s="2" t="str">
        <f>VLOOKUP(Sales_Data17[[#This Row],[Customer Name Index]],Customer_Data[#All],2,0)</f>
        <v>Pacific Ltd</v>
      </c>
      <c r="D954">
        <v>20</v>
      </c>
      <c r="E954" t="s">
        <v>2</v>
      </c>
      <c r="F954" t="s">
        <v>8168</v>
      </c>
      <c r="G954" t="s">
        <v>8028</v>
      </c>
      <c r="H954" t="str">
        <f>VLOOKUP(Sales_Data17[[#This Row],[Delivery Region Index]],Regions_Table[#All],2,0)</f>
        <v>Victoria</v>
      </c>
      <c r="I954" t="str">
        <f>VLOOKUP(Sales_Data17[[#This Row],[Delivery Region Index]],Regions_Table[#All],3,0)</f>
        <v>Wangaratta</v>
      </c>
      <c r="J954">
        <v>56</v>
      </c>
      <c r="K954">
        <v>8</v>
      </c>
      <c r="L954" t="str">
        <f>VLOOKUP(Sales_Data17[[#This Row],[Product Description Index]],Products_Data[#All],2,0)</f>
        <v>Shoes</v>
      </c>
      <c r="M954">
        <v>1</v>
      </c>
      <c r="N954" s="9">
        <v>116.87777777777779</v>
      </c>
      <c r="O954" s="9">
        <f>Sales_Data17[[#This Row],[Order Quantity]]*Sales_Data17[[#This Row],[Unit Price]]</f>
        <v>116.87777777777779</v>
      </c>
      <c r="P954" s="9">
        <v>50.257444444444445</v>
      </c>
      <c r="Q954" s="9">
        <f>Sales_Data17[[#This Row],[Line Total]]-(Sales_Data17[[#This Row],[Total Unit Cost]]*Sales_Data17[[#This Row],[Order Quantity]])</f>
        <v>66.620333333333349</v>
      </c>
      <c r="R954" s="1" t="str">
        <f>TEXT(Sales_Data17[[#This Row],[OrderDate]],"MMM")</f>
        <v>Jul</v>
      </c>
      <c r="S954" s="1" t="str">
        <f t="shared" si="14"/>
        <v>2012</v>
      </c>
    </row>
    <row r="955" spans="1:19">
      <c r="A955" t="s">
        <v>978</v>
      </c>
      <c r="B955" s="2">
        <v>41118</v>
      </c>
      <c r="C955" s="2" t="str">
        <f>VLOOKUP(Sales_Data17[[#This Row],[Customer Name Index]],Customer_Data[#All],2,0)</f>
        <v>3LAB, Ltd</v>
      </c>
      <c r="D955">
        <v>16</v>
      </c>
      <c r="E955" t="s">
        <v>2</v>
      </c>
      <c r="F955" t="s">
        <v>8168</v>
      </c>
      <c r="G955" t="s">
        <v>8025</v>
      </c>
      <c r="H955" t="str">
        <f>VLOOKUP(Sales_Data17[[#This Row],[Delivery Region Index]],Regions_Table[#All],2,0)</f>
        <v>Queensland</v>
      </c>
      <c r="I955" t="str">
        <f>VLOOKUP(Sales_Data17[[#This Row],[Delivery Region Index]],Regions_Table[#All],3,0)</f>
        <v>Townsville</v>
      </c>
      <c r="J955">
        <v>45</v>
      </c>
      <c r="K955">
        <v>7</v>
      </c>
      <c r="L955" t="str">
        <f>VLOOKUP(Sales_Data17[[#This Row],[Product Description Index]],Products_Data[#All],2,0)</f>
        <v>Dress Shirts</v>
      </c>
      <c r="M955">
        <v>2</v>
      </c>
      <c r="N955" s="9">
        <v>438.47777777777782</v>
      </c>
      <c r="O955" s="9">
        <f>Sales_Data17[[#This Row],[Order Quantity]]*Sales_Data17[[#This Row],[Unit Price]]</f>
        <v>876.95555555555563</v>
      </c>
      <c r="P955" s="9">
        <v>368.32133333333331</v>
      </c>
      <c r="Q955" s="9">
        <f>Sales_Data17[[#This Row],[Line Total]]-(Sales_Data17[[#This Row],[Total Unit Cost]]*Sales_Data17[[#This Row],[Order Quantity]])</f>
        <v>140.31288888888901</v>
      </c>
      <c r="R955" s="1" t="str">
        <f>TEXT(Sales_Data17[[#This Row],[OrderDate]],"MMM")</f>
        <v>Jul</v>
      </c>
      <c r="S955" s="1" t="str">
        <f t="shared" si="14"/>
        <v>2012</v>
      </c>
    </row>
    <row r="956" spans="1:19">
      <c r="A956" t="s">
        <v>979</v>
      </c>
      <c r="B956" s="2">
        <v>41119</v>
      </c>
      <c r="C956" s="2" t="str">
        <f>VLOOKUP(Sales_Data17[[#This Row],[Customer Name Index]],Customer_Data[#All],2,0)</f>
        <v xml:space="preserve">Ei </v>
      </c>
      <c r="D956">
        <v>9</v>
      </c>
      <c r="E956" t="s">
        <v>2</v>
      </c>
      <c r="F956" t="s">
        <v>8168</v>
      </c>
      <c r="G956" t="s">
        <v>8027</v>
      </c>
      <c r="H956" t="str">
        <f>VLOOKUP(Sales_Data17[[#This Row],[Delivery Region Index]],Regions_Table[#All],2,0)</f>
        <v>New South Wales</v>
      </c>
      <c r="I956" t="str">
        <f>VLOOKUP(Sales_Data17[[#This Row],[Delivery Region Index]],Regions_Table[#All],3,0)</f>
        <v>Wollongong</v>
      </c>
      <c r="J956">
        <v>24</v>
      </c>
      <c r="K956">
        <v>4</v>
      </c>
      <c r="L956" t="str">
        <f>VLOOKUP(Sales_Data17[[#This Row],[Product Description Index]],Products_Data[#All],2,0)</f>
        <v>Jeans</v>
      </c>
      <c r="M956">
        <v>8</v>
      </c>
      <c r="N956" s="9">
        <v>124.32222222222224</v>
      </c>
      <c r="O956" s="9">
        <f>Sales_Data17[[#This Row],[Order Quantity]]*Sales_Data17[[#This Row],[Unit Price]]</f>
        <v>994.5777777777779</v>
      </c>
      <c r="P956" s="9">
        <v>65.890777777777785</v>
      </c>
      <c r="Q956" s="9">
        <f>Sales_Data17[[#This Row],[Line Total]]-(Sales_Data17[[#This Row],[Total Unit Cost]]*Sales_Data17[[#This Row],[Order Quantity]])</f>
        <v>467.45155555555561</v>
      </c>
      <c r="R956" s="1" t="str">
        <f>TEXT(Sales_Data17[[#This Row],[OrderDate]],"MMM")</f>
        <v>Jul</v>
      </c>
      <c r="S956" s="1" t="str">
        <f t="shared" si="14"/>
        <v>2012</v>
      </c>
    </row>
    <row r="957" spans="1:19">
      <c r="A957" t="s">
        <v>980</v>
      </c>
      <c r="B957" s="2">
        <v>41119</v>
      </c>
      <c r="C957" s="2" t="str">
        <f>VLOOKUP(Sales_Data17[[#This Row],[Customer Name Index]],Customer_Data[#All],2,0)</f>
        <v>3LAB, Ltd</v>
      </c>
      <c r="D957">
        <v>16</v>
      </c>
      <c r="E957" t="s">
        <v>2</v>
      </c>
      <c r="F957" t="s">
        <v>8168</v>
      </c>
      <c r="G957" t="s">
        <v>8025</v>
      </c>
      <c r="H957" t="str">
        <f>VLOOKUP(Sales_Data17[[#This Row],[Delivery Region Index]],Regions_Table[#All],2,0)</f>
        <v>Queensland</v>
      </c>
      <c r="I957" t="str">
        <f>VLOOKUP(Sales_Data17[[#This Row],[Delivery Region Index]],Regions_Table[#All],3,0)</f>
        <v>Toowoomba</v>
      </c>
      <c r="J957">
        <v>44</v>
      </c>
      <c r="K957">
        <v>7</v>
      </c>
      <c r="L957" t="str">
        <f>VLOOKUP(Sales_Data17[[#This Row],[Product Description Index]],Products_Data[#All],2,0)</f>
        <v>Dress Shirts</v>
      </c>
      <c r="M957">
        <v>1</v>
      </c>
      <c r="N957" s="9">
        <v>320.11111111111109</v>
      </c>
      <c r="O957" s="9">
        <f>Sales_Data17[[#This Row],[Order Quantity]]*Sales_Data17[[#This Row],[Unit Price]]</f>
        <v>320.11111111111109</v>
      </c>
      <c r="P957" s="9">
        <v>147.2511111111111</v>
      </c>
      <c r="Q957" s="9">
        <f>Sales_Data17[[#This Row],[Line Total]]-(Sales_Data17[[#This Row],[Total Unit Cost]]*Sales_Data17[[#This Row],[Order Quantity]])</f>
        <v>172.85999999999999</v>
      </c>
      <c r="R957" s="1" t="str">
        <f>TEXT(Sales_Data17[[#This Row],[OrderDate]],"MMM")</f>
        <v>Jul</v>
      </c>
      <c r="S957" s="1" t="str">
        <f t="shared" si="14"/>
        <v>2012</v>
      </c>
    </row>
    <row r="958" spans="1:19">
      <c r="A958" t="s">
        <v>981</v>
      </c>
      <c r="B958" s="2">
        <v>41120</v>
      </c>
      <c r="C958" s="2" t="str">
        <f>VLOOKUP(Sales_Data17[[#This Row],[Customer Name Index]],Customer_Data[#All],2,0)</f>
        <v xml:space="preserve">Medline </v>
      </c>
      <c r="D958">
        <v>12</v>
      </c>
      <c r="E958" t="s">
        <v>3</v>
      </c>
      <c r="F958" t="s">
        <v>8168</v>
      </c>
      <c r="G958" t="s">
        <v>8026</v>
      </c>
      <c r="H958" t="str">
        <f>VLOOKUP(Sales_Data17[[#This Row],[Delivery Region Index]],Regions_Table[#All],2,0)</f>
        <v>Queensland</v>
      </c>
      <c r="I958" t="str">
        <f>VLOOKUP(Sales_Data17[[#This Row],[Delivery Region Index]],Regions_Table[#All],3,0)</f>
        <v>Ipswich</v>
      </c>
      <c r="J958">
        <v>34</v>
      </c>
      <c r="K958">
        <v>5</v>
      </c>
      <c r="L958" t="str">
        <f>VLOOKUP(Sales_Data17[[#This Row],[Product Description Index]],Products_Data[#All],2,0)</f>
        <v>Hats</v>
      </c>
      <c r="M958">
        <v>2</v>
      </c>
      <c r="N958" s="9">
        <v>247.15555555555557</v>
      </c>
      <c r="O958" s="9">
        <f>Sales_Data17[[#This Row],[Order Quantity]]*Sales_Data17[[#This Row],[Unit Price]]</f>
        <v>494.31111111111113</v>
      </c>
      <c r="P958" s="9">
        <v>210.08222222222221</v>
      </c>
      <c r="Q958" s="9">
        <f>Sales_Data17[[#This Row],[Line Total]]-(Sales_Data17[[#This Row],[Total Unit Cost]]*Sales_Data17[[#This Row],[Order Quantity]])</f>
        <v>74.146666666666704</v>
      </c>
      <c r="R958" s="1" t="str">
        <f>TEXT(Sales_Data17[[#This Row],[OrderDate]],"MMM")</f>
        <v>Jul</v>
      </c>
      <c r="S958" s="1" t="str">
        <f t="shared" si="14"/>
        <v>2012</v>
      </c>
    </row>
    <row r="959" spans="1:19">
      <c r="A959" t="s">
        <v>982</v>
      </c>
      <c r="B959" s="2">
        <v>41120</v>
      </c>
      <c r="C959" s="2" t="str">
        <f>VLOOKUP(Sales_Data17[[#This Row],[Customer Name Index]],Customer_Data[#All],2,0)</f>
        <v xml:space="preserve">Ei </v>
      </c>
      <c r="D959">
        <v>9</v>
      </c>
      <c r="E959" t="s">
        <v>4</v>
      </c>
      <c r="F959" t="s">
        <v>8168</v>
      </c>
      <c r="G959" t="s">
        <v>8027</v>
      </c>
      <c r="H959" t="str">
        <f>VLOOKUP(Sales_Data17[[#This Row],[Delivery Region Index]],Regions_Table[#All],2,0)</f>
        <v>Queensland</v>
      </c>
      <c r="I959" t="str">
        <f>VLOOKUP(Sales_Data17[[#This Row],[Delivery Region Index]],Regions_Table[#All],3,0)</f>
        <v>Brisbane</v>
      </c>
      <c r="J959">
        <v>26</v>
      </c>
      <c r="K959">
        <v>4</v>
      </c>
      <c r="L959" t="str">
        <f>VLOOKUP(Sales_Data17[[#This Row],[Product Description Index]],Products_Data[#All],2,0)</f>
        <v>Jeans</v>
      </c>
      <c r="M959">
        <v>6</v>
      </c>
      <c r="N959" s="9">
        <v>112.41111111111111</v>
      </c>
      <c r="O959" s="9">
        <f>Sales_Data17[[#This Row],[Order Quantity]]*Sales_Data17[[#This Row],[Unit Price]]</f>
        <v>674.4666666666667</v>
      </c>
      <c r="P959" s="9">
        <v>65.198444444444434</v>
      </c>
      <c r="Q959" s="9">
        <f>Sales_Data17[[#This Row],[Line Total]]-(Sales_Data17[[#This Row],[Total Unit Cost]]*Sales_Data17[[#This Row],[Order Quantity]])</f>
        <v>283.27600000000007</v>
      </c>
      <c r="R959" s="1" t="str">
        <f>TEXT(Sales_Data17[[#This Row],[OrderDate]],"MMM")</f>
        <v>Jul</v>
      </c>
      <c r="S959" s="1" t="str">
        <f t="shared" si="14"/>
        <v>2012</v>
      </c>
    </row>
    <row r="960" spans="1:19">
      <c r="A960" t="s">
        <v>983</v>
      </c>
      <c r="B960" s="2">
        <v>41120</v>
      </c>
      <c r="C960" s="2" t="str">
        <f>VLOOKUP(Sales_Data17[[#This Row],[Customer Name Index]],Customer_Data[#All],2,0)</f>
        <v>Avon Corp</v>
      </c>
      <c r="D960">
        <v>1</v>
      </c>
      <c r="E960" t="s">
        <v>4</v>
      </c>
      <c r="F960" t="s">
        <v>8168</v>
      </c>
      <c r="G960" t="s">
        <v>8027</v>
      </c>
      <c r="H960" t="str">
        <f>VLOOKUP(Sales_Data17[[#This Row],[Delivery Region Index]],Regions_Table[#All],2,0)</f>
        <v>New South Wales</v>
      </c>
      <c r="I960" t="str">
        <f>VLOOKUP(Sales_Data17[[#This Row],[Delivery Region Index]],Regions_Table[#All],3,0)</f>
        <v>Armidale</v>
      </c>
      <c r="J960">
        <v>3</v>
      </c>
      <c r="K960">
        <v>1</v>
      </c>
      <c r="L960" t="str">
        <f>VLOOKUP(Sales_Data17[[#This Row],[Product Description Index]],Products_Data[#All],2,0)</f>
        <v>Shirts</v>
      </c>
      <c r="M960">
        <v>1</v>
      </c>
      <c r="N960" s="9">
        <v>18.611111111111111</v>
      </c>
      <c r="O960" s="9">
        <f>Sales_Data17[[#This Row],[Order Quantity]]*Sales_Data17[[#This Row],[Unit Price]]</f>
        <v>18.611111111111111</v>
      </c>
      <c r="P960" s="9">
        <v>13.772222222222222</v>
      </c>
      <c r="Q960" s="9">
        <f>Sales_Data17[[#This Row],[Line Total]]-(Sales_Data17[[#This Row],[Total Unit Cost]]*Sales_Data17[[#This Row],[Order Quantity]])</f>
        <v>4.8388888888888886</v>
      </c>
      <c r="R960" s="1" t="str">
        <f>TEXT(Sales_Data17[[#This Row],[OrderDate]],"MMM")</f>
        <v>Jul</v>
      </c>
      <c r="S960" s="1" t="str">
        <f t="shared" si="14"/>
        <v>2012</v>
      </c>
    </row>
    <row r="961" spans="1:19">
      <c r="A961" t="s">
        <v>984</v>
      </c>
      <c r="B961" s="2">
        <v>41121</v>
      </c>
      <c r="C961" s="2" t="str">
        <f>VLOOKUP(Sales_Data17[[#This Row],[Customer Name Index]],Customer_Data[#All],2,0)</f>
        <v>Avon Corp</v>
      </c>
      <c r="D961">
        <v>1</v>
      </c>
      <c r="E961" t="s">
        <v>4</v>
      </c>
      <c r="F961" t="s">
        <v>8168</v>
      </c>
      <c r="G961" t="s">
        <v>8027</v>
      </c>
      <c r="H961" t="str">
        <f>VLOOKUP(Sales_Data17[[#This Row],[Delivery Region Index]],Regions_Table[#All],2,0)</f>
        <v>New South Wales</v>
      </c>
      <c r="I961" t="str">
        <f>VLOOKUP(Sales_Data17[[#This Row],[Delivery Region Index]],Regions_Table[#All],3,0)</f>
        <v>Armidale</v>
      </c>
      <c r="J961">
        <v>3</v>
      </c>
      <c r="K961">
        <v>1</v>
      </c>
      <c r="L961" t="str">
        <f>VLOOKUP(Sales_Data17[[#This Row],[Product Description Index]],Products_Data[#All],2,0)</f>
        <v>Shirts</v>
      </c>
      <c r="M961">
        <v>3</v>
      </c>
      <c r="N961" s="9">
        <v>126.55555555555556</v>
      </c>
      <c r="O961" s="9">
        <f>Sales_Data17[[#This Row],[Order Quantity]]*Sales_Data17[[#This Row],[Unit Price]]</f>
        <v>379.66666666666669</v>
      </c>
      <c r="P961" s="9">
        <v>82.26111111111112</v>
      </c>
      <c r="Q961" s="9">
        <f>Sales_Data17[[#This Row],[Line Total]]-(Sales_Data17[[#This Row],[Total Unit Cost]]*Sales_Data17[[#This Row],[Order Quantity]])</f>
        <v>132.88333333333333</v>
      </c>
      <c r="R961" s="1" t="str">
        <f>TEXT(Sales_Data17[[#This Row],[OrderDate]],"MMM")</f>
        <v>Jul</v>
      </c>
      <c r="S961" s="1" t="str">
        <f t="shared" si="14"/>
        <v>2012</v>
      </c>
    </row>
    <row r="962" spans="1:19">
      <c r="A962" t="s">
        <v>985</v>
      </c>
      <c r="B962" s="2">
        <v>41122</v>
      </c>
      <c r="C962" s="2" t="str">
        <f>VLOOKUP(Sales_Data17[[#This Row],[Customer Name Index]],Customer_Data[#All],2,0)</f>
        <v>Medsep Group</v>
      </c>
      <c r="D962">
        <v>8</v>
      </c>
      <c r="E962" t="s">
        <v>4</v>
      </c>
      <c r="F962" t="s">
        <v>8168</v>
      </c>
      <c r="G962" t="s">
        <v>8027</v>
      </c>
      <c r="H962" t="str">
        <f>VLOOKUP(Sales_Data17[[#This Row],[Delivery Region Index]],Regions_Table[#All],2,0)</f>
        <v>New South Wales</v>
      </c>
      <c r="I962" t="str">
        <f>VLOOKUP(Sales_Data17[[#This Row],[Delivery Region Index]],Regions_Table[#All],3,0)</f>
        <v>Tweed Heads</v>
      </c>
      <c r="J962">
        <v>22</v>
      </c>
      <c r="K962">
        <v>3</v>
      </c>
      <c r="L962" t="str">
        <f>VLOOKUP(Sales_Data17[[#This Row],[Product Description Index]],Products_Data[#All],2,0)</f>
        <v>Sunglasses</v>
      </c>
      <c r="M962">
        <v>6</v>
      </c>
      <c r="N962" s="9">
        <v>18.611111111111111</v>
      </c>
      <c r="O962" s="9">
        <f>Sales_Data17[[#This Row],[Order Quantity]]*Sales_Data17[[#This Row],[Unit Price]]</f>
        <v>111.66666666666666</v>
      </c>
      <c r="P962" s="9">
        <v>12.283333333333335</v>
      </c>
      <c r="Q962" s="9">
        <f>Sales_Data17[[#This Row],[Line Total]]-(Sales_Data17[[#This Row],[Total Unit Cost]]*Sales_Data17[[#This Row],[Order Quantity]])</f>
        <v>37.96666666666664</v>
      </c>
      <c r="R962" s="1" t="str">
        <f>TEXT(Sales_Data17[[#This Row],[OrderDate]],"MMM")</f>
        <v>Aug</v>
      </c>
      <c r="S962" s="1" t="str">
        <f t="shared" ref="S962:S1025" si="15">TEXT(B962,"YYY")</f>
        <v>2012</v>
      </c>
    </row>
    <row r="963" spans="1:19">
      <c r="A963" t="s">
        <v>986</v>
      </c>
      <c r="B963" s="2">
        <v>41122</v>
      </c>
      <c r="C963" s="2" t="str">
        <f>VLOOKUP(Sales_Data17[[#This Row],[Customer Name Index]],Customer_Data[#All],2,0)</f>
        <v xml:space="preserve">Ei </v>
      </c>
      <c r="D963">
        <v>9</v>
      </c>
      <c r="E963" t="s">
        <v>4</v>
      </c>
      <c r="F963" t="s">
        <v>8168</v>
      </c>
      <c r="G963" t="s">
        <v>8027</v>
      </c>
      <c r="H963" t="str">
        <f>VLOOKUP(Sales_Data17[[#This Row],[Delivery Region Index]],Regions_Table[#All],2,0)</f>
        <v>New South Wales</v>
      </c>
      <c r="I963" t="str">
        <f>VLOOKUP(Sales_Data17[[#This Row],[Delivery Region Index]],Regions_Table[#All],3,0)</f>
        <v>Wyong</v>
      </c>
      <c r="J963">
        <v>25</v>
      </c>
      <c r="K963">
        <v>4</v>
      </c>
      <c r="L963" t="str">
        <f>VLOOKUP(Sales_Data17[[#This Row],[Product Description Index]],Products_Data[#All],2,0)</f>
        <v>Jeans</v>
      </c>
      <c r="M963">
        <v>8</v>
      </c>
      <c r="N963" s="9">
        <v>96.033333333333346</v>
      </c>
      <c r="O963" s="9">
        <f>Sales_Data17[[#This Row],[Order Quantity]]*Sales_Data17[[#This Row],[Unit Price]]</f>
        <v>768.26666666666677</v>
      </c>
      <c r="P963" s="9">
        <v>61.461333333333336</v>
      </c>
      <c r="Q963" s="9">
        <f>Sales_Data17[[#This Row],[Line Total]]-(Sales_Data17[[#This Row],[Total Unit Cost]]*Sales_Data17[[#This Row],[Order Quantity]])</f>
        <v>276.57600000000008</v>
      </c>
      <c r="R963" s="1" t="str">
        <f>TEXT(Sales_Data17[[#This Row],[OrderDate]],"MMM")</f>
        <v>Aug</v>
      </c>
      <c r="S963" s="1" t="str">
        <f t="shared" si="15"/>
        <v>2012</v>
      </c>
    </row>
    <row r="964" spans="1:19">
      <c r="A964" t="s">
        <v>987</v>
      </c>
      <c r="B964" s="2">
        <v>41122</v>
      </c>
      <c r="C964" s="2" t="str">
        <f>VLOOKUP(Sales_Data17[[#This Row],[Customer Name Index]],Customer_Data[#All],2,0)</f>
        <v>Medsep Group</v>
      </c>
      <c r="D964">
        <v>8</v>
      </c>
      <c r="E964" t="s">
        <v>4</v>
      </c>
      <c r="F964" t="s">
        <v>8168</v>
      </c>
      <c r="G964" t="s">
        <v>8027</v>
      </c>
      <c r="H964" t="str">
        <f>VLOOKUP(Sales_Data17[[#This Row],[Delivery Region Index]],Regions_Table[#All],2,0)</f>
        <v>New South Wales</v>
      </c>
      <c r="I964" t="str">
        <f>VLOOKUP(Sales_Data17[[#This Row],[Delivery Region Index]],Regions_Table[#All],3,0)</f>
        <v>Tweed Heads</v>
      </c>
      <c r="J964">
        <v>22</v>
      </c>
      <c r="K964">
        <v>3</v>
      </c>
      <c r="L964" t="str">
        <f>VLOOKUP(Sales_Data17[[#This Row],[Product Description Index]],Products_Data[#All],2,0)</f>
        <v>Sunglasses</v>
      </c>
      <c r="M964">
        <v>8</v>
      </c>
      <c r="N964" s="9">
        <v>323.83333333333331</v>
      </c>
      <c r="O964" s="9">
        <f>Sales_Data17[[#This Row],[Order Quantity]]*Sales_Data17[[#This Row],[Unit Price]]</f>
        <v>2590.6666666666665</v>
      </c>
      <c r="P964" s="9">
        <v>275.25833333333333</v>
      </c>
      <c r="Q964" s="9">
        <f>Sales_Data17[[#This Row],[Line Total]]-(Sales_Data17[[#This Row],[Total Unit Cost]]*Sales_Data17[[#This Row],[Order Quantity]])</f>
        <v>388.59999999999991</v>
      </c>
      <c r="R964" s="1" t="str">
        <f>TEXT(Sales_Data17[[#This Row],[OrderDate]],"MMM")</f>
        <v>Aug</v>
      </c>
      <c r="S964" s="1" t="str">
        <f t="shared" si="15"/>
        <v>2012</v>
      </c>
    </row>
    <row r="965" spans="1:19">
      <c r="A965" t="s">
        <v>988</v>
      </c>
      <c r="B965" s="2">
        <v>41122</v>
      </c>
      <c r="C965" s="2" t="str">
        <f>VLOOKUP(Sales_Data17[[#This Row],[Customer Name Index]],Customer_Data[#All],2,0)</f>
        <v>Ole Group</v>
      </c>
      <c r="D965">
        <v>13</v>
      </c>
      <c r="E965" t="s">
        <v>2</v>
      </c>
      <c r="F965" t="s">
        <v>8168</v>
      </c>
      <c r="G965" t="s">
        <v>8026</v>
      </c>
      <c r="H965" t="str">
        <f>VLOOKUP(Sales_Data17[[#This Row],[Delivery Region Index]],Regions_Table[#All],2,0)</f>
        <v>Queensland</v>
      </c>
      <c r="I965" t="str">
        <f>VLOOKUP(Sales_Data17[[#This Row],[Delivery Region Index]],Regions_Table[#All],3,0)</f>
        <v>Maryborough</v>
      </c>
      <c r="J965">
        <v>37</v>
      </c>
      <c r="K965">
        <v>6</v>
      </c>
      <c r="L965" t="str">
        <f>VLOOKUP(Sales_Data17[[#This Row],[Product Description Index]],Products_Data[#All],2,0)</f>
        <v>Socks</v>
      </c>
      <c r="M965">
        <v>5</v>
      </c>
      <c r="N965" s="9">
        <v>588.11111111111109</v>
      </c>
      <c r="O965" s="9">
        <f>Sales_Data17[[#This Row],[Order Quantity]]*Sales_Data17[[#This Row],[Unit Price]]</f>
        <v>2940.5555555555557</v>
      </c>
      <c r="P965" s="9">
        <v>317.58000000000004</v>
      </c>
      <c r="Q965" s="9">
        <f>Sales_Data17[[#This Row],[Line Total]]-(Sales_Data17[[#This Row],[Total Unit Cost]]*Sales_Data17[[#This Row],[Order Quantity]])</f>
        <v>1352.6555555555556</v>
      </c>
      <c r="R965" s="1" t="str">
        <f>TEXT(Sales_Data17[[#This Row],[OrderDate]],"MMM")</f>
        <v>Aug</v>
      </c>
      <c r="S965" s="1" t="str">
        <f t="shared" si="15"/>
        <v>2012</v>
      </c>
    </row>
    <row r="966" spans="1:19">
      <c r="A966" t="s">
        <v>989</v>
      </c>
      <c r="B966" s="2">
        <v>41122</v>
      </c>
      <c r="C966" s="2" t="str">
        <f>VLOOKUP(Sales_Data17[[#This Row],[Customer Name Index]],Customer_Data[#All],2,0)</f>
        <v>ETUDE Ltd</v>
      </c>
      <c r="D966">
        <v>4</v>
      </c>
      <c r="E966" t="s">
        <v>3</v>
      </c>
      <c r="F966" t="s">
        <v>8168</v>
      </c>
      <c r="G966" t="s">
        <v>8027</v>
      </c>
      <c r="H966" t="str">
        <f>VLOOKUP(Sales_Data17[[#This Row],[Delivery Region Index]],Regions_Table[#All],2,0)</f>
        <v>New South Wales</v>
      </c>
      <c r="I966" t="str">
        <f>VLOOKUP(Sales_Data17[[#This Row],[Delivery Region Index]],Regions_Table[#All],3,0)</f>
        <v>Grafton</v>
      </c>
      <c r="J966">
        <v>11</v>
      </c>
      <c r="K966">
        <v>2</v>
      </c>
      <c r="L966" t="str">
        <f>VLOOKUP(Sales_Data17[[#This Row],[Product Description Index]],Products_Data[#All],2,0)</f>
        <v>Pants</v>
      </c>
      <c r="M966">
        <v>1</v>
      </c>
      <c r="N966" s="9">
        <v>102.73333333333333</v>
      </c>
      <c r="O966" s="9">
        <f>Sales_Data17[[#This Row],[Order Quantity]]*Sales_Data17[[#This Row],[Unit Price]]</f>
        <v>102.73333333333333</v>
      </c>
      <c r="P966" s="9">
        <v>45.202666666666666</v>
      </c>
      <c r="Q966" s="9">
        <f>Sales_Data17[[#This Row],[Line Total]]-(Sales_Data17[[#This Row],[Total Unit Cost]]*Sales_Data17[[#This Row],[Order Quantity]])</f>
        <v>57.530666666666669</v>
      </c>
      <c r="R966" s="1" t="str">
        <f>TEXT(Sales_Data17[[#This Row],[OrderDate]],"MMM")</f>
        <v>Aug</v>
      </c>
      <c r="S966" s="1" t="str">
        <f t="shared" si="15"/>
        <v>2012</v>
      </c>
    </row>
    <row r="967" spans="1:19">
      <c r="A967" t="s">
        <v>990</v>
      </c>
      <c r="B967" s="2">
        <v>41123</v>
      </c>
      <c r="C967" s="2" t="str">
        <f>VLOOKUP(Sales_Data17[[#This Row],[Customer Name Index]],Customer_Data[#All],2,0)</f>
        <v xml:space="preserve">Ei </v>
      </c>
      <c r="D967">
        <v>9</v>
      </c>
      <c r="E967" t="s">
        <v>4</v>
      </c>
      <c r="F967" t="s">
        <v>8168</v>
      </c>
      <c r="G967" t="s">
        <v>8027</v>
      </c>
      <c r="H967" t="str">
        <f>VLOOKUP(Sales_Data17[[#This Row],[Delivery Region Index]],Regions_Table[#All],2,0)</f>
        <v>Queensland</v>
      </c>
      <c r="I967" t="str">
        <f>VLOOKUP(Sales_Data17[[#This Row],[Delivery Region Index]],Regions_Table[#All],3,0)</f>
        <v>Brisbane</v>
      </c>
      <c r="J967">
        <v>26</v>
      </c>
      <c r="K967">
        <v>4</v>
      </c>
      <c r="L967" t="str">
        <f>VLOOKUP(Sales_Data17[[#This Row],[Product Description Index]],Products_Data[#All],2,0)</f>
        <v>Jeans</v>
      </c>
      <c r="M967">
        <v>4</v>
      </c>
      <c r="N967" s="9">
        <v>98.266666666666666</v>
      </c>
      <c r="O967" s="9">
        <f>Sales_Data17[[#This Row],[Order Quantity]]*Sales_Data17[[#This Row],[Unit Price]]</f>
        <v>393.06666666666666</v>
      </c>
      <c r="P967" s="9">
        <v>68.786666666666662</v>
      </c>
      <c r="Q967" s="9">
        <f>Sales_Data17[[#This Row],[Line Total]]-(Sales_Data17[[#This Row],[Total Unit Cost]]*Sales_Data17[[#This Row],[Order Quantity]])</f>
        <v>117.92000000000002</v>
      </c>
      <c r="R967" s="1" t="str">
        <f>TEXT(Sales_Data17[[#This Row],[OrderDate]],"MMM")</f>
        <v>Aug</v>
      </c>
      <c r="S967" s="1" t="str">
        <f t="shared" si="15"/>
        <v>2012</v>
      </c>
    </row>
    <row r="968" spans="1:19">
      <c r="A968" t="s">
        <v>991</v>
      </c>
      <c r="B968" s="2">
        <v>41123</v>
      </c>
      <c r="C968" s="2" t="str">
        <f>VLOOKUP(Sales_Data17[[#This Row],[Customer Name Index]],Customer_Data[#All],2,0)</f>
        <v>ETUDE Ltd</v>
      </c>
      <c r="D968">
        <v>4</v>
      </c>
      <c r="E968" t="s">
        <v>2</v>
      </c>
      <c r="F968" t="s">
        <v>8168</v>
      </c>
      <c r="G968" t="s">
        <v>8027</v>
      </c>
      <c r="H968" t="str">
        <f>VLOOKUP(Sales_Data17[[#This Row],[Delivery Region Index]],Regions_Table[#All],2,0)</f>
        <v>New South Wales</v>
      </c>
      <c r="I968" t="str">
        <f>VLOOKUP(Sales_Data17[[#This Row],[Delivery Region Index]],Regions_Table[#All],3,0)</f>
        <v>Goulburn</v>
      </c>
      <c r="J968">
        <v>10</v>
      </c>
      <c r="K968">
        <v>2</v>
      </c>
      <c r="L968" t="str">
        <f>VLOOKUP(Sales_Data17[[#This Row],[Product Description Index]],Products_Data[#All],2,0)</f>
        <v>Pants</v>
      </c>
      <c r="M968">
        <v>1</v>
      </c>
      <c r="N968" s="9">
        <v>273.21111111111111</v>
      </c>
      <c r="O968" s="9">
        <f>Sales_Data17[[#This Row],[Order Quantity]]*Sales_Data17[[#This Row],[Unit Price]]</f>
        <v>273.21111111111111</v>
      </c>
      <c r="P968" s="9">
        <v>202.17622222222224</v>
      </c>
      <c r="Q968" s="9">
        <f>Sales_Data17[[#This Row],[Line Total]]-(Sales_Data17[[#This Row],[Total Unit Cost]]*Sales_Data17[[#This Row],[Order Quantity]])</f>
        <v>71.034888888888872</v>
      </c>
      <c r="R968" s="1" t="str">
        <f>TEXT(Sales_Data17[[#This Row],[OrderDate]],"MMM")</f>
        <v>Aug</v>
      </c>
      <c r="S968" s="1" t="str">
        <f t="shared" si="15"/>
        <v>2012</v>
      </c>
    </row>
    <row r="969" spans="1:19">
      <c r="A969" t="s">
        <v>992</v>
      </c>
      <c r="B969" s="2">
        <v>41123</v>
      </c>
      <c r="C969" s="2" t="str">
        <f>VLOOKUP(Sales_Data17[[#This Row],[Customer Name Index]],Customer_Data[#All],2,0)</f>
        <v>Pacific Ltd</v>
      </c>
      <c r="D969">
        <v>20</v>
      </c>
      <c r="E969" t="s">
        <v>3</v>
      </c>
      <c r="F969" t="s">
        <v>8168</v>
      </c>
      <c r="G969" t="s">
        <v>8028</v>
      </c>
      <c r="H969" t="str">
        <f>VLOOKUP(Sales_Data17[[#This Row],[Delivery Region Index]],Regions_Table[#All],2,0)</f>
        <v>Victoria</v>
      </c>
      <c r="I969" t="str">
        <f>VLOOKUP(Sales_Data17[[#This Row],[Delivery Region Index]],Regions_Table[#All],3,0)</f>
        <v>Warrnambool</v>
      </c>
      <c r="J969">
        <v>57</v>
      </c>
      <c r="K969">
        <v>8</v>
      </c>
      <c r="L969" t="str">
        <f>VLOOKUP(Sales_Data17[[#This Row],[Product Description Index]],Products_Data[#All],2,0)</f>
        <v>Shoes</v>
      </c>
      <c r="M969">
        <v>3</v>
      </c>
      <c r="N969" s="9">
        <v>102.73333333333333</v>
      </c>
      <c r="O969" s="9">
        <f>Sales_Data17[[#This Row],[Order Quantity]]*Sales_Data17[[#This Row],[Unit Price]]</f>
        <v>308.2</v>
      </c>
      <c r="P969" s="9">
        <v>72.940666666666672</v>
      </c>
      <c r="Q969" s="9">
        <f>Sales_Data17[[#This Row],[Line Total]]-(Sales_Data17[[#This Row],[Total Unit Cost]]*Sales_Data17[[#This Row],[Order Quantity]])</f>
        <v>89.377999999999986</v>
      </c>
      <c r="R969" s="1" t="str">
        <f>TEXT(Sales_Data17[[#This Row],[OrderDate]],"MMM")</f>
        <v>Aug</v>
      </c>
      <c r="S969" s="1" t="str">
        <f t="shared" si="15"/>
        <v>2012</v>
      </c>
    </row>
    <row r="970" spans="1:19">
      <c r="A970" t="s">
        <v>993</v>
      </c>
      <c r="B970" s="2">
        <v>41123</v>
      </c>
      <c r="C970" s="2" t="str">
        <f>VLOOKUP(Sales_Data17[[#This Row],[Customer Name Index]],Customer_Data[#All],2,0)</f>
        <v>PEDIFIX, Corp</v>
      </c>
      <c r="D970">
        <v>6</v>
      </c>
      <c r="E970" t="s">
        <v>4</v>
      </c>
      <c r="F970" t="s">
        <v>8168</v>
      </c>
      <c r="G970" t="s">
        <v>8027</v>
      </c>
      <c r="H970" t="str">
        <f>VLOOKUP(Sales_Data17[[#This Row],[Delivery Region Index]],Regions_Table[#All],2,0)</f>
        <v>New South Wales</v>
      </c>
      <c r="I970" t="str">
        <f>VLOOKUP(Sales_Data17[[#This Row],[Delivery Region Index]],Regions_Table[#All],3,0)</f>
        <v>Newcastle</v>
      </c>
      <c r="J970">
        <v>16</v>
      </c>
      <c r="K970">
        <v>3</v>
      </c>
      <c r="L970" t="str">
        <f>VLOOKUP(Sales_Data17[[#This Row],[Product Description Index]],Products_Data[#All],2,0)</f>
        <v>Sunglasses</v>
      </c>
      <c r="M970">
        <v>6</v>
      </c>
      <c r="N970" s="9">
        <v>704.98888888888894</v>
      </c>
      <c r="O970" s="9">
        <f>Sales_Data17[[#This Row],[Order Quantity]]*Sales_Data17[[#This Row],[Unit Price]]</f>
        <v>4229.9333333333334</v>
      </c>
      <c r="P970" s="9">
        <v>359.54433333333338</v>
      </c>
      <c r="Q970" s="9">
        <f>Sales_Data17[[#This Row],[Line Total]]-(Sales_Data17[[#This Row],[Total Unit Cost]]*Sales_Data17[[#This Row],[Order Quantity]])</f>
        <v>2072.6673333333329</v>
      </c>
      <c r="R970" s="1" t="str">
        <f>TEXT(Sales_Data17[[#This Row],[OrderDate]],"MMM")</f>
        <v>Aug</v>
      </c>
      <c r="S970" s="1" t="str">
        <f t="shared" si="15"/>
        <v>2012</v>
      </c>
    </row>
    <row r="971" spans="1:19">
      <c r="A971" t="s">
        <v>994</v>
      </c>
      <c r="B971" s="2">
        <v>41123</v>
      </c>
      <c r="C971" s="2" t="str">
        <f>VLOOKUP(Sales_Data17[[#This Row],[Customer Name Index]],Customer_Data[#All],2,0)</f>
        <v xml:space="preserve">WakeFern </v>
      </c>
      <c r="D971">
        <v>2</v>
      </c>
      <c r="E971" t="s">
        <v>2</v>
      </c>
      <c r="F971" t="s">
        <v>8168</v>
      </c>
      <c r="G971" t="s">
        <v>8027</v>
      </c>
      <c r="H971" t="str">
        <f>VLOOKUP(Sales_Data17[[#This Row],[Delivery Region Index]],Regions_Table[#All],2,0)</f>
        <v>New South Wales</v>
      </c>
      <c r="I971" t="str">
        <f>VLOOKUP(Sales_Data17[[#This Row],[Delivery Region Index]],Regions_Table[#All],3,0)</f>
        <v>Bathurst</v>
      </c>
      <c r="J971">
        <v>4</v>
      </c>
      <c r="K971">
        <v>1</v>
      </c>
      <c r="L971" t="str">
        <f>VLOOKUP(Sales_Data17[[#This Row],[Product Description Index]],Products_Data[#All],2,0)</f>
        <v>Shirts</v>
      </c>
      <c r="M971">
        <v>9</v>
      </c>
      <c r="N971" s="9">
        <v>436.98888888888888</v>
      </c>
      <c r="O971" s="9">
        <f>Sales_Data17[[#This Row],[Order Quantity]]*Sales_Data17[[#This Row],[Unit Price]]</f>
        <v>3932.9</v>
      </c>
      <c r="P971" s="9">
        <v>323.37177777777777</v>
      </c>
      <c r="Q971" s="9">
        <f>Sales_Data17[[#This Row],[Line Total]]-(Sales_Data17[[#This Row],[Total Unit Cost]]*Sales_Data17[[#This Row],[Order Quantity]])</f>
        <v>1022.5540000000001</v>
      </c>
      <c r="R971" s="1" t="str">
        <f>TEXT(Sales_Data17[[#This Row],[OrderDate]],"MMM")</f>
        <v>Aug</v>
      </c>
      <c r="S971" s="1" t="str">
        <f t="shared" si="15"/>
        <v>2012</v>
      </c>
    </row>
    <row r="972" spans="1:19">
      <c r="A972" t="s">
        <v>995</v>
      </c>
      <c r="B972" s="2">
        <v>41124</v>
      </c>
      <c r="C972" s="2" t="str">
        <f>VLOOKUP(Sales_Data17[[#This Row],[Customer Name Index]],Customer_Data[#All],2,0)</f>
        <v>Pure Group</v>
      </c>
      <c r="D972">
        <v>17</v>
      </c>
      <c r="E972" t="s">
        <v>3</v>
      </c>
      <c r="F972" t="s">
        <v>8168</v>
      </c>
      <c r="G972" t="s">
        <v>8025</v>
      </c>
      <c r="H972" t="str">
        <f>VLOOKUP(Sales_Data17[[#This Row],[Delivery Region Index]],Regions_Table[#All],2,0)</f>
        <v>Victoria</v>
      </c>
      <c r="I972" t="str">
        <f>VLOOKUP(Sales_Data17[[#This Row],[Delivery Region Index]],Regions_Table[#All],3,0)</f>
        <v>Melbourne</v>
      </c>
      <c r="J972">
        <v>47</v>
      </c>
      <c r="K972">
        <v>7</v>
      </c>
      <c r="L972" t="str">
        <f>VLOOKUP(Sales_Data17[[#This Row],[Product Description Index]],Products_Data[#All],2,0)</f>
        <v>Dress Shirts</v>
      </c>
      <c r="M972">
        <v>8</v>
      </c>
      <c r="N972" s="9">
        <v>123.57777777777778</v>
      </c>
      <c r="O972" s="9">
        <f>Sales_Data17[[#This Row],[Order Quantity]]*Sales_Data17[[#This Row],[Unit Price]]</f>
        <v>988.62222222222226</v>
      </c>
      <c r="P972" s="9">
        <v>55.61</v>
      </c>
      <c r="Q972" s="9">
        <f>Sales_Data17[[#This Row],[Line Total]]-(Sales_Data17[[#This Row],[Total Unit Cost]]*Sales_Data17[[#This Row],[Order Quantity]])</f>
        <v>543.74222222222227</v>
      </c>
      <c r="R972" s="1" t="str">
        <f>TEXT(Sales_Data17[[#This Row],[OrderDate]],"MMM")</f>
        <v>Aug</v>
      </c>
      <c r="S972" s="1" t="str">
        <f t="shared" si="15"/>
        <v>2012</v>
      </c>
    </row>
    <row r="973" spans="1:19">
      <c r="A973" t="s">
        <v>996</v>
      </c>
      <c r="B973" s="2">
        <v>41124</v>
      </c>
      <c r="C973" s="2" t="str">
        <f>VLOOKUP(Sales_Data17[[#This Row],[Customer Name Index]],Customer_Data[#All],2,0)</f>
        <v>Rochester Ltd</v>
      </c>
      <c r="D973">
        <v>15</v>
      </c>
      <c r="E973" t="s">
        <v>3</v>
      </c>
      <c r="F973" t="s">
        <v>8168</v>
      </c>
      <c r="G973" t="s">
        <v>8025</v>
      </c>
      <c r="H973" t="str">
        <f>VLOOKUP(Sales_Data17[[#This Row],[Delivery Region Index]],Regions_Table[#All],2,0)</f>
        <v>Queensland</v>
      </c>
      <c r="I973" t="str">
        <f>VLOOKUP(Sales_Data17[[#This Row],[Delivery Region Index]],Regions_Table[#All],3,0)</f>
        <v>Sunshine Coast</v>
      </c>
      <c r="J973">
        <v>42</v>
      </c>
      <c r="K973">
        <v>6</v>
      </c>
      <c r="L973" t="str">
        <f>VLOOKUP(Sales_Data17[[#This Row],[Product Description Index]],Products_Data[#All],2,0)</f>
        <v>Socks</v>
      </c>
      <c r="M973">
        <v>3</v>
      </c>
      <c r="N973" s="9">
        <v>100.5</v>
      </c>
      <c r="O973" s="9">
        <f>Sales_Data17[[#This Row],[Order Quantity]]*Sales_Data17[[#This Row],[Unit Price]]</f>
        <v>301.5</v>
      </c>
      <c r="P973" s="9">
        <v>41.204999999999998</v>
      </c>
      <c r="Q973" s="9">
        <f>Sales_Data17[[#This Row],[Line Total]]-(Sales_Data17[[#This Row],[Total Unit Cost]]*Sales_Data17[[#This Row],[Order Quantity]])</f>
        <v>177.88499999999999</v>
      </c>
      <c r="R973" s="1" t="str">
        <f>TEXT(Sales_Data17[[#This Row],[OrderDate]],"MMM")</f>
        <v>Aug</v>
      </c>
      <c r="S973" s="1" t="str">
        <f t="shared" si="15"/>
        <v>2012</v>
      </c>
    </row>
    <row r="974" spans="1:19">
      <c r="A974" t="s">
        <v>997</v>
      </c>
      <c r="B974" s="2">
        <v>41124</v>
      </c>
      <c r="C974" s="2" t="str">
        <f>VLOOKUP(Sales_Data17[[#This Row],[Customer Name Index]],Customer_Data[#All],2,0)</f>
        <v>PEDIFIX, Corp</v>
      </c>
      <c r="D974">
        <v>6</v>
      </c>
      <c r="E974" t="s">
        <v>4</v>
      </c>
      <c r="F974" t="s">
        <v>8168</v>
      </c>
      <c r="G974" t="s">
        <v>8027</v>
      </c>
      <c r="H974" t="str">
        <f>VLOOKUP(Sales_Data17[[#This Row],[Delivery Region Index]],Regions_Table[#All],2,0)</f>
        <v>New South Wales</v>
      </c>
      <c r="I974" t="str">
        <f>VLOOKUP(Sales_Data17[[#This Row],[Delivery Region Index]],Regions_Table[#All],3,0)</f>
        <v>Maitland</v>
      </c>
      <c r="J974">
        <v>15</v>
      </c>
      <c r="K974">
        <v>3</v>
      </c>
      <c r="L974" t="str">
        <f>VLOOKUP(Sales_Data17[[#This Row],[Product Description Index]],Products_Data[#All],2,0)</f>
        <v>Sunglasses</v>
      </c>
      <c r="M974">
        <v>1</v>
      </c>
      <c r="N974" s="9">
        <v>129.53333333333333</v>
      </c>
      <c r="O974" s="9">
        <f>Sales_Data17[[#This Row],[Order Quantity]]*Sales_Data17[[#This Row],[Unit Price]]</f>
        <v>129.53333333333333</v>
      </c>
      <c r="P974" s="9">
        <v>58.29</v>
      </c>
      <c r="Q974" s="9">
        <f>Sales_Data17[[#This Row],[Line Total]]-(Sales_Data17[[#This Row],[Total Unit Cost]]*Sales_Data17[[#This Row],[Order Quantity]])</f>
        <v>71.243333333333339</v>
      </c>
      <c r="R974" s="1" t="str">
        <f>TEXT(Sales_Data17[[#This Row],[OrderDate]],"MMM")</f>
        <v>Aug</v>
      </c>
      <c r="S974" s="1" t="str">
        <f t="shared" si="15"/>
        <v>2012</v>
      </c>
    </row>
    <row r="975" spans="1:19">
      <c r="A975" t="s">
        <v>998</v>
      </c>
      <c r="B975" s="2">
        <v>41124</v>
      </c>
      <c r="C975" s="2" t="str">
        <f>VLOOKUP(Sales_Data17[[#This Row],[Customer Name Index]],Customer_Data[#All],2,0)</f>
        <v>3LAB, Ltd</v>
      </c>
      <c r="D975">
        <v>16</v>
      </c>
      <c r="E975" t="s">
        <v>3</v>
      </c>
      <c r="F975" t="s">
        <v>8168</v>
      </c>
      <c r="G975" t="s">
        <v>8025</v>
      </c>
      <c r="H975" t="str">
        <f>VLOOKUP(Sales_Data17[[#This Row],[Delivery Region Index]],Regions_Table[#All],2,0)</f>
        <v>South Australia</v>
      </c>
      <c r="I975" t="str">
        <f>VLOOKUP(Sales_Data17[[#This Row],[Delivery Region Index]],Regions_Table[#All],3,0)</f>
        <v>Adelaide</v>
      </c>
      <c r="J975">
        <v>46</v>
      </c>
      <c r="K975">
        <v>7</v>
      </c>
      <c r="L975" t="str">
        <f>VLOOKUP(Sales_Data17[[#This Row],[Product Description Index]],Products_Data[#All],2,0)</f>
        <v>Dress Shirts</v>
      </c>
      <c r="M975">
        <v>5</v>
      </c>
      <c r="N975" s="9">
        <v>19.355555555555558</v>
      </c>
      <c r="O975" s="9">
        <f>Sales_Data17[[#This Row],[Order Quantity]]*Sales_Data17[[#This Row],[Unit Price]]</f>
        <v>96.777777777777786</v>
      </c>
      <c r="P975" s="9">
        <v>12.968222222222224</v>
      </c>
      <c r="Q975" s="9">
        <f>Sales_Data17[[#This Row],[Line Total]]-(Sales_Data17[[#This Row],[Total Unit Cost]]*Sales_Data17[[#This Row],[Order Quantity]])</f>
        <v>31.936666666666667</v>
      </c>
      <c r="R975" s="1" t="str">
        <f>TEXT(Sales_Data17[[#This Row],[OrderDate]],"MMM")</f>
        <v>Aug</v>
      </c>
      <c r="S975" s="1" t="str">
        <f t="shared" si="15"/>
        <v>2012</v>
      </c>
    </row>
    <row r="976" spans="1:19">
      <c r="A976" t="s">
        <v>999</v>
      </c>
      <c r="B976" s="2">
        <v>41125</v>
      </c>
      <c r="C976" s="2" t="str">
        <f>VLOOKUP(Sales_Data17[[#This Row],[Customer Name Index]],Customer_Data[#All],2,0)</f>
        <v>Eminence Corp</v>
      </c>
      <c r="D976">
        <v>18</v>
      </c>
      <c r="E976" t="s">
        <v>4</v>
      </c>
      <c r="F976" t="s">
        <v>8168</v>
      </c>
      <c r="G976" t="s">
        <v>8025</v>
      </c>
      <c r="H976" t="str">
        <f>VLOOKUP(Sales_Data17[[#This Row],[Delivery Region Index]],Regions_Table[#All],2,0)</f>
        <v>Victoria</v>
      </c>
      <c r="I976" t="str">
        <f>VLOOKUP(Sales_Data17[[#This Row],[Delivery Region Index]],Regions_Table[#All],3,0)</f>
        <v>Geelong</v>
      </c>
      <c r="J976">
        <v>51</v>
      </c>
      <c r="K976">
        <v>7</v>
      </c>
      <c r="L976" t="str">
        <f>VLOOKUP(Sales_Data17[[#This Row],[Product Description Index]],Products_Data[#All],2,0)</f>
        <v>Dress Shirts</v>
      </c>
      <c r="M976">
        <v>6</v>
      </c>
      <c r="N976" s="9">
        <v>264.27777777777777</v>
      </c>
      <c r="O976" s="9">
        <f>Sales_Data17[[#This Row],[Order Quantity]]*Sales_Data17[[#This Row],[Unit Price]]</f>
        <v>1585.6666666666665</v>
      </c>
      <c r="P976" s="9">
        <v>153.2811111111111</v>
      </c>
      <c r="Q976" s="9">
        <f>Sales_Data17[[#This Row],[Line Total]]-(Sales_Data17[[#This Row],[Total Unit Cost]]*Sales_Data17[[#This Row],[Order Quantity]])</f>
        <v>665.9799999999999</v>
      </c>
      <c r="R976" s="1" t="str">
        <f>TEXT(Sales_Data17[[#This Row],[OrderDate]],"MMM")</f>
        <v>Aug</v>
      </c>
      <c r="S976" s="1" t="str">
        <f t="shared" si="15"/>
        <v>2012</v>
      </c>
    </row>
    <row r="977" spans="1:19">
      <c r="A977" t="s">
        <v>1000</v>
      </c>
      <c r="B977" s="2">
        <v>41125</v>
      </c>
      <c r="C977" s="2" t="str">
        <f>VLOOKUP(Sales_Data17[[#This Row],[Customer Name Index]],Customer_Data[#All],2,0)</f>
        <v>Pacific Ltd</v>
      </c>
      <c r="D977">
        <v>20</v>
      </c>
      <c r="E977" t="s">
        <v>4</v>
      </c>
      <c r="F977" t="s">
        <v>8168</v>
      </c>
      <c r="G977" t="s">
        <v>8028</v>
      </c>
      <c r="H977" t="str">
        <f>VLOOKUP(Sales_Data17[[#This Row],[Delivery Region Index]],Regions_Table[#All],2,0)</f>
        <v>Victoria</v>
      </c>
      <c r="I977" t="str">
        <f>VLOOKUP(Sales_Data17[[#This Row],[Delivery Region Index]],Regions_Table[#All],3,0)</f>
        <v>Wodonga</v>
      </c>
      <c r="J977">
        <v>58</v>
      </c>
      <c r="K977">
        <v>8</v>
      </c>
      <c r="L977" t="str">
        <f>VLOOKUP(Sales_Data17[[#This Row],[Product Description Index]],Products_Data[#All],2,0)</f>
        <v>Shoes</v>
      </c>
      <c r="M977">
        <v>5</v>
      </c>
      <c r="N977" s="9">
        <v>113.90000000000002</v>
      </c>
      <c r="O977" s="9">
        <f>Sales_Data17[[#This Row],[Order Quantity]]*Sales_Data17[[#This Row],[Unit Price]]</f>
        <v>569.50000000000011</v>
      </c>
      <c r="P977" s="9">
        <v>94.537000000000006</v>
      </c>
      <c r="Q977" s="9">
        <f>Sales_Data17[[#This Row],[Line Total]]-(Sales_Data17[[#This Row],[Total Unit Cost]]*Sales_Data17[[#This Row],[Order Quantity]])</f>
        <v>96.815000000000055</v>
      </c>
      <c r="R977" s="1" t="str">
        <f>TEXT(Sales_Data17[[#This Row],[OrderDate]],"MMM")</f>
        <v>Aug</v>
      </c>
      <c r="S977" s="1" t="str">
        <f t="shared" si="15"/>
        <v>2012</v>
      </c>
    </row>
    <row r="978" spans="1:19">
      <c r="A978" t="s">
        <v>1001</v>
      </c>
      <c r="B978" s="2">
        <v>41125</v>
      </c>
      <c r="C978" s="2" t="str">
        <f>VLOOKUP(Sales_Data17[[#This Row],[Customer Name Index]],Customer_Data[#All],2,0)</f>
        <v>PEDIFIX, Corp</v>
      </c>
      <c r="D978">
        <v>6</v>
      </c>
      <c r="E978" t="s">
        <v>4</v>
      </c>
      <c r="F978" t="s">
        <v>8168</v>
      </c>
      <c r="G978" t="s">
        <v>8027</v>
      </c>
      <c r="H978" t="str">
        <f>VLOOKUP(Sales_Data17[[#This Row],[Delivery Region Index]],Regions_Table[#All],2,0)</f>
        <v>New South Wales</v>
      </c>
      <c r="I978" t="str">
        <f>VLOOKUP(Sales_Data17[[#This Row],[Delivery Region Index]],Regions_Table[#All],3,0)</f>
        <v>Newcastle</v>
      </c>
      <c r="J978">
        <v>16</v>
      </c>
      <c r="K978">
        <v>3</v>
      </c>
      <c r="L978" t="str">
        <f>VLOOKUP(Sales_Data17[[#This Row],[Product Description Index]],Products_Data[#All],2,0)</f>
        <v>Sunglasses</v>
      </c>
      <c r="M978">
        <v>1</v>
      </c>
      <c r="N978" s="9">
        <v>426.56666666666666</v>
      </c>
      <c r="O978" s="9">
        <f>Sales_Data17[[#This Row],[Order Quantity]]*Sales_Data17[[#This Row],[Unit Price]]</f>
        <v>426.56666666666666</v>
      </c>
      <c r="P978" s="9">
        <v>226.08033333333333</v>
      </c>
      <c r="Q978" s="9">
        <f>Sales_Data17[[#This Row],[Line Total]]-(Sales_Data17[[#This Row],[Total Unit Cost]]*Sales_Data17[[#This Row],[Order Quantity]])</f>
        <v>200.48633333333333</v>
      </c>
      <c r="R978" s="1" t="str">
        <f>TEXT(Sales_Data17[[#This Row],[OrderDate]],"MMM")</f>
        <v>Aug</v>
      </c>
      <c r="S978" s="1" t="str">
        <f t="shared" si="15"/>
        <v>2012</v>
      </c>
    </row>
    <row r="979" spans="1:19">
      <c r="A979" t="s">
        <v>1002</v>
      </c>
      <c r="B979" s="2">
        <v>41126</v>
      </c>
      <c r="C979" s="2" t="str">
        <f>VLOOKUP(Sales_Data17[[#This Row],[Customer Name Index]],Customer_Data[#All],2,0)</f>
        <v>21st Ltd</v>
      </c>
      <c r="D979">
        <v>10</v>
      </c>
      <c r="E979" t="s">
        <v>2</v>
      </c>
      <c r="F979" t="s">
        <v>8168</v>
      </c>
      <c r="G979" t="s">
        <v>8027</v>
      </c>
      <c r="H979" t="str">
        <f>VLOOKUP(Sales_Data17[[#This Row],[Delivery Region Index]],Regions_Table[#All],2,0)</f>
        <v>Queensland</v>
      </c>
      <c r="I979" t="str">
        <f>VLOOKUP(Sales_Data17[[#This Row],[Delivery Region Index]],Regions_Table[#All],3,0)</f>
        <v>Bundaberg</v>
      </c>
      <c r="J979">
        <v>27</v>
      </c>
      <c r="K979">
        <v>4</v>
      </c>
      <c r="L979" t="str">
        <f>VLOOKUP(Sales_Data17[[#This Row],[Product Description Index]],Products_Data[#All],2,0)</f>
        <v>Jeans</v>
      </c>
      <c r="M979">
        <v>4</v>
      </c>
      <c r="N979" s="9">
        <v>114.64444444444445</v>
      </c>
      <c r="O979" s="9">
        <f>Sales_Data17[[#This Row],[Order Quantity]]*Sales_Data17[[#This Row],[Unit Price]]</f>
        <v>458.57777777777778</v>
      </c>
      <c r="P979" s="9">
        <v>72.225999999999999</v>
      </c>
      <c r="Q979" s="9">
        <f>Sales_Data17[[#This Row],[Line Total]]-(Sales_Data17[[#This Row],[Total Unit Cost]]*Sales_Data17[[#This Row],[Order Quantity]])</f>
        <v>169.67377777777779</v>
      </c>
      <c r="R979" s="1" t="str">
        <f>TEXT(Sales_Data17[[#This Row],[OrderDate]],"MMM")</f>
        <v>Aug</v>
      </c>
      <c r="S979" s="1" t="str">
        <f t="shared" si="15"/>
        <v>2012</v>
      </c>
    </row>
    <row r="980" spans="1:19">
      <c r="A980" t="s">
        <v>1003</v>
      </c>
      <c r="B980" s="2">
        <v>41126</v>
      </c>
      <c r="C980" s="2" t="str">
        <f>VLOOKUP(Sales_Data17[[#This Row],[Customer Name Index]],Customer_Data[#All],2,0)</f>
        <v xml:space="preserve">Qualitest </v>
      </c>
      <c r="D980">
        <v>19</v>
      </c>
      <c r="E980" t="s">
        <v>4</v>
      </c>
      <c r="F980" t="s">
        <v>8168</v>
      </c>
      <c r="G980" t="s">
        <v>8028</v>
      </c>
      <c r="H980" t="str">
        <f>VLOOKUP(Sales_Data17[[#This Row],[Delivery Region Index]],Regions_Table[#All],2,0)</f>
        <v>Victoria</v>
      </c>
      <c r="I980" t="str">
        <f>VLOOKUP(Sales_Data17[[#This Row],[Delivery Region Index]],Regions_Table[#All],3,0)</f>
        <v>Mildura</v>
      </c>
      <c r="J980">
        <v>53</v>
      </c>
      <c r="K980">
        <v>8</v>
      </c>
      <c r="L980" t="str">
        <f>VLOOKUP(Sales_Data17[[#This Row],[Product Description Index]],Products_Data[#All],2,0)</f>
        <v>Shoes</v>
      </c>
      <c r="M980">
        <v>8</v>
      </c>
      <c r="N980" s="9">
        <v>111.66666666666667</v>
      </c>
      <c r="O980" s="9">
        <f>Sales_Data17[[#This Row],[Order Quantity]]*Sales_Data17[[#This Row],[Unit Price]]</f>
        <v>893.33333333333337</v>
      </c>
      <c r="P980" s="9">
        <v>69.233333333333334</v>
      </c>
      <c r="Q980" s="9">
        <f>Sales_Data17[[#This Row],[Line Total]]-(Sales_Data17[[#This Row],[Total Unit Cost]]*Sales_Data17[[#This Row],[Order Quantity]])</f>
        <v>339.4666666666667</v>
      </c>
      <c r="R980" s="1" t="str">
        <f>TEXT(Sales_Data17[[#This Row],[OrderDate]],"MMM")</f>
        <v>Aug</v>
      </c>
      <c r="S980" s="1" t="str">
        <f t="shared" si="15"/>
        <v>2012</v>
      </c>
    </row>
    <row r="981" spans="1:19">
      <c r="A981" t="s">
        <v>1004</v>
      </c>
      <c r="B981" s="2">
        <v>41126</v>
      </c>
      <c r="C981" s="2" t="str">
        <f>VLOOKUP(Sales_Data17[[#This Row],[Customer Name Index]],Customer_Data[#All],2,0)</f>
        <v xml:space="preserve">Qualitest </v>
      </c>
      <c r="D981">
        <v>19</v>
      </c>
      <c r="E981" t="s">
        <v>2</v>
      </c>
      <c r="F981" t="s">
        <v>8168</v>
      </c>
      <c r="G981" t="s">
        <v>8028</v>
      </c>
      <c r="H981" t="str">
        <f>VLOOKUP(Sales_Data17[[#This Row],[Delivery Region Index]],Regions_Table[#All],2,0)</f>
        <v>Victoria</v>
      </c>
      <c r="I981" t="str">
        <f>VLOOKUP(Sales_Data17[[#This Row],[Delivery Region Index]],Regions_Table[#All],3,0)</f>
        <v>Shepparton</v>
      </c>
      <c r="J981">
        <v>54</v>
      </c>
      <c r="K981">
        <v>8</v>
      </c>
      <c r="L981" t="str">
        <f>VLOOKUP(Sales_Data17[[#This Row],[Product Description Index]],Products_Data[#All],2,0)</f>
        <v>Shoes</v>
      </c>
      <c r="M981">
        <v>5</v>
      </c>
      <c r="N981" s="9">
        <v>431.77777777777777</v>
      </c>
      <c r="O981" s="9">
        <f>Sales_Data17[[#This Row],[Order Quantity]]*Sales_Data17[[#This Row],[Unit Price]]</f>
        <v>2158.8888888888887</v>
      </c>
      <c r="P981" s="9">
        <v>246.11333333333334</v>
      </c>
      <c r="Q981" s="9">
        <f>Sales_Data17[[#This Row],[Line Total]]-(Sales_Data17[[#This Row],[Total Unit Cost]]*Sales_Data17[[#This Row],[Order Quantity]])</f>
        <v>928.32222222222208</v>
      </c>
      <c r="R981" s="1" t="str">
        <f>TEXT(Sales_Data17[[#This Row],[OrderDate]],"MMM")</f>
        <v>Aug</v>
      </c>
      <c r="S981" s="1" t="str">
        <f t="shared" si="15"/>
        <v>2012</v>
      </c>
    </row>
    <row r="982" spans="1:19">
      <c r="A982" t="s">
        <v>1005</v>
      </c>
      <c r="B982" s="2">
        <v>41126</v>
      </c>
      <c r="C982" s="2" t="str">
        <f>VLOOKUP(Sales_Data17[[#This Row],[Customer Name Index]],Customer_Data[#All],2,0)</f>
        <v>Apollo Ltd</v>
      </c>
      <c r="D982">
        <v>11</v>
      </c>
      <c r="E982" t="s">
        <v>2</v>
      </c>
      <c r="F982" t="s">
        <v>8168</v>
      </c>
      <c r="G982" t="s">
        <v>8026</v>
      </c>
      <c r="H982" t="str">
        <f>VLOOKUP(Sales_Data17[[#This Row],[Delivery Region Index]],Regions_Table[#All],2,0)</f>
        <v>Queensland</v>
      </c>
      <c r="I982" t="str">
        <f>VLOOKUP(Sales_Data17[[#This Row],[Delivery Region Index]],Regions_Table[#All],3,0)</f>
        <v>Gladstone</v>
      </c>
      <c r="J982">
        <v>30</v>
      </c>
      <c r="K982">
        <v>5</v>
      </c>
      <c r="L982" t="str">
        <f>VLOOKUP(Sales_Data17[[#This Row],[Product Description Index]],Products_Data[#All],2,0)</f>
        <v>Hats</v>
      </c>
      <c r="M982">
        <v>5</v>
      </c>
      <c r="N982" s="9">
        <v>125.06666666666668</v>
      </c>
      <c r="O982" s="9">
        <f>Sales_Data17[[#This Row],[Order Quantity]]*Sales_Data17[[#This Row],[Unit Price]]</f>
        <v>625.33333333333337</v>
      </c>
      <c r="P982" s="9">
        <v>63.784000000000006</v>
      </c>
      <c r="Q982" s="9">
        <f>Sales_Data17[[#This Row],[Line Total]]-(Sales_Data17[[#This Row],[Total Unit Cost]]*Sales_Data17[[#This Row],[Order Quantity]])</f>
        <v>306.41333333333336</v>
      </c>
      <c r="R982" s="1" t="str">
        <f>TEXT(Sales_Data17[[#This Row],[OrderDate]],"MMM")</f>
        <v>Aug</v>
      </c>
      <c r="S982" s="1" t="str">
        <f t="shared" si="15"/>
        <v>2012</v>
      </c>
    </row>
    <row r="983" spans="1:19">
      <c r="A983" t="s">
        <v>1006</v>
      </c>
      <c r="B983" s="2">
        <v>41126</v>
      </c>
      <c r="C983" s="2" t="str">
        <f>VLOOKUP(Sales_Data17[[#This Row],[Customer Name Index]],Customer_Data[#All],2,0)</f>
        <v>Eminence Corp</v>
      </c>
      <c r="D983">
        <v>18</v>
      </c>
      <c r="E983" t="s">
        <v>2</v>
      </c>
      <c r="F983" t="s">
        <v>8168</v>
      </c>
      <c r="G983" t="s">
        <v>8025</v>
      </c>
      <c r="H983" t="str">
        <f>VLOOKUP(Sales_Data17[[#This Row],[Delivery Region Index]],Regions_Table[#All],2,0)</f>
        <v>Victoria</v>
      </c>
      <c r="I983" t="str">
        <f>VLOOKUP(Sales_Data17[[#This Row],[Delivery Region Index]],Regions_Table[#All],3,0)</f>
        <v>Latrobe City</v>
      </c>
      <c r="J983">
        <v>52</v>
      </c>
      <c r="K983">
        <v>8</v>
      </c>
      <c r="L983" t="str">
        <f>VLOOKUP(Sales_Data17[[#This Row],[Product Description Index]],Products_Data[#All],2,0)</f>
        <v>Shoes</v>
      </c>
      <c r="M983">
        <v>5</v>
      </c>
      <c r="N983" s="9">
        <v>433.26666666666665</v>
      </c>
      <c r="O983" s="9">
        <f>Sales_Data17[[#This Row],[Order Quantity]]*Sales_Data17[[#This Row],[Unit Price]]</f>
        <v>2166.333333333333</v>
      </c>
      <c r="P983" s="9">
        <v>203.63533333333331</v>
      </c>
      <c r="Q983" s="9">
        <f>Sales_Data17[[#This Row],[Line Total]]-(Sales_Data17[[#This Row],[Total Unit Cost]]*Sales_Data17[[#This Row],[Order Quantity]])</f>
        <v>1148.1566666666665</v>
      </c>
      <c r="R983" s="1" t="str">
        <f>TEXT(Sales_Data17[[#This Row],[OrderDate]],"MMM")</f>
        <v>Aug</v>
      </c>
      <c r="S983" s="1" t="str">
        <f t="shared" si="15"/>
        <v>2012</v>
      </c>
    </row>
    <row r="984" spans="1:19">
      <c r="A984" t="s">
        <v>1007</v>
      </c>
      <c r="B984" s="2">
        <v>41126</v>
      </c>
      <c r="C984" s="2" t="str">
        <f>VLOOKUP(Sales_Data17[[#This Row],[Customer Name Index]],Customer_Data[#All],2,0)</f>
        <v xml:space="preserve">Medline </v>
      </c>
      <c r="D984">
        <v>12</v>
      </c>
      <c r="E984" t="s">
        <v>3</v>
      </c>
      <c r="F984" t="s">
        <v>8168</v>
      </c>
      <c r="G984" t="s">
        <v>8026</v>
      </c>
      <c r="H984" t="str">
        <f>VLOOKUP(Sales_Data17[[#This Row],[Delivery Region Index]],Regions_Table[#All],2,0)</f>
        <v>Queensland</v>
      </c>
      <c r="I984" t="str">
        <f>VLOOKUP(Sales_Data17[[#This Row],[Delivery Region Index]],Regions_Table[#All],3,0)</f>
        <v>Ipswich</v>
      </c>
      <c r="J984">
        <v>34</v>
      </c>
      <c r="K984">
        <v>5</v>
      </c>
      <c r="L984" t="str">
        <f>VLOOKUP(Sales_Data17[[#This Row],[Product Description Index]],Products_Data[#All],2,0)</f>
        <v>Hats</v>
      </c>
      <c r="M984">
        <v>6</v>
      </c>
      <c r="N984" s="9">
        <v>204.72222222222223</v>
      </c>
      <c r="O984" s="9">
        <f>Sales_Data17[[#This Row],[Order Quantity]]*Sales_Data17[[#This Row],[Unit Price]]</f>
        <v>1228.3333333333335</v>
      </c>
      <c r="P984" s="9">
        <v>108.50277777777779</v>
      </c>
      <c r="Q984" s="9">
        <f>Sales_Data17[[#This Row],[Line Total]]-(Sales_Data17[[#This Row],[Total Unit Cost]]*Sales_Data17[[#This Row],[Order Quantity]])</f>
        <v>577.31666666666672</v>
      </c>
      <c r="R984" s="1" t="str">
        <f>TEXT(Sales_Data17[[#This Row],[OrderDate]],"MMM")</f>
        <v>Aug</v>
      </c>
      <c r="S984" s="1" t="str">
        <f t="shared" si="15"/>
        <v>2012</v>
      </c>
    </row>
    <row r="985" spans="1:19">
      <c r="A985" t="s">
        <v>1008</v>
      </c>
      <c r="B985" s="2">
        <v>41127</v>
      </c>
      <c r="C985" s="2" t="str">
        <f>VLOOKUP(Sales_Data17[[#This Row],[Customer Name Index]],Customer_Data[#All],2,0)</f>
        <v xml:space="preserve">Ei </v>
      </c>
      <c r="D985">
        <v>9</v>
      </c>
      <c r="E985" t="s">
        <v>2</v>
      </c>
      <c r="F985" t="s">
        <v>8168</v>
      </c>
      <c r="G985" t="s">
        <v>8027</v>
      </c>
      <c r="H985" t="str">
        <f>VLOOKUP(Sales_Data17[[#This Row],[Delivery Region Index]],Regions_Table[#All],2,0)</f>
        <v>New South Wales</v>
      </c>
      <c r="I985" t="str">
        <f>VLOOKUP(Sales_Data17[[#This Row],[Delivery Region Index]],Regions_Table[#All],3,0)</f>
        <v>Wyong</v>
      </c>
      <c r="J985">
        <v>25</v>
      </c>
      <c r="K985">
        <v>4</v>
      </c>
      <c r="L985" t="str">
        <f>VLOOKUP(Sales_Data17[[#This Row],[Product Description Index]],Products_Data[#All],2,0)</f>
        <v>Jeans</v>
      </c>
      <c r="M985">
        <v>4</v>
      </c>
      <c r="N985" s="9">
        <v>22.333333333333332</v>
      </c>
      <c r="O985" s="9">
        <f>Sales_Data17[[#This Row],[Order Quantity]]*Sales_Data17[[#This Row],[Unit Price]]</f>
        <v>89.333333333333329</v>
      </c>
      <c r="P985" s="9">
        <v>9.6033333333333317</v>
      </c>
      <c r="Q985" s="9">
        <f>Sales_Data17[[#This Row],[Line Total]]-(Sales_Data17[[#This Row],[Total Unit Cost]]*Sales_Data17[[#This Row],[Order Quantity]])</f>
        <v>50.92</v>
      </c>
      <c r="R985" s="1" t="str">
        <f>TEXT(Sales_Data17[[#This Row],[OrderDate]],"MMM")</f>
        <v>Aug</v>
      </c>
      <c r="S985" s="1" t="str">
        <f t="shared" si="15"/>
        <v>2012</v>
      </c>
    </row>
    <row r="986" spans="1:19">
      <c r="A986" t="s">
        <v>1009</v>
      </c>
      <c r="B986" s="2">
        <v>41127</v>
      </c>
      <c r="C986" s="2" t="str">
        <f>VLOOKUP(Sales_Data17[[#This Row],[Customer Name Index]],Customer_Data[#All],2,0)</f>
        <v>Pure Group</v>
      </c>
      <c r="D986">
        <v>17</v>
      </c>
      <c r="E986" t="s">
        <v>4</v>
      </c>
      <c r="F986" t="s">
        <v>8168</v>
      </c>
      <c r="G986" t="s">
        <v>8025</v>
      </c>
      <c r="H986" t="str">
        <f>VLOOKUP(Sales_Data17[[#This Row],[Delivery Region Index]],Regions_Table[#All],2,0)</f>
        <v>Victoria</v>
      </c>
      <c r="I986" t="str">
        <f>VLOOKUP(Sales_Data17[[#This Row],[Delivery Region Index]],Regions_Table[#All],3,0)</f>
        <v>Benalla</v>
      </c>
      <c r="J986">
        <v>48</v>
      </c>
      <c r="K986">
        <v>7</v>
      </c>
      <c r="L986" t="str">
        <f>VLOOKUP(Sales_Data17[[#This Row],[Product Description Index]],Products_Data[#All],2,0)</f>
        <v>Dress Shirts</v>
      </c>
      <c r="M986">
        <v>3</v>
      </c>
      <c r="N986" s="9">
        <v>196.53333333333333</v>
      </c>
      <c r="O986" s="9">
        <f>Sales_Data17[[#This Row],[Order Quantity]]*Sales_Data17[[#This Row],[Unit Price]]</f>
        <v>589.6</v>
      </c>
      <c r="P986" s="9">
        <v>78.61333333333333</v>
      </c>
      <c r="Q986" s="9">
        <f>Sales_Data17[[#This Row],[Line Total]]-(Sales_Data17[[#This Row],[Total Unit Cost]]*Sales_Data17[[#This Row],[Order Quantity]])</f>
        <v>353.76000000000005</v>
      </c>
      <c r="R986" s="1" t="str">
        <f>TEXT(Sales_Data17[[#This Row],[OrderDate]],"MMM")</f>
        <v>Aug</v>
      </c>
      <c r="S986" s="1" t="str">
        <f t="shared" si="15"/>
        <v>2012</v>
      </c>
    </row>
    <row r="987" spans="1:19">
      <c r="A987" t="s">
        <v>1010</v>
      </c>
      <c r="B987" s="2">
        <v>41127</v>
      </c>
      <c r="C987" s="2" t="str">
        <f>VLOOKUP(Sales_Data17[[#This Row],[Customer Name Index]],Customer_Data[#All],2,0)</f>
        <v>Rochester Ltd</v>
      </c>
      <c r="D987">
        <v>15</v>
      </c>
      <c r="E987" t="s">
        <v>4</v>
      </c>
      <c r="F987" t="s">
        <v>8168</v>
      </c>
      <c r="G987" t="s">
        <v>8025</v>
      </c>
      <c r="H987" t="str">
        <f>VLOOKUP(Sales_Data17[[#This Row],[Delivery Region Index]],Regions_Table[#All],2,0)</f>
        <v>Queensland</v>
      </c>
      <c r="I987" t="str">
        <f>VLOOKUP(Sales_Data17[[#This Row],[Delivery Region Index]],Regions_Table[#All],3,0)</f>
        <v>Thuringowa</v>
      </c>
      <c r="J987">
        <v>43</v>
      </c>
      <c r="K987">
        <v>6</v>
      </c>
      <c r="L987" t="str">
        <f>VLOOKUP(Sales_Data17[[#This Row],[Product Description Index]],Products_Data[#All],2,0)</f>
        <v>Socks</v>
      </c>
      <c r="M987">
        <v>5</v>
      </c>
      <c r="N987" s="9">
        <v>666.27777777777783</v>
      </c>
      <c r="O987" s="9">
        <f>Sales_Data17[[#This Row],[Order Quantity]]*Sales_Data17[[#This Row],[Unit Price]]</f>
        <v>3331.3888888888891</v>
      </c>
      <c r="P987" s="9">
        <v>419.755</v>
      </c>
      <c r="Q987" s="9">
        <f>Sales_Data17[[#This Row],[Line Total]]-(Sales_Data17[[#This Row],[Total Unit Cost]]*Sales_Data17[[#This Row],[Order Quantity]])</f>
        <v>1232.6138888888891</v>
      </c>
      <c r="R987" s="1" t="str">
        <f>TEXT(Sales_Data17[[#This Row],[OrderDate]],"MMM")</f>
        <v>Aug</v>
      </c>
      <c r="S987" s="1" t="str">
        <f t="shared" si="15"/>
        <v>2012</v>
      </c>
    </row>
    <row r="988" spans="1:19">
      <c r="A988" t="s">
        <v>1011</v>
      </c>
      <c r="B988" s="2">
        <v>41128</v>
      </c>
      <c r="C988" s="2" t="str">
        <f>VLOOKUP(Sales_Data17[[#This Row],[Customer Name Index]],Customer_Data[#All],2,0)</f>
        <v>Eminence Corp</v>
      </c>
      <c r="D988">
        <v>18</v>
      </c>
      <c r="E988" t="s">
        <v>3</v>
      </c>
      <c r="F988" t="s">
        <v>8168</v>
      </c>
      <c r="G988" t="s">
        <v>8025</v>
      </c>
      <c r="H988" t="str">
        <f>VLOOKUP(Sales_Data17[[#This Row],[Delivery Region Index]],Regions_Table[#All],2,0)</f>
        <v>Victoria</v>
      </c>
      <c r="I988" t="str">
        <f>VLOOKUP(Sales_Data17[[#This Row],[Delivery Region Index]],Regions_Table[#All],3,0)</f>
        <v>Latrobe City</v>
      </c>
      <c r="J988">
        <v>52</v>
      </c>
      <c r="K988">
        <v>8</v>
      </c>
      <c r="L988" t="str">
        <f>VLOOKUP(Sales_Data17[[#This Row],[Product Description Index]],Products_Data[#All],2,0)</f>
        <v>Shoes</v>
      </c>
      <c r="M988">
        <v>6</v>
      </c>
      <c r="N988" s="9">
        <v>280.65555555555557</v>
      </c>
      <c r="O988" s="9">
        <f>Sales_Data17[[#This Row],[Order Quantity]]*Sales_Data17[[#This Row],[Unit Price]]</f>
        <v>1683.9333333333334</v>
      </c>
      <c r="P988" s="9">
        <v>185.23266666666666</v>
      </c>
      <c r="Q988" s="9">
        <f>Sales_Data17[[#This Row],[Line Total]]-(Sales_Data17[[#This Row],[Total Unit Cost]]*Sales_Data17[[#This Row],[Order Quantity]])</f>
        <v>572.53733333333344</v>
      </c>
      <c r="R988" s="1" t="str">
        <f>TEXT(Sales_Data17[[#This Row],[OrderDate]],"MMM")</f>
        <v>Aug</v>
      </c>
      <c r="S988" s="1" t="str">
        <f t="shared" si="15"/>
        <v>2012</v>
      </c>
    </row>
    <row r="989" spans="1:19">
      <c r="A989" t="s">
        <v>1012</v>
      </c>
      <c r="B989" s="2">
        <v>41128</v>
      </c>
      <c r="C989" s="2" t="str">
        <f>VLOOKUP(Sales_Data17[[#This Row],[Customer Name Index]],Customer_Data[#All],2,0)</f>
        <v>ETUDE Ltd</v>
      </c>
      <c r="D989">
        <v>4</v>
      </c>
      <c r="E989" t="s">
        <v>2</v>
      </c>
      <c r="F989" t="s">
        <v>8168</v>
      </c>
      <c r="G989" t="s">
        <v>8027</v>
      </c>
      <c r="H989" t="str">
        <f>VLOOKUP(Sales_Data17[[#This Row],[Delivery Region Index]],Regions_Table[#All],2,0)</f>
        <v>New South Wales</v>
      </c>
      <c r="I989" t="str">
        <f>VLOOKUP(Sales_Data17[[#This Row],[Delivery Region Index]],Regions_Table[#All],3,0)</f>
        <v>Gosford</v>
      </c>
      <c r="J989">
        <v>9</v>
      </c>
      <c r="K989">
        <v>2</v>
      </c>
      <c r="L989" t="str">
        <f>VLOOKUP(Sales_Data17[[#This Row],[Product Description Index]],Products_Data[#All],2,0)</f>
        <v>Pants</v>
      </c>
      <c r="M989">
        <v>1</v>
      </c>
      <c r="N989" s="9">
        <v>111.66666666666667</v>
      </c>
      <c r="O989" s="9">
        <f>Sales_Data17[[#This Row],[Order Quantity]]*Sales_Data17[[#This Row],[Unit Price]]</f>
        <v>111.66666666666667</v>
      </c>
      <c r="P989" s="9">
        <v>62.533333333333339</v>
      </c>
      <c r="Q989" s="9">
        <f>Sales_Data17[[#This Row],[Line Total]]-(Sales_Data17[[#This Row],[Total Unit Cost]]*Sales_Data17[[#This Row],[Order Quantity]])</f>
        <v>49.133333333333333</v>
      </c>
      <c r="R989" s="1" t="str">
        <f>TEXT(Sales_Data17[[#This Row],[OrderDate]],"MMM")</f>
        <v>Aug</v>
      </c>
      <c r="S989" s="1" t="str">
        <f t="shared" si="15"/>
        <v>2012</v>
      </c>
    </row>
    <row r="990" spans="1:19">
      <c r="A990" t="s">
        <v>1013</v>
      </c>
      <c r="B990" s="2">
        <v>41128</v>
      </c>
      <c r="C990" s="2" t="str">
        <f>VLOOKUP(Sales_Data17[[#This Row],[Customer Name Index]],Customer_Data[#All],2,0)</f>
        <v>3LAB, Ltd</v>
      </c>
      <c r="D990">
        <v>16</v>
      </c>
      <c r="E990" t="s">
        <v>4</v>
      </c>
      <c r="F990" t="s">
        <v>8168</v>
      </c>
      <c r="G990" t="s">
        <v>8025</v>
      </c>
      <c r="H990" t="str">
        <f>VLOOKUP(Sales_Data17[[#This Row],[Delivery Region Index]],Regions_Table[#All],2,0)</f>
        <v>Queensland</v>
      </c>
      <c r="I990" t="str">
        <f>VLOOKUP(Sales_Data17[[#This Row],[Delivery Region Index]],Regions_Table[#All],3,0)</f>
        <v>Townsville</v>
      </c>
      <c r="J990">
        <v>45</v>
      </c>
      <c r="K990">
        <v>7</v>
      </c>
      <c r="L990" t="str">
        <f>VLOOKUP(Sales_Data17[[#This Row],[Product Description Index]],Products_Data[#All],2,0)</f>
        <v>Dress Shirts</v>
      </c>
      <c r="M990">
        <v>9</v>
      </c>
      <c r="N990" s="9">
        <v>104.96666666666667</v>
      </c>
      <c r="O990" s="9">
        <f>Sales_Data17[[#This Row],[Order Quantity]]*Sales_Data17[[#This Row],[Unit Price]]</f>
        <v>944.7</v>
      </c>
      <c r="P990" s="9">
        <v>41.986666666666672</v>
      </c>
      <c r="Q990" s="9">
        <f>Sales_Data17[[#This Row],[Line Total]]-(Sales_Data17[[#This Row],[Total Unit Cost]]*Sales_Data17[[#This Row],[Order Quantity]])</f>
        <v>566.81999999999994</v>
      </c>
      <c r="R990" s="1" t="str">
        <f>TEXT(Sales_Data17[[#This Row],[OrderDate]],"MMM")</f>
        <v>Aug</v>
      </c>
      <c r="S990" s="1" t="str">
        <f t="shared" si="15"/>
        <v>2012</v>
      </c>
    </row>
    <row r="991" spans="1:19">
      <c r="A991" t="s">
        <v>1014</v>
      </c>
      <c r="B991" s="2">
        <v>41128</v>
      </c>
      <c r="C991" s="2" t="str">
        <f>VLOOKUP(Sales_Data17[[#This Row],[Customer Name Index]],Customer_Data[#All],2,0)</f>
        <v xml:space="preserve">Linde </v>
      </c>
      <c r="D991">
        <v>14</v>
      </c>
      <c r="E991" t="s">
        <v>3</v>
      </c>
      <c r="F991" t="s">
        <v>8168</v>
      </c>
      <c r="G991" t="s">
        <v>8026</v>
      </c>
      <c r="H991" t="str">
        <f>VLOOKUP(Sales_Data17[[#This Row],[Delivery Region Index]],Regions_Table[#All],2,0)</f>
        <v>Queensland</v>
      </c>
      <c r="I991" t="str">
        <f>VLOOKUP(Sales_Data17[[#This Row],[Delivery Region Index]],Regions_Table[#All],3,0)</f>
        <v>Nambour</v>
      </c>
      <c r="J991">
        <v>39</v>
      </c>
      <c r="K991">
        <v>6</v>
      </c>
      <c r="L991" t="str">
        <f>VLOOKUP(Sales_Data17[[#This Row],[Product Description Index]],Products_Data[#All],2,0)</f>
        <v>Socks</v>
      </c>
      <c r="M991">
        <v>5</v>
      </c>
      <c r="N991" s="9">
        <v>186.85555555555555</v>
      </c>
      <c r="O991" s="9">
        <f>Sales_Data17[[#This Row],[Order Quantity]]*Sales_Data17[[#This Row],[Unit Price]]</f>
        <v>934.27777777777783</v>
      </c>
      <c r="P991" s="9">
        <v>102.77055555555556</v>
      </c>
      <c r="Q991" s="9">
        <f>Sales_Data17[[#This Row],[Line Total]]-(Sales_Data17[[#This Row],[Total Unit Cost]]*Sales_Data17[[#This Row],[Order Quantity]])</f>
        <v>420.42500000000007</v>
      </c>
      <c r="R991" s="1" t="str">
        <f>TEXT(Sales_Data17[[#This Row],[OrderDate]],"MMM")</f>
        <v>Aug</v>
      </c>
      <c r="S991" s="1" t="str">
        <f t="shared" si="15"/>
        <v>2012</v>
      </c>
    </row>
    <row r="992" spans="1:19">
      <c r="A992" t="s">
        <v>1015</v>
      </c>
      <c r="B992" s="2">
        <v>41128</v>
      </c>
      <c r="C992" s="2" t="str">
        <f>VLOOKUP(Sales_Data17[[#This Row],[Customer Name Index]],Customer_Data[#All],2,0)</f>
        <v xml:space="preserve">Qualitest </v>
      </c>
      <c r="D992">
        <v>19</v>
      </c>
      <c r="E992" t="s">
        <v>4</v>
      </c>
      <c r="F992" t="s">
        <v>8168</v>
      </c>
      <c r="G992" t="s">
        <v>8028</v>
      </c>
      <c r="H992" t="str">
        <f>VLOOKUP(Sales_Data17[[#This Row],[Delivery Region Index]],Regions_Table[#All],2,0)</f>
        <v>Victoria</v>
      </c>
      <c r="I992" t="str">
        <f>VLOOKUP(Sales_Data17[[#This Row],[Delivery Region Index]],Regions_Table[#All],3,0)</f>
        <v>Shepparton</v>
      </c>
      <c r="J992">
        <v>54</v>
      </c>
      <c r="K992">
        <v>8</v>
      </c>
      <c r="L992" t="str">
        <f>VLOOKUP(Sales_Data17[[#This Row],[Product Description Index]],Products_Data[#All],2,0)</f>
        <v>Shoes</v>
      </c>
      <c r="M992">
        <v>6</v>
      </c>
      <c r="N992" s="9">
        <v>20.100000000000001</v>
      </c>
      <c r="O992" s="9">
        <f>Sales_Data17[[#This Row],[Order Quantity]]*Sales_Data17[[#This Row],[Unit Price]]</f>
        <v>120.60000000000001</v>
      </c>
      <c r="P992" s="9">
        <v>16.884</v>
      </c>
      <c r="Q992" s="9">
        <f>Sales_Data17[[#This Row],[Line Total]]-(Sales_Data17[[#This Row],[Total Unit Cost]]*Sales_Data17[[#This Row],[Order Quantity]])</f>
        <v>19.296000000000006</v>
      </c>
      <c r="R992" s="1" t="str">
        <f>TEXT(Sales_Data17[[#This Row],[OrderDate]],"MMM")</f>
        <v>Aug</v>
      </c>
      <c r="S992" s="1" t="str">
        <f t="shared" si="15"/>
        <v>2012</v>
      </c>
    </row>
    <row r="993" spans="1:19">
      <c r="A993" t="s">
        <v>1016</v>
      </c>
      <c r="B993" s="2">
        <v>41128</v>
      </c>
      <c r="C993" s="2" t="str">
        <f>VLOOKUP(Sales_Data17[[#This Row],[Customer Name Index]],Customer_Data[#All],2,0)</f>
        <v>Pure Group</v>
      </c>
      <c r="D993">
        <v>17</v>
      </c>
      <c r="E993" t="s">
        <v>4</v>
      </c>
      <c r="F993" t="s">
        <v>8168</v>
      </c>
      <c r="G993" t="s">
        <v>8025</v>
      </c>
      <c r="H993" t="str">
        <f>VLOOKUP(Sales_Data17[[#This Row],[Delivery Region Index]],Regions_Table[#All],2,0)</f>
        <v>Victoria</v>
      </c>
      <c r="I993" t="str">
        <f>VLOOKUP(Sales_Data17[[#This Row],[Delivery Region Index]],Regions_Table[#All],3,0)</f>
        <v>Ballarat</v>
      </c>
      <c r="J993">
        <v>49</v>
      </c>
      <c r="K993">
        <v>7</v>
      </c>
      <c r="L993" t="str">
        <f>VLOOKUP(Sales_Data17[[#This Row],[Product Description Index]],Products_Data[#All],2,0)</f>
        <v>Dress Shirts</v>
      </c>
      <c r="M993">
        <v>7</v>
      </c>
      <c r="N993" s="9">
        <v>210.67777777777781</v>
      </c>
      <c r="O993" s="9">
        <f>Sales_Data17[[#This Row],[Order Quantity]]*Sales_Data17[[#This Row],[Unit Price]]</f>
        <v>1474.7444444444445</v>
      </c>
      <c r="P993" s="9">
        <v>176.96933333333334</v>
      </c>
      <c r="Q993" s="9">
        <f>Sales_Data17[[#This Row],[Line Total]]-(Sales_Data17[[#This Row],[Total Unit Cost]]*Sales_Data17[[#This Row],[Order Quantity]])</f>
        <v>235.95911111111127</v>
      </c>
      <c r="R993" s="1" t="str">
        <f>TEXT(Sales_Data17[[#This Row],[OrderDate]],"MMM")</f>
        <v>Aug</v>
      </c>
      <c r="S993" s="1" t="str">
        <f t="shared" si="15"/>
        <v>2012</v>
      </c>
    </row>
    <row r="994" spans="1:19">
      <c r="A994" t="s">
        <v>1017</v>
      </c>
      <c r="B994" s="2">
        <v>41129</v>
      </c>
      <c r="C994" s="2" t="str">
        <f>VLOOKUP(Sales_Data17[[#This Row],[Customer Name Index]],Customer_Data[#All],2,0)</f>
        <v>3LAB, Ltd</v>
      </c>
      <c r="D994">
        <v>16</v>
      </c>
      <c r="E994" t="s">
        <v>4</v>
      </c>
      <c r="F994" t="s">
        <v>8168</v>
      </c>
      <c r="G994" t="s">
        <v>8025</v>
      </c>
      <c r="H994" t="str">
        <f>VLOOKUP(Sales_Data17[[#This Row],[Delivery Region Index]],Regions_Table[#All],2,0)</f>
        <v>South Australia</v>
      </c>
      <c r="I994" t="str">
        <f>VLOOKUP(Sales_Data17[[#This Row],[Delivery Region Index]],Regions_Table[#All],3,0)</f>
        <v>Adelaide</v>
      </c>
      <c r="J994">
        <v>46</v>
      </c>
      <c r="K994">
        <v>7</v>
      </c>
      <c r="L994" t="str">
        <f>VLOOKUP(Sales_Data17[[#This Row],[Product Description Index]],Products_Data[#All],2,0)</f>
        <v>Dress Shirts</v>
      </c>
      <c r="M994">
        <v>5</v>
      </c>
      <c r="N994" s="9">
        <v>89.333333333333329</v>
      </c>
      <c r="O994" s="9">
        <f>Sales_Data17[[#This Row],[Order Quantity]]*Sales_Data17[[#This Row],[Unit Price]]</f>
        <v>446.66666666666663</v>
      </c>
      <c r="P994" s="9">
        <v>45.56</v>
      </c>
      <c r="Q994" s="9">
        <f>Sales_Data17[[#This Row],[Line Total]]-(Sales_Data17[[#This Row],[Total Unit Cost]]*Sales_Data17[[#This Row],[Order Quantity]])</f>
        <v>218.86666666666662</v>
      </c>
      <c r="R994" s="1" t="str">
        <f>TEXT(Sales_Data17[[#This Row],[OrderDate]],"MMM")</f>
        <v>Aug</v>
      </c>
      <c r="S994" s="1" t="str">
        <f t="shared" si="15"/>
        <v>2012</v>
      </c>
    </row>
    <row r="995" spans="1:19">
      <c r="A995" t="s">
        <v>1018</v>
      </c>
      <c r="B995" s="2">
        <v>41129</v>
      </c>
      <c r="C995" s="2" t="str">
        <f>VLOOKUP(Sales_Data17[[#This Row],[Customer Name Index]],Customer_Data[#All],2,0)</f>
        <v>3LAB, Ltd</v>
      </c>
      <c r="D995">
        <v>16</v>
      </c>
      <c r="E995" t="s">
        <v>4</v>
      </c>
      <c r="F995" t="s">
        <v>8168</v>
      </c>
      <c r="G995" t="s">
        <v>8025</v>
      </c>
      <c r="H995" t="str">
        <f>VLOOKUP(Sales_Data17[[#This Row],[Delivery Region Index]],Regions_Table[#All],2,0)</f>
        <v>South Australia</v>
      </c>
      <c r="I995" t="str">
        <f>VLOOKUP(Sales_Data17[[#This Row],[Delivery Region Index]],Regions_Table[#All],3,0)</f>
        <v>Adelaide</v>
      </c>
      <c r="J995">
        <v>46</v>
      </c>
      <c r="K995">
        <v>7</v>
      </c>
      <c r="L995" t="str">
        <f>VLOOKUP(Sales_Data17[[#This Row],[Product Description Index]],Products_Data[#All],2,0)</f>
        <v>Dress Shirts</v>
      </c>
      <c r="M995">
        <v>2</v>
      </c>
      <c r="N995" s="9">
        <v>123.57777777777778</v>
      </c>
      <c r="O995" s="9">
        <f>Sales_Data17[[#This Row],[Order Quantity]]*Sales_Data17[[#This Row],[Unit Price]]</f>
        <v>247.15555555555557</v>
      </c>
      <c r="P995" s="9">
        <v>86.504444444444445</v>
      </c>
      <c r="Q995" s="9">
        <f>Sales_Data17[[#This Row],[Line Total]]-(Sales_Data17[[#This Row],[Total Unit Cost]]*Sales_Data17[[#This Row],[Order Quantity]])</f>
        <v>74.146666666666675</v>
      </c>
      <c r="R995" s="1" t="str">
        <f>TEXT(Sales_Data17[[#This Row],[OrderDate]],"MMM")</f>
        <v>Aug</v>
      </c>
      <c r="S995" s="1" t="str">
        <f t="shared" si="15"/>
        <v>2012</v>
      </c>
    </row>
    <row r="996" spans="1:19">
      <c r="A996" t="s">
        <v>1019</v>
      </c>
      <c r="B996" s="2">
        <v>41130</v>
      </c>
      <c r="C996" s="2" t="str">
        <f>VLOOKUP(Sales_Data17[[#This Row],[Customer Name Index]],Customer_Data[#All],2,0)</f>
        <v>21st Ltd</v>
      </c>
      <c r="D996">
        <v>10</v>
      </c>
      <c r="E996" t="s">
        <v>4</v>
      </c>
      <c r="F996" t="s">
        <v>8168</v>
      </c>
      <c r="G996" t="s">
        <v>8026</v>
      </c>
      <c r="H996" t="str">
        <f>VLOOKUP(Sales_Data17[[#This Row],[Delivery Region Index]],Regions_Table[#All],2,0)</f>
        <v>Queensland</v>
      </c>
      <c r="I996" t="str">
        <f>VLOOKUP(Sales_Data17[[#This Row],[Delivery Region Index]],Regions_Table[#All],3,0)</f>
        <v>Cairns</v>
      </c>
      <c r="J996">
        <v>28</v>
      </c>
      <c r="K996">
        <v>4</v>
      </c>
      <c r="L996" t="str">
        <f>VLOOKUP(Sales_Data17[[#This Row],[Product Description Index]],Products_Data[#All],2,0)</f>
        <v>Jeans</v>
      </c>
      <c r="M996">
        <v>5</v>
      </c>
      <c r="N996" s="9">
        <v>107.94444444444444</v>
      </c>
      <c r="O996" s="9">
        <f>Sales_Data17[[#This Row],[Order Quantity]]*Sales_Data17[[#This Row],[Unit Price]]</f>
        <v>539.72222222222217</v>
      </c>
      <c r="P996" s="9">
        <v>48.575000000000003</v>
      </c>
      <c r="Q996" s="9">
        <f>Sales_Data17[[#This Row],[Line Total]]-(Sales_Data17[[#This Row],[Total Unit Cost]]*Sales_Data17[[#This Row],[Order Quantity]])</f>
        <v>296.84722222222217</v>
      </c>
      <c r="R996" s="1" t="str">
        <f>TEXT(Sales_Data17[[#This Row],[OrderDate]],"MMM")</f>
        <v>Aug</v>
      </c>
      <c r="S996" s="1" t="str">
        <f t="shared" si="15"/>
        <v>2012</v>
      </c>
    </row>
    <row r="997" spans="1:19">
      <c r="A997" t="s">
        <v>1020</v>
      </c>
      <c r="B997" s="2">
        <v>41130</v>
      </c>
      <c r="C997" s="2" t="str">
        <f>VLOOKUP(Sales_Data17[[#This Row],[Customer Name Index]],Customer_Data[#All],2,0)</f>
        <v>Rochester Ltd</v>
      </c>
      <c r="D997">
        <v>15</v>
      </c>
      <c r="E997" t="s">
        <v>3</v>
      </c>
      <c r="F997" t="s">
        <v>8168</v>
      </c>
      <c r="G997" t="s">
        <v>8025</v>
      </c>
      <c r="H997" t="str">
        <f>VLOOKUP(Sales_Data17[[#This Row],[Delivery Region Index]],Regions_Table[#All],2,0)</f>
        <v>Queensland</v>
      </c>
      <c r="I997" t="str">
        <f>VLOOKUP(Sales_Data17[[#This Row],[Delivery Region Index]],Regions_Table[#All],3,0)</f>
        <v>Thuringowa</v>
      </c>
      <c r="J997">
        <v>43</v>
      </c>
      <c r="K997">
        <v>6</v>
      </c>
      <c r="L997" t="str">
        <f>VLOOKUP(Sales_Data17[[#This Row],[Product Description Index]],Products_Data[#All],2,0)</f>
        <v>Socks</v>
      </c>
      <c r="M997">
        <v>5</v>
      </c>
      <c r="N997" s="9">
        <v>273.95555555555552</v>
      </c>
      <c r="O997" s="9">
        <f>Sales_Data17[[#This Row],[Order Quantity]]*Sales_Data17[[#This Row],[Unit Price]]</f>
        <v>1369.7777777777776</v>
      </c>
      <c r="P997" s="9">
        <v>153.41511111111112</v>
      </c>
      <c r="Q997" s="9">
        <f>Sales_Data17[[#This Row],[Line Total]]-(Sales_Data17[[#This Row],[Total Unit Cost]]*Sales_Data17[[#This Row],[Order Quantity]])</f>
        <v>602.70222222222196</v>
      </c>
      <c r="R997" s="1" t="str">
        <f>TEXT(Sales_Data17[[#This Row],[OrderDate]],"MMM")</f>
        <v>Aug</v>
      </c>
      <c r="S997" s="1" t="str">
        <f t="shared" si="15"/>
        <v>2012</v>
      </c>
    </row>
    <row r="998" spans="1:19">
      <c r="A998" t="s">
        <v>1021</v>
      </c>
      <c r="B998" s="2">
        <v>41131</v>
      </c>
      <c r="C998" s="2" t="str">
        <f>VLOOKUP(Sales_Data17[[#This Row],[Customer Name Index]],Customer_Data[#All],2,0)</f>
        <v xml:space="preserve">Medline </v>
      </c>
      <c r="D998">
        <v>12</v>
      </c>
      <c r="E998" t="s">
        <v>4</v>
      </c>
      <c r="F998" t="s">
        <v>8168</v>
      </c>
      <c r="G998" t="s">
        <v>8026</v>
      </c>
      <c r="H998" t="str">
        <f>VLOOKUP(Sales_Data17[[#This Row],[Delivery Region Index]],Regions_Table[#All],2,0)</f>
        <v>Queensland</v>
      </c>
      <c r="I998" t="str">
        <f>VLOOKUP(Sales_Data17[[#This Row],[Delivery Region Index]],Regions_Table[#All],3,0)</f>
        <v>Hervey Bay</v>
      </c>
      <c r="J998">
        <v>33</v>
      </c>
      <c r="K998">
        <v>5</v>
      </c>
      <c r="L998" t="str">
        <f>VLOOKUP(Sales_Data17[[#This Row],[Product Description Index]],Products_Data[#All],2,0)</f>
        <v>Hats</v>
      </c>
      <c r="M998">
        <v>4</v>
      </c>
      <c r="N998" s="9">
        <v>295.54444444444448</v>
      </c>
      <c r="O998" s="9">
        <f>Sales_Data17[[#This Row],[Order Quantity]]*Sales_Data17[[#This Row],[Unit Price]]</f>
        <v>1182.1777777777779</v>
      </c>
      <c r="P998" s="9">
        <v>212.792</v>
      </c>
      <c r="Q998" s="9">
        <f>Sales_Data17[[#This Row],[Line Total]]-(Sales_Data17[[#This Row],[Total Unit Cost]]*Sales_Data17[[#This Row],[Order Quantity]])</f>
        <v>331.00977777777791</v>
      </c>
      <c r="R998" s="1" t="str">
        <f>TEXT(Sales_Data17[[#This Row],[OrderDate]],"MMM")</f>
        <v>Aug</v>
      </c>
      <c r="S998" s="1" t="str">
        <f t="shared" si="15"/>
        <v>2012</v>
      </c>
    </row>
    <row r="999" spans="1:19">
      <c r="A999" t="s">
        <v>1022</v>
      </c>
      <c r="B999" s="2">
        <v>41131</v>
      </c>
      <c r="C999" s="2" t="str">
        <f>VLOOKUP(Sales_Data17[[#This Row],[Customer Name Index]],Customer_Data[#All],2,0)</f>
        <v>ETUDE Ltd</v>
      </c>
      <c r="D999">
        <v>4</v>
      </c>
      <c r="E999" t="s">
        <v>4</v>
      </c>
      <c r="F999" t="s">
        <v>8168</v>
      </c>
      <c r="G999" t="s">
        <v>8027</v>
      </c>
      <c r="H999" t="str">
        <f>VLOOKUP(Sales_Data17[[#This Row],[Delivery Region Index]],Regions_Table[#All],2,0)</f>
        <v>New South Wales</v>
      </c>
      <c r="I999" t="str">
        <f>VLOOKUP(Sales_Data17[[#This Row],[Delivery Region Index]],Regions_Table[#All],3,0)</f>
        <v>Goulburn</v>
      </c>
      <c r="J999">
        <v>10</v>
      </c>
      <c r="K999">
        <v>2</v>
      </c>
      <c r="L999" t="str">
        <f>VLOOKUP(Sales_Data17[[#This Row],[Product Description Index]],Products_Data[#All],2,0)</f>
        <v>Pants</v>
      </c>
      <c r="M999">
        <v>5</v>
      </c>
      <c r="N999" s="9">
        <v>186.11111111111111</v>
      </c>
      <c r="O999" s="9">
        <f>Sales_Data17[[#This Row],[Order Quantity]]*Sales_Data17[[#This Row],[Unit Price]]</f>
        <v>930.55555555555554</v>
      </c>
      <c r="P999" s="9">
        <v>128.41666666666666</v>
      </c>
      <c r="Q999" s="9">
        <f>Sales_Data17[[#This Row],[Line Total]]-(Sales_Data17[[#This Row],[Total Unit Cost]]*Sales_Data17[[#This Row],[Order Quantity]])</f>
        <v>288.47222222222229</v>
      </c>
      <c r="R999" s="1" t="str">
        <f>TEXT(Sales_Data17[[#This Row],[OrderDate]],"MMM")</f>
        <v>Aug</v>
      </c>
      <c r="S999" s="1" t="str">
        <f t="shared" si="15"/>
        <v>2012</v>
      </c>
    </row>
    <row r="1000" spans="1:19">
      <c r="A1000" t="s">
        <v>1023</v>
      </c>
      <c r="B1000" s="2">
        <v>41131</v>
      </c>
      <c r="C1000" s="2" t="str">
        <f>VLOOKUP(Sales_Data17[[#This Row],[Customer Name Index]],Customer_Data[#All],2,0)</f>
        <v>New Ltd</v>
      </c>
      <c r="D1000">
        <v>7</v>
      </c>
      <c r="E1000" t="s">
        <v>4</v>
      </c>
      <c r="F1000" t="s">
        <v>8168</v>
      </c>
      <c r="G1000" t="s">
        <v>8027</v>
      </c>
      <c r="H1000" t="str">
        <f>VLOOKUP(Sales_Data17[[#This Row],[Delivery Region Index]],Regions_Table[#All],2,0)</f>
        <v>New South Wales</v>
      </c>
      <c r="I1000" t="str">
        <f>VLOOKUP(Sales_Data17[[#This Row],[Delivery Region Index]],Regions_Table[#All],3,0)</f>
        <v>Port Macquarie</v>
      </c>
      <c r="J1000">
        <v>19</v>
      </c>
      <c r="K1000">
        <v>3</v>
      </c>
      <c r="L1000" t="str">
        <f>VLOOKUP(Sales_Data17[[#This Row],[Product Description Index]],Products_Data[#All],2,0)</f>
        <v>Sunglasses</v>
      </c>
      <c r="M1000">
        <v>4</v>
      </c>
      <c r="N1000" s="9">
        <v>683.40000000000009</v>
      </c>
      <c r="O1000" s="9">
        <f>Sales_Data17[[#This Row],[Order Quantity]]*Sales_Data17[[#This Row],[Unit Price]]</f>
        <v>2733.6000000000004</v>
      </c>
      <c r="P1000" s="9">
        <v>389.53800000000001</v>
      </c>
      <c r="Q1000" s="9">
        <f>Sales_Data17[[#This Row],[Line Total]]-(Sales_Data17[[#This Row],[Total Unit Cost]]*Sales_Data17[[#This Row],[Order Quantity]])</f>
        <v>1175.4480000000003</v>
      </c>
      <c r="R1000" s="1" t="str">
        <f>TEXT(Sales_Data17[[#This Row],[OrderDate]],"MMM")</f>
        <v>Aug</v>
      </c>
      <c r="S1000" s="1" t="str">
        <f t="shared" si="15"/>
        <v>2012</v>
      </c>
    </row>
    <row r="1001" spans="1:19">
      <c r="A1001" t="s">
        <v>1024</v>
      </c>
      <c r="B1001" s="2">
        <v>41132</v>
      </c>
      <c r="C1001" s="2" t="str">
        <f>VLOOKUP(Sales_Data17[[#This Row],[Customer Name Index]],Customer_Data[#All],2,0)</f>
        <v>21st Ltd</v>
      </c>
      <c r="D1001">
        <v>10</v>
      </c>
      <c r="E1001" t="s">
        <v>2</v>
      </c>
      <c r="F1001" t="s">
        <v>8168</v>
      </c>
      <c r="G1001" t="s">
        <v>8026</v>
      </c>
      <c r="H1001" t="str">
        <f>VLOOKUP(Sales_Data17[[#This Row],[Delivery Region Index]],Regions_Table[#All],2,0)</f>
        <v>Queensland</v>
      </c>
      <c r="I1001" t="str">
        <f>VLOOKUP(Sales_Data17[[#This Row],[Delivery Region Index]],Regions_Table[#All],3,0)</f>
        <v>Cairns</v>
      </c>
      <c r="J1001">
        <v>28</v>
      </c>
      <c r="K1001">
        <v>4</v>
      </c>
      <c r="L1001" t="str">
        <f>VLOOKUP(Sales_Data17[[#This Row],[Product Description Index]],Products_Data[#All],2,0)</f>
        <v>Jeans</v>
      </c>
      <c r="M1001">
        <v>8</v>
      </c>
      <c r="N1001" s="9">
        <v>589.6</v>
      </c>
      <c r="O1001" s="9">
        <f>Sales_Data17[[#This Row],[Order Quantity]]*Sales_Data17[[#This Row],[Unit Price]]</f>
        <v>4716.8</v>
      </c>
      <c r="P1001" s="9">
        <v>265.32</v>
      </c>
      <c r="Q1001" s="9">
        <f>Sales_Data17[[#This Row],[Line Total]]-(Sales_Data17[[#This Row],[Total Unit Cost]]*Sales_Data17[[#This Row],[Order Quantity]])</f>
        <v>2594.2400000000002</v>
      </c>
      <c r="R1001" s="1" t="str">
        <f>TEXT(Sales_Data17[[#This Row],[OrderDate]],"MMM")</f>
        <v>Aug</v>
      </c>
      <c r="S1001" s="1" t="str">
        <f t="shared" si="15"/>
        <v>2012</v>
      </c>
    </row>
    <row r="1002" spans="1:19">
      <c r="A1002" t="s">
        <v>1025</v>
      </c>
      <c r="B1002" s="2">
        <v>41132</v>
      </c>
      <c r="C1002" s="2" t="str">
        <f>VLOOKUP(Sales_Data17[[#This Row],[Customer Name Index]],Customer_Data[#All],2,0)</f>
        <v>Eminence Corp</v>
      </c>
      <c r="D1002">
        <v>18</v>
      </c>
      <c r="E1002" t="s">
        <v>4</v>
      </c>
      <c r="F1002" t="s">
        <v>8168</v>
      </c>
      <c r="G1002" t="s">
        <v>8025</v>
      </c>
      <c r="H1002" t="str">
        <f>VLOOKUP(Sales_Data17[[#This Row],[Delivery Region Index]],Regions_Table[#All],2,0)</f>
        <v>Victoria</v>
      </c>
      <c r="I1002" t="str">
        <f>VLOOKUP(Sales_Data17[[#This Row],[Delivery Region Index]],Regions_Table[#All],3,0)</f>
        <v>Latrobe City</v>
      </c>
      <c r="J1002">
        <v>52</v>
      </c>
      <c r="K1002">
        <v>8</v>
      </c>
      <c r="L1002" t="str">
        <f>VLOOKUP(Sales_Data17[[#This Row],[Product Description Index]],Products_Data[#All],2,0)</f>
        <v>Shoes</v>
      </c>
      <c r="M1002">
        <v>3</v>
      </c>
      <c r="N1002" s="9">
        <v>417.63333333333338</v>
      </c>
      <c r="O1002" s="9">
        <f>Sales_Data17[[#This Row],[Order Quantity]]*Sales_Data17[[#This Row],[Unit Price]]</f>
        <v>1252.9000000000001</v>
      </c>
      <c r="P1002" s="9">
        <v>342.45933333333335</v>
      </c>
      <c r="Q1002" s="9">
        <f>Sales_Data17[[#This Row],[Line Total]]-(Sales_Data17[[#This Row],[Total Unit Cost]]*Sales_Data17[[#This Row],[Order Quantity]])</f>
        <v>225.52199999999993</v>
      </c>
      <c r="R1002" s="1" t="str">
        <f>TEXT(Sales_Data17[[#This Row],[OrderDate]],"MMM")</f>
        <v>Aug</v>
      </c>
      <c r="S1002" s="1" t="str">
        <f t="shared" si="15"/>
        <v>2012</v>
      </c>
    </row>
    <row r="1003" spans="1:19">
      <c r="A1003" t="s">
        <v>1026</v>
      </c>
      <c r="B1003" s="2">
        <v>41133</v>
      </c>
      <c r="C1003" s="2" t="str">
        <f>VLOOKUP(Sales_Data17[[#This Row],[Customer Name Index]],Customer_Data[#All],2,0)</f>
        <v>Eminence Corp</v>
      </c>
      <c r="D1003">
        <v>18</v>
      </c>
      <c r="E1003" t="s">
        <v>4</v>
      </c>
      <c r="F1003" t="s">
        <v>8168</v>
      </c>
      <c r="G1003" t="s">
        <v>8025</v>
      </c>
      <c r="H1003" t="str">
        <f>VLOOKUP(Sales_Data17[[#This Row],[Delivery Region Index]],Regions_Table[#All],2,0)</f>
        <v>Victoria</v>
      </c>
      <c r="I1003" t="str">
        <f>VLOOKUP(Sales_Data17[[#This Row],[Delivery Region Index]],Regions_Table[#All],3,0)</f>
        <v>Geelong</v>
      </c>
      <c r="J1003">
        <v>51</v>
      </c>
      <c r="K1003">
        <v>7</v>
      </c>
      <c r="L1003" t="str">
        <f>VLOOKUP(Sales_Data17[[#This Row],[Product Description Index]],Products_Data[#All],2,0)</f>
        <v>Dress Shirts</v>
      </c>
      <c r="M1003">
        <v>8</v>
      </c>
      <c r="N1003" s="9">
        <v>254.60000000000002</v>
      </c>
      <c r="O1003" s="9">
        <f>Sales_Data17[[#This Row],[Order Quantity]]*Sales_Data17[[#This Row],[Unit Price]]</f>
        <v>2036.8000000000002</v>
      </c>
      <c r="P1003" s="9">
        <v>178.22</v>
      </c>
      <c r="Q1003" s="9">
        <f>Sales_Data17[[#This Row],[Line Total]]-(Sales_Data17[[#This Row],[Total Unit Cost]]*Sales_Data17[[#This Row],[Order Quantity]])</f>
        <v>611.04000000000019</v>
      </c>
      <c r="R1003" s="1" t="str">
        <f>TEXT(Sales_Data17[[#This Row],[OrderDate]],"MMM")</f>
        <v>Aug</v>
      </c>
      <c r="S1003" s="1" t="str">
        <f t="shared" si="15"/>
        <v>2012</v>
      </c>
    </row>
    <row r="1004" spans="1:19">
      <c r="A1004" t="s">
        <v>1027</v>
      </c>
      <c r="B1004" s="2">
        <v>41133</v>
      </c>
      <c r="C1004" s="2" t="str">
        <f>VLOOKUP(Sales_Data17[[#This Row],[Customer Name Index]],Customer_Data[#All],2,0)</f>
        <v>Medsep Group</v>
      </c>
      <c r="D1004">
        <v>8</v>
      </c>
      <c r="E1004" t="s">
        <v>2</v>
      </c>
      <c r="F1004" t="s">
        <v>8168</v>
      </c>
      <c r="G1004" t="s">
        <v>8027</v>
      </c>
      <c r="H1004" t="str">
        <f>VLOOKUP(Sales_Data17[[#This Row],[Delivery Region Index]],Regions_Table[#All],2,0)</f>
        <v>New South Wales</v>
      </c>
      <c r="I1004" t="str">
        <f>VLOOKUP(Sales_Data17[[#This Row],[Delivery Region Index]],Regions_Table[#All],3,0)</f>
        <v>Wagga Wagga</v>
      </c>
      <c r="J1004">
        <v>23</v>
      </c>
      <c r="K1004">
        <v>4</v>
      </c>
      <c r="L1004" t="str">
        <f>VLOOKUP(Sales_Data17[[#This Row],[Product Description Index]],Products_Data[#All],2,0)</f>
        <v>Jeans</v>
      </c>
      <c r="M1004">
        <v>7</v>
      </c>
      <c r="N1004" s="9">
        <v>638.73333333333335</v>
      </c>
      <c r="O1004" s="9">
        <f>Sales_Data17[[#This Row],[Order Quantity]]*Sales_Data17[[#This Row],[Unit Price]]</f>
        <v>4471.1333333333332</v>
      </c>
      <c r="P1004" s="9">
        <v>396.0146666666667</v>
      </c>
      <c r="Q1004" s="9">
        <f>Sales_Data17[[#This Row],[Line Total]]-(Sales_Data17[[#This Row],[Total Unit Cost]]*Sales_Data17[[#This Row],[Order Quantity]])</f>
        <v>1699.0306666666665</v>
      </c>
      <c r="R1004" s="1" t="str">
        <f>TEXT(Sales_Data17[[#This Row],[OrderDate]],"MMM")</f>
        <v>Aug</v>
      </c>
      <c r="S1004" s="1" t="str">
        <f t="shared" si="15"/>
        <v>2012</v>
      </c>
    </row>
    <row r="1005" spans="1:19">
      <c r="A1005" t="s">
        <v>1028</v>
      </c>
      <c r="B1005" s="2">
        <v>41133</v>
      </c>
      <c r="C1005" s="2" t="str">
        <f>VLOOKUP(Sales_Data17[[#This Row],[Customer Name Index]],Customer_Data[#All],2,0)</f>
        <v>Pacific Ltd</v>
      </c>
      <c r="D1005">
        <v>20</v>
      </c>
      <c r="E1005" t="s">
        <v>4</v>
      </c>
      <c r="F1005" t="s">
        <v>8168</v>
      </c>
      <c r="G1005" t="s">
        <v>8028</v>
      </c>
      <c r="H1005" t="str">
        <f>VLOOKUP(Sales_Data17[[#This Row],[Delivery Region Index]],Regions_Table[#All],2,0)</f>
        <v>Victoria</v>
      </c>
      <c r="I1005" t="str">
        <f>VLOOKUP(Sales_Data17[[#This Row],[Delivery Region Index]],Regions_Table[#All],3,0)</f>
        <v>Wangaratta</v>
      </c>
      <c r="J1005">
        <v>56</v>
      </c>
      <c r="K1005">
        <v>8</v>
      </c>
      <c r="L1005" t="str">
        <f>VLOOKUP(Sales_Data17[[#This Row],[Product Description Index]],Products_Data[#All],2,0)</f>
        <v>Shoes</v>
      </c>
      <c r="M1005">
        <v>2</v>
      </c>
      <c r="N1005" s="9">
        <v>212.16666666666666</v>
      </c>
      <c r="O1005" s="9">
        <f>Sales_Data17[[#This Row],[Order Quantity]]*Sales_Data17[[#This Row],[Unit Price]]</f>
        <v>424.33333333333331</v>
      </c>
      <c r="P1005" s="9">
        <v>148.51666666666665</v>
      </c>
      <c r="Q1005" s="9">
        <f>Sales_Data17[[#This Row],[Line Total]]-(Sales_Data17[[#This Row],[Total Unit Cost]]*Sales_Data17[[#This Row],[Order Quantity]])</f>
        <v>127.30000000000001</v>
      </c>
      <c r="R1005" s="1" t="str">
        <f>TEXT(Sales_Data17[[#This Row],[OrderDate]],"MMM")</f>
        <v>Aug</v>
      </c>
      <c r="S1005" s="1" t="str">
        <f t="shared" si="15"/>
        <v>2012</v>
      </c>
    </row>
    <row r="1006" spans="1:19">
      <c r="A1006" t="s">
        <v>1029</v>
      </c>
      <c r="B1006" s="2">
        <v>41134</v>
      </c>
      <c r="C1006" s="2" t="str">
        <f>VLOOKUP(Sales_Data17[[#This Row],[Customer Name Index]],Customer_Data[#All],2,0)</f>
        <v>Apollo Ltd</v>
      </c>
      <c r="D1006">
        <v>11</v>
      </c>
      <c r="E1006" t="s">
        <v>2</v>
      </c>
      <c r="F1006" t="s">
        <v>8168</v>
      </c>
      <c r="G1006" t="s">
        <v>8026</v>
      </c>
      <c r="H1006" t="str">
        <f>VLOOKUP(Sales_Data17[[#This Row],[Delivery Region Index]],Regions_Table[#All],2,0)</f>
        <v>Queensland</v>
      </c>
      <c r="I1006" t="str">
        <f>VLOOKUP(Sales_Data17[[#This Row],[Delivery Region Index]],Regions_Table[#All],3,0)</f>
        <v>Gladstone</v>
      </c>
      <c r="J1006">
        <v>30</v>
      </c>
      <c r="K1006">
        <v>5</v>
      </c>
      <c r="L1006" t="str">
        <f>VLOOKUP(Sales_Data17[[#This Row],[Product Description Index]],Products_Data[#All],2,0)</f>
        <v>Hats</v>
      </c>
      <c r="M1006">
        <v>2</v>
      </c>
      <c r="N1006" s="9">
        <v>432.52222222222224</v>
      </c>
      <c r="O1006" s="9">
        <f>Sales_Data17[[#This Row],[Order Quantity]]*Sales_Data17[[#This Row],[Unit Price]]</f>
        <v>865.04444444444448</v>
      </c>
      <c r="P1006" s="9">
        <v>367.64388888888891</v>
      </c>
      <c r="Q1006" s="9">
        <f>Sales_Data17[[#This Row],[Line Total]]-(Sales_Data17[[#This Row],[Total Unit Cost]]*Sales_Data17[[#This Row],[Order Quantity]])</f>
        <v>129.75666666666666</v>
      </c>
      <c r="R1006" s="1" t="str">
        <f>TEXT(Sales_Data17[[#This Row],[OrderDate]],"MMM")</f>
        <v>Aug</v>
      </c>
      <c r="S1006" s="1" t="str">
        <f t="shared" si="15"/>
        <v>2012</v>
      </c>
    </row>
    <row r="1007" spans="1:19">
      <c r="A1007" t="s">
        <v>1030</v>
      </c>
      <c r="B1007" s="2">
        <v>41134</v>
      </c>
      <c r="C1007" s="2" t="str">
        <f>VLOOKUP(Sales_Data17[[#This Row],[Customer Name Index]],Customer_Data[#All],2,0)</f>
        <v>Pacific Ltd</v>
      </c>
      <c r="D1007">
        <v>20</v>
      </c>
      <c r="E1007" t="s">
        <v>4</v>
      </c>
      <c r="F1007" t="s">
        <v>8168</v>
      </c>
      <c r="G1007" t="s">
        <v>8028</v>
      </c>
      <c r="H1007" t="str">
        <f>VLOOKUP(Sales_Data17[[#This Row],[Delivery Region Index]],Regions_Table[#All],2,0)</f>
        <v>Victoria</v>
      </c>
      <c r="I1007" t="str">
        <f>VLOOKUP(Sales_Data17[[#This Row],[Delivery Region Index]],Regions_Table[#All],3,0)</f>
        <v>Wodonga</v>
      </c>
      <c r="J1007">
        <v>58</v>
      </c>
      <c r="K1007">
        <v>8</v>
      </c>
      <c r="L1007" t="str">
        <f>VLOOKUP(Sales_Data17[[#This Row],[Product Description Index]],Products_Data[#All],2,0)</f>
        <v>Shoes</v>
      </c>
      <c r="M1007">
        <v>5</v>
      </c>
      <c r="N1007" s="9">
        <v>124.32222222222224</v>
      </c>
      <c r="O1007" s="9">
        <f>Sales_Data17[[#This Row],[Order Quantity]]*Sales_Data17[[#This Row],[Unit Price]]</f>
        <v>621.6111111111112</v>
      </c>
      <c r="P1007" s="9">
        <v>83.295888888888896</v>
      </c>
      <c r="Q1007" s="9">
        <f>Sales_Data17[[#This Row],[Line Total]]-(Sales_Data17[[#This Row],[Total Unit Cost]]*Sales_Data17[[#This Row],[Order Quantity]])</f>
        <v>205.13166666666672</v>
      </c>
      <c r="R1007" s="1" t="str">
        <f>TEXT(Sales_Data17[[#This Row],[OrderDate]],"MMM")</f>
        <v>Aug</v>
      </c>
      <c r="S1007" s="1" t="str">
        <f t="shared" si="15"/>
        <v>2012</v>
      </c>
    </row>
    <row r="1008" spans="1:19">
      <c r="A1008" t="s">
        <v>1031</v>
      </c>
      <c r="B1008" s="2">
        <v>41134</v>
      </c>
      <c r="C1008" s="2" t="str">
        <f>VLOOKUP(Sales_Data17[[#This Row],[Customer Name Index]],Customer_Data[#All],2,0)</f>
        <v xml:space="preserve">Ei </v>
      </c>
      <c r="D1008">
        <v>9</v>
      </c>
      <c r="E1008" t="s">
        <v>2</v>
      </c>
      <c r="F1008" t="s">
        <v>8168</v>
      </c>
      <c r="G1008" t="s">
        <v>8027</v>
      </c>
      <c r="H1008" t="str">
        <f>VLOOKUP(Sales_Data17[[#This Row],[Delivery Region Index]],Regions_Table[#All],2,0)</f>
        <v>Queensland</v>
      </c>
      <c r="I1008" t="str">
        <f>VLOOKUP(Sales_Data17[[#This Row],[Delivery Region Index]],Regions_Table[#All],3,0)</f>
        <v>Brisbane</v>
      </c>
      <c r="J1008">
        <v>26</v>
      </c>
      <c r="K1008">
        <v>4</v>
      </c>
      <c r="L1008" t="str">
        <f>VLOOKUP(Sales_Data17[[#This Row],[Product Description Index]],Products_Data[#All],2,0)</f>
        <v>Jeans</v>
      </c>
      <c r="M1008">
        <v>3</v>
      </c>
      <c r="N1008" s="9">
        <v>444.43333333333334</v>
      </c>
      <c r="O1008" s="9">
        <f>Sales_Data17[[#This Row],[Order Quantity]]*Sales_Data17[[#This Row],[Unit Price]]</f>
        <v>1333.3</v>
      </c>
      <c r="P1008" s="9">
        <v>284.43733333333336</v>
      </c>
      <c r="Q1008" s="9">
        <f>Sales_Data17[[#This Row],[Line Total]]-(Sales_Data17[[#This Row],[Total Unit Cost]]*Sales_Data17[[#This Row],[Order Quantity]])</f>
        <v>479.98799999999983</v>
      </c>
      <c r="R1008" s="1" t="str">
        <f>TEXT(Sales_Data17[[#This Row],[OrderDate]],"MMM")</f>
        <v>Aug</v>
      </c>
      <c r="S1008" s="1" t="str">
        <f t="shared" si="15"/>
        <v>2012</v>
      </c>
    </row>
    <row r="1009" spans="1:19">
      <c r="A1009" t="s">
        <v>1032</v>
      </c>
      <c r="B1009" s="2">
        <v>41135</v>
      </c>
      <c r="C1009" s="2" t="str">
        <f>VLOOKUP(Sales_Data17[[#This Row],[Customer Name Index]],Customer_Data[#All],2,0)</f>
        <v>3LAB, Ltd</v>
      </c>
      <c r="D1009">
        <v>16</v>
      </c>
      <c r="E1009" t="s">
        <v>4</v>
      </c>
      <c r="F1009" t="s">
        <v>8168</v>
      </c>
      <c r="G1009" t="s">
        <v>8025</v>
      </c>
      <c r="H1009" t="str">
        <f>VLOOKUP(Sales_Data17[[#This Row],[Delivery Region Index]],Regions_Table[#All],2,0)</f>
        <v>South Australia</v>
      </c>
      <c r="I1009" t="str">
        <f>VLOOKUP(Sales_Data17[[#This Row],[Delivery Region Index]],Regions_Table[#All],3,0)</f>
        <v>Adelaide</v>
      </c>
      <c r="J1009">
        <v>46</v>
      </c>
      <c r="K1009">
        <v>7</v>
      </c>
      <c r="L1009" t="str">
        <f>VLOOKUP(Sales_Data17[[#This Row],[Product Description Index]],Products_Data[#All],2,0)</f>
        <v>Dress Shirts</v>
      </c>
      <c r="M1009">
        <v>3</v>
      </c>
      <c r="N1009" s="9">
        <v>198.02222222222224</v>
      </c>
      <c r="O1009" s="9">
        <f>Sales_Data17[[#This Row],[Order Quantity]]*Sales_Data17[[#This Row],[Unit Price]]</f>
        <v>594.06666666666672</v>
      </c>
      <c r="P1009" s="9">
        <v>97.030888888888896</v>
      </c>
      <c r="Q1009" s="9">
        <f>Sales_Data17[[#This Row],[Line Total]]-(Sales_Data17[[#This Row],[Total Unit Cost]]*Sales_Data17[[#This Row],[Order Quantity]])</f>
        <v>302.97400000000005</v>
      </c>
      <c r="R1009" s="1" t="str">
        <f>TEXT(Sales_Data17[[#This Row],[OrderDate]],"MMM")</f>
        <v>Aug</v>
      </c>
      <c r="S1009" s="1" t="str">
        <f t="shared" si="15"/>
        <v>2012</v>
      </c>
    </row>
    <row r="1010" spans="1:19">
      <c r="A1010" t="s">
        <v>1033</v>
      </c>
      <c r="B1010" s="2">
        <v>41135</v>
      </c>
      <c r="C1010" s="2" t="str">
        <f>VLOOKUP(Sales_Data17[[#This Row],[Customer Name Index]],Customer_Data[#All],2,0)</f>
        <v>New Ltd</v>
      </c>
      <c r="D1010">
        <v>7</v>
      </c>
      <c r="E1010" t="s">
        <v>2</v>
      </c>
      <c r="F1010" t="s">
        <v>8168</v>
      </c>
      <c r="G1010" t="s">
        <v>8027</v>
      </c>
      <c r="H1010" t="str">
        <f>VLOOKUP(Sales_Data17[[#This Row],[Delivery Region Index]],Regions_Table[#All],2,0)</f>
        <v>New South Wales</v>
      </c>
      <c r="I1010" t="str">
        <f>VLOOKUP(Sales_Data17[[#This Row],[Delivery Region Index]],Regions_Table[#All],3,0)</f>
        <v>Orange</v>
      </c>
      <c r="J1010">
        <v>18</v>
      </c>
      <c r="K1010">
        <v>3</v>
      </c>
      <c r="L1010" t="str">
        <f>VLOOKUP(Sales_Data17[[#This Row],[Product Description Index]],Products_Data[#All],2,0)</f>
        <v>Sunglasses</v>
      </c>
      <c r="M1010">
        <v>4</v>
      </c>
      <c r="N1010" s="9">
        <v>119.11111111111111</v>
      </c>
      <c r="O1010" s="9">
        <f>Sales_Data17[[#This Row],[Order Quantity]]*Sales_Data17[[#This Row],[Unit Price]]</f>
        <v>476.44444444444446</v>
      </c>
      <c r="P1010" s="9">
        <v>78.61333333333333</v>
      </c>
      <c r="Q1010" s="9">
        <f>Sales_Data17[[#This Row],[Line Total]]-(Sales_Data17[[#This Row],[Total Unit Cost]]*Sales_Data17[[#This Row],[Order Quantity]])</f>
        <v>161.99111111111114</v>
      </c>
      <c r="R1010" s="1" t="str">
        <f>TEXT(Sales_Data17[[#This Row],[OrderDate]],"MMM")</f>
        <v>Aug</v>
      </c>
      <c r="S1010" s="1" t="str">
        <f t="shared" si="15"/>
        <v>2012</v>
      </c>
    </row>
    <row r="1011" spans="1:19">
      <c r="A1011" t="s">
        <v>1034</v>
      </c>
      <c r="B1011" s="2">
        <v>41136</v>
      </c>
      <c r="C1011" s="2" t="str">
        <f>VLOOKUP(Sales_Data17[[#This Row],[Customer Name Index]],Customer_Data[#All],2,0)</f>
        <v xml:space="preserve">WakeFern </v>
      </c>
      <c r="D1011">
        <v>2</v>
      </c>
      <c r="E1011" t="s">
        <v>4</v>
      </c>
      <c r="F1011" t="s">
        <v>8168</v>
      </c>
      <c r="G1011" t="s">
        <v>8027</v>
      </c>
      <c r="H1011" t="str">
        <f>VLOOKUP(Sales_Data17[[#This Row],[Delivery Region Index]],Regions_Table[#All],2,0)</f>
        <v>New South Wales</v>
      </c>
      <c r="I1011" t="str">
        <f>VLOOKUP(Sales_Data17[[#This Row],[Delivery Region Index]],Regions_Table[#All],3,0)</f>
        <v>Broken Hill</v>
      </c>
      <c r="J1011">
        <v>5</v>
      </c>
      <c r="K1011">
        <v>1</v>
      </c>
      <c r="L1011" t="str">
        <f>VLOOKUP(Sales_Data17[[#This Row],[Product Description Index]],Products_Data[#All],2,0)</f>
        <v>Shirts</v>
      </c>
      <c r="M1011">
        <v>7</v>
      </c>
      <c r="N1011" s="9">
        <v>101.98888888888888</v>
      </c>
      <c r="O1011" s="9">
        <f>Sales_Data17[[#This Row],[Order Quantity]]*Sales_Data17[[#This Row],[Unit Price]]</f>
        <v>713.92222222222222</v>
      </c>
      <c r="P1011" s="9">
        <v>62.213222222222221</v>
      </c>
      <c r="Q1011" s="9">
        <f>Sales_Data17[[#This Row],[Line Total]]-(Sales_Data17[[#This Row],[Total Unit Cost]]*Sales_Data17[[#This Row],[Order Quantity]])</f>
        <v>278.42966666666666</v>
      </c>
      <c r="R1011" s="1" t="str">
        <f>TEXT(Sales_Data17[[#This Row],[OrderDate]],"MMM")</f>
        <v>Aug</v>
      </c>
      <c r="S1011" s="1" t="str">
        <f t="shared" si="15"/>
        <v>2012</v>
      </c>
    </row>
    <row r="1012" spans="1:19">
      <c r="A1012" t="s">
        <v>1035</v>
      </c>
      <c r="B1012" s="2">
        <v>41136</v>
      </c>
      <c r="C1012" s="2" t="str">
        <f>VLOOKUP(Sales_Data17[[#This Row],[Customer Name Index]],Customer_Data[#All],2,0)</f>
        <v>Eminence Corp</v>
      </c>
      <c r="D1012">
        <v>18</v>
      </c>
      <c r="E1012" t="s">
        <v>4</v>
      </c>
      <c r="F1012" t="s">
        <v>8168</v>
      </c>
      <c r="G1012" t="s">
        <v>8025</v>
      </c>
      <c r="H1012" t="str">
        <f>VLOOKUP(Sales_Data17[[#This Row],[Delivery Region Index]],Regions_Table[#All],2,0)</f>
        <v>Victoria</v>
      </c>
      <c r="I1012" t="str">
        <f>VLOOKUP(Sales_Data17[[#This Row],[Delivery Region Index]],Regions_Table[#All],3,0)</f>
        <v>Latrobe City</v>
      </c>
      <c r="J1012">
        <v>52</v>
      </c>
      <c r="K1012">
        <v>8</v>
      </c>
      <c r="L1012" t="str">
        <f>VLOOKUP(Sales_Data17[[#This Row],[Product Description Index]],Products_Data[#All],2,0)</f>
        <v>Shoes</v>
      </c>
      <c r="M1012">
        <v>4</v>
      </c>
      <c r="N1012" s="9">
        <v>583.6444444444445</v>
      </c>
      <c r="O1012" s="9">
        <f>Sales_Data17[[#This Row],[Order Quantity]]*Sales_Data17[[#This Row],[Unit Price]]</f>
        <v>2334.577777777778</v>
      </c>
      <c r="P1012" s="9">
        <v>315.16800000000001</v>
      </c>
      <c r="Q1012" s="9">
        <f>Sales_Data17[[#This Row],[Line Total]]-(Sales_Data17[[#This Row],[Total Unit Cost]]*Sales_Data17[[#This Row],[Order Quantity]])</f>
        <v>1073.905777777778</v>
      </c>
      <c r="R1012" s="1" t="str">
        <f>TEXT(Sales_Data17[[#This Row],[OrderDate]],"MMM")</f>
        <v>Aug</v>
      </c>
      <c r="S1012" s="1" t="str">
        <f t="shared" si="15"/>
        <v>2012</v>
      </c>
    </row>
    <row r="1013" spans="1:19">
      <c r="A1013" t="s">
        <v>1036</v>
      </c>
      <c r="B1013" s="2">
        <v>41136</v>
      </c>
      <c r="C1013" s="2" t="str">
        <f>VLOOKUP(Sales_Data17[[#This Row],[Customer Name Index]],Customer_Data[#All],2,0)</f>
        <v xml:space="preserve">Medline </v>
      </c>
      <c r="D1013">
        <v>12</v>
      </c>
      <c r="E1013" t="s">
        <v>2</v>
      </c>
      <c r="F1013" t="s">
        <v>8168</v>
      </c>
      <c r="G1013" t="s">
        <v>8026</v>
      </c>
      <c r="H1013" t="str">
        <f>VLOOKUP(Sales_Data17[[#This Row],[Delivery Region Index]],Regions_Table[#All],2,0)</f>
        <v>Queensland</v>
      </c>
      <c r="I1013" t="str">
        <f>VLOOKUP(Sales_Data17[[#This Row],[Delivery Region Index]],Regions_Table[#All],3,0)</f>
        <v>Ipswich</v>
      </c>
      <c r="J1013">
        <v>34</v>
      </c>
      <c r="K1013">
        <v>5</v>
      </c>
      <c r="L1013" t="str">
        <f>VLOOKUP(Sales_Data17[[#This Row],[Product Description Index]],Products_Data[#All],2,0)</f>
        <v>Hats</v>
      </c>
      <c r="M1013">
        <v>9</v>
      </c>
      <c r="N1013" s="9">
        <v>722.8555555555555</v>
      </c>
      <c r="O1013" s="9">
        <f>Sales_Data17[[#This Row],[Order Quantity]]*Sales_Data17[[#This Row],[Unit Price]]</f>
        <v>6505.7</v>
      </c>
      <c r="P1013" s="9">
        <v>599.97011111111112</v>
      </c>
      <c r="Q1013" s="9">
        <f>Sales_Data17[[#This Row],[Line Total]]-(Sales_Data17[[#This Row],[Total Unit Cost]]*Sales_Data17[[#This Row],[Order Quantity]])</f>
        <v>1105.9690000000001</v>
      </c>
      <c r="R1013" s="1" t="str">
        <f>TEXT(Sales_Data17[[#This Row],[OrderDate]],"MMM")</f>
        <v>Aug</v>
      </c>
      <c r="S1013" s="1" t="str">
        <f t="shared" si="15"/>
        <v>2012</v>
      </c>
    </row>
    <row r="1014" spans="1:19">
      <c r="A1014" t="s">
        <v>1037</v>
      </c>
      <c r="B1014" s="2">
        <v>41137</v>
      </c>
      <c r="C1014" s="2" t="str">
        <f>VLOOKUP(Sales_Data17[[#This Row],[Customer Name Index]],Customer_Data[#All],2,0)</f>
        <v>Eminence Corp</v>
      </c>
      <c r="D1014">
        <v>18</v>
      </c>
      <c r="E1014" t="s">
        <v>4</v>
      </c>
      <c r="F1014" t="s">
        <v>8168</v>
      </c>
      <c r="G1014" t="s">
        <v>8025</v>
      </c>
      <c r="H1014" t="str">
        <f>VLOOKUP(Sales_Data17[[#This Row],[Delivery Region Index]],Regions_Table[#All],2,0)</f>
        <v>Victoria</v>
      </c>
      <c r="I1014" t="str">
        <f>VLOOKUP(Sales_Data17[[#This Row],[Delivery Region Index]],Regions_Table[#All],3,0)</f>
        <v>Bendigo</v>
      </c>
      <c r="J1014">
        <v>50</v>
      </c>
      <c r="K1014">
        <v>7</v>
      </c>
      <c r="L1014" t="str">
        <f>VLOOKUP(Sales_Data17[[#This Row],[Product Description Index]],Products_Data[#All],2,0)</f>
        <v>Dress Shirts</v>
      </c>
      <c r="M1014">
        <v>2</v>
      </c>
      <c r="N1014" s="9">
        <v>376.68888888888893</v>
      </c>
      <c r="O1014" s="9">
        <f>Sales_Data17[[#This Row],[Order Quantity]]*Sales_Data17[[#This Row],[Unit Price]]</f>
        <v>753.37777777777785</v>
      </c>
      <c r="P1014" s="9">
        <v>214.71266666666668</v>
      </c>
      <c r="Q1014" s="9">
        <f>Sales_Data17[[#This Row],[Line Total]]-(Sales_Data17[[#This Row],[Total Unit Cost]]*Sales_Data17[[#This Row],[Order Quantity]])</f>
        <v>323.9524444444445</v>
      </c>
      <c r="R1014" s="1" t="str">
        <f>TEXT(Sales_Data17[[#This Row],[OrderDate]],"MMM")</f>
        <v>Aug</v>
      </c>
      <c r="S1014" s="1" t="str">
        <f t="shared" si="15"/>
        <v>2012</v>
      </c>
    </row>
    <row r="1015" spans="1:19">
      <c r="A1015" t="s">
        <v>1038</v>
      </c>
      <c r="B1015" s="2">
        <v>41137</v>
      </c>
      <c r="C1015" s="2" t="str">
        <f>VLOOKUP(Sales_Data17[[#This Row],[Customer Name Index]],Customer_Data[#All],2,0)</f>
        <v>Pure Group</v>
      </c>
      <c r="D1015">
        <v>17</v>
      </c>
      <c r="E1015" t="s">
        <v>3</v>
      </c>
      <c r="F1015" t="s">
        <v>8168</v>
      </c>
      <c r="G1015" t="s">
        <v>8025</v>
      </c>
      <c r="H1015" t="str">
        <f>VLOOKUP(Sales_Data17[[#This Row],[Delivery Region Index]],Regions_Table[#All],2,0)</f>
        <v>Victoria</v>
      </c>
      <c r="I1015" t="str">
        <f>VLOOKUP(Sales_Data17[[#This Row],[Delivery Region Index]],Regions_Table[#All],3,0)</f>
        <v>Melbourne</v>
      </c>
      <c r="J1015">
        <v>47</v>
      </c>
      <c r="K1015">
        <v>7</v>
      </c>
      <c r="L1015" t="str">
        <f>VLOOKUP(Sales_Data17[[#This Row],[Product Description Index]],Products_Data[#All],2,0)</f>
        <v>Dress Shirts</v>
      </c>
      <c r="M1015">
        <v>1</v>
      </c>
      <c r="N1015" s="9">
        <v>24.566666666666666</v>
      </c>
      <c r="O1015" s="9">
        <f>Sales_Data17[[#This Row],[Order Quantity]]*Sales_Data17[[#This Row],[Unit Price]]</f>
        <v>24.566666666666666</v>
      </c>
      <c r="P1015" s="9">
        <v>12.037666666666667</v>
      </c>
      <c r="Q1015" s="9">
        <f>Sales_Data17[[#This Row],[Line Total]]-(Sales_Data17[[#This Row],[Total Unit Cost]]*Sales_Data17[[#This Row],[Order Quantity]])</f>
        <v>12.529</v>
      </c>
      <c r="R1015" s="1" t="str">
        <f>TEXT(Sales_Data17[[#This Row],[OrderDate]],"MMM")</f>
        <v>Aug</v>
      </c>
      <c r="S1015" s="1" t="str">
        <f t="shared" si="15"/>
        <v>2012</v>
      </c>
    </row>
    <row r="1016" spans="1:19">
      <c r="A1016" t="s">
        <v>1039</v>
      </c>
      <c r="B1016" s="2">
        <v>41137</v>
      </c>
      <c r="C1016" s="2" t="str">
        <f>VLOOKUP(Sales_Data17[[#This Row],[Customer Name Index]],Customer_Data[#All],2,0)</f>
        <v>3LAB, Ltd</v>
      </c>
      <c r="D1016">
        <v>16</v>
      </c>
      <c r="E1016" t="s">
        <v>4</v>
      </c>
      <c r="F1016" t="s">
        <v>8168</v>
      </c>
      <c r="G1016" t="s">
        <v>8025</v>
      </c>
      <c r="H1016" t="str">
        <f>VLOOKUP(Sales_Data17[[#This Row],[Delivery Region Index]],Regions_Table[#All],2,0)</f>
        <v>Queensland</v>
      </c>
      <c r="I1016" t="str">
        <f>VLOOKUP(Sales_Data17[[#This Row],[Delivery Region Index]],Regions_Table[#All],3,0)</f>
        <v>Townsville</v>
      </c>
      <c r="J1016">
        <v>45</v>
      </c>
      <c r="K1016">
        <v>7</v>
      </c>
      <c r="L1016" t="str">
        <f>VLOOKUP(Sales_Data17[[#This Row],[Product Description Index]],Products_Data[#All],2,0)</f>
        <v>Dress Shirts</v>
      </c>
      <c r="M1016">
        <v>5</v>
      </c>
      <c r="N1016" s="9">
        <v>443.68888888888893</v>
      </c>
      <c r="O1016" s="9">
        <f>Sales_Data17[[#This Row],[Order Quantity]]*Sales_Data17[[#This Row],[Unit Price]]</f>
        <v>2218.4444444444448</v>
      </c>
      <c r="P1016" s="9">
        <v>337.20355555555557</v>
      </c>
      <c r="Q1016" s="9">
        <f>Sales_Data17[[#This Row],[Line Total]]-(Sales_Data17[[#This Row],[Total Unit Cost]]*Sales_Data17[[#This Row],[Order Quantity]])</f>
        <v>532.42666666666696</v>
      </c>
      <c r="R1016" s="1" t="str">
        <f>TEXT(Sales_Data17[[#This Row],[OrderDate]],"MMM")</f>
        <v>Aug</v>
      </c>
      <c r="S1016" s="1" t="str">
        <f t="shared" si="15"/>
        <v>2012</v>
      </c>
    </row>
    <row r="1017" spans="1:19">
      <c r="A1017" t="s">
        <v>1040</v>
      </c>
      <c r="B1017" s="2">
        <v>41138</v>
      </c>
      <c r="C1017" s="2" t="str">
        <f>VLOOKUP(Sales_Data17[[#This Row],[Customer Name Index]],Customer_Data[#All],2,0)</f>
        <v xml:space="preserve">Qualitest </v>
      </c>
      <c r="D1017">
        <v>19</v>
      </c>
      <c r="E1017" t="s">
        <v>4</v>
      </c>
      <c r="F1017" t="s">
        <v>8168</v>
      </c>
      <c r="G1017" t="s">
        <v>8028</v>
      </c>
      <c r="H1017" t="str">
        <f>VLOOKUP(Sales_Data17[[#This Row],[Delivery Region Index]],Regions_Table[#All],2,0)</f>
        <v>Victoria</v>
      </c>
      <c r="I1017" t="str">
        <f>VLOOKUP(Sales_Data17[[#This Row],[Delivery Region Index]],Regions_Table[#All],3,0)</f>
        <v>Shepparton</v>
      </c>
      <c r="J1017">
        <v>54</v>
      </c>
      <c r="K1017">
        <v>8</v>
      </c>
      <c r="L1017" t="str">
        <f>VLOOKUP(Sales_Data17[[#This Row],[Product Description Index]],Products_Data[#All],2,0)</f>
        <v>Shoes</v>
      </c>
      <c r="M1017">
        <v>4</v>
      </c>
      <c r="N1017" s="9">
        <v>279.91111111111115</v>
      </c>
      <c r="O1017" s="9">
        <f>Sales_Data17[[#This Row],[Order Quantity]]*Sales_Data17[[#This Row],[Unit Price]]</f>
        <v>1119.6444444444446</v>
      </c>
      <c r="P1017" s="9">
        <v>179.14311111111112</v>
      </c>
      <c r="Q1017" s="9">
        <f>Sales_Data17[[#This Row],[Line Total]]-(Sales_Data17[[#This Row],[Total Unit Cost]]*Sales_Data17[[#This Row],[Order Quantity]])</f>
        <v>403.07200000000012</v>
      </c>
      <c r="R1017" s="1" t="str">
        <f>TEXT(Sales_Data17[[#This Row],[OrderDate]],"MMM")</f>
        <v>Aug</v>
      </c>
      <c r="S1017" s="1" t="str">
        <f t="shared" si="15"/>
        <v>2012</v>
      </c>
    </row>
    <row r="1018" spans="1:19">
      <c r="A1018" t="s">
        <v>1041</v>
      </c>
      <c r="B1018" s="2">
        <v>41138</v>
      </c>
      <c r="C1018" s="2" t="str">
        <f>VLOOKUP(Sales_Data17[[#This Row],[Customer Name Index]],Customer_Data[#All],2,0)</f>
        <v xml:space="preserve">WakeFern </v>
      </c>
      <c r="D1018">
        <v>2</v>
      </c>
      <c r="E1018" t="s">
        <v>4</v>
      </c>
      <c r="F1018" t="s">
        <v>8168</v>
      </c>
      <c r="G1018" t="s">
        <v>8027</v>
      </c>
      <c r="H1018" t="str">
        <f>VLOOKUP(Sales_Data17[[#This Row],[Delivery Region Index]],Regions_Table[#All],2,0)</f>
        <v>New South Wales</v>
      </c>
      <c r="I1018" t="str">
        <f>VLOOKUP(Sales_Data17[[#This Row],[Delivery Region Index]],Regions_Table[#All],3,0)</f>
        <v>Armidale</v>
      </c>
      <c r="J1018">
        <v>3</v>
      </c>
      <c r="K1018">
        <v>1</v>
      </c>
      <c r="L1018" t="str">
        <f>VLOOKUP(Sales_Data17[[#This Row],[Product Description Index]],Products_Data[#All],2,0)</f>
        <v>Shirts</v>
      </c>
      <c r="M1018">
        <v>4</v>
      </c>
      <c r="N1018" s="9">
        <v>439.22222222222223</v>
      </c>
      <c r="O1018" s="9">
        <f>Sales_Data17[[#This Row],[Order Quantity]]*Sales_Data17[[#This Row],[Unit Price]]</f>
        <v>1756.8888888888889</v>
      </c>
      <c r="P1018" s="9">
        <v>329.41666666666669</v>
      </c>
      <c r="Q1018" s="9">
        <f>Sales_Data17[[#This Row],[Line Total]]-(Sales_Data17[[#This Row],[Total Unit Cost]]*Sales_Data17[[#This Row],[Order Quantity]])</f>
        <v>439.22222222222217</v>
      </c>
      <c r="R1018" s="1" t="str">
        <f>TEXT(Sales_Data17[[#This Row],[OrderDate]],"MMM")</f>
        <v>Aug</v>
      </c>
      <c r="S1018" s="1" t="str">
        <f t="shared" si="15"/>
        <v>2012</v>
      </c>
    </row>
    <row r="1019" spans="1:19">
      <c r="A1019" t="s">
        <v>1042</v>
      </c>
      <c r="B1019" s="2">
        <v>41138</v>
      </c>
      <c r="C1019" s="2" t="str">
        <f>VLOOKUP(Sales_Data17[[#This Row],[Customer Name Index]],Customer_Data[#All],2,0)</f>
        <v>Pure Group</v>
      </c>
      <c r="D1019">
        <v>17</v>
      </c>
      <c r="E1019" t="s">
        <v>4</v>
      </c>
      <c r="F1019" t="s">
        <v>8168</v>
      </c>
      <c r="G1019" t="s">
        <v>8025</v>
      </c>
      <c r="H1019" t="str">
        <f>VLOOKUP(Sales_Data17[[#This Row],[Delivery Region Index]],Regions_Table[#All],2,0)</f>
        <v>Victoria</v>
      </c>
      <c r="I1019" t="str">
        <f>VLOOKUP(Sales_Data17[[#This Row],[Delivery Region Index]],Regions_Table[#All],3,0)</f>
        <v>Benalla</v>
      </c>
      <c r="J1019">
        <v>48</v>
      </c>
      <c r="K1019">
        <v>7</v>
      </c>
      <c r="L1019" t="str">
        <f>VLOOKUP(Sales_Data17[[#This Row],[Product Description Index]],Products_Data[#All],2,0)</f>
        <v>Dress Shirts</v>
      </c>
      <c r="M1019">
        <v>3</v>
      </c>
      <c r="N1019" s="9">
        <v>121.34444444444446</v>
      </c>
      <c r="O1019" s="9">
        <f>Sales_Data17[[#This Row],[Order Quantity]]*Sales_Data17[[#This Row],[Unit Price]]</f>
        <v>364.03333333333342</v>
      </c>
      <c r="P1019" s="9">
        <v>93.435222222222237</v>
      </c>
      <c r="Q1019" s="9">
        <f>Sales_Data17[[#This Row],[Line Total]]-(Sales_Data17[[#This Row],[Total Unit Cost]]*Sales_Data17[[#This Row],[Order Quantity]])</f>
        <v>83.727666666666721</v>
      </c>
      <c r="R1019" s="1" t="str">
        <f>TEXT(Sales_Data17[[#This Row],[OrderDate]],"MMM")</f>
        <v>Aug</v>
      </c>
      <c r="S1019" s="1" t="str">
        <f t="shared" si="15"/>
        <v>2012</v>
      </c>
    </row>
    <row r="1020" spans="1:19">
      <c r="A1020" t="s">
        <v>1043</v>
      </c>
      <c r="B1020" s="2">
        <v>41139</v>
      </c>
      <c r="C1020" s="2" t="str">
        <f>VLOOKUP(Sales_Data17[[#This Row],[Customer Name Index]],Customer_Data[#All],2,0)</f>
        <v>Procter Corp</v>
      </c>
      <c r="D1020">
        <v>5</v>
      </c>
      <c r="E1020" t="s">
        <v>4</v>
      </c>
      <c r="F1020" t="s">
        <v>8168</v>
      </c>
      <c r="G1020" t="s">
        <v>8027</v>
      </c>
      <c r="H1020" t="str">
        <f>VLOOKUP(Sales_Data17[[#This Row],[Delivery Region Index]],Regions_Table[#All],2,0)</f>
        <v>New South Wales</v>
      </c>
      <c r="I1020" t="str">
        <f>VLOOKUP(Sales_Data17[[#This Row],[Delivery Region Index]],Regions_Table[#All],3,0)</f>
        <v>Lismore</v>
      </c>
      <c r="J1020">
        <v>14</v>
      </c>
      <c r="K1020">
        <v>2</v>
      </c>
      <c r="L1020" t="str">
        <f>VLOOKUP(Sales_Data17[[#This Row],[Product Description Index]],Products_Data[#All],2,0)</f>
        <v>Pants</v>
      </c>
      <c r="M1020">
        <v>3</v>
      </c>
      <c r="N1020" s="9">
        <v>648.41111111111104</v>
      </c>
      <c r="O1020" s="9">
        <f>Sales_Data17[[#This Row],[Order Quantity]]*Sales_Data17[[#This Row],[Unit Price]]</f>
        <v>1945.2333333333331</v>
      </c>
      <c r="P1020" s="9">
        <v>525.21300000000008</v>
      </c>
      <c r="Q1020" s="9">
        <f>Sales_Data17[[#This Row],[Line Total]]-(Sales_Data17[[#This Row],[Total Unit Cost]]*Sales_Data17[[#This Row],[Order Quantity]])</f>
        <v>369.594333333333</v>
      </c>
      <c r="R1020" s="1" t="str">
        <f>TEXT(Sales_Data17[[#This Row],[OrderDate]],"MMM")</f>
        <v>Aug</v>
      </c>
      <c r="S1020" s="1" t="str">
        <f t="shared" si="15"/>
        <v>2012</v>
      </c>
    </row>
    <row r="1021" spans="1:19">
      <c r="A1021" t="s">
        <v>1044</v>
      </c>
      <c r="B1021" s="2">
        <v>41139</v>
      </c>
      <c r="C1021" s="2" t="str">
        <f>VLOOKUP(Sales_Data17[[#This Row],[Customer Name Index]],Customer_Data[#All],2,0)</f>
        <v>PEDIFIX, Corp</v>
      </c>
      <c r="D1021">
        <v>6</v>
      </c>
      <c r="E1021" t="s">
        <v>4</v>
      </c>
      <c r="F1021" t="s">
        <v>8168</v>
      </c>
      <c r="G1021" t="s">
        <v>8027</v>
      </c>
      <c r="H1021" t="str">
        <f>VLOOKUP(Sales_Data17[[#This Row],[Delivery Region Index]],Regions_Table[#All],2,0)</f>
        <v>New South Wales</v>
      </c>
      <c r="I1021" t="str">
        <f>VLOOKUP(Sales_Data17[[#This Row],[Delivery Region Index]],Regions_Table[#All],3,0)</f>
        <v>Newcastle</v>
      </c>
      <c r="J1021">
        <v>16</v>
      </c>
      <c r="K1021">
        <v>3</v>
      </c>
      <c r="L1021" t="str">
        <f>VLOOKUP(Sales_Data17[[#This Row],[Product Description Index]],Products_Data[#All],2,0)</f>
        <v>Sunglasses</v>
      </c>
      <c r="M1021">
        <v>6</v>
      </c>
      <c r="N1021" s="9">
        <v>189.08888888888887</v>
      </c>
      <c r="O1021" s="9">
        <f>Sales_Data17[[#This Row],[Order Quantity]]*Sales_Data17[[#This Row],[Unit Price]]</f>
        <v>1134.5333333333333</v>
      </c>
      <c r="P1021" s="9">
        <v>141.81666666666666</v>
      </c>
      <c r="Q1021" s="9">
        <f>Sales_Data17[[#This Row],[Line Total]]-(Sales_Data17[[#This Row],[Total Unit Cost]]*Sales_Data17[[#This Row],[Order Quantity]])</f>
        <v>283.63333333333333</v>
      </c>
      <c r="R1021" s="1" t="str">
        <f>TEXT(Sales_Data17[[#This Row],[OrderDate]],"MMM")</f>
        <v>Aug</v>
      </c>
      <c r="S1021" s="1" t="str">
        <f t="shared" si="15"/>
        <v>2012</v>
      </c>
    </row>
    <row r="1022" spans="1:19">
      <c r="A1022" t="s">
        <v>1045</v>
      </c>
      <c r="B1022" s="2">
        <v>41140</v>
      </c>
      <c r="C1022" s="2" t="str">
        <f>VLOOKUP(Sales_Data17[[#This Row],[Customer Name Index]],Customer_Data[#All],2,0)</f>
        <v xml:space="preserve">WakeFern </v>
      </c>
      <c r="D1022">
        <v>2</v>
      </c>
      <c r="E1022" t="s">
        <v>2</v>
      </c>
      <c r="F1022" t="s">
        <v>8168</v>
      </c>
      <c r="G1022" t="s">
        <v>8027</v>
      </c>
      <c r="H1022" t="str">
        <f>VLOOKUP(Sales_Data17[[#This Row],[Delivery Region Index]],Regions_Table[#All],2,0)</f>
        <v>New South Wales</v>
      </c>
      <c r="I1022" t="str">
        <f>VLOOKUP(Sales_Data17[[#This Row],[Delivery Region Index]],Regions_Table[#All],3,0)</f>
        <v>Bathurst</v>
      </c>
      <c r="J1022">
        <v>4</v>
      </c>
      <c r="K1022">
        <v>1</v>
      </c>
      <c r="L1022" t="str">
        <f>VLOOKUP(Sales_Data17[[#This Row],[Product Description Index]],Products_Data[#All],2,0)</f>
        <v>Shirts</v>
      </c>
      <c r="M1022">
        <v>4</v>
      </c>
      <c r="N1022" s="9">
        <v>679.67777777777781</v>
      </c>
      <c r="O1022" s="9">
        <f>Sales_Data17[[#This Row],[Order Quantity]]*Sales_Data17[[#This Row],[Unit Price]]</f>
        <v>2718.7111111111112</v>
      </c>
      <c r="P1022" s="9">
        <v>482.57122222222216</v>
      </c>
      <c r="Q1022" s="9">
        <f>Sales_Data17[[#This Row],[Line Total]]-(Sales_Data17[[#This Row],[Total Unit Cost]]*Sales_Data17[[#This Row],[Order Quantity]])</f>
        <v>788.42622222222258</v>
      </c>
      <c r="R1022" s="1" t="str">
        <f>TEXT(Sales_Data17[[#This Row],[OrderDate]],"MMM")</f>
        <v>Aug</v>
      </c>
      <c r="S1022" s="1" t="str">
        <f t="shared" si="15"/>
        <v>2012</v>
      </c>
    </row>
    <row r="1023" spans="1:19">
      <c r="A1023" t="s">
        <v>1046</v>
      </c>
      <c r="B1023" s="2">
        <v>41140</v>
      </c>
      <c r="C1023" s="2" t="str">
        <f>VLOOKUP(Sales_Data17[[#This Row],[Customer Name Index]],Customer_Data[#All],2,0)</f>
        <v xml:space="preserve">Qualitest </v>
      </c>
      <c r="D1023">
        <v>19</v>
      </c>
      <c r="E1023" t="s">
        <v>4</v>
      </c>
      <c r="F1023" t="s">
        <v>8168</v>
      </c>
      <c r="G1023" t="s">
        <v>8028</v>
      </c>
      <c r="H1023" t="str">
        <f>VLOOKUP(Sales_Data17[[#This Row],[Delivery Region Index]],Regions_Table[#All],2,0)</f>
        <v>Victoria</v>
      </c>
      <c r="I1023" t="str">
        <f>VLOOKUP(Sales_Data17[[#This Row],[Delivery Region Index]],Regions_Table[#All],3,0)</f>
        <v>Mildura</v>
      </c>
      <c r="J1023">
        <v>53</v>
      </c>
      <c r="K1023">
        <v>8</v>
      </c>
      <c r="L1023" t="str">
        <f>VLOOKUP(Sales_Data17[[#This Row],[Product Description Index]],Products_Data[#All],2,0)</f>
        <v>Shoes</v>
      </c>
      <c r="M1023">
        <v>6</v>
      </c>
      <c r="N1023" s="9">
        <v>203.23333333333335</v>
      </c>
      <c r="O1023" s="9">
        <f>Sales_Data17[[#This Row],[Order Quantity]]*Sales_Data17[[#This Row],[Unit Price]]</f>
        <v>1219.4000000000001</v>
      </c>
      <c r="P1023" s="9">
        <v>132.10166666666669</v>
      </c>
      <c r="Q1023" s="9">
        <f>Sales_Data17[[#This Row],[Line Total]]-(Sales_Data17[[#This Row],[Total Unit Cost]]*Sales_Data17[[#This Row],[Order Quantity]])</f>
        <v>426.78999999999996</v>
      </c>
      <c r="R1023" s="1" t="str">
        <f>TEXT(Sales_Data17[[#This Row],[OrderDate]],"MMM")</f>
        <v>Aug</v>
      </c>
      <c r="S1023" s="1" t="str">
        <f t="shared" si="15"/>
        <v>2012</v>
      </c>
    </row>
    <row r="1024" spans="1:19">
      <c r="A1024" t="s">
        <v>1047</v>
      </c>
      <c r="B1024" s="2">
        <v>41141</v>
      </c>
      <c r="C1024" s="2" t="str">
        <f>VLOOKUP(Sales_Data17[[#This Row],[Customer Name Index]],Customer_Data[#All],2,0)</f>
        <v>Pacific Ltd</v>
      </c>
      <c r="D1024">
        <v>20</v>
      </c>
      <c r="E1024" t="s">
        <v>2</v>
      </c>
      <c r="F1024" t="s">
        <v>8168</v>
      </c>
      <c r="G1024" t="s">
        <v>8028</v>
      </c>
      <c r="H1024" t="str">
        <f>VLOOKUP(Sales_Data17[[#This Row],[Delivery Region Index]],Regions_Table[#All],2,0)</f>
        <v>Victoria</v>
      </c>
      <c r="I1024" t="str">
        <f>VLOOKUP(Sales_Data17[[#This Row],[Delivery Region Index]],Regions_Table[#All],3,0)</f>
        <v>Wodonga</v>
      </c>
      <c r="J1024">
        <v>58</v>
      </c>
      <c r="K1024">
        <v>8</v>
      </c>
      <c r="L1024" t="str">
        <f>VLOOKUP(Sales_Data17[[#This Row],[Product Description Index]],Products_Data[#All],2,0)</f>
        <v>Shoes</v>
      </c>
      <c r="M1024">
        <v>3</v>
      </c>
      <c r="N1024" s="9">
        <v>436.98888888888888</v>
      </c>
      <c r="O1024" s="9">
        <f>Sales_Data17[[#This Row],[Order Quantity]]*Sales_Data17[[#This Row],[Unit Price]]</f>
        <v>1310.9666666666667</v>
      </c>
      <c r="P1024" s="9">
        <v>275.303</v>
      </c>
      <c r="Q1024" s="9">
        <f>Sales_Data17[[#This Row],[Line Total]]-(Sales_Data17[[#This Row],[Total Unit Cost]]*Sales_Data17[[#This Row],[Order Quantity]])</f>
        <v>485.05766666666671</v>
      </c>
      <c r="R1024" s="1" t="str">
        <f>TEXT(Sales_Data17[[#This Row],[OrderDate]],"MMM")</f>
        <v>Aug</v>
      </c>
      <c r="S1024" s="1" t="str">
        <f t="shared" si="15"/>
        <v>2012</v>
      </c>
    </row>
    <row r="1025" spans="1:19">
      <c r="A1025" t="s">
        <v>1048</v>
      </c>
      <c r="B1025" s="2">
        <v>41141</v>
      </c>
      <c r="C1025" s="2" t="str">
        <f>VLOOKUP(Sales_Data17[[#This Row],[Customer Name Index]],Customer_Data[#All],2,0)</f>
        <v>PEDIFIX, Corp</v>
      </c>
      <c r="D1025">
        <v>6</v>
      </c>
      <c r="E1025" t="s">
        <v>4</v>
      </c>
      <c r="F1025" t="s">
        <v>8168</v>
      </c>
      <c r="G1025" t="s">
        <v>8027</v>
      </c>
      <c r="H1025" t="str">
        <f>VLOOKUP(Sales_Data17[[#This Row],[Delivery Region Index]],Regions_Table[#All],2,0)</f>
        <v>New South Wales</v>
      </c>
      <c r="I1025" t="str">
        <f>VLOOKUP(Sales_Data17[[#This Row],[Delivery Region Index]],Regions_Table[#All],3,0)</f>
        <v>Newcastle</v>
      </c>
      <c r="J1025">
        <v>16</v>
      </c>
      <c r="K1025">
        <v>3</v>
      </c>
      <c r="L1025" t="str">
        <f>VLOOKUP(Sales_Data17[[#This Row],[Product Description Index]],Products_Data[#All],2,0)</f>
        <v>Sunglasses</v>
      </c>
      <c r="M1025">
        <v>6</v>
      </c>
      <c r="N1025" s="9">
        <v>188.34444444444446</v>
      </c>
      <c r="O1025" s="9">
        <f>Sales_Data17[[#This Row],[Order Quantity]]*Sales_Data17[[#This Row],[Unit Price]]</f>
        <v>1130.0666666666668</v>
      </c>
      <c r="P1025" s="9">
        <v>122.4238888888889</v>
      </c>
      <c r="Q1025" s="9">
        <f>Sales_Data17[[#This Row],[Line Total]]-(Sales_Data17[[#This Row],[Total Unit Cost]]*Sales_Data17[[#This Row],[Order Quantity]])</f>
        <v>395.52333333333343</v>
      </c>
      <c r="R1025" s="1" t="str">
        <f>TEXT(Sales_Data17[[#This Row],[OrderDate]],"MMM")</f>
        <v>Aug</v>
      </c>
      <c r="S1025" s="1" t="str">
        <f t="shared" si="15"/>
        <v>2012</v>
      </c>
    </row>
    <row r="1026" spans="1:19">
      <c r="A1026" t="s">
        <v>1049</v>
      </c>
      <c r="B1026" s="2">
        <v>41141</v>
      </c>
      <c r="C1026" s="2" t="str">
        <f>VLOOKUP(Sales_Data17[[#This Row],[Customer Name Index]],Customer_Data[#All],2,0)</f>
        <v>Apollo Ltd</v>
      </c>
      <c r="D1026">
        <v>11</v>
      </c>
      <c r="E1026" t="s">
        <v>4</v>
      </c>
      <c r="F1026" t="s">
        <v>8168</v>
      </c>
      <c r="G1026" t="s">
        <v>8026</v>
      </c>
      <c r="H1026" t="str">
        <f>VLOOKUP(Sales_Data17[[#This Row],[Delivery Region Index]],Regions_Table[#All],2,0)</f>
        <v>Queensland</v>
      </c>
      <c r="I1026" t="str">
        <f>VLOOKUP(Sales_Data17[[#This Row],[Delivery Region Index]],Regions_Table[#All],3,0)</f>
        <v>Gympie</v>
      </c>
      <c r="J1026">
        <v>32</v>
      </c>
      <c r="K1026">
        <v>5</v>
      </c>
      <c r="L1026" t="str">
        <f>VLOOKUP(Sales_Data17[[#This Row],[Product Description Index]],Products_Data[#All],2,0)</f>
        <v>Hats</v>
      </c>
      <c r="M1026">
        <v>4</v>
      </c>
      <c r="N1026" s="9">
        <v>20.100000000000001</v>
      </c>
      <c r="O1026" s="9">
        <f>Sales_Data17[[#This Row],[Order Quantity]]*Sales_Data17[[#This Row],[Unit Price]]</f>
        <v>80.400000000000006</v>
      </c>
      <c r="P1026" s="9">
        <v>14.472</v>
      </c>
      <c r="Q1026" s="9">
        <f>Sales_Data17[[#This Row],[Line Total]]-(Sales_Data17[[#This Row],[Total Unit Cost]]*Sales_Data17[[#This Row],[Order Quantity]])</f>
        <v>22.512000000000008</v>
      </c>
      <c r="R1026" s="1" t="str">
        <f>TEXT(Sales_Data17[[#This Row],[OrderDate]],"MMM")</f>
        <v>Aug</v>
      </c>
      <c r="S1026" s="1" t="str">
        <f t="shared" ref="S1026:S1089" si="16">TEXT(B1026,"YYY")</f>
        <v>2012</v>
      </c>
    </row>
    <row r="1027" spans="1:19">
      <c r="A1027" t="s">
        <v>1050</v>
      </c>
      <c r="B1027" s="2">
        <v>41141</v>
      </c>
      <c r="C1027" s="2" t="str">
        <f>VLOOKUP(Sales_Data17[[#This Row],[Customer Name Index]],Customer_Data[#All],2,0)</f>
        <v>New Ltd</v>
      </c>
      <c r="D1027">
        <v>7</v>
      </c>
      <c r="E1027" t="s">
        <v>4</v>
      </c>
      <c r="F1027" t="s">
        <v>8168</v>
      </c>
      <c r="G1027" t="s">
        <v>8027</v>
      </c>
      <c r="H1027" t="str">
        <f>VLOOKUP(Sales_Data17[[#This Row],[Delivery Region Index]],Regions_Table[#All],2,0)</f>
        <v>New South Wales</v>
      </c>
      <c r="I1027" t="str">
        <f>VLOOKUP(Sales_Data17[[#This Row],[Delivery Region Index]],Regions_Table[#All],3,0)</f>
        <v>Queanbeyan</v>
      </c>
      <c r="J1027">
        <v>20</v>
      </c>
      <c r="K1027">
        <v>3</v>
      </c>
      <c r="L1027" t="str">
        <f>VLOOKUP(Sales_Data17[[#This Row],[Product Description Index]],Products_Data[#All],2,0)</f>
        <v>Sunglasses</v>
      </c>
      <c r="M1027">
        <v>1</v>
      </c>
      <c r="N1027" s="9">
        <v>97.522222222222226</v>
      </c>
      <c r="O1027" s="9">
        <f>Sales_Data17[[#This Row],[Order Quantity]]*Sales_Data17[[#This Row],[Unit Price]]</f>
        <v>97.522222222222226</v>
      </c>
      <c r="P1027" s="9">
        <v>70.215999999999994</v>
      </c>
      <c r="Q1027" s="9">
        <f>Sales_Data17[[#This Row],[Line Total]]-(Sales_Data17[[#This Row],[Total Unit Cost]]*Sales_Data17[[#This Row],[Order Quantity]])</f>
        <v>27.306222222222232</v>
      </c>
      <c r="R1027" s="1" t="str">
        <f>TEXT(Sales_Data17[[#This Row],[OrderDate]],"MMM")</f>
        <v>Aug</v>
      </c>
      <c r="S1027" s="1" t="str">
        <f t="shared" si="16"/>
        <v>2012</v>
      </c>
    </row>
    <row r="1028" spans="1:19">
      <c r="A1028" t="s">
        <v>1051</v>
      </c>
      <c r="B1028" s="2">
        <v>41141</v>
      </c>
      <c r="C1028" s="2" t="str">
        <f>VLOOKUP(Sales_Data17[[#This Row],[Customer Name Index]],Customer_Data[#All],2,0)</f>
        <v>Procter Corp</v>
      </c>
      <c r="D1028">
        <v>5</v>
      </c>
      <c r="E1028" t="s">
        <v>2</v>
      </c>
      <c r="F1028" t="s">
        <v>8168</v>
      </c>
      <c r="G1028" t="s">
        <v>8027</v>
      </c>
      <c r="H1028" t="str">
        <f>VLOOKUP(Sales_Data17[[#This Row],[Delivery Region Index]],Regions_Table[#All],2,0)</f>
        <v>New South Wales</v>
      </c>
      <c r="I1028" t="str">
        <f>VLOOKUP(Sales_Data17[[#This Row],[Delivery Region Index]],Regions_Table[#All],3,0)</f>
        <v>Lake Macquarie</v>
      </c>
      <c r="J1028">
        <v>13</v>
      </c>
      <c r="K1028">
        <v>2</v>
      </c>
      <c r="L1028" t="str">
        <f>VLOOKUP(Sales_Data17[[#This Row],[Product Description Index]],Products_Data[#All],2,0)</f>
        <v>Pants</v>
      </c>
      <c r="M1028">
        <v>8</v>
      </c>
      <c r="N1028" s="9">
        <v>294.05555555555554</v>
      </c>
      <c r="O1028" s="9">
        <f>Sales_Data17[[#This Row],[Order Quantity]]*Sales_Data17[[#This Row],[Unit Price]]</f>
        <v>2352.4444444444443</v>
      </c>
      <c r="P1028" s="9">
        <v>220.54166666666666</v>
      </c>
      <c r="Q1028" s="9">
        <f>Sales_Data17[[#This Row],[Line Total]]-(Sales_Data17[[#This Row],[Total Unit Cost]]*Sales_Data17[[#This Row],[Order Quantity]])</f>
        <v>588.11111111111109</v>
      </c>
      <c r="R1028" s="1" t="str">
        <f>TEXT(Sales_Data17[[#This Row],[OrderDate]],"MMM")</f>
        <v>Aug</v>
      </c>
      <c r="S1028" s="1" t="str">
        <f t="shared" si="16"/>
        <v>2012</v>
      </c>
    </row>
    <row r="1029" spans="1:19">
      <c r="A1029" t="s">
        <v>1052</v>
      </c>
      <c r="B1029" s="2">
        <v>41141</v>
      </c>
      <c r="C1029" s="2" t="str">
        <f>VLOOKUP(Sales_Data17[[#This Row],[Customer Name Index]],Customer_Data[#All],2,0)</f>
        <v>Procter Corp</v>
      </c>
      <c r="D1029">
        <v>5</v>
      </c>
      <c r="E1029" t="s">
        <v>2</v>
      </c>
      <c r="F1029" t="s">
        <v>8168</v>
      </c>
      <c r="G1029" t="s">
        <v>8027</v>
      </c>
      <c r="H1029" t="str">
        <f>VLOOKUP(Sales_Data17[[#This Row],[Delivery Region Index]],Regions_Table[#All],2,0)</f>
        <v>New South Wales</v>
      </c>
      <c r="I1029" t="str">
        <f>VLOOKUP(Sales_Data17[[#This Row],[Delivery Region Index]],Regions_Table[#All],3,0)</f>
        <v>Griffith</v>
      </c>
      <c r="J1029">
        <v>12</v>
      </c>
      <c r="K1029">
        <v>2</v>
      </c>
      <c r="L1029" t="str">
        <f>VLOOKUP(Sales_Data17[[#This Row],[Product Description Index]],Products_Data[#All],2,0)</f>
        <v>Pants</v>
      </c>
      <c r="M1029">
        <v>6</v>
      </c>
      <c r="N1029" s="9">
        <v>570.24444444444441</v>
      </c>
      <c r="O1029" s="9">
        <f>Sales_Data17[[#This Row],[Order Quantity]]*Sales_Data17[[#This Row],[Unit Price]]</f>
        <v>3421.4666666666662</v>
      </c>
      <c r="P1029" s="9">
        <v>245.20511111111111</v>
      </c>
      <c r="Q1029" s="9">
        <f>Sales_Data17[[#This Row],[Line Total]]-(Sales_Data17[[#This Row],[Total Unit Cost]]*Sales_Data17[[#This Row],[Order Quantity]])</f>
        <v>1950.2359999999996</v>
      </c>
      <c r="R1029" s="1" t="str">
        <f>TEXT(Sales_Data17[[#This Row],[OrderDate]],"MMM")</f>
        <v>Aug</v>
      </c>
      <c r="S1029" s="1" t="str">
        <f t="shared" si="16"/>
        <v>2012</v>
      </c>
    </row>
    <row r="1030" spans="1:19">
      <c r="A1030" t="s">
        <v>1053</v>
      </c>
      <c r="B1030" s="2">
        <v>41141</v>
      </c>
      <c r="C1030" s="2" t="str">
        <f>VLOOKUP(Sales_Data17[[#This Row],[Customer Name Index]],Customer_Data[#All],2,0)</f>
        <v>Elorac, Corp</v>
      </c>
      <c r="D1030">
        <v>3</v>
      </c>
      <c r="E1030" t="s">
        <v>2</v>
      </c>
      <c r="F1030" t="s">
        <v>8168</v>
      </c>
      <c r="G1030" t="s">
        <v>8027</v>
      </c>
      <c r="H1030" t="str">
        <f>VLOOKUP(Sales_Data17[[#This Row],[Delivery Region Index]],Regions_Table[#All],2,0)</f>
        <v>New South Wales</v>
      </c>
      <c r="I1030" t="str">
        <f>VLOOKUP(Sales_Data17[[#This Row],[Delivery Region Index]],Regions_Table[#All],3,0)</f>
        <v>Dubbo</v>
      </c>
      <c r="J1030">
        <v>8</v>
      </c>
      <c r="K1030">
        <v>2</v>
      </c>
      <c r="L1030" t="str">
        <f>VLOOKUP(Sales_Data17[[#This Row],[Product Description Index]],Products_Data[#All],2,0)</f>
        <v>Pants</v>
      </c>
      <c r="M1030">
        <v>6</v>
      </c>
      <c r="N1030" s="9">
        <v>568.01111111111118</v>
      </c>
      <c r="O1030" s="9">
        <f>Sales_Data17[[#This Row],[Order Quantity]]*Sales_Data17[[#This Row],[Unit Price]]</f>
        <v>3408.0666666666671</v>
      </c>
      <c r="P1030" s="9">
        <v>363.52711111111114</v>
      </c>
      <c r="Q1030" s="9">
        <f>Sales_Data17[[#This Row],[Line Total]]-(Sales_Data17[[#This Row],[Total Unit Cost]]*Sales_Data17[[#This Row],[Order Quantity]])</f>
        <v>1226.904</v>
      </c>
      <c r="R1030" s="1" t="str">
        <f>TEXT(Sales_Data17[[#This Row],[OrderDate]],"MMM")</f>
        <v>Aug</v>
      </c>
      <c r="S1030" s="1" t="str">
        <f t="shared" si="16"/>
        <v>2012</v>
      </c>
    </row>
    <row r="1031" spans="1:19">
      <c r="A1031" t="s">
        <v>1054</v>
      </c>
      <c r="B1031" s="2">
        <v>41141</v>
      </c>
      <c r="C1031" s="2" t="str">
        <f>VLOOKUP(Sales_Data17[[#This Row],[Customer Name Index]],Customer_Data[#All],2,0)</f>
        <v>Ole Group</v>
      </c>
      <c r="D1031">
        <v>13</v>
      </c>
      <c r="E1031" t="s">
        <v>4</v>
      </c>
      <c r="F1031" t="s">
        <v>8168</v>
      </c>
      <c r="G1031" t="s">
        <v>8026</v>
      </c>
      <c r="H1031" t="str">
        <f>VLOOKUP(Sales_Data17[[#This Row],[Delivery Region Index]],Regions_Table[#All],2,0)</f>
        <v>Queensland</v>
      </c>
      <c r="I1031" t="str">
        <f>VLOOKUP(Sales_Data17[[#This Row],[Delivery Region Index]],Regions_Table[#All],3,0)</f>
        <v>Mackay</v>
      </c>
      <c r="J1031">
        <v>36</v>
      </c>
      <c r="K1031">
        <v>5</v>
      </c>
      <c r="L1031" t="str">
        <f>VLOOKUP(Sales_Data17[[#This Row],[Product Description Index]],Products_Data[#All],2,0)</f>
        <v>Hats</v>
      </c>
      <c r="M1031">
        <v>7</v>
      </c>
      <c r="N1031" s="9">
        <v>118.36666666666666</v>
      </c>
      <c r="O1031" s="9">
        <f>Sales_Data17[[#This Row],[Order Quantity]]*Sales_Data17[[#This Row],[Unit Price]]</f>
        <v>828.56666666666661</v>
      </c>
      <c r="P1031" s="9">
        <v>57.999666666666663</v>
      </c>
      <c r="Q1031" s="9">
        <f>Sales_Data17[[#This Row],[Line Total]]-(Sales_Data17[[#This Row],[Total Unit Cost]]*Sales_Data17[[#This Row],[Order Quantity]])</f>
        <v>422.56899999999996</v>
      </c>
      <c r="R1031" s="1" t="str">
        <f>TEXT(Sales_Data17[[#This Row],[OrderDate]],"MMM")</f>
        <v>Aug</v>
      </c>
      <c r="S1031" s="1" t="str">
        <f t="shared" si="16"/>
        <v>2012</v>
      </c>
    </row>
    <row r="1032" spans="1:19">
      <c r="A1032" t="s">
        <v>1055</v>
      </c>
      <c r="B1032" s="2">
        <v>41142</v>
      </c>
      <c r="C1032" s="2" t="str">
        <f>VLOOKUP(Sales_Data17[[#This Row],[Customer Name Index]],Customer_Data[#All],2,0)</f>
        <v xml:space="preserve">Medline </v>
      </c>
      <c r="D1032">
        <v>12</v>
      </c>
      <c r="E1032" t="s">
        <v>4</v>
      </c>
      <c r="F1032" t="s">
        <v>8168</v>
      </c>
      <c r="G1032" t="s">
        <v>8026</v>
      </c>
      <c r="H1032" t="str">
        <f>VLOOKUP(Sales_Data17[[#This Row],[Delivery Region Index]],Regions_Table[#All],2,0)</f>
        <v>Queensland</v>
      </c>
      <c r="I1032" t="str">
        <f>VLOOKUP(Sales_Data17[[#This Row],[Delivery Region Index]],Regions_Table[#All],3,0)</f>
        <v>Ipswich</v>
      </c>
      <c r="J1032">
        <v>34</v>
      </c>
      <c r="K1032">
        <v>5</v>
      </c>
      <c r="L1032" t="str">
        <f>VLOOKUP(Sales_Data17[[#This Row],[Product Description Index]],Products_Data[#All],2,0)</f>
        <v>Hats</v>
      </c>
      <c r="M1032">
        <v>8</v>
      </c>
      <c r="N1032" s="9">
        <v>363.28888888888889</v>
      </c>
      <c r="O1032" s="9">
        <f>Sales_Data17[[#This Row],[Order Quantity]]*Sales_Data17[[#This Row],[Unit Price]]</f>
        <v>2906.3111111111111</v>
      </c>
      <c r="P1032" s="9">
        <v>228.87199999999999</v>
      </c>
      <c r="Q1032" s="9">
        <f>Sales_Data17[[#This Row],[Line Total]]-(Sales_Data17[[#This Row],[Total Unit Cost]]*Sales_Data17[[#This Row],[Order Quantity]])</f>
        <v>1075.3351111111112</v>
      </c>
      <c r="R1032" s="1" t="str">
        <f>TEXT(Sales_Data17[[#This Row],[OrderDate]],"MMM")</f>
        <v>Aug</v>
      </c>
      <c r="S1032" s="1" t="str">
        <f t="shared" si="16"/>
        <v>2012</v>
      </c>
    </row>
    <row r="1033" spans="1:19">
      <c r="A1033" t="s">
        <v>1056</v>
      </c>
      <c r="B1033" s="2">
        <v>41142</v>
      </c>
      <c r="C1033" s="2" t="str">
        <f>VLOOKUP(Sales_Data17[[#This Row],[Customer Name Index]],Customer_Data[#All],2,0)</f>
        <v>Eminence Corp</v>
      </c>
      <c r="D1033">
        <v>18</v>
      </c>
      <c r="E1033" t="s">
        <v>3</v>
      </c>
      <c r="F1033" t="s">
        <v>8168</v>
      </c>
      <c r="G1033" t="s">
        <v>8025</v>
      </c>
      <c r="H1033" t="str">
        <f>VLOOKUP(Sales_Data17[[#This Row],[Delivery Region Index]],Regions_Table[#All],2,0)</f>
        <v>Victoria</v>
      </c>
      <c r="I1033" t="str">
        <f>VLOOKUP(Sales_Data17[[#This Row],[Delivery Region Index]],Regions_Table[#All],3,0)</f>
        <v>Bendigo</v>
      </c>
      <c r="J1033">
        <v>50</v>
      </c>
      <c r="K1033">
        <v>7</v>
      </c>
      <c r="L1033" t="str">
        <f>VLOOKUP(Sales_Data17[[#This Row],[Product Description Index]],Products_Data[#All],2,0)</f>
        <v>Dress Shirts</v>
      </c>
      <c r="M1033">
        <v>2</v>
      </c>
      <c r="N1033" s="9">
        <v>674.4666666666667</v>
      </c>
      <c r="O1033" s="9">
        <f>Sales_Data17[[#This Row],[Order Quantity]]*Sales_Data17[[#This Row],[Unit Price]]</f>
        <v>1348.9333333333334</v>
      </c>
      <c r="P1033" s="9">
        <v>364.21199999999999</v>
      </c>
      <c r="Q1033" s="9">
        <f>Sales_Data17[[#This Row],[Line Total]]-(Sales_Data17[[#This Row],[Total Unit Cost]]*Sales_Data17[[#This Row],[Order Quantity]])</f>
        <v>620.50933333333342</v>
      </c>
      <c r="R1033" s="1" t="str">
        <f>TEXT(Sales_Data17[[#This Row],[OrderDate]],"MMM")</f>
        <v>Aug</v>
      </c>
      <c r="S1033" s="1" t="str">
        <f t="shared" si="16"/>
        <v>2012</v>
      </c>
    </row>
    <row r="1034" spans="1:19">
      <c r="A1034" t="s">
        <v>1057</v>
      </c>
      <c r="B1034" s="2">
        <v>41142</v>
      </c>
      <c r="C1034" s="2" t="str">
        <f>VLOOKUP(Sales_Data17[[#This Row],[Customer Name Index]],Customer_Data[#All],2,0)</f>
        <v xml:space="preserve">WakeFern </v>
      </c>
      <c r="D1034">
        <v>2</v>
      </c>
      <c r="E1034" t="s">
        <v>2</v>
      </c>
      <c r="F1034" t="s">
        <v>8168</v>
      </c>
      <c r="G1034" t="s">
        <v>8027</v>
      </c>
      <c r="H1034" t="str">
        <f>VLOOKUP(Sales_Data17[[#This Row],[Delivery Region Index]],Regions_Table[#All],2,0)</f>
        <v>New South Wales</v>
      </c>
      <c r="I1034" t="str">
        <f>VLOOKUP(Sales_Data17[[#This Row],[Delivery Region Index]],Regions_Table[#All],3,0)</f>
        <v>Cessnock</v>
      </c>
      <c r="J1034">
        <v>6</v>
      </c>
      <c r="K1034">
        <v>1</v>
      </c>
      <c r="L1034" t="str">
        <f>VLOOKUP(Sales_Data17[[#This Row],[Product Description Index]],Products_Data[#All],2,0)</f>
        <v>Shirts</v>
      </c>
      <c r="M1034">
        <v>3</v>
      </c>
      <c r="N1034" s="9">
        <v>142.1888888888889</v>
      </c>
      <c r="O1034" s="9">
        <f>Sales_Data17[[#This Row],[Order Quantity]]*Sales_Data17[[#This Row],[Unit Price]]</f>
        <v>426.56666666666672</v>
      </c>
      <c r="P1034" s="9">
        <v>95.26655555555557</v>
      </c>
      <c r="Q1034" s="9">
        <f>Sales_Data17[[#This Row],[Line Total]]-(Sales_Data17[[#This Row],[Total Unit Cost]]*Sales_Data17[[#This Row],[Order Quantity]])</f>
        <v>140.767</v>
      </c>
      <c r="R1034" s="1" t="str">
        <f>TEXT(Sales_Data17[[#This Row],[OrderDate]],"MMM")</f>
        <v>Aug</v>
      </c>
      <c r="S1034" s="1" t="str">
        <f t="shared" si="16"/>
        <v>2012</v>
      </c>
    </row>
    <row r="1035" spans="1:19">
      <c r="A1035" t="s">
        <v>1058</v>
      </c>
      <c r="B1035" s="2">
        <v>41142</v>
      </c>
      <c r="C1035" s="2" t="str">
        <f>VLOOKUP(Sales_Data17[[#This Row],[Customer Name Index]],Customer_Data[#All],2,0)</f>
        <v>Procter Corp</v>
      </c>
      <c r="D1035">
        <v>5</v>
      </c>
      <c r="E1035" t="s">
        <v>2</v>
      </c>
      <c r="F1035" t="s">
        <v>8168</v>
      </c>
      <c r="G1035" t="s">
        <v>8027</v>
      </c>
      <c r="H1035" t="str">
        <f>VLOOKUP(Sales_Data17[[#This Row],[Delivery Region Index]],Regions_Table[#All],2,0)</f>
        <v>New South Wales</v>
      </c>
      <c r="I1035" t="str">
        <f>VLOOKUP(Sales_Data17[[#This Row],[Delivery Region Index]],Regions_Table[#All],3,0)</f>
        <v>Griffith</v>
      </c>
      <c r="J1035">
        <v>12</v>
      </c>
      <c r="K1035">
        <v>2</v>
      </c>
      <c r="L1035" t="str">
        <f>VLOOKUP(Sales_Data17[[#This Row],[Product Description Index]],Products_Data[#All],2,0)</f>
        <v>Pants</v>
      </c>
      <c r="M1035">
        <v>5</v>
      </c>
      <c r="N1035" s="9">
        <v>340.21111111111111</v>
      </c>
      <c r="O1035" s="9">
        <f>Sales_Data17[[#This Row],[Order Quantity]]*Sales_Data17[[#This Row],[Unit Price]]</f>
        <v>1701.0555555555557</v>
      </c>
      <c r="P1035" s="9">
        <v>272.16888888888889</v>
      </c>
      <c r="Q1035" s="9">
        <f>Sales_Data17[[#This Row],[Line Total]]-(Sales_Data17[[#This Row],[Total Unit Cost]]*Sales_Data17[[#This Row],[Order Quantity]])</f>
        <v>340.21111111111122</v>
      </c>
      <c r="R1035" s="1" t="str">
        <f>TEXT(Sales_Data17[[#This Row],[OrderDate]],"MMM")</f>
        <v>Aug</v>
      </c>
      <c r="S1035" s="1" t="str">
        <f t="shared" si="16"/>
        <v>2012</v>
      </c>
    </row>
    <row r="1036" spans="1:19">
      <c r="A1036" t="s">
        <v>1059</v>
      </c>
      <c r="B1036" s="2">
        <v>41142</v>
      </c>
      <c r="C1036" s="2" t="str">
        <f>VLOOKUP(Sales_Data17[[#This Row],[Customer Name Index]],Customer_Data[#All],2,0)</f>
        <v>Ole Group</v>
      </c>
      <c r="D1036">
        <v>13</v>
      </c>
      <c r="E1036" t="s">
        <v>3</v>
      </c>
      <c r="F1036" t="s">
        <v>8168</v>
      </c>
      <c r="G1036" t="s">
        <v>8026</v>
      </c>
      <c r="H1036" t="str">
        <f>VLOOKUP(Sales_Data17[[#This Row],[Delivery Region Index]],Regions_Table[#All],2,0)</f>
        <v>Queensland</v>
      </c>
      <c r="I1036" t="str">
        <f>VLOOKUP(Sales_Data17[[#This Row],[Delivery Region Index]],Regions_Table[#All],3,0)</f>
        <v>Maryborough</v>
      </c>
      <c r="J1036">
        <v>37</v>
      </c>
      <c r="K1036">
        <v>6</v>
      </c>
      <c r="L1036" t="str">
        <f>VLOOKUP(Sales_Data17[[#This Row],[Product Description Index]],Products_Data[#All],2,0)</f>
        <v>Socks</v>
      </c>
      <c r="M1036">
        <v>4</v>
      </c>
      <c r="N1036" s="9">
        <v>294.05555555555554</v>
      </c>
      <c r="O1036" s="9">
        <f>Sales_Data17[[#This Row],[Order Quantity]]*Sales_Data17[[#This Row],[Unit Price]]</f>
        <v>1176.2222222222222</v>
      </c>
      <c r="P1036" s="9">
        <v>135.26555555555558</v>
      </c>
      <c r="Q1036" s="9">
        <f>Sales_Data17[[#This Row],[Line Total]]-(Sales_Data17[[#This Row],[Total Unit Cost]]*Sales_Data17[[#This Row],[Order Quantity]])</f>
        <v>635.15999999999985</v>
      </c>
      <c r="R1036" s="1" t="str">
        <f>TEXT(Sales_Data17[[#This Row],[OrderDate]],"MMM")</f>
        <v>Aug</v>
      </c>
      <c r="S1036" s="1" t="str">
        <f t="shared" si="16"/>
        <v>2012</v>
      </c>
    </row>
    <row r="1037" spans="1:19">
      <c r="A1037" t="s">
        <v>1060</v>
      </c>
      <c r="B1037" s="2">
        <v>41142</v>
      </c>
      <c r="C1037" s="2" t="str">
        <f>VLOOKUP(Sales_Data17[[#This Row],[Customer Name Index]],Customer_Data[#All],2,0)</f>
        <v>21st Ltd</v>
      </c>
      <c r="D1037">
        <v>10</v>
      </c>
      <c r="E1037" t="s">
        <v>4</v>
      </c>
      <c r="F1037" t="s">
        <v>8168</v>
      </c>
      <c r="G1037" t="s">
        <v>8027</v>
      </c>
      <c r="H1037" t="str">
        <f>VLOOKUP(Sales_Data17[[#This Row],[Delivery Region Index]],Regions_Table[#All],2,0)</f>
        <v>Queensland</v>
      </c>
      <c r="I1037" t="str">
        <f>VLOOKUP(Sales_Data17[[#This Row],[Delivery Region Index]],Regions_Table[#All],3,0)</f>
        <v>Bundaberg</v>
      </c>
      <c r="J1037">
        <v>27</v>
      </c>
      <c r="K1037">
        <v>4</v>
      </c>
      <c r="L1037" t="str">
        <f>VLOOKUP(Sales_Data17[[#This Row],[Product Description Index]],Products_Data[#All],2,0)</f>
        <v>Jeans</v>
      </c>
      <c r="M1037">
        <v>9</v>
      </c>
      <c r="N1037" s="9">
        <v>581.41111111111104</v>
      </c>
      <c r="O1037" s="9">
        <f>Sales_Data17[[#This Row],[Order Quantity]]*Sales_Data17[[#This Row],[Unit Price]]</f>
        <v>5232.6999999999989</v>
      </c>
      <c r="P1037" s="9">
        <v>418.61599999999999</v>
      </c>
      <c r="Q1037" s="9">
        <f>Sales_Data17[[#This Row],[Line Total]]-(Sales_Data17[[#This Row],[Total Unit Cost]]*Sales_Data17[[#This Row],[Order Quantity]])</f>
        <v>1465.155999999999</v>
      </c>
      <c r="R1037" s="1" t="str">
        <f>TEXT(Sales_Data17[[#This Row],[OrderDate]],"MMM")</f>
        <v>Aug</v>
      </c>
      <c r="S1037" s="1" t="str">
        <f t="shared" si="16"/>
        <v>2012</v>
      </c>
    </row>
    <row r="1038" spans="1:19">
      <c r="A1038" t="s">
        <v>1061</v>
      </c>
      <c r="B1038" s="2">
        <v>41142</v>
      </c>
      <c r="C1038" s="2" t="str">
        <f>VLOOKUP(Sales_Data17[[#This Row],[Customer Name Index]],Customer_Data[#All],2,0)</f>
        <v>PEDIFIX, Corp</v>
      </c>
      <c r="D1038">
        <v>6</v>
      </c>
      <c r="E1038" t="s">
        <v>2</v>
      </c>
      <c r="F1038" t="s">
        <v>8168</v>
      </c>
      <c r="G1038" t="s">
        <v>8027</v>
      </c>
      <c r="H1038" t="str">
        <f>VLOOKUP(Sales_Data17[[#This Row],[Delivery Region Index]],Regions_Table[#All],2,0)</f>
        <v>New South Wales</v>
      </c>
      <c r="I1038" t="str">
        <f>VLOOKUP(Sales_Data17[[#This Row],[Delivery Region Index]],Regions_Table[#All],3,0)</f>
        <v>Nowra</v>
      </c>
      <c r="J1038">
        <v>17</v>
      </c>
      <c r="K1038">
        <v>3</v>
      </c>
      <c r="L1038" t="str">
        <f>VLOOKUP(Sales_Data17[[#This Row],[Product Description Index]],Products_Data[#All],2,0)</f>
        <v>Sunglasses</v>
      </c>
      <c r="M1038">
        <v>5</v>
      </c>
      <c r="N1038" s="9">
        <v>442.94444444444446</v>
      </c>
      <c r="O1038" s="9">
        <f>Sales_Data17[[#This Row],[Order Quantity]]*Sales_Data17[[#This Row],[Unit Price]]</f>
        <v>2214.7222222222222</v>
      </c>
      <c r="P1038" s="9">
        <v>363.21444444444444</v>
      </c>
      <c r="Q1038" s="9">
        <f>Sales_Data17[[#This Row],[Line Total]]-(Sales_Data17[[#This Row],[Total Unit Cost]]*Sales_Data17[[#This Row],[Order Quantity]])</f>
        <v>398.65000000000009</v>
      </c>
      <c r="R1038" s="1" t="str">
        <f>TEXT(Sales_Data17[[#This Row],[OrderDate]],"MMM")</f>
        <v>Aug</v>
      </c>
      <c r="S1038" s="1" t="str">
        <f t="shared" si="16"/>
        <v>2012</v>
      </c>
    </row>
    <row r="1039" spans="1:19">
      <c r="A1039" t="s">
        <v>1062</v>
      </c>
      <c r="B1039" s="2">
        <v>41143</v>
      </c>
      <c r="C1039" s="2" t="str">
        <f>VLOOKUP(Sales_Data17[[#This Row],[Customer Name Index]],Customer_Data[#All],2,0)</f>
        <v>Pure Group</v>
      </c>
      <c r="D1039">
        <v>17</v>
      </c>
      <c r="E1039" t="s">
        <v>4</v>
      </c>
      <c r="F1039" t="s">
        <v>8168</v>
      </c>
      <c r="G1039" t="s">
        <v>8025</v>
      </c>
      <c r="H1039" t="str">
        <f>VLOOKUP(Sales_Data17[[#This Row],[Delivery Region Index]],Regions_Table[#All],2,0)</f>
        <v>Victoria</v>
      </c>
      <c r="I1039" t="str">
        <f>VLOOKUP(Sales_Data17[[#This Row],[Delivery Region Index]],Regions_Table[#All],3,0)</f>
        <v>Ballarat</v>
      </c>
      <c r="J1039">
        <v>49</v>
      </c>
      <c r="K1039">
        <v>7</v>
      </c>
      <c r="L1039" t="str">
        <f>VLOOKUP(Sales_Data17[[#This Row],[Product Description Index]],Products_Data[#All],2,0)</f>
        <v>Dress Shirts</v>
      </c>
      <c r="M1039">
        <v>4</v>
      </c>
      <c r="N1039" s="9">
        <v>27.544444444444444</v>
      </c>
      <c r="O1039" s="9">
        <f>Sales_Data17[[#This Row],[Order Quantity]]*Sales_Data17[[#This Row],[Unit Price]]</f>
        <v>110.17777777777778</v>
      </c>
      <c r="P1039" s="9">
        <v>19.832000000000001</v>
      </c>
      <c r="Q1039" s="9">
        <f>Sales_Data17[[#This Row],[Line Total]]-(Sales_Data17[[#This Row],[Total Unit Cost]]*Sales_Data17[[#This Row],[Order Quantity]])</f>
        <v>30.849777777777774</v>
      </c>
      <c r="R1039" s="1" t="str">
        <f>TEXT(Sales_Data17[[#This Row],[OrderDate]],"MMM")</f>
        <v>Aug</v>
      </c>
      <c r="S1039" s="1" t="str">
        <f t="shared" si="16"/>
        <v>2012</v>
      </c>
    </row>
    <row r="1040" spans="1:19">
      <c r="A1040" t="s">
        <v>1063</v>
      </c>
      <c r="B1040" s="2">
        <v>41143</v>
      </c>
      <c r="C1040" s="2" t="str">
        <f>VLOOKUP(Sales_Data17[[#This Row],[Customer Name Index]],Customer_Data[#All],2,0)</f>
        <v>New Ltd</v>
      </c>
      <c r="D1040">
        <v>7</v>
      </c>
      <c r="E1040" t="s">
        <v>4</v>
      </c>
      <c r="F1040" t="s">
        <v>8168</v>
      </c>
      <c r="G1040" t="s">
        <v>8027</v>
      </c>
      <c r="H1040" t="str">
        <f>VLOOKUP(Sales_Data17[[#This Row],[Delivery Region Index]],Regions_Table[#All],2,0)</f>
        <v>New South Wales</v>
      </c>
      <c r="I1040" t="str">
        <f>VLOOKUP(Sales_Data17[[#This Row],[Delivery Region Index]],Regions_Table[#All],3,0)</f>
        <v>Orange</v>
      </c>
      <c r="J1040">
        <v>18</v>
      </c>
      <c r="K1040">
        <v>3</v>
      </c>
      <c r="L1040" t="str">
        <f>VLOOKUP(Sales_Data17[[#This Row],[Product Description Index]],Products_Data[#All],2,0)</f>
        <v>Sunglasses</v>
      </c>
      <c r="M1040">
        <v>4</v>
      </c>
      <c r="N1040" s="9">
        <v>24.566666666666666</v>
      </c>
      <c r="O1040" s="9">
        <f>Sales_Data17[[#This Row],[Order Quantity]]*Sales_Data17[[#This Row],[Unit Price]]</f>
        <v>98.266666666666666</v>
      </c>
      <c r="P1040" s="9">
        <v>15.722666666666665</v>
      </c>
      <c r="Q1040" s="9">
        <f>Sales_Data17[[#This Row],[Line Total]]-(Sales_Data17[[#This Row],[Total Unit Cost]]*Sales_Data17[[#This Row],[Order Quantity]])</f>
        <v>35.376000000000005</v>
      </c>
      <c r="R1040" s="1" t="str">
        <f>TEXT(Sales_Data17[[#This Row],[OrderDate]],"MMM")</f>
        <v>Aug</v>
      </c>
      <c r="S1040" s="1" t="str">
        <f t="shared" si="16"/>
        <v>2012</v>
      </c>
    </row>
    <row r="1041" spans="1:19">
      <c r="A1041" t="s">
        <v>1064</v>
      </c>
      <c r="B1041" s="2">
        <v>41143</v>
      </c>
      <c r="C1041" s="2" t="str">
        <f>VLOOKUP(Sales_Data17[[#This Row],[Customer Name Index]],Customer_Data[#All],2,0)</f>
        <v>Pacific Ltd</v>
      </c>
      <c r="D1041">
        <v>20</v>
      </c>
      <c r="E1041" t="s">
        <v>4</v>
      </c>
      <c r="F1041" t="s">
        <v>8168</v>
      </c>
      <c r="G1041" t="s">
        <v>8028</v>
      </c>
      <c r="H1041" t="str">
        <f>VLOOKUP(Sales_Data17[[#This Row],[Delivery Region Index]],Regions_Table[#All],2,0)</f>
        <v>Victoria</v>
      </c>
      <c r="I1041" t="str">
        <f>VLOOKUP(Sales_Data17[[#This Row],[Delivery Region Index]],Regions_Table[#All],3,0)</f>
        <v>Warrnambool</v>
      </c>
      <c r="J1041">
        <v>57</v>
      </c>
      <c r="K1041">
        <v>8</v>
      </c>
      <c r="L1041" t="str">
        <f>VLOOKUP(Sales_Data17[[#This Row],[Product Description Index]],Products_Data[#All],2,0)</f>
        <v>Shoes</v>
      </c>
      <c r="M1041">
        <v>4</v>
      </c>
      <c r="N1041" s="9">
        <v>124.32222222222224</v>
      </c>
      <c r="O1041" s="9">
        <f>Sales_Data17[[#This Row],[Order Quantity]]*Sales_Data17[[#This Row],[Unit Price]]</f>
        <v>497.28888888888895</v>
      </c>
      <c r="P1041" s="9">
        <v>54.701777777777778</v>
      </c>
      <c r="Q1041" s="9">
        <f>Sales_Data17[[#This Row],[Line Total]]-(Sales_Data17[[#This Row],[Total Unit Cost]]*Sales_Data17[[#This Row],[Order Quantity]])</f>
        <v>278.48177777777784</v>
      </c>
      <c r="R1041" s="1" t="str">
        <f>TEXT(Sales_Data17[[#This Row],[OrderDate]],"MMM")</f>
        <v>Aug</v>
      </c>
      <c r="S1041" s="1" t="str">
        <f t="shared" si="16"/>
        <v>2012</v>
      </c>
    </row>
    <row r="1042" spans="1:19">
      <c r="A1042" t="s">
        <v>1065</v>
      </c>
      <c r="B1042" s="2">
        <v>41143</v>
      </c>
      <c r="C1042" s="2" t="str">
        <f>VLOOKUP(Sales_Data17[[#This Row],[Customer Name Index]],Customer_Data[#All],2,0)</f>
        <v>Medsep Group</v>
      </c>
      <c r="D1042">
        <v>8</v>
      </c>
      <c r="E1042" t="s">
        <v>4</v>
      </c>
      <c r="F1042" t="s">
        <v>8168</v>
      </c>
      <c r="G1042" t="s">
        <v>8027</v>
      </c>
      <c r="H1042" t="str">
        <f>VLOOKUP(Sales_Data17[[#This Row],[Delivery Region Index]],Regions_Table[#All],2,0)</f>
        <v>New South Wales</v>
      </c>
      <c r="I1042" t="str">
        <f>VLOOKUP(Sales_Data17[[#This Row],[Delivery Region Index]],Regions_Table[#All],3,0)</f>
        <v>Wollongong</v>
      </c>
      <c r="J1042">
        <v>24</v>
      </c>
      <c r="K1042">
        <v>4</v>
      </c>
      <c r="L1042" t="str">
        <f>VLOOKUP(Sales_Data17[[#This Row],[Product Description Index]],Products_Data[#All],2,0)</f>
        <v>Jeans</v>
      </c>
      <c r="M1042">
        <v>4</v>
      </c>
      <c r="N1042" s="9">
        <v>603.74444444444441</v>
      </c>
      <c r="O1042" s="9">
        <f>Sales_Data17[[#This Row],[Order Quantity]]*Sales_Data17[[#This Row],[Unit Price]]</f>
        <v>2414.9777777777776</v>
      </c>
      <c r="P1042" s="9">
        <v>313.9471111111111</v>
      </c>
      <c r="Q1042" s="9">
        <f>Sales_Data17[[#This Row],[Line Total]]-(Sales_Data17[[#This Row],[Total Unit Cost]]*Sales_Data17[[#This Row],[Order Quantity]])</f>
        <v>1159.1893333333333</v>
      </c>
      <c r="R1042" s="1" t="str">
        <f>TEXT(Sales_Data17[[#This Row],[OrderDate]],"MMM")</f>
        <v>Aug</v>
      </c>
      <c r="S1042" s="1" t="str">
        <f t="shared" si="16"/>
        <v>2012</v>
      </c>
    </row>
    <row r="1043" spans="1:19">
      <c r="A1043" t="s">
        <v>1066</v>
      </c>
      <c r="B1043" s="2">
        <v>41143</v>
      </c>
      <c r="C1043" s="2" t="str">
        <f>VLOOKUP(Sales_Data17[[#This Row],[Customer Name Index]],Customer_Data[#All],2,0)</f>
        <v>3LAB, Ltd</v>
      </c>
      <c r="D1043">
        <v>16</v>
      </c>
      <c r="E1043" t="s">
        <v>4</v>
      </c>
      <c r="F1043" t="s">
        <v>8168</v>
      </c>
      <c r="G1043" t="s">
        <v>8025</v>
      </c>
      <c r="H1043" t="str">
        <f>VLOOKUP(Sales_Data17[[#This Row],[Delivery Region Index]],Regions_Table[#All],2,0)</f>
        <v>South Australia</v>
      </c>
      <c r="I1043" t="str">
        <f>VLOOKUP(Sales_Data17[[#This Row],[Delivery Region Index]],Regions_Table[#All],3,0)</f>
        <v>Adelaide</v>
      </c>
      <c r="J1043">
        <v>46</v>
      </c>
      <c r="K1043">
        <v>7</v>
      </c>
      <c r="L1043" t="str">
        <f>VLOOKUP(Sales_Data17[[#This Row],[Product Description Index]],Products_Data[#All],2,0)</f>
        <v>Dress Shirts</v>
      </c>
      <c r="M1043">
        <v>4</v>
      </c>
      <c r="N1043" s="9">
        <v>336.48888888888888</v>
      </c>
      <c r="O1043" s="9">
        <f>Sales_Data17[[#This Row],[Order Quantity]]*Sales_Data17[[#This Row],[Unit Price]]</f>
        <v>1345.9555555555555</v>
      </c>
      <c r="P1043" s="9">
        <v>195.16355555555555</v>
      </c>
      <c r="Q1043" s="9">
        <f>Sales_Data17[[#This Row],[Line Total]]-(Sales_Data17[[#This Row],[Total Unit Cost]]*Sales_Data17[[#This Row],[Order Quantity]])</f>
        <v>565.30133333333333</v>
      </c>
      <c r="R1043" s="1" t="str">
        <f>TEXT(Sales_Data17[[#This Row],[OrderDate]],"MMM")</f>
        <v>Aug</v>
      </c>
      <c r="S1043" s="1" t="str">
        <f t="shared" si="16"/>
        <v>2012</v>
      </c>
    </row>
    <row r="1044" spans="1:19">
      <c r="A1044" t="s">
        <v>1067</v>
      </c>
      <c r="B1044" s="2">
        <v>41143</v>
      </c>
      <c r="C1044" s="2" t="str">
        <f>VLOOKUP(Sales_Data17[[#This Row],[Customer Name Index]],Customer_Data[#All],2,0)</f>
        <v>Pure Group</v>
      </c>
      <c r="D1044">
        <v>17</v>
      </c>
      <c r="E1044" t="s">
        <v>2</v>
      </c>
      <c r="F1044" t="s">
        <v>8168</v>
      </c>
      <c r="G1044" t="s">
        <v>8025</v>
      </c>
      <c r="H1044" t="str">
        <f>VLOOKUP(Sales_Data17[[#This Row],[Delivery Region Index]],Regions_Table[#All],2,0)</f>
        <v>Victoria</v>
      </c>
      <c r="I1044" t="str">
        <f>VLOOKUP(Sales_Data17[[#This Row],[Delivery Region Index]],Regions_Table[#All],3,0)</f>
        <v>Melbourne</v>
      </c>
      <c r="J1044">
        <v>47</v>
      </c>
      <c r="K1044">
        <v>7</v>
      </c>
      <c r="L1044" t="str">
        <f>VLOOKUP(Sales_Data17[[#This Row],[Product Description Index]],Products_Data[#All],2,0)</f>
        <v>Dress Shirts</v>
      </c>
      <c r="M1044">
        <v>9</v>
      </c>
      <c r="N1044" s="9">
        <v>432.52222222222224</v>
      </c>
      <c r="O1044" s="9">
        <f>Sales_Data17[[#This Row],[Order Quantity]]*Sales_Data17[[#This Row],[Unit Price]]</f>
        <v>3892.7000000000003</v>
      </c>
      <c r="P1044" s="9">
        <v>255.18811111111114</v>
      </c>
      <c r="Q1044" s="9">
        <f>Sales_Data17[[#This Row],[Line Total]]-(Sales_Data17[[#This Row],[Total Unit Cost]]*Sales_Data17[[#This Row],[Order Quantity]])</f>
        <v>1596.0070000000001</v>
      </c>
      <c r="R1044" s="1" t="str">
        <f>TEXT(Sales_Data17[[#This Row],[OrderDate]],"MMM")</f>
        <v>Aug</v>
      </c>
      <c r="S1044" s="1" t="str">
        <f t="shared" si="16"/>
        <v>2012</v>
      </c>
    </row>
    <row r="1045" spans="1:19">
      <c r="A1045" t="s">
        <v>1068</v>
      </c>
      <c r="B1045" s="2">
        <v>41143</v>
      </c>
      <c r="C1045" s="2" t="str">
        <f>VLOOKUP(Sales_Data17[[#This Row],[Customer Name Index]],Customer_Data[#All],2,0)</f>
        <v>Ole Group</v>
      </c>
      <c r="D1045">
        <v>13</v>
      </c>
      <c r="E1045" t="s">
        <v>4</v>
      </c>
      <c r="F1045" t="s">
        <v>8168</v>
      </c>
      <c r="G1045" t="s">
        <v>8026</v>
      </c>
      <c r="H1045" t="str">
        <f>VLOOKUP(Sales_Data17[[#This Row],[Delivery Region Index]],Regions_Table[#All],2,0)</f>
        <v>Queensland</v>
      </c>
      <c r="I1045" t="str">
        <f>VLOOKUP(Sales_Data17[[#This Row],[Delivery Region Index]],Regions_Table[#All],3,0)</f>
        <v>Mackay</v>
      </c>
      <c r="J1045">
        <v>36</v>
      </c>
      <c r="K1045">
        <v>5</v>
      </c>
      <c r="L1045" t="str">
        <f>VLOOKUP(Sales_Data17[[#This Row],[Product Description Index]],Products_Data[#All],2,0)</f>
        <v>Hats</v>
      </c>
      <c r="M1045">
        <v>5</v>
      </c>
      <c r="N1045" s="9">
        <v>286.61111111111109</v>
      </c>
      <c r="O1045" s="9">
        <f>Sales_Data17[[#This Row],[Order Quantity]]*Sales_Data17[[#This Row],[Unit Price]]</f>
        <v>1433.0555555555554</v>
      </c>
      <c r="P1045" s="9">
        <v>232.155</v>
      </c>
      <c r="Q1045" s="9">
        <f>Sales_Data17[[#This Row],[Line Total]]-(Sales_Data17[[#This Row],[Total Unit Cost]]*Sales_Data17[[#This Row],[Order Quantity]])</f>
        <v>272.28055555555534</v>
      </c>
      <c r="R1045" s="1" t="str">
        <f>TEXT(Sales_Data17[[#This Row],[OrderDate]],"MMM")</f>
        <v>Aug</v>
      </c>
      <c r="S1045" s="1" t="str">
        <f t="shared" si="16"/>
        <v>2012</v>
      </c>
    </row>
    <row r="1046" spans="1:19">
      <c r="A1046" t="s">
        <v>1069</v>
      </c>
      <c r="B1046" s="2">
        <v>41144</v>
      </c>
      <c r="C1046" s="2" t="str">
        <f>VLOOKUP(Sales_Data17[[#This Row],[Customer Name Index]],Customer_Data[#All],2,0)</f>
        <v>Medsep Group</v>
      </c>
      <c r="D1046">
        <v>8</v>
      </c>
      <c r="E1046" t="s">
        <v>4</v>
      </c>
      <c r="F1046" t="s">
        <v>8168</v>
      </c>
      <c r="G1046" t="s">
        <v>8027</v>
      </c>
      <c r="H1046" t="str">
        <f>VLOOKUP(Sales_Data17[[#This Row],[Delivery Region Index]],Regions_Table[#All],2,0)</f>
        <v>New South Wales</v>
      </c>
      <c r="I1046" t="str">
        <f>VLOOKUP(Sales_Data17[[#This Row],[Delivery Region Index]],Regions_Table[#All],3,0)</f>
        <v>Tamworth</v>
      </c>
      <c r="J1046">
        <v>21</v>
      </c>
      <c r="K1046">
        <v>3</v>
      </c>
      <c r="L1046" t="str">
        <f>VLOOKUP(Sales_Data17[[#This Row],[Product Description Index]],Products_Data[#All],2,0)</f>
        <v>Sunglasses</v>
      </c>
      <c r="M1046">
        <v>5</v>
      </c>
      <c r="N1046" s="9">
        <v>201</v>
      </c>
      <c r="O1046" s="9">
        <f>Sales_Data17[[#This Row],[Order Quantity]]*Sales_Data17[[#This Row],[Unit Price]]</f>
        <v>1005</v>
      </c>
      <c r="P1046" s="9">
        <v>136.68</v>
      </c>
      <c r="Q1046" s="9">
        <f>Sales_Data17[[#This Row],[Line Total]]-(Sales_Data17[[#This Row],[Total Unit Cost]]*Sales_Data17[[#This Row],[Order Quantity]])</f>
        <v>321.59999999999991</v>
      </c>
      <c r="R1046" s="1" t="str">
        <f>TEXT(Sales_Data17[[#This Row],[OrderDate]],"MMM")</f>
        <v>Aug</v>
      </c>
      <c r="S1046" s="1" t="str">
        <f t="shared" si="16"/>
        <v>2012</v>
      </c>
    </row>
    <row r="1047" spans="1:19">
      <c r="A1047" t="s">
        <v>1070</v>
      </c>
      <c r="B1047" s="2">
        <v>41144</v>
      </c>
      <c r="C1047" s="2" t="str">
        <f>VLOOKUP(Sales_Data17[[#This Row],[Customer Name Index]],Customer_Data[#All],2,0)</f>
        <v xml:space="preserve">Medline </v>
      </c>
      <c r="D1047">
        <v>12</v>
      </c>
      <c r="E1047" t="s">
        <v>4</v>
      </c>
      <c r="F1047" t="s">
        <v>8168</v>
      </c>
      <c r="G1047" t="s">
        <v>8026</v>
      </c>
      <c r="H1047" t="str">
        <f>VLOOKUP(Sales_Data17[[#This Row],[Delivery Region Index]],Regions_Table[#All],2,0)</f>
        <v>Queensland</v>
      </c>
      <c r="I1047" t="str">
        <f>VLOOKUP(Sales_Data17[[#This Row],[Delivery Region Index]],Regions_Table[#All],3,0)</f>
        <v>Ipswich</v>
      </c>
      <c r="J1047">
        <v>34</v>
      </c>
      <c r="K1047">
        <v>5</v>
      </c>
      <c r="L1047" t="str">
        <f>VLOOKUP(Sales_Data17[[#This Row],[Product Description Index]],Products_Data[#All],2,0)</f>
        <v>Hats</v>
      </c>
      <c r="M1047">
        <v>7</v>
      </c>
      <c r="N1047" s="9">
        <v>568.75555555555559</v>
      </c>
      <c r="O1047" s="9">
        <f>Sales_Data17[[#This Row],[Order Quantity]]*Sales_Data17[[#This Row],[Unit Price]]</f>
        <v>3981.2888888888892</v>
      </c>
      <c r="P1047" s="9">
        <v>273.00266666666664</v>
      </c>
      <c r="Q1047" s="9">
        <f>Sales_Data17[[#This Row],[Line Total]]-(Sales_Data17[[#This Row],[Total Unit Cost]]*Sales_Data17[[#This Row],[Order Quantity]])</f>
        <v>2070.2702222222229</v>
      </c>
      <c r="R1047" s="1" t="str">
        <f>TEXT(Sales_Data17[[#This Row],[OrderDate]],"MMM")</f>
        <v>Aug</v>
      </c>
      <c r="S1047" s="1" t="str">
        <f t="shared" si="16"/>
        <v>2012</v>
      </c>
    </row>
    <row r="1048" spans="1:19">
      <c r="A1048" t="s">
        <v>1071</v>
      </c>
      <c r="B1048" s="2">
        <v>41144</v>
      </c>
      <c r="C1048" s="2" t="str">
        <f>VLOOKUP(Sales_Data17[[#This Row],[Customer Name Index]],Customer_Data[#All],2,0)</f>
        <v xml:space="preserve">Linde </v>
      </c>
      <c r="D1048">
        <v>14</v>
      </c>
      <c r="E1048" t="s">
        <v>2</v>
      </c>
      <c r="F1048" t="s">
        <v>8168</v>
      </c>
      <c r="G1048" t="s">
        <v>8026</v>
      </c>
      <c r="H1048" t="str">
        <f>VLOOKUP(Sales_Data17[[#This Row],[Delivery Region Index]],Regions_Table[#All],2,0)</f>
        <v>Queensland</v>
      </c>
      <c r="I1048" t="str">
        <f>VLOOKUP(Sales_Data17[[#This Row],[Delivery Region Index]],Regions_Table[#All],3,0)</f>
        <v>Nambour</v>
      </c>
      <c r="J1048">
        <v>39</v>
      </c>
      <c r="K1048">
        <v>6</v>
      </c>
      <c r="L1048" t="str">
        <f>VLOOKUP(Sales_Data17[[#This Row],[Product Description Index]],Products_Data[#All],2,0)</f>
        <v>Socks</v>
      </c>
      <c r="M1048">
        <v>2</v>
      </c>
      <c r="N1048" s="9">
        <v>108.6888888888889</v>
      </c>
      <c r="O1048" s="9">
        <f>Sales_Data17[[#This Row],[Order Quantity]]*Sales_Data17[[#This Row],[Unit Price]]</f>
        <v>217.37777777777779</v>
      </c>
      <c r="P1048" s="9">
        <v>83.690444444444452</v>
      </c>
      <c r="Q1048" s="9">
        <f>Sales_Data17[[#This Row],[Line Total]]-(Sales_Data17[[#This Row],[Total Unit Cost]]*Sales_Data17[[#This Row],[Order Quantity]])</f>
        <v>49.99688888888889</v>
      </c>
      <c r="R1048" s="1" t="str">
        <f>TEXT(Sales_Data17[[#This Row],[OrderDate]],"MMM")</f>
        <v>Aug</v>
      </c>
      <c r="S1048" s="1" t="str">
        <f t="shared" si="16"/>
        <v>2012</v>
      </c>
    </row>
    <row r="1049" spans="1:19">
      <c r="A1049" t="s">
        <v>1072</v>
      </c>
      <c r="B1049" s="2">
        <v>41144</v>
      </c>
      <c r="C1049" s="2" t="str">
        <f>VLOOKUP(Sales_Data17[[#This Row],[Customer Name Index]],Customer_Data[#All],2,0)</f>
        <v xml:space="preserve">Medline </v>
      </c>
      <c r="D1049">
        <v>12</v>
      </c>
      <c r="E1049" t="s">
        <v>4</v>
      </c>
      <c r="F1049" t="s">
        <v>8168</v>
      </c>
      <c r="G1049" t="s">
        <v>8026</v>
      </c>
      <c r="H1049" t="str">
        <f>VLOOKUP(Sales_Data17[[#This Row],[Delivery Region Index]],Regions_Table[#All],2,0)</f>
        <v>Queensland</v>
      </c>
      <c r="I1049" t="str">
        <f>VLOOKUP(Sales_Data17[[#This Row],[Delivery Region Index]],Regions_Table[#All],3,0)</f>
        <v>Ipswich</v>
      </c>
      <c r="J1049">
        <v>34</v>
      </c>
      <c r="K1049">
        <v>5</v>
      </c>
      <c r="L1049" t="str">
        <f>VLOOKUP(Sales_Data17[[#This Row],[Product Description Index]],Products_Data[#All],2,0)</f>
        <v>Hats</v>
      </c>
      <c r="M1049">
        <v>4</v>
      </c>
      <c r="N1049" s="9">
        <v>85.611111111111114</v>
      </c>
      <c r="O1049" s="9">
        <f>Sales_Data17[[#This Row],[Order Quantity]]*Sales_Data17[[#This Row],[Unit Price]]</f>
        <v>342.44444444444446</v>
      </c>
      <c r="P1049" s="9">
        <v>61.64</v>
      </c>
      <c r="Q1049" s="9">
        <f>Sales_Data17[[#This Row],[Line Total]]-(Sales_Data17[[#This Row],[Total Unit Cost]]*Sales_Data17[[#This Row],[Order Quantity]])</f>
        <v>95.884444444444455</v>
      </c>
      <c r="R1049" s="1" t="str">
        <f>TEXT(Sales_Data17[[#This Row],[OrderDate]],"MMM")</f>
        <v>Aug</v>
      </c>
      <c r="S1049" s="1" t="str">
        <f t="shared" si="16"/>
        <v>2012</v>
      </c>
    </row>
    <row r="1050" spans="1:19">
      <c r="A1050" t="s">
        <v>1073</v>
      </c>
      <c r="B1050" s="2">
        <v>41144</v>
      </c>
      <c r="C1050" s="2" t="str">
        <f>VLOOKUP(Sales_Data17[[#This Row],[Customer Name Index]],Customer_Data[#All],2,0)</f>
        <v xml:space="preserve">WakeFern </v>
      </c>
      <c r="D1050">
        <v>2</v>
      </c>
      <c r="E1050" t="s">
        <v>2</v>
      </c>
      <c r="F1050" t="s">
        <v>8168</v>
      </c>
      <c r="G1050" t="s">
        <v>8027</v>
      </c>
      <c r="H1050" t="str">
        <f>VLOOKUP(Sales_Data17[[#This Row],[Delivery Region Index]],Regions_Table[#All],2,0)</f>
        <v>New South Wales</v>
      </c>
      <c r="I1050" t="str">
        <f>VLOOKUP(Sales_Data17[[#This Row],[Delivery Region Index]],Regions_Table[#All],3,0)</f>
        <v>Bathurst</v>
      </c>
      <c r="J1050">
        <v>4</v>
      </c>
      <c r="K1050">
        <v>1</v>
      </c>
      <c r="L1050" t="str">
        <f>VLOOKUP(Sales_Data17[[#This Row],[Product Description Index]],Products_Data[#All],2,0)</f>
        <v>Shirts</v>
      </c>
      <c r="M1050">
        <v>9</v>
      </c>
      <c r="N1050" s="9">
        <v>120.60000000000001</v>
      </c>
      <c r="O1050" s="9">
        <f>Sales_Data17[[#This Row],[Order Quantity]]*Sales_Data17[[#This Row],[Unit Price]]</f>
        <v>1085.4000000000001</v>
      </c>
      <c r="P1050" s="9">
        <v>84.42</v>
      </c>
      <c r="Q1050" s="9">
        <f>Sales_Data17[[#This Row],[Line Total]]-(Sales_Data17[[#This Row],[Total Unit Cost]]*Sales_Data17[[#This Row],[Order Quantity]])</f>
        <v>325.62000000000012</v>
      </c>
      <c r="R1050" s="1" t="str">
        <f>TEXT(Sales_Data17[[#This Row],[OrderDate]],"MMM")</f>
        <v>Aug</v>
      </c>
      <c r="S1050" s="1" t="str">
        <f t="shared" si="16"/>
        <v>2012</v>
      </c>
    </row>
    <row r="1051" spans="1:19">
      <c r="A1051" t="s">
        <v>1074</v>
      </c>
      <c r="B1051" s="2">
        <v>41145</v>
      </c>
      <c r="C1051" s="2" t="str">
        <f>VLOOKUP(Sales_Data17[[#This Row],[Customer Name Index]],Customer_Data[#All],2,0)</f>
        <v>Pure Group</v>
      </c>
      <c r="D1051">
        <v>17</v>
      </c>
      <c r="E1051" t="s">
        <v>4</v>
      </c>
      <c r="F1051" t="s">
        <v>8168</v>
      </c>
      <c r="G1051" t="s">
        <v>8025</v>
      </c>
      <c r="H1051" t="str">
        <f>VLOOKUP(Sales_Data17[[#This Row],[Delivery Region Index]],Regions_Table[#All],2,0)</f>
        <v>Victoria</v>
      </c>
      <c r="I1051" t="str">
        <f>VLOOKUP(Sales_Data17[[#This Row],[Delivery Region Index]],Regions_Table[#All],3,0)</f>
        <v>Ballarat</v>
      </c>
      <c r="J1051">
        <v>49</v>
      </c>
      <c r="K1051">
        <v>7</v>
      </c>
      <c r="L1051" t="str">
        <f>VLOOKUP(Sales_Data17[[#This Row],[Product Description Index]],Products_Data[#All],2,0)</f>
        <v>Dress Shirts</v>
      </c>
      <c r="M1051">
        <v>4</v>
      </c>
      <c r="N1051" s="9">
        <v>221.10000000000002</v>
      </c>
      <c r="O1051" s="9">
        <f>Sales_Data17[[#This Row],[Order Quantity]]*Sales_Data17[[#This Row],[Unit Price]]</f>
        <v>884.40000000000009</v>
      </c>
      <c r="P1051" s="9">
        <v>88.44</v>
      </c>
      <c r="Q1051" s="9">
        <f>Sales_Data17[[#This Row],[Line Total]]-(Sales_Data17[[#This Row],[Total Unit Cost]]*Sales_Data17[[#This Row],[Order Quantity]])</f>
        <v>530.6400000000001</v>
      </c>
      <c r="R1051" s="1" t="str">
        <f>TEXT(Sales_Data17[[#This Row],[OrderDate]],"MMM")</f>
        <v>Aug</v>
      </c>
      <c r="S1051" s="1" t="str">
        <f t="shared" si="16"/>
        <v>2012</v>
      </c>
    </row>
    <row r="1052" spans="1:19">
      <c r="A1052" t="s">
        <v>1075</v>
      </c>
      <c r="B1052" s="2">
        <v>41145</v>
      </c>
      <c r="C1052" s="2" t="str">
        <f>VLOOKUP(Sales_Data17[[#This Row],[Customer Name Index]],Customer_Data[#All],2,0)</f>
        <v xml:space="preserve">WakeFern </v>
      </c>
      <c r="D1052">
        <v>2</v>
      </c>
      <c r="E1052" t="s">
        <v>4</v>
      </c>
      <c r="F1052" t="s">
        <v>8168</v>
      </c>
      <c r="G1052" t="s">
        <v>8027</v>
      </c>
      <c r="H1052" t="str">
        <f>VLOOKUP(Sales_Data17[[#This Row],[Delivery Region Index]],Regions_Table[#All],2,0)</f>
        <v>New South Wales</v>
      </c>
      <c r="I1052" t="str">
        <f>VLOOKUP(Sales_Data17[[#This Row],[Delivery Region Index]],Regions_Table[#All],3,0)</f>
        <v>Bathurst</v>
      </c>
      <c r="J1052">
        <v>4</v>
      </c>
      <c r="K1052">
        <v>1</v>
      </c>
      <c r="L1052" t="str">
        <f>VLOOKUP(Sales_Data17[[#This Row],[Product Description Index]],Products_Data[#All],2,0)</f>
        <v>Shirts</v>
      </c>
      <c r="M1052">
        <v>5</v>
      </c>
      <c r="N1052" s="9">
        <v>323.0888888888889</v>
      </c>
      <c r="O1052" s="9">
        <f>Sales_Data17[[#This Row],[Order Quantity]]*Sales_Data17[[#This Row],[Unit Price]]</f>
        <v>1615.4444444444446</v>
      </c>
      <c r="P1052" s="9">
        <v>242.31666666666672</v>
      </c>
      <c r="Q1052" s="9">
        <f>Sales_Data17[[#This Row],[Line Total]]-(Sales_Data17[[#This Row],[Total Unit Cost]]*Sales_Data17[[#This Row],[Order Quantity]])</f>
        <v>403.86111111111109</v>
      </c>
      <c r="R1052" s="1" t="str">
        <f>TEXT(Sales_Data17[[#This Row],[OrderDate]],"MMM")</f>
        <v>Aug</v>
      </c>
      <c r="S1052" s="1" t="str">
        <f t="shared" si="16"/>
        <v>2012</v>
      </c>
    </row>
    <row r="1053" spans="1:19">
      <c r="A1053" t="s">
        <v>1076</v>
      </c>
      <c r="B1053" s="2">
        <v>41145</v>
      </c>
      <c r="C1053" s="2" t="str">
        <f>VLOOKUP(Sales_Data17[[#This Row],[Customer Name Index]],Customer_Data[#All],2,0)</f>
        <v>ETUDE Ltd</v>
      </c>
      <c r="D1053">
        <v>4</v>
      </c>
      <c r="E1053" t="s">
        <v>4</v>
      </c>
      <c r="F1053" t="s">
        <v>8168</v>
      </c>
      <c r="G1053" t="s">
        <v>8027</v>
      </c>
      <c r="H1053" t="str">
        <f>VLOOKUP(Sales_Data17[[#This Row],[Delivery Region Index]],Regions_Table[#All],2,0)</f>
        <v>New South Wales</v>
      </c>
      <c r="I1053" t="str">
        <f>VLOOKUP(Sales_Data17[[#This Row],[Delivery Region Index]],Regions_Table[#All],3,0)</f>
        <v>Gosford</v>
      </c>
      <c r="J1053">
        <v>9</v>
      </c>
      <c r="K1053">
        <v>2</v>
      </c>
      <c r="L1053" t="str">
        <f>VLOOKUP(Sales_Data17[[#This Row],[Product Description Index]],Products_Data[#All],2,0)</f>
        <v>Pants</v>
      </c>
      <c r="M1053">
        <v>7</v>
      </c>
      <c r="N1053" s="9">
        <v>129.53333333333333</v>
      </c>
      <c r="O1053" s="9">
        <f>Sales_Data17[[#This Row],[Order Quantity]]*Sales_Data17[[#This Row],[Unit Price]]</f>
        <v>906.73333333333335</v>
      </c>
      <c r="P1053" s="9">
        <v>98.445333333333323</v>
      </c>
      <c r="Q1053" s="9">
        <f>Sales_Data17[[#This Row],[Line Total]]-(Sales_Data17[[#This Row],[Total Unit Cost]]*Sales_Data17[[#This Row],[Order Quantity]])</f>
        <v>217.6160000000001</v>
      </c>
      <c r="R1053" s="1" t="str">
        <f>TEXT(Sales_Data17[[#This Row],[OrderDate]],"MMM")</f>
        <v>Aug</v>
      </c>
      <c r="S1053" s="1" t="str">
        <f t="shared" si="16"/>
        <v>2012</v>
      </c>
    </row>
    <row r="1054" spans="1:19">
      <c r="A1054" t="s">
        <v>1077</v>
      </c>
      <c r="B1054" s="2">
        <v>41145</v>
      </c>
      <c r="C1054" s="2" t="str">
        <f>VLOOKUP(Sales_Data17[[#This Row],[Customer Name Index]],Customer_Data[#All],2,0)</f>
        <v>New Ltd</v>
      </c>
      <c r="D1054">
        <v>7</v>
      </c>
      <c r="E1054" t="s">
        <v>4</v>
      </c>
      <c r="F1054" t="s">
        <v>8168</v>
      </c>
      <c r="G1054" t="s">
        <v>8027</v>
      </c>
      <c r="H1054" t="str">
        <f>VLOOKUP(Sales_Data17[[#This Row],[Delivery Region Index]],Regions_Table[#All],2,0)</f>
        <v>New South Wales</v>
      </c>
      <c r="I1054" t="str">
        <f>VLOOKUP(Sales_Data17[[#This Row],[Delivery Region Index]],Regions_Table[#All],3,0)</f>
        <v>Port Macquarie</v>
      </c>
      <c r="J1054">
        <v>19</v>
      </c>
      <c r="K1054">
        <v>3</v>
      </c>
      <c r="L1054" t="str">
        <f>VLOOKUP(Sales_Data17[[#This Row],[Product Description Index]],Products_Data[#All],2,0)</f>
        <v>Sunglasses</v>
      </c>
      <c r="M1054">
        <v>4</v>
      </c>
      <c r="N1054" s="9">
        <v>635.01111111111118</v>
      </c>
      <c r="O1054" s="9">
        <f>Sales_Data17[[#This Row],[Order Quantity]]*Sales_Data17[[#This Row],[Unit Price]]</f>
        <v>2540.0444444444447</v>
      </c>
      <c r="P1054" s="9">
        <v>482.6084444444445</v>
      </c>
      <c r="Q1054" s="9">
        <f>Sales_Data17[[#This Row],[Line Total]]-(Sales_Data17[[#This Row],[Total Unit Cost]]*Sales_Data17[[#This Row],[Order Quantity]])</f>
        <v>609.6106666666667</v>
      </c>
      <c r="R1054" s="1" t="str">
        <f>TEXT(Sales_Data17[[#This Row],[OrderDate]],"MMM")</f>
        <v>Aug</v>
      </c>
      <c r="S1054" s="1" t="str">
        <f t="shared" si="16"/>
        <v>2012</v>
      </c>
    </row>
    <row r="1055" spans="1:19">
      <c r="A1055" t="s">
        <v>1078</v>
      </c>
      <c r="B1055" s="2">
        <v>41146</v>
      </c>
      <c r="C1055" s="2" t="str">
        <f>VLOOKUP(Sales_Data17[[#This Row],[Customer Name Index]],Customer_Data[#All],2,0)</f>
        <v xml:space="preserve">Ei </v>
      </c>
      <c r="D1055">
        <v>9</v>
      </c>
      <c r="E1055" t="s">
        <v>4</v>
      </c>
      <c r="F1055" t="s">
        <v>8168</v>
      </c>
      <c r="G1055" t="s">
        <v>8027</v>
      </c>
      <c r="H1055" t="str">
        <f>VLOOKUP(Sales_Data17[[#This Row],[Delivery Region Index]],Regions_Table[#All],2,0)</f>
        <v>Queensland</v>
      </c>
      <c r="I1055" t="str">
        <f>VLOOKUP(Sales_Data17[[#This Row],[Delivery Region Index]],Regions_Table[#All],3,0)</f>
        <v>Brisbane</v>
      </c>
      <c r="J1055">
        <v>26</v>
      </c>
      <c r="K1055">
        <v>4</v>
      </c>
      <c r="L1055" t="str">
        <f>VLOOKUP(Sales_Data17[[#This Row],[Product Description Index]],Products_Data[#All],2,0)</f>
        <v>Jeans</v>
      </c>
      <c r="M1055">
        <v>4</v>
      </c>
      <c r="N1055" s="9">
        <v>188.34444444444446</v>
      </c>
      <c r="O1055" s="9">
        <f>Sales_Data17[[#This Row],[Order Quantity]]*Sales_Data17[[#This Row],[Unit Price]]</f>
        <v>753.37777777777785</v>
      </c>
      <c r="P1055" s="9">
        <v>139.3748888888889</v>
      </c>
      <c r="Q1055" s="9">
        <f>Sales_Data17[[#This Row],[Line Total]]-(Sales_Data17[[#This Row],[Total Unit Cost]]*Sales_Data17[[#This Row],[Order Quantity]])</f>
        <v>195.87822222222223</v>
      </c>
      <c r="R1055" s="1" t="str">
        <f>TEXT(Sales_Data17[[#This Row],[OrderDate]],"MMM")</f>
        <v>Aug</v>
      </c>
      <c r="S1055" s="1" t="str">
        <f t="shared" si="16"/>
        <v>2012</v>
      </c>
    </row>
    <row r="1056" spans="1:19">
      <c r="A1056" t="s">
        <v>1079</v>
      </c>
      <c r="B1056" s="2">
        <v>41146</v>
      </c>
      <c r="C1056" s="2" t="str">
        <f>VLOOKUP(Sales_Data17[[#This Row],[Customer Name Index]],Customer_Data[#All],2,0)</f>
        <v xml:space="preserve">Ei </v>
      </c>
      <c r="D1056">
        <v>9</v>
      </c>
      <c r="E1056" t="s">
        <v>4</v>
      </c>
      <c r="F1056" t="s">
        <v>8168</v>
      </c>
      <c r="G1056" t="s">
        <v>8027</v>
      </c>
      <c r="H1056" t="str">
        <f>VLOOKUP(Sales_Data17[[#This Row],[Delivery Region Index]],Regions_Table[#All],2,0)</f>
        <v>New South Wales</v>
      </c>
      <c r="I1056" t="str">
        <f>VLOOKUP(Sales_Data17[[#This Row],[Delivery Region Index]],Regions_Table[#All],3,0)</f>
        <v>Wyong</v>
      </c>
      <c r="J1056">
        <v>25</v>
      </c>
      <c r="K1056">
        <v>4</v>
      </c>
      <c r="L1056" t="str">
        <f>VLOOKUP(Sales_Data17[[#This Row],[Product Description Index]],Products_Data[#All],2,0)</f>
        <v>Jeans</v>
      </c>
      <c r="M1056">
        <v>5</v>
      </c>
      <c r="N1056" s="9">
        <v>115.38888888888889</v>
      </c>
      <c r="O1056" s="9">
        <f>Sales_Data17[[#This Row],[Order Quantity]]*Sales_Data17[[#This Row],[Unit Price]]</f>
        <v>576.94444444444446</v>
      </c>
      <c r="P1056" s="9">
        <v>71.541111111111107</v>
      </c>
      <c r="Q1056" s="9">
        <f>Sales_Data17[[#This Row],[Line Total]]-(Sales_Data17[[#This Row],[Total Unit Cost]]*Sales_Data17[[#This Row],[Order Quantity]])</f>
        <v>219.23888888888894</v>
      </c>
      <c r="R1056" s="1" t="str">
        <f>TEXT(Sales_Data17[[#This Row],[OrderDate]],"MMM")</f>
        <v>Aug</v>
      </c>
      <c r="S1056" s="1" t="str">
        <f t="shared" si="16"/>
        <v>2012</v>
      </c>
    </row>
    <row r="1057" spans="1:19">
      <c r="A1057" t="s">
        <v>1080</v>
      </c>
      <c r="B1057" s="2">
        <v>41146</v>
      </c>
      <c r="C1057" s="2" t="str">
        <f>VLOOKUP(Sales_Data17[[#This Row],[Customer Name Index]],Customer_Data[#All],2,0)</f>
        <v>Eminence Corp</v>
      </c>
      <c r="D1057">
        <v>18</v>
      </c>
      <c r="E1057" t="s">
        <v>3</v>
      </c>
      <c r="F1057" t="s">
        <v>8168</v>
      </c>
      <c r="G1057" t="s">
        <v>8025</v>
      </c>
      <c r="H1057" t="str">
        <f>VLOOKUP(Sales_Data17[[#This Row],[Delivery Region Index]],Regions_Table[#All],2,0)</f>
        <v>Victoria</v>
      </c>
      <c r="I1057" t="str">
        <f>VLOOKUP(Sales_Data17[[#This Row],[Delivery Region Index]],Regions_Table[#All],3,0)</f>
        <v>Bendigo</v>
      </c>
      <c r="J1057">
        <v>50</v>
      </c>
      <c r="K1057">
        <v>7</v>
      </c>
      <c r="L1057" t="str">
        <f>VLOOKUP(Sales_Data17[[#This Row],[Product Description Index]],Products_Data[#All],2,0)</f>
        <v>Dress Shirts</v>
      </c>
      <c r="M1057">
        <v>5</v>
      </c>
      <c r="N1057" s="9">
        <v>643.20000000000005</v>
      </c>
      <c r="O1057" s="9">
        <f>Sales_Data17[[#This Row],[Order Quantity]]*Sales_Data17[[#This Row],[Unit Price]]</f>
        <v>3216</v>
      </c>
      <c r="P1057" s="9">
        <v>308.73599999999999</v>
      </c>
      <c r="Q1057" s="9">
        <f>Sales_Data17[[#This Row],[Line Total]]-(Sales_Data17[[#This Row],[Total Unit Cost]]*Sales_Data17[[#This Row],[Order Quantity]])</f>
        <v>1672.3200000000002</v>
      </c>
      <c r="R1057" s="1" t="str">
        <f>TEXT(Sales_Data17[[#This Row],[OrderDate]],"MMM")</f>
        <v>Aug</v>
      </c>
      <c r="S1057" s="1" t="str">
        <f t="shared" si="16"/>
        <v>2012</v>
      </c>
    </row>
    <row r="1058" spans="1:19">
      <c r="A1058" t="s">
        <v>1081</v>
      </c>
      <c r="B1058" s="2">
        <v>41147</v>
      </c>
      <c r="C1058" s="2" t="str">
        <f>VLOOKUP(Sales_Data17[[#This Row],[Customer Name Index]],Customer_Data[#All],2,0)</f>
        <v xml:space="preserve">WakeFern </v>
      </c>
      <c r="D1058">
        <v>2</v>
      </c>
      <c r="E1058" t="s">
        <v>3</v>
      </c>
      <c r="F1058" t="s">
        <v>8168</v>
      </c>
      <c r="G1058" t="s">
        <v>8027</v>
      </c>
      <c r="H1058" t="str">
        <f>VLOOKUP(Sales_Data17[[#This Row],[Delivery Region Index]],Regions_Table[#All],2,0)</f>
        <v>New South Wales</v>
      </c>
      <c r="I1058" t="str">
        <f>VLOOKUP(Sales_Data17[[#This Row],[Delivery Region Index]],Regions_Table[#All],3,0)</f>
        <v>Bathurst</v>
      </c>
      <c r="J1058">
        <v>4</v>
      </c>
      <c r="K1058">
        <v>1</v>
      </c>
      <c r="L1058" t="str">
        <f>VLOOKUP(Sales_Data17[[#This Row],[Product Description Index]],Products_Data[#All],2,0)</f>
        <v>Shirts</v>
      </c>
      <c r="M1058">
        <v>5</v>
      </c>
      <c r="N1058" s="9">
        <v>248.64444444444447</v>
      </c>
      <c r="O1058" s="9">
        <f>Sales_Data17[[#This Row],[Order Quantity]]*Sales_Data17[[#This Row],[Unit Price]]</f>
        <v>1243.2222222222224</v>
      </c>
      <c r="P1058" s="9">
        <v>124.32222222222224</v>
      </c>
      <c r="Q1058" s="9">
        <f>Sales_Data17[[#This Row],[Line Total]]-(Sales_Data17[[#This Row],[Total Unit Cost]]*Sales_Data17[[#This Row],[Order Quantity]])</f>
        <v>621.6111111111112</v>
      </c>
      <c r="R1058" s="1" t="str">
        <f>TEXT(Sales_Data17[[#This Row],[OrderDate]],"MMM")</f>
        <v>Aug</v>
      </c>
      <c r="S1058" s="1" t="str">
        <f t="shared" si="16"/>
        <v>2012</v>
      </c>
    </row>
    <row r="1059" spans="1:19">
      <c r="A1059" t="s">
        <v>1082</v>
      </c>
      <c r="B1059" s="2">
        <v>41147</v>
      </c>
      <c r="C1059" s="2" t="str">
        <f>VLOOKUP(Sales_Data17[[#This Row],[Customer Name Index]],Customer_Data[#All],2,0)</f>
        <v>Eminence Corp</v>
      </c>
      <c r="D1059">
        <v>18</v>
      </c>
      <c r="E1059" t="s">
        <v>3</v>
      </c>
      <c r="F1059" t="s">
        <v>8168</v>
      </c>
      <c r="G1059" t="s">
        <v>8025</v>
      </c>
      <c r="H1059" t="str">
        <f>VLOOKUP(Sales_Data17[[#This Row],[Delivery Region Index]],Regions_Table[#All],2,0)</f>
        <v>Victoria</v>
      </c>
      <c r="I1059" t="str">
        <f>VLOOKUP(Sales_Data17[[#This Row],[Delivery Region Index]],Regions_Table[#All],3,0)</f>
        <v>Mildura</v>
      </c>
      <c r="J1059">
        <v>53</v>
      </c>
      <c r="K1059">
        <v>8</v>
      </c>
      <c r="L1059" t="str">
        <f>VLOOKUP(Sales_Data17[[#This Row],[Product Description Index]],Products_Data[#All],2,0)</f>
        <v>Shoes</v>
      </c>
      <c r="M1059">
        <v>2</v>
      </c>
      <c r="N1059" s="9">
        <v>125.8111111111111</v>
      </c>
      <c r="O1059" s="9">
        <f>Sales_Data17[[#This Row],[Order Quantity]]*Sales_Data17[[#This Row],[Unit Price]]</f>
        <v>251.62222222222221</v>
      </c>
      <c r="P1059" s="9">
        <v>96.87455555555556</v>
      </c>
      <c r="Q1059" s="9">
        <f>Sales_Data17[[#This Row],[Line Total]]-(Sales_Data17[[#This Row],[Total Unit Cost]]*Sales_Data17[[#This Row],[Order Quantity]])</f>
        <v>57.873111111111086</v>
      </c>
      <c r="R1059" s="1" t="str">
        <f>TEXT(Sales_Data17[[#This Row],[OrderDate]],"MMM")</f>
        <v>Aug</v>
      </c>
      <c r="S1059" s="1" t="str">
        <f t="shared" si="16"/>
        <v>2012</v>
      </c>
    </row>
    <row r="1060" spans="1:19">
      <c r="A1060" t="s">
        <v>1083</v>
      </c>
      <c r="B1060" s="2">
        <v>41147</v>
      </c>
      <c r="C1060" s="2" t="str">
        <f>VLOOKUP(Sales_Data17[[#This Row],[Customer Name Index]],Customer_Data[#All],2,0)</f>
        <v>Procter Corp</v>
      </c>
      <c r="D1060">
        <v>5</v>
      </c>
      <c r="E1060" t="s">
        <v>4</v>
      </c>
      <c r="F1060" t="s">
        <v>8168</v>
      </c>
      <c r="G1060" t="s">
        <v>8027</v>
      </c>
      <c r="H1060" t="str">
        <f>VLOOKUP(Sales_Data17[[#This Row],[Delivery Region Index]],Regions_Table[#All],2,0)</f>
        <v>New South Wales</v>
      </c>
      <c r="I1060" t="str">
        <f>VLOOKUP(Sales_Data17[[#This Row],[Delivery Region Index]],Regions_Table[#All],3,0)</f>
        <v>Lismore</v>
      </c>
      <c r="J1060">
        <v>14</v>
      </c>
      <c r="K1060">
        <v>2</v>
      </c>
      <c r="L1060" t="str">
        <f>VLOOKUP(Sales_Data17[[#This Row],[Product Description Index]],Products_Data[#All],2,0)</f>
        <v>Pants</v>
      </c>
      <c r="M1060">
        <v>5</v>
      </c>
      <c r="N1060" s="9">
        <v>99.01111111111112</v>
      </c>
      <c r="O1060" s="9">
        <f>Sales_Data17[[#This Row],[Order Quantity]]*Sales_Data17[[#This Row],[Unit Price]]</f>
        <v>495.0555555555556</v>
      </c>
      <c r="P1060" s="9">
        <v>61.386888888888883</v>
      </c>
      <c r="Q1060" s="9">
        <f>Sales_Data17[[#This Row],[Line Total]]-(Sales_Data17[[#This Row],[Total Unit Cost]]*Sales_Data17[[#This Row],[Order Quantity]])</f>
        <v>188.12111111111119</v>
      </c>
      <c r="R1060" s="1" t="str">
        <f>TEXT(Sales_Data17[[#This Row],[OrderDate]],"MMM")</f>
        <v>Aug</v>
      </c>
      <c r="S1060" s="1" t="str">
        <f t="shared" si="16"/>
        <v>2012</v>
      </c>
    </row>
    <row r="1061" spans="1:19">
      <c r="A1061" t="s">
        <v>1084</v>
      </c>
      <c r="B1061" s="2">
        <v>41147</v>
      </c>
      <c r="C1061" s="2" t="str">
        <f>VLOOKUP(Sales_Data17[[#This Row],[Customer Name Index]],Customer_Data[#All],2,0)</f>
        <v xml:space="preserve">WakeFern </v>
      </c>
      <c r="D1061">
        <v>2</v>
      </c>
      <c r="E1061" t="s">
        <v>2</v>
      </c>
      <c r="F1061" t="s">
        <v>8168</v>
      </c>
      <c r="G1061" t="s">
        <v>8027</v>
      </c>
      <c r="H1061" t="str">
        <f>VLOOKUP(Sales_Data17[[#This Row],[Delivery Region Index]],Regions_Table[#All],2,0)</f>
        <v>New South Wales</v>
      </c>
      <c r="I1061" t="str">
        <f>VLOOKUP(Sales_Data17[[#This Row],[Delivery Region Index]],Regions_Table[#All],3,0)</f>
        <v>Bathurst</v>
      </c>
      <c r="J1061">
        <v>4</v>
      </c>
      <c r="K1061">
        <v>1</v>
      </c>
      <c r="L1061" t="str">
        <f>VLOOKUP(Sales_Data17[[#This Row],[Product Description Index]],Products_Data[#All],2,0)</f>
        <v>Shirts</v>
      </c>
      <c r="M1061">
        <v>8</v>
      </c>
      <c r="N1061" s="9">
        <v>424.33333333333331</v>
      </c>
      <c r="O1061" s="9">
        <f>Sales_Data17[[#This Row],[Order Quantity]]*Sales_Data17[[#This Row],[Unit Price]]</f>
        <v>3394.6666666666665</v>
      </c>
      <c r="P1061" s="9">
        <v>339.4666666666667</v>
      </c>
      <c r="Q1061" s="9">
        <f>Sales_Data17[[#This Row],[Line Total]]-(Sales_Data17[[#This Row],[Total Unit Cost]]*Sales_Data17[[#This Row],[Order Quantity]])</f>
        <v>678.93333333333294</v>
      </c>
      <c r="R1061" s="1" t="str">
        <f>TEXT(Sales_Data17[[#This Row],[OrderDate]],"MMM")</f>
        <v>Aug</v>
      </c>
      <c r="S1061" s="1" t="str">
        <f t="shared" si="16"/>
        <v>2012</v>
      </c>
    </row>
    <row r="1062" spans="1:19">
      <c r="A1062" t="s">
        <v>1085</v>
      </c>
      <c r="B1062" s="2">
        <v>41148</v>
      </c>
      <c r="C1062" s="2" t="str">
        <f>VLOOKUP(Sales_Data17[[#This Row],[Customer Name Index]],Customer_Data[#All],2,0)</f>
        <v>3LAB, Ltd</v>
      </c>
      <c r="D1062">
        <v>16</v>
      </c>
      <c r="E1062" t="s">
        <v>4</v>
      </c>
      <c r="F1062" t="s">
        <v>8168</v>
      </c>
      <c r="G1062" t="s">
        <v>8025</v>
      </c>
      <c r="H1062" t="str">
        <f>VLOOKUP(Sales_Data17[[#This Row],[Delivery Region Index]],Regions_Table[#All],2,0)</f>
        <v>South Australia</v>
      </c>
      <c r="I1062" t="str">
        <f>VLOOKUP(Sales_Data17[[#This Row],[Delivery Region Index]],Regions_Table[#All],3,0)</f>
        <v>Adelaide</v>
      </c>
      <c r="J1062">
        <v>46</v>
      </c>
      <c r="K1062">
        <v>7</v>
      </c>
      <c r="L1062" t="str">
        <f>VLOOKUP(Sales_Data17[[#This Row],[Product Description Index]],Products_Data[#All],2,0)</f>
        <v>Dress Shirts</v>
      </c>
      <c r="M1062">
        <v>4</v>
      </c>
      <c r="N1062" s="9">
        <v>136.97777777777776</v>
      </c>
      <c r="O1062" s="9">
        <f>Sales_Data17[[#This Row],[Order Quantity]]*Sales_Data17[[#This Row],[Unit Price]]</f>
        <v>547.91111111111104</v>
      </c>
      <c r="P1062" s="9">
        <v>78.077333333333328</v>
      </c>
      <c r="Q1062" s="9">
        <f>Sales_Data17[[#This Row],[Line Total]]-(Sales_Data17[[#This Row],[Total Unit Cost]]*Sales_Data17[[#This Row],[Order Quantity]])</f>
        <v>235.60177777777773</v>
      </c>
      <c r="R1062" s="1" t="str">
        <f>TEXT(Sales_Data17[[#This Row],[OrderDate]],"MMM")</f>
        <v>Aug</v>
      </c>
      <c r="S1062" s="1" t="str">
        <f t="shared" si="16"/>
        <v>2012</v>
      </c>
    </row>
    <row r="1063" spans="1:19">
      <c r="A1063" t="s">
        <v>1086</v>
      </c>
      <c r="B1063" s="2">
        <v>41148</v>
      </c>
      <c r="C1063" s="2" t="str">
        <f>VLOOKUP(Sales_Data17[[#This Row],[Customer Name Index]],Customer_Data[#All],2,0)</f>
        <v>Avon Corp</v>
      </c>
      <c r="D1063">
        <v>1</v>
      </c>
      <c r="E1063" t="s">
        <v>3</v>
      </c>
      <c r="F1063" t="s">
        <v>8168</v>
      </c>
      <c r="G1063" t="s">
        <v>8027</v>
      </c>
      <c r="H1063" t="str">
        <f>VLOOKUP(Sales_Data17[[#This Row],[Delivery Region Index]],Regions_Table[#All],2,0)</f>
        <v>New South Wales</v>
      </c>
      <c r="I1063" t="str">
        <f>VLOOKUP(Sales_Data17[[#This Row],[Delivery Region Index]],Regions_Table[#All],3,0)</f>
        <v>Armidale</v>
      </c>
      <c r="J1063">
        <v>3</v>
      </c>
      <c r="K1063">
        <v>1</v>
      </c>
      <c r="L1063" t="str">
        <f>VLOOKUP(Sales_Data17[[#This Row],[Product Description Index]],Products_Data[#All],2,0)</f>
        <v>Shirts</v>
      </c>
      <c r="M1063">
        <v>3</v>
      </c>
      <c r="N1063" s="9">
        <v>703.5</v>
      </c>
      <c r="O1063" s="9">
        <f>Sales_Data17[[#This Row],[Order Quantity]]*Sales_Data17[[#This Row],[Unit Price]]</f>
        <v>2110.5</v>
      </c>
      <c r="P1063" s="9">
        <v>281.40000000000003</v>
      </c>
      <c r="Q1063" s="9">
        <f>Sales_Data17[[#This Row],[Line Total]]-(Sales_Data17[[#This Row],[Total Unit Cost]]*Sales_Data17[[#This Row],[Order Quantity]])</f>
        <v>1266.3</v>
      </c>
      <c r="R1063" s="1" t="str">
        <f>TEXT(Sales_Data17[[#This Row],[OrderDate]],"MMM")</f>
        <v>Aug</v>
      </c>
      <c r="S1063" s="1" t="str">
        <f t="shared" si="16"/>
        <v>2012</v>
      </c>
    </row>
    <row r="1064" spans="1:19">
      <c r="A1064" t="s">
        <v>1087</v>
      </c>
      <c r="B1064" s="2">
        <v>41148</v>
      </c>
      <c r="C1064" s="2" t="str">
        <f>VLOOKUP(Sales_Data17[[#This Row],[Customer Name Index]],Customer_Data[#All],2,0)</f>
        <v>Elorac, Corp</v>
      </c>
      <c r="D1064">
        <v>3</v>
      </c>
      <c r="E1064" t="s">
        <v>2</v>
      </c>
      <c r="F1064" t="s">
        <v>8168</v>
      </c>
      <c r="G1064" t="s">
        <v>8027</v>
      </c>
      <c r="H1064" t="str">
        <f>VLOOKUP(Sales_Data17[[#This Row],[Delivery Region Index]],Regions_Table[#All],2,0)</f>
        <v>New South Wales</v>
      </c>
      <c r="I1064" t="str">
        <f>VLOOKUP(Sales_Data17[[#This Row],[Delivery Region Index]],Regions_Table[#All],3,0)</f>
        <v>Dubbo</v>
      </c>
      <c r="J1064">
        <v>8</v>
      </c>
      <c r="K1064">
        <v>2</v>
      </c>
      <c r="L1064" t="str">
        <f>VLOOKUP(Sales_Data17[[#This Row],[Product Description Index]],Products_Data[#All],2,0)</f>
        <v>Pants</v>
      </c>
      <c r="M1064">
        <v>6</v>
      </c>
      <c r="N1064" s="9">
        <v>101.98888888888888</v>
      </c>
      <c r="O1064" s="9">
        <f>Sales_Data17[[#This Row],[Order Quantity]]*Sales_Data17[[#This Row],[Unit Price]]</f>
        <v>611.93333333333328</v>
      </c>
      <c r="P1064" s="9">
        <v>47.934777777777775</v>
      </c>
      <c r="Q1064" s="9">
        <f>Sales_Data17[[#This Row],[Line Total]]-(Sales_Data17[[#This Row],[Total Unit Cost]]*Sales_Data17[[#This Row],[Order Quantity]])</f>
        <v>324.32466666666664</v>
      </c>
      <c r="R1064" s="1" t="str">
        <f>TEXT(Sales_Data17[[#This Row],[OrderDate]],"MMM")</f>
        <v>Aug</v>
      </c>
      <c r="S1064" s="1" t="str">
        <f t="shared" si="16"/>
        <v>2012</v>
      </c>
    </row>
    <row r="1065" spans="1:19">
      <c r="A1065" t="s">
        <v>1088</v>
      </c>
      <c r="B1065" s="2">
        <v>41148</v>
      </c>
      <c r="C1065" s="2" t="str">
        <f>VLOOKUP(Sales_Data17[[#This Row],[Customer Name Index]],Customer_Data[#All],2,0)</f>
        <v xml:space="preserve">Linde </v>
      </c>
      <c r="D1065">
        <v>14</v>
      </c>
      <c r="E1065" t="s">
        <v>4</v>
      </c>
      <c r="F1065" t="s">
        <v>8168</v>
      </c>
      <c r="G1065" t="s">
        <v>8026</v>
      </c>
      <c r="H1065" t="str">
        <f>VLOOKUP(Sales_Data17[[#This Row],[Delivery Region Index]],Regions_Table[#All],2,0)</f>
        <v>Queensland</v>
      </c>
      <c r="I1065" t="str">
        <f>VLOOKUP(Sales_Data17[[#This Row],[Delivery Region Index]],Regions_Table[#All],3,0)</f>
        <v>Nambour</v>
      </c>
      <c r="J1065">
        <v>39</v>
      </c>
      <c r="K1065">
        <v>6</v>
      </c>
      <c r="L1065" t="str">
        <f>VLOOKUP(Sales_Data17[[#This Row],[Product Description Index]],Products_Data[#All],2,0)</f>
        <v>Socks</v>
      </c>
      <c r="M1065">
        <v>7</v>
      </c>
      <c r="N1065" s="9">
        <v>148.14444444444445</v>
      </c>
      <c r="O1065" s="9">
        <f>Sales_Data17[[#This Row],[Order Quantity]]*Sales_Data17[[#This Row],[Unit Price]]</f>
        <v>1037.0111111111112</v>
      </c>
      <c r="P1065" s="9">
        <v>71.109333333333325</v>
      </c>
      <c r="Q1065" s="9">
        <f>Sales_Data17[[#This Row],[Line Total]]-(Sales_Data17[[#This Row],[Total Unit Cost]]*Sales_Data17[[#This Row],[Order Quantity]])</f>
        <v>539.2457777777779</v>
      </c>
      <c r="R1065" s="1" t="str">
        <f>TEXT(Sales_Data17[[#This Row],[OrderDate]],"MMM")</f>
        <v>Aug</v>
      </c>
      <c r="S1065" s="1" t="str">
        <f t="shared" si="16"/>
        <v>2012</v>
      </c>
    </row>
    <row r="1066" spans="1:19">
      <c r="A1066" t="s">
        <v>1089</v>
      </c>
      <c r="B1066" s="2">
        <v>41148</v>
      </c>
      <c r="C1066" s="2" t="str">
        <f>VLOOKUP(Sales_Data17[[#This Row],[Customer Name Index]],Customer_Data[#All],2,0)</f>
        <v>PEDIFIX, Corp</v>
      </c>
      <c r="D1066">
        <v>6</v>
      </c>
      <c r="E1066" t="s">
        <v>4</v>
      </c>
      <c r="F1066" t="s">
        <v>8168</v>
      </c>
      <c r="G1066" t="s">
        <v>8027</v>
      </c>
      <c r="H1066" t="str">
        <f>VLOOKUP(Sales_Data17[[#This Row],[Delivery Region Index]],Regions_Table[#All],2,0)</f>
        <v>New South Wales</v>
      </c>
      <c r="I1066" t="str">
        <f>VLOOKUP(Sales_Data17[[#This Row],[Delivery Region Index]],Regions_Table[#All],3,0)</f>
        <v>Newcastle</v>
      </c>
      <c r="J1066">
        <v>16</v>
      </c>
      <c r="K1066">
        <v>3</v>
      </c>
      <c r="L1066" t="str">
        <f>VLOOKUP(Sales_Data17[[#This Row],[Product Description Index]],Products_Data[#All],2,0)</f>
        <v>Sunglasses</v>
      </c>
      <c r="M1066">
        <v>7</v>
      </c>
      <c r="N1066" s="9">
        <v>607.4666666666667</v>
      </c>
      <c r="O1066" s="9">
        <f>Sales_Data17[[#This Row],[Order Quantity]]*Sales_Data17[[#This Row],[Unit Price]]</f>
        <v>4252.2666666666664</v>
      </c>
      <c r="P1066" s="9">
        <v>382.70399999999995</v>
      </c>
      <c r="Q1066" s="9">
        <f>Sales_Data17[[#This Row],[Line Total]]-(Sales_Data17[[#This Row],[Total Unit Cost]]*Sales_Data17[[#This Row],[Order Quantity]])</f>
        <v>1573.3386666666665</v>
      </c>
      <c r="R1066" s="1" t="str">
        <f>TEXT(Sales_Data17[[#This Row],[OrderDate]],"MMM")</f>
        <v>Aug</v>
      </c>
      <c r="S1066" s="1" t="str">
        <f t="shared" si="16"/>
        <v>2012</v>
      </c>
    </row>
    <row r="1067" spans="1:19">
      <c r="A1067" t="s">
        <v>1090</v>
      </c>
      <c r="B1067" s="2">
        <v>41148</v>
      </c>
      <c r="C1067" s="2" t="str">
        <f>VLOOKUP(Sales_Data17[[#This Row],[Customer Name Index]],Customer_Data[#All],2,0)</f>
        <v>Pure Group</v>
      </c>
      <c r="D1067">
        <v>17</v>
      </c>
      <c r="E1067" t="s">
        <v>3</v>
      </c>
      <c r="F1067" t="s">
        <v>8168</v>
      </c>
      <c r="G1067" t="s">
        <v>8025</v>
      </c>
      <c r="H1067" t="str">
        <f>VLOOKUP(Sales_Data17[[#This Row],[Delivery Region Index]],Regions_Table[#All],2,0)</f>
        <v>Victoria</v>
      </c>
      <c r="I1067" t="str">
        <f>VLOOKUP(Sales_Data17[[#This Row],[Delivery Region Index]],Regions_Table[#All],3,0)</f>
        <v>Ballarat</v>
      </c>
      <c r="J1067">
        <v>49</v>
      </c>
      <c r="K1067">
        <v>7</v>
      </c>
      <c r="L1067" t="str">
        <f>VLOOKUP(Sales_Data17[[#This Row],[Product Description Index]],Products_Data[#All],2,0)</f>
        <v>Dress Shirts</v>
      </c>
      <c r="M1067">
        <v>8</v>
      </c>
      <c r="N1067" s="9">
        <v>655.11111111111109</v>
      </c>
      <c r="O1067" s="9">
        <f>Sales_Data17[[#This Row],[Order Quantity]]*Sales_Data17[[#This Row],[Unit Price]]</f>
        <v>5240.8888888888887</v>
      </c>
      <c r="P1067" s="9">
        <v>438.92444444444448</v>
      </c>
      <c r="Q1067" s="9">
        <f>Sales_Data17[[#This Row],[Line Total]]-(Sales_Data17[[#This Row],[Total Unit Cost]]*Sales_Data17[[#This Row],[Order Quantity]])</f>
        <v>1729.4933333333329</v>
      </c>
      <c r="R1067" s="1" t="str">
        <f>TEXT(Sales_Data17[[#This Row],[OrderDate]],"MMM")</f>
        <v>Aug</v>
      </c>
      <c r="S1067" s="1" t="str">
        <f t="shared" si="16"/>
        <v>2012</v>
      </c>
    </row>
    <row r="1068" spans="1:19">
      <c r="A1068" t="s">
        <v>1091</v>
      </c>
      <c r="B1068" s="2">
        <v>41148</v>
      </c>
      <c r="C1068" s="2" t="str">
        <f>VLOOKUP(Sales_Data17[[#This Row],[Customer Name Index]],Customer_Data[#All],2,0)</f>
        <v>Procter Corp</v>
      </c>
      <c r="D1068">
        <v>5</v>
      </c>
      <c r="E1068" t="s">
        <v>4</v>
      </c>
      <c r="F1068" t="s">
        <v>8168</v>
      </c>
      <c r="G1068" t="s">
        <v>8027</v>
      </c>
      <c r="H1068" t="str">
        <f>VLOOKUP(Sales_Data17[[#This Row],[Delivery Region Index]],Regions_Table[#All],2,0)</f>
        <v>New South Wales</v>
      </c>
      <c r="I1068" t="str">
        <f>VLOOKUP(Sales_Data17[[#This Row],[Delivery Region Index]],Regions_Table[#All],3,0)</f>
        <v>Lake Macquarie</v>
      </c>
      <c r="J1068">
        <v>13</v>
      </c>
      <c r="K1068">
        <v>2</v>
      </c>
      <c r="L1068" t="str">
        <f>VLOOKUP(Sales_Data17[[#This Row],[Product Description Index]],Products_Data[#All],2,0)</f>
        <v>Pants</v>
      </c>
      <c r="M1068">
        <v>4</v>
      </c>
      <c r="N1068" s="9">
        <v>201</v>
      </c>
      <c r="O1068" s="9">
        <f>Sales_Data17[[#This Row],[Order Quantity]]*Sales_Data17[[#This Row],[Unit Price]]</f>
        <v>804</v>
      </c>
      <c r="P1068" s="9">
        <v>134.66999999999999</v>
      </c>
      <c r="Q1068" s="9">
        <f>Sales_Data17[[#This Row],[Line Total]]-(Sales_Data17[[#This Row],[Total Unit Cost]]*Sales_Data17[[#This Row],[Order Quantity]])</f>
        <v>265.32000000000005</v>
      </c>
      <c r="R1068" s="1" t="str">
        <f>TEXT(Sales_Data17[[#This Row],[OrderDate]],"MMM")</f>
        <v>Aug</v>
      </c>
      <c r="S1068" s="1" t="str">
        <f t="shared" si="16"/>
        <v>2012</v>
      </c>
    </row>
    <row r="1069" spans="1:19">
      <c r="A1069" t="s">
        <v>1092</v>
      </c>
      <c r="B1069" s="2">
        <v>41149</v>
      </c>
      <c r="C1069" s="2" t="str">
        <f>VLOOKUP(Sales_Data17[[#This Row],[Customer Name Index]],Customer_Data[#All],2,0)</f>
        <v>Procter Corp</v>
      </c>
      <c r="D1069">
        <v>5</v>
      </c>
      <c r="E1069" t="s">
        <v>4</v>
      </c>
      <c r="F1069" t="s">
        <v>8168</v>
      </c>
      <c r="G1069" t="s">
        <v>8027</v>
      </c>
      <c r="H1069" t="str">
        <f>VLOOKUP(Sales_Data17[[#This Row],[Delivery Region Index]],Regions_Table[#All],2,0)</f>
        <v>New South Wales</v>
      </c>
      <c r="I1069" t="str">
        <f>VLOOKUP(Sales_Data17[[#This Row],[Delivery Region Index]],Regions_Table[#All],3,0)</f>
        <v>Lismore</v>
      </c>
      <c r="J1069">
        <v>14</v>
      </c>
      <c r="K1069">
        <v>2</v>
      </c>
      <c r="L1069" t="str">
        <f>VLOOKUP(Sales_Data17[[#This Row],[Product Description Index]],Products_Data[#All],2,0)</f>
        <v>Pants</v>
      </c>
      <c r="M1069">
        <v>8</v>
      </c>
      <c r="N1069" s="9">
        <v>123.57777777777778</v>
      </c>
      <c r="O1069" s="9">
        <f>Sales_Data17[[#This Row],[Order Quantity]]*Sales_Data17[[#This Row],[Unit Price]]</f>
        <v>988.62222222222226</v>
      </c>
      <c r="P1069" s="9">
        <v>80.325555555555567</v>
      </c>
      <c r="Q1069" s="9">
        <f>Sales_Data17[[#This Row],[Line Total]]-(Sales_Data17[[#This Row],[Total Unit Cost]]*Sales_Data17[[#This Row],[Order Quantity]])</f>
        <v>346.01777777777772</v>
      </c>
      <c r="R1069" s="1" t="str">
        <f>TEXT(Sales_Data17[[#This Row],[OrderDate]],"MMM")</f>
        <v>Aug</v>
      </c>
      <c r="S1069" s="1" t="str">
        <f t="shared" si="16"/>
        <v>2012</v>
      </c>
    </row>
    <row r="1070" spans="1:19">
      <c r="A1070" t="s">
        <v>1093</v>
      </c>
      <c r="B1070" s="2">
        <v>41149</v>
      </c>
      <c r="C1070" s="2" t="str">
        <f>VLOOKUP(Sales_Data17[[#This Row],[Customer Name Index]],Customer_Data[#All],2,0)</f>
        <v>Apollo Ltd</v>
      </c>
      <c r="D1070">
        <v>11</v>
      </c>
      <c r="E1070" t="s">
        <v>3</v>
      </c>
      <c r="F1070" t="s">
        <v>8168</v>
      </c>
      <c r="G1070" t="s">
        <v>8026</v>
      </c>
      <c r="H1070" t="str">
        <f>VLOOKUP(Sales_Data17[[#This Row],[Delivery Region Index]],Regions_Table[#All],2,0)</f>
        <v>Queensland</v>
      </c>
      <c r="I1070" t="str">
        <f>VLOOKUP(Sales_Data17[[#This Row],[Delivery Region Index]],Regions_Table[#All],3,0)</f>
        <v>Gladstone</v>
      </c>
      <c r="J1070">
        <v>30</v>
      </c>
      <c r="K1070">
        <v>5</v>
      </c>
      <c r="L1070" t="str">
        <f>VLOOKUP(Sales_Data17[[#This Row],[Product Description Index]],Products_Data[#All],2,0)</f>
        <v>Hats</v>
      </c>
      <c r="M1070">
        <v>7</v>
      </c>
      <c r="N1070" s="9">
        <v>282.88888888888891</v>
      </c>
      <c r="O1070" s="9">
        <f>Sales_Data17[[#This Row],[Order Quantity]]*Sales_Data17[[#This Row],[Unit Price]]</f>
        <v>1980.2222222222224</v>
      </c>
      <c r="P1070" s="9">
        <v>198.02222222222221</v>
      </c>
      <c r="Q1070" s="9">
        <f>Sales_Data17[[#This Row],[Line Total]]-(Sales_Data17[[#This Row],[Total Unit Cost]]*Sales_Data17[[#This Row],[Order Quantity]])</f>
        <v>594.06666666666683</v>
      </c>
      <c r="R1070" s="1" t="str">
        <f>TEXT(Sales_Data17[[#This Row],[OrderDate]],"MMM")</f>
        <v>Aug</v>
      </c>
      <c r="S1070" s="1" t="str">
        <f t="shared" si="16"/>
        <v>2012</v>
      </c>
    </row>
    <row r="1071" spans="1:19">
      <c r="A1071" t="s">
        <v>1094</v>
      </c>
      <c r="B1071" s="2">
        <v>41150</v>
      </c>
      <c r="C1071" s="2" t="str">
        <f>VLOOKUP(Sales_Data17[[#This Row],[Customer Name Index]],Customer_Data[#All],2,0)</f>
        <v>Ole Group</v>
      </c>
      <c r="D1071">
        <v>13</v>
      </c>
      <c r="E1071" t="s">
        <v>4</v>
      </c>
      <c r="F1071" t="s">
        <v>8168</v>
      </c>
      <c r="G1071" t="s">
        <v>8026</v>
      </c>
      <c r="H1071" t="str">
        <f>VLOOKUP(Sales_Data17[[#This Row],[Delivery Region Index]],Regions_Table[#All],2,0)</f>
        <v>Queensland</v>
      </c>
      <c r="I1071" t="str">
        <f>VLOOKUP(Sales_Data17[[#This Row],[Delivery Region Index]],Regions_Table[#All],3,0)</f>
        <v>Mackay</v>
      </c>
      <c r="J1071">
        <v>36</v>
      </c>
      <c r="K1071">
        <v>5</v>
      </c>
      <c r="L1071" t="str">
        <f>VLOOKUP(Sales_Data17[[#This Row],[Product Description Index]],Products_Data[#All],2,0)</f>
        <v>Hats</v>
      </c>
      <c r="M1071">
        <v>6</v>
      </c>
      <c r="N1071" s="9">
        <v>126.55555555555556</v>
      </c>
      <c r="O1071" s="9">
        <f>Sales_Data17[[#This Row],[Order Quantity]]*Sales_Data17[[#This Row],[Unit Price]]</f>
        <v>759.33333333333337</v>
      </c>
      <c r="P1071" s="9">
        <v>86.057777777777787</v>
      </c>
      <c r="Q1071" s="9">
        <f>Sales_Data17[[#This Row],[Line Total]]-(Sales_Data17[[#This Row],[Total Unit Cost]]*Sales_Data17[[#This Row],[Order Quantity]])</f>
        <v>242.98666666666668</v>
      </c>
      <c r="R1071" s="1" t="str">
        <f>TEXT(Sales_Data17[[#This Row],[OrderDate]],"MMM")</f>
        <v>Aug</v>
      </c>
      <c r="S1071" s="1" t="str">
        <f t="shared" si="16"/>
        <v>2012</v>
      </c>
    </row>
    <row r="1072" spans="1:19">
      <c r="A1072" t="s">
        <v>1095</v>
      </c>
      <c r="B1072" s="2">
        <v>41150</v>
      </c>
      <c r="C1072" s="2" t="str">
        <f>VLOOKUP(Sales_Data17[[#This Row],[Customer Name Index]],Customer_Data[#All],2,0)</f>
        <v>Ole Group</v>
      </c>
      <c r="D1072">
        <v>13</v>
      </c>
      <c r="E1072" t="s">
        <v>4</v>
      </c>
      <c r="F1072" t="s">
        <v>8168</v>
      </c>
      <c r="G1072" t="s">
        <v>8026</v>
      </c>
      <c r="H1072" t="str">
        <f>VLOOKUP(Sales_Data17[[#This Row],[Delivery Region Index]],Regions_Table[#All],2,0)</f>
        <v>Queensland</v>
      </c>
      <c r="I1072" t="str">
        <f>VLOOKUP(Sales_Data17[[#This Row],[Delivery Region Index]],Regions_Table[#All],3,0)</f>
        <v>Mackay</v>
      </c>
      <c r="J1072">
        <v>36</v>
      </c>
      <c r="K1072">
        <v>5</v>
      </c>
      <c r="L1072" t="str">
        <f>VLOOKUP(Sales_Data17[[#This Row],[Product Description Index]],Products_Data[#All],2,0)</f>
        <v>Hats</v>
      </c>
      <c r="M1072">
        <v>9</v>
      </c>
      <c r="N1072" s="9">
        <v>430.28888888888889</v>
      </c>
      <c r="O1072" s="9">
        <f>Sales_Data17[[#This Row],[Order Quantity]]*Sales_Data17[[#This Row],[Unit Price]]</f>
        <v>3872.6</v>
      </c>
      <c r="P1072" s="9">
        <v>262.47622222222225</v>
      </c>
      <c r="Q1072" s="9">
        <f>Sales_Data17[[#This Row],[Line Total]]-(Sales_Data17[[#This Row],[Total Unit Cost]]*Sales_Data17[[#This Row],[Order Quantity]])</f>
        <v>1510.3139999999999</v>
      </c>
      <c r="R1072" s="1" t="str">
        <f>TEXT(Sales_Data17[[#This Row],[OrderDate]],"MMM")</f>
        <v>Aug</v>
      </c>
      <c r="S1072" s="1" t="str">
        <f t="shared" si="16"/>
        <v>2012</v>
      </c>
    </row>
    <row r="1073" spans="1:19">
      <c r="A1073" t="s">
        <v>1096</v>
      </c>
      <c r="B1073" s="2">
        <v>41150</v>
      </c>
      <c r="C1073" s="2" t="str">
        <f>VLOOKUP(Sales_Data17[[#This Row],[Customer Name Index]],Customer_Data[#All],2,0)</f>
        <v>Elorac, Corp</v>
      </c>
      <c r="D1073">
        <v>3</v>
      </c>
      <c r="E1073" t="s">
        <v>4</v>
      </c>
      <c r="F1073" t="s">
        <v>8168</v>
      </c>
      <c r="G1073" t="s">
        <v>8027</v>
      </c>
      <c r="H1073" t="str">
        <f>VLOOKUP(Sales_Data17[[#This Row],[Delivery Region Index]],Regions_Table[#All],2,0)</f>
        <v>New South Wales</v>
      </c>
      <c r="I1073" t="str">
        <f>VLOOKUP(Sales_Data17[[#This Row],[Delivery Region Index]],Regions_Table[#All],3,0)</f>
        <v>Cessnock</v>
      </c>
      <c r="J1073">
        <v>6</v>
      </c>
      <c r="K1073">
        <v>1</v>
      </c>
      <c r="L1073" t="str">
        <f>VLOOKUP(Sales_Data17[[#This Row],[Product Description Index]],Products_Data[#All],2,0)</f>
        <v>Shirts</v>
      </c>
      <c r="M1073">
        <v>2</v>
      </c>
      <c r="N1073" s="9">
        <v>147.4</v>
      </c>
      <c r="O1073" s="9">
        <f>Sales_Data17[[#This Row],[Order Quantity]]*Sales_Data17[[#This Row],[Unit Price]]</f>
        <v>294.8</v>
      </c>
      <c r="P1073" s="9">
        <v>89.914000000000016</v>
      </c>
      <c r="Q1073" s="9">
        <f>Sales_Data17[[#This Row],[Line Total]]-(Sales_Data17[[#This Row],[Total Unit Cost]]*Sales_Data17[[#This Row],[Order Quantity]])</f>
        <v>114.97199999999998</v>
      </c>
      <c r="R1073" s="1" t="str">
        <f>TEXT(Sales_Data17[[#This Row],[OrderDate]],"MMM")</f>
        <v>Aug</v>
      </c>
      <c r="S1073" s="1" t="str">
        <f t="shared" si="16"/>
        <v>2012</v>
      </c>
    </row>
    <row r="1074" spans="1:19">
      <c r="A1074" t="s">
        <v>1097</v>
      </c>
      <c r="B1074" s="2">
        <v>41150</v>
      </c>
      <c r="C1074" s="2" t="str">
        <f>VLOOKUP(Sales_Data17[[#This Row],[Customer Name Index]],Customer_Data[#All],2,0)</f>
        <v xml:space="preserve">Qualitest </v>
      </c>
      <c r="D1074">
        <v>19</v>
      </c>
      <c r="E1074" t="s">
        <v>4</v>
      </c>
      <c r="F1074" t="s">
        <v>8168</v>
      </c>
      <c r="G1074" t="s">
        <v>8028</v>
      </c>
      <c r="H1074" t="str">
        <f>VLOOKUP(Sales_Data17[[#This Row],[Delivery Region Index]],Regions_Table[#All],2,0)</f>
        <v>Victoria</v>
      </c>
      <c r="I1074" t="str">
        <f>VLOOKUP(Sales_Data17[[#This Row],[Delivery Region Index]],Regions_Table[#All],3,0)</f>
        <v>Swan Hill</v>
      </c>
      <c r="J1074">
        <v>55</v>
      </c>
      <c r="K1074">
        <v>8</v>
      </c>
      <c r="L1074" t="str">
        <f>VLOOKUP(Sales_Data17[[#This Row],[Product Description Index]],Products_Data[#All],2,0)</f>
        <v>Shoes</v>
      </c>
      <c r="M1074">
        <v>3</v>
      </c>
      <c r="N1074" s="9">
        <v>280.65555555555557</v>
      </c>
      <c r="O1074" s="9">
        <f>Sales_Data17[[#This Row],[Order Quantity]]*Sales_Data17[[#This Row],[Unit Price]]</f>
        <v>841.9666666666667</v>
      </c>
      <c r="P1074" s="9">
        <v>199.26544444444443</v>
      </c>
      <c r="Q1074" s="9">
        <f>Sales_Data17[[#This Row],[Line Total]]-(Sales_Data17[[#This Row],[Total Unit Cost]]*Sales_Data17[[#This Row],[Order Quantity]])</f>
        <v>244.17033333333347</v>
      </c>
      <c r="R1074" s="1" t="str">
        <f>TEXT(Sales_Data17[[#This Row],[OrderDate]],"MMM")</f>
        <v>Aug</v>
      </c>
      <c r="S1074" s="1" t="str">
        <f t="shared" si="16"/>
        <v>2012</v>
      </c>
    </row>
    <row r="1075" spans="1:19">
      <c r="A1075" t="s">
        <v>1098</v>
      </c>
      <c r="B1075" s="2">
        <v>41150</v>
      </c>
      <c r="C1075" s="2" t="str">
        <f>VLOOKUP(Sales_Data17[[#This Row],[Customer Name Index]],Customer_Data[#All],2,0)</f>
        <v>Medsep Group</v>
      </c>
      <c r="D1075">
        <v>8</v>
      </c>
      <c r="E1075" t="s">
        <v>4</v>
      </c>
      <c r="F1075" t="s">
        <v>8168</v>
      </c>
      <c r="G1075" t="s">
        <v>8027</v>
      </c>
      <c r="H1075" t="str">
        <f>VLOOKUP(Sales_Data17[[#This Row],[Delivery Region Index]],Regions_Table[#All],2,0)</f>
        <v>New South Wales</v>
      </c>
      <c r="I1075" t="str">
        <f>VLOOKUP(Sales_Data17[[#This Row],[Delivery Region Index]],Regions_Table[#All],3,0)</f>
        <v>Wagga Wagga</v>
      </c>
      <c r="J1075">
        <v>23</v>
      </c>
      <c r="K1075">
        <v>4</v>
      </c>
      <c r="L1075" t="str">
        <f>VLOOKUP(Sales_Data17[[#This Row],[Product Description Index]],Products_Data[#All],2,0)</f>
        <v>Jeans</v>
      </c>
      <c r="M1075">
        <v>2</v>
      </c>
      <c r="N1075" s="9">
        <v>102.73333333333333</v>
      </c>
      <c r="O1075" s="9">
        <f>Sales_Data17[[#This Row],[Order Quantity]]*Sales_Data17[[#This Row],[Unit Price]]</f>
        <v>205.46666666666667</v>
      </c>
      <c r="P1075" s="9">
        <v>62.667333333333332</v>
      </c>
      <c r="Q1075" s="9">
        <f>Sales_Data17[[#This Row],[Line Total]]-(Sales_Data17[[#This Row],[Total Unit Cost]]*Sales_Data17[[#This Row],[Order Quantity]])</f>
        <v>80.132000000000005</v>
      </c>
      <c r="R1075" s="1" t="str">
        <f>TEXT(Sales_Data17[[#This Row],[OrderDate]],"MMM")</f>
        <v>Aug</v>
      </c>
      <c r="S1075" s="1" t="str">
        <f t="shared" si="16"/>
        <v>2012</v>
      </c>
    </row>
    <row r="1076" spans="1:19">
      <c r="A1076" t="s">
        <v>1099</v>
      </c>
      <c r="B1076" s="2">
        <v>41151</v>
      </c>
      <c r="C1076" s="2" t="str">
        <f>VLOOKUP(Sales_Data17[[#This Row],[Customer Name Index]],Customer_Data[#All],2,0)</f>
        <v>New Ltd</v>
      </c>
      <c r="D1076">
        <v>7</v>
      </c>
      <c r="E1076" t="s">
        <v>4</v>
      </c>
      <c r="F1076" t="s">
        <v>8168</v>
      </c>
      <c r="G1076" t="s">
        <v>8027</v>
      </c>
      <c r="H1076" t="str">
        <f>VLOOKUP(Sales_Data17[[#This Row],[Delivery Region Index]],Regions_Table[#All],2,0)</f>
        <v>New South Wales</v>
      </c>
      <c r="I1076" t="str">
        <f>VLOOKUP(Sales_Data17[[#This Row],[Delivery Region Index]],Regions_Table[#All],3,0)</f>
        <v>Tamworth</v>
      </c>
      <c r="J1076">
        <v>21</v>
      </c>
      <c r="K1076">
        <v>3</v>
      </c>
      <c r="L1076" t="str">
        <f>VLOOKUP(Sales_Data17[[#This Row],[Product Description Index]],Products_Data[#All],2,0)</f>
        <v>Sunglasses</v>
      </c>
      <c r="M1076">
        <v>3</v>
      </c>
      <c r="N1076" s="9">
        <v>29.033333333333335</v>
      </c>
      <c r="O1076" s="9">
        <f>Sales_Data17[[#This Row],[Order Quantity]]*Sales_Data17[[#This Row],[Unit Price]]</f>
        <v>87.100000000000009</v>
      </c>
      <c r="P1076" s="9">
        <v>16.25866666666667</v>
      </c>
      <c r="Q1076" s="9">
        <f>Sales_Data17[[#This Row],[Line Total]]-(Sales_Data17[[#This Row],[Total Unit Cost]]*Sales_Data17[[#This Row],[Order Quantity]])</f>
        <v>38.323999999999998</v>
      </c>
      <c r="R1076" s="1" t="str">
        <f>TEXT(Sales_Data17[[#This Row],[OrderDate]],"MMM")</f>
        <v>Aug</v>
      </c>
      <c r="S1076" s="1" t="str">
        <f t="shared" si="16"/>
        <v>2012</v>
      </c>
    </row>
    <row r="1077" spans="1:19">
      <c r="A1077" t="s">
        <v>1100</v>
      </c>
      <c r="B1077" s="2">
        <v>41151</v>
      </c>
      <c r="C1077" s="2" t="str">
        <f>VLOOKUP(Sales_Data17[[#This Row],[Customer Name Index]],Customer_Data[#All],2,0)</f>
        <v>Avon Corp</v>
      </c>
      <c r="D1077">
        <v>1</v>
      </c>
      <c r="E1077" t="s">
        <v>2</v>
      </c>
      <c r="F1077" t="s">
        <v>8168</v>
      </c>
      <c r="G1077" t="s">
        <v>8027</v>
      </c>
      <c r="H1077" t="str">
        <f>VLOOKUP(Sales_Data17[[#This Row],[Delivery Region Index]],Regions_Table[#All],2,0)</f>
        <v>New South Wales</v>
      </c>
      <c r="I1077" t="str">
        <f>VLOOKUP(Sales_Data17[[#This Row],[Delivery Region Index]],Regions_Table[#All],3,0)</f>
        <v>Armidale</v>
      </c>
      <c r="J1077">
        <v>3</v>
      </c>
      <c r="K1077">
        <v>1</v>
      </c>
      <c r="L1077" t="str">
        <f>VLOOKUP(Sales_Data17[[#This Row],[Product Description Index]],Products_Data[#All],2,0)</f>
        <v>Shirts</v>
      </c>
      <c r="M1077">
        <v>3</v>
      </c>
      <c r="N1077" s="9">
        <v>26.055555555555557</v>
      </c>
      <c r="O1077" s="9">
        <f>Sales_Data17[[#This Row],[Order Quantity]]*Sales_Data17[[#This Row],[Unit Price]]</f>
        <v>78.166666666666671</v>
      </c>
      <c r="P1077" s="9">
        <v>17.978333333333332</v>
      </c>
      <c r="Q1077" s="9">
        <f>Sales_Data17[[#This Row],[Line Total]]-(Sales_Data17[[#This Row],[Total Unit Cost]]*Sales_Data17[[#This Row],[Order Quantity]])</f>
        <v>24.231666666666676</v>
      </c>
      <c r="R1077" s="1" t="str">
        <f>TEXT(Sales_Data17[[#This Row],[OrderDate]],"MMM")</f>
        <v>Aug</v>
      </c>
      <c r="S1077" s="1" t="str">
        <f t="shared" si="16"/>
        <v>2012</v>
      </c>
    </row>
    <row r="1078" spans="1:19">
      <c r="A1078" t="s">
        <v>1101</v>
      </c>
      <c r="B1078" s="2">
        <v>41151</v>
      </c>
      <c r="C1078" s="2" t="str">
        <f>VLOOKUP(Sales_Data17[[#This Row],[Customer Name Index]],Customer_Data[#All],2,0)</f>
        <v>Eminence Corp</v>
      </c>
      <c r="D1078">
        <v>18</v>
      </c>
      <c r="E1078" t="s">
        <v>2</v>
      </c>
      <c r="F1078" t="s">
        <v>8168</v>
      </c>
      <c r="G1078" t="s">
        <v>8025</v>
      </c>
      <c r="H1078" t="str">
        <f>VLOOKUP(Sales_Data17[[#This Row],[Delivery Region Index]],Regions_Table[#All],2,0)</f>
        <v>Victoria</v>
      </c>
      <c r="I1078" t="str">
        <f>VLOOKUP(Sales_Data17[[#This Row],[Delivery Region Index]],Regions_Table[#All],3,0)</f>
        <v>Latrobe City</v>
      </c>
      <c r="J1078">
        <v>52</v>
      </c>
      <c r="K1078">
        <v>8</v>
      </c>
      <c r="L1078" t="str">
        <f>VLOOKUP(Sales_Data17[[#This Row],[Product Description Index]],Products_Data[#All],2,0)</f>
        <v>Shoes</v>
      </c>
      <c r="M1078">
        <v>5</v>
      </c>
      <c r="N1078" s="9">
        <v>641.71111111111122</v>
      </c>
      <c r="O1078" s="9">
        <f>Sales_Data17[[#This Row],[Order Quantity]]*Sales_Data17[[#This Row],[Unit Price]]</f>
        <v>3208.5555555555561</v>
      </c>
      <c r="P1078" s="9">
        <v>474.86622222222223</v>
      </c>
      <c r="Q1078" s="9">
        <f>Sales_Data17[[#This Row],[Line Total]]-(Sales_Data17[[#This Row],[Total Unit Cost]]*Sales_Data17[[#This Row],[Order Quantity]])</f>
        <v>834.224444444445</v>
      </c>
      <c r="R1078" s="1" t="str">
        <f>TEXT(Sales_Data17[[#This Row],[OrderDate]],"MMM")</f>
        <v>Aug</v>
      </c>
      <c r="S1078" s="1" t="str">
        <f t="shared" si="16"/>
        <v>2012</v>
      </c>
    </row>
    <row r="1079" spans="1:19">
      <c r="A1079" t="s">
        <v>1102</v>
      </c>
      <c r="B1079" s="2">
        <v>41151</v>
      </c>
      <c r="C1079" s="2" t="str">
        <f>VLOOKUP(Sales_Data17[[#This Row],[Customer Name Index]],Customer_Data[#All],2,0)</f>
        <v>21st Ltd</v>
      </c>
      <c r="D1079">
        <v>10</v>
      </c>
      <c r="E1079" t="s">
        <v>2</v>
      </c>
      <c r="F1079" t="s">
        <v>8168</v>
      </c>
      <c r="G1079" t="s">
        <v>8026</v>
      </c>
      <c r="H1079" t="str">
        <f>VLOOKUP(Sales_Data17[[#This Row],[Delivery Region Index]],Regions_Table[#All],2,0)</f>
        <v>Queensland</v>
      </c>
      <c r="I1079" t="str">
        <f>VLOOKUP(Sales_Data17[[#This Row],[Delivery Region Index]],Regions_Table[#All],3,0)</f>
        <v>Charters Towers</v>
      </c>
      <c r="J1079">
        <v>29</v>
      </c>
      <c r="K1079">
        <v>4</v>
      </c>
      <c r="L1079" t="str">
        <f>VLOOKUP(Sales_Data17[[#This Row],[Product Description Index]],Products_Data[#All],2,0)</f>
        <v>Jeans</v>
      </c>
      <c r="M1079">
        <v>8</v>
      </c>
      <c r="N1079" s="9">
        <v>428.05555555555554</v>
      </c>
      <c r="O1079" s="9">
        <f>Sales_Data17[[#This Row],[Order Quantity]]*Sales_Data17[[#This Row],[Unit Price]]</f>
        <v>3424.4444444444443</v>
      </c>
      <c r="P1079" s="9">
        <v>312.48055555555555</v>
      </c>
      <c r="Q1079" s="9">
        <f>Sales_Data17[[#This Row],[Line Total]]-(Sales_Data17[[#This Row],[Total Unit Cost]]*Sales_Data17[[#This Row],[Order Quantity]])</f>
        <v>924.59999999999991</v>
      </c>
      <c r="R1079" s="1" t="str">
        <f>TEXT(Sales_Data17[[#This Row],[OrderDate]],"MMM")</f>
        <v>Aug</v>
      </c>
      <c r="S1079" s="1" t="str">
        <f t="shared" si="16"/>
        <v>2012</v>
      </c>
    </row>
    <row r="1080" spans="1:19">
      <c r="A1080" t="s">
        <v>1103</v>
      </c>
      <c r="B1080" s="2">
        <v>41151</v>
      </c>
      <c r="C1080" s="2" t="str">
        <f>VLOOKUP(Sales_Data17[[#This Row],[Customer Name Index]],Customer_Data[#All],2,0)</f>
        <v xml:space="preserve">Ei </v>
      </c>
      <c r="D1080">
        <v>9</v>
      </c>
      <c r="E1080" t="s">
        <v>2</v>
      </c>
      <c r="F1080" t="s">
        <v>8168</v>
      </c>
      <c r="G1080" t="s">
        <v>8027</v>
      </c>
      <c r="H1080" t="str">
        <f>VLOOKUP(Sales_Data17[[#This Row],[Delivery Region Index]],Regions_Table[#All],2,0)</f>
        <v>New South Wales</v>
      </c>
      <c r="I1080" t="str">
        <f>VLOOKUP(Sales_Data17[[#This Row],[Delivery Region Index]],Regions_Table[#All],3,0)</f>
        <v>Wollongong</v>
      </c>
      <c r="J1080">
        <v>24</v>
      </c>
      <c r="K1080">
        <v>4</v>
      </c>
      <c r="L1080" t="str">
        <f>VLOOKUP(Sales_Data17[[#This Row],[Product Description Index]],Products_Data[#All],2,0)</f>
        <v>Jeans</v>
      </c>
      <c r="M1080">
        <v>6</v>
      </c>
      <c r="N1080" s="9">
        <v>116.13333333333334</v>
      </c>
      <c r="O1080" s="9">
        <f>Sales_Data17[[#This Row],[Order Quantity]]*Sales_Data17[[#This Row],[Unit Price]]</f>
        <v>696.80000000000007</v>
      </c>
      <c r="P1080" s="9">
        <v>65.034666666666681</v>
      </c>
      <c r="Q1080" s="9">
        <f>Sales_Data17[[#This Row],[Line Total]]-(Sales_Data17[[#This Row],[Total Unit Cost]]*Sales_Data17[[#This Row],[Order Quantity]])</f>
        <v>306.59199999999998</v>
      </c>
      <c r="R1080" s="1" t="str">
        <f>TEXT(Sales_Data17[[#This Row],[OrderDate]],"MMM")</f>
        <v>Aug</v>
      </c>
      <c r="S1080" s="1" t="str">
        <f t="shared" si="16"/>
        <v>2012</v>
      </c>
    </row>
    <row r="1081" spans="1:19">
      <c r="A1081" t="s">
        <v>1104</v>
      </c>
      <c r="B1081" s="2">
        <v>41152</v>
      </c>
      <c r="C1081" s="2" t="str">
        <f>VLOOKUP(Sales_Data17[[#This Row],[Customer Name Index]],Customer_Data[#All],2,0)</f>
        <v xml:space="preserve">Qualitest </v>
      </c>
      <c r="D1081">
        <v>19</v>
      </c>
      <c r="E1081" t="s">
        <v>3</v>
      </c>
      <c r="F1081" t="s">
        <v>8168</v>
      </c>
      <c r="G1081" t="s">
        <v>8028</v>
      </c>
      <c r="H1081" t="str">
        <f>VLOOKUP(Sales_Data17[[#This Row],[Delivery Region Index]],Regions_Table[#All],2,0)</f>
        <v>Victoria</v>
      </c>
      <c r="I1081" t="str">
        <f>VLOOKUP(Sales_Data17[[#This Row],[Delivery Region Index]],Regions_Table[#All],3,0)</f>
        <v>Swan Hill</v>
      </c>
      <c r="J1081">
        <v>55</v>
      </c>
      <c r="K1081">
        <v>8</v>
      </c>
      <c r="L1081" t="str">
        <f>VLOOKUP(Sales_Data17[[#This Row],[Product Description Index]],Products_Data[#All],2,0)</f>
        <v>Shoes</v>
      </c>
      <c r="M1081">
        <v>9</v>
      </c>
      <c r="N1081" s="9">
        <v>96.033333333333346</v>
      </c>
      <c r="O1081" s="9">
        <f>Sales_Data17[[#This Row],[Order Quantity]]*Sales_Data17[[#This Row],[Unit Price]]</f>
        <v>864.30000000000007</v>
      </c>
      <c r="P1081" s="9">
        <v>59.540666666666667</v>
      </c>
      <c r="Q1081" s="9">
        <f>Sales_Data17[[#This Row],[Line Total]]-(Sales_Data17[[#This Row],[Total Unit Cost]]*Sales_Data17[[#This Row],[Order Quantity]])</f>
        <v>328.43400000000008</v>
      </c>
      <c r="R1081" s="1" t="str">
        <f>TEXT(Sales_Data17[[#This Row],[OrderDate]],"MMM")</f>
        <v>Aug</v>
      </c>
      <c r="S1081" s="1" t="str">
        <f t="shared" si="16"/>
        <v>2012</v>
      </c>
    </row>
    <row r="1082" spans="1:19">
      <c r="A1082" t="s">
        <v>1105</v>
      </c>
      <c r="B1082" s="2">
        <v>41152</v>
      </c>
      <c r="C1082" s="2" t="str">
        <f>VLOOKUP(Sales_Data17[[#This Row],[Customer Name Index]],Customer_Data[#All],2,0)</f>
        <v>PEDIFIX, Corp</v>
      </c>
      <c r="D1082">
        <v>6</v>
      </c>
      <c r="E1082" t="s">
        <v>2</v>
      </c>
      <c r="F1082" t="s">
        <v>8168</v>
      </c>
      <c r="G1082" t="s">
        <v>8027</v>
      </c>
      <c r="H1082" t="str">
        <f>VLOOKUP(Sales_Data17[[#This Row],[Delivery Region Index]],Regions_Table[#All],2,0)</f>
        <v>New South Wales</v>
      </c>
      <c r="I1082" t="str">
        <f>VLOOKUP(Sales_Data17[[#This Row],[Delivery Region Index]],Regions_Table[#All],3,0)</f>
        <v>Maitland</v>
      </c>
      <c r="J1082">
        <v>15</v>
      </c>
      <c r="K1082">
        <v>3</v>
      </c>
      <c r="L1082" t="str">
        <f>VLOOKUP(Sales_Data17[[#This Row],[Product Description Index]],Products_Data[#All],2,0)</f>
        <v>Sunglasses</v>
      </c>
      <c r="M1082">
        <v>2</v>
      </c>
      <c r="N1082" s="9">
        <v>284.37777777777779</v>
      </c>
      <c r="O1082" s="9">
        <f>Sales_Data17[[#This Row],[Order Quantity]]*Sales_Data17[[#This Row],[Unit Price]]</f>
        <v>568.75555555555559</v>
      </c>
      <c r="P1082" s="9">
        <v>236.03355555555558</v>
      </c>
      <c r="Q1082" s="9">
        <f>Sales_Data17[[#This Row],[Line Total]]-(Sales_Data17[[#This Row],[Total Unit Cost]]*Sales_Data17[[#This Row],[Order Quantity]])</f>
        <v>96.688444444444428</v>
      </c>
      <c r="R1082" s="1" t="str">
        <f>TEXT(Sales_Data17[[#This Row],[OrderDate]],"MMM")</f>
        <v>Aug</v>
      </c>
      <c r="S1082" s="1" t="str">
        <f t="shared" si="16"/>
        <v>2012</v>
      </c>
    </row>
    <row r="1083" spans="1:19">
      <c r="A1083" t="s">
        <v>1106</v>
      </c>
      <c r="B1083" s="2">
        <v>41152</v>
      </c>
      <c r="C1083" s="2" t="str">
        <f>VLOOKUP(Sales_Data17[[#This Row],[Customer Name Index]],Customer_Data[#All],2,0)</f>
        <v xml:space="preserve">Medline </v>
      </c>
      <c r="D1083">
        <v>12</v>
      </c>
      <c r="E1083" t="s">
        <v>4</v>
      </c>
      <c r="F1083" t="s">
        <v>8168</v>
      </c>
      <c r="G1083" t="s">
        <v>8026</v>
      </c>
      <c r="H1083" t="str">
        <f>VLOOKUP(Sales_Data17[[#This Row],[Delivery Region Index]],Regions_Table[#All],2,0)</f>
        <v>Queensland</v>
      </c>
      <c r="I1083" t="str">
        <f>VLOOKUP(Sales_Data17[[#This Row],[Delivery Region Index]],Regions_Table[#All],3,0)</f>
        <v>Hervey Bay</v>
      </c>
      <c r="J1083">
        <v>33</v>
      </c>
      <c r="K1083">
        <v>5</v>
      </c>
      <c r="L1083" t="str">
        <f>VLOOKUP(Sales_Data17[[#This Row],[Product Description Index]],Products_Data[#All],2,0)</f>
        <v>Hats</v>
      </c>
      <c r="M1083">
        <v>4</v>
      </c>
      <c r="N1083" s="9">
        <v>213.65555555555557</v>
      </c>
      <c r="O1083" s="9">
        <f>Sales_Data17[[#This Row],[Order Quantity]]*Sales_Data17[[#This Row],[Unit Price]]</f>
        <v>854.62222222222226</v>
      </c>
      <c r="P1083" s="9">
        <v>111.1008888888889</v>
      </c>
      <c r="Q1083" s="9">
        <f>Sales_Data17[[#This Row],[Line Total]]-(Sales_Data17[[#This Row],[Total Unit Cost]]*Sales_Data17[[#This Row],[Order Quantity]])</f>
        <v>410.21866666666665</v>
      </c>
      <c r="R1083" s="1" t="str">
        <f>TEXT(Sales_Data17[[#This Row],[OrderDate]],"MMM")</f>
        <v>Aug</v>
      </c>
      <c r="S1083" s="1" t="str">
        <f t="shared" si="16"/>
        <v>2012</v>
      </c>
    </row>
    <row r="1084" spans="1:19">
      <c r="A1084" t="s">
        <v>1107</v>
      </c>
      <c r="B1084" s="2">
        <v>41152</v>
      </c>
      <c r="C1084" s="2" t="str">
        <f>VLOOKUP(Sales_Data17[[#This Row],[Customer Name Index]],Customer_Data[#All],2,0)</f>
        <v>Avon Corp</v>
      </c>
      <c r="D1084">
        <v>1</v>
      </c>
      <c r="E1084" t="s">
        <v>2</v>
      </c>
      <c r="F1084" t="s">
        <v>8168</v>
      </c>
      <c r="G1084" t="s">
        <v>8027</v>
      </c>
      <c r="H1084" t="str">
        <f>VLOOKUP(Sales_Data17[[#This Row],[Delivery Region Index]],Regions_Table[#All],2,0)</f>
        <v>New South Wales</v>
      </c>
      <c r="I1084" t="str">
        <f>VLOOKUP(Sales_Data17[[#This Row],[Delivery Region Index]],Regions_Table[#All],3,0)</f>
        <v>Armidale</v>
      </c>
      <c r="J1084">
        <v>3</v>
      </c>
      <c r="K1084">
        <v>1</v>
      </c>
      <c r="L1084" t="str">
        <f>VLOOKUP(Sales_Data17[[#This Row],[Product Description Index]],Products_Data[#All],2,0)</f>
        <v>Shirts</v>
      </c>
      <c r="M1084">
        <v>1</v>
      </c>
      <c r="N1084" s="9">
        <v>442.20000000000005</v>
      </c>
      <c r="O1084" s="9">
        <f>Sales_Data17[[#This Row],[Order Quantity]]*Sales_Data17[[#This Row],[Unit Price]]</f>
        <v>442.20000000000005</v>
      </c>
      <c r="P1084" s="9">
        <v>318.38400000000001</v>
      </c>
      <c r="Q1084" s="9">
        <f>Sales_Data17[[#This Row],[Line Total]]-(Sales_Data17[[#This Row],[Total Unit Cost]]*Sales_Data17[[#This Row],[Order Quantity]])</f>
        <v>123.81600000000003</v>
      </c>
      <c r="R1084" s="1" t="str">
        <f>TEXT(Sales_Data17[[#This Row],[OrderDate]],"MMM")</f>
        <v>Aug</v>
      </c>
      <c r="S1084" s="1" t="str">
        <f t="shared" si="16"/>
        <v>2012</v>
      </c>
    </row>
    <row r="1085" spans="1:19">
      <c r="A1085" t="s">
        <v>1108</v>
      </c>
      <c r="B1085" s="2">
        <v>41152</v>
      </c>
      <c r="C1085" s="2" t="str">
        <f>VLOOKUP(Sales_Data17[[#This Row],[Customer Name Index]],Customer_Data[#All],2,0)</f>
        <v>Pure Group</v>
      </c>
      <c r="D1085">
        <v>17</v>
      </c>
      <c r="E1085" t="s">
        <v>4</v>
      </c>
      <c r="F1085" t="s">
        <v>8168</v>
      </c>
      <c r="G1085" t="s">
        <v>8025</v>
      </c>
      <c r="H1085" t="str">
        <f>VLOOKUP(Sales_Data17[[#This Row],[Delivery Region Index]],Regions_Table[#All],2,0)</f>
        <v>Victoria</v>
      </c>
      <c r="I1085" t="str">
        <f>VLOOKUP(Sales_Data17[[#This Row],[Delivery Region Index]],Regions_Table[#All],3,0)</f>
        <v>Benalla</v>
      </c>
      <c r="J1085">
        <v>48</v>
      </c>
      <c r="K1085">
        <v>7</v>
      </c>
      <c r="L1085" t="str">
        <f>VLOOKUP(Sales_Data17[[#This Row],[Product Description Index]],Products_Data[#All],2,0)</f>
        <v>Dress Shirts</v>
      </c>
      <c r="M1085">
        <v>5</v>
      </c>
      <c r="N1085" s="9">
        <v>101.98888888888888</v>
      </c>
      <c r="O1085" s="9">
        <f>Sales_Data17[[#This Row],[Order Quantity]]*Sales_Data17[[#This Row],[Unit Price]]</f>
        <v>509.9444444444444</v>
      </c>
      <c r="P1085" s="9">
        <v>78.531444444444446</v>
      </c>
      <c r="Q1085" s="9">
        <f>Sales_Data17[[#This Row],[Line Total]]-(Sales_Data17[[#This Row],[Total Unit Cost]]*Sales_Data17[[#This Row],[Order Quantity]])</f>
        <v>117.28722222222217</v>
      </c>
      <c r="R1085" s="1" t="str">
        <f>TEXT(Sales_Data17[[#This Row],[OrderDate]],"MMM")</f>
        <v>Aug</v>
      </c>
      <c r="S1085" s="1" t="str">
        <f t="shared" si="16"/>
        <v>2012</v>
      </c>
    </row>
    <row r="1086" spans="1:19">
      <c r="A1086" t="s">
        <v>1109</v>
      </c>
      <c r="B1086" s="2">
        <v>41153</v>
      </c>
      <c r="C1086" s="2" t="str">
        <f>VLOOKUP(Sales_Data17[[#This Row],[Customer Name Index]],Customer_Data[#All],2,0)</f>
        <v>21st Ltd</v>
      </c>
      <c r="D1086">
        <v>10</v>
      </c>
      <c r="E1086" t="s">
        <v>3</v>
      </c>
      <c r="F1086" t="s">
        <v>8168</v>
      </c>
      <c r="G1086" t="s">
        <v>8026</v>
      </c>
      <c r="H1086" t="str">
        <f>VLOOKUP(Sales_Data17[[#This Row],[Delivery Region Index]],Regions_Table[#All],2,0)</f>
        <v>Queensland</v>
      </c>
      <c r="I1086" t="str">
        <f>VLOOKUP(Sales_Data17[[#This Row],[Delivery Region Index]],Regions_Table[#All],3,0)</f>
        <v>Cairns</v>
      </c>
      <c r="J1086">
        <v>28</v>
      </c>
      <c r="K1086">
        <v>4</v>
      </c>
      <c r="L1086" t="str">
        <f>VLOOKUP(Sales_Data17[[#This Row],[Product Description Index]],Products_Data[#All],2,0)</f>
        <v>Jeans</v>
      </c>
      <c r="M1086">
        <v>8</v>
      </c>
      <c r="N1086" s="9">
        <v>407.95555555555552</v>
      </c>
      <c r="O1086" s="9">
        <f>Sales_Data17[[#This Row],[Order Quantity]]*Sales_Data17[[#This Row],[Unit Price]]</f>
        <v>3263.6444444444442</v>
      </c>
      <c r="P1086" s="9">
        <v>183.58</v>
      </c>
      <c r="Q1086" s="9">
        <f>Sales_Data17[[#This Row],[Line Total]]-(Sales_Data17[[#This Row],[Total Unit Cost]]*Sales_Data17[[#This Row],[Order Quantity]])</f>
        <v>1795.0044444444441</v>
      </c>
      <c r="R1086" s="1" t="str">
        <f>TEXT(Sales_Data17[[#This Row],[OrderDate]],"MMM")</f>
        <v>Sep</v>
      </c>
      <c r="S1086" s="1" t="str">
        <f t="shared" si="16"/>
        <v>2012</v>
      </c>
    </row>
    <row r="1087" spans="1:19">
      <c r="A1087" t="s">
        <v>1110</v>
      </c>
      <c r="B1087" s="2">
        <v>41153</v>
      </c>
      <c r="C1087" s="2" t="str">
        <f>VLOOKUP(Sales_Data17[[#This Row],[Customer Name Index]],Customer_Data[#All],2,0)</f>
        <v>Apollo Ltd</v>
      </c>
      <c r="D1087">
        <v>11</v>
      </c>
      <c r="E1087" t="s">
        <v>3</v>
      </c>
      <c r="F1087" t="s">
        <v>8168</v>
      </c>
      <c r="G1087" t="s">
        <v>8026</v>
      </c>
      <c r="H1087" t="str">
        <f>VLOOKUP(Sales_Data17[[#This Row],[Delivery Region Index]],Regions_Table[#All],2,0)</f>
        <v>Queensland</v>
      </c>
      <c r="I1087" t="str">
        <f>VLOOKUP(Sales_Data17[[#This Row],[Delivery Region Index]],Regions_Table[#All],3,0)</f>
        <v>Gympie</v>
      </c>
      <c r="J1087">
        <v>32</v>
      </c>
      <c r="K1087">
        <v>5</v>
      </c>
      <c r="L1087" t="str">
        <f>VLOOKUP(Sales_Data17[[#This Row],[Product Description Index]],Products_Data[#All],2,0)</f>
        <v>Hats</v>
      </c>
      <c r="M1087">
        <v>1</v>
      </c>
      <c r="N1087" s="9">
        <v>113.15555555555555</v>
      </c>
      <c r="O1087" s="9">
        <f>Sales_Data17[[#This Row],[Order Quantity]]*Sales_Data17[[#This Row],[Unit Price]]</f>
        <v>113.15555555555555</v>
      </c>
      <c r="P1087" s="9">
        <v>72.419555555555547</v>
      </c>
      <c r="Q1087" s="9">
        <f>Sales_Data17[[#This Row],[Line Total]]-(Sales_Data17[[#This Row],[Total Unit Cost]]*Sales_Data17[[#This Row],[Order Quantity]])</f>
        <v>40.736000000000004</v>
      </c>
      <c r="R1087" s="1" t="str">
        <f>TEXT(Sales_Data17[[#This Row],[OrderDate]],"MMM")</f>
        <v>Sep</v>
      </c>
      <c r="S1087" s="1" t="str">
        <f t="shared" si="16"/>
        <v>2012</v>
      </c>
    </row>
    <row r="1088" spans="1:19">
      <c r="A1088" t="s">
        <v>1111</v>
      </c>
      <c r="B1088" s="2">
        <v>41153</v>
      </c>
      <c r="C1088" s="2" t="str">
        <f>VLOOKUP(Sales_Data17[[#This Row],[Customer Name Index]],Customer_Data[#All],2,0)</f>
        <v>Medsep Group</v>
      </c>
      <c r="D1088">
        <v>8</v>
      </c>
      <c r="E1088" t="s">
        <v>2</v>
      </c>
      <c r="F1088" t="s">
        <v>8168</v>
      </c>
      <c r="G1088" t="s">
        <v>8027</v>
      </c>
      <c r="H1088" t="str">
        <f>VLOOKUP(Sales_Data17[[#This Row],[Delivery Region Index]],Regions_Table[#All],2,0)</f>
        <v>New South Wales</v>
      </c>
      <c r="I1088" t="str">
        <f>VLOOKUP(Sales_Data17[[#This Row],[Delivery Region Index]],Regions_Table[#All],3,0)</f>
        <v>Tweed Heads</v>
      </c>
      <c r="J1088">
        <v>22</v>
      </c>
      <c r="K1088">
        <v>4</v>
      </c>
      <c r="L1088" t="str">
        <f>VLOOKUP(Sales_Data17[[#This Row],[Product Description Index]],Products_Data[#All],2,0)</f>
        <v>Jeans</v>
      </c>
      <c r="M1088">
        <v>3</v>
      </c>
      <c r="N1088" s="9">
        <v>116.87777777777779</v>
      </c>
      <c r="O1088" s="9">
        <f>Sales_Data17[[#This Row],[Order Quantity]]*Sales_Data17[[#This Row],[Unit Price]]</f>
        <v>350.63333333333338</v>
      </c>
      <c r="P1088" s="9">
        <v>92.333444444444453</v>
      </c>
      <c r="Q1088" s="9">
        <f>Sales_Data17[[#This Row],[Line Total]]-(Sales_Data17[[#This Row],[Total Unit Cost]]*Sales_Data17[[#This Row],[Order Quantity]])</f>
        <v>73.633000000000038</v>
      </c>
      <c r="R1088" s="1" t="str">
        <f>TEXT(Sales_Data17[[#This Row],[OrderDate]],"MMM")</f>
        <v>Sep</v>
      </c>
      <c r="S1088" s="1" t="str">
        <f t="shared" si="16"/>
        <v>2012</v>
      </c>
    </row>
    <row r="1089" spans="1:19">
      <c r="A1089" t="s">
        <v>1112</v>
      </c>
      <c r="B1089" s="2">
        <v>41153</v>
      </c>
      <c r="C1089" s="2" t="str">
        <f>VLOOKUP(Sales_Data17[[#This Row],[Customer Name Index]],Customer_Data[#All],2,0)</f>
        <v>Elorac, Corp</v>
      </c>
      <c r="D1089">
        <v>3</v>
      </c>
      <c r="E1089" t="s">
        <v>4</v>
      </c>
      <c r="F1089" t="s">
        <v>8168</v>
      </c>
      <c r="G1089" t="s">
        <v>8027</v>
      </c>
      <c r="H1089" t="str">
        <f>VLOOKUP(Sales_Data17[[#This Row],[Delivery Region Index]],Regions_Table[#All],2,0)</f>
        <v>New South Wales</v>
      </c>
      <c r="I1089" t="str">
        <f>VLOOKUP(Sales_Data17[[#This Row],[Delivery Region Index]],Regions_Table[#All],3,0)</f>
        <v>Gosford</v>
      </c>
      <c r="J1089">
        <v>9</v>
      </c>
      <c r="K1089">
        <v>2</v>
      </c>
      <c r="L1089" t="str">
        <f>VLOOKUP(Sales_Data17[[#This Row],[Product Description Index]],Products_Data[#All],2,0)</f>
        <v>Pants</v>
      </c>
      <c r="M1089">
        <v>9</v>
      </c>
      <c r="N1089" s="9">
        <v>113.90000000000002</v>
      </c>
      <c r="O1089" s="9">
        <f>Sales_Data17[[#This Row],[Order Quantity]]*Sales_Data17[[#This Row],[Unit Price]]</f>
        <v>1025.1000000000001</v>
      </c>
      <c r="P1089" s="9">
        <v>87.703000000000017</v>
      </c>
      <c r="Q1089" s="9">
        <f>Sales_Data17[[#This Row],[Line Total]]-(Sales_Data17[[#This Row],[Total Unit Cost]]*Sales_Data17[[#This Row],[Order Quantity]])</f>
        <v>235.77300000000002</v>
      </c>
      <c r="R1089" s="1" t="str">
        <f>TEXT(Sales_Data17[[#This Row],[OrderDate]],"MMM")</f>
        <v>Sep</v>
      </c>
      <c r="S1089" s="1" t="str">
        <f t="shared" si="16"/>
        <v>2012</v>
      </c>
    </row>
    <row r="1090" spans="1:19">
      <c r="A1090" t="s">
        <v>1113</v>
      </c>
      <c r="B1090" s="2">
        <v>41154</v>
      </c>
      <c r="C1090" s="2" t="str">
        <f>VLOOKUP(Sales_Data17[[#This Row],[Customer Name Index]],Customer_Data[#All],2,0)</f>
        <v>Rochester Ltd</v>
      </c>
      <c r="D1090">
        <v>15</v>
      </c>
      <c r="E1090" t="s">
        <v>4</v>
      </c>
      <c r="F1090" t="s">
        <v>8168</v>
      </c>
      <c r="G1090" t="s">
        <v>8025</v>
      </c>
      <c r="H1090" t="str">
        <f>VLOOKUP(Sales_Data17[[#This Row],[Delivery Region Index]],Regions_Table[#All],2,0)</f>
        <v>Queensland</v>
      </c>
      <c r="I1090" t="str">
        <f>VLOOKUP(Sales_Data17[[#This Row],[Delivery Region Index]],Regions_Table[#All],3,0)</f>
        <v>Thuringowa</v>
      </c>
      <c r="J1090">
        <v>43</v>
      </c>
      <c r="K1090">
        <v>6</v>
      </c>
      <c r="L1090" t="str">
        <f>VLOOKUP(Sales_Data17[[#This Row],[Product Description Index]],Products_Data[#All],2,0)</f>
        <v>Socks</v>
      </c>
      <c r="M1090">
        <v>4</v>
      </c>
      <c r="N1090" s="9">
        <v>21.588888888888889</v>
      </c>
      <c r="O1090" s="9">
        <f>Sales_Data17[[#This Row],[Order Quantity]]*Sales_Data17[[#This Row],[Unit Price]]</f>
        <v>86.355555555555554</v>
      </c>
      <c r="P1090" s="9">
        <v>9.2832222222222232</v>
      </c>
      <c r="Q1090" s="9">
        <f>Sales_Data17[[#This Row],[Line Total]]-(Sales_Data17[[#This Row],[Total Unit Cost]]*Sales_Data17[[#This Row],[Order Quantity]])</f>
        <v>49.222666666666662</v>
      </c>
      <c r="R1090" s="1" t="str">
        <f>TEXT(Sales_Data17[[#This Row],[OrderDate]],"MMM")</f>
        <v>Sep</v>
      </c>
      <c r="S1090" s="1" t="str">
        <f t="shared" ref="S1090:S1153" si="17">TEXT(B1090,"YYY")</f>
        <v>2012</v>
      </c>
    </row>
    <row r="1091" spans="1:19">
      <c r="A1091" t="s">
        <v>1114</v>
      </c>
      <c r="B1091" s="2">
        <v>41154</v>
      </c>
      <c r="C1091" s="2" t="str">
        <f>VLOOKUP(Sales_Data17[[#This Row],[Customer Name Index]],Customer_Data[#All],2,0)</f>
        <v>Procter Corp</v>
      </c>
      <c r="D1091">
        <v>5</v>
      </c>
      <c r="E1091" t="s">
        <v>3</v>
      </c>
      <c r="F1091" t="s">
        <v>8168</v>
      </c>
      <c r="G1091" t="s">
        <v>8027</v>
      </c>
      <c r="H1091" t="str">
        <f>VLOOKUP(Sales_Data17[[#This Row],[Delivery Region Index]],Regions_Table[#All],2,0)</f>
        <v>New South Wales</v>
      </c>
      <c r="I1091" t="str">
        <f>VLOOKUP(Sales_Data17[[#This Row],[Delivery Region Index]],Regions_Table[#All],3,0)</f>
        <v>Lake Macquarie</v>
      </c>
      <c r="J1091">
        <v>13</v>
      </c>
      <c r="K1091">
        <v>2</v>
      </c>
      <c r="L1091" t="str">
        <f>VLOOKUP(Sales_Data17[[#This Row],[Product Description Index]],Products_Data[#All],2,0)</f>
        <v>Pants</v>
      </c>
      <c r="M1091">
        <v>4</v>
      </c>
      <c r="N1091" s="9">
        <v>443.68888888888893</v>
      </c>
      <c r="O1091" s="9">
        <f>Sales_Data17[[#This Row],[Order Quantity]]*Sales_Data17[[#This Row],[Unit Price]]</f>
        <v>1774.7555555555557</v>
      </c>
      <c r="P1091" s="9">
        <v>204.09688888888891</v>
      </c>
      <c r="Q1091" s="9">
        <f>Sales_Data17[[#This Row],[Line Total]]-(Sales_Data17[[#This Row],[Total Unit Cost]]*Sales_Data17[[#This Row],[Order Quantity]])</f>
        <v>958.36800000000005</v>
      </c>
      <c r="R1091" s="1" t="str">
        <f>TEXT(Sales_Data17[[#This Row],[OrderDate]],"MMM")</f>
        <v>Sep</v>
      </c>
      <c r="S1091" s="1" t="str">
        <f t="shared" si="17"/>
        <v>2012</v>
      </c>
    </row>
    <row r="1092" spans="1:19">
      <c r="A1092" t="s">
        <v>1115</v>
      </c>
      <c r="B1092" s="2">
        <v>41154</v>
      </c>
      <c r="C1092" s="2" t="str">
        <f>VLOOKUP(Sales_Data17[[#This Row],[Customer Name Index]],Customer_Data[#All],2,0)</f>
        <v>Procter Corp</v>
      </c>
      <c r="D1092">
        <v>5</v>
      </c>
      <c r="E1092" t="s">
        <v>2</v>
      </c>
      <c r="F1092" t="s">
        <v>8168</v>
      </c>
      <c r="G1092" t="s">
        <v>8027</v>
      </c>
      <c r="H1092" t="str">
        <f>VLOOKUP(Sales_Data17[[#This Row],[Delivery Region Index]],Regions_Table[#All],2,0)</f>
        <v>New South Wales</v>
      </c>
      <c r="I1092" t="str">
        <f>VLOOKUP(Sales_Data17[[#This Row],[Delivery Region Index]],Regions_Table[#All],3,0)</f>
        <v>Lake Macquarie</v>
      </c>
      <c r="J1092">
        <v>13</v>
      </c>
      <c r="K1092">
        <v>2</v>
      </c>
      <c r="L1092" t="str">
        <f>VLOOKUP(Sales_Data17[[#This Row],[Product Description Index]],Products_Data[#All],2,0)</f>
        <v>Pants</v>
      </c>
      <c r="M1092">
        <v>3</v>
      </c>
      <c r="N1092" s="9">
        <v>618.63333333333333</v>
      </c>
      <c r="O1092" s="9">
        <f>Sales_Data17[[#This Row],[Order Quantity]]*Sales_Data17[[#This Row],[Unit Price]]</f>
        <v>1855.9</v>
      </c>
      <c r="P1092" s="9">
        <v>463.97499999999997</v>
      </c>
      <c r="Q1092" s="9">
        <f>Sales_Data17[[#This Row],[Line Total]]-(Sales_Data17[[#This Row],[Total Unit Cost]]*Sales_Data17[[#This Row],[Order Quantity]])</f>
        <v>463.97500000000014</v>
      </c>
      <c r="R1092" s="1" t="str">
        <f>TEXT(Sales_Data17[[#This Row],[OrderDate]],"MMM")</f>
        <v>Sep</v>
      </c>
      <c r="S1092" s="1" t="str">
        <f t="shared" si="17"/>
        <v>2012</v>
      </c>
    </row>
    <row r="1093" spans="1:19">
      <c r="A1093" t="s">
        <v>1116</v>
      </c>
      <c r="B1093" s="2">
        <v>41154</v>
      </c>
      <c r="C1093" s="2" t="str">
        <f>VLOOKUP(Sales_Data17[[#This Row],[Customer Name Index]],Customer_Data[#All],2,0)</f>
        <v>New Ltd</v>
      </c>
      <c r="D1093">
        <v>7</v>
      </c>
      <c r="E1093" t="s">
        <v>2</v>
      </c>
      <c r="F1093" t="s">
        <v>8168</v>
      </c>
      <c r="G1093" t="s">
        <v>8027</v>
      </c>
      <c r="H1093" t="str">
        <f>VLOOKUP(Sales_Data17[[#This Row],[Delivery Region Index]],Regions_Table[#All],2,0)</f>
        <v>New South Wales</v>
      </c>
      <c r="I1093" t="str">
        <f>VLOOKUP(Sales_Data17[[#This Row],[Delivery Region Index]],Regions_Table[#All],3,0)</f>
        <v>Port Macquarie</v>
      </c>
      <c r="J1093">
        <v>19</v>
      </c>
      <c r="K1093">
        <v>3</v>
      </c>
      <c r="L1093" t="str">
        <f>VLOOKUP(Sales_Data17[[#This Row],[Product Description Index]],Products_Data[#All],2,0)</f>
        <v>Sunglasses</v>
      </c>
      <c r="M1093">
        <v>4</v>
      </c>
      <c r="N1093" s="9">
        <v>118.36666666666666</v>
      </c>
      <c r="O1093" s="9">
        <f>Sales_Data17[[#This Row],[Order Quantity]]*Sales_Data17[[#This Row],[Unit Price]]</f>
        <v>473.46666666666664</v>
      </c>
      <c r="P1093" s="9">
        <v>55.632333333333328</v>
      </c>
      <c r="Q1093" s="9">
        <f>Sales_Data17[[#This Row],[Line Total]]-(Sales_Data17[[#This Row],[Total Unit Cost]]*Sales_Data17[[#This Row],[Order Quantity]])</f>
        <v>250.93733333333333</v>
      </c>
      <c r="R1093" s="1" t="str">
        <f>TEXT(Sales_Data17[[#This Row],[OrderDate]],"MMM")</f>
        <v>Sep</v>
      </c>
      <c r="S1093" s="1" t="str">
        <f t="shared" si="17"/>
        <v>2012</v>
      </c>
    </row>
    <row r="1094" spans="1:19">
      <c r="A1094" t="s">
        <v>1117</v>
      </c>
      <c r="B1094" s="2">
        <v>41154</v>
      </c>
      <c r="C1094" s="2" t="str">
        <f>VLOOKUP(Sales_Data17[[#This Row],[Customer Name Index]],Customer_Data[#All],2,0)</f>
        <v xml:space="preserve">Ei </v>
      </c>
      <c r="D1094">
        <v>9</v>
      </c>
      <c r="E1094" t="s">
        <v>4</v>
      </c>
      <c r="F1094" t="s">
        <v>8168</v>
      </c>
      <c r="G1094" t="s">
        <v>8027</v>
      </c>
      <c r="H1094" t="str">
        <f>VLOOKUP(Sales_Data17[[#This Row],[Delivery Region Index]],Regions_Table[#All],2,0)</f>
        <v>New South Wales</v>
      </c>
      <c r="I1094" t="str">
        <f>VLOOKUP(Sales_Data17[[#This Row],[Delivery Region Index]],Regions_Table[#All],3,0)</f>
        <v>Wyong</v>
      </c>
      <c r="J1094">
        <v>25</v>
      </c>
      <c r="K1094">
        <v>4</v>
      </c>
      <c r="L1094" t="str">
        <f>VLOOKUP(Sales_Data17[[#This Row],[Product Description Index]],Products_Data[#All],2,0)</f>
        <v>Jeans</v>
      </c>
      <c r="M1094">
        <v>7</v>
      </c>
      <c r="N1094" s="9">
        <v>119.11111111111111</v>
      </c>
      <c r="O1094" s="9">
        <f>Sales_Data17[[#This Row],[Order Quantity]]*Sales_Data17[[#This Row],[Unit Price]]</f>
        <v>833.77777777777783</v>
      </c>
      <c r="P1094" s="9">
        <v>101.24444444444444</v>
      </c>
      <c r="Q1094" s="9">
        <f>Sales_Data17[[#This Row],[Line Total]]-(Sales_Data17[[#This Row],[Total Unit Cost]]*Sales_Data17[[#This Row],[Order Quantity]])</f>
        <v>125.06666666666672</v>
      </c>
      <c r="R1094" s="1" t="str">
        <f>TEXT(Sales_Data17[[#This Row],[OrderDate]],"MMM")</f>
        <v>Sep</v>
      </c>
      <c r="S1094" s="1" t="str">
        <f t="shared" si="17"/>
        <v>2012</v>
      </c>
    </row>
    <row r="1095" spans="1:19">
      <c r="A1095" t="s">
        <v>1118</v>
      </c>
      <c r="B1095" s="2">
        <v>41154</v>
      </c>
      <c r="C1095" s="2" t="str">
        <f>VLOOKUP(Sales_Data17[[#This Row],[Customer Name Index]],Customer_Data[#All],2,0)</f>
        <v>Rochester Ltd</v>
      </c>
      <c r="D1095">
        <v>15</v>
      </c>
      <c r="E1095" t="s">
        <v>4</v>
      </c>
      <c r="F1095" t="s">
        <v>8168</v>
      </c>
      <c r="G1095" t="s">
        <v>8025</v>
      </c>
      <c r="H1095" t="str">
        <f>VLOOKUP(Sales_Data17[[#This Row],[Delivery Region Index]],Regions_Table[#All],2,0)</f>
        <v>Queensland</v>
      </c>
      <c r="I1095" t="str">
        <f>VLOOKUP(Sales_Data17[[#This Row],[Delivery Region Index]],Regions_Table[#All],3,0)</f>
        <v>Thuringowa</v>
      </c>
      <c r="J1095">
        <v>43</v>
      </c>
      <c r="K1095">
        <v>6</v>
      </c>
      <c r="L1095" t="str">
        <f>VLOOKUP(Sales_Data17[[#This Row],[Product Description Index]],Products_Data[#All],2,0)</f>
        <v>Socks</v>
      </c>
      <c r="M1095">
        <v>4</v>
      </c>
      <c r="N1095" s="9">
        <v>23.822222222222223</v>
      </c>
      <c r="O1095" s="9">
        <f>Sales_Data17[[#This Row],[Order Quantity]]*Sales_Data17[[#This Row],[Unit Price]]</f>
        <v>95.288888888888891</v>
      </c>
      <c r="P1095" s="9">
        <v>17.152000000000001</v>
      </c>
      <c r="Q1095" s="9">
        <f>Sales_Data17[[#This Row],[Line Total]]-(Sales_Data17[[#This Row],[Total Unit Cost]]*Sales_Data17[[#This Row],[Order Quantity]])</f>
        <v>26.680888888888887</v>
      </c>
      <c r="R1095" s="1" t="str">
        <f>TEXT(Sales_Data17[[#This Row],[OrderDate]],"MMM")</f>
        <v>Sep</v>
      </c>
      <c r="S1095" s="1" t="str">
        <f t="shared" si="17"/>
        <v>2012</v>
      </c>
    </row>
    <row r="1096" spans="1:19">
      <c r="A1096" t="s">
        <v>1119</v>
      </c>
      <c r="B1096" s="2">
        <v>41156</v>
      </c>
      <c r="C1096" s="2" t="str">
        <f>VLOOKUP(Sales_Data17[[#This Row],[Customer Name Index]],Customer_Data[#All],2,0)</f>
        <v>Elorac, Corp</v>
      </c>
      <c r="D1096">
        <v>3</v>
      </c>
      <c r="E1096" t="s">
        <v>4</v>
      </c>
      <c r="F1096" t="s">
        <v>8168</v>
      </c>
      <c r="G1096" t="s">
        <v>8027</v>
      </c>
      <c r="H1096" t="str">
        <f>VLOOKUP(Sales_Data17[[#This Row],[Delivery Region Index]],Regions_Table[#All],2,0)</f>
        <v>New South Wales</v>
      </c>
      <c r="I1096" t="str">
        <f>VLOOKUP(Sales_Data17[[#This Row],[Delivery Region Index]],Regions_Table[#All],3,0)</f>
        <v>Coffs Harbour</v>
      </c>
      <c r="J1096">
        <v>7</v>
      </c>
      <c r="K1096">
        <v>1</v>
      </c>
      <c r="L1096" t="str">
        <f>VLOOKUP(Sales_Data17[[#This Row],[Product Description Index]],Products_Data[#All],2,0)</f>
        <v>Shirts</v>
      </c>
      <c r="M1096">
        <v>9</v>
      </c>
      <c r="N1096" s="9">
        <v>568.01111111111118</v>
      </c>
      <c r="O1096" s="9">
        <f>Sales_Data17[[#This Row],[Order Quantity]]*Sales_Data17[[#This Row],[Unit Price]]</f>
        <v>5112.1000000000004</v>
      </c>
      <c r="P1096" s="9">
        <v>323.76633333333331</v>
      </c>
      <c r="Q1096" s="9">
        <f>Sales_Data17[[#This Row],[Line Total]]-(Sales_Data17[[#This Row],[Total Unit Cost]]*Sales_Data17[[#This Row],[Order Quantity]])</f>
        <v>2198.2030000000004</v>
      </c>
      <c r="R1096" s="1" t="str">
        <f>TEXT(Sales_Data17[[#This Row],[OrderDate]],"MMM")</f>
        <v>Sep</v>
      </c>
      <c r="S1096" s="1" t="str">
        <f t="shared" si="17"/>
        <v>2012</v>
      </c>
    </row>
    <row r="1097" spans="1:19">
      <c r="A1097" t="s">
        <v>1120</v>
      </c>
      <c r="B1097" s="2">
        <v>41156</v>
      </c>
      <c r="C1097" s="2" t="str">
        <f>VLOOKUP(Sales_Data17[[#This Row],[Customer Name Index]],Customer_Data[#All],2,0)</f>
        <v xml:space="preserve">Ei </v>
      </c>
      <c r="D1097">
        <v>9</v>
      </c>
      <c r="E1097" t="s">
        <v>3</v>
      </c>
      <c r="F1097" t="s">
        <v>8168</v>
      </c>
      <c r="G1097" t="s">
        <v>8027</v>
      </c>
      <c r="H1097" t="str">
        <f>VLOOKUP(Sales_Data17[[#This Row],[Delivery Region Index]],Regions_Table[#All],2,0)</f>
        <v>Queensland</v>
      </c>
      <c r="I1097" t="str">
        <f>VLOOKUP(Sales_Data17[[#This Row],[Delivery Region Index]],Regions_Table[#All],3,0)</f>
        <v>Brisbane</v>
      </c>
      <c r="J1097">
        <v>26</v>
      </c>
      <c r="K1097">
        <v>4</v>
      </c>
      <c r="L1097" t="str">
        <f>VLOOKUP(Sales_Data17[[#This Row],[Product Description Index]],Products_Data[#All],2,0)</f>
        <v>Jeans</v>
      </c>
      <c r="M1097">
        <v>1</v>
      </c>
      <c r="N1097" s="9">
        <v>100.5</v>
      </c>
      <c r="O1097" s="9">
        <f>Sales_Data17[[#This Row],[Order Quantity]]*Sales_Data17[[#This Row],[Unit Price]]</f>
        <v>100.5</v>
      </c>
      <c r="P1097" s="9">
        <v>68.34</v>
      </c>
      <c r="Q1097" s="9">
        <f>Sales_Data17[[#This Row],[Line Total]]-(Sales_Data17[[#This Row],[Total Unit Cost]]*Sales_Data17[[#This Row],[Order Quantity]])</f>
        <v>32.159999999999997</v>
      </c>
      <c r="R1097" s="1" t="str">
        <f>TEXT(Sales_Data17[[#This Row],[OrderDate]],"MMM")</f>
        <v>Sep</v>
      </c>
      <c r="S1097" s="1" t="str">
        <f t="shared" si="17"/>
        <v>2012</v>
      </c>
    </row>
    <row r="1098" spans="1:19">
      <c r="A1098" t="s">
        <v>1121</v>
      </c>
      <c r="B1098" s="2">
        <v>41156</v>
      </c>
      <c r="C1098" s="2" t="str">
        <f>VLOOKUP(Sales_Data17[[#This Row],[Customer Name Index]],Customer_Data[#All],2,0)</f>
        <v>Pure Group</v>
      </c>
      <c r="D1098">
        <v>17</v>
      </c>
      <c r="E1098" t="s">
        <v>3</v>
      </c>
      <c r="F1098" t="s">
        <v>8168</v>
      </c>
      <c r="G1098" t="s">
        <v>8025</v>
      </c>
      <c r="H1098" t="str">
        <f>VLOOKUP(Sales_Data17[[#This Row],[Delivery Region Index]],Regions_Table[#All],2,0)</f>
        <v>Victoria</v>
      </c>
      <c r="I1098" t="str">
        <f>VLOOKUP(Sales_Data17[[#This Row],[Delivery Region Index]],Regions_Table[#All],3,0)</f>
        <v>Benalla</v>
      </c>
      <c r="J1098">
        <v>48</v>
      </c>
      <c r="K1098">
        <v>7</v>
      </c>
      <c r="L1098" t="str">
        <f>VLOOKUP(Sales_Data17[[#This Row],[Product Description Index]],Products_Data[#All],2,0)</f>
        <v>Dress Shirts</v>
      </c>
      <c r="M1098">
        <v>1</v>
      </c>
      <c r="N1098" s="9">
        <v>258.32222222222225</v>
      </c>
      <c r="O1098" s="9">
        <f>Sales_Data17[[#This Row],[Order Quantity]]*Sales_Data17[[#This Row],[Unit Price]]</f>
        <v>258.32222222222225</v>
      </c>
      <c r="P1098" s="9">
        <v>216.99066666666667</v>
      </c>
      <c r="Q1098" s="9">
        <f>Sales_Data17[[#This Row],[Line Total]]-(Sales_Data17[[#This Row],[Total Unit Cost]]*Sales_Data17[[#This Row],[Order Quantity]])</f>
        <v>41.331555555555582</v>
      </c>
      <c r="R1098" s="1" t="str">
        <f>TEXT(Sales_Data17[[#This Row],[OrderDate]],"MMM")</f>
        <v>Sep</v>
      </c>
      <c r="S1098" s="1" t="str">
        <f t="shared" si="17"/>
        <v>2012</v>
      </c>
    </row>
    <row r="1099" spans="1:19">
      <c r="A1099" t="s">
        <v>1122</v>
      </c>
      <c r="B1099" s="2">
        <v>41156</v>
      </c>
      <c r="C1099" s="2" t="str">
        <f>VLOOKUP(Sales_Data17[[#This Row],[Customer Name Index]],Customer_Data[#All],2,0)</f>
        <v xml:space="preserve">Medline </v>
      </c>
      <c r="D1099">
        <v>12</v>
      </c>
      <c r="E1099" t="s">
        <v>4</v>
      </c>
      <c r="F1099" t="s">
        <v>8168</v>
      </c>
      <c r="G1099" t="s">
        <v>8026</v>
      </c>
      <c r="H1099" t="str">
        <f>VLOOKUP(Sales_Data17[[#This Row],[Delivery Region Index]],Regions_Table[#All],2,0)</f>
        <v>Queensland</v>
      </c>
      <c r="I1099" t="str">
        <f>VLOOKUP(Sales_Data17[[#This Row],[Delivery Region Index]],Regions_Table[#All],3,0)</f>
        <v>Ipswich</v>
      </c>
      <c r="J1099">
        <v>34</v>
      </c>
      <c r="K1099">
        <v>5</v>
      </c>
      <c r="L1099" t="str">
        <f>VLOOKUP(Sales_Data17[[#This Row],[Product Description Index]],Products_Data[#All],2,0)</f>
        <v>Hats</v>
      </c>
      <c r="M1099">
        <v>6</v>
      </c>
      <c r="N1099" s="9">
        <v>443.68888888888893</v>
      </c>
      <c r="O1099" s="9">
        <f>Sales_Data17[[#This Row],[Order Quantity]]*Sales_Data17[[#This Row],[Unit Price]]</f>
        <v>2662.1333333333337</v>
      </c>
      <c r="P1099" s="9">
        <v>368.26177777777781</v>
      </c>
      <c r="Q1099" s="9">
        <f>Sales_Data17[[#This Row],[Line Total]]-(Sales_Data17[[#This Row],[Total Unit Cost]]*Sales_Data17[[#This Row],[Order Quantity]])</f>
        <v>452.5626666666667</v>
      </c>
      <c r="R1099" s="1" t="str">
        <f>TEXT(Sales_Data17[[#This Row],[OrderDate]],"MMM")</f>
        <v>Sep</v>
      </c>
      <c r="S1099" s="1" t="str">
        <f t="shared" si="17"/>
        <v>2012</v>
      </c>
    </row>
    <row r="1100" spans="1:19">
      <c r="A1100" t="s">
        <v>1123</v>
      </c>
      <c r="B1100" s="2">
        <v>41156</v>
      </c>
      <c r="C1100" s="2" t="str">
        <f>VLOOKUP(Sales_Data17[[#This Row],[Customer Name Index]],Customer_Data[#All],2,0)</f>
        <v>3LAB, Ltd</v>
      </c>
      <c r="D1100">
        <v>16</v>
      </c>
      <c r="E1100" t="s">
        <v>4</v>
      </c>
      <c r="F1100" t="s">
        <v>8168</v>
      </c>
      <c r="G1100" t="s">
        <v>8025</v>
      </c>
      <c r="H1100" t="str">
        <f>VLOOKUP(Sales_Data17[[#This Row],[Delivery Region Index]],Regions_Table[#All],2,0)</f>
        <v>Queensland</v>
      </c>
      <c r="I1100" t="str">
        <f>VLOOKUP(Sales_Data17[[#This Row],[Delivery Region Index]],Regions_Table[#All],3,0)</f>
        <v>Townsville</v>
      </c>
      <c r="J1100">
        <v>45</v>
      </c>
      <c r="K1100">
        <v>7</v>
      </c>
      <c r="L1100" t="str">
        <f>VLOOKUP(Sales_Data17[[#This Row],[Product Description Index]],Products_Data[#All],2,0)</f>
        <v>Dress Shirts</v>
      </c>
      <c r="M1100">
        <v>5</v>
      </c>
      <c r="N1100" s="9">
        <v>113.90000000000002</v>
      </c>
      <c r="O1100" s="9">
        <f>Sales_Data17[[#This Row],[Order Quantity]]*Sales_Data17[[#This Row],[Unit Price]]</f>
        <v>569.50000000000011</v>
      </c>
      <c r="P1100" s="9">
        <v>66.061999999999998</v>
      </c>
      <c r="Q1100" s="9">
        <f>Sales_Data17[[#This Row],[Line Total]]-(Sales_Data17[[#This Row],[Total Unit Cost]]*Sales_Data17[[#This Row],[Order Quantity]])</f>
        <v>239.19000000000011</v>
      </c>
      <c r="R1100" s="1" t="str">
        <f>TEXT(Sales_Data17[[#This Row],[OrderDate]],"MMM")</f>
        <v>Sep</v>
      </c>
      <c r="S1100" s="1" t="str">
        <f t="shared" si="17"/>
        <v>2012</v>
      </c>
    </row>
    <row r="1101" spans="1:19">
      <c r="A1101" t="s">
        <v>1124</v>
      </c>
      <c r="B1101" s="2">
        <v>41156</v>
      </c>
      <c r="C1101" s="2" t="str">
        <f>VLOOKUP(Sales_Data17[[#This Row],[Customer Name Index]],Customer_Data[#All],2,0)</f>
        <v>PEDIFIX, Corp</v>
      </c>
      <c r="D1101">
        <v>6</v>
      </c>
      <c r="E1101" t="s">
        <v>4</v>
      </c>
      <c r="F1101" t="s">
        <v>8168</v>
      </c>
      <c r="G1101" t="s">
        <v>8027</v>
      </c>
      <c r="H1101" t="str">
        <f>VLOOKUP(Sales_Data17[[#This Row],[Delivery Region Index]],Regions_Table[#All],2,0)</f>
        <v>New South Wales</v>
      </c>
      <c r="I1101" t="str">
        <f>VLOOKUP(Sales_Data17[[#This Row],[Delivery Region Index]],Regions_Table[#All],3,0)</f>
        <v>Orange</v>
      </c>
      <c r="J1101">
        <v>18</v>
      </c>
      <c r="K1101">
        <v>3</v>
      </c>
      <c r="L1101" t="str">
        <f>VLOOKUP(Sales_Data17[[#This Row],[Product Description Index]],Products_Data[#All],2,0)</f>
        <v>Sunglasses</v>
      </c>
      <c r="M1101">
        <v>9</v>
      </c>
      <c r="N1101" s="9">
        <v>145.16666666666666</v>
      </c>
      <c r="O1101" s="9">
        <f>Sales_Data17[[#This Row],[Order Quantity]]*Sales_Data17[[#This Row],[Unit Price]]</f>
        <v>1306.5</v>
      </c>
      <c r="P1101" s="9">
        <v>98.713333333333338</v>
      </c>
      <c r="Q1101" s="9">
        <f>Sales_Data17[[#This Row],[Line Total]]-(Sales_Data17[[#This Row],[Total Unit Cost]]*Sales_Data17[[#This Row],[Order Quantity]])</f>
        <v>418.07999999999993</v>
      </c>
      <c r="R1101" s="1" t="str">
        <f>TEXT(Sales_Data17[[#This Row],[OrderDate]],"MMM")</f>
        <v>Sep</v>
      </c>
      <c r="S1101" s="1" t="str">
        <f t="shared" si="17"/>
        <v>2012</v>
      </c>
    </row>
    <row r="1102" spans="1:19">
      <c r="A1102" t="s">
        <v>1125</v>
      </c>
      <c r="B1102" s="2">
        <v>41157</v>
      </c>
      <c r="C1102" s="2" t="str">
        <f>VLOOKUP(Sales_Data17[[#This Row],[Customer Name Index]],Customer_Data[#All],2,0)</f>
        <v xml:space="preserve">WakeFern </v>
      </c>
      <c r="D1102">
        <v>2</v>
      </c>
      <c r="E1102" t="s">
        <v>4</v>
      </c>
      <c r="F1102" t="s">
        <v>8168</v>
      </c>
      <c r="G1102" t="s">
        <v>8027</v>
      </c>
      <c r="H1102" t="str">
        <f>VLOOKUP(Sales_Data17[[#This Row],[Delivery Region Index]],Regions_Table[#All],2,0)</f>
        <v>New South Wales</v>
      </c>
      <c r="I1102" t="str">
        <f>VLOOKUP(Sales_Data17[[#This Row],[Delivery Region Index]],Regions_Table[#All],3,0)</f>
        <v>Broken Hill</v>
      </c>
      <c r="J1102">
        <v>5</v>
      </c>
      <c r="K1102">
        <v>1</v>
      </c>
      <c r="L1102" t="str">
        <f>VLOOKUP(Sales_Data17[[#This Row],[Product Description Index]],Products_Data[#All],2,0)</f>
        <v>Shirts</v>
      </c>
      <c r="M1102">
        <v>8</v>
      </c>
      <c r="N1102" s="9">
        <v>28.288888888888888</v>
      </c>
      <c r="O1102" s="9">
        <f>Sales_Data17[[#This Row],[Order Quantity]]*Sales_Data17[[#This Row],[Unit Price]]</f>
        <v>226.3111111111111</v>
      </c>
      <c r="P1102" s="9">
        <v>11.315555555555555</v>
      </c>
      <c r="Q1102" s="9">
        <f>Sales_Data17[[#This Row],[Line Total]]-(Sales_Data17[[#This Row],[Total Unit Cost]]*Sales_Data17[[#This Row],[Order Quantity]])</f>
        <v>135.78666666666666</v>
      </c>
      <c r="R1102" s="1" t="str">
        <f>TEXT(Sales_Data17[[#This Row],[OrderDate]],"MMM")</f>
        <v>Sep</v>
      </c>
      <c r="S1102" s="1" t="str">
        <f t="shared" si="17"/>
        <v>2012</v>
      </c>
    </row>
    <row r="1103" spans="1:19">
      <c r="A1103" t="s">
        <v>1126</v>
      </c>
      <c r="B1103" s="2">
        <v>41157</v>
      </c>
      <c r="C1103" s="2" t="str">
        <f>VLOOKUP(Sales_Data17[[#This Row],[Customer Name Index]],Customer_Data[#All],2,0)</f>
        <v>Ole Group</v>
      </c>
      <c r="D1103">
        <v>13</v>
      </c>
      <c r="E1103" t="s">
        <v>2</v>
      </c>
      <c r="F1103" t="s">
        <v>8168</v>
      </c>
      <c r="G1103" t="s">
        <v>8026</v>
      </c>
      <c r="H1103" t="str">
        <f>VLOOKUP(Sales_Data17[[#This Row],[Delivery Region Index]],Regions_Table[#All],2,0)</f>
        <v>Queensland</v>
      </c>
      <c r="I1103" t="str">
        <f>VLOOKUP(Sales_Data17[[#This Row],[Delivery Region Index]],Regions_Table[#All],3,0)</f>
        <v>Maryborough</v>
      </c>
      <c r="J1103">
        <v>37</v>
      </c>
      <c r="K1103">
        <v>5</v>
      </c>
      <c r="L1103" t="str">
        <f>VLOOKUP(Sales_Data17[[#This Row],[Product Description Index]],Products_Data[#All],2,0)</f>
        <v>Hats</v>
      </c>
      <c r="M1103">
        <v>4</v>
      </c>
      <c r="N1103" s="9">
        <v>210.67777777777781</v>
      </c>
      <c r="O1103" s="9">
        <f>Sales_Data17[[#This Row],[Order Quantity]]*Sales_Data17[[#This Row],[Unit Price]]</f>
        <v>842.71111111111122</v>
      </c>
      <c r="P1103" s="9">
        <v>174.86255555555556</v>
      </c>
      <c r="Q1103" s="9">
        <f>Sales_Data17[[#This Row],[Line Total]]-(Sales_Data17[[#This Row],[Total Unit Cost]]*Sales_Data17[[#This Row],[Order Quantity]])</f>
        <v>143.26088888888899</v>
      </c>
      <c r="R1103" s="1" t="str">
        <f>TEXT(Sales_Data17[[#This Row],[OrderDate]],"MMM")</f>
        <v>Sep</v>
      </c>
      <c r="S1103" s="1" t="str">
        <f t="shared" si="17"/>
        <v>2012</v>
      </c>
    </row>
    <row r="1104" spans="1:19">
      <c r="A1104" t="s">
        <v>1127</v>
      </c>
      <c r="B1104" s="2">
        <v>41157</v>
      </c>
      <c r="C1104" s="2" t="str">
        <f>VLOOKUP(Sales_Data17[[#This Row],[Customer Name Index]],Customer_Data[#All],2,0)</f>
        <v>Apollo Ltd</v>
      </c>
      <c r="D1104">
        <v>11</v>
      </c>
      <c r="E1104" t="s">
        <v>2</v>
      </c>
      <c r="F1104" t="s">
        <v>8168</v>
      </c>
      <c r="G1104" t="s">
        <v>8026</v>
      </c>
      <c r="H1104" t="str">
        <f>VLOOKUP(Sales_Data17[[#This Row],[Delivery Region Index]],Regions_Table[#All],2,0)</f>
        <v>Queensland</v>
      </c>
      <c r="I1104" t="str">
        <f>VLOOKUP(Sales_Data17[[#This Row],[Delivery Region Index]],Regions_Table[#All],3,0)</f>
        <v>Gladstone</v>
      </c>
      <c r="J1104">
        <v>30</v>
      </c>
      <c r="K1104">
        <v>5</v>
      </c>
      <c r="L1104" t="str">
        <f>VLOOKUP(Sales_Data17[[#This Row],[Product Description Index]],Products_Data[#All],2,0)</f>
        <v>Hats</v>
      </c>
      <c r="M1104">
        <v>2</v>
      </c>
      <c r="N1104" s="9">
        <v>117.62222222222223</v>
      </c>
      <c r="O1104" s="9">
        <f>Sales_Data17[[#This Row],[Order Quantity]]*Sales_Data17[[#This Row],[Unit Price]]</f>
        <v>235.24444444444447</v>
      </c>
      <c r="P1104" s="9">
        <v>63.516000000000012</v>
      </c>
      <c r="Q1104" s="9">
        <f>Sales_Data17[[#This Row],[Line Total]]-(Sales_Data17[[#This Row],[Total Unit Cost]]*Sales_Data17[[#This Row],[Order Quantity]])</f>
        <v>108.21244444444444</v>
      </c>
      <c r="R1104" s="1" t="str">
        <f>TEXT(Sales_Data17[[#This Row],[OrderDate]],"MMM")</f>
        <v>Sep</v>
      </c>
      <c r="S1104" s="1" t="str">
        <f t="shared" si="17"/>
        <v>2012</v>
      </c>
    </row>
    <row r="1105" spans="1:19">
      <c r="A1105" t="s">
        <v>1128</v>
      </c>
      <c r="B1105" s="2">
        <v>41157</v>
      </c>
      <c r="C1105" s="2" t="str">
        <f>VLOOKUP(Sales_Data17[[#This Row],[Customer Name Index]],Customer_Data[#All],2,0)</f>
        <v xml:space="preserve">Linde </v>
      </c>
      <c r="D1105">
        <v>14</v>
      </c>
      <c r="E1105" t="s">
        <v>4</v>
      </c>
      <c r="F1105" t="s">
        <v>8168</v>
      </c>
      <c r="G1105" t="s">
        <v>8026</v>
      </c>
      <c r="H1105" t="str">
        <f>VLOOKUP(Sales_Data17[[#This Row],[Delivery Region Index]],Regions_Table[#All],2,0)</f>
        <v>Queensland</v>
      </c>
      <c r="I1105" t="str">
        <f>VLOOKUP(Sales_Data17[[#This Row],[Delivery Region Index]],Regions_Table[#All],3,0)</f>
        <v>Redcliffe</v>
      </c>
      <c r="J1105">
        <v>40</v>
      </c>
      <c r="K1105">
        <v>6</v>
      </c>
      <c r="L1105" t="str">
        <f>VLOOKUP(Sales_Data17[[#This Row],[Product Description Index]],Products_Data[#All],2,0)</f>
        <v>Socks</v>
      </c>
      <c r="M1105">
        <v>3</v>
      </c>
      <c r="N1105" s="9">
        <v>446.66666666666669</v>
      </c>
      <c r="O1105" s="9">
        <f>Sales_Data17[[#This Row],[Order Quantity]]*Sales_Data17[[#This Row],[Unit Price]]</f>
        <v>1340</v>
      </c>
      <c r="P1105" s="9">
        <v>236.73333333333332</v>
      </c>
      <c r="Q1105" s="9">
        <f>Sales_Data17[[#This Row],[Line Total]]-(Sales_Data17[[#This Row],[Total Unit Cost]]*Sales_Data17[[#This Row],[Order Quantity]])</f>
        <v>629.80000000000007</v>
      </c>
      <c r="R1105" s="1" t="str">
        <f>TEXT(Sales_Data17[[#This Row],[OrderDate]],"MMM")</f>
        <v>Sep</v>
      </c>
      <c r="S1105" s="1" t="str">
        <f t="shared" si="17"/>
        <v>2012</v>
      </c>
    </row>
    <row r="1106" spans="1:19">
      <c r="A1106" t="s">
        <v>1129</v>
      </c>
      <c r="B1106" s="2">
        <v>41157</v>
      </c>
      <c r="C1106" s="2" t="str">
        <f>VLOOKUP(Sales_Data17[[#This Row],[Customer Name Index]],Customer_Data[#All],2,0)</f>
        <v>Medsep Group</v>
      </c>
      <c r="D1106">
        <v>8</v>
      </c>
      <c r="E1106" t="s">
        <v>4</v>
      </c>
      <c r="F1106" t="s">
        <v>8168</v>
      </c>
      <c r="G1106" t="s">
        <v>8027</v>
      </c>
      <c r="H1106" t="str">
        <f>VLOOKUP(Sales_Data17[[#This Row],[Delivery Region Index]],Regions_Table[#All],2,0)</f>
        <v>New South Wales</v>
      </c>
      <c r="I1106" t="str">
        <f>VLOOKUP(Sales_Data17[[#This Row],[Delivery Region Index]],Regions_Table[#All],3,0)</f>
        <v>Tamworth</v>
      </c>
      <c r="J1106">
        <v>21</v>
      </c>
      <c r="K1106">
        <v>3</v>
      </c>
      <c r="L1106" t="str">
        <f>VLOOKUP(Sales_Data17[[#This Row],[Product Description Index]],Products_Data[#All],2,0)</f>
        <v>Sunglasses</v>
      </c>
      <c r="M1106">
        <v>7</v>
      </c>
      <c r="N1106" s="9">
        <v>222.58888888888887</v>
      </c>
      <c r="O1106" s="9">
        <f>Sales_Data17[[#This Row],[Order Quantity]]*Sales_Data17[[#This Row],[Unit Price]]</f>
        <v>1558.122222222222</v>
      </c>
      <c r="P1106" s="9">
        <v>95.713222222222214</v>
      </c>
      <c r="Q1106" s="9">
        <f>Sales_Data17[[#This Row],[Line Total]]-(Sales_Data17[[#This Row],[Total Unit Cost]]*Sales_Data17[[#This Row],[Order Quantity]])</f>
        <v>888.12966666666648</v>
      </c>
      <c r="R1106" s="1" t="str">
        <f>TEXT(Sales_Data17[[#This Row],[OrderDate]],"MMM")</f>
        <v>Sep</v>
      </c>
      <c r="S1106" s="1" t="str">
        <f t="shared" si="17"/>
        <v>2012</v>
      </c>
    </row>
    <row r="1107" spans="1:19">
      <c r="A1107" t="s">
        <v>1130</v>
      </c>
      <c r="B1107" s="2">
        <v>41157</v>
      </c>
      <c r="C1107" s="2" t="str">
        <f>VLOOKUP(Sales_Data17[[#This Row],[Customer Name Index]],Customer_Data[#All],2,0)</f>
        <v>Ole Group</v>
      </c>
      <c r="D1107">
        <v>13</v>
      </c>
      <c r="E1107" t="s">
        <v>4</v>
      </c>
      <c r="F1107" t="s">
        <v>8168</v>
      </c>
      <c r="G1107" t="s">
        <v>8026</v>
      </c>
      <c r="H1107" t="str">
        <f>VLOOKUP(Sales_Data17[[#This Row],[Delivery Region Index]],Regions_Table[#All],2,0)</f>
        <v>Queensland</v>
      </c>
      <c r="I1107" t="str">
        <f>VLOOKUP(Sales_Data17[[#This Row],[Delivery Region Index]],Regions_Table[#All],3,0)</f>
        <v>Maryborough</v>
      </c>
      <c r="J1107">
        <v>37</v>
      </c>
      <c r="K1107">
        <v>6</v>
      </c>
      <c r="L1107" t="str">
        <f>VLOOKUP(Sales_Data17[[#This Row],[Product Description Index]],Products_Data[#All],2,0)</f>
        <v>Socks</v>
      </c>
      <c r="M1107">
        <v>1</v>
      </c>
      <c r="N1107" s="9">
        <v>573.9666666666667</v>
      </c>
      <c r="O1107" s="9">
        <f>Sales_Data17[[#This Row],[Order Quantity]]*Sales_Data17[[#This Row],[Unit Price]]</f>
        <v>573.9666666666667</v>
      </c>
      <c r="P1107" s="9">
        <v>447.69400000000002</v>
      </c>
      <c r="Q1107" s="9">
        <f>Sales_Data17[[#This Row],[Line Total]]-(Sales_Data17[[#This Row],[Total Unit Cost]]*Sales_Data17[[#This Row],[Order Quantity]])</f>
        <v>126.27266666666668</v>
      </c>
      <c r="R1107" s="1" t="str">
        <f>TEXT(Sales_Data17[[#This Row],[OrderDate]],"MMM")</f>
        <v>Sep</v>
      </c>
      <c r="S1107" s="1" t="str">
        <f t="shared" si="17"/>
        <v>2012</v>
      </c>
    </row>
    <row r="1108" spans="1:19">
      <c r="A1108" t="s">
        <v>1131</v>
      </c>
      <c r="B1108" s="2">
        <v>41157</v>
      </c>
      <c r="C1108" s="2" t="str">
        <f>VLOOKUP(Sales_Data17[[#This Row],[Customer Name Index]],Customer_Data[#All],2,0)</f>
        <v>ETUDE Ltd</v>
      </c>
      <c r="D1108">
        <v>4</v>
      </c>
      <c r="E1108" t="s">
        <v>4</v>
      </c>
      <c r="F1108" t="s">
        <v>8168</v>
      </c>
      <c r="G1108" t="s">
        <v>8027</v>
      </c>
      <c r="H1108" t="str">
        <f>VLOOKUP(Sales_Data17[[#This Row],[Delivery Region Index]],Regions_Table[#All],2,0)</f>
        <v>New South Wales</v>
      </c>
      <c r="I1108" t="str">
        <f>VLOOKUP(Sales_Data17[[#This Row],[Delivery Region Index]],Regions_Table[#All],3,0)</f>
        <v>Goulburn</v>
      </c>
      <c r="J1108">
        <v>10</v>
      </c>
      <c r="K1108">
        <v>2</v>
      </c>
      <c r="L1108" t="str">
        <f>VLOOKUP(Sales_Data17[[#This Row],[Product Description Index]],Products_Data[#All],2,0)</f>
        <v>Pants</v>
      </c>
      <c r="M1108">
        <v>8</v>
      </c>
      <c r="N1108" s="9">
        <v>571.73333333333335</v>
      </c>
      <c r="O1108" s="9">
        <f>Sales_Data17[[#This Row],[Order Quantity]]*Sales_Data17[[#This Row],[Unit Price]]</f>
        <v>4573.8666666666668</v>
      </c>
      <c r="P1108" s="9">
        <v>400.21333333333337</v>
      </c>
      <c r="Q1108" s="9">
        <f>Sales_Data17[[#This Row],[Line Total]]-(Sales_Data17[[#This Row],[Total Unit Cost]]*Sales_Data17[[#This Row],[Order Quantity]])</f>
        <v>1372.1599999999999</v>
      </c>
      <c r="R1108" s="1" t="str">
        <f>TEXT(Sales_Data17[[#This Row],[OrderDate]],"MMM")</f>
        <v>Sep</v>
      </c>
      <c r="S1108" s="1" t="str">
        <f t="shared" si="17"/>
        <v>2012</v>
      </c>
    </row>
    <row r="1109" spans="1:19">
      <c r="A1109" t="s">
        <v>1132</v>
      </c>
      <c r="B1109" s="2">
        <v>41158</v>
      </c>
      <c r="C1109" s="2" t="str">
        <f>VLOOKUP(Sales_Data17[[#This Row],[Customer Name Index]],Customer_Data[#All],2,0)</f>
        <v xml:space="preserve">Qualitest </v>
      </c>
      <c r="D1109">
        <v>19</v>
      </c>
      <c r="E1109" t="s">
        <v>2</v>
      </c>
      <c r="F1109" t="s">
        <v>8168</v>
      </c>
      <c r="G1109" t="s">
        <v>8028</v>
      </c>
      <c r="H1109" t="str">
        <f>VLOOKUP(Sales_Data17[[#This Row],[Delivery Region Index]],Regions_Table[#All],2,0)</f>
        <v>Victoria</v>
      </c>
      <c r="I1109" t="str">
        <f>VLOOKUP(Sales_Data17[[#This Row],[Delivery Region Index]],Regions_Table[#All],3,0)</f>
        <v>Mildura</v>
      </c>
      <c r="J1109">
        <v>53</v>
      </c>
      <c r="K1109">
        <v>8</v>
      </c>
      <c r="L1109" t="str">
        <f>VLOOKUP(Sales_Data17[[#This Row],[Product Description Index]],Products_Data[#All],2,0)</f>
        <v>Shoes</v>
      </c>
      <c r="M1109">
        <v>3</v>
      </c>
      <c r="N1109" s="9">
        <v>215.14444444444445</v>
      </c>
      <c r="O1109" s="9">
        <f>Sales_Data17[[#This Row],[Order Quantity]]*Sales_Data17[[#This Row],[Unit Price]]</f>
        <v>645.43333333333339</v>
      </c>
      <c r="P1109" s="9">
        <v>141.99533333333335</v>
      </c>
      <c r="Q1109" s="9">
        <f>Sales_Data17[[#This Row],[Line Total]]-(Sales_Data17[[#This Row],[Total Unit Cost]]*Sales_Data17[[#This Row],[Order Quantity]])</f>
        <v>219.44733333333335</v>
      </c>
      <c r="R1109" s="1" t="str">
        <f>TEXT(Sales_Data17[[#This Row],[OrderDate]],"MMM")</f>
        <v>Sep</v>
      </c>
      <c r="S1109" s="1" t="str">
        <f t="shared" si="17"/>
        <v>2012</v>
      </c>
    </row>
    <row r="1110" spans="1:19">
      <c r="A1110" t="s">
        <v>1133</v>
      </c>
      <c r="B1110" s="2">
        <v>41158</v>
      </c>
      <c r="C1110" s="2" t="str">
        <f>VLOOKUP(Sales_Data17[[#This Row],[Customer Name Index]],Customer_Data[#All],2,0)</f>
        <v>Medsep Group</v>
      </c>
      <c r="D1110">
        <v>8</v>
      </c>
      <c r="E1110" t="s">
        <v>4</v>
      </c>
      <c r="F1110" t="s">
        <v>8168</v>
      </c>
      <c r="G1110" t="s">
        <v>8027</v>
      </c>
      <c r="H1110" t="str">
        <f>VLOOKUP(Sales_Data17[[#This Row],[Delivery Region Index]],Regions_Table[#All],2,0)</f>
        <v>New South Wales</v>
      </c>
      <c r="I1110" t="str">
        <f>VLOOKUP(Sales_Data17[[#This Row],[Delivery Region Index]],Regions_Table[#All],3,0)</f>
        <v>Tweed Heads</v>
      </c>
      <c r="J1110">
        <v>22</v>
      </c>
      <c r="K1110">
        <v>3</v>
      </c>
      <c r="L1110" t="str">
        <f>VLOOKUP(Sales_Data17[[#This Row],[Product Description Index]],Products_Data[#All],2,0)</f>
        <v>Sunglasses</v>
      </c>
      <c r="M1110">
        <v>9</v>
      </c>
      <c r="N1110" s="9">
        <v>19.355555555555558</v>
      </c>
      <c r="O1110" s="9">
        <f>Sales_Data17[[#This Row],[Order Quantity]]*Sales_Data17[[#This Row],[Unit Price]]</f>
        <v>174.20000000000002</v>
      </c>
      <c r="P1110" s="9">
        <v>12.774666666666668</v>
      </c>
      <c r="Q1110" s="9">
        <f>Sales_Data17[[#This Row],[Line Total]]-(Sales_Data17[[#This Row],[Total Unit Cost]]*Sales_Data17[[#This Row],[Order Quantity]])</f>
        <v>59.228000000000009</v>
      </c>
      <c r="R1110" s="1" t="str">
        <f>TEXT(Sales_Data17[[#This Row],[OrderDate]],"MMM")</f>
        <v>Sep</v>
      </c>
      <c r="S1110" s="1" t="str">
        <f t="shared" si="17"/>
        <v>2012</v>
      </c>
    </row>
    <row r="1111" spans="1:19">
      <c r="A1111" t="s">
        <v>1134</v>
      </c>
      <c r="B1111" s="2">
        <v>41159</v>
      </c>
      <c r="C1111" s="2" t="str">
        <f>VLOOKUP(Sales_Data17[[#This Row],[Customer Name Index]],Customer_Data[#All],2,0)</f>
        <v>Pure Group</v>
      </c>
      <c r="D1111">
        <v>17</v>
      </c>
      <c r="E1111" t="s">
        <v>4</v>
      </c>
      <c r="F1111" t="s">
        <v>8168</v>
      </c>
      <c r="G1111" t="s">
        <v>8025</v>
      </c>
      <c r="H1111" t="str">
        <f>VLOOKUP(Sales_Data17[[#This Row],[Delivery Region Index]],Regions_Table[#All],2,0)</f>
        <v>Victoria</v>
      </c>
      <c r="I1111" t="str">
        <f>VLOOKUP(Sales_Data17[[#This Row],[Delivery Region Index]],Regions_Table[#All],3,0)</f>
        <v>Benalla</v>
      </c>
      <c r="J1111">
        <v>48</v>
      </c>
      <c r="K1111">
        <v>7</v>
      </c>
      <c r="L1111" t="str">
        <f>VLOOKUP(Sales_Data17[[#This Row],[Product Description Index]],Products_Data[#All],2,0)</f>
        <v>Dress Shirts</v>
      </c>
      <c r="M1111">
        <v>7</v>
      </c>
      <c r="N1111" s="9">
        <v>192.06666666666669</v>
      </c>
      <c r="O1111" s="9">
        <f>Sales_Data17[[#This Row],[Order Quantity]]*Sales_Data17[[#This Row],[Unit Price]]</f>
        <v>1344.4666666666669</v>
      </c>
      <c r="P1111" s="9">
        <v>119.08133333333333</v>
      </c>
      <c r="Q1111" s="9">
        <f>Sales_Data17[[#This Row],[Line Total]]-(Sales_Data17[[#This Row],[Total Unit Cost]]*Sales_Data17[[#This Row],[Order Quantity]])</f>
        <v>510.89733333333356</v>
      </c>
      <c r="R1111" s="1" t="str">
        <f>TEXT(Sales_Data17[[#This Row],[OrderDate]],"MMM")</f>
        <v>Sep</v>
      </c>
      <c r="S1111" s="1" t="str">
        <f t="shared" si="17"/>
        <v>2012</v>
      </c>
    </row>
    <row r="1112" spans="1:19">
      <c r="A1112" t="s">
        <v>1135</v>
      </c>
      <c r="B1112" s="2">
        <v>41159</v>
      </c>
      <c r="C1112" s="2" t="str">
        <f>VLOOKUP(Sales_Data17[[#This Row],[Customer Name Index]],Customer_Data[#All],2,0)</f>
        <v>ETUDE Ltd</v>
      </c>
      <c r="D1112">
        <v>4</v>
      </c>
      <c r="E1112" t="s">
        <v>2</v>
      </c>
      <c r="F1112" t="s">
        <v>8168</v>
      </c>
      <c r="G1112" t="s">
        <v>8027</v>
      </c>
      <c r="H1112" t="str">
        <f>VLOOKUP(Sales_Data17[[#This Row],[Delivery Region Index]],Regions_Table[#All],2,0)</f>
        <v>New South Wales</v>
      </c>
      <c r="I1112" t="str">
        <f>VLOOKUP(Sales_Data17[[#This Row],[Delivery Region Index]],Regions_Table[#All],3,0)</f>
        <v>Goulburn</v>
      </c>
      <c r="J1112">
        <v>10</v>
      </c>
      <c r="K1112">
        <v>2</v>
      </c>
      <c r="L1112" t="str">
        <f>VLOOKUP(Sales_Data17[[#This Row],[Product Description Index]],Products_Data[#All],2,0)</f>
        <v>Pants</v>
      </c>
      <c r="M1112">
        <v>3</v>
      </c>
      <c r="N1112" s="9">
        <v>201</v>
      </c>
      <c r="O1112" s="9">
        <f>Sales_Data17[[#This Row],[Order Quantity]]*Sales_Data17[[#This Row],[Unit Price]]</f>
        <v>603</v>
      </c>
      <c r="P1112" s="9">
        <v>124.61999999999999</v>
      </c>
      <c r="Q1112" s="9">
        <f>Sales_Data17[[#This Row],[Line Total]]-(Sales_Data17[[#This Row],[Total Unit Cost]]*Sales_Data17[[#This Row],[Order Quantity]])</f>
        <v>229.14000000000004</v>
      </c>
      <c r="R1112" s="1" t="str">
        <f>TEXT(Sales_Data17[[#This Row],[OrderDate]],"MMM")</f>
        <v>Sep</v>
      </c>
      <c r="S1112" s="1" t="str">
        <f t="shared" si="17"/>
        <v>2012</v>
      </c>
    </row>
    <row r="1113" spans="1:19">
      <c r="A1113" t="s">
        <v>1136</v>
      </c>
      <c r="B1113" s="2">
        <v>41159</v>
      </c>
      <c r="C1113" s="2" t="str">
        <f>VLOOKUP(Sales_Data17[[#This Row],[Customer Name Index]],Customer_Data[#All],2,0)</f>
        <v>21st Ltd</v>
      </c>
      <c r="D1113">
        <v>10</v>
      </c>
      <c r="E1113" t="s">
        <v>2</v>
      </c>
      <c r="F1113" t="s">
        <v>8168</v>
      </c>
      <c r="G1113" t="s">
        <v>8026</v>
      </c>
      <c r="H1113" t="str">
        <f>VLOOKUP(Sales_Data17[[#This Row],[Delivery Region Index]],Regions_Table[#All],2,0)</f>
        <v>Queensland</v>
      </c>
      <c r="I1113" t="str">
        <f>VLOOKUP(Sales_Data17[[#This Row],[Delivery Region Index]],Regions_Table[#All],3,0)</f>
        <v>Charters Towers</v>
      </c>
      <c r="J1113">
        <v>29</v>
      </c>
      <c r="K1113">
        <v>4</v>
      </c>
      <c r="L1113" t="str">
        <f>VLOOKUP(Sales_Data17[[#This Row],[Product Description Index]],Products_Data[#All],2,0)</f>
        <v>Jeans</v>
      </c>
      <c r="M1113">
        <v>4</v>
      </c>
      <c r="N1113" s="9">
        <v>390.83333333333331</v>
      </c>
      <c r="O1113" s="9">
        <f>Sales_Data17[[#This Row],[Order Quantity]]*Sales_Data17[[#This Row],[Unit Price]]</f>
        <v>1563.3333333333333</v>
      </c>
      <c r="P1113" s="9">
        <v>297.03333333333336</v>
      </c>
      <c r="Q1113" s="9">
        <f>Sales_Data17[[#This Row],[Line Total]]-(Sales_Data17[[#This Row],[Total Unit Cost]]*Sales_Data17[[#This Row],[Order Quantity]])</f>
        <v>375.19999999999982</v>
      </c>
      <c r="R1113" s="1" t="str">
        <f>TEXT(Sales_Data17[[#This Row],[OrderDate]],"MMM")</f>
        <v>Sep</v>
      </c>
      <c r="S1113" s="1" t="str">
        <f t="shared" si="17"/>
        <v>2012</v>
      </c>
    </row>
    <row r="1114" spans="1:19">
      <c r="A1114" t="s">
        <v>1137</v>
      </c>
      <c r="B1114" s="2">
        <v>41160</v>
      </c>
      <c r="C1114" s="2" t="str">
        <f>VLOOKUP(Sales_Data17[[#This Row],[Customer Name Index]],Customer_Data[#All],2,0)</f>
        <v>Avon Corp</v>
      </c>
      <c r="D1114">
        <v>1</v>
      </c>
      <c r="E1114" t="s">
        <v>2</v>
      </c>
      <c r="F1114" t="s">
        <v>8168</v>
      </c>
      <c r="G1114" t="s">
        <v>8027</v>
      </c>
      <c r="H1114" t="str">
        <f>VLOOKUP(Sales_Data17[[#This Row],[Delivery Region Index]],Regions_Table[#All],2,0)</f>
        <v>New South Wales</v>
      </c>
      <c r="I1114" t="str">
        <f>VLOOKUP(Sales_Data17[[#This Row],[Delivery Region Index]],Regions_Table[#All],3,0)</f>
        <v>Albury</v>
      </c>
      <c r="J1114">
        <v>2</v>
      </c>
      <c r="K1114">
        <v>1</v>
      </c>
      <c r="L1114" t="str">
        <f>VLOOKUP(Sales_Data17[[#This Row],[Product Description Index]],Products_Data[#All],2,0)</f>
        <v>Shirts</v>
      </c>
      <c r="M1114">
        <v>5</v>
      </c>
      <c r="N1114" s="9">
        <v>295.54444444444448</v>
      </c>
      <c r="O1114" s="9">
        <f>Sales_Data17[[#This Row],[Order Quantity]]*Sales_Data17[[#This Row],[Unit Price]]</f>
        <v>1477.7222222222224</v>
      </c>
      <c r="P1114" s="9">
        <v>239.39100000000002</v>
      </c>
      <c r="Q1114" s="9">
        <f>Sales_Data17[[#This Row],[Line Total]]-(Sales_Data17[[#This Row],[Total Unit Cost]]*Sales_Data17[[#This Row],[Order Quantity]])</f>
        <v>280.76722222222224</v>
      </c>
      <c r="R1114" s="1" t="str">
        <f>TEXT(Sales_Data17[[#This Row],[OrderDate]],"MMM")</f>
        <v>Sep</v>
      </c>
      <c r="S1114" s="1" t="str">
        <f t="shared" si="17"/>
        <v>2012</v>
      </c>
    </row>
    <row r="1115" spans="1:19">
      <c r="A1115" t="s">
        <v>1138</v>
      </c>
      <c r="B1115" s="2">
        <v>41160</v>
      </c>
      <c r="C1115" s="2" t="str">
        <f>VLOOKUP(Sales_Data17[[#This Row],[Customer Name Index]],Customer_Data[#All],2,0)</f>
        <v>Rochester Ltd</v>
      </c>
      <c r="D1115">
        <v>15</v>
      </c>
      <c r="E1115" t="s">
        <v>4</v>
      </c>
      <c r="F1115" t="s">
        <v>8168</v>
      </c>
      <c r="G1115" t="s">
        <v>8025</v>
      </c>
      <c r="H1115" t="str">
        <f>VLOOKUP(Sales_Data17[[#This Row],[Delivery Region Index]],Regions_Table[#All],2,0)</f>
        <v>Queensland</v>
      </c>
      <c r="I1115" t="str">
        <f>VLOOKUP(Sales_Data17[[#This Row],[Delivery Region Index]],Regions_Table[#All],3,0)</f>
        <v>Toowoomba</v>
      </c>
      <c r="J1115">
        <v>44</v>
      </c>
      <c r="K1115">
        <v>6</v>
      </c>
      <c r="L1115" t="str">
        <f>VLOOKUP(Sales_Data17[[#This Row],[Product Description Index]],Products_Data[#All],2,0)</f>
        <v>Socks</v>
      </c>
      <c r="M1115">
        <v>3</v>
      </c>
      <c r="N1115" s="9">
        <v>261.3</v>
      </c>
      <c r="O1115" s="9">
        <f>Sales_Data17[[#This Row],[Order Quantity]]*Sales_Data17[[#This Row],[Unit Price]]</f>
        <v>783.90000000000009</v>
      </c>
      <c r="P1115" s="9">
        <v>190.74900000000002</v>
      </c>
      <c r="Q1115" s="9">
        <f>Sales_Data17[[#This Row],[Line Total]]-(Sales_Data17[[#This Row],[Total Unit Cost]]*Sales_Data17[[#This Row],[Order Quantity]])</f>
        <v>211.65300000000002</v>
      </c>
      <c r="R1115" s="1" t="str">
        <f>TEXT(Sales_Data17[[#This Row],[OrderDate]],"MMM")</f>
        <v>Sep</v>
      </c>
      <c r="S1115" s="1" t="str">
        <f t="shared" si="17"/>
        <v>2012</v>
      </c>
    </row>
    <row r="1116" spans="1:19">
      <c r="A1116" t="s">
        <v>1139</v>
      </c>
      <c r="B1116" s="2">
        <v>41161</v>
      </c>
      <c r="C1116" s="2" t="str">
        <f>VLOOKUP(Sales_Data17[[#This Row],[Customer Name Index]],Customer_Data[#All],2,0)</f>
        <v>Pure Group</v>
      </c>
      <c r="D1116">
        <v>17</v>
      </c>
      <c r="E1116" t="s">
        <v>4</v>
      </c>
      <c r="F1116" t="s">
        <v>8168</v>
      </c>
      <c r="G1116" t="s">
        <v>8025</v>
      </c>
      <c r="H1116" t="str">
        <f>VLOOKUP(Sales_Data17[[#This Row],[Delivery Region Index]],Regions_Table[#All],2,0)</f>
        <v>Victoria</v>
      </c>
      <c r="I1116" t="str">
        <f>VLOOKUP(Sales_Data17[[#This Row],[Delivery Region Index]],Regions_Table[#All],3,0)</f>
        <v>Ballarat</v>
      </c>
      <c r="J1116">
        <v>49</v>
      </c>
      <c r="K1116">
        <v>7</v>
      </c>
      <c r="L1116" t="str">
        <f>VLOOKUP(Sales_Data17[[#This Row],[Product Description Index]],Products_Data[#All],2,0)</f>
        <v>Dress Shirts</v>
      </c>
      <c r="M1116">
        <v>4</v>
      </c>
      <c r="N1116" s="9">
        <v>20.100000000000001</v>
      </c>
      <c r="O1116" s="9">
        <f>Sales_Data17[[#This Row],[Order Quantity]]*Sales_Data17[[#This Row],[Unit Price]]</f>
        <v>80.400000000000006</v>
      </c>
      <c r="P1116" s="9">
        <v>10.452000000000002</v>
      </c>
      <c r="Q1116" s="9">
        <f>Sales_Data17[[#This Row],[Line Total]]-(Sales_Data17[[#This Row],[Total Unit Cost]]*Sales_Data17[[#This Row],[Order Quantity]])</f>
        <v>38.591999999999999</v>
      </c>
      <c r="R1116" s="1" t="str">
        <f>TEXT(Sales_Data17[[#This Row],[OrderDate]],"MMM")</f>
        <v>Sep</v>
      </c>
      <c r="S1116" s="1" t="str">
        <f t="shared" si="17"/>
        <v>2012</v>
      </c>
    </row>
    <row r="1117" spans="1:19">
      <c r="A1117" t="s">
        <v>1140</v>
      </c>
      <c r="B1117" s="2">
        <v>41161</v>
      </c>
      <c r="C1117" s="2" t="str">
        <f>VLOOKUP(Sales_Data17[[#This Row],[Customer Name Index]],Customer_Data[#All],2,0)</f>
        <v>PEDIFIX, Corp</v>
      </c>
      <c r="D1117">
        <v>6</v>
      </c>
      <c r="E1117" t="s">
        <v>2</v>
      </c>
      <c r="F1117" t="s">
        <v>8168</v>
      </c>
      <c r="G1117" t="s">
        <v>8027</v>
      </c>
      <c r="H1117" t="str">
        <f>VLOOKUP(Sales_Data17[[#This Row],[Delivery Region Index]],Regions_Table[#All],2,0)</f>
        <v>New South Wales</v>
      </c>
      <c r="I1117" t="str">
        <f>VLOOKUP(Sales_Data17[[#This Row],[Delivery Region Index]],Regions_Table[#All],3,0)</f>
        <v>Orange</v>
      </c>
      <c r="J1117">
        <v>18</v>
      </c>
      <c r="K1117">
        <v>3</v>
      </c>
      <c r="L1117" t="str">
        <f>VLOOKUP(Sales_Data17[[#This Row],[Product Description Index]],Products_Data[#All],2,0)</f>
        <v>Sunglasses</v>
      </c>
      <c r="M1117">
        <v>8</v>
      </c>
      <c r="N1117" s="9">
        <v>124.32222222222224</v>
      </c>
      <c r="O1117" s="9">
        <f>Sales_Data17[[#This Row],[Order Quantity]]*Sales_Data17[[#This Row],[Unit Price]]</f>
        <v>994.5777777777779</v>
      </c>
      <c r="P1117" s="9">
        <v>64.64755555555557</v>
      </c>
      <c r="Q1117" s="9">
        <f>Sales_Data17[[#This Row],[Line Total]]-(Sales_Data17[[#This Row],[Total Unit Cost]]*Sales_Data17[[#This Row],[Order Quantity]])</f>
        <v>477.39733333333334</v>
      </c>
      <c r="R1117" s="1" t="str">
        <f>TEXT(Sales_Data17[[#This Row],[OrderDate]],"MMM")</f>
        <v>Sep</v>
      </c>
      <c r="S1117" s="1" t="str">
        <f t="shared" si="17"/>
        <v>2012</v>
      </c>
    </row>
    <row r="1118" spans="1:19">
      <c r="A1118" t="s">
        <v>1141</v>
      </c>
      <c r="B1118" s="2">
        <v>41161</v>
      </c>
      <c r="C1118" s="2" t="str">
        <f>VLOOKUP(Sales_Data17[[#This Row],[Customer Name Index]],Customer_Data[#All],2,0)</f>
        <v xml:space="preserve">Ei </v>
      </c>
      <c r="D1118">
        <v>9</v>
      </c>
      <c r="E1118" t="s">
        <v>4</v>
      </c>
      <c r="F1118" t="s">
        <v>8168</v>
      </c>
      <c r="G1118" t="s">
        <v>8027</v>
      </c>
      <c r="H1118" t="str">
        <f>VLOOKUP(Sales_Data17[[#This Row],[Delivery Region Index]],Regions_Table[#All],2,0)</f>
        <v>New South Wales</v>
      </c>
      <c r="I1118" t="str">
        <f>VLOOKUP(Sales_Data17[[#This Row],[Delivery Region Index]],Regions_Table[#All],3,0)</f>
        <v>Wyong</v>
      </c>
      <c r="J1118">
        <v>25</v>
      </c>
      <c r="K1118">
        <v>4</v>
      </c>
      <c r="L1118" t="str">
        <f>VLOOKUP(Sales_Data17[[#This Row],[Product Description Index]],Products_Data[#All],2,0)</f>
        <v>Jeans</v>
      </c>
      <c r="M1118">
        <v>7</v>
      </c>
      <c r="N1118" s="9">
        <v>223.33333333333334</v>
      </c>
      <c r="O1118" s="9">
        <f>Sales_Data17[[#This Row],[Order Quantity]]*Sales_Data17[[#This Row],[Unit Price]]</f>
        <v>1563.3333333333335</v>
      </c>
      <c r="P1118" s="9">
        <v>131.76666666666665</v>
      </c>
      <c r="Q1118" s="9">
        <f>Sales_Data17[[#This Row],[Line Total]]-(Sales_Data17[[#This Row],[Total Unit Cost]]*Sales_Data17[[#This Row],[Order Quantity]])</f>
        <v>640.96666666666692</v>
      </c>
      <c r="R1118" s="1" t="str">
        <f>TEXT(Sales_Data17[[#This Row],[OrderDate]],"MMM")</f>
        <v>Sep</v>
      </c>
      <c r="S1118" s="1" t="str">
        <f t="shared" si="17"/>
        <v>2012</v>
      </c>
    </row>
    <row r="1119" spans="1:19">
      <c r="A1119" t="s">
        <v>1142</v>
      </c>
      <c r="B1119" s="2">
        <v>41161</v>
      </c>
      <c r="C1119" s="2" t="str">
        <f>VLOOKUP(Sales_Data17[[#This Row],[Customer Name Index]],Customer_Data[#All],2,0)</f>
        <v>Apollo Ltd</v>
      </c>
      <c r="D1119">
        <v>11</v>
      </c>
      <c r="E1119" t="s">
        <v>2</v>
      </c>
      <c r="F1119" t="s">
        <v>8168</v>
      </c>
      <c r="G1119" t="s">
        <v>8026</v>
      </c>
      <c r="H1119" t="str">
        <f>VLOOKUP(Sales_Data17[[#This Row],[Delivery Region Index]],Regions_Table[#All],2,0)</f>
        <v>Queensland</v>
      </c>
      <c r="I1119" t="str">
        <f>VLOOKUP(Sales_Data17[[#This Row],[Delivery Region Index]],Regions_Table[#All],3,0)</f>
        <v>Gladstone</v>
      </c>
      <c r="J1119">
        <v>30</v>
      </c>
      <c r="K1119">
        <v>5</v>
      </c>
      <c r="L1119" t="str">
        <f>VLOOKUP(Sales_Data17[[#This Row],[Product Description Index]],Products_Data[#All],2,0)</f>
        <v>Hats</v>
      </c>
      <c r="M1119">
        <v>9</v>
      </c>
      <c r="N1119" s="9">
        <v>134</v>
      </c>
      <c r="O1119" s="9">
        <f>Sales_Data17[[#This Row],[Order Quantity]]*Sales_Data17[[#This Row],[Unit Price]]</f>
        <v>1206</v>
      </c>
      <c r="P1119" s="9">
        <v>88.44</v>
      </c>
      <c r="Q1119" s="9">
        <f>Sales_Data17[[#This Row],[Line Total]]-(Sales_Data17[[#This Row],[Total Unit Cost]]*Sales_Data17[[#This Row],[Order Quantity]])</f>
        <v>410.03999999999996</v>
      </c>
      <c r="R1119" s="1" t="str">
        <f>TEXT(Sales_Data17[[#This Row],[OrderDate]],"MMM")</f>
        <v>Sep</v>
      </c>
      <c r="S1119" s="1" t="str">
        <f t="shared" si="17"/>
        <v>2012</v>
      </c>
    </row>
    <row r="1120" spans="1:19">
      <c r="A1120" t="s">
        <v>1143</v>
      </c>
      <c r="B1120" s="2">
        <v>41162</v>
      </c>
      <c r="C1120" s="2" t="str">
        <f>VLOOKUP(Sales_Data17[[#This Row],[Customer Name Index]],Customer_Data[#All],2,0)</f>
        <v>Avon Corp</v>
      </c>
      <c r="D1120">
        <v>1</v>
      </c>
      <c r="E1120" t="s">
        <v>4</v>
      </c>
      <c r="F1120" t="s">
        <v>8168</v>
      </c>
      <c r="G1120" t="s">
        <v>8027</v>
      </c>
      <c r="H1120" t="str">
        <f>VLOOKUP(Sales_Data17[[#This Row],[Delivery Region Index]],Regions_Table[#All],2,0)</f>
        <v>New South Wales</v>
      </c>
      <c r="I1120" t="str">
        <f>VLOOKUP(Sales_Data17[[#This Row],[Delivery Region Index]],Regions_Table[#All],3,0)</f>
        <v>Sydney</v>
      </c>
      <c r="J1120">
        <v>1</v>
      </c>
      <c r="K1120">
        <v>1</v>
      </c>
      <c r="L1120" t="str">
        <f>VLOOKUP(Sales_Data17[[#This Row],[Product Description Index]],Products_Data[#All],2,0)</f>
        <v>Shirts</v>
      </c>
      <c r="M1120">
        <v>7</v>
      </c>
      <c r="N1120" s="9">
        <v>20.100000000000001</v>
      </c>
      <c r="O1120" s="9">
        <f>Sales_Data17[[#This Row],[Order Quantity]]*Sales_Data17[[#This Row],[Unit Price]]</f>
        <v>140.70000000000002</v>
      </c>
      <c r="P1120" s="9">
        <v>14.472</v>
      </c>
      <c r="Q1120" s="9">
        <f>Sales_Data17[[#This Row],[Line Total]]-(Sales_Data17[[#This Row],[Total Unit Cost]]*Sales_Data17[[#This Row],[Order Quantity]])</f>
        <v>39.396000000000015</v>
      </c>
      <c r="R1120" s="1" t="str">
        <f>TEXT(Sales_Data17[[#This Row],[OrderDate]],"MMM")</f>
        <v>Sep</v>
      </c>
      <c r="S1120" s="1" t="str">
        <f t="shared" si="17"/>
        <v>2012</v>
      </c>
    </row>
    <row r="1121" spans="1:19">
      <c r="A1121" t="s">
        <v>1144</v>
      </c>
      <c r="B1121" s="2">
        <v>41162</v>
      </c>
      <c r="C1121" s="2" t="str">
        <f>VLOOKUP(Sales_Data17[[#This Row],[Customer Name Index]],Customer_Data[#All],2,0)</f>
        <v xml:space="preserve">Linde </v>
      </c>
      <c r="D1121">
        <v>14</v>
      </c>
      <c r="E1121" t="s">
        <v>4</v>
      </c>
      <c r="F1121" t="s">
        <v>8168</v>
      </c>
      <c r="G1121" t="s">
        <v>8026</v>
      </c>
      <c r="H1121" t="str">
        <f>VLOOKUP(Sales_Data17[[#This Row],[Delivery Region Index]],Regions_Table[#All],2,0)</f>
        <v>Queensland</v>
      </c>
      <c r="I1121" t="str">
        <f>VLOOKUP(Sales_Data17[[#This Row],[Delivery Region Index]],Regions_Table[#All],3,0)</f>
        <v>Nambour</v>
      </c>
      <c r="J1121">
        <v>39</v>
      </c>
      <c r="K1121">
        <v>6</v>
      </c>
      <c r="L1121" t="str">
        <f>VLOOKUP(Sales_Data17[[#This Row],[Product Description Index]],Products_Data[#All],2,0)</f>
        <v>Socks</v>
      </c>
      <c r="M1121">
        <v>4</v>
      </c>
      <c r="N1121" s="9">
        <v>431.77777777777777</v>
      </c>
      <c r="O1121" s="9">
        <f>Sales_Data17[[#This Row],[Order Quantity]]*Sales_Data17[[#This Row],[Unit Price]]</f>
        <v>1727.1111111111111</v>
      </c>
      <c r="P1121" s="9">
        <v>228.8422222222222</v>
      </c>
      <c r="Q1121" s="9">
        <f>Sales_Data17[[#This Row],[Line Total]]-(Sales_Data17[[#This Row],[Total Unit Cost]]*Sales_Data17[[#This Row],[Order Quantity]])</f>
        <v>811.74222222222227</v>
      </c>
      <c r="R1121" s="1" t="str">
        <f>TEXT(Sales_Data17[[#This Row],[OrderDate]],"MMM")</f>
        <v>Sep</v>
      </c>
      <c r="S1121" s="1" t="str">
        <f t="shared" si="17"/>
        <v>2012</v>
      </c>
    </row>
    <row r="1122" spans="1:19">
      <c r="A1122" t="s">
        <v>1145</v>
      </c>
      <c r="B1122" s="2">
        <v>41162</v>
      </c>
      <c r="C1122" s="2" t="str">
        <f>VLOOKUP(Sales_Data17[[#This Row],[Customer Name Index]],Customer_Data[#All],2,0)</f>
        <v>Pacific Ltd</v>
      </c>
      <c r="D1122">
        <v>20</v>
      </c>
      <c r="E1122" t="s">
        <v>2</v>
      </c>
      <c r="F1122" t="s">
        <v>8168</v>
      </c>
      <c r="G1122" t="s">
        <v>8028</v>
      </c>
      <c r="H1122" t="str">
        <f>VLOOKUP(Sales_Data17[[#This Row],[Delivery Region Index]],Regions_Table[#All],2,0)</f>
        <v>Victoria</v>
      </c>
      <c r="I1122" t="str">
        <f>VLOOKUP(Sales_Data17[[#This Row],[Delivery Region Index]],Regions_Table[#All],3,0)</f>
        <v>Warrnambool</v>
      </c>
      <c r="J1122">
        <v>57</v>
      </c>
      <c r="K1122">
        <v>8</v>
      </c>
      <c r="L1122" t="str">
        <f>VLOOKUP(Sales_Data17[[#This Row],[Product Description Index]],Products_Data[#All],2,0)</f>
        <v>Shoes</v>
      </c>
      <c r="M1122">
        <v>4</v>
      </c>
      <c r="N1122" s="9">
        <v>722.8555555555555</v>
      </c>
      <c r="O1122" s="9">
        <f>Sales_Data17[[#This Row],[Order Quantity]]*Sales_Data17[[#This Row],[Unit Price]]</f>
        <v>2891.422222222222</v>
      </c>
      <c r="P1122" s="9">
        <v>477.08466666666664</v>
      </c>
      <c r="Q1122" s="9">
        <f>Sales_Data17[[#This Row],[Line Total]]-(Sales_Data17[[#This Row],[Total Unit Cost]]*Sales_Data17[[#This Row],[Order Quantity]])</f>
        <v>983.08355555555545</v>
      </c>
      <c r="R1122" s="1" t="str">
        <f>TEXT(Sales_Data17[[#This Row],[OrderDate]],"MMM")</f>
        <v>Sep</v>
      </c>
      <c r="S1122" s="1" t="str">
        <f t="shared" si="17"/>
        <v>2012</v>
      </c>
    </row>
    <row r="1123" spans="1:19">
      <c r="A1123" t="s">
        <v>1146</v>
      </c>
      <c r="B1123" s="2">
        <v>41162</v>
      </c>
      <c r="C1123" s="2" t="str">
        <f>VLOOKUP(Sales_Data17[[#This Row],[Customer Name Index]],Customer_Data[#All],2,0)</f>
        <v xml:space="preserve">WakeFern </v>
      </c>
      <c r="D1123">
        <v>2</v>
      </c>
      <c r="E1123" t="s">
        <v>3</v>
      </c>
      <c r="F1123" t="s">
        <v>8168</v>
      </c>
      <c r="G1123" t="s">
        <v>8027</v>
      </c>
      <c r="H1123" t="str">
        <f>VLOOKUP(Sales_Data17[[#This Row],[Delivery Region Index]],Regions_Table[#All],2,0)</f>
        <v>New South Wales</v>
      </c>
      <c r="I1123" t="str">
        <f>VLOOKUP(Sales_Data17[[#This Row],[Delivery Region Index]],Regions_Table[#All],3,0)</f>
        <v>Cessnock</v>
      </c>
      <c r="J1123">
        <v>6</v>
      </c>
      <c r="K1123">
        <v>1</v>
      </c>
      <c r="L1123" t="str">
        <f>VLOOKUP(Sales_Data17[[#This Row],[Product Description Index]],Products_Data[#All],2,0)</f>
        <v>Shirts</v>
      </c>
      <c r="M1123">
        <v>5</v>
      </c>
      <c r="N1123" s="9">
        <v>116.87777777777779</v>
      </c>
      <c r="O1123" s="9">
        <f>Sales_Data17[[#This Row],[Order Quantity]]*Sales_Data17[[#This Row],[Unit Price]]</f>
        <v>584.38888888888891</v>
      </c>
      <c r="P1123" s="9">
        <v>91.164666666666676</v>
      </c>
      <c r="Q1123" s="9">
        <f>Sales_Data17[[#This Row],[Line Total]]-(Sales_Data17[[#This Row],[Total Unit Cost]]*Sales_Data17[[#This Row],[Order Quantity]])</f>
        <v>128.56555555555553</v>
      </c>
      <c r="R1123" s="1" t="str">
        <f>TEXT(Sales_Data17[[#This Row],[OrderDate]],"MMM")</f>
        <v>Sep</v>
      </c>
      <c r="S1123" s="1" t="str">
        <f t="shared" si="17"/>
        <v>2012</v>
      </c>
    </row>
    <row r="1124" spans="1:19">
      <c r="A1124" t="s">
        <v>1147</v>
      </c>
      <c r="B1124" s="2">
        <v>41163</v>
      </c>
      <c r="C1124" s="2" t="str">
        <f>VLOOKUP(Sales_Data17[[#This Row],[Customer Name Index]],Customer_Data[#All],2,0)</f>
        <v>3LAB, Ltd</v>
      </c>
      <c r="D1124">
        <v>16</v>
      </c>
      <c r="E1124" t="s">
        <v>4</v>
      </c>
      <c r="F1124" t="s">
        <v>8168</v>
      </c>
      <c r="G1124" t="s">
        <v>8025</v>
      </c>
      <c r="H1124" t="str">
        <f>VLOOKUP(Sales_Data17[[#This Row],[Delivery Region Index]],Regions_Table[#All],2,0)</f>
        <v>South Australia</v>
      </c>
      <c r="I1124" t="str">
        <f>VLOOKUP(Sales_Data17[[#This Row],[Delivery Region Index]],Regions_Table[#All],3,0)</f>
        <v>Adelaide</v>
      </c>
      <c r="J1124">
        <v>46</v>
      </c>
      <c r="K1124">
        <v>7</v>
      </c>
      <c r="L1124" t="str">
        <f>VLOOKUP(Sales_Data17[[#This Row],[Product Description Index]],Products_Data[#All],2,0)</f>
        <v>Dress Shirts</v>
      </c>
      <c r="M1124">
        <v>6</v>
      </c>
      <c r="N1124" s="9">
        <v>121.34444444444446</v>
      </c>
      <c r="O1124" s="9">
        <f>Sales_Data17[[#This Row],[Order Quantity]]*Sales_Data17[[#This Row],[Unit Price]]</f>
        <v>728.06666666666683</v>
      </c>
      <c r="P1124" s="9">
        <v>58.245333333333342</v>
      </c>
      <c r="Q1124" s="9">
        <f>Sales_Data17[[#This Row],[Line Total]]-(Sales_Data17[[#This Row],[Total Unit Cost]]*Sales_Data17[[#This Row],[Order Quantity]])</f>
        <v>378.5946666666668</v>
      </c>
      <c r="R1124" s="1" t="str">
        <f>TEXT(Sales_Data17[[#This Row],[OrderDate]],"MMM")</f>
        <v>Sep</v>
      </c>
      <c r="S1124" s="1" t="str">
        <f t="shared" si="17"/>
        <v>2012</v>
      </c>
    </row>
    <row r="1125" spans="1:19">
      <c r="A1125" t="s">
        <v>1148</v>
      </c>
      <c r="B1125" s="2">
        <v>41163</v>
      </c>
      <c r="C1125" s="2" t="str">
        <f>VLOOKUP(Sales_Data17[[#This Row],[Customer Name Index]],Customer_Data[#All],2,0)</f>
        <v>Avon Corp</v>
      </c>
      <c r="D1125">
        <v>1</v>
      </c>
      <c r="E1125" t="s">
        <v>4</v>
      </c>
      <c r="F1125" t="s">
        <v>8168</v>
      </c>
      <c r="G1125" t="s">
        <v>8027</v>
      </c>
      <c r="H1125" t="str">
        <f>VLOOKUP(Sales_Data17[[#This Row],[Delivery Region Index]],Regions_Table[#All],2,0)</f>
        <v>New South Wales</v>
      </c>
      <c r="I1125" t="str">
        <f>VLOOKUP(Sales_Data17[[#This Row],[Delivery Region Index]],Regions_Table[#All],3,0)</f>
        <v>Armidale</v>
      </c>
      <c r="J1125">
        <v>3</v>
      </c>
      <c r="K1125">
        <v>1</v>
      </c>
      <c r="L1125" t="str">
        <f>VLOOKUP(Sales_Data17[[#This Row],[Product Description Index]],Products_Data[#All],2,0)</f>
        <v>Shirts</v>
      </c>
      <c r="M1125">
        <v>2</v>
      </c>
      <c r="N1125" s="9">
        <v>276.93333333333334</v>
      </c>
      <c r="O1125" s="9">
        <f>Sales_Data17[[#This Row],[Order Quantity]]*Sales_Data17[[#This Row],[Unit Price]]</f>
        <v>553.86666666666667</v>
      </c>
      <c r="P1125" s="9">
        <v>152.31333333333336</v>
      </c>
      <c r="Q1125" s="9">
        <f>Sales_Data17[[#This Row],[Line Total]]-(Sales_Data17[[#This Row],[Total Unit Cost]]*Sales_Data17[[#This Row],[Order Quantity]])</f>
        <v>249.23999999999995</v>
      </c>
      <c r="R1125" s="1" t="str">
        <f>TEXT(Sales_Data17[[#This Row],[OrderDate]],"MMM")</f>
        <v>Sep</v>
      </c>
      <c r="S1125" s="1" t="str">
        <f t="shared" si="17"/>
        <v>2012</v>
      </c>
    </row>
    <row r="1126" spans="1:19">
      <c r="A1126" t="s">
        <v>1149</v>
      </c>
      <c r="B1126" s="2">
        <v>41163</v>
      </c>
      <c r="C1126" s="2" t="str">
        <f>VLOOKUP(Sales_Data17[[#This Row],[Customer Name Index]],Customer_Data[#All],2,0)</f>
        <v>Pacific Ltd</v>
      </c>
      <c r="D1126">
        <v>20</v>
      </c>
      <c r="E1126" t="s">
        <v>4</v>
      </c>
      <c r="F1126" t="s">
        <v>8168</v>
      </c>
      <c r="G1126" t="s">
        <v>8028</v>
      </c>
      <c r="H1126" t="str">
        <f>VLOOKUP(Sales_Data17[[#This Row],[Delivery Region Index]],Regions_Table[#All],2,0)</f>
        <v>Victoria</v>
      </c>
      <c r="I1126" t="str">
        <f>VLOOKUP(Sales_Data17[[#This Row],[Delivery Region Index]],Regions_Table[#All],3,0)</f>
        <v>Warrnambool</v>
      </c>
      <c r="J1126">
        <v>57</v>
      </c>
      <c r="K1126">
        <v>8</v>
      </c>
      <c r="L1126" t="str">
        <f>VLOOKUP(Sales_Data17[[#This Row],[Product Description Index]],Products_Data[#All],2,0)</f>
        <v>Shoes</v>
      </c>
      <c r="M1126">
        <v>5</v>
      </c>
      <c r="N1126" s="9">
        <v>432.52222222222224</v>
      </c>
      <c r="O1126" s="9">
        <f>Sales_Data17[[#This Row],[Order Quantity]]*Sales_Data17[[#This Row],[Unit Price]]</f>
        <v>2162.6111111111113</v>
      </c>
      <c r="P1126" s="9">
        <v>207.61066666666667</v>
      </c>
      <c r="Q1126" s="9">
        <f>Sales_Data17[[#This Row],[Line Total]]-(Sales_Data17[[#This Row],[Total Unit Cost]]*Sales_Data17[[#This Row],[Order Quantity]])</f>
        <v>1124.557777777778</v>
      </c>
      <c r="R1126" s="1" t="str">
        <f>TEXT(Sales_Data17[[#This Row],[OrderDate]],"MMM")</f>
        <v>Sep</v>
      </c>
      <c r="S1126" s="1" t="str">
        <f t="shared" si="17"/>
        <v>2012</v>
      </c>
    </row>
    <row r="1127" spans="1:19">
      <c r="A1127" t="s">
        <v>1150</v>
      </c>
      <c r="B1127" s="2">
        <v>41163</v>
      </c>
      <c r="C1127" s="2" t="str">
        <f>VLOOKUP(Sales_Data17[[#This Row],[Customer Name Index]],Customer_Data[#All],2,0)</f>
        <v>Pacific Ltd</v>
      </c>
      <c r="D1127">
        <v>20</v>
      </c>
      <c r="E1127" t="s">
        <v>4</v>
      </c>
      <c r="F1127" t="s">
        <v>8168</v>
      </c>
      <c r="G1127" t="s">
        <v>8028</v>
      </c>
      <c r="H1127" t="str">
        <f>VLOOKUP(Sales_Data17[[#This Row],[Delivery Region Index]],Regions_Table[#All],2,0)</f>
        <v>Victoria</v>
      </c>
      <c r="I1127" t="str">
        <f>VLOOKUP(Sales_Data17[[#This Row],[Delivery Region Index]],Regions_Table[#All],3,0)</f>
        <v>Wodonga</v>
      </c>
      <c r="J1127">
        <v>58</v>
      </c>
      <c r="K1127">
        <v>8</v>
      </c>
      <c r="L1127" t="str">
        <f>VLOOKUP(Sales_Data17[[#This Row],[Product Description Index]],Products_Data[#All],2,0)</f>
        <v>Shoes</v>
      </c>
      <c r="M1127">
        <v>4</v>
      </c>
      <c r="N1127" s="9">
        <v>278.42222222222222</v>
      </c>
      <c r="O1127" s="9">
        <f>Sales_Data17[[#This Row],[Order Quantity]]*Sales_Data17[[#This Row],[Unit Price]]</f>
        <v>1113.6888888888889</v>
      </c>
      <c r="P1127" s="9">
        <v>231.09044444444442</v>
      </c>
      <c r="Q1127" s="9">
        <f>Sales_Data17[[#This Row],[Line Total]]-(Sales_Data17[[#This Row],[Total Unit Cost]]*Sales_Data17[[#This Row],[Order Quantity]])</f>
        <v>189.32711111111121</v>
      </c>
      <c r="R1127" s="1" t="str">
        <f>TEXT(Sales_Data17[[#This Row],[OrderDate]],"MMM")</f>
        <v>Sep</v>
      </c>
      <c r="S1127" s="1" t="str">
        <f t="shared" si="17"/>
        <v>2012</v>
      </c>
    </row>
    <row r="1128" spans="1:19">
      <c r="A1128" t="s">
        <v>1151</v>
      </c>
      <c r="B1128" s="2">
        <v>41163</v>
      </c>
      <c r="C1128" s="2" t="str">
        <f>VLOOKUP(Sales_Data17[[#This Row],[Customer Name Index]],Customer_Data[#All],2,0)</f>
        <v xml:space="preserve">Linde </v>
      </c>
      <c r="D1128">
        <v>14</v>
      </c>
      <c r="E1128" t="s">
        <v>4</v>
      </c>
      <c r="F1128" t="s">
        <v>8168</v>
      </c>
      <c r="G1128" t="s">
        <v>8026</v>
      </c>
      <c r="H1128" t="str">
        <f>VLOOKUP(Sales_Data17[[#This Row],[Delivery Region Index]],Regions_Table[#All],2,0)</f>
        <v>Queensland</v>
      </c>
      <c r="I1128" t="str">
        <f>VLOOKUP(Sales_Data17[[#This Row],[Delivery Region Index]],Regions_Table[#All],3,0)</f>
        <v>Redcliffe</v>
      </c>
      <c r="J1128">
        <v>40</v>
      </c>
      <c r="K1128">
        <v>6</v>
      </c>
      <c r="L1128" t="str">
        <f>VLOOKUP(Sales_Data17[[#This Row],[Product Description Index]],Products_Data[#All],2,0)</f>
        <v>Socks</v>
      </c>
      <c r="M1128">
        <v>8</v>
      </c>
      <c r="N1128" s="9">
        <v>91.566666666666663</v>
      </c>
      <c r="O1128" s="9">
        <f>Sales_Data17[[#This Row],[Order Quantity]]*Sales_Data17[[#This Row],[Unit Price]]</f>
        <v>732.5333333333333</v>
      </c>
      <c r="P1128" s="9">
        <v>43.951999999999998</v>
      </c>
      <c r="Q1128" s="9">
        <f>Sales_Data17[[#This Row],[Line Total]]-(Sales_Data17[[#This Row],[Total Unit Cost]]*Sales_Data17[[#This Row],[Order Quantity]])</f>
        <v>380.91733333333332</v>
      </c>
      <c r="R1128" s="1" t="str">
        <f>TEXT(Sales_Data17[[#This Row],[OrderDate]],"MMM")</f>
        <v>Sep</v>
      </c>
      <c r="S1128" s="1" t="str">
        <f t="shared" si="17"/>
        <v>2012</v>
      </c>
    </row>
    <row r="1129" spans="1:19">
      <c r="A1129" t="s">
        <v>1152</v>
      </c>
      <c r="B1129" s="2">
        <v>41163</v>
      </c>
      <c r="C1129" s="2" t="str">
        <f>VLOOKUP(Sales_Data17[[#This Row],[Customer Name Index]],Customer_Data[#All],2,0)</f>
        <v xml:space="preserve">Linde </v>
      </c>
      <c r="D1129">
        <v>14</v>
      </c>
      <c r="E1129" t="s">
        <v>2</v>
      </c>
      <c r="F1129" t="s">
        <v>8168</v>
      </c>
      <c r="G1129" t="s">
        <v>8026</v>
      </c>
      <c r="H1129" t="str">
        <f>VLOOKUP(Sales_Data17[[#This Row],[Delivery Region Index]],Regions_Table[#All],2,0)</f>
        <v>Queensland</v>
      </c>
      <c r="I1129" t="str">
        <f>VLOOKUP(Sales_Data17[[#This Row],[Delivery Region Index]],Regions_Table[#All],3,0)</f>
        <v>Redcliffe</v>
      </c>
      <c r="J1129">
        <v>40</v>
      </c>
      <c r="K1129">
        <v>6</v>
      </c>
      <c r="L1129" t="str">
        <f>VLOOKUP(Sales_Data17[[#This Row],[Product Description Index]],Products_Data[#All],2,0)</f>
        <v>Socks</v>
      </c>
      <c r="M1129">
        <v>6</v>
      </c>
      <c r="N1129" s="9">
        <v>76.677777777777777</v>
      </c>
      <c r="O1129" s="9">
        <f>Sales_Data17[[#This Row],[Order Quantity]]*Sales_Data17[[#This Row],[Unit Price]]</f>
        <v>460.06666666666666</v>
      </c>
      <c r="P1129" s="9">
        <v>49.073777777777785</v>
      </c>
      <c r="Q1129" s="9">
        <f>Sales_Data17[[#This Row],[Line Total]]-(Sales_Data17[[#This Row],[Total Unit Cost]]*Sales_Data17[[#This Row],[Order Quantity]])</f>
        <v>165.62399999999997</v>
      </c>
      <c r="R1129" s="1" t="str">
        <f>TEXT(Sales_Data17[[#This Row],[OrderDate]],"MMM")</f>
        <v>Sep</v>
      </c>
      <c r="S1129" s="1" t="str">
        <f t="shared" si="17"/>
        <v>2012</v>
      </c>
    </row>
    <row r="1130" spans="1:19">
      <c r="A1130" t="s">
        <v>1153</v>
      </c>
      <c r="B1130" s="2">
        <v>41163</v>
      </c>
      <c r="C1130" s="2" t="str">
        <f>VLOOKUP(Sales_Data17[[#This Row],[Customer Name Index]],Customer_Data[#All],2,0)</f>
        <v>ETUDE Ltd</v>
      </c>
      <c r="D1130">
        <v>4</v>
      </c>
      <c r="E1130" t="s">
        <v>2</v>
      </c>
      <c r="F1130" t="s">
        <v>8168</v>
      </c>
      <c r="G1130" t="s">
        <v>8027</v>
      </c>
      <c r="H1130" t="str">
        <f>VLOOKUP(Sales_Data17[[#This Row],[Delivery Region Index]],Regions_Table[#All],2,0)</f>
        <v>New South Wales</v>
      </c>
      <c r="I1130" t="str">
        <f>VLOOKUP(Sales_Data17[[#This Row],[Delivery Region Index]],Regions_Table[#All],3,0)</f>
        <v>Grafton</v>
      </c>
      <c r="J1130">
        <v>11</v>
      </c>
      <c r="K1130">
        <v>2</v>
      </c>
      <c r="L1130" t="str">
        <f>VLOOKUP(Sales_Data17[[#This Row],[Product Description Index]],Products_Data[#All],2,0)</f>
        <v>Pants</v>
      </c>
      <c r="M1130">
        <v>8</v>
      </c>
      <c r="N1130" s="9">
        <v>262.78888888888889</v>
      </c>
      <c r="O1130" s="9">
        <f>Sales_Data17[[#This Row],[Order Quantity]]*Sales_Data17[[#This Row],[Unit Price]]</f>
        <v>2102.3111111111111</v>
      </c>
      <c r="P1130" s="9">
        <v>134.02233333333334</v>
      </c>
      <c r="Q1130" s="9">
        <f>Sales_Data17[[#This Row],[Line Total]]-(Sales_Data17[[#This Row],[Total Unit Cost]]*Sales_Data17[[#This Row],[Order Quantity]])</f>
        <v>1030.1324444444444</v>
      </c>
      <c r="R1130" s="1" t="str">
        <f>TEXT(Sales_Data17[[#This Row],[OrderDate]],"MMM")</f>
        <v>Sep</v>
      </c>
      <c r="S1130" s="1" t="str">
        <f t="shared" si="17"/>
        <v>2012</v>
      </c>
    </row>
    <row r="1131" spans="1:19">
      <c r="A1131" t="s">
        <v>1154</v>
      </c>
      <c r="B1131" s="2">
        <v>41164</v>
      </c>
      <c r="C1131" s="2" t="str">
        <f>VLOOKUP(Sales_Data17[[#This Row],[Customer Name Index]],Customer_Data[#All],2,0)</f>
        <v>ETUDE Ltd</v>
      </c>
      <c r="D1131">
        <v>4</v>
      </c>
      <c r="E1131" t="s">
        <v>2</v>
      </c>
      <c r="F1131" t="s">
        <v>8168</v>
      </c>
      <c r="G1131" t="s">
        <v>8027</v>
      </c>
      <c r="H1131" t="str">
        <f>VLOOKUP(Sales_Data17[[#This Row],[Delivery Region Index]],Regions_Table[#All],2,0)</f>
        <v>New South Wales</v>
      </c>
      <c r="I1131" t="str">
        <f>VLOOKUP(Sales_Data17[[#This Row],[Delivery Region Index]],Regions_Table[#All],3,0)</f>
        <v>Grafton</v>
      </c>
      <c r="J1131">
        <v>11</v>
      </c>
      <c r="K1131">
        <v>2</v>
      </c>
      <c r="L1131" t="str">
        <f>VLOOKUP(Sales_Data17[[#This Row],[Product Description Index]],Products_Data[#All],2,0)</f>
        <v>Pants</v>
      </c>
      <c r="M1131">
        <v>5</v>
      </c>
      <c r="N1131" s="9">
        <v>119.11111111111111</v>
      </c>
      <c r="O1131" s="9">
        <f>Sales_Data17[[#This Row],[Order Quantity]]*Sales_Data17[[#This Row],[Unit Price]]</f>
        <v>595.55555555555554</v>
      </c>
      <c r="P1131" s="9">
        <v>51.217777777777776</v>
      </c>
      <c r="Q1131" s="9">
        <f>Sales_Data17[[#This Row],[Line Total]]-(Sales_Data17[[#This Row],[Total Unit Cost]]*Sales_Data17[[#This Row],[Order Quantity]])</f>
        <v>339.46666666666664</v>
      </c>
      <c r="R1131" s="1" t="str">
        <f>TEXT(Sales_Data17[[#This Row],[OrderDate]],"MMM")</f>
        <v>Sep</v>
      </c>
      <c r="S1131" s="1" t="str">
        <f t="shared" si="17"/>
        <v>2012</v>
      </c>
    </row>
    <row r="1132" spans="1:19">
      <c r="A1132" t="s">
        <v>1155</v>
      </c>
      <c r="B1132" s="2">
        <v>41164</v>
      </c>
      <c r="C1132" s="2" t="str">
        <f>VLOOKUP(Sales_Data17[[#This Row],[Customer Name Index]],Customer_Data[#All],2,0)</f>
        <v>Pacific Ltd</v>
      </c>
      <c r="D1132">
        <v>20</v>
      </c>
      <c r="E1132" t="s">
        <v>2</v>
      </c>
      <c r="F1132" t="s">
        <v>8168</v>
      </c>
      <c r="G1132" t="s">
        <v>8028</v>
      </c>
      <c r="H1132" t="str">
        <f>VLOOKUP(Sales_Data17[[#This Row],[Delivery Region Index]],Regions_Table[#All],2,0)</f>
        <v>Victoria</v>
      </c>
      <c r="I1132" t="str">
        <f>VLOOKUP(Sales_Data17[[#This Row],[Delivery Region Index]],Regions_Table[#All],3,0)</f>
        <v>Warrnambool</v>
      </c>
      <c r="J1132">
        <v>57</v>
      </c>
      <c r="K1132">
        <v>8</v>
      </c>
      <c r="L1132" t="str">
        <f>VLOOKUP(Sales_Data17[[#This Row],[Product Description Index]],Products_Data[#All],2,0)</f>
        <v>Shoes</v>
      </c>
      <c r="M1132">
        <v>3</v>
      </c>
      <c r="N1132" s="9">
        <v>118.36666666666666</v>
      </c>
      <c r="O1132" s="9">
        <f>Sales_Data17[[#This Row],[Order Quantity]]*Sales_Data17[[#This Row],[Unit Price]]</f>
        <v>355.09999999999997</v>
      </c>
      <c r="P1132" s="9">
        <v>52.081333333333333</v>
      </c>
      <c r="Q1132" s="9">
        <f>Sales_Data17[[#This Row],[Line Total]]-(Sales_Data17[[#This Row],[Total Unit Cost]]*Sales_Data17[[#This Row],[Order Quantity]])</f>
        <v>198.85599999999997</v>
      </c>
      <c r="R1132" s="1" t="str">
        <f>TEXT(Sales_Data17[[#This Row],[OrderDate]],"MMM")</f>
        <v>Sep</v>
      </c>
      <c r="S1132" s="1" t="str">
        <f t="shared" si="17"/>
        <v>2012</v>
      </c>
    </row>
    <row r="1133" spans="1:19">
      <c r="A1133" t="s">
        <v>1156</v>
      </c>
      <c r="B1133" s="2">
        <v>41164</v>
      </c>
      <c r="C1133" s="2" t="str">
        <f>VLOOKUP(Sales_Data17[[#This Row],[Customer Name Index]],Customer_Data[#All],2,0)</f>
        <v xml:space="preserve">Linde </v>
      </c>
      <c r="D1133">
        <v>14</v>
      </c>
      <c r="E1133" t="s">
        <v>4</v>
      </c>
      <c r="F1133" t="s">
        <v>8168</v>
      </c>
      <c r="G1133" t="s">
        <v>8026</v>
      </c>
      <c r="H1133" t="str">
        <f>VLOOKUP(Sales_Data17[[#This Row],[Delivery Region Index]],Regions_Table[#All],2,0)</f>
        <v>Queensland</v>
      </c>
      <c r="I1133" t="str">
        <f>VLOOKUP(Sales_Data17[[#This Row],[Delivery Region Index]],Regions_Table[#All],3,0)</f>
        <v>Rockhampton</v>
      </c>
      <c r="J1133">
        <v>41</v>
      </c>
      <c r="K1133">
        <v>6</v>
      </c>
      <c r="L1133" t="str">
        <f>VLOOKUP(Sales_Data17[[#This Row],[Product Description Index]],Products_Data[#All],2,0)</f>
        <v>Socks</v>
      </c>
      <c r="M1133">
        <v>1</v>
      </c>
      <c r="N1133" s="9">
        <v>287.35555555555561</v>
      </c>
      <c r="O1133" s="9">
        <f>Sales_Data17[[#This Row],[Order Quantity]]*Sales_Data17[[#This Row],[Unit Price]]</f>
        <v>287.35555555555561</v>
      </c>
      <c r="P1133" s="9">
        <v>155.17200000000003</v>
      </c>
      <c r="Q1133" s="9">
        <f>Sales_Data17[[#This Row],[Line Total]]-(Sales_Data17[[#This Row],[Total Unit Cost]]*Sales_Data17[[#This Row],[Order Quantity]])</f>
        <v>132.18355555555559</v>
      </c>
      <c r="R1133" s="1" t="str">
        <f>TEXT(Sales_Data17[[#This Row],[OrderDate]],"MMM")</f>
        <v>Sep</v>
      </c>
      <c r="S1133" s="1" t="str">
        <f t="shared" si="17"/>
        <v>2012</v>
      </c>
    </row>
    <row r="1134" spans="1:19">
      <c r="A1134" t="s">
        <v>1157</v>
      </c>
      <c r="B1134" s="2">
        <v>41164</v>
      </c>
      <c r="C1134" s="2" t="str">
        <f>VLOOKUP(Sales_Data17[[#This Row],[Customer Name Index]],Customer_Data[#All],2,0)</f>
        <v>Eminence Corp</v>
      </c>
      <c r="D1134">
        <v>18</v>
      </c>
      <c r="E1134" t="s">
        <v>4</v>
      </c>
      <c r="F1134" t="s">
        <v>8168</v>
      </c>
      <c r="G1134" t="s">
        <v>8025</v>
      </c>
      <c r="H1134" t="str">
        <f>VLOOKUP(Sales_Data17[[#This Row],[Delivery Region Index]],Regions_Table[#All],2,0)</f>
        <v>Victoria</v>
      </c>
      <c r="I1134" t="str">
        <f>VLOOKUP(Sales_Data17[[#This Row],[Delivery Region Index]],Regions_Table[#All],3,0)</f>
        <v>Latrobe City</v>
      </c>
      <c r="J1134">
        <v>52</v>
      </c>
      <c r="K1134">
        <v>8</v>
      </c>
      <c r="L1134" t="str">
        <f>VLOOKUP(Sales_Data17[[#This Row],[Product Description Index]],Products_Data[#All],2,0)</f>
        <v>Shoes</v>
      </c>
      <c r="M1134">
        <v>8</v>
      </c>
      <c r="N1134" s="9">
        <v>23.077777777777779</v>
      </c>
      <c r="O1134" s="9">
        <f>Sales_Data17[[#This Row],[Order Quantity]]*Sales_Data17[[#This Row],[Unit Price]]</f>
        <v>184.62222222222223</v>
      </c>
      <c r="P1134" s="9">
        <v>16.846777777777778</v>
      </c>
      <c r="Q1134" s="9">
        <f>Sales_Data17[[#This Row],[Line Total]]-(Sales_Data17[[#This Row],[Total Unit Cost]]*Sales_Data17[[#This Row],[Order Quantity]])</f>
        <v>49.848000000000013</v>
      </c>
      <c r="R1134" s="1" t="str">
        <f>TEXT(Sales_Data17[[#This Row],[OrderDate]],"MMM")</f>
        <v>Sep</v>
      </c>
      <c r="S1134" s="1" t="str">
        <f t="shared" si="17"/>
        <v>2012</v>
      </c>
    </row>
    <row r="1135" spans="1:19">
      <c r="A1135" t="s">
        <v>1158</v>
      </c>
      <c r="B1135" s="2">
        <v>41164</v>
      </c>
      <c r="C1135" s="2" t="str">
        <f>VLOOKUP(Sales_Data17[[#This Row],[Customer Name Index]],Customer_Data[#All],2,0)</f>
        <v>Elorac, Corp</v>
      </c>
      <c r="D1135">
        <v>3</v>
      </c>
      <c r="E1135" t="s">
        <v>4</v>
      </c>
      <c r="F1135" t="s">
        <v>8168</v>
      </c>
      <c r="G1135" t="s">
        <v>8027</v>
      </c>
      <c r="H1135" t="str">
        <f>VLOOKUP(Sales_Data17[[#This Row],[Delivery Region Index]],Regions_Table[#All],2,0)</f>
        <v>New South Wales</v>
      </c>
      <c r="I1135" t="str">
        <f>VLOOKUP(Sales_Data17[[#This Row],[Delivery Region Index]],Regions_Table[#All],3,0)</f>
        <v>Dubbo</v>
      </c>
      <c r="J1135">
        <v>8</v>
      </c>
      <c r="K1135">
        <v>2</v>
      </c>
      <c r="L1135" t="str">
        <f>VLOOKUP(Sales_Data17[[#This Row],[Product Description Index]],Products_Data[#All],2,0)</f>
        <v>Pants</v>
      </c>
      <c r="M1135">
        <v>8</v>
      </c>
      <c r="N1135" s="9">
        <v>445.17777777777775</v>
      </c>
      <c r="O1135" s="9">
        <f>Sales_Data17[[#This Row],[Order Quantity]]*Sales_Data17[[#This Row],[Unit Price]]</f>
        <v>3561.422222222222</v>
      </c>
      <c r="P1135" s="9">
        <v>253.75133333333329</v>
      </c>
      <c r="Q1135" s="9">
        <f>Sales_Data17[[#This Row],[Line Total]]-(Sales_Data17[[#This Row],[Total Unit Cost]]*Sales_Data17[[#This Row],[Order Quantity]])</f>
        <v>1531.4115555555557</v>
      </c>
      <c r="R1135" s="1" t="str">
        <f>TEXT(Sales_Data17[[#This Row],[OrderDate]],"MMM")</f>
        <v>Sep</v>
      </c>
      <c r="S1135" s="1" t="str">
        <f t="shared" si="17"/>
        <v>2012</v>
      </c>
    </row>
    <row r="1136" spans="1:19">
      <c r="A1136" t="s">
        <v>1159</v>
      </c>
      <c r="B1136" s="2">
        <v>41164</v>
      </c>
      <c r="C1136" s="2" t="str">
        <f>VLOOKUP(Sales_Data17[[#This Row],[Customer Name Index]],Customer_Data[#All],2,0)</f>
        <v>ETUDE Ltd</v>
      </c>
      <c r="D1136">
        <v>4</v>
      </c>
      <c r="E1136" t="s">
        <v>3</v>
      </c>
      <c r="F1136" t="s">
        <v>8168</v>
      </c>
      <c r="G1136" t="s">
        <v>8027</v>
      </c>
      <c r="H1136" t="str">
        <f>VLOOKUP(Sales_Data17[[#This Row],[Delivery Region Index]],Regions_Table[#All],2,0)</f>
        <v>New South Wales</v>
      </c>
      <c r="I1136" t="str">
        <f>VLOOKUP(Sales_Data17[[#This Row],[Delivery Region Index]],Regions_Table[#All],3,0)</f>
        <v>Gosford</v>
      </c>
      <c r="J1136">
        <v>9</v>
      </c>
      <c r="K1136">
        <v>2</v>
      </c>
      <c r="L1136" t="str">
        <f>VLOOKUP(Sales_Data17[[#This Row],[Product Description Index]],Products_Data[#All],2,0)</f>
        <v>Pants</v>
      </c>
      <c r="M1136">
        <v>2</v>
      </c>
      <c r="N1136" s="9">
        <v>259.06666666666666</v>
      </c>
      <c r="O1136" s="9">
        <f>Sales_Data17[[#This Row],[Order Quantity]]*Sales_Data17[[#This Row],[Unit Price]]</f>
        <v>518.13333333333333</v>
      </c>
      <c r="P1136" s="9">
        <v>121.76133333333331</v>
      </c>
      <c r="Q1136" s="9">
        <f>Sales_Data17[[#This Row],[Line Total]]-(Sales_Data17[[#This Row],[Total Unit Cost]]*Sales_Data17[[#This Row],[Order Quantity]])</f>
        <v>274.6106666666667</v>
      </c>
      <c r="R1136" s="1" t="str">
        <f>TEXT(Sales_Data17[[#This Row],[OrderDate]],"MMM")</f>
        <v>Sep</v>
      </c>
      <c r="S1136" s="1" t="str">
        <f t="shared" si="17"/>
        <v>2012</v>
      </c>
    </row>
    <row r="1137" spans="1:19">
      <c r="A1137" t="s">
        <v>1160</v>
      </c>
      <c r="B1137" s="2">
        <v>41165</v>
      </c>
      <c r="C1137" s="2" t="str">
        <f>VLOOKUP(Sales_Data17[[#This Row],[Customer Name Index]],Customer_Data[#All],2,0)</f>
        <v>PEDIFIX, Corp</v>
      </c>
      <c r="D1137">
        <v>6</v>
      </c>
      <c r="E1137" t="s">
        <v>3</v>
      </c>
      <c r="F1137" t="s">
        <v>8168</v>
      </c>
      <c r="G1137" t="s">
        <v>8027</v>
      </c>
      <c r="H1137" t="str">
        <f>VLOOKUP(Sales_Data17[[#This Row],[Delivery Region Index]],Regions_Table[#All],2,0)</f>
        <v>New South Wales</v>
      </c>
      <c r="I1137" t="str">
        <f>VLOOKUP(Sales_Data17[[#This Row],[Delivery Region Index]],Regions_Table[#All],3,0)</f>
        <v>Newcastle</v>
      </c>
      <c r="J1137">
        <v>16</v>
      </c>
      <c r="K1137">
        <v>3</v>
      </c>
      <c r="L1137" t="str">
        <f>VLOOKUP(Sales_Data17[[#This Row],[Product Description Index]],Products_Data[#All],2,0)</f>
        <v>Sunglasses</v>
      </c>
      <c r="M1137">
        <v>2</v>
      </c>
      <c r="N1137" s="9">
        <v>113.15555555555555</v>
      </c>
      <c r="O1137" s="9">
        <f>Sales_Data17[[#This Row],[Order Quantity]]*Sales_Data17[[#This Row],[Unit Price]]</f>
        <v>226.3111111111111</v>
      </c>
      <c r="P1137" s="9">
        <v>66.76177777777778</v>
      </c>
      <c r="Q1137" s="9">
        <f>Sales_Data17[[#This Row],[Line Total]]-(Sales_Data17[[#This Row],[Total Unit Cost]]*Sales_Data17[[#This Row],[Order Quantity]])</f>
        <v>92.787555555555542</v>
      </c>
      <c r="R1137" s="1" t="str">
        <f>TEXT(Sales_Data17[[#This Row],[OrderDate]],"MMM")</f>
        <v>Sep</v>
      </c>
      <c r="S1137" s="1" t="str">
        <f t="shared" si="17"/>
        <v>2012</v>
      </c>
    </row>
    <row r="1138" spans="1:19">
      <c r="A1138" t="s">
        <v>1161</v>
      </c>
      <c r="B1138" s="2">
        <v>41165</v>
      </c>
      <c r="C1138" s="2" t="str">
        <f>VLOOKUP(Sales_Data17[[#This Row],[Customer Name Index]],Customer_Data[#All],2,0)</f>
        <v>Avon Corp</v>
      </c>
      <c r="D1138">
        <v>1</v>
      </c>
      <c r="E1138" t="s">
        <v>4</v>
      </c>
      <c r="F1138" t="s">
        <v>8168</v>
      </c>
      <c r="G1138" t="s">
        <v>8027</v>
      </c>
      <c r="H1138" t="str">
        <f>VLOOKUP(Sales_Data17[[#This Row],[Delivery Region Index]],Regions_Table[#All],2,0)</f>
        <v>New South Wales</v>
      </c>
      <c r="I1138" t="str">
        <f>VLOOKUP(Sales_Data17[[#This Row],[Delivery Region Index]],Regions_Table[#All],3,0)</f>
        <v>Albury</v>
      </c>
      <c r="J1138">
        <v>2</v>
      </c>
      <c r="K1138">
        <v>1</v>
      </c>
      <c r="L1138" t="str">
        <f>VLOOKUP(Sales_Data17[[#This Row],[Product Description Index]],Products_Data[#All],2,0)</f>
        <v>Shirts</v>
      </c>
      <c r="M1138">
        <v>9</v>
      </c>
      <c r="N1138" s="9">
        <v>625.33333333333337</v>
      </c>
      <c r="O1138" s="9">
        <f>Sales_Data17[[#This Row],[Order Quantity]]*Sales_Data17[[#This Row],[Unit Price]]</f>
        <v>5628</v>
      </c>
      <c r="P1138" s="9">
        <v>456.49333333333328</v>
      </c>
      <c r="Q1138" s="9">
        <f>Sales_Data17[[#This Row],[Line Total]]-(Sales_Data17[[#This Row],[Total Unit Cost]]*Sales_Data17[[#This Row],[Order Quantity]])</f>
        <v>1519.5600000000004</v>
      </c>
      <c r="R1138" s="1" t="str">
        <f>TEXT(Sales_Data17[[#This Row],[OrderDate]],"MMM")</f>
        <v>Sep</v>
      </c>
      <c r="S1138" s="1" t="str">
        <f t="shared" si="17"/>
        <v>2012</v>
      </c>
    </row>
    <row r="1139" spans="1:19">
      <c r="A1139" t="s">
        <v>1162</v>
      </c>
      <c r="B1139" s="2">
        <v>41165</v>
      </c>
      <c r="C1139" s="2" t="str">
        <f>VLOOKUP(Sales_Data17[[#This Row],[Customer Name Index]],Customer_Data[#All],2,0)</f>
        <v>New Ltd</v>
      </c>
      <c r="D1139">
        <v>7</v>
      </c>
      <c r="E1139" t="s">
        <v>4</v>
      </c>
      <c r="F1139" t="s">
        <v>8168</v>
      </c>
      <c r="G1139" t="s">
        <v>8027</v>
      </c>
      <c r="H1139" t="str">
        <f>VLOOKUP(Sales_Data17[[#This Row],[Delivery Region Index]],Regions_Table[#All],2,0)</f>
        <v>New South Wales</v>
      </c>
      <c r="I1139" t="str">
        <f>VLOOKUP(Sales_Data17[[#This Row],[Delivery Region Index]],Regions_Table[#All],3,0)</f>
        <v>Port Macquarie</v>
      </c>
      <c r="J1139">
        <v>19</v>
      </c>
      <c r="K1139">
        <v>3</v>
      </c>
      <c r="L1139" t="str">
        <f>VLOOKUP(Sales_Data17[[#This Row],[Product Description Index]],Products_Data[#All],2,0)</f>
        <v>Sunglasses</v>
      </c>
      <c r="M1139">
        <v>6</v>
      </c>
      <c r="N1139" s="9">
        <v>282.88888888888891</v>
      </c>
      <c r="O1139" s="9">
        <f>Sales_Data17[[#This Row],[Order Quantity]]*Sales_Data17[[#This Row],[Unit Price]]</f>
        <v>1697.3333333333335</v>
      </c>
      <c r="P1139" s="9">
        <v>198.02222222222221</v>
      </c>
      <c r="Q1139" s="9">
        <f>Sales_Data17[[#This Row],[Line Total]]-(Sales_Data17[[#This Row],[Total Unit Cost]]*Sales_Data17[[#This Row],[Order Quantity]])</f>
        <v>509.20000000000027</v>
      </c>
      <c r="R1139" s="1" t="str">
        <f>TEXT(Sales_Data17[[#This Row],[OrderDate]],"MMM")</f>
        <v>Sep</v>
      </c>
      <c r="S1139" s="1" t="str">
        <f t="shared" si="17"/>
        <v>2012</v>
      </c>
    </row>
    <row r="1140" spans="1:19">
      <c r="A1140" t="s">
        <v>1163</v>
      </c>
      <c r="B1140" s="2">
        <v>41166</v>
      </c>
      <c r="C1140" s="2" t="str">
        <f>VLOOKUP(Sales_Data17[[#This Row],[Customer Name Index]],Customer_Data[#All],2,0)</f>
        <v xml:space="preserve">Qualitest </v>
      </c>
      <c r="D1140">
        <v>19</v>
      </c>
      <c r="E1140" t="s">
        <v>4</v>
      </c>
      <c r="F1140" t="s">
        <v>8168</v>
      </c>
      <c r="G1140" t="s">
        <v>8028</v>
      </c>
      <c r="H1140" t="str">
        <f>VLOOKUP(Sales_Data17[[#This Row],[Delivery Region Index]],Regions_Table[#All],2,0)</f>
        <v>Victoria</v>
      </c>
      <c r="I1140" t="str">
        <f>VLOOKUP(Sales_Data17[[#This Row],[Delivery Region Index]],Regions_Table[#All],3,0)</f>
        <v>Mildura</v>
      </c>
      <c r="J1140">
        <v>53</v>
      </c>
      <c r="K1140">
        <v>8</v>
      </c>
      <c r="L1140" t="str">
        <f>VLOOKUP(Sales_Data17[[#This Row],[Product Description Index]],Products_Data[#All],2,0)</f>
        <v>Shoes</v>
      </c>
      <c r="M1140">
        <v>4</v>
      </c>
      <c r="N1140" s="9">
        <v>95.288888888888891</v>
      </c>
      <c r="O1140" s="9">
        <f>Sales_Data17[[#This Row],[Order Quantity]]*Sales_Data17[[#This Row],[Unit Price]]</f>
        <v>381.15555555555557</v>
      </c>
      <c r="P1140" s="9">
        <v>74.325333333333333</v>
      </c>
      <c r="Q1140" s="9">
        <f>Sales_Data17[[#This Row],[Line Total]]-(Sales_Data17[[#This Row],[Total Unit Cost]]*Sales_Data17[[#This Row],[Order Quantity]])</f>
        <v>83.854222222222234</v>
      </c>
      <c r="R1140" s="1" t="str">
        <f>TEXT(Sales_Data17[[#This Row],[OrderDate]],"MMM")</f>
        <v>Sep</v>
      </c>
      <c r="S1140" s="1" t="str">
        <f t="shared" si="17"/>
        <v>2012</v>
      </c>
    </row>
    <row r="1141" spans="1:19">
      <c r="A1141" t="s">
        <v>1164</v>
      </c>
      <c r="B1141" s="2">
        <v>41166</v>
      </c>
      <c r="C1141" s="2" t="str">
        <f>VLOOKUP(Sales_Data17[[#This Row],[Customer Name Index]],Customer_Data[#All],2,0)</f>
        <v>Procter Corp</v>
      </c>
      <c r="D1141">
        <v>5</v>
      </c>
      <c r="E1141" t="s">
        <v>2</v>
      </c>
      <c r="F1141" t="s">
        <v>8168</v>
      </c>
      <c r="G1141" t="s">
        <v>8027</v>
      </c>
      <c r="H1141" t="str">
        <f>VLOOKUP(Sales_Data17[[#This Row],[Delivery Region Index]],Regions_Table[#All],2,0)</f>
        <v>New South Wales</v>
      </c>
      <c r="I1141" t="str">
        <f>VLOOKUP(Sales_Data17[[#This Row],[Delivery Region Index]],Regions_Table[#All],3,0)</f>
        <v>Lismore</v>
      </c>
      <c r="J1141">
        <v>14</v>
      </c>
      <c r="K1141">
        <v>2</v>
      </c>
      <c r="L1141" t="str">
        <f>VLOOKUP(Sales_Data17[[#This Row],[Product Description Index]],Products_Data[#All],2,0)</f>
        <v>Pants</v>
      </c>
      <c r="M1141">
        <v>6</v>
      </c>
      <c r="N1141" s="9">
        <v>434.01111111111112</v>
      </c>
      <c r="O1141" s="9">
        <f>Sales_Data17[[#This Row],[Order Quantity]]*Sales_Data17[[#This Row],[Unit Price]]</f>
        <v>2604.0666666666666</v>
      </c>
      <c r="P1141" s="9">
        <v>195.30499999999998</v>
      </c>
      <c r="Q1141" s="9">
        <f>Sales_Data17[[#This Row],[Line Total]]-(Sales_Data17[[#This Row],[Total Unit Cost]]*Sales_Data17[[#This Row],[Order Quantity]])</f>
        <v>1432.2366666666667</v>
      </c>
      <c r="R1141" s="1" t="str">
        <f>TEXT(Sales_Data17[[#This Row],[OrderDate]],"MMM")</f>
        <v>Sep</v>
      </c>
      <c r="S1141" s="1" t="str">
        <f t="shared" si="17"/>
        <v>2012</v>
      </c>
    </row>
    <row r="1142" spans="1:19">
      <c r="A1142" t="s">
        <v>1165</v>
      </c>
      <c r="B1142" s="2">
        <v>41166</v>
      </c>
      <c r="C1142" s="2" t="str">
        <f>VLOOKUP(Sales_Data17[[#This Row],[Customer Name Index]],Customer_Data[#All],2,0)</f>
        <v>Rochester Ltd</v>
      </c>
      <c r="D1142">
        <v>15</v>
      </c>
      <c r="E1142" t="s">
        <v>4</v>
      </c>
      <c r="F1142" t="s">
        <v>8168</v>
      </c>
      <c r="G1142" t="s">
        <v>8025</v>
      </c>
      <c r="H1142" t="str">
        <f>VLOOKUP(Sales_Data17[[#This Row],[Delivery Region Index]],Regions_Table[#All],2,0)</f>
        <v>Queensland</v>
      </c>
      <c r="I1142" t="str">
        <f>VLOOKUP(Sales_Data17[[#This Row],[Delivery Region Index]],Regions_Table[#All],3,0)</f>
        <v>Rockhampton</v>
      </c>
      <c r="J1142">
        <v>41</v>
      </c>
      <c r="K1142">
        <v>6</v>
      </c>
      <c r="L1142" t="str">
        <f>VLOOKUP(Sales_Data17[[#This Row],[Product Description Index]],Products_Data[#All],2,0)</f>
        <v>Socks</v>
      </c>
      <c r="M1142">
        <v>8</v>
      </c>
      <c r="N1142" s="9">
        <v>111.66666666666667</v>
      </c>
      <c r="O1142" s="9">
        <f>Sales_Data17[[#This Row],[Order Quantity]]*Sales_Data17[[#This Row],[Unit Price]]</f>
        <v>893.33333333333337</v>
      </c>
      <c r="P1142" s="9">
        <v>87.1</v>
      </c>
      <c r="Q1142" s="9">
        <f>Sales_Data17[[#This Row],[Line Total]]-(Sales_Data17[[#This Row],[Total Unit Cost]]*Sales_Data17[[#This Row],[Order Quantity]])</f>
        <v>196.53333333333342</v>
      </c>
      <c r="R1142" s="1" t="str">
        <f>TEXT(Sales_Data17[[#This Row],[OrderDate]],"MMM")</f>
        <v>Sep</v>
      </c>
      <c r="S1142" s="1" t="str">
        <f t="shared" si="17"/>
        <v>2012</v>
      </c>
    </row>
    <row r="1143" spans="1:19">
      <c r="A1143" t="s">
        <v>1166</v>
      </c>
      <c r="B1143" s="2">
        <v>41166</v>
      </c>
      <c r="C1143" s="2" t="str">
        <f>VLOOKUP(Sales_Data17[[#This Row],[Customer Name Index]],Customer_Data[#All],2,0)</f>
        <v>Pure Group</v>
      </c>
      <c r="D1143">
        <v>17</v>
      </c>
      <c r="E1143" t="s">
        <v>4</v>
      </c>
      <c r="F1143" t="s">
        <v>8168</v>
      </c>
      <c r="G1143" t="s">
        <v>8025</v>
      </c>
      <c r="H1143" t="str">
        <f>VLOOKUP(Sales_Data17[[#This Row],[Delivery Region Index]],Regions_Table[#All],2,0)</f>
        <v>Victoria</v>
      </c>
      <c r="I1143" t="str">
        <f>VLOOKUP(Sales_Data17[[#This Row],[Delivery Region Index]],Regions_Table[#All],3,0)</f>
        <v>Ballarat</v>
      </c>
      <c r="J1143">
        <v>49</v>
      </c>
      <c r="K1143">
        <v>7</v>
      </c>
      <c r="L1143" t="str">
        <f>VLOOKUP(Sales_Data17[[#This Row],[Product Description Index]],Products_Data[#All],2,0)</f>
        <v>Dress Shirts</v>
      </c>
      <c r="M1143">
        <v>6</v>
      </c>
      <c r="N1143" s="9">
        <v>93.800000000000011</v>
      </c>
      <c r="O1143" s="9">
        <f>Sales_Data17[[#This Row],[Order Quantity]]*Sales_Data17[[#This Row],[Unit Price]]</f>
        <v>562.80000000000007</v>
      </c>
      <c r="P1143" s="9">
        <v>43.148000000000003</v>
      </c>
      <c r="Q1143" s="9">
        <f>Sales_Data17[[#This Row],[Line Total]]-(Sales_Data17[[#This Row],[Total Unit Cost]]*Sales_Data17[[#This Row],[Order Quantity]])</f>
        <v>303.91200000000003</v>
      </c>
      <c r="R1143" s="1" t="str">
        <f>TEXT(Sales_Data17[[#This Row],[OrderDate]],"MMM")</f>
        <v>Sep</v>
      </c>
      <c r="S1143" s="1" t="str">
        <f t="shared" si="17"/>
        <v>2012</v>
      </c>
    </row>
    <row r="1144" spans="1:19">
      <c r="A1144" t="s">
        <v>1167</v>
      </c>
      <c r="B1144" s="2">
        <v>41166</v>
      </c>
      <c r="C1144" s="2" t="str">
        <f>VLOOKUP(Sales_Data17[[#This Row],[Customer Name Index]],Customer_Data[#All],2,0)</f>
        <v xml:space="preserve">WakeFern </v>
      </c>
      <c r="D1144">
        <v>2</v>
      </c>
      <c r="E1144" t="s">
        <v>4</v>
      </c>
      <c r="F1144" t="s">
        <v>8168</v>
      </c>
      <c r="G1144" t="s">
        <v>8027</v>
      </c>
      <c r="H1144" t="str">
        <f>VLOOKUP(Sales_Data17[[#This Row],[Delivery Region Index]],Regions_Table[#All],2,0)</f>
        <v>New South Wales</v>
      </c>
      <c r="I1144" t="str">
        <f>VLOOKUP(Sales_Data17[[#This Row],[Delivery Region Index]],Regions_Table[#All],3,0)</f>
        <v>Cessnock</v>
      </c>
      <c r="J1144">
        <v>6</v>
      </c>
      <c r="K1144">
        <v>1</v>
      </c>
      <c r="L1144" t="str">
        <f>VLOOKUP(Sales_Data17[[#This Row],[Product Description Index]],Products_Data[#All],2,0)</f>
        <v>Shirts</v>
      </c>
      <c r="M1144">
        <v>1</v>
      </c>
      <c r="N1144" s="9">
        <v>114.64444444444445</v>
      </c>
      <c r="O1144" s="9">
        <f>Sales_Data17[[#This Row],[Order Quantity]]*Sales_Data17[[#This Row],[Unit Price]]</f>
        <v>114.64444444444445</v>
      </c>
      <c r="P1144" s="9">
        <v>57.322222222222223</v>
      </c>
      <c r="Q1144" s="9">
        <f>Sales_Data17[[#This Row],[Line Total]]-(Sales_Data17[[#This Row],[Total Unit Cost]]*Sales_Data17[[#This Row],[Order Quantity]])</f>
        <v>57.322222222222223</v>
      </c>
      <c r="R1144" s="1" t="str">
        <f>TEXT(Sales_Data17[[#This Row],[OrderDate]],"MMM")</f>
        <v>Sep</v>
      </c>
      <c r="S1144" s="1" t="str">
        <f t="shared" si="17"/>
        <v>2012</v>
      </c>
    </row>
    <row r="1145" spans="1:19">
      <c r="A1145" t="s">
        <v>1168</v>
      </c>
      <c r="B1145" s="2">
        <v>41166</v>
      </c>
      <c r="C1145" s="2" t="str">
        <f>VLOOKUP(Sales_Data17[[#This Row],[Customer Name Index]],Customer_Data[#All],2,0)</f>
        <v>Pure Group</v>
      </c>
      <c r="D1145">
        <v>17</v>
      </c>
      <c r="E1145" t="s">
        <v>4</v>
      </c>
      <c r="F1145" t="s">
        <v>8168</v>
      </c>
      <c r="G1145" t="s">
        <v>8025</v>
      </c>
      <c r="H1145" t="str">
        <f>VLOOKUP(Sales_Data17[[#This Row],[Delivery Region Index]],Regions_Table[#All],2,0)</f>
        <v>Victoria</v>
      </c>
      <c r="I1145" t="str">
        <f>VLOOKUP(Sales_Data17[[#This Row],[Delivery Region Index]],Regions_Table[#All],3,0)</f>
        <v>Benalla</v>
      </c>
      <c r="J1145">
        <v>48</v>
      </c>
      <c r="K1145">
        <v>7</v>
      </c>
      <c r="L1145" t="str">
        <f>VLOOKUP(Sales_Data17[[#This Row],[Product Description Index]],Products_Data[#All],2,0)</f>
        <v>Dress Shirts</v>
      </c>
      <c r="M1145">
        <v>5</v>
      </c>
      <c r="N1145" s="9">
        <v>102.73333333333333</v>
      </c>
      <c r="O1145" s="9">
        <f>Sales_Data17[[#This Row],[Order Quantity]]*Sales_Data17[[#This Row],[Unit Price]]</f>
        <v>513.66666666666663</v>
      </c>
      <c r="P1145" s="9">
        <v>65.74933333333334</v>
      </c>
      <c r="Q1145" s="9">
        <f>Sales_Data17[[#This Row],[Line Total]]-(Sales_Data17[[#This Row],[Total Unit Cost]]*Sales_Data17[[#This Row],[Order Quantity]])</f>
        <v>184.91999999999996</v>
      </c>
      <c r="R1145" s="1" t="str">
        <f>TEXT(Sales_Data17[[#This Row],[OrderDate]],"MMM")</f>
        <v>Sep</v>
      </c>
      <c r="S1145" s="1" t="str">
        <f t="shared" si="17"/>
        <v>2012</v>
      </c>
    </row>
    <row r="1146" spans="1:19">
      <c r="A1146" t="s">
        <v>1169</v>
      </c>
      <c r="B1146" s="2">
        <v>41166</v>
      </c>
      <c r="C1146" s="2" t="str">
        <f>VLOOKUP(Sales_Data17[[#This Row],[Customer Name Index]],Customer_Data[#All],2,0)</f>
        <v>Pure Group</v>
      </c>
      <c r="D1146">
        <v>17</v>
      </c>
      <c r="E1146" t="s">
        <v>3</v>
      </c>
      <c r="F1146" t="s">
        <v>8168</v>
      </c>
      <c r="G1146" t="s">
        <v>8025</v>
      </c>
      <c r="H1146" t="str">
        <f>VLOOKUP(Sales_Data17[[#This Row],[Delivery Region Index]],Regions_Table[#All],2,0)</f>
        <v>Victoria</v>
      </c>
      <c r="I1146" t="str">
        <f>VLOOKUP(Sales_Data17[[#This Row],[Delivery Region Index]],Regions_Table[#All],3,0)</f>
        <v>Benalla</v>
      </c>
      <c r="J1146">
        <v>48</v>
      </c>
      <c r="K1146">
        <v>7</v>
      </c>
      <c r="L1146" t="str">
        <f>VLOOKUP(Sales_Data17[[#This Row],[Product Description Index]],Products_Data[#All],2,0)</f>
        <v>Dress Shirts</v>
      </c>
      <c r="M1146">
        <v>5</v>
      </c>
      <c r="N1146" s="9">
        <v>119.11111111111111</v>
      </c>
      <c r="O1146" s="9">
        <f>Sales_Data17[[#This Row],[Order Quantity]]*Sales_Data17[[#This Row],[Unit Price]]</f>
        <v>595.55555555555554</v>
      </c>
      <c r="P1146" s="9">
        <v>91.715555555555568</v>
      </c>
      <c r="Q1146" s="9">
        <f>Sales_Data17[[#This Row],[Line Total]]-(Sales_Data17[[#This Row],[Total Unit Cost]]*Sales_Data17[[#This Row],[Order Quantity]])</f>
        <v>136.9777777777777</v>
      </c>
      <c r="R1146" s="1" t="str">
        <f>TEXT(Sales_Data17[[#This Row],[OrderDate]],"MMM")</f>
        <v>Sep</v>
      </c>
      <c r="S1146" s="1" t="str">
        <f t="shared" si="17"/>
        <v>2012</v>
      </c>
    </row>
    <row r="1147" spans="1:19">
      <c r="A1147" t="s">
        <v>1170</v>
      </c>
      <c r="B1147" s="2">
        <v>41167</v>
      </c>
      <c r="C1147" s="2" t="str">
        <f>VLOOKUP(Sales_Data17[[#This Row],[Customer Name Index]],Customer_Data[#All],2,0)</f>
        <v>Procter Corp</v>
      </c>
      <c r="D1147">
        <v>5</v>
      </c>
      <c r="E1147" t="s">
        <v>2</v>
      </c>
      <c r="F1147" t="s">
        <v>8168</v>
      </c>
      <c r="G1147" t="s">
        <v>8027</v>
      </c>
      <c r="H1147" t="str">
        <f>VLOOKUP(Sales_Data17[[#This Row],[Delivery Region Index]],Regions_Table[#All],2,0)</f>
        <v>New South Wales</v>
      </c>
      <c r="I1147" t="str">
        <f>VLOOKUP(Sales_Data17[[#This Row],[Delivery Region Index]],Regions_Table[#All],3,0)</f>
        <v>Griffith</v>
      </c>
      <c r="J1147">
        <v>12</v>
      </c>
      <c r="K1147">
        <v>2</v>
      </c>
      <c r="L1147" t="str">
        <f>VLOOKUP(Sales_Data17[[#This Row],[Product Description Index]],Products_Data[#All],2,0)</f>
        <v>Pants</v>
      </c>
      <c r="M1147">
        <v>6</v>
      </c>
      <c r="N1147" s="9">
        <v>29.033333333333335</v>
      </c>
      <c r="O1147" s="9">
        <f>Sales_Data17[[#This Row],[Order Quantity]]*Sales_Data17[[#This Row],[Unit Price]]</f>
        <v>174.20000000000002</v>
      </c>
      <c r="P1147" s="9">
        <v>19.162000000000003</v>
      </c>
      <c r="Q1147" s="9">
        <f>Sales_Data17[[#This Row],[Line Total]]-(Sales_Data17[[#This Row],[Total Unit Cost]]*Sales_Data17[[#This Row],[Order Quantity]])</f>
        <v>59.228000000000009</v>
      </c>
      <c r="R1147" s="1" t="str">
        <f>TEXT(Sales_Data17[[#This Row],[OrderDate]],"MMM")</f>
        <v>Sep</v>
      </c>
      <c r="S1147" s="1" t="str">
        <f t="shared" si="17"/>
        <v>2012</v>
      </c>
    </row>
    <row r="1148" spans="1:19">
      <c r="A1148" t="s">
        <v>1171</v>
      </c>
      <c r="B1148" s="2">
        <v>41167</v>
      </c>
      <c r="C1148" s="2" t="str">
        <f>VLOOKUP(Sales_Data17[[#This Row],[Customer Name Index]],Customer_Data[#All],2,0)</f>
        <v>Elorac, Corp</v>
      </c>
      <c r="D1148">
        <v>3</v>
      </c>
      <c r="E1148" t="s">
        <v>2</v>
      </c>
      <c r="F1148" t="s">
        <v>8168</v>
      </c>
      <c r="G1148" t="s">
        <v>8027</v>
      </c>
      <c r="H1148" t="str">
        <f>VLOOKUP(Sales_Data17[[#This Row],[Delivery Region Index]],Regions_Table[#All],2,0)</f>
        <v>New South Wales</v>
      </c>
      <c r="I1148" t="str">
        <f>VLOOKUP(Sales_Data17[[#This Row],[Delivery Region Index]],Regions_Table[#All],3,0)</f>
        <v>Coffs Harbour</v>
      </c>
      <c r="J1148">
        <v>7</v>
      </c>
      <c r="K1148">
        <v>1</v>
      </c>
      <c r="L1148" t="str">
        <f>VLOOKUP(Sales_Data17[[#This Row],[Product Description Index]],Products_Data[#All],2,0)</f>
        <v>Shirts</v>
      </c>
      <c r="M1148">
        <v>2</v>
      </c>
      <c r="N1148" s="9">
        <v>118.36666666666666</v>
      </c>
      <c r="O1148" s="9">
        <f>Sales_Data17[[#This Row],[Order Quantity]]*Sales_Data17[[#This Row],[Unit Price]]</f>
        <v>236.73333333333332</v>
      </c>
      <c r="P1148" s="9">
        <v>99.427999999999997</v>
      </c>
      <c r="Q1148" s="9">
        <f>Sales_Data17[[#This Row],[Line Total]]-(Sales_Data17[[#This Row],[Total Unit Cost]]*Sales_Data17[[#This Row],[Order Quantity]])</f>
        <v>37.877333333333326</v>
      </c>
      <c r="R1148" s="1" t="str">
        <f>TEXT(Sales_Data17[[#This Row],[OrderDate]],"MMM")</f>
        <v>Sep</v>
      </c>
      <c r="S1148" s="1" t="str">
        <f t="shared" si="17"/>
        <v>2012</v>
      </c>
    </row>
    <row r="1149" spans="1:19">
      <c r="A1149" t="s">
        <v>1172</v>
      </c>
      <c r="B1149" s="2">
        <v>41168</v>
      </c>
      <c r="C1149" s="2" t="str">
        <f>VLOOKUP(Sales_Data17[[#This Row],[Customer Name Index]],Customer_Data[#All],2,0)</f>
        <v>Ole Group</v>
      </c>
      <c r="D1149">
        <v>13</v>
      </c>
      <c r="E1149" t="s">
        <v>2</v>
      </c>
      <c r="F1149" t="s">
        <v>8168</v>
      </c>
      <c r="G1149" t="s">
        <v>8026</v>
      </c>
      <c r="H1149" t="str">
        <f>VLOOKUP(Sales_Data17[[#This Row],[Delivery Region Index]],Regions_Table[#All],2,0)</f>
        <v>Queensland</v>
      </c>
      <c r="I1149" t="str">
        <f>VLOOKUP(Sales_Data17[[#This Row],[Delivery Region Index]],Regions_Table[#All],3,0)</f>
        <v>Maryborough</v>
      </c>
      <c r="J1149">
        <v>37</v>
      </c>
      <c r="K1149">
        <v>5</v>
      </c>
      <c r="L1149" t="str">
        <f>VLOOKUP(Sales_Data17[[#This Row],[Product Description Index]],Products_Data[#All],2,0)</f>
        <v>Hats</v>
      </c>
      <c r="M1149">
        <v>8</v>
      </c>
      <c r="N1149" s="9">
        <v>214.4</v>
      </c>
      <c r="O1149" s="9">
        <f>Sales_Data17[[#This Row],[Order Quantity]]*Sales_Data17[[#This Row],[Unit Price]]</f>
        <v>1715.2</v>
      </c>
      <c r="P1149" s="9">
        <v>139.36000000000001</v>
      </c>
      <c r="Q1149" s="9">
        <f>Sales_Data17[[#This Row],[Line Total]]-(Sales_Data17[[#This Row],[Total Unit Cost]]*Sales_Data17[[#This Row],[Order Quantity]])</f>
        <v>600.31999999999994</v>
      </c>
      <c r="R1149" s="1" t="str">
        <f>TEXT(Sales_Data17[[#This Row],[OrderDate]],"MMM")</f>
        <v>Sep</v>
      </c>
      <c r="S1149" s="1" t="str">
        <f t="shared" si="17"/>
        <v>2012</v>
      </c>
    </row>
    <row r="1150" spans="1:19">
      <c r="A1150" t="s">
        <v>1173</v>
      </c>
      <c r="B1150" s="2">
        <v>41168</v>
      </c>
      <c r="C1150" s="2" t="str">
        <f>VLOOKUP(Sales_Data17[[#This Row],[Customer Name Index]],Customer_Data[#All],2,0)</f>
        <v xml:space="preserve">WakeFern </v>
      </c>
      <c r="D1150">
        <v>2</v>
      </c>
      <c r="E1150" t="s">
        <v>3</v>
      </c>
      <c r="F1150" t="s">
        <v>8168</v>
      </c>
      <c r="G1150" t="s">
        <v>8027</v>
      </c>
      <c r="H1150" t="str">
        <f>VLOOKUP(Sales_Data17[[#This Row],[Delivery Region Index]],Regions_Table[#All],2,0)</f>
        <v>New South Wales</v>
      </c>
      <c r="I1150" t="str">
        <f>VLOOKUP(Sales_Data17[[#This Row],[Delivery Region Index]],Regions_Table[#All],3,0)</f>
        <v>Broken Hill</v>
      </c>
      <c r="J1150">
        <v>5</v>
      </c>
      <c r="K1150">
        <v>1</v>
      </c>
      <c r="L1150" t="str">
        <f>VLOOKUP(Sales_Data17[[#This Row],[Product Description Index]],Products_Data[#All],2,0)</f>
        <v>Shirts</v>
      </c>
      <c r="M1150">
        <v>8</v>
      </c>
      <c r="N1150" s="9">
        <v>606.72222222222217</v>
      </c>
      <c r="O1150" s="9">
        <f>Sales_Data17[[#This Row],[Order Quantity]]*Sales_Data17[[#This Row],[Unit Price]]</f>
        <v>4853.7777777777774</v>
      </c>
      <c r="P1150" s="9">
        <v>388.30222222222227</v>
      </c>
      <c r="Q1150" s="9">
        <f>Sales_Data17[[#This Row],[Line Total]]-(Sales_Data17[[#This Row],[Total Unit Cost]]*Sales_Data17[[#This Row],[Order Quantity]])</f>
        <v>1747.3599999999992</v>
      </c>
      <c r="R1150" s="1" t="str">
        <f>TEXT(Sales_Data17[[#This Row],[OrderDate]],"MMM")</f>
        <v>Sep</v>
      </c>
      <c r="S1150" s="1" t="str">
        <f t="shared" si="17"/>
        <v>2012</v>
      </c>
    </row>
    <row r="1151" spans="1:19">
      <c r="A1151" t="s">
        <v>1174</v>
      </c>
      <c r="B1151" s="2">
        <v>41168</v>
      </c>
      <c r="C1151" s="2" t="str">
        <f>VLOOKUP(Sales_Data17[[#This Row],[Customer Name Index]],Customer_Data[#All],2,0)</f>
        <v>Ole Group</v>
      </c>
      <c r="D1151">
        <v>13</v>
      </c>
      <c r="E1151" t="s">
        <v>3</v>
      </c>
      <c r="F1151" t="s">
        <v>8168</v>
      </c>
      <c r="G1151" t="s">
        <v>8026</v>
      </c>
      <c r="H1151" t="str">
        <f>VLOOKUP(Sales_Data17[[#This Row],[Delivery Region Index]],Regions_Table[#All],2,0)</f>
        <v>Queensland</v>
      </c>
      <c r="I1151" t="str">
        <f>VLOOKUP(Sales_Data17[[#This Row],[Delivery Region Index]],Regions_Table[#All],3,0)</f>
        <v>Maryborough</v>
      </c>
      <c r="J1151">
        <v>37</v>
      </c>
      <c r="K1151">
        <v>5</v>
      </c>
      <c r="L1151" t="str">
        <f>VLOOKUP(Sales_Data17[[#This Row],[Product Description Index]],Products_Data[#All],2,0)</f>
        <v>Hats</v>
      </c>
      <c r="M1151">
        <v>3</v>
      </c>
      <c r="N1151" s="9">
        <v>201.74444444444444</v>
      </c>
      <c r="O1151" s="9">
        <f>Sales_Data17[[#This Row],[Order Quantity]]*Sales_Data17[[#This Row],[Unit Price]]</f>
        <v>605.23333333333335</v>
      </c>
      <c r="P1151" s="9">
        <v>131.13388888888892</v>
      </c>
      <c r="Q1151" s="9">
        <f>Sales_Data17[[#This Row],[Line Total]]-(Sales_Data17[[#This Row],[Total Unit Cost]]*Sales_Data17[[#This Row],[Order Quantity]])</f>
        <v>211.83166666666659</v>
      </c>
      <c r="R1151" s="1" t="str">
        <f>TEXT(Sales_Data17[[#This Row],[OrderDate]],"MMM")</f>
        <v>Sep</v>
      </c>
      <c r="S1151" s="1" t="str">
        <f t="shared" si="17"/>
        <v>2012</v>
      </c>
    </row>
    <row r="1152" spans="1:19">
      <c r="A1152" t="s">
        <v>1175</v>
      </c>
      <c r="B1152" s="2">
        <v>41168</v>
      </c>
      <c r="C1152" s="2" t="str">
        <f>VLOOKUP(Sales_Data17[[#This Row],[Customer Name Index]],Customer_Data[#All],2,0)</f>
        <v>21st Ltd</v>
      </c>
      <c r="D1152">
        <v>10</v>
      </c>
      <c r="E1152" t="s">
        <v>2</v>
      </c>
      <c r="F1152" t="s">
        <v>8168</v>
      </c>
      <c r="G1152" t="s">
        <v>8027</v>
      </c>
      <c r="H1152" t="str">
        <f>VLOOKUP(Sales_Data17[[#This Row],[Delivery Region Index]],Regions_Table[#All],2,0)</f>
        <v>Queensland</v>
      </c>
      <c r="I1152" t="str">
        <f>VLOOKUP(Sales_Data17[[#This Row],[Delivery Region Index]],Regions_Table[#All],3,0)</f>
        <v>Bundaberg</v>
      </c>
      <c r="J1152">
        <v>27</v>
      </c>
      <c r="K1152">
        <v>4</v>
      </c>
      <c r="L1152" t="str">
        <f>VLOOKUP(Sales_Data17[[#This Row],[Product Description Index]],Products_Data[#All],2,0)</f>
        <v>Jeans</v>
      </c>
      <c r="M1152">
        <v>1</v>
      </c>
      <c r="N1152" s="9">
        <v>104.96666666666667</v>
      </c>
      <c r="O1152" s="9">
        <f>Sales_Data17[[#This Row],[Order Quantity]]*Sales_Data17[[#This Row],[Unit Price]]</f>
        <v>104.96666666666667</v>
      </c>
      <c r="P1152" s="9">
        <v>43.036333333333332</v>
      </c>
      <c r="Q1152" s="9">
        <f>Sales_Data17[[#This Row],[Line Total]]-(Sales_Data17[[#This Row],[Total Unit Cost]]*Sales_Data17[[#This Row],[Order Quantity]])</f>
        <v>61.930333333333337</v>
      </c>
      <c r="R1152" s="1" t="str">
        <f>TEXT(Sales_Data17[[#This Row],[OrderDate]],"MMM")</f>
        <v>Sep</v>
      </c>
      <c r="S1152" s="1" t="str">
        <f t="shared" si="17"/>
        <v>2012</v>
      </c>
    </row>
    <row r="1153" spans="1:19">
      <c r="A1153" t="s">
        <v>1176</v>
      </c>
      <c r="B1153" s="2">
        <v>41169</v>
      </c>
      <c r="C1153" s="2" t="str">
        <f>VLOOKUP(Sales_Data17[[#This Row],[Customer Name Index]],Customer_Data[#All],2,0)</f>
        <v xml:space="preserve">Qualitest </v>
      </c>
      <c r="D1153">
        <v>19</v>
      </c>
      <c r="E1153" t="s">
        <v>4</v>
      </c>
      <c r="F1153" t="s">
        <v>8168</v>
      </c>
      <c r="G1153" t="s">
        <v>8028</v>
      </c>
      <c r="H1153" t="str">
        <f>VLOOKUP(Sales_Data17[[#This Row],[Delivery Region Index]],Regions_Table[#All],2,0)</f>
        <v>Victoria</v>
      </c>
      <c r="I1153" t="str">
        <f>VLOOKUP(Sales_Data17[[#This Row],[Delivery Region Index]],Regions_Table[#All],3,0)</f>
        <v>Swan Hill</v>
      </c>
      <c r="J1153">
        <v>55</v>
      </c>
      <c r="K1153">
        <v>8</v>
      </c>
      <c r="L1153" t="str">
        <f>VLOOKUP(Sales_Data17[[#This Row],[Product Description Index]],Products_Data[#All],2,0)</f>
        <v>Shoes</v>
      </c>
      <c r="M1153">
        <v>4</v>
      </c>
      <c r="N1153" s="9">
        <v>94.544444444444437</v>
      </c>
      <c r="O1153" s="9">
        <f>Sales_Data17[[#This Row],[Order Quantity]]*Sales_Data17[[#This Row],[Unit Price]]</f>
        <v>378.17777777777775</v>
      </c>
      <c r="P1153" s="9">
        <v>61.453888888888891</v>
      </c>
      <c r="Q1153" s="9">
        <f>Sales_Data17[[#This Row],[Line Total]]-(Sales_Data17[[#This Row],[Total Unit Cost]]*Sales_Data17[[#This Row],[Order Quantity]])</f>
        <v>132.36222222222219</v>
      </c>
      <c r="R1153" s="1" t="str">
        <f>TEXT(Sales_Data17[[#This Row],[OrderDate]],"MMM")</f>
        <v>Sep</v>
      </c>
      <c r="S1153" s="1" t="str">
        <f t="shared" si="17"/>
        <v>2012</v>
      </c>
    </row>
    <row r="1154" spans="1:19">
      <c r="A1154" t="s">
        <v>1177</v>
      </c>
      <c r="B1154" s="2">
        <v>41169</v>
      </c>
      <c r="C1154" s="2" t="str">
        <f>VLOOKUP(Sales_Data17[[#This Row],[Customer Name Index]],Customer_Data[#All],2,0)</f>
        <v>ETUDE Ltd</v>
      </c>
      <c r="D1154">
        <v>4</v>
      </c>
      <c r="E1154" t="s">
        <v>4</v>
      </c>
      <c r="F1154" t="s">
        <v>8168</v>
      </c>
      <c r="G1154" t="s">
        <v>8027</v>
      </c>
      <c r="H1154" t="str">
        <f>VLOOKUP(Sales_Data17[[#This Row],[Delivery Region Index]],Regions_Table[#All],2,0)</f>
        <v>New South Wales</v>
      </c>
      <c r="I1154" t="str">
        <f>VLOOKUP(Sales_Data17[[#This Row],[Delivery Region Index]],Regions_Table[#All],3,0)</f>
        <v>Griffith</v>
      </c>
      <c r="J1154">
        <v>12</v>
      </c>
      <c r="K1154">
        <v>2</v>
      </c>
      <c r="L1154" t="str">
        <f>VLOOKUP(Sales_Data17[[#This Row],[Product Description Index]],Products_Data[#All],2,0)</f>
        <v>Pants</v>
      </c>
      <c r="M1154">
        <v>9</v>
      </c>
      <c r="N1154" s="9">
        <v>23.077777777777779</v>
      </c>
      <c r="O1154" s="9">
        <f>Sales_Data17[[#This Row],[Order Quantity]]*Sales_Data17[[#This Row],[Unit Price]]</f>
        <v>207.70000000000002</v>
      </c>
      <c r="P1154" s="9">
        <v>19.385333333333335</v>
      </c>
      <c r="Q1154" s="9">
        <f>Sales_Data17[[#This Row],[Line Total]]-(Sales_Data17[[#This Row],[Total Unit Cost]]*Sales_Data17[[#This Row],[Order Quantity]])</f>
        <v>33.231999999999999</v>
      </c>
      <c r="R1154" s="1" t="str">
        <f>TEXT(Sales_Data17[[#This Row],[OrderDate]],"MMM")</f>
        <v>Sep</v>
      </c>
      <c r="S1154" s="1" t="str">
        <f t="shared" ref="S1154:S1217" si="18">TEXT(B1154,"YYY")</f>
        <v>2012</v>
      </c>
    </row>
    <row r="1155" spans="1:19">
      <c r="A1155" t="s">
        <v>1178</v>
      </c>
      <c r="B1155" s="2">
        <v>41169</v>
      </c>
      <c r="C1155" s="2" t="str">
        <f>VLOOKUP(Sales_Data17[[#This Row],[Customer Name Index]],Customer_Data[#All],2,0)</f>
        <v>PEDIFIX, Corp</v>
      </c>
      <c r="D1155">
        <v>6</v>
      </c>
      <c r="E1155" t="s">
        <v>2</v>
      </c>
      <c r="F1155" t="s">
        <v>8168</v>
      </c>
      <c r="G1155" t="s">
        <v>8027</v>
      </c>
      <c r="H1155" t="str">
        <f>VLOOKUP(Sales_Data17[[#This Row],[Delivery Region Index]],Regions_Table[#All],2,0)</f>
        <v>New South Wales</v>
      </c>
      <c r="I1155" t="str">
        <f>VLOOKUP(Sales_Data17[[#This Row],[Delivery Region Index]],Regions_Table[#All],3,0)</f>
        <v>Orange</v>
      </c>
      <c r="J1155">
        <v>18</v>
      </c>
      <c r="K1155">
        <v>3</v>
      </c>
      <c r="L1155" t="str">
        <f>VLOOKUP(Sales_Data17[[#This Row],[Product Description Index]],Products_Data[#All],2,0)</f>
        <v>Sunglasses</v>
      </c>
      <c r="M1155">
        <v>3</v>
      </c>
      <c r="N1155" s="9">
        <v>212.91111111111113</v>
      </c>
      <c r="O1155" s="9">
        <f>Sales_Data17[[#This Row],[Order Quantity]]*Sales_Data17[[#This Row],[Unit Price]]</f>
        <v>638.73333333333335</v>
      </c>
      <c r="P1155" s="9">
        <v>91.551777777777772</v>
      </c>
      <c r="Q1155" s="9">
        <f>Sales_Data17[[#This Row],[Line Total]]-(Sales_Data17[[#This Row],[Total Unit Cost]]*Sales_Data17[[#This Row],[Order Quantity]])</f>
        <v>364.07800000000003</v>
      </c>
      <c r="R1155" s="1" t="str">
        <f>TEXT(Sales_Data17[[#This Row],[OrderDate]],"MMM")</f>
        <v>Sep</v>
      </c>
      <c r="S1155" s="1" t="str">
        <f t="shared" si="18"/>
        <v>2012</v>
      </c>
    </row>
    <row r="1156" spans="1:19">
      <c r="A1156" t="s">
        <v>1179</v>
      </c>
      <c r="B1156" s="2">
        <v>41169</v>
      </c>
      <c r="C1156" s="2" t="str">
        <f>VLOOKUP(Sales_Data17[[#This Row],[Customer Name Index]],Customer_Data[#All],2,0)</f>
        <v>Ole Group</v>
      </c>
      <c r="D1156">
        <v>13</v>
      </c>
      <c r="E1156" t="s">
        <v>2</v>
      </c>
      <c r="F1156" t="s">
        <v>8168</v>
      </c>
      <c r="G1156" t="s">
        <v>8026</v>
      </c>
      <c r="H1156" t="str">
        <f>VLOOKUP(Sales_Data17[[#This Row],[Delivery Region Index]],Regions_Table[#All],2,0)</f>
        <v>Queensland</v>
      </c>
      <c r="I1156" t="str">
        <f>VLOOKUP(Sales_Data17[[#This Row],[Delivery Region Index]],Regions_Table[#All],3,0)</f>
        <v>Mackay</v>
      </c>
      <c r="J1156">
        <v>36</v>
      </c>
      <c r="K1156">
        <v>5</v>
      </c>
      <c r="L1156" t="str">
        <f>VLOOKUP(Sales_Data17[[#This Row],[Product Description Index]],Products_Data[#All],2,0)</f>
        <v>Hats</v>
      </c>
      <c r="M1156">
        <v>3</v>
      </c>
      <c r="N1156" s="9">
        <v>209.93333333333334</v>
      </c>
      <c r="O1156" s="9">
        <f>Sales_Data17[[#This Row],[Order Quantity]]*Sales_Data17[[#This Row],[Unit Price]]</f>
        <v>629.79999999999995</v>
      </c>
      <c r="P1156" s="9">
        <v>107.066</v>
      </c>
      <c r="Q1156" s="9">
        <f>Sales_Data17[[#This Row],[Line Total]]-(Sales_Data17[[#This Row],[Total Unit Cost]]*Sales_Data17[[#This Row],[Order Quantity]])</f>
        <v>308.60199999999998</v>
      </c>
      <c r="R1156" s="1" t="str">
        <f>TEXT(Sales_Data17[[#This Row],[OrderDate]],"MMM")</f>
        <v>Sep</v>
      </c>
      <c r="S1156" s="1" t="str">
        <f t="shared" si="18"/>
        <v>2012</v>
      </c>
    </row>
    <row r="1157" spans="1:19">
      <c r="A1157" t="s">
        <v>1180</v>
      </c>
      <c r="B1157" s="2">
        <v>41170</v>
      </c>
      <c r="C1157" s="2" t="str">
        <f>VLOOKUP(Sales_Data17[[#This Row],[Customer Name Index]],Customer_Data[#All],2,0)</f>
        <v>Procter Corp</v>
      </c>
      <c r="D1157">
        <v>5</v>
      </c>
      <c r="E1157" t="s">
        <v>4</v>
      </c>
      <c r="F1157" t="s">
        <v>8168</v>
      </c>
      <c r="G1157" t="s">
        <v>8027</v>
      </c>
      <c r="H1157" t="str">
        <f>VLOOKUP(Sales_Data17[[#This Row],[Delivery Region Index]],Regions_Table[#All],2,0)</f>
        <v>New South Wales</v>
      </c>
      <c r="I1157" t="str">
        <f>VLOOKUP(Sales_Data17[[#This Row],[Delivery Region Index]],Regions_Table[#All],3,0)</f>
        <v>Maitland</v>
      </c>
      <c r="J1157">
        <v>15</v>
      </c>
      <c r="K1157">
        <v>2</v>
      </c>
      <c r="L1157" t="str">
        <f>VLOOKUP(Sales_Data17[[#This Row],[Product Description Index]],Products_Data[#All],2,0)</f>
        <v>Pants</v>
      </c>
      <c r="M1157">
        <v>3</v>
      </c>
      <c r="N1157" s="9">
        <v>26.8</v>
      </c>
      <c r="O1157" s="9">
        <f>Sales_Data17[[#This Row],[Order Quantity]]*Sales_Data17[[#This Row],[Unit Price]]</f>
        <v>80.400000000000006</v>
      </c>
      <c r="P1157" s="9">
        <v>20.636000000000003</v>
      </c>
      <c r="Q1157" s="9">
        <f>Sales_Data17[[#This Row],[Line Total]]-(Sales_Data17[[#This Row],[Total Unit Cost]]*Sales_Data17[[#This Row],[Order Quantity]])</f>
        <v>18.491999999999997</v>
      </c>
      <c r="R1157" s="1" t="str">
        <f>TEXT(Sales_Data17[[#This Row],[OrderDate]],"MMM")</f>
        <v>Sep</v>
      </c>
      <c r="S1157" s="1" t="str">
        <f t="shared" si="18"/>
        <v>2012</v>
      </c>
    </row>
    <row r="1158" spans="1:19">
      <c r="A1158" t="s">
        <v>1181</v>
      </c>
      <c r="B1158" s="2">
        <v>41170</v>
      </c>
      <c r="C1158" s="2" t="str">
        <f>VLOOKUP(Sales_Data17[[#This Row],[Customer Name Index]],Customer_Data[#All],2,0)</f>
        <v>New Ltd</v>
      </c>
      <c r="D1158">
        <v>7</v>
      </c>
      <c r="E1158" t="s">
        <v>2</v>
      </c>
      <c r="F1158" t="s">
        <v>8168</v>
      </c>
      <c r="G1158" t="s">
        <v>8027</v>
      </c>
      <c r="H1158" t="str">
        <f>VLOOKUP(Sales_Data17[[#This Row],[Delivery Region Index]],Regions_Table[#All],2,0)</f>
        <v>New South Wales</v>
      </c>
      <c r="I1158" t="str">
        <f>VLOOKUP(Sales_Data17[[#This Row],[Delivery Region Index]],Regions_Table[#All],3,0)</f>
        <v>Port Macquarie</v>
      </c>
      <c r="J1158">
        <v>19</v>
      </c>
      <c r="K1158">
        <v>3</v>
      </c>
      <c r="L1158" t="str">
        <f>VLOOKUP(Sales_Data17[[#This Row],[Product Description Index]],Products_Data[#All],2,0)</f>
        <v>Sunglasses</v>
      </c>
      <c r="M1158">
        <v>7</v>
      </c>
      <c r="N1158" s="9">
        <v>668.51111111111118</v>
      </c>
      <c r="O1158" s="9">
        <f>Sales_Data17[[#This Row],[Order Quantity]]*Sales_Data17[[#This Row],[Unit Price]]</f>
        <v>4679.5777777777785</v>
      </c>
      <c r="P1158" s="9">
        <v>488.01311111111113</v>
      </c>
      <c r="Q1158" s="9">
        <f>Sales_Data17[[#This Row],[Line Total]]-(Sales_Data17[[#This Row],[Total Unit Cost]]*Sales_Data17[[#This Row],[Order Quantity]])</f>
        <v>1263.4860000000008</v>
      </c>
      <c r="R1158" s="1" t="str">
        <f>TEXT(Sales_Data17[[#This Row],[OrderDate]],"MMM")</f>
        <v>Sep</v>
      </c>
      <c r="S1158" s="1" t="str">
        <f t="shared" si="18"/>
        <v>2012</v>
      </c>
    </row>
    <row r="1159" spans="1:19">
      <c r="A1159" t="s">
        <v>1182</v>
      </c>
      <c r="B1159" s="2">
        <v>41171</v>
      </c>
      <c r="C1159" s="2" t="str">
        <f>VLOOKUP(Sales_Data17[[#This Row],[Customer Name Index]],Customer_Data[#All],2,0)</f>
        <v xml:space="preserve">WakeFern </v>
      </c>
      <c r="D1159">
        <v>2</v>
      </c>
      <c r="E1159" t="s">
        <v>2</v>
      </c>
      <c r="F1159" t="s">
        <v>8168</v>
      </c>
      <c r="G1159" t="s">
        <v>8027</v>
      </c>
      <c r="H1159" t="str">
        <f>VLOOKUP(Sales_Data17[[#This Row],[Delivery Region Index]],Regions_Table[#All],2,0)</f>
        <v>New South Wales</v>
      </c>
      <c r="I1159" t="str">
        <f>VLOOKUP(Sales_Data17[[#This Row],[Delivery Region Index]],Regions_Table[#All],3,0)</f>
        <v>Cessnock</v>
      </c>
      <c r="J1159">
        <v>6</v>
      </c>
      <c r="K1159">
        <v>1</v>
      </c>
      <c r="L1159" t="str">
        <f>VLOOKUP(Sales_Data17[[#This Row],[Product Description Index]],Products_Data[#All],2,0)</f>
        <v>Shirts</v>
      </c>
      <c r="M1159">
        <v>5</v>
      </c>
      <c r="N1159" s="9">
        <v>119.11111111111111</v>
      </c>
      <c r="O1159" s="9">
        <f>Sales_Data17[[#This Row],[Order Quantity]]*Sales_Data17[[#This Row],[Unit Price]]</f>
        <v>595.55555555555554</v>
      </c>
      <c r="P1159" s="9">
        <v>69.084444444444443</v>
      </c>
      <c r="Q1159" s="9">
        <f>Sales_Data17[[#This Row],[Line Total]]-(Sales_Data17[[#This Row],[Total Unit Cost]]*Sales_Data17[[#This Row],[Order Quantity]])</f>
        <v>250.13333333333333</v>
      </c>
      <c r="R1159" s="1" t="str">
        <f>TEXT(Sales_Data17[[#This Row],[OrderDate]],"MMM")</f>
        <v>Sep</v>
      </c>
      <c r="S1159" s="1" t="str">
        <f t="shared" si="18"/>
        <v>2012</v>
      </c>
    </row>
    <row r="1160" spans="1:19">
      <c r="A1160" t="s">
        <v>1183</v>
      </c>
      <c r="B1160" s="2">
        <v>41171</v>
      </c>
      <c r="C1160" s="2" t="str">
        <f>VLOOKUP(Sales_Data17[[#This Row],[Customer Name Index]],Customer_Data[#All],2,0)</f>
        <v>Avon Corp</v>
      </c>
      <c r="D1160">
        <v>1</v>
      </c>
      <c r="E1160" t="s">
        <v>2</v>
      </c>
      <c r="F1160" t="s">
        <v>8168</v>
      </c>
      <c r="G1160" t="s">
        <v>8027</v>
      </c>
      <c r="H1160" t="str">
        <f>VLOOKUP(Sales_Data17[[#This Row],[Delivery Region Index]],Regions_Table[#All],2,0)</f>
        <v>New South Wales</v>
      </c>
      <c r="I1160" t="str">
        <f>VLOOKUP(Sales_Data17[[#This Row],[Delivery Region Index]],Regions_Table[#All],3,0)</f>
        <v>Sydney</v>
      </c>
      <c r="J1160">
        <v>1</v>
      </c>
      <c r="K1160">
        <v>1</v>
      </c>
      <c r="L1160" t="str">
        <f>VLOOKUP(Sales_Data17[[#This Row],[Product Description Index]],Products_Data[#All],2,0)</f>
        <v>Shirts</v>
      </c>
      <c r="M1160">
        <v>6</v>
      </c>
      <c r="N1160" s="9">
        <v>425.07777777777778</v>
      </c>
      <c r="O1160" s="9">
        <f>Sales_Data17[[#This Row],[Order Quantity]]*Sales_Data17[[#This Row],[Unit Price]]</f>
        <v>2550.4666666666667</v>
      </c>
      <c r="P1160" s="9">
        <v>289.05288888888896</v>
      </c>
      <c r="Q1160" s="9">
        <f>Sales_Data17[[#This Row],[Line Total]]-(Sales_Data17[[#This Row],[Total Unit Cost]]*Sales_Data17[[#This Row],[Order Quantity]])</f>
        <v>816.14933333333283</v>
      </c>
      <c r="R1160" s="1" t="str">
        <f>TEXT(Sales_Data17[[#This Row],[OrderDate]],"MMM")</f>
        <v>Sep</v>
      </c>
      <c r="S1160" s="1" t="str">
        <f t="shared" si="18"/>
        <v>2012</v>
      </c>
    </row>
    <row r="1161" spans="1:19">
      <c r="A1161" t="s">
        <v>1184</v>
      </c>
      <c r="B1161" s="2">
        <v>41171</v>
      </c>
      <c r="C1161" s="2" t="str">
        <f>VLOOKUP(Sales_Data17[[#This Row],[Customer Name Index]],Customer_Data[#All],2,0)</f>
        <v>Pacific Ltd</v>
      </c>
      <c r="D1161">
        <v>20</v>
      </c>
      <c r="E1161" t="s">
        <v>4</v>
      </c>
      <c r="F1161" t="s">
        <v>8168</v>
      </c>
      <c r="G1161" t="s">
        <v>8028</v>
      </c>
      <c r="H1161" t="str">
        <f>VLOOKUP(Sales_Data17[[#This Row],[Delivery Region Index]],Regions_Table[#All],2,0)</f>
        <v>Victoria</v>
      </c>
      <c r="I1161" t="str">
        <f>VLOOKUP(Sales_Data17[[#This Row],[Delivery Region Index]],Regions_Table[#All],3,0)</f>
        <v>Wangaratta</v>
      </c>
      <c r="J1161">
        <v>56</v>
      </c>
      <c r="K1161">
        <v>8</v>
      </c>
      <c r="L1161" t="str">
        <f>VLOOKUP(Sales_Data17[[#This Row],[Product Description Index]],Products_Data[#All],2,0)</f>
        <v>Shoes</v>
      </c>
      <c r="M1161">
        <v>2</v>
      </c>
      <c r="N1161" s="9">
        <v>312.66666666666669</v>
      </c>
      <c r="O1161" s="9">
        <f>Sales_Data17[[#This Row],[Order Quantity]]*Sales_Data17[[#This Row],[Unit Price]]</f>
        <v>625.33333333333337</v>
      </c>
      <c r="P1161" s="9">
        <v>240.75333333333336</v>
      </c>
      <c r="Q1161" s="9">
        <f>Sales_Data17[[#This Row],[Line Total]]-(Sales_Data17[[#This Row],[Total Unit Cost]]*Sales_Data17[[#This Row],[Order Quantity]])</f>
        <v>143.82666666666665</v>
      </c>
      <c r="R1161" s="1" t="str">
        <f>TEXT(Sales_Data17[[#This Row],[OrderDate]],"MMM")</f>
        <v>Sep</v>
      </c>
      <c r="S1161" s="1" t="str">
        <f t="shared" si="18"/>
        <v>2012</v>
      </c>
    </row>
    <row r="1162" spans="1:19">
      <c r="A1162" t="s">
        <v>1185</v>
      </c>
      <c r="B1162" s="2">
        <v>41171</v>
      </c>
      <c r="C1162" s="2" t="str">
        <f>VLOOKUP(Sales_Data17[[#This Row],[Customer Name Index]],Customer_Data[#All],2,0)</f>
        <v>Rochester Ltd</v>
      </c>
      <c r="D1162">
        <v>15</v>
      </c>
      <c r="E1162" t="s">
        <v>4</v>
      </c>
      <c r="F1162" t="s">
        <v>8168</v>
      </c>
      <c r="G1162" t="s">
        <v>8025</v>
      </c>
      <c r="H1162" t="str">
        <f>VLOOKUP(Sales_Data17[[#This Row],[Delivery Region Index]],Regions_Table[#All],2,0)</f>
        <v>Queensland</v>
      </c>
      <c r="I1162" t="str">
        <f>VLOOKUP(Sales_Data17[[#This Row],[Delivery Region Index]],Regions_Table[#All],3,0)</f>
        <v>Thuringowa</v>
      </c>
      <c r="J1162">
        <v>43</v>
      </c>
      <c r="K1162">
        <v>6</v>
      </c>
      <c r="L1162" t="str">
        <f>VLOOKUP(Sales_Data17[[#This Row],[Product Description Index]],Products_Data[#All],2,0)</f>
        <v>Socks</v>
      </c>
      <c r="M1162">
        <v>4</v>
      </c>
      <c r="N1162" s="9">
        <v>291.07777777777778</v>
      </c>
      <c r="O1162" s="9">
        <f>Sales_Data17[[#This Row],[Order Quantity]]*Sales_Data17[[#This Row],[Unit Price]]</f>
        <v>1164.3111111111111</v>
      </c>
      <c r="P1162" s="9">
        <v>200.84366666666668</v>
      </c>
      <c r="Q1162" s="9">
        <f>Sales_Data17[[#This Row],[Line Total]]-(Sales_Data17[[#This Row],[Total Unit Cost]]*Sales_Data17[[#This Row],[Order Quantity]])</f>
        <v>360.93644444444442</v>
      </c>
      <c r="R1162" s="1" t="str">
        <f>TEXT(Sales_Data17[[#This Row],[OrderDate]],"MMM")</f>
        <v>Sep</v>
      </c>
      <c r="S1162" s="1" t="str">
        <f t="shared" si="18"/>
        <v>2012</v>
      </c>
    </row>
    <row r="1163" spans="1:19">
      <c r="A1163" t="s">
        <v>1186</v>
      </c>
      <c r="B1163" s="2">
        <v>41171</v>
      </c>
      <c r="C1163" s="2" t="str">
        <f>VLOOKUP(Sales_Data17[[#This Row],[Customer Name Index]],Customer_Data[#All],2,0)</f>
        <v xml:space="preserve">Ei </v>
      </c>
      <c r="D1163">
        <v>9</v>
      </c>
      <c r="E1163" t="s">
        <v>3</v>
      </c>
      <c r="F1163" t="s">
        <v>8168</v>
      </c>
      <c r="G1163" t="s">
        <v>8027</v>
      </c>
      <c r="H1163" t="str">
        <f>VLOOKUP(Sales_Data17[[#This Row],[Delivery Region Index]],Regions_Table[#All],2,0)</f>
        <v>New South Wales</v>
      </c>
      <c r="I1163" t="str">
        <f>VLOOKUP(Sales_Data17[[#This Row],[Delivery Region Index]],Regions_Table[#All],3,0)</f>
        <v>Wyong</v>
      </c>
      <c r="J1163">
        <v>25</v>
      </c>
      <c r="K1163">
        <v>4</v>
      </c>
      <c r="L1163" t="str">
        <f>VLOOKUP(Sales_Data17[[#This Row],[Product Description Index]],Products_Data[#All],2,0)</f>
        <v>Jeans</v>
      </c>
      <c r="M1163">
        <v>4</v>
      </c>
      <c r="N1163" s="9">
        <v>124.32222222222224</v>
      </c>
      <c r="O1163" s="9">
        <f>Sales_Data17[[#This Row],[Order Quantity]]*Sales_Data17[[#This Row],[Unit Price]]</f>
        <v>497.28888888888895</v>
      </c>
      <c r="P1163" s="9">
        <v>58.431444444444452</v>
      </c>
      <c r="Q1163" s="9">
        <f>Sales_Data17[[#This Row],[Line Total]]-(Sales_Data17[[#This Row],[Total Unit Cost]]*Sales_Data17[[#This Row],[Order Quantity]])</f>
        <v>263.56311111111114</v>
      </c>
      <c r="R1163" s="1" t="str">
        <f>TEXT(Sales_Data17[[#This Row],[OrderDate]],"MMM")</f>
        <v>Sep</v>
      </c>
      <c r="S1163" s="1" t="str">
        <f t="shared" si="18"/>
        <v>2012</v>
      </c>
    </row>
    <row r="1164" spans="1:19">
      <c r="A1164" t="s">
        <v>1187</v>
      </c>
      <c r="B1164" s="2">
        <v>41172</v>
      </c>
      <c r="C1164" s="2" t="str">
        <f>VLOOKUP(Sales_Data17[[#This Row],[Customer Name Index]],Customer_Data[#All],2,0)</f>
        <v>21st Ltd</v>
      </c>
      <c r="D1164">
        <v>10</v>
      </c>
      <c r="E1164" t="s">
        <v>4</v>
      </c>
      <c r="F1164" t="s">
        <v>8168</v>
      </c>
      <c r="G1164" t="s">
        <v>8027</v>
      </c>
      <c r="H1164" t="str">
        <f>VLOOKUP(Sales_Data17[[#This Row],[Delivery Region Index]],Regions_Table[#All],2,0)</f>
        <v>Queensland</v>
      </c>
      <c r="I1164" t="str">
        <f>VLOOKUP(Sales_Data17[[#This Row],[Delivery Region Index]],Regions_Table[#All],3,0)</f>
        <v>Bundaberg</v>
      </c>
      <c r="J1164">
        <v>27</v>
      </c>
      <c r="K1164">
        <v>4</v>
      </c>
      <c r="L1164" t="str">
        <f>VLOOKUP(Sales_Data17[[#This Row],[Product Description Index]],Products_Data[#All],2,0)</f>
        <v>Jeans</v>
      </c>
      <c r="M1164">
        <v>4</v>
      </c>
      <c r="N1164" s="9">
        <v>119.11111111111111</v>
      </c>
      <c r="O1164" s="9">
        <f>Sales_Data17[[#This Row],[Order Quantity]]*Sales_Data17[[#This Row],[Unit Price]]</f>
        <v>476.44444444444446</v>
      </c>
      <c r="P1164" s="9">
        <v>57.173333333333325</v>
      </c>
      <c r="Q1164" s="9">
        <f>Sales_Data17[[#This Row],[Line Total]]-(Sales_Data17[[#This Row],[Total Unit Cost]]*Sales_Data17[[#This Row],[Order Quantity]])</f>
        <v>247.75111111111116</v>
      </c>
      <c r="R1164" s="1" t="str">
        <f>TEXT(Sales_Data17[[#This Row],[OrderDate]],"MMM")</f>
        <v>Sep</v>
      </c>
      <c r="S1164" s="1" t="str">
        <f t="shared" si="18"/>
        <v>2012</v>
      </c>
    </row>
    <row r="1165" spans="1:19">
      <c r="A1165" t="s">
        <v>1188</v>
      </c>
      <c r="B1165" s="2">
        <v>41172</v>
      </c>
      <c r="C1165" s="2" t="str">
        <f>VLOOKUP(Sales_Data17[[#This Row],[Customer Name Index]],Customer_Data[#All],2,0)</f>
        <v>21st Ltd</v>
      </c>
      <c r="D1165">
        <v>10</v>
      </c>
      <c r="E1165" t="s">
        <v>4</v>
      </c>
      <c r="F1165" t="s">
        <v>8168</v>
      </c>
      <c r="G1165" t="s">
        <v>8027</v>
      </c>
      <c r="H1165" t="str">
        <f>VLOOKUP(Sales_Data17[[#This Row],[Delivery Region Index]],Regions_Table[#All],2,0)</f>
        <v>Queensland</v>
      </c>
      <c r="I1165" t="str">
        <f>VLOOKUP(Sales_Data17[[#This Row],[Delivery Region Index]],Regions_Table[#All],3,0)</f>
        <v>Bundaberg</v>
      </c>
      <c r="J1165">
        <v>27</v>
      </c>
      <c r="K1165">
        <v>4</v>
      </c>
      <c r="L1165" t="str">
        <f>VLOOKUP(Sales_Data17[[#This Row],[Product Description Index]],Products_Data[#All],2,0)</f>
        <v>Jeans</v>
      </c>
      <c r="M1165">
        <v>5</v>
      </c>
      <c r="N1165" s="9">
        <v>438.47777777777782</v>
      </c>
      <c r="O1165" s="9">
        <f>Sales_Data17[[#This Row],[Order Quantity]]*Sales_Data17[[#This Row],[Unit Price]]</f>
        <v>2192.3888888888891</v>
      </c>
      <c r="P1165" s="9">
        <v>179.77588888888889</v>
      </c>
      <c r="Q1165" s="9">
        <f>Sales_Data17[[#This Row],[Line Total]]-(Sales_Data17[[#This Row],[Total Unit Cost]]*Sales_Data17[[#This Row],[Order Quantity]])</f>
        <v>1293.5094444444449</v>
      </c>
      <c r="R1165" s="1" t="str">
        <f>TEXT(Sales_Data17[[#This Row],[OrderDate]],"MMM")</f>
        <v>Sep</v>
      </c>
      <c r="S1165" s="1" t="str">
        <f t="shared" si="18"/>
        <v>2012</v>
      </c>
    </row>
    <row r="1166" spans="1:19">
      <c r="A1166" t="s">
        <v>1189</v>
      </c>
      <c r="B1166" s="2">
        <v>41173</v>
      </c>
      <c r="C1166" s="2" t="str">
        <f>VLOOKUP(Sales_Data17[[#This Row],[Customer Name Index]],Customer_Data[#All],2,0)</f>
        <v>Eminence Corp</v>
      </c>
      <c r="D1166">
        <v>18</v>
      </c>
      <c r="E1166" t="s">
        <v>4</v>
      </c>
      <c r="F1166" t="s">
        <v>8168</v>
      </c>
      <c r="G1166" t="s">
        <v>8025</v>
      </c>
      <c r="H1166" t="str">
        <f>VLOOKUP(Sales_Data17[[#This Row],[Delivery Region Index]],Regions_Table[#All],2,0)</f>
        <v>Victoria</v>
      </c>
      <c r="I1166" t="str">
        <f>VLOOKUP(Sales_Data17[[#This Row],[Delivery Region Index]],Regions_Table[#All],3,0)</f>
        <v>Bendigo</v>
      </c>
      <c r="J1166">
        <v>50</v>
      </c>
      <c r="K1166">
        <v>7</v>
      </c>
      <c r="L1166" t="str">
        <f>VLOOKUP(Sales_Data17[[#This Row],[Product Description Index]],Products_Data[#All],2,0)</f>
        <v>Dress Shirts</v>
      </c>
      <c r="M1166">
        <v>5</v>
      </c>
      <c r="N1166" s="9">
        <v>26.8</v>
      </c>
      <c r="O1166" s="9">
        <f>Sales_Data17[[#This Row],[Order Quantity]]*Sales_Data17[[#This Row],[Unit Price]]</f>
        <v>134</v>
      </c>
      <c r="P1166" s="9">
        <v>18.492000000000001</v>
      </c>
      <c r="Q1166" s="9">
        <f>Sales_Data17[[#This Row],[Line Total]]-(Sales_Data17[[#This Row],[Total Unit Cost]]*Sales_Data17[[#This Row],[Order Quantity]])</f>
        <v>41.539999999999992</v>
      </c>
      <c r="R1166" s="1" t="str">
        <f>TEXT(Sales_Data17[[#This Row],[OrderDate]],"MMM")</f>
        <v>Sep</v>
      </c>
      <c r="S1166" s="1" t="str">
        <f t="shared" si="18"/>
        <v>2012</v>
      </c>
    </row>
    <row r="1167" spans="1:19">
      <c r="A1167" t="s">
        <v>1190</v>
      </c>
      <c r="B1167" s="2">
        <v>41173</v>
      </c>
      <c r="C1167" s="2" t="str">
        <f>VLOOKUP(Sales_Data17[[#This Row],[Customer Name Index]],Customer_Data[#All],2,0)</f>
        <v xml:space="preserve">Ei </v>
      </c>
      <c r="D1167">
        <v>9</v>
      </c>
      <c r="E1167" t="s">
        <v>2</v>
      </c>
      <c r="F1167" t="s">
        <v>8168</v>
      </c>
      <c r="G1167" t="s">
        <v>8027</v>
      </c>
      <c r="H1167" t="str">
        <f>VLOOKUP(Sales_Data17[[#This Row],[Delivery Region Index]],Regions_Table[#All],2,0)</f>
        <v>New South Wales</v>
      </c>
      <c r="I1167" t="str">
        <f>VLOOKUP(Sales_Data17[[#This Row],[Delivery Region Index]],Regions_Table[#All],3,0)</f>
        <v>Wollongong</v>
      </c>
      <c r="J1167">
        <v>24</v>
      </c>
      <c r="K1167">
        <v>4</v>
      </c>
      <c r="L1167" t="str">
        <f>VLOOKUP(Sales_Data17[[#This Row],[Product Description Index]],Products_Data[#All],2,0)</f>
        <v>Jeans</v>
      </c>
      <c r="M1167">
        <v>5</v>
      </c>
      <c r="N1167" s="9">
        <v>26.8</v>
      </c>
      <c r="O1167" s="9">
        <f>Sales_Data17[[#This Row],[Order Quantity]]*Sales_Data17[[#This Row],[Unit Price]]</f>
        <v>134</v>
      </c>
      <c r="P1167" s="9">
        <v>17.420000000000002</v>
      </c>
      <c r="Q1167" s="9">
        <f>Sales_Data17[[#This Row],[Line Total]]-(Sales_Data17[[#This Row],[Total Unit Cost]]*Sales_Data17[[#This Row],[Order Quantity]])</f>
        <v>46.899999999999991</v>
      </c>
      <c r="R1167" s="1" t="str">
        <f>TEXT(Sales_Data17[[#This Row],[OrderDate]],"MMM")</f>
        <v>Sep</v>
      </c>
      <c r="S1167" s="1" t="str">
        <f t="shared" si="18"/>
        <v>2012</v>
      </c>
    </row>
    <row r="1168" spans="1:19">
      <c r="A1168" t="s">
        <v>1191</v>
      </c>
      <c r="B1168" s="2">
        <v>41173</v>
      </c>
      <c r="C1168" s="2" t="str">
        <f>VLOOKUP(Sales_Data17[[#This Row],[Customer Name Index]],Customer_Data[#All],2,0)</f>
        <v>Rochester Ltd</v>
      </c>
      <c r="D1168">
        <v>15</v>
      </c>
      <c r="E1168" t="s">
        <v>3</v>
      </c>
      <c r="F1168" t="s">
        <v>8168</v>
      </c>
      <c r="G1168" t="s">
        <v>8025</v>
      </c>
      <c r="H1168" t="str">
        <f>VLOOKUP(Sales_Data17[[#This Row],[Delivery Region Index]],Regions_Table[#All],2,0)</f>
        <v>Queensland</v>
      </c>
      <c r="I1168" t="str">
        <f>VLOOKUP(Sales_Data17[[#This Row],[Delivery Region Index]],Regions_Table[#All],3,0)</f>
        <v>Rockhampton</v>
      </c>
      <c r="J1168">
        <v>41</v>
      </c>
      <c r="K1168">
        <v>6</v>
      </c>
      <c r="L1168" t="str">
        <f>VLOOKUP(Sales_Data17[[#This Row],[Product Description Index]],Products_Data[#All],2,0)</f>
        <v>Socks</v>
      </c>
      <c r="M1168">
        <v>2</v>
      </c>
      <c r="N1168" s="9">
        <v>111.66666666666667</v>
      </c>
      <c r="O1168" s="9">
        <f>Sales_Data17[[#This Row],[Order Quantity]]*Sales_Data17[[#This Row],[Unit Price]]</f>
        <v>223.33333333333334</v>
      </c>
      <c r="P1168" s="9">
        <v>94.916666666666671</v>
      </c>
      <c r="Q1168" s="9">
        <f>Sales_Data17[[#This Row],[Line Total]]-(Sales_Data17[[#This Row],[Total Unit Cost]]*Sales_Data17[[#This Row],[Order Quantity]])</f>
        <v>33.5</v>
      </c>
      <c r="R1168" s="1" t="str">
        <f>TEXT(Sales_Data17[[#This Row],[OrderDate]],"MMM")</f>
        <v>Sep</v>
      </c>
      <c r="S1168" s="1" t="str">
        <f t="shared" si="18"/>
        <v>2012</v>
      </c>
    </row>
    <row r="1169" spans="1:19">
      <c r="A1169" t="s">
        <v>1192</v>
      </c>
      <c r="B1169" s="2">
        <v>41173</v>
      </c>
      <c r="C1169" s="2" t="str">
        <f>VLOOKUP(Sales_Data17[[#This Row],[Customer Name Index]],Customer_Data[#All],2,0)</f>
        <v>Medsep Group</v>
      </c>
      <c r="D1169">
        <v>8</v>
      </c>
      <c r="E1169" t="s">
        <v>3</v>
      </c>
      <c r="F1169" t="s">
        <v>8168</v>
      </c>
      <c r="G1169" t="s">
        <v>8027</v>
      </c>
      <c r="H1169" t="str">
        <f>VLOOKUP(Sales_Data17[[#This Row],[Delivery Region Index]],Regions_Table[#All],2,0)</f>
        <v>New South Wales</v>
      </c>
      <c r="I1169" t="str">
        <f>VLOOKUP(Sales_Data17[[#This Row],[Delivery Region Index]],Regions_Table[#All],3,0)</f>
        <v>Tweed Heads</v>
      </c>
      <c r="J1169">
        <v>22</v>
      </c>
      <c r="K1169">
        <v>4</v>
      </c>
      <c r="L1169" t="str">
        <f>VLOOKUP(Sales_Data17[[#This Row],[Product Description Index]],Products_Data[#All],2,0)</f>
        <v>Jeans</v>
      </c>
      <c r="M1169">
        <v>5</v>
      </c>
      <c r="N1169" s="9">
        <v>26.055555555555557</v>
      </c>
      <c r="O1169" s="9">
        <f>Sales_Data17[[#This Row],[Order Quantity]]*Sales_Data17[[#This Row],[Unit Price]]</f>
        <v>130.27777777777777</v>
      </c>
      <c r="P1169" s="9">
        <v>19.802222222222223</v>
      </c>
      <c r="Q1169" s="9">
        <f>Sales_Data17[[#This Row],[Line Total]]-(Sales_Data17[[#This Row],[Total Unit Cost]]*Sales_Data17[[#This Row],[Order Quantity]])</f>
        <v>31.266666666666652</v>
      </c>
      <c r="R1169" s="1" t="str">
        <f>TEXT(Sales_Data17[[#This Row],[OrderDate]],"MMM")</f>
        <v>Sep</v>
      </c>
      <c r="S1169" s="1" t="str">
        <f t="shared" si="18"/>
        <v>2012</v>
      </c>
    </row>
    <row r="1170" spans="1:19">
      <c r="A1170" t="s">
        <v>1193</v>
      </c>
      <c r="B1170" s="2">
        <v>41173</v>
      </c>
      <c r="C1170" s="2" t="str">
        <f>VLOOKUP(Sales_Data17[[#This Row],[Customer Name Index]],Customer_Data[#All],2,0)</f>
        <v>Medsep Group</v>
      </c>
      <c r="D1170">
        <v>8</v>
      </c>
      <c r="E1170" t="s">
        <v>4</v>
      </c>
      <c r="F1170" t="s">
        <v>8168</v>
      </c>
      <c r="G1170" t="s">
        <v>8027</v>
      </c>
      <c r="H1170" t="str">
        <f>VLOOKUP(Sales_Data17[[#This Row],[Delivery Region Index]],Regions_Table[#All],2,0)</f>
        <v>New South Wales</v>
      </c>
      <c r="I1170" t="str">
        <f>VLOOKUP(Sales_Data17[[#This Row],[Delivery Region Index]],Regions_Table[#All],3,0)</f>
        <v>Wagga Wagga</v>
      </c>
      <c r="J1170">
        <v>23</v>
      </c>
      <c r="K1170">
        <v>4</v>
      </c>
      <c r="L1170" t="str">
        <f>VLOOKUP(Sales_Data17[[#This Row],[Product Description Index]],Products_Data[#All],2,0)</f>
        <v>Jeans</v>
      </c>
      <c r="M1170">
        <v>4</v>
      </c>
      <c r="N1170" s="9">
        <v>100.5</v>
      </c>
      <c r="O1170" s="9">
        <f>Sales_Data17[[#This Row],[Order Quantity]]*Sales_Data17[[#This Row],[Unit Price]]</f>
        <v>402</v>
      </c>
      <c r="P1170" s="9">
        <v>82.41</v>
      </c>
      <c r="Q1170" s="9">
        <f>Sales_Data17[[#This Row],[Line Total]]-(Sales_Data17[[#This Row],[Total Unit Cost]]*Sales_Data17[[#This Row],[Order Quantity]])</f>
        <v>72.360000000000014</v>
      </c>
      <c r="R1170" s="1" t="str">
        <f>TEXT(Sales_Data17[[#This Row],[OrderDate]],"MMM")</f>
        <v>Sep</v>
      </c>
      <c r="S1170" s="1" t="str">
        <f t="shared" si="18"/>
        <v>2012</v>
      </c>
    </row>
    <row r="1171" spans="1:19">
      <c r="A1171" t="s">
        <v>1194</v>
      </c>
      <c r="B1171" s="2">
        <v>41174</v>
      </c>
      <c r="C1171" s="2" t="str">
        <f>VLOOKUP(Sales_Data17[[#This Row],[Customer Name Index]],Customer_Data[#All],2,0)</f>
        <v>Procter Corp</v>
      </c>
      <c r="D1171">
        <v>5</v>
      </c>
      <c r="E1171" t="s">
        <v>4</v>
      </c>
      <c r="F1171" t="s">
        <v>8168</v>
      </c>
      <c r="G1171" t="s">
        <v>8027</v>
      </c>
      <c r="H1171" t="str">
        <f>VLOOKUP(Sales_Data17[[#This Row],[Delivery Region Index]],Regions_Table[#All],2,0)</f>
        <v>New South Wales</v>
      </c>
      <c r="I1171" t="str">
        <f>VLOOKUP(Sales_Data17[[#This Row],[Delivery Region Index]],Regions_Table[#All],3,0)</f>
        <v>Lismore</v>
      </c>
      <c r="J1171">
        <v>14</v>
      </c>
      <c r="K1171">
        <v>2</v>
      </c>
      <c r="L1171" t="str">
        <f>VLOOKUP(Sales_Data17[[#This Row],[Product Description Index]],Products_Data[#All],2,0)</f>
        <v>Pants</v>
      </c>
      <c r="M1171">
        <v>7</v>
      </c>
      <c r="N1171" s="9">
        <v>120.60000000000001</v>
      </c>
      <c r="O1171" s="9">
        <f>Sales_Data17[[#This Row],[Order Quantity]]*Sales_Data17[[#This Row],[Unit Price]]</f>
        <v>844.2</v>
      </c>
      <c r="P1171" s="9">
        <v>53.064</v>
      </c>
      <c r="Q1171" s="9">
        <f>Sales_Data17[[#This Row],[Line Total]]-(Sales_Data17[[#This Row],[Total Unit Cost]]*Sales_Data17[[#This Row],[Order Quantity]])</f>
        <v>472.75200000000007</v>
      </c>
      <c r="R1171" s="1" t="str">
        <f>TEXT(Sales_Data17[[#This Row],[OrderDate]],"MMM")</f>
        <v>Sep</v>
      </c>
      <c r="S1171" s="1" t="str">
        <f t="shared" si="18"/>
        <v>2012</v>
      </c>
    </row>
    <row r="1172" spans="1:19">
      <c r="A1172" t="s">
        <v>1195</v>
      </c>
      <c r="B1172" s="2">
        <v>41174</v>
      </c>
      <c r="C1172" s="2" t="str">
        <f>VLOOKUP(Sales_Data17[[#This Row],[Customer Name Index]],Customer_Data[#All],2,0)</f>
        <v>Procter Corp</v>
      </c>
      <c r="D1172">
        <v>5</v>
      </c>
      <c r="E1172" t="s">
        <v>2</v>
      </c>
      <c r="F1172" t="s">
        <v>8168</v>
      </c>
      <c r="G1172" t="s">
        <v>8027</v>
      </c>
      <c r="H1172" t="str">
        <f>VLOOKUP(Sales_Data17[[#This Row],[Delivery Region Index]],Regions_Table[#All],2,0)</f>
        <v>New South Wales</v>
      </c>
      <c r="I1172" t="str">
        <f>VLOOKUP(Sales_Data17[[#This Row],[Delivery Region Index]],Regions_Table[#All],3,0)</f>
        <v>Lismore</v>
      </c>
      <c r="J1172">
        <v>14</v>
      </c>
      <c r="K1172">
        <v>2</v>
      </c>
      <c r="L1172" t="str">
        <f>VLOOKUP(Sales_Data17[[#This Row],[Product Description Index]],Products_Data[#All],2,0)</f>
        <v>Pants</v>
      </c>
      <c r="M1172">
        <v>6</v>
      </c>
      <c r="N1172" s="9">
        <v>113.15555555555555</v>
      </c>
      <c r="O1172" s="9">
        <f>Sales_Data17[[#This Row],[Order Quantity]]*Sales_Data17[[#This Row],[Unit Price]]</f>
        <v>678.93333333333328</v>
      </c>
      <c r="P1172" s="9">
        <v>66.76177777777778</v>
      </c>
      <c r="Q1172" s="9">
        <f>Sales_Data17[[#This Row],[Line Total]]-(Sales_Data17[[#This Row],[Total Unit Cost]]*Sales_Data17[[#This Row],[Order Quantity]])</f>
        <v>278.3626666666666</v>
      </c>
      <c r="R1172" s="1" t="str">
        <f>TEXT(Sales_Data17[[#This Row],[OrderDate]],"MMM")</f>
        <v>Sep</v>
      </c>
      <c r="S1172" s="1" t="str">
        <f t="shared" si="18"/>
        <v>2012</v>
      </c>
    </row>
    <row r="1173" spans="1:19">
      <c r="A1173" t="s">
        <v>1196</v>
      </c>
      <c r="B1173" s="2">
        <v>41176</v>
      </c>
      <c r="C1173" s="2" t="str">
        <f>VLOOKUP(Sales_Data17[[#This Row],[Customer Name Index]],Customer_Data[#All],2,0)</f>
        <v xml:space="preserve">WakeFern </v>
      </c>
      <c r="D1173">
        <v>2</v>
      </c>
      <c r="E1173" t="s">
        <v>2</v>
      </c>
      <c r="F1173" t="s">
        <v>8168</v>
      </c>
      <c r="G1173" t="s">
        <v>8027</v>
      </c>
      <c r="H1173" t="str">
        <f>VLOOKUP(Sales_Data17[[#This Row],[Delivery Region Index]],Regions_Table[#All],2,0)</f>
        <v>New South Wales</v>
      </c>
      <c r="I1173" t="str">
        <f>VLOOKUP(Sales_Data17[[#This Row],[Delivery Region Index]],Regions_Table[#All],3,0)</f>
        <v>Broken Hill</v>
      </c>
      <c r="J1173">
        <v>5</v>
      </c>
      <c r="K1173">
        <v>1</v>
      </c>
      <c r="L1173" t="str">
        <f>VLOOKUP(Sales_Data17[[#This Row],[Product Description Index]],Products_Data[#All],2,0)</f>
        <v>Shirts</v>
      </c>
      <c r="M1173">
        <v>3</v>
      </c>
      <c r="N1173" s="9">
        <v>29.033333333333335</v>
      </c>
      <c r="O1173" s="9">
        <f>Sales_Data17[[#This Row],[Order Quantity]]*Sales_Data17[[#This Row],[Unit Price]]</f>
        <v>87.100000000000009</v>
      </c>
      <c r="P1173" s="9">
        <v>20.033000000000001</v>
      </c>
      <c r="Q1173" s="9">
        <f>Sales_Data17[[#This Row],[Line Total]]-(Sales_Data17[[#This Row],[Total Unit Cost]]*Sales_Data17[[#This Row],[Order Quantity]])</f>
        <v>27.001000000000005</v>
      </c>
      <c r="R1173" s="1" t="str">
        <f>TEXT(Sales_Data17[[#This Row],[OrderDate]],"MMM")</f>
        <v>Sep</v>
      </c>
      <c r="S1173" s="1" t="str">
        <f t="shared" si="18"/>
        <v>2012</v>
      </c>
    </row>
    <row r="1174" spans="1:19">
      <c r="A1174" t="s">
        <v>1197</v>
      </c>
      <c r="B1174" s="2">
        <v>41176</v>
      </c>
      <c r="C1174" s="2" t="str">
        <f>VLOOKUP(Sales_Data17[[#This Row],[Customer Name Index]],Customer_Data[#All],2,0)</f>
        <v>3LAB, Ltd</v>
      </c>
      <c r="D1174">
        <v>16</v>
      </c>
      <c r="E1174" t="s">
        <v>2</v>
      </c>
      <c r="F1174" t="s">
        <v>8168</v>
      </c>
      <c r="G1174" t="s">
        <v>8025</v>
      </c>
      <c r="H1174" t="str">
        <f>VLOOKUP(Sales_Data17[[#This Row],[Delivery Region Index]],Regions_Table[#All],2,0)</f>
        <v>South Australia</v>
      </c>
      <c r="I1174" t="str">
        <f>VLOOKUP(Sales_Data17[[#This Row],[Delivery Region Index]],Regions_Table[#All],3,0)</f>
        <v>Adelaide</v>
      </c>
      <c r="J1174">
        <v>46</v>
      </c>
      <c r="K1174">
        <v>7</v>
      </c>
      <c r="L1174" t="str">
        <f>VLOOKUP(Sales_Data17[[#This Row],[Product Description Index]],Products_Data[#All],2,0)</f>
        <v>Dress Shirts</v>
      </c>
      <c r="M1174">
        <v>1</v>
      </c>
      <c r="N1174" s="9">
        <v>437.73333333333335</v>
      </c>
      <c r="O1174" s="9">
        <f>Sales_Data17[[#This Row],[Order Quantity]]*Sales_Data17[[#This Row],[Unit Price]]</f>
        <v>437.73333333333335</v>
      </c>
      <c r="P1174" s="9">
        <v>240.75333333333336</v>
      </c>
      <c r="Q1174" s="9">
        <f>Sales_Data17[[#This Row],[Line Total]]-(Sales_Data17[[#This Row],[Total Unit Cost]]*Sales_Data17[[#This Row],[Order Quantity]])</f>
        <v>196.98</v>
      </c>
      <c r="R1174" s="1" t="str">
        <f>TEXT(Sales_Data17[[#This Row],[OrderDate]],"MMM")</f>
        <v>Sep</v>
      </c>
      <c r="S1174" s="1" t="str">
        <f t="shared" si="18"/>
        <v>2012</v>
      </c>
    </row>
    <row r="1175" spans="1:19">
      <c r="A1175" t="s">
        <v>1198</v>
      </c>
      <c r="B1175" s="2">
        <v>41176</v>
      </c>
      <c r="C1175" s="2" t="str">
        <f>VLOOKUP(Sales_Data17[[#This Row],[Customer Name Index]],Customer_Data[#All],2,0)</f>
        <v>Pure Group</v>
      </c>
      <c r="D1175">
        <v>17</v>
      </c>
      <c r="E1175" t="s">
        <v>2</v>
      </c>
      <c r="F1175" t="s">
        <v>8168</v>
      </c>
      <c r="G1175" t="s">
        <v>8025</v>
      </c>
      <c r="H1175" t="str">
        <f>VLOOKUP(Sales_Data17[[#This Row],[Delivery Region Index]],Regions_Table[#All],2,0)</f>
        <v>Victoria</v>
      </c>
      <c r="I1175" t="str">
        <f>VLOOKUP(Sales_Data17[[#This Row],[Delivery Region Index]],Regions_Table[#All],3,0)</f>
        <v>Benalla</v>
      </c>
      <c r="J1175">
        <v>48</v>
      </c>
      <c r="K1175">
        <v>7</v>
      </c>
      <c r="L1175" t="str">
        <f>VLOOKUP(Sales_Data17[[#This Row],[Product Description Index]],Products_Data[#All],2,0)</f>
        <v>Dress Shirts</v>
      </c>
      <c r="M1175">
        <v>8</v>
      </c>
      <c r="N1175" s="9">
        <v>679.67777777777781</v>
      </c>
      <c r="O1175" s="9">
        <f>Sales_Data17[[#This Row],[Order Quantity]]*Sales_Data17[[#This Row],[Unit Price]]</f>
        <v>5437.4222222222224</v>
      </c>
      <c r="P1175" s="9">
        <v>373.82277777777784</v>
      </c>
      <c r="Q1175" s="9">
        <f>Sales_Data17[[#This Row],[Line Total]]-(Sales_Data17[[#This Row],[Total Unit Cost]]*Sales_Data17[[#This Row],[Order Quantity]])</f>
        <v>2446.8399999999997</v>
      </c>
      <c r="R1175" s="1" t="str">
        <f>TEXT(Sales_Data17[[#This Row],[OrderDate]],"MMM")</f>
        <v>Sep</v>
      </c>
      <c r="S1175" s="1" t="str">
        <f t="shared" si="18"/>
        <v>2012</v>
      </c>
    </row>
    <row r="1176" spans="1:19">
      <c r="A1176" t="s">
        <v>1199</v>
      </c>
      <c r="B1176" s="2">
        <v>41177</v>
      </c>
      <c r="C1176" s="2" t="str">
        <f>VLOOKUP(Sales_Data17[[#This Row],[Customer Name Index]],Customer_Data[#All],2,0)</f>
        <v>New Ltd</v>
      </c>
      <c r="D1176">
        <v>7</v>
      </c>
      <c r="E1176" t="s">
        <v>4</v>
      </c>
      <c r="F1176" t="s">
        <v>8168</v>
      </c>
      <c r="G1176" t="s">
        <v>8027</v>
      </c>
      <c r="H1176" t="str">
        <f>VLOOKUP(Sales_Data17[[#This Row],[Delivery Region Index]],Regions_Table[#All],2,0)</f>
        <v>New South Wales</v>
      </c>
      <c r="I1176" t="str">
        <f>VLOOKUP(Sales_Data17[[#This Row],[Delivery Region Index]],Regions_Table[#All],3,0)</f>
        <v>Queanbeyan</v>
      </c>
      <c r="J1176">
        <v>20</v>
      </c>
      <c r="K1176">
        <v>3</v>
      </c>
      <c r="L1176" t="str">
        <f>VLOOKUP(Sales_Data17[[#This Row],[Product Description Index]],Products_Data[#All],2,0)</f>
        <v>Sunglasses</v>
      </c>
      <c r="M1176">
        <v>3</v>
      </c>
      <c r="N1176" s="9">
        <v>197.27777777777777</v>
      </c>
      <c r="O1176" s="9">
        <f>Sales_Data17[[#This Row],[Order Quantity]]*Sales_Data17[[#This Row],[Unit Price]]</f>
        <v>591.83333333333326</v>
      </c>
      <c r="P1176" s="9">
        <v>134.14888888888891</v>
      </c>
      <c r="Q1176" s="9">
        <f>Sales_Data17[[#This Row],[Line Total]]-(Sales_Data17[[#This Row],[Total Unit Cost]]*Sales_Data17[[#This Row],[Order Quantity]])</f>
        <v>189.38666666666654</v>
      </c>
      <c r="R1176" s="1" t="str">
        <f>TEXT(Sales_Data17[[#This Row],[OrderDate]],"MMM")</f>
        <v>Sep</v>
      </c>
      <c r="S1176" s="1" t="str">
        <f t="shared" si="18"/>
        <v>2012</v>
      </c>
    </row>
    <row r="1177" spans="1:19">
      <c r="A1177" t="s">
        <v>1200</v>
      </c>
      <c r="B1177" s="2">
        <v>41177</v>
      </c>
      <c r="C1177" s="2" t="str">
        <f>VLOOKUP(Sales_Data17[[#This Row],[Customer Name Index]],Customer_Data[#All],2,0)</f>
        <v xml:space="preserve">Ei </v>
      </c>
      <c r="D1177">
        <v>9</v>
      </c>
      <c r="E1177" t="s">
        <v>2</v>
      </c>
      <c r="F1177" t="s">
        <v>8168</v>
      </c>
      <c r="G1177" t="s">
        <v>8027</v>
      </c>
      <c r="H1177" t="str">
        <f>VLOOKUP(Sales_Data17[[#This Row],[Delivery Region Index]],Regions_Table[#All],2,0)</f>
        <v>New South Wales</v>
      </c>
      <c r="I1177" t="str">
        <f>VLOOKUP(Sales_Data17[[#This Row],[Delivery Region Index]],Regions_Table[#All],3,0)</f>
        <v>Wyong</v>
      </c>
      <c r="J1177">
        <v>25</v>
      </c>
      <c r="K1177">
        <v>4</v>
      </c>
      <c r="L1177" t="str">
        <f>VLOOKUP(Sales_Data17[[#This Row],[Product Description Index]],Products_Data[#All],2,0)</f>
        <v>Jeans</v>
      </c>
      <c r="M1177">
        <v>7</v>
      </c>
      <c r="N1177" s="9">
        <v>111.66666666666667</v>
      </c>
      <c r="O1177" s="9">
        <f>Sales_Data17[[#This Row],[Order Quantity]]*Sales_Data17[[#This Row],[Unit Price]]</f>
        <v>781.66666666666674</v>
      </c>
      <c r="P1177" s="9">
        <v>75.933333333333337</v>
      </c>
      <c r="Q1177" s="9">
        <f>Sales_Data17[[#This Row],[Line Total]]-(Sales_Data17[[#This Row],[Total Unit Cost]]*Sales_Data17[[#This Row],[Order Quantity]])</f>
        <v>250.13333333333344</v>
      </c>
      <c r="R1177" s="1" t="str">
        <f>TEXT(Sales_Data17[[#This Row],[OrderDate]],"MMM")</f>
        <v>Sep</v>
      </c>
      <c r="S1177" s="1" t="str">
        <f t="shared" si="18"/>
        <v>2012</v>
      </c>
    </row>
    <row r="1178" spans="1:19">
      <c r="A1178" t="s">
        <v>1201</v>
      </c>
      <c r="B1178" s="2">
        <v>41177</v>
      </c>
      <c r="C1178" s="2" t="str">
        <f>VLOOKUP(Sales_Data17[[#This Row],[Customer Name Index]],Customer_Data[#All],2,0)</f>
        <v>Pacific Ltd</v>
      </c>
      <c r="D1178">
        <v>20</v>
      </c>
      <c r="E1178" t="s">
        <v>2</v>
      </c>
      <c r="F1178" t="s">
        <v>8168</v>
      </c>
      <c r="G1178" t="s">
        <v>8028</v>
      </c>
      <c r="H1178" t="str">
        <f>VLOOKUP(Sales_Data17[[#This Row],[Delivery Region Index]],Regions_Table[#All],2,0)</f>
        <v>Victoria</v>
      </c>
      <c r="I1178" t="str">
        <f>VLOOKUP(Sales_Data17[[#This Row],[Delivery Region Index]],Regions_Table[#All],3,0)</f>
        <v>Wodonga</v>
      </c>
      <c r="J1178">
        <v>58</v>
      </c>
      <c r="K1178">
        <v>8</v>
      </c>
      <c r="L1178" t="str">
        <f>VLOOKUP(Sales_Data17[[#This Row],[Product Description Index]],Products_Data[#All],2,0)</f>
        <v>Shoes</v>
      </c>
      <c r="M1178">
        <v>4</v>
      </c>
      <c r="N1178" s="9">
        <v>128.78888888888889</v>
      </c>
      <c r="O1178" s="9">
        <f>Sales_Data17[[#This Row],[Order Quantity]]*Sales_Data17[[#This Row],[Unit Price]]</f>
        <v>515.15555555555557</v>
      </c>
      <c r="P1178" s="9">
        <v>109.47055555555556</v>
      </c>
      <c r="Q1178" s="9">
        <f>Sales_Data17[[#This Row],[Line Total]]-(Sales_Data17[[#This Row],[Total Unit Cost]]*Sales_Data17[[#This Row],[Order Quantity]])</f>
        <v>77.273333333333312</v>
      </c>
      <c r="R1178" s="1" t="str">
        <f>TEXT(Sales_Data17[[#This Row],[OrderDate]],"MMM")</f>
        <v>Sep</v>
      </c>
      <c r="S1178" s="1" t="str">
        <f t="shared" si="18"/>
        <v>2012</v>
      </c>
    </row>
    <row r="1179" spans="1:19">
      <c r="A1179" t="s">
        <v>1202</v>
      </c>
      <c r="B1179" s="2">
        <v>41177</v>
      </c>
      <c r="C1179" s="2" t="str">
        <f>VLOOKUP(Sales_Data17[[#This Row],[Customer Name Index]],Customer_Data[#All],2,0)</f>
        <v xml:space="preserve">Linde </v>
      </c>
      <c r="D1179">
        <v>14</v>
      </c>
      <c r="E1179" t="s">
        <v>2</v>
      </c>
      <c r="F1179" t="s">
        <v>8168</v>
      </c>
      <c r="G1179" t="s">
        <v>8026</v>
      </c>
      <c r="H1179" t="str">
        <f>VLOOKUP(Sales_Data17[[#This Row],[Delivery Region Index]],Regions_Table[#All],2,0)</f>
        <v>Queensland</v>
      </c>
      <c r="I1179" t="str">
        <f>VLOOKUP(Sales_Data17[[#This Row],[Delivery Region Index]],Regions_Table[#All],3,0)</f>
        <v>Rockhampton</v>
      </c>
      <c r="J1179">
        <v>41</v>
      </c>
      <c r="K1179">
        <v>6</v>
      </c>
      <c r="L1179" t="str">
        <f>VLOOKUP(Sales_Data17[[#This Row],[Product Description Index]],Products_Data[#All],2,0)</f>
        <v>Socks</v>
      </c>
      <c r="M1179">
        <v>4</v>
      </c>
      <c r="N1179" s="9">
        <v>26.8</v>
      </c>
      <c r="O1179" s="9">
        <f>Sales_Data17[[#This Row],[Order Quantity]]*Sales_Data17[[#This Row],[Unit Price]]</f>
        <v>107.2</v>
      </c>
      <c r="P1179" s="9">
        <v>22.244</v>
      </c>
      <c r="Q1179" s="9">
        <f>Sales_Data17[[#This Row],[Line Total]]-(Sales_Data17[[#This Row],[Total Unit Cost]]*Sales_Data17[[#This Row],[Order Quantity]])</f>
        <v>18.224000000000004</v>
      </c>
      <c r="R1179" s="1" t="str">
        <f>TEXT(Sales_Data17[[#This Row],[OrderDate]],"MMM")</f>
        <v>Sep</v>
      </c>
      <c r="S1179" s="1" t="str">
        <f t="shared" si="18"/>
        <v>2012</v>
      </c>
    </row>
    <row r="1180" spans="1:19">
      <c r="A1180" t="s">
        <v>1203</v>
      </c>
      <c r="B1180" s="2">
        <v>41177</v>
      </c>
      <c r="C1180" s="2" t="str">
        <f>VLOOKUP(Sales_Data17[[#This Row],[Customer Name Index]],Customer_Data[#All],2,0)</f>
        <v>21st Ltd</v>
      </c>
      <c r="D1180">
        <v>10</v>
      </c>
      <c r="E1180" t="s">
        <v>4</v>
      </c>
      <c r="F1180" t="s">
        <v>8168</v>
      </c>
      <c r="G1180" t="s">
        <v>8026</v>
      </c>
      <c r="H1180" t="str">
        <f>VLOOKUP(Sales_Data17[[#This Row],[Delivery Region Index]],Regions_Table[#All],2,0)</f>
        <v>Queensland</v>
      </c>
      <c r="I1180" t="str">
        <f>VLOOKUP(Sales_Data17[[#This Row],[Delivery Region Index]],Regions_Table[#All],3,0)</f>
        <v>Charters Towers</v>
      </c>
      <c r="J1180">
        <v>29</v>
      </c>
      <c r="K1180">
        <v>4</v>
      </c>
      <c r="L1180" t="str">
        <f>VLOOKUP(Sales_Data17[[#This Row],[Product Description Index]],Products_Data[#All],2,0)</f>
        <v>Jeans</v>
      </c>
      <c r="M1180">
        <v>3</v>
      </c>
      <c r="N1180" s="9">
        <v>659.57777777777778</v>
      </c>
      <c r="O1180" s="9">
        <f>Sales_Data17[[#This Row],[Order Quantity]]*Sales_Data17[[#This Row],[Unit Price]]</f>
        <v>1978.7333333333333</v>
      </c>
      <c r="P1180" s="9">
        <v>362.76777777777784</v>
      </c>
      <c r="Q1180" s="9">
        <f>Sales_Data17[[#This Row],[Line Total]]-(Sales_Data17[[#This Row],[Total Unit Cost]]*Sales_Data17[[#This Row],[Order Quantity]])</f>
        <v>890.42999999999984</v>
      </c>
      <c r="R1180" s="1" t="str">
        <f>TEXT(Sales_Data17[[#This Row],[OrderDate]],"MMM")</f>
        <v>Sep</v>
      </c>
      <c r="S1180" s="1" t="str">
        <f t="shared" si="18"/>
        <v>2012</v>
      </c>
    </row>
    <row r="1181" spans="1:19">
      <c r="A1181" t="s">
        <v>1204</v>
      </c>
      <c r="B1181" s="2">
        <v>41177</v>
      </c>
      <c r="C1181" s="2" t="str">
        <f>VLOOKUP(Sales_Data17[[#This Row],[Customer Name Index]],Customer_Data[#All],2,0)</f>
        <v>Pure Group</v>
      </c>
      <c r="D1181">
        <v>17</v>
      </c>
      <c r="E1181" t="s">
        <v>2</v>
      </c>
      <c r="F1181" t="s">
        <v>8168</v>
      </c>
      <c r="G1181" t="s">
        <v>8025</v>
      </c>
      <c r="H1181" t="str">
        <f>VLOOKUP(Sales_Data17[[#This Row],[Delivery Region Index]],Regions_Table[#All],2,0)</f>
        <v>Victoria</v>
      </c>
      <c r="I1181" t="str">
        <f>VLOOKUP(Sales_Data17[[#This Row],[Delivery Region Index]],Regions_Table[#All],3,0)</f>
        <v>Ballarat</v>
      </c>
      <c r="J1181">
        <v>49</v>
      </c>
      <c r="K1181">
        <v>7</v>
      </c>
      <c r="L1181" t="str">
        <f>VLOOKUP(Sales_Data17[[#This Row],[Product Description Index]],Products_Data[#All],2,0)</f>
        <v>Dress Shirts</v>
      </c>
      <c r="M1181">
        <v>6</v>
      </c>
      <c r="N1181" s="9">
        <v>103.47777777777779</v>
      </c>
      <c r="O1181" s="9">
        <f>Sales_Data17[[#This Row],[Order Quantity]]*Sales_Data17[[#This Row],[Unit Price]]</f>
        <v>620.86666666666679</v>
      </c>
      <c r="P1181" s="9">
        <v>43.460666666666668</v>
      </c>
      <c r="Q1181" s="9">
        <f>Sales_Data17[[#This Row],[Line Total]]-(Sales_Data17[[#This Row],[Total Unit Cost]]*Sales_Data17[[#This Row],[Order Quantity]])</f>
        <v>360.10266666666678</v>
      </c>
      <c r="R1181" s="1" t="str">
        <f>TEXT(Sales_Data17[[#This Row],[OrderDate]],"MMM")</f>
        <v>Sep</v>
      </c>
      <c r="S1181" s="1" t="str">
        <f t="shared" si="18"/>
        <v>2012</v>
      </c>
    </row>
    <row r="1182" spans="1:19">
      <c r="A1182" t="s">
        <v>1205</v>
      </c>
      <c r="B1182" s="2">
        <v>41178</v>
      </c>
      <c r="C1182" s="2" t="str">
        <f>VLOOKUP(Sales_Data17[[#This Row],[Customer Name Index]],Customer_Data[#All],2,0)</f>
        <v>New Ltd</v>
      </c>
      <c r="D1182">
        <v>7</v>
      </c>
      <c r="E1182" t="s">
        <v>2</v>
      </c>
      <c r="F1182" t="s">
        <v>8168</v>
      </c>
      <c r="G1182" t="s">
        <v>8027</v>
      </c>
      <c r="H1182" t="str">
        <f>VLOOKUP(Sales_Data17[[#This Row],[Delivery Region Index]],Regions_Table[#All],2,0)</f>
        <v>New South Wales</v>
      </c>
      <c r="I1182" t="str">
        <f>VLOOKUP(Sales_Data17[[#This Row],[Delivery Region Index]],Regions_Table[#All],3,0)</f>
        <v>Queanbeyan</v>
      </c>
      <c r="J1182">
        <v>20</v>
      </c>
      <c r="K1182">
        <v>3</v>
      </c>
      <c r="L1182" t="str">
        <f>VLOOKUP(Sales_Data17[[#This Row],[Product Description Index]],Products_Data[#All],2,0)</f>
        <v>Sunglasses</v>
      </c>
      <c r="M1182">
        <v>1</v>
      </c>
      <c r="N1182" s="9">
        <v>144.42222222222222</v>
      </c>
      <c r="O1182" s="9">
        <f>Sales_Data17[[#This Row],[Order Quantity]]*Sales_Data17[[#This Row],[Unit Price]]</f>
        <v>144.42222222222222</v>
      </c>
      <c r="P1182" s="9">
        <v>69.322666666666663</v>
      </c>
      <c r="Q1182" s="9">
        <f>Sales_Data17[[#This Row],[Line Total]]-(Sales_Data17[[#This Row],[Total Unit Cost]]*Sales_Data17[[#This Row],[Order Quantity]])</f>
        <v>75.099555555555554</v>
      </c>
      <c r="R1182" s="1" t="str">
        <f>TEXT(Sales_Data17[[#This Row],[OrderDate]],"MMM")</f>
        <v>Sep</v>
      </c>
      <c r="S1182" s="1" t="str">
        <f t="shared" si="18"/>
        <v>2012</v>
      </c>
    </row>
    <row r="1183" spans="1:19">
      <c r="A1183" t="s">
        <v>1206</v>
      </c>
      <c r="B1183" s="2">
        <v>41178</v>
      </c>
      <c r="C1183" s="2" t="str">
        <f>VLOOKUP(Sales_Data17[[#This Row],[Customer Name Index]],Customer_Data[#All],2,0)</f>
        <v>ETUDE Ltd</v>
      </c>
      <c r="D1183">
        <v>4</v>
      </c>
      <c r="E1183" t="s">
        <v>3</v>
      </c>
      <c r="F1183" t="s">
        <v>8168</v>
      </c>
      <c r="G1183" t="s">
        <v>8027</v>
      </c>
      <c r="H1183" t="str">
        <f>VLOOKUP(Sales_Data17[[#This Row],[Delivery Region Index]],Regions_Table[#All],2,0)</f>
        <v>New South Wales</v>
      </c>
      <c r="I1183" t="str">
        <f>VLOOKUP(Sales_Data17[[#This Row],[Delivery Region Index]],Regions_Table[#All],3,0)</f>
        <v>Gosford</v>
      </c>
      <c r="J1183">
        <v>9</v>
      </c>
      <c r="K1183">
        <v>2</v>
      </c>
      <c r="L1183" t="str">
        <f>VLOOKUP(Sales_Data17[[#This Row],[Product Description Index]],Products_Data[#All],2,0)</f>
        <v>Pants</v>
      </c>
      <c r="M1183">
        <v>3</v>
      </c>
      <c r="N1183" s="9">
        <v>597.04444444444448</v>
      </c>
      <c r="O1183" s="9">
        <f>Sales_Data17[[#This Row],[Order Quantity]]*Sales_Data17[[#This Row],[Unit Price]]</f>
        <v>1791.1333333333334</v>
      </c>
      <c r="P1183" s="9">
        <v>262.69955555555561</v>
      </c>
      <c r="Q1183" s="9">
        <f>Sales_Data17[[#This Row],[Line Total]]-(Sales_Data17[[#This Row],[Total Unit Cost]]*Sales_Data17[[#This Row],[Order Quantity]])</f>
        <v>1003.0346666666667</v>
      </c>
      <c r="R1183" s="1" t="str">
        <f>TEXT(Sales_Data17[[#This Row],[OrderDate]],"MMM")</f>
        <v>Sep</v>
      </c>
      <c r="S1183" s="1" t="str">
        <f t="shared" si="18"/>
        <v>2012</v>
      </c>
    </row>
    <row r="1184" spans="1:19">
      <c r="A1184" t="s">
        <v>1207</v>
      </c>
      <c r="B1184" s="2">
        <v>41178</v>
      </c>
      <c r="C1184" s="2" t="str">
        <f>VLOOKUP(Sales_Data17[[#This Row],[Customer Name Index]],Customer_Data[#All],2,0)</f>
        <v xml:space="preserve">Qualitest </v>
      </c>
      <c r="D1184">
        <v>19</v>
      </c>
      <c r="E1184" t="s">
        <v>4</v>
      </c>
      <c r="F1184" t="s">
        <v>8168</v>
      </c>
      <c r="G1184" t="s">
        <v>8028</v>
      </c>
      <c r="H1184" t="str">
        <f>VLOOKUP(Sales_Data17[[#This Row],[Delivery Region Index]],Regions_Table[#All],2,0)</f>
        <v>Victoria</v>
      </c>
      <c r="I1184" t="str">
        <f>VLOOKUP(Sales_Data17[[#This Row],[Delivery Region Index]],Regions_Table[#All],3,0)</f>
        <v>Mildura</v>
      </c>
      <c r="J1184">
        <v>53</v>
      </c>
      <c r="K1184">
        <v>8</v>
      </c>
      <c r="L1184" t="str">
        <f>VLOOKUP(Sales_Data17[[#This Row],[Product Description Index]],Products_Data[#All],2,0)</f>
        <v>Shoes</v>
      </c>
      <c r="M1184">
        <v>5</v>
      </c>
      <c r="N1184" s="9">
        <v>247.15555555555557</v>
      </c>
      <c r="O1184" s="9">
        <f>Sales_Data17[[#This Row],[Order Quantity]]*Sales_Data17[[#This Row],[Unit Price]]</f>
        <v>1235.7777777777778</v>
      </c>
      <c r="P1184" s="9">
        <v>200.19600000000003</v>
      </c>
      <c r="Q1184" s="9">
        <f>Sales_Data17[[#This Row],[Line Total]]-(Sales_Data17[[#This Row],[Total Unit Cost]]*Sales_Data17[[#This Row],[Order Quantity]])</f>
        <v>234.7977777777777</v>
      </c>
      <c r="R1184" s="1" t="str">
        <f>TEXT(Sales_Data17[[#This Row],[OrderDate]],"MMM")</f>
        <v>Sep</v>
      </c>
      <c r="S1184" s="1" t="str">
        <f t="shared" si="18"/>
        <v>2012</v>
      </c>
    </row>
    <row r="1185" spans="1:19">
      <c r="A1185" t="s">
        <v>1208</v>
      </c>
      <c r="B1185" s="2">
        <v>41178</v>
      </c>
      <c r="C1185" s="2" t="str">
        <f>VLOOKUP(Sales_Data17[[#This Row],[Customer Name Index]],Customer_Data[#All],2,0)</f>
        <v>Apollo Ltd</v>
      </c>
      <c r="D1185">
        <v>11</v>
      </c>
      <c r="E1185" t="s">
        <v>2</v>
      </c>
      <c r="F1185" t="s">
        <v>8168</v>
      </c>
      <c r="G1185" t="s">
        <v>8026</v>
      </c>
      <c r="H1185" t="str">
        <f>VLOOKUP(Sales_Data17[[#This Row],[Delivery Region Index]],Regions_Table[#All],2,0)</f>
        <v>Queensland</v>
      </c>
      <c r="I1185" t="str">
        <f>VLOOKUP(Sales_Data17[[#This Row],[Delivery Region Index]],Regions_Table[#All],3,0)</f>
        <v>Gladstone</v>
      </c>
      <c r="J1185">
        <v>30</v>
      </c>
      <c r="K1185">
        <v>5</v>
      </c>
      <c r="L1185" t="str">
        <f>VLOOKUP(Sales_Data17[[#This Row],[Product Description Index]],Products_Data[#All],2,0)</f>
        <v>Hats</v>
      </c>
      <c r="M1185">
        <v>5</v>
      </c>
      <c r="N1185" s="9">
        <v>297.03333333333336</v>
      </c>
      <c r="O1185" s="9">
        <f>Sales_Data17[[#This Row],[Order Quantity]]*Sales_Data17[[#This Row],[Unit Price]]</f>
        <v>1485.1666666666667</v>
      </c>
      <c r="P1185" s="9">
        <v>187.131</v>
      </c>
      <c r="Q1185" s="9">
        <f>Sales_Data17[[#This Row],[Line Total]]-(Sales_Data17[[#This Row],[Total Unit Cost]]*Sales_Data17[[#This Row],[Order Quantity]])</f>
        <v>549.51166666666677</v>
      </c>
      <c r="R1185" s="1" t="str">
        <f>TEXT(Sales_Data17[[#This Row],[OrderDate]],"MMM")</f>
        <v>Sep</v>
      </c>
      <c r="S1185" s="1" t="str">
        <f t="shared" si="18"/>
        <v>2012</v>
      </c>
    </row>
    <row r="1186" spans="1:19">
      <c r="A1186" t="s">
        <v>1209</v>
      </c>
      <c r="B1186" s="2">
        <v>41178</v>
      </c>
      <c r="C1186" s="2" t="str">
        <f>VLOOKUP(Sales_Data17[[#This Row],[Customer Name Index]],Customer_Data[#All],2,0)</f>
        <v>3LAB, Ltd</v>
      </c>
      <c r="D1186">
        <v>16</v>
      </c>
      <c r="E1186" t="s">
        <v>2</v>
      </c>
      <c r="F1186" t="s">
        <v>8168</v>
      </c>
      <c r="G1186" t="s">
        <v>8025</v>
      </c>
      <c r="H1186" t="str">
        <f>VLOOKUP(Sales_Data17[[#This Row],[Delivery Region Index]],Regions_Table[#All],2,0)</f>
        <v>South Australia</v>
      </c>
      <c r="I1186" t="str">
        <f>VLOOKUP(Sales_Data17[[#This Row],[Delivery Region Index]],Regions_Table[#All],3,0)</f>
        <v>Adelaide</v>
      </c>
      <c r="J1186">
        <v>46</v>
      </c>
      <c r="K1186">
        <v>7</v>
      </c>
      <c r="L1186" t="str">
        <f>VLOOKUP(Sales_Data17[[#This Row],[Product Description Index]],Products_Data[#All],2,0)</f>
        <v>Dress Shirts</v>
      </c>
      <c r="M1186">
        <v>4</v>
      </c>
      <c r="N1186" s="9">
        <v>444.43333333333334</v>
      </c>
      <c r="O1186" s="9">
        <f>Sales_Data17[[#This Row],[Order Quantity]]*Sales_Data17[[#This Row],[Unit Price]]</f>
        <v>1777.7333333333333</v>
      </c>
      <c r="P1186" s="9">
        <v>284.43733333333336</v>
      </c>
      <c r="Q1186" s="9">
        <f>Sales_Data17[[#This Row],[Line Total]]-(Sales_Data17[[#This Row],[Total Unit Cost]]*Sales_Data17[[#This Row],[Order Quantity]])</f>
        <v>639.98399999999992</v>
      </c>
      <c r="R1186" s="1" t="str">
        <f>TEXT(Sales_Data17[[#This Row],[OrderDate]],"MMM")</f>
        <v>Sep</v>
      </c>
      <c r="S1186" s="1" t="str">
        <f t="shared" si="18"/>
        <v>2012</v>
      </c>
    </row>
    <row r="1187" spans="1:19">
      <c r="A1187" t="s">
        <v>1210</v>
      </c>
      <c r="B1187" s="2">
        <v>41178</v>
      </c>
      <c r="C1187" s="2" t="str">
        <f>VLOOKUP(Sales_Data17[[#This Row],[Customer Name Index]],Customer_Data[#All],2,0)</f>
        <v>Ole Group</v>
      </c>
      <c r="D1187">
        <v>13</v>
      </c>
      <c r="E1187" t="s">
        <v>4</v>
      </c>
      <c r="F1187" t="s">
        <v>8168</v>
      </c>
      <c r="G1187" t="s">
        <v>8026</v>
      </c>
      <c r="H1187" t="str">
        <f>VLOOKUP(Sales_Data17[[#This Row],[Delivery Region Index]],Regions_Table[#All],2,0)</f>
        <v>Queensland</v>
      </c>
      <c r="I1187" t="str">
        <f>VLOOKUP(Sales_Data17[[#This Row],[Delivery Region Index]],Regions_Table[#All],3,0)</f>
        <v>Mackay</v>
      </c>
      <c r="J1187">
        <v>36</v>
      </c>
      <c r="K1187">
        <v>5</v>
      </c>
      <c r="L1187" t="str">
        <f>VLOOKUP(Sales_Data17[[#This Row],[Product Description Index]],Products_Data[#All],2,0)</f>
        <v>Hats</v>
      </c>
      <c r="M1187">
        <v>4</v>
      </c>
      <c r="N1187" s="9">
        <v>427.31111111111113</v>
      </c>
      <c r="O1187" s="9">
        <f>Sales_Data17[[#This Row],[Order Quantity]]*Sales_Data17[[#This Row],[Unit Price]]</f>
        <v>1709.2444444444445</v>
      </c>
      <c r="P1187" s="9">
        <v>363.2144444444445</v>
      </c>
      <c r="Q1187" s="9">
        <f>Sales_Data17[[#This Row],[Line Total]]-(Sales_Data17[[#This Row],[Total Unit Cost]]*Sales_Data17[[#This Row],[Order Quantity]])</f>
        <v>256.38666666666654</v>
      </c>
      <c r="R1187" s="1" t="str">
        <f>TEXT(Sales_Data17[[#This Row],[OrderDate]],"MMM")</f>
        <v>Sep</v>
      </c>
      <c r="S1187" s="1" t="str">
        <f t="shared" si="18"/>
        <v>2012</v>
      </c>
    </row>
    <row r="1188" spans="1:19">
      <c r="A1188" t="s">
        <v>1211</v>
      </c>
      <c r="B1188" s="2">
        <v>41178</v>
      </c>
      <c r="C1188" s="2" t="str">
        <f>VLOOKUP(Sales_Data17[[#This Row],[Customer Name Index]],Customer_Data[#All],2,0)</f>
        <v>New Ltd</v>
      </c>
      <c r="D1188">
        <v>7</v>
      </c>
      <c r="E1188" t="s">
        <v>4</v>
      </c>
      <c r="F1188" t="s">
        <v>8168</v>
      </c>
      <c r="G1188" t="s">
        <v>8027</v>
      </c>
      <c r="H1188" t="str">
        <f>VLOOKUP(Sales_Data17[[#This Row],[Delivery Region Index]],Regions_Table[#All],2,0)</f>
        <v>New South Wales</v>
      </c>
      <c r="I1188" t="str">
        <f>VLOOKUP(Sales_Data17[[#This Row],[Delivery Region Index]],Regions_Table[#All],3,0)</f>
        <v>Tamworth</v>
      </c>
      <c r="J1188">
        <v>21</v>
      </c>
      <c r="K1188">
        <v>3</v>
      </c>
      <c r="L1188" t="str">
        <f>VLOOKUP(Sales_Data17[[#This Row],[Product Description Index]],Products_Data[#All],2,0)</f>
        <v>Sunglasses</v>
      </c>
      <c r="M1188">
        <v>9</v>
      </c>
      <c r="N1188" s="9">
        <v>256.83333333333331</v>
      </c>
      <c r="O1188" s="9">
        <f>Sales_Data17[[#This Row],[Order Quantity]]*Sales_Data17[[#This Row],[Unit Price]]</f>
        <v>2311.5</v>
      </c>
      <c r="P1188" s="9">
        <v>159.23666666666665</v>
      </c>
      <c r="Q1188" s="9">
        <f>Sales_Data17[[#This Row],[Line Total]]-(Sales_Data17[[#This Row],[Total Unit Cost]]*Sales_Data17[[#This Row],[Order Quantity]])</f>
        <v>878.37000000000012</v>
      </c>
      <c r="R1188" s="1" t="str">
        <f>TEXT(Sales_Data17[[#This Row],[OrderDate]],"MMM")</f>
        <v>Sep</v>
      </c>
      <c r="S1188" s="1" t="str">
        <f t="shared" si="18"/>
        <v>2012</v>
      </c>
    </row>
    <row r="1189" spans="1:19">
      <c r="A1189" t="s">
        <v>1212</v>
      </c>
      <c r="B1189" s="2">
        <v>41179</v>
      </c>
      <c r="C1189" s="2" t="str">
        <f>VLOOKUP(Sales_Data17[[#This Row],[Customer Name Index]],Customer_Data[#All],2,0)</f>
        <v>Pacific Ltd</v>
      </c>
      <c r="D1189">
        <v>20</v>
      </c>
      <c r="E1189" t="s">
        <v>2</v>
      </c>
      <c r="F1189" t="s">
        <v>8168</v>
      </c>
      <c r="G1189" t="s">
        <v>8028</v>
      </c>
      <c r="H1189" t="str">
        <f>VLOOKUP(Sales_Data17[[#This Row],[Delivery Region Index]],Regions_Table[#All],2,0)</f>
        <v>Victoria</v>
      </c>
      <c r="I1189" t="str">
        <f>VLOOKUP(Sales_Data17[[#This Row],[Delivery Region Index]],Regions_Table[#All],3,0)</f>
        <v>Wangaratta</v>
      </c>
      <c r="J1189">
        <v>56</v>
      </c>
      <c r="K1189">
        <v>8</v>
      </c>
      <c r="L1189" t="str">
        <f>VLOOKUP(Sales_Data17[[#This Row],[Product Description Index]],Products_Data[#All],2,0)</f>
        <v>Shoes</v>
      </c>
      <c r="M1189">
        <v>7</v>
      </c>
      <c r="N1189" s="9">
        <v>123.57777777777778</v>
      </c>
      <c r="O1189" s="9">
        <f>Sales_Data17[[#This Row],[Order Quantity]]*Sales_Data17[[#This Row],[Unit Price]]</f>
        <v>865.04444444444448</v>
      </c>
      <c r="P1189" s="9">
        <v>49.431111111111115</v>
      </c>
      <c r="Q1189" s="9">
        <f>Sales_Data17[[#This Row],[Line Total]]-(Sales_Data17[[#This Row],[Total Unit Cost]]*Sales_Data17[[#This Row],[Order Quantity]])</f>
        <v>519.02666666666664</v>
      </c>
      <c r="R1189" s="1" t="str">
        <f>TEXT(Sales_Data17[[#This Row],[OrderDate]],"MMM")</f>
        <v>Sep</v>
      </c>
      <c r="S1189" s="1" t="str">
        <f t="shared" si="18"/>
        <v>2012</v>
      </c>
    </row>
    <row r="1190" spans="1:19">
      <c r="A1190" t="s">
        <v>1213</v>
      </c>
      <c r="B1190" s="2">
        <v>41179</v>
      </c>
      <c r="C1190" s="2" t="str">
        <f>VLOOKUP(Sales_Data17[[#This Row],[Customer Name Index]],Customer_Data[#All],2,0)</f>
        <v>Medsep Group</v>
      </c>
      <c r="D1190">
        <v>8</v>
      </c>
      <c r="E1190" t="s">
        <v>3</v>
      </c>
      <c r="F1190" t="s">
        <v>8168</v>
      </c>
      <c r="G1190" t="s">
        <v>8027</v>
      </c>
      <c r="H1190" t="str">
        <f>VLOOKUP(Sales_Data17[[#This Row],[Delivery Region Index]],Regions_Table[#All],2,0)</f>
        <v>New South Wales</v>
      </c>
      <c r="I1190" t="str">
        <f>VLOOKUP(Sales_Data17[[#This Row],[Delivery Region Index]],Regions_Table[#All],3,0)</f>
        <v>Tweed Heads</v>
      </c>
      <c r="J1190">
        <v>22</v>
      </c>
      <c r="K1190">
        <v>3</v>
      </c>
      <c r="L1190" t="str">
        <f>VLOOKUP(Sales_Data17[[#This Row],[Product Description Index]],Products_Data[#All],2,0)</f>
        <v>Sunglasses</v>
      </c>
      <c r="M1190">
        <v>2</v>
      </c>
      <c r="N1190" s="9">
        <v>114.64444444444445</v>
      </c>
      <c r="O1190" s="9">
        <f>Sales_Data17[[#This Row],[Order Quantity]]*Sales_Data17[[#This Row],[Unit Price]]</f>
        <v>229.28888888888889</v>
      </c>
      <c r="P1190" s="9">
        <v>65.347333333333324</v>
      </c>
      <c r="Q1190" s="9">
        <f>Sales_Data17[[#This Row],[Line Total]]-(Sales_Data17[[#This Row],[Total Unit Cost]]*Sales_Data17[[#This Row],[Order Quantity]])</f>
        <v>98.594222222222243</v>
      </c>
      <c r="R1190" s="1" t="str">
        <f>TEXT(Sales_Data17[[#This Row],[OrderDate]],"MMM")</f>
        <v>Sep</v>
      </c>
      <c r="S1190" s="1" t="str">
        <f t="shared" si="18"/>
        <v>2012</v>
      </c>
    </row>
    <row r="1191" spans="1:19">
      <c r="A1191" t="s">
        <v>1214</v>
      </c>
      <c r="B1191" s="2">
        <v>41179</v>
      </c>
      <c r="C1191" s="2" t="str">
        <f>VLOOKUP(Sales_Data17[[#This Row],[Customer Name Index]],Customer_Data[#All],2,0)</f>
        <v>New Ltd</v>
      </c>
      <c r="D1191">
        <v>7</v>
      </c>
      <c r="E1191" t="s">
        <v>2</v>
      </c>
      <c r="F1191" t="s">
        <v>8168</v>
      </c>
      <c r="G1191" t="s">
        <v>8027</v>
      </c>
      <c r="H1191" t="str">
        <f>VLOOKUP(Sales_Data17[[#This Row],[Delivery Region Index]],Regions_Table[#All],2,0)</f>
        <v>New South Wales</v>
      </c>
      <c r="I1191" t="str">
        <f>VLOOKUP(Sales_Data17[[#This Row],[Delivery Region Index]],Regions_Table[#All],3,0)</f>
        <v>Orange</v>
      </c>
      <c r="J1191">
        <v>18</v>
      </c>
      <c r="K1191">
        <v>3</v>
      </c>
      <c r="L1191" t="str">
        <f>VLOOKUP(Sales_Data17[[#This Row],[Product Description Index]],Products_Data[#All],2,0)</f>
        <v>Sunglasses</v>
      </c>
      <c r="M1191">
        <v>9</v>
      </c>
      <c r="N1191" s="9">
        <v>99.01111111111112</v>
      </c>
      <c r="O1191" s="9">
        <f>Sales_Data17[[#This Row],[Order Quantity]]*Sales_Data17[[#This Row],[Unit Price]]</f>
        <v>891.10000000000014</v>
      </c>
      <c r="P1191" s="9">
        <v>72.278111111111116</v>
      </c>
      <c r="Q1191" s="9">
        <f>Sales_Data17[[#This Row],[Line Total]]-(Sales_Data17[[#This Row],[Total Unit Cost]]*Sales_Data17[[#This Row],[Order Quantity]])</f>
        <v>240.59700000000009</v>
      </c>
      <c r="R1191" s="1" t="str">
        <f>TEXT(Sales_Data17[[#This Row],[OrderDate]],"MMM")</f>
        <v>Sep</v>
      </c>
      <c r="S1191" s="1" t="str">
        <f t="shared" si="18"/>
        <v>2012</v>
      </c>
    </row>
    <row r="1192" spans="1:19">
      <c r="A1192" t="s">
        <v>1215</v>
      </c>
      <c r="B1192" s="2">
        <v>41179</v>
      </c>
      <c r="C1192" s="2" t="str">
        <f>VLOOKUP(Sales_Data17[[#This Row],[Customer Name Index]],Customer_Data[#All],2,0)</f>
        <v>Procter Corp</v>
      </c>
      <c r="D1192">
        <v>5</v>
      </c>
      <c r="E1192" t="s">
        <v>4</v>
      </c>
      <c r="F1192" t="s">
        <v>8168</v>
      </c>
      <c r="G1192" t="s">
        <v>8027</v>
      </c>
      <c r="H1192" t="str">
        <f>VLOOKUP(Sales_Data17[[#This Row],[Delivery Region Index]],Regions_Table[#All],2,0)</f>
        <v>New South Wales</v>
      </c>
      <c r="I1192" t="str">
        <f>VLOOKUP(Sales_Data17[[#This Row],[Delivery Region Index]],Regions_Table[#All],3,0)</f>
        <v>Lake Macquarie</v>
      </c>
      <c r="J1192">
        <v>13</v>
      </c>
      <c r="K1192">
        <v>2</v>
      </c>
      <c r="L1192" t="str">
        <f>VLOOKUP(Sales_Data17[[#This Row],[Product Description Index]],Products_Data[#All],2,0)</f>
        <v>Pants</v>
      </c>
      <c r="M1192">
        <v>3</v>
      </c>
      <c r="N1192" s="9">
        <v>678.18888888888887</v>
      </c>
      <c r="O1192" s="9">
        <f>Sales_Data17[[#This Row],[Order Quantity]]*Sales_Data17[[#This Row],[Unit Price]]</f>
        <v>2034.5666666666666</v>
      </c>
      <c r="P1192" s="9">
        <v>488.29599999999999</v>
      </c>
      <c r="Q1192" s="9">
        <f>Sales_Data17[[#This Row],[Line Total]]-(Sales_Data17[[#This Row],[Total Unit Cost]]*Sales_Data17[[#This Row],[Order Quantity]])</f>
        <v>569.67866666666669</v>
      </c>
      <c r="R1192" s="1" t="str">
        <f>TEXT(Sales_Data17[[#This Row],[OrderDate]],"MMM")</f>
        <v>Sep</v>
      </c>
      <c r="S1192" s="1" t="str">
        <f t="shared" si="18"/>
        <v>2012</v>
      </c>
    </row>
    <row r="1193" spans="1:19">
      <c r="A1193" t="s">
        <v>1216</v>
      </c>
      <c r="B1193" s="2">
        <v>41179</v>
      </c>
      <c r="C1193" s="2" t="str">
        <f>VLOOKUP(Sales_Data17[[#This Row],[Customer Name Index]],Customer_Data[#All],2,0)</f>
        <v>3LAB, Ltd</v>
      </c>
      <c r="D1193">
        <v>16</v>
      </c>
      <c r="E1193" t="s">
        <v>4</v>
      </c>
      <c r="F1193" t="s">
        <v>8168</v>
      </c>
      <c r="G1193" t="s">
        <v>8025</v>
      </c>
      <c r="H1193" t="str">
        <f>VLOOKUP(Sales_Data17[[#This Row],[Delivery Region Index]],Regions_Table[#All],2,0)</f>
        <v>Queensland</v>
      </c>
      <c r="I1193" t="str">
        <f>VLOOKUP(Sales_Data17[[#This Row],[Delivery Region Index]],Regions_Table[#All],3,0)</f>
        <v>Townsville</v>
      </c>
      <c r="J1193">
        <v>45</v>
      </c>
      <c r="K1193">
        <v>7</v>
      </c>
      <c r="L1193" t="str">
        <f>VLOOKUP(Sales_Data17[[#This Row],[Product Description Index]],Products_Data[#All],2,0)</f>
        <v>Dress Shirts</v>
      </c>
      <c r="M1193">
        <v>9</v>
      </c>
      <c r="N1193" s="9">
        <v>616.40000000000009</v>
      </c>
      <c r="O1193" s="9">
        <f>Sales_Data17[[#This Row],[Order Quantity]]*Sales_Data17[[#This Row],[Unit Price]]</f>
        <v>5547.6</v>
      </c>
      <c r="P1193" s="9">
        <v>357.512</v>
      </c>
      <c r="Q1193" s="9">
        <f>Sales_Data17[[#This Row],[Line Total]]-(Sales_Data17[[#This Row],[Total Unit Cost]]*Sales_Data17[[#This Row],[Order Quantity]])</f>
        <v>2329.9920000000002</v>
      </c>
      <c r="R1193" s="1" t="str">
        <f>TEXT(Sales_Data17[[#This Row],[OrderDate]],"MMM")</f>
        <v>Sep</v>
      </c>
      <c r="S1193" s="1" t="str">
        <f t="shared" si="18"/>
        <v>2012</v>
      </c>
    </row>
    <row r="1194" spans="1:19">
      <c r="A1194" t="s">
        <v>1217</v>
      </c>
      <c r="B1194" s="2">
        <v>41180</v>
      </c>
      <c r="C1194" s="2" t="str">
        <f>VLOOKUP(Sales_Data17[[#This Row],[Customer Name Index]],Customer_Data[#All],2,0)</f>
        <v>Eminence Corp</v>
      </c>
      <c r="D1194">
        <v>18</v>
      </c>
      <c r="E1194" t="s">
        <v>4</v>
      </c>
      <c r="F1194" t="s">
        <v>8168</v>
      </c>
      <c r="G1194" t="s">
        <v>8025</v>
      </c>
      <c r="H1194" t="str">
        <f>VLOOKUP(Sales_Data17[[#This Row],[Delivery Region Index]],Regions_Table[#All],2,0)</f>
        <v>Victoria</v>
      </c>
      <c r="I1194" t="str">
        <f>VLOOKUP(Sales_Data17[[#This Row],[Delivery Region Index]],Regions_Table[#All],3,0)</f>
        <v>Latrobe City</v>
      </c>
      <c r="J1194">
        <v>52</v>
      </c>
      <c r="K1194">
        <v>8</v>
      </c>
      <c r="L1194" t="str">
        <f>VLOOKUP(Sales_Data17[[#This Row],[Product Description Index]],Products_Data[#All],2,0)</f>
        <v>Shoes</v>
      </c>
      <c r="M1194">
        <v>1</v>
      </c>
      <c r="N1194" s="9">
        <v>75.933333333333337</v>
      </c>
      <c r="O1194" s="9">
        <f>Sales_Data17[[#This Row],[Order Quantity]]*Sales_Data17[[#This Row],[Unit Price]]</f>
        <v>75.933333333333337</v>
      </c>
      <c r="P1194" s="9">
        <v>44.041333333333327</v>
      </c>
      <c r="Q1194" s="9">
        <f>Sales_Data17[[#This Row],[Line Total]]-(Sales_Data17[[#This Row],[Total Unit Cost]]*Sales_Data17[[#This Row],[Order Quantity]])</f>
        <v>31.89200000000001</v>
      </c>
      <c r="R1194" s="1" t="str">
        <f>TEXT(Sales_Data17[[#This Row],[OrderDate]],"MMM")</f>
        <v>Sep</v>
      </c>
      <c r="S1194" s="1" t="str">
        <f t="shared" si="18"/>
        <v>2012</v>
      </c>
    </row>
    <row r="1195" spans="1:19">
      <c r="A1195" t="s">
        <v>1218</v>
      </c>
      <c r="B1195" s="2">
        <v>41180</v>
      </c>
      <c r="C1195" s="2" t="str">
        <f>VLOOKUP(Sales_Data17[[#This Row],[Customer Name Index]],Customer_Data[#All],2,0)</f>
        <v>Elorac, Corp</v>
      </c>
      <c r="D1195">
        <v>3</v>
      </c>
      <c r="E1195" t="s">
        <v>4</v>
      </c>
      <c r="F1195" t="s">
        <v>8168</v>
      </c>
      <c r="G1195" t="s">
        <v>8027</v>
      </c>
      <c r="H1195" t="str">
        <f>VLOOKUP(Sales_Data17[[#This Row],[Delivery Region Index]],Regions_Table[#All],2,0)</f>
        <v>New South Wales</v>
      </c>
      <c r="I1195" t="str">
        <f>VLOOKUP(Sales_Data17[[#This Row],[Delivery Region Index]],Regions_Table[#All],3,0)</f>
        <v>Coffs Harbour</v>
      </c>
      <c r="J1195">
        <v>7</v>
      </c>
      <c r="K1195">
        <v>1</v>
      </c>
      <c r="L1195" t="str">
        <f>VLOOKUP(Sales_Data17[[#This Row],[Product Description Index]],Products_Data[#All],2,0)</f>
        <v>Shirts</v>
      </c>
      <c r="M1195">
        <v>9</v>
      </c>
      <c r="N1195" s="9">
        <v>562.05555555555554</v>
      </c>
      <c r="O1195" s="9">
        <f>Sales_Data17[[#This Row],[Order Quantity]]*Sales_Data17[[#This Row],[Unit Price]]</f>
        <v>5058.5</v>
      </c>
      <c r="P1195" s="9">
        <v>309.13055555555559</v>
      </c>
      <c r="Q1195" s="9">
        <f>Sales_Data17[[#This Row],[Line Total]]-(Sales_Data17[[#This Row],[Total Unit Cost]]*Sales_Data17[[#This Row],[Order Quantity]])</f>
        <v>2276.3249999999998</v>
      </c>
      <c r="R1195" s="1" t="str">
        <f>TEXT(Sales_Data17[[#This Row],[OrderDate]],"MMM")</f>
        <v>Sep</v>
      </c>
      <c r="S1195" s="1" t="str">
        <f t="shared" si="18"/>
        <v>2012</v>
      </c>
    </row>
    <row r="1196" spans="1:19">
      <c r="A1196" t="s">
        <v>1219</v>
      </c>
      <c r="B1196" s="2">
        <v>41180</v>
      </c>
      <c r="C1196" s="2" t="str">
        <f>VLOOKUP(Sales_Data17[[#This Row],[Customer Name Index]],Customer_Data[#All],2,0)</f>
        <v xml:space="preserve">Qualitest </v>
      </c>
      <c r="D1196">
        <v>19</v>
      </c>
      <c r="E1196" t="s">
        <v>4</v>
      </c>
      <c r="F1196" t="s">
        <v>8168</v>
      </c>
      <c r="G1196" t="s">
        <v>8028</v>
      </c>
      <c r="H1196" t="str">
        <f>VLOOKUP(Sales_Data17[[#This Row],[Delivery Region Index]],Regions_Table[#All],2,0)</f>
        <v>Victoria</v>
      </c>
      <c r="I1196" t="str">
        <f>VLOOKUP(Sales_Data17[[#This Row],[Delivery Region Index]],Regions_Table[#All],3,0)</f>
        <v>Mildura</v>
      </c>
      <c r="J1196">
        <v>53</v>
      </c>
      <c r="K1196">
        <v>8</v>
      </c>
      <c r="L1196" t="str">
        <f>VLOOKUP(Sales_Data17[[#This Row],[Product Description Index]],Products_Data[#All],2,0)</f>
        <v>Shoes</v>
      </c>
      <c r="M1196">
        <v>5</v>
      </c>
      <c r="N1196" s="9">
        <v>276.18888888888893</v>
      </c>
      <c r="O1196" s="9">
        <f>Sales_Data17[[#This Row],[Order Quantity]]*Sales_Data17[[#This Row],[Unit Price]]</f>
        <v>1380.9444444444446</v>
      </c>
      <c r="P1196" s="9">
        <v>135.33255555555559</v>
      </c>
      <c r="Q1196" s="9">
        <f>Sales_Data17[[#This Row],[Line Total]]-(Sales_Data17[[#This Row],[Total Unit Cost]]*Sales_Data17[[#This Row],[Order Quantity]])</f>
        <v>704.28166666666664</v>
      </c>
      <c r="R1196" s="1" t="str">
        <f>TEXT(Sales_Data17[[#This Row],[OrderDate]],"MMM")</f>
        <v>Sep</v>
      </c>
      <c r="S1196" s="1" t="str">
        <f t="shared" si="18"/>
        <v>2012</v>
      </c>
    </row>
    <row r="1197" spans="1:19">
      <c r="A1197" t="s">
        <v>1220</v>
      </c>
      <c r="B1197" s="2">
        <v>41181</v>
      </c>
      <c r="C1197" s="2" t="str">
        <f>VLOOKUP(Sales_Data17[[#This Row],[Customer Name Index]],Customer_Data[#All],2,0)</f>
        <v>Ole Group</v>
      </c>
      <c r="D1197">
        <v>13</v>
      </c>
      <c r="E1197" t="s">
        <v>4</v>
      </c>
      <c r="F1197" t="s">
        <v>8168</v>
      </c>
      <c r="G1197" t="s">
        <v>8026</v>
      </c>
      <c r="H1197" t="str">
        <f>VLOOKUP(Sales_Data17[[#This Row],[Delivery Region Index]],Regions_Table[#All],2,0)</f>
        <v>Queensland</v>
      </c>
      <c r="I1197" t="str">
        <f>VLOOKUP(Sales_Data17[[#This Row],[Delivery Region Index]],Regions_Table[#All],3,0)</f>
        <v>Maryborough</v>
      </c>
      <c r="J1197">
        <v>37</v>
      </c>
      <c r="K1197">
        <v>5</v>
      </c>
      <c r="L1197" t="str">
        <f>VLOOKUP(Sales_Data17[[#This Row],[Product Description Index]],Products_Data[#All],2,0)</f>
        <v>Hats</v>
      </c>
      <c r="M1197">
        <v>1</v>
      </c>
      <c r="N1197" s="9">
        <v>672.97777777777776</v>
      </c>
      <c r="O1197" s="9">
        <f>Sales_Data17[[#This Row],[Order Quantity]]*Sales_Data17[[#This Row],[Unit Price]]</f>
        <v>672.97777777777776</v>
      </c>
      <c r="P1197" s="9">
        <v>323.02933333333334</v>
      </c>
      <c r="Q1197" s="9">
        <f>Sales_Data17[[#This Row],[Line Total]]-(Sales_Data17[[#This Row],[Total Unit Cost]]*Sales_Data17[[#This Row],[Order Quantity]])</f>
        <v>349.94844444444442</v>
      </c>
      <c r="R1197" s="1" t="str">
        <f>TEXT(Sales_Data17[[#This Row],[OrderDate]],"MMM")</f>
        <v>Sep</v>
      </c>
      <c r="S1197" s="1" t="str">
        <f t="shared" si="18"/>
        <v>2012</v>
      </c>
    </row>
    <row r="1198" spans="1:19">
      <c r="A1198" t="s">
        <v>1221</v>
      </c>
      <c r="B1198" s="2">
        <v>41181</v>
      </c>
      <c r="C1198" s="2" t="str">
        <f>VLOOKUP(Sales_Data17[[#This Row],[Customer Name Index]],Customer_Data[#All],2,0)</f>
        <v>Eminence Corp</v>
      </c>
      <c r="D1198">
        <v>18</v>
      </c>
      <c r="E1198" t="s">
        <v>2</v>
      </c>
      <c r="F1198" t="s">
        <v>8168</v>
      </c>
      <c r="G1198" t="s">
        <v>8025</v>
      </c>
      <c r="H1198" t="str">
        <f>VLOOKUP(Sales_Data17[[#This Row],[Delivery Region Index]],Regions_Table[#All],2,0)</f>
        <v>Victoria</v>
      </c>
      <c r="I1198" t="str">
        <f>VLOOKUP(Sales_Data17[[#This Row],[Delivery Region Index]],Regions_Table[#All],3,0)</f>
        <v>Latrobe City</v>
      </c>
      <c r="J1198">
        <v>52</v>
      </c>
      <c r="K1198">
        <v>8</v>
      </c>
      <c r="L1198" t="str">
        <f>VLOOKUP(Sales_Data17[[#This Row],[Product Description Index]],Products_Data[#All],2,0)</f>
        <v>Shoes</v>
      </c>
      <c r="M1198">
        <v>8</v>
      </c>
      <c r="N1198" s="9">
        <v>424.33333333333331</v>
      </c>
      <c r="O1198" s="9">
        <f>Sales_Data17[[#This Row],[Order Quantity]]*Sales_Data17[[#This Row],[Unit Price]]</f>
        <v>3394.6666666666665</v>
      </c>
      <c r="P1198" s="9">
        <v>263.0866666666667</v>
      </c>
      <c r="Q1198" s="9">
        <f>Sales_Data17[[#This Row],[Line Total]]-(Sales_Data17[[#This Row],[Total Unit Cost]]*Sales_Data17[[#This Row],[Order Quantity]])</f>
        <v>1289.9733333333329</v>
      </c>
      <c r="R1198" s="1" t="str">
        <f>TEXT(Sales_Data17[[#This Row],[OrderDate]],"MMM")</f>
        <v>Sep</v>
      </c>
      <c r="S1198" s="1" t="str">
        <f t="shared" si="18"/>
        <v>2012</v>
      </c>
    </row>
    <row r="1199" spans="1:19">
      <c r="A1199" t="s">
        <v>1222</v>
      </c>
      <c r="B1199" s="2">
        <v>41181</v>
      </c>
      <c r="C1199" s="2" t="str">
        <f>VLOOKUP(Sales_Data17[[#This Row],[Customer Name Index]],Customer_Data[#All],2,0)</f>
        <v>3LAB, Ltd</v>
      </c>
      <c r="D1199">
        <v>16</v>
      </c>
      <c r="E1199" t="s">
        <v>2</v>
      </c>
      <c r="F1199" t="s">
        <v>8168</v>
      </c>
      <c r="G1199" t="s">
        <v>8025</v>
      </c>
      <c r="H1199" t="str">
        <f>VLOOKUP(Sales_Data17[[#This Row],[Delivery Region Index]],Regions_Table[#All],2,0)</f>
        <v>Queensland</v>
      </c>
      <c r="I1199" t="str">
        <f>VLOOKUP(Sales_Data17[[#This Row],[Delivery Region Index]],Regions_Table[#All],3,0)</f>
        <v>Toowoomba</v>
      </c>
      <c r="J1199">
        <v>44</v>
      </c>
      <c r="K1199">
        <v>7</v>
      </c>
      <c r="L1199" t="str">
        <f>VLOOKUP(Sales_Data17[[#This Row],[Product Description Index]],Products_Data[#All],2,0)</f>
        <v>Dress Shirts</v>
      </c>
      <c r="M1199">
        <v>5</v>
      </c>
      <c r="N1199" s="9">
        <v>105.71111111111111</v>
      </c>
      <c r="O1199" s="9">
        <f>Sales_Data17[[#This Row],[Order Quantity]]*Sales_Data17[[#This Row],[Unit Price]]</f>
        <v>528.55555555555554</v>
      </c>
      <c r="P1199" s="9">
        <v>48.627111111111113</v>
      </c>
      <c r="Q1199" s="9">
        <f>Sales_Data17[[#This Row],[Line Total]]-(Sales_Data17[[#This Row],[Total Unit Cost]]*Sales_Data17[[#This Row],[Order Quantity]])</f>
        <v>285.41999999999996</v>
      </c>
      <c r="R1199" s="1" t="str">
        <f>TEXT(Sales_Data17[[#This Row],[OrderDate]],"MMM")</f>
        <v>Sep</v>
      </c>
      <c r="S1199" s="1" t="str">
        <f t="shared" si="18"/>
        <v>2012</v>
      </c>
    </row>
    <row r="1200" spans="1:19">
      <c r="A1200" t="s">
        <v>1223</v>
      </c>
      <c r="B1200" s="2">
        <v>41181</v>
      </c>
      <c r="C1200" s="2" t="str">
        <f>VLOOKUP(Sales_Data17[[#This Row],[Customer Name Index]],Customer_Data[#All],2,0)</f>
        <v>New Ltd</v>
      </c>
      <c r="D1200">
        <v>7</v>
      </c>
      <c r="E1200" t="s">
        <v>2</v>
      </c>
      <c r="F1200" t="s">
        <v>8168</v>
      </c>
      <c r="G1200" t="s">
        <v>8027</v>
      </c>
      <c r="H1200" t="str">
        <f>VLOOKUP(Sales_Data17[[#This Row],[Delivery Region Index]],Regions_Table[#All],2,0)</f>
        <v>New South Wales</v>
      </c>
      <c r="I1200" t="str">
        <f>VLOOKUP(Sales_Data17[[#This Row],[Delivery Region Index]],Regions_Table[#All],3,0)</f>
        <v>Queanbeyan</v>
      </c>
      <c r="J1200">
        <v>20</v>
      </c>
      <c r="K1200">
        <v>3</v>
      </c>
      <c r="L1200" t="str">
        <f>VLOOKUP(Sales_Data17[[#This Row],[Product Description Index]],Products_Data[#All],2,0)</f>
        <v>Sunglasses</v>
      </c>
      <c r="M1200">
        <v>4</v>
      </c>
      <c r="N1200" s="9">
        <v>130.27777777777777</v>
      </c>
      <c r="O1200" s="9">
        <f>Sales_Data17[[#This Row],[Order Quantity]]*Sales_Data17[[#This Row],[Unit Price]]</f>
        <v>521.11111111111109</v>
      </c>
      <c r="P1200" s="9">
        <v>102.91944444444445</v>
      </c>
      <c r="Q1200" s="9">
        <f>Sales_Data17[[#This Row],[Line Total]]-(Sales_Data17[[#This Row],[Total Unit Cost]]*Sales_Data17[[#This Row],[Order Quantity]])</f>
        <v>109.43333333333328</v>
      </c>
      <c r="R1200" s="1" t="str">
        <f>TEXT(Sales_Data17[[#This Row],[OrderDate]],"MMM")</f>
        <v>Sep</v>
      </c>
      <c r="S1200" s="1" t="str">
        <f t="shared" si="18"/>
        <v>2012</v>
      </c>
    </row>
    <row r="1201" spans="1:19">
      <c r="A1201" t="s">
        <v>1224</v>
      </c>
      <c r="B1201" s="2">
        <v>41181</v>
      </c>
      <c r="C1201" s="2" t="str">
        <f>VLOOKUP(Sales_Data17[[#This Row],[Customer Name Index]],Customer_Data[#All],2,0)</f>
        <v>Apollo Ltd</v>
      </c>
      <c r="D1201">
        <v>11</v>
      </c>
      <c r="E1201" t="s">
        <v>4</v>
      </c>
      <c r="F1201" t="s">
        <v>8168</v>
      </c>
      <c r="G1201" t="s">
        <v>8026</v>
      </c>
      <c r="H1201" t="str">
        <f>VLOOKUP(Sales_Data17[[#This Row],[Delivery Region Index]],Regions_Table[#All],2,0)</f>
        <v>Queensland</v>
      </c>
      <c r="I1201" t="str">
        <f>VLOOKUP(Sales_Data17[[#This Row],[Delivery Region Index]],Regions_Table[#All],3,0)</f>
        <v>Gympie</v>
      </c>
      <c r="J1201">
        <v>32</v>
      </c>
      <c r="K1201">
        <v>5</v>
      </c>
      <c r="L1201" t="str">
        <f>VLOOKUP(Sales_Data17[[#This Row],[Product Description Index]],Products_Data[#All],2,0)</f>
        <v>Hats</v>
      </c>
      <c r="M1201">
        <v>6</v>
      </c>
      <c r="N1201" s="9">
        <v>287.35555555555561</v>
      </c>
      <c r="O1201" s="9">
        <f>Sales_Data17[[#This Row],[Order Quantity]]*Sales_Data17[[#This Row],[Unit Price]]</f>
        <v>1724.1333333333337</v>
      </c>
      <c r="P1201" s="9">
        <v>155.17200000000003</v>
      </c>
      <c r="Q1201" s="9">
        <f>Sales_Data17[[#This Row],[Line Total]]-(Sales_Data17[[#This Row],[Total Unit Cost]]*Sales_Data17[[#This Row],[Order Quantity]])</f>
        <v>793.10133333333351</v>
      </c>
      <c r="R1201" s="1" t="str">
        <f>TEXT(Sales_Data17[[#This Row],[OrderDate]],"MMM")</f>
        <v>Sep</v>
      </c>
      <c r="S1201" s="1" t="str">
        <f t="shared" si="18"/>
        <v>2012</v>
      </c>
    </row>
    <row r="1202" spans="1:19">
      <c r="A1202" t="s">
        <v>1225</v>
      </c>
      <c r="B1202" s="2">
        <v>41181</v>
      </c>
      <c r="C1202" s="2" t="str">
        <f>VLOOKUP(Sales_Data17[[#This Row],[Customer Name Index]],Customer_Data[#All],2,0)</f>
        <v>Pure Group</v>
      </c>
      <c r="D1202">
        <v>17</v>
      </c>
      <c r="E1202" t="s">
        <v>3</v>
      </c>
      <c r="F1202" t="s">
        <v>8168</v>
      </c>
      <c r="G1202" t="s">
        <v>8025</v>
      </c>
      <c r="H1202" t="str">
        <f>VLOOKUP(Sales_Data17[[#This Row],[Delivery Region Index]],Regions_Table[#All],2,0)</f>
        <v>Victoria</v>
      </c>
      <c r="I1202" t="str">
        <f>VLOOKUP(Sales_Data17[[#This Row],[Delivery Region Index]],Regions_Table[#All],3,0)</f>
        <v>Benalla</v>
      </c>
      <c r="J1202">
        <v>48</v>
      </c>
      <c r="K1202">
        <v>7</v>
      </c>
      <c r="L1202" t="str">
        <f>VLOOKUP(Sales_Data17[[#This Row],[Product Description Index]],Products_Data[#All],2,0)</f>
        <v>Dress Shirts</v>
      </c>
      <c r="M1202">
        <v>5</v>
      </c>
      <c r="N1202" s="9">
        <v>26.055555555555557</v>
      </c>
      <c r="O1202" s="9">
        <f>Sales_Data17[[#This Row],[Order Quantity]]*Sales_Data17[[#This Row],[Unit Price]]</f>
        <v>130.27777777777777</v>
      </c>
      <c r="P1202" s="9">
        <v>21.626111111111111</v>
      </c>
      <c r="Q1202" s="9">
        <f>Sales_Data17[[#This Row],[Line Total]]-(Sales_Data17[[#This Row],[Total Unit Cost]]*Sales_Data17[[#This Row],[Order Quantity]])</f>
        <v>22.147222222222211</v>
      </c>
      <c r="R1202" s="1" t="str">
        <f>TEXT(Sales_Data17[[#This Row],[OrderDate]],"MMM")</f>
        <v>Sep</v>
      </c>
      <c r="S1202" s="1" t="str">
        <f t="shared" si="18"/>
        <v>2012</v>
      </c>
    </row>
    <row r="1203" spans="1:19">
      <c r="A1203" t="s">
        <v>1226</v>
      </c>
      <c r="B1203" s="2">
        <v>41181</v>
      </c>
      <c r="C1203" s="2" t="str">
        <f>VLOOKUP(Sales_Data17[[#This Row],[Customer Name Index]],Customer_Data[#All],2,0)</f>
        <v>ETUDE Ltd</v>
      </c>
      <c r="D1203">
        <v>4</v>
      </c>
      <c r="E1203" t="s">
        <v>2</v>
      </c>
      <c r="F1203" t="s">
        <v>8168</v>
      </c>
      <c r="G1203" t="s">
        <v>8027</v>
      </c>
      <c r="H1203" t="str">
        <f>VLOOKUP(Sales_Data17[[#This Row],[Delivery Region Index]],Regions_Table[#All],2,0)</f>
        <v>New South Wales</v>
      </c>
      <c r="I1203" t="str">
        <f>VLOOKUP(Sales_Data17[[#This Row],[Delivery Region Index]],Regions_Table[#All],3,0)</f>
        <v>Gosford</v>
      </c>
      <c r="J1203">
        <v>9</v>
      </c>
      <c r="K1203">
        <v>2</v>
      </c>
      <c r="L1203" t="str">
        <f>VLOOKUP(Sales_Data17[[#This Row],[Product Description Index]],Products_Data[#All],2,0)</f>
        <v>Pants</v>
      </c>
      <c r="M1203">
        <v>2</v>
      </c>
      <c r="N1203" s="9">
        <v>132.51111111111112</v>
      </c>
      <c r="O1203" s="9">
        <f>Sales_Data17[[#This Row],[Order Quantity]]*Sales_Data17[[#This Row],[Unit Price]]</f>
        <v>265.02222222222224</v>
      </c>
      <c r="P1203" s="9">
        <v>70.230888888888899</v>
      </c>
      <c r="Q1203" s="9">
        <f>Sales_Data17[[#This Row],[Line Total]]-(Sales_Data17[[#This Row],[Total Unit Cost]]*Sales_Data17[[#This Row],[Order Quantity]])</f>
        <v>124.56044444444444</v>
      </c>
      <c r="R1203" s="1" t="str">
        <f>TEXT(Sales_Data17[[#This Row],[OrderDate]],"MMM")</f>
        <v>Sep</v>
      </c>
      <c r="S1203" s="1" t="str">
        <f t="shared" si="18"/>
        <v>2012</v>
      </c>
    </row>
    <row r="1204" spans="1:19">
      <c r="A1204" t="s">
        <v>1227</v>
      </c>
      <c r="B1204" s="2">
        <v>41182</v>
      </c>
      <c r="C1204" s="2" t="str">
        <f>VLOOKUP(Sales_Data17[[#This Row],[Customer Name Index]],Customer_Data[#All],2,0)</f>
        <v>3LAB, Ltd</v>
      </c>
      <c r="D1204">
        <v>16</v>
      </c>
      <c r="E1204" t="s">
        <v>4</v>
      </c>
      <c r="F1204" t="s">
        <v>8168</v>
      </c>
      <c r="G1204" t="s">
        <v>8025</v>
      </c>
      <c r="H1204" t="str">
        <f>VLOOKUP(Sales_Data17[[#This Row],[Delivery Region Index]],Regions_Table[#All],2,0)</f>
        <v>Victoria</v>
      </c>
      <c r="I1204" t="str">
        <f>VLOOKUP(Sales_Data17[[#This Row],[Delivery Region Index]],Regions_Table[#All],3,0)</f>
        <v>Melbourne</v>
      </c>
      <c r="J1204">
        <v>47</v>
      </c>
      <c r="K1204">
        <v>7</v>
      </c>
      <c r="L1204" t="str">
        <f>VLOOKUP(Sales_Data17[[#This Row],[Product Description Index]],Products_Data[#All],2,0)</f>
        <v>Dress Shirts</v>
      </c>
      <c r="M1204">
        <v>2</v>
      </c>
      <c r="N1204" s="9">
        <v>361.05555555555554</v>
      </c>
      <c r="O1204" s="9">
        <f>Sales_Data17[[#This Row],[Order Quantity]]*Sales_Data17[[#This Row],[Unit Price]]</f>
        <v>722.11111111111109</v>
      </c>
      <c r="P1204" s="9">
        <v>299.67611111111114</v>
      </c>
      <c r="Q1204" s="9">
        <f>Sales_Data17[[#This Row],[Line Total]]-(Sales_Data17[[#This Row],[Total Unit Cost]]*Sales_Data17[[#This Row],[Order Quantity]])</f>
        <v>122.75888888888881</v>
      </c>
      <c r="R1204" s="1" t="str">
        <f>TEXT(Sales_Data17[[#This Row],[OrderDate]],"MMM")</f>
        <v>Sep</v>
      </c>
      <c r="S1204" s="1" t="str">
        <f t="shared" si="18"/>
        <v>2012</v>
      </c>
    </row>
    <row r="1205" spans="1:19">
      <c r="A1205" t="s">
        <v>1228</v>
      </c>
      <c r="B1205" s="2">
        <v>41182</v>
      </c>
      <c r="C1205" s="2" t="str">
        <f>VLOOKUP(Sales_Data17[[#This Row],[Customer Name Index]],Customer_Data[#All],2,0)</f>
        <v xml:space="preserve">Ei </v>
      </c>
      <c r="D1205">
        <v>9</v>
      </c>
      <c r="E1205" t="s">
        <v>2</v>
      </c>
      <c r="F1205" t="s">
        <v>8168</v>
      </c>
      <c r="G1205" t="s">
        <v>8027</v>
      </c>
      <c r="H1205" t="str">
        <f>VLOOKUP(Sales_Data17[[#This Row],[Delivery Region Index]],Regions_Table[#All],2,0)</f>
        <v>New South Wales</v>
      </c>
      <c r="I1205" t="str">
        <f>VLOOKUP(Sales_Data17[[#This Row],[Delivery Region Index]],Regions_Table[#All],3,0)</f>
        <v>Wyong</v>
      </c>
      <c r="J1205">
        <v>25</v>
      </c>
      <c r="K1205">
        <v>4</v>
      </c>
      <c r="L1205" t="str">
        <f>VLOOKUP(Sales_Data17[[#This Row],[Product Description Index]],Products_Data[#All],2,0)</f>
        <v>Jeans</v>
      </c>
      <c r="M1205">
        <v>2</v>
      </c>
      <c r="N1205" s="9">
        <v>623.1</v>
      </c>
      <c r="O1205" s="9">
        <f>Sales_Data17[[#This Row],[Order Quantity]]*Sales_Data17[[#This Row],[Unit Price]]</f>
        <v>1246.2</v>
      </c>
      <c r="P1205" s="9">
        <v>417.47700000000009</v>
      </c>
      <c r="Q1205" s="9">
        <f>Sales_Data17[[#This Row],[Line Total]]-(Sales_Data17[[#This Row],[Total Unit Cost]]*Sales_Data17[[#This Row],[Order Quantity]])</f>
        <v>411.24599999999987</v>
      </c>
      <c r="R1205" s="1" t="str">
        <f>TEXT(Sales_Data17[[#This Row],[OrderDate]],"MMM")</f>
        <v>Sep</v>
      </c>
      <c r="S1205" s="1" t="str">
        <f t="shared" si="18"/>
        <v>2012</v>
      </c>
    </row>
    <row r="1206" spans="1:19">
      <c r="A1206" t="s">
        <v>1229</v>
      </c>
      <c r="B1206" s="2">
        <v>41182</v>
      </c>
      <c r="C1206" s="2" t="str">
        <f>VLOOKUP(Sales_Data17[[#This Row],[Customer Name Index]],Customer_Data[#All],2,0)</f>
        <v>Apollo Ltd</v>
      </c>
      <c r="D1206">
        <v>11</v>
      </c>
      <c r="E1206" t="s">
        <v>3</v>
      </c>
      <c r="F1206" t="s">
        <v>8168</v>
      </c>
      <c r="G1206" t="s">
        <v>8026</v>
      </c>
      <c r="H1206" t="str">
        <f>VLOOKUP(Sales_Data17[[#This Row],[Delivery Region Index]],Regions_Table[#All],2,0)</f>
        <v>Queensland</v>
      </c>
      <c r="I1206" t="str">
        <f>VLOOKUP(Sales_Data17[[#This Row],[Delivery Region Index]],Regions_Table[#All],3,0)</f>
        <v>Gympie</v>
      </c>
      <c r="J1206">
        <v>32</v>
      </c>
      <c r="K1206">
        <v>5</v>
      </c>
      <c r="L1206" t="str">
        <f>VLOOKUP(Sales_Data17[[#This Row],[Product Description Index]],Products_Data[#All],2,0)</f>
        <v>Hats</v>
      </c>
      <c r="M1206">
        <v>5</v>
      </c>
      <c r="N1206" s="9">
        <v>122.08888888888889</v>
      </c>
      <c r="O1206" s="9">
        <f>Sales_Data17[[#This Row],[Order Quantity]]*Sales_Data17[[#This Row],[Unit Price]]</f>
        <v>610.44444444444446</v>
      </c>
      <c r="P1206" s="9">
        <v>96.450222222222223</v>
      </c>
      <c r="Q1206" s="9">
        <f>Sales_Data17[[#This Row],[Line Total]]-(Sales_Data17[[#This Row],[Total Unit Cost]]*Sales_Data17[[#This Row],[Order Quantity]])</f>
        <v>128.19333333333333</v>
      </c>
      <c r="R1206" s="1" t="str">
        <f>TEXT(Sales_Data17[[#This Row],[OrderDate]],"MMM")</f>
        <v>Sep</v>
      </c>
      <c r="S1206" s="1" t="str">
        <f t="shared" si="18"/>
        <v>2012</v>
      </c>
    </row>
    <row r="1207" spans="1:19">
      <c r="A1207" t="s">
        <v>1230</v>
      </c>
      <c r="B1207" s="2">
        <v>41182</v>
      </c>
      <c r="C1207" s="2" t="str">
        <f>VLOOKUP(Sales_Data17[[#This Row],[Customer Name Index]],Customer_Data[#All],2,0)</f>
        <v xml:space="preserve">WakeFern </v>
      </c>
      <c r="D1207">
        <v>2</v>
      </c>
      <c r="E1207" t="s">
        <v>2</v>
      </c>
      <c r="F1207" t="s">
        <v>8168</v>
      </c>
      <c r="G1207" t="s">
        <v>8027</v>
      </c>
      <c r="H1207" t="str">
        <f>VLOOKUP(Sales_Data17[[#This Row],[Delivery Region Index]],Regions_Table[#All],2,0)</f>
        <v>New South Wales</v>
      </c>
      <c r="I1207" t="str">
        <f>VLOOKUP(Sales_Data17[[#This Row],[Delivery Region Index]],Regions_Table[#All],3,0)</f>
        <v>Broken Hill</v>
      </c>
      <c r="J1207">
        <v>5</v>
      </c>
      <c r="K1207">
        <v>1</v>
      </c>
      <c r="L1207" t="str">
        <f>VLOOKUP(Sales_Data17[[#This Row],[Product Description Index]],Products_Data[#All],2,0)</f>
        <v>Shirts</v>
      </c>
      <c r="M1207">
        <v>5</v>
      </c>
      <c r="N1207" s="9">
        <v>215.14444444444445</v>
      </c>
      <c r="O1207" s="9">
        <f>Sales_Data17[[#This Row],[Order Quantity]]*Sales_Data17[[#This Row],[Unit Price]]</f>
        <v>1075.7222222222222</v>
      </c>
      <c r="P1207" s="9">
        <v>154.904</v>
      </c>
      <c r="Q1207" s="9">
        <f>Sales_Data17[[#This Row],[Line Total]]-(Sales_Data17[[#This Row],[Total Unit Cost]]*Sales_Data17[[#This Row],[Order Quantity]])</f>
        <v>301.20222222222219</v>
      </c>
      <c r="R1207" s="1" t="str">
        <f>TEXT(Sales_Data17[[#This Row],[OrderDate]],"MMM")</f>
        <v>Sep</v>
      </c>
      <c r="S1207" s="1" t="str">
        <f t="shared" si="18"/>
        <v>2012</v>
      </c>
    </row>
    <row r="1208" spans="1:19">
      <c r="A1208" t="s">
        <v>1231</v>
      </c>
      <c r="B1208" s="2">
        <v>41182</v>
      </c>
      <c r="C1208" s="2" t="str">
        <f>VLOOKUP(Sales_Data17[[#This Row],[Customer Name Index]],Customer_Data[#All],2,0)</f>
        <v xml:space="preserve">WakeFern </v>
      </c>
      <c r="D1208">
        <v>2</v>
      </c>
      <c r="E1208" t="s">
        <v>3</v>
      </c>
      <c r="F1208" t="s">
        <v>8168</v>
      </c>
      <c r="G1208" t="s">
        <v>8027</v>
      </c>
      <c r="H1208" t="str">
        <f>VLOOKUP(Sales_Data17[[#This Row],[Delivery Region Index]],Regions_Table[#All],2,0)</f>
        <v>New South Wales</v>
      </c>
      <c r="I1208" t="str">
        <f>VLOOKUP(Sales_Data17[[#This Row],[Delivery Region Index]],Regions_Table[#All],3,0)</f>
        <v>Bathurst</v>
      </c>
      <c r="J1208">
        <v>4</v>
      </c>
      <c r="K1208">
        <v>1</v>
      </c>
      <c r="L1208" t="str">
        <f>VLOOKUP(Sales_Data17[[#This Row],[Product Description Index]],Products_Data[#All],2,0)</f>
        <v>Shirts</v>
      </c>
      <c r="M1208">
        <v>1</v>
      </c>
      <c r="N1208" s="9">
        <v>707.9666666666667</v>
      </c>
      <c r="O1208" s="9">
        <f>Sales_Data17[[#This Row],[Order Quantity]]*Sales_Data17[[#This Row],[Unit Price]]</f>
        <v>707.9666666666667</v>
      </c>
      <c r="P1208" s="9">
        <v>495.5766666666666</v>
      </c>
      <c r="Q1208" s="9">
        <f>Sales_Data17[[#This Row],[Line Total]]-(Sales_Data17[[#This Row],[Total Unit Cost]]*Sales_Data17[[#This Row],[Order Quantity]])</f>
        <v>212.3900000000001</v>
      </c>
      <c r="R1208" s="1" t="str">
        <f>TEXT(Sales_Data17[[#This Row],[OrderDate]],"MMM")</f>
        <v>Sep</v>
      </c>
      <c r="S1208" s="1" t="str">
        <f t="shared" si="18"/>
        <v>2012</v>
      </c>
    </row>
    <row r="1209" spans="1:19">
      <c r="A1209" t="s">
        <v>1232</v>
      </c>
      <c r="B1209" s="2">
        <v>41182</v>
      </c>
      <c r="C1209" s="2" t="str">
        <f>VLOOKUP(Sales_Data17[[#This Row],[Customer Name Index]],Customer_Data[#All],2,0)</f>
        <v>Pure Group</v>
      </c>
      <c r="D1209">
        <v>17</v>
      </c>
      <c r="E1209" t="s">
        <v>2</v>
      </c>
      <c r="F1209" t="s">
        <v>8168</v>
      </c>
      <c r="G1209" t="s">
        <v>8025</v>
      </c>
      <c r="H1209" t="str">
        <f>VLOOKUP(Sales_Data17[[#This Row],[Delivery Region Index]],Regions_Table[#All],2,0)</f>
        <v>Victoria</v>
      </c>
      <c r="I1209" t="str">
        <f>VLOOKUP(Sales_Data17[[#This Row],[Delivery Region Index]],Regions_Table[#All],3,0)</f>
        <v>Ballarat</v>
      </c>
      <c r="J1209">
        <v>49</v>
      </c>
      <c r="K1209">
        <v>7</v>
      </c>
      <c r="L1209" t="str">
        <f>VLOOKUP(Sales_Data17[[#This Row],[Product Description Index]],Products_Data[#All],2,0)</f>
        <v>Dress Shirts</v>
      </c>
      <c r="M1209">
        <v>5</v>
      </c>
      <c r="N1209" s="9">
        <v>99.75555555555556</v>
      </c>
      <c r="O1209" s="9">
        <f>Sales_Data17[[#This Row],[Order Quantity]]*Sales_Data17[[#This Row],[Unit Price]]</f>
        <v>498.77777777777783</v>
      </c>
      <c r="P1209" s="9">
        <v>81.799555555555557</v>
      </c>
      <c r="Q1209" s="9">
        <f>Sales_Data17[[#This Row],[Line Total]]-(Sales_Data17[[#This Row],[Total Unit Cost]]*Sales_Data17[[#This Row],[Order Quantity]])</f>
        <v>89.78000000000003</v>
      </c>
      <c r="R1209" s="1" t="str">
        <f>TEXT(Sales_Data17[[#This Row],[OrderDate]],"MMM")</f>
        <v>Sep</v>
      </c>
      <c r="S1209" s="1" t="str">
        <f t="shared" si="18"/>
        <v>2012</v>
      </c>
    </row>
    <row r="1210" spans="1:19">
      <c r="A1210" t="s">
        <v>1233</v>
      </c>
      <c r="B1210" s="2">
        <v>41182</v>
      </c>
      <c r="C1210" s="2" t="str">
        <f>VLOOKUP(Sales_Data17[[#This Row],[Customer Name Index]],Customer_Data[#All],2,0)</f>
        <v>Pacific Ltd</v>
      </c>
      <c r="D1210">
        <v>20</v>
      </c>
      <c r="E1210" t="s">
        <v>2</v>
      </c>
      <c r="F1210" t="s">
        <v>8168</v>
      </c>
      <c r="G1210" t="s">
        <v>8028</v>
      </c>
      <c r="H1210" t="str">
        <f>VLOOKUP(Sales_Data17[[#This Row],[Delivery Region Index]],Regions_Table[#All],2,0)</f>
        <v>Victoria</v>
      </c>
      <c r="I1210" t="str">
        <f>VLOOKUP(Sales_Data17[[#This Row],[Delivery Region Index]],Regions_Table[#All],3,0)</f>
        <v>Wodonga</v>
      </c>
      <c r="J1210">
        <v>58</v>
      </c>
      <c r="K1210">
        <v>8</v>
      </c>
      <c r="L1210" t="str">
        <f>VLOOKUP(Sales_Data17[[#This Row],[Product Description Index]],Products_Data[#All],2,0)</f>
        <v>Shoes</v>
      </c>
      <c r="M1210">
        <v>7</v>
      </c>
      <c r="N1210" s="9">
        <v>93.055555555555557</v>
      </c>
      <c r="O1210" s="9">
        <f>Sales_Data17[[#This Row],[Order Quantity]]*Sales_Data17[[#This Row],[Unit Price]]</f>
        <v>651.38888888888891</v>
      </c>
      <c r="P1210" s="9">
        <v>65.138888888888886</v>
      </c>
      <c r="Q1210" s="9">
        <f>Sales_Data17[[#This Row],[Line Total]]-(Sales_Data17[[#This Row],[Total Unit Cost]]*Sales_Data17[[#This Row],[Order Quantity]])</f>
        <v>195.41666666666674</v>
      </c>
      <c r="R1210" s="1" t="str">
        <f>TEXT(Sales_Data17[[#This Row],[OrderDate]],"MMM")</f>
        <v>Sep</v>
      </c>
      <c r="S1210" s="1" t="str">
        <f t="shared" si="18"/>
        <v>2012</v>
      </c>
    </row>
    <row r="1211" spans="1:19">
      <c r="A1211" t="s">
        <v>1234</v>
      </c>
      <c r="B1211" s="2">
        <v>41182</v>
      </c>
      <c r="C1211" s="2" t="str">
        <f>VLOOKUP(Sales_Data17[[#This Row],[Customer Name Index]],Customer_Data[#All],2,0)</f>
        <v>Avon Corp</v>
      </c>
      <c r="D1211">
        <v>1</v>
      </c>
      <c r="E1211" t="s">
        <v>4</v>
      </c>
      <c r="F1211" t="s">
        <v>8168</v>
      </c>
      <c r="G1211" t="s">
        <v>8027</v>
      </c>
      <c r="H1211" t="str">
        <f>VLOOKUP(Sales_Data17[[#This Row],[Delivery Region Index]],Regions_Table[#All],2,0)</f>
        <v>New South Wales</v>
      </c>
      <c r="I1211" t="str">
        <f>VLOOKUP(Sales_Data17[[#This Row],[Delivery Region Index]],Regions_Table[#All],3,0)</f>
        <v>Albury</v>
      </c>
      <c r="J1211">
        <v>2</v>
      </c>
      <c r="K1211">
        <v>1</v>
      </c>
      <c r="L1211" t="str">
        <f>VLOOKUP(Sales_Data17[[#This Row],[Product Description Index]],Products_Data[#All],2,0)</f>
        <v>Shirts</v>
      </c>
      <c r="M1211">
        <v>4</v>
      </c>
      <c r="N1211" s="9">
        <v>81.888888888888886</v>
      </c>
      <c r="O1211" s="9">
        <f>Sales_Data17[[#This Row],[Order Quantity]]*Sales_Data17[[#This Row],[Unit Price]]</f>
        <v>327.55555555555554</v>
      </c>
      <c r="P1211" s="9">
        <v>69.605555555555554</v>
      </c>
      <c r="Q1211" s="9">
        <f>Sales_Data17[[#This Row],[Line Total]]-(Sales_Data17[[#This Row],[Total Unit Cost]]*Sales_Data17[[#This Row],[Order Quantity]])</f>
        <v>49.133333333333326</v>
      </c>
      <c r="R1211" s="1" t="str">
        <f>TEXT(Sales_Data17[[#This Row],[OrderDate]],"MMM")</f>
        <v>Sep</v>
      </c>
      <c r="S1211" s="1" t="str">
        <f t="shared" si="18"/>
        <v>2012</v>
      </c>
    </row>
    <row r="1212" spans="1:19">
      <c r="A1212" t="s">
        <v>1235</v>
      </c>
      <c r="B1212" s="2">
        <v>41183</v>
      </c>
      <c r="C1212" s="2" t="str">
        <f>VLOOKUP(Sales_Data17[[#This Row],[Customer Name Index]],Customer_Data[#All],2,0)</f>
        <v xml:space="preserve">Linde </v>
      </c>
      <c r="D1212">
        <v>14</v>
      </c>
      <c r="E1212" t="s">
        <v>4</v>
      </c>
      <c r="F1212" t="s">
        <v>8168</v>
      </c>
      <c r="G1212" t="s">
        <v>8026</v>
      </c>
      <c r="H1212" t="str">
        <f>VLOOKUP(Sales_Data17[[#This Row],[Delivery Region Index]],Regions_Table[#All],2,0)</f>
        <v>Queensland</v>
      </c>
      <c r="I1212" t="str">
        <f>VLOOKUP(Sales_Data17[[#This Row],[Delivery Region Index]],Regions_Table[#All],3,0)</f>
        <v>Nambour</v>
      </c>
      <c r="J1212">
        <v>39</v>
      </c>
      <c r="K1212">
        <v>6</v>
      </c>
      <c r="L1212" t="str">
        <f>VLOOKUP(Sales_Data17[[#This Row],[Product Description Index]],Products_Data[#All],2,0)</f>
        <v>Socks</v>
      </c>
      <c r="M1212">
        <v>2</v>
      </c>
      <c r="N1212" s="9">
        <v>20.100000000000001</v>
      </c>
      <c r="O1212" s="9">
        <f>Sales_Data17[[#This Row],[Order Quantity]]*Sales_Data17[[#This Row],[Unit Price]]</f>
        <v>40.200000000000003</v>
      </c>
      <c r="P1212" s="9">
        <v>16.281000000000002</v>
      </c>
      <c r="Q1212" s="9">
        <f>Sales_Data17[[#This Row],[Line Total]]-(Sales_Data17[[#This Row],[Total Unit Cost]]*Sales_Data17[[#This Row],[Order Quantity]])</f>
        <v>7.6379999999999981</v>
      </c>
      <c r="R1212" s="1" t="str">
        <f>TEXT(Sales_Data17[[#This Row],[OrderDate]],"MMM")</f>
        <v>Oct</v>
      </c>
      <c r="S1212" s="1" t="str">
        <f t="shared" si="18"/>
        <v>2012</v>
      </c>
    </row>
    <row r="1213" spans="1:19">
      <c r="A1213" t="s">
        <v>1236</v>
      </c>
      <c r="B1213" s="2">
        <v>41183</v>
      </c>
      <c r="C1213" s="2" t="str">
        <f>VLOOKUP(Sales_Data17[[#This Row],[Customer Name Index]],Customer_Data[#All],2,0)</f>
        <v>Pacific Ltd</v>
      </c>
      <c r="D1213">
        <v>20</v>
      </c>
      <c r="E1213" t="s">
        <v>4</v>
      </c>
      <c r="F1213" t="s">
        <v>8168</v>
      </c>
      <c r="G1213" t="s">
        <v>8028</v>
      </c>
      <c r="H1213" t="str">
        <f>VLOOKUP(Sales_Data17[[#This Row],[Delivery Region Index]],Regions_Table[#All],2,0)</f>
        <v>Victoria</v>
      </c>
      <c r="I1213" t="str">
        <f>VLOOKUP(Sales_Data17[[#This Row],[Delivery Region Index]],Regions_Table[#All],3,0)</f>
        <v>Wangaratta</v>
      </c>
      <c r="J1213">
        <v>56</v>
      </c>
      <c r="K1213">
        <v>8</v>
      </c>
      <c r="L1213" t="str">
        <f>VLOOKUP(Sales_Data17[[#This Row],[Product Description Index]],Products_Data[#All],2,0)</f>
        <v>Shoes</v>
      </c>
      <c r="M1213">
        <v>9</v>
      </c>
      <c r="N1213" s="9">
        <v>384.87777777777779</v>
      </c>
      <c r="O1213" s="9">
        <f>Sales_Data17[[#This Row],[Order Quantity]]*Sales_Data17[[#This Row],[Unit Price]]</f>
        <v>3463.9</v>
      </c>
      <c r="P1213" s="9">
        <v>184.74133333333333</v>
      </c>
      <c r="Q1213" s="9">
        <f>Sales_Data17[[#This Row],[Line Total]]-(Sales_Data17[[#This Row],[Total Unit Cost]]*Sales_Data17[[#This Row],[Order Quantity]])</f>
        <v>1801.2280000000001</v>
      </c>
      <c r="R1213" s="1" t="str">
        <f>TEXT(Sales_Data17[[#This Row],[OrderDate]],"MMM")</f>
        <v>Oct</v>
      </c>
      <c r="S1213" s="1" t="str">
        <f t="shared" si="18"/>
        <v>2012</v>
      </c>
    </row>
    <row r="1214" spans="1:19">
      <c r="A1214" t="s">
        <v>1237</v>
      </c>
      <c r="B1214" s="2">
        <v>41183</v>
      </c>
      <c r="C1214" s="2" t="str">
        <f>VLOOKUP(Sales_Data17[[#This Row],[Customer Name Index]],Customer_Data[#All],2,0)</f>
        <v>Elorac, Corp</v>
      </c>
      <c r="D1214">
        <v>3</v>
      </c>
      <c r="E1214" t="s">
        <v>4</v>
      </c>
      <c r="F1214" t="s">
        <v>8168</v>
      </c>
      <c r="G1214" t="s">
        <v>8027</v>
      </c>
      <c r="H1214" t="str">
        <f>VLOOKUP(Sales_Data17[[#This Row],[Delivery Region Index]],Regions_Table[#All],2,0)</f>
        <v>New South Wales</v>
      </c>
      <c r="I1214" t="str">
        <f>VLOOKUP(Sales_Data17[[#This Row],[Delivery Region Index]],Regions_Table[#All],3,0)</f>
        <v>Coffs Harbour</v>
      </c>
      <c r="J1214">
        <v>7</v>
      </c>
      <c r="K1214">
        <v>1</v>
      </c>
      <c r="L1214" t="str">
        <f>VLOOKUP(Sales_Data17[[#This Row],[Product Description Index]],Products_Data[#All],2,0)</f>
        <v>Shirts</v>
      </c>
      <c r="M1214">
        <v>4</v>
      </c>
      <c r="N1214" s="9">
        <v>20.100000000000001</v>
      </c>
      <c r="O1214" s="9">
        <f>Sales_Data17[[#This Row],[Order Quantity]]*Sales_Data17[[#This Row],[Unit Price]]</f>
        <v>80.400000000000006</v>
      </c>
      <c r="P1214" s="9">
        <v>9.4469999999999992</v>
      </c>
      <c r="Q1214" s="9">
        <f>Sales_Data17[[#This Row],[Line Total]]-(Sales_Data17[[#This Row],[Total Unit Cost]]*Sales_Data17[[#This Row],[Order Quantity]])</f>
        <v>42.612000000000009</v>
      </c>
      <c r="R1214" s="1" t="str">
        <f>TEXT(Sales_Data17[[#This Row],[OrderDate]],"MMM")</f>
        <v>Oct</v>
      </c>
      <c r="S1214" s="1" t="str">
        <f t="shared" si="18"/>
        <v>2012</v>
      </c>
    </row>
    <row r="1215" spans="1:19">
      <c r="A1215" t="s">
        <v>1238</v>
      </c>
      <c r="B1215" s="2">
        <v>41183</v>
      </c>
      <c r="C1215" s="2" t="str">
        <f>VLOOKUP(Sales_Data17[[#This Row],[Customer Name Index]],Customer_Data[#All],2,0)</f>
        <v>Medsep Group</v>
      </c>
      <c r="D1215">
        <v>8</v>
      </c>
      <c r="E1215" t="s">
        <v>4</v>
      </c>
      <c r="F1215" t="s">
        <v>8168</v>
      </c>
      <c r="G1215" t="s">
        <v>8027</v>
      </c>
      <c r="H1215" t="str">
        <f>VLOOKUP(Sales_Data17[[#This Row],[Delivery Region Index]],Regions_Table[#All],2,0)</f>
        <v>New South Wales</v>
      </c>
      <c r="I1215" t="str">
        <f>VLOOKUP(Sales_Data17[[#This Row],[Delivery Region Index]],Regions_Table[#All],3,0)</f>
        <v>Wagga Wagga</v>
      </c>
      <c r="J1215">
        <v>23</v>
      </c>
      <c r="K1215">
        <v>4</v>
      </c>
      <c r="L1215" t="str">
        <f>VLOOKUP(Sales_Data17[[#This Row],[Product Description Index]],Products_Data[#All],2,0)</f>
        <v>Jeans</v>
      </c>
      <c r="M1215">
        <v>4</v>
      </c>
      <c r="N1215" s="9">
        <v>107.94444444444444</v>
      </c>
      <c r="O1215" s="9">
        <f>Sales_Data17[[#This Row],[Order Quantity]]*Sales_Data17[[#This Row],[Unit Price]]</f>
        <v>431.77777777777777</v>
      </c>
      <c r="P1215" s="9">
        <v>86.355555555555554</v>
      </c>
      <c r="Q1215" s="9">
        <f>Sales_Data17[[#This Row],[Line Total]]-(Sales_Data17[[#This Row],[Total Unit Cost]]*Sales_Data17[[#This Row],[Order Quantity]])</f>
        <v>86.355555555555554</v>
      </c>
      <c r="R1215" s="1" t="str">
        <f>TEXT(Sales_Data17[[#This Row],[OrderDate]],"MMM")</f>
        <v>Oct</v>
      </c>
      <c r="S1215" s="1" t="str">
        <f t="shared" si="18"/>
        <v>2012</v>
      </c>
    </row>
    <row r="1216" spans="1:19">
      <c r="A1216" t="s">
        <v>1239</v>
      </c>
      <c r="B1216" s="2">
        <v>41183</v>
      </c>
      <c r="C1216" s="2" t="str">
        <f>VLOOKUP(Sales_Data17[[#This Row],[Customer Name Index]],Customer_Data[#All],2,0)</f>
        <v>21st Ltd</v>
      </c>
      <c r="D1216">
        <v>10</v>
      </c>
      <c r="E1216" t="s">
        <v>3</v>
      </c>
      <c r="F1216" t="s">
        <v>8168</v>
      </c>
      <c r="G1216" t="s">
        <v>8026</v>
      </c>
      <c r="H1216" t="str">
        <f>VLOOKUP(Sales_Data17[[#This Row],[Delivery Region Index]],Regions_Table[#All],2,0)</f>
        <v>Queensland</v>
      </c>
      <c r="I1216" t="str">
        <f>VLOOKUP(Sales_Data17[[#This Row],[Delivery Region Index]],Regions_Table[#All],3,0)</f>
        <v>Charters Towers</v>
      </c>
      <c r="J1216">
        <v>29</v>
      </c>
      <c r="K1216">
        <v>4</v>
      </c>
      <c r="L1216" t="str">
        <f>VLOOKUP(Sales_Data17[[#This Row],[Product Description Index]],Products_Data[#All],2,0)</f>
        <v>Jeans</v>
      </c>
      <c r="M1216">
        <v>2</v>
      </c>
      <c r="N1216" s="9">
        <v>274.70000000000005</v>
      </c>
      <c r="O1216" s="9">
        <f>Sales_Data17[[#This Row],[Order Quantity]]*Sales_Data17[[#This Row],[Unit Price]]</f>
        <v>549.40000000000009</v>
      </c>
      <c r="P1216" s="9">
        <v>145.59100000000001</v>
      </c>
      <c r="Q1216" s="9">
        <f>Sales_Data17[[#This Row],[Line Total]]-(Sales_Data17[[#This Row],[Total Unit Cost]]*Sales_Data17[[#This Row],[Order Quantity]])</f>
        <v>258.21800000000007</v>
      </c>
      <c r="R1216" s="1" t="str">
        <f>TEXT(Sales_Data17[[#This Row],[OrderDate]],"MMM")</f>
        <v>Oct</v>
      </c>
      <c r="S1216" s="1" t="str">
        <f t="shared" si="18"/>
        <v>2012</v>
      </c>
    </row>
    <row r="1217" spans="1:19">
      <c r="A1217" t="s">
        <v>1240</v>
      </c>
      <c r="B1217" s="2">
        <v>41184</v>
      </c>
      <c r="C1217" s="2" t="str">
        <f>VLOOKUP(Sales_Data17[[#This Row],[Customer Name Index]],Customer_Data[#All],2,0)</f>
        <v xml:space="preserve">Qualitest </v>
      </c>
      <c r="D1217">
        <v>19</v>
      </c>
      <c r="E1217" t="s">
        <v>4</v>
      </c>
      <c r="F1217" t="s">
        <v>8168</v>
      </c>
      <c r="G1217" t="s">
        <v>8028</v>
      </c>
      <c r="H1217" t="str">
        <f>VLOOKUP(Sales_Data17[[#This Row],[Delivery Region Index]],Regions_Table[#All],2,0)</f>
        <v>Victoria</v>
      </c>
      <c r="I1217" t="str">
        <f>VLOOKUP(Sales_Data17[[#This Row],[Delivery Region Index]],Regions_Table[#All],3,0)</f>
        <v>Mildura</v>
      </c>
      <c r="J1217">
        <v>53</v>
      </c>
      <c r="K1217">
        <v>8</v>
      </c>
      <c r="L1217" t="str">
        <f>VLOOKUP(Sales_Data17[[#This Row],[Product Description Index]],Products_Data[#All],2,0)</f>
        <v>Shoes</v>
      </c>
      <c r="M1217">
        <v>2</v>
      </c>
      <c r="N1217" s="9">
        <v>265.02222222222224</v>
      </c>
      <c r="O1217" s="9">
        <f>Sales_Data17[[#This Row],[Order Quantity]]*Sales_Data17[[#This Row],[Unit Price]]</f>
        <v>530.04444444444448</v>
      </c>
      <c r="P1217" s="9">
        <v>113.95955555555558</v>
      </c>
      <c r="Q1217" s="9">
        <f>Sales_Data17[[#This Row],[Line Total]]-(Sales_Data17[[#This Row],[Total Unit Cost]]*Sales_Data17[[#This Row],[Order Quantity]])</f>
        <v>302.12533333333329</v>
      </c>
      <c r="R1217" s="1" t="str">
        <f>TEXT(Sales_Data17[[#This Row],[OrderDate]],"MMM")</f>
        <v>Oct</v>
      </c>
      <c r="S1217" s="1" t="str">
        <f t="shared" si="18"/>
        <v>2012</v>
      </c>
    </row>
    <row r="1218" spans="1:19">
      <c r="A1218" t="s">
        <v>1241</v>
      </c>
      <c r="B1218" s="2">
        <v>41184</v>
      </c>
      <c r="C1218" s="2" t="str">
        <f>VLOOKUP(Sales_Data17[[#This Row],[Customer Name Index]],Customer_Data[#All],2,0)</f>
        <v>ETUDE Ltd</v>
      </c>
      <c r="D1218">
        <v>4</v>
      </c>
      <c r="E1218" t="s">
        <v>4</v>
      </c>
      <c r="F1218" t="s">
        <v>8168</v>
      </c>
      <c r="G1218" t="s">
        <v>8027</v>
      </c>
      <c r="H1218" t="str">
        <f>VLOOKUP(Sales_Data17[[#This Row],[Delivery Region Index]],Regions_Table[#All],2,0)</f>
        <v>New South Wales</v>
      </c>
      <c r="I1218" t="str">
        <f>VLOOKUP(Sales_Data17[[#This Row],[Delivery Region Index]],Regions_Table[#All],3,0)</f>
        <v>Goulburn</v>
      </c>
      <c r="J1218">
        <v>10</v>
      </c>
      <c r="K1218">
        <v>2</v>
      </c>
      <c r="L1218" t="str">
        <f>VLOOKUP(Sales_Data17[[#This Row],[Product Description Index]],Products_Data[#All],2,0)</f>
        <v>Pants</v>
      </c>
      <c r="M1218">
        <v>2</v>
      </c>
      <c r="N1218" s="9">
        <v>25.311111111111114</v>
      </c>
      <c r="O1218" s="9">
        <f>Sales_Data17[[#This Row],[Order Quantity]]*Sales_Data17[[#This Row],[Unit Price]]</f>
        <v>50.622222222222227</v>
      </c>
      <c r="P1218" s="9">
        <v>16.705333333333336</v>
      </c>
      <c r="Q1218" s="9">
        <f>Sales_Data17[[#This Row],[Line Total]]-(Sales_Data17[[#This Row],[Total Unit Cost]]*Sales_Data17[[#This Row],[Order Quantity]])</f>
        <v>17.211555555555556</v>
      </c>
      <c r="R1218" s="1" t="str">
        <f>TEXT(Sales_Data17[[#This Row],[OrderDate]],"MMM")</f>
        <v>Oct</v>
      </c>
      <c r="S1218" s="1" t="str">
        <f t="shared" ref="S1218:S1281" si="19">TEXT(B1218,"YYY")</f>
        <v>2012</v>
      </c>
    </row>
    <row r="1219" spans="1:19">
      <c r="A1219" t="s">
        <v>1242</v>
      </c>
      <c r="B1219" s="2">
        <v>41184</v>
      </c>
      <c r="C1219" s="2" t="str">
        <f>VLOOKUP(Sales_Data17[[#This Row],[Customer Name Index]],Customer_Data[#All],2,0)</f>
        <v>Pure Group</v>
      </c>
      <c r="D1219">
        <v>17</v>
      </c>
      <c r="E1219" t="s">
        <v>4</v>
      </c>
      <c r="F1219" t="s">
        <v>8168</v>
      </c>
      <c r="G1219" t="s">
        <v>8025</v>
      </c>
      <c r="H1219" t="str">
        <f>VLOOKUP(Sales_Data17[[#This Row],[Delivery Region Index]],Regions_Table[#All],2,0)</f>
        <v>Victoria</v>
      </c>
      <c r="I1219" t="str">
        <f>VLOOKUP(Sales_Data17[[#This Row],[Delivery Region Index]],Regions_Table[#All],3,0)</f>
        <v>Benalla</v>
      </c>
      <c r="J1219">
        <v>48</v>
      </c>
      <c r="K1219">
        <v>7</v>
      </c>
      <c r="L1219" t="str">
        <f>VLOOKUP(Sales_Data17[[#This Row],[Product Description Index]],Products_Data[#All],2,0)</f>
        <v>Dress Shirts</v>
      </c>
      <c r="M1219">
        <v>8</v>
      </c>
      <c r="N1219" s="9">
        <v>220.35555555555555</v>
      </c>
      <c r="O1219" s="9">
        <f>Sales_Data17[[#This Row],[Order Quantity]]*Sales_Data17[[#This Row],[Unit Price]]</f>
        <v>1762.8444444444444</v>
      </c>
      <c r="P1219" s="9">
        <v>165.26666666666668</v>
      </c>
      <c r="Q1219" s="9">
        <f>Sales_Data17[[#This Row],[Line Total]]-(Sales_Data17[[#This Row],[Total Unit Cost]]*Sales_Data17[[#This Row],[Order Quantity]])</f>
        <v>440.71111111111099</v>
      </c>
      <c r="R1219" s="1" t="str">
        <f>TEXT(Sales_Data17[[#This Row],[OrderDate]],"MMM")</f>
        <v>Oct</v>
      </c>
      <c r="S1219" s="1" t="str">
        <f t="shared" si="19"/>
        <v>2012</v>
      </c>
    </row>
    <row r="1220" spans="1:19">
      <c r="A1220" t="s">
        <v>1243</v>
      </c>
      <c r="B1220" s="2">
        <v>41184</v>
      </c>
      <c r="C1220" s="2" t="str">
        <f>VLOOKUP(Sales_Data17[[#This Row],[Customer Name Index]],Customer_Data[#All],2,0)</f>
        <v xml:space="preserve">Linde </v>
      </c>
      <c r="D1220">
        <v>14</v>
      </c>
      <c r="E1220" t="s">
        <v>4</v>
      </c>
      <c r="F1220" t="s">
        <v>8168</v>
      </c>
      <c r="G1220" t="s">
        <v>8026</v>
      </c>
      <c r="H1220" t="str">
        <f>VLOOKUP(Sales_Data17[[#This Row],[Delivery Region Index]],Regions_Table[#All],2,0)</f>
        <v>Queensland</v>
      </c>
      <c r="I1220" t="str">
        <f>VLOOKUP(Sales_Data17[[#This Row],[Delivery Region Index]],Regions_Table[#All],3,0)</f>
        <v>Mount Isa</v>
      </c>
      <c r="J1220">
        <v>38</v>
      </c>
      <c r="K1220">
        <v>6</v>
      </c>
      <c r="L1220" t="str">
        <f>VLOOKUP(Sales_Data17[[#This Row],[Product Description Index]],Products_Data[#All],2,0)</f>
        <v>Socks</v>
      </c>
      <c r="M1220">
        <v>3</v>
      </c>
      <c r="N1220" s="9">
        <v>441.45555555555552</v>
      </c>
      <c r="O1220" s="9">
        <f>Sales_Data17[[#This Row],[Order Quantity]]*Sales_Data17[[#This Row],[Unit Price]]</f>
        <v>1324.3666666666666</v>
      </c>
      <c r="P1220" s="9">
        <v>269.28788888888886</v>
      </c>
      <c r="Q1220" s="9">
        <f>Sales_Data17[[#This Row],[Line Total]]-(Sales_Data17[[#This Row],[Total Unit Cost]]*Sales_Data17[[#This Row],[Order Quantity]])</f>
        <v>516.50299999999993</v>
      </c>
      <c r="R1220" s="1" t="str">
        <f>TEXT(Sales_Data17[[#This Row],[OrderDate]],"MMM")</f>
        <v>Oct</v>
      </c>
      <c r="S1220" s="1" t="str">
        <f t="shared" si="19"/>
        <v>2012</v>
      </c>
    </row>
    <row r="1221" spans="1:19">
      <c r="A1221" t="s">
        <v>1244</v>
      </c>
      <c r="B1221" s="2">
        <v>41184</v>
      </c>
      <c r="C1221" s="2" t="str">
        <f>VLOOKUP(Sales_Data17[[#This Row],[Customer Name Index]],Customer_Data[#All],2,0)</f>
        <v>Procter Corp</v>
      </c>
      <c r="D1221">
        <v>5</v>
      </c>
      <c r="E1221" t="s">
        <v>4</v>
      </c>
      <c r="F1221" t="s">
        <v>8168</v>
      </c>
      <c r="G1221" t="s">
        <v>8027</v>
      </c>
      <c r="H1221" t="str">
        <f>VLOOKUP(Sales_Data17[[#This Row],[Delivery Region Index]],Regions_Table[#All],2,0)</f>
        <v>New South Wales</v>
      </c>
      <c r="I1221" t="str">
        <f>VLOOKUP(Sales_Data17[[#This Row],[Delivery Region Index]],Regions_Table[#All],3,0)</f>
        <v>Lake Macquarie</v>
      </c>
      <c r="J1221">
        <v>13</v>
      </c>
      <c r="K1221">
        <v>2</v>
      </c>
      <c r="L1221" t="str">
        <f>VLOOKUP(Sales_Data17[[#This Row],[Product Description Index]],Products_Data[#All],2,0)</f>
        <v>Pants</v>
      </c>
      <c r="M1221">
        <v>5</v>
      </c>
      <c r="N1221" s="9">
        <v>436.24444444444447</v>
      </c>
      <c r="O1221" s="9">
        <f>Sales_Data17[[#This Row],[Order Quantity]]*Sales_Data17[[#This Row],[Unit Price]]</f>
        <v>2181.2222222222222</v>
      </c>
      <c r="P1221" s="9">
        <v>235.572</v>
      </c>
      <c r="Q1221" s="9">
        <f>Sales_Data17[[#This Row],[Line Total]]-(Sales_Data17[[#This Row],[Total Unit Cost]]*Sales_Data17[[#This Row],[Order Quantity]])</f>
        <v>1003.362222222222</v>
      </c>
      <c r="R1221" s="1" t="str">
        <f>TEXT(Sales_Data17[[#This Row],[OrderDate]],"MMM")</f>
        <v>Oct</v>
      </c>
      <c r="S1221" s="1" t="str">
        <f t="shared" si="19"/>
        <v>2012</v>
      </c>
    </row>
    <row r="1222" spans="1:19">
      <c r="A1222" t="s">
        <v>1245</v>
      </c>
      <c r="B1222" s="2">
        <v>41184</v>
      </c>
      <c r="C1222" s="2" t="str">
        <f>VLOOKUP(Sales_Data17[[#This Row],[Customer Name Index]],Customer_Data[#All],2,0)</f>
        <v>Avon Corp</v>
      </c>
      <c r="D1222">
        <v>1</v>
      </c>
      <c r="E1222" t="s">
        <v>4</v>
      </c>
      <c r="F1222" t="s">
        <v>8168</v>
      </c>
      <c r="G1222" t="s">
        <v>8027</v>
      </c>
      <c r="H1222" t="str">
        <f>VLOOKUP(Sales_Data17[[#This Row],[Delivery Region Index]],Regions_Table[#All],2,0)</f>
        <v>New South Wales</v>
      </c>
      <c r="I1222" t="str">
        <f>VLOOKUP(Sales_Data17[[#This Row],[Delivery Region Index]],Regions_Table[#All],3,0)</f>
        <v>Armidale</v>
      </c>
      <c r="J1222">
        <v>3</v>
      </c>
      <c r="K1222">
        <v>1</v>
      </c>
      <c r="L1222" t="str">
        <f>VLOOKUP(Sales_Data17[[#This Row],[Product Description Index]],Products_Data[#All],2,0)</f>
        <v>Shirts</v>
      </c>
      <c r="M1222">
        <v>7</v>
      </c>
      <c r="N1222" s="9">
        <v>268</v>
      </c>
      <c r="O1222" s="9">
        <f>Sales_Data17[[#This Row],[Order Quantity]]*Sales_Data17[[#This Row],[Unit Price]]</f>
        <v>1876</v>
      </c>
      <c r="P1222" s="9">
        <v>222.43999999999997</v>
      </c>
      <c r="Q1222" s="9">
        <f>Sales_Data17[[#This Row],[Line Total]]-(Sales_Data17[[#This Row],[Total Unit Cost]]*Sales_Data17[[#This Row],[Order Quantity]])</f>
        <v>318.9200000000003</v>
      </c>
      <c r="R1222" s="1" t="str">
        <f>TEXT(Sales_Data17[[#This Row],[OrderDate]],"MMM")</f>
        <v>Oct</v>
      </c>
      <c r="S1222" s="1" t="str">
        <f t="shared" si="19"/>
        <v>2012</v>
      </c>
    </row>
    <row r="1223" spans="1:19">
      <c r="A1223" t="s">
        <v>1246</v>
      </c>
      <c r="B1223" s="2">
        <v>41185</v>
      </c>
      <c r="C1223" s="2" t="str">
        <f>VLOOKUP(Sales_Data17[[#This Row],[Customer Name Index]],Customer_Data[#All],2,0)</f>
        <v xml:space="preserve">Qualitest </v>
      </c>
      <c r="D1223">
        <v>19</v>
      </c>
      <c r="E1223" t="s">
        <v>4</v>
      </c>
      <c r="F1223" t="s">
        <v>8168</v>
      </c>
      <c r="G1223" t="s">
        <v>8028</v>
      </c>
      <c r="H1223" t="str">
        <f>VLOOKUP(Sales_Data17[[#This Row],[Delivery Region Index]],Regions_Table[#All],2,0)</f>
        <v>Victoria</v>
      </c>
      <c r="I1223" t="str">
        <f>VLOOKUP(Sales_Data17[[#This Row],[Delivery Region Index]],Regions_Table[#All],3,0)</f>
        <v>Mildura</v>
      </c>
      <c r="J1223">
        <v>53</v>
      </c>
      <c r="K1223">
        <v>8</v>
      </c>
      <c r="L1223" t="str">
        <f>VLOOKUP(Sales_Data17[[#This Row],[Product Description Index]],Products_Data[#All],2,0)</f>
        <v>Shoes</v>
      </c>
      <c r="M1223">
        <v>3</v>
      </c>
      <c r="N1223" s="9">
        <v>23.077777777777779</v>
      </c>
      <c r="O1223" s="9">
        <f>Sales_Data17[[#This Row],[Order Quantity]]*Sales_Data17[[#This Row],[Unit Price]]</f>
        <v>69.233333333333334</v>
      </c>
      <c r="P1223" s="9">
        <v>15.231333333333335</v>
      </c>
      <c r="Q1223" s="9">
        <f>Sales_Data17[[#This Row],[Line Total]]-(Sales_Data17[[#This Row],[Total Unit Cost]]*Sales_Data17[[#This Row],[Order Quantity]])</f>
        <v>23.539333333333332</v>
      </c>
      <c r="R1223" s="1" t="str">
        <f>TEXT(Sales_Data17[[#This Row],[OrderDate]],"MMM")</f>
        <v>Oct</v>
      </c>
      <c r="S1223" s="1" t="str">
        <f t="shared" si="19"/>
        <v>2012</v>
      </c>
    </row>
    <row r="1224" spans="1:19">
      <c r="A1224" t="s">
        <v>1247</v>
      </c>
      <c r="B1224" s="2">
        <v>41185</v>
      </c>
      <c r="C1224" s="2" t="str">
        <f>VLOOKUP(Sales_Data17[[#This Row],[Customer Name Index]],Customer_Data[#All],2,0)</f>
        <v>21st Ltd</v>
      </c>
      <c r="D1224">
        <v>10</v>
      </c>
      <c r="E1224" t="s">
        <v>2</v>
      </c>
      <c r="F1224" t="s">
        <v>8168</v>
      </c>
      <c r="G1224" t="s">
        <v>8026</v>
      </c>
      <c r="H1224" t="str">
        <f>VLOOKUP(Sales_Data17[[#This Row],[Delivery Region Index]],Regions_Table[#All],2,0)</f>
        <v>Queensland</v>
      </c>
      <c r="I1224" t="str">
        <f>VLOOKUP(Sales_Data17[[#This Row],[Delivery Region Index]],Regions_Table[#All],3,0)</f>
        <v>Charters Towers</v>
      </c>
      <c r="J1224">
        <v>29</v>
      </c>
      <c r="K1224">
        <v>4</v>
      </c>
      <c r="L1224" t="str">
        <f>VLOOKUP(Sales_Data17[[#This Row],[Product Description Index]],Products_Data[#All],2,0)</f>
        <v>Jeans</v>
      </c>
      <c r="M1224">
        <v>2</v>
      </c>
      <c r="N1224" s="9">
        <v>350.63333333333338</v>
      </c>
      <c r="O1224" s="9">
        <f>Sales_Data17[[#This Row],[Order Quantity]]*Sales_Data17[[#This Row],[Unit Price]]</f>
        <v>701.26666666666677</v>
      </c>
      <c r="P1224" s="9">
        <v>213.88633333333334</v>
      </c>
      <c r="Q1224" s="9">
        <f>Sales_Data17[[#This Row],[Line Total]]-(Sales_Data17[[#This Row],[Total Unit Cost]]*Sales_Data17[[#This Row],[Order Quantity]])</f>
        <v>273.49400000000009</v>
      </c>
      <c r="R1224" s="1" t="str">
        <f>TEXT(Sales_Data17[[#This Row],[OrderDate]],"MMM")</f>
        <v>Oct</v>
      </c>
      <c r="S1224" s="1" t="str">
        <f t="shared" si="19"/>
        <v>2012</v>
      </c>
    </row>
    <row r="1225" spans="1:19">
      <c r="A1225" t="s">
        <v>1248</v>
      </c>
      <c r="B1225" s="2">
        <v>41185</v>
      </c>
      <c r="C1225" s="2" t="str">
        <f>VLOOKUP(Sales_Data17[[#This Row],[Customer Name Index]],Customer_Data[#All],2,0)</f>
        <v xml:space="preserve">Linde </v>
      </c>
      <c r="D1225">
        <v>14</v>
      </c>
      <c r="E1225" t="s">
        <v>4</v>
      </c>
      <c r="F1225" t="s">
        <v>8168</v>
      </c>
      <c r="G1225" t="s">
        <v>8026</v>
      </c>
      <c r="H1225" t="str">
        <f>VLOOKUP(Sales_Data17[[#This Row],[Delivery Region Index]],Regions_Table[#All],2,0)</f>
        <v>Queensland</v>
      </c>
      <c r="I1225" t="str">
        <f>VLOOKUP(Sales_Data17[[#This Row],[Delivery Region Index]],Regions_Table[#All],3,0)</f>
        <v>Nambour</v>
      </c>
      <c r="J1225">
        <v>39</v>
      </c>
      <c r="K1225">
        <v>6</v>
      </c>
      <c r="L1225" t="str">
        <f>VLOOKUP(Sales_Data17[[#This Row],[Product Description Index]],Products_Data[#All],2,0)</f>
        <v>Socks</v>
      </c>
      <c r="M1225">
        <v>6</v>
      </c>
      <c r="N1225" s="9">
        <v>110.17777777777778</v>
      </c>
      <c r="O1225" s="9">
        <f>Sales_Data17[[#This Row],[Order Quantity]]*Sales_Data17[[#This Row],[Unit Price]]</f>
        <v>661.06666666666661</v>
      </c>
      <c r="P1225" s="9">
        <v>52.885333333333335</v>
      </c>
      <c r="Q1225" s="9">
        <f>Sales_Data17[[#This Row],[Line Total]]-(Sales_Data17[[#This Row],[Total Unit Cost]]*Sales_Data17[[#This Row],[Order Quantity]])</f>
        <v>343.75466666666659</v>
      </c>
      <c r="R1225" s="1" t="str">
        <f>TEXT(Sales_Data17[[#This Row],[OrderDate]],"MMM")</f>
        <v>Oct</v>
      </c>
      <c r="S1225" s="1" t="str">
        <f t="shared" si="19"/>
        <v>2012</v>
      </c>
    </row>
    <row r="1226" spans="1:19">
      <c r="A1226" t="s">
        <v>1249</v>
      </c>
      <c r="B1226" s="2">
        <v>41185</v>
      </c>
      <c r="C1226" s="2" t="str">
        <f>VLOOKUP(Sales_Data17[[#This Row],[Customer Name Index]],Customer_Data[#All],2,0)</f>
        <v xml:space="preserve">WakeFern </v>
      </c>
      <c r="D1226">
        <v>2</v>
      </c>
      <c r="E1226" t="s">
        <v>2</v>
      </c>
      <c r="F1226" t="s">
        <v>8168</v>
      </c>
      <c r="G1226" t="s">
        <v>8027</v>
      </c>
      <c r="H1226" t="str">
        <f>VLOOKUP(Sales_Data17[[#This Row],[Delivery Region Index]],Regions_Table[#All],2,0)</f>
        <v>New South Wales</v>
      </c>
      <c r="I1226" t="str">
        <f>VLOOKUP(Sales_Data17[[#This Row],[Delivery Region Index]],Regions_Table[#All],3,0)</f>
        <v>Bathurst</v>
      </c>
      <c r="J1226">
        <v>4</v>
      </c>
      <c r="K1226">
        <v>1</v>
      </c>
      <c r="L1226" t="str">
        <f>VLOOKUP(Sales_Data17[[#This Row],[Product Description Index]],Products_Data[#All],2,0)</f>
        <v>Shirts</v>
      </c>
      <c r="M1226">
        <v>3</v>
      </c>
      <c r="N1226" s="9">
        <v>131.76666666666668</v>
      </c>
      <c r="O1226" s="9">
        <f>Sales_Data17[[#This Row],[Order Quantity]]*Sales_Data17[[#This Row],[Unit Price]]</f>
        <v>395.30000000000007</v>
      </c>
      <c r="P1226" s="9">
        <v>101.46033333333335</v>
      </c>
      <c r="Q1226" s="9">
        <f>Sales_Data17[[#This Row],[Line Total]]-(Sales_Data17[[#This Row],[Total Unit Cost]]*Sales_Data17[[#This Row],[Order Quantity]])</f>
        <v>90.918999999999983</v>
      </c>
      <c r="R1226" s="1" t="str">
        <f>TEXT(Sales_Data17[[#This Row],[OrderDate]],"MMM")</f>
        <v>Oct</v>
      </c>
      <c r="S1226" s="1" t="str">
        <f t="shared" si="19"/>
        <v>2012</v>
      </c>
    </row>
    <row r="1227" spans="1:19">
      <c r="A1227" t="s">
        <v>1250</v>
      </c>
      <c r="B1227" s="2">
        <v>41186</v>
      </c>
      <c r="C1227" s="2" t="str">
        <f>VLOOKUP(Sales_Data17[[#This Row],[Customer Name Index]],Customer_Data[#All],2,0)</f>
        <v>Avon Corp</v>
      </c>
      <c r="D1227">
        <v>1</v>
      </c>
      <c r="E1227" t="s">
        <v>2</v>
      </c>
      <c r="F1227" t="s">
        <v>8168</v>
      </c>
      <c r="G1227" t="s">
        <v>8027</v>
      </c>
      <c r="H1227" t="str">
        <f>VLOOKUP(Sales_Data17[[#This Row],[Delivery Region Index]],Regions_Table[#All],2,0)</f>
        <v>New South Wales</v>
      </c>
      <c r="I1227" t="str">
        <f>VLOOKUP(Sales_Data17[[#This Row],[Delivery Region Index]],Regions_Table[#All],3,0)</f>
        <v>Sydney</v>
      </c>
      <c r="J1227">
        <v>1</v>
      </c>
      <c r="K1227">
        <v>1</v>
      </c>
      <c r="L1227" t="str">
        <f>VLOOKUP(Sales_Data17[[#This Row],[Product Description Index]],Products_Data[#All],2,0)</f>
        <v>Shirts</v>
      </c>
      <c r="M1227">
        <v>2</v>
      </c>
      <c r="N1227" s="9">
        <v>22.333333333333332</v>
      </c>
      <c r="O1227" s="9">
        <f>Sales_Data17[[#This Row],[Order Quantity]]*Sales_Data17[[#This Row],[Unit Price]]</f>
        <v>44.666666666666664</v>
      </c>
      <c r="P1227" s="9">
        <v>16.973333333333333</v>
      </c>
      <c r="Q1227" s="9">
        <f>Sales_Data17[[#This Row],[Line Total]]-(Sales_Data17[[#This Row],[Total Unit Cost]]*Sales_Data17[[#This Row],[Order Quantity]])</f>
        <v>10.719999999999999</v>
      </c>
      <c r="R1227" s="1" t="str">
        <f>TEXT(Sales_Data17[[#This Row],[OrderDate]],"MMM")</f>
        <v>Oct</v>
      </c>
      <c r="S1227" s="1" t="str">
        <f t="shared" si="19"/>
        <v>2012</v>
      </c>
    </row>
    <row r="1228" spans="1:19">
      <c r="A1228" t="s">
        <v>1251</v>
      </c>
      <c r="B1228" s="2">
        <v>41186</v>
      </c>
      <c r="C1228" s="2" t="str">
        <f>VLOOKUP(Sales_Data17[[#This Row],[Customer Name Index]],Customer_Data[#All],2,0)</f>
        <v>Pacific Ltd</v>
      </c>
      <c r="D1228">
        <v>20</v>
      </c>
      <c r="E1228" t="s">
        <v>4</v>
      </c>
      <c r="F1228" t="s">
        <v>8168</v>
      </c>
      <c r="G1228" t="s">
        <v>8028</v>
      </c>
      <c r="H1228" t="str">
        <f>VLOOKUP(Sales_Data17[[#This Row],[Delivery Region Index]],Regions_Table[#All],2,0)</f>
        <v>Victoria</v>
      </c>
      <c r="I1228" t="str">
        <f>VLOOKUP(Sales_Data17[[#This Row],[Delivery Region Index]],Regions_Table[#All],3,0)</f>
        <v>Wangaratta</v>
      </c>
      <c r="J1228">
        <v>56</v>
      </c>
      <c r="K1228">
        <v>8</v>
      </c>
      <c r="L1228" t="str">
        <f>VLOOKUP(Sales_Data17[[#This Row],[Product Description Index]],Products_Data[#All],2,0)</f>
        <v>Shoes</v>
      </c>
      <c r="M1228">
        <v>4</v>
      </c>
      <c r="N1228" s="9">
        <v>128.78888888888889</v>
      </c>
      <c r="O1228" s="9">
        <f>Sales_Data17[[#This Row],[Order Quantity]]*Sales_Data17[[#This Row],[Unit Price]]</f>
        <v>515.15555555555557</v>
      </c>
      <c r="P1228" s="9">
        <v>92.728000000000009</v>
      </c>
      <c r="Q1228" s="9">
        <f>Sales_Data17[[#This Row],[Line Total]]-(Sales_Data17[[#This Row],[Total Unit Cost]]*Sales_Data17[[#This Row],[Order Quantity]])</f>
        <v>144.24355555555553</v>
      </c>
      <c r="R1228" s="1" t="str">
        <f>TEXT(Sales_Data17[[#This Row],[OrderDate]],"MMM")</f>
        <v>Oct</v>
      </c>
      <c r="S1228" s="1" t="str">
        <f t="shared" si="19"/>
        <v>2012</v>
      </c>
    </row>
    <row r="1229" spans="1:19">
      <c r="A1229" t="s">
        <v>1252</v>
      </c>
      <c r="B1229" s="2">
        <v>41186</v>
      </c>
      <c r="C1229" s="2" t="str">
        <f>VLOOKUP(Sales_Data17[[#This Row],[Customer Name Index]],Customer_Data[#All],2,0)</f>
        <v>Procter Corp</v>
      </c>
      <c r="D1229">
        <v>5</v>
      </c>
      <c r="E1229" t="s">
        <v>2</v>
      </c>
      <c r="F1229" t="s">
        <v>8168</v>
      </c>
      <c r="G1229" t="s">
        <v>8027</v>
      </c>
      <c r="H1229" t="str">
        <f>VLOOKUP(Sales_Data17[[#This Row],[Delivery Region Index]],Regions_Table[#All],2,0)</f>
        <v>New South Wales</v>
      </c>
      <c r="I1229" t="str">
        <f>VLOOKUP(Sales_Data17[[#This Row],[Delivery Region Index]],Regions_Table[#All],3,0)</f>
        <v>Lake Macquarie</v>
      </c>
      <c r="J1229">
        <v>13</v>
      </c>
      <c r="K1229">
        <v>2</v>
      </c>
      <c r="L1229" t="str">
        <f>VLOOKUP(Sales_Data17[[#This Row],[Product Description Index]],Products_Data[#All],2,0)</f>
        <v>Pants</v>
      </c>
      <c r="M1229">
        <v>8</v>
      </c>
      <c r="N1229" s="9">
        <v>294.8</v>
      </c>
      <c r="O1229" s="9">
        <f>Sales_Data17[[#This Row],[Order Quantity]]*Sales_Data17[[#This Row],[Unit Price]]</f>
        <v>2358.4</v>
      </c>
      <c r="P1229" s="9">
        <v>138.55600000000001</v>
      </c>
      <c r="Q1229" s="9">
        <f>Sales_Data17[[#This Row],[Line Total]]-(Sales_Data17[[#This Row],[Total Unit Cost]]*Sales_Data17[[#This Row],[Order Quantity]])</f>
        <v>1249.952</v>
      </c>
      <c r="R1229" s="1" t="str">
        <f>TEXT(Sales_Data17[[#This Row],[OrderDate]],"MMM")</f>
        <v>Oct</v>
      </c>
      <c r="S1229" s="1" t="str">
        <f t="shared" si="19"/>
        <v>2012</v>
      </c>
    </row>
    <row r="1230" spans="1:19">
      <c r="A1230" t="s">
        <v>1253</v>
      </c>
      <c r="B1230" s="2">
        <v>41187</v>
      </c>
      <c r="C1230" s="2" t="str">
        <f>VLOOKUP(Sales_Data17[[#This Row],[Customer Name Index]],Customer_Data[#All],2,0)</f>
        <v>Eminence Corp</v>
      </c>
      <c r="D1230">
        <v>18</v>
      </c>
      <c r="E1230" t="s">
        <v>4</v>
      </c>
      <c r="F1230" t="s">
        <v>8168</v>
      </c>
      <c r="G1230" t="s">
        <v>8025</v>
      </c>
      <c r="H1230" t="str">
        <f>VLOOKUP(Sales_Data17[[#This Row],[Delivery Region Index]],Regions_Table[#All],2,0)</f>
        <v>Victoria</v>
      </c>
      <c r="I1230" t="str">
        <f>VLOOKUP(Sales_Data17[[#This Row],[Delivery Region Index]],Regions_Table[#All],3,0)</f>
        <v>Latrobe City</v>
      </c>
      <c r="J1230">
        <v>52</v>
      </c>
      <c r="K1230">
        <v>8</v>
      </c>
      <c r="L1230" t="str">
        <f>VLOOKUP(Sales_Data17[[#This Row],[Product Description Index]],Products_Data[#All],2,0)</f>
        <v>Shoes</v>
      </c>
      <c r="M1230">
        <v>7</v>
      </c>
      <c r="N1230" s="9">
        <v>436.98888888888888</v>
      </c>
      <c r="O1230" s="9">
        <f>Sales_Data17[[#This Row],[Order Quantity]]*Sales_Data17[[#This Row],[Unit Price]]</f>
        <v>3058.922222222222</v>
      </c>
      <c r="P1230" s="9">
        <v>187.90522222222222</v>
      </c>
      <c r="Q1230" s="9">
        <f>Sales_Data17[[#This Row],[Line Total]]-(Sales_Data17[[#This Row],[Total Unit Cost]]*Sales_Data17[[#This Row],[Order Quantity]])</f>
        <v>1743.5856666666664</v>
      </c>
      <c r="R1230" s="1" t="str">
        <f>TEXT(Sales_Data17[[#This Row],[OrderDate]],"MMM")</f>
        <v>Oct</v>
      </c>
      <c r="S1230" s="1" t="str">
        <f t="shared" si="19"/>
        <v>2012</v>
      </c>
    </row>
    <row r="1231" spans="1:19">
      <c r="A1231" t="s">
        <v>1254</v>
      </c>
      <c r="B1231" s="2">
        <v>41187</v>
      </c>
      <c r="C1231" s="2" t="str">
        <f>VLOOKUP(Sales_Data17[[#This Row],[Customer Name Index]],Customer_Data[#All],2,0)</f>
        <v xml:space="preserve">Ei </v>
      </c>
      <c r="D1231">
        <v>9</v>
      </c>
      <c r="E1231" t="s">
        <v>4</v>
      </c>
      <c r="F1231" t="s">
        <v>8168</v>
      </c>
      <c r="G1231" t="s">
        <v>8027</v>
      </c>
      <c r="H1231" t="str">
        <f>VLOOKUP(Sales_Data17[[#This Row],[Delivery Region Index]],Regions_Table[#All],2,0)</f>
        <v>Queensland</v>
      </c>
      <c r="I1231" t="str">
        <f>VLOOKUP(Sales_Data17[[#This Row],[Delivery Region Index]],Regions_Table[#All],3,0)</f>
        <v>Brisbane</v>
      </c>
      <c r="J1231">
        <v>26</v>
      </c>
      <c r="K1231">
        <v>4</v>
      </c>
      <c r="L1231" t="str">
        <f>VLOOKUP(Sales_Data17[[#This Row],[Product Description Index]],Products_Data[#All],2,0)</f>
        <v>Jeans</v>
      </c>
      <c r="M1231">
        <v>2</v>
      </c>
      <c r="N1231" s="9">
        <v>297.77777777777777</v>
      </c>
      <c r="O1231" s="9">
        <f>Sales_Data17[[#This Row],[Order Quantity]]*Sales_Data17[[#This Row],[Unit Price]]</f>
        <v>595.55555555555554</v>
      </c>
      <c r="P1231" s="9">
        <v>223.33333333333334</v>
      </c>
      <c r="Q1231" s="9">
        <f>Sales_Data17[[#This Row],[Line Total]]-(Sales_Data17[[#This Row],[Total Unit Cost]]*Sales_Data17[[#This Row],[Order Quantity]])</f>
        <v>148.88888888888886</v>
      </c>
      <c r="R1231" s="1" t="str">
        <f>TEXT(Sales_Data17[[#This Row],[OrderDate]],"MMM")</f>
        <v>Oct</v>
      </c>
      <c r="S1231" s="1" t="str">
        <f t="shared" si="19"/>
        <v>2012</v>
      </c>
    </row>
    <row r="1232" spans="1:19">
      <c r="A1232" t="s">
        <v>1255</v>
      </c>
      <c r="B1232" s="2">
        <v>41188</v>
      </c>
      <c r="C1232" s="2" t="str">
        <f>VLOOKUP(Sales_Data17[[#This Row],[Customer Name Index]],Customer_Data[#All],2,0)</f>
        <v>ETUDE Ltd</v>
      </c>
      <c r="D1232">
        <v>4</v>
      </c>
      <c r="E1232" t="s">
        <v>4</v>
      </c>
      <c r="F1232" t="s">
        <v>8168</v>
      </c>
      <c r="G1232" t="s">
        <v>8027</v>
      </c>
      <c r="H1232" t="str">
        <f>VLOOKUP(Sales_Data17[[#This Row],[Delivery Region Index]],Regions_Table[#All],2,0)</f>
        <v>New South Wales</v>
      </c>
      <c r="I1232" t="str">
        <f>VLOOKUP(Sales_Data17[[#This Row],[Delivery Region Index]],Regions_Table[#All],3,0)</f>
        <v>Goulburn</v>
      </c>
      <c r="J1232">
        <v>10</v>
      </c>
      <c r="K1232">
        <v>2</v>
      </c>
      <c r="L1232" t="str">
        <f>VLOOKUP(Sales_Data17[[#This Row],[Product Description Index]],Products_Data[#All],2,0)</f>
        <v>Pants</v>
      </c>
      <c r="M1232">
        <v>7</v>
      </c>
      <c r="N1232" s="9">
        <v>265.02222222222224</v>
      </c>
      <c r="O1232" s="9">
        <f>Sales_Data17[[#This Row],[Order Quantity]]*Sales_Data17[[#This Row],[Unit Price]]</f>
        <v>1855.1555555555556</v>
      </c>
      <c r="P1232" s="9">
        <v>204.06711111111113</v>
      </c>
      <c r="Q1232" s="9">
        <f>Sales_Data17[[#This Row],[Line Total]]-(Sales_Data17[[#This Row],[Total Unit Cost]]*Sales_Data17[[#This Row],[Order Quantity]])</f>
        <v>426.68577777777773</v>
      </c>
      <c r="R1232" s="1" t="str">
        <f>TEXT(Sales_Data17[[#This Row],[OrderDate]],"MMM")</f>
        <v>Oct</v>
      </c>
      <c r="S1232" s="1" t="str">
        <f t="shared" si="19"/>
        <v>2012</v>
      </c>
    </row>
    <row r="1233" spans="1:19">
      <c r="A1233" t="s">
        <v>1256</v>
      </c>
      <c r="B1233" s="2">
        <v>41188</v>
      </c>
      <c r="C1233" s="2" t="str">
        <f>VLOOKUP(Sales_Data17[[#This Row],[Customer Name Index]],Customer_Data[#All],2,0)</f>
        <v>PEDIFIX, Corp</v>
      </c>
      <c r="D1233">
        <v>6</v>
      </c>
      <c r="E1233" t="s">
        <v>2</v>
      </c>
      <c r="F1233" t="s">
        <v>8168</v>
      </c>
      <c r="G1233" t="s">
        <v>8027</v>
      </c>
      <c r="H1233" t="str">
        <f>VLOOKUP(Sales_Data17[[#This Row],[Delivery Region Index]],Regions_Table[#All],2,0)</f>
        <v>New South Wales</v>
      </c>
      <c r="I1233" t="str">
        <f>VLOOKUP(Sales_Data17[[#This Row],[Delivery Region Index]],Regions_Table[#All],3,0)</f>
        <v>Nowra</v>
      </c>
      <c r="J1233">
        <v>17</v>
      </c>
      <c r="K1233">
        <v>3</v>
      </c>
      <c r="L1233" t="str">
        <f>VLOOKUP(Sales_Data17[[#This Row],[Product Description Index]],Products_Data[#All],2,0)</f>
        <v>Sunglasses</v>
      </c>
      <c r="M1233">
        <v>1</v>
      </c>
      <c r="N1233" s="9">
        <v>216.63333333333333</v>
      </c>
      <c r="O1233" s="9">
        <f>Sales_Data17[[#This Row],[Order Quantity]]*Sales_Data17[[#This Row],[Unit Price]]</f>
        <v>216.63333333333333</v>
      </c>
      <c r="P1233" s="9">
        <v>173.3066666666667</v>
      </c>
      <c r="Q1233" s="9">
        <f>Sales_Data17[[#This Row],[Line Total]]-(Sales_Data17[[#This Row],[Total Unit Cost]]*Sales_Data17[[#This Row],[Order Quantity]])</f>
        <v>43.326666666666625</v>
      </c>
      <c r="R1233" s="1" t="str">
        <f>TEXT(Sales_Data17[[#This Row],[OrderDate]],"MMM")</f>
        <v>Oct</v>
      </c>
      <c r="S1233" s="1" t="str">
        <f t="shared" si="19"/>
        <v>2012</v>
      </c>
    </row>
    <row r="1234" spans="1:19">
      <c r="A1234" t="s">
        <v>1257</v>
      </c>
      <c r="B1234" s="2">
        <v>41188</v>
      </c>
      <c r="C1234" s="2" t="str">
        <f>VLOOKUP(Sales_Data17[[#This Row],[Customer Name Index]],Customer_Data[#All],2,0)</f>
        <v>3LAB, Ltd</v>
      </c>
      <c r="D1234">
        <v>16</v>
      </c>
      <c r="E1234" t="s">
        <v>4</v>
      </c>
      <c r="F1234" t="s">
        <v>8168</v>
      </c>
      <c r="G1234" t="s">
        <v>8025</v>
      </c>
      <c r="H1234" t="str">
        <f>VLOOKUP(Sales_Data17[[#This Row],[Delivery Region Index]],Regions_Table[#All],2,0)</f>
        <v>Queensland</v>
      </c>
      <c r="I1234" t="str">
        <f>VLOOKUP(Sales_Data17[[#This Row],[Delivery Region Index]],Regions_Table[#All],3,0)</f>
        <v>Toowoomba</v>
      </c>
      <c r="J1234">
        <v>44</v>
      </c>
      <c r="K1234">
        <v>7</v>
      </c>
      <c r="L1234" t="str">
        <f>VLOOKUP(Sales_Data17[[#This Row],[Product Description Index]],Products_Data[#All],2,0)</f>
        <v>Dress Shirts</v>
      </c>
      <c r="M1234">
        <v>6</v>
      </c>
      <c r="N1234" s="9">
        <v>126.55555555555556</v>
      </c>
      <c r="O1234" s="9">
        <f>Sales_Data17[[#This Row],[Order Quantity]]*Sales_Data17[[#This Row],[Unit Price]]</f>
        <v>759.33333333333337</v>
      </c>
      <c r="P1234" s="9">
        <v>54.418888888888887</v>
      </c>
      <c r="Q1234" s="9">
        <f>Sales_Data17[[#This Row],[Line Total]]-(Sales_Data17[[#This Row],[Total Unit Cost]]*Sales_Data17[[#This Row],[Order Quantity]])</f>
        <v>432.82000000000005</v>
      </c>
      <c r="R1234" s="1" t="str">
        <f>TEXT(Sales_Data17[[#This Row],[OrderDate]],"MMM")</f>
        <v>Oct</v>
      </c>
      <c r="S1234" s="1" t="str">
        <f t="shared" si="19"/>
        <v>2012</v>
      </c>
    </row>
    <row r="1235" spans="1:19">
      <c r="A1235" t="s">
        <v>1258</v>
      </c>
      <c r="B1235" s="2">
        <v>41188</v>
      </c>
      <c r="C1235" s="2" t="str">
        <f>VLOOKUP(Sales_Data17[[#This Row],[Customer Name Index]],Customer_Data[#All],2,0)</f>
        <v>Eminence Corp</v>
      </c>
      <c r="D1235">
        <v>18</v>
      </c>
      <c r="E1235" t="s">
        <v>2</v>
      </c>
      <c r="F1235" t="s">
        <v>8168</v>
      </c>
      <c r="G1235" t="s">
        <v>8025</v>
      </c>
      <c r="H1235" t="str">
        <f>VLOOKUP(Sales_Data17[[#This Row],[Delivery Region Index]],Regions_Table[#All],2,0)</f>
        <v>Victoria</v>
      </c>
      <c r="I1235" t="str">
        <f>VLOOKUP(Sales_Data17[[#This Row],[Delivery Region Index]],Regions_Table[#All],3,0)</f>
        <v>Bendigo</v>
      </c>
      <c r="J1235">
        <v>50</v>
      </c>
      <c r="K1235">
        <v>7</v>
      </c>
      <c r="L1235" t="str">
        <f>VLOOKUP(Sales_Data17[[#This Row],[Product Description Index]],Products_Data[#All],2,0)</f>
        <v>Dress Shirts</v>
      </c>
      <c r="M1235">
        <v>7</v>
      </c>
      <c r="N1235" s="9">
        <v>294.05555555555554</v>
      </c>
      <c r="O1235" s="9">
        <f>Sales_Data17[[#This Row],[Order Quantity]]*Sales_Data17[[#This Row],[Unit Price]]</f>
        <v>2058.3888888888887</v>
      </c>
      <c r="P1235" s="9">
        <v>173.49277777777777</v>
      </c>
      <c r="Q1235" s="9">
        <f>Sales_Data17[[#This Row],[Line Total]]-(Sales_Data17[[#This Row],[Total Unit Cost]]*Sales_Data17[[#This Row],[Order Quantity]])</f>
        <v>843.93944444444423</v>
      </c>
      <c r="R1235" s="1" t="str">
        <f>TEXT(Sales_Data17[[#This Row],[OrderDate]],"MMM")</f>
        <v>Oct</v>
      </c>
      <c r="S1235" s="1" t="str">
        <f t="shared" si="19"/>
        <v>2012</v>
      </c>
    </row>
    <row r="1236" spans="1:19">
      <c r="A1236" t="s">
        <v>1259</v>
      </c>
      <c r="B1236" s="2">
        <v>41188</v>
      </c>
      <c r="C1236" s="2" t="str">
        <f>VLOOKUP(Sales_Data17[[#This Row],[Customer Name Index]],Customer_Data[#All],2,0)</f>
        <v>PEDIFIX, Corp</v>
      </c>
      <c r="D1236">
        <v>6</v>
      </c>
      <c r="E1236" t="s">
        <v>4</v>
      </c>
      <c r="F1236" t="s">
        <v>8168</v>
      </c>
      <c r="G1236" t="s">
        <v>8027</v>
      </c>
      <c r="H1236" t="str">
        <f>VLOOKUP(Sales_Data17[[#This Row],[Delivery Region Index]],Regions_Table[#All],2,0)</f>
        <v>New South Wales</v>
      </c>
      <c r="I1236" t="str">
        <f>VLOOKUP(Sales_Data17[[#This Row],[Delivery Region Index]],Regions_Table[#All],3,0)</f>
        <v>Maitland</v>
      </c>
      <c r="J1236">
        <v>15</v>
      </c>
      <c r="K1236">
        <v>3</v>
      </c>
      <c r="L1236" t="str">
        <f>VLOOKUP(Sales_Data17[[#This Row],[Product Description Index]],Products_Data[#All],2,0)</f>
        <v>Sunglasses</v>
      </c>
      <c r="M1236">
        <v>6</v>
      </c>
      <c r="N1236" s="9">
        <v>24.566666666666666</v>
      </c>
      <c r="O1236" s="9">
        <f>Sales_Data17[[#This Row],[Order Quantity]]*Sales_Data17[[#This Row],[Unit Price]]</f>
        <v>147.4</v>
      </c>
      <c r="P1236" s="9">
        <v>20.635999999999999</v>
      </c>
      <c r="Q1236" s="9">
        <f>Sales_Data17[[#This Row],[Line Total]]-(Sales_Data17[[#This Row],[Total Unit Cost]]*Sales_Data17[[#This Row],[Order Quantity]])</f>
        <v>23.584000000000003</v>
      </c>
      <c r="R1236" s="1" t="str">
        <f>TEXT(Sales_Data17[[#This Row],[OrderDate]],"MMM")</f>
        <v>Oct</v>
      </c>
      <c r="S1236" s="1" t="str">
        <f t="shared" si="19"/>
        <v>2012</v>
      </c>
    </row>
    <row r="1237" spans="1:19">
      <c r="A1237" t="s">
        <v>1260</v>
      </c>
      <c r="B1237" s="2">
        <v>41188</v>
      </c>
      <c r="C1237" s="2" t="str">
        <f>VLOOKUP(Sales_Data17[[#This Row],[Customer Name Index]],Customer_Data[#All],2,0)</f>
        <v>New Ltd</v>
      </c>
      <c r="D1237">
        <v>7</v>
      </c>
      <c r="E1237" t="s">
        <v>4</v>
      </c>
      <c r="F1237" t="s">
        <v>8168</v>
      </c>
      <c r="G1237" t="s">
        <v>8027</v>
      </c>
      <c r="H1237" t="str">
        <f>VLOOKUP(Sales_Data17[[#This Row],[Delivery Region Index]],Regions_Table[#All],2,0)</f>
        <v>New South Wales</v>
      </c>
      <c r="I1237" t="str">
        <f>VLOOKUP(Sales_Data17[[#This Row],[Delivery Region Index]],Regions_Table[#All],3,0)</f>
        <v>Tamworth</v>
      </c>
      <c r="J1237">
        <v>21</v>
      </c>
      <c r="K1237">
        <v>3</v>
      </c>
      <c r="L1237" t="str">
        <f>VLOOKUP(Sales_Data17[[#This Row],[Product Description Index]],Products_Data[#All],2,0)</f>
        <v>Sunglasses</v>
      </c>
      <c r="M1237">
        <v>6</v>
      </c>
      <c r="N1237" s="9">
        <v>113.90000000000002</v>
      </c>
      <c r="O1237" s="9">
        <f>Sales_Data17[[#This Row],[Order Quantity]]*Sales_Data17[[#This Row],[Unit Price]]</f>
        <v>683.40000000000009</v>
      </c>
      <c r="P1237" s="9">
        <v>63.78400000000002</v>
      </c>
      <c r="Q1237" s="9">
        <f>Sales_Data17[[#This Row],[Line Total]]-(Sales_Data17[[#This Row],[Total Unit Cost]]*Sales_Data17[[#This Row],[Order Quantity]])</f>
        <v>300.69599999999997</v>
      </c>
      <c r="R1237" s="1" t="str">
        <f>TEXT(Sales_Data17[[#This Row],[OrderDate]],"MMM")</f>
        <v>Oct</v>
      </c>
      <c r="S1237" s="1" t="str">
        <f t="shared" si="19"/>
        <v>2012</v>
      </c>
    </row>
    <row r="1238" spans="1:19">
      <c r="A1238" t="s">
        <v>1261</v>
      </c>
      <c r="B1238" s="2">
        <v>41188</v>
      </c>
      <c r="C1238" s="2" t="str">
        <f>VLOOKUP(Sales_Data17[[#This Row],[Customer Name Index]],Customer_Data[#All],2,0)</f>
        <v>Eminence Corp</v>
      </c>
      <c r="D1238">
        <v>18</v>
      </c>
      <c r="E1238" t="s">
        <v>4</v>
      </c>
      <c r="F1238" t="s">
        <v>8168</v>
      </c>
      <c r="G1238" t="s">
        <v>8025</v>
      </c>
      <c r="H1238" t="str">
        <f>VLOOKUP(Sales_Data17[[#This Row],[Delivery Region Index]],Regions_Table[#All],2,0)</f>
        <v>Victoria</v>
      </c>
      <c r="I1238" t="str">
        <f>VLOOKUP(Sales_Data17[[#This Row],[Delivery Region Index]],Regions_Table[#All],3,0)</f>
        <v>Geelong</v>
      </c>
      <c r="J1238">
        <v>51</v>
      </c>
      <c r="K1238">
        <v>7</v>
      </c>
      <c r="L1238" t="str">
        <f>VLOOKUP(Sales_Data17[[#This Row],[Product Description Index]],Products_Data[#All],2,0)</f>
        <v>Dress Shirts</v>
      </c>
      <c r="M1238">
        <v>1</v>
      </c>
      <c r="N1238" s="9">
        <v>29.777777777777779</v>
      </c>
      <c r="O1238" s="9">
        <f>Sales_Data17[[#This Row],[Order Quantity]]*Sales_Data17[[#This Row],[Unit Price]]</f>
        <v>29.777777777777779</v>
      </c>
      <c r="P1238" s="9">
        <v>13.995555555555555</v>
      </c>
      <c r="Q1238" s="9">
        <f>Sales_Data17[[#This Row],[Line Total]]-(Sales_Data17[[#This Row],[Total Unit Cost]]*Sales_Data17[[#This Row],[Order Quantity]])</f>
        <v>15.782222222222224</v>
      </c>
      <c r="R1238" s="1" t="str">
        <f>TEXT(Sales_Data17[[#This Row],[OrderDate]],"MMM")</f>
        <v>Oct</v>
      </c>
      <c r="S1238" s="1" t="str">
        <f t="shared" si="19"/>
        <v>2012</v>
      </c>
    </row>
    <row r="1239" spans="1:19">
      <c r="A1239" t="s">
        <v>1262</v>
      </c>
      <c r="B1239" s="2">
        <v>41189</v>
      </c>
      <c r="C1239" s="2" t="str">
        <f>VLOOKUP(Sales_Data17[[#This Row],[Customer Name Index]],Customer_Data[#All],2,0)</f>
        <v>Eminence Corp</v>
      </c>
      <c r="D1239">
        <v>18</v>
      </c>
      <c r="E1239" t="s">
        <v>4</v>
      </c>
      <c r="F1239" t="s">
        <v>8168</v>
      </c>
      <c r="G1239" t="s">
        <v>8025</v>
      </c>
      <c r="H1239" t="str">
        <f>VLOOKUP(Sales_Data17[[#This Row],[Delivery Region Index]],Regions_Table[#All],2,0)</f>
        <v>Victoria</v>
      </c>
      <c r="I1239" t="str">
        <f>VLOOKUP(Sales_Data17[[#This Row],[Delivery Region Index]],Regions_Table[#All],3,0)</f>
        <v>Bendigo</v>
      </c>
      <c r="J1239">
        <v>50</v>
      </c>
      <c r="K1239">
        <v>7</v>
      </c>
      <c r="L1239" t="str">
        <f>VLOOKUP(Sales_Data17[[#This Row],[Product Description Index]],Products_Data[#All],2,0)</f>
        <v>Dress Shirts</v>
      </c>
      <c r="M1239">
        <v>2</v>
      </c>
      <c r="N1239" s="9">
        <v>122.08888888888889</v>
      </c>
      <c r="O1239" s="9">
        <f>Sales_Data17[[#This Row],[Order Quantity]]*Sales_Data17[[#This Row],[Unit Price]]</f>
        <v>244.17777777777778</v>
      </c>
      <c r="P1239" s="9">
        <v>101.33377777777777</v>
      </c>
      <c r="Q1239" s="9">
        <f>Sales_Data17[[#This Row],[Line Total]]-(Sales_Data17[[#This Row],[Total Unit Cost]]*Sales_Data17[[#This Row],[Order Quantity]])</f>
        <v>41.510222222222239</v>
      </c>
      <c r="R1239" s="1" t="str">
        <f>TEXT(Sales_Data17[[#This Row],[OrderDate]],"MMM")</f>
        <v>Oct</v>
      </c>
      <c r="S1239" s="1" t="str">
        <f t="shared" si="19"/>
        <v>2012</v>
      </c>
    </row>
    <row r="1240" spans="1:19">
      <c r="A1240" t="s">
        <v>1263</v>
      </c>
      <c r="B1240" s="2">
        <v>41189</v>
      </c>
      <c r="C1240" s="2" t="str">
        <f>VLOOKUP(Sales_Data17[[#This Row],[Customer Name Index]],Customer_Data[#All],2,0)</f>
        <v xml:space="preserve">Ei </v>
      </c>
      <c r="D1240">
        <v>9</v>
      </c>
      <c r="E1240" t="s">
        <v>4</v>
      </c>
      <c r="F1240" t="s">
        <v>8168</v>
      </c>
      <c r="G1240" t="s">
        <v>8027</v>
      </c>
      <c r="H1240" t="str">
        <f>VLOOKUP(Sales_Data17[[#This Row],[Delivery Region Index]],Regions_Table[#All],2,0)</f>
        <v>New South Wales</v>
      </c>
      <c r="I1240" t="str">
        <f>VLOOKUP(Sales_Data17[[#This Row],[Delivery Region Index]],Regions_Table[#All],3,0)</f>
        <v>Wyong</v>
      </c>
      <c r="J1240">
        <v>25</v>
      </c>
      <c r="K1240">
        <v>4</v>
      </c>
      <c r="L1240" t="str">
        <f>VLOOKUP(Sales_Data17[[#This Row],[Product Description Index]],Products_Data[#All],2,0)</f>
        <v>Jeans</v>
      </c>
      <c r="M1240">
        <v>5</v>
      </c>
      <c r="N1240" s="9">
        <v>294.8</v>
      </c>
      <c r="O1240" s="9">
        <f>Sales_Data17[[#This Row],[Order Quantity]]*Sales_Data17[[#This Row],[Unit Price]]</f>
        <v>1474</v>
      </c>
      <c r="P1240" s="9">
        <v>170.98400000000001</v>
      </c>
      <c r="Q1240" s="9">
        <f>Sales_Data17[[#This Row],[Line Total]]-(Sales_Data17[[#This Row],[Total Unit Cost]]*Sales_Data17[[#This Row],[Order Quantity]])</f>
        <v>619.07999999999993</v>
      </c>
      <c r="R1240" s="1" t="str">
        <f>TEXT(Sales_Data17[[#This Row],[OrderDate]],"MMM")</f>
        <v>Oct</v>
      </c>
      <c r="S1240" s="1" t="str">
        <f t="shared" si="19"/>
        <v>2012</v>
      </c>
    </row>
    <row r="1241" spans="1:19">
      <c r="A1241" t="s">
        <v>1264</v>
      </c>
      <c r="B1241" s="2">
        <v>41190</v>
      </c>
      <c r="C1241" s="2" t="str">
        <f>VLOOKUP(Sales_Data17[[#This Row],[Customer Name Index]],Customer_Data[#All],2,0)</f>
        <v xml:space="preserve">Medline </v>
      </c>
      <c r="D1241">
        <v>12</v>
      </c>
      <c r="E1241" t="s">
        <v>2</v>
      </c>
      <c r="F1241" t="s">
        <v>8168</v>
      </c>
      <c r="G1241" t="s">
        <v>8026</v>
      </c>
      <c r="H1241" t="str">
        <f>VLOOKUP(Sales_Data17[[#This Row],[Delivery Region Index]],Regions_Table[#All],2,0)</f>
        <v>Queensland</v>
      </c>
      <c r="I1241" t="str">
        <f>VLOOKUP(Sales_Data17[[#This Row],[Delivery Region Index]],Regions_Table[#All],3,0)</f>
        <v>Logan City</v>
      </c>
      <c r="J1241">
        <v>35</v>
      </c>
      <c r="K1241">
        <v>5</v>
      </c>
      <c r="L1241" t="str">
        <f>VLOOKUP(Sales_Data17[[#This Row],[Product Description Index]],Products_Data[#All],2,0)</f>
        <v>Hats</v>
      </c>
      <c r="M1241">
        <v>5</v>
      </c>
      <c r="N1241" s="9">
        <v>248.64444444444447</v>
      </c>
      <c r="O1241" s="9">
        <f>Sales_Data17[[#This Row],[Order Quantity]]*Sales_Data17[[#This Row],[Unit Price]]</f>
        <v>1243.2222222222224</v>
      </c>
      <c r="P1241" s="9">
        <v>144.21377777777778</v>
      </c>
      <c r="Q1241" s="9">
        <f>Sales_Data17[[#This Row],[Line Total]]-(Sales_Data17[[#This Row],[Total Unit Cost]]*Sales_Data17[[#This Row],[Order Quantity]])</f>
        <v>522.15333333333353</v>
      </c>
      <c r="R1241" s="1" t="str">
        <f>TEXT(Sales_Data17[[#This Row],[OrderDate]],"MMM")</f>
        <v>Oct</v>
      </c>
      <c r="S1241" s="1" t="str">
        <f t="shared" si="19"/>
        <v>2012</v>
      </c>
    </row>
    <row r="1242" spans="1:19">
      <c r="A1242" t="s">
        <v>1265</v>
      </c>
      <c r="B1242" s="2">
        <v>41190</v>
      </c>
      <c r="C1242" s="2" t="str">
        <f>VLOOKUP(Sales_Data17[[#This Row],[Customer Name Index]],Customer_Data[#All],2,0)</f>
        <v>ETUDE Ltd</v>
      </c>
      <c r="D1242">
        <v>4</v>
      </c>
      <c r="E1242" t="s">
        <v>2</v>
      </c>
      <c r="F1242" t="s">
        <v>8168</v>
      </c>
      <c r="G1242" t="s">
        <v>8027</v>
      </c>
      <c r="H1242" t="str">
        <f>VLOOKUP(Sales_Data17[[#This Row],[Delivery Region Index]],Regions_Table[#All],2,0)</f>
        <v>New South Wales</v>
      </c>
      <c r="I1242" t="str">
        <f>VLOOKUP(Sales_Data17[[#This Row],[Delivery Region Index]],Regions_Table[#All],3,0)</f>
        <v>Grafton</v>
      </c>
      <c r="J1242">
        <v>11</v>
      </c>
      <c r="K1242">
        <v>2</v>
      </c>
      <c r="L1242" t="str">
        <f>VLOOKUP(Sales_Data17[[#This Row],[Product Description Index]],Products_Data[#All],2,0)</f>
        <v>Pants</v>
      </c>
      <c r="M1242">
        <v>8</v>
      </c>
      <c r="N1242" s="9">
        <v>213.65555555555557</v>
      </c>
      <c r="O1242" s="9">
        <f>Sales_Data17[[#This Row],[Order Quantity]]*Sales_Data17[[#This Row],[Unit Price]]</f>
        <v>1709.2444444444445</v>
      </c>
      <c r="P1242" s="9">
        <v>98.28155555555557</v>
      </c>
      <c r="Q1242" s="9">
        <f>Sales_Data17[[#This Row],[Line Total]]-(Sales_Data17[[#This Row],[Total Unit Cost]]*Sales_Data17[[#This Row],[Order Quantity]])</f>
        <v>922.99199999999996</v>
      </c>
      <c r="R1242" s="1" t="str">
        <f>TEXT(Sales_Data17[[#This Row],[OrderDate]],"MMM")</f>
        <v>Oct</v>
      </c>
      <c r="S1242" s="1" t="str">
        <f t="shared" si="19"/>
        <v>2012</v>
      </c>
    </row>
    <row r="1243" spans="1:19">
      <c r="A1243" t="s">
        <v>1266</v>
      </c>
      <c r="B1243" s="2">
        <v>41190</v>
      </c>
      <c r="C1243" s="2" t="str">
        <f>VLOOKUP(Sales_Data17[[#This Row],[Customer Name Index]],Customer_Data[#All],2,0)</f>
        <v xml:space="preserve">Qualitest </v>
      </c>
      <c r="D1243">
        <v>19</v>
      </c>
      <c r="E1243" t="s">
        <v>2</v>
      </c>
      <c r="F1243" t="s">
        <v>8168</v>
      </c>
      <c r="G1243" t="s">
        <v>8028</v>
      </c>
      <c r="H1243" t="str">
        <f>VLOOKUP(Sales_Data17[[#This Row],[Delivery Region Index]],Regions_Table[#All],2,0)</f>
        <v>Victoria</v>
      </c>
      <c r="I1243" t="str">
        <f>VLOOKUP(Sales_Data17[[#This Row],[Delivery Region Index]],Regions_Table[#All],3,0)</f>
        <v>Swan Hill</v>
      </c>
      <c r="J1243">
        <v>55</v>
      </c>
      <c r="K1243">
        <v>8</v>
      </c>
      <c r="L1243" t="str">
        <f>VLOOKUP(Sales_Data17[[#This Row],[Product Description Index]],Products_Data[#All],2,0)</f>
        <v>Shoes</v>
      </c>
      <c r="M1243">
        <v>2</v>
      </c>
      <c r="N1243" s="9">
        <v>597.78888888888889</v>
      </c>
      <c r="O1243" s="9">
        <f>Sales_Data17[[#This Row],[Order Quantity]]*Sales_Data17[[#This Row],[Unit Price]]</f>
        <v>1195.5777777777778</v>
      </c>
      <c r="P1243" s="9">
        <v>478.2311111111112</v>
      </c>
      <c r="Q1243" s="9">
        <f>Sales_Data17[[#This Row],[Line Total]]-(Sales_Data17[[#This Row],[Total Unit Cost]]*Sales_Data17[[#This Row],[Order Quantity]])</f>
        <v>239.11555555555537</v>
      </c>
      <c r="R1243" s="1" t="str">
        <f>TEXT(Sales_Data17[[#This Row],[OrderDate]],"MMM")</f>
        <v>Oct</v>
      </c>
      <c r="S1243" s="1" t="str">
        <f t="shared" si="19"/>
        <v>2012</v>
      </c>
    </row>
    <row r="1244" spans="1:19">
      <c r="A1244" t="s">
        <v>1267</v>
      </c>
      <c r="B1244" s="2">
        <v>41190</v>
      </c>
      <c r="C1244" s="2" t="str">
        <f>VLOOKUP(Sales_Data17[[#This Row],[Customer Name Index]],Customer_Data[#All],2,0)</f>
        <v>PEDIFIX, Corp</v>
      </c>
      <c r="D1244">
        <v>6</v>
      </c>
      <c r="E1244" t="s">
        <v>4</v>
      </c>
      <c r="F1244" t="s">
        <v>8168</v>
      </c>
      <c r="G1244" t="s">
        <v>8027</v>
      </c>
      <c r="H1244" t="str">
        <f>VLOOKUP(Sales_Data17[[#This Row],[Delivery Region Index]],Regions_Table[#All],2,0)</f>
        <v>New South Wales</v>
      </c>
      <c r="I1244" t="str">
        <f>VLOOKUP(Sales_Data17[[#This Row],[Delivery Region Index]],Regions_Table[#All],3,0)</f>
        <v>Maitland</v>
      </c>
      <c r="J1244">
        <v>15</v>
      </c>
      <c r="K1244">
        <v>3</v>
      </c>
      <c r="L1244" t="str">
        <f>VLOOKUP(Sales_Data17[[#This Row],[Product Description Index]],Products_Data[#All],2,0)</f>
        <v>Sunglasses</v>
      </c>
      <c r="M1244">
        <v>5</v>
      </c>
      <c r="N1244" s="9">
        <v>119.85555555555555</v>
      </c>
      <c r="O1244" s="9">
        <f>Sales_Data17[[#This Row],[Order Quantity]]*Sales_Data17[[#This Row],[Unit Price]]</f>
        <v>599.27777777777783</v>
      </c>
      <c r="P1244" s="9">
        <v>58.729222222222219</v>
      </c>
      <c r="Q1244" s="9">
        <f>Sales_Data17[[#This Row],[Line Total]]-(Sales_Data17[[#This Row],[Total Unit Cost]]*Sales_Data17[[#This Row],[Order Quantity]])</f>
        <v>305.63166666666672</v>
      </c>
      <c r="R1244" s="1" t="str">
        <f>TEXT(Sales_Data17[[#This Row],[OrderDate]],"MMM")</f>
        <v>Oct</v>
      </c>
      <c r="S1244" s="1" t="str">
        <f t="shared" si="19"/>
        <v>2012</v>
      </c>
    </row>
    <row r="1245" spans="1:19">
      <c r="A1245" t="s">
        <v>1268</v>
      </c>
      <c r="B1245" s="2">
        <v>41190</v>
      </c>
      <c r="C1245" s="2" t="str">
        <f>VLOOKUP(Sales_Data17[[#This Row],[Customer Name Index]],Customer_Data[#All],2,0)</f>
        <v>Avon Corp</v>
      </c>
      <c r="D1245">
        <v>1</v>
      </c>
      <c r="E1245" t="s">
        <v>4</v>
      </c>
      <c r="F1245" t="s">
        <v>8168</v>
      </c>
      <c r="G1245" t="s">
        <v>8027</v>
      </c>
      <c r="H1245" t="str">
        <f>VLOOKUP(Sales_Data17[[#This Row],[Delivery Region Index]],Regions_Table[#All],2,0)</f>
        <v>New South Wales</v>
      </c>
      <c r="I1245" t="str">
        <f>VLOOKUP(Sales_Data17[[#This Row],[Delivery Region Index]],Regions_Table[#All],3,0)</f>
        <v>Albury</v>
      </c>
      <c r="J1245">
        <v>2</v>
      </c>
      <c r="K1245">
        <v>1</v>
      </c>
      <c r="L1245" t="str">
        <f>VLOOKUP(Sales_Data17[[#This Row],[Product Description Index]],Products_Data[#All],2,0)</f>
        <v>Shirts</v>
      </c>
      <c r="M1245">
        <v>2</v>
      </c>
      <c r="N1245" s="9">
        <v>252.36666666666667</v>
      </c>
      <c r="O1245" s="9">
        <f>Sales_Data17[[#This Row],[Order Quantity]]*Sales_Data17[[#This Row],[Unit Price]]</f>
        <v>504.73333333333335</v>
      </c>
      <c r="P1245" s="9">
        <v>143.84900000000002</v>
      </c>
      <c r="Q1245" s="9">
        <f>Sales_Data17[[#This Row],[Line Total]]-(Sales_Data17[[#This Row],[Total Unit Cost]]*Sales_Data17[[#This Row],[Order Quantity]])</f>
        <v>217.03533333333331</v>
      </c>
      <c r="R1245" s="1" t="str">
        <f>TEXT(Sales_Data17[[#This Row],[OrderDate]],"MMM")</f>
        <v>Oct</v>
      </c>
      <c r="S1245" s="1" t="str">
        <f t="shared" si="19"/>
        <v>2012</v>
      </c>
    </row>
    <row r="1246" spans="1:19">
      <c r="A1246" t="s">
        <v>1269</v>
      </c>
      <c r="B1246" s="2">
        <v>41191</v>
      </c>
      <c r="C1246" s="2" t="str">
        <f>VLOOKUP(Sales_Data17[[#This Row],[Customer Name Index]],Customer_Data[#All],2,0)</f>
        <v>New Ltd</v>
      </c>
      <c r="D1246">
        <v>7</v>
      </c>
      <c r="E1246" t="s">
        <v>4</v>
      </c>
      <c r="F1246" t="s">
        <v>8168</v>
      </c>
      <c r="G1246" t="s">
        <v>8027</v>
      </c>
      <c r="H1246" t="str">
        <f>VLOOKUP(Sales_Data17[[#This Row],[Delivery Region Index]],Regions_Table[#All],2,0)</f>
        <v>New South Wales</v>
      </c>
      <c r="I1246" t="str">
        <f>VLOOKUP(Sales_Data17[[#This Row],[Delivery Region Index]],Regions_Table[#All],3,0)</f>
        <v>Port Macquarie</v>
      </c>
      <c r="J1246">
        <v>19</v>
      </c>
      <c r="K1246">
        <v>3</v>
      </c>
      <c r="L1246" t="str">
        <f>VLOOKUP(Sales_Data17[[#This Row],[Product Description Index]],Products_Data[#All],2,0)</f>
        <v>Sunglasses</v>
      </c>
      <c r="M1246">
        <v>7</v>
      </c>
      <c r="N1246" s="9">
        <v>608.21111111111122</v>
      </c>
      <c r="O1246" s="9">
        <f>Sales_Data17[[#This Row],[Order Quantity]]*Sales_Data17[[#This Row],[Unit Price]]</f>
        <v>4257.4777777777781</v>
      </c>
      <c r="P1246" s="9">
        <v>316.26977777777779</v>
      </c>
      <c r="Q1246" s="9">
        <f>Sales_Data17[[#This Row],[Line Total]]-(Sales_Data17[[#This Row],[Total Unit Cost]]*Sales_Data17[[#This Row],[Order Quantity]])</f>
        <v>2043.5893333333333</v>
      </c>
      <c r="R1246" s="1" t="str">
        <f>TEXT(Sales_Data17[[#This Row],[OrderDate]],"MMM")</f>
        <v>Oct</v>
      </c>
      <c r="S1246" s="1" t="str">
        <f t="shared" si="19"/>
        <v>2012</v>
      </c>
    </row>
    <row r="1247" spans="1:19">
      <c r="A1247" t="s">
        <v>1270</v>
      </c>
      <c r="B1247" s="2">
        <v>41191</v>
      </c>
      <c r="C1247" s="2" t="str">
        <f>VLOOKUP(Sales_Data17[[#This Row],[Customer Name Index]],Customer_Data[#All],2,0)</f>
        <v>Ole Group</v>
      </c>
      <c r="D1247">
        <v>13</v>
      </c>
      <c r="E1247" t="s">
        <v>2</v>
      </c>
      <c r="F1247" t="s">
        <v>8168</v>
      </c>
      <c r="G1247" t="s">
        <v>8026</v>
      </c>
      <c r="H1247" t="str">
        <f>VLOOKUP(Sales_Data17[[#This Row],[Delivery Region Index]],Regions_Table[#All],2,0)</f>
        <v>Queensland</v>
      </c>
      <c r="I1247" t="str">
        <f>VLOOKUP(Sales_Data17[[#This Row],[Delivery Region Index]],Regions_Table[#All],3,0)</f>
        <v>Logan City</v>
      </c>
      <c r="J1247">
        <v>35</v>
      </c>
      <c r="K1247">
        <v>5</v>
      </c>
      <c r="L1247" t="str">
        <f>VLOOKUP(Sales_Data17[[#This Row],[Product Description Index]],Products_Data[#All],2,0)</f>
        <v>Hats</v>
      </c>
      <c r="M1247">
        <v>7</v>
      </c>
      <c r="N1247" s="9">
        <v>263.53333333333336</v>
      </c>
      <c r="O1247" s="9">
        <f>Sales_Data17[[#This Row],[Order Quantity]]*Sales_Data17[[#This Row],[Unit Price]]</f>
        <v>1844.7333333333336</v>
      </c>
      <c r="P1247" s="9">
        <v>171.29666666666668</v>
      </c>
      <c r="Q1247" s="9">
        <f>Sales_Data17[[#This Row],[Line Total]]-(Sales_Data17[[#This Row],[Total Unit Cost]]*Sales_Data17[[#This Row],[Order Quantity]])</f>
        <v>645.65666666666675</v>
      </c>
      <c r="R1247" s="1" t="str">
        <f>TEXT(Sales_Data17[[#This Row],[OrderDate]],"MMM")</f>
        <v>Oct</v>
      </c>
      <c r="S1247" s="1" t="str">
        <f t="shared" si="19"/>
        <v>2012</v>
      </c>
    </row>
    <row r="1248" spans="1:19">
      <c r="A1248" t="s">
        <v>1271</v>
      </c>
      <c r="B1248" s="2">
        <v>41192</v>
      </c>
      <c r="C1248" s="2" t="str">
        <f>VLOOKUP(Sales_Data17[[#This Row],[Customer Name Index]],Customer_Data[#All],2,0)</f>
        <v>Medsep Group</v>
      </c>
      <c r="D1248">
        <v>8</v>
      </c>
      <c r="E1248" t="s">
        <v>3</v>
      </c>
      <c r="F1248" t="s">
        <v>8168</v>
      </c>
      <c r="G1248" t="s">
        <v>8027</v>
      </c>
      <c r="H1248" t="str">
        <f>VLOOKUP(Sales_Data17[[#This Row],[Delivery Region Index]],Regions_Table[#All],2,0)</f>
        <v>New South Wales</v>
      </c>
      <c r="I1248" t="str">
        <f>VLOOKUP(Sales_Data17[[#This Row],[Delivery Region Index]],Regions_Table[#All],3,0)</f>
        <v>Tweed Heads</v>
      </c>
      <c r="J1248">
        <v>22</v>
      </c>
      <c r="K1248">
        <v>4</v>
      </c>
      <c r="L1248" t="str">
        <f>VLOOKUP(Sales_Data17[[#This Row],[Product Description Index]],Products_Data[#All],2,0)</f>
        <v>Jeans</v>
      </c>
      <c r="M1248">
        <v>2</v>
      </c>
      <c r="N1248" s="9">
        <v>97.522222222222226</v>
      </c>
      <c r="O1248" s="9">
        <f>Sales_Data17[[#This Row],[Order Quantity]]*Sales_Data17[[#This Row],[Unit Price]]</f>
        <v>195.04444444444445</v>
      </c>
      <c r="P1248" s="9">
        <v>51.686777777777785</v>
      </c>
      <c r="Q1248" s="9">
        <f>Sales_Data17[[#This Row],[Line Total]]-(Sales_Data17[[#This Row],[Total Unit Cost]]*Sales_Data17[[#This Row],[Order Quantity]])</f>
        <v>91.670888888888882</v>
      </c>
      <c r="R1248" s="1" t="str">
        <f>TEXT(Sales_Data17[[#This Row],[OrderDate]],"MMM")</f>
        <v>Oct</v>
      </c>
      <c r="S1248" s="1" t="str">
        <f t="shared" si="19"/>
        <v>2012</v>
      </c>
    </row>
    <row r="1249" spans="1:19">
      <c r="A1249" t="s">
        <v>1272</v>
      </c>
      <c r="B1249" s="2">
        <v>41192</v>
      </c>
      <c r="C1249" s="2" t="str">
        <f>VLOOKUP(Sales_Data17[[#This Row],[Customer Name Index]],Customer_Data[#All],2,0)</f>
        <v>Ole Group</v>
      </c>
      <c r="D1249">
        <v>13</v>
      </c>
      <c r="E1249" t="s">
        <v>4</v>
      </c>
      <c r="F1249" t="s">
        <v>8168</v>
      </c>
      <c r="G1249" t="s">
        <v>8026</v>
      </c>
      <c r="H1249" t="str">
        <f>VLOOKUP(Sales_Data17[[#This Row],[Delivery Region Index]],Regions_Table[#All],2,0)</f>
        <v>Queensland</v>
      </c>
      <c r="I1249" t="str">
        <f>VLOOKUP(Sales_Data17[[#This Row],[Delivery Region Index]],Regions_Table[#All],3,0)</f>
        <v>Mount Isa</v>
      </c>
      <c r="J1249">
        <v>38</v>
      </c>
      <c r="K1249">
        <v>6</v>
      </c>
      <c r="L1249" t="str">
        <f>VLOOKUP(Sales_Data17[[#This Row],[Product Description Index]],Products_Data[#All],2,0)</f>
        <v>Socks</v>
      </c>
      <c r="M1249">
        <v>1</v>
      </c>
      <c r="N1249" s="9">
        <v>187.60000000000002</v>
      </c>
      <c r="O1249" s="9">
        <f>Sales_Data17[[#This Row],[Order Quantity]]*Sales_Data17[[#This Row],[Unit Price]]</f>
        <v>187.60000000000002</v>
      </c>
      <c r="P1249" s="9">
        <v>84.420000000000016</v>
      </c>
      <c r="Q1249" s="9">
        <f>Sales_Data17[[#This Row],[Line Total]]-(Sales_Data17[[#This Row],[Total Unit Cost]]*Sales_Data17[[#This Row],[Order Quantity]])</f>
        <v>103.18</v>
      </c>
      <c r="R1249" s="1" t="str">
        <f>TEXT(Sales_Data17[[#This Row],[OrderDate]],"MMM")</f>
        <v>Oct</v>
      </c>
      <c r="S1249" s="1" t="str">
        <f t="shared" si="19"/>
        <v>2012</v>
      </c>
    </row>
    <row r="1250" spans="1:19">
      <c r="A1250" t="s">
        <v>1273</v>
      </c>
      <c r="B1250" s="2">
        <v>41193</v>
      </c>
      <c r="C1250" s="2" t="str">
        <f>VLOOKUP(Sales_Data17[[#This Row],[Customer Name Index]],Customer_Data[#All],2,0)</f>
        <v>Rochester Ltd</v>
      </c>
      <c r="D1250">
        <v>15</v>
      </c>
      <c r="E1250" t="s">
        <v>4</v>
      </c>
      <c r="F1250" t="s">
        <v>8168</v>
      </c>
      <c r="G1250" t="s">
        <v>8025</v>
      </c>
      <c r="H1250" t="str">
        <f>VLOOKUP(Sales_Data17[[#This Row],[Delivery Region Index]],Regions_Table[#All],2,0)</f>
        <v>Queensland</v>
      </c>
      <c r="I1250" t="str">
        <f>VLOOKUP(Sales_Data17[[#This Row],[Delivery Region Index]],Regions_Table[#All],3,0)</f>
        <v>Toowoomba</v>
      </c>
      <c r="J1250">
        <v>44</v>
      </c>
      <c r="K1250">
        <v>6</v>
      </c>
      <c r="L1250" t="str">
        <f>VLOOKUP(Sales_Data17[[#This Row],[Product Description Index]],Products_Data[#All],2,0)</f>
        <v>Socks</v>
      </c>
      <c r="M1250">
        <v>8</v>
      </c>
      <c r="N1250" s="9">
        <v>138.46666666666667</v>
      </c>
      <c r="O1250" s="9">
        <f>Sales_Data17[[#This Row],[Order Quantity]]*Sales_Data17[[#This Row],[Unit Price]]</f>
        <v>1107.7333333333333</v>
      </c>
      <c r="P1250" s="9">
        <v>78.925999999999988</v>
      </c>
      <c r="Q1250" s="9">
        <f>Sales_Data17[[#This Row],[Line Total]]-(Sales_Data17[[#This Row],[Total Unit Cost]]*Sales_Data17[[#This Row],[Order Quantity]])</f>
        <v>476.32533333333345</v>
      </c>
      <c r="R1250" s="1" t="str">
        <f>TEXT(Sales_Data17[[#This Row],[OrderDate]],"MMM")</f>
        <v>Oct</v>
      </c>
      <c r="S1250" s="1" t="str">
        <f t="shared" si="19"/>
        <v>2012</v>
      </c>
    </row>
    <row r="1251" spans="1:19">
      <c r="A1251" t="s">
        <v>1274</v>
      </c>
      <c r="B1251" s="2">
        <v>41193</v>
      </c>
      <c r="C1251" s="2" t="str">
        <f>VLOOKUP(Sales_Data17[[#This Row],[Customer Name Index]],Customer_Data[#All],2,0)</f>
        <v>Rochester Ltd</v>
      </c>
      <c r="D1251">
        <v>15</v>
      </c>
      <c r="E1251" t="s">
        <v>3</v>
      </c>
      <c r="F1251" t="s">
        <v>8168</v>
      </c>
      <c r="G1251" t="s">
        <v>8025</v>
      </c>
      <c r="H1251" t="str">
        <f>VLOOKUP(Sales_Data17[[#This Row],[Delivery Region Index]],Regions_Table[#All],2,0)</f>
        <v>Queensland</v>
      </c>
      <c r="I1251" t="str">
        <f>VLOOKUP(Sales_Data17[[#This Row],[Delivery Region Index]],Regions_Table[#All],3,0)</f>
        <v>Sunshine Coast</v>
      </c>
      <c r="J1251">
        <v>42</v>
      </c>
      <c r="K1251">
        <v>6</v>
      </c>
      <c r="L1251" t="str">
        <f>VLOOKUP(Sales_Data17[[#This Row],[Product Description Index]],Products_Data[#All],2,0)</f>
        <v>Socks</v>
      </c>
      <c r="M1251">
        <v>2</v>
      </c>
      <c r="N1251" s="9">
        <v>20.844444444444445</v>
      </c>
      <c r="O1251" s="9">
        <f>Sales_Data17[[#This Row],[Order Quantity]]*Sales_Data17[[#This Row],[Unit Price]]</f>
        <v>41.68888888888889</v>
      </c>
      <c r="P1251" s="9">
        <v>13.548888888888889</v>
      </c>
      <c r="Q1251" s="9">
        <f>Sales_Data17[[#This Row],[Line Total]]-(Sales_Data17[[#This Row],[Total Unit Cost]]*Sales_Data17[[#This Row],[Order Quantity]])</f>
        <v>14.591111111111111</v>
      </c>
      <c r="R1251" s="1" t="str">
        <f>TEXT(Sales_Data17[[#This Row],[OrderDate]],"MMM")</f>
        <v>Oct</v>
      </c>
      <c r="S1251" s="1" t="str">
        <f t="shared" si="19"/>
        <v>2012</v>
      </c>
    </row>
    <row r="1252" spans="1:19">
      <c r="A1252" t="s">
        <v>1275</v>
      </c>
      <c r="B1252" s="2">
        <v>41193</v>
      </c>
      <c r="C1252" s="2" t="str">
        <f>VLOOKUP(Sales_Data17[[#This Row],[Customer Name Index]],Customer_Data[#All],2,0)</f>
        <v>ETUDE Ltd</v>
      </c>
      <c r="D1252">
        <v>4</v>
      </c>
      <c r="E1252" t="s">
        <v>2</v>
      </c>
      <c r="F1252" t="s">
        <v>8168</v>
      </c>
      <c r="G1252" t="s">
        <v>8027</v>
      </c>
      <c r="H1252" t="str">
        <f>VLOOKUP(Sales_Data17[[#This Row],[Delivery Region Index]],Regions_Table[#All],2,0)</f>
        <v>New South Wales</v>
      </c>
      <c r="I1252" t="str">
        <f>VLOOKUP(Sales_Data17[[#This Row],[Delivery Region Index]],Regions_Table[#All],3,0)</f>
        <v>Grafton</v>
      </c>
      <c r="J1252">
        <v>11</v>
      </c>
      <c r="K1252">
        <v>2</v>
      </c>
      <c r="L1252" t="str">
        <f>VLOOKUP(Sales_Data17[[#This Row],[Product Description Index]],Products_Data[#All],2,0)</f>
        <v>Pants</v>
      </c>
      <c r="M1252">
        <v>8</v>
      </c>
      <c r="N1252" s="9">
        <v>113.15555555555555</v>
      </c>
      <c r="O1252" s="9">
        <f>Sales_Data17[[#This Row],[Order Quantity]]*Sales_Data17[[#This Row],[Unit Price]]</f>
        <v>905.24444444444441</v>
      </c>
      <c r="P1252" s="9">
        <v>79.208888888888893</v>
      </c>
      <c r="Q1252" s="9">
        <f>Sales_Data17[[#This Row],[Line Total]]-(Sales_Data17[[#This Row],[Total Unit Cost]]*Sales_Data17[[#This Row],[Order Quantity]])</f>
        <v>271.57333333333327</v>
      </c>
      <c r="R1252" s="1" t="str">
        <f>TEXT(Sales_Data17[[#This Row],[OrderDate]],"MMM")</f>
        <v>Oct</v>
      </c>
      <c r="S1252" s="1" t="str">
        <f t="shared" si="19"/>
        <v>2012</v>
      </c>
    </row>
    <row r="1253" spans="1:19">
      <c r="A1253" t="s">
        <v>1276</v>
      </c>
      <c r="B1253" s="2">
        <v>41194</v>
      </c>
      <c r="C1253" s="2" t="str">
        <f>VLOOKUP(Sales_Data17[[#This Row],[Customer Name Index]],Customer_Data[#All],2,0)</f>
        <v xml:space="preserve">WakeFern </v>
      </c>
      <c r="D1253">
        <v>2</v>
      </c>
      <c r="E1253" t="s">
        <v>4</v>
      </c>
      <c r="F1253" t="s">
        <v>8168</v>
      </c>
      <c r="G1253" t="s">
        <v>8027</v>
      </c>
      <c r="H1253" t="str">
        <f>VLOOKUP(Sales_Data17[[#This Row],[Delivery Region Index]],Regions_Table[#All],2,0)</f>
        <v>New South Wales</v>
      </c>
      <c r="I1253" t="str">
        <f>VLOOKUP(Sales_Data17[[#This Row],[Delivery Region Index]],Regions_Table[#All],3,0)</f>
        <v>Bathurst</v>
      </c>
      <c r="J1253">
        <v>4</v>
      </c>
      <c r="K1253">
        <v>1</v>
      </c>
      <c r="L1253" t="str">
        <f>VLOOKUP(Sales_Data17[[#This Row],[Product Description Index]],Products_Data[#All],2,0)</f>
        <v>Shirts</v>
      </c>
      <c r="M1253">
        <v>6</v>
      </c>
      <c r="N1253" s="9">
        <v>191.32222222222222</v>
      </c>
      <c r="O1253" s="9">
        <f>Sales_Data17[[#This Row],[Order Quantity]]*Sales_Data17[[#This Row],[Unit Price]]</f>
        <v>1147.9333333333334</v>
      </c>
      <c r="P1253" s="9">
        <v>88.00822222222223</v>
      </c>
      <c r="Q1253" s="9">
        <f>Sales_Data17[[#This Row],[Line Total]]-(Sales_Data17[[#This Row],[Total Unit Cost]]*Sales_Data17[[#This Row],[Order Quantity]])</f>
        <v>619.88400000000001</v>
      </c>
      <c r="R1253" s="1" t="str">
        <f>TEXT(Sales_Data17[[#This Row],[OrderDate]],"MMM")</f>
        <v>Oct</v>
      </c>
      <c r="S1253" s="1" t="str">
        <f t="shared" si="19"/>
        <v>2012</v>
      </c>
    </row>
    <row r="1254" spans="1:19">
      <c r="A1254" t="s">
        <v>1277</v>
      </c>
      <c r="B1254" s="2">
        <v>41194</v>
      </c>
      <c r="C1254" s="2" t="str">
        <f>VLOOKUP(Sales_Data17[[#This Row],[Customer Name Index]],Customer_Data[#All],2,0)</f>
        <v>Procter Corp</v>
      </c>
      <c r="D1254">
        <v>5</v>
      </c>
      <c r="E1254" t="s">
        <v>2</v>
      </c>
      <c r="F1254" t="s">
        <v>8168</v>
      </c>
      <c r="G1254" t="s">
        <v>8027</v>
      </c>
      <c r="H1254" t="str">
        <f>VLOOKUP(Sales_Data17[[#This Row],[Delivery Region Index]],Regions_Table[#All],2,0)</f>
        <v>New South Wales</v>
      </c>
      <c r="I1254" t="str">
        <f>VLOOKUP(Sales_Data17[[#This Row],[Delivery Region Index]],Regions_Table[#All],3,0)</f>
        <v>Maitland</v>
      </c>
      <c r="J1254">
        <v>15</v>
      </c>
      <c r="K1254">
        <v>2</v>
      </c>
      <c r="L1254" t="str">
        <f>VLOOKUP(Sales_Data17[[#This Row],[Product Description Index]],Products_Data[#All],2,0)</f>
        <v>Pants</v>
      </c>
      <c r="M1254">
        <v>5</v>
      </c>
      <c r="N1254" s="9">
        <v>342.44444444444446</v>
      </c>
      <c r="O1254" s="9">
        <f>Sales_Data17[[#This Row],[Order Quantity]]*Sales_Data17[[#This Row],[Unit Price]]</f>
        <v>1712.2222222222222</v>
      </c>
      <c r="P1254" s="9">
        <v>171.22222222222223</v>
      </c>
      <c r="Q1254" s="9">
        <f>Sales_Data17[[#This Row],[Line Total]]-(Sales_Data17[[#This Row],[Total Unit Cost]]*Sales_Data17[[#This Row],[Order Quantity]])</f>
        <v>856.11111111111109</v>
      </c>
      <c r="R1254" s="1" t="str">
        <f>TEXT(Sales_Data17[[#This Row],[OrderDate]],"MMM")</f>
        <v>Oct</v>
      </c>
      <c r="S1254" s="1" t="str">
        <f t="shared" si="19"/>
        <v>2012</v>
      </c>
    </row>
    <row r="1255" spans="1:19">
      <c r="A1255" t="s">
        <v>1278</v>
      </c>
      <c r="B1255" s="2">
        <v>41194</v>
      </c>
      <c r="C1255" s="2" t="str">
        <f>VLOOKUP(Sales_Data17[[#This Row],[Customer Name Index]],Customer_Data[#All],2,0)</f>
        <v>ETUDE Ltd</v>
      </c>
      <c r="D1255">
        <v>4</v>
      </c>
      <c r="E1255" t="s">
        <v>4</v>
      </c>
      <c r="F1255" t="s">
        <v>8168</v>
      </c>
      <c r="G1255" t="s">
        <v>8027</v>
      </c>
      <c r="H1255" t="str">
        <f>VLOOKUP(Sales_Data17[[#This Row],[Delivery Region Index]],Regions_Table[#All],2,0)</f>
        <v>New South Wales</v>
      </c>
      <c r="I1255" t="str">
        <f>VLOOKUP(Sales_Data17[[#This Row],[Delivery Region Index]],Regions_Table[#All],3,0)</f>
        <v>Griffith</v>
      </c>
      <c r="J1255">
        <v>12</v>
      </c>
      <c r="K1255">
        <v>2</v>
      </c>
      <c r="L1255" t="str">
        <f>VLOOKUP(Sales_Data17[[#This Row],[Product Description Index]],Products_Data[#All],2,0)</f>
        <v>Pants</v>
      </c>
      <c r="M1255">
        <v>5</v>
      </c>
      <c r="N1255" s="9">
        <v>223.33333333333334</v>
      </c>
      <c r="O1255" s="9">
        <f>Sales_Data17[[#This Row],[Order Quantity]]*Sales_Data17[[#This Row],[Unit Price]]</f>
        <v>1116.6666666666667</v>
      </c>
      <c r="P1255" s="9">
        <v>149.63333333333333</v>
      </c>
      <c r="Q1255" s="9">
        <f>Sales_Data17[[#This Row],[Line Total]]-(Sales_Data17[[#This Row],[Total Unit Cost]]*Sales_Data17[[#This Row],[Order Quantity]])</f>
        <v>368.50000000000011</v>
      </c>
      <c r="R1255" s="1" t="str">
        <f>TEXT(Sales_Data17[[#This Row],[OrderDate]],"MMM")</f>
        <v>Oct</v>
      </c>
      <c r="S1255" s="1" t="str">
        <f t="shared" si="19"/>
        <v>2012</v>
      </c>
    </row>
    <row r="1256" spans="1:19">
      <c r="A1256" t="s">
        <v>1279</v>
      </c>
      <c r="B1256" s="2">
        <v>41195</v>
      </c>
      <c r="C1256" s="2" t="str">
        <f>VLOOKUP(Sales_Data17[[#This Row],[Customer Name Index]],Customer_Data[#All],2,0)</f>
        <v>Pacific Ltd</v>
      </c>
      <c r="D1256">
        <v>20</v>
      </c>
      <c r="E1256" t="s">
        <v>4</v>
      </c>
      <c r="F1256" t="s">
        <v>8168</v>
      </c>
      <c r="G1256" t="s">
        <v>8028</v>
      </c>
      <c r="H1256" t="str">
        <f>VLOOKUP(Sales_Data17[[#This Row],[Delivery Region Index]],Regions_Table[#All],2,0)</f>
        <v>Victoria</v>
      </c>
      <c r="I1256" t="str">
        <f>VLOOKUP(Sales_Data17[[#This Row],[Delivery Region Index]],Regions_Table[#All],3,0)</f>
        <v>Warrnambool</v>
      </c>
      <c r="J1256">
        <v>57</v>
      </c>
      <c r="K1256">
        <v>8</v>
      </c>
      <c r="L1256" t="str">
        <f>VLOOKUP(Sales_Data17[[#This Row],[Product Description Index]],Products_Data[#All],2,0)</f>
        <v>Shoes</v>
      </c>
      <c r="M1256">
        <v>3</v>
      </c>
      <c r="N1256" s="9">
        <v>438.47777777777782</v>
      </c>
      <c r="O1256" s="9">
        <f>Sales_Data17[[#This Row],[Order Quantity]]*Sales_Data17[[#This Row],[Unit Price]]</f>
        <v>1315.4333333333334</v>
      </c>
      <c r="P1256" s="9">
        <v>368.32133333333331</v>
      </c>
      <c r="Q1256" s="9">
        <f>Sales_Data17[[#This Row],[Line Total]]-(Sales_Data17[[#This Row],[Total Unit Cost]]*Sales_Data17[[#This Row],[Order Quantity]])</f>
        <v>210.46933333333345</v>
      </c>
      <c r="R1256" s="1" t="str">
        <f>TEXT(Sales_Data17[[#This Row],[OrderDate]],"MMM")</f>
        <v>Oct</v>
      </c>
      <c r="S1256" s="1" t="str">
        <f t="shared" si="19"/>
        <v>2012</v>
      </c>
    </row>
    <row r="1257" spans="1:19">
      <c r="A1257" t="s">
        <v>1280</v>
      </c>
      <c r="B1257" s="2">
        <v>41196</v>
      </c>
      <c r="C1257" s="2" t="str">
        <f>VLOOKUP(Sales_Data17[[#This Row],[Customer Name Index]],Customer_Data[#All],2,0)</f>
        <v>ETUDE Ltd</v>
      </c>
      <c r="D1257">
        <v>4</v>
      </c>
      <c r="E1257" t="s">
        <v>4</v>
      </c>
      <c r="F1257" t="s">
        <v>8168</v>
      </c>
      <c r="G1257" t="s">
        <v>8027</v>
      </c>
      <c r="H1257" t="str">
        <f>VLOOKUP(Sales_Data17[[#This Row],[Delivery Region Index]],Regions_Table[#All],2,0)</f>
        <v>New South Wales</v>
      </c>
      <c r="I1257" t="str">
        <f>VLOOKUP(Sales_Data17[[#This Row],[Delivery Region Index]],Regions_Table[#All],3,0)</f>
        <v>Grafton</v>
      </c>
      <c r="J1257">
        <v>11</v>
      </c>
      <c r="K1257">
        <v>2</v>
      </c>
      <c r="L1257" t="str">
        <f>VLOOKUP(Sales_Data17[[#This Row],[Product Description Index]],Products_Data[#All],2,0)</f>
        <v>Pants</v>
      </c>
      <c r="M1257">
        <v>7</v>
      </c>
      <c r="N1257" s="9">
        <v>292.56666666666666</v>
      </c>
      <c r="O1257" s="9">
        <f>Sales_Data17[[#This Row],[Order Quantity]]*Sales_Data17[[#This Row],[Unit Price]]</f>
        <v>2047.9666666666667</v>
      </c>
      <c r="P1257" s="9">
        <v>125.80366666666666</v>
      </c>
      <c r="Q1257" s="9">
        <f>Sales_Data17[[#This Row],[Line Total]]-(Sales_Data17[[#This Row],[Total Unit Cost]]*Sales_Data17[[#This Row],[Order Quantity]])</f>
        <v>1167.3410000000001</v>
      </c>
      <c r="R1257" s="1" t="str">
        <f>TEXT(Sales_Data17[[#This Row],[OrderDate]],"MMM")</f>
        <v>Oct</v>
      </c>
      <c r="S1257" s="1" t="str">
        <f t="shared" si="19"/>
        <v>2012</v>
      </c>
    </row>
    <row r="1258" spans="1:19">
      <c r="A1258" t="s">
        <v>1281</v>
      </c>
      <c r="B1258" s="2">
        <v>41196</v>
      </c>
      <c r="C1258" s="2" t="str">
        <f>VLOOKUP(Sales_Data17[[#This Row],[Customer Name Index]],Customer_Data[#All],2,0)</f>
        <v xml:space="preserve">Linde </v>
      </c>
      <c r="D1258">
        <v>14</v>
      </c>
      <c r="E1258" t="s">
        <v>2</v>
      </c>
      <c r="F1258" t="s">
        <v>8168</v>
      </c>
      <c r="G1258" t="s">
        <v>8026</v>
      </c>
      <c r="H1258" t="str">
        <f>VLOOKUP(Sales_Data17[[#This Row],[Delivery Region Index]],Regions_Table[#All],2,0)</f>
        <v>Queensland</v>
      </c>
      <c r="I1258" t="str">
        <f>VLOOKUP(Sales_Data17[[#This Row],[Delivery Region Index]],Regions_Table[#All],3,0)</f>
        <v>Nambour</v>
      </c>
      <c r="J1258">
        <v>39</v>
      </c>
      <c r="K1258">
        <v>6</v>
      </c>
      <c r="L1258" t="str">
        <f>VLOOKUP(Sales_Data17[[#This Row],[Product Description Index]],Products_Data[#All],2,0)</f>
        <v>Socks</v>
      </c>
      <c r="M1258">
        <v>5</v>
      </c>
      <c r="N1258" s="9">
        <v>321.60000000000002</v>
      </c>
      <c r="O1258" s="9">
        <f>Sales_Data17[[#This Row],[Order Quantity]]*Sales_Data17[[#This Row],[Unit Price]]</f>
        <v>1608</v>
      </c>
      <c r="P1258" s="9">
        <v>154.36799999999999</v>
      </c>
      <c r="Q1258" s="9">
        <f>Sales_Data17[[#This Row],[Line Total]]-(Sales_Data17[[#This Row],[Total Unit Cost]]*Sales_Data17[[#This Row],[Order Quantity]])</f>
        <v>836.16000000000008</v>
      </c>
      <c r="R1258" s="1" t="str">
        <f>TEXT(Sales_Data17[[#This Row],[OrderDate]],"MMM")</f>
        <v>Oct</v>
      </c>
      <c r="S1258" s="1" t="str">
        <f t="shared" si="19"/>
        <v>2012</v>
      </c>
    </row>
    <row r="1259" spans="1:19">
      <c r="A1259" t="s">
        <v>1282</v>
      </c>
      <c r="B1259" s="2">
        <v>41196</v>
      </c>
      <c r="C1259" s="2" t="str">
        <f>VLOOKUP(Sales_Data17[[#This Row],[Customer Name Index]],Customer_Data[#All],2,0)</f>
        <v xml:space="preserve">Qualitest </v>
      </c>
      <c r="D1259">
        <v>19</v>
      </c>
      <c r="E1259" t="s">
        <v>4</v>
      </c>
      <c r="F1259" t="s">
        <v>8168</v>
      </c>
      <c r="G1259" t="s">
        <v>8028</v>
      </c>
      <c r="H1259" t="str">
        <f>VLOOKUP(Sales_Data17[[#This Row],[Delivery Region Index]],Regions_Table[#All],2,0)</f>
        <v>Victoria</v>
      </c>
      <c r="I1259" t="str">
        <f>VLOOKUP(Sales_Data17[[#This Row],[Delivery Region Index]],Regions_Table[#All],3,0)</f>
        <v>Mildura</v>
      </c>
      <c r="J1259">
        <v>53</v>
      </c>
      <c r="K1259">
        <v>8</v>
      </c>
      <c r="L1259" t="str">
        <f>VLOOKUP(Sales_Data17[[#This Row],[Product Description Index]],Products_Data[#All],2,0)</f>
        <v>Shoes</v>
      </c>
      <c r="M1259">
        <v>6</v>
      </c>
      <c r="N1259" s="9">
        <v>96.777777777777771</v>
      </c>
      <c r="O1259" s="9">
        <f>Sales_Data17[[#This Row],[Order Quantity]]*Sales_Data17[[#This Row],[Unit Price]]</f>
        <v>580.66666666666663</v>
      </c>
      <c r="P1259" s="9">
        <v>66.776666666666671</v>
      </c>
      <c r="Q1259" s="9">
        <f>Sales_Data17[[#This Row],[Line Total]]-(Sales_Data17[[#This Row],[Total Unit Cost]]*Sales_Data17[[#This Row],[Order Quantity]])</f>
        <v>180.0066666666666</v>
      </c>
      <c r="R1259" s="1" t="str">
        <f>TEXT(Sales_Data17[[#This Row],[OrderDate]],"MMM")</f>
        <v>Oct</v>
      </c>
      <c r="S1259" s="1" t="str">
        <f t="shared" si="19"/>
        <v>2012</v>
      </c>
    </row>
    <row r="1260" spans="1:19">
      <c r="A1260" t="s">
        <v>1283</v>
      </c>
      <c r="B1260" s="2">
        <v>41196</v>
      </c>
      <c r="C1260" s="2" t="str">
        <f>VLOOKUP(Sales_Data17[[#This Row],[Customer Name Index]],Customer_Data[#All],2,0)</f>
        <v>PEDIFIX, Corp</v>
      </c>
      <c r="D1260">
        <v>6</v>
      </c>
      <c r="E1260" t="s">
        <v>2</v>
      </c>
      <c r="F1260" t="s">
        <v>8168</v>
      </c>
      <c r="G1260" t="s">
        <v>8027</v>
      </c>
      <c r="H1260" t="str">
        <f>VLOOKUP(Sales_Data17[[#This Row],[Delivery Region Index]],Regions_Table[#All],2,0)</f>
        <v>New South Wales</v>
      </c>
      <c r="I1260" t="str">
        <f>VLOOKUP(Sales_Data17[[#This Row],[Delivery Region Index]],Regions_Table[#All],3,0)</f>
        <v>Newcastle</v>
      </c>
      <c r="J1260">
        <v>16</v>
      </c>
      <c r="K1260">
        <v>3</v>
      </c>
      <c r="L1260" t="str">
        <f>VLOOKUP(Sales_Data17[[#This Row],[Product Description Index]],Products_Data[#All],2,0)</f>
        <v>Sunglasses</v>
      </c>
      <c r="M1260">
        <v>5</v>
      </c>
      <c r="N1260" s="9">
        <v>124.32222222222224</v>
      </c>
      <c r="O1260" s="9">
        <f>Sales_Data17[[#This Row],[Order Quantity]]*Sales_Data17[[#This Row],[Unit Price]]</f>
        <v>621.6111111111112</v>
      </c>
      <c r="P1260" s="9">
        <v>60.917888888888896</v>
      </c>
      <c r="Q1260" s="9">
        <f>Sales_Data17[[#This Row],[Line Total]]-(Sales_Data17[[#This Row],[Total Unit Cost]]*Sales_Data17[[#This Row],[Order Quantity]])</f>
        <v>317.0216666666667</v>
      </c>
      <c r="R1260" s="1" t="str">
        <f>TEXT(Sales_Data17[[#This Row],[OrderDate]],"MMM")</f>
        <v>Oct</v>
      </c>
      <c r="S1260" s="1" t="str">
        <f t="shared" si="19"/>
        <v>2012</v>
      </c>
    </row>
    <row r="1261" spans="1:19">
      <c r="A1261" t="s">
        <v>1284</v>
      </c>
      <c r="B1261" s="2">
        <v>41196</v>
      </c>
      <c r="C1261" s="2" t="str">
        <f>VLOOKUP(Sales_Data17[[#This Row],[Customer Name Index]],Customer_Data[#All],2,0)</f>
        <v>PEDIFIX, Corp</v>
      </c>
      <c r="D1261">
        <v>6</v>
      </c>
      <c r="E1261" t="s">
        <v>4</v>
      </c>
      <c r="F1261" t="s">
        <v>8168</v>
      </c>
      <c r="G1261" t="s">
        <v>8027</v>
      </c>
      <c r="H1261" t="str">
        <f>VLOOKUP(Sales_Data17[[#This Row],[Delivery Region Index]],Regions_Table[#All],2,0)</f>
        <v>New South Wales</v>
      </c>
      <c r="I1261" t="str">
        <f>VLOOKUP(Sales_Data17[[#This Row],[Delivery Region Index]],Regions_Table[#All],3,0)</f>
        <v>Maitland</v>
      </c>
      <c r="J1261">
        <v>15</v>
      </c>
      <c r="K1261">
        <v>3</v>
      </c>
      <c r="L1261" t="str">
        <f>VLOOKUP(Sales_Data17[[#This Row],[Product Description Index]],Products_Data[#All],2,0)</f>
        <v>Sunglasses</v>
      </c>
      <c r="M1261">
        <v>9</v>
      </c>
      <c r="N1261" s="9">
        <v>338.72222222222223</v>
      </c>
      <c r="O1261" s="9">
        <f>Sales_Data17[[#This Row],[Order Quantity]]*Sales_Data17[[#This Row],[Unit Price]]</f>
        <v>3048.5</v>
      </c>
      <c r="P1261" s="9">
        <v>196.45888888888888</v>
      </c>
      <c r="Q1261" s="9">
        <f>Sales_Data17[[#This Row],[Line Total]]-(Sales_Data17[[#This Row],[Total Unit Cost]]*Sales_Data17[[#This Row],[Order Quantity]])</f>
        <v>1280.3700000000001</v>
      </c>
      <c r="R1261" s="1" t="str">
        <f>TEXT(Sales_Data17[[#This Row],[OrderDate]],"MMM")</f>
        <v>Oct</v>
      </c>
      <c r="S1261" s="1" t="str">
        <f t="shared" si="19"/>
        <v>2012</v>
      </c>
    </row>
    <row r="1262" spans="1:19">
      <c r="A1262" t="s">
        <v>1285</v>
      </c>
      <c r="B1262" s="2">
        <v>41196</v>
      </c>
      <c r="C1262" s="2" t="str">
        <f>VLOOKUP(Sales_Data17[[#This Row],[Customer Name Index]],Customer_Data[#All],2,0)</f>
        <v>3LAB, Ltd</v>
      </c>
      <c r="D1262">
        <v>16</v>
      </c>
      <c r="E1262" t="s">
        <v>4</v>
      </c>
      <c r="F1262" t="s">
        <v>8168</v>
      </c>
      <c r="G1262" t="s">
        <v>8025</v>
      </c>
      <c r="H1262" t="str">
        <f>VLOOKUP(Sales_Data17[[#This Row],[Delivery Region Index]],Regions_Table[#All],2,0)</f>
        <v>Queensland</v>
      </c>
      <c r="I1262" t="str">
        <f>VLOOKUP(Sales_Data17[[#This Row],[Delivery Region Index]],Regions_Table[#All],3,0)</f>
        <v>Townsville</v>
      </c>
      <c r="J1262">
        <v>45</v>
      </c>
      <c r="K1262">
        <v>7</v>
      </c>
      <c r="L1262" t="str">
        <f>VLOOKUP(Sales_Data17[[#This Row],[Product Description Index]],Products_Data[#All],2,0)</f>
        <v>Dress Shirts</v>
      </c>
      <c r="M1262">
        <v>9</v>
      </c>
      <c r="N1262" s="9">
        <v>364.03333333333336</v>
      </c>
      <c r="O1262" s="9">
        <f>Sales_Data17[[#This Row],[Order Quantity]]*Sales_Data17[[#This Row],[Unit Price]]</f>
        <v>3276.3</v>
      </c>
      <c r="P1262" s="9">
        <v>171.09566666666669</v>
      </c>
      <c r="Q1262" s="9">
        <f>Sales_Data17[[#This Row],[Line Total]]-(Sales_Data17[[#This Row],[Total Unit Cost]]*Sales_Data17[[#This Row],[Order Quantity]])</f>
        <v>1736.4390000000001</v>
      </c>
      <c r="R1262" s="1" t="str">
        <f>TEXT(Sales_Data17[[#This Row],[OrderDate]],"MMM")</f>
        <v>Oct</v>
      </c>
      <c r="S1262" s="1" t="str">
        <f t="shared" si="19"/>
        <v>2012</v>
      </c>
    </row>
    <row r="1263" spans="1:19">
      <c r="A1263" t="s">
        <v>1286</v>
      </c>
      <c r="B1263" s="2">
        <v>41196</v>
      </c>
      <c r="C1263" s="2" t="str">
        <f>VLOOKUP(Sales_Data17[[#This Row],[Customer Name Index]],Customer_Data[#All],2,0)</f>
        <v>3LAB, Ltd</v>
      </c>
      <c r="D1263">
        <v>16</v>
      </c>
      <c r="E1263" t="s">
        <v>4</v>
      </c>
      <c r="F1263" t="s">
        <v>8168</v>
      </c>
      <c r="G1263" t="s">
        <v>8025</v>
      </c>
      <c r="H1263" t="str">
        <f>VLOOKUP(Sales_Data17[[#This Row],[Delivery Region Index]],Regions_Table[#All],2,0)</f>
        <v>Queensland</v>
      </c>
      <c r="I1263" t="str">
        <f>VLOOKUP(Sales_Data17[[#This Row],[Delivery Region Index]],Regions_Table[#All],3,0)</f>
        <v>Toowoomba</v>
      </c>
      <c r="J1263">
        <v>44</v>
      </c>
      <c r="K1263">
        <v>7</v>
      </c>
      <c r="L1263" t="str">
        <f>VLOOKUP(Sales_Data17[[#This Row],[Product Description Index]],Products_Data[#All],2,0)</f>
        <v>Dress Shirts</v>
      </c>
      <c r="M1263">
        <v>7</v>
      </c>
      <c r="N1263" s="9">
        <v>125.8111111111111</v>
      </c>
      <c r="O1263" s="9">
        <f>Sales_Data17[[#This Row],[Order Quantity]]*Sales_Data17[[#This Row],[Unit Price]]</f>
        <v>880.67777777777769</v>
      </c>
      <c r="P1263" s="9">
        <v>57.873111111111108</v>
      </c>
      <c r="Q1263" s="9">
        <f>Sales_Data17[[#This Row],[Line Total]]-(Sales_Data17[[#This Row],[Total Unit Cost]]*Sales_Data17[[#This Row],[Order Quantity]])</f>
        <v>475.56599999999992</v>
      </c>
      <c r="R1263" s="1" t="str">
        <f>TEXT(Sales_Data17[[#This Row],[OrderDate]],"MMM")</f>
        <v>Oct</v>
      </c>
      <c r="S1263" s="1" t="str">
        <f t="shared" si="19"/>
        <v>2012</v>
      </c>
    </row>
    <row r="1264" spans="1:19">
      <c r="A1264" t="s">
        <v>1287</v>
      </c>
      <c r="B1264" s="2">
        <v>41196</v>
      </c>
      <c r="C1264" s="2" t="str">
        <f>VLOOKUP(Sales_Data17[[#This Row],[Customer Name Index]],Customer_Data[#All],2,0)</f>
        <v>Medsep Group</v>
      </c>
      <c r="D1264">
        <v>8</v>
      </c>
      <c r="E1264" t="s">
        <v>3</v>
      </c>
      <c r="F1264" t="s">
        <v>8168</v>
      </c>
      <c r="G1264" t="s">
        <v>8027</v>
      </c>
      <c r="H1264" t="str">
        <f>VLOOKUP(Sales_Data17[[#This Row],[Delivery Region Index]],Regions_Table[#All],2,0)</f>
        <v>New South Wales</v>
      </c>
      <c r="I1264" t="str">
        <f>VLOOKUP(Sales_Data17[[#This Row],[Delivery Region Index]],Regions_Table[#All],3,0)</f>
        <v>Wagga Wagga</v>
      </c>
      <c r="J1264">
        <v>23</v>
      </c>
      <c r="K1264">
        <v>4</v>
      </c>
      <c r="L1264" t="str">
        <f>VLOOKUP(Sales_Data17[[#This Row],[Product Description Index]],Products_Data[#All],2,0)</f>
        <v>Jeans</v>
      </c>
      <c r="M1264">
        <v>6</v>
      </c>
      <c r="N1264" s="9">
        <v>107.2</v>
      </c>
      <c r="O1264" s="9">
        <f>Sales_Data17[[#This Row],[Order Quantity]]*Sales_Data17[[#This Row],[Unit Price]]</f>
        <v>643.20000000000005</v>
      </c>
      <c r="P1264" s="9">
        <v>84.688000000000017</v>
      </c>
      <c r="Q1264" s="9">
        <f>Sales_Data17[[#This Row],[Line Total]]-(Sales_Data17[[#This Row],[Total Unit Cost]]*Sales_Data17[[#This Row],[Order Quantity]])</f>
        <v>135.07199999999995</v>
      </c>
      <c r="R1264" s="1" t="str">
        <f>TEXT(Sales_Data17[[#This Row],[OrderDate]],"MMM")</f>
        <v>Oct</v>
      </c>
      <c r="S1264" s="1" t="str">
        <f t="shared" si="19"/>
        <v>2012</v>
      </c>
    </row>
    <row r="1265" spans="1:19">
      <c r="A1265" t="s">
        <v>1288</v>
      </c>
      <c r="B1265" s="2">
        <v>41196</v>
      </c>
      <c r="C1265" s="2" t="str">
        <f>VLOOKUP(Sales_Data17[[#This Row],[Customer Name Index]],Customer_Data[#All],2,0)</f>
        <v>ETUDE Ltd</v>
      </c>
      <c r="D1265">
        <v>4</v>
      </c>
      <c r="E1265" t="s">
        <v>2</v>
      </c>
      <c r="F1265" t="s">
        <v>8168</v>
      </c>
      <c r="G1265" t="s">
        <v>8027</v>
      </c>
      <c r="H1265" t="str">
        <f>VLOOKUP(Sales_Data17[[#This Row],[Delivery Region Index]],Regions_Table[#All],2,0)</f>
        <v>New South Wales</v>
      </c>
      <c r="I1265" t="str">
        <f>VLOOKUP(Sales_Data17[[#This Row],[Delivery Region Index]],Regions_Table[#All],3,0)</f>
        <v>Goulburn</v>
      </c>
      <c r="J1265">
        <v>10</v>
      </c>
      <c r="K1265">
        <v>2</v>
      </c>
      <c r="L1265" t="str">
        <f>VLOOKUP(Sales_Data17[[#This Row],[Product Description Index]],Products_Data[#All],2,0)</f>
        <v>Pants</v>
      </c>
      <c r="M1265">
        <v>5</v>
      </c>
      <c r="N1265" s="9">
        <v>29.777777777777779</v>
      </c>
      <c r="O1265" s="9">
        <f>Sales_Data17[[#This Row],[Order Quantity]]*Sales_Data17[[#This Row],[Unit Price]]</f>
        <v>148.88888888888889</v>
      </c>
      <c r="P1265" s="9">
        <v>17.271111111111111</v>
      </c>
      <c r="Q1265" s="9">
        <f>Sales_Data17[[#This Row],[Line Total]]-(Sales_Data17[[#This Row],[Total Unit Cost]]*Sales_Data17[[#This Row],[Order Quantity]])</f>
        <v>62.533333333333331</v>
      </c>
      <c r="R1265" s="1" t="str">
        <f>TEXT(Sales_Data17[[#This Row],[OrderDate]],"MMM")</f>
        <v>Oct</v>
      </c>
      <c r="S1265" s="1" t="str">
        <f t="shared" si="19"/>
        <v>2012</v>
      </c>
    </row>
    <row r="1266" spans="1:19">
      <c r="A1266" t="s">
        <v>1289</v>
      </c>
      <c r="B1266" s="2">
        <v>41197</v>
      </c>
      <c r="C1266" s="2" t="str">
        <f>VLOOKUP(Sales_Data17[[#This Row],[Customer Name Index]],Customer_Data[#All],2,0)</f>
        <v xml:space="preserve">Medline </v>
      </c>
      <c r="D1266">
        <v>12</v>
      </c>
      <c r="E1266" t="s">
        <v>4</v>
      </c>
      <c r="F1266" t="s">
        <v>8168</v>
      </c>
      <c r="G1266" t="s">
        <v>8026</v>
      </c>
      <c r="H1266" t="str">
        <f>VLOOKUP(Sales_Data17[[#This Row],[Delivery Region Index]],Regions_Table[#All],2,0)</f>
        <v>Queensland</v>
      </c>
      <c r="I1266" t="str">
        <f>VLOOKUP(Sales_Data17[[#This Row],[Delivery Region Index]],Regions_Table[#All],3,0)</f>
        <v>Ipswich</v>
      </c>
      <c r="J1266">
        <v>34</v>
      </c>
      <c r="K1266">
        <v>5</v>
      </c>
      <c r="L1266" t="str">
        <f>VLOOKUP(Sales_Data17[[#This Row],[Product Description Index]],Products_Data[#All],2,0)</f>
        <v>Hats</v>
      </c>
      <c r="M1266">
        <v>2</v>
      </c>
      <c r="N1266" s="9">
        <v>108.6888888888889</v>
      </c>
      <c r="O1266" s="9">
        <f>Sales_Data17[[#This Row],[Order Quantity]]*Sales_Data17[[#This Row],[Unit Price]]</f>
        <v>217.37777777777779</v>
      </c>
      <c r="P1266" s="9">
        <v>73.908444444444456</v>
      </c>
      <c r="Q1266" s="9">
        <f>Sales_Data17[[#This Row],[Line Total]]-(Sales_Data17[[#This Row],[Total Unit Cost]]*Sales_Data17[[#This Row],[Order Quantity]])</f>
        <v>69.560888888888883</v>
      </c>
      <c r="R1266" s="1" t="str">
        <f>TEXT(Sales_Data17[[#This Row],[OrderDate]],"MMM")</f>
        <v>Oct</v>
      </c>
      <c r="S1266" s="1" t="str">
        <f t="shared" si="19"/>
        <v>2012</v>
      </c>
    </row>
    <row r="1267" spans="1:19">
      <c r="A1267" t="s">
        <v>1290</v>
      </c>
      <c r="B1267" s="2">
        <v>41197</v>
      </c>
      <c r="C1267" s="2" t="str">
        <f>VLOOKUP(Sales_Data17[[#This Row],[Customer Name Index]],Customer_Data[#All],2,0)</f>
        <v>Elorac, Corp</v>
      </c>
      <c r="D1267">
        <v>3</v>
      </c>
      <c r="E1267" t="s">
        <v>3</v>
      </c>
      <c r="F1267" t="s">
        <v>8168</v>
      </c>
      <c r="G1267" t="s">
        <v>8027</v>
      </c>
      <c r="H1267" t="str">
        <f>VLOOKUP(Sales_Data17[[#This Row],[Delivery Region Index]],Regions_Table[#All],2,0)</f>
        <v>New South Wales</v>
      </c>
      <c r="I1267" t="str">
        <f>VLOOKUP(Sales_Data17[[#This Row],[Delivery Region Index]],Regions_Table[#All],3,0)</f>
        <v>Coffs Harbour</v>
      </c>
      <c r="J1267">
        <v>7</v>
      </c>
      <c r="K1267">
        <v>1</v>
      </c>
      <c r="L1267" t="str">
        <f>VLOOKUP(Sales_Data17[[#This Row],[Product Description Index]],Products_Data[#All],2,0)</f>
        <v>Shirts</v>
      </c>
      <c r="M1267">
        <v>1</v>
      </c>
      <c r="N1267" s="9">
        <v>430.28888888888889</v>
      </c>
      <c r="O1267" s="9">
        <f>Sales_Data17[[#This Row],[Order Quantity]]*Sales_Data17[[#This Row],[Unit Price]]</f>
        <v>430.28888888888889</v>
      </c>
      <c r="P1267" s="9">
        <v>296.89933333333329</v>
      </c>
      <c r="Q1267" s="9">
        <f>Sales_Data17[[#This Row],[Line Total]]-(Sales_Data17[[#This Row],[Total Unit Cost]]*Sales_Data17[[#This Row],[Order Quantity]])</f>
        <v>133.3895555555556</v>
      </c>
      <c r="R1267" s="1" t="str">
        <f>TEXT(Sales_Data17[[#This Row],[OrderDate]],"MMM")</f>
        <v>Oct</v>
      </c>
      <c r="S1267" s="1" t="str">
        <f t="shared" si="19"/>
        <v>2012</v>
      </c>
    </row>
    <row r="1268" spans="1:19">
      <c r="A1268" t="s">
        <v>1291</v>
      </c>
      <c r="B1268" s="2">
        <v>41197</v>
      </c>
      <c r="C1268" s="2" t="str">
        <f>VLOOKUP(Sales_Data17[[#This Row],[Customer Name Index]],Customer_Data[#All],2,0)</f>
        <v>PEDIFIX, Corp</v>
      </c>
      <c r="D1268">
        <v>6</v>
      </c>
      <c r="E1268" t="s">
        <v>2</v>
      </c>
      <c r="F1268" t="s">
        <v>8168</v>
      </c>
      <c r="G1268" t="s">
        <v>8027</v>
      </c>
      <c r="H1268" t="str">
        <f>VLOOKUP(Sales_Data17[[#This Row],[Delivery Region Index]],Regions_Table[#All],2,0)</f>
        <v>New South Wales</v>
      </c>
      <c r="I1268" t="str">
        <f>VLOOKUP(Sales_Data17[[#This Row],[Delivery Region Index]],Regions_Table[#All],3,0)</f>
        <v>Newcastle</v>
      </c>
      <c r="J1268">
        <v>16</v>
      </c>
      <c r="K1268">
        <v>3</v>
      </c>
      <c r="L1268" t="str">
        <f>VLOOKUP(Sales_Data17[[#This Row],[Product Description Index]],Products_Data[#All],2,0)</f>
        <v>Sunglasses</v>
      </c>
      <c r="M1268">
        <v>7</v>
      </c>
      <c r="N1268" s="9">
        <v>328.3</v>
      </c>
      <c r="O1268" s="9">
        <f>Sales_Data17[[#This Row],[Order Quantity]]*Sales_Data17[[#This Row],[Unit Price]]</f>
        <v>2298.1</v>
      </c>
      <c r="P1268" s="9">
        <v>279.05500000000006</v>
      </c>
      <c r="Q1268" s="9">
        <f>Sales_Data17[[#This Row],[Line Total]]-(Sales_Data17[[#This Row],[Total Unit Cost]]*Sales_Data17[[#This Row],[Order Quantity]])</f>
        <v>344.71499999999946</v>
      </c>
      <c r="R1268" s="1" t="str">
        <f>TEXT(Sales_Data17[[#This Row],[OrderDate]],"MMM")</f>
        <v>Oct</v>
      </c>
      <c r="S1268" s="1" t="str">
        <f t="shared" si="19"/>
        <v>2012</v>
      </c>
    </row>
    <row r="1269" spans="1:19">
      <c r="A1269" t="s">
        <v>1292</v>
      </c>
      <c r="B1269" s="2">
        <v>41197</v>
      </c>
      <c r="C1269" s="2" t="str">
        <f>VLOOKUP(Sales_Data17[[#This Row],[Customer Name Index]],Customer_Data[#All],2,0)</f>
        <v>Eminence Corp</v>
      </c>
      <c r="D1269">
        <v>18</v>
      </c>
      <c r="E1269" t="s">
        <v>4</v>
      </c>
      <c r="F1269" t="s">
        <v>8168</v>
      </c>
      <c r="G1269" t="s">
        <v>8025</v>
      </c>
      <c r="H1269" t="str">
        <f>VLOOKUP(Sales_Data17[[#This Row],[Delivery Region Index]],Regions_Table[#All],2,0)</f>
        <v>Victoria</v>
      </c>
      <c r="I1269" t="str">
        <f>VLOOKUP(Sales_Data17[[#This Row],[Delivery Region Index]],Regions_Table[#All],3,0)</f>
        <v>Bendigo</v>
      </c>
      <c r="J1269">
        <v>50</v>
      </c>
      <c r="K1269">
        <v>7</v>
      </c>
      <c r="L1269" t="str">
        <f>VLOOKUP(Sales_Data17[[#This Row],[Product Description Index]],Products_Data[#All],2,0)</f>
        <v>Dress Shirts</v>
      </c>
      <c r="M1269">
        <v>3</v>
      </c>
      <c r="N1269" s="9">
        <v>268.74444444444447</v>
      </c>
      <c r="O1269" s="9">
        <f>Sales_Data17[[#This Row],[Order Quantity]]*Sales_Data17[[#This Row],[Unit Price]]</f>
        <v>806.23333333333335</v>
      </c>
      <c r="P1269" s="9">
        <v>147.80944444444447</v>
      </c>
      <c r="Q1269" s="9">
        <f>Sales_Data17[[#This Row],[Line Total]]-(Sales_Data17[[#This Row],[Total Unit Cost]]*Sales_Data17[[#This Row],[Order Quantity]])</f>
        <v>362.80499999999995</v>
      </c>
      <c r="R1269" s="1" t="str">
        <f>TEXT(Sales_Data17[[#This Row],[OrderDate]],"MMM")</f>
        <v>Oct</v>
      </c>
      <c r="S1269" s="1" t="str">
        <f t="shared" si="19"/>
        <v>2012</v>
      </c>
    </row>
    <row r="1270" spans="1:19">
      <c r="A1270" t="s">
        <v>1293</v>
      </c>
      <c r="B1270" s="2">
        <v>41197</v>
      </c>
      <c r="C1270" s="2" t="str">
        <f>VLOOKUP(Sales_Data17[[#This Row],[Customer Name Index]],Customer_Data[#All],2,0)</f>
        <v xml:space="preserve">Linde </v>
      </c>
      <c r="D1270">
        <v>14</v>
      </c>
      <c r="E1270" t="s">
        <v>4</v>
      </c>
      <c r="F1270" t="s">
        <v>8168</v>
      </c>
      <c r="G1270" t="s">
        <v>8026</v>
      </c>
      <c r="H1270" t="str">
        <f>VLOOKUP(Sales_Data17[[#This Row],[Delivery Region Index]],Regions_Table[#All],2,0)</f>
        <v>Queensland</v>
      </c>
      <c r="I1270" t="str">
        <f>VLOOKUP(Sales_Data17[[#This Row],[Delivery Region Index]],Regions_Table[#All],3,0)</f>
        <v>Nambour</v>
      </c>
      <c r="J1270">
        <v>39</v>
      </c>
      <c r="K1270">
        <v>6</v>
      </c>
      <c r="L1270" t="str">
        <f>VLOOKUP(Sales_Data17[[#This Row],[Product Description Index]],Products_Data[#All],2,0)</f>
        <v>Socks</v>
      </c>
      <c r="M1270">
        <v>6</v>
      </c>
      <c r="N1270" s="9">
        <v>246.41111111111115</v>
      </c>
      <c r="O1270" s="9">
        <f>Sales_Data17[[#This Row],[Order Quantity]]*Sales_Data17[[#This Row],[Unit Price]]</f>
        <v>1478.4666666666669</v>
      </c>
      <c r="P1270" s="9">
        <v>105.95677777777779</v>
      </c>
      <c r="Q1270" s="9">
        <f>Sales_Data17[[#This Row],[Line Total]]-(Sales_Data17[[#This Row],[Total Unit Cost]]*Sales_Data17[[#This Row],[Order Quantity]])</f>
        <v>842.72600000000023</v>
      </c>
      <c r="R1270" s="1" t="str">
        <f>TEXT(Sales_Data17[[#This Row],[OrderDate]],"MMM")</f>
        <v>Oct</v>
      </c>
      <c r="S1270" s="1" t="str">
        <f t="shared" si="19"/>
        <v>2012</v>
      </c>
    </row>
    <row r="1271" spans="1:19">
      <c r="A1271" t="s">
        <v>1294</v>
      </c>
      <c r="B1271" s="2">
        <v>41197</v>
      </c>
      <c r="C1271" s="2" t="str">
        <f>VLOOKUP(Sales_Data17[[#This Row],[Customer Name Index]],Customer_Data[#All],2,0)</f>
        <v>21st Ltd</v>
      </c>
      <c r="D1271">
        <v>10</v>
      </c>
      <c r="E1271" t="s">
        <v>2</v>
      </c>
      <c r="F1271" t="s">
        <v>8168</v>
      </c>
      <c r="G1271" t="s">
        <v>8027</v>
      </c>
      <c r="H1271" t="str">
        <f>VLOOKUP(Sales_Data17[[#This Row],[Delivery Region Index]],Regions_Table[#All],2,0)</f>
        <v>Queensland</v>
      </c>
      <c r="I1271" t="str">
        <f>VLOOKUP(Sales_Data17[[#This Row],[Delivery Region Index]],Regions_Table[#All],3,0)</f>
        <v>Bundaberg</v>
      </c>
      <c r="J1271">
        <v>27</v>
      </c>
      <c r="K1271">
        <v>4</v>
      </c>
      <c r="L1271" t="str">
        <f>VLOOKUP(Sales_Data17[[#This Row],[Product Description Index]],Products_Data[#All],2,0)</f>
        <v>Jeans</v>
      </c>
      <c r="M1271">
        <v>8</v>
      </c>
      <c r="N1271" s="9">
        <v>396.04444444444448</v>
      </c>
      <c r="O1271" s="9">
        <f>Sales_Data17[[#This Row],[Order Quantity]]*Sales_Data17[[#This Row],[Unit Price]]</f>
        <v>3168.3555555555558</v>
      </c>
      <c r="P1271" s="9">
        <v>277.23111111111109</v>
      </c>
      <c r="Q1271" s="9">
        <f>Sales_Data17[[#This Row],[Line Total]]-(Sales_Data17[[#This Row],[Total Unit Cost]]*Sales_Data17[[#This Row],[Order Quantity]])</f>
        <v>950.50666666666712</v>
      </c>
      <c r="R1271" s="1" t="str">
        <f>TEXT(Sales_Data17[[#This Row],[OrderDate]],"MMM")</f>
        <v>Oct</v>
      </c>
      <c r="S1271" s="1" t="str">
        <f t="shared" si="19"/>
        <v>2012</v>
      </c>
    </row>
    <row r="1272" spans="1:19">
      <c r="A1272" t="s">
        <v>1295</v>
      </c>
      <c r="B1272" s="2">
        <v>41197</v>
      </c>
      <c r="C1272" s="2" t="str">
        <f>VLOOKUP(Sales_Data17[[#This Row],[Customer Name Index]],Customer_Data[#All],2,0)</f>
        <v xml:space="preserve">Medline </v>
      </c>
      <c r="D1272">
        <v>12</v>
      </c>
      <c r="E1272" t="s">
        <v>4</v>
      </c>
      <c r="F1272" t="s">
        <v>8168</v>
      </c>
      <c r="G1272" t="s">
        <v>8026</v>
      </c>
      <c r="H1272" t="str">
        <f>VLOOKUP(Sales_Data17[[#This Row],[Delivery Region Index]],Regions_Table[#All],2,0)</f>
        <v>Queensland</v>
      </c>
      <c r="I1272" t="str">
        <f>VLOOKUP(Sales_Data17[[#This Row],[Delivery Region Index]],Regions_Table[#All],3,0)</f>
        <v>Hervey Bay</v>
      </c>
      <c r="J1272">
        <v>33</v>
      </c>
      <c r="K1272">
        <v>5</v>
      </c>
      <c r="L1272" t="str">
        <f>VLOOKUP(Sales_Data17[[#This Row],[Product Description Index]],Products_Data[#All],2,0)</f>
        <v>Hats</v>
      </c>
      <c r="M1272">
        <v>8</v>
      </c>
      <c r="N1272" s="9">
        <v>203.97777777777776</v>
      </c>
      <c r="O1272" s="9">
        <f>Sales_Data17[[#This Row],[Order Quantity]]*Sales_Data17[[#This Row],[Unit Price]]</f>
        <v>1631.8222222222221</v>
      </c>
      <c r="P1272" s="9">
        <v>163.18222222222224</v>
      </c>
      <c r="Q1272" s="9">
        <f>Sales_Data17[[#This Row],[Line Total]]-(Sales_Data17[[#This Row],[Total Unit Cost]]*Sales_Data17[[#This Row],[Order Quantity]])</f>
        <v>326.36444444444419</v>
      </c>
      <c r="R1272" s="1" t="str">
        <f>TEXT(Sales_Data17[[#This Row],[OrderDate]],"MMM")</f>
        <v>Oct</v>
      </c>
      <c r="S1272" s="1" t="str">
        <f t="shared" si="19"/>
        <v>2012</v>
      </c>
    </row>
    <row r="1273" spans="1:19">
      <c r="A1273" t="s">
        <v>1296</v>
      </c>
      <c r="B1273" s="2">
        <v>41198</v>
      </c>
      <c r="C1273" s="2" t="str">
        <f>VLOOKUP(Sales_Data17[[#This Row],[Customer Name Index]],Customer_Data[#All],2,0)</f>
        <v>Procter Corp</v>
      </c>
      <c r="D1273">
        <v>5</v>
      </c>
      <c r="E1273" t="s">
        <v>3</v>
      </c>
      <c r="F1273" t="s">
        <v>8168</v>
      </c>
      <c r="G1273" t="s">
        <v>8027</v>
      </c>
      <c r="H1273" t="str">
        <f>VLOOKUP(Sales_Data17[[#This Row],[Delivery Region Index]],Regions_Table[#All],2,0)</f>
        <v>New South Wales</v>
      </c>
      <c r="I1273" t="str">
        <f>VLOOKUP(Sales_Data17[[#This Row],[Delivery Region Index]],Regions_Table[#All],3,0)</f>
        <v>Lismore</v>
      </c>
      <c r="J1273">
        <v>14</v>
      </c>
      <c r="K1273">
        <v>2</v>
      </c>
      <c r="L1273" t="str">
        <f>VLOOKUP(Sales_Data17[[#This Row],[Product Description Index]],Products_Data[#All],2,0)</f>
        <v>Pants</v>
      </c>
      <c r="M1273">
        <v>2</v>
      </c>
      <c r="N1273" s="9">
        <v>291.82222222222225</v>
      </c>
      <c r="O1273" s="9">
        <f>Sales_Data17[[#This Row],[Order Quantity]]*Sales_Data17[[#This Row],[Unit Price]]</f>
        <v>583.6444444444445</v>
      </c>
      <c r="P1273" s="9">
        <v>239.29422222222223</v>
      </c>
      <c r="Q1273" s="9">
        <f>Sales_Data17[[#This Row],[Line Total]]-(Sales_Data17[[#This Row],[Total Unit Cost]]*Sales_Data17[[#This Row],[Order Quantity]])</f>
        <v>105.05600000000004</v>
      </c>
      <c r="R1273" s="1" t="str">
        <f>TEXT(Sales_Data17[[#This Row],[OrderDate]],"MMM")</f>
        <v>Oct</v>
      </c>
      <c r="S1273" s="1" t="str">
        <f t="shared" si="19"/>
        <v>2012</v>
      </c>
    </row>
    <row r="1274" spans="1:19">
      <c r="A1274" t="s">
        <v>1297</v>
      </c>
      <c r="B1274" s="2">
        <v>41198</v>
      </c>
      <c r="C1274" s="2" t="str">
        <f>VLOOKUP(Sales_Data17[[#This Row],[Customer Name Index]],Customer_Data[#All],2,0)</f>
        <v>Avon Corp</v>
      </c>
      <c r="D1274">
        <v>1</v>
      </c>
      <c r="E1274" t="s">
        <v>2</v>
      </c>
      <c r="F1274" t="s">
        <v>8168</v>
      </c>
      <c r="G1274" t="s">
        <v>8027</v>
      </c>
      <c r="H1274" t="str">
        <f>VLOOKUP(Sales_Data17[[#This Row],[Delivery Region Index]],Regions_Table[#All],2,0)</f>
        <v>New South Wales</v>
      </c>
      <c r="I1274" t="str">
        <f>VLOOKUP(Sales_Data17[[#This Row],[Delivery Region Index]],Regions_Table[#All],3,0)</f>
        <v>Sydney</v>
      </c>
      <c r="J1274">
        <v>1</v>
      </c>
      <c r="K1274">
        <v>1</v>
      </c>
      <c r="L1274" t="str">
        <f>VLOOKUP(Sales_Data17[[#This Row],[Product Description Index]],Products_Data[#All],2,0)</f>
        <v>Shirts</v>
      </c>
      <c r="M1274">
        <v>1</v>
      </c>
      <c r="N1274" s="9">
        <v>281.39999999999998</v>
      </c>
      <c r="O1274" s="9">
        <f>Sales_Data17[[#This Row],[Order Quantity]]*Sales_Data17[[#This Row],[Unit Price]]</f>
        <v>281.39999999999998</v>
      </c>
      <c r="P1274" s="9">
        <v>205.422</v>
      </c>
      <c r="Q1274" s="9">
        <f>Sales_Data17[[#This Row],[Line Total]]-(Sales_Data17[[#This Row],[Total Unit Cost]]*Sales_Data17[[#This Row],[Order Quantity]])</f>
        <v>75.97799999999998</v>
      </c>
      <c r="R1274" s="1" t="str">
        <f>TEXT(Sales_Data17[[#This Row],[OrderDate]],"MMM")</f>
        <v>Oct</v>
      </c>
      <c r="S1274" s="1" t="str">
        <f t="shared" si="19"/>
        <v>2012</v>
      </c>
    </row>
    <row r="1275" spans="1:19">
      <c r="A1275" t="s">
        <v>1298</v>
      </c>
      <c r="B1275" s="2">
        <v>41198</v>
      </c>
      <c r="C1275" s="2" t="str">
        <f>VLOOKUP(Sales_Data17[[#This Row],[Customer Name Index]],Customer_Data[#All],2,0)</f>
        <v>PEDIFIX, Corp</v>
      </c>
      <c r="D1275">
        <v>6</v>
      </c>
      <c r="E1275" t="s">
        <v>4</v>
      </c>
      <c r="F1275" t="s">
        <v>8168</v>
      </c>
      <c r="G1275" t="s">
        <v>8027</v>
      </c>
      <c r="H1275" t="str">
        <f>VLOOKUP(Sales_Data17[[#This Row],[Delivery Region Index]],Regions_Table[#All],2,0)</f>
        <v>New South Wales</v>
      </c>
      <c r="I1275" t="str">
        <f>VLOOKUP(Sales_Data17[[#This Row],[Delivery Region Index]],Regions_Table[#All],3,0)</f>
        <v>Maitland</v>
      </c>
      <c r="J1275">
        <v>15</v>
      </c>
      <c r="K1275">
        <v>3</v>
      </c>
      <c r="L1275" t="str">
        <f>VLOOKUP(Sales_Data17[[#This Row],[Product Description Index]],Products_Data[#All],2,0)</f>
        <v>Sunglasses</v>
      </c>
      <c r="M1275">
        <v>7</v>
      </c>
      <c r="N1275" s="9">
        <v>265.76666666666665</v>
      </c>
      <c r="O1275" s="9">
        <f>Sales_Data17[[#This Row],[Order Quantity]]*Sales_Data17[[#This Row],[Unit Price]]</f>
        <v>1860.3666666666666</v>
      </c>
      <c r="P1275" s="9">
        <v>196.66733333333335</v>
      </c>
      <c r="Q1275" s="9">
        <f>Sales_Data17[[#This Row],[Line Total]]-(Sales_Data17[[#This Row],[Total Unit Cost]]*Sales_Data17[[#This Row],[Order Quantity]])</f>
        <v>483.69533333333311</v>
      </c>
      <c r="R1275" s="1" t="str">
        <f>TEXT(Sales_Data17[[#This Row],[OrderDate]],"MMM")</f>
        <v>Oct</v>
      </c>
      <c r="S1275" s="1" t="str">
        <f t="shared" si="19"/>
        <v>2012</v>
      </c>
    </row>
    <row r="1276" spans="1:19">
      <c r="A1276" t="s">
        <v>1299</v>
      </c>
      <c r="B1276" s="2">
        <v>41198</v>
      </c>
      <c r="C1276" s="2" t="str">
        <f>VLOOKUP(Sales_Data17[[#This Row],[Customer Name Index]],Customer_Data[#All],2,0)</f>
        <v>Pacific Ltd</v>
      </c>
      <c r="D1276">
        <v>20</v>
      </c>
      <c r="E1276" t="s">
        <v>4</v>
      </c>
      <c r="F1276" t="s">
        <v>8168</v>
      </c>
      <c r="G1276" t="s">
        <v>8028</v>
      </c>
      <c r="H1276" t="str">
        <f>VLOOKUP(Sales_Data17[[#This Row],[Delivery Region Index]],Regions_Table[#All],2,0)</f>
        <v>Victoria</v>
      </c>
      <c r="I1276" t="str">
        <f>VLOOKUP(Sales_Data17[[#This Row],[Delivery Region Index]],Regions_Table[#All],3,0)</f>
        <v>Wangaratta</v>
      </c>
      <c r="J1276">
        <v>56</v>
      </c>
      <c r="K1276">
        <v>8</v>
      </c>
      <c r="L1276" t="str">
        <f>VLOOKUP(Sales_Data17[[#This Row],[Product Description Index]],Products_Data[#All],2,0)</f>
        <v>Shoes</v>
      </c>
      <c r="M1276">
        <v>1</v>
      </c>
      <c r="N1276" s="9">
        <v>90.822222222222223</v>
      </c>
      <c r="O1276" s="9">
        <f>Sales_Data17[[#This Row],[Order Quantity]]*Sales_Data17[[#This Row],[Unit Price]]</f>
        <v>90.822222222222223</v>
      </c>
      <c r="P1276" s="9">
        <v>69.024888888888896</v>
      </c>
      <c r="Q1276" s="9">
        <f>Sales_Data17[[#This Row],[Line Total]]-(Sales_Data17[[#This Row],[Total Unit Cost]]*Sales_Data17[[#This Row],[Order Quantity]])</f>
        <v>21.797333333333327</v>
      </c>
      <c r="R1276" s="1" t="str">
        <f>TEXT(Sales_Data17[[#This Row],[OrderDate]],"MMM")</f>
        <v>Oct</v>
      </c>
      <c r="S1276" s="1" t="str">
        <f t="shared" si="19"/>
        <v>2012</v>
      </c>
    </row>
    <row r="1277" spans="1:19">
      <c r="A1277" t="s">
        <v>1300</v>
      </c>
      <c r="B1277" s="2">
        <v>41198</v>
      </c>
      <c r="C1277" s="2" t="str">
        <f>VLOOKUP(Sales_Data17[[#This Row],[Customer Name Index]],Customer_Data[#All],2,0)</f>
        <v xml:space="preserve">WakeFern </v>
      </c>
      <c r="D1277">
        <v>2</v>
      </c>
      <c r="E1277" t="s">
        <v>4</v>
      </c>
      <c r="F1277" t="s">
        <v>8168</v>
      </c>
      <c r="G1277" t="s">
        <v>8027</v>
      </c>
      <c r="H1277" t="str">
        <f>VLOOKUP(Sales_Data17[[#This Row],[Delivery Region Index]],Regions_Table[#All],2,0)</f>
        <v>New South Wales</v>
      </c>
      <c r="I1277" t="str">
        <f>VLOOKUP(Sales_Data17[[#This Row],[Delivery Region Index]],Regions_Table[#All],3,0)</f>
        <v>Bathurst</v>
      </c>
      <c r="J1277">
        <v>4</v>
      </c>
      <c r="K1277">
        <v>1</v>
      </c>
      <c r="L1277" t="str">
        <f>VLOOKUP(Sales_Data17[[#This Row],[Product Description Index]],Products_Data[#All],2,0)</f>
        <v>Shirts</v>
      </c>
      <c r="M1277">
        <v>2</v>
      </c>
      <c r="N1277" s="9">
        <v>437.73333333333335</v>
      </c>
      <c r="O1277" s="9">
        <f>Sales_Data17[[#This Row],[Order Quantity]]*Sales_Data17[[#This Row],[Unit Price]]</f>
        <v>875.4666666666667</v>
      </c>
      <c r="P1277" s="9">
        <v>175.09333333333336</v>
      </c>
      <c r="Q1277" s="9">
        <f>Sales_Data17[[#This Row],[Line Total]]-(Sales_Data17[[#This Row],[Total Unit Cost]]*Sales_Data17[[#This Row],[Order Quantity]])</f>
        <v>525.28</v>
      </c>
      <c r="R1277" s="1" t="str">
        <f>TEXT(Sales_Data17[[#This Row],[OrderDate]],"MMM")</f>
        <v>Oct</v>
      </c>
      <c r="S1277" s="1" t="str">
        <f t="shared" si="19"/>
        <v>2012</v>
      </c>
    </row>
    <row r="1278" spans="1:19">
      <c r="A1278" t="s">
        <v>1301</v>
      </c>
      <c r="B1278" s="2">
        <v>41198</v>
      </c>
      <c r="C1278" s="2" t="str">
        <f>VLOOKUP(Sales_Data17[[#This Row],[Customer Name Index]],Customer_Data[#All],2,0)</f>
        <v>Eminence Corp</v>
      </c>
      <c r="D1278">
        <v>18</v>
      </c>
      <c r="E1278" t="s">
        <v>4</v>
      </c>
      <c r="F1278" t="s">
        <v>8168</v>
      </c>
      <c r="G1278" t="s">
        <v>8025</v>
      </c>
      <c r="H1278" t="str">
        <f>VLOOKUP(Sales_Data17[[#This Row],[Delivery Region Index]],Regions_Table[#All],2,0)</f>
        <v>Victoria</v>
      </c>
      <c r="I1278" t="str">
        <f>VLOOKUP(Sales_Data17[[#This Row],[Delivery Region Index]],Regions_Table[#All],3,0)</f>
        <v>Bendigo</v>
      </c>
      <c r="J1278">
        <v>50</v>
      </c>
      <c r="K1278">
        <v>7</v>
      </c>
      <c r="L1278" t="str">
        <f>VLOOKUP(Sales_Data17[[#This Row],[Product Description Index]],Products_Data[#All],2,0)</f>
        <v>Dress Shirts</v>
      </c>
      <c r="M1278">
        <v>9</v>
      </c>
      <c r="N1278" s="9">
        <v>353.61111111111109</v>
      </c>
      <c r="O1278" s="9">
        <f>Sales_Data17[[#This Row],[Order Quantity]]*Sales_Data17[[#This Row],[Unit Price]]</f>
        <v>3182.5</v>
      </c>
      <c r="P1278" s="9">
        <v>187.41388888888889</v>
      </c>
      <c r="Q1278" s="9">
        <f>Sales_Data17[[#This Row],[Line Total]]-(Sales_Data17[[#This Row],[Total Unit Cost]]*Sales_Data17[[#This Row],[Order Quantity]])</f>
        <v>1495.7750000000001</v>
      </c>
      <c r="R1278" s="1" t="str">
        <f>TEXT(Sales_Data17[[#This Row],[OrderDate]],"MMM")</f>
        <v>Oct</v>
      </c>
      <c r="S1278" s="1" t="str">
        <f t="shared" si="19"/>
        <v>2012</v>
      </c>
    </row>
    <row r="1279" spans="1:19">
      <c r="A1279" t="s">
        <v>1302</v>
      </c>
      <c r="B1279" s="2">
        <v>41199</v>
      </c>
      <c r="C1279" s="2" t="str">
        <f>VLOOKUP(Sales_Data17[[#This Row],[Customer Name Index]],Customer_Data[#All],2,0)</f>
        <v xml:space="preserve">WakeFern </v>
      </c>
      <c r="D1279">
        <v>2</v>
      </c>
      <c r="E1279" t="s">
        <v>4</v>
      </c>
      <c r="F1279" t="s">
        <v>8168</v>
      </c>
      <c r="G1279" t="s">
        <v>8027</v>
      </c>
      <c r="H1279" t="str">
        <f>VLOOKUP(Sales_Data17[[#This Row],[Delivery Region Index]],Regions_Table[#All],2,0)</f>
        <v>New South Wales</v>
      </c>
      <c r="I1279" t="str">
        <f>VLOOKUP(Sales_Data17[[#This Row],[Delivery Region Index]],Regions_Table[#All],3,0)</f>
        <v>Broken Hill</v>
      </c>
      <c r="J1279">
        <v>5</v>
      </c>
      <c r="K1279">
        <v>1</v>
      </c>
      <c r="L1279" t="str">
        <f>VLOOKUP(Sales_Data17[[#This Row],[Product Description Index]],Products_Data[#All],2,0)</f>
        <v>Shirts</v>
      </c>
      <c r="M1279">
        <v>6</v>
      </c>
      <c r="N1279" s="9">
        <v>192.06666666666669</v>
      </c>
      <c r="O1279" s="9">
        <f>Sales_Data17[[#This Row],[Order Quantity]]*Sales_Data17[[#This Row],[Unit Price]]</f>
        <v>1152.4000000000001</v>
      </c>
      <c r="P1279" s="9">
        <v>142.12933333333334</v>
      </c>
      <c r="Q1279" s="9">
        <f>Sales_Data17[[#This Row],[Line Total]]-(Sales_Data17[[#This Row],[Total Unit Cost]]*Sales_Data17[[#This Row],[Order Quantity]])</f>
        <v>299.62400000000002</v>
      </c>
      <c r="R1279" s="1" t="str">
        <f>TEXT(Sales_Data17[[#This Row],[OrderDate]],"MMM")</f>
        <v>Oct</v>
      </c>
      <c r="S1279" s="1" t="str">
        <f t="shared" si="19"/>
        <v>2012</v>
      </c>
    </row>
    <row r="1280" spans="1:19">
      <c r="A1280" t="s">
        <v>1303</v>
      </c>
      <c r="B1280" s="2">
        <v>41199</v>
      </c>
      <c r="C1280" s="2" t="str">
        <f>VLOOKUP(Sales_Data17[[#This Row],[Customer Name Index]],Customer_Data[#All],2,0)</f>
        <v>Rochester Ltd</v>
      </c>
      <c r="D1280">
        <v>15</v>
      </c>
      <c r="E1280" t="s">
        <v>4</v>
      </c>
      <c r="F1280" t="s">
        <v>8168</v>
      </c>
      <c r="G1280" t="s">
        <v>8025</v>
      </c>
      <c r="H1280" t="str">
        <f>VLOOKUP(Sales_Data17[[#This Row],[Delivery Region Index]],Regions_Table[#All],2,0)</f>
        <v>Queensland</v>
      </c>
      <c r="I1280" t="str">
        <f>VLOOKUP(Sales_Data17[[#This Row],[Delivery Region Index]],Regions_Table[#All],3,0)</f>
        <v>Sunshine Coast</v>
      </c>
      <c r="J1280">
        <v>42</v>
      </c>
      <c r="K1280">
        <v>6</v>
      </c>
      <c r="L1280" t="str">
        <f>VLOOKUP(Sales_Data17[[#This Row],[Product Description Index]],Products_Data[#All],2,0)</f>
        <v>Socks</v>
      </c>
      <c r="M1280">
        <v>7</v>
      </c>
      <c r="N1280" s="9">
        <v>297.77777777777777</v>
      </c>
      <c r="O1280" s="9">
        <f>Sales_Data17[[#This Row],[Order Quantity]]*Sales_Data17[[#This Row],[Unit Price]]</f>
        <v>2084.4444444444443</v>
      </c>
      <c r="P1280" s="9">
        <v>241.20000000000002</v>
      </c>
      <c r="Q1280" s="9">
        <f>Sales_Data17[[#This Row],[Line Total]]-(Sales_Data17[[#This Row],[Total Unit Cost]]*Sales_Data17[[#This Row],[Order Quantity]])</f>
        <v>396.04444444444425</v>
      </c>
      <c r="R1280" s="1" t="str">
        <f>TEXT(Sales_Data17[[#This Row],[OrderDate]],"MMM")</f>
        <v>Oct</v>
      </c>
      <c r="S1280" s="1" t="str">
        <f t="shared" si="19"/>
        <v>2012</v>
      </c>
    </row>
    <row r="1281" spans="1:19">
      <c r="A1281" t="s">
        <v>1304</v>
      </c>
      <c r="B1281" s="2">
        <v>41199</v>
      </c>
      <c r="C1281" s="2" t="str">
        <f>VLOOKUP(Sales_Data17[[#This Row],[Customer Name Index]],Customer_Data[#All],2,0)</f>
        <v>PEDIFIX, Corp</v>
      </c>
      <c r="D1281">
        <v>6</v>
      </c>
      <c r="E1281" t="s">
        <v>3</v>
      </c>
      <c r="F1281" t="s">
        <v>8168</v>
      </c>
      <c r="G1281" t="s">
        <v>8027</v>
      </c>
      <c r="H1281" t="str">
        <f>VLOOKUP(Sales_Data17[[#This Row],[Delivery Region Index]],Regions_Table[#All],2,0)</f>
        <v>New South Wales</v>
      </c>
      <c r="I1281" t="str">
        <f>VLOOKUP(Sales_Data17[[#This Row],[Delivery Region Index]],Regions_Table[#All],3,0)</f>
        <v>Newcastle</v>
      </c>
      <c r="J1281">
        <v>16</v>
      </c>
      <c r="K1281">
        <v>3</v>
      </c>
      <c r="L1281" t="str">
        <f>VLOOKUP(Sales_Data17[[#This Row],[Product Description Index]],Products_Data[#All],2,0)</f>
        <v>Sunglasses</v>
      </c>
      <c r="M1281">
        <v>7</v>
      </c>
      <c r="N1281" s="9">
        <v>110.17777777777778</v>
      </c>
      <c r="O1281" s="9">
        <f>Sales_Data17[[#This Row],[Order Quantity]]*Sales_Data17[[#This Row],[Unit Price]]</f>
        <v>771.24444444444441</v>
      </c>
      <c r="P1281" s="9">
        <v>72.717333333333329</v>
      </c>
      <c r="Q1281" s="9">
        <f>Sales_Data17[[#This Row],[Line Total]]-(Sales_Data17[[#This Row],[Total Unit Cost]]*Sales_Data17[[#This Row],[Order Quantity]])</f>
        <v>262.22311111111111</v>
      </c>
      <c r="R1281" s="1" t="str">
        <f>TEXT(Sales_Data17[[#This Row],[OrderDate]],"MMM")</f>
        <v>Oct</v>
      </c>
      <c r="S1281" s="1" t="str">
        <f t="shared" si="19"/>
        <v>2012</v>
      </c>
    </row>
    <row r="1282" spans="1:19">
      <c r="A1282" t="s">
        <v>1305</v>
      </c>
      <c r="B1282" s="2">
        <v>41200</v>
      </c>
      <c r="C1282" s="2" t="str">
        <f>VLOOKUP(Sales_Data17[[#This Row],[Customer Name Index]],Customer_Data[#All],2,0)</f>
        <v xml:space="preserve">Qualitest </v>
      </c>
      <c r="D1282">
        <v>19</v>
      </c>
      <c r="E1282" t="s">
        <v>2</v>
      </c>
      <c r="F1282" t="s">
        <v>8168</v>
      </c>
      <c r="G1282" t="s">
        <v>8028</v>
      </c>
      <c r="H1282" t="str">
        <f>VLOOKUP(Sales_Data17[[#This Row],[Delivery Region Index]],Regions_Table[#All],2,0)</f>
        <v>Victoria</v>
      </c>
      <c r="I1282" t="str">
        <f>VLOOKUP(Sales_Data17[[#This Row],[Delivery Region Index]],Regions_Table[#All],3,0)</f>
        <v>Mildura</v>
      </c>
      <c r="J1282">
        <v>53</v>
      </c>
      <c r="K1282">
        <v>8</v>
      </c>
      <c r="L1282" t="str">
        <f>VLOOKUP(Sales_Data17[[#This Row],[Product Description Index]],Products_Data[#All],2,0)</f>
        <v>Shoes</v>
      </c>
      <c r="M1282">
        <v>5</v>
      </c>
      <c r="N1282" s="9">
        <v>28.288888888888888</v>
      </c>
      <c r="O1282" s="9">
        <f>Sales_Data17[[#This Row],[Order Quantity]]*Sales_Data17[[#This Row],[Unit Price]]</f>
        <v>141.44444444444443</v>
      </c>
      <c r="P1282" s="9">
        <v>13.861555555555555</v>
      </c>
      <c r="Q1282" s="9">
        <f>Sales_Data17[[#This Row],[Line Total]]-(Sales_Data17[[#This Row],[Total Unit Cost]]*Sales_Data17[[#This Row],[Order Quantity]])</f>
        <v>72.136666666666656</v>
      </c>
      <c r="R1282" s="1" t="str">
        <f>TEXT(Sales_Data17[[#This Row],[OrderDate]],"MMM")</f>
        <v>Oct</v>
      </c>
      <c r="S1282" s="1" t="str">
        <f t="shared" ref="S1282:S1345" si="20">TEXT(B1282,"YYY")</f>
        <v>2012</v>
      </c>
    </row>
    <row r="1283" spans="1:19">
      <c r="A1283" t="s">
        <v>1306</v>
      </c>
      <c r="B1283" s="2">
        <v>41200</v>
      </c>
      <c r="C1283" s="2" t="str">
        <f>VLOOKUP(Sales_Data17[[#This Row],[Customer Name Index]],Customer_Data[#All],2,0)</f>
        <v xml:space="preserve">WakeFern </v>
      </c>
      <c r="D1283">
        <v>2</v>
      </c>
      <c r="E1283" t="s">
        <v>2</v>
      </c>
      <c r="F1283" t="s">
        <v>8168</v>
      </c>
      <c r="G1283" t="s">
        <v>8027</v>
      </c>
      <c r="H1283" t="str">
        <f>VLOOKUP(Sales_Data17[[#This Row],[Delivery Region Index]],Regions_Table[#All],2,0)</f>
        <v>New South Wales</v>
      </c>
      <c r="I1283" t="str">
        <f>VLOOKUP(Sales_Data17[[#This Row],[Delivery Region Index]],Regions_Table[#All],3,0)</f>
        <v>Bathurst</v>
      </c>
      <c r="J1283">
        <v>4</v>
      </c>
      <c r="K1283">
        <v>1</v>
      </c>
      <c r="L1283" t="str">
        <f>VLOOKUP(Sales_Data17[[#This Row],[Product Description Index]],Products_Data[#All],2,0)</f>
        <v>Shirts</v>
      </c>
      <c r="M1283">
        <v>3</v>
      </c>
      <c r="N1283" s="9">
        <v>433.26666666666665</v>
      </c>
      <c r="O1283" s="9">
        <f>Sales_Data17[[#This Row],[Order Quantity]]*Sales_Data17[[#This Row],[Unit Price]]</f>
        <v>1299.8</v>
      </c>
      <c r="P1283" s="9">
        <v>268.62533333333334</v>
      </c>
      <c r="Q1283" s="9">
        <f>Sales_Data17[[#This Row],[Line Total]]-(Sales_Data17[[#This Row],[Total Unit Cost]]*Sales_Data17[[#This Row],[Order Quantity]])</f>
        <v>493.92399999999998</v>
      </c>
      <c r="R1283" s="1" t="str">
        <f>TEXT(Sales_Data17[[#This Row],[OrderDate]],"MMM")</f>
        <v>Oct</v>
      </c>
      <c r="S1283" s="1" t="str">
        <f t="shared" si="20"/>
        <v>2012</v>
      </c>
    </row>
    <row r="1284" spans="1:19">
      <c r="A1284" t="s">
        <v>1307</v>
      </c>
      <c r="B1284" s="2">
        <v>41200</v>
      </c>
      <c r="C1284" s="2" t="str">
        <f>VLOOKUP(Sales_Data17[[#This Row],[Customer Name Index]],Customer_Data[#All],2,0)</f>
        <v xml:space="preserve">Medline </v>
      </c>
      <c r="D1284">
        <v>12</v>
      </c>
      <c r="E1284" t="s">
        <v>2</v>
      </c>
      <c r="F1284" t="s">
        <v>8168</v>
      </c>
      <c r="G1284" t="s">
        <v>8026</v>
      </c>
      <c r="H1284" t="str">
        <f>VLOOKUP(Sales_Data17[[#This Row],[Delivery Region Index]],Regions_Table[#All],2,0)</f>
        <v>Queensland</v>
      </c>
      <c r="I1284" t="str">
        <f>VLOOKUP(Sales_Data17[[#This Row],[Delivery Region Index]],Regions_Table[#All],3,0)</f>
        <v>Logan City</v>
      </c>
      <c r="J1284">
        <v>35</v>
      </c>
      <c r="K1284">
        <v>5</v>
      </c>
      <c r="L1284" t="str">
        <f>VLOOKUP(Sales_Data17[[#This Row],[Product Description Index]],Products_Data[#All],2,0)</f>
        <v>Hats</v>
      </c>
      <c r="M1284">
        <v>4</v>
      </c>
      <c r="N1284" s="9">
        <v>440.71111111111111</v>
      </c>
      <c r="O1284" s="9">
        <f>Sales_Data17[[#This Row],[Order Quantity]]*Sales_Data17[[#This Row],[Unit Price]]</f>
        <v>1762.8444444444444</v>
      </c>
      <c r="P1284" s="9">
        <v>304.09066666666666</v>
      </c>
      <c r="Q1284" s="9">
        <f>Sales_Data17[[#This Row],[Line Total]]-(Sales_Data17[[#This Row],[Total Unit Cost]]*Sales_Data17[[#This Row],[Order Quantity]])</f>
        <v>546.48177777777778</v>
      </c>
      <c r="R1284" s="1" t="str">
        <f>TEXT(Sales_Data17[[#This Row],[OrderDate]],"MMM")</f>
        <v>Oct</v>
      </c>
      <c r="S1284" s="1" t="str">
        <f t="shared" si="20"/>
        <v>2012</v>
      </c>
    </row>
    <row r="1285" spans="1:19">
      <c r="A1285" t="s">
        <v>1308</v>
      </c>
      <c r="B1285" s="2">
        <v>41200</v>
      </c>
      <c r="C1285" s="2" t="str">
        <f>VLOOKUP(Sales_Data17[[#This Row],[Customer Name Index]],Customer_Data[#All],2,0)</f>
        <v>21st Ltd</v>
      </c>
      <c r="D1285">
        <v>10</v>
      </c>
      <c r="E1285" t="s">
        <v>4</v>
      </c>
      <c r="F1285" t="s">
        <v>8168</v>
      </c>
      <c r="G1285" t="s">
        <v>8026</v>
      </c>
      <c r="H1285" t="str">
        <f>VLOOKUP(Sales_Data17[[#This Row],[Delivery Region Index]],Regions_Table[#All],2,0)</f>
        <v>Queensland</v>
      </c>
      <c r="I1285" t="str">
        <f>VLOOKUP(Sales_Data17[[#This Row],[Delivery Region Index]],Regions_Table[#All],3,0)</f>
        <v>Charters Towers</v>
      </c>
      <c r="J1285">
        <v>29</v>
      </c>
      <c r="K1285">
        <v>4</v>
      </c>
      <c r="L1285" t="str">
        <f>VLOOKUP(Sales_Data17[[#This Row],[Product Description Index]],Products_Data[#All],2,0)</f>
        <v>Jeans</v>
      </c>
      <c r="M1285">
        <v>3</v>
      </c>
      <c r="N1285" s="9">
        <v>144.42222222222222</v>
      </c>
      <c r="O1285" s="9">
        <f>Sales_Data17[[#This Row],[Order Quantity]]*Sales_Data17[[#This Row],[Unit Price]]</f>
        <v>433.26666666666665</v>
      </c>
      <c r="P1285" s="9">
        <v>115.53777777777776</v>
      </c>
      <c r="Q1285" s="9">
        <f>Sales_Data17[[#This Row],[Line Total]]-(Sales_Data17[[#This Row],[Total Unit Cost]]*Sales_Data17[[#This Row],[Order Quantity]])</f>
        <v>86.653333333333364</v>
      </c>
      <c r="R1285" s="1" t="str">
        <f>TEXT(Sales_Data17[[#This Row],[OrderDate]],"MMM")</f>
        <v>Oct</v>
      </c>
      <c r="S1285" s="1" t="str">
        <f t="shared" si="20"/>
        <v>2012</v>
      </c>
    </row>
    <row r="1286" spans="1:19">
      <c r="A1286" t="s">
        <v>1309</v>
      </c>
      <c r="B1286" s="2">
        <v>41200</v>
      </c>
      <c r="C1286" s="2" t="str">
        <f>VLOOKUP(Sales_Data17[[#This Row],[Customer Name Index]],Customer_Data[#All],2,0)</f>
        <v>Eminence Corp</v>
      </c>
      <c r="D1286">
        <v>18</v>
      </c>
      <c r="E1286" t="s">
        <v>4</v>
      </c>
      <c r="F1286" t="s">
        <v>8168</v>
      </c>
      <c r="G1286" t="s">
        <v>8025</v>
      </c>
      <c r="H1286" t="str">
        <f>VLOOKUP(Sales_Data17[[#This Row],[Delivery Region Index]],Regions_Table[#All],2,0)</f>
        <v>Victoria</v>
      </c>
      <c r="I1286" t="str">
        <f>VLOOKUP(Sales_Data17[[#This Row],[Delivery Region Index]],Regions_Table[#All],3,0)</f>
        <v>Geelong</v>
      </c>
      <c r="J1286">
        <v>51</v>
      </c>
      <c r="K1286">
        <v>8</v>
      </c>
      <c r="L1286" t="str">
        <f>VLOOKUP(Sales_Data17[[#This Row],[Product Description Index]],Products_Data[#All],2,0)</f>
        <v>Shoes</v>
      </c>
      <c r="M1286">
        <v>2</v>
      </c>
      <c r="N1286" s="9">
        <v>422.84444444444443</v>
      </c>
      <c r="O1286" s="9">
        <f>Sales_Data17[[#This Row],[Order Quantity]]*Sales_Data17[[#This Row],[Unit Price]]</f>
        <v>845.68888888888887</v>
      </c>
      <c r="P1286" s="9">
        <v>350.96088888888886</v>
      </c>
      <c r="Q1286" s="9">
        <f>Sales_Data17[[#This Row],[Line Total]]-(Sales_Data17[[#This Row],[Total Unit Cost]]*Sales_Data17[[#This Row],[Order Quantity]])</f>
        <v>143.76711111111115</v>
      </c>
      <c r="R1286" s="1" t="str">
        <f>TEXT(Sales_Data17[[#This Row],[OrderDate]],"MMM")</f>
        <v>Oct</v>
      </c>
      <c r="S1286" s="1" t="str">
        <f t="shared" si="20"/>
        <v>2012</v>
      </c>
    </row>
    <row r="1287" spans="1:19">
      <c r="A1287" t="s">
        <v>1310</v>
      </c>
      <c r="B1287" s="2">
        <v>41200</v>
      </c>
      <c r="C1287" s="2" t="str">
        <f>VLOOKUP(Sales_Data17[[#This Row],[Customer Name Index]],Customer_Data[#All],2,0)</f>
        <v xml:space="preserve">Ei </v>
      </c>
      <c r="D1287">
        <v>9</v>
      </c>
      <c r="E1287" t="s">
        <v>2</v>
      </c>
      <c r="F1287" t="s">
        <v>8168</v>
      </c>
      <c r="G1287" t="s">
        <v>8027</v>
      </c>
      <c r="H1287" t="str">
        <f>VLOOKUP(Sales_Data17[[#This Row],[Delivery Region Index]],Regions_Table[#All],2,0)</f>
        <v>Queensland</v>
      </c>
      <c r="I1287" t="str">
        <f>VLOOKUP(Sales_Data17[[#This Row],[Delivery Region Index]],Regions_Table[#All],3,0)</f>
        <v>Brisbane</v>
      </c>
      <c r="J1287">
        <v>26</v>
      </c>
      <c r="K1287">
        <v>4</v>
      </c>
      <c r="L1287" t="str">
        <f>VLOOKUP(Sales_Data17[[#This Row],[Product Description Index]],Products_Data[#All],2,0)</f>
        <v>Jeans</v>
      </c>
      <c r="M1287">
        <v>1</v>
      </c>
      <c r="N1287" s="9">
        <v>116.13333333333334</v>
      </c>
      <c r="O1287" s="9">
        <f>Sales_Data17[[#This Row],[Order Quantity]]*Sales_Data17[[#This Row],[Unit Price]]</f>
        <v>116.13333333333334</v>
      </c>
      <c r="P1287" s="9">
        <v>70.841333333333338</v>
      </c>
      <c r="Q1287" s="9">
        <f>Sales_Data17[[#This Row],[Line Total]]-(Sales_Data17[[#This Row],[Total Unit Cost]]*Sales_Data17[[#This Row],[Order Quantity]])</f>
        <v>45.292000000000002</v>
      </c>
      <c r="R1287" s="1" t="str">
        <f>TEXT(Sales_Data17[[#This Row],[OrderDate]],"MMM")</f>
        <v>Oct</v>
      </c>
      <c r="S1287" s="1" t="str">
        <f t="shared" si="20"/>
        <v>2012</v>
      </c>
    </row>
    <row r="1288" spans="1:19">
      <c r="A1288" t="s">
        <v>1311</v>
      </c>
      <c r="B1288" s="2">
        <v>41201</v>
      </c>
      <c r="C1288" s="2" t="str">
        <f>VLOOKUP(Sales_Data17[[#This Row],[Customer Name Index]],Customer_Data[#All],2,0)</f>
        <v>Pure Group</v>
      </c>
      <c r="D1288">
        <v>17</v>
      </c>
      <c r="E1288" t="s">
        <v>4</v>
      </c>
      <c r="F1288" t="s">
        <v>8168</v>
      </c>
      <c r="G1288" t="s">
        <v>8025</v>
      </c>
      <c r="H1288" t="str">
        <f>VLOOKUP(Sales_Data17[[#This Row],[Delivery Region Index]],Regions_Table[#All],2,0)</f>
        <v>Victoria</v>
      </c>
      <c r="I1288" t="str">
        <f>VLOOKUP(Sales_Data17[[#This Row],[Delivery Region Index]],Regions_Table[#All],3,0)</f>
        <v>Ballarat</v>
      </c>
      <c r="J1288">
        <v>49</v>
      </c>
      <c r="K1288">
        <v>7</v>
      </c>
      <c r="L1288" t="str">
        <f>VLOOKUP(Sales_Data17[[#This Row],[Product Description Index]],Products_Data[#All],2,0)</f>
        <v>Dress Shirts</v>
      </c>
      <c r="M1288">
        <v>8</v>
      </c>
      <c r="N1288" s="9">
        <v>335.74444444444447</v>
      </c>
      <c r="O1288" s="9">
        <f>Sales_Data17[[#This Row],[Order Quantity]]*Sales_Data17[[#This Row],[Unit Price]]</f>
        <v>2685.9555555555557</v>
      </c>
      <c r="P1288" s="9">
        <v>161.15733333333336</v>
      </c>
      <c r="Q1288" s="9">
        <f>Sales_Data17[[#This Row],[Line Total]]-(Sales_Data17[[#This Row],[Total Unit Cost]]*Sales_Data17[[#This Row],[Order Quantity]])</f>
        <v>1396.6968888888889</v>
      </c>
      <c r="R1288" s="1" t="str">
        <f>TEXT(Sales_Data17[[#This Row],[OrderDate]],"MMM")</f>
        <v>Oct</v>
      </c>
      <c r="S1288" s="1" t="str">
        <f t="shared" si="20"/>
        <v>2012</v>
      </c>
    </row>
    <row r="1289" spans="1:19">
      <c r="A1289" t="s">
        <v>1312</v>
      </c>
      <c r="B1289" s="2">
        <v>41201</v>
      </c>
      <c r="C1289" s="2" t="str">
        <f>VLOOKUP(Sales_Data17[[#This Row],[Customer Name Index]],Customer_Data[#All],2,0)</f>
        <v>Pure Group</v>
      </c>
      <c r="D1289">
        <v>17</v>
      </c>
      <c r="E1289" t="s">
        <v>4</v>
      </c>
      <c r="F1289" t="s">
        <v>8168</v>
      </c>
      <c r="G1289" t="s">
        <v>8025</v>
      </c>
      <c r="H1289" t="str">
        <f>VLOOKUP(Sales_Data17[[#This Row],[Delivery Region Index]],Regions_Table[#All],2,0)</f>
        <v>Victoria</v>
      </c>
      <c r="I1289" t="str">
        <f>VLOOKUP(Sales_Data17[[#This Row],[Delivery Region Index]],Regions_Table[#All],3,0)</f>
        <v>Benalla</v>
      </c>
      <c r="J1289">
        <v>48</v>
      </c>
      <c r="K1289">
        <v>7</v>
      </c>
      <c r="L1289" t="str">
        <f>VLOOKUP(Sales_Data17[[#This Row],[Product Description Index]],Products_Data[#All],2,0)</f>
        <v>Dress Shirts</v>
      </c>
      <c r="M1289">
        <v>8</v>
      </c>
      <c r="N1289" s="9">
        <v>29.033333333333335</v>
      </c>
      <c r="O1289" s="9">
        <f>Sales_Data17[[#This Row],[Order Quantity]]*Sales_Data17[[#This Row],[Unit Price]]</f>
        <v>232.26666666666668</v>
      </c>
      <c r="P1289" s="9">
        <v>24.097666666666665</v>
      </c>
      <c r="Q1289" s="9">
        <f>Sales_Data17[[#This Row],[Line Total]]-(Sales_Data17[[#This Row],[Total Unit Cost]]*Sales_Data17[[#This Row],[Order Quantity]])</f>
        <v>39.485333333333358</v>
      </c>
      <c r="R1289" s="1" t="str">
        <f>TEXT(Sales_Data17[[#This Row],[OrderDate]],"MMM")</f>
        <v>Oct</v>
      </c>
      <c r="S1289" s="1" t="str">
        <f t="shared" si="20"/>
        <v>2012</v>
      </c>
    </row>
    <row r="1290" spans="1:19">
      <c r="A1290" t="s">
        <v>1313</v>
      </c>
      <c r="B1290" s="2">
        <v>41201</v>
      </c>
      <c r="C1290" s="2" t="str">
        <f>VLOOKUP(Sales_Data17[[#This Row],[Customer Name Index]],Customer_Data[#All],2,0)</f>
        <v xml:space="preserve">WakeFern </v>
      </c>
      <c r="D1290">
        <v>2</v>
      </c>
      <c r="E1290" t="s">
        <v>2</v>
      </c>
      <c r="F1290" t="s">
        <v>8168</v>
      </c>
      <c r="G1290" t="s">
        <v>8027</v>
      </c>
      <c r="H1290" t="str">
        <f>VLOOKUP(Sales_Data17[[#This Row],[Delivery Region Index]],Regions_Table[#All],2,0)</f>
        <v>New South Wales</v>
      </c>
      <c r="I1290" t="str">
        <f>VLOOKUP(Sales_Data17[[#This Row],[Delivery Region Index]],Regions_Table[#All],3,0)</f>
        <v>Broken Hill</v>
      </c>
      <c r="J1290">
        <v>5</v>
      </c>
      <c r="K1290">
        <v>1</v>
      </c>
      <c r="L1290" t="str">
        <f>VLOOKUP(Sales_Data17[[#This Row],[Product Description Index]],Products_Data[#All],2,0)</f>
        <v>Shirts</v>
      </c>
      <c r="M1290">
        <v>2</v>
      </c>
      <c r="N1290" s="9">
        <v>722.8555555555555</v>
      </c>
      <c r="O1290" s="9">
        <f>Sales_Data17[[#This Row],[Order Quantity]]*Sales_Data17[[#This Row],[Unit Price]]</f>
        <v>1445.711111111111</v>
      </c>
      <c r="P1290" s="9">
        <v>549.37022222222231</v>
      </c>
      <c r="Q1290" s="9">
        <f>Sales_Data17[[#This Row],[Line Total]]-(Sales_Data17[[#This Row],[Total Unit Cost]]*Sales_Data17[[#This Row],[Order Quantity]])</f>
        <v>346.97066666666638</v>
      </c>
      <c r="R1290" s="1" t="str">
        <f>TEXT(Sales_Data17[[#This Row],[OrderDate]],"MMM")</f>
        <v>Oct</v>
      </c>
      <c r="S1290" s="1" t="str">
        <f t="shared" si="20"/>
        <v>2012</v>
      </c>
    </row>
    <row r="1291" spans="1:19">
      <c r="A1291" t="s">
        <v>1314</v>
      </c>
      <c r="B1291" s="2">
        <v>41201</v>
      </c>
      <c r="C1291" s="2" t="str">
        <f>VLOOKUP(Sales_Data17[[#This Row],[Customer Name Index]],Customer_Data[#All],2,0)</f>
        <v xml:space="preserve">Medline </v>
      </c>
      <c r="D1291">
        <v>12</v>
      </c>
      <c r="E1291" t="s">
        <v>4</v>
      </c>
      <c r="F1291" t="s">
        <v>8168</v>
      </c>
      <c r="G1291" t="s">
        <v>8026</v>
      </c>
      <c r="H1291" t="str">
        <f>VLOOKUP(Sales_Data17[[#This Row],[Delivery Region Index]],Regions_Table[#All],2,0)</f>
        <v>Queensland</v>
      </c>
      <c r="I1291" t="str">
        <f>VLOOKUP(Sales_Data17[[#This Row],[Delivery Region Index]],Regions_Table[#All],3,0)</f>
        <v>Ipswich</v>
      </c>
      <c r="J1291">
        <v>34</v>
      </c>
      <c r="K1291">
        <v>5</v>
      </c>
      <c r="L1291" t="str">
        <f>VLOOKUP(Sales_Data17[[#This Row],[Product Description Index]],Products_Data[#All],2,0)</f>
        <v>Hats</v>
      </c>
      <c r="M1291">
        <v>2</v>
      </c>
      <c r="N1291" s="9">
        <v>203.97777777777776</v>
      </c>
      <c r="O1291" s="9">
        <f>Sales_Data17[[#This Row],[Order Quantity]]*Sales_Data17[[#This Row],[Unit Price]]</f>
        <v>407.95555555555552</v>
      </c>
      <c r="P1291" s="9">
        <v>87.710444444444448</v>
      </c>
      <c r="Q1291" s="9">
        <f>Sales_Data17[[#This Row],[Line Total]]-(Sales_Data17[[#This Row],[Total Unit Cost]]*Sales_Data17[[#This Row],[Order Quantity]])</f>
        <v>232.53466666666662</v>
      </c>
      <c r="R1291" s="1" t="str">
        <f>TEXT(Sales_Data17[[#This Row],[OrderDate]],"MMM")</f>
        <v>Oct</v>
      </c>
      <c r="S1291" s="1" t="str">
        <f t="shared" si="20"/>
        <v>2012</v>
      </c>
    </row>
    <row r="1292" spans="1:19">
      <c r="A1292" t="s">
        <v>1315</v>
      </c>
      <c r="B1292" s="2">
        <v>41201</v>
      </c>
      <c r="C1292" s="2" t="str">
        <f>VLOOKUP(Sales_Data17[[#This Row],[Customer Name Index]],Customer_Data[#All],2,0)</f>
        <v>Apollo Ltd</v>
      </c>
      <c r="D1292">
        <v>11</v>
      </c>
      <c r="E1292" t="s">
        <v>4</v>
      </c>
      <c r="F1292" t="s">
        <v>8168</v>
      </c>
      <c r="G1292" t="s">
        <v>8026</v>
      </c>
      <c r="H1292" t="str">
        <f>VLOOKUP(Sales_Data17[[#This Row],[Delivery Region Index]],Regions_Table[#All],2,0)</f>
        <v>Queensland</v>
      </c>
      <c r="I1292" t="str">
        <f>VLOOKUP(Sales_Data17[[#This Row],[Delivery Region Index]],Regions_Table[#All],3,0)</f>
        <v>Gladstone</v>
      </c>
      <c r="J1292">
        <v>30</v>
      </c>
      <c r="K1292">
        <v>5</v>
      </c>
      <c r="L1292" t="str">
        <f>VLOOKUP(Sales_Data17[[#This Row],[Product Description Index]],Products_Data[#All],2,0)</f>
        <v>Hats</v>
      </c>
      <c r="M1292">
        <v>6</v>
      </c>
      <c r="N1292" s="9">
        <v>434.75555555555559</v>
      </c>
      <c r="O1292" s="9">
        <f>Sales_Data17[[#This Row],[Order Quantity]]*Sales_Data17[[#This Row],[Unit Price]]</f>
        <v>2608.5333333333338</v>
      </c>
      <c r="P1292" s="9">
        <v>221.72533333333334</v>
      </c>
      <c r="Q1292" s="9">
        <f>Sales_Data17[[#This Row],[Line Total]]-(Sales_Data17[[#This Row],[Total Unit Cost]]*Sales_Data17[[#This Row],[Order Quantity]])</f>
        <v>1278.1813333333337</v>
      </c>
      <c r="R1292" s="1" t="str">
        <f>TEXT(Sales_Data17[[#This Row],[OrderDate]],"MMM")</f>
        <v>Oct</v>
      </c>
      <c r="S1292" s="1" t="str">
        <f t="shared" si="20"/>
        <v>2012</v>
      </c>
    </row>
    <row r="1293" spans="1:19">
      <c r="A1293" t="s">
        <v>1316</v>
      </c>
      <c r="B1293" s="2">
        <v>41201</v>
      </c>
      <c r="C1293" s="2" t="str">
        <f>VLOOKUP(Sales_Data17[[#This Row],[Customer Name Index]],Customer_Data[#All],2,0)</f>
        <v>3LAB, Ltd</v>
      </c>
      <c r="D1293">
        <v>16</v>
      </c>
      <c r="E1293" t="s">
        <v>3</v>
      </c>
      <c r="F1293" t="s">
        <v>8168</v>
      </c>
      <c r="G1293" t="s">
        <v>8025</v>
      </c>
      <c r="H1293" t="str">
        <f>VLOOKUP(Sales_Data17[[#This Row],[Delivery Region Index]],Regions_Table[#All],2,0)</f>
        <v>South Australia</v>
      </c>
      <c r="I1293" t="str">
        <f>VLOOKUP(Sales_Data17[[#This Row],[Delivery Region Index]],Regions_Table[#All],3,0)</f>
        <v>Adelaide</v>
      </c>
      <c r="J1293">
        <v>46</v>
      </c>
      <c r="K1293">
        <v>7</v>
      </c>
      <c r="L1293" t="str">
        <f>VLOOKUP(Sales_Data17[[#This Row],[Product Description Index]],Products_Data[#All],2,0)</f>
        <v>Dress Shirts</v>
      </c>
      <c r="M1293">
        <v>3</v>
      </c>
      <c r="N1293" s="9">
        <v>278.42222222222222</v>
      </c>
      <c r="O1293" s="9">
        <f>Sales_Data17[[#This Row],[Order Quantity]]*Sales_Data17[[#This Row],[Unit Price]]</f>
        <v>835.26666666666665</v>
      </c>
      <c r="P1293" s="9">
        <v>144.77955555555556</v>
      </c>
      <c r="Q1293" s="9">
        <f>Sales_Data17[[#This Row],[Line Total]]-(Sales_Data17[[#This Row],[Total Unit Cost]]*Sales_Data17[[#This Row],[Order Quantity]])</f>
        <v>400.928</v>
      </c>
      <c r="R1293" s="1" t="str">
        <f>TEXT(Sales_Data17[[#This Row],[OrderDate]],"MMM")</f>
        <v>Oct</v>
      </c>
      <c r="S1293" s="1" t="str">
        <f t="shared" si="20"/>
        <v>2012</v>
      </c>
    </row>
    <row r="1294" spans="1:19">
      <c r="A1294" t="s">
        <v>1317</v>
      </c>
      <c r="B1294" s="2">
        <v>41201</v>
      </c>
      <c r="C1294" s="2" t="str">
        <f>VLOOKUP(Sales_Data17[[#This Row],[Customer Name Index]],Customer_Data[#All],2,0)</f>
        <v xml:space="preserve">Ei </v>
      </c>
      <c r="D1294">
        <v>9</v>
      </c>
      <c r="E1294" t="s">
        <v>4</v>
      </c>
      <c r="F1294" t="s">
        <v>8168</v>
      </c>
      <c r="G1294" t="s">
        <v>8027</v>
      </c>
      <c r="H1294" t="str">
        <f>VLOOKUP(Sales_Data17[[#This Row],[Delivery Region Index]],Regions_Table[#All],2,0)</f>
        <v>New South Wales</v>
      </c>
      <c r="I1294" t="str">
        <f>VLOOKUP(Sales_Data17[[#This Row],[Delivery Region Index]],Regions_Table[#All],3,0)</f>
        <v>Wyong</v>
      </c>
      <c r="J1294">
        <v>25</v>
      </c>
      <c r="K1294">
        <v>4</v>
      </c>
      <c r="L1294" t="str">
        <f>VLOOKUP(Sales_Data17[[#This Row],[Product Description Index]],Products_Data[#All],2,0)</f>
        <v>Jeans</v>
      </c>
      <c r="M1294">
        <v>6</v>
      </c>
      <c r="N1294" s="9">
        <v>95.288888888888891</v>
      </c>
      <c r="O1294" s="9">
        <f>Sales_Data17[[#This Row],[Order Quantity]]*Sales_Data17[[#This Row],[Unit Price]]</f>
        <v>571.73333333333335</v>
      </c>
      <c r="P1294" s="9">
        <v>60.984888888888889</v>
      </c>
      <c r="Q1294" s="9">
        <f>Sales_Data17[[#This Row],[Line Total]]-(Sales_Data17[[#This Row],[Total Unit Cost]]*Sales_Data17[[#This Row],[Order Quantity]])</f>
        <v>205.82400000000001</v>
      </c>
      <c r="R1294" s="1" t="str">
        <f>TEXT(Sales_Data17[[#This Row],[OrderDate]],"MMM")</f>
        <v>Oct</v>
      </c>
      <c r="S1294" s="1" t="str">
        <f t="shared" si="20"/>
        <v>2012</v>
      </c>
    </row>
    <row r="1295" spans="1:19">
      <c r="A1295" t="s">
        <v>1318</v>
      </c>
      <c r="B1295" s="2">
        <v>41201</v>
      </c>
      <c r="C1295" s="2" t="str">
        <f>VLOOKUP(Sales_Data17[[#This Row],[Customer Name Index]],Customer_Data[#All],2,0)</f>
        <v>Pacific Ltd</v>
      </c>
      <c r="D1295">
        <v>20</v>
      </c>
      <c r="E1295" t="s">
        <v>4</v>
      </c>
      <c r="F1295" t="s">
        <v>8168</v>
      </c>
      <c r="G1295" t="s">
        <v>8028</v>
      </c>
      <c r="H1295" t="str">
        <f>VLOOKUP(Sales_Data17[[#This Row],[Delivery Region Index]],Regions_Table[#All],2,0)</f>
        <v>Victoria</v>
      </c>
      <c r="I1295" t="str">
        <f>VLOOKUP(Sales_Data17[[#This Row],[Delivery Region Index]],Regions_Table[#All],3,0)</f>
        <v>Warrnambool</v>
      </c>
      <c r="J1295">
        <v>57</v>
      </c>
      <c r="K1295">
        <v>8</v>
      </c>
      <c r="L1295" t="str">
        <f>VLOOKUP(Sales_Data17[[#This Row],[Product Description Index]],Products_Data[#All],2,0)</f>
        <v>Shoes</v>
      </c>
      <c r="M1295">
        <v>6</v>
      </c>
      <c r="N1295" s="9">
        <v>107.2</v>
      </c>
      <c r="O1295" s="9">
        <f>Sales_Data17[[#This Row],[Order Quantity]]*Sales_Data17[[#This Row],[Unit Price]]</f>
        <v>643.20000000000005</v>
      </c>
      <c r="P1295" s="9">
        <v>84.688000000000017</v>
      </c>
      <c r="Q1295" s="9">
        <f>Sales_Data17[[#This Row],[Line Total]]-(Sales_Data17[[#This Row],[Total Unit Cost]]*Sales_Data17[[#This Row],[Order Quantity]])</f>
        <v>135.07199999999995</v>
      </c>
      <c r="R1295" s="1" t="str">
        <f>TEXT(Sales_Data17[[#This Row],[OrderDate]],"MMM")</f>
        <v>Oct</v>
      </c>
      <c r="S1295" s="1" t="str">
        <f t="shared" si="20"/>
        <v>2012</v>
      </c>
    </row>
    <row r="1296" spans="1:19">
      <c r="A1296" t="s">
        <v>1319</v>
      </c>
      <c r="B1296" s="2">
        <v>41202</v>
      </c>
      <c r="C1296" s="2" t="str">
        <f>VLOOKUP(Sales_Data17[[#This Row],[Customer Name Index]],Customer_Data[#All],2,0)</f>
        <v>Elorac, Corp</v>
      </c>
      <c r="D1296">
        <v>3</v>
      </c>
      <c r="E1296" t="s">
        <v>4</v>
      </c>
      <c r="F1296" t="s">
        <v>8168</v>
      </c>
      <c r="G1296" t="s">
        <v>8027</v>
      </c>
      <c r="H1296" t="str">
        <f>VLOOKUP(Sales_Data17[[#This Row],[Delivery Region Index]],Regions_Table[#All],2,0)</f>
        <v>New South Wales</v>
      </c>
      <c r="I1296" t="str">
        <f>VLOOKUP(Sales_Data17[[#This Row],[Delivery Region Index]],Regions_Table[#All],3,0)</f>
        <v>Gosford</v>
      </c>
      <c r="J1296">
        <v>9</v>
      </c>
      <c r="K1296">
        <v>2</v>
      </c>
      <c r="L1296" t="str">
        <f>VLOOKUP(Sales_Data17[[#This Row],[Product Description Index]],Products_Data[#All],2,0)</f>
        <v>Pants</v>
      </c>
      <c r="M1296">
        <v>1</v>
      </c>
      <c r="N1296" s="9">
        <v>632.77777777777783</v>
      </c>
      <c r="O1296" s="9">
        <f>Sales_Data17[[#This Row],[Order Quantity]]*Sales_Data17[[#This Row],[Unit Price]]</f>
        <v>632.77777777777783</v>
      </c>
      <c r="P1296" s="9">
        <v>259.43888888888887</v>
      </c>
      <c r="Q1296" s="9">
        <f>Sales_Data17[[#This Row],[Line Total]]-(Sales_Data17[[#This Row],[Total Unit Cost]]*Sales_Data17[[#This Row],[Order Quantity]])</f>
        <v>373.33888888888896</v>
      </c>
      <c r="R1296" s="1" t="str">
        <f>TEXT(Sales_Data17[[#This Row],[OrderDate]],"MMM")</f>
        <v>Oct</v>
      </c>
      <c r="S1296" s="1" t="str">
        <f t="shared" si="20"/>
        <v>2012</v>
      </c>
    </row>
    <row r="1297" spans="1:19">
      <c r="A1297" t="s">
        <v>1320</v>
      </c>
      <c r="B1297" s="2">
        <v>41202</v>
      </c>
      <c r="C1297" s="2" t="str">
        <f>VLOOKUP(Sales_Data17[[#This Row],[Customer Name Index]],Customer_Data[#All],2,0)</f>
        <v xml:space="preserve">Linde </v>
      </c>
      <c r="D1297">
        <v>14</v>
      </c>
      <c r="E1297" t="s">
        <v>4</v>
      </c>
      <c r="F1297" t="s">
        <v>8168</v>
      </c>
      <c r="G1297" t="s">
        <v>8026</v>
      </c>
      <c r="H1297" t="str">
        <f>VLOOKUP(Sales_Data17[[#This Row],[Delivery Region Index]],Regions_Table[#All],2,0)</f>
        <v>Queensland</v>
      </c>
      <c r="I1297" t="str">
        <f>VLOOKUP(Sales_Data17[[#This Row],[Delivery Region Index]],Regions_Table[#All],3,0)</f>
        <v>Redcliffe</v>
      </c>
      <c r="J1297">
        <v>40</v>
      </c>
      <c r="K1297">
        <v>6</v>
      </c>
      <c r="L1297" t="str">
        <f>VLOOKUP(Sales_Data17[[#This Row],[Product Description Index]],Products_Data[#All],2,0)</f>
        <v>Socks</v>
      </c>
      <c r="M1297">
        <v>4</v>
      </c>
      <c r="N1297" s="9">
        <v>111.66666666666667</v>
      </c>
      <c r="O1297" s="9">
        <f>Sales_Data17[[#This Row],[Order Quantity]]*Sales_Data17[[#This Row],[Unit Price]]</f>
        <v>446.66666666666669</v>
      </c>
      <c r="P1297" s="9">
        <v>83.75</v>
      </c>
      <c r="Q1297" s="9">
        <f>Sales_Data17[[#This Row],[Line Total]]-(Sales_Data17[[#This Row],[Total Unit Cost]]*Sales_Data17[[#This Row],[Order Quantity]])</f>
        <v>111.66666666666669</v>
      </c>
      <c r="R1297" s="1" t="str">
        <f>TEXT(Sales_Data17[[#This Row],[OrderDate]],"MMM")</f>
        <v>Oct</v>
      </c>
      <c r="S1297" s="1" t="str">
        <f t="shared" si="20"/>
        <v>2012</v>
      </c>
    </row>
    <row r="1298" spans="1:19">
      <c r="A1298" t="s">
        <v>1321</v>
      </c>
      <c r="B1298" s="2">
        <v>41202</v>
      </c>
      <c r="C1298" s="2" t="str">
        <f>VLOOKUP(Sales_Data17[[#This Row],[Customer Name Index]],Customer_Data[#All],2,0)</f>
        <v xml:space="preserve">Linde </v>
      </c>
      <c r="D1298">
        <v>14</v>
      </c>
      <c r="E1298" t="s">
        <v>2</v>
      </c>
      <c r="F1298" t="s">
        <v>8168</v>
      </c>
      <c r="G1298" t="s">
        <v>8026</v>
      </c>
      <c r="H1298" t="str">
        <f>VLOOKUP(Sales_Data17[[#This Row],[Delivery Region Index]],Regions_Table[#All],2,0)</f>
        <v>Queensland</v>
      </c>
      <c r="I1298" t="str">
        <f>VLOOKUP(Sales_Data17[[#This Row],[Delivery Region Index]],Regions_Table[#All],3,0)</f>
        <v>Rockhampton</v>
      </c>
      <c r="J1298">
        <v>41</v>
      </c>
      <c r="K1298">
        <v>6</v>
      </c>
      <c r="L1298" t="str">
        <f>VLOOKUP(Sales_Data17[[#This Row],[Product Description Index]],Products_Data[#All],2,0)</f>
        <v>Socks</v>
      </c>
      <c r="M1298">
        <v>7</v>
      </c>
      <c r="N1298" s="9">
        <v>259.81111111111113</v>
      </c>
      <c r="O1298" s="9">
        <f>Sales_Data17[[#This Row],[Order Quantity]]*Sales_Data17[[#This Row],[Unit Price]]</f>
        <v>1818.6777777777779</v>
      </c>
      <c r="P1298" s="9">
        <v>200.05455555555557</v>
      </c>
      <c r="Q1298" s="9">
        <f>Sales_Data17[[#This Row],[Line Total]]-(Sales_Data17[[#This Row],[Total Unit Cost]]*Sales_Data17[[#This Row],[Order Quantity]])</f>
        <v>418.29588888888884</v>
      </c>
      <c r="R1298" s="1" t="str">
        <f>TEXT(Sales_Data17[[#This Row],[OrderDate]],"MMM")</f>
        <v>Oct</v>
      </c>
      <c r="S1298" s="1" t="str">
        <f t="shared" si="20"/>
        <v>2012</v>
      </c>
    </row>
    <row r="1299" spans="1:19">
      <c r="A1299" t="s">
        <v>1322</v>
      </c>
      <c r="B1299" s="2">
        <v>41202</v>
      </c>
      <c r="C1299" s="2" t="str">
        <f>VLOOKUP(Sales_Data17[[#This Row],[Customer Name Index]],Customer_Data[#All],2,0)</f>
        <v>Rochester Ltd</v>
      </c>
      <c r="D1299">
        <v>15</v>
      </c>
      <c r="E1299" t="s">
        <v>4</v>
      </c>
      <c r="F1299" t="s">
        <v>8168</v>
      </c>
      <c r="G1299" t="s">
        <v>8025</v>
      </c>
      <c r="H1299" t="str">
        <f>VLOOKUP(Sales_Data17[[#This Row],[Delivery Region Index]],Regions_Table[#All],2,0)</f>
        <v>Queensland</v>
      </c>
      <c r="I1299" t="str">
        <f>VLOOKUP(Sales_Data17[[#This Row],[Delivery Region Index]],Regions_Table[#All],3,0)</f>
        <v>Thuringowa</v>
      </c>
      <c r="J1299">
        <v>43</v>
      </c>
      <c r="K1299">
        <v>6</v>
      </c>
      <c r="L1299" t="str">
        <f>VLOOKUP(Sales_Data17[[#This Row],[Product Description Index]],Products_Data[#All],2,0)</f>
        <v>Socks</v>
      </c>
      <c r="M1299">
        <v>2</v>
      </c>
      <c r="N1299" s="9">
        <v>112.41111111111111</v>
      </c>
      <c r="O1299" s="9">
        <f>Sales_Data17[[#This Row],[Order Quantity]]*Sales_Data17[[#This Row],[Unit Price]]</f>
        <v>224.82222222222222</v>
      </c>
      <c r="P1299" s="9">
        <v>48.336777777777776</v>
      </c>
      <c r="Q1299" s="9">
        <f>Sales_Data17[[#This Row],[Line Total]]-(Sales_Data17[[#This Row],[Total Unit Cost]]*Sales_Data17[[#This Row],[Order Quantity]])</f>
        <v>128.14866666666666</v>
      </c>
      <c r="R1299" s="1" t="str">
        <f>TEXT(Sales_Data17[[#This Row],[OrderDate]],"MMM")</f>
        <v>Oct</v>
      </c>
      <c r="S1299" s="1" t="str">
        <f t="shared" si="20"/>
        <v>2012</v>
      </c>
    </row>
    <row r="1300" spans="1:19">
      <c r="A1300" t="s">
        <v>1323</v>
      </c>
      <c r="B1300" s="2">
        <v>41203</v>
      </c>
      <c r="C1300" s="2" t="str">
        <f>VLOOKUP(Sales_Data17[[#This Row],[Customer Name Index]],Customer_Data[#All],2,0)</f>
        <v>21st Ltd</v>
      </c>
      <c r="D1300">
        <v>10</v>
      </c>
      <c r="E1300" t="s">
        <v>2</v>
      </c>
      <c r="F1300" t="s">
        <v>8168</v>
      </c>
      <c r="G1300" t="s">
        <v>8026</v>
      </c>
      <c r="H1300" t="str">
        <f>VLOOKUP(Sales_Data17[[#This Row],[Delivery Region Index]],Regions_Table[#All],2,0)</f>
        <v>Queensland</v>
      </c>
      <c r="I1300" t="str">
        <f>VLOOKUP(Sales_Data17[[#This Row],[Delivery Region Index]],Regions_Table[#All],3,0)</f>
        <v>Charters Towers</v>
      </c>
      <c r="J1300">
        <v>29</v>
      </c>
      <c r="K1300">
        <v>4</v>
      </c>
      <c r="L1300" t="str">
        <f>VLOOKUP(Sales_Data17[[#This Row],[Product Description Index]],Products_Data[#All],2,0)</f>
        <v>Jeans</v>
      </c>
      <c r="M1300">
        <v>2</v>
      </c>
      <c r="N1300" s="9">
        <v>95.288888888888891</v>
      </c>
      <c r="O1300" s="9">
        <f>Sales_Data17[[#This Row],[Order Quantity]]*Sales_Data17[[#This Row],[Unit Price]]</f>
        <v>190.57777777777778</v>
      </c>
      <c r="P1300" s="9">
        <v>61.937777777777782</v>
      </c>
      <c r="Q1300" s="9">
        <f>Sales_Data17[[#This Row],[Line Total]]-(Sales_Data17[[#This Row],[Total Unit Cost]]*Sales_Data17[[#This Row],[Order Quantity]])</f>
        <v>66.702222222222218</v>
      </c>
      <c r="R1300" s="1" t="str">
        <f>TEXT(Sales_Data17[[#This Row],[OrderDate]],"MMM")</f>
        <v>Oct</v>
      </c>
      <c r="S1300" s="1" t="str">
        <f t="shared" si="20"/>
        <v>2012</v>
      </c>
    </row>
    <row r="1301" spans="1:19">
      <c r="A1301" t="s">
        <v>1324</v>
      </c>
      <c r="B1301" s="2">
        <v>41203</v>
      </c>
      <c r="C1301" s="2" t="str">
        <f>VLOOKUP(Sales_Data17[[#This Row],[Customer Name Index]],Customer_Data[#All],2,0)</f>
        <v>Pacific Ltd</v>
      </c>
      <c r="D1301">
        <v>20</v>
      </c>
      <c r="E1301" t="s">
        <v>2</v>
      </c>
      <c r="F1301" t="s">
        <v>8168</v>
      </c>
      <c r="G1301" t="s">
        <v>8028</v>
      </c>
      <c r="H1301" t="str">
        <f>VLOOKUP(Sales_Data17[[#This Row],[Delivery Region Index]],Regions_Table[#All],2,0)</f>
        <v>Victoria</v>
      </c>
      <c r="I1301" t="str">
        <f>VLOOKUP(Sales_Data17[[#This Row],[Delivery Region Index]],Regions_Table[#All],3,0)</f>
        <v>Wodonga</v>
      </c>
      <c r="J1301">
        <v>58</v>
      </c>
      <c r="K1301">
        <v>8</v>
      </c>
      <c r="L1301" t="str">
        <f>VLOOKUP(Sales_Data17[[#This Row],[Product Description Index]],Products_Data[#All],2,0)</f>
        <v>Shoes</v>
      </c>
      <c r="M1301">
        <v>5</v>
      </c>
      <c r="N1301" s="9">
        <v>24.566666666666666</v>
      </c>
      <c r="O1301" s="9">
        <f>Sales_Data17[[#This Row],[Order Quantity]]*Sales_Data17[[#This Row],[Unit Price]]</f>
        <v>122.83333333333333</v>
      </c>
      <c r="P1301" s="9">
        <v>20.390333333333331</v>
      </c>
      <c r="Q1301" s="9">
        <f>Sales_Data17[[#This Row],[Line Total]]-(Sales_Data17[[#This Row],[Total Unit Cost]]*Sales_Data17[[#This Row],[Order Quantity]])</f>
        <v>20.881666666666675</v>
      </c>
      <c r="R1301" s="1" t="str">
        <f>TEXT(Sales_Data17[[#This Row],[OrderDate]],"MMM")</f>
        <v>Oct</v>
      </c>
      <c r="S1301" s="1" t="str">
        <f t="shared" si="20"/>
        <v>2012</v>
      </c>
    </row>
    <row r="1302" spans="1:19">
      <c r="A1302" t="s">
        <v>1325</v>
      </c>
      <c r="B1302" s="2">
        <v>41203</v>
      </c>
      <c r="C1302" s="2" t="str">
        <f>VLOOKUP(Sales_Data17[[#This Row],[Customer Name Index]],Customer_Data[#All],2,0)</f>
        <v>Eminence Corp</v>
      </c>
      <c r="D1302">
        <v>18</v>
      </c>
      <c r="E1302" t="s">
        <v>4</v>
      </c>
      <c r="F1302" t="s">
        <v>8168</v>
      </c>
      <c r="G1302" t="s">
        <v>8025</v>
      </c>
      <c r="H1302" t="str">
        <f>VLOOKUP(Sales_Data17[[#This Row],[Delivery Region Index]],Regions_Table[#All],2,0)</f>
        <v>Victoria</v>
      </c>
      <c r="I1302" t="str">
        <f>VLOOKUP(Sales_Data17[[#This Row],[Delivery Region Index]],Regions_Table[#All],3,0)</f>
        <v>Bendigo</v>
      </c>
      <c r="J1302">
        <v>50</v>
      </c>
      <c r="K1302">
        <v>7</v>
      </c>
      <c r="L1302" t="str">
        <f>VLOOKUP(Sales_Data17[[#This Row],[Product Description Index]],Products_Data[#All],2,0)</f>
        <v>Dress Shirts</v>
      </c>
      <c r="M1302">
        <v>2</v>
      </c>
      <c r="N1302" s="9">
        <v>190.57777777777778</v>
      </c>
      <c r="O1302" s="9">
        <f>Sales_Data17[[#This Row],[Order Quantity]]*Sales_Data17[[#This Row],[Unit Price]]</f>
        <v>381.15555555555557</v>
      </c>
      <c r="P1302" s="9">
        <v>104.81777777777779</v>
      </c>
      <c r="Q1302" s="9">
        <f>Sales_Data17[[#This Row],[Line Total]]-(Sales_Data17[[#This Row],[Total Unit Cost]]*Sales_Data17[[#This Row],[Order Quantity]])</f>
        <v>171.51999999999998</v>
      </c>
      <c r="R1302" s="1" t="str">
        <f>TEXT(Sales_Data17[[#This Row],[OrderDate]],"MMM")</f>
        <v>Oct</v>
      </c>
      <c r="S1302" s="1" t="str">
        <f t="shared" si="20"/>
        <v>2012</v>
      </c>
    </row>
    <row r="1303" spans="1:19">
      <c r="A1303" t="s">
        <v>1326</v>
      </c>
      <c r="B1303" s="2">
        <v>41203</v>
      </c>
      <c r="C1303" s="2" t="str">
        <f>VLOOKUP(Sales_Data17[[#This Row],[Customer Name Index]],Customer_Data[#All],2,0)</f>
        <v>ETUDE Ltd</v>
      </c>
      <c r="D1303">
        <v>4</v>
      </c>
      <c r="E1303" t="s">
        <v>4</v>
      </c>
      <c r="F1303" t="s">
        <v>8168</v>
      </c>
      <c r="G1303" t="s">
        <v>8027</v>
      </c>
      <c r="H1303" t="str">
        <f>VLOOKUP(Sales_Data17[[#This Row],[Delivery Region Index]],Regions_Table[#All],2,0)</f>
        <v>New South Wales</v>
      </c>
      <c r="I1303" t="str">
        <f>VLOOKUP(Sales_Data17[[#This Row],[Delivery Region Index]],Regions_Table[#All],3,0)</f>
        <v>Grafton</v>
      </c>
      <c r="J1303">
        <v>11</v>
      </c>
      <c r="K1303">
        <v>2</v>
      </c>
      <c r="L1303" t="str">
        <f>VLOOKUP(Sales_Data17[[#This Row],[Product Description Index]],Products_Data[#All],2,0)</f>
        <v>Pants</v>
      </c>
      <c r="M1303">
        <v>9</v>
      </c>
      <c r="N1303" s="9">
        <v>251.62222222222221</v>
      </c>
      <c r="O1303" s="9">
        <f>Sales_Data17[[#This Row],[Order Quantity]]*Sales_Data17[[#This Row],[Unit Price]]</f>
        <v>2264.6</v>
      </c>
      <c r="P1303" s="9">
        <v>166.07066666666665</v>
      </c>
      <c r="Q1303" s="9">
        <f>Sales_Data17[[#This Row],[Line Total]]-(Sales_Data17[[#This Row],[Total Unit Cost]]*Sales_Data17[[#This Row],[Order Quantity]])</f>
        <v>769.96399999999994</v>
      </c>
      <c r="R1303" s="1" t="str">
        <f>TEXT(Sales_Data17[[#This Row],[OrderDate]],"MMM")</f>
        <v>Oct</v>
      </c>
      <c r="S1303" s="1" t="str">
        <f t="shared" si="20"/>
        <v>2012</v>
      </c>
    </row>
    <row r="1304" spans="1:19">
      <c r="A1304" t="s">
        <v>1327</v>
      </c>
      <c r="B1304" s="2">
        <v>41203</v>
      </c>
      <c r="C1304" s="2" t="str">
        <f>VLOOKUP(Sales_Data17[[#This Row],[Customer Name Index]],Customer_Data[#All],2,0)</f>
        <v xml:space="preserve">Linde </v>
      </c>
      <c r="D1304">
        <v>14</v>
      </c>
      <c r="E1304" t="s">
        <v>2</v>
      </c>
      <c r="F1304" t="s">
        <v>8168</v>
      </c>
      <c r="G1304" t="s">
        <v>8026</v>
      </c>
      <c r="H1304" t="str">
        <f>VLOOKUP(Sales_Data17[[#This Row],[Delivery Region Index]],Regions_Table[#All],2,0)</f>
        <v>Queensland</v>
      </c>
      <c r="I1304" t="str">
        <f>VLOOKUP(Sales_Data17[[#This Row],[Delivery Region Index]],Regions_Table[#All],3,0)</f>
        <v>Nambour</v>
      </c>
      <c r="J1304">
        <v>39</v>
      </c>
      <c r="K1304">
        <v>6</v>
      </c>
      <c r="L1304" t="str">
        <f>VLOOKUP(Sales_Data17[[#This Row],[Product Description Index]],Products_Data[#All],2,0)</f>
        <v>Socks</v>
      </c>
      <c r="M1304">
        <v>2</v>
      </c>
      <c r="N1304" s="9">
        <v>111.66666666666667</v>
      </c>
      <c r="O1304" s="9">
        <f>Sales_Data17[[#This Row],[Order Quantity]]*Sales_Data17[[#This Row],[Unit Price]]</f>
        <v>223.33333333333334</v>
      </c>
      <c r="P1304" s="9">
        <v>50.25</v>
      </c>
      <c r="Q1304" s="9">
        <f>Sales_Data17[[#This Row],[Line Total]]-(Sales_Data17[[#This Row],[Total Unit Cost]]*Sales_Data17[[#This Row],[Order Quantity]])</f>
        <v>122.83333333333334</v>
      </c>
      <c r="R1304" s="1" t="str">
        <f>TEXT(Sales_Data17[[#This Row],[OrderDate]],"MMM")</f>
        <v>Oct</v>
      </c>
      <c r="S1304" s="1" t="str">
        <f t="shared" si="20"/>
        <v>2012</v>
      </c>
    </row>
    <row r="1305" spans="1:19">
      <c r="A1305" t="s">
        <v>1328</v>
      </c>
      <c r="B1305" s="2">
        <v>41203</v>
      </c>
      <c r="C1305" s="2" t="str">
        <f>VLOOKUP(Sales_Data17[[#This Row],[Customer Name Index]],Customer_Data[#All],2,0)</f>
        <v>PEDIFIX, Corp</v>
      </c>
      <c r="D1305">
        <v>6</v>
      </c>
      <c r="E1305" t="s">
        <v>2</v>
      </c>
      <c r="F1305" t="s">
        <v>8168</v>
      </c>
      <c r="G1305" t="s">
        <v>8027</v>
      </c>
      <c r="H1305" t="str">
        <f>VLOOKUP(Sales_Data17[[#This Row],[Delivery Region Index]],Regions_Table[#All],2,0)</f>
        <v>New South Wales</v>
      </c>
      <c r="I1305" t="str">
        <f>VLOOKUP(Sales_Data17[[#This Row],[Delivery Region Index]],Regions_Table[#All],3,0)</f>
        <v>Nowra</v>
      </c>
      <c r="J1305">
        <v>17</v>
      </c>
      <c r="K1305">
        <v>3</v>
      </c>
      <c r="L1305" t="str">
        <f>VLOOKUP(Sales_Data17[[#This Row],[Product Description Index]],Products_Data[#All],2,0)</f>
        <v>Sunglasses</v>
      </c>
      <c r="M1305">
        <v>1</v>
      </c>
      <c r="N1305" s="9">
        <v>423.5888888888889</v>
      </c>
      <c r="O1305" s="9">
        <f>Sales_Data17[[#This Row],[Order Quantity]]*Sales_Data17[[#This Row],[Unit Price]]</f>
        <v>423.5888888888889</v>
      </c>
      <c r="P1305" s="9">
        <v>245.68155555555555</v>
      </c>
      <c r="Q1305" s="9">
        <f>Sales_Data17[[#This Row],[Line Total]]-(Sales_Data17[[#This Row],[Total Unit Cost]]*Sales_Data17[[#This Row],[Order Quantity]])</f>
        <v>177.90733333333336</v>
      </c>
      <c r="R1305" s="1" t="str">
        <f>TEXT(Sales_Data17[[#This Row],[OrderDate]],"MMM")</f>
        <v>Oct</v>
      </c>
      <c r="S1305" s="1" t="str">
        <f t="shared" si="20"/>
        <v>2012</v>
      </c>
    </row>
    <row r="1306" spans="1:19">
      <c r="A1306" t="s">
        <v>1329</v>
      </c>
      <c r="B1306" s="2">
        <v>41203</v>
      </c>
      <c r="C1306" s="2" t="str">
        <f>VLOOKUP(Sales_Data17[[#This Row],[Customer Name Index]],Customer_Data[#All],2,0)</f>
        <v>Eminence Corp</v>
      </c>
      <c r="D1306">
        <v>18</v>
      </c>
      <c r="E1306" t="s">
        <v>4</v>
      </c>
      <c r="F1306" t="s">
        <v>8168</v>
      </c>
      <c r="G1306" t="s">
        <v>8025</v>
      </c>
      <c r="H1306" t="str">
        <f>VLOOKUP(Sales_Data17[[#This Row],[Delivery Region Index]],Regions_Table[#All],2,0)</f>
        <v>Victoria</v>
      </c>
      <c r="I1306" t="str">
        <f>VLOOKUP(Sales_Data17[[#This Row],[Delivery Region Index]],Regions_Table[#All],3,0)</f>
        <v>Geelong</v>
      </c>
      <c r="J1306">
        <v>51</v>
      </c>
      <c r="K1306">
        <v>7</v>
      </c>
      <c r="L1306" t="str">
        <f>VLOOKUP(Sales_Data17[[#This Row],[Product Description Index]],Products_Data[#All],2,0)</f>
        <v>Dress Shirts</v>
      </c>
      <c r="M1306">
        <v>8</v>
      </c>
      <c r="N1306" s="9">
        <v>104.96666666666667</v>
      </c>
      <c r="O1306" s="9">
        <f>Sales_Data17[[#This Row],[Order Quantity]]*Sales_Data17[[#This Row],[Unit Price]]</f>
        <v>839.73333333333335</v>
      </c>
      <c r="P1306" s="9">
        <v>73.476666666666659</v>
      </c>
      <c r="Q1306" s="9">
        <f>Sales_Data17[[#This Row],[Line Total]]-(Sales_Data17[[#This Row],[Total Unit Cost]]*Sales_Data17[[#This Row],[Order Quantity]])</f>
        <v>251.92000000000007</v>
      </c>
      <c r="R1306" s="1" t="str">
        <f>TEXT(Sales_Data17[[#This Row],[OrderDate]],"MMM")</f>
        <v>Oct</v>
      </c>
      <c r="S1306" s="1" t="str">
        <f t="shared" si="20"/>
        <v>2012</v>
      </c>
    </row>
    <row r="1307" spans="1:19">
      <c r="A1307" t="s">
        <v>1330</v>
      </c>
      <c r="B1307" s="2">
        <v>41204</v>
      </c>
      <c r="C1307" s="2" t="str">
        <f>VLOOKUP(Sales_Data17[[#This Row],[Customer Name Index]],Customer_Data[#All],2,0)</f>
        <v>Rochester Ltd</v>
      </c>
      <c r="D1307">
        <v>15</v>
      </c>
      <c r="E1307" t="s">
        <v>4</v>
      </c>
      <c r="F1307" t="s">
        <v>8168</v>
      </c>
      <c r="G1307" t="s">
        <v>8025</v>
      </c>
      <c r="H1307" t="str">
        <f>VLOOKUP(Sales_Data17[[#This Row],[Delivery Region Index]],Regions_Table[#All],2,0)</f>
        <v>Queensland</v>
      </c>
      <c r="I1307" t="str">
        <f>VLOOKUP(Sales_Data17[[#This Row],[Delivery Region Index]],Regions_Table[#All],3,0)</f>
        <v>Thuringowa</v>
      </c>
      <c r="J1307">
        <v>43</v>
      </c>
      <c r="K1307">
        <v>6</v>
      </c>
      <c r="L1307" t="str">
        <f>VLOOKUP(Sales_Data17[[#This Row],[Product Description Index]],Products_Data[#All],2,0)</f>
        <v>Socks</v>
      </c>
      <c r="M1307">
        <v>7</v>
      </c>
      <c r="N1307" s="9">
        <v>134</v>
      </c>
      <c r="O1307" s="9">
        <f>Sales_Data17[[#This Row],[Order Quantity]]*Sales_Data17[[#This Row],[Unit Price]]</f>
        <v>938</v>
      </c>
      <c r="P1307" s="9">
        <v>101.84</v>
      </c>
      <c r="Q1307" s="9">
        <f>Sales_Data17[[#This Row],[Line Total]]-(Sales_Data17[[#This Row],[Total Unit Cost]]*Sales_Data17[[#This Row],[Order Quantity]])</f>
        <v>225.12</v>
      </c>
      <c r="R1307" s="1" t="str">
        <f>TEXT(Sales_Data17[[#This Row],[OrderDate]],"MMM")</f>
        <v>Oct</v>
      </c>
      <c r="S1307" s="1" t="str">
        <f t="shared" si="20"/>
        <v>2012</v>
      </c>
    </row>
    <row r="1308" spans="1:19">
      <c r="A1308" t="s">
        <v>1331</v>
      </c>
      <c r="B1308" s="2">
        <v>41204</v>
      </c>
      <c r="C1308" s="2" t="str">
        <f>VLOOKUP(Sales_Data17[[#This Row],[Customer Name Index]],Customer_Data[#All],2,0)</f>
        <v>Medsep Group</v>
      </c>
      <c r="D1308">
        <v>8</v>
      </c>
      <c r="E1308" t="s">
        <v>4</v>
      </c>
      <c r="F1308" t="s">
        <v>8168</v>
      </c>
      <c r="G1308" t="s">
        <v>8027</v>
      </c>
      <c r="H1308" t="str">
        <f>VLOOKUP(Sales_Data17[[#This Row],[Delivery Region Index]],Regions_Table[#All],2,0)</f>
        <v>New South Wales</v>
      </c>
      <c r="I1308" t="str">
        <f>VLOOKUP(Sales_Data17[[#This Row],[Delivery Region Index]],Regions_Table[#All],3,0)</f>
        <v>Wagga Wagga</v>
      </c>
      <c r="J1308">
        <v>23</v>
      </c>
      <c r="K1308">
        <v>4</v>
      </c>
      <c r="L1308" t="str">
        <f>VLOOKUP(Sales_Data17[[#This Row],[Product Description Index]],Products_Data[#All],2,0)</f>
        <v>Jeans</v>
      </c>
      <c r="M1308">
        <v>5</v>
      </c>
      <c r="N1308" s="9">
        <v>429.54444444444448</v>
      </c>
      <c r="O1308" s="9">
        <f>Sales_Data17[[#This Row],[Order Quantity]]*Sales_Data17[[#This Row],[Unit Price]]</f>
        <v>2147.7222222222226</v>
      </c>
      <c r="P1308" s="9">
        <v>201.88588888888887</v>
      </c>
      <c r="Q1308" s="9">
        <f>Sales_Data17[[#This Row],[Line Total]]-(Sales_Data17[[#This Row],[Total Unit Cost]]*Sales_Data17[[#This Row],[Order Quantity]])</f>
        <v>1138.2927777777782</v>
      </c>
      <c r="R1308" s="1" t="str">
        <f>TEXT(Sales_Data17[[#This Row],[OrderDate]],"MMM")</f>
        <v>Oct</v>
      </c>
      <c r="S1308" s="1" t="str">
        <f t="shared" si="20"/>
        <v>2012</v>
      </c>
    </row>
    <row r="1309" spans="1:19">
      <c r="A1309" t="s">
        <v>1332</v>
      </c>
      <c r="B1309" s="2">
        <v>41204</v>
      </c>
      <c r="C1309" s="2" t="str">
        <f>VLOOKUP(Sales_Data17[[#This Row],[Customer Name Index]],Customer_Data[#All],2,0)</f>
        <v xml:space="preserve">WakeFern </v>
      </c>
      <c r="D1309">
        <v>2</v>
      </c>
      <c r="E1309" t="s">
        <v>3</v>
      </c>
      <c r="F1309" t="s">
        <v>8168</v>
      </c>
      <c r="G1309" t="s">
        <v>8027</v>
      </c>
      <c r="H1309" t="str">
        <f>VLOOKUP(Sales_Data17[[#This Row],[Delivery Region Index]],Regions_Table[#All],2,0)</f>
        <v>New South Wales</v>
      </c>
      <c r="I1309" t="str">
        <f>VLOOKUP(Sales_Data17[[#This Row],[Delivery Region Index]],Regions_Table[#All],3,0)</f>
        <v>Cessnock</v>
      </c>
      <c r="J1309">
        <v>6</v>
      </c>
      <c r="K1309">
        <v>1</v>
      </c>
      <c r="L1309" t="str">
        <f>VLOOKUP(Sales_Data17[[#This Row],[Product Description Index]],Products_Data[#All],2,0)</f>
        <v>Shirts</v>
      </c>
      <c r="M1309">
        <v>9</v>
      </c>
      <c r="N1309" s="9">
        <v>432.52222222222224</v>
      </c>
      <c r="O1309" s="9">
        <f>Sales_Data17[[#This Row],[Order Quantity]]*Sales_Data17[[#This Row],[Unit Price]]</f>
        <v>3892.7000000000003</v>
      </c>
      <c r="P1309" s="9">
        <v>272.48900000000003</v>
      </c>
      <c r="Q1309" s="9">
        <f>Sales_Data17[[#This Row],[Line Total]]-(Sales_Data17[[#This Row],[Total Unit Cost]]*Sales_Data17[[#This Row],[Order Quantity]])</f>
        <v>1440.299</v>
      </c>
      <c r="R1309" s="1" t="str">
        <f>TEXT(Sales_Data17[[#This Row],[OrderDate]],"MMM")</f>
        <v>Oct</v>
      </c>
      <c r="S1309" s="1" t="str">
        <f t="shared" si="20"/>
        <v>2012</v>
      </c>
    </row>
    <row r="1310" spans="1:19">
      <c r="A1310" t="s">
        <v>1333</v>
      </c>
      <c r="B1310" s="2">
        <v>41204</v>
      </c>
      <c r="C1310" s="2" t="str">
        <f>VLOOKUP(Sales_Data17[[#This Row],[Customer Name Index]],Customer_Data[#All],2,0)</f>
        <v>Ole Group</v>
      </c>
      <c r="D1310">
        <v>13</v>
      </c>
      <c r="E1310" t="s">
        <v>2</v>
      </c>
      <c r="F1310" t="s">
        <v>8168</v>
      </c>
      <c r="G1310" t="s">
        <v>8026</v>
      </c>
      <c r="H1310" t="str">
        <f>VLOOKUP(Sales_Data17[[#This Row],[Delivery Region Index]],Regions_Table[#All],2,0)</f>
        <v>Queensland</v>
      </c>
      <c r="I1310" t="str">
        <f>VLOOKUP(Sales_Data17[[#This Row],[Delivery Region Index]],Regions_Table[#All],3,0)</f>
        <v>Mackay</v>
      </c>
      <c r="J1310">
        <v>36</v>
      </c>
      <c r="K1310">
        <v>5</v>
      </c>
      <c r="L1310" t="str">
        <f>VLOOKUP(Sales_Data17[[#This Row],[Product Description Index]],Products_Data[#All],2,0)</f>
        <v>Hats</v>
      </c>
      <c r="M1310">
        <v>9</v>
      </c>
      <c r="N1310" s="9">
        <v>18.611111111111111</v>
      </c>
      <c r="O1310" s="9">
        <f>Sales_Data17[[#This Row],[Order Quantity]]*Sales_Data17[[#This Row],[Unit Price]]</f>
        <v>167.5</v>
      </c>
      <c r="P1310" s="9">
        <v>15.819444444444445</v>
      </c>
      <c r="Q1310" s="9">
        <f>Sales_Data17[[#This Row],[Line Total]]-(Sales_Data17[[#This Row],[Total Unit Cost]]*Sales_Data17[[#This Row],[Order Quantity]])</f>
        <v>25.125</v>
      </c>
      <c r="R1310" s="1" t="str">
        <f>TEXT(Sales_Data17[[#This Row],[OrderDate]],"MMM")</f>
        <v>Oct</v>
      </c>
      <c r="S1310" s="1" t="str">
        <f t="shared" si="20"/>
        <v>2012</v>
      </c>
    </row>
    <row r="1311" spans="1:19">
      <c r="A1311" t="s">
        <v>1334</v>
      </c>
      <c r="B1311" s="2">
        <v>41204</v>
      </c>
      <c r="C1311" s="2" t="str">
        <f>VLOOKUP(Sales_Data17[[#This Row],[Customer Name Index]],Customer_Data[#All],2,0)</f>
        <v>Elorac, Corp</v>
      </c>
      <c r="D1311">
        <v>3</v>
      </c>
      <c r="E1311" t="s">
        <v>2</v>
      </c>
      <c r="F1311" t="s">
        <v>8168</v>
      </c>
      <c r="G1311" t="s">
        <v>8027</v>
      </c>
      <c r="H1311" t="str">
        <f>VLOOKUP(Sales_Data17[[#This Row],[Delivery Region Index]],Regions_Table[#All],2,0)</f>
        <v>New South Wales</v>
      </c>
      <c r="I1311" t="str">
        <f>VLOOKUP(Sales_Data17[[#This Row],[Delivery Region Index]],Regions_Table[#All],3,0)</f>
        <v>Coffs Harbour</v>
      </c>
      <c r="J1311">
        <v>7</v>
      </c>
      <c r="K1311">
        <v>1</v>
      </c>
      <c r="L1311" t="str">
        <f>VLOOKUP(Sales_Data17[[#This Row],[Product Description Index]],Products_Data[#All],2,0)</f>
        <v>Shirts</v>
      </c>
      <c r="M1311">
        <v>4</v>
      </c>
      <c r="N1311" s="9">
        <v>20.100000000000001</v>
      </c>
      <c r="O1311" s="9">
        <f>Sales_Data17[[#This Row],[Order Quantity]]*Sales_Data17[[#This Row],[Unit Price]]</f>
        <v>80.400000000000006</v>
      </c>
      <c r="P1311" s="9">
        <v>9.4469999999999992</v>
      </c>
      <c r="Q1311" s="9">
        <f>Sales_Data17[[#This Row],[Line Total]]-(Sales_Data17[[#This Row],[Total Unit Cost]]*Sales_Data17[[#This Row],[Order Quantity]])</f>
        <v>42.612000000000009</v>
      </c>
      <c r="R1311" s="1" t="str">
        <f>TEXT(Sales_Data17[[#This Row],[OrderDate]],"MMM")</f>
        <v>Oct</v>
      </c>
      <c r="S1311" s="1" t="str">
        <f t="shared" si="20"/>
        <v>2012</v>
      </c>
    </row>
    <row r="1312" spans="1:19">
      <c r="A1312" t="s">
        <v>1335</v>
      </c>
      <c r="B1312" s="2">
        <v>41204</v>
      </c>
      <c r="C1312" s="2" t="str">
        <f>VLOOKUP(Sales_Data17[[#This Row],[Customer Name Index]],Customer_Data[#All],2,0)</f>
        <v xml:space="preserve">Linde </v>
      </c>
      <c r="D1312">
        <v>14</v>
      </c>
      <c r="E1312" t="s">
        <v>2</v>
      </c>
      <c r="F1312" t="s">
        <v>8168</v>
      </c>
      <c r="G1312" t="s">
        <v>8026</v>
      </c>
      <c r="H1312" t="str">
        <f>VLOOKUP(Sales_Data17[[#This Row],[Delivery Region Index]],Regions_Table[#All],2,0)</f>
        <v>Queensland</v>
      </c>
      <c r="I1312" t="str">
        <f>VLOOKUP(Sales_Data17[[#This Row],[Delivery Region Index]],Regions_Table[#All],3,0)</f>
        <v>Redcliffe</v>
      </c>
      <c r="J1312">
        <v>40</v>
      </c>
      <c r="K1312">
        <v>6</v>
      </c>
      <c r="L1312" t="str">
        <f>VLOOKUP(Sales_Data17[[#This Row],[Product Description Index]],Products_Data[#All],2,0)</f>
        <v>Socks</v>
      </c>
      <c r="M1312">
        <v>8</v>
      </c>
      <c r="N1312" s="9">
        <v>201.74444444444444</v>
      </c>
      <c r="O1312" s="9">
        <f>Sales_Data17[[#This Row],[Order Quantity]]*Sales_Data17[[#This Row],[Unit Price]]</f>
        <v>1613.9555555555555</v>
      </c>
      <c r="P1312" s="9">
        <v>92.802444444444461</v>
      </c>
      <c r="Q1312" s="9">
        <f>Sales_Data17[[#This Row],[Line Total]]-(Sales_Data17[[#This Row],[Total Unit Cost]]*Sales_Data17[[#This Row],[Order Quantity]])</f>
        <v>871.53599999999983</v>
      </c>
      <c r="R1312" s="1" t="str">
        <f>TEXT(Sales_Data17[[#This Row],[OrderDate]],"MMM")</f>
        <v>Oct</v>
      </c>
      <c r="S1312" s="1" t="str">
        <f t="shared" si="20"/>
        <v>2012</v>
      </c>
    </row>
    <row r="1313" spans="1:19">
      <c r="A1313" t="s">
        <v>1336</v>
      </c>
      <c r="B1313" s="2">
        <v>41204</v>
      </c>
      <c r="C1313" s="2" t="str">
        <f>VLOOKUP(Sales_Data17[[#This Row],[Customer Name Index]],Customer_Data[#All],2,0)</f>
        <v>New Ltd</v>
      </c>
      <c r="D1313">
        <v>7</v>
      </c>
      <c r="E1313" t="s">
        <v>2</v>
      </c>
      <c r="F1313" t="s">
        <v>8168</v>
      </c>
      <c r="G1313" t="s">
        <v>8027</v>
      </c>
      <c r="H1313" t="str">
        <f>VLOOKUP(Sales_Data17[[#This Row],[Delivery Region Index]],Regions_Table[#All],2,0)</f>
        <v>New South Wales</v>
      </c>
      <c r="I1313" t="str">
        <f>VLOOKUP(Sales_Data17[[#This Row],[Delivery Region Index]],Regions_Table[#All],3,0)</f>
        <v>Orange</v>
      </c>
      <c r="J1313">
        <v>18</v>
      </c>
      <c r="K1313">
        <v>3</v>
      </c>
      <c r="L1313" t="str">
        <f>VLOOKUP(Sales_Data17[[#This Row],[Product Description Index]],Products_Data[#All],2,0)</f>
        <v>Sunglasses</v>
      </c>
      <c r="M1313">
        <v>5</v>
      </c>
      <c r="N1313" s="9">
        <v>29.033333333333335</v>
      </c>
      <c r="O1313" s="9">
        <f>Sales_Data17[[#This Row],[Order Quantity]]*Sales_Data17[[#This Row],[Unit Price]]</f>
        <v>145.16666666666669</v>
      </c>
      <c r="P1313" s="9">
        <v>15.968333333333337</v>
      </c>
      <c r="Q1313" s="9">
        <f>Sales_Data17[[#This Row],[Line Total]]-(Sales_Data17[[#This Row],[Total Unit Cost]]*Sales_Data17[[#This Row],[Order Quantity]])</f>
        <v>65.325000000000003</v>
      </c>
      <c r="R1313" s="1" t="str">
        <f>TEXT(Sales_Data17[[#This Row],[OrderDate]],"MMM")</f>
        <v>Oct</v>
      </c>
      <c r="S1313" s="1" t="str">
        <f t="shared" si="20"/>
        <v>2012</v>
      </c>
    </row>
    <row r="1314" spans="1:19">
      <c r="A1314" t="s">
        <v>1337</v>
      </c>
      <c r="B1314" s="2">
        <v>41205</v>
      </c>
      <c r="C1314" s="2" t="str">
        <f>VLOOKUP(Sales_Data17[[#This Row],[Customer Name Index]],Customer_Data[#All],2,0)</f>
        <v xml:space="preserve">WakeFern </v>
      </c>
      <c r="D1314">
        <v>2</v>
      </c>
      <c r="E1314" t="s">
        <v>3</v>
      </c>
      <c r="F1314" t="s">
        <v>8168</v>
      </c>
      <c r="G1314" t="s">
        <v>8027</v>
      </c>
      <c r="H1314" t="str">
        <f>VLOOKUP(Sales_Data17[[#This Row],[Delivery Region Index]],Regions_Table[#All],2,0)</f>
        <v>New South Wales</v>
      </c>
      <c r="I1314" t="str">
        <f>VLOOKUP(Sales_Data17[[#This Row],[Delivery Region Index]],Regions_Table[#All],3,0)</f>
        <v>Cessnock</v>
      </c>
      <c r="J1314">
        <v>6</v>
      </c>
      <c r="K1314">
        <v>1</v>
      </c>
      <c r="L1314" t="str">
        <f>VLOOKUP(Sales_Data17[[#This Row],[Product Description Index]],Products_Data[#All],2,0)</f>
        <v>Shirts</v>
      </c>
      <c r="M1314">
        <v>8</v>
      </c>
      <c r="N1314" s="9">
        <v>125.06666666666668</v>
      </c>
      <c r="O1314" s="9">
        <f>Sales_Data17[[#This Row],[Order Quantity]]*Sales_Data17[[#This Row],[Unit Price]]</f>
        <v>1000.5333333333334</v>
      </c>
      <c r="P1314" s="9">
        <v>68.78666666666669</v>
      </c>
      <c r="Q1314" s="9">
        <f>Sales_Data17[[#This Row],[Line Total]]-(Sales_Data17[[#This Row],[Total Unit Cost]]*Sales_Data17[[#This Row],[Order Quantity]])</f>
        <v>450.2399999999999</v>
      </c>
      <c r="R1314" s="1" t="str">
        <f>TEXT(Sales_Data17[[#This Row],[OrderDate]],"MMM")</f>
        <v>Oct</v>
      </c>
      <c r="S1314" s="1" t="str">
        <f t="shared" si="20"/>
        <v>2012</v>
      </c>
    </row>
    <row r="1315" spans="1:19">
      <c r="A1315" t="s">
        <v>1338</v>
      </c>
      <c r="B1315" s="2">
        <v>41205</v>
      </c>
      <c r="C1315" s="2" t="str">
        <f>VLOOKUP(Sales_Data17[[#This Row],[Customer Name Index]],Customer_Data[#All],2,0)</f>
        <v>Ole Group</v>
      </c>
      <c r="D1315">
        <v>13</v>
      </c>
      <c r="E1315" t="s">
        <v>4</v>
      </c>
      <c r="F1315" t="s">
        <v>8168</v>
      </c>
      <c r="G1315" t="s">
        <v>8026</v>
      </c>
      <c r="H1315" t="str">
        <f>VLOOKUP(Sales_Data17[[#This Row],[Delivery Region Index]],Regions_Table[#All],2,0)</f>
        <v>Queensland</v>
      </c>
      <c r="I1315" t="str">
        <f>VLOOKUP(Sales_Data17[[#This Row],[Delivery Region Index]],Regions_Table[#All],3,0)</f>
        <v>Maryborough</v>
      </c>
      <c r="J1315">
        <v>37</v>
      </c>
      <c r="K1315">
        <v>6</v>
      </c>
      <c r="L1315" t="str">
        <f>VLOOKUP(Sales_Data17[[#This Row],[Product Description Index]],Products_Data[#All],2,0)</f>
        <v>Socks</v>
      </c>
      <c r="M1315">
        <v>1</v>
      </c>
      <c r="N1315" s="9">
        <v>121.34444444444446</v>
      </c>
      <c r="O1315" s="9">
        <f>Sales_Data17[[#This Row],[Order Quantity]]*Sales_Data17[[#This Row],[Unit Price]]</f>
        <v>121.34444444444446</v>
      </c>
      <c r="P1315" s="9">
        <v>88.581444444444458</v>
      </c>
      <c r="Q1315" s="9">
        <f>Sales_Data17[[#This Row],[Line Total]]-(Sales_Data17[[#This Row],[Total Unit Cost]]*Sales_Data17[[#This Row],[Order Quantity]])</f>
        <v>32.763000000000005</v>
      </c>
      <c r="R1315" s="1" t="str">
        <f>TEXT(Sales_Data17[[#This Row],[OrderDate]],"MMM")</f>
        <v>Oct</v>
      </c>
      <c r="S1315" s="1" t="str">
        <f t="shared" si="20"/>
        <v>2012</v>
      </c>
    </row>
    <row r="1316" spans="1:19">
      <c r="A1316" t="s">
        <v>1339</v>
      </c>
      <c r="B1316" s="2">
        <v>41205</v>
      </c>
      <c r="C1316" s="2" t="str">
        <f>VLOOKUP(Sales_Data17[[#This Row],[Customer Name Index]],Customer_Data[#All],2,0)</f>
        <v>Apollo Ltd</v>
      </c>
      <c r="D1316">
        <v>11</v>
      </c>
      <c r="E1316" t="s">
        <v>2</v>
      </c>
      <c r="F1316" t="s">
        <v>8168</v>
      </c>
      <c r="G1316" t="s">
        <v>8026</v>
      </c>
      <c r="H1316" t="str">
        <f>VLOOKUP(Sales_Data17[[#This Row],[Delivery Region Index]],Regions_Table[#All],2,0)</f>
        <v>Queensland</v>
      </c>
      <c r="I1316" t="str">
        <f>VLOOKUP(Sales_Data17[[#This Row],[Delivery Region Index]],Regions_Table[#All],3,0)</f>
        <v>Gympie</v>
      </c>
      <c r="J1316">
        <v>32</v>
      </c>
      <c r="K1316">
        <v>5</v>
      </c>
      <c r="L1316" t="str">
        <f>VLOOKUP(Sales_Data17[[#This Row],[Product Description Index]],Products_Data[#All],2,0)</f>
        <v>Hats</v>
      </c>
      <c r="M1316">
        <v>5</v>
      </c>
      <c r="N1316" s="9">
        <v>439.22222222222223</v>
      </c>
      <c r="O1316" s="9">
        <f>Sales_Data17[[#This Row],[Order Quantity]]*Sales_Data17[[#This Row],[Unit Price]]</f>
        <v>2196.1111111111113</v>
      </c>
      <c r="P1316" s="9">
        <v>360.16222222222217</v>
      </c>
      <c r="Q1316" s="9">
        <f>Sales_Data17[[#This Row],[Line Total]]-(Sales_Data17[[#This Row],[Total Unit Cost]]*Sales_Data17[[#This Row],[Order Quantity]])</f>
        <v>395.30000000000041</v>
      </c>
      <c r="R1316" s="1" t="str">
        <f>TEXT(Sales_Data17[[#This Row],[OrderDate]],"MMM")</f>
        <v>Oct</v>
      </c>
      <c r="S1316" s="1" t="str">
        <f t="shared" si="20"/>
        <v>2012</v>
      </c>
    </row>
    <row r="1317" spans="1:19">
      <c r="A1317" t="s">
        <v>1340</v>
      </c>
      <c r="B1317" s="2">
        <v>41205</v>
      </c>
      <c r="C1317" s="2" t="str">
        <f>VLOOKUP(Sales_Data17[[#This Row],[Customer Name Index]],Customer_Data[#All],2,0)</f>
        <v xml:space="preserve">Medline </v>
      </c>
      <c r="D1317">
        <v>12</v>
      </c>
      <c r="E1317" t="s">
        <v>3</v>
      </c>
      <c r="F1317" t="s">
        <v>8168</v>
      </c>
      <c r="G1317" t="s">
        <v>8026</v>
      </c>
      <c r="H1317" t="str">
        <f>VLOOKUP(Sales_Data17[[#This Row],[Delivery Region Index]],Regions_Table[#All],2,0)</f>
        <v>Queensland</v>
      </c>
      <c r="I1317" t="str">
        <f>VLOOKUP(Sales_Data17[[#This Row],[Delivery Region Index]],Regions_Table[#All],3,0)</f>
        <v>Ipswich</v>
      </c>
      <c r="J1317">
        <v>34</v>
      </c>
      <c r="K1317">
        <v>5</v>
      </c>
      <c r="L1317" t="str">
        <f>VLOOKUP(Sales_Data17[[#This Row],[Product Description Index]],Products_Data[#All],2,0)</f>
        <v>Hats</v>
      </c>
      <c r="M1317">
        <v>3</v>
      </c>
      <c r="N1317" s="9">
        <v>578.43333333333339</v>
      </c>
      <c r="O1317" s="9">
        <f>Sales_Data17[[#This Row],[Order Quantity]]*Sales_Data17[[#This Row],[Unit Price]]</f>
        <v>1735.3000000000002</v>
      </c>
      <c r="P1317" s="9">
        <v>485.88400000000001</v>
      </c>
      <c r="Q1317" s="9">
        <f>Sales_Data17[[#This Row],[Line Total]]-(Sales_Data17[[#This Row],[Total Unit Cost]]*Sales_Data17[[#This Row],[Order Quantity]])</f>
        <v>277.64800000000014</v>
      </c>
      <c r="R1317" s="1" t="str">
        <f>TEXT(Sales_Data17[[#This Row],[OrderDate]],"MMM")</f>
        <v>Oct</v>
      </c>
      <c r="S1317" s="1" t="str">
        <f t="shared" si="20"/>
        <v>2012</v>
      </c>
    </row>
    <row r="1318" spans="1:19">
      <c r="A1318" t="s">
        <v>1341</v>
      </c>
      <c r="B1318" s="2">
        <v>41206</v>
      </c>
      <c r="C1318" s="2" t="str">
        <f>VLOOKUP(Sales_Data17[[#This Row],[Customer Name Index]],Customer_Data[#All],2,0)</f>
        <v>Pure Group</v>
      </c>
      <c r="D1318">
        <v>17</v>
      </c>
      <c r="E1318" t="s">
        <v>3</v>
      </c>
      <c r="F1318" t="s">
        <v>8168</v>
      </c>
      <c r="G1318" t="s">
        <v>8025</v>
      </c>
      <c r="H1318" t="str">
        <f>VLOOKUP(Sales_Data17[[#This Row],[Delivery Region Index]],Regions_Table[#All],2,0)</f>
        <v>Victoria</v>
      </c>
      <c r="I1318" t="str">
        <f>VLOOKUP(Sales_Data17[[#This Row],[Delivery Region Index]],Regions_Table[#All],3,0)</f>
        <v>Ballarat</v>
      </c>
      <c r="J1318">
        <v>49</v>
      </c>
      <c r="K1318">
        <v>7</v>
      </c>
      <c r="L1318" t="str">
        <f>VLOOKUP(Sales_Data17[[#This Row],[Product Description Index]],Products_Data[#All],2,0)</f>
        <v>Dress Shirts</v>
      </c>
      <c r="M1318">
        <v>7</v>
      </c>
      <c r="N1318" s="9">
        <v>296.28888888888889</v>
      </c>
      <c r="O1318" s="9">
        <f>Sales_Data17[[#This Row],[Order Quantity]]*Sales_Data17[[#This Row],[Unit Price]]</f>
        <v>2074.0222222222224</v>
      </c>
      <c r="P1318" s="9">
        <v>245.91977777777777</v>
      </c>
      <c r="Q1318" s="9">
        <f>Sales_Data17[[#This Row],[Line Total]]-(Sales_Data17[[#This Row],[Total Unit Cost]]*Sales_Data17[[#This Row],[Order Quantity]])</f>
        <v>352.58377777777787</v>
      </c>
      <c r="R1318" s="1" t="str">
        <f>TEXT(Sales_Data17[[#This Row],[OrderDate]],"MMM")</f>
        <v>Oct</v>
      </c>
      <c r="S1318" s="1" t="str">
        <f t="shared" si="20"/>
        <v>2012</v>
      </c>
    </row>
    <row r="1319" spans="1:19">
      <c r="A1319" t="s">
        <v>1342</v>
      </c>
      <c r="B1319" s="2">
        <v>41206</v>
      </c>
      <c r="C1319" s="2" t="str">
        <f>VLOOKUP(Sales_Data17[[#This Row],[Customer Name Index]],Customer_Data[#All],2,0)</f>
        <v xml:space="preserve">Qualitest </v>
      </c>
      <c r="D1319">
        <v>19</v>
      </c>
      <c r="E1319" t="s">
        <v>3</v>
      </c>
      <c r="F1319" t="s">
        <v>8168</v>
      </c>
      <c r="G1319" t="s">
        <v>8028</v>
      </c>
      <c r="H1319" t="str">
        <f>VLOOKUP(Sales_Data17[[#This Row],[Delivery Region Index]],Regions_Table[#All],2,0)</f>
        <v>Victoria</v>
      </c>
      <c r="I1319" t="str">
        <f>VLOOKUP(Sales_Data17[[#This Row],[Delivery Region Index]],Regions_Table[#All],3,0)</f>
        <v>Swan Hill</v>
      </c>
      <c r="J1319">
        <v>55</v>
      </c>
      <c r="K1319">
        <v>8</v>
      </c>
      <c r="L1319" t="str">
        <f>VLOOKUP(Sales_Data17[[#This Row],[Product Description Index]],Products_Data[#All],2,0)</f>
        <v>Shoes</v>
      </c>
      <c r="M1319">
        <v>1</v>
      </c>
      <c r="N1319" s="9">
        <v>660.32222222222231</v>
      </c>
      <c r="O1319" s="9">
        <f>Sales_Data17[[#This Row],[Order Quantity]]*Sales_Data17[[#This Row],[Unit Price]]</f>
        <v>660.32222222222231</v>
      </c>
      <c r="P1319" s="9">
        <v>508.44811111111113</v>
      </c>
      <c r="Q1319" s="9">
        <f>Sales_Data17[[#This Row],[Line Total]]-(Sales_Data17[[#This Row],[Total Unit Cost]]*Sales_Data17[[#This Row],[Order Quantity]])</f>
        <v>151.87411111111118</v>
      </c>
      <c r="R1319" s="1" t="str">
        <f>TEXT(Sales_Data17[[#This Row],[OrderDate]],"MMM")</f>
        <v>Oct</v>
      </c>
      <c r="S1319" s="1" t="str">
        <f t="shared" si="20"/>
        <v>2012</v>
      </c>
    </row>
    <row r="1320" spans="1:19">
      <c r="A1320" t="s">
        <v>1343</v>
      </c>
      <c r="B1320" s="2">
        <v>41206</v>
      </c>
      <c r="C1320" s="2" t="str">
        <f>VLOOKUP(Sales_Data17[[#This Row],[Customer Name Index]],Customer_Data[#All],2,0)</f>
        <v>Procter Corp</v>
      </c>
      <c r="D1320">
        <v>5</v>
      </c>
      <c r="E1320" t="s">
        <v>4</v>
      </c>
      <c r="F1320" t="s">
        <v>8168</v>
      </c>
      <c r="G1320" t="s">
        <v>8027</v>
      </c>
      <c r="H1320" t="str">
        <f>VLOOKUP(Sales_Data17[[#This Row],[Delivery Region Index]],Regions_Table[#All],2,0)</f>
        <v>New South Wales</v>
      </c>
      <c r="I1320" t="str">
        <f>VLOOKUP(Sales_Data17[[#This Row],[Delivery Region Index]],Regions_Table[#All],3,0)</f>
        <v>Lake Macquarie</v>
      </c>
      <c r="J1320">
        <v>13</v>
      </c>
      <c r="K1320">
        <v>2</v>
      </c>
      <c r="L1320" t="str">
        <f>VLOOKUP(Sales_Data17[[#This Row],[Product Description Index]],Products_Data[#All],2,0)</f>
        <v>Pants</v>
      </c>
      <c r="M1320">
        <v>9</v>
      </c>
      <c r="N1320" s="9">
        <v>268</v>
      </c>
      <c r="O1320" s="9">
        <f>Sales_Data17[[#This Row],[Order Quantity]]*Sales_Data17[[#This Row],[Unit Price]]</f>
        <v>2412</v>
      </c>
      <c r="P1320" s="9">
        <v>131.32</v>
      </c>
      <c r="Q1320" s="9">
        <f>Sales_Data17[[#This Row],[Line Total]]-(Sales_Data17[[#This Row],[Total Unit Cost]]*Sales_Data17[[#This Row],[Order Quantity]])</f>
        <v>1230.1200000000001</v>
      </c>
      <c r="R1320" s="1" t="str">
        <f>TEXT(Sales_Data17[[#This Row],[OrderDate]],"MMM")</f>
        <v>Oct</v>
      </c>
      <c r="S1320" s="1" t="str">
        <f t="shared" si="20"/>
        <v>2012</v>
      </c>
    </row>
    <row r="1321" spans="1:19">
      <c r="A1321" t="s">
        <v>1344</v>
      </c>
      <c r="B1321" s="2">
        <v>41206</v>
      </c>
      <c r="C1321" s="2" t="str">
        <f>VLOOKUP(Sales_Data17[[#This Row],[Customer Name Index]],Customer_Data[#All],2,0)</f>
        <v>Elorac, Corp</v>
      </c>
      <c r="D1321">
        <v>3</v>
      </c>
      <c r="E1321" t="s">
        <v>4</v>
      </c>
      <c r="F1321" t="s">
        <v>8168</v>
      </c>
      <c r="G1321" t="s">
        <v>8027</v>
      </c>
      <c r="H1321" t="str">
        <f>VLOOKUP(Sales_Data17[[#This Row],[Delivery Region Index]],Regions_Table[#All],2,0)</f>
        <v>New South Wales</v>
      </c>
      <c r="I1321" t="str">
        <f>VLOOKUP(Sales_Data17[[#This Row],[Delivery Region Index]],Regions_Table[#All],3,0)</f>
        <v>Gosford</v>
      </c>
      <c r="J1321">
        <v>9</v>
      </c>
      <c r="K1321">
        <v>2</v>
      </c>
      <c r="L1321" t="str">
        <f>VLOOKUP(Sales_Data17[[#This Row],[Product Description Index]],Products_Data[#All],2,0)</f>
        <v>Pants</v>
      </c>
      <c r="M1321">
        <v>4</v>
      </c>
      <c r="N1321" s="9">
        <v>122.08888888888889</v>
      </c>
      <c r="O1321" s="9">
        <f>Sales_Data17[[#This Row],[Order Quantity]]*Sales_Data17[[#This Row],[Unit Price]]</f>
        <v>488.35555555555555</v>
      </c>
      <c r="P1321" s="9">
        <v>90.345777777777769</v>
      </c>
      <c r="Q1321" s="9">
        <f>Sales_Data17[[#This Row],[Line Total]]-(Sales_Data17[[#This Row],[Total Unit Cost]]*Sales_Data17[[#This Row],[Order Quantity]])</f>
        <v>126.97244444444448</v>
      </c>
      <c r="R1321" s="1" t="str">
        <f>TEXT(Sales_Data17[[#This Row],[OrderDate]],"MMM")</f>
        <v>Oct</v>
      </c>
      <c r="S1321" s="1" t="str">
        <f t="shared" si="20"/>
        <v>2012</v>
      </c>
    </row>
    <row r="1322" spans="1:19">
      <c r="A1322" t="s">
        <v>1345</v>
      </c>
      <c r="B1322" s="2">
        <v>41206</v>
      </c>
      <c r="C1322" s="2" t="str">
        <f>VLOOKUP(Sales_Data17[[#This Row],[Customer Name Index]],Customer_Data[#All],2,0)</f>
        <v>Rochester Ltd</v>
      </c>
      <c r="D1322">
        <v>15</v>
      </c>
      <c r="E1322" t="s">
        <v>2</v>
      </c>
      <c r="F1322" t="s">
        <v>8168</v>
      </c>
      <c r="G1322" t="s">
        <v>8025</v>
      </c>
      <c r="H1322" t="str">
        <f>VLOOKUP(Sales_Data17[[#This Row],[Delivery Region Index]],Regions_Table[#All],2,0)</f>
        <v>Queensland</v>
      </c>
      <c r="I1322" t="str">
        <f>VLOOKUP(Sales_Data17[[#This Row],[Delivery Region Index]],Regions_Table[#All],3,0)</f>
        <v>Sunshine Coast</v>
      </c>
      <c r="J1322">
        <v>42</v>
      </c>
      <c r="K1322">
        <v>6</v>
      </c>
      <c r="L1322" t="str">
        <f>VLOOKUP(Sales_Data17[[#This Row],[Product Description Index]],Products_Data[#All],2,0)</f>
        <v>Socks</v>
      </c>
      <c r="M1322">
        <v>6</v>
      </c>
      <c r="N1322" s="9">
        <v>125.8111111111111</v>
      </c>
      <c r="O1322" s="9">
        <f>Sales_Data17[[#This Row],[Order Quantity]]*Sales_Data17[[#This Row],[Unit Price]]</f>
        <v>754.86666666666656</v>
      </c>
      <c r="P1322" s="9">
        <v>100.64888888888889</v>
      </c>
      <c r="Q1322" s="9">
        <f>Sales_Data17[[#This Row],[Line Total]]-(Sales_Data17[[#This Row],[Total Unit Cost]]*Sales_Data17[[#This Row],[Order Quantity]])</f>
        <v>150.97333333333324</v>
      </c>
      <c r="R1322" s="1" t="str">
        <f>TEXT(Sales_Data17[[#This Row],[OrderDate]],"MMM")</f>
        <v>Oct</v>
      </c>
      <c r="S1322" s="1" t="str">
        <f t="shared" si="20"/>
        <v>2012</v>
      </c>
    </row>
    <row r="1323" spans="1:19">
      <c r="A1323" t="s">
        <v>1346</v>
      </c>
      <c r="B1323" s="2">
        <v>41206</v>
      </c>
      <c r="C1323" s="2" t="str">
        <f>VLOOKUP(Sales_Data17[[#This Row],[Customer Name Index]],Customer_Data[#All],2,0)</f>
        <v>Pure Group</v>
      </c>
      <c r="D1323">
        <v>17</v>
      </c>
      <c r="E1323" t="s">
        <v>4</v>
      </c>
      <c r="F1323" t="s">
        <v>8168</v>
      </c>
      <c r="G1323" t="s">
        <v>8025</v>
      </c>
      <c r="H1323" t="str">
        <f>VLOOKUP(Sales_Data17[[#This Row],[Delivery Region Index]],Regions_Table[#All],2,0)</f>
        <v>Victoria</v>
      </c>
      <c r="I1323" t="str">
        <f>VLOOKUP(Sales_Data17[[#This Row],[Delivery Region Index]],Regions_Table[#All],3,0)</f>
        <v>Benalla</v>
      </c>
      <c r="J1323">
        <v>48</v>
      </c>
      <c r="K1323">
        <v>7</v>
      </c>
      <c r="L1323" t="str">
        <f>VLOOKUP(Sales_Data17[[#This Row],[Product Description Index]],Products_Data[#All],2,0)</f>
        <v>Dress Shirts</v>
      </c>
      <c r="M1323">
        <v>5</v>
      </c>
      <c r="N1323" s="9">
        <v>400.51111111111112</v>
      </c>
      <c r="O1323" s="9">
        <f>Sales_Data17[[#This Row],[Order Quantity]]*Sales_Data17[[#This Row],[Unit Price]]</f>
        <v>2002.5555555555557</v>
      </c>
      <c r="P1323" s="9">
        <v>204.26066666666668</v>
      </c>
      <c r="Q1323" s="9">
        <f>Sales_Data17[[#This Row],[Line Total]]-(Sales_Data17[[#This Row],[Total Unit Cost]]*Sales_Data17[[#This Row],[Order Quantity]])</f>
        <v>981.25222222222226</v>
      </c>
      <c r="R1323" s="1" t="str">
        <f>TEXT(Sales_Data17[[#This Row],[OrderDate]],"MMM")</f>
        <v>Oct</v>
      </c>
      <c r="S1323" s="1" t="str">
        <f t="shared" si="20"/>
        <v>2012</v>
      </c>
    </row>
    <row r="1324" spans="1:19">
      <c r="A1324" t="s">
        <v>1347</v>
      </c>
      <c r="B1324" s="2">
        <v>41206</v>
      </c>
      <c r="C1324" s="2" t="str">
        <f>VLOOKUP(Sales_Data17[[#This Row],[Customer Name Index]],Customer_Data[#All],2,0)</f>
        <v>New Ltd</v>
      </c>
      <c r="D1324">
        <v>7</v>
      </c>
      <c r="E1324" t="s">
        <v>4</v>
      </c>
      <c r="F1324" t="s">
        <v>8168</v>
      </c>
      <c r="G1324" t="s">
        <v>8027</v>
      </c>
      <c r="H1324" t="str">
        <f>VLOOKUP(Sales_Data17[[#This Row],[Delivery Region Index]],Regions_Table[#All],2,0)</f>
        <v>New South Wales</v>
      </c>
      <c r="I1324" t="str">
        <f>VLOOKUP(Sales_Data17[[#This Row],[Delivery Region Index]],Regions_Table[#All],3,0)</f>
        <v>Port Macquarie</v>
      </c>
      <c r="J1324">
        <v>19</v>
      </c>
      <c r="K1324">
        <v>3</v>
      </c>
      <c r="L1324" t="str">
        <f>VLOOKUP(Sales_Data17[[#This Row],[Product Description Index]],Products_Data[#All],2,0)</f>
        <v>Sunglasses</v>
      </c>
      <c r="M1324">
        <v>4</v>
      </c>
      <c r="N1324" s="9">
        <v>113.90000000000002</v>
      </c>
      <c r="O1324" s="9">
        <f>Sales_Data17[[#This Row],[Order Quantity]]*Sales_Data17[[#This Row],[Unit Price]]</f>
        <v>455.60000000000008</v>
      </c>
      <c r="P1324" s="9">
        <v>62.645000000000017</v>
      </c>
      <c r="Q1324" s="9">
        <f>Sales_Data17[[#This Row],[Line Total]]-(Sales_Data17[[#This Row],[Total Unit Cost]]*Sales_Data17[[#This Row],[Order Quantity]])</f>
        <v>205.02</v>
      </c>
      <c r="R1324" s="1" t="str">
        <f>TEXT(Sales_Data17[[#This Row],[OrderDate]],"MMM")</f>
        <v>Oct</v>
      </c>
      <c r="S1324" s="1" t="str">
        <f t="shared" si="20"/>
        <v>2012</v>
      </c>
    </row>
    <row r="1325" spans="1:19">
      <c r="A1325" t="s">
        <v>1348</v>
      </c>
      <c r="B1325" s="2">
        <v>41206</v>
      </c>
      <c r="C1325" s="2" t="str">
        <f>VLOOKUP(Sales_Data17[[#This Row],[Customer Name Index]],Customer_Data[#All],2,0)</f>
        <v>Pure Group</v>
      </c>
      <c r="D1325">
        <v>17</v>
      </c>
      <c r="E1325" t="s">
        <v>2</v>
      </c>
      <c r="F1325" t="s">
        <v>8168</v>
      </c>
      <c r="G1325" t="s">
        <v>8025</v>
      </c>
      <c r="H1325" t="str">
        <f>VLOOKUP(Sales_Data17[[#This Row],[Delivery Region Index]],Regions_Table[#All],2,0)</f>
        <v>Victoria</v>
      </c>
      <c r="I1325" t="str">
        <f>VLOOKUP(Sales_Data17[[#This Row],[Delivery Region Index]],Regions_Table[#All],3,0)</f>
        <v>Bendigo</v>
      </c>
      <c r="J1325">
        <v>50</v>
      </c>
      <c r="K1325">
        <v>7</v>
      </c>
      <c r="L1325" t="str">
        <f>VLOOKUP(Sales_Data17[[#This Row],[Product Description Index]],Products_Data[#All],2,0)</f>
        <v>Dress Shirts</v>
      </c>
      <c r="M1325">
        <v>1</v>
      </c>
      <c r="N1325" s="9">
        <v>187.60000000000002</v>
      </c>
      <c r="O1325" s="9">
        <f>Sales_Data17[[#This Row],[Order Quantity]]*Sales_Data17[[#This Row],[Unit Price]]</f>
        <v>187.60000000000002</v>
      </c>
      <c r="P1325" s="9">
        <v>93.800000000000011</v>
      </c>
      <c r="Q1325" s="9">
        <f>Sales_Data17[[#This Row],[Line Total]]-(Sales_Data17[[#This Row],[Total Unit Cost]]*Sales_Data17[[#This Row],[Order Quantity]])</f>
        <v>93.800000000000011</v>
      </c>
      <c r="R1325" s="1" t="str">
        <f>TEXT(Sales_Data17[[#This Row],[OrderDate]],"MMM")</f>
        <v>Oct</v>
      </c>
      <c r="S1325" s="1" t="str">
        <f t="shared" si="20"/>
        <v>2012</v>
      </c>
    </row>
    <row r="1326" spans="1:19">
      <c r="A1326" t="s">
        <v>1349</v>
      </c>
      <c r="B1326" s="2">
        <v>41207</v>
      </c>
      <c r="C1326" s="2" t="str">
        <f>VLOOKUP(Sales_Data17[[#This Row],[Customer Name Index]],Customer_Data[#All],2,0)</f>
        <v>3LAB, Ltd</v>
      </c>
      <c r="D1326">
        <v>16</v>
      </c>
      <c r="E1326" t="s">
        <v>4</v>
      </c>
      <c r="F1326" t="s">
        <v>8168</v>
      </c>
      <c r="G1326" t="s">
        <v>8025</v>
      </c>
      <c r="H1326" t="str">
        <f>VLOOKUP(Sales_Data17[[#This Row],[Delivery Region Index]],Regions_Table[#All],2,0)</f>
        <v>South Australia</v>
      </c>
      <c r="I1326" t="str">
        <f>VLOOKUP(Sales_Data17[[#This Row],[Delivery Region Index]],Regions_Table[#All],3,0)</f>
        <v>Adelaide</v>
      </c>
      <c r="J1326">
        <v>46</v>
      </c>
      <c r="K1326">
        <v>7</v>
      </c>
      <c r="L1326" t="str">
        <f>VLOOKUP(Sales_Data17[[#This Row],[Product Description Index]],Products_Data[#All],2,0)</f>
        <v>Dress Shirts</v>
      </c>
      <c r="M1326">
        <v>5</v>
      </c>
      <c r="N1326" s="9">
        <v>446.66666666666669</v>
      </c>
      <c r="O1326" s="9">
        <f>Sales_Data17[[#This Row],[Order Quantity]]*Sales_Data17[[#This Row],[Unit Price]]</f>
        <v>2233.3333333333335</v>
      </c>
      <c r="P1326" s="9">
        <v>379.66666666666669</v>
      </c>
      <c r="Q1326" s="9">
        <f>Sales_Data17[[#This Row],[Line Total]]-(Sales_Data17[[#This Row],[Total Unit Cost]]*Sales_Data17[[#This Row],[Order Quantity]])</f>
        <v>335</v>
      </c>
      <c r="R1326" s="1" t="str">
        <f>TEXT(Sales_Data17[[#This Row],[OrderDate]],"MMM")</f>
        <v>Oct</v>
      </c>
      <c r="S1326" s="1" t="str">
        <f t="shared" si="20"/>
        <v>2012</v>
      </c>
    </row>
    <row r="1327" spans="1:19">
      <c r="A1327" t="s">
        <v>1350</v>
      </c>
      <c r="B1327" s="2">
        <v>41207</v>
      </c>
      <c r="C1327" s="2" t="str">
        <f>VLOOKUP(Sales_Data17[[#This Row],[Customer Name Index]],Customer_Data[#All],2,0)</f>
        <v>Medsep Group</v>
      </c>
      <c r="D1327">
        <v>8</v>
      </c>
      <c r="E1327" t="s">
        <v>4</v>
      </c>
      <c r="F1327" t="s">
        <v>8168</v>
      </c>
      <c r="G1327" t="s">
        <v>8027</v>
      </c>
      <c r="H1327" t="str">
        <f>VLOOKUP(Sales_Data17[[#This Row],[Delivery Region Index]],Regions_Table[#All],2,0)</f>
        <v>New South Wales</v>
      </c>
      <c r="I1327" t="str">
        <f>VLOOKUP(Sales_Data17[[#This Row],[Delivery Region Index]],Regions_Table[#All],3,0)</f>
        <v>Wagga Wagga</v>
      </c>
      <c r="J1327">
        <v>23</v>
      </c>
      <c r="K1327">
        <v>4</v>
      </c>
      <c r="L1327" t="str">
        <f>VLOOKUP(Sales_Data17[[#This Row],[Product Description Index]],Products_Data[#All],2,0)</f>
        <v>Jeans</v>
      </c>
      <c r="M1327">
        <v>9</v>
      </c>
      <c r="N1327" s="9">
        <v>684.1444444444445</v>
      </c>
      <c r="O1327" s="9">
        <f>Sales_Data17[[#This Row],[Order Quantity]]*Sales_Data17[[#This Row],[Unit Price]]</f>
        <v>6157.3</v>
      </c>
      <c r="P1327" s="9">
        <v>465.21822222222232</v>
      </c>
      <c r="Q1327" s="9">
        <f>Sales_Data17[[#This Row],[Line Total]]-(Sales_Data17[[#This Row],[Total Unit Cost]]*Sales_Data17[[#This Row],[Order Quantity]])</f>
        <v>1970.3359999999993</v>
      </c>
      <c r="R1327" s="1" t="str">
        <f>TEXT(Sales_Data17[[#This Row],[OrderDate]],"MMM")</f>
        <v>Oct</v>
      </c>
      <c r="S1327" s="1" t="str">
        <f t="shared" si="20"/>
        <v>2012</v>
      </c>
    </row>
    <row r="1328" spans="1:19">
      <c r="A1328" t="s">
        <v>1351</v>
      </c>
      <c r="B1328" s="2">
        <v>41207</v>
      </c>
      <c r="C1328" s="2" t="str">
        <f>VLOOKUP(Sales_Data17[[#This Row],[Customer Name Index]],Customer_Data[#All],2,0)</f>
        <v xml:space="preserve">Medline </v>
      </c>
      <c r="D1328">
        <v>12</v>
      </c>
      <c r="E1328" t="s">
        <v>4</v>
      </c>
      <c r="F1328" t="s">
        <v>8168</v>
      </c>
      <c r="G1328" t="s">
        <v>8026</v>
      </c>
      <c r="H1328" t="str">
        <f>VLOOKUP(Sales_Data17[[#This Row],[Delivery Region Index]],Regions_Table[#All],2,0)</f>
        <v>Queensland</v>
      </c>
      <c r="I1328" t="str">
        <f>VLOOKUP(Sales_Data17[[#This Row],[Delivery Region Index]],Regions_Table[#All],3,0)</f>
        <v>Ipswich</v>
      </c>
      <c r="J1328">
        <v>34</v>
      </c>
      <c r="K1328">
        <v>5</v>
      </c>
      <c r="L1328" t="str">
        <f>VLOOKUP(Sales_Data17[[#This Row],[Product Description Index]],Products_Data[#All],2,0)</f>
        <v>Hats</v>
      </c>
      <c r="M1328">
        <v>3</v>
      </c>
      <c r="N1328" s="9">
        <v>277.67777777777775</v>
      </c>
      <c r="O1328" s="9">
        <f>Sales_Data17[[#This Row],[Order Quantity]]*Sales_Data17[[#This Row],[Unit Price]]</f>
        <v>833.0333333333333</v>
      </c>
      <c r="P1328" s="9">
        <v>155.49955555555556</v>
      </c>
      <c r="Q1328" s="9">
        <f>Sales_Data17[[#This Row],[Line Total]]-(Sales_Data17[[#This Row],[Total Unit Cost]]*Sales_Data17[[#This Row],[Order Quantity]])</f>
        <v>366.53466666666662</v>
      </c>
      <c r="R1328" s="1" t="str">
        <f>TEXT(Sales_Data17[[#This Row],[OrderDate]],"MMM")</f>
        <v>Oct</v>
      </c>
      <c r="S1328" s="1" t="str">
        <f t="shared" si="20"/>
        <v>2012</v>
      </c>
    </row>
    <row r="1329" spans="1:19">
      <c r="A1329" t="s">
        <v>1352</v>
      </c>
      <c r="B1329" s="2">
        <v>41207</v>
      </c>
      <c r="C1329" s="2" t="str">
        <f>VLOOKUP(Sales_Data17[[#This Row],[Customer Name Index]],Customer_Data[#All],2,0)</f>
        <v>Medsep Group</v>
      </c>
      <c r="D1329">
        <v>8</v>
      </c>
      <c r="E1329" t="s">
        <v>4</v>
      </c>
      <c r="F1329" t="s">
        <v>8168</v>
      </c>
      <c r="G1329" t="s">
        <v>8027</v>
      </c>
      <c r="H1329" t="str">
        <f>VLOOKUP(Sales_Data17[[#This Row],[Delivery Region Index]],Regions_Table[#All],2,0)</f>
        <v>New South Wales</v>
      </c>
      <c r="I1329" t="str">
        <f>VLOOKUP(Sales_Data17[[#This Row],[Delivery Region Index]],Regions_Table[#All],3,0)</f>
        <v>Tweed Heads</v>
      </c>
      <c r="J1329">
        <v>22</v>
      </c>
      <c r="K1329">
        <v>3</v>
      </c>
      <c r="L1329" t="str">
        <f>VLOOKUP(Sales_Data17[[#This Row],[Product Description Index]],Products_Data[#All],2,0)</f>
        <v>Sunglasses</v>
      </c>
      <c r="M1329">
        <v>3</v>
      </c>
      <c r="N1329" s="9">
        <v>279.16666666666669</v>
      </c>
      <c r="O1329" s="9">
        <f>Sales_Data17[[#This Row],[Order Quantity]]*Sales_Data17[[#This Row],[Unit Price]]</f>
        <v>837.5</v>
      </c>
      <c r="P1329" s="9">
        <v>228.91666666666666</v>
      </c>
      <c r="Q1329" s="9">
        <f>Sales_Data17[[#This Row],[Line Total]]-(Sales_Data17[[#This Row],[Total Unit Cost]]*Sales_Data17[[#This Row],[Order Quantity]])</f>
        <v>150.75</v>
      </c>
      <c r="R1329" s="1" t="str">
        <f>TEXT(Sales_Data17[[#This Row],[OrderDate]],"MMM")</f>
        <v>Oct</v>
      </c>
      <c r="S1329" s="1" t="str">
        <f t="shared" si="20"/>
        <v>2012</v>
      </c>
    </row>
    <row r="1330" spans="1:19">
      <c r="A1330" t="s">
        <v>1353</v>
      </c>
      <c r="B1330" s="2">
        <v>41208</v>
      </c>
      <c r="C1330" s="2" t="str">
        <f>VLOOKUP(Sales_Data17[[#This Row],[Customer Name Index]],Customer_Data[#All],2,0)</f>
        <v>Apollo Ltd</v>
      </c>
      <c r="D1330">
        <v>11</v>
      </c>
      <c r="E1330" t="s">
        <v>2</v>
      </c>
      <c r="F1330" t="s">
        <v>8168</v>
      </c>
      <c r="G1330" t="s">
        <v>8026</v>
      </c>
      <c r="H1330" t="str">
        <f>VLOOKUP(Sales_Data17[[#This Row],[Delivery Region Index]],Regions_Table[#All],2,0)</f>
        <v>Queensland</v>
      </c>
      <c r="I1330" t="str">
        <f>VLOOKUP(Sales_Data17[[#This Row],[Delivery Region Index]],Regions_Table[#All],3,0)</f>
        <v>Gold Coast</v>
      </c>
      <c r="J1330">
        <v>31</v>
      </c>
      <c r="K1330">
        <v>5</v>
      </c>
      <c r="L1330" t="str">
        <f>VLOOKUP(Sales_Data17[[#This Row],[Product Description Index]],Products_Data[#All],2,0)</f>
        <v>Hats</v>
      </c>
      <c r="M1330">
        <v>4</v>
      </c>
      <c r="N1330" s="9">
        <v>131.02222222222224</v>
      </c>
      <c r="O1330" s="9">
        <f>Sales_Data17[[#This Row],[Order Quantity]]*Sales_Data17[[#This Row],[Unit Price]]</f>
        <v>524.08888888888896</v>
      </c>
      <c r="P1330" s="9">
        <v>108.74844444444444</v>
      </c>
      <c r="Q1330" s="9">
        <f>Sales_Data17[[#This Row],[Line Total]]-(Sales_Data17[[#This Row],[Total Unit Cost]]*Sales_Data17[[#This Row],[Order Quantity]])</f>
        <v>89.09511111111118</v>
      </c>
      <c r="R1330" s="1" t="str">
        <f>TEXT(Sales_Data17[[#This Row],[OrderDate]],"MMM")</f>
        <v>Oct</v>
      </c>
      <c r="S1330" s="1" t="str">
        <f t="shared" si="20"/>
        <v>2012</v>
      </c>
    </row>
    <row r="1331" spans="1:19">
      <c r="A1331" t="s">
        <v>1354</v>
      </c>
      <c r="B1331" s="2">
        <v>41208</v>
      </c>
      <c r="C1331" s="2" t="str">
        <f>VLOOKUP(Sales_Data17[[#This Row],[Customer Name Index]],Customer_Data[#All],2,0)</f>
        <v>21st Ltd</v>
      </c>
      <c r="D1331">
        <v>10</v>
      </c>
      <c r="E1331" t="s">
        <v>4</v>
      </c>
      <c r="F1331" t="s">
        <v>8168</v>
      </c>
      <c r="G1331" t="s">
        <v>8026</v>
      </c>
      <c r="H1331" t="str">
        <f>VLOOKUP(Sales_Data17[[#This Row],[Delivery Region Index]],Regions_Table[#All],2,0)</f>
        <v>Queensland</v>
      </c>
      <c r="I1331" t="str">
        <f>VLOOKUP(Sales_Data17[[#This Row],[Delivery Region Index]],Regions_Table[#All],3,0)</f>
        <v>Cairns</v>
      </c>
      <c r="J1331">
        <v>28</v>
      </c>
      <c r="K1331">
        <v>4</v>
      </c>
      <c r="L1331" t="str">
        <f>VLOOKUP(Sales_Data17[[#This Row],[Product Description Index]],Products_Data[#All],2,0)</f>
        <v>Jeans</v>
      </c>
      <c r="M1331">
        <v>6</v>
      </c>
      <c r="N1331" s="9">
        <v>24.566666666666666</v>
      </c>
      <c r="O1331" s="9">
        <f>Sales_Data17[[#This Row],[Order Quantity]]*Sales_Data17[[#This Row],[Unit Price]]</f>
        <v>147.4</v>
      </c>
      <c r="P1331" s="9">
        <v>20.144666666666666</v>
      </c>
      <c r="Q1331" s="9">
        <f>Sales_Data17[[#This Row],[Line Total]]-(Sales_Data17[[#This Row],[Total Unit Cost]]*Sales_Data17[[#This Row],[Order Quantity]])</f>
        <v>26.532000000000011</v>
      </c>
      <c r="R1331" s="1" t="str">
        <f>TEXT(Sales_Data17[[#This Row],[OrderDate]],"MMM")</f>
        <v>Oct</v>
      </c>
      <c r="S1331" s="1" t="str">
        <f t="shared" si="20"/>
        <v>2012</v>
      </c>
    </row>
    <row r="1332" spans="1:19">
      <c r="A1332" t="s">
        <v>1355</v>
      </c>
      <c r="B1332" s="2">
        <v>41208</v>
      </c>
      <c r="C1332" s="2" t="str">
        <f>VLOOKUP(Sales_Data17[[#This Row],[Customer Name Index]],Customer_Data[#All],2,0)</f>
        <v xml:space="preserve">Medline </v>
      </c>
      <c r="D1332">
        <v>12</v>
      </c>
      <c r="E1332" t="s">
        <v>2</v>
      </c>
      <c r="F1332" t="s">
        <v>8168</v>
      </c>
      <c r="G1332" t="s">
        <v>8026</v>
      </c>
      <c r="H1332" t="str">
        <f>VLOOKUP(Sales_Data17[[#This Row],[Delivery Region Index]],Regions_Table[#All],2,0)</f>
        <v>Queensland</v>
      </c>
      <c r="I1332" t="str">
        <f>VLOOKUP(Sales_Data17[[#This Row],[Delivery Region Index]],Regions_Table[#All],3,0)</f>
        <v>Logan City</v>
      </c>
      <c r="J1332">
        <v>35</v>
      </c>
      <c r="K1332">
        <v>5</v>
      </c>
      <c r="L1332" t="str">
        <f>VLOOKUP(Sales_Data17[[#This Row],[Product Description Index]],Products_Data[#All],2,0)</f>
        <v>Hats</v>
      </c>
      <c r="M1332">
        <v>4</v>
      </c>
      <c r="N1332" s="9">
        <v>113.15555555555555</v>
      </c>
      <c r="O1332" s="9">
        <f>Sales_Data17[[#This Row],[Order Quantity]]*Sales_Data17[[#This Row],[Unit Price]]</f>
        <v>452.62222222222221</v>
      </c>
      <c r="P1332" s="9">
        <v>54.314666666666668</v>
      </c>
      <c r="Q1332" s="9">
        <f>Sales_Data17[[#This Row],[Line Total]]-(Sales_Data17[[#This Row],[Total Unit Cost]]*Sales_Data17[[#This Row],[Order Quantity]])</f>
        <v>235.36355555555554</v>
      </c>
      <c r="R1332" s="1" t="str">
        <f>TEXT(Sales_Data17[[#This Row],[OrderDate]],"MMM")</f>
        <v>Oct</v>
      </c>
      <c r="S1332" s="1" t="str">
        <f t="shared" si="20"/>
        <v>2012</v>
      </c>
    </row>
    <row r="1333" spans="1:19">
      <c r="A1333" t="s">
        <v>1356</v>
      </c>
      <c r="B1333" s="2">
        <v>41208</v>
      </c>
      <c r="C1333" s="2" t="str">
        <f>VLOOKUP(Sales_Data17[[#This Row],[Customer Name Index]],Customer_Data[#All],2,0)</f>
        <v>3LAB, Ltd</v>
      </c>
      <c r="D1333">
        <v>16</v>
      </c>
      <c r="E1333" t="s">
        <v>2</v>
      </c>
      <c r="F1333" t="s">
        <v>8168</v>
      </c>
      <c r="G1333" t="s">
        <v>8025</v>
      </c>
      <c r="H1333" t="str">
        <f>VLOOKUP(Sales_Data17[[#This Row],[Delivery Region Index]],Regions_Table[#All],2,0)</f>
        <v>Queensland</v>
      </c>
      <c r="I1333" t="str">
        <f>VLOOKUP(Sales_Data17[[#This Row],[Delivery Region Index]],Regions_Table[#All],3,0)</f>
        <v>Townsville</v>
      </c>
      <c r="J1333">
        <v>45</v>
      </c>
      <c r="K1333">
        <v>7</v>
      </c>
      <c r="L1333" t="str">
        <f>VLOOKUP(Sales_Data17[[#This Row],[Product Description Index]],Products_Data[#All],2,0)</f>
        <v>Dress Shirts</v>
      </c>
      <c r="M1333">
        <v>2</v>
      </c>
      <c r="N1333" s="9">
        <v>122.08888888888889</v>
      </c>
      <c r="O1333" s="9">
        <f>Sales_Data17[[#This Row],[Order Quantity]]*Sales_Data17[[#This Row],[Unit Price]]</f>
        <v>244.17777777777778</v>
      </c>
      <c r="P1333" s="9">
        <v>81.799555555555557</v>
      </c>
      <c r="Q1333" s="9">
        <f>Sales_Data17[[#This Row],[Line Total]]-(Sales_Data17[[#This Row],[Total Unit Cost]]*Sales_Data17[[#This Row],[Order Quantity]])</f>
        <v>80.578666666666663</v>
      </c>
      <c r="R1333" s="1" t="str">
        <f>TEXT(Sales_Data17[[#This Row],[OrderDate]],"MMM")</f>
        <v>Oct</v>
      </c>
      <c r="S1333" s="1" t="str">
        <f t="shared" si="20"/>
        <v>2012</v>
      </c>
    </row>
    <row r="1334" spans="1:19">
      <c r="A1334" t="s">
        <v>1357</v>
      </c>
      <c r="B1334" s="2">
        <v>41208</v>
      </c>
      <c r="C1334" s="2" t="str">
        <f>VLOOKUP(Sales_Data17[[#This Row],[Customer Name Index]],Customer_Data[#All],2,0)</f>
        <v>New Ltd</v>
      </c>
      <c r="D1334">
        <v>7</v>
      </c>
      <c r="E1334" t="s">
        <v>4</v>
      </c>
      <c r="F1334" t="s">
        <v>8168</v>
      </c>
      <c r="G1334" t="s">
        <v>8027</v>
      </c>
      <c r="H1334" t="str">
        <f>VLOOKUP(Sales_Data17[[#This Row],[Delivery Region Index]],Regions_Table[#All],2,0)</f>
        <v>New South Wales</v>
      </c>
      <c r="I1334" t="str">
        <f>VLOOKUP(Sales_Data17[[#This Row],[Delivery Region Index]],Regions_Table[#All],3,0)</f>
        <v>Port Macquarie</v>
      </c>
      <c r="J1334">
        <v>19</v>
      </c>
      <c r="K1334">
        <v>3</v>
      </c>
      <c r="L1334" t="str">
        <f>VLOOKUP(Sales_Data17[[#This Row],[Product Description Index]],Products_Data[#All],2,0)</f>
        <v>Sunglasses</v>
      </c>
      <c r="M1334">
        <v>5</v>
      </c>
      <c r="N1334" s="9">
        <v>273.21111111111111</v>
      </c>
      <c r="O1334" s="9">
        <f>Sales_Data17[[#This Row],[Order Quantity]]*Sales_Data17[[#This Row],[Unit Price]]</f>
        <v>1366.0555555555557</v>
      </c>
      <c r="P1334" s="9">
        <v>202.17622222222224</v>
      </c>
      <c r="Q1334" s="9">
        <f>Sales_Data17[[#This Row],[Line Total]]-(Sales_Data17[[#This Row],[Total Unit Cost]]*Sales_Data17[[#This Row],[Order Quantity]])</f>
        <v>355.17444444444448</v>
      </c>
      <c r="R1334" s="1" t="str">
        <f>TEXT(Sales_Data17[[#This Row],[OrderDate]],"MMM")</f>
        <v>Oct</v>
      </c>
      <c r="S1334" s="1" t="str">
        <f t="shared" si="20"/>
        <v>2012</v>
      </c>
    </row>
    <row r="1335" spans="1:19">
      <c r="A1335" t="s">
        <v>1358</v>
      </c>
      <c r="B1335" s="2">
        <v>41208</v>
      </c>
      <c r="C1335" s="2" t="str">
        <f>VLOOKUP(Sales_Data17[[#This Row],[Customer Name Index]],Customer_Data[#All],2,0)</f>
        <v>PEDIFIX, Corp</v>
      </c>
      <c r="D1335">
        <v>6</v>
      </c>
      <c r="E1335" t="s">
        <v>4</v>
      </c>
      <c r="F1335" t="s">
        <v>8168</v>
      </c>
      <c r="G1335" t="s">
        <v>8027</v>
      </c>
      <c r="H1335" t="str">
        <f>VLOOKUP(Sales_Data17[[#This Row],[Delivery Region Index]],Regions_Table[#All],2,0)</f>
        <v>New South Wales</v>
      </c>
      <c r="I1335" t="str">
        <f>VLOOKUP(Sales_Data17[[#This Row],[Delivery Region Index]],Regions_Table[#All],3,0)</f>
        <v>Newcastle</v>
      </c>
      <c r="J1335">
        <v>16</v>
      </c>
      <c r="K1335">
        <v>3</v>
      </c>
      <c r="L1335" t="str">
        <f>VLOOKUP(Sales_Data17[[#This Row],[Product Description Index]],Products_Data[#All],2,0)</f>
        <v>Sunglasses</v>
      </c>
      <c r="M1335">
        <v>8</v>
      </c>
      <c r="N1335" s="9">
        <v>113.15555555555555</v>
      </c>
      <c r="O1335" s="9">
        <f>Sales_Data17[[#This Row],[Order Quantity]]*Sales_Data17[[#This Row],[Unit Price]]</f>
        <v>905.24444444444441</v>
      </c>
      <c r="P1335" s="9">
        <v>59.972444444444449</v>
      </c>
      <c r="Q1335" s="9">
        <f>Sales_Data17[[#This Row],[Line Total]]-(Sales_Data17[[#This Row],[Total Unit Cost]]*Sales_Data17[[#This Row],[Order Quantity]])</f>
        <v>425.46488888888882</v>
      </c>
      <c r="R1335" s="1" t="str">
        <f>TEXT(Sales_Data17[[#This Row],[OrderDate]],"MMM")</f>
        <v>Oct</v>
      </c>
      <c r="S1335" s="1" t="str">
        <f t="shared" si="20"/>
        <v>2012</v>
      </c>
    </row>
    <row r="1336" spans="1:19">
      <c r="A1336" t="s">
        <v>1359</v>
      </c>
      <c r="B1336" s="2">
        <v>41208</v>
      </c>
      <c r="C1336" s="2" t="str">
        <f>VLOOKUP(Sales_Data17[[#This Row],[Customer Name Index]],Customer_Data[#All],2,0)</f>
        <v>Eminence Corp</v>
      </c>
      <c r="D1336">
        <v>18</v>
      </c>
      <c r="E1336" t="s">
        <v>4</v>
      </c>
      <c r="F1336" t="s">
        <v>8168</v>
      </c>
      <c r="G1336" t="s">
        <v>8025</v>
      </c>
      <c r="H1336" t="str">
        <f>VLOOKUP(Sales_Data17[[#This Row],[Delivery Region Index]],Regions_Table[#All],2,0)</f>
        <v>Victoria</v>
      </c>
      <c r="I1336" t="str">
        <f>VLOOKUP(Sales_Data17[[#This Row],[Delivery Region Index]],Regions_Table[#All],3,0)</f>
        <v>Geelong</v>
      </c>
      <c r="J1336">
        <v>51</v>
      </c>
      <c r="K1336">
        <v>7</v>
      </c>
      <c r="L1336" t="str">
        <f>VLOOKUP(Sales_Data17[[#This Row],[Product Description Index]],Products_Data[#All],2,0)</f>
        <v>Dress Shirts</v>
      </c>
      <c r="M1336">
        <v>6</v>
      </c>
      <c r="N1336" s="9">
        <v>249.38888888888889</v>
      </c>
      <c r="O1336" s="9">
        <f>Sales_Data17[[#This Row],[Order Quantity]]*Sales_Data17[[#This Row],[Unit Price]]</f>
        <v>1496.3333333333333</v>
      </c>
      <c r="P1336" s="9">
        <v>117.21277777777777</v>
      </c>
      <c r="Q1336" s="9">
        <f>Sales_Data17[[#This Row],[Line Total]]-(Sales_Data17[[#This Row],[Total Unit Cost]]*Sales_Data17[[#This Row],[Order Quantity]])</f>
        <v>793.05666666666662</v>
      </c>
      <c r="R1336" s="1" t="str">
        <f>TEXT(Sales_Data17[[#This Row],[OrderDate]],"MMM")</f>
        <v>Oct</v>
      </c>
      <c r="S1336" s="1" t="str">
        <f t="shared" si="20"/>
        <v>2012</v>
      </c>
    </row>
    <row r="1337" spans="1:19">
      <c r="A1337" t="s">
        <v>1360</v>
      </c>
      <c r="B1337" s="2">
        <v>41209</v>
      </c>
      <c r="C1337" s="2" t="str">
        <f>VLOOKUP(Sales_Data17[[#This Row],[Customer Name Index]],Customer_Data[#All],2,0)</f>
        <v>PEDIFIX, Corp</v>
      </c>
      <c r="D1337">
        <v>6</v>
      </c>
      <c r="E1337" t="s">
        <v>2</v>
      </c>
      <c r="F1337" t="s">
        <v>8168</v>
      </c>
      <c r="G1337" t="s">
        <v>8027</v>
      </c>
      <c r="H1337" t="str">
        <f>VLOOKUP(Sales_Data17[[#This Row],[Delivery Region Index]],Regions_Table[#All],2,0)</f>
        <v>New South Wales</v>
      </c>
      <c r="I1337" t="str">
        <f>VLOOKUP(Sales_Data17[[#This Row],[Delivery Region Index]],Regions_Table[#All],3,0)</f>
        <v>Newcastle</v>
      </c>
      <c r="J1337">
        <v>16</v>
      </c>
      <c r="K1337">
        <v>3</v>
      </c>
      <c r="L1337" t="str">
        <f>VLOOKUP(Sales_Data17[[#This Row],[Product Description Index]],Products_Data[#All],2,0)</f>
        <v>Sunglasses</v>
      </c>
      <c r="M1337">
        <v>7</v>
      </c>
      <c r="N1337" s="9">
        <v>97.522222222222226</v>
      </c>
      <c r="O1337" s="9">
        <f>Sales_Data17[[#This Row],[Order Quantity]]*Sales_Data17[[#This Row],[Unit Price]]</f>
        <v>682.65555555555557</v>
      </c>
      <c r="P1337" s="9">
        <v>72.166444444444451</v>
      </c>
      <c r="Q1337" s="9">
        <f>Sales_Data17[[#This Row],[Line Total]]-(Sales_Data17[[#This Row],[Total Unit Cost]]*Sales_Data17[[#This Row],[Order Quantity]])</f>
        <v>177.49044444444439</v>
      </c>
      <c r="R1337" s="1" t="str">
        <f>TEXT(Sales_Data17[[#This Row],[OrderDate]],"MMM")</f>
        <v>Oct</v>
      </c>
      <c r="S1337" s="1" t="str">
        <f t="shared" si="20"/>
        <v>2012</v>
      </c>
    </row>
    <row r="1338" spans="1:19">
      <c r="A1338" t="s">
        <v>1361</v>
      </c>
      <c r="B1338" s="2">
        <v>41209</v>
      </c>
      <c r="C1338" s="2" t="str">
        <f>VLOOKUP(Sales_Data17[[#This Row],[Customer Name Index]],Customer_Data[#All],2,0)</f>
        <v>ETUDE Ltd</v>
      </c>
      <c r="D1338">
        <v>4</v>
      </c>
      <c r="E1338" t="s">
        <v>2</v>
      </c>
      <c r="F1338" t="s">
        <v>8168</v>
      </c>
      <c r="G1338" t="s">
        <v>8027</v>
      </c>
      <c r="H1338" t="str">
        <f>VLOOKUP(Sales_Data17[[#This Row],[Delivery Region Index]],Regions_Table[#All],2,0)</f>
        <v>New South Wales</v>
      </c>
      <c r="I1338" t="str">
        <f>VLOOKUP(Sales_Data17[[#This Row],[Delivery Region Index]],Regions_Table[#All],3,0)</f>
        <v>Goulburn</v>
      </c>
      <c r="J1338">
        <v>10</v>
      </c>
      <c r="K1338">
        <v>2</v>
      </c>
      <c r="L1338" t="str">
        <f>VLOOKUP(Sales_Data17[[#This Row],[Product Description Index]],Products_Data[#All],2,0)</f>
        <v>Pants</v>
      </c>
      <c r="M1338">
        <v>7</v>
      </c>
      <c r="N1338" s="9">
        <v>444.43333333333334</v>
      </c>
      <c r="O1338" s="9">
        <f>Sales_Data17[[#This Row],[Order Quantity]]*Sales_Data17[[#This Row],[Unit Price]]</f>
        <v>3111.0333333333333</v>
      </c>
      <c r="P1338" s="9">
        <v>226.661</v>
      </c>
      <c r="Q1338" s="9">
        <f>Sales_Data17[[#This Row],[Line Total]]-(Sales_Data17[[#This Row],[Total Unit Cost]]*Sales_Data17[[#This Row],[Order Quantity]])</f>
        <v>1524.4063333333334</v>
      </c>
      <c r="R1338" s="1" t="str">
        <f>TEXT(Sales_Data17[[#This Row],[OrderDate]],"MMM")</f>
        <v>Oct</v>
      </c>
      <c r="S1338" s="1" t="str">
        <f t="shared" si="20"/>
        <v>2012</v>
      </c>
    </row>
    <row r="1339" spans="1:19">
      <c r="A1339" t="s">
        <v>1362</v>
      </c>
      <c r="B1339" s="2">
        <v>41209</v>
      </c>
      <c r="C1339" s="2" t="str">
        <f>VLOOKUP(Sales_Data17[[#This Row],[Customer Name Index]],Customer_Data[#All],2,0)</f>
        <v>ETUDE Ltd</v>
      </c>
      <c r="D1339">
        <v>4</v>
      </c>
      <c r="E1339" t="s">
        <v>4</v>
      </c>
      <c r="F1339" t="s">
        <v>8168</v>
      </c>
      <c r="G1339" t="s">
        <v>8027</v>
      </c>
      <c r="H1339" t="str">
        <f>VLOOKUP(Sales_Data17[[#This Row],[Delivery Region Index]],Regions_Table[#All],2,0)</f>
        <v>New South Wales</v>
      </c>
      <c r="I1339" t="str">
        <f>VLOOKUP(Sales_Data17[[#This Row],[Delivery Region Index]],Regions_Table[#All],3,0)</f>
        <v>Goulburn</v>
      </c>
      <c r="J1339">
        <v>10</v>
      </c>
      <c r="K1339">
        <v>2</v>
      </c>
      <c r="L1339" t="str">
        <f>VLOOKUP(Sales_Data17[[#This Row],[Product Description Index]],Products_Data[#All],2,0)</f>
        <v>Pants</v>
      </c>
      <c r="M1339">
        <v>9</v>
      </c>
      <c r="N1339" s="9">
        <v>440.71111111111111</v>
      </c>
      <c r="O1339" s="9">
        <f>Sales_Data17[[#This Row],[Order Quantity]]*Sales_Data17[[#This Row],[Unit Price]]</f>
        <v>3966.4</v>
      </c>
      <c r="P1339" s="9">
        <v>198.32000000000002</v>
      </c>
      <c r="Q1339" s="9">
        <f>Sales_Data17[[#This Row],[Line Total]]-(Sales_Data17[[#This Row],[Total Unit Cost]]*Sales_Data17[[#This Row],[Order Quantity]])</f>
        <v>2181.52</v>
      </c>
      <c r="R1339" s="1" t="str">
        <f>TEXT(Sales_Data17[[#This Row],[OrderDate]],"MMM")</f>
        <v>Oct</v>
      </c>
      <c r="S1339" s="1" t="str">
        <f t="shared" si="20"/>
        <v>2012</v>
      </c>
    </row>
    <row r="1340" spans="1:19">
      <c r="A1340" t="s">
        <v>1363</v>
      </c>
      <c r="B1340" s="2">
        <v>41209</v>
      </c>
      <c r="C1340" s="2" t="str">
        <f>VLOOKUP(Sales_Data17[[#This Row],[Customer Name Index]],Customer_Data[#All],2,0)</f>
        <v>Procter Corp</v>
      </c>
      <c r="D1340">
        <v>5</v>
      </c>
      <c r="E1340" t="s">
        <v>2</v>
      </c>
      <c r="F1340" t="s">
        <v>8168</v>
      </c>
      <c r="G1340" t="s">
        <v>8027</v>
      </c>
      <c r="H1340" t="str">
        <f>VLOOKUP(Sales_Data17[[#This Row],[Delivery Region Index]],Regions_Table[#All],2,0)</f>
        <v>New South Wales</v>
      </c>
      <c r="I1340" t="str">
        <f>VLOOKUP(Sales_Data17[[#This Row],[Delivery Region Index]],Regions_Table[#All],3,0)</f>
        <v>Maitland</v>
      </c>
      <c r="J1340">
        <v>15</v>
      </c>
      <c r="K1340">
        <v>2</v>
      </c>
      <c r="L1340" t="str">
        <f>VLOOKUP(Sales_Data17[[#This Row],[Product Description Index]],Products_Data[#All],2,0)</f>
        <v>Pants</v>
      </c>
      <c r="M1340">
        <v>3</v>
      </c>
      <c r="N1340" s="9">
        <v>292.56666666666666</v>
      </c>
      <c r="O1340" s="9">
        <f>Sales_Data17[[#This Row],[Order Quantity]]*Sales_Data17[[#This Row],[Unit Price]]</f>
        <v>877.7</v>
      </c>
      <c r="P1340" s="9">
        <v>231.12766666666664</v>
      </c>
      <c r="Q1340" s="9">
        <f>Sales_Data17[[#This Row],[Line Total]]-(Sales_Data17[[#This Row],[Total Unit Cost]]*Sales_Data17[[#This Row],[Order Quantity]])</f>
        <v>184.31700000000012</v>
      </c>
      <c r="R1340" s="1" t="str">
        <f>TEXT(Sales_Data17[[#This Row],[OrderDate]],"MMM")</f>
        <v>Oct</v>
      </c>
      <c r="S1340" s="1" t="str">
        <f t="shared" si="20"/>
        <v>2012</v>
      </c>
    </row>
    <row r="1341" spans="1:19">
      <c r="A1341" t="s">
        <v>1364</v>
      </c>
      <c r="B1341" s="2">
        <v>41210</v>
      </c>
      <c r="C1341" s="2" t="str">
        <f>VLOOKUP(Sales_Data17[[#This Row],[Customer Name Index]],Customer_Data[#All],2,0)</f>
        <v>ETUDE Ltd</v>
      </c>
      <c r="D1341">
        <v>4</v>
      </c>
      <c r="E1341" t="s">
        <v>4</v>
      </c>
      <c r="F1341" t="s">
        <v>8168</v>
      </c>
      <c r="G1341" t="s">
        <v>8027</v>
      </c>
      <c r="H1341" t="str">
        <f>VLOOKUP(Sales_Data17[[#This Row],[Delivery Region Index]],Regions_Table[#All],2,0)</f>
        <v>New South Wales</v>
      </c>
      <c r="I1341" t="str">
        <f>VLOOKUP(Sales_Data17[[#This Row],[Delivery Region Index]],Regions_Table[#All],3,0)</f>
        <v>Grafton</v>
      </c>
      <c r="J1341">
        <v>11</v>
      </c>
      <c r="K1341">
        <v>2</v>
      </c>
      <c r="L1341" t="str">
        <f>VLOOKUP(Sales_Data17[[#This Row],[Product Description Index]],Products_Data[#All],2,0)</f>
        <v>Pants</v>
      </c>
      <c r="M1341">
        <v>6</v>
      </c>
      <c r="N1341" s="9">
        <v>209.1888888888889</v>
      </c>
      <c r="O1341" s="9">
        <f>Sales_Data17[[#This Row],[Order Quantity]]*Sales_Data17[[#This Row],[Unit Price]]</f>
        <v>1255.1333333333334</v>
      </c>
      <c r="P1341" s="9">
        <v>106.68633333333334</v>
      </c>
      <c r="Q1341" s="9">
        <f>Sales_Data17[[#This Row],[Line Total]]-(Sales_Data17[[#This Row],[Total Unit Cost]]*Sales_Data17[[#This Row],[Order Quantity]])</f>
        <v>615.01533333333339</v>
      </c>
      <c r="R1341" s="1" t="str">
        <f>TEXT(Sales_Data17[[#This Row],[OrderDate]],"MMM")</f>
        <v>Oct</v>
      </c>
      <c r="S1341" s="1" t="str">
        <f t="shared" si="20"/>
        <v>2012</v>
      </c>
    </row>
    <row r="1342" spans="1:19">
      <c r="A1342" t="s">
        <v>1365</v>
      </c>
      <c r="B1342" s="2">
        <v>41210</v>
      </c>
      <c r="C1342" s="2" t="str">
        <f>VLOOKUP(Sales_Data17[[#This Row],[Customer Name Index]],Customer_Data[#All],2,0)</f>
        <v>Apollo Ltd</v>
      </c>
      <c r="D1342">
        <v>11</v>
      </c>
      <c r="E1342" t="s">
        <v>4</v>
      </c>
      <c r="F1342" t="s">
        <v>8168</v>
      </c>
      <c r="G1342" t="s">
        <v>8026</v>
      </c>
      <c r="H1342" t="str">
        <f>VLOOKUP(Sales_Data17[[#This Row],[Delivery Region Index]],Regions_Table[#All],2,0)</f>
        <v>Queensland</v>
      </c>
      <c r="I1342" t="str">
        <f>VLOOKUP(Sales_Data17[[#This Row],[Delivery Region Index]],Regions_Table[#All],3,0)</f>
        <v>Gold Coast</v>
      </c>
      <c r="J1342">
        <v>31</v>
      </c>
      <c r="K1342">
        <v>5</v>
      </c>
      <c r="L1342" t="str">
        <f>VLOOKUP(Sales_Data17[[#This Row],[Product Description Index]],Products_Data[#All],2,0)</f>
        <v>Hats</v>
      </c>
      <c r="M1342">
        <v>7</v>
      </c>
      <c r="N1342" s="9">
        <v>302.24444444444447</v>
      </c>
      <c r="O1342" s="9">
        <f>Sales_Data17[[#This Row],[Order Quantity]]*Sales_Data17[[#This Row],[Unit Price]]</f>
        <v>2115.7111111111112</v>
      </c>
      <c r="P1342" s="9">
        <v>139.03244444444445</v>
      </c>
      <c r="Q1342" s="9">
        <f>Sales_Data17[[#This Row],[Line Total]]-(Sales_Data17[[#This Row],[Total Unit Cost]]*Sales_Data17[[#This Row],[Order Quantity]])</f>
        <v>1142.4839999999999</v>
      </c>
      <c r="R1342" s="1" t="str">
        <f>TEXT(Sales_Data17[[#This Row],[OrderDate]],"MMM")</f>
        <v>Oct</v>
      </c>
      <c r="S1342" s="1" t="str">
        <f t="shared" si="20"/>
        <v>2012</v>
      </c>
    </row>
    <row r="1343" spans="1:19">
      <c r="A1343" t="s">
        <v>1366</v>
      </c>
      <c r="B1343" s="2">
        <v>41210</v>
      </c>
      <c r="C1343" s="2" t="str">
        <f>VLOOKUP(Sales_Data17[[#This Row],[Customer Name Index]],Customer_Data[#All],2,0)</f>
        <v>Pacific Ltd</v>
      </c>
      <c r="D1343">
        <v>20</v>
      </c>
      <c r="E1343" t="s">
        <v>3</v>
      </c>
      <c r="F1343" t="s">
        <v>8168</v>
      </c>
      <c r="G1343" t="s">
        <v>8028</v>
      </c>
      <c r="H1343" t="str">
        <f>VLOOKUP(Sales_Data17[[#This Row],[Delivery Region Index]],Regions_Table[#All],2,0)</f>
        <v>Victoria</v>
      </c>
      <c r="I1343" t="str">
        <f>VLOOKUP(Sales_Data17[[#This Row],[Delivery Region Index]],Regions_Table[#All],3,0)</f>
        <v>Wangaratta</v>
      </c>
      <c r="J1343">
        <v>56</v>
      </c>
      <c r="K1343">
        <v>8</v>
      </c>
      <c r="L1343" t="str">
        <f>VLOOKUP(Sales_Data17[[#This Row],[Product Description Index]],Products_Data[#All],2,0)</f>
        <v>Shoes</v>
      </c>
      <c r="M1343">
        <v>3</v>
      </c>
      <c r="N1343" s="9">
        <v>655.8555555555555</v>
      </c>
      <c r="O1343" s="9">
        <f>Sales_Data17[[#This Row],[Order Quantity]]*Sales_Data17[[#This Row],[Unit Price]]</f>
        <v>1967.5666666666666</v>
      </c>
      <c r="P1343" s="9">
        <v>393.51333333333332</v>
      </c>
      <c r="Q1343" s="9">
        <f>Sales_Data17[[#This Row],[Line Total]]-(Sales_Data17[[#This Row],[Total Unit Cost]]*Sales_Data17[[#This Row],[Order Quantity]])</f>
        <v>787.02666666666664</v>
      </c>
      <c r="R1343" s="1" t="str">
        <f>TEXT(Sales_Data17[[#This Row],[OrderDate]],"MMM")</f>
        <v>Oct</v>
      </c>
      <c r="S1343" s="1" t="str">
        <f t="shared" si="20"/>
        <v>2012</v>
      </c>
    </row>
    <row r="1344" spans="1:19">
      <c r="A1344" t="s">
        <v>1367</v>
      </c>
      <c r="B1344" s="2">
        <v>41210</v>
      </c>
      <c r="C1344" s="2" t="str">
        <f>VLOOKUP(Sales_Data17[[#This Row],[Customer Name Index]],Customer_Data[#All],2,0)</f>
        <v>Medsep Group</v>
      </c>
      <c r="D1344">
        <v>8</v>
      </c>
      <c r="E1344" t="s">
        <v>2</v>
      </c>
      <c r="F1344" t="s">
        <v>8168</v>
      </c>
      <c r="G1344" t="s">
        <v>8027</v>
      </c>
      <c r="H1344" t="str">
        <f>VLOOKUP(Sales_Data17[[#This Row],[Delivery Region Index]],Regions_Table[#All],2,0)</f>
        <v>New South Wales</v>
      </c>
      <c r="I1344" t="str">
        <f>VLOOKUP(Sales_Data17[[#This Row],[Delivery Region Index]],Regions_Table[#All],3,0)</f>
        <v>Wagga Wagga</v>
      </c>
      <c r="J1344">
        <v>23</v>
      </c>
      <c r="K1344">
        <v>4</v>
      </c>
      <c r="L1344" t="str">
        <f>VLOOKUP(Sales_Data17[[#This Row],[Product Description Index]],Products_Data[#All],2,0)</f>
        <v>Jeans</v>
      </c>
      <c r="M1344">
        <v>9</v>
      </c>
      <c r="N1344" s="9">
        <v>117.62222222222223</v>
      </c>
      <c r="O1344" s="9">
        <f>Sales_Data17[[#This Row],[Order Quantity]]*Sales_Data17[[#This Row],[Unit Price]]</f>
        <v>1058.6000000000001</v>
      </c>
      <c r="P1344" s="9">
        <v>50.577555555555563</v>
      </c>
      <c r="Q1344" s="9">
        <f>Sales_Data17[[#This Row],[Line Total]]-(Sales_Data17[[#This Row],[Total Unit Cost]]*Sales_Data17[[#This Row],[Order Quantity]])</f>
        <v>603.40200000000004</v>
      </c>
      <c r="R1344" s="1" t="str">
        <f>TEXT(Sales_Data17[[#This Row],[OrderDate]],"MMM")</f>
        <v>Oct</v>
      </c>
      <c r="S1344" s="1" t="str">
        <f t="shared" si="20"/>
        <v>2012</v>
      </c>
    </row>
    <row r="1345" spans="1:19">
      <c r="A1345" t="s">
        <v>1368</v>
      </c>
      <c r="B1345" s="2">
        <v>41210</v>
      </c>
      <c r="C1345" s="2" t="str">
        <f>VLOOKUP(Sales_Data17[[#This Row],[Customer Name Index]],Customer_Data[#All],2,0)</f>
        <v>PEDIFIX, Corp</v>
      </c>
      <c r="D1345">
        <v>6</v>
      </c>
      <c r="E1345" t="s">
        <v>2</v>
      </c>
      <c r="F1345" t="s">
        <v>8168</v>
      </c>
      <c r="G1345" t="s">
        <v>8027</v>
      </c>
      <c r="H1345" t="str">
        <f>VLOOKUP(Sales_Data17[[#This Row],[Delivery Region Index]],Regions_Table[#All],2,0)</f>
        <v>New South Wales</v>
      </c>
      <c r="I1345" t="str">
        <f>VLOOKUP(Sales_Data17[[#This Row],[Delivery Region Index]],Regions_Table[#All],3,0)</f>
        <v>Orange</v>
      </c>
      <c r="J1345">
        <v>18</v>
      </c>
      <c r="K1345">
        <v>3</v>
      </c>
      <c r="L1345" t="str">
        <f>VLOOKUP(Sales_Data17[[#This Row],[Product Description Index]],Products_Data[#All],2,0)</f>
        <v>Sunglasses</v>
      </c>
      <c r="M1345">
        <v>2</v>
      </c>
      <c r="N1345" s="9">
        <v>120.60000000000001</v>
      </c>
      <c r="O1345" s="9">
        <f>Sales_Data17[[#This Row],[Order Quantity]]*Sales_Data17[[#This Row],[Unit Price]]</f>
        <v>241.20000000000002</v>
      </c>
      <c r="P1345" s="9">
        <v>66.330000000000013</v>
      </c>
      <c r="Q1345" s="9">
        <f>Sales_Data17[[#This Row],[Line Total]]-(Sales_Data17[[#This Row],[Total Unit Cost]]*Sales_Data17[[#This Row],[Order Quantity]])</f>
        <v>108.53999999999999</v>
      </c>
      <c r="R1345" s="1" t="str">
        <f>TEXT(Sales_Data17[[#This Row],[OrderDate]],"MMM")</f>
        <v>Oct</v>
      </c>
      <c r="S1345" s="1" t="str">
        <f t="shared" si="20"/>
        <v>2012</v>
      </c>
    </row>
    <row r="1346" spans="1:19">
      <c r="A1346" t="s">
        <v>1369</v>
      </c>
      <c r="B1346" s="2">
        <v>41210</v>
      </c>
      <c r="C1346" s="2" t="str">
        <f>VLOOKUP(Sales_Data17[[#This Row],[Customer Name Index]],Customer_Data[#All],2,0)</f>
        <v xml:space="preserve">Linde </v>
      </c>
      <c r="D1346">
        <v>14</v>
      </c>
      <c r="E1346" t="s">
        <v>4</v>
      </c>
      <c r="F1346" t="s">
        <v>8168</v>
      </c>
      <c r="G1346" t="s">
        <v>8026</v>
      </c>
      <c r="H1346" t="str">
        <f>VLOOKUP(Sales_Data17[[#This Row],[Delivery Region Index]],Regions_Table[#All],2,0)</f>
        <v>Queensland</v>
      </c>
      <c r="I1346" t="str">
        <f>VLOOKUP(Sales_Data17[[#This Row],[Delivery Region Index]],Regions_Table[#All],3,0)</f>
        <v>Nambour</v>
      </c>
      <c r="J1346">
        <v>39</v>
      </c>
      <c r="K1346">
        <v>6</v>
      </c>
      <c r="L1346" t="str">
        <f>VLOOKUP(Sales_Data17[[#This Row],[Product Description Index]],Products_Data[#All],2,0)</f>
        <v>Socks</v>
      </c>
      <c r="M1346">
        <v>2</v>
      </c>
      <c r="N1346" s="9">
        <v>251.62222222222221</v>
      </c>
      <c r="O1346" s="9">
        <f>Sales_Data17[[#This Row],[Order Quantity]]*Sales_Data17[[#This Row],[Unit Price]]</f>
        <v>503.24444444444441</v>
      </c>
      <c r="P1346" s="9">
        <v>108.19755555555554</v>
      </c>
      <c r="Q1346" s="9">
        <f>Sales_Data17[[#This Row],[Line Total]]-(Sales_Data17[[#This Row],[Total Unit Cost]]*Sales_Data17[[#This Row],[Order Quantity]])</f>
        <v>286.84933333333333</v>
      </c>
      <c r="R1346" s="1" t="str">
        <f>TEXT(Sales_Data17[[#This Row],[OrderDate]],"MMM")</f>
        <v>Oct</v>
      </c>
      <c r="S1346" s="1" t="str">
        <f t="shared" ref="S1346:S1409" si="21">TEXT(B1346,"YYY")</f>
        <v>2012</v>
      </c>
    </row>
    <row r="1347" spans="1:19">
      <c r="A1347" t="s">
        <v>1370</v>
      </c>
      <c r="B1347" s="2">
        <v>41210</v>
      </c>
      <c r="C1347" s="2" t="str">
        <f>VLOOKUP(Sales_Data17[[#This Row],[Customer Name Index]],Customer_Data[#All],2,0)</f>
        <v>Procter Corp</v>
      </c>
      <c r="D1347">
        <v>5</v>
      </c>
      <c r="E1347" t="s">
        <v>3</v>
      </c>
      <c r="F1347" t="s">
        <v>8168</v>
      </c>
      <c r="G1347" t="s">
        <v>8027</v>
      </c>
      <c r="H1347" t="str">
        <f>VLOOKUP(Sales_Data17[[#This Row],[Delivery Region Index]],Regions_Table[#All],2,0)</f>
        <v>New South Wales</v>
      </c>
      <c r="I1347" t="str">
        <f>VLOOKUP(Sales_Data17[[#This Row],[Delivery Region Index]],Regions_Table[#All],3,0)</f>
        <v>Lismore</v>
      </c>
      <c r="J1347">
        <v>14</v>
      </c>
      <c r="K1347">
        <v>2</v>
      </c>
      <c r="L1347" t="str">
        <f>VLOOKUP(Sales_Data17[[#This Row],[Product Description Index]],Products_Data[#All],2,0)</f>
        <v>Pants</v>
      </c>
      <c r="M1347">
        <v>1</v>
      </c>
      <c r="N1347" s="9">
        <v>90.077777777777783</v>
      </c>
      <c r="O1347" s="9">
        <f>Sales_Data17[[#This Row],[Order Quantity]]*Sales_Data17[[#This Row],[Unit Price]]</f>
        <v>90.077777777777783</v>
      </c>
      <c r="P1347" s="9">
        <v>54.046666666666667</v>
      </c>
      <c r="Q1347" s="9">
        <f>Sales_Data17[[#This Row],[Line Total]]-(Sales_Data17[[#This Row],[Total Unit Cost]]*Sales_Data17[[#This Row],[Order Quantity]])</f>
        <v>36.031111111111116</v>
      </c>
      <c r="R1347" s="1" t="str">
        <f>TEXT(Sales_Data17[[#This Row],[OrderDate]],"MMM")</f>
        <v>Oct</v>
      </c>
      <c r="S1347" s="1" t="str">
        <f t="shared" si="21"/>
        <v>2012</v>
      </c>
    </row>
    <row r="1348" spans="1:19">
      <c r="A1348" t="s">
        <v>1371</v>
      </c>
      <c r="B1348" s="2">
        <v>41211</v>
      </c>
      <c r="C1348" s="2" t="str">
        <f>VLOOKUP(Sales_Data17[[#This Row],[Customer Name Index]],Customer_Data[#All],2,0)</f>
        <v xml:space="preserve">Linde </v>
      </c>
      <c r="D1348">
        <v>14</v>
      </c>
      <c r="E1348" t="s">
        <v>4</v>
      </c>
      <c r="F1348" t="s">
        <v>8168</v>
      </c>
      <c r="G1348" t="s">
        <v>8026</v>
      </c>
      <c r="H1348" t="str">
        <f>VLOOKUP(Sales_Data17[[#This Row],[Delivery Region Index]],Regions_Table[#All],2,0)</f>
        <v>Queensland</v>
      </c>
      <c r="I1348" t="str">
        <f>VLOOKUP(Sales_Data17[[#This Row],[Delivery Region Index]],Regions_Table[#All],3,0)</f>
        <v>Rockhampton</v>
      </c>
      <c r="J1348">
        <v>41</v>
      </c>
      <c r="K1348">
        <v>6</v>
      </c>
      <c r="L1348" t="str">
        <f>VLOOKUP(Sales_Data17[[#This Row],[Product Description Index]],Products_Data[#All],2,0)</f>
        <v>Socks</v>
      </c>
      <c r="M1348">
        <v>9</v>
      </c>
      <c r="N1348" s="9">
        <v>436.98888888888888</v>
      </c>
      <c r="O1348" s="9">
        <f>Sales_Data17[[#This Row],[Order Quantity]]*Sales_Data17[[#This Row],[Unit Price]]</f>
        <v>3932.9</v>
      </c>
      <c r="P1348" s="9">
        <v>179.16544444444446</v>
      </c>
      <c r="Q1348" s="9">
        <f>Sales_Data17[[#This Row],[Line Total]]-(Sales_Data17[[#This Row],[Total Unit Cost]]*Sales_Data17[[#This Row],[Order Quantity]])</f>
        <v>2320.4110000000001</v>
      </c>
      <c r="R1348" s="1" t="str">
        <f>TEXT(Sales_Data17[[#This Row],[OrderDate]],"MMM")</f>
        <v>Oct</v>
      </c>
      <c r="S1348" s="1" t="str">
        <f t="shared" si="21"/>
        <v>2012</v>
      </c>
    </row>
    <row r="1349" spans="1:19">
      <c r="A1349" t="s">
        <v>1372</v>
      </c>
      <c r="B1349" s="2">
        <v>41212</v>
      </c>
      <c r="C1349" s="2" t="str">
        <f>VLOOKUP(Sales_Data17[[#This Row],[Customer Name Index]],Customer_Data[#All],2,0)</f>
        <v>New Ltd</v>
      </c>
      <c r="D1349">
        <v>7</v>
      </c>
      <c r="E1349" t="s">
        <v>4</v>
      </c>
      <c r="F1349" t="s">
        <v>8168</v>
      </c>
      <c r="G1349" t="s">
        <v>8027</v>
      </c>
      <c r="H1349" t="str">
        <f>VLOOKUP(Sales_Data17[[#This Row],[Delivery Region Index]],Regions_Table[#All],2,0)</f>
        <v>New South Wales</v>
      </c>
      <c r="I1349" t="str">
        <f>VLOOKUP(Sales_Data17[[#This Row],[Delivery Region Index]],Regions_Table[#All],3,0)</f>
        <v>Queanbeyan</v>
      </c>
      <c r="J1349">
        <v>20</v>
      </c>
      <c r="K1349">
        <v>3</v>
      </c>
      <c r="L1349" t="str">
        <f>VLOOKUP(Sales_Data17[[#This Row],[Product Description Index]],Products_Data[#All],2,0)</f>
        <v>Sunglasses</v>
      </c>
      <c r="M1349">
        <v>8</v>
      </c>
      <c r="N1349" s="9">
        <v>446.66666666666669</v>
      </c>
      <c r="O1349" s="9">
        <f>Sales_Data17[[#This Row],[Order Quantity]]*Sales_Data17[[#This Row],[Unit Price]]</f>
        <v>3573.3333333333335</v>
      </c>
      <c r="P1349" s="9">
        <v>335</v>
      </c>
      <c r="Q1349" s="9">
        <f>Sales_Data17[[#This Row],[Line Total]]-(Sales_Data17[[#This Row],[Total Unit Cost]]*Sales_Data17[[#This Row],[Order Quantity]])</f>
        <v>893.33333333333348</v>
      </c>
      <c r="R1349" s="1" t="str">
        <f>TEXT(Sales_Data17[[#This Row],[OrderDate]],"MMM")</f>
        <v>Oct</v>
      </c>
      <c r="S1349" s="1" t="str">
        <f t="shared" si="21"/>
        <v>2012</v>
      </c>
    </row>
    <row r="1350" spans="1:19">
      <c r="A1350" t="s">
        <v>1373</v>
      </c>
      <c r="B1350" s="2">
        <v>41212</v>
      </c>
      <c r="C1350" s="2" t="str">
        <f>VLOOKUP(Sales_Data17[[#This Row],[Customer Name Index]],Customer_Data[#All],2,0)</f>
        <v>Avon Corp</v>
      </c>
      <c r="D1350">
        <v>1</v>
      </c>
      <c r="E1350" t="s">
        <v>4</v>
      </c>
      <c r="F1350" t="s">
        <v>8168</v>
      </c>
      <c r="G1350" t="s">
        <v>8027</v>
      </c>
      <c r="H1350" t="str">
        <f>VLOOKUP(Sales_Data17[[#This Row],[Delivery Region Index]],Regions_Table[#All],2,0)</f>
        <v>New South Wales</v>
      </c>
      <c r="I1350" t="str">
        <f>VLOOKUP(Sales_Data17[[#This Row],[Delivery Region Index]],Regions_Table[#All],3,0)</f>
        <v>Armidale</v>
      </c>
      <c r="J1350">
        <v>3</v>
      </c>
      <c r="K1350">
        <v>1</v>
      </c>
      <c r="L1350" t="str">
        <f>VLOOKUP(Sales_Data17[[#This Row],[Product Description Index]],Products_Data[#All],2,0)</f>
        <v>Shirts</v>
      </c>
      <c r="M1350">
        <v>2</v>
      </c>
      <c r="N1350" s="9">
        <v>725.83333333333337</v>
      </c>
      <c r="O1350" s="9">
        <f>Sales_Data17[[#This Row],[Order Quantity]]*Sales_Data17[[#This Row],[Unit Price]]</f>
        <v>1451.6666666666667</v>
      </c>
      <c r="P1350" s="9">
        <v>609.70000000000005</v>
      </c>
      <c r="Q1350" s="9">
        <f>Sales_Data17[[#This Row],[Line Total]]-(Sales_Data17[[#This Row],[Total Unit Cost]]*Sales_Data17[[#This Row],[Order Quantity]])</f>
        <v>232.26666666666665</v>
      </c>
      <c r="R1350" s="1" t="str">
        <f>TEXT(Sales_Data17[[#This Row],[OrderDate]],"MMM")</f>
        <v>Oct</v>
      </c>
      <c r="S1350" s="1" t="str">
        <f t="shared" si="21"/>
        <v>2012</v>
      </c>
    </row>
    <row r="1351" spans="1:19">
      <c r="A1351" t="s">
        <v>1374</v>
      </c>
      <c r="B1351" s="2">
        <v>41212</v>
      </c>
      <c r="C1351" s="2" t="str">
        <f>VLOOKUP(Sales_Data17[[#This Row],[Customer Name Index]],Customer_Data[#All],2,0)</f>
        <v xml:space="preserve">Qualitest </v>
      </c>
      <c r="D1351">
        <v>19</v>
      </c>
      <c r="E1351" t="s">
        <v>4</v>
      </c>
      <c r="F1351" t="s">
        <v>8168</v>
      </c>
      <c r="G1351" t="s">
        <v>8028</v>
      </c>
      <c r="H1351" t="str">
        <f>VLOOKUP(Sales_Data17[[#This Row],[Delivery Region Index]],Regions_Table[#All],2,0)</f>
        <v>Victoria</v>
      </c>
      <c r="I1351" t="str">
        <f>VLOOKUP(Sales_Data17[[#This Row],[Delivery Region Index]],Regions_Table[#All],3,0)</f>
        <v>Swan Hill</v>
      </c>
      <c r="J1351">
        <v>55</v>
      </c>
      <c r="K1351">
        <v>8</v>
      </c>
      <c r="L1351" t="str">
        <f>VLOOKUP(Sales_Data17[[#This Row],[Product Description Index]],Products_Data[#All],2,0)</f>
        <v>Shoes</v>
      </c>
      <c r="M1351">
        <v>9</v>
      </c>
      <c r="N1351" s="9">
        <v>83.37777777777778</v>
      </c>
      <c r="O1351" s="9">
        <f>Sales_Data17[[#This Row],[Order Quantity]]*Sales_Data17[[#This Row],[Unit Price]]</f>
        <v>750.4</v>
      </c>
      <c r="P1351" s="9">
        <v>45.024000000000001</v>
      </c>
      <c r="Q1351" s="9">
        <f>Sales_Data17[[#This Row],[Line Total]]-(Sales_Data17[[#This Row],[Total Unit Cost]]*Sales_Data17[[#This Row],[Order Quantity]])</f>
        <v>345.18399999999997</v>
      </c>
      <c r="R1351" s="1" t="str">
        <f>TEXT(Sales_Data17[[#This Row],[OrderDate]],"MMM")</f>
        <v>Oct</v>
      </c>
      <c r="S1351" s="1" t="str">
        <f t="shared" si="21"/>
        <v>2012</v>
      </c>
    </row>
    <row r="1352" spans="1:19">
      <c r="A1352" t="s">
        <v>1375</v>
      </c>
      <c r="B1352" s="2">
        <v>41212</v>
      </c>
      <c r="C1352" s="2" t="str">
        <f>VLOOKUP(Sales_Data17[[#This Row],[Customer Name Index]],Customer_Data[#All],2,0)</f>
        <v>PEDIFIX, Corp</v>
      </c>
      <c r="D1352">
        <v>6</v>
      </c>
      <c r="E1352" t="s">
        <v>4</v>
      </c>
      <c r="F1352" t="s">
        <v>8168</v>
      </c>
      <c r="G1352" t="s">
        <v>8027</v>
      </c>
      <c r="H1352" t="str">
        <f>VLOOKUP(Sales_Data17[[#This Row],[Delivery Region Index]],Regions_Table[#All],2,0)</f>
        <v>New South Wales</v>
      </c>
      <c r="I1352" t="str">
        <f>VLOOKUP(Sales_Data17[[#This Row],[Delivery Region Index]],Regions_Table[#All],3,0)</f>
        <v>Newcastle</v>
      </c>
      <c r="J1352">
        <v>16</v>
      </c>
      <c r="K1352">
        <v>3</v>
      </c>
      <c r="L1352" t="str">
        <f>VLOOKUP(Sales_Data17[[#This Row],[Product Description Index]],Products_Data[#All],2,0)</f>
        <v>Sunglasses</v>
      </c>
      <c r="M1352">
        <v>8</v>
      </c>
      <c r="N1352" s="9">
        <v>215.88888888888889</v>
      </c>
      <c r="O1352" s="9">
        <f>Sales_Data17[[#This Row],[Order Quantity]]*Sales_Data17[[#This Row],[Unit Price]]</f>
        <v>1727.1111111111111</v>
      </c>
      <c r="P1352" s="9">
        <v>86.355555555555554</v>
      </c>
      <c r="Q1352" s="9">
        <f>Sales_Data17[[#This Row],[Line Total]]-(Sales_Data17[[#This Row],[Total Unit Cost]]*Sales_Data17[[#This Row],[Order Quantity]])</f>
        <v>1036.2666666666667</v>
      </c>
      <c r="R1352" s="1" t="str">
        <f>TEXT(Sales_Data17[[#This Row],[OrderDate]],"MMM")</f>
        <v>Oct</v>
      </c>
      <c r="S1352" s="1" t="str">
        <f t="shared" si="21"/>
        <v>2012</v>
      </c>
    </row>
    <row r="1353" spans="1:19">
      <c r="A1353" t="s">
        <v>1376</v>
      </c>
      <c r="B1353" s="2">
        <v>41212</v>
      </c>
      <c r="C1353" s="2" t="str">
        <f>VLOOKUP(Sales_Data17[[#This Row],[Customer Name Index]],Customer_Data[#All],2,0)</f>
        <v xml:space="preserve">Linde </v>
      </c>
      <c r="D1353">
        <v>14</v>
      </c>
      <c r="E1353" t="s">
        <v>2</v>
      </c>
      <c r="F1353" t="s">
        <v>8168</v>
      </c>
      <c r="G1353" t="s">
        <v>8026</v>
      </c>
      <c r="H1353" t="str">
        <f>VLOOKUP(Sales_Data17[[#This Row],[Delivery Region Index]],Regions_Table[#All],2,0)</f>
        <v>Queensland</v>
      </c>
      <c r="I1353" t="str">
        <f>VLOOKUP(Sales_Data17[[#This Row],[Delivery Region Index]],Regions_Table[#All],3,0)</f>
        <v>Redcliffe</v>
      </c>
      <c r="J1353">
        <v>40</v>
      </c>
      <c r="K1353">
        <v>6</v>
      </c>
      <c r="L1353" t="str">
        <f>VLOOKUP(Sales_Data17[[#This Row],[Product Description Index]],Products_Data[#All],2,0)</f>
        <v>Socks</v>
      </c>
      <c r="M1353">
        <v>9</v>
      </c>
      <c r="N1353" s="9">
        <v>115.38888888888889</v>
      </c>
      <c r="O1353" s="9">
        <f>Sales_Data17[[#This Row],[Order Quantity]]*Sales_Data17[[#This Row],[Unit Price]]</f>
        <v>1038.5</v>
      </c>
      <c r="P1353" s="9">
        <v>65.771666666666661</v>
      </c>
      <c r="Q1353" s="9">
        <f>Sales_Data17[[#This Row],[Line Total]]-(Sales_Data17[[#This Row],[Total Unit Cost]]*Sales_Data17[[#This Row],[Order Quantity]])</f>
        <v>446.55500000000006</v>
      </c>
      <c r="R1353" s="1" t="str">
        <f>TEXT(Sales_Data17[[#This Row],[OrderDate]],"MMM")</f>
        <v>Oct</v>
      </c>
      <c r="S1353" s="1" t="str">
        <f t="shared" si="21"/>
        <v>2012</v>
      </c>
    </row>
    <row r="1354" spans="1:19">
      <c r="A1354" t="s">
        <v>1377</v>
      </c>
      <c r="B1354" s="2">
        <v>41213</v>
      </c>
      <c r="C1354" s="2" t="str">
        <f>VLOOKUP(Sales_Data17[[#This Row],[Customer Name Index]],Customer_Data[#All],2,0)</f>
        <v>Pacific Ltd</v>
      </c>
      <c r="D1354">
        <v>20</v>
      </c>
      <c r="E1354" t="s">
        <v>4</v>
      </c>
      <c r="F1354" t="s">
        <v>8168</v>
      </c>
      <c r="G1354" t="s">
        <v>8028</v>
      </c>
      <c r="H1354" t="str">
        <f>VLOOKUP(Sales_Data17[[#This Row],[Delivery Region Index]],Regions_Table[#All],2,0)</f>
        <v>Victoria</v>
      </c>
      <c r="I1354" t="str">
        <f>VLOOKUP(Sales_Data17[[#This Row],[Delivery Region Index]],Regions_Table[#All],3,0)</f>
        <v>Wodonga</v>
      </c>
      <c r="J1354">
        <v>58</v>
      </c>
      <c r="K1354">
        <v>8</v>
      </c>
      <c r="L1354" t="str">
        <f>VLOOKUP(Sales_Data17[[#This Row],[Product Description Index]],Products_Data[#All],2,0)</f>
        <v>Shoes</v>
      </c>
      <c r="M1354">
        <v>2</v>
      </c>
      <c r="N1354" s="9">
        <v>434.01111111111112</v>
      </c>
      <c r="O1354" s="9">
        <f>Sales_Data17[[#This Row],[Order Quantity]]*Sales_Data17[[#This Row],[Unit Price]]</f>
        <v>868.02222222222224</v>
      </c>
      <c r="P1354" s="9">
        <v>325.50833333333333</v>
      </c>
      <c r="Q1354" s="9">
        <f>Sales_Data17[[#This Row],[Line Total]]-(Sales_Data17[[#This Row],[Total Unit Cost]]*Sales_Data17[[#This Row],[Order Quantity]])</f>
        <v>217.00555555555559</v>
      </c>
      <c r="R1354" s="1" t="str">
        <f>TEXT(Sales_Data17[[#This Row],[OrderDate]],"MMM")</f>
        <v>Oct</v>
      </c>
      <c r="S1354" s="1" t="str">
        <f t="shared" si="21"/>
        <v>2012</v>
      </c>
    </row>
    <row r="1355" spans="1:19">
      <c r="A1355" t="s">
        <v>1378</v>
      </c>
      <c r="B1355" s="2">
        <v>41213</v>
      </c>
      <c r="C1355" s="2" t="str">
        <f>VLOOKUP(Sales_Data17[[#This Row],[Customer Name Index]],Customer_Data[#All],2,0)</f>
        <v>Medsep Group</v>
      </c>
      <c r="D1355">
        <v>8</v>
      </c>
      <c r="E1355" t="s">
        <v>3</v>
      </c>
      <c r="F1355" t="s">
        <v>8168</v>
      </c>
      <c r="G1355" t="s">
        <v>8027</v>
      </c>
      <c r="H1355" t="str">
        <f>VLOOKUP(Sales_Data17[[#This Row],[Delivery Region Index]],Regions_Table[#All],2,0)</f>
        <v>New South Wales</v>
      </c>
      <c r="I1355" t="str">
        <f>VLOOKUP(Sales_Data17[[#This Row],[Delivery Region Index]],Regions_Table[#All],3,0)</f>
        <v>Wagga Wagga</v>
      </c>
      <c r="J1355">
        <v>23</v>
      </c>
      <c r="K1355">
        <v>4</v>
      </c>
      <c r="L1355" t="str">
        <f>VLOOKUP(Sales_Data17[[#This Row],[Product Description Index]],Products_Data[#All],2,0)</f>
        <v>Jeans</v>
      </c>
      <c r="M1355">
        <v>6</v>
      </c>
      <c r="N1355" s="9">
        <v>86.355555555555554</v>
      </c>
      <c r="O1355" s="9">
        <f>Sales_Data17[[#This Row],[Order Quantity]]*Sales_Data17[[#This Row],[Unit Price]]</f>
        <v>518.13333333333333</v>
      </c>
      <c r="P1355" s="9">
        <v>45.768444444444448</v>
      </c>
      <c r="Q1355" s="9">
        <f>Sales_Data17[[#This Row],[Line Total]]-(Sales_Data17[[#This Row],[Total Unit Cost]]*Sales_Data17[[#This Row],[Order Quantity]])</f>
        <v>243.52266666666662</v>
      </c>
      <c r="R1355" s="1" t="str">
        <f>TEXT(Sales_Data17[[#This Row],[OrderDate]],"MMM")</f>
        <v>Oct</v>
      </c>
      <c r="S1355" s="1" t="str">
        <f t="shared" si="21"/>
        <v>2012</v>
      </c>
    </row>
    <row r="1356" spans="1:19">
      <c r="A1356" t="s">
        <v>1379</v>
      </c>
      <c r="B1356" s="2">
        <v>41213</v>
      </c>
      <c r="C1356" s="2" t="str">
        <f>VLOOKUP(Sales_Data17[[#This Row],[Customer Name Index]],Customer_Data[#All],2,0)</f>
        <v>Medsep Group</v>
      </c>
      <c r="D1356">
        <v>8</v>
      </c>
      <c r="E1356" t="s">
        <v>4</v>
      </c>
      <c r="F1356" t="s">
        <v>8168</v>
      </c>
      <c r="G1356" t="s">
        <v>8027</v>
      </c>
      <c r="H1356" t="str">
        <f>VLOOKUP(Sales_Data17[[#This Row],[Delivery Region Index]],Regions_Table[#All],2,0)</f>
        <v>New South Wales</v>
      </c>
      <c r="I1356" t="str">
        <f>VLOOKUP(Sales_Data17[[#This Row],[Delivery Region Index]],Regions_Table[#All],3,0)</f>
        <v>Tweed Heads</v>
      </c>
      <c r="J1356">
        <v>22</v>
      </c>
      <c r="K1356">
        <v>3</v>
      </c>
      <c r="L1356" t="str">
        <f>VLOOKUP(Sales_Data17[[#This Row],[Product Description Index]],Products_Data[#All],2,0)</f>
        <v>Sunglasses</v>
      </c>
      <c r="M1356">
        <v>4</v>
      </c>
      <c r="N1356" s="9">
        <v>279.91111111111115</v>
      </c>
      <c r="O1356" s="9">
        <f>Sales_Data17[[#This Row],[Order Quantity]]*Sales_Data17[[#This Row],[Unit Price]]</f>
        <v>1119.6444444444446</v>
      </c>
      <c r="P1356" s="9">
        <v>114.76355555555557</v>
      </c>
      <c r="Q1356" s="9">
        <f>Sales_Data17[[#This Row],[Line Total]]-(Sales_Data17[[#This Row],[Total Unit Cost]]*Sales_Data17[[#This Row],[Order Quantity]])</f>
        <v>660.59022222222234</v>
      </c>
      <c r="R1356" s="1" t="str">
        <f>TEXT(Sales_Data17[[#This Row],[OrderDate]],"MMM")</f>
        <v>Oct</v>
      </c>
      <c r="S1356" s="1" t="str">
        <f t="shared" si="21"/>
        <v>2012</v>
      </c>
    </row>
    <row r="1357" spans="1:19">
      <c r="A1357" t="s">
        <v>1380</v>
      </c>
      <c r="B1357" s="2">
        <v>41213</v>
      </c>
      <c r="C1357" s="2" t="str">
        <f>VLOOKUP(Sales_Data17[[#This Row],[Customer Name Index]],Customer_Data[#All],2,0)</f>
        <v>21st Ltd</v>
      </c>
      <c r="D1357">
        <v>10</v>
      </c>
      <c r="E1357" t="s">
        <v>4</v>
      </c>
      <c r="F1357" t="s">
        <v>8168</v>
      </c>
      <c r="G1357" t="s">
        <v>8027</v>
      </c>
      <c r="H1357" t="str">
        <f>VLOOKUP(Sales_Data17[[#This Row],[Delivery Region Index]],Regions_Table[#All],2,0)</f>
        <v>Queensland</v>
      </c>
      <c r="I1357" t="str">
        <f>VLOOKUP(Sales_Data17[[#This Row],[Delivery Region Index]],Regions_Table[#All],3,0)</f>
        <v>Bundaberg</v>
      </c>
      <c r="J1357">
        <v>27</v>
      </c>
      <c r="K1357">
        <v>4</v>
      </c>
      <c r="L1357" t="str">
        <f>VLOOKUP(Sales_Data17[[#This Row],[Product Description Index]],Products_Data[#All],2,0)</f>
        <v>Jeans</v>
      </c>
      <c r="M1357">
        <v>1</v>
      </c>
      <c r="N1357" s="9">
        <v>436.98888888888888</v>
      </c>
      <c r="O1357" s="9">
        <f>Sales_Data17[[#This Row],[Order Quantity]]*Sales_Data17[[#This Row],[Unit Price]]</f>
        <v>436.98888888888888</v>
      </c>
      <c r="P1357" s="9">
        <v>301.52233333333334</v>
      </c>
      <c r="Q1357" s="9">
        <f>Sales_Data17[[#This Row],[Line Total]]-(Sales_Data17[[#This Row],[Total Unit Cost]]*Sales_Data17[[#This Row],[Order Quantity]])</f>
        <v>135.46655555555554</v>
      </c>
      <c r="R1357" s="1" t="str">
        <f>TEXT(Sales_Data17[[#This Row],[OrderDate]],"MMM")</f>
        <v>Oct</v>
      </c>
      <c r="S1357" s="1" t="str">
        <f t="shared" si="21"/>
        <v>2012</v>
      </c>
    </row>
    <row r="1358" spans="1:19">
      <c r="A1358" t="s">
        <v>1381</v>
      </c>
      <c r="B1358" s="2">
        <v>41214</v>
      </c>
      <c r="C1358" s="2" t="str">
        <f>VLOOKUP(Sales_Data17[[#This Row],[Customer Name Index]],Customer_Data[#All],2,0)</f>
        <v>Rochester Ltd</v>
      </c>
      <c r="D1358">
        <v>15</v>
      </c>
      <c r="E1358" t="s">
        <v>3</v>
      </c>
      <c r="F1358" t="s">
        <v>8168</v>
      </c>
      <c r="G1358" t="s">
        <v>8025</v>
      </c>
      <c r="H1358" t="str">
        <f>VLOOKUP(Sales_Data17[[#This Row],[Delivery Region Index]],Regions_Table[#All],2,0)</f>
        <v>Queensland</v>
      </c>
      <c r="I1358" t="str">
        <f>VLOOKUP(Sales_Data17[[#This Row],[Delivery Region Index]],Regions_Table[#All],3,0)</f>
        <v>Sunshine Coast</v>
      </c>
      <c r="J1358">
        <v>42</v>
      </c>
      <c r="K1358">
        <v>6</v>
      </c>
      <c r="L1358" t="str">
        <f>VLOOKUP(Sales_Data17[[#This Row],[Product Description Index]],Products_Data[#All],2,0)</f>
        <v>Socks</v>
      </c>
      <c r="M1358">
        <v>5</v>
      </c>
      <c r="N1358" s="9">
        <v>143.67777777777781</v>
      </c>
      <c r="O1358" s="9">
        <f>Sales_Data17[[#This Row],[Order Quantity]]*Sales_Data17[[#This Row],[Unit Price]]</f>
        <v>718.38888888888903</v>
      </c>
      <c r="P1358" s="9">
        <v>76.149222222222235</v>
      </c>
      <c r="Q1358" s="9">
        <f>Sales_Data17[[#This Row],[Line Total]]-(Sales_Data17[[#This Row],[Total Unit Cost]]*Sales_Data17[[#This Row],[Order Quantity]])</f>
        <v>337.64277777777784</v>
      </c>
      <c r="R1358" s="1" t="str">
        <f>TEXT(Sales_Data17[[#This Row],[OrderDate]],"MMM")</f>
        <v>Nov</v>
      </c>
      <c r="S1358" s="1" t="str">
        <f t="shared" si="21"/>
        <v>2012</v>
      </c>
    </row>
    <row r="1359" spans="1:19">
      <c r="A1359" t="s">
        <v>1382</v>
      </c>
      <c r="B1359" s="2">
        <v>41214</v>
      </c>
      <c r="C1359" s="2" t="str">
        <f>VLOOKUP(Sales_Data17[[#This Row],[Customer Name Index]],Customer_Data[#All],2,0)</f>
        <v>PEDIFIX, Corp</v>
      </c>
      <c r="D1359">
        <v>6</v>
      </c>
      <c r="E1359" t="s">
        <v>4</v>
      </c>
      <c r="F1359" t="s">
        <v>8168</v>
      </c>
      <c r="G1359" t="s">
        <v>8027</v>
      </c>
      <c r="H1359" t="str">
        <f>VLOOKUP(Sales_Data17[[#This Row],[Delivery Region Index]],Regions_Table[#All],2,0)</f>
        <v>New South Wales</v>
      </c>
      <c r="I1359" t="str">
        <f>VLOOKUP(Sales_Data17[[#This Row],[Delivery Region Index]],Regions_Table[#All],3,0)</f>
        <v>Maitland</v>
      </c>
      <c r="J1359">
        <v>15</v>
      </c>
      <c r="K1359">
        <v>3</v>
      </c>
      <c r="L1359" t="str">
        <f>VLOOKUP(Sales_Data17[[#This Row],[Product Description Index]],Products_Data[#All],2,0)</f>
        <v>Sunglasses</v>
      </c>
      <c r="M1359">
        <v>1</v>
      </c>
      <c r="N1359" s="9">
        <v>112.41111111111111</v>
      </c>
      <c r="O1359" s="9">
        <f>Sales_Data17[[#This Row],[Order Quantity]]*Sales_Data17[[#This Row],[Unit Price]]</f>
        <v>112.41111111111111</v>
      </c>
      <c r="P1359" s="9">
        <v>48.336777777777776</v>
      </c>
      <c r="Q1359" s="9">
        <f>Sales_Data17[[#This Row],[Line Total]]-(Sales_Data17[[#This Row],[Total Unit Cost]]*Sales_Data17[[#This Row],[Order Quantity]])</f>
        <v>64.074333333333328</v>
      </c>
      <c r="R1359" s="1" t="str">
        <f>TEXT(Sales_Data17[[#This Row],[OrderDate]],"MMM")</f>
        <v>Nov</v>
      </c>
      <c r="S1359" s="1" t="str">
        <f t="shared" si="21"/>
        <v>2012</v>
      </c>
    </row>
    <row r="1360" spans="1:19">
      <c r="A1360" t="s">
        <v>1383</v>
      </c>
      <c r="B1360" s="2">
        <v>41214</v>
      </c>
      <c r="C1360" s="2" t="str">
        <f>VLOOKUP(Sales_Data17[[#This Row],[Customer Name Index]],Customer_Data[#All],2,0)</f>
        <v>Eminence Corp</v>
      </c>
      <c r="D1360">
        <v>18</v>
      </c>
      <c r="E1360" t="s">
        <v>2</v>
      </c>
      <c r="F1360" t="s">
        <v>8168</v>
      </c>
      <c r="G1360" t="s">
        <v>8025</v>
      </c>
      <c r="H1360" t="str">
        <f>VLOOKUP(Sales_Data17[[#This Row],[Delivery Region Index]],Regions_Table[#All],2,0)</f>
        <v>Victoria</v>
      </c>
      <c r="I1360" t="str">
        <f>VLOOKUP(Sales_Data17[[#This Row],[Delivery Region Index]],Regions_Table[#All],3,0)</f>
        <v>Geelong</v>
      </c>
      <c r="J1360">
        <v>51</v>
      </c>
      <c r="K1360">
        <v>7</v>
      </c>
      <c r="L1360" t="str">
        <f>VLOOKUP(Sales_Data17[[#This Row],[Product Description Index]],Products_Data[#All],2,0)</f>
        <v>Dress Shirts</v>
      </c>
      <c r="M1360">
        <v>4</v>
      </c>
      <c r="N1360" s="9">
        <v>20.844444444444445</v>
      </c>
      <c r="O1360" s="9">
        <f>Sales_Data17[[#This Row],[Order Quantity]]*Sales_Data17[[#This Row],[Unit Price]]</f>
        <v>83.37777777777778</v>
      </c>
      <c r="P1360" s="9">
        <v>16.675555555555558</v>
      </c>
      <c r="Q1360" s="9">
        <f>Sales_Data17[[#This Row],[Line Total]]-(Sales_Data17[[#This Row],[Total Unit Cost]]*Sales_Data17[[#This Row],[Order Quantity]])</f>
        <v>16.675555555555547</v>
      </c>
      <c r="R1360" s="1" t="str">
        <f>TEXT(Sales_Data17[[#This Row],[OrderDate]],"MMM")</f>
        <v>Nov</v>
      </c>
      <c r="S1360" s="1" t="str">
        <f t="shared" si="21"/>
        <v>2012</v>
      </c>
    </row>
    <row r="1361" spans="1:19">
      <c r="A1361" t="s">
        <v>1384</v>
      </c>
      <c r="B1361" s="2">
        <v>41214</v>
      </c>
      <c r="C1361" s="2" t="str">
        <f>VLOOKUP(Sales_Data17[[#This Row],[Customer Name Index]],Customer_Data[#All],2,0)</f>
        <v>3LAB, Ltd</v>
      </c>
      <c r="D1361">
        <v>16</v>
      </c>
      <c r="E1361" t="s">
        <v>4</v>
      </c>
      <c r="F1361" t="s">
        <v>8168</v>
      </c>
      <c r="G1361" t="s">
        <v>8025</v>
      </c>
      <c r="H1361" t="str">
        <f>VLOOKUP(Sales_Data17[[#This Row],[Delivery Region Index]],Regions_Table[#All],2,0)</f>
        <v>South Australia</v>
      </c>
      <c r="I1361" t="str">
        <f>VLOOKUP(Sales_Data17[[#This Row],[Delivery Region Index]],Regions_Table[#All],3,0)</f>
        <v>Adelaide</v>
      </c>
      <c r="J1361">
        <v>46</v>
      </c>
      <c r="K1361">
        <v>7</v>
      </c>
      <c r="L1361" t="str">
        <f>VLOOKUP(Sales_Data17[[#This Row],[Product Description Index]],Products_Data[#All],2,0)</f>
        <v>Dress Shirts</v>
      </c>
      <c r="M1361">
        <v>7</v>
      </c>
      <c r="N1361" s="9">
        <v>280.65555555555557</v>
      </c>
      <c r="O1361" s="9">
        <f>Sales_Data17[[#This Row],[Order Quantity]]*Sales_Data17[[#This Row],[Unit Price]]</f>
        <v>1964.588888888889</v>
      </c>
      <c r="P1361" s="9">
        <v>204.87855555555555</v>
      </c>
      <c r="Q1361" s="9">
        <f>Sales_Data17[[#This Row],[Line Total]]-(Sales_Data17[[#This Row],[Total Unit Cost]]*Sales_Data17[[#This Row],[Order Quantity]])</f>
        <v>530.43900000000008</v>
      </c>
      <c r="R1361" s="1" t="str">
        <f>TEXT(Sales_Data17[[#This Row],[OrderDate]],"MMM")</f>
        <v>Nov</v>
      </c>
      <c r="S1361" s="1" t="str">
        <f t="shared" si="21"/>
        <v>2012</v>
      </c>
    </row>
    <row r="1362" spans="1:19">
      <c r="A1362" t="s">
        <v>1385</v>
      </c>
      <c r="B1362" s="2">
        <v>41214</v>
      </c>
      <c r="C1362" s="2" t="str">
        <f>VLOOKUP(Sales_Data17[[#This Row],[Customer Name Index]],Customer_Data[#All],2,0)</f>
        <v>21st Ltd</v>
      </c>
      <c r="D1362">
        <v>10</v>
      </c>
      <c r="E1362" t="s">
        <v>4</v>
      </c>
      <c r="F1362" t="s">
        <v>8168</v>
      </c>
      <c r="G1362" t="s">
        <v>8027</v>
      </c>
      <c r="H1362" t="str">
        <f>VLOOKUP(Sales_Data17[[#This Row],[Delivery Region Index]],Regions_Table[#All],2,0)</f>
        <v>Queensland</v>
      </c>
      <c r="I1362" t="str">
        <f>VLOOKUP(Sales_Data17[[#This Row],[Delivery Region Index]],Regions_Table[#All],3,0)</f>
        <v>Bundaberg</v>
      </c>
      <c r="J1362">
        <v>27</v>
      </c>
      <c r="K1362">
        <v>4</v>
      </c>
      <c r="L1362" t="str">
        <f>VLOOKUP(Sales_Data17[[#This Row],[Product Description Index]],Products_Data[#All],2,0)</f>
        <v>Jeans</v>
      </c>
      <c r="M1362">
        <v>8</v>
      </c>
      <c r="N1362" s="9">
        <v>577.68888888888887</v>
      </c>
      <c r="O1362" s="9">
        <f>Sales_Data17[[#This Row],[Order Quantity]]*Sales_Data17[[#This Row],[Unit Price]]</f>
        <v>4621.5111111111109</v>
      </c>
      <c r="P1362" s="9">
        <v>317.72888888888889</v>
      </c>
      <c r="Q1362" s="9">
        <f>Sales_Data17[[#This Row],[Line Total]]-(Sales_Data17[[#This Row],[Total Unit Cost]]*Sales_Data17[[#This Row],[Order Quantity]])</f>
        <v>2079.6799999999998</v>
      </c>
      <c r="R1362" s="1" t="str">
        <f>TEXT(Sales_Data17[[#This Row],[OrderDate]],"MMM")</f>
        <v>Nov</v>
      </c>
      <c r="S1362" s="1" t="str">
        <f t="shared" si="21"/>
        <v>2012</v>
      </c>
    </row>
    <row r="1363" spans="1:19">
      <c r="A1363" t="s">
        <v>1386</v>
      </c>
      <c r="B1363" s="2">
        <v>41214</v>
      </c>
      <c r="C1363" s="2" t="str">
        <f>VLOOKUP(Sales_Data17[[#This Row],[Customer Name Index]],Customer_Data[#All],2,0)</f>
        <v>Elorac, Corp</v>
      </c>
      <c r="D1363">
        <v>3</v>
      </c>
      <c r="E1363" t="s">
        <v>2</v>
      </c>
      <c r="F1363" t="s">
        <v>8168</v>
      </c>
      <c r="G1363" t="s">
        <v>8027</v>
      </c>
      <c r="H1363" t="str">
        <f>VLOOKUP(Sales_Data17[[#This Row],[Delivery Region Index]],Regions_Table[#All],2,0)</f>
        <v>New South Wales</v>
      </c>
      <c r="I1363" t="str">
        <f>VLOOKUP(Sales_Data17[[#This Row],[Delivery Region Index]],Regions_Table[#All],3,0)</f>
        <v>Dubbo</v>
      </c>
      <c r="J1363">
        <v>8</v>
      </c>
      <c r="K1363">
        <v>2</v>
      </c>
      <c r="L1363" t="str">
        <f>VLOOKUP(Sales_Data17[[#This Row],[Product Description Index]],Products_Data[#All],2,0)</f>
        <v>Pants</v>
      </c>
      <c r="M1363">
        <v>4</v>
      </c>
      <c r="N1363" s="9">
        <v>559.82222222222231</v>
      </c>
      <c r="O1363" s="9">
        <f>Sales_Data17[[#This Row],[Order Quantity]]*Sales_Data17[[#This Row],[Unit Price]]</f>
        <v>2239.2888888888892</v>
      </c>
      <c r="P1363" s="9">
        <v>302.30400000000003</v>
      </c>
      <c r="Q1363" s="9">
        <f>Sales_Data17[[#This Row],[Line Total]]-(Sales_Data17[[#This Row],[Total Unit Cost]]*Sales_Data17[[#This Row],[Order Quantity]])</f>
        <v>1030.0728888888891</v>
      </c>
      <c r="R1363" s="1" t="str">
        <f>TEXT(Sales_Data17[[#This Row],[OrderDate]],"MMM")</f>
        <v>Nov</v>
      </c>
      <c r="S1363" s="1" t="str">
        <f t="shared" si="21"/>
        <v>2012</v>
      </c>
    </row>
    <row r="1364" spans="1:19">
      <c r="A1364" t="s">
        <v>1387</v>
      </c>
      <c r="B1364" s="2">
        <v>41215</v>
      </c>
      <c r="C1364" s="2" t="str">
        <f>VLOOKUP(Sales_Data17[[#This Row],[Customer Name Index]],Customer_Data[#All],2,0)</f>
        <v>ETUDE Ltd</v>
      </c>
      <c r="D1364">
        <v>4</v>
      </c>
      <c r="E1364" t="s">
        <v>2</v>
      </c>
      <c r="F1364" t="s">
        <v>8168</v>
      </c>
      <c r="G1364" t="s">
        <v>8027</v>
      </c>
      <c r="H1364" t="str">
        <f>VLOOKUP(Sales_Data17[[#This Row],[Delivery Region Index]],Regions_Table[#All],2,0)</f>
        <v>New South Wales</v>
      </c>
      <c r="I1364" t="str">
        <f>VLOOKUP(Sales_Data17[[#This Row],[Delivery Region Index]],Regions_Table[#All],3,0)</f>
        <v>Griffith</v>
      </c>
      <c r="J1364">
        <v>12</v>
      </c>
      <c r="K1364">
        <v>2</v>
      </c>
      <c r="L1364" t="str">
        <f>VLOOKUP(Sales_Data17[[#This Row],[Product Description Index]],Products_Data[#All],2,0)</f>
        <v>Pants</v>
      </c>
      <c r="M1364">
        <v>3</v>
      </c>
      <c r="N1364" s="9">
        <v>116.87777777777779</v>
      </c>
      <c r="O1364" s="9">
        <f>Sales_Data17[[#This Row],[Order Quantity]]*Sales_Data17[[#This Row],[Unit Price]]</f>
        <v>350.63333333333338</v>
      </c>
      <c r="P1364" s="9">
        <v>68.957888888888888</v>
      </c>
      <c r="Q1364" s="9">
        <f>Sales_Data17[[#This Row],[Line Total]]-(Sales_Data17[[#This Row],[Total Unit Cost]]*Sales_Data17[[#This Row],[Order Quantity]])</f>
        <v>143.7596666666667</v>
      </c>
      <c r="R1364" s="1" t="str">
        <f>TEXT(Sales_Data17[[#This Row],[OrderDate]],"MMM")</f>
        <v>Nov</v>
      </c>
      <c r="S1364" s="1" t="str">
        <f t="shared" si="21"/>
        <v>2012</v>
      </c>
    </row>
    <row r="1365" spans="1:19">
      <c r="A1365" t="s">
        <v>1388</v>
      </c>
      <c r="B1365" s="2">
        <v>41215</v>
      </c>
      <c r="C1365" s="2" t="str">
        <f>VLOOKUP(Sales_Data17[[#This Row],[Customer Name Index]],Customer_Data[#All],2,0)</f>
        <v>Procter Corp</v>
      </c>
      <c r="D1365">
        <v>5</v>
      </c>
      <c r="E1365" t="s">
        <v>4</v>
      </c>
      <c r="F1365" t="s">
        <v>8168</v>
      </c>
      <c r="G1365" t="s">
        <v>8027</v>
      </c>
      <c r="H1365" t="str">
        <f>VLOOKUP(Sales_Data17[[#This Row],[Delivery Region Index]],Regions_Table[#All],2,0)</f>
        <v>New South Wales</v>
      </c>
      <c r="I1365" t="str">
        <f>VLOOKUP(Sales_Data17[[#This Row],[Delivery Region Index]],Regions_Table[#All],3,0)</f>
        <v>Maitland</v>
      </c>
      <c r="J1365">
        <v>15</v>
      </c>
      <c r="K1365">
        <v>2</v>
      </c>
      <c r="L1365" t="str">
        <f>VLOOKUP(Sales_Data17[[#This Row],[Product Description Index]],Products_Data[#All],2,0)</f>
        <v>Pants</v>
      </c>
      <c r="M1365">
        <v>3</v>
      </c>
      <c r="N1365" s="9">
        <v>186.85555555555555</v>
      </c>
      <c r="O1365" s="9">
        <f>Sales_Data17[[#This Row],[Order Quantity]]*Sales_Data17[[#This Row],[Unit Price]]</f>
        <v>560.56666666666661</v>
      </c>
      <c r="P1365" s="9">
        <v>132.66744444444444</v>
      </c>
      <c r="Q1365" s="9">
        <f>Sales_Data17[[#This Row],[Line Total]]-(Sales_Data17[[#This Row],[Total Unit Cost]]*Sales_Data17[[#This Row],[Order Quantity]])</f>
        <v>162.56433333333325</v>
      </c>
      <c r="R1365" s="1" t="str">
        <f>TEXT(Sales_Data17[[#This Row],[OrderDate]],"MMM")</f>
        <v>Nov</v>
      </c>
      <c r="S1365" s="1" t="str">
        <f t="shared" si="21"/>
        <v>2012</v>
      </c>
    </row>
    <row r="1366" spans="1:19">
      <c r="A1366" t="s">
        <v>1389</v>
      </c>
      <c r="B1366" s="2">
        <v>41215</v>
      </c>
      <c r="C1366" s="2" t="str">
        <f>VLOOKUP(Sales_Data17[[#This Row],[Customer Name Index]],Customer_Data[#All],2,0)</f>
        <v>Pacific Ltd</v>
      </c>
      <c r="D1366">
        <v>20</v>
      </c>
      <c r="E1366" t="s">
        <v>4</v>
      </c>
      <c r="F1366" t="s">
        <v>8168</v>
      </c>
      <c r="G1366" t="s">
        <v>8028</v>
      </c>
      <c r="H1366" t="str">
        <f>VLOOKUP(Sales_Data17[[#This Row],[Delivery Region Index]],Regions_Table[#All],2,0)</f>
        <v>Victoria</v>
      </c>
      <c r="I1366" t="str">
        <f>VLOOKUP(Sales_Data17[[#This Row],[Delivery Region Index]],Regions_Table[#All],3,0)</f>
        <v>Wodonga</v>
      </c>
      <c r="J1366">
        <v>58</v>
      </c>
      <c r="K1366">
        <v>8</v>
      </c>
      <c r="L1366" t="str">
        <f>VLOOKUP(Sales_Data17[[#This Row],[Product Description Index]],Products_Data[#All],2,0)</f>
        <v>Shoes</v>
      </c>
      <c r="M1366">
        <v>7</v>
      </c>
      <c r="N1366" s="9">
        <v>203.23333333333335</v>
      </c>
      <c r="O1366" s="9">
        <f>Sales_Data17[[#This Row],[Order Quantity]]*Sales_Data17[[#This Row],[Unit Price]]</f>
        <v>1422.6333333333334</v>
      </c>
      <c r="P1366" s="9">
        <v>87.390333333333331</v>
      </c>
      <c r="Q1366" s="9">
        <f>Sales_Data17[[#This Row],[Line Total]]-(Sales_Data17[[#This Row],[Total Unit Cost]]*Sales_Data17[[#This Row],[Order Quantity]])</f>
        <v>810.90100000000007</v>
      </c>
      <c r="R1366" s="1" t="str">
        <f>TEXT(Sales_Data17[[#This Row],[OrderDate]],"MMM")</f>
        <v>Nov</v>
      </c>
      <c r="S1366" s="1" t="str">
        <f t="shared" si="21"/>
        <v>2012</v>
      </c>
    </row>
    <row r="1367" spans="1:19">
      <c r="A1367" t="s">
        <v>1390</v>
      </c>
      <c r="B1367" s="2">
        <v>41215</v>
      </c>
      <c r="C1367" s="2" t="str">
        <f>VLOOKUP(Sales_Data17[[#This Row],[Customer Name Index]],Customer_Data[#All],2,0)</f>
        <v>Avon Corp</v>
      </c>
      <c r="D1367">
        <v>1</v>
      </c>
      <c r="E1367" t="s">
        <v>4</v>
      </c>
      <c r="F1367" t="s">
        <v>8168</v>
      </c>
      <c r="G1367" t="s">
        <v>8027</v>
      </c>
      <c r="H1367" t="str">
        <f>VLOOKUP(Sales_Data17[[#This Row],[Delivery Region Index]],Regions_Table[#All],2,0)</f>
        <v>New South Wales</v>
      </c>
      <c r="I1367" t="str">
        <f>VLOOKUP(Sales_Data17[[#This Row],[Delivery Region Index]],Regions_Table[#All],3,0)</f>
        <v>Sydney</v>
      </c>
      <c r="J1367">
        <v>1</v>
      </c>
      <c r="K1367">
        <v>1</v>
      </c>
      <c r="L1367" t="str">
        <f>VLOOKUP(Sales_Data17[[#This Row],[Product Description Index]],Products_Data[#All],2,0)</f>
        <v>Shirts</v>
      </c>
      <c r="M1367">
        <v>6</v>
      </c>
      <c r="N1367" s="9">
        <v>130.27777777777777</v>
      </c>
      <c r="O1367" s="9">
        <f>Sales_Data17[[#This Row],[Order Quantity]]*Sales_Data17[[#This Row],[Unit Price]]</f>
        <v>781.66666666666663</v>
      </c>
      <c r="P1367" s="9">
        <v>79.469444444444449</v>
      </c>
      <c r="Q1367" s="9">
        <f>Sales_Data17[[#This Row],[Line Total]]-(Sales_Data17[[#This Row],[Total Unit Cost]]*Sales_Data17[[#This Row],[Order Quantity]])</f>
        <v>304.84999999999991</v>
      </c>
      <c r="R1367" s="1" t="str">
        <f>TEXT(Sales_Data17[[#This Row],[OrderDate]],"MMM")</f>
        <v>Nov</v>
      </c>
      <c r="S1367" s="1" t="str">
        <f t="shared" si="21"/>
        <v>2012</v>
      </c>
    </row>
    <row r="1368" spans="1:19">
      <c r="A1368" t="s">
        <v>1391</v>
      </c>
      <c r="B1368" s="2">
        <v>41215</v>
      </c>
      <c r="C1368" s="2" t="str">
        <f>VLOOKUP(Sales_Data17[[#This Row],[Customer Name Index]],Customer_Data[#All],2,0)</f>
        <v>New Ltd</v>
      </c>
      <c r="D1368">
        <v>7</v>
      </c>
      <c r="E1368" t="s">
        <v>2</v>
      </c>
      <c r="F1368" t="s">
        <v>8168</v>
      </c>
      <c r="G1368" t="s">
        <v>8027</v>
      </c>
      <c r="H1368" t="str">
        <f>VLOOKUP(Sales_Data17[[#This Row],[Delivery Region Index]],Regions_Table[#All],2,0)</f>
        <v>New South Wales</v>
      </c>
      <c r="I1368" t="str">
        <f>VLOOKUP(Sales_Data17[[#This Row],[Delivery Region Index]],Regions_Table[#All],3,0)</f>
        <v>Port Macquarie</v>
      </c>
      <c r="J1368">
        <v>19</v>
      </c>
      <c r="K1368">
        <v>3</v>
      </c>
      <c r="L1368" t="str">
        <f>VLOOKUP(Sales_Data17[[#This Row],[Product Description Index]],Products_Data[#All],2,0)</f>
        <v>Sunglasses</v>
      </c>
      <c r="M1368">
        <v>4</v>
      </c>
      <c r="N1368" s="9">
        <v>706.47777777777776</v>
      </c>
      <c r="O1368" s="9">
        <f>Sales_Data17[[#This Row],[Order Quantity]]*Sales_Data17[[#This Row],[Unit Price]]</f>
        <v>2825.911111111111</v>
      </c>
      <c r="P1368" s="9">
        <v>282.5911111111111</v>
      </c>
      <c r="Q1368" s="9">
        <f>Sales_Data17[[#This Row],[Line Total]]-(Sales_Data17[[#This Row],[Total Unit Cost]]*Sales_Data17[[#This Row],[Order Quantity]])</f>
        <v>1695.5466666666666</v>
      </c>
      <c r="R1368" s="1" t="str">
        <f>TEXT(Sales_Data17[[#This Row],[OrderDate]],"MMM")</f>
        <v>Nov</v>
      </c>
      <c r="S1368" s="1" t="str">
        <f t="shared" si="21"/>
        <v>2012</v>
      </c>
    </row>
    <row r="1369" spans="1:19">
      <c r="A1369" t="s">
        <v>1392</v>
      </c>
      <c r="B1369" s="2">
        <v>41215</v>
      </c>
      <c r="C1369" s="2" t="str">
        <f>VLOOKUP(Sales_Data17[[#This Row],[Customer Name Index]],Customer_Data[#All],2,0)</f>
        <v>Rochester Ltd</v>
      </c>
      <c r="D1369">
        <v>15</v>
      </c>
      <c r="E1369" t="s">
        <v>2</v>
      </c>
      <c r="F1369" t="s">
        <v>8168</v>
      </c>
      <c r="G1369" t="s">
        <v>8025</v>
      </c>
      <c r="H1369" t="str">
        <f>VLOOKUP(Sales_Data17[[#This Row],[Delivery Region Index]],Regions_Table[#All],2,0)</f>
        <v>Queensland</v>
      </c>
      <c r="I1369" t="str">
        <f>VLOOKUP(Sales_Data17[[#This Row],[Delivery Region Index]],Regions_Table[#All],3,0)</f>
        <v>Sunshine Coast</v>
      </c>
      <c r="J1369">
        <v>42</v>
      </c>
      <c r="K1369">
        <v>6</v>
      </c>
      <c r="L1369" t="str">
        <f>VLOOKUP(Sales_Data17[[#This Row],[Product Description Index]],Products_Data[#All],2,0)</f>
        <v>Socks</v>
      </c>
      <c r="M1369">
        <v>6</v>
      </c>
      <c r="N1369" s="9">
        <v>109.43333333333334</v>
      </c>
      <c r="O1369" s="9">
        <f>Sales_Data17[[#This Row],[Order Quantity]]*Sales_Data17[[#This Row],[Unit Price]]</f>
        <v>656.6</v>
      </c>
      <c r="P1369" s="9">
        <v>87.546666666666681</v>
      </c>
      <c r="Q1369" s="9">
        <f>Sales_Data17[[#This Row],[Line Total]]-(Sales_Data17[[#This Row],[Total Unit Cost]]*Sales_Data17[[#This Row],[Order Quantity]])</f>
        <v>131.31999999999994</v>
      </c>
      <c r="R1369" s="1" t="str">
        <f>TEXT(Sales_Data17[[#This Row],[OrderDate]],"MMM")</f>
        <v>Nov</v>
      </c>
      <c r="S1369" s="1" t="str">
        <f t="shared" si="21"/>
        <v>2012</v>
      </c>
    </row>
    <row r="1370" spans="1:19">
      <c r="A1370" t="s">
        <v>1393</v>
      </c>
      <c r="B1370" s="2">
        <v>41216</v>
      </c>
      <c r="C1370" s="2" t="str">
        <f>VLOOKUP(Sales_Data17[[#This Row],[Customer Name Index]],Customer_Data[#All],2,0)</f>
        <v>PEDIFIX, Corp</v>
      </c>
      <c r="D1370">
        <v>6</v>
      </c>
      <c r="E1370" t="s">
        <v>4</v>
      </c>
      <c r="F1370" t="s">
        <v>8168</v>
      </c>
      <c r="G1370" t="s">
        <v>8027</v>
      </c>
      <c r="H1370" t="str">
        <f>VLOOKUP(Sales_Data17[[#This Row],[Delivery Region Index]],Regions_Table[#All],2,0)</f>
        <v>New South Wales</v>
      </c>
      <c r="I1370" t="str">
        <f>VLOOKUP(Sales_Data17[[#This Row],[Delivery Region Index]],Regions_Table[#All],3,0)</f>
        <v>Nowra</v>
      </c>
      <c r="J1370">
        <v>17</v>
      </c>
      <c r="K1370">
        <v>3</v>
      </c>
      <c r="L1370" t="str">
        <f>VLOOKUP(Sales_Data17[[#This Row],[Product Description Index]],Products_Data[#All],2,0)</f>
        <v>Sunglasses</v>
      </c>
      <c r="M1370">
        <v>9</v>
      </c>
      <c r="N1370" s="9">
        <v>281.39999999999998</v>
      </c>
      <c r="O1370" s="9">
        <f>Sales_Data17[[#This Row],[Order Quantity]]*Sales_Data17[[#This Row],[Unit Price]]</f>
        <v>2532.6</v>
      </c>
      <c r="P1370" s="9">
        <v>211.04999999999998</v>
      </c>
      <c r="Q1370" s="9">
        <f>Sales_Data17[[#This Row],[Line Total]]-(Sales_Data17[[#This Row],[Total Unit Cost]]*Sales_Data17[[#This Row],[Order Quantity]])</f>
        <v>633.15000000000009</v>
      </c>
      <c r="R1370" s="1" t="str">
        <f>TEXT(Sales_Data17[[#This Row],[OrderDate]],"MMM")</f>
        <v>Nov</v>
      </c>
      <c r="S1370" s="1" t="str">
        <f t="shared" si="21"/>
        <v>2012</v>
      </c>
    </row>
    <row r="1371" spans="1:19">
      <c r="A1371" t="s">
        <v>1394</v>
      </c>
      <c r="B1371" s="2">
        <v>41216</v>
      </c>
      <c r="C1371" s="2" t="str">
        <f>VLOOKUP(Sales_Data17[[#This Row],[Customer Name Index]],Customer_Data[#All],2,0)</f>
        <v>New Ltd</v>
      </c>
      <c r="D1371">
        <v>7</v>
      </c>
      <c r="E1371" t="s">
        <v>2</v>
      </c>
      <c r="F1371" t="s">
        <v>8168</v>
      </c>
      <c r="G1371" t="s">
        <v>8027</v>
      </c>
      <c r="H1371" t="str">
        <f>VLOOKUP(Sales_Data17[[#This Row],[Delivery Region Index]],Regions_Table[#All],2,0)</f>
        <v>New South Wales</v>
      </c>
      <c r="I1371" t="str">
        <f>VLOOKUP(Sales_Data17[[#This Row],[Delivery Region Index]],Regions_Table[#All],3,0)</f>
        <v>Port Macquarie</v>
      </c>
      <c r="J1371">
        <v>19</v>
      </c>
      <c r="K1371">
        <v>3</v>
      </c>
      <c r="L1371" t="str">
        <f>VLOOKUP(Sales_Data17[[#This Row],[Product Description Index]],Products_Data[#All],2,0)</f>
        <v>Sunglasses</v>
      </c>
      <c r="M1371">
        <v>3</v>
      </c>
      <c r="N1371" s="9">
        <v>106.45555555555556</v>
      </c>
      <c r="O1371" s="9">
        <f>Sales_Data17[[#This Row],[Order Quantity]]*Sales_Data17[[#This Row],[Unit Price]]</f>
        <v>319.36666666666667</v>
      </c>
      <c r="P1371" s="9">
        <v>87.293555555555542</v>
      </c>
      <c r="Q1371" s="9">
        <f>Sales_Data17[[#This Row],[Line Total]]-(Sales_Data17[[#This Row],[Total Unit Cost]]*Sales_Data17[[#This Row],[Order Quantity]])</f>
        <v>57.486000000000047</v>
      </c>
      <c r="R1371" s="1" t="str">
        <f>TEXT(Sales_Data17[[#This Row],[OrderDate]],"MMM")</f>
        <v>Nov</v>
      </c>
      <c r="S1371" s="1" t="str">
        <f t="shared" si="21"/>
        <v>2012</v>
      </c>
    </row>
    <row r="1372" spans="1:19">
      <c r="A1372" t="s">
        <v>1395</v>
      </c>
      <c r="B1372" s="2">
        <v>41216</v>
      </c>
      <c r="C1372" s="2" t="str">
        <f>VLOOKUP(Sales_Data17[[#This Row],[Customer Name Index]],Customer_Data[#All],2,0)</f>
        <v>Elorac, Corp</v>
      </c>
      <c r="D1372">
        <v>3</v>
      </c>
      <c r="E1372" t="s">
        <v>4</v>
      </c>
      <c r="F1372" t="s">
        <v>8168</v>
      </c>
      <c r="G1372" t="s">
        <v>8027</v>
      </c>
      <c r="H1372" t="str">
        <f>VLOOKUP(Sales_Data17[[#This Row],[Delivery Region Index]],Regions_Table[#All],2,0)</f>
        <v>New South Wales</v>
      </c>
      <c r="I1372" t="str">
        <f>VLOOKUP(Sales_Data17[[#This Row],[Delivery Region Index]],Regions_Table[#All],3,0)</f>
        <v>Gosford</v>
      </c>
      <c r="J1372">
        <v>9</v>
      </c>
      <c r="K1372">
        <v>2</v>
      </c>
      <c r="L1372" t="str">
        <f>VLOOKUP(Sales_Data17[[#This Row],[Product Description Index]],Products_Data[#All],2,0)</f>
        <v>Pants</v>
      </c>
      <c r="M1372">
        <v>3</v>
      </c>
      <c r="N1372" s="9">
        <v>434.01111111111112</v>
      </c>
      <c r="O1372" s="9">
        <f>Sales_Data17[[#This Row],[Order Quantity]]*Sales_Data17[[#This Row],[Unit Price]]</f>
        <v>1302.0333333333333</v>
      </c>
      <c r="P1372" s="9">
        <v>256.06655555555551</v>
      </c>
      <c r="Q1372" s="9">
        <f>Sales_Data17[[#This Row],[Line Total]]-(Sales_Data17[[#This Row],[Total Unit Cost]]*Sales_Data17[[#This Row],[Order Quantity]])</f>
        <v>533.83366666666677</v>
      </c>
      <c r="R1372" s="1" t="str">
        <f>TEXT(Sales_Data17[[#This Row],[OrderDate]],"MMM")</f>
        <v>Nov</v>
      </c>
      <c r="S1372" s="1" t="str">
        <f t="shared" si="21"/>
        <v>2012</v>
      </c>
    </row>
    <row r="1373" spans="1:19">
      <c r="A1373" t="s">
        <v>1396</v>
      </c>
      <c r="B1373" s="2">
        <v>41216</v>
      </c>
      <c r="C1373" s="2" t="str">
        <f>VLOOKUP(Sales_Data17[[#This Row],[Customer Name Index]],Customer_Data[#All],2,0)</f>
        <v>New Ltd</v>
      </c>
      <c r="D1373">
        <v>7</v>
      </c>
      <c r="E1373" t="s">
        <v>2</v>
      </c>
      <c r="F1373" t="s">
        <v>8168</v>
      </c>
      <c r="G1373" t="s">
        <v>8027</v>
      </c>
      <c r="H1373" t="str">
        <f>VLOOKUP(Sales_Data17[[#This Row],[Delivery Region Index]],Regions_Table[#All],2,0)</f>
        <v>New South Wales</v>
      </c>
      <c r="I1373" t="str">
        <f>VLOOKUP(Sales_Data17[[#This Row],[Delivery Region Index]],Regions_Table[#All],3,0)</f>
        <v>Port Macquarie</v>
      </c>
      <c r="J1373">
        <v>19</v>
      </c>
      <c r="K1373">
        <v>3</v>
      </c>
      <c r="L1373" t="str">
        <f>VLOOKUP(Sales_Data17[[#This Row],[Product Description Index]],Products_Data[#All],2,0)</f>
        <v>Sunglasses</v>
      </c>
      <c r="M1373">
        <v>2</v>
      </c>
      <c r="N1373" s="9">
        <v>296.28888888888889</v>
      </c>
      <c r="O1373" s="9">
        <f>Sales_Data17[[#This Row],[Order Quantity]]*Sales_Data17[[#This Row],[Unit Price]]</f>
        <v>592.57777777777778</v>
      </c>
      <c r="P1373" s="9">
        <v>210.3651111111111</v>
      </c>
      <c r="Q1373" s="9">
        <f>Sales_Data17[[#This Row],[Line Total]]-(Sales_Data17[[#This Row],[Total Unit Cost]]*Sales_Data17[[#This Row],[Order Quantity]])</f>
        <v>171.84755555555557</v>
      </c>
      <c r="R1373" s="1" t="str">
        <f>TEXT(Sales_Data17[[#This Row],[OrderDate]],"MMM")</f>
        <v>Nov</v>
      </c>
      <c r="S1373" s="1" t="str">
        <f t="shared" si="21"/>
        <v>2012</v>
      </c>
    </row>
    <row r="1374" spans="1:19">
      <c r="A1374" t="s">
        <v>1397</v>
      </c>
      <c r="B1374" s="2">
        <v>41216</v>
      </c>
      <c r="C1374" s="2" t="str">
        <f>VLOOKUP(Sales_Data17[[#This Row],[Customer Name Index]],Customer_Data[#All],2,0)</f>
        <v>21st Ltd</v>
      </c>
      <c r="D1374">
        <v>10</v>
      </c>
      <c r="E1374" t="s">
        <v>2</v>
      </c>
      <c r="F1374" t="s">
        <v>8168</v>
      </c>
      <c r="G1374" t="s">
        <v>8026</v>
      </c>
      <c r="H1374" t="str">
        <f>VLOOKUP(Sales_Data17[[#This Row],[Delivery Region Index]],Regions_Table[#All],2,0)</f>
        <v>Queensland</v>
      </c>
      <c r="I1374" t="str">
        <f>VLOOKUP(Sales_Data17[[#This Row],[Delivery Region Index]],Regions_Table[#All],3,0)</f>
        <v>Cairns</v>
      </c>
      <c r="J1374">
        <v>28</v>
      </c>
      <c r="K1374">
        <v>4</v>
      </c>
      <c r="L1374" t="str">
        <f>VLOOKUP(Sales_Data17[[#This Row],[Product Description Index]],Products_Data[#All],2,0)</f>
        <v>Jeans</v>
      </c>
      <c r="M1374">
        <v>1</v>
      </c>
      <c r="N1374" s="9">
        <v>305.22222222222223</v>
      </c>
      <c r="O1374" s="9">
        <f>Sales_Data17[[#This Row],[Order Quantity]]*Sales_Data17[[#This Row],[Unit Price]]</f>
        <v>305.22222222222223</v>
      </c>
      <c r="P1374" s="9">
        <v>198.39444444444445</v>
      </c>
      <c r="Q1374" s="9">
        <f>Sales_Data17[[#This Row],[Line Total]]-(Sales_Data17[[#This Row],[Total Unit Cost]]*Sales_Data17[[#This Row],[Order Quantity]])</f>
        <v>106.82777777777778</v>
      </c>
      <c r="R1374" s="1" t="str">
        <f>TEXT(Sales_Data17[[#This Row],[OrderDate]],"MMM")</f>
        <v>Nov</v>
      </c>
      <c r="S1374" s="1" t="str">
        <f t="shared" si="21"/>
        <v>2012</v>
      </c>
    </row>
    <row r="1375" spans="1:19">
      <c r="A1375" t="s">
        <v>1398</v>
      </c>
      <c r="B1375" s="2">
        <v>41217</v>
      </c>
      <c r="C1375" s="2" t="str">
        <f>VLOOKUP(Sales_Data17[[#This Row],[Customer Name Index]],Customer_Data[#All],2,0)</f>
        <v xml:space="preserve">Qualitest </v>
      </c>
      <c r="D1375">
        <v>19</v>
      </c>
      <c r="E1375" t="s">
        <v>3</v>
      </c>
      <c r="F1375" t="s">
        <v>8168</v>
      </c>
      <c r="G1375" t="s">
        <v>8028</v>
      </c>
      <c r="H1375" t="str">
        <f>VLOOKUP(Sales_Data17[[#This Row],[Delivery Region Index]],Regions_Table[#All],2,0)</f>
        <v>Victoria</v>
      </c>
      <c r="I1375" t="str">
        <f>VLOOKUP(Sales_Data17[[#This Row],[Delivery Region Index]],Regions_Table[#All],3,0)</f>
        <v>Shepparton</v>
      </c>
      <c r="J1375">
        <v>54</v>
      </c>
      <c r="K1375">
        <v>8</v>
      </c>
      <c r="L1375" t="str">
        <f>VLOOKUP(Sales_Data17[[#This Row],[Product Description Index]],Products_Data[#All],2,0)</f>
        <v>Shoes</v>
      </c>
      <c r="M1375">
        <v>6</v>
      </c>
      <c r="N1375" s="9">
        <v>117.62222222222223</v>
      </c>
      <c r="O1375" s="9">
        <f>Sales_Data17[[#This Row],[Order Quantity]]*Sales_Data17[[#This Row],[Unit Price]]</f>
        <v>705.73333333333335</v>
      </c>
      <c r="P1375" s="9">
        <v>58.811111111111117</v>
      </c>
      <c r="Q1375" s="9">
        <f>Sales_Data17[[#This Row],[Line Total]]-(Sales_Data17[[#This Row],[Total Unit Cost]]*Sales_Data17[[#This Row],[Order Quantity]])</f>
        <v>352.86666666666667</v>
      </c>
      <c r="R1375" s="1" t="str">
        <f>TEXT(Sales_Data17[[#This Row],[OrderDate]],"MMM")</f>
        <v>Nov</v>
      </c>
      <c r="S1375" s="1" t="str">
        <f t="shared" si="21"/>
        <v>2012</v>
      </c>
    </row>
    <row r="1376" spans="1:19">
      <c r="A1376" t="s">
        <v>1399</v>
      </c>
      <c r="B1376" s="2">
        <v>41217</v>
      </c>
      <c r="C1376" s="2" t="str">
        <f>VLOOKUP(Sales_Data17[[#This Row],[Customer Name Index]],Customer_Data[#All],2,0)</f>
        <v>Avon Corp</v>
      </c>
      <c r="D1376">
        <v>1</v>
      </c>
      <c r="E1376" t="s">
        <v>4</v>
      </c>
      <c r="F1376" t="s">
        <v>8168</v>
      </c>
      <c r="G1376" t="s">
        <v>8027</v>
      </c>
      <c r="H1376" t="str">
        <f>VLOOKUP(Sales_Data17[[#This Row],[Delivery Region Index]],Regions_Table[#All],2,0)</f>
        <v>New South Wales</v>
      </c>
      <c r="I1376" t="str">
        <f>VLOOKUP(Sales_Data17[[#This Row],[Delivery Region Index]],Regions_Table[#All],3,0)</f>
        <v>Armidale</v>
      </c>
      <c r="J1376">
        <v>3</v>
      </c>
      <c r="K1376">
        <v>1</v>
      </c>
      <c r="L1376" t="str">
        <f>VLOOKUP(Sales_Data17[[#This Row],[Product Description Index]],Products_Data[#All],2,0)</f>
        <v>Shirts</v>
      </c>
      <c r="M1376">
        <v>9</v>
      </c>
      <c r="N1376" s="9">
        <v>145.16666666666666</v>
      </c>
      <c r="O1376" s="9">
        <f>Sales_Data17[[#This Row],[Order Quantity]]*Sales_Data17[[#This Row],[Unit Price]]</f>
        <v>1306.5</v>
      </c>
      <c r="P1376" s="9">
        <v>104.52</v>
      </c>
      <c r="Q1376" s="9">
        <f>Sales_Data17[[#This Row],[Line Total]]-(Sales_Data17[[#This Row],[Total Unit Cost]]*Sales_Data17[[#This Row],[Order Quantity]])</f>
        <v>365.82000000000005</v>
      </c>
      <c r="R1376" s="1" t="str">
        <f>TEXT(Sales_Data17[[#This Row],[OrderDate]],"MMM")</f>
        <v>Nov</v>
      </c>
      <c r="S1376" s="1" t="str">
        <f t="shared" si="21"/>
        <v>2012</v>
      </c>
    </row>
    <row r="1377" spans="1:19">
      <c r="A1377" t="s">
        <v>1400</v>
      </c>
      <c r="B1377" s="2">
        <v>41217</v>
      </c>
      <c r="C1377" s="2" t="str">
        <f>VLOOKUP(Sales_Data17[[#This Row],[Customer Name Index]],Customer_Data[#All],2,0)</f>
        <v>3LAB, Ltd</v>
      </c>
      <c r="D1377">
        <v>16</v>
      </c>
      <c r="E1377" t="s">
        <v>3</v>
      </c>
      <c r="F1377" t="s">
        <v>8168</v>
      </c>
      <c r="G1377" t="s">
        <v>8025</v>
      </c>
      <c r="H1377" t="str">
        <f>VLOOKUP(Sales_Data17[[#This Row],[Delivery Region Index]],Regions_Table[#All],2,0)</f>
        <v>Queensland</v>
      </c>
      <c r="I1377" t="str">
        <f>VLOOKUP(Sales_Data17[[#This Row],[Delivery Region Index]],Regions_Table[#All],3,0)</f>
        <v>Townsville</v>
      </c>
      <c r="J1377">
        <v>45</v>
      </c>
      <c r="K1377">
        <v>7</v>
      </c>
      <c r="L1377" t="str">
        <f>VLOOKUP(Sales_Data17[[#This Row],[Product Description Index]],Products_Data[#All],2,0)</f>
        <v>Dress Shirts</v>
      </c>
      <c r="M1377">
        <v>1</v>
      </c>
      <c r="N1377" s="9">
        <v>285.86666666666667</v>
      </c>
      <c r="O1377" s="9">
        <f>Sales_Data17[[#This Row],[Order Quantity]]*Sales_Data17[[#This Row],[Unit Price]]</f>
        <v>285.86666666666667</v>
      </c>
      <c r="P1377" s="9">
        <v>171.52</v>
      </c>
      <c r="Q1377" s="9">
        <f>Sales_Data17[[#This Row],[Line Total]]-(Sales_Data17[[#This Row],[Total Unit Cost]]*Sales_Data17[[#This Row],[Order Quantity]])</f>
        <v>114.34666666666666</v>
      </c>
      <c r="R1377" s="1" t="str">
        <f>TEXT(Sales_Data17[[#This Row],[OrderDate]],"MMM")</f>
        <v>Nov</v>
      </c>
      <c r="S1377" s="1" t="str">
        <f t="shared" si="21"/>
        <v>2012</v>
      </c>
    </row>
    <row r="1378" spans="1:19">
      <c r="A1378" t="s">
        <v>1401</v>
      </c>
      <c r="B1378" s="2">
        <v>41217</v>
      </c>
      <c r="C1378" s="2" t="str">
        <f>VLOOKUP(Sales_Data17[[#This Row],[Customer Name Index]],Customer_Data[#All],2,0)</f>
        <v xml:space="preserve">WakeFern </v>
      </c>
      <c r="D1378">
        <v>2</v>
      </c>
      <c r="E1378" t="s">
        <v>3</v>
      </c>
      <c r="F1378" t="s">
        <v>8168</v>
      </c>
      <c r="G1378" t="s">
        <v>8027</v>
      </c>
      <c r="H1378" t="str">
        <f>VLOOKUP(Sales_Data17[[#This Row],[Delivery Region Index]],Regions_Table[#All],2,0)</f>
        <v>New South Wales</v>
      </c>
      <c r="I1378" t="str">
        <f>VLOOKUP(Sales_Data17[[#This Row],[Delivery Region Index]],Regions_Table[#All],3,0)</f>
        <v>Broken Hill</v>
      </c>
      <c r="J1378">
        <v>5</v>
      </c>
      <c r="K1378">
        <v>1</v>
      </c>
      <c r="L1378" t="str">
        <f>VLOOKUP(Sales_Data17[[#This Row],[Product Description Index]],Products_Data[#All],2,0)</f>
        <v>Shirts</v>
      </c>
      <c r="M1378">
        <v>7</v>
      </c>
      <c r="N1378" s="9">
        <v>125.06666666666668</v>
      </c>
      <c r="O1378" s="9">
        <f>Sales_Data17[[#This Row],[Order Quantity]]*Sales_Data17[[#This Row],[Unit Price]]</f>
        <v>875.4666666666667</v>
      </c>
      <c r="P1378" s="9">
        <v>87.546666666666681</v>
      </c>
      <c r="Q1378" s="9">
        <f>Sales_Data17[[#This Row],[Line Total]]-(Sales_Data17[[#This Row],[Total Unit Cost]]*Sales_Data17[[#This Row],[Order Quantity]])</f>
        <v>262.63999999999987</v>
      </c>
      <c r="R1378" s="1" t="str">
        <f>TEXT(Sales_Data17[[#This Row],[OrderDate]],"MMM")</f>
        <v>Nov</v>
      </c>
      <c r="S1378" s="1" t="str">
        <f t="shared" si="21"/>
        <v>2012</v>
      </c>
    </row>
    <row r="1379" spans="1:19">
      <c r="A1379" t="s">
        <v>1402</v>
      </c>
      <c r="B1379" s="2">
        <v>41217</v>
      </c>
      <c r="C1379" s="2" t="str">
        <f>VLOOKUP(Sales_Data17[[#This Row],[Customer Name Index]],Customer_Data[#All],2,0)</f>
        <v>Ole Group</v>
      </c>
      <c r="D1379">
        <v>13</v>
      </c>
      <c r="E1379" t="s">
        <v>4</v>
      </c>
      <c r="F1379" t="s">
        <v>8168</v>
      </c>
      <c r="G1379" t="s">
        <v>8026</v>
      </c>
      <c r="H1379" t="str">
        <f>VLOOKUP(Sales_Data17[[#This Row],[Delivery Region Index]],Regions_Table[#All],2,0)</f>
        <v>Queensland</v>
      </c>
      <c r="I1379" t="str">
        <f>VLOOKUP(Sales_Data17[[#This Row],[Delivery Region Index]],Regions_Table[#All],3,0)</f>
        <v>Maryborough</v>
      </c>
      <c r="J1379">
        <v>37</v>
      </c>
      <c r="K1379">
        <v>6</v>
      </c>
      <c r="L1379" t="str">
        <f>VLOOKUP(Sales_Data17[[#This Row],[Product Description Index]],Products_Data[#All],2,0)</f>
        <v>Socks</v>
      </c>
      <c r="M1379">
        <v>2</v>
      </c>
      <c r="N1379" s="9">
        <v>101.24444444444445</v>
      </c>
      <c r="O1379" s="9">
        <f>Sales_Data17[[#This Row],[Order Quantity]]*Sales_Data17[[#This Row],[Unit Price]]</f>
        <v>202.48888888888891</v>
      </c>
      <c r="P1379" s="9">
        <v>76.945777777777778</v>
      </c>
      <c r="Q1379" s="9">
        <f>Sales_Data17[[#This Row],[Line Total]]-(Sales_Data17[[#This Row],[Total Unit Cost]]*Sales_Data17[[#This Row],[Order Quantity]])</f>
        <v>48.597333333333353</v>
      </c>
      <c r="R1379" s="1" t="str">
        <f>TEXT(Sales_Data17[[#This Row],[OrderDate]],"MMM")</f>
        <v>Nov</v>
      </c>
      <c r="S1379" s="1" t="str">
        <f t="shared" si="21"/>
        <v>2012</v>
      </c>
    </row>
    <row r="1380" spans="1:19">
      <c r="A1380" t="s">
        <v>1403</v>
      </c>
      <c r="B1380" s="2">
        <v>41217</v>
      </c>
      <c r="C1380" s="2" t="str">
        <f>VLOOKUP(Sales_Data17[[#This Row],[Customer Name Index]],Customer_Data[#All],2,0)</f>
        <v xml:space="preserve">Linde </v>
      </c>
      <c r="D1380">
        <v>14</v>
      </c>
      <c r="E1380" t="s">
        <v>2</v>
      </c>
      <c r="F1380" t="s">
        <v>8168</v>
      </c>
      <c r="G1380" t="s">
        <v>8026</v>
      </c>
      <c r="H1380" t="str">
        <f>VLOOKUP(Sales_Data17[[#This Row],[Delivery Region Index]],Regions_Table[#All],2,0)</f>
        <v>Queensland</v>
      </c>
      <c r="I1380" t="str">
        <f>VLOOKUP(Sales_Data17[[#This Row],[Delivery Region Index]],Regions_Table[#All],3,0)</f>
        <v>Redcliffe</v>
      </c>
      <c r="J1380">
        <v>40</v>
      </c>
      <c r="K1380">
        <v>6</v>
      </c>
      <c r="L1380" t="str">
        <f>VLOOKUP(Sales_Data17[[#This Row],[Product Description Index]],Products_Data[#All],2,0)</f>
        <v>Socks</v>
      </c>
      <c r="M1380">
        <v>3</v>
      </c>
      <c r="N1380" s="9">
        <v>121.34444444444446</v>
      </c>
      <c r="O1380" s="9">
        <f>Sales_Data17[[#This Row],[Order Quantity]]*Sales_Data17[[#This Row],[Unit Price]]</f>
        <v>364.03333333333342</v>
      </c>
      <c r="P1380" s="9">
        <v>76.447000000000017</v>
      </c>
      <c r="Q1380" s="9">
        <f>Sales_Data17[[#This Row],[Line Total]]-(Sales_Data17[[#This Row],[Total Unit Cost]]*Sales_Data17[[#This Row],[Order Quantity]])</f>
        <v>134.69233333333335</v>
      </c>
      <c r="R1380" s="1" t="str">
        <f>TEXT(Sales_Data17[[#This Row],[OrderDate]],"MMM")</f>
        <v>Nov</v>
      </c>
      <c r="S1380" s="1" t="str">
        <f t="shared" si="21"/>
        <v>2012</v>
      </c>
    </row>
    <row r="1381" spans="1:19">
      <c r="A1381" t="s">
        <v>1404</v>
      </c>
      <c r="B1381" s="2">
        <v>41218</v>
      </c>
      <c r="C1381" s="2" t="str">
        <f>VLOOKUP(Sales_Data17[[#This Row],[Customer Name Index]],Customer_Data[#All],2,0)</f>
        <v>3LAB, Ltd</v>
      </c>
      <c r="D1381">
        <v>16</v>
      </c>
      <c r="E1381" t="s">
        <v>3</v>
      </c>
      <c r="F1381" t="s">
        <v>8168</v>
      </c>
      <c r="G1381" t="s">
        <v>8025</v>
      </c>
      <c r="H1381" t="str">
        <f>VLOOKUP(Sales_Data17[[#This Row],[Delivery Region Index]],Regions_Table[#All],2,0)</f>
        <v>South Australia</v>
      </c>
      <c r="I1381" t="str">
        <f>VLOOKUP(Sales_Data17[[#This Row],[Delivery Region Index]],Regions_Table[#All],3,0)</f>
        <v>Adelaide</v>
      </c>
      <c r="J1381">
        <v>46</v>
      </c>
      <c r="K1381">
        <v>7</v>
      </c>
      <c r="L1381" t="str">
        <f>VLOOKUP(Sales_Data17[[#This Row],[Product Description Index]],Products_Data[#All],2,0)</f>
        <v>Dress Shirts</v>
      </c>
      <c r="M1381">
        <v>8</v>
      </c>
      <c r="N1381" s="9">
        <v>212.91111111111113</v>
      </c>
      <c r="O1381" s="9">
        <f>Sales_Data17[[#This Row],[Order Quantity]]*Sales_Data17[[#This Row],[Unit Price]]</f>
        <v>1703.288888888889</v>
      </c>
      <c r="P1381" s="9">
        <v>157.55422222222222</v>
      </c>
      <c r="Q1381" s="9">
        <f>Sales_Data17[[#This Row],[Line Total]]-(Sales_Data17[[#This Row],[Total Unit Cost]]*Sales_Data17[[#This Row],[Order Quantity]])</f>
        <v>442.85511111111123</v>
      </c>
      <c r="R1381" s="1" t="str">
        <f>TEXT(Sales_Data17[[#This Row],[OrderDate]],"MMM")</f>
        <v>Nov</v>
      </c>
      <c r="S1381" s="1" t="str">
        <f t="shared" si="21"/>
        <v>2012</v>
      </c>
    </row>
    <row r="1382" spans="1:19">
      <c r="A1382" t="s">
        <v>1405</v>
      </c>
      <c r="B1382" s="2">
        <v>41218</v>
      </c>
      <c r="C1382" s="2" t="str">
        <f>VLOOKUP(Sales_Data17[[#This Row],[Customer Name Index]],Customer_Data[#All],2,0)</f>
        <v xml:space="preserve">Ei </v>
      </c>
      <c r="D1382">
        <v>9</v>
      </c>
      <c r="E1382" t="s">
        <v>2</v>
      </c>
      <c r="F1382" t="s">
        <v>8168</v>
      </c>
      <c r="G1382" t="s">
        <v>8027</v>
      </c>
      <c r="H1382" t="str">
        <f>VLOOKUP(Sales_Data17[[#This Row],[Delivery Region Index]],Regions_Table[#All],2,0)</f>
        <v>New South Wales</v>
      </c>
      <c r="I1382" t="str">
        <f>VLOOKUP(Sales_Data17[[#This Row],[Delivery Region Index]],Regions_Table[#All],3,0)</f>
        <v>Wollongong</v>
      </c>
      <c r="J1382">
        <v>24</v>
      </c>
      <c r="K1382">
        <v>4</v>
      </c>
      <c r="L1382" t="str">
        <f>VLOOKUP(Sales_Data17[[#This Row],[Product Description Index]],Products_Data[#All],2,0)</f>
        <v>Jeans</v>
      </c>
      <c r="M1382">
        <v>3</v>
      </c>
      <c r="N1382" s="9">
        <v>583.6444444444445</v>
      </c>
      <c r="O1382" s="9">
        <f>Sales_Data17[[#This Row],[Order Quantity]]*Sales_Data17[[#This Row],[Unit Price]]</f>
        <v>1750.9333333333334</v>
      </c>
      <c r="P1382" s="9">
        <v>449.40622222222225</v>
      </c>
      <c r="Q1382" s="9">
        <f>Sales_Data17[[#This Row],[Line Total]]-(Sales_Data17[[#This Row],[Total Unit Cost]]*Sales_Data17[[#This Row],[Order Quantity]])</f>
        <v>402.71466666666674</v>
      </c>
      <c r="R1382" s="1" t="str">
        <f>TEXT(Sales_Data17[[#This Row],[OrderDate]],"MMM")</f>
        <v>Nov</v>
      </c>
      <c r="S1382" s="1" t="str">
        <f t="shared" si="21"/>
        <v>2012</v>
      </c>
    </row>
    <row r="1383" spans="1:19">
      <c r="A1383" t="s">
        <v>1406</v>
      </c>
      <c r="B1383" s="2">
        <v>41218</v>
      </c>
      <c r="C1383" s="2" t="str">
        <f>VLOOKUP(Sales_Data17[[#This Row],[Customer Name Index]],Customer_Data[#All],2,0)</f>
        <v>3LAB, Ltd</v>
      </c>
      <c r="D1383">
        <v>16</v>
      </c>
      <c r="E1383" t="s">
        <v>4</v>
      </c>
      <c r="F1383" t="s">
        <v>8168</v>
      </c>
      <c r="G1383" t="s">
        <v>8025</v>
      </c>
      <c r="H1383" t="str">
        <f>VLOOKUP(Sales_Data17[[#This Row],[Delivery Region Index]],Regions_Table[#All],2,0)</f>
        <v>Queensland</v>
      </c>
      <c r="I1383" t="str">
        <f>VLOOKUP(Sales_Data17[[#This Row],[Delivery Region Index]],Regions_Table[#All],3,0)</f>
        <v>Townsville</v>
      </c>
      <c r="J1383">
        <v>45</v>
      </c>
      <c r="K1383">
        <v>7</v>
      </c>
      <c r="L1383" t="str">
        <f>VLOOKUP(Sales_Data17[[#This Row],[Product Description Index]],Products_Data[#All],2,0)</f>
        <v>Dress Shirts</v>
      </c>
      <c r="M1383">
        <v>1</v>
      </c>
      <c r="N1383" s="9">
        <v>20.100000000000001</v>
      </c>
      <c r="O1383" s="9">
        <f>Sales_Data17[[#This Row],[Order Quantity]]*Sales_Data17[[#This Row],[Unit Price]]</f>
        <v>20.100000000000001</v>
      </c>
      <c r="P1383" s="9">
        <v>13.467000000000002</v>
      </c>
      <c r="Q1383" s="9">
        <f>Sales_Data17[[#This Row],[Line Total]]-(Sales_Data17[[#This Row],[Total Unit Cost]]*Sales_Data17[[#This Row],[Order Quantity]])</f>
        <v>6.6329999999999991</v>
      </c>
      <c r="R1383" s="1" t="str">
        <f>TEXT(Sales_Data17[[#This Row],[OrderDate]],"MMM")</f>
        <v>Nov</v>
      </c>
      <c r="S1383" s="1" t="str">
        <f t="shared" si="21"/>
        <v>2012</v>
      </c>
    </row>
    <row r="1384" spans="1:19">
      <c r="A1384" t="s">
        <v>1407</v>
      </c>
      <c r="B1384" s="2">
        <v>41218</v>
      </c>
      <c r="C1384" s="2" t="str">
        <f>VLOOKUP(Sales_Data17[[#This Row],[Customer Name Index]],Customer_Data[#All],2,0)</f>
        <v>ETUDE Ltd</v>
      </c>
      <c r="D1384">
        <v>4</v>
      </c>
      <c r="E1384" t="s">
        <v>2</v>
      </c>
      <c r="F1384" t="s">
        <v>8168</v>
      </c>
      <c r="G1384" t="s">
        <v>8027</v>
      </c>
      <c r="H1384" t="str">
        <f>VLOOKUP(Sales_Data17[[#This Row],[Delivery Region Index]],Regions_Table[#All],2,0)</f>
        <v>New South Wales</v>
      </c>
      <c r="I1384" t="str">
        <f>VLOOKUP(Sales_Data17[[#This Row],[Delivery Region Index]],Regions_Table[#All],3,0)</f>
        <v>Grafton</v>
      </c>
      <c r="J1384">
        <v>11</v>
      </c>
      <c r="K1384">
        <v>2</v>
      </c>
      <c r="L1384" t="str">
        <f>VLOOKUP(Sales_Data17[[#This Row],[Product Description Index]],Products_Data[#All],2,0)</f>
        <v>Pants</v>
      </c>
      <c r="M1384">
        <v>6</v>
      </c>
      <c r="N1384" s="9">
        <v>432.52222222222224</v>
      </c>
      <c r="O1384" s="9">
        <f>Sales_Data17[[#This Row],[Order Quantity]]*Sales_Data17[[#This Row],[Unit Price]]</f>
        <v>2595.1333333333332</v>
      </c>
      <c r="P1384" s="9">
        <v>307.09077777777776</v>
      </c>
      <c r="Q1384" s="9">
        <f>Sales_Data17[[#This Row],[Line Total]]-(Sales_Data17[[#This Row],[Total Unit Cost]]*Sales_Data17[[#This Row],[Order Quantity]])</f>
        <v>752.58866666666654</v>
      </c>
      <c r="R1384" s="1" t="str">
        <f>TEXT(Sales_Data17[[#This Row],[OrderDate]],"MMM")</f>
        <v>Nov</v>
      </c>
      <c r="S1384" s="1" t="str">
        <f t="shared" si="21"/>
        <v>2012</v>
      </c>
    </row>
    <row r="1385" spans="1:19">
      <c r="A1385" t="s">
        <v>1408</v>
      </c>
      <c r="B1385" s="2">
        <v>41218</v>
      </c>
      <c r="C1385" s="2" t="str">
        <f>VLOOKUP(Sales_Data17[[#This Row],[Customer Name Index]],Customer_Data[#All],2,0)</f>
        <v xml:space="preserve">Qualitest </v>
      </c>
      <c r="D1385">
        <v>19</v>
      </c>
      <c r="E1385" t="s">
        <v>4</v>
      </c>
      <c r="F1385" t="s">
        <v>8168</v>
      </c>
      <c r="G1385" t="s">
        <v>8028</v>
      </c>
      <c r="H1385" t="str">
        <f>VLOOKUP(Sales_Data17[[#This Row],[Delivery Region Index]],Regions_Table[#All],2,0)</f>
        <v>Victoria</v>
      </c>
      <c r="I1385" t="str">
        <f>VLOOKUP(Sales_Data17[[#This Row],[Delivery Region Index]],Regions_Table[#All],3,0)</f>
        <v>Swan Hill</v>
      </c>
      <c r="J1385">
        <v>55</v>
      </c>
      <c r="K1385">
        <v>8</v>
      </c>
      <c r="L1385" t="str">
        <f>VLOOKUP(Sales_Data17[[#This Row],[Product Description Index]],Products_Data[#All],2,0)</f>
        <v>Shoes</v>
      </c>
      <c r="M1385">
        <v>1</v>
      </c>
      <c r="N1385" s="9">
        <v>27.544444444444444</v>
      </c>
      <c r="O1385" s="9">
        <f>Sales_Data17[[#This Row],[Order Quantity]]*Sales_Data17[[#This Row],[Unit Price]]</f>
        <v>27.544444444444444</v>
      </c>
      <c r="P1385" s="9">
        <v>20.107444444444447</v>
      </c>
      <c r="Q1385" s="9">
        <f>Sales_Data17[[#This Row],[Line Total]]-(Sales_Data17[[#This Row],[Total Unit Cost]]*Sales_Data17[[#This Row],[Order Quantity]])</f>
        <v>7.4369999999999976</v>
      </c>
      <c r="R1385" s="1" t="str">
        <f>TEXT(Sales_Data17[[#This Row],[OrderDate]],"MMM")</f>
        <v>Nov</v>
      </c>
      <c r="S1385" s="1" t="str">
        <f t="shared" si="21"/>
        <v>2012</v>
      </c>
    </row>
    <row r="1386" spans="1:19">
      <c r="A1386" t="s">
        <v>1409</v>
      </c>
      <c r="B1386" s="2">
        <v>41218</v>
      </c>
      <c r="C1386" s="2" t="str">
        <f>VLOOKUP(Sales_Data17[[#This Row],[Customer Name Index]],Customer_Data[#All],2,0)</f>
        <v>New Ltd</v>
      </c>
      <c r="D1386">
        <v>7</v>
      </c>
      <c r="E1386" t="s">
        <v>4</v>
      </c>
      <c r="F1386" t="s">
        <v>8168</v>
      </c>
      <c r="G1386" t="s">
        <v>8027</v>
      </c>
      <c r="H1386" t="str">
        <f>VLOOKUP(Sales_Data17[[#This Row],[Delivery Region Index]],Regions_Table[#All],2,0)</f>
        <v>New South Wales</v>
      </c>
      <c r="I1386" t="str">
        <f>VLOOKUP(Sales_Data17[[#This Row],[Delivery Region Index]],Regions_Table[#All],3,0)</f>
        <v>Port Macquarie</v>
      </c>
      <c r="J1386">
        <v>19</v>
      </c>
      <c r="K1386">
        <v>3</v>
      </c>
      <c r="L1386" t="str">
        <f>VLOOKUP(Sales_Data17[[#This Row],[Product Description Index]],Products_Data[#All],2,0)</f>
        <v>Sunglasses</v>
      </c>
      <c r="M1386">
        <v>4</v>
      </c>
      <c r="N1386" s="9">
        <v>406.4666666666667</v>
      </c>
      <c r="O1386" s="9">
        <f>Sales_Data17[[#This Row],[Order Quantity]]*Sales_Data17[[#This Row],[Unit Price]]</f>
        <v>1625.8666666666668</v>
      </c>
      <c r="P1386" s="9">
        <v>300.78533333333337</v>
      </c>
      <c r="Q1386" s="9">
        <f>Sales_Data17[[#This Row],[Line Total]]-(Sales_Data17[[#This Row],[Total Unit Cost]]*Sales_Data17[[#This Row],[Order Quantity]])</f>
        <v>422.72533333333331</v>
      </c>
      <c r="R1386" s="1" t="str">
        <f>TEXT(Sales_Data17[[#This Row],[OrderDate]],"MMM")</f>
        <v>Nov</v>
      </c>
      <c r="S1386" s="1" t="str">
        <f t="shared" si="21"/>
        <v>2012</v>
      </c>
    </row>
    <row r="1387" spans="1:19">
      <c r="A1387" t="s">
        <v>1410</v>
      </c>
      <c r="B1387" s="2">
        <v>41219</v>
      </c>
      <c r="C1387" s="2" t="str">
        <f>VLOOKUP(Sales_Data17[[#This Row],[Customer Name Index]],Customer_Data[#All],2,0)</f>
        <v xml:space="preserve">WakeFern </v>
      </c>
      <c r="D1387">
        <v>2</v>
      </c>
      <c r="E1387" t="s">
        <v>2</v>
      </c>
      <c r="F1387" t="s">
        <v>8168</v>
      </c>
      <c r="G1387" t="s">
        <v>8027</v>
      </c>
      <c r="H1387" t="str">
        <f>VLOOKUP(Sales_Data17[[#This Row],[Delivery Region Index]],Regions_Table[#All],2,0)</f>
        <v>New South Wales</v>
      </c>
      <c r="I1387" t="str">
        <f>VLOOKUP(Sales_Data17[[#This Row],[Delivery Region Index]],Regions_Table[#All],3,0)</f>
        <v>Broken Hill</v>
      </c>
      <c r="J1387">
        <v>5</v>
      </c>
      <c r="K1387">
        <v>1</v>
      </c>
      <c r="L1387" t="str">
        <f>VLOOKUP(Sales_Data17[[#This Row],[Product Description Index]],Products_Data[#All],2,0)</f>
        <v>Shirts</v>
      </c>
      <c r="M1387">
        <v>1</v>
      </c>
      <c r="N1387" s="9">
        <v>723.6</v>
      </c>
      <c r="O1387" s="9">
        <f>Sales_Data17[[#This Row],[Order Quantity]]*Sales_Data17[[#This Row],[Unit Price]]</f>
        <v>723.6</v>
      </c>
      <c r="P1387" s="9">
        <v>412.452</v>
      </c>
      <c r="Q1387" s="9">
        <f>Sales_Data17[[#This Row],[Line Total]]-(Sales_Data17[[#This Row],[Total Unit Cost]]*Sales_Data17[[#This Row],[Order Quantity]])</f>
        <v>311.14800000000002</v>
      </c>
      <c r="R1387" s="1" t="str">
        <f>TEXT(Sales_Data17[[#This Row],[OrderDate]],"MMM")</f>
        <v>Nov</v>
      </c>
      <c r="S1387" s="1" t="str">
        <f t="shared" si="21"/>
        <v>2012</v>
      </c>
    </row>
    <row r="1388" spans="1:19">
      <c r="A1388" t="s">
        <v>1411</v>
      </c>
      <c r="B1388" s="2">
        <v>41219</v>
      </c>
      <c r="C1388" s="2" t="str">
        <f>VLOOKUP(Sales_Data17[[#This Row],[Customer Name Index]],Customer_Data[#All],2,0)</f>
        <v>PEDIFIX, Corp</v>
      </c>
      <c r="D1388">
        <v>6</v>
      </c>
      <c r="E1388" t="s">
        <v>2</v>
      </c>
      <c r="F1388" t="s">
        <v>8168</v>
      </c>
      <c r="G1388" t="s">
        <v>8027</v>
      </c>
      <c r="H1388" t="str">
        <f>VLOOKUP(Sales_Data17[[#This Row],[Delivery Region Index]],Regions_Table[#All],2,0)</f>
        <v>New South Wales</v>
      </c>
      <c r="I1388" t="str">
        <f>VLOOKUP(Sales_Data17[[#This Row],[Delivery Region Index]],Regions_Table[#All],3,0)</f>
        <v>Orange</v>
      </c>
      <c r="J1388">
        <v>18</v>
      </c>
      <c r="K1388">
        <v>3</v>
      </c>
      <c r="L1388" t="str">
        <f>VLOOKUP(Sales_Data17[[#This Row],[Product Description Index]],Products_Data[#All],2,0)</f>
        <v>Sunglasses</v>
      </c>
      <c r="M1388">
        <v>4</v>
      </c>
      <c r="N1388" s="9">
        <v>114.64444444444445</v>
      </c>
      <c r="O1388" s="9">
        <f>Sales_Data17[[#This Row],[Order Quantity]]*Sales_Data17[[#This Row],[Unit Price]]</f>
        <v>458.57777777777778</v>
      </c>
      <c r="P1388" s="9">
        <v>90.569111111111113</v>
      </c>
      <c r="Q1388" s="9">
        <f>Sales_Data17[[#This Row],[Line Total]]-(Sales_Data17[[#This Row],[Total Unit Cost]]*Sales_Data17[[#This Row],[Order Quantity]])</f>
        <v>96.301333333333332</v>
      </c>
      <c r="R1388" s="1" t="str">
        <f>TEXT(Sales_Data17[[#This Row],[OrderDate]],"MMM")</f>
        <v>Nov</v>
      </c>
      <c r="S1388" s="1" t="str">
        <f t="shared" si="21"/>
        <v>2012</v>
      </c>
    </row>
    <row r="1389" spans="1:19">
      <c r="A1389" t="s">
        <v>1412</v>
      </c>
      <c r="B1389" s="2">
        <v>41219</v>
      </c>
      <c r="C1389" s="2" t="str">
        <f>VLOOKUP(Sales_Data17[[#This Row],[Customer Name Index]],Customer_Data[#All],2,0)</f>
        <v>Ole Group</v>
      </c>
      <c r="D1389">
        <v>13</v>
      </c>
      <c r="E1389" t="s">
        <v>4</v>
      </c>
      <c r="F1389" t="s">
        <v>8168</v>
      </c>
      <c r="G1389" t="s">
        <v>8026</v>
      </c>
      <c r="H1389" t="str">
        <f>VLOOKUP(Sales_Data17[[#This Row],[Delivery Region Index]],Regions_Table[#All],2,0)</f>
        <v>Queensland</v>
      </c>
      <c r="I1389" t="str">
        <f>VLOOKUP(Sales_Data17[[#This Row],[Delivery Region Index]],Regions_Table[#All],3,0)</f>
        <v>Mount Isa</v>
      </c>
      <c r="J1389">
        <v>38</v>
      </c>
      <c r="K1389">
        <v>6</v>
      </c>
      <c r="L1389" t="str">
        <f>VLOOKUP(Sales_Data17[[#This Row],[Product Description Index]],Products_Data[#All],2,0)</f>
        <v>Socks</v>
      </c>
      <c r="M1389">
        <v>6</v>
      </c>
      <c r="N1389" s="9">
        <v>206.95555555555558</v>
      </c>
      <c r="O1389" s="9">
        <f>Sales_Data17[[#This Row],[Order Quantity]]*Sales_Data17[[#This Row],[Unit Price]]</f>
        <v>1241.7333333333336</v>
      </c>
      <c r="P1389" s="9">
        <v>169.70355555555557</v>
      </c>
      <c r="Q1389" s="9">
        <f>Sales_Data17[[#This Row],[Line Total]]-(Sales_Data17[[#This Row],[Total Unit Cost]]*Sales_Data17[[#This Row],[Order Quantity]])</f>
        <v>223.51200000000017</v>
      </c>
      <c r="R1389" s="1" t="str">
        <f>TEXT(Sales_Data17[[#This Row],[OrderDate]],"MMM")</f>
        <v>Nov</v>
      </c>
      <c r="S1389" s="1" t="str">
        <f t="shared" si="21"/>
        <v>2012</v>
      </c>
    </row>
    <row r="1390" spans="1:19">
      <c r="A1390" t="s">
        <v>1413</v>
      </c>
      <c r="B1390" s="2">
        <v>41219</v>
      </c>
      <c r="C1390" s="2" t="str">
        <f>VLOOKUP(Sales_Data17[[#This Row],[Customer Name Index]],Customer_Data[#All],2,0)</f>
        <v>ETUDE Ltd</v>
      </c>
      <c r="D1390">
        <v>4</v>
      </c>
      <c r="E1390" t="s">
        <v>2</v>
      </c>
      <c r="F1390" t="s">
        <v>8168</v>
      </c>
      <c r="G1390" t="s">
        <v>8027</v>
      </c>
      <c r="H1390" t="str">
        <f>VLOOKUP(Sales_Data17[[#This Row],[Delivery Region Index]],Regions_Table[#All],2,0)</f>
        <v>New South Wales</v>
      </c>
      <c r="I1390" t="str">
        <f>VLOOKUP(Sales_Data17[[#This Row],[Delivery Region Index]],Regions_Table[#All],3,0)</f>
        <v>Goulburn</v>
      </c>
      <c r="J1390">
        <v>10</v>
      </c>
      <c r="K1390">
        <v>2</v>
      </c>
      <c r="L1390" t="str">
        <f>VLOOKUP(Sales_Data17[[#This Row],[Product Description Index]],Products_Data[#All],2,0)</f>
        <v>Pants</v>
      </c>
      <c r="M1390">
        <v>6</v>
      </c>
      <c r="N1390" s="9">
        <v>262.78888888888889</v>
      </c>
      <c r="O1390" s="9">
        <f>Sales_Data17[[#This Row],[Order Quantity]]*Sales_Data17[[#This Row],[Unit Price]]</f>
        <v>1576.7333333333333</v>
      </c>
      <c r="P1390" s="9">
        <v>134.02233333333334</v>
      </c>
      <c r="Q1390" s="9">
        <f>Sales_Data17[[#This Row],[Line Total]]-(Sales_Data17[[#This Row],[Total Unit Cost]]*Sales_Data17[[#This Row],[Order Quantity]])</f>
        <v>772.59933333333333</v>
      </c>
      <c r="R1390" s="1" t="str">
        <f>TEXT(Sales_Data17[[#This Row],[OrderDate]],"MMM")</f>
        <v>Nov</v>
      </c>
      <c r="S1390" s="1" t="str">
        <f t="shared" si="21"/>
        <v>2012</v>
      </c>
    </row>
    <row r="1391" spans="1:19">
      <c r="A1391" t="s">
        <v>1414</v>
      </c>
      <c r="B1391" s="2">
        <v>41219</v>
      </c>
      <c r="C1391" s="2" t="str">
        <f>VLOOKUP(Sales_Data17[[#This Row],[Customer Name Index]],Customer_Data[#All],2,0)</f>
        <v>Eminence Corp</v>
      </c>
      <c r="D1391">
        <v>18</v>
      </c>
      <c r="E1391" t="s">
        <v>4</v>
      </c>
      <c r="F1391" t="s">
        <v>8168</v>
      </c>
      <c r="G1391" t="s">
        <v>8025</v>
      </c>
      <c r="H1391" t="str">
        <f>VLOOKUP(Sales_Data17[[#This Row],[Delivery Region Index]],Regions_Table[#All],2,0)</f>
        <v>Victoria</v>
      </c>
      <c r="I1391" t="str">
        <f>VLOOKUP(Sales_Data17[[#This Row],[Delivery Region Index]],Regions_Table[#All],3,0)</f>
        <v>Geelong</v>
      </c>
      <c r="J1391">
        <v>51</v>
      </c>
      <c r="K1391">
        <v>8</v>
      </c>
      <c r="L1391" t="str">
        <f>VLOOKUP(Sales_Data17[[#This Row],[Product Description Index]],Products_Data[#All],2,0)</f>
        <v>Shoes</v>
      </c>
      <c r="M1391">
        <v>2</v>
      </c>
      <c r="N1391" s="9">
        <v>26.8</v>
      </c>
      <c r="O1391" s="9">
        <f>Sales_Data17[[#This Row],[Order Quantity]]*Sales_Data17[[#This Row],[Unit Price]]</f>
        <v>53.6</v>
      </c>
      <c r="P1391" s="9">
        <v>21.172000000000004</v>
      </c>
      <c r="Q1391" s="9">
        <f>Sales_Data17[[#This Row],[Line Total]]-(Sales_Data17[[#This Row],[Total Unit Cost]]*Sales_Data17[[#This Row],[Order Quantity]])</f>
        <v>11.255999999999993</v>
      </c>
      <c r="R1391" s="1" t="str">
        <f>TEXT(Sales_Data17[[#This Row],[OrderDate]],"MMM")</f>
        <v>Nov</v>
      </c>
      <c r="S1391" s="1" t="str">
        <f t="shared" si="21"/>
        <v>2012</v>
      </c>
    </row>
    <row r="1392" spans="1:19">
      <c r="A1392" t="s">
        <v>1415</v>
      </c>
      <c r="B1392" s="2">
        <v>41219</v>
      </c>
      <c r="C1392" s="2" t="str">
        <f>VLOOKUP(Sales_Data17[[#This Row],[Customer Name Index]],Customer_Data[#All],2,0)</f>
        <v>ETUDE Ltd</v>
      </c>
      <c r="D1392">
        <v>4</v>
      </c>
      <c r="E1392" t="s">
        <v>3</v>
      </c>
      <c r="F1392" t="s">
        <v>8168</v>
      </c>
      <c r="G1392" t="s">
        <v>8027</v>
      </c>
      <c r="H1392" t="str">
        <f>VLOOKUP(Sales_Data17[[#This Row],[Delivery Region Index]],Regions_Table[#All],2,0)</f>
        <v>New South Wales</v>
      </c>
      <c r="I1392" t="str">
        <f>VLOOKUP(Sales_Data17[[#This Row],[Delivery Region Index]],Regions_Table[#All],3,0)</f>
        <v>Goulburn</v>
      </c>
      <c r="J1392">
        <v>10</v>
      </c>
      <c r="K1392">
        <v>2</v>
      </c>
      <c r="L1392" t="str">
        <f>VLOOKUP(Sales_Data17[[#This Row],[Product Description Index]],Products_Data[#All],2,0)</f>
        <v>Pants</v>
      </c>
      <c r="M1392">
        <v>6</v>
      </c>
      <c r="N1392" s="9">
        <v>111.66666666666667</v>
      </c>
      <c r="O1392" s="9">
        <f>Sales_Data17[[#This Row],[Order Quantity]]*Sales_Data17[[#This Row],[Unit Price]]</f>
        <v>670</v>
      </c>
      <c r="P1392" s="9">
        <v>77.05</v>
      </c>
      <c r="Q1392" s="9">
        <f>Sales_Data17[[#This Row],[Line Total]]-(Sales_Data17[[#This Row],[Total Unit Cost]]*Sales_Data17[[#This Row],[Order Quantity]])</f>
        <v>207.70000000000005</v>
      </c>
      <c r="R1392" s="1" t="str">
        <f>TEXT(Sales_Data17[[#This Row],[OrderDate]],"MMM")</f>
        <v>Nov</v>
      </c>
      <c r="S1392" s="1" t="str">
        <f t="shared" si="21"/>
        <v>2012</v>
      </c>
    </row>
    <row r="1393" spans="1:19">
      <c r="A1393" t="s">
        <v>1416</v>
      </c>
      <c r="B1393" s="2">
        <v>41220</v>
      </c>
      <c r="C1393" s="2" t="str">
        <f>VLOOKUP(Sales_Data17[[#This Row],[Customer Name Index]],Customer_Data[#All],2,0)</f>
        <v xml:space="preserve">Ei </v>
      </c>
      <c r="D1393">
        <v>9</v>
      </c>
      <c r="E1393" t="s">
        <v>2</v>
      </c>
      <c r="F1393" t="s">
        <v>8168</v>
      </c>
      <c r="G1393" t="s">
        <v>8027</v>
      </c>
      <c r="H1393" t="str">
        <f>VLOOKUP(Sales_Data17[[#This Row],[Delivery Region Index]],Regions_Table[#All],2,0)</f>
        <v>Queensland</v>
      </c>
      <c r="I1393" t="str">
        <f>VLOOKUP(Sales_Data17[[#This Row],[Delivery Region Index]],Regions_Table[#All],3,0)</f>
        <v>Brisbane</v>
      </c>
      <c r="J1393">
        <v>26</v>
      </c>
      <c r="K1393">
        <v>4</v>
      </c>
      <c r="L1393" t="str">
        <f>VLOOKUP(Sales_Data17[[#This Row],[Product Description Index]],Products_Data[#All],2,0)</f>
        <v>Jeans</v>
      </c>
      <c r="M1393">
        <v>2</v>
      </c>
      <c r="N1393" s="9">
        <v>123.57777777777778</v>
      </c>
      <c r="O1393" s="9">
        <f>Sales_Data17[[#This Row],[Order Quantity]]*Sales_Data17[[#This Row],[Unit Price]]</f>
        <v>247.15555555555557</v>
      </c>
      <c r="P1393" s="9">
        <v>55.61</v>
      </c>
      <c r="Q1393" s="9">
        <f>Sales_Data17[[#This Row],[Line Total]]-(Sales_Data17[[#This Row],[Total Unit Cost]]*Sales_Data17[[#This Row],[Order Quantity]])</f>
        <v>135.93555555555557</v>
      </c>
      <c r="R1393" s="1" t="str">
        <f>TEXT(Sales_Data17[[#This Row],[OrderDate]],"MMM")</f>
        <v>Nov</v>
      </c>
      <c r="S1393" s="1" t="str">
        <f t="shared" si="21"/>
        <v>2012</v>
      </c>
    </row>
    <row r="1394" spans="1:19">
      <c r="A1394" t="s">
        <v>1417</v>
      </c>
      <c r="B1394" s="2">
        <v>41220</v>
      </c>
      <c r="C1394" s="2" t="str">
        <f>VLOOKUP(Sales_Data17[[#This Row],[Customer Name Index]],Customer_Data[#All],2,0)</f>
        <v xml:space="preserve">Qualitest </v>
      </c>
      <c r="D1394">
        <v>19</v>
      </c>
      <c r="E1394" t="s">
        <v>2</v>
      </c>
      <c r="F1394" t="s">
        <v>8168</v>
      </c>
      <c r="G1394" t="s">
        <v>8028</v>
      </c>
      <c r="H1394" t="str">
        <f>VLOOKUP(Sales_Data17[[#This Row],[Delivery Region Index]],Regions_Table[#All],2,0)</f>
        <v>Victoria</v>
      </c>
      <c r="I1394" t="str">
        <f>VLOOKUP(Sales_Data17[[#This Row],[Delivery Region Index]],Regions_Table[#All],3,0)</f>
        <v>Shepparton</v>
      </c>
      <c r="J1394">
        <v>54</v>
      </c>
      <c r="K1394">
        <v>8</v>
      </c>
      <c r="L1394" t="str">
        <f>VLOOKUP(Sales_Data17[[#This Row],[Product Description Index]],Products_Data[#All],2,0)</f>
        <v>Shoes</v>
      </c>
      <c r="M1394">
        <v>4</v>
      </c>
      <c r="N1394" s="9">
        <v>116.13333333333334</v>
      </c>
      <c r="O1394" s="9">
        <f>Sales_Data17[[#This Row],[Order Quantity]]*Sales_Data17[[#This Row],[Unit Price]]</f>
        <v>464.53333333333336</v>
      </c>
      <c r="P1394" s="9">
        <v>58.06666666666667</v>
      </c>
      <c r="Q1394" s="9">
        <f>Sales_Data17[[#This Row],[Line Total]]-(Sales_Data17[[#This Row],[Total Unit Cost]]*Sales_Data17[[#This Row],[Order Quantity]])</f>
        <v>232.26666666666668</v>
      </c>
      <c r="R1394" s="1" t="str">
        <f>TEXT(Sales_Data17[[#This Row],[OrderDate]],"MMM")</f>
        <v>Nov</v>
      </c>
      <c r="S1394" s="1" t="str">
        <f t="shared" si="21"/>
        <v>2012</v>
      </c>
    </row>
    <row r="1395" spans="1:19">
      <c r="A1395" t="s">
        <v>1418</v>
      </c>
      <c r="B1395" s="2">
        <v>41220</v>
      </c>
      <c r="C1395" s="2" t="str">
        <f>VLOOKUP(Sales_Data17[[#This Row],[Customer Name Index]],Customer_Data[#All],2,0)</f>
        <v>21st Ltd</v>
      </c>
      <c r="D1395">
        <v>10</v>
      </c>
      <c r="E1395" t="s">
        <v>4</v>
      </c>
      <c r="F1395" t="s">
        <v>8168</v>
      </c>
      <c r="G1395" t="s">
        <v>8026</v>
      </c>
      <c r="H1395" t="str">
        <f>VLOOKUP(Sales_Data17[[#This Row],[Delivery Region Index]],Regions_Table[#All],2,0)</f>
        <v>Queensland</v>
      </c>
      <c r="I1395" t="str">
        <f>VLOOKUP(Sales_Data17[[#This Row],[Delivery Region Index]],Regions_Table[#All],3,0)</f>
        <v>Cairns</v>
      </c>
      <c r="J1395">
        <v>28</v>
      </c>
      <c r="K1395">
        <v>4</v>
      </c>
      <c r="L1395" t="str">
        <f>VLOOKUP(Sales_Data17[[#This Row],[Product Description Index]],Products_Data[#All],2,0)</f>
        <v>Jeans</v>
      </c>
      <c r="M1395">
        <v>1</v>
      </c>
      <c r="N1395" s="9">
        <v>26.055555555555557</v>
      </c>
      <c r="O1395" s="9">
        <f>Sales_Data17[[#This Row],[Order Quantity]]*Sales_Data17[[#This Row],[Unit Price]]</f>
        <v>26.055555555555557</v>
      </c>
      <c r="P1395" s="9">
        <v>15.112222222222222</v>
      </c>
      <c r="Q1395" s="9">
        <f>Sales_Data17[[#This Row],[Line Total]]-(Sales_Data17[[#This Row],[Total Unit Cost]]*Sales_Data17[[#This Row],[Order Quantity]])</f>
        <v>10.943333333333335</v>
      </c>
      <c r="R1395" s="1" t="str">
        <f>TEXT(Sales_Data17[[#This Row],[OrderDate]],"MMM")</f>
        <v>Nov</v>
      </c>
      <c r="S1395" s="1" t="str">
        <f t="shared" si="21"/>
        <v>2012</v>
      </c>
    </row>
    <row r="1396" spans="1:19">
      <c r="A1396" t="s">
        <v>1419</v>
      </c>
      <c r="B1396" s="2">
        <v>41220</v>
      </c>
      <c r="C1396" s="2" t="str">
        <f>VLOOKUP(Sales_Data17[[#This Row],[Customer Name Index]],Customer_Data[#All],2,0)</f>
        <v>Pacific Ltd</v>
      </c>
      <c r="D1396">
        <v>20</v>
      </c>
      <c r="E1396" t="s">
        <v>2</v>
      </c>
      <c r="F1396" t="s">
        <v>8168</v>
      </c>
      <c r="G1396" t="s">
        <v>8028</v>
      </c>
      <c r="H1396" t="str">
        <f>VLOOKUP(Sales_Data17[[#This Row],[Delivery Region Index]],Regions_Table[#All],2,0)</f>
        <v>Victoria</v>
      </c>
      <c r="I1396" t="str">
        <f>VLOOKUP(Sales_Data17[[#This Row],[Delivery Region Index]],Regions_Table[#All],3,0)</f>
        <v>Wodonga</v>
      </c>
      <c r="J1396">
        <v>58</v>
      </c>
      <c r="K1396">
        <v>8</v>
      </c>
      <c r="L1396" t="str">
        <f>VLOOKUP(Sales_Data17[[#This Row],[Product Description Index]],Products_Data[#All],2,0)</f>
        <v>Shoes</v>
      </c>
      <c r="M1396">
        <v>5</v>
      </c>
      <c r="N1396" s="9">
        <v>247.89999999999998</v>
      </c>
      <c r="O1396" s="9">
        <f>Sales_Data17[[#This Row],[Order Quantity]]*Sales_Data17[[#This Row],[Unit Price]]</f>
        <v>1239.5</v>
      </c>
      <c r="P1396" s="9">
        <v>188.404</v>
      </c>
      <c r="Q1396" s="9">
        <f>Sales_Data17[[#This Row],[Line Total]]-(Sales_Data17[[#This Row],[Total Unit Cost]]*Sales_Data17[[#This Row],[Order Quantity]])</f>
        <v>297.48</v>
      </c>
      <c r="R1396" s="1" t="str">
        <f>TEXT(Sales_Data17[[#This Row],[OrderDate]],"MMM")</f>
        <v>Nov</v>
      </c>
      <c r="S1396" s="1" t="str">
        <f t="shared" si="21"/>
        <v>2012</v>
      </c>
    </row>
    <row r="1397" spans="1:19">
      <c r="A1397" t="s">
        <v>1420</v>
      </c>
      <c r="B1397" s="2">
        <v>41221</v>
      </c>
      <c r="C1397" s="2" t="str">
        <f>VLOOKUP(Sales_Data17[[#This Row],[Customer Name Index]],Customer_Data[#All],2,0)</f>
        <v xml:space="preserve">Ei </v>
      </c>
      <c r="D1397">
        <v>9</v>
      </c>
      <c r="E1397" t="s">
        <v>3</v>
      </c>
      <c r="F1397" t="s">
        <v>8168</v>
      </c>
      <c r="G1397" t="s">
        <v>8027</v>
      </c>
      <c r="H1397" t="str">
        <f>VLOOKUP(Sales_Data17[[#This Row],[Delivery Region Index]],Regions_Table[#All],2,0)</f>
        <v>Queensland</v>
      </c>
      <c r="I1397" t="str">
        <f>VLOOKUP(Sales_Data17[[#This Row],[Delivery Region Index]],Regions_Table[#All],3,0)</f>
        <v>Brisbane</v>
      </c>
      <c r="J1397">
        <v>26</v>
      </c>
      <c r="K1397">
        <v>4</v>
      </c>
      <c r="L1397" t="str">
        <f>VLOOKUP(Sales_Data17[[#This Row],[Product Description Index]],Products_Data[#All],2,0)</f>
        <v>Jeans</v>
      </c>
      <c r="M1397">
        <v>9</v>
      </c>
      <c r="N1397" s="9">
        <v>445.92222222222222</v>
      </c>
      <c r="O1397" s="9">
        <f>Sales_Data17[[#This Row],[Order Quantity]]*Sales_Data17[[#This Row],[Unit Price]]</f>
        <v>4013.3</v>
      </c>
      <c r="P1397" s="9">
        <v>303.22711111111113</v>
      </c>
      <c r="Q1397" s="9">
        <f>Sales_Data17[[#This Row],[Line Total]]-(Sales_Data17[[#This Row],[Total Unit Cost]]*Sales_Data17[[#This Row],[Order Quantity]])</f>
        <v>1284.2559999999999</v>
      </c>
      <c r="R1397" s="1" t="str">
        <f>TEXT(Sales_Data17[[#This Row],[OrderDate]],"MMM")</f>
        <v>Nov</v>
      </c>
      <c r="S1397" s="1" t="str">
        <f t="shared" si="21"/>
        <v>2012</v>
      </c>
    </row>
    <row r="1398" spans="1:19">
      <c r="A1398" t="s">
        <v>1421</v>
      </c>
      <c r="B1398" s="2">
        <v>41221</v>
      </c>
      <c r="C1398" s="2" t="str">
        <f>VLOOKUP(Sales_Data17[[#This Row],[Customer Name Index]],Customer_Data[#All],2,0)</f>
        <v>3LAB, Ltd</v>
      </c>
      <c r="D1398">
        <v>16</v>
      </c>
      <c r="E1398" t="s">
        <v>4</v>
      </c>
      <c r="F1398" t="s">
        <v>8168</v>
      </c>
      <c r="G1398" t="s">
        <v>8025</v>
      </c>
      <c r="H1398" t="str">
        <f>VLOOKUP(Sales_Data17[[#This Row],[Delivery Region Index]],Regions_Table[#All],2,0)</f>
        <v>Queensland</v>
      </c>
      <c r="I1398" t="str">
        <f>VLOOKUP(Sales_Data17[[#This Row],[Delivery Region Index]],Regions_Table[#All],3,0)</f>
        <v>Townsville</v>
      </c>
      <c r="J1398">
        <v>45</v>
      </c>
      <c r="K1398">
        <v>7</v>
      </c>
      <c r="L1398" t="str">
        <f>VLOOKUP(Sales_Data17[[#This Row],[Product Description Index]],Products_Data[#All],2,0)</f>
        <v>Dress Shirts</v>
      </c>
      <c r="M1398">
        <v>5</v>
      </c>
      <c r="N1398" s="9">
        <v>192.8111111111111</v>
      </c>
      <c r="O1398" s="9">
        <f>Sales_Data17[[#This Row],[Order Quantity]]*Sales_Data17[[#This Row],[Unit Price]]</f>
        <v>964.05555555555554</v>
      </c>
      <c r="P1398" s="9">
        <v>86.765000000000001</v>
      </c>
      <c r="Q1398" s="9">
        <f>Sales_Data17[[#This Row],[Line Total]]-(Sales_Data17[[#This Row],[Total Unit Cost]]*Sales_Data17[[#This Row],[Order Quantity]])</f>
        <v>530.23055555555561</v>
      </c>
      <c r="R1398" s="1" t="str">
        <f>TEXT(Sales_Data17[[#This Row],[OrderDate]],"MMM")</f>
        <v>Nov</v>
      </c>
      <c r="S1398" s="1" t="str">
        <f t="shared" si="21"/>
        <v>2012</v>
      </c>
    </row>
    <row r="1399" spans="1:19">
      <c r="A1399" t="s">
        <v>1422</v>
      </c>
      <c r="B1399" s="2">
        <v>41221</v>
      </c>
      <c r="C1399" s="2" t="str">
        <f>VLOOKUP(Sales_Data17[[#This Row],[Customer Name Index]],Customer_Data[#All],2,0)</f>
        <v>Rochester Ltd</v>
      </c>
      <c r="D1399">
        <v>15</v>
      </c>
      <c r="E1399" t="s">
        <v>2</v>
      </c>
      <c r="F1399" t="s">
        <v>8168</v>
      </c>
      <c r="G1399" t="s">
        <v>8025</v>
      </c>
      <c r="H1399" t="str">
        <f>VLOOKUP(Sales_Data17[[#This Row],[Delivery Region Index]],Regions_Table[#All],2,0)</f>
        <v>Queensland</v>
      </c>
      <c r="I1399" t="str">
        <f>VLOOKUP(Sales_Data17[[#This Row],[Delivery Region Index]],Regions_Table[#All],3,0)</f>
        <v>Sunshine Coast</v>
      </c>
      <c r="J1399">
        <v>42</v>
      </c>
      <c r="K1399">
        <v>6</v>
      </c>
      <c r="L1399" t="str">
        <f>VLOOKUP(Sales_Data17[[#This Row],[Product Description Index]],Products_Data[#All],2,0)</f>
        <v>Socks</v>
      </c>
      <c r="M1399">
        <v>7</v>
      </c>
      <c r="N1399" s="9">
        <v>222.58888888888887</v>
      </c>
      <c r="O1399" s="9">
        <f>Sales_Data17[[#This Row],[Order Quantity]]*Sales_Data17[[#This Row],[Unit Price]]</f>
        <v>1558.122222222222</v>
      </c>
      <c r="P1399" s="9">
        <v>169.16755555555557</v>
      </c>
      <c r="Q1399" s="9">
        <f>Sales_Data17[[#This Row],[Line Total]]-(Sales_Data17[[#This Row],[Total Unit Cost]]*Sales_Data17[[#This Row],[Order Quantity]])</f>
        <v>373.94933333333302</v>
      </c>
      <c r="R1399" s="1" t="str">
        <f>TEXT(Sales_Data17[[#This Row],[OrderDate]],"MMM")</f>
        <v>Nov</v>
      </c>
      <c r="S1399" s="1" t="str">
        <f t="shared" si="21"/>
        <v>2012</v>
      </c>
    </row>
    <row r="1400" spans="1:19">
      <c r="A1400" t="s">
        <v>1423</v>
      </c>
      <c r="B1400" s="2">
        <v>41221</v>
      </c>
      <c r="C1400" s="2" t="str">
        <f>VLOOKUP(Sales_Data17[[#This Row],[Customer Name Index]],Customer_Data[#All],2,0)</f>
        <v>Procter Corp</v>
      </c>
      <c r="D1400">
        <v>5</v>
      </c>
      <c r="E1400" t="s">
        <v>4</v>
      </c>
      <c r="F1400" t="s">
        <v>8168</v>
      </c>
      <c r="G1400" t="s">
        <v>8027</v>
      </c>
      <c r="H1400" t="str">
        <f>VLOOKUP(Sales_Data17[[#This Row],[Delivery Region Index]],Regions_Table[#All],2,0)</f>
        <v>New South Wales</v>
      </c>
      <c r="I1400" t="str">
        <f>VLOOKUP(Sales_Data17[[#This Row],[Delivery Region Index]],Regions_Table[#All],3,0)</f>
        <v>Griffith</v>
      </c>
      <c r="J1400">
        <v>12</v>
      </c>
      <c r="K1400">
        <v>2</v>
      </c>
      <c r="L1400" t="str">
        <f>VLOOKUP(Sales_Data17[[#This Row],[Product Description Index]],Products_Data[#All],2,0)</f>
        <v>Pants</v>
      </c>
      <c r="M1400">
        <v>7</v>
      </c>
      <c r="N1400" s="9">
        <v>26.055555555555557</v>
      </c>
      <c r="O1400" s="9">
        <f>Sales_Data17[[#This Row],[Order Quantity]]*Sales_Data17[[#This Row],[Unit Price]]</f>
        <v>182.38888888888891</v>
      </c>
      <c r="P1400" s="9">
        <v>19.020555555555557</v>
      </c>
      <c r="Q1400" s="9">
        <f>Sales_Data17[[#This Row],[Line Total]]-(Sales_Data17[[#This Row],[Total Unit Cost]]*Sales_Data17[[#This Row],[Order Quantity]])</f>
        <v>49.245000000000005</v>
      </c>
      <c r="R1400" s="1" t="str">
        <f>TEXT(Sales_Data17[[#This Row],[OrderDate]],"MMM")</f>
        <v>Nov</v>
      </c>
      <c r="S1400" s="1" t="str">
        <f t="shared" si="21"/>
        <v>2012</v>
      </c>
    </row>
    <row r="1401" spans="1:19">
      <c r="A1401" t="s">
        <v>1424</v>
      </c>
      <c r="B1401" s="2">
        <v>41222</v>
      </c>
      <c r="C1401" s="2" t="str">
        <f>VLOOKUP(Sales_Data17[[#This Row],[Customer Name Index]],Customer_Data[#All],2,0)</f>
        <v>ETUDE Ltd</v>
      </c>
      <c r="D1401">
        <v>4</v>
      </c>
      <c r="E1401" t="s">
        <v>4</v>
      </c>
      <c r="F1401" t="s">
        <v>8168</v>
      </c>
      <c r="G1401" t="s">
        <v>8027</v>
      </c>
      <c r="H1401" t="str">
        <f>VLOOKUP(Sales_Data17[[#This Row],[Delivery Region Index]],Regions_Table[#All],2,0)</f>
        <v>New South Wales</v>
      </c>
      <c r="I1401" t="str">
        <f>VLOOKUP(Sales_Data17[[#This Row],[Delivery Region Index]],Regions_Table[#All],3,0)</f>
        <v>Goulburn</v>
      </c>
      <c r="J1401">
        <v>10</v>
      </c>
      <c r="K1401">
        <v>2</v>
      </c>
      <c r="L1401" t="str">
        <f>VLOOKUP(Sales_Data17[[#This Row],[Product Description Index]],Products_Data[#All],2,0)</f>
        <v>Pants</v>
      </c>
      <c r="M1401">
        <v>3</v>
      </c>
      <c r="N1401" s="9">
        <v>204.72222222222223</v>
      </c>
      <c r="O1401" s="9">
        <f>Sales_Data17[[#This Row],[Order Quantity]]*Sales_Data17[[#This Row],[Unit Price]]</f>
        <v>614.16666666666674</v>
      </c>
      <c r="P1401" s="9">
        <v>145.35277777777776</v>
      </c>
      <c r="Q1401" s="9">
        <f>Sales_Data17[[#This Row],[Line Total]]-(Sales_Data17[[#This Row],[Total Unit Cost]]*Sales_Data17[[#This Row],[Order Quantity]])</f>
        <v>178.10833333333346</v>
      </c>
      <c r="R1401" s="1" t="str">
        <f>TEXT(Sales_Data17[[#This Row],[OrderDate]],"MMM")</f>
        <v>Nov</v>
      </c>
      <c r="S1401" s="1" t="str">
        <f t="shared" si="21"/>
        <v>2012</v>
      </c>
    </row>
    <row r="1402" spans="1:19">
      <c r="A1402" t="s">
        <v>1425</v>
      </c>
      <c r="B1402" s="2">
        <v>41222</v>
      </c>
      <c r="C1402" s="2" t="str">
        <f>VLOOKUP(Sales_Data17[[#This Row],[Customer Name Index]],Customer_Data[#All],2,0)</f>
        <v xml:space="preserve">Linde </v>
      </c>
      <c r="D1402">
        <v>14</v>
      </c>
      <c r="E1402" t="s">
        <v>2</v>
      </c>
      <c r="F1402" t="s">
        <v>8168</v>
      </c>
      <c r="G1402" t="s">
        <v>8026</v>
      </c>
      <c r="H1402" t="str">
        <f>VLOOKUP(Sales_Data17[[#This Row],[Delivery Region Index]],Regions_Table[#All],2,0)</f>
        <v>Queensland</v>
      </c>
      <c r="I1402" t="str">
        <f>VLOOKUP(Sales_Data17[[#This Row],[Delivery Region Index]],Regions_Table[#All],3,0)</f>
        <v>Nambour</v>
      </c>
      <c r="J1402">
        <v>39</v>
      </c>
      <c r="K1402">
        <v>6</v>
      </c>
      <c r="L1402" t="str">
        <f>VLOOKUP(Sales_Data17[[#This Row],[Product Description Index]],Products_Data[#All],2,0)</f>
        <v>Socks</v>
      </c>
      <c r="M1402">
        <v>1</v>
      </c>
      <c r="N1402" s="9">
        <v>125.06666666666668</v>
      </c>
      <c r="O1402" s="9">
        <f>Sales_Data17[[#This Row],[Order Quantity]]*Sales_Data17[[#This Row],[Unit Price]]</f>
        <v>125.06666666666668</v>
      </c>
      <c r="P1402" s="9">
        <v>77.541333333333341</v>
      </c>
      <c r="Q1402" s="9">
        <f>Sales_Data17[[#This Row],[Line Total]]-(Sales_Data17[[#This Row],[Total Unit Cost]]*Sales_Data17[[#This Row],[Order Quantity]])</f>
        <v>47.525333333333336</v>
      </c>
      <c r="R1402" s="1" t="str">
        <f>TEXT(Sales_Data17[[#This Row],[OrderDate]],"MMM")</f>
        <v>Nov</v>
      </c>
      <c r="S1402" s="1" t="str">
        <f t="shared" si="21"/>
        <v>2012</v>
      </c>
    </row>
    <row r="1403" spans="1:19">
      <c r="A1403" t="s">
        <v>1426</v>
      </c>
      <c r="B1403" s="2">
        <v>41222</v>
      </c>
      <c r="C1403" s="2" t="str">
        <f>VLOOKUP(Sales_Data17[[#This Row],[Customer Name Index]],Customer_Data[#All],2,0)</f>
        <v>Pacific Ltd</v>
      </c>
      <c r="D1403">
        <v>20</v>
      </c>
      <c r="E1403" t="s">
        <v>4</v>
      </c>
      <c r="F1403" t="s">
        <v>8168</v>
      </c>
      <c r="G1403" t="s">
        <v>8028</v>
      </c>
      <c r="H1403" t="str">
        <f>VLOOKUP(Sales_Data17[[#This Row],[Delivery Region Index]],Regions_Table[#All],2,0)</f>
        <v>Victoria</v>
      </c>
      <c r="I1403" t="str">
        <f>VLOOKUP(Sales_Data17[[#This Row],[Delivery Region Index]],Regions_Table[#All],3,0)</f>
        <v>Wodonga</v>
      </c>
      <c r="J1403">
        <v>58</v>
      </c>
      <c r="K1403">
        <v>8</v>
      </c>
      <c r="L1403" t="str">
        <f>VLOOKUP(Sales_Data17[[#This Row],[Product Description Index]],Products_Data[#All],2,0)</f>
        <v>Shoes</v>
      </c>
      <c r="M1403">
        <v>4</v>
      </c>
      <c r="N1403" s="9">
        <v>191.32222222222222</v>
      </c>
      <c r="O1403" s="9">
        <f>Sales_Data17[[#This Row],[Order Quantity]]*Sales_Data17[[#This Row],[Unit Price]]</f>
        <v>765.28888888888889</v>
      </c>
      <c r="P1403" s="9">
        <v>105.22722222222222</v>
      </c>
      <c r="Q1403" s="9">
        <f>Sales_Data17[[#This Row],[Line Total]]-(Sales_Data17[[#This Row],[Total Unit Cost]]*Sales_Data17[[#This Row],[Order Quantity]])</f>
        <v>344.38</v>
      </c>
      <c r="R1403" s="1" t="str">
        <f>TEXT(Sales_Data17[[#This Row],[OrderDate]],"MMM")</f>
        <v>Nov</v>
      </c>
      <c r="S1403" s="1" t="str">
        <f t="shared" si="21"/>
        <v>2012</v>
      </c>
    </row>
    <row r="1404" spans="1:19">
      <c r="A1404" t="s">
        <v>1427</v>
      </c>
      <c r="B1404" s="2">
        <v>41223</v>
      </c>
      <c r="C1404" s="2" t="str">
        <f>VLOOKUP(Sales_Data17[[#This Row],[Customer Name Index]],Customer_Data[#All],2,0)</f>
        <v>3LAB, Ltd</v>
      </c>
      <c r="D1404">
        <v>16</v>
      </c>
      <c r="E1404" t="s">
        <v>4</v>
      </c>
      <c r="F1404" t="s">
        <v>8168</v>
      </c>
      <c r="G1404" t="s">
        <v>8025</v>
      </c>
      <c r="H1404" t="str">
        <f>VLOOKUP(Sales_Data17[[#This Row],[Delivery Region Index]],Regions_Table[#All],2,0)</f>
        <v>Queensland</v>
      </c>
      <c r="I1404" t="str">
        <f>VLOOKUP(Sales_Data17[[#This Row],[Delivery Region Index]],Regions_Table[#All],3,0)</f>
        <v>Townsville</v>
      </c>
      <c r="J1404">
        <v>45</v>
      </c>
      <c r="K1404">
        <v>7</v>
      </c>
      <c r="L1404" t="str">
        <f>VLOOKUP(Sales_Data17[[#This Row],[Product Description Index]],Products_Data[#All],2,0)</f>
        <v>Dress Shirts</v>
      </c>
      <c r="M1404">
        <v>9</v>
      </c>
      <c r="N1404" s="9">
        <v>113.90000000000002</v>
      </c>
      <c r="O1404" s="9">
        <f>Sales_Data17[[#This Row],[Order Quantity]]*Sales_Data17[[#This Row],[Unit Price]]</f>
        <v>1025.1000000000001</v>
      </c>
      <c r="P1404" s="9">
        <v>64.923000000000002</v>
      </c>
      <c r="Q1404" s="9">
        <f>Sales_Data17[[#This Row],[Line Total]]-(Sales_Data17[[#This Row],[Total Unit Cost]]*Sales_Data17[[#This Row],[Order Quantity]])</f>
        <v>440.79300000000012</v>
      </c>
      <c r="R1404" s="1" t="str">
        <f>TEXT(Sales_Data17[[#This Row],[OrderDate]],"MMM")</f>
        <v>Nov</v>
      </c>
      <c r="S1404" s="1" t="str">
        <f t="shared" si="21"/>
        <v>2012</v>
      </c>
    </row>
    <row r="1405" spans="1:19">
      <c r="A1405" t="s">
        <v>1428</v>
      </c>
      <c r="B1405" s="2">
        <v>41223</v>
      </c>
      <c r="C1405" s="2" t="str">
        <f>VLOOKUP(Sales_Data17[[#This Row],[Customer Name Index]],Customer_Data[#All],2,0)</f>
        <v xml:space="preserve">Medline </v>
      </c>
      <c r="D1405">
        <v>12</v>
      </c>
      <c r="E1405" t="s">
        <v>4</v>
      </c>
      <c r="F1405" t="s">
        <v>8168</v>
      </c>
      <c r="G1405" t="s">
        <v>8026</v>
      </c>
      <c r="H1405" t="str">
        <f>VLOOKUP(Sales_Data17[[#This Row],[Delivery Region Index]],Regions_Table[#All],2,0)</f>
        <v>Queensland</v>
      </c>
      <c r="I1405" t="str">
        <f>VLOOKUP(Sales_Data17[[#This Row],[Delivery Region Index]],Regions_Table[#All],3,0)</f>
        <v>Hervey Bay</v>
      </c>
      <c r="J1405">
        <v>33</v>
      </c>
      <c r="K1405">
        <v>5</v>
      </c>
      <c r="L1405" t="str">
        <f>VLOOKUP(Sales_Data17[[#This Row],[Product Description Index]],Products_Data[#All],2,0)</f>
        <v>Hats</v>
      </c>
      <c r="M1405">
        <v>5</v>
      </c>
      <c r="N1405" s="9">
        <v>279.91111111111115</v>
      </c>
      <c r="O1405" s="9">
        <f>Sales_Data17[[#This Row],[Order Quantity]]*Sales_Data17[[#This Row],[Unit Price]]</f>
        <v>1399.5555555555557</v>
      </c>
      <c r="P1405" s="9">
        <v>131.55822222222224</v>
      </c>
      <c r="Q1405" s="9">
        <f>Sales_Data17[[#This Row],[Line Total]]-(Sales_Data17[[#This Row],[Total Unit Cost]]*Sales_Data17[[#This Row],[Order Quantity]])</f>
        <v>741.76444444444451</v>
      </c>
      <c r="R1405" s="1" t="str">
        <f>TEXT(Sales_Data17[[#This Row],[OrderDate]],"MMM")</f>
        <v>Nov</v>
      </c>
      <c r="S1405" s="1" t="str">
        <f t="shared" si="21"/>
        <v>2012</v>
      </c>
    </row>
    <row r="1406" spans="1:19">
      <c r="A1406" t="s">
        <v>1429</v>
      </c>
      <c r="B1406" s="2">
        <v>41223</v>
      </c>
      <c r="C1406" s="2" t="str">
        <f>VLOOKUP(Sales_Data17[[#This Row],[Customer Name Index]],Customer_Data[#All],2,0)</f>
        <v>Medsep Group</v>
      </c>
      <c r="D1406">
        <v>8</v>
      </c>
      <c r="E1406" t="s">
        <v>2</v>
      </c>
      <c r="F1406" t="s">
        <v>8168</v>
      </c>
      <c r="G1406" t="s">
        <v>8027</v>
      </c>
      <c r="H1406" t="str">
        <f>VLOOKUP(Sales_Data17[[#This Row],[Delivery Region Index]],Regions_Table[#All],2,0)</f>
        <v>New South Wales</v>
      </c>
      <c r="I1406" t="str">
        <f>VLOOKUP(Sales_Data17[[#This Row],[Delivery Region Index]],Regions_Table[#All],3,0)</f>
        <v>Wagga Wagga</v>
      </c>
      <c r="J1406">
        <v>23</v>
      </c>
      <c r="K1406">
        <v>4</v>
      </c>
      <c r="L1406" t="str">
        <f>VLOOKUP(Sales_Data17[[#This Row],[Product Description Index]],Products_Data[#All],2,0)</f>
        <v>Jeans</v>
      </c>
      <c r="M1406">
        <v>8</v>
      </c>
      <c r="N1406" s="9">
        <v>326.81111111111113</v>
      </c>
      <c r="O1406" s="9">
        <f>Sales_Data17[[#This Row],[Order Quantity]]*Sales_Data17[[#This Row],[Unit Price]]</f>
        <v>2614.4888888888891</v>
      </c>
      <c r="P1406" s="9">
        <v>277.78944444444443</v>
      </c>
      <c r="Q1406" s="9">
        <f>Sales_Data17[[#This Row],[Line Total]]-(Sales_Data17[[#This Row],[Total Unit Cost]]*Sales_Data17[[#This Row],[Order Quantity]])</f>
        <v>392.17333333333363</v>
      </c>
      <c r="R1406" s="1" t="str">
        <f>TEXT(Sales_Data17[[#This Row],[OrderDate]],"MMM")</f>
        <v>Nov</v>
      </c>
      <c r="S1406" s="1" t="str">
        <f t="shared" si="21"/>
        <v>2012</v>
      </c>
    </row>
    <row r="1407" spans="1:19">
      <c r="A1407" t="s">
        <v>1430</v>
      </c>
      <c r="B1407" s="2">
        <v>41223</v>
      </c>
      <c r="C1407" s="2" t="str">
        <f>VLOOKUP(Sales_Data17[[#This Row],[Customer Name Index]],Customer_Data[#All],2,0)</f>
        <v>PEDIFIX, Corp</v>
      </c>
      <c r="D1407">
        <v>6</v>
      </c>
      <c r="E1407" t="s">
        <v>4</v>
      </c>
      <c r="F1407" t="s">
        <v>8168</v>
      </c>
      <c r="G1407" t="s">
        <v>8027</v>
      </c>
      <c r="H1407" t="str">
        <f>VLOOKUP(Sales_Data17[[#This Row],[Delivery Region Index]],Regions_Table[#All],2,0)</f>
        <v>New South Wales</v>
      </c>
      <c r="I1407" t="str">
        <f>VLOOKUP(Sales_Data17[[#This Row],[Delivery Region Index]],Regions_Table[#All],3,0)</f>
        <v>Nowra</v>
      </c>
      <c r="J1407">
        <v>17</v>
      </c>
      <c r="K1407">
        <v>3</v>
      </c>
      <c r="L1407" t="str">
        <f>VLOOKUP(Sales_Data17[[#This Row],[Product Description Index]],Products_Data[#All],2,0)</f>
        <v>Sunglasses</v>
      </c>
      <c r="M1407">
        <v>7</v>
      </c>
      <c r="N1407" s="9">
        <v>122.08888888888889</v>
      </c>
      <c r="O1407" s="9">
        <f>Sales_Data17[[#This Row],[Order Quantity]]*Sales_Data17[[#This Row],[Unit Price]]</f>
        <v>854.62222222222226</v>
      </c>
      <c r="P1407" s="9">
        <v>58.602666666666664</v>
      </c>
      <c r="Q1407" s="9">
        <f>Sales_Data17[[#This Row],[Line Total]]-(Sales_Data17[[#This Row],[Total Unit Cost]]*Sales_Data17[[#This Row],[Order Quantity]])</f>
        <v>444.40355555555561</v>
      </c>
      <c r="R1407" s="1" t="str">
        <f>TEXT(Sales_Data17[[#This Row],[OrderDate]],"MMM")</f>
        <v>Nov</v>
      </c>
      <c r="S1407" s="1" t="str">
        <f t="shared" si="21"/>
        <v>2012</v>
      </c>
    </row>
    <row r="1408" spans="1:19">
      <c r="A1408" t="s">
        <v>1431</v>
      </c>
      <c r="B1408" s="2">
        <v>41223</v>
      </c>
      <c r="C1408" s="2" t="str">
        <f>VLOOKUP(Sales_Data17[[#This Row],[Customer Name Index]],Customer_Data[#All],2,0)</f>
        <v>3LAB, Ltd</v>
      </c>
      <c r="D1408">
        <v>16</v>
      </c>
      <c r="E1408" t="s">
        <v>2</v>
      </c>
      <c r="F1408" t="s">
        <v>8168</v>
      </c>
      <c r="G1408" t="s">
        <v>8025</v>
      </c>
      <c r="H1408" t="str">
        <f>VLOOKUP(Sales_Data17[[#This Row],[Delivery Region Index]],Regions_Table[#All],2,0)</f>
        <v>Queensland</v>
      </c>
      <c r="I1408" t="str">
        <f>VLOOKUP(Sales_Data17[[#This Row],[Delivery Region Index]],Regions_Table[#All],3,0)</f>
        <v>Townsville</v>
      </c>
      <c r="J1408">
        <v>45</v>
      </c>
      <c r="K1408">
        <v>7</v>
      </c>
      <c r="L1408" t="str">
        <f>VLOOKUP(Sales_Data17[[#This Row],[Product Description Index]],Products_Data[#All],2,0)</f>
        <v>Dress Shirts</v>
      </c>
      <c r="M1408">
        <v>1</v>
      </c>
      <c r="N1408" s="9">
        <v>651.38888888888891</v>
      </c>
      <c r="O1408" s="9">
        <f>Sales_Data17[[#This Row],[Order Quantity]]*Sales_Data17[[#This Row],[Unit Price]]</f>
        <v>651.38888888888891</v>
      </c>
      <c r="P1408" s="9">
        <v>280.09722222222223</v>
      </c>
      <c r="Q1408" s="9">
        <f>Sales_Data17[[#This Row],[Line Total]]-(Sales_Data17[[#This Row],[Total Unit Cost]]*Sales_Data17[[#This Row],[Order Quantity]])</f>
        <v>371.29166666666669</v>
      </c>
      <c r="R1408" s="1" t="str">
        <f>TEXT(Sales_Data17[[#This Row],[OrderDate]],"MMM")</f>
        <v>Nov</v>
      </c>
      <c r="S1408" s="1" t="str">
        <f t="shared" si="21"/>
        <v>2012</v>
      </c>
    </row>
    <row r="1409" spans="1:19">
      <c r="A1409" t="s">
        <v>1432</v>
      </c>
      <c r="B1409" s="2">
        <v>41224</v>
      </c>
      <c r="C1409" s="2" t="str">
        <f>VLOOKUP(Sales_Data17[[#This Row],[Customer Name Index]],Customer_Data[#All],2,0)</f>
        <v>Procter Corp</v>
      </c>
      <c r="D1409">
        <v>5</v>
      </c>
      <c r="E1409" t="s">
        <v>4</v>
      </c>
      <c r="F1409" t="s">
        <v>8168</v>
      </c>
      <c r="G1409" t="s">
        <v>8027</v>
      </c>
      <c r="H1409" t="str">
        <f>VLOOKUP(Sales_Data17[[#This Row],[Delivery Region Index]],Regions_Table[#All],2,0)</f>
        <v>New South Wales</v>
      </c>
      <c r="I1409" t="str">
        <f>VLOOKUP(Sales_Data17[[#This Row],[Delivery Region Index]],Regions_Table[#All],3,0)</f>
        <v>Lismore</v>
      </c>
      <c r="J1409">
        <v>14</v>
      </c>
      <c r="K1409">
        <v>2</v>
      </c>
      <c r="L1409" t="str">
        <f>VLOOKUP(Sales_Data17[[#This Row],[Product Description Index]],Products_Data[#All],2,0)</f>
        <v>Pants</v>
      </c>
      <c r="M1409">
        <v>7</v>
      </c>
      <c r="N1409" s="9">
        <v>439.9666666666667</v>
      </c>
      <c r="O1409" s="9">
        <f>Sales_Data17[[#This Row],[Order Quantity]]*Sales_Data17[[#This Row],[Unit Price]]</f>
        <v>3079.7666666666669</v>
      </c>
      <c r="P1409" s="9">
        <v>294.77766666666668</v>
      </c>
      <c r="Q1409" s="9">
        <f>Sales_Data17[[#This Row],[Line Total]]-(Sales_Data17[[#This Row],[Total Unit Cost]]*Sales_Data17[[#This Row],[Order Quantity]])</f>
        <v>1016.3230000000003</v>
      </c>
      <c r="R1409" s="1" t="str">
        <f>TEXT(Sales_Data17[[#This Row],[OrderDate]],"MMM")</f>
        <v>Nov</v>
      </c>
      <c r="S1409" s="1" t="str">
        <f t="shared" si="21"/>
        <v>2012</v>
      </c>
    </row>
    <row r="1410" spans="1:19">
      <c r="A1410" t="s">
        <v>1433</v>
      </c>
      <c r="B1410" s="2">
        <v>41224</v>
      </c>
      <c r="C1410" s="2" t="str">
        <f>VLOOKUP(Sales_Data17[[#This Row],[Customer Name Index]],Customer_Data[#All],2,0)</f>
        <v xml:space="preserve">Linde </v>
      </c>
      <c r="D1410">
        <v>14</v>
      </c>
      <c r="E1410" t="s">
        <v>4</v>
      </c>
      <c r="F1410" t="s">
        <v>8168</v>
      </c>
      <c r="G1410" t="s">
        <v>8026</v>
      </c>
      <c r="H1410" t="str">
        <f>VLOOKUP(Sales_Data17[[#This Row],[Delivery Region Index]],Regions_Table[#All],2,0)</f>
        <v>Queensland</v>
      </c>
      <c r="I1410" t="str">
        <f>VLOOKUP(Sales_Data17[[#This Row],[Delivery Region Index]],Regions_Table[#All],3,0)</f>
        <v>Rockhampton</v>
      </c>
      <c r="J1410">
        <v>41</v>
      </c>
      <c r="K1410">
        <v>6</v>
      </c>
      <c r="L1410" t="str">
        <f>VLOOKUP(Sales_Data17[[#This Row],[Product Description Index]],Products_Data[#All],2,0)</f>
        <v>Socks</v>
      </c>
      <c r="M1410">
        <v>2</v>
      </c>
      <c r="N1410" s="9">
        <v>268</v>
      </c>
      <c r="O1410" s="9">
        <f>Sales_Data17[[#This Row],[Order Quantity]]*Sales_Data17[[#This Row],[Unit Price]]</f>
        <v>536</v>
      </c>
      <c r="P1410" s="9">
        <v>158.12</v>
      </c>
      <c r="Q1410" s="9">
        <f>Sales_Data17[[#This Row],[Line Total]]-(Sales_Data17[[#This Row],[Total Unit Cost]]*Sales_Data17[[#This Row],[Order Quantity]])</f>
        <v>219.76</v>
      </c>
      <c r="R1410" s="1" t="str">
        <f>TEXT(Sales_Data17[[#This Row],[OrderDate]],"MMM")</f>
        <v>Nov</v>
      </c>
      <c r="S1410" s="1" t="str">
        <f t="shared" ref="S1410:S1473" si="22">TEXT(B1410,"YYY")</f>
        <v>2012</v>
      </c>
    </row>
    <row r="1411" spans="1:19">
      <c r="A1411" t="s">
        <v>1434</v>
      </c>
      <c r="B1411" s="2">
        <v>41224</v>
      </c>
      <c r="C1411" s="2" t="str">
        <f>VLOOKUP(Sales_Data17[[#This Row],[Customer Name Index]],Customer_Data[#All],2,0)</f>
        <v>Ole Group</v>
      </c>
      <c r="D1411">
        <v>13</v>
      </c>
      <c r="E1411" t="s">
        <v>4</v>
      </c>
      <c r="F1411" t="s">
        <v>8168</v>
      </c>
      <c r="G1411" t="s">
        <v>8026</v>
      </c>
      <c r="H1411" t="str">
        <f>VLOOKUP(Sales_Data17[[#This Row],[Delivery Region Index]],Regions_Table[#All],2,0)</f>
        <v>Queensland</v>
      </c>
      <c r="I1411" t="str">
        <f>VLOOKUP(Sales_Data17[[#This Row],[Delivery Region Index]],Regions_Table[#All],3,0)</f>
        <v>Mackay</v>
      </c>
      <c r="J1411">
        <v>36</v>
      </c>
      <c r="K1411">
        <v>5</v>
      </c>
      <c r="L1411" t="str">
        <f>VLOOKUP(Sales_Data17[[#This Row],[Product Description Index]],Products_Data[#All],2,0)</f>
        <v>Hats</v>
      </c>
      <c r="M1411">
        <v>2</v>
      </c>
      <c r="N1411" s="9">
        <v>105.71111111111111</v>
      </c>
      <c r="O1411" s="9">
        <f>Sales_Data17[[#This Row],[Order Quantity]]*Sales_Data17[[#This Row],[Unit Price]]</f>
        <v>211.42222222222222</v>
      </c>
      <c r="P1411" s="9">
        <v>86.683111111111103</v>
      </c>
      <c r="Q1411" s="9">
        <f>Sales_Data17[[#This Row],[Line Total]]-(Sales_Data17[[#This Row],[Total Unit Cost]]*Sales_Data17[[#This Row],[Order Quantity]])</f>
        <v>38.056000000000012</v>
      </c>
      <c r="R1411" s="1" t="str">
        <f>TEXT(Sales_Data17[[#This Row],[OrderDate]],"MMM")</f>
        <v>Nov</v>
      </c>
      <c r="S1411" s="1" t="str">
        <f t="shared" si="22"/>
        <v>2012</v>
      </c>
    </row>
    <row r="1412" spans="1:19">
      <c r="A1412" t="s">
        <v>1435</v>
      </c>
      <c r="B1412" s="2">
        <v>41224</v>
      </c>
      <c r="C1412" s="2" t="str">
        <f>VLOOKUP(Sales_Data17[[#This Row],[Customer Name Index]],Customer_Data[#All],2,0)</f>
        <v>ETUDE Ltd</v>
      </c>
      <c r="D1412">
        <v>4</v>
      </c>
      <c r="E1412" t="s">
        <v>4</v>
      </c>
      <c r="F1412" t="s">
        <v>8168</v>
      </c>
      <c r="G1412" t="s">
        <v>8027</v>
      </c>
      <c r="H1412" t="str">
        <f>VLOOKUP(Sales_Data17[[#This Row],[Delivery Region Index]],Regions_Table[#All],2,0)</f>
        <v>New South Wales</v>
      </c>
      <c r="I1412" t="str">
        <f>VLOOKUP(Sales_Data17[[#This Row],[Delivery Region Index]],Regions_Table[#All],3,0)</f>
        <v>Grafton</v>
      </c>
      <c r="J1412">
        <v>11</v>
      </c>
      <c r="K1412">
        <v>2</v>
      </c>
      <c r="L1412" t="str">
        <f>VLOOKUP(Sales_Data17[[#This Row],[Product Description Index]],Products_Data[#All],2,0)</f>
        <v>Pants</v>
      </c>
      <c r="M1412">
        <v>1</v>
      </c>
      <c r="N1412" s="9">
        <v>428.8</v>
      </c>
      <c r="O1412" s="9">
        <f>Sales_Data17[[#This Row],[Order Quantity]]*Sales_Data17[[#This Row],[Unit Price]]</f>
        <v>428.8</v>
      </c>
      <c r="P1412" s="9">
        <v>347.32800000000003</v>
      </c>
      <c r="Q1412" s="9">
        <f>Sales_Data17[[#This Row],[Line Total]]-(Sales_Data17[[#This Row],[Total Unit Cost]]*Sales_Data17[[#This Row],[Order Quantity]])</f>
        <v>81.47199999999998</v>
      </c>
      <c r="R1412" s="1" t="str">
        <f>TEXT(Sales_Data17[[#This Row],[OrderDate]],"MMM")</f>
        <v>Nov</v>
      </c>
      <c r="S1412" s="1" t="str">
        <f t="shared" si="22"/>
        <v>2012</v>
      </c>
    </row>
    <row r="1413" spans="1:19">
      <c r="A1413" t="s">
        <v>1436</v>
      </c>
      <c r="B1413" s="2">
        <v>41225</v>
      </c>
      <c r="C1413" s="2" t="str">
        <f>VLOOKUP(Sales_Data17[[#This Row],[Customer Name Index]],Customer_Data[#All],2,0)</f>
        <v>Pacific Ltd</v>
      </c>
      <c r="D1413">
        <v>20</v>
      </c>
      <c r="E1413" t="s">
        <v>4</v>
      </c>
      <c r="F1413" t="s">
        <v>8168</v>
      </c>
      <c r="G1413" t="s">
        <v>8028</v>
      </c>
      <c r="H1413" t="str">
        <f>VLOOKUP(Sales_Data17[[#This Row],[Delivery Region Index]],Regions_Table[#All],2,0)</f>
        <v>Victoria</v>
      </c>
      <c r="I1413" t="str">
        <f>VLOOKUP(Sales_Data17[[#This Row],[Delivery Region Index]],Regions_Table[#All],3,0)</f>
        <v>Wangaratta</v>
      </c>
      <c r="J1413">
        <v>56</v>
      </c>
      <c r="K1413">
        <v>8</v>
      </c>
      <c r="L1413" t="str">
        <f>VLOOKUP(Sales_Data17[[#This Row],[Product Description Index]],Products_Data[#All],2,0)</f>
        <v>Shoes</v>
      </c>
      <c r="M1413">
        <v>4</v>
      </c>
      <c r="N1413" s="9">
        <v>122.08888888888889</v>
      </c>
      <c r="O1413" s="9">
        <f>Sales_Data17[[#This Row],[Order Quantity]]*Sales_Data17[[#This Row],[Unit Price]]</f>
        <v>488.35555555555555</v>
      </c>
      <c r="P1413" s="9">
        <v>62.265333333333338</v>
      </c>
      <c r="Q1413" s="9">
        <f>Sales_Data17[[#This Row],[Line Total]]-(Sales_Data17[[#This Row],[Total Unit Cost]]*Sales_Data17[[#This Row],[Order Quantity]])</f>
        <v>239.2942222222222</v>
      </c>
      <c r="R1413" s="1" t="str">
        <f>TEXT(Sales_Data17[[#This Row],[OrderDate]],"MMM")</f>
        <v>Nov</v>
      </c>
      <c r="S1413" s="1" t="str">
        <f t="shared" si="22"/>
        <v>2012</v>
      </c>
    </row>
    <row r="1414" spans="1:19">
      <c r="A1414" t="s">
        <v>1437</v>
      </c>
      <c r="B1414" s="2">
        <v>41225</v>
      </c>
      <c r="C1414" s="2" t="str">
        <f>VLOOKUP(Sales_Data17[[#This Row],[Customer Name Index]],Customer_Data[#All],2,0)</f>
        <v>Pure Group</v>
      </c>
      <c r="D1414">
        <v>17</v>
      </c>
      <c r="E1414" t="s">
        <v>4</v>
      </c>
      <c r="F1414" t="s">
        <v>8168</v>
      </c>
      <c r="G1414" t="s">
        <v>8025</v>
      </c>
      <c r="H1414" t="str">
        <f>VLOOKUP(Sales_Data17[[#This Row],[Delivery Region Index]],Regions_Table[#All],2,0)</f>
        <v>Victoria</v>
      </c>
      <c r="I1414" t="str">
        <f>VLOOKUP(Sales_Data17[[#This Row],[Delivery Region Index]],Regions_Table[#All],3,0)</f>
        <v>Benalla</v>
      </c>
      <c r="J1414">
        <v>48</v>
      </c>
      <c r="K1414">
        <v>7</v>
      </c>
      <c r="L1414" t="str">
        <f>VLOOKUP(Sales_Data17[[#This Row],[Product Description Index]],Products_Data[#All],2,0)</f>
        <v>Dress Shirts</v>
      </c>
      <c r="M1414">
        <v>1</v>
      </c>
      <c r="N1414" s="9">
        <v>129.53333333333333</v>
      </c>
      <c r="O1414" s="9">
        <f>Sales_Data17[[#This Row],[Order Quantity]]*Sales_Data17[[#This Row],[Unit Price]]</f>
        <v>129.53333333333333</v>
      </c>
      <c r="P1414" s="9">
        <v>66.061999999999998</v>
      </c>
      <c r="Q1414" s="9">
        <f>Sales_Data17[[#This Row],[Line Total]]-(Sales_Data17[[#This Row],[Total Unit Cost]]*Sales_Data17[[#This Row],[Order Quantity]])</f>
        <v>63.471333333333334</v>
      </c>
      <c r="R1414" s="1" t="str">
        <f>TEXT(Sales_Data17[[#This Row],[OrderDate]],"MMM")</f>
        <v>Nov</v>
      </c>
      <c r="S1414" s="1" t="str">
        <f t="shared" si="22"/>
        <v>2012</v>
      </c>
    </row>
    <row r="1415" spans="1:19">
      <c r="A1415" t="s">
        <v>1438</v>
      </c>
      <c r="B1415" s="2">
        <v>41226</v>
      </c>
      <c r="C1415" s="2" t="str">
        <f>VLOOKUP(Sales_Data17[[#This Row],[Customer Name Index]],Customer_Data[#All],2,0)</f>
        <v xml:space="preserve">Linde </v>
      </c>
      <c r="D1415">
        <v>14</v>
      </c>
      <c r="E1415" t="s">
        <v>4</v>
      </c>
      <c r="F1415" t="s">
        <v>8168</v>
      </c>
      <c r="G1415" t="s">
        <v>8026</v>
      </c>
      <c r="H1415" t="str">
        <f>VLOOKUP(Sales_Data17[[#This Row],[Delivery Region Index]],Regions_Table[#All],2,0)</f>
        <v>Queensland</v>
      </c>
      <c r="I1415" t="str">
        <f>VLOOKUP(Sales_Data17[[#This Row],[Delivery Region Index]],Regions_Table[#All],3,0)</f>
        <v>Nambour</v>
      </c>
      <c r="J1415">
        <v>39</v>
      </c>
      <c r="K1415">
        <v>6</v>
      </c>
      <c r="L1415" t="str">
        <f>VLOOKUP(Sales_Data17[[#This Row],[Product Description Index]],Products_Data[#All],2,0)</f>
        <v>Socks</v>
      </c>
      <c r="M1415">
        <v>4</v>
      </c>
      <c r="N1415" s="9">
        <v>709.45555555555563</v>
      </c>
      <c r="O1415" s="9">
        <f>Sales_Data17[[#This Row],[Order Quantity]]*Sales_Data17[[#This Row],[Unit Price]]</f>
        <v>2837.8222222222225</v>
      </c>
      <c r="P1415" s="9">
        <v>397.29511111111117</v>
      </c>
      <c r="Q1415" s="9">
        <f>Sales_Data17[[#This Row],[Line Total]]-(Sales_Data17[[#This Row],[Total Unit Cost]]*Sales_Data17[[#This Row],[Order Quantity]])</f>
        <v>1248.6417777777779</v>
      </c>
      <c r="R1415" s="1" t="str">
        <f>TEXT(Sales_Data17[[#This Row],[OrderDate]],"MMM")</f>
        <v>Nov</v>
      </c>
      <c r="S1415" s="1" t="str">
        <f t="shared" si="22"/>
        <v>2012</v>
      </c>
    </row>
    <row r="1416" spans="1:19">
      <c r="A1416" t="s">
        <v>1439</v>
      </c>
      <c r="B1416" s="2">
        <v>41226</v>
      </c>
      <c r="C1416" s="2" t="str">
        <f>VLOOKUP(Sales_Data17[[#This Row],[Customer Name Index]],Customer_Data[#All],2,0)</f>
        <v xml:space="preserve">WakeFern </v>
      </c>
      <c r="D1416">
        <v>2</v>
      </c>
      <c r="E1416" t="s">
        <v>2</v>
      </c>
      <c r="F1416" t="s">
        <v>8168</v>
      </c>
      <c r="G1416" t="s">
        <v>8027</v>
      </c>
      <c r="H1416" t="str">
        <f>VLOOKUP(Sales_Data17[[#This Row],[Delivery Region Index]],Regions_Table[#All],2,0)</f>
        <v>New South Wales</v>
      </c>
      <c r="I1416" t="str">
        <f>VLOOKUP(Sales_Data17[[#This Row],[Delivery Region Index]],Regions_Table[#All],3,0)</f>
        <v>Bathurst</v>
      </c>
      <c r="J1416">
        <v>4</v>
      </c>
      <c r="K1416">
        <v>1</v>
      </c>
      <c r="L1416" t="str">
        <f>VLOOKUP(Sales_Data17[[#This Row],[Product Description Index]],Products_Data[#All],2,0)</f>
        <v>Shirts</v>
      </c>
      <c r="M1416">
        <v>4</v>
      </c>
      <c r="N1416" s="9">
        <v>280.65555555555557</v>
      </c>
      <c r="O1416" s="9">
        <f>Sales_Data17[[#This Row],[Order Quantity]]*Sales_Data17[[#This Row],[Unit Price]]</f>
        <v>1122.6222222222223</v>
      </c>
      <c r="P1416" s="9">
        <v>137.52122222222224</v>
      </c>
      <c r="Q1416" s="9">
        <f>Sales_Data17[[#This Row],[Line Total]]-(Sales_Data17[[#This Row],[Total Unit Cost]]*Sales_Data17[[#This Row],[Order Quantity]])</f>
        <v>572.53733333333332</v>
      </c>
      <c r="R1416" s="1" t="str">
        <f>TEXT(Sales_Data17[[#This Row],[OrderDate]],"MMM")</f>
        <v>Nov</v>
      </c>
      <c r="S1416" s="1" t="str">
        <f t="shared" si="22"/>
        <v>2012</v>
      </c>
    </row>
    <row r="1417" spans="1:19">
      <c r="A1417" t="s">
        <v>1440</v>
      </c>
      <c r="B1417" s="2">
        <v>41226</v>
      </c>
      <c r="C1417" s="2" t="str">
        <f>VLOOKUP(Sales_Data17[[#This Row],[Customer Name Index]],Customer_Data[#All],2,0)</f>
        <v>21st Ltd</v>
      </c>
      <c r="D1417">
        <v>10</v>
      </c>
      <c r="E1417" t="s">
        <v>4</v>
      </c>
      <c r="F1417" t="s">
        <v>8168</v>
      </c>
      <c r="G1417" t="s">
        <v>8027</v>
      </c>
      <c r="H1417" t="str">
        <f>VLOOKUP(Sales_Data17[[#This Row],[Delivery Region Index]],Regions_Table[#All],2,0)</f>
        <v>Queensland</v>
      </c>
      <c r="I1417" t="str">
        <f>VLOOKUP(Sales_Data17[[#This Row],[Delivery Region Index]],Regions_Table[#All],3,0)</f>
        <v>Bundaberg</v>
      </c>
      <c r="J1417">
        <v>27</v>
      </c>
      <c r="K1417">
        <v>4</v>
      </c>
      <c r="L1417" t="str">
        <f>VLOOKUP(Sales_Data17[[#This Row],[Product Description Index]],Products_Data[#All],2,0)</f>
        <v>Jeans</v>
      </c>
      <c r="M1417">
        <v>3</v>
      </c>
      <c r="N1417" s="9">
        <v>359.56666666666666</v>
      </c>
      <c r="O1417" s="9">
        <f>Sales_Data17[[#This Row],[Order Quantity]]*Sales_Data17[[#This Row],[Unit Price]]</f>
        <v>1078.7</v>
      </c>
      <c r="P1417" s="9">
        <v>258.88799999999998</v>
      </c>
      <c r="Q1417" s="9">
        <f>Sales_Data17[[#This Row],[Line Total]]-(Sales_Data17[[#This Row],[Total Unit Cost]]*Sales_Data17[[#This Row],[Order Quantity]])</f>
        <v>302.03600000000006</v>
      </c>
      <c r="R1417" s="1" t="str">
        <f>TEXT(Sales_Data17[[#This Row],[OrderDate]],"MMM")</f>
        <v>Nov</v>
      </c>
      <c r="S1417" s="1" t="str">
        <f t="shared" si="22"/>
        <v>2012</v>
      </c>
    </row>
    <row r="1418" spans="1:19">
      <c r="A1418" t="s">
        <v>1441</v>
      </c>
      <c r="B1418" s="2">
        <v>41226</v>
      </c>
      <c r="C1418" s="2" t="str">
        <f>VLOOKUP(Sales_Data17[[#This Row],[Customer Name Index]],Customer_Data[#All],2,0)</f>
        <v xml:space="preserve">WakeFern </v>
      </c>
      <c r="D1418">
        <v>2</v>
      </c>
      <c r="E1418" t="s">
        <v>2</v>
      </c>
      <c r="F1418" t="s">
        <v>8168</v>
      </c>
      <c r="G1418" t="s">
        <v>8027</v>
      </c>
      <c r="H1418" t="str">
        <f>VLOOKUP(Sales_Data17[[#This Row],[Delivery Region Index]],Regions_Table[#All],2,0)</f>
        <v>New South Wales</v>
      </c>
      <c r="I1418" t="str">
        <f>VLOOKUP(Sales_Data17[[#This Row],[Delivery Region Index]],Regions_Table[#All],3,0)</f>
        <v>Cessnock</v>
      </c>
      <c r="J1418">
        <v>6</v>
      </c>
      <c r="K1418">
        <v>1</v>
      </c>
      <c r="L1418" t="str">
        <f>VLOOKUP(Sales_Data17[[#This Row],[Product Description Index]],Products_Data[#All],2,0)</f>
        <v>Shirts</v>
      </c>
      <c r="M1418">
        <v>6</v>
      </c>
      <c r="N1418" s="9">
        <v>428.8</v>
      </c>
      <c r="O1418" s="9">
        <f>Sales_Data17[[#This Row],[Order Quantity]]*Sales_Data17[[#This Row],[Unit Price]]</f>
        <v>2572.8000000000002</v>
      </c>
      <c r="P1418" s="9">
        <v>180.096</v>
      </c>
      <c r="Q1418" s="9">
        <f>Sales_Data17[[#This Row],[Line Total]]-(Sales_Data17[[#This Row],[Total Unit Cost]]*Sales_Data17[[#This Row],[Order Quantity]])</f>
        <v>1492.2240000000002</v>
      </c>
      <c r="R1418" s="1" t="str">
        <f>TEXT(Sales_Data17[[#This Row],[OrderDate]],"MMM")</f>
        <v>Nov</v>
      </c>
      <c r="S1418" s="1" t="str">
        <f t="shared" si="22"/>
        <v>2012</v>
      </c>
    </row>
    <row r="1419" spans="1:19">
      <c r="A1419" t="s">
        <v>1442</v>
      </c>
      <c r="B1419" s="2">
        <v>41226</v>
      </c>
      <c r="C1419" s="2" t="str">
        <f>VLOOKUP(Sales_Data17[[#This Row],[Customer Name Index]],Customer_Data[#All],2,0)</f>
        <v xml:space="preserve">Linde </v>
      </c>
      <c r="D1419">
        <v>14</v>
      </c>
      <c r="E1419" t="s">
        <v>4</v>
      </c>
      <c r="F1419" t="s">
        <v>8168</v>
      </c>
      <c r="G1419" t="s">
        <v>8026</v>
      </c>
      <c r="H1419" t="str">
        <f>VLOOKUP(Sales_Data17[[#This Row],[Delivery Region Index]],Regions_Table[#All],2,0)</f>
        <v>Queensland</v>
      </c>
      <c r="I1419" t="str">
        <f>VLOOKUP(Sales_Data17[[#This Row],[Delivery Region Index]],Regions_Table[#All],3,0)</f>
        <v>Nambour</v>
      </c>
      <c r="J1419">
        <v>39</v>
      </c>
      <c r="K1419">
        <v>6</v>
      </c>
      <c r="L1419" t="str">
        <f>VLOOKUP(Sales_Data17[[#This Row],[Product Description Index]],Products_Data[#All],2,0)</f>
        <v>Socks</v>
      </c>
      <c r="M1419">
        <v>8</v>
      </c>
      <c r="N1419" s="9">
        <v>23.077777777777779</v>
      </c>
      <c r="O1419" s="9">
        <f>Sales_Data17[[#This Row],[Order Quantity]]*Sales_Data17[[#This Row],[Unit Price]]</f>
        <v>184.62222222222223</v>
      </c>
      <c r="P1419" s="9">
        <v>16.154444444444447</v>
      </c>
      <c r="Q1419" s="9">
        <f>Sales_Data17[[#This Row],[Line Total]]-(Sales_Data17[[#This Row],[Total Unit Cost]]*Sales_Data17[[#This Row],[Order Quantity]])</f>
        <v>55.386666666666656</v>
      </c>
      <c r="R1419" s="1" t="str">
        <f>TEXT(Sales_Data17[[#This Row],[OrderDate]],"MMM")</f>
        <v>Nov</v>
      </c>
      <c r="S1419" s="1" t="str">
        <f t="shared" si="22"/>
        <v>2012</v>
      </c>
    </row>
    <row r="1420" spans="1:19">
      <c r="A1420" t="s">
        <v>1443</v>
      </c>
      <c r="B1420" s="2">
        <v>41226</v>
      </c>
      <c r="C1420" s="2" t="str">
        <f>VLOOKUP(Sales_Data17[[#This Row],[Customer Name Index]],Customer_Data[#All],2,0)</f>
        <v>3LAB, Ltd</v>
      </c>
      <c r="D1420">
        <v>16</v>
      </c>
      <c r="E1420" t="s">
        <v>2</v>
      </c>
      <c r="F1420" t="s">
        <v>8168</v>
      </c>
      <c r="G1420" t="s">
        <v>8025</v>
      </c>
      <c r="H1420" t="str">
        <f>VLOOKUP(Sales_Data17[[#This Row],[Delivery Region Index]],Regions_Table[#All],2,0)</f>
        <v>South Australia</v>
      </c>
      <c r="I1420" t="str">
        <f>VLOOKUP(Sales_Data17[[#This Row],[Delivery Region Index]],Regions_Table[#All],3,0)</f>
        <v>Adelaide</v>
      </c>
      <c r="J1420">
        <v>46</v>
      </c>
      <c r="K1420">
        <v>7</v>
      </c>
      <c r="L1420" t="str">
        <f>VLOOKUP(Sales_Data17[[#This Row],[Product Description Index]],Products_Data[#All],2,0)</f>
        <v>Dress Shirts</v>
      </c>
      <c r="M1420">
        <v>1</v>
      </c>
      <c r="N1420" s="9">
        <v>217.37777777777779</v>
      </c>
      <c r="O1420" s="9">
        <f>Sales_Data17[[#This Row],[Order Quantity]]*Sales_Data17[[#This Row],[Unit Price]]</f>
        <v>217.37777777777779</v>
      </c>
      <c r="P1420" s="9">
        <v>119.5577777777778</v>
      </c>
      <c r="Q1420" s="9">
        <f>Sales_Data17[[#This Row],[Line Total]]-(Sales_Data17[[#This Row],[Total Unit Cost]]*Sales_Data17[[#This Row],[Order Quantity]])</f>
        <v>97.82</v>
      </c>
      <c r="R1420" s="1" t="str">
        <f>TEXT(Sales_Data17[[#This Row],[OrderDate]],"MMM")</f>
        <v>Nov</v>
      </c>
      <c r="S1420" s="1" t="str">
        <f t="shared" si="22"/>
        <v>2012</v>
      </c>
    </row>
    <row r="1421" spans="1:19">
      <c r="A1421" t="s">
        <v>1444</v>
      </c>
      <c r="B1421" s="2">
        <v>41226</v>
      </c>
      <c r="C1421" s="2" t="str">
        <f>VLOOKUP(Sales_Data17[[#This Row],[Customer Name Index]],Customer_Data[#All],2,0)</f>
        <v>21st Ltd</v>
      </c>
      <c r="D1421">
        <v>10</v>
      </c>
      <c r="E1421" t="s">
        <v>2</v>
      </c>
      <c r="F1421" t="s">
        <v>8168</v>
      </c>
      <c r="G1421" t="s">
        <v>8027</v>
      </c>
      <c r="H1421" t="str">
        <f>VLOOKUP(Sales_Data17[[#This Row],[Delivery Region Index]],Regions_Table[#All],2,0)</f>
        <v>Queensland</v>
      </c>
      <c r="I1421" t="str">
        <f>VLOOKUP(Sales_Data17[[#This Row],[Delivery Region Index]],Regions_Table[#All],3,0)</f>
        <v>Bundaberg</v>
      </c>
      <c r="J1421">
        <v>27</v>
      </c>
      <c r="K1421">
        <v>4</v>
      </c>
      <c r="L1421" t="str">
        <f>VLOOKUP(Sales_Data17[[#This Row],[Product Description Index]],Products_Data[#All],2,0)</f>
        <v>Jeans</v>
      </c>
      <c r="M1421">
        <v>5</v>
      </c>
      <c r="N1421" s="9">
        <v>286.61111111111109</v>
      </c>
      <c r="O1421" s="9">
        <f>Sales_Data17[[#This Row],[Order Quantity]]*Sales_Data17[[#This Row],[Unit Price]]</f>
        <v>1433.0555555555554</v>
      </c>
      <c r="P1421" s="9">
        <v>177.69888888888889</v>
      </c>
      <c r="Q1421" s="9">
        <f>Sales_Data17[[#This Row],[Line Total]]-(Sales_Data17[[#This Row],[Total Unit Cost]]*Sales_Data17[[#This Row],[Order Quantity]])</f>
        <v>544.56111111111102</v>
      </c>
      <c r="R1421" s="1" t="str">
        <f>TEXT(Sales_Data17[[#This Row],[OrderDate]],"MMM")</f>
        <v>Nov</v>
      </c>
      <c r="S1421" s="1" t="str">
        <f t="shared" si="22"/>
        <v>2012</v>
      </c>
    </row>
    <row r="1422" spans="1:19">
      <c r="A1422" t="s">
        <v>1445</v>
      </c>
      <c r="B1422" s="2">
        <v>41226</v>
      </c>
      <c r="C1422" s="2" t="str">
        <f>VLOOKUP(Sales_Data17[[#This Row],[Customer Name Index]],Customer_Data[#All],2,0)</f>
        <v>Avon Corp</v>
      </c>
      <c r="D1422">
        <v>1</v>
      </c>
      <c r="E1422" t="s">
        <v>3</v>
      </c>
      <c r="F1422" t="s">
        <v>8168</v>
      </c>
      <c r="G1422" t="s">
        <v>8027</v>
      </c>
      <c r="H1422" t="str">
        <f>VLOOKUP(Sales_Data17[[#This Row],[Delivery Region Index]],Regions_Table[#All],2,0)</f>
        <v>New South Wales</v>
      </c>
      <c r="I1422" t="str">
        <f>VLOOKUP(Sales_Data17[[#This Row],[Delivery Region Index]],Regions_Table[#All],3,0)</f>
        <v>Sydney</v>
      </c>
      <c r="J1422">
        <v>1</v>
      </c>
      <c r="K1422">
        <v>1</v>
      </c>
      <c r="L1422" t="str">
        <f>VLOOKUP(Sales_Data17[[#This Row],[Product Description Index]],Products_Data[#All],2,0)</f>
        <v>Shirts</v>
      </c>
      <c r="M1422">
        <v>6</v>
      </c>
      <c r="N1422" s="9">
        <v>118.36666666666666</v>
      </c>
      <c r="O1422" s="9">
        <f>Sales_Data17[[#This Row],[Order Quantity]]*Sales_Data17[[#This Row],[Unit Price]]</f>
        <v>710.19999999999993</v>
      </c>
      <c r="P1422" s="9">
        <v>80.489333333333335</v>
      </c>
      <c r="Q1422" s="9">
        <f>Sales_Data17[[#This Row],[Line Total]]-(Sales_Data17[[#This Row],[Total Unit Cost]]*Sales_Data17[[#This Row],[Order Quantity]])</f>
        <v>227.2639999999999</v>
      </c>
      <c r="R1422" s="1" t="str">
        <f>TEXT(Sales_Data17[[#This Row],[OrderDate]],"MMM")</f>
        <v>Nov</v>
      </c>
      <c r="S1422" s="1" t="str">
        <f t="shared" si="22"/>
        <v>2012</v>
      </c>
    </row>
    <row r="1423" spans="1:19">
      <c r="A1423" t="s">
        <v>1446</v>
      </c>
      <c r="B1423" s="2">
        <v>41226</v>
      </c>
      <c r="C1423" s="2" t="str">
        <f>VLOOKUP(Sales_Data17[[#This Row],[Customer Name Index]],Customer_Data[#All],2,0)</f>
        <v>Apollo Ltd</v>
      </c>
      <c r="D1423">
        <v>11</v>
      </c>
      <c r="E1423" t="s">
        <v>3</v>
      </c>
      <c r="F1423" t="s">
        <v>8168</v>
      </c>
      <c r="G1423" t="s">
        <v>8026</v>
      </c>
      <c r="H1423" t="str">
        <f>VLOOKUP(Sales_Data17[[#This Row],[Delivery Region Index]],Regions_Table[#All],2,0)</f>
        <v>Queensland</v>
      </c>
      <c r="I1423" t="str">
        <f>VLOOKUP(Sales_Data17[[#This Row],[Delivery Region Index]],Regions_Table[#All],3,0)</f>
        <v>Gold Coast</v>
      </c>
      <c r="J1423">
        <v>31</v>
      </c>
      <c r="K1423">
        <v>5</v>
      </c>
      <c r="L1423" t="str">
        <f>VLOOKUP(Sales_Data17[[#This Row],[Product Description Index]],Products_Data[#All],2,0)</f>
        <v>Hats</v>
      </c>
      <c r="M1423">
        <v>6</v>
      </c>
      <c r="N1423" s="9">
        <v>430.28888888888889</v>
      </c>
      <c r="O1423" s="9">
        <f>Sales_Data17[[#This Row],[Order Quantity]]*Sales_Data17[[#This Row],[Unit Price]]</f>
        <v>2581.7333333333336</v>
      </c>
      <c r="P1423" s="9">
        <v>301.20222222222219</v>
      </c>
      <c r="Q1423" s="9">
        <f>Sales_Data17[[#This Row],[Line Total]]-(Sales_Data17[[#This Row],[Total Unit Cost]]*Sales_Data17[[#This Row],[Order Quantity]])</f>
        <v>774.52000000000044</v>
      </c>
      <c r="R1423" s="1" t="str">
        <f>TEXT(Sales_Data17[[#This Row],[OrderDate]],"MMM")</f>
        <v>Nov</v>
      </c>
      <c r="S1423" s="1" t="str">
        <f t="shared" si="22"/>
        <v>2012</v>
      </c>
    </row>
    <row r="1424" spans="1:19">
      <c r="A1424" t="s">
        <v>1447</v>
      </c>
      <c r="B1424" s="2">
        <v>41226</v>
      </c>
      <c r="C1424" s="2" t="str">
        <f>VLOOKUP(Sales_Data17[[#This Row],[Customer Name Index]],Customer_Data[#All],2,0)</f>
        <v>Ole Group</v>
      </c>
      <c r="D1424">
        <v>13</v>
      </c>
      <c r="E1424" t="s">
        <v>2</v>
      </c>
      <c r="F1424" t="s">
        <v>8168</v>
      </c>
      <c r="G1424" t="s">
        <v>8026</v>
      </c>
      <c r="H1424" t="str">
        <f>VLOOKUP(Sales_Data17[[#This Row],[Delivery Region Index]],Regions_Table[#All],2,0)</f>
        <v>Queensland</v>
      </c>
      <c r="I1424" t="str">
        <f>VLOOKUP(Sales_Data17[[#This Row],[Delivery Region Index]],Regions_Table[#All],3,0)</f>
        <v>Mackay</v>
      </c>
      <c r="J1424">
        <v>36</v>
      </c>
      <c r="K1424">
        <v>5</v>
      </c>
      <c r="L1424" t="str">
        <f>VLOOKUP(Sales_Data17[[#This Row],[Product Description Index]],Products_Data[#All],2,0)</f>
        <v>Hats</v>
      </c>
      <c r="M1424">
        <v>1</v>
      </c>
      <c r="N1424" s="9">
        <v>681.91111111111104</v>
      </c>
      <c r="O1424" s="9">
        <f>Sales_Data17[[#This Row],[Order Quantity]]*Sales_Data17[[#This Row],[Unit Price]]</f>
        <v>681.91111111111104</v>
      </c>
      <c r="P1424" s="9">
        <v>470.5186666666666</v>
      </c>
      <c r="Q1424" s="9">
        <f>Sales_Data17[[#This Row],[Line Total]]-(Sales_Data17[[#This Row],[Total Unit Cost]]*Sales_Data17[[#This Row],[Order Quantity]])</f>
        <v>211.39244444444444</v>
      </c>
      <c r="R1424" s="1" t="str">
        <f>TEXT(Sales_Data17[[#This Row],[OrderDate]],"MMM")</f>
        <v>Nov</v>
      </c>
      <c r="S1424" s="1" t="str">
        <f t="shared" si="22"/>
        <v>2012</v>
      </c>
    </row>
    <row r="1425" spans="1:19">
      <c r="A1425" t="s">
        <v>1448</v>
      </c>
      <c r="B1425" s="2">
        <v>41227</v>
      </c>
      <c r="C1425" s="2" t="str">
        <f>VLOOKUP(Sales_Data17[[#This Row],[Customer Name Index]],Customer_Data[#All],2,0)</f>
        <v>Eminence Corp</v>
      </c>
      <c r="D1425">
        <v>18</v>
      </c>
      <c r="E1425" t="s">
        <v>4</v>
      </c>
      <c r="F1425" t="s">
        <v>8168</v>
      </c>
      <c r="G1425" t="s">
        <v>8025</v>
      </c>
      <c r="H1425" t="str">
        <f>VLOOKUP(Sales_Data17[[#This Row],[Delivery Region Index]],Regions_Table[#All],2,0)</f>
        <v>Victoria</v>
      </c>
      <c r="I1425" t="str">
        <f>VLOOKUP(Sales_Data17[[#This Row],[Delivery Region Index]],Regions_Table[#All],3,0)</f>
        <v>Geelong</v>
      </c>
      <c r="J1425">
        <v>51</v>
      </c>
      <c r="K1425">
        <v>7</v>
      </c>
      <c r="L1425" t="str">
        <f>VLOOKUP(Sales_Data17[[#This Row],[Product Description Index]],Products_Data[#All],2,0)</f>
        <v>Dress Shirts</v>
      </c>
      <c r="M1425">
        <v>3</v>
      </c>
      <c r="N1425" s="9">
        <v>105.71111111111111</v>
      </c>
      <c r="O1425" s="9">
        <f>Sales_Data17[[#This Row],[Order Quantity]]*Sales_Data17[[#This Row],[Unit Price]]</f>
        <v>317.13333333333333</v>
      </c>
      <c r="P1425" s="9">
        <v>89.854444444444439</v>
      </c>
      <c r="Q1425" s="9">
        <f>Sales_Data17[[#This Row],[Line Total]]-(Sales_Data17[[#This Row],[Total Unit Cost]]*Sales_Data17[[#This Row],[Order Quantity]])</f>
        <v>47.569999999999993</v>
      </c>
      <c r="R1425" s="1" t="str">
        <f>TEXT(Sales_Data17[[#This Row],[OrderDate]],"MMM")</f>
        <v>Nov</v>
      </c>
      <c r="S1425" s="1" t="str">
        <f t="shared" si="22"/>
        <v>2012</v>
      </c>
    </row>
    <row r="1426" spans="1:19">
      <c r="A1426" t="s">
        <v>1449</v>
      </c>
      <c r="B1426" s="2">
        <v>41227</v>
      </c>
      <c r="C1426" s="2" t="str">
        <f>VLOOKUP(Sales_Data17[[#This Row],[Customer Name Index]],Customer_Data[#All],2,0)</f>
        <v>New Ltd</v>
      </c>
      <c r="D1426">
        <v>7</v>
      </c>
      <c r="E1426" t="s">
        <v>2</v>
      </c>
      <c r="F1426" t="s">
        <v>8168</v>
      </c>
      <c r="G1426" t="s">
        <v>8027</v>
      </c>
      <c r="H1426" t="str">
        <f>VLOOKUP(Sales_Data17[[#This Row],[Delivery Region Index]],Regions_Table[#All],2,0)</f>
        <v>New South Wales</v>
      </c>
      <c r="I1426" t="str">
        <f>VLOOKUP(Sales_Data17[[#This Row],[Delivery Region Index]],Regions_Table[#All],3,0)</f>
        <v>Port Macquarie</v>
      </c>
      <c r="J1426">
        <v>19</v>
      </c>
      <c r="K1426">
        <v>3</v>
      </c>
      <c r="L1426" t="str">
        <f>VLOOKUP(Sales_Data17[[#This Row],[Product Description Index]],Products_Data[#All],2,0)</f>
        <v>Sunglasses</v>
      </c>
      <c r="M1426">
        <v>3</v>
      </c>
      <c r="N1426" s="9">
        <v>270.97777777777782</v>
      </c>
      <c r="O1426" s="9">
        <f>Sales_Data17[[#This Row],[Order Quantity]]*Sales_Data17[[#This Row],[Unit Price]]</f>
        <v>812.93333333333339</v>
      </c>
      <c r="P1426" s="9">
        <v>222.20177777777778</v>
      </c>
      <c r="Q1426" s="9">
        <f>Sales_Data17[[#This Row],[Line Total]]-(Sales_Data17[[#This Row],[Total Unit Cost]]*Sales_Data17[[#This Row],[Order Quantity]])</f>
        <v>146.32800000000009</v>
      </c>
      <c r="R1426" s="1" t="str">
        <f>TEXT(Sales_Data17[[#This Row],[OrderDate]],"MMM")</f>
        <v>Nov</v>
      </c>
      <c r="S1426" s="1" t="str">
        <f t="shared" si="22"/>
        <v>2012</v>
      </c>
    </row>
    <row r="1427" spans="1:19">
      <c r="A1427" t="s">
        <v>1450</v>
      </c>
      <c r="B1427" s="2">
        <v>41227</v>
      </c>
      <c r="C1427" s="2" t="str">
        <f>VLOOKUP(Sales_Data17[[#This Row],[Customer Name Index]],Customer_Data[#All],2,0)</f>
        <v>PEDIFIX, Corp</v>
      </c>
      <c r="D1427">
        <v>6</v>
      </c>
      <c r="E1427" t="s">
        <v>3</v>
      </c>
      <c r="F1427" t="s">
        <v>8168</v>
      </c>
      <c r="G1427" t="s">
        <v>8027</v>
      </c>
      <c r="H1427" t="str">
        <f>VLOOKUP(Sales_Data17[[#This Row],[Delivery Region Index]],Regions_Table[#All],2,0)</f>
        <v>New South Wales</v>
      </c>
      <c r="I1427" t="str">
        <f>VLOOKUP(Sales_Data17[[#This Row],[Delivery Region Index]],Regions_Table[#All],3,0)</f>
        <v>Nowra</v>
      </c>
      <c r="J1427">
        <v>17</v>
      </c>
      <c r="K1427">
        <v>3</v>
      </c>
      <c r="L1427" t="str">
        <f>VLOOKUP(Sales_Data17[[#This Row],[Product Description Index]],Products_Data[#All],2,0)</f>
        <v>Sunglasses</v>
      </c>
      <c r="M1427">
        <v>6</v>
      </c>
      <c r="N1427" s="9">
        <v>132.51111111111112</v>
      </c>
      <c r="O1427" s="9">
        <f>Sales_Data17[[#This Row],[Order Quantity]]*Sales_Data17[[#This Row],[Unit Price]]</f>
        <v>795.06666666666672</v>
      </c>
      <c r="P1427" s="9">
        <v>74.206222222222237</v>
      </c>
      <c r="Q1427" s="9">
        <f>Sales_Data17[[#This Row],[Line Total]]-(Sales_Data17[[#This Row],[Total Unit Cost]]*Sales_Data17[[#This Row],[Order Quantity]])</f>
        <v>349.8293333333333</v>
      </c>
      <c r="R1427" s="1" t="str">
        <f>TEXT(Sales_Data17[[#This Row],[OrderDate]],"MMM")</f>
        <v>Nov</v>
      </c>
      <c r="S1427" s="1" t="str">
        <f t="shared" si="22"/>
        <v>2012</v>
      </c>
    </row>
    <row r="1428" spans="1:19">
      <c r="A1428" t="s">
        <v>1451</v>
      </c>
      <c r="B1428" s="2">
        <v>41227</v>
      </c>
      <c r="C1428" s="2" t="str">
        <f>VLOOKUP(Sales_Data17[[#This Row],[Customer Name Index]],Customer_Data[#All],2,0)</f>
        <v>Ole Group</v>
      </c>
      <c r="D1428">
        <v>13</v>
      </c>
      <c r="E1428" t="s">
        <v>2</v>
      </c>
      <c r="F1428" t="s">
        <v>8168</v>
      </c>
      <c r="G1428" t="s">
        <v>8026</v>
      </c>
      <c r="H1428" t="str">
        <f>VLOOKUP(Sales_Data17[[#This Row],[Delivery Region Index]],Regions_Table[#All],2,0)</f>
        <v>Queensland</v>
      </c>
      <c r="I1428" t="str">
        <f>VLOOKUP(Sales_Data17[[#This Row],[Delivery Region Index]],Regions_Table[#All],3,0)</f>
        <v>Mackay</v>
      </c>
      <c r="J1428">
        <v>36</v>
      </c>
      <c r="K1428">
        <v>5</v>
      </c>
      <c r="L1428" t="str">
        <f>VLOOKUP(Sales_Data17[[#This Row],[Product Description Index]],Products_Data[#All],2,0)</f>
        <v>Hats</v>
      </c>
      <c r="M1428">
        <v>5</v>
      </c>
      <c r="N1428" s="9">
        <v>699.0333333333333</v>
      </c>
      <c r="O1428" s="9">
        <f>Sales_Data17[[#This Row],[Order Quantity]]*Sales_Data17[[#This Row],[Unit Price]]</f>
        <v>3495.1666666666665</v>
      </c>
      <c r="P1428" s="9">
        <v>538.25566666666668</v>
      </c>
      <c r="Q1428" s="9">
        <f>Sales_Data17[[#This Row],[Line Total]]-(Sales_Data17[[#This Row],[Total Unit Cost]]*Sales_Data17[[#This Row],[Order Quantity]])</f>
        <v>803.88833333333287</v>
      </c>
      <c r="R1428" s="1" t="str">
        <f>TEXT(Sales_Data17[[#This Row],[OrderDate]],"MMM")</f>
        <v>Nov</v>
      </c>
      <c r="S1428" s="1" t="str">
        <f t="shared" si="22"/>
        <v>2012</v>
      </c>
    </row>
    <row r="1429" spans="1:19">
      <c r="A1429" t="s">
        <v>1452</v>
      </c>
      <c r="B1429" s="2">
        <v>41228</v>
      </c>
      <c r="C1429" s="2" t="str">
        <f>VLOOKUP(Sales_Data17[[#This Row],[Customer Name Index]],Customer_Data[#All],2,0)</f>
        <v>Medsep Group</v>
      </c>
      <c r="D1429">
        <v>8</v>
      </c>
      <c r="E1429" t="s">
        <v>4</v>
      </c>
      <c r="F1429" t="s">
        <v>8168</v>
      </c>
      <c r="G1429" t="s">
        <v>8027</v>
      </c>
      <c r="H1429" t="str">
        <f>VLOOKUP(Sales_Data17[[#This Row],[Delivery Region Index]],Regions_Table[#All],2,0)</f>
        <v>New South Wales</v>
      </c>
      <c r="I1429" t="str">
        <f>VLOOKUP(Sales_Data17[[#This Row],[Delivery Region Index]],Regions_Table[#All],3,0)</f>
        <v>Tweed Heads</v>
      </c>
      <c r="J1429">
        <v>22</v>
      </c>
      <c r="K1429">
        <v>3</v>
      </c>
      <c r="L1429" t="str">
        <f>VLOOKUP(Sales_Data17[[#This Row],[Product Description Index]],Products_Data[#All],2,0)</f>
        <v>Sunglasses</v>
      </c>
      <c r="M1429">
        <v>2</v>
      </c>
      <c r="N1429" s="9">
        <v>280.65555555555557</v>
      </c>
      <c r="O1429" s="9">
        <f>Sales_Data17[[#This Row],[Order Quantity]]*Sales_Data17[[#This Row],[Unit Price]]</f>
        <v>561.31111111111113</v>
      </c>
      <c r="P1429" s="9">
        <v>216.1047777777778</v>
      </c>
      <c r="Q1429" s="9">
        <f>Sales_Data17[[#This Row],[Line Total]]-(Sales_Data17[[#This Row],[Total Unit Cost]]*Sales_Data17[[#This Row],[Order Quantity]])</f>
        <v>129.10155555555554</v>
      </c>
      <c r="R1429" s="1" t="str">
        <f>TEXT(Sales_Data17[[#This Row],[OrderDate]],"MMM")</f>
        <v>Nov</v>
      </c>
      <c r="S1429" s="1" t="str">
        <f t="shared" si="22"/>
        <v>2012</v>
      </c>
    </row>
    <row r="1430" spans="1:19">
      <c r="A1430" t="s">
        <v>1453</v>
      </c>
      <c r="B1430" s="2">
        <v>41228</v>
      </c>
      <c r="C1430" s="2" t="str">
        <f>VLOOKUP(Sales_Data17[[#This Row],[Customer Name Index]],Customer_Data[#All],2,0)</f>
        <v>Apollo Ltd</v>
      </c>
      <c r="D1430">
        <v>11</v>
      </c>
      <c r="E1430" t="s">
        <v>2</v>
      </c>
      <c r="F1430" t="s">
        <v>8168</v>
      </c>
      <c r="G1430" t="s">
        <v>8026</v>
      </c>
      <c r="H1430" t="str">
        <f>VLOOKUP(Sales_Data17[[#This Row],[Delivery Region Index]],Regions_Table[#All],2,0)</f>
        <v>Queensland</v>
      </c>
      <c r="I1430" t="str">
        <f>VLOOKUP(Sales_Data17[[#This Row],[Delivery Region Index]],Regions_Table[#All],3,0)</f>
        <v>Gympie</v>
      </c>
      <c r="J1430">
        <v>32</v>
      </c>
      <c r="K1430">
        <v>5</v>
      </c>
      <c r="L1430" t="str">
        <f>VLOOKUP(Sales_Data17[[#This Row],[Product Description Index]],Products_Data[#All],2,0)</f>
        <v>Hats</v>
      </c>
      <c r="M1430">
        <v>9</v>
      </c>
      <c r="N1430" s="9">
        <v>145.91111111111113</v>
      </c>
      <c r="O1430" s="9">
        <f>Sales_Data17[[#This Row],[Order Quantity]]*Sales_Data17[[#This Row],[Unit Price]]</f>
        <v>1313.2</v>
      </c>
      <c r="P1430" s="9">
        <v>100.67866666666666</v>
      </c>
      <c r="Q1430" s="9">
        <f>Sales_Data17[[#This Row],[Line Total]]-(Sales_Data17[[#This Row],[Total Unit Cost]]*Sales_Data17[[#This Row],[Order Quantity]])</f>
        <v>407.0920000000001</v>
      </c>
      <c r="R1430" s="1" t="str">
        <f>TEXT(Sales_Data17[[#This Row],[OrderDate]],"MMM")</f>
        <v>Nov</v>
      </c>
      <c r="S1430" s="1" t="str">
        <f t="shared" si="22"/>
        <v>2012</v>
      </c>
    </row>
    <row r="1431" spans="1:19">
      <c r="A1431" t="s">
        <v>1454</v>
      </c>
      <c r="B1431" s="2">
        <v>41228</v>
      </c>
      <c r="C1431" s="2" t="str">
        <f>VLOOKUP(Sales_Data17[[#This Row],[Customer Name Index]],Customer_Data[#All],2,0)</f>
        <v>Ole Group</v>
      </c>
      <c r="D1431">
        <v>13</v>
      </c>
      <c r="E1431" t="s">
        <v>4</v>
      </c>
      <c r="F1431" t="s">
        <v>8168</v>
      </c>
      <c r="G1431" t="s">
        <v>8026</v>
      </c>
      <c r="H1431" t="str">
        <f>VLOOKUP(Sales_Data17[[#This Row],[Delivery Region Index]],Regions_Table[#All],2,0)</f>
        <v>Queensland</v>
      </c>
      <c r="I1431" t="str">
        <f>VLOOKUP(Sales_Data17[[#This Row],[Delivery Region Index]],Regions_Table[#All],3,0)</f>
        <v>Maryborough</v>
      </c>
      <c r="J1431">
        <v>37</v>
      </c>
      <c r="K1431">
        <v>6</v>
      </c>
      <c r="L1431" t="str">
        <f>VLOOKUP(Sales_Data17[[#This Row],[Product Description Index]],Products_Data[#All],2,0)</f>
        <v>Socks</v>
      </c>
      <c r="M1431">
        <v>3</v>
      </c>
      <c r="N1431" s="9">
        <v>96.777777777777771</v>
      </c>
      <c r="O1431" s="9">
        <f>Sales_Data17[[#This Row],[Order Quantity]]*Sales_Data17[[#This Row],[Unit Price]]</f>
        <v>290.33333333333331</v>
      </c>
      <c r="P1431" s="9">
        <v>78.39</v>
      </c>
      <c r="Q1431" s="9">
        <f>Sales_Data17[[#This Row],[Line Total]]-(Sales_Data17[[#This Row],[Total Unit Cost]]*Sales_Data17[[#This Row],[Order Quantity]])</f>
        <v>55.163333333333298</v>
      </c>
      <c r="R1431" s="1" t="str">
        <f>TEXT(Sales_Data17[[#This Row],[OrderDate]],"MMM")</f>
        <v>Nov</v>
      </c>
      <c r="S1431" s="1" t="str">
        <f t="shared" si="22"/>
        <v>2012</v>
      </c>
    </row>
    <row r="1432" spans="1:19">
      <c r="A1432" t="s">
        <v>1455</v>
      </c>
      <c r="B1432" s="2">
        <v>41228</v>
      </c>
      <c r="C1432" s="2" t="str">
        <f>VLOOKUP(Sales_Data17[[#This Row],[Customer Name Index]],Customer_Data[#All],2,0)</f>
        <v xml:space="preserve">Linde </v>
      </c>
      <c r="D1432">
        <v>14</v>
      </c>
      <c r="E1432" t="s">
        <v>2</v>
      </c>
      <c r="F1432" t="s">
        <v>8168</v>
      </c>
      <c r="G1432" t="s">
        <v>8026</v>
      </c>
      <c r="H1432" t="str">
        <f>VLOOKUP(Sales_Data17[[#This Row],[Delivery Region Index]],Regions_Table[#All],2,0)</f>
        <v>Queensland</v>
      </c>
      <c r="I1432" t="str">
        <f>VLOOKUP(Sales_Data17[[#This Row],[Delivery Region Index]],Regions_Table[#All],3,0)</f>
        <v>Nambour</v>
      </c>
      <c r="J1432">
        <v>39</v>
      </c>
      <c r="K1432">
        <v>6</v>
      </c>
      <c r="L1432" t="str">
        <f>VLOOKUP(Sales_Data17[[#This Row],[Product Description Index]],Products_Data[#All],2,0)</f>
        <v>Socks</v>
      </c>
      <c r="M1432">
        <v>6</v>
      </c>
      <c r="N1432" s="9">
        <v>439.22222222222223</v>
      </c>
      <c r="O1432" s="9">
        <f>Sales_Data17[[#This Row],[Order Quantity]]*Sales_Data17[[#This Row],[Unit Price]]</f>
        <v>2635.3333333333335</v>
      </c>
      <c r="P1432" s="9">
        <v>241.57222222222222</v>
      </c>
      <c r="Q1432" s="9">
        <f>Sales_Data17[[#This Row],[Line Total]]-(Sales_Data17[[#This Row],[Total Unit Cost]]*Sales_Data17[[#This Row],[Order Quantity]])</f>
        <v>1185.9000000000001</v>
      </c>
      <c r="R1432" s="1" t="str">
        <f>TEXT(Sales_Data17[[#This Row],[OrderDate]],"MMM")</f>
        <v>Nov</v>
      </c>
      <c r="S1432" s="1" t="str">
        <f t="shared" si="22"/>
        <v>2012</v>
      </c>
    </row>
    <row r="1433" spans="1:19">
      <c r="A1433" t="s">
        <v>1456</v>
      </c>
      <c r="B1433" s="2">
        <v>41228</v>
      </c>
      <c r="C1433" s="2" t="str">
        <f>VLOOKUP(Sales_Data17[[#This Row],[Customer Name Index]],Customer_Data[#All],2,0)</f>
        <v>ETUDE Ltd</v>
      </c>
      <c r="D1433">
        <v>4</v>
      </c>
      <c r="E1433" t="s">
        <v>4</v>
      </c>
      <c r="F1433" t="s">
        <v>8168</v>
      </c>
      <c r="G1433" t="s">
        <v>8027</v>
      </c>
      <c r="H1433" t="str">
        <f>VLOOKUP(Sales_Data17[[#This Row],[Delivery Region Index]],Regions_Table[#All],2,0)</f>
        <v>New South Wales</v>
      </c>
      <c r="I1433" t="str">
        <f>VLOOKUP(Sales_Data17[[#This Row],[Delivery Region Index]],Regions_Table[#All],3,0)</f>
        <v>Gosford</v>
      </c>
      <c r="J1433">
        <v>9</v>
      </c>
      <c r="K1433">
        <v>2</v>
      </c>
      <c r="L1433" t="str">
        <f>VLOOKUP(Sales_Data17[[#This Row],[Product Description Index]],Products_Data[#All],2,0)</f>
        <v>Pants</v>
      </c>
      <c r="M1433">
        <v>4</v>
      </c>
      <c r="N1433" s="9">
        <v>441.45555555555552</v>
      </c>
      <c r="O1433" s="9">
        <f>Sales_Data17[[#This Row],[Order Quantity]]*Sales_Data17[[#This Row],[Unit Price]]</f>
        <v>1765.8222222222221</v>
      </c>
      <c r="P1433" s="9">
        <v>189.8258888888889</v>
      </c>
      <c r="Q1433" s="9">
        <f>Sales_Data17[[#This Row],[Line Total]]-(Sales_Data17[[#This Row],[Total Unit Cost]]*Sales_Data17[[#This Row],[Order Quantity]])</f>
        <v>1006.5186666666665</v>
      </c>
      <c r="R1433" s="1" t="str">
        <f>TEXT(Sales_Data17[[#This Row],[OrderDate]],"MMM")</f>
        <v>Nov</v>
      </c>
      <c r="S1433" s="1" t="str">
        <f t="shared" si="22"/>
        <v>2012</v>
      </c>
    </row>
    <row r="1434" spans="1:19">
      <c r="A1434" t="s">
        <v>1457</v>
      </c>
      <c r="B1434" s="2">
        <v>41229</v>
      </c>
      <c r="C1434" s="2" t="str">
        <f>VLOOKUP(Sales_Data17[[#This Row],[Customer Name Index]],Customer_Data[#All],2,0)</f>
        <v xml:space="preserve">Linde </v>
      </c>
      <c r="D1434">
        <v>14</v>
      </c>
      <c r="E1434" t="s">
        <v>4</v>
      </c>
      <c r="F1434" t="s">
        <v>8168</v>
      </c>
      <c r="G1434" t="s">
        <v>8026</v>
      </c>
      <c r="H1434" t="str">
        <f>VLOOKUP(Sales_Data17[[#This Row],[Delivery Region Index]],Regions_Table[#All],2,0)</f>
        <v>Queensland</v>
      </c>
      <c r="I1434" t="str">
        <f>VLOOKUP(Sales_Data17[[#This Row],[Delivery Region Index]],Regions_Table[#All],3,0)</f>
        <v>Redcliffe</v>
      </c>
      <c r="J1434">
        <v>40</v>
      </c>
      <c r="K1434">
        <v>6</v>
      </c>
      <c r="L1434" t="str">
        <f>VLOOKUP(Sales_Data17[[#This Row],[Product Description Index]],Products_Data[#All],2,0)</f>
        <v>Socks</v>
      </c>
      <c r="M1434">
        <v>3</v>
      </c>
      <c r="N1434" s="9">
        <v>699.77777777777783</v>
      </c>
      <c r="O1434" s="9">
        <f>Sales_Data17[[#This Row],[Order Quantity]]*Sales_Data17[[#This Row],[Unit Price]]</f>
        <v>2099.3333333333335</v>
      </c>
      <c r="P1434" s="9">
        <v>503.83999999999992</v>
      </c>
      <c r="Q1434" s="9">
        <f>Sales_Data17[[#This Row],[Line Total]]-(Sales_Data17[[#This Row],[Total Unit Cost]]*Sales_Data17[[#This Row],[Order Quantity]])</f>
        <v>587.81333333333373</v>
      </c>
      <c r="R1434" s="1" t="str">
        <f>TEXT(Sales_Data17[[#This Row],[OrderDate]],"MMM")</f>
        <v>Nov</v>
      </c>
      <c r="S1434" s="1" t="str">
        <f t="shared" si="22"/>
        <v>2012</v>
      </c>
    </row>
    <row r="1435" spans="1:19">
      <c r="A1435" t="s">
        <v>1458</v>
      </c>
      <c r="B1435" s="2">
        <v>41229</v>
      </c>
      <c r="C1435" s="2" t="str">
        <f>VLOOKUP(Sales_Data17[[#This Row],[Customer Name Index]],Customer_Data[#All],2,0)</f>
        <v xml:space="preserve">Qualitest </v>
      </c>
      <c r="D1435">
        <v>19</v>
      </c>
      <c r="E1435" t="s">
        <v>2</v>
      </c>
      <c r="F1435" t="s">
        <v>8168</v>
      </c>
      <c r="G1435" t="s">
        <v>8028</v>
      </c>
      <c r="H1435" t="str">
        <f>VLOOKUP(Sales_Data17[[#This Row],[Delivery Region Index]],Regions_Table[#All],2,0)</f>
        <v>Victoria</v>
      </c>
      <c r="I1435" t="str">
        <f>VLOOKUP(Sales_Data17[[#This Row],[Delivery Region Index]],Regions_Table[#All],3,0)</f>
        <v>Swan Hill</v>
      </c>
      <c r="J1435">
        <v>55</v>
      </c>
      <c r="K1435">
        <v>8</v>
      </c>
      <c r="L1435" t="str">
        <f>VLOOKUP(Sales_Data17[[#This Row],[Product Description Index]],Products_Data[#All],2,0)</f>
        <v>Shoes</v>
      </c>
      <c r="M1435">
        <v>2</v>
      </c>
      <c r="N1435" s="9">
        <v>97.522222222222226</v>
      </c>
      <c r="O1435" s="9">
        <f>Sales_Data17[[#This Row],[Order Quantity]]*Sales_Data17[[#This Row],[Unit Price]]</f>
        <v>195.04444444444445</v>
      </c>
      <c r="P1435" s="9">
        <v>62.414222222222229</v>
      </c>
      <c r="Q1435" s="9">
        <f>Sales_Data17[[#This Row],[Line Total]]-(Sales_Data17[[#This Row],[Total Unit Cost]]*Sales_Data17[[#This Row],[Order Quantity]])</f>
        <v>70.215999999999994</v>
      </c>
      <c r="R1435" s="1" t="str">
        <f>TEXT(Sales_Data17[[#This Row],[OrderDate]],"MMM")</f>
        <v>Nov</v>
      </c>
      <c r="S1435" s="1" t="str">
        <f t="shared" si="22"/>
        <v>2012</v>
      </c>
    </row>
    <row r="1436" spans="1:19">
      <c r="A1436" t="s">
        <v>1459</v>
      </c>
      <c r="B1436" s="2">
        <v>41229</v>
      </c>
      <c r="C1436" s="2" t="str">
        <f>VLOOKUP(Sales_Data17[[#This Row],[Customer Name Index]],Customer_Data[#All],2,0)</f>
        <v>3LAB, Ltd</v>
      </c>
      <c r="D1436">
        <v>16</v>
      </c>
      <c r="E1436" t="s">
        <v>4</v>
      </c>
      <c r="F1436" t="s">
        <v>8168</v>
      </c>
      <c r="G1436" t="s">
        <v>8025</v>
      </c>
      <c r="H1436" t="str">
        <f>VLOOKUP(Sales_Data17[[#This Row],[Delivery Region Index]],Regions_Table[#All],2,0)</f>
        <v>Queensland</v>
      </c>
      <c r="I1436" t="str">
        <f>VLOOKUP(Sales_Data17[[#This Row],[Delivery Region Index]],Regions_Table[#All],3,0)</f>
        <v>Townsville</v>
      </c>
      <c r="J1436">
        <v>45</v>
      </c>
      <c r="K1436">
        <v>7</v>
      </c>
      <c r="L1436" t="str">
        <f>VLOOKUP(Sales_Data17[[#This Row],[Product Description Index]],Products_Data[#All],2,0)</f>
        <v>Dress Shirts</v>
      </c>
      <c r="M1436">
        <v>2</v>
      </c>
      <c r="N1436" s="9">
        <v>93.800000000000011</v>
      </c>
      <c r="O1436" s="9">
        <f>Sales_Data17[[#This Row],[Order Quantity]]*Sales_Data17[[#This Row],[Unit Price]]</f>
        <v>187.60000000000002</v>
      </c>
      <c r="P1436" s="9">
        <v>47.838000000000001</v>
      </c>
      <c r="Q1436" s="9">
        <f>Sales_Data17[[#This Row],[Line Total]]-(Sales_Data17[[#This Row],[Total Unit Cost]]*Sales_Data17[[#This Row],[Order Quantity]])</f>
        <v>91.924000000000021</v>
      </c>
      <c r="R1436" s="1" t="str">
        <f>TEXT(Sales_Data17[[#This Row],[OrderDate]],"MMM")</f>
        <v>Nov</v>
      </c>
      <c r="S1436" s="1" t="str">
        <f t="shared" si="22"/>
        <v>2012</v>
      </c>
    </row>
    <row r="1437" spans="1:19">
      <c r="A1437" t="s">
        <v>1460</v>
      </c>
      <c r="B1437" s="2">
        <v>41229</v>
      </c>
      <c r="C1437" s="2" t="str">
        <f>VLOOKUP(Sales_Data17[[#This Row],[Customer Name Index]],Customer_Data[#All],2,0)</f>
        <v xml:space="preserve">Qualitest </v>
      </c>
      <c r="D1437">
        <v>19</v>
      </c>
      <c r="E1437" t="s">
        <v>4</v>
      </c>
      <c r="F1437" t="s">
        <v>8168</v>
      </c>
      <c r="G1437" t="s">
        <v>8028</v>
      </c>
      <c r="H1437" t="str">
        <f>VLOOKUP(Sales_Data17[[#This Row],[Delivery Region Index]],Regions_Table[#All],2,0)</f>
        <v>Victoria</v>
      </c>
      <c r="I1437" t="str">
        <f>VLOOKUP(Sales_Data17[[#This Row],[Delivery Region Index]],Regions_Table[#All],3,0)</f>
        <v>Swan Hill</v>
      </c>
      <c r="J1437">
        <v>55</v>
      </c>
      <c r="K1437">
        <v>8</v>
      </c>
      <c r="L1437" t="str">
        <f>VLOOKUP(Sales_Data17[[#This Row],[Product Description Index]],Products_Data[#All],2,0)</f>
        <v>Shoes</v>
      </c>
      <c r="M1437">
        <v>9</v>
      </c>
      <c r="N1437" s="9">
        <v>719.13333333333333</v>
      </c>
      <c r="O1437" s="9">
        <f>Sales_Data17[[#This Row],[Order Quantity]]*Sales_Data17[[#This Row],[Unit Price]]</f>
        <v>6472.2</v>
      </c>
      <c r="P1437" s="9">
        <v>330.80133333333333</v>
      </c>
      <c r="Q1437" s="9">
        <f>Sales_Data17[[#This Row],[Line Total]]-(Sales_Data17[[#This Row],[Total Unit Cost]]*Sales_Data17[[#This Row],[Order Quantity]])</f>
        <v>3494.9879999999998</v>
      </c>
      <c r="R1437" s="1" t="str">
        <f>TEXT(Sales_Data17[[#This Row],[OrderDate]],"MMM")</f>
        <v>Nov</v>
      </c>
      <c r="S1437" s="1" t="str">
        <f t="shared" si="22"/>
        <v>2012</v>
      </c>
    </row>
    <row r="1438" spans="1:19">
      <c r="A1438" t="s">
        <v>1461</v>
      </c>
      <c r="B1438" s="2">
        <v>41230</v>
      </c>
      <c r="C1438" s="2" t="str">
        <f>VLOOKUP(Sales_Data17[[#This Row],[Customer Name Index]],Customer_Data[#All],2,0)</f>
        <v>Elorac, Corp</v>
      </c>
      <c r="D1438">
        <v>3</v>
      </c>
      <c r="E1438" t="s">
        <v>3</v>
      </c>
      <c r="F1438" t="s">
        <v>8168</v>
      </c>
      <c r="G1438" t="s">
        <v>8027</v>
      </c>
      <c r="H1438" t="str">
        <f>VLOOKUP(Sales_Data17[[#This Row],[Delivery Region Index]],Regions_Table[#All],2,0)</f>
        <v>New South Wales</v>
      </c>
      <c r="I1438" t="str">
        <f>VLOOKUP(Sales_Data17[[#This Row],[Delivery Region Index]],Regions_Table[#All],3,0)</f>
        <v>Gosford</v>
      </c>
      <c r="J1438">
        <v>9</v>
      </c>
      <c r="K1438">
        <v>2</v>
      </c>
      <c r="L1438" t="str">
        <f>VLOOKUP(Sales_Data17[[#This Row],[Product Description Index]],Products_Data[#All],2,0)</f>
        <v>Pants</v>
      </c>
      <c r="M1438">
        <v>2</v>
      </c>
      <c r="N1438" s="9">
        <v>442.94444444444446</v>
      </c>
      <c r="O1438" s="9">
        <f>Sales_Data17[[#This Row],[Order Quantity]]*Sales_Data17[[#This Row],[Unit Price]]</f>
        <v>885.88888888888891</v>
      </c>
      <c r="P1438" s="9">
        <v>221.47222222222223</v>
      </c>
      <c r="Q1438" s="9">
        <f>Sales_Data17[[#This Row],[Line Total]]-(Sales_Data17[[#This Row],[Total Unit Cost]]*Sales_Data17[[#This Row],[Order Quantity]])</f>
        <v>442.94444444444446</v>
      </c>
      <c r="R1438" s="1" t="str">
        <f>TEXT(Sales_Data17[[#This Row],[OrderDate]],"MMM")</f>
        <v>Nov</v>
      </c>
      <c r="S1438" s="1" t="str">
        <f t="shared" si="22"/>
        <v>2012</v>
      </c>
    </row>
    <row r="1439" spans="1:19">
      <c r="A1439" t="s">
        <v>1462</v>
      </c>
      <c r="B1439" s="2">
        <v>41230</v>
      </c>
      <c r="C1439" s="2" t="str">
        <f>VLOOKUP(Sales_Data17[[#This Row],[Customer Name Index]],Customer_Data[#All],2,0)</f>
        <v>New Ltd</v>
      </c>
      <c r="D1439">
        <v>7</v>
      </c>
      <c r="E1439" t="s">
        <v>3</v>
      </c>
      <c r="F1439" t="s">
        <v>8168</v>
      </c>
      <c r="G1439" t="s">
        <v>8027</v>
      </c>
      <c r="H1439" t="str">
        <f>VLOOKUP(Sales_Data17[[#This Row],[Delivery Region Index]],Regions_Table[#All],2,0)</f>
        <v>New South Wales</v>
      </c>
      <c r="I1439" t="str">
        <f>VLOOKUP(Sales_Data17[[#This Row],[Delivery Region Index]],Regions_Table[#All],3,0)</f>
        <v>Orange</v>
      </c>
      <c r="J1439">
        <v>18</v>
      </c>
      <c r="K1439">
        <v>3</v>
      </c>
      <c r="L1439" t="str">
        <f>VLOOKUP(Sales_Data17[[#This Row],[Product Description Index]],Products_Data[#All],2,0)</f>
        <v>Sunglasses</v>
      </c>
      <c r="M1439">
        <v>7</v>
      </c>
      <c r="N1439" s="9">
        <v>443.68888888888893</v>
      </c>
      <c r="O1439" s="9">
        <f>Sales_Data17[[#This Row],[Order Quantity]]*Sales_Data17[[#This Row],[Unit Price]]</f>
        <v>3105.8222222222225</v>
      </c>
      <c r="P1439" s="9">
        <v>372.69866666666667</v>
      </c>
      <c r="Q1439" s="9">
        <f>Sales_Data17[[#This Row],[Line Total]]-(Sales_Data17[[#This Row],[Total Unit Cost]]*Sales_Data17[[#This Row],[Order Quantity]])</f>
        <v>496.93155555555586</v>
      </c>
      <c r="R1439" s="1" t="str">
        <f>TEXT(Sales_Data17[[#This Row],[OrderDate]],"MMM")</f>
        <v>Nov</v>
      </c>
      <c r="S1439" s="1" t="str">
        <f t="shared" si="22"/>
        <v>2012</v>
      </c>
    </row>
    <row r="1440" spans="1:19">
      <c r="A1440" t="s">
        <v>1463</v>
      </c>
      <c r="B1440" s="2">
        <v>41230</v>
      </c>
      <c r="C1440" s="2" t="str">
        <f>VLOOKUP(Sales_Data17[[#This Row],[Customer Name Index]],Customer_Data[#All],2,0)</f>
        <v>Rochester Ltd</v>
      </c>
      <c r="D1440">
        <v>15</v>
      </c>
      <c r="E1440" t="s">
        <v>2</v>
      </c>
      <c r="F1440" t="s">
        <v>8168</v>
      </c>
      <c r="G1440" t="s">
        <v>8025</v>
      </c>
      <c r="H1440" t="str">
        <f>VLOOKUP(Sales_Data17[[#This Row],[Delivery Region Index]],Regions_Table[#All],2,0)</f>
        <v>Queensland</v>
      </c>
      <c r="I1440" t="str">
        <f>VLOOKUP(Sales_Data17[[#This Row],[Delivery Region Index]],Regions_Table[#All],3,0)</f>
        <v>Thuringowa</v>
      </c>
      <c r="J1440">
        <v>43</v>
      </c>
      <c r="K1440">
        <v>6</v>
      </c>
      <c r="L1440" t="str">
        <f>VLOOKUP(Sales_Data17[[#This Row],[Product Description Index]],Products_Data[#All],2,0)</f>
        <v>Socks</v>
      </c>
      <c r="M1440">
        <v>5</v>
      </c>
      <c r="N1440" s="9">
        <v>677.44444444444446</v>
      </c>
      <c r="O1440" s="9">
        <f>Sales_Data17[[#This Row],[Order Quantity]]*Sales_Data17[[#This Row],[Unit Price]]</f>
        <v>3387.2222222222222</v>
      </c>
      <c r="P1440" s="9">
        <v>338.72222222222223</v>
      </c>
      <c r="Q1440" s="9">
        <f>Sales_Data17[[#This Row],[Line Total]]-(Sales_Data17[[#This Row],[Total Unit Cost]]*Sales_Data17[[#This Row],[Order Quantity]])</f>
        <v>1693.6111111111111</v>
      </c>
      <c r="R1440" s="1" t="str">
        <f>TEXT(Sales_Data17[[#This Row],[OrderDate]],"MMM")</f>
        <v>Nov</v>
      </c>
      <c r="S1440" s="1" t="str">
        <f t="shared" si="22"/>
        <v>2012</v>
      </c>
    </row>
    <row r="1441" spans="1:19">
      <c r="A1441" t="s">
        <v>1464</v>
      </c>
      <c r="B1441" s="2">
        <v>41230</v>
      </c>
      <c r="C1441" s="2" t="str">
        <f>VLOOKUP(Sales_Data17[[#This Row],[Customer Name Index]],Customer_Data[#All],2,0)</f>
        <v>PEDIFIX, Corp</v>
      </c>
      <c r="D1441">
        <v>6</v>
      </c>
      <c r="E1441" t="s">
        <v>4</v>
      </c>
      <c r="F1441" t="s">
        <v>8168</v>
      </c>
      <c r="G1441" t="s">
        <v>8027</v>
      </c>
      <c r="H1441" t="str">
        <f>VLOOKUP(Sales_Data17[[#This Row],[Delivery Region Index]],Regions_Table[#All],2,0)</f>
        <v>New South Wales</v>
      </c>
      <c r="I1441" t="str">
        <f>VLOOKUP(Sales_Data17[[#This Row],[Delivery Region Index]],Regions_Table[#All],3,0)</f>
        <v>Maitland</v>
      </c>
      <c r="J1441">
        <v>15</v>
      </c>
      <c r="K1441">
        <v>3</v>
      </c>
      <c r="L1441" t="str">
        <f>VLOOKUP(Sales_Data17[[#This Row],[Product Description Index]],Products_Data[#All],2,0)</f>
        <v>Sunglasses</v>
      </c>
      <c r="M1441">
        <v>7</v>
      </c>
      <c r="N1441" s="9">
        <v>122.08888888888889</v>
      </c>
      <c r="O1441" s="9">
        <f>Sales_Data17[[#This Row],[Order Quantity]]*Sales_Data17[[#This Row],[Unit Price]]</f>
        <v>854.62222222222226</v>
      </c>
      <c r="P1441" s="9">
        <v>86.683111111111103</v>
      </c>
      <c r="Q1441" s="9">
        <f>Sales_Data17[[#This Row],[Line Total]]-(Sales_Data17[[#This Row],[Total Unit Cost]]*Sales_Data17[[#This Row],[Order Quantity]])</f>
        <v>247.84044444444453</v>
      </c>
      <c r="R1441" s="1" t="str">
        <f>TEXT(Sales_Data17[[#This Row],[OrderDate]],"MMM")</f>
        <v>Nov</v>
      </c>
      <c r="S1441" s="1" t="str">
        <f t="shared" si="22"/>
        <v>2012</v>
      </c>
    </row>
    <row r="1442" spans="1:19">
      <c r="A1442" t="s">
        <v>1465</v>
      </c>
      <c r="B1442" s="2">
        <v>41230</v>
      </c>
      <c r="C1442" s="2" t="str">
        <f>VLOOKUP(Sales_Data17[[#This Row],[Customer Name Index]],Customer_Data[#All],2,0)</f>
        <v>Pacific Ltd</v>
      </c>
      <c r="D1442">
        <v>20</v>
      </c>
      <c r="E1442" t="s">
        <v>2</v>
      </c>
      <c r="F1442" t="s">
        <v>8168</v>
      </c>
      <c r="G1442" t="s">
        <v>8028</v>
      </c>
      <c r="H1442" t="str">
        <f>VLOOKUP(Sales_Data17[[#This Row],[Delivery Region Index]],Regions_Table[#All],2,0)</f>
        <v>Victoria</v>
      </c>
      <c r="I1442" t="str">
        <f>VLOOKUP(Sales_Data17[[#This Row],[Delivery Region Index]],Regions_Table[#All],3,0)</f>
        <v>Wangaratta</v>
      </c>
      <c r="J1442">
        <v>56</v>
      </c>
      <c r="K1442">
        <v>8</v>
      </c>
      <c r="L1442" t="str">
        <f>VLOOKUP(Sales_Data17[[#This Row],[Product Description Index]],Products_Data[#All],2,0)</f>
        <v>Shoes</v>
      </c>
      <c r="M1442">
        <v>8</v>
      </c>
      <c r="N1442" s="9">
        <v>440.71111111111111</v>
      </c>
      <c r="O1442" s="9">
        <f>Sales_Data17[[#This Row],[Order Quantity]]*Sales_Data17[[#This Row],[Unit Price]]</f>
        <v>3525.6888888888889</v>
      </c>
      <c r="P1442" s="9">
        <v>299.68355555555559</v>
      </c>
      <c r="Q1442" s="9">
        <f>Sales_Data17[[#This Row],[Line Total]]-(Sales_Data17[[#This Row],[Total Unit Cost]]*Sales_Data17[[#This Row],[Order Quantity]])</f>
        <v>1128.2204444444442</v>
      </c>
      <c r="R1442" s="1" t="str">
        <f>TEXT(Sales_Data17[[#This Row],[OrderDate]],"MMM")</f>
        <v>Nov</v>
      </c>
      <c r="S1442" s="1" t="str">
        <f t="shared" si="22"/>
        <v>2012</v>
      </c>
    </row>
    <row r="1443" spans="1:19">
      <c r="A1443" t="s">
        <v>1466</v>
      </c>
      <c r="B1443" s="2">
        <v>41231</v>
      </c>
      <c r="C1443" s="2" t="str">
        <f>VLOOKUP(Sales_Data17[[#This Row],[Customer Name Index]],Customer_Data[#All],2,0)</f>
        <v>Pacific Ltd</v>
      </c>
      <c r="D1443">
        <v>20</v>
      </c>
      <c r="E1443" t="s">
        <v>2</v>
      </c>
      <c r="F1443" t="s">
        <v>8168</v>
      </c>
      <c r="G1443" t="s">
        <v>8028</v>
      </c>
      <c r="H1443" t="str">
        <f>VLOOKUP(Sales_Data17[[#This Row],[Delivery Region Index]],Regions_Table[#All],2,0)</f>
        <v>Victoria</v>
      </c>
      <c r="I1443" t="str">
        <f>VLOOKUP(Sales_Data17[[#This Row],[Delivery Region Index]],Regions_Table[#All],3,0)</f>
        <v>Wangaratta</v>
      </c>
      <c r="J1443">
        <v>56</v>
      </c>
      <c r="K1443">
        <v>8</v>
      </c>
      <c r="L1443" t="str">
        <f>VLOOKUP(Sales_Data17[[#This Row],[Product Description Index]],Products_Data[#All],2,0)</f>
        <v>Shoes</v>
      </c>
      <c r="M1443">
        <v>8</v>
      </c>
      <c r="N1443" s="9">
        <v>201</v>
      </c>
      <c r="O1443" s="9">
        <f>Sales_Data17[[#This Row],[Order Quantity]]*Sales_Data17[[#This Row],[Unit Price]]</f>
        <v>1608</v>
      </c>
      <c r="P1443" s="9">
        <v>170.85</v>
      </c>
      <c r="Q1443" s="9">
        <f>Sales_Data17[[#This Row],[Line Total]]-(Sales_Data17[[#This Row],[Total Unit Cost]]*Sales_Data17[[#This Row],[Order Quantity]])</f>
        <v>241.20000000000005</v>
      </c>
      <c r="R1443" s="1" t="str">
        <f>TEXT(Sales_Data17[[#This Row],[OrderDate]],"MMM")</f>
        <v>Nov</v>
      </c>
      <c r="S1443" s="1" t="str">
        <f t="shared" si="22"/>
        <v>2012</v>
      </c>
    </row>
    <row r="1444" spans="1:19">
      <c r="A1444" t="s">
        <v>1467</v>
      </c>
      <c r="B1444" s="2">
        <v>41231</v>
      </c>
      <c r="C1444" s="2" t="str">
        <f>VLOOKUP(Sales_Data17[[#This Row],[Customer Name Index]],Customer_Data[#All],2,0)</f>
        <v>Pure Group</v>
      </c>
      <c r="D1444">
        <v>17</v>
      </c>
      <c r="E1444" t="s">
        <v>2</v>
      </c>
      <c r="F1444" t="s">
        <v>8168</v>
      </c>
      <c r="G1444" t="s">
        <v>8025</v>
      </c>
      <c r="H1444" t="str">
        <f>VLOOKUP(Sales_Data17[[#This Row],[Delivery Region Index]],Regions_Table[#All],2,0)</f>
        <v>Victoria</v>
      </c>
      <c r="I1444" t="str">
        <f>VLOOKUP(Sales_Data17[[#This Row],[Delivery Region Index]],Regions_Table[#All],3,0)</f>
        <v>Bendigo</v>
      </c>
      <c r="J1444">
        <v>50</v>
      </c>
      <c r="K1444">
        <v>7</v>
      </c>
      <c r="L1444" t="str">
        <f>VLOOKUP(Sales_Data17[[#This Row],[Product Description Index]],Products_Data[#All],2,0)</f>
        <v>Dress Shirts</v>
      </c>
      <c r="M1444">
        <v>2</v>
      </c>
      <c r="N1444" s="9">
        <v>271.72222222222223</v>
      </c>
      <c r="O1444" s="9">
        <f>Sales_Data17[[#This Row],[Order Quantity]]*Sales_Data17[[#This Row],[Unit Price]]</f>
        <v>543.44444444444446</v>
      </c>
      <c r="P1444" s="9">
        <v>198.35722222222222</v>
      </c>
      <c r="Q1444" s="9">
        <f>Sales_Data17[[#This Row],[Line Total]]-(Sales_Data17[[#This Row],[Total Unit Cost]]*Sales_Data17[[#This Row],[Order Quantity]])</f>
        <v>146.73000000000002</v>
      </c>
      <c r="R1444" s="1" t="str">
        <f>TEXT(Sales_Data17[[#This Row],[OrderDate]],"MMM")</f>
        <v>Nov</v>
      </c>
      <c r="S1444" s="1" t="str">
        <f t="shared" si="22"/>
        <v>2012</v>
      </c>
    </row>
    <row r="1445" spans="1:19">
      <c r="A1445" t="s">
        <v>1468</v>
      </c>
      <c r="B1445" s="2">
        <v>41231</v>
      </c>
      <c r="C1445" s="2" t="str">
        <f>VLOOKUP(Sales_Data17[[#This Row],[Customer Name Index]],Customer_Data[#All],2,0)</f>
        <v xml:space="preserve">Qualitest </v>
      </c>
      <c r="D1445">
        <v>19</v>
      </c>
      <c r="E1445" t="s">
        <v>4</v>
      </c>
      <c r="F1445" t="s">
        <v>8168</v>
      </c>
      <c r="G1445" t="s">
        <v>8028</v>
      </c>
      <c r="H1445" t="str">
        <f>VLOOKUP(Sales_Data17[[#This Row],[Delivery Region Index]],Regions_Table[#All],2,0)</f>
        <v>Victoria</v>
      </c>
      <c r="I1445" t="str">
        <f>VLOOKUP(Sales_Data17[[#This Row],[Delivery Region Index]],Regions_Table[#All],3,0)</f>
        <v>Mildura</v>
      </c>
      <c r="J1445">
        <v>53</v>
      </c>
      <c r="K1445">
        <v>8</v>
      </c>
      <c r="L1445" t="str">
        <f>VLOOKUP(Sales_Data17[[#This Row],[Product Description Index]],Products_Data[#All],2,0)</f>
        <v>Shoes</v>
      </c>
      <c r="M1445">
        <v>5</v>
      </c>
      <c r="N1445" s="9">
        <v>722.11111111111109</v>
      </c>
      <c r="O1445" s="9">
        <f>Sales_Data17[[#This Row],[Order Quantity]]*Sales_Data17[[#This Row],[Unit Price]]</f>
        <v>3610.5555555555557</v>
      </c>
      <c r="P1445" s="9">
        <v>527.14111111111106</v>
      </c>
      <c r="Q1445" s="9">
        <f>Sales_Data17[[#This Row],[Line Total]]-(Sales_Data17[[#This Row],[Total Unit Cost]]*Sales_Data17[[#This Row],[Order Quantity]])</f>
        <v>974.85000000000036</v>
      </c>
      <c r="R1445" s="1" t="str">
        <f>TEXT(Sales_Data17[[#This Row],[OrderDate]],"MMM")</f>
        <v>Nov</v>
      </c>
      <c r="S1445" s="1" t="str">
        <f t="shared" si="22"/>
        <v>2012</v>
      </c>
    </row>
    <row r="1446" spans="1:19">
      <c r="A1446" t="s">
        <v>1469</v>
      </c>
      <c r="B1446" s="2">
        <v>41231</v>
      </c>
      <c r="C1446" s="2" t="str">
        <f>VLOOKUP(Sales_Data17[[#This Row],[Customer Name Index]],Customer_Data[#All],2,0)</f>
        <v>ETUDE Ltd</v>
      </c>
      <c r="D1446">
        <v>4</v>
      </c>
      <c r="E1446" t="s">
        <v>4</v>
      </c>
      <c r="F1446" t="s">
        <v>8168</v>
      </c>
      <c r="G1446" t="s">
        <v>8027</v>
      </c>
      <c r="H1446" t="str">
        <f>VLOOKUP(Sales_Data17[[#This Row],[Delivery Region Index]],Regions_Table[#All],2,0)</f>
        <v>New South Wales</v>
      </c>
      <c r="I1446" t="str">
        <f>VLOOKUP(Sales_Data17[[#This Row],[Delivery Region Index]],Regions_Table[#All],3,0)</f>
        <v>Grafton</v>
      </c>
      <c r="J1446">
        <v>11</v>
      </c>
      <c r="K1446">
        <v>2</v>
      </c>
      <c r="L1446" t="str">
        <f>VLOOKUP(Sales_Data17[[#This Row],[Product Description Index]],Products_Data[#All],2,0)</f>
        <v>Pants</v>
      </c>
      <c r="M1446">
        <v>3</v>
      </c>
      <c r="N1446" s="9">
        <v>223.33333333333334</v>
      </c>
      <c r="O1446" s="9">
        <f>Sales_Data17[[#This Row],[Order Quantity]]*Sales_Data17[[#This Row],[Unit Price]]</f>
        <v>670</v>
      </c>
      <c r="P1446" s="9">
        <v>93.8</v>
      </c>
      <c r="Q1446" s="9">
        <f>Sales_Data17[[#This Row],[Line Total]]-(Sales_Data17[[#This Row],[Total Unit Cost]]*Sales_Data17[[#This Row],[Order Quantity]])</f>
        <v>388.6</v>
      </c>
      <c r="R1446" s="1" t="str">
        <f>TEXT(Sales_Data17[[#This Row],[OrderDate]],"MMM")</f>
        <v>Nov</v>
      </c>
      <c r="S1446" s="1" t="str">
        <f t="shared" si="22"/>
        <v>2012</v>
      </c>
    </row>
    <row r="1447" spans="1:19">
      <c r="A1447" t="s">
        <v>1470</v>
      </c>
      <c r="B1447" s="2">
        <v>41232</v>
      </c>
      <c r="C1447" s="2" t="str">
        <f>VLOOKUP(Sales_Data17[[#This Row],[Customer Name Index]],Customer_Data[#All],2,0)</f>
        <v xml:space="preserve">Qualitest </v>
      </c>
      <c r="D1447">
        <v>19</v>
      </c>
      <c r="E1447" t="s">
        <v>2</v>
      </c>
      <c r="F1447" t="s">
        <v>8168</v>
      </c>
      <c r="G1447" t="s">
        <v>8028</v>
      </c>
      <c r="H1447" t="str">
        <f>VLOOKUP(Sales_Data17[[#This Row],[Delivery Region Index]],Regions_Table[#All],2,0)</f>
        <v>Victoria</v>
      </c>
      <c r="I1447" t="str">
        <f>VLOOKUP(Sales_Data17[[#This Row],[Delivery Region Index]],Regions_Table[#All],3,0)</f>
        <v>Shepparton</v>
      </c>
      <c r="J1447">
        <v>54</v>
      </c>
      <c r="K1447">
        <v>8</v>
      </c>
      <c r="L1447" t="str">
        <f>VLOOKUP(Sales_Data17[[#This Row],[Product Description Index]],Products_Data[#All],2,0)</f>
        <v>Shoes</v>
      </c>
      <c r="M1447">
        <v>5</v>
      </c>
      <c r="N1447" s="9">
        <v>438.47777777777782</v>
      </c>
      <c r="O1447" s="9">
        <f>Sales_Data17[[#This Row],[Order Quantity]]*Sales_Data17[[#This Row],[Unit Price]]</f>
        <v>2192.3888888888891</v>
      </c>
      <c r="P1447" s="9">
        <v>223.62366666666668</v>
      </c>
      <c r="Q1447" s="9">
        <f>Sales_Data17[[#This Row],[Line Total]]-(Sales_Data17[[#This Row],[Total Unit Cost]]*Sales_Data17[[#This Row],[Order Quantity]])</f>
        <v>1074.2705555555558</v>
      </c>
      <c r="R1447" s="1" t="str">
        <f>TEXT(Sales_Data17[[#This Row],[OrderDate]],"MMM")</f>
        <v>Nov</v>
      </c>
      <c r="S1447" s="1" t="str">
        <f t="shared" si="22"/>
        <v>2012</v>
      </c>
    </row>
    <row r="1448" spans="1:19">
      <c r="A1448" t="s">
        <v>1471</v>
      </c>
      <c r="B1448" s="2">
        <v>41232</v>
      </c>
      <c r="C1448" s="2" t="str">
        <f>VLOOKUP(Sales_Data17[[#This Row],[Customer Name Index]],Customer_Data[#All],2,0)</f>
        <v>Elorac, Corp</v>
      </c>
      <c r="D1448">
        <v>3</v>
      </c>
      <c r="E1448" t="s">
        <v>3</v>
      </c>
      <c r="F1448" t="s">
        <v>8168</v>
      </c>
      <c r="G1448" t="s">
        <v>8027</v>
      </c>
      <c r="H1448" t="str">
        <f>VLOOKUP(Sales_Data17[[#This Row],[Delivery Region Index]],Regions_Table[#All],2,0)</f>
        <v>New South Wales</v>
      </c>
      <c r="I1448" t="str">
        <f>VLOOKUP(Sales_Data17[[#This Row],[Delivery Region Index]],Regions_Table[#All],3,0)</f>
        <v>Coffs Harbour</v>
      </c>
      <c r="J1448">
        <v>7</v>
      </c>
      <c r="K1448">
        <v>1</v>
      </c>
      <c r="L1448" t="str">
        <f>VLOOKUP(Sales_Data17[[#This Row],[Product Description Index]],Products_Data[#All],2,0)</f>
        <v>Shirts</v>
      </c>
      <c r="M1448">
        <v>5</v>
      </c>
      <c r="N1448" s="9">
        <v>196.53333333333333</v>
      </c>
      <c r="O1448" s="9">
        <f>Sales_Data17[[#This Row],[Order Quantity]]*Sales_Data17[[#This Row],[Unit Price]]</f>
        <v>982.66666666666663</v>
      </c>
      <c r="P1448" s="9">
        <v>135.608</v>
      </c>
      <c r="Q1448" s="9">
        <f>Sales_Data17[[#This Row],[Line Total]]-(Sales_Data17[[#This Row],[Total Unit Cost]]*Sales_Data17[[#This Row],[Order Quantity]])</f>
        <v>304.62666666666667</v>
      </c>
      <c r="R1448" s="1" t="str">
        <f>TEXT(Sales_Data17[[#This Row],[OrderDate]],"MMM")</f>
        <v>Nov</v>
      </c>
      <c r="S1448" s="1" t="str">
        <f t="shared" si="22"/>
        <v>2012</v>
      </c>
    </row>
    <row r="1449" spans="1:19">
      <c r="A1449" t="s">
        <v>1472</v>
      </c>
      <c r="B1449" s="2">
        <v>41232</v>
      </c>
      <c r="C1449" s="2" t="str">
        <f>VLOOKUP(Sales_Data17[[#This Row],[Customer Name Index]],Customer_Data[#All],2,0)</f>
        <v>3LAB, Ltd</v>
      </c>
      <c r="D1449">
        <v>16</v>
      </c>
      <c r="E1449" t="s">
        <v>3</v>
      </c>
      <c r="F1449" t="s">
        <v>8168</v>
      </c>
      <c r="G1449" t="s">
        <v>8025</v>
      </c>
      <c r="H1449" t="str">
        <f>VLOOKUP(Sales_Data17[[#This Row],[Delivery Region Index]],Regions_Table[#All],2,0)</f>
        <v>South Australia</v>
      </c>
      <c r="I1449" t="str">
        <f>VLOOKUP(Sales_Data17[[#This Row],[Delivery Region Index]],Regions_Table[#All],3,0)</f>
        <v>Adelaide</v>
      </c>
      <c r="J1449">
        <v>46</v>
      </c>
      <c r="K1449">
        <v>7</v>
      </c>
      <c r="L1449" t="str">
        <f>VLOOKUP(Sales_Data17[[#This Row],[Product Description Index]],Products_Data[#All],2,0)</f>
        <v>Dress Shirts</v>
      </c>
      <c r="M1449">
        <v>2</v>
      </c>
      <c r="N1449" s="9">
        <v>250.87777777777779</v>
      </c>
      <c r="O1449" s="9">
        <f>Sales_Data17[[#This Row],[Order Quantity]]*Sales_Data17[[#This Row],[Unit Price]]</f>
        <v>501.75555555555559</v>
      </c>
      <c r="P1449" s="9">
        <v>125.4388888888889</v>
      </c>
      <c r="Q1449" s="9">
        <f>Sales_Data17[[#This Row],[Line Total]]-(Sales_Data17[[#This Row],[Total Unit Cost]]*Sales_Data17[[#This Row],[Order Quantity]])</f>
        <v>250.87777777777779</v>
      </c>
      <c r="R1449" s="1" t="str">
        <f>TEXT(Sales_Data17[[#This Row],[OrderDate]],"MMM")</f>
        <v>Nov</v>
      </c>
      <c r="S1449" s="1" t="str">
        <f t="shared" si="22"/>
        <v>2012</v>
      </c>
    </row>
    <row r="1450" spans="1:19">
      <c r="A1450" t="s">
        <v>1473</v>
      </c>
      <c r="B1450" s="2">
        <v>41232</v>
      </c>
      <c r="C1450" s="2" t="str">
        <f>VLOOKUP(Sales_Data17[[#This Row],[Customer Name Index]],Customer_Data[#All],2,0)</f>
        <v>Rochester Ltd</v>
      </c>
      <c r="D1450">
        <v>15</v>
      </c>
      <c r="E1450" t="s">
        <v>2</v>
      </c>
      <c r="F1450" t="s">
        <v>8168</v>
      </c>
      <c r="G1450" t="s">
        <v>8025</v>
      </c>
      <c r="H1450" t="str">
        <f>VLOOKUP(Sales_Data17[[#This Row],[Delivery Region Index]],Regions_Table[#All],2,0)</f>
        <v>Queensland</v>
      </c>
      <c r="I1450" t="str">
        <f>VLOOKUP(Sales_Data17[[#This Row],[Delivery Region Index]],Regions_Table[#All],3,0)</f>
        <v>Thuringowa</v>
      </c>
      <c r="J1450">
        <v>43</v>
      </c>
      <c r="K1450">
        <v>6</v>
      </c>
      <c r="L1450" t="str">
        <f>VLOOKUP(Sales_Data17[[#This Row],[Product Description Index]],Products_Data[#All],2,0)</f>
        <v>Socks</v>
      </c>
      <c r="M1450">
        <v>3</v>
      </c>
      <c r="N1450" s="9">
        <v>29.033333333333335</v>
      </c>
      <c r="O1450" s="9">
        <f>Sales_Data17[[#This Row],[Order Quantity]]*Sales_Data17[[#This Row],[Unit Price]]</f>
        <v>87.100000000000009</v>
      </c>
      <c r="P1450" s="9">
        <v>24.678333333333331</v>
      </c>
      <c r="Q1450" s="9">
        <f>Sales_Data17[[#This Row],[Line Total]]-(Sales_Data17[[#This Row],[Total Unit Cost]]*Sales_Data17[[#This Row],[Order Quantity]])</f>
        <v>13.065000000000012</v>
      </c>
      <c r="R1450" s="1" t="str">
        <f>TEXT(Sales_Data17[[#This Row],[OrderDate]],"MMM")</f>
        <v>Nov</v>
      </c>
      <c r="S1450" s="1" t="str">
        <f t="shared" si="22"/>
        <v>2012</v>
      </c>
    </row>
    <row r="1451" spans="1:19">
      <c r="A1451" t="s">
        <v>1474</v>
      </c>
      <c r="B1451" s="2">
        <v>41232</v>
      </c>
      <c r="C1451" s="2" t="str">
        <f>VLOOKUP(Sales_Data17[[#This Row],[Customer Name Index]],Customer_Data[#All],2,0)</f>
        <v xml:space="preserve">Qualitest </v>
      </c>
      <c r="D1451">
        <v>19</v>
      </c>
      <c r="E1451" t="s">
        <v>4</v>
      </c>
      <c r="F1451" t="s">
        <v>8168</v>
      </c>
      <c r="G1451" t="s">
        <v>8028</v>
      </c>
      <c r="H1451" t="str">
        <f>VLOOKUP(Sales_Data17[[#This Row],[Delivery Region Index]],Regions_Table[#All],2,0)</f>
        <v>Victoria</v>
      </c>
      <c r="I1451" t="str">
        <f>VLOOKUP(Sales_Data17[[#This Row],[Delivery Region Index]],Regions_Table[#All],3,0)</f>
        <v>Swan Hill</v>
      </c>
      <c r="J1451">
        <v>55</v>
      </c>
      <c r="K1451">
        <v>8</v>
      </c>
      <c r="L1451" t="str">
        <f>VLOOKUP(Sales_Data17[[#This Row],[Product Description Index]],Products_Data[#All],2,0)</f>
        <v>Shoes</v>
      </c>
      <c r="M1451">
        <v>5</v>
      </c>
      <c r="N1451" s="9">
        <v>440.71111111111111</v>
      </c>
      <c r="O1451" s="9">
        <f>Sales_Data17[[#This Row],[Order Quantity]]*Sales_Data17[[#This Row],[Unit Price]]</f>
        <v>2203.5555555555557</v>
      </c>
      <c r="P1451" s="9">
        <v>237.98400000000004</v>
      </c>
      <c r="Q1451" s="9">
        <f>Sales_Data17[[#This Row],[Line Total]]-(Sales_Data17[[#This Row],[Total Unit Cost]]*Sales_Data17[[#This Row],[Order Quantity]])</f>
        <v>1013.6355555555556</v>
      </c>
      <c r="R1451" s="1" t="str">
        <f>TEXT(Sales_Data17[[#This Row],[OrderDate]],"MMM")</f>
        <v>Nov</v>
      </c>
      <c r="S1451" s="1" t="str">
        <f t="shared" si="22"/>
        <v>2012</v>
      </c>
    </row>
    <row r="1452" spans="1:19">
      <c r="A1452" t="s">
        <v>1475</v>
      </c>
      <c r="B1452" s="2">
        <v>41233</v>
      </c>
      <c r="C1452" s="2" t="str">
        <f>VLOOKUP(Sales_Data17[[#This Row],[Customer Name Index]],Customer_Data[#All],2,0)</f>
        <v>21st Ltd</v>
      </c>
      <c r="D1452">
        <v>10</v>
      </c>
      <c r="E1452" t="s">
        <v>4</v>
      </c>
      <c r="F1452" t="s">
        <v>8168</v>
      </c>
      <c r="G1452" t="s">
        <v>8027</v>
      </c>
      <c r="H1452" t="str">
        <f>VLOOKUP(Sales_Data17[[#This Row],[Delivery Region Index]],Regions_Table[#All],2,0)</f>
        <v>Queensland</v>
      </c>
      <c r="I1452" t="str">
        <f>VLOOKUP(Sales_Data17[[#This Row],[Delivery Region Index]],Regions_Table[#All],3,0)</f>
        <v>Bundaberg</v>
      </c>
      <c r="J1452">
        <v>27</v>
      </c>
      <c r="K1452">
        <v>4</v>
      </c>
      <c r="L1452" t="str">
        <f>VLOOKUP(Sales_Data17[[#This Row],[Product Description Index]],Products_Data[#All],2,0)</f>
        <v>Jeans</v>
      </c>
      <c r="M1452">
        <v>9</v>
      </c>
      <c r="N1452" s="9">
        <v>189.83333333333334</v>
      </c>
      <c r="O1452" s="9">
        <f>Sales_Data17[[#This Row],[Order Quantity]]*Sales_Data17[[#This Row],[Unit Price]]</f>
        <v>1708.5</v>
      </c>
      <c r="P1452" s="9">
        <v>161.35833333333332</v>
      </c>
      <c r="Q1452" s="9">
        <f>Sales_Data17[[#This Row],[Line Total]]-(Sales_Data17[[#This Row],[Total Unit Cost]]*Sales_Data17[[#This Row],[Order Quantity]])</f>
        <v>256.27500000000009</v>
      </c>
      <c r="R1452" s="1" t="str">
        <f>TEXT(Sales_Data17[[#This Row],[OrderDate]],"MMM")</f>
        <v>Nov</v>
      </c>
      <c r="S1452" s="1" t="str">
        <f t="shared" si="22"/>
        <v>2012</v>
      </c>
    </row>
    <row r="1453" spans="1:19">
      <c r="A1453" t="s">
        <v>1476</v>
      </c>
      <c r="B1453" s="2">
        <v>41233</v>
      </c>
      <c r="C1453" s="2" t="str">
        <f>VLOOKUP(Sales_Data17[[#This Row],[Customer Name Index]],Customer_Data[#All],2,0)</f>
        <v xml:space="preserve">Qualitest </v>
      </c>
      <c r="D1453">
        <v>19</v>
      </c>
      <c r="E1453" t="s">
        <v>2</v>
      </c>
      <c r="F1453" t="s">
        <v>8168</v>
      </c>
      <c r="G1453" t="s">
        <v>8028</v>
      </c>
      <c r="H1453" t="str">
        <f>VLOOKUP(Sales_Data17[[#This Row],[Delivery Region Index]],Regions_Table[#All],2,0)</f>
        <v>Victoria</v>
      </c>
      <c r="I1453" t="str">
        <f>VLOOKUP(Sales_Data17[[#This Row],[Delivery Region Index]],Regions_Table[#All],3,0)</f>
        <v>Mildura</v>
      </c>
      <c r="J1453">
        <v>53</v>
      </c>
      <c r="K1453">
        <v>8</v>
      </c>
      <c r="L1453" t="str">
        <f>VLOOKUP(Sales_Data17[[#This Row],[Product Description Index]],Products_Data[#All],2,0)</f>
        <v>Shoes</v>
      </c>
      <c r="M1453">
        <v>8</v>
      </c>
      <c r="N1453" s="9">
        <v>29.777777777777779</v>
      </c>
      <c r="O1453" s="9">
        <f>Sales_Data17[[#This Row],[Order Quantity]]*Sales_Data17[[#This Row],[Unit Price]]</f>
        <v>238.22222222222223</v>
      </c>
      <c r="P1453" s="9">
        <v>21.737777777777776</v>
      </c>
      <c r="Q1453" s="9">
        <f>Sales_Data17[[#This Row],[Line Total]]-(Sales_Data17[[#This Row],[Total Unit Cost]]*Sales_Data17[[#This Row],[Order Quantity]])</f>
        <v>64.320000000000022</v>
      </c>
      <c r="R1453" s="1" t="str">
        <f>TEXT(Sales_Data17[[#This Row],[OrderDate]],"MMM")</f>
        <v>Nov</v>
      </c>
      <c r="S1453" s="1" t="str">
        <f t="shared" si="22"/>
        <v>2012</v>
      </c>
    </row>
    <row r="1454" spans="1:19">
      <c r="A1454" t="s">
        <v>1477</v>
      </c>
      <c r="B1454" s="2">
        <v>41233</v>
      </c>
      <c r="C1454" s="2" t="str">
        <f>VLOOKUP(Sales_Data17[[#This Row],[Customer Name Index]],Customer_Data[#All],2,0)</f>
        <v>ETUDE Ltd</v>
      </c>
      <c r="D1454">
        <v>4</v>
      </c>
      <c r="E1454" t="s">
        <v>2</v>
      </c>
      <c r="F1454" t="s">
        <v>8168</v>
      </c>
      <c r="G1454" t="s">
        <v>8027</v>
      </c>
      <c r="H1454" t="str">
        <f>VLOOKUP(Sales_Data17[[#This Row],[Delivery Region Index]],Regions_Table[#All],2,0)</f>
        <v>New South Wales</v>
      </c>
      <c r="I1454" t="str">
        <f>VLOOKUP(Sales_Data17[[#This Row],[Delivery Region Index]],Regions_Table[#All],3,0)</f>
        <v>Goulburn</v>
      </c>
      <c r="J1454">
        <v>10</v>
      </c>
      <c r="K1454">
        <v>2</v>
      </c>
      <c r="L1454" t="str">
        <f>VLOOKUP(Sales_Data17[[#This Row],[Product Description Index]],Products_Data[#All],2,0)</f>
        <v>Pants</v>
      </c>
      <c r="M1454">
        <v>6</v>
      </c>
      <c r="N1454" s="9">
        <v>658.83333333333337</v>
      </c>
      <c r="O1454" s="9">
        <f>Sales_Data17[[#This Row],[Order Quantity]]*Sales_Data17[[#This Row],[Unit Price]]</f>
        <v>3953</v>
      </c>
      <c r="P1454" s="9">
        <v>309.65166666666664</v>
      </c>
      <c r="Q1454" s="9">
        <f>Sales_Data17[[#This Row],[Line Total]]-(Sales_Data17[[#This Row],[Total Unit Cost]]*Sales_Data17[[#This Row],[Order Quantity]])</f>
        <v>2095.09</v>
      </c>
      <c r="R1454" s="1" t="str">
        <f>TEXT(Sales_Data17[[#This Row],[OrderDate]],"MMM")</f>
        <v>Nov</v>
      </c>
      <c r="S1454" s="1" t="str">
        <f t="shared" si="22"/>
        <v>2012</v>
      </c>
    </row>
    <row r="1455" spans="1:19">
      <c r="A1455" t="s">
        <v>1478</v>
      </c>
      <c r="B1455" s="2">
        <v>41233</v>
      </c>
      <c r="C1455" s="2" t="str">
        <f>VLOOKUP(Sales_Data17[[#This Row],[Customer Name Index]],Customer_Data[#All],2,0)</f>
        <v>21st Ltd</v>
      </c>
      <c r="D1455">
        <v>10</v>
      </c>
      <c r="E1455" t="s">
        <v>4</v>
      </c>
      <c r="F1455" t="s">
        <v>8168</v>
      </c>
      <c r="G1455" t="s">
        <v>8026</v>
      </c>
      <c r="H1455" t="str">
        <f>VLOOKUP(Sales_Data17[[#This Row],[Delivery Region Index]],Regions_Table[#All],2,0)</f>
        <v>Queensland</v>
      </c>
      <c r="I1455" t="str">
        <f>VLOOKUP(Sales_Data17[[#This Row],[Delivery Region Index]],Regions_Table[#All],3,0)</f>
        <v>Charters Towers</v>
      </c>
      <c r="J1455">
        <v>29</v>
      </c>
      <c r="K1455">
        <v>4</v>
      </c>
      <c r="L1455" t="str">
        <f>VLOOKUP(Sales_Data17[[#This Row],[Product Description Index]],Products_Data[#All],2,0)</f>
        <v>Jeans</v>
      </c>
      <c r="M1455">
        <v>8</v>
      </c>
      <c r="N1455" s="9">
        <v>125.06666666666668</v>
      </c>
      <c r="O1455" s="9">
        <f>Sales_Data17[[#This Row],[Order Quantity]]*Sales_Data17[[#This Row],[Unit Price]]</f>
        <v>1000.5333333333334</v>
      </c>
      <c r="P1455" s="9">
        <v>55.029333333333341</v>
      </c>
      <c r="Q1455" s="9">
        <f>Sales_Data17[[#This Row],[Line Total]]-(Sales_Data17[[#This Row],[Total Unit Cost]]*Sales_Data17[[#This Row],[Order Quantity]])</f>
        <v>560.29866666666669</v>
      </c>
      <c r="R1455" s="1" t="str">
        <f>TEXT(Sales_Data17[[#This Row],[OrderDate]],"MMM")</f>
        <v>Nov</v>
      </c>
      <c r="S1455" s="1" t="str">
        <f t="shared" si="22"/>
        <v>2012</v>
      </c>
    </row>
    <row r="1456" spans="1:19">
      <c r="A1456" t="s">
        <v>1479</v>
      </c>
      <c r="B1456" s="2">
        <v>41233</v>
      </c>
      <c r="C1456" s="2" t="str">
        <f>VLOOKUP(Sales_Data17[[#This Row],[Customer Name Index]],Customer_Data[#All],2,0)</f>
        <v>Medsep Group</v>
      </c>
      <c r="D1456">
        <v>8</v>
      </c>
      <c r="E1456" t="s">
        <v>4</v>
      </c>
      <c r="F1456" t="s">
        <v>8168</v>
      </c>
      <c r="G1456" t="s">
        <v>8027</v>
      </c>
      <c r="H1456" t="str">
        <f>VLOOKUP(Sales_Data17[[#This Row],[Delivery Region Index]],Regions_Table[#All],2,0)</f>
        <v>New South Wales</v>
      </c>
      <c r="I1456" t="str">
        <f>VLOOKUP(Sales_Data17[[#This Row],[Delivery Region Index]],Regions_Table[#All],3,0)</f>
        <v>Tweed Heads</v>
      </c>
      <c r="J1456">
        <v>22</v>
      </c>
      <c r="K1456">
        <v>4</v>
      </c>
      <c r="L1456" t="str">
        <f>VLOOKUP(Sales_Data17[[#This Row],[Product Description Index]],Products_Data[#All],2,0)</f>
        <v>Jeans</v>
      </c>
      <c r="M1456">
        <v>8</v>
      </c>
      <c r="N1456" s="9">
        <v>96.777777777777771</v>
      </c>
      <c r="O1456" s="9">
        <f>Sales_Data17[[#This Row],[Order Quantity]]*Sales_Data17[[#This Row],[Unit Price]]</f>
        <v>774.22222222222217</v>
      </c>
      <c r="P1456" s="9">
        <v>80.325555555555553</v>
      </c>
      <c r="Q1456" s="9">
        <f>Sales_Data17[[#This Row],[Line Total]]-(Sales_Data17[[#This Row],[Total Unit Cost]]*Sales_Data17[[#This Row],[Order Quantity]])</f>
        <v>131.61777777777775</v>
      </c>
      <c r="R1456" s="1" t="str">
        <f>TEXT(Sales_Data17[[#This Row],[OrderDate]],"MMM")</f>
        <v>Nov</v>
      </c>
      <c r="S1456" s="1" t="str">
        <f t="shared" si="22"/>
        <v>2012</v>
      </c>
    </row>
    <row r="1457" spans="1:19">
      <c r="A1457" t="s">
        <v>1480</v>
      </c>
      <c r="B1457" s="2">
        <v>41234</v>
      </c>
      <c r="C1457" s="2" t="str">
        <f>VLOOKUP(Sales_Data17[[#This Row],[Customer Name Index]],Customer_Data[#All],2,0)</f>
        <v xml:space="preserve">Medline </v>
      </c>
      <c r="D1457">
        <v>12</v>
      </c>
      <c r="E1457" t="s">
        <v>2</v>
      </c>
      <c r="F1457" t="s">
        <v>8168</v>
      </c>
      <c r="G1457" t="s">
        <v>8026</v>
      </c>
      <c r="H1457" t="str">
        <f>VLOOKUP(Sales_Data17[[#This Row],[Delivery Region Index]],Regions_Table[#All],2,0)</f>
        <v>Queensland</v>
      </c>
      <c r="I1457" t="str">
        <f>VLOOKUP(Sales_Data17[[#This Row],[Delivery Region Index]],Regions_Table[#All],3,0)</f>
        <v>Logan City</v>
      </c>
      <c r="J1457">
        <v>35</v>
      </c>
      <c r="K1457">
        <v>5</v>
      </c>
      <c r="L1457" t="str">
        <f>VLOOKUP(Sales_Data17[[#This Row],[Product Description Index]],Products_Data[#All],2,0)</f>
        <v>Hats</v>
      </c>
      <c r="M1457">
        <v>4</v>
      </c>
      <c r="N1457" s="9">
        <v>435.5</v>
      </c>
      <c r="O1457" s="9">
        <f>Sales_Data17[[#This Row],[Order Quantity]]*Sales_Data17[[#This Row],[Unit Price]]</f>
        <v>1742</v>
      </c>
      <c r="P1457" s="9">
        <v>226.46</v>
      </c>
      <c r="Q1457" s="9">
        <f>Sales_Data17[[#This Row],[Line Total]]-(Sales_Data17[[#This Row],[Total Unit Cost]]*Sales_Data17[[#This Row],[Order Quantity]])</f>
        <v>836.16</v>
      </c>
      <c r="R1457" s="1" t="str">
        <f>TEXT(Sales_Data17[[#This Row],[OrderDate]],"MMM")</f>
        <v>Nov</v>
      </c>
      <c r="S1457" s="1" t="str">
        <f t="shared" si="22"/>
        <v>2012</v>
      </c>
    </row>
    <row r="1458" spans="1:19">
      <c r="A1458" t="s">
        <v>1481</v>
      </c>
      <c r="B1458" s="2">
        <v>41234</v>
      </c>
      <c r="C1458" s="2" t="str">
        <f>VLOOKUP(Sales_Data17[[#This Row],[Customer Name Index]],Customer_Data[#All],2,0)</f>
        <v>Avon Corp</v>
      </c>
      <c r="D1458">
        <v>1</v>
      </c>
      <c r="E1458" t="s">
        <v>2</v>
      </c>
      <c r="F1458" t="s">
        <v>8168</v>
      </c>
      <c r="G1458" t="s">
        <v>8027</v>
      </c>
      <c r="H1458" t="str">
        <f>VLOOKUP(Sales_Data17[[#This Row],[Delivery Region Index]],Regions_Table[#All],2,0)</f>
        <v>New South Wales</v>
      </c>
      <c r="I1458" t="str">
        <f>VLOOKUP(Sales_Data17[[#This Row],[Delivery Region Index]],Regions_Table[#All],3,0)</f>
        <v>Armidale</v>
      </c>
      <c r="J1458">
        <v>3</v>
      </c>
      <c r="K1458">
        <v>1</v>
      </c>
      <c r="L1458" t="str">
        <f>VLOOKUP(Sales_Data17[[#This Row],[Product Description Index]],Products_Data[#All],2,0)</f>
        <v>Shirts</v>
      </c>
      <c r="M1458">
        <v>2</v>
      </c>
      <c r="N1458" s="9">
        <v>74.444444444444443</v>
      </c>
      <c r="O1458" s="9">
        <f>Sales_Data17[[#This Row],[Order Quantity]]*Sales_Data17[[#This Row],[Unit Price]]</f>
        <v>148.88888888888889</v>
      </c>
      <c r="P1458" s="9">
        <v>52.855555555555554</v>
      </c>
      <c r="Q1458" s="9">
        <f>Sales_Data17[[#This Row],[Line Total]]-(Sales_Data17[[#This Row],[Total Unit Cost]]*Sales_Data17[[#This Row],[Order Quantity]])</f>
        <v>43.177777777777777</v>
      </c>
      <c r="R1458" s="1" t="str">
        <f>TEXT(Sales_Data17[[#This Row],[OrderDate]],"MMM")</f>
        <v>Nov</v>
      </c>
      <c r="S1458" s="1" t="str">
        <f t="shared" si="22"/>
        <v>2012</v>
      </c>
    </row>
    <row r="1459" spans="1:19">
      <c r="A1459" t="s">
        <v>1482</v>
      </c>
      <c r="B1459" s="2">
        <v>41234</v>
      </c>
      <c r="C1459" s="2" t="str">
        <f>VLOOKUP(Sales_Data17[[#This Row],[Customer Name Index]],Customer_Data[#All],2,0)</f>
        <v>New Ltd</v>
      </c>
      <c r="D1459">
        <v>7</v>
      </c>
      <c r="E1459" t="s">
        <v>2</v>
      </c>
      <c r="F1459" t="s">
        <v>8168</v>
      </c>
      <c r="G1459" t="s">
        <v>8027</v>
      </c>
      <c r="H1459" t="str">
        <f>VLOOKUP(Sales_Data17[[#This Row],[Delivery Region Index]],Regions_Table[#All],2,0)</f>
        <v>New South Wales</v>
      </c>
      <c r="I1459" t="str">
        <f>VLOOKUP(Sales_Data17[[#This Row],[Delivery Region Index]],Regions_Table[#All],3,0)</f>
        <v>Tamworth</v>
      </c>
      <c r="J1459">
        <v>21</v>
      </c>
      <c r="K1459">
        <v>3</v>
      </c>
      <c r="L1459" t="str">
        <f>VLOOKUP(Sales_Data17[[#This Row],[Product Description Index]],Products_Data[#All],2,0)</f>
        <v>Sunglasses</v>
      </c>
      <c r="M1459">
        <v>7</v>
      </c>
      <c r="N1459" s="9">
        <v>208.44444444444446</v>
      </c>
      <c r="O1459" s="9">
        <f>Sales_Data17[[#This Row],[Order Quantity]]*Sales_Data17[[#This Row],[Unit Price]]</f>
        <v>1459.1111111111113</v>
      </c>
      <c r="P1459" s="9">
        <v>114.64444444444446</v>
      </c>
      <c r="Q1459" s="9">
        <f>Sales_Data17[[#This Row],[Line Total]]-(Sales_Data17[[#This Row],[Total Unit Cost]]*Sales_Data17[[#This Row],[Order Quantity]])</f>
        <v>656.60000000000014</v>
      </c>
      <c r="R1459" s="1" t="str">
        <f>TEXT(Sales_Data17[[#This Row],[OrderDate]],"MMM")</f>
        <v>Nov</v>
      </c>
      <c r="S1459" s="1" t="str">
        <f t="shared" si="22"/>
        <v>2012</v>
      </c>
    </row>
    <row r="1460" spans="1:19">
      <c r="A1460" t="s">
        <v>1483</v>
      </c>
      <c r="B1460" s="2">
        <v>41234</v>
      </c>
      <c r="C1460" s="2" t="str">
        <f>VLOOKUP(Sales_Data17[[#This Row],[Customer Name Index]],Customer_Data[#All],2,0)</f>
        <v>Rochester Ltd</v>
      </c>
      <c r="D1460">
        <v>15</v>
      </c>
      <c r="E1460" t="s">
        <v>4</v>
      </c>
      <c r="F1460" t="s">
        <v>8168</v>
      </c>
      <c r="G1460" t="s">
        <v>8025</v>
      </c>
      <c r="H1460" t="str">
        <f>VLOOKUP(Sales_Data17[[#This Row],[Delivery Region Index]],Regions_Table[#All],2,0)</f>
        <v>Queensland</v>
      </c>
      <c r="I1460" t="str">
        <f>VLOOKUP(Sales_Data17[[#This Row],[Delivery Region Index]],Regions_Table[#All],3,0)</f>
        <v>Thuringowa</v>
      </c>
      <c r="J1460">
        <v>43</v>
      </c>
      <c r="K1460">
        <v>6</v>
      </c>
      <c r="L1460" t="str">
        <f>VLOOKUP(Sales_Data17[[#This Row],[Product Description Index]],Products_Data[#All],2,0)</f>
        <v>Socks</v>
      </c>
      <c r="M1460">
        <v>1</v>
      </c>
      <c r="N1460" s="9">
        <v>221.10000000000002</v>
      </c>
      <c r="O1460" s="9">
        <f>Sales_Data17[[#This Row],[Order Quantity]]*Sales_Data17[[#This Row],[Unit Price]]</f>
        <v>221.10000000000002</v>
      </c>
      <c r="P1460" s="9">
        <v>92.862000000000009</v>
      </c>
      <c r="Q1460" s="9">
        <f>Sales_Data17[[#This Row],[Line Total]]-(Sales_Data17[[#This Row],[Total Unit Cost]]*Sales_Data17[[#This Row],[Order Quantity]])</f>
        <v>128.238</v>
      </c>
      <c r="R1460" s="1" t="str">
        <f>TEXT(Sales_Data17[[#This Row],[OrderDate]],"MMM")</f>
        <v>Nov</v>
      </c>
      <c r="S1460" s="1" t="str">
        <f t="shared" si="22"/>
        <v>2012</v>
      </c>
    </row>
    <row r="1461" spans="1:19">
      <c r="A1461" t="s">
        <v>1484</v>
      </c>
      <c r="B1461" s="2">
        <v>41235</v>
      </c>
      <c r="C1461" s="2" t="str">
        <f>VLOOKUP(Sales_Data17[[#This Row],[Customer Name Index]],Customer_Data[#All],2,0)</f>
        <v xml:space="preserve">WakeFern </v>
      </c>
      <c r="D1461">
        <v>2</v>
      </c>
      <c r="E1461" t="s">
        <v>4</v>
      </c>
      <c r="F1461" t="s">
        <v>8168</v>
      </c>
      <c r="G1461" t="s">
        <v>8027</v>
      </c>
      <c r="H1461" t="str">
        <f>VLOOKUP(Sales_Data17[[#This Row],[Delivery Region Index]],Regions_Table[#All],2,0)</f>
        <v>New South Wales</v>
      </c>
      <c r="I1461" t="str">
        <f>VLOOKUP(Sales_Data17[[#This Row],[Delivery Region Index]],Regions_Table[#All],3,0)</f>
        <v>Broken Hill</v>
      </c>
      <c r="J1461">
        <v>5</v>
      </c>
      <c r="K1461">
        <v>1</v>
      </c>
      <c r="L1461" t="str">
        <f>VLOOKUP(Sales_Data17[[#This Row],[Product Description Index]],Products_Data[#All],2,0)</f>
        <v>Shirts</v>
      </c>
      <c r="M1461">
        <v>9</v>
      </c>
      <c r="N1461" s="9">
        <v>201</v>
      </c>
      <c r="O1461" s="9">
        <f>Sales_Data17[[#This Row],[Order Quantity]]*Sales_Data17[[#This Row],[Unit Price]]</f>
        <v>1809</v>
      </c>
      <c r="P1461" s="9">
        <v>140.69999999999999</v>
      </c>
      <c r="Q1461" s="9">
        <f>Sales_Data17[[#This Row],[Line Total]]-(Sales_Data17[[#This Row],[Total Unit Cost]]*Sales_Data17[[#This Row],[Order Quantity]])</f>
        <v>542.70000000000005</v>
      </c>
      <c r="R1461" s="1" t="str">
        <f>TEXT(Sales_Data17[[#This Row],[OrderDate]],"MMM")</f>
        <v>Nov</v>
      </c>
      <c r="S1461" s="1" t="str">
        <f t="shared" si="22"/>
        <v>2012</v>
      </c>
    </row>
    <row r="1462" spans="1:19">
      <c r="A1462" t="s">
        <v>1485</v>
      </c>
      <c r="B1462" s="2">
        <v>41235</v>
      </c>
      <c r="C1462" s="2" t="str">
        <f>VLOOKUP(Sales_Data17[[#This Row],[Customer Name Index]],Customer_Data[#All],2,0)</f>
        <v>Procter Corp</v>
      </c>
      <c r="D1462">
        <v>5</v>
      </c>
      <c r="E1462" t="s">
        <v>3</v>
      </c>
      <c r="F1462" t="s">
        <v>8168</v>
      </c>
      <c r="G1462" t="s">
        <v>8027</v>
      </c>
      <c r="H1462" t="str">
        <f>VLOOKUP(Sales_Data17[[#This Row],[Delivery Region Index]],Regions_Table[#All],2,0)</f>
        <v>New South Wales</v>
      </c>
      <c r="I1462" t="str">
        <f>VLOOKUP(Sales_Data17[[#This Row],[Delivery Region Index]],Regions_Table[#All],3,0)</f>
        <v>Lismore</v>
      </c>
      <c r="J1462">
        <v>14</v>
      </c>
      <c r="K1462">
        <v>2</v>
      </c>
      <c r="L1462" t="str">
        <f>VLOOKUP(Sales_Data17[[#This Row],[Product Description Index]],Products_Data[#All],2,0)</f>
        <v>Pants</v>
      </c>
      <c r="M1462">
        <v>7</v>
      </c>
      <c r="N1462" s="9">
        <v>559.82222222222231</v>
      </c>
      <c r="O1462" s="9">
        <f>Sales_Data17[[#This Row],[Order Quantity]]*Sales_Data17[[#This Row],[Unit Price]]</f>
        <v>3918.7555555555564</v>
      </c>
      <c r="P1462" s="9">
        <v>335.89333333333337</v>
      </c>
      <c r="Q1462" s="9">
        <f>Sales_Data17[[#This Row],[Line Total]]-(Sales_Data17[[#This Row],[Total Unit Cost]]*Sales_Data17[[#This Row],[Order Quantity]])</f>
        <v>1567.5022222222228</v>
      </c>
      <c r="R1462" s="1" t="str">
        <f>TEXT(Sales_Data17[[#This Row],[OrderDate]],"MMM")</f>
        <v>Nov</v>
      </c>
      <c r="S1462" s="1" t="str">
        <f t="shared" si="22"/>
        <v>2012</v>
      </c>
    </row>
    <row r="1463" spans="1:19">
      <c r="A1463" t="s">
        <v>1486</v>
      </c>
      <c r="B1463" s="2">
        <v>41235</v>
      </c>
      <c r="C1463" s="2" t="str">
        <f>VLOOKUP(Sales_Data17[[#This Row],[Customer Name Index]],Customer_Data[#All],2,0)</f>
        <v xml:space="preserve">WakeFern </v>
      </c>
      <c r="D1463">
        <v>2</v>
      </c>
      <c r="E1463" t="s">
        <v>4</v>
      </c>
      <c r="F1463" t="s">
        <v>8168</v>
      </c>
      <c r="G1463" t="s">
        <v>8027</v>
      </c>
      <c r="H1463" t="str">
        <f>VLOOKUP(Sales_Data17[[#This Row],[Delivery Region Index]],Regions_Table[#All],2,0)</f>
        <v>New South Wales</v>
      </c>
      <c r="I1463" t="str">
        <f>VLOOKUP(Sales_Data17[[#This Row],[Delivery Region Index]],Regions_Table[#All],3,0)</f>
        <v>Bathurst</v>
      </c>
      <c r="J1463">
        <v>4</v>
      </c>
      <c r="K1463">
        <v>1</v>
      </c>
      <c r="L1463" t="str">
        <f>VLOOKUP(Sales_Data17[[#This Row],[Product Description Index]],Products_Data[#All],2,0)</f>
        <v>Shirts</v>
      </c>
      <c r="M1463">
        <v>7</v>
      </c>
      <c r="N1463" s="9">
        <v>258.32222222222225</v>
      </c>
      <c r="O1463" s="9">
        <f>Sales_Data17[[#This Row],[Order Quantity]]*Sales_Data17[[#This Row],[Unit Price]]</f>
        <v>1808.2555555555557</v>
      </c>
      <c r="P1463" s="9">
        <v>154.99333333333334</v>
      </c>
      <c r="Q1463" s="9">
        <f>Sales_Data17[[#This Row],[Line Total]]-(Sales_Data17[[#This Row],[Total Unit Cost]]*Sales_Data17[[#This Row],[Order Quantity]])</f>
        <v>723.30222222222233</v>
      </c>
      <c r="R1463" s="1" t="str">
        <f>TEXT(Sales_Data17[[#This Row],[OrderDate]],"MMM")</f>
        <v>Nov</v>
      </c>
      <c r="S1463" s="1" t="str">
        <f t="shared" si="22"/>
        <v>2012</v>
      </c>
    </row>
    <row r="1464" spans="1:19">
      <c r="A1464" t="s">
        <v>1487</v>
      </c>
      <c r="B1464" s="2">
        <v>41236</v>
      </c>
      <c r="C1464" s="2" t="str">
        <f>VLOOKUP(Sales_Data17[[#This Row],[Customer Name Index]],Customer_Data[#All],2,0)</f>
        <v>Pure Group</v>
      </c>
      <c r="D1464">
        <v>17</v>
      </c>
      <c r="E1464" t="s">
        <v>3</v>
      </c>
      <c r="F1464" t="s">
        <v>8168</v>
      </c>
      <c r="G1464" t="s">
        <v>8025</v>
      </c>
      <c r="H1464" t="str">
        <f>VLOOKUP(Sales_Data17[[#This Row],[Delivery Region Index]],Regions_Table[#All],2,0)</f>
        <v>Victoria</v>
      </c>
      <c r="I1464" t="str">
        <f>VLOOKUP(Sales_Data17[[#This Row],[Delivery Region Index]],Regions_Table[#All],3,0)</f>
        <v>Ballarat</v>
      </c>
      <c r="J1464">
        <v>49</v>
      </c>
      <c r="K1464">
        <v>7</v>
      </c>
      <c r="L1464" t="str">
        <f>VLOOKUP(Sales_Data17[[#This Row],[Product Description Index]],Products_Data[#All],2,0)</f>
        <v>Dress Shirts</v>
      </c>
      <c r="M1464">
        <v>4</v>
      </c>
      <c r="N1464" s="9">
        <v>254.60000000000002</v>
      </c>
      <c r="O1464" s="9">
        <f>Sales_Data17[[#This Row],[Order Quantity]]*Sales_Data17[[#This Row],[Unit Price]]</f>
        <v>1018.4000000000001</v>
      </c>
      <c r="P1464" s="9">
        <v>201.13400000000001</v>
      </c>
      <c r="Q1464" s="9">
        <f>Sales_Data17[[#This Row],[Line Total]]-(Sales_Data17[[#This Row],[Total Unit Cost]]*Sales_Data17[[#This Row],[Order Quantity]])</f>
        <v>213.86400000000003</v>
      </c>
      <c r="R1464" s="1" t="str">
        <f>TEXT(Sales_Data17[[#This Row],[OrderDate]],"MMM")</f>
        <v>Nov</v>
      </c>
      <c r="S1464" s="1" t="str">
        <f t="shared" si="22"/>
        <v>2012</v>
      </c>
    </row>
    <row r="1465" spans="1:19">
      <c r="A1465" t="s">
        <v>1488</v>
      </c>
      <c r="B1465" s="2">
        <v>41237</v>
      </c>
      <c r="C1465" s="2" t="str">
        <f>VLOOKUP(Sales_Data17[[#This Row],[Customer Name Index]],Customer_Data[#All],2,0)</f>
        <v>Procter Corp</v>
      </c>
      <c r="D1465">
        <v>5</v>
      </c>
      <c r="E1465" t="s">
        <v>2</v>
      </c>
      <c r="F1465" t="s">
        <v>8168</v>
      </c>
      <c r="G1465" t="s">
        <v>8027</v>
      </c>
      <c r="H1465" t="str">
        <f>VLOOKUP(Sales_Data17[[#This Row],[Delivery Region Index]],Regions_Table[#All],2,0)</f>
        <v>New South Wales</v>
      </c>
      <c r="I1465" t="str">
        <f>VLOOKUP(Sales_Data17[[#This Row],[Delivery Region Index]],Regions_Table[#All],3,0)</f>
        <v>Griffith</v>
      </c>
      <c r="J1465">
        <v>12</v>
      </c>
      <c r="K1465">
        <v>2</v>
      </c>
      <c r="L1465" t="str">
        <f>VLOOKUP(Sales_Data17[[#This Row],[Product Description Index]],Products_Data[#All],2,0)</f>
        <v>Pants</v>
      </c>
      <c r="M1465">
        <v>4</v>
      </c>
      <c r="N1465" s="9">
        <v>110.17777777777778</v>
      </c>
      <c r="O1465" s="9">
        <f>Sales_Data17[[#This Row],[Order Quantity]]*Sales_Data17[[#This Row],[Unit Price]]</f>
        <v>440.71111111111111</v>
      </c>
      <c r="P1465" s="9">
        <v>91.447555555555553</v>
      </c>
      <c r="Q1465" s="9">
        <f>Sales_Data17[[#This Row],[Line Total]]-(Sales_Data17[[#This Row],[Total Unit Cost]]*Sales_Data17[[#This Row],[Order Quantity]])</f>
        <v>74.920888888888896</v>
      </c>
      <c r="R1465" s="1" t="str">
        <f>TEXT(Sales_Data17[[#This Row],[OrderDate]],"MMM")</f>
        <v>Nov</v>
      </c>
      <c r="S1465" s="1" t="str">
        <f t="shared" si="22"/>
        <v>2012</v>
      </c>
    </row>
    <row r="1466" spans="1:19">
      <c r="A1466" t="s">
        <v>1489</v>
      </c>
      <c r="B1466" s="2">
        <v>41237</v>
      </c>
      <c r="C1466" s="2" t="str">
        <f>VLOOKUP(Sales_Data17[[#This Row],[Customer Name Index]],Customer_Data[#All],2,0)</f>
        <v>3LAB, Ltd</v>
      </c>
      <c r="D1466">
        <v>16</v>
      </c>
      <c r="E1466" t="s">
        <v>4</v>
      </c>
      <c r="F1466" t="s">
        <v>8168</v>
      </c>
      <c r="G1466" t="s">
        <v>8025</v>
      </c>
      <c r="H1466" t="str">
        <f>VLOOKUP(Sales_Data17[[#This Row],[Delivery Region Index]],Regions_Table[#All],2,0)</f>
        <v>Queensland</v>
      </c>
      <c r="I1466" t="str">
        <f>VLOOKUP(Sales_Data17[[#This Row],[Delivery Region Index]],Regions_Table[#All],3,0)</f>
        <v>Townsville</v>
      </c>
      <c r="J1466">
        <v>45</v>
      </c>
      <c r="K1466">
        <v>7</v>
      </c>
      <c r="L1466" t="str">
        <f>VLOOKUP(Sales_Data17[[#This Row],[Product Description Index]],Products_Data[#All],2,0)</f>
        <v>Dress Shirts</v>
      </c>
      <c r="M1466">
        <v>2</v>
      </c>
      <c r="N1466" s="9">
        <v>122.08888888888889</v>
      </c>
      <c r="O1466" s="9">
        <f>Sales_Data17[[#This Row],[Order Quantity]]*Sales_Data17[[#This Row],[Unit Price]]</f>
        <v>244.17777777777778</v>
      </c>
      <c r="P1466" s="9">
        <v>87.903999999999996</v>
      </c>
      <c r="Q1466" s="9">
        <f>Sales_Data17[[#This Row],[Line Total]]-(Sales_Data17[[#This Row],[Total Unit Cost]]*Sales_Data17[[#This Row],[Order Quantity]])</f>
        <v>68.369777777777784</v>
      </c>
      <c r="R1466" s="1" t="str">
        <f>TEXT(Sales_Data17[[#This Row],[OrderDate]],"MMM")</f>
        <v>Nov</v>
      </c>
      <c r="S1466" s="1" t="str">
        <f t="shared" si="22"/>
        <v>2012</v>
      </c>
    </row>
    <row r="1467" spans="1:19">
      <c r="A1467" t="s">
        <v>1490</v>
      </c>
      <c r="B1467" s="2">
        <v>41237</v>
      </c>
      <c r="C1467" s="2" t="str">
        <f>VLOOKUP(Sales_Data17[[#This Row],[Customer Name Index]],Customer_Data[#All],2,0)</f>
        <v>Pacific Ltd</v>
      </c>
      <c r="D1467">
        <v>20</v>
      </c>
      <c r="E1467" t="s">
        <v>4</v>
      </c>
      <c r="F1467" t="s">
        <v>8168</v>
      </c>
      <c r="G1467" t="s">
        <v>8028</v>
      </c>
      <c r="H1467" t="str">
        <f>VLOOKUP(Sales_Data17[[#This Row],[Delivery Region Index]],Regions_Table[#All],2,0)</f>
        <v>Victoria</v>
      </c>
      <c r="I1467" t="str">
        <f>VLOOKUP(Sales_Data17[[#This Row],[Delivery Region Index]],Regions_Table[#All],3,0)</f>
        <v>Warrnambool</v>
      </c>
      <c r="J1467">
        <v>57</v>
      </c>
      <c r="K1467">
        <v>8</v>
      </c>
      <c r="L1467" t="str">
        <f>VLOOKUP(Sales_Data17[[#This Row],[Product Description Index]],Products_Data[#All],2,0)</f>
        <v>Shoes</v>
      </c>
      <c r="M1467">
        <v>3</v>
      </c>
      <c r="N1467" s="9">
        <v>378.92222222222222</v>
      </c>
      <c r="O1467" s="9">
        <f>Sales_Data17[[#This Row],[Order Quantity]]*Sales_Data17[[#This Row],[Unit Price]]</f>
        <v>1136.7666666666667</v>
      </c>
      <c r="P1467" s="9">
        <v>265.24555555555554</v>
      </c>
      <c r="Q1467" s="9">
        <f>Sales_Data17[[#This Row],[Line Total]]-(Sales_Data17[[#This Row],[Total Unit Cost]]*Sales_Data17[[#This Row],[Order Quantity]])</f>
        <v>341.03</v>
      </c>
      <c r="R1467" s="1" t="str">
        <f>TEXT(Sales_Data17[[#This Row],[OrderDate]],"MMM")</f>
        <v>Nov</v>
      </c>
      <c r="S1467" s="1" t="str">
        <f t="shared" si="22"/>
        <v>2012</v>
      </c>
    </row>
    <row r="1468" spans="1:19">
      <c r="A1468" t="s">
        <v>1491</v>
      </c>
      <c r="B1468" s="2">
        <v>41238</v>
      </c>
      <c r="C1468" s="2" t="str">
        <f>VLOOKUP(Sales_Data17[[#This Row],[Customer Name Index]],Customer_Data[#All],2,0)</f>
        <v>3LAB, Ltd</v>
      </c>
      <c r="D1468">
        <v>16</v>
      </c>
      <c r="E1468" t="s">
        <v>2</v>
      </c>
      <c r="F1468" t="s">
        <v>8168</v>
      </c>
      <c r="G1468" t="s">
        <v>8025</v>
      </c>
      <c r="H1468" t="str">
        <f>VLOOKUP(Sales_Data17[[#This Row],[Delivery Region Index]],Regions_Table[#All],2,0)</f>
        <v>Victoria</v>
      </c>
      <c r="I1468" t="str">
        <f>VLOOKUP(Sales_Data17[[#This Row],[Delivery Region Index]],Regions_Table[#All],3,0)</f>
        <v>Melbourne</v>
      </c>
      <c r="J1468">
        <v>47</v>
      </c>
      <c r="K1468">
        <v>7</v>
      </c>
      <c r="L1468" t="str">
        <f>VLOOKUP(Sales_Data17[[#This Row],[Product Description Index]],Products_Data[#All],2,0)</f>
        <v>Dress Shirts</v>
      </c>
      <c r="M1468">
        <v>4</v>
      </c>
      <c r="N1468" s="9">
        <v>75.933333333333337</v>
      </c>
      <c r="O1468" s="9">
        <f>Sales_Data17[[#This Row],[Order Quantity]]*Sales_Data17[[#This Row],[Unit Price]]</f>
        <v>303.73333333333335</v>
      </c>
      <c r="P1468" s="9">
        <v>50.87533333333333</v>
      </c>
      <c r="Q1468" s="9">
        <f>Sales_Data17[[#This Row],[Line Total]]-(Sales_Data17[[#This Row],[Total Unit Cost]]*Sales_Data17[[#This Row],[Order Quantity]])</f>
        <v>100.23200000000003</v>
      </c>
      <c r="R1468" s="1" t="str">
        <f>TEXT(Sales_Data17[[#This Row],[OrderDate]],"MMM")</f>
        <v>Nov</v>
      </c>
      <c r="S1468" s="1" t="str">
        <f t="shared" si="22"/>
        <v>2012</v>
      </c>
    </row>
    <row r="1469" spans="1:19">
      <c r="A1469" t="s">
        <v>1492</v>
      </c>
      <c r="B1469" s="2">
        <v>41238</v>
      </c>
      <c r="C1469" s="2" t="str">
        <f>VLOOKUP(Sales_Data17[[#This Row],[Customer Name Index]],Customer_Data[#All],2,0)</f>
        <v>21st Ltd</v>
      </c>
      <c r="D1469">
        <v>10</v>
      </c>
      <c r="E1469" t="s">
        <v>4</v>
      </c>
      <c r="F1469" t="s">
        <v>8168</v>
      </c>
      <c r="G1469" t="s">
        <v>8026</v>
      </c>
      <c r="H1469" t="str">
        <f>VLOOKUP(Sales_Data17[[#This Row],[Delivery Region Index]],Regions_Table[#All],2,0)</f>
        <v>Queensland</v>
      </c>
      <c r="I1469" t="str">
        <f>VLOOKUP(Sales_Data17[[#This Row],[Delivery Region Index]],Regions_Table[#All],3,0)</f>
        <v>Cairns</v>
      </c>
      <c r="J1469">
        <v>28</v>
      </c>
      <c r="K1469">
        <v>4</v>
      </c>
      <c r="L1469" t="str">
        <f>VLOOKUP(Sales_Data17[[#This Row],[Product Description Index]],Products_Data[#All],2,0)</f>
        <v>Jeans</v>
      </c>
      <c r="M1469">
        <v>3</v>
      </c>
      <c r="N1469" s="9">
        <v>188.34444444444446</v>
      </c>
      <c r="O1469" s="9">
        <f>Sales_Data17[[#This Row],[Order Quantity]]*Sales_Data17[[#This Row],[Unit Price]]</f>
        <v>565.03333333333342</v>
      </c>
      <c r="P1469" s="9">
        <v>75.337777777777788</v>
      </c>
      <c r="Q1469" s="9">
        <f>Sales_Data17[[#This Row],[Line Total]]-(Sales_Data17[[#This Row],[Total Unit Cost]]*Sales_Data17[[#This Row],[Order Quantity]])</f>
        <v>339.02000000000004</v>
      </c>
      <c r="R1469" s="1" t="str">
        <f>TEXT(Sales_Data17[[#This Row],[OrderDate]],"MMM")</f>
        <v>Nov</v>
      </c>
      <c r="S1469" s="1" t="str">
        <f t="shared" si="22"/>
        <v>2012</v>
      </c>
    </row>
    <row r="1470" spans="1:19">
      <c r="A1470" t="s">
        <v>1493</v>
      </c>
      <c r="B1470" s="2">
        <v>41238</v>
      </c>
      <c r="C1470" s="2" t="str">
        <f>VLOOKUP(Sales_Data17[[#This Row],[Customer Name Index]],Customer_Data[#All],2,0)</f>
        <v xml:space="preserve">Linde </v>
      </c>
      <c r="D1470">
        <v>14</v>
      </c>
      <c r="E1470" t="s">
        <v>4</v>
      </c>
      <c r="F1470" t="s">
        <v>8168</v>
      </c>
      <c r="G1470" t="s">
        <v>8026</v>
      </c>
      <c r="H1470" t="str">
        <f>VLOOKUP(Sales_Data17[[#This Row],[Delivery Region Index]],Regions_Table[#All],2,0)</f>
        <v>Queensland</v>
      </c>
      <c r="I1470" t="str">
        <f>VLOOKUP(Sales_Data17[[#This Row],[Delivery Region Index]],Regions_Table[#All],3,0)</f>
        <v>Redcliffe</v>
      </c>
      <c r="J1470">
        <v>40</v>
      </c>
      <c r="K1470">
        <v>6</v>
      </c>
      <c r="L1470" t="str">
        <f>VLOOKUP(Sales_Data17[[#This Row],[Product Description Index]],Products_Data[#All],2,0)</f>
        <v>Socks</v>
      </c>
      <c r="M1470">
        <v>7</v>
      </c>
      <c r="N1470" s="9">
        <v>29.033333333333335</v>
      </c>
      <c r="O1470" s="9">
        <f>Sales_Data17[[#This Row],[Order Quantity]]*Sales_Data17[[#This Row],[Unit Price]]</f>
        <v>203.23333333333335</v>
      </c>
      <c r="P1470" s="9">
        <v>12.193999999999999</v>
      </c>
      <c r="Q1470" s="9">
        <f>Sales_Data17[[#This Row],[Line Total]]-(Sales_Data17[[#This Row],[Total Unit Cost]]*Sales_Data17[[#This Row],[Order Quantity]])</f>
        <v>117.87533333333336</v>
      </c>
      <c r="R1470" s="1" t="str">
        <f>TEXT(Sales_Data17[[#This Row],[OrderDate]],"MMM")</f>
        <v>Nov</v>
      </c>
      <c r="S1470" s="1" t="str">
        <f t="shared" si="22"/>
        <v>2012</v>
      </c>
    </row>
    <row r="1471" spans="1:19">
      <c r="A1471" t="s">
        <v>1494</v>
      </c>
      <c r="B1471" s="2">
        <v>41238</v>
      </c>
      <c r="C1471" s="2" t="str">
        <f>VLOOKUP(Sales_Data17[[#This Row],[Customer Name Index]],Customer_Data[#All],2,0)</f>
        <v>PEDIFIX, Corp</v>
      </c>
      <c r="D1471">
        <v>6</v>
      </c>
      <c r="E1471" t="s">
        <v>2</v>
      </c>
      <c r="F1471" t="s">
        <v>8168</v>
      </c>
      <c r="G1471" t="s">
        <v>8027</v>
      </c>
      <c r="H1471" t="str">
        <f>VLOOKUP(Sales_Data17[[#This Row],[Delivery Region Index]],Regions_Table[#All],2,0)</f>
        <v>New South Wales</v>
      </c>
      <c r="I1471" t="str">
        <f>VLOOKUP(Sales_Data17[[#This Row],[Delivery Region Index]],Regions_Table[#All],3,0)</f>
        <v>Nowra</v>
      </c>
      <c r="J1471">
        <v>17</v>
      </c>
      <c r="K1471">
        <v>3</v>
      </c>
      <c r="L1471" t="str">
        <f>VLOOKUP(Sales_Data17[[#This Row],[Product Description Index]],Products_Data[#All],2,0)</f>
        <v>Sunglasses</v>
      </c>
      <c r="M1471">
        <v>1</v>
      </c>
      <c r="N1471" s="9">
        <v>434.75555555555559</v>
      </c>
      <c r="O1471" s="9">
        <f>Sales_Data17[[#This Row],[Order Quantity]]*Sales_Data17[[#This Row],[Unit Price]]</f>
        <v>434.75555555555559</v>
      </c>
      <c r="P1471" s="9">
        <v>217.37777777777779</v>
      </c>
      <c r="Q1471" s="9">
        <f>Sales_Data17[[#This Row],[Line Total]]-(Sales_Data17[[#This Row],[Total Unit Cost]]*Sales_Data17[[#This Row],[Order Quantity]])</f>
        <v>217.37777777777779</v>
      </c>
      <c r="R1471" s="1" t="str">
        <f>TEXT(Sales_Data17[[#This Row],[OrderDate]],"MMM")</f>
        <v>Nov</v>
      </c>
      <c r="S1471" s="1" t="str">
        <f t="shared" si="22"/>
        <v>2012</v>
      </c>
    </row>
    <row r="1472" spans="1:19">
      <c r="A1472" t="s">
        <v>1495</v>
      </c>
      <c r="B1472" s="2">
        <v>41239</v>
      </c>
      <c r="C1472" s="2" t="str">
        <f>VLOOKUP(Sales_Data17[[#This Row],[Customer Name Index]],Customer_Data[#All],2,0)</f>
        <v xml:space="preserve">WakeFern </v>
      </c>
      <c r="D1472">
        <v>2</v>
      </c>
      <c r="E1472" t="s">
        <v>4</v>
      </c>
      <c r="F1472" t="s">
        <v>8168</v>
      </c>
      <c r="G1472" t="s">
        <v>8027</v>
      </c>
      <c r="H1472" t="str">
        <f>VLOOKUP(Sales_Data17[[#This Row],[Delivery Region Index]],Regions_Table[#All],2,0)</f>
        <v>New South Wales</v>
      </c>
      <c r="I1472" t="str">
        <f>VLOOKUP(Sales_Data17[[#This Row],[Delivery Region Index]],Regions_Table[#All],3,0)</f>
        <v>Broken Hill</v>
      </c>
      <c r="J1472">
        <v>5</v>
      </c>
      <c r="K1472">
        <v>1</v>
      </c>
      <c r="L1472" t="str">
        <f>VLOOKUP(Sales_Data17[[#This Row],[Product Description Index]],Products_Data[#All],2,0)</f>
        <v>Shirts</v>
      </c>
      <c r="M1472">
        <v>4</v>
      </c>
      <c r="N1472" s="9">
        <v>210.67777777777781</v>
      </c>
      <c r="O1472" s="9">
        <f>Sales_Data17[[#This Row],[Order Quantity]]*Sales_Data17[[#This Row],[Unit Price]]</f>
        <v>842.71111111111122</v>
      </c>
      <c r="P1472" s="9">
        <v>99.018555555555565</v>
      </c>
      <c r="Q1472" s="9">
        <f>Sales_Data17[[#This Row],[Line Total]]-(Sales_Data17[[#This Row],[Total Unit Cost]]*Sales_Data17[[#This Row],[Order Quantity]])</f>
        <v>446.63688888888896</v>
      </c>
      <c r="R1472" s="1" t="str">
        <f>TEXT(Sales_Data17[[#This Row],[OrderDate]],"MMM")</f>
        <v>Nov</v>
      </c>
      <c r="S1472" s="1" t="str">
        <f t="shared" si="22"/>
        <v>2012</v>
      </c>
    </row>
    <row r="1473" spans="1:19">
      <c r="A1473" t="s">
        <v>1496</v>
      </c>
      <c r="B1473" s="2">
        <v>41239</v>
      </c>
      <c r="C1473" s="2" t="str">
        <f>VLOOKUP(Sales_Data17[[#This Row],[Customer Name Index]],Customer_Data[#All],2,0)</f>
        <v>New Ltd</v>
      </c>
      <c r="D1473">
        <v>7</v>
      </c>
      <c r="E1473" t="s">
        <v>3</v>
      </c>
      <c r="F1473" t="s">
        <v>8168</v>
      </c>
      <c r="G1473" t="s">
        <v>8027</v>
      </c>
      <c r="H1473" t="str">
        <f>VLOOKUP(Sales_Data17[[#This Row],[Delivery Region Index]],Regions_Table[#All],2,0)</f>
        <v>New South Wales</v>
      </c>
      <c r="I1473" t="str">
        <f>VLOOKUP(Sales_Data17[[#This Row],[Delivery Region Index]],Regions_Table[#All],3,0)</f>
        <v>Queanbeyan</v>
      </c>
      <c r="J1473">
        <v>20</v>
      </c>
      <c r="K1473">
        <v>3</v>
      </c>
      <c r="L1473" t="str">
        <f>VLOOKUP(Sales_Data17[[#This Row],[Product Description Index]],Products_Data[#All],2,0)</f>
        <v>Sunglasses</v>
      </c>
      <c r="M1473">
        <v>7</v>
      </c>
      <c r="N1473" s="9">
        <v>124.32222222222224</v>
      </c>
      <c r="O1473" s="9">
        <f>Sales_Data17[[#This Row],[Order Quantity]]*Sales_Data17[[#This Row],[Unit Price]]</f>
        <v>870.2555555555557</v>
      </c>
      <c r="P1473" s="9">
        <v>83.295888888888896</v>
      </c>
      <c r="Q1473" s="9">
        <f>Sales_Data17[[#This Row],[Line Total]]-(Sales_Data17[[#This Row],[Total Unit Cost]]*Sales_Data17[[#This Row],[Order Quantity]])</f>
        <v>287.18433333333337</v>
      </c>
      <c r="R1473" s="1" t="str">
        <f>TEXT(Sales_Data17[[#This Row],[OrderDate]],"MMM")</f>
        <v>Nov</v>
      </c>
      <c r="S1473" s="1" t="str">
        <f t="shared" si="22"/>
        <v>2012</v>
      </c>
    </row>
    <row r="1474" spans="1:19">
      <c r="A1474" t="s">
        <v>1497</v>
      </c>
      <c r="B1474" s="2">
        <v>41239</v>
      </c>
      <c r="C1474" s="2" t="str">
        <f>VLOOKUP(Sales_Data17[[#This Row],[Customer Name Index]],Customer_Data[#All],2,0)</f>
        <v>Procter Corp</v>
      </c>
      <c r="D1474">
        <v>5</v>
      </c>
      <c r="E1474" t="s">
        <v>2</v>
      </c>
      <c r="F1474" t="s">
        <v>8168</v>
      </c>
      <c r="G1474" t="s">
        <v>8027</v>
      </c>
      <c r="H1474" t="str">
        <f>VLOOKUP(Sales_Data17[[#This Row],[Delivery Region Index]],Regions_Table[#All],2,0)</f>
        <v>New South Wales</v>
      </c>
      <c r="I1474" t="str">
        <f>VLOOKUP(Sales_Data17[[#This Row],[Delivery Region Index]],Regions_Table[#All],3,0)</f>
        <v>Lismore</v>
      </c>
      <c r="J1474">
        <v>14</v>
      </c>
      <c r="K1474">
        <v>2</v>
      </c>
      <c r="L1474" t="str">
        <f>VLOOKUP(Sales_Data17[[#This Row],[Product Description Index]],Products_Data[#All],2,0)</f>
        <v>Pants</v>
      </c>
      <c r="M1474">
        <v>1</v>
      </c>
      <c r="N1474" s="9">
        <v>121.34444444444446</v>
      </c>
      <c r="O1474" s="9">
        <f>Sales_Data17[[#This Row],[Order Quantity]]*Sales_Data17[[#This Row],[Unit Price]]</f>
        <v>121.34444444444446</v>
      </c>
      <c r="P1474" s="9">
        <v>77.660444444444451</v>
      </c>
      <c r="Q1474" s="9">
        <f>Sales_Data17[[#This Row],[Line Total]]-(Sales_Data17[[#This Row],[Total Unit Cost]]*Sales_Data17[[#This Row],[Order Quantity]])</f>
        <v>43.684000000000012</v>
      </c>
      <c r="R1474" s="1" t="str">
        <f>TEXT(Sales_Data17[[#This Row],[OrderDate]],"MMM")</f>
        <v>Nov</v>
      </c>
      <c r="S1474" s="1" t="str">
        <f t="shared" ref="S1474:S1537" si="23">TEXT(B1474,"YYY")</f>
        <v>2012</v>
      </c>
    </row>
    <row r="1475" spans="1:19">
      <c r="A1475" t="s">
        <v>1498</v>
      </c>
      <c r="B1475" s="2">
        <v>41239</v>
      </c>
      <c r="C1475" s="2" t="str">
        <f>VLOOKUP(Sales_Data17[[#This Row],[Customer Name Index]],Customer_Data[#All],2,0)</f>
        <v xml:space="preserve">Ei </v>
      </c>
      <c r="D1475">
        <v>9</v>
      </c>
      <c r="E1475" t="s">
        <v>4</v>
      </c>
      <c r="F1475" t="s">
        <v>8168</v>
      </c>
      <c r="G1475" t="s">
        <v>8027</v>
      </c>
      <c r="H1475" t="str">
        <f>VLOOKUP(Sales_Data17[[#This Row],[Delivery Region Index]],Regions_Table[#All],2,0)</f>
        <v>Queensland</v>
      </c>
      <c r="I1475" t="str">
        <f>VLOOKUP(Sales_Data17[[#This Row],[Delivery Region Index]],Regions_Table[#All],3,0)</f>
        <v>Brisbane</v>
      </c>
      <c r="J1475">
        <v>26</v>
      </c>
      <c r="K1475">
        <v>4</v>
      </c>
      <c r="L1475" t="str">
        <f>VLOOKUP(Sales_Data17[[#This Row],[Product Description Index]],Products_Data[#All],2,0)</f>
        <v>Jeans</v>
      </c>
      <c r="M1475">
        <v>1</v>
      </c>
      <c r="N1475" s="9">
        <v>215.14444444444445</v>
      </c>
      <c r="O1475" s="9">
        <f>Sales_Data17[[#This Row],[Order Quantity]]*Sales_Data17[[#This Row],[Unit Price]]</f>
        <v>215.14444444444445</v>
      </c>
      <c r="P1475" s="9">
        <v>101.11788888888888</v>
      </c>
      <c r="Q1475" s="9">
        <f>Sales_Data17[[#This Row],[Line Total]]-(Sales_Data17[[#This Row],[Total Unit Cost]]*Sales_Data17[[#This Row],[Order Quantity]])</f>
        <v>114.02655555555556</v>
      </c>
      <c r="R1475" s="1" t="str">
        <f>TEXT(Sales_Data17[[#This Row],[OrderDate]],"MMM")</f>
        <v>Nov</v>
      </c>
      <c r="S1475" s="1" t="str">
        <f t="shared" si="23"/>
        <v>2012</v>
      </c>
    </row>
    <row r="1476" spans="1:19">
      <c r="A1476" t="s">
        <v>1499</v>
      </c>
      <c r="B1476" s="2">
        <v>41239</v>
      </c>
      <c r="C1476" s="2" t="str">
        <f>VLOOKUP(Sales_Data17[[#This Row],[Customer Name Index]],Customer_Data[#All],2,0)</f>
        <v>New Ltd</v>
      </c>
      <c r="D1476">
        <v>7</v>
      </c>
      <c r="E1476" t="s">
        <v>4</v>
      </c>
      <c r="F1476" t="s">
        <v>8168</v>
      </c>
      <c r="G1476" t="s">
        <v>8027</v>
      </c>
      <c r="H1476" t="str">
        <f>VLOOKUP(Sales_Data17[[#This Row],[Delivery Region Index]],Regions_Table[#All],2,0)</f>
        <v>New South Wales</v>
      </c>
      <c r="I1476" t="str">
        <f>VLOOKUP(Sales_Data17[[#This Row],[Delivery Region Index]],Regions_Table[#All],3,0)</f>
        <v>Queanbeyan</v>
      </c>
      <c r="J1476">
        <v>20</v>
      </c>
      <c r="K1476">
        <v>3</v>
      </c>
      <c r="L1476" t="str">
        <f>VLOOKUP(Sales_Data17[[#This Row],[Product Description Index]],Products_Data[#All],2,0)</f>
        <v>Sunglasses</v>
      </c>
      <c r="M1476">
        <v>2</v>
      </c>
      <c r="N1476" s="9">
        <v>213.65555555555557</v>
      </c>
      <c r="O1476" s="9">
        <f>Sales_Data17[[#This Row],[Order Quantity]]*Sales_Data17[[#This Row],[Unit Price]]</f>
        <v>427.31111111111113</v>
      </c>
      <c r="P1476" s="9">
        <v>134.60300000000001</v>
      </c>
      <c r="Q1476" s="9">
        <f>Sales_Data17[[#This Row],[Line Total]]-(Sales_Data17[[#This Row],[Total Unit Cost]]*Sales_Data17[[#This Row],[Order Quantity]])</f>
        <v>158.10511111111111</v>
      </c>
      <c r="R1476" s="1" t="str">
        <f>TEXT(Sales_Data17[[#This Row],[OrderDate]],"MMM")</f>
        <v>Nov</v>
      </c>
      <c r="S1476" s="1" t="str">
        <f t="shared" si="23"/>
        <v>2012</v>
      </c>
    </row>
    <row r="1477" spans="1:19">
      <c r="A1477" t="s">
        <v>1500</v>
      </c>
      <c r="B1477" s="2">
        <v>41239</v>
      </c>
      <c r="C1477" s="2" t="str">
        <f>VLOOKUP(Sales_Data17[[#This Row],[Customer Name Index]],Customer_Data[#All],2,0)</f>
        <v>Ole Group</v>
      </c>
      <c r="D1477">
        <v>13</v>
      </c>
      <c r="E1477" t="s">
        <v>4</v>
      </c>
      <c r="F1477" t="s">
        <v>8168</v>
      </c>
      <c r="G1477" t="s">
        <v>8026</v>
      </c>
      <c r="H1477" t="str">
        <f>VLOOKUP(Sales_Data17[[#This Row],[Delivery Region Index]],Regions_Table[#All],2,0)</f>
        <v>Queensland</v>
      </c>
      <c r="I1477" t="str">
        <f>VLOOKUP(Sales_Data17[[#This Row],[Delivery Region Index]],Regions_Table[#All],3,0)</f>
        <v>Mount Isa</v>
      </c>
      <c r="J1477">
        <v>38</v>
      </c>
      <c r="K1477">
        <v>6</v>
      </c>
      <c r="L1477" t="str">
        <f>VLOOKUP(Sales_Data17[[#This Row],[Product Description Index]],Products_Data[#All],2,0)</f>
        <v>Socks</v>
      </c>
      <c r="M1477">
        <v>3</v>
      </c>
      <c r="N1477" s="9">
        <v>434.01111111111112</v>
      </c>
      <c r="O1477" s="9">
        <f>Sales_Data17[[#This Row],[Order Quantity]]*Sales_Data17[[#This Row],[Unit Price]]</f>
        <v>1302.0333333333333</v>
      </c>
      <c r="P1477" s="9">
        <v>282.10722222222222</v>
      </c>
      <c r="Q1477" s="9">
        <f>Sales_Data17[[#This Row],[Line Total]]-(Sales_Data17[[#This Row],[Total Unit Cost]]*Sales_Data17[[#This Row],[Order Quantity]])</f>
        <v>455.71166666666659</v>
      </c>
      <c r="R1477" s="1" t="str">
        <f>TEXT(Sales_Data17[[#This Row],[OrderDate]],"MMM")</f>
        <v>Nov</v>
      </c>
      <c r="S1477" s="1" t="str">
        <f t="shared" si="23"/>
        <v>2012</v>
      </c>
    </row>
    <row r="1478" spans="1:19">
      <c r="A1478" t="s">
        <v>1501</v>
      </c>
      <c r="B1478" s="2">
        <v>41239</v>
      </c>
      <c r="C1478" s="2" t="str">
        <f>VLOOKUP(Sales_Data17[[#This Row],[Customer Name Index]],Customer_Data[#All],2,0)</f>
        <v xml:space="preserve">Ei </v>
      </c>
      <c r="D1478">
        <v>9</v>
      </c>
      <c r="E1478" t="s">
        <v>4</v>
      </c>
      <c r="F1478" t="s">
        <v>8168</v>
      </c>
      <c r="G1478" t="s">
        <v>8027</v>
      </c>
      <c r="H1478" t="str">
        <f>VLOOKUP(Sales_Data17[[#This Row],[Delivery Region Index]],Regions_Table[#All],2,0)</f>
        <v>New South Wales</v>
      </c>
      <c r="I1478" t="str">
        <f>VLOOKUP(Sales_Data17[[#This Row],[Delivery Region Index]],Regions_Table[#All],3,0)</f>
        <v>Wyong</v>
      </c>
      <c r="J1478">
        <v>25</v>
      </c>
      <c r="K1478">
        <v>4</v>
      </c>
      <c r="L1478" t="str">
        <f>VLOOKUP(Sales_Data17[[#This Row],[Product Description Index]],Products_Data[#All],2,0)</f>
        <v>Jeans</v>
      </c>
      <c r="M1478">
        <v>9</v>
      </c>
      <c r="N1478" s="9">
        <v>99.01111111111112</v>
      </c>
      <c r="O1478" s="9">
        <f>Sales_Data17[[#This Row],[Order Quantity]]*Sales_Data17[[#This Row],[Unit Price]]</f>
        <v>891.10000000000014</v>
      </c>
      <c r="P1478" s="9">
        <v>40.594555555555559</v>
      </c>
      <c r="Q1478" s="9">
        <f>Sales_Data17[[#This Row],[Line Total]]-(Sales_Data17[[#This Row],[Total Unit Cost]]*Sales_Data17[[#This Row],[Order Quantity]])</f>
        <v>525.74900000000014</v>
      </c>
      <c r="R1478" s="1" t="str">
        <f>TEXT(Sales_Data17[[#This Row],[OrderDate]],"MMM")</f>
        <v>Nov</v>
      </c>
      <c r="S1478" s="1" t="str">
        <f t="shared" si="23"/>
        <v>2012</v>
      </c>
    </row>
    <row r="1479" spans="1:19">
      <c r="A1479" t="s">
        <v>1502</v>
      </c>
      <c r="B1479" s="2">
        <v>41240</v>
      </c>
      <c r="C1479" s="2" t="str">
        <f>VLOOKUP(Sales_Data17[[#This Row],[Customer Name Index]],Customer_Data[#All],2,0)</f>
        <v>Pure Group</v>
      </c>
      <c r="D1479">
        <v>17</v>
      </c>
      <c r="E1479" t="s">
        <v>2</v>
      </c>
      <c r="F1479" t="s">
        <v>8168</v>
      </c>
      <c r="G1479" t="s">
        <v>8025</v>
      </c>
      <c r="H1479" t="str">
        <f>VLOOKUP(Sales_Data17[[#This Row],[Delivery Region Index]],Regions_Table[#All],2,0)</f>
        <v>Victoria</v>
      </c>
      <c r="I1479" t="str">
        <f>VLOOKUP(Sales_Data17[[#This Row],[Delivery Region Index]],Regions_Table[#All],3,0)</f>
        <v>Ballarat</v>
      </c>
      <c r="J1479">
        <v>49</v>
      </c>
      <c r="K1479">
        <v>7</v>
      </c>
      <c r="L1479" t="str">
        <f>VLOOKUP(Sales_Data17[[#This Row],[Product Description Index]],Products_Data[#All],2,0)</f>
        <v>Dress Shirts</v>
      </c>
      <c r="M1479">
        <v>6</v>
      </c>
      <c r="N1479" s="9">
        <v>369.24444444444447</v>
      </c>
      <c r="O1479" s="9">
        <f>Sales_Data17[[#This Row],[Order Quantity]]*Sales_Data17[[#This Row],[Unit Price]]</f>
        <v>2215.4666666666667</v>
      </c>
      <c r="P1479" s="9">
        <v>295.39555555555557</v>
      </c>
      <c r="Q1479" s="9">
        <f>Sales_Data17[[#This Row],[Line Total]]-(Sales_Data17[[#This Row],[Total Unit Cost]]*Sales_Data17[[#This Row],[Order Quantity]])</f>
        <v>443.09333333333325</v>
      </c>
      <c r="R1479" s="1" t="str">
        <f>TEXT(Sales_Data17[[#This Row],[OrderDate]],"MMM")</f>
        <v>Nov</v>
      </c>
      <c r="S1479" s="1" t="str">
        <f t="shared" si="23"/>
        <v>2012</v>
      </c>
    </row>
    <row r="1480" spans="1:19">
      <c r="A1480" t="s">
        <v>1503</v>
      </c>
      <c r="B1480" s="2">
        <v>41240</v>
      </c>
      <c r="C1480" s="2" t="str">
        <f>VLOOKUP(Sales_Data17[[#This Row],[Customer Name Index]],Customer_Data[#All],2,0)</f>
        <v>21st Ltd</v>
      </c>
      <c r="D1480">
        <v>10</v>
      </c>
      <c r="E1480" t="s">
        <v>3</v>
      </c>
      <c r="F1480" t="s">
        <v>8168</v>
      </c>
      <c r="G1480" t="s">
        <v>8027</v>
      </c>
      <c r="H1480" t="str">
        <f>VLOOKUP(Sales_Data17[[#This Row],[Delivery Region Index]],Regions_Table[#All],2,0)</f>
        <v>Queensland</v>
      </c>
      <c r="I1480" t="str">
        <f>VLOOKUP(Sales_Data17[[#This Row],[Delivery Region Index]],Regions_Table[#All],3,0)</f>
        <v>Cairns</v>
      </c>
      <c r="J1480">
        <v>28</v>
      </c>
      <c r="K1480">
        <v>4</v>
      </c>
      <c r="L1480" t="str">
        <f>VLOOKUP(Sales_Data17[[#This Row],[Product Description Index]],Products_Data[#All],2,0)</f>
        <v>Jeans</v>
      </c>
      <c r="M1480">
        <v>9</v>
      </c>
      <c r="N1480" s="9">
        <v>186.11111111111111</v>
      </c>
      <c r="O1480" s="9">
        <f>Sales_Data17[[#This Row],[Order Quantity]]*Sales_Data17[[#This Row],[Unit Price]]</f>
        <v>1675</v>
      </c>
      <c r="P1480" s="9">
        <v>74.444444444444443</v>
      </c>
      <c r="Q1480" s="9">
        <f>Sales_Data17[[#This Row],[Line Total]]-(Sales_Data17[[#This Row],[Total Unit Cost]]*Sales_Data17[[#This Row],[Order Quantity]])</f>
        <v>1005</v>
      </c>
      <c r="R1480" s="1" t="str">
        <f>TEXT(Sales_Data17[[#This Row],[OrderDate]],"MMM")</f>
        <v>Nov</v>
      </c>
      <c r="S1480" s="1" t="str">
        <f t="shared" si="23"/>
        <v>2012</v>
      </c>
    </row>
    <row r="1481" spans="1:19">
      <c r="A1481" t="s">
        <v>1504</v>
      </c>
      <c r="B1481" s="2">
        <v>41240</v>
      </c>
      <c r="C1481" s="2" t="str">
        <f>VLOOKUP(Sales_Data17[[#This Row],[Customer Name Index]],Customer_Data[#All],2,0)</f>
        <v xml:space="preserve">Ei </v>
      </c>
      <c r="D1481">
        <v>9</v>
      </c>
      <c r="E1481" t="s">
        <v>2</v>
      </c>
      <c r="F1481" t="s">
        <v>8168</v>
      </c>
      <c r="G1481" t="s">
        <v>8027</v>
      </c>
      <c r="H1481" t="str">
        <f>VLOOKUP(Sales_Data17[[#This Row],[Delivery Region Index]],Regions_Table[#All],2,0)</f>
        <v>Queensland</v>
      </c>
      <c r="I1481" t="str">
        <f>VLOOKUP(Sales_Data17[[#This Row],[Delivery Region Index]],Regions_Table[#All],3,0)</f>
        <v>Bundaberg</v>
      </c>
      <c r="J1481">
        <v>27</v>
      </c>
      <c r="K1481">
        <v>4</v>
      </c>
      <c r="L1481" t="str">
        <f>VLOOKUP(Sales_Data17[[#This Row],[Product Description Index]],Products_Data[#All],2,0)</f>
        <v>Jeans</v>
      </c>
      <c r="M1481">
        <v>1</v>
      </c>
      <c r="N1481" s="9">
        <v>128.78888888888889</v>
      </c>
      <c r="O1481" s="9">
        <f>Sales_Data17[[#This Row],[Order Quantity]]*Sales_Data17[[#This Row],[Unit Price]]</f>
        <v>128.78888888888889</v>
      </c>
      <c r="P1481" s="9">
        <v>63.106555555555559</v>
      </c>
      <c r="Q1481" s="9">
        <f>Sales_Data17[[#This Row],[Line Total]]-(Sales_Data17[[#This Row],[Total Unit Cost]]*Sales_Data17[[#This Row],[Order Quantity]])</f>
        <v>65.682333333333332</v>
      </c>
      <c r="R1481" s="1" t="str">
        <f>TEXT(Sales_Data17[[#This Row],[OrderDate]],"MMM")</f>
        <v>Nov</v>
      </c>
      <c r="S1481" s="1" t="str">
        <f t="shared" si="23"/>
        <v>2012</v>
      </c>
    </row>
    <row r="1482" spans="1:19">
      <c r="A1482" t="s">
        <v>1505</v>
      </c>
      <c r="B1482" s="2">
        <v>41240</v>
      </c>
      <c r="C1482" s="2" t="str">
        <f>VLOOKUP(Sales_Data17[[#This Row],[Customer Name Index]],Customer_Data[#All],2,0)</f>
        <v>Ole Group</v>
      </c>
      <c r="D1482">
        <v>13</v>
      </c>
      <c r="E1482" t="s">
        <v>4</v>
      </c>
      <c r="F1482" t="s">
        <v>8168</v>
      </c>
      <c r="G1482" t="s">
        <v>8026</v>
      </c>
      <c r="H1482" t="str">
        <f>VLOOKUP(Sales_Data17[[#This Row],[Delivery Region Index]],Regions_Table[#All],2,0)</f>
        <v>Queensland</v>
      </c>
      <c r="I1482" t="str">
        <f>VLOOKUP(Sales_Data17[[#This Row],[Delivery Region Index]],Regions_Table[#All],3,0)</f>
        <v>Maryborough</v>
      </c>
      <c r="J1482">
        <v>37</v>
      </c>
      <c r="K1482">
        <v>5</v>
      </c>
      <c r="L1482" t="str">
        <f>VLOOKUP(Sales_Data17[[#This Row],[Product Description Index]],Products_Data[#All],2,0)</f>
        <v>Hats</v>
      </c>
      <c r="M1482">
        <v>7</v>
      </c>
      <c r="N1482" s="9">
        <v>115.38888888888889</v>
      </c>
      <c r="O1482" s="9">
        <f>Sales_Data17[[#This Row],[Order Quantity]]*Sales_Data17[[#This Row],[Unit Price]]</f>
        <v>807.72222222222217</v>
      </c>
      <c r="P1482" s="9">
        <v>91.157222222222231</v>
      </c>
      <c r="Q1482" s="9">
        <f>Sales_Data17[[#This Row],[Line Total]]-(Sales_Data17[[#This Row],[Total Unit Cost]]*Sales_Data17[[#This Row],[Order Quantity]])</f>
        <v>169.62166666666656</v>
      </c>
      <c r="R1482" s="1" t="str">
        <f>TEXT(Sales_Data17[[#This Row],[OrderDate]],"MMM")</f>
        <v>Nov</v>
      </c>
      <c r="S1482" s="1" t="str">
        <f t="shared" si="23"/>
        <v>2012</v>
      </c>
    </row>
    <row r="1483" spans="1:19">
      <c r="A1483" t="s">
        <v>1506</v>
      </c>
      <c r="B1483" s="2">
        <v>41241</v>
      </c>
      <c r="C1483" s="2" t="str">
        <f>VLOOKUP(Sales_Data17[[#This Row],[Customer Name Index]],Customer_Data[#All],2,0)</f>
        <v xml:space="preserve">Linde </v>
      </c>
      <c r="D1483">
        <v>14</v>
      </c>
      <c r="E1483" t="s">
        <v>4</v>
      </c>
      <c r="F1483" t="s">
        <v>8168</v>
      </c>
      <c r="G1483" t="s">
        <v>8026</v>
      </c>
      <c r="H1483" t="str">
        <f>VLOOKUP(Sales_Data17[[#This Row],[Delivery Region Index]],Regions_Table[#All],2,0)</f>
        <v>Queensland</v>
      </c>
      <c r="I1483" t="str">
        <f>VLOOKUP(Sales_Data17[[#This Row],[Delivery Region Index]],Regions_Table[#All],3,0)</f>
        <v>Nambour</v>
      </c>
      <c r="J1483">
        <v>39</v>
      </c>
      <c r="K1483">
        <v>6</v>
      </c>
      <c r="L1483" t="str">
        <f>VLOOKUP(Sales_Data17[[#This Row],[Product Description Index]],Products_Data[#All],2,0)</f>
        <v>Socks</v>
      </c>
      <c r="M1483">
        <v>1</v>
      </c>
      <c r="N1483" s="9">
        <v>256.83333333333331</v>
      </c>
      <c r="O1483" s="9">
        <f>Sales_Data17[[#This Row],[Order Quantity]]*Sales_Data17[[#This Row],[Unit Price]]</f>
        <v>256.83333333333331</v>
      </c>
      <c r="P1483" s="9">
        <v>156.66833333333332</v>
      </c>
      <c r="Q1483" s="9">
        <f>Sales_Data17[[#This Row],[Line Total]]-(Sales_Data17[[#This Row],[Total Unit Cost]]*Sales_Data17[[#This Row],[Order Quantity]])</f>
        <v>100.16499999999999</v>
      </c>
      <c r="R1483" s="1" t="str">
        <f>TEXT(Sales_Data17[[#This Row],[OrderDate]],"MMM")</f>
        <v>Nov</v>
      </c>
      <c r="S1483" s="1" t="str">
        <f t="shared" si="23"/>
        <v>2012</v>
      </c>
    </row>
    <row r="1484" spans="1:19">
      <c r="A1484" t="s">
        <v>1507</v>
      </c>
      <c r="B1484" s="2">
        <v>41241</v>
      </c>
      <c r="C1484" s="2" t="str">
        <f>VLOOKUP(Sales_Data17[[#This Row],[Customer Name Index]],Customer_Data[#All],2,0)</f>
        <v>Pacific Ltd</v>
      </c>
      <c r="D1484">
        <v>20</v>
      </c>
      <c r="E1484" t="s">
        <v>4</v>
      </c>
      <c r="F1484" t="s">
        <v>8168</v>
      </c>
      <c r="G1484" t="s">
        <v>8028</v>
      </c>
      <c r="H1484" t="str">
        <f>VLOOKUP(Sales_Data17[[#This Row],[Delivery Region Index]],Regions_Table[#All],2,0)</f>
        <v>Victoria</v>
      </c>
      <c r="I1484" t="str">
        <f>VLOOKUP(Sales_Data17[[#This Row],[Delivery Region Index]],Regions_Table[#All],3,0)</f>
        <v>Wodonga</v>
      </c>
      <c r="J1484">
        <v>58</v>
      </c>
      <c r="K1484">
        <v>8</v>
      </c>
      <c r="L1484" t="str">
        <f>VLOOKUP(Sales_Data17[[#This Row],[Product Description Index]],Products_Data[#All],2,0)</f>
        <v>Shoes</v>
      </c>
      <c r="M1484">
        <v>7</v>
      </c>
      <c r="N1484" s="9">
        <v>279.91111111111115</v>
      </c>
      <c r="O1484" s="9">
        <f>Sales_Data17[[#This Row],[Order Quantity]]*Sales_Data17[[#This Row],[Unit Price]]</f>
        <v>1959.3777777777782</v>
      </c>
      <c r="P1484" s="9">
        <v>159.54933333333332</v>
      </c>
      <c r="Q1484" s="9">
        <f>Sales_Data17[[#This Row],[Line Total]]-(Sales_Data17[[#This Row],[Total Unit Cost]]*Sales_Data17[[#This Row],[Order Quantity]])</f>
        <v>842.53244444444499</v>
      </c>
      <c r="R1484" s="1" t="str">
        <f>TEXT(Sales_Data17[[#This Row],[OrderDate]],"MMM")</f>
        <v>Nov</v>
      </c>
      <c r="S1484" s="1" t="str">
        <f t="shared" si="23"/>
        <v>2012</v>
      </c>
    </row>
    <row r="1485" spans="1:19">
      <c r="A1485" t="s">
        <v>1508</v>
      </c>
      <c r="B1485" s="2">
        <v>41241</v>
      </c>
      <c r="C1485" s="2" t="str">
        <f>VLOOKUP(Sales_Data17[[#This Row],[Customer Name Index]],Customer_Data[#All],2,0)</f>
        <v>Avon Corp</v>
      </c>
      <c r="D1485">
        <v>1</v>
      </c>
      <c r="E1485" t="s">
        <v>3</v>
      </c>
      <c r="F1485" t="s">
        <v>8168</v>
      </c>
      <c r="G1485" t="s">
        <v>8027</v>
      </c>
      <c r="H1485" t="str">
        <f>VLOOKUP(Sales_Data17[[#This Row],[Delivery Region Index]],Regions_Table[#All],2,0)</f>
        <v>New South Wales</v>
      </c>
      <c r="I1485" t="str">
        <f>VLOOKUP(Sales_Data17[[#This Row],[Delivery Region Index]],Regions_Table[#All],3,0)</f>
        <v>Armidale</v>
      </c>
      <c r="J1485">
        <v>3</v>
      </c>
      <c r="K1485">
        <v>1</v>
      </c>
      <c r="L1485" t="str">
        <f>VLOOKUP(Sales_Data17[[#This Row],[Product Description Index]],Products_Data[#All],2,0)</f>
        <v>Shirts</v>
      </c>
      <c r="M1485">
        <v>6</v>
      </c>
      <c r="N1485" s="9">
        <v>20.844444444444445</v>
      </c>
      <c r="O1485" s="9">
        <f>Sales_Data17[[#This Row],[Order Quantity]]*Sales_Data17[[#This Row],[Unit Price]]</f>
        <v>125.06666666666666</v>
      </c>
      <c r="P1485" s="9">
        <v>8.754666666666667</v>
      </c>
      <c r="Q1485" s="9">
        <f>Sales_Data17[[#This Row],[Line Total]]-(Sales_Data17[[#This Row],[Total Unit Cost]]*Sales_Data17[[#This Row],[Order Quantity]])</f>
        <v>72.538666666666657</v>
      </c>
      <c r="R1485" s="1" t="str">
        <f>TEXT(Sales_Data17[[#This Row],[OrderDate]],"MMM")</f>
        <v>Nov</v>
      </c>
      <c r="S1485" s="1" t="str">
        <f t="shared" si="23"/>
        <v>2012</v>
      </c>
    </row>
    <row r="1486" spans="1:19">
      <c r="A1486" t="s">
        <v>1509</v>
      </c>
      <c r="B1486" s="2">
        <v>41241</v>
      </c>
      <c r="C1486" s="2" t="str">
        <f>VLOOKUP(Sales_Data17[[#This Row],[Customer Name Index]],Customer_Data[#All],2,0)</f>
        <v>Apollo Ltd</v>
      </c>
      <c r="D1486">
        <v>11</v>
      </c>
      <c r="E1486" t="s">
        <v>4</v>
      </c>
      <c r="F1486" t="s">
        <v>8168</v>
      </c>
      <c r="G1486" t="s">
        <v>8026</v>
      </c>
      <c r="H1486" t="str">
        <f>VLOOKUP(Sales_Data17[[#This Row],[Delivery Region Index]],Regions_Table[#All],2,0)</f>
        <v>Queensland</v>
      </c>
      <c r="I1486" t="str">
        <f>VLOOKUP(Sales_Data17[[#This Row],[Delivery Region Index]],Regions_Table[#All],3,0)</f>
        <v>Gympie</v>
      </c>
      <c r="J1486">
        <v>32</v>
      </c>
      <c r="K1486">
        <v>5</v>
      </c>
      <c r="L1486" t="str">
        <f>VLOOKUP(Sales_Data17[[#This Row],[Product Description Index]],Products_Data[#All],2,0)</f>
        <v>Hats</v>
      </c>
      <c r="M1486">
        <v>3</v>
      </c>
      <c r="N1486" s="9">
        <v>221.10000000000002</v>
      </c>
      <c r="O1486" s="9">
        <f>Sales_Data17[[#This Row],[Order Quantity]]*Sales_Data17[[#This Row],[Unit Price]]</f>
        <v>663.30000000000007</v>
      </c>
      <c r="P1486" s="9">
        <v>159.19200000000001</v>
      </c>
      <c r="Q1486" s="9">
        <f>Sales_Data17[[#This Row],[Line Total]]-(Sales_Data17[[#This Row],[Total Unit Cost]]*Sales_Data17[[#This Row],[Order Quantity]])</f>
        <v>185.72400000000005</v>
      </c>
      <c r="R1486" s="1" t="str">
        <f>TEXT(Sales_Data17[[#This Row],[OrderDate]],"MMM")</f>
        <v>Nov</v>
      </c>
      <c r="S1486" s="1" t="str">
        <f t="shared" si="23"/>
        <v>2012</v>
      </c>
    </row>
    <row r="1487" spans="1:19">
      <c r="A1487" t="s">
        <v>1510</v>
      </c>
      <c r="B1487" s="2">
        <v>41241</v>
      </c>
      <c r="C1487" s="2" t="str">
        <f>VLOOKUP(Sales_Data17[[#This Row],[Customer Name Index]],Customer_Data[#All],2,0)</f>
        <v xml:space="preserve">WakeFern </v>
      </c>
      <c r="D1487">
        <v>2</v>
      </c>
      <c r="E1487" t="s">
        <v>2</v>
      </c>
      <c r="F1487" t="s">
        <v>8168</v>
      </c>
      <c r="G1487" t="s">
        <v>8027</v>
      </c>
      <c r="H1487" t="str">
        <f>VLOOKUP(Sales_Data17[[#This Row],[Delivery Region Index]],Regions_Table[#All],2,0)</f>
        <v>New South Wales</v>
      </c>
      <c r="I1487" t="str">
        <f>VLOOKUP(Sales_Data17[[#This Row],[Delivery Region Index]],Regions_Table[#All],3,0)</f>
        <v>Bathurst</v>
      </c>
      <c r="J1487">
        <v>4</v>
      </c>
      <c r="K1487">
        <v>1</v>
      </c>
      <c r="L1487" t="str">
        <f>VLOOKUP(Sales_Data17[[#This Row],[Product Description Index]],Products_Data[#All],2,0)</f>
        <v>Shirts</v>
      </c>
      <c r="M1487">
        <v>8</v>
      </c>
      <c r="N1487" s="9">
        <v>434.75555555555559</v>
      </c>
      <c r="O1487" s="9">
        <f>Sales_Data17[[#This Row],[Order Quantity]]*Sales_Data17[[#This Row],[Unit Price]]</f>
        <v>3478.0444444444447</v>
      </c>
      <c r="P1487" s="9">
        <v>343.4568888888889</v>
      </c>
      <c r="Q1487" s="9">
        <f>Sales_Data17[[#This Row],[Line Total]]-(Sales_Data17[[#This Row],[Total Unit Cost]]*Sales_Data17[[#This Row],[Order Quantity]])</f>
        <v>730.38933333333352</v>
      </c>
      <c r="R1487" s="1" t="str">
        <f>TEXT(Sales_Data17[[#This Row],[OrderDate]],"MMM")</f>
        <v>Nov</v>
      </c>
      <c r="S1487" s="1" t="str">
        <f t="shared" si="23"/>
        <v>2012</v>
      </c>
    </row>
    <row r="1488" spans="1:19">
      <c r="A1488" t="s">
        <v>1511</v>
      </c>
      <c r="B1488" s="2">
        <v>41241</v>
      </c>
      <c r="C1488" s="2" t="str">
        <f>VLOOKUP(Sales_Data17[[#This Row],[Customer Name Index]],Customer_Data[#All],2,0)</f>
        <v>Ole Group</v>
      </c>
      <c r="D1488">
        <v>13</v>
      </c>
      <c r="E1488" t="s">
        <v>4</v>
      </c>
      <c r="F1488" t="s">
        <v>8168</v>
      </c>
      <c r="G1488" t="s">
        <v>8026</v>
      </c>
      <c r="H1488" t="str">
        <f>VLOOKUP(Sales_Data17[[#This Row],[Delivery Region Index]],Regions_Table[#All],2,0)</f>
        <v>Queensland</v>
      </c>
      <c r="I1488" t="str">
        <f>VLOOKUP(Sales_Data17[[#This Row],[Delivery Region Index]],Regions_Table[#All],3,0)</f>
        <v>Mackay</v>
      </c>
      <c r="J1488">
        <v>36</v>
      </c>
      <c r="K1488">
        <v>5</v>
      </c>
      <c r="L1488" t="str">
        <f>VLOOKUP(Sales_Data17[[#This Row],[Product Description Index]],Products_Data[#All],2,0)</f>
        <v>Hats</v>
      </c>
      <c r="M1488">
        <v>1</v>
      </c>
      <c r="N1488" s="9">
        <v>720.62222222222226</v>
      </c>
      <c r="O1488" s="9">
        <f>Sales_Data17[[#This Row],[Order Quantity]]*Sales_Data17[[#This Row],[Unit Price]]</f>
        <v>720.62222222222226</v>
      </c>
      <c r="P1488" s="9">
        <v>468.40444444444449</v>
      </c>
      <c r="Q1488" s="9">
        <f>Sales_Data17[[#This Row],[Line Total]]-(Sales_Data17[[#This Row],[Total Unit Cost]]*Sales_Data17[[#This Row],[Order Quantity]])</f>
        <v>252.21777777777777</v>
      </c>
      <c r="R1488" s="1" t="str">
        <f>TEXT(Sales_Data17[[#This Row],[OrderDate]],"MMM")</f>
        <v>Nov</v>
      </c>
      <c r="S1488" s="1" t="str">
        <f t="shared" si="23"/>
        <v>2012</v>
      </c>
    </row>
    <row r="1489" spans="1:19">
      <c r="A1489" t="s">
        <v>1512</v>
      </c>
      <c r="B1489" s="2">
        <v>41242</v>
      </c>
      <c r="C1489" s="2" t="str">
        <f>VLOOKUP(Sales_Data17[[#This Row],[Customer Name Index]],Customer_Data[#All],2,0)</f>
        <v>ETUDE Ltd</v>
      </c>
      <c r="D1489">
        <v>4</v>
      </c>
      <c r="E1489" t="s">
        <v>4</v>
      </c>
      <c r="F1489" t="s">
        <v>8168</v>
      </c>
      <c r="G1489" t="s">
        <v>8027</v>
      </c>
      <c r="H1489" t="str">
        <f>VLOOKUP(Sales_Data17[[#This Row],[Delivery Region Index]],Regions_Table[#All],2,0)</f>
        <v>New South Wales</v>
      </c>
      <c r="I1489" t="str">
        <f>VLOOKUP(Sales_Data17[[#This Row],[Delivery Region Index]],Regions_Table[#All],3,0)</f>
        <v>Goulburn</v>
      </c>
      <c r="J1489">
        <v>10</v>
      </c>
      <c r="K1489">
        <v>2</v>
      </c>
      <c r="L1489" t="str">
        <f>VLOOKUP(Sales_Data17[[#This Row],[Product Description Index]],Products_Data[#All],2,0)</f>
        <v>Pants</v>
      </c>
      <c r="M1489">
        <v>3</v>
      </c>
      <c r="N1489" s="9">
        <v>649.15555555555557</v>
      </c>
      <c r="O1489" s="9">
        <f>Sales_Data17[[#This Row],[Order Quantity]]*Sales_Data17[[#This Row],[Unit Price]]</f>
        <v>1947.4666666666667</v>
      </c>
      <c r="P1489" s="9">
        <v>506.34133333333347</v>
      </c>
      <c r="Q1489" s="9">
        <f>Sales_Data17[[#This Row],[Line Total]]-(Sales_Data17[[#This Row],[Total Unit Cost]]*Sales_Data17[[#This Row],[Order Quantity]])</f>
        <v>428.44266666666636</v>
      </c>
      <c r="R1489" s="1" t="str">
        <f>TEXT(Sales_Data17[[#This Row],[OrderDate]],"MMM")</f>
        <v>Nov</v>
      </c>
      <c r="S1489" s="1" t="str">
        <f t="shared" si="23"/>
        <v>2012</v>
      </c>
    </row>
    <row r="1490" spans="1:19">
      <c r="A1490" t="s">
        <v>1513</v>
      </c>
      <c r="B1490" s="2">
        <v>41242</v>
      </c>
      <c r="C1490" s="2" t="str">
        <f>VLOOKUP(Sales_Data17[[#This Row],[Customer Name Index]],Customer_Data[#All],2,0)</f>
        <v>21st Ltd</v>
      </c>
      <c r="D1490">
        <v>10</v>
      </c>
      <c r="E1490" t="s">
        <v>4</v>
      </c>
      <c r="F1490" t="s">
        <v>8168</v>
      </c>
      <c r="G1490" t="s">
        <v>8026</v>
      </c>
      <c r="H1490" t="str">
        <f>VLOOKUP(Sales_Data17[[#This Row],[Delivery Region Index]],Regions_Table[#All],2,0)</f>
        <v>Queensland</v>
      </c>
      <c r="I1490" t="str">
        <f>VLOOKUP(Sales_Data17[[#This Row],[Delivery Region Index]],Regions_Table[#All],3,0)</f>
        <v>Charters Towers</v>
      </c>
      <c r="J1490">
        <v>29</v>
      </c>
      <c r="K1490">
        <v>4</v>
      </c>
      <c r="L1490" t="str">
        <f>VLOOKUP(Sales_Data17[[#This Row],[Product Description Index]],Products_Data[#All],2,0)</f>
        <v>Jeans</v>
      </c>
      <c r="M1490">
        <v>4</v>
      </c>
      <c r="N1490" s="9">
        <v>626.82222222222231</v>
      </c>
      <c r="O1490" s="9">
        <f>Sales_Data17[[#This Row],[Order Quantity]]*Sales_Data17[[#This Row],[Unit Price]]</f>
        <v>2507.2888888888892</v>
      </c>
      <c r="P1490" s="9">
        <v>482.65311111111117</v>
      </c>
      <c r="Q1490" s="9">
        <f>Sales_Data17[[#This Row],[Line Total]]-(Sales_Data17[[#This Row],[Total Unit Cost]]*Sales_Data17[[#This Row],[Order Quantity]])</f>
        <v>576.67644444444454</v>
      </c>
      <c r="R1490" s="1" t="str">
        <f>TEXT(Sales_Data17[[#This Row],[OrderDate]],"MMM")</f>
        <v>Nov</v>
      </c>
      <c r="S1490" s="1" t="str">
        <f t="shared" si="23"/>
        <v>2012</v>
      </c>
    </row>
    <row r="1491" spans="1:19">
      <c r="A1491" t="s">
        <v>1514</v>
      </c>
      <c r="B1491" s="2">
        <v>41242</v>
      </c>
      <c r="C1491" s="2" t="str">
        <f>VLOOKUP(Sales_Data17[[#This Row],[Customer Name Index]],Customer_Data[#All],2,0)</f>
        <v xml:space="preserve">Ei </v>
      </c>
      <c r="D1491">
        <v>9</v>
      </c>
      <c r="E1491" t="s">
        <v>4</v>
      </c>
      <c r="F1491" t="s">
        <v>8168</v>
      </c>
      <c r="G1491" t="s">
        <v>8027</v>
      </c>
      <c r="H1491" t="str">
        <f>VLOOKUP(Sales_Data17[[#This Row],[Delivery Region Index]],Regions_Table[#All],2,0)</f>
        <v>Queensland</v>
      </c>
      <c r="I1491" t="str">
        <f>VLOOKUP(Sales_Data17[[#This Row],[Delivery Region Index]],Regions_Table[#All],3,0)</f>
        <v>Brisbane</v>
      </c>
      <c r="J1491">
        <v>26</v>
      </c>
      <c r="K1491">
        <v>4</v>
      </c>
      <c r="L1491" t="str">
        <f>VLOOKUP(Sales_Data17[[#This Row],[Product Description Index]],Products_Data[#All],2,0)</f>
        <v>Jeans</v>
      </c>
      <c r="M1491">
        <v>2</v>
      </c>
      <c r="N1491" s="9">
        <v>22.333333333333332</v>
      </c>
      <c r="O1491" s="9">
        <f>Sales_Data17[[#This Row],[Order Quantity]]*Sales_Data17[[#This Row],[Unit Price]]</f>
        <v>44.666666666666664</v>
      </c>
      <c r="P1491" s="9">
        <v>13.846666666666668</v>
      </c>
      <c r="Q1491" s="9">
        <f>Sales_Data17[[#This Row],[Line Total]]-(Sales_Data17[[#This Row],[Total Unit Cost]]*Sales_Data17[[#This Row],[Order Quantity]])</f>
        <v>16.973333333333329</v>
      </c>
      <c r="R1491" s="1" t="str">
        <f>TEXT(Sales_Data17[[#This Row],[OrderDate]],"MMM")</f>
        <v>Nov</v>
      </c>
      <c r="S1491" s="1" t="str">
        <f t="shared" si="23"/>
        <v>2012</v>
      </c>
    </row>
    <row r="1492" spans="1:19">
      <c r="A1492" t="s">
        <v>1515</v>
      </c>
      <c r="B1492" s="2">
        <v>41242</v>
      </c>
      <c r="C1492" s="2" t="str">
        <f>VLOOKUP(Sales_Data17[[#This Row],[Customer Name Index]],Customer_Data[#All],2,0)</f>
        <v>Pacific Ltd</v>
      </c>
      <c r="D1492">
        <v>20</v>
      </c>
      <c r="E1492" t="s">
        <v>4</v>
      </c>
      <c r="F1492" t="s">
        <v>8168</v>
      </c>
      <c r="G1492" t="s">
        <v>8028</v>
      </c>
      <c r="H1492" t="str">
        <f>VLOOKUP(Sales_Data17[[#This Row],[Delivery Region Index]],Regions_Table[#All],2,0)</f>
        <v>Victoria</v>
      </c>
      <c r="I1492" t="str">
        <f>VLOOKUP(Sales_Data17[[#This Row],[Delivery Region Index]],Regions_Table[#All],3,0)</f>
        <v>Wodonga</v>
      </c>
      <c r="J1492">
        <v>58</v>
      </c>
      <c r="K1492">
        <v>8</v>
      </c>
      <c r="L1492" t="str">
        <f>VLOOKUP(Sales_Data17[[#This Row],[Product Description Index]],Products_Data[#All],2,0)</f>
        <v>Shoes</v>
      </c>
      <c r="M1492">
        <v>8</v>
      </c>
      <c r="N1492" s="9">
        <v>438.47777777777782</v>
      </c>
      <c r="O1492" s="9">
        <f>Sales_Data17[[#This Row],[Order Quantity]]*Sales_Data17[[#This Row],[Unit Price]]</f>
        <v>3507.8222222222225</v>
      </c>
      <c r="P1492" s="9">
        <v>175.39111111111114</v>
      </c>
      <c r="Q1492" s="9">
        <f>Sales_Data17[[#This Row],[Line Total]]-(Sales_Data17[[#This Row],[Total Unit Cost]]*Sales_Data17[[#This Row],[Order Quantity]])</f>
        <v>2104.6933333333336</v>
      </c>
      <c r="R1492" s="1" t="str">
        <f>TEXT(Sales_Data17[[#This Row],[OrderDate]],"MMM")</f>
        <v>Nov</v>
      </c>
      <c r="S1492" s="1" t="str">
        <f t="shared" si="23"/>
        <v>2012</v>
      </c>
    </row>
    <row r="1493" spans="1:19">
      <c r="A1493" t="s">
        <v>1516</v>
      </c>
      <c r="B1493" s="2">
        <v>41242</v>
      </c>
      <c r="C1493" s="2" t="str">
        <f>VLOOKUP(Sales_Data17[[#This Row],[Customer Name Index]],Customer_Data[#All],2,0)</f>
        <v xml:space="preserve">Medline </v>
      </c>
      <c r="D1493">
        <v>12</v>
      </c>
      <c r="E1493" t="s">
        <v>4</v>
      </c>
      <c r="F1493" t="s">
        <v>8168</v>
      </c>
      <c r="G1493" t="s">
        <v>8026</v>
      </c>
      <c r="H1493" t="str">
        <f>VLOOKUP(Sales_Data17[[#This Row],[Delivery Region Index]],Regions_Table[#All],2,0)</f>
        <v>Queensland</v>
      </c>
      <c r="I1493" t="str">
        <f>VLOOKUP(Sales_Data17[[#This Row],[Delivery Region Index]],Regions_Table[#All],3,0)</f>
        <v>Logan City</v>
      </c>
      <c r="J1493">
        <v>35</v>
      </c>
      <c r="K1493">
        <v>5</v>
      </c>
      <c r="L1493" t="str">
        <f>VLOOKUP(Sales_Data17[[#This Row],[Product Description Index]],Products_Data[#All],2,0)</f>
        <v>Hats</v>
      </c>
      <c r="M1493">
        <v>4</v>
      </c>
      <c r="N1493" s="9">
        <v>340.21111111111111</v>
      </c>
      <c r="O1493" s="9">
        <f>Sales_Data17[[#This Row],[Order Quantity]]*Sales_Data17[[#This Row],[Unit Price]]</f>
        <v>1360.8444444444444</v>
      </c>
      <c r="P1493" s="9">
        <v>227.94144444444444</v>
      </c>
      <c r="Q1493" s="9">
        <f>Sales_Data17[[#This Row],[Line Total]]-(Sales_Data17[[#This Row],[Total Unit Cost]]*Sales_Data17[[#This Row],[Order Quantity]])</f>
        <v>449.07866666666666</v>
      </c>
      <c r="R1493" s="1" t="str">
        <f>TEXT(Sales_Data17[[#This Row],[OrderDate]],"MMM")</f>
        <v>Nov</v>
      </c>
      <c r="S1493" s="1" t="str">
        <f t="shared" si="23"/>
        <v>2012</v>
      </c>
    </row>
    <row r="1494" spans="1:19">
      <c r="A1494" t="s">
        <v>1517</v>
      </c>
      <c r="B1494" s="2">
        <v>41242</v>
      </c>
      <c r="C1494" s="2" t="str">
        <f>VLOOKUP(Sales_Data17[[#This Row],[Customer Name Index]],Customer_Data[#All],2,0)</f>
        <v>3LAB, Ltd</v>
      </c>
      <c r="D1494">
        <v>16</v>
      </c>
      <c r="E1494" t="s">
        <v>2</v>
      </c>
      <c r="F1494" t="s">
        <v>8168</v>
      </c>
      <c r="G1494" t="s">
        <v>8025</v>
      </c>
      <c r="H1494" t="str">
        <f>VLOOKUP(Sales_Data17[[#This Row],[Delivery Region Index]],Regions_Table[#All],2,0)</f>
        <v>Queensland</v>
      </c>
      <c r="I1494" t="str">
        <f>VLOOKUP(Sales_Data17[[#This Row],[Delivery Region Index]],Regions_Table[#All],3,0)</f>
        <v>Toowoomba</v>
      </c>
      <c r="J1494">
        <v>44</v>
      </c>
      <c r="K1494">
        <v>7</v>
      </c>
      <c r="L1494" t="str">
        <f>VLOOKUP(Sales_Data17[[#This Row],[Product Description Index]],Products_Data[#All],2,0)</f>
        <v>Dress Shirts</v>
      </c>
      <c r="M1494">
        <v>1</v>
      </c>
      <c r="N1494" s="9">
        <v>437.73333333333335</v>
      </c>
      <c r="O1494" s="9">
        <f>Sales_Data17[[#This Row],[Order Quantity]]*Sales_Data17[[#This Row],[Unit Price]]</f>
        <v>437.73333333333335</v>
      </c>
      <c r="P1494" s="9">
        <v>231.99866666666671</v>
      </c>
      <c r="Q1494" s="9">
        <f>Sales_Data17[[#This Row],[Line Total]]-(Sales_Data17[[#This Row],[Total Unit Cost]]*Sales_Data17[[#This Row],[Order Quantity]])</f>
        <v>205.73466666666664</v>
      </c>
      <c r="R1494" s="1" t="str">
        <f>TEXT(Sales_Data17[[#This Row],[OrderDate]],"MMM")</f>
        <v>Nov</v>
      </c>
      <c r="S1494" s="1" t="str">
        <f t="shared" si="23"/>
        <v>2012</v>
      </c>
    </row>
    <row r="1495" spans="1:19">
      <c r="A1495" t="s">
        <v>1518</v>
      </c>
      <c r="B1495" s="2">
        <v>41243</v>
      </c>
      <c r="C1495" s="2" t="str">
        <f>VLOOKUP(Sales_Data17[[#This Row],[Customer Name Index]],Customer_Data[#All],2,0)</f>
        <v>PEDIFIX, Corp</v>
      </c>
      <c r="D1495">
        <v>6</v>
      </c>
      <c r="E1495" t="s">
        <v>4</v>
      </c>
      <c r="F1495" t="s">
        <v>8168</v>
      </c>
      <c r="G1495" t="s">
        <v>8027</v>
      </c>
      <c r="H1495" t="str">
        <f>VLOOKUP(Sales_Data17[[#This Row],[Delivery Region Index]],Regions_Table[#All],2,0)</f>
        <v>New South Wales</v>
      </c>
      <c r="I1495" t="str">
        <f>VLOOKUP(Sales_Data17[[#This Row],[Delivery Region Index]],Regions_Table[#All],3,0)</f>
        <v>Nowra</v>
      </c>
      <c r="J1495">
        <v>17</v>
      </c>
      <c r="K1495">
        <v>3</v>
      </c>
      <c r="L1495" t="str">
        <f>VLOOKUP(Sales_Data17[[#This Row],[Product Description Index]],Products_Data[#All],2,0)</f>
        <v>Sunglasses</v>
      </c>
      <c r="M1495">
        <v>2</v>
      </c>
      <c r="N1495" s="9">
        <v>18.611111111111111</v>
      </c>
      <c r="O1495" s="9">
        <f>Sales_Data17[[#This Row],[Order Quantity]]*Sales_Data17[[#This Row],[Unit Price]]</f>
        <v>37.222222222222221</v>
      </c>
      <c r="P1495" s="9">
        <v>8.18888888888889</v>
      </c>
      <c r="Q1495" s="9">
        <f>Sales_Data17[[#This Row],[Line Total]]-(Sales_Data17[[#This Row],[Total Unit Cost]]*Sales_Data17[[#This Row],[Order Quantity]])</f>
        <v>20.844444444444441</v>
      </c>
      <c r="R1495" s="1" t="str">
        <f>TEXT(Sales_Data17[[#This Row],[OrderDate]],"MMM")</f>
        <v>Nov</v>
      </c>
      <c r="S1495" s="1" t="str">
        <f t="shared" si="23"/>
        <v>2012</v>
      </c>
    </row>
    <row r="1496" spans="1:19">
      <c r="A1496" t="s">
        <v>1519</v>
      </c>
      <c r="B1496" s="2">
        <v>41243</v>
      </c>
      <c r="C1496" s="2" t="str">
        <f>VLOOKUP(Sales_Data17[[#This Row],[Customer Name Index]],Customer_Data[#All],2,0)</f>
        <v>Eminence Corp</v>
      </c>
      <c r="D1496">
        <v>18</v>
      </c>
      <c r="E1496" t="s">
        <v>4</v>
      </c>
      <c r="F1496" t="s">
        <v>8168</v>
      </c>
      <c r="G1496" t="s">
        <v>8025</v>
      </c>
      <c r="H1496" t="str">
        <f>VLOOKUP(Sales_Data17[[#This Row],[Delivery Region Index]],Regions_Table[#All],2,0)</f>
        <v>Victoria</v>
      </c>
      <c r="I1496" t="str">
        <f>VLOOKUP(Sales_Data17[[#This Row],[Delivery Region Index]],Regions_Table[#All],3,0)</f>
        <v>Mildura</v>
      </c>
      <c r="J1496">
        <v>53</v>
      </c>
      <c r="K1496">
        <v>8</v>
      </c>
      <c r="L1496" t="str">
        <f>VLOOKUP(Sales_Data17[[#This Row],[Product Description Index]],Products_Data[#All],2,0)</f>
        <v>Shoes</v>
      </c>
      <c r="M1496">
        <v>1</v>
      </c>
      <c r="N1496" s="9">
        <v>108.6888888888889</v>
      </c>
      <c r="O1496" s="9">
        <f>Sales_Data17[[#This Row],[Order Quantity]]*Sales_Data17[[#This Row],[Unit Price]]</f>
        <v>108.6888888888889</v>
      </c>
      <c r="P1496" s="9">
        <v>59.778888888888901</v>
      </c>
      <c r="Q1496" s="9">
        <f>Sales_Data17[[#This Row],[Line Total]]-(Sales_Data17[[#This Row],[Total Unit Cost]]*Sales_Data17[[#This Row],[Order Quantity]])</f>
        <v>48.91</v>
      </c>
      <c r="R1496" s="1" t="str">
        <f>TEXT(Sales_Data17[[#This Row],[OrderDate]],"MMM")</f>
        <v>Nov</v>
      </c>
      <c r="S1496" s="1" t="str">
        <f t="shared" si="23"/>
        <v>2012</v>
      </c>
    </row>
    <row r="1497" spans="1:19">
      <c r="A1497" t="s">
        <v>1520</v>
      </c>
      <c r="B1497" s="2">
        <v>41243</v>
      </c>
      <c r="C1497" s="2" t="str">
        <f>VLOOKUP(Sales_Data17[[#This Row],[Customer Name Index]],Customer_Data[#All],2,0)</f>
        <v>Pure Group</v>
      </c>
      <c r="D1497">
        <v>17</v>
      </c>
      <c r="E1497" t="s">
        <v>3</v>
      </c>
      <c r="F1497" t="s">
        <v>8168</v>
      </c>
      <c r="G1497" t="s">
        <v>8025</v>
      </c>
      <c r="H1497" t="str">
        <f>VLOOKUP(Sales_Data17[[#This Row],[Delivery Region Index]],Regions_Table[#All],2,0)</f>
        <v>Victoria</v>
      </c>
      <c r="I1497" t="str">
        <f>VLOOKUP(Sales_Data17[[#This Row],[Delivery Region Index]],Regions_Table[#All],3,0)</f>
        <v>Bendigo</v>
      </c>
      <c r="J1497">
        <v>50</v>
      </c>
      <c r="K1497">
        <v>7</v>
      </c>
      <c r="L1497" t="str">
        <f>VLOOKUP(Sales_Data17[[#This Row],[Product Description Index]],Products_Data[#All],2,0)</f>
        <v>Dress Shirts</v>
      </c>
      <c r="M1497">
        <v>7</v>
      </c>
      <c r="N1497" s="9">
        <v>28.288888888888888</v>
      </c>
      <c r="O1497" s="9">
        <f>Sales_Data17[[#This Row],[Order Quantity]]*Sales_Data17[[#This Row],[Unit Price]]</f>
        <v>198.02222222222221</v>
      </c>
      <c r="P1497" s="9">
        <v>14.144444444444444</v>
      </c>
      <c r="Q1497" s="9">
        <f>Sales_Data17[[#This Row],[Line Total]]-(Sales_Data17[[#This Row],[Total Unit Cost]]*Sales_Data17[[#This Row],[Order Quantity]])</f>
        <v>99.011111111111106</v>
      </c>
      <c r="R1497" s="1" t="str">
        <f>TEXT(Sales_Data17[[#This Row],[OrderDate]],"MMM")</f>
        <v>Nov</v>
      </c>
      <c r="S1497" s="1" t="str">
        <f t="shared" si="23"/>
        <v>2012</v>
      </c>
    </row>
    <row r="1498" spans="1:19">
      <c r="A1498" t="s">
        <v>1521</v>
      </c>
      <c r="B1498" s="2">
        <v>41244</v>
      </c>
      <c r="C1498" s="2" t="str">
        <f>VLOOKUP(Sales_Data17[[#This Row],[Customer Name Index]],Customer_Data[#All],2,0)</f>
        <v>New Ltd</v>
      </c>
      <c r="D1498">
        <v>7</v>
      </c>
      <c r="E1498" t="s">
        <v>2</v>
      </c>
      <c r="F1498" t="s">
        <v>8168</v>
      </c>
      <c r="G1498" t="s">
        <v>8027</v>
      </c>
      <c r="H1498" t="str">
        <f>VLOOKUP(Sales_Data17[[#This Row],[Delivery Region Index]],Regions_Table[#All],2,0)</f>
        <v>New South Wales</v>
      </c>
      <c r="I1498" t="str">
        <f>VLOOKUP(Sales_Data17[[#This Row],[Delivery Region Index]],Regions_Table[#All],3,0)</f>
        <v>Port Macquarie</v>
      </c>
      <c r="J1498">
        <v>19</v>
      </c>
      <c r="K1498">
        <v>3</v>
      </c>
      <c r="L1498" t="str">
        <f>VLOOKUP(Sales_Data17[[#This Row],[Product Description Index]],Products_Data[#All],2,0)</f>
        <v>Sunglasses</v>
      </c>
      <c r="M1498">
        <v>1</v>
      </c>
      <c r="N1498" s="9">
        <v>401.25555555555559</v>
      </c>
      <c r="O1498" s="9">
        <f>Sales_Data17[[#This Row],[Order Quantity]]*Sales_Data17[[#This Row],[Unit Price]]</f>
        <v>401.25555555555559</v>
      </c>
      <c r="P1498" s="9">
        <v>296.92911111111113</v>
      </c>
      <c r="Q1498" s="9">
        <f>Sales_Data17[[#This Row],[Line Total]]-(Sales_Data17[[#This Row],[Total Unit Cost]]*Sales_Data17[[#This Row],[Order Quantity]])</f>
        <v>104.32644444444446</v>
      </c>
      <c r="R1498" s="1" t="str">
        <f>TEXT(Sales_Data17[[#This Row],[OrderDate]],"MMM")</f>
        <v>Dec</v>
      </c>
      <c r="S1498" s="1" t="str">
        <f t="shared" si="23"/>
        <v>2012</v>
      </c>
    </row>
    <row r="1499" spans="1:19">
      <c r="A1499" t="s">
        <v>1522</v>
      </c>
      <c r="B1499" s="2">
        <v>41244</v>
      </c>
      <c r="C1499" s="2" t="str">
        <f>VLOOKUP(Sales_Data17[[#This Row],[Customer Name Index]],Customer_Data[#All],2,0)</f>
        <v>Eminence Corp</v>
      </c>
      <c r="D1499">
        <v>18</v>
      </c>
      <c r="E1499" t="s">
        <v>4</v>
      </c>
      <c r="F1499" t="s">
        <v>8168</v>
      </c>
      <c r="G1499" t="s">
        <v>8025</v>
      </c>
      <c r="H1499" t="str">
        <f>VLOOKUP(Sales_Data17[[#This Row],[Delivery Region Index]],Regions_Table[#All],2,0)</f>
        <v>Victoria</v>
      </c>
      <c r="I1499" t="str">
        <f>VLOOKUP(Sales_Data17[[#This Row],[Delivery Region Index]],Regions_Table[#All],3,0)</f>
        <v>Geelong</v>
      </c>
      <c r="J1499">
        <v>51</v>
      </c>
      <c r="K1499">
        <v>7</v>
      </c>
      <c r="L1499" t="str">
        <f>VLOOKUP(Sales_Data17[[#This Row],[Product Description Index]],Products_Data[#All],2,0)</f>
        <v>Dress Shirts</v>
      </c>
      <c r="M1499">
        <v>6</v>
      </c>
      <c r="N1499" s="9">
        <v>29.033333333333335</v>
      </c>
      <c r="O1499" s="9">
        <f>Sales_Data17[[#This Row],[Order Quantity]]*Sales_Data17[[#This Row],[Unit Price]]</f>
        <v>174.20000000000002</v>
      </c>
      <c r="P1499" s="9">
        <v>23.22666666666667</v>
      </c>
      <c r="Q1499" s="9">
        <f>Sales_Data17[[#This Row],[Line Total]]-(Sales_Data17[[#This Row],[Total Unit Cost]]*Sales_Data17[[#This Row],[Order Quantity]])</f>
        <v>34.840000000000003</v>
      </c>
      <c r="R1499" s="1" t="str">
        <f>TEXT(Sales_Data17[[#This Row],[OrderDate]],"MMM")</f>
        <v>Dec</v>
      </c>
      <c r="S1499" s="1" t="str">
        <f t="shared" si="23"/>
        <v>2012</v>
      </c>
    </row>
    <row r="1500" spans="1:19">
      <c r="A1500" t="s">
        <v>1523</v>
      </c>
      <c r="B1500" s="2">
        <v>41244</v>
      </c>
      <c r="C1500" s="2" t="str">
        <f>VLOOKUP(Sales_Data17[[#This Row],[Customer Name Index]],Customer_Data[#All],2,0)</f>
        <v>Apollo Ltd</v>
      </c>
      <c r="D1500">
        <v>11</v>
      </c>
      <c r="E1500" t="s">
        <v>3</v>
      </c>
      <c r="F1500" t="s">
        <v>8168</v>
      </c>
      <c r="G1500" t="s">
        <v>8026</v>
      </c>
      <c r="H1500" t="str">
        <f>VLOOKUP(Sales_Data17[[#This Row],[Delivery Region Index]],Regions_Table[#All],2,0)</f>
        <v>Queensland</v>
      </c>
      <c r="I1500" t="str">
        <f>VLOOKUP(Sales_Data17[[#This Row],[Delivery Region Index]],Regions_Table[#All],3,0)</f>
        <v>Gladstone</v>
      </c>
      <c r="J1500">
        <v>30</v>
      </c>
      <c r="K1500">
        <v>5</v>
      </c>
      <c r="L1500" t="str">
        <f>VLOOKUP(Sales_Data17[[#This Row],[Product Description Index]],Products_Data[#All],2,0)</f>
        <v>Hats</v>
      </c>
      <c r="M1500">
        <v>4</v>
      </c>
      <c r="N1500" s="9">
        <v>118.36666666666666</v>
      </c>
      <c r="O1500" s="9">
        <f>Sales_Data17[[#This Row],[Order Quantity]]*Sales_Data17[[#This Row],[Unit Price]]</f>
        <v>473.46666666666664</v>
      </c>
      <c r="P1500" s="9">
        <v>95.87700000000001</v>
      </c>
      <c r="Q1500" s="9">
        <f>Sales_Data17[[#This Row],[Line Total]]-(Sales_Data17[[#This Row],[Total Unit Cost]]*Sales_Data17[[#This Row],[Order Quantity]])</f>
        <v>89.958666666666602</v>
      </c>
      <c r="R1500" s="1" t="str">
        <f>TEXT(Sales_Data17[[#This Row],[OrderDate]],"MMM")</f>
        <v>Dec</v>
      </c>
      <c r="S1500" s="1" t="str">
        <f t="shared" si="23"/>
        <v>2012</v>
      </c>
    </row>
    <row r="1501" spans="1:19">
      <c r="A1501" t="s">
        <v>1524</v>
      </c>
      <c r="B1501" s="2">
        <v>41244</v>
      </c>
      <c r="C1501" s="2" t="str">
        <f>VLOOKUP(Sales_Data17[[#This Row],[Customer Name Index]],Customer_Data[#All],2,0)</f>
        <v>Procter Corp</v>
      </c>
      <c r="D1501">
        <v>5</v>
      </c>
      <c r="E1501" t="s">
        <v>4</v>
      </c>
      <c r="F1501" t="s">
        <v>8168</v>
      </c>
      <c r="G1501" t="s">
        <v>8027</v>
      </c>
      <c r="H1501" t="str">
        <f>VLOOKUP(Sales_Data17[[#This Row],[Delivery Region Index]],Regions_Table[#All],2,0)</f>
        <v>New South Wales</v>
      </c>
      <c r="I1501" t="str">
        <f>VLOOKUP(Sales_Data17[[#This Row],[Delivery Region Index]],Regions_Table[#All],3,0)</f>
        <v>Lake Macquarie</v>
      </c>
      <c r="J1501">
        <v>13</v>
      </c>
      <c r="K1501">
        <v>2</v>
      </c>
      <c r="L1501" t="str">
        <f>VLOOKUP(Sales_Data17[[#This Row],[Product Description Index]],Products_Data[#All],2,0)</f>
        <v>Pants</v>
      </c>
      <c r="M1501">
        <v>6</v>
      </c>
      <c r="N1501" s="9">
        <v>608.95555555555563</v>
      </c>
      <c r="O1501" s="9">
        <f>Sales_Data17[[#This Row],[Order Quantity]]*Sales_Data17[[#This Row],[Unit Price]]</f>
        <v>3653.7333333333336</v>
      </c>
      <c r="P1501" s="9">
        <v>286.2091111111111</v>
      </c>
      <c r="Q1501" s="9">
        <f>Sales_Data17[[#This Row],[Line Total]]-(Sales_Data17[[#This Row],[Total Unit Cost]]*Sales_Data17[[#This Row],[Order Quantity]])</f>
        <v>1936.4786666666669</v>
      </c>
      <c r="R1501" s="1" t="str">
        <f>TEXT(Sales_Data17[[#This Row],[OrderDate]],"MMM")</f>
        <v>Dec</v>
      </c>
      <c r="S1501" s="1" t="str">
        <f t="shared" si="23"/>
        <v>2012</v>
      </c>
    </row>
    <row r="1502" spans="1:19">
      <c r="A1502" t="s">
        <v>1525</v>
      </c>
      <c r="B1502" s="2">
        <v>41244</v>
      </c>
      <c r="C1502" s="2" t="str">
        <f>VLOOKUP(Sales_Data17[[#This Row],[Customer Name Index]],Customer_Data[#All],2,0)</f>
        <v>Eminence Corp</v>
      </c>
      <c r="D1502">
        <v>18</v>
      </c>
      <c r="E1502" t="s">
        <v>2</v>
      </c>
      <c r="F1502" t="s">
        <v>8168</v>
      </c>
      <c r="G1502" t="s">
        <v>8025</v>
      </c>
      <c r="H1502" t="str">
        <f>VLOOKUP(Sales_Data17[[#This Row],[Delivery Region Index]],Regions_Table[#All],2,0)</f>
        <v>Victoria</v>
      </c>
      <c r="I1502" t="str">
        <f>VLOOKUP(Sales_Data17[[#This Row],[Delivery Region Index]],Regions_Table[#All],3,0)</f>
        <v>Latrobe City</v>
      </c>
      <c r="J1502">
        <v>52</v>
      </c>
      <c r="K1502">
        <v>8</v>
      </c>
      <c r="L1502" t="str">
        <f>VLOOKUP(Sales_Data17[[#This Row],[Product Description Index]],Products_Data[#All],2,0)</f>
        <v>Shoes</v>
      </c>
      <c r="M1502">
        <v>5</v>
      </c>
      <c r="N1502" s="9">
        <v>442.94444444444446</v>
      </c>
      <c r="O1502" s="9">
        <f>Sales_Data17[[#This Row],[Order Quantity]]*Sales_Data17[[#This Row],[Unit Price]]</f>
        <v>2214.7222222222222</v>
      </c>
      <c r="P1502" s="9">
        <v>225.90166666666667</v>
      </c>
      <c r="Q1502" s="9">
        <f>Sales_Data17[[#This Row],[Line Total]]-(Sales_Data17[[#This Row],[Total Unit Cost]]*Sales_Data17[[#This Row],[Order Quantity]])</f>
        <v>1085.2138888888887</v>
      </c>
      <c r="R1502" s="1" t="str">
        <f>TEXT(Sales_Data17[[#This Row],[OrderDate]],"MMM")</f>
        <v>Dec</v>
      </c>
      <c r="S1502" s="1" t="str">
        <f t="shared" si="23"/>
        <v>2012</v>
      </c>
    </row>
    <row r="1503" spans="1:19">
      <c r="A1503" t="s">
        <v>1526</v>
      </c>
      <c r="B1503" s="2">
        <v>41245</v>
      </c>
      <c r="C1503" s="2" t="str">
        <f>VLOOKUP(Sales_Data17[[#This Row],[Customer Name Index]],Customer_Data[#All],2,0)</f>
        <v>21st Ltd</v>
      </c>
      <c r="D1503">
        <v>10</v>
      </c>
      <c r="E1503" t="s">
        <v>2</v>
      </c>
      <c r="F1503" t="s">
        <v>8168</v>
      </c>
      <c r="G1503" t="s">
        <v>8026</v>
      </c>
      <c r="H1503" t="str">
        <f>VLOOKUP(Sales_Data17[[#This Row],[Delivery Region Index]],Regions_Table[#All],2,0)</f>
        <v>Queensland</v>
      </c>
      <c r="I1503" t="str">
        <f>VLOOKUP(Sales_Data17[[#This Row],[Delivery Region Index]],Regions_Table[#All],3,0)</f>
        <v>Charters Towers</v>
      </c>
      <c r="J1503">
        <v>29</v>
      </c>
      <c r="K1503">
        <v>4</v>
      </c>
      <c r="L1503" t="str">
        <f>VLOOKUP(Sales_Data17[[#This Row],[Product Description Index]],Products_Data[#All],2,0)</f>
        <v>Jeans</v>
      </c>
      <c r="M1503">
        <v>8</v>
      </c>
      <c r="N1503" s="9">
        <v>684.1444444444445</v>
      </c>
      <c r="O1503" s="9">
        <f>Sales_Data17[[#This Row],[Order Quantity]]*Sales_Data17[[#This Row],[Unit Price]]</f>
        <v>5473.155555555556</v>
      </c>
      <c r="P1503" s="9">
        <v>472.0596666666666</v>
      </c>
      <c r="Q1503" s="9">
        <f>Sales_Data17[[#This Row],[Line Total]]-(Sales_Data17[[#This Row],[Total Unit Cost]]*Sales_Data17[[#This Row],[Order Quantity]])</f>
        <v>1696.6782222222232</v>
      </c>
      <c r="R1503" s="1" t="str">
        <f>TEXT(Sales_Data17[[#This Row],[OrderDate]],"MMM")</f>
        <v>Dec</v>
      </c>
      <c r="S1503" s="1" t="str">
        <f t="shared" si="23"/>
        <v>2012</v>
      </c>
    </row>
    <row r="1504" spans="1:19">
      <c r="A1504" t="s">
        <v>1527</v>
      </c>
      <c r="B1504" s="2">
        <v>41245</v>
      </c>
      <c r="C1504" s="2" t="str">
        <f>VLOOKUP(Sales_Data17[[#This Row],[Customer Name Index]],Customer_Data[#All],2,0)</f>
        <v>Pacific Ltd</v>
      </c>
      <c r="D1504">
        <v>20</v>
      </c>
      <c r="E1504" t="s">
        <v>4</v>
      </c>
      <c r="F1504" t="s">
        <v>8168</v>
      </c>
      <c r="G1504" t="s">
        <v>8028</v>
      </c>
      <c r="H1504" t="str">
        <f>VLOOKUP(Sales_Data17[[#This Row],[Delivery Region Index]],Regions_Table[#All],2,0)</f>
        <v>Victoria</v>
      </c>
      <c r="I1504" t="str">
        <f>VLOOKUP(Sales_Data17[[#This Row],[Delivery Region Index]],Regions_Table[#All],3,0)</f>
        <v>Wodonga</v>
      </c>
      <c r="J1504">
        <v>58</v>
      </c>
      <c r="K1504">
        <v>8</v>
      </c>
      <c r="L1504" t="str">
        <f>VLOOKUP(Sales_Data17[[#This Row],[Product Description Index]],Products_Data[#All],2,0)</f>
        <v>Shoes</v>
      </c>
      <c r="M1504">
        <v>9</v>
      </c>
      <c r="N1504" s="9">
        <v>384.13333333333338</v>
      </c>
      <c r="O1504" s="9">
        <f>Sales_Data17[[#This Row],[Order Quantity]]*Sales_Data17[[#This Row],[Unit Price]]</f>
        <v>3457.2000000000003</v>
      </c>
      <c r="P1504" s="9">
        <v>318.83066666666667</v>
      </c>
      <c r="Q1504" s="9">
        <f>Sales_Data17[[#This Row],[Line Total]]-(Sales_Data17[[#This Row],[Total Unit Cost]]*Sales_Data17[[#This Row],[Order Quantity]])</f>
        <v>587.72400000000016</v>
      </c>
      <c r="R1504" s="1" t="str">
        <f>TEXT(Sales_Data17[[#This Row],[OrderDate]],"MMM")</f>
        <v>Dec</v>
      </c>
      <c r="S1504" s="1" t="str">
        <f t="shared" si="23"/>
        <v>2012</v>
      </c>
    </row>
    <row r="1505" spans="1:19">
      <c r="A1505" t="s">
        <v>1528</v>
      </c>
      <c r="B1505" s="2">
        <v>41245</v>
      </c>
      <c r="C1505" s="2" t="str">
        <f>VLOOKUP(Sales_Data17[[#This Row],[Customer Name Index]],Customer_Data[#All],2,0)</f>
        <v>Avon Corp</v>
      </c>
      <c r="D1505">
        <v>1</v>
      </c>
      <c r="E1505" t="s">
        <v>3</v>
      </c>
      <c r="F1505" t="s">
        <v>8168</v>
      </c>
      <c r="G1505" t="s">
        <v>8027</v>
      </c>
      <c r="H1505" t="str">
        <f>VLOOKUP(Sales_Data17[[#This Row],[Delivery Region Index]],Regions_Table[#All],2,0)</f>
        <v>New South Wales</v>
      </c>
      <c r="I1505" t="str">
        <f>VLOOKUP(Sales_Data17[[#This Row],[Delivery Region Index]],Regions_Table[#All],3,0)</f>
        <v>Albury</v>
      </c>
      <c r="J1505">
        <v>2</v>
      </c>
      <c r="K1505">
        <v>1</v>
      </c>
      <c r="L1505" t="str">
        <f>VLOOKUP(Sales_Data17[[#This Row],[Product Description Index]],Products_Data[#All],2,0)</f>
        <v>Shirts</v>
      </c>
      <c r="M1505">
        <v>1</v>
      </c>
      <c r="N1505" s="9">
        <v>646.17777777777781</v>
      </c>
      <c r="O1505" s="9">
        <f>Sales_Data17[[#This Row],[Order Quantity]]*Sales_Data17[[#This Row],[Unit Price]]</f>
        <v>646.17777777777781</v>
      </c>
      <c r="P1505" s="9">
        <v>342.47422222222229</v>
      </c>
      <c r="Q1505" s="9">
        <f>Sales_Data17[[#This Row],[Line Total]]-(Sales_Data17[[#This Row],[Total Unit Cost]]*Sales_Data17[[#This Row],[Order Quantity]])</f>
        <v>303.70355555555551</v>
      </c>
      <c r="R1505" s="1" t="str">
        <f>TEXT(Sales_Data17[[#This Row],[OrderDate]],"MMM")</f>
        <v>Dec</v>
      </c>
      <c r="S1505" s="1" t="str">
        <f t="shared" si="23"/>
        <v>2012</v>
      </c>
    </row>
    <row r="1506" spans="1:19">
      <c r="A1506" t="s">
        <v>1529</v>
      </c>
      <c r="B1506" s="2">
        <v>41245</v>
      </c>
      <c r="C1506" s="2" t="str">
        <f>VLOOKUP(Sales_Data17[[#This Row],[Customer Name Index]],Customer_Data[#All],2,0)</f>
        <v>Pacific Ltd</v>
      </c>
      <c r="D1506">
        <v>20</v>
      </c>
      <c r="E1506" t="s">
        <v>4</v>
      </c>
      <c r="F1506" t="s">
        <v>8168</v>
      </c>
      <c r="G1506" t="s">
        <v>8028</v>
      </c>
      <c r="H1506" t="str">
        <f>VLOOKUP(Sales_Data17[[#This Row],[Delivery Region Index]],Regions_Table[#All],2,0)</f>
        <v>Victoria</v>
      </c>
      <c r="I1506" t="str">
        <f>VLOOKUP(Sales_Data17[[#This Row],[Delivery Region Index]],Regions_Table[#All],3,0)</f>
        <v>Warrnambool</v>
      </c>
      <c r="J1506">
        <v>57</v>
      </c>
      <c r="K1506">
        <v>8</v>
      </c>
      <c r="L1506" t="str">
        <f>VLOOKUP(Sales_Data17[[#This Row],[Product Description Index]],Products_Data[#All],2,0)</f>
        <v>Shoes</v>
      </c>
      <c r="M1506">
        <v>3</v>
      </c>
      <c r="N1506" s="9">
        <v>249.38888888888889</v>
      </c>
      <c r="O1506" s="9">
        <f>Sales_Data17[[#This Row],[Order Quantity]]*Sales_Data17[[#This Row],[Unit Price]]</f>
        <v>748.16666666666663</v>
      </c>
      <c r="P1506" s="9">
        <v>149.63333333333333</v>
      </c>
      <c r="Q1506" s="9">
        <f>Sales_Data17[[#This Row],[Line Total]]-(Sales_Data17[[#This Row],[Total Unit Cost]]*Sales_Data17[[#This Row],[Order Quantity]])</f>
        <v>299.26666666666665</v>
      </c>
      <c r="R1506" s="1" t="str">
        <f>TEXT(Sales_Data17[[#This Row],[OrderDate]],"MMM")</f>
        <v>Dec</v>
      </c>
      <c r="S1506" s="1" t="str">
        <f t="shared" si="23"/>
        <v>2012</v>
      </c>
    </row>
    <row r="1507" spans="1:19">
      <c r="A1507" t="s">
        <v>1530</v>
      </c>
      <c r="B1507" s="2">
        <v>41245</v>
      </c>
      <c r="C1507" s="2" t="str">
        <f>VLOOKUP(Sales_Data17[[#This Row],[Customer Name Index]],Customer_Data[#All],2,0)</f>
        <v>Pure Group</v>
      </c>
      <c r="D1507">
        <v>17</v>
      </c>
      <c r="E1507" t="s">
        <v>4</v>
      </c>
      <c r="F1507" t="s">
        <v>8168</v>
      </c>
      <c r="G1507" t="s">
        <v>8025</v>
      </c>
      <c r="H1507" t="str">
        <f>VLOOKUP(Sales_Data17[[#This Row],[Delivery Region Index]],Regions_Table[#All],2,0)</f>
        <v>Victoria</v>
      </c>
      <c r="I1507" t="str">
        <f>VLOOKUP(Sales_Data17[[#This Row],[Delivery Region Index]],Regions_Table[#All],3,0)</f>
        <v>Bendigo</v>
      </c>
      <c r="J1507">
        <v>50</v>
      </c>
      <c r="K1507">
        <v>7</v>
      </c>
      <c r="L1507" t="str">
        <f>VLOOKUP(Sales_Data17[[#This Row],[Product Description Index]],Products_Data[#All],2,0)</f>
        <v>Dress Shirts</v>
      </c>
      <c r="M1507">
        <v>4</v>
      </c>
      <c r="N1507" s="9">
        <v>121.34444444444446</v>
      </c>
      <c r="O1507" s="9">
        <f>Sales_Data17[[#This Row],[Order Quantity]]*Sales_Data17[[#This Row],[Unit Price]]</f>
        <v>485.37777777777785</v>
      </c>
      <c r="P1507" s="9">
        <v>80.087333333333348</v>
      </c>
      <c r="Q1507" s="9">
        <f>Sales_Data17[[#This Row],[Line Total]]-(Sales_Data17[[#This Row],[Total Unit Cost]]*Sales_Data17[[#This Row],[Order Quantity]])</f>
        <v>165.02844444444446</v>
      </c>
      <c r="R1507" s="1" t="str">
        <f>TEXT(Sales_Data17[[#This Row],[OrderDate]],"MMM")</f>
        <v>Dec</v>
      </c>
      <c r="S1507" s="1" t="str">
        <f t="shared" si="23"/>
        <v>2012</v>
      </c>
    </row>
    <row r="1508" spans="1:19">
      <c r="A1508" t="s">
        <v>1531</v>
      </c>
      <c r="B1508" s="2">
        <v>41246</v>
      </c>
      <c r="C1508" s="2" t="str">
        <f>VLOOKUP(Sales_Data17[[#This Row],[Customer Name Index]],Customer_Data[#All],2,0)</f>
        <v>PEDIFIX, Corp</v>
      </c>
      <c r="D1508">
        <v>6</v>
      </c>
      <c r="E1508" t="s">
        <v>4</v>
      </c>
      <c r="F1508" t="s">
        <v>8168</v>
      </c>
      <c r="G1508" t="s">
        <v>8027</v>
      </c>
      <c r="H1508" t="str">
        <f>VLOOKUP(Sales_Data17[[#This Row],[Delivery Region Index]],Regions_Table[#All],2,0)</f>
        <v>New South Wales</v>
      </c>
      <c r="I1508" t="str">
        <f>VLOOKUP(Sales_Data17[[#This Row],[Delivery Region Index]],Regions_Table[#All],3,0)</f>
        <v>Nowra</v>
      </c>
      <c r="J1508">
        <v>17</v>
      </c>
      <c r="K1508">
        <v>3</v>
      </c>
      <c r="L1508" t="str">
        <f>VLOOKUP(Sales_Data17[[#This Row],[Product Description Index]],Products_Data[#All],2,0)</f>
        <v>Sunglasses</v>
      </c>
      <c r="M1508">
        <v>7</v>
      </c>
      <c r="N1508" s="9">
        <v>296.28888888888889</v>
      </c>
      <c r="O1508" s="9">
        <f>Sales_Data17[[#This Row],[Order Quantity]]*Sales_Data17[[#This Row],[Unit Price]]</f>
        <v>2074.0222222222224</v>
      </c>
      <c r="P1508" s="9">
        <v>222.21666666666664</v>
      </c>
      <c r="Q1508" s="9">
        <f>Sales_Data17[[#This Row],[Line Total]]-(Sales_Data17[[#This Row],[Total Unit Cost]]*Sales_Data17[[#This Row],[Order Quantity]])</f>
        <v>518.50555555555593</v>
      </c>
      <c r="R1508" s="1" t="str">
        <f>TEXT(Sales_Data17[[#This Row],[OrderDate]],"MMM")</f>
        <v>Dec</v>
      </c>
      <c r="S1508" s="1" t="str">
        <f t="shared" si="23"/>
        <v>2012</v>
      </c>
    </row>
    <row r="1509" spans="1:19">
      <c r="A1509" t="s">
        <v>1532</v>
      </c>
      <c r="B1509" s="2">
        <v>41246</v>
      </c>
      <c r="C1509" s="2" t="str">
        <f>VLOOKUP(Sales_Data17[[#This Row],[Customer Name Index]],Customer_Data[#All],2,0)</f>
        <v>Procter Corp</v>
      </c>
      <c r="D1509">
        <v>5</v>
      </c>
      <c r="E1509" t="s">
        <v>2</v>
      </c>
      <c r="F1509" t="s">
        <v>8168</v>
      </c>
      <c r="G1509" t="s">
        <v>8027</v>
      </c>
      <c r="H1509" t="str">
        <f>VLOOKUP(Sales_Data17[[#This Row],[Delivery Region Index]],Regions_Table[#All],2,0)</f>
        <v>New South Wales</v>
      </c>
      <c r="I1509" t="str">
        <f>VLOOKUP(Sales_Data17[[#This Row],[Delivery Region Index]],Regions_Table[#All],3,0)</f>
        <v>Griffith</v>
      </c>
      <c r="J1509">
        <v>12</v>
      </c>
      <c r="K1509">
        <v>2</v>
      </c>
      <c r="L1509" t="str">
        <f>VLOOKUP(Sales_Data17[[#This Row],[Product Description Index]],Products_Data[#All],2,0)</f>
        <v>Pants</v>
      </c>
      <c r="M1509">
        <v>7</v>
      </c>
      <c r="N1509" s="9">
        <v>442.94444444444446</v>
      </c>
      <c r="O1509" s="9">
        <f>Sales_Data17[[#This Row],[Order Quantity]]*Sales_Data17[[#This Row],[Unit Price]]</f>
        <v>3100.6111111111113</v>
      </c>
      <c r="P1509" s="9">
        <v>208.18388888888887</v>
      </c>
      <c r="Q1509" s="9">
        <f>Sales_Data17[[#This Row],[Line Total]]-(Sales_Data17[[#This Row],[Total Unit Cost]]*Sales_Data17[[#This Row],[Order Quantity]])</f>
        <v>1643.3238888888891</v>
      </c>
      <c r="R1509" s="1" t="str">
        <f>TEXT(Sales_Data17[[#This Row],[OrderDate]],"MMM")</f>
        <v>Dec</v>
      </c>
      <c r="S1509" s="1" t="str">
        <f t="shared" si="23"/>
        <v>2012</v>
      </c>
    </row>
    <row r="1510" spans="1:19">
      <c r="A1510" t="s">
        <v>1533</v>
      </c>
      <c r="B1510" s="2">
        <v>41246</v>
      </c>
      <c r="C1510" s="2" t="str">
        <f>VLOOKUP(Sales_Data17[[#This Row],[Customer Name Index]],Customer_Data[#All],2,0)</f>
        <v xml:space="preserve">Ei </v>
      </c>
      <c r="D1510">
        <v>9</v>
      </c>
      <c r="E1510" t="s">
        <v>4</v>
      </c>
      <c r="F1510" t="s">
        <v>8168</v>
      </c>
      <c r="G1510" t="s">
        <v>8027</v>
      </c>
      <c r="H1510" t="str">
        <f>VLOOKUP(Sales_Data17[[#This Row],[Delivery Region Index]],Regions_Table[#All],2,0)</f>
        <v>Queensland</v>
      </c>
      <c r="I1510" t="str">
        <f>VLOOKUP(Sales_Data17[[#This Row],[Delivery Region Index]],Regions_Table[#All],3,0)</f>
        <v>Brisbane</v>
      </c>
      <c r="J1510">
        <v>26</v>
      </c>
      <c r="K1510">
        <v>4</v>
      </c>
      <c r="L1510" t="str">
        <f>VLOOKUP(Sales_Data17[[#This Row],[Product Description Index]],Products_Data[#All],2,0)</f>
        <v>Jeans</v>
      </c>
      <c r="M1510">
        <v>1</v>
      </c>
      <c r="N1510" s="9">
        <v>204.72222222222223</v>
      </c>
      <c r="O1510" s="9">
        <f>Sales_Data17[[#This Row],[Order Quantity]]*Sales_Data17[[#This Row],[Unit Price]]</f>
        <v>204.72222222222223</v>
      </c>
      <c r="P1510" s="9">
        <v>169.91944444444442</v>
      </c>
      <c r="Q1510" s="9">
        <f>Sales_Data17[[#This Row],[Line Total]]-(Sales_Data17[[#This Row],[Total Unit Cost]]*Sales_Data17[[#This Row],[Order Quantity]])</f>
        <v>34.802777777777806</v>
      </c>
      <c r="R1510" s="1" t="str">
        <f>TEXT(Sales_Data17[[#This Row],[OrderDate]],"MMM")</f>
        <v>Dec</v>
      </c>
      <c r="S1510" s="1" t="str">
        <f t="shared" si="23"/>
        <v>2012</v>
      </c>
    </row>
    <row r="1511" spans="1:19">
      <c r="A1511" t="s">
        <v>1534</v>
      </c>
      <c r="B1511" s="2">
        <v>41247</v>
      </c>
      <c r="C1511" s="2" t="str">
        <f>VLOOKUP(Sales_Data17[[#This Row],[Customer Name Index]],Customer_Data[#All],2,0)</f>
        <v xml:space="preserve">Linde </v>
      </c>
      <c r="D1511">
        <v>14</v>
      </c>
      <c r="E1511" t="s">
        <v>4</v>
      </c>
      <c r="F1511" t="s">
        <v>8168</v>
      </c>
      <c r="G1511" t="s">
        <v>8026</v>
      </c>
      <c r="H1511" t="str">
        <f>VLOOKUP(Sales_Data17[[#This Row],[Delivery Region Index]],Regions_Table[#All],2,0)</f>
        <v>Queensland</v>
      </c>
      <c r="I1511" t="str">
        <f>VLOOKUP(Sales_Data17[[#This Row],[Delivery Region Index]],Regions_Table[#All],3,0)</f>
        <v>Redcliffe</v>
      </c>
      <c r="J1511">
        <v>40</v>
      </c>
      <c r="K1511">
        <v>6</v>
      </c>
      <c r="L1511" t="str">
        <f>VLOOKUP(Sales_Data17[[#This Row],[Product Description Index]],Products_Data[#All],2,0)</f>
        <v>Socks</v>
      </c>
      <c r="M1511">
        <v>8</v>
      </c>
      <c r="N1511" s="9">
        <v>565.0333333333333</v>
      </c>
      <c r="O1511" s="9">
        <f>Sales_Data17[[#This Row],[Order Quantity]]*Sales_Data17[[#This Row],[Unit Price]]</f>
        <v>4520.2666666666664</v>
      </c>
      <c r="P1511" s="9">
        <v>474.62799999999999</v>
      </c>
      <c r="Q1511" s="9">
        <f>Sales_Data17[[#This Row],[Line Total]]-(Sales_Data17[[#This Row],[Total Unit Cost]]*Sales_Data17[[#This Row],[Order Quantity]])</f>
        <v>723.24266666666654</v>
      </c>
      <c r="R1511" s="1" t="str">
        <f>TEXT(Sales_Data17[[#This Row],[OrderDate]],"MMM")</f>
        <v>Dec</v>
      </c>
      <c r="S1511" s="1" t="str">
        <f t="shared" si="23"/>
        <v>2012</v>
      </c>
    </row>
    <row r="1512" spans="1:19">
      <c r="A1512" t="s">
        <v>1535</v>
      </c>
      <c r="B1512" s="2">
        <v>41247</v>
      </c>
      <c r="C1512" s="2" t="str">
        <f>VLOOKUP(Sales_Data17[[#This Row],[Customer Name Index]],Customer_Data[#All],2,0)</f>
        <v>PEDIFIX, Corp</v>
      </c>
      <c r="D1512">
        <v>6</v>
      </c>
      <c r="E1512" t="s">
        <v>3</v>
      </c>
      <c r="F1512" t="s">
        <v>8168</v>
      </c>
      <c r="G1512" t="s">
        <v>8027</v>
      </c>
      <c r="H1512" t="str">
        <f>VLOOKUP(Sales_Data17[[#This Row],[Delivery Region Index]],Regions_Table[#All],2,0)</f>
        <v>New South Wales</v>
      </c>
      <c r="I1512" t="str">
        <f>VLOOKUP(Sales_Data17[[#This Row],[Delivery Region Index]],Regions_Table[#All],3,0)</f>
        <v>Nowra</v>
      </c>
      <c r="J1512">
        <v>17</v>
      </c>
      <c r="K1512">
        <v>3</v>
      </c>
      <c r="L1512" t="str">
        <f>VLOOKUP(Sales_Data17[[#This Row],[Product Description Index]],Products_Data[#All],2,0)</f>
        <v>Sunglasses</v>
      </c>
      <c r="M1512">
        <v>8</v>
      </c>
      <c r="N1512" s="9">
        <v>250.87777777777779</v>
      </c>
      <c r="O1512" s="9">
        <f>Sales_Data17[[#This Row],[Order Quantity]]*Sales_Data17[[#This Row],[Unit Price]]</f>
        <v>2007.0222222222224</v>
      </c>
      <c r="P1512" s="9">
        <v>140.49155555555558</v>
      </c>
      <c r="Q1512" s="9">
        <f>Sales_Data17[[#This Row],[Line Total]]-(Sales_Data17[[#This Row],[Total Unit Cost]]*Sales_Data17[[#This Row],[Order Quantity]])</f>
        <v>883.08977777777773</v>
      </c>
      <c r="R1512" s="1" t="str">
        <f>TEXT(Sales_Data17[[#This Row],[OrderDate]],"MMM")</f>
        <v>Dec</v>
      </c>
      <c r="S1512" s="1" t="str">
        <f t="shared" si="23"/>
        <v>2012</v>
      </c>
    </row>
    <row r="1513" spans="1:19">
      <c r="A1513" t="s">
        <v>1536</v>
      </c>
      <c r="B1513" s="2">
        <v>41247</v>
      </c>
      <c r="C1513" s="2" t="str">
        <f>VLOOKUP(Sales_Data17[[#This Row],[Customer Name Index]],Customer_Data[#All],2,0)</f>
        <v>Pacific Ltd</v>
      </c>
      <c r="D1513">
        <v>20</v>
      </c>
      <c r="E1513" t="s">
        <v>2</v>
      </c>
      <c r="F1513" t="s">
        <v>8168</v>
      </c>
      <c r="G1513" t="s">
        <v>8028</v>
      </c>
      <c r="H1513" t="str">
        <f>VLOOKUP(Sales_Data17[[#This Row],[Delivery Region Index]],Regions_Table[#All],2,0)</f>
        <v>Victoria</v>
      </c>
      <c r="I1513" t="str">
        <f>VLOOKUP(Sales_Data17[[#This Row],[Delivery Region Index]],Regions_Table[#All],3,0)</f>
        <v>Wangaratta</v>
      </c>
      <c r="J1513">
        <v>56</v>
      </c>
      <c r="K1513">
        <v>8</v>
      </c>
      <c r="L1513" t="str">
        <f>VLOOKUP(Sales_Data17[[#This Row],[Product Description Index]],Products_Data[#All],2,0)</f>
        <v>Shoes</v>
      </c>
      <c r="M1513">
        <v>7</v>
      </c>
      <c r="N1513" s="9">
        <v>439.22222222222223</v>
      </c>
      <c r="O1513" s="9">
        <f>Sales_Data17[[#This Row],[Order Quantity]]*Sales_Data17[[#This Row],[Unit Price]]</f>
        <v>3074.5555555555557</v>
      </c>
      <c r="P1513" s="9">
        <v>276.70999999999998</v>
      </c>
      <c r="Q1513" s="9">
        <f>Sales_Data17[[#This Row],[Line Total]]-(Sales_Data17[[#This Row],[Total Unit Cost]]*Sales_Data17[[#This Row],[Order Quantity]])</f>
        <v>1137.5855555555559</v>
      </c>
      <c r="R1513" s="1" t="str">
        <f>TEXT(Sales_Data17[[#This Row],[OrderDate]],"MMM")</f>
        <v>Dec</v>
      </c>
      <c r="S1513" s="1" t="str">
        <f t="shared" si="23"/>
        <v>2012</v>
      </c>
    </row>
    <row r="1514" spans="1:19">
      <c r="A1514" t="s">
        <v>1537</v>
      </c>
      <c r="B1514" s="2">
        <v>41247</v>
      </c>
      <c r="C1514" s="2" t="str">
        <f>VLOOKUP(Sales_Data17[[#This Row],[Customer Name Index]],Customer_Data[#All],2,0)</f>
        <v>ETUDE Ltd</v>
      </c>
      <c r="D1514">
        <v>4</v>
      </c>
      <c r="E1514" t="s">
        <v>3</v>
      </c>
      <c r="F1514" t="s">
        <v>8168</v>
      </c>
      <c r="G1514" t="s">
        <v>8027</v>
      </c>
      <c r="H1514" t="str">
        <f>VLOOKUP(Sales_Data17[[#This Row],[Delivery Region Index]],Regions_Table[#All],2,0)</f>
        <v>New South Wales</v>
      </c>
      <c r="I1514" t="str">
        <f>VLOOKUP(Sales_Data17[[#This Row],[Delivery Region Index]],Regions_Table[#All],3,0)</f>
        <v>Grafton</v>
      </c>
      <c r="J1514">
        <v>11</v>
      </c>
      <c r="K1514">
        <v>2</v>
      </c>
      <c r="L1514" t="str">
        <f>VLOOKUP(Sales_Data17[[#This Row],[Product Description Index]],Products_Data[#All],2,0)</f>
        <v>Pants</v>
      </c>
      <c r="M1514">
        <v>5</v>
      </c>
      <c r="N1514" s="9">
        <v>101.98888888888888</v>
      </c>
      <c r="O1514" s="9">
        <f>Sales_Data17[[#This Row],[Order Quantity]]*Sales_Data17[[#This Row],[Unit Price]]</f>
        <v>509.9444444444444</v>
      </c>
      <c r="P1514" s="9">
        <v>82.611000000000004</v>
      </c>
      <c r="Q1514" s="9">
        <f>Sales_Data17[[#This Row],[Line Total]]-(Sales_Data17[[#This Row],[Total Unit Cost]]*Sales_Data17[[#This Row],[Order Quantity]])</f>
        <v>96.889444444444393</v>
      </c>
      <c r="R1514" s="1" t="str">
        <f>TEXT(Sales_Data17[[#This Row],[OrderDate]],"MMM")</f>
        <v>Dec</v>
      </c>
      <c r="S1514" s="1" t="str">
        <f t="shared" si="23"/>
        <v>2012</v>
      </c>
    </row>
    <row r="1515" spans="1:19">
      <c r="A1515" t="s">
        <v>1538</v>
      </c>
      <c r="B1515" s="2">
        <v>41247</v>
      </c>
      <c r="C1515" s="2" t="str">
        <f>VLOOKUP(Sales_Data17[[#This Row],[Customer Name Index]],Customer_Data[#All],2,0)</f>
        <v xml:space="preserve">Linde </v>
      </c>
      <c r="D1515">
        <v>14</v>
      </c>
      <c r="E1515" t="s">
        <v>2</v>
      </c>
      <c r="F1515" t="s">
        <v>8168</v>
      </c>
      <c r="G1515" t="s">
        <v>8026</v>
      </c>
      <c r="H1515" t="str">
        <f>VLOOKUP(Sales_Data17[[#This Row],[Delivery Region Index]],Regions_Table[#All],2,0)</f>
        <v>Queensland</v>
      </c>
      <c r="I1515" t="str">
        <f>VLOOKUP(Sales_Data17[[#This Row],[Delivery Region Index]],Regions_Table[#All],3,0)</f>
        <v>Mount Isa</v>
      </c>
      <c r="J1515">
        <v>38</v>
      </c>
      <c r="K1515">
        <v>6</v>
      </c>
      <c r="L1515" t="str">
        <f>VLOOKUP(Sales_Data17[[#This Row],[Product Description Index]],Products_Data[#All],2,0)</f>
        <v>Socks</v>
      </c>
      <c r="M1515">
        <v>1</v>
      </c>
      <c r="N1515" s="9">
        <v>80.400000000000006</v>
      </c>
      <c r="O1515" s="9">
        <f>Sales_Data17[[#This Row],[Order Quantity]]*Sales_Data17[[#This Row],[Unit Price]]</f>
        <v>80.400000000000006</v>
      </c>
      <c r="P1515" s="9">
        <v>41.808000000000007</v>
      </c>
      <c r="Q1515" s="9">
        <f>Sales_Data17[[#This Row],[Line Total]]-(Sales_Data17[[#This Row],[Total Unit Cost]]*Sales_Data17[[#This Row],[Order Quantity]])</f>
        <v>38.591999999999999</v>
      </c>
      <c r="R1515" s="1" t="str">
        <f>TEXT(Sales_Data17[[#This Row],[OrderDate]],"MMM")</f>
        <v>Dec</v>
      </c>
      <c r="S1515" s="1" t="str">
        <f t="shared" si="23"/>
        <v>2012</v>
      </c>
    </row>
    <row r="1516" spans="1:19">
      <c r="A1516" t="s">
        <v>1539</v>
      </c>
      <c r="B1516" s="2">
        <v>41247</v>
      </c>
      <c r="C1516" s="2" t="str">
        <f>VLOOKUP(Sales_Data17[[#This Row],[Customer Name Index]],Customer_Data[#All],2,0)</f>
        <v>Avon Corp</v>
      </c>
      <c r="D1516">
        <v>1</v>
      </c>
      <c r="E1516" t="s">
        <v>4</v>
      </c>
      <c r="F1516" t="s">
        <v>8168</v>
      </c>
      <c r="G1516" t="s">
        <v>8027</v>
      </c>
      <c r="H1516" t="str">
        <f>VLOOKUP(Sales_Data17[[#This Row],[Delivery Region Index]],Regions_Table[#All],2,0)</f>
        <v>New South Wales</v>
      </c>
      <c r="I1516" t="str">
        <f>VLOOKUP(Sales_Data17[[#This Row],[Delivery Region Index]],Regions_Table[#All],3,0)</f>
        <v>Armidale</v>
      </c>
      <c r="J1516">
        <v>3</v>
      </c>
      <c r="K1516">
        <v>1</v>
      </c>
      <c r="L1516" t="str">
        <f>VLOOKUP(Sales_Data17[[#This Row],[Product Description Index]],Products_Data[#All],2,0)</f>
        <v>Shirts</v>
      </c>
      <c r="M1516">
        <v>1</v>
      </c>
      <c r="N1516" s="9">
        <v>397.53333333333336</v>
      </c>
      <c r="O1516" s="9">
        <f>Sales_Data17[[#This Row],[Order Quantity]]*Sales_Data17[[#This Row],[Unit Price]]</f>
        <v>397.53333333333336</v>
      </c>
      <c r="P1516" s="9">
        <v>159.01333333333335</v>
      </c>
      <c r="Q1516" s="9">
        <f>Sales_Data17[[#This Row],[Line Total]]-(Sales_Data17[[#This Row],[Total Unit Cost]]*Sales_Data17[[#This Row],[Order Quantity]])</f>
        <v>238.52</v>
      </c>
      <c r="R1516" s="1" t="str">
        <f>TEXT(Sales_Data17[[#This Row],[OrderDate]],"MMM")</f>
        <v>Dec</v>
      </c>
      <c r="S1516" s="1" t="str">
        <f t="shared" si="23"/>
        <v>2012</v>
      </c>
    </row>
    <row r="1517" spans="1:19">
      <c r="A1517" t="s">
        <v>1540</v>
      </c>
      <c r="B1517" s="2">
        <v>41248</v>
      </c>
      <c r="C1517" s="2" t="str">
        <f>VLOOKUP(Sales_Data17[[#This Row],[Customer Name Index]],Customer_Data[#All],2,0)</f>
        <v>Eminence Corp</v>
      </c>
      <c r="D1517">
        <v>18</v>
      </c>
      <c r="E1517" t="s">
        <v>4</v>
      </c>
      <c r="F1517" t="s">
        <v>8168</v>
      </c>
      <c r="G1517" t="s">
        <v>8025</v>
      </c>
      <c r="H1517" t="str">
        <f>VLOOKUP(Sales_Data17[[#This Row],[Delivery Region Index]],Regions_Table[#All],2,0)</f>
        <v>Victoria</v>
      </c>
      <c r="I1517" t="str">
        <f>VLOOKUP(Sales_Data17[[#This Row],[Delivery Region Index]],Regions_Table[#All],3,0)</f>
        <v>Geelong</v>
      </c>
      <c r="J1517">
        <v>51</v>
      </c>
      <c r="K1517">
        <v>8</v>
      </c>
      <c r="L1517" t="str">
        <f>VLOOKUP(Sales_Data17[[#This Row],[Product Description Index]],Products_Data[#All],2,0)</f>
        <v>Shoes</v>
      </c>
      <c r="M1517">
        <v>1</v>
      </c>
      <c r="N1517" s="9">
        <v>193.55555555555554</v>
      </c>
      <c r="O1517" s="9">
        <f>Sales_Data17[[#This Row],[Order Quantity]]*Sales_Data17[[#This Row],[Unit Price]]</f>
        <v>193.55555555555554</v>
      </c>
      <c r="P1517" s="9">
        <v>154.84444444444446</v>
      </c>
      <c r="Q1517" s="9">
        <f>Sales_Data17[[#This Row],[Line Total]]-(Sales_Data17[[#This Row],[Total Unit Cost]]*Sales_Data17[[#This Row],[Order Quantity]])</f>
        <v>38.71111111111108</v>
      </c>
      <c r="R1517" s="1" t="str">
        <f>TEXT(Sales_Data17[[#This Row],[OrderDate]],"MMM")</f>
        <v>Dec</v>
      </c>
      <c r="S1517" s="1" t="str">
        <f t="shared" si="23"/>
        <v>2012</v>
      </c>
    </row>
    <row r="1518" spans="1:19">
      <c r="A1518" t="s">
        <v>1541</v>
      </c>
      <c r="B1518" s="2">
        <v>41248</v>
      </c>
      <c r="C1518" s="2" t="str">
        <f>VLOOKUP(Sales_Data17[[#This Row],[Customer Name Index]],Customer_Data[#All],2,0)</f>
        <v xml:space="preserve">WakeFern </v>
      </c>
      <c r="D1518">
        <v>2</v>
      </c>
      <c r="E1518" t="s">
        <v>4</v>
      </c>
      <c r="F1518" t="s">
        <v>8168</v>
      </c>
      <c r="G1518" t="s">
        <v>8027</v>
      </c>
      <c r="H1518" t="str">
        <f>VLOOKUP(Sales_Data17[[#This Row],[Delivery Region Index]],Regions_Table[#All],2,0)</f>
        <v>New South Wales</v>
      </c>
      <c r="I1518" t="str">
        <f>VLOOKUP(Sales_Data17[[#This Row],[Delivery Region Index]],Regions_Table[#All],3,0)</f>
        <v>Bathurst</v>
      </c>
      <c r="J1518">
        <v>4</v>
      </c>
      <c r="K1518">
        <v>1</v>
      </c>
      <c r="L1518" t="str">
        <f>VLOOKUP(Sales_Data17[[#This Row],[Product Description Index]],Products_Data[#All],2,0)</f>
        <v>Shirts</v>
      </c>
      <c r="M1518">
        <v>7</v>
      </c>
      <c r="N1518" s="9">
        <v>27.544444444444444</v>
      </c>
      <c r="O1518" s="9">
        <f>Sales_Data17[[#This Row],[Order Quantity]]*Sales_Data17[[#This Row],[Unit Price]]</f>
        <v>192.8111111111111</v>
      </c>
      <c r="P1518" s="9">
        <v>11.017777777777779</v>
      </c>
      <c r="Q1518" s="9">
        <f>Sales_Data17[[#This Row],[Line Total]]-(Sales_Data17[[#This Row],[Total Unit Cost]]*Sales_Data17[[#This Row],[Order Quantity]])</f>
        <v>115.68666666666665</v>
      </c>
      <c r="R1518" s="1" t="str">
        <f>TEXT(Sales_Data17[[#This Row],[OrderDate]],"MMM")</f>
        <v>Dec</v>
      </c>
      <c r="S1518" s="1" t="str">
        <f t="shared" si="23"/>
        <v>2012</v>
      </c>
    </row>
    <row r="1519" spans="1:19">
      <c r="A1519" t="s">
        <v>1542</v>
      </c>
      <c r="B1519" s="2">
        <v>41248</v>
      </c>
      <c r="C1519" s="2" t="str">
        <f>VLOOKUP(Sales_Data17[[#This Row],[Customer Name Index]],Customer_Data[#All],2,0)</f>
        <v>21st Ltd</v>
      </c>
      <c r="D1519">
        <v>10</v>
      </c>
      <c r="E1519" t="s">
        <v>4</v>
      </c>
      <c r="F1519" t="s">
        <v>8168</v>
      </c>
      <c r="G1519" t="s">
        <v>8026</v>
      </c>
      <c r="H1519" t="str">
        <f>VLOOKUP(Sales_Data17[[#This Row],[Delivery Region Index]],Regions_Table[#All],2,0)</f>
        <v>Queensland</v>
      </c>
      <c r="I1519" t="str">
        <f>VLOOKUP(Sales_Data17[[#This Row],[Delivery Region Index]],Regions_Table[#All],3,0)</f>
        <v>Charters Towers</v>
      </c>
      <c r="J1519">
        <v>29</v>
      </c>
      <c r="K1519">
        <v>4</v>
      </c>
      <c r="L1519" t="str">
        <f>VLOOKUP(Sales_Data17[[#This Row],[Product Description Index]],Products_Data[#All],2,0)</f>
        <v>Jeans</v>
      </c>
      <c r="M1519">
        <v>1</v>
      </c>
      <c r="N1519" s="9">
        <v>195.78888888888889</v>
      </c>
      <c r="O1519" s="9">
        <f>Sales_Data17[[#This Row],[Order Quantity]]*Sales_Data17[[#This Row],[Unit Price]]</f>
        <v>195.78888888888889</v>
      </c>
      <c r="P1519" s="9">
        <v>129.22066666666669</v>
      </c>
      <c r="Q1519" s="9">
        <f>Sales_Data17[[#This Row],[Line Total]]-(Sales_Data17[[#This Row],[Total Unit Cost]]*Sales_Data17[[#This Row],[Order Quantity]])</f>
        <v>66.568222222222204</v>
      </c>
      <c r="R1519" s="1" t="str">
        <f>TEXT(Sales_Data17[[#This Row],[OrderDate]],"MMM")</f>
        <v>Dec</v>
      </c>
      <c r="S1519" s="1" t="str">
        <f t="shared" si="23"/>
        <v>2012</v>
      </c>
    </row>
    <row r="1520" spans="1:19">
      <c r="A1520" t="s">
        <v>1543</v>
      </c>
      <c r="B1520" s="2">
        <v>41249</v>
      </c>
      <c r="C1520" s="2" t="str">
        <f>VLOOKUP(Sales_Data17[[#This Row],[Customer Name Index]],Customer_Data[#All],2,0)</f>
        <v>21st Ltd</v>
      </c>
      <c r="D1520">
        <v>10</v>
      </c>
      <c r="E1520" t="s">
        <v>3</v>
      </c>
      <c r="F1520" t="s">
        <v>8168</v>
      </c>
      <c r="G1520" t="s">
        <v>8026</v>
      </c>
      <c r="H1520" t="str">
        <f>VLOOKUP(Sales_Data17[[#This Row],[Delivery Region Index]],Regions_Table[#All],2,0)</f>
        <v>Queensland</v>
      </c>
      <c r="I1520" t="str">
        <f>VLOOKUP(Sales_Data17[[#This Row],[Delivery Region Index]],Regions_Table[#All],3,0)</f>
        <v>Cairns</v>
      </c>
      <c r="J1520">
        <v>28</v>
      </c>
      <c r="K1520">
        <v>4</v>
      </c>
      <c r="L1520" t="str">
        <f>VLOOKUP(Sales_Data17[[#This Row],[Product Description Index]],Products_Data[#All],2,0)</f>
        <v>Jeans</v>
      </c>
      <c r="M1520">
        <v>2</v>
      </c>
      <c r="N1520" s="9">
        <v>110.17777777777778</v>
      </c>
      <c r="O1520" s="9">
        <f>Sales_Data17[[#This Row],[Order Quantity]]*Sales_Data17[[#This Row],[Unit Price]]</f>
        <v>220.35555555555555</v>
      </c>
      <c r="P1520" s="9">
        <v>69.411999999999992</v>
      </c>
      <c r="Q1520" s="9">
        <f>Sales_Data17[[#This Row],[Line Total]]-(Sales_Data17[[#This Row],[Total Unit Cost]]*Sales_Data17[[#This Row],[Order Quantity]])</f>
        <v>81.53155555555557</v>
      </c>
      <c r="R1520" s="1" t="str">
        <f>TEXT(Sales_Data17[[#This Row],[OrderDate]],"MMM")</f>
        <v>Dec</v>
      </c>
      <c r="S1520" s="1" t="str">
        <f t="shared" si="23"/>
        <v>2012</v>
      </c>
    </row>
    <row r="1521" spans="1:19">
      <c r="A1521" t="s">
        <v>1544</v>
      </c>
      <c r="B1521" s="2">
        <v>41249</v>
      </c>
      <c r="C1521" s="2" t="str">
        <f>VLOOKUP(Sales_Data17[[#This Row],[Customer Name Index]],Customer_Data[#All],2,0)</f>
        <v>Elorac, Corp</v>
      </c>
      <c r="D1521">
        <v>3</v>
      </c>
      <c r="E1521" t="s">
        <v>3</v>
      </c>
      <c r="F1521" t="s">
        <v>8168</v>
      </c>
      <c r="G1521" t="s">
        <v>8027</v>
      </c>
      <c r="H1521" t="str">
        <f>VLOOKUP(Sales_Data17[[#This Row],[Delivery Region Index]],Regions_Table[#All],2,0)</f>
        <v>New South Wales</v>
      </c>
      <c r="I1521" t="str">
        <f>VLOOKUP(Sales_Data17[[#This Row],[Delivery Region Index]],Regions_Table[#All],3,0)</f>
        <v>Coffs Harbour</v>
      </c>
      <c r="J1521">
        <v>7</v>
      </c>
      <c r="K1521">
        <v>1</v>
      </c>
      <c r="L1521" t="str">
        <f>VLOOKUP(Sales_Data17[[#This Row],[Product Description Index]],Products_Data[#All],2,0)</f>
        <v>Shirts</v>
      </c>
      <c r="M1521">
        <v>3</v>
      </c>
      <c r="N1521" s="9">
        <v>118.36666666666666</v>
      </c>
      <c r="O1521" s="9">
        <f>Sales_Data17[[#This Row],[Order Quantity]]*Sales_Data17[[#This Row],[Unit Price]]</f>
        <v>355.09999999999997</v>
      </c>
      <c r="P1521" s="9">
        <v>79.305666666666667</v>
      </c>
      <c r="Q1521" s="9">
        <f>Sales_Data17[[#This Row],[Line Total]]-(Sales_Data17[[#This Row],[Total Unit Cost]]*Sales_Data17[[#This Row],[Order Quantity]])</f>
        <v>117.18299999999996</v>
      </c>
      <c r="R1521" s="1" t="str">
        <f>TEXT(Sales_Data17[[#This Row],[OrderDate]],"MMM")</f>
        <v>Dec</v>
      </c>
      <c r="S1521" s="1" t="str">
        <f t="shared" si="23"/>
        <v>2012</v>
      </c>
    </row>
    <row r="1522" spans="1:19">
      <c r="A1522" t="s">
        <v>1545</v>
      </c>
      <c r="B1522" s="2">
        <v>41249</v>
      </c>
      <c r="C1522" s="2" t="str">
        <f>VLOOKUP(Sales_Data17[[#This Row],[Customer Name Index]],Customer_Data[#All],2,0)</f>
        <v xml:space="preserve">WakeFern </v>
      </c>
      <c r="D1522">
        <v>2</v>
      </c>
      <c r="E1522" t="s">
        <v>4</v>
      </c>
      <c r="F1522" t="s">
        <v>8168</v>
      </c>
      <c r="G1522" t="s">
        <v>8027</v>
      </c>
      <c r="H1522" t="str">
        <f>VLOOKUP(Sales_Data17[[#This Row],[Delivery Region Index]],Regions_Table[#All],2,0)</f>
        <v>New South Wales</v>
      </c>
      <c r="I1522" t="str">
        <f>VLOOKUP(Sales_Data17[[#This Row],[Delivery Region Index]],Regions_Table[#All],3,0)</f>
        <v>Cessnock</v>
      </c>
      <c r="J1522">
        <v>6</v>
      </c>
      <c r="K1522">
        <v>1</v>
      </c>
      <c r="L1522" t="str">
        <f>VLOOKUP(Sales_Data17[[#This Row],[Product Description Index]],Products_Data[#All],2,0)</f>
        <v>Shirts</v>
      </c>
      <c r="M1522">
        <v>3</v>
      </c>
      <c r="N1522" s="9">
        <v>128.04444444444445</v>
      </c>
      <c r="O1522" s="9">
        <f>Sales_Data17[[#This Row],[Order Quantity]]*Sales_Data17[[#This Row],[Unit Price]]</f>
        <v>384.13333333333333</v>
      </c>
      <c r="P1522" s="9">
        <v>85.789777777777786</v>
      </c>
      <c r="Q1522" s="9">
        <f>Sales_Data17[[#This Row],[Line Total]]-(Sales_Data17[[#This Row],[Total Unit Cost]]*Sales_Data17[[#This Row],[Order Quantity]])</f>
        <v>126.76399999999995</v>
      </c>
      <c r="R1522" s="1" t="str">
        <f>TEXT(Sales_Data17[[#This Row],[OrderDate]],"MMM")</f>
        <v>Dec</v>
      </c>
      <c r="S1522" s="1" t="str">
        <f t="shared" si="23"/>
        <v>2012</v>
      </c>
    </row>
    <row r="1523" spans="1:19">
      <c r="A1523" t="s">
        <v>1546</v>
      </c>
      <c r="B1523" s="2">
        <v>41249</v>
      </c>
      <c r="C1523" s="2" t="str">
        <f>VLOOKUP(Sales_Data17[[#This Row],[Customer Name Index]],Customer_Data[#All],2,0)</f>
        <v>Medsep Group</v>
      </c>
      <c r="D1523">
        <v>8</v>
      </c>
      <c r="E1523" t="s">
        <v>4</v>
      </c>
      <c r="F1523" t="s">
        <v>8168</v>
      </c>
      <c r="G1523" t="s">
        <v>8027</v>
      </c>
      <c r="H1523" t="str">
        <f>VLOOKUP(Sales_Data17[[#This Row],[Delivery Region Index]],Regions_Table[#All],2,0)</f>
        <v>New South Wales</v>
      </c>
      <c r="I1523" t="str">
        <f>VLOOKUP(Sales_Data17[[#This Row],[Delivery Region Index]],Regions_Table[#All],3,0)</f>
        <v>Tweed Heads</v>
      </c>
      <c r="J1523">
        <v>22</v>
      </c>
      <c r="K1523">
        <v>3</v>
      </c>
      <c r="L1523" t="str">
        <f>VLOOKUP(Sales_Data17[[#This Row],[Product Description Index]],Products_Data[#All],2,0)</f>
        <v>Sunglasses</v>
      </c>
      <c r="M1523">
        <v>7</v>
      </c>
      <c r="N1523" s="9">
        <v>323.83333333333331</v>
      </c>
      <c r="O1523" s="9">
        <f>Sales_Data17[[#This Row],[Order Quantity]]*Sales_Data17[[#This Row],[Unit Price]]</f>
        <v>2266.833333333333</v>
      </c>
      <c r="P1523" s="9">
        <v>272.02</v>
      </c>
      <c r="Q1523" s="9">
        <f>Sales_Data17[[#This Row],[Line Total]]-(Sales_Data17[[#This Row],[Total Unit Cost]]*Sales_Data17[[#This Row],[Order Quantity]])</f>
        <v>362.69333333333316</v>
      </c>
      <c r="R1523" s="1" t="str">
        <f>TEXT(Sales_Data17[[#This Row],[OrderDate]],"MMM")</f>
        <v>Dec</v>
      </c>
      <c r="S1523" s="1" t="str">
        <f t="shared" si="23"/>
        <v>2012</v>
      </c>
    </row>
    <row r="1524" spans="1:19">
      <c r="A1524" t="s">
        <v>1547</v>
      </c>
      <c r="B1524" s="2">
        <v>41249</v>
      </c>
      <c r="C1524" s="2" t="str">
        <f>VLOOKUP(Sales_Data17[[#This Row],[Customer Name Index]],Customer_Data[#All],2,0)</f>
        <v xml:space="preserve">WakeFern </v>
      </c>
      <c r="D1524">
        <v>2</v>
      </c>
      <c r="E1524" t="s">
        <v>3</v>
      </c>
      <c r="F1524" t="s">
        <v>8168</v>
      </c>
      <c r="G1524" t="s">
        <v>8027</v>
      </c>
      <c r="H1524" t="str">
        <f>VLOOKUP(Sales_Data17[[#This Row],[Delivery Region Index]],Regions_Table[#All],2,0)</f>
        <v>New South Wales</v>
      </c>
      <c r="I1524" t="str">
        <f>VLOOKUP(Sales_Data17[[#This Row],[Delivery Region Index]],Regions_Table[#All],3,0)</f>
        <v>Bathurst</v>
      </c>
      <c r="J1524">
        <v>4</v>
      </c>
      <c r="K1524">
        <v>1</v>
      </c>
      <c r="L1524" t="str">
        <f>VLOOKUP(Sales_Data17[[#This Row],[Product Description Index]],Products_Data[#All],2,0)</f>
        <v>Shirts</v>
      </c>
      <c r="M1524">
        <v>5</v>
      </c>
      <c r="N1524" s="9">
        <v>582.15555555555557</v>
      </c>
      <c r="O1524" s="9">
        <f>Sales_Data17[[#This Row],[Order Quantity]]*Sales_Data17[[#This Row],[Unit Price]]</f>
        <v>2910.7777777777778</v>
      </c>
      <c r="P1524" s="9">
        <v>291.07777777777778</v>
      </c>
      <c r="Q1524" s="9">
        <f>Sales_Data17[[#This Row],[Line Total]]-(Sales_Data17[[#This Row],[Total Unit Cost]]*Sales_Data17[[#This Row],[Order Quantity]])</f>
        <v>1455.3888888888889</v>
      </c>
      <c r="R1524" s="1" t="str">
        <f>TEXT(Sales_Data17[[#This Row],[OrderDate]],"MMM")</f>
        <v>Dec</v>
      </c>
      <c r="S1524" s="1" t="str">
        <f t="shared" si="23"/>
        <v>2012</v>
      </c>
    </row>
    <row r="1525" spans="1:19">
      <c r="A1525" t="s">
        <v>1548</v>
      </c>
      <c r="B1525" s="2">
        <v>41249</v>
      </c>
      <c r="C1525" s="2" t="str">
        <f>VLOOKUP(Sales_Data17[[#This Row],[Customer Name Index]],Customer_Data[#All],2,0)</f>
        <v>Pacific Ltd</v>
      </c>
      <c r="D1525">
        <v>20</v>
      </c>
      <c r="E1525" t="s">
        <v>4</v>
      </c>
      <c r="F1525" t="s">
        <v>8168</v>
      </c>
      <c r="G1525" t="s">
        <v>8028</v>
      </c>
      <c r="H1525" t="str">
        <f>VLOOKUP(Sales_Data17[[#This Row],[Delivery Region Index]],Regions_Table[#All],2,0)</f>
        <v>Victoria</v>
      </c>
      <c r="I1525" t="str">
        <f>VLOOKUP(Sales_Data17[[#This Row],[Delivery Region Index]],Regions_Table[#All],3,0)</f>
        <v>Wangaratta</v>
      </c>
      <c r="J1525">
        <v>56</v>
      </c>
      <c r="K1525">
        <v>8</v>
      </c>
      <c r="L1525" t="str">
        <f>VLOOKUP(Sales_Data17[[#This Row],[Product Description Index]],Products_Data[#All],2,0)</f>
        <v>Shoes</v>
      </c>
      <c r="M1525">
        <v>5</v>
      </c>
      <c r="N1525" s="9">
        <v>126.55555555555556</v>
      </c>
      <c r="O1525" s="9">
        <f>Sales_Data17[[#This Row],[Order Quantity]]*Sales_Data17[[#This Row],[Unit Price]]</f>
        <v>632.77777777777783</v>
      </c>
      <c r="P1525" s="9">
        <v>107.57222222222222</v>
      </c>
      <c r="Q1525" s="9">
        <f>Sales_Data17[[#This Row],[Line Total]]-(Sales_Data17[[#This Row],[Total Unit Cost]]*Sales_Data17[[#This Row],[Order Quantity]])</f>
        <v>94.916666666666742</v>
      </c>
      <c r="R1525" s="1" t="str">
        <f>TEXT(Sales_Data17[[#This Row],[OrderDate]],"MMM")</f>
        <v>Dec</v>
      </c>
      <c r="S1525" s="1" t="str">
        <f t="shared" si="23"/>
        <v>2012</v>
      </c>
    </row>
    <row r="1526" spans="1:19">
      <c r="A1526" t="s">
        <v>1549</v>
      </c>
      <c r="B1526" s="2">
        <v>41250</v>
      </c>
      <c r="C1526" s="2" t="str">
        <f>VLOOKUP(Sales_Data17[[#This Row],[Customer Name Index]],Customer_Data[#All],2,0)</f>
        <v>Pacific Ltd</v>
      </c>
      <c r="D1526">
        <v>20</v>
      </c>
      <c r="E1526" t="s">
        <v>2</v>
      </c>
      <c r="F1526" t="s">
        <v>8168</v>
      </c>
      <c r="G1526" t="s">
        <v>8028</v>
      </c>
      <c r="H1526" t="str">
        <f>VLOOKUP(Sales_Data17[[#This Row],[Delivery Region Index]],Regions_Table[#All],2,0)</f>
        <v>Victoria</v>
      </c>
      <c r="I1526" t="str">
        <f>VLOOKUP(Sales_Data17[[#This Row],[Delivery Region Index]],Regions_Table[#All],3,0)</f>
        <v>Wodonga</v>
      </c>
      <c r="J1526">
        <v>58</v>
      </c>
      <c r="K1526">
        <v>8</v>
      </c>
      <c r="L1526" t="str">
        <f>VLOOKUP(Sales_Data17[[#This Row],[Product Description Index]],Products_Data[#All],2,0)</f>
        <v>Shoes</v>
      </c>
      <c r="M1526">
        <v>5</v>
      </c>
      <c r="N1526" s="9">
        <v>223.33333333333334</v>
      </c>
      <c r="O1526" s="9">
        <f>Sales_Data17[[#This Row],[Order Quantity]]*Sales_Data17[[#This Row],[Unit Price]]</f>
        <v>1116.6666666666667</v>
      </c>
      <c r="P1526" s="9">
        <v>187.6</v>
      </c>
      <c r="Q1526" s="9">
        <f>Sales_Data17[[#This Row],[Line Total]]-(Sales_Data17[[#This Row],[Total Unit Cost]]*Sales_Data17[[#This Row],[Order Quantity]])</f>
        <v>178.66666666666674</v>
      </c>
      <c r="R1526" s="1" t="str">
        <f>TEXT(Sales_Data17[[#This Row],[OrderDate]],"MMM")</f>
        <v>Dec</v>
      </c>
      <c r="S1526" s="1" t="str">
        <f t="shared" si="23"/>
        <v>2012</v>
      </c>
    </row>
    <row r="1527" spans="1:19">
      <c r="A1527" t="s">
        <v>1550</v>
      </c>
      <c r="B1527" s="2">
        <v>41250</v>
      </c>
      <c r="C1527" s="2" t="str">
        <f>VLOOKUP(Sales_Data17[[#This Row],[Customer Name Index]],Customer_Data[#All],2,0)</f>
        <v xml:space="preserve">Medline </v>
      </c>
      <c r="D1527">
        <v>12</v>
      </c>
      <c r="E1527" t="s">
        <v>4</v>
      </c>
      <c r="F1527" t="s">
        <v>8168</v>
      </c>
      <c r="G1527" t="s">
        <v>8026</v>
      </c>
      <c r="H1527" t="str">
        <f>VLOOKUP(Sales_Data17[[#This Row],[Delivery Region Index]],Regions_Table[#All],2,0)</f>
        <v>Queensland</v>
      </c>
      <c r="I1527" t="str">
        <f>VLOOKUP(Sales_Data17[[#This Row],[Delivery Region Index]],Regions_Table[#All],3,0)</f>
        <v>Ipswich</v>
      </c>
      <c r="J1527">
        <v>34</v>
      </c>
      <c r="K1527">
        <v>5</v>
      </c>
      <c r="L1527" t="str">
        <f>VLOOKUP(Sales_Data17[[#This Row],[Product Description Index]],Products_Data[#All],2,0)</f>
        <v>Hats</v>
      </c>
      <c r="M1527">
        <v>2</v>
      </c>
      <c r="N1527" s="9">
        <v>129.53333333333333</v>
      </c>
      <c r="O1527" s="9">
        <f>Sales_Data17[[#This Row],[Order Quantity]]*Sales_Data17[[#This Row],[Unit Price]]</f>
        <v>259.06666666666666</v>
      </c>
      <c r="P1527" s="9">
        <v>81.605999999999995</v>
      </c>
      <c r="Q1527" s="9">
        <f>Sales_Data17[[#This Row],[Line Total]]-(Sales_Data17[[#This Row],[Total Unit Cost]]*Sales_Data17[[#This Row],[Order Quantity]])</f>
        <v>95.854666666666674</v>
      </c>
      <c r="R1527" s="1" t="str">
        <f>TEXT(Sales_Data17[[#This Row],[OrderDate]],"MMM")</f>
        <v>Dec</v>
      </c>
      <c r="S1527" s="1" t="str">
        <f t="shared" si="23"/>
        <v>2012</v>
      </c>
    </row>
    <row r="1528" spans="1:19">
      <c r="A1528" t="s">
        <v>1551</v>
      </c>
      <c r="B1528" s="2">
        <v>41250</v>
      </c>
      <c r="C1528" s="2" t="str">
        <f>VLOOKUP(Sales_Data17[[#This Row],[Customer Name Index]],Customer_Data[#All],2,0)</f>
        <v>Avon Corp</v>
      </c>
      <c r="D1528">
        <v>1</v>
      </c>
      <c r="E1528" t="s">
        <v>2</v>
      </c>
      <c r="F1528" t="s">
        <v>8168</v>
      </c>
      <c r="G1528" t="s">
        <v>8027</v>
      </c>
      <c r="H1528" t="str">
        <f>VLOOKUP(Sales_Data17[[#This Row],[Delivery Region Index]],Regions_Table[#All],2,0)</f>
        <v>New South Wales</v>
      </c>
      <c r="I1528" t="str">
        <f>VLOOKUP(Sales_Data17[[#This Row],[Delivery Region Index]],Regions_Table[#All],3,0)</f>
        <v>Sydney</v>
      </c>
      <c r="J1528">
        <v>1</v>
      </c>
      <c r="K1528">
        <v>1</v>
      </c>
      <c r="L1528" t="str">
        <f>VLOOKUP(Sales_Data17[[#This Row],[Product Description Index]],Products_Data[#All],2,0)</f>
        <v>Shirts</v>
      </c>
      <c r="M1528">
        <v>8</v>
      </c>
      <c r="N1528" s="9">
        <v>439.9666666666667</v>
      </c>
      <c r="O1528" s="9">
        <f>Sales_Data17[[#This Row],[Order Quantity]]*Sales_Data17[[#This Row],[Unit Price]]</f>
        <v>3519.7333333333336</v>
      </c>
      <c r="P1528" s="9">
        <v>334.37466666666671</v>
      </c>
      <c r="Q1528" s="9">
        <f>Sales_Data17[[#This Row],[Line Total]]-(Sales_Data17[[#This Row],[Total Unit Cost]]*Sales_Data17[[#This Row],[Order Quantity]])</f>
        <v>844.73599999999988</v>
      </c>
      <c r="R1528" s="1" t="str">
        <f>TEXT(Sales_Data17[[#This Row],[OrderDate]],"MMM")</f>
        <v>Dec</v>
      </c>
      <c r="S1528" s="1" t="str">
        <f t="shared" si="23"/>
        <v>2012</v>
      </c>
    </row>
    <row r="1529" spans="1:19">
      <c r="A1529" t="s">
        <v>1552</v>
      </c>
      <c r="B1529" s="2">
        <v>41251</v>
      </c>
      <c r="C1529" s="2" t="str">
        <f>VLOOKUP(Sales_Data17[[#This Row],[Customer Name Index]],Customer_Data[#All],2,0)</f>
        <v>Ole Group</v>
      </c>
      <c r="D1529">
        <v>13</v>
      </c>
      <c r="E1529" t="s">
        <v>4</v>
      </c>
      <c r="F1529" t="s">
        <v>8168</v>
      </c>
      <c r="G1529" t="s">
        <v>8026</v>
      </c>
      <c r="H1529" t="str">
        <f>VLOOKUP(Sales_Data17[[#This Row],[Delivery Region Index]],Regions_Table[#All],2,0)</f>
        <v>Queensland</v>
      </c>
      <c r="I1529" t="str">
        <f>VLOOKUP(Sales_Data17[[#This Row],[Delivery Region Index]],Regions_Table[#All],3,0)</f>
        <v>Mackay</v>
      </c>
      <c r="J1529">
        <v>36</v>
      </c>
      <c r="K1529">
        <v>5</v>
      </c>
      <c r="L1529" t="str">
        <f>VLOOKUP(Sales_Data17[[#This Row],[Product Description Index]],Products_Data[#All],2,0)</f>
        <v>Hats</v>
      </c>
      <c r="M1529">
        <v>9</v>
      </c>
      <c r="N1529" s="9">
        <v>288.84444444444443</v>
      </c>
      <c r="O1529" s="9">
        <f>Sales_Data17[[#This Row],[Order Quantity]]*Sales_Data17[[#This Row],[Unit Price]]</f>
        <v>2599.6</v>
      </c>
      <c r="P1529" s="9">
        <v>222.41022222222222</v>
      </c>
      <c r="Q1529" s="9">
        <f>Sales_Data17[[#This Row],[Line Total]]-(Sales_Data17[[#This Row],[Total Unit Cost]]*Sales_Data17[[#This Row],[Order Quantity]])</f>
        <v>597.9079999999999</v>
      </c>
      <c r="R1529" s="1" t="str">
        <f>TEXT(Sales_Data17[[#This Row],[OrderDate]],"MMM")</f>
        <v>Dec</v>
      </c>
      <c r="S1529" s="1" t="str">
        <f t="shared" si="23"/>
        <v>2012</v>
      </c>
    </row>
    <row r="1530" spans="1:19">
      <c r="A1530" t="s">
        <v>1553</v>
      </c>
      <c r="B1530" s="2">
        <v>41251</v>
      </c>
      <c r="C1530" s="2" t="str">
        <f>VLOOKUP(Sales_Data17[[#This Row],[Customer Name Index]],Customer_Data[#All],2,0)</f>
        <v>Rochester Ltd</v>
      </c>
      <c r="D1530">
        <v>15</v>
      </c>
      <c r="E1530" t="s">
        <v>2</v>
      </c>
      <c r="F1530" t="s">
        <v>8168</v>
      </c>
      <c r="G1530" t="s">
        <v>8025</v>
      </c>
      <c r="H1530" t="str">
        <f>VLOOKUP(Sales_Data17[[#This Row],[Delivery Region Index]],Regions_Table[#All],2,0)</f>
        <v>Queensland</v>
      </c>
      <c r="I1530" t="str">
        <f>VLOOKUP(Sales_Data17[[#This Row],[Delivery Region Index]],Regions_Table[#All],3,0)</f>
        <v>Toowoomba</v>
      </c>
      <c r="J1530">
        <v>44</v>
      </c>
      <c r="K1530">
        <v>6</v>
      </c>
      <c r="L1530" t="str">
        <f>VLOOKUP(Sales_Data17[[#This Row],[Product Description Index]],Products_Data[#All],2,0)</f>
        <v>Socks</v>
      </c>
      <c r="M1530">
        <v>4</v>
      </c>
      <c r="N1530" s="9">
        <v>309.68888888888893</v>
      </c>
      <c r="O1530" s="9">
        <f>Sales_Data17[[#This Row],[Order Quantity]]*Sales_Data17[[#This Row],[Unit Price]]</f>
        <v>1238.7555555555557</v>
      </c>
      <c r="P1530" s="9">
        <v>139.36000000000001</v>
      </c>
      <c r="Q1530" s="9">
        <f>Sales_Data17[[#This Row],[Line Total]]-(Sales_Data17[[#This Row],[Total Unit Cost]]*Sales_Data17[[#This Row],[Order Quantity]])</f>
        <v>681.31555555555565</v>
      </c>
      <c r="R1530" s="1" t="str">
        <f>TEXT(Sales_Data17[[#This Row],[OrderDate]],"MMM")</f>
        <v>Dec</v>
      </c>
      <c r="S1530" s="1" t="str">
        <f t="shared" si="23"/>
        <v>2012</v>
      </c>
    </row>
    <row r="1531" spans="1:19">
      <c r="A1531" t="s">
        <v>1554</v>
      </c>
      <c r="B1531" s="2">
        <v>41251</v>
      </c>
      <c r="C1531" s="2" t="str">
        <f>VLOOKUP(Sales_Data17[[#This Row],[Customer Name Index]],Customer_Data[#All],2,0)</f>
        <v>Medsep Group</v>
      </c>
      <c r="D1531">
        <v>8</v>
      </c>
      <c r="E1531" t="s">
        <v>4</v>
      </c>
      <c r="F1531" t="s">
        <v>8168</v>
      </c>
      <c r="G1531" t="s">
        <v>8027</v>
      </c>
      <c r="H1531" t="str">
        <f>VLOOKUP(Sales_Data17[[#This Row],[Delivery Region Index]],Regions_Table[#All],2,0)</f>
        <v>New South Wales</v>
      </c>
      <c r="I1531" t="str">
        <f>VLOOKUP(Sales_Data17[[#This Row],[Delivery Region Index]],Regions_Table[#All],3,0)</f>
        <v>Wagga Wagga</v>
      </c>
      <c r="J1531">
        <v>23</v>
      </c>
      <c r="K1531">
        <v>4</v>
      </c>
      <c r="L1531" t="str">
        <f>VLOOKUP(Sales_Data17[[#This Row],[Product Description Index]],Products_Data[#All],2,0)</f>
        <v>Jeans</v>
      </c>
      <c r="M1531">
        <v>8</v>
      </c>
      <c r="N1531" s="9">
        <v>113.90000000000002</v>
      </c>
      <c r="O1531" s="9">
        <f>Sales_Data17[[#This Row],[Order Quantity]]*Sales_Data17[[#This Row],[Unit Price]]</f>
        <v>911.20000000000016</v>
      </c>
      <c r="P1531" s="9">
        <v>62.645000000000017</v>
      </c>
      <c r="Q1531" s="9">
        <f>Sales_Data17[[#This Row],[Line Total]]-(Sales_Data17[[#This Row],[Total Unit Cost]]*Sales_Data17[[#This Row],[Order Quantity]])</f>
        <v>410.04</v>
      </c>
      <c r="R1531" s="1" t="str">
        <f>TEXT(Sales_Data17[[#This Row],[OrderDate]],"MMM")</f>
        <v>Dec</v>
      </c>
      <c r="S1531" s="1" t="str">
        <f t="shared" si="23"/>
        <v>2012</v>
      </c>
    </row>
    <row r="1532" spans="1:19">
      <c r="A1532" t="s">
        <v>1555</v>
      </c>
      <c r="B1532" s="2">
        <v>41251</v>
      </c>
      <c r="C1532" s="2" t="str">
        <f>VLOOKUP(Sales_Data17[[#This Row],[Customer Name Index]],Customer_Data[#All],2,0)</f>
        <v xml:space="preserve">Medline </v>
      </c>
      <c r="D1532">
        <v>12</v>
      </c>
      <c r="E1532" t="s">
        <v>4</v>
      </c>
      <c r="F1532" t="s">
        <v>8168</v>
      </c>
      <c r="G1532" t="s">
        <v>8026</v>
      </c>
      <c r="H1532" t="str">
        <f>VLOOKUP(Sales_Data17[[#This Row],[Delivery Region Index]],Regions_Table[#All],2,0)</f>
        <v>Queensland</v>
      </c>
      <c r="I1532" t="str">
        <f>VLOOKUP(Sales_Data17[[#This Row],[Delivery Region Index]],Regions_Table[#All],3,0)</f>
        <v>Hervey Bay</v>
      </c>
      <c r="J1532">
        <v>33</v>
      </c>
      <c r="K1532">
        <v>5</v>
      </c>
      <c r="L1532" t="str">
        <f>VLOOKUP(Sales_Data17[[#This Row],[Product Description Index]],Products_Data[#All],2,0)</f>
        <v>Hats</v>
      </c>
      <c r="M1532">
        <v>8</v>
      </c>
      <c r="N1532" s="9">
        <v>435.5</v>
      </c>
      <c r="O1532" s="9">
        <f>Sales_Data17[[#This Row],[Order Quantity]]*Sales_Data17[[#This Row],[Unit Price]]</f>
        <v>3484</v>
      </c>
      <c r="P1532" s="9">
        <v>322.27</v>
      </c>
      <c r="Q1532" s="9">
        <f>Sales_Data17[[#This Row],[Line Total]]-(Sales_Data17[[#This Row],[Total Unit Cost]]*Sales_Data17[[#This Row],[Order Quantity]])</f>
        <v>905.84000000000015</v>
      </c>
      <c r="R1532" s="1" t="str">
        <f>TEXT(Sales_Data17[[#This Row],[OrderDate]],"MMM")</f>
        <v>Dec</v>
      </c>
      <c r="S1532" s="1" t="str">
        <f t="shared" si="23"/>
        <v>2012</v>
      </c>
    </row>
    <row r="1533" spans="1:19">
      <c r="A1533" t="s">
        <v>1556</v>
      </c>
      <c r="B1533" s="2">
        <v>41251</v>
      </c>
      <c r="C1533" s="2" t="str">
        <f>VLOOKUP(Sales_Data17[[#This Row],[Customer Name Index]],Customer_Data[#All],2,0)</f>
        <v>ETUDE Ltd</v>
      </c>
      <c r="D1533">
        <v>4</v>
      </c>
      <c r="E1533" t="s">
        <v>3</v>
      </c>
      <c r="F1533" t="s">
        <v>8168</v>
      </c>
      <c r="G1533" t="s">
        <v>8027</v>
      </c>
      <c r="H1533" t="str">
        <f>VLOOKUP(Sales_Data17[[#This Row],[Delivery Region Index]],Regions_Table[#All],2,0)</f>
        <v>New South Wales</v>
      </c>
      <c r="I1533" t="str">
        <f>VLOOKUP(Sales_Data17[[#This Row],[Delivery Region Index]],Regions_Table[#All],3,0)</f>
        <v>Goulburn</v>
      </c>
      <c r="J1533">
        <v>10</v>
      </c>
      <c r="K1533">
        <v>2</v>
      </c>
      <c r="L1533" t="str">
        <f>VLOOKUP(Sales_Data17[[#This Row],[Product Description Index]],Products_Data[#All],2,0)</f>
        <v>Pants</v>
      </c>
      <c r="M1533">
        <v>1</v>
      </c>
      <c r="N1533" s="9">
        <v>443.68888888888893</v>
      </c>
      <c r="O1533" s="9">
        <f>Sales_Data17[[#This Row],[Order Quantity]]*Sales_Data17[[#This Row],[Unit Price]]</f>
        <v>443.68888888888893</v>
      </c>
      <c r="P1533" s="9">
        <v>177.47555555555559</v>
      </c>
      <c r="Q1533" s="9">
        <f>Sales_Data17[[#This Row],[Line Total]]-(Sales_Data17[[#This Row],[Total Unit Cost]]*Sales_Data17[[#This Row],[Order Quantity]])</f>
        <v>266.21333333333337</v>
      </c>
      <c r="R1533" s="1" t="str">
        <f>TEXT(Sales_Data17[[#This Row],[OrderDate]],"MMM")</f>
        <v>Dec</v>
      </c>
      <c r="S1533" s="1" t="str">
        <f t="shared" si="23"/>
        <v>2012</v>
      </c>
    </row>
    <row r="1534" spans="1:19">
      <c r="A1534" t="s">
        <v>1557</v>
      </c>
      <c r="B1534" s="2">
        <v>41251</v>
      </c>
      <c r="C1534" s="2" t="str">
        <f>VLOOKUP(Sales_Data17[[#This Row],[Customer Name Index]],Customer_Data[#All],2,0)</f>
        <v xml:space="preserve">Linde </v>
      </c>
      <c r="D1534">
        <v>14</v>
      </c>
      <c r="E1534" t="s">
        <v>4</v>
      </c>
      <c r="F1534" t="s">
        <v>8168</v>
      </c>
      <c r="G1534" t="s">
        <v>8026</v>
      </c>
      <c r="H1534" t="str">
        <f>VLOOKUP(Sales_Data17[[#This Row],[Delivery Region Index]],Regions_Table[#All],2,0)</f>
        <v>Queensland</v>
      </c>
      <c r="I1534" t="str">
        <f>VLOOKUP(Sales_Data17[[#This Row],[Delivery Region Index]],Regions_Table[#All],3,0)</f>
        <v>Nambour</v>
      </c>
      <c r="J1534">
        <v>39</v>
      </c>
      <c r="K1534">
        <v>6</v>
      </c>
      <c r="L1534" t="str">
        <f>VLOOKUP(Sales_Data17[[#This Row],[Product Description Index]],Products_Data[#All],2,0)</f>
        <v>Socks</v>
      </c>
      <c r="M1534">
        <v>5</v>
      </c>
      <c r="N1534" s="9">
        <v>704.98888888888894</v>
      </c>
      <c r="O1534" s="9">
        <f>Sales_Data17[[#This Row],[Order Quantity]]*Sales_Data17[[#This Row],[Unit Price]]</f>
        <v>3524.9444444444448</v>
      </c>
      <c r="P1534" s="9">
        <v>472.34255555555563</v>
      </c>
      <c r="Q1534" s="9">
        <f>Sales_Data17[[#This Row],[Line Total]]-(Sales_Data17[[#This Row],[Total Unit Cost]]*Sales_Data17[[#This Row],[Order Quantity]])</f>
        <v>1163.2316666666666</v>
      </c>
      <c r="R1534" s="1" t="str">
        <f>TEXT(Sales_Data17[[#This Row],[OrderDate]],"MMM")</f>
        <v>Dec</v>
      </c>
      <c r="S1534" s="1" t="str">
        <f t="shared" si="23"/>
        <v>2012</v>
      </c>
    </row>
    <row r="1535" spans="1:19">
      <c r="A1535" t="s">
        <v>1558</v>
      </c>
      <c r="B1535" s="2">
        <v>41251</v>
      </c>
      <c r="C1535" s="2" t="str">
        <f>VLOOKUP(Sales_Data17[[#This Row],[Customer Name Index]],Customer_Data[#All],2,0)</f>
        <v>Procter Corp</v>
      </c>
      <c r="D1535">
        <v>5</v>
      </c>
      <c r="E1535" t="s">
        <v>4</v>
      </c>
      <c r="F1535" t="s">
        <v>8168</v>
      </c>
      <c r="G1535" t="s">
        <v>8027</v>
      </c>
      <c r="H1535" t="str">
        <f>VLOOKUP(Sales_Data17[[#This Row],[Delivery Region Index]],Regions_Table[#All],2,0)</f>
        <v>New South Wales</v>
      </c>
      <c r="I1535" t="str">
        <f>VLOOKUP(Sales_Data17[[#This Row],[Delivery Region Index]],Regions_Table[#All],3,0)</f>
        <v>Lake Macquarie</v>
      </c>
      <c r="J1535">
        <v>13</v>
      </c>
      <c r="K1535">
        <v>2</v>
      </c>
      <c r="L1535" t="str">
        <f>VLOOKUP(Sales_Data17[[#This Row],[Product Description Index]],Products_Data[#All],2,0)</f>
        <v>Pants</v>
      </c>
      <c r="M1535">
        <v>5</v>
      </c>
      <c r="N1535" s="9">
        <v>128.04444444444445</v>
      </c>
      <c r="O1535" s="9">
        <f>Sales_Data17[[#This Row],[Order Quantity]]*Sales_Data17[[#This Row],[Unit Price]]</f>
        <v>640.22222222222229</v>
      </c>
      <c r="P1535" s="9">
        <v>99.87466666666667</v>
      </c>
      <c r="Q1535" s="9">
        <f>Sales_Data17[[#This Row],[Line Total]]-(Sales_Data17[[#This Row],[Total Unit Cost]]*Sales_Data17[[#This Row],[Order Quantity]])</f>
        <v>140.84888888888895</v>
      </c>
      <c r="R1535" s="1" t="str">
        <f>TEXT(Sales_Data17[[#This Row],[OrderDate]],"MMM")</f>
        <v>Dec</v>
      </c>
      <c r="S1535" s="1" t="str">
        <f t="shared" si="23"/>
        <v>2012</v>
      </c>
    </row>
    <row r="1536" spans="1:19">
      <c r="A1536" t="s">
        <v>1559</v>
      </c>
      <c r="B1536" s="2">
        <v>41252</v>
      </c>
      <c r="C1536" s="2" t="str">
        <f>VLOOKUP(Sales_Data17[[#This Row],[Customer Name Index]],Customer_Data[#All],2,0)</f>
        <v xml:space="preserve">Medline </v>
      </c>
      <c r="D1536">
        <v>12</v>
      </c>
      <c r="E1536" t="s">
        <v>2</v>
      </c>
      <c r="F1536" t="s">
        <v>8168</v>
      </c>
      <c r="G1536" t="s">
        <v>8026</v>
      </c>
      <c r="H1536" t="str">
        <f>VLOOKUP(Sales_Data17[[#This Row],[Delivery Region Index]],Regions_Table[#All],2,0)</f>
        <v>Queensland</v>
      </c>
      <c r="I1536" t="str">
        <f>VLOOKUP(Sales_Data17[[#This Row],[Delivery Region Index]],Regions_Table[#All],3,0)</f>
        <v>Logan City</v>
      </c>
      <c r="J1536">
        <v>35</v>
      </c>
      <c r="K1536">
        <v>5</v>
      </c>
      <c r="L1536" t="str">
        <f>VLOOKUP(Sales_Data17[[#This Row],[Product Description Index]],Products_Data[#All],2,0)</f>
        <v>Hats</v>
      </c>
      <c r="M1536">
        <v>2</v>
      </c>
      <c r="N1536" s="9">
        <v>443.68888888888893</v>
      </c>
      <c r="O1536" s="9">
        <f>Sales_Data17[[#This Row],[Order Quantity]]*Sales_Data17[[#This Row],[Unit Price]]</f>
        <v>887.37777777777785</v>
      </c>
      <c r="P1536" s="9">
        <v>297.27155555555561</v>
      </c>
      <c r="Q1536" s="9">
        <f>Sales_Data17[[#This Row],[Line Total]]-(Sales_Data17[[#This Row],[Total Unit Cost]]*Sales_Data17[[#This Row],[Order Quantity]])</f>
        <v>292.83466666666664</v>
      </c>
      <c r="R1536" s="1" t="str">
        <f>TEXT(Sales_Data17[[#This Row],[OrderDate]],"MMM")</f>
        <v>Dec</v>
      </c>
      <c r="S1536" s="1" t="str">
        <f t="shared" si="23"/>
        <v>2012</v>
      </c>
    </row>
    <row r="1537" spans="1:19">
      <c r="A1537" t="s">
        <v>1560</v>
      </c>
      <c r="B1537" s="2">
        <v>41252</v>
      </c>
      <c r="C1537" s="2" t="str">
        <f>VLOOKUP(Sales_Data17[[#This Row],[Customer Name Index]],Customer_Data[#All],2,0)</f>
        <v>Eminence Corp</v>
      </c>
      <c r="D1537">
        <v>18</v>
      </c>
      <c r="E1537" t="s">
        <v>2</v>
      </c>
      <c r="F1537" t="s">
        <v>8168</v>
      </c>
      <c r="G1537" t="s">
        <v>8025</v>
      </c>
      <c r="H1537" t="str">
        <f>VLOOKUP(Sales_Data17[[#This Row],[Delivery Region Index]],Regions_Table[#All],2,0)</f>
        <v>Victoria</v>
      </c>
      <c r="I1537" t="str">
        <f>VLOOKUP(Sales_Data17[[#This Row],[Delivery Region Index]],Regions_Table[#All],3,0)</f>
        <v>Bendigo</v>
      </c>
      <c r="J1537">
        <v>50</v>
      </c>
      <c r="K1537">
        <v>7</v>
      </c>
      <c r="L1537" t="str">
        <f>VLOOKUP(Sales_Data17[[#This Row],[Product Description Index]],Products_Data[#All],2,0)</f>
        <v>Dress Shirts</v>
      </c>
      <c r="M1537">
        <v>4</v>
      </c>
      <c r="N1537" s="9">
        <v>29.777777777777779</v>
      </c>
      <c r="O1537" s="9">
        <f>Sales_Data17[[#This Row],[Order Quantity]]*Sales_Data17[[#This Row],[Unit Price]]</f>
        <v>119.11111111111111</v>
      </c>
      <c r="P1537" s="9">
        <v>20.248888888888889</v>
      </c>
      <c r="Q1537" s="9">
        <f>Sales_Data17[[#This Row],[Line Total]]-(Sales_Data17[[#This Row],[Total Unit Cost]]*Sales_Data17[[#This Row],[Order Quantity]])</f>
        <v>38.115555555555559</v>
      </c>
      <c r="R1537" s="1" t="str">
        <f>TEXT(Sales_Data17[[#This Row],[OrderDate]],"MMM")</f>
        <v>Dec</v>
      </c>
      <c r="S1537" s="1" t="str">
        <f t="shared" si="23"/>
        <v>2012</v>
      </c>
    </row>
    <row r="1538" spans="1:19">
      <c r="A1538" t="s">
        <v>1561</v>
      </c>
      <c r="B1538" s="2">
        <v>41253</v>
      </c>
      <c r="C1538" s="2" t="str">
        <f>VLOOKUP(Sales_Data17[[#This Row],[Customer Name Index]],Customer_Data[#All],2,0)</f>
        <v xml:space="preserve">Medline </v>
      </c>
      <c r="D1538">
        <v>12</v>
      </c>
      <c r="E1538" t="s">
        <v>4</v>
      </c>
      <c r="F1538" t="s">
        <v>8168</v>
      </c>
      <c r="G1538" t="s">
        <v>8026</v>
      </c>
      <c r="H1538" t="str">
        <f>VLOOKUP(Sales_Data17[[#This Row],[Delivery Region Index]],Regions_Table[#All],2,0)</f>
        <v>Queensland</v>
      </c>
      <c r="I1538" t="str">
        <f>VLOOKUP(Sales_Data17[[#This Row],[Delivery Region Index]],Regions_Table[#All],3,0)</f>
        <v>Gympie</v>
      </c>
      <c r="J1538">
        <v>32</v>
      </c>
      <c r="K1538">
        <v>5</v>
      </c>
      <c r="L1538" t="str">
        <f>VLOOKUP(Sales_Data17[[#This Row],[Product Description Index]],Products_Data[#All],2,0)</f>
        <v>Hats</v>
      </c>
      <c r="M1538">
        <v>9</v>
      </c>
      <c r="N1538" s="9">
        <v>581.41111111111104</v>
      </c>
      <c r="O1538" s="9">
        <f>Sales_Data17[[#This Row],[Order Quantity]]*Sales_Data17[[#This Row],[Unit Price]]</f>
        <v>5232.6999999999989</v>
      </c>
      <c r="P1538" s="9">
        <v>401.17366666666663</v>
      </c>
      <c r="Q1538" s="9">
        <f>Sales_Data17[[#This Row],[Line Total]]-(Sales_Data17[[#This Row],[Total Unit Cost]]*Sales_Data17[[#This Row],[Order Quantity]])</f>
        <v>1622.1369999999993</v>
      </c>
      <c r="R1538" s="1" t="str">
        <f>TEXT(Sales_Data17[[#This Row],[OrderDate]],"MMM")</f>
        <v>Dec</v>
      </c>
      <c r="S1538" s="1" t="str">
        <f t="shared" ref="S1538:S1601" si="24">TEXT(B1538,"YYY")</f>
        <v>2012</v>
      </c>
    </row>
    <row r="1539" spans="1:19">
      <c r="A1539" t="s">
        <v>1562</v>
      </c>
      <c r="B1539" s="2">
        <v>41253</v>
      </c>
      <c r="C1539" s="2" t="str">
        <f>VLOOKUP(Sales_Data17[[#This Row],[Customer Name Index]],Customer_Data[#All],2,0)</f>
        <v>Pacific Ltd</v>
      </c>
      <c r="D1539">
        <v>20</v>
      </c>
      <c r="E1539" t="s">
        <v>4</v>
      </c>
      <c r="F1539" t="s">
        <v>8168</v>
      </c>
      <c r="G1539" t="s">
        <v>8028</v>
      </c>
      <c r="H1539" t="str">
        <f>VLOOKUP(Sales_Data17[[#This Row],[Delivery Region Index]],Regions_Table[#All],2,0)</f>
        <v>Victoria</v>
      </c>
      <c r="I1539" t="str">
        <f>VLOOKUP(Sales_Data17[[#This Row],[Delivery Region Index]],Regions_Table[#All],3,0)</f>
        <v>Warrnambool</v>
      </c>
      <c r="J1539">
        <v>57</v>
      </c>
      <c r="K1539">
        <v>8</v>
      </c>
      <c r="L1539" t="str">
        <f>VLOOKUP(Sales_Data17[[#This Row],[Product Description Index]],Products_Data[#All],2,0)</f>
        <v>Shoes</v>
      </c>
      <c r="M1539">
        <v>8</v>
      </c>
      <c r="N1539" s="9">
        <v>273.95555555555552</v>
      </c>
      <c r="O1539" s="9">
        <f>Sales_Data17[[#This Row],[Order Quantity]]*Sales_Data17[[#This Row],[Unit Price]]</f>
        <v>2191.6444444444442</v>
      </c>
      <c r="P1539" s="9">
        <v>158.8942222222222</v>
      </c>
      <c r="Q1539" s="9">
        <f>Sales_Data17[[#This Row],[Line Total]]-(Sales_Data17[[#This Row],[Total Unit Cost]]*Sales_Data17[[#This Row],[Order Quantity]])</f>
        <v>920.49066666666658</v>
      </c>
      <c r="R1539" s="1" t="str">
        <f>TEXT(Sales_Data17[[#This Row],[OrderDate]],"MMM")</f>
        <v>Dec</v>
      </c>
      <c r="S1539" s="1" t="str">
        <f t="shared" si="24"/>
        <v>2012</v>
      </c>
    </row>
    <row r="1540" spans="1:19">
      <c r="A1540" t="s">
        <v>1563</v>
      </c>
      <c r="B1540" s="2">
        <v>41253</v>
      </c>
      <c r="C1540" s="2" t="str">
        <f>VLOOKUP(Sales_Data17[[#This Row],[Customer Name Index]],Customer_Data[#All],2,0)</f>
        <v>Medsep Group</v>
      </c>
      <c r="D1540">
        <v>8</v>
      </c>
      <c r="E1540" t="s">
        <v>4</v>
      </c>
      <c r="F1540" t="s">
        <v>8168</v>
      </c>
      <c r="G1540" t="s">
        <v>8027</v>
      </c>
      <c r="H1540" t="str">
        <f>VLOOKUP(Sales_Data17[[#This Row],[Delivery Region Index]],Regions_Table[#All],2,0)</f>
        <v>New South Wales</v>
      </c>
      <c r="I1540" t="str">
        <f>VLOOKUP(Sales_Data17[[#This Row],[Delivery Region Index]],Regions_Table[#All],3,0)</f>
        <v>Tweed Heads</v>
      </c>
      <c r="J1540">
        <v>22</v>
      </c>
      <c r="K1540">
        <v>3</v>
      </c>
      <c r="L1540" t="str">
        <f>VLOOKUP(Sales_Data17[[#This Row],[Product Description Index]],Products_Data[#All],2,0)</f>
        <v>Sunglasses</v>
      </c>
      <c r="M1540">
        <v>4</v>
      </c>
      <c r="N1540" s="9">
        <v>113.15555555555555</v>
      </c>
      <c r="O1540" s="9">
        <f>Sales_Data17[[#This Row],[Order Quantity]]*Sales_Data17[[#This Row],[Unit Price]]</f>
        <v>452.62222222222221</v>
      </c>
      <c r="P1540" s="9">
        <v>48.656888888888886</v>
      </c>
      <c r="Q1540" s="9">
        <f>Sales_Data17[[#This Row],[Line Total]]-(Sales_Data17[[#This Row],[Total Unit Cost]]*Sales_Data17[[#This Row],[Order Quantity]])</f>
        <v>257.99466666666666</v>
      </c>
      <c r="R1540" s="1" t="str">
        <f>TEXT(Sales_Data17[[#This Row],[OrderDate]],"MMM")</f>
        <v>Dec</v>
      </c>
      <c r="S1540" s="1" t="str">
        <f t="shared" si="24"/>
        <v>2012</v>
      </c>
    </row>
    <row r="1541" spans="1:19">
      <c r="A1541" t="s">
        <v>1564</v>
      </c>
      <c r="B1541" s="2">
        <v>41253</v>
      </c>
      <c r="C1541" s="2" t="str">
        <f>VLOOKUP(Sales_Data17[[#This Row],[Customer Name Index]],Customer_Data[#All],2,0)</f>
        <v>Ole Group</v>
      </c>
      <c r="D1541">
        <v>13</v>
      </c>
      <c r="E1541" t="s">
        <v>4</v>
      </c>
      <c r="F1541" t="s">
        <v>8168</v>
      </c>
      <c r="G1541" t="s">
        <v>8026</v>
      </c>
      <c r="H1541" t="str">
        <f>VLOOKUP(Sales_Data17[[#This Row],[Delivery Region Index]],Regions_Table[#All],2,0)</f>
        <v>Queensland</v>
      </c>
      <c r="I1541" t="str">
        <f>VLOOKUP(Sales_Data17[[#This Row],[Delivery Region Index]],Regions_Table[#All],3,0)</f>
        <v>Maryborough</v>
      </c>
      <c r="J1541">
        <v>37</v>
      </c>
      <c r="K1541">
        <v>6</v>
      </c>
      <c r="L1541" t="str">
        <f>VLOOKUP(Sales_Data17[[#This Row],[Product Description Index]],Products_Data[#All],2,0)</f>
        <v>Socks</v>
      </c>
      <c r="M1541">
        <v>7</v>
      </c>
      <c r="N1541" s="9">
        <v>290.33333333333331</v>
      </c>
      <c r="O1541" s="9">
        <f>Sales_Data17[[#This Row],[Order Quantity]]*Sales_Data17[[#This Row],[Unit Price]]</f>
        <v>2032.3333333333333</v>
      </c>
      <c r="P1541" s="9">
        <v>240.97666666666666</v>
      </c>
      <c r="Q1541" s="9">
        <f>Sales_Data17[[#This Row],[Line Total]]-(Sales_Data17[[#This Row],[Total Unit Cost]]*Sales_Data17[[#This Row],[Order Quantity]])</f>
        <v>345.49666666666667</v>
      </c>
      <c r="R1541" s="1" t="str">
        <f>TEXT(Sales_Data17[[#This Row],[OrderDate]],"MMM")</f>
        <v>Dec</v>
      </c>
      <c r="S1541" s="1" t="str">
        <f t="shared" si="24"/>
        <v>2012</v>
      </c>
    </row>
    <row r="1542" spans="1:19">
      <c r="A1542" t="s">
        <v>1565</v>
      </c>
      <c r="B1542" s="2">
        <v>41253</v>
      </c>
      <c r="C1542" s="2" t="str">
        <f>VLOOKUP(Sales_Data17[[#This Row],[Customer Name Index]],Customer_Data[#All],2,0)</f>
        <v>Elorac, Corp</v>
      </c>
      <c r="D1542">
        <v>3</v>
      </c>
      <c r="E1542" t="s">
        <v>3</v>
      </c>
      <c r="F1542" t="s">
        <v>8168</v>
      </c>
      <c r="G1542" t="s">
        <v>8027</v>
      </c>
      <c r="H1542" t="str">
        <f>VLOOKUP(Sales_Data17[[#This Row],[Delivery Region Index]],Regions_Table[#All],2,0)</f>
        <v>New South Wales</v>
      </c>
      <c r="I1542" t="str">
        <f>VLOOKUP(Sales_Data17[[#This Row],[Delivery Region Index]],Regions_Table[#All],3,0)</f>
        <v>Dubbo</v>
      </c>
      <c r="J1542">
        <v>8</v>
      </c>
      <c r="K1542">
        <v>2</v>
      </c>
      <c r="L1542" t="str">
        <f>VLOOKUP(Sales_Data17[[#This Row],[Product Description Index]],Products_Data[#All],2,0)</f>
        <v>Pants</v>
      </c>
      <c r="M1542">
        <v>3</v>
      </c>
      <c r="N1542" s="9">
        <v>115.38888888888889</v>
      </c>
      <c r="O1542" s="9">
        <f>Sales_Data17[[#This Row],[Order Quantity]]*Sales_Data17[[#This Row],[Unit Price]]</f>
        <v>346.16666666666663</v>
      </c>
      <c r="P1542" s="9">
        <v>76.15666666666668</v>
      </c>
      <c r="Q1542" s="9">
        <f>Sales_Data17[[#This Row],[Line Total]]-(Sales_Data17[[#This Row],[Total Unit Cost]]*Sales_Data17[[#This Row],[Order Quantity]])</f>
        <v>117.6966666666666</v>
      </c>
      <c r="R1542" s="1" t="str">
        <f>TEXT(Sales_Data17[[#This Row],[OrderDate]],"MMM")</f>
        <v>Dec</v>
      </c>
      <c r="S1542" s="1" t="str">
        <f t="shared" si="24"/>
        <v>2012</v>
      </c>
    </row>
    <row r="1543" spans="1:19">
      <c r="A1543" t="s">
        <v>1566</v>
      </c>
      <c r="B1543" s="2">
        <v>41253</v>
      </c>
      <c r="C1543" s="2" t="str">
        <f>VLOOKUP(Sales_Data17[[#This Row],[Customer Name Index]],Customer_Data[#All],2,0)</f>
        <v>Rochester Ltd</v>
      </c>
      <c r="D1543">
        <v>15</v>
      </c>
      <c r="E1543" t="s">
        <v>2</v>
      </c>
      <c r="F1543" t="s">
        <v>8168</v>
      </c>
      <c r="G1543" t="s">
        <v>8025</v>
      </c>
      <c r="H1543" t="str">
        <f>VLOOKUP(Sales_Data17[[#This Row],[Delivery Region Index]],Regions_Table[#All],2,0)</f>
        <v>Queensland</v>
      </c>
      <c r="I1543" t="str">
        <f>VLOOKUP(Sales_Data17[[#This Row],[Delivery Region Index]],Regions_Table[#All],3,0)</f>
        <v>Thuringowa</v>
      </c>
      <c r="J1543">
        <v>43</v>
      </c>
      <c r="K1543">
        <v>6</v>
      </c>
      <c r="L1543" t="str">
        <f>VLOOKUP(Sales_Data17[[#This Row],[Product Description Index]],Products_Data[#All],2,0)</f>
        <v>Socks</v>
      </c>
      <c r="M1543">
        <v>7</v>
      </c>
      <c r="N1543" s="9">
        <v>257.57777777777778</v>
      </c>
      <c r="O1543" s="9">
        <f>Sales_Data17[[#This Row],[Order Quantity]]*Sales_Data17[[#This Row],[Unit Price]]</f>
        <v>1803.0444444444445</v>
      </c>
      <c r="P1543" s="9">
        <v>115.91000000000001</v>
      </c>
      <c r="Q1543" s="9">
        <f>Sales_Data17[[#This Row],[Line Total]]-(Sales_Data17[[#This Row],[Total Unit Cost]]*Sales_Data17[[#This Row],[Order Quantity]])</f>
        <v>991.67444444444436</v>
      </c>
      <c r="R1543" s="1" t="str">
        <f>TEXT(Sales_Data17[[#This Row],[OrderDate]],"MMM")</f>
        <v>Dec</v>
      </c>
      <c r="S1543" s="1" t="str">
        <f t="shared" si="24"/>
        <v>2012</v>
      </c>
    </row>
    <row r="1544" spans="1:19">
      <c r="A1544" t="s">
        <v>1567</v>
      </c>
      <c r="B1544" s="2">
        <v>41253</v>
      </c>
      <c r="C1544" s="2" t="str">
        <f>VLOOKUP(Sales_Data17[[#This Row],[Customer Name Index]],Customer_Data[#All],2,0)</f>
        <v>Rochester Ltd</v>
      </c>
      <c r="D1544">
        <v>15</v>
      </c>
      <c r="E1544" t="s">
        <v>2</v>
      </c>
      <c r="F1544" t="s">
        <v>8168</v>
      </c>
      <c r="G1544" t="s">
        <v>8025</v>
      </c>
      <c r="H1544" t="str">
        <f>VLOOKUP(Sales_Data17[[#This Row],[Delivery Region Index]],Regions_Table[#All],2,0)</f>
        <v>Queensland</v>
      </c>
      <c r="I1544" t="str">
        <f>VLOOKUP(Sales_Data17[[#This Row],[Delivery Region Index]],Regions_Table[#All],3,0)</f>
        <v>Sunshine Coast</v>
      </c>
      <c r="J1544">
        <v>42</v>
      </c>
      <c r="K1544">
        <v>6</v>
      </c>
      <c r="L1544" t="str">
        <f>VLOOKUP(Sales_Data17[[#This Row],[Product Description Index]],Products_Data[#All],2,0)</f>
        <v>Socks</v>
      </c>
      <c r="M1544">
        <v>5</v>
      </c>
      <c r="N1544" s="9">
        <v>135.48888888888891</v>
      </c>
      <c r="O1544" s="9">
        <f>Sales_Data17[[#This Row],[Order Quantity]]*Sales_Data17[[#This Row],[Unit Price]]</f>
        <v>677.44444444444457</v>
      </c>
      <c r="P1544" s="9">
        <v>96.197111111111113</v>
      </c>
      <c r="Q1544" s="9">
        <f>Sales_Data17[[#This Row],[Line Total]]-(Sales_Data17[[#This Row],[Total Unit Cost]]*Sales_Data17[[#This Row],[Order Quantity]])</f>
        <v>196.45888888888902</v>
      </c>
      <c r="R1544" s="1" t="str">
        <f>TEXT(Sales_Data17[[#This Row],[OrderDate]],"MMM")</f>
        <v>Dec</v>
      </c>
      <c r="S1544" s="1" t="str">
        <f t="shared" si="24"/>
        <v>2012</v>
      </c>
    </row>
    <row r="1545" spans="1:19">
      <c r="A1545" t="s">
        <v>1568</v>
      </c>
      <c r="B1545" s="2">
        <v>41253</v>
      </c>
      <c r="C1545" s="2" t="str">
        <f>VLOOKUP(Sales_Data17[[#This Row],[Customer Name Index]],Customer_Data[#All],2,0)</f>
        <v>Eminence Corp</v>
      </c>
      <c r="D1545">
        <v>18</v>
      </c>
      <c r="E1545" t="s">
        <v>2</v>
      </c>
      <c r="F1545" t="s">
        <v>8168</v>
      </c>
      <c r="G1545" t="s">
        <v>8025</v>
      </c>
      <c r="H1545" t="str">
        <f>VLOOKUP(Sales_Data17[[#This Row],[Delivery Region Index]],Regions_Table[#All],2,0)</f>
        <v>Victoria</v>
      </c>
      <c r="I1545" t="str">
        <f>VLOOKUP(Sales_Data17[[#This Row],[Delivery Region Index]],Regions_Table[#All],3,0)</f>
        <v>Geelong</v>
      </c>
      <c r="J1545">
        <v>51</v>
      </c>
      <c r="K1545">
        <v>7</v>
      </c>
      <c r="L1545" t="str">
        <f>VLOOKUP(Sales_Data17[[#This Row],[Product Description Index]],Products_Data[#All],2,0)</f>
        <v>Dress Shirts</v>
      </c>
      <c r="M1545">
        <v>6</v>
      </c>
      <c r="N1545" s="9">
        <v>589.6</v>
      </c>
      <c r="O1545" s="9">
        <f>Sales_Data17[[#This Row],[Order Quantity]]*Sales_Data17[[#This Row],[Unit Price]]</f>
        <v>3537.6000000000004</v>
      </c>
      <c r="P1545" s="9">
        <v>259.42400000000004</v>
      </c>
      <c r="Q1545" s="9">
        <f>Sales_Data17[[#This Row],[Line Total]]-(Sales_Data17[[#This Row],[Total Unit Cost]]*Sales_Data17[[#This Row],[Order Quantity]])</f>
        <v>1981.056</v>
      </c>
      <c r="R1545" s="1" t="str">
        <f>TEXT(Sales_Data17[[#This Row],[OrderDate]],"MMM")</f>
        <v>Dec</v>
      </c>
      <c r="S1545" s="1" t="str">
        <f t="shared" si="24"/>
        <v>2012</v>
      </c>
    </row>
    <row r="1546" spans="1:19">
      <c r="A1546" t="s">
        <v>1569</v>
      </c>
      <c r="B1546" s="2">
        <v>41254</v>
      </c>
      <c r="C1546" s="2" t="str">
        <f>VLOOKUP(Sales_Data17[[#This Row],[Customer Name Index]],Customer_Data[#All],2,0)</f>
        <v>Pure Group</v>
      </c>
      <c r="D1546">
        <v>17</v>
      </c>
      <c r="E1546" t="s">
        <v>3</v>
      </c>
      <c r="F1546" t="s">
        <v>8168</v>
      </c>
      <c r="G1546" t="s">
        <v>8025</v>
      </c>
      <c r="H1546" t="str">
        <f>VLOOKUP(Sales_Data17[[#This Row],[Delivery Region Index]],Regions_Table[#All],2,0)</f>
        <v>Victoria</v>
      </c>
      <c r="I1546" t="str">
        <f>VLOOKUP(Sales_Data17[[#This Row],[Delivery Region Index]],Regions_Table[#All],3,0)</f>
        <v>Benalla</v>
      </c>
      <c r="J1546">
        <v>48</v>
      </c>
      <c r="K1546">
        <v>7</v>
      </c>
      <c r="L1546" t="str">
        <f>VLOOKUP(Sales_Data17[[#This Row],[Product Description Index]],Products_Data[#All],2,0)</f>
        <v>Dress Shirts</v>
      </c>
      <c r="M1546">
        <v>8</v>
      </c>
      <c r="N1546" s="9">
        <v>275.44444444444446</v>
      </c>
      <c r="O1546" s="9">
        <f>Sales_Data17[[#This Row],[Order Quantity]]*Sales_Data17[[#This Row],[Unit Price]]</f>
        <v>2203.5555555555557</v>
      </c>
      <c r="P1546" s="9">
        <v>162.51222222222222</v>
      </c>
      <c r="Q1546" s="9">
        <f>Sales_Data17[[#This Row],[Line Total]]-(Sales_Data17[[#This Row],[Total Unit Cost]]*Sales_Data17[[#This Row],[Order Quantity]])</f>
        <v>903.45777777777789</v>
      </c>
      <c r="R1546" s="1" t="str">
        <f>TEXT(Sales_Data17[[#This Row],[OrderDate]],"MMM")</f>
        <v>Dec</v>
      </c>
      <c r="S1546" s="1" t="str">
        <f t="shared" si="24"/>
        <v>2012</v>
      </c>
    </row>
    <row r="1547" spans="1:19">
      <c r="A1547" t="s">
        <v>1570</v>
      </c>
      <c r="B1547" s="2">
        <v>41254</v>
      </c>
      <c r="C1547" s="2" t="str">
        <f>VLOOKUP(Sales_Data17[[#This Row],[Customer Name Index]],Customer_Data[#All],2,0)</f>
        <v xml:space="preserve">Linde </v>
      </c>
      <c r="D1547">
        <v>14</v>
      </c>
      <c r="E1547" t="s">
        <v>2</v>
      </c>
      <c r="F1547" t="s">
        <v>8168</v>
      </c>
      <c r="G1547" t="s">
        <v>8026</v>
      </c>
      <c r="H1547" t="str">
        <f>VLOOKUP(Sales_Data17[[#This Row],[Delivery Region Index]],Regions_Table[#All],2,0)</f>
        <v>Queensland</v>
      </c>
      <c r="I1547" t="str">
        <f>VLOOKUP(Sales_Data17[[#This Row],[Delivery Region Index]],Regions_Table[#All],3,0)</f>
        <v>Nambour</v>
      </c>
      <c r="J1547">
        <v>39</v>
      </c>
      <c r="K1547">
        <v>6</v>
      </c>
      <c r="L1547" t="str">
        <f>VLOOKUP(Sales_Data17[[#This Row],[Product Description Index]],Products_Data[#All],2,0)</f>
        <v>Socks</v>
      </c>
      <c r="M1547">
        <v>4</v>
      </c>
      <c r="N1547" s="9">
        <v>25.311111111111114</v>
      </c>
      <c r="O1547" s="9">
        <f>Sales_Data17[[#This Row],[Order Quantity]]*Sales_Data17[[#This Row],[Unit Price]]</f>
        <v>101.24444444444445</v>
      </c>
      <c r="P1547" s="9">
        <v>20.755111111111109</v>
      </c>
      <c r="Q1547" s="9">
        <f>Sales_Data17[[#This Row],[Line Total]]-(Sales_Data17[[#This Row],[Total Unit Cost]]*Sales_Data17[[#This Row],[Order Quantity]])</f>
        <v>18.224000000000018</v>
      </c>
      <c r="R1547" s="1" t="str">
        <f>TEXT(Sales_Data17[[#This Row],[OrderDate]],"MMM")</f>
        <v>Dec</v>
      </c>
      <c r="S1547" s="1" t="str">
        <f t="shared" si="24"/>
        <v>2012</v>
      </c>
    </row>
    <row r="1548" spans="1:19">
      <c r="A1548" t="s">
        <v>1571</v>
      </c>
      <c r="B1548" s="2">
        <v>41255</v>
      </c>
      <c r="C1548" s="2" t="str">
        <f>VLOOKUP(Sales_Data17[[#This Row],[Customer Name Index]],Customer_Data[#All],2,0)</f>
        <v>PEDIFIX, Corp</v>
      </c>
      <c r="D1548">
        <v>6</v>
      </c>
      <c r="E1548" t="s">
        <v>3</v>
      </c>
      <c r="F1548" t="s">
        <v>8168</v>
      </c>
      <c r="G1548" t="s">
        <v>8027</v>
      </c>
      <c r="H1548" t="str">
        <f>VLOOKUP(Sales_Data17[[#This Row],[Delivery Region Index]],Regions_Table[#All],2,0)</f>
        <v>New South Wales</v>
      </c>
      <c r="I1548" t="str">
        <f>VLOOKUP(Sales_Data17[[#This Row],[Delivery Region Index]],Regions_Table[#All],3,0)</f>
        <v>Newcastle</v>
      </c>
      <c r="J1548">
        <v>16</v>
      </c>
      <c r="K1548">
        <v>3</v>
      </c>
      <c r="L1548" t="str">
        <f>VLOOKUP(Sales_Data17[[#This Row],[Product Description Index]],Products_Data[#All],2,0)</f>
        <v>Sunglasses</v>
      </c>
      <c r="M1548">
        <v>7</v>
      </c>
      <c r="N1548" s="9">
        <v>658.83333333333337</v>
      </c>
      <c r="O1548" s="9">
        <f>Sales_Data17[[#This Row],[Order Quantity]]*Sales_Data17[[#This Row],[Unit Price]]</f>
        <v>4611.8333333333339</v>
      </c>
      <c r="P1548" s="9">
        <v>388.71166666666664</v>
      </c>
      <c r="Q1548" s="9">
        <f>Sales_Data17[[#This Row],[Line Total]]-(Sales_Data17[[#This Row],[Total Unit Cost]]*Sales_Data17[[#This Row],[Order Quantity]])</f>
        <v>1890.8516666666674</v>
      </c>
      <c r="R1548" s="1" t="str">
        <f>TEXT(Sales_Data17[[#This Row],[OrderDate]],"MMM")</f>
        <v>Dec</v>
      </c>
      <c r="S1548" s="1" t="str">
        <f t="shared" si="24"/>
        <v>2012</v>
      </c>
    </row>
    <row r="1549" spans="1:19">
      <c r="A1549" t="s">
        <v>1572</v>
      </c>
      <c r="B1549" s="2">
        <v>41255</v>
      </c>
      <c r="C1549" s="2" t="str">
        <f>VLOOKUP(Sales_Data17[[#This Row],[Customer Name Index]],Customer_Data[#All],2,0)</f>
        <v>21st Ltd</v>
      </c>
      <c r="D1549">
        <v>10</v>
      </c>
      <c r="E1549" t="s">
        <v>2</v>
      </c>
      <c r="F1549" t="s">
        <v>8168</v>
      </c>
      <c r="G1549" t="s">
        <v>8027</v>
      </c>
      <c r="H1549" t="str">
        <f>VLOOKUP(Sales_Data17[[#This Row],[Delivery Region Index]],Regions_Table[#All],2,0)</f>
        <v>Queensland</v>
      </c>
      <c r="I1549" t="str">
        <f>VLOOKUP(Sales_Data17[[#This Row],[Delivery Region Index]],Regions_Table[#All],3,0)</f>
        <v>Bundaberg</v>
      </c>
      <c r="J1549">
        <v>27</v>
      </c>
      <c r="K1549">
        <v>4</v>
      </c>
      <c r="L1549" t="str">
        <f>VLOOKUP(Sales_Data17[[#This Row],[Product Description Index]],Products_Data[#All],2,0)</f>
        <v>Jeans</v>
      </c>
      <c r="M1549">
        <v>9</v>
      </c>
      <c r="N1549" s="9">
        <v>192.06666666666669</v>
      </c>
      <c r="O1549" s="9">
        <f>Sales_Data17[[#This Row],[Order Quantity]]*Sales_Data17[[#This Row],[Unit Price]]</f>
        <v>1728.6000000000001</v>
      </c>
      <c r="P1549" s="9">
        <v>130.60533333333333</v>
      </c>
      <c r="Q1549" s="9">
        <f>Sales_Data17[[#This Row],[Line Total]]-(Sales_Data17[[#This Row],[Total Unit Cost]]*Sales_Data17[[#This Row],[Order Quantity]])</f>
        <v>553.15200000000004</v>
      </c>
      <c r="R1549" s="1" t="str">
        <f>TEXT(Sales_Data17[[#This Row],[OrderDate]],"MMM")</f>
        <v>Dec</v>
      </c>
      <c r="S1549" s="1" t="str">
        <f t="shared" si="24"/>
        <v>2012</v>
      </c>
    </row>
    <row r="1550" spans="1:19">
      <c r="A1550" t="s">
        <v>1573</v>
      </c>
      <c r="B1550" s="2">
        <v>41255</v>
      </c>
      <c r="C1550" s="2" t="str">
        <f>VLOOKUP(Sales_Data17[[#This Row],[Customer Name Index]],Customer_Data[#All],2,0)</f>
        <v xml:space="preserve">Medline </v>
      </c>
      <c r="D1550">
        <v>12</v>
      </c>
      <c r="E1550" t="s">
        <v>2</v>
      </c>
      <c r="F1550" t="s">
        <v>8168</v>
      </c>
      <c r="G1550" t="s">
        <v>8026</v>
      </c>
      <c r="H1550" t="str">
        <f>VLOOKUP(Sales_Data17[[#This Row],[Delivery Region Index]],Regions_Table[#All],2,0)</f>
        <v>Queensland</v>
      </c>
      <c r="I1550" t="str">
        <f>VLOOKUP(Sales_Data17[[#This Row],[Delivery Region Index]],Regions_Table[#All],3,0)</f>
        <v>Logan City</v>
      </c>
      <c r="J1550">
        <v>35</v>
      </c>
      <c r="K1550">
        <v>5</v>
      </c>
      <c r="L1550" t="str">
        <f>VLOOKUP(Sales_Data17[[#This Row],[Product Description Index]],Products_Data[#All],2,0)</f>
        <v>Hats</v>
      </c>
      <c r="M1550">
        <v>7</v>
      </c>
      <c r="N1550" s="9">
        <v>116.13333333333334</v>
      </c>
      <c r="O1550" s="9">
        <f>Sales_Data17[[#This Row],[Order Quantity]]*Sales_Data17[[#This Row],[Unit Price]]</f>
        <v>812.93333333333339</v>
      </c>
      <c r="P1550" s="9">
        <v>91.745333333333349</v>
      </c>
      <c r="Q1550" s="9">
        <f>Sales_Data17[[#This Row],[Line Total]]-(Sales_Data17[[#This Row],[Total Unit Cost]]*Sales_Data17[[#This Row],[Order Quantity]])</f>
        <v>170.71599999999989</v>
      </c>
      <c r="R1550" s="1" t="str">
        <f>TEXT(Sales_Data17[[#This Row],[OrderDate]],"MMM")</f>
        <v>Dec</v>
      </c>
      <c r="S1550" s="1" t="str">
        <f t="shared" si="24"/>
        <v>2012</v>
      </c>
    </row>
    <row r="1551" spans="1:19">
      <c r="A1551" t="s">
        <v>1574</v>
      </c>
      <c r="B1551" s="2">
        <v>41255</v>
      </c>
      <c r="C1551" s="2" t="str">
        <f>VLOOKUP(Sales_Data17[[#This Row],[Customer Name Index]],Customer_Data[#All],2,0)</f>
        <v xml:space="preserve">WakeFern </v>
      </c>
      <c r="D1551">
        <v>2</v>
      </c>
      <c r="E1551" t="s">
        <v>3</v>
      </c>
      <c r="F1551" t="s">
        <v>8168</v>
      </c>
      <c r="G1551" t="s">
        <v>8027</v>
      </c>
      <c r="H1551" t="str">
        <f>VLOOKUP(Sales_Data17[[#This Row],[Delivery Region Index]],Regions_Table[#All],2,0)</f>
        <v>New South Wales</v>
      </c>
      <c r="I1551" t="str">
        <f>VLOOKUP(Sales_Data17[[#This Row],[Delivery Region Index]],Regions_Table[#All],3,0)</f>
        <v>Broken Hill</v>
      </c>
      <c r="J1551">
        <v>5</v>
      </c>
      <c r="K1551">
        <v>1</v>
      </c>
      <c r="L1551" t="str">
        <f>VLOOKUP(Sales_Data17[[#This Row],[Product Description Index]],Products_Data[#All],2,0)</f>
        <v>Shirts</v>
      </c>
      <c r="M1551">
        <v>7</v>
      </c>
      <c r="N1551" s="9">
        <v>191.32222222222222</v>
      </c>
      <c r="O1551" s="9">
        <f>Sales_Data17[[#This Row],[Order Quantity]]*Sales_Data17[[#This Row],[Unit Price]]</f>
        <v>1339.2555555555555</v>
      </c>
      <c r="P1551" s="9">
        <v>156.88422222222223</v>
      </c>
      <c r="Q1551" s="9">
        <f>Sales_Data17[[#This Row],[Line Total]]-(Sales_Data17[[#This Row],[Total Unit Cost]]*Sales_Data17[[#This Row],[Order Quantity]])</f>
        <v>241.0659999999998</v>
      </c>
      <c r="R1551" s="1" t="str">
        <f>TEXT(Sales_Data17[[#This Row],[OrderDate]],"MMM")</f>
        <v>Dec</v>
      </c>
      <c r="S1551" s="1" t="str">
        <f t="shared" si="24"/>
        <v>2012</v>
      </c>
    </row>
    <row r="1552" spans="1:19">
      <c r="A1552" t="s">
        <v>1575</v>
      </c>
      <c r="B1552" s="2">
        <v>41255</v>
      </c>
      <c r="C1552" s="2" t="str">
        <f>VLOOKUP(Sales_Data17[[#This Row],[Customer Name Index]],Customer_Data[#All],2,0)</f>
        <v>Elorac, Corp</v>
      </c>
      <c r="D1552">
        <v>3</v>
      </c>
      <c r="E1552" t="s">
        <v>3</v>
      </c>
      <c r="F1552" t="s">
        <v>8168</v>
      </c>
      <c r="G1552" t="s">
        <v>8027</v>
      </c>
      <c r="H1552" t="str">
        <f>VLOOKUP(Sales_Data17[[#This Row],[Delivery Region Index]],Regions_Table[#All],2,0)</f>
        <v>New South Wales</v>
      </c>
      <c r="I1552" t="str">
        <f>VLOOKUP(Sales_Data17[[#This Row],[Delivery Region Index]],Regions_Table[#All],3,0)</f>
        <v>Coffs Harbour</v>
      </c>
      <c r="J1552">
        <v>7</v>
      </c>
      <c r="K1552">
        <v>1</v>
      </c>
      <c r="L1552" t="str">
        <f>VLOOKUP(Sales_Data17[[#This Row],[Product Description Index]],Products_Data[#All],2,0)</f>
        <v>Shirts</v>
      </c>
      <c r="M1552">
        <v>9</v>
      </c>
      <c r="N1552" s="9">
        <v>427.31111111111113</v>
      </c>
      <c r="O1552" s="9">
        <f>Sales_Data17[[#This Row],[Order Quantity]]*Sales_Data17[[#This Row],[Unit Price]]</f>
        <v>3845.8</v>
      </c>
      <c r="P1552" s="9">
        <v>333.30266666666671</v>
      </c>
      <c r="Q1552" s="9">
        <f>Sales_Data17[[#This Row],[Line Total]]-(Sales_Data17[[#This Row],[Total Unit Cost]]*Sales_Data17[[#This Row],[Order Quantity]])</f>
        <v>846.07600000000002</v>
      </c>
      <c r="R1552" s="1" t="str">
        <f>TEXT(Sales_Data17[[#This Row],[OrderDate]],"MMM")</f>
        <v>Dec</v>
      </c>
      <c r="S1552" s="1" t="str">
        <f t="shared" si="24"/>
        <v>2012</v>
      </c>
    </row>
    <row r="1553" spans="1:19">
      <c r="A1553" t="s">
        <v>1576</v>
      </c>
      <c r="B1553" s="2">
        <v>41255</v>
      </c>
      <c r="C1553" s="2" t="str">
        <f>VLOOKUP(Sales_Data17[[#This Row],[Customer Name Index]],Customer_Data[#All],2,0)</f>
        <v xml:space="preserve">Qualitest </v>
      </c>
      <c r="D1553">
        <v>19</v>
      </c>
      <c r="E1553" t="s">
        <v>2</v>
      </c>
      <c r="F1553" t="s">
        <v>8168</v>
      </c>
      <c r="G1553" t="s">
        <v>8028</v>
      </c>
      <c r="H1553" t="str">
        <f>VLOOKUP(Sales_Data17[[#This Row],[Delivery Region Index]],Regions_Table[#All],2,0)</f>
        <v>Victoria</v>
      </c>
      <c r="I1553" t="str">
        <f>VLOOKUP(Sales_Data17[[#This Row],[Delivery Region Index]],Regions_Table[#All],3,0)</f>
        <v>Wangaratta</v>
      </c>
      <c r="J1553">
        <v>56</v>
      </c>
      <c r="K1553">
        <v>8</v>
      </c>
      <c r="L1553" t="str">
        <f>VLOOKUP(Sales_Data17[[#This Row],[Product Description Index]],Products_Data[#All],2,0)</f>
        <v>Shoes</v>
      </c>
      <c r="M1553">
        <v>1</v>
      </c>
      <c r="N1553" s="9">
        <v>300.75555555555559</v>
      </c>
      <c r="O1553" s="9">
        <f>Sales_Data17[[#This Row],[Order Quantity]]*Sales_Data17[[#This Row],[Unit Price]]</f>
        <v>300.75555555555559</v>
      </c>
      <c r="P1553" s="9">
        <v>183.46088888888892</v>
      </c>
      <c r="Q1553" s="9">
        <f>Sales_Data17[[#This Row],[Line Total]]-(Sales_Data17[[#This Row],[Total Unit Cost]]*Sales_Data17[[#This Row],[Order Quantity]])</f>
        <v>117.29466666666667</v>
      </c>
      <c r="R1553" s="1" t="str">
        <f>TEXT(Sales_Data17[[#This Row],[OrderDate]],"MMM")</f>
        <v>Dec</v>
      </c>
      <c r="S1553" s="1" t="str">
        <f t="shared" si="24"/>
        <v>2012</v>
      </c>
    </row>
    <row r="1554" spans="1:19">
      <c r="A1554" t="s">
        <v>1577</v>
      </c>
      <c r="B1554" s="2">
        <v>41255</v>
      </c>
      <c r="C1554" s="2" t="str">
        <f>VLOOKUP(Sales_Data17[[#This Row],[Customer Name Index]],Customer_Data[#All],2,0)</f>
        <v>PEDIFIX, Corp</v>
      </c>
      <c r="D1554">
        <v>6</v>
      </c>
      <c r="E1554" t="s">
        <v>2</v>
      </c>
      <c r="F1554" t="s">
        <v>8168</v>
      </c>
      <c r="G1554" t="s">
        <v>8027</v>
      </c>
      <c r="H1554" t="str">
        <f>VLOOKUP(Sales_Data17[[#This Row],[Delivery Region Index]],Regions_Table[#All],2,0)</f>
        <v>New South Wales</v>
      </c>
      <c r="I1554" t="str">
        <f>VLOOKUP(Sales_Data17[[#This Row],[Delivery Region Index]],Regions_Table[#All],3,0)</f>
        <v>Maitland</v>
      </c>
      <c r="J1554">
        <v>15</v>
      </c>
      <c r="K1554">
        <v>3</v>
      </c>
      <c r="L1554" t="str">
        <f>VLOOKUP(Sales_Data17[[#This Row],[Product Description Index]],Products_Data[#All],2,0)</f>
        <v>Sunglasses</v>
      </c>
      <c r="M1554">
        <v>3</v>
      </c>
      <c r="N1554" s="9">
        <v>290.33333333333331</v>
      </c>
      <c r="O1554" s="9">
        <f>Sales_Data17[[#This Row],[Order Quantity]]*Sales_Data17[[#This Row],[Unit Price]]</f>
        <v>871</v>
      </c>
      <c r="P1554" s="9">
        <v>150.97333333333333</v>
      </c>
      <c r="Q1554" s="9">
        <f>Sales_Data17[[#This Row],[Line Total]]-(Sales_Data17[[#This Row],[Total Unit Cost]]*Sales_Data17[[#This Row],[Order Quantity]])</f>
        <v>418.08000000000004</v>
      </c>
      <c r="R1554" s="1" t="str">
        <f>TEXT(Sales_Data17[[#This Row],[OrderDate]],"MMM")</f>
        <v>Dec</v>
      </c>
      <c r="S1554" s="1" t="str">
        <f t="shared" si="24"/>
        <v>2012</v>
      </c>
    </row>
    <row r="1555" spans="1:19">
      <c r="A1555" t="s">
        <v>1578</v>
      </c>
      <c r="B1555" s="2">
        <v>41255</v>
      </c>
      <c r="C1555" s="2" t="str">
        <f>VLOOKUP(Sales_Data17[[#This Row],[Customer Name Index]],Customer_Data[#All],2,0)</f>
        <v>Eminence Corp</v>
      </c>
      <c r="D1555">
        <v>18</v>
      </c>
      <c r="E1555" t="s">
        <v>4</v>
      </c>
      <c r="F1555" t="s">
        <v>8168</v>
      </c>
      <c r="G1555" t="s">
        <v>8025</v>
      </c>
      <c r="H1555" t="str">
        <f>VLOOKUP(Sales_Data17[[#This Row],[Delivery Region Index]],Regions_Table[#All],2,0)</f>
        <v>Victoria</v>
      </c>
      <c r="I1555" t="str">
        <f>VLOOKUP(Sales_Data17[[#This Row],[Delivery Region Index]],Regions_Table[#All],3,0)</f>
        <v>Geelong</v>
      </c>
      <c r="J1555">
        <v>51</v>
      </c>
      <c r="K1555">
        <v>8</v>
      </c>
      <c r="L1555" t="str">
        <f>VLOOKUP(Sales_Data17[[#This Row],[Product Description Index]],Products_Data[#All],2,0)</f>
        <v>Shoes</v>
      </c>
      <c r="M1555">
        <v>2</v>
      </c>
      <c r="N1555" s="9">
        <v>403.48888888888888</v>
      </c>
      <c r="O1555" s="9">
        <f>Sales_Data17[[#This Row],[Order Quantity]]*Sales_Data17[[#This Row],[Unit Price]]</f>
        <v>806.97777777777776</v>
      </c>
      <c r="P1555" s="9">
        <v>330.86088888888889</v>
      </c>
      <c r="Q1555" s="9">
        <f>Sales_Data17[[#This Row],[Line Total]]-(Sales_Data17[[#This Row],[Total Unit Cost]]*Sales_Data17[[#This Row],[Order Quantity]])</f>
        <v>145.25599999999997</v>
      </c>
      <c r="R1555" s="1" t="str">
        <f>TEXT(Sales_Data17[[#This Row],[OrderDate]],"MMM")</f>
        <v>Dec</v>
      </c>
      <c r="S1555" s="1" t="str">
        <f t="shared" si="24"/>
        <v>2012</v>
      </c>
    </row>
    <row r="1556" spans="1:19">
      <c r="A1556" t="s">
        <v>1579</v>
      </c>
      <c r="B1556" s="2">
        <v>41256</v>
      </c>
      <c r="C1556" s="2" t="str">
        <f>VLOOKUP(Sales_Data17[[#This Row],[Customer Name Index]],Customer_Data[#All],2,0)</f>
        <v xml:space="preserve">Medline </v>
      </c>
      <c r="D1556">
        <v>12</v>
      </c>
      <c r="E1556" t="s">
        <v>2</v>
      </c>
      <c r="F1556" t="s">
        <v>8168</v>
      </c>
      <c r="G1556" t="s">
        <v>8026</v>
      </c>
      <c r="H1556" t="str">
        <f>VLOOKUP(Sales_Data17[[#This Row],[Delivery Region Index]],Regions_Table[#All],2,0)</f>
        <v>Queensland</v>
      </c>
      <c r="I1556" t="str">
        <f>VLOOKUP(Sales_Data17[[#This Row],[Delivery Region Index]],Regions_Table[#All],3,0)</f>
        <v>Ipswich</v>
      </c>
      <c r="J1556">
        <v>34</v>
      </c>
      <c r="K1556">
        <v>5</v>
      </c>
      <c r="L1556" t="str">
        <f>VLOOKUP(Sales_Data17[[#This Row],[Product Description Index]],Products_Data[#All],2,0)</f>
        <v>Hats</v>
      </c>
      <c r="M1556">
        <v>7</v>
      </c>
      <c r="N1556" s="9">
        <v>122.83333333333333</v>
      </c>
      <c r="O1556" s="9">
        <f>Sales_Data17[[#This Row],[Order Quantity]]*Sales_Data17[[#This Row],[Unit Price]]</f>
        <v>859.83333333333326</v>
      </c>
      <c r="P1556" s="9">
        <v>62.64500000000001</v>
      </c>
      <c r="Q1556" s="9">
        <f>Sales_Data17[[#This Row],[Line Total]]-(Sales_Data17[[#This Row],[Total Unit Cost]]*Sales_Data17[[#This Row],[Order Quantity]])</f>
        <v>421.31833333333316</v>
      </c>
      <c r="R1556" s="1" t="str">
        <f>TEXT(Sales_Data17[[#This Row],[OrderDate]],"MMM")</f>
        <v>Dec</v>
      </c>
      <c r="S1556" s="1" t="str">
        <f t="shared" si="24"/>
        <v>2012</v>
      </c>
    </row>
    <row r="1557" spans="1:19">
      <c r="A1557" t="s">
        <v>1580</v>
      </c>
      <c r="B1557" s="2">
        <v>41256</v>
      </c>
      <c r="C1557" s="2" t="str">
        <f>VLOOKUP(Sales_Data17[[#This Row],[Customer Name Index]],Customer_Data[#All],2,0)</f>
        <v>ETUDE Ltd</v>
      </c>
      <c r="D1557">
        <v>4</v>
      </c>
      <c r="E1557" t="s">
        <v>4</v>
      </c>
      <c r="F1557" t="s">
        <v>8168</v>
      </c>
      <c r="G1557" t="s">
        <v>8027</v>
      </c>
      <c r="H1557" t="str">
        <f>VLOOKUP(Sales_Data17[[#This Row],[Delivery Region Index]],Regions_Table[#All],2,0)</f>
        <v>New South Wales</v>
      </c>
      <c r="I1557" t="str">
        <f>VLOOKUP(Sales_Data17[[#This Row],[Delivery Region Index]],Regions_Table[#All],3,0)</f>
        <v>Griffith</v>
      </c>
      <c r="J1557">
        <v>12</v>
      </c>
      <c r="K1557">
        <v>2</v>
      </c>
      <c r="L1557" t="str">
        <f>VLOOKUP(Sales_Data17[[#This Row],[Product Description Index]],Products_Data[#All],2,0)</f>
        <v>Pants</v>
      </c>
      <c r="M1557">
        <v>3</v>
      </c>
      <c r="N1557" s="9">
        <v>116.13333333333334</v>
      </c>
      <c r="O1557" s="9">
        <f>Sales_Data17[[#This Row],[Order Quantity]]*Sales_Data17[[#This Row],[Unit Price]]</f>
        <v>348.40000000000003</v>
      </c>
      <c r="P1557" s="9">
        <v>59.228000000000002</v>
      </c>
      <c r="Q1557" s="9">
        <f>Sales_Data17[[#This Row],[Line Total]]-(Sales_Data17[[#This Row],[Total Unit Cost]]*Sales_Data17[[#This Row],[Order Quantity]])</f>
        <v>170.71600000000004</v>
      </c>
      <c r="R1557" s="1" t="str">
        <f>TEXT(Sales_Data17[[#This Row],[OrderDate]],"MMM")</f>
        <v>Dec</v>
      </c>
      <c r="S1557" s="1" t="str">
        <f t="shared" si="24"/>
        <v>2012</v>
      </c>
    </row>
    <row r="1558" spans="1:19">
      <c r="A1558" t="s">
        <v>1581</v>
      </c>
      <c r="B1558" s="2">
        <v>41256</v>
      </c>
      <c r="C1558" s="2" t="str">
        <f>VLOOKUP(Sales_Data17[[#This Row],[Customer Name Index]],Customer_Data[#All],2,0)</f>
        <v>Eminence Corp</v>
      </c>
      <c r="D1558">
        <v>18</v>
      </c>
      <c r="E1558" t="s">
        <v>4</v>
      </c>
      <c r="F1558" t="s">
        <v>8168</v>
      </c>
      <c r="G1558" t="s">
        <v>8025</v>
      </c>
      <c r="H1558" t="str">
        <f>VLOOKUP(Sales_Data17[[#This Row],[Delivery Region Index]],Regions_Table[#All],2,0)</f>
        <v>Victoria</v>
      </c>
      <c r="I1558" t="str">
        <f>VLOOKUP(Sales_Data17[[#This Row],[Delivery Region Index]],Regions_Table[#All],3,0)</f>
        <v>Geelong</v>
      </c>
      <c r="J1558">
        <v>51</v>
      </c>
      <c r="K1558">
        <v>7</v>
      </c>
      <c r="L1558" t="str">
        <f>VLOOKUP(Sales_Data17[[#This Row],[Product Description Index]],Products_Data[#All],2,0)</f>
        <v>Dress Shirts</v>
      </c>
      <c r="M1558">
        <v>3</v>
      </c>
      <c r="N1558" s="9">
        <v>337.97777777777782</v>
      </c>
      <c r="O1558" s="9">
        <f>Sales_Data17[[#This Row],[Order Quantity]]*Sales_Data17[[#This Row],[Unit Price]]</f>
        <v>1013.9333333333334</v>
      </c>
      <c r="P1558" s="9">
        <v>172.36866666666668</v>
      </c>
      <c r="Q1558" s="9">
        <f>Sales_Data17[[#This Row],[Line Total]]-(Sales_Data17[[#This Row],[Total Unit Cost]]*Sales_Data17[[#This Row],[Order Quantity]])</f>
        <v>496.8273333333334</v>
      </c>
      <c r="R1558" s="1" t="str">
        <f>TEXT(Sales_Data17[[#This Row],[OrderDate]],"MMM")</f>
        <v>Dec</v>
      </c>
      <c r="S1558" s="1" t="str">
        <f t="shared" si="24"/>
        <v>2012</v>
      </c>
    </row>
    <row r="1559" spans="1:19">
      <c r="A1559" t="s">
        <v>1582</v>
      </c>
      <c r="B1559" s="2">
        <v>41256</v>
      </c>
      <c r="C1559" s="2" t="str">
        <f>VLOOKUP(Sales_Data17[[#This Row],[Customer Name Index]],Customer_Data[#All],2,0)</f>
        <v>Procter Corp</v>
      </c>
      <c r="D1559">
        <v>5</v>
      </c>
      <c r="E1559" t="s">
        <v>2</v>
      </c>
      <c r="F1559" t="s">
        <v>8168</v>
      </c>
      <c r="G1559" t="s">
        <v>8027</v>
      </c>
      <c r="H1559" t="str">
        <f>VLOOKUP(Sales_Data17[[#This Row],[Delivery Region Index]],Regions_Table[#All],2,0)</f>
        <v>New South Wales</v>
      </c>
      <c r="I1559" t="str">
        <f>VLOOKUP(Sales_Data17[[#This Row],[Delivery Region Index]],Regions_Table[#All],3,0)</f>
        <v>Lake Macquarie</v>
      </c>
      <c r="J1559">
        <v>13</v>
      </c>
      <c r="K1559">
        <v>2</v>
      </c>
      <c r="L1559" t="str">
        <f>VLOOKUP(Sales_Data17[[#This Row],[Product Description Index]],Products_Data[#All],2,0)</f>
        <v>Pants</v>
      </c>
      <c r="M1559">
        <v>7</v>
      </c>
      <c r="N1559" s="9">
        <v>195.04444444444445</v>
      </c>
      <c r="O1559" s="9">
        <f>Sales_Data17[[#This Row],[Order Quantity]]*Sales_Data17[[#This Row],[Unit Price]]</f>
        <v>1365.3111111111111</v>
      </c>
      <c r="P1559" s="9">
        <v>107.27444444444446</v>
      </c>
      <c r="Q1559" s="9">
        <f>Sales_Data17[[#This Row],[Line Total]]-(Sales_Data17[[#This Row],[Total Unit Cost]]*Sales_Data17[[#This Row],[Order Quantity]])</f>
        <v>614.39</v>
      </c>
      <c r="R1559" s="1" t="str">
        <f>TEXT(Sales_Data17[[#This Row],[OrderDate]],"MMM")</f>
        <v>Dec</v>
      </c>
      <c r="S1559" s="1" t="str">
        <f t="shared" si="24"/>
        <v>2012</v>
      </c>
    </row>
    <row r="1560" spans="1:19">
      <c r="A1560" t="s">
        <v>1583</v>
      </c>
      <c r="B1560" s="2">
        <v>41257</v>
      </c>
      <c r="C1560" s="2" t="str">
        <f>VLOOKUP(Sales_Data17[[#This Row],[Customer Name Index]],Customer_Data[#All],2,0)</f>
        <v>New Ltd</v>
      </c>
      <c r="D1560">
        <v>7</v>
      </c>
      <c r="E1560" t="s">
        <v>2</v>
      </c>
      <c r="F1560" t="s">
        <v>8168</v>
      </c>
      <c r="G1560" t="s">
        <v>8027</v>
      </c>
      <c r="H1560" t="str">
        <f>VLOOKUP(Sales_Data17[[#This Row],[Delivery Region Index]],Regions_Table[#All],2,0)</f>
        <v>New South Wales</v>
      </c>
      <c r="I1560" t="str">
        <f>VLOOKUP(Sales_Data17[[#This Row],[Delivery Region Index]],Regions_Table[#All],3,0)</f>
        <v>Orange</v>
      </c>
      <c r="J1560">
        <v>18</v>
      </c>
      <c r="K1560">
        <v>3</v>
      </c>
      <c r="L1560" t="str">
        <f>VLOOKUP(Sales_Data17[[#This Row],[Product Description Index]],Products_Data[#All],2,0)</f>
        <v>Sunglasses</v>
      </c>
      <c r="M1560">
        <v>8</v>
      </c>
      <c r="N1560" s="9">
        <v>254.60000000000002</v>
      </c>
      <c r="O1560" s="9">
        <f>Sales_Data17[[#This Row],[Order Quantity]]*Sales_Data17[[#This Row],[Unit Price]]</f>
        <v>2036.8000000000002</v>
      </c>
      <c r="P1560" s="9">
        <v>132.392</v>
      </c>
      <c r="Q1560" s="9">
        <f>Sales_Data17[[#This Row],[Line Total]]-(Sales_Data17[[#This Row],[Total Unit Cost]]*Sales_Data17[[#This Row],[Order Quantity]])</f>
        <v>977.66400000000021</v>
      </c>
      <c r="R1560" s="1" t="str">
        <f>TEXT(Sales_Data17[[#This Row],[OrderDate]],"MMM")</f>
        <v>Dec</v>
      </c>
      <c r="S1560" s="1" t="str">
        <f t="shared" si="24"/>
        <v>2012</v>
      </c>
    </row>
    <row r="1561" spans="1:19">
      <c r="A1561" t="s">
        <v>1584</v>
      </c>
      <c r="B1561" s="2">
        <v>41257</v>
      </c>
      <c r="C1561" s="2" t="str">
        <f>VLOOKUP(Sales_Data17[[#This Row],[Customer Name Index]],Customer_Data[#All],2,0)</f>
        <v>Avon Corp</v>
      </c>
      <c r="D1561">
        <v>1</v>
      </c>
      <c r="E1561" t="s">
        <v>2</v>
      </c>
      <c r="F1561" t="s">
        <v>8168</v>
      </c>
      <c r="G1561" t="s">
        <v>8027</v>
      </c>
      <c r="H1561" t="str">
        <f>VLOOKUP(Sales_Data17[[#This Row],[Delivery Region Index]],Regions_Table[#All],2,0)</f>
        <v>New South Wales</v>
      </c>
      <c r="I1561" t="str">
        <f>VLOOKUP(Sales_Data17[[#This Row],[Delivery Region Index]],Regions_Table[#All],3,0)</f>
        <v>Armidale</v>
      </c>
      <c r="J1561">
        <v>3</v>
      </c>
      <c r="K1561">
        <v>1</v>
      </c>
      <c r="L1561" t="str">
        <f>VLOOKUP(Sales_Data17[[#This Row],[Product Description Index]],Products_Data[#All],2,0)</f>
        <v>Shirts</v>
      </c>
      <c r="M1561">
        <v>7</v>
      </c>
      <c r="N1561" s="9">
        <v>117.62222222222223</v>
      </c>
      <c r="O1561" s="9">
        <f>Sales_Data17[[#This Row],[Order Quantity]]*Sales_Data17[[#This Row],[Unit Price]]</f>
        <v>823.35555555555561</v>
      </c>
      <c r="P1561" s="9">
        <v>79.983111111111128</v>
      </c>
      <c r="Q1561" s="9">
        <f>Sales_Data17[[#This Row],[Line Total]]-(Sales_Data17[[#This Row],[Total Unit Cost]]*Sales_Data17[[#This Row],[Order Quantity]])</f>
        <v>263.47377777777774</v>
      </c>
      <c r="R1561" s="1" t="str">
        <f>TEXT(Sales_Data17[[#This Row],[OrderDate]],"MMM")</f>
        <v>Dec</v>
      </c>
      <c r="S1561" s="1" t="str">
        <f t="shared" si="24"/>
        <v>2012</v>
      </c>
    </row>
    <row r="1562" spans="1:19">
      <c r="A1562" t="s">
        <v>1585</v>
      </c>
      <c r="B1562" s="2">
        <v>41257</v>
      </c>
      <c r="C1562" s="2" t="str">
        <f>VLOOKUP(Sales_Data17[[#This Row],[Customer Name Index]],Customer_Data[#All],2,0)</f>
        <v xml:space="preserve">Ei </v>
      </c>
      <c r="D1562">
        <v>9</v>
      </c>
      <c r="E1562" t="s">
        <v>4</v>
      </c>
      <c r="F1562" t="s">
        <v>8168</v>
      </c>
      <c r="G1562" t="s">
        <v>8027</v>
      </c>
      <c r="H1562" t="str">
        <f>VLOOKUP(Sales_Data17[[#This Row],[Delivery Region Index]],Regions_Table[#All],2,0)</f>
        <v>Queensland</v>
      </c>
      <c r="I1562" t="str">
        <f>VLOOKUP(Sales_Data17[[#This Row],[Delivery Region Index]],Regions_Table[#All],3,0)</f>
        <v>Brisbane</v>
      </c>
      <c r="J1562">
        <v>26</v>
      </c>
      <c r="K1562">
        <v>4</v>
      </c>
      <c r="L1562" t="str">
        <f>VLOOKUP(Sales_Data17[[#This Row],[Product Description Index]],Products_Data[#All],2,0)</f>
        <v>Jeans</v>
      </c>
      <c r="M1562">
        <v>6</v>
      </c>
      <c r="N1562" s="9">
        <v>118.36666666666666</v>
      </c>
      <c r="O1562" s="9">
        <f>Sales_Data17[[#This Row],[Order Quantity]]*Sales_Data17[[#This Row],[Unit Price]]</f>
        <v>710.19999999999993</v>
      </c>
      <c r="P1562" s="9">
        <v>53.265000000000001</v>
      </c>
      <c r="Q1562" s="9">
        <f>Sales_Data17[[#This Row],[Line Total]]-(Sales_Data17[[#This Row],[Total Unit Cost]]*Sales_Data17[[#This Row],[Order Quantity]])</f>
        <v>390.6099999999999</v>
      </c>
      <c r="R1562" s="1" t="str">
        <f>TEXT(Sales_Data17[[#This Row],[OrderDate]],"MMM")</f>
        <v>Dec</v>
      </c>
      <c r="S1562" s="1" t="str">
        <f t="shared" si="24"/>
        <v>2012</v>
      </c>
    </row>
    <row r="1563" spans="1:19">
      <c r="A1563" t="s">
        <v>1586</v>
      </c>
      <c r="B1563" s="2">
        <v>41258</v>
      </c>
      <c r="C1563" s="2" t="str">
        <f>VLOOKUP(Sales_Data17[[#This Row],[Customer Name Index]],Customer_Data[#All],2,0)</f>
        <v>New Ltd</v>
      </c>
      <c r="D1563">
        <v>7</v>
      </c>
      <c r="E1563" t="s">
        <v>4</v>
      </c>
      <c r="F1563" t="s">
        <v>8168</v>
      </c>
      <c r="G1563" t="s">
        <v>8027</v>
      </c>
      <c r="H1563" t="str">
        <f>VLOOKUP(Sales_Data17[[#This Row],[Delivery Region Index]],Regions_Table[#All],2,0)</f>
        <v>New South Wales</v>
      </c>
      <c r="I1563" t="str">
        <f>VLOOKUP(Sales_Data17[[#This Row],[Delivery Region Index]],Regions_Table[#All],3,0)</f>
        <v>Queanbeyan</v>
      </c>
      <c r="J1563">
        <v>20</v>
      </c>
      <c r="K1563">
        <v>3</v>
      </c>
      <c r="L1563" t="str">
        <f>VLOOKUP(Sales_Data17[[#This Row],[Product Description Index]],Products_Data[#All],2,0)</f>
        <v>Sunglasses</v>
      </c>
      <c r="M1563">
        <v>8</v>
      </c>
      <c r="N1563" s="9">
        <v>26.8</v>
      </c>
      <c r="O1563" s="9">
        <f>Sales_Data17[[#This Row],[Order Quantity]]*Sales_Data17[[#This Row],[Unit Price]]</f>
        <v>214.4</v>
      </c>
      <c r="P1563" s="9">
        <v>12.864000000000001</v>
      </c>
      <c r="Q1563" s="9">
        <f>Sales_Data17[[#This Row],[Line Total]]-(Sales_Data17[[#This Row],[Total Unit Cost]]*Sales_Data17[[#This Row],[Order Quantity]])</f>
        <v>111.488</v>
      </c>
      <c r="R1563" s="1" t="str">
        <f>TEXT(Sales_Data17[[#This Row],[OrderDate]],"MMM")</f>
        <v>Dec</v>
      </c>
      <c r="S1563" s="1" t="str">
        <f t="shared" si="24"/>
        <v>2012</v>
      </c>
    </row>
    <row r="1564" spans="1:19">
      <c r="A1564" t="s">
        <v>1587</v>
      </c>
      <c r="B1564" s="2">
        <v>41258</v>
      </c>
      <c r="C1564" s="2" t="str">
        <f>VLOOKUP(Sales_Data17[[#This Row],[Customer Name Index]],Customer_Data[#All],2,0)</f>
        <v>Ole Group</v>
      </c>
      <c r="D1564">
        <v>13</v>
      </c>
      <c r="E1564" t="s">
        <v>3</v>
      </c>
      <c r="F1564" t="s">
        <v>8168</v>
      </c>
      <c r="G1564" t="s">
        <v>8026</v>
      </c>
      <c r="H1564" t="str">
        <f>VLOOKUP(Sales_Data17[[#This Row],[Delivery Region Index]],Regions_Table[#All],2,0)</f>
        <v>Queensland</v>
      </c>
      <c r="I1564" t="str">
        <f>VLOOKUP(Sales_Data17[[#This Row],[Delivery Region Index]],Regions_Table[#All],3,0)</f>
        <v>Maryborough</v>
      </c>
      <c r="J1564">
        <v>37</v>
      </c>
      <c r="K1564">
        <v>5</v>
      </c>
      <c r="L1564" t="str">
        <f>VLOOKUP(Sales_Data17[[#This Row],[Product Description Index]],Products_Data[#All],2,0)</f>
        <v>Hats</v>
      </c>
      <c r="M1564">
        <v>3</v>
      </c>
      <c r="N1564" s="9">
        <v>125.8111111111111</v>
      </c>
      <c r="O1564" s="9">
        <f>Sales_Data17[[#This Row],[Order Quantity]]*Sales_Data17[[#This Row],[Unit Price]]</f>
        <v>377.43333333333328</v>
      </c>
      <c r="P1564" s="9">
        <v>86.809666666666658</v>
      </c>
      <c r="Q1564" s="9">
        <f>Sales_Data17[[#This Row],[Line Total]]-(Sales_Data17[[#This Row],[Total Unit Cost]]*Sales_Data17[[#This Row],[Order Quantity]])</f>
        <v>117.00433333333331</v>
      </c>
      <c r="R1564" s="1" t="str">
        <f>TEXT(Sales_Data17[[#This Row],[OrderDate]],"MMM")</f>
        <v>Dec</v>
      </c>
      <c r="S1564" s="1" t="str">
        <f t="shared" si="24"/>
        <v>2012</v>
      </c>
    </row>
    <row r="1565" spans="1:19">
      <c r="A1565" t="s">
        <v>1588</v>
      </c>
      <c r="B1565" s="2">
        <v>41259</v>
      </c>
      <c r="C1565" s="2" t="str">
        <f>VLOOKUP(Sales_Data17[[#This Row],[Customer Name Index]],Customer_Data[#All],2,0)</f>
        <v>Medsep Group</v>
      </c>
      <c r="D1565">
        <v>8</v>
      </c>
      <c r="E1565" t="s">
        <v>3</v>
      </c>
      <c r="F1565" t="s">
        <v>8168</v>
      </c>
      <c r="G1565" t="s">
        <v>8027</v>
      </c>
      <c r="H1565" t="str">
        <f>VLOOKUP(Sales_Data17[[#This Row],[Delivery Region Index]],Regions_Table[#All],2,0)</f>
        <v>New South Wales</v>
      </c>
      <c r="I1565" t="str">
        <f>VLOOKUP(Sales_Data17[[#This Row],[Delivery Region Index]],Regions_Table[#All],3,0)</f>
        <v>Tweed Heads</v>
      </c>
      <c r="J1565">
        <v>22</v>
      </c>
      <c r="K1565">
        <v>3</v>
      </c>
      <c r="L1565" t="str">
        <f>VLOOKUP(Sales_Data17[[#This Row],[Product Description Index]],Products_Data[#All],2,0)</f>
        <v>Sunglasses</v>
      </c>
      <c r="M1565">
        <v>5</v>
      </c>
      <c r="N1565" s="9">
        <v>247.15555555555557</v>
      </c>
      <c r="O1565" s="9">
        <f>Sales_Data17[[#This Row],[Order Quantity]]*Sales_Data17[[#This Row],[Unit Price]]</f>
        <v>1235.7777777777778</v>
      </c>
      <c r="P1565" s="9">
        <v>210.08222222222221</v>
      </c>
      <c r="Q1565" s="9">
        <f>Sales_Data17[[#This Row],[Line Total]]-(Sales_Data17[[#This Row],[Total Unit Cost]]*Sales_Data17[[#This Row],[Order Quantity]])</f>
        <v>185.36666666666679</v>
      </c>
      <c r="R1565" s="1" t="str">
        <f>TEXT(Sales_Data17[[#This Row],[OrderDate]],"MMM")</f>
        <v>Dec</v>
      </c>
      <c r="S1565" s="1" t="str">
        <f t="shared" si="24"/>
        <v>2012</v>
      </c>
    </row>
    <row r="1566" spans="1:19">
      <c r="A1566" t="s">
        <v>1589</v>
      </c>
      <c r="B1566" s="2">
        <v>41260</v>
      </c>
      <c r="C1566" s="2" t="str">
        <f>VLOOKUP(Sales_Data17[[#This Row],[Customer Name Index]],Customer_Data[#All],2,0)</f>
        <v xml:space="preserve">Qualitest </v>
      </c>
      <c r="D1566">
        <v>19</v>
      </c>
      <c r="E1566" t="s">
        <v>3</v>
      </c>
      <c r="F1566" t="s">
        <v>8168</v>
      </c>
      <c r="G1566" t="s">
        <v>8028</v>
      </c>
      <c r="H1566" t="str">
        <f>VLOOKUP(Sales_Data17[[#This Row],[Delivery Region Index]],Regions_Table[#All],2,0)</f>
        <v>Victoria</v>
      </c>
      <c r="I1566" t="str">
        <f>VLOOKUP(Sales_Data17[[#This Row],[Delivery Region Index]],Regions_Table[#All],3,0)</f>
        <v>Swan Hill</v>
      </c>
      <c r="J1566">
        <v>55</v>
      </c>
      <c r="K1566">
        <v>8</v>
      </c>
      <c r="L1566" t="str">
        <f>VLOOKUP(Sales_Data17[[#This Row],[Product Description Index]],Products_Data[#All],2,0)</f>
        <v>Shoes</v>
      </c>
      <c r="M1566">
        <v>5</v>
      </c>
      <c r="N1566" s="9">
        <v>91.566666666666663</v>
      </c>
      <c r="O1566" s="9">
        <f>Sales_Data17[[#This Row],[Order Quantity]]*Sales_Data17[[#This Row],[Unit Price]]</f>
        <v>457.83333333333331</v>
      </c>
      <c r="P1566" s="9">
        <v>73.253333333333345</v>
      </c>
      <c r="Q1566" s="9">
        <f>Sales_Data17[[#This Row],[Line Total]]-(Sales_Data17[[#This Row],[Total Unit Cost]]*Sales_Data17[[#This Row],[Order Quantity]])</f>
        <v>91.566666666666606</v>
      </c>
      <c r="R1566" s="1" t="str">
        <f>TEXT(Sales_Data17[[#This Row],[OrderDate]],"MMM")</f>
        <v>Dec</v>
      </c>
      <c r="S1566" s="1" t="str">
        <f t="shared" si="24"/>
        <v>2012</v>
      </c>
    </row>
    <row r="1567" spans="1:19">
      <c r="A1567" t="s">
        <v>1590</v>
      </c>
      <c r="B1567" s="2">
        <v>41260</v>
      </c>
      <c r="C1567" s="2" t="str">
        <f>VLOOKUP(Sales_Data17[[#This Row],[Customer Name Index]],Customer_Data[#All],2,0)</f>
        <v>Rochester Ltd</v>
      </c>
      <c r="D1567">
        <v>15</v>
      </c>
      <c r="E1567" t="s">
        <v>4</v>
      </c>
      <c r="F1567" t="s">
        <v>8168</v>
      </c>
      <c r="G1567" t="s">
        <v>8025</v>
      </c>
      <c r="H1567" t="str">
        <f>VLOOKUP(Sales_Data17[[#This Row],[Delivery Region Index]],Regions_Table[#All],2,0)</f>
        <v>Queensland</v>
      </c>
      <c r="I1567" t="str">
        <f>VLOOKUP(Sales_Data17[[#This Row],[Delivery Region Index]],Regions_Table[#All],3,0)</f>
        <v>Thuringowa</v>
      </c>
      <c r="J1567">
        <v>43</v>
      </c>
      <c r="K1567">
        <v>6</v>
      </c>
      <c r="L1567" t="str">
        <f>VLOOKUP(Sales_Data17[[#This Row],[Product Description Index]],Products_Data[#All],2,0)</f>
        <v>Socks</v>
      </c>
      <c r="M1567">
        <v>3</v>
      </c>
      <c r="N1567" s="9">
        <v>261.3</v>
      </c>
      <c r="O1567" s="9">
        <f>Sales_Data17[[#This Row],[Order Quantity]]*Sales_Data17[[#This Row],[Unit Price]]</f>
        <v>783.90000000000009</v>
      </c>
      <c r="P1567" s="9">
        <v>162.006</v>
      </c>
      <c r="Q1567" s="9">
        <f>Sales_Data17[[#This Row],[Line Total]]-(Sales_Data17[[#This Row],[Total Unit Cost]]*Sales_Data17[[#This Row],[Order Quantity]])</f>
        <v>297.88200000000006</v>
      </c>
      <c r="R1567" s="1" t="str">
        <f>TEXT(Sales_Data17[[#This Row],[OrderDate]],"MMM")</f>
        <v>Dec</v>
      </c>
      <c r="S1567" s="1" t="str">
        <f t="shared" si="24"/>
        <v>2012</v>
      </c>
    </row>
    <row r="1568" spans="1:19">
      <c r="A1568" t="s">
        <v>1591</v>
      </c>
      <c r="B1568" s="2">
        <v>41260</v>
      </c>
      <c r="C1568" s="2" t="str">
        <f>VLOOKUP(Sales_Data17[[#This Row],[Customer Name Index]],Customer_Data[#All],2,0)</f>
        <v xml:space="preserve">WakeFern </v>
      </c>
      <c r="D1568">
        <v>2</v>
      </c>
      <c r="E1568" t="s">
        <v>3</v>
      </c>
      <c r="F1568" t="s">
        <v>8168</v>
      </c>
      <c r="G1568" t="s">
        <v>8027</v>
      </c>
      <c r="H1568" t="str">
        <f>VLOOKUP(Sales_Data17[[#This Row],[Delivery Region Index]],Regions_Table[#All],2,0)</f>
        <v>New South Wales</v>
      </c>
      <c r="I1568" t="str">
        <f>VLOOKUP(Sales_Data17[[#This Row],[Delivery Region Index]],Regions_Table[#All],3,0)</f>
        <v>Bathurst</v>
      </c>
      <c r="J1568">
        <v>4</v>
      </c>
      <c r="K1568">
        <v>1</v>
      </c>
      <c r="L1568" t="str">
        <f>VLOOKUP(Sales_Data17[[#This Row],[Product Description Index]],Products_Data[#All],2,0)</f>
        <v>Shirts</v>
      </c>
      <c r="M1568">
        <v>4</v>
      </c>
      <c r="N1568" s="9">
        <v>704.98888888888894</v>
      </c>
      <c r="O1568" s="9">
        <f>Sales_Data17[[#This Row],[Order Quantity]]*Sales_Data17[[#This Row],[Unit Price]]</f>
        <v>2819.9555555555557</v>
      </c>
      <c r="P1568" s="9">
        <v>324.29488888888892</v>
      </c>
      <c r="Q1568" s="9">
        <f>Sales_Data17[[#This Row],[Line Total]]-(Sales_Data17[[#This Row],[Total Unit Cost]]*Sales_Data17[[#This Row],[Order Quantity]])</f>
        <v>1522.7760000000001</v>
      </c>
      <c r="R1568" s="1" t="str">
        <f>TEXT(Sales_Data17[[#This Row],[OrderDate]],"MMM")</f>
        <v>Dec</v>
      </c>
      <c r="S1568" s="1" t="str">
        <f t="shared" si="24"/>
        <v>2012</v>
      </c>
    </row>
    <row r="1569" spans="1:19">
      <c r="A1569" t="s">
        <v>1592</v>
      </c>
      <c r="B1569" s="2">
        <v>41260</v>
      </c>
      <c r="C1569" s="2" t="str">
        <f>VLOOKUP(Sales_Data17[[#This Row],[Customer Name Index]],Customer_Data[#All],2,0)</f>
        <v>New Ltd</v>
      </c>
      <c r="D1569">
        <v>7</v>
      </c>
      <c r="E1569" t="s">
        <v>4</v>
      </c>
      <c r="F1569" t="s">
        <v>8168</v>
      </c>
      <c r="G1569" t="s">
        <v>8027</v>
      </c>
      <c r="H1569" t="str">
        <f>VLOOKUP(Sales_Data17[[#This Row],[Delivery Region Index]],Regions_Table[#All],2,0)</f>
        <v>New South Wales</v>
      </c>
      <c r="I1569" t="str">
        <f>VLOOKUP(Sales_Data17[[#This Row],[Delivery Region Index]],Regions_Table[#All],3,0)</f>
        <v>Queanbeyan</v>
      </c>
      <c r="J1569">
        <v>20</v>
      </c>
      <c r="K1569">
        <v>3</v>
      </c>
      <c r="L1569" t="str">
        <f>VLOOKUP(Sales_Data17[[#This Row],[Product Description Index]],Products_Data[#All],2,0)</f>
        <v>Sunglasses</v>
      </c>
      <c r="M1569">
        <v>2</v>
      </c>
      <c r="N1569" s="9">
        <v>624.58888888888896</v>
      </c>
      <c r="O1569" s="9">
        <f>Sales_Data17[[#This Row],[Order Quantity]]*Sales_Data17[[#This Row],[Unit Price]]</f>
        <v>1249.1777777777779</v>
      </c>
      <c r="P1569" s="9">
        <v>393.49100000000004</v>
      </c>
      <c r="Q1569" s="9">
        <f>Sales_Data17[[#This Row],[Line Total]]-(Sales_Data17[[#This Row],[Total Unit Cost]]*Sales_Data17[[#This Row],[Order Quantity]])</f>
        <v>462.19577777777783</v>
      </c>
      <c r="R1569" s="1" t="str">
        <f>TEXT(Sales_Data17[[#This Row],[OrderDate]],"MMM")</f>
        <v>Dec</v>
      </c>
      <c r="S1569" s="1" t="str">
        <f t="shared" si="24"/>
        <v>2012</v>
      </c>
    </row>
    <row r="1570" spans="1:19">
      <c r="A1570" t="s">
        <v>1593</v>
      </c>
      <c r="B1570" s="2">
        <v>41260</v>
      </c>
      <c r="C1570" s="2" t="str">
        <f>VLOOKUP(Sales_Data17[[#This Row],[Customer Name Index]],Customer_Data[#All],2,0)</f>
        <v>Medsep Group</v>
      </c>
      <c r="D1570">
        <v>8</v>
      </c>
      <c r="E1570" t="s">
        <v>4</v>
      </c>
      <c r="F1570" t="s">
        <v>8168</v>
      </c>
      <c r="G1570" t="s">
        <v>8027</v>
      </c>
      <c r="H1570" t="str">
        <f>VLOOKUP(Sales_Data17[[#This Row],[Delivery Region Index]],Regions_Table[#All],2,0)</f>
        <v>New South Wales</v>
      </c>
      <c r="I1570" t="str">
        <f>VLOOKUP(Sales_Data17[[#This Row],[Delivery Region Index]],Regions_Table[#All],3,0)</f>
        <v>Wagga Wagga</v>
      </c>
      <c r="J1570">
        <v>23</v>
      </c>
      <c r="K1570">
        <v>4</v>
      </c>
      <c r="L1570" t="str">
        <f>VLOOKUP(Sales_Data17[[#This Row],[Product Description Index]],Products_Data[#All],2,0)</f>
        <v>Jeans</v>
      </c>
      <c r="M1570">
        <v>4</v>
      </c>
      <c r="N1570" s="9">
        <v>114.64444444444445</v>
      </c>
      <c r="O1570" s="9">
        <f>Sales_Data17[[#This Row],[Order Quantity]]*Sales_Data17[[#This Row],[Unit Price]]</f>
        <v>458.57777777777778</v>
      </c>
      <c r="P1570" s="9">
        <v>66.49377777777778</v>
      </c>
      <c r="Q1570" s="9">
        <f>Sales_Data17[[#This Row],[Line Total]]-(Sales_Data17[[#This Row],[Total Unit Cost]]*Sales_Data17[[#This Row],[Order Quantity]])</f>
        <v>192.60266666666666</v>
      </c>
      <c r="R1570" s="1" t="str">
        <f>TEXT(Sales_Data17[[#This Row],[OrderDate]],"MMM")</f>
        <v>Dec</v>
      </c>
      <c r="S1570" s="1" t="str">
        <f t="shared" si="24"/>
        <v>2012</v>
      </c>
    </row>
    <row r="1571" spans="1:19">
      <c r="A1571" t="s">
        <v>1594</v>
      </c>
      <c r="B1571" s="2">
        <v>41260</v>
      </c>
      <c r="C1571" s="2" t="str">
        <f>VLOOKUP(Sales_Data17[[#This Row],[Customer Name Index]],Customer_Data[#All],2,0)</f>
        <v xml:space="preserve">Medline </v>
      </c>
      <c r="D1571">
        <v>12</v>
      </c>
      <c r="E1571" t="s">
        <v>2</v>
      </c>
      <c r="F1571" t="s">
        <v>8168</v>
      </c>
      <c r="G1571" t="s">
        <v>8026</v>
      </c>
      <c r="H1571" t="str">
        <f>VLOOKUP(Sales_Data17[[#This Row],[Delivery Region Index]],Regions_Table[#All],2,0)</f>
        <v>Queensland</v>
      </c>
      <c r="I1571" t="str">
        <f>VLOOKUP(Sales_Data17[[#This Row],[Delivery Region Index]],Regions_Table[#All],3,0)</f>
        <v>Ipswich</v>
      </c>
      <c r="J1571">
        <v>34</v>
      </c>
      <c r="K1571">
        <v>5</v>
      </c>
      <c r="L1571" t="str">
        <f>VLOOKUP(Sales_Data17[[#This Row],[Product Description Index]],Products_Data[#All],2,0)</f>
        <v>Hats</v>
      </c>
      <c r="M1571">
        <v>1</v>
      </c>
      <c r="N1571" s="9">
        <v>267.25555555555559</v>
      </c>
      <c r="O1571" s="9">
        <f>Sales_Data17[[#This Row],[Order Quantity]]*Sales_Data17[[#This Row],[Unit Price]]</f>
        <v>267.25555555555559</v>
      </c>
      <c r="P1571" s="9">
        <v>203.11422222222225</v>
      </c>
      <c r="Q1571" s="9">
        <f>Sales_Data17[[#This Row],[Line Total]]-(Sales_Data17[[#This Row],[Total Unit Cost]]*Sales_Data17[[#This Row],[Order Quantity]])</f>
        <v>64.141333333333336</v>
      </c>
      <c r="R1571" s="1" t="str">
        <f>TEXT(Sales_Data17[[#This Row],[OrderDate]],"MMM")</f>
        <v>Dec</v>
      </c>
      <c r="S1571" s="1" t="str">
        <f t="shared" si="24"/>
        <v>2012</v>
      </c>
    </row>
    <row r="1572" spans="1:19">
      <c r="A1572" t="s">
        <v>1595</v>
      </c>
      <c r="B1572" s="2">
        <v>41261</v>
      </c>
      <c r="C1572" s="2" t="str">
        <f>VLOOKUP(Sales_Data17[[#This Row],[Customer Name Index]],Customer_Data[#All],2,0)</f>
        <v>Procter Corp</v>
      </c>
      <c r="D1572">
        <v>5</v>
      </c>
      <c r="E1572" t="s">
        <v>4</v>
      </c>
      <c r="F1572" t="s">
        <v>8168</v>
      </c>
      <c r="G1572" t="s">
        <v>8027</v>
      </c>
      <c r="H1572" t="str">
        <f>VLOOKUP(Sales_Data17[[#This Row],[Delivery Region Index]],Regions_Table[#All],2,0)</f>
        <v>New South Wales</v>
      </c>
      <c r="I1572" t="str">
        <f>VLOOKUP(Sales_Data17[[#This Row],[Delivery Region Index]],Regions_Table[#All],3,0)</f>
        <v>Maitland</v>
      </c>
      <c r="J1572">
        <v>15</v>
      </c>
      <c r="K1572">
        <v>2</v>
      </c>
      <c r="L1572" t="str">
        <f>VLOOKUP(Sales_Data17[[#This Row],[Product Description Index]],Products_Data[#All],2,0)</f>
        <v>Pants</v>
      </c>
      <c r="M1572">
        <v>9</v>
      </c>
      <c r="N1572" s="9">
        <v>122.83333333333333</v>
      </c>
      <c r="O1572" s="9">
        <f>Sales_Data17[[#This Row],[Order Quantity]]*Sales_Data17[[#This Row],[Unit Price]]</f>
        <v>1105.5</v>
      </c>
      <c r="P1572" s="9">
        <v>100.72333333333333</v>
      </c>
      <c r="Q1572" s="9">
        <f>Sales_Data17[[#This Row],[Line Total]]-(Sales_Data17[[#This Row],[Total Unit Cost]]*Sales_Data17[[#This Row],[Order Quantity]])</f>
        <v>198.99</v>
      </c>
      <c r="R1572" s="1" t="str">
        <f>TEXT(Sales_Data17[[#This Row],[OrderDate]],"MMM")</f>
        <v>Dec</v>
      </c>
      <c r="S1572" s="1" t="str">
        <f t="shared" si="24"/>
        <v>2012</v>
      </c>
    </row>
    <row r="1573" spans="1:19">
      <c r="A1573" t="s">
        <v>1596</v>
      </c>
      <c r="B1573" s="2">
        <v>41261</v>
      </c>
      <c r="C1573" s="2" t="str">
        <f>VLOOKUP(Sales_Data17[[#This Row],[Customer Name Index]],Customer_Data[#All],2,0)</f>
        <v xml:space="preserve">Qualitest </v>
      </c>
      <c r="D1573">
        <v>19</v>
      </c>
      <c r="E1573" t="s">
        <v>2</v>
      </c>
      <c r="F1573" t="s">
        <v>8168</v>
      </c>
      <c r="G1573" t="s">
        <v>8028</v>
      </c>
      <c r="H1573" t="str">
        <f>VLOOKUP(Sales_Data17[[#This Row],[Delivery Region Index]],Regions_Table[#All],2,0)</f>
        <v>Victoria</v>
      </c>
      <c r="I1573" t="str">
        <f>VLOOKUP(Sales_Data17[[#This Row],[Delivery Region Index]],Regions_Table[#All],3,0)</f>
        <v>Swan Hill</v>
      </c>
      <c r="J1573">
        <v>55</v>
      </c>
      <c r="K1573">
        <v>8</v>
      </c>
      <c r="L1573" t="str">
        <f>VLOOKUP(Sales_Data17[[#This Row],[Product Description Index]],Products_Data[#All],2,0)</f>
        <v>Shoes</v>
      </c>
      <c r="M1573">
        <v>5</v>
      </c>
      <c r="N1573" s="9">
        <v>197.27777777777777</v>
      </c>
      <c r="O1573" s="9">
        <f>Sales_Data17[[#This Row],[Order Quantity]]*Sales_Data17[[#This Row],[Unit Price]]</f>
        <v>986.38888888888891</v>
      </c>
      <c r="P1573" s="9">
        <v>106.53000000000002</v>
      </c>
      <c r="Q1573" s="9">
        <f>Sales_Data17[[#This Row],[Line Total]]-(Sales_Data17[[#This Row],[Total Unit Cost]]*Sales_Data17[[#This Row],[Order Quantity]])</f>
        <v>453.73888888888882</v>
      </c>
      <c r="R1573" s="1" t="str">
        <f>TEXT(Sales_Data17[[#This Row],[OrderDate]],"MMM")</f>
        <v>Dec</v>
      </c>
      <c r="S1573" s="1" t="str">
        <f t="shared" si="24"/>
        <v>2012</v>
      </c>
    </row>
    <row r="1574" spans="1:19">
      <c r="A1574" t="s">
        <v>1597</v>
      </c>
      <c r="B1574" s="2">
        <v>41261</v>
      </c>
      <c r="C1574" s="2" t="str">
        <f>VLOOKUP(Sales_Data17[[#This Row],[Customer Name Index]],Customer_Data[#All],2,0)</f>
        <v xml:space="preserve">Ei </v>
      </c>
      <c r="D1574">
        <v>9</v>
      </c>
      <c r="E1574" t="s">
        <v>4</v>
      </c>
      <c r="F1574" t="s">
        <v>8168</v>
      </c>
      <c r="G1574" t="s">
        <v>8027</v>
      </c>
      <c r="H1574" t="str">
        <f>VLOOKUP(Sales_Data17[[#This Row],[Delivery Region Index]],Regions_Table[#All],2,0)</f>
        <v>New South Wales</v>
      </c>
      <c r="I1574" t="str">
        <f>VLOOKUP(Sales_Data17[[#This Row],[Delivery Region Index]],Regions_Table[#All],3,0)</f>
        <v>Wyong</v>
      </c>
      <c r="J1574">
        <v>25</v>
      </c>
      <c r="K1574">
        <v>4</v>
      </c>
      <c r="L1574" t="str">
        <f>VLOOKUP(Sales_Data17[[#This Row],[Product Description Index]],Products_Data[#All],2,0)</f>
        <v>Jeans</v>
      </c>
      <c r="M1574">
        <v>7</v>
      </c>
      <c r="N1574" s="9">
        <v>121.34444444444446</v>
      </c>
      <c r="O1574" s="9">
        <f>Sales_Data17[[#This Row],[Order Quantity]]*Sales_Data17[[#This Row],[Unit Price]]</f>
        <v>849.41111111111127</v>
      </c>
      <c r="P1574" s="9">
        <v>87.368000000000009</v>
      </c>
      <c r="Q1574" s="9">
        <f>Sales_Data17[[#This Row],[Line Total]]-(Sales_Data17[[#This Row],[Total Unit Cost]]*Sales_Data17[[#This Row],[Order Quantity]])</f>
        <v>237.83511111111125</v>
      </c>
      <c r="R1574" s="1" t="str">
        <f>TEXT(Sales_Data17[[#This Row],[OrderDate]],"MMM")</f>
        <v>Dec</v>
      </c>
      <c r="S1574" s="1" t="str">
        <f t="shared" si="24"/>
        <v>2012</v>
      </c>
    </row>
    <row r="1575" spans="1:19">
      <c r="A1575" t="s">
        <v>1598</v>
      </c>
      <c r="B1575" s="2">
        <v>41261</v>
      </c>
      <c r="C1575" s="2" t="str">
        <f>VLOOKUP(Sales_Data17[[#This Row],[Customer Name Index]],Customer_Data[#All],2,0)</f>
        <v>PEDIFIX, Corp</v>
      </c>
      <c r="D1575">
        <v>6</v>
      </c>
      <c r="E1575" t="s">
        <v>4</v>
      </c>
      <c r="F1575" t="s">
        <v>8168</v>
      </c>
      <c r="G1575" t="s">
        <v>8027</v>
      </c>
      <c r="H1575" t="str">
        <f>VLOOKUP(Sales_Data17[[#This Row],[Delivery Region Index]],Regions_Table[#All],2,0)</f>
        <v>New South Wales</v>
      </c>
      <c r="I1575" t="str">
        <f>VLOOKUP(Sales_Data17[[#This Row],[Delivery Region Index]],Regions_Table[#All],3,0)</f>
        <v>Nowra</v>
      </c>
      <c r="J1575">
        <v>17</v>
      </c>
      <c r="K1575">
        <v>3</v>
      </c>
      <c r="L1575" t="str">
        <f>VLOOKUP(Sales_Data17[[#This Row],[Product Description Index]],Products_Data[#All],2,0)</f>
        <v>Sunglasses</v>
      </c>
      <c r="M1575">
        <v>4</v>
      </c>
      <c r="N1575" s="9">
        <v>23.077777777777779</v>
      </c>
      <c r="O1575" s="9">
        <f>Sales_Data17[[#This Row],[Order Quantity]]*Sales_Data17[[#This Row],[Unit Price]]</f>
        <v>92.311111111111117</v>
      </c>
      <c r="P1575" s="9">
        <v>9.2311111111111117</v>
      </c>
      <c r="Q1575" s="9">
        <f>Sales_Data17[[#This Row],[Line Total]]-(Sales_Data17[[#This Row],[Total Unit Cost]]*Sales_Data17[[#This Row],[Order Quantity]])</f>
        <v>55.38666666666667</v>
      </c>
      <c r="R1575" s="1" t="str">
        <f>TEXT(Sales_Data17[[#This Row],[OrderDate]],"MMM")</f>
        <v>Dec</v>
      </c>
      <c r="S1575" s="1" t="str">
        <f t="shared" si="24"/>
        <v>2012</v>
      </c>
    </row>
    <row r="1576" spans="1:19">
      <c r="A1576" t="s">
        <v>1599</v>
      </c>
      <c r="B1576" s="2">
        <v>41261</v>
      </c>
      <c r="C1576" s="2" t="str">
        <f>VLOOKUP(Sales_Data17[[#This Row],[Customer Name Index]],Customer_Data[#All],2,0)</f>
        <v xml:space="preserve">Qualitest </v>
      </c>
      <c r="D1576">
        <v>19</v>
      </c>
      <c r="E1576" t="s">
        <v>4</v>
      </c>
      <c r="F1576" t="s">
        <v>8168</v>
      </c>
      <c r="G1576" t="s">
        <v>8028</v>
      </c>
      <c r="H1576" t="str">
        <f>VLOOKUP(Sales_Data17[[#This Row],[Delivery Region Index]],Regions_Table[#All],2,0)</f>
        <v>Victoria</v>
      </c>
      <c r="I1576" t="str">
        <f>VLOOKUP(Sales_Data17[[#This Row],[Delivery Region Index]],Regions_Table[#All],3,0)</f>
        <v>Shepparton</v>
      </c>
      <c r="J1576">
        <v>54</v>
      </c>
      <c r="K1576">
        <v>8</v>
      </c>
      <c r="L1576" t="str">
        <f>VLOOKUP(Sales_Data17[[#This Row],[Product Description Index]],Products_Data[#All],2,0)</f>
        <v>Shoes</v>
      </c>
      <c r="M1576">
        <v>9</v>
      </c>
      <c r="N1576" s="9">
        <v>201</v>
      </c>
      <c r="O1576" s="9">
        <f>Sales_Data17[[#This Row],[Order Quantity]]*Sales_Data17[[#This Row],[Unit Price]]</f>
        <v>1809</v>
      </c>
      <c r="P1576" s="9">
        <v>84.42</v>
      </c>
      <c r="Q1576" s="9">
        <f>Sales_Data17[[#This Row],[Line Total]]-(Sales_Data17[[#This Row],[Total Unit Cost]]*Sales_Data17[[#This Row],[Order Quantity]])</f>
        <v>1049.22</v>
      </c>
      <c r="R1576" s="1" t="str">
        <f>TEXT(Sales_Data17[[#This Row],[OrderDate]],"MMM")</f>
        <v>Dec</v>
      </c>
      <c r="S1576" s="1" t="str">
        <f t="shared" si="24"/>
        <v>2012</v>
      </c>
    </row>
    <row r="1577" spans="1:19">
      <c r="A1577" t="s">
        <v>1600</v>
      </c>
      <c r="B1577" s="2">
        <v>41261</v>
      </c>
      <c r="C1577" s="2" t="str">
        <f>VLOOKUP(Sales_Data17[[#This Row],[Customer Name Index]],Customer_Data[#All],2,0)</f>
        <v>Rochester Ltd</v>
      </c>
      <c r="D1577">
        <v>15</v>
      </c>
      <c r="E1577" t="s">
        <v>2</v>
      </c>
      <c r="F1577" t="s">
        <v>8168</v>
      </c>
      <c r="G1577" t="s">
        <v>8025</v>
      </c>
      <c r="H1577" t="str">
        <f>VLOOKUP(Sales_Data17[[#This Row],[Delivery Region Index]],Regions_Table[#All],2,0)</f>
        <v>Queensland</v>
      </c>
      <c r="I1577" t="str">
        <f>VLOOKUP(Sales_Data17[[#This Row],[Delivery Region Index]],Regions_Table[#All],3,0)</f>
        <v>Rockhampton</v>
      </c>
      <c r="J1577">
        <v>41</v>
      </c>
      <c r="K1577">
        <v>6</v>
      </c>
      <c r="L1577" t="str">
        <f>VLOOKUP(Sales_Data17[[#This Row],[Product Description Index]],Products_Data[#All],2,0)</f>
        <v>Socks</v>
      </c>
      <c r="M1577">
        <v>2</v>
      </c>
      <c r="N1577" s="9">
        <v>204.72222222222223</v>
      </c>
      <c r="O1577" s="9">
        <f>Sales_Data17[[#This Row],[Order Quantity]]*Sales_Data17[[#This Row],[Unit Price]]</f>
        <v>409.44444444444446</v>
      </c>
      <c r="P1577" s="9">
        <v>159.68333333333334</v>
      </c>
      <c r="Q1577" s="9">
        <f>Sales_Data17[[#This Row],[Line Total]]-(Sales_Data17[[#This Row],[Total Unit Cost]]*Sales_Data17[[#This Row],[Order Quantity]])</f>
        <v>90.077777777777783</v>
      </c>
      <c r="R1577" s="1" t="str">
        <f>TEXT(Sales_Data17[[#This Row],[OrderDate]],"MMM")</f>
        <v>Dec</v>
      </c>
      <c r="S1577" s="1" t="str">
        <f t="shared" si="24"/>
        <v>2012</v>
      </c>
    </row>
    <row r="1578" spans="1:19">
      <c r="A1578" t="s">
        <v>1601</v>
      </c>
      <c r="B1578" s="2">
        <v>41261</v>
      </c>
      <c r="C1578" s="2" t="str">
        <f>VLOOKUP(Sales_Data17[[#This Row],[Customer Name Index]],Customer_Data[#All],2,0)</f>
        <v xml:space="preserve">Qualitest </v>
      </c>
      <c r="D1578">
        <v>19</v>
      </c>
      <c r="E1578" t="s">
        <v>3</v>
      </c>
      <c r="F1578" t="s">
        <v>8168</v>
      </c>
      <c r="G1578" t="s">
        <v>8028</v>
      </c>
      <c r="H1578" t="str">
        <f>VLOOKUP(Sales_Data17[[#This Row],[Delivery Region Index]],Regions_Table[#All],2,0)</f>
        <v>Victoria</v>
      </c>
      <c r="I1578" t="str">
        <f>VLOOKUP(Sales_Data17[[#This Row],[Delivery Region Index]],Regions_Table[#All],3,0)</f>
        <v>Swan Hill</v>
      </c>
      <c r="J1578">
        <v>55</v>
      </c>
      <c r="K1578">
        <v>8</v>
      </c>
      <c r="L1578" t="str">
        <f>VLOOKUP(Sales_Data17[[#This Row],[Product Description Index]],Products_Data[#All],2,0)</f>
        <v>Shoes</v>
      </c>
      <c r="M1578">
        <v>2</v>
      </c>
      <c r="N1578" s="9">
        <v>426.56666666666666</v>
      </c>
      <c r="O1578" s="9">
        <f>Sales_Data17[[#This Row],[Order Quantity]]*Sales_Data17[[#This Row],[Unit Price]]</f>
        <v>853.13333333333333</v>
      </c>
      <c r="P1578" s="9">
        <v>307.12799999999999</v>
      </c>
      <c r="Q1578" s="9">
        <f>Sales_Data17[[#This Row],[Line Total]]-(Sales_Data17[[#This Row],[Total Unit Cost]]*Sales_Data17[[#This Row],[Order Quantity]])</f>
        <v>238.87733333333335</v>
      </c>
      <c r="R1578" s="1" t="str">
        <f>TEXT(Sales_Data17[[#This Row],[OrderDate]],"MMM")</f>
        <v>Dec</v>
      </c>
      <c r="S1578" s="1" t="str">
        <f t="shared" si="24"/>
        <v>2012</v>
      </c>
    </row>
    <row r="1579" spans="1:19">
      <c r="A1579" t="s">
        <v>1602</v>
      </c>
      <c r="B1579" s="2">
        <v>41263</v>
      </c>
      <c r="C1579" s="2" t="str">
        <f>VLOOKUP(Sales_Data17[[#This Row],[Customer Name Index]],Customer_Data[#All],2,0)</f>
        <v>21st Ltd</v>
      </c>
      <c r="D1579">
        <v>10</v>
      </c>
      <c r="E1579" t="s">
        <v>4</v>
      </c>
      <c r="F1579" t="s">
        <v>8168</v>
      </c>
      <c r="G1579" t="s">
        <v>8026</v>
      </c>
      <c r="H1579" t="str">
        <f>VLOOKUP(Sales_Data17[[#This Row],[Delivery Region Index]],Regions_Table[#All],2,0)</f>
        <v>Queensland</v>
      </c>
      <c r="I1579" t="str">
        <f>VLOOKUP(Sales_Data17[[#This Row],[Delivery Region Index]],Regions_Table[#All],3,0)</f>
        <v>Cairns</v>
      </c>
      <c r="J1579">
        <v>28</v>
      </c>
      <c r="K1579">
        <v>4</v>
      </c>
      <c r="L1579" t="str">
        <f>VLOOKUP(Sales_Data17[[#This Row],[Product Description Index]],Products_Data[#All],2,0)</f>
        <v>Jeans</v>
      </c>
      <c r="M1579">
        <v>9</v>
      </c>
      <c r="N1579" s="9">
        <v>29.777777777777779</v>
      </c>
      <c r="O1579" s="9">
        <f>Sales_Data17[[#This Row],[Order Quantity]]*Sales_Data17[[#This Row],[Unit Price]]</f>
        <v>268</v>
      </c>
      <c r="P1579" s="9">
        <v>19.05777777777778</v>
      </c>
      <c r="Q1579" s="9">
        <f>Sales_Data17[[#This Row],[Line Total]]-(Sales_Data17[[#This Row],[Total Unit Cost]]*Sales_Data17[[#This Row],[Order Quantity]])</f>
        <v>96.47999999999999</v>
      </c>
      <c r="R1579" s="1" t="str">
        <f>TEXT(Sales_Data17[[#This Row],[OrderDate]],"MMM")</f>
        <v>Dec</v>
      </c>
      <c r="S1579" s="1" t="str">
        <f t="shared" si="24"/>
        <v>2012</v>
      </c>
    </row>
    <row r="1580" spans="1:19">
      <c r="A1580" t="s">
        <v>1603</v>
      </c>
      <c r="B1580" s="2">
        <v>41263</v>
      </c>
      <c r="C1580" s="2" t="str">
        <f>VLOOKUP(Sales_Data17[[#This Row],[Customer Name Index]],Customer_Data[#All],2,0)</f>
        <v>New Ltd</v>
      </c>
      <c r="D1580">
        <v>7</v>
      </c>
      <c r="E1580" t="s">
        <v>3</v>
      </c>
      <c r="F1580" t="s">
        <v>8168</v>
      </c>
      <c r="G1580" t="s">
        <v>8027</v>
      </c>
      <c r="H1580" t="str">
        <f>VLOOKUP(Sales_Data17[[#This Row],[Delivery Region Index]],Regions_Table[#All],2,0)</f>
        <v>New South Wales</v>
      </c>
      <c r="I1580" t="str">
        <f>VLOOKUP(Sales_Data17[[#This Row],[Delivery Region Index]],Regions_Table[#All],3,0)</f>
        <v>Port Macquarie</v>
      </c>
      <c r="J1580">
        <v>19</v>
      </c>
      <c r="K1580">
        <v>3</v>
      </c>
      <c r="L1580" t="str">
        <f>VLOOKUP(Sales_Data17[[#This Row],[Product Description Index]],Products_Data[#All],2,0)</f>
        <v>Sunglasses</v>
      </c>
      <c r="M1580">
        <v>2</v>
      </c>
      <c r="N1580" s="9">
        <v>203.23333333333335</v>
      </c>
      <c r="O1580" s="9">
        <f>Sales_Data17[[#This Row],[Order Quantity]]*Sales_Data17[[#This Row],[Unit Price]]</f>
        <v>406.4666666666667</v>
      </c>
      <c r="P1580" s="9">
        <v>95.519666666666666</v>
      </c>
      <c r="Q1580" s="9">
        <f>Sales_Data17[[#This Row],[Line Total]]-(Sales_Data17[[#This Row],[Total Unit Cost]]*Sales_Data17[[#This Row],[Order Quantity]])</f>
        <v>215.42733333333337</v>
      </c>
      <c r="R1580" s="1" t="str">
        <f>TEXT(Sales_Data17[[#This Row],[OrderDate]],"MMM")</f>
        <v>Dec</v>
      </c>
      <c r="S1580" s="1" t="str">
        <f t="shared" si="24"/>
        <v>2012</v>
      </c>
    </row>
    <row r="1581" spans="1:19">
      <c r="A1581" t="s">
        <v>1604</v>
      </c>
      <c r="B1581" s="2">
        <v>41263</v>
      </c>
      <c r="C1581" s="2" t="str">
        <f>VLOOKUP(Sales_Data17[[#This Row],[Customer Name Index]],Customer_Data[#All],2,0)</f>
        <v>Pure Group</v>
      </c>
      <c r="D1581">
        <v>17</v>
      </c>
      <c r="E1581" t="s">
        <v>4</v>
      </c>
      <c r="F1581" t="s">
        <v>8168</v>
      </c>
      <c r="G1581" t="s">
        <v>8025</v>
      </c>
      <c r="H1581" t="str">
        <f>VLOOKUP(Sales_Data17[[#This Row],[Delivery Region Index]],Regions_Table[#All],2,0)</f>
        <v>Victoria</v>
      </c>
      <c r="I1581" t="str">
        <f>VLOOKUP(Sales_Data17[[#This Row],[Delivery Region Index]],Regions_Table[#All],3,0)</f>
        <v>Melbourne</v>
      </c>
      <c r="J1581">
        <v>47</v>
      </c>
      <c r="K1581">
        <v>7</v>
      </c>
      <c r="L1581" t="str">
        <f>VLOOKUP(Sales_Data17[[#This Row],[Product Description Index]],Products_Data[#All],2,0)</f>
        <v>Dress Shirts</v>
      </c>
      <c r="M1581">
        <v>5</v>
      </c>
      <c r="N1581" s="9">
        <v>199.51111111111112</v>
      </c>
      <c r="O1581" s="9">
        <f>Sales_Data17[[#This Row],[Order Quantity]]*Sales_Data17[[#This Row],[Unit Price]]</f>
        <v>997.55555555555566</v>
      </c>
      <c r="P1581" s="9">
        <v>139.6577777777778</v>
      </c>
      <c r="Q1581" s="9">
        <f>Sales_Data17[[#This Row],[Line Total]]-(Sales_Data17[[#This Row],[Total Unit Cost]]*Sales_Data17[[#This Row],[Order Quantity]])</f>
        <v>299.26666666666665</v>
      </c>
      <c r="R1581" s="1" t="str">
        <f>TEXT(Sales_Data17[[#This Row],[OrderDate]],"MMM")</f>
        <v>Dec</v>
      </c>
      <c r="S1581" s="1" t="str">
        <f t="shared" si="24"/>
        <v>2012</v>
      </c>
    </row>
    <row r="1582" spans="1:19">
      <c r="A1582" t="s">
        <v>1605</v>
      </c>
      <c r="B1582" s="2">
        <v>41263</v>
      </c>
      <c r="C1582" s="2" t="str">
        <f>VLOOKUP(Sales_Data17[[#This Row],[Customer Name Index]],Customer_Data[#All],2,0)</f>
        <v xml:space="preserve">WakeFern </v>
      </c>
      <c r="D1582">
        <v>2</v>
      </c>
      <c r="E1582" t="s">
        <v>4</v>
      </c>
      <c r="F1582" t="s">
        <v>8168</v>
      </c>
      <c r="G1582" t="s">
        <v>8027</v>
      </c>
      <c r="H1582" t="str">
        <f>VLOOKUP(Sales_Data17[[#This Row],[Delivery Region Index]],Regions_Table[#All],2,0)</f>
        <v>New South Wales</v>
      </c>
      <c r="I1582" t="str">
        <f>VLOOKUP(Sales_Data17[[#This Row],[Delivery Region Index]],Regions_Table[#All],3,0)</f>
        <v>Bathurst</v>
      </c>
      <c r="J1582">
        <v>4</v>
      </c>
      <c r="K1582">
        <v>1</v>
      </c>
      <c r="L1582" t="str">
        <f>VLOOKUP(Sales_Data17[[#This Row],[Product Description Index]],Products_Data[#All],2,0)</f>
        <v>Shirts</v>
      </c>
      <c r="M1582">
        <v>3</v>
      </c>
      <c r="N1582" s="9">
        <v>124.32222222222224</v>
      </c>
      <c r="O1582" s="9">
        <f>Sales_Data17[[#This Row],[Order Quantity]]*Sales_Data17[[#This Row],[Unit Price]]</f>
        <v>372.9666666666667</v>
      </c>
      <c r="P1582" s="9">
        <v>50.972111111111111</v>
      </c>
      <c r="Q1582" s="9">
        <f>Sales_Data17[[#This Row],[Line Total]]-(Sales_Data17[[#This Row],[Total Unit Cost]]*Sales_Data17[[#This Row],[Order Quantity]])</f>
        <v>220.05033333333336</v>
      </c>
      <c r="R1582" s="1" t="str">
        <f>TEXT(Sales_Data17[[#This Row],[OrderDate]],"MMM")</f>
        <v>Dec</v>
      </c>
      <c r="S1582" s="1" t="str">
        <f t="shared" si="24"/>
        <v>2012</v>
      </c>
    </row>
    <row r="1583" spans="1:19">
      <c r="A1583" t="s">
        <v>1606</v>
      </c>
      <c r="B1583" s="2">
        <v>41264</v>
      </c>
      <c r="C1583" s="2" t="str">
        <f>VLOOKUP(Sales_Data17[[#This Row],[Customer Name Index]],Customer_Data[#All],2,0)</f>
        <v xml:space="preserve">WakeFern </v>
      </c>
      <c r="D1583">
        <v>2</v>
      </c>
      <c r="E1583" t="s">
        <v>2</v>
      </c>
      <c r="F1583" t="s">
        <v>8168</v>
      </c>
      <c r="G1583" t="s">
        <v>8027</v>
      </c>
      <c r="H1583" t="str">
        <f>VLOOKUP(Sales_Data17[[#This Row],[Delivery Region Index]],Regions_Table[#All],2,0)</f>
        <v>New South Wales</v>
      </c>
      <c r="I1583" t="str">
        <f>VLOOKUP(Sales_Data17[[#This Row],[Delivery Region Index]],Regions_Table[#All],3,0)</f>
        <v>Cessnock</v>
      </c>
      <c r="J1583">
        <v>6</v>
      </c>
      <c r="K1583">
        <v>1</v>
      </c>
      <c r="L1583" t="str">
        <f>VLOOKUP(Sales_Data17[[#This Row],[Product Description Index]],Products_Data[#All],2,0)</f>
        <v>Shirts</v>
      </c>
      <c r="M1583">
        <v>2</v>
      </c>
      <c r="N1583" s="9">
        <v>124.32222222222224</v>
      </c>
      <c r="O1583" s="9">
        <f>Sales_Data17[[#This Row],[Order Quantity]]*Sales_Data17[[#This Row],[Unit Price]]</f>
        <v>248.64444444444447</v>
      </c>
      <c r="P1583" s="9">
        <v>79.566222222222237</v>
      </c>
      <c r="Q1583" s="9">
        <f>Sales_Data17[[#This Row],[Line Total]]-(Sales_Data17[[#This Row],[Total Unit Cost]]*Sales_Data17[[#This Row],[Order Quantity]])</f>
        <v>89.512</v>
      </c>
      <c r="R1583" s="1" t="str">
        <f>TEXT(Sales_Data17[[#This Row],[OrderDate]],"MMM")</f>
        <v>Dec</v>
      </c>
      <c r="S1583" s="1" t="str">
        <f t="shared" si="24"/>
        <v>2012</v>
      </c>
    </row>
    <row r="1584" spans="1:19">
      <c r="A1584" t="s">
        <v>1607</v>
      </c>
      <c r="B1584" s="2">
        <v>41264</v>
      </c>
      <c r="C1584" s="2" t="str">
        <f>VLOOKUP(Sales_Data17[[#This Row],[Customer Name Index]],Customer_Data[#All],2,0)</f>
        <v>Rochester Ltd</v>
      </c>
      <c r="D1584">
        <v>15</v>
      </c>
      <c r="E1584" t="s">
        <v>4</v>
      </c>
      <c r="F1584" t="s">
        <v>8168</v>
      </c>
      <c r="G1584" t="s">
        <v>8025</v>
      </c>
      <c r="H1584" t="str">
        <f>VLOOKUP(Sales_Data17[[#This Row],[Delivery Region Index]],Regions_Table[#All],2,0)</f>
        <v>Queensland</v>
      </c>
      <c r="I1584" t="str">
        <f>VLOOKUP(Sales_Data17[[#This Row],[Delivery Region Index]],Regions_Table[#All],3,0)</f>
        <v>Rockhampton</v>
      </c>
      <c r="J1584">
        <v>41</v>
      </c>
      <c r="K1584">
        <v>6</v>
      </c>
      <c r="L1584" t="str">
        <f>VLOOKUP(Sales_Data17[[#This Row],[Product Description Index]],Products_Data[#All],2,0)</f>
        <v>Socks</v>
      </c>
      <c r="M1584">
        <v>8</v>
      </c>
      <c r="N1584" s="9">
        <v>436.24444444444447</v>
      </c>
      <c r="O1584" s="9">
        <f>Sales_Data17[[#This Row],[Order Quantity]]*Sales_Data17[[#This Row],[Unit Price]]</f>
        <v>3489.9555555555557</v>
      </c>
      <c r="P1584" s="9">
        <v>292.28377777777786</v>
      </c>
      <c r="Q1584" s="9">
        <f>Sales_Data17[[#This Row],[Line Total]]-(Sales_Data17[[#This Row],[Total Unit Cost]]*Sales_Data17[[#This Row],[Order Quantity]])</f>
        <v>1151.6853333333329</v>
      </c>
      <c r="R1584" s="1" t="str">
        <f>TEXT(Sales_Data17[[#This Row],[OrderDate]],"MMM")</f>
        <v>Dec</v>
      </c>
      <c r="S1584" s="1" t="str">
        <f t="shared" si="24"/>
        <v>2012</v>
      </c>
    </row>
    <row r="1585" spans="1:19">
      <c r="A1585" t="s">
        <v>1608</v>
      </c>
      <c r="B1585" s="2">
        <v>41264</v>
      </c>
      <c r="C1585" s="2" t="str">
        <f>VLOOKUP(Sales_Data17[[#This Row],[Customer Name Index]],Customer_Data[#All],2,0)</f>
        <v>Procter Corp</v>
      </c>
      <c r="D1585">
        <v>5</v>
      </c>
      <c r="E1585" t="s">
        <v>4</v>
      </c>
      <c r="F1585" t="s">
        <v>8168</v>
      </c>
      <c r="G1585" t="s">
        <v>8027</v>
      </c>
      <c r="H1585" t="str">
        <f>VLOOKUP(Sales_Data17[[#This Row],[Delivery Region Index]],Regions_Table[#All],2,0)</f>
        <v>New South Wales</v>
      </c>
      <c r="I1585" t="str">
        <f>VLOOKUP(Sales_Data17[[#This Row],[Delivery Region Index]],Regions_Table[#All],3,0)</f>
        <v>Lake Macquarie</v>
      </c>
      <c r="J1585">
        <v>13</v>
      </c>
      <c r="K1585">
        <v>2</v>
      </c>
      <c r="L1585" t="str">
        <f>VLOOKUP(Sales_Data17[[#This Row],[Product Description Index]],Products_Data[#All],2,0)</f>
        <v>Pants</v>
      </c>
      <c r="M1585">
        <v>9</v>
      </c>
      <c r="N1585" s="9">
        <v>101.98888888888888</v>
      </c>
      <c r="O1585" s="9">
        <f>Sales_Data17[[#This Row],[Order Quantity]]*Sales_Data17[[#This Row],[Unit Price]]</f>
        <v>917.89999999999986</v>
      </c>
      <c r="P1585" s="9">
        <v>57.113777777777777</v>
      </c>
      <c r="Q1585" s="9">
        <f>Sales_Data17[[#This Row],[Line Total]]-(Sales_Data17[[#This Row],[Total Unit Cost]]*Sales_Data17[[#This Row],[Order Quantity]])</f>
        <v>403.87599999999986</v>
      </c>
      <c r="R1585" s="1" t="str">
        <f>TEXT(Sales_Data17[[#This Row],[OrderDate]],"MMM")</f>
        <v>Dec</v>
      </c>
      <c r="S1585" s="1" t="str">
        <f t="shared" si="24"/>
        <v>2012</v>
      </c>
    </row>
    <row r="1586" spans="1:19">
      <c r="A1586" t="s">
        <v>1609</v>
      </c>
      <c r="B1586" s="2">
        <v>41265</v>
      </c>
      <c r="C1586" s="2" t="str">
        <f>VLOOKUP(Sales_Data17[[#This Row],[Customer Name Index]],Customer_Data[#All],2,0)</f>
        <v>Medsep Group</v>
      </c>
      <c r="D1586">
        <v>8</v>
      </c>
      <c r="E1586" t="s">
        <v>4</v>
      </c>
      <c r="F1586" t="s">
        <v>8168</v>
      </c>
      <c r="G1586" t="s">
        <v>8027</v>
      </c>
      <c r="H1586" t="str">
        <f>VLOOKUP(Sales_Data17[[#This Row],[Delivery Region Index]],Regions_Table[#All],2,0)</f>
        <v>New South Wales</v>
      </c>
      <c r="I1586" t="str">
        <f>VLOOKUP(Sales_Data17[[#This Row],[Delivery Region Index]],Regions_Table[#All],3,0)</f>
        <v>Tweed Heads</v>
      </c>
      <c r="J1586">
        <v>22</v>
      </c>
      <c r="K1586">
        <v>3</v>
      </c>
      <c r="L1586" t="str">
        <f>VLOOKUP(Sales_Data17[[#This Row],[Product Description Index]],Products_Data[#All],2,0)</f>
        <v>Sunglasses</v>
      </c>
      <c r="M1586">
        <v>8</v>
      </c>
      <c r="N1586" s="9">
        <v>23.077777777777779</v>
      </c>
      <c r="O1586" s="9">
        <f>Sales_Data17[[#This Row],[Order Quantity]]*Sales_Data17[[#This Row],[Unit Price]]</f>
        <v>184.62222222222223</v>
      </c>
      <c r="P1586" s="9">
        <v>11.077333333333334</v>
      </c>
      <c r="Q1586" s="9">
        <f>Sales_Data17[[#This Row],[Line Total]]-(Sales_Data17[[#This Row],[Total Unit Cost]]*Sales_Data17[[#This Row],[Order Quantity]])</f>
        <v>96.003555555555565</v>
      </c>
      <c r="R1586" s="1" t="str">
        <f>TEXT(Sales_Data17[[#This Row],[OrderDate]],"MMM")</f>
        <v>Dec</v>
      </c>
      <c r="S1586" s="1" t="str">
        <f t="shared" si="24"/>
        <v>2012</v>
      </c>
    </row>
    <row r="1587" spans="1:19">
      <c r="A1587" t="s">
        <v>1610</v>
      </c>
      <c r="B1587" s="2">
        <v>41265</v>
      </c>
      <c r="C1587" s="2" t="str">
        <f>VLOOKUP(Sales_Data17[[#This Row],[Customer Name Index]],Customer_Data[#All],2,0)</f>
        <v>3LAB, Ltd</v>
      </c>
      <c r="D1587">
        <v>16</v>
      </c>
      <c r="E1587" t="s">
        <v>2</v>
      </c>
      <c r="F1587" t="s">
        <v>8168</v>
      </c>
      <c r="G1587" t="s">
        <v>8025</v>
      </c>
      <c r="H1587" t="str">
        <f>VLOOKUP(Sales_Data17[[#This Row],[Delivery Region Index]],Regions_Table[#All],2,0)</f>
        <v>Queensland</v>
      </c>
      <c r="I1587" t="str">
        <f>VLOOKUP(Sales_Data17[[#This Row],[Delivery Region Index]],Regions_Table[#All],3,0)</f>
        <v>Townsville</v>
      </c>
      <c r="J1587">
        <v>45</v>
      </c>
      <c r="K1587">
        <v>7</v>
      </c>
      <c r="L1587" t="str">
        <f>VLOOKUP(Sales_Data17[[#This Row],[Product Description Index]],Products_Data[#All],2,0)</f>
        <v>Dress Shirts</v>
      </c>
      <c r="M1587">
        <v>3</v>
      </c>
      <c r="N1587" s="9">
        <v>219.61111111111111</v>
      </c>
      <c r="O1587" s="9">
        <f>Sales_Data17[[#This Row],[Order Quantity]]*Sales_Data17[[#This Row],[Unit Price]]</f>
        <v>658.83333333333337</v>
      </c>
      <c r="P1587" s="9">
        <v>140.55111111111111</v>
      </c>
      <c r="Q1587" s="9">
        <f>Sales_Data17[[#This Row],[Line Total]]-(Sales_Data17[[#This Row],[Total Unit Cost]]*Sales_Data17[[#This Row],[Order Quantity]])</f>
        <v>237.18000000000006</v>
      </c>
      <c r="R1587" s="1" t="str">
        <f>TEXT(Sales_Data17[[#This Row],[OrderDate]],"MMM")</f>
        <v>Dec</v>
      </c>
      <c r="S1587" s="1" t="str">
        <f t="shared" si="24"/>
        <v>2012</v>
      </c>
    </row>
    <row r="1588" spans="1:19">
      <c r="A1588" t="s">
        <v>1611</v>
      </c>
      <c r="B1588" s="2">
        <v>41265</v>
      </c>
      <c r="C1588" s="2" t="str">
        <f>VLOOKUP(Sales_Data17[[#This Row],[Customer Name Index]],Customer_Data[#All],2,0)</f>
        <v>Procter Corp</v>
      </c>
      <c r="D1588">
        <v>5</v>
      </c>
      <c r="E1588" t="s">
        <v>2</v>
      </c>
      <c r="F1588" t="s">
        <v>8168</v>
      </c>
      <c r="G1588" t="s">
        <v>8027</v>
      </c>
      <c r="H1588" t="str">
        <f>VLOOKUP(Sales_Data17[[#This Row],[Delivery Region Index]],Regions_Table[#All],2,0)</f>
        <v>New South Wales</v>
      </c>
      <c r="I1588" t="str">
        <f>VLOOKUP(Sales_Data17[[#This Row],[Delivery Region Index]],Regions_Table[#All],3,0)</f>
        <v>Lake Macquarie</v>
      </c>
      <c r="J1588">
        <v>13</v>
      </c>
      <c r="K1588">
        <v>2</v>
      </c>
      <c r="L1588" t="str">
        <f>VLOOKUP(Sales_Data17[[#This Row],[Product Description Index]],Products_Data[#All],2,0)</f>
        <v>Pants</v>
      </c>
      <c r="M1588">
        <v>1</v>
      </c>
      <c r="N1588" s="9">
        <v>439.9666666666667</v>
      </c>
      <c r="O1588" s="9">
        <f>Sales_Data17[[#This Row],[Order Quantity]]*Sales_Data17[[#This Row],[Unit Price]]</f>
        <v>439.9666666666667</v>
      </c>
      <c r="P1588" s="9">
        <v>290.37800000000004</v>
      </c>
      <c r="Q1588" s="9">
        <f>Sales_Data17[[#This Row],[Line Total]]-(Sales_Data17[[#This Row],[Total Unit Cost]]*Sales_Data17[[#This Row],[Order Quantity]])</f>
        <v>149.58866666666665</v>
      </c>
      <c r="R1588" s="1" t="str">
        <f>TEXT(Sales_Data17[[#This Row],[OrderDate]],"MMM")</f>
        <v>Dec</v>
      </c>
      <c r="S1588" s="1" t="str">
        <f t="shared" si="24"/>
        <v>2012</v>
      </c>
    </row>
    <row r="1589" spans="1:19">
      <c r="A1589" t="s">
        <v>1612</v>
      </c>
      <c r="B1589" s="2">
        <v>41265</v>
      </c>
      <c r="C1589" s="2" t="str">
        <f>VLOOKUP(Sales_Data17[[#This Row],[Customer Name Index]],Customer_Data[#All],2,0)</f>
        <v>New Ltd</v>
      </c>
      <c r="D1589">
        <v>7</v>
      </c>
      <c r="E1589" t="s">
        <v>4</v>
      </c>
      <c r="F1589" t="s">
        <v>8168</v>
      </c>
      <c r="G1589" t="s">
        <v>8027</v>
      </c>
      <c r="H1589" t="str">
        <f>VLOOKUP(Sales_Data17[[#This Row],[Delivery Region Index]],Regions_Table[#All],2,0)</f>
        <v>New South Wales</v>
      </c>
      <c r="I1589" t="str">
        <f>VLOOKUP(Sales_Data17[[#This Row],[Delivery Region Index]],Regions_Table[#All],3,0)</f>
        <v>Queanbeyan</v>
      </c>
      <c r="J1589">
        <v>20</v>
      </c>
      <c r="K1589">
        <v>3</v>
      </c>
      <c r="L1589" t="str">
        <f>VLOOKUP(Sales_Data17[[#This Row],[Product Description Index]],Products_Data[#All],2,0)</f>
        <v>Sunglasses</v>
      </c>
      <c r="M1589">
        <v>8</v>
      </c>
      <c r="N1589" s="9">
        <v>122.08888888888889</v>
      </c>
      <c r="O1589" s="9">
        <f>Sales_Data17[[#This Row],[Order Quantity]]*Sales_Data17[[#This Row],[Unit Price]]</f>
        <v>976.71111111111111</v>
      </c>
      <c r="P1589" s="9">
        <v>94.00844444444445</v>
      </c>
      <c r="Q1589" s="9">
        <f>Sales_Data17[[#This Row],[Line Total]]-(Sales_Data17[[#This Row],[Total Unit Cost]]*Sales_Data17[[#This Row],[Order Quantity]])</f>
        <v>224.64355555555551</v>
      </c>
      <c r="R1589" s="1" t="str">
        <f>TEXT(Sales_Data17[[#This Row],[OrderDate]],"MMM")</f>
        <v>Dec</v>
      </c>
      <c r="S1589" s="1" t="str">
        <f t="shared" si="24"/>
        <v>2012</v>
      </c>
    </row>
    <row r="1590" spans="1:19">
      <c r="A1590" t="s">
        <v>1613</v>
      </c>
      <c r="B1590" s="2">
        <v>41265</v>
      </c>
      <c r="C1590" s="2" t="str">
        <f>VLOOKUP(Sales_Data17[[#This Row],[Customer Name Index]],Customer_Data[#All],2,0)</f>
        <v>PEDIFIX, Corp</v>
      </c>
      <c r="D1590">
        <v>6</v>
      </c>
      <c r="E1590" t="s">
        <v>2</v>
      </c>
      <c r="F1590" t="s">
        <v>8168</v>
      </c>
      <c r="G1590" t="s">
        <v>8027</v>
      </c>
      <c r="H1590" t="str">
        <f>VLOOKUP(Sales_Data17[[#This Row],[Delivery Region Index]],Regions_Table[#All],2,0)</f>
        <v>New South Wales</v>
      </c>
      <c r="I1590" t="str">
        <f>VLOOKUP(Sales_Data17[[#This Row],[Delivery Region Index]],Regions_Table[#All],3,0)</f>
        <v>Nowra</v>
      </c>
      <c r="J1590">
        <v>17</v>
      </c>
      <c r="K1590">
        <v>3</v>
      </c>
      <c r="L1590" t="str">
        <f>VLOOKUP(Sales_Data17[[#This Row],[Product Description Index]],Products_Data[#All],2,0)</f>
        <v>Sunglasses</v>
      </c>
      <c r="M1590">
        <v>1</v>
      </c>
      <c r="N1590" s="9">
        <v>97.522222222222226</v>
      </c>
      <c r="O1590" s="9">
        <f>Sales_Data17[[#This Row],[Order Quantity]]*Sales_Data17[[#This Row],[Unit Price]]</f>
        <v>97.522222222222226</v>
      </c>
      <c r="P1590" s="9">
        <v>80.943444444444438</v>
      </c>
      <c r="Q1590" s="9">
        <f>Sales_Data17[[#This Row],[Line Total]]-(Sales_Data17[[#This Row],[Total Unit Cost]]*Sales_Data17[[#This Row],[Order Quantity]])</f>
        <v>16.578777777777788</v>
      </c>
      <c r="R1590" s="1" t="str">
        <f>TEXT(Sales_Data17[[#This Row],[OrderDate]],"MMM")</f>
        <v>Dec</v>
      </c>
      <c r="S1590" s="1" t="str">
        <f t="shared" si="24"/>
        <v>2012</v>
      </c>
    </row>
    <row r="1591" spans="1:19">
      <c r="A1591" t="s">
        <v>1614</v>
      </c>
      <c r="B1591" s="2">
        <v>41265</v>
      </c>
      <c r="C1591" s="2" t="str">
        <f>VLOOKUP(Sales_Data17[[#This Row],[Customer Name Index]],Customer_Data[#All],2,0)</f>
        <v>21st Ltd</v>
      </c>
      <c r="D1591">
        <v>10</v>
      </c>
      <c r="E1591" t="s">
        <v>2</v>
      </c>
      <c r="F1591" t="s">
        <v>8168</v>
      </c>
      <c r="G1591" t="s">
        <v>8026</v>
      </c>
      <c r="H1591" t="str">
        <f>VLOOKUP(Sales_Data17[[#This Row],[Delivery Region Index]],Regions_Table[#All],2,0)</f>
        <v>Queensland</v>
      </c>
      <c r="I1591" t="str">
        <f>VLOOKUP(Sales_Data17[[#This Row],[Delivery Region Index]],Regions_Table[#All],3,0)</f>
        <v>Charters Towers</v>
      </c>
      <c r="J1591">
        <v>29</v>
      </c>
      <c r="K1591">
        <v>4</v>
      </c>
      <c r="L1591" t="str">
        <f>VLOOKUP(Sales_Data17[[#This Row],[Product Description Index]],Products_Data[#All],2,0)</f>
        <v>Jeans</v>
      </c>
      <c r="M1591">
        <v>2</v>
      </c>
      <c r="N1591" s="9">
        <v>283.63333333333338</v>
      </c>
      <c r="O1591" s="9">
        <f>Sales_Data17[[#This Row],[Order Quantity]]*Sales_Data17[[#This Row],[Unit Price]]</f>
        <v>567.26666666666677</v>
      </c>
      <c r="P1591" s="9">
        <v>141.81666666666669</v>
      </c>
      <c r="Q1591" s="9">
        <f>Sales_Data17[[#This Row],[Line Total]]-(Sales_Data17[[#This Row],[Total Unit Cost]]*Sales_Data17[[#This Row],[Order Quantity]])</f>
        <v>283.63333333333338</v>
      </c>
      <c r="R1591" s="1" t="str">
        <f>TEXT(Sales_Data17[[#This Row],[OrderDate]],"MMM")</f>
        <v>Dec</v>
      </c>
      <c r="S1591" s="1" t="str">
        <f t="shared" si="24"/>
        <v>2012</v>
      </c>
    </row>
    <row r="1592" spans="1:19">
      <c r="A1592" t="s">
        <v>1615</v>
      </c>
      <c r="B1592" s="2">
        <v>41266</v>
      </c>
      <c r="C1592" s="2" t="str">
        <f>VLOOKUP(Sales_Data17[[#This Row],[Customer Name Index]],Customer_Data[#All],2,0)</f>
        <v>Pacific Ltd</v>
      </c>
      <c r="D1592">
        <v>20</v>
      </c>
      <c r="E1592" t="s">
        <v>2</v>
      </c>
      <c r="F1592" t="s">
        <v>8168</v>
      </c>
      <c r="G1592" t="s">
        <v>8028</v>
      </c>
      <c r="H1592" t="str">
        <f>VLOOKUP(Sales_Data17[[#This Row],[Delivery Region Index]],Regions_Table[#All],2,0)</f>
        <v>Victoria</v>
      </c>
      <c r="I1592" t="str">
        <f>VLOOKUP(Sales_Data17[[#This Row],[Delivery Region Index]],Regions_Table[#All],3,0)</f>
        <v>Wangaratta</v>
      </c>
      <c r="J1592">
        <v>56</v>
      </c>
      <c r="K1592">
        <v>8</v>
      </c>
      <c r="L1592" t="str">
        <f>VLOOKUP(Sales_Data17[[#This Row],[Product Description Index]],Products_Data[#All],2,0)</f>
        <v>Shoes</v>
      </c>
      <c r="M1592">
        <v>3</v>
      </c>
      <c r="N1592" s="9">
        <v>113.90000000000002</v>
      </c>
      <c r="O1592" s="9">
        <f>Sales_Data17[[#This Row],[Order Quantity]]*Sales_Data17[[#This Row],[Unit Price]]</f>
        <v>341.70000000000005</v>
      </c>
      <c r="P1592" s="9">
        <v>85.425000000000011</v>
      </c>
      <c r="Q1592" s="9">
        <f>Sales_Data17[[#This Row],[Line Total]]-(Sales_Data17[[#This Row],[Total Unit Cost]]*Sales_Data17[[#This Row],[Order Quantity]])</f>
        <v>85.425000000000011</v>
      </c>
      <c r="R1592" s="1" t="str">
        <f>TEXT(Sales_Data17[[#This Row],[OrderDate]],"MMM")</f>
        <v>Dec</v>
      </c>
      <c r="S1592" s="1" t="str">
        <f t="shared" si="24"/>
        <v>2012</v>
      </c>
    </row>
    <row r="1593" spans="1:19">
      <c r="A1593" t="s">
        <v>1616</v>
      </c>
      <c r="B1593" s="2">
        <v>41266</v>
      </c>
      <c r="C1593" s="2" t="str">
        <f>VLOOKUP(Sales_Data17[[#This Row],[Customer Name Index]],Customer_Data[#All],2,0)</f>
        <v xml:space="preserve">Linde </v>
      </c>
      <c r="D1593">
        <v>14</v>
      </c>
      <c r="E1593" t="s">
        <v>4</v>
      </c>
      <c r="F1593" t="s">
        <v>8168</v>
      </c>
      <c r="G1593" t="s">
        <v>8026</v>
      </c>
      <c r="H1593" t="str">
        <f>VLOOKUP(Sales_Data17[[#This Row],[Delivery Region Index]],Regions_Table[#All],2,0)</f>
        <v>Queensland</v>
      </c>
      <c r="I1593" t="str">
        <f>VLOOKUP(Sales_Data17[[#This Row],[Delivery Region Index]],Regions_Table[#All],3,0)</f>
        <v>Nambour</v>
      </c>
      <c r="J1593">
        <v>39</v>
      </c>
      <c r="K1593">
        <v>6</v>
      </c>
      <c r="L1593" t="str">
        <f>VLOOKUP(Sales_Data17[[#This Row],[Product Description Index]],Products_Data[#All],2,0)</f>
        <v>Socks</v>
      </c>
      <c r="M1593">
        <v>5</v>
      </c>
      <c r="N1593" s="9">
        <v>116.13333333333334</v>
      </c>
      <c r="O1593" s="9">
        <f>Sales_Data17[[#This Row],[Order Quantity]]*Sales_Data17[[#This Row],[Unit Price]]</f>
        <v>580.66666666666674</v>
      </c>
      <c r="P1593" s="9">
        <v>74.325333333333333</v>
      </c>
      <c r="Q1593" s="9">
        <f>Sales_Data17[[#This Row],[Line Total]]-(Sales_Data17[[#This Row],[Total Unit Cost]]*Sales_Data17[[#This Row],[Order Quantity]])</f>
        <v>209.04000000000008</v>
      </c>
      <c r="R1593" s="1" t="str">
        <f>TEXT(Sales_Data17[[#This Row],[OrderDate]],"MMM")</f>
        <v>Dec</v>
      </c>
      <c r="S1593" s="1" t="str">
        <f t="shared" si="24"/>
        <v>2012</v>
      </c>
    </row>
    <row r="1594" spans="1:19">
      <c r="A1594" t="s">
        <v>1617</v>
      </c>
      <c r="B1594" s="2">
        <v>41266</v>
      </c>
      <c r="C1594" s="2" t="str">
        <f>VLOOKUP(Sales_Data17[[#This Row],[Customer Name Index]],Customer_Data[#All],2,0)</f>
        <v>Pure Group</v>
      </c>
      <c r="D1594">
        <v>17</v>
      </c>
      <c r="E1594" t="s">
        <v>4</v>
      </c>
      <c r="F1594" t="s">
        <v>8168</v>
      </c>
      <c r="G1594" t="s">
        <v>8025</v>
      </c>
      <c r="H1594" t="str">
        <f>VLOOKUP(Sales_Data17[[#This Row],[Delivery Region Index]],Regions_Table[#All],2,0)</f>
        <v>Victoria</v>
      </c>
      <c r="I1594" t="str">
        <f>VLOOKUP(Sales_Data17[[#This Row],[Delivery Region Index]],Regions_Table[#All],3,0)</f>
        <v>Ballarat</v>
      </c>
      <c r="J1594">
        <v>49</v>
      </c>
      <c r="K1594">
        <v>7</v>
      </c>
      <c r="L1594" t="str">
        <f>VLOOKUP(Sales_Data17[[#This Row],[Product Description Index]],Products_Data[#All],2,0)</f>
        <v>Dress Shirts</v>
      </c>
      <c r="M1594">
        <v>1</v>
      </c>
      <c r="N1594" s="9">
        <v>664.78888888888889</v>
      </c>
      <c r="O1594" s="9">
        <f>Sales_Data17[[#This Row],[Order Quantity]]*Sales_Data17[[#This Row],[Unit Price]]</f>
        <v>664.78888888888889</v>
      </c>
      <c r="P1594" s="9">
        <v>265.91555555555556</v>
      </c>
      <c r="Q1594" s="9">
        <f>Sales_Data17[[#This Row],[Line Total]]-(Sales_Data17[[#This Row],[Total Unit Cost]]*Sales_Data17[[#This Row],[Order Quantity]])</f>
        <v>398.87333333333333</v>
      </c>
      <c r="R1594" s="1" t="str">
        <f>TEXT(Sales_Data17[[#This Row],[OrderDate]],"MMM")</f>
        <v>Dec</v>
      </c>
      <c r="S1594" s="1" t="str">
        <f t="shared" si="24"/>
        <v>2012</v>
      </c>
    </row>
    <row r="1595" spans="1:19">
      <c r="A1595" t="s">
        <v>1618</v>
      </c>
      <c r="B1595" s="2">
        <v>41266</v>
      </c>
      <c r="C1595" s="2" t="str">
        <f>VLOOKUP(Sales_Data17[[#This Row],[Customer Name Index]],Customer_Data[#All],2,0)</f>
        <v>21st Ltd</v>
      </c>
      <c r="D1595">
        <v>10</v>
      </c>
      <c r="E1595" t="s">
        <v>4</v>
      </c>
      <c r="F1595" t="s">
        <v>8168</v>
      </c>
      <c r="G1595" t="s">
        <v>8026</v>
      </c>
      <c r="H1595" t="str">
        <f>VLOOKUP(Sales_Data17[[#This Row],[Delivery Region Index]],Regions_Table[#All],2,0)</f>
        <v>Queensland</v>
      </c>
      <c r="I1595" t="str">
        <f>VLOOKUP(Sales_Data17[[#This Row],[Delivery Region Index]],Regions_Table[#All],3,0)</f>
        <v>Cairns</v>
      </c>
      <c r="J1595">
        <v>28</v>
      </c>
      <c r="K1595">
        <v>4</v>
      </c>
      <c r="L1595" t="str">
        <f>VLOOKUP(Sales_Data17[[#This Row],[Product Description Index]],Products_Data[#All],2,0)</f>
        <v>Jeans</v>
      </c>
      <c r="M1595">
        <v>3</v>
      </c>
      <c r="N1595" s="9">
        <v>123.57777777777778</v>
      </c>
      <c r="O1595" s="9">
        <f>Sales_Data17[[#This Row],[Order Quantity]]*Sales_Data17[[#This Row],[Unit Price]]</f>
        <v>370.73333333333335</v>
      </c>
      <c r="P1595" s="9">
        <v>84.032888888888891</v>
      </c>
      <c r="Q1595" s="9">
        <f>Sales_Data17[[#This Row],[Line Total]]-(Sales_Data17[[#This Row],[Total Unit Cost]]*Sales_Data17[[#This Row],[Order Quantity]])</f>
        <v>118.63466666666667</v>
      </c>
      <c r="R1595" s="1" t="str">
        <f>TEXT(Sales_Data17[[#This Row],[OrderDate]],"MMM")</f>
        <v>Dec</v>
      </c>
      <c r="S1595" s="1" t="str">
        <f t="shared" si="24"/>
        <v>2012</v>
      </c>
    </row>
    <row r="1596" spans="1:19">
      <c r="A1596" t="s">
        <v>1619</v>
      </c>
      <c r="B1596" s="2">
        <v>41266</v>
      </c>
      <c r="C1596" s="2" t="str">
        <f>VLOOKUP(Sales_Data17[[#This Row],[Customer Name Index]],Customer_Data[#All],2,0)</f>
        <v>New Ltd</v>
      </c>
      <c r="D1596">
        <v>7</v>
      </c>
      <c r="E1596" t="s">
        <v>2</v>
      </c>
      <c r="F1596" t="s">
        <v>8168</v>
      </c>
      <c r="G1596" t="s">
        <v>8027</v>
      </c>
      <c r="H1596" t="str">
        <f>VLOOKUP(Sales_Data17[[#This Row],[Delivery Region Index]],Regions_Table[#All],2,0)</f>
        <v>New South Wales</v>
      </c>
      <c r="I1596" t="str">
        <f>VLOOKUP(Sales_Data17[[#This Row],[Delivery Region Index]],Regions_Table[#All],3,0)</f>
        <v>Queanbeyan</v>
      </c>
      <c r="J1596">
        <v>20</v>
      </c>
      <c r="K1596">
        <v>3</v>
      </c>
      <c r="L1596" t="str">
        <f>VLOOKUP(Sales_Data17[[#This Row],[Product Description Index]],Products_Data[#All],2,0)</f>
        <v>Sunglasses</v>
      </c>
      <c r="M1596">
        <v>5</v>
      </c>
      <c r="N1596" s="9">
        <v>206.21111111111111</v>
      </c>
      <c r="O1596" s="9">
        <f>Sales_Data17[[#This Row],[Order Quantity]]*Sales_Data17[[#This Row],[Unit Price]]</f>
        <v>1031.0555555555557</v>
      </c>
      <c r="P1596" s="9">
        <v>90.732888888888894</v>
      </c>
      <c r="Q1596" s="9">
        <f>Sales_Data17[[#This Row],[Line Total]]-(Sales_Data17[[#This Row],[Total Unit Cost]]*Sales_Data17[[#This Row],[Order Quantity]])</f>
        <v>577.39111111111117</v>
      </c>
      <c r="R1596" s="1" t="str">
        <f>TEXT(Sales_Data17[[#This Row],[OrderDate]],"MMM")</f>
        <v>Dec</v>
      </c>
      <c r="S1596" s="1" t="str">
        <f t="shared" si="24"/>
        <v>2012</v>
      </c>
    </row>
    <row r="1597" spans="1:19">
      <c r="A1597" t="s">
        <v>1620</v>
      </c>
      <c r="B1597" s="2">
        <v>41267</v>
      </c>
      <c r="C1597" s="2" t="str">
        <f>VLOOKUP(Sales_Data17[[#This Row],[Customer Name Index]],Customer_Data[#All],2,0)</f>
        <v>Eminence Corp</v>
      </c>
      <c r="D1597">
        <v>18</v>
      </c>
      <c r="E1597" t="s">
        <v>3</v>
      </c>
      <c r="F1597" t="s">
        <v>8168</v>
      </c>
      <c r="G1597" t="s">
        <v>8025</v>
      </c>
      <c r="H1597" t="str">
        <f>VLOOKUP(Sales_Data17[[#This Row],[Delivery Region Index]],Regions_Table[#All],2,0)</f>
        <v>Victoria</v>
      </c>
      <c r="I1597" t="str">
        <f>VLOOKUP(Sales_Data17[[#This Row],[Delivery Region Index]],Regions_Table[#All],3,0)</f>
        <v>Geelong</v>
      </c>
      <c r="J1597">
        <v>51</v>
      </c>
      <c r="K1597">
        <v>7</v>
      </c>
      <c r="L1597" t="str">
        <f>VLOOKUP(Sales_Data17[[#This Row],[Product Description Index]],Products_Data[#All],2,0)</f>
        <v>Dress Shirts</v>
      </c>
      <c r="M1597">
        <v>1</v>
      </c>
      <c r="N1597" s="9">
        <v>425.07777777777778</v>
      </c>
      <c r="O1597" s="9">
        <f>Sales_Data17[[#This Row],[Order Quantity]]*Sales_Data17[[#This Row],[Unit Price]]</f>
        <v>425.07777777777778</v>
      </c>
      <c r="P1597" s="9">
        <v>255.04666666666668</v>
      </c>
      <c r="Q1597" s="9">
        <f>Sales_Data17[[#This Row],[Line Total]]-(Sales_Data17[[#This Row],[Total Unit Cost]]*Sales_Data17[[#This Row],[Order Quantity]])</f>
        <v>170.0311111111111</v>
      </c>
      <c r="R1597" s="1" t="str">
        <f>TEXT(Sales_Data17[[#This Row],[OrderDate]],"MMM")</f>
        <v>Dec</v>
      </c>
      <c r="S1597" s="1" t="str">
        <f t="shared" si="24"/>
        <v>2012</v>
      </c>
    </row>
    <row r="1598" spans="1:19">
      <c r="A1598" t="s">
        <v>1621</v>
      </c>
      <c r="B1598" s="2">
        <v>41267</v>
      </c>
      <c r="C1598" s="2" t="str">
        <f>VLOOKUP(Sales_Data17[[#This Row],[Customer Name Index]],Customer_Data[#All],2,0)</f>
        <v xml:space="preserve">Medline </v>
      </c>
      <c r="D1598">
        <v>12</v>
      </c>
      <c r="E1598" t="s">
        <v>3</v>
      </c>
      <c r="F1598" t="s">
        <v>8168</v>
      </c>
      <c r="G1598" t="s">
        <v>8026</v>
      </c>
      <c r="H1598" t="str">
        <f>VLOOKUP(Sales_Data17[[#This Row],[Delivery Region Index]],Regions_Table[#All],2,0)</f>
        <v>Queensland</v>
      </c>
      <c r="I1598" t="str">
        <f>VLOOKUP(Sales_Data17[[#This Row],[Delivery Region Index]],Regions_Table[#All],3,0)</f>
        <v>Logan City</v>
      </c>
      <c r="J1598">
        <v>35</v>
      </c>
      <c r="K1598">
        <v>5</v>
      </c>
      <c r="L1598" t="str">
        <f>VLOOKUP(Sales_Data17[[#This Row],[Product Description Index]],Products_Data[#All],2,0)</f>
        <v>Hats</v>
      </c>
      <c r="M1598">
        <v>5</v>
      </c>
      <c r="N1598" s="9">
        <v>90.822222222222223</v>
      </c>
      <c r="O1598" s="9">
        <f>Sales_Data17[[#This Row],[Order Quantity]]*Sales_Data17[[#This Row],[Unit Price]]</f>
        <v>454.11111111111109</v>
      </c>
      <c r="P1598" s="9">
        <v>72.657777777777781</v>
      </c>
      <c r="Q1598" s="9">
        <f>Sales_Data17[[#This Row],[Line Total]]-(Sales_Data17[[#This Row],[Total Unit Cost]]*Sales_Data17[[#This Row],[Order Quantity]])</f>
        <v>90.822222222222194</v>
      </c>
      <c r="R1598" s="1" t="str">
        <f>TEXT(Sales_Data17[[#This Row],[OrderDate]],"MMM")</f>
        <v>Dec</v>
      </c>
      <c r="S1598" s="1" t="str">
        <f t="shared" si="24"/>
        <v>2012</v>
      </c>
    </row>
    <row r="1599" spans="1:19">
      <c r="A1599" t="s">
        <v>1622</v>
      </c>
      <c r="B1599" s="2">
        <v>41267</v>
      </c>
      <c r="C1599" s="2" t="str">
        <f>VLOOKUP(Sales_Data17[[#This Row],[Customer Name Index]],Customer_Data[#All],2,0)</f>
        <v>New Ltd</v>
      </c>
      <c r="D1599">
        <v>7</v>
      </c>
      <c r="E1599" t="s">
        <v>4</v>
      </c>
      <c r="F1599" t="s">
        <v>8168</v>
      </c>
      <c r="G1599" t="s">
        <v>8027</v>
      </c>
      <c r="H1599" t="str">
        <f>VLOOKUP(Sales_Data17[[#This Row],[Delivery Region Index]],Regions_Table[#All],2,0)</f>
        <v>New South Wales</v>
      </c>
      <c r="I1599" t="str">
        <f>VLOOKUP(Sales_Data17[[#This Row],[Delivery Region Index]],Regions_Table[#All],3,0)</f>
        <v>Queanbeyan</v>
      </c>
      <c r="J1599">
        <v>20</v>
      </c>
      <c r="K1599">
        <v>3</v>
      </c>
      <c r="L1599" t="str">
        <f>VLOOKUP(Sales_Data17[[#This Row],[Product Description Index]],Products_Data[#All],2,0)</f>
        <v>Sunglasses</v>
      </c>
      <c r="M1599">
        <v>5</v>
      </c>
      <c r="N1599" s="9">
        <v>81.888888888888886</v>
      </c>
      <c r="O1599" s="9">
        <f>Sales_Data17[[#This Row],[Order Quantity]]*Sales_Data17[[#This Row],[Unit Price]]</f>
        <v>409.44444444444446</v>
      </c>
      <c r="P1599" s="9">
        <v>41.763333333333335</v>
      </c>
      <c r="Q1599" s="9">
        <f>Sales_Data17[[#This Row],[Line Total]]-(Sales_Data17[[#This Row],[Total Unit Cost]]*Sales_Data17[[#This Row],[Order Quantity]])</f>
        <v>200.62777777777779</v>
      </c>
      <c r="R1599" s="1" t="str">
        <f>TEXT(Sales_Data17[[#This Row],[OrderDate]],"MMM")</f>
        <v>Dec</v>
      </c>
      <c r="S1599" s="1" t="str">
        <f t="shared" si="24"/>
        <v>2012</v>
      </c>
    </row>
    <row r="1600" spans="1:19">
      <c r="A1600" t="s">
        <v>1623</v>
      </c>
      <c r="B1600" s="2">
        <v>41268</v>
      </c>
      <c r="C1600" s="2" t="str">
        <f>VLOOKUP(Sales_Data17[[#This Row],[Customer Name Index]],Customer_Data[#All],2,0)</f>
        <v xml:space="preserve">Medline </v>
      </c>
      <c r="D1600">
        <v>12</v>
      </c>
      <c r="E1600" t="s">
        <v>4</v>
      </c>
      <c r="F1600" t="s">
        <v>8168</v>
      </c>
      <c r="G1600" t="s">
        <v>8026</v>
      </c>
      <c r="H1600" t="str">
        <f>VLOOKUP(Sales_Data17[[#This Row],[Delivery Region Index]],Regions_Table[#All],2,0)</f>
        <v>Queensland</v>
      </c>
      <c r="I1600" t="str">
        <f>VLOOKUP(Sales_Data17[[#This Row],[Delivery Region Index]],Regions_Table[#All],3,0)</f>
        <v>Hervey Bay</v>
      </c>
      <c r="J1600">
        <v>33</v>
      </c>
      <c r="K1600">
        <v>5</v>
      </c>
      <c r="L1600" t="str">
        <f>VLOOKUP(Sales_Data17[[#This Row],[Product Description Index]],Products_Data[#All],2,0)</f>
        <v>Hats</v>
      </c>
      <c r="M1600">
        <v>7</v>
      </c>
      <c r="N1600" s="9">
        <v>273.95555555555552</v>
      </c>
      <c r="O1600" s="9">
        <f>Sales_Data17[[#This Row],[Order Quantity]]*Sales_Data17[[#This Row],[Unit Price]]</f>
        <v>1917.6888888888886</v>
      </c>
      <c r="P1600" s="9">
        <v>183.55022222222223</v>
      </c>
      <c r="Q1600" s="9">
        <f>Sales_Data17[[#This Row],[Line Total]]-(Sales_Data17[[#This Row],[Total Unit Cost]]*Sales_Data17[[#This Row],[Order Quantity]])</f>
        <v>632.83733333333294</v>
      </c>
      <c r="R1600" s="1" t="str">
        <f>TEXT(Sales_Data17[[#This Row],[OrderDate]],"MMM")</f>
        <v>Dec</v>
      </c>
      <c r="S1600" s="1" t="str">
        <f t="shared" si="24"/>
        <v>2012</v>
      </c>
    </row>
    <row r="1601" spans="1:19">
      <c r="A1601" t="s">
        <v>1624</v>
      </c>
      <c r="B1601" s="2">
        <v>41268</v>
      </c>
      <c r="C1601" s="2" t="str">
        <f>VLOOKUP(Sales_Data17[[#This Row],[Customer Name Index]],Customer_Data[#All],2,0)</f>
        <v>Avon Corp</v>
      </c>
      <c r="D1601">
        <v>1</v>
      </c>
      <c r="E1601" t="s">
        <v>4</v>
      </c>
      <c r="F1601" t="s">
        <v>8168</v>
      </c>
      <c r="G1601" t="s">
        <v>8027</v>
      </c>
      <c r="H1601" t="str">
        <f>VLOOKUP(Sales_Data17[[#This Row],[Delivery Region Index]],Regions_Table[#All],2,0)</f>
        <v>New South Wales</v>
      </c>
      <c r="I1601" t="str">
        <f>VLOOKUP(Sales_Data17[[#This Row],[Delivery Region Index]],Regions_Table[#All],3,0)</f>
        <v>Albury</v>
      </c>
      <c r="J1601">
        <v>2</v>
      </c>
      <c r="K1601">
        <v>1</v>
      </c>
      <c r="L1601" t="str">
        <f>VLOOKUP(Sales_Data17[[#This Row],[Product Description Index]],Products_Data[#All],2,0)</f>
        <v>Shirts</v>
      </c>
      <c r="M1601">
        <v>9</v>
      </c>
      <c r="N1601" s="9">
        <v>95.288888888888891</v>
      </c>
      <c r="O1601" s="9">
        <f>Sales_Data17[[#This Row],[Order Quantity]]*Sales_Data17[[#This Row],[Unit Price]]</f>
        <v>857.6</v>
      </c>
      <c r="P1601" s="9">
        <v>76.231111111111119</v>
      </c>
      <c r="Q1601" s="9">
        <f>Sales_Data17[[#This Row],[Line Total]]-(Sales_Data17[[#This Row],[Total Unit Cost]]*Sales_Data17[[#This Row],[Order Quantity]])</f>
        <v>171.51999999999998</v>
      </c>
      <c r="R1601" s="1" t="str">
        <f>TEXT(Sales_Data17[[#This Row],[OrderDate]],"MMM")</f>
        <v>Dec</v>
      </c>
      <c r="S1601" s="1" t="str">
        <f t="shared" si="24"/>
        <v>2012</v>
      </c>
    </row>
    <row r="1602" spans="1:19">
      <c r="A1602" t="s">
        <v>1625</v>
      </c>
      <c r="B1602" s="2">
        <v>41268</v>
      </c>
      <c r="C1602" s="2" t="str">
        <f>VLOOKUP(Sales_Data17[[#This Row],[Customer Name Index]],Customer_Data[#All],2,0)</f>
        <v>Eminence Corp</v>
      </c>
      <c r="D1602">
        <v>18</v>
      </c>
      <c r="E1602" t="s">
        <v>2</v>
      </c>
      <c r="F1602" t="s">
        <v>8168</v>
      </c>
      <c r="G1602" t="s">
        <v>8025</v>
      </c>
      <c r="H1602" t="str">
        <f>VLOOKUP(Sales_Data17[[#This Row],[Delivery Region Index]],Regions_Table[#All],2,0)</f>
        <v>Victoria</v>
      </c>
      <c r="I1602" t="str">
        <f>VLOOKUP(Sales_Data17[[#This Row],[Delivery Region Index]],Regions_Table[#All],3,0)</f>
        <v>Geelong</v>
      </c>
      <c r="J1602">
        <v>51</v>
      </c>
      <c r="K1602">
        <v>8</v>
      </c>
      <c r="L1602" t="str">
        <f>VLOOKUP(Sales_Data17[[#This Row],[Product Description Index]],Products_Data[#All],2,0)</f>
        <v>Shoes</v>
      </c>
      <c r="M1602">
        <v>2</v>
      </c>
      <c r="N1602" s="9">
        <v>119.85555555555555</v>
      </c>
      <c r="O1602" s="9">
        <f>Sales_Data17[[#This Row],[Order Quantity]]*Sales_Data17[[#This Row],[Unit Price]]</f>
        <v>239.71111111111111</v>
      </c>
      <c r="P1602" s="9">
        <v>47.942222222222227</v>
      </c>
      <c r="Q1602" s="9">
        <f>Sales_Data17[[#This Row],[Line Total]]-(Sales_Data17[[#This Row],[Total Unit Cost]]*Sales_Data17[[#This Row],[Order Quantity]])</f>
        <v>143.82666666666665</v>
      </c>
      <c r="R1602" s="1" t="str">
        <f>TEXT(Sales_Data17[[#This Row],[OrderDate]],"MMM")</f>
        <v>Dec</v>
      </c>
      <c r="S1602" s="1" t="str">
        <f t="shared" ref="S1602:S1665" si="25">TEXT(B1602,"YYY")</f>
        <v>2012</v>
      </c>
    </row>
    <row r="1603" spans="1:19">
      <c r="A1603" t="s">
        <v>1626</v>
      </c>
      <c r="B1603" s="2">
        <v>41268</v>
      </c>
      <c r="C1603" s="2" t="str">
        <f>VLOOKUP(Sales_Data17[[#This Row],[Customer Name Index]],Customer_Data[#All],2,0)</f>
        <v xml:space="preserve">Ei </v>
      </c>
      <c r="D1603">
        <v>9</v>
      </c>
      <c r="E1603" t="s">
        <v>3</v>
      </c>
      <c r="F1603" t="s">
        <v>8168</v>
      </c>
      <c r="G1603" t="s">
        <v>8027</v>
      </c>
      <c r="H1603" t="str">
        <f>VLOOKUP(Sales_Data17[[#This Row],[Delivery Region Index]],Regions_Table[#All],2,0)</f>
        <v>Queensland</v>
      </c>
      <c r="I1603" t="str">
        <f>VLOOKUP(Sales_Data17[[#This Row],[Delivery Region Index]],Regions_Table[#All],3,0)</f>
        <v>Brisbane</v>
      </c>
      <c r="J1603">
        <v>26</v>
      </c>
      <c r="K1603">
        <v>4</v>
      </c>
      <c r="L1603" t="str">
        <f>VLOOKUP(Sales_Data17[[#This Row],[Product Description Index]],Products_Data[#All],2,0)</f>
        <v>Jeans</v>
      </c>
      <c r="M1603">
        <v>8</v>
      </c>
      <c r="N1603" s="9">
        <v>376.68888888888893</v>
      </c>
      <c r="O1603" s="9">
        <f>Sales_Data17[[#This Row],[Order Quantity]]*Sales_Data17[[#This Row],[Unit Price]]</f>
        <v>3013.5111111111114</v>
      </c>
      <c r="P1603" s="9">
        <v>305.11800000000005</v>
      </c>
      <c r="Q1603" s="9">
        <f>Sales_Data17[[#This Row],[Line Total]]-(Sales_Data17[[#This Row],[Total Unit Cost]]*Sales_Data17[[#This Row],[Order Quantity]])</f>
        <v>572.56711111111099</v>
      </c>
      <c r="R1603" s="1" t="str">
        <f>TEXT(Sales_Data17[[#This Row],[OrderDate]],"MMM")</f>
        <v>Dec</v>
      </c>
      <c r="S1603" s="1" t="str">
        <f t="shared" si="25"/>
        <v>2012</v>
      </c>
    </row>
    <row r="1604" spans="1:19">
      <c r="A1604" t="s">
        <v>1627</v>
      </c>
      <c r="B1604" s="2">
        <v>41269</v>
      </c>
      <c r="C1604" s="2" t="str">
        <f>VLOOKUP(Sales_Data17[[#This Row],[Customer Name Index]],Customer_Data[#All],2,0)</f>
        <v xml:space="preserve">Medline </v>
      </c>
      <c r="D1604">
        <v>12</v>
      </c>
      <c r="E1604" t="s">
        <v>4</v>
      </c>
      <c r="F1604" t="s">
        <v>8168</v>
      </c>
      <c r="G1604" t="s">
        <v>8026</v>
      </c>
      <c r="H1604" t="str">
        <f>VLOOKUP(Sales_Data17[[#This Row],[Delivery Region Index]],Regions_Table[#All],2,0)</f>
        <v>Queensland</v>
      </c>
      <c r="I1604" t="str">
        <f>VLOOKUP(Sales_Data17[[#This Row],[Delivery Region Index]],Regions_Table[#All],3,0)</f>
        <v>Hervey Bay</v>
      </c>
      <c r="J1604">
        <v>33</v>
      </c>
      <c r="K1604">
        <v>5</v>
      </c>
      <c r="L1604" t="str">
        <f>VLOOKUP(Sales_Data17[[#This Row],[Product Description Index]],Products_Data[#All],2,0)</f>
        <v>Hats</v>
      </c>
      <c r="M1604">
        <v>1</v>
      </c>
      <c r="N1604" s="9">
        <v>612.67777777777781</v>
      </c>
      <c r="O1604" s="9">
        <f>Sales_Data17[[#This Row],[Order Quantity]]*Sales_Data17[[#This Row],[Unit Price]]</f>
        <v>612.67777777777781</v>
      </c>
      <c r="P1604" s="9">
        <v>484.01544444444448</v>
      </c>
      <c r="Q1604" s="9">
        <f>Sales_Data17[[#This Row],[Line Total]]-(Sales_Data17[[#This Row],[Total Unit Cost]]*Sales_Data17[[#This Row],[Order Quantity]])</f>
        <v>128.66233333333332</v>
      </c>
      <c r="R1604" s="1" t="str">
        <f>TEXT(Sales_Data17[[#This Row],[OrderDate]],"MMM")</f>
        <v>Dec</v>
      </c>
      <c r="S1604" s="1" t="str">
        <f t="shared" si="25"/>
        <v>2012</v>
      </c>
    </row>
    <row r="1605" spans="1:19">
      <c r="A1605" t="s">
        <v>1628</v>
      </c>
      <c r="B1605" s="2">
        <v>41269</v>
      </c>
      <c r="C1605" s="2" t="str">
        <f>VLOOKUP(Sales_Data17[[#This Row],[Customer Name Index]],Customer_Data[#All],2,0)</f>
        <v>ETUDE Ltd</v>
      </c>
      <c r="D1605">
        <v>4</v>
      </c>
      <c r="E1605" t="s">
        <v>2</v>
      </c>
      <c r="F1605" t="s">
        <v>8168</v>
      </c>
      <c r="G1605" t="s">
        <v>8027</v>
      </c>
      <c r="H1605" t="str">
        <f>VLOOKUP(Sales_Data17[[#This Row],[Delivery Region Index]],Regions_Table[#All],2,0)</f>
        <v>New South Wales</v>
      </c>
      <c r="I1605" t="str">
        <f>VLOOKUP(Sales_Data17[[#This Row],[Delivery Region Index]],Regions_Table[#All],3,0)</f>
        <v>Goulburn</v>
      </c>
      <c r="J1605">
        <v>10</v>
      </c>
      <c r="K1605">
        <v>2</v>
      </c>
      <c r="L1605" t="str">
        <f>VLOOKUP(Sales_Data17[[#This Row],[Product Description Index]],Products_Data[#All],2,0)</f>
        <v>Pants</v>
      </c>
      <c r="M1605">
        <v>1</v>
      </c>
      <c r="N1605" s="9">
        <v>23.077777777777779</v>
      </c>
      <c r="O1605" s="9">
        <f>Sales_Data17[[#This Row],[Order Quantity]]*Sales_Data17[[#This Row],[Unit Price]]</f>
        <v>23.077777777777779</v>
      </c>
      <c r="P1605" s="9">
        <v>16.154444444444447</v>
      </c>
      <c r="Q1605" s="9">
        <f>Sales_Data17[[#This Row],[Line Total]]-(Sales_Data17[[#This Row],[Total Unit Cost]]*Sales_Data17[[#This Row],[Order Quantity]])</f>
        <v>6.923333333333332</v>
      </c>
      <c r="R1605" s="1" t="str">
        <f>TEXT(Sales_Data17[[#This Row],[OrderDate]],"MMM")</f>
        <v>Dec</v>
      </c>
      <c r="S1605" s="1" t="str">
        <f t="shared" si="25"/>
        <v>2012</v>
      </c>
    </row>
    <row r="1606" spans="1:19">
      <c r="A1606" t="s">
        <v>1629</v>
      </c>
      <c r="B1606" s="2">
        <v>41269</v>
      </c>
      <c r="C1606" s="2" t="str">
        <f>VLOOKUP(Sales_Data17[[#This Row],[Customer Name Index]],Customer_Data[#All],2,0)</f>
        <v>ETUDE Ltd</v>
      </c>
      <c r="D1606">
        <v>4</v>
      </c>
      <c r="E1606" t="s">
        <v>4</v>
      </c>
      <c r="F1606" t="s">
        <v>8168</v>
      </c>
      <c r="G1606" t="s">
        <v>8027</v>
      </c>
      <c r="H1606" t="str">
        <f>VLOOKUP(Sales_Data17[[#This Row],[Delivery Region Index]],Regions_Table[#All],2,0)</f>
        <v>New South Wales</v>
      </c>
      <c r="I1606" t="str">
        <f>VLOOKUP(Sales_Data17[[#This Row],[Delivery Region Index]],Regions_Table[#All],3,0)</f>
        <v>Grafton</v>
      </c>
      <c r="J1606">
        <v>11</v>
      </c>
      <c r="K1606">
        <v>2</v>
      </c>
      <c r="L1606" t="str">
        <f>VLOOKUP(Sales_Data17[[#This Row],[Product Description Index]],Products_Data[#All],2,0)</f>
        <v>Pants</v>
      </c>
      <c r="M1606">
        <v>2</v>
      </c>
      <c r="N1606" s="9">
        <v>223.33333333333334</v>
      </c>
      <c r="O1606" s="9">
        <f>Sales_Data17[[#This Row],[Order Quantity]]*Sales_Data17[[#This Row],[Unit Price]]</f>
        <v>446.66666666666669</v>
      </c>
      <c r="P1606" s="9">
        <v>102.73333333333333</v>
      </c>
      <c r="Q1606" s="9">
        <f>Sales_Data17[[#This Row],[Line Total]]-(Sales_Data17[[#This Row],[Total Unit Cost]]*Sales_Data17[[#This Row],[Order Quantity]])</f>
        <v>241.20000000000002</v>
      </c>
      <c r="R1606" s="1" t="str">
        <f>TEXT(Sales_Data17[[#This Row],[OrderDate]],"MMM")</f>
        <v>Dec</v>
      </c>
      <c r="S1606" s="1" t="str">
        <f t="shared" si="25"/>
        <v>2012</v>
      </c>
    </row>
    <row r="1607" spans="1:19">
      <c r="A1607" t="s">
        <v>1630</v>
      </c>
      <c r="B1607" s="2">
        <v>41269</v>
      </c>
      <c r="C1607" s="2" t="str">
        <f>VLOOKUP(Sales_Data17[[#This Row],[Customer Name Index]],Customer_Data[#All],2,0)</f>
        <v>Ole Group</v>
      </c>
      <c r="D1607">
        <v>13</v>
      </c>
      <c r="E1607" t="s">
        <v>4</v>
      </c>
      <c r="F1607" t="s">
        <v>8168</v>
      </c>
      <c r="G1607" t="s">
        <v>8026</v>
      </c>
      <c r="H1607" t="str">
        <f>VLOOKUP(Sales_Data17[[#This Row],[Delivery Region Index]],Regions_Table[#All],2,0)</f>
        <v>Queensland</v>
      </c>
      <c r="I1607" t="str">
        <f>VLOOKUP(Sales_Data17[[#This Row],[Delivery Region Index]],Regions_Table[#All],3,0)</f>
        <v>Logan City</v>
      </c>
      <c r="J1607">
        <v>35</v>
      </c>
      <c r="K1607">
        <v>5</v>
      </c>
      <c r="L1607" t="str">
        <f>VLOOKUP(Sales_Data17[[#This Row],[Product Description Index]],Products_Data[#All],2,0)</f>
        <v>Hats</v>
      </c>
      <c r="M1607">
        <v>1</v>
      </c>
      <c r="N1607" s="9">
        <v>216.63333333333333</v>
      </c>
      <c r="O1607" s="9">
        <f>Sales_Data17[[#This Row],[Order Quantity]]*Sales_Data17[[#This Row],[Unit Price]]</f>
        <v>216.63333333333333</v>
      </c>
      <c r="P1607" s="9">
        <v>116.98200000000003</v>
      </c>
      <c r="Q1607" s="9">
        <f>Sales_Data17[[#This Row],[Line Total]]-(Sales_Data17[[#This Row],[Total Unit Cost]]*Sales_Data17[[#This Row],[Order Quantity]])</f>
        <v>99.651333333333298</v>
      </c>
      <c r="R1607" s="1" t="str">
        <f>TEXT(Sales_Data17[[#This Row],[OrderDate]],"MMM")</f>
        <v>Dec</v>
      </c>
      <c r="S1607" s="1" t="str">
        <f t="shared" si="25"/>
        <v>2012</v>
      </c>
    </row>
    <row r="1608" spans="1:19">
      <c r="A1608" t="s">
        <v>1631</v>
      </c>
      <c r="B1608" s="2">
        <v>41269</v>
      </c>
      <c r="C1608" s="2" t="str">
        <f>VLOOKUP(Sales_Data17[[#This Row],[Customer Name Index]],Customer_Data[#All],2,0)</f>
        <v xml:space="preserve">WakeFern </v>
      </c>
      <c r="D1608">
        <v>2</v>
      </c>
      <c r="E1608" t="s">
        <v>2</v>
      </c>
      <c r="F1608" t="s">
        <v>8168</v>
      </c>
      <c r="G1608" t="s">
        <v>8027</v>
      </c>
      <c r="H1608" t="str">
        <f>VLOOKUP(Sales_Data17[[#This Row],[Delivery Region Index]],Regions_Table[#All],2,0)</f>
        <v>New South Wales</v>
      </c>
      <c r="I1608" t="str">
        <f>VLOOKUP(Sales_Data17[[#This Row],[Delivery Region Index]],Regions_Table[#All],3,0)</f>
        <v>Bathurst</v>
      </c>
      <c r="J1608">
        <v>4</v>
      </c>
      <c r="K1608">
        <v>1</v>
      </c>
      <c r="L1608" t="str">
        <f>VLOOKUP(Sales_Data17[[#This Row],[Product Description Index]],Products_Data[#All],2,0)</f>
        <v>Shirts</v>
      </c>
      <c r="M1608">
        <v>4</v>
      </c>
      <c r="N1608" s="9">
        <v>19.355555555555558</v>
      </c>
      <c r="O1608" s="9">
        <f>Sales_Data17[[#This Row],[Order Quantity]]*Sales_Data17[[#This Row],[Unit Price]]</f>
        <v>77.422222222222231</v>
      </c>
      <c r="P1608" s="9">
        <v>11.80688888888889</v>
      </c>
      <c r="Q1608" s="9">
        <f>Sales_Data17[[#This Row],[Line Total]]-(Sales_Data17[[#This Row],[Total Unit Cost]]*Sales_Data17[[#This Row],[Order Quantity]])</f>
        <v>30.19466666666667</v>
      </c>
      <c r="R1608" s="1" t="str">
        <f>TEXT(Sales_Data17[[#This Row],[OrderDate]],"MMM")</f>
        <v>Dec</v>
      </c>
      <c r="S1608" s="1" t="str">
        <f t="shared" si="25"/>
        <v>2012</v>
      </c>
    </row>
    <row r="1609" spans="1:19">
      <c r="A1609" t="s">
        <v>1632</v>
      </c>
      <c r="B1609" s="2">
        <v>41269</v>
      </c>
      <c r="C1609" s="2" t="str">
        <f>VLOOKUP(Sales_Data17[[#This Row],[Customer Name Index]],Customer_Data[#All],2,0)</f>
        <v>Pacific Ltd</v>
      </c>
      <c r="D1609">
        <v>20</v>
      </c>
      <c r="E1609" t="s">
        <v>4</v>
      </c>
      <c r="F1609" t="s">
        <v>8168</v>
      </c>
      <c r="G1609" t="s">
        <v>8028</v>
      </c>
      <c r="H1609" t="str">
        <f>VLOOKUP(Sales_Data17[[#This Row],[Delivery Region Index]],Regions_Table[#All],2,0)</f>
        <v>Victoria</v>
      </c>
      <c r="I1609" t="str">
        <f>VLOOKUP(Sales_Data17[[#This Row],[Delivery Region Index]],Regions_Table[#All],3,0)</f>
        <v>Wodonga</v>
      </c>
      <c r="J1609">
        <v>58</v>
      </c>
      <c r="K1609">
        <v>8</v>
      </c>
      <c r="L1609" t="str">
        <f>VLOOKUP(Sales_Data17[[#This Row],[Product Description Index]],Products_Data[#All],2,0)</f>
        <v>Shoes</v>
      </c>
      <c r="M1609">
        <v>9</v>
      </c>
      <c r="N1609" s="9">
        <v>126.55555555555556</v>
      </c>
      <c r="O1609" s="9">
        <f>Sales_Data17[[#This Row],[Order Quantity]]*Sales_Data17[[#This Row],[Unit Price]]</f>
        <v>1139</v>
      </c>
      <c r="P1609" s="9">
        <v>88.588888888888889</v>
      </c>
      <c r="Q1609" s="9">
        <f>Sales_Data17[[#This Row],[Line Total]]-(Sales_Data17[[#This Row],[Total Unit Cost]]*Sales_Data17[[#This Row],[Order Quantity]])</f>
        <v>341.70000000000005</v>
      </c>
      <c r="R1609" s="1" t="str">
        <f>TEXT(Sales_Data17[[#This Row],[OrderDate]],"MMM")</f>
        <v>Dec</v>
      </c>
      <c r="S1609" s="1" t="str">
        <f t="shared" si="25"/>
        <v>2012</v>
      </c>
    </row>
    <row r="1610" spans="1:19">
      <c r="A1610" t="s">
        <v>1633</v>
      </c>
      <c r="B1610" s="2">
        <v>41270</v>
      </c>
      <c r="C1610" s="2" t="str">
        <f>VLOOKUP(Sales_Data17[[#This Row],[Customer Name Index]],Customer_Data[#All],2,0)</f>
        <v xml:space="preserve">Qualitest </v>
      </c>
      <c r="D1610">
        <v>19</v>
      </c>
      <c r="E1610" t="s">
        <v>2</v>
      </c>
      <c r="F1610" t="s">
        <v>8168</v>
      </c>
      <c r="G1610" t="s">
        <v>8028</v>
      </c>
      <c r="H1610" t="str">
        <f>VLOOKUP(Sales_Data17[[#This Row],[Delivery Region Index]],Regions_Table[#All],2,0)</f>
        <v>Victoria</v>
      </c>
      <c r="I1610" t="str">
        <f>VLOOKUP(Sales_Data17[[#This Row],[Delivery Region Index]],Regions_Table[#All],3,0)</f>
        <v>Swan Hill</v>
      </c>
      <c r="J1610">
        <v>55</v>
      </c>
      <c r="K1610">
        <v>8</v>
      </c>
      <c r="L1610" t="str">
        <f>VLOOKUP(Sales_Data17[[#This Row],[Product Description Index]],Products_Data[#All],2,0)</f>
        <v>Shoes</v>
      </c>
      <c r="M1610">
        <v>1</v>
      </c>
      <c r="N1610" s="9">
        <v>591.08888888888896</v>
      </c>
      <c r="O1610" s="9">
        <f>Sales_Data17[[#This Row],[Order Quantity]]*Sales_Data17[[#This Row],[Unit Price]]</f>
        <v>591.08888888888896</v>
      </c>
      <c r="P1610" s="9">
        <v>242.34644444444444</v>
      </c>
      <c r="Q1610" s="9">
        <f>Sales_Data17[[#This Row],[Line Total]]-(Sales_Data17[[#This Row],[Total Unit Cost]]*Sales_Data17[[#This Row],[Order Quantity]])</f>
        <v>348.74244444444452</v>
      </c>
      <c r="R1610" s="1" t="str">
        <f>TEXT(Sales_Data17[[#This Row],[OrderDate]],"MMM")</f>
        <v>Dec</v>
      </c>
      <c r="S1610" s="1" t="str">
        <f t="shared" si="25"/>
        <v>2012</v>
      </c>
    </row>
    <row r="1611" spans="1:19">
      <c r="A1611" t="s">
        <v>1634</v>
      </c>
      <c r="B1611" s="2">
        <v>41270</v>
      </c>
      <c r="C1611" s="2" t="str">
        <f>VLOOKUP(Sales_Data17[[#This Row],[Customer Name Index]],Customer_Data[#All],2,0)</f>
        <v>Eminence Corp</v>
      </c>
      <c r="D1611">
        <v>18</v>
      </c>
      <c r="E1611" t="s">
        <v>3</v>
      </c>
      <c r="F1611" t="s">
        <v>8168</v>
      </c>
      <c r="G1611" t="s">
        <v>8025</v>
      </c>
      <c r="H1611" t="str">
        <f>VLOOKUP(Sales_Data17[[#This Row],[Delivery Region Index]],Regions_Table[#All],2,0)</f>
        <v>Victoria</v>
      </c>
      <c r="I1611" t="str">
        <f>VLOOKUP(Sales_Data17[[#This Row],[Delivery Region Index]],Regions_Table[#All],3,0)</f>
        <v>Latrobe City</v>
      </c>
      <c r="J1611">
        <v>52</v>
      </c>
      <c r="K1611">
        <v>8</v>
      </c>
      <c r="L1611" t="str">
        <f>VLOOKUP(Sales_Data17[[#This Row],[Product Description Index]],Products_Data[#All],2,0)</f>
        <v>Shoes</v>
      </c>
      <c r="M1611">
        <v>4</v>
      </c>
      <c r="N1611" s="9">
        <v>436.24444444444447</v>
      </c>
      <c r="O1611" s="9">
        <f>Sales_Data17[[#This Row],[Order Quantity]]*Sales_Data17[[#This Row],[Unit Price]]</f>
        <v>1744.9777777777779</v>
      </c>
      <c r="P1611" s="9">
        <v>231.2095555555556</v>
      </c>
      <c r="Q1611" s="9">
        <f>Sales_Data17[[#This Row],[Line Total]]-(Sales_Data17[[#This Row],[Total Unit Cost]]*Sales_Data17[[#This Row],[Order Quantity]])</f>
        <v>820.13955555555549</v>
      </c>
      <c r="R1611" s="1" t="str">
        <f>TEXT(Sales_Data17[[#This Row],[OrderDate]],"MMM")</f>
        <v>Dec</v>
      </c>
      <c r="S1611" s="1" t="str">
        <f t="shared" si="25"/>
        <v>2012</v>
      </c>
    </row>
    <row r="1612" spans="1:19">
      <c r="A1612" t="s">
        <v>1635</v>
      </c>
      <c r="B1612" s="2">
        <v>41271</v>
      </c>
      <c r="C1612" s="2" t="str">
        <f>VLOOKUP(Sales_Data17[[#This Row],[Customer Name Index]],Customer_Data[#All],2,0)</f>
        <v>Eminence Corp</v>
      </c>
      <c r="D1612">
        <v>18</v>
      </c>
      <c r="E1612" t="s">
        <v>3</v>
      </c>
      <c r="F1612" t="s">
        <v>8168</v>
      </c>
      <c r="G1612" t="s">
        <v>8025</v>
      </c>
      <c r="H1612" t="str">
        <f>VLOOKUP(Sales_Data17[[#This Row],[Delivery Region Index]],Regions_Table[#All],2,0)</f>
        <v>Victoria</v>
      </c>
      <c r="I1612" t="str">
        <f>VLOOKUP(Sales_Data17[[#This Row],[Delivery Region Index]],Regions_Table[#All],3,0)</f>
        <v>Bendigo</v>
      </c>
      <c r="J1612">
        <v>50</v>
      </c>
      <c r="K1612">
        <v>7</v>
      </c>
      <c r="L1612" t="str">
        <f>VLOOKUP(Sales_Data17[[#This Row],[Product Description Index]],Products_Data[#All],2,0)</f>
        <v>Dress Shirts</v>
      </c>
      <c r="M1612">
        <v>3</v>
      </c>
      <c r="N1612" s="9">
        <v>115.38888888888889</v>
      </c>
      <c r="O1612" s="9">
        <f>Sales_Data17[[#This Row],[Order Quantity]]*Sales_Data17[[#This Row],[Unit Price]]</f>
        <v>346.16666666666663</v>
      </c>
      <c r="P1612" s="9">
        <v>85.387777777777785</v>
      </c>
      <c r="Q1612" s="9">
        <f>Sales_Data17[[#This Row],[Line Total]]-(Sales_Data17[[#This Row],[Total Unit Cost]]*Sales_Data17[[#This Row],[Order Quantity]])</f>
        <v>90.003333333333273</v>
      </c>
      <c r="R1612" s="1" t="str">
        <f>TEXT(Sales_Data17[[#This Row],[OrderDate]],"MMM")</f>
        <v>Dec</v>
      </c>
      <c r="S1612" s="1" t="str">
        <f t="shared" si="25"/>
        <v>2012</v>
      </c>
    </row>
    <row r="1613" spans="1:19">
      <c r="A1613" t="s">
        <v>1636</v>
      </c>
      <c r="B1613" s="2">
        <v>41271</v>
      </c>
      <c r="C1613" s="2" t="str">
        <f>VLOOKUP(Sales_Data17[[#This Row],[Customer Name Index]],Customer_Data[#All],2,0)</f>
        <v xml:space="preserve">Qualitest </v>
      </c>
      <c r="D1613">
        <v>19</v>
      </c>
      <c r="E1613" t="s">
        <v>2</v>
      </c>
      <c r="F1613" t="s">
        <v>8168</v>
      </c>
      <c r="G1613" t="s">
        <v>8028</v>
      </c>
      <c r="H1613" t="str">
        <f>VLOOKUP(Sales_Data17[[#This Row],[Delivery Region Index]],Regions_Table[#All],2,0)</f>
        <v>Victoria</v>
      </c>
      <c r="I1613" t="str">
        <f>VLOOKUP(Sales_Data17[[#This Row],[Delivery Region Index]],Regions_Table[#All],3,0)</f>
        <v>Wangaratta</v>
      </c>
      <c r="J1613">
        <v>56</v>
      </c>
      <c r="K1613">
        <v>8</v>
      </c>
      <c r="L1613" t="str">
        <f>VLOOKUP(Sales_Data17[[#This Row],[Product Description Index]],Products_Data[#All],2,0)</f>
        <v>Shoes</v>
      </c>
      <c r="M1613">
        <v>6</v>
      </c>
      <c r="N1613" s="9">
        <v>559.82222222222231</v>
      </c>
      <c r="O1613" s="9">
        <f>Sales_Data17[[#This Row],[Order Quantity]]*Sales_Data17[[#This Row],[Unit Price]]</f>
        <v>3358.9333333333338</v>
      </c>
      <c r="P1613" s="9">
        <v>330.29511111111111</v>
      </c>
      <c r="Q1613" s="9">
        <f>Sales_Data17[[#This Row],[Line Total]]-(Sales_Data17[[#This Row],[Total Unit Cost]]*Sales_Data17[[#This Row],[Order Quantity]])</f>
        <v>1377.1626666666671</v>
      </c>
      <c r="R1613" s="1" t="str">
        <f>TEXT(Sales_Data17[[#This Row],[OrderDate]],"MMM")</f>
        <v>Dec</v>
      </c>
      <c r="S1613" s="1" t="str">
        <f t="shared" si="25"/>
        <v>2012</v>
      </c>
    </row>
    <row r="1614" spans="1:19">
      <c r="A1614" t="s">
        <v>1637</v>
      </c>
      <c r="B1614" s="2">
        <v>41271</v>
      </c>
      <c r="C1614" s="2" t="str">
        <f>VLOOKUP(Sales_Data17[[#This Row],[Customer Name Index]],Customer_Data[#All],2,0)</f>
        <v>Medsep Group</v>
      </c>
      <c r="D1614">
        <v>8</v>
      </c>
      <c r="E1614" t="s">
        <v>2</v>
      </c>
      <c r="F1614" t="s">
        <v>8168</v>
      </c>
      <c r="G1614" t="s">
        <v>8027</v>
      </c>
      <c r="H1614" t="str">
        <f>VLOOKUP(Sales_Data17[[#This Row],[Delivery Region Index]],Regions_Table[#All],2,0)</f>
        <v>New South Wales</v>
      </c>
      <c r="I1614" t="str">
        <f>VLOOKUP(Sales_Data17[[#This Row],[Delivery Region Index]],Regions_Table[#All],3,0)</f>
        <v>Wagga Wagga</v>
      </c>
      <c r="J1614">
        <v>23</v>
      </c>
      <c r="K1614">
        <v>4</v>
      </c>
      <c r="L1614" t="str">
        <f>VLOOKUP(Sales_Data17[[#This Row],[Product Description Index]],Products_Data[#All],2,0)</f>
        <v>Jeans</v>
      </c>
      <c r="M1614">
        <v>2</v>
      </c>
      <c r="N1614" s="9">
        <v>117.62222222222223</v>
      </c>
      <c r="O1614" s="9">
        <f>Sales_Data17[[#This Row],[Order Quantity]]*Sales_Data17[[#This Row],[Unit Price]]</f>
        <v>235.24444444444447</v>
      </c>
      <c r="P1614" s="9">
        <v>62.33977777777779</v>
      </c>
      <c r="Q1614" s="9">
        <f>Sales_Data17[[#This Row],[Line Total]]-(Sales_Data17[[#This Row],[Total Unit Cost]]*Sales_Data17[[#This Row],[Order Quantity]])</f>
        <v>110.56488888888889</v>
      </c>
      <c r="R1614" s="1" t="str">
        <f>TEXT(Sales_Data17[[#This Row],[OrderDate]],"MMM")</f>
        <v>Dec</v>
      </c>
      <c r="S1614" s="1" t="str">
        <f t="shared" si="25"/>
        <v>2012</v>
      </c>
    </row>
    <row r="1615" spans="1:19">
      <c r="A1615" t="s">
        <v>1638</v>
      </c>
      <c r="B1615" s="2">
        <v>41272</v>
      </c>
      <c r="C1615" s="2" t="str">
        <f>VLOOKUP(Sales_Data17[[#This Row],[Customer Name Index]],Customer_Data[#All],2,0)</f>
        <v>Pure Group</v>
      </c>
      <c r="D1615">
        <v>17</v>
      </c>
      <c r="E1615" t="s">
        <v>2</v>
      </c>
      <c r="F1615" t="s">
        <v>8168</v>
      </c>
      <c r="G1615" t="s">
        <v>8025</v>
      </c>
      <c r="H1615" t="str">
        <f>VLOOKUP(Sales_Data17[[#This Row],[Delivery Region Index]],Regions_Table[#All],2,0)</f>
        <v>Victoria</v>
      </c>
      <c r="I1615" t="str">
        <f>VLOOKUP(Sales_Data17[[#This Row],[Delivery Region Index]],Regions_Table[#All],3,0)</f>
        <v>Ballarat</v>
      </c>
      <c r="J1615">
        <v>49</v>
      </c>
      <c r="K1615">
        <v>7</v>
      </c>
      <c r="L1615" t="str">
        <f>VLOOKUP(Sales_Data17[[#This Row],[Product Description Index]],Products_Data[#All],2,0)</f>
        <v>Dress Shirts</v>
      </c>
      <c r="M1615">
        <v>6</v>
      </c>
      <c r="N1615" s="9">
        <v>24.566666666666666</v>
      </c>
      <c r="O1615" s="9">
        <f>Sales_Data17[[#This Row],[Order Quantity]]*Sales_Data17[[#This Row],[Unit Price]]</f>
        <v>147.4</v>
      </c>
      <c r="P1615" s="9">
        <v>10.809333333333333</v>
      </c>
      <c r="Q1615" s="9">
        <f>Sales_Data17[[#This Row],[Line Total]]-(Sales_Data17[[#This Row],[Total Unit Cost]]*Sales_Data17[[#This Row],[Order Quantity]])</f>
        <v>82.544000000000011</v>
      </c>
      <c r="R1615" s="1" t="str">
        <f>TEXT(Sales_Data17[[#This Row],[OrderDate]],"MMM")</f>
        <v>Dec</v>
      </c>
      <c r="S1615" s="1" t="str">
        <f t="shared" si="25"/>
        <v>2012</v>
      </c>
    </row>
    <row r="1616" spans="1:19">
      <c r="A1616" t="s">
        <v>1639</v>
      </c>
      <c r="B1616" s="2">
        <v>41272</v>
      </c>
      <c r="C1616" s="2" t="str">
        <f>VLOOKUP(Sales_Data17[[#This Row],[Customer Name Index]],Customer_Data[#All],2,0)</f>
        <v>Medsep Group</v>
      </c>
      <c r="D1616">
        <v>8</v>
      </c>
      <c r="E1616" t="s">
        <v>4</v>
      </c>
      <c r="F1616" t="s">
        <v>8168</v>
      </c>
      <c r="G1616" t="s">
        <v>8027</v>
      </c>
      <c r="H1616" t="str">
        <f>VLOOKUP(Sales_Data17[[#This Row],[Delivery Region Index]],Regions_Table[#All],2,0)</f>
        <v>New South Wales</v>
      </c>
      <c r="I1616" t="str">
        <f>VLOOKUP(Sales_Data17[[#This Row],[Delivery Region Index]],Regions_Table[#All],3,0)</f>
        <v>Wagga Wagga</v>
      </c>
      <c r="J1616">
        <v>23</v>
      </c>
      <c r="K1616">
        <v>4</v>
      </c>
      <c r="L1616" t="str">
        <f>VLOOKUP(Sales_Data17[[#This Row],[Product Description Index]],Products_Data[#All],2,0)</f>
        <v>Jeans</v>
      </c>
      <c r="M1616">
        <v>8</v>
      </c>
      <c r="N1616" s="9">
        <v>366.26666666666665</v>
      </c>
      <c r="O1616" s="9">
        <f>Sales_Data17[[#This Row],[Order Quantity]]*Sales_Data17[[#This Row],[Unit Price]]</f>
        <v>2930.1333333333332</v>
      </c>
      <c r="P1616" s="9">
        <v>278.36266666666666</v>
      </c>
      <c r="Q1616" s="9">
        <f>Sales_Data17[[#This Row],[Line Total]]-(Sales_Data17[[#This Row],[Total Unit Cost]]*Sales_Data17[[#This Row],[Order Quantity]])</f>
        <v>703.23199999999997</v>
      </c>
      <c r="R1616" s="1" t="str">
        <f>TEXT(Sales_Data17[[#This Row],[OrderDate]],"MMM")</f>
        <v>Dec</v>
      </c>
      <c r="S1616" s="1" t="str">
        <f t="shared" si="25"/>
        <v>2012</v>
      </c>
    </row>
    <row r="1617" spans="1:19">
      <c r="A1617" t="s">
        <v>1640</v>
      </c>
      <c r="B1617" s="2">
        <v>41272</v>
      </c>
      <c r="C1617" s="2" t="str">
        <f>VLOOKUP(Sales_Data17[[#This Row],[Customer Name Index]],Customer_Data[#All],2,0)</f>
        <v>21st Ltd</v>
      </c>
      <c r="D1617">
        <v>10</v>
      </c>
      <c r="E1617" t="s">
        <v>3</v>
      </c>
      <c r="F1617" t="s">
        <v>8168</v>
      </c>
      <c r="G1617" t="s">
        <v>8027</v>
      </c>
      <c r="H1617" t="str">
        <f>VLOOKUP(Sales_Data17[[#This Row],[Delivery Region Index]],Regions_Table[#All],2,0)</f>
        <v>Queensland</v>
      </c>
      <c r="I1617" t="str">
        <f>VLOOKUP(Sales_Data17[[#This Row],[Delivery Region Index]],Regions_Table[#All],3,0)</f>
        <v>Bundaberg</v>
      </c>
      <c r="J1617">
        <v>27</v>
      </c>
      <c r="K1617">
        <v>4</v>
      </c>
      <c r="L1617" t="str">
        <f>VLOOKUP(Sales_Data17[[#This Row],[Product Description Index]],Products_Data[#All],2,0)</f>
        <v>Jeans</v>
      </c>
      <c r="M1617">
        <v>7</v>
      </c>
      <c r="N1617" s="9">
        <v>627.56666666666672</v>
      </c>
      <c r="O1617" s="9">
        <f>Sales_Data17[[#This Row],[Order Quantity]]*Sales_Data17[[#This Row],[Unit Price]]</f>
        <v>4392.9666666666672</v>
      </c>
      <c r="P1617" s="9">
        <v>301.23200000000003</v>
      </c>
      <c r="Q1617" s="9">
        <f>Sales_Data17[[#This Row],[Line Total]]-(Sales_Data17[[#This Row],[Total Unit Cost]]*Sales_Data17[[#This Row],[Order Quantity]])</f>
        <v>2284.3426666666669</v>
      </c>
      <c r="R1617" s="1" t="str">
        <f>TEXT(Sales_Data17[[#This Row],[OrderDate]],"MMM")</f>
        <v>Dec</v>
      </c>
      <c r="S1617" s="1" t="str">
        <f t="shared" si="25"/>
        <v>2012</v>
      </c>
    </row>
    <row r="1618" spans="1:19">
      <c r="A1618" t="s">
        <v>1641</v>
      </c>
      <c r="B1618" s="2">
        <v>41272</v>
      </c>
      <c r="C1618" s="2" t="str">
        <f>VLOOKUP(Sales_Data17[[#This Row],[Customer Name Index]],Customer_Data[#All],2,0)</f>
        <v>Pure Group</v>
      </c>
      <c r="D1618">
        <v>17</v>
      </c>
      <c r="E1618" t="s">
        <v>3</v>
      </c>
      <c r="F1618" t="s">
        <v>8168</v>
      </c>
      <c r="G1618" t="s">
        <v>8025</v>
      </c>
      <c r="H1618" t="str">
        <f>VLOOKUP(Sales_Data17[[#This Row],[Delivery Region Index]],Regions_Table[#All],2,0)</f>
        <v>Victoria</v>
      </c>
      <c r="I1618" t="str">
        <f>VLOOKUP(Sales_Data17[[#This Row],[Delivery Region Index]],Regions_Table[#All],3,0)</f>
        <v>Ballarat</v>
      </c>
      <c r="J1618">
        <v>49</v>
      </c>
      <c r="K1618">
        <v>7</v>
      </c>
      <c r="L1618" t="str">
        <f>VLOOKUP(Sales_Data17[[#This Row],[Product Description Index]],Products_Data[#All],2,0)</f>
        <v>Dress Shirts</v>
      </c>
      <c r="M1618">
        <v>3</v>
      </c>
      <c r="N1618" s="9">
        <v>124.32222222222224</v>
      </c>
      <c r="O1618" s="9">
        <f>Sales_Data17[[#This Row],[Order Quantity]]*Sales_Data17[[#This Row],[Unit Price]]</f>
        <v>372.9666666666667</v>
      </c>
      <c r="P1618" s="9">
        <v>80.809444444444452</v>
      </c>
      <c r="Q1618" s="9">
        <f>Sales_Data17[[#This Row],[Line Total]]-(Sales_Data17[[#This Row],[Total Unit Cost]]*Sales_Data17[[#This Row],[Order Quantity]])</f>
        <v>130.53833333333336</v>
      </c>
      <c r="R1618" s="1" t="str">
        <f>TEXT(Sales_Data17[[#This Row],[OrderDate]],"MMM")</f>
        <v>Dec</v>
      </c>
      <c r="S1618" s="1" t="str">
        <f t="shared" si="25"/>
        <v>2012</v>
      </c>
    </row>
    <row r="1619" spans="1:19">
      <c r="A1619" t="s">
        <v>1642</v>
      </c>
      <c r="B1619" s="2">
        <v>41272</v>
      </c>
      <c r="C1619" s="2" t="str">
        <f>VLOOKUP(Sales_Data17[[#This Row],[Customer Name Index]],Customer_Data[#All],2,0)</f>
        <v>Pure Group</v>
      </c>
      <c r="D1619">
        <v>17</v>
      </c>
      <c r="E1619" t="s">
        <v>3</v>
      </c>
      <c r="F1619" t="s">
        <v>8168</v>
      </c>
      <c r="G1619" t="s">
        <v>8025</v>
      </c>
      <c r="H1619" t="str">
        <f>VLOOKUP(Sales_Data17[[#This Row],[Delivery Region Index]],Regions_Table[#All],2,0)</f>
        <v>Victoria</v>
      </c>
      <c r="I1619" t="str">
        <f>VLOOKUP(Sales_Data17[[#This Row],[Delivery Region Index]],Regions_Table[#All],3,0)</f>
        <v>Benalla</v>
      </c>
      <c r="J1619">
        <v>48</v>
      </c>
      <c r="K1619">
        <v>7</v>
      </c>
      <c r="L1619" t="str">
        <f>VLOOKUP(Sales_Data17[[#This Row],[Product Description Index]],Products_Data[#All],2,0)</f>
        <v>Dress Shirts</v>
      </c>
      <c r="M1619">
        <v>9</v>
      </c>
      <c r="N1619" s="9">
        <v>297.77777777777777</v>
      </c>
      <c r="O1619" s="9">
        <f>Sales_Data17[[#This Row],[Order Quantity]]*Sales_Data17[[#This Row],[Unit Price]]</f>
        <v>2680</v>
      </c>
      <c r="P1619" s="9">
        <v>247.15555555555557</v>
      </c>
      <c r="Q1619" s="9">
        <f>Sales_Data17[[#This Row],[Line Total]]-(Sales_Data17[[#This Row],[Total Unit Cost]]*Sales_Data17[[#This Row],[Order Quantity]])</f>
        <v>455.59999999999991</v>
      </c>
      <c r="R1619" s="1" t="str">
        <f>TEXT(Sales_Data17[[#This Row],[OrderDate]],"MMM")</f>
        <v>Dec</v>
      </c>
      <c r="S1619" s="1" t="str">
        <f t="shared" si="25"/>
        <v>2012</v>
      </c>
    </row>
    <row r="1620" spans="1:19">
      <c r="A1620" t="s">
        <v>1643</v>
      </c>
      <c r="B1620" s="2">
        <v>41272</v>
      </c>
      <c r="C1620" s="2" t="str">
        <f>VLOOKUP(Sales_Data17[[#This Row],[Customer Name Index]],Customer_Data[#All],2,0)</f>
        <v>Ole Group</v>
      </c>
      <c r="D1620">
        <v>13</v>
      </c>
      <c r="E1620" t="s">
        <v>3</v>
      </c>
      <c r="F1620" t="s">
        <v>8168</v>
      </c>
      <c r="G1620" t="s">
        <v>8026</v>
      </c>
      <c r="H1620" t="str">
        <f>VLOOKUP(Sales_Data17[[#This Row],[Delivery Region Index]],Regions_Table[#All],2,0)</f>
        <v>Queensland</v>
      </c>
      <c r="I1620" t="str">
        <f>VLOOKUP(Sales_Data17[[#This Row],[Delivery Region Index]],Regions_Table[#All],3,0)</f>
        <v>Maryborough</v>
      </c>
      <c r="J1620">
        <v>37</v>
      </c>
      <c r="K1620">
        <v>6</v>
      </c>
      <c r="L1620" t="str">
        <f>VLOOKUP(Sales_Data17[[#This Row],[Product Description Index]],Products_Data[#All],2,0)</f>
        <v>Socks</v>
      </c>
      <c r="M1620">
        <v>2</v>
      </c>
      <c r="N1620" s="9">
        <v>429.54444444444448</v>
      </c>
      <c r="O1620" s="9">
        <f>Sales_Data17[[#This Row],[Order Quantity]]*Sales_Data17[[#This Row],[Unit Price]]</f>
        <v>859.08888888888896</v>
      </c>
      <c r="P1620" s="9">
        <v>317.8628888888889</v>
      </c>
      <c r="Q1620" s="9">
        <f>Sales_Data17[[#This Row],[Line Total]]-(Sales_Data17[[#This Row],[Total Unit Cost]]*Sales_Data17[[#This Row],[Order Quantity]])</f>
        <v>223.36311111111115</v>
      </c>
      <c r="R1620" s="1" t="str">
        <f>TEXT(Sales_Data17[[#This Row],[OrderDate]],"MMM")</f>
        <v>Dec</v>
      </c>
      <c r="S1620" s="1" t="str">
        <f t="shared" si="25"/>
        <v>2012</v>
      </c>
    </row>
    <row r="1621" spans="1:19">
      <c r="A1621" t="s">
        <v>1644</v>
      </c>
      <c r="B1621" s="2">
        <v>41272</v>
      </c>
      <c r="C1621" s="2" t="str">
        <f>VLOOKUP(Sales_Data17[[#This Row],[Customer Name Index]],Customer_Data[#All],2,0)</f>
        <v xml:space="preserve">Ei </v>
      </c>
      <c r="D1621">
        <v>9</v>
      </c>
      <c r="E1621" t="s">
        <v>3</v>
      </c>
      <c r="F1621" t="s">
        <v>8168</v>
      </c>
      <c r="G1621" t="s">
        <v>8027</v>
      </c>
      <c r="H1621" t="str">
        <f>VLOOKUP(Sales_Data17[[#This Row],[Delivery Region Index]],Regions_Table[#All],2,0)</f>
        <v>New South Wales</v>
      </c>
      <c r="I1621" t="str">
        <f>VLOOKUP(Sales_Data17[[#This Row],[Delivery Region Index]],Regions_Table[#All],3,0)</f>
        <v>Wollongong</v>
      </c>
      <c r="J1621">
        <v>24</v>
      </c>
      <c r="K1621">
        <v>4</v>
      </c>
      <c r="L1621" t="str">
        <f>VLOOKUP(Sales_Data17[[#This Row],[Product Description Index]],Products_Data[#All],2,0)</f>
        <v>Jeans</v>
      </c>
      <c r="M1621">
        <v>1</v>
      </c>
      <c r="N1621" s="9">
        <v>105.71111111111111</v>
      </c>
      <c r="O1621" s="9">
        <f>Sales_Data17[[#This Row],[Order Quantity]]*Sales_Data17[[#This Row],[Unit Price]]</f>
        <v>105.71111111111111</v>
      </c>
      <c r="P1621" s="9">
        <v>44.398666666666664</v>
      </c>
      <c r="Q1621" s="9">
        <f>Sales_Data17[[#This Row],[Line Total]]-(Sales_Data17[[#This Row],[Total Unit Cost]]*Sales_Data17[[#This Row],[Order Quantity]])</f>
        <v>61.312444444444445</v>
      </c>
      <c r="R1621" s="1" t="str">
        <f>TEXT(Sales_Data17[[#This Row],[OrderDate]],"MMM")</f>
        <v>Dec</v>
      </c>
      <c r="S1621" s="1" t="str">
        <f t="shared" si="25"/>
        <v>2012</v>
      </c>
    </row>
    <row r="1622" spans="1:19">
      <c r="A1622" t="s">
        <v>1645</v>
      </c>
      <c r="B1622" s="2">
        <v>41273</v>
      </c>
      <c r="C1622" s="2" t="str">
        <f>VLOOKUP(Sales_Data17[[#This Row],[Customer Name Index]],Customer_Data[#All],2,0)</f>
        <v>Elorac, Corp</v>
      </c>
      <c r="D1622">
        <v>3</v>
      </c>
      <c r="E1622" t="s">
        <v>4</v>
      </c>
      <c r="F1622" t="s">
        <v>8168</v>
      </c>
      <c r="G1622" t="s">
        <v>8027</v>
      </c>
      <c r="H1622" t="str">
        <f>VLOOKUP(Sales_Data17[[#This Row],[Delivery Region Index]],Regions_Table[#All],2,0)</f>
        <v>New South Wales</v>
      </c>
      <c r="I1622" t="str">
        <f>VLOOKUP(Sales_Data17[[#This Row],[Delivery Region Index]],Regions_Table[#All],3,0)</f>
        <v>Dubbo</v>
      </c>
      <c r="J1622">
        <v>8</v>
      </c>
      <c r="K1622">
        <v>2</v>
      </c>
      <c r="L1622" t="str">
        <f>VLOOKUP(Sales_Data17[[#This Row],[Product Description Index]],Products_Data[#All],2,0)</f>
        <v>Pants</v>
      </c>
      <c r="M1622">
        <v>9</v>
      </c>
      <c r="N1622" s="9">
        <v>624.58888888888896</v>
      </c>
      <c r="O1622" s="9">
        <f>Sales_Data17[[#This Row],[Order Quantity]]*Sales_Data17[[#This Row],[Unit Price]]</f>
        <v>5621.3000000000011</v>
      </c>
      <c r="P1622" s="9">
        <v>474.68755555555555</v>
      </c>
      <c r="Q1622" s="9">
        <f>Sales_Data17[[#This Row],[Line Total]]-(Sales_Data17[[#This Row],[Total Unit Cost]]*Sales_Data17[[#This Row],[Order Quantity]])</f>
        <v>1349.112000000001</v>
      </c>
      <c r="R1622" s="1" t="str">
        <f>TEXT(Sales_Data17[[#This Row],[OrderDate]],"MMM")</f>
        <v>Dec</v>
      </c>
      <c r="S1622" s="1" t="str">
        <f t="shared" si="25"/>
        <v>2012</v>
      </c>
    </row>
    <row r="1623" spans="1:19">
      <c r="A1623" t="s">
        <v>1646</v>
      </c>
      <c r="B1623" s="2">
        <v>41273</v>
      </c>
      <c r="C1623" s="2" t="str">
        <f>VLOOKUP(Sales_Data17[[#This Row],[Customer Name Index]],Customer_Data[#All],2,0)</f>
        <v xml:space="preserve">Linde </v>
      </c>
      <c r="D1623">
        <v>14</v>
      </c>
      <c r="E1623" t="s">
        <v>4</v>
      </c>
      <c r="F1623" t="s">
        <v>8168</v>
      </c>
      <c r="G1623" t="s">
        <v>8026</v>
      </c>
      <c r="H1623" t="str">
        <f>VLOOKUP(Sales_Data17[[#This Row],[Delivery Region Index]],Regions_Table[#All],2,0)</f>
        <v>Queensland</v>
      </c>
      <c r="I1623" t="str">
        <f>VLOOKUP(Sales_Data17[[#This Row],[Delivery Region Index]],Regions_Table[#All],3,0)</f>
        <v>Nambour</v>
      </c>
      <c r="J1623">
        <v>39</v>
      </c>
      <c r="K1623">
        <v>6</v>
      </c>
      <c r="L1623" t="str">
        <f>VLOOKUP(Sales_Data17[[#This Row],[Product Description Index]],Products_Data[#All],2,0)</f>
        <v>Socks</v>
      </c>
      <c r="M1623">
        <v>9</v>
      </c>
      <c r="N1623" s="9">
        <v>444.43333333333334</v>
      </c>
      <c r="O1623" s="9">
        <f>Sales_Data17[[#This Row],[Order Quantity]]*Sales_Data17[[#This Row],[Unit Price]]</f>
        <v>3999.9</v>
      </c>
      <c r="P1623" s="9">
        <v>346.65800000000002</v>
      </c>
      <c r="Q1623" s="9">
        <f>Sales_Data17[[#This Row],[Line Total]]-(Sales_Data17[[#This Row],[Total Unit Cost]]*Sales_Data17[[#This Row],[Order Quantity]])</f>
        <v>879.97800000000007</v>
      </c>
      <c r="R1623" s="1" t="str">
        <f>TEXT(Sales_Data17[[#This Row],[OrderDate]],"MMM")</f>
        <v>Dec</v>
      </c>
      <c r="S1623" s="1" t="str">
        <f t="shared" si="25"/>
        <v>2012</v>
      </c>
    </row>
    <row r="1624" spans="1:19">
      <c r="A1624" t="s">
        <v>1647</v>
      </c>
      <c r="B1624" s="2">
        <v>41273</v>
      </c>
      <c r="C1624" s="2" t="str">
        <f>VLOOKUP(Sales_Data17[[#This Row],[Customer Name Index]],Customer_Data[#All],2,0)</f>
        <v>Elorac, Corp</v>
      </c>
      <c r="D1624">
        <v>3</v>
      </c>
      <c r="E1624" t="s">
        <v>4</v>
      </c>
      <c r="F1624" t="s">
        <v>8168</v>
      </c>
      <c r="G1624" t="s">
        <v>8027</v>
      </c>
      <c r="H1624" t="str">
        <f>VLOOKUP(Sales_Data17[[#This Row],[Delivery Region Index]],Regions_Table[#All],2,0)</f>
        <v>New South Wales</v>
      </c>
      <c r="I1624" t="str">
        <f>VLOOKUP(Sales_Data17[[#This Row],[Delivery Region Index]],Regions_Table[#All],3,0)</f>
        <v>Dubbo</v>
      </c>
      <c r="J1624">
        <v>8</v>
      </c>
      <c r="K1624">
        <v>2</v>
      </c>
      <c r="L1624" t="str">
        <f>VLOOKUP(Sales_Data17[[#This Row],[Product Description Index]],Products_Data[#All],2,0)</f>
        <v>Pants</v>
      </c>
      <c r="M1624">
        <v>3</v>
      </c>
      <c r="N1624" s="9">
        <v>710.94444444444446</v>
      </c>
      <c r="O1624" s="9">
        <f>Sales_Data17[[#This Row],[Order Quantity]]*Sales_Data17[[#This Row],[Unit Price]]</f>
        <v>2132.8333333333335</v>
      </c>
      <c r="P1624" s="9">
        <v>405.23833333333329</v>
      </c>
      <c r="Q1624" s="9">
        <f>Sales_Data17[[#This Row],[Line Total]]-(Sales_Data17[[#This Row],[Total Unit Cost]]*Sales_Data17[[#This Row],[Order Quantity]])</f>
        <v>917.11833333333357</v>
      </c>
      <c r="R1624" s="1" t="str">
        <f>TEXT(Sales_Data17[[#This Row],[OrderDate]],"MMM")</f>
        <v>Dec</v>
      </c>
      <c r="S1624" s="1" t="str">
        <f t="shared" si="25"/>
        <v>2012</v>
      </c>
    </row>
    <row r="1625" spans="1:19">
      <c r="A1625" t="s">
        <v>1648</v>
      </c>
      <c r="B1625" s="2">
        <v>41274</v>
      </c>
      <c r="C1625" s="2" t="str">
        <f>VLOOKUP(Sales_Data17[[#This Row],[Customer Name Index]],Customer_Data[#All],2,0)</f>
        <v>Avon Corp</v>
      </c>
      <c r="D1625">
        <v>1</v>
      </c>
      <c r="E1625" t="s">
        <v>4</v>
      </c>
      <c r="F1625" t="s">
        <v>8168</v>
      </c>
      <c r="G1625" t="s">
        <v>8027</v>
      </c>
      <c r="H1625" t="str">
        <f>VLOOKUP(Sales_Data17[[#This Row],[Delivery Region Index]],Regions_Table[#All],2,0)</f>
        <v>New South Wales</v>
      </c>
      <c r="I1625" t="str">
        <f>VLOOKUP(Sales_Data17[[#This Row],[Delivery Region Index]],Regions_Table[#All],3,0)</f>
        <v>Sydney</v>
      </c>
      <c r="J1625">
        <v>1</v>
      </c>
      <c r="K1625">
        <v>1</v>
      </c>
      <c r="L1625" t="str">
        <f>VLOOKUP(Sales_Data17[[#This Row],[Product Description Index]],Products_Data[#All],2,0)</f>
        <v>Shirts</v>
      </c>
      <c r="M1625">
        <v>8</v>
      </c>
      <c r="N1625" s="9">
        <v>115.38888888888889</v>
      </c>
      <c r="O1625" s="9">
        <f>Sales_Data17[[#This Row],[Order Quantity]]*Sales_Data17[[#This Row],[Unit Price]]</f>
        <v>923.11111111111109</v>
      </c>
      <c r="P1625" s="9">
        <v>70.387222222222221</v>
      </c>
      <c r="Q1625" s="9">
        <f>Sales_Data17[[#This Row],[Line Total]]-(Sales_Data17[[#This Row],[Total Unit Cost]]*Sales_Data17[[#This Row],[Order Quantity]])</f>
        <v>360.01333333333332</v>
      </c>
      <c r="R1625" s="1" t="str">
        <f>TEXT(Sales_Data17[[#This Row],[OrderDate]],"MMM")</f>
        <v>Dec</v>
      </c>
      <c r="S1625" s="1" t="str">
        <f t="shared" si="25"/>
        <v>2012</v>
      </c>
    </row>
    <row r="1626" spans="1:19">
      <c r="A1626" t="s">
        <v>1649</v>
      </c>
      <c r="B1626" s="2">
        <v>41274</v>
      </c>
      <c r="C1626" s="2" t="str">
        <f>VLOOKUP(Sales_Data17[[#This Row],[Customer Name Index]],Customer_Data[#All],2,0)</f>
        <v>New Ltd</v>
      </c>
      <c r="D1626">
        <v>7</v>
      </c>
      <c r="E1626" t="s">
        <v>4</v>
      </c>
      <c r="F1626" t="s">
        <v>8168</v>
      </c>
      <c r="G1626" t="s">
        <v>8027</v>
      </c>
      <c r="H1626" t="str">
        <f>VLOOKUP(Sales_Data17[[#This Row],[Delivery Region Index]],Regions_Table[#All],2,0)</f>
        <v>New South Wales</v>
      </c>
      <c r="I1626" t="str">
        <f>VLOOKUP(Sales_Data17[[#This Row],[Delivery Region Index]],Regions_Table[#All],3,0)</f>
        <v>Orange</v>
      </c>
      <c r="J1626">
        <v>18</v>
      </c>
      <c r="K1626">
        <v>3</v>
      </c>
      <c r="L1626" t="str">
        <f>VLOOKUP(Sales_Data17[[#This Row],[Product Description Index]],Products_Data[#All],2,0)</f>
        <v>Sunglasses</v>
      </c>
      <c r="M1626">
        <v>2</v>
      </c>
      <c r="N1626" s="9">
        <v>725.08888888888896</v>
      </c>
      <c r="O1626" s="9">
        <f>Sales_Data17[[#This Row],[Order Quantity]]*Sales_Data17[[#This Row],[Unit Price]]</f>
        <v>1450.1777777777779</v>
      </c>
      <c r="P1626" s="9">
        <v>311.7882222222222</v>
      </c>
      <c r="Q1626" s="9">
        <f>Sales_Data17[[#This Row],[Line Total]]-(Sales_Data17[[#This Row],[Total Unit Cost]]*Sales_Data17[[#This Row],[Order Quantity]])</f>
        <v>826.60133333333351</v>
      </c>
      <c r="R1626" s="1" t="str">
        <f>TEXT(Sales_Data17[[#This Row],[OrderDate]],"MMM")</f>
        <v>Dec</v>
      </c>
      <c r="S1626" s="1" t="str">
        <f t="shared" si="25"/>
        <v>2012</v>
      </c>
    </row>
    <row r="1627" spans="1:19">
      <c r="A1627" t="s">
        <v>1650</v>
      </c>
      <c r="B1627" s="2">
        <v>41274</v>
      </c>
      <c r="C1627" s="2" t="str">
        <f>VLOOKUP(Sales_Data17[[#This Row],[Customer Name Index]],Customer_Data[#All],2,0)</f>
        <v xml:space="preserve">Medline </v>
      </c>
      <c r="D1627">
        <v>12</v>
      </c>
      <c r="E1627" t="s">
        <v>2</v>
      </c>
      <c r="F1627" t="s">
        <v>8168</v>
      </c>
      <c r="G1627" t="s">
        <v>8026</v>
      </c>
      <c r="H1627" t="str">
        <f>VLOOKUP(Sales_Data17[[#This Row],[Delivery Region Index]],Regions_Table[#All],2,0)</f>
        <v>Queensland</v>
      </c>
      <c r="I1627" t="str">
        <f>VLOOKUP(Sales_Data17[[#This Row],[Delivery Region Index]],Regions_Table[#All],3,0)</f>
        <v>Logan City</v>
      </c>
      <c r="J1627">
        <v>35</v>
      </c>
      <c r="K1627">
        <v>5</v>
      </c>
      <c r="L1627" t="str">
        <f>VLOOKUP(Sales_Data17[[#This Row],[Product Description Index]],Products_Data[#All],2,0)</f>
        <v>Hats</v>
      </c>
      <c r="M1627">
        <v>1</v>
      </c>
      <c r="N1627" s="9">
        <v>121.34444444444446</v>
      </c>
      <c r="O1627" s="9">
        <f>Sales_Data17[[#This Row],[Order Quantity]]*Sales_Data17[[#This Row],[Unit Price]]</f>
        <v>121.34444444444446</v>
      </c>
      <c r="P1627" s="9">
        <v>89.794888888888906</v>
      </c>
      <c r="Q1627" s="9">
        <f>Sales_Data17[[#This Row],[Line Total]]-(Sales_Data17[[#This Row],[Total Unit Cost]]*Sales_Data17[[#This Row],[Order Quantity]])</f>
        <v>31.549555555555557</v>
      </c>
      <c r="R1627" s="1" t="str">
        <f>TEXT(Sales_Data17[[#This Row],[OrderDate]],"MMM")</f>
        <v>Dec</v>
      </c>
      <c r="S1627" s="1" t="str">
        <f t="shared" si="25"/>
        <v>2012</v>
      </c>
    </row>
    <row r="1628" spans="1:19">
      <c r="A1628" t="s">
        <v>1651</v>
      </c>
      <c r="B1628" s="2">
        <v>41275</v>
      </c>
      <c r="C1628" s="2" t="str">
        <f>VLOOKUP(Sales_Data17[[#This Row],[Customer Name Index]],Customer_Data[#All],2,0)</f>
        <v>New Ltd</v>
      </c>
      <c r="D1628">
        <v>7</v>
      </c>
      <c r="E1628" t="s">
        <v>4</v>
      </c>
      <c r="F1628" t="s">
        <v>8168</v>
      </c>
      <c r="G1628" t="s">
        <v>8027</v>
      </c>
      <c r="H1628" t="str">
        <f>VLOOKUP(Sales_Data17[[#This Row],[Delivery Region Index]],Regions_Table[#All],2,0)</f>
        <v>New South Wales</v>
      </c>
      <c r="I1628" t="str">
        <f>VLOOKUP(Sales_Data17[[#This Row],[Delivery Region Index]],Regions_Table[#All],3,0)</f>
        <v>Tamworth</v>
      </c>
      <c r="J1628">
        <v>21</v>
      </c>
      <c r="K1628">
        <v>3</v>
      </c>
      <c r="L1628" t="str">
        <f>VLOOKUP(Sales_Data17[[#This Row],[Product Description Index]],Products_Data[#All],2,0)</f>
        <v>Sunglasses</v>
      </c>
      <c r="M1628">
        <v>1</v>
      </c>
      <c r="N1628" s="9">
        <v>431.03333333333336</v>
      </c>
      <c r="O1628" s="9">
        <f>Sales_Data17[[#This Row],[Order Quantity]]*Sales_Data17[[#This Row],[Unit Price]]</f>
        <v>431.03333333333336</v>
      </c>
      <c r="P1628" s="9">
        <v>301.7233333333333</v>
      </c>
      <c r="Q1628" s="9">
        <f>Sales_Data17[[#This Row],[Line Total]]-(Sales_Data17[[#This Row],[Total Unit Cost]]*Sales_Data17[[#This Row],[Order Quantity]])</f>
        <v>129.31000000000006</v>
      </c>
      <c r="R1628" s="1" t="str">
        <f>TEXT(Sales_Data17[[#This Row],[OrderDate]],"MMM")</f>
        <v>Jan</v>
      </c>
      <c r="S1628" s="1" t="str">
        <f t="shared" si="25"/>
        <v>2013</v>
      </c>
    </row>
    <row r="1629" spans="1:19">
      <c r="A1629" t="s">
        <v>1652</v>
      </c>
      <c r="B1629" s="2">
        <v>41276</v>
      </c>
      <c r="C1629" s="2" t="str">
        <f>VLOOKUP(Sales_Data17[[#This Row],[Customer Name Index]],Customer_Data[#All],2,0)</f>
        <v xml:space="preserve">Linde </v>
      </c>
      <c r="D1629">
        <v>14</v>
      </c>
      <c r="E1629" t="s">
        <v>4</v>
      </c>
      <c r="F1629" t="s">
        <v>8168</v>
      </c>
      <c r="G1629" t="s">
        <v>8026</v>
      </c>
      <c r="H1629" t="str">
        <f>VLOOKUP(Sales_Data17[[#This Row],[Delivery Region Index]],Regions_Table[#All],2,0)</f>
        <v>Queensland</v>
      </c>
      <c r="I1629" t="str">
        <f>VLOOKUP(Sales_Data17[[#This Row],[Delivery Region Index]],Regions_Table[#All],3,0)</f>
        <v>Redcliffe</v>
      </c>
      <c r="J1629">
        <v>40</v>
      </c>
      <c r="K1629">
        <v>6</v>
      </c>
      <c r="L1629" t="str">
        <f>VLOOKUP(Sales_Data17[[#This Row],[Product Description Index]],Products_Data[#All],2,0)</f>
        <v>Socks</v>
      </c>
      <c r="M1629">
        <v>7</v>
      </c>
      <c r="N1629" s="9">
        <v>288.84444444444443</v>
      </c>
      <c r="O1629" s="9">
        <f>Sales_Data17[[#This Row],[Order Quantity]]*Sales_Data17[[#This Row],[Unit Price]]</f>
        <v>2021.911111111111</v>
      </c>
      <c r="P1629" s="9">
        <v>225.29866666666669</v>
      </c>
      <c r="Q1629" s="9">
        <f>Sales_Data17[[#This Row],[Line Total]]-(Sales_Data17[[#This Row],[Total Unit Cost]]*Sales_Data17[[#This Row],[Order Quantity]])</f>
        <v>444.82044444444409</v>
      </c>
      <c r="R1629" s="1" t="str">
        <f>TEXT(Sales_Data17[[#This Row],[OrderDate]],"MMM")</f>
        <v>Jan</v>
      </c>
      <c r="S1629" s="1" t="str">
        <f t="shared" si="25"/>
        <v>2013</v>
      </c>
    </row>
    <row r="1630" spans="1:19">
      <c r="A1630" t="s">
        <v>1653</v>
      </c>
      <c r="B1630" s="2">
        <v>41276</v>
      </c>
      <c r="C1630" s="2" t="str">
        <f>VLOOKUP(Sales_Data17[[#This Row],[Customer Name Index]],Customer_Data[#All],2,0)</f>
        <v>Apollo Ltd</v>
      </c>
      <c r="D1630">
        <v>11</v>
      </c>
      <c r="E1630" t="s">
        <v>4</v>
      </c>
      <c r="F1630" t="s">
        <v>8168</v>
      </c>
      <c r="G1630" t="s">
        <v>8026</v>
      </c>
      <c r="H1630" t="str">
        <f>VLOOKUP(Sales_Data17[[#This Row],[Delivery Region Index]],Regions_Table[#All],2,0)</f>
        <v>Queensland</v>
      </c>
      <c r="I1630" t="str">
        <f>VLOOKUP(Sales_Data17[[#This Row],[Delivery Region Index]],Regions_Table[#All],3,0)</f>
        <v>Gympie</v>
      </c>
      <c r="J1630">
        <v>32</v>
      </c>
      <c r="K1630">
        <v>5</v>
      </c>
      <c r="L1630" t="str">
        <f>VLOOKUP(Sales_Data17[[#This Row],[Product Description Index]],Products_Data[#All],2,0)</f>
        <v>Hats</v>
      </c>
      <c r="M1630">
        <v>3</v>
      </c>
      <c r="N1630" s="9">
        <v>94.544444444444437</v>
      </c>
      <c r="O1630" s="9">
        <f>Sales_Data17[[#This Row],[Order Quantity]]*Sales_Data17[[#This Row],[Unit Price]]</f>
        <v>283.63333333333333</v>
      </c>
      <c r="P1630" s="9">
        <v>53.890333333333324</v>
      </c>
      <c r="Q1630" s="9">
        <f>Sales_Data17[[#This Row],[Line Total]]-(Sales_Data17[[#This Row],[Total Unit Cost]]*Sales_Data17[[#This Row],[Order Quantity]])</f>
        <v>121.96233333333336</v>
      </c>
      <c r="R1630" s="1" t="str">
        <f>TEXT(Sales_Data17[[#This Row],[OrderDate]],"MMM")</f>
        <v>Jan</v>
      </c>
      <c r="S1630" s="1" t="str">
        <f t="shared" si="25"/>
        <v>2013</v>
      </c>
    </row>
    <row r="1631" spans="1:19">
      <c r="A1631" t="s">
        <v>1654</v>
      </c>
      <c r="B1631" s="2">
        <v>41277</v>
      </c>
      <c r="C1631" s="2" t="str">
        <f>VLOOKUP(Sales_Data17[[#This Row],[Customer Name Index]],Customer_Data[#All],2,0)</f>
        <v>PEDIFIX, Corp</v>
      </c>
      <c r="D1631">
        <v>6</v>
      </c>
      <c r="E1631" t="s">
        <v>4</v>
      </c>
      <c r="F1631" t="s">
        <v>8168</v>
      </c>
      <c r="G1631" t="s">
        <v>8027</v>
      </c>
      <c r="H1631" t="str">
        <f>VLOOKUP(Sales_Data17[[#This Row],[Delivery Region Index]],Regions_Table[#All],2,0)</f>
        <v>New South Wales</v>
      </c>
      <c r="I1631" t="str">
        <f>VLOOKUP(Sales_Data17[[#This Row],[Delivery Region Index]],Regions_Table[#All],3,0)</f>
        <v>Nowra</v>
      </c>
      <c r="J1631">
        <v>17</v>
      </c>
      <c r="K1631">
        <v>3</v>
      </c>
      <c r="L1631" t="str">
        <f>VLOOKUP(Sales_Data17[[#This Row],[Product Description Index]],Products_Data[#All],2,0)</f>
        <v>Sunglasses</v>
      </c>
      <c r="M1631">
        <v>3</v>
      </c>
      <c r="N1631" s="9">
        <v>114.64444444444445</v>
      </c>
      <c r="O1631" s="9">
        <f>Sales_Data17[[#This Row],[Order Quantity]]*Sales_Data17[[#This Row],[Unit Price]]</f>
        <v>343.93333333333334</v>
      </c>
      <c r="P1631" s="9">
        <v>85.98333333333332</v>
      </c>
      <c r="Q1631" s="9">
        <f>Sales_Data17[[#This Row],[Line Total]]-(Sales_Data17[[#This Row],[Total Unit Cost]]*Sales_Data17[[#This Row],[Order Quantity]])</f>
        <v>85.983333333333405</v>
      </c>
      <c r="R1631" s="1" t="str">
        <f>TEXT(Sales_Data17[[#This Row],[OrderDate]],"MMM")</f>
        <v>Jan</v>
      </c>
      <c r="S1631" s="1" t="str">
        <f t="shared" si="25"/>
        <v>2013</v>
      </c>
    </row>
    <row r="1632" spans="1:19">
      <c r="A1632" t="s">
        <v>1655</v>
      </c>
      <c r="B1632" s="2">
        <v>41277</v>
      </c>
      <c r="C1632" s="2" t="str">
        <f>VLOOKUP(Sales_Data17[[#This Row],[Customer Name Index]],Customer_Data[#All],2,0)</f>
        <v>Procter Corp</v>
      </c>
      <c r="D1632">
        <v>5</v>
      </c>
      <c r="E1632" t="s">
        <v>4</v>
      </c>
      <c r="F1632" t="s">
        <v>8168</v>
      </c>
      <c r="G1632" t="s">
        <v>8027</v>
      </c>
      <c r="H1632" t="str">
        <f>VLOOKUP(Sales_Data17[[#This Row],[Delivery Region Index]],Regions_Table[#All],2,0)</f>
        <v>New South Wales</v>
      </c>
      <c r="I1632" t="str">
        <f>VLOOKUP(Sales_Data17[[#This Row],[Delivery Region Index]],Regions_Table[#All],3,0)</f>
        <v>Lake Macquarie</v>
      </c>
      <c r="J1632">
        <v>13</v>
      </c>
      <c r="K1632">
        <v>2</v>
      </c>
      <c r="L1632" t="str">
        <f>VLOOKUP(Sales_Data17[[#This Row],[Product Description Index]],Products_Data[#All],2,0)</f>
        <v>Pants</v>
      </c>
      <c r="M1632">
        <v>3</v>
      </c>
      <c r="N1632" s="9">
        <v>21.588888888888889</v>
      </c>
      <c r="O1632" s="9">
        <f>Sales_Data17[[#This Row],[Order Quantity]]*Sales_Data17[[#This Row],[Unit Price]]</f>
        <v>64.766666666666666</v>
      </c>
      <c r="P1632" s="9">
        <v>8.8514444444444447</v>
      </c>
      <c r="Q1632" s="9">
        <f>Sales_Data17[[#This Row],[Line Total]]-(Sales_Data17[[#This Row],[Total Unit Cost]]*Sales_Data17[[#This Row],[Order Quantity]])</f>
        <v>38.212333333333333</v>
      </c>
      <c r="R1632" s="1" t="str">
        <f>TEXT(Sales_Data17[[#This Row],[OrderDate]],"MMM")</f>
        <v>Jan</v>
      </c>
      <c r="S1632" s="1" t="str">
        <f t="shared" si="25"/>
        <v>2013</v>
      </c>
    </row>
    <row r="1633" spans="1:19">
      <c r="A1633" t="s">
        <v>1656</v>
      </c>
      <c r="B1633" s="2">
        <v>41277</v>
      </c>
      <c r="C1633" s="2" t="str">
        <f>VLOOKUP(Sales_Data17[[#This Row],[Customer Name Index]],Customer_Data[#All],2,0)</f>
        <v xml:space="preserve">Ei </v>
      </c>
      <c r="D1633">
        <v>9</v>
      </c>
      <c r="E1633" t="s">
        <v>2</v>
      </c>
      <c r="F1633" t="s">
        <v>8168</v>
      </c>
      <c r="G1633" t="s">
        <v>8027</v>
      </c>
      <c r="H1633" t="str">
        <f>VLOOKUP(Sales_Data17[[#This Row],[Delivery Region Index]],Regions_Table[#All],2,0)</f>
        <v>Queensland</v>
      </c>
      <c r="I1633" t="str">
        <f>VLOOKUP(Sales_Data17[[#This Row],[Delivery Region Index]],Regions_Table[#All],3,0)</f>
        <v>Brisbane</v>
      </c>
      <c r="J1633">
        <v>26</v>
      </c>
      <c r="K1633">
        <v>4</v>
      </c>
      <c r="L1633" t="str">
        <f>VLOOKUP(Sales_Data17[[#This Row],[Product Description Index]],Products_Data[#All],2,0)</f>
        <v>Jeans</v>
      </c>
      <c r="M1633">
        <v>3</v>
      </c>
      <c r="N1633" s="9">
        <v>259.06666666666666</v>
      </c>
      <c r="O1633" s="9">
        <f>Sales_Data17[[#This Row],[Order Quantity]]*Sales_Data17[[#This Row],[Unit Price]]</f>
        <v>777.2</v>
      </c>
      <c r="P1633" s="9">
        <v>176.16533333333334</v>
      </c>
      <c r="Q1633" s="9">
        <f>Sales_Data17[[#This Row],[Line Total]]-(Sales_Data17[[#This Row],[Total Unit Cost]]*Sales_Data17[[#This Row],[Order Quantity]])</f>
        <v>248.70400000000006</v>
      </c>
      <c r="R1633" s="1" t="str">
        <f>TEXT(Sales_Data17[[#This Row],[OrderDate]],"MMM")</f>
        <v>Jan</v>
      </c>
      <c r="S1633" s="1" t="str">
        <f t="shared" si="25"/>
        <v>2013</v>
      </c>
    </row>
    <row r="1634" spans="1:19">
      <c r="A1634" t="s">
        <v>1657</v>
      </c>
      <c r="B1634" s="2">
        <v>41277</v>
      </c>
      <c r="C1634" s="2" t="str">
        <f>VLOOKUP(Sales_Data17[[#This Row],[Customer Name Index]],Customer_Data[#All],2,0)</f>
        <v xml:space="preserve">Ei </v>
      </c>
      <c r="D1634">
        <v>9</v>
      </c>
      <c r="E1634" t="s">
        <v>4</v>
      </c>
      <c r="F1634" t="s">
        <v>8168</v>
      </c>
      <c r="G1634" t="s">
        <v>8027</v>
      </c>
      <c r="H1634" t="str">
        <f>VLOOKUP(Sales_Data17[[#This Row],[Delivery Region Index]],Regions_Table[#All],2,0)</f>
        <v>Queensland</v>
      </c>
      <c r="I1634" t="str">
        <f>VLOOKUP(Sales_Data17[[#This Row],[Delivery Region Index]],Regions_Table[#All],3,0)</f>
        <v>Brisbane</v>
      </c>
      <c r="J1634">
        <v>26</v>
      </c>
      <c r="K1634">
        <v>4</v>
      </c>
      <c r="L1634" t="str">
        <f>VLOOKUP(Sales_Data17[[#This Row],[Product Description Index]],Products_Data[#All],2,0)</f>
        <v>Jeans</v>
      </c>
      <c r="M1634">
        <v>4</v>
      </c>
      <c r="N1634" s="9">
        <v>333.51111111111112</v>
      </c>
      <c r="O1634" s="9">
        <f>Sales_Data17[[#This Row],[Order Quantity]]*Sales_Data17[[#This Row],[Unit Price]]</f>
        <v>1334.0444444444445</v>
      </c>
      <c r="P1634" s="9">
        <v>243.46311111111106</v>
      </c>
      <c r="Q1634" s="9">
        <f>Sales_Data17[[#This Row],[Line Total]]-(Sales_Data17[[#This Row],[Total Unit Cost]]*Sales_Data17[[#This Row],[Order Quantity]])</f>
        <v>360.19200000000023</v>
      </c>
      <c r="R1634" s="1" t="str">
        <f>TEXT(Sales_Data17[[#This Row],[OrderDate]],"MMM")</f>
        <v>Jan</v>
      </c>
      <c r="S1634" s="1" t="str">
        <f t="shared" si="25"/>
        <v>2013</v>
      </c>
    </row>
    <row r="1635" spans="1:19">
      <c r="A1635" t="s">
        <v>1658</v>
      </c>
      <c r="B1635" s="2">
        <v>41277</v>
      </c>
      <c r="C1635" s="2" t="str">
        <f>VLOOKUP(Sales_Data17[[#This Row],[Customer Name Index]],Customer_Data[#All],2,0)</f>
        <v>Medsep Group</v>
      </c>
      <c r="D1635">
        <v>8</v>
      </c>
      <c r="E1635" t="s">
        <v>2</v>
      </c>
      <c r="F1635" t="s">
        <v>8168</v>
      </c>
      <c r="G1635" t="s">
        <v>8027</v>
      </c>
      <c r="H1635" t="str">
        <f>VLOOKUP(Sales_Data17[[#This Row],[Delivery Region Index]],Regions_Table[#All],2,0)</f>
        <v>New South Wales</v>
      </c>
      <c r="I1635" t="str">
        <f>VLOOKUP(Sales_Data17[[#This Row],[Delivery Region Index]],Regions_Table[#All],3,0)</f>
        <v>Tweed Heads</v>
      </c>
      <c r="J1635">
        <v>22</v>
      </c>
      <c r="K1635">
        <v>3</v>
      </c>
      <c r="L1635" t="str">
        <f>VLOOKUP(Sales_Data17[[#This Row],[Product Description Index]],Products_Data[#All],2,0)</f>
        <v>Sunglasses</v>
      </c>
      <c r="M1635">
        <v>9</v>
      </c>
      <c r="N1635" s="9">
        <v>23.077777777777779</v>
      </c>
      <c r="O1635" s="9">
        <f>Sales_Data17[[#This Row],[Order Quantity]]*Sales_Data17[[#This Row],[Unit Price]]</f>
        <v>207.70000000000002</v>
      </c>
      <c r="P1635" s="9">
        <v>18.693000000000001</v>
      </c>
      <c r="Q1635" s="9">
        <f>Sales_Data17[[#This Row],[Line Total]]-(Sales_Data17[[#This Row],[Total Unit Cost]]*Sales_Data17[[#This Row],[Order Quantity]])</f>
        <v>39.462999999999994</v>
      </c>
      <c r="R1635" s="1" t="str">
        <f>TEXT(Sales_Data17[[#This Row],[OrderDate]],"MMM")</f>
        <v>Jan</v>
      </c>
      <c r="S1635" s="1" t="str">
        <f t="shared" si="25"/>
        <v>2013</v>
      </c>
    </row>
    <row r="1636" spans="1:19">
      <c r="A1636" t="s">
        <v>1659</v>
      </c>
      <c r="B1636" s="2">
        <v>41278</v>
      </c>
      <c r="C1636" s="2" t="str">
        <f>VLOOKUP(Sales_Data17[[#This Row],[Customer Name Index]],Customer_Data[#All],2,0)</f>
        <v>Pacific Ltd</v>
      </c>
      <c r="D1636">
        <v>20</v>
      </c>
      <c r="E1636" t="s">
        <v>2</v>
      </c>
      <c r="F1636" t="s">
        <v>8168</v>
      </c>
      <c r="G1636" t="s">
        <v>8028</v>
      </c>
      <c r="H1636" t="str">
        <f>VLOOKUP(Sales_Data17[[#This Row],[Delivery Region Index]],Regions_Table[#All],2,0)</f>
        <v>Victoria</v>
      </c>
      <c r="I1636" t="str">
        <f>VLOOKUP(Sales_Data17[[#This Row],[Delivery Region Index]],Regions_Table[#All],3,0)</f>
        <v>Wodonga</v>
      </c>
      <c r="J1636">
        <v>58</v>
      </c>
      <c r="K1636">
        <v>8</v>
      </c>
      <c r="L1636" t="str">
        <f>VLOOKUP(Sales_Data17[[#This Row],[Product Description Index]],Products_Data[#All],2,0)</f>
        <v>Shoes</v>
      </c>
      <c r="M1636">
        <v>3</v>
      </c>
      <c r="N1636" s="9">
        <v>82.63333333333334</v>
      </c>
      <c r="O1636" s="9">
        <f>Sales_Data17[[#This Row],[Order Quantity]]*Sales_Data17[[#This Row],[Unit Price]]</f>
        <v>247.90000000000003</v>
      </c>
      <c r="P1636" s="9">
        <v>48.753666666666668</v>
      </c>
      <c r="Q1636" s="9">
        <f>Sales_Data17[[#This Row],[Line Total]]-(Sales_Data17[[#This Row],[Total Unit Cost]]*Sales_Data17[[#This Row],[Order Quantity]])</f>
        <v>101.63900000000004</v>
      </c>
      <c r="R1636" s="1" t="str">
        <f>TEXT(Sales_Data17[[#This Row],[OrderDate]],"MMM")</f>
        <v>Jan</v>
      </c>
      <c r="S1636" s="1" t="str">
        <f t="shared" si="25"/>
        <v>2013</v>
      </c>
    </row>
    <row r="1637" spans="1:19">
      <c r="A1637" t="s">
        <v>1660</v>
      </c>
      <c r="B1637" s="2">
        <v>41278</v>
      </c>
      <c r="C1637" s="2" t="str">
        <f>VLOOKUP(Sales_Data17[[#This Row],[Customer Name Index]],Customer_Data[#All],2,0)</f>
        <v>New Ltd</v>
      </c>
      <c r="D1637">
        <v>7</v>
      </c>
      <c r="E1637" t="s">
        <v>2</v>
      </c>
      <c r="F1637" t="s">
        <v>8168</v>
      </c>
      <c r="G1637" t="s">
        <v>8027</v>
      </c>
      <c r="H1637" t="str">
        <f>VLOOKUP(Sales_Data17[[#This Row],[Delivery Region Index]],Regions_Table[#All],2,0)</f>
        <v>New South Wales</v>
      </c>
      <c r="I1637" t="str">
        <f>VLOOKUP(Sales_Data17[[#This Row],[Delivery Region Index]],Regions_Table[#All],3,0)</f>
        <v>Queanbeyan</v>
      </c>
      <c r="J1637">
        <v>20</v>
      </c>
      <c r="K1637">
        <v>3</v>
      </c>
      <c r="L1637" t="str">
        <f>VLOOKUP(Sales_Data17[[#This Row],[Product Description Index]],Products_Data[#All],2,0)</f>
        <v>Sunglasses</v>
      </c>
      <c r="M1637">
        <v>3</v>
      </c>
      <c r="N1637" s="9">
        <v>23.077777777777779</v>
      </c>
      <c r="O1637" s="9">
        <f>Sales_Data17[[#This Row],[Order Quantity]]*Sales_Data17[[#This Row],[Unit Price]]</f>
        <v>69.233333333333334</v>
      </c>
      <c r="P1637" s="9">
        <v>13.385111111111112</v>
      </c>
      <c r="Q1637" s="9">
        <f>Sales_Data17[[#This Row],[Line Total]]-(Sales_Data17[[#This Row],[Total Unit Cost]]*Sales_Data17[[#This Row],[Order Quantity]])</f>
        <v>29.078000000000003</v>
      </c>
      <c r="R1637" s="1" t="str">
        <f>TEXT(Sales_Data17[[#This Row],[OrderDate]],"MMM")</f>
        <v>Jan</v>
      </c>
      <c r="S1637" s="1" t="str">
        <f t="shared" si="25"/>
        <v>2013</v>
      </c>
    </row>
    <row r="1638" spans="1:19">
      <c r="A1638" t="s">
        <v>1661</v>
      </c>
      <c r="B1638" s="2">
        <v>41279</v>
      </c>
      <c r="C1638" s="2" t="str">
        <f>VLOOKUP(Sales_Data17[[#This Row],[Customer Name Index]],Customer_Data[#All],2,0)</f>
        <v>Medsep Group</v>
      </c>
      <c r="D1638">
        <v>8</v>
      </c>
      <c r="E1638" t="s">
        <v>3</v>
      </c>
      <c r="F1638" t="s">
        <v>8168</v>
      </c>
      <c r="G1638" t="s">
        <v>8027</v>
      </c>
      <c r="H1638" t="str">
        <f>VLOOKUP(Sales_Data17[[#This Row],[Delivery Region Index]],Regions_Table[#All],2,0)</f>
        <v>New South Wales</v>
      </c>
      <c r="I1638" t="str">
        <f>VLOOKUP(Sales_Data17[[#This Row],[Delivery Region Index]],Regions_Table[#All],3,0)</f>
        <v>Tamworth</v>
      </c>
      <c r="J1638">
        <v>21</v>
      </c>
      <c r="K1638">
        <v>3</v>
      </c>
      <c r="L1638" t="str">
        <f>VLOOKUP(Sales_Data17[[#This Row],[Product Description Index]],Products_Data[#All],2,0)</f>
        <v>Sunglasses</v>
      </c>
      <c r="M1638">
        <v>6</v>
      </c>
      <c r="N1638" s="9">
        <v>640.9666666666667</v>
      </c>
      <c r="O1638" s="9">
        <f>Sales_Data17[[#This Row],[Order Quantity]]*Sales_Data17[[#This Row],[Unit Price]]</f>
        <v>3845.8</v>
      </c>
      <c r="P1638" s="9">
        <v>435.85733333333337</v>
      </c>
      <c r="Q1638" s="9">
        <f>Sales_Data17[[#This Row],[Line Total]]-(Sales_Data17[[#This Row],[Total Unit Cost]]*Sales_Data17[[#This Row],[Order Quantity]])</f>
        <v>1230.6559999999999</v>
      </c>
      <c r="R1638" s="1" t="str">
        <f>TEXT(Sales_Data17[[#This Row],[OrderDate]],"MMM")</f>
        <v>Jan</v>
      </c>
      <c r="S1638" s="1" t="str">
        <f t="shared" si="25"/>
        <v>2013</v>
      </c>
    </row>
    <row r="1639" spans="1:19">
      <c r="A1639" t="s">
        <v>1662</v>
      </c>
      <c r="B1639" s="2">
        <v>41279</v>
      </c>
      <c r="C1639" s="2" t="str">
        <f>VLOOKUP(Sales_Data17[[#This Row],[Customer Name Index]],Customer_Data[#All],2,0)</f>
        <v>Pacific Ltd</v>
      </c>
      <c r="D1639">
        <v>20</v>
      </c>
      <c r="E1639" t="s">
        <v>4</v>
      </c>
      <c r="F1639" t="s">
        <v>8168</v>
      </c>
      <c r="G1639" t="s">
        <v>8028</v>
      </c>
      <c r="H1639" t="str">
        <f>VLOOKUP(Sales_Data17[[#This Row],[Delivery Region Index]],Regions_Table[#All],2,0)</f>
        <v>Victoria</v>
      </c>
      <c r="I1639" t="str">
        <f>VLOOKUP(Sales_Data17[[#This Row],[Delivery Region Index]],Regions_Table[#All],3,0)</f>
        <v>Warrnambool</v>
      </c>
      <c r="J1639">
        <v>57</v>
      </c>
      <c r="K1639">
        <v>8</v>
      </c>
      <c r="L1639" t="str">
        <f>VLOOKUP(Sales_Data17[[#This Row],[Product Description Index]],Products_Data[#All],2,0)</f>
        <v>Shoes</v>
      </c>
      <c r="M1639">
        <v>2</v>
      </c>
      <c r="N1639" s="9">
        <v>212.91111111111113</v>
      </c>
      <c r="O1639" s="9">
        <f>Sales_Data17[[#This Row],[Order Quantity]]*Sales_Data17[[#This Row],[Unit Price]]</f>
        <v>425.82222222222225</v>
      </c>
      <c r="P1639" s="9">
        <v>149.03777777777776</v>
      </c>
      <c r="Q1639" s="9">
        <f>Sales_Data17[[#This Row],[Line Total]]-(Sales_Data17[[#This Row],[Total Unit Cost]]*Sales_Data17[[#This Row],[Order Quantity]])</f>
        <v>127.74666666666673</v>
      </c>
      <c r="R1639" s="1" t="str">
        <f>TEXT(Sales_Data17[[#This Row],[OrderDate]],"MMM")</f>
        <v>Jan</v>
      </c>
      <c r="S1639" s="1" t="str">
        <f t="shared" si="25"/>
        <v>2013</v>
      </c>
    </row>
    <row r="1640" spans="1:19">
      <c r="A1640" t="s">
        <v>1663</v>
      </c>
      <c r="B1640" s="2">
        <v>41279</v>
      </c>
      <c r="C1640" s="2" t="str">
        <f>VLOOKUP(Sales_Data17[[#This Row],[Customer Name Index]],Customer_Data[#All],2,0)</f>
        <v>PEDIFIX, Corp</v>
      </c>
      <c r="D1640">
        <v>6</v>
      </c>
      <c r="E1640" t="s">
        <v>4</v>
      </c>
      <c r="F1640" t="s">
        <v>8168</v>
      </c>
      <c r="G1640" t="s">
        <v>8027</v>
      </c>
      <c r="H1640" t="str">
        <f>VLOOKUP(Sales_Data17[[#This Row],[Delivery Region Index]],Regions_Table[#All],2,0)</f>
        <v>New South Wales</v>
      </c>
      <c r="I1640" t="str">
        <f>VLOOKUP(Sales_Data17[[#This Row],[Delivery Region Index]],Regions_Table[#All],3,0)</f>
        <v>Orange</v>
      </c>
      <c r="J1640">
        <v>18</v>
      </c>
      <c r="K1640">
        <v>3</v>
      </c>
      <c r="L1640" t="str">
        <f>VLOOKUP(Sales_Data17[[#This Row],[Product Description Index]],Products_Data[#All],2,0)</f>
        <v>Sunglasses</v>
      </c>
      <c r="M1640">
        <v>1</v>
      </c>
      <c r="N1640" s="9">
        <v>292.56666666666666</v>
      </c>
      <c r="O1640" s="9">
        <f>Sales_Data17[[#This Row],[Order Quantity]]*Sales_Data17[[#This Row],[Unit Price]]</f>
        <v>292.56666666666666</v>
      </c>
      <c r="P1640" s="9">
        <v>248.68166666666664</v>
      </c>
      <c r="Q1640" s="9">
        <f>Sales_Data17[[#This Row],[Line Total]]-(Sales_Data17[[#This Row],[Total Unit Cost]]*Sales_Data17[[#This Row],[Order Quantity]])</f>
        <v>43.885000000000019</v>
      </c>
      <c r="R1640" s="1" t="str">
        <f>TEXT(Sales_Data17[[#This Row],[OrderDate]],"MMM")</f>
        <v>Jan</v>
      </c>
      <c r="S1640" s="1" t="str">
        <f t="shared" si="25"/>
        <v>2013</v>
      </c>
    </row>
    <row r="1641" spans="1:19">
      <c r="A1641" t="s">
        <v>1664</v>
      </c>
      <c r="B1641" s="2">
        <v>41279</v>
      </c>
      <c r="C1641" s="2" t="str">
        <f>VLOOKUP(Sales_Data17[[#This Row],[Customer Name Index]],Customer_Data[#All],2,0)</f>
        <v>PEDIFIX, Corp</v>
      </c>
      <c r="D1641">
        <v>6</v>
      </c>
      <c r="E1641" t="s">
        <v>4</v>
      </c>
      <c r="F1641" t="s">
        <v>8168</v>
      </c>
      <c r="G1641" t="s">
        <v>8027</v>
      </c>
      <c r="H1641" t="str">
        <f>VLOOKUP(Sales_Data17[[#This Row],[Delivery Region Index]],Regions_Table[#All],2,0)</f>
        <v>New South Wales</v>
      </c>
      <c r="I1641" t="str">
        <f>VLOOKUP(Sales_Data17[[#This Row],[Delivery Region Index]],Regions_Table[#All],3,0)</f>
        <v>Newcastle</v>
      </c>
      <c r="J1641">
        <v>16</v>
      </c>
      <c r="K1641">
        <v>3</v>
      </c>
      <c r="L1641" t="str">
        <f>VLOOKUP(Sales_Data17[[#This Row],[Product Description Index]],Products_Data[#All],2,0)</f>
        <v>Sunglasses</v>
      </c>
      <c r="M1641">
        <v>6</v>
      </c>
      <c r="N1641" s="9">
        <v>118.36666666666666</v>
      </c>
      <c r="O1641" s="9">
        <f>Sales_Data17[[#This Row],[Order Quantity]]*Sales_Data17[[#This Row],[Unit Price]]</f>
        <v>710.19999999999993</v>
      </c>
      <c r="P1641" s="9">
        <v>71.02</v>
      </c>
      <c r="Q1641" s="9">
        <f>Sales_Data17[[#This Row],[Line Total]]-(Sales_Data17[[#This Row],[Total Unit Cost]]*Sales_Data17[[#This Row],[Order Quantity]])</f>
        <v>284.07999999999993</v>
      </c>
      <c r="R1641" s="1" t="str">
        <f>TEXT(Sales_Data17[[#This Row],[OrderDate]],"MMM")</f>
        <v>Jan</v>
      </c>
      <c r="S1641" s="1" t="str">
        <f t="shared" si="25"/>
        <v>2013</v>
      </c>
    </row>
    <row r="1642" spans="1:19">
      <c r="A1642" t="s">
        <v>1665</v>
      </c>
      <c r="B1642" s="2">
        <v>41279</v>
      </c>
      <c r="C1642" s="2" t="str">
        <f>VLOOKUP(Sales_Data17[[#This Row],[Customer Name Index]],Customer_Data[#All],2,0)</f>
        <v>Procter Corp</v>
      </c>
      <c r="D1642">
        <v>5</v>
      </c>
      <c r="E1642" t="s">
        <v>4</v>
      </c>
      <c r="F1642" t="s">
        <v>8168</v>
      </c>
      <c r="G1642" t="s">
        <v>8027</v>
      </c>
      <c r="H1642" t="str">
        <f>VLOOKUP(Sales_Data17[[#This Row],[Delivery Region Index]],Regions_Table[#All],2,0)</f>
        <v>New South Wales</v>
      </c>
      <c r="I1642" t="str">
        <f>VLOOKUP(Sales_Data17[[#This Row],[Delivery Region Index]],Regions_Table[#All],3,0)</f>
        <v>Lismore</v>
      </c>
      <c r="J1642">
        <v>14</v>
      </c>
      <c r="K1642">
        <v>2</v>
      </c>
      <c r="L1642" t="str">
        <f>VLOOKUP(Sales_Data17[[#This Row],[Product Description Index]],Products_Data[#All],2,0)</f>
        <v>Pants</v>
      </c>
      <c r="M1642">
        <v>7</v>
      </c>
      <c r="N1642" s="9">
        <v>250.87777777777779</v>
      </c>
      <c r="O1642" s="9">
        <f>Sales_Data17[[#This Row],[Order Quantity]]*Sales_Data17[[#This Row],[Unit Price]]</f>
        <v>1756.1444444444446</v>
      </c>
      <c r="P1642" s="9">
        <v>178.12322222222221</v>
      </c>
      <c r="Q1642" s="9">
        <f>Sales_Data17[[#This Row],[Line Total]]-(Sales_Data17[[#This Row],[Total Unit Cost]]*Sales_Data17[[#This Row],[Order Quantity]])</f>
        <v>509.28188888888917</v>
      </c>
      <c r="R1642" s="1" t="str">
        <f>TEXT(Sales_Data17[[#This Row],[OrderDate]],"MMM")</f>
        <v>Jan</v>
      </c>
      <c r="S1642" s="1" t="str">
        <f t="shared" si="25"/>
        <v>2013</v>
      </c>
    </row>
    <row r="1643" spans="1:19">
      <c r="A1643" t="s">
        <v>1666</v>
      </c>
      <c r="B1643" s="2">
        <v>41279</v>
      </c>
      <c r="C1643" s="2" t="str">
        <f>VLOOKUP(Sales_Data17[[#This Row],[Customer Name Index]],Customer_Data[#All],2,0)</f>
        <v xml:space="preserve">Linde </v>
      </c>
      <c r="D1643">
        <v>14</v>
      </c>
      <c r="E1643" t="s">
        <v>2</v>
      </c>
      <c r="F1643" t="s">
        <v>8168</v>
      </c>
      <c r="G1643" t="s">
        <v>8026</v>
      </c>
      <c r="H1643" t="str">
        <f>VLOOKUP(Sales_Data17[[#This Row],[Delivery Region Index]],Regions_Table[#All],2,0)</f>
        <v>Queensland</v>
      </c>
      <c r="I1643" t="str">
        <f>VLOOKUP(Sales_Data17[[#This Row],[Delivery Region Index]],Regions_Table[#All],3,0)</f>
        <v>Nambour</v>
      </c>
      <c r="J1643">
        <v>39</v>
      </c>
      <c r="K1643">
        <v>6</v>
      </c>
      <c r="L1643" t="str">
        <f>VLOOKUP(Sales_Data17[[#This Row],[Product Description Index]],Products_Data[#All],2,0)</f>
        <v>Socks</v>
      </c>
      <c r="M1643">
        <v>4</v>
      </c>
      <c r="N1643" s="9">
        <v>110.17777777777778</v>
      </c>
      <c r="O1643" s="9">
        <f>Sales_Data17[[#This Row],[Order Quantity]]*Sales_Data17[[#This Row],[Unit Price]]</f>
        <v>440.71111111111111</v>
      </c>
      <c r="P1643" s="9">
        <v>60.597777777777793</v>
      </c>
      <c r="Q1643" s="9">
        <f>Sales_Data17[[#This Row],[Line Total]]-(Sales_Data17[[#This Row],[Total Unit Cost]]*Sales_Data17[[#This Row],[Order Quantity]])</f>
        <v>198.31999999999994</v>
      </c>
      <c r="R1643" s="1" t="str">
        <f>TEXT(Sales_Data17[[#This Row],[OrderDate]],"MMM")</f>
        <v>Jan</v>
      </c>
      <c r="S1643" s="1" t="str">
        <f t="shared" si="25"/>
        <v>2013</v>
      </c>
    </row>
    <row r="1644" spans="1:19">
      <c r="A1644" t="s">
        <v>1667</v>
      </c>
      <c r="B1644" s="2">
        <v>41280</v>
      </c>
      <c r="C1644" s="2" t="str">
        <f>VLOOKUP(Sales_Data17[[#This Row],[Customer Name Index]],Customer_Data[#All],2,0)</f>
        <v>Apollo Ltd</v>
      </c>
      <c r="D1644">
        <v>11</v>
      </c>
      <c r="E1644" t="s">
        <v>4</v>
      </c>
      <c r="F1644" t="s">
        <v>8168</v>
      </c>
      <c r="G1644" t="s">
        <v>8026</v>
      </c>
      <c r="H1644" t="str">
        <f>VLOOKUP(Sales_Data17[[#This Row],[Delivery Region Index]],Regions_Table[#All],2,0)</f>
        <v>Queensland</v>
      </c>
      <c r="I1644" t="str">
        <f>VLOOKUP(Sales_Data17[[#This Row],[Delivery Region Index]],Regions_Table[#All],3,0)</f>
        <v>Gold Coast</v>
      </c>
      <c r="J1644">
        <v>31</v>
      </c>
      <c r="K1644">
        <v>5</v>
      </c>
      <c r="L1644" t="str">
        <f>VLOOKUP(Sales_Data17[[#This Row],[Product Description Index]],Products_Data[#All],2,0)</f>
        <v>Hats</v>
      </c>
      <c r="M1644">
        <v>5</v>
      </c>
      <c r="N1644" s="9">
        <v>259.81111111111113</v>
      </c>
      <c r="O1644" s="9">
        <f>Sales_Data17[[#This Row],[Order Quantity]]*Sales_Data17[[#This Row],[Unit Price]]</f>
        <v>1299.0555555555557</v>
      </c>
      <c r="P1644" s="9">
        <v>184.46588888888888</v>
      </c>
      <c r="Q1644" s="9">
        <f>Sales_Data17[[#This Row],[Line Total]]-(Sales_Data17[[#This Row],[Total Unit Cost]]*Sales_Data17[[#This Row],[Order Quantity]])</f>
        <v>376.72611111111121</v>
      </c>
      <c r="R1644" s="1" t="str">
        <f>TEXT(Sales_Data17[[#This Row],[OrderDate]],"MMM")</f>
        <v>Jan</v>
      </c>
      <c r="S1644" s="1" t="str">
        <f t="shared" si="25"/>
        <v>2013</v>
      </c>
    </row>
    <row r="1645" spans="1:19">
      <c r="A1645" t="s">
        <v>1668</v>
      </c>
      <c r="B1645" s="2">
        <v>41280</v>
      </c>
      <c r="C1645" s="2" t="str">
        <f>VLOOKUP(Sales_Data17[[#This Row],[Customer Name Index]],Customer_Data[#All],2,0)</f>
        <v xml:space="preserve">Qualitest </v>
      </c>
      <c r="D1645">
        <v>19</v>
      </c>
      <c r="E1645" t="s">
        <v>4</v>
      </c>
      <c r="F1645" t="s">
        <v>8168</v>
      </c>
      <c r="G1645" t="s">
        <v>8028</v>
      </c>
      <c r="H1645" t="str">
        <f>VLOOKUP(Sales_Data17[[#This Row],[Delivery Region Index]],Regions_Table[#All],2,0)</f>
        <v>Victoria</v>
      </c>
      <c r="I1645" t="str">
        <f>VLOOKUP(Sales_Data17[[#This Row],[Delivery Region Index]],Regions_Table[#All],3,0)</f>
        <v>Swan Hill</v>
      </c>
      <c r="J1645">
        <v>55</v>
      </c>
      <c r="K1645">
        <v>8</v>
      </c>
      <c r="L1645" t="str">
        <f>VLOOKUP(Sales_Data17[[#This Row],[Product Description Index]],Products_Data[#All],2,0)</f>
        <v>Shoes</v>
      </c>
      <c r="M1645">
        <v>4</v>
      </c>
      <c r="N1645" s="9">
        <v>332.02222222222224</v>
      </c>
      <c r="O1645" s="9">
        <f>Sales_Data17[[#This Row],[Order Quantity]]*Sales_Data17[[#This Row],[Unit Price]]</f>
        <v>1328.088888888889</v>
      </c>
      <c r="P1645" s="9">
        <v>175.97177777777782</v>
      </c>
      <c r="Q1645" s="9">
        <f>Sales_Data17[[#This Row],[Line Total]]-(Sales_Data17[[#This Row],[Total Unit Cost]]*Sales_Data17[[#This Row],[Order Quantity]])</f>
        <v>624.20177777777769</v>
      </c>
      <c r="R1645" s="1" t="str">
        <f>TEXT(Sales_Data17[[#This Row],[OrderDate]],"MMM")</f>
        <v>Jan</v>
      </c>
      <c r="S1645" s="1" t="str">
        <f t="shared" si="25"/>
        <v>2013</v>
      </c>
    </row>
    <row r="1646" spans="1:19">
      <c r="A1646" t="s">
        <v>1669</v>
      </c>
      <c r="B1646" s="2">
        <v>41280</v>
      </c>
      <c r="C1646" s="2" t="str">
        <f>VLOOKUP(Sales_Data17[[#This Row],[Customer Name Index]],Customer_Data[#All],2,0)</f>
        <v>21st Ltd</v>
      </c>
      <c r="D1646">
        <v>10</v>
      </c>
      <c r="E1646" t="s">
        <v>4</v>
      </c>
      <c r="F1646" t="s">
        <v>8168</v>
      </c>
      <c r="G1646" t="s">
        <v>8027</v>
      </c>
      <c r="H1646" t="str">
        <f>VLOOKUP(Sales_Data17[[#This Row],[Delivery Region Index]],Regions_Table[#All],2,0)</f>
        <v>Queensland</v>
      </c>
      <c r="I1646" t="str">
        <f>VLOOKUP(Sales_Data17[[#This Row],[Delivery Region Index]],Regions_Table[#All],3,0)</f>
        <v>Bundaberg</v>
      </c>
      <c r="J1646">
        <v>27</v>
      </c>
      <c r="K1646">
        <v>4</v>
      </c>
      <c r="L1646" t="str">
        <f>VLOOKUP(Sales_Data17[[#This Row],[Product Description Index]],Products_Data[#All],2,0)</f>
        <v>Jeans</v>
      </c>
      <c r="M1646">
        <v>4</v>
      </c>
      <c r="N1646" s="9">
        <v>124.32222222222224</v>
      </c>
      <c r="O1646" s="9">
        <f>Sales_Data17[[#This Row],[Order Quantity]]*Sales_Data17[[#This Row],[Unit Price]]</f>
        <v>497.28888888888895</v>
      </c>
      <c r="P1646" s="9">
        <v>75.836555555555549</v>
      </c>
      <c r="Q1646" s="9">
        <f>Sales_Data17[[#This Row],[Line Total]]-(Sales_Data17[[#This Row],[Total Unit Cost]]*Sales_Data17[[#This Row],[Order Quantity]])</f>
        <v>193.94266666666675</v>
      </c>
      <c r="R1646" s="1" t="str">
        <f>TEXT(Sales_Data17[[#This Row],[OrderDate]],"MMM")</f>
        <v>Jan</v>
      </c>
      <c r="S1646" s="1" t="str">
        <f t="shared" si="25"/>
        <v>2013</v>
      </c>
    </row>
    <row r="1647" spans="1:19">
      <c r="A1647" t="s">
        <v>1670</v>
      </c>
      <c r="B1647" s="2">
        <v>41280</v>
      </c>
      <c r="C1647" s="2" t="str">
        <f>VLOOKUP(Sales_Data17[[#This Row],[Customer Name Index]],Customer_Data[#All],2,0)</f>
        <v xml:space="preserve">Medline </v>
      </c>
      <c r="D1647">
        <v>12</v>
      </c>
      <c r="E1647" t="s">
        <v>4</v>
      </c>
      <c r="F1647" t="s">
        <v>8168</v>
      </c>
      <c r="G1647" t="s">
        <v>8026</v>
      </c>
      <c r="H1647" t="str">
        <f>VLOOKUP(Sales_Data17[[#This Row],[Delivery Region Index]],Regions_Table[#All],2,0)</f>
        <v>Queensland</v>
      </c>
      <c r="I1647" t="str">
        <f>VLOOKUP(Sales_Data17[[#This Row],[Delivery Region Index]],Regions_Table[#All],3,0)</f>
        <v>Ipswich</v>
      </c>
      <c r="J1647">
        <v>34</v>
      </c>
      <c r="K1647">
        <v>5</v>
      </c>
      <c r="L1647" t="str">
        <f>VLOOKUP(Sales_Data17[[#This Row],[Product Description Index]],Products_Data[#All],2,0)</f>
        <v>Hats</v>
      </c>
      <c r="M1647">
        <v>4</v>
      </c>
      <c r="N1647" s="9">
        <v>276.18888888888893</v>
      </c>
      <c r="O1647" s="9">
        <f>Sales_Data17[[#This Row],[Order Quantity]]*Sales_Data17[[#This Row],[Unit Price]]</f>
        <v>1104.7555555555557</v>
      </c>
      <c r="P1647" s="9">
        <v>140.85633333333334</v>
      </c>
      <c r="Q1647" s="9">
        <f>Sales_Data17[[#This Row],[Line Total]]-(Sales_Data17[[#This Row],[Total Unit Cost]]*Sales_Data17[[#This Row],[Order Quantity]])</f>
        <v>541.33022222222235</v>
      </c>
      <c r="R1647" s="1" t="str">
        <f>TEXT(Sales_Data17[[#This Row],[OrderDate]],"MMM")</f>
        <v>Jan</v>
      </c>
      <c r="S1647" s="1" t="str">
        <f t="shared" si="25"/>
        <v>2013</v>
      </c>
    </row>
    <row r="1648" spans="1:19">
      <c r="A1648" t="s">
        <v>1671</v>
      </c>
      <c r="B1648" s="2">
        <v>41281</v>
      </c>
      <c r="C1648" s="2" t="str">
        <f>VLOOKUP(Sales_Data17[[#This Row],[Customer Name Index]],Customer_Data[#All],2,0)</f>
        <v>New Ltd</v>
      </c>
      <c r="D1648">
        <v>7</v>
      </c>
      <c r="E1648" t="s">
        <v>2</v>
      </c>
      <c r="F1648" t="s">
        <v>8168</v>
      </c>
      <c r="G1648" t="s">
        <v>8027</v>
      </c>
      <c r="H1648" t="str">
        <f>VLOOKUP(Sales_Data17[[#This Row],[Delivery Region Index]],Regions_Table[#All],2,0)</f>
        <v>New South Wales</v>
      </c>
      <c r="I1648" t="str">
        <f>VLOOKUP(Sales_Data17[[#This Row],[Delivery Region Index]],Regions_Table[#All],3,0)</f>
        <v>Port Macquarie</v>
      </c>
      <c r="J1648">
        <v>19</v>
      </c>
      <c r="K1648">
        <v>3</v>
      </c>
      <c r="L1648" t="str">
        <f>VLOOKUP(Sales_Data17[[#This Row],[Product Description Index]],Products_Data[#All],2,0)</f>
        <v>Sunglasses</v>
      </c>
      <c r="M1648">
        <v>2</v>
      </c>
      <c r="N1648" s="9">
        <v>316.38888888888891</v>
      </c>
      <c r="O1648" s="9">
        <f>Sales_Data17[[#This Row],[Order Quantity]]*Sales_Data17[[#This Row],[Unit Price]]</f>
        <v>632.77777777777783</v>
      </c>
      <c r="P1648" s="9">
        <v>189.83333333333334</v>
      </c>
      <c r="Q1648" s="9">
        <f>Sales_Data17[[#This Row],[Line Total]]-(Sales_Data17[[#This Row],[Total Unit Cost]]*Sales_Data17[[#This Row],[Order Quantity]])</f>
        <v>253.11111111111114</v>
      </c>
      <c r="R1648" s="1" t="str">
        <f>TEXT(Sales_Data17[[#This Row],[OrderDate]],"MMM")</f>
        <v>Jan</v>
      </c>
      <c r="S1648" s="1" t="str">
        <f t="shared" si="25"/>
        <v>2013</v>
      </c>
    </row>
    <row r="1649" spans="1:19">
      <c r="A1649" t="s">
        <v>1672</v>
      </c>
      <c r="B1649" s="2">
        <v>41281</v>
      </c>
      <c r="C1649" s="2" t="str">
        <f>VLOOKUP(Sales_Data17[[#This Row],[Customer Name Index]],Customer_Data[#All],2,0)</f>
        <v>ETUDE Ltd</v>
      </c>
      <c r="D1649">
        <v>4</v>
      </c>
      <c r="E1649" t="s">
        <v>4</v>
      </c>
      <c r="F1649" t="s">
        <v>8168</v>
      </c>
      <c r="G1649" t="s">
        <v>8027</v>
      </c>
      <c r="H1649" t="str">
        <f>VLOOKUP(Sales_Data17[[#This Row],[Delivery Region Index]],Regions_Table[#All],2,0)</f>
        <v>New South Wales</v>
      </c>
      <c r="I1649" t="str">
        <f>VLOOKUP(Sales_Data17[[#This Row],[Delivery Region Index]],Regions_Table[#All],3,0)</f>
        <v>Grafton</v>
      </c>
      <c r="J1649">
        <v>11</v>
      </c>
      <c r="K1649">
        <v>2</v>
      </c>
      <c r="L1649" t="str">
        <f>VLOOKUP(Sales_Data17[[#This Row],[Product Description Index]],Products_Data[#All],2,0)</f>
        <v>Pants</v>
      </c>
      <c r="M1649">
        <v>7</v>
      </c>
      <c r="N1649" s="9">
        <v>366.26666666666665</v>
      </c>
      <c r="O1649" s="9">
        <f>Sales_Data17[[#This Row],[Order Quantity]]*Sales_Data17[[#This Row],[Unit Price]]</f>
        <v>2563.8666666666668</v>
      </c>
      <c r="P1649" s="9">
        <v>285.68799999999999</v>
      </c>
      <c r="Q1649" s="9">
        <f>Sales_Data17[[#This Row],[Line Total]]-(Sales_Data17[[#This Row],[Total Unit Cost]]*Sales_Data17[[#This Row],[Order Quantity]])</f>
        <v>564.05066666666698</v>
      </c>
      <c r="R1649" s="1" t="str">
        <f>TEXT(Sales_Data17[[#This Row],[OrderDate]],"MMM")</f>
        <v>Jan</v>
      </c>
      <c r="S1649" s="1" t="str">
        <f t="shared" si="25"/>
        <v>2013</v>
      </c>
    </row>
    <row r="1650" spans="1:19">
      <c r="A1650" t="s">
        <v>1673</v>
      </c>
      <c r="B1650" s="2">
        <v>41281</v>
      </c>
      <c r="C1650" s="2" t="str">
        <f>VLOOKUP(Sales_Data17[[#This Row],[Customer Name Index]],Customer_Data[#All],2,0)</f>
        <v xml:space="preserve">WakeFern </v>
      </c>
      <c r="D1650">
        <v>2</v>
      </c>
      <c r="E1650" t="s">
        <v>3</v>
      </c>
      <c r="F1650" t="s">
        <v>8168</v>
      </c>
      <c r="G1650" t="s">
        <v>8027</v>
      </c>
      <c r="H1650" t="str">
        <f>VLOOKUP(Sales_Data17[[#This Row],[Delivery Region Index]],Regions_Table[#All],2,0)</f>
        <v>New South Wales</v>
      </c>
      <c r="I1650" t="str">
        <f>VLOOKUP(Sales_Data17[[#This Row],[Delivery Region Index]],Regions_Table[#All],3,0)</f>
        <v>Cessnock</v>
      </c>
      <c r="J1650">
        <v>6</v>
      </c>
      <c r="K1650">
        <v>1</v>
      </c>
      <c r="L1650" t="str">
        <f>VLOOKUP(Sales_Data17[[#This Row],[Product Description Index]],Products_Data[#All],2,0)</f>
        <v>Shirts</v>
      </c>
      <c r="M1650">
        <v>1</v>
      </c>
      <c r="N1650" s="9">
        <v>107.94444444444444</v>
      </c>
      <c r="O1650" s="9">
        <f>Sales_Data17[[#This Row],[Order Quantity]]*Sales_Data17[[#This Row],[Unit Price]]</f>
        <v>107.94444444444444</v>
      </c>
      <c r="P1650" s="9">
        <v>76.640555555555551</v>
      </c>
      <c r="Q1650" s="9">
        <f>Sales_Data17[[#This Row],[Line Total]]-(Sales_Data17[[#This Row],[Total Unit Cost]]*Sales_Data17[[#This Row],[Order Quantity]])</f>
        <v>31.303888888888892</v>
      </c>
      <c r="R1650" s="1" t="str">
        <f>TEXT(Sales_Data17[[#This Row],[OrderDate]],"MMM")</f>
        <v>Jan</v>
      </c>
      <c r="S1650" s="1" t="str">
        <f t="shared" si="25"/>
        <v>2013</v>
      </c>
    </row>
    <row r="1651" spans="1:19">
      <c r="A1651" t="s">
        <v>1674</v>
      </c>
      <c r="B1651" s="2">
        <v>41281</v>
      </c>
      <c r="C1651" s="2" t="str">
        <f>VLOOKUP(Sales_Data17[[#This Row],[Customer Name Index]],Customer_Data[#All],2,0)</f>
        <v>Pure Group</v>
      </c>
      <c r="D1651">
        <v>17</v>
      </c>
      <c r="E1651" t="s">
        <v>4</v>
      </c>
      <c r="F1651" t="s">
        <v>8168</v>
      </c>
      <c r="G1651" t="s">
        <v>8025</v>
      </c>
      <c r="H1651" t="str">
        <f>VLOOKUP(Sales_Data17[[#This Row],[Delivery Region Index]],Regions_Table[#All],2,0)</f>
        <v>Victoria</v>
      </c>
      <c r="I1651" t="str">
        <f>VLOOKUP(Sales_Data17[[#This Row],[Delivery Region Index]],Regions_Table[#All],3,0)</f>
        <v>Benalla</v>
      </c>
      <c r="J1651">
        <v>48</v>
      </c>
      <c r="K1651">
        <v>7</v>
      </c>
      <c r="L1651" t="str">
        <f>VLOOKUP(Sales_Data17[[#This Row],[Product Description Index]],Products_Data[#All],2,0)</f>
        <v>Dress Shirts</v>
      </c>
      <c r="M1651">
        <v>8</v>
      </c>
      <c r="N1651" s="9">
        <v>21.588888888888889</v>
      </c>
      <c r="O1651" s="9">
        <f>Sales_Data17[[#This Row],[Order Quantity]]*Sales_Data17[[#This Row],[Unit Price]]</f>
        <v>172.71111111111111</v>
      </c>
      <c r="P1651" s="9">
        <v>11.442111111111112</v>
      </c>
      <c r="Q1651" s="9">
        <f>Sales_Data17[[#This Row],[Line Total]]-(Sales_Data17[[#This Row],[Total Unit Cost]]*Sales_Data17[[#This Row],[Order Quantity]])</f>
        <v>81.174222222222213</v>
      </c>
      <c r="R1651" s="1" t="str">
        <f>TEXT(Sales_Data17[[#This Row],[OrderDate]],"MMM")</f>
        <v>Jan</v>
      </c>
      <c r="S1651" s="1" t="str">
        <f t="shared" si="25"/>
        <v>2013</v>
      </c>
    </row>
    <row r="1652" spans="1:19">
      <c r="A1652" t="s">
        <v>1675</v>
      </c>
      <c r="B1652" s="2">
        <v>41281</v>
      </c>
      <c r="C1652" s="2" t="str">
        <f>VLOOKUP(Sales_Data17[[#This Row],[Customer Name Index]],Customer_Data[#All],2,0)</f>
        <v>21st Ltd</v>
      </c>
      <c r="D1652">
        <v>10</v>
      </c>
      <c r="E1652" t="s">
        <v>2</v>
      </c>
      <c r="F1652" t="s">
        <v>8168</v>
      </c>
      <c r="G1652" t="s">
        <v>8026</v>
      </c>
      <c r="H1652" t="str">
        <f>VLOOKUP(Sales_Data17[[#This Row],[Delivery Region Index]],Regions_Table[#All],2,0)</f>
        <v>Queensland</v>
      </c>
      <c r="I1652" t="str">
        <f>VLOOKUP(Sales_Data17[[#This Row],[Delivery Region Index]],Regions_Table[#All],3,0)</f>
        <v>Cairns</v>
      </c>
      <c r="J1652">
        <v>28</v>
      </c>
      <c r="K1652">
        <v>4</v>
      </c>
      <c r="L1652" t="str">
        <f>VLOOKUP(Sales_Data17[[#This Row],[Product Description Index]],Products_Data[#All],2,0)</f>
        <v>Jeans</v>
      </c>
      <c r="M1652">
        <v>9</v>
      </c>
      <c r="N1652" s="9">
        <v>663.3</v>
      </c>
      <c r="O1652" s="9">
        <f>Sales_Data17[[#This Row],[Order Quantity]]*Sales_Data17[[#This Row],[Unit Price]]</f>
        <v>5969.7</v>
      </c>
      <c r="P1652" s="9">
        <v>358.18200000000002</v>
      </c>
      <c r="Q1652" s="9">
        <f>Sales_Data17[[#This Row],[Line Total]]-(Sales_Data17[[#This Row],[Total Unit Cost]]*Sales_Data17[[#This Row],[Order Quantity]])</f>
        <v>2746.0619999999999</v>
      </c>
      <c r="R1652" s="1" t="str">
        <f>TEXT(Sales_Data17[[#This Row],[OrderDate]],"MMM")</f>
        <v>Jan</v>
      </c>
      <c r="S1652" s="1" t="str">
        <f t="shared" si="25"/>
        <v>2013</v>
      </c>
    </row>
    <row r="1653" spans="1:19">
      <c r="A1653" t="s">
        <v>1676</v>
      </c>
      <c r="B1653" s="2">
        <v>41281</v>
      </c>
      <c r="C1653" s="2" t="str">
        <f>VLOOKUP(Sales_Data17[[#This Row],[Customer Name Index]],Customer_Data[#All],2,0)</f>
        <v>21st Ltd</v>
      </c>
      <c r="D1653">
        <v>10</v>
      </c>
      <c r="E1653" t="s">
        <v>3</v>
      </c>
      <c r="F1653" t="s">
        <v>8168</v>
      </c>
      <c r="G1653" t="s">
        <v>8027</v>
      </c>
      <c r="H1653" t="str">
        <f>VLOOKUP(Sales_Data17[[#This Row],[Delivery Region Index]],Regions_Table[#All],2,0)</f>
        <v>Queensland</v>
      </c>
      <c r="I1653" t="str">
        <f>VLOOKUP(Sales_Data17[[#This Row],[Delivery Region Index]],Regions_Table[#All],3,0)</f>
        <v>Bundaberg</v>
      </c>
      <c r="J1653">
        <v>27</v>
      </c>
      <c r="K1653">
        <v>4</v>
      </c>
      <c r="L1653" t="str">
        <f>VLOOKUP(Sales_Data17[[#This Row],[Product Description Index]],Products_Data[#All],2,0)</f>
        <v>Jeans</v>
      </c>
      <c r="M1653">
        <v>1</v>
      </c>
      <c r="N1653" s="9">
        <v>119.85555555555555</v>
      </c>
      <c r="O1653" s="9">
        <f>Sales_Data17[[#This Row],[Order Quantity]]*Sales_Data17[[#This Row],[Unit Price]]</f>
        <v>119.85555555555555</v>
      </c>
      <c r="P1653" s="9">
        <v>69.516222222222211</v>
      </c>
      <c r="Q1653" s="9">
        <f>Sales_Data17[[#This Row],[Line Total]]-(Sales_Data17[[#This Row],[Total Unit Cost]]*Sales_Data17[[#This Row],[Order Quantity]])</f>
        <v>50.339333333333343</v>
      </c>
      <c r="R1653" s="1" t="str">
        <f>TEXT(Sales_Data17[[#This Row],[OrderDate]],"MMM")</f>
        <v>Jan</v>
      </c>
      <c r="S1653" s="1" t="str">
        <f t="shared" si="25"/>
        <v>2013</v>
      </c>
    </row>
    <row r="1654" spans="1:19">
      <c r="A1654" t="s">
        <v>1677</v>
      </c>
      <c r="B1654" s="2">
        <v>41282</v>
      </c>
      <c r="C1654" s="2" t="str">
        <f>VLOOKUP(Sales_Data17[[#This Row],[Customer Name Index]],Customer_Data[#All],2,0)</f>
        <v>New Ltd</v>
      </c>
      <c r="D1654">
        <v>7</v>
      </c>
      <c r="E1654" t="s">
        <v>4</v>
      </c>
      <c r="F1654" t="s">
        <v>8168</v>
      </c>
      <c r="G1654" t="s">
        <v>8027</v>
      </c>
      <c r="H1654" t="str">
        <f>VLOOKUP(Sales_Data17[[#This Row],[Delivery Region Index]],Regions_Table[#All],2,0)</f>
        <v>New South Wales</v>
      </c>
      <c r="I1654" t="str">
        <f>VLOOKUP(Sales_Data17[[#This Row],[Delivery Region Index]],Regions_Table[#All],3,0)</f>
        <v>Tamworth</v>
      </c>
      <c r="J1654">
        <v>21</v>
      </c>
      <c r="K1654">
        <v>3</v>
      </c>
      <c r="L1654" t="str">
        <f>VLOOKUP(Sales_Data17[[#This Row],[Product Description Index]],Products_Data[#All],2,0)</f>
        <v>Sunglasses</v>
      </c>
      <c r="M1654">
        <v>7</v>
      </c>
      <c r="N1654" s="9">
        <v>268</v>
      </c>
      <c r="O1654" s="9">
        <f>Sales_Data17[[#This Row],[Order Quantity]]*Sales_Data17[[#This Row],[Unit Price]]</f>
        <v>1876</v>
      </c>
      <c r="P1654" s="9">
        <v>182.24</v>
      </c>
      <c r="Q1654" s="9">
        <f>Sales_Data17[[#This Row],[Line Total]]-(Sales_Data17[[#This Row],[Total Unit Cost]]*Sales_Data17[[#This Row],[Order Quantity]])</f>
        <v>600.31999999999994</v>
      </c>
      <c r="R1654" s="1" t="str">
        <f>TEXT(Sales_Data17[[#This Row],[OrderDate]],"MMM")</f>
        <v>Jan</v>
      </c>
      <c r="S1654" s="1" t="str">
        <f t="shared" si="25"/>
        <v>2013</v>
      </c>
    </row>
    <row r="1655" spans="1:19">
      <c r="A1655" t="s">
        <v>1678</v>
      </c>
      <c r="B1655" s="2">
        <v>41282</v>
      </c>
      <c r="C1655" s="2" t="str">
        <f>VLOOKUP(Sales_Data17[[#This Row],[Customer Name Index]],Customer_Data[#All],2,0)</f>
        <v>Avon Corp</v>
      </c>
      <c r="D1655">
        <v>1</v>
      </c>
      <c r="E1655" t="s">
        <v>2</v>
      </c>
      <c r="F1655" t="s">
        <v>8168</v>
      </c>
      <c r="G1655" t="s">
        <v>8027</v>
      </c>
      <c r="H1655" t="str">
        <f>VLOOKUP(Sales_Data17[[#This Row],[Delivery Region Index]],Regions_Table[#All],2,0)</f>
        <v>New South Wales</v>
      </c>
      <c r="I1655" t="str">
        <f>VLOOKUP(Sales_Data17[[#This Row],[Delivery Region Index]],Regions_Table[#All],3,0)</f>
        <v>Armidale</v>
      </c>
      <c r="J1655">
        <v>3</v>
      </c>
      <c r="K1655">
        <v>1</v>
      </c>
      <c r="L1655" t="str">
        <f>VLOOKUP(Sales_Data17[[#This Row],[Product Description Index]],Products_Data[#All],2,0)</f>
        <v>Shirts</v>
      </c>
      <c r="M1655">
        <v>2</v>
      </c>
      <c r="N1655" s="9">
        <v>128.78888888888889</v>
      </c>
      <c r="O1655" s="9">
        <f>Sales_Data17[[#This Row],[Order Quantity]]*Sales_Data17[[#This Row],[Unit Price]]</f>
        <v>257.57777777777778</v>
      </c>
      <c r="P1655" s="9">
        <v>100.45533333333336</v>
      </c>
      <c r="Q1655" s="9">
        <f>Sales_Data17[[#This Row],[Line Total]]-(Sales_Data17[[#This Row],[Total Unit Cost]]*Sales_Data17[[#This Row],[Order Quantity]])</f>
        <v>56.667111111111069</v>
      </c>
      <c r="R1655" s="1" t="str">
        <f>TEXT(Sales_Data17[[#This Row],[OrderDate]],"MMM")</f>
        <v>Jan</v>
      </c>
      <c r="S1655" s="1" t="str">
        <f t="shared" si="25"/>
        <v>2013</v>
      </c>
    </row>
    <row r="1656" spans="1:19">
      <c r="A1656" t="s">
        <v>1679</v>
      </c>
      <c r="B1656" s="2">
        <v>41282</v>
      </c>
      <c r="C1656" s="2" t="str">
        <f>VLOOKUP(Sales_Data17[[#This Row],[Customer Name Index]],Customer_Data[#All],2,0)</f>
        <v>Pacific Ltd</v>
      </c>
      <c r="D1656">
        <v>20</v>
      </c>
      <c r="E1656" t="s">
        <v>4</v>
      </c>
      <c r="F1656" t="s">
        <v>8168</v>
      </c>
      <c r="G1656" t="s">
        <v>8028</v>
      </c>
      <c r="H1656" t="str">
        <f>VLOOKUP(Sales_Data17[[#This Row],[Delivery Region Index]],Regions_Table[#All],2,0)</f>
        <v>Victoria</v>
      </c>
      <c r="I1656" t="str">
        <f>VLOOKUP(Sales_Data17[[#This Row],[Delivery Region Index]],Regions_Table[#All],3,0)</f>
        <v>Wangaratta</v>
      </c>
      <c r="J1656">
        <v>56</v>
      </c>
      <c r="K1656">
        <v>8</v>
      </c>
      <c r="L1656" t="str">
        <f>VLOOKUP(Sales_Data17[[#This Row],[Product Description Index]],Products_Data[#All],2,0)</f>
        <v>Shoes</v>
      </c>
      <c r="M1656">
        <v>1</v>
      </c>
      <c r="N1656" s="9">
        <v>209.1888888888889</v>
      </c>
      <c r="O1656" s="9">
        <f>Sales_Data17[[#This Row],[Order Quantity]]*Sales_Data17[[#This Row],[Unit Price]]</f>
        <v>209.1888888888889</v>
      </c>
      <c r="P1656" s="9">
        <v>89.951222222222228</v>
      </c>
      <c r="Q1656" s="9">
        <f>Sales_Data17[[#This Row],[Line Total]]-(Sales_Data17[[#This Row],[Total Unit Cost]]*Sales_Data17[[#This Row],[Order Quantity]])</f>
        <v>119.23766666666667</v>
      </c>
      <c r="R1656" s="1" t="str">
        <f>TEXT(Sales_Data17[[#This Row],[OrderDate]],"MMM")</f>
        <v>Jan</v>
      </c>
      <c r="S1656" s="1" t="str">
        <f t="shared" si="25"/>
        <v>2013</v>
      </c>
    </row>
    <row r="1657" spans="1:19">
      <c r="A1657" t="s">
        <v>1680</v>
      </c>
      <c r="B1657" s="2">
        <v>41283</v>
      </c>
      <c r="C1657" s="2" t="str">
        <f>VLOOKUP(Sales_Data17[[#This Row],[Customer Name Index]],Customer_Data[#All],2,0)</f>
        <v xml:space="preserve">Medline </v>
      </c>
      <c r="D1657">
        <v>12</v>
      </c>
      <c r="E1657" t="s">
        <v>2</v>
      </c>
      <c r="F1657" t="s">
        <v>8168</v>
      </c>
      <c r="G1657" t="s">
        <v>8026</v>
      </c>
      <c r="H1657" t="str">
        <f>VLOOKUP(Sales_Data17[[#This Row],[Delivery Region Index]],Regions_Table[#All],2,0)</f>
        <v>Queensland</v>
      </c>
      <c r="I1657" t="str">
        <f>VLOOKUP(Sales_Data17[[#This Row],[Delivery Region Index]],Regions_Table[#All],3,0)</f>
        <v>Logan City</v>
      </c>
      <c r="J1657">
        <v>35</v>
      </c>
      <c r="K1657">
        <v>5</v>
      </c>
      <c r="L1657" t="str">
        <f>VLOOKUP(Sales_Data17[[#This Row],[Product Description Index]],Products_Data[#All],2,0)</f>
        <v>Hats</v>
      </c>
      <c r="M1657">
        <v>2</v>
      </c>
      <c r="N1657" s="9">
        <v>216.63333333333333</v>
      </c>
      <c r="O1657" s="9">
        <f>Sales_Data17[[#This Row],[Order Quantity]]*Sales_Data17[[#This Row],[Unit Price]]</f>
        <v>433.26666666666665</v>
      </c>
      <c r="P1657" s="9">
        <v>119.14833333333334</v>
      </c>
      <c r="Q1657" s="9">
        <f>Sales_Data17[[#This Row],[Line Total]]-(Sales_Data17[[#This Row],[Total Unit Cost]]*Sales_Data17[[#This Row],[Order Quantity]])</f>
        <v>194.96999999999997</v>
      </c>
      <c r="R1657" s="1" t="str">
        <f>TEXT(Sales_Data17[[#This Row],[OrderDate]],"MMM")</f>
        <v>Jan</v>
      </c>
      <c r="S1657" s="1" t="str">
        <f t="shared" si="25"/>
        <v>2013</v>
      </c>
    </row>
    <row r="1658" spans="1:19">
      <c r="A1658" t="s">
        <v>1681</v>
      </c>
      <c r="B1658" s="2">
        <v>41283</v>
      </c>
      <c r="C1658" s="2" t="str">
        <f>VLOOKUP(Sales_Data17[[#This Row],[Customer Name Index]],Customer_Data[#All],2,0)</f>
        <v>PEDIFIX, Corp</v>
      </c>
      <c r="D1658">
        <v>6</v>
      </c>
      <c r="E1658" t="s">
        <v>3</v>
      </c>
      <c r="F1658" t="s">
        <v>8168</v>
      </c>
      <c r="G1658" t="s">
        <v>8027</v>
      </c>
      <c r="H1658" t="str">
        <f>VLOOKUP(Sales_Data17[[#This Row],[Delivery Region Index]],Regions_Table[#All],2,0)</f>
        <v>New South Wales</v>
      </c>
      <c r="I1658" t="str">
        <f>VLOOKUP(Sales_Data17[[#This Row],[Delivery Region Index]],Regions_Table[#All],3,0)</f>
        <v>Newcastle</v>
      </c>
      <c r="J1658">
        <v>16</v>
      </c>
      <c r="K1658">
        <v>3</v>
      </c>
      <c r="L1658" t="str">
        <f>VLOOKUP(Sales_Data17[[#This Row],[Product Description Index]],Products_Data[#All],2,0)</f>
        <v>Sunglasses</v>
      </c>
      <c r="M1658">
        <v>3</v>
      </c>
      <c r="N1658" s="9">
        <v>122.08888888888889</v>
      </c>
      <c r="O1658" s="9">
        <f>Sales_Data17[[#This Row],[Order Quantity]]*Sales_Data17[[#This Row],[Unit Price]]</f>
        <v>366.26666666666665</v>
      </c>
      <c r="P1658" s="9">
        <v>83.020444444444436</v>
      </c>
      <c r="Q1658" s="9">
        <f>Sales_Data17[[#This Row],[Line Total]]-(Sales_Data17[[#This Row],[Total Unit Cost]]*Sales_Data17[[#This Row],[Order Quantity]])</f>
        <v>117.20533333333333</v>
      </c>
      <c r="R1658" s="1" t="str">
        <f>TEXT(Sales_Data17[[#This Row],[OrderDate]],"MMM")</f>
        <v>Jan</v>
      </c>
      <c r="S1658" s="1" t="str">
        <f t="shared" si="25"/>
        <v>2013</v>
      </c>
    </row>
    <row r="1659" spans="1:19">
      <c r="A1659" t="s">
        <v>1682</v>
      </c>
      <c r="B1659" s="2">
        <v>41283</v>
      </c>
      <c r="C1659" s="2" t="str">
        <f>VLOOKUP(Sales_Data17[[#This Row],[Customer Name Index]],Customer_Data[#All],2,0)</f>
        <v>21st Ltd</v>
      </c>
      <c r="D1659">
        <v>10</v>
      </c>
      <c r="E1659" t="s">
        <v>2</v>
      </c>
      <c r="F1659" t="s">
        <v>8168</v>
      </c>
      <c r="G1659" t="s">
        <v>8026</v>
      </c>
      <c r="H1659" t="str">
        <f>VLOOKUP(Sales_Data17[[#This Row],[Delivery Region Index]],Regions_Table[#All],2,0)</f>
        <v>Queensland</v>
      </c>
      <c r="I1659" t="str">
        <f>VLOOKUP(Sales_Data17[[#This Row],[Delivery Region Index]],Regions_Table[#All],3,0)</f>
        <v>Cairns</v>
      </c>
      <c r="J1659">
        <v>28</v>
      </c>
      <c r="K1659">
        <v>4</v>
      </c>
      <c r="L1659" t="str">
        <f>VLOOKUP(Sales_Data17[[#This Row],[Product Description Index]],Products_Data[#All],2,0)</f>
        <v>Jeans</v>
      </c>
      <c r="M1659">
        <v>8</v>
      </c>
      <c r="N1659" s="9">
        <v>350.63333333333338</v>
      </c>
      <c r="O1659" s="9">
        <f>Sales_Data17[[#This Row],[Order Quantity]]*Sales_Data17[[#This Row],[Unit Price]]</f>
        <v>2805.0666666666671</v>
      </c>
      <c r="P1659" s="9">
        <v>259.46866666666671</v>
      </c>
      <c r="Q1659" s="9">
        <f>Sales_Data17[[#This Row],[Line Total]]-(Sales_Data17[[#This Row],[Total Unit Cost]]*Sales_Data17[[#This Row],[Order Quantity]])</f>
        <v>729.31733333333341</v>
      </c>
      <c r="R1659" s="1" t="str">
        <f>TEXT(Sales_Data17[[#This Row],[OrderDate]],"MMM")</f>
        <v>Jan</v>
      </c>
      <c r="S1659" s="1" t="str">
        <f t="shared" si="25"/>
        <v>2013</v>
      </c>
    </row>
    <row r="1660" spans="1:19">
      <c r="A1660" t="s">
        <v>1683</v>
      </c>
      <c r="B1660" s="2">
        <v>41283</v>
      </c>
      <c r="C1660" s="2" t="str">
        <f>VLOOKUP(Sales_Data17[[#This Row],[Customer Name Index]],Customer_Data[#All],2,0)</f>
        <v>New Ltd</v>
      </c>
      <c r="D1660">
        <v>7</v>
      </c>
      <c r="E1660" t="s">
        <v>3</v>
      </c>
      <c r="F1660" t="s">
        <v>8168</v>
      </c>
      <c r="G1660" t="s">
        <v>8027</v>
      </c>
      <c r="H1660" t="str">
        <f>VLOOKUP(Sales_Data17[[#This Row],[Delivery Region Index]],Regions_Table[#All],2,0)</f>
        <v>New South Wales</v>
      </c>
      <c r="I1660" t="str">
        <f>VLOOKUP(Sales_Data17[[#This Row],[Delivery Region Index]],Regions_Table[#All],3,0)</f>
        <v>Queanbeyan</v>
      </c>
      <c r="J1660">
        <v>20</v>
      </c>
      <c r="K1660">
        <v>3</v>
      </c>
      <c r="L1660" t="str">
        <f>VLOOKUP(Sales_Data17[[#This Row],[Product Description Index]],Products_Data[#All],2,0)</f>
        <v>Sunglasses</v>
      </c>
      <c r="M1660">
        <v>6</v>
      </c>
      <c r="N1660" s="9">
        <v>297.77777777777777</v>
      </c>
      <c r="O1660" s="9">
        <f>Sales_Data17[[#This Row],[Order Quantity]]*Sales_Data17[[#This Row],[Unit Price]]</f>
        <v>1786.6666666666665</v>
      </c>
      <c r="P1660" s="9">
        <v>238.22222222222223</v>
      </c>
      <c r="Q1660" s="9">
        <f>Sales_Data17[[#This Row],[Line Total]]-(Sales_Data17[[#This Row],[Total Unit Cost]]*Sales_Data17[[#This Row],[Order Quantity]])</f>
        <v>357.33333333333303</v>
      </c>
      <c r="R1660" s="1" t="str">
        <f>TEXT(Sales_Data17[[#This Row],[OrderDate]],"MMM")</f>
        <v>Jan</v>
      </c>
      <c r="S1660" s="1" t="str">
        <f t="shared" si="25"/>
        <v>2013</v>
      </c>
    </row>
    <row r="1661" spans="1:19">
      <c r="A1661" t="s">
        <v>1684</v>
      </c>
      <c r="B1661" s="2">
        <v>41284</v>
      </c>
      <c r="C1661" s="2" t="str">
        <f>VLOOKUP(Sales_Data17[[#This Row],[Customer Name Index]],Customer_Data[#All],2,0)</f>
        <v>Pure Group</v>
      </c>
      <c r="D1661">
        <v>17</v>
      </c>
      <c r="E1661" t="s">
        <v>2</v>
      </c>
      <c r="F1661" t="s">
        <v>8168</v>
      </c>
      <c r="G1661" t="s">
        <v>8025</v>
      </c>
      <c r="H1661" t="str">
        <f>VLOOKUP(Sales_Data17[[#This Row],[Delivery Region Index]],Regions_Table[#All],2,0)</f>
        <v>Victoria</v>
      </c>
      <c r="I1661" t="str">
        <f>VLOOKUP(Sales_Data17[[#This Row],[Delivery Region Index]],Regions_Table[#All],3,0)</f>
        <v>Ballarat</v>
      </c>
      <c r="J1661">
        <v>49</v>
      </c>
      <c r="K1661">
        <v>7</v>
      </c>
      <c r="L1661" t="str">
        <f>VLOOKUP(Sales_Data17[[#This Row],[Product Description Index]],Products_Data[#All],2,0)</f>
        <v>Dress Shirts</v>
      </c>
      <c r="M1661">
        <v>6</v>
      </c>
      <c r="N1661" s="9">
        <v>661.81111111111113</v>
      </c>
      <c r="O1661" s="9">
        <f>Sales_Data17[[#This Row],[Order Quantity]]*Sales_Data17[[#This Row],[Unit Price]]</f>
        <v>3970.8666666666668</v>
      </c>
      <c r="P1661" s="9">
        <v>430.17722222222227</v>
      </c>
      <c r="Q1661" s="9">
        <f>Sales_Data17[[#This Row],[Line Total]]-(Sales_Data17[[#This Row],[Total Unit Cost]]*Sales_Data17[[#This Row],[Order Quantity]])</f>
        <v>1389.8033333333333</v>
      </c>
      <c r="R1661" s="1" t="str">
        <f>TEXT(Sales_Data17[[#This Row],[OrderDate]],"MMM")</f>
        <v>Jan</v>
      </c>
      <c r="S1661" s="1" t="str">
        <f t="shared" si="25"/>
        <v>2013</v>
      </c>
    </row>
    <row r="1662" spans="1:19">
      <c r="A1662" t="s">
        <v>1685</v>
      </c>
      <c r="B1662" s="2">
        <v>41284</v>
      </c>
      <c r="C1662" s="2" t="str">
        <f>VLOOKUP(Sales_Data17[[#This Row],[Customer Name Index]],Customer_Data[#All],2,0)</f>
        <v>Rochester Ltd</v>
      </c>
      <c r="D1662">
        <v>15</v>
      </c>
      <c r="E1662" t="s">
        <v>3</v>
      </c>
      <c r="F1662" t="s">
        <v>8168</v>
      </c>
      <c r="G1662" t="s">
        <v>8025</v>
      </c>
      <c r="H1662" t="str">
        <f>VLOOKUP(Sales_Data17[[#This Row],[Delivery Region Index]],Regions_Table[#All],2,0)</f>
        <v>Queensland</v>
      </c>
      <c r="I1662" t="str">
        <f>VLOOKUP(Sales_Data17[[#This Row],[Delivery Region Index]],Regions_Table[#All],3,0)</f>
        <v>Sunshine Coast</v>
      </c>
      <c r="J1662">
        <v>42</v>
      </c>
      <c r="K1662">
        <v>6</v>
      </c>
      <c r="L1662" t="str">
        <f>VLOOKUP(Sales_Data17[[#This Row],[Product Description Index]],Products_Data[#All],2,0)</f>
        <v>Socks</v>
      </c>
      <c r="M1662">
        <v>9</v>
      </c>
      <c r="N1662" s="9">
        <v>223.33333333333334</v>
      </c>
      <c r="O1662" s="9">
        <f>Sales_Data17[[#This Row],[Order Quantity]]*Sales_Data17[[#This Row],[Unit Price]]</f>
        <v>2010</v>
      </c>
      <c r="P1662" s="9">
        <v>102.73333333333333</v>
      </c>
      <c r="Q1662" s="9">
        <f>Sales_Data17[[#This Row],[Line Total]]-(Sales_Data17[[#This Row],[Total Unit Cost]]*Sales_Data17[[#This Row],[Order Quantity]])</f>
        <v>1085.4000000000001</v>
      </c>
      <c r="R1662" s="1" t="str">
        <f>TEXT(Sales_Data17[[#This Row],[OrderDate]],"MMM")</f>
        <v>Jan</v>
      </c>
      <c r="S1662" s="1" t="str">
        <f t="shared" si="25"/>
        <v>2013</v>
      </c>
    </row>
    <row r="1663" spans="1:19">
      <c r="A1663" t="s">
        <v>1686</v>
      </c>
      <c r="B1663" s="2">
        <v>41284</v>
      </c>
      <c r="C1663" s="2" t="str">
        <f>VLOOKUP(Sales_Data17[[#This Row],[Customer Name Index]],Customer_Data[#All],2,0)</f>
        <v>Eminence Corp</v>
      </c>
      <c r="D1663">
        <v>18</v>
      </c>
      <c r="E1663" t="s">
        <v>2</v>
      </c>
      <c r="F1663" t="s">
        <v>8168</v>
      </c>
      <c r="G1663" t="s">
        <v>8025</v>
      </c>
      <c r="H1663" t="str">
        <f>VLOOKUP(Sales_Data17[[#This Row],[Delivery Region Index]],Regions_Table[#All],2,0)</f>
        <v>Victoria</v>
      </c>
      <c r="I1663" t="str">
        <f>VLOOKUP(Sales_Data17[[#This Row],[Delivery Region Index]],Regions_Table[#All],3,0)</f>
        <v>Latrobe City</v>
      </c>
      <c r="J1663">
        <v>52</v>
      </c>
      <c r="K1663">
        <v>8</v>
      </c>
      <c r="L1663" t="str">
        <f>VLOOKUP(Sales_Data17[[#This Row],[Product Description Index]],Products_Data[#All],2,0)</f>
        <v>Shoes</v>
      </c>
      <c r="M1663">
        <v>1</v>
      </c>
      <c r="N1663" s="9">
        <v>146.65555555555557</v>
      </c>
      <c r="O1663" s="9">
        <f>Sales_Data17[[#This Row],[Order Quantity]]*Sales_Data17[[#This Row],[Unit Price]]</f>
        <v>146.65555555555557</v>
      </c>
      <c r="P1663" s="9">
        <v>107.05855555555556</v>
      </c>
      <c r="Q1663" s="9">
        <f>Sales_Data17[[#This Row],[Line Total]]-(Sales_Data17[[#This Row],[Total Unit Cost]]*Sales_Data17[[#This Row],[Order Quantity]])</f>
        <v>39.597000000000008</v>
      </c>
      <c r="R1663" s="1" t="str">
        <f>TEXT(Sales_Data17[[#This Row],[OrderDate]],"MMM")</f>
        <v>Jan</v>
      </c>
      <c r="S1663" s="1" t="str">
        <f t="shared" si="25"/>
        <v>2013</v>
      </c>
    </row>
    <row r="1664" spans="1:19">
      <c r="A1664" t="s">
        <v>1687</v>
      </c>
      <c r="B1664" s="2">
        <v>41284</v>
      </c>
      <c r="C1664" s="2" t="str">
        <f>VLOOKUP(Sales_Data17[[#This Row],[Customer Name Index]],Customer_Data[#All],2,0)</f>
        <v>Procter Corp</v>
      </c>
      <c r="D1664">
        <v>5</v>
      </c>
      <c r="E1664" t="s">
        <v>4</v>
      </c>
      <c r="F1664" t="s">
        <v>8168</v>
      </c>
      <c r="G1664" t="s">
        <v>8027</v>
      </c>
      <c r="H1664" t="str">
        <f>VLOOKUP(Sales_Data17[[#This Row],[Delivery Region Index]],Regions_Table[#All],2,0)</f>
        <v>New South Wales</v>
      </c>
      <c r="I1664" t="str">
        <f>VLOOKUP(Sales_Data17[[#This Row],[Delivery Region Index]],Regions_Table[#All],3,0)</f>
        <v>Lake Macquarie</v>
      </c>
      <c r="J1664">
        <v>13</v>
      </c>
      <c r="K1664">
        <v>2</v>
      </c>
      <c r="L1664" t="str">
        <f>VLOOKUP(Sales_Data17[[#This Row],[Product Description Index]],Products_Data[#All],2,0)</f>
        <v>Pants</v>
      </c>
      <c r="M1664">
        <v>2</v>
      </c>
      <c r="N1664" s="9">
        <v>197.27777777777777</v>
      </c>
      <c r="O1664" s="9">
        <f>Sales_Data17[[#This Row],[Order Quantity]]*Sales_Data17[[#This Row],[Unit Price]]</f>
        <v>394.55555555555554</v>
      </c>
      <c r="P1664" s="9">
        <v>118.36666666666666</v>
      </c>
      <c r="Q1664" s="9">
        <f>Sales_Data17[[#This Row],[Line Total]]-(Sales_Data17[[#This Row],[Total Unit Cost]]*Sales_Data17[[#This Row],[Order Quantity]])</f>
        <v>157.82222222222222</v>
      </c>
      <c r="R1664" s="1" t="str">
        <f>TEXT(Sales_Data17[[#This Row],[OrderDate]],"MMM")</f>
        <v>Jan</v>
      </c>
      <c r="S1664" s="1" t="str">
        <f t="shared" si="25"/>
        <v>2013</v>
      </c>
    </row>
    <row r="1665" spans="1:19">
      <c r="A1665" t="s">
        <v>1688</v>
      </c>
      <c r="B1665" s="2">
        <v>41284</v>
      </c>
      <c r="C1665" s="2" t="str">
        <f>VLOOKUP(Sales_Data17[[#This Row],[Customer Name Index]],Customer_Data[#All],2,0)</f>
        <v>Elorac, Corp</v>
      </c>
      <c r="D1665">
        <v>3</v>
      </c>
      <c r="E1665" t="s">
        <v>4</v>
      </c>
      <c r="F1665" t="s">
        <v>8168</v>
      </c>
      <c r="G1665" t="s">
        <v>8027</v>
      </c>
      <c r="H1665" t="str">
        <f>VLOOKUP(Sales_Data17[[#This Row],[Delivery Region Index]],Regions_Table[#All],2,0)</f>
        <v>New South Wales</v>
      </c>
      <c r="I1665" t="str">
        <f>VLOOKUP(Sales_Data17[[#This Row],[Delivery Region Index]],Regions_Table[#All],3,0)</f>
        <v>Coffs Harbour</v>
      </c>
      <c r="J1665">
        <v>7</v>
      </c>
      <c r="K1665">
        <v>1</v>
      </c>
      <c r="L1665" t="str">
        <f>VLOOKUP(Sales_Data17[[#This Row],[Product Description Index]],Products_Data[#All],2,0)</f>
        <v>Shirts</v>
      </c>
      <c r="M1665">
        <v>6</v>
      </c>
      <c r="N1665" s="9">
        <v>20.844444444444445</v>
      </c>
      <c r="O1665" s="9">
        <f>Sales_Data17[[#This Row],[Order Quantity]]*Sales_Data17[[#This Row],[Unit Price]]</f>
        <v>125.06666666666666</v>
      </c>
      <c r="P1665" s="9">
        <v>14.382666666666665</v>
      </c>
      <c r="Q1665" s="9">
        <f>Sales_Data17[[#This Row],[Line Total]]-(Sales_Data17[[#This Row],[Total Unit Cost]]*Sales_Data17[[#This Row],[Order Quantity]])</f>
        <v>38.770666666666671</v>
      </c>
      <c r="R1665" s="1" t="str">
        <f>TEXT(Sales_Data17[[#This Row],[OrderDate]],"MMM")</f>
        <v>Jan</v>
      </c>
      <c r="S1665" s="1" t="str">
        <f t="shared" si="25"/>
        <v>2013</v>
      </c>
    </row>
    <row r="1666" spans="1:19">
      <c r="A1666" t="s">
        <v>1689</v>
      </c>
      <c r="B1666" s="2">
        <v>41284</v>
      </c>
      <c r="C1666" s="2" t="str">
        <f>VLOOKUP(Sales_Data17[[#This Row],[Customer Name Index]],Customer_Data[#All],2,0)</f>
        <v>21st Ltd</v>
      </c>
      <c r="D1666">
        <v>10</v>
      </c>
      <c r="E1666" t="s">
        <v>3</v>
      </c>
      <c r="F1666" t="s">
        <v>8168</v>
      </c>
      <c r="G1666" t="s">
        <v>8026</v>
      </c>
      <c r="H1666" t="str">
        <f>VLOOKUP(Sales_Data17[[#This Row],[Delivery Region Index]],Regions_Table[#All],2,0)</f>
        <v>Queensland</v>
      </c>
      <c r="I1666" t="str">
        <f>VLOOKUP(Sales_Data17[[#This Row],[Delivery Region Index]],Regions_Table[#All],3,0)</f>
        <v>Cairns</v>
      </c>
      <c r="J1666">
        <v>28</v>
      </c>
      <c r="K1666">
        <v>4</v>
      </c>
      <c r="L1666" t="str">
        <f>VLOOKUP(Sales_Data17[[#This Row],[Product Description Index]],Products_Data[#All],2,0)</f>
        <v>Jeans</v>
      </c>
      <c r="M1666">
        <v>8</v>
      </c>
      <c r="N1666" s="9">
        <v>126.55555555555556</v>
      </c>
      <c r="O1666" s="9">
        <f>Sales_Data17[[#This Row],[Order Quantity]]*Sales_Data17[[#This Row],[Unit Price]]</f>
        <v>1012.4444444444445</v>
      </c>
      <c r="P1666" s="9">
        <v>99.978888888888889</v>
      </c>
      <c r="Q1666" s="9">
        <f>Sales_Data17[[#This Row],[Line Total]]-(Sales_Data17[[#This Row],[Total Unit Cost]]*Sales_Data17[[#This Row],[Order Quantity]])</f>
        <v>212.61333333333334</v>
      </c>
      <c r="R1666" s="1" t="str">
        <f>TEXT(Sales_Data17[[#This Row],[OrderDate]],"MMM")</f>
        <v>Jan</v>
      </c>
      <c r="S1666" s="1" t="str">
        <f t="shared" ref="S1666:S1729" si="26">TEXT(B1666,"YYY")</f>
        <v>2013</v>
      </c>
    </row>
    <row r="1667" spans="1:19">
      <c r="A1667" t="s">
        <v>1690</v>
      </c>
      <c r="B1667" s="2">
        <v>41284</v>
      </c>
      <c r="C1667" s="2" t="str">
        <f>VLOOKUP(Sales_Data17[[#This Row],[Customer Name Index]],Customer_Data[#All],2,0)</f>
        <v>Elorac, Corp</v>
      </c>
      <c r="D1667">
        <v>3</v>
      </c>
      <c r="E1667" t="s">
        <v>2</v>
      </c>
      <c r="F1667" t="s">
        <v>8168</v>
      </c>
      <c r="G1667" t="s">
        <v>8027</v>
      </c>
      <c r="H1667" t="str">
        <f>VLOOKUP(Sales_Data17[[#This Row],[Delivery Region Index]],Regions_Table[#All],2,0)</f>
        <v>New South Wales</v>
      </c>
      <c r="I1667" t="str">
        <f>VLOOKUP(Sales_Data17[[#This Row],[Delivery Region Index]],Regions_Table[#All],3,0)</f>
        <v>Dubbo</v>
      </c>
      <c r="J1667">
        <v>8</v>
      </c>
      <c r="K1667">
        <v>1</v>
      </c>
      <c r="L1667" t="str">
        <f>VLOOKUP(Sales_Data17[[#This Row],[Product Description Index]],Products_Data[#All],2,0)</f>
        <v>Shirts</v>
      </c>
      <c r="M1667">
        <v>3</v>
      </c>
      <c r="N1667" s="9">
        <v>111.66666666666667</v>
      </c>
      <c r="O1667" s="9">
        <f>Sales_Data17[[#This Row],[Order Quantity]]*Sales_Data17[[#This Row],[Unit Price]]</f>
        <v>335</v>
      </c>
      <c r="P1667" s="9">
        <v>91.566666666666663</v>
      </c>
      <c r="Q1667" s="9">
        <f>Sales_Data17[[#This Row],[Line Total]]-(Sales_Data17[[#This Row],[Total Unit Cost]]*Sales_Data17[[#This Row],[Order Quantity]])</f>
        <v>60.300000000000011</v>
      </c>
      <c r="R1667" s="1" t="str">
        <f>TEXT(Sales_Data17[[#This Row],[OrderDate]],"MMM")</f>
        <v>Jan</v>
      </c>
      <c r="S1667" s="1" t="str">
        <f t="shared" si="26"/>
        <v>2013</v>
      </c>
    </row>
    <row r="1668" spans="1:19">
      <c r="A1668" t="s">
        <v>1691</v>
      </c>
      <c r="B1668" s="2">
        <v>41285</v>
      </c>
      <c r="C1668" s="2" t="str">
        <f>VLOOKUP(Sales_Data17[[#This Row],[Customer Name Index]],Customer_Data[#All],2,0)</f>
        <v>ETUDE Ltd</v>
      </c>
      <c r="D1668">
        <v>4</v>
      </c>
      <c r="E1668" t="s">
        <v>2</v>
      </c>
      <c r="F1668" t="s">
        <v>8168</v>
      </c>
      <c r="G1668" t="s">
        <v>8027</v>
      </c>
      <c r="H1668" t="str">
        <f>VLOOKUP(Sales_Data17[[#This Row],[Delivery Region Index]],Regions_Table[#All],2,0)</f>
        <v>New South Wales</v>
      </c>
      <c r="I1668" t="str">
        <f>VLOOKUP(Sales_Data17[[#This Row],[Delivery Region Index]],Regions_Table[#All],3,0)</f>
        <v>Goulburn</v>
      </c>
      <c r="J1668">
        <v>10</v>
      </c>
      <c r="K1668">
        <v>2</v>
      </c>
      <c r="L1668" t="str">
        <f>VLOOKUP(Sales_Data17[[#This Row],[Product Description Index]],Products_Data[#All],2,0)</f>
        <v>Pants</v>
      </c>
      <c r="M1668">
        <v>3</v>
      </c>
      <c r="N1668" s="9">
        <v>265.02222222222224</v>
      </c>
      <c r="O1668" s="9">
        <f>Sales_Data17[[#This Row],[Order Quantity]]*Sales_Data17[[#This Row],[Unit Price]]</f>
        <v>795.06666666666672</v>
      </c>
      <c r="P1668" s="9">
        <v>121.91022222222225</v>
      </c>
      <c r="Q1668" s="9">
        <f>Sales_Data17[[#This Row],[Line Total]]-(Sales_Data17[[#This Row],[Total Unit Cost]]*Sales_Data17[[#This Row],[Order Quantity]])</f>
        <v>429.33600000000001</v>
      </c>
      <c r="R1668" s="1" t="str">
        <f>TEXT(Sales_Data17[[#This Row],[OrderDate]],"MMM")</f>
        <v>Jan</v>
      </c>
      <c r="S1668" s="1" t="str">
        <f t="shared" si="26"/>
        <v>2013</v>
      </c>
    </row>
    <row r="1669" spans="1:19">
      <c r="A1669" t="s">
        <v>1692</v>
      </c>
      <c r="B1669" s="2">
        <v>41285</v>
      </c>
      <c r="C1669" s="2" t="str">
        <f>VLOOKUP(Sales_Data17[[#This Row],[Customer Name Index]],Customer_Data[#All],2,0)</f>
        <v>21st Ltd</v>
      </c>
      <c r="D1669">
        <v>10</v>
      </c>
      <c r="E1669" t="s">
        <v>3</v>
      </c>
      <c r="F1669" t="s">
        <v>8168</v>
      </c>
      <c r="G1669" t="s">
        <v>8026</v>
      </c>
      <c r="H1669" t="str">
        <f>VLOOKUP(Sales_Data17[[#This Row],[Delivery Region Index]],Regions_Table[#All],2,0)</f>
        <v>Queensland</v>
      </c>
      <c r="I1669" t="str">
        <f>VLOOKUP(Sales_Data17[[#This Row],[Delivery Region Index]],Regions_Table[#All],3,0)</f>
        <v>Charters Towers</v>
      </c>
      <c r="J1669">
        <v>29</v>
      </c>
      <c r="K1669">
        <v>4</v>
      </c>
      <c r="L1669" t="str">
        <f>VLOOKUP(Sales_Data17[[#This Row],[Product Description Index]],Products_Data[#All],2,0)</f>
        <v>Jeans</v>
      </c>
      <c r="M1669">
        <v>3</v>
      </c>
      <c r="N1669" s="9">
        <v>120.60000000000001</v>
      </c>
      <c r="O1669" s="9">
        <f>Sales_Data17[[#This Row],[Order Quantity]]*Sales_Data17[[#This Row],[Unit Price]]</f>
        <v>361.8</v>
      </c>
      <c r="P1669" s="9">
        <v>101.304</v>
      </c>
      <c r="Q1669" s="9">
        <f>Sales_Data17[[#This Row],[Line Total]]-(Sales_Data17[[#This Row],[Total Unit Cost]]*Sales_Data17[[#This Row],[Order Quantity]])</f>
        <v>57.887999999999977</v>
      </c>
      <c r="R1669" s="1" t="str">
        <f>TEXT(Sales_Data17[[#This Row],[OrderDate]],"MMM")</f>
        <v>Jan</v>
      </c>
      <c r="S1669" s="1" t="str">
        <f t="shared" si="26"/>
        <v>2013</v>
      </c>
    </row>
    <row r="1670" spans="1:19">
      <c r="A1670" t="s">
        <v>1693</v>
      </c>
      <c r="B1670" s="2">
        <v>41285</v>
      </c>
      <c r="C1670" s="2" t="str">
        <f>VLOOKUP(Sales_Data17[[#This Row],[Customer Name Index]],Customer_Data[#All],2,0)</f>
        <v>Pure Group</v>
      </c>
      <c r="D1670">
        <v>17</v>
      </c>
      <c r="E1670" t="s">
        <v>2</v>
      </c>
      <c r="F1670" t="s">
        <v>8168</v>
      </c>
      <c r="G1670" t="s">
        <v>8025</v>
      </c>
      <c r="H1670" t="str">
        <f>VLOOKUP(Sales_Data17[[#This Row],[Delivery Region Index]],Regions_Table[#All],2,0)</f>
        <v>Victoria</v>
      </c>
      <c r="I1670" t="str">
        <f>VLOOKUP(Sales_Data17[[#This Row],[Delivery Region Index]],Regions_Table[#All],3,0)</f>
        <v>Ballarat</v>
      </c>
      <c r="J1670">
        <v>49</v>
      </c>
      <c r="K1670">
        <v>7</v>
      </c>
      <c r="L1670" t="str">
        <f>VLOOKUP(Sales_Data17[[#This Row],[Product Description Index]],Products_Data[#All],2,0)</f>
        <v>Dress Shirts</v>
      </c>
      <c r="M1670">
        <v>9</v>
      </c>
      <c r="N1670" s="9">
        <v>201</v>
      </c>
      <c r="O1670" s="9">
        <f>Sales_Data17[[#This Row],[Order Quantity]]*Sales_Data17[[#This Row],[Unit Price]]</f>
        <v>1809</v>
      </c>
      <c r="P1670" s="9">
        <v>168.84</v>
      </c>
      <c r="Q1670" s="9">
        <f>Sales_Data17[[#This Row],[Line Total]]-(Sales_Data17[[#This Row],[Total Unit Cost]]*Sales_Data17[[#This Row],[Order Quantity]])</f>
        <v>289.44000000000005</v>
      </c>
      <c r="R1670" s="1" t="str">
        <f>TEXT(Sales_Data17[[#This Row],[OrderDate]],"MMM")</f>
        <v>Jan</v>
      </c>
      <c r="S1670" s="1" t="str">
        <f t="shared" si="26"/>
        <v>2013</v>
      </c>
    </row>
    <row r="1671" spans="1:19">
      <c r="A1671" t="s">
        <v>1694</v>
      </c>
      <c r="B1671" s="2">
        <v>41285</v>
      </c>
      <c r="C1671" s="2" t="str">
        <f>VLOOKUP(Sales_Data17[[#This Row],[Customer Name Index]],Customer_Data[#All],2,0)</f>
        <v xml:space="preserve">Linde </v>
      </c>
      <c r="D1671">
        <v>14</v>
      </c>
      <c r="E1671" t="s">
        <v>3</v>
      </c>
      <c r="F1671" t="s">
        <v>8168</v>
      </c>
      <c r="G1671" t="s">
        <v>8026</v>
      </c>
      <c r="H1671" t="str">
        <f>VLOOKUP(Sales_Data17[[#This Row],[Delivery Region Index]],Regions_Table[#All],2,0)</f>
        <v>Queensland</v>
      </c>
      <c r="I1671" t="str">
        <f>VLOOKUP(Sales_Data17[[#This Row],[Delivery Region Index]],Regions_Table[#All],3,0)</f>
        <v>Redcliffe</v>
      </c>
      <c r="J1671">
        <v>40</v>
      </c>
      <c r="K1671">
        <v>6</v>
      </c>
      <c r="L1671" t="str">
        <f>VLOOKUP(Sales_Data17[[#This Row],[Product Description Index]],Products_Data[#All],2,0)</f>
        <v>Socks</v>
      </c>
      <c r="M1671">
        <v>8</v>
      </c>
      <c r="N1671" s="9">
        <v>99.75555555555556</v>
      </c>
      <c r="O1671" s="9">
        <f>Sales_Data17[[#This Row],[Order Quantity]]*Sales_Data17[[#This Row],[Unit Price]]</f>
        <v>798.04444444444448</v>
      </c>
      <c r="P1671" s="9">
        <v>71.824000000000012</v>
      </c>
      <c r="Q1671" s="9">
        <f>Sales_Data17[[#This Row],[Line Total]]-(Sales_Data17[[#This Row],[Total Unit Cost]]*Sales_Data17[[#This Row],[Order Quantity]])</f>
        <v>223.45244444444438</v>
      </c>
      <c r="R1671" s="1" t="str">
        <f>TEXT(Sales_Data17[[#This Row],[OrderDate]],"MMM")</f>
        <v>Jan</v>
      </c>
      <c r="S1671" s="1" t="str">
        <f t="shared" si="26"/>
        <v>2013</v>
      </c>
    </row>
    <row r="1672" spans="1:19">
      <c r="A1672" t="s">
        <v>1695</v>
      </c>
      <c r="B1672" s="2">
        <v>41285</v>
      </c>
      <c r="C1672" s="2" t="str">
        <f>VLOOKUP(Sales_Data17[[#This Row],[Customer Name Index]],Customer_Data[#All],2,0)</f>
        <v>3LAB, Ltd</v>
      </c>
      <c r="D1672">
        <v>16</v>
      </c>
      <c r="E1672" t="s">
        <v>4</v>
      </c>
      <c r="F1672" t="s">
        <v>8168</v>
      </c>
      <c r="G1672" t="s">
        <v>8025</v>
      </c>
      <c r="H1672" t="str">
        <f>VLOOKUP(Sales_Data17[[#This Row],[Delivery Region Index]],Regions_Table[#All],2,0)</f>
        <v>Queensland</v>
      </c>
      <c r="I1672" t="str">
        <f>VLOOKUP(Sales_Data17[[#This Row],[Delivery Region Index]],Regions_Table[#All],3,0)</f>
        <v>Townsville</v>
      </c>
      <c r="J1672">
        <v>45</v>
      </c>
      <c r="K1672">
        <v>7</v>
      </c>
      <c r="L1672" t="str">
        <f>VLOOKUP(Sales_Data17[[#This Row],[Product Description Index]],Products_Data[#All],2,0)</f>
        <v>Dress Shirts</v>
      </c>
      <c r="M1672">
        <v>9</v>
      </c>
      <c r="N1672" s="9">
        <v>138.46666666666667</v>
      </c>
      <c r="O1672" s="9">
        <f>Sales_Data17[[#This Row],[Order Quantity]]*Sales_Data17[[#This Row],[Unit Price]]</f>
        <v>1246.2</v>
      </c>
      <c r="P1672" s="9">
        <v>94.157333333333341</v>
      </c>
      <c r="Q1672" s="9">
        <f>Sales_Data17[[#This Row],[Line Total]]-(Sales_Data17[[#This Row],[Total Unit Cost]]*Sales_Data17[[#This Row],[Order Quantity]])</f>
        <v>398.78399999999999</v>
      </c>
      <c r="R1672" s="1" t="str">
        <f>TEXT(Sales_Data17[[#This Row],[OrderDate]],"MMM")</f>
        <v>Jan</v>
      </c>
      <c r="S1672" s="1" t="str">
        <f t="shared" si="26"/>
        <v>2013</v>
      </c>
    </row>
    <row r="1673" spans="1:19">
      <c r="A1673" t="s">
        <v>1696</v>
      </c>
      <c r="B1673" s="2">
        <v>41285</v>
      </c>
      <c r="C1673" s="2" t="str">
        <f>VLOOKUP(Sales_Data17[[#This Row],[Customer Name Index]],Customer_Data[#All],2,0)</f>
        <v xml:space="preserve">WakeFern </v>
      </c>
      <c r="D1673">
        <v>2</v>
      </c>
      <c r="E1673" t="s">
        <v>4</v>
      </c>
      <c r="F1673" t="s">
        <v>8168</v>
      </c>
      <c r="G1673" t="s">
        <v>8027</v>
      </c>
      <c r="H1673" t="str">
        <f>VLOOKUP(Sales_Data17[[#This Row],[Delivery Region Index]],Regions_Table[#All],2,0)</f>
        <v>New South Wales</v>
      </c>
      <c r="I1673" t="str">
        <f>VLOOKUP(Sales_Data17[[#This Row],[Delivery Region Index]],Regions_Table[#All],3,0)</f>
        <v>Bathurst</v>
      </c>
      <c r="J1673">
        <v>4</v>
      </c>
      <c r="K1673">
        <v>1</v>
      </c>
      <c r="L1673" t="str">
        <f>VLOOKUP(Sales_Data17[[#This Row],[Product Description Index]],Products_Data[#All],2,0)</f>
        <v>Shirts</v>
      </c>
      <c r="M1673">
        <v>6</v>
      </c>
      <c r="N1673" s="9">
        <v>124.32222222222224</v>
      </c>
      <c r="O1673" s="9">
        <f>Sales_Data17[[#This Row],[Order Quantity]]*Sales_Data17[[#This Row],[Unit Price]]</f>
        <v>745.93333333333339</v>
      </c>
      <c r="P1673" s="9">
        <v>55.945000000000007</v>
      </c>
      <c r="Q1673" s="9">
        <f>Sales_Data17[[#This Row],[Line Total]]-(Sales_Data17[[#This Row],[Total Unit Cost]]*Sales_Data17[[#This Row],[Order Quantity]])</f>
        <v>410.26333333333332</v>
      </c>
      <c r="R1673" s="1" t="str">
        <f>TEXT(Sales_Data17[[#This Row],[OrderDate]],"MMM")</f>
        <v>Jan</v>
      </c>
      <c r="S1673" s="1" t="str">
        <f t="shared" si="26"/>
        <v>2013</v>
      </c>
    </row>
    <row r="1674" spans="1:19">
      <c r="A1674" t="s">
        <v>1697</v>
      </c>
      <c r="B1674" s="2">
        <v>41286</v>
      </c>
      <c r="C1674" s="2" t="str">
        <f>VLOOKUP(Sales_Data17[[#This Row],[Customer Name Index]],Customer_Data[#All],2,0)</f>
        <v>Procter Corp</v>
      </c>
      <c r="D1674">
        <v>5</v>
      </c>
      <c r="E1674" t="s">
        <v>3</v>
      </c>
      <c r="F1674" t="s">
        <v>8168</v>
      </c>
      <c r="G1674" t="s">
        <v>8027</v>
      </c>
      <c r="H1674" t="str">
        <f>VLOOKUP(Sales_Data17[[#This Row],[Delivery Region Index]],Regions_Table[#All],2,0)</f>
        <v>New South Wales</v>
      </c>
      <c r="I1674" t="str">
        <f>VLOOKUP(Sales_Data17[[#This Row],[Delivery Region Index]],Regions_Table[#All],3,0)</f>
        <v>Lismore</v>
      </c>
      <c r="J1674">
        <v>14</v>
      </c>
      <c r="K1674">
        <v>2</v>
      </c>
      <c r="L1674" t="str">
        <f>VLOOKUP(Sales_Data17[[#This Row],[Product Description Index]],Products_Data[#All],2,0)</f>
        <v>Pants</v>
      </c>
      <c r="M1674">
        <v>7</v>
      </c>
      <c r="N1674" s="9">
        <v>113.15555555555555</v>
      </c>
      <c r="O1674" s="9">
        <f>Sales_Data17[[#This Row],[Order Quantity]]*Sales_Data17[[#This Row],[Unit Price]]</f>
        <v>792.08888888888885</v>
      </c>
      <c r="P1674" s="9">
        <v>92.787555555555556</v>
      </c>
      <c r="Q1674" s="9">
        <f>Sales_Data17[[#This Row],[Line Total]]-(Sales_Data17[[#This Row],[Total Unit Cost]]*Sales_Data17[[#This Row],[Order Quantity]])</f>
        <v>142.57599999999991</v>
      </c>
      <c r="R1674" s="1" t="str">
        <f>TEXT(Sales_Data17[[#This Row],[OrderDate]],"MMM")</f>
        <v>Jan</v>
      </c>
      <c r="S1674" s="1" t="str">
        <f t="shared" si="26"/>
        <v>2013</v>
      </c>
    </row>
    <row r="1675" spans="1:19">
      <c r="A1675" t="s">
        <v>1698</v>
      </c>
      <c r="B1675" s="2">
        <v>41286</v>
      </c>
      <c r="C1675" s="2" t="str">
        <f>VLOOKUP(Sales_Data17[[#This Row],[Customer Name Index]],Customer_Data[#All],2,0)</f>
        <v xml:space="preserve">Medline </v>
      </c>
      <c r="D1675">
        <v>12</v>
      </c>
      <c r="E1675" t="s">
        <v>4</v>
      </c>
      <c r="F1675" t="s">
        <v>8168</v>
      </c>
      <c r="G1675" t="s">
        <v>8026</v>
      </c>
      <c r="H1675" t="str">
        <f>VLOOKUP(Sales_Data17[[#This Row],[Delivery Region Index]],Regions_Table[#All],2,0)</f>
        <v>Queensland</v>
      </c>
      <c r="I1675" t="str">
        <f>VLOOKUP(Sales_Data17[[#This Row],[Delivery Region Index]],Regions_Table[#All],3,0)</f>
        <v>Logan City</v>
      </c>
      <c r="J1675">
        <v>35</v>
      </c>
      <c r="K1675">
        <v>5</v>
      </c>
      <c r="L1675" t="str">
        <f>VLOOKUP(Sales_Data17[[#This Row],[Product Description Index]],Products_Data[#All],2,0)</f>
        <v>Hats</v>
      </c>
      <c r="M1675">
        <v>9</v>
      </c>
      <c r="N1675" s="9">
        <v>567.26666666666677</v>
      </c>
      <c r="O1675" s="9">
        <f>Sales_Data17[[#This Row],[Order Quantity]]*Sales_Data17[[#This Row],[Unit Price]]</f>
        <v>5105.4000000000005</v>
      </c>
      <c r="P1675" s="9">
        <v>442.46800000000007</v>
      </c>
      <c r="Q1675" s="9">
        <f>Sales_Data17[[#This Row],[Line Total]]-(Sales_Data17[[#This Row],[Total Unit Cost]]*Sales_Data17[[#This Row],[Order Quantity]])</f>
        <v>1123.1880000000001</v>
      </c>
      <c r="R1675" s="1" t="str">
        <f>TEXT(Sales_Data17[[#This Row],[OrderDate]],"MMM")</f>
        <v>Jan</v>
      </c>
      <c r="S1675" s="1" t="str">
        <f t="shared" si="26"/>
        <v>2013</v>
      </c>
    </row>
    <row r="1676" spans="1:19">
      <c r="A1676" t="s">
        <v>1699</v>
      </c>
      <c r="B1676" s="2">
        <v>41286</v>
      </c>
      <c r="C1676" s="2" t="str">
        <f>VLOOKUP(Sales_Data17[[#This Row],[Customer Name Index]],Customer_Data[#All],2,0)</f>
        <v>Pacific Ltd</v>
      </c>
      <c r="D1676">
        <v>20</v>
      </c>
      <c r="E1676" t="s">
        <v>4</v>
      </c>
      <c r="F1676" t="s">
        <v>8168</v>
      </c>
      <c r="G1676" t="s">
        <v>8028</v>
      </c>
      <c r="H1676" t="str">
        <f>VLOOKUP(Sales_Data17[[#This Row],[Delivery Region Index]],Regions_Table[#All],2,0)</f>
        <v>Victoria</v>
      </c>
      <c r="I1676" t="str">
        <f>VLOOKUP(Sales_Data17[[#This Row],[Delivery Region Index]],Regions_Table[#All],3,0)</f>
        <v>Wodonga</v>
      </c>
      <c r="J1676">
        <v>58</v>
      </c>
      <c r="K1676">
        <v>8</v>
      </c>
      <c r="L1676" t="str">
        <f>VLOOKUP(Sales_Data17[[#This Row],[Product Description Index]],Products_Data[#All],2,0)</f>
        <v>Shoes</v>
      </c>
      <c r="M1676">
        <v>6</v>
      </c>
      <c r="N1676" s="9">
        <v>128.78888888888889</v>
      </c>
      <c r="O1676" s="9">
        <f>Sales_Data17[[#This Row],[Order Quantity]]*Sales_Data17[[#This Row],[Unit Price]]</f>
        <v>772.73333333333335</v>
      </c>
      <c r="P1676" s="9">
        <v>83.712777777777788</v>
      </c>
      <c r="Q1676" s="9">
        <f>Sales_Data17[[#This Row],[Line Total]]-(Sales_Data17[[#This Row],[Total Unit Cost]]*Sales_Data17[[#This Row],[Order Quantity]])</f>
        <v>270.45666666666659</v>
      </c>
      <c r="R1676" s="1" t="str">
        <f>TEXT(Sales_Data17[[#This Row],[OrderDate]],"MMM")</f>
        <v>Jan</v>
      </c>
      <c r="S1676" s="1" t="str">
        <f t="shared" si="26"/>
        <v>2013</v>
      </c>
    </row>
    <row r="1677" spans="1:19">
      <c r="A1677" t="s">
        <v>1700</v>
      </c>
      <c r="B1677" s="2">
        <v>41287</v>
      </c>
      <c r="C1677" s="2" t="str">
        <f>VLOOKUP(Sales_Data17[[#This Row],[Customer Name Index]],Customer_Data[#All],2,0)</f>
        <v>3LAB, Ltd</v>
      </c>
      <c r="D1677">
        <v>16</v>
      </c>
      <c r="E1677" t="s">
        <v>2</v>
      </c>
      <c r="F1677" t="s">
        <v>8168</v>
      </c>
      <c r="G1677" t="s">
        <v>8025</v>
      </c>
      <c r="H1677" t="str">
        <f>VLOOKUP(Sales_Data17[[#This Row],[Delivery Region Index]],Regions_Table[#All],2,0)</f>
        <v>South Australia</v>
      </c>
      <c r="I1677" t="str">
        <f>VLOOKUP(Sales_Data17[[#This Row],[Delivery Region Index]],Regions_Table[#All],3,0)</f>
        <v>Adelaide</v>
      </c>
      <c r="J1677">
        <v>46</v>
      </c>
      <c r="K1677">
        <v>7</v>
      </c>
      <c r="L1677" t="str">
        <f>VLOOKUP(Sales_Data17[[#This Row],[Product Description Index]],Products_Data[#All],2,0)</f>
        <v>Dress Shirts</v>
      </c>
      <c r="M1677">
        <v>8</v>
      </c>
      <c r="N1677" s="9">
        <v>212.91111111111113</v>
      </c>
      <c r="O1677" s="9">
        <f>Sales_Data17[[#This Row],[Order Quantity]]*Sales_Data17[[#This Row],[Unit Price]]</f>
        <v>1703.288888888889</v>
      </c>
      <c r="P1677" s="9">
        <v>153.29599999999999</v>
      </c>
      <c r="Q1677" s="9">
        <f>Sales_Data17[[#This Row],[Line Total]]-(Sales_Data17[[#This Row],[Total Unit Cost]]*Sales_Data17[[#This Row],[Order Quantity]])</f>
        <v>476.92088888888907</v>
      </c>
      <c r="R1677" s="1" t="str">
        <f>TEXT(Sales_Data17[[#This Row],[OrderDate]],"MMM")</f>
        <v>Jan</v>
      </c>
      <c r="S1677" s="1" t="str">
        <f t="shared" si="26"/>
        <v>2013</v>
      </c>
    </row>
    <row r="1678" spans="1:19">
      <c r="A1678" t="s">
        <v>1701</v>
      </c>
      <c r="B1678" s="2">
        <v>41287</v>
      </c>
      <c r="C1678" s="2" t="str">
        <f>VLOOKUP(Sales_Data17[[#This Row],[Customer Name Index]],Customer_Data[#All],2,0)</f>
        <v>ETUDE Ltd</v>
      </c>
      <c r="D1678">
        <v>4</v>
      </c>
      <c r="E1678" t="s">
        <v>4</v>
      </c>
      <c r="F1678" t="s">
        <v>8168</v>
      </c>
      <c r="G1678" t="s">
        <v>8027</v>
      </c>
      <c r="H1678" t="str">
        <f>VLOOKUP(Sales_Data17[[#This Row],[Delivery Region Index]],Regions_Table[#All],2,0)</f>
        <v>New South Wales</v>
      </c>
      <c r="I1678" t="str">
        <f>VLOOKUP(Sales_Data17[[#This Row],[Delivery Region Index]],Regions_Table[#All],3,0)</f>
        <v>Grafton</v>
      </c>
      <c r="J1678">
        <v>11</v>
      </c>
      <c r="K1678">
        <v>2</v>
      </c>
      <c r="L1678" t="str">
        <f>VLOOKUP(Sales_Data17[[#This Row],[Product Description Index]],Products_Data[#All],2,0)</f>
        <v>Pants</v>
      </c>
      <c r="M1678">
        <v>8</v>
      </c>
      <c r="N1678" s="9">
        <v>27.544444444444444</v>
      </c>
      <c r="O1678" s="9">
        <f>Sales_Data17[[#This Row],[Order Quantity]]*Sales_Data17[[#This Row],[Unit Price]]</f>
        <v>220.35555555555555</v>
      </c>
      <c r="P1678" s="9">
        <v>14.598555555555556</v>
      </c>
      <c r="Q1678" s="9">
        <f>Sales_Data17[[#This Row],[Line Total]]-(Sales_Data17[[#This Row],[Total Unit Cost]]*Sales_Data17[[#This Row],[Order Quantity]])</f>
        <v>103.5671111111111</v>
      </c>
      <c r="R1678" s="1" t="str">
        <f>TEXT(Sales_Data17[[#This Row],[OrderDate]],"MMM")</f>
        <v>Jan</v>
      </c>
      <c r="S1678" s="1" t="str">
        <f t="shared" si="26"/>
        <v>2013</v>
      </c>
    </row>
    <row r="1679" spans="1:19">
      <c r="A1679" t="s">
        <v>1702</v>
      </c>
      <c r="B1679" s="2">
        <v>41287</v>
      </c>
      <c r="C1679" s="2" t="str">
        <f>VLOOKUP(Sales_Data17[[#This Row],[Customer Name Index]],Customer_Data[#All],2,0)</f>
        <v>Ole Group</v>
      </c>
      <c r="D1679">
        <v>13</v>
      </c>
      <c r="E1679" t="s">
        <v>4</v>
      </c>
      <c r="F1679" t="s">
        <v>8168</v>
      </c>
      <c r="G1679" t="s">
        <v>8026</v>
      </c>
      <c r="H1679" t="str">
        <f>VLOOKUP(Sales_Data17[[#This Row],[Delivery Region Index]],Regions_Table[#All],2,0)</f>
        <v>Queensland</v>
      </c>
      <c r="I1679" t="str">
        <f>VLOOKUP(Sales_Data17[[#This Row],[Delivery Region Index]],Regions_Table[#All],3,0)</f>
        <v>Mackay</v>
      </c>
      <c r="J1679">
        <v>36</v>
      </c>
      <c r="K1679">
        <v>5</v>
      </c>
      <c r="L1679" t="str">
        <f>VLOOKUP(Sales_Data17[[#This Row],[Product Description Index]],Products_Data[#All],2,0)</f>
        <v>Hats</v>
      </c>
      <c r="M1679">
        <v>7</v>
      </c>
      <c r="N1679" s="9">
        <v>98.266666666666666</v>
      </c>
      <c r="O1679" s="9">
        <f>Sales_Data17[[#This Row],[Order Quantity]]*Sales_Data17[[#This Row],[Unit Price]]</f>
        <v>687.86666666666667</v>
      </c>
      <c r="P1679" s="9">
        <v>67.804000000000002</v>
      </c>
      <c r="Q1679" s="9">
        <f>Sales_Data17[[#This Row],[Line Total]]-(Sales_Data17[[#This Row],[Total Unit Cost]]*Sales_Data17[[#This Row],[Order Quantity]])</f>
        <v>213.23866666666663</v>
      </c>
      <c r="R1679" s="1" t="str">
        <f>TEXT(Sales_Data17[[#This Row],[OrderDate]],"MMM")</f>
        <v>Jan</v>
      </c>
      <c r="S1679" s="1" t="str">
        <f t="shared" si="26"/>
        <v>2013</v>
      </c>
    </row>
    <row r="1680" spans="1:19">
      <c r="A1680" t="s">
        <v>1703</v>
      </c>
      <c r="B1680" s="2">
        <v>41287</v>
      </c>
      <c r="C1680" s="2" t="str">
        <f>VLOOKUP(Sales_Data17[[#This Row],[Customer Name Index]],Customer_Data[#All],2,0)</f>
        <v xml:space="preserve">Linde </v>
      </c>
      <c r="D1680">
        <v>14</v>
      </c>
      <c r="E1680" t="s">
        <v>4</v>
      </c>
      <c r="F1680" t="s">
        <v>8168</v>
      </c>
      <c r="G1680" t="s">
        <v>8026</v>
      </c>
      <c r="H1680" t="str">
        <f>VLOOKUP(Sales_Data17[[#This Row],[Delivery Region Index]],Regions_Table[#All],2,0)</f>
        <v>Queensland</v>
      </c>
      <c r="I1680" t="str">
        <f>VLOOKUP(Sales_Data17[[#This Row],[Delivery Region Index]],Regions_Table[#All],3,0)</f>
        <v>Nambour</v>
      </c>
      <c r="J1680">
        <v>39</v>
      </c>
      <c r="K1680">
        <v>6</v>
      </c>
      <c r="L1680" t="str">
        <f>VLOOKUP(Sales_Data17[[#This Row],[Product Description Index]],Products_Data[#All],2,0)</f>
        <v>Socks</v>
      </c>
      <c r="M1680">
        <v>9</v>
      </c>
      <c r="N1680" s="9">
        <v>126.55555555555556</v>
      </c>
      <c r="O1680" s="9">
        <f>Sales_Data17[[#This Row],[Order Quantity]]*Sales_Data17[[#This Row],[Unit Price]]</f>
        <v>1139</v>
      </c>
      <c r="P1680" s="9">
        <v>86.057777777777787</v>
      </c>
      <c r="Q1680" s="9">
        <f>Sales_Data17[[#This Row],[Line Total]]-(Sales_Data17[[#This Row],[Total Unit Cost]]*Sales_Data17[[#This Row],[Order Quantity]])</f>
        <v>364.4799999999999</v>
      </c>
      <c r="R1680" s="1" t="str">
        <f>TEXT(Sales_Data17[[#This Row],[OrderDate]],"MMM")</f>
        <v>Jan</v>
      </c>
      <c r="S1680" s="1" t="str">
        <f t="shared" si="26"/>
        <v>2013</v>
      </c>
    </row>
    <row r="1681" spans="1:19">
      <c r="A1681" t="s">
        <v>1704</v>
      </c>
      <c r="B1681" s="2">
        <v>41288</v>
      </c>
      <c r="C1681" s="2" t="str">
        <f>VLOOKUP(Sales_Data17[[#This Row],[Customer Name Index]],Customer_Data[#All],2,0)</f>
        <v xml:space="preserve">Qualitest </v>
      </c>
      <c r="D1681">
        <v>19</v>
      </c>
      <c r="E1681" t="s">
        <v>4</v>
      </c>
      <c r="F1681" t="s">
        <v>8168</v>
      </c>
      <c r="G1681" t="s">
        <v>8028</v>
      </c>
      <c r="H1681" t="str">
        <f>VLOOKUP(Sales_Data17[[#This Row],[Delivery Region Index]],Regions_Table[#All],2,0)</f>
        <v>Victoria</v>
      </c>
      <c r="I1681" t="str">
        <f>VLOOKUP(Sales_Data17[[#This Row],[Delivery Region Index]],Regions_Table[#All],3,0)</f>
        <v>Shepparton</v>
      </c>
      <c r="J1681">
        <v>54</v>
      </c>
      <c r="K1681">
        <v>8</v>
      </c>
      <c r="L1681" t="str">
        <f>VLOOKUP(Sales_Data17[[#This Row],[Product Description Index]],Products_Data[#All],2,0)</f>
        <v>Shoes</v>
      </c>
      <c r="M1681">
        <v>6</v>
      </c>
      <c r="N1681" s="9">
        <v>19.355555555555558</v>
      </c>
      <c r="O1681" s="9">
        <f>Sales_Data17[[#This Row],[Order Quantity]]*Sales_Data17[[#This Row],[Unit Price]]</f>
        <v>116.13333333333335</v>
      </c>
      <c r="P1681" s="9">
        <v>9.4842222222222219</v>
      </c>
      <c r="Q1681" s="9">
        <f>Sales_Data17[[#This Row],[Line Total]]-(Sales_Data17[[#This Row],[Total Unit Cost]]*Sales_Data17[[#This Row],[Order Quantity]])</f>
        <v>59.228000000000023</v>
      </c>
      <c r="R1681" s="1" t="str">
        <f>TEXT(Sales_Data17[[#This Row],[OrderDate]],"MMM")</f>
        <v>Jan</v>
      </c>
      <c r="S1681" s="1" t="str">
        <f t="shared" si="26"/>
        <v>2013</v>
      </c>
    </row>
    <row r="1682" spans="1:19">
      <c r="A1682" t="s">
        <v>1705</v>
      </c>
      <c r="B1682" s="2">
        <v>41289</v>
      </c>
      <c r="C1682" s="2" t="str">
        <f>VLOOKUP(Sales_Data17[[#This Row],[Customer Name Index]],Customer_Data[#All],2,0)</f>
        <v>Apollo Ltd</v>
      </c>
      <c r="D1682">
        <v>11</v>
      </c>
      <c r="E1682" t="s">
        <v>2</v>
      </c>
      <c r="F1682" t="s">
        <v>8168</v>
      </c>
      <c r="G1682" t="s">
        <v>8026</v>
      </c>
      <c r="H1682" t="str">
        <f>VLOOKUP(Sales_Data17[[#This Row],[Delivery Region Index]],Regions_Table[#All],2,0)</f>
        <v>Queensland</v>
      </c>
      <c r="I1682" t="str">
        <f>VLOOKUP(Sales_Data17[[#This Row],[Delivery Region Index]],Regions_Table[#All],3,0)</f>
        <v>Gladstone</v>
      </c>
      <c r="J1682">
        <v>30</v>
      </c>
      <c r="K1682">
        <v>5</v>
      </c>
      <c r="L1682" t="str">
        <f>VLOOKUP(Sales_Data17[[#This Row],[Product Description Index]],Products_Data[#All],2,0)</f>
        <v>Hats</v>
      </c>
      <c r="M1682">
        <v>6</v>
      </c>
      <c r="N1682" s="9">
        <v>105.71111111111111</v>
      </c>
      <c r="O1682" s="9">
        <f>Sales_Data17[[#This Row],[Order Quantity]]*Sales_Data17[[#This Row],[Unit Price]]</f>
        <v>634.26666666666665</v>
      </c>
      <c r="P1682" s="9">
        <v>84.568888888888893</v>
      </c>
      <c r="Q1682" s="9">
        <f>Sales_Data17[[#This Row],[Line Total]]-(Sales_Data17[[#This Row],[Total Unit Cost]]*Sales_Data17[[#This Row],[Order Quantity]])</f>
        <v>126.8533333333333</v>
      </c>
      <c r="R1682" s="1" t="str">
        <f>TEXT(Sales_Data17[[#This Row],[OrderDate]],"MMM")</f>
        <v>Jan</v>
      </c>
      <c r="S1682" s="1" t="str">
        <f t="shared" si="26"/>
        <v>2013</v>
      </c>
    </row>
    <row r="1683" spans="1:19">
      <c r="A1683" t="s">
        <v>1706</v>
      </c>
      <c r="B1683" s="2">
        <v>41290</v>
      </c>
      <c r="C1683" s="2" t="str">
        <f>VLOOKUP(Sales_Data17[[#This Row],[Customer Name Index]],Customer_Data[#All],2,0)</f>
        <v>Apollo Ltd</v>
      </c>
      <c r="D1683">
        <v>11</v>
      </c>
      <c r="E1683" t="s">
        <v>4</v>
      </c>
      <c r="F1683" t="s">
        <v>8168</v>
      </c>
      <c r="G1683" t="s">
        <v>8026</v>
      </c>
      <c r="H1683" t="str">
        <f>VLOOKUP(Sales_Data17[[#This Row],[Delivery Region Index]],Regions_Table[#All],2,0)</f>
        <v>Queensland</v>
      </c>
      <c r="I1683" t="str">
        <f>VLOOKUP(Sales_Data17[[#This Row],[Delivery Region Index]],Regions_Table[#All],3,0)</f>
        <v>Gold Coast</v>
      </c>
      <c r="J1683">
        <v>31</v>
      </c>
      <c r="K1683">
        <v>5</v>
      </c>
      <c r="L1683" t="str">
        <f>VLOOKUP(Sales_Data17[[#This Row],[Product Description Index]],Products_Data[#All],2,0)</f>
        <v>Hats</v>
      </c>
      <c r="M1683">
        <v>7</v>
      </c>
      <c r="N1683" s="9">
        <v>18.611111111111111</v>
      </c>
      <c r="O1683" s="9">
        <f>Sales_Data17[[#This Row],[Order Quantity]]*Sales_Data17[[#This Row],[Unit Price]]</f>
        <v>130.27777777777777</v>
      </c>
      <c r="P1683" s="9">
        <v>13.958333333333334</v>
      </c>
      <c r="Q1683" s="9">
        <f>Sales_Data17[[#This Row],[Line Total]]-(Sales_Data17[[#This Row],[Total Unit Cost]]*Sales_Data17[[#This Row],[Order Quantity]])</f>
        <v>32.569444444444429</v>
      </c>
      <c r="R1683" s="1" t="str">
        <f>TEXT(Sales_Data17[[#This Row],[OrderDate]],"MMM")</f>
        <v>Jan</v>
      </c>
      <c r="S1683" s="1" t="str">
        <f t="shared" si="26"/>
        <v>2013</v>
      </c>
    </row>
    <row r="1684" spans="1:19">
      <c r="A1684" t="s">
        <v>1707</v>
      </c>
      <c r="B1684" s="2">
        <v>41290</v>
      </c>
      <c r="C1684" s="2" t="str">
        <f>VLOOKUP(Sales_Data17[[#This Row],[Customer Name Index]],Customer_Data[#All],2,0)</f>
        <v>Medsep Group</v>
      </c>
      <c r="D1684">
        <v>8</v>
      </c>
      <c r="E1684" t="s">
        <v>4</v>
      </c>
      <c r="F1684" t="s">
        <v>8168</v>
      </c>
      <c r="G1684" t="s">
        <v>8027</v>
      </c>
      <c r="H1684" t="str">
        <f>VLOOKUP(Sales_Data17[[#This Row],[Delivery Region Index]],Regions_Table[#All],2,0)</f>
        <v>New South Wales</v>
      </c>
      <c r="I1684" t="str">
        <f>VLOOKUP(Sales_Data17[[#This Row],[Delivery Region Index]],Regions_Table[#All],3,0)</f>
        <v>Wagga Wagga</v>
      </c>
      <c r="J1684">
        <v>23</v>
      </c>
      <c r="K1684">
        <v>4</v>
      </c>
      <c r="L1684" t="str">
        <f>VLOOKUP(Sales_Data17[[#This Row],[Product Description Index]],Products_Data[#All],2,0)</f>
        <v>Jeans</v>
      </c>
      <c r="M1684">
        <v>7</v>
      </c>
      <c r="N1684" s="9">
        <v>570.98888888888894</v>
      </c>
      <c r="O1684" s="9">
        <f>Sales_Data17[[#This Row],[Order Quantity]]*Sales_Data17[[#This Row],[Unit Price]]</f>
        <v>3996.9222222222224</v>
      </c>
      <c r="P1684" s="9">
        <v>439.6614444444445</v>
      </c>
      <c r="Q1684" s="9">
        <f>Sales_Data17[[#This Row],[Line Total]]-(Sales_Data17[[#This Row],[Total Unit Cost]]*Sales_Data17[[#This Row],[Order Quantity]])</f>
        <v>919.2921111111109</v>
      </c>
      <c r="R1684" s="1" t="str">
        <f>TEXT(Sales_Data17[[#This Row],[OrderDate]],"MMM")</f>
        <v>Jan</v>
      </c>
      <c r="S1684" s="1" t="str">
        <f t="shared" si="26"/>
        <v>2013</v>
      </c>
    </row>
    <row r="1685" spans="1:19">
      <c r="A1685" t="s">
        <v>1708</v>
      </c>
      <c r="B1685" s="2">
        <v>41290</v>
      </c>
      <c r="C1685" s="2" t="str">
        <f>VLOOKUP(Sales_Data17[[#This Row],[Customer Name Index]],Customer_Data[#All],2,0)</f>
        <v>21st Ltd</v>
      </c>
      <c r="D1685">
        <v>10</v>
      </c>
      <c r="E1685" t="s">
        <v>2</v>
      </c>
      <c r="F1685" t="s">
        <v>8168</v>
      </c>
      <c r="G1685" t="s">
        <v>8026</v>
      </c>
      <c r="H1685" t="str">
        <f>VLOOKUP(Sales_Data17[[#This Row],[Delivery Region Index]],Regions_Table[#All],2,0)</f>
        <v>Queensland</v>
      </c>
      <c r="I1685" t="str">
        <f>VLOOKUP(Sales_Data17[[#This Row],[Delivery Region Index]],Regions_Table[#All],3,0)</f>
        <v>Charters Towers</v>
      </c>
      <c r="J1685">
        <v>29</v>
      </c>
      <c r="K1685">
        <v>4</v>
      </c>
      <c r="L1685" t="str">
        <f>VLOOKUP(Sales_Data17[[#This Row],[Product Description Index]],Products_Data[#All],2,0)</f>
        <v>Jeans</v>
      </c>
      <c r="M1685">
        <v>9</v>
      </c>
      <c r="N1685" s="9">
        <v>23.822222222222223</v>
      </c>
      <c r="O1685" s="9">
        <f>Sales_Data17[[#This Row],[Order Quantity]]*Sales_Data17[[#This Row],[Unit Price]]</f>
        <v>214.4</v>
      </c>
      <c r="P1685" s="9">
        <v>12.149333333333335</v>
      </c>
      <c r="Q1685" s="9">
        <f>Sales_Data17[[#This Row],[Line Total]]-(Sales_Data17[[#This Row],[Total Unit Cost]]*Sales_Data17[[#This Row],[Order Quantity]])</f>
        <v>105.056</v>
      </c>
      <c r="R1685" s="1" t="str">
        <f>TEXT(Sales_Data17[[#This Row],[OrderDate]],"MMM")</f>
        <v>Jan</v>
      </c>
      <c r="S1685" s="1" t="str">
        <f t="shared" si="26"/>
        <v>2013</v>
      </c>
    </row>
    <row r="1686" spans="1:19">
      <c r="A1686" t="s">
        <v>1709</v>
      </c>
      <c r="B1686" s="2">
        <v>41290</v>
      </c>
      <c r="C1686" s="2" t="str">
        <f>VLOOKUP(Sales_Data17[[#This Row],[Customer Name Index]],Customer_Data[#All],2,0)</f>
        <v>Pure Group</v>
      </c>
      <c r="D1686">
        <v>17</v>
      </c>
      <c r="E1686" t="s">
        <v>3</v>
      </c>
      <c r="F1686" t="s">
        <v>8168</v>
      </c>
      <c r="G1686" t="s">
        <v>8025</v>
      </c>
      <c r="H1686" t="str">
        <f>VLOOKUP(Sales_Data17[[#This Row],[Delivery Region Index]],Regions_Table[#All],2,0)</f>
        <v>Victoria</v>
      </c>
      <c r="I1686" t="str">
        <f>VLOOKUP(Sales_Data17[[#This Row],[Delivery Region Index]],Regions_Table[#All],3,0)</f>
        <v>Benalla</v>
      </c>
      <c r="J1686">
        <v>48</v>
      </c>
      <c r="K1686">
        <v>7</v>
      </c>
      <c r="L1686" t="str">
        <f>VLOOKUP(Sales_Data17[[#This Row],[Product Description Index]],Products_Data[#All],2,0)</f>
        <v>Dress Shirts</v>
      </c>
      <c r="M1686">
        <v>3</v>
      </c>
      <c r="N1686" s="9">
        <v>112.41111111111111</v>
      </c>
      <c r="O1686" s="9">
        <f>Sales_Data17[[#This Row],[Order Quantity]]*Sales_Data17[[#This Row],[Unit Price]]</f>
        <v>337.23333333333335</v>
      </c>
      <c r="P1686" s="9">
        <v>52.833222222222219</v>
      </c>
      <c r="Q1686" s="9">
        <f>Sales_Data17[[#This Row],[Line Total]]-(Sales_Data17[[#This Row],[Total Unit Cost]]*Sales_Data17[[#This Row],[Order Quantity]])</f>
        <v>178.73366666666669</v>
      </c>
      <c r="R1686" s="1" t="str">
        <f>TEXT(Sales_Data17[[#This Row],[OrderDate]],"MMM")</f>
        <v>Jan</v>
      </c>
      <c r="S1686" s="1" t="str">
        <f t="shared" si="26"/>
        <v>2013</v>
      </c>
    </row>
    <row r="1687" spans="1:19">
      <c r="A1687" t="s">
        <v>1710</v>
      </c>
      <c r="B1687" s="2">
        <v>41291</v>
      </c>
      <c r="C1687" s="2" t="str">
        <f>VLOOKUP(Sales_Data17[[#This Row],[Customer Name Index]],Customer_Data[#All],2,0)</f>
        <v xml:space="preserve">Qualitest </v>
      </c>
      <c r="D1687">
        <v>19</v>
      </c>
      <c r="E1687" t="s">
        <v>2</v>
      </c>
      <c r="F1687" t="s">
        <v>8168</v>
      </c>
      <c r="G1687" t="s">
        <v>8028</v>
      </c>
      <c r="H1687" t="str">
        <f>VLOOKUP(Sales_Data17[[#This Row],[Delivery Region Index]],Regions_Table[#All],2,0)</f>
        <v>Victoria</v>
      </c>
      <c r="I1687" t="str">
        <f>VLOOKUP(Sales_Data17[[#This Row],[Delivery Region Index]],Regions_Table[#All],3,0)</f>
        <v>Mildura</v>
      </c>
      <c r="J1687">
        <v>53</v>
      </c>
      <c r="K1687">
        <v>8</v>
      </c>
      <c r="L1687" t="str">
        <f>VLOOKUP(Sales_Data17[[#This Row],[Product Description Index]],Products_Data[#All],2,0)</f>
        <v>Shoes</v>
      </c>
      <c r="M1687">
        <v>2</v>
      </c>
      <c r="N1687" s="9">
        <v>128.78888888888889</v>
      </c>
      <c r="O1687" s="9">
        <f>Sales_Data17[[#This Row],[Order Quantity]]*Sales_Data17[[#This Row],[Unit Price]]</f>
        <v>257.57777777777778</v>
      </c>
      <c r="P1687" s="9">
        <v>101.74322222222224</v>
      </c>
      <c r="Q1687" s="9">
        <f>Sales_Data17[[#This Row],[Line Total]]-(Sales_Data17[[#This Row],[Total Unit Cost]]*Sales_Data17[[#This Row],[Order Quantity]])</f>
        <v>54.091333333333296</v>
      </c>
      <c r="R1687" s="1" t="str">
        <f>TEXT(Sales_Data17[[#This Row],[OrderDate]],"MMM")</f>
        <v>Jan</v>
      </c>
      <c r="S1687" s="1" t="str">
        <f t="shared" si="26"/>
        <v>2013</v>
      </c>
    </row>
    <row r="1688" spans="1:19">
      <c r="A1688" t="s">
        <v>1711</v>
      </c>
      <c r="B1688" s="2">
        <v>41291</v>
      </c>
      <c r="C1688" s="2" t="str">
        <f>VLOOKUP(Sales_Data17[[#This Row],[Customer Name Index]],Customer_Data[#All],2,0)</f>
        <v>Ole Group</v>
      </c>
      <c r="D1688">
        <v>13</v>
      </c>
      <c r="E1688" t="s">
        <v>4</v>
      </c>
      <c r="F1688" t="s">
        <v>8168</v>
      </c>
      <c r="G1688" t="s">
        <v>8026</v>
      </c>
      <c r="H1688" t="str">
        <f>VLOOKUP(Sales_Data17[[#This Row],[Delivery Region Index]],Regions_Table[#All],2,0)</f>
        <v>Queensland</v>
      </c>
      <c r="I1688" t="str">
        <f>VLOOKUP(Sales_Data17[[#This Row],[Delivery Region Index]],Regions_Table[#All],3,0)</f>
        <v>Mackay</v>
      </c>
      <c r="J1688">
        <v>36</v>
      </c>
      <c r="K1688">
        <v>5</v>
      </c>
      <c r="L1688" t="str">
        <f>VLOOKUP(Sales_Data17[[#This Row],[Product Description Index]],Products_Data[#All],2,0)</f>
        <v>Hats</v>
      </c>
      <c r="M1688">
        <v>6</v>
      </c>
      <c r="N1688" s="9">
        <v>117.62222222222223</v>
      </c>
      <c r="O1688" s="9">
        <f>Sales_Data17[[#This Row],[Order Quantity]]*Sales_Data17[[#This Row],[Unit Price]]</f>
        <v>705.73333333333335</v>
      </c>
      <c r="P1688" s="9">
        <v>95.274000000000015</v>
      </c>
      <c r="Q1688" s="9">
        <f>Sales_Data17[[#This Row],[Line Total]]-(Sales_Data17[[#This Row],[Total Unit Cost]]*Sales_Data17[[#This Row],[Order Quantity]])</f>
        <v>134.08933333333323</v>
      </c>
      <c r="R1688" s="1" t="str">
        <f>TEXT(Sales_Data17[[#This Row],[OrderDate]],"MMM")</f>
        <v>Jan</v>
      </c>
      <c r="S1688" s="1" t="str">
        <f t="shared" si="26"/>
        <v>2013</v>
      </c>
    </row>
    <row r="1689" spans="1:19">
      <c r="A1689" t="s">
        <v>1712</v>
      </c>
      <c r="B1689" s="2">
        <v>41291</v>
      </c>
      <c r="C1689" s="2" t="str">
        <f>VLOOKUP(Sales_Data17[[#This Row],[Customer Name Index]],Customer_Data[#All],2,0)</f>
        <v>Pacific Ltd</v>
      </c>
      <c r="D1689">
        <v>20</v>
      </c>
      <c r="E1689" t="s">
        <v>2</v>
      </c>
      <c r="F1689" t="s">
        <v>8168</v>
      </c>
      <c r="G1689" t="s">
        <v>8028</v>
      </c>
      <c r="H1689" t="str">
        <f>VLOOKUP(Sales_Data17[[#This Row],[Delivery Region Index]],Regions_Table[#All],2,0)</f>
        <v>Victoria</v>
      </c>
      <c r="I1689" t="str">
        <f>VLOOKUP(Sales_Data17[[#This Row],[Delivery Region Index]],Regions_Table[#All],3,0)</f>
        <v>Wangaratta</v>
      </c>
      <c r="J1689">
        <v>56</v>
      </c>
      <c r="K1689">
        <v>8</v>
      </c>
      <c r="L1689" t="str">
        <f>VLOOKUP(Sales_Data17[[#This Row],[Product Description Index]],Products_Data[#All],2,0)</f>
        <v>Shoes</v>
      </c>
      <c r="M1689">
        <v>2</v>
      </c>
      <c r="N1689" s="9">
        <v>207.7</v>
      </c>
      <c r="O1689" s="9">
        <f>Sales_Data17[[#This Row],[Order Quantity]]*Sales_Data17[[#This Row],[Unit Price]]</f>
        <v>415.4</v>
      </c>
      <c r="P1689" s="9">
        <v>85.156999999999982</v>
      </c>
      <c r="Q1689" s="9">
        <f>Sales_Data17[[#This Row],[Line Total]]-(Sales_Data17[[#This Row],[Total Unit Cost]]*Sales_Data17[[#This Row],[Order Quantity]])</f>
        <v>245.08600000000001</v>
      </c>
      <c r="R1689" s="1" t="str">
        <f>TEXT(Sales_Data17[[#This Row],[OrderDate]],"MMM")</f>
        <v>Jan</v>
      </c>
      <c r="S1689" s="1" t="str">
        <f t="shared" si="26"/>
        <v>2013</v>
      </c>
    </row>
    <row r="1690" spans="1:19">
      <c r="A1690" t="s">
        <v>1713</v>
      </c>
      <c r="B1690" s="2">
        <v>41291</v>
      </c>
      <c r="C1690" s="2" t="str">
        <f>VLOOKUP(Sales_Data17[[#This Row],[Customer Name Index]],Customer_Data[#All],2,0)</f>
        <v>Elorac, Corp</v>
      </c>
      <c r="D1690">
        <v>3</v>
      </c>
      <c r="E1690" t="s">
        <v>2</v>
      </c>
      <c r="F1690" t="s">
        <v>8168</v>
      </c>
      <c r="G1690" t="s">
        <v>8027</v>
      </c>
      <c r="H1690" t="str">
        <f>VLOOKUP(Sales_Data17[[#This Row],[Delivery Region Index]],Regions_Table[#All],2,0)</f>
        <v>New South Wales</v>
      </c>
      <c r="I1690" t="str">
        <f>VLOOKUP(Sales_Data17[[#This Row],[Delivery Region Index]],Regions_Table[#All],3,0)</f>
        <v>Gosford</v>
      </c>
      <c r="J1690">
        <v>9</v>
      </c>
      <c r="K1690">
        <v>2</v>
      </c>
      <c r="L1690" t="str">
        <f>VLOOKUP(Sales_Data17[[#This Row],[Product Description Index]],Products_Data[#All],2,0)</f>
        <v>Pants</v>
      </c>
      <c r="M1690">
        <v>9</v>
      </c>
      <c r="N1690" s="9">
        <v>195.78888888888889</v>
      </c>
      <c r="O1690" s="9">
        <f>Sales_Data17[[#This Row],[Order Quantity]]*Sales_Data17[[#This Row],[Unit Price]]</f>
        <v>1762.1</v>
      </c>
      <c r="P1690" s="9">
        <v>156.63111111111115</v>
      </c>
      <c r="Q1690" s="9">
        <f>Sales_Data17[[#This Row],[Line Total]]-(Sales_Data17[[#This Row],[Total Unit Cost]]*Sales_Data17[[#This Row],[Order Quantity]])</f>
        <v>352.41999999999962</v>
      </c>
      <c r="R1690" s="1" t="str">
        <f>TEXT(Sales_Data17[[#This Row],[OrderDate]],"MMM")</f>
        <v>Jan</v>
      </c>
      <c r="S1690" s="1" t="str">
        <f t="shared" si="26"/>
        <v>2013</v>
      </c>
    </row>
    <row r="1691" spans="1:19">
      <c r="A1691" t="s">
        <v>1714</v>
      </c>
      <c r="B1691" s="2">
        <v>41291</v>
      </c>
      <c r="C1691" s="2" t="str">
        <f>VLOOKUP(Sales_Data17[[#This Row],[Customer Name Index]],Customer_Data[#All],2,0)</f>
        <v>Eminence Corp</v>
      </c>
      <c r="D1691">
        <v>18</v>
      </c>
      <c r="E1691" t="s">
        <v>4</v>
      </c>
      <c r="F1691" t="s">
        <v>8168</v>
      </c>
      <c r="G1691" t="s">
        <v>8025</v>
      </c>
      <c r="H1691" t="str">
        <f>VLOOKUP(Sales_Data17[[#This Row],[Delivery Region Index]],Regions_Table[#All],2,0)</f>
        <v>Victoria</v>
      </c>
      <c r="I1691" t="str">
        <f>VLOOKUP(Sales_Data17[[#This Row],[Delivery Region Index]],Regions_Table[#All],3,0)</f>
        <v>Latrobe City</v>
      </c>
      <c r="J1691">
        <v>52</v>
      </c>
      <c r="K1691">
        <v>8</v>
      </c>
      <c r="L1691" t="str">
        <f>VLOOKUP(Sales_Data17[[#This Row],[Product Description Index]],Products_Data[#All],2,0)</f>
        <v>Shoes</v>
      </c>
      <c r="M1691">
        <v>6</v>
      </c>
      <c r="N1691" s="9">
        <v>276.93333333333334</v>
      </c>
      <c r="O1691" s="9">
        <f>Sales_Data17[[#This Row],[Order Quantity]]*Sales_Data17[[#This Row],[Unit Price]]</f>
        <v>1661.6</v>
      </c>
      <c r="P1691" s="9">
        <v>207.70000000000002</v>
      </c>
      <c r="Q1691" s="9">
        <f>Sales_Data17[[#This Row],[Line Total]]-(Sales_Data17[[#This Row],[Total Unit Cost]]*Sales_Data17[[#This Row],[Order Quantity]])</f>
        <v>415.39999999999986</v>
      </c>
      <c r="R1691" s="1" t="str">
        <f>TEXT(Sales_Data17[[#This Row],[OrderDate]],"MMM")</f>
        <v>Jan</v>
      </c>
      <c r="S1691" s="1" t="str">
        <f t="shared" si="26"/>
        <v>2013</v>
      </c>
    </row>
    <row r="1692" spans="1:19">
      <c r="A1692" t="s">
        <v>1715</v>
      </c>
      <c r="B1692" s="2">
        <v>41291</v>
      </c>
      <c r="C1692" s="2" t="str">
        <f>VLOOKUP(Sales_Data17[[#This Row],[Customer Name Index]],Customer_Data[#All],2,0)</f>
        <v xml:space="preserve">Qualitest </v>
      </c>
      <c r="D1692">
        <v>19</v>
      </c>
      <c r="E1692" t="s">
        <v>4</v>
      </c>
      <c r="F1692" t="s">
        <v>8168</v>
      </c>
      <c r="G1692" t="s">
        <v>8028</v>
      </c>
      <c r="H1692" t="str">
        <f>VLOOKUP(Sales_Data17[[#This Row],[Delivery Region Index]],Regions_Table[#All],2,0)</f>
        <v>Victoria</v>
      </c>
      <c r="I1692" t="str">
        <f>VLOOKUP(Sales_Data17[[#This Row],[Delivery Region Index]],Regions_Table[#All],3,0)</f>
        <v>Swan Hill</v>
      </c>
      <c r="J1692">
        <v>55</v>
      </c>
      <c r="K1692">
        <v>8</v>
      </c>
      <c r="L1692" t="str">
        <f>VLOOKUP(Sales_Data17[[#This Row],[Product Description Index]],Products_Data[#All],2,0)</f>
        <v>Shoes</v>
      </c>
      <c r="M1692">
        <v>8</v>
      </c>
      <c r="N1692" s="9">
        <v>435.5</v>
      </c>
      <c r="O1692" s="9">
        <f>Sales_Data17[[#This Row],[Order Quantity]]*Sales_Data17[[#This Row],[Unit Price]]</f>
        <v>3484</v>
      </c>
      <c r="P1692" s="9">
        <v>226.46</v>
      </c>
      <c r="Q1692" s="9">
        <f>Sales_Data17[[#This Row],[Line Total]]-(Sales_Data17[[#This Row],[Total Unit Cost]]*Sales_Data17[[#This Row],[Order Quantity]])</f>
        <v>1672.32</v>
      </c>
      <c r="R1692" s="1" t="str">
        <f>TEXT(Sales_Data17[[#This Row],[OrderDate]],"MMM")</f>
        <v>Jan</v>
      </c>
      <c r="S1692" s="1" t="str">
        <f t="shared" si="26"/>
        <v>2013</v>
      </c>
    </row>
    <row r="1693" spans="1:19">
      <c r="A1693" t="s">
        <v>1716</v>
      </c>
      <c r="B1693" s="2">
        <v>41291</v>
      </c>
      <c r="C1693" s="2" t="str">
        <f>VLOOKUP(Sales_Data17[[#This Row],[Customer Name Index]],Customer_Data[#All],2,0)</f>
        <v>Medsep Group</v>
      </c>
      <c r="D1693">
        <v>8</v>
      </c>
      <c r="E1693" t="s">
        <v>2</v>
      </c>
      <c r="F1693" t="s">
        <v>8168</v>
      </c>
      <c r="G1693" t="s">
        <v>8027</v>
      </c>
      <c r="H1693" t="str">
        <f>VLOOKUP(Sales_Data17[[#This Row],[Delivery Region Index]],Regions_Table[#All],2,0)</f>
        <v>New South Wales</v>
      </c>
      <c r="I1693" t="str">
        <f>VLOOKUP(Sales_Data17[[#This Row],[Delivery Region Index]],Regions_Table[#All],3,0)</f>
        <v>Wagga Wagga</v>
      </c>
      <c r="J1693">
        <v>23</v>
      </c>
      <c r="K1693">
        <v>4</v>
      </c>
      <c r="L1693" t="str">
        <f>VLOOKUP(Sales_Data17[[#This Row],[Product Description Index]],Products_Data[#All],2,0)</f>
        <v>Jeans</v>
      </c>
      <c r="M1693">
        <v>6</v>
      </c>
      <c r="N1693" s="9">
        <v>279.91111111111115</v>
      </c>
      <c r="O1693" s="9">
        <f>Sales_Data17[[#This Row],[Order Quantity]]*Sales_Data17[[#This Row],[Unit Price]]</f>
        <v>1679.4666666666669</v>
      </c>
      <c r="P1693" s="9">
        <v>111.96444444444447</v>
      </c>
      <c r="Q1693" s="9">
        <f>Sales_Data17[[#This Row],[Line Total]]-(Sales_Data17[[#This Row],[Total Unit Cost]]*Sales_Data17[[#This Row],[Order Quantity]])</f>
        <v>1007.6800000000001</v>
      </c>
      <c r="R1693" s="1" t="str">
        <f>TEXT(Sales_Data17[[#This Row],[OrderDate]],"MMM")</f>
        <v>Jan</v>
      </c>
      <c r="S1693" s="1" t="str">
        <f t="shared" si="26"/>
        <v>2013</v>
      </c>
    </row>
    <row r="1694" spans="1:19">
      <c r="A1694" t="s">
        <v>1717</v>
      </c>
      <c r="B1694" s="2">
        <v>41291</v>
      </c>
      <c r="C1694" s="2" t="str">
        <f>VLOOKUP(Sales_Data17[[#This Row],[Customer Name Index]],Customer_Data[#All],2,0)</f>
        <v>Pacific Ltd</v>
      </c>
      <c r="D1694">
        <v>20</v>
      </c>
      <c r="E1694" t="s">
        <v>2</v>
      </c>
      <c r="F1694" t="s">
        <v>8168</v>
      </c>
      <c r="G1694" t="s">
        <v>8028</v>
      </c>
      <c r="H1694" t="str">
        <f>VLOOKUP(Sales_Data17[[#This Row],[Delivery Region Index]],Regions_Table[#All],2,0)</f>
        <v>Victoria</v>
      </c>
      <c r="I1694" t="str">
        <f>VLOOKUP(Sales_Data17[[#This Row],[Delivery Region Index]],Regions_Table[#All],3,0)</f>
        <v>Warrnambool</v>
      </c>
      <c r="J1694">
        <v>57</v>
      </c>
      <c r="K1694">
        <v>8</v>
      </c>
      <c r="L1694" t="str">
        <f>VLOOKUP(Sales_Data17[[#This Row],[Product Description Index]],Products_Data[#All],2,0)</f>
        <v>Shoes</v>
      </c>
      <c r="M1694">
        <v>2</v>
      </c>
      <c r="N1694" s="9">
        <v>430.28888888888889</v>
      </c>
      <c r="O1694" s="9">
        <f>Sales_Data17[[#This Row],[Order Quantity]]*Sales_Data17[[#This Row],[Unit Price]]</f>
        <v>860.57777777777778</v>
      </c>
      <c r="P1694" s="9">
        <v>361.44266666666664</v>
      </c>
      <c r="Q1694" s="9">
        <f>Sales_Data17[[#This Row],[Line Total]]-(Sales_Data17[[#This Row],[Total Unit Cost]]*Sales_Data17[[#This Row],[Order Quantity]])</f>
        <v>137.6924444444445</v>
      </c>
      <c r="R1694" s="1" t="str">
        <f>TEXT(Sales_Data17[[#This Row],[OrderDate]],"MMM")</f>
        <v>Jan</v>
      </c>
      <c r="S1694" s="1" t="str">
        <f t="shared" si="26"/>
        <v>2013</v>
      </c>
    </row>
    <row r="1695" spans="1:19">
      <c r="A1695" t="s">
        <v>1718</v>
      </c>
      <c r="B1695" s="2">
        <v>41292</v>
      </c>
      <c r="C1695" s="2" t="str">
        <f>VLOOKUP(Sales_Data17[[#This Row],[Customer Name Index]],Customer_Data[#All],2,0)</f>
        <v xml:space="preserve">Ei </v>
      </c>
      <c r="D1695">
        <v>9</v>
      </c>
      <c r="E1695" t="s">
        <v>4</v>
      </c>
      <c r="F1695" t="s">
        <v>8168</v>
      </c>
      <c r="G1695" t="s">
        <v>8027</v>
      </c>
      <c r="H1695" t="str">
        <f>VLOOKUP(Sales_Data17[[#This Row],[Delivery Region Index]],Regions_Table[#All],2,0)</f>
        <v>New South Wales</v>
      </c>
      <c r="I1695" t="str">
        <f>VLOOKUP(Sales_Data17[[#This Row],[Delivery Region Index]],Regions_Table[#All],3,0)</f>
        <v>Wollongong</v>
      </c>
      <c r="J1695">
        <v>24</v>
      </c>
      <c r="K1695">
        <v>4</v>
      </c>
      <c r="L1695" t="str">
        <f>VLOOKUP(Sales_Data17[[#This Row],[Product Description Index]],Products_Data[#All],2,0)</f>
        <v>Jeans</v>
      </c>
      <c r="M1695">
        <v>2</v>
      </c>
      <c r="N1695" s="9">
        <v>206.21111111111111</v>
      </c>
      <c r="O1695" s="9">
        <f>Sales_Data17[[#This Row],[Order Quantity]]*Sales_Data17[[#This Row],[Unit Price]]</f>
        <v>412.42222222222222</v>
      </c>
      <c r="P1695" s="9">
        <v>150.53411111111112</v>
      </c>
      <c r="Q1695" s="9">
        <f>Sales_Data17[[#This Row],[Line Total]]-(Sales_Data17[[#This Row],[Total Unit Cost]]*Sales_Data17[[#This Row],[Order Quantity]])</f>
        <v>111.35399999999998</v>
      </c>
      <c r="R1695" s="1" t="str">
        <f>TEXT(Sales_Data17[[#This Row],[OrderDate]],"MMM")</f>
        <v>Jan</v>
      </c>
      <c r="S1695" s="1" t="str">
        <f t="shared" si="26"/>
        <v>2013</v>
      </c>
    </row>
    <row r="1696" spans="1:19">
      <c r="A1696" t="s">
        <v>1719</v>
      </c>
      <c r="B1696" s="2">
        <v>41292</v>
      </c>
      <c r="C1696" s="2" t="str">
        <f>VLOOKUP(Sales_Data17[[#This Row],[Customer Name Index]],Customer_Data[#All],2,0)</f>
        <v xml:space="preserve">Linde </v>
      </c>
      <c r="D1696">
        <v>14</v>
      </c>
      <c r="E1696" t="s">
        <v>4</v>
      </c>
      <c r="F1696" t="s">
        <v>8168</v>
      </c>
      <c r="G1696" t="s">
        <v>8026</v>
      </c>
      <c r="H1696" t="str">
        <f>VLOOKUP(Sales_Data17[[#This Row],[Delivery Region Index]],Regions_Table[#All],2,0)</f>
        <v>Queensland</v>
      </c>
      <c r="I1696" t="str">
        <f>VLOOKUP(Sales_Data17[[#This Row],[Delivery Region Index]],Regions_Table[#All],3,0)</f>
        <v>Redcliffe</v>
      </c>
      <c r="J1696">
        <v>40</v>
      </c>
      <c r="K1696">
        <v>6</v>
      </c>
      <c r="L1696" t="str">
        <f>VLOOKUP(Sales_Data17[[#This Row],[Product Description Index]],Products_Data[#All],2,0)</f>
        <v>Socks</v>
      </c>
      <c r="M1696">
        <v>6</v>
      </c>
      <c r="N1696" s="9">
        <v>445.17777777777775</v>
      </c>
      <c r="O1696" s="9">
        <f>Sales_Data17[[#This Row],[Order Quantity]]*Sales_Data17[[#This Row],[Unit Price]]</f>
        <v>2671.0666666666666</v>
      </c>
      <c r="P1696" s="9">
        <v>356.14222222222224</v>
      </c>
      <c r="Q1696" s="9">
        <f>Sales_Data17[[#This Row],[Line Total]]-(Sales_Data17[[#This Row],[Total Unit Cost]]*Sales_Data17[[#This Row],[Order Quantity]])</f>
        <v>534.21333333333314</v>
      </c>
      <c r="R1696" s="1" t="str">
        <f>TEXT(Sales_Data17[[#This Row],[OrderDate]],"MMM")</f>
        <v>Jan</v>
      </c>
      <c r="S1696" s="1" t="str">
        <f t="shared" si="26"/>
        <v>2013</v>
      </c>
    </row>
    <row r="1697" spans="1:19">
      <c r="A1697" t="s">
        <v>1720</v>
      </c>
      <c r="B1697" s="2">
        <v>41292</v>
      </c>
      <c r="C1697" s="2" t="str">
        <f>VLOOKUP(Sales_Data17[[#This Row],[Customer Name Index]],Customer_Data[#All],2,0)</f>
        <v xml:space="preserve">Medline </v>
      </c>
      <c r="D1697">
        <v>12</v>
      </c>
      <c r="E1697" t="s">
        <v>4</v>
      </c>
      <c r="F1697" t="s">
        <v>8168</v>
      </c>
      <c r="G1697" t="s">
        <v>8026</v>
      </c>
      <c r="H1697" t="str">
        <f>VLOOKUP(Sales_Data17[[#This Row],[Delivery Region Index]],Regions_Table[#All],2,0)</f>
        <v>Queensland</v>
      </c>
      <c r="I1697" t="str">
        <f>VLOOKUP(Sales_Data17[[#This Row],[Delivery Region Index]],Regions_Table[#All],3,0)</f>
        <v>Ipswich</v>
      </c>
      <c r="J1697">
        <v>34</v>
      </c>
      <c r="K1697">
        <v>5</v>
      </c>
      <c r="L1697" t="str">
        <f>VLOOKUP(Sales_Data17[[#This Row],[Product Description Index]],Products_Data[#All],2,0)</f>
        <v>Hats</v>
      </c>
      <c r="M1697">
        <v>6</v>
      </c>
      <c r="N1697" s="9">
        <v>191.32222222222222</v>
      </c>
      <c r="O1697" s="9">
        <f>Sales_Data17[[#This Row],[Order Quantity]]*Sales_Data17[[#This Row],[Unit Price]]</f>
        <v>1147.9333333333334</v>
      </c>
      <c r="P1697" s="9">
        <v>151.14455555555557</v>
      </c>
      <c r="Q1697" s="9">
        <f>Sales_Data17[[#This Row],[Line Total]]-(Sales_Data17[[#This Row],[Total Unit Cost]]*Sales_Data17[[#This Row],[Order Quantity]])</f>
        <v>241.06600000000003</v>
      </c>
      <c r="R1697" s="1" t="str">
        <f>TEXT(Sales_Data17[[#This Row],[OrderDate]],"MMM")</f>
        <v>Jan</v>
      </c>
      <c r="S1697" s="1" t="str">
        <f t="shared" si="26"/>
        <v>2013</v>
      </c>
    </row>
    <row r="1698" spans="1:19">
      <c r="A1698" t="s">
        <v>1721</v>
      </c>
      <c r="B1698" s="2">
        <v>41293</v>
      </c>
      <c r="C1698" s="2" t="str">
        <f>VLOOKUP(Sales_Data17[[#This Row],[Customer Name Index]],Customer_Data[#All],2,0)</f>
        <v>Medsep Group</v>
      </c>
      <c r="D1698">
        <v>8</v>
      </c>
      <c r="E1698" t="s">
        <v>3</v>
      </c>
      <c r="F1698" t="s">
        <v>8168</v>
      </c>
      <c r="G1698" t="s">
        <v>8027</v>
      </c>
      <c r="H1698" t="str">
        <f>VLOOKUP(Sales_Data17[[#This Row],[Delivery Region Index]],Regions_Table[#All],2,0)</f>
        <v>New South Wales</v>
      </c>
      <c r="I1698" t="str">
        <f>VLOOKUP(Sales_Data17[[#This Row],[Delivery Region Index]],Regions_Table[#All],3,0)</f>
        <v>Wagga Wagga</v>
      </c>
      <c r="J1698">
        <v>23</v>
      </c>
      <c r="K1698">
        <v>4</v>
      </c>
      <c r="L1698" t="str">
        <f>VLOOKUP(Sales_Data17[[#This Row],[Product Description Index]],Products_Data[#All],2,0)</f>
        <v>Jeans</v>
      </c>
      <c r="M1698">
        <v>6</v>
      </c>
      <c r="N1698" s="9">
        <v>115.38888888888889</v>
      </c>
      <c r="O1698" s="9">
        <f>Sales_Data17[[#This Row],[Order Quantity]]*Sales_Data17[[#This Row],[Unit Price]]</f>
        <v>692.33333333333326</v>
      </c>
      <c r="P1698" s="9">
        <v>80.772222222222211</v>
      </c>
      <c r="Q1698" s="9">
        <f>Sales_Data17[[#This Row],[Line Total]]-(Sales_Data17[[#This Row],[Total Unit Cost]]*Sales_Data17[[#This Row],[Order Quantity]])</f>
        <v>207.7</v>
      </c>
      <c r="R1698" s="1" t="str">
        <f>TEXT(Sales_Data17[[#This Row],[OrderDate]],"MMM")</f>
        <v>Jan</v>
      </c>
      <c r="S1698" s="1" t="str">
        <f t="shared" si="26"/>
        <v>2013</v>
      </c>
    </row>
    <row r="1699" spans="1:19">
      <c r="A1699" t="s">
        <v>1722</v>
      </c>
      <c r="B1699" s="2">
        <v>41293</v>
      </c>
      <c r="C1699" s="2" t="str">
        <f>VLOOKUP(Sales_Data17[[#This Row],[Customer Name Index]],Customer_Data[#All],2,0)</f>
        <v>21st Ltd</v>
      </c>
      <c r="D1699">
        <v>10</v>
      </c>
      <c r="E1699" t="s">
        <v>3</v>
      </c>
      <c r="F1699" t="s">
        <v>8168</v>
      </c>
      <c r="G1699" t="s">
        <v>8026</v>
      </c>
      <c r="H1699" t="str">
        <f>VLOOKUP(Sales_Data17[[#This Row],[Delivery Region Index]],Regions_Table[#All],2,0)</f>
        <v>Queensland</v>
      </c>
      <c r="I1699" t="str">
        <f>VLOOKUP(Sales_Data17[[#This Row],[Delivery Region Index]],Regions_Table[#All],3,0)</f>
        <v>Charters Towers</v>
      </c>
      <c r="J1699">
        <v>29</v>
      </c>
      <c r="K1699">
        <v>4</v>
      </c>
      <c r="L1699" t="str">
        <f>VLOOKUP(Sales_Data17[[#This Row],[Product Description Index]],Products_Data[#All],2,0)</f>
        <v>Jeans</v>
      </c>
      <c r="M1699">
        <v>5</v>
      </c>
      <c r="N1699" s="9">
        <v>26.8</v>
      </c>
      <c r="O1699" s="9">
        <f>Sales_Data17[[#This Row],[Order Quantity]]*Sales_Data17[[#This Row],[Unit Price]]</f>
        <v>134</v>
      </c>
      <c r="P1699" s="9">
        <v>12.06</v>
      </c>
      <c r="Q1699" s="9">
        <f>Sales_Data17[[#This Row],[Line Total]]-(Sales_Data17[[#This Row],[Total Unit Cost]]*Sales_Data17[[#This Row],[Order Quantity]])</f>
        <v>73.699999999999989</v>
      </c>
      <c r="R1699" s="1" t="str">
        <f>TEXT(Sales_Data17[[#This Row],[OrderDate]],"MMM")</f>
        <v>Jan</v>
      </c>
      <c r="S1699" s="1" t="str">
        <f t="shared" si="26"/>
        <v>2013</v>
      </c>
    </row>
    <row r="1700" spans="1:19">
      <c r="A1700" t="s">
        <v>1723</v>
      </c>
      <c r="B1700" s="2">
        <v>41293</v>
      </c>
      <c r="C1700" s="2" t="str">
        <f>VLOOKUP(Sales_Data17[[#This Row],[Customer Name Index]],Customer_Data[#All],2,0)</f>
        <v>Rochester Ltd</v>
      </c>
      <c r="D1700">
        <v>15</v>
      </c>
      <c r="E1700" t="s">
        <v>2</v>
      </c>
      <c r="F1700" t="s">
        <v>8168</v>
      </c>
      <c r="G1700" t="s">
        <v>8025</v>
      </c>
      <c r="H1700" t="str">
        <f>VLOOKUP(Sales_Data17[[#This Row],[Delivery Region Index]],Regions_Table[#All],2,0)</f>
        <v>Queensland</v>
      </c>
      <c r="I1700" t="str">
        <f>VLOOKUP(Sales_Data17[[#This Row],[Delivery Region Index]],Regions_Table[#All],3,0)</f>
        <v>Toowoomba</v>
      </c>
      <c r="J1700">
        <v>44</v>
      </c>
      <c r="K1700">
        <v>6</v>
      </c>
      <c r="L1700" t="str">
        <f>VLOOKUP(Sales_Data17[[#This Row],[Product Description Index]],Products_Data[#All],2,0)</f>
        <v>Socks</v>
      </c>
      <c r="M1700">
        <v>8</v>
      </c>
      <c r="N1700" s="9">
        <v>116.87777777777779</v>
      </c>
      <c r="O1700" s="9">
        <f>Sales_Data17[[#This Row],[Order Quantity]]*Sales_Data17[[#This Row],[Unit Price]]</f>
        <v>935.02222222222235</v>
      </c>
      <c r="P1700" s="9">
        <v>74.801777777777787</v>
      </c>
      <c r="Q1700" s="9">
        <f>Sales_Data17[[#This Row],[Line Total]]-(Sales_Data17[[#This Row],[Total Unit Cost]]*Sales_Data17[[#This Row],[Order Quantity]])</f>
        <v>336.60800000000006</v>
      </c>
      <c r="R1700" s="1" t="str">
        <f>TEXT(Sales_Data17[[#This Row],[OrderDate]],"MMM")</f>
        <v>Jan</v>
      </c>
      <c r="S1700" s="1" t="str">
        <f t="shared" si="26"/>
        <v>2013</v>
      </c>
    </row>
    <row r="1701" spans="1:19">
      <c r="A1701" t="s">
        <v>1724</v>
      </c>
      <c r="B1701" s="2">
        <v>41293</v>
      </c>
      <c r="C1701" s="2" t="str">
        <f>VLOOKUP(Sales_Data17[[#This Row],[Customer Name Index]],Customer_Data[#All],2,0)</f>
        <v xml:space="preserve">Linde </v>
      </c>
      <c r="D1701">
        <v>14</v>
      </c>
      <c r="E1701" t="s">
        <v>2</v>
      </c>
      <c r="F1701" t="s">
        <v>8168</v>
      </c>
      <c r="G1701" t="s">
        <v>8026</v>
      </c>
      <c r="H1701" t="str">
        <f>VLOOKUP(Sales_Data17[[#This Row],[Delivery Region Index]],Regions_Table[#All],2,0)</f>
        <v>Queensland</v>
      </c>
      <c r="I1701" t="str">
        <f>VLOOKUP(Sales_Data17[[#This Row],[Delivery Region Index]],Regions_Table[#All],3,0)</f>
        <v>Nambour</v>
      </c>
      <c r="J1701">
        <v>39</v>
      </c>
      <c r="K1701">
        <v>6</v>
      </c>
      <c r="L1701" t="str">
        <f>VLOOKUP(Sales_Data17[[#This Row],[Product Description Index]],Products_Data[#All],2,0)</f>
        <v>Socks</v>
      </c>
      <c r="M1701">
        <v>2</v>
      </c>
      <c r="N1701" s="9">
        <v>20.100000000000001</v>
      </c>
      <c r="O1701" s="9">
        <f>Sales_Data17[[#This Row],[Order Quantity]]*Sales_Data17[[#This Row],[Unit Price]]</f>
        <v>40.200000000000003</v>
      </c>
      <c r="P1701" s="9">
        <v>14.472</v>
      </c>
      <c r="Q1701" s="9">
        <f>Sales_Data17[[#This Row],[Line Total]]-(Sales_Data17[[#This Row],[Total Unit Cost]]*Sales_Data17[[#This Row],[Order Quantity]])</f>
        <v>11.256000000000004</v>
      </c>
      <c r="R1701" s="1" t="str">
        <f>TEXT(Sales_Data17[[#This Row],[OrderDate]],"MMM")</f>
        <v>Jan</v>
      </c>
      <c r="S1701" s="1" t="str">
        <f t="shared" si="26"/>
        <v>2013</v>
      </c>
    </row>
    <row r="1702" spans="1:19">
      <c r="A1702" t="s">
        <v>1725</v>
      </c>
      <c r="B1702" s="2">
        <v>41293</v>
      </c>
      <c r="C1702" s="2" t="str">
        <f>VLOOKUP(Sales_Data17[[#This Row],[Customer Name Index]],Customer_Data[#All],2,0)</f>
        <v>Apollo Ltd</v>
      </c>
      <c r="D1702">
        <v>11</v>
      </c>
      <c r="E1702" t="s">
        <v>2</v>
      </c>
      <c r="F1702" t="s">
        <v>8168</v>
      </c>
      <c r="G1702" t="s">
        <v>8026</v>
      </c>
      <c r="H1702" t="str">
        <f>VLOOKUP(Sales_Data17[[#This Row],[Delivery Region Index]],Regions_Table[#All],2,0)</f>
        <v>Queensland</v>
      </c>
      <c r="I1702" t="str">
        <f>VLOOKUP(Sales_Data17[[#This Row],[Delivery Region Index]],Regions_Table[#All],3,0)</f>
        <v>Gold Coast</v>
      </c>
      <c r="J1702">
        <v>31</v>
      </c>
      <c r="K1702">
        <v>5</v>
      </c>
      <c r="L1702" t="str">
        <f>VLOOKUP(Sales_Data17[[#This Row],[Product Description Index]],Products_Data[#All],2,0)</f>
        <v>Hats</v>
      </c>
      <c r="M1702">
        <v>1</v>
      </c>
      <c r="N1702" s="9">
        <v>29.777777777777779</v>
      </c>
      <c r="O1702" s="9">
        <f>Sales_Data17[[#This Row],[Order Quantity]]*Sales_Data17[[#This Row],[Unit Price]]</f>
        <v>29.777777777777779</v>
      </c>
      <c r="P1702" s="9">
        <v>24.417777777777776</v>
      </c>
      <c r="Q1702" s="9">
        <f>Sales_Data17[[#This Row],[Line Total]]-(Sales_Data17[[#This Row],[Total Unit Cost]]*Sales_Data17[[#This Row],[Order Quantity]])</f>
        <v>5.360000000000003</v>
      </c>
      <c r="R1702" s="1" t="str">
        <f>TEXT(Sales_Data17[[#This Row],[OrderDate]],"MMM")</f>
        <v>Jan</v>
      </c>
      <c r="S1702" s="1" t="str">
        <f t="shared" si="26"/>
        <v>2013</v>
      </c>
    </row>
    <row r="1703" spans="1:19">
      <c r="A1703" t="s">
        <v>1726</v>
      </c>
      <c r="B1703" s="2">
        <v>41293</v>
      </c>
      <c r="C1703" s="2" t="str">
        <f>VLOOKUP(Sales_Data17[[#This Row],[Customer Name Index]],Customer_Data[#All],2,0)</f>
        <v>Avon Corp</v>
      </c>
      <c r="D1703">
        <v>1</v>
      </c>
      <c r="E1703" t="s">
        <v>2</v>
      </c>
      <c r="F1703" t="s">
        <v>8168</v>
      </c>
      <c r="G1703" t="s">
        <v>8027</v>
      </c>
      <c r="H1703" t="str">
        <f>VLOOKUP(Sales_Data17[[#This Row],[Delivery Region Index]],Regions_Table[#All],2,0)</f>
        <v>New South Wales</v>
      </c>
      <c r="I1703" t="str">
        <f>VLOOKUP(Sales_Data17[[#This Row],[Delivery Region Index]],Regions_Table[#All],3,0)</f>
        <v>Sydney</v>
      </c>
      <c r="J1703">
        <v>1</v>
      </c>
      <c r="K1703">
        <v>1</v>
      </c>
      <c r="L1703" t="str">
        <f>VLOOKUP(Sales_Data17[[#This Row],[Product Description Index]],Products_Data[#All],2,0)</f>
        <v>Shirts</v>
      </c>
      <c r="M1703">
        <v>5</v>
      </c>
      <c r="N1703" s="9">
        <v>128.78888888888889</v>
      </c>
      <c r="O1703" s="9">
        <f>Sales_Data17[[#This Row],[Order Quantity]]*Sales_Data17[[#This Row],[Unit Price]]</f>
        <v>643.94444444444446</v>
      </c>
      <c r="P1703" s="9">
        <v>59.242888888888892</v>
      </c>
      <c r="Q1703" s="9">
        <f>Sales_Data17[[#This Row],[Line Total]]-(Sales_Data17[[#This Row],[Total Unit Cost]]*Sales_Data17[[#This Row],[Order Quantity]])</f>
        <v>347.73</v>
      </c>
      <c r="R1703" s="1" t="str">
        <f>TEXT(Sales_Data17[[#This Row],[OrderDate]],"MMM")</f>
        <v>Jan</v>
      </c>
      <c r="S1703" s="1" t="str">
        <f t="shared" si="26"/>
        <v>2013</v>
      </c>
    </row>
    <row r="1704" spans="1:19">
      <c r="A1704" t="s">
        <v>1727</v>
      </c>
      <c r="B1704" s="2">
        <v>41293</v>
      </c>
      <c r="C1704" s="2" t="str">
        <f>VLOOKUP(Sales_Data17[[#This Row],[Customer Name Index]],Customer_Data[#All],2,0)</f>
        <v>Ole Group</v>
      </c>
      <c r="D1704">
        <v>13</v>
      </c>
      <c r="E1704" t="s">
        <v>3</v>
      </c>
      <c r="F1704" t="s">
        <v>8168</v>
      </c>
      <c r="G1704" t="s">
        <v>8026</v>
      </c>
      <c r="H1704" t="str">
        <f>VLOOKUP(Sales_Data17[[#This Row],[Delivery Region Index]],Regions_Table[#All],2,0)</f>
        <v>Queensland</v>
      </c>
      <c r="I1704" t="str">
        <f>VLOOKUP(Sales_Data17[[#This Row],[Delivery Region Index]],Regions_Table[#All],3,0)</f>
        <v>Mount Isa</v>
      </c>
      <c r="J1704">
        <v>38</v>
      </c>
      <c r="K1704">
        <v>6</v>
      </c>
      <c r="L1704" t="str">
        <f>VLOOKUP(Sales_Data17[[#This Row],[Product Description Index]],Products_Data[#All],2,0)</f>
        <v>Socks</v>
      </c>
      <c r="M1704">
        <v>3</v>
      </c>
      <c r="N1704" s="9">
        <v>105.71111111111111</v>
      </c>
      <c r="O1704" s="9">
        <f>Sales_Data17[[#This Row],[Order Quantity]]*Sales_Data17[[#This Row],[Unit Price]]</f>
        <v>317.13333333333333</v>
      </c>
      <c r="P1704" s="9">
        <v>61.312444444444431</v>
      </c>
      <c r="Q1704" s="9">
        <f>Sales_Data17[[#This Row],[Line Total]]-(Sales_Data17[[#This Row],[Total Unit Cost]]*Sales_Data17[[#This Row],[Order Quantity]])</f>
        <v>133.19600000000003</v>
      </c>
      <c r="R1704" s="1" t="str">
        <f>TEXT(Sales_Data17[[#This Row],[OrderDate]],"MMM")</f>
        <v>Jan</v>
      </c>
      <c r="S1704" s="1" t="str">
        <f t="shared" si="26"/>
        <v>2013</v>
      </c>
    </row>
    <row r="1705" spans="1:19">
      <c r="A1705" t="s">
        <v>1728</v>
      </c>
      <c r="B1705" s="2">
        <v>41293</v>
      </c>
      <c r="C1705" s="2" t="str">
        <f>VLOOKUP(Sales_Data17[[#This Row],[Customer Name Index]],Customer_Data[#All],2,0)</f>
        <v>Eminence Corp</v>
      </c>
      <c r="D1705">
        <v>18</v>
      </c>
      <c r="E1705" t="s">
        <v>4</v>
      </c>
      <c r="F1705" t="s">
        <v>8168</v>
      </c>
      <c r="G1705" t="s">
        <v>8025</v>
      </c>
      <c r="H1705" t="str">
        <f>VLOOKUP(Sales_Data17[[#This Row],[Delivery Region Index]],Regions_Table[#All],2,0)</f>
        <v>Victoria</v>
      </c>
      <c r="I1705" t="str">
        <f>VLOOKUP(Sales_Data17[[#This Row],[Delivery Region Index]],Regions_Table[#All],3,0)</f>
        <v>Latrobe City</v>
      </c>
      <c r="J1705">
        <v>52</v>
      </c>
      <c r="K1705">
        <v>8</v>
      </c>
      <c r="L1705" t="str">
        <f>VLOOKUP(Sales_Data17[[#This Row],[Product Description Index]],Products_Data[#All],2,0)</f>
        <v>Shoes</v>
      </c>
      <c r="M1705">
        <v>4</v>
      </c>
      <c r="N1705" s="9">
        <v>445.17777777777775</v>
      </c>
      <c r="O1705" s="9">
        <f>Sales_Data17[[#This Row],[Order Quantity]]*Sales_Data17[[#This Row],[Unit Price]]</f>
        <v>1780.711111111111</v>
      </c>
      <c r="P1705" s="9">
        <v>293.81733333333335</v>
      </c>
      <c r="Q1705" s="9">
        <f>Sales_Data17[[#This Row],[Line Total]]-(Sales_Data17[[#This Row],[Total Unit Cost]]*Sales_Data17[[#This Row],[Order Quantity]])</f>
        <v>605.44177777777759</v>
      </c>
      <c r="R1705" s="1" t="str">
        <f>TEXT(Sales_Data17[[#This Row],[OrderDate]],"MMM")</f>
        <v>Jan</v>
      </c>
      <c r="S1705" s="1" t="str">
        <f t="shared" si="26"/>
        <v>2013</v>
      </c>
    </row>
    <row r="1706" spans="1:19">
      <c r="A1706" t="s">
        <v>1729</v>
      </c>
      <c r="B1706" s="2">
        <v>41293</v>
      </c>
      <c r="C1706" s="2" t="str">
        <f>VLOOKUP(Sales_Data17[[#This Row],[Customer Name Index]],Customer_Data[#All],2,0)</f>
        <v>New Ltd</v>
      </c>
      <c r="D1706">
        <v>7</v>
      </c>
      <c r="E1706" t="s">
        <v>2</v>
      </c>
      <c r="F1706" t="s">
        <v>8168</v>
      </c>
      <c r="G1706" t="s">
        <v>8027</v>
      </c>
      <c r="H1706" t="str">
        <f>VLOOKUP(Sales_Data17[[#This Row],[Delivery Region Index]],Regions_Table[#All],2,0)</f>
        <v>New South Wales</v>
      </c>
      <c r="I1706" t="str">
        <f>VLOOKUP(Sales_Data17[[#This Row],[Delivery Region Index]],Regions_Table[#All],3,0)</f>
        <v>Queanbeyan</v>
      </c>
      <c r="J1706">
        <v>20</v>
      </c>
      <c r="K1706">
        <v>3</v>
      </c>
      <c r="L1706" t="str">
        <f>VLOOKUP(Sales_Data17[[#This Row],[Product Description Index]],Products_Data[#All],2,0)</f>
        <v>Sunglasses</v>
      </c>
      <c r="M1706">
        <v>3</v>
      </c>
      <c r="N1706" s="9">
        <v>627.56666666666672</v>
      </c>
      <c r="O1706" s="9">
        <f>Sales_Data17[[#This Row],[Order Quantity]]*Sales_Data17[[#This Row],[Unit Price]]</f>
        <v>1882.7000000000003</v>
      </c>
      <c r="P1706" s="9">
        <v>263.57800000000003</v>
      </c>
      <c r="Q1706" s="9">
        <f>Sales_Data17[[#This Row],[Line Total]]-(Sales_Data17[[#This Row],[Total Unit Cost]]*Sales_Data17[[#This Row],[Order Quantity]])</f>
        <v>1091.9660000000001</v>
      </c>
      <c r="R1706" s="1" t="str">
        <f>TEXT(Sales_Data17[[#This Row],[OrderDate]],"MMM")</f>
        <v>Jan</v>
      </c>
      <c r="S1706" s="1" t="str">
        <f t="shared" si="26"/>
        <v>2013</v>
      </c>
    </row>
    <row r="1707" spans="1:19">
      <c r="A1707" t="s">
        <v>1730</v>
      </c>
      <c r="B1707" s="2">
        <v>41294</v>
      </c>
      <c r="C1707" s="2" t="str">
        <f>VLOOKUP(Sales_Data17[[#This Row],[Customer Name Index]],Customer_Data[#All],2,0)</f>
        <v>21st Ltd</v>
      </c>
      <c r="D1707">
        <v>10</v>
      </c>
      <c r="E1707" t="s">
        <v>3</v>
      </c>
      <c r="F1707" t="s">
        <v>8168</v>
      </c>
      <c r="G1707" t="s">
        <v>8027</v>
      </c>
      <c r="H1707" t="str">
        <f>VLOOKUP(Sales_Data17[[#This Row],[Delivery Region Index]],Regions_Table[#All],2,0)</f>
        <v>Queensland</v>
      </c>
      <c r="I1707" t="str">
        <f>VLOOKUP(Sales_Data17[[#This Row],[Delivery Region Index]],Regions_Table[#All],3,0)</f>
        <v>Bundaberg</v>
      </c>
      <c r="J1707">
        <v>27</v>
      </c>
      <c r="K1707">
        <v>4</v>
      </c>
      <c r="L1707" t="str">
        <f>VLOOKUP(Sales_Data17[[#This Row],[Product Description Index]],Products_Data[#All],2,0)</f>
        <v>Jeans</v>
      </c>
      <c r="M1707">
        <v>7</v>
      </c>
      <c r="N1707" s="9">
        <v>436.24444444444447</v>
      </c>
      <c r="O1707" s="9">
        <f>Sales_Data17[[#This Row],[Order Quantity]]*Sales_Data17[[#This Row],[Unit Price]]</f>
        <v>3053.7111111111112</v>
      </c>
      <c r="P1707" s="9">
        <v>357.72044444444441</v>
      </c>
      <c r="Q1707" s="9">
        <f>Sales_Data17[[#This Row],[Line Total]]-(Sales_Data17[[#This Row],[Total Unit Cost]]*Sales_Data17[[#This Row],[Order Quantity]])</f>
        <v>549.66800000000012</v>
      </c>
      <c r="R1707" s="1" t="str">
        <f>TEXT(Sales_Data17[[#This Row],[OrderDate]],"MMM")</f>
        <v>Jan</v>
      </c>
      <c r="S1707" s="1" t="str">
        <f t="shared" si="26"/>
        <v>2013</v>
      </c>
    </row>
    <row r="1708" spans="1:19">
      <c r="A1708" t="s">
        <v>1731</v>
      </c>
      <c r="B1708" s="2">
        <v>41294</v>
      </c>
      <c r="C1708" s="2" t="str">
        <f>VLOOKUP(Sales_Data17[[#This Row],[Customer Name Index]],Customer_Data[#All],2,0)</f>
        <v xml:space="preserve">Qualitest </v>
      </c>
      <c r="D1708">
        <v>19</v>
      </c>
      <c r="E1708" t="s">
        <v>4</v>
      </c>
      <c r="F1708" t="s">
        <v>8168</v>
      </c>
      <c r="G1708" t="s">
        <v>8028</v>
      </c>
      <c r="H1708" t="str">
        <f>VLOOKUP(Sales_Data17[[#This Row],[Delivery Region Index]],Regions_Table[#All],2,0)</f>
        <v>Victoria</v>
      </c>
      <c r="I1708" t="str">
        <f>VLOOKUP(Sales_Data17[[#This Row],[Delivery Region Index]],Regions_Table[#All],3,0)</f>
        <v>Mildura</v>
      </c>
      <c r="J1708">
        <v>53</v>
      </c>
      <c r="K1708">
        <v>8</v>
      </c>
      <c r="L1708" t="str">
        <f>VLOOKUP(Sales_Data17[[#This Row],[Product Description Index]],Products_Data[#All],2,0)</f>
        <v>Shoes</v>
      </c>
      <c r="M1708">
        <v>2</v>
      </c>
      <c r="N1708" s="9">
        <v>591.83333333333337</v>
      </c>
      <c r="O1708" s="9">
        <f>Sales_Data17[[#This Row],[Order Quantity]]*Sales_Data17[[#This Row],[Unit Price]]</f>
        <v>1183.6666666666667</v>
      </c>
      <c r="P1708" s="9">
        <v>467.5483333333334</v>
      </c>
      <c r="Q1708" s="9">
        <f>Sales_Data17[[#This Row],[Line Total]]-(Sales_Data17[[#This Row],[Total Unit Cost]]*Sales_Data17[[#This Row],[Order Quantity]])</f>
        <v>248.56999999999994</v>
      </c>
      <c r="R1708" s="1" t="str">
        <f>TEXT(Sales_Data17[[#This Row],[OrderDate]],"MMM")</f>
        <v>Jan</v>
      </c>
      <c r="S1708" s="1" t="str">
        <f t="shared" si="26"/>
        <v>2013</v>
      </c>
    </row>
    <row r="1709" spans="1:19">
      <c r="A1709" t="s">
        <v>1732</v>
      </c>
      <c r="B1709" s="2">
        <v>41294</v>
      </c>
      <c r="C1709" s="2" t="str">
        <f>VLOOKUP(Sales_Data17[[#This Row],[Customer Name Index]],Customer_Data[#All],2,0)</f>
        <v>Apollo Ltd</v>
      </c>
      <c r="D1709">
        <v>11</v>
      </c>
      <c r="E1709" t="s">
        <v>4</v>
      </c>
      <c r="F1709" t="s">
        <v>8168</v>
      </c>
      <c r="G1709" t="s">
        <v>8026</v>
      </c>
      <c r="H1709" t="str">
        <f>VLOOKUP(Sales_Data17[[#This Row],[Delivery Region Index]],Regions_Table[#All],2,0)</f>
        <v>Queensland</v>
      </c>
      <c r="I1709" t="str">
        <f>VLOOKUP(Sales_Data17[[#This Row],[Delivery Region Index]],Regions_Table[#All],3,0)</f>
        <v>Gold Coast</v>
      </c>
      <c r="J1709">
        <v>31</v>
      </c>
      <c r="K1709">
        <v>5</v>
      </c>
      <c r="L1709" t="str">
        <f>VLOOKUP(Sales_Data17[[#This Row],[Product Description Index]],Products_Data[#All],2,0)</f>
        <v>Hats</v>
      </c>
      <c r="M1709">
        <v>9</v>
      </c>
      <c r="N1709" s="9">
        <v>607.4666666666667</v>
      </c>
      <c r="O1709" s="9">
        <f>Sales_Data17[[#This Row],[Order Quantity]]*Sales_Data17[[#This Row],[Unit Price]]</f>
        <v>5467.2000000000007</v>
      </c>
      <c r="P1709" s="9">
        <v>249.06133333333329</v>
      </c>
      <c r="Q1709" s="9">
        <f>Sales_Data17[[#This Row],[Line Total]]-(Sales_Data17[[#This Row],[Total Unit Cost]]*Sales_Data17[[#This Row],[Order Quantity]])</f>
        <v>3225.648000000001</v>
      </c>
      <c r="R1709" s="1" t="str">
        <f>TEXT(Sales_Data17[[#This Row],[OrderDate]],"MMM")</f>
        <v>Jan</v>
      </c>
      <c r="S1709" s="1" t="str">
        <f t="shared" si="26"/>
        <v>2013</v>
      </c>
    </row>
    <row r="1710" spans="1:19">
      <c r="A1710" t="s">
        <v>1733</v>
      </c>
      <c r="B1710" s="2">
        <v>41294</v>
      </c>
      <c r="C1710" s="2" t="str">
        <f>VLOOKUP(Sales_Data17[[#This Row],[Customer Name Index]],Customer_Data[#All],2,0)</f>
        <v>21st Ltd</v>
      </c>
      <c r="D1710">
        <v>10</v>
      </c>
      <c r="E1710" t="s">
        <v>4</v>
      </c>
      <c r="F1710" t="s">
        <v>8168</v>
      </c>
      <c r="G1710" t="s">
        <v>8027</v>
      </c>
      <c r="H1710" t="str">
        <f>VLOOKUP(Sales_Data17[[#This Row],[Delivery Region Index]],Regions_Table[#All],2,0)</f>
        <v>Queensland</v>
      </c>
      <c r="I1710" t="str">
        <f>VLOOKUP(Sales_Data17[[#This Row],[Delivery Region Index]],Regions_Table[#All],3,0)</f>
        <v>Bundaberg</v>
      </c>
      <c r="J1710">
        <v>27</v>
      </c>
      <c r="K1710">
        <v>4</v>
      </c>
      <c r="L1710" t="str">
        <f>VLOOKUP(Sales_Data17[[#This Row],[Product Description Index]],Products_Data[#All],2,0)</f>
        <v>Jeans</v>
      </c>
      <c r="M1710">
        <v>4</v>
      </c>
      <c r="N1710" s="9">
        <v>282.88888888888891</v>
      </c>
      <c r="O1710" s="9">
        <f>Sales_Data17[[#This Row],[Order Quantity]]*Sales_Data17[[#This Row],[Unit Price]]</f>
        <v>1131.5555555555557</v>
      </c>
      <c r="P1710" s="9">
        <v>183.87777777777779</v>
      </c>
      <c r="Q1710" s="9">
        <f>Sales_Data17[[#This Row],[Line Total]]-(Sales_Data17[[#This Row],[Total Unit Cost]]*Sales_Data17[[#This Row],[Order Quantity]])</f>
        <v>396.04444444444448</v>
      </c>
      <c r="R1710" s="1" t="str">
        <f>TEXT(Sales_Data17[[#This Row],[OrderDate]],"MMM")</f>
        <v>Jan</v>
      </c>
      <c r="S1710" s="1" t="str">
        <f t="shared" si="26"/>
        <v>2013</v>
      </c>
    </row>
    <row r="1711" spans="1:19">
      <c r="A1711" t="s">
        <v>1734</v>
      </c>
      <c r="B1711" s="2">
        <v>41294</v>
      </c>
      <c r="C1711" s="2" t="str">
        <f>VLOOKUP(Sales_Data17[[#This Row],[Customer Name Index]],Customer_Data[#All],2,0)</f>
        <v>ETUDE Ltd</v>
      </c>
      <c r="D1711">
        <v>4</v>
      </c>
      <c r="E1711" t="s">
        <v>3</v>
      </c>
      <c r="F1711" t="s">
        <v>8168</v>
      </c>
      <c r="G1711" t="s">
        <v>8027</v>
      </c>
      <c r="H1711" t="str">
        <f>VLOOKUP(Sales_Data17[[#This Row],[Delivery Region Index]],Regions_Table[#All],2,0)</f>
        <v>New South Wales</v>
      </c>
      <c r="I1711" t="str">
        <f>VLOOKUP(Sales_Data17[[#This Row],[Delivery Region Index]],Regions_Table[#All],3,0)</f>
        <v>Grafton</v>
      </c>
      <c r="J1711">
        <v>11</v>
      </c>
      <c r="K1711">
        <v>2</v>
      </c>
      <c r="L1711" t="str">
        <f>VLOOKUP(Sales_Data17[[#This Row],[Product Description Index]],Products_Data[#All],2,0)</f>
        <v>Pants</v>
      </c>
      <c r="M1711">
        <v>1</v>
      </c>
      <c r="N1711" s="9">
        <v>119.11111111111111</v>
      </c>
      <c r="O1711" s="9">
        <f>Sales_Data17[[#This Row],[Order Quantity]]*Sales_Data17[[#This Row],[Unit Price]]</f>
        <v>119.11111111111111</v>
      </c>
      <c r="P1711" s="9">
        <v>98.862222222222215</v>
      </c>
      <c r="Q1711" s="9">
        <f>Sales_Data17[[#This Row],[Line Total]]-(Sales_Data17[[#This Row],[Total Unit Cost]]*Sales_Data17[[#This Row],[Order Quantity]])</f>
        <v>20.248888888888899</v>
      </c>
      <c r="R1711" s="1" t="str">
        <f>TEXT(Sales_Data17[[#This Row],[OrderDate]],"MMM")</f>
        <v>Jan</v>
      </c>
      <c r="S1711" s="1" t="str">
        <f t="shared" si="26"/>
        <v>2013</v>
      </c>
    </row>
    <row r="1712" spans="1:19">
      <c r="A1712" t="s">
        <v>1735</v>
      </c>
      <c r="B1712" s="2">
        <v>41294</v>
      </c>
      <c r="C1712" s="2" t="str">
        <f>VLOOKUP(Sales_Data17[[#This Row],[Customer Name Index]],Customer_Data[#All],2,0)</f>
        <v xml:space="preserve">Medline </v>
      </c>
      <c r="D1712">
        <v>12</v>
      </c>
      <c r="E1712" t="s">
        <v>4</v>
      </c>
      <c r="F1712" t="s">
        <v>8168</v>
      </c>
      <c r="G1712" t="s">
        <v>8026</v>
      </c>
      <c r="H1712" t="str">
        <f>VLOOKUP(Sales_Data17[[#This Row],[Delivery Region Index]],Regions_Table[#All],2,0)</f>
        <v>Queensland</v>
      </c>
      <c r="I1712" t="str">
        <f>VLOOKUP(Sales_Data17[[#This Row],[Delivery Region Index]],Regions_Table[#All],3,0)</f>
        <v>Hervey Bay</v>
      </c>
      <c r="J1712">
        <v>33</v>
      </c>
      <c r="K1712">
        <v>5</v>
      </c>
      <c r="L1712" t="str">
        <f>VLOOKUP(Sales_Data17[[#This Row],[Product Description Index]],Products_Data[#All],2,0)</f>
        <v>Hats</v>
      </c>
      <c r="M1712">
        <v>4</v>
      </c>
      <c r="N1712" s="9">
        <v>123.57777777777778</v>
      </c>
      <c r="O1712" s="9">
        <f>Sales_Data17[[#This Row],[Order Quantity]]*Sales_Data17[[#This Row],[Unit Price]]</f>
        <v>494.31111111111113</v>
      </c>
      <c r="P1712" s="9">
        <v>67.967777777777783</v>
      </c>
      <c r="Q1712" s="9">
        <f>Sales_Data17[[#This Row],[Line Total]]-(Sales_Data17[[#This Row],[Total Unit Cost]]*Sales_Data17[[#This Row],[Order Quantity]])</f>
        <v>222.44</v>
      </c>
      <c r="R1712" s="1" t="str">
        <f>TEXT(Sales_Data17[[#This Row],[OrderDate]],"MMM")</f>
        <v>Jan</v>
      </c>
      <c r="S1712" s="1" t="str">
        <f t="shared" si="26"/>
        <v>2013</v>
      </c>
    </row>
    <row r="1713" spans="1:19">
      <c r="A1713" t="s">
        <v>1736</v>
      </c>
      <c r="B1713" s="2">
        <v>41294</v>
      </c>
      <c r="C1713" s="2" t="str">
        <f>VLOOKUP(Sales_Data17[[#This Row],[Customer Name Index]],Customer_Data[#All],2,0)</f>
        <v>Procter Corp</v>
      </c>
      <c r="D1713">
        <v>5</v>
      </c>
      <c r="E1713" t="s">
        <v>4</v>
      </c>
      <c r="F1713" t="s">
        <v>8168</v>
      </c>
      <c r="G1713" t="s">
        <v>8027</v>
      </c>
      <c r="H1713" t="str">
        <f>VLOOKUP(Sales_Data17[[#This Row],[Delivery Region Index]],Regions_Table[#All],2,0)</f>
        <v>New South Wales</v>
      </c>
      <c r="I1713" t="str">
        <f>VLOOKUP(Sales_Data17[[#This Row],[Delivery Region Index]],Regions_Table[#All],3,0)</f>
        <v>Lismore</v>
      </c>
      <c r="J1713">
        <v>14</v>
      </c>
      <c r="K1713">
        <v>2</v>
      </c>
      <c r="L1713" t="str">
        <f>VLOOKUP(Sales_Data17[[#This Row],[Product Description Index]],Products_Data[#All],2,0)</f>
        <v>Pants</v>
      </c>
      <c r="M1713">
        <v>9</v>
      </c>
      <c r="N1713" s="9">
        <v>308.94444444444446</v>
      </c>
      <c r="O1713" s="9">
        <f>Sales_Data17[[#This Row],[Order Quantity]]*Sales_Data17[[#This Row],[Unit Price]]</f>
        <v>2780.5</v>
      </c>
      <c r="P1713" s="9">
        <v>154.47222222222223</v>
      </c>
      <c r="Q1713" s="9">
        <f>Sales_Data17[[#This Row],[Line Total]]-(Sales_Data17[[#This Row],[Total Unit Cost]]*Sales_Data17[[#This Row],[Order Quantity]])</f>
        <v>1390.25</v>
      </c>
      <c r="R1713" s="1" t="str">
        <f>TEXT(Sales_Data17[[#This Row],[OrderDate]],"MMM")</f>
        <v>Jan</v>
      </c>
      <c r="S1713" s="1" t="str">
        <f t="shared" si="26"/>
        <v>2013</v>
      </c>
    </row>
    <row r="1714" spans="1:19">
      <c r="A1714" t="s">
        <v>1737</v>
      </c>
      <c r="B1714" s="2">
        <v>41295</v>
      </c>
      <c r="C1714" s="2" t="str">
        <f>VLOOKUP(Sales_Data17[[#This Row],[Customer Name Index]],Customer_Data[#All],2,0)</f>
        <v>Apollo Ltd</v>
      </c>
      <c r="D1714">
        <v>11</v>
      </c>
      <c r="E1714" t="s">
        <v>2</v>
      </c>
      <c r="F1714" t="s">
        <v>8168</v>
      </c>
      <c r="G1714" t="s">
        <v>8026</v>
      </c>
      <c r="H1714" t="str">
        <f>VLOOKUP(Sales_Data17[[#This Row],[Delivery Region Index]],Regions_Table[#All],2,0)</f>
        <v>Queensland</v>
      </c>
      <c r="I1714" t="str">
        <f>VLOOKUP(Sales_Data17[[#This Row],[Delivery Region Index]],Regions_Table[#All],3,0)</f>
        <v>Gladstone</v>
      </c>
      <c r="J1714">
        <v>30</v>
      </c>
      <c r="K1714">
        <v>5</v>
      </c>
      <c r="L1714" t="str">
        <f>VLOOKUP(Sales_Data17[[#This Row],[Product Description Index]],Products_Data[#All],2,0)</f>
        <v>Hats</v>
      </c>
      <c r="M1714">
        <v>3</v>
      </c>
      <c r="N1714" s="9">
        <v>294.05555555555554</v>
      </c>
      <c r="O1714" s="9">
        <f>Sales_Data17[[#This Row],[Order Quantity]]*Sales_Data17[[#This Row],[Unit Price]]</f>
        <v>882.16666666666663</v>
      </c>
      <c r="P1714" s="9">
        <v>170.55222222222221</v>
      </c>
      <c r="Q1714" s="9">
        <f>Sales_Data17[[#This Row],[Line Total]]-(Sales_Data17[[#This Row],[Total Unit Cost]]*Sales_Data17[[#This Row],[Order Quantity]])</f>
        <v>370.51</v>
      </c>
      <c r="R1714" s="1" t="str">
        <f>TEXT(Sales_Data17[[#This Row],[OrderDate]],"MMM")</f>
        <v>Jan</v>
      </c>
      <c r="S1714" s="1" t="str">
        <f t="shared" si="26"/>
        <v>2013</v>
      </c>
    </row>
    <row r="1715" spans="1:19">
      <c r="A1715" t="s">
        <v>1738</v>
      </c>
      <c r="B1715" s="2">
        <v>41295</v>
      </c>
      <c r="C1715" s="2" t="str">
        <f>VLOOKUP(Sales_Data17[[#This Row],[Customer Name Index]],Customer_Data[#All],2,0)</f>
        <v>Rochester Ltd</v>
      </c>
      <c r="D1715">
        <v>15</v>
      </c>
      <c r="E1715" t="s">
        <v>4</v>
      </c>
      <c r="F1715" t="s">
        <v>8168</v>
      </c>
      <c r="G1715" t="s">
        <v>8025</v>
      </c>
      <c r="H1715" t="str">
        <f>VLOOKUP(Sales_Data17[[#This Row],[Delivery Region Index]],Regions_Table[#All],2,0)</f>
        <v>Queensland</v>
      </c>
      <c r="I1715" t="str">
        <f>VLOOKUP(Sales_Data17[[#This Row],[Delivery Region Index]],Regions_Table[#All],3,0)</f>
        <v>Toowoomba</v>
      </c>
      <c r="J1715">
        <v>44</v>
      </c>
      <c r="K1715">
        <v>6</v>
      </c>
      <c r="L1715" t="str">
        <f>VLOOKUP(Sales_Data17[[#This Row],[Product Description Index]],Products_Data[#All],2,0)</f>
        <v>Socks</v>
      </c>
      <c r="M1715">
        <v>4</v>
      </c>
      <c r="N1715" s="9">
        <v>23.822222222222223</v>
      </c>
      <c r="O1715" s="9">
        <f>Sales_Data17[[#This Row],[Order Quantity]]*Sales_Data17[[#This Row],[Unit Price]]</f>
        <v>95.288888888888891</v>
      </c>
      <c r="P1715" s="9">
        <v>15.008000000000001</v>
      </c>
      <c r="Q1715" s="9">
        <f>Sales_Data17[[#This Row],[Line Total]]-(Sales_Data17[[#This Row],[Total Unit Cost]]*Sales_Data17[[#This Row],[Order Quantity]])</f>
        <v>35.256888888888888</v>
      </c>
      <c r="R1715" s="1" t="str">
        <f>TEXT(Sales_Data17[[#This Row],[OrderDate]],"MMM")</f>
        <v>Jan</v>
      </c>
      <c r="S1715" s="1" t="str">
        <f t="shared" si="26"/>
        <v>2013</v>
      </c>
    </row>
    <row r="1716" spans="1:19">
      <c r="A1716" t="s">
        <v>1739</v>
      </c>
      <c r="B1716" s="2">
        <v>41295</v>
      </c>
      <c r="C1716" s="2" t="str">
        <f>VLOOKUP(Sales_Data17[[#This Row],[Customer Name Index]],Customer_Data[#All],2,0)</f>
        <v xml:space="preserve">WakeFern </v>
      </c>
      <c r="D1716">
        <v>2</v>
      </c>
      <c r="E1716" t="s">
        <v>4</v>
      </c>
      <c r="F1716" t="s">
        <v>8168</v>
      </c>
      <c r="G1716" t="s">
        <v>8027</v>
      </c>
      <c r="H1716" t="str">
        <f>VLOOKUP(Sales_Data17[[#This Row],[Delivery Region Index]],Regions_Table[#All],2,0)</f>
        <v>New South Wales</v>
      </c>
      <c r="I1716" t="str">
        <f>VLOOKUP(Sales_Data17[[#This Row],[Delivery Region Index]],Regions_Table[#All],3,0)</f>
        <v>Bathurst</v>
      </c>
      <c r="J1716">
        <v>4</v>
      </c>
      <c r="K1716">
        <v>1</v>
      </c>
      <c r="L1716" t="str">
        <f>VLOOKUP(Sales_Data17[[#This Row],[Product Description Index]],Products_Data[#All],2,0)</f>
        <v>Shirts</v>
      </c>
      <c r="M1716">
        <v>4</v>
      </c>
      <c r="N1716" s="9">
        <v>125.06666666666668</v>
      </c>
      <c r="O1716" s="9">
        <f>Sales_Data17[[#This Row],[Order Quantity]]*Sales_Data17[[#This Row],[Unit Price]]</f>
        <v>500.26666666666671</v>
      </c>
      <c r="P1716" s="9">
        <v>91.298666666666676</v>
      </c>
      <c r="Q1716" s="9">
        <f>Sales_Data17[[#This Row],[Line Total]]-(Sales_Data17[[#This Row],[Total Unit Cost]]*Sales_Data17[[#This Row],[Order Quantity]])</f>
        <v>135.072</v>
      </c>
      <c r="R1716" s="1" t="str">
        <f>TEXT(Sales_Data17[[#This Row],[OrderDate]],"MMM")</f>
        <v>Jan</v>
      </c>
      <c r="S1716" s="1" t="str">
        <f t="shared" si="26"/>
        <v>2013</v>
      </c>
    </row>
    <row r="1717" spans="1:19">
      <c r="A1717" t="s">
        <v>1740</v>
      </c>
      <c r="B1717" s="2">
        <v>41295</v>
      </c>
      <c r="C1717" s="2" t="str">
        <f>VLOOKUP(Sales_Data17[[#This Row],[Customer Name Index]],Customer_Data[#All],2,0)</f>
        <v xml:space="preserve">Medline </v>
      </c>
      <c r="D1717">
        <v>12</v>
      </c>
      <c r="E1717" t="s">
        <v>3</v>
      </c>
      <c r="F1717" t="s">
        <v>8168</v>
      </c>
      <c r="G1717" t="s">
        <v>8026</v>
      </c>
      <c r="H1717" t="str">
        <f>VLOOKUP(Sales_Data17[[#This Row],[Delivery Region Index]],Regions_Table[#All],2,0)</f>
        <v>Queensland</v>
      </c>
      <c r="I1717" t="str">
        <f>VLOOKUP(Sales_Data17[[#This Row],[Delivery Region Index]],Regions_Table[#All],3,0)</f>
        <v>Hervey Bay</v>
      </c>
      <c r="J1717">
        <v>33</v>
      </c>
      <c r="K1717">
        <v>5</v>
      </c>
      <c r="L1717" t="str">
        <f>VLOOKUP(Sales_Data17[[#This Row],[Product Description Index]],Products_Data[#All],2,0)</f>
        <v>Hats</v>
      </c>
      <c r="M1717">
        <v>6</v>
      </c>
      <c r="N1717" s="9">
        <v>204.72222222222223</v>
      </c>
      <c r="O1717" s="9">
        <f>Sales_Data17[[#This Row],[Order Quantity]]*Sales_Data17[[#This Row],[Unit Price]]</f>
        <v>1228.3333333333335</v>
      </c>
      <c r="P1717" s="9">
        <v>81.888888888888886</v>
      </c>
      <c r="Q1717" s="9">
        <f>Sales_Data17[[#This Row],[Line Total]]-(Sales_Data17[[#This Row],[Total Unit Cost]]*Sales_Data17[[#This Row],[Order Quantity]])</f>
        <v>737.00000000000023</v>
      </c>
      <c r="R1717" s="1" t="str">
        <f>TEXT(Sales_Data17[[#This Row],[OrderDate]],"MMM")</f>
        <v>Jan</v>
      </c>
      <c r="S1717" s="1" t="str">
        <f t="shared" si="26"/>
        <v>2013</v>
      </c>
    </row>
    <row r="1718" spans="1:19">
      <c r="A1718" t="s">
        <v>1741</v>
      </c>
      <c r="B1718" s="2">
        <v>41295</v>
      </c>
      <c r="C1718" s="2" t="str">
        <f>VLOOKUP(Sales_Data17[[#This Row],[Customer Name Index]],Customer_Data[#All],2,0)</f>
        <v xml:space="preserve">Ei </v>
      </c>
      <c r="D1718">
        <v>9</v>
      </c>
      <c r="E1718" t="s">
        <v>2</v>
      </c>
      <c r="F1718" t="s">
        <v>8168</v>
      </c>
      <c r="G1718" t="s">
        <v>8027</v>
      </c>
      <c r="H1718" t="str">
        <f>VLOOKUP(Sales_Data17[[#This Row],[Delivery Region Index]],Regions_Table[#All],2,0)</f>
        <v>Queensland</v>
      </c>
      <c r="I1718" t="str">
        <f>VLOOKUP(Sales_Data17[[#This Row],[Delivery Region Index]],Regions_Table[#All],3,0)</f>
        <v>Brisbane</v>
      </c>
      <c r="J1718">
        <v>26</v>
      </c>
      <c r="K1718">
        <v>4</v>
      </c>
      <c r="L1718" t="str">
        <f>VLOOKUP(Sales_Data17[[#This Row],[Product Description Index]],Products_Data[#All],2,0)</f>
        <v>Jeans</v>
      </c>
      <c r="M1718">
        <v>6</v>
      </c>
      <c r="N1718" s="9">
        <v>125.06666666666668</v>
      </c>
      <c r="O1718" s="9">
        <f>Sales_Data17[[#This Row],[Order Quantity]]*Sales_Data17[[#This Row],[Unit Price]]</f>
        <v>750.40000000000009</v>
      </c>
      <c r="P1718" s="9">
        <v>62.533333333333339</v>
      </c>
      <c r="Q1718" s="9">
        <f>Sales_Data17[[#This Row],[Line Total]]-(Sales_Data17[[#This Row],[Total Unit Cost]]*Sales_Data17[[#This Row],[Order Quantity]])</f>
        <v>375.20000000000005</v>
      </c>
      <c r="R1718" s="1" t="str">
        <f>TEXT(Sales_Data17[[#This Row],[OrderDate]],"MMM")</f>
        <v>Jan</v>
      </c>
      <c r="S1718" s="1" t="str">
        <f t="shared" si="26"/>
        <v>2013</v>
      </c>
    </row>
    <row r="1719" spans="1:19">
      <c r="A1719" t="s">
        <v>1742</v>
      </c>
      <c r="B1719" s="2">
        <v>41295</v>
      </c>
      <c r="C1719" s="2" t="str">
        <f>VLOOKUP(Sales_Data17[[#This Row],[Customer Name Index]],Customer_Data[#All],2,0)</f>
        <v>Apollo Ltd</v>
      </c>
      <c r="D1719">
        <v>11</v>
      </c>
      <c r="E1719" t="s">
        <v>4</v>
      </c>
      <c r="F1719" t="s">
        <v>8168</v>
      </c>
      <c r="G1719" t="s">
        <v>8026</v>
      </c>
      <c r="H1719" t="str">
        <f>VLOOKUP(Sales_Data17[[#This Row],[Delivery Region Index]],Regions_Table[#All],2,0)</f>
        <v>Queensland</v>
      </c>
      <c r="I1719" t="str">
        <f>VLOOKUP(Sales_Data17[[#This Row],[Delivery Region Index]],Regions_Table[#All],3,0)</f>
        <v>Gladstone</v>
      </c>
      <c r="J1719">
        <v>30</v>
      </c>
      <c r="K1719">
        <v>5</v>
      </c>
      <c r="L1719" t="str">
        <f>VLOOKUP(Sales_Data17[[#This Row],[Product Description Index]],Products_Data[#All],2,0)</f>
        <v>Hats</v>
      </c>
      <c r="M1719">
        <v>3</v>
      </c>
      <c r="N1719" s="9">
        <v>691.58888888888896</v>
      </c>
      <c r="O1719" s="9">
        <f>Sales_Data17[[#This Row],[Order Quantity]]*Sales_Data17[[#This Row],[Unit Price]]</f>
        <v>2074.7666666666669</v>
      </c>
      <c r="P1719" s="9">
        <v>463.36455555555557</v>
      </c>
      <c r="Q1719" s="9">
        <f>Sales_Data17[[#This Row],[Line Total]]-(Sales_Data17[[#This Row],[Total Unit Cost]]*Sales_Data17[[#This Row],[Order Quantity]])</f>
        <v>684.67300000000023</v>
      </c>
      <c r="R1719" s="1" t="str">
        <f>TEXT(Sales_Data17[[#This Row],[OrderDate]],"MMM")</f>
        <v>Jan</v>
      </c>
      <c r="S1719" s="1" t="str">
        <f t="shared" si="26"/>
        <v>2013</v>
      </c>
    </row>
    <row r="1720" spans="1:19">
      <c r="A1720" t="s">
        <v>1743</v>
      </c>
      <c r="B1720" s="2">
        <v>41295</v>
      </c>
      <c r="C1720" s="2" t="str">
        <f>VLOOKUP(Sales_Data17[[#This Row],[Customer Name Index]],Customer_Data[#All],2,0)</f>
        <v>PEDIFIX, Corp</v>
      </c>
      <c r="D1720">
        <v>6</v>
      </c>
      <c r="E1720" t="s">
        <v>4</v>
      </c>
      <c r="F1720" t="s">
        <v>8168</v>
      </c>
      <c r="G1720" t="s">
        <v>8027</v>
      </c>
      <c r="H1720" t="str">
        <f>VLOOKUP(Sales_Data17[[#This Row],[Delivery Region Index]],Regions_Table[#All],2,0)</f>
        <v>New South Wales</v>
      </c>
      <c r="I1720" t="str">
        <f>VLOOKUP(Sales_Data17[[#This Row],[Delivery Region Index]],Regions_Table[#All],3,0)</f>
        <v>Maitland</v>
      </c>
      <c r="J1720">
        <v>15</v>
      </c>
      <c r="K1720">
        <v>3</v>
      </c>
      <c r="L1720" t="str">
        <f>VLOOKUP(Sales_Data17[[#This Row],[Product Description Index]],Products_Data[#All],2,0)</f>
        <v>Sunglasses</v>
      </c>
      <c r="M1720">
        <v>3</v>
      </c>
      <c r="N1720" s="9">
        <v>247.15555555555557</v>
      </c>
      <c r="O1720" s="9">
        <f>Sales_Data17[[#This Row],[Order Quantity]]*Sales_Data17[[#This Row],[Unit Price]]</f>
        <v>741.4666666666667</v>
      </c>
      <c r="P1720" s="9">
        <v>200.19600000000003</v>
      </c>
      <c r="Q1720" s="9">
        <f>Sales_Data17[[#This Row],[Line Total]]-(Sales_Data17[[#This Row],[Total Unit Cost]]*Sales_Data17[[#This Row],[Order Quantity]])</f>
        <v>140.87866666666662</v>
      </c>
      <c r="R1720" s="1" t="str">
        <f>TEXT(Sales_Data17[[#This Row],[OrderDate]],"MMM")</f>
        <v>Jan</v>
      </c>
      <c r="S1720" s="1" t="str">
        <f t="shared" si="26"/>
        <v>2013</v>
      </c>
    </row>
    <row r="1721" spans="1:19">
      <c r="A1721" t="s">
        <v>1744</v>
      </c>
      <c r="B1721" s="2">
        <v>41296</v>
      </c>
      <c r="C1721" s="2" t="str">
        <f>VLOOKUP(Sales_Data17[[#This Row],[Customer Name Index]],Customer_Data[#All],2,0)</f>
        <v>Ole Group</v>
      </c>
      <c r="D1721">
        <v>13</v>
      </c>
      <c r="E1721" t="s">
        <v>4</v>
      </c>
      <c r="F1721" t="s">
        <v>8168</v>
      </c>
      <c r="G1721" t="s">
        <v>8026</v>
      </c>
      <c r="H1721" t="str">
        <f>VLOOKUP(Sales_Data17[[#This Row],[Delivery Region Index]],Regions_Table[#All],2,0)</f>
        <v>Queensland</v>
      </c>
      <c r="I1721" t="str">
        <f>VLOOKUP(Sales_Data17[[#This Row],[Delivery Region Index]],Regions_Table[#All],3,0)</f>
        <v>Mount Isa</v>
      </c>
      <c r="J1721">
        <v>38</v>
      </c>
      <c r="K1721">
        <v>6</v>
      </c>
      <c r="L1721" t="str">
        <f>VLOOKUP(Sales_Data17[[#This Row],[Product Description Index]],Products_Data[#All],2,0)</f>
        <v>Socks</v>
      </c>
      <c r="M1721">
        <v>3</v>
      </c>
      <c r="N1721" s="9">
        <v>132.51111111111112</v>
      </c>
      <c r="O1721" s="9">
        <f>Sales_Data17[[#This Row],[Order Quantity]]*Sales_Data17[[#This Row],[Unit Price]]</f>
        <v>397.53333333333336</v>
      </c>
      <c r="P1721" s="9">
        <v>82.156888888888886</v>
      </c>
      <c r="Q1721" s="9">
        <f>Sales_Data17[[#This Row],[Line Total]]-(Sales_Data17[[#This Row],[Total Unit Cost]]*Sales_Data17[[#This Row],[Order Quantity]])</f>
        <v>151.0626666666667</v>
      </c>
      <c r="R1721" s="1" t="str">
        <f>TEXT(Sales_Data17[[#This Row],[OrderDate]],"MMM")</f>
        <v>Jan</v>
      </c>
      <c r="S1721" s="1" t="str">
        <f t="shared" si="26"/>
        <v>2013</v>
      </c>
    </row>
    <row r="1722" spans="1:19">
      <c r="A1722" t="s">
        <v>1745</v>
      </c>
      <c r="B1722" s="2">
        <v>41296</v>
      </c>
      <c r="C1722" s="2" t="str">
        <f>VLOOKUP(Sales_Data17[[#This Row],[Customer Name Index]],Customer_Data[#All],2,0)</f>
        <v>New Ltd</v>
      </c>
      <c r="D1722">
        <v>7</v>
      </c>
      <c r="E1722" t="s">
        <v>4</v>
      </c>
      <c r="F1722" t="s">
        <v>8168</v>
      </c>
      <c r="G1722" t="s">
        <v>8027</v>
      </c>
      <c r="H1722" t="str">
        <f>VLOOKUP(Sales_Data17[[#This Row],[Delivery Region Index]],Regions_Table[#All],2,0)</f>
        <v>New South Wales</v>
      </c>
      <c r="I1722" t="str">
        <f>VLOOKUP(Sales_Data17[[#This Row],[Delivery Region Index]],Regions_Table[#All],3,0)</f>
        <v>Queanbeyan</v>
      </c>
      <c r="J1722">
        <v>20</v>
      </c>
      <c r="K1722">
        <v>3</v>
      </c>
      <c r="L1722" t="str">
        <f>VLOOKUP(Sales_Data17[[#This Row],[Product Description Index]],Products_Data[#All],2,0)</f>
        <v>Sunglasses</v>
      </c>
      <c r="M1722">
        <v>4</v>
      </c>
      <c r="N1722" s="9">
        <v>677.44444444444446</v>
      </c>
      <c r="O1722" s="9">
        <f>Sales_Data17[[#This Row],[Order Quantity]]*Sales_Data17[[#This Row],[Unit Price]]</f>
        <v>2709.7777777777778</v>
      </c>
      <c r="P1722" s="9">
        <v>325.17333333333335</v>
      </c>
      <c r="Q1722" s="9">
        <f>Sales_Data17[[#This Row],[Line Total]]-(Sales_Data17[[#This Row],[Total Unit Cost]]*Sales_Data17[[#This Row],[Order Quantity]])</f>
        <v>1409.0844444444444</v>
      </c>
      <c r="R1722" s="1" t="str">
        <f>TEXT(Sales_Data17[[#This Row],[OrderDate]],"MMM")</f>
        <v>Jan</v>
      </c>
      <c r="S1722" s="1" t="str">
        <f t="shared" si="26"/>
        <v>2013</v>
      </c>
    </row>
    <row r="1723" spans="1:19">
      <c r="A1723" t="s">
        <v>1746</v>
      </c>
      <c r="B1723" s="2">
        <v>41296</v>
      </c>
      <c r="C1723" s="2" t="str">
        <f>VLOOKUP(Sales_Data17[[#This Row],[Customer Name Index]],Customer_Data[#All],2,0)</f>
        <v>Ole Group</v>
      </c>
      <c r="D1723">
        <v>13</v>
      </c>
      <c r="E1723" t="s">
        <v>2</v>
      </c>
      <c r="F1723" t="s">
        <v>8168</v>
      </c>
      <c r="G1723" t="s">
        <v>8026</v>
      </c>
      <c r="H1723" t="str">
        <f>VLOOKUP(Sales_Data17[[#This Row],[Delivery Region Index]],Regions_Table[#All],2,0)</f>
        <v>Queensland</v>
      </c>
      <c r="I1723" t="str">
        <f>VLOOKUP(Sales_Data17[[#This Row],[Delivery Region Index]],Regions_Table[#All],3,0)</f>
        <v>Mount Isa</v>
      </c>
      <c r="J1723">
        <v>38</v>
      </c>
      <c r="K1723">
        <v>6</v>
      </c>
      <c r="L1723" t="str">
        <f>VLOOKUP(Sales_Data17[[#This Row],[Product Description Index]],Products_Data[#All],2,0)</f>
        <v>Socks</v>
      </c>
      <c r="M1723">
        <v>9</v>
      </c>
      <c r="N1723" s="9">
        <v>114.64444444444445</v>
      </c>
      <c r="O1723" s="9">
        <f>Sales_Data17[[#This Row],[Order Quantity]]*Sales_Data17[[#This Row],[Unit Price]]</f>
        <v>1031.8</v>
      </c>
      <c r="P1723" s="9">
        <v>96.301333333333318</v>
      </c>
      <c r="Q1723" s="9">
        <f>Sales_Data17[[#This Row],[Line Total]]-(Sales_Data17[[#This Row],[Total Unit Cost]]*Sales_Data17[[#This Row],[Order Quantity]])</f>
        <v>165.08800000000008</v>
      </c>
      <c r="R1723" s="1" t="str">
        <f>TEXT(Sales_Data17[[#This Row],[OrderDate]],"MMM")</f>
        <v>Jan</v>
      </c>
      <c r="S1723" s="1" t="str">
        <f t="shared" si="26"/>
        <v>2013</v>
      </c>
    </row>
    <row r="1724" spans="1:19">
      <c r="A1724" t="s">
        <v>1747</v>
      </c>
      <c r="B1724" s="2">
        <v>41296</v>
      </c>
      <c r="C1724" s="2" t="str">
        <f>VLOOKUP(Sales_Data17[[#This Row],[Customer Name Index]],Customer_Data[#All],2,0)</f>
        <v>Pure Group</v>
      </c>
      <c r="D1724">
        <v>17</v>
      </c>
      <c r="E1724" t="s">
        <v>3</v>
      </c>
      <c r="F1724" t="s">
        <v>8168</v>
      </c>
      <c r="G1724" t="s">
        <v>8025</v>
      </c>
      <c r="H1724" t="str">
        <f>VLOOKUP(Sales_Data17[[#This Row],[Delivery Region Index]],Regions_Table[#All],2,0)</f>
        <v>Victoria</v>
      </c>
      <c r="I1724" t="str">
        <f>VLOOKUP(Sales_Data17[[#This Row],[Delivery Region Index]],Regions_Table[#All],3,0)</f>
        <v>Ballarat</v>
      </c>
      <c r="J1724">
        <v>49</v>
      </c>
      <c r="K1724">
        <v>7</v>
      </c>
      <c r="L1724" t="str">
        <f>VLOOKUP(Sales_Data17[[#This Row],[Product Description Index]],Products_Data[#All],2,0)</f>
        <v>Dress Shirts</v>
      </c>
      <c r="M1724">
        <v>5</v>
      </c>
      <c r="N1724" s="9">
        <v>269.48888888888888</v>
      </c>
      <c r="O1724" s="9">
        <f>Sales_Data17[[#This Row],[Order Quantity]]*Sales_Data17[[#This Row],[Unit Price]]</f>
        <v>1347.4444444444443</v>
      </c>
      <c r="P1724" s="9">
        <v>150.9137777777778</v>
      </c>
      <c r="Q1724" s="9">
        <f>Sales_Data17[[#This Row],[Line Total]]-(Sales_Data17[[#This Row],[Total Unit Cost]]*Sales_Data17[[#This Row],[Order Quantity]])</f>
        <v>592.87555555555537</v>
      </c>
      <c r="R1724" s="1" t="str">
        <f>TEXT(Sales_Data17[[#This Row],[OrderDate]],"MMM")</f>
        <v>Jan</v>
      </c>
      <c r="S1724" s="1" t="str">
        <f t="shared" si="26"/>
        <v>2013</v>
      </c>
    </row>
    <row r="1725" spans="1:19">
      <c r="A1725" t="s">
        <v>1748</v>
      </c>
      <c r="B1725" s="2">
        <v>41296</v>
      </c>
      <c r="C1725" s="2" t="str">
        <f>VLOOKUP(Sales_Data17[[#This Row],[Customer Name Index]],Customer_Data[#All],2,0)</f>
        <v>New Ltd</v>
      </c>
      <c r="D1725">
        <v>7</v>
      </c>
      <c r="E1725" t="s">
        <v>4</v>
      </c>
      <c r="F1725" t="s">
        <v>8168</v>
      </c>
      <c r="G1725" t="s">
        <v>8027</v>
      </c>
      <c r="H1725" t="str">
        <f>VLOOKUP(Sales_Data17[[#This Row],[Delivery Region Index]],Regions_Table[#All],2,0)</f>
        <v>New South Wales</v>
      </c>
      <c r="I1725" t="str">
        <f>VLOOKUP(Sales_Data17[[#This Row],[Delivery Region Index]],Regions_Table[#All],3,0)</f>
        <v>Queanbeyan</v>
      </c>
      <c r="J1725">
        <v>20</v>
      </c>
      <c r="K1725">
        <v>3</v>
      </c>
      <c r="L1725" t="str">
        <f>VLOOKUP(Sales_Data17[[#This Row],[Product Description Index]],Products_Data[#All],2,0)</f>
        <v>Sunglasses</v>
      </c>
      <c r="M1725">
        <v>8</v>
      </c>
      <c r="N1725" s="9">
        <v>114.64444444444445</v>
      </c>
      <c r="O1725" s="9">
        <f>Sales_Data17[[#This Row],[Order Quantity]]*Sales_Data17[[#This Row],[Unit Price]]</f>
        <v>917.15555555555557</v>
      </c>
      <c r="P1725" s="9">
        <v>76.811777777777777</v>
      </c>
      <c r="Q1725" s="9">
        <f>Sales_Data17[[#This Row],[Line Total]]-(Sales_Data17[[#This Row],[Total Unit Cost]]*Sales_Data17[[#This Row],[Order Quantity]])</f>
        <v>302.66133333333335</v>
      </c>
      <c r="R1725" s="1" t="str">
        <f>TEXT(Sales_Data17[[#This Row],[OrderDate]],"MMM")</f>
        <v>Jan</v>
      </c>
      <c r="S1725" s="1" t="str">
        <f t="shared" si="26"/>
        <v>2013</v>
      </c>
    </row>
    <row r="1726" spans="1:19">
      <c r="A1726" t="s">
        <v>1749</v>
      </c>
      <c r="B1726" s="2">
        <v>41296</v>
      </c>
      <c r="C1726" s="2" t="str">
        <f>VLOOKUP(Sales_Data17[[#This Row],[Customer Name Index]],Customer_Data[#All],2,0)</f>
        <v>PEDIFIX, Corp</v>
      </c>
      <c r="D1726">
        <v>6</v>
      </c>
      <c r="E1726" t="s">
        <v>4</v>
      </c>
      <c r="F1726" t="s">
        <v>8168</v>
      </c>
      <c r="G1726" t="s">
        <v>8027</v>
      </c>
      <c r="H1726" t="str">
        <f>VLOOKUP(Sales_Data17[[#This Row],[Delivery Region Index]],Regions_Table[#All],2,0)</f>
        <v>New South Wales</v>
      </c>
      <c r="I1726" t="str">
        <f>VLOOKUP(Sales_Data17[[#This Row],[Delivery Region Index]],Regions_Table[#All],3,0)</f>
        <v>Newcastle</v>
      </c>
      <c r="J1726">
        <v>16</v>
      </c>
      <c r="K1726">
        <v>3</v>
      </c>
      <c r="L1726" t="str">
        <f>VLOOKUP(Sales_Data17[[#This Row],[Product Description Index]],Products_Data[#All],2,0)</f>
        <v>Sunglasses</v>
      </c>
      <c r="M1726">
        <v>1</v>
      </c>
      <c r="N1726" s="9">
        <v>99.75555555555556</v>
      </c>
      <c r="O1726" s="9">
        <f>Sales_Data17[[#This Row],[Order Quantity]]*Sales_Data17[[#This Row],[Unit Price]]</f>
        <v>99.75555555555556</v>
      </c>
      <c r="P1726" s="9">
        <v>68.831333333333333</v>
      </c>
      <c r="Q1726" s="9">
        <f>Sales_Data17[[#This Row],[Line Total]]-(Sales_Data17[[#This Row],[Total Unit Cost]]*Sales_Data17[[#This Row],[Order Quantity]])</f>
        <v>30.924222222222227</v>
      </c>
      <c r="R1726" s="1" t="str">
        <f>TEXT(Sales_Data17[[#This Row],[OrderDate]],"MMM")</f>
        <v>Jan</v>
      </c>
      <c r="S1726" s="1" t="str">
        <f t="shared" si="26"/>
        <v>2013</v>
      </c>
    </row>
    <row r="1727" spans="1:19">
      <c r="A1727" t="s">
        <v>1750</v>
      </c>
      <c r="B1727" s="2">
        <v>41296</v>
      </c>
      <c r="C1727" s="2" t="str">
        <f>VLOOKUP(Sales_Data17[[#This Row],[Customer Name Index]],Customer_Data[#All],2,0)</f>
        <v>Elorac, Corp</v>
      </c>
      <c r="D1727">
        <v>3</v>
      </c>
      <c r="E1727" t="s">
        <v>4</v>
      </c>
      <c r="F1727" t="s">
        <v>8168</v>
      </c>
      <c r="G1727" t="s">
        <v>8027</v>
      </c>
      <c r="H1727" t="str">
        <f>VLOOKUP(Sales_Data17[[#This Row],[Delivery Region Index]],Regions_Table[#All],2,0)</f>
        <v>New South Wales</v>
      </c>
      <c r="I1727" t="str">
        <f>VLOOKUP(Sales_Data17[[#This Row],[Delivery Region Index]],Regions_Table[#All],3,0)</f>
        <v>Dubbo</v>
      </c>
      <c r="J1727">
        <v>8</v>
      </c>
      <c r="K1727">
        <v>1</v>
      </c>
      <c r="L1727" t="str">
        <f>VLOOKUP(Sales_Data17[[#This Row],[Product Description Index]],Products_Data[#All],2,0)</f>
        <v>Shirts</v>
      </c>
      <c r="M1727">
        <v>6</v>
      </c>
      <c r="N1727" s="9">
        <v>273.21111111111111</v>
      </c>
      <c r="O1727" s="9">
        <f>Sales_Data17[[#This Row],[Order Quantity]]*Sales_Data17[[#This Row],[Unit Price]]</f>
        <v>1639.2666666666667</v>
      </c>
      <c r="P1727" s="9">
        <v>169.3908888888889</v>
      </c>
      <c r="Q1727" s="9">
        <f>Sales_Data17[[#This Row],[Line Total]]-(Sales_Data17[[#This Row],[Total Unit Cost]]*Sales_Data17[[#This Row],[Order Quantity]])</f>
        <v>622.92133333333322</v>
      </c>
      <c r="R1727" s="1" t="str">
        <f>TEXT(Sales_Data17[[#This Row],[OrderDate]],"MMM")</f>
        <v>Jan</v>
      </c>
      <c r="S1727" s="1" t="str">
        <f t="shared" si="26"/>
        <v>2013</v>
      </c>
    </row>
    <row r="1728" spans="1:19">
      <c r="A1728" t="s">
        <v>1751</v>
      </c>
      <c r="B1728" s="2">
        <v>41296</v>
      </c>
      <c r="C1728" s="2" t="str">
        <f>VLOOKUP(Sales_Data17[[#This Row],[Customer Name Index]],Customer_Data[#All],2,0)</f>
        <v>Pure Group</v>
      </c>
      <c r="D1728">
        <v>17</v>
      </c>
      <c r="E1728" t="s">
        <v>2</v>
      </c>
      <c r="F1728" t="s">
        <v>8168</v>
      </c>
      <c r="G1728" t="s">
        <v>8025</v>
      </c>
      <c r="H1728" t="str">
        <f>VLOOKUP(Sales_Data17[[#This Row],[Delivery Region Index]],Regions_Table[#All],2,0)</f>
        <v>Victoria</v>
      </c>
      <c r="I1728" t="str">
        <f>VLOOKUP(Sales_Data17[[#This Row],[Delivery Region Index]],Regions_Table[#All],3,0)</f>
        <v>Melbourne</v>
      </c>
      <c r="J1728">
        <v>47</v>
      </c>
      <c r="K1728">
        <v>7</v>
      </c>
      <c r="L1728" t="str">
        <f>VLOOKUP(Sales_Data17[[#This Row],[Product Description Index]],Products_Data[#All],2,0)</f>
        <v>Dress Shirts</v>
      </c>
      <c r="M1728">
        <v>8</v>
      </c>
      <c r="N1728" s="9">
        <v>262.04444444444448</v>
      </c>
      <c r="O1728" s="9">
        <f>Sales_Data17[[#This Row],[Order Quantity]]*Sales_Data17[[#This Row],[Unit Price]]</f>
        <v>2096.3555555555558</v>
      </c>
      <c r="P1728" s="9">
        <v>146.74488888888891</v>
      </c>
      <c r="Q1728" s="9">
        <f>Sales_Data17[[#This Row],[Line Total]]-(Sales_Data17[[#This Row],[Total Unit Cost]]*Sales_Data17[[#This Row],[Order Quantity]])</f>
        <v>922.39644444444457</v>
      </c>
      <c r="R1728" s="1" t="str">
        <f>TEXT(Sales_Data17[[#This Row],[OrderDate]],"MMM")</f>
        <v>Jan</v>
      </c>
      <c r="S1728" s="1" t="str">
        <f t="shared" si="26"/>
        <v>2013</v>
      </c>
    </row>
    <row r="1729" spans="1:19">
      <c r="A1729" t="s">
        <v>1752</v>
      </c>
      <c r="B1729" s="2">
        <v>41297</v>
      </c>
      <c r="C1729" s="2" t="str">
        <f>VLOOKUP(Sales_Data17[[#This Row],[Customer Name Index]],Customer_Data[#All],2,0)</f>
        <v>Medsep Group</v>
      </c>
      <c r="D1729">
        <v>8</v>
      </c>
      <c r="E1729" t="s">
        <v>4</v>
      </c>
      <c r="F1729" t="s">
        <v>8168</v>
      </c>
      <c r="G1729" t="s">
        <v>8027</v>
      </c>
      <c r="H1729" t="str">
        <f>VLOOKUP(Sales_Data17[[#This Row],[Delivery Region Index]],Regions_Table[#All],2,0)</f>
        <v>New South Wales</v>
      </c>
      <c r="I1729" t="str">
        <f>VLOOKUP(Sales_Data17[[#This Row],[Delivery Region Index]],Regions_Table[#All],3,0)</f>
        <v>Tamworth</v>
      </c>
      <c r="J1729">
        <v>21</v>
      </c>
      <c r="K1729">
        <v>3</v>
      </c>
      <c r="L1729" t="str">
        <f>VLOOKUP(Sales_Data17[[#This Row],[Product Description Index]],Products_Data[#All],2,0)</f>
        <v>Sunglasses</v>
      </c>
      <c r="M1729">
        <v>8</v>
      </c>
      <c r="N1729" s="9">
        <v>198.76666666666668</v>
      </c>
      <c r="O1729" s="9">
        <f>Sales_Data17[[#This Row],[Order Quantity]]*Sales_Data17[[#This Row],[Unit Price]]</f>
        <v>1590.1333333333334</v>
      </c>
      <c r="P1729" s="9">
        <v>93.420333333333332</v>
      </c>
      <c r="Q1729" s="9">
        <f>Sales_Data17[[#This Row],[Line Total]]-(Sales_Data17[[#This Row],[Total Unit Cost]]*Sales_Data17[[#This Row],[Order Quantity]])</f>
        <v>842.77066666666678</v>
      </c>
      <c r="R1729" s="1" t="str">
        <f>TEXT(Sales_Data17[[#This Row],[OrderDate]],"MMM")</f>
        <v>Jan</v>
      </c>
      <c r="S1729" s="1" t="str">
        <f t="shared" si="26"/>
        <v>2013</v>
      </c>
    </row>
    <row r="1730" spans="1:19">
      <c r="A1730" t="s">
        <v>1753</v>
      </c>
      <c r="B1730" s="2">
        <v>41297</v>
      </c>
      <c r="C1730" s="2" t="str">
        <f>VLOOKUP(Sales_Data17[[#This Row],[Customer Name Index]],Customer_Data[#All],2,0)</f>
        <v xml:space="preserve">Medline </v>
      </c>
      <c r="D1730">
        <v>12</v>
      </c>
      <c r="E1730" t="s">
        <v>3</v>
      </c>
      <c r="F1730" t="s">
        <v>8168</v>
      </c>
      <c r="G1730" t="s">
        <v>8026</v>
      </c>
      <c r="H1730" t="str">
        <f>VLOOKUP(Sales_Data17[[#This Row],[Delivery Region Index]],Regions_Table[#All],2,0)</f>
        <v>Queensland</v>
      </c>
      <c r="I1730" t="str">
        <f>VLOOKUP(Sales_Data17[[#This Row],[Delivery Region Index]],Regions_Table[#All],3,0)</f>
        <v>Ipswich</v>
      </c>
      <c r="J1730">
        <v>34</v>
      </c>
      <c r="K1730">
        <v>5</v>
      </c>
      <c r="L1730" t="str">
        <f>VLOOKUP(Sales_Data17[[#This Row],[Product Description Index]],Products_Data[#All],2,0)</f>
        <v>Hats</v>
      </c>
      <c r="M1730">
        <v>3</v>
      </c>
      <c r="N1730" s="9">
        <v>434.75555555555559</v>
      </c>
      <c r="O1730" s="9">
        <f>Sales_Data17[[#This Row],[Order Quantity]]*Sales_Data17[[#This Row],[Unit Price]]</f>
        <v>1304.2666666666669</v>
      </c>
      <c r="P1730" s="9">
        <v>260.8533333333333</v>
      </c>
      <c r="Q1730" s="9">
        <f>Sales_Data17[[#This Row],[Line Total]]-(Sales_Data17[[#This Row],[Total Unit Cost]]*Sales_Data17[[#This Row],[Order Quantity]])</f>
        <v>521.70666666666693</v>
      </c>
      <c r="R1730" s="1" t="str">
        <f>TEXT(Sales_Data17[[#This Row],[OrderDate]],"MMM")</f>
        <v>Jan</v>
      </c>
      <c r="S1730" s="1" t="str">
        <f t="shared" ref="S1730:S1793" si="27">TEXT(B1730,"YYY")</f>
        <v>2013</v>
      </c>
    </row>
    <row r="1731" spans="1:19">
      <c r="A1731" t="s">
        <v>1754</v>
      </c>
      <c r="B1731" s="2">
        <v>41297</v>
      </c>
      <c r="C1731" s="2" t="str">
        <f>VLOOKUP(Sales_Data17[[#This Row],[Customer Name Index]],Customer_Data[#All],2,0)</f>
        <v>PEDIFIX, Corp</v>
      </c>
      <c r="D1731">
        <v>6</v>
      </c>
      <c r="E1731" t="s">
        <v>4</v>
      </c>
      <c r="F1731" t="s">
        <v>8168</v>
      </c>
      <c r="G1731" t="s">
        <v>8027</v>
      </c>
      <c r="H1731" t="str">
        <f>VLOOKUP(Sales_Data17[[#This Row],[Delivery Region Index]],Regions_Table[#All],2,0)</f>
        <v>New South Wales</v>
      </c>
      <c r="I1731" t="str">
        <f>VLOOKUP(Sales_Data17[[#This Row],[Delivery Region Index]],Regions_Table[#All],3,0)</f>
        <v>Maitland</v>
      </c>
      <c r="J1731">
        <v>15</v>
      </c>
      <c r="K1731">
        <v>3</v>
      </c>
      <c r="L1731" t="str">
        <f>VLOOKUP(Sales_Data17[[#This Row],[Product Description Index]],Products_Data[#All],2,0)</f>
        <v>Sunglasses</v>
      </c>
      <c r="M1731">
        <v>4</v>
      </c>
      <c r="N1731" s="9">
        <v>682.65555555555557</v>
      </c>
      <c r="O1731" s="9">
        <f>Sales_Data17[[#This Row],[Order Quantity]]*Sales_Data17[[#This Row],[Unit Price]]</f>
        <v>2730.6222222222223</v>
      </c>
      <c r="P1731" s="9">
        <v>484.68544444444444</v>
      </c>
      <c r="Q1731" s="9">
        <f>Sales_Data17[[#This Row],[Line Total]]-(Sales_Data17[[#This Row],[Total Unit Cost]]*Sales_Data17[[#This Row],[Order Quantity]])</f>
        <v>791.88044444444449</v>
      </c>
      <c r="R1731" s="1" t="str">
        <f>TEXT(Sales_Data17[[#This Row],[OrderDate]],"MMM")</f>
        <v>Jan</v>
      </c>
      <c r="S1731" s="1" t="str">
        <f t="shared" si="27"/>
        <v>2013</v>
      </c>
    </row>
    <row r="1732" spans="1:19">
      <c r="A1732" t="s">
        <v>1755</v>
      </c>
      <c r="B1732" s="2">
        <v>41297</v>
      </c>
      <c r="C1732" s="2" t="str">
        <f>VLOOKUP(Sales_Data17[[#This Row],[Customer Name Index]],Customer_Data[#All],2,0)</f>
        <v>Medsep Group</v>
      </c>
      <c r="D1732">
        <v>8</v>
      </c>
      <c r="E1732" t="s">
        <v>2</v>
      </c>
      <c r="F1732" t="s">
        <v>8168</v>
      </c>
      <c r="G1732" t="s">
        <v>8027</v>
      </c>
      <c r="H1732" t="str">
        <f>VLOOKUP(Sales_Data17[[#This Row],[Delivery Region Index]],Regions_Table[#All],2,0)</f>
        <v>New South Wales</v>
      </c>
      <c r="I1732" t="str">
        <f>VLOOKUP(Sales_Data17[[#This Row],[Delivery Region Index]],Regions_Table[#All],3,0)</f>
        <v>Wollongong</v>
      </c>
      <c r="J1732">
        <v>24</v>
      </c>
      <c r="K1732">
        <v>4</v>
      </c>
      <c r="L1732" t="str">
        <f>VLOOKUP(Sales_Data17[[#This Row],[Product Description Index]],Products_Data[#All],2,0)</f>
        <v>Jeans</v>
      </c>
      <c r="M1732">
        <v>4</v>
      </c>
      <c r="N1732" s="9">
        <v>314.15555555555557</v>
      </c>
      <c r="O1732" s="9">
        <f>Sales_Data17[[#This Row],[Order Quantity]]*Sales_Data17[[#This Row],[Unit Price]]</f>
        <v>1256.6222222222223</v>
      </c>
      <c r="P1732" s="9">
        <v>141.37</v>
      </c>
      <c r="Q1732" s="9">
        <f>Sales_Data17[[#This Row],[Line Total]]-(Sales_Data17[[#This Row],[Total Unit Cost]]*Sales_Data17[[#This Row],[Order Quantity]])</f>
        <v>691.14222222222224</v>
      </c>
      <c r="R1732" s="1" t="str">
        <f>TEXT(Sales_Data17[[#This Row],[OrderDate]],"MMM")</f>
        <v>Jan</v>
      </c>
      <c r="S1732" s="1" t="str">
        <f t="shared" si="27"/>
        <v>2013</v>
      </c>
    </row>
    <row r="1733" spans="1:19">
      <c r="A1733" t="s">
        <v>1756</v>
      </c>
      <c r="B1733" s="2">
        <v>41298</v>
      </c>
      <c r="C1733" s="2" t="str">
        <f>VLOOKUP(Sales_Data17[[#This Row],[Customer Name Index]],Customer_Data[#All],2,0)</f>
        <v>Eminence Corp</v>
      </c>
      <c r="D1733">
        <v>18</v>
      </c>
      <c r="E1733" t="s">
        <v>3</v>
      </c>
      <c r="F1733" t="s">
        <v>8168</v>
      </c>
      <c r="G1733" t="s">
        <v>8025</v>
      </c>
      <c r="H1733" t="str">
        <f>VLOOKUP(Sales_Data17[[#This Row],[Delivery Region Index]],Regions_Table[#All],2,0)</f>
        <v>Victoria</v>
      </c>
      <c r="I1733" t="str">
        <f>VLOOKUP(Sales_Data17[[#This Row],[Delivery Region Index]],Regions_Table[#All],3,0)</f>
        <v>Latrobe City</v>
      </c>
      <c r="J1733">
        <v>52</v>
      </c>
      <c r="K1733">
        <v>8</v>
      </c>
      <c r="L1733" t="str">
        <f>VLOOKUP(Sales_Data17[[#This Row],[Product Description Index]],Products_Data[#All],2,0)</f>
        <v>Shoes</v>
      </c>
      <c r="M1733">
        <v>9</v>
      </c>
      <c r="N1733" s="9">
        <v>117.62222222222223</v>
      </c>
      <c r="O1733" s="9">
        <f>Sales_Data17[[#This Row],[Order Quantity]]*Sales_Data17[[#This Row],[Unit Price]]</f>
        <v>1058.6000000000001</v>
      </c>
      <c r="P1733" s="9">
        <v>50.577555555555563</v>
      </c>
      <c r="Q1733" s="9">
        <f>Sales_Data17[[#This Row],[Line Total]]-(Sales_Data17[[#This Row],[Total Unit Cost]]*Sales_Data17[[#This Row],[Order Quantity]])</f>
        <v>603.40200000000004</v>
      </c>
      <c r="R1733" s="1" t="str">
        <f>TEXT(Sales_Data17[[#This Row],[OrderDate]],"MMM")</f>
        <v>Jan</v>
      </c>
      <c r="S1733" s="1" t="str">
        <f t="shared" si="27"/>
        <v>2013</v>
      </c>
    </row>
    <row r="1734" spans="1:19">
      <c r="A1734" t="s">
        <v>1757</v>
      </c>
      <c r="B1734" s="2">
        <v>41298</v>
      </c>
      <c r="C1734" s="2" t="str">
        <f>VLOOKUP(Sales_Data17[[#This Row],[Customer Name Index]],Customer_Data[#All],2,0)</f>
        <v>New Ltd</v>
      </c>
      <c r="D1734">
        <v>7</v>
      </c>
      <c r="E1734" t="s">
        <v>4</v>
      </c>
      <c r="F1734" t="s">
        <v>8168</v>
      </c>
      <c r="G1734" t="s">
        <v>8027</v>
      </c>
      <c r="H1734" t="str">
        <f>VLOOKUP(Sales_Data17[[#This Row],[Delivery Region Index]],Regions_Table[#All],2,0)</f>
        <v>New South Wales</v>
      </c>
      <c r="I1734" t="str">
        <f>VLOOKUP(Sales_Data17[[#This Row],[Delivery Region Index]],Regions_Table[#All],3,0)</f>
        <v>Queanbeyan</v>
      </c>
      <c r="J1734">
        <v>20</v>
      </c>
      <c r="K1734">
        <v>3</v>
      </c>
      <c r="L1734" t="str">
        <f>VLOOKUP(Sales_Data17[[#This Row],[Product Description Index]],Products_Data[#All],2,0)</f>
        <v>Sunglasses</v>
      </c>
      <c r="M1734">
        <v>7</v>
      </c>
      <c r="N1734" s="9">
        <v>118.36666666666666</v>
      </c>
      <c r="O1734" s="9">
        <f>Sales_Data17[[#This Row],[Order Quantity]]*Sales_Data17[[#This Row],[Unit Price]]</f>
        <v>828.56666666666661</v>
      </c>
      <c r="P1734" s="9">
        <v>62.734333333333339</v>
      </c>
      <c r="Q1734" s="9">
        <f>Sales_Data17[[#This Row],[Line Total]]-(Sales_Data17[[#This Row],[Total Unit Cost]]*Sales_Data17[[#This Row],[Order Quantity]])</f>
        <v>389.42633333333322</v>
      </c>
      <c r="R1734" s="1" t="str">
        <f>TEXT(Sales_Data17[[#This Row],[OrderDate]],"MMM")</f>
        <v>Jan</v>
      </c>
      <c r="S1734" s="1" t="str">
        <f t="shared" si="27"/>
        <v>2013</v>
      </c>
    </row>
    <row r="1735" spans="1:19">
      <c r="A1735" t="s">
        <v>1758</v>
      </c>
      <c r="B1735" s="2">
        <v>41298</v>
      </c>
      <c r="C1735" s="2" t="str">
        <f>VLOOKUP(Sales_Data17[[#This Row],[Customer Name Index]],Customer_Data[#All],2,0)</f>
        <v>Procter Corp</v>
      </c>
      <c r="D1735">
        <v>5</v>
      </c>
      <c r="E1735" t="s">
        <v>2</v>
      </c>
      <c r="F1735" t="s">
        <v>8168</v>
      </c>
      <c r="G1735" t="s">
        <v>8027</v>
      </c>
      <c r="H1735" t="str">
        <f>VLOOKUP(Sales_Data17[[#This Row],[Delivery Region Index]],Regions_Table[#All],2,0)</f>
        <v>New South Wales</v>
      </c>
      <c r="I1735" t="str">
        <f>VLOOKUP(Sales_Data17[[#This Row],[Delivery Region Index]],Regions_Table[#All],3,0)</f>
        <v>Lismore</v>
      </c>
      <c r="J1735">
        <v>14</v>
      </c>
      <c r="K1735">
        <v>2</v>
      </c>
      <c r="L1735" t="str">
        <f>VLOOKUP(Sales_Data17[[#This Row],[Product Description Index]],Products_Data[#All],2,0)</f>
        <v>Pants</v>
      </c>
      <c r="M1735">
        <v>4</v>
      </c>
      <c r="N1735" s="9">
        <v>123.57777777777778</v>
      </c>
      <c r="O1735" s="9">
        <f>Sales_Data17[[#This Row],[Order Quantity]]*Sales_Data17[[#This Row],[Unit Price]]</f>
        <v>494.31111111111113</v>
      </c>
      <c r="P1735" s="9">
        <v>81.561333333333337</v>
      </c>
      <c r="Q1735" s="9">
        <f>Sales_Data17[[#This Row],[Line Total]]-(Sales_Data17[[#This Row],[Total Unit Cost]]*Sales_Data17[[#This Row],[Order Quantity]])</f>
        <v>168.06577777777778</v>
      </c>
      <c r="R1735" s="1" t="str">
        <f>TEXT(Sales_Data17[[#This Row],[OrderDate]],"MMM")</f>
        <v>Jan</v>
      </c>
      <c r="S1735" s="1" t="str">
        <f t="shared" si="27"/>
        <v>2013</v>
      </c>
    </row>
    <row r="1736" spans="1:19">
      <c r="A1736" t="s">
        <v>1759</v>
      </c>
      <c r="B1736" s="2">
        <v>41298</v>
      </c>
      <c r="C1736" s="2" t="str">
        <f>VLOOKUP(Sales_Data17[[#This Row],[Customer Name Index]],Customer_Data[#All],2,0)</f>
        <v xml:space="preserve">WakeFern </v>
      </c>
      <c r="D1736">
        <v>2</v>
      </c>
      <c r="E1736" t="s">
        <v>4</v>
      </c>
      <c r="F1736" t="s">
        <v>8168</v>
      </c>
      <c r="G1736" t="s">
        <v>8027</v>
      </c>
      <c r="H1736" t="str">
        <f>VLOOKUP(Sales_Data17[[#This Row],[Delivery Region Index]],Regions_Table[#All],2,0)</f>
        <v>New South Wales</v>
      </c>
      <c r="I1736" t="str">
        <f>VLOOKUP(Sales_Data17[[#This Row],[Delivery Region Index]],Regions_Table[#All],3,0)</f>
        <v>Broken Hill</v>
      </c>
      <c r="J1736">
        <v>5</v>
      </c>
      <c r="K1736">
        <v>1</v>
      </c>
      <c r="L1736" t="str">
        <f>VLOOKUP(Sales_Data17[[#This Row],[Product Description Index]],Products_Data[#All],2,0)</f>
        <v>Shirts</v>
      </c>
      <c r="M1736">
        <v>3</v>
      </c>
      <c r="N1736" s="9">
        <v>425.82222222222225</v>
      </c>
      <c r="O1736" s="9">
        <f>Sales_Data17[[#This Row],[Order Quantity]]*Sales_Data17[[#This Row],[Unit Price]]</f>
        <v>1277.4666666666667</v>
      </c>
      <c r="P1736" s="9">
        <v>242.71866666666665</v>
      </c>
      <c r="Q1736" s="9">
        <f>Sales_Data17[[#This Row],[Line Total]]-(Sales_Data17[[#This Row],[Total Unit Cost]]*Sales_Data17[[#This Row],[Order Quantity]])</f>
        <v>549.31066666666675</v>
      </c>
      <c r="R1736" s="1" t="str">
        <f>TEXT(Sales_Data17[[#This Row],[OrderDate]],"MMM")</f>
        <v>Jan</v>
      </c>
      <c r="S1736" s="1" t="str">
        <f t="shared" si="27"/>
        <v>2013</v>
      </c>
    </row>
    <row r="1737" spans="1:19">
      <c r="A1737" t="s">
        <v>1760</v>
      </c>
      <c r="B1737" s="2">
        <v>41298</v>
      </c>
      <c r="C1737" s="2" t="str">
        <f>VLOOKUP(Sales_Data17[[#This Row],[Customer Name Index]],Customer_Data[#All],2,0)</f>
        <v>New Ltd</v>
      </c>
      <c r="D1737">
        <v>7</v>
      </c>
      <c r="E1737" t="s">
        <v>3</v>
      </c>
      <c r="F1737" t="s">
        <v>8168</v>
      </c>
      <c r="G1737" t="s">
        <v>8027</v>
      </c>
      <c r="H1737" t="str">
        <f>VLOOKUP(Sales_Data17[[#This Row],[Delivery Region Index]],Regions_Table[#All],2,0)</f>
        <v>New South Wales</v>
      </c>
      <c r="I1737" t="str">
        <f>VLOOKUP(Sales_Data17[[#This Row],[Delivery Region Index]],Regions_Table[#All],3,0)</f>
        <v>Orange</v>
      </c>
      <c r="J1737">
        <v>18</v>
      </c>
      <c r="K1737">
        <v>3</v>
      </c>
      <c r="L1737" t="str">
        <f>VLOOKUP(Sales_Data17[[#This Row],[Product Description Index]],Products_Data[#All],2,0)</f>
        <v>Sunglasses</v>
      </c>
      <c r="M1737">
        <v>6</v>
      </c>
      <c r="N1737" s="9">
        <v>95.288888888888891</v>
      </c>
      <c r="O1737" s="9">
        <f>Sales_Data17[[#This Row],[Order Quantity]]*Sales_Data17[[#This Row],[Unit Price]]</f>
        <v>571.73333333333335</v>
      </c>
      <c r="P1737" s="9">
        <v>69.560888888888883</v>
      </c>
      <c r="Q1737" s="9">
        <f>Sales_Data17[[#This Row],[Line Total]]-(Sales_Data17[[#This Row],[Total Unit Cost]]*Sales_Data17[[#This Row],[Order Quantity]])</f>
        <v>154.36800000000005</v>
      </c>
      <c r="R1737" s="1" t="str">
        <f>TEXT(Sales_Data17[[#This Row],[OrderDate]],"MMM")</f>
        <v>Jan</v>
      </c>
      <c r="S1737" s="1" t="str">
        <f t="shared" si="27"/>
        <v>2013</v>
      </c>
    </row>
    <row r="1738" spans="1:19">
      <c r="A1738" t="s">
        <v>1761</v>
      </c>
      <c r="B1738" s="2">
        <v>41298</v>
      </c>
      <c r="C1738" s="2" t="str">
        <f>VLOOKUP(Sales_Data17[[#This Row],[Customer Name Index]],Customer_Data[#All],2,0)</f>
        <v xml:space="preserve">Qualitest </v>
      </c>
      <c r="D1738">
        <v>19</v>
      </c>
      <c r="E1738" t="s">
        <v>3</v>
      </c>
      <c r="F1738" t="s">
        <v>8168</v>
      </c>
      <c r="G1738" t="s">
        <v>8028</v>
      </c>
      <c r="H1738" t="str">
        <f>VLOOKUP(Sales_Data17[[#This Row],[Delivery Region Index]],Regions_Table[#All],2,0)</f>
        <v>Victoria</v>
      </c>
      <c r="I1738" t="str">
        <f>VLOOKUP(Sales_Data17[[#This Row],[Delivery Region Index]],Regions_Table[#All],3,0)</f>
        <v>Swan Hill</v>
      </c>
      <c r="J1738">
        <v>55</v>
      </c>
      <c r="K1738">
        <v>8</v>
      </c>
      <c r="L1738" t="str">
        <f>VLOOKUP(Sales_Data17[[#This Row],[Product Description Index]],Products_Data[#All],2,0)</f>
        <v>Shoes</v>
      </c>
      <c r="M1738">
        <v>1</v>
      </c>
      <c r="N1738" s="9">
        <v>606.72222222222217</v>
      </c>
      <c r="O1738" s="9">
        <f>Sales_Data17[[#This Row],[Order Quantity]]*Sales_Data17[[#This Row],[Unit Price]]</f>
        <v>606.72222222222217</v>
      </c>
      <c r="P1738" s="9">
        <v>333.69722222222225</v>
      </c>
      <c r="Q1738" s="9">
        <f>Sales_Data17[[#This Row],[Line Total]]-(Sales_Data17[[#This Row],[Total Unit Cost]]*Sales_Data17[[#This Row],[Order Quantity]])</f>
        <v>273.02499999999992</v>
      </c>
      <c r="R1738" s="1" t="str">
        <f>TEXT(Sales_Data17[[#This Row],[OrderDate]],"MMM")</f>
        <v>Jan</v>
      </c>
      <c r="S1738" s="1" t="str">
        <f t="shared" si="27"/>
        <v>2013</v>
      </c>
    </row>
    <row r="1739" spans="1:19">
      <c r="A1739" t="s">
        <v>1762</v>
      </c>
      <c r="B1739" s="2">
        <v>41298</v>
      </c>
      <c r="C1739" s="2" t="str">
        <f>VLOOKUP(Sales_Data17[[#This Row],[Customer Name Index]],Customer_Data[#All],2,0)</f>
        <v>Avon Corp</v>
      </c>
      <c r="D1739">
        <v>1</v>
      </c>
      <c r="E1739" t="s">
        <v>4</v>
      </c>
      <c r="F1739" t="s">
        <v>8168</v>
      </c>
      <c r="G1739" t="s">
        <v>8027</v>
      </c>
      <c r="H1739" t="str">
        <f>VLOOKUP(Sales_Data17[[#This Row],[Delivery Region Index]],Regions_Table[#All],2,0)</f>
        <v>New South Wales</v>
      </c>
      <c r="I1739" t="str">
        <f>VLOOKUP(Sales_Data17[[#This Row],[Delivery Region Index]],Regions_Table[#All],3,0)</f>
        <v>Albury</v>
      </c>
      <c r="J1739">
        <v>2</v>
      </c>
      <c r="K1739">
        <v>1</v>
      </c>
      <c r="L1739" t="str">
        <f>VLOOKUP(Sales_Data17[[#This Row],[Product Description Index]],Products_Data[#All],2,0)</f>
        <v>Shirts</v>
      </c>
      <c r="M1739">
        <v>6</v>
      </c>
      <c r="N1739" s="9">
        <v>285.12222222222221</v>
      </c>
      <c r="O1739" s="9">
        <f>Sales_Data17[[#This Row],[Order Quantity]]*Sales_Data17[[#This Row],[Unit Price]]</f>
        <v>1710.7333333333331</v>
      </c>
      <c r="P1739" s="9">
        <v>216.69288888888889</v>
      </c>
      <c r="Q1739" s="9">
        <f>Sales_Data17[[#This Row],[Line Total]]-(Sales_Data17[[#This Row],[Total Unit Cost]]*Sales_Data17[[#This Row],[Order Quantity]])</f>
        <v>410.57599999999979</v>
      </c>
      <c r="R1739" s="1" t="str">
        <f>TEXT(Sales_Data17[[#This Row],[OrderDate]],"MMM")</f>
        <v>Jan</v>
      </c>
      <c r="S1739" s="1" t="str">
        <f t="shared" si="27"/>
        <v>2013</v>
      </c>
    </row>
    <row r="1740" spans="1:19">
      <c r="A1740" t="s">
        <v>1763</v>
      </c>
      <c r="B1740" s="2">
        <v>41299</v>
      </c>
      <c r="C1740" s="2" t="str">
        <f>VLOOKUP(Sales_Data17[[#This Row],[Customer Name Index]],Customer_Data[#All],2,0)</f>
        <v xml:space="preserve">Qualitest </v>
      </c>
      <c r="D1740">
        <v>19</v>
      </c>
      <c r="E1740" t="s">
        <v>3</v>
      </c>
      <c r="F1740" t="s">
        <v>8168</v>
      </c>
      <c r="G1740" t="s">
        <v>8028</v>
      </c>
      <c r="H1740" t="str">
        <f>VLOOKUP(Sales_Data17[[#This Row],[Delivery Region Index]],Regions_Table[#All],2,0)</f>
        <v>Victoria</v>
      </c>
      <c r="I1740" t="str">
        <f>VLOOKUP(Sales_Data17[[#This Row],[Delivery Region Index]],Regions_Table[#All],3,0)</f>
        <v>Shepparton</v>
      </c>
      <c r="J1740">
        <v>54</v>
      </c>
      <c r="K1740">
        <v>8</v>
      </c>
      <c r="L1740" t="str">
        <f>VLOOKUP(Sales_Data17[[#This Row],[Product Description Index]],Products_Data[#All],2,0)</f>
        <v>Shoes</v>
      </c>
      <c r="M1740">
        <v>9</v>
      </c>
      <c r="N1740" s="9">
        <v>294.8</v>
      </c>
      <c r="O1740" s="9">
        <f>Sales_Data17[[#This Row],[Order Quantity]]*Sales_Data17[[#This Row],[Unit Price]]</f>
        <v>2653.2000000000003</v>
      </c>
      <c r="P1740" s="9">
        <v>132.66</v>
      </c>
      <c r="Q1740" s="9">
        <f>Sales_Data17[[#This Row],[Line Total]]-(Sales_Data17[[#This Row],[Total Unit Cost]]*Sales_Data17[[#This Row],[Order Quantity]])</f>
        <v>1459.2600000000002</v>
      </c>
      <c r="R1740" s="1" t="str">
        <f>TEXT(Sales_Data17[[#This Row],[OrderDate]],"MMM")</f>
        <v>Jan</v>
      </c>
      <c r="S1740" s="1" t="str">
        <f t="shared" si="27"/>
        <v>2013</v>
      </c>
    </row>
    <row r="1741" spans="1:19">
      <c r="A1741" t="s">
        <v>1764</v>
      </c>
      <c r="B1741" s="2">
        <v>41299</v>
      </c>
      <c r="C1741" s="2" t="str">
        <f>VLOOKUP(Sales_Data17[[#This Row],[Customer Name Index]],Customer_Data[#All],2,0)</f>
        <v>ETUDE Ltd</v>
      </c>
      <c r="D1741">
        <v>4</v>
      </c>
      <c r="E1741" t="s">
        <v>4</v>
      </c>
      <c r="F1741" t="s">
        <v>8168</v>
      </c>
      <c r="G1741" t="s">
        <v>8027</v>
      </c>
      <c r="H1741" t="str">
        <f>VLOOKUP(Sales_Data17[[#This Row],[Delivery Region Index]],Regions_Table[#All],2,0)</f>
        <v>New South Wales</v>
      </c>
      <c r="I1741" t="str">
        <f>VLOOKUP(Sales_Data17[[#This Row],[Delivery Region Index]],Regions_Table[#All],3,0)</f>
        <v>Griffith</v>
      </c>
      <c r="J1741">
        <v>12</v>
      </c>
      <c r="K1741">
        <v>2</v>
      </c>
      <c r="L1741" t="str">
        <f>VLOOKUP(Sales_Data17[[#This Row],[Product Description Index]],Products_Data[#All],2,0)</f>
        <v>Pants</v>
      </c>
      <c r="M1741">
        <v>8</v>
      </c>
      <c r="N1741" s="9">
        <v>98.266666666666666</v>
      </c>
      <c r="O1741" s="9">
        <f>Sales_Data17[[#This Row],[Order Quantity]]*Sales_Data17[[#This Row],[Unit Price]]</f>
        <v>786.13333333333333</v>
      </c>
      <c r="P1741" s="9">
        <v>70.751999999999995</v>
      </c>
      <c r="Q1741" s="9">
        <f>Sales_Data17[[#This Row],[Line Total]]-(Sales_Data17[[#This Row],[Total Unit Cost]]*Sales_Data17[[#This Row],[Order Quantity]])</f>
        <v>220.11733333333336</v>
      </c>
      <c r="R1741" s="1" t="str">
        <f>TEXT(Sales_Data17[[#This Row],[OrderDate]],"MMM")</f>
        <v>Jan</v>
      </c>
      <c r="S1741" s="1" t="str">
        <f t="shared" si="27"/>
        <v>2013</v>
      </c>
    </row>
    <row r="1742" spans="1:19">
      <c r="A1742" t="s">
        <v>1765</v>
      </c>
      <c r="B1742" s="2">
        <v>41299</v>
      </c>
      <c r="C1742" s="2" t="str">
        <f>VLOOKUP(Sales_Data17[[#This Row],[Customer Name Index]],Customer_Data[#All],2,0)</f>
        <v>Procter Corp</v>
      </c>
      <c r="D1742">
        <v>5</v>
      </c>
      <c r="E1742" t="s">
        <v>3</v>
      </c>
      <c r="F1742" t="s">
        <v>8168</v>
      </c>
      <c r="G1742" t="s">
        <v>8027</v>
      </c>
      <c r="H1742" t="str">
        <f>VLOOKUP(Sales_Data17[[#This Row],[Delivery Region Index]],Regions_Table[#All],2,0)</f>
        <v>New South Wales</v>
      </c>
      <c r="I1742" t="str">
        <f>VLOOKUP(Sales_Data17[[#This Row],[Delivery Region Index]],Regions_Table[#All],3,0)</f>
        <v>Lake Macquarie</v>
      </c>
      <c r="J1742">
        <v>13</v>
      </c>
      <c r="K1742">
        <v>2</v>
      </c>
      <c r="L1742" t="str">
        <f>VLOOKUP(Sales_Data17[[#This Row],[Product Description Index]],Products_Data[#All],2,0)</f>
        <v>Pants</v>
      </c>
      <c r="M1742">
        <v>9</v>
      </c>
      <c r="N1742" s="9">
        <v>422.84444444444443</v>
      </c>
      <c r="O1742" s="9">
        <f>Sales_Data17[[#This Row],[Order Quantity]]*Sales_Data17[[#This Row],[Unit Price]]</f>
        <v>3805.6</v>
      </c>
      <c r="P1742" s="9">
        <v>177.59466666666665</v>
      </c>
      <c r="Q1742" s="9">
        <f>Sales_Data17[[#This Row],[Line Total]]-(Sales_Data17[[#This Row],[Total Unit Cost]]*Sales_Data17[[#This Row],[Order Quantity]])</f>
        <v>2207.248</v>
      </c>
      <c r="R1742" s="1" t="str">
        <f>TEXT(Sales_Data17[[#This Row],[OrderDate]],"MMM")</f>
        <v>Jan</v>
      </c>
      <c r="S1742" s="1" t="str">
        <f t="shared" si="27"/>
        <v>2013</v>
      </c>
    </row>
    <row r="1743" spans="1:19">
      <c r="A1743" t="s">
        <v>1766</v>
      </c>
      <c r="B1743" s="2">
        <v>41299</v>
      </c>
      <c r="C1743" s="2" t="str">
        <f>VLOOKUP(Sales_Data17[[#This Row],[Customer Name Index]],Customer_Data[#All],2,0)</f>
        <v>Ole Group</v>
      </c>
      <c r="D1743">
        <v>13</v>
      </c>
      <c r="E1743" t="s">
        <v>4</v>
      </c>
      <c r="F1743" t="s">
        <v>8168</v>
      </c>
      <c r="G1743" t="s">
        <v>8026</v>
      </c>
      <c r="H1743" t="str">
        <f>VLOOKUP(Sales_Data17[[#This Row],[Delivery Region Index]],Regions_Table[#All],2,0)</f>
        <v>Queensland</v>
      </c>
      <c r="I1743" t="str">
        <f>VLOOKUP(Sales_Data17[[#This Row],[Delivery Region Index]],Regions_Table[#All],3,0)</f>
        <v>Mackay</v>
      </c>
      <c r="J1743">
        <v>36</v>
      </c>
      <c r="K1743">
        <v>5</v>
      </c>
      <c r="L1743" t="str">
        <f>VLOOKUP(Sales_Data17[[#This Row],[Product Description Index]],Products_Data[#All],2,0)</f>
        <v>Hats</v>
      </c>
      <c r="M1743">
        <v>4</v>
      </c>
      <c r="N1743" s="9">
        <v>128.04444444444445</v>
      </c>
      <c r="O1743" s="9">
        <f>Sales_Data17[[#This Row],[Order Quantity]]*Sales_Data17[[#This Row],[Unit Price]]</f>
        <v>512.17777777777781</v>
      </c>
      <c r="P1743" s="9">
        <v>98.594222222222228</v>
      </c>
      <c r="Q1743" s="9">
        <f>Sales_Data17[[#This Row],[Line Total]]-(Sales_Data17[[#This Row],[Total Unit Cost]]*Sales_Data17[[#This Row],[Order Quantity]])</f>
        <v>117.80088888888889</v>
      </c>
      <c r="R1743" s="1" t="str">
        <f>TEXT(Sales_Data17[[#This Row],[OrderDate]],"MMM")</f>
        <v>Jan</v>
      </c>
      <c r="S1743" s="1" t="str">
        <f t="shared" si="27"/>
        <v>2013</v>
      </c>
    </row>
    <row r="1744" spans="1:19">
      <c r="A1744" t="s">
        <v>1767</v>
      </c>
      <c r="B1744" s="2">
        <v>41300</v>
      </c>
      <c r="C1744" s="2" t="str">
        <f>VLOOKUP(Sales_Data17[[#This Row],[Customer Name Index]],Customer_Data[#All],2,0)</f>
        <v>ETUDE Ltd</v>
      </c>
      <c r="D1744">
        <v>4</v>
      </c>
      <c r="E1744" t="s">
        <v>2</v>
      </c>
      <c r="F1744" t="s">
        <v>8168</v>
      </c>
      <c r="G1744" t="s">
        <v>8027</v>
      </c>
      <c r="H1744" t="str">
        <f>VLOOKUP(Sales_Data17[[#This Row],[Delivery Region Index]],Regions_Table[#All],2,0)</f>
        <v>New South Wales</v>
      </c>
      <c r="I1744" t="str">
        <f>VLOOKUP(Sales_Data17[[#This Row],[Delivery Region Index]],Regions_Table[#All],3,0)</f>
        <v>Griffith</v>
      </c>
      <c r="J1744">
        <v>12</v>
      </c>
      <c r="K1744">
        <v>2</v>
      </c>
      <c r="L1744" t="str">
        <f>VLOOKUP(Sales_Data17[[#This Row],[Product Description Index]],Products_Data[#All],2,0)</f>
        <v>Pants</v>
      </c>
      <c r="M1744">
        <v>6</v>
      </c>
      <c r="N1744" s="9">
        <v>425.82222222222225</v>
      </c>
      <c r="O1744" s="9">
        <f>Sales_Data17[[#This Row],[Order Quantity]]*Sales_Data17[[#This Row],[Unit Price]]</f>
        <v>2554.9333333333334</v>
      </c>
      <c r="P1744" s="9">
        <v>285.30088888888889</v>
      </c>
      <c r="Q1744" s="9">
        <f>Sales_Data17[[#This Row],[Line Total]]-(Sales_Data17[[#This Row],[Total Unit Cost]]*Sales_Data17[[#This Row],[Order Quantity]])</f>
        <v>843.12800000000016</v>
      </c>
      <c r="R1744" s="1" t="str">
        <f>TEXT(Sales_Data17[[#This Row],[OrderDate]],"MMM")</f>
        <v>Jan</v>
      </c>
      <c r="S1744" s="1" t="str">
        <f t="shared" si="27"/>
        <v>2013</v>
      </c>
    </row>
    <row r="1745" spans="1:19">
      <c r="A1745" t="s">
        <v>1768</v>
      </c>
      <c r="B1745" s="2">
        <v>41300</v>
      </c>
      <c r="C1745" s="2" t="str">
        <f>VLOOKUP(Sales_Data17[[#This Row],[Customer Name Index]],Customer_Data[#All],2,0)</f>
        <v>Ole Group</v>
      </c>
      <c r="D1745">
        <v>13</v>
      </c>
      <c r="E1745" t="s">
        <v>2</v>
      </c>
      <c r="F1745" t="s">
        <v>8168</v>
      </c>
      <c r="G1745" t="s">
        <v>8026</v>
      </c>
      <c r="H1745" t="str">
        <f>VLOOKUP(Sales_Data17[[#This Row],[Delivery Region Index]],Regions_Table[#All],2,0)</f>
        <v>Queensland</v>
      </c>
      <c r="I1745" t="str">
        <f>VLOOKUP(Sales_Data17[[#This Row],[Delivery Region Index]],Regions_Table[#All],3,0)</f>
        <v>Maryborough</v>
      </c>
      <c r="J1745">
        <v>37</v>
      </c>
      <c r="K1745">
        <v>6</v>
      </c>
      <c r="L1745" t="str">
        <f>VLOOKUP(Sales_Data17[[#This Row],[Product Description Index]],Products_Data[#All],2,0)</f>
        <v>Socks</v>
      </c>
      <c r="M1745">
        <v>1</v>
      </c>
      <c r="N1745" s="9">
        <v>96.777777777777771</v>
      </c>
      <c r="O1745" s="9">
        <f>Sales_Data17[[#This Row],[Order Quantity]]*Sales_Data17[[#This Row],[Unit Price]]</f>
        <v>96.777777777777771</v>
      </c>
      <c r="P1745" s="9">
        <v>73.551111111111112</v>
      </c>
      <c r="Q1745" s="9">
        <f>Sales_Data17[[#This Row],[Line Total]]-(Sales_Data17[[#This Row],[Total Unit Cost]]*Sales_Data17[[#This Row],[Order Quantity]])</f>
        <v>23.226666666666659</v>
      </c>
      <c r="R1745" s="1" t="str">
        <f>TEXT(Sales_Data17[[#This Row],[OrderDate]],"MMM")</f>
        <v>Jan</v>
      </c>
      <c r="S1745" s="1" t="str">
        <f t="shared" si="27"/>
        <v>2013</v>
      </c>
    </row>
    <row r="1746" spans="1:19">
      <c r="A1746" t="s">
        <v>1769</v>
      </c>
      <c r="B1746" s="2">
        <v>41300</v>
      </c>
      <c r="C1746" s="2" t="str">
        <f>VLOOKUP(Sales_Data17[[#This Row],[Customer Name Index]],Customer_Data[#All],2,0)</f>
        <v>Apollo Ltd</v>
      </c>
      <c r="D1746">
        <v>11</v>
      </c>
      <c r="E1746" t="s">
        <v>4</v>
      </c>
      <c r="F1746" t="s">
        <v>8168</v>
      </c>
      <c r="G1746" t="s">
        <v>8026</v>
      </c>
      <c r="H1746" t="str">
        <f>VLOOKUP(Sales_Data17[[#This Row],[Delivery Region Index]],Regions_Table[#All],2,0)</f>
        <v>Queensland</v>
      </c>
      <c r="I1746" t="str">
        <f>VLOOKUP(Sales_Data17[[#This Row],[Delivery Region Index]],Regions_Table[#All],3,0)</f>
        <v>Gladstone</v>
      </c>
      <c r="J1746">
        <v>30</v>
      </c>
      <c r="K1746">
        <v>5</v>
      </c>
      <c r="L1746" t="str">
        <f>VLOOKUP(Sales_Data17[[#This Row],[Product Description Index]],Products_Data[#All],2,0)</f>
        <v>Hats</v>
      </c>
      <c r="M1746">
        <v>5</v>
      </c>
      <c r="N1746" s="9">
        <v>201</v>
      </c>
      <c r="O1746" s="9">
        <f>Sales_Data17[[#This Row],[Order Quantity]]*Sales_Data17[[#This Row],[Unit Price]]</f>
        <v>1005</v>
      </c>
      <c r="P1746" s="9">
        <v>126.63000000000001</v>
      </c>
      <c r="Q1746" s="9">
        <f>Sales_Data17[[#This Row],[Line Total]]-(Sales_Data17[[#This Row],[Total Unit Cost]]*Sales_Data17[[#This Row],[Order Quantity]])</f>
        <v>371.84999999999991</v>
      </c>
      <c r="R1746" s="1" t="str">
        <f>TEXT(Sales_Data17[[#This Row],[OrderDate]],"MMM")</f>
        <v>Jan</v>
      </c>
      <c r="S1746" s="1" t="str">
        <f t="shared" si="27"/>
        <v>2013</v>
      </c>
    </row>
    <row r="1747" spans="1:19">
      <c r="A1747" t="s">
        <v>1770</v>
      </c>
      <c r="B1747" s="2">
        <v>41300</v>
      </c>
      <c r="C1747" s="2" t="str">
        <f>VLOOKUP(Sales_Data17[[#This Row],[Customer Name Index]],Customer_Data[#All],2,0)</f>
        <v>Procter Corp</v>
      </c>
      <c r="D1747">
        <v>5</v>
      </c>
      <c r="E1747" t="s">
        <v>4</v>
      </c>
      <c r="F1747" t="s">
        <v>8168</v>
      </c>
      <c r="G1747" t="s">
        <v>8027</v>
      </c>
      <c r="H1747" t="str">
        <f>VLOOKUP(Sales_Data17[[#This Row],[Delivery Region Index]],Regions_Table[#All],2,0)</f>
        <v>New South Wales</v>
      </c>
      <c r="I1747" t="str">
        <f>VLOOKUP(Sales_Data17[[#This Row],[Delivery Region Index]],Regions_Table[#All],3,0)</f>
        <v>Maitland</v>
      </c>
      <c r="J1747">
        <v>15</v>
      </c>
      <c r="K1747">
        <v>2</v>
      </c>
      <c r="L1747" t="str">
        <f>VLOOKUP(Sales_Data17[[#This Row],[Product Description Index]],Products_Data[#All],2,0)</f>
        <v>Pants</v>
      </c>
      <c r="M1747">
        <v>7</v>
      </c>
      <c r="N1747" s="9">
        <v>218.86666666666667</v>
      </c>
      <c r="O1747" s="9">
        <f>Sales_Data17[[#This Row],[Order Quantity]]*Sales_Data17[[#This Row],[Unit Price]]</f>
        <v>1532.0666666666666</v>
      </c>
      <c r="P1747" s="9">
        <v>153.20666666666665</v>
      </c>
      <c r="Q1747" s="9">
        <f>Sales_Data17[[#This Row],[Line Total]]-(Sales_Data17[[#This Row],[Total Unit Cost]]*Sales_Data17[[#This Row],[Order Quantity]])</f>
        <v>459.62000000000012</v>
      </c>
      <c r="R1747" s="1" t="str">
        <f>TEXT(Sales_Data17[[#This Row],[OrderDate]],"MMM")</f>
        <v>Jan</v>
      </c>
      <c r="S1747" s="1" t="str">
        <f t="shared" si="27"/>
        <v>2013</v>
      </c>
    </row>
    <row r="1748" spans="1:19">
      <c r="A1748" t="s">
        <v>1771</v>
      </c>
      <c r="B1748" s="2">
        <v>41300</v>
      </c>
      <c r="C1748" s="2" t="str">
        <f>VLOOKUP(Sales_Data17[[#This Row],[Customer Name Index]],Customer_Data[#All],2,0)</f>
        <v>Elorac, Corp</v>
      </c>
      <c r="D1748">
        <v>3</v>
      </c>
      <c r="E1748" t="s">
        <v>4</v>
      </c>
      <c r="F1748" t="s">
        <v>8168</v>
      </c>
      <c r="G1748" t="s">
        <v>8027</v>
      </c>
      <c r="H1748" t="str">
        <f>VLOOKUP(Sales_Data17[[#This Row],[Delivery Region Index]],Regions_Table[#All],2,0)</f>
        <v>New South Wales</v>
      </c>
      <c r="I1748" t="str">
        <f>VLOOKUP(Sales_Data17[[#This Row],[Delivery Region Index]],Regions_Table[#All],3,0)</f>
        <v>Coffs Harbour</v>
      </c>
      <c r="J1748">
        <v>7</v>
      </c>
      <c r="K1748">
        <v>1</v>
      </c>
      <c r="L1748" t="str">
        <f>VLOOKUP(Sales_Data17[[#This Row],[Product Description Index]],Products_Data[#All],2,0)</f>
        <v>Shirts</v>
      </c>
      <c r="M1748">
        <v>4</v>
      </c>
      <c r="N1748" s="9">
        <v>115.38888888888889</v>
      </c>
      <c r="O1748" s="9">
        <f>Sales_Data17[[#This Row],[Order Quantity]]*Sales_Data17[[#This Row],[Unit Price]]</f>
        <v>461.55555555555554</v>
      </c>
      <c r="P1748" s="9">
        <v>79.618333333333325</v>
      </c>
      <c r="Q1748" s="9">
        <f>Sales_Data17[[#This Row],[Line Total]]-(Sales_Data17[[#This Row],[Total Unit Cost]]*Sales_Data17[[#This Row],[Order Quantity]])</f>
        <v>143.08222222222224</v>
      </c>
      <c r="R1748" s="1" t="str">
        <f>TEXT(Sales_Data17[[#This Row],[OrderDate]],"MMM")</f>
        <v>Jan</v>
      </c>
      <c r="S1748" s="1" t="str">
        <f t="shared" si="27"/>
        <v>2013</v>
      </c>
    </row>
    <row r="1749" spans="1:19">
      <c r="A1749" t="s">
        <v>1772</v>
      </c>
      <c r="B1749" s="2">
        <v>41300</v>
      </c>
      <c r="C1749" s="2" t="str">
        <f>VLOOKUP(Sales_Data17[[#This Row],[Customer Name Index]],Customer_Data[#All],2,0)</f>
        <v xml:space="preserve">Linde </v>
      </c>
      <c r="D1749">
        <v>14</v>
      </c>
      <c r="E1749" t="s">
        <v>4</v>
      </c>
      <c r="F1749" t="s">
        <v>8168</v>
      </c>
      <c r="G1749" t="s">
        <v>8026</v>
      </c>
      <c r="H1749" t="str">
        <f>VLOOKUP(Sales_Data17[[#This Row],[Delivery Region Index]],Regions_Table[#All],2,0)</f>
        <v>Queensland</v>
      </c>
      <c r="I1749" t="str">
        <f>VLOOKUP(Sales_Data17[[#This Row],[Delivery Region Index]],Regions_Table[#All],3,0)</f>
        <v>Redcliffe</v>
      </c>
      <c r="J1749">
        <v>40</v>
      </c>
      <c r="K1749">
        <v>6</v>
      </c>
      <c r="L1749" t="str">
        <f>VLOOKUP(Sales_Data17[[#This Row],[Product Description Index]],Products_Data[#All],2,0)</f>
        <v>Socks</v>
      </c>
      <c r="M1749">
        <v>2</v>
      </c>
      <c r="N1749" s="9">
        <v>405.72222222222223</v>
      </c>
      <c r="O1749" s="9">
        <f>Sales_Data17[[#This Row],[Order Quantity]]*Sales_Data17[[#This Row],[Unit Price]]</f>
        <v>811.44444444444446</v>
      </c>
      <c r="P1749" s="9">
        <v>178.51777777777778</v>
      </c>
      <c r="Q1749" s="9">
        <f>Sales_Data17[[#This Row],[Line Total]]-(Sales_Data17[[#This Row],[Total Unit Cost]]*Sales_Data17[[#This Row],[Order Quantity]])</f>
        <v>454.4088888888889</v>
      </c>
      <c r="R1749" s="1" t="str">
        <f>TEXT(Sales_Data17[[#This Row],[OrderDate]],"MMM")</f>
        <v>Jan</v>
      </c>
      <c r="S1749" s="1" t="str">
        <f t="shared" si="27"/>
        <v>2013</v>
      </c>
    </row>
    <row r="1750" spans="1:19">
      <c r="A1750" t="s">
        <v>1773</v>
      </c>
      <c r="B1750" s="2">
        <v>41300</v>
      </c>
      <c r="C1750" s="2" t="str">
        <f>VLOOKUP(Sales_Data17[[#This Row],[Customer Name Index]],Customer_Data[#All],2,0)</f>
        <v>ETUDE Ltd</v>
      </c>
      <c r="D1750">
        <v>4</v>
      </c>
      <c r="E1750" t="s">
        <v>4</v>
      </c>
      <c r="F1750" t="s">
        <v>8168</v>
      </c>
      <c r="G1750" t="s">
        <v>8027</v>
      </c>
      <c r="H1750" t="str">
        <f>VLOOKUP(Sales_Data17[[#This Row],[Delivery Region Index]],Regions_Table[#All],2,0)</f>
        <v>New South Wales</v>
      </c>
      <c r="I1750" t="str">
        <f>VLOOKUP(Sales_Data17[[#This Row],[Delivery Region Index]],Regions_Table[#All],3,0)</f>
        <v>Gosford</v>
      </c>
      <c r="J1750">
        <v>9</v>
      </c>
      <c r="K1750">
        <v>2</v>
      </c>
      <c r="L1750" t="str">
        <f>VLOOKUP(Sales_Data17[[#This Row],[Product Description Index]],Products_Data[#All],2,0)</f>
        <v>Pants</v>
      </c>
      <c r="M1750">
        <v>5</v>
      </c>
      <c r="N1750" s="9">
        <v>216.63333333333333</v>
      </c>
      <c r="O1750" s="9">
        <f>Sales_Data17[[#This Row],[Order Quantity]]*Sales_Data17[[#This Row],[Unit Price]]</f>
        <v>1083.1666666666665</v>
      </c>
      <c r="P1750" s="9">
        <v>145.14433333333335</v>
      </c>
      <c r="Q1750" s="9">
        <f>Sales_Data17[[#This Row],[Line Total]]-(Sales_Data17[[#This Row],[Total Unit Cost]]*Sales_Data17[[#This Row],[Order Quantity]])</f>
        <v>357.44499999999971</v>
      </c>
      <c r="R1750" s="1" t="str">
        <f>TEXT(Sales_Data17[[#This Row],[OrderDate]],"MMM")</f>
        <v>Jan</v>
      </c>
      <c r="S1750" s="1" t="str">
        <f t="shared" si="27"/>
        <v>2013</v>
      </c>
    </row>
    <row r="1751" spans="1:19">
      <c r="A1751" t="s">
        <v>1774</v>
      </c>
      <c r="B1751" s="2">
        <v>41300</v>
      </c>
      <c r="C1751" s="2" t="str">
        <f>VLOOKUP(Sales_Data17[[#This Row],[Customer Name Index]],Customer_Data[#All],2,0)</f>
        <v>ETUDE Ltd</v>
      </c>
      <c r="D1751">
        <v>4</v>
      </c>
      <c r="E1751" t="s">
        <v>4</v>
      </c>
      <c r="F1751" t="s">
        <v>8168</v>
      </c>
      <c r="G1751" t="s">
        <v>8027</v>
      </c>
      <c r="H1751" t="str">
        <f>VLOOKUP(Sales_Data17[[#This Row],[Delivery Region Index]],Regions_Table[#All],2,0)</f>
        <v>New South Wales</v>
      </c>
      <c r="I1751" t="str">
        <f>VLOOKUP(Sales_Data17[[#This Row],[Delivery Region Index]],Regions_Table[#All],3,0)</f>
        <v>Goulburn</v>
      </c>
      <c r="J1751">
        <v>10</v>
      </c>
      <c r="K1751">
        <v>2</v>
      </c>
      <c r="L1751" t="str">
        <f>VLOOKUP(Sales_Data17[[#This Row],[Product Description Index]],Products_Data[#All],2,0)</f>
        <v>Pants</v>
      </c>
      <c r="M1751">
        <v>7</v>
      </c>
      <c r="N1751" s="9">
        <v>110.17777777777778</v>
      </c>
      <c r="O1751" s="9">
        <f>Sales_Data17[[#This Row],[Order Quantity]]*Sales_Data17[[#This Row],[Unit Price]]</f>
        <v>771.24444444444441</v>
      </c>
      <c r="P1751" s="9">
        <v>77.12444444444445</v>
      </c>
      <c r="Q1751" s="9">
        <f>Sales_Data17[[#This Row],[Line Total]]-(Sales_Data17[[#This Row],[Total Unit Cost]]*Sales_Data17[[#This Row],[Order Quantity]])</f>
        <v>231.37333333333322</v>
      </c>
      <c r="R1751" s="1" t="str">
        <f>TEXT(Sales_Data17[[#This Row],[OrderDate]],"MMM")</f>
        <v>Jan</v>
      </c>
      <c r="S1751" s="1" t="str">
        <f t="shared" si="27"/>
        <v>2013</v>
      </c>
    </row>
    <row r="1752" spans="1:19">
      <c r="A1752" t="s">
        <v>1775</v>
      </c>
      <c r="B1752" s="2">
        <v>41301</v>
      </c>
      <c r="C1752" s="2" t="str">
        <f>VLOOKUP(Sales_Data17[[#This Row],[Customer Name Index]],Customer_Data[#All],2,0)</f>
        <v>Avon Corp</v>
      </c>
      <c r="D1752">
        <v>1</v>
      </c>
      <c r="E1752" t="s">
        <v>3</v>
      </c>
      <c r="F1752" t="s">
        <v>8168</v>
      </c>
      <c r="G1752" t="s">
        <v>8027</v>
      </c>
      <c r="H1752" t="str">
        <f>VLOOKUP(Sales_Data17[[#This Row],[Delivery Region Index]],Regions_Table[#All],2,0)</f>
        <v>New South Wales</v>
      </c>
      <c r="I1752" t="str">
        <f>VLOOKUP(Sales_Data17[[#This Row],[Delivery Region Index]],Regions_Table[#All],3,0)</f>
        <v>Albury</v>
      </c>
      <c r="J1752">
        <v>2</v>
      </c>
      <c r="K1752">
        <v>1</v>
      </c>
      <c r="L1752" t="str">
        <f>VLOOKUP(Sales_Data17[[#This Row],[Product Description Index]],Products_Data[#All],2,0)</f>
        <v>Shirts</v>
      </c>
      <c r="M1752">
        <v>2</v>
      </c>
      <c r="N1752" s="9">
        <v>304.47777777777782</v>
      </c>
      <c r="O1752" s="9">
        <f>Sales_Data17[[#This Row],[Order Quantity]]*Sales_Data17[[#This Row],[Unit Price]]</f>
        <v>608.95555555555563</v>
      </c>
      <c r="P1752" s="9">
        <v>133.97022222222225</v>
      </c>
      <c r="Q1752" s="9">
        <f>Sales_Data17[[#This Row],[Line Total]]-(Sales_Data17[[#This Row],[Total Unit Cost]]*Sales_Data17[[#This Row],[Order Quantity]])</f>
        <v>341.01511111111114</v>
      </c>
      <c r="R1752" s="1" t="str">
        <f>TEXT(Sales_Data17[[#This Row],[OrderDate]],"MMM")</f>
        <v>Jan</v>
      </c>
      <c r="S1752" s="1" t="str">
        <f t="shared" si="27"/>
        <v>2013</v>
      </c>
    </row>
    <row r="1753" spans="1:19">
      <c r="A1753" t="s">
        <v>1776</v>
      </c>
      <c r="B1753" s="2">
        <v>41301</v>
      </c>
      <c r="C1753" s="2" t="str">
        <f>VLOOKUP(Sales_Data17[[#This Row],[Customer Name Index]],Customer_Data[#All],2,0)</f>
        <v>ETUDE Ltd</v>
      </c>
      <c r="D1753">
        <v>4</v>
      </c>
      <c r="E1753" t="s">
        <v>2</v>
      </c>
      <c r="F1753" t="s">
        <v>8168</v>
      </c>
      <c r="G1753" t="s">
        <v>8027</v>
      </c>
      <c r="H1753" t="str">
        <f>VLOOKUP(Sales_Data17[[#This Row],[Delivery Region Index]],Regions_Table[#All],2,0)</f>
        <v>New South Wales</v>
      </c>
      <c r="I1753" t="str">
        <f>VLOOKUP(Sales_Data17[[#This Row],[Delivery Region Index]],Regions_Table[#All],3,0)</f>
        <v>Grafton</v>
      </c>
      <c r="J1753">
        <v>11</v>
      </c>
      <c r="K1753">
        <v>2</v>
      </c>
      <c r="L1753" t="str">
        <f>VLOOKUP(Sales_Data17[[#This Row],[Product Description Index]],Products_Data[#All],2,0)</f>
        <v>Pants</v>
      </c>
      <c r="M1753">
        <v>9</v>
      </c>
      <c r="N1753" s="9">
        <v>211.42222222222222</v>
      </c>
      <c r="O1753" s="9">
        <f>Sales_Data17[[#This Row],[Order Quantity]]*Sales_Data17[[#This Row],[Unit Price]]</f>
        <v>1902.8</v>
      </c>
      <c r="P1753" s="9">
        <v>139.53866666666667</v>
      </c>
      <c r="Q1753" s="9">
        <f>Sales_Data17[[#This Row],[Line Total]]-(Sales_Data17[[#This Row],[Total Unit Cost]]*Sales_Data17[[#This Row],[Order Quantity]])</f>
        <v>646.952</v>
      </c>
      <c r="R1753" s="1" t="str">
        <f>TEXT(Sales_Data17[[#This Row],[OrderDate]],"MMM")</f>
        <v>Jan</v>
      </c>
      <c r="S1753" s="1" t="str">
        <f t="shared" si="27"/>
        <v>2013</v>
      </c>
    </row>
    <row r="1754" spans="1:19">
      <c r="A1754" t="s">
        <v>1777</v>
      </c>
      <c r="B1754" s="2">
        <v>41301</v>
      </c>
      <c r="C1754" s="2" t="str">
        <f>VLOOKUP(Sales_Data17[[#This Row],[Customer Name Index]],Customer_Data[#All],2,0)</f>
        <v>Procter Corp</v>
      </c>
      <c r="D1754">
        <v>5</v>
      </c>
      <c r="E1754" t="s">
        <v>4</v>
      </c>
      <c r="F1754" t="s">
        <v>8168</v>
      </c>
      <c r="G1754" t="s">
        <v>8027</v>
      </c>
      <c r="H1754" t="str">
        <f>VLOOKUP(Sales_Data17[[#This Row],[Delivery Region Index]],Regions_Table[#All],2,0)</f>
        <v>New South Wales</v>
      </c>
      <c r="I1754" t="str">
        <f>VLOOKUP(Sales_Data17[[#This Row],[Delivery Region Index]],Regions_Table[#All],3,0)</f>
        <v>Lismore</v>
      </c>
      <c r="J1754">
        <v>14</v>
      </c>
      <c r="K1754">
        <v>2</v>
      </c>
      <c r="L1754" t="str">
        <f>VLOOKUP(Sales_Data17[[#This Row],[Product Description Index]],Products_Data[#All],2,0)</f>
        <v>Pants</v>
      </c>
      <c r="M1754">
        <v>2</v>
      </c>
      <c r="N1754" s="9">
        <v>262.78888888888889</v>
      </c>
      <c r="O1754" s="9">
        <f>Sales_Data17[[#This Row],[Order Quantity]]*Sales_Data17[[#This Row],[Unit Price]]</f>
        <v>525.57777777777778</v>
      </c>
      <c r="P1754" s="9">
        <v>197.09166666666664</v>
      </c>
      <c r="Q1754" s="9">
        <f>Sales_Data17[[#This Row],[Line Total]]-(Sales_Data17[[#This Row],[Total Unit Cost]]*Sales_Data17[[#This Row],[Order Quantity]])</f>
        <v>131.3944444444445</v>
      </c>
      <c r="R1754" s="1" t="str">
        <f>TEXT(Sales_Data17[[#This Row],[OrderDate]],"MMM")</f>
        <v>Jan</v>
      </c>
      <c r="S1754" s="1" t="str">
        <f t="shared" si="27"/>
        <v>2013</v>
      </c>
    </row>
    <row r="1755" spans="1:19">
      <c r="A1755" t="s">
        <v>1778</v>
      </c>
      <c r="B1755" s="2">
        <v>41302</v>
      </c>
      <c r="C1755" s="2" t="str">
        <f>VLOOKUP(Sales_Data17[[#This Row],[Customer Name Index]],Customer_Data[#All],2,0)</f>
        <v>21st Ltd</v>
      </c>
      <c r="D1755">
        <v>10</v>
      </c>
      <c r="E1755" t="s">
        <v>4</v>
      </c>
      <c r="F1755" t="s">
        <v>8168</v>
      </c>
      <c r="G1755" t="s">
        <v>8026</v>
      </c>
      <c r="H1755" t="str">
        <f>VLOOKUP(Sales_Data17[[#This Row],[Delivery Region Index]],Regions_Table[#All],2,0)</f>
        <v>Queensland</v>
      </c>
      <c r="I1755" t="str">
        <f>VLOOKUP(Sales_Data17[[#This Row],[Delivery Region Index]],Regions_Table[#All],3,0)</f>
        <v>Charters Towers</v>
      </c>
      <c r="J1755">
        <v>29</v>
      </c>
      <c r="K1755">
        <v>4</v>
      </c>
      <c r="L1755" t="str">
        <f>VLOOKUP(Sales_Data17[[#This Row],[Product Description Index]],Products_Data[#All],2,0)</f>
        <v>Jeans</v>
      </c>
      <c r="M1755">
        <v>6</v>
      </c>
      <c r="N1755" s="9">
        <v>116.87777777777779</v>
      </c>
      <c r="O1755" s="9">
        <f>Sales_Data17[[#This Row],[Order Quantity]]*Sales_Data17[[#This Row],[Unit Price]]</f>
        <v>701.26666666666677</v>
      </c>
      <c r="P1755" s="9">
        <v>73.63300000000001</v>
      </c>
      <c r="Q1755" s="9">
        <f>Sales_Data17[[#This Row],[Line Total]]-(Sales_Data17[[#This Row],[Total Unit Cost]]*Sales_Data17[[#This Row],[Order Quantity]])</f>
        <v>259.46866666666671</v>
      </c>
      <c r="R1755" s="1" t="str">
        <f>TEXT(Sales_Data17[[#This Row],[OrderDate]],"MMM")</f>
        <v>Jan</v>
      </c>
      <c r="S1755" s="1" t="str">
        <f t="shared" si="27"/>
        <v>2013</v>
      </c>
    </row>
    <row r="1756" spans="1:19">
      <c r="A1756" t="s">
        <v>1779</v>
      </c>
      <c r="B1756" s="2">
        <v>41302</v>
      </c>
      <c r="C1756" s="2" t="str">
        <f>VLOOKUP(Sales_Data17[[#This Row],[Customer Name Index]],Customer_Data[#All],2,0)</f>
        <v xml:space="preserve">Linde </v>
      </c>
      <c r="D1756">
        <v>14</v>
      </c>
      <c r="E1756" t="s">
        <v>4</v>
      </c>
      <c r="F1756" t="s">
        <v>8168</v>
      </c>
      <c r="G1756" t="s">
        <v>8026</v>
      </c>
      <c r="H1756" t="str">
        <f>VLOOKUP(Sales_Data17[[#This Row],[Delivery Region Index]],Regions_Table[#All],2,0)</f>
        <v>Queensland</v>
      </c>
      <c r="I1756" t="str">
        <f>VLOOKUP(Sales_Data17[[#This Row],[Delivery Region Index]],Regions_Table[#All],3,0)</f>
        <v>Nambour</v>
      </c>
      <c r="J1756">
        <v>39</v>
      </c>
      <c r="K1756">
        <v>6</v>
      </c>
      <c r="L1756" t="str">
        <f>VLOOKUP(Sales_Data17[[#This Row],[Product Description Index]],Products_Data[#All],2,0)</f>
        <v>Socks</v>
      </c>
      <c r="M1756">
        <v>2</v>
      </c>
      <c r="N1756" s="9">
        <v>317.87777777777779</v>
      </c>
      <c r="O1756" s="9">
        <f>Sales_Data17[[#This Row],[Order Quantity]]*Sales_Data17[[#This Row],[Unit Price]]</f>
        <v>635.75555555555559</v>
      </c>
      <c r="P1756" s="9">
        <v>225.69322222222223</v>
      </c>
      <c r="Q1756" s="9">
        <f>Sales_Data17[[#This Row],[Line Total]]-(Sales_Data17[[#This Row],[Total Unit Cost]]*Sales_Data17[[#This Row],[Order Quantity]])</f>
        <v>184.36911111111112</v>
      </c>
      <c r="R1756" s="1" t="str">
        <f>TEXT(Sales_Data17[[#This Row],[OrderDate]],"MMM")</f>
        <v>Jan</v>
      </c>
      <c r="S1756" s="1" t="str">
        <f t="shared" si="27"/>
        <v>2013</v>
      </c>
    </row>
    <row r="1757" spans="1:19">
      <c r="A1757" t="s">
        <v>1780</v>
      </c>
      <c r="B1757" s="2">
        <v>41302</v>
      </c>
      <c r="C1757" s="2" t="str">
        <f>VLOOKUP(Sales_Data17[[#This Row],[Customer Name Index]],Customer_Data[#All],2,0)</f>
        <v>Rochester Ltd</v>
      </c>
      <c r="D1757">
        <v>15</v>
      </c>
      <c r="E1757" t="s">
        <v>4</v>
      </c>
      <c r="F1757" t="s">
        <v>8168</v>
      </c>
      <c r="G1757" t="s">
        <v>8025</v>
      </c>
      <c r="H1757" t="str">
        <f>VLOOKUP(Sales_Data17[[#This Row],[Delivery Region Index]],Regions_Table[#All],2,0)</f>
        <v>Queensland</v>
      </c>
      <c r="I1757" t="str">
        <f>VLOOKUP(Sales_Data17[[#This Row],[Delivery Region Index]],Regions_Table[#All],3,0)</f>
        <v>Thuringowa</v>
      </c>
      <c r="J1757">
        <v>43</v>
      </c>
      <c r="K1757">
        <v>6</v>
      </c>
      <c r="L1757" t="str">
        <f>VLOOKUP(Sales_Data17[[#This Row],[Product Description Index]],Products_Data[#All],2,0)</f>
        <v>Socks</v>
      </c>
      <c r="M1757">
        <v>4</v>
      </c>
      <c r="N1757" s="9">
        <v>648.41111111111104</v>
      </c>
      <c r="O1757" s="9">
        <f>Sales_Data17[[#This Row],[Order Quantity]]*Sales_Data17[[#This Row],[Unit Price]]</f>
        <v>2593.6444444444442</v>
      </c>
      <c r="P1757" s="9">
        <v>466.85599999999999</v>
      </c>
      <c r="Q1757" s="9">
        <f>Sales_Data17[[#This Row],[Line Total]]-(Sales_Data17[[#This Row],[Total Unit Cost]]*Sales_Data17[[#This Row],[Order Quantity]])</f>
        <v>726.22044444444418</v>
      </c>
      <c r="R1757" s="1" t="str">
        <f>TEXT(Sales_Data17[[#This Row],[OrderDate]],"MMM")</f>
        <v>Jan</v>
      </c>
      <c r="S1757" s="1" t="str">
        <f t="shared" si="27"/>
        <v>2013</v>
      </c>
    </row>
    <row r="1758" spans="1:19">
      <c r="A1758" t="s">
        <v>1781</v>
      </c>
      <c r="B1758" s="2">
        <v>41302</v>
      </c>
      <c r="C1758" s="2" t="str">
        <f>VLOOKUP(Sales_Data17[[#This Row],[Customer Name Index]],Customer_Data[#All],2,0)</f>
        <v>21st Ltd</v>
      </c>
      <c r="D1758">
        <v>10</v>
      </c>
      <c r="E1758" t="s">
        <v>4</v>
      </c>
      <c r="F1758" t="s">
        <v>8168</v>
      </c>
      <c r="G1758" t="s">
        <v>8027</v>
      </c>
      <c r="H1758" t="str">
        <f>VLOOKUP(Sales_Data17[[#This Row],[Delivery Region Index]],Regions_Table[#All],2,0)</f>
        <v>Queensland</v>
      </c>
      <c r="I1758" t="str">
        <f>VLOOKUP(Sales_Data17[[#This Row],[Delivery Region Index]],Regions_Table[#All],3,0)</f>
        <v>Bundaberg</v>
      </c>
      <c r="J1758">
        <v>27</v>
      </c>
      <c r="K1758">
        <v>4</v>
      </c>
      <c r="L1758" t="str">
        <f>VLOOKUP(Sales_Data17[[#This Row],[Product Description Index]],Products_Data[#All],2,0)</f>
        <v>Jeans</v>
      </c>
      <c r="M1758">
        <v>4</v>
      </c>
      <c r="N1758" s="9">
        <v>128.04444444444445</v>
      </c>
      <c r="O1758" s="9">
        <f>Sales_Data17[[#This Row],[Order Quantity]]*Sales_Data17[[#This Row],[Unit Price]]</f>
        <v>512.17777777777781</v>
      </c>
      <c r="P1758" s="9">
        <v>104.99644444444445</v>
      </c>
      <c r="Q1758" s="9">
        <f>Sales_Data17[[#This Row],[Line Total]]-(Sales_Data17[[#This Row],[Total Unit Cost]]*Sales_Data17[[#This Row],[Order Quantity]])</f>
        <v>92.192000000000007</v>
      </c>
      <c r="R1758" s="1" t="str">
        <f>TEXT(Sales_Data17[[#This Row],[OrderDate]],"MMM")</f>
        <v>Jan</v>
      </c>
      <c r="S1758" s="1" t="str">
        <f t="shared" si="27"/>
        <v>2013</v>
      </c>
    </row>
    <row r="1759" spans="1:19">
      <c r="A1759" t="s">
        <v>1782</v>
      </c>
      <c r="B1759" s="2">
        <v>41302</v>
      </c>
      <c r="C1759" s="2" t="str">
        <f>VLOOKUP(Sales_Data17[[#This Row],[Customer Name Index]],Customer_Data[#All],2,0)</f>
        <v>New Ltd</v>
      </c>
      <c r="D1759">
        <v>7</v>
      </c>
      <c r="E1759" t="s">
        <v>2</v>
      </c>
      <c r="F1759" t="s">
        <v>8168</v>
      </c>
      <c r="G1759" t="s">
        <v>8027</v>
      </c>
      <c r="H1759" t="str">
        <f>VLOOKUP(Sales_Data17[[#This Row],[Delivery Region Index]],Regions_Table[#All],2,0)</f>
        <v>New South Wales</v>
      </c>
      <c r="I1759" t="str">
        <f>VLOOKUP(Sales_Data17[[#This Row],[Delivery Region Index]],Regions_Table[#All],3,0)</f>
        <v>Port Macquarie</v>
      </c>
      <c r="J1759">
        <v>19</v>
      </c>
      <c r="K1759">
        <v>3</v>
      </c>
      <c r="L1759" t="str">
        <f>VLOOKUP(Sales_Data17[[#This Row],[Product Description Index]],Products_Data[#All],2,0)</f>
        <v>Sunglasses</v>
      </c>
      <c r="M1759">
        <v>9</v>
      </c>
      <c r="N1759" s="9">
        <v>99.75555555555556</v>
      </c>
      <c r="O1759" s="9">
        <f>Sales_Data17[[#This Row],[Order Quantity]]*Sales_Data17[[#This Row],[Unit Price]]</f>
        <v>897.80000000000007</v>
      </c>
      <c r="P1759" s="9">
        <v>68.831333333333333</v>
      </c>
      <c r="Q1759" s="9">
        <f>Sales_Data17[[#This Row],[Line Total]]-(Sales_Data17[[#This Row],[Total Unit Cost]]*Sales_Data17[[#This Row],[Order Quantity]])</f>
        <v>278.3180000000001</v>
      </c>
      <c r="R1759" s="1" t="str">
        <f>TEXT(Sales_Data17[[#This Row],[OrderDate]],"MMM")</f>
        <v>Jan</v>
      </c>
      <c r="S1759" s="1" t="str">
        <f t="shared" si="27"/>
        <v>2013</v>
      </c>
    </row>
    <row r="1760" spans="1:19">
      <c r="A1760" t="s">
        <v>1783</v>
      </c>
      <c r="B1760" s="2">
        <v>41302</v>
      </c>
      <c r="C1760" s="2" t="str">
        <f>VLOOKUP(Sales_Data17[[#This Row],[Customer Name Index]],Customer_Data[#All],2,0)</f>
        <v>Rochester Ltd</v>
      </c>
      <c r="D1760">
        <v>15</v>
      </c>
      <c r="E1760" t="s">
        <v>4</v>
      </c>
      <c r="F1760" t="s">
        <v>8168</v>
      </c>
      <c r="G1760" t="s">
        <v>8025</v>
      </c>
      <c r="H1760" t="str">
        <f>VLOOKUP(Sales_Data17[[#This Row],[Delivery Region Index]],Regions_Table[#All],2,0)</f>
        <v>Queensland</v>
      </c>
      <c r="I1760" t="str">
        <f>VLOOKUP(Sales_Data17[[#This Row],[Delivery Region Index]],Regions_Table[#All],3,0)</f>
        <v>Thuringowa</v>
      </c>
      <c r="J1760">
        <v>43</v>
      </c>
      <c r="K1760">
        <v>6</v>
      </c>
      <c r="L1760" t="str">
        <f>VLOOKUP(Sales_Data17[[#This Row],[Product Description Index]],Products_Data[#All],2,0)</f>
        <v>Socks</v>
      </c>
      <c r="M1760">
        <v>8</v>
      </c>
      <c r="N1760" s="9">
        <v>123.57777777777778</v>
      </c>
      <c r="O1760" s="9">
        <f>Sales_Data17[[#This Row],[Order Quantity]]*Sales_Data17[[#This Row],[Unit Price]]</f>
        <v>988.62222222222226</v>
      </c>
      <c r="P1760" s="9">
        <v>101.33377777777778</v>
      </c>
      <c r="Q1760" s="9">
        <f>Sales_Data17[[#This Row],[Line Total]]-(Sales_Data17[[#This Row],[Total Unit Cost]]*Sales_Data17[[#This Row],[Order Quantity]])</f>
        <v>177.952</v>
      </c>
      <c r="R1760" s="1" t="str">
        <f>TEXT(Sales_Data17[[#This Row],[OrderDate]],"MMM")</f>
        <v>Jan</v>
      </c>
      <c r="S1760" s="1" t="str">
        <f t="shared" si="27"/>
        <v>2013</v>
      </c>
    </row>
    <row r="1761" spans="1:19">
      <c r="A1761" t="s">
        <v>1784</v>
      </c>
      <c r="B1761" s="2">
        <v>41302</v>
      </c>
      <c r="C1761" s="2" t="str">
        <f>VLOOKUP(Sales_Data17[[#This Row],[Customer Name Index]],Customer_Data[#All],2,0)</f>
        <v>Pacific Ltd</v>
      </c>
      <c r="D1761">
        <v>20</v>
      </c>
      <c r="E1761" t="s">
        <v>2</v>
      </c>
      <c r="F1761" t="s">
        <v>8168</v>
      </c>
      <c r="G1761" t="s">
        <v>8028</v>
      </c>
      <c r="H1761" t="str">
        <f>VLOOKUP(Sales_Data17[[#This Row],[Delivery Region Index]],Regions_Table[#All],2,0)</f>
        <v>Victoria</v>
      </c>
      <c r="I1761" t="str">
        <f>VLOOKUP(Sales_Data17[[#This Row],[Delivery Region Index]],Regions_Table[#All],3,0)</f>
        <v>Wodonga</v>
      </c>
      <c r="J1761">
        <v>58</v>
      </c>
      <c r="K1761">
        <v>8</v>
      </c>
      <c r="L1761" t="str">
        <f>VLOOKUP(Sales_Data17[[#This Row],[Product Description Index]],Products_Data[#All],2,0)</f>
        <v>Shoes</v>
      </c>
      <c r="M1761">
        <v>6</v>
      </c>
      <c r="N1761" s="9">
        <v>425.07777777777778</v>
      </c>
      <c r="O1761" s="9">
        <f>Sales_Data17[[#This Row],[Order Quantity]]*Sales_Data17[[#This Row],[Unit Price]]</f>
        <v>2550.4666666666667</v>
      </c>
      <c r="P1761" s="9">
        <v>259.29744444444447</v>
      </c>
      <c r="Q1761" s="9">
        <f>Sales_Data17[[#This Row],[Line Total]]-(Sales_Data17[[#This Row],[Total Unit Cost]]*Sales_Data17[[#This Row],[Order Quantity]])</f>
        <v>994.68199999999979</v>
      </c>
      <c r="R1761" s="1" t="str">
        <f>TEXT(Sales_Data17[[#This Row],[OrderDate]],"MMM")</f>
        <v>Jan</v>
      </c>
      <c r="S1761" s="1" t="str">
        <f t="shared" si="27"/>
        <v>2013</v>
      </c>
    </row>
    <row r="1762" spans="1:19">
      <c r="A1762" t="s">
        <v>1785</v>
      </c>
      <c r="B1762" s="2">
        <v>41302</v>
      </c>
      <c r="C1762" s="2" t="str">
        <f>VLOOKUP(Sales_Data17[[#This Row],[Customer Name Index]],Customer_Data[#All],2,0)</f>
        <v>21st Ltd</v>
      </c>
      <c r="D1762">
        <v>10</v>
      </c>
      <c r="E1762" t="s">
        <v>4</v>
      </c>
      <c r="F1762" t="s">
        <v>8168</v>
      </c>
      <c r="G1762" t="s">
        <v>8026</v>
      </c>
      <c r="H1762" t="str">
        <f>VLOOKUP(Sales_Data17[[#This Row],[Delivery Region Index]],Regions_Table[#All],2,0)</f>
        <v>Queensland</v>
      </c>
      <c r="I1762" t="str">
        <f>VLOOKUP(Sales_Data17[[#This Row],[Delivery Region Index]],Regions_Table[#All],3,0)</f>
        <v>Cairns</v>
      </c>
      <c r="J1762">
        <v>28</v>
      </c>
      <c r="K1762">
        <v>4</v>
      </c>
      <c r="L1762" t="str">
        <f>VLOOKUP(Sales_Data17[[#This Row],[Product Description Index]],Products_Data[#All],2,0)</f>
        <v>Jeans</v>
      </c>
      <c r="M1762">
        <v>2</v>
      </c>
      <c r="N1762" s="9">
        <v>218.12222222222223</v>
      </c>
      <c r="O1762" s="9">
        <f>Sales_Data17[[#This Row],[Order Quantity]]*Sales_Data17[[#This Row],[Unit Price]]</f>
        <v>436.24444444444447</v>
      </c>
      <c r="P1762" s="9">
        <v>135.2357777777778</v>
      </c>
      <c r="Q1762" s="9">
        <f>Sales_Data17[[#This Row],[Line Total]]-(Sales_Data17[[#This Row],[Total Unit Cost]]*Sales_Data17[[#This Row],[Order Quantity]])</f>
        <v>165.77288888888887</v>
      </c>
      <c r="R1762" s="1" t="str">
        <f>TEXT(Sales_Data17[[#This Row],[OrderDate]],"MMM")</f>
        <v>Jan</v>
      </c>
      <c r="S1762" s="1" t="str">
        <f t="shared" si="27"/>
        <v>2013</v>
      </c>
    </row>
    <row r="1763" spans="1:19">
      <c r="A1763" t="s">
        <v>1786</v>
      </c>
      <c r="B1763" s="2">
        <v>41302</v>
      </c>
      <c r="C1763" s="2" t="str">
        <f>VLOOKUP(Sales_Data17[[#This Row],[Customer Name Index]],Customer_Data[#All],2,0)</f>
        <v>ETUDE Ltd</v>
      </c>
      <c r="D1763">
        <v>4</v>
      </c>
      <c r="E1763" t="s">
        <v>4</v>
      </c>
      <c r="F1763" t="s">
        <v>8168</v>
      </c>
      <c r="G1763" t="s">
        <v>8027</v>
      </c>
      <c r="H1763" t="str">
        <f>VLOOKUP(Sales_Data17[[#This Row],[Delivery Region Index]],Regions_Table[#All],2,0)</f>
        <v>New South Wales</v>
      </c>
      <c r="I1763" t="str">
        <f>VLOOKUP(Sales_Data17[[#This Row],[Delivery Region Index]],Regions_Table[#All],3,0)</f>
        <v>Griffith</v>
      </c>
      <c r="J1763">
        <v>12</v>
      </c>
      <c r="K1763">
        <v>2</v>
      </c>
      <c r="L1763" t="str">
        <f>VLOOKUP(Sales_Data17[[#This Row],[Product Description Index]],Products_Data[#All],2,0)</f>
        <v>Pants</v>
      </c>
      <c r="M1763">
        <v>8</v>
      </c>
      <c r="N1763" s="9">
        <v>262.78888888888889</v>
      </c>
      <c r="O1763" s="9">
        <f>Sales_Data17[[#This Row],[Order Quantity]]*Sales_Data17[[#This Row],[Unit Price]]</f>
        <v>2102.3111111111111</v>
      </c>
      <c r="P1763" s="9">
        <v>194.46377777777778</v>
      </c>
      <c r="Q1763" s="9">
        <f>Sales_Data17[[#This Row],[Line Total]]-(Sales_Data17[[#This Row],[Total Unit Cost]]*Sales_Data17[[#This Row],[Order Quantity]])</f>
        <v>546.6008888888889</v>
      </c>
      <c r="R1763" s="1" t="str">
        <f>TEXT(Sales_Data17[[#This Row],[OrderDate]],"MMM")</f>
        <v>Jan</v>
      </c>
      <c r="S1763" s="1" t="str">
        <f t="shared" si="27"/>
        <v>2013</v>
      </c>
    </row>
    <row r="1764" spans="1:19">
      <c r="A1764" t="s">
        <v>1787</v>
      </c>
      <c r="B1764" s="2">
        <v>41303</v>
      </c>
      <c r="C1764" s="2" t="str">
        <f>VLOOKUP(Sales_Data17[[#This Row],[Customer Name Index]],Customer_Data[#All],2,0)</f>
        <v>3LAB, Ltd</v>
      </c>
      <c r="D1764">
        <v>16</v>
      </c>
      <c r="E1764" t="s">
        <v>2</v>
      </c>
      <c r="F1764" t="s">
        <v>8168</v>
      </c>
      <c r="G1764" t="s">
        <v>8025</v>
      </c>
      <c r="H1764" t="str">
        <f>VLOOKUP(Sales_Data17[[#This Row],[Delivery Region Index]],Regions_Table[#All],2,0)</f>
        <v>South Australia</v>
      </c>
      <c r="I1764" t="str">
        <f>VLOOKUP(Sales_Data17[[#This Row],[Delivery Region Index]],Regions_Table[#All],3,0)</f>
        <v>Adelaide</v>
      </c>
      <c r="J1764">
        <v>46</v>
      </c>
      <c r="K1764">
        <v>7</v>
      </c>
      <c r="L1764" t="str">
        <f>VLOOKUP(Sales_Data17[[#This Row],[Product Description Index]],Products_Data[#All],2,0)</f>
        <v>Dress Shirts</v>
      </c>
      <c r="M1764">
        <v>8</v>
      </c>
      <c r="N1764" s="9">
        <v>106.45555555555556</v>
      </c>
      <c r="O1764" s="9">
        <f>Sales_Data17[[#This Row],[Order Quantity]]*Sales_Data17[[#This Row],[Unit Price]]</f>
        <v>851.6444444444445</v>
      </c>
      <c r="P1764" s="9">
        <v>64.937888888888892</v>
      </c>
      <c r="Q1764" s="9">
        <f>Sales_Data17[[#This Row],[Line Total]]-(Sales_Data17[[#This Row],[Total Unit Cost]]*Sales_Data17[[#This Row],[Order Quantity]])</f>
        <v>332.14133333333336</v>
      </c>
      <c r="R1764" s="1" t="str">
        <f>TEXT(Sales_Data17[[#This Row],[OrderDate]],"MMM")</f>
        <v>Jan</v>
      </c>
      <c r="S1764" s="1" t="str">
        <f t="shared" si="27"/>
        <v>2013</v>
      </c>
    </row>
    <row r="1765" spans="1:19">
      <c r="A1765" t="s">
        <v>1788</v>
      </c>
      <c r="B1765" s="2">
        <v>41303</v>
      </c>
      <c r="C1765" s="2" t="str">
        <f>VLOOKUP(Sales_Data17[[#This Row],[Customer Name Index]],Customer_Data[#All],2,0)</f>
        <v>ETUDE Ltd</v>
      </c>
      <c r="D1765">
        <v>4</v>
      </c>
      <c r="E1765" t="s">
        <v>2</v>
      </c>
      <c r="F1765" t="s">
        <v>8168</v>
      </c>
      <c r="G1765" t="s">
        <v>8027</v>
      </c>
      <c r="H1765" t="str">
        <f>VLOOKUP(Sales_Data17[[#This Row],[Delivery Region Index]],Regions_Table[#All],2,0)</f>
        <v>New South Wales</v>
      </c>
      <c r="I1765" t="str">
        <f>VLOOKUP(Sales_Data17[[#This Row],[Delivery Region Index]],Regions_Table[#All],3,0)</f>
        <v>Grafton</v>
      </c>
      <c r="J1765">
        <v>11</v>
      </c>
      <c r="K1765">
        <v>2</v>
      </c>
      <c r="L1765" t="str">
        <f>VLOOKUP(Sales_Data17[[#This Row],[Product Description Index]],Products_Data[#All],2,0)</f>
        <v>Pants</v>
      </c>
      <c r="M1765">
        <v>5</v>
      </c>
      <c r="N1765" s="9">
        <v>206.21111111111111</v>
      </c>
      <c r="O1765" s="9">
        <f>Sales_Data17[[#This Row],[Order Quantity]]*Sales_Data17[[#This Row],[Unit Price]]</f>
        <v>1031.0555555555557</v>
      </c>
      <c r="P1765" s="9">
        <v>125.78877777777777</v>
      </c>
      <c r="Q1765" s="9">
        <f>Sales_Data17[[#This Row],[Line Total]]-(Sales_Data17[[#This Row],[Total Unit Cost]]*Sales_Data17[[#This Row],[Order Quantity]])</f>
        <v>402.11166666666679</v>
      </c>
      <c r="R1765" s="1" t="str">
        <f>TEXT(Sales_Data17[[#This Row],[OrderDate]],"MMM")</f>
        <v>Jan</v>
      </c>
      <c r="S1765" s="1" t="str">
        <f t="shared" si="27"/>
        <v>2013</v>
      </c>
    </row>
    <row r="1766" spans="1:19">
      <c r="A1766" t="s">
        <v>1789</v>
      </c>
      <c r="B1766" s="2">
        <v>41303</v>
      </c>
      <c r="C1766" s="2" t="str">
        <f>VLOOKUP(Sales_Data17[[#This Row],[Customer Name Index]],Customer_Data[#All],2,0)</f>
        <v>ETUDE Ltd</v>
      </c>
      <c r="D1766">
        <v>4</v>
      </c>
      <c r="E1766" t="s">
        <v>4</v>
      </c>
      <c r="F1766" t="s">
        <v>8168</v>
      </c>
      <c r="G1766" t="s">
        <v>8027</v>
      </c>
      <c r="H1766" t="str">
        <f>VLOOKUP(Sales_Data17[[#This Row],[Delivery Region Index]],Regions_Table[#All],2,0)</f>
        <v>New South Wales</v>
      </c>
      <c r="I1766" t="str">
        <f>VLOOKUP(Sales_Data17[[#This Row],[Delivery Region Index]],Regions_Table[#All],3,0)</f>
        <v>Goulburn</v>
      </c>
      <c r="J1766">
        <v>10</v>
      </c>
      <c r="K1766">
        <v>2</v>
      </c>
      <c r="L1766" t="str">
        <f>VLOOKUP(Sales_Data17[[#This Row],[Product Description Index]],Products_Data[#All],2,0)</f>
        <v>Pants</v>
      </c>
      <c r="M1766">
        <v>1</v>
      </c>
      <c r="N1766" s="9">
        <v>189.83333333333334</v>
      </c>
      <c r="O1766" s="9">
        <f>Sales_Data17[[#This Row],[Order Quantity]]*Sales_Data17[[#This Row],[Unit Price]]</f>
        <v>189.83333333333334</v>
      </c>
      <c r="P1766" s="9">
        <v>149.96833333333336</v>
      </c>
      <c r="Q1766" s="9">
        <f>Sales_Data17[[#This Row],[Line Total]]-(Sales_Data17[[#This Row],[Total Unit Cost]]*Sales_Data17[[#This Row],[Order Quantity]])</f>
        <v>39.864999999999981</v>
      </c>
      <c r="R1766" s="1" t="str">
        <f>TEXT(Sales_Data17[[#This Row],[OrderDate]],"MMM")</f>
        <v>Jan</v>
      </c>
      <c r="S1766" s="1" t="str">
        <f t="shared" si="27"/>
        <v>2013</v>
      </c>
    </row>
    <row r="1767" spans="1:19">
      <c r="A1767" t="s">
        <v>1790</v>
      </c>
      <c r="B1767" s="2">
        <v>41303</v>
      </c>
      <c r="C1767" s="2" t="str">
        <f>VLOOKUP(Sales_Data17[[#This Row],[Customer Name Index]],Customer_Data[#All],2,0)</f>
        <v>Ole Group</v>
      </c>
      <c r="D1767">
        <v>13</v>
      </c>
      <c r="E1767" t="s">
        <v>4</v>
      </c>
      <c r="F1767" t="s">
        <v>8168</v>
      </c>
      <c r="G1767" t="s">
        <v>8026</v>
      </c>
      <c r="H1767" t="str">
        <f>VLOOKUP(Sales_Data17[[#This Row],[Delivery Region Index]],Regions_Table[#All],2,0)</f>
        <v>Queensland</v>
      </c>
      <c r="I1767" t="str">
        <f>VLOOKUP(Sales_Data17[[#This Row],[Delivery Region Index]],Regions_Table[#All],3,0)</f>
        <v>Maryborough</v>
      </c>
      <c r="J1767">
        <v>37</v>
      </c>
      <c r="K1767">
        <v>6</v>
      </c>
      <c r="L1767" t="str">
        <f>VLOOKUP(Sales_Data17[[#This Row],[Product Description Index]],Products_Data[#All],2,0)</f>
        <v>Socks</v>
      </c>
      <c r="M1767">
        <v>7</v>
      </c>
      <c r="N1767" s="9">
        <v>287.35555555555561</v>
      </c>
      <c r="O1767" s="9">
        <f>Sales_Data17[[#This Row],[Order Quantity]]*Sales_Data17[[#This Row],[Unit Price]]</f>
        <v>2011.4888888888893</v>
      </c>
      <c r="P1767" s="9">
        <v>206.89600000000002</v>
      </c>
      <c r="Q1767" s="9">
        <f>Sales_Data17[[#This Row],[Line Total]]-(Sales_Data17[[#This Row],[Total Unit Cost]]*Sales_Data17[[#This Row],[Order Quantity]])</f>
        <v>563.21688888888912</v>
      </c>
      <c r="R1767" s="1" t="str">
        <f>TEXT(Sales_Data17[[#This Row],[OrderDate]],"MMM")</f>
        <v>Jan</v>
      </c>
      <c r="S1767" s="1" t="str">
        <f t="shared" si="27"/>
        <v>2013</v>
      </c>
    </row>
    <row r="1768" spans="1:19">
      <c r="A1768" t="s">
        <v>1791</v>
      </c>
      <c r="B1768" s="2">
        <v>41303</v>
      </c>
      <c r="C1768" s="2" t="str">
        <f>VLOOKUP(Sales_Data17[[#This Row],[Customer Name Index]],Customer_Data[#All],2,0)</f>
        <v>Procter Corp</v>
      </c>
      <c r="D1768">
        <v>5</v>
      </c>
      <c r="E1768" t="s">
        <v>4</v>
      </c>
      <c r="F1768" t="s">
        <v>8168</v>
      </c>
      <c r="G1768" t="s">
        <v>8027</v>
      </c>
      <c r="H1768" t="str">
        <f>VLOOKUP(Sales_Data17[[#This Row],[Delivery Region Index]],Regions_Table[#All],2,0)</f>
        <v>New South Wales</v>
      </c>
      <c r="I1768" t="str">
        <f>VLOOKUP(Sales_Data17[[#This Row],[Delivery Region Index]],Regions_Table[#All],3,0)</f>
        <v>Lismore</v>
      </c>
      <c r="J1768">
        <v>14</v>
      </c>
      <c r="K1768">
        <v>2</v>
      </c>
      <c r="L1768" t="str">
        <f>VLOOKUP(Sales_Data17[[#This Row],[Product Description Index]],Products_Data[#All],2,0)</f>
        <v>Pants</v>
      </c>
      <c r="M1768">
        <v>1</v>
      </c>
      <c r="N1768" s="9">
        <v>285.12222222222221</v>
      </c>
      <c r="O1768" s="9">
        <f>Sales_Data17[[#This Row],[Order Quantity]]*Sales_Data17[[#This Row],[Unit Price]]</f>
        <v>285.12222222222221</v>
      </c>
      <c r="P1768" s="9">
        <v>188.18066666666667</v>
      </c>
      <c r="Q1768" s="9">
        <f>Sales_Data17[[#This Row],[Line Total]]-(Sales_Data17[[#This Row],[Total Unit Cost]]*Sales_Data17[[#This Row],[Order Quantity]])</f>
        <v>96.941555555555539</v>
      </c>
      <c r="R1768" s="1" t="str">
        <f>TEXT(Sales_Data17[[#This Row],[OrderDate]],"MMM")</f>
        <v>Jan</v>
      </c>
      <c r="S1768" s="1" t="str">
        <f t="shared" si="27"/>
        <v>2013</v>
      </c>
    </row>
    <row r="1769" spans="1:19">
      <c r="A1769" t="s">
        <v>1792</v>
      </c>
      <c r="B1769" s="2">
        <v>41303</v>
      </c>
      <c r="C1769" s="2" t="str">
        <f>VLOOKUP(Sales_Data17[[#This Row],[Customer Name Index]],Customer_Data[#All],2,0)</f>
        <v>Pure Group</v>
      </c>
      <c r="D1769">
        <v>17</v>
      </c>
      <c r="E1769" t="s">
        <v>4</v>
      </c>
      <c r="F1769" t="s">
        <v>8168</v>
      </c>
      <c r="G1769" t="s">
        <v>8025</v>
      </c>
      <c r="H1769" t="str">
        <f>VLOOKUP(Sales_Data17[[#This Row],[Delivery Region Index]],Regions_Table[#All],2,0)</f>
        <v>Victoria</v>
      </c>
      <c r="I1769" t="str">
        <f>VLOOKUP(Sales_Data17[[#This Row],[Delivery Region Index]],Regions_Table[#All],3,0)</f>
        <v>Ballarat</v>
      </c>
      <c r="J1769">
        <v>49</v>
      </c>
      <c r="K1769">
        <v>7</v>
      </c>
      <c r="L1769" t="str">
        <f>VLOOKUP(Sales_Data17[[#This Row],[Product Description Index]],Products_Data[#All],2,0)</f>
        <v>Dress Shirts</v>
      </c>
      <c r="M1769">
        <v>8</v>
      </c>
      <c r="N1769" s="9">
        <v>355.84444444444443</v>
      </c>
      <c r="O1769" s="9">
        <f>Sales_Data17[[#This Row],[Order Quantity]]*Sales_Data17[[#This Row],[Unit Price]]</f>
        <v>2846.7555555555555</v>
      </c>
      <c r="P1769" s="9">
        <v>220.62355555555553</v>
      </c>
      <c r="Q1769" s="9">
        <f>Sales_Data17[[#This Row],[Line Total]]-(Sales_Data17[[#This Row],[Total Unit Cost]]*Sales_Data17[[#This Row],[Order Quantity]])</f>
        <v>1081.7671111111113</v>
      </c>
      <c r="R1769" s="1" t="str">
        <f>TEXT(Sales_Data17[[#This Row],[OrderDate]],"MMM")</f>
        <v>Jan</v>
      </c>
      <c r="S1769" s="1" t="str">
        <f t="shared" si="27"/>
        <v>2013</v>
      </c>
    </row>
    <row r="1770" spans="1:19">
      <c r="A1770" t="s">
        <v>1793</v>
      </c>
      <c r="B1770" s="2">
        <v>41303</v>
      </c>
      <c r="C1770" s="2" t="str">
        <f>VLOOKUP(Sales_Data17[[#This Row],[Customer Name Index]],Customer_Data[#All],2,0)</f>
        <v>21st Ltd</v>
      </c>
      <c r="D1770">
        <v>10</v>
      </c>
      <c r="E1770" t="s">
        <v>2</v>
      </c>
      <c r="F1770" t="s">
        <v>8168</v>
      </c>
      <c r="G1770" t="s">
        <v>8026</v>
      </c>
      <c r="H1770" t="str">
        <f>VLOOKUP(Sales_Data17[[#This Row],[Delivery Region Index]],Regions_Table[#All],2,0)</f>
        <v>Queensland</v>
      </c>
      <c r="I1770" t="str">
        <f>VLOOKUP(Sales_Data17[[#This Row],[Delivery Region Index]],Regions_Table[#All],3,0)</f>
        <v>Cairns</v>
      </c>
      <c r="J1770">
        <v>28</v>
      </c>
      <c r="K1770">
        <v>4</v>
      </c>
      <c r="L1770" t="str">
        <f>VLOOKUP(Sales_Data17[[#This Row],[Product Description Index]],Products_Data[#All],2,0)</f>
        <v>Jeans</v>
      </c>
      <c r="M1770">
        <v>2</v>
      </c>
      <c r="N1770" s="9">
        <v>727.32222222222231</v>
      </c>
      <c r="O1770" s="9">
        <f>Sales_Data17[[#This Row],[Order Quantity]]*Sales_Data17[[#This Row],[Unit Price]]</f>
        <v>1454.6444444444446</v>
      </c>
      <c r="P1770" s="9">
        <v>305.47533333333337</v>
      </c>
      <c r="Q1770" s="9">
        <f>Sales_Data17[[#This Row],[Line Total]]-(Sales_Data17[[#This Row],[Total Unit Cost]]*Sales_Data17[[#This Row],[Order Quantity]])</f>
        <v>843.69377777777788</v>
      </c>
      <c r="R1770" s="1" t="str">
        <f>TEXT(Sales_Data17[[#This Row],[OrderDate]],"MMM")</f>
        <v>Jan</v>
      </c>
      <c r="S1770" s="1" t="str">
        <f t="shared" si="27"/>
        <v>2013</v>
      </c>
    </row>
    <row r="1771" spans="1:19">
      <c r="A1771" t="s">
        <v>1794</v>
      </c>
      <c r="B1771" s="2">
        <v>41303</v>
      </c>
      <c r="C1771" s="2" t="str">
        <f>VLOOKUP(Sales_Data17[[#This Row],[Customer Name Index]],Customer_Data[#All],2,0)</f>
        <v>Elorac, Corp</v>
      </c>
      <c r="D1771">
        <v>3</v>
      </c>
      <c r="E1771" t="s">
        <v>2</v>
      </c>
      <c r="F1771" t="s">
        <v>8168</v>
      </c>
      <c r="G1771" t="s">
        <v>8027</v>
      </c>
      <c r="H1771" t="str">
        <f>VLOOKUP(Sales_Data17[[#This Row],[Delivery Region Index]],Regions_Table[#All],2,0)</f>
        <v>New South Wales</v>
      </c>
      <c r="I1771" t="str">
        <f>VLOOKUP(Sales_Data17[[#This Row],[Delivery Region Index]],Regions_Table[#All],3,0)</f>
        <v>Coffs Harbour</v>
      </c>
      <c r="J1771">
        <v>7</v>
      </c>
      <c r="K1771">
        <v>1</v>
      </c>
      <c r="L1771" t="str">
        <f>VLOOKUP(Sales_Data17[[#This Row],[Product Description Index]],Products_Data[#All],2,0)</f>
        <v>Shirts</v>
      </c>
      <c r="M1771">
        <v>3</v>
      </c>
      <c r="N1771" s="9">
        <v>580.66666666666663</v>
      </c>
      <c r="O1771" s="9">
        <f>Sales_Data17[[#This Row],[Order Quantity]]*Sales_Data17[[#This Row],[Unit Price]]</f>
        <v>1742</v>
      </c>
      <c r="P1771" s="9">
        <v>377.43333333333334</v>
      </c>
      <c r="Q1771" s="9">
        <f>Sales_Data17[[#This Row],[Line Total]]-(Sales_Data17[[#This Row],[Total Unit Cost]]*Sales_Data17[[#This Row],[Order Quantity]])</f>
        <v>609.70000000000005</v>
      </c>
      <c r="R1771" s="1" t="str">
        <f>TEXT(Sales_Data17[[#This Row],[OrderDate]],"MMM")</f>
        <v>Jan</v>
      </c>
      <c r="S1771" s="1" t="str">
        <f t="shared" si="27"/>
        <v>2013</v>
      </c>
    </row>
    <row r="1772" spans="1:19">
      <c r="A1772" t="s">
        <v>1795</v>
      </c>
      <c r="B1772" s="2">
        <v>41304</v>
      </c>
      <c r="C1772" s="2" t="str">
        <f>VLOOKUP(Sales_Data17[[#This Row],[Customer Name Index]],Customer_Data[#All],2,0)</f>
        <v>Rochester Ltd</v>
      </c>
      <c r="D1772">
        <v>15</v>
      </c>
      <c r="E1772" t="s">
        <v>4</v>
      </c>
      <c r="F1772" t="s">
        <v>8168</v>
      </c>
      <c r="G1772" t="s">
        <v>8025</v>
      </c>
      <c r="H1772" t="str">
        <f>VLOOKUP(Sales_Data17[[#This Row],[Delivery Region Index]],Regions_Table[#All],2,0)</f>
        <v>Queensland</v>
      </c>
      <c r="I1772" t="str">
        <f>VLOOKUP(Sales_Data17[[#This Row],[Delivery Region Index]],Regions_Table[#All],3,0)</f>
        <v>Sunshine Coast</v>
      </c>
      <c r="J1772">
        <v>42</v>
      </c>
      <c r="K1772">
        <v>6</v>
      </c>
      <c r="L1772" t="str">
        <f>VLOOKUP(Sales_Data17[[#This Row],[Product Description Index]],Products_Data[#All],2,0)</f>
        <v>Socks</v>
      </c>
      <c r="M1772">
        <v>6</v>
      </c>
      <c r="N1772" s="9">
        <v>100.5</v>
      </c>
      <c r="O1772" s="9">
        <f>Sales_Data17[[#This Row],[Order Quantity]]*Sales_Data17[[#This Row],[Unit Price]]</f>
        <v>603</v>
      </c>
      <c r="P1772" s="9">
        <v>81.405000000000015</v>
      </c>
      <c r="Q1772" s="9">
        <f>Sales_Data17[[#This Row],[Line Total]]-(Sales_Data17[[#This Row],[Total Unit Cost]]*Sales_Data17[[#This Row],[Order Quantity]])</f>
        <v>114.56999999999994</v>
      </c>
      <c r="R1772" s="1" t="str">
        <f>TEXT(Sales_Data17[[#This Row],[OrderDate]],"MMM")</f>
        <v>Jan</v>
      </c>
      <c r="S1772" s="1" t="str">
        <f t="shared" si="27"/>
        <v>2013</v>
      </c>
    </row>
    <row r="1773" spans="1:19">
      <c r="A1773" t="s">
        <v>1796</v>
      </c>
      <c r="B1773" s="2">
        <v>41304</v>
      </c>
      <c r="C1773" s="2" t="str">
        <f>VLOOKUP(Sales_Data17[[#This Row],[Customer Name Index]],Customer_Data[#All],2,0)</f>
        <v>Pure Group</v>
      </c>
      <c r="D1773">
        <v>17</v>
      </c>
      <c r="E1773" t="s">
        <v>3</v>
      </c>
      <c r="F1773" t="s">
        <v>8168</v>
      </c>
      <c r="G1773" t="s">
        <v>8025</v>
      </c>
      <c r="H1773" t="str">
        <f>VLOOKUP(Sales_Data17[[#This Row],[Delivery Region Index]],Regions_Table[#All],2,0)</f>
        <v>Victoria</v>
      </c>
      <c r="I1773" t="str">
        <f>VLOOKUP(Sales_Data17[[#This Row],[Delivery Region Index]],Regions_Table[#All],3,0)</f>
        <v>Benalla</v>
      </c>
      <c r="J1773">
        <v>48</v>
      </c>
      <c r="K1773">
        <v>7</v>
      </c>
      <c r="L1773" t="str">
        <f>VLOOKUP(Sales_Data17[[#This Row],[Product Description Index]],Products_Data[#All],2,0)</f>
        <v>Dress Shirts</v>
      </c>
      <c r="M1773">
        <v>5</v>
      </c>
      <c r="N1773" s="9">
        <v>248.64444444444447</v>
      </c>
      <c r="O1773" s="9">
        <f>Sales_Data17[[#This Row],[Order Quantity]]*Sales_Data17[[#This Row],[Unit Price]]</f>
        <v>1243.2222222222224</v>
      </c>
      <c r="P1773" s="9">
        <v>114.37644444444446</v>
      </c>
      <c r="Q1773" s="9">
        <f>Sales_Data17[[#This Row],[Line Total]]-(Sales_Data17[[#This Row],[Total Unit Cost]]*Sales_Data17[[#This Row],[Order Quantity]])</f>
        <v>671.34000000000015</v>
      </c>
      <c r="R1773" s="1" t="str">
        <f>TEXT(Sales_Data17[[#This Row],[OrderDate]],"MMM")</f>
        <v>Jan</v>
      </c>
      <c r="S1773" s="1" t="str">
        <f t="shared" si="27"/>
        <v>2013</v>
      </c>
    </row>
    <row r="1774" spans="1:19">
      <c r="A1774" t="s">
        <v>1797</v>
      </c>
      <c r="B1774" s="2">
        <v>41304</v>
      </c>
      <c r="C1774" s="2" t="str">
        <f>VLOOKUP(Sales_Data17[[#This Row],[Customer Name Index]],Customer_Data[#All],2,0)</f>
        <v>Medsep Group</v>
      </c>
      <c r="D1774">
        <v>8</v>
      </c>
      <c r="E1774" t="s">
        <v>2</v>
      </c>
      <c r="F1774" t="s">
        <v>8168</v>
      </c>
      <c r="G1774" t="s">
        <v>8027</v>
      </c>
      <c r="H1774" t="str">
        <f>VLOOKUP(Sales_Data17[[#This Row],[Delivery Region Index]],Regions_Table[#All],2,0)</f>
        <v>New South Wales</v>
      </c>
      <c r="I1774" t="str">
        <f>VLOOKUP(Sales_Data17[[#This Row],[Delivery Region Index]],Regions_Table[#All],3,0)</f>
        <v>Tamworth</v>
      </c>
      <c r="J1774">
        <v>21</v>
      </c>
      <c r="K1774">
        <v>3</v>
      </c>
      <c r="L1774" t="str">
        <f>VLOOKUP(Sales_Data17[[#This Row],[Product Description Index]],Products_Data[#All],2,0)</f>
        <v>Sunglasses</v>
      </c>
      <c r="M1774">
        <v>5</v>
      </c>
      <c r="N1774" s="9">
        <v>119.11111111111111</v>
      </c>
      <c r="O1774" s="9">
        <f>Sales_Data17[[#This Row],[Order Quantity]]*Sales_Data17[[#This Row],[Unit Price]]</f>
        <v>595.55555555555554</v>
      </c>
      <c r="P1774" s="9">
        <v>78.61333333333333</v>
      </c>
      <c r="Q1774" s="9">
        <f>Sales_Data17[[#This Row],[Line Total]]-(Sales_Data17[[#This Row],[Total Unit Cost]]*Sales_Data17[[#This Row],[Order Quantity]])</f>
        <v>202.48888888888888</v>
      </c>
      <c r="R1774" s="1" t="str">
        <f>TEXT(Sales_Data17[[#This Row],[OrderDate]],"MMM")</f>
        <v>Jan</v>
      </c>
      <c r="S1774" s="1" t="str">
        <f t="shared" si="27"/>
        <v>2013</v>
      </c>
    </row>
    <row r="1775" spans="1:19">
      <c r="A1775" t="s">
        <v>1798</v>
      </c>
      <c r="B1775" s="2">
        <v>41304</v>
      </c>
      <c r="C1775" s="2" t="str">
        <f>VLOOKUP(Sales_Data17[[#This Row],[Customer Name Index]],Customer_Data[#All],2,0)</f>
        <v>ETUDE Ltd</v>
      </c>
      <c r="D1775">
        <v>4</v>
      </c>
      <c r="E1775" t="s">
        <v>2</v>
      </c>
      <c r="F1775" t="s">
        <v>8168</v>
      </c>
      <c r="G1775" t="s">
        <v>8027</v>
      </c>
      <c r="H1775" t="str">
        <f>VLOOKUP(Sales_Data17[[#This Row],[Delivery Region Index]],Regions_Table[#All],2,0)</f>
        <v>New South Wales</v>
      </c>
      <c r="I1775" t="str">
        <f>VLOOKUP(Sales_Data17[[#This Row],[Delivery Region Index]],Regions_Table[#All],3,0)</f>
        <v>Goulburn</v>
      </c>
      <c r="J1775">
        <v>10</v>
      </c>
      <c r="K1775">
        <v>2</v>
      </c>
      <c r="L1775" t="str">
        <f>VLOOKUP(Sales_Data17[[#This Row],[Product Description Index]],Products_Data[#All],2,0)</f>
        <v>Pants</v>
      </c>
      <c r="M1775">
        <v>3</v>
      </c>
      <c r="N1775" s="9">
        <v>121.34444444444446</v>
      </c>
      <c r="O1775" s="9">
        <f>Sales_Data17[[#This Row],[Order Quantity]]*Sales_Data17[[#This Row],[Unit Price]]</f>
        <v>364.03333333333342</v>
      </c>
      <c r="P1775" s="9">
        <v>98.289000000000016</v>
      </c>
      <c r="Q1775" s="9">
        <f>Sales_Data17[[#This Row],[Line Total]]-(Sales_Data17[[#This Row],[Total Unit Cost]]*Sales_Data17[[#This Row],[Order Quantity]])</f>
        <v>69.166333333333341</v>
      </c>
      <c r="R1775" s="1" t="str">
        <f>TEXT(Sales_Data17[[#This Row],[OrderDate]],"MMM")</f>
        <v>Jan</v>
      </c>
      <c r="S1775" s="1" t="str">
        <f t="shared" si="27"/>
        <v>2013</v>
      </c>
    </row>
    <row r="1776" spans="1:19">
      <c r="A1776" t="s">
        <v>1799</v>
      </c>
      <c r="B1776" s="2">
        <v>41304</v>
      </c>
      <c r="C1776" s="2" t="str">
        <f>VLOOKUP(Sales_Data17[[#This Row],[Customer Name Index]],Customer_Data[#All],2,0)</f>
        <v xml:space="preserve">Linde </v>
      </c>
      <c r="D1776">
        <v>14</v>
      </c>
      <c r="E1776" t="s">
        <v>4</v>
      </c>
      <c r="F1776" t="s">
        <v>8168</v>
      </c>
      <c r="G1776" t="s">
        <v>8026</v>
      </c>
      <c r="H1776" t="str">
        <f>VLOOKUP(Sales_Data17[[#This Row],[Delivery Region Index]],Regions_Table[#All],2,0)</f>
        <v>Queensland</v>
      </c>
      <c r="I1776" t="str">
        <f>VLOOKUP(Sales_Data17[[#This Row],[Delivery Region Index]],Regions_Table[#All],3,0)</f>
        <v>Rockhampton</v>
      </c>
      <c r="J1776">
        <v>41</v>
      </c>
      <c r="K1776">
        <v>6</v>
      </c>
      <c r="L1776" t="str">
        <f>VLOOKUP(Sales_Data17[[#This Row],[Product Description Index]],Products_Data[#All],2,0)</f>
        <v>Socks</v>
      </c>
      <c r="M1776">
        <v>7</v>
      </c>
      <c r="N1776" s="9">
        <v>425.07777777777778</v>
      </c>
      <c r="O1776" s="9">
        <f>Sales_Data17[[#This Row],[Order Quantity]]*Sales_Data17[[#This Row],[Unit Price]]</f>
        <v>2975.5444444444447</v>
      </c>
      <c r="P1776" s="9">
        <v>259.29744444444447</v>
      </c>
      <c r="Q1776" s="9">
        <f>Sales_Data17[[#This Row],[Line Total]]-(Sales_Data17[[#This Row],[Total Unit Cost]]*Sales_Data17[[#This Row],[Order Quantity]])</f>
        <v>1160.4623333333334</v>
      </c>
      <c r="R1776" s="1" t="str">
        <f>TEXT(Sales_Data17[[#This Row],[OrderDate]],"MMM")</f>
        <v>Jan</v>
      </c>
      <c r="S1776" s="1" t="str">
        <f t="shared" si="27"/>
        <v>2013</v>
      </c>
    </row>
    <row r="1777" spans="1:19">
      <c r="A1777" t="s">
        <v>1800</v>
      </c>
      <c r="B1777" s="2">
        <v>41304</v>
      </c>
      <c r="C1777" s="2" t="str">
        <f>VLOOKUP(Sales_Data17[[#This Row],[Customer Name Index]],Customer_Data[#All],2,0)</f>
        <v>Ole Group</v>
      </c>
      <c r="D1777">
        <v>13</v>
      </c>
      <c r="E1777" t="s">
        <v>4</v>
      </c>
      <c r="F1777" t="s">
        <v>8168</v>
      </c>
      <c r="G1777" t="s">
        <v>8026</v>
      </c>
      <c r="H1777" t="str">
        <f>VLOOKUP(Sales_Data17[[#This Row],[Delivery Region Index]],Regions_Table[#All],2,0)</f>
        <v>Queensland</v>
      </c>
      <c r="I1777" t="str">
        <f>VLOOKUP(Sales_Data17[[#This Row],[Delivery Region Index]],Regions_Table[#All],3,0)</f>
        <v>Mount Isa</v>
      </c>
      <c r="J1777">
        <v>38</v>
      </c>
      <c r="K1777">
        <v>6</v>
      </c>
      <c r="L1777" t="str">
        <f>VLOOKUP(Sales_Data17[[#This Row],[Product Description Index]],Products_Data[#All],2,0)</f>
        <v>Socks</v>
      </c>
      <c r="M1777">
        <v>6</v>
      </c>
      <c r="N1777" s="9">
        <v>23.822222222222223</v>
      </c>
      <c r="O1777" s="9">
        <f>Sales_Data17[[#This Row],[Order Quantity]]*Sales_Data17[[#This Row],[Unit Price]]</f>
        <v>142.93333333333334</v>
      </c>
      <c r="P1777" s="9">
        <v>18.343111111111114</v>
      </c>
      <c r="Q1777" s="9">
        <f>Sales_Data17[[#This Row],[Line Total]]-(Sales_Data17[[#This Row],[Total Unit Cost]]*Sales_Data17[[#This Row],[Order Quantity]])</f>
        <v>32.874666666666656</v>
      </c>
      <c r="R1777" s="1" t="str">
        <f>TEXT(Sales_Data17[[#This Row],[OrderDate]],"MMM")</f>
        <v>Jan</v>
      </c>
      <c r="S1777" s="1" t="str">
        <f t="shared" si="27"/>
        <v>2013</v>
      </c>
    </row>
    <row r="1778" spans="1:19">
      <c r="A1778" t="s">
        <v>1801</v>
      </c>
      <c r="B1778" s="2">
        <v>41305</v>
      </c>
      <c r="C1778" s="2" t="str">
        <f>VLOOKUP(Sales_Data17[[#This Row],[Customer Name Index]],Customer_Data[#All],2,0)</f>
        <v>Eminence Corp</v>
      </c>
      <c r="D1778">
        <v>18</v>
      </c>
      <c r="E1778" t="s">
        <v>3</v>
      </c>
      <c r="F1778" t="s">
        <v>8168</v>
      </c>
      <c r="G1778" t="s">
        <v>8025</v>
      </c>
      <c r="H1778" t="str">
        <f>VLOOKUP(Sales_Data17[[#This Row],[Delivery Region Index]],Regions_Table[#All],2,0)</f>
        <v>Victoria</v>
      </c>
      <c r="I1778" t="str">
        <f>VLOOKUP(Sales_Data17[[#This Row],[Delivery Region Index]],Regions_Table[#All],3,0)</f>
        <v>Latrobe City</v>
      </c>
      <c r="J1778">
        <v>52</v>
      </c>
      <c r="K1778">
        <v>8</v>
      </c>
      <c r="L1778" t="str">
        <f>VLOOKUP(Sales_Data17[[#This Row],[Product Description Index]],Products_Data[#All],2,0)</f>
        <v>Shoes</v>
      </c>
      <c r="M1778">
        <v>6</v>
      </c>
      <c r="N1778" s="9">
        <v>729.55555555555554</v>
      </c>
      <c r="O1778" s="9">
        <f>Sales_Data17[[#This Row],[Order Quantity]]*Sales_Data17[[#This Row],[Unit Price]]</f>
        <v>4377.333333333333</v>
      </c>
      <c r="P1778" s="9">
        <v>466.91555555555556</v>
      </c>
      <c r="Q1778" s="9">
        <f>Sales_Data17[[#This Row],[Line Total]]-(Sales_Data17[[#This Row],[Total Unit Cost]]*Sales_Data17[[#This Row],[Order Quantity]])</f>
        <v>1575.8399999999997</v>
      </c>
      <c r="R1778" s="1" t="str">
        <f>TEXT(Sales_Data17[[#This Row],[OrderDate]],"MMM")</f>
        <v>Jan</v>
      </c>
      <c r="S1778" s="1" t="str">
        <f t="shared" si="27"/>
        <v>2013</v>
      </c>
    </row>
    <row r="1779" spans="1:19">
      <c r="A1779" t="s">
        <v>1802</v>
      </c>
      <c r="B1779" s="2">
        <v>41305</v>
      </c>
      <c r="C1779" s="2" t="str">
        <f>VLOOKUP(Sales_Data17[[#This Row],[Customer Name Index]],Customer_Data[#All],2,0)</f>
        <v>Pure Group</v>
      </c>
      <c r="D1779">
        <v>17</v>
      </c>
      <c r="E1779" t="s">
        <v>2</v>
      </c>
      <c r="F1779" t="s">
        <v>8168</v>
      </c>
      <c r="G1779" t="s">
        <v>8025</v>
      </c>
      <c r="H1779" t="str">
        <f>VLOOKUP(Sales_Data17[[#This Row],[Delivery Region Index]],Regions_Table[#All],2,0)</f>
        <v>Victoria</v>
      </c>
      <c r="I1779" t="str">
        <f>VLOOKUP(Sales_Data17[[#This Row],[Delivery Region Index]],Regions_Table[#All],3,0)</f>
        <v>Benalla</v>
      </c>
      <c r="J1779">
        <v>48</v>
      </c>
      <c r="K1779">
        <v>7</v>
      </c>
      <c r="L1779" t="str">
        <f>VLOOKUP(Sales_Data17[[#This Row],[Product Description Index]],Products_Data[#All],2,0)</f>
        <v>Dress Shirts</v>
      </c>
      <c r="M1779">
        <v>5</v>
      </c>
      <c r="N1779" s="9">
        <v>203.97777777777776</v>
      </c>
      <c r="O1779" s="9">
        <f>Sales_Data17[[#This Row],[Order Quantity]]*Sales_Data17[[#This Row],[Unit Price]]</f>
        <v>1019.8888888888888</v>
      </c>
      <c r="P1779" s="9">
        <v>120.34688888888887</v>
      </c>
      <c r="Q1779" s="9">
        <f>Sales_Data17[[#This Row],[Line Total]]-(Sales_Data17[[#This Row],[Total Unit Cost]]*Sales_Data17[[#This Row],[Order Quantity]])</f>
        <v>418.15444444444449</v>
      </c>
      <c r="R1779" s="1" t="str">
        <f>TEXT(Sales_Data17[[#This Row],[OrderDate]],"MMM")</f>
        <v>Jan</v>
      </c>
      <c r="S1779" s="1" t="str">
        <f t="shared" si="27"/>
        <v>2013</v>
      </c>
    </row>
    <row r="1780" spans="1:19">
      <c r="A1780" t="s">
        <v>1803</v>
      </c>
      <c r="B1780" s="2">
        <v>41305</v>
      </c>
      <c r="C1780" s="2" t="str">
        <f>VLOOKUP(Sales_Data17[[#This Row],[Customer Name Index]],Customer_Data[#All],2,0)</f>
        <v>Procter Corp</v>
      </c>
      <c r="D1780">
        <v>5</v>
      </c>
      <c r="E1780" t="s">
        <v>4</v>
      </c>
      <c r="F1780" t="s">
        <v>8168</v>
      </c>
      <c r="G1780" t="s">
        <v>8027</v>
      </c>
      <c r="H1780" t="str">
        <f>VLOOKUP(Sales_Data17[[#This Row],[Delivery Region Index]],Regions_Table[#All],2,0)</f>
        <v>New South Wales</v>
      </c>
      <c r="I1780" t="str">
        <f>VLOOKUP(Sales_Data17[[#This Row],[Delivery Region Index]],Regions_Table[#All],3,0)</f>
        <v>Lismore</v>
      </c>
      <c r="J1780">
        <v>14</v>
      </c>
      <c r="K1780">
        <v>2</v>
      </c>
      <c r="L1780" t="str">
        <f>VLOOKUP(Sales_Data17[[#This Row],[Product Description Index]],Products_Data[#All],2,0)</f>
        <v>Pants</v>
      </c>
      <c r="M1780">
        <v>6</v>
      </c>
      <c r="N1780" s="9">
        <v>270.23333333333335</v>
      </c>
      <c r="O1780" s="9">
        <f>Sales_Data17[[#This Row],[Order Quantity]]*Sales_Data17[[#This Row],[Unit Price]]</f>
        <v>1621.4</v>
      </c>
      <c r="P1780" s="9">
        <v>113.49799999999999</v>
      </c>
      <c r="Q1780" s="9">
        <f>Sales_Data17[[#This Row],[Line Total]]-(Sales_Data17[[#This Row],[Total Unit Cost]]*Sales_Data17[[#This Row],[Order Quantity]])</f>
        <v>940.41200000000015</v>
      </c>
      <c r="R1780" s="1" t="str">
        <f>TEXT(Sales_Data17[[#This Row],[OrderDate]],"MMM")</f>
        <v>Jan</v>
      </c>
      <c r="S1780" s="1" t="str">
        <f t="shared" si="27"/>
        <v>2013</v>
      </c>
    </row>
    <row r="1781" spans="1:19">
      <c r="A1781" t="s">
        <v>1804</v>
      </c>
      <c r="B1781" s="2">
        <v>41305</v>
      </c>
      <c r="C1781" s="2" t="str">
        <f>VLOOKUP(Sales_Data17[[#This Row],[Customer Name Index]],Customer_Data[#All],2,0)</f>
        <v>Eminence Corp</v>
      </c>
      <c r="D1781">
        <v>18</v>
      </c>
      <c r="E1781" t="s">
        <v>4</v>
      </c>
      <c r="F1781" t="s">
        <v>8168</v>
      </c>
      <c r="G1781" t="s">
        <v>8025</v>
      </c>
      <c r="H1781" t="str">
        <f>VLOOKUP(Sales_Data17[[#This Row],[Delivery Region Index]],Regions_Table[#All],2,0)</f>
        <v>Victoria</v>
      </c>
      <c r="I1781" t="str">
        <f>VLOOKUP(Sales_Data17[[#This Row],[Delivery Region Index]],Regions_Table[#All],3,0)</f>
        <v>Mildura</v>
      </c>
      <c r="J1781">
        <v>53</v>
      </c>
      <c r="K1781">
        <v>8</v>
      </c>
      <c r="L1781" t="str">
        <f>VLOOKUP(Sales_Data17[[#This Row],[Product Description Index]],Products_Data[#All],2,0)</f>
        <v>Shoes</v>
      </c>
      <c r="M1781">
        <v>6</v>
      </c>
      <c r="N1781" s="9">
        <v>208.44444444444446</v>
      </c>
      <c r="O1781" s="9">
        <f>Sales_Data17[[#This Row],[Order Quantity]]*Sales_Data17[[#This Row],[Unit Price]]</f>
        <v>1250.6666666666667</v>
      </c>
      <c r="P1781" s="9">
        <v>168.84000000000003</v>
      </c>
      <c r="Q1781" s="9">
        <f>Sales_Data17[[#This Row],[Line Total]]-(Sales_Data17[[#This Row],[Total Unit Cost]]*Sales_Data17[[#This Row],[Order Quantity]])</f>
        <v>237.62666666666655</v>
      </c>
      <c r="R1781" s="1" t="str">
        <f>TEXT(Sales_Data17[[#This Row],[OrderDate]],"MMM")</f>
        <v>Jan</v>
      </c>
      <c r="S1781" s="1" t="str">
        <f t="shared" si="27"/>
        <v>2013</v>
      </c>
    </row>
    <row r="1782" spans="1:19">
      <c r="A1782" t="s">
        <v>1805</v>
      </c>
      <c r="B1782" s="2">
        <v>41305</v>
      </c>
      <c r="C1782" s="2" t="str">
        <f>VLOOKUP(Sales_Data17[[#This Row],[Customer Name Index]],Customer_Data[#All],2,0)</f>
        <v>Pure Group</v>
      </c>
      <c r="D1782">
        <v>17</v>
      </c>
      <c r="E1782" t="s">
        <v>4</v>
      </c>
      <c r="F1782" t="s">
        <v>8168</v>
      </c>
      <c r="G1782" t="s">
        <v>8025</v>
      </c>
      <c r="H1782" t="str">
        <f>VLOOKUP(Sales_Data17[[#This Row],[Delivery Region Index]],Regions_Table[#All],2,0)</f>
        <v>Victoria</v>
      </c>
      <c r="I1782" t="str">
        <f>VLOOKUP(Sales_Data17[[#This Row],[Delivery Region Index]],Regions_Table[#All],3,0)</f>
        <v>Ballarat</v>
      </c>
      <c r="J1782">
        <v>49</v>
      </c>
      <c r="K1782">
        <v>7</v>
      </c>
      <c r="L1782" t="str">
        <f>VLOOKUP(Sales_Data17[[#This Row],[Product Description Index]],Products_Data[#All],2,0)</f>
        <v>Dress Shirts</v>
      </c>
      <c r="M1782">
        <v>9</v>
      </c>
      <c r="N1782" s="9">
        <v>112.41111111111111</v>
      </c>
      <c r="O1782" s="9">
        <f>Sales_Data17[[#This Row],[Order Quantity]]*Sales_Data17[[#This Row],[Unit Price]]</f>
        <v>1011.7</v>
      </c>
      <c r="P1782" s="9">
        <v>47.212666666666664</v>
      </c>
      <c r="Q1782" s="9">
        <f>Sales_Data17[[#This Row],[Line Total]]-(Sales_Data17[[#This Row],[Total Unit Cost]]*Sales_Data17[[#This Row],[Order Quantity]])</f>
        <v>586.78600000000006</v>
      </c>
      <c r="R1782" s="1" t="str">
        <f>TEXT(Sales_Data17[[#This Row],[OrderDate]],"MMM")</f>
        <v>Jan</v>
      </c>
      <c r="S1782" s="1" t="str">
        <f t="shared" si="27"/>
        <v>2013</v>
      </c>
    </row>
    <row r="1783" spans="1:19">
      <c r="A1783" t="s">
        <v>1806</v>
      </c>
      <c r="B1783" s="2">
        <v>41306</v>
      </c>
      <c r="C1783" s="2" t="str">
        <f>VLOOKUP(Sales_Data17[[#This Row],[Customer Name Index]],Customer_Data[#All],2,0)</f>
        <v>Elorac, Corp</v>
      </c>
      <c r="D1783">
        <v>3</v>
      </c>
      <c r="E1783" t="s">
        <v>4</v>
      </c>
      <c r="F1783" t="s">
        <v>8168</v>
      </c>
      <c r="G1783" t="s">
        <v>8027</v>
      </c>
      <c r="H1783" t="str">
        <f>VLOOKUP(Sales_Data17[[#This Row],[Delivery Region Index]],Regions_Table[#All],2,0)</f>
        <v>New South Wales</v>
      </c>
      <c r="I1783" t="str">
        <f>VLOOKUP(Sales_Data17[[#This Row],[Delivery Region Index]],Regions_Table[#All],3,0)</f>
        <v>Dubbo</v>
      </c>
      <c r="J1783">
        <v>8</v>
      </c>
      <c r="K1783">
        <v>2</v>
      </c>
      <c r="L1783" t="str">
        <f>VLOOKUP(Sales_Data17[[#This Row],[Product Description Index]],Products_Data[#All],2,0)</f>
        <v>Pants</v>
      </c>
      <c r="M1783">
        <v>8</v>
      </c>
      <c r="N1783" s="9">
        <v>115.38888888888889</v>
      </c>
      <c r="O1783" s="9">
        <f>Sales_Data17[[#This Row],[Order Quantity]]*Sales_Data17[[#This Row],[Unit Price]]</f>
        <v>923.11111111111109</v>
      </c>
      <c r="P1783" s="9">
        <v>85.387777777777785</v>
      </c>
      <c r="Q1783" s="9">
        <f>Sales_Data17[[#This Row],[Line Total]]-(Sales_Data17[[#This Row],[Total Unit Cost]]*Sales_Data17[[#This Row],[Order Quantity]])</f>
        <v>240.00888888888881</v>
      </c>
      <c r="R1783" s="1" t="str">
        <f>TEXT(Sales_Data17[[#This Row],[OrderDate]],"MMM")</f>
        <v>Feb</v>
      </c>
      <c r="S1783" s="1" t="str">
        <f t="shared" si="27"/>
        <v>2013</v>
      </c>
    </row>
    <row r="1784" spans="1:19">
      <c r="A1784" t="s">
        <v>1807</v>
      </c>
      <c r="B1784" s="2">
        <v>41306</v>
      </c>
      <c r="C1784" s="2" t="str">
        <f>VLOOKUP(Sales_Data17[[#This Row],[Customer Name Index]],Customer_Data[#All],2,0)</f>
        <v xml:space="preserve">WakeFern </v>
      </c>
      <c r="D1784">
        <v>2</v>
      </c>
      <c r="E1784" t="s">
        <v>4</v>
      </c>
      <c r="F1784" t="s">
        <v>8168</v>
      </c>
      <c r="G1784" t="s">
        <v>8027</v>
      </c>
      <c r="H1784" t="str">
        <f>VLOOKUP(Sales_Data17[[#This Row],[Delivery Region Index]],Regions_Table[#All],2,0)</f>
        <v>New South Wales</v>
      </c>
      <c r="I1784" t="str">
        <f>VLOOKUP(Sales_Data17[[#This Row],[Delivery Region Index]],Regions_Table[#All],3,0)</f>
        <v>Broken Hill</v>
      </c>
      <c r="J1784">
        <v>5</v>
      </c>
      <c r="K1784">
        <v>1</v>
      </c>
      <c r="L1784" t="str">
        <f>VLOOKUP(Sales_Data17[[#This Row],[Product Description Index]],Products_Data[#All],2,0)</f>
        <v>Shirts</v>
      </c>
      <c r="M1784">
        <v>4</v>
      </c>
      <c r="N1784" s="9">
        <v>106.45555555555556</v>
      </c>
      <c r="O1784" s="9">
        <f>Sales_Data17[[#This Row],[Order Quantity]]*Sales_Data17[[#This Row],[Unit Price]]</f>
        <v>425.82222222222225</v>
      </c>
      <c r="P1784" s="9">
        <v>68.131555555555565</v>
      </c>
      <c r="Q1784" s="9">
        <f>Sales_Data17[[#This Row],[Line Total]]-(Sales_Data17[[#This Row],[Total Unit Cost]]*Sales_Data17[[#This Row],[Order Quantity]])</f>
        <v>153.29599999999999</v>
      </c>
      <c r="R1784" s="1" t="str">
        <f>TEXT(Sales_Data17[[#This Row],[OrderDate]],"MMM")</f>
        <v>Feb</v>
      </c>
      <c r="S1784" s="1" t="str">
        <f t="shared" si="27"/>
        <v>2013</v>
      </c>
    </row>
    <row r="1785" spans="1:19">
      <c r="A1785" t="s">
        <v>1808</v>
      </c>
      <c r="B1785" s="2">
        <v>41306</v>
      </c>
      <c r="C1785" s="2" t="str">
        <f>VLOOKUP(Sales_Data17[[#This Row],[Customer Name Index]],Customer_Data[#All],2,0)</f>
        <v xml:space="preserve">WakeFern </v>
      </c>
      <c r="D1785">
        <v>2</v>
      </c>
      <c r="E1785" t="s">
        <v>3</v>
      </c>
      <c r="F1785" t="s">
        <v>8168</v>
      </c>
      <c r="G1785" t="s">
        <v>8027</v>
      </c>
      <c r="H1785" t="str">
        <f>VLOOKUP(Sales_Data17[[#This Row],[Delivery Region Index]],Regions_Table[#All],2,0)</f>
        <v>New South Wales</v>
      </c>
      <c r="I1785" t="str">
        <f>VLOOKUP(Sales_Data17[[#This Row],[Delivery Region Index]],Regions_Table[#All],3,0)</f>
        <v>Broken Hill</v>
      </c>
      <c r="J1785">
        <v>5</v>
      </c>
      <c r="K1785">
        <v>1</v>
      </c>
      <c r="L1785" t="str">
        <f>VLOOKUP(Sales_Data17[[#This Row],[Product Description Index]],Products_Data[#All],2,0)</f>
        <v>Shirts</v>
      </c>
      <c r="M1785">
        <v>9</v>
      </c>
      <c r="N1785" s="9">
        <v>271.72222222222223</v>
      </c>
      <c r="O1785" s="9">
        <f>Sales_Data17[[#This Row],[Order Quantity]]*Sales_Data17[[#This Row],[Unit Price]]</f>
        <v>2445.5</v>
      </c>
      <c r="P1785" s="9">
        <v>135.86111111111111</v>
      </c>
      <c r="Q1785" s="9">
        <f>Sales_Data17[[#This Row],[Line Total]]-(Sales_Data17[[#This Row],[Total Unit Cost]]*Sales_Data17[[#This Row],[Order Quantity]])</f>
        <v>1222.75</v>
      </c>
      <c r="R1785" s="1" t="str">
        <f>TEXT(Sales_Data17[[#This Row],[OrderDate]],"MMM")</f>
        <v>Feb</v>
      </c>
      <c r="S1785" s="1" t="str">
        <f t="shared" si="27"/>
        <v>2013</v>
      </c>
    </row>
    <row r="1786" spans="1:19">
      <c r="A1786" t="s">
        <v>1809</v>
      </c>
      <c r="B1786" s="2">
        <v>41306</v>
      </c>
      <c r="C1786" s="2" t="str">
        <f>VLOOKUP(Sales_Data17[[#This Row],[Customer Name Index]],Customer_Data[#All],2,0)</f>
        <v>Procter Corp</v>
      </c>
      <c r="D1786">
        <v>5</v>
      </c>
      <c r="E1786" t="s">
        <v>4</v>
      </c>
      <c r="F1786" t="s">
        <v>8168</v>
      </c>
      <c r="G1786" t="s">
        <v>8027</v>
      </c>
      <c r="H1786" t="str">
        <f>VLOOKUP(Sales_Data17[[#This Row],[Delivery Region Index]],Regions_Table[#All],2,0)</f>
        <v>New South Wales</v>
      </c>
      <c r="I1786" t="str">
        <f>VLOOKUP(Sales_Data17[[#This Row],[Delivery Region Index]],Regions_Table[#All],3,0)</f>
        <v>Maitland</v>
      </c>
      <c r="J1786">
        <v>15</v>
      </c>
      <c r="K1786">
        <v>2</v>
      </c>
      <c r="L1786" t="str">
        <f>VLOOKUP(Sales_Data17[[#This Row],[Product Description Index]],Products_Data[#All],2,0)</f>
        <v>Pants</v>
      </c>
      <c r="M1786">
        <v>6</v>
      </c>
      <c r="N1786" s="9">
        <v>433.26666666666665</v>
      </c>
      <c r="O1786" s="9">
        <f>Sales_Data17[[#This Row],[Order Quantity]]*Sales_Data17[[#This Row],[Unit Price]]</f>
        <v>2599.6</v>
      </c>
      <c r="P1786" s="9">
        <v>363.94400000000002</v>
      </c>
      <c r="Q1786" s="9">
        <f>Sales_Data17[[#This Row],[Line Total]]-(Sales_Data17[[#This Row],[Total Unit Cost]]*Sales_Data17[[#This Row],[Order Quantity]])</f>
        <v>415.93599999999969</v>
      </c>
      <c r="R1786" s="1" t="str">
        <f>TEXT(Sales_Data17[[#This Row],[OrderDate]],"MMM")</f>
        <v>Feb</v>
      </c>
      <c r="S1786" s="1" t="str">
        <f t="shared" si="27"/>
        <v>2013</v>
      </c>
    </row>
    <row r="1787" spans="1:19">
      <c r="A1787" t="s">
        <v>1810</v>
      </c>
      <c r="B1787" s="2">
        <v>41307</v>
      </c>
      <c r="C1787" s="2" t="str">
        <f>VLOOKUP(Sales_Data17[[#This Row],[Customer Name Index]],Customer_Data[#All],2,0)</f>
        <v>Procter Corp</v>
      </c>
      <c r="D1787">
        <v>5</v>
      </c>
      <c r="E1787" t="s">
        <v>2</v>
      </c>
      <c r="F1787" t="s">
        <v>8168</v>
      </c>
      <c r="G1787" t="s">
        <v>8027</v>
      </c>
      <c r="H1787" t="str">
        <f>VLOOKUP(Sales_Data17[[#This Row],[Delivery Region Index]],Regions_Table[#All],2,0)</f>
        <v>New South Wales</v>
      </c>
      <c r="I1787" t="str">
        <f>VLOOKUP(Sales_Data17[[#This Row],[Delivery Region Index]],Regions_Table[#All],3,0)</f>
        <v>Lismore</v>
      </c>
      <c r="J1787">
        <v>14</v>
      </c>
      <c r="K1787">
        <v>2</v>
      </c>
      <c r="L1787" t="str">
        <f>VLOOKUP(Sales_Data17[[#This Row],[Product Description Index]],Products_Data[#All],2,0)</f>
        <v>Pants</v>
      </c>
      <c r="M1787">
        <v>6</v>
      </c>
      <c r="N1787" s="9">
        <v>111.66666666666667</v>
      </c>
      <c r="O1787" s="9">
        <f>Sales_Data17[[#This Row],[Order Quantity]]*Sales_Data17[[#This Row],[Unit Price]]</f>
        <v>670</v>
      </c>
      <c r="P1787" s="9">
        <v>72.583333333333329</v>
      </c>
      <c r="Q1787" s="9">
        <f>Sales_Data17[[#This Row],[Line Total]]-(Sales_Data17[[#This Row],[Total Unit Cost]]*Sales_Data17[[#This Row],[Order Quantity]])</f>
        <v>234.5</v>
      </c>
      <c r="R1787" s="1" t="str">
        <f>TEXT(Sales_Data17[[#This Row],[OrderDate]],"MMM")</f>
        <v>Feb</v>
      </c>
      <c r="S1787" s="1" t="str">
        <f t="shared" si="27"/>
        <v>2013</v>
      </c>
    </row>
    <row r="1788" spans="1:19">
      <c r="A1788" t="s">
        <v>1811</v>
      </c>
      <c r="B1788" s="2">
        <v>41307</v>
      </c>
      <c r="C1788" s="2" t="str">
        <f>VLOOKUP(Sales_Data17[[#This Row],[Customer Name Index]],Customer_Data[#All],2,0)</f>
        <v xml:space="preserve">WakeFern </v>
      </c>
      <c r="D1788">
        <v>2</v>
      </c>
      <c r="E1788" t="s">
        <v>2</v>
      </c>
      <c r="F1788" t="s">
        <v>8168</v>
      </c>
      <c r="G1788" t="s">
        <v>8027</v>
      </c>
      <c r="H1788" t="str">
        <f>VLOOKUP(Sales_Data17[[#This Row],[Delivery Region Index]],Regions_Table[#All],2,0)</f>
        <v>New South Wales</v>
      </c>
      <c r="I1788" t="str">
        <f>VLOOKUP(Sales_Data17[[#This Row],[Delivery Region Index]],Regions_Table[#All],3,0)</f>
        <v>Broken Hill</v>
      </c>
      <c r="J1788">
        <v>5</v>
      </c>
      <c r="K1788">
        <v>1</v>
      </c>
      <c r="L1788" t="str">
        <f>VLOOKUP(Sales_Data17[[#This Row],[Product Description Index]],Products_Data[#All],2,0)</f>
        <v>Shirts</v>
      </c>
      <c r="M1788">
        <v>4</v>
      </c>
      <c r="N1788" s="9">
        <v>197.27777777777777</v>
      </c>
      <c r="O1788" s="9">
        <f>Sales_Data17[[#This Row],[Order Quantity]]*Sales_Data17[[#This Row],[Unit Price]]</f>
        <v>789.11111111111109</v>
      </c>
      <c r="P1788" s="9">
        <v>149.93111111111114</v>
      </c>
      <c r="Q1788" s="9">
        <f>Sales_Data17[[#This Row],[Line Total]]-(Sales_Data17[[#This Row],[Total Unit Cost]]*Sales_Data17[[#This Row],[Order Quantity]])</f>
        <v>189.38666666666654</v>
      </c>
      <c r="R1788" s="1" t="str">
        <f>TEXT(Sales_Data17[[#This Row],[OrderDate]],"MMM")</f>
        <v>Feb</v>
      </c>
      <c r="S1788" s="1" t="str">
        <f t="shared" si="27"/>
        <v>2013</v>
      </c>
    </row>
    <row r="1789" spans="1:19">
      <c r="A1789" t="s">
        <v>1812</v>
      </c>
      <c r="B1789" s="2">
        <v>41307</v>
      </c>
      <c r="C1789" s="2" t="str">
        <f>VLOOKUP(Sales_Data17[[#This Row],[Customer Name Index]],Customer_Data[#All],2,0)</f>
        <v xml:space="preserve">Medline </v>
      </c>
      <c r="D1789">
        <v>12</v>
      </c>
      <c r="E1789" t="s">
        <v>2</v>
      </c>
      <c r="F1789" t="s">
        <v>8168</v>
      </c>
      <c r="G1789" t="s">
        <v>8026</v>
      </c>
      <c r="H1789" t="str">
        <f>VLOOKUP(Sales_Data17[[#This Row],[Delivery Region Index]],Regions_Table[#All],2,0)</f>
        <v>Queensland</v>
      </c>
      <c r="I1789" t="str">
        <f>VLOOKUP(Sales_Data17[[#This Row],[Delivery Region Index]],Regions_Table[#All],3,0)</f>
        <v>Logan City</v>
      </c>
      <c r="J1789">
        <v>35</v>
      </c>
      <c r="K1789">
        <v>5</v>
      </c>
      <c r="L1789" t="str">
        <f>VLOOKUP(Sales_Data17[[#This Row],[Product Description Index]],Products_Data[#All],2,0)</f>
        <v>Hats</v>
      </c>
      <c r="M1789">
        <v>2</v>
      </c>
      <c r="N1789" s="9">
        <v>125.06666666666668</v>
      </c>
      <c r="O1789" s="9">
        <f>Sales_Data17[[#This Row],[Order Quantity]]*Sales_Data17[[#This Row],[Unit Price]]</f>
        <v>250.13333333333335</v>
      </c>
      <c r="P1789" s="9">
        <v>95.050666666666686</v>
      </c>
      <c r="Q1789" s="9">
        <f>Sales_Data17[[#This Row],[Line Total]]-(Sales_Data17[[#This Row],[Total Unit Cost]]*Sales_Data17[[#This Row],[Order Quantity]])</f>
        <v>60.031999999999982</v>
      </c>
      <c r="R1789" s="1" t="str">
        <f>TEXT(Sales_Data17[[#This Row],[OrderDate]],"MMM")</f>
        <v>Feb</v>
      </c>
      <c r="S1789" s="1" t="str">
        <f t="shared" si="27"/>
        <v>2013</v>
      </c>
    </row>
    <row r="1790" spans="1:19">
      <c r="A1790" t="s">
        <v>1813</v>
      </c>
      <c r="B1790" s="2">
        <v>41308</v>
      </c>
      <c r="C1790" s="2" t="str">
        <f>VLOOKUP(Sales_Data17[[#This Row],[Customer Name Index]],Customer_Data[#All],2,0)</f>
        <v>21st Ltd</v>
      </c>
      <c r="D1790">
        <v>10</v>
      </c>
      <c r="E1790" t="s">
        <v>2</v>
      </c>
      <c r="F1790" t="s">
        <v>8168</v>
      </c>
      <c r="G1790" t="s">
        <v>8026</v>
      </c>
      <c r="H1790" t="str">
        <f>VLOOKUP(Sales_Data17[[#This Row],[Delivery Region Index]],Regions_Table[#All],2,0)</f>
        <v>Queensland</v>
      </c>
      <c r="I1790" t="str">
        <f>VLOOKUP(Sales_Data17[[#This Row],[Delivery Region Index]],Regions_Table[#All],3,0)</f>
        <v>Charters Towers</v>
      </c>
      <c r="J1790">
        <v>29</v>
      </c>
      <c r="K1790">
        <v>4</v>
      </c>
      <c r="L1790" t="str">
        <f>VLOOKUP(Sales_Data17[[#This Row],[Product Description Index]],Products_Data[#All],2,0)</f>
        <v>Jeans</v>
      </c>
      <c r="M1790">
        <v>1</v>
      </c>
      <c r="N1790" s="9">
        <v>122.08888888888889</v>
      </c>
      <c r="O1790" s="9">
        <f>Sales_Data17[[#This Row],[Order Quantity]]*Sales_Data17[[#This Row],[Unit Price]]</f>
        <v>122.08888888888889</v>
      </c>
      <c r="P1790" s="9">
        <v>83.020444444444436</v>
      </c>
      <c r="Q1790" s="9">
        <f>Sales_Data17[[#This Row],[Line Total]]-(Sales_Data17[[#This Row],[Total Unit Cost]]*Sales_Data17[[#This Row],[Order Quantity]])</f>
        <v>39.068444444444452</v>
      </c>
      <c r="R1790" s="1" t="str">
        <f>TEXT(Sales_Data17[[#This Row],[OrderDate]],"MMM")</f>
        <v>Feb</v>
      </c>
      <c r="S1790" s="1" t="str">
        <f t="shared" si="27"/>
        <v>2013</v>
      </c>
    </row>
    <row r="1791" spans="1:19">
      <c r="A1791" t="s">
        <v>1814</v>
      </c>
      <c r="B1791" s="2">
        <v>41308</v>
      </c>
      <c r="C1791" s="2" t="str">
        <f>VLOOKUP(Sales_Data17[[#This Row],[Customer Name Index]],Customer_Data[#All],2,0)</f>
        <v>PEDIFIX, Corp</v>
      </c>
      <c r="D1791">
        <v>6</v>
      </c>
      <c r="E1791" t="s">
        <v>4</v>
      </c>
      <c r="F1791" t="s">
        <v>8168</v>
      </c>
      <c r="G1791" t="s">
        <v>8027</v>
      </c>
      <c r="H1791" t="str">
        <f>VLOOKUP(Sales_Data17[[#This Row],[Delivery Region Index]],Regions_Table[#All],2,0)</f>
        <v>New South Wales</v>
      </c>
      <c r="I1791" t="str">
        <f>VLOOKUP(Sales_Data17[[#This Row],[Delivery Region Index]],Regions_Table[#All],3,0)</f>
        <v>Orange</v>
      </c>
      <c r="J1791">
        <v>18</v>
      </c>
      <c r="K1791">
        <v>3</v>
      </c>
      <c r="L1791" t="str">
        <f>VLOOKUP(Sales_Data17[[#This Row],[Product Description Index]],Products_Data[#All],2,0)</f>
        <v>Sunglasses</v>
      </c>
      <c r="M1791">
        <v>4</v>
      </c>
      <c r="N1791" s="9">
        <v>215.14444444444445</v>
      </c>
      <c r="O1791" s="9">
        <f>Sales_Data17[[#This Row],[Order Quantity]]*Sales_Data17[[#This Row],[Unit Price]]</f>
        <v>860.57777777777778</v>
      </c>
      <c r="P1791" s="9">
        <v>165.66122222222222</v>
      </c>
      <c r="Q1791" s="9">
        <f>Sales_Data17[[#This Row],[Line Total]]-(Sales_Data17[[#This Row],[Total Unit Cost]]*Sales_Data17[[#This Row],[Order Quantity]])</f>
        <v>197.9328888888889</v>
      </c>
      <c r="R1791" s="1" t="str">
        <f>TEXT(Sales_Data17[[#This Row],[OrderDate]],"MMM")</f>
        <v>Feb</v>
      </c>
      <c r="S1791" s="1" t="str">
        <f t="shared" si="27"/>
        <v>2013</v>
      </c>
    </row>
    <row r="1792" spans="1:19">
      <c r="A1792" t="s">
        <v>1815</v>
      </c>
      <c r="B1792" s="2">
        <v>41308</v>
      </c>
      <c r="C1792" s="2" t="str">
        <f>VLOOKUP(Sales_Data17[[#This Row],[Customer Name Index]],Customer_Data[#All],2,0)</f>
        <v>Ole Group</v>
      </c>
      <c r="D1792">
        <v>13</v>
      </c>
      <c r="E1792" t="s">
        <v>2</v>
      </c>
      <c r="F1792" t="s">
        <v>8168</v>
      </c>
      <c r="G1792" t="s">
        <v>8026</v>
      </c>
      <c r="H1792" t="str">
        <f>VLOOKUP(Sales_Data17[[#This Row],[Delivery Region Index]],Regions_Table[#All],2,0)</f>
        <v>Queensland</v>
      </c>
      <c r="I1792" t="str">
        <f>VLOOKUP(Sales_Data17[[#This Row],[Delivery Region Index]],Regions_Table[#All],3,0)</f>
        <v>Mackay</v>
      </c>
      <c r="J1792">
        <v>36</v>
      </c>
      <c r="K1792">
        <v>5</v>
      </c>
      <c r="L1792" t="str">
        <f>VLOOKUP(Sales_Data17[[#This Row],[Product Description Index]],Products_Data[#All],2,0)</f>
        <v>Hats</v>
      </c>
      <c r="M1792">
        <v>8</v>
      </c>
      <c r="N1792" s="9">
        <v>436.24444444444447</v>
      </c>
      <c r="O1792" s="9">
        <f>Sales_Data17[[#This Row],[Order Quantity]]*Sales_Data17[[#This Row],[Unit Price]]</f>
        <v>3489.9555555555557</v>
      </c>
      <c r="P1792" s="9">
        <v>296.64622222222226</v>
      </c>
      <c r="Q1792" s="9">
        <f>Sales_Data17[[#This Row],[Line Total]]-(Sales_Data17[[#This Row],[Total Unit Cost]]*Sales_Data17[[#This Row],[Order Quantity]])</f>
        <v>1116.7857777777776</v>
      </c>
      <c r="R1792" s="1" t="str">
        <f>TEXT(Sales_Data17[[#This Row],[OrderDate]],"MMM")</f>
        <v>Feb</v>
      </c>
      <c r="S1792" s="1" t="str">
        <f t="shared" si="27"/>
        <v>2013</v>
      </c>
    </row>
    <row r="1793" spans="1:19">
      <c r="A1793" t="s">
        <v>1816</v>
      </c>
      <c r="B1793" s="2">
        <v>41308</v>
      </c>
      <c r="C1793" s="2" t="str">
        <f>VLOOKUP(Sales_Data17[[#This Row],[Customer Name Index]],Customer_Data[#All],2,0)</f>
        <v>Avon Corp</v>
      </c>
      <c r="D1793">
        <v>1</v>
      </c>
      <c r="E1793" t="s">
        <v>2</v>
      </c>
      <c r="F1793" t="s">
        <v>8168</v>
      </c>
      <c r="G1793" t="s">
        <v>8027</v>
      </c>
      <c r="H1793" t="str">
        <f>VLOOKUP(Sales_Data17[[#This Row],[Delivery Region Index]],Regions_Table[#All],2,0)</f>
        <v>New South Wales</v>
      </c>
      <c r="I1793" t="str">
        <f>VLOOKUP(Sales_Data17[[#This Row],[Delivery Region Index]],Regions_Table[#All],3,0)</f>
        <v>Sydney</v>
      </c>
      <c r="J1793">
        <v>1</v>
      </c>
      <c r="K1793">
        <v>1</v>
      </c>
      <c r="L1793" t="str">
        <f>VLOOKUP(Sales_Data17[[#This Row],[Product Description Index]],Products_Data[#All],2,0)</f>
        <v>Shirts</v>
      </c>
      <c r="M1793">
        <v>6</v>
      </c>
      <c r="N1793" s="9">
        <v>350.63333333333338</v>
      </c>
      <c r="O1793" s="9">
        <f>Sales_Data17[[#This Row],[Order Quantity]]*Sales_Data17[[#This Row],[Unit Price]]</f>
        <v>2103.8000000000002</v>
      </c>
      <c r="P1793" s="9">
        <v>248.94966666666667</v>
      </c>
      <c r="Q1793" s="9">
        <f>Sales_Data17[[#This Row],[Line Total]]-(Sales_Data17[[#This Row],[Total Unit Cost]]*Sales_Data17[[#This Row],[Order Quantity]])</f>
        <v>610.10200000000009</v>
      </c>
      <c r="R1793" s="1" t="str">
        <f>TEXT(Sales_Data17[[#This Row],[OrderDate]],"MMM")</f>
        <v>Feb</v>
      </c>
      <c r="S1793" s="1" t="str">
        <f t="shared" si="27"/>
        <v>2013</v>
      </c>
    </row>
    <row r="1794" spans="1:19">
      <c r="A1794" t="s">
        <v>1817</v>
      </c>
      <c r="B1794" s="2">
        <v>41309</v>
      </c>
      <c r="C1794" s="2" t="str">
        <f>VLOOKUP(Sales_Data17[[#This Row],[Customer Name Index]],Customer_Data[#All],2,0)</f>
        <v>21st Ltd</v>
      </c>
      <c r="D1794">
        <v>10</v>
      </c>
      <c r="E1794" t="s">
        <v>4</v>
      </c>
      <c r="F1794" t="s">
        <v>8168</v>
      </c>
      <c r="G1794" t="s">
        <v>8027</v>
      </c>
      <c r="H1794" t="str">
        <f>VLOOKUP(Sales_Data17[[#This Row],[Delivery Region Index]],Regions_Table[#All],2,0)</f>
        <v>Queensland</v>
      </c>
      <c r="I1794" t="str">
        <f>VLOOKUP(Sales_Data17[[#This Row],[Delivery Region Index]],Regions_Table[#All],3,0)</f>
        <v>Bundaberg</v>
      </c>
      <c r="J1794">
        <v>27</v>
      </c>
      <c r="K1794">
        <v>4</v>
      </c>
      <c r="L1794" t="str">
        <f>VLOOKUP(Sales_Data17[[#This Row],[Product Description Index]],Products_Data[#All],2,0)</f>
        <v>Jeans</v>
      </c>
      <c r="M1794">
        <v>7</v>
      </c>
      <c r="N1794" s="9">
        <v>444.43333333333334</v>
      </c>
      <c r="O1794" s="9">
        <f>Sales_Data17[[#This Row],[Order Quantity]]*Sales_Data17[[#This Row],[Unit Price]]</f>
        <v>3111.0333333333333</v>
      </c>
      <c r="P1794" s="9">
        <v>186.66200000000001</v>
      </c>
      <c r="Q1794" s="9">
        <f>Sales_Data17[[#This Row],[Line Total]]-(Sales_Data17[[#This Row],[Total Unit Cost]]*Sales_Data17[[#This Row],[Order Quantity]])</f>
        <v>1804.3993333333333</v>
      </c>
      <c r="R1794" s="1" t="str">
        <f>TEXT(Sales_Data17[[#This Row],[OrderDate]],"MMM")</f>
        <v>Feb</v>
      </c>
      <c r="S1794" s="1" t="str">
        <f t="shared" ref="S1794:S1857" si="28">TEXT(B1794,"YYY")</f>
        <v>2013</v>
      </c>
    </row>
    <row r="1795" spans="1:19">
      <c r="A1795" t="s">
        <v>1818</v>
      </c>
      <c r="B1795" s="2">
        <v>41309</v>
      </c>
      <c r="C1795" s="2" t="str">
        <f>VLOOKUP(Sales_Data17[[#This Row],[Customer Name Index]],Customer_Data[#All],2,0)</f>
        <v xml:space="preserve">WakeFern </v>
      </c>
      <c r="D1795">
        <v>2</v>
      </c>
      <c r="E1795" t="s">
        <v>4</v>
      </c>
      <c r="F1795" t="s">
        <v>8168</v>
      </c>
      <c r="G1795" t="s">
        <v>8027</v>
      </c>
      <c r="H1795" t="str">
        <f>VLOOKUP(Sales_Data17[[#This Row],[Delivery Region Index]],Regions_Table[#All],2,0)</f>
        <v>New South Wales</v>
      </c>
      <c r="I1795" t="str">
        <f>VLOOKUP(Sales_Data17[[#This Row],[Delivery Region Index]],Regions_Table[#All],3,0)</f>
        <v>Broken Hill</v>
      </c>
      <c r="J1795">
        <v>5</v>
      </c>
      <c r="K1795">
        <v>1</v>
      </c>
      <c r="L1795" t="str">
        <f>VLOOKUP(Sales_Data17[[#This Row],[Product Description Index]],Products_Data[#All],2,0)</f>
        <v>Shirts</v>
      </c>
      <c r="M1795">
        <v>5</v>
      </c>
      <c r="N1795" s="9">
        <v>121.34444444444446</v>
      </c>
      <c r="O1795" s="9">
        <f>Sales_Data17[[#This Row],[Order Quantity]]*Sales_Data17[[#This Row],[Unit Price]]</f>
        <v>606.72222222222229</v>
      </c>
      <c r="P1795" s="9">
        <v>74.02011111111112</v>
      </c>
      <c r="Q1795" s="9">
        <f>Sales_Data17[[#This Row],[Line Total]]-(Sales_Data17[[#This Row],[Total Unit Cost]]*Sales_Data17[[#This Row],[Order Quantity]])</f>
        <v>236.62166666666667</v>
      </c>
      <c r="R1795" s="1" t="str">
        <f>TEXT(Sales_Data17[[#This Row],[OrderDate]],"MMM")</f>
        <v>Feb</v>
      </c>
      <c r="S1795" s="1" t="str">
        <f t="shared" si="28"/>
        <v>2013</v>
      </c>
    </row>
    <row r="1796" spans="1:19">
      <c r="A1796" t="s">
        <v>1819</v>
      </c>
      <c r="B1796" s="2">
        <v>41309</v>
      </c>
      <c r="C1796" s="2" t="str">
        <f>VLOOKUP(Sales_Data17[[#This Row],[Customer Name Index]],Customer_Data[#All],2,0)</f>
        <v>Apollo Ltd</v>
      </c>
      <c r="D1796">
        <v>11</v>
      </c>
      <c r="E1796" t="s">
        <v>4</v>
      </c>
      <c r="F1796" t="s">
        <v>8168</v>
      </c>
      <c r="G1796" t="s">
        <v>8026</v>
      </c>
      <c r="H1796" t="str">
        <f>VLOOKUP(Sales_Data17[[#This Row],[Delivery Region Index]],Regions_Table[#All],2,0)</f>
        <v>Queensland</v>
      </c>
      <c r="I1796" t="str">
        <f>VLOOKUP(Sales_Data17[[#This Row],[Delivery Region Index]],Regions_Table[#All],3,0)</f>
        <v>Gympie</v>
      </c>
      <c r="J1796">
        <v>32</v>
      </c>
      <c r="K1796">
        <v>5</v>
      </c>
      <c r="L1796" t="str">
        <f>VLOOKUP(Sales_Data17[[#This Row],[Product Description Index]],Products_Data[#All],2,0)</f>
        <v>Hats</v>
      </c>
      <c r="M1796">
        <v>7</v>
      </c>
      <c r="N1796" s="9">
        <v>111.66666666666667</v>
      </c>
      <c r="O1796" s="9">
        <f>Sales_Data17[[#This Row],[Order Quantity]]*Sales_Data17[[#This Row],[Unit Price]]</f>
        <v>781.66666666666674</v>
      </c>
      <c r="P1796" s="9">
        <v>49.133333333333333</v>
      </c>
      <c r="Q1796" s="9">
        <f>Sales_Data17[[#This Row],[Line Total]]-(Sales_Data17[[#This Row],[Total Unit Cost]]*Sales_Data17[[#This Row],[Order Quantity]])</f>
        <v>437.73333333333341</v>
      </c>
      <c r="R1796" s="1" t="str">
        <f>TEXT(Sales_Data17[[#This Row],[OrderDate]],"MMM")</f>
        <v>Feb</v>
      </c>
      <c r="S1796" s="1" t="str">
        <f t="shared" si="28"/>
        <v>2013</v>
      </c>
    </row>
    <row r="1797" spans="1:19">
      <c r="A1797" t="s">
        <v>1820</v>
      </c>
      <c r="B1797" s="2">
        <v>41309</v>
      </c>
      <c r="C1797" s="2" t="str">
        <f>VLOOKUP(Sales_Data17[[#This Row],[Customer Name Index]],Customer_Data[#All],2,0)</f>
        <v xml:space="preserve">Medline </v>
      </c>
      <c r="D1797">
        <v>12</v>
      </c>
      <c r="E1797" t="s">
        <v>4</v>
      </c>
      <c r="F1797" t="s">
        <v>8168</v>
      </c>
      <c r="G1797" t="s">
        <v>8026</v>
      </c>
      <c r="H1797" t="str">
        <f>VLOOKUP(Sales_Data17[[#This Row],[Delivery Region Index]],Regions_Table[#All],2,0)</f>
        <v>Queensland</v>
      </c>
      <c r="I1797" t="str">
        <f>VLOOKUP(Sales_Data17[[#This Row],[Delivery Region Index]],Regions_Table[#All],3,0)</f>
        <v>Ipswich</v>
      </c>
      <c r="J1797">
        <v>34</v>
      </c>
      <c r="K1797">
        <v>5</v>
      </c>
      <c r="L1797" t="str">
        <f>VLOOKUP(Sales_Data17[[#This Row],[Product Description Index]],Products_Data[#All],2,0)</f>
        <v>Hats</v>
      </c>
      <c r="M1797">
        <v>1</v>
      </c>
      <c r="N1797" s="9">
        <v>28.288888888888888</v>
      </c>
      <c r="O1797" s="9">
        <f>Sales_Data17[[#This Row],[Order Quantity]]*Sales_Data17[[#This Row],[Unit Price]]</f>
        <v>28.288888888888888</v>
      </c>
      <c r="P1797" s="9">
        <v>14.993111111111112</v>
      </c>
      <c r="Q1797" s="9">
        <f>Sales_Data17[[#This Row],[Line Total]]-(Sales_Data17[[#This Row],[Total Unit Cost]]*Sales_Data17[[#This Row],[Order Quantity]])</f>
        <v>13.295777777777776</v>
      </c>
      <c r="R1797" s="1" t="str">
        <f>TEXT(Sales_Data17[[#This Row],[OrderDate]],"MMM")</f>
        <v>Feb</v>
      </c>
      <c r="S1797" s="1" t="str">
        <f t="shared" si="28"/>
        <v>2013</v>
      </c>
    </row>
    <row r="1798" spans="1:19">
      <c r="A1798" t="s">
        <v>1821</v>
      </c>
      <c r="B1798" s="2">
        <v>41310</v>
      </c>
      <c r="C1798" s="2" t="str">
        <f>VLOOKUP(Sales_Data17[[#This Row],[Customer Name Index]],Customer_Data[#All],2,0)</f>
        <v xml:space="preserve">Qualitest </v>
      </c>
      <c r="D1798">
        <v>19</v>
      </c>
      <c r="E1798" t="s">
        <v>4</v>
      </c>
      <c r="F1798" t="s">
        <v>8168</v>
      </c>
      <c r="G1798" t="s">
        <v>8028</v>
      </c>
      <c r="H1798" t="str">
        <f>VLOOKUP(Sales_Data17[[#This Row],[Delivery Region Index]],Regions_Table[#All],2,0)</f>
        <v>Victoria</v>
      </c>
      <c r="I1798" t="str">
        <f>VLOOKUP(Sales_Data17[[#This Row],[Delivery Region Index]],Regions_Table[#All],3,0)</f>
        <v>Shepparton</v>
      </c>
      <c r="J1798">
        <v>54</v>
      </c>
      <c r="K1798">
        <v>8</v>
      </c>
      <c r="L1798" t="str">
        <f>VLOOKUP(Sales_Data17[[#This Row],[Product Description Index]],Products_Data[#All],2,0)</f>
        <v>Shoes</v>
      </c>
      <c r="M1798">
        <v>9</v>
      </c>
      <c r="N1798" s="9">
        <v>99.75555555555556</v>
      </c>
      <c r="O1798" s="9">
        <f>Sales_Data17[[#This Row],[Order Quantity]]*Sales_Data17[[#This Row],[Unit Price]]</f>
        <v>897.80000000000007</v>
      </c>
      <c r="P1798" s="9">
        <v>57.858222222222224</v>
      </c>
      <c r="Q1798" s="9">
        <f>Sales_Data17[[#This Row],[Line Total]]-(Sales_Data17[[#This Row],[Total Unit Cost]]*Sales_Data17[[#This Row],[Order Quantity]])</f>
        <v>377.07600000000002</v>
      </c>
      <c r="R1798" s="1" t="str">
        <f>TEXT(Sales_Data17[[#This Row],[OrderDate]],"MMM")</f>
        <v>Feb</v>
      </c>
      <c r="S1798" s="1" t="str">
        <f t="shared" si="28"/>
        <v>2013</v>
      </c>
    </row>
    <row r="1799" spans="1:19">
      <c r="A1799" t="s">
        <v>1822</v>
      </c>
      <c r="B1799" s="2">
        <v>41310</v>
      </c>
      <c r="C1799" s="2" t="str">
        <f>VLOOKUP(Sales_Data17[[#This Row],[Customer Name Index]],Customer_Data[#All],2,0)</f>
        <v>21st Ltd</v>
      </c>
      <c r="D1799">
        <v>10</v>
      </c>
      <c r="E1799" t="s">
        <v>4</v>
      </c>
      <c r="F1799" t="s">
        <v>8168</v>
      </c>
      <c r="G1799" t="s">
        <v>8026</v>
      </c>
      <c r="H1799" t="str">
        <f>VLOOKUP(Sales_Data17[[#This Row],[Delivery Region Index]],Regions_Table[#All],2,0)</f>
        <v>Queensland</v>
      </c>
      <c r="I1799" t="str">
        <f>VLOOKUP(Sales_Data17[[#This Row],[Delivery Region Index]],Regions_Table[#All],3,0)</f>
        <v>Charters Towers</v>
      </c>
      <c r="J1799">
        <v>29</v>
      </c>
      <c r="K1799">
        <v>4</v>
      </c>
      <c r="L1799" t="str">
        <f>VLOOKUP(Sales_Data17[[#This Row],[Product Description Index]],Products_Data[#All],2,0)</f>
        <v>Jeans</v>
      </c>
      <c r="M1799">
        <v>8</v>
      </c>
      <c r="N1799" s="9">
        <v>194.3</v>
      </c>
      <c r="O1799" s="9">
        <f>Sales_Data17[[#This Row],[Order Quantity]]*Sales_Data17[[#This Row],[Unit Price]]</f>
        <v>1554.4</v>
      </c>
      <c r="P1799" s="9">
        <v>91.320999999999998</v>
      </c>
      <c r="Q1799" s="9">
        <f>Sales_Data17[[#This Row],[Line Total]]-(Sales_Data17[[#This Row],[Total Unit Cost]]*Sales_Data17[[#This Row],[Order Quantity]])</f>
        <v>823.83200000000011</v>
      </c>
      <c r="R1799" s="1" t="str">
        <f>TEXT(Sales_Data17[[#This Row],[OrderDate]],"MMM")</f>
        <v>Feb</v>
      </c>
      <c r="S1799" s="1" t="str">
        <f t="shared" si="28"/>
        <v>2013</v>
      </c>
    </row>
    <row r="1800" spans="1:19">
      <c r="A1800" t="s">
        <v>1823</v>
      </c>
      <c r="B1800" s="2">
        <v>41310</v>
      </c>
      <c r="C1800" s="2" t="str">
        <f>VLOOKUP(Sales_Data17[[#This Row],[Customer Name Index]],Customer_Data[#All],2,0)</f>
        <v>Procter Corp</v>
      </c>
      <c r="D1800">
        <v>5</v>
      </c>
      <c r="E1800" t="s">
        <v>4</v>
      </c>
      <c r="F1800" t="s">
        <v>8168</v>
      </c>
      <c r="G1800" t="s">
        <v>8027</v>
      </c>
      <c r="H1800" t="str">
        <f>VLOOKUP(Sales_Data17[[#This Row],[Delivery Region Index]],Regions_Table[#All],2,0)</f>
        <v>New South Wales</v>
      </c>
      <c r="I1800" t="str">
        <f>VLOOKUP(Sales_Data17[[#This Row],[Delivery Region Index]],Regions_Table[#All],3,0)</f>
        <v>Maitland</v>
      </c>
      <c r="J1800">
        <v>15</v>
      </c>
      <c r="K1800">
        <v>2</v>
      </c>
      <c r="L1800" t="str">
        <f>VLOOKUP(Sales_Data17[[#This Row],[Product Description Index]],Products_Data[#All],2,0)</f>
        <v>Pants</v>
      </c>
      <c r="M1800">
        <v>7</v>
      </c>
      <c r="N1800" s="9">
        <v>122.83333333333333</v>
      </c>
      <c r="O1800" s="9">
        <f>Sales_Data17[[#This Row],[Order Quantity]]*Sales_Data17[[#This Row],[Unit Price]]</f>
        <v>859.83333333333326</v>
      </c>
      <c r="P1800" s="9">
        <v>49.13333333333334</v>
      </c>
      <c r="Q1800" s="9">
        <f>Sales_Data17[[#This Row],[Line Total]]-(Sales_Data17[[#This Row],[Total Unit Cost]]*Sales_Data17[[#This Row],[Order Quantity]])</f>
        <v>515.89999999999986</v>
      </c>
      <c r="R1800" s="1" t="str">
        <f>TEXT(Sales_Data17[[#This Row],[OrderDate]],"MMM")</f>
        <v>Feb</v>
      </c>
      <c r="S1800" s="1" t="str">
        <f t="shared" si="28"/>
        <v>2013</v>
      </c>
    </row>
    <row r="1801" spans="1:19">
      <c r="A1801" t="s">
        <v>1824</v>
      </c>
      <c r="B1801" s="2">
        <v>41310</v>
      </c>
      <c r="C1801" s="2" t="str">
        <f>VLOOKUP(Sales_Data17[[#This Row],[Customer Name Index]],Customer_Data[#All],2,0)</f>
        <v>Pacific Ltd</v>
      </c>
      <c r="D1801">
        <v>20</v>
      </c>
      <c r="E1801" t="s">
        <v>2</v>
      </c>
      <c r="F1801" t="s">
        <v>8168</v>
      </c>
      <c r="G1801" t="s">
        <v>8028</v>
      </c>
      <c r="H1801" t="str">
        <f>VLOOKUP(Sales_Data17[[#This Row],[Delivery Region Index]],Regions_Table[#All],2,0)</f>
        <v>Victoria</v>
      </c>
      <c r="I1801" t="str">
        <f>VLOOKUP(Sales_Data17[[#This Row],[Delivery Region Index]],Regions_Table[#All],3,0)</f>
        <v>Wodonga</v>
      </c>
      <c r="J1801">
        <v>58</v>
      </c>
      <c r="K1801">
        <v>8</v>
      </c>
      <c r="L1801" t="str">
        <f>VLOOKUP(Sales_Data17[[#This Row],[Product Description Index]],Products_Data[#All],2,0)</f>
        <v>Shoes</v>
      </c>
      <c r="M1801">
        <v>4</v>
      </c>
      <c r="N1801" s="9">
        <v>649.15555555555557</v>
      </c>
      <c r="O1801" s="9">
        <f>Sales_Data17[[#This Row],[Order Quantity]]*Sales_Data17[[#This Row],[Unit Price]]</f>
        <v>2596.6222222222223</v>
      </c>
      <c r="P1801" s="9">
        <v>480.37511111111115</v>
      </c>
      <c r="Q1801" s="9">
        <f>Sales_Data17[[#This Row],[Line Total]]-(Sales_Data17[[#This Row],[Total Unit Cost]]*Sales_Data17[[#This Row],[Order Quantity]])</f>
        <v>675.12177777777765</v>
      </c>
      <c r="R1801" s="1" t="str">
        <f>TEXT(Sales_Data17[[#This Row],[OrderDate]],"MMM")</f>
        <v>Feb</v>
      </c>
      <c r="S1801" s="1" t="str">
        <f t="shared" si="28"/>
        <v>2013</v>
      </c>
    </row>
    <row r="1802" spans="1:19">
      <c r="A1802" t="s">
        <v>1825</v>
      </c>
      <c r="B1802" s="2">
        <v>41310</v>
      </c>
      <c r="C1802" s="2" t="str">
        <f>VLOOKUP(Sales_Data17[[#This Row],[Customer Name Index]],Customer_Data[#All],2,0)</f>
        <v>New Ltd</v>
      </c>
      <c r="D1802">
        <v>7</v>
      </c>
      <c r="E1802" t="s">
        <v>2</v>
      </c>
      <c r="F1802" t="s">
        <v>8168</v>
      </c>
      <c r="G1802" t="s">
        <v>8027</v>
      </c>
      <c r="H1802" t="str">
        <f>VLOOKUP(Sales_Data17[[#This Row],[Delivery Region Index]],Regions_Table[#All],2,0)</f>
        <v>New South Wales</v>
      </c>
      <c r="I1802" t="str">
        <f>VLOOKUP(Sales_Data17[[#This Row],[Delivery Region Index]],Regions_Table[#All],3,0)</f>
        <v>Queanbeyan</v>
      </c>
      <c r="J1802">
        <v>20</v>
      </c>
      <c r="K1802">
        <v>3</v>
      </c>
      <c r="L1802" t="str">
        <f>VLOOKUP(Sales_Data17[[#This Row],[Product Description Index]],Products_Data[#All],2,0)</f>
        <v>Sunglasses</v>
      </c>
      <c r="M1802">
        <v>3</v>
      </c>
      <c r="N1802" s="9">
        <v>131.02222222222224</v>
      </c>
      <c r="O1802" s="9">
        <f>Sales_Data17[[#This Row],[Order Quantity]]*Sales_Data17[[#This Row],[Unit Price]]</f>
        <v>393.06666666666672</v>
      </c>
      <c r="P1802" s="9">
        <v>83.854222222222219</v>
      </c>
      <c r="Q1802" s="9">
        <f>Sales_Data17[[#This Row],[Line Total]]-(Sales_Data17[[#This Row],[Total Unit Cost]]*Sales_Data17[[#This Row],[Order Quantity]])</f>
        <v>141.50400000000008</v>
      </c>
      <c r="R1802" s="1" t="str">
        <f>TEXT(Sales_Data17[[#This Row],[OrderDate]],"MMM")</f>
        <v>Feb</v>
      </c>
      <c r="S1802" s="1" t="str">
        <f t="shared" si="28"/>
        <v>2013</v>
      </c>
    </row>
    <row r="1803" spans="1:19">
      <c r="A1803" t="s">
        <v>1826</v>
      </c>
      <c r="B1803" s="2">
        <v>41310</v>
      </c>
      <c r="C1803" s="2" t="str">
        <f>VLOOKUP(Sales_Data17[[#This Row],[Customer Name Index]],Customer_Data[#All],2,0)</f>
        <v>21st Ltd</v>
      </c>
      <c r="D1803">
        <v>10</v>
      </c>
      <c r="E1803" t="s">
        <v>4</v>
      </c>
      <c r="F1803" t="s">
        <v>8168</v>
      </c>
      <c r="G1803" t="s">
        <v>8027</v>
      </c>
      <c r="H1803" t="str">
        <f>VLOOKUP(Sales_Data17[[#This Row],[Delivery Region Index]],Regions_Table[#All],2,0)</f>
        <v>Queensland</v>
      </c>
      <c r="I1803" t="str">
        <f>VLOOKUP(Sales_Data17[[#This Row],[Delivery Region Index]],Regions_Table[#All],3,0)</f>
        <v>Bundaberg</v>
      </c>
      <c r="J1803">
        <v>27</v>
      </c>
      <c r="K1803">
        <v>4</v>
      </c>
      <c r="L1803" t="str">
        <f>VLOOKUP(Sales_Data17[[#This Row],[Product Description Index]],Products_Data[#All],2,0)</f>
        <v>Jeans</v>
      </c>
      <c r="M1803">
        <v>4</v>
      </c>
      <c r="N1803" s="9">
        <v>286.61111111111109</v>
      </c>
      <c r="O1803" s="9">
        <f>Sales_Data17[[#This Row],[Order Quantity]]*Sales_Data17[[#This Row],[Unit Price]]</f>
        <v>1146.4444444444443</v>
      </c>
      <c r="P1803" s="9">
        <v>166.23444444444442</v>
      </c>
      <c r="Q1803" s="9">
        <f>Sales_Data17[[#This Row],[Line Total]]-(Sales_Data17[[#This Row],[Total Unit Cost]]*Sales_Data17[[#This Row],[Order Quantity]])</f>
        <v>481.50666666666666</v>
      </c>
      <c r="R1803" s="1" t="str">
        <f>TEXT(Sales_Data17[[#This Row],[OrderDate]],"MMM")</f>
        <v>Feb</v>
      </c>
      <c r="S1803" s="1" t="str">
        <f t="shared" si="28"/>
        <v>2013</v>
      </c>
    </row>
    <row r="1804" spans="1:19">
      <c r="A1804" t="s">
        <v>1827</v>
      </c>
      <c r="B1804" s="2">
        <v>41310</v>
      </c>
      <c r="C1804" s="2" t="str">
        <f>VLOOKUP(Sales_Data17[[#This Row],[Customer Name Index]],Customer_Data[#All],2,0)</f>
        <v xml:space="preserve">Qualitest </v>
      </c>
      <c r="D1804">
        <v>19</v>
      </c>
      <c r="E1804" t="s">
        <v>4</v>
      </c>
      <c r="F1804" t="s">
        <v>8168</v>
      </c>
      <c r="G1804" t="s">
        <v>8028</v>
      </c>
      <c r="H1804" t="str">
        <f>VLOOKUP(Sales_Data17[[#This Row],[Delivery Region Index]],Regions_Table[#All],2,0)</f>
        <v>Victoria</v>
      </c>
      <c r="I1804" t="str">
        <f>VLOOKUP(Sales_Data17[[#This Row],[Delivery Region Index]],Regions_Table[#All],3,0)</f>
        <v>Shepparton</v>
      </c>
      <c r="J1804">
        <v>54</v>
      </c>
      <c r="K1804">
        <v>8</v>
      </c>
      <c r="L1804" t="str">
        <f>VLOOKUP(Sales_Data17[[#This Row],[Product Description Index]],Products_Data[#All],2,0)</f>
        <v>Shoes</v>
      </c>
      <c r="M1804">
        <v>7</v>
      </c>
      <c r="N1804" s="9">
        <v>102.73333333333333</v>
      </c>
      <c r="O1804" s="9">
        <f>Sales_Data17[[#This Row],[Order Quantity]]*Sales_Data17[[#This Row],[Unit Price]]</f>
        <v>719.13333333333333</v>
      </c>
      <c r="P1804" s="9">
        <v>72.940666666666672</v>
      </c>
      <c r="Q1804" s="9">
        <f>Sales_Data17[[#This Row],[Line Total]]-(Sales_Data17[[#This Row],[Total Unit Cost]]*Sales_Data17[[#This Row],[Order Quantity]])</f>
        <v>208.54866666666663</v>
      </c>
      <c r="R1804" s="1" t="str">
        <f>TEXT(Sales_Data17[[#This Row],[OrderDate]],"MMM")</f>
        <v>Feb</v>
      </c>
      <c r="S1804" s="1" t="str">
        <f t="shared" si="28"/>
        <v>2013</v>
      </c>
    </row>
    <row r="1805" spans="1:19">
      <c r="A1805" t="s">
        <v>1828</v>
      </c>
      <c r="B1805" s="2">
        <v>41310</v>
      </c>
      <c r="C1805" s="2" t="str">
        <f>VLOOKUP(Sales_Data17[[#This Row],[Customer Name Index]],Customer_Data[#All],2,0)</f>
        <v xml:space="preserve">Ei </v>
      </c>
      <c r="D1805">
        <v>9</v>
      </c>
      <c r="E1805" t="s">
        <v>2</v>
      </c>
      <c r="F1805" t="s">
        <v>8168</v>
      </c>
      <c r="G1805" t="s">
        <v>8027</v>
      </c>
      <c r="H1805" t="str">
        <f>VLOOKUP(Sales_Data17[[#This Row],[Delivery Region Index]],Regions_Table[#All],2,0)</f>
        <v>Queensland</v>
      </c>
      <c r="I1805" t="str">
        <f>VLOOKUP(Sales_Data17[[#This Row],[Delivery Region Index]],Regions_Table[#All],3,0)</f>
        <v>Brisbane</v>
      </c>
      <c r="J1805">
        <v>26</v>
      </c>
      <c r="K1805">
        <v>4</v>
      </c>
      <c r="L1805" t="str">
        <f>VLOOKUP(Sales_Data17[[#This Row],[Product Description Index]],Products_Data[#All],2,0)</f>
        <v>Jeans</v>
      </c>
      <c r="M1805">
        <v>9</v>
      </c>
      <c r="N1805" s="9">
        <v>442.20000000000005</v>
      </c>
      <c r="O1805" s="9">
        <f>Sales_Data17[[#This Row],[Order Quantity]]*Sales_Data17[[#This Row],[Unit Price]]</f>
        <v>3979.8</v>
      </c>
      <c r="P1805" s="9">
        <v>322.80599999999998</v>
      </c>
      <c r="Q1805" s="9">
        <f>Sales_Data17[[#This Row],[Line Total]]-(Sales_Data17[[#This Row],[Total Unit Cost]]*Sales_Data17[[#This Row],[Order Quantity]])</f>
        <v>1074.5460000000003</v>
      </c>
      <c r="R1805" s="1" t="str">
        <f>TEXT(Sales_Data17[[#This Row],[OrderDate]],"MMM")</f>
        <v>Feb</v>
      </c>
      <c r="S1805" s="1" t="str">
        <f t="shared" si="28"/>
        <v>2013</v>
      </c>
    </row>
    <row r="1806" spans="1:19">
      <c r="A1806" t="s">
        <v>1829</v>
      </c>
      <c r="B1806" s="2">
        <v>41311</v>
      </c>
      <c r="C1806" s="2" t="str">
        <f>VLOOKUP(Sales_Data17[[#This Row],[Customer Name Index]],Customer_Data[#All],2,0)</f>
        <v>3LAB, Ltd</v>
      </c>
      <c r="D1806">
        <v>16</v>
      </c>
      <c r="E1806" t="s">
        <v>4</v>
      </c>
      <c r="F1806" t="s">
        <v>8168</v>
      </c>
      <c r="G1806" t="s">
        <v>8025</v>
      </c>
      <c r="H1806" t="str">
        <f>VLOOKUP(Sales_Data17[[#This Row],[Delivery Region Index]],Regions_Table[#All],2,0)</f>
        <v>Queensland</v>
      </c>
      <c r="I1806" t="str">
        <f>VLOOKUP(Sales_Data17[[#This Row],[Delivery Region Index]],Regions_Table[#All],3,0)</f>
        <v>Townsville</v>
      </c>
      <c r="J1806">
        <v>45</v>
      </c>
      <c r="K1806">
        <v>7</v>
      </c>
      <c r="L1806" t="str">
        <f>VLOOKUP(Sales_Data17[[#This Row],[Product Description Index]],Products_Data[#All],2,0)</f>
        <v>Dress Shirts</v>
      </c>
      <c r="M1806">
        <v>9</v>
      </c>
      <c r="N1806" s="9">
        <v>291.82222222222225</v>
      </c>
      <c r="O1806" s="9">
        <f>Sales_Data17[[#This Row],[Order Quantity]]*Sales_Data17[[#This Row],[Unit Price]]</f>
        <v>2626.4</v>
      </c>
      <c r="P1806" s="9">
        <v>233.45777777777781</v>
      </c>
      <c r="Q1806" s="9">
        <f>Sales_Data17[[#This Row],[Line Total]]-(Sales_Data17[[#This Row],[Total Unit Cost]]*Sales_Data17[[#This Row],[Order Quantity]])</f>
        <v>525.27999999999975</v>
      </c>
      <c r="R1806" s="1" t="str">
        <f>TEXT(Sales_Data17[[#This Row],[OrderDate]],"MMM")</f>
        <v>Feb</v>
      </c>
      <c r="S1806" s="1" t="str">
        <f t="shared" si="28"/>
        <v>2013</v>
      </c>
    </row>
    <row r="1807" spans="1:19">
      <c r="A1807" t="s">
        <v>1830</v>
      </c>
      <c r="B1807" s="2">
        <v>41311</v>
      </c>
      <c r="C1807" s="2" t="str">
        <f>VLOOKUP(Sales_Data17[[#This Row],[Customer Name Index]],Customer_Data[#All],2,0)</f>
        <v>Elorac, Corp</v>
      </c>
      <c r="D1807">
        <v>3</v>
      </c>
      <c r="E1807" t="s">
        <v>4</v>
      </c>
      <c r="F1807" t="s">
        <v>8168</v>
      </c>
      <c r="G1807" t="s">
        <v>8027</v>
      </c>
      <c r="H1807" t="str">
        <f>VLOOKUP(Sales_Data17[[#This Row],[Delivery Region Index]],Regions_Table[#All],2,0)</f>
        <v>New South Wales</v>
      </c>
      <c r="I1807" t="str">
        <f>VLOOKUP(Sales_Data17[[#This Row],[Delivery Region Index]],Regions_Table[#All],3,0)</f>
        <v>Dubbo</v>
      </c>
      <c r="J1807">
        <v>8</v>
      </c>
      <c r="K1807">
        <v>1</v>
      </c>
      <c r="L1807" t="str">
        <f>VLOOKUP(Sales_Data17[[#This Row],[Product Description Index]],Products_Data[#All],2,0)</f>
        <v>Shirts</v>
      </c>
      <c r="M1807">
        <v>8</v>
      </c>
      <c r="N1807" s="9">
        <v>143.67777777777781</v>
      </c>
      <c r="O1807" s="9">
        <f>Sales_Data17[[#This Row],[Order Quantity]]*Sales_Data17[[#This Row],[Unit Price]]</f>
        <v>1149.4222222222224</v>
      </c>
      <c r="P1807" s="9">
        <v>113.50544444444446</v>
      </c>
      <c r="Q1807" s="9">
        <f>Sales_Data17[[#This Row],[Line Total]]-(Sales_Data17[[#This Row],[Total Unit Cost]]*Sales_Data17[[#This Row],[Order Quantity]])</f>
        <v>241.37866666666673</v>
      </c>
      <c r="R1807" s="1" t="str">
        <f>TEXT(Sales_Data17[[#This Row],[OrderDate]],"MMM")</f>
        <v>Feb</v>
      </c>
      <c r="S1807" s="1" t="str">
        <f t="shared" si="28"/>
        <v>2013</v>
      </c>
    </row>
    <row r="1808" spans="1:19">
      <c r="A1808" t="s">
        <v>1831</v>
      </c>
      <c r="B1808" s="2">
        <v>41311</v>
      </c>
      <c r="C1808" s="2" t="str">
        <f>VLOOKUP(Sales_Data17[[#This Row],[Customer Name Index]],Customer_Data[#All],2,0)</f>
        <v>Procter Corp</v>
      </c>
      <c r="D1808">
        <v>5</v>
      </c>
      <c r="E1808" t="s">
        <v>4</v>
      </c>
      <c r="F1808" t="s">
        <v>8168</v>
      </c>
      <c r="G1808" t="s">
        <v>8027</v>
      </c>
      <c r="H1808" t="str">
        <f>VLOOKUP(Sales_Data17[[#This Row],[Delivery Region Index]],Regions_Table[#All],2,0)</f>
        <v>New South Wales</v>
      </c>
      <c r="I1808" t="str">
        <f>VLOOKUP(Sales_Data17[[#This Row],[Delivery Region Index]],Regions_Table[#All],3,0)</f>
        <v>Lismore</v>
      </c>
      <c r="J1808">
        <v>14</v>
      </c>
      <c r="K1808">
        <v>2</v>
      </c>
      <c r="L1808" t="str">
        <f>VLOOKUP(Sales_Data17[[#This Row],[Product Description Index]],Products_Data[#All],2,0)</f>
        <v>Pants</v>
      </c>
      <c r="M1808">
        <v>9</v>
      </c>
      <c r="N1808" s="9">
        <v>125.8111111111111</v>
      </c>
      <c r="O1808" s="9">
        <f>Sales_Data17[[#This Row],[Order Quantity]]*Sales_Data17[[#This Row],[Unit Price]]</f>
        <v>1132.3</v>
      </c>
      <c r="P1808" s="9">
        <v>106.93944444444443</v>
      </c>
      <c r="Q1808" s="9">
        <f>Sales_Data17[[#This Row],[Line Total]]-(Sales_Data17[[#This Row],[Total Unit Cost]]*Sales_Data17[[#This Row],[Order Quantity]])</f>
        <v>169.84500000000003</v>
      </c>
      <c r="R1808" s="1" t="str">
        <f>TEXT(Sales_Data17[[#This Row],[OrderDate]],"MMM")</f>
        <v>Feb</v>
      </c>
      <c r="S1808" s="1" t="str">
        <f t="shared" si="28"/>
        <v>2013</v>
      </c>
    </row>
    <row r="1809" spans="1:19">
      <c r="A1809" t="s">
        <v>1832</v>
      </c>
      <c r="B1809" s="2">
        <v>41311</v>
      </c>
      <c r="C1809" s="2" t="str">
        <f>VLOOKUP(Sales_Data17[[#This Row],[Customer Name Index]],Customer_Data[#All],2,0)</f>
        <v>Pure Group</v>
      </c>
      <c r="D1809">
        <v>17</v>
      </c>
      <c r="E1809" t="s">
        <v>2</v>
      </c>
      <c r="F1809" t="s">
        <v>8168</v>
      </c>
      <c r="G1809" t="s">
        <v>8025</v>
      </c>
      <c r="H1809" t="str">
        <f>VLOOKUP(Sales_Data17[[#This Row],[Delivery Region Index]],Regions_Table[#All],2,0)</f>
        <v>Victoria</v>
      </c>
      <c r="I1809" t="str">
        <f>VLOOKUP(Sales_Data17[[#This Row],[Delivery Region Index]],Regions_Table[#All],3,0)</f>
        <v>Melbourne</v>
      </c>
      <c r="J1809">
        <v>47</v>
      </c>
      <c r="K1809">
        <v>7</v>
      </c>
      <c r="L1809" t="str">
        <f>VLOOKUP(Sales_Data17[[#This Row],[Product Description Index]],Products_Data[#All],2,0)</f>
        <v>Dress Shirts</v>
      </c>
      <c r="M1809">
        <v>2</v>
      </c>
      <c r="N1809" s="9">
        <v>74.444444444444443</v>
      </c>
      <c r="O1809" s="9">
        <f>Sales_Data17[[#This Row],[Order Quantity]]*Sales_Data17[[#This Row],[Unit Price]]</f>
        <v>148.88888888888889</v>
      </c>
      <c r="P1809" s="9">
        <v>35.733333333333327</v>
      </c>
      <c r="Q1809" s="9">
        <f>Sales_Data17[[#This Row],[Line Total]]-(Sales_Data17[[#This Row],[Total Unit Cost]]*Sales_Data17[[#This Row],[Order Quantity]])</f>
        <v>77.422222222222231</v>
      </c>
      <c r="R1809" s="1" t="str">
        <f>TEXT(Sales_Data17[[#This Row],[OrderDate]],"MMM")</f>
        <v>Feb</v>
      </c>
      <c r="S1809" s="1" t="str">
        <f t="shared" si="28"/>
        <v>2013</v>
      </c>
    </row>
    <row r="1810" spans="1:19">
      <c r="A1810" t="s">
        <v>1833</v>
      </c>
      <c r="B1810" s="2">
        <v>41311</v>
      </c>
      <c r="C1810" s="2" t="str">
        <f>VLOOKUP(Sales_Data17[[#This Row],[Customer Name Index]],Customer_Data[#All],2,0)</f>
        <v xml:space="preserve">WakeFern </v>
      </c>
      <c r="D1810">
        <v>2</v>
      </c>
      <c r="E1810" t="s">
        <v>4</v>
      </c>
      <c r="F1810" t="s">
        <v>8168</v>
      </c>
      <c r="G1810" t="s">
        <v>8027</v>
      </c>
      <c r="H1810" t="str">
        <f>VLOOKUP(Sales_Data17[[#This Row],[Delivery Region Index]],Regions_Table[#All],2,0)</f>
        <v>New South Wales</v>
      </c>
      <c r="I1810" t="str">
        <f>VLOOKUP(Sales_Data17[[#This Row],[Delivery Region Index]],Regions_Table[#All],3,0)</f>
        <v>Broken Hill</v>
      </c>
      <c r="J1810">
        <v>5</v>
      </c>
      <c r="K1810">
        <v>1</v>
      </c>
      <c r="L1810" t="str">
        <f>VLOOKUP(Sales_Data17[[#This Row],[Product Description Index]],Products_Data[#All],2,0)</f>
        <v>Shirts</v>
      </c>
      <c r="M1810">
        <v>2</v>
      </c>
      <c r="N1810" s="9">
        <v>726.57777777777778</v>
      </c>
      <c r="O1810" s="9">
        <f>Sales_Data17[[#This Row],[Order Quantity]]*Sales_Data17[[#This Row],[Unit Price]]</f>
        <v>1453.1555555555556</v>
      </c>
      <c r="P1810" s="9">
        <v>523.13599999999997</v>
      </c>
      <c r="Q1810" s="9">
        <f>Sales_Data17[[#This Row],[Line Total]]-(Sales_Data17[[#This Row],[Total Unit Cost]]*Sales_Data17[[#This Row],[Order Quantity]])</f>
        <v>406.88355555555563</v>
      </c>
      <c r="R1810" s="1" t="str">
        <f>TEXT(Sales_Data17[[#This Row],[OrderDate]],"MMM")</f>
        <v>Feb</v>
      </c>
      <c r="S1810" s="1" t="str">
        <f t="shared" si="28"/>
        <v>2013</v>
      </c>
    </row>
    <row r="1811" spans="1:19">
      <c r="A1811" t="s">
        <v>1834</v>
      </c>
      <c r="B1811" s="2">
        <v>41312</v>
      </c>
      <c r="C1811" s="2" t="str">
        <f>VLOOKUP(Sales_Data17[[#This Row],[Customer Name Index]],Customer_Data[#All],2,0)</f>
        <v>Procter Corp</v>
      </c>
      <c r="D1811">
        <v>5</v>
      </c>
      <c r="E1811" t="s">
        <v>4</v>
      </c>
      <c r="F1811" t="s">
        <v>8168</v>
      </c>
      <c r="G1811" t="s">
        <v>8027</v>
      </c>
      <c r="H1811" t="str">
        <f>VLOOKUP(Sales_Data17[[#This Row],[Delivery Region Index]],Regions_Table[#All],2,0)</f>
        <v>New South Wales</v>
      </c>
      <c r="I1811" t="str">
        <f>VLOOKUP(Sales_Data17[[#This Row],[Delivery Region Index]],Regions_Table[#All],3,0)</f>
        <v>Lismore</v>
      </c>
      <c r="J1811">
        <v>14</v>
      </c>
      <c r="K1811">
        <v>2</v>
      </c>
      <c r="L1811" t="str">
        <f>VLOOKUP(Sales_Data17[[#This Row],[Product Description Index]],Products_Data[#All],2,0)</f>
        <v>Pants</v>
      </c>
      <c r="M1811">
        <v>3</v>
      </c>
      <c r="N1811" s="9">
        <v>361.8</v>
      </c>
      <c r="O1811" s="9">
        <f>Sales_Data17[[#This Row],[Order Quantity]]*Sales_Data17[[#This Row],[Unit Price]]</f>
        <v>1085.4000000000001</v>
      </c>
      <c r="P1811" s="9">
        <v>293.05800000000005</v>
      </c>
      <c r="Q1811" s="9">
        <f>Sales_Data17[[#This Row],[Line Total]]-(Sales_Data17[[#This Row],[Total Unit Cost]]*Sales_Data17[[#This Row],[Order Quantity]])</f>
        <v>206.22599999999989</v>
      </c>
      <c r="R1811" s="1" t="str">
        <f>TEXT(Sales_Data17[[#This Row],[OrderDate]],"MMM")</f>
        <v>Feb</v>
      </c>
      <c r="S1811" s="1" t="str">
        <f t="shared" si="28"/>
        <v>2013</v>
      </c>
    </row>
    <row r="1812" spans="1:19">
      <c r="A1812" t="s">
        <v>1835</v>
      </c>
      <c r="B1812" s="2">
        <v>41312</v>
      </c>
      <c r="C1812" s="2" t="str">
        <f>VLOOKUP(Sales_Data17[[#This Row],[Customer Name Index]],Customer_Data[#All],2,0)</f>
        <v>Avon Corp</v>
      </c>
      <c r="D1812">
        <v>1</v>
      </c>
      <c r="E1812" t="s">
        <v>2</v>
      </c>
      <c r="F1812" t="s">
        <v>8168</v>
      </c>
      <c r="G1812" t="s">
        <v>8027</v>
      </c>
      <c r="H1812" t="str">
        <f>VLOOKUP(Sales_Data17[[#This Row],[Delivery Region Index]],Regions_Table[#All],2,0)</f>
        <v>New South Wales</v>
      </c>
      <c r="I1812" t="str">
        <f>VLOOKUP(Sales_Data17[[#This Row],[Delivery Region Index]],Regions_Table[#All],3,0)</f>
        <v>Armidale</v>
      </c>
      <c r="J1812">
        <v>3</v>
      </c>
      <c r="K1812">
        <v>1</v>
      </c>
      <c r="L1812" t="str">
        <f>VLOOKUP(Sales_Data17[[#This Row],[Product Description Index]],Products_Data[#All],2,0)</f>
        <v>Shirts</v>
      </c>
      <c r="M1812">
        <v>6</v>
      </c>
      <c r="N1812" s="9">
        <v>286.61111111111109</v>
      </c>
      <c r="O1812" s="9">
        <f>Sales_Data17[[#This Row],[Order Quantity]]*Sales_Data17[[#This Row],[Unit Price]]</f>
        <v>1719.6666666666665</v>
      </c>
      <c r="P1812" s="9">
        <v>180.565</v>
      </c>
      <c r="Q1812" s="9">
        <f>Sales_Data17[[#This Row],[Line Total]]-(Sales_Data17[[#This Row],[Total Unit Cost]]*Sales_Data17[[#This Row],[Order Quantity]])</f>
        <v>636.27666666666664</v>
      </c>
      <c r="R1812" s="1" t="str">
        <f>TEXT(Sales_Data17[[#This Row],[OrderDate]],"MMM")</f>
        <v>Feb</v>
      </c>
      <c r="S1812" s="1" t="str">
        <f t="shared" si="28"/>
        <v>2013</v>
      </c>
    </row>
    <row r="1813" spans="1:19">
      <c r="A1813" t="s">
        <v>1836</v>
      </c>
      <c r="B1813" s="2">
        <v>41313</v>
      </c>
      <c r="C1813" s="2" t="str">
        <f>VLOOKUP(Sales_Data17[[#This Row],[Customer Name Index]],Customer_Data[#All],2,0)</f>
        <v>Procter Corp</v>
      </c>
      <c r="D1813">
        <v>5</v>
      </c>
      <c r="E1813" t="s">
        <v>4</v>
      </c>
      <c r="F1813" t="s">
        <v>8168</v>
      </c>
      <c r="G1813" t="s">
        <v>8027</v>
      </c>
      <c r="H1813" t="str">
        <f>VLOOKUP(Sales_Data17[[#This Row],[Delivery Region Index]],Regions_Table[#All],2,0)</f>
        <v>New South Wales</v>
      </c>
      <c r="I1813" t="str">
        <f>VLOOKUP(Sales_Data17[[#This Row],[Delivery Region Index]],Regions_Table[#All],3,0)</f>
        <v>Lismore</v>
      </c>
      <c r="J1813">
        <v>14</v>
      </c>
      <c r="K1813">
        <v>2</v>
      </c>
      <c r="L1813" t="str">
        <f>VLOOKUP(Sales_Data17[[#This Row],[Product Description Index]],Products_Data[#All],2,0)</f>
        <v>Pants</v>
      </c>
      <c r="M1813">
        <v>9</v>
      </c>
      <c r="N1813" s="9">
        <v>428.05555555555554</v>
      </c>
      <c r="O1813" s="9">
        <f>Sales_Data17[[#This Row],[Order Quantity]]*Sales_Data17[[#This Row],[Unit Price]]</f>
        <v>3852.5</v>
      </c>
      <c r="P1813" s="9">
        <v>329.60277777777782</v>
      </c>
      <c r="Q1813" s="9">
        <f>Sales_Data17[[#This Row],[Line Total]]-(Sales_Data17[[#This Row],[Total Unit Cost]]*Sales_Data17[[#This Row],[Order Quantity]])</f>
        <v>886.07499999999982</v>
      </c>
      <c r="R1813" s="1" t="str">
        <f>TEXT(Sales_Data17[[#This Row],[OrderDate]],"MMM")</f>
        <v>Feb</v>
      </c>
      <c r="S1813" s="1" t="str">
        <f t="shared" si="28"/>
        <v>2013</v>
      </c>
    </row>
    <row r="1814" spans="1:19">
      <c r="A1814" t="s">
        <v>1837</v>
      </c>
      <c r="B1814" s="2">
        <v>41313</v>
      </c>
      <c r="C1814" s="2" t="str">
        <f>VLOOKUP(Sales_Data17[[#This Row],[Customer Name Index]],Customer_Data[#All],2,0)</f>
        <v>Medsep Group</v>
      </c>
      <c r="D1814">
        <v>8</v>
      </c>
      <c r="E1814" t="s">
        <v>4</v>
      </c>
      <c r="F1814" t="s">
        <v>8168</v>
      </c>
      <c r="G1814" t="s">
        <v>8027</v>
      </c>
      <c r="H1814" t="str">
        <f>VLOOKUP(Sales_Data17[[#This Row],[Delivery Region Index]],Regions_Table[#All],2,0)</f>
        <v>New South Wales</v>
      </c>
      <c r="I1814" t="str">
        <f>VLOOKUP(Sales_Data17[[#This Row],[Delivery Region Index]],Regions_Table[#All],3,0)</f>
        <v>Wagga Wagga</v>
      </c>
      <c r="J1814">
        <v>23</v>
      </c>
      <c r="K1814">
        <v>4</v>
      </c>
      <c r="L1814" t="str">
        <f>VLOOKUP(Sales_Data17[[#This Row],[Product Description Index]],Products_Data[#All],2,0)</f>
        <v>Jeans</v>
      </c>
      <c r="M1814">
        <v>9</v>
      </c>
      <c r="N1814" s="9">
        <v>102.73333333333333</v>
      </c>
      <c r="O1814" s="9">
        <f>Sales_Data17[[#This Row],[Order Quantity]]*Sales_Data17[[#This Row],[Unit Price]]</f>
        <v>924.6</v>
      </c>
      <c r="P1814" s="9">
        <v>58.557999999999993</v>
      </c>
      <c r="Q1814" s="9">
        <f>Sales_Data17[[#This Row],[Line Total]]-(Sales_Data17[[#This Row],[Total Unit Cost]]*Sales_Data17[[#This Row],[Order Quantity]])</f>
        <v>397.57800000000009</v>
      </c>
      <c r="R1814" s="1" t="str">
        <f>TEXT(Sales_Data17[[#This Row],[OrderDate]],"MMM")</f>
        <v>Feb</v>
      </c>
      <c r="S1814" s="1" t="str">
        <f t="shared" si="28"/>
        <v>2013</v>
      </c>
    </row>
    <row r="1815" spans="1:19">
      <c r="A1815" t="s">
        <v>1838</v>
      </c>
      <c r="B1815" s="2">
        <v>41313</v>
      </c>
      <c r="C1815" s="2" t="str">
        <f>VLOOKUP(Sales_Data17[[#This Row],[Customer Name Index]],Customer_Data[#All],2,0)</f>
        <v>Rochester Ltd</v>
      </c>
      <c r="D1815">
        <v>15</v>
      </c>
      <c r="E1815" t="s">
        <v>2</v>
      </c>
      <c r="F1815" t="s">
        <v>8168</v>
      </c>
      <c r="G1815" t="s">
        <v>8025</v>
      </c>
      <c r="H1815" t="str">
        <f>VLOOKUP(Sales_Data17[[#This Row],[Delivery Region Index]],Regions_Table[#All],2,0)</f>
        <v>Queensland</v>
      </c>
      <c r="I1815" t="str">
        <f>VLOOKUP(Sales_Data17[[#This Row],[Delivery Region Index]],Regions_Table[#All],3,0)</f>
        <v>Sunshine Coast</v>
      </c>
      <c r="J1815">
        <v>42</v>
      </c>
      <c r="K1815">
        <v>6</v>
      </c>
      <c r="L1815" t="str">
        <f>VLOOKUP(Sales_Data17[[#This Row],[Product Description Index]],Products_Data[#All],2,0)</f>
        <v>Socks</v>
      </c>
      <c r="M1815">
        <v>8</v>
      </c>
      <c r="N1815" s="9">
        <v>434.01111111111112</v>
      </c>
      <c r="O1815" s="9">
        <f>Sales_Data17[[#This Row],[Order Quantity]]*Sales_Data17[[#This Row],[Unit Price]]</f>
        <v>3472.088888888889</v>
      </c>
      <c r="P1815" s="9">
        <v>269.08688888888889</v>
      </c>
      <c r="Q1815" s="9">
        <f>Sales_Data17[[#This Row],[Line Total]]-(Sales_Data17[[#This Row],[Total Unit Cost]]*Sales_Data17[[#This Row],[Order Quantity]])</f>
        <v>1319.3937777777778</v>
      </c>
      <c r="R1815" s="1" t="str">
        <f>TEXT(Sales_Data17[[#This Row],[OrderDate]],"MMM")</f>
        <v>Feb</v>
      </c>
      <c r="S1815" s="1" t="str">
        <f t="shared" si="28"/>
        <v>2013</v>
      </c>
    </row>
    <row r="1816" spans="1:19">
      <c r="A1816" t="s">
        <v>1839</v>
      </c>
      <c r="B1816" s="2">
        <v>41314</v>
      </c>
      <c r="C1816" s="2" t="str">
        <f>VLOOKUP(Sales_Data17[[#This Row],[Customer Name Index]],Customer_Data[#All],2,0)</f>
        <v xml:space="preserve">Medline </v>
      </c>
      <c r="D1816">
        <v>12</v>
      </c>
      <c r="E1816" t="s">
        <v>4</v>
      </c>
      <c r="F1816" t="s">
        <v>8168</v>
      </c>
      <c r="G1816" t="s">
        <v>8026</v>
      </c>
      <c r="H1816" t="str">
        <f>VLOOKUP(Sales_Data17[[#This Row],[Delivery Region Index]],Regions_Table[#All],2,0)</f>
        <v>Queensland</v>
      </c>
      <c r="I1816" t="str">
        <f>VLOOKUP(Sales_Data17[[#This Row],[Delivery Region Index]],Regions_Table[#All],3,0)</f>
        <v>Logan City</v>
      </c>
      <c r="J1816">
        <v>35</v>
      </c>
      <c r="K1816">
        <v>5</v>
      </c>
      <c r="L1816" t="str">
        <f>VLOOKUP(Sales_Data17[[#This Row],[Product Description Index]],Products_Data[#All],2,0)</f>
        <v>Hats</v>
      </c>
      <c r="M1816">
        <v>2</v>
      </c>
      <c r="N1816" s="9">
        <v>28.288888888888888</v>
      </c>
      <c r="O1816" s="9">
        <f>Sales_Data17[[#This Row],[Order Quantity]]*Sales_Data17[[#This Row],[Unit Price]]</f>
        <v>56.577777777777776</v>
      </c>
      <c r="P1816" s="9">
        <v>14.427333333333333</v>
      </c>
      <c r="Q1816" s="9">
        <f>Sales_Data17[[#This Row],[Line Total]]-(Sales_Data17[[#This Row],[Total Unit Cost]]*Sales_Data17[[#This Row],[Order Quantity]])</f>
        <v>27.723111111111109</v>
      </c>
      <c r="R1816" s="1" t="str">
        <f>TEXT(Sales_Data17[[#This Row],[OrderDate]],"MMM")</f>
        <v>Feb</v>
      </c>
      <c r="S1816" s="1" t="str">
        <f t="shared" si="28"/>
        <v>2013</v>
      </c>
    </row>
    <row r="1817" spans="1:19">
      <c r="A1817" t="s">
        <v>1840</v>
      </c>
      <c r="B1817" s="2">
        <v>41314</v>
      </c>
      <c r="C1817" s="2" t="str">
        <f>VLOOKUP(Sales_Data17[[#This Row],[Customer Name Index]],Customer_Data[#All],2,0)</f>
        <v>Eminence Corp</v>
      </c>
      <c r="D1817">
        <v>18</v>
      </c>
      <c r="E1817" t="s">
        <v>4</v>
      </c>
      <c r="F1817" t="s">
        <v>8168</v>
      </c>
      <c r="G1817" t="s">
        <v>8025</v>
      </c>
      <c r="H1817" t="str">
        <f>VLOOKUP(Sales_Data17[[#This Row],[Delivery Region Index]],Regions_Table[#All],2,0)</f>
        <v>Victoria</v>
      </c>
      <c r="I1817" t="str">
        <f>VLOOKUP(Sales_Data17[[#This Row],[Delivery Region Index]],Regions_Table[#All],3,0)</f>
        <v>Mildura</v>
      </c>
      <c r="J1817">
        <v>53</v>
      </c>
      <c r="K1817">
        <v>8</v>
      </c>
      <c r="L1817" t="str">
        <f>VLOOKUP(Sales_Data17[[#This Row],[Product Description Index]],Products_Data[#All],2,0)</f>
        <v>Shoes</v>
      </c>
      <c r="M1817">
        <v>5</v>
      </c>
      <c r="N1817" s="9">
        <v>119.11111111111111</v>
      </c>
      <c r="O1817" s="9">
        <f>Sales_Data17[[#This Row],[Order Quantity]]*Sales_Data17[[#This Row],[Unit Price]]</f>
        <v>595.55555555555554</v>
      </c>
      <c r="P1817" s="9">
        <v>65.51111111111112</v>
      </c>
      <c r="Q1817" s="9">
        <f>Sales_Data17[[#This Row],[Line Total]]-(Sales_Data17[[#This Row],[Total Unit Cost]]*Sales_Data17[[#This Row],[Order Quantity]])</f>
        <v>267.99999999999994</v>
      </c>
      <c r="R1817" s="1" t="str">
        <f>TEXT(Sales_Data17[[#This Row],[OrderDate]],"MMM")</f>
        <v>Feb</v>
      </c>
      <c r="S1817" s="1" t="str">
        <f t="shared" si="28"/>
        <v>2013</v>
      </c>
    </row>
    <row r="1818" spans="1:19">
      <c r="A1818" t="s">
        <v>1841</v>
      </c>
      <c r="B1818" s="2">
        <v>41315</v>
      </c>
      <c r="C1818" s="2" t="str">
        <f>VLOOKUP(Sales_Data17[[#This Row],[Customer Name Index]],Customer_Data[#All],2,0)</f>
        <v>3LAB, Ltd</v>
      </c>
      <c r="D1818">
        <v>16</v>
      </c>
      <c r="E1818" t="s">
        <v>2</v>
      </c>
      <c r="F1818" t="s">
        <v>8168</v>
      </c>
      <c r="G1818" t="s">
        <v>8025</v>
      </c>
      <c r="H1818" t="str">
        <f>VLOOKUP(Sales_Data17[[#This Row],[Delivery Region Index]],Regions_Table[#All],2,0)</f>
        <v>South Australia</v>
      </c>
      <c r="I1818" t="str">
        <f>VLOOKUP(Sales_Data17[[#This Row],[Delivery Region Index]],Regions_Table[#All],3,0)</f>
        <v>Adelaide</v>
      </c>
      <c r="J1818">
        <v>46</v>
      </c>
      <c r="K1818">
        <v>7</v>
      </c>
      <c r="L1818" t="str">
        <f>VLOOKUP(Sales_Data17[[#This Row],[Product Description Index]],Products_Data[#All],2,0)</f>
        <v>Dress Shirts</v>
      </c>
      <c r="M1818">
        <v>2</v>
      </c>
      <c r="N1818" s="9">
        <v>294.8</v>
      </c>
      <c r="O1818" s="9">
        <f>Sales_Data17[[#This Row],[Order Quantity]]*Sales_Data17[[#This Row],[Unit Price]]</f>
        <v>589.6</v>
      </c>
      <c r="P1818" s="9">
        <v>117.92000000000002</v>
      </c>
      <c r="Q1818" s="9">
        <f>Sales_Data17[[#This Row],[Line Total]]-(Sales_Data17[[#This Row],[Total Unit Cost]]*Sales_Data17[[#This Row],[Order Quantity]])</f>
        <v>353.76</v>
      </c>
      <c r="R1818" s="1" t="str">
        <f>TEXT(Sales_Data17[[#This Row],[OrderDate]],"MMM")</f>
        <v>Feb</v>
      </c>
      <c r="S1818" s="1" t="str">
        <f t="shared" si="28"/>
        <v>2013</v>
      </c>
    </row>
    <row r="1819" spans="1:19">
      <c r="A1819" t="s">
        <v>1842</v>
      </c>
      <c r="B1819" s="2">
        <v>41315</v>
      </c>
      <c r="C1819" s="2" t="str">
        <f>VLOOKUP(Sales_Data17[[#This Row],[Customer Name Index]],Customer_Data[#All],2,0)</f>
        <v>Ole Group</v>
      </c>
      <c r="D1819">
        <v>13</v>
      </c>
      <c r="E1819" t="s">
        <v>2</v>
      </c>
      <c r="F1819" t="s">
        <v>8168</v>
      </c>
      <c r="G1819" t="s">
        <v>8026</v>
      </c>
      <c r="H1819" t="str">
        <f>VLOOKUP(Sales_Data17[[#This Row],[Delivery Region Index]],Regions_Table[#All],2,0)</f>
        <v>Queensland</v>
      </c>
      <c r="I1819" t="str">
        <f>VLOOKUP(Sales_Data17[[#This Row],[Delivery Region Index]],Regions_Table[#All],3,0)</f>
        <v>Maryborough</v>
      </c>
      <c r="J1819">
        <v>37</v>
      </c>
      <c r="K1819">
        <v>6</v>
      </c>
      <c r="L1819" t="str">
        <f>VLOOKUP(Sales_Data17[[#This Row],[Product Description Index]],Products_Data[#All],2,0)</f>
        <v>Socks</v>
      </c>
      <c r="M1819">
        <v>5</v>
      </c>
      <c r="N1819" s="9">
        <v>396.04444444444448</v>
      </c>
      <c r="O1819" s="9">
        <f>Sales_Data17[[#This Row],[Order Quantity]]*Sales_Data17[[#This Row],[Unit Price]]</f>
        <v>1980.2222222222224</v>
      </c>
      <c r="P1819" s="9">
        <v>201.98266666666666</v>
      </c>
      <c r="Q1819" s="9">
        <f>Sales_Data17[[#This Row],[Line Total]]-(Sales_Data17[[#This Row],[Total Unit Cost]]*Sales_Data17[[#This Row],[Order Quantity]])</f>
        <v>970.3088888888891</v>
      </c>
      <c r="R1819" s="1" t="str">
        <f>TEXT(Sales_Data17[[#This Row],[OrderDate]],"MMM")</f>
        <v>Feb</v>
      </c>
      <c r="S1819" s="1" t="str">
        <f t="shared" si="28"/>
        <v>2013</v>
      </c>
    </row>
    <row r="1820" spans="1:19">
      <c r="A1820" t="s">
        <v>1843</v>
      </c>
      <c r="B1820" s="2">
        <v>41315</v>
      </c>
      <c r="C1820" s="2" t="str">
        <f>VLOOKUP(Sales_Data17[[#This Row],[Customer Name Index]],Customer_Data[#All],2,0)</f>
        <v>Rochester Ltd</v>
      </c>
      <c r="D1820">
        <v>15</v>
      </c>
      <c r="E1820" t="s">
        <v>2</v>
      </c>
      <c r="F1820" t="s">
        <v>8168</v>
      </c>
      <c r="G1820" t="s">
        <v>8025</v>
      </c>
      <c r="H1820" t="str">
        <f>VLOOKUP(Sales_Data17[[#This Row],[Delivery Region Index]],Regions_Table[#All],2,0)</f>
        <v>Queensland</v>
      </c>
      <c r="I1820" t="str">
        <f>VLOOKUP(Sales_Data17[[#This Row],[Delivery Region Index]],Regions_Table[#All],3,0)</f>
        <v>Thuringowa</v>
      </c>
      <c r="J1820">
        <v>43</v>
      </c>
      <c r="K1820">
        <v>6</v>
      </c>
      <c r="L1820" t="str">
        <f>VLOOKUP(Sales_Data17[[#This Row],[Product Description Index]],Products_Data[#All],2,0)</f>
        <v>Socks</v>
      </c>
      <c r="M1820">
        <v>9</v>
      </c>
      <c r="N1820" s="9">
        <v>119.85555555555555</v>
      </c>
      <c r="O1820" s="9">
        <f>Sales_Data17[[#This Row],[Order Quantity]]*Sales_Data17[[#This Row],[Unit Price]]</f>
        <v>1078.7</v>
      </c>
      <c r="P1820" s="9">
        <v>57.530666666666662</v>
      </c>
      <c r="Q1820" s="9">
        <f>Sales_Data17[[#This Row],[Line Total]]-(Sales_Data17[[#This Row],[Total Unit Cost]]*Sales_Data17[[#This Row],[Order Quantity]])</f>
        <v>560.92400000000009</v>
      </c>
      <c r="R1820" s="1" t="str">
        <f>TEXT(Sales_Data17[[#This Row],[OrderDate]],"MMM")</f>
        <v>Feb</v>
      </c>
      <c r="S1820" s="1" t="str">
        <f t="shared" si="28"/>
        <v>2013</v>
      </c>
    </row>
    <row r="1821" spans="1:19">
      <c r="A1821" t="s">
        <v>1844</v>
      </c>
      <c r="B1821" s="2">
        <v>41315</v>
      </c>
      <c r="C1821" s="2" t="str">
        <f>VLOOKUP(Sales_Data17[[#This Row],[Customer Name Index]],Customer_Data[#All],2,0)</f>
        <v>Pacific Ltd</v>
      </c>
      <c r="D1821">
        <v>20</v>
      </c>
      <c r="E1821" t="s">
        <v>4</v>
      </c>
      <c r="F1821" t="s">
        <v>8168</v>
      </c>
      <c r="G1821" t="s">
        <v>8028</v>
      </c>
      <c r="H1821" t="str">
        <f>VLOOKUP(Sales_Data17[[#This Row],[Delivery Region Index]],Regions_Table[#All],2,0)</f>
        <v>Victoria</v>
      </c>
      <c r="I1821" t="str">
        <f>VLOOKUP(Sales_Data17[[#This Row],[Delivery Region Index]],Regions_Table[#All],3,0)</f>
        <v>Warrnambool</v>
      </c>
      <c r="J1821">
        <v>57</v>
      </c>
      <c r="K1821">
        <v>8</v>
      </c>
      <c r="L1821" t="str">
        <f>VLOOKUP(Sales_Data17[[#This Row],[Product Description Index]],Products_Data[#All],2,0)</f>
        <v>Shoes</v>
      </c>
      <c r="M1821">
        <v>3</v>
      </c>
      <c r="N1821" s="9">
        <v>691.58888888888896</v>
      </c>
      <c r="O1821" s="9">
        <f>Sales_Data17[[#This Row],[Order Quantity]]*Sales_Data17[[#This Row],[Unit Price]]</f>
        <v>2074.7666666666669</v>
      </c>
      <c r="P1821" s="9">
        <v>345.79444444444448</v>
      </c>
      <c r="Q1821" s="9">
        <f>Sales_Data17[[#This Row],[Line Total]]-(Sales_Data17[[#This Row],[Total Unit Cost]]*Sales_Data17[[#This Row],[Order Quantity]])</f>
        <v>1037.3833333333334</v>
      </c>
      <c r="R1821" s="1" t="str">
        <f>TEXT(Sales_Data17[[#This Row],[OrderDate]],"MMM")</f>
        <v>Feb</v>
      </c>
      <c r="S1821" s="1" t="str">
        <f t="shared" si="28"/>
        <v>2013</v>
      </c>
    </row>
    <row r="1822" spans="1:19">
      <c r="A1822" t="s">
        <v>1845</v>
      </c>
      <c r="B1822" s="2">
        <v>41315</v>
      </c>
      <c r="C1822" s="2" t="str">
        <f>VLOOKUP(Sales_Data17[[#This Row],[Customer Name Index]],Customer_Data[#All],2,0)</f>
        <v>PEDIFIX, Corp</v>
      </c>
      <c r="D1822">
        <v>6</v>
      </c>
      <c r="E1822" t="s">
        <v>2</v>
      </c>
      <c r="F1822" t="s">
        <v>8168</v>
      </c>
      <c r="G1822" t="s">
        <v>8027</v>
      </c>
      <c r="H1822" t="str">
        <f>VLOOKUP(Sales_Data17[[#This Row],[Delivery Region Index]],Regions_Table[#All],2,0)</f>
        <v>New South Wales</v>
      </c>
      <c r="I1822" t="str">
        <f>VLOOKUP(Sales_Data17[[#This Row],[Delivery Region Index]],Regions_Table[#All],3,0)</f>
        <v>Newcastle</v>
      </c>
      <c r="J1822">
        <v>16</v>
      </c>
      <c r="K1822">
        <v>3</v>
      </c>
      <c r="L1822" t="str">
        <f>VLOOKUP(Sales_Data17[[#This Row],[Product Description Index]],Products_Data[#All],2,0)</f>
        <v>Sunglasses</v>
      </c>
      <c r="M1822">
        <v>1</v>
      </c>
      <c r="N1822" s="9">
        <v>147.4</v>
      </c>
      <c r="O1822" s="9">
        <f>Sales_Data17[[#This Row],[Order Quantity]]*Sales_Data17[[#This Row],[Unit Price]]</f>
        <v>147.4</v>
      </c>
      <c r="P1822" s="9">
        <v>91.388000000000005</v>
      </c>
      <c r="Q1822" s="9">
        <f>Sales_Data17[[#This Row],[Line Total]]-(Sales_Data17[[#This Row],[Total Unit Cost]]*Sales_Data17[[#This Row],[Order Quantity]])</f>
        <v>56.012</v>
      </c>
      <c r="R1822" s="1" t="str">
        <f>TEXT(Sales_Data17[[#This Row],[OrderDate]],"MMM")</f>
        <v>Feb</v>
      </c>
      <c r="S1822" s="1" t="str">
        <f t="shared" si="28"/>
        <v>2013</v>
      </c>
    </row>
    <row r="1823" spans="1:19">
      <c r="A1823" t="s">
        <v>1846</v>
      </c>
      <c r="B1823" s="2">
        <v>41315</v>
      </c>
      <c r="C1823" s="2" t="str">
        <f>VLOOKUP(Sales_Data17[[#This Row],[Customer Name Index]],Customer_Data[#All],2,0)</f>
        <v>New Ltd</v>
      </c>
      <c r="D1823">
        <v>7</v>
      </c>
      <c r="E1823" t="s">
        <v>4</v>
      </c>
      <c r="F1823" t="s">
        <v>8168</v>
      </c>
      <c r="G1823" t="s">
        <v>8027</v>
      </c>
      <c r="H1823" t="str">
        <f>VLOOKUP(Sales_Data17[[#This Row],[Delivery Region Index]],Regions_Table[#All],2,0)</f>
        <v>New South Wales</v>
      </c>
      <c r="I1823" t="str">
        <f>VLOOKUP(Sales_Data17[[#This Row],[Delivery Region Index]],Regions_Table[#All],3,0)</f>
        <v>Port Macquarie</v>
      </c>
      <c r="J1823">
        <v>19</v>
      </c>
      <c r="K1823">
        <v>3</v>
      </c>
      <c r="L1823" t="str">
        <f>VLOOKUP(Sales_Data17[[#This Row],[Product Description Index]],Products_Data[#All],2,0)</f>
        <v>Sunglasses</v>
      </c>
      <c r="M1823">
        <v>2</v>
      </c>
      <c r="N1823" s="9">
        <v>24.566666666666666</v>
      </c>
      <c r="O1823" s="9">
        <f>Sales_Data17[[#This Row],[Order Quantity]]*Sales_Data17[[#This Row],[Unit Price]]</f>
        <v>49.133333333333333</v>
      </c>
      <c r="P1823" s="9">
        <v>17.687999999999999</v>
      </c>
      <c r="Q1823" s="9">
        <f>Sales_Data17[[#This Row],[Line Total]]-(Sales_Data17[[#This Row],[Total Unit Cost]]*Sales_Data17[[#This Row],[Order Quantity]])</f>
        <v>13.757333333333335</v>
      </c>
      <c r="R1823" s="1" t="str">
        <f>TEXT(Sales_Data17[[#This Row],[OrderDate]],"MMM")</f>
        <v>Feb</v>
      </c>
      <c r="S1823" s="1" t="str">
        <f t="shared" si="28"/>
        <v>2013</v>
      </c>
    </row>
    <row r="1824" spans="1:19">
      <c r="A1824" t="s">
        <v>1847</v>
      </c>
      <c r="B1824" s="2">
        <v>41315</v>
      </c>
      <c r="C1824" s="2" t="str">
        <f>VLOOKUP(Sales_Data17[[#This Row],[Customer Name Index]],Customer_Data[#All],2,0)</f>
        <v xml:space="preserve">Medline </v>
      </c>
      <c r="D1824">
        <v>12</v>
      </c>
      <c r="E1824" t="s">
        <v>2</v>
      </c>
      <c r="F1824" t="s">
        <v>8168</v>
      </c>
      <c r="G1824" t="s">
        <v>8026</v>
      </c>
      <c r="H1824" t="str">
        <f>VLOOKUP(Sales_Data17[[#This Row],[Delivery Region Index]],Regions_Table[#All],2,0)</f>
        <v>Queensland</v>
      </c>
      <c r="I1824" t="str">
        <f>VLOOKUP(Sales_Data17[[#This Row],[Delivery Region Index]],Regions_Table[#All],3,0)</f>
        <v>Logan City</v>
      </c>
      <c r="J1824">
        <v>35</v>
      </c>
      <c r="K1824">
        <v>5</v>
      </c>
      <c r="L1824" t="str">
        <f>VLOOKUP(Sales_Data17[[#This Row],[Product Description Index]],Products_Data[#All],2,0)</f>
        <v>Hats</v>
      </c>
      <c r="M1824">
        <v>1</v>
      </c>
      <c r="N1824" s="9">
        <v>704.98888888888894</v>
      </c>
      <c r="O1824" s="9">
        <f>Sales_Data17[[#This Row],[Order Quantity]]*Sales_Data17[[#This Row],[Unit Price]]</f>
        <v>704.98888888888894</v>
      </c>
      <c r="P1824" s="9">
        <v>422.99333333333334</v>
      </c>
      <c r="Q1824" s="9">
        <f>Sales_Data17[[#This Row],[Line Total]]-(Sales_Data17[[#This Row],[Total Unit Cost]]*Sales_Data17[[#This Row],[Order Quantity]])</f>
        <v>281.9955555555556</v>
      </c>
      <c r="R1824" s="1" t="str">
        <f>TEXT(Sales_Data17[[#This Row],[OrderDate]],"MMM")</f>
        <v>Feb</v>
      </c>
      <c r="S1824" s="1" t="str">
        <f t="shared" si="28"/>
        <v>2013</v>
      </c>
    </row>
    <row r="1825" spans="1:19">
      <c r="A1825" t="s">
        <v>1848</v>
      </c>
      <c r="B1825" s="2">
        <v>41316</v>
      </c>
      <c r="C1825" s="2" t="str">
        <f>VLOOKUP(Sales_Data17[[#This Row],[Customer Name Index]],Customer_Data[#All],2,0)</f>
        <v>Pacific Ltd</v>
      </c>
      <c r="D1825">
        <v>20</v>
      </c>
      <c r="E1825" t="s">
        <v>4</v>
      </c>
      <c r="F1825" t="s">
        <v>8168</v>
      </c>
      <c r="G1825" t="s">
        <v>8028</v>
      </c>
      <c r="H1825" t="str">
        <f>VLOOKUP(Sales_Data17[[#This Row],[Delivery Region Index]],Regions_Table[#All],2,0)</f>
        <v>Victoria</v>
      </c>
      <c r="I1825" t="str">
        <f>VLOOKUP(Sales_Data17[[#This Row],[Delivery Region Index]],Regions_Table[#All],3,0)</f>
        <v>Wangaratta</v>
      </c>
      <c r="J1825">
        <v>56</v>
      </c>
      <c r="K1825">
        <v>8</v>
      </c>
      <c r="L1825" t="str">
        <f>VLOOKUP(Sales_Data17[[#This Row],[Product Description Index]],Products_Data[#All],2,0)</f>
        <v>Shoes</v>
      </c>
      <c r="M1825">
        <v>3</v>
      </c>
      <c r="N1825" s="9">
        <v>125.8111111111111</v>
      </c>
      <c r="O1825" s="9">
        <f>Sales_Data17[[#This Row],[Order Quantity]]*Sales_Data17[[#This Row],[Unit Price]]</f>
        <v>377.43333333333328</v>
      </c>
      <c r="P1825" s="9">
        <v>90.584000000000003</v>
      </c>
      <c r="Q1825" s="9">
        <f>Sales_Data17[[#This Row],[Line Total]]-(Sales_Data17[[#This Row],[Total Unit Cost]]*Sales_Data17[[#This Row],[Order Quantity]])</f>
        <v>105.68133333333327</v>
      </c>
      <c r="R1825" s="1" t="str">
        <f>TEXT(Sales_Data17[[#This Row],[OrderDate]],"MMM")</f>
        <v>Feb</v>
      </c>
      <c r="S1825" s="1" t="str">
        <f t="shared" si="28"/>
        <v>2013</v>
      </c>
    </row>
    <row r="1826" spans="1:19">
      <c r="A1826" t="s">
        <v>1849</v>
      </c>
      <c r="B1826" s="2">
        <v>41316</v>
      </c>
      <c r="C1826" s="2" t="str">
        <f>VLOOKUP(Sales_Data17[[#This Row],[Customer Name Index]],Customer_Data[#All],2,0)</f>
        <v xml:space="preserve">Qualitest </v>
      </c>
      <c r="D1826">
        <v>19</v>
      </c>
      <c r="E1826" t="s">
        <v>4</v>
      </c>
      <c r="F1826" t="s">
        <v>8168</v>
      </c>
      <c r="G1826" t="s">
        <v>8028</v>
      </c>
      <c r="H1826" t="str">
        <f>VLOOKUP(Sales_Data17[[#This Row],[Delivery Region Index]],Regions_Table[#All],2,0)</f>
        <v>Victoria</v>
      </c>
      <c r="I1826" t="str">
        <f>VLOOKUP(Sales_Data17[[#This Row],[Delivery Region Index]],Regions_Table[#All],3,0)</f>
        <v>Swan Hill</v>
      </c>
      <c r="J1826">
        <v>55</v>
      </c>
      <c r="K1826">
        <v>8</v>
      </c>
      <c r="L1826" t="str">
        <f>VLOOKUP(Sales_Data17[[#This Row],[Product Description Index]],Products_Data[#All],2,0)</f>
        <v>Shoes</v>
      </c>
      <c r="M1826">
        <v>3</v>
      </c>
      <c r="N1826" s="9">
        <v>84.12222222222222</v>
      </c>
      <c r="O1826" s="9">
        <f>Sales_Data17[[#This Row],[Order Quantity]]*Sales_Data17[[#This Row],[Unit Price]]</f>
        <v>252.36666666666667</v>
      </c>
      <c r="P1826" s="9">
        <v>49.632111111111108</v>
      </c>
      <c r="Q1826" s="9">
        <f>Sales_Data17[[#This Row],[Line Total]]-(Sales_Data17[[#This Row],[Total Unit Cost]]*Sales_Data17[[#This Row],[Order Quantity]])</f>
        <v>103.47033333333334</v>
      </c>
      <c r="R1826" s="1" t="str">
        <f>TEXT(Sales_Data17[[#This Row],[OrderDate]],"MMM")</f>
        <v>Feb</v>
      </c>
      <c r="S1826" s="1" t="str">
        <f t="shared" si="28"/>
        <v>2013</v>
      </c>
    </row>
    <row r="1827" spans="1:19">
      <c r="A1827" t="s">
        <v>1850</v>
      </c>
      <c r="B1827" s="2">
        <v>41316</v>
      </c>
      <c r="C1827" s="2" t="str">
        <f>VLOOKUP(Sales_Data17[[#This Row],[Customer Name Index]],Customer_Data[#All],2,0)</f>
        <v>Rochester Ltd</v>
      </c>
      <c r="D1827">
        <v>15</v>
      </c>
      <c r="E1827" t="s">
        <v>2</v>
      </c>
      <c r="F1827" t="s">
        <v>8168</v>
      </c>
      <c r="G1827" t="s">
        <v>8025</v>
      </c>
      <c r="H1827" t="str">
        <f>VLOOKUP(Sales_Data17[[#This Row],[Delivery Region Index]],Regions_Table[#All],2,0)</f>
        <v>Queensland</v>
      </c>
      <c r="I1827" t="str">
        <f>VLOOKUP(Sales_Data17[[#This Row],[Delivery Region Index]],Regions_Table[#All],3,0)</f>
        <v>Sunshine Coast</v>
      </c>
      <c r="J1827">
        <v>42</v>
      </c>
      <c r="K1827">
        <v>6</v>
      </c>
      <c r="L1827" t="str">
        <f>VLOOKUP(Sales_Data17[[#This Row],[Product Description Index]],Products_Data[#All],2,0)</f>
        <v>Socks</v>
      </c>
      <c r="M1827">
        <v>3</v>
      </c>
      <c r="N1827" s="9">
        <v>115.38888888888889</v>
      </c>
      <c r="O1827" s="9">
        <f>Sales_Data17[[#This Row],[Order Quantity]]*Sales_Data17[[#This Row],[Unit Price]]</f>
        <v>346.16666666666663</v>
      </c>
      <c r="P1827" s="9">
        <v>98.080555555555563</v>
      </c>
      <c r="Q1827" s="9">
        <f>Sales_Data17[[#This Row],[Line Total]]-(Sales_Data17[[#This Row],[Total Unit Cost]]*Sales_Data17[[#This Row],[Order Quantity]])</f>
        <v>51.924999999999955</v>
      </c>
      <c r="R1827" s="1" t="str">
        <f>TEXT(Sales_Data17[[#This Row],[OrderDate]],"MMM")</f>
        <v>Feb</v>
      </c>
      <c r="S1827" s="1" t="str">
        <f t="shared" si="28"/>
        <v>2013</v>
      </c>
    </row>
    <row r="1828" spans="1:19">
      <c r="A1828" t="s">
        <v>1851</v>
      </c>
      <c r="B1828" s="2">
        <v>41316</v>
      </c>
      <c r="C1828" s="2" t="str">
        <f>VLOOKUP(Sales_Data17[[#This Row],[Customer Name Index]],Customer_Data[#All],2,0)</f>
        <v>New Ltd</v>
      </c>
      <c r="D1828">
        <v>7</v>
      </c>
      <c r="E1828" t="s">
        <v>2</v>
      </c>
      <c r="F1828" t="s">
        <v>8168</v>
      </c>
      <c r="G1828" t="s">
        <v>8027</v>
      </c>
      <c r="H1828" t="str">
        <f>VLOOKUP(Sales_Data17[[#This Row],[Delivery Region Index]],Regions_Table[#All],2,0)</f>
        <v>New South Wales</v>
      </c>
      <c r="I1828" t="str">
        <f>VLOOKUP(Sales_Data17[[#This Row],[Delivery Region Index]],Regions_Table[#All],3,0)</f>
        <v>Queanbeyan</v>
      </c>
      <c r="J1828">
        <v>20</v>
      </c>
      <c r="K1828">
        <v>3</v>
      </c>
      <c r="L1828" t="str">
        <f>VLOOKUP(Sales_Data17[[#This Row],[Product Description Index]],Products_Data[#All],2,0)</f>
        <v>Sunglasses</v>
      </c>
      <c r="M1828">
        <v>7</v>
      </c>
      <c r="N1828" s="9">
        <v>106.45555555555556</v>
      </c>
      <c r="O1828" s="9">
        <f>Sales_Data17[[#This Row],[Order Quantity]]*Sales_Data17[[#This Row],[Unit Price]]</f>
        <v>745.18888888888898</v>
      </c>
      <c r="P1828" s="9">
        <v>67.067000000000007</v>
      </c>
      <c r="Q1828" s="9">
        <f>Sales_Data17[[#This Row],[Line Total]]-(Sales_Data17[[#This Row],[Total Unit Cost]]*Sales_Data17[[#This Row],[Order Quantity]])</f>
        <v>275.71988888888893</v>
      </c>
      <c r="R1828" s="1" t="str">
        <f>TEXT(Sales_Data17[[#This Row],[OrderDate]],"MMM")</f>
        <v>Feb</v>
      </c>
      <c r="S1828" s="1" t="str">
        <f t="shared" si="28"/>
        <v>2013</v>
      </c>
    </row>
    <row r="1829" spans="1:19">
      <c r="A1829" t="s">
        <v>1852</v>
      </c>
      <c r="B1829" s="2">
        <v>41316</v>
      </c>
      <c r="C1829" s="2" t="str">
        <f>VLOOKUP(Sales_Data17[[#This Row],[Customer Name Index]],Customer_Data[#All],2,0)</f>
        <v>Elorac, Corp</v>
      </c>
      <c r="D1829">
        <v>3</v>
      </c>
      <c r="E1829" t="s">
        <v>4</v>
      </c>
      <c r="F1829" t="s">
        <v>8168</v>
      </c>
      <c r="G1829" t="s">
        <v>8027</v>
      </c>
      <c r="H1829" t="str">
        <f>VLOOKUP(Sales_Data17[[#This Row],[Delivery Region Index]],Regions_Table[#All],2,0)</f>
        <v>New South Wales</v>
      </c>
      <c r="I1829" t="str">
        <f>VLOOKUP(Sales_Data17[[#This Row],[Delivery Region Index]],Regions_Table[#All],3,0)</f>
        <v>Coffs Harbour</v>
      </c>
      <c r="J1829">
        <v>7</v>
      </c>
      <c r="K1829">
        <v>1</v>
      </c>
      <c r="L1829" t="str">
        <f>VLOOKUP(Sales_Data17[[#This Row],[Product Description Index]],Products_Data[#All],2,0)</f>
        <v>Shirts</v>
      </c>
      <c r="M1829">
        <v>6</v>
      </c>
      <c r="N1829" s="9">
        <v>206.21111111111111</v>
      </c>
      <c r="O1829" s="9">
        <f>Sales_Data17[[#This Row],[Order Quantity]]*Sales_Data17[[#This Row],[Unit Price]]</f>
        <v>1237.2666666666667</v>
      </c>
      <c r="P1829" s="9">
        <v>169.09311111111111</v>
      </c>
      <c r="Q1829" s="9">
        <f>Sales_Data17[[#This Row],[Line Total]]-(Sales_Data17[[#This Row],[Total Unit Cost]]*Sales_Data17[[#This Row],[Order Quantity]])</f>
        <v>222.70799999999997</v>
      </c>
      <c r="R1829" s="1" t="str">
        <f>TEXT(Sales_Data17[[#This Row],[OrderDate]],"MMM")</f>
        <v>Feb</v>
      </c>
      <c r="S1829" s="1" t="str">
        <f t="shared" si="28"/>
        <v>2013</v>
      </c>
    </row>
    <row r="1830" spans="1:19">
      <c r="A1830" t="s">
        <v>1853</v>
      </c>
      <c r="B1830" s="2">
        <v>41316</v>
      </c>
      <c r="C1830" s="2" t="str">
        <f>VLOOKUP(Sales_Data17[[#This Row],[Customer Name Index]],Customer_Data[#All],2,0)</f>
        <v>Apollo Ltd</v>
      </c>
      <c r="D1830">
        <v>11</v>
      </c>
      <c r="E1830" t="s">
        <v>4</v>
      </c>
      <c r="F1830" t="s">
        <v>8168</v>
      </c>
      <c r="G1830" t="s">
        <v>8026</v>
      </c>
      <c r="H1830" t="str">
        <f>VLOOKUP(Sales_Data17[[#This Row],[Delivery Region Index]],Regions_Table[#All],2,0)</f>
        <v>Queensland</v>
      </c>
      <c r="I1830" t="str">
        <f>VLOOKUP(Sales_Data17[[#This Row],[Delivery Region Index]],Regions_Table[#All],3,0)</f>
        <v>Gladstone</v>
      </c>
      <c r="J1830">
        <v>30</v>
      </c>
      <c r="K1830">
        <v>5</v>
      </c>
      <c r="L1830" t="str">
        <f>VLOOKUP(Sales_Data17[[#This Row],[Product Description Index]],Products_Data[#All],2,0)</f>
        <v>Hats</v>
      </c>
      <c r="M1830">
        <v>2</v>
      </c>
      <c r="N1830" s="9">
        <v>294.05555555555554</v>
      </c>
      <c r="O1830" s="9">
        <f>Sales_Data17[[#This Row],[Order Quantity]]*Sales_Data17[[#This Row],[Unit Price]]</f>
        <v>588.11111111111109</v>
      </c>
      <c r="P1830" s="9">
        <v>208.77944444444444</v>
      </c>
      <c r="Q1830" s="9">
        <f>Sales_Data17[[#This Row],[Line Total]]-(Sales_Data17[[#This Row],[Total Unit Cost]]*Sales_Data17[[#This Row],[Order Quantity]])</f>
        <v>170.55222222222221</v>
      </c>
      <c r="R1830" s="1" t="str">
        <f>TEXT(Sales_Data17[[#This Row],[OrderDate]],"MMM")</f>
        <v>Feb</v>
      </c>
      <c r="S1830" s="1" t="str">
        <f t="shared" si="28"/>
        <v>2013</v>
      </c>
    </row>
    <row r="1831" spans="1:19">
      <c r="A1831" t="s">
        <v>1854</v>
      </c>
      <c r="B1831" s="2">
        <v>41316</v>
      </c>
      <c r="C1831" s="2" t="str">
        <f>VLOOKUP(Sales_Data17[[#This Row],[Customer Name Index]],Customer_Data[#All],2,0)</f>
        <v xml:space="preserve">WakeFern </v>
      </c>
      <c r="D1831">
        <v>2</v>
      </c>
      <c r="E1831" t="s">
        <v>2</v>
      </c>
      <c r="F1831" t="s">
        <v>8168</v>
      </c>
      <c r="G1831" t="s">
        <v>8027</v>
      </c>
      <c r="H1831" t="str">
        <f>VLOOKUP(Sales_Data17[[#This Row],[Delivery Region Index]],Regions_Table[#All],2,0)</f>
        <v>New South Wales</v>
      </c>
      <c r="I1831" t="str">
        <f>VLOOKUP(Sales_Data17[[#This Row],[Delivery Region Index]],Regions_Table[#All],3,0)</f>
        <v>Cessnock</v>
      </c>
      <c r="J1831">
        <v>6</v>
      </c>
      <c r="K1831">
        <v>1</v>
      </c>
      <c r="L1831" t="str">
        <f>VLOOKUP(Sales_Data17[[#This Row],[Product Description Index]],Products_Data[#All],2,0)</f>
        <v>Shirts</v>
      </c>
      <c r="M1831">
        <v>1</v>
      </c>
      <c r="N1831" s="9">
        <v>605.97777777777776</v>
      </c>
      <c r="O1831" s="9">
        <f>Sales_Data17[[#This Row],[Order Quantity]]*Sales_Data17[[#This Row],[Unit Price]]</f>
        <v>605.97777777777776</v>
      </c>
      <c r="P1831" s="9">
        <v>406.00511111111115</v>
      </c>
      <c r="Q1831" s="9">
        <f>Sales_Data17[[#This Row],[Line Total]]-(Sales_Data17[[#This Row],[Total Unit Cost]]*Sales_Data17[[#This Row],[Order Quantity]])</f>
        <v>199.97266666666661</v>
      </c>
      <c r="R1831" s="1" t="str">
        <f>TEXT(Sales_Data17[[#This Row],[OrderDate]],"MMM")</f>
        <v>Feb</v>
      </c>
      <c r="S1831" s="1" t="str">
        <f t="shared" si="28"/>
        <v>2013</v>
      </c>
    </row>
    <row r="1832" spans="1:19">
      <c r="A1832" t="s">
        <v>1855</v>
      </c>
      <c r="B1832" s="2">
        <v>41316</v>
      </c>
      <c r="C1832" s="2" t="str">
        <f>VLOOKUP(Sales_Data17[[#This Row],[Customer Name Index]],Customer_Data[#All],2,0)</f>
        <v>PEDIFIX, Corp</v>
      </c>
      <c r="D1832">
        <v>6</v>
      </c>
      <c r="E1832" t="s">
        <v>4</v>
      </c>
      <c r="F1832" t="s">
        <v>8168</v>
      </c>
      <c r="G1832" t="s">
        <v>8027</v>
      </c>
      <c r="H1832" t="str">
        <f>VLOOKUP(Sales_Data17[[#This Row],[Delivery Region Index]],Regions_Table[#All],2,0)</f>
        <v>New South Wales</v>
      </c>
      <c r="I1832" t="str">
        <f>VLOOKUP(Sales_Data17[[#This Row],[Delivery Region Index]],Regions_Table[#All],3,0)</f>
        <v>Nowra</v>
      </c>
      <c r="J1832">
        <v>17</v>
      </c>
      <c r="K1832">
        <v>3</v>
      </c>
      <c r="L1832" t="str">
        <f>VLOOKUP(Sales_Data17[[#This Row],[Product Description Index]],Products_Data[#All],2,0)</f>
        <v>Sunglasses</v>
      </c>
      <c r="M1832">
        <v>6</v>
      </c>
      <c r="N1832" s="9">
        <v>198.02222222222224</v>
      </c>
      <c r="O1832" s="9">
        <f>Sales_Data17[[#This Row],[Order Quantity]]*Sales_Data17[[#This Row],[Unit Price]]</f>
        <v>1188.1333333333334</v>
      </c>
      <c r="P1832" s="9">
        <v>144.55622222222223</v>
      </c>
      <c r="Q1832" s="9">
        <f>Sales_Data17[[#This Row],[Line Total]]-(Sales_Data17[[#This Row],[Total Unit Cost]]*Sales_Data17[[#This Row],[Order Quantity]])</f>
        <v>320.79600000000005</v>
      </c>
      <c r="R1832" s="1" t="str">
        <f>TEXT(Sales_Data17[[#This Row],[OrderDate]],"MMM")</f>
        <v>Feb</v>
      </c>
      <c r="S1832" s="1" t="str">
        <f t="shared" si="28"/>
        <v>2013</v>
      </c>
    </row>
    <row r="1833" spans="1:19">
      <c r="A1833" t="s">
        <v>1856</v>
      </c>
      <c r="B1833" s="2">
        <v>41316</v>
      </c>
      <c r="C1833" s="2" t="str">
        <f>VLOOKUP(Sales_Data17[[#This Row],[Customer Name Index]],Customer_Data[#All],2,0)</f>
        <v>New Ltd</v>
      </c>
      <c r="D1833">
        <v>7</v>
      </c>
      <c r="E1833" t="s">
        <v>2</v>
      </c>
      <c r="F1833" t="s">
        <v>8168</v>
      </c>
      <c r="G1833" t="s">
        <v>8027</v>
      </c>
      <c r="H1833" t="str">
        <f>VLOOKUP(Sales_Data17[[#This Row],[Delivery Region Index]],Regions_Table[#All],2,0)</f>
        <v>New South Wales</v>
      </c>
      <c r="I1833" t="str">
        <f>VLOOKUP(Sales_Data17[[#This Row],[Delivery Region Index]],Regions_Table[#All],3,0)</f>
        <v>Queanbeyan</v>
      </c>
      <c r="J1833">
        <v>20</v>
      </c>
      <c r="K1833">
        <v>3</v>
      </c>
      <c r="L1833" t="str">
        <f>VLOOKUP(Sales_Data17[[#This Row],[Product Description Index]],Products_Data[#All],2,0)</f>
        <v>Sunglasses</v>
      </c>
      <c r="M1833">
        <v>9</v>
      </c>
      <c r="N1833" s="9">
        <v>116.87777777777779</v>
      </c>
      <c r="O1833" s="9">
        <f>Sales_Data17[[#This Row],[Order Quantity]]*Sales_Data17[[#This Row],[Unit Price]]</f>
        <v>1051.9000000000001</v>
      </c>
      <c r="P1833" s="9">
        <v>70.126666666666665</v>
      </c>
      <c r="Q1833" s="9">
        <f>Sales_Data17[[#This Row],[Line Total]]-(Sales_Data17[[#This Row],[Total Unit Cost]]*Sales_Data17[[#This Row],[Order Quantity]])</f>
        <v>420.7600000000001</v>
      </c>
      <c r="R1833" s="1" t="str">
        <f>TEXT(Sales_Data17[[#This Row],[OrderDate]],"MMM")</f>
        <v>Feb</v>
      </c>
      <c r="S1833" s="1" t="str">
        <f t="shared" si="28"/>
        <v>2013</v>
      </c>
    </row>
    <row r="1834" spans="1:19">
      <c r="A1834" t="s">
        <v>1857</v>
      </c>
      <c r="B1834" s="2">
        <v>41316</v>
      </c>
      <c r="C1834" s="2" t="str">
        <f>VLOOKUP(Sales_Data17[[#This Row],[Customer Name Index]],Customer_Data[#All],2,0)</f>
        <v xml:space="preserve">Qualitest </v>
      </c>
      <c r="D1834">
        <v>19</v>
      </c>
      <c r="E1834" t="s">
        <v>2</v>
      </c>
      <c r="F1834" t="s">
        <v>8168</v>
      </c>
      <c r="G1834" t="s">
        <v>8028</v>
      </c>
      <c r="H1834" t="str">
        <f>VLOOKUP(Sales_Data17[[#This Row],[Delivery Region Index]],Regions_Table[#All],2,0)</f>
        <v>Victoria</v>
      </c>
      <c r="I1834" t="str">
        <f>VLOOKUP(Sales_Data17[[#This Row],[Delivery Region Index]],Regions_Table[#All],3,0)</f>
        <v>Shepparton</v>
      </c>
      <c r="J1834">
        <v>54</v>
      </c>
      <c r="K1834">
        <v>8</v>
      </c>
      <c r="L1834" t="str">
        <f>VLOOKUP(Sales_Data17[[#This Row],[Product Description Index]],Products_Data[#All],2,0)</f>
        <v>Shoes</v>
      </c>
      <c r="M1834">
        <v>6</v>
      </c>
      <c r="N1834" s="9">
        <v>28.288888888888888</v>
      </c>
      <c r="O1834" s="9">
        <f>Sales_Data17[[#This Row],[Order Quantity]]*Sales_Data17[[#This Row],[Unit Price]]</f>
        <v>169.73333333333332</v>
      </c>
      <c r="P1834" s="9">
        <v>24.045555555555556</v>
      </c>
      <c r="Q1834" s="9">
        <f>Sales_Data17[[#This Row],[Line Total]]-(Sales_Data17[[#This Row],[Total Unit Cost]]*Sales_Data17[[#This Row],[Order Quantity]])</f>
        <v>25.45999999999998</v>
      </c>
      <c r="R1834" s="1" t="str">
        <f>TEXT(Sales_Data17[[#This Row],[OrderDate]],"MMM")</f>
        <v>Feb</v>
      </c>
      <c r="S1834" s="1" t="str">
        <f t="shared" si="28"/>
        <v>2013</v>
      </c>
    </row>
    <row r="1835" spans="1:19">
      <c r="A1835" t="s">
        <v>1858</v>
      </c>
      <c r="B1835" s="2">
        <v>41317</v>
      </c>
      <c r="C1835" s="2" t="str">
        <f>VLOOKUP(Sales_Data17[[#This Row],[Customer Name Index]],Customer_Data[#All],2,0)</f>
        <v>Eminence Corp</v>
      </c>
      <c r="D1835">
        <v>18</v>
      </c>
      <c r="E1835" t="s">
        <v>4</v>
      </c>
      <c r="F1835" t="s">
        <v>8168</v>
      </c>
      <c r="G1835" t="s">
        <v>8025</v>
      </c>
      <c r="H1835" t="str">
        <f>VLOOKUP(Sales_Data17[[#This Row],[Delivery Region Index]],Regions_Table[#All],2,0)</f>
        <v>Victoria</v>
      </c>
      <c r="I1835" t="str">
        <f>VLOOKUP(Sales_Data17[[#This Row],[Delivery Region Index]],Regions_Table[#All],3,0)</f>
        <v>Bendigo</v>
      </c>
      <c r="J1835">
        <v>50</v>
      </c>
      <c r="K1835">
        <v>7</v>
      </c>
      <c r="L1835" t="str">
        <f>VLOOKUP(Sales_Data17[[#This Row],[Product Description Index]],Products_Data[#All],2,0)</f>
        <v>Dress Shirts</v>
      </c>
      <c r="M1835">
        <v>1</v>
      </c>
      <c r="N1835" s="9">
        <v>317.87777777777779</v>
      </c>
      <c r="O1835" s="9">
        <f>Sales_Data17[[#This Row],[Order Quantity]]*Sales_Data17[[#This Row],[Unit Price]]</f>
        <v>317.87777777777779</v>
      </c>
      <c r="P1835" s="9">
        <v>193.90544444444447</v>
      </c>
      <c r="Q1835" s="9">
        <f>Sales_Data17[[#This Row],[Line Total]]-(Sales_Data17[[#This Row],[Total Unit Cost]]*Sales_Data17[[#This Row],[Order Quantity]])</f>
        <v>123.97233333333332</v>
      </c>
      <c r="R1835" s="1" t="str">
        <f>TEXT(Sales_Data17[[#This Row],[OrderDate]],"MMM")</f>
        <v>Feb</v>
      </c>
      <c r="S1835" s="1" t="str">
        <f t="shared" si="28"/>
        <v>2013</v>
      </c>
    </row>
    <row r="1836" spans="1:19">
      <c r="A1836" t="s">
        <v>1859</v>
      </c>
      <c r="B1836" s="2">
        <v>41317</v>
      </c>
      <c r="C1836" s="2" t="str">
        <f>VLOOKUP(Sales_Data17[[#This Row],[Customer Name Index]],Customer_Data[#All],2,0)</f>
        <v>Procter Corp</v>
      </c>
      <c r="D1836">
        <v>5</v>
      </c>
      <c r="E1836" t="s">
        <v>2</v>
      </c>
      <c r="F1836" t="s">
        <v>8168</v>
      </c>
      <c r="G1836" t="s">
        <v>8027</v>
      </c>
      <c r="H1836" t="str">
        <f>VLOOKUP(Sales_Data17[[#This Row],[Delivery Region Index]],Regions_Table[#All],2,0)</f>
        <v>New South Wales</v>
      </c>
      <c r="I1836" t="str">
        <f>VLOOKUP(Sales_Data17[[#This Row],[Delivery Region Index]],Regions_Table[#All],3,0)</f>
        <v>Lake Macquarie</v>
      </c>
      <c r="J1836">
        <v>13</v>
      </c>
      <c r="K1836">
        <v>2</v>
      </c>
      <c r="L1836" t="str">
        <f>VLOOKUP(Sales_Data17[[#This Row],[Product Description Index]],Products_Data[#All],2,0)</f>
        <v>Pants</v>
      </c>
      <c r="M1836">
        <v>9</v>
      </c>
      <c r="N1836" s="9">
        <v>320.85555555555561</v>
      </c>
      <c r="O1836" s="9">
        <f>Sales_Data17[[#This Row],[Order Quantity]]*Sales_Data17[[#This Row],[Unit Price]]</f>
        <v>2887.7000000000007</v>
      </c>
      <c r="P1836" s="9">
        <v>134.75933333333333</v>
      </c>
      <c r="Q1836" s="9">
        <f>Sales_Data17[[#This Row],[Line Total]]-(Sales_Data17[[#This Row],[Total Unit Cost]]*Sales_Data17[[#This Row],[Order Quantity]])</f>
        <v>1674.8660000000007</v>
      </c>
      <c r="R1836" s="1" t="str">
        <f>TEXT(Sales_Data17[[#This Row],[OrderDate]],"MMM")</f>
        <v>Feb</v>
      </c>
      <c r="S1836" s="1" t="str">
        <f t="shared" si="28"/>
        <v>2013</v>
      </c>
    </row>
    <row r="1837" spans="1:19">
      <c r="A1837" t="s">
        <v>1860</v>
      </c>
      <c r="B1837" s="2">
        <v>41317</v>
      </c>
      <c r="C1837" s="2" t="str">
        <f>VLOOKUP(Sales_Data17[[#This Row],[Customer Name Index]],Customer_Data[#All],2,0)</f>
        <v xml:space="preserve">WakeFern </v>
      </c>
      <c r="D1837">
        <v>2</v>
      </c>
      <c r="E1837" t="s">
        <v>4</v>
      </c>
      <c r="F1837" t="s">
        <v>8168</v>
      </c>
      <c r="G1837" t="s">
        <v>8027</v>
      </c>
      <c r="H1837" t="str">
        <f>VLOOKUP(Sales_Data17[[#This Row],[Delivery Region Index]],Regions_Table[#All],2,0)</f>
        <v>New South Wales</v>
      </c>
      <c r="I1837" t="str">
        <f>VLOOKUP(Sales_Data17[[#This Row],[Delivery Region Index]],Regions_Table[#All],3,0)</f>
        <v>Broken Hill</v>
      </c>
      <c r="J1837">
        <v>5</v>
      </c>
      <c r="K1837">
        <v>1</v>
      </c>
      <c r="L1837" t="str">
        <f>VLOOKUP(Sales_Data17[[#This Row],[Product Description Index]],Products_Data[#All],2,0)</f>
        <v>Shirts</v>
      </c>
      <c r="M1837">
        <v>3</v>
      </c>
      <c r="N1837" s="9">
        <v>120.60000000000001</v>
      </c>
      <c r="O1837" s="9">
        <f>Sales_Data17[[#This Row],[Order Quantity]]*Sales_Data17[[#This Row],[Unit Price]]</f>
        <v>361.8</v>
      </c>
      <c r="P1837" s="9">
        <v>95.274000000000015</v>
      </c>
      <c r="Q1837" s="9">
        <f>Sales_Data17[[#This Row],[Line Total]]-(Sales_Data17[[#This Row],[Total Unit Cost]]*Sales_Data17[[#This Row],[Order Quantity]])</f>
        <v>75.977999999999952</v>
      </c>
      <c r="R1837" s="1" t="str">
        <f>TEXT(Sales_Data17[[#This Row],[OrderDate]],"MMM")</f>
        <v>Feb</v>
      </c>
      <c r="S1837" s="1" t="str">
        <f t="shared" si="28"/>
        <v>2013</v>
      </c>
    </row>
    <row r="1838" spans="1:19">
      <c r="A1838" t="s">
        <v>1861</v>
      </c>
      <c r="B1838" s="2">
        <v>41317</v>
      </c>
      <c r="C1838" s="2" t="str">
        <f>VLOOKUP(Sales_Data17[[#This Row],[Customer Name Index]],Customer_Data[#All],2,0)</f>
        <v>Medsep Group</v>
      </c>
      <c r="D1838">
        <v>8</v>
      </c>
      <c r="E1838" t="s">
        <v>4</v>
      </c>
      <c r="F1838" t="s">
        <v>8168</v>
      </c>
      <c r="G1838" t="s">
        <v>8027</v>
      </c>
      <c r="H1838" t="str">
        <f>VLOOKUP(Sales_Data17[[#This Row],[Delivery Region Index]],Regions_Table[#All],2,0)</f>
        <v>New South Wales</v>
      </c>
      <c r="I1838" t="str">
        <f>VLOOKUP(Sales_Data17[[#This Row],[Delivery Region Index]],Regions_Table[#All],3,0)</f>
        <v>Tweed Heads</v>
      </c>
      <c r="J1838">
        <v>22</v>
      </c>
      <c r="K1838">
        <v>3</v>
      </c>
      <c r="L1838" t="str">
        <f>VLOOKUP(Sales_Data17[[#This Row],[Product Description Index]],Products_Data[#All],2,0)</f>
        <v>Sunglasses</v>
      </c>
      <c r="M1838">
        <v>1</v>
      </c>
      <c r="N1838" s="9">
        <v>114.64444444444445</v>
      </c>
      <c r="O1838" s="9">
        <f>Sales_Data17[[#This Row],[Order Quantity]]*Sales_Data17[[#This Row],[Unit Price]]</f>
        <v>114.64444444444445</v>
      </c>
      <c r="P1838" s="9">
        <v>85.98333333333332</v>
      </c>
      <c r="Q1838" s="9">
        <f>Sales_Data17[[#This Row],[Line Total]]-(Sales_Data17[[#This Row],[Total Unit Cost]]*Sales_Data17[[#This Row],[Order Quantity]])</f>
        <v>28.661111111111126</v>
      </c>
      <c r="R1838" s="1" t="str">
        <f>TEXT(Sales_Data17[[#This Row],[OrderDate]],"MMM")</f>
        <v>Feb</v>
      </c>
      <c r="S1838" s="1" t="str">
        <f t="shared" si="28"/>
        <v>2013</v>
      </c>
    </row>
    <row r="1839" spans="1:19">
      <c r="A1839" t="s">
        <v>1862</v>
      </c>
      <c r="B1839" s="2">
        <v>41317</v>
      </c>
      <c r="C1839" s="2" t="str">
        <f>VLOOKUP(Sales_Data17[[#This Row],[Customer Name Index]],Customer_Data[#All],2,0)</f>
        <v>3LAB, Ltd</v>
      </c>
      <c r="D1839">
        <v>16</v>
      </c>
      <c r="E1839" t="s">
        <v>4</v>
      </c>
      <c r="F1839" t="s">
        <v>8168</v>
      </c>
      <c r="G1839" t="s">
        <v>8025</v>
      </c>
      <c r="H1839" t="str">
        <f>VLOOKUP(Sales_Data17[[#This Row],[Delivery Region Index]],Regions_Table[#All],2,0)</f>
        <v>Queensland</v>
      </c>
      <c r="I1839" t="str">
        <f>VLOOKUP(Sales_Data17[[#This Row],[Delivery Region Index]],Regions_Table[#All],3,0)</f>
        <v>Townsville</v>
      </c>
      <c r="J1839">
        <v>45</v>
      </c>
      <c r="K1839">
        <v>7</v>
      </c>
      <c r="L1839" t="str">
        <f>VLOOKUP(Sales_Data17[[#This Row],[Product Description Index]],Products_Data[#All],2,0)</f>
        <v>Dress Shirts</v>
      </c>
      <c r="M1839">
        <v>4</v>
      </c>
      <c r="N1839" s="9">
        <v>130.27777777777777</v>
      </c>
      <c r="O1839" s="9">
        <f>Sales_Data17[[#This Row],[Order Quantity]]*Sales_Data17[[#This Row],[Unit Price]]</f>
        <v>521.11111111111109</v>
      </c>
      <c r="P1839" s="9">
        <v>71.652777777777771</v>
      </c>
      <c r="Q1839" s="9">
        <f>Sales_Data17[[#This Row],[Line Total]]-(Sales_Data17[[#This Row],[Total Unit Cost]]*Sales_Data17[[#This Row],[Order Quantity]])</f>
        <v>234.5</v>
      </c>
      <c r="R1839" s="1" t="str">
        <f>TEXT(Sales_Data17[[#This Row],[OrderDate]],"MMM")</f>
        <v>Feb</v>
      </c>
      <c r="S1839" s="1" t="str">
        <f t="shared" si="28"/>
        <v>2013</v>
      </c>
    </row>
    <row r="1840" spans="1:19">
      <c r="A1840" t="s">
        <v>1863</v>
      </c>
      <c r="B1840" s="2">
        <v>41317</v>
      </c>
      <c r="C1840" s="2" t="str">
        <f>VLOOKUP(Sales_Data17[[#This Row],[Customer Name Index]],Customer_Data[#All],2,0)</f>
        <v>Pacific Ltd</v>
      </c>
      <c r="D1840">
        <v>20</v>
      </c>
      <c r="E1840" t="s">
        <v>4</v>
      </c>
      <c r="F1840" t="s">
        <v>8168</v>
      </c>
      <c r="G1840" t="s">
        <v>8028</v>
      </c>
      <c r="H1840" t="str">
        <f>VLOOKUP(Sales_Data17[[#This Row],[Delivery Region Index]],Regions_Table[#All],2,0)</f>
        <v>Victoria</v>
      </c>
      <c r="I1840" t="str">
        <f>VLOOKUP(Sales_Data17[[#This Row],[Delivery Region Index]],Regions_Table[#All],3,0)</f>
        <v>Wangaratta</v>
      </c>
      <c r="J1840">
        <v>56</v>
      </c>
      <c r="K1840">
        <v>8</v>
      </c>
      <c r="L1840" t="str">
        <f>VLOOKUP(Sales_Data17[[#This Row],[Product Description Index]],Products_Data[#All],2,0)</f>
        <v>Shoes</v>
      </c>
      <c r="M1840">
        <v>5</v>
      </c>
      <c r="N1840" s="9">
        <v>223.33333333333334</v>
      </c>
      <c r="O1840" s="9">
        <f>Sales_Data17[[#This Row],[Order Quantity]]*Sales_Data17[[#This Row],[Unit Price]]</f>
        <v>1116.6666666666667</v>
      </c>
      <c r="P1840" s="9">
        <v>102.73333333333333</v>
      </c>
      <c r="Q1840" s="9">
        <f>Sales_Data17[[#This Row],[Line Total]]-(Sales_Data17[[#This Row],[Total Unit Cost]]*Sales_Data17[[#This Row],[Order Quantity]])</f>
        <v>603.00000000000011</v>
      </c>
      <c r="R1840" s="1" t="str">
        <f>TEXT(Sales_Data17[[#This Row],[OrderDate]],"MMM")</f>
        <v>Feb</v>
      </c>
      <c r="S1840" s="1" t="str">
        <f t="shared" si="28"/>
        <v>2013</v>
      </c>
    </row>
    <row r="1841" spans="1:19">
      <c r="A1841" t="s">
        <v>1864</v>
      </c>
      <c r="B1841" s="2">
        <v>41318</v>
      </c>
      <c r="C1841" s="2" t="str">
        <f>VLOOKUP(Sales_Data17[[#This Row],[Customer Name Index]],Customer_Data[#All],2,0)</f>
        <v>Ole Group</v>
      </c>
      <c r="D1841">
        <v>13</v>
      </c>
      <c r="E1841" t="s">
        <v>4</v>
      </c>
      <c r="F1841" t="s">
        <v>8168</v>
      </c>
      <c r="G1841" t="s">
        <v>8026</v>
      </c>
      <c r="H1841" t="str">
        <f>VLOOKUP(Sales_Data17[[#This Row],[Delivery Region Index]],Regions_Table[#All],2,0)</f>
        <v>Queensland</v>
      </c>
      <c r="I1841" t="str">
        <f>VLOOKUP(Sales_Data17[[#This Row],[Delivery Region Index]],Regions_Table[#All],3,0)</f>
        <v>Mount Isa</v>
      </c>
      <c r="J1841">
        <v>38</v>
      </c>
      <c r="K1841">
        <v>6</v>
      </c>
      <c r="L1841" t="str">
        <f>VLOOKUP(Sales_Data17[[#This Row],[Product Description Index]],Products_Data[#All],2,0)</f>
        <v>Socks</v>
      </c>
      <c r="M1841">
        <v>2</v>
      </c>
      <c r="N1841" s="9">
        <v>586.62222222222226</v>
      </c>
      <c r="O1841" s="9">
        <f>Sales_Data17[[#This Row],[Order Quantity]]*Sales_Data17[[#This Row],[Unit Price]]</f>
        <v>1173.2444444444445</v>
      </c>
      <c r="P1841" s="9">
        <v>457.5653333333334</v>
      </c>
      <c r="Q1841" s="9">
        <f>Sales_Data17[[#This Row],[Line Total]]-(Sales_Data17[[#This Row],[Total Unit Cost]]*Sales_Data17[[#This Row],[Order Quantity]])</f>
        <v>258.11377777777773</v>
      </c>
      <c r="R1841" s="1" t="str">
        <f>TEXT(Sales_Data17[[#This Row],[OrderDate]],"MMM")</f>
        <v>Feb</v>
      </c>
      <c r="S1841" s="1" t="str">
        <f t="shared" si="28"/>
        <v>2013</v>
      </c>
    </row>
    <row r="1842" spans="1:19">
      <c r="A1842" t="s">
        <v>1865</v>
      </c>
      <c r="B1842" s="2">
        <v>41318</v>
      </c>
      <c r="C1842" s="2" t="str">
        <f>VLOOKUP(Sales_Data17[[#This Row],[Customer Name Index]],Customer_Data[#All],2,0)</f>
        <v>21st Ltd</v>
      </c>
      <c r="D1842">
        <v>10</v>
      </c>
      <c r="E1842" t="s">
        <v>2</v>
      </c>
      <c r="F1842" t="s">
        <v>8168</v>
      </c>
      <c r="G1842" t="s">
        <v>8026</v>
      </c>
      <c r="H1842" t="str">
        <f>VLOOKUP(Sales_Data17[[#This Row],[Delivery Region Index]],Regions_Table[#All],2,0)</f>
        <v>Queensland</v>
      </c>
      <c r="I1842" t="str">
        <f>VLOOKUP(Sales_Data17[[#This Row],[Delivery Region Index]],Regions_Table[#All],3,0)</f>
        <v>Cairns</v>
      </c>
      <c r="J1842">
        <v>28</v>
      </c>
      <c r="K1842">
        <v>4</v>
      </c>
      <c r="L1842" t="str">
        <f>VLOOKUP(Sales_Data17[[#This Row],[Product Description Index]],Products_Data[#All],2,0)</f>
        <v>Jeans</v>
      </c>
      <c r="M1842">
        <v>5</v>
      </c>
      <c r="N1842" s="9">
        <v>115.38888888888889</v>
      </c>
      <c r="O1842" s="9">
        <f>Sales_Data17[[#This Row],[Order Quantity]]*Sales_Data17[[#This Row],[Unit Price]]</f>
        <v>576.94444444444446</v>
      </c>
      <c r="P1842" s="9">
        <v>64.617777777777789</v>
      </c>
      <c r="Q1842" s="9">
        <f>Sales_Data17[[#This Row],[Line Total]]-(Sales_Data17[[#This Row],[Total Unit Cost]]*Sales_Data17[[#This Row],[Order Quantity]])</f>
        <v>253.8555555555555</v>
      </c>
      <c r="R1842" s="1" t="str">
        <f>TEXT(Sales_Data17[[#This Row],[OrderDate]],"MMM")</f>
        <v>Feb</v>
      </c>
      <c r="S1842" s="1" t="str">
        <f t="shared" si="28"/>
        <v>2013</v>
      </c>
    </row>
    <row r="1843" spans="1:19">
      <c r="A1843" t="s">
        <v>1866</v>
      </c>
      <c r="B1843" s="2">
        <v>41319</v>
      </c>
      <c r="C1843" s="2" t="str">
        <f>VLOOKUP(Sales_Data17[[#This Row],[Customer Name Index]],Customer_Data[#All],2,0)</f>
        <v>PEDIFIX, Corp</v>
      </c>
      <c r="D1843">
        <v>6</v>
      </c>
      <c r="E1843" t="s">
        <v>3</v>
      </c>
      <c r="F1843" t="s">
        <v>8168</v>
      </c>
      <c r="G1843" t="s">
        <v>8027</v>
      </c>
      <c r="H1843" t="str">
        <f>VLOOKUP(Sales_Data17[[#This Row],[Delivery Region Index]],Regions_Table[#All],2,0)</f>
        <v>New South Wales</v>
      </c>
      <c r="I1843" t="str">
        <f>VLOOKUP(Sales_Data17[[#This Row],[Delivery Region Index]],Regions_Table[#All],3,0)</f>
        <v>Newcastle</v>
      </c>
      <c r="J1843">
        <v>16</v>
      </c>
      <c r="K1843">
        <v>3</v>
      </c>
      <c r="L1843" t="str">
        <f>VLOOKUP(Sales_Data17[[#This Row],[Product Description Index]],Products_Data[#All],2,0)</f>
        <v>Sunglasses</v>
      </c>
      <c r="M1843">
        <v>2</v>
      </c>
      <c r="N1843" s="9">
        <v>317.87777777777779</v>
      </c>
      <c r="O1843" s="9">
        <f>Sales_Data17[[#This Row],[Order Quantity]]*Sales_Data17[[#This Row],[Unit Price]]</f>
        <v>635.75555555555559</v>
      </c>
      <c r="P1843" s="9">
        <v>165.29644444444446</v>
      </c>
      <c r="Q1843" s="9">
        <f>Sales_Data17[[#This Row],[Line Total]]-(Sales_Data17[[#This Row],[Total Unit Cost]]*Sales_Data17[[#This Row],[Order Quantity]])</f>
        <v>305.16266666666667</v>
      </c>
      <c r="R1843" s="1" t="str">
        <f>TEXT(Sales_Data17[[#This Row],[OrderDate]],"MMM")</f>
        <v>Feb</v>
      </c>
      <c r="S1843" s="1" t="str">
        <f t="shared" si="28"/>
        <v>2013</v>
      </c>
    </row>
    <row r="1844" spans="1:19">
      <c r="A1844" t="s">
        <v>1867</v>
      </c>
      <c r="B1844" s="2">
        <v>41319</v>
      </c>
      <c r="C1844" s="2" t="str">
        <f>VLOOKUP(Sales_Data17[[#This Row],[Customer Name Index]],Customer_Data[#All],2,0)</f>
        <v>Procter Corp</v>
      </c>
      <c r="D1844">
        <v>5</v>
      </c>
      <c r="E1844" t="s">
        <v>4</v>
      </c>
      <c r="F1844" t="s">
        <v>8168</v>
      </c>
      <c r="G1844" t="s">
        <v>8027</v>
      </c>
      <c r="H1844" t="str">
        <f>VLOOKUP(Sales_Data17[[#This Row],[Delivery Region Index]],Regions_Table[#All],2,0)</f>
        <v>New South Wales</v>
      </c>
      <c r="I1844" t="str">
        <f>VLOOKUP(Sales_Data17[[#This Row],[Delivery Region Index]],Regions_Table[#All],3,0)</f>
        <v>Lismore</v>
      </c>
      <c r="J1844">
        <v>14</v>
      </c>
      <c r="K1844">
        <v>2</v>
      </c>
      <c r="L1844" t="str">
        <f>VLOOKUP(Sales_Data17[[#This Row],[Product Description Index]],Products_Data[#All],2,0)</f>
        <v>Pants</v>
      </c>
      <c r="M1844">
        <v>1</v>
      </c>
      <c r="N1844" s="9">
        <v>108.6888888888889</v>
      </c>
      <c r="O1844" s="9">
        <f>Sales_Data17[[#This Row],[Order Quantity]]*Sales_Data17[[#This Row],[Unit Price]]</f>
        <v>108.6888888888889</v>
      </c>
      <c r="P1844" s="9">
        <v>69.560888888888883</v>
      </c>
      <c r="Q1844" s="9">
        <f>Sales_Data17[[#This Row],[Line Total]]-(Sales_Data17[[#This Row],[Total Unit Cost]]*Sales_Data17[[#This Row],[Order Quantity]])</f>
        <v>39.128000000000014</v>
      </c>
      <c r="R1844" s="1" t="str">
        <f>TEXT(Sales_Data17[[#This Row],[OrderDate]],"MMM")</f>
        <v>Feb</v>
      </c>
      <c r="S1844" s="1" t="str">
        <f t="shared" si="28"/>
        <v>2013</v>
      </c>
    </row>
    <row r="1845" spans="1:19">
      <c r="A1845" t="s">
        <v>1868</v>
      </c>
      <c r="B1845" s="2">
        <v>41319</v>
      </c>
      <c r="C1845" s="2" t="str">
        <f>VLOOKUP(Sales_Data17[[#This Row],[Customer Name Index]],Customer_Data[#All],2,0)</f>
        <v>Rochester Ltd</v>
      </c>
      <c r="D1845">
        <v>15</v>
      </c>
      <c r="E1845" t="s">
        <v>2</v>
      </c>
      <c r="F1845" t="s">
        <v>8168</v>
      </c>
      <c r="G1845" t="s">
        <v>8025</v>
      </c>
      <c r="H1845" t="str">
        <f>VLOOKUP(Sales_Data17[[#This Row],[Delivery Region Index]],Regions_Table[#All],2,0)</f>
        <v>Queensland</v>
      </c>
      <c r="I1845" t="str">
        <f>VLOOKUP(Sales_Data17[[#This Row],[Delivery Region Index]],Regions_Table[#All],3,0)</f>
        <v>Thuringowa</v>
      </c>
      <c r="J1845">
        <v>43</v>
      </c>
      <c r="K1845">
        <v>6</v>
      </c>
      <c r="L1845" t="str">
        <f>VLOOKUP(Sales_Data17[[#This Row],[Product Description Index]],Products_Data[#All],2,0)</f>
        <v>Socks</v>
      </c>
      <c r="M1845">
        <v>4</v>
      </c>
      <c r="N1845" s="9">
        <v>413.16666666666669</v>
      </c>
      <c r="O1845" s="9">
        <f>Sales_Data17[[#This Row],[Order Quantity]]*Sales_Data17[[#This Row],[Unit Price]]</f>
        <v>1652.6666666666667</v>
      </c>
      <c r="P1845" s="9">
        <v>218.97833333333335</v>
      </c>
      <c r="Q1845" s="9">
        <f>Sales_Data17[[#This Row],[Line Total]]-(Sales_Data17[[#This Row],[Total Unit Cost]]*Sales_Data17[[#This Row],[Order Quantity]])</f>
        <v>776.75333333333333</v>
      </c>
      <c r="R1845" s="1" t="str">
        <f>TEXT(Sales_Data17[[#This Row],[OrderDate]],"MMM")</f>
        <v>Feb</v>
      </c>
      <c r="S1845" s="1" t="str">
        <f t="shared" si="28"/>
        <v>2013</v>
      </c>
    </row>
    <row r="1846" spans="1:19">
      <c r="A1846" t="s">
        <v>1869</v>
      </c>
      <c r="B1846" s="2">
        <v>41320</v>
      </c>
      <c r="C1846" s="2" t="str">
        <f>VLOOKUP(Sales_Data17[[#This Row],[Customer Name Index]],Customer_Data[#All],2,0)</f>
        <v>Rochester Ltd</v>
      </c>
      <c r="D1846">
        <v>15</v>
      </c>
      <c r="E1846" t="s">
        <v>3</v>
      </c>
      <c r="F1846" t="s">
        <v>8168</v>
      </c>
      <c r="G1846" t="s">
        <v>8025</v>
      </c>
      <c r="H1846" t="str">
        <f>VLOOKUP(Sales_Data17[[#This Row],[Delivery Region Index]],Regions_Table[#All],2,0)</f>
        <v>Queensland</v>
      </c>
      <c r="I1846" t="str">
        <f>VLOOKUP(Sales_Data17[[#This Row],[Delivery Region Index]],Regions_Table[#All],3,0)</f>
        <v>Toowoomba</v>
      </c>
      <c r="J1846">
        <v>44</v>
      </c>
      <c r="K1846">
        <v>6</v>
      </c>
      <c r="L1846" t="str">
        <f>VLOOKUP(Sales_Data17[[#This Row],[Product Description Index]],Products_Data[#All],2,0)</f>
        <v>Socks</v>
      </c>
      <c r="M1846">
        <v>2</v>
      </c>
      <c r="N1846" s="9">
        <v>608.95555555555563</v>
      </c>
      <c r="O1846" s="9">
        <f>Sales_Data17[[#This Row],[Order Quantity]]*Sales_Data17[[#This Row],[Unit Price]]</f>
        <v>1217.9111111111113</v>
      </c>
      <c r="P1846" s="9">
        <v>334.9255555555556</v>
      </c>
      <c r="Q1846" s="9">
        <f>Sales_Data17[[#This Row],[Line Total]]-(Sales_Data17[[#This Row],[Total Unit Cost]]*Sales_Data17[[#This Row],[Order Quantity]])</f>
        <v>548.06000000000006</v>
      </c>
      <c r="R1846" s="1" t="str">
        <f>TEXT(Sales_Data17[[#This Row],[OrderDate]],"MMM")</f>
        <v>Feb</v>
      </c>
      <c r="S1846" s="1" t="str">
        <f t="shared" si="28"/>
        <v>2013</v>
      </c>
    </row>
    <row r="1847" spans="1:19">
      <c r="A1847" t="s">
        <v>1870</v>
      </c>
      <c r="B1847" s="2">
        <v>41320</v>
      </c>
      <c r="C1847" s="2" t="str">
        <f>VLOOKUP(Sales_Data17[[#This Row],[Customer Name Index]],Customer_Data[#All],2,0)</f>
        <v>ETUDE Ltd</v>
      </c>
      <c r="D1847">
        <v>4</v>
      </c>
      <c r="E1847" t="s">
        <v>2</v>
      </c>
      <c r="F1847" t="s">
        <v>8168</v>
      </c>
      <c r="G1847" t="s">
        <v>8027</v>
      </c>
      <c r="H1847" t="str">
        <f>VLOOKUP(Sales_Data17[[#This Row],[Delivery Region Index]],Regions_Table[#All],2,0)</f>
        <v>New South Wales</v>
      </c>
      <c r="I1847" t="str">
        <f>VLOOKUP(Sales_Data17[[#This Row],[Delivery Region Index]],Regions_Table[#All],3,0)</f>
        <v>Goulburn</v>
      </c>
      <c r="J1847">
        <v>10</v>
      </c>
      <c r="K1847">
        <v>2</v>
      </c>
      <c r="L1847" t="str">
        <f>VLOOKUP(Sales_Data17[[#This Row],[Product Description Index]],Products_Data[#All],2,0)</f>
        <v>Pants</v>
      </c>
      <c r="M1847">
        <v>1</v>
      </c>
      <c r="N1847" s="9">
        <v>88.588888888888903</v>
      </c>
      <c r="O1847" s="9">
        <f>Sales_Data17[[#This Row],[Order Quantity]]*Sales_Data17[[#This Row],[Unit Price]]</f>
        <v>88.588888888888903</v>
      </c>
      <c r="P1847" s="9">
        <v>57.582777777777792</v>
      </c>
      <c r="Q1847" s="9">
        <f>Sales_Data17[[#This Row],[Line Total]]-(Sales_Data17[[#This Row],[Total Unit Cost]]*Sales_Data17[[#This Row],[Order Quantity]])</f>
        <v>31.00611111111111</v>
      </c>
      <c r="R1847" s="1" t="str">
        <f>TEXT(Sales_Data17[[#This Row],[OrderDate]],"MMM")</f>
        <v>Feb</v>
      </c>
      <c r="S1847" s="1" t="str">
        <f t="shared" si="28"/>
        <v>2013</v>
      </c>
    </row>
    <row r="1848" spans="1:19">
      <c r="A1848" t="s">
        <v>1871</v>
      </c>
      <c r="B1848" s="2">
        <v>41321</v>
      </c>
      <c r="C1848" s="2" t="str">
        <f>VLOOKUP(Sales_Data17[[#This Row],[Customer Name Index]],Customer_Data[#All],2,0)</f>
        <v>Rochester Ltd</v>
      </c>
      <c r="D1848">
        <v>15</v>
      </c>
      <c r="E1848" t="s">
        <v>2</v>
      </c>
      <c r="F1848" t="s">
        <v>8168</v>
      </c>
      <c r="G1848" t="s">
        <v>8025</v>
      </c>
      <c r="H1848" t="str">
        <f>VLOOKUP(Sales_Data17[[#This Row],[Delivery Region Index]],Regions_Table[#All],2,0)</f>
        <v>Queensland</v>
      </c>
      <c r="I1848" t="str">
        <f>VLOOKUP(Sales_Data17[[#This Row],[Delivery Region Index]],Regions_Table[#All],3,0)</f>
        <v>Rockhampton</v>
      </c>
      <c r="J1848">
        <v>41</v>
      </c>
      <c r="K1848">
        <v>6</v>
      </c>
      <c r="L1848" t="str">
        <f>VLOOKUP(Sales_Data17[[#This Row],[Product Description Index]],Products_Data[#All],2,0)</f>
        <v>Socks</v>
      </c>
      <c r="M1848">
        <v>5</v>
      </c>
      <c r="N1848" s="9">
        <v>27.544444444444444</v>
      </c>
      <c r="O1848" s="9">
        <f>Sales_Data17[[#This Row],[Order Quantity]]*Sales_Data17[[#This Row],[Unit Price]]</f>
        <v>137.72222222222223</v>
      </c>
      <c r="P1848" s="9">
        <v>13.772222222222222</v>
      </c>
      <c r="Q1848" s="9">
        <f>Sales_Data17[[#This Row],[Line Total]]-(Sales_Data17[[#This Row],[Total Unit Cost]]*Sales_Data17[[#This Row],[Order Quantity]])</f>
        <v>68.861111111111114</v>
      </c>
      <c r="R1848" s="1" t="str">
        <f>TEXT(Sales_Data17[[#This Row],[OrderDate]],"MMM")</f>
        <v>Feb</v>
      </c>
      <c r="S1848" s="1" t="str">
        <f t="shared" si="28"/>
        <v>2013</v>
      </c>
    </row>
    <row r="1849" spans="1:19">
      <c r="A1849" t="s">
        <v>1872</v>
      </c>
      <c r="B1849" s="2">
        <v>41321</v>
      </c>
      <c r="C1849" s="2" t="str">
        <f>VLOOKUP(Sales_Data17[[#This Row],[Customer Name Index]],Customer_Data[#All],2,0)</f>
        <v>Elorac, Corp</v>
      </c>
      <c r="D1849">
        <v>3</v>
      </c>
      <c r="E1849" t="s">
        <v>4</v>
      </c>
      <c r="F1849" t="s">
        <v>8168</v>
      </c>
      <c r="G1849" t="s">
        <v>8027</v>
      </c>
      <c r="H1849" t="str">
        <f>VLOOKUP(Sales_Data17[[#This Row],[Delivery Region Index]],Regions_Table[#All],2,0)</f>
        <v>New South Wales</v>
      </c>
      <c r="I1849" t="str">
        <f>VLOOKUP(Sales_Data17[[#This Row],[Delivery Region Index]],Regions_Table[#All],3,0)</f>
        <v>Gosford</v>
      </c>
      <c r="J1849">
        <v>9</v>
      </c>
      <c r="K1849">
        <v>2</v>
      </c>
      <c r="L1849" t="str">
        <f>VLOOKUP(Sales_Data17[[#This Row],[Product Description Index]],Products_Data[#All],2,0)</f>
        <v>Pants</v>
      </c>
      <c r="M1849">
        <v>5</v>
      </c>
      <c r="N1849" s="9">
        <v>129.53333333333333</v>
      </c>
      <c r="O1849" s="9">
        <f>Sales_Data17[[#This Row],[Order Quantity]]*Sales_Data17[[#This Row],[Unit Price]]</f>
        <v>647.66666666666663</v>
      </c>
      <c r="P1849" s="9">
        <v>99.740666666666655</v>
      </c>
      <c r="Q1849" s="9">
        <f>Sales_Data17[[#This Row],[Line Total]]-(Sales_Data17[[#This Row],[Total Unit Cost]]*Sales_Data17[[#This Row],[Order Quantity]])</f>
        <v>148.96333333333337</v>
      </c>
      <c r="R1849" s="1" t="str">
        <f>TEXT(Sales_Data17[[#This Row],[OrderDate]],"MMM")</f>
        <v>Feb</v>
      </c>
      <c r="S1849" s="1" t="str">
        <f t="shared" si="28"/>
        <v>2013</v>
      </c>
    </row>
    <row r="1850" spans="1:19">
      <c r="A1850" t="s">
        <v>1873</v>
      </c>
      <c r="B1850" s="2">
        <v>41321</v>
      </c>
      <c r="C1850" s="2" t="str">
        <f>VLOOKUP(Sales_Data17[[#This Row],[Customer Name Index]],Customer_Data[#All],2,0)</f>
        <v>PEDIFIX, Corp</v>
      </c>
      <c r="D1850">
        <v>6</v>
      </c>
      <c r="E1850" t="s">
        <v>2</v>
      </c>
      <c r="F1850" t="s">
        <v>8168</v>
      </c>
      <c r="G1850" t="s">
        <v>8027</v>
      </c>
      <c r="H1850" t="str">
        <f>VLOOKUP(Sales_Data17[[#This Row],[Delivery Region Index]],Regions_Table[#All],2,0)</f>
        <v>New South Wales</v>
      </c>
      <c r="I1850" t="str">
        <f>VLOOKUP(Sales_Data17[[#This Row],[Delivery Region Index]],Regions_Table[#All],3,0)</f>
        <v>Newcastle</v>
      </c>
      <c r="J1850">
        <v>16</v>
      </c>
      <c r="K1850">
        <v>3</v>
      </c>
      <c r="L1850" t="str">
        <f>VLOOKUP(Sales_Data17[[#This Row],[Product Description Index]],Products_Data[#All],2,0)</f>
        <v>Sunglasses</v>
      </c>
      <c r="M1850">
        <v>2</v>
      </c>
      <c r="N1850" s="9">
        <v>713.92222222222222</v>
      </c>
      <c r="O1850" s="9">
        <f>Sales_Data17[[#This Row],[Order Quantity]]*Sales_Data17[[#This Row],[Unit Price]]</f>
        <v>1427.8444444444444</v>
      </c>
      <c r="P1850" s="9">
        <v>356.96111111111111</v>
      </c>
      <c r="Q1850" s="9">
        <f>Sales_Data17[[#This Row],[Line Total]]-(Sales_Data17[[#This Row],[Total Unit Cost]]*Sales_Data17[[#This Row],[Order Quantity]])</f>
        <v>713.92222222222222</v>
      </c>
      <c r="R1850" s="1" t="str">
        <f>TEXT(Sales_Data17[[#This Row],[OrderDate]],"MMM")</f>
        <v>Feb</v>
      </c>
      <c r="S1850" s="1" t="str">
        <f t="shared" si="28"/>
        <v>2013</v>
      </c>
    </row>
    <row r="1851" spans="1:19">
      <c r="A1851" t="s">
        <v>1874</v>
      </c>
      <c r="B1851" s="2">
        <v>41321</v>
      </c>
      <c r="C1851" s="2" t="str">
        <f>VLOOKUP(Sales_Data17[[#This Row],[Customer Name Index]],Customer_Data[#All],2,0)</f>
        <v>21st Ltd</v>
      </c>
      <c r="D1851">
        <v>10</v>
      </c>
      <c r="E1851" t="s">
        <v>2</v>
      </c>
      <c r="F1851" t="s">
        <v>8168</v>
      </c>
      <c r="G1851" t="s">
        <v>8026</v>
      </c>
      <c r="H1851" t="str">
        <f>VLOOKUP(Sales_Data17[[#This Row],[Delivery Region Index]],Regions_Table[#All],2,0)</f>
        <v>Queensland</v>
      </c>
      <c r="I1851" t="str">
        <f>VLOOKUP(Sales_Data17[[#This Row],[Delivery Region Index]],Regions_Table[#All],3,0)</f>
        <v>Cairns</v>
      </c>
      <c r="J1851">
        <v>28</v>
      </c>
      <c r="K1851">
        <v>4</v>
      </c>
      <c r="L1851" t="str">
        <f>VLOOKUP(Sales_Data17[[#This Row],[Product Description Index]],Products_Data[#All],2,0)</f>
        <v>Jeans</v>
      </c>
      <c r="M1851">
        <v>3</v>
      </c>
      <c r="N1851" s="9">
        <v>143.67777777777781</v>
      </c>
      <c r="O1851" s="9">
        <f>Sales_Data17[[#This Row],[Order Quantity]]*Sales_Data17[[#This Row],[Unit Price]]</f>
        <v>431.03333333333342</v>
      </c>
      <c r="P1851" s="9">
        <v>106.32155555555556</v>
      </c>
      <c r="Q1851" s="9">
        <f>Sales_Data17[[#This Row],[Line Total]]-(Sales_Data17[[#This Row],[Total Unit Cost]]*Sales_Data17[[#This Row],[Order Quantity]])</f>
        <v>112.06866666666673</v>
      </c>
      <c r="R1851" s="1" t="str">
        <f>TEXT(Sales_Data17[[#This Row],[OrderDate]],"MMM")</f>
        <v>Feb</v>
      </c>
      <c r="S1851" s="1" t="str">
        <f t="shared" si="28"/>
        <v>2013</v>
      </c>
    </row>
    <row r="1852" spans="1:19">
      <c r="A1852" t="s">
        <v>1875</v>
      </c>
      <c r="B1852" s="2">
        <v>41321</v>
      </c>
      <c r="C1852" s="2" t="str">
        <f>VLOOKUP(Sales_Data17[[#This Row],[Customer Name Index]],Customer_Data[#All],2,0)</f>
        <v>New Ltd</v>
      </c>
      <c r="D1852">
        <v>7</v>
      </c>
      <c r="E1852" t="s">
        <v>4</v>
      </c>
      <c r="F1852" t="s">
        <v>8168</v>
      </c>
      <c r="G1852" t="s">
        <v>8027</v>
      </c>
      <c r="H1852" t="str">
        <f>VLOOKUP(Sales_Data17[[#This Row],[Delivery Region Index]],Regions_Table[#All],2,0)</f>
        <v>New South Wales</v>
      </c>
      <c r="I1852" t="str">
        <f>VLOOKUP(Sales_Data17[[#This Row],[Delivery Region Index]],Regions_Table[#All],3,0)</f>
        <v>Orange</v>
      </c>
      <c r="J1852">
        <v>18</v>
      </c>
      <c r="K1852">
        <v>3</v>
      </c>
      <c r="L1852" t="str">
        <f>VLOOKUP(Sales_Data17[[#This Row],[Product Description Index]],Products_Data[#All],2,0)</f>
        <v>Sunglasses</v>
      </c>
      <c r="M1852">
        <v>5</v>
      </c>
      <c r="N1852" s="9">
        <v>688.61111111111109</v>
      </c>
      <c r="O1852" s="9">
        <f>Sales_Data17[[#This Row],[Order Quantity]]*Sales_Data17[[#This Row],[Unit Price]]</f>
        <v>3443.0555555555557</v>
      </c>
      <c r="P1852" s="9">
        <v>399.39444444444439</v>
      </c>
      <c r="Q1852" s="9">
        <f>Sales_Data17[[#This Row],[Line Total]]-(Sales_Data17[[#This Row],[Total Unit Cost]]*Sales_Data17[[#This Row],[Order Quantity]])</f>
        <v>1446.0833333333337</v>
      </c>
      <c r="R1852" s="1" t="str">
        <f>TEXT(Sales_Data17[[#This Row],[OrderDate]],"MMM")</f>
        <v>Feb</v>
      </c>
      <c r="S1852" s="1" t="str">
        <f t="shared" si="28"/>
        <v>2013</v>
      </c>
    </row>
    <row r="1853" spans="1:19">
      <c r="A1853" t="s">
        <v>1876</v>
      </c>
      <c r="B1853" s="2">
        <v>41321</v>
      </c>
      <c r="C1853" s="2" t="str">
        <f>VLOOKUP(Sales_Data17[[#This Row],[Customer Name Index]],Customer_Data[#All],2,0)</f>
        <v>Eminence Corp</v>
      </c>
      <c r="D1853">
        <v>18</v>
      </c>
      <c r="E1853" t="s">
        <v>4</v>
      </c>
      <c r="F1853" t="s">
        <v>8168</v>
      </c>
      <c r="G1853" t="s">
        <v>8025</v>
      </c>
      <c r="H1853" t="str">
        <f>VLOOKUP(Sales_Data17[[#This Row],[Delivery Region Index]],Regions_Table[#All],2,0)</f>
        <v>Victoria</v>
      </c>
      <c r="I1853" t="str">
        <f>VLOOKUP(Sales_Data17[[#This Row],[Delivery Region Index]],Regions_Table[#All],3,0)</f>
        <v>Latrobe City</v>
      </c>
      <c r="J1853">
        <v>52</v>
      </c>
      <c r="K1853">
        <v>8</v>
      </c>
      <c r="L1853" t="str">
        <f>VLOOKUP(Sales_Data17[[#This Row],[Product Description Index]],Products_Data[#All],2,0)</f>
        <v>Shoes</v>
      </c>
      <c r="M1853">
        <v>8</v>
      </c>
      <c r="N1853" s="9">
        <v>652.13333333333333</v>
      </c>
      <c r="O1853" s="9">
        <f>Sales_Data17[[#This Row],[Order Quantity]]*Sales_Data17[[#This Row],[Unit Price]]</f>
        <v>5217.0666666666666</v>
      </c>
      <c r="P1853" s="9">
        <v>384.75866666666661</v>
      </c>
      <c r="Q1853" s="9">
        <f>Sales_Data17[[#This Row],[Line Total]]-(Sales_Data17[[#This Row],[Total Unit Cost]]*Sales_Data17[[#This Row],[Order Quantity]])</f>
        <v>2138.9973333333337</v>
      </c>
      <c r="R1853" s="1" t="str">
        <f>TEXT(Sales_Data17[[#This Row],[OrderDate]],"MMM")</f>
        <v>Feb</v>
      </c>
      <c r="S1853" s="1" t="str">
        <f t="shared" si="28"/>
        <v>2013</v>
      </c>
    </row>
    <row r="1854" spans="1:19">
      <c r="A1854" t="s">
        <v>1877</v>
      </c>
      <c r="B1854" s="2">
        <v>41321</v>
      </c>
      <c r="C1854" s="2" t="str">
        <f>VLOOKUP(Sales_Data17[[#This Row],[Customer Name Index]],Customer_Data[#All],2,0)</f>
        <v xml:space="preserve">Linde </v>
      </c>
      <c r="D1854">
        <v>14</v>
      </c>
      <c r="E1854" t="s">
        <v>2</v>
      </c>
      <c r="F1854" t="s">
        <v>8168</v>
      </c>
      <c r="G1854" t="s">
        <v>8026</v>
      </c>
      <c r="H1854" t="str">
        <f>VLOOKUP(Sales_Data17[[#This Row],[Delivery Region Index]],Regions_Table[#All],2,0)</f>
        <v>Queensland</v>
      </c>
      <c r="I1854" t="str">
        <f>VLOOKUP(Sales_Data17[[#This Row],[Delivery Region Index]],Regions_Table[#All],3,0)</f>
        <v>Redcliffe</v>
      </c>
      <c r="J1854">
        <v>40</v>
      </c>
      <c r="K1854">
        <v>6</v>
      </c>
      <c r="L1854" t="str">
        <f>VLOOKUP(Sales_Data17[[#This Row],[Product Description Index]],Products_Data[#All],2,0)</f>
        <v>Socks</v>
      </c>
      <c r="M1854">
        <v>3</v>
      </c>
      <c r="N1854" s="9">
        <v>122.08888888888889</v>
      </c>
      <c r="O1854" s="9">
        <f>Sales_Data17[[#This Row],[Order Quantity]]*Sales_Data17[[#This Row],[Unit Price]]</f>
        <v>366.26666666666665</v>
      </c>
      <c r="P1854" s="9">
        <v>65.927999999999997</v>
      </c>
      <c r="Q1854" s="9">
        <f>Sales_Data17[[#This Row],[Line Total]]-(Sales_Data17[[#This Row],[Total Unit Cost]]*Sales_Data17[[#This Row],[Order Quantity]])</f>
        <v>168.48266666666666</v>
      </c>
      <c r="R1854" s="1" t="str">
        <f>TEXT(Sales_Data17[[#This Row],[OrderDate]],"MMM")</f>
        <v>Feb</v>
      </c>
      <c r="S1854" s="1" t="str">
        <f t="shared" si="28"/>
        <v>2013</v>
      </c>
    </row>
    <row r="1855" spans="1:19">
      <c r="A1855" t="s">
        <v>1878</v>
      </c>
      <c r="B1855" s="2">
        <v>41321</v>
      </c>
      <c r="C1855" s="2" t="str">
        <f>VLOOKUP(Sales_Data17[[#This Row],[Customer Name Index]],Customer_Data[#All],2,0)</f>
        <v xml:space="preserve">Linde </v>
      </c>
      <c r="D1855">
        <v>14</v>
      </c>
      <c r="E1855" t="s">
        <v>4</v>
      </c>
      <c r="F1855" t="s">
        <v>8168</v>
      </c>
      <c r="G1855" t="s">
        <v>8026</v>
      </c>
      <c r="H1855" t="str">
        <f>VLOOKUP(Sales_Data17[[#This Row],[Delivery Region Index]],Regions_Table[#All],2,0)</f>
        <v>Queensland</v>
      </c>
      <c r="I1855" t="str">
        <f>VLOOKUP(Sales_Data17[[#This Row],[Delivery Region Index]],Regions_Table[#All],3,0)</f>
        <v>Mount Isa</v>
      </c>
      <c r="J1855">
        <v>38</v>
      </c>
      <c r="K1855">
        <v>6</v>
      </c>
      <c r="L1855" t="str">
        <f>VLOOKUP(Sales_Data17[[#This Row],[Product Description Index]],Products_Data[#All],2,0)</f>
        <v>Socks</v>
      </c>
      <c r="M1855">
        <v>6</v>
      </c>
      <c r="N1855" s="9">
        <v>119.11111111111111</v>
      </c>
      <c r="O1855" s="9">
        <f>Sales_Data17[[#This Row],[Order Quantity]]*Sales_Data17[[#This Row],[Unit Price]]</f>
        <v>714.66666666666674</v>
      </c>
      <c r="P1855" s="9">
        <v>98.862222222222215</v>
      </c>
      <c r="Q1855" s="9">
        <f>Sales_Data17[[#This Row],[Line Total]]-(Sales_Data17[[#This Row],[Total Unit Cost]]*Sales_Data17[[#This Row],[Order Quantity]])</f>
        <v>121.49333333333345</v>
      </c>
      <c r="R1855" s="1" t="str">
        <f>TEXT(Sales_Data17[[#This Row],[OrderDate]],"MMM")</f>
        <v>Feb</v>
      </c>
      <c r="S1855" s="1" t="str">
        <f t="shared" si="28"/>
        <v>2013</v>
      </c>
    </row>
    <row r="1856" spans="1:19">
      <c r="A1856" t="s">
        <v>1879</v>
      </c>
      <c r="B1856" s="2">
        <v>41322</v>
      </c>
      <c r="C1856" s="2" t="str">
        <f>VLOOKUP(Sales_Data17[[#This Row],[Customer Name Index]],Customer_Data[#All],2,0)</f>
        <v>Eminence Corp</v>
      </c>
      <c r="D1856">
        <v>18</v>
      </c>
      <c r="E1856" t="s">
        <v>4</v>
      </c>
      <c r="F1856" t="s">
        <v>8168</v>
      </c>
      <c r="G1856" t="s">
        <v>8025</v>
      </c>
      <c r="H1856" t="str">
        <f>VLOOKUP(Sales_Data17[[#This Row],[Delivery Region Index]],Regions_Table[#All],2,0)</f>
        <v>Victoria</v>
      </c>
      <c r="I1856" t="str">
        <f>VLOOKUP(Sales_Data17[[#This Row],[Delivery Region Index]],Regions_Table[#All],3,0)</f>
        <v>Bendigo</v>
      </c>
      <c r="J1856">
        <v>50</v>
      </c>
      <c r="K1856">
        <v>7</v>
      </c>
      <c r="L1856" t="str">
        <f>VLOOKUP(Sales_Data17[[#This Row],[Product Description Index]],Products_Data[#All],2,0)</f>
        <v>Dress Shirts</v>
      </c>
      <c r="M1856">
        <v>6</v>
      </c>
      <c r="N1856" s="9">
        <v>725.83333333333337</v>
      </c>
      <c r="O1856" s="9">
        <f>Sales_Data17[[#This Row],[Order Quantity]]*Sales_Data17[[#This Row],[Unit Price]]</f>
        <v>4355</v>
      </c>
      <c r="P1856" s="9">
        <v>442.75833333333333</v>
      </c>
      <c r="Q1856" s="9">
        <f>Sales_Data17[[#This Row],[Line Total]]-(Sales_Data17[[#This Row],[Total Unit Cost]]*Sales_Data17[[#This Row],[Order Quantity]])</f>
        <v>1698.4499999999998</v>
      </c>
      <c r="R1856" s="1" t="str">
        <f>TEXT(Sales_Data17[[#This Row],[OrderDate]],"MMM")</f>
        <v>Feb</v>
      </c>
      <c r="S1856" s="1" t="str">
        <f t="shared" si="28"/>
        <v>2013</v>
      </c>
    </row>
    <row r="1857" spans="1:19">
      <c r="A1857" t="s">
        <v>1880</v>
      </c>
      <c r="B1857" s="2">
        <v>41322</v>
      </c>
      <c r="C1857" s="2" t="str">
        <f>VLOOKUP(Sales_Data17[[#This Row],[Customer Name Index]],Customer_Data[#All],2,0)</f>
        <v>New Ltd</v>
      </c>
      <c r="D1857">
        <v>7</v>
      </c>
      <c r="E1857" t="s">
        <v>4</v>
      </c>
      <c r="F1857" t="s">
        <v>8168</v>
      </c>
      <c r="G1857" t="s">
        <v>8027</v>
      </c>
      <c r="H1857" t="str">
        <f>VLOOKUP(Sales_Data17[[#This Row],[Delivery Region Index]],Regions_Table[#All],2,0)</f>
        <v>New South Wales</v>
      </c>
      <c r="I1857" t="str">
        <f>VLOOKUP(Sales_Data17[[#This Row],[Delivery Region Index]],Regions_Table[#All],3,0)</f>
        <v>Queanbeyan</v>
      </c>
      <c r="J1857">
        <v>20</v>
      </c>
      <c r="K1857">
        <v>3</v>
      </c>
      <c r="L1857" t="str">
        <f>VLOOKUP(Sales_Data17[[#This Row],[Product Description Index]],Products_Data[#All],2,0)</f>
        <v>Sunglasses</v>
      </c>
      <c r="M1857">
        <v>3</v>
      </c>
      <c r="N1857" s="9">
        <v>438.47777777777782</v>
      </c>
      <c r="O1857" s="9">
        <f>Sales_Data17[[#This Row],[Order Quantity]]*Sales_Data17[[#This Row],[Unit Price]]</f>
        <v>1315.4333333333334</v>
      </c>
      <c r="P1857" s="9">
        <v>263.0866666666667</v>
      </c>
      <c r="Q1857" s="9">
        <f>Sales_Data17[[#This Row],[Line Total]]-(Sales_Data17[[#This Row],[Total Unit Cost]]*Sales_Data17[[#This Row],[Order Quantity]])</f>
        <v>526.17333333333329</v>
      </c>
      <c r="R1857" s="1" t="str">
        <f>TEXT(Sales_Data17[[#This Row],[OrderDate]],"MMM")</f>
        <v>Feb</v>
      </c>
      <c r="S1857" s="1" t="str">
        <f t="shared" si="28"/>
        <v>2013</v>
      </c>
    </row>
    <row r="1858" spans="1:19">
      <c r="A1858" t="s">
        <v>1881</v>
      </c>
      <c r="B1858" s="2">
        <v>41322</v>
      </c>
      <c r="C1858" s="2" t="str">
        <f>VLOOKUP(Sales_Data17[[#This Row],[Customer Name Index]],Customer_Data[#All],2,0)</f>
        <v>New Ltd</v>
      </c>
      <c r="D1858">
        <v>7</v>
      </c>
      <c r="E1858" t="s">
        <v>4</v>
      </c>
      <c r="F1858" t="s">
        <v>8168</v>
      </c>
      <c r="G1858" t="s">
        <v>8027</v>
      </c>
      <c r="H1858" t="str">
        <f>VLOOKUP(Sales_Data17[[#This Row],[Delivery Region Index]],Regions_Table[#All],2,0)</f>
        <v>New South Wales</v>
      </c>
      <c r="I1858" t="str">
        <f>VLOOKUP(Sales_Data17[[#This Row],[Delivery Region Index]],Regions_Table[#All],3,0)</f>
        <v>Tamworth</v>
      </c>
      <c r="J1858">
        <v>21</v>
      </c>
      <c r="K1858">
        <v>3</v>
      </c>
      <c r="L1858" t="str">
        <f>VLOOKUP(Sales_Data17[[#This Row],[Product Description Index]],Products_Data[#All],2,0)</f>
        <v>Sunglasses</v>
      </c>
      <c r="M1858">
        <v>4</v>
      </c>
      <c r="N1858" s="9">
        <v>114.64444444444445</v>
      </c>
      <c r="O1858" s="9">
        <f>Sales_Data17[[#This Row],[Order Quantity]]*Sales_Data17[[#This Row],[Unit Price]]</f>
        <v>458.57777777777778</v>
      </c>
      <c r="P1858" s="9">
        <v>92.862000000000009</v>
      </c>
      <c r="Q1858" s="9">
        <f>Sales_Data17[[#This Row],[Line Total]]-(Sales_Data17[[#This Row],[Total Unit Cost]]*Sales_Data17[[#This Row],[Order Quantity]])</f>
        <v>87.129777777777747</v>
      </c>
      <c r="R1858" s="1" t="str">
        <f>TEXT(Sales_Data17[[#This Row],[OrderDate]],"MMM")</f>
        <v>Feb</v>
      </c>
      <c r="S1858" s="1" t="str">
        <f t="shared" ref="S1858:S1921" si="29">TEXT(B1858,"YYY")</f>
        <v>2013</v>
      </c>
    </row>
    <row r="1859" spans="1:19">
      <c r="A1859" t="s">
        <v>1882</v>
      </c>
      <c r="B1859" s="2">
        <v>41322</v>
      </c>
      <c r="C1859" s="2" t="str">
        <f>VLOOKUP(Sales_Data17[[#This Row],[Customer Name Index]],Customer_Data[#All],2,0)</f>
        <v>Eminence Corp</v>
      </c>
      <c r="D1859">
        <v>18</v>
      </c>
      <c r="E1859" t="s">
        <v>2</v>
      </c>
      <c r="F1859" t="s">
        <v>8168</v>
      </c>
      <c r="G1859" t="s">
        <v>8025</v>
      </c>
      <c r="H1859" t="str">
        <f>VLOOKUP(Sales_Data17[[#This Row],[Delivery Region Index]],Regions_Table[#All],2,0)</f>
        <v>Victoria</v>
      </c>
      <c r="I1859" t="str">
        <f>VLOOKUP(Sales_Data17[[#This Row],[Delivery Region Index]],Regions_Table[#All],3,0)</f>
        <v>Geelong</v>
      </c>
      <c r="J1859">
        <v>51</v>
      </c>
      <c r="K1859">
        <v>7</v>
      </c>
      <c r="L1859" t="str">
        <f>VLOOKUP(Sales_Data17[[#This Row],[Product Description Index]],Products_Data[#All],2,0)</f>
        <v>Dress Shirts</v>
      </c>
      <c r="M1859">
        <v>8</v>
      </c>
      <c r="N1859" s="9">
        <v>574.71111111111122</v>
      </c>
      <c r="O1859" s="9">
        <f>Sales_Data17[[#This Row],[Order Quantity]]*Sales_Data17[[#This Row],[Unit Price]]</f>
        <v>4597.6888888888898</v>
      </c>
      <c r="P1859" s="9">
        <v>362.06800000000004</v>
      </c>
      <c r="Q1859" s="9">
        <f>Sales_Data17[[#This Row],[Line Total]]-(Sales_Data17[[#This Row],[Total Unit Cost]]*Sales_Data17[[#This Row],[Order Quantity]])</f>
        <v>1701.1448888888895</v>
      </c>
      <c r="R1859" s="1" t="str">
        <f>TEXT(Sales_Data17[[#This Row],[OrderDate]],"MMM")</f>
        <v>Feb</v>
      </c>
      <c r="S1859" s="1" t="str">
        <f t="shared" si="29"/>
        <v>2013</v>
      </c>
    </row>
    <row r="1860" spans="1:19">
      <c r="A1860" t="s">
        <v>1883</v>
      </c>
      <c r="B1860" s="2">
        <v>41322</v>
      </c>
      <c r="C1860" s="2" t="str">
        <f>VLOOKUP(Sales_Data17[[#This Row],[Customer Name Index]],Customer_Data[#All],2,0)</f>
        <v>Pure Group</v>
      </c>
      <c r="D1860">
        <v>17</v>
      </c>
      <c r="E1860" t="s">
        <v>3</v>
      </c>
      <c r="F1860" t="s">
        <v>8168</v>
      </c>
      <c r="G1860" t="s">
        <v>8025</v>
      </c>
      <c r="H1860" t="str">
        <f>VLOOKUP(Sales_Data17[[#This Row],[Delivery Region Index]],Regions_Table[#All],2,0)</f>
        <v>Victoria</v>
      </c>
      <c r="I1860" t="str">
        <f>VLOOKUP(Sales_Data17[[#This Row],[Delivery Region Index]],Regions_Table[#All],3,0)</f>
        <v>Ballarat</v>
      </c>
      <c r="J1860">
        <v>49</v>
      </c>
      <c r="K1860">
        <v>7</v>
      </c>
      <c r="L1860" t="str">
        <f>VLOOKUP(Sales_Data17[[#This Row],[Product Description Index]],Products_Data[#All],2,0)</f>
        <v>Dress Shirts</v>
      </c>
      <c r="M1860">
        <v>5</v>
      </c>
      <c r="N1860" s="9">
        <v>279.16666666666669</v>
      </c>
      <c r="O1860" s="9">
        <f>Sales_Data17[[#This Row],[Order Quantity]]*Sales_Data17[[#This Row],[Unit Price]]</f>
        <v>1395.8333333333335</v>
      </c>
      <c r="P1860" s="9">
        <v>145.16666666666666</v>
      </c>
      <c r="Q1860" s="9">
        <f>Sales_Data17[[#This Row],[Line Total]]-(Sales_Data17[[#This Row],[Total Unit Cost]]*Sales_Data17[[#This Row],[Order Quantity]])</f>
        <v>670.00000000000023</v>
      </c>
      <c r="R1860" s="1" t="str">
        <f>TEXT(Sales_Data17[[#This Row],[OrderDate]],"MMM")</f>
        <v>Feb</v>
      </c>
      <c r="S1860" s="1" t="str">
        <f t="shared" si="29"/>
        <v>2013</v>
      </c>
    </row>
    <row r="1861" spans="1:19">
      <c r="A1861" t="s">
        <v>1884</v>
      </c>
      <c r="B1861" s="2">
        <v>41322</v>
      </c>
      <c r="C1861" s="2" t="str">
        <f>VLOOKUP(Sales_Data17[[#This Row],[Customer Name Index]],Customer_Data[#All],2,0)</f>
        <v>Pure Group</v>
      </c>
      <c r="D1861">
        <v>17</v>
      </c>
      <c r="E1861" t="s">
        <v>3</v>
      </c>
      <c r="F1861" t="s">
        <v>8168</v>
      </c>
      <c r="G1861" t="s">
        <v>8025</v>
      </c>
      <c r="H1861" t="str">
        <f>VLOOKUP(Sales_Data17[[#This Row],[Delivery Region Index]],Regions_Table[#All],2,0)</f>
        <v>Victoria</v>
      </c>
      <c r="I1861" t="str">
        <f>VLOOKUP(Sales_Data17[[#This Row],[Delivery Region Index]],Regions_Table[#All],3,0)</f>
        <v>Benalla</v>
      </c>
      <c r="J1861">
        <v>48</v>
      </c>
      <c r="K1861">
        <v>7</v>
      </c>
      <c r="L1861" t="str">
        <f>VLOOKUP(Sales_Data17[[#This Row],[Product Description Index]],Products_Data[#All],2,0)</f>
        <v>Dress Shirts</v>
      </c>
      <c r="M1861">
        <v>1</v>
      </c>
      <c r="N1861" s="9">
        <v>293.31111111111113</v>
      </c>
      <c r="O1861" s="9">
        <f>Sales_Data17[[#This Row],[Order Quantity]]*Sales_Data17[[#This Row],[Unit Price]]</f>
        <v>293.31111111111113</v>
      </c>
      <c r="P1861" s="9">
        <v>225.84955555555558</v>
      </c>
      <c r="Q1861" s="9">
        <f>Sales_Data17[[#This Row],[Line Total]]-(Sales_Data17[[#This Row],[Total Unit Cost]]*Sales_Data17[[#This Row],[Order Quantity]])</f>
        <v>67.461555555555549</v>
      </c>
      <c r="R1861" s="1" t="str">
        <f>TEXT(Sales_Data17[[#This Row],[OrderDate]],"MMM")</f>
        <v>Feb</v>
      </c>
      <c r="S1861" s="1" t="str">
        <f t="shared" si="29"/>
        <v>2013</v>
      </c>
    </row>
    <row r="1862" spans="1:19">
      <c r="A1862" t="s">
        <v>1885</v>
      </c>
      <c r="B1862" s="2">
        <v>41322</v>
      </c>
      <c r="C1862" s="2" t="str">
        <f>VLOOKUP(Sales_Data17[[#This Row],[Customer Name Index]],Customer_Data[#All],2,0)</f>
        <v>Pure Group</v>
      </c>
      <c r="D1862">
        <v>17</v>
      </c>
      <c r="E1862" t="s">
        <v>3</v>
      </c>
      <c r="F1862" t="s">
        <v>8168</v>
      </c>
      <c r="G1862" t="s">
        <v>8025</v>
      </c>
      <c r="H1862" t="str">
        <f>VLOOKUP(Sales_Data17[[#This Row],[Delivery Region Index]],Regions_Table[#All],2,0)</f>
        <v>Victoria</v>
      </c>
      <c r="I1862" t="str">
        <f>VLOOKUP(Sales_Data17[[#This Row],[Delivery Region Index]],Regions_Table[#All],3,0)</f>
        <v>Bendigo</v>
      </c>
      <c r="J1862">
        <v>50</v>
      </c>
      <c r="K1862">
        <v>7</v>
      </c>
      <c r="L1862" t="str">
        <f>VLOOKUP(Sales_Data17[[#This Row],[Product Description Index]],Products_Data[#All],2,0)</f>
        <v>Dress Shirts</v>
      </c>
      <c r="M1862">
        <v>7</v>
      </c>
      <c r="N1862" s="9">
        <v>116.87777777777779</v>
      </c>
      <c r="O1862" s="9">
        <f>Sales_Data17[[#This Row],[Order Quantity]]*Sales_Data17[[#This Row],[Unit Price]]</f>
        <v>818.14444444444462</v>
      </c>
      <c r="P1862" s="9">
        <v>73.63300000000001</v>
      </c>
      <c r="Q1862" s="9">
        <f>Sales_Data17[[#This Row],[Line Total]]-(Sales_Data17[[#This Row],[Total Unit Cost]]*Sales_Data17[[#This Row],[Order Quantity]])</f>
        <v>302.71344444444458</v>
      </c>
      <c r="R1862" s="1" t="str">
        <f>TEXT(Sales_Data17[[#This Row],[OrderDate]],"MMM")</f>
        <v>Feb</v>
      </c>
      <c r="S1862" s="1" t="str">
        <f t="shared" si="29"/>
        <v>2013</v>
      </c>
    </row>
    <row r="1863" spans="1:19">
      <c r="A1863" t="s">
        <v>1886</v>
      </c>
      <c r="B1863" s="2">
        <v>41322</v>
      </c>
      <c r="C1863" s="2" t="str">
        <f>VLOOKUP(Sales_Data17[[#This Row],[Customer Name Index]],Customer_Data[#All],2,0)</f>
        <v>Rochester Ltd</v>
      </c>
      <c r="D1863">
        <v>15</v>
      </c>
      <c r="E1863" t="s">
        <v>4</v>
      </c>
      <c r="F1863" t="s">
        <v>8168</v>
      </c>
      <c r="G1863" t="s">
        <v>8025</v>
      </c>
      <c r="H1863" t="str">
        <f>VLOOKUP(Sales_Data17[[#This Row],[Delivery Region Index]],Regions_Table[#All],2,0)</f>
        <v>Queensland</v>
      </c>
      <c r="I1863" t="str">
        <f>VLOOKUP(Sales_Data17[[#This Row],[Delivery Region Index]],Regions_Table[#All],3,0)</f>
        <v>Sunshine Coast</v>
      </c>
      <c r="J1863">
        <v>42</v>
      </c>
      <c r="K1863">
        <v>6</v>
      </c>
      <c r="L1863" t="str">
        <f>VLOOKUP(Sales_Data17[[#This Row],[Product Description Index]],Products_Data[#All],2,0)</f>
        <v>Socks</v>
      </c>
      <c r="M1863">
        <v>6</v>
      </c>
      <c r="N1863" s="9">
        <v>116.87777777777779</v>
      </c>
      <c r="O1863" s="9">
        <f>Sales_Data17[[#This Row],[Order Quantity]]*Sales_Data17[[#This Row],[Unit Price]]</f>
        <v>701.26666666666677</v>
      </c>
      <c r="P1863" s="9">
        <v>84.152000000000001</v>
      </c>
      <c r="Q1863" s="9">
        <f>Sales_Data17[[#This Row],[Line Total]]-(Sales_Data17[[#This Row],[Total Unit Cost]]*Sales_Data17[[#This Row],[Order Quantity]])</f>
        <v>196.35466666666673</v>
      </c>
      <c r="R1863" s="1" t="str">
        <f>TEXT(Sales_Data17[[#This Row],[OrderDate]],"MMM")</f>
        <v>Feb</v>
      </c>
      <c r="S1863" s="1" t="str">
        <f t="shared" si="29"/>
        <v>2013</v>
      </c>
    </row>
    <row r="1864" spans="1:19">
      <c r="A1864" t="s">
        <v>1887</v>
      </c>
      <c r="B1864" s="2">
        <v>41323</v>
      </c>
      <c r="C1864" s="2" t="str">
        <f>VLOOKUP(Sales_Data17[[#This Row],[Customer Name Index]],Customer_Data[#All],2,0)</f>
        <v>Apollo Ltd</v>
      </c>
      <c r="D1864">
        <v>11</v>
      </c>
      <c r="E1864" t="s">
        <v>4</v>
      </c>
      <c r="F1864" t="s">
        <v>8168</v>
      </c>
      <c r="G1864" t="s">
        <v>8026</v>
      </c>
      <c r="H1864" t="str">
        <f>VLOOKUP(Sales_Data17[[#This Row],[Delivery Region Index]],Regions_Table[#All],2,0)</f>
        <v>Queensland</v>
      </c>
      <c r="I1864" t="str">
        <f>VLOOKUP(Sales_Data17[[#This Row],[Delivery Region Index]],Regions_Table[#All],3,0)</f>
        <v>Gladstone</v>
      </c>
      <c r="J1864">
        <v>30</v>
      </c>
      <c r="K1864">
        <v>5</v>
      </c>
      <c r="L1864" t="str">
        <f>VLOOKUP(Sales_Data17[[#This Row],[Product Description Index]],Products_Data[#All],2,0)</f>
        <v>Hats</v>
      </c>
      <c r="M1864">
        <v>6</v>
      </c>
      <c r="N1864" s="9">
        <v>222.58888888888887</v>
      </c>
      <c r="O1864" s="9">
        <f>Sales_Data17[[#This Row],[Order Quantity]]*Sales_Data17[[#This Row],[Unit Price]]</f>
        <v>1335.5333333333333</v>
      </c>
      <c r="P1864" s="9">
        <v>164.71577777777779</v>
      </c>
      <c r="Q1864" s="9">
        <f>Sales_Data17[[#This Row],[Line Total]]-(Sales_Data17[[#This Row],[Total Unit Cost]]*Sales_Data17[[#This Row],[Order Quantity]])</f>
        <v>347.23866666666663</v>
      </c>
      <c r="R1864" s="1" t="str">
        <f>TEXT(Sales_Data17[[#This Row],[OrderDate]],"MMM")</f>
        <v>Feb</v>
      </c>
      <c r="S1864" s="1" t="str">
        <f t="shared" si="29"/>
        <v>2013</v>
      </c>
    </row>
    <row r="1865" spans="1:19">
      <c r="A1865" t="s">
        <v>1888</v>
      </c>
      <c r="B1865" s="2">
        <v>41323</v>
      </c>
      <c r="C1865" s="2" t="str">
        <f>VLOOKUP(Sales_Data17[[#This Row],[Customer Name Index]],Customer_Data[#All],2,0)</f>
        <v>Medsep Group</v>
      </c>
      <c r="D1865">
        <v>8</v>
      </c>
      <c r="E1865" t="s">
        <v>4</v>
      </c>
      <c r="F1865" t="s">
        <v>8168</v>
      </c>
      <c r="G1865" t="s">
        <v>8027</v>
      </c>
      <c r="H1865" t="str">
        <f>VLOOKUP(Sales_Data17[[#This Row],[Delivery Region Index]],Regions_Table[#All],2,0)</f>
        <v>New South Wales</v>
      </c>
      <c r="I1865" t="str">
        <f>VLOOKUP(Sales_Data17[[#This Row],[Delivery Region Index]],Regions_Table[#All],3,0)</f>
        <v>Wagga Wagga</v>
      </c>
      <c r="J1865">
        <v>23</v>
      </c>
      <c r="K1865">
        <v>4</v>
      </c>
      <c r="L1865" t="str">
        <f>VLOOKUP(Sales_Data17[[#This Row],[Product Description Index]],Products_Data[#All],2,0)</f>
        <v>Jeans</v>
      </c>
      <c r="M1865">
        <v>1</v>
      </c>
      <c r="N1865" s="9">
        <v>93.055555555555557</v>
      </c>
      <c r="O1865" s="9">
        <f>Sales_Data17[[#This Row],[Order Quantity]]*Sales_Data17[[#This Row],[Unit Price]]</f>
        <v>93.055555555555557</v>
      </c>
      <c r="P1865" s="9">
        <v>55.833333333333336</v>
      </c>
      <c r="Q1865" s="9">
        <f>Sales_Data17[[#This Row],[Line Total]]-(Sales_Data17[[#This Row],[Total Unit Cost]]*Sales_Data17[[#This Row],[Order Quantity]])</f>
        <v>37.222222222222221</v>
      </c>
      <c r="R1865" s="1" t="str">
        <f>TEXT(Sales_Data17[[#This Row],[OrderDate]],"MMM")</f>
        <v>Feb</v>
      </c>
      <c r="S1865" s="1" t="str">
        <f t="shared" si="29"/>
        <v>2013</v>
      </c>
    </row>
    <row r="1866" spans="1:19">
      <c r="A1866" t="s">
        <v>1889</v>
      </c>
      <c r="B1866" s="2">
        <v>41323</v>
      </c>
      <c r="C1866" s="2" t="str">
        <f>VLOOKUP(Sales_Data17[[#This Row],[Customer Name Index]],Customer_Data[#All],2,0)</f>
        <v>Ole Group</v>
      </c>
      <c r="D1866">
        <v>13</v>
      </c>
      <c r="E1866" t="s">
        <v>4</v>
      </c>
      <c r="F1866" t="s">
        <v>8168</v>
      </c>
      <c r="G1866" t="s">
        <v>8026</v>
      </c>
      <c r="H1866" t="str">
        <f>VLOOKUP(Sales_Data17[[#This Row],[Delivery Region Index]],Regions_Table[#All],2,0)</f>
        <v>Queensland</v>
      </c>
      <c r="I1866" t="str">
        <f>VLOOKUP(Sales_Data17[[#This Row],[Delivery Region Index]],Regions_Table[#All],3,0)</f>
        <v>Mount Isa</v>
      </c>
      <c r="J1866">
        <v>38</v>
      </c>
      <c r="K1866">
        <v>6</v>
      </c>
      <c r="L1866" t="str">
        <f>VLOOKUP(Sales_Data17[[#This Row],[Product Description Index]],Products_Data[#All],2,0)</f>
        <v>Socks</v>
      </c>
      <c r="M1866">
        <v>7</v>
      </c>
      <c r="N1866" s="9">
        <v>646.17777777777781</v>
      </c>
      <c r="O1866" s="9">
        <f>Sales_Data17[[#This Row],[Order Quantity]]*Sales_Data17[[#This Row],[Unit Price]]</f>
        <v>4523.2444444444445</v>
      </c>
      <c r="P1866" s="9">
        <v>478.17155555555553</v>
      </c>
      <c r="Q1866" s="9">
        <f>Sales_Data17[[#This Row],[Line Total]]-(Sales_Data17[[#This Row],[Total Unit Cost]]*Sales_Data17[[#This Row],[Order Quantity]])</f>
        <v>1176.0435555555559</v>
      </c>
      <c r="R1866" s="1" t="str">
        <f>TEXT(Sales_Data17[[#This Row],[OrderDate]],"MMM")</f>
        <v>Feb</v>
      </c>
      <c r="S1866" s="1" t="str">
        <f t="shared" si="29"/>
        <v>2013</v>
      </c>
    </row>
    <row r="1867" spans="1:19">
      <c r="A1867" t="s">
        <v>1890</v>
      </c>
      <c r="B1867" s="2">
        <v>41324</v>
      </c>
      <c r="C1867" s="2" t="str">
        <f>VLOOKUP(Sales_Data17[[#This Row],[Customer Name Index]],Customer_Data[#All],2,0)</f>
        <v>Elorac, Corp</v>
      </c>
      <c r="D1867">
        <v>3</v>
      </c>
      <c r="E1867" t="s">
        <v>4</v>
      </c>
      <c r="F1867" t="s">
        <v>8168</v>
      </c>
      <c r="G1867" t="s">
        <v>8027</v>
      </c>
      <c r="H1867" t="str">
        <f>VLOOKUP(Sales_Data17[[#This Row],[Delivery Region Index]],Regions_Table[#All],2,0)</f>
        <v>New South Wales</v>
      </c>
      <c r="I1867" t="str">
        <f>VLOOKUP(Sales_Data17[[#This Row],[Delivery Region Index]],Regions_Table[#All],3,0)</f>
        <v>Cessnock</v>
      </c>
      <c r="J1867">
        <v>6</v>
      </c>
      <c r="K1867">
        <v>1</v>
      </c>
      <c r="L1867" t="str">
        <f>VLOOKUP(Sales_Data17[[#This Row],[Product Description Index]],Products_Data[#All],2,0)</f>
        <v>Shirts</v>
      </c>
      <c r="M1867">
        <v>7</v>
      </c>
      <c r="N1867" s="9">
        <v>130.27777777777777</v>
      </c>
      <c r="O1867" s="9">
        <f>Sales_Data17[[#This Row],[Order Quantity]]*Sales_Data17[[#This Row],[Unit Price]]</f>
        <v>911.94444444444434</v>
      </c>
      <c r="P1867" s="9">
        <v>108.13055555555555</v>
      </c>
      <c r="Q1867" s="9">
        <f>Sales_Data17[[#This Row],[Line Total]]-(Sales_Data17[[#This Row],[Total Unit Cost]]*Sales_Data17[[#This Row],[Order Quantity]])</f>
        <v>155.03055555555557</v>
      </c>
      <c r="R1867" s="1" t="str">
        <f>TEXT(Sales_Data17[[#This Row],[OrderDate]],"MMM")</f>
        <v>Feb</v>
      </c>
      <c r="S1867" s="1" t="str">
        <f t="shared" si="29"/>
        <v>2013</v>
      </c>
    </row>
    <row r="1868" spans="1:19">
      <c r="A1868" t="s">
        <v>1891</v>
      </c>
      <c r="B1868" s="2">
        <v>41324</v>
      </c>
      <c r="C1868" s="2" t="str">
        <f>VLOOKUP(Sales_Data17[[#This Row],[Customer Name Index]],Customer_Data[#All],2,0)</f>
        <v>Procter Corp</v>
      </c>
      <c r="D1868">
        <v>5</v>
      </c>
      <c r="E1868" t="s">
        <v>2</v>
      </c>
      <c r="F1868" t="s">
        <v>8168</v>
      </c>
      <c r="G1868" t="s">
        <v>8027</v>
      </c>
      <c r="H1868" t="str">
        <f>VLOOKUP(Sales_Data17[[#This Row],[Delivery Region Index]],Regions_Table[#All],2,0)</f>
        <v>New South Wales</v>
      </c>
      <c r="I1868" t="str">
        <f>VLOOKUP(Sales_Data17[[#This Row],[Delivery Region Index]],Regions_Table[#All],3,0)</f>
        <v>Lismore</v>
      </c>
      <c r="J1868">
        <v>14</v>
      </c>
      <c r="K1868">
        <v>2</v>
      </c>
      <c r="L1868" t="str">
        <f>VLOOKUP(Sales_Data17[[#This Row],[Product Description Index]],Products_Data[#All],2,0)</f>
        <v>Pants</v>
      </c>
      <c r="M1868">
        <v>9</v>
      </c>
      <c r="N1868" s="9">
        <v>124.32222222222224</v>
      </c>
      <c r="O1868" s="9">
        <f>Sales_Data17[[#This Row],[Order Quantity]]*Sales_Data17[[#This Row],[Unit Price]]</f>
        <v>1118.9000000000001</v>
      </c>
      <c r="P1868" s="9">
        <v>79.566222222222237</v>
      </c>
      <c r="Q1868" s="9">
        <f>Sales_Data17[[#This Row],[Line Total]]-(Sales_Data17[[#This Row],[Total Unit Cost]]*Sales_Data17[[#This Row],[Order Quantity]])</f>
        <v>402.80399999999997</v>
      </c>
      <c r="R1868" s="1" t="str">
        <f>TEXT(Sales_Data17[[#This Row],[OrderDate]],"MMM")</f>
        <v>Feb</v>
      </c>
      <c r="S1868" s="1" t="str">
        <f t="shared" si="29"/>
        <v>2013</v>
      </c>
    </row>
    <row r="1869" spans="1:19">
      <c r="A1869" t="s">
        <v>1892</v>
      </c>
      <c r="B1869" s="2">
        <v>41324</v>
      </c>
      <c r="C1869" s="2" t="str">
        <f>VLOOKUP(Sales_Data17[[#This Row],[Customer Name Index]],Customer_Data[#All],2,0)</f>
        <v>3LAB, Ltd</v>
      </c>
      <c r="D1869">
        <v>16</v>
      </c>
      <c r="E1869" t="s">
        <v>4</v>
      </c>
      <c r="F1869" t="s">
        <v>8168</v>
      </c>
      <c r="G1869" t="s">
        <v>8025</v>
      </c>
      <c r="H1869" t="str">
        <f>VLOOKUP(Sales_Data17[[#This Row],[Delivery Region Index]],Regions_Table[#All],2,0)</f>
        <v>Queensland</v>
      </c>
      <c r="I1869" t="str">
        <f>VLOOKUP(Sales_Data17[[#This Row],[Delivery Region Index]],Regions_Table[#All],3,0)</f>
        <v>Townsville</v>
      </c>
      <c r="J1869">
        <v>45</v>
      </c>
      <c r="K1869">
        <v>7</v>
      </c>
      <c r="L1869" t="str">
        <f>VLOOKUP(Sales_Data17[[#This Row],[Product Description Index]],Products_Data[#All],2,0)</f>
        <v>Dress Shirts</v>
      </c>
      <c r="M1869">
        <v>4</v>
      </c>
      <c r="N1869" s="9">
        <v>427.31111111111113</v>
      </c>
      <c r="O1869" s="9">
        <f>Sales_Data17[[#This Row],[Order Quantity]]*Sales_Data17[[#This Row],[Unit Price]]</f>
        <v>1709.2444444444445</v>
      </c>
      <c r="P1869" s="9">
        <v>358.94133333333338</v>
      </c>
      <c r="Q1869" s="9">
        <f>Sales_Data17[[#This Row],[Line Total]]-(Sales_Data17[[#This Row],[Total Unit Cost]]*Sales_Data17[[#This Row],[Order Quantity]])</f>
        <v>273.47911111111102</v>
      </c>
      <c r="R1869" s="1" t="str">
        <f>TEXT(Sales_Data17[[#This Row],[OrderDate]],"MMM")</f>
        <v>Feb</v>
      </c>
      <c r="S1869" s="1" t="str">
        <f t="shared" si="29"/>
        <v>2013</v>
      </c>
    </row>
    <row r="1870" spans="1:19">
      <c r="A1870" t="s">
        <v>1893</v>
      </c>
      <c r="B1870" s="2">
        <v>41325</v>
      </c>
      <c r="C1870" s="2" t="str">
        <f>VLOOKUP(Sales_Data17[[#This Row],[Customer Name Index]],Customer_Data[#All],2,0)</f>
        <v xml:space="preserve">WakeFern </v>
      </c>
      <c r="D1870">
        <v>2</v>
      </c>
      <c r="E1870" t="s">
        <v>3</v>
      </c>
      <c r="F1870" t="s">
        <v>8168</v>
      </c>
      <c r="G1870" t="s">
        <v>8027</v>
      </c>
      <c r="H1870" t="str">
        <f>VLOOKUP(Sales_Data17[[#This Row],[Delivery Region Index]],Regions_Table[#All],2,0)</f>
        <v>New South Wales</v>
      </c>
      <c r="I1870" t="str">
        <f>VLOOKUP(Sales_Data17[[#This Row],[Delivery Region Index]],Regions_Table[#All],3,0)</f>
        <v>Bathurst</v>
      </c>
      <c r="J1870">
        <v>4</v>
      </c>
      <c r="K1870">
        <v>1</v>
      </c>
      <c r="L1870" t="str">
        <f>VLOOKUP(Sales_Data17[[#This Row],[Product Description Index]],Products_Data[#All],2,0)</f>
        <v>Shirts</v>
      </c>
      <c r="M1870">
        <v>8</v>
      </c>
      <c r="N1870" s="9">
        <v>287.35555555555561</v>
      </c>
      <c r="O1870" s="9">
        <f>Sales_Data17[[#This Row],[Order Quantity]]*Sales_Data17[[#This Row],[Unit Price]]</f>
        <v>2298.8444444444449</v>
      </c>
      <c r="P1870" s="9">
        <v>114.94222222222226</v>
      </c>
      <c r="Q1870" s="9">
        <f>Sales_Data17[[#This Row],[Line Total]]-(Sales_Data17[[#This Row],[Total Unit Cost]]*Sales_Data17[[#This Row],[Order Quantity]])</f>
        <v>1379.3066666666668</v>
      </c>
      <c r="R1870" s="1" t="str">
        <f>TEXT(Sales_Data17[[#This Row],[OrderDate]],"MMM")</f>
        <v>Feb</v>
      </c>
      <c r="S1870" s="1" t="str">
        <f t="shared" si="29"/>
        <v>2013</v>
      </c>
    </row>
    <row r="1871" spans="1:19">
      <c r="A1871" t="s">
        <v>1894</v>
      </c>
      <c r="B1871" s="2">
        <v>41325</v>
      </c>
      <c r="C1871" s="2" t="str">
        <f>VLOOKUP(Sales_Data17[[#This Row],[Customer Name Index]],Customer_Data[#All],2,0)</f>
        <v>Medsep Group</v>
      </c>
      <c r="D1871">
        <v>8</v>
      </c>
      <c r="E1871" t="s">
        <v>4</v>
      </c>
      <c r="F1871" t="s">
        <v>8168</v>
      </c>
      <c r="G1871" t="s">
        <v>8027</v>
      </c>
      <c r="H1871" t="str">
        <f>VLOOKUP(Sales_Data17[[#This Row],[Delivery Region Index]],Regions_Table[#All],2,0)</f>
        <v>New South Wales</v>
      </c>
      <c r="I1871" t="str">
        <f>VLOOKUP(Sales_Data17[[#This Row],[Delivery Region Index]],Regions_Table[#All],3,0)</f>
        <v>Tweed Heads</v>
      </c>
      <c r="J1871">
        <v>22</v>
      </c>
      <c r="K1871">
        <v>4</v>
      </c>
      <c r="L1871" t="str">
        <f>VLOOKUP(Sales_Data17[[#This Row],[Product Description Index]],Products_Data[#All],2,0)</f>
        <v>Jeans</v>
      </c>
      <c r="M1871">
        <v>2</v>
      </c>
      <c r="N1871" s="9">
        <v>573.9666666666667</v>
      </c>
      <c r="O1871" s="9">
        <f>Sales_Data17[[#This Row],[Order Quantity]]*Sales_Data17[[#This Row],[Unit Price]]</f>
        <v>1147.9333333333334</v>
      </c>
      <c r="P1871" s="9">
        <v>229.5866666666667</v>
      </c>
      <c r="Q1871" s="9">
        <f>Sales_Data17[[#This Row],[Line Total]]-(Sales_Data17[[#This Row],[Total Unit Cost]]*Sales_Data17[[#This Row],[Order Quantity]])</f>
        <v>688.76</v>
      </c>
      <c r="R1871" s="1" t="str">
        <f>TEXT(Sales_Data17[[#This Row],[OrderDate]],"MMM")</f>
        <v>Feb</v>
      </c>
      <c r="S1871" s="1" t="str">
        <f t="shared" si="29"/>
        <v>2013</v>
      </c>
    </row>
    <row r="1872" spans="1:19">
      <c r="A1872" t="s">
        <v>1895</v>
      </c>
      <c r="B1872" s="2">
        <v>41325</v>
      </c>
      <c r="C1872" s="2" t="str">
        <f>VLOOKUP(Sales_Data17[[#This Row],[Customer Name Index]],Customer_Data[#All],2,0)</f>
        <v>Avon Corp</v>
      </c>
      <c r="D1872">
        <v>1</v>
      </c>
      <c r="E1872" t="s">
        <v>2</v>
      </c>
      <c r="F1872" t="s">
        <v>8168</v>
      </c>
      <c r="G1872" t="s">
        <v>8027</v>
      </c>
      <c r="H1872" t="str">
        <f>VLOOKUP(Sales_Data17[[#This Row],[Delivery Region Index]],Regions_Table[#All],2,0)</f>
        <v>New South Wales</v>
      </c>
      <c r="I1872" t="str">
        <f>VLOOKUP(Sales_Data17[[#This Row],[Delivery Region Index]],Regions_Table[#All],3,0)</f>
        <v>Armidale</v>
      </c>
      <c r="J1872">
        <v>3</v>
      </c>
      <c r="K1872">
        <v>1</v>
      </c>
      <c r="L1872" t="str">
        <f>VLOOKUP(Sales_Data17[[#This Row],[Product Description Index]],Products_Data[#All],2,0)</f>
        <v>Shirts</v>
      </c>
      <c r="M1872">
        <v>4</v>
      </c>
      <c r="N1872" s="9">
        <v>350.63333333333338</v>
      </c>
      <c r="O1872" s="9">
        <f>Sales_Data17[[#This Row],[Order Quantity]]*Sales_Data17[[#This Row],[Unit Price]]</f>
        <v>1402.5333333333335</v>
      </c>
      <c r="P1872" s="9">
        <v>140.25333333333336</v>
      </c>
      <c r="Q1872" s="9">
        <f>Sales_Data17[[#This Row],[Line Total]]-(Sales_Data17[[#This Row],[Total Unit Cost]]*Sales_Data17[[#This Row],[Order Quantity]])</f>
        <v>841.5200000000001</v>
      </c>
      <c r="R1872" s="1" t="str">
        <f>TEXT(Sales_Data17[[#This Row],[OrderDate]],"MMM")</f>
        <v>Feb</v>
      </c>
      <c r="S1872" s="1" t="str">
        <f t="shared" si="29"/>
        <v>2013</v>
      </c>
    </row>
    <row r="1873" spans="1:19">
      <c r="A1873" t="s">
        <v>1896</v>
      </c>
      <c r="B1873" s="2">
        <v>41325</v>
      </c>
      <c r="C1873" s="2" t="str">
        <f>VLOOKUP(Sales_Data17[[#This Row],[Customer Name Index]],Customer_Data[#All],2,0)</f>
        <v>Rochester Ltd</v>
      </c>
      <c r="D1873">
        <v>15</v>
      </c>
      <c r="E1873" t="s">
        <v>3</v>
      </c>
      <c r="F1873" t="s">
        <v>8168</v>
      </c>
      <c r="G1873" t="s">
        <v>8025</v>
      </c>
      <c r="H1873" t="str">
        <f>VLOOKUP(Sales_Data17[[#This Row],[Delivery Region Index]],Regions_Table[#All],2,0)</f>
        <v>Queensland</v>
      </c>
      <c r="I1873" t="str">
        <f>VLOOKUP(Sales_Data17[[#This Row],[Delivery Region Index]],Regions_Table[#All],3,0)</f>
        <v>Rockhampton</v>
      </c>
      <c r="J1873">
        <v>41</v>
      </c>
      <c r="K1873">
        <v>6</v>
      </c>
      <c r="L1873" t="str">
        <f>VLOOKUP(Sales_Data17[[#This Row],[Product Description Index]],Products_Data[#All],2,0)</f>
        <v>Socks</v>
      </c>
      <c r="M1873">
        <v>3</v>
      </c>
      <c r="N1873" s="9">
        <v>256.0888888888889</v>
      </c>
      <c r="O1873" s="9">
        <f>Sales_Data17[[#This Row],[Order Quantity]]*Sales_Data17[[#This Row],[Unit Price]]</f>
        <v>768.26666666666665</v>
      </c>
      <c r="P1873" s="9">
        <v>179.26222222222225</v>
      </c>
      <c r="Q1873" s="9">
        <f>Sales_Data17[[#This Row],[Line Total]]-(Sales_Data17[[#This Row],[Total Unit Cost]]*Sales_Data17[[#This Row],[Order Quantity]])</f>
        <v>230.4799999999999</v>
      </c>
      <c r="R1873" s="1" t="str">
        <f>TEXT(Sales_Data17[[#This Row],[OrderDate]],"MMM")</f>
        <v>Feb</v>
      </c>
      <c r="S1873" s="1" t="str">
        <f t="shared" si="29"/>
        <v>2013</v>
      </c>
    </row>
    <row r="1874" spans="1:19">
      <c r="A1874" t="s">
        <v>1897</v>
      </c>
      <c r="B1874" s="2">
        <v>41325</v>
      </c>
      <c r="C1874" s="2" t="str">
        <f>VLOOKUP(Sales_Data17[[#This Row],[Customer Name Index]],Customer_Data[#All],2,0)</f>
        <v>21st Ltd</v>
      </c>
      <c r="D1874">
        <v>10</v>
      </c>
      <c r="E1874" t="s">
        <v>4</v>
      </c>
      <c r="F1874" t="s">
        <v>8168</v>
      </c>
      <c r="G1874" t="s">
        <v>8026</v>
      </c>
      <c r="H1874" t="str">
        <f>VLOOKUP(Sales_Data17[[#This Row],[Delivery Region Index]],Regions_Table[#All],2,0)</f>
        <v>Queensland</v>
      </c>
      <c r="I1874" t="str">
        <f>VLOOKUP(Sales_Data17[[#This Row],[Delivery Region Index]],Regions_Table[#All],3,0)</f>
        <v>Charters Towers</v>
      </c>
      <c r="J1874">
        <v>29</v>
      </c>
      <c r="K1874">
        <v>4</v>
      </c>
      <c r="L1874" t="str">
        <f>VLOOKUP(Sales_Data17[[#This Row],[Product Description Index]],Products_Data[#All],2,0)</f>
        <v>Jeans</v>
      </c>
      <c r="M1874">
        <v>9</v>
      </c>
      <c r="N1874" s="9">
        <v>426.56666666666666</v>
      </c>
      <c r="O1874" s="9">
        <f>Sales_Data17[[#This Row],[Order Quantity]]*Sales_Data17[[#This Row],[Unit Price]]</f>
        <v>3839.1</v>
      </c>
      <c r="P1874" s="9">
        <v>311.3936666666666</v>
      </c>
      <c r="Q1874" s="9">
        <f>Sales_Data17[[#This Row],[Line Total]]-(Sales_Data17[[#This Row],[Total Unit Cost]]*Sales_Data17[[#This Row],[Order Quantity]])</f>
        <v>1036.5570000000002</v>
      </c>
      <c r="R1874" s="1" t="str">
        <f>TEXT(Sales_Data17[[#This Row],[OrderDate]],"MMM")</f>
        <v>Feb</v>
      </c>
      <c r="S1874" s="1" t="str">
        <f t="shared" si="29"/>
        <v>2013</v>
      </c>
    </row>
    <row r="1875" spans="1:19">
      <c r="A1875" t="s">
        <v>1898</v>
      </c>
      <c r="B1875" s="2">
        <v>41325</v>
      </c>
      <c r="C1875" s="2" t="str">
        <f>VLOOKUP(Sales_Data17[[#This Row],[Customer Name Index]],Customer_Data[#All],2,0)</f>
        <v>Rochester Ltd</v>
      </c>
      <c r="D1875">
        <v>15</v>
      </c>
      <c r="E1875" t="s">
        <v>4</v>
      </c>
      <c r="F1875" t="s">
        <v>8168</v>
      </c>
      <c r="G1875" t="s">
        <v>8025</v>
      </c>
      <c r="H1875" t="str">
        <f>VLOOKUP(Sales_Data17[[#This Row],[Delivery Region Index]],Regions_Table[#All],2,0)</f>
        <v>Queensland</v>
      </c>
      <c r="I1875" t="str">
        <f>VLOOKUP(Sales_Data17[[#This Row],[Delivery Region Index]],Regions_Table[#All],3,0)</f>
        <v>Sunshine Coast</v>
      </c>
      <c r="J1875">
        <v>42</v>
      </c>
      <c r="K1875">
        <v>6</v>
      </c>
      <c r="L1875" t="str">
        <f>VLOOKUP(Sales_Data17[[#This Row],[Product Description Index]],Products_Data[#All],2,0)</f>
        <v>Socks</v>
      </c>
      <c r="M1875">
        <v>6</v>
      </c>
      <c r="N1875" s="9">
        <v>111.66666666666667</v>
      </c>
      <c r="O1875" s="9">
        <f>Sales_Data17[[#This Row],[Order Quantity]]*Sales_Data17[[#This Row],[Unit Price]]</f>
        <v>670</v>
      </c>
      <c r="P1875" s="9">
        <v>80.400000000000006</v>
      </c>
      <c r="Q1875" s="9">
        <f>Sales_Data17[[#This Row],[Line Total]]-(Sales_Data17[[#This Row],[Total Unit Cost]]*Sales_Data17[[#This Row],[Order Quantity]])</f>
        <v>187.59999999999997</v>
      </c>
      <c r="R1875" s="1" t="str">
        <f>TEXT(Sales_Data17[[#This Row],[OrderDate]],"MMM")</f>
        <v>Feb</v>
      </c>
      <c r="S1875" s="1" t="str">
        <f t="shared" si="29"/>
        <v>2013</v>
      </c>
    </row>
    <row r="1876" spans="1:19">
      <c r="A1876" t="s">
        <v>1899</v>
      </c>
      <c r="B1876" s="2">
        <v>41325</v>
      </c>
      <c r="C1876" s="2" t="str">
        <f>VLOOKUP(Sales_Data17[[#This Row],[Customer Name Index]],Customer_Data[#All],2,0)</f>
        <v xml:space="preserve">Ei </v>
      </c>
      <c r="D1876">
        <v>9</v>
      </c>
      <c r="E1876" t="s">
        <v>4</v>
      </c>
      <c r="F1876" t="s">
        <v>8168</v>
      </c>
      <c r="G1876" t="s">
        <v>8027</v>
      </c>
      <c r="H1876" t="str">
        <f>VLOOKUP(Sales_Data17[[#This Row],[Delivery Region Index]],Regions_Table[#All],2,0)</f>
        <v>Queensland</v>
      </c>
      <c r="I1876" t="str">
        <f>VLOOKUP(Sales_Data17[[#This Row],[Delivery Region Index]],Regions_Table[#All],3,0)</f>
        <v>Brisbane</v>
      </c>
      <c r="J1876">
        <v>26</v>
      </c>
      <c r="K1876">
        <v>4</v>
      </c>
      <c r="L1876" t="str">
        <f>VLOOKUP(Sales_Data17[[#This Row],[Product Description Index]],Products_Data[#All],2,0)</f>
        <v>Jeans</v>
      </c>
      <c r="M1876">
        <v>5</v>
      </c>
      <c r="N1876" s="9">
        <v>280.65555555555557</v>
      </c>
      <c r="O1876" s="9">
        <f>Sales_Data17[[#This Row],[Order Quantity]]*Sales_Data17[[#This Row],[Unit Price]]</f>
        <v>1403.2777777777778</v>
      </c>
      <c r="P1876" s="9">
        <v>196.45888888888888</v>
      </c>
      <c r="Q1876" s="9">
        <f>Sales_Data17[[#This Row],[Line Total]]-(Sales_Data17[[#This Row],[Total Unit Cost]]*Sales_Data17[[#This Row],[Order Quantity]])</f>
        <v>420.98333333333346</v>
      </c>
      <c r="R1876" s="1" t="str">
        <f>TEXT(Sales_Data17[[#This Row],[OrderDate]],"MMM")</f>
        <v>Feb</v>
      </c>
      <c r="S1876" s="1" t="str">
        <f t="shared" si="29"/>
        <v>2013</v>
      </c>
    </row>
    <row r="1877" spans="1:19">
      <c r="A1877" t="s">
        <v>1900</v>
      </c>
      <c r="B1877" s="2">
        <v>41325</v>
      </c>
      <c r="C1877" s="2" t="str">
        <f>VLOOKUP(Sales_Data17[[#This Row],[Customer Name Index]],Customer_Data[#All],2,0)</f>
        <v xml:space="preserve">Ei </v>
      </c>
      <c r="D1877">
        <v>9</v>
      </c>
      <c r="E1877" t="s">
        <v>4</v>
      </c>
      <c r="F1877" t="s">
        <v>8168</v>
      </c>
      <c r="G1877" t="s">
        <v>8027</v>
      </c>
      <c r="H1877" t="str">
        <f>VLOOKUP(Sales_Data17[[#This Row],[Delivery Region Index]],Regions_Table[#All],2,0)</f>
        <v>New South Wales</v>
      </c>
      <c r="I1877" t="str">
        <f>VLOOKUP(Sales_Data17[[#This Row],[Delivery Region Index]],Regions_Table[#All],3,0)</f>
        <v>Wollongong</v>
      </c>
      <c r="J1877">
        <v>24</v>
      </c>
      <c r="K1877">
        <v>4</v>
      </c>
      <c r="L1877" t="str">
        <f>VLOOKUP(Sales_Data17[[#This Row],[Product Description Index]],Products_Data[#All],2,0)</f>
        <v>Jeans</v>
      </c>
      <c r="M1877">
        <v>7</v>
      </c>
      <c r="N1877" s="9">
        <v>213.65555555555557</v>
      </c>
      <c r="O1877" s="9">
        <f>Sales_Data17[[#This Row],[Order Quantity]]*Sales_Data17[[#This Row],[Unit Price]]</f>
        <v>1495.588888888889</v>
      </c>
      <c r="P1877" s="9">
        <v>151.69544444444443</v>
      </c>
      <c r="Q1877" s="9">
        <f>Sales_Data17[[#This Row],[Line Total]]-(Sales_Data17[[#This Row],[Total Unit Cost]]*Sales_Data17[[#This Row],[Order Quantity]])</f>
        <v>433.72077777777804</v>
      </c>
      <c r="R1877" s="1" t="str">
        <f>TEXT(Sales_Data17[[#This Row],[OrderDate]],"MMM")</f>
        <v>Feb</v>
      </c>
      <c r="S1877" s="1" t="str">
        <f t="shared" si="29"/>
        <v>2013</v>
      </c>
    </row>
    <row r="1878" spans="1:19">
      <c r="A1878" t="s">
        <v>1901</v>
      </c>
      <c r="B1878" s="2">
        <v>41326</v>
      </c>
      <c r="C1878" s="2" t="str">
        <f>VLOOKUP(Sales_Data17[[#This Row],[Customer Name Index]],Customer_Data[#All],2,0)</f>
        <v>3LAB, Ltd</v>
      </c>
      <c r="D1878">
        <v>16</v>
      </c>
      <c r="E1878" t="s">
        <v>2</v>
      </c>
      <c r="F1878" t="s">
        <v>8168</v>
      </c>
      <c r="G1878" t="s">
        <v>8025</v>
      </c>
      <c r="H1878" t="str">
        <f>VLOOKUP(Sales_Data17[[#This Row],[Delivery Region Index]],Regions_Table[#All],2,0)</f>
        <v>Victoria</v>
      </c>
      <c r="I1878" t="str">
        <f>VLOOKUP(Sales_Data17[[#This Row],[Delivery Region Index]],Regions_Table[#All],3,0)</f>
        <v>Melbourne</v>
      </c>
      <c r="J1878">
        <v>47</v>
      </c>
      <c r="K1878">
        <v>7</v>
      </c>
      <c r="L1878" t="str">
        <f>VLOOKUP(Sales_Data17[[#This Row],[Product Description Index]],Products_Data[#All],2,0)</f>
        <v>Dress Shirts</v>
      </c>
      <c r="M1878">
        <v>7</v>
      </c>
      <c r="N1878" s="9">
        <v>707.9666666666667</v>
      </c>
      <c r="O1878" s="9">
        <f>Sales_Data17[[#This Row],[Order Quantity]]*Sales_Data17[[#This Row],[Unit Price]]</f>
        <v>4955.7666666666664</v>
      </c>
      <c r="P1878" s="9">
        <v>509.73599999999999</v>
      </c>
      <c r="Q1878" s="9">
        <f>Sales_Data17[[#This Row],[Line Total]]-(Sales_Data17[[#This Row],[Total Unit Cost]]*Sales_Data17[[#This Row],[Order Quantity]])</f>
        <v>1387.6146666666664</v>
      </c>
      <c r="R1878" s="1" t="str">
        <f>TEXT(Sales_Data17[[#This Row],[OrderDate]],"MMM")</f>
        <v>Feb</v>
      </c>
      <c r="S1878" s="1" t="str">
        <f t="shared" si="29"/>
        <v>2013</v>
      </c>
    </row>
    <row r="1879" spans="1:19">
      <c r="A1879" t="s">
        <v>1902</v>
      </c>
      <c r="B1879" s="2">
        <v>41326</v>
      </c>
      <c r="C1879" s="2" t="str">
        <f>VLOOKUP(Sales_Data17[[#This Row],[Customer Name Index]],Customer_Data[#All],2,0)</f>
        <v>3LAB, Ltd</v>
      </c>
      <c r="D1879">
        <v>16</v>
      </c>
      <c r="E1879" t="s">
        <v>2</v>
      </c>
      <c r="F1879" t="s">
        <v>8168</v>
      </c>
      <c r="G1879" t="s">
        <v>8025</v>
      </c>
      <c r="H1879" t="str">
        <f>VLOOKUP(Sales_Data17[[#This Row],[Delivery Region Index]],Regions_Table[#All],2,0)</f>
        <v>South Australia</v>
      </c>
      <c r="I1879" t="str">
        <f>VLOOKUP(Sales_Data17[[#This Row],[Delivery Region Index]],Regions_Table[#All],3,0)</f>
        <v>Adelaide</v>
      </c>
      <c r="J1879">
        <v>46</v>
      </c>
      <c r="K1879">
        <v>7</v>
      </c>
      <c r="L1879" t="str">
        <f>VLOOKUP(Sales_Data17[[#This Row],[Product Description Index]],Products_Data[#All],2,0)</f>
        <v>Dress Shirts</v>
      </c>
      <c r="M1879">
        <v>7</v>
      </c>
      <c r="N1879" s="9">
        <v>442.94444444444446</v>
      </c>
      <c r="O1879" s="9">
        <f>Sales_Data17[[#This Row],[Order Quantity]]*Sales_Data17[[#This Row],[Unit Price]]</f>
        <v>3100.6111111111113</v>
      </c>
      <c r="P1879" s="9">
        <v>296.77277777777783</v>
      </c>
      <c r="Q1879" s="9">
        <f>Sales_Data17[[#This Row],[Line Total]]-(Sales_Data17[[#This Row],[Total Unit Cost]]*Sales_Data17[[#This Row],[Order Quantity]])</f>
        <v>1023.2016666666664</v>
      </c>
      <c r="R1879" s="1" t="str">
        <f>TEXT(Sales_Data17[[#This Row],[OrderDate]],"MMM")</f>
        <v>Feb</v>
      </c>
      <c r="S1879" s="1" t="str">
        <f t="shared" si="29"/>
        <v>2013</v>
      </c>
    </row>
    <row r="1880" spans="1:19">
      <c r="A1880" t="s">
        <v>1903</v>
      </c>
      <c r="B1880" s="2">
        <v>41326</v>
      </c>
      <c r="C1880" s="2" t="str">
        <f>VLOOKUP(Sales_Data17[[#This Row],[Customer Name Index]],Customer_Data[#All],2,0)</f>
        <v xml:space="preserve">Medline </v>
      </c>
      <c r="D1880">
        <v>12</v>
      </c>
      <c r="E1880" t="s">
        <v>2</v>
      </c>
      <c r="F1880" t="s">
        <v>8168</v>
      </c>
      <c r="G1880" t="s">
        <v>8026</v>
      </c>
      <c r="H1880" t="str">
        <f>VLOOKUP(Sales_Data17[[#This Row],[Delivery Region Index]],Regions_Table[#All],2,0)</f>
        <v>Queensland</v>
      </c>
      <c r="I1880" t="str">
        <f>VLOOKUP(Sales_Data17[[#This Row],[Delivery Region Index]],Regions_Table[#All],3,0)</f>
        <v>Ipswich</v>
      </c>
      <c r="J1880">
        <v>34</v>
      </c>
      <c r="K1880">
        <v>5</v>
      </c>
      <c r="L1880" t="str">
        <f>VLOOKUP(Sales_Data17[[#This Row],[Product Description Index]],Products_Data[#All],2,0)</f>
        <v>Hats</v>
      </c>
      <c r="M1880">
        <v>7</v>
      </c>
      <c r="N1880" s="9">
        <v>203.97777777777776</v>
      </c>
      <c r="O1880" s="9">
        <f>Sales_Data17[[#This Row],[Order Quantity]]*Sales_Data17[[#This Row],[Unit Price]]</f>
        <v>1427.8444444444444</v>
      </c>
      <c r="P1880" s="9">
        <v>132.58555555555554</v>
      </c>
      <c r="Q1880" s="9">
        <f>Sales_Data17[[#This Row],[Line Total]]-(Sales_Data17[[#This Row],[Total Unit Cost]]*Sales_Data17[[#This Row],[Order Quantity]])</f>
        <v>499.7455555555556</v>
      </c>
      <c r="R1880" s="1" t="str">
        <f>TEXT(Sales_Data17[[#This Row],[OrderDate]],"MMM")</f>
        <v>Feb</v>
      </c>
      <c r="S1880" s="1" t="str">
        <f t="shared" si="29"/>
        <v>2013</v>
      </c>
    </row>
    <row r="1881" spans="1:19">
      <c r="A1881" t="s">
        <v>1904</v>
      </c>
      <c r="B1881" s="2">
        <v>41326</v>
      </c>
      <c r="C1881" s="2" t="str">
        <f>VLOOKUP(Sales_Data17[[#This Row],[Customer Name Index]],Customer_Data[#All],2,0)</f>
        <v>Medsep Group</v>
      </c>
      <c r="D1881">
        <v>8</v>
      </c>
      <c r="E1881" t="s">
        <v>4</v>
      </c>
      <c r="F1881" t="s">
        <v>8168</v>
      </c>
      <c r="G1881" t="s">
        <v>8027</v>
      </c>
      <c r="H1881" t="str">
        <f>VLOOKUP(Sales_Data17[[#This Row],[Delivery Region Index]],Regions_Table[#All],2,0)</f>
        <v>New South Wales</v>
      </c>
      <c r="I1881" t="str">
        <f>VLOOKUP(Sales_Data17[[#This Row],[Delivery Region Index]],Regions_Table[#All],3,0)</f>
        <v>Tweed Heads</v>
      </c>
      <c r="J1881">
        <v>22</v>
      </c>
      <c r="K1881">
        <v>3</v>
      </c>
      <c r="L1881" t="str">
        <f>VLOOKUP(Sales_Data17[[#This Row],[Product Description Index]],Products_Data[#All],2,0)</f>
        <v>Sunglasses</v>
      </c>
      <c r="M1881">
        <v>2</v>
      </c>
      <c r="N1881" s="9">
        <v>96.777777777777771</v>
      </c>
      <c r="O1881" s="9">
        <f>Sales_Data17[[#This Row],[Order Quantity]]*Sales_Data17[[#This Row],[Unit Price]]</f>
        <v>193.55555555555554</v>
      </c>
      <c r="P1881" s="9">
        <v>63.873333333333335</v>
      </c>
      <c r="Q1881" s="9">
        <f>Sales_Data17[[#This Row],[Line Total]]-(Sales_Data17[[#This Row],[Total Unit Cost]]*Sales_Data17[[#This Row],[Order Quantity]])</f>
        <v>65.808888888888873</v>
      </c>
      <c r="R1881" s="1" t="str">
        <f>TEXT(Sales_Data17[[#This Row],[OrderDate]],"MMM")</f>
        <v>Feb</v>
      </c>
      <c r="S1881" s="1" t="str">
        <f t="shared" si="29"/>
        <v>2013</v>
      </c>
    </row>
    <row r="1882" spans="1:19">
      <c r="A1882" t="s">
        <v>1905</v>
      </c>
      <c r="B1882" s="2">
        <v>41326</v>
      </c>
      <c r="C1882" s="2" t="str">
        <f>VLOOKUP(Sales_Data17[[#This Row],[Customer Name Index]],Customer_Data[#All],2,0)</f>
        <v xml:space="preserve">WakeFern </v>
      </c>
      <c r="D1882">
        <v>2</v>
      </c>
      <c r="E1882" t="s">
        <v>4</v>
      </c>
      <c r="F1882" t="s">
        <v>8168</v>
      </c>
      <c r="G1882" t="s">
        <v>8027</v>
      </c>
      <c r="H1882" t="str">
        <f>VLOOKUP(Sales_Data17[[#This Row],[Delivery Region Index]],Regions_Table[#All],2,0)</f>
        <v>New South Wales</v>
      </c>
      <c r="I1882" t="str">
        <f>VLOOKUP(Sales_Data17[[#This Row],[Delivery Region Index]],Regions_Table[#All],3,0)</f>
        <v>Cessnock</v>
      </c>
      <c r="J1882">
        <v>6</v>
      </c>
      <c r="K1882">
        <v>1</v>
      </c>
      <c r="L1882" t="str">
        <f>VLOOKUP(Sales_Data17[[#This Row],[Product Description Index]],Products_Data[#All],2,0)</f>
        <v>Shirts</v>
      </c>
      <c r="M1882">
        <v>2</v>
      </c>
      <c r="N1882" s="9">
        <v>414.65555555555557</v>
      </c>
      <c r="O1882" s="9">
        <f>Sales_Data17[[#This Row],[Order Quantity]]*Sales_Data17[[#This Row],[Unit Price]]</f>
        <v>829.31111111111113</v>
      </c>
      <c r="P1882" s="9">
        <v>323.43133333333333</v>
      </c>
      <c r="Q1882" s="9">
        <f>Sales_Data17[[#This Row],[Line Total]]-(Sales_Data17[[#This Row],[Total Unit Cost]]*Sales_Data17[[#This Row],[Order Quantity]])</f>
        <v>182.44844444444448</v>
      </c>
      <c r="R1882" s="1" t="str">
        <f>TEXT(Sales_Data17[[#This Row],[OrderDate]],"MMM")</f>
        <v>Feb</v>
      </c>
      <c r="S1882" s="1" t="str">
        <f t="shared" si="29"/>
        <v>2013</v>
      </c>
    </row>
    <row r="1883" spans="1:19">
      <c r="A1883" t="s">
        <v>1906</v>
      </c>
      <c r="B1883" s="2">
        <v>41326</v>
      </c>
      <c r="C1883" s="2" t="str">
        <f>VLOOKUP(Sales_Data17[[#This Row],[Customer Name Index]],Customer_Data[#All],2,0)</f>
        <v xml:space="preserve">Medline </v>
      </c>
      <c r="D1883">
        <v>12</v>
      </c>
      <c r="E1883" t="s">
        <v>2</v>
      </c>
      <c r="F1883" t="s">
        <v>8168</v>
      </c>
      <c r="G1883" t="s">
        <v>8026</v>
      </c>
      <c r="H1883" t="str">
        <f>VLOOKUP(Sales_Data17[[#This Row],[Delivery Region Index]],Regions_Table[#All],2,0)</f>
        <v>Queensland</v>
      </c>
      <c r="I1883" t="str">
        <f>VLOOKUP(Sales_Data17[[#This Row],[Delivery Region Index]],Regions_Table[#All],3,0)</f>
        <v>Hervey Bay</v>
      </c>
      <c r="J1883">
        <v>33</v>
      </c>
      <c r="K1883">
        <v>5</v>
      </c>
      <c r="L1883" t="str">
        <f>VLOOKUP(Sales_Data17[[#This Row],[Product Description Index]],Products_Data[#All],2,0)</f>
        <v>Hats</v>
      </c>
      <c r="M1883">
        <v>5</v>
      </c>
      <c r="N1883" s="9">
        <v>219.61111111111111</v>
      </c>
      <c r="O1883" s="9">
        <f>Sales_Data17[[#This Row],[Order Quantity]]*Sales_Data17[[#This Row],[Unit Price]]</f>
        <v>1098.0555555555557</v>
      </c>
      <c r="P1883" s="9">
        <v>107.60944444444445</v>
      </c>
      <c r="Q1883" s="9">
        <f>Sales_Data17[[#This Row],[Line Total]]-(Sales_Data17[[#This Row],[Total Unit Cost]]*Sales_Data17[[#This Row],[Order Quantity]])</f>
        <v>560.00833333333344</v>
      </c>
      <c r="R1883" s="1" t="str">
        <f>TEXT(Sales_Data17[[#This Row],[OrderDate]],"MMM")</f>
        <v>Feb</v>
      </c>
      <c r="S1883" s="1" t="str">
        <f t="shared" si="29"/>
        <v>2013</v>
      </c>
    </row>
    <row r="1884" spans="1:19">
      <c r="A1884" t="s">
        <v>1907</v>
      </c>
      <c r="B1884" s="2">
        <v>41326</v>
      </c>
      <c r="C1884" s="2" t="str">
        <f>VLOOKUP(Sales_Data17[[#This Row],[Customer Name Index]],Customer_Data[#All],2,0)</f>
        <v xml:space="preserve">Ei </v>
      </c>
      <c r="D1884">
        <v>9</v>
      </c>
      <c r="E1884" t="s">
        <v>4</v>
      </c>
      <c r="F1884" t="s">
        <v>8168</v>
      </c>
      <c r="G1884" t="s">
        <v>8027</v>
      </c>
      <c r="H1884" t="str">
        <f>VLOOKUP(Sales_Data17[[#This Row],[Delivery Region Index]],Regions_Table[#All],2,0)</f>
        <v>Queensland</v>
      </c>
      <c r="I1884" t="str">
        <f>VLOOKUP(Sales_Data17[[#This Row],[Delivery Region Index]],Regions_Table[#All],3,0)</f>
        <v>Brisbane</v>
      </c>
      <c r="J1884">
        <v>26</v>
      </c>
      <c r="K1884">
        <v>4</v>
      </c>
      <c r="L1884" t="str">
        <f>VLOOKUP(Sales_Data17[[#This Row],[Product Description Index]],Products_Data[#All],2,0)</f>
        <v>Jeans</v>
      </c>
      <c r="M1884">
        <v>7</v>
      </c>
      <c r="N1884" s="9">
        <v>393.06666666666666</v>
      </c>
      <c r="O1884" s="9">
        <f>Sales_Data17[[#This Row],[Order Quantity]]*Sales_Data17[[#This Row],[Unit Price]]</f>
        <v>2751.4666666666667</v>
      </c>
      <c r="P1884" s="9">
        <v>334.10666666666668</v>
      </c>
      <c r="Q1884" s="9">
        <f>Sales_Data17[[#This Row],[Line Total]]-(Sales_Data17[[#This Row],[Total Unit Cost]]*Sales_Data17[[#This Row],[Order Quantity]])</f>
        <v>412.7199999999998</v>
      </c>
      <c r="R1884" s="1" t="str">
        <f>TEXT(Sales_Data17[[#This Row],[OrderDate]],"MMM")</f>
        <v>Feb</v>
      </c>
      <c r="S1884" s="1" t="str">
        <f t="shared" si="29"/>
        <v>2013</v>
      </c>
    </row>
    <row r="1885" spans="1:19">
      <c r="A1885" t="s">
        <v>1908</v>
      </c>
      <c r="B1885" s="2">
        <v>41327</v>
      </c>
      <c r="C1885" s="2" t="str">
        <f>VLOOKUP(Sales_Data17[[#This Row],[Customer Name Index]],Customer_Data[#All],2,0)</f>
        <v>Medsep Group</v>
      </c>
      <c r="D1885">
        <v>8</v>
      </c>
      <c r="E1885" t="s">
        <v>3</v>
      </c>
      <c r="F1885" t="s">
        <v>8168</v>
      </c>
      <c r="G1885" t="s">
        <v>8027</v>
      </c>
      <c r="H1885" t="str">
        <f>VLOOKUP(Sales_Data17[[#This Row],[Delivery Region Index]],Regions_Table[#All],2,0)</f>
        <v>New South Wales</v>
      </c>
      <c r="I1885" t="str">
        <f>VLOOKUP(Sales_Data17[[#This Row],[Delivery Region Index]],Regions_Table[#All],3,0)</f>
        <v>Tweed Heads</v>
      </c>
      <c r="J1885">
        <v>22</v>
      </c>
      <c r="K1885">
        <v>3</v>
      </c>
      <c r="L1885" t="str">
        <f>VLOOKUP(Sales_Data17[[#This Row],[Product Description Index]],Products_Data[#All],2,0)</f>
        <v>Sunglasses</v>
      </c>
      <c r="M1885">
        <v>6</v>
      </c>
      <c r="N1885" s="9">
        <v>267.25555555555559</v>
      </c>
      <c r="O1885" s="9">
        <f>Sales_Data17[[#This Row],[Order Quantity]]*Sales_Data17[[#This Row],[Unit Price]]</f>
        <v>1603.5333333333335</v>
      </c>
      <c r="P1885" s="9">
        <v>200.44166666666669</v>
      </c>
      <c r="Q1885" s="9">
        <f>Sales_Data17[[#This Row],[Line Total]]-(Sales_Data17[[#This Row],[Total Unit Cost]]*Sales_Data17[[#This Row],[Order Quantity]])</f>
        <v>400.88333333333344</v>
      </c>
      <c r="R1885" s="1" t="str">
        <f>TEXT(Sales_Data17[[#This Row],[OrderDate]],"MMM")</f>
        <v>Feb</v>
      </c>
      <c r="S1885" s="1" t="str">
        <f t="shared" si="29"/>
        <v>2013</v>
      </c>
    </row>
    <row r="1886" spans="1:19">
      <c r="A1886" t="s">
        <v>1909</v>
      </c>
      <c r="B1886" s="2">
        <v>41327</v>
      </c>
      <c r="C1886" s="2" t="str">
        <f>VLOOKUP(Sales_Data17[[#This Row],[Customer Name Index]],Customer_Data[#All],2,0)</f>
        <v>Ole Group</v>
      </c>
      <c r="D1886">
        <v>13</v>
      </c>
      <c r="E1886" t="s">
        <v>3</v>
      </c>
      <c r="F1886" t="s">
        <v>8168</v>
      </c>
      <c r="G1886" t="s">
        <v>8026</v>
      </c>
      <c r="H1886" t="str">
        <f>VLOOKUP(Sales_Data17[[#This Row],[Delivery Region Index]],Regions_Table[#All],2,0)</f>
        <v>Queensland</v>
      </c>
      <c r="I1886" t="str">
        <f>VLOOKUP(Sales_Data17[[#This Row],[Delivery Region Index]],Regions_Table[#All],3,0)</f>
        <v>Maryborough</v>
      </c>
      <c r="J1886">
        <v>37</v>
      </c>
      <c r="K1886">
        <v>6</v>
      </c>
      <c r="L1886" t="str">
        <f>VLOOKUP(Sales_Data17[[#This Row],[Product Description Index]],Products_Data[#All],2,0)</f>
        <v>Socks</v>
      </c>
      <c r="M1886">
        <v>6</v>
      </c>
      <c r="N1886" s="9">
        <v>341.70000000000005</v>
      </c>
      <c r="O1886" s="9">
        <f>Sales_Data17[[#This Row],[Order Quantity]]*Sales_Data17[[#This Row],[Unit Price]]</f>
        <v>2050.2000000000003</v>
      </c>
      <c r="P1886" s="9">
        <v>276.77700000000004</v>
      </c>
      <c r="Q1886" s="9">
        <f>Sales_Data17[[#This Row],[Line Total]]-(Sales_Data17[[#This Row],[Total Unit Cost]]*Sales_Data17[[#This Row],[Order Quantity]])</f>
        <v>389.53800000000001</v>
      </c>
      <c r="R1886" s="1" t="str">
        <f>TEXT(Sales_Data17[[#This Row],[OrderDate]],"MMM")</f>
        <v>Feb</v>
      </c>
      <c r="S1886" s="1" t="str">
        <f t="shared" si="29"/>
        <v>2013</v>
      </c>
    </row>
    <row r="1887" spans="1:19">
      <c r="A1887" t="s">
        <v>1910</v>
      </c>
      <c r="B1887" s="2">
        <v>41327</v>
      </c>
      <c r="C1887" s="2" t="str">
        <f>VLOOKUP(Sales_Data17[[#This Row],[Customer Name Index]],Customer_Data[#All],2,0)</f>
        <v>Ole Group</v>
      </c>
      <c r="D1887">
        <v>13</v>
      </c>
      <c r="E1887" t="s">
        <v>3</v>
      </c>
      <c r="F1887" t="s">
        <v>8168</v>
      </c>
      <c r="G1887" t="s">
        <v>8026</v>
      </c>
      <c r="H1887" t="str">
        <f>VLOOKUP(Sales_Data17[[#This Row],[Delivery Region Index]],Regions_Table[#All],2,0)</f>
        <v>Queensland</v>
      </c>
      <c r="I1887" t="str">
        <f>VLOOKUP(Sales_Data17[[#This Row],[Delivery Region Index]],Regions_Table[#All],3,0)</f>
        <v>Mackay</v>
      </c>
      <c r="J1887">
        <v>36</v>
      </c>
      <c r="K1887">
        <v>5</v>
      </c>
      <c r="L1887" t="str">
        <f>VLOOKUP(Sales_Data17[[#This Row],[Product Description Index]],Products_Data[#All],2,0)</f>
        <v>Hats</v>
      </c>
      <c r="M1887">
        <v>9</v>
      </c>
      <c r="N1887" s="9">
        <v>24.566666666666666</v>
      </c>
      <c r="O1887" s="9">
        <f>Sales_Data17[[#This Row],[Order Quantity]]*Sales_Data17[[#This Row],[Unit Price]]</f>
        <v>221.1</v>
      </c>
      <c r="P1887" s="9">
        <v>12.037666666666667</v>
      </c>
      <c r="Q1887" s="9">
        <f>Sales_Data17[[#This Row],[Line Total]]-(Sales_Data17[[#This Row],[Total Unit Cost]]*Sales_Data17[[#This Row],[Order Quantity]])</f>
        <v>112.761</v>
      </c>
      <c r="R1887" s="1" t="str">
        <f>TEXT(Sales_Data17[[#This Row],[OrderDate]],"MMM")</f>
        <v>Feb</v>
      </c>
      <c r="S1887" s="1" t="str">
        <f t="shared" si="29"/>
        <v>2013</v>
      </c>
    </row>
    <row r="1888" spans="1:19">
      <c r="A1888" t="s">
        <v>1911</v>
      </c>
      <c r="B1888" s="2">
        <v>41327</v>
      </c>
      <c r="C1888" s="2" t="str">
        <f>VLOOKUP(Sales_Data17[[#This Row],[Customer Name Index]],Customer_Data[#All],2,0)</f>
        <v>Apollo Ltd</v>
      </c>
      <c r="D1888">
        <v>11</v>
      </c>
      <c r="E1888" t="s">
        <v>2</v>
      </c>
      <c r="F1888" t="s">
        <v>8168</v>
      </c>
      <c r="G1888" t="s">
        <v>8026</v>
      </c>
      <c r="H1888" t="str">
        <f>VLOOKUP(Sales_Data17[[#This Row],[Delivery Region Index]],Regions_Table[#All],2,0)</f>
        <v>Queensland</v>
      </c>
      <c r="I1888" t="str">
        <f>VLOOKUP(Sales_Data17[[#This Row],[Delivery Region Index]],Regions_Table[#All],3,0)</f>
        <v>Gold Coast</v>
      </c>
      <c r="J1888">
        <v>31</v>
      </c>
      <c r="K1888">
        <v>5</v>
      </c>
      <c r="L1888" t="str">
        <f>VLOOKUP(Sales_Data17[[#This Row],[Product Description Index]],Products_Data[#All],2,0)</f>
        <v>Hats</v>
      </c>
      <c r="M1888">
        <v>7</v>
      </c>
      <c r="N1888" s="9">
        <v>99.01111111111112</v>
      </c>
      <c r="O1888" s="9">
        <f>Sales_Data17[[#This Row],[Order Quantity]]*Sales_Data17[[#This Row],[Unit Price]]</f>
        <v>693.07777777777778</v>
      </c>
      <c r="P1888" s="9">
        <v>70.297888888888892</v>
      </c>
      <c r="Q1888" s="9">
        <f>Sales_Data17[[#This Row],[Line Total]]-(Sales_Data17[[#This Row],[Total Unit Cost]]*Sales_Data17[[#This Row],[Order Quantity]])</f>
        <v>200.99255555555555</v>
      </c>
      <c r="R1888" s="1" t="str">
        <f>TEXT(Sales_Data17[[#This Row],[OrderDate]],"MMM")</f>
        <v>Feb</v>
      </c>
      <c r="S1888" s="1" t="str">
        <f t="shared" si="29"/>
        <v>2013</v>
      </c>
    </row>
    <row r="1889" spans="1:19">
      <c r="A1889" t="s">
        <v>1912</v>
      </c>
      <c r="B1889" s="2">
        <v>41327</v>
      </c>
      <c r="C1889" s="2" t="str">
        <f>VLOOKUP(Sales_Data17[[#This Row],[Customer Name Index]],Customer_Data[#All],2,0)</f>
        <v xml:space="preserve">Linde </v>
      </c>
      <c r="D1889">
        <v>14</v>
      </c>
      <c r="E1889" t="s">
        <v>4</v>
      </c>
      <c r="F1889" t="s">
        <v>8168</v>
      </c>
      <c r="G1889" t="s">
        <v>8026</v>
      </c>
      <c r="H1889" t="str">
        <f>VLOOKUP(Sales_Data17[[#This Row],[Delivery Region Index]],Regions_Table[#All],2,0)</f>
        <v>Queensland</v>
      </c>
      <c r="I1889" t="str">
        <f>VLOOKUP(Sales_Data17[[#This Row],[Delivery Region Index]],Regions_Table[#All],3,0)</f>
        <v>Rockhampton</v>
      </c>
      <c r="J1889">
        <v>41</v>
      </c>
      <c r="K1889">
        <v>6</v>
      </c>
      <c r="L1889" t="str">
        <f>VLOOKUP(Sales_Data17[[#This Row],[Product Description Index]],Products_Data[#All],2,0)</f>
        <v>Socks</v>
      </c>
      <c r="M1889">
        <v>1</v>
      </c>
      <c r="N1889" s="9">
        <v>136.23333333333335</v>
      </c>
      <c r="O1889" s="9">
        <f>Sales_Data17[[#This Row],[Order Quantity]]*Sales_Data17[[#This Row],[Unit Price]]</f>
        <v>136.23333333333335</v>
      </c>
      <c r="P1889" s="9">
        <v>104.89966666666668</v>
      </c>
      <c r="Q1889" s="9">
        <f>Sales_Data17[[#This Row],[Line Total]]-(Sales_Data17[[#This Row],[Total Unit Cost]]*Sales_Data17[[#This Row],[Order Quantity]])</f>
        <v>31.333666666666673</v>
      </c>
      <c r="R1889" s="1" t="str">
        <f>TEXT(Sales_Data17[[#This Row],[OrderDate]],"MMM")</f>
        <v>Feb</v>
      </c>
      <c r="S1889" s="1" t="str">
        <f t="shared" si="29"/>
        <v>2013</v>
      </c>
    </row>
    <row r="1890" spans="1:19">
      <c r="A1890" t="s">
        <v>1913</v>
      </c>
      <c r="B1890" s="2">
        <v>41329</v>
      </c>
      <c r="C1890" s="2" t="str">
        <f>VLOOKUP(Sales_Data17[[#This Row],[Customer Name Index]],Customer_Data[#All],2,0)</f>
        <v xml:space="preserve">WakeFern </v>
      </c>
      <c r="D1890">
        <v>2</v>
      </c>
      <c r="E1890" t="s">
        <v>4</v>
      </c>
      <c r="F1890" t="s">
        <v>8168</v>
      </c>
      <c r="G1890" t="s">
        <v>8027</v>
      </c>
      <c r="H1890" t="str">
        <f>VLOOKUP(Sales_Data17[[#This Row],[Delivery Region Index]],Regions_Table[#All],2,0)</f>
        <v>New South Wales</v>
      </c>
      <c r="I1890" t="str">
        <f>VLOOKUP(Sales_Data17[[#This Row],[Delivery Region Index]],Regions_Table[#All],3,0)</f>
        <v>Bathurst</v>
      </c>
      <c r="J1890">
        <v>4</v>
      </c>
      <c r="K1890">
        <v>1</v>
      </c>
      <c r="L1890" t="str">
        <f>VLOOKUP(Sales_Data17[[#This Row],[Product Description Index]],Products_Data[#All],2,0)</f>
        <v>Shirts</v>
      </c>
      <c r="M1890">
        <v>4</v>
      </c>
      <c r="N1890" s="9">
        <v>635.75555555555559</v>
      </c>
      <c r="O1890" s="9">
        <f>Sales_Data17[[#This Row],[Order Quantity]]*Sales_Data17[[#This Row],[Unit Price]]</f>
        <v>2543.0222222222224</v>
      </c>
      <c r="P1890" s="9">
        <v>464.10155555555554</v>
      </c>
      <c r="Q1890" s="9">
        <f>Sales_Data17[[#This Row],[Line Total]]-(Sales_Data17[[#This Row],[Total Unit Cost]]*Sales_Data17[[#This Row],[Order Quantity]])</f>
        <v>686.61600000000021</v>
      </c>
      <c r="R1890" s="1" t="str">
        <f>TEXT(Sales_Data17[[#This Row],[OrderDate]],"MMM")</f>
        <v>Feb</v>
      </c>
      <c r="S1890" s="1" t="str">
        <f t="shared" si="29"/>
        <v>2013</v>
      </c>
    </row>
    <row r="1891" spans="1:19">
      <c r="A1891" t="s">
        <v>1914</v>
      </c>
      <c r="B1891" s="2">
        <v>41329</v>
      </c>
      <c r="C1891" s="2" t="str">
        <f>VLOOKUP(Sales_Data17[[#This Row],[Customer Name Index]],Customer_Data[#All],2,0)</f>
        <v>New Ltd</v>
      </c>
      <c r="D1891">
        <v>7</v>
      </c>
      <c r="E1891" t="s">
        <v>2</v>
      </c>
      <c r="F1891" t="s">
        <v>8168</v>
      </c>
      <c r="G1891" t="s">
        <v>8027</v>
      </c>
      <c r="H1891" t="str">
        <f>VLOOKUP(Sales_Data17[[#This Row],[Delivery Region Index]],Regions_Table[#All],2,0)</f>
        <v>New South Wales</v>
      </c>
      <c r="I1891" t="str">
        <f>VLOOKUP(Sales_Data17[[#This Row],[Delivery Region Index]],Regions_Table[#All],3,0)</f>
        <v>Port Macquarie</v>
      </c>
      <c r="J1891">
        <v>19</v>
      </c>
      <c r="K1891">
        <v>3</v>
      </c>
      <c r="L1891" t="str">
        <f>VLOOKUP(Sales_Data17[[#This Row],[Product Description Index]],Products_Data[#All],2,0)</f>
        <v>Sunglasses</v>
      </c>
      <c r="M1891">
        <v>1</v>
      </c>
      <c r="N1891" s="9">
        <v>355.84444444444443</v>
      </c>
      <c r="O1891" s="9">
        <f>Sales_Data17[[#This Row],[Order Quantity]]*Sales_Data17[[#This Row],[Unit Price]]</f>
        <v>355.84444444444443</v>
      </c>
      <c r="P1891" s="9">
        <v>163.68844444444443</v>
      </c>
      <c r="Q1891" s="9">
        <f>Sales_Data17[[#This Row],[Line Total]]-(Sales_Data17[[#This Row],[Total Unit Cost]]*Sales_Data17[[#This Row],[Order Quantity]])</f>
        <v>192.15600000000001</v>
      </c>
      <c r="R1891" s="1" t="str">
        <f>TEXT(Sales_Data17[[#This Row],[OrderDate]],"MMM")</f>
        <v>Feb</v>
      </c>
      <c r="S1891" s="1" t="str">
        <f t="shared" si="29"/>
        <v>2013</v>
      </c>
    </row>
    <row r="1892" spans="1:19">
      <c r="A1892" t="s">
        <v>1915</v>
      </c>
      <c r="B1892" s="2">
        <v>41329</v>
      </c>
      <c r="C1892" s="2" t="str">
        <f>VLOOKUP(Sales_Data17[[#This Row],[Customer Name Index]],Customer_Data[#All],2,0)</f>
        <v xml:space="preserve">Linde </v>
      </c>
      <c r="D1892">
        <v>14</v>
      </c>
      <c r="E1892" t="s">
        <v>4</v>
      </c>
      <c r="F1892" t="s">
        <v>8168</v>
      </c>
      <c r="G1892" t="s">
        <v>8026</v>
      </c>
      <c r="H1892" t="str">
        <f>VLOOKUP(Sales_Data17[[#This Row],[Delivery Region Index]],Regions_Table[#All],2,0)</f>
        <v>Queensland</v>
      </c>
      <c r="I1892" t="str">
        <f>VLOOKUP(Sales_Data17[[#This Row],[Delivery Region Index]],Regions_Table[#All],3,0)</f>
        <v>Nambour</v>
      </c>
      <c r="J1892">
        <v>39</v>
      </c>
      <c r="K1892">
        <v>6</v>
      </c>
      <c r="L1892" t="str">
        <f>VLOOKUP(Sales_Data17[[#This Row],[Product Description Index]],Products_Data[#All],2,0)</f>
        <v>Socks</v>
      </c>
      <c r="M1892">
        <v>6</v>
      </c>
      <c r="N1892" s="9">
        <v>191.32222222222222</v>
      </c>
      <c r="O1892" s="9">
        <f>Sales_Data17[[#This Row],[Order Quantity]]*Sales_Data17[[#This Row],[Unit Price]]</f>
        <v>1147.9333333333334</v>
      </c>
      <c r="P1892" s="9">
        <v>154.97100000000003</v>
      </c>
      <c r="Q1892" s="9">
        <f>Sales_Data17[[#This Row],[Line Total]]-(Sales_Data17[[#This Row],[Total Unit Cost]]*Sales_Data17[[#This Row],[Order Quantity]])</f>
        <v>218.10733333333314</v>
      </c>
      <c r="R1892" s="1" t="str">
        <f>TEXT(Sales_Data17[[#This Row],[OrderDate]],"MMM")</f>
        <v>Feb</v>
      </c>
      <c r="S1892" s="1" t="str">
        <f t="shared" si="29"/>
        <v>2013</v>
      </c>
    </row>
    <row r="1893" spans="1:19">
      <c r="A1893" t="s">
        <v>1916</v>
      </c>
      <c r="B1893" s="2">
        <v>41330</v>
      </c>
      <c r="C1893" s="2" t="str">
        <f>VLOOKUP(Sales_Data17[[#This Row],[Customer Name Index]],Customer_Data[#All],2,0)</f>
        <v>Rochester Ltd</v>
      </c>
      <c r="D1893">
        <v>15</v>
      </c>
      <c r="E1893" t="s">
        <v>3</v>
      </c>
      <c r="F1893" t="s">
        <v>8168</v>
      </c>
      <c r="G1893" t="s">
        <v>8025</v>
      </c>
      <c r="H1893" t="str">
        <f>VLOOKUP(Sales_Data17[[#This Row],[Delivery Region Index]],Regions_Table[#All],2,0)</f>
        <v>Queensland</v>
      </c>
      <c r="I1893" t="str">
        <f>VLOOKUP(Sales_Data17[[#This Row],[Delivery Region Index]],Regions_Table[#All],3,0)</f>
        <v>Thuringowa</v>
      </c>
      <c r="J1893">
        <v>43</v>
      </c>
      <c r="K1893">
        <v>6</v>
      </c>
      <c r="L1893" t="str">
        <f>VLOOKUP(Sales_Data17[[#This Row],[Product Description Index]],Products_Data[#All],2,0)</f>
        <v>Socks</v>
      </c>
      <c r="M1893">
        <v>5</v>
      </c>
      <c r="N1893" s="9">
        <v>99.75555555555556</v>
      </c>
      <c r="O1893" s="9">
        <f>Sales_Data17[[#This Row],[Order Quantity]]*Sales_Data17[[#This Row],[Unit Price]]</f>
        <v>498.77777777777783</v>
      </c>
      <c r="P1893" s="9">
        <v>54.865555555555567</v>
      </c>
      <c r="Q1893" s="9">
        <f>Sales_Data17[[#This Row],[Line Total]]-(Sales_Data17[[#This Row],[Total Unit Cost]]*Sales_Data17[[#This Row],[Order Quantity]])</f>
        <v>224.45</v>
      </c>
      <c r="R1893" s="1" t="str">
        <f>TEXT(Sales_Data17[[#This Row],[OrderDate]],"MMM")</f>
        <v>Feb</v>
      </c>
      <c r="S1893" s="1" t="str">
        <f t="shared" si="29"/>
        <v>2013</v>
      </c>
    </row>
    <row r="1894" spans="1:19">
      <c r="A1894" t="s">
        <v>1917</v>
      </c>
      <c r="B1894" s="2">
        <v>41330</v>
      </c>
      <c r="C1894" s="2" t="str">
        <f>VLOOKUP(Sales_Data17[[#This Row],[Customer Name Index]],Customer_Data[#All],2,0)</f>
        <v>Pure Group</v>
      </c>
      <c r="D1894">
        <v>17</v>
      </c>
      <c r="E1894" t="s">
        <v>3</v>
      </c>
      <c r="F1894" t="s">
        <v>8168</v>
      </c>
      <c r="G1894" t="s">
        <v>8025</v>
      </c>
      <c r="H1894" t="str">
        <f>VLOOKUP(Sales_Data17[[#This Row],[Delivery Region Index]],Regions_Table[#All],2,0)</f>
        <v>Victoria</v>
      </c>
      <c r="I1894" t="str">
        <f>VLOOKUP(Sales_Data17[[#This Row],[Delivery Region Index]],Regions_Table[#All],3,0)</f>
        <v>Ballarat</v>
      </c>
      <c r="J1894">
        <v>49</v>
      </c>
      <c r="K1894">
        <v>7</v>
      </c>
      <c r="L1894" t="str">
        <f>VLOOKUP(Sales_Data17[[#This Row],[Product Description Index]],Products_Data[#All],2,0)</f>
        <v>Dress Shirts</v>
      </c>
      <c r="M1894">
        <v>5</v>
      </c>
      <c r="N1894" s="9">
        <v>116.87777777777779</v>
      </c>
      <c r="O1894" s="9">
        <f>Sales_Data17[[#This Row],[Order Quantity]]*Sales_Data17[[#This Row],[Unit Price]]</f>
        <v>584.38888888888891</v>
      </c>
      <c r="P1894" s="9">
        <v>81.814444444444447</v>
      </c>
      <c r="Q1894" s="9">
        <f>Sales_Data17[[#This Row],[Line Total]]-(Sales_Data17[[#This Row],[Total Unit Cost]]*Sales_Data17[[#This Row],[Order Quantity]])</f>
        <v>175.31666666666666</v>
      </c>
      <c r="R1894" s="1" t="str">
        <f>TEXT(Sales_Data17[[#This Row],[OrderDate]],"MMM")</f>
        <v>Feb</v>
      </c>
      <c r="S1894" s="1" t="str">
        <f t="shared" si="29"/>
        <v>2013</v>
      </c>
    </row>
    <row r="1895" spans="1:19">
      <c r="A1895" t="s">
        <v>1918</v>
      </c>
      <c r="B1895" s="2">
        <v>41330</v>
      </c>
      <c r="C1895" s="2" t="str">
        <f>VLOOKUP(Sales_Data17[[#This Row],[Customer Name Index]],Customer_Data[#All],2,0)</f>
        <v>Ole Group</v>
      </c>
      <c r="D1895">
        <v>13</v>
      </c>
      <c r="E1895" t="s">
        <v>4</v>
      </c>
      <c r="F1895" t="s">
        <v>8168</v>
      </c>
      <c r="G1895" t="s">
        <v>8026</v>
      </c>
      <c r="H1895" t="str">
        <f>VLOOKUP(Sales_Data17[[#This Row],[Delivery Region Index]],Regions_Table[#All],2,0)</f>
        <v>Queensland</v>
      </c>
      <c r="I1895" t="str">
        <f>VLOOKUP(Sales_Data17[[#This Row],[Delivery Region Index]],Regions_Table[#All],3,0)</f>
        <v>Mount Isa</v>
      </c>
      <c r="J1895">
        <v>38</v>
      </c>
      <c r="K1895">
        <v>6</v>
      </c>
      <c r="L1895" t="str">
        <f>VLOOKUP(Sales_Data17[[#This Row],[Product Description Index]],Products_Data[#All],2,0)</f>
        <v>Socks</v>
      </c>
      <c r="M1895">
        <v>7</v>
      </c>
      <c r="N1895" s="9">
        <v>100.5</v>
      </c>
      <c r="O1895" s="9">
        <f>Sales_Data17[[#This Row],[Order Quantity]]*Sales_Data17[[#This Row],[Unit Price]]</f>
        <v>703.5</v>
      </c>
      <c r="P1895" s="9">
        <v>44.22</v>
      </c>
      <c r="Q1895" s="9">
        <f>Sales_Data17[[#This Row],[Line Total]]-(Sales_Data17[[#This Row],[Total Unit Cost]]*Sales_Data17[[#This Row],[Order Quantity]])</f>
        <v>393.96000000000004</v>
      </c>
      <c r="R1895" s="1" t="str">
        <f>TEXT(Sales_Data17[[#This Row],[OrderDate]],"MMM")</f>
        <v>Feb</v>
      </c>
      <c r="S1895" s="1" t="str">
        <f t="shared" si="29"/>
        <v>2013</v>
      </c>
    </row>
    <row r="1896" spans="1:19">
      <c r="A1896" t="s">
        <v>1919</v>
      </c>
      <c r="B1896" s="2">
        <v>41330</v>
      </c>
      <c r="C1896" s="2" t="str">
        <f>VLOOKUP(Sales_Data17[[#This Row],[Customer Name Index]],Customer_Data[#All],2,0)</f>
        <v xml:space="preserve">WakeFern </v>
      </c>
      <c r="D1896">
        <v>2</v>
      </c>
      <c r="E1896" t="s">
        <v>2</v>
      </c>
      <c r="F1896" t="s">
        <v>8168</v>
      </c>
      <c r="G1896" t="s">
        <v>8027</v>
      </c>
      <c r="H1896" t="str">
        <f>VLOOKUP(Sales_Data17[[#This Row],[Delivery Region Index]],Regions_Table[#All],2,0)</f>
        <v>New South Wales</v>
      </c>
      <c r="I1896" t="str">
        <f>VLOOKUP(Sales_Data17[[#This Row],[Delivery Region Index]],Regions_Table[#All],3,0)</f>
        <v>Bathurst</v>
      </c>
      <c r="J1896">
        <v>4</v>
      </c>
      <c r="K1896">
        <v>1</v>
      </c>
      <c r="L1896" t="str">
        <f>VLOOKUP(Sales_Data17[[#This Row],[Product Description Index]],Products_Data[#All],2,0)</f>
        <v>Shirts</v>
      </c>
      <c r="M1896">
        <v>1</v>
      </c>
      <c r="N1896" s="9">
        <v>297.03333333333336</v>
      </c>
      <c r="O1896" s="9">
        <f>Sales_Data17[[#This Row],[Order Quantity]]*Sales_Data17[[#This Row],[Unit Price]]</f>
        <v>297.03333333333336</v>
      </c>
      <c r="P1896" s="9">
        <v>133.66500000000002</v>
      </c>
      <c r="Q1896" s="9">
        <f>Sales_Data17[[#This Row],[Line Total]]-(Sales_Data17[[#This Row],[Total Unit Cost]]*Sales_Data17[[#This Row],[Order Quantity]])</f>
        <v>163.36833333333334</v>
      </c>
      <c r="R1896" s="1" t="str">
        <f>TEXT(Sales_Data17[[#This Row],[OrderDate]],"MMM")</f>
        <v>Feb</v>
      </c>
      <c r="S1896" s="1" t="str">
        <f t="shared" si="29"/>
        <v>2013</v>
      </c>
    </row>
    <row r="1897" spans="1:19">
      <c r="A1897" t="s">
        <v>1920</v>
      </c>
      <c r="B1897" s="2">
        <v>41330</v>
      </c>
      <c r="C1897" s="2" t="str">
        <f>VLOOKUP(Sales_Data17[[#This Row],[Customer Name Index]],Customer_Data[#All],2,0)</f>
        <v xml:space="preserve">Linde </v>
      </c>
      <c r="D1897">
        <v>14</v>
      </c>
      <c r="E1897" t="s">
        <v>4</v>
      </c>
      <c r="F1897" t="s">
        <v>8168</v>
      </c>
      <c r="G1897" t="s">
        <v>8026</v>
      </c>
      <c r="H1897" t="str">
        <f>VLOOKUP(Sales_Data17[[#This Row],[Delivery Region Index]],Regions_Table[#All],2,0)</f>
        <v>Queensland</v>
      </c>
      <c r="I1897" t="str">
        <f>VLOOKUP(Sales_Data17[[#This Row],[Delivery Region Index]],Regions_Table[#All],3,0)</f>
        <v>Nambour</v>
      </c>
      <c r="J1897">
        <v>39</v>
      </c>
      <c r="K1897">
        <v>6</v>
      </c>
      <c r="L1897" t="str">
        <f>VLOOKUP(Sales_Data17[[#This Row],[Product Description Index]],Products_Data[#All],2,0)</f>
        <v>Socks</v>
      </c>
      <c r="M1897">
        <v>2</v>
      </c>
      <c r="N1897" s="9">
        <v>118.36666666666666</v>
      </c>
      <c r="O1897" s="9">
        <f>Sales_Data17[[#This Row],[Order Quantity]]*Sales_Data17[[#This Row],[Unit Price]]</f>
        <v>236.73333333333332</v>
      </c>
      <c r="P1897" s="9">
        <v>82.856666666666655</v>
      </c>
      <c r="Q1897" s="9">
        <f>Sales_Data17[[#This Row],[Line Total]]-(Sales_Data17[[#This Row],[Total Unit Cost]]*Sales_Data17[[#This Row],[Order Quantity]])</f>
        <v>71.02000000000001</v>
      </c>
      <c r="R1897" s="1" t="str">
        <f>TEXT(Sales_Data17[[#This Row],[OrderDate]],"MMM")</f>
        <v>Feb</v>
      </c>
      <c r="S1897" s="1" t="str">
        <f t="shared" si="29"/>
        <v>2013</v>
      </c>
    </row>
    <row r="1898" spans="1:19">
      <c r="A1898" t="s">
        <v>1921</v>
      </c>
      <c r="B1898" s="2">
        <v>41330</v>
      </c>
      <c r="C1898" s="2" t="str">
        <f>VLOOKUP(Sales_Data17[[#This Row],[Customer Name Index]],Customer_Data[#All],2,0)</f>
        <v xml:space="preserve">Qualitest </v>
      </c>
      <c r="D1898">
        <v>19</v>
      </c>
      <c r="E1898" t="s">
        <v>2</v>
      </c>
      <c r="F1898" t="s">
        <v>8168</v>
      </c>
      <c r="G1898" t="s">
        <v>8028</v>
      </c>
      <c r="H1898" t="str">
        <f>VLOOKUP(Sales_Data17[[#This Row],[Delivery Region Index]],Regions_Table[#All],2,0)</f>
        <v>Victoria</v>
      </c>
      <c r="I1898" t="str">
        <f>VLOOKUP(Sales_Data17[[#This Row],[Delivery Region Index]],Regions_Table[#All],3,0)</f>
        <v>Mildura</v>
      </c>
      <c r="J1898">
        <v>53</v>
      </c>
      <c r="K1898">
        <v>8</v>
      </c>
      <c r="L1898" t="str">
        <f>VLOOKUP(Sales_Data17[[#This Row],[Product Description Index]],Products_Data[#All],2,0)</f>
        <v>Shoes</v>
      </c>
      <c r="M1898">
        <v>8</v>
      </c>
      <c r="N1898" s="9">
        <v>223.33333333333334</v>
      </c>
      <c r="O1898" s="9">
        <f>Sales_Data17[[#This Row],[Order Quantity]]*Sales_Data17[[#This Row],[Unit Price]]</f>
        <v>1786.6666666666667</v>
      </c>
      <c r="P1898" s="9">
        <v>96.033333333333331</v>
      </c>
      <c r="Q1898" s="9">
        <f>Sales_Data17[[#This Row],[Line Total]]-(Sales_Data17[[#This Row],[Total Unit Cost]]*Sales_Data17[[#This Row],[Order Quantity]])</f>
        <v>1018.4000000000001</v>
      </c>
      <c r="R1898" s="1" t="str">
        <f>TEXT(Sales_Data17[[#This Row],[OrderDate]],"MMM")</f>
        <v>Feb</v>
      </c>
      <c r="S1898" s="1" t="str">
        <f t="shared" si="29"/>
        <v>2013</v>
      </c>
    </row>
    <row r="1899" spans="1:19">
      <c r="A1899" t="s">
        <v>1922</v>
      </c>
      <c r="B1899" s="2">
        <v>41330</v>
      </c>
      <c r="C1899" s="2" t="str">
        <f>VLOOKUP(Sales_Data17[[#This Row],[Customer Name Index]],Customer_Data[#All],2,0)</f>
        <v>Pacific Ltd</v>
      </c>
      <c r="D1899">
        <v>20</v>
      </c>
      <c r="E1899" t="s">
        <v>4</v>
      </c>
      <c r="F1899" t="s">
        <v>8168</v>
      </c>
      <c r="G1899" t="s">
        <v>8028</v>
      </c>
      <c r="H1899" t="str">
        <f>VLOOKUP(Sales_Data17[[#This Row],[Delivery Region Index]],Regions_Table[#All],2,0)</f>
        <v>Victoria</v>
      </c>
      <c r="I1899" t="str">
        <f>VLOOKUP(Sales_Data17[[#This Row],[Delivery Region Index]],Regions_Table[#All],3,0)</f>
        <v>Warrnambool</v>
      </c>
      <c r="J1899">
        <v>57</v>
      </c>
      <c r="K1899">
        <v>8</v>
      </c>
      <c r="L1899" t="str">
        <f>VLOOKUP(Sales_Data17[[#This Row],[Product Description Index]],Products_Data[#All],2,0)</f>
        <v>Shoes</v>
      </c>
      <c r="M1899">
        <v>5</v>
      </c>
      <c r="N1899" s="9">
        <v>94.544444444444437</v>
      </c>
      <c r="O1899" s="9">
        <f>Sales_Data17[[#This Row],[Order Quantity]]*Sales_Data17[[#This Row],[Unit Price]]</f>
        <v>472.72222222222217</v>
      </c>
      <c r="P1899" s="9">
        <v>78.471888888888884</v>
      </c>
      <c r="Q1899" s="9">
        <f>Sales_Data17[[#This Row],[Line Total]]-(Sales_Data17[[#This Row],[Total Unit Cost]]*Sales_Data17[[#This Row],[Order Quantity]])</f>
        <v>80.362777777777751</v>
      </c>
      <c r="R1899" s="1" t="str">
        <f>TEXT(Sales_Data17[[#This Row],[OrderDate]],"MMM")</f>
        <v>Feb</v>
      </c>
      <c r="S1899" s="1" t="str">
        <f t="shared" si="29"/>
        <v>2013</v>
      </c>
    </row>
    <row r="1900" spans="1:19">
      <c r="A1900" t="s">
        <v>1923</v>
      </c>
      <c r="B1900" s="2">
        <v>41331</v>
      </c>
      <c r="C1900" s="2" t="str">
        <f>VLOOKUP(Sales_Data17[[#This Row],[Customer Name Index]],Customer_Data[#All],2,0)</f>
        <v>Ole Group</v>
      </c>
      <c r="D1900">
        <v>13</v>
      </c>
      <c r="E1900" t="s">
        <v>4</v>
      </c>
      <c r="F1900" t="s">
        <v>8168</v>
      </c>
      <c r="G1900" t="s">
        <v>8026</v>
      </c>
      <c r="H1900" t="str">
        <f>VLOOKUP(Sales_Data17[[#This Row],[Delivery Region Index]],Regions_Table[#All],2,0)</f>
        <v>Queensland</v>
      </c>
      <c r="I1900" t="str">
        <f>VLOOKUP(Sales_Data17[[#This Row],[Delivery Region Index]],Regions_Table[#All],3,0)</f>
        <v>Maryborough</v>
      </c>
      <c r="J1900">
        <v>37</v>
      </c>
      <c r="K1900">
        <v>6</v>
      </c>
      <c r="L1900" t="str">
        <f>VLOOKUP(Sales_Data17[[#This Row],[Product Description Index]],Products_Data[#All],2,0)</f>
        <v>Socks</v>
      </c>
      <c r="M1900">
        <v>4</v>
      </c>
      <c r="N1900" s="9">
        <v>273.95555555555552</v>
      </c>
      <c r="O1900" s="9">
        <f>Sales_Data17[[#This Row],[Order Quantity]]*Sales_Data17[[#This Row],[Unit Price]]</f>
        <v>1095.8222222222221</v>
      </c>
      <c r="P1900" s="9">
        <v>186.28977777777777</v>
      </c>
      <c r="Q1900" s="9">
        <f>Sales_Data17[[#This Row],[Line Total]]-(Sales_Data17[[#This Row],[Total Unit Cost]]*Sales_Data17[[#This Row],[Order Quantity]])</f>
        <v>350.66311111111099</v>
      </c>
      <c r="R1900" s="1" t="str">
        <f>TEXT(Sales_Data17[[#This Row],[OrderDate]],"MMM")</f>
        <v>Feb</v>
      </c>
      <c r="S1900" s="1" t="str">
        <f t="shared" si="29"/>
        <v>2013</v>
      </c>
    </row>
    <row r="1901" spans="1:19">
      <c r="A1901" t="s">
        <v>1924</v>
      </c>
      <c r="B1901" s="2">
        <v>41331</v>
      </c>
      <c r="C1901" s="2" t="str">
        <f>VLOOKUP(Sales_Data17[[#This Row],[Customer Name Index]],Customer_Data[#All],2,0)</f>
        <v>Apollo Ltd</v>
      </c>
      <c r="D1901">
        <v>11</v>
      </c>
      <c r="E1901" t="s">
        <v>4</v>
      </c>
      <c r="F1901" t="s">
        <v>8168</v>
      </c>
      <c r="G1901" t="s">
        <v>8026</v>
      </c>
      <c r="H1901" t="str">
        <f>VLOOKUP(Sales_Data17[[#This Row],[Delivery Region Index]],Regions_Table[#All],2,0)</f>
        <v>Queensland</v>
      </c>
      <c r="I1901" t="str">
        <f>VLOOKUP(Sales_Data17[[#This Row],[Delivery Region Index]],Regions_Table[#All],3,0)</f>
        <v>Gympie</v>
      </c>
      <c r="J1901">
        <v>32</v>
      </c>
      <c r="K1901">
        <v>5</v>
      </c>
      <c r="L1901" t="str">
        <f>VLOOKUP(Sales_Data17[[#This Row],[Product Description Index]],Products_Data[#All],2,0)</f>
        <v>Hats</v>
      </c>
      <c r="M1901">
        <v>5</v>
      </c>
      <c r="N1901" s="9">
        <v>430.28888888888889</v>
      </c>
      <c r="O1901" s="9">
        <f>Sales_Data17[[#This Row],[Order Quantity]]*Sales_Data17[[#This Row],[Unit Price]]</f>
        <v>2151.4444444444443</v>
      </c>
      <c r="P1901" s="9">
        <v>253.87044444444442</v>
      </c>
      <c r="Q1901" s="9">
        <f>Sales_Data17[[#This Row],[Line Total]]-(Sales_Data17[[#This Row],[Total Unit Cost]]*Sales_Data17[[#This Row],[Order Quantity]])</f>
        <v>882.09222222222229</v>
      </c>
      <c r="R1901" s="1" t="str">
        <f>TEXT(Sales_Data17[[#This Row],[OrderDate]],"MMM")</f>
        <v>Feb</v>
      </c>
      <c r="S1901" s="1" t="str">
        <f t="shared" si="29"/>
        <v>2013</v>
      </c>
    </row>
    <row r="1902" spans="1:19">
      <c r="A1902" t="s">
        <v>1925</v>
      </c>
      <c r="B1902" s="2">
        <v>41331</v>
      </c>
      <c r="C1902" s="2" t="str">
        <f>VLOOKUP(Sales_Data17[[#This Row],[Customer Name Index]],Customer_Data[#All],2,0)</f>
        <v>3LAB, Ltd</v>
      </c>
      <c r="D1902">
        <v>16</v>
      </c>
      <c r="E1902" t="s">
        <v>4</v>
      </c>
      <c r="F1902" t="s">
        <v>8168</v>
      </c>
      <c r="G1902" t="s">
        <v>8025</v>
      </c>
      <c r="H1902" t="str">
        <f>VLOOKUP(Sales_Data17[[#This Row],[Delivery Region Index]],Regions_Table[#All],2,0)</f>
        <v>Queensland</v>
      </c>
      <c r="I1902" t="str">
        <f>VLOOKUP(Sales_Data17[[#This Row],[Delivery Region Index]],Regions_Table[#All],3,0)</f>
        <v>Townsville</v>
      </c>
      <c r="J1902">
        <v>45</v>
      </c>
      <c r="K1902">
        <v>7</v>
      </c>
      <c r="L1902" t="str">
        <f>VLOOKUP(Sales_Data17[[#This Row],[Product Description Index]],Products_Data[#All],2,0)</f>
        <v>Dress Shirts</v>
      </c>
      <c r="M1902">
        <v>2</v>
      </c>
      <c r="N1902" s="9">
        <v>28.288888888888888</v>
      </c>
      <c r="O1902" s="9">
        <f>Sales_Data17[[#This Row],[Order Quantity]]*Sales_Data17[[#This Row],[Unit Price]]</f>
        <v>56.577777777777776</v>
      </c>
      <c r="P1902" s="9">
        <v>16.124666666666666</v>
      </c>
      <c r="Q1902" s="9">
        <f>Sales_Data17[[#This Row],[Line Total]]-(Sales_Data17[[#This Row],[Total Unit Cost]]*Sales_Data17[[#This Row],[Order Quantity]])</f>
        <v>24.328444444444443</v>
      </c>
      <c r="R1902" s="1" t="str">
        <f>TEXT(Sales_Data17[[#This Row],[OrderDate]],"MMM")</f>
        <v>Feb</v>
      </c>
      <c r="S1902" s="1" t="str">
        <f t="shared" si="29"/>
        <v>2013</v>
      </c>
    </row>
    <row r="1903" spans="1:19">
      <c r="A1903" t="s">
        <v>1926</v>
      </c>
      <c r="B1903" s="2">
        <v>41332</v>
      </c>
      <c r="C1903" s="2" t="str">
        <f>VLOOKUP(Sales_Data17[[#This Row],[Customer Name Index]],Customer_Data[#All],2,0)</f>
        <v>Procter Corp</v>
      </c>
      <c r="D1903">
        <v>5</v>
      </c>
      <c r="E1903" t="s">
        <v>2</v>
      </c>
      <c r="F1903" t="s">
        <v>8168</v>
      </c>
      <c r="G1903" t="s">
        <v>8027</v>
      </c>
      <c r="H1903" t="str">
        <f>VLOOKUP(Sales_Data17[[#This Row],[Delivery Region Index]],Regions_Table[#All],2,0)</f>
        <v>New South Wales</v>
      </c>
      <c r="I1903" t="str">
        <f>VLOOKUP(Sales_Data17[[#This Row],[Delivery Region Index]],Regions_Table[#All],3,0)</f>
        <v>Lismore</v>
      </c>
      <c r="J1903">
        <v>14</v>
      </c>
      <c r="K1903">
        <v>2</v>
      </c>
      <c r="L1903" t="str">
        <f>VLOOKUP(Sales_Data17[[#This Row],[Product Description Index]],Products_Data[#All],2,0)</f>
        <v>Pants</v>
      </c>
      <c r="M1903">
        <v>6</v>
      </c>
      <c r="N1903" s="9">
        <v>353.61111111111109</v>
      </c>
      <c r="O1903" s="9">
        <f>Sales_Data17[[#This Row],[Order Quantity]]*Sales_Data17[[#This Row],[Unit Price]]</f>
        <v>2121.6666666666665</v>
      </c>
      <c r="P1903" s="9">
        <v>222.77499999999998</v>
      </c>
      <c r="Q1903" s="9">
        <f>Sales_Data17[[#This Row],[Line Total]]-(Sales_Data17[[#This Row],[Total Unit Cost]]*Sales_Data17[[#This Row],[Order Quantity]])</f>
        <v>785.01666666666665</v>
      </c>
      <c r="R1903" s="1" t="str">
        <f>TEXT(Sales_Data17[[#This Row],[OrderDate]],"MMM")</f>
        <v>Feb</v>
      </c>
      <c r="S1903" s="1" t="str">
        <f t="shared" si="29"/>
        <v>2013</v>
      </c>
    </row>
    <row r="1904" spans="1:19">
      <c r="A1904" t="s">
        <v>1927</v>
      </c>
      <c r="B1904" s="2">
        <v>41332</v>
      </c>
      <c r="C1904" s="2" t="str">
        <f>VLOOKUP(Sales_Data17[[#This Row],[Customer Name Index]],Customer_Data[#All],2,0)</f>
        <v>Ole Group</v>
      </c>
      <c r="D1904">
        <v>13</v>
      </c>
      <c r="E1904" t="s">
        <v>4</v>
      </c>
      <c r="F1904" t="s">
        <v>8168</v>
      </c>
      <c r="G1904" t="s">
        <v>8026</v>
      </c>
      <c r="H1904" t="str">
        <f>VLOOKUP(Sales_Data17[[#This Row],[Delivery Region Index]],Regions_Table[#All],2,0)</f>
        <v>Queensland</v>
      </c>
      <c r="I1904" t="str">
        <f>VLOOKUP(Sales_Data17[[#This Row],[Delivery Region Index]],Regions_Table[#All],3,0)</f>
        <v>Mackay</v>
      </c>
      <c r="J1904">
        <v>36</v>
      </c>
      <c r="K1904">
        <v>5</v>
      </c>
      <c r="L1904" t="str">
        <f>VLOOKUP(Sales_Data17[[#This Row],[Product Description Index]],Products_Data[#All],2,0)</f>
        <v>Hats</v>
      </c>
      <c r="M1904">
        <v>8</v>
      </c>
      <c r="N1904" s="9">
        <v>123.57777777777778</v>
      </c>
      <c r="O1904" s="9">
        <f>Sales_Data17[[#This Row],[Order Quantity]]*Sales_Data17[[#This Row],[Unit Price]]</f>
        <v>988.62222222222226</v>
      </c>
      <c r="P1904" s="9">
        <v>82.797111111111121</v>
      </c>
      <c r="Q1904" s="9">
        <f>Sales_Data17[[#This Row],[Line Total]]-(Sales_Data17[[#This Row],[Total Unit Cost]]*Sales_Data17[[#This Row],[Order Quantity]])</f>
        <v>326.24533333333329</v>
      </c>
      <c r="R1904" s="1" t="str">
        <f>TEXT(Sales_Data17[[#This Row],[OrderDate]],"MMM")</f>
        <v>Feb</v>
      </c>
      <c r="S1904" s="1" t="str">
        <f t="shared" si="29"/>
        <v>2013</v>
      </c>
    </row>
    <row r="1905" spans="1:19">
      <c r="A1905" t="s">
        <v>1928</v>
      </c>
      <c r="B1905" s="2">
        <v>41333</v>
      </c>
      <c r="C1905" s="2" t="str">
        <f>VLOOKUP(Sales_Data17[[#This Row],[Customer Name Index]],Customer_Data[#All],2,0)</f>
        <v>21st Ltd</v>
      </c>
      <c r="D1905">
        <v>10</v>
      </c>
      <c r="E1905" t="s">
        <v>4</v>
      </c>
      <c r="F1905" t="s">
        <v>8168</v>
      </c>
      <c r="G1905" t="s">
        <v>8026</v>
      </c>
      <c r="H1905" t="str">
        <f>VLOOKUP(Sales_Data17[[#This Row],[Delivery Region Index]],Regions_Table[#All],2,0)</f>
        <v>Queensland</v>
      </c>
      <c r="I1905" t="str">
        <f>VLOOKUP(Sales_Data17[[#This Row],[Delivery Region Index]],Regions_Table[#All],3,0)</f>
        <v>Charters Towers</v>
      </c>
      <c r="J1905">
        <v>29</v>
      </c>
      <c r="K1905">
        <v>4</v>
      </c>
      <c r="L1905" t="str">
        <f>VLOOKUP(Sales_Data17[[#This Row],[Product Description Index]],Products_Data[#All],2,0)</f>
        <v>Jeans</v>
      </c>
      <c r="M1905">
        <v>9</v>
      </c>
      <c r="N1905" s="9">
        <v>101.98888888888888</v>
      </c>
      <c r="O1905" s="9">
        <f>Sales_Data17[[#This Row],[Order Quantity]]*Sales_Data17[[#This Row],[Unit Price]]</f>
        <v>917.89999999999986</v>
      </c>
      <c r="P1905" s="9">
        <v>66.292777777777772</v>
      </c>
      <c r="Q1905" s="9">
        <f>Sales_Data17[[#This Row],[Line Total]]-(Sales_Data17[[#This Row],[Total Unit Cost]]*Sales_Data17[[#This Row],[Order Quantity]])</f>
        <v>321.26499999999987</v>
      </c>
      <c r="R1905" s="1" t="str">
        <f>TEXT(Sales_Data17[[#This Row],[OrderDate]],"MMM")</f>
        <v>Feb</v>
      </c>
      <c r="S1905" s="1" t="str">
        <f t="shared" si="29"/>
        <v>2013</v>
      </c>
    </row>
    <row r="1906" spans="1:19">
      <c r="A1906" t="s">
        <v>1929</v>
      </c>
      <c r="B1906" s="2">
        <v>41333</v>
      </c>
      <c r="C1906" s="2" t="str">
        <f>VLOOKUP(Sales_Data17[[#This Row],[Customer Name Index]],Customer_Data[#All],2,0)</f>
        <v>Apollo Ltd</v>
      </c>
      <c r="D1906">
        <v>11</v>
      </c>
      <c r="E1906" t="s">
        <v>4</v>
      </c>
      <c r="F1906" t="s">
        <v>8168</v>
      </c>
      <c r="G1906" t="s">
        <v>8026</v>
      </c>
      <c r="H1906" t="str">
        <f>VLOOKUP(Sales_Data17[[#This Row],[Delivery Region Index]],Regions_Table[#All],2,0)</f>
        <v>Queensland</v>
      </c>
      <c r="I1906" t="str">
        <f>VLOOKUP(Sales_Data17[[#This Row],[Delivery Region Index]],Regions_Table[#All],3,0)</f>
        <v>Gladstone</v>
      </c>
      <c r="J1906">
        <v>30</v>
      </c>
      <c r="K1906">
        <v>5</v>
      </c>
      <c r="L1906" t="str">
        <f>VLOOKUP(Sales_Data17[[#This Row],[Product Description Index]],Products_Data[#All],2,0)</f>
        <v>Hats</v>
      </c>
      <c r="M1906">
        <v>1</v>
      </c>
      <c r="N1906" s="9">
        <v>213.65555555555557</v>
      </c>
      <c r="O1906" s="9">
        <f>Sales_Data17[[#This Row],[Order Quantity]]*Sales_Data17[[#This Row],[Unit Price]]</f>
        <v>213.65555555555557</v>
      </c>
      <c r="P1906" s="9">
        <v>94.00844444444445</v>
      </c>
      <c r="Q1906" s="9">
        <f>Sales_Data17[[#This Row],[Line Total]]-(Sales_Data17[[#This Row],[Total Unit Cost]]*Sales_Data17[[#This Row],[Order Quantity]])</f>
        <v>119.64711111111112</v>
      </c>
      <c r="R1906" s="1" t="str">
        <f>TEXT(Sales_Data17[[#This Row],[OrderDate]],"MMM")</f>
        <v>Feb</v>
      </c>
      <c r="S1906" s="1" t="str">
        <f t="shared" si="29"/>
        <v>2013</v>
      </c>
    </row>
    <row r="1907" spans="1:19">
      <c r="A1907" t="s">
        <v>1930</v>
      </c>
      <c r="B1907" s="2">
        <v>41334</v>
      </c>
      <c r="C1907" s="2" t="str">
        <f>VLOOKUP(Sales_Data17[[#This Row],[Customer Name Index]],Customer_Data[#All],2,0)</f>
        <v>Medsep Group</v>
      </c>
      <c r="D1907">
        <v>8</v>
      </c>
      <c r="E1907" t="s">
        <v>4</v>
      </c>
      <c r="F1907" t="s">
        <v>8168</v>
      </c>
      <c r="G1907" t="s">
        <v>8027</v>
      </c>
      <c r="H1907" t="str">
        <f>VLOOKUP(Sales_Data17[[#This Row],[Delivery Region Index]],Regions_Table[#All],2,0)</f>
        <v>New South Wales</v>
      </c>
      <c r="I1907" t="str">
        <f>VLOOKUP(Sales_Data17[[#This Row],[Delivery Region Index]],Regions_Table[#All],3,0)</f>
        <v>Tamworth</v>
      </c>
      <c r="J1907">
        <v>21</v>
      </c>
      <c r="K1907">
        <v>3</v>
      </c>
      <c r="L1907" t="str">
        <f>VLOOKUP(Sales_Data17[[#This Row],[Product Description Index]],Products_Data[#All],2,0)</f>
        <v>Sunglasses</v>
      </c>
      <c r="M1907">
        <v>7</v>
      </c>
      <c r="N1907" s="9">
        <v>221.84444444444446</v>
      </c>
      <c r="O1907" s="9">
        <f>Sales_Data17[[#This Row],[Order Quantity]]*Sales_Data17[[#This Row],[Unit Price]]</f>
        <v>1552.9111111111113</v>
      </c>
      <c r="P1907" s="9">
        <v>119.79600000000002</v>
      </c>
      <c r="Q1907" s="9">
        <f>Sales_Data17[[#This Row],[Line Total]]-(Sales_Data17[[#This Row],[Total Unit Cost]]*Sales_Data17[[#This Row],[Order Quantity]])</f>
        <v>714.33911111111115</v>
      </c>
      <c r="R1907" s="1" t="str">
        <f>TEXT(Sales_Data17[[#This Row],[OrderDate]],"MMM")</f>
        <v>Mar</v>
      </c>
      <c r="S1907" s="1" t="str">
        <f t="shared" si="29"/>
        <v>2013</v>
      </c>
    </row>
    <row r="1908" spans="1:19">
      <c r="A1908" t="s">
        <v>1931</v>
      </c>
      <c r="B1908" s="2">
        <v>41334</v>
      </c>
      <c r="C1908" s="2" t="str">
        <f>VLOOKUP(Sales_Data17[[#This Row],[Customer Name Index]],Customer_Data[#All],2,0)</f>
        <v>New Ltd</v>
      </c>
      <c r="D1908">
        <v>7</v>
      </c>
      <c r="E1908" t="s">
        <v>2</v>
      </c>
      <c r="F1908" t="s">
        <v>8168</v>
      </c>
      <c r="G1908" t="s">
        <v>8027</v>
      </c>
      <c r="H1908" t="str">
        <f>VLOOKUP(Sales_Data17[[#This Row],[Delivery Region Index]],Regions_Table[#All],2,0)</f>
        <v>New South Wales</v>
      </c>
      <c r="I1908" t="str">
        <f>VLOOKUP(Sales_Data17[[#This Row],[Delivery Region Index]],Regions_Table[#All],3,0)</f>
        <v>Queanbeyan</v>
      </c>
      <c r="J1908">
        <v>20</v>
      </c>
      <c r="K1908">
        <v>3</v>
      </c>
      <c r="L1908" t="str">
        <f>VLOOKUP(Sales_Data17[[#This Row],[Product Description Index]],Products_Data[#All],2,0)</f>
        <v>Sunglasses</v>
      </c>
      <c r="M1908">
        <v>7</v>
      </c>
      <c r="N1908" s="9">
        <v>440.71111111111111</v>
      </c>
      <c r="O1908" s="9">
        <f>Sales_Data17[[#This Row],[Order Quantity]]*Sales_Data17[[#This Row],[Unit Price]]</f>
        <v>3084.9777777777776</v>
      </c>
      <c r="P1908" s="9">
        <v>264.42666666666668</v>
      </c>
      <c r="Q1908" s="9">
        <f>Sales_Data17[[#This Row],[Line Total]]-(Sales_Data17[[#This Row],[Total Unit Cost]]*Sales_Data17[[#This Row],[Order Quantity]])</f>
        <v>1233.991111111111</v>
      </c>
      <c r="R1908" s="1" t="str">
        <f>TEXT(Sales_Data17[[#This Row],[OrderDate]],"MMM")</f>
        <v>Mar</v>
      </c>
      <c r="S1908" s="1" t="str">
        <f t="shared" si="29"/>
        <v>2013</v>
      </c>
    </row>
    <row r="1909" spans="1:19">
      <c r="A1909" t="s">
        <v>1932</v>
      </c>
      <c r="B1909" s="2">
        <v>41334</v>
      </c>
      <c r="C1909" s="2" t="str">
        <f>VLOOKUP(Sales_Data17[[#This Row],[Customer Name Index]],Customer_Data[#All],2,0)</f>
        <v>PEDIFIX, Corp</v>
      </c>
      <c r="D1909">
        <v>6</v>
      </c>
      <c r="E1909" t="s">
        <v>2</v>
      </c>
      <c r="F1909" t="s">
        <v>8168</v>
      </c>
      <c r="G1909" t="s">
        <v>8027</v>
      </c>
      <c r="H1909" t="str">
        <f>VLOOKUP(Sales_Data17[[#This Row],[Delivery Region Index]],Regions_Table[#All],2,0)</f>
        <v>New South Wales</v>
      </c>
      <c r="I1909" t="str">
        <f>VLOOKUP(Sales_Data17[[#This Row],[Delivery Region Index]],Regions_Table[#All],3,0)</f>
        <v>Orange</v>
      </c>
      <c r="J1909">
        <v>18</v>
      </c>
      <c r="K1909">
        <v>3</v>
      </c>
      <c r="L1909" t="str">
        <f>VLOOKUP(Sales_Data17[[#This Row],[Product Description Index]],Products_Data[#All],2,0)</f>
        <v>Sunglasses</v>
      </c>
      <c r="M1909">
        <v>1</v>
      </c>
      <c r="N1909" s="9">
        <v>87.1</v>
      </c>
      <c r="O1909" s="9">
        <f>Sales_Data17[[#This Row],[Order Quantity]]*Sales_Data17[[#This Row],[Unit Price]]</f>
        <v>87.1</v>
      </c>
      <c r="P1909" s="9">
        <v>52.26</v>
      </c>
      <c r="Q1909" s="9">
        <f>Sales_Data17[[#This Row],[Line Total]]-(Sales_Data17[[#This Row],[Total Unit Cost]]*Sales_Data17[[#This Row],[Order Quantity]])</f>
        <v>34.839999999999996</v>
      </c>
      <c r="R1909" s="1" t="str">
        <f>TEXT(Sales_Data17[[#This Row],[OrderDate]],"MMM")</f>
        <v>Mar</v>
      </c>
      <c r="S1909" s="1" t="str">
        <f t="shared" si="29"/>
        <v>2013</v>
      </c>
    </row>
    <row r="1910" spans="1:19">
      <c r="A1910" t="s">
        <v>1933</v>
      </c>
      <c r="B1910" s="2">
        <v>41334</v>
      </c>
      <c r="C1910" s="2" t="str">
        <f>VLOOKUP(Sales_Data17[[#This Row],[Customer Name Index]],Customer_Data[#All],2,0)</f>
        <v xml:space="preserve">Ei </v>
      </c>
      <c r="D1910">
        <v>9</v>
      </c>
      <c r="E1910" t="s">
        <v>4</v>
      </c>
      <c r="F1910" t="s">
        <v>8168</v>
      </c>
      <c r="G1910" t="s">
        <v>8027</v>
      </c>
      <c r="H1910" t="str">
        <f>VLOOKUP(Sales_Data17[[#This Row],[Delivery Region Index]],Regions_Table[#All],2,0)</f>
        <v>Queensland</v>
      </c>
      <c r="I1910" t="str">
        <f>VLOOKUP(Sales_Data17[[#This Row],[Delivery Region Index]],Regions_Table[#All],3,0)</f>
        <v>Brisbane</v>
      </c>
      <c r="J1910">
        <v>26</v>
      </c>
      <c r="K1910">
        <v>4</v>
      </c>
      <c r="L1910" t="str">
        <f>VLOOKUP(Sales_Data17[[#This Row],[Product Description Index]],Products_Data[#All],2,0)</f>
        <v>Jeans</v>
      </c>
      <c r="M1910">
        <v>4</v>
      </c>
      <c r="N1910" s="9">
        <v>92.311111111111117</v>
      </c>
      <c r="O1910" s="9">
        <f>Sales_Data17[[#This Row],[Order Quantity]]*Sales_Data17[[#This Row],[Unit Price]]</f>
        <v>369.24444444444447</v>
      </c>
      <c r="P1910" s="9">
        <v>48.924888888888894</v>
      </c>
      <c r="Q1910" s="9">
        <f>Sales_Data17[[#This Row],[Line Total]]-(Sales_Data17[[#This Row],[Total Unit Cost]]*Sales_Data17[[#This Row],[Order Quantity]])</f>
        <v>173.54488888888889</v>
      </c>
      <c r="R1910" s="1" t="str">
        <f>TEXT(Sales_Data17[[#This Row],[OrderDate]],"MMM")</f>
        <v>Mar</v>
      </c>
      <c r="S1910" s="1" t="str">
        <f t="shared" si="29"/>
        <v>2013</v>
      </c>
    </row>
    <row r="1911" spans="1:19">
      <c r="A1911" t="s">
        <v>1934</v>
      </c>
      <c r="B1911" s="2">
        <v>41335</v>
      </c>
      <c r="C1911" s="2" t="str">
        <f>VLOOKUP(Sales_Data17[[#This Row],[Customer Name Index]],Customer_Data[#All],2,0)</f>
        <v>Pure Group</v>
      </c>
      <c r="D1911">
        <v>17</v>
      </c>
      <c r="E1911" t="s">
        <v>2</v>
      </c>
      <c r="F1911" t="s">
        <v>8168</v>
      </c>
      <c r="G1911" t="s">
        <v>8025</v>
      </c>
      <c r="H1911" t="str">
        <f>VLOOKUP(Sales_Data17[[#This Row],[Delivery Region Index]],Regions_Table[#All],2,0)</f>
        <v>Victoria</v>
      </c>
      <c r="I1911" t="str">
        <f>VLOOKUP(Sales_Data17[[#This Row],[Delivery Region Index]],Regions_Table[#All],3,0)</f>
        <v>Ballarat</v>
      </c>
      <c r="J1911">
        <v>49</v>
      </c>
      <c r="K1911">
        <v>7</v>
      </c>
      <c r="L1911" t="str">
        <f>VLOOKUP(Sales_Data17[[#This Row],[Product Description Index]],Products_Data[#All],2,0)</f>
        <v>Dress Shirts</v>
      </c>
      <c r="M1911">
        <v>2</v>
      </c>
      <c r="N1911" s="9">
        <v>116.13333333333334</v>
      </c>
      <c r="O1911" s="9">
        <f>Sales_Data17[[#This Row],[Order Quantity]]*Sales_Data17[[#This Row],[Unit Price]]</f>
        <v>232.26666666666668</v>
      </c>
      <c r="P1911" s="9">
        <v>60.389333333333333</v>
      </c>
      <c r="Q1911" s="9">
        <f>Sales_Data17[[#This Row],[Line Total]]-(Sales_Data17[[#This Row],[Total Unit Cost]]*Sales_Data17[[#This Row],[Order Quantity]])</f>
        <v>111.48800000000001</v>
      </c>
      <c r="R1911" s="1" t="str">
        <f>TEXT(Sales_Data17[[#This Row],[OrderDate]],"MMM")</f>
        <v>Mar</v>
      </c>
      <c r="S1911" s="1" t="str">
        <f t="shared" si="29"/>
        <v>2013</v>
      </c>
    </row>
    <row r="1912" spans="1:19">
      <c r="A1912" t="s">
        <v>1935</v>
      </c>
      <c r="B1912" s="2">
        <v>41335</v>
      </c>
      <c r="C1912" s="2" t="str">
        <f>VLOOKUP(Sales_Data17[[#This Row],[Customer Name Index]],Customer_Data[#All],2,0)</f>
        <v>Medsep Group</v>
      </c>
      <c r="D1912">
        <v>8</v>
      </c>
      <c r="E1912" t="s">
        <v>4</v>
      </c>
      <c r="F1912" t="s">
        <v>8168</v>
      </c>
      <c r="G1912" t="s">
        <v>8027</v>
      </c>
      <c r="H1912" t="str">
        <f>VLOOKUP(Sales_Data17[[#This Row],[Delivery Region Index]],Regions_Table[#All],2,0)</f>
        <v>New South Wales</v>
      </c>
      <c r="I1912" t="str">
        <f>VLOOKUP(Sales_Data17[[#This Row],[Delivery Region Index]],Regions_Table[#All],3,0)</f>
        <v>Tweed Heads</v>
      </c>
      <c r="J1912">
        <v>22</v>
      </c>
      <c r="K1912">
        <v>3</v>
      </c>
      <c r="L1912" t="str">
        <f>VLOOKUP(Sales_Data17[[#This Row],[Product Description Index]],Products_Data[#All],2,0)</f>
        <v>Sunglasses</v>
      </c>
      <c r="M1912">
        <v>9</v>
      </c>
      <c r="N1912" s="9">
        <v>113.90000000000002</v>
      </c>
      <c r="O1912" s="9">
        <f>Sales_Data17[[#This Row],[Order Quantity]]*Sales_Data17[[#This Row],[Unit Price]]</f>
        <v>1025.1000000000001</v>
      </c>
      <c r="P1912" s="9">
        <v>56.95000000000001</v>
      </c>
      <c r="Q1912" s="9">
        <f>Sales_Data17[[#This Row],[Line Total]]-(Sales_Data17[[#This Row],[Total Unit Cost]]*Sales_Data17[[#This Row],[Order Quantity]])</f>
        <v>512.55000000000007</v>
      </c>
      <c r="R1912" s="1" t="str">
        <f>TEXT(Sales_Data17[[#This Row],[OrderDate]],"MMM")</f>
        <v>Mar</v>
      </c>
      <c r="S1912" s="1" t="str">
        <f t="shared" si="29"/>
        <v>2013</v>
      </c>
    </row>
    <row r="1913" spans="1:19">
      <c r="A1913" t="s">
        <v>1936</v>
      </c>
      <c r="B1913" s="2">
        <v>41335</v>
      </c>
      <c r="C1913" s="2" t="str">
        <f>VLOOKUP(Sales_Data17[[#This Row],[Customer Name Index]],Customer_Data[#All],2,0)</f>
        <v xml:space="preserve">WakeFern </v>
      </c>
      <c r="D1913">
        <v>2</v>
      </c>
      <c r="E1913" t="s">
        <v>2</v>
      </c>
      <c r="F1913" t="s">
        <v>8168</v>
      </c>
      <c r="G1913" t="s">
        <v>8027</v>
      </c>
      <c r="H1913" t="str">
        <f>VLOOKUP(Sales_Data17[[#This Row],[Delivery Region Index]],Regions_Table[#All],2,0)</f>
        <v>New South Wales</v>
      </c>
      <c r="I1913" t="str">
        <f>VLOOKUP(Sales_Data17[[#This Row],[Delivery Region Index]],Regions_Table[#All],3,0)</f>
        <v>Cessnock</v>
      </c>
      <c r="J1913">
        <v>6</v>
      </c>
      <c r="K1913">
        <v>1</v>
      </c>
      <c r="L1913" t="str">
        <f>VLOOKUP(Sales_Data17[[#This Row],[Product Description Index]],Products_Data[#All],2,0)</f>
        <v>Shirts</v>
      </c>
      <c r="M1913">
        <v>2</v>
      </c>
      <c r="N1913" s="9">
        <v>591.08888888888896</v>
      </c>
      <c r="O1913" s="9">
        <f>Sales_Data17[[#This Row],[Order Quantity]]*Sales_Data17[[#This Row],[Unit Price]]</f>
        <v>1182.1777777777779</v>
      </c>
      <c r="P1913" s="9">
        <v>366.47511111111112</v>
      </c>
      <c r="Q1913" s="9">
        <f>Sales_Data17[[#This Row],[Line Total]]-(Sales_Data17[[#This Row],[Total Unit Cost]]*Sales_Data17[[#This Row],[Order Quantity]])</f>
        <v>449.22755555555568</v>
      </c>
      <c r="R1913" s="1" t="str">
        <f>TEXT(Sales_Data17[[#This Row],[OrderDate]],"MMM")</f>
        <v>Mar</v>
      </c>
      <c r="S1913" s="1" t="str">
        <f t="shared" si="29"/>
        <v>2013</v>
      </c>
    </row>
    <row r="1914" spans="1:19">
      <c r="A1914" t="s">
        <v>1937</v>
      </c>
      <c r="B1914" s="2">
        <v>41336</v>
      </c>
      <c r="C1914" s="2" t="str">
        <f>VLOOKUP(Sales_Data17[[#This Row],[Customer Name Index]],Customer_Data[#All],2,0)</f>
        <v xml:space="preserve">Linde </v>
      </c>
      <c r="D1914">
        <v>14</v>
      </c>
      <c r="E1914" t="s">
        <v>3</v>
      </c>
      <c r="F1914" t="s">
        <v>8168</v>
      </c>
      <c r="G1914" t="s">
        <v>8026</v>
      </c>
      <c r="H1914" t="str">
        <f>VLOOKUP(Sales_Data17[[#This Row],[Delivery Region Index]],Regions_Table[#All],2,0)</f>
        <v>Queensland</v>
      </c>
      <c r="I1914" t="str">
        <f>VLOOKUP(Sales_Data17[[#This Row],[Delivery Region Index]],Regions_Table[#All],3,0)</f>
        <v>Nambour</v>
      </c>
      <c r="J1914">
        <v>39</v>
      </c>
      <c r="K1914">
        <v>6</v>
      </c>
      <c r="L1914" t="str">
        <f>VLOOKUP(Sales_Data17[[#This Row],[Product Description Index]],Products_Data[#All],2,0)</f>
        <v>Socks</v>
      </c>
      <c r="M1914">
        <v>4</v>
      </c>
      <c r="N1914" s="9">
        <v>99.75555555555556</v>
      </c>
      <c r="O1914" s="9">
        <f>Sales_Data17[[#This Row],[Order Quantity]]*Sales_Data17[[#This Row],[Unit Price]]</f>
        <v>399.02222222222224</v>
      </c>
      <c r="P1914" s="9">
        <v>47.882666666666665</v>
      </c>
      <c r="Q1914" s="9">
        <f>Sales_Data17[[#This Row],[Line Total]]-(Sales_Data17[[#This Row],[Total Unit Cost]]*Sales_Data17[[#This Row],[Order Quantity]])</f>
        <v>207.49155555555558</v>
      </c>
      <c r="R1914" s="1" t="str">
        <f>TEXT(Sales_Data17[[#This Row],[OrderDate]],"MMM")</f>
        <v>Mar</v>
      </c>
      <c r="S1914" s="1" t="str">
        <f t="shared" si="29"/>
        <v>2013</v>
      </c>
    </row>
    <row r="1915" spans="1:19">
      <c r="A1915" t="s">
        <v>1938</v>
      </c>
      <c r="B1915" s="2">
        <v>41336</v>
      </c>
      <c r="C1915" s="2" t="str">
        <f>VLOOKUP(Sales_Data17[[#This Row],[Customer Name Index]],Customer_Data[#All],2,0)</f>
        <v xml:space="preserve">Linde </v>
      </c>
      <c r="D1915">
        <v>14</v>
      </c>
      <c r="E1915" t="s">
        <v>4</v>
      </c>
      <c r="F1915" t="s">
        <v>8168</v>
      </c>
      <c r="G1915" t="s">
        <v>8026</v>
      </c>
      <c r="H1915" t="str">
        <f>VLOOKUP(Sales_Data17[[#This Row],[Delivery Region Index]],Regions_Table[#All],2,0)</f>
        <v>Queensland</v>
      </c>
      <c r="I1915" t="str">
        <f>VLOOKUP(Sales_Data17[[#This Row],[Delivery Region Index]],Regions_Table[#All],3,0)</f>
        <v>Nambour</v>
      </c>
      <c r="J1915">
        <v>39</v>
      </c>
      <c r="K1915">
        <v>6</v>
      </c>
      <c r="L1915" t="str">
        <f>VLOOKUP(Sales_Data17[[#This Row],[Product Description Index]],Products_Data[#All],2,0)</f>
        <v>Socks</v>
      </c>
      <c r="M1915">
        <v>1</v>
      </c>
      <c r="N1915" s="9">
        <v>218.86666666666667</v>
      </c>
      <c r="O1915" s="9">
        <f>Sales_Data17[[#This Row],[Order Quantity]]*Sales_Data17[[#This Row],[Unit Price]]</f>
        <v>218.86666666666667</v>
      </c>
      <c r="P1915" s="9">
        <v>164.14999999999998</v>
      </c>
      <c r="Q1915" s="9">
        <f>Sales_Data17[[#This Row],[Line Total]]-(Sales_Data17[[#This Row],[Total Unit Cost]]*Sales_Data17[[#This Row],[Order Quantity]])</f>
        <v>54.716666666666697</v>
      </c>
      <c r="R1915" s="1" t="str">
        <f>TEXT(Sales_Data17[[#This Row],[OrderDate]],"MMM")</f>
        <v>Mar</v>
      </c>
      <c r="S1915" s="1" t="str">
        <f t="shared" si="29"/>
        <v>2013</v>
      </c>
    </row>
    <row r="1916" spans="1:19">
      <c r="A1916" t="s">
        <v>1939</v>
      </c>
      <c r="B1916" s="2">
        <v>41336</v>
      </c>
      <c r="C1916" s="2" t="str">
        <f>VLOOKUP(Sales_Data17[[#This Row],[Customer Name Index]],Customer_Data[#All],2,0)</f>
        <v>3LAB, Ltd</v>
      </c>
      <c r="D1916">
        <v>16</v>
      </c>
      <c r="E1916" t="s">
        <v>4</v>
      </c>
      <c r="F1916" t="s">
        <v>8168</v>
      </c>
      <c r="G1916" t="s">
        <v>8025</v>
      </c>
      <c r="H1916" t="str">
        <f>VLOOKUP(Sales_Data17[[#This Row],[Delivery Region Index]],Regions_Table[#All],2,0)</f>
        <v>South Australia</v>
      </c>
      <c r="I1916" t="str">
        <f>VLOOKUP(Sales_Data17[[#This Row],[Delivery Region Index]],Regions_Table[#All],3,0)</f>
        <v>Adelaide</v>
      </c>
      <c r="J1916">
        <v>46</v>
      </c>
      <c r="K1916">
        <v>7</v>
      </c>
      <c r="L1916" t="str">
        <f>VLOOKUP(Sales_Data17[[#This Row],[Product Description Index]],Products_Data[#All],2,0)</f>
        <v>Dress Shirts</v>
      </c>
      <c r="M1916">
        <v>2</v>
      </c>
      <c r="N1916" s="9">
        <v>123.57777777777778</v>
      </c>
      <c r="O1916" s="9">
        <f>Sales_Data17[[#This Row],[Order Quantity]]*Sales_Data17[[#This Row],[Unit Price]]</f>
        <v>247.15555555555557</v>
      </c>
      <c r="P1916" s="9">
        <v>75.382444444444445</v>
      </c>
      <c r="Q1916" s="9">
        <f>Sales_Data17[[#This Row],[Line Total]]-(Sales_Data17[[#This Row],[Total Unit Cost]]*Sales_Data17[[#This Row],[Order Quantity]])</f>
        <v>96.390666666666675</v>
      </c>
      <c r="R1916" s="1" t="str">
        <f>TEXT(Sales_Data17[[#This Row],[OrderDate]],"MMM")</f>
        <v>Mar</v>
      </c>
      <c r="S1916" s="1" t="str">
        <f t="shared" si="29"/>
        <v>2013</v>
      </c>
    </row>
    <row r="1917" spans="1:19">
      <c r="A1917" t="s">
        <v>1940</v>
      </c>
      <c r="B1917" s="2">
        <v>41336</v>
      </c>
      <c r="C1917" s="2" t="str">
        <f>VLOOKUP(Sales_Data17[[#This Row],[Customer Name Index]],Customer_Data[#All],2,0)</f>
        <v xml:space="preserve">Ei </v>
      </c>
      <c r="D1917">
        <v>9</v>
      </c>
      <c r="E1917" t="s">
        <v>4</v>
      </c>
      <c r="F1917" t="s">
        <v>8168</v>
      </c>
      <c r="G1917" t="s">
        <v>8027</v>
      </c>
      <c r="H1917" t="str">
        <f>VLOOKUP(Sales_Data17[[#This Row],[Delivery Region Index]],Regions_Table[#All],2,0)</f>
        <v>Queensland</v>
      </c>
      <c r="I1917" t="str">
        <f>VLOOKUP(Sales_Data17[[#This Row],[Delivery Region Index]],Regions_Table[#All],3,0)</f>
        <v>Brisbane</v>
      </c>
      <c r="J1917">
        <v>26</v>
      </c>
      <c r="K1917">
        <v>4</v>
      </c>
      <c r="L1917" t="str">
        <f>VLOOKUP(Sales_Data17[[#This Row],[Product Description Index]],Products_Data[#All],2,0)</f>
        <v>Jeans</v>
      </c>
      <c r="M1917">
        <v>9</v>
      </c>
      <c r="N1917" s="9">
        <v>116.13333333333334</v>
      </c>
      <c r="O1917" s="9">
        <f>Sales_Data17[[#This Row],[Order Quantity]]*Sales_Data17[[#This Row],[Unit Price]]</f>
        <v>1045.2</v>
      </c>
      <c r="P1917" s="9">
        <v>83.616</v>
      </c>
      <c r="Q1917" s="9">
        <f>Sales_Data17[[#This Row],[Line Total]]-(Sales_Data17[[#This Row],[Total Unit Cost]]*Sales_Data17[[#This Row],[Order Quantity]])</f>
        <v>292.65600000000006</v>
      </c>
      <c r="R1917" s="1" t="str">
        <f>TEXT(Sales_Data17[[#This Row],[OrderDate]],"MMM")</f>
        <v>Mar</v>
      </c>
      <c r="S1917" s="1" t="str">
        <f t="shared" si="29"/>
        <v>2013</v>
      </c>
    </row>
    <row r="1918" spans="1:19">
      <c r="A1918" t="s">
        <v>1941</v>
      </c>
      <c r="B1918" s="2">
        <v>41337</v>
      </c>
      <c r="C1918" s="2" t="str">
        <f>VLOOKUP(Sales_Data17[[#This Row],[Customer Name Index]],Customer_Data[#All],2,0)</f>
        <v>Avon Corp</v>
      </c>
      <c r="D1918">
        <v>1</v>
      </c>
      <c r="E1918" t="s">
        <v>4</v>
      </c>
      <c r="F1918" t="s">
        <v>8168</v>
      </c>
      <c r="G1918" t="s">
        <v>8027</v>
      </c>
      <c r="H1918" t="str">
        <f>VLOOKUP(Sales_Data17[[#This Row],[Delivery Region Index]],Regions_Table[#All],2,0)</f>
        <v>New South Wales</v>
      </c>
      <c r="I1918" t="str">
        <f>VLOOKUP(Sales_Data17[[#This Row],[Delivery Region Index]],Regions_Table[#All],3,0)</f>
        <v>Armidale</v>
      </c>
      <c r="J1918">
        <v>3</v>
      </c>
      <c r="K1918">
        <v>1</v>
      </c>
      <c r="L1918" t="str">
        <f>VLOOKUP(Sales_Data17[[#This Row],[Product Description Index]],Products_Data[#All],2,0)</f>
        <v>Shirts</v>
      </c>
      <c r="M1918">
        <v>9</v>
      </c>
      <c r="N1918" s="9">
        <v>114.64444444444445</v>
      </c>
      <c r="O1918" s="9">
        <f>Sales_Data17[[#This Row],[Order Quantity]]*Sales_Data17[[#This Row],[Unit Price]]</f>
        <v>1031.8</v>
      </c>
      <c r="P1918" s="9">
        <v>45.857777777777784</v>
      </c>
      <c r="Q1918" s="9">
        <f>Sales_Data17[[#This Row],[Line Total]]-(Sales_Data17[[#This Row],[Total Unit Cost]]*Sales_Data17[[#This Row],[Order Quantity]])</f>
        <v>619.07999999999993</v>
      </c>
      <c r="R1918" s="1" t="str">
        <f>TEXT(Sales_Data17[[#This Row],[OrderDate]],"MMM")</f>
        <v>Mar</v>
      </c>
      <c r="S1918" s="1" t="str">
        <f t="shared" si="29"/>
        <v>2013</v>
      </c>
    </row>
    <row r="1919" spans="1:19">
      <c r="A1919" t="s">
        <v>1942</v>
      </c>
      <c r="B1919" s="2">
        <v>41337</v>
      </c>
      <c r="C1919" s="2" t="str">
        <f>VLOOKUP(Sales_Data17[[#This Row],[Customer Name Index]],Customer_Data[#All],2,0)</f>
        <v xml:space="preserve">Ei </v>
      </c>
      <c r="D1919">
        <v>9</v>
      </c>
      <c r="E1919" t="s">
        <v>4</v>
      </c>
      <c r="F1919" t="s">
        <v>8168</v>
      </c>
      <c r="G1919" t="s">
        <v>8027</v>
      </c>
      <c r="H1919" t="str">
        <f>VLOOKUP(Sales_Data17[[#This Row],[Delivery Region Index]],Regions_Table[#All],2,0)</f>
        <v>Queensland</v>
      </c>
      <c r="I1919" t="str">
        <f>VLOOKUP(Sales_Data17[[#This Row],[Delivery Region Index]],Regions_Table[#All],3,0)</f>
        <v>Brisbane</v>
      </c>
      <c r="J1919">
        <v>26</v>
      </c>
      <c r="K1919">
        <v>4</v>
      </c>
      <c r="L1919" t="str">
        <f>VLOOKUP(Sales_Data17[[#This Row],[Product Description Index]],Products_Data[#All],2,0)</f>
        <v>Jeans</v>
      </c>
      <c r="M1919">
        <v>4</v>
      </c>
      <c r="N1919" s="9">
        <v>262.78888888888889</v>
      </c>
      <c r="O1919" s="9">
        <f>Sales_Data17[[#This Row],[Order Quantity]]*Sales_Data17[[#This Row],[Unit Price]]</f>
        <v>1051.1555555555556</v>
      </c>
      <c r="P1919" s="9">
        <v>120.88288888888889</v>
      </c>
      <c r="Q1919" s="9">
        <f>Sales_Data17[[#This Row],[Line Total]]-(Sales_Data17[[#This Row],[Total Unit Cost]]*Sales_Data17[[#This Row],[Order Quantity]])</f>
        <v>567.62400000000002</v>
      </c>
      <c r="R1919" s="1" t="str">
        <f>TEXT(Sales_Data17[[#This Row],[OrderDate]],"MMM")</f>
        <v>Mar</v>
      </c>
      <c r="S1919" s="1" t="str">
        <f t="shared" si="29"/>
        <v>2013</v>
      </c>
    </row>
    <row r="1920" spans="1:19">
      <c r="A1920" t="s">
        <v>1943</v>
      </c>
      <c r="B1920" s="2">
        <v>41337</v>
      </c>
      <c r="C1920" s="2" t="str">
        <f>VLOOKUP(Sales_Data17[[#This Row],[Customer Name Index]],Customer_Data[#All],2,0)</f>
        <v>3LAB, Ltd</v>
      </c>
      <c r="D1920">
        <v>16</v>
      </c>
      <c r="E1920" t="s">
        <v>2</v>
      </c>
      <c r="F1920" t="s">
        <v>8168</v>
      </c>
      <c r="G1920" t="s">
        <v>8025</v>
      </c>
      <c r="H1920" t="str">
        <f>VLOOKUP(Sales_Data17[[#This Row],[Delivery Region Index]],Regions_Table[#All],2,0)</f>
        <v>South Australia</v>
      </c>
      <c r="I1920" t="str">
        <f>VLOOKUP(Sales_Data17[[#This Row],[Delivery Region Index]],Regions_Table[#All],3,0)</f>
        <v>Adelaide</v>
      </c>
      <c r="J1920">
        <v>46</v>
      </c>
      <c r="K1920">
        <v>7</v>
      </c>
      <c r="L1920" t="str">
        <f>VLOOKUP(Sales_Data17[[#This Row],[Product Description Index]],Products_Data[#All],2,0)</f>
        <v>Dress Shirts</v>
      </c>
      <c r="M1920">
        <v>4</v>
      </c>
      <c r="N1920" s="9">
        <v>26.055555555555557</v>
      </c>
      <c r="O1920" s="9">
        <f>Sales_Data17[[#This Row],[Order Quantity]]*Sales_Data17[[#This Row],[Unit Price]]</f>
        <v>104.22222222222223</v>
      </c>
      <c r="P1920" s="9">
        <v>11.725000000000001</v>
      </c>
      <c r="Q1920" s="9">
        <f>Sales_Data17[[#This Row],[Line Total]]-(Sales_Data17[[#This Row],[Total Unit Cost]]*Sales_Data17[[#This Row],[Order Quantity]])</f>
        <v>57.322222222222223</v>
      </c>
      <c r="R1920" s="1" t="str">
        <f>TEXT(Sales_Data17[[#This Row],[OrderDate]],"MMM")</f>
        <v>Mar</v>
      </c>
      <c r="S1920" s="1" t="str">
        <f t="shared" si="29"/>
        <v>2013</v>
      </c>
    </row>
    <row r="1921" spans="1:19">
      <c r="A1921" t="s">
        <v>1944</v>
      </c>
      <c r="B1921" s="2">
        <v>41338</v>
      </c>
      <c r="C1921" s="2" t="str">
        <f>VLOOKUP(Sales_Data17[[#This Row],[Customer Name Index]],Customer_Data[#All],2,0)</f>
        <v xml:space="preserve">Medline </v>
      </c>
      <c r="D1921">
        <v>12</v>
      </c>
      <c r="E1921" t="s">
        <v>4</v>
      </c>
      <c r="F1921" t="s">
        <v>8168</v>
      </c>
      <c r="G1921" t="s">
        <v>8026</v>
      </c>
      <c r="H1921" t="str">
        <f>VLOOKUP(Sales_Data17[[#This Row],[Delivery Region Index]],Regions_Table[#All],2,0)</f>
        <v>Queensland</v>
      </c>
      <c r="I1921" t="str">
        <f>VLOOKUP(Sales_Data17[[#This Row],[Delivery Region Index]],Regions_Table[#All],3,0)</f>
        <v>Hervey Bay</v>
      </c>
      <c r="J1921">
        <v>33</v>
      </c>
      <c r="K1921">
        <v>5</v>
      </c>
      <c r="L1921" t="str">
        <f>VLOOKUP(Sales_Data17[[#This Row],[Product Description Index]],Products_Data[#All],2,0)</f>
        <v>Hats</v>
      </c>
      <c r="M1921">
        <v>2</v>
      </c>
      <c r="N1921" s="9">
        <v>285.86666666666667</v>
      </c>
      <c r="O1921" s="9">
        <f>Sales_Data17[[#This Row],[Order Quantity]]*Sales_Data17[[#This Row],[Unit Price]]</f>
        <v>571.73333333333335</v>
      </c>
      <c r="P1921" s="9">
        <v>205.82400000000001</v>
      </c>
      <c r="Q1921" s="9">
        <f>Sales_Data17[[#This Row],[Line Total]]-(Sales_Data17[[#This Row],[Total Unit Cost]]*Sales_Data17[[#This Row],[Order Quantity]])</f>
        <v>160.08533333333332</v>
      </c>
      <c r="R1921" s="1" t="str">
        <f>TEXT(Sales_Data17[[#This Row],[OrderDate]],"MMM")</f>
        <v>Mar</v>
      </c>
      <c r="S1921" s="1" t="str">
        <f t="shared" si="29"/>
        <v>2013</v>
      </c>
    </row>
    <row r="1922" spans="1:19">
      <c r="A1922" t="s">
        <v>1945</v>
      </c>
      <c r="B1922" s="2">
        <v>41338</v>
      </c>
      <c r="C1922" s="2" t="str">
        <f>VLOOKUP(Sales_Data17[[#This Row],[Customer Name Index]],Customer_Data[#All],2,0)</f>
        <v>Apollo Ltd</v>
      </c>
      <c r="D1922">
        <v>11</v>
      </c>
      <c r="E1922" t="s">
        <v>2</v>
      </c>
      <c r="F1922" t="s">
        <v>8168</v>
      </c>
      <c r="G1922" t="s">
        <v>8026</v>
      </c>
      <c r="H1922" t="str">
        <f>VLOOKUP(Sales_Data17[[#This Row],[Delivery Region Index]],Regions_Table[#All],2,0)</f>
        <v>Queensland</v>
      </c>
      <c r="I1922" t="str">
        <f>VLOOKUP(Sales_Data17[[#This Row],[Delivery Region Index]],Regions_Table[#All],3,0)</f>
        <v>Gladstone</v>
      </c>
      <c r="J1922">
        <v>30</v>
      </c>
      <c r="K1922">
        <v>5</v>
      </c>
      <c r="L1922" t="str">
        <f>VLOOKUP(Sales_Data17[[#This Row],[Product Description Index]],Products_Data[#All],2,0)</f>
        <v>Hats</v>
      </c>
      <c r="M1922">
        <v>6</v>
      </c>
      <c r="N1922" s="9">
        <v>19.355555555555558</v>
      </c>
      <c r="O1922" s="9">
        <f>Sales_Data17[[#This Row],[Order Quantity]]*Sales_Data17[[#This Row],[Unit Price]]</f>
        <v>116.13333333333335</v>
      </c>
      <c r="P1922" s="9">
        <v>9.6777777777777789</v>
      </c>
      <c r="Q1922" s="9">
        <f>Sales_Data17[[#This Row],[Line Total]]-(Sales_Data17[[#This Row],[Total Unit Cost]]*Sales_Data17[[#This Row],[Order Quantity]])</f>
        <v>58.066666666666677</v>
      </c>
      <c r="R1922" s="1" t="str">
        <f>TEXT(Sales_Data17[[#This Row],[OrderDate]],"MMM")</f>
        <v>Mar</v>
      </c>
      <c r="S1922" s="1" t="str">
        <f t="shared" ref="S1922:S1985" si="30">TEXT(B1922,"YYY")</f>
        <v>2013</v>
      </c>
    </row>
    <row r="1923" spans="1:19">
      <c r="A1923" t="s">
        <v>1946</v>
      </c>
      <c r="B1923" s="2">
        <v>41338</v>
      </c>
      <c r="C1923" s="2" t="str">
        <f>VLOOKUP(Sales_Data17[[#This Row],[Customer Name Index]],Customer_Data[#All],2,0)</f>
        <v>Pure Group</v>
      </c>
      <c r="D1923">
        <v>17</v>
      </c>
      <c r="E1923" t="s">
        <v>3</v>
      </c>
      <c r="F1923" t="s">
        <v>8168</v>
      </c>
      <c r="G1923" t="s">
        <v>8025</v>
      </c>
      <c r="H1923" t="str">
        <f>VLOOKUP(Sales_Data17[[#This Row],[Delivery Region Index]],Regions_Table[#All],2,0)</f>
        <v>Victoria</v>
      </c>
      <c r="I1923" t="str">
        <f>VLOOKUP(Sales_Data17[[#This Row],[Delivery Region Index]],Regions_Table[#All],3,0)</f>
        <v>Ballarat</v>
      </c>
      <c r="J1923">
        <v>49</v>
      </c>
      <c r="K1923">
        <v>7</v>
      </c>
      <c r="L1923" t="str">
        <f>VLOOKUP(Sales_Data17[[#This Row],[Product Description Index]],Products_Data[#All],2,0)</f>
        <v>Dress Shirts</v>
      </c>
      <c r="M1923">
        <v>6</v>
      </c>
      <c r="N1923" s="9">
        <v>122.83333333333333</v>
      </c>
      <c r="O1923" s="9">
        <f>Sales_Data17[[#This Row],[Order Quantity]]*Sales_Data17[[#This Row],[Unit Price]]</f>
        <v>737</v>
      </c>
      <c r="P1923" s="9">
        <v>51.59</v>
      </c>
      <c r="Q1923" s="9">
        <f>Sales_Data17[[#This Row],[Line Total]]-(Sales_Data17[[#This Row],[Total Unit Cost]]*Sales_Data17[[#This Row],[Order Quantity]])</f>
        <v>427.46</v>
      </c>
      <c r="R1923" s="1" t="str">
        <f>TEXT(Sales_Data17[[#This Row],[OrderDate]],"MMM")</f>
        <v>Mar</v>
      </c>
      <c r="S1923" s="1" t="str">
        <f t="shared" si="30"/>
        <v>2013</v>
      </c>
    </row>
    <row r="1924" spans="1:19">
      <c r="A1924" t="s">
        <v>1947</v>
      </c>
      <c r="B1924" s="2">
        <v>41338</v>
      </c>
      <c r="C1924" s="2" t="str">
        <f>VLOOKUP(Sales_Data17[[#This Row],[Customer Name Index]],Customer_Data[#All],2,0)</f>
        <v>Apollo Ltd</v>
      </c>
      <c r="D1924">
        <v>11</v>
      </c>
      <c r="E1924" t="s">
        <v>2</v>
      </c>
      <c r="F1924" t="s">
        <v>8168</v>
      </c>
      <c r="G1924" t="s">
        <v>8026</v>
      </c>
      <c r="H1924" t="str">
        <f>VLOOKUP(Sales_Data17[[#This Row],[Delivery Region Index]],Regions_Table[#All],2,0)</f>
        <v>Queensland</v>
      </c>
      <c r="I1924" t="str">
        <f>VLOOKUP(Sales_Data17[[#This Row],[Delivery Region Index]],Regions_Table[#All],3,0)</f>
        <v>Gold Coast</v>
      </c>
      <c r="J1924">
        <v>31</v>
      </c>
      <c r="K1924">
        <v>5</v>
      </c>
      <c r="L1924" t="str">
        <f>VLOOKUP(Sales_Data17[[#This Row],[Product Description Index]],Products_Data[#All],2,0)</f>
        <v>Hats</v>
      </c>
      <c r="M1924">
        <v>8</v>
      </c>
      <c r="N1924" s="9">
        <v>425.82222222222225</v>
      </c>
      <c r="O1924" s="9">
        <f>Sales_Data17[[#This Row],[Order Quantity]]*Sales_Data17[[#This Row],[Unit Price]]</f>
        <v>3406.577777777778</v>
      </c>
      <c r="P1924" s="9">
        <v>353.4324444444444</v>
      </c>
      <c r="Q1924" s="9">
        <f>Sales_Data17[[#This Row],[Line Total]]-(Sales_Data17[[#This Row],[Total Unit Cost]]*Sales_Data17[[#This Row],[Order Quantity]])</f>
        <v>579.11822222222281</v>
      </c>
      <c r="R1924" s="1" t="str">
        <f>TEXT(Sales_Data17[[#This Row],[OrderDate]],"MMM")</f>
        <v>Mar</v>
      </c>
      <c r="S1924" s="1" t="str">
        <f t="shared" si="30"/>
        <v>2013</v>
      </c>
    </row>
    <row r="1925" spans="1:19">
      <c r="A1925" t="s">
        <v>1948</v>
      </c>
      <c r="B1925" s="2">
        <v>41338</v>
      </c>
      <c r="C1925" s="2" t="str">
        <f>VLOOKUP(Sales_Data17[[#This Row],[Customer Name Index]],Customer_Data[#All],2,0)</f>
        <v>Eminence Corp</v>
      </c>
      <c r="D1925">
        <v>18</v>
      </c>
      <c r="E1925" t="s">
        <v>4</v>
      </c>
      <c r="F1925" t="s">
        <v>8168</v>
      </c>
      <c r="G1925" t="s">
        <v>8025</v>
      </c>
      <c r="H1925" t="str">
        <f>VLOOKUP(Sales_Data17[[#This Row],[Delivery Region Index]],Regions_Table[#All],2,0)</f>
        <v>Victoria</v>
      </c>
      <c r="I1925" t="str">
        <f>VLOOKUP(Sales_Data17[[#This Row],[Delivery Region Index]],Regions_Table[#All],3,0)</f>
        <v>Geelong</v>
      </c>
      <c r="J1925">
        <v>51</v>
      </c>
      <c r="K1925">
        <v>7</v>
      </c>
      <c r="L1925" t="str">
        <f>VLOOKUP(Sales_Data17[[#This Row],[Product Description Index]],Products_Data[#All],2,0)</f>
        <v>Dress Shirts</v>
      </c>
      <c r="M1925">
        <v>1</v>
      </c>
      <c r="N1925" s="9">
        <v>437.73333333333335</v>
      </c>
      <c r="O1925" s="9">
        <f>Sales_Data17[[#This Row],[Order Quantity]]*Sales_Data17[[#This Row],[Unit Price]]</f>
        <v>437.73333333333335</v>
      </c>
      <c r="P1925" s="9">
        <v>358.94133333333332</v>
      </c>
      <c r="Q1925" s="9">
        <f>Sales_Data17[[#This Row],[Line Total]]-(Sales_Data17[[#This Row],[Total Unit Cost]]*Sales_Data17[[#This Row],[Order Quantity]])</f>
        <v>78.79200000000003</v>
      </c>
      <c r="R1925" s="1" t="str">
        <f>TEXT(Sales_Data17[[#This Row],[OrderDate]],"MMM")</f>
        <v>Mar</v>
      </c>
      <c r="S1925" s="1" t="str">
        <f t="shared" si="30"/>
        <v>2013</v>
      </c>
    </row>
    <row r="1926" spans="1:19">
      <c r="A1926" t="s">
        <v>1949</v>
      </c>
      <c r="B1926" s="2">
        <v>41339</v>
      </c>
      <c r="C1926" s="2" t="str">
        <f>VLOOKUP(Sales_Data17[[#This Row],[Customer Name Index]],Customer_Data[#All],2,0)</f>
        <v>Medsep Group</v>
      </c>
      <c r="D1926">
        <v>8</v>
      </c>
      <c r="E1926" t="s">
        <v>2</v>
      </c>
      <c r="F1926" t="s">
        <v>8168</v>
      </c>
      <c r="G1926" t="s">
        <v>8027</v>
      </c>
      <c r="H1926" t="str">
        <f>VLOOKUP(Sales_Data17[[#This Row],[Delivery Region Index]],Regions_Table[#All],2,0)</f>
        <v>New South Wales</v>
      </c>
      <c r="I1926" t="str">
        <f>VLOOKUP(Sales_Data17[[#This Row],[Delivery Region Index]],Regions_Table[#All],3,0)</f>
        <v>Tweed Heads</v>
      </c>
      <c r="J1926">
        <v>22</v>
      </c>
      <c r="K1926">
        <v>3</v>
      </c>
      <c r="L1926" t="str">
        <f>VLOOKUP(Sales_Data17[[#This Row],[Product Description Index]],Products_Data[#All],2,0)</f>
        <v>Sunglasses</v>
      </c>
      <c r="M1926">
        <v>3</v>
      </c>
      <c r="N1926" s="9">
        <v>120.60000000000001</v>
      </c>
      <c r="O1926" s="9">
        <f>Sales_Data17[[#This Row],[Order Quantity]]*Sales_Data17[[#This Row],[Unit Price]]</f>
        <v>361.8</v>
      </c>
      <c r="P1926" s="9">
        <v>96.480000000000018</v>
      </c>
      <c r="Q1926" s="9">
        <f>Sales_Data17[[#This Row],[Line Total]]-(Sales_Data17[[#This Row],[Total Unit Cost]]*Sales_Data17[[#This Row],[Order Quantity]])</f>
        <v>72.359999999999957</v>
      </c>
      <c r="R1926" s="1" t="str">
        <f>TEXT(Sales_Data17[[#This Row],[OrderDate]],"MMM")</f>
        <v>Mar</v>
      </c>
      <c r="S1926" s="1" t="str">
        <f t="shared" si="30"/>
        <v>2013</v>
      </c>
    </row>
    <row r="1927" spans="1:19">
      <c r="A1927" t="s">
        <v>1950</v>
      </c>
      <c r="B1927" s="2">
        <v>41339</v>
      </c>
      <c r="C1927" s="2" t="str">
        <f>VLOOKUP(Sales_Data17[[#This Row],[Customer Name Index]],Customer_Data[#All],2,0)</f>
        <v>ETUDE Ltd</v>
      </c>
      <c r="D1927">
        <v>4</v>
      </c>
      <c r="E1927" t="s">
        <v>3</v>
      </c>
      <c r="F1927" t="s">
        <v>8168</v>
      </c>
      <c r="G1927" t="s">
        <v>8027</v>
      </c>
      <c r="H1927" t="str">
        <f>VLOOKUP(Sales_Data17[[#This Row],[Delivery Region Index]],Regions_Table[#All],2,0)</f>
        <v>New South Wales</v>
      </c>
      <c r="I1927" t="str">
        <f>VLOOKUP(Sales_Data17[[#This Row],[Delivery Region Index]],Regions_Table[#All],3,0)</f>
        <v>Gosford</v>
      </c>
      <c r="J1927">
        <v>9</v>
      </c>
      <c r="K1927">
        <v>2</v>
      </c>
      <c r="L1927" t="str">
        <f>VLOOKUP(Sales_Data17[[#This Row],[Product Description Index]],Products_Data[#All],2,0)</f>
        <v>Pants</v>
      </c>
      <c r="M1927">
        <v>7</v>
      </c>
      <c r="N1927" s="9">
        <v>291.07777777777778</v>
      </c>
      <c r="O1927" s="9">
        <f>Sales_Data17[[#This Row],[Order Quantity]]*Sales_Data17[[#This Row],[Unit Price]]</f>
        <v>2037.5444444444445</v>
      </c>
      <c r="P1927" s="9">
        <v>174.64666666666668</v>
      </c>
      <c r="Q1927" s="9">
        <f>Sales_Data17[[#This Row],[Line Total]]-(Sales_Data17[[#This Row],[Total Unit Cost]]*Sales_Data17[[#This Row],[Order Quantity]])</f>
        <v>815.01777777777784</v>
      </c>
      <c r="R1927" s="1" t="str">
        <f>TEXT(Sales_Data17[[#This Row],[OrderDate]],"MMM")</f>
        <v>Mar</v>
      </c>
      <c r="S1927" s="1" t="str">
        <f t="shared" si="30"/>
        <v>2013</v>
      </c>
    </row>
    <row r="1928" spans="1:19">
      <c r="A1928" t="s">
        <v>1951</v>
      </c>
      <c r="B1928" s="2">
        <v>41339</v>
      </c>
      <c r="C1928" s="2" t="str">
        <f>VLOOKUP(Sales_Data17[[#This Row],[Customer Name Index]],Customer_Data[#All],2,0)</f>
        <v>Elorac, Corp</v>
      </c>
      <c r="D1928">
        <v>3</v>
      </c>
      <c r="E1928" t="s">
        <v>2</v>
      </c>
      <c r="F1928" t="s">
        <v>8168</v>
      </c>
      <c r="G1928" t="s">
        <v>8027</v>
      </c>
      <c r="H1928" t="str">
        <f>VLOOKUP(Sales_Data17[[#This Row],[Delivery Region Index]],Regions_Table[#All],2,0)</f>
        <v>New South Wales</v>
      </c>
      <c r="I1928" t="str">
        <f>VLOOKUP(Sales_Data17[[#This Row],[Delivery Region Index]],Regions_Table[#All],3,0)</f>
        <v>Coffs Harbour</v>
      </c>
      <c r="J1928">
        <v>7</v>
      </c>
      <c r="K1928">
        <v>1</v>
      </c>
      <c r="L1928" t="str">
        <f>VLOOKUP(Sales_Data17[[#This Row],[Product Description Index]],Products_Data[#All],2,0)</f>
        <v>Shirts</v>
      </c>
      <c r="M1928">
        <v>1</v>
      </c>
      <c r="N1928" s="9">
        <v>375.94444444444446</v>
      </c>
      <c r="O1928" s="9">
        <f>Sales_Data17[[#This Row],[Order Quantity]]*Sales_Data17[[#This Row],[Unit Price]]</f>
        <v>375.94444444444446</v>
      </c>
      <c r="P1928" s="9">
        <v>296.99611111111113</v>
      </c>
      <c r="Q1928" s="9">
        <f>Sales_Data17[[#This Row],[Line Total]]-(Sales_Data17[[#This Row],[Total Unit Cost]]*Sales_Data17[[#This Row],[Order Quantity]])</f>
        <v>78.948333333333323</v>
      </c>
      <c r="R1928" s="1" t="str">
        <f>TEXT(Sales_Data17[[#This Row],[OrderDate]],"MMM")</f>
        <v>Mar</v>
      </c>
      <c r="S1928" s="1" t="str">
        <f t="shared" si="30"/>
        <v>2013</v>
      </c>
    </row>
    <row r="1929" spans="1:19">
      <c r="A1929" t="s">
        <v>1952</v>
      </c>
      <c r="B1929" s="2">
        <v>41340</v>
      </c>
      <c r="C1929" s="2" t="str">
        <f>VLOOKUP(Sales_Data17[[#This Row],[Customer Name Index]],Customer_Data[#All],2,0)</f>
        <v>Rochester Ltd</v>
      </c>
      <c r="D1929">
        <v>15</v>
      </c>
      <c r="E1929" t="s">
        <v>4</v>
      </c>
      <c r="F1929" t="s">
        <v>8168</v>
      </c>
      <c r="G1929" t="s">
        <v>8025</v>
      </c>
      <c r="H1929" t="str">
        <f>VLOOKUP(Sales_Data17[[#This Row],[Delivery Region Index]],Regions_Table[#All],2,0)</f>
        <v>Queensland</v>
      </c>
      <c r="I1929" t="str">
        <f>VLOOKUP(Sales_Data17[[#This Row],[Delivery Region Index]],Regions_Table[#All],3,0)</f>
        <v>Sunshine Coast</v>
      </c>
      <c r="J1929">
        <v>42</v>
      </c>
      <c r="K1929">
        <v>6</v>
      </c>
      <c r="L1929" t="str">
        <f>VLOOKUP(Sales_Data17[[#This Row],[Product Description Index]],Products_Data[#All],2,0)</f>
        <v>Socks</v>
      </c>
      <c r="M1929">
        <v>9</v>
      </c>
      <c r="N1929" s="9">
        <v>90.822222222222223</v>
      </c>
      <c r="O1929" s="9">
        <f>Sales_Data17[[#This Row],[Order Quantity]]*Sales_Data17[[#This Row],[Unit Price]]</f>
        <v>817.4</v>
      </c>
      <c r="P1929" s="9">
        <v>37.237111111111105</v>
      </c>
      <c r="Q1929" s="9">
        <f>Sales_Data17[[#This Row],[Line Total]]-(Sales_Data17[[#This Row],[Total Unit Cost]]*Sales_Data17[[#This Row],[Order Quantity]])</f>
        <v>482.26600000000002</v>
      </c>
      <c r="R1929" s="1" t="str">
        <f>TEXT(Sales_Data17[[#This Row],[OrderDate]],"MMM")</f>
        <v>Mar</v>
      </c>
      <c r="S1929" s="1" t="str">
        <f t="shared" si="30"/>
        <v>2013</v>
      </c>
    </row>
    <row r="1930" spans="1:19">
      <c r="A1930" t="s">
        <v>1953</v>
      </c>
      <c r="B1930" s="2">
        <v>41340</v>
      </c>
      <c r="C1930" s="2" t="str">
        <f>VLOOKUP(Sales_Data17[[#This Row],[Customer Name Index]],Customer_Data[#All],2,0)</f>
        <v>Elorac, Corp</v>
      </c>
      <c r="D1930">
        <v>3</v>
      </c>
      <c r="E1930" t="s">
        <v>4</v>
      </c>
      <c r="F1930" t="s">
        <v>8168</v>
      </c>
      <c r="G1930" t="s">
        <v>8027</v>
      </c>
      <c r="H1930" t="str">
        <f>VLOOKUP(Sales_Data17[[#This Row],[Delivery Region Index]],Regions_Table[#All],2,0)</f>
        <v>New South Wales</v>
      </c>
      <c r="I1930" t="str">
        <f>VLOOKUP(Sales_Data17[[#This Row],[Delivery Region Index]],Regions_Table[#All],3,0)</f>
        <v>Dubbo</v>
      </c>
      <c r="J1930">
        <v>8</v>
      </c>
      <c r="K1930">
        <v>2</v>
      </c>
      <c r="L1930" t="str">
        <f>VLOOKUP(Sales_Data17[[#This Row],[Product Description Index]],Products_Data[#All],2,0)</f>
        <v>Pants</v>
      </c>
      <c r="M1930">
        <v>5</v>
      </c>
      <c r="N1930" s="9">
        <v>119.85555555555555</v>
      </c>
      <c r="O1930" s="9">
        <f>Sales_Data17[[#This Row],[Order Quantity]]*Sales_Data17[[#This Row],[Unit Price]]</f>
        <v>599.27777777777783</v>
      </c>
      <c r="P1930" s="9">
        <v>61.126333333333342</v>
      </c>
      <c r="Q1930" s="9">
        <f>Sales_Data17[[#This Row],[Line Total]]-(Sales_Data17[[#This Row],[Total Unit Cost]]*Sales_Data17[[#This Row],[Order Quantity]])</f>
        <v>293.64611111111111</v>
      </c>
      <c r="R1930" s="1" t="str">
        <f>TEXT(Sales_Data17[[#This Row],[OrderDate]],"MMM")</f>
        <v>Mar</v>
      </c>
      <c r="S1930" s="1" t="str">
        <f t="shared" si="30"/>
        <v>2013</v>
      </c>
    </row>
    <row r="1931" spans="1:19">
      <c r="A1931" t="s">
        <v>1954</v>
      </c>
      <c r="B1931" s="2">
        <v>41340</v>
      </c>
      <c r="C1931" s="2" t="str">
        <f>VLOOKUP(Sales_Data17[[#This Row],[Customer Name Index]],Customer_Data[#All],2,0)</f>
        <v>Procter Corp</v>
      </c>
      <c r="D1931">
        <v>5</v>
      </c>
      <c r="E1931" t="s">
        <v>2</v>
      </c>
      <c r="F1931" t="s">
        <v>8168</v>
      </c>
      <c r="G1931" t="s">
        <v>8027</v>
      </c>
      <c r="H1931" t="str">
        <f>VLOOKUP(Sales_Data17[[#This Row],[Delivery Region Index]],Regions_Table[#All],2,0)</f>
        <v>New South Wales</v>
      </c>
      <c r="I1931" t="str">
        <f>VLOOKUP(Sales_Data17[[#This Row],[Delivery Region Index]],Regions_Table[#All],3,0)</f>
        <v>Lismore</v>
      </c>
      <c r="J1931">
        <v>14</v>
      </c>
      <c r="K1931">
        <v>2</v>
      </c>
      <c r="L1931" t="str">
        <f>VLOOKUP(Sales_Data17[[#This Row],[Product Description Index]],Products_Data[#All],2,0)</f>
        <v>Pants</v>
      </c>
      <c r="M1931">
        <v>8</v>
      </c>
      <c r="N1931" s="9">
        <v>689.3555555555555</v>
      </c>
      <c r="O1931" s="9">
        <f>Sales_Data17[[#This Row],[Order Quantity]]*Sales_Data17[[#This Row],[Unit Price]]</f>
        <v>5514.844444444444</v>
      </c>
      <c r="P1931" s="9">
        <v>475.65533333333326</v>
      </c>
      <c r="Q1931" s="9">
        <f>Sales_Data17[[#This Row],[Line Total]]-(Sales_Data17[[#This Row],[Total Unit Cost]]*Sales_Data17[[#This Row],[Order Quantity]])</f>
        <v>1709.6017777777779</v>
      </c>
      <c r="R1931" s="1" t="str">
        <f>TEXT(Sales_Data17[[#This Row],[OrderDate]],"MMM")</f>
        <v>Mar</v>
      </c>
      <c r="S1931" s="1" t="str">
        <f t="shared" si="30"/>
        <v>2013</v>
      </c>
    </row>
    <row r="1932" spans="1:19">
      <c r="A1932" t="s">
        <v>1955</v>
      </c>
      <c r="B1932" s="2">
        <v>41340</v>
      </c>
      <c r="C1932" s="2" t="str">
        <f>VLOOKUP(Sales_Data17[[#This Row],[Customer Name Index]],Customer_Data[#All],2,0)</f>
        <v xml:space="preserve">WakeFern </v>
      </c>
      <c r="D1932">
        <v>2</v>
      </c>
      <c r="E1932" t="s">
        <v>4</v>
      </c>
      <c r="F1932" t="s">
        <v>8168</v>
      </c>
      <c r="G1932" t="s">
        <v>8027</v>
      </c>
      <c r="H1932" t="str">
        <f>VLOOKUP(Sales_Data17[[#This Row],[Delivery Region Index]],Regions_Table[#All],2,0)</f>
        <v>New South Wales</v>
      </c>
      <c r="I1932" t="str">
        <f>VLOOKUP(Sales_Data17[[#This Row],[Delivery Region Index]],Regions_Table[#All],3,0)</f>
        <v>Cessnock</v>
      </c>
      <c r="J1932">
        <v>6</v>
      </c>
      <c r="K1932">
        <v>1</v>
      </c>
      <c r="L1932" t="str">
        <f>VLOOKUP(Sales_Data17[[#This Row],[Product Description Index]],Products_Data[#All],2,0)</f>
        <v>Shirts</v>
      </c>
      <c r="M1932">
        <v>1</v>
      </c>
      <c r="N1932" s="9">
        <v>588.8555555555555</v>
      </c>
      <c r="O1932" s="9">
        <f>Sales_Data17[[#This Row],[Order Quantity]]*Sales_Data17[[#This Row],[Unit Price]]</f>
        <v>588.8555555555555</v>
      </c>
      <c r="P1932" s="9">
        <v>465.19588888888887</v>
      </c>
      <c r="Q1932" s="9">
        <f>Sales_Data17[[#This Row],[Line Total]]-(Sales_Data17[[#This Row],[Total Unit Cost]]*Sales_Data17[[#This Row],[Order Quantity]])</f>
        <v>123.65966666666662</v>
      </c>
      <c r="R1932" s="1" t="str">
        <f>TEXT(Sales_Data17[[#This Row],[OrderDate]],"MMM")</f>
        <v>Mar</v>
      </c>
      <c r="S1932" s="1" t="str">
        <f t="shared" si="30"/>
        <v>2013</v>
      </c>
    </row>
    <row r="1933" spans="1:19">
      <c r="A1933" t="s">
        <v>1956</v>
      </c>
      <c r="B1933" s="2">
        <v>41340</v>
      </c>
      <c r="C1933" s="2" t="str">
        <f>VLOOKUP(Sales_Data17[[#This Row],[Customer Name Index]],Customer_Data[#All],2,0)</f>
        <v xml:space="preserve">Ei </v>
      </c>
      <c r="D1933">
        <v>9</v>
      </c>
      <c r="E1933" t="s">
        <v>2</v>
      </c>
      <c r="F1933" t="s">
        <v>8168</v>
      </c>
      <c r="G1933" t="s">
        <v>8027</v>
      </c>
      <c r="H1933" t="str">
        <f>VLOOKUP(Sales_Data17[[#This Row],[Delivery Region Index]],Regions_Table[#All],2,0)</f>
        <v>Queensland</v>
      </c>
      <c r="I1933" t="str">
        <f>VLOOKUP(Sales_Data17[[#This Row],[Delivery Region Index]],Regions_Table[#All],3,0)</f>
        <v>Brisbane</v>
      </c>
      <c r="J1933">
        <v>26</v>
      </c>
      <c r="K1933">
        <v>4</v>
      </c>
      <c r="L1933" t="str">
        <f>VLOOKUP(Sales_Data17[[#This Row],[Product Description Index]],Products_Data[#All],2,0)</f>
        <v>Jeans</v>
      </c>
      <c r="M1933">
        <v>4</v>
      </c>
      <c r="N1933" s="9">
        <v>22.333333333333332</v>
      </c>
      <c r="O1933" s="9">
        <f>Sales_Data17[[#This Row],[Order Quantity]]*Sales_Data17[[#This Row],[Unit Price]]</f>
        <v>89.333333333333329</v>
      </c>
      <c r="P1933" s="9">
        <v>15.856666666666664</v>
      </c>
      <c r="Q1933" s="9">
        <f>Sales_Data17[[#This Row],[Line Total]]-(Sales_Data17[[#This Row],[Total Unit Cost]]*Sales_Data17[[#This Row],[Order Quantity]])</f>
        <v>25.906666666666673</v>
      </c>
      <c r="R1933" s="1" t="str">
        <f>TEXT(Sales_Data17[[#This Row],[OrderDate]],"MMM")</f>
        <v>Mar</v>
      </c>
      <c r="S1933" s="1" t="str">
        <f t="shared" si="30"/>
        <v>2013</v>
      </c>
    </row>
    <row r="1934" spans="1:19">
      <c r="A1934" t="s">
        <v>1957</v>
      </c>
      <c r="B1934" s="2">
        <v>41341</v>
      </c>
      <c r="C1934" s="2" t="str">
        <f>VLOOKUP(Sales_Data17[[#This Row],[Customer Name Index]],Customer_Data[#All],2,0)</f>
        <v>Medsep Group</v>
      </c>
      <c r="D1934">
        <v>8</v>
      </c>
      <c r="E1934" t="s">
        <v>4</v>
      </c>
      <c r="F1934" t="s">
        <v>8168</v>
      </c>
      <c r="G1934" t="s">
        <v>8027</v>
      </c>
      <c r="H1934" t="str">
        <f>VLOOKUP(Sales_Data17[[#This Row],[Delivery Region Index]],Regions_Table[#All],2,0)</f>
        <v>New South Wales</v>
      </c>
      <c r="I1934" t="str">
        <f>VLOOKUP(Sales_Data17[[#This Row],[Delivery Region Index]],Regions_Table[#All],3,0)</f>
        <v>Tamworth</v>
      </c>
      <c r="J1934">
        <v>21</v>
      </c>
      <c r="K1934">
        <v>3</v>
      </c>
      <c r="L1934" t="str">
        <f>VLOOKUP(Sales_Data17[[#This Row],[Product Description Index]],Products_Data[#All],2,0)</f>
        <v>Sunglasses</v>
      </c>
      <c r="M1934">
        <v>9</v>
      </c>
      <c r="N1934" s="9">
        <v>377.43333333333334</v>
      </c>
      <c r="O1934" s="9">
        <f>Sales_Data17[[#This Row],[Order Quantity]]*Sales_Data17[[#This Row],[Unit Price]]</f>
        <v>3396.9</v>
      </c>
      <c r="P1934" s="9">
        <v>264.20333333333332</v>
      </c>
      <c r="Q1934" s="9">
        <f>Sales_Data17[[#This Row],[Line Total]]-(Sales_Data17[[#This Row],[Total Unit Cost]]*Sales_Data17[[#This Row],[Order Quantity]])</f>
        <v>1019.0700000000002</v>
      </c>
      <c r="R1934" s="1" t="str">
        <f>TEXT(Sales_Data17[[#This Row],[OrderDate]],"MMM")</f>
        <v>Mar</v>
      </c>
      <c r="S1934" s="1" t="str">
        <f t="shared" si="30"/>
        <v>2013</v>
      </c>
    </row>
    <row r="1935" spans="1:19">
      <c r="A1935" t="s">
        <v>1958</v>
      </c>
      <c r="B1935" s="2">
        <v>41342</v>
      </c>
      <c r="C1935" s="2" t="str">
        <f>VLOOKUP(Sales_Data17[[#This Row],[Customer Name Index]],Customer_Data[#All],2,0)</f>
        <v>Ole Group</v>
      </c>
      <c r="D1935">
        <v>13</v>
      </c>
      <c r="E1935" t="s">
        <v>4</v>
      </c>
      <c r="F1935" t="s">
        <v>8168</v>
      </c>
      <c r="G1935" t="s">
        <v>8026</v>
      </c>
      <c r="H1935" t="str">
        <f>VLOOKUP(Sales_Data17[[#This Row],[Delivery Region Index]],Regions_Table[#All],2,0)</f>
        <v>Queensland</v>
      </c>
      <c r="I1935" t="str">
        <f>VLOOKUP(Sales_Data17[[#This Row],[Delivery Region Index]],Regions_Table[#All],3,0)</f>
        <v>Maryborough</v>
      </c>
      <c r="J1935">
        <v>37</v>
      </c>
      <c r="K1935">
        <v>6</v>
      </c>
      <c r="L1935" t="str">
        <f>VLOOKUP(Sales_Data17[[#This Row],[Product Description Index]],Products_Data[#All],2,0)</f>
        <v>Socks</v>
      </c>
      <c r="M1935">
        <v>8</v>
      </c>
      <c r="N1935" s="9">
        <v>118.36666666666666</v>
      </c>
      <c r="O1935" s="9">
        <f>Sales_Data17[[#This Row],[Order Quantity]]*Sales_Data17[[#This Row],[Unit Price]]</f>
        <v>946.93333333333328</v>
      </c>
      <c r="P1935" s="9">
        <v>75.754666666666665</v>
      </c>
      <c r="Q1935" s="9">
        <f>Sales_Data17[[#This Row],[Line Total]]-(Sales_Data17[[#This Row],[Total Unit Cost]]*Sales_Data17[[#This Row],[Order Quantity]])</f>
        <v>340.89599999999996</v>
      </c>
      <c r="R1935" s="1" t="str">
        <f>TEXT(Sales_Data17[[#This Row],[OrderDate]],"MMM")</f>
        <v>Mar</v>
      </c>
      <c r="S1935" s="1" t="str">
        <f t="shared" si="30"/>
        <v>2013</v>
      </c>
    </row>
    <row r="1936" spans="1:19">
      <c r="A1936" t="s">
        <v>1959</v>
      </c>
      <c r="B1936" s="2">
        <v>41342</v>
      </c>
      <c r="C1936" s="2" t="str">
        <f>VLOOKUP(Sales_Data17[[#This Row],[Customer Name Index]],Customer_Data[#All],2,0)</f>
        <v>Pure Group</v>
      </c>
      <c r="D1936">
        <v>17</v>
      </c>
      <c r="E1936" t="s">
        <v>2</v>
      </c>
      <c r="F1936" t="s">
        <v>8168</v>
      </c>
      <c r="G1936" t="s">
        <v>8025</v>
      </c>
      <c r="H1936" t="str">
        <f>VLOOKUP(Sales_Data17[[#This Row],[Delivery Region Index]],Regions_Table[#All],2,0)</f>
        <v>Victoria</v>
      </c>
      <c r="I1936" t="str">
        <f>VLOOKUP(Sales_Data17[[#This Row],[Delivery Region Index]],Regions_Table[#All],3,0)</f>
        <v>Ballarat</v>
      </c>
      <c r="J1936">
        <v>49</v>
      </c>
      <c r="K1936">
        <v>7</v>
      </c>
      <c r="L1936" t="str">
        <f>VLOOKUP(Sales_Data17[[#This Row],[Product Description Index]],Products_Data[#All],2,0)</f>
        <v>Dress Shirts</v>
      </c>
      <c r="M1936">
        <v>1</v>
      </c>
      <c r="N1936" s="9">
        <v>441.45555555555552</v>
      </c>
      <c r="O1936" s="9">
        <f>Sales_Data17[[#This Row],[Order Quantity]]*Sales_Data17[[#This Row],[Unit Price]]</f>
        <v>441.45555555555552</v>
      </c>
      <c r="P1936" s="9">
        <v>361.99355555555553</v>
      </c>
      <c r="Q1936" s="9">
        <f>Sales_Data17[[#This Row],[Line Total]]-(Sales_Data17[[#This Row],[Total Unit Cost]]*Sales_Data17[[#This Row],[Order Quantity]])</f>
        <v>79.461999999999989</v>
      </c>
      <c r="R1936" s="1" t="str">
        <f>TEXT(Sales_Data17[[#This Row],[OrderDate]],"MMM")</f>
        <v>Mar</v>
      </c>
      <c r="S1936" s="1" t="str">
        <f t="shared" si="30"/>
        <v>2013</v>
      </c>
    </row>
    <row r="1937" spans="1:19">
      <c r="A1937" t="s">
        <v>1960</v>
      </c>
      <c r="B1937" s="2">
        <v>41342</v>
      </c>
      <c r="C1937" s="2" t="str">
        <f>VLOOKUP(Sales_Data17[[#This Row],[Customer Name Index]],Customer_Data[#All],2,0)</f>
        <v xml:space="preserve">Medline </v>
      </c>
      <c r="D1937">
        <v>12</v>
      </c>
      <c r="E1937" t="s">
        <v>4</v>
      </c>
      <c r="F1937" t="s">
        <v>8168</v>
      </c>
      <c r="G1937" t="s">
        <v>8026</v>
      </c>
      <c r="H1937" t="str">
        <f>VLOOKUP(Sales_Data17[[#This Row],[Delivery Region Index]],Regions_Table[#All],2,0)</f>
        <v>Queensland</v>
      </c>
      <c r="I1937" t="str">
        <f>VLOOKUP(Sales_Data17[[#This Row],[Delivery Region Index]],Regions_Table[#All],3,0)</f>
        <v>Ipswich</v>
      </c>
      <c r="J1937">
        <v>34</v>
      </c>
      <c r="K1937">
        <v>5</v>
      </c>
      <c r="L1937" t="str">
        <f>VLOOKUP(Sales_Data17[[#This Row],[Product Description Index]],Products_Data[#All],2,0)</f>
        <v>Hats</v>
      </c>
      <c r="M1937">
        <v>6</v>
      </c>
      <c r="N1937" s="9">
        <v>220.35555555555555</v>
      </c>
      <c r="O1937" s="9">
        <f>Sales_Data17[[#This Row],[Order Quantity]]*Sales_Data17[[#This Row],[Unit Price]]</f>
        <v>1322.1333333333332</v>
      </c>
      <c r="P1937" s="9">
        <v>130.00977777777777</v>
      </c>
      <c r="Q1937" s="9">
        <f>Sales_Data17[[#This Row],[Line Total]]-(Sales_Data17[[#This Row],[Total Unit Cost]]*Sales_Data17[[#This Row],[Order Quantity]])</f>
        <v>542.07466666666664</v>
      </c>
      <c r="R1937" s="1" t="str">
        <f>TEXT(Sales_Data17[[#This Row],[OrderDate]],"MMM")</f>
        <v>Mar</v>
      </c>
      <c r="S1937" s="1" t="str">
        <f t="shared" si="30"/>
        <v>2013</v>
      </c>
    </row>
    <row r="1938" spans="1:19">
      <c r="A1938" t="s">
        <v>1961</v>
      </c>
      <c r="B1938" s="2">
        <v>41342</v>
      </c>
      <c r="C1938" s="2" t="str">
        <f>VLOOKUP(Sales_Data17[[#This Row],[Customer Name Index]],Customer_Data[#All],2,0)</f>
        <v>Pacific Ltd</v>
      </c>
      <c r="D1938">
        <v>20</v>
      </c>
      <c r="E1938" t="s">
        <v>4</v>
      </c>
      <c r="F1938" t="s">
        <v>8168</v>
      </c>
      <c r="G1938" t="s">
        <v>8028</v>
      </c>
      <c r="H1938" t="str">
        <f>VLOOKUP(Sales_Data17[[#This Row],[Delivery Region Index]],Regions_Table[#All],2,0)</f>
        <v>Victoria</v>
      </c>
      <c r="I1938" t="str">
        <f>VLOOKUP(Sales_Data17[[#This Row],[Delivery Region Index]],Regions_Table[#All],3,0)</f>
        <v>Warrnambool</v>
      </c>
      <c r="J1938">
        <v>57</v>
      </c>
      <c r="K1938">
        <v>8</v>
      </c>
      <c r="L1938" t="str">
        <f>VLOOKUP(Sales_Data17[[#This Row],[Product Description Index]],Products_Data[#All],2,0)</f>
        <v>Shoes</v>
      </c>
      <c r="M1938">
        <v>1</v>
      </c>
      <c r="N1938" s="9">
        <v>214.4</v>
      </c>
      <c r="O1938" s="9">
        <f>Sales_Data17[[#This Row],[Order Quantity]]*Sales_Data17[[#This Row],[Unit Price]]</f>
        <v>214.4</v>
      </c>
      <c r="P1938" s="9">
        <v>162.94400000000002</v>
      </c>
      <c r="Q1938" s="9">
        <f>Sales_Data17[[#This Row],[Line Total]]-(Sales_Data17[[#This Row],[Total Unit Cost]]*Sales_Data17[[#This Row],[Order Quantity]])</f>
        <v>51.455999999999989</v>
      </c>
      <c r="R1938" s="1" t="str">
        <f>TEXT(Sales_Data17[[#This Row],[OrderDate]],"MMM")</f>
        <v>Mar</v>
      </c>
      <c r="S1938" s="1" t="str">
        <f t="shared" si="30"/>
        <v>2013</v>
      </c>
    </row>
    <row r="1939" spans="1:19">
      <c r="A1939" t="s">
        <v>1962</v>
      </c>
      <c r="B1939" s="2">
        <v>41343</v>
      </c>
      <c r="C1939" s="2" t="str">
        <f>VLOOKUP(Sales_Data17[[#This Row],[Customer Name Index]],Customer_Data[#All],2,0)</f>
        <v>Pacific Ltd</v>
      </c>
      <c r="D1939">
        <v>20</v>
      </c>
      <c r="E1939" t="s">
        <v>2</v>
      </c>
      <c r="F1939" t="s">
        <v>8168</v>
      </c>
      <c r="G1939" t="s">
        <v>8028</v>
      </c>
      <c r="H1939" t="str">
        <f>VLOOKUP(Sales_Data17[[#This Row],[Delivery Region Index]],Regions_Table[#All],2,0)</f>
        <v>Victoria</v>
      </c>
      <c r="I1939" t="str">
        <f>VLOOKUP(Sales_Data17[[#This Row],[Delivery Region Index]],Regions_Table[#All],3,0)</f>
        <v>Warrnambool</v>
      </c>
      <c r="J1939">
        <v>57</v>
      </c>
      <c r="K1939">
        <v>8</v>
      </c>
      <c r="L1939" t="str">
        <f>VLOOKUP(Sales_Data17[[#This Row],[Product Description Index]],Products_Data[#All],2,0)</f>
        <v>Shoes</v>
      </c>
      <c r="M1939">
        <v>1</v>
      </c>
      <c r="N1939" s="9">
        <v>99.01111111111112</v>
      </c>
      <c r="O1939" s="9">
        <f>Sales_Data17[[#This Row],[Order Quantity]]*Sales_Data17[[#This Row],[Unit Price]]</f>
        <v>99.01111111111112</v>
      </c>
      <c r="P1939" s="9">
        <v>53.466000000000001</v>
      </c>
      <c r="Q1939" s="9">
        <f>Sales_Data17[[#This Row],[Line Total]]-(Sales_Data17[[#This Row],[Total Unit Cost]]*Sales_Data17[[#This Row],[Order Quantity]])</f>
        <v>45.545111111111119</v>
      </c>
      <c r="R1939" s="1" t="str">
        <f>TEXT(Sales_Data17[[#This Row],[OrderDate]],"MMM")</f>
        <v>Mar</v>
      </c>
      <c r="S1939" s="1" t="str">
        <f t="shared" si="30"/>
        <v>2013</v>
      </c>
    </row>
    <row r="1940" spans="1:19">
      <c r="A1940" t="s">
        <v>1963</v>
      </c>
      <c r="B1940" s="2">
        <v>41343</v>
      </c>
      <c r="C1940" s="2" t="str">
        <f>VLOOKUP(Sales_Data17[[#This Row],[Customer Name Index]],Customer_Data[#All],2,0)</f>
        <v xml:space="preserve">Medline </v>
      </c>
      <c r="D1940">
        <v>12</v>
      </c>
      <c r="E1940" t="s">
        <v>4</v>
      </c>
      <c r="F1940" t="s">
        <v>8168</v>
      </c>
      <c r="G1940" t="s">
        <v>8026</v>
      </c>
      <c r="H1940" t="str">
        <f>VLOOKUP(Sales_Data17[[#This Row],[Delivery Region Index]],Regions_Table[#All],2,0)</f>
        <v>Queensland</v>
      </c>
      <c r="I1940" t="str">
        <f>VLOOKUP(Sales_Data17[[#This Row],[Delivery Region Index]],Regions_Table[#All],3,0)</f>
        <v>Hervey Bay</v>
      </c>
      <c r="J1940">
        <v>33</v>
      </c>
      <c r="K1940">
        <v>5</v>
      </c>
      <c r="L1940" t="str">
        <f>VLOOKUP(Sales_Data17[[#This Row],[Product Description Index]],Products_Data[#All],2,0)</f>
        <v>Hats</v>
      </c>
      <c r="M1940">
        <v>4</v>
      </c>
      <c r="N1940" s="9">
        <v>444.43333333333334</v>
      </c>
      <c r="O1940" s="9">
        <f>Sales_Data17[[#This Row],[Order Quantity]]*Sales_Data17[[#This Row],[Unit Price]]</f>
        <v>1777.7333333333333</v>
      </c>
      <c r="P1940" s="9">
        <v>248.88266666666672</v>
      </c>
      <c r="Q1940" s="9">
        <f>Sales_Data17[[#This Row],[Line Total]]-(Sales_Data17[[#This Row],[Total Unit Cost]]*Sales_Data17[[#This Row],[Order Quantity]])</f>
        <v>782.20266666666646</v>
      </c>
      <c r="R1940" s="1" t="str">
        <f>TEXT(Sales_Data17[[#This Row],[OrderDate]],"MMM")</f>
        <v>Mar</v>
      </c>
      <c r="S1940" s="1" t="str">
        <f t="shared" si="30"/>
        <v>2013</v>
      </c>
    </row>
    <row r="1941" spans="1:19">
      <c r="A1941" t="s">
        <v>1964</v>
      </c>
      <c r="B1941" s="2">
        <v>41343</v>
      </c>
      <c r="C1941" s="2" t="str">
        <f>VLOOKUP(Sales_Data17[[#This Row],[Customer Name Index]],Customer_Data[#All],2,0)</f>
        <v xml:space="preserve">Ei </v>
      </c>
      <c r="D1941">
        <v>9</v>
      </c>
      <c r="E1941" t="s">
        <v>2</v>
      </c>
      <c r="F1941" t="s">
        <v>8168</v>
      </c>
      <c r="G1941" t="s">
        <v>8027</v>
      </c>
      <c r="H1941" t="str">
        <f>VLOOKUP(Sales_Data17[[#This Row],[Delivery Region Index]],Regions_Table[#All],2,0)</f>
        <v>Queensland</v>
      </c>
      <c r="I1941" t="str">
        <f>VLOOKUP(Sales_Data17[[#This Row],[Delivery Region Index]],Regions_Table[#All],3,0)</f>
        <v>Brisbane</v>
      </c>
      <c r="J1941">
        <v>26</v>
      </c>
      <c r="K1941">
        <v>4</v>
      </c>
      <c r="L1941" t="str">
        <f>VLOOKUP(Sales_Data17[[#This Row],[Product Description Index]],Products_Data[#All],2,0)</f>
        <v>Jeans</v>
      </c>
      <c r="M1941">
        <v>5</v>
      </c>
      <c r="N1941" s="9">
        <v>201</v>
      </c>
      <c r="O1941" s="9">
        <f>Sales_Data17[[#This Row],[Order Quantity]]*Sales_Data17[[#This Row],[Unit Price]]</f>
        <v>1005</v>
      </c>
      <c r="P1941" s="9">
        <v>168.84</v>
      </c>
      <c r="Q1941" s="9">
        <f>Sales_Data17[[#This Row],[Line Total]]-(Sales_Data17[[#This Row],[Total Unit Cost]]*Sales_Data17[[#This Row],[Order Quantity]])</f>
        <v>160.79999999999995</v>
      </c>
      <c r="R1941" s="1" t="str">
        <f>TEXT(Sales_Data17[[#This Row],[OrderDate]],"MMM")</f>
        <v>Mar</v>
      </c>
      <c r="S1941" s="1" t="str">
        <f t="shared" si="30"/>
        <v>2013</v>
      </c>
    </row>
    <row r="1942" spans="1:19">
      <c r="A1942" t="s">
        <v>1965</v>
      </c>
      <c r="B1942" s="2">
        <v>41343</v>
      </c>
      <c r="C1942" s="2" t="str">
        <f>VLOOKUP(Sales_Data17[[#This Row],[Customer Name Index]],Customer_Data[#All],2,0)</f>
        <v>Ole Group</v>
      </c>
      <c r="D1942">
        <v>13</v>
      </c>
      <c r="E1942" t="s">
        <v>2</v>
      </c>
      <c r="F1942" t="s">
        <v>8168</v>
      </c>
      <c r="G1942" t="s">
        <v>8026</v>
      </c>
      <c r="H1942" t="str">
        <f>VLOOKUP(Sales_Data17[[#This Row],[Delivery Region Index]],Regions_Table[#All],2,0)</f>
        <v>Queensland</v>
      </c>
      <c r="I1942" t="str">
        <f>VLOOKUP(Sales_Data17[[#This Row],[Delivery Region Index]],Regions_Table[#All],3,0)</f>
        <v>Logan City</v>
      </c>
      <c r="J1942">
        <v>35</v>
      </c>
      <c r="K1942">
        <v>5</v>
      </c>
      <c r="L1942" t="str">
        <f>VLOOKUP(Sales_Data17[[#This Row],[Product Description Index]],Products_Data[#All],2,0)</f>
        <v>Hats</v>
      </c>
      <c r="M1942">
        <v>2</v>
      </c>
      <c r="N1942" s="9">
        <v>381.15555555555557</v>
      </c>
      <c r="O1942" s="9">
        <f>Sales_Data17[[#This Row],[Order Quantity]]*Sales_Data17[[#This Row],[Unit Price]]</f>
        <v>762.31111111111113</v>
      </c>
      <c r="P1942" s="9">
        <v>304.92444444444448</v>
      </c>
      <c r="Q1942" s="9">
        <f>Sales_Data17[[#This Row],[Line Total]]-(Sales_Data17[[#This Row],[Total Unit Cost]]*Sales_Data17[[#This Row],[Order Quantity]])</f>
        <v>152.46222222222218</v>
      </c>
      <c r="R1942" s="1" t="str">
        <f>TEXT(Sales_Data17[[#This Row],[OrderDate]],"MMM")</f>
        <v>Mar</v>
      </c>
      <c r="S1942" s="1" t="str">
        <f t="shared" si="30"/>
        <v>2013</v>
      </c>
    </row>
    <row r="1943" spans="1:19">
      <c r="A1943" t="s">
        <v>1966</v>
      </c>
      <c r="B1943" s="2">
        <v>41343</v>
      </c>
      <c r="C1943" s="2" t="str">
        <f>VLOOKUP(Sales_Data17[[#This Row],[Customer Name Index]],Customer_Data[#All],2,0)</f>
        <v>Ole Group</v>
      </c>
      <c r="D1943">
        <v>13</v>
      </c>
      <c r="E1943" t="s">
        <v>2</v>
      </c>
      <c r="F1943" t="s">
        <v>8168</v>
      </c>
      <c r="G1943" t="s">
        <v>8026</v>
      </c>
      <c r="H1943" t="str">
        <f>VLOOKUP(Sales_Data17[[#This Row],[Delivery Region Index]],Regions_Table[#All],2,0)</f>
        <v>Queensland</v>
      </c>
      <c r="I1943" t="str">
        <f>VLOOKUP(Sales_Data17[[#This Row],[Delivery Region Index]],Regions_Table[#All],3,0)</f>
        <v>Maryborough</v>
      </c>
      <c r="J1943">
        <v>37</v>
      </c>
      <c r="K1943">
        <v>5</v>
      </c>
      <c r="L1943" t="str">
        <f>VLOOKUP(Sales_Data17[[#This Row],[Product Description Index]],Products_Data[#All],2,0)</f>
        <v>Hats</v>
      </c>
      <c r="M1943">
        <v>6</v>
      </c>
      <c r="N1943" s="9">
        <v>279.91111111111115</v>
      </c>
      <c r="O1943" s="9">
        <f>Sales_Data17[[#This Row],[Order Quantity]]*Sales_Data17[[#This Row],[Unit Price]]</f>
        <v>1679.4666666666669</v>
      </c>
      <c r="P1943" s="9">
        <v>139.95555555555558</v>
      </c>
      <c r="Q1943" s="9">
        <f>Sales_Data17[[#This Row],[Line Total]]-(Sales_Data17[[#This Row],[Total Unit Cost]]*Sales_Data17[[#This Row],[Order Quantity]])</f>
        <v>839.73333333333346</v>
      </c>
      <c r="R1943" s="1" t="str">
        <f>TEXT(Sales_Data17[[#This Row],[OrderDate]],"MMM")</f>
        <v>Mar</v>
      </c>
      <c r="S1943" s="1" t="str">
        <f t="shared" si="30"/>
        <v>2013</v>
      </c>
    </row>
    <row r="1944" spans="1:19">
      <c r="A1944" t="s">
        <v>1967</v>
      </c>
      <c r="B1944" s="2">
        <v>41343</v>
      </c>
      <c r="C1944" s="2" t="str">
        <f>VLOOKUP(Sales_Data17[[#This Row],[Customer Name Index]],Customer_Data[#All],2,0)</f>
        <v>Procter Corp</v>
      </c>
      <c r="D1944">
        <v>5</v>
      </c>
      <c r="E1944" t="s">
        <v>4</v>
      </c>
      <c r="F1944" t="s">
        <v>8168</v>
      </c>
      <c r="G1944" t="s">
        <v>8027</v>
      </c>
      <c r="H1944" t="str">
        <f>VLOOKUP(Sales_Data17[[#This Row],[Delivery Region Index]],Regions_Table[#All],2,0)</f>
        <v>New South Wales</v>
      </c>
      <c r="I1944" t="str">
        <f>VLOOKUP(Sales_Data17[[#This Row],[Delivery Region Index]],Regions_Table[#All],3,0)</f>
        <v>Lismore</v>
      </c>
      <c r="J1944">
        <v>14</v>
      </c>
      <c r="K1944">
        <v>2</v>
      </c>
      <c r="L1944" t="str">
        <f>VLOOKUP(Sales_Data17[[#This Row],[Product Description Index]],Products_Data[#All],2,0)</f>
        <v>Pants</v>
      </c>
      <c r="M1944">
        <v>3</v>
      </c>
      <c r="N1944" s="9">
        <v>112.41111111111111</v>
      </c>
      <c r="O1944" s="9">
        <f>Sales_Data17[[#This Row],[Order Quantity]]*Sales_Data17[[#This Row],[Unit Price]]</f>
        <v>337.23333333333335</v>
      </c>
      <c r="P1944" s="9">
        <v>59.577888888888893</v>
      </c>
      <c r="Q1944" s="9">
        <f>Sales_Data17[[#This Row],[Line Total]]-(Sales_Data17[[#This Row],[Total Unit Cost]]*Sales_Data17[[#This Row],[Order Quantity]])</f>
        <v>158.49966666666666</v>
      </c>
      <c r="R1944" s="1" t="str">
        <f>TEXT(Sales_Data17[[#This Row],[OrderDate]],"MMM")</f>
        <v>Mar</v>
      </c>
      <c r="S1944" s="1" t="str">
        <f t="shared" si="30"/>
        <v>2013</v>
      </c>
    </row>
    <row r="1945" spans="1:19">
      <c r="A1945" t="s">
        <v>1968</v>
      </c>
      <c r="B1945" s="2">
        <v>41343</v>
      </c>
      <c r="C1945" s="2" t="str">
        <f>VLOOKUP(Sales_Data17[[#This Row],[Customer Name Index]],Customer_Data[#All],2,0)</f>
        <v>Eminence Corp</v>
      </c>
      <c r="D1945">
        <v>18</v>
      </c>
      <c r="E1945" t="s">
        <v>4</v>
      </c>
      <c r="F1945" t="s">
        <v>8168</v>
      </c>
      <c r="G1945" t="s">
        <v>8025</v>
      </c>
      <c r="H1945" t="str">
        <f>VLOOKUP(Sales_Data17[[#This Row],[Delivery Region Index]],Regions_Table[#All],2,0)</f>
        <v>Victoria</v>
      </c>
      <c r="I1945" t="str">
        <f>VLOOKUP(Sales_Data17[[#This Row],[Delivery Region Index]],Regions_Table[#All],3,0)</f>
        <v>Bendigo</v>
      </c>
      <c r="J1945">
        <v>50</v>
      </c>
      <c r="K1945">
        <v>7</v>
      </c>
      <c r="L1945" t="str">
        <f>VLOOKUP(Sales_Data17[[#This Row],[Product Description Index]],Products_Data[#All],2,0)</f>
        <v>Dress Shirts</v>
      </c>
      <c r="M1945">
        <v>9</v>
      </c>
      <c r="N1945" s="9">
        <v>23.822222222222223</v>
      </c>
      <c r="O1945" s="9">
        <f>Sales_Data17[[#This Row],[Order Quantity]]*Sales_Data17[[#This Row],[Unit Price]]</f>
        <v>214.4</v>
      </c>
      <c r="P1945" s="9">
        <v>15.008000000000001</v>
      </c>
      <c r="Q1945" s="9">
        <f>Sales_Data17[[#This Row],[Line Total]]-(Sales_Data17[[#This Row],[Total Unit Cost]]*Sales_Data17[[#This Row],[Order Quantity]])</f>
        <v>79.328000000000003</v>
      </c>
      <c r="R1945" s="1" t="str">
        <f>TEXT(Sales_Data17[[#This Row],[OrderDate]],"MMM")</f>
        <v>Mar</v>
      </c>
      <c r="S1945" s="1" t="str">
        <f t="shared" si="30"/>
        <v>2013</v>
      </c>
    </row>
    <row r="1946" spans="1:19">
      <c r="A1946" t="s">
        <v>1969</v>
      </c>
      <c r="B1946" s="2">
        <v>41343</v>
      </c>
      <c r="C1946" s="2" t="str">
        <f>VLOOKUP(Sales_Data17[[#This Row],[Customer Name Index]],Customer_Data[#All],2,0)</f>
        <v>Medsep Group</v>
      </c>
      <c r="D1946">
        <v>8</v>
      </c>
      <c r="E1946" t="s">
        <v>4</v>
      </c>
      <c r="F1946" t="s">
        <v>8168</v>
      </c>
      <c r="G1946" t="s">
        <v>8027</v>
      </c>
      <c r="H1946" t="str">
        <f>VLOOKUP(Sales_Data17[[#This Row],[Delivery Region Index]],Regions_Table[#All],2,0)</f>
        <v>New South Wales</v>
      </c>
      <c r="I1946" t="str">
        <f>VLOOKUP(Sales_Data17[[#This Row],[Delivery Region Index]],Regions_Table[#All],3,0)</f>
        <v>Tweed Heads</v>
      </c>
      <c r="J1946">
        <v>22</v>
      </c>
      <c r="K1946">
        <v>3</v>
      </c>
      <c r="L1946" t="str">
        <f>VLOOKUP(Sales_Data17[[#This Row],[Product Description Index]],Products_Data[#All],2,0)</f>
        <v>Sunglasses</v>
      </c>
      <c r="M1946">
        <v>3</v>
      </c>
      <c r="N1946" s="9">
        <v>258.32222222222225</v>
      </c>
      <c r="O1946" s="9">
        <f>Sales_Data17[[#This Row],[Order Quantity]]*Sales_Data17[[#This Row],[Unit Price]]</f>
        <v>774.9666666666667</v>
      </c>
      <c r="P1946" s="9">
        <v>162.74300000000002</v>
      </c>
      <c r="Q1946" s="9">
        <f>Sales_Data17[[#This Row],[Line Total]]-(Sales_Data17[[#This Row],[Total Unit Cost]]*Sales_Data17[[#This Row],[Order Quantity]])</f>
        <v>286.73766666666666</v>
      </c>
      <c r="R1946" s="1" t="str">
        <f>TEXT(Sales_Data17[[#This Row],[OrderDate]],"MMM")</f>
        <v>Mar</v>
      </c>
      <c r="S1946" s="1" t="str">
        <f t="shared" si="30"/>
        <v>2013</v>
      </c>
    </row>
    <row r="1947" spans="1:19">
      <c r="A1947" t="s">
        <v>1970</v>
      </c>
      <c r="B1947" s="2">
        <v>41343</v>
      </c>
      <c r="C1947" s="2" t="str">
        <f>VLOOKUP(Sales_Data17[[#This Row],[Customer Name Index]],Customer_Data[#All],2,0)</f>
        <v>Apollo Ltd</v>
      </c>
      <c r="D1947">
        <v>11</v>
      </c>
      <c r="E1947" t="s">
        <v>2</v>
      </c>
      <c r="F1947" t="s">
        <v>8168</v>
      </c>
      <c r="G1947" t="s">
        <v>8026</v>
      </c>
      <c r="H1947" t="str">
        <f>VLOOKUP(Sales_Data17[[#This Row],[Delivery Region Index]],Regions_Table[#All],2,0)</f>
        <v>Queensland</v>
      </c>
      <c r="I1947" t="str">
        <f>VLOOKUP(Sales_Data17[[#This Row],[Delivery Region Index]],Regions_Table[#All],3,0)</f>
        <v>Gympie</v>
      </c>
      <c r="J1947">
        <v>32</v>
      </c>
      <c r="K1947">
        <v>5</v>
      </c>
      <c r="L1947" t="str">
        <f>VLOOKUP(Sales_Data17[[#This Row],[Product Description Index]],Products_Data[#All],2,0)</f>
        <v>Hats</v>
      </c>
      <c r="M1947">
        <v>7</v>
      </c>
      <c r="N1947" s="9">
        <v>283.63333333333338</v>
      </c>
      <c r="O1947" s="9">
        <f>Sales_Data17[[#This Row],[Order Quantity]]*Sales_Data17[[#This Row],[Unit Price]]</f>
        <v>1985.4333333333336</v>
      </c>
      <c r="P1947" s="9">
        <v>195.70699999999999</v>
      </c>
      <c r="Q1947" s="9">
        <f>Sales_Data17[[#This Row],[Line Total]]-(Sales_Data17[[#This Row],[Total Unit Cost]]*Sales_Data17[[#This Row],[Order Quantity]])</f>
        <v>615.48433333333355</v>
      </c>
      <c r="R1947" s="1" t="str">
        <f>TEXT(Sales_Data17[[#This Row],[OrderDate]],"MMM")</f>
        <v>Mar</v>
      </c>
      <c r="S1947" s="1" t="str">
        <f t="shared" si="30"/>
        <v>2013</v>
      </c>
    </row>
    <row r="1948" spans="1:19">
      <c r="A1948" t="s">
        <v>1971</v>
      </c>
      <c r="B1948" s="2">
        <v>41344</v>
      </c>
      <c r="C1948" s="2" t="str">
        <f>VLOOKUP(Sales_Data17[[#This Row],[Customer Name Index]],Customer_Data[#All],2,0)</f>
        <v>Avon Corp</v>
      </c>
      <c r="D1948">
        <v>1</v>
      </c>
      <c r="E1948" t="s">
        <v>4</v>
      </c>
      <c r="F1948" t="s">
        <v>8168</v>
      </c>
      <c r="G1948" t="s">
        <v>8027</v>
      </c>
      <c r="H1948" t="str">
        <f>VLOOKUP(Sales_Data17[[#This Row],[Delivery Region Index]],Regions_Table[#All],2,0)</f>
        <v>New South Wales</v>
      </c>
      <c r="I1948" t="str">
        <f>VLOOKUP(Sales_Data17[[#This Row],[Delivery Region Index]],Regions_Table[#All],3,0)</f>
        <v>Sydney</v>
      </c>
      <c r="J1948">
        <v>1</v>
      </c>
      <c r="K1948">
        <v>1</v>
      </c>
      <c r="L1948" t="str">
        <f>VLOOKUP(Sales_Data17[[#This Row],[Product Description Index]],Products_Data[#All],2,0)</f>
        <v>Shirts</v>
      </c>
      <c r="M1948">
        <v>5</v>
      </c>
      <c r="N1948" s="9">
        <v>197.27777777777777</v>
      </c>
      <c r="O1948" s="9">
        <f>Sales_Data17[[#This Row],[Order Quantity]]*Sales_Data17[[#This Row],[Unit Price]]</f>
        <v>986.38888888888891</v>
      </c>
      <c r="P1948" s="9">
        <v>110.47555555555556</v>
      </c>
      <c r="Q1948" s="9">
        <f>Sales_Data17[[#This Row],[Line Total]]-(Sales_Data17[[#This Row],[Total Unit Cost]]*Sales_Data17[[#This Row],[Order Quantity]])</f>
        <v>434.01111111111118</v>
      </c>
      <c r="R1948" s="1" t="str">
        <f>TEXT(Sales_Data17[[#This Row],[OrderDate]],"MMM")</f>
        <v>Mar</v>
      </c>
      <c r="S1948" s="1" t="str">
        <f t="shared" si="30"/>
        <v>2013</v>
      </c>
    </row>
    <row r="1949" spans="1:19">
      <c r="A1949" t="s">
        <v>1972</v>
      </c>
      <c r="B1949" s="2">
        <v>41344</v>
      </c>
      <c r="C1949" s="2" t="str">
        <f>VLOOKUP(Sales_Data17[[#This Row],[Customer Name Index]],Customer_Data[#All],2,0)</f>
        <v>Elorac, Corp</v>
      </c>
      <c r="D1949">
        <v>3</v>
      </c>
      <c r="E1949" t="s">
        <v>2</v>
      </c>
      <c r="F1949" t="s">
        <v>8168</v>
      </c>
      <c r="G1949" t="s">
        <v>8027</v>
      </c>
      <c r="H1949" t="str">
        <f>VLOOKUP(Sales_Data17[[#This Row],[Delivery Region Index]],Regions_Table[#All],2,0)</f>
        <v>New South Wales</v>
      </c>
      <c r="I1949" t="str">
        <f>VLOOKUP(Sales_Data17[[#This Row],[Delivery Region Index]],Regions_Table[#All],3,0)</f>
        <v>Gosford</v>
      </c>
      <c r="J1949">
        <v>9</v>
      </c>
      <c r="K1949">
        <v>2</v>
      </c>
      <c r="L1949" t="str">
        <f>VLOOKUP(Sales_Data17[[#This Row],[Product Description Index]],Products_Data[#All],2,0)</f>
        <v>Pants</v>
      </c>
      <c r="M1949">
        <v>6</v>
      </c>
      <c r="N1949" s="9">
        <v>434.01111111111112</v>
      </c>
      <c r="O1949" s="9">
        <f>Sales_Data17[[#This Row],[Order Quantity]]*Sales_Data17[[#This Row],[Unit Price]]</f>
        <v>2604.0666666666666</v>
      </c>
      <c r="P1949" s="9">
        <v>299.46766666666667</v>
      </c>
      <c r="Q1949" s="9">
        <f>Sales_Data17[[#This Row],[Line Total]]-(Sales_Data17[[#This Row],[Total Unit Cost]]*Sales_Data17[[#This Row],[Order Quantity]])</f>
        <v>807.26066666666657</v>
      </c>
      <c r="R1949" s="1" t="str">
        <f>TEXT(Sales_Data17[[#This Row],[OrderDate]],"MMM")</f>
        <v>Mar</v>
      </c>
      <c r="S1949" s="1" t="str">
        <f t="shared" si="30"/>
        <v>2013</v>
      </c>
    </row>
    <row r="1950" spans="1:19">
      <c r="A1950" t="s">
        <v>1973</v>
      </c>
      <c r="B1950" s="2">
        <v>41344</v>
      </c>
      <c r="C1950" s="2" t="str">
        <f>VLOOKUP(Sales_Data17[[#This Row],[Customer Name Index]],Customer_Data[#All],2,0)</f>
        <v>Pure Group</v>
      </c>
      <c r="D1950">
        <v>17</v>
      </c>
      <c r="E1950" t="s">
        <v>4</v>
      </c>
      <c r="F1950" t="s">
        <v>8168</v>
      </c>
      <c r="G1950" t="s">
        <v>8025</v>
      </c>
      <c r="H1950" t="str">
        <f>VLOOKUP(Sales_Data17[[#This Row],[Delivery Region Index]],Regions_Table[#All],2,0)</f>
        <v>Victoria</v>
      </c>
      <c r="I1950" t="str">
        <f>VLOOKUP(Sales_Data17[[#This Row],[Delivery Region Index]],Regions_Table[#All],3,0)</f>
        <v>Benalla</v>
      </c>
      <c r="J1950">
        <v>48</v>
      </c>
      <c r="K1950">
        <v>7</v>
      </c>
      <c r="L1950" t="str">
        <f>VLOOKUP(Sales_Data17[[#This Row],[Product Description Index]],Products_Data[#All],2,0)</f>
        <v>Dress Shirts</v>
      </c>
      <c r="M1950">
        <v>3</v>
      </c>
      <c r="N1950" s="9">
        <v>317.87777777777779</v>
      </c>
      <c r="O1950" s="9">
        <f>Sales_Data17[[#This Row],[Order Quantity]]*Sales_Data17[[#This Row],[Unit Price]]</f>
        <v>953.63333333333344</v>
      </c>
      <c r="P1950" s="9">
        <v>187.54788888888891</v>
      </c>
      <c r="Q1950" s="9">
        <f>Sales_Data17[[#This Row],[Line Total]]-(Sales_Data17[[#This Row],[Total Unit Cost]]*Sales_Data17[[#This Row],[Order Quantity]])</f>
        <v>390.98966666666672</v>
      </c>
      <c r="R1950" s="1" t="str">
        <f>TEXT(Sales_Data17[[#This Row],[OrderDate]],"MMM")</f>
        <v>Mar</v>
      </c>
      <c r="S1950" s="1" t="str">
        <f t="shared" si="30"/>
        <v>2013</v>
      </c>
    </row>
    <row r="1951" spans="1:19">
      <c r="A1951" t="s">
        <v>1974</v>
      </c>
      <c r="B1951" s="2">
        <v>41344</v>
      </c>
      <c r="C1951" s="2" t="str">
        <f>VLOOKUP(Sales_Data17[[#This Row],[Customer Name Index]],Customer_Data[#All],2,0)</f>
        <v>21st Ltd</v>
      </c>
      <c r="D1951">
        <v>10</v>
      </c>
      <c r="E1951" t="s">
        <v>2</v>
      </c>
      <c r="F1951" t="s">
        <v>8168</v>
      </c>
      <c r="G1951" t="s">
        <v>8027</v>
      </c>
      <c r="H1951" t="str">
        <f>VLOOKUP(Sales_Data17[[#This Row],[Delivery Region Index]],Regions_Table[#All],2,0)</f>
        <v>Queensland</v>
      </c>
      <c r="I1951" t="str">
        <f>VLOOKUP(Sales_Data17[[#This Row],[Delivery Region Index]],Regions_Table[#All],3,0)</f>
        <v>Bundaberg</v>
      </c>
      <c r="J1951">
        <v>27</v>
      </c>
      <c r="K1951">
        <v>4</v>
      </c>
      <c r="L1951" t="str">
        <f>VLOOKUP(Sales_Data17[[#This Row],[Product Description Index]],Products_Data[#All],2,0)</f>
        <v>Jeans</v>
      </c>
      <c r="M1951">
        <v>5</v>
      </c>
      <c r="N1951" s="9">
        <v>103.47777777777779</v>
      </c>
      <c r="O1951" s="9">
        <f>Sales_Data17[[#This Row],[Order Quantity]]*Sales_Data17[[#This Row],[Unit Price]]</f>
        <v>517.38888888888891</v>
      </c>
      <c r="P1951" s="9">
        <v>60.017111111111113</v>
      </c>
      <c r="Q1951" s="9">
        <f>Sales_Data17[[#This Row],[Line Total]]-(Sales_Data17[[#This Row],[Total Unit Cost]]*Sales_Data17[[#This Row],[Order Quantity]])</f>
        <v>217.30333333333334</v>
      </c>
      <c r="R1951" s="1" t="str">
        <f>TEXT(Sales_Data17[[#This Row],[OrderDate]],"MMM")</f>
        <v>Mar</v>
      </c>
      <c r="S1951" s="1" t="str">
        <f t="shared" si="30"/>
        <v>2013</v>
      </c>
    </row>
    <row r="1952" spans="1:19">
      <c r="A1952" t="s">
        <v>1975</v>
      </c>
      <c r="B1952" s="2">
        <v>41344</v>
      </c>
      <c r="C1952" s="2" t="str">
        <f>VLOOKUP(Sales_Data17[[#This Row],[Customer Name Index]],Customer_Data[#All],2,0)</f>
        <v>3LAB, Ltd</v>
      </c>
      <c r="D1952">
        <v>16</v>
      </c>
      <c r="E1952" t="s">
        <v>4</v>
      </c>
      <c r="F1952" t="s">
        <v>8168</v>
      </c>
      <c r="G1952" t="s">
        <v>8025</v>
      </c>
      <c r="H1952" t="str">
        <f>VLOOKUP(Sales_Data17[[#This Row],[Delivery Region Index]],Regions_Table[#All],2,0)</f>
        <v>South Australia</v>
      </c>
      <c r="I1952" t="str">
        <f>VLOOKUP(Sales_Data17[[#This Row],[Delivery Region Index]],Regions_Table[#All],3,0)</f>
        <v>Adelaide</v>
      </c>
      <c r="J1952">
        <v>46</v>
      </c>
      <c r="K1952">
        <v>7</v>
      </c>
      <c r="L1952" t="str">
        <f>VLOOKUP(Sales_Data17[[#This Row],[Product Description Index]],Products_Data[#All],2,0)</f>
        <v>Dress Shirts</v>
      </c>
      <c r="M1952">
        <v>8</v>
      </c>
      <c r="N1952" s="9">
        <v>119.11111111111111</v>
      </c>
      <c r="O1952" s="9">
        <f>Sales_Data17[[#This Row],[Order Quantity]]*Sales_Data17[[#This Row],[Unit Price]]</f>
        <v>952.88888888888891</v>
      </c>
      <c r="P1952" s="9">
        <v>94.097777777777779</v>
      </c>
      <c r="Q1952" s="9">
        <f>Sales_Data17[[#This Row],[Line Total]]-(Sales_Data17[[#This Row],[Total Unit Cost]]*Sales_Data17[[#This Row],[Order Quantity]])</f>
        <v>200.10666666666668</v>
      </c>
      <c r="R1952" s="1" t="str">
        <f>TEXT(Sales_Data17[[#This Row],[OrderDate]],"MMM")</f>
        <v>Mar</v>
      </c>
      <c r="S1952" s="1" t="str">
        <f t="shared" si="30"/>
        <v>2013</v>
      </c>
    </row>
    <row r="1953" spans="1:19">
      <c r="A1953" t="s">
        <v>1976</v>
      </c>
      <c r="B1953" s="2">
        <v>41345</v>
      </c>
      <c r="C1953" s="2" t="str">
        <f>VLOOKUP(Sales_Data17[[#This Row],[Customer Name Index]],Customer_Data[#All],2,0)</f>
        <v>21st Ltd</v>
      </c>
      <c r="D1953">
        <v>10</v>
      </c>
      <c r="E1953" t="s">
        <v>3</v>
      </c>
      <c r="F1953" t="s">
        <v>8168</v>
      </c>
      <c r="G1953" t="s">
        <v>8026</v>
      </c>
      <c r="H1953" t="str">
        <f>VLOOKUP(Sales_Data17[[#This Row],[Delivery Region Index]],Regions_Table[#All],2,0)</f>
        <v>Queensland</v>
      </c>
      <c r="I1953" t="str">
        <f>VLOOKUP(Sales_Data17[[#This Row],[Delivery Region Index]],Regions_Table[#All],3,0)</f>
        <v>Cairns</v>
      </c>
      <c r="J1953">
        <v>28</v>
      </c>
      <c r="K1953">
        <v>4</v>
      </c>
      <c r="L1953" t="str">
        <f>VLOOKUP(Sales_Data17[[#This Row],[Product Description Index]],Products_Data[#All],2,0)</f>
        <v>Jeans</v>
      </c>
      <c r="M1953">
        <v>2</v>
      </c>
      <c r="N1953" s="9">
        <v>26.8</v>
      </c>
      <c r="O1953" s="9">
        <f>Sales_Data17[[#This Row],[Order Quantity]]*Sales_Data17[[#This Row],[Unit Price]]</f>
        <v>53.6</v>
      </c>
      <c r="P1953" s="9">
        <v>11.256</v>
      </c>
      <c r="Q1953" s="9">
        <f>Sales_Data17[[#This Row],[Line Total]]-(Sales_Data17[[#This Row],[Total Unit Cost]]*Sales_Data17[[#This Row],[Order Quantity]])</f>
        <v>31.088000000000001</v>
      </c>
      <c r="R1953" s="1" t="str">
        <f>TEXT(Sales_Data17[[#This Row],[OrderDate]],"MMM")</f>
        <v>Mar</v>
      </c>
      <c r="S1953" s="1" t="str">
        <f t="shared" si="30"/>
        <v>2013</v>
      </c>
    </row>
    <row r="1954" spans="1:19">
      <c r="A1954" t="s">
        <v>1977</v>
      </c>
      <c r="B1954" s="2">
        <v>41345</v>
      </c>
      <c r="C1954" s="2" t="str">
        <f>VLOOKUP(Sales_Data17[[#This Row],[Customer Name Index]],Customer_Data[#All],2,0)</f>
        <v xml:space="preserve">WakeFern </v>
      </c>
      <c r="D1954">
        <v>2</v>
      </c>
      <c r="E1954" t="s">
        <v>4</v>
      </c>
      <c r="F1954" t="s">
        <v>8168</v>
      </c>
      <c r="G1954" t="s">
        <v>8027</v>
      </c>
      <c r="H1954" t="str">
        <f>VLOOKUP(Sales_Data17[[#This Row],[Delivery Region Index]],Regions_Table[#All],2,0)</f>
        <v>New South Wales</v>
      </c>
      <c r="I1954" t="str">
        <f>VLOOKUP(Sales_Data17[[#This Row],[Delivery Region Index]],Regions_Table[#All],3,0)</f>
        <v>Broken Hill</v>
      </c>
      <c r="J1954">
        <v>5</v>
      </c>
      <c r="K1954">
        <v>1</v>
      </c>
      <c r="L1954" t="str">
        <f>VLOOKUP(Sales_Data17[[#This Row],[Product Description Index]],Products_Data[#All],2,0)</f>
        <v>Shirts</v>
      </c>
      <c r="M1954">
        <v>6</v>
      </c>
      <c r="N1954" s="9">
        <v>410.18888888888893</v>
      </c>
      <c r="O1954" s="9">
        <f>Sales_Data17[[#This Row],[Order Quantity]]*Sales_Data17[[#This Row],[Unit Price]]</f>
        <v>2461.1333333333337</v>
      </c>
      <c r="P1954" s="9">
        <v>287.13222222222225</v>
      </c>
      <c r="Q1954" s="9">
        <f>Sales_Data17[[#This Row],[Line Total]]-(Sales_Data17[[#This Row],[Total Unit Cost]]*Sales_Data17[[#This Row],[Order Quantity]])</f>
        <v>738.34000000000015</v>
      </c>
      <c r="R1954" s="1" t="str">
        <f>TEXT(Sales_Data17[[#This Row],[OrderDate]],"MMM")</f>
        <v>Mar</v>
      </c>
      <c r="S1954" s="1" t="str">
        <f t="shared" si="30"/>
        <v>2013</v>
      </c>
    </row>
    <row r="1955" spans="1:19">
      <c r="A1955" t="s">
        <v>1978</v>
      </c>
      <c r="B1955" s="2">
        <v>41345</v>
      </c>
      <c r="C1955" s="2" t="str">
        <f>VLOOKUP(Sales_Data17[[#This Row],[Customer Name Index]],Customer_Data[#All],2,0)</f>
        <v>Procter Corp</v>
      </c>
      <c r="D1955">
        <v>5</v>
      </c>
      <c r="E1955" t="s">
        <v>4</v>
      </c>
      <c r="F1955" t="s">
        <v>8168</v>
      </c>
      <c r="G1955" t="s">
        <v>8027</v>
      </c>
      <c r="H1955" t="str">
        <f>VLOOKUP(Sales_Data17[[#This Row],[Delivery Region Index]],Regions_Table[#All],2,0)</f>
        <v>New South Wales</v>
      </c>
      <c r="I1955" t="str">
        <f>VLOOKUP(Sales_Data17[[#This Row],[Delivery Region Index]],Regions_Table[#All],3,0)</f>
        <v>Lismore</v>
      </c>
      <c r="J1955">
        <v>14</v>
      </c>
      <c r="K1955">
        <v>2</v>
      </c>
      <c r="L1955" t="str">
        <f>VLOOKUP(Sales_Data17[[#This Row],[Product Description Index]],Products_Data[#All],2,0)</f>
        <v>Pants</v>
      </c>
      <c r="M1955">
        <v>4</v>
      </c>
      <c r="N1955" s="9">
        <v>95.288888888888891</v>
      </c>
      <c r="O1955" s="9">
        <f>Sales_Data17[[#This Row],[Order Quantity]]*Sales_Data17[[#This Row],[Unit Price]]</f>
        <v>381.15555555555557</v>
      </c>
      <c r="P1955" s="9">
        <v>55.267555555555553</v>
      </c>
      <c r="Q1955" s="9">
        <f>Sales_Data17[[#This Row],[Line Total]]-(Sales_Data17[[#This Row],[Total Unit Cost]]*Sales_Data17[[#This Row],[Order Quantity]])</f>
        <v>160.08533333333335</v>
      </c>
      <c r="R1955" s="1" t="str">
        <f>TEXT(Sales_Data17[[#This Row],[OrderDate]],"MMM")</f>
        <v>Mar</v>
      </c>
      <c r="S1955" s="1" t="str">
        <f t="shared" si="30"/>
        <v>2013</v>
      </c>
    </row>
    <row r="1956" spans="1:19">
      <c r="A1956" t="s">
        <v>1979</v>
      </c>
      <c r="B1956" s="2">
        <v>41345</v>
      </c>
      <c r="C1956" s="2" t="str">
        <f>VLOOKUP(Sales_Data17[[#This Row],[Customer Name Index]],Customer_Data[#All],2,0)</f>
        <v>Avon Corp</v>
      </c>
      <c r="D1956">
        <v>1</v>
      </c>
      <c r="E1956" t="s">
        <v>4</v>
      </c>
      <c r="F1956" t="s">
        <v>8168</v>
      </c>
      <c r="G1956" t="s">
        <v>8027</v>
      </c>
      <c r="H1956" t="str">
        <f>VLOOKUP(Sales_Data17[[#This Row],[Delivery Region Index]],Regions_Table[#All],2,0)</f>
        <v>New South Wales</v>
      </c>
      <c r="I1956" t="str">
        <f>VLOOKUP(Sales_Data17[[#This Row],[Delivery Region Index]],Regions_Table[#All],3,0)</f>
        <v>Albury</v>
      </c>
      <c r="J1956">
        <v>2</v>
      </c>
      <c r="K1956">
        <v>1</v>
      </c>
      <c r="L1956" t="str">
        <f>VLOOKUP(Sales_Data17[[#This Row],[Product Description Index]],Products_Data[#All],2,0)</f>
        <v>Shirts</v>
      </c>
      <c r="M1956">
        <v>8</v>
      </c>
      <c r="N1956" s="9">
        <v>131.76666666666668</v>
      </c>
      <c r="O1956" s="9">
        <f>Sales_Data17[[#This Row],[Order Quantity]]*Sales_Data17[[#This Row],[Unit Price]]</f>
        <v>1054.1333333333334</v>
      </c>
      <c r="P1956" s="9">
        <v>106.73100000000002</v>
      </c>
      <c r="Q1956" s="9">
        <f>Sales_Data17[[#This Row],[Line Total]]-(Sales_Data17[[#This Row],[Total Unit Cost]]*Sales_Data17[[#This Row],[Order Quantity]])</f>
        <v>200.28533333333326</v>
      </c>
      <c r="R1956" s="1" t="str">
        <f>TEXT(Sales_Data17[[#This Row],[OrderDate]],"MMM")</f>
        <v>Mar</v>
      </c>
      <c r="S1956" s="1" t="str">
        <f t="shared" si="30"/>
        <v>2013</v>
      </c>
    </row>
    <row r="1957" spans="1:19">
      <c r="A1957" t="s">
        <v>1980</v>
      </c>
      <c r="B1957" s="2">
        <v>41345</v>
      </c>
      <c r="C1957" s="2" t="str">
        <f>VLOOKUP(Sales_Data17[[#This Row],[Customer Name Index]],Customer_Data[#All],2,0)</f>
        <v>PEDIFIX, Corp</v>
      </c>
      <c r="D1957">
        <v>6</v>
      </c>
      <c r="E1957" t="s">
        <v>2</v>
      </c>
      <c r="F1957" t="s">
        <v>8168</v>
      </c>
      <c r="G1957" t="s">
        <v>8027</v>
      </c>
      <c r="H1957" t="str">
        <f>VLOOKUP(Sales_Data17[[#This Row],[Delivery Region Index]],Regions_Table[#All],2,0)</f>
        <v>New South Wales</v>
      </c>
      <c r="I1957" t="str">
        <f>VLOOKUP(Sales_Data17[[#This Row],[Delivery Region Index]],Regions_Table[#All],3,0)</f>
        <v>Newcastle</v>
      </c>
      <c r="J1957">
        <v>16</v>
      </c>
      <c r="K1957">
        <v>3</v>
      </c>
      <c r="L1957" t="str">
        <f>VLOOKUP(Sales_Data17[[#This Row],[Product Description Index]],Products_Data[#All],2,0)</f>
        <v>Sunglasses</v>
      </c>
      <c r="M1957">
        <v>6</v>
      </c>
      <c r="N1957" s="9">
        <v>633.52222222222224</v>
      </c>
      <c r="O1957" s="9">
        <f>Sales_Data17[[#This Row],[Order Quantity]]*Sales_Data17[[#This Row],[Unit Price]]</f>
        <v>3801.1333333333332</v>
      </c>
      <c r="P1957" s="9">
        <v>532.1586666666667</v>
      </c>
      <c r="Q1957" s="9">
        <f>Sales_Data17[[#This Row],[Line Total]]-(Sales_Data17[[#This Row],[Total Unit Cost]]*Sales_Data17[[#This Row],[Order Quantity]])</f>
        <v>608.18133333333299</v>
      </c>
      <c r="R1957" s="1" t="str">
        <f>TEXT(Sales_Data17[[#This Row],[OrderDate]],"MMM")</f>
        <v>Mar</v>
      </c>
      <c r="S1957" s="1" t="str">
        <f t="shared" si="30"/>
        <v>2013</v>
      </c>
    </row>
    <row r="1958" spans="1:19">
      <c r="A1958" t="s">
        <v>1981</v>
      </c>
      <c r="B1958" s="2">
        <v>41345</v>
      </c>
      <c r="C1958" s="2" t="str">
        <f>VLOOKUP(Sales_Data17[[#This Row],[Customer Name Index]],Customer_Data[#All],2,0)</f>
        <v>Medsep Group</v>
      </c>
      <c r="D1958">
        <v>8</v>
      </c>
      <c r="E1958" t="s">
        <v>2</v>
      </c>
      <c r="F1958" t="s">
        <v>8168</v>
      </c>
      <c r="G1958" t="s">
        <v>8027</v>
      </c>
      <c r="H1958" t="str">
        <f>VLOOKUP(Sales_Data17[[#This Row],[Delivery Region Index]],Regions_Table[#All],2,0)</f>
        <v>New South Wales</v>
      </c>
      <c r="I1958" t="str">
        <f>VLOOKUP(Sales_Data17[[#This Row],[Delivery Region Index]],Regions_Table[#All],3,0)</f>
        <v>Tweed Heads</v>
      </c>
      <c r="J1958">
        <v>22</v>
      </c>
      <c r="K1958">
        <v>3</v>
      </c>
      <c r="L1958" t="str">
        <f>VLOOKUP(Sales_Data17[[#This Row],[Product Description Index]],Products_Data[#All],2,0)</f>
        <v>Sunglasses</v>
      </c>
      <c r="M1958">
        <v>2</v>
      </c>
      <c r="N1958" s="9">
        <v>435.5</v>
      </c>
      <c r="O1958" s="9">
        <f>Sales_Data17[[#This Row],[Order Quantity]]*Sales_Data17[[#This Row],[Unit Price]]</f>
        <v>871</v>
      </c>
      <c r="P1958" s="9">
        <v>174.20000000000002</v>
      </c>
      <c r="Q1958" s="9">
        <f>Sales_Data17[[#This Row],[Line Total]]-(Sales_Data17[[#This Row],[Total Unit Cost]]*Sales_Data17[[#This Row],[Order Quantity]])</f>
        <v>522.59999999999991</v>
      </c>
      <c r="R1958" s="1" t="str">
        <f>TEXT(Sales_Data17[[#This Row],[OrderDate]],"MMM")</f>
        <v>Mar</v>
      </c>
      <c r="S1958" s="1" t="str">
        <f t="shared" si="30"/>
        <v>2013</v>
      </c>
    </row>
    <row r="1959" spans="1:19">
      <c r="A1959" t="s">
        <v>1982</v>
      </c>
      <c r="B1959" s="2">
        <v>41346</v>
      </c>
      <c r="C1959" s="2" t="str">
        <f>VLOOKUP(Sales_Data17[[#This Row],[Customer Name Index]],Customer_Data[#All],2,0)</f>
        <v>Apollo Ltd</v>
      </c>
      <c r="D1959">
        <v>11</v>
      </c>
      <c r="E1959" t="s">
        <v>4</v>
      </c>
      <c r="F1959" t="s">
        <v>8168</v>
      </c>
      <c r="G1959" t="s">
        <v>8026</v>
      </c>
      <c r="H1959" t="str">
        <f>VLOOKUP(Sales_Data17[[#This Row],[Delivery Region Index]],Regions_Table[#All],2,0)</f>
        <v>Queensland</v>
      </c>
      <c r="I1959" t="str">
        <f>VLOOKUP(Sales_Data17[[#This Row],[Delivery Region Index]],Regions_Table[#All],3,0)</f>
        <v>Gold Coast</v>
      </c>
      <c r="J1959">
        <v>31</v>
      </c>
      <c r="K1959">
        <v>5</v>
      </c>
      <c r="L1959" t="str">
        <f>VLOOKUP(Sales_Data17[[#This Row],[Product Description Index]],Products_Data[#All],2,0)</f>
        <v>Hats</v>
      </c>
      <c r="M1959">
        <v>9</v>
      </c>
      <c r="N1959" s="9">
        <v>116.87777777777779</v>
      </c>
      <c r="O1959" s="9">
        <f>Sales_Data17[[#This Row],[Order Quantity]]*Sales_Data17[[#This Row],[Unit Price]]</f>
        <v>1051.9000000000001</v>
      </c>
      <c r="P1959" s="9">
        <v>68.957888888888888</v>
      </c>
      <c r="Q1959" s="9">
        <f>Sales_Data17[[#This Row],[Line Total]]-(Sales_Data17[[#This Row],[Total Unit Cost]]*Sales_Data17[[#This Row],[Order Quantity]])</f>
        <v>431.27900000000011</v>
      </c>
      <c r="R1959" s="1" t="str">
        <f>TEXT(Sales_Data17[[#This Row],[OrderDate]],"MMM")</f>
        <v>Mar</v>
      </c>
      <c r="S1959" s="1" t="str">
        <f t="shared" si="30"/>
        <v>2013</v>
      </c>
    </row>
    <row r="1960" spans="1:19">
      <c r="A1960" t="s">
        <v>1983</v>
      </c>
      <c r="B1960" s="2">
        <v>41346</v>
      </c>
      <c r="C1960" s="2" t="str">
        <f>VLOOKUP(Sales_Data17[[#This Row],[Customer Name Index]],Customer_Data[#All],2,0)</f>
        <v>Pure Group</v>
      </c>
      <c r="D1960">
        <v>17</v>
      </c>
      <c r="E1960" t="s">
        <v>4</v>
      </c>
      <c r="F1960" t="s">
        <v>8168</v>
      </c>
      <c r="G1960" t="s">
        <v>8025</v>
      </c>
      <c r="H1960" t="str">
        <f>VLOOKUP(Sales_Data17[[#This Row],[Delivery Region Index]],Regions_Table[#All],2,0)</f>
        <v>Victoria</v>
      </c>
      <c r="I1960" t="str">
        <f>VLOOKUP(Sales_Data17[[#This Row],[Delivery Region Index]],Regions_Table[#All],3,0)</f>
        <v>Benalla</v>
      </c>
      <c r="J1960">
        <v>48</v>
      </c>
      <c r="K1960">
        <v>7</v>
      </c>
      <c r="L1960" t="str">
        <f>VLOOKUP(Sales_Data17[[#This Row],[Product Description Index]],Products_Data[#All],2,0)</f>
        <v>Dress Shirts</v>
      </c>
      <c r="M1960">
        <v>7</v>
      </c>
      <c r="N1960" s="9">
        <v>113.15555555555555</v>
      </c>
      <c r="O1960" s="9">
        <f>Sales_Data17[[#This Row],[Order Quantity]]*Sales_Data17[[#This Row],[Unit Price]]</f>
        <v>792.08888888888885</v>
      </c>
      <c r="P1960" s="9">
        <v>45.262222222222221</v>
      </c>
      <c r="Q1960" s="9">
        <f>Sales_Data17[[#This Row],[Line Total]]-(Sales_Data17[[#This Row],[Total Unit Cost]]*Sales_Data17[[#This Row],[Order Quantity]])</f>
        <v>475.25333333333333</v>
      </c>
      <c r="R1960" s="1" t="str">
        <f>TEXT(Sales_Data17[[#This Row],[OrderDate]],"MMM")</f>
        <v>Mar</v>
      </c>
      <c r="S1960" s="1" t="str">
        <f t="shared" si="30"/>
        <v>2013</v>
      </c>
    </row>
    <row r="1961" spans="1:19">
      <c r="A1961" t="s">
        <v>1984</v>
      </c>
      <c r="B1961" s="2">
        <v>41346</v>
      </c>
      <c r="C1961" s="2" t="str">
        <f>VLOOKUP(Sales_Data17[[#This Row],[Customer Name Index]],Customer_Data[#All],2,0)</f>
        <v xml:space="preserve">WakeFern </v>
      </c>
      <c r="D1961">
        <v>2</v>
      </c>
      <c r="E1961" t="s">
        <v>4</v>
      </c>
      <c r="F1961" t="s">
        <v>8168</v>
      </c>
      <c r="G1961" t="s">
        <v>8027</v>
      </c>
      <c r="H1961" t="str">
        <f>VLOOKUP(Sales_Data17[[#This Row],[Delivery Region Index]],Regions_Table[#All],2,0)</f>
        <v>New South Wales</v>
      </c>
      <c r="I1961" t="str">
        <f>VLOOKUP(Sales_Data17[[#This Row],[Delivery Region Index]],Regions_Table[#All],3,0)</f>
        <v>Bathurst</v>
      </c>
      <c r="J1961">
        <v>4</v>
      </c>
      <c r="K1961">
        <v>1</v>
      </c>
      <c r="L1961" t="str">
        <f>VLOOKUP(Sales_Data17[[#This Row],[Product Description Index]],Products_Data[#All],2,0)</f>
        <v>Shirts</v>
      </c>
      <c r="M1961">
        <v>8</v>
      </c>
      <c r="N1961" s="9">
        <v>134.74444444444444</v>
      </c>
      <c r="O1961" s="9">
        <f>Sales_Data17[[#This Row],[Order Quantity]]*Sales_Data17[[#This Row],[Unit Price]]</f>
        <v>1077.9555555555555</v>
      </c>
      <c r="P1961" s="9">
        <v>79.499222222222215</v>
      </c>
      <c r="Q1961" s="9">
        <f>Sales_Data17[[#This Row],[Line Total]]-(Sales_Data17[[#This Row],[Total Unit Cost]]*Sales_Data17[[#This Row],[Order Quantity]])</f>
        <v>441.9617777777778</v>
      </c>
      <c r="R1961" s="1" t="str">
        <f>TEXT(Sales_Data17[[#This Row],[OrderDate]],"MMM")</f>
        <v>Mar</v>
      </c>
      <c r="S1961" s="1" t="str">
        <f t="shared" si="30"/>
        <v>2013</v>
      </c>
    </row>
    <row r="1962" spans="1:19">
      <c r="A1962" t="s">
        <v>1985</v>
      </c>
      <c r="B1962" s="2">
        <v>41346</v>
      </c>
      <c r="C1962" s="2" t="str">
        <f>VLOOKUP(Sales_Data17[[#This Row],[Customer Name Index]],Customer_Data[#All],2,0)</f>
        <v xml:space="preserve">Linde </v>
      </c>
      <c r="D1962">
        <v>14</v>
      </c>
      <c r="E1962" t="s">
        <v>4</v>
      </c>
      <c r="F1962" t="s">
        <v>8168</v>
      </c>
      <c r="G1962" t="s">
        <v>8026</v>
      </c>
      <c r="H1962" t="str">
        <f>VLOOKUP(Sales_Data17[[#This Row],[Delivery Region Index]],Regions_Table[#All],2,0)</f>
        <v>Queensland</v>
      </c>
      <c r="I1962" t="str">
        <f>VLOOKUP(Sales_Data17[[#This Row],[Delivery Region Index]],Regions_Table[#All],3,0)</f>
        <v>Rockhampton</v>
      </c>
      <c r="J1962">
        <v>41</v>
      </c>
      <c r="K1962">
        <v>6</v>
      </c>
      <c r="L1962" t="str">
        <f>VLOOKUP(Sales_Data17[[#This Row],[Product Description Index]],Products_Data[#All],2,0)</f>
        <v>Socks</v>
      </c>
      <c r="M1962">
        <v>1</v>
      </c>
      <c r="N1962" s="9">
        <v>341.70000000000005</v>
      </c>
      <c r="O1962" s="9">
        <f>Sales_Data17[[#This Row],[Order Quantity]]*Sales_Data17[[#This Row],[Unit Price]]</f>
        <v>341.70000000000005</v>
      </c>
      <c r="P1962" s="9">
        <v>222.10500000000002</v>
      </c>
      <c r="Q1962" s="9">
        <f>Sales_Data17[[#This Row],[Line Total]]-(Sales_Data17[[#This Row],[Total Unit Cost]]*Sales_Data17[[#This Row],[Order Quantity]])</f>
        <v>119.59500000000003</v>
      </c>
      <c r="R1962" s="1" t="str">
        <f>TEXT(Sales_Data17[[#This Row],[OrderDate]],"MMM")</f>
        <v>Mar</v>
      </c>
      <c r="S1962" s="1" t="str">
        <f t="shared" si="30"/>
        <v>2013</v>
      </c>
    </row>
    <row r="1963" spans="1:19">
      <c r="A1963" t="s">
        <v>1986</v>
      </c>
      <c r="B1963" s="2">
        <v>41346</v>
      </c>
      <c r="C1963" s="2" t="str">
        <f>VLOOKUP(Sales_Data17[[#This Row],[Customer Name Index]],Customer_Data[#All],2,0)</f>
        <v xml:space="preserve">Linde </v>
      </c>
      <c r="D1963">
        <v>14</v>
      </c>
      <c r="E1963" t="s">
        <v>2</v>
      </c>
      <c r="F1963" t="s">
        <v>8168</v>
      </c>
      <c r="G1963" t="s">
        <v>8026</v>
      </c>
      <c r="H1963" t="str">
        <f>VLOOKUP(Sales_Data17[[#This Row],[Delivery Region Index]],Regions_Table[#All],2,0)</f>
        <v>Queensland</v>
      </c>
      <c r="I1963" t="str">
        <f>VLOOKUP(Sales_Data17[[#This Row],[Delivery Region Index]],Regions_Table[#All],3,0)</f>
        <v>Redcliffe</v>
      </c>
      <c r="J1963">
        <v>40</v>
      </c>
      <c r="K1963">
        <v>6</v>
      </c>
      <c r="L1963" t="str">
        <f>VLOOKUP(Sales_Data17[[#This Row],[Product Description Index]],Products_Data[#All],2,0)</f>
        <v>Socks</v>
      </c>
      <c r="M1963">
        <v>7</v>
      </c>
      <c r="N1963" s="9">
        <v>620.86666666666667</v>
      </c>
      <c r="O1963" s="9">
        <f>Sales_Data17[[#This Row],[Order Quantity]]*Sales_Data17[[#This Row],[Unit Price]]</f>
        <v>4346.0666666666666</v>
      </c>
      <c r="P1963" s="9">
        <v>298.01599999999996</v>
      </c>
      <c r="Q1963" s="9">
        <f>Sales_Data17[[#This Row],[Line Total]]-(Sales_Data17[[#This Row],[Total Unit Cost]]*Sales_Data17[[#This Row],[Order Quantity]])</f>
        <v>2259.954666666667</v>
      </c>
      <c r="R1963" s="1" t="str">
        <f>TEXT(Sales_Data17[[#This Row],[OrderDate]],"MMM")</f>
        <v>Mar</v>
      </c>
      <c r="S1963" s="1" t="str">
        <f t="shared" si="30"/>
        <v>2013</v>
      </c>
    </row>
    <row r="1964" spans="1:19">
      <c r="A1964" t="s">
        <v>1987</v>
      </c>
      <c r="B1964" s="2">
        <v>41346</v>
      </c>
      <c r="C1964" s="2" t="str">
        <f>VLOOKUP(Sales_Data17[[#This Row],[Customer Name Index]],Customer_Data[#All],2,0)</f>
        <v>Procter Corp</v>
      </c>
      <c r="D1964">
        <v>5</v>
      </c>
      <c r="E1964" t="s">
        <v>2</v>
      </c>
      <c r="F1964" t="s">
        <v>8168</v>
      </c>
      <c r="G1964" t="s">
        <v>8027</v>
      </c>
      <c r="H1964" t="str">
        <f>VLOOKUP(Sales_Data17[[#This Row],[Delivery Region Index]],Regions_Table[#All],2,0)</f>
        <v>New South Wales</v>
      </c>
      <c r="I1964" t="str">
        <f>VLOOKUP(Sales_Data17[[#This Row],[Delivery Region Index]],Regions_Table[#All],3,0)</f>
        <v>Maitland</v>
      </c>
      <c r="J1964">
        <v>15</v>
      </c>
      <c r="K1964">
        <v>2</v>
      </c>
      <c r="L1964" t="str">
        <f>VLOOKUP(Sales_Data17[[#This Row],[Product Description Index]],Products_Data[#All],2,0)</f>
        <v>Pants</v>
      </c>
      <c r="M1964">
        <v>4</v>
      </c>
      <c r="N1964" s="9">
        <v>125.06666666666668</v>
      </c>
      <c r="O1964" s="9">
        <f>Sales_Data17[[#This Row],[Order Quantity]]*Sales_Data17[[#This Row],[Unit Price]]</f>
        <v>500.26666666666671</v>
      </c>
      <c r="P1964" s="9">
        <v>95.050666666666686</v>
      </c>
      <c r="Q1964" s="9">
        <f>Sales_Data17[[#This Row],[Line Total]]-(Sales_Data17[[#This Row],[Total Unit Cost]]*Sales_Data17[[#This Row],[Order Quantity]])</f>
        <v>120.06399999999996</v>
      </c>
      <c r="R1964" s="1" t="str">
        <f>TEXT(Sales_Data17[[#This Row],[OrderDate]],"MMM")</f>
        <v>Mar</v>
      </c>
      <c r="S1964" s="1" t="str">
        <f t="shared" si="30"/>
        <v>2013</v>
      </c>
    </row>
    <row r="1965" spans="1:19">
      <c r="A1965" t="s">
        <v>1988</v>
      </c>
      <c r="B1965" s="2">
        <v>41346</v>
      </c>
      <c r="C1965" s="2" t="str">
        <f>VLOOKUP(Sales_Data17[[#This Row],[Customer Name Index]],Customer_Data[#All],2,0)</f>
        <v>21st Ltd</v>
      </c>
      <c r="D1965">
        <v>10</v>
      </c>
      <c r="E1965" t="s">
        <v>4</v>
      </c>
      <c r="F1965" t="s">
        <v>8168</v>
      </c>
      <c r="G1965" t="s">
        <v>8026</v>
      </c>
      <c r="H1965" t="str">
        <f>VLOOKUP(Sales_Data17[[#This Row],[Delivery Region Index]],Regions_Table[#All],2,0)</f>
        <v>Queensland</v>
      </c>
      <c r="I1965" t="str">
        <f>VLOOKUP(Sales_Data17[[#This Row],[Delivery Region Index]],Regions_Table[#All],3,0)</f>
        <v>Cairns</v>
      </c>
      <c r="J1965">
        <v>28</v>
      </c>
      <c r="K1965">
        <v>4</v>
      </c>
      <c r="L1965" t="str">
        <f>VLOOKUP(Sales_Data17[[#This Row],[Product Description Index]],Products_Data[#All],2,0)</f>
        <v>Jeans</v>
      </c>
      <c r="M1965">
        <v>4</v>
      </c>
      <c r="N1965" s="9">
        <v>675.95555555555563</v>
      </c>
      <c r="O1965" s="9">
        <f>Sales_Data17[[#This Row],[Order Quantity]]*Sales_Data17[[#This Row],[Unit Price]]</f>
        <v>2703.8222222222225</v>
      </c>
      <c r="P1965" s="9">
        <v>304.18000000000006</v>
      </c>
      <c r="Q1965" s="9">
        <f>Sales_Data17[[#This Row],[Line Total]]-(Sales_Data17[[#This Row],[Total Unit Cost]]*Sales_Data17[[#This Row],[Order Quantity]])</f>
        <v>1487.1022222222223</v>
      </c>
      <c r="R1965" s="1" t="str">
        <f>TEXT(Sales_Data17[[#This Row],[OrderDate]],"MMM")</f>
        <v>Mar</v>
      </c>
      <c r="S1965" s="1" t="str">
        <f t="shared" si="30"/>
        <v>2013</v>
      </c>
    </row>
    <row r="1966" spans="1:19">
      <c r="A1966" t="s">
        <v>1989</v>
      </c>
      <c r="B1966" s="2">
        <v>41346</v>
      </c>
      <c r="C1966" s="2" t="str">
        <f>VLOOKUP(Sales_Data17[[#This Row],[Customer Name Index]],Customer_Data[#All],2,0)</f>
        <v>3LAB, Ltd</v>
      </c>
      <c r="D1966">
        <v>16</v>
      </c>
      <c r="E1966" t="s">
        <v>3</v>
      </c>
      <c r="F1966" t="s">
        <v>8168</v>
      </c>
      <c r="G1966" t="s">
        <v>8025</v>
      </c>
      <c r="H1966" t="str">
        <f>VLOOKUP(Sales_Data17[[#This Row],[Delivery Region Index]],Regions_Table[#All],2,0)</f>
        <v>Queensland</v>
      </c>
      <c r="I1966" t="str">
        <f>VLOOKUP(Sales_Data17[[#This Row],[Delivery Region Index]],Regions_Table[#All],3,0)</f>
        <v>Townsville</v>
      </c>
      <c r="J1966">
        <v>45</v>
      </c>
      <c r="K1966">
        <v>7</v>
      </c>
      <c r="L1966" t="str">
        <f>VLOOKUP(Sales_Data17[[#This Row],[Product Description Index]],Products_Data[#All],2,0)</f>
        <v>Dress Shirts</v>
      </c>
      <c r="M1966">
        <v>2</v>
      </c>
      <c r="N1966" s="9">
        <v>107.2</v>
      </c>
      <c r="O1966" s="9">
        <f>Sales_Data17[[#This Row],[Order Quantity]]*Sales_Data17[[#This Row],[Unit Price]]</f>
        <v>214.4</v>
      </c>
      <c r="P1966" s="9">
        <v>73.968000000000004</v>
      </c>
      <c r="Q1966" s="9">
        <f>Sales_Data17[[#This Row],[Line Total]]-(Sales_Data17[[#This Row],[Total Unit Cost]]*Sales_Data17[[#This Row],[Order Quantity]])</f>
        <v>66.463999999999999</v>
      </c>
      <c r="R1966" s="1" t="str">
        <f>TEXT(Sales_Data17[[#This Row],[OrderDate]],"MMM")</f>
        <v>Mar</v>
      </c>
      <c r="S1966" s="1" t="str">
        <f t="shared" si="30"/>
        <v>2013</v>
      </c>
    </row>
    <row r="1967" spans="1:19">
      <c r="A1967" t="s">
        <v>1990</v>
      </c>
      <c r="B1967" s="2">
        <v>41346</v>
      </c>
      <c r="C1967" s="2" t="str">
        <f>VLOOKUP(Sales_Data17[[#This Row],[Customer Name Index]],Customer_Data[#All],2,0)</f>
        <v>Pure Group</v>
      </c>
      <c r="D1967">
        <v>17</v>
      </c>
      <c r="E1967" t="s">
        <v>2</v>
      </c>
      <c r="F1967" t="s">
        <v>8168</v>
      </c>
      <c r="G1967" t="s">
        <v>8025</v>
      </c>
      <c r="H1967" t="str">
        <f>VLOOKUP(Sales_Data17[[#This Row],[Delivery Region Index]],Regions_Table[#All],2,0)</f>
        <v>Victoria</v>
      </c>
      <c r="I1967" t="str">
        <f>VLOOKUP(Sales_Data17[[#This Row],[Delivery Region Index]],Regions_Table[#All],3,0)</f>
        <v>Ballarat</v>
      </c>
      <c r="J1967">
        <v>49</v>
      </c>
      <c r="K1967">
        <v>7</v>
      </c>
      <c r="L1967" t="str">
        <f>VLOOKUP(Sales_Data17[[#This Row],[Product Description Index]],Products_Data[#All],2,0)</f>
        <v>Dress Shirts</v>
      </c>
      <c r="M1967">
        <v>2</v>
      </c>
      <c r="N1967" s="9">
        <v>20.844444444444445</v>
      </c>
      <c r="O1967" s="9">
        <f>Sales_Data17[[#This Row],[Order Quantity]]*Sales_Data17[[#This Row],[Unit Price]]</f>
        <v>41.68888888888889</v>
      </c>
      <c r="P1967" s="9">
        <v>14.799555555555555</v>
      </c>
      <c r="Q1967" s="9">
        <f>Sales_Data17[[#This Row],[Line Total]]-(Sales_Data17[[#This Row],[Total Unit Cost]]*Sales_Data17[[#This Row],[Order Quantity]])</f>
        <v>12.08977777777778</v>
      </c>
      <c r="R1967" s="1" t="str">
        <f>TEXT(Sales_Data17[[#This Row],[OrderDate]],"MMM")</f>
        <v>Mar</v>
      </c>
      <c r="S1967" s="1" t="str">
        <f t="shared" si="30"/>
        <v>2013</v>
      </c>
    </row>
    <row r="1968" spans="1:19">
      <c r="A1968" t="s">
        <v>1991</v>
      </c>
      <c r="B1968" s="2">
        <v>41347</v>
      </c>
      <c r="C1968" s="2" t="str">
        <f>VLOOKUP(Sales_Data17[[#This Row],[Customer Name Index]],Customer_Data[#All],2,0)</f>
        <v>Eminence Corp</v>
      </c>
      <c r="D1968">
        <v>18</v>
      </c>
      <c r="E1968" t="s">
        <v>4</v>
      </c>
      <c r="F1968" t="s">
        <v>8168</v>
      </c>
      <c r="G1968" t="s">
        <v>8025</v>
      </c>
      <c r="H1968" t="str">
        <f>VLOOKUP(Sales_Data17[[#This Row],[Delivery Region Index]],Regions_Table[#All],2,0)</f>
        <v>Victoria</v>
      </c>
      <c r="I1968" t="str">
        <f>VLOOKUP(Sales_Data17[[#This Row],[Delivery Region Index]],Regions_Table[#All],3,0)</f>
        <v>Latrobe City</v>
      </c>
      <c r="J1968">
        <v>52</v>
      </c>
      <c r="K1968">
        <v>8</v>
      </c>
      <c r="L1968" t="str">
        <f>VLOOKUP(Sales_Data17[[#This Row],[Product Description Index]],Products_Data[#All],2,0)</f>
        <v>Shoes</v>
      </c>
      <c r="M1968">
        <v>1</v>
      </c>
      <c r="N1968" s="9">
        <v>78.166666666666671</v>
      </c>
      <c r="O1968" s="9">
        <f>Sales_Data17[[#This Row],[Order Quantity]]*Sales_Data17[[#This Row],[Unit Price]]</f>
        <v>78.166666666666671</v>
      </c>
      <c r="P1968" s="9">
        <v>32.83</v>
      </c>
      <c r="Q1968" s="9">
        <f>Sales_Data17[[#This Row],[Line Total]]-(Sales_Data17[[#This Row],[Total Unit Cost]]*Sales_Data17[[#This Row],[Order Quantity]])</f>
        <v>45.336666666666673</v>
      </c>
      <c r="R1968" s="1" t="str">
        <f>TEXT(Sales_Data17[[#This Row],[OrderDate]],"MMM")</f>
        <v>Mar</v>
      </c>
      <c r="S1968" s="1" t="str">
        <f t="shared" si="30"/>
        <v>2013</v>
      </c>
    </row>
    <row r="1969" spans="1:19">
      <c r="A1969" t="s">
        <v>1992</v>
      </c>
      <c r="B1969" s="2">
        <v>41347</v>
      </c>
      <c r="C1969" s="2" t="str">
        <f>VLOOKUP(Sales_Data17[[#This Row],[Customer Name Index]],Customer_Data[#All],2,0)</f>
        <v>21st Ltd</v>
      </c>
      <c r="D1969">
        <v>10</v>
      </c>
      <c r="E1969" t="s">
        <v>4</v>
      </c>
      <c r="F1969" t="s">
        <v>8168</v>
      </c>
      <c r="G1969" t="s">
        <v>8027</v>
      </c>
      <c r="H1969" t="str">
        <f>VLOOKUP(Sales_Data17[[#This Row],[Delivery Region Index]],Regions_Table[#All],2,0)</f>
        <v>Queensland</v>
      </c>
      <c r="I1969" t="str">
        <f>VLOOKUP(Sales_Data17[[#This Row],[Delivery Region Index]],Regions_Table[#All],3,0)</f>
        <v>Bundaberg</v>
      </c>
      <c r="J1969">
        <v>27</v>
      </c>
      <c r="K1969">
        <v>4</v>
      </c>
      <c r="L1969" t="str">
        <f>VLOOKUP(Sales_Data17[[#This Row],[Product Description Index]],Products_Data[#All],2,0)</f>
        <v>Jeans</v>
      </c>
      <c r="M1969">
        <v>9</v>
      </c>
      <c r="N1969" s="9">
        <v>425.82222222222225</v>
      </c>
      <c r="O1969" s="9">
        <f>Sales_Data17[[#This Row],[Order Quantity]]*Sales_Data17[[#This Row],[Unit Price]]</f>
        <v>3832.4</v>
      </c>
      <c r="P1969" s="9">
        <v>208.6528888888889</v>
      </c>
      <c r="Q1969" s="9">
        <f>Sales_Data17[[#This Row],[Line Total]]-(Sales_Data17[[#This Row],[Total Unit Cost]]*Sales_Data17[[#This Row],[Order Quantity]])</f>
        <v>1954.5240000000001</v>
      </c>
      <c r="R1969" s="1" t="str">
        <f>TEXT(Sales_Data17[[#This Row],[OrderDate]],"MMM")</f>
        <v>Mar</v>
      </c>
      <c r="S1969" s="1" t="str">
        <f t="shared" si="30"/>
        <v>2013</v>
      </c>
    </row>
    <row r="1970" spans="1:19">
      <c r="A1970" t="s">
        <v>1993</v>
      </c>
      <c r="B1970" s="2">
        <v>41347</v>
      </c>
      <c r="C1970" s="2" t="str">
        <f>VLOOKUP(Sales_Data17[[#This Row],[Customer Name Index]],Customer_Data[#All],2,0)</f>
        <v>PEDIFIX, Corp</v>
      </c>
      <c r="D1970">
        <v>6</v>
      </c>
      <c r="E1970" t="s">
        <v>3</v>
      </c>
      <c r="F1970" t="s">
        <v>8168</v>
      </c>
      <c r="G1970" t="s">
        <v>8027</v>
      </c>
      <c r="H1970" t="str">
        <f>VLOOKUP(Sales_Data17[[#This Row],[Delivery Region Index]],Regions_Table[#All],2,0)</f>
        <v>New South Wales</v>
      </c>
      <c r="I1970" t="str">
        <f>VLOOKUP(Sales_Data17[[#This Row],[Delivery Region Index]],Regions_Table[#All],3,0)</f>
        <v>Maitland</v>
      </c>
      <c r="J1970">
        <v>15</v>
      </c>
      <c r="K1970">
        <v>3</v>
      </c>
      <c r="L1970" t="str">
        <f>VLOOKUP(Sales_Data17[[#This Row],[Product Description Index]],Products_Data[#All],2,0)</f>
        <v>Sunglasses</v>
      </c>
      <c r="M1970">
        <v>5</v>
      </c>
      <c r="N1970" s="9">
        <v>629.05555555555554</v>
      </c>
      <c r="O1970" s="9">
        <f>Sales_Data17[[#This Row],[Order Quantity]]*Sales_Data17[[#This Row],[Unit Price]]</f>
        <v>3145.2777777777778</v>
      </c>
      <c r="P1970" s="9">
        <v>257.91277777777776</v>
      </c>
      <c r="Q1970" s="9">
        <f>Sales_Data17[[#This Row],[Line Total]]-(Sales_Data17[[#This Row],[Total Unit Cost]]*Sales_Data17[[#This Row],[Order Quantity]])</f>
        <v>1855.713888888889</v>
      </c>
      <c r="R1970" s="1" t="str">
        <f>TEXT(Sales_Data17[[#This Row],[OrderDate]],"MMM")</f>
        <v>Mar</v>
      </c>
      <c r="S1970" s="1" t="str">
        <f t="shared" si="30"/>
        <v>2013</v>
      </c>
    </row>
    <row r="1971" spans="1:19">
      <c r="A1971" t="s">
        <v>1994</v>
      </c>
      <c r="B1971" s="2">
        <v>41347</v>
      </c>
      <c r="C1971" s="2" t="str">
        <f>VLOOKUP(Sales_Data17[[#This Row],[Customer Name Index]],Customer_Data[#All],2,0)</f>
        <v>New Ltd</v>
      </c>
      <c r="D1971">
        <v>7</v>
      </c>
      <c r="E1971" t="s">
        <v>2</v>
      </c>
      <c r="F1971" t="s">
        <v>8168</v>
      </c>
      <c r="G1971" t="s">
        <v>8027</v>
      </c>
      <c r="H1971" t="str">
        <f>VLOOKUP(Sales_Data17[[#This Row],[Delivery Region Index]],Regions_Table[#All],2,0)</f>
        <v>New South Wales</v>
      </c>
      <c r="I1971" t="str">
        <f>VLOOKUP(Sales_Data17[[#This Row],[Delivery Region Index]],Regions_Table[#All],3,0)</f>
        <v>Queanbeyan</v>
      </c>
      <c r="J1971">
        <v>20</v>
      </c>
      <c r="K1971">
        <v>3</v>
      </c>
      <c r="L1971" t="str">
        <f>VLOOKUP(Sales_Data17[[#This Row],[Product Description Index]],Products_Data[#All],2,0)</f>
        <v>Sunglasses</v>
      </c>
      <c r="M1971">
        <v>4</v>
      </c>
      <c r="N1971" s="9">
        <v>23.077777777777779</v>
      </c>
      <c r="O1971" s="9">
        <f>Sales_Data17[[#This Row],[Order Quantity]]*Sales_Data17[[#This Row],[Unit Price]]</f>
        <v>92.311111111111117</v>
      </c>
      <c r="P1971" s="9">
        <v>17.769888888888893</v>
      </c>
      <c r="Q1971" s="9">
        <f>Sales_Data17[[#This Row],[Line Total]]-(Sales_Data17[[#This Row],[Total Unit Cost]]*Sales_Data17[[#This Row],[Order Quantity]])</f>
        <v>21.231555555555545</v>
      </c>
      <c r="R1971" s="1" t="str">
        <f>TEXT(Sales_Data17[[#This Row],[OrderDate]],"MMM")</f>
        <v>Mar</v>
      </c>
      <c r="S1971" s="1" t="str">
        <f t="shared" si="30"/>
        <v>2013</v>
      </c>
    </row>
    <row r="1972" spans="1:19">
      <c r="A1972" t="s">
        <v>1995</v>
      </c>
      <c r="B1972" s="2">
        <v>41347</v>
      </c>
      <c r="C1972" s="2" t="str">
        <f>VLOOKUP(Sales_Data17[[#This Row],[Customer Name Index]],Customer_Data[#All],2,0)</f>
        <v>3LAB, Ltd</v>
      </c>
      <c r="D1972">
        <v>16</v>
      </c>
      <c r="E1972" t="s">
        <v>4</v>
      </c>
      <c r="F1972" t="s">
        <v>8168</v>
      </c>
      <c r="G1972" t="s">
        <v>8025</v>
      </c>
      <c r="H1972" t="str">
        <f>VLOOKUP(Sales_Data17[[#This Row],[Delivery Region Index]],Regions_Table[#All],2,0)</f>
        <v>Queensland</v>
      </c>
      <c r="I1972" t="str">
        <f>VLOOKUP(Sales_Data17[[#This Row],[Delivery Region Index]],Regions_Table[#All],3,0)</f>
        <v>Townsville</v>
      </c>
      <c r="J1972">
        <v>45</v>
      </c>
      <c r="K1972">
        <v>7</v>
      </c>
      <c r="L1972" t="str">
        <f>VLOOKUP(Sales_Data17[[#This Row],[Product Description Index]],Products_Data[#All],2,0)</f>
        <v>Dress Shirts</v>
      </c>
      <c r="M1972">
        <v>1</v>
      </c>
      <c r="N1972" s="9">
        <v>432.52222222222224</v>
      </c>
      <c r="O1972" s="9">
        <f>Sales_Data17[[#This Row],[Order Quantity]]*Sales_Data17[[#This Row],[Unit Price]]</f>
        <v>432.52222222222224</v>
      </c>
      <c r="P1972" s="9">
        <v>367.64388888888891</v>
      </c>
      <c r="Q1972" s="9">
        <f>Sales_Data17[[#This Row],[Line Total]]-(Sales_Data17[[#This Row],[Total Unit Cost]]*Sales_Data17[[#This Row],[Order Quantity]])</f>
        <v>64.87833333333333</v>
      </c>
      <c r="R1972" s="1" t="str">
        <f>TEXT(Sales_Data17[[#This Row],[OrderDate]],"MMM")</f>
        <v>Mar</v>
      </c>
      <c r="S1972" s="1" t="str">
        <f t="shared" si="30"/>
        <v>2013</v>
      </c>
    </row>
    <row r="1973" spans="1:19">
      <c r="A1973" t="s">
        <v>1996</v>
      </c>
      <c r="B1973" s="2">
        <v>41347</v>
      </c>
      <c r="C1973" s="2" t="str">
        <f>VLOOKUP(Sales_Data17[[#This Row],[Customer Name Index]],Customer_Data[#All],2,0)</f>
        <v>Eminence Corp</v>
      </c>
      <c r="D1973">
        <v>18</v>
      </c>
      <c r="E1973" t="s">
        <v>4</v>
      </c>
      <c r="F1973" t="s">
        <v>8168</v>
      </c>
      <c r="G1973" t="s">
        <v>8025</v>
      </c>
      <c r="H1973" t="str">
        <f>VLOOKUP(Sales_Data17[[#This Row],[Delivery Region Index]],Regions_Table[#All],2,0)</f>
        <v>Victoria</v>
      </c>
      <c r="I1973" t="str">
        <f>VLOOKUP(Sales_Data17[[#This Row],[Delivery Region Index]],Regions_Table[#All],3,0)</f>
        <v>Bendigo</v>
      </c>
      <c r="J1973">
        <v>50</v>
      </c>
      <c r="K1973">
        <v>7</v>
      </c>
      <c r="L1973" t="str">
        <f>VLOOKUP(Sales_Data17[[#This Row],[Product Description Index]],Products_Data[#All],2,0)</f>
        <v>Dress Shirts</v>
      </c>
      <c r="M1973">
        <v>1</v>
      </c>
      <c r="N1973" s="9">
        <v>279.91111111111115</v>
      </c>
      <c r="O1973" s="9">
        <f>Sales_Data17[[#This Row],[Order Quantity]]*Sales_Data17[[#This Row],[Unit Price]]</f>
        <v>279.91111111111115</v>
      </c>
      <c r="P1973" s="9">
        <v>190.33955555555559</v>
      </c>
      <c r="Q1973" s="9">
        <f>Sales_Data17[[#This Row],[Line Total]]-(Sales_Data17[[#This Row],[Total Unit Cost]]*Sales_Data17[[#This Row],[Order Quantity]])</f>
        <v>89.571555555555562</v>
      </c>
      <c r="R1973" s="1" t="str">
        <f>TEXT(Sales_Data17[[#This Row],[OrderDate]],"MMM")</f>
        <v>Mar</v>
      </c>
      <c r="S1973" s="1" t="str">
        <f t="shared" si="30"/>
        <v>2013</v>
      </c>
    </row>
    <row r="1974" spans="1:19">
      <c r="A1974" t="s">
        <v>1997</v>
      </c>
      <c r="B1974" s="2">
        <v>41348</v>
      </c>
      <c r="C1974" s="2" t="str">
        <f>VLOOKUP(Sales_Data17[[#This Row],[Customer Name Index]],Customer_Data[#All],2,0)</f>
        <v>ETUDE Ltd</v>
      </c>
      <c r="D1974">
        <v>4</v>
      </c>
      <c r="E1974" t="s">
        <v>4</v>
      </c>
      <c r="F1974" t="s">
        <v>8168</v>
      </c>
      <c r="G1974" t="s">
        <v>8027</v>
      </c>
      <c r="H1974" t="str">
        <f>VLOOKUP(Sales_Data17[[#This Row],[Delivery Region Index]],Regions_Table[#All],2,0)</f>
        <v>New South Wales</v>
      </c>
      <c r="I1974" t="str">
        <f>VLOOKUP(Sales_Data17[[#This Row],[Delivery Region Index]],Regions_Table[#All],3,0)</f>
        <v>Grafton</v>
      </c>
      <c r="J1974">
        <v>11</v>
      </c>
      <c r="K1974">
        <v>2</v>
      </c>
      <c r="L1974" t="str">
        <f>VLOOKUP(Sales_Data17[[#This Row],[Product Description Index]],Products_Data[#All],2,0)</f>
        <v>Pants</v>
      </c>
      <c r="M1974">
        <v>9</v>
      </c>
      <c r="N1974" s="9">
        <v>324.57777777777778</v>
      </c>
      <c r="O1974" s="9">
        <f>Sales_Data17[[#This Row],[Order Quantity]]*Sales_Data17[[#This Row],[Unit Price]]</f>
        <v>2921.2</v>
      </c>
      <c r="P1974" s="9">
        <v>162.28888888888889</v>
      </c>
      <c r="Q1974" s="9">
        <f>Sales_Data17[[#This Row],[Line Total]]-(Sales_Data17[[#This Row],[Total Unit Cost]]*Sales_Data17[[#This Row],[Order Quantity]])</f>
        <v>1460.6</v>
      </c>
      <c r="R1974" s="1" t="str">
        <f>TEXT(Sales_Data17[[#This Row],[OrderDate]],"MMM")</f>
        <v>Mar</v>
      </c>
      <c r="S1974" s="1" t="str">
        <f t="shared" si="30"/>
        <v>2013</v>
      </c>
    </row>
    <row r="1975" spans="1:19">
      <c r="A1975" t="s">
        <v>1998</v>
      </c>
      <c r="B1975" s="2">
        <v>41348</v>
      </c>
      <c r="C1975" s="2" t="str">
        <f>VLOOKUP(Sales_Data17[[#This Row],[Customer Name Index]],Customer_Data[#All],2,0)</f>
        <v xml:space="preserve">Ei </v>
      </c>
      <c r="D1975">
        <v>9</v>
      </c>
      <c r="E1975" t="s">
        <v>4</v>
      </c>
      <c r="F1975" t="s">
        <v>8168</v>
      </c>
      <c r="G1975" t="s">
        <v>8027</v>
      </c>
      <c r="H1975" t="str">
        <f>VLOOKUP(Sales_Data17[[#This Row],[Delivery Region Index]],Regions_Table[#All],2,0)</f>
        <v>New South Wales</v>
      </c>
      <c r="I1975" t="str">
        <f>VLOOKUP(Sales_Data17[[#This Row],[Delivery Region Index]],Regions_Table[#All],3,0)</f>
        <v>Wyong</v>
      </c>
      <c r="J1975">
        <v>25</v>
      </c>
      <c r="K1975">
        <v>4</v>
      </c>
      <c r="L1975" t="str">
        <f>VLOOKUP(Sales_Data17[[#This Row],[Product Description Index]],Products_Data[#All],2,0)</f>
        <v>Jeans</v>
      </c>
      <c r="M1975">
        <v>4</v>
      </c>
      <c r="N1975" s="9">
        <v>621.61111111111109</v>
      </c>
      <c r="O1975" s="9">
        <f>Sales_Data17[[#This Row],[Order Quantity]]*Sales_Data17[[#This Row],[Unit Price]]</f>
        <v>2486.4444444444443</v>
      </c>
      <c r="P1975" s="9">
        <v>279.72500000000002</v>
      </c>
      <c r="Q1975" s="9">
        <f>Sales_Data17[[#This Row],[Line Total]]-(Sales_Data17[[#This Row],[Total Unit Cost]]*Sales_Data17[[#This Row],[Order Quantity]])</f>
        <v>1367.5444444444443</v>
      </c>
      <c r="R1975" s="1" t="str">
        <f>TEXT(Sales_Data17[[#This Row],[OrderDate]],"MMM")</f>
        <v>Mar</v>
      </c>
      <c r="S1975" s="1" t="str">
        <f t="shared" si="30"/>
        <v>2013</v>
      </c>
    </row>
    <row r="1976" spans="1:19">
      <c r="A1976" t="s">
        <v>1999</v>
      </c>
      <c r="B1976" s="2">
        <v>41348</v>
      </c>
      <c r="C1976" s="2" t="str">
        <f>VLOOKUP(Sales_Data17[[#This Row],[Customer Name Index]],Customer_Data[#All],2,0)</f>
        <v>New Ltd</v>
      </c>
      <c r="D1976">
        <v>7</v>
      </c>
      <c r="E1976" t="s">
        <v>2</v>
      </c>
      <c r="F1976" t="s">
        <v>8168</v>
      </c>
      <c r="G1976" t="s">
        <v>8027</v>
      </c>
      <c r="H1976" t="str">
        <f>VLOOKUP(Sales_Data17[[#This Row],[Delivery Region Index]],Regions_Table[#All],2,0)</f>
        <v>New South Wales</v>
      </c>
      <c r="I1976" t="str">
        <f>VLOOKUP(Sales_Data17[[#This Row],[Delivery Region Index]],Regions_Table[#All],3,0)</f>
        <v>Port Macquarie</v>
      </c>
      <c r="J1976">
        <v>19</v>
      </c>
      <c r="K1976">
        <v>3</v>
      </c>
      <c r="L1976" t="str">
        <f>VLOOKUP(Sales_Data17[[#This Row],[Product Description Index]],Products_Data[#All],2,0)</f>
        <v>Sunglasses</v>
      </c>
      <c r="M1976">
        <v>8</v>
      </c>
      <c r="N1976" s="9">
        <v>110.17777777777778</v>
      </c>
      <c r="O1976" s="9">
        <f>Sales_Data17[[#This Row],[Order Quantity]]*Sales_Data17[[#This Row],[Unit Price]]</f>
        <v>881.42222222222222</v>
      </c>
      <c r="P1976" s="9">
        <v>82.63333333333334</v>
      </c>
      <c r="Q1976" s="9">
        <f>Sales_Data17[[#This Row],[Line Total]]-(Sales_Data17[[#This Row],[Total Unit Cost]]*Sales_Data17[[#This Row],[Order Quantity]])</f>
        <v>220.3555555555555</v>
      </c>
      <c r="R1976" s="1" t="str">
        <f>TEXT(Sales_Data17[[#This Row],[OrderDate]],"MMM")</f>
        <v>Mar</v>
      </c>
      <c r="S1976" s="1" t="str">
        <f t="shared" si="30"/>
        <v>2013</v>
      </c>
    </row>
    <row r="1977" spans="1:19">
      <c r="A1977" t="s">
        <v>2000</v>
      </c>
      <c r="B1977" s="2">
        <v>41349</v>
      </c>
      <c r="C1977" s="2" t="str">
        <f>VLOOKUP(Sales_Data17[[#This Row],[Customer Name Index]],Customer_Data[#All],2,0)</f>
        <v>ETUDE Ltd</v>
      </c>
      <c r="D1977">
        <v>4</v>
      </c>
      <c r="E1977" t="s">
        <v>4</v>
      </c>
      <c r="F1977" t="s">
        <v>8168</v>
      </c>
      <c r="G1977" t="s">
        <v>8027</v>
      </c>
      <c r="H1977" t="str">
        <f>VLOOKUP(Sales_Data17[[#This Row],[Delivery Region Index]],Regions_Table[#All],2,0)</f>
        <v>New South Wales</v>
      </c>
      <c r="I1977" t="str">
        <f>VLOOKUP(Sales_Data17[[#This Row],[Delivery Region Index]],Regions_Table[#All],3,0)</f>
        <v>Goulburn</v>
      </c>
      <c r="J1977">
        <v>10</v>
      </c>
      <c r="K1977">
        <v>2</v>
      </c>
      <c r="L1977" t="str">
        <f>VLOOKUP(Sales_Data17[[#This Row],[Product Description Index]],Products_Data[#All],2,0)</f>
        <v>Pants</v>
      </c>
      <c r="M1977">
        <v>2</v>
      </c>
      <c r="N1977" s="9">
        <v>99.01111111111112</v>
      </c>
      <c r="O1977" s="9">
        <f>Sales_Data17[[#This Row],[Order Quantity]]*Sales_Data17[[#This Row],[Unit Price]]</f>
        <v>198.02222222222224</v>
      </c>
      <c r="P1977" s="9">
        <v>63.367111111111107</v>
      </c>
      <c r="Q1977" s="9">
        <f>Sales_Data17[[#This Row],[Line Total]]-(Sales_Data17[[#This Row],[Total Unit Cost]]*Sales_Data17[[#This Row],[Order Quantity]])</f>
        <v>71.288000000000025</v>
      </c>
      <c r="R1977" s="1" t="str">
        <f>TEXT(Sales_Data17[[#This Row],[OrderDate]],"MMM")</f>
        <v>Mar</v>
      </c>
      <c r="S1977" s="1" t="str">
        <f t="shared" si="30"/>
        <v>2013</v>
      </c>
    </row>
    <row r="1978" spans="1:19">
      <c r="A1978" t="s">
        <v>2001</v>
      </c>
      <c r="B1978" s="2">
        <v>41349</v>
      </c>
      <c r="C1978" s="2" t="str">
        <f>VLOOKUP(Sales_Data17[[#This Row],[Customer Name Index]],Customer_Data[#All],2,0)</f>
        <v xml:space="preserve">Linde </v>
      </c>
      <c r="D1978">
        <v>14</v>
      </c>
      <c r="E1978" t="s">
        <v>2</v>
      </c>
      <c r="F1978" t="s">
        <v>8168</v>
      </c>
      <c r="G1978" t="s">
        <v>8026</v>
      </c>
      <c r="H1978" t="str">
        <f>VLOOKUP(Sales_Data17[[#This Row],[Delivery Region Index]],Regions_Table[#All],2,0)</f>
        <v>Queensland</v>
      </c>
      <c r="I1978" t="str">
        <f>VLOOKUP(Sales_Data17[[#This Row],[Delivery Region Index]],Regions_Table[#All],3,0)</f>
        <v>Mount Isa</v>
      </c>
      <c r="J1978">
        <v>38</v>
      </c>
      <c r="K1978">
        <v>6</v>
      </c>
      <c r="L1978" t="str">
        <f>VLOOKUP(Sales_Data17[[#This Row],[Product Description Index]],Products_Data[#All],2,0)</f>
        <v>Socks</v>
      </c>
      <c r="M1978">
        <v>4</v>
      </c>
      <c r="N1978" s="9">
        <v>603</v>
      </c>
      <c r="O1978" s="9">
        <f>Sales_Data17[[#This Row],[Order Quantity]]*Sales_Data17[[#This Row],[Unit Price]]</f>
        <v>2412</v>
      </c>
      <c r="P1978" s="9">
        <v>271.35000000000002</v>
      </c>
      <c r="Q1978" s="9">
        <f>Sales_Data17[[#This Row],[Line Total]]-(Sales_Data17[[#This Row],[Total Unit Cost]]*Sales_Data17[[#This Row],[Order Quantity]])</f>
        <v>1326.6</v>
      </c>
      <c r="R1978" s="1" t="str">
        <f>TEXT(Sales_Data17[[#This Row],[OrderDate]],"MMM")</f>
        <v>Mar</v>
      </c>
      <c r="S1978" s="1" t="str">
        <f t="shared" si="30"/>
        <v>2013</v>
      </c>
    </row>
    <row r="1979" spans="1:19">
      <c r="A1979" t="s">
        <v>2002</v>
      </c>
      <c r="B1979" s="2">
        <v>41349</v>
      </c>
      <c r="C1979" s="2" t="str">
        <f>VLOOKUP(Sales_Data17[[#This Row],[Customer Name Index]],Customer_Data[#All],2,0)</f>
        <v>Avon Corp</v>
      </c>
      <c r="D1979">
        <v>1</v>
      </c>
      <c r="E1979" t="s">
        <v>4</v>
      </c>
      <c r="F1979" t="s">
        <v>8168</v>
      </c>
      <c r="G1979" t="s">
        <v>8027</v>
      </c>
      <c r="H1979" t="str">
        <f>VLOOKUP(Sales_Data17[[#This Row],[Delivery Region Index]],Regions_Table[#All],2,0)</f>
        <v>New South Wales</v>
      </c>
      <c r="I1979" t="str">
        <f>VLOOKUP(Sales_Data17[[#This Row],[Delivery Region Index]],Regions_Table[#All],3,0)</f>
        <v>Sydney</v>
      </c>
      <c r="J1979">
        <v>1</v>
      </c>
      <c r="K1979">
        <v>1</v>
      </c>
      <c r="L1979" t="str">
        <f>VLOOKUP(Sales_Data17[[#This Row],[Product Description Index]],Products_Data[#All],2,0)</f>
        <v>Shirts</v>
      </c>
      <c r="M1979">
        <v>3</v>
      </c>
      <c r="N1979" s="9">
        <v>444.43333333333334</v>
      </c>
      <c r="O1979" s="9">
        <f>Sales_Data17[[#This Row],[Order Quantity]]*Sales_Data17[[#This Row],[Unit Price]]</f>
        <v>1333.3</v>
      </c>
      <c r="P1979" s="9">
        <v>364.43533333333329</v>
      </c>
      <c r="Q1979" s="9">
        <f>Sales_Data17[[#This Row],[Line Total]]-(Sales_Data17[[#This Row],[Total Unit Cost]]*Sales_Data17[[#This Row],[Order Quantity]])</f>
        <v>239.99400000000014</v>
      </c>
      <c r="R1979" s="1" t="str">
        <f>TEXT(Sales_Data17[[#This Row],[OrderDate]],"MMM")</f>
        <v>Mar</v>
      </c>
      <c r="S1979" s="1" t="str">
        <f t="shared" si="30"/>
        <v>2013</v>
      </c>
    </row>
    <row r="1980" spans="1:19">
      <c r="A1980" t="s">
        <v>2003</v>
      </c>
      <c r="B1980" s="2">
        <v>41349</v>
      </c>
      <c r="C1980" s="2" t="str">
        <f>VLOOKUP(Sales_Data17[[#This Row],[Customer Name Index]],Customer_Data[#All],2,0)</f>
        <v>3LAB, Ltd</v>
      </c>
      <c r="D1980">
        <v>16</v>
      </c>
      <c r="E1980" t="s">
        <v>4</v>
      </c>
      <c r="F1980" t="s">
        <v>8168</v>
      </c>
      <c r="G1980" t="s">
        <v>8025</v>
      </c>
      <c r="H1980" t="str">
        <f>VLOOKUP(Sales_Data17[[#This Row],[Delivery Region Index]],Regions_Table[#All],2,0)</f>
        <v>Queensland</v>
      </c>
      <c r="I1980" t="str">
        <f>VLOOKUP(Sales_Data17[[#This Row],[Delivery Region Index]],Regions_Table[#All],3,0)</f>
        <v>Toowoomba</v>
      </c>
      <c r="J1980">
        <v>44</v>
      </c>
      <c r="K1980">
        <v>7</v>
      </c>
      <c r="L1980" t="str">
        <f>VLOOKUP(Sales_Data17[[#This Row],[Product Description Index]],Products_Data[#All],2,0)</f>
        <v>Dress Shirts</v>
      </c>
      <c r="M1980">
        <v>5</v>
      </c>
      <c r="N1980" s="9">
        <v>118.36666666666666</v>
      </c>
      <c r="O1980" s="9">
        <f>Sales_Data17[[#This Row],[Order Quantity]]*Sales_Data17[[#This Row],[Unit Price]]</f>
        <v>591.83333333333326</v>
      </c>
      <c r="P1980" s="9">
        <v>57.999666666666663</v>
      </c>
      <c r="Q1980" s="9">
        <f>Sales_Data17[[#This Row],[Line Total]]-(Sales_Data17[[#This Row],[Total Unit Cost]]*Sales_Data17[[#This Row],[Order Quantity]])</f>
        <v>301.83499999999992</v>
      </c>
      <c r="R1980" s="1" t="str">
        <f>TEXT(Sales_Data17[[#This Row],[OrderDate]],"MMM")</f>
        <v>Mar</v>
      </c>
      <c r="S1980" s="1" t="str">
        <f t="shared" si="30"/>
        <v>2013</v>
      </c>
    </row>
    <row r="1981" spans="1:19">
      <c r="A1981" t="s">
        <v>2004</v>
      </c>
      <c r="B1981" s="2">
        <v>41349</v>
      </c>
      <c r="C1981" s="2" t="str">
        <f>VLOOKUP(Sales_Data17[[#This Row],[Customer Name Index]],Customer_Data[#All],2,0)</f>
        <v>Apollo Ltd</v>
      </c>
      <c r="D1981">
        <v>11</v>
      </c>
      <c r="E1981" t="s">
        <v>4</v>
      </c>
      <c r="F1981" t="s">
        <v>8168</v>
      </c>
      <c r="G1981" t="s">
        <v>8026</v>
      </c>
      <c r="H1981" t="str">
        <f>VLOOKUP(Sales_Data17[[#This Row],[Delivery Region Index]],Regions_Table[#All],2,0)</f>
        <v>Queensland</v>
      </c>
      <c r="I1981" t="str">
        <f>VLOOKUP(Sales_Data17[[#This Row],[Delivery Region Index]],Regions_Table[#All],3,0)</f>
        <v>Gold Coast</v>
      </c>
      <c r="J1981">
        <v>31</v>
      </c>
      <c r="K1981">
        <v>5</v>
      </c>
      <c r="L1981" t="str">
        <f>VLOOKUP(Sales_Data17[[#This Row],[Product Description Index]],Products_Data[#All],2,0)</f>
        <v>Hats</v>
      </c>
      <c r="M1981">
        <v>8</v>
      </c>
      <c r="N1981" s="9">
        <v>19.355555555555558</v>
      </c>
      <c r="O1981" s="9">
        <f>Sales_Data17[[#This Row],[Order Quantity]]*Sales_Data17[[#This Row],[Unit Price]]</f>
        <v>154.84444444444446</v>
      </c>
      <c r="P1981" s="9">
        <v>15.871555555555554</v>
      </c>
      <c r="Q1981" s="9">
        <f>Sales_Data17[[#This Row],[Line Total]]-(Sales_Data17[[#This Row],[Total Unit Cost]]*Sales_Data17[[#This Row],[Order Quantity]])</f>
        <v>27.872000000000028</v>
      </c>
      <c r="R1981" s="1" t="str">
        <f>TEXT(Sales_Data17[[#This Row],[OrderDate]],"MMM")</f>
        <v>Mar</v>
      </c>
      <c r="S1981" s="1" t="str">
        <f t="shared" si="30"/>
        <v>2013</v>
      </c>
    </row>
    <row r="1982" spans="1:19">
      <c r="A1982" t="s">
        <v>2005</v>
      </c>
      <c r="B1982" s="2">
        <v>41349</v>
      </c>
      <c r="C1982" s="2" t="str">
        <f>VLOOKUP(Sales_Data17[[#This Row],[Customer Name Index]],Customer_Data[#All],2,0)</f>
        <v>Eminence Corp</v>
      </c>
      <c r="D1982">
        <v>18</v>
      </c>
      <c r="E1982" t="s">
        <v>4</v>
      </c>
      <c r="F1982" t="s">
        <v>8168</v>
      </c>
      <c r="G1982" t="s">
        <v>8025</v>
      </c>
      <c r="H1982" t="str">
        <f>VLOOKUP(Sales_Data17[[#This Row],[Delivery Region Index]],Regions_Table[#All],2,0)</f>
        <v>Victoria</v>
      </c>
      <c r="I1982" t="str">
        <f>VLOOKUP(Sales_Data17[[#This Row],[Delivery Region Index]],Regions_Table[#All],3,0)</f>
        <v>Bendigo</v>
      </c>
      <c r="J1982">
        <v>50</v>
      </c>
      <c r="K1982">
        <v>7</v>
      </c>
      <c r="L1982" t="str">
        <f>VLOOKUP(Sales_Data17[[#This Row],[Product Description Index]],Products_Data[#All],2,0)</f>
        <v>Dress Shirts</v>
      </c>
      <c r="M1982">
        <v>4</v>
      </c>
      <c r="N1982" s="9">
        <v>424.33333333333331</v>
      </c>
      <c r="O1982" s="9">
        <f>Sales_Data17[[#This Row],[Order Quantity]]*Sales_Data17[[#This Row],[Unit Price]]</f>
        <v>1697.3333333333333</v>
      </c>
      <c r="P1982" s="9">
        <v>347.95333333333332</v>
      </c>
      <c r="Q1982" s="9">
        <f>Sales_Data17[[#This Row],[Line Total]]-(Sales_Data17[[#This Row],[Total Unit Cost]]*Sales_Data17[[#This Row],[Order Quantity]])</f>
        <v>305.52</v>
      </c>
      <c r="R1982" s="1" t="str">
        <f>TEXT(Sales_Data17[[#This Row],[OrderDate]],"MMM")</f>
        <v>Mar</v>
      </c>
      <c r="S1982" s="1" t="str">
        <f t="shared" si="30"/>
        <v>2013</v>
      </c>
    </row>
    <row r="1983" spans="1:19">
      <c r="A1983" t="s">
        <v>2006</v>
      </c>
      <c r="B1983" s="2">
        <v>41350</v>
      </c>
      <c r="C1983" s="2" t="str">
        <f>VLOOKUP(Sales_Data17[[#This Row],[Customer Name Index]],Customer_Data[#All],2,0)</f>
        <v xml:space="preserve">Qualitest </v>
      </c>
      <c r="D1983">
        <v>19</v>
      </c>
      <c r="E1983" t="s">
        <v>4</v>
      </c>
      <c r="F1983" t="s">
        <v>8168</v>
      </c>
      <c r="G1983" t="s">
        <v>8028</v>
      </c>
      <c r="H1983" t="str">
        <f>VLOOKUP(Sales_Data17[[#This Row],[Delivery Region Index]],Regions_Table[#All],2,0)</f>
        <v>Victoria</v>
      </c>
      <c r="I1983" t="str">
        <f>VLOOKUP(Sales_Data17[[#This Row],[Delivery Region Index]],Regions_Table[#All],3,0)</f>
        <v>Shepparton</v>
      </c>
      <c r="J1983">
        <v>54</v>
      </c>
      <c r="K1983">
        <v>8</v>
      </c>
      <c r="L1983" t="str">
        <f>VLOOKUP(Sales_Data17[[#This Row],[Product Description Index]],Products_Data[#All],2,0)</f>
        <v>Shoes</v>
      </c>
      <c r="M1983">
        <v>3</v>
      </c>
      <c r="N1983" s="9">
        <v>117.62222222222223</v>
      </c>
      <c r="O1983" s="9">
        <f>Sales_Data17[[#This Row],[Order Quantity]]*Sales_Data17[[#This Row],[Unit Price]]</f>
        <v>352.86666666666667</v>
      </c>
      <c r="P1983" s="9">
        <v>81.159333333333336</v>
      </c>
      <c r="Q1983" s="9">
        <f>Sales_Data17[[#This Row],[Line Total]]-(Sales_Data17[[#This Row],[Total Unit Cost]]*Sales_Data17[[#This Row],[Order Quantity]])</f>
        <v>109.38866666666667</v>
      </c>
      <c r="R1983" s="1" t="str">
        <f>TEXT(Sales_Data17[[#This Row],[OrderDate]],"MMM")</f>
        <v>Mar</v>
      </c>
      <c r="S1983" s="1" t="str">
        <f t="shared" si="30"/>
        <v>2013</v>
      </c>
    </row>
    <row r="1984" spans="1:19">
      <c r="A1984" t="s">
        <v>2007</v>
      </c>
      <c r="B1984" s="2">
        <v>41350</v>
      </c>
      <c r="C1984" s="2" t="str">
        <f>VLOOKUP(Sales_Data17[[#This Row],[Customer Name Index]],Customer_Data[#All],2,0)</f>
        <v xml:space="preserve">Linde </v>
      </c>
      <c r="D1984">
        <v>14</v>
      </c>
      <c r="E1984" t="s">
        <v>4</v>
      </c>
      <c r="F1984" t="s">
        <v>8168</v>
      </c>
      <c r="G1984" t="s">
        <v>8026</v>
      </c>
      <c r="H1984" t="str">
        <f>VLOOKUP(Sales_Data17[[#This Row],[Delivery Region Index]],Regions_Table[#All],2,0)</f>
        <v>Queensland</v>
      </c>
      <c r="I1984" t="str">
        <f>VLOOKUP(Sales_Data17[[#This Row],[Delivery Region Index]],Regions_Table[#All],3,0)</f>
        <v>Redcliffe</v>
      </c>
      <c r="J1984">
        <v>40</v>
      </c>
      <c r="K1984">
        <v>6</v>
      </c>
      <c r="L1984" t="str">
        <f>VLOOKUP(Sales_Data17[[#This Row],[Product Description Index]],Products_Data[#All],2,0)</f>
        <v>Socks</v>
      </c>
      <c r="M1984">
        <v>3</v>
      </c>
      <c r="N1984" s="9">
        <v>360.31111111111113</v>
      </c>
      <c r="O1984" s="9">
        <f>Sales_Data17[[#This Row],[Order Quantity]]*Sales_Data17[[#This Row],[Unit Price]]</f>
        <v>1080.9333333333334</v>
      </c>
      <c r="P1984" s="9">
        <v>288.24888888888893</v>
      </c>
      <c r="Q1984" s="9">
        <f>Sales_Data17[[#This Row],[Line Total]]-(Sales_Data17[[#This Row],[Total Unit Cost]]*Sales_Data17[[#This Row],[Order Quantity]])</f>
        <v>216.18666666666661</v>
      </c>
      <c r="R1984" s="1" t="str">
        <f>TEXT(Sales_Data17[[#This Row],[OrderDate]],"MMM")</f>
        <v>Mar</v>
      </c>
      <c r="S1984" s="1" t="str">
        <f t="shared" si="30"/>
        <v>2013</v>
      </c>
    </row>
    <row r="1985" spans="1:19">
      <c r="A1985" t="s">
        <v>2008</v>
      </c>
      <c r="B1985" s="2">
        <v>41351</v>
      </c>
      <c r="C1985" s="2" t="str">
        <f>VLOOKUP(Sales_Data17[[#This Row],[Customer Name Index]],Customer_Data[#All],2,0)</f>
        <v>Pacific Ltd</v>
      </c>
      <c r="D1985">
        <v>20</v>
      </c>
      <c r="E1985" t="s">
        <v>2</v>
      </c>
      <c r="F1985" t="s">
        <v>8168</v>
      </c>
      <c r="G1985" t="s">
        <v>8028</v>
      </c>
      <c r="H1985" t="str">
        <f>VLOOKUP(Sales_Data17[[#This Row],[Delivery Region Index]],Regions_Table[#All],2,0)</f>
        <v>Victoria</v>
      </c>
      <c r="I1985" t="str">
        <f>VLOOKUP(Sales_Data17[[#This Row],[Delivery Region Index]],Regions_Table[#All],3,0)</f>
        <v>Wangaratta</v>
      </c>
      <c r="J1985">
        <v>56</v>
      </c>
      <c r="K1985">
        <v>8</v>
      </c>
      <c r="L1985" t="str">
        <f>VLOOKUP(Sales_Data17[[#This Row],[Product Description Index]],Products_Data[#All],2,0)</f>
        <v>Shoes</v>
      </c>
      <c r="M1985">
        <v>5</v>
      </c>
      <c r="N1985" s="9">
        <v>716.15555555555557</v>
      </c>
      <c r="O1985" s="9">
        <f>Sales_Data17[[#This Row],[Order Quantity]]*Sales_Data17[[#This Row],[Unit Price]]</f>
        <v>3580.7777777777778</v>
      </c>
      <c r="P1985" s="9">
        <v>522.7935555555556</v>
      </c>
      <c r="Q1985" s="9">
        <f>Sales_Data17[[#This Row],[Line Total]]-(Sales_Data17[[#This Row],[Total Unit Cost]]*Sales_Data17[[#This Row],[Order Quantity]])</f>
        <v>966.81</v>
      </c>
      <c r="R1985" s="1" t="str">
        <f>TEXT(Sales_Data17[[#This Row],[OrderDate]],"MMM")</f>
        <v>Mar</v>
      </c>
      <c r="S1985" s="1" t="str">
        <f t="shared" si="30"/>
        <v>2013</v>
      </c>
    </row>
    <row r="1986" spans="1:19">
      <c r="A1986" t="s">
        <v>2009</v>
      </c>
      <c r="B1986" s="2">
        <v>41351</v>
      </c>
      <c r="C1986" s="2" t="str">
        <f>VLOOKUP(Sales_Data17[[#This Row],[Customer Name Index]],Customer_Data[#All],2,0)</f>
        <v>ETUDE Ltd</v>
      </c>
      <c r="D1986">
        <v>4</v>
      </c>
      <c r="E1986" t="s">
        <v>4</v>
      </c>
      <c r="F1986" t="s">
        <v>8168</v>
      </c>
      <c r="G1986" t="s">
        <v>8027</v>
      </c>
      <c r="H1986" t="str">
        <f>VLOOKUP(Sales_Data17[[#This Row],[Delivery Region Index]],Regions_Table[#All],2,0)</f>
        <v>New South Wales</v>
      </c>
      <c r="I1986" t="str">
        <f>VLOOKUP(Sales_Data17[[#This Row],[Delivery Region Index]],Regions_Table[#All],3,0)</f>
        <v>Grafton</v>
      </c>
      <c r="J1986">
        <v>11</v>
      </c>
      <c r="K1986">
        <v>2</v>
      </c>
      <c r="L1986" t="str">
        <f>VLOOKUP(Sales_Data17[[#This Row],[Product Description Index]],Products_Data[#All],2,0)</f>
        <v>Pants</v>
      </c>
      <c r="M1986">
        <v>6</v>
      </c>
      <c r="N1986" s="9">
        <v>120.60000000000001</v>
      </c>
      <c r="O1986" s="9">
        <f>Sales_Data17[[#This Row],[Order Quantity]]*Sales_Data17[[#This Row],[Unit Price]]</f>
        <v>723.6</v>
      </c>
      <c r="P1986" s="9">
        <v>65.124000000000009</v>
      </c>
      <c r="Q1986" s="9">
        <f>Sales_Data17[[#This Row],[Line Total]]-(Sales_Data17[[#This Row],[Total Unit Cost]]*Sales_Data17[[#This Row],[Order Quantity]])</f>
        <v>332.85599999999999</v>
      </c>
      <c r="R1986" s="1" t="str">
        <f>TEXT(Sales_Data17[[#This Row],[OrderDate]],"MMM")</f>
        <v>Mar</v>
      </c>
      <c r="S1986" s="1" t="str">
        <f t="shared" ref="S1986:S2049" si="31">TEXT(B1986,"YYY")</f>
        <v>2013</v>
      </c>
    </row>
    <row r="1987" spans="1:19">
      <c r="A1987" t="s">
        <v>2010</v>
      </c>
      <c r="B1987" s="2">
        <v>41351</v>
      </c>
      <c r="C1987" s="2" t="str">
        <f>VLOOKUP(Sales_Data17[[#This Row],[Customer Name Index]],Customer_Data[#All],2,0)</f>
        <v>PEDIFIX, Corp</v>
      </c>
      <c r="D1987">
        <v>6</v>
      </c>
      <c r="E1987" t="s">
        <v>3</v>
      </c>
      <c r="F1987" t="s">
        <v>8168</v>
      </c>
      <c r="G1987" t="s">
        <v>8027</v>
      </c>
      <c r="H1987" t="str">
        <f>VLOOKUP(Sales_Data17[[#This Row],[Delivery Region Index]],Regions_Table[#All],2,0)</f>
        <v>New South Wales</v>
      </c>
      <c r="I1987" t="str">
        <f>VLOOKUP(Sales_Data17[[#This Row],[Delivery Region Index]],Regions_Table[#All],3,0)</f>
        <v>Newcastle</v>
      </c>
      <c r="J1987">
        <v>16</v>
      </c>
      <c r="K1987">
        <v>3</v>
      </c>
      <c r="L1987" t="str">
        <f>VLOOKUP(Sales_Data17[[#This Row],[Product Description Index]],Products_Data[#All],2,0)</f>
        <v>Sunglasses</v>
      </c>
      <c r="M1987">
        <v>1</v>
      </c>
      <c r="N1987" s="9">
        <v>396.78888888888889</v>
      </c>
      <c r="O1987" s="9">
        <f>Sales_Data17[[#This Row],[Order Quantity]]*Sales_Data17[[#This Row],[Unit Price]]</f>
        <v>396.78888888888889</v>
      </c>
      <c r="P1987" s="9">
        <v>222.20177777777778</v>
      </c>
      <c r="Q1987" s="9">
        <f>Sales_Data17[[#This Row],[Line Total]]-(Sales_Data17[[#This Row],[Total Unit Cost]]*Sales_Data17[[#This Row],[Order Quantity]])</f>
        <v>174.58711111111111</v>
      </c>
      <c r="R1987" s="1" t="str">
        <f>TEXT(Sales_Data17[[#This Row],[OrderDate]],"MMM")</f>
        <v>Mar</v>
      </c>
      <c r="S1987" s="1" t="str">
        <f t="shared" si="31"/>
        <v>2013</v>
      </c>
    </row>
    <row r="1988" spans="1:19">
      <c r="A1988" t="s">
        <v>2011</v>
      </c>
      <c r="B1988" s="2">
        <v>41352</v>
      </c>
      <c r="C1988" s="2" t="str">
        <f>VLOOKUP(Sales_Data17[[#This Row],[Customer Name Index]],Customer_Data[#All],2,0)</f>
        <v>Eminence Corp</v>
      </c>
      <c r="D1988">
        <v>18</v>
      </c>
      <c r="E1988" t="s">
        <v>4</v>
      </c>
      <c r="F1988" t="s">
        <v>8168</v>
      </c>
      <c r="G1988" t="s">
        <v>8025</v>
      </c>
      <c r="H1988" t="str">
        <f>VLOOKUP(Sales_Data17[[#This Row],[Delivery Region Index]],Regions_Table[#All],2,0)</f>
        <v>Victoria</v>
      </c>
      <c r="I1988" t="str">
        <f>VLOOKUP(Sales_Data17[[#This Row],[Delivery Region Index]],Regions_Table[#All],3,0)</f>
        <v>Bendigo</v>
      </c>
      <c r="J1988">
        <v>50</v>
      </c>
      <c r="K1988">
        <v>7</v>
      </c>
      <c r="L1988" t="str">
        <f>VLOOKUP(Sales_Data17[[#This Row],[Product Description Index]],Products_Data[#All],2,0)</f>
        <v>Dress Shirts</v>
      </c>
      <c r="M1988">
        <v>1</v>
      </c>
      <c r="N1988" s="9">
        <v>266.51111111111112</v>
      </c>
      <c r="O1988" s="9">
        <f>Sales_Data17[[#This Row],[Order Quantity]]*Sales_Data17[[#This Row],[Unit Price]]</f>
        <v>266.51111111111112</v>
      </c>
      <c r="P1988" s="9">
        <v>146.58111111111111</v>
      </c>
      <c r="Q1988" s="9">
        <f>Sales_Data17[[#This Row],[Line Total]]-(Sales_Data17[[#This Row],[Total Unit Cost]]*Sales_Data17[[#This Row],[Order Quantity]])</f>
        <v>119.93</v>
      </c>
      <c r="R1988" s="1" t="str">
        <f>TEXT(Sales_Data17[[#This Row],[OrderDate]],"MMM")</f>
        <v>Mar</v>
      </c>
      <c r="S1988" s="1" t="str">
        <f t="shared" si="31"/>
        <v>2013</v>
      </c>
    </row>
    <row r="1989" spans="1:19">
      <c r="A1989" t="s">
        <v>2012</v>
      </c>
      <c r="B1989" s="2">
        <v>41352</v>
      </c>
      <c r="C1989" s="2" t="str">
        <f>VLOOKUP(Sales_Data17[[#This Row],[Customer Name Index]],Customer_Data[#All],2,0)</f>
        <v>Pacific Ltd</v>
      </c>
      <c r="D1989">
        <v>20</v>
      </c>
      <c r="E1989" t="s">
        <v>4</v>
      </c>
      <c r="F1989" t="s">
        <v>8168</v>
      </c>
      <c r="G1989" t="s">
        <v>8028</v>
      </c>
      <c r="H1989" t="str">
        <f>VLOOKUP(Sales_Data17[[#This Row],[Delivery Region Index]],Regions_Table[#All],2,0)</f>
        <v>Victoria</v>
      </c>
      <c r="I1989" t="str">
        <f>VLOOKUP(Sales_Data17[[#This Row],[Delivery Region Index]],Regions_Table[#All],3,0)</f>
        <v>Wangaratta</v>
      </c>
      <c r="J1989">
        <v>56</v>
      </c>
      <c r="K1989">
        <v>8</v>
      </c>
      <c r="L1989" t="str">
        <f>VLOOKUP(Sales_Data17[[#This Row],[Product Description Index]],Products_Data[#All],2,0)</f>
        <v>Shoes</v>
      </c>
      <c r="M1989">
        <v>4</v>
      </c>
      <c r="N1989" s="9">
        <v>144.42222222222222</v>
      </c>
      <c r="O1989" s="9">
        <f>Sales_Data17[[#This Row],[Order Quantity]]*Sales_Data17[[#This Row],[Unit Price]]</f>
        <v>577.68888888888887</v>
      </c>
      <c r="P1989" s="9">
        <v>114.09355555555557</v>
      </c>
      <c r="Q1989" s="9">
        <f>Sales_Data17[[#This Row],[Line Total]]-(Sales_Data17[[#This Row],[Total Unit Cost]]*Sales_Data17[[#This Row],[Order Quantity]])</f>
        <v>121.3146666666666</v>
      </c>
      <c r="R1989" s="1" t="str">
        <f>TEXT(Sales_Data17[[#This Row],[OrderDate]],"MMM")</f>
        <v>Mar</v>
      </c>
      <c r="S1989" s="1" t="str">
        <f t="shared" si="31"/>
        <v>2013</v>
      </c>
    </row>
    <row r="1990" spans="1:19">
      <c r="A1990" t="s">
        <v>2013</v>
      </c>
      <c r="B1990" s="2">
        <v>41352</v>
      </c>
      <c r="C1990" s="2" t="str">
        <f>VLOOKUP(Sales_Data17[[#This Row],[Customer Name Index]],Customer_Data[#All],2,0)</f>
        <v>Rochester Ltd</v>
      </c>
      <c r="D1990">
        <v>15</v>
      </c>
      <c r="E1990" t="s">
        <v>2</v>
      </c>
      <c r="F1990" t="s">
        <v>8168</v>
      </c>
      <c r="G1990" t="s">
        <v>8025</v>
      </c>
      <c r="H1990" t="str">
        <f>VLOOKUP(Sales_Data17[[#This Row],[Delivery Region Index]],Regions_Table[#All],2,0)</f>
        <v>Queensland</v>
      </c>
      <c r="I1990" t="str">
        <f>VLOOKUP(Sales_Data17[[#This Row],[Delivery Region Index]],Regions_Table[#All],3,0)</f>
        <v>Toowoomba</v>
      </c>
      <c r="J1990">
        <v>44</v>
      </c>
      <c r="K1990">
        <v>6</v>
      </c>
      <c r="L1990" t="str">
        <f>VLOOKUP(Sales_Data17[[#This Row],[Product Description Index]],Products_Data[#All],2,0)</f>
        <v>Socks</v>
      </c>
      <c r="M1990">
        <v>1</v>
      </c>
      <c r="N1990" s="9">
        <v>97.522222222222226</v>
      </c>
      <c r="O1990" s="9">
        <f>Sales_Data17[[#This Row],[Order Quantity]]*Sales_Data17[[#This Row],[Unit Price]]</f>
        <v>97.522222222222226</v>
      </c>
      <c r="P1990" s="9">
        <v>73.14166666666668</v>
      </c>
      <c r="Q1990" s="9">
        <f>Sales_Data17[[#This Row],[Line Total]]-(Sales_Data17[[#This Row],[Total Unit Cost]]*Sales_Data17[[#This Row],[Order Quantity]])</f>
        <v>24.380555555555546</v>
      </c>
      <c r="R1990" s="1" t="str">
        <f>TEXT(Sales_Data17[[#This Row],[OrderDate]],"MMM")</f>
        <v>Mar</v>
      </c>
      <c r="S1990" s="1" t="str">
        <f t="shared" si="31"/>
        <v>2013</v>
      </c>
    </row>
    <row r="1991" spans="1:19">
      <c r="A1991" t="s">
        <v>2014</v>
      </c>
      <c r="B1991" s="2">
        <v>41352</v>
      </c>
      <c r="C1991" s="2" t="str">
        <f>VLOOKUP(Sales_Data17[[#This Row],[Customer Name Index]],Customer_Data[#All],2,0)</f>
        <v xml:space="preserve">WakeFern </v>
      </c>
      <c r="D1991">
        <v>2</v>
      </c>
      <c r="E1991" t="s">
        <v>4</v>
      </c>
      <c r="F1991" t="s">
        <v>8168</v>
      </c>
      <c r="G1991" t="s">
        <v>8027</v>
      </c>
      <c r="H1991" t="str">
        <f>VLOOKUP(Sales_Data17[[#This Row],[Delivery Region Index]],Regions_Table[#All],2,0)</f>
        <v>New South Wales</v>
      </c>
      <c r="I1991" t="str">
        <f>VLOOKUP(Sales_Data17[[#This Row],[Delivery Region Index]],Regions_Table[#All],3,0)</f>
        <v>Bathurst</v>
      </c>
      <c r="J1991">
        <v>4</v>
      </c>
      <c r="K1991">
        <v>1</v>
      </c>
      <c r="L1991" t="str">
        <f>VLOOKUP(Sales_Data17[[#This Row],[Product Description Index]],Products_Data[#All],2,0)</f>
        <v>Shirts</v>
      </c>
      <c r="M1991">
        <v>6</v>
      </c>
      <c r="N1991" s="9">
        <v>113.15555555555555</v>
      </c>
      <c r="O1991" s="9">
        <f>Sales_Data17[[#This Row],[Order Quantity]]*Sales_Data17[[#This Row],[Unit Price]]</f>
        <v>678.93333333333328</v>
      </c>
      <c r="P1991" s="9">
        <v>79.208888888888893</v>
      </c>
      <c r="Q1991" s="9">
        <f>Sales_Data17[[#This Row],[Line Total]]-(Sales_Data17[[#This Row],[Total Unit Cost]]*Sales_Data17[[#This Row],[Order Quantity]])</f>
        <v>203.67999999999995</v>
      </c>
      <c r="R1991" s="1" t="str">
        <f>TEXT(Sales_Data17[[#This Row],[OrderDate]],"MMM")</f>
        <v>Mar</v>
      </c>
      <c r="S1991" s="1" t="str">
        <f t="shared" si="31"/>
        <v>2013</v>
      </c>
    </row>
    <row r="1992" spans="1:19">
      <c r="A1992" t="s">
        <v>2015</v>
      </c>
      <c r="B1992" s="2">
        <v>41352</v>
      </c>
      <c r="C1992" s="2" t="str">
        <f>VLOOKUP(Sales_Data17[[#This Row],[Customer Name Index]],Customer_Data[#All],2,0)</f>
        <v>New Ltd</v>
      </c>
      <c r="D1992">
        <v>7</v>
      </c>
      <c r="E1992" t="s">
        <v>3</v>
      </c>
      <c r="F1992" t="s">
        <v>8168</v>
      </c>
      <c r="G1992" t="s">
        <v>8027</v>
      </c>
      <c r="H1992" t="str">
        <f>VLOOKUP(Sales_Data17[[#This Row],[Delivery Region Index]],Regions_Table[#All],2,0)</f>
        <v>New South Wales</v>
      </c>
      <c r="I1992" t="str">
        <f>VLOOKUP(Sales_Data17[[#This Row],[Delivery Region Index]],Regions_Table[#All],3,0)</f>
        <v>Queanbeyan</v>
      </c>
      <c r="J1992">
        <v>20</v>
      </c>
      <c r="K1992">
        <v>3</v>
      </c>
      <c r="L1992" t="str">
        <f>VLOOKUP(Sales_Data17[[#This Row],[Product Description Index]],Products_Data[#All],2,0)</f>
        <v>Sunglasses</v>
      </c>
      <c r="M1992">
        <v>3</v>
      </c>
      <c r="N1992" s="9">
        <v>398.27777777777777</v>
      </c>
      <c r="O1992" s="9">
        <f>Sales_Data17[[#This Row],[Order Quantity]]*Sales_Data17[[#This Row],[Unit Price]]</f>
        <v>1194.8333333333333</v>
      </c>
      <c r="P1992" s="9">
        <v>262.86333333333334</v>
      </c>
      <c r="Q1992" s="9">
        <f>Sales_Data17[[#This Row],[Line Total]]-(Sales_Data17[[#This Row],[Total Unit Cost]]*Sales_Data17[[#This Row],[Order Quantity]])</f>
        <v>406.24333333333323</v>
      </c>
      <c r="R1992" s="1" t="str">
        <f>TEXT(Sales_Data17[[#This Row],[OrderDate]],"MMM")</f>
        <v>Mar</v>
      </c>
      <c r="S1992" s="1" t="str">
        <f t="shared" si="31"/>
        <v>2013</v>
      </c>
    </row>
    <row r="1993" spans="1:19">
      <c r="A1993" t="s">
        <v>2016</v>
      </c>
      <c r="B1993" s="2">
        <v>41352</v>
      </c>
      <c r="C1993" s="2" t="str">
        <f>VLOOKUP(Sales_Data17[[#This Row],[Customer Name Index]],Customer_Data[#All],2,0)</f>
        <v>Procter Corp</v>
      </c>
      <c r="D1993">
        <v>5</v>
      </c>
      <c r="E1993" t="s">
        <v>2</v>
      </c>
      <c r="F1993" t="s">
        <v>8168</v>
      </c>
      <c r="G1993" t="s">
        <v>8027</v>
      </c>
      <c r="H1993" t="str">
        <f>VLOOKUP(Sales_Data17[[#This Row],[Delivery Region Index]],Regions_Table[#All],2,0)</f>
        <v>New South Wales</v>
      </c>
      <c r="I1993" t="str">
        <f>VLOOKUP(Sales_Data17[[#This Row],[Delivery Region Index]],Regions_Table[#All],3,0)</f>
        <v>Lismore</v>
      </c>
      <c r="J1993">
        <v>14</v>
      </c>
      <c r="K1993">
        <v>2</v>
      </c>
      <c r="L1993" t="str">
        <f>VLOOKUP(Sales_Data17[[#This Row],[Product Description Index]],Products_Data[#All],2,0)</f>
        <v>Pants</v>
      </c>
      <c r="M1993">
        <v>3</v>
      </c>
      <c r="N1993" s="9">
        <v>110.17777777777778</v>
      </c>
      <c r="O1993" s="9">
        <f>Sales_Data17[[#This Row],[Order Quantity]]*Sales_Data17[[#This Row],[Unit Price]]</f>
        <v>330.5333333333333</v>
      </c>
      <c r="P1993" s="9">
        <v>82.63333333333334</v>
      </c>
      <c r="Q1993" s="9">
        <f>Sales_Data17[[#This Row],[Line Total]]-(Sales_Data17[[#This Row],[Total Unit Cost]]*Sales_Data17[[#This Row],[Order Quantity]])</f>
        <v>82.633333333333269</v>
      </c>
      <c r="R1993" s="1" t="str">
        <f>TEXT(Sales_Data17[[#This Row],[OrderDate]],"MMM")</f>
        <v>Mar</v>
      </c>
      <c r="S1993" s="1" t="str">
        <f t="shared" si="31"/>
        <v>2013</v>
      </c>
    </row>
    <row r="1994" spans="1:19">
      <c r="A1994" t="s">
        <v>2017</v>
      </c>
      <c r="B1994" s="2">
        <v>41352</v>
      </c>
      <c r="C1994" s="2" t="str">
        <f>VLOOKUP(Sales_Data17[[#This Row],[Customer Name Index]],Customer_Data[#All],2,0)</f>
        <v>Avon Corp</v>
      </c>
      <c r="D1994">
        <v>1</v>
      </c>
      <c r="E1994" t="s">
        <v>3</v>
      </c>
      <c r="F1994" t="s">
        <v>8168</v>
      </c>
      <c r="G1994" t="s">
        <v>8027</v>
      </c>
      <c r="H1994" t="str">
        <f>VLOOKUP(Sales_Data17[[#This Row],[Delivery Region Index]],Regions_Table[#All],2,0)</f>
        <v>New South Wales</v>
      </c>
      <c r="I1994" t="str">
        <f>VLOOKUP(Sales_Data17[[#This Row],[Delivery Region Index]],Regions_Table[#All],3,0)</f>
        <v>Albury</v>
      </c>
      <c r="J1994">
        <v>2</v>
      </c>
      <c r="K1994">
        <v>1</v>
      </c>
      <c r="L1994" t="str">
        <f>VLOOKUP(Sales_Data17[[#This Row],[Product Description Index]],Products_Data[#All],2,0)</f>
        <v>Shirts</v>
      </c>
      <c r="M1994">
        <v>1</v>
      </c>
      <c r="N1994" s="9">
        <v>710.2</v>
      </c>
      <c r="O1994" s="9">
        <f>Sales_Data17[[#This Row],[Order Quantity]]*Sales_Data17[[#This Row],[Unit Price]]</f>
        <v>710.2</v>
      </c>
      <c r="P1994" s="9">
        <v>369.30400000000003</v>
      </c>
      <c r="Q1994" s="9">
        <f>Sales_Data17[[#This Row],[Line Total]]-(Sales_Data17[[#This Row],[Total Unit Cost]]*Sales_Data17[[#This Row],[Order Quantity]])</f>
        <v>340.89600000000002</v>
      </c>
      <c r="R1994" s="1" t="str">
        <f>TEXT(Sales_Data17[[#This Row],[OrderDate]],"MMM")</f>
        <v>Mar</v>
      </c>
      <c r="S1994" s="1" t="str">
        <f t="shared" si="31"/>
        <v>2013</v>
      </c>
    </row>
    <row r="1995" spans="1:19">
      <c r="A1995" t="s">
        <v>2018</v>
      </c>
      <c r="B1995" s="2">
        <v>41352</v>
      </c>
      <c r="C1995" s="2" t="str">
        <f>VLOOKUP(Sales_Data17[[#This Row],[Customer Name Index]],Customer_Data[#All],2,0)</f>
        <v xml:space="preserve">WakeFern </v>
      </c>
      <c r="D1995">
        <v>2</v>
      </c>
      <c r="E1995" t="s">
        <v>4</v>
      </c>
      <c r="F1995" t="s">
        <v>8168</v>
      </c>
      <c r="G1995" t="s">
        <v>8027</v>
      </c>
      <c r="H1995" t="str">
        <f>VLOOKUP(Sales_Data17[[#This Row],[Delivery Region Index]],Regions_Table[#All],2,0)</f>
        <v>New South Wales</v>
      </c>
      <c r="I1995" t="str">
        <f>VLOOKUP(Sales_Data17[[#This Row],[Delivery Region Index]],Regions_Table[#All],3,0)</f>
        <v>Cessnock</v>
      </c>
      <c r="J1995">
        <v>6</v>
      </c>
      <c r="K1995">
        <v>1</v>
      </c>
      <c r="L1995" t="str">
        <f>VLOOKUP(Sales_Data17[[#This Row],[Product Description Index]],Products_Data[#All],2,0)</f>
        <v>Shirts</v>
      </c>
      <c r="M1995">
        <v>8</v>
      </c>
      <c r="N1995" s="9">
        <v>96.777777777777771</v>
      </c>
      <c r="O1995" s="9">
        <f>Sales_Data17[[#This Row],[Order Quantity]]*Sales_Data17[[#This Row],[Unit Price]]</f>
        <v>774.22222222222217</v>
      </c>
      <c r="P1995" s="9">
        <v>71.615555555555545</v>
      </c>
      <c r="Q1995" s="9">
        <f>Sales_Data17[[#This Row],[Line Total]]-(Sales_Data17[[#This Row],[Total Unit Cost]]*Sales_Data17[[#This Row],[Order Quantity]])</f>
        <v>201.29777777777781</v>
      </c>
      <c r="R1995" s="1" t="str">
        <f>TEXT(Sales_Data17[[#This Row],[OrderDate]],"MMM")</f>
        <v>Mar</v>
      </c>
      <c r="S1995" s="1" t="str">
        <f t="shared" si="31"/>
        <v>2013</v>
      </c>
    </row>
    <row r="1996" spans="1:19">
      <c r="A1996" t="s">
        <v>2019</v>
      </c>
      <c r="B1996" s="2">
        <v>41353</v>
      </c>
      <c r="C1996" s="2" t="str">
        <f>VLOOKUP(Sales_Data17[[#This Row],[Customer Name Index]],Customer_Data[#All],2,0)</f>
        <v>3LAB, Ltd</v>
      </c>
      <c r="D1996">
        <v>16</v>
      </c>
      <c r="E1996" t="s">
        <v>2</v>
      </c>
      <c r="F1996" t="s">
        <v>8168</v>
      </c>
      <c r="G1996" t="s">
        <v>8025</v>
      </c>
      <c r="H1996" t="str">
        <f>VLOOKUP(Sales_Data17[[#This Row],[Delivery Region Index]],Regions_Table[#All],2,0)</f>
        <v>Queensland</v>
      </c>
      <c r="I1996" t="str">
        <f>VLOOKUP(Sales_Data17[[#This Row],[Delivery Region Index]],Regions_Table[#All],3,0)</f>
        <v>Toowoomba</v>
      </c>
      <c r="J1996">
        <v>44</v>
      </c>
      <c r="K1996">
        <v>7</v>
      </c>
      <c r="L1996" t="str">
        <f>VLOOKUP(Sales_Data17[[#This Row],[Product Description Index]],Products_Data[#All],2,0)</f>
        <v>Dress Shirts</v>
      </c>
      <c r="M1996">
        <v>2</v>
      </c>
      <c r="N1996" s="9">
        <v>123.57777777777778</v>
      </c>
      <c r="O1996" s="9">
        <f>Sales_Data17[[#This Row],[Order Quantity]]*Sales_Data17[[#This Row],[Unit Price]]</f>
        <v>247.15555555555557</v>
      </c>
      <c r="P1996" s="9">
        <v>102.56955555555555</v>
      </c>
      <c r="Q1996" s="9">
        <f>Sales_Data17[[#This Row],[Line Total]]-(Sales_Data17[[#This Row],[Total Unit Cost]]*Sales_Data17[[#This Row],[Order Quantity]])</f>
        <v>42.01644444444446</v>
      </c>
      <c r="R1996" s="1" t="str">
        <f>TEXT(Sales_Data17[[#This Row],[OrderDate]],"MMM")</f>
        <v>Mar</v>
      </c>
      <c r="S1996" s="1" t="str">
        <f t="shared" si="31"/>
        <v>2013</v>
      </c>
    </row>
    <row r="1997" spans="1:19">
      <c r="A1997" t="s">
        <v>2020</v>
      </c>
      <c r="B1997" s="2">
        <v>41353</v>
      </c>
      <c r="C1997" s="2" t="str">
        <f>VLOOKUP(Sales_Data17[[#This Row],[Customer Name Index]],Customer_Data[#All],2,0)</f>
        <v xml:space="preserve">Linde </v>
      </c>
      <c r="D1997">
        <v>14</v>
      </c>
      <c r="E1997" t="s">
        <v>3</v>
      </c>
      <c r="F1997" t="s">
        <v>8168</v>
      </c>
      <c r="G1997" t="s">
        <v>8026</v>
      </c>
      <c r="H1997" t="str">
        <f>VLOOKUP(Sales_Data17[[#This Row],[Delivery Region Index]],Regions_Table[#All],2,0)</f>
        <v>Queensland</v>
      </c>
      <c r="I1997" t="str">
        <f>VLOOKUP(Sales_Data17[[#This Row],[Delivery Region Index]],Regions_Table[#All],3,0)</f>
        <v>Redcliffe</v>
      </c>
      <c r="J1997">
        <v>40</v>
      </c>
      <c r="K1997">
        <v>6</v>
      </c>
      <c r="L1997" t="str">
        <f>VLOOKUP(Sales_Data17[[#This Row],[Product Description Index]],Products_Data[#All],2,0)</f>
        <v>Socks</v>
      </c>
      <c r="M1997">
        <v>3</v>
      </c>
      <c r="N1997" s="9">
        <v>203.97777777777776</v>
      </c>
      <c r="O1997" s="9">
        <f>Sales_Data17[[#This Row],[Order Quantity]]*Sales_Data17[[#This Row],[Unit Price]]</f>
        <v>611.93333333333328</v>
      </c>
      <c r="P1997" s="9">
        <v>93.829777777777778</v>
      </c>
      <c r="Q1997" s="9">
        <f>Sales_Data17[[#This Row],[Line Total]]-(Sales_Data17[[#This Row],[Total Unit Cost]]*Sales_Data17[[#This Row],[Order Quantity]])</f>
        <v>330.44399999999996</v>
      </c>
      <c r="R1997" s="1" t="str">
        <f>TEXT(Sales_Data17[[#This Row],[OrderDate]],"MMM")</f>
        <v>Mar</v>
      </c>
      <c r="S1997" s="1" t="str">
        <f t="shared" si="31"/>
        <v>2013</v>
      </c>
    </row>
    <row r="1998" spans="1:19">
      <c r="A1998" t="s">
        <v>2021</v>
      </c>
      <c r="B1998" s="2">
        <v>41353</v>
      </c>
      <c r="C1998" s="2" t="str">
        <f>VLOOKUP(Sales_Data17[[#This Row],[Customer Name Index]],Customer_Data[#All],2,0)</f>
        <v xml:space="preserve">Qualitest </v>
      </c>
      <c r="D1998">
        <v>19</v>
      </c>
      <c r="E1998" t="s">
        <v>2</v>
      </c>
      <c r="F1998" t="s">
        <v>8168</v>
      </c>
      <c r="G1998" t="s">
        <v>8028</v>
      </c>
      <c r="H1998" t="str">
        <f>VLOOKUP(Sales_Data17[[#This Row],[Delivery Region Index]],Regions_Table[#All],2,0)</f>
        <v>Victoria</v>
      </c>
      <c r="I1998" t="str">
        <f>VLOOKUP(Sales_Data17[[#This Row],[Delivery Region Index]],Regions_Table[#All],3,0)</f>
        <v>Mildura</v>
      </c>
      <c r="J1998">
        <v>53</v>
      </c>
      <c r="K1998">
        <v>8</v>
      </c>
      <c r="L1998" t="str">
        <f>VLOOKUP(Sales_Data17[[#This Row],[Product Description Index]],Products_Data[#All],2,0)</f>
        <v>Shoes</v>
      </c>
      <c r="M1998">
        <v>6</v>
      </c>
      <c r="N1998" s="9">
        <v>22.333333333333332</v>
      </c>
      <c r="O1998" s="9">
        <f>Sales_Data17[[#This Row],[Order Quantity]]*Sales_Data17[[#This Row],[Unit Price]]</f>
        <v>134</v>
      </c>
      <c r="P1998" s="9">
        <v>10.050000000000001</v>
      </c>
      <c r="Q1998" s="9">
        <f>Sales_Data17[[#This Row],[Line Total]]-(Sales_Data17[[#This Row],[Total Unit Cost]]*Sales_Data17[[#This Row],[Order Quantity]])</f>
        <v>73.699999999999989</v>
      </c>
      <c r="R1998" s="1" t="str">
        <f>TEXT(Sales_Data17[[#This Row],[OrderDate]],"MMM")</f>
        <v>Mar</v>
      </c>
      <c r="S1998" s="1" t="str">
        <f t="shared" si="31"/>
        <v>2013</v>
      </c>
    </row>
    <row r="1999" spans="1:19">
      <c r="A1999" t="s">
        <v>2022</v>
      </c>
      <c r="B1999" s="2">
        <v>41353</v>
      </c>
      <c r="C1999" s="2" t="str">
        <f>VLOOKUP(Sales_Data17[[#This Row],[Customer Name Index]],Customer_Data[#All],2,0)</f>
        <v>Elorac, Corp</v>
      </c>
      <c r="D1999">
        <v>3</v>
      </c>
      <c r="E1999" t="s">
        <v>2</v>
      </c>
      <c r="F1999" t="s">
        <v>8168</v>
      </c>
      <c r="G1999" t="s">
        <v>8027</v>
      </c>
      <c r="H1999" t="str">
        <f>VLOOKUP(Sales_Data17[[#This Row],[Delivery Region Index]],Regions_Table[#All],2,0)</f>
        <v>New South Wales</v>
      </c>
      <c r="I1999" t="str">
        <f>VLOOKUP(Sales_Data17[[#This Row],[Delivery Region Index]],Regions_Table[#All],3,0)</f>
        <v>Dubbo</v>
      </c>
      <c r="J1999">
        <v>8</v>
      </c>
      <c r="K1999">
        <v>2</v>
      </c>
      <c r="L1999" t="str">
        <f>VLOOKUP(Sales_Data17[[#This Row],[Product Description Index]],Products_Data[#All],2,0)</f>
        <v>Pants</v>
      </c>
      <c r="M1999">
        <v>9</v>
      </c>
      <c r="N1999" s="9">
        <v>559.82222222222231</v>
      </c>
      <c r="O1999" s="9">
        <f>Sales_Data17[[#This Row],[Order Quantity]]*Sales_Data17[[#This Row],[Unit Price]]</f>
        <v>5038.4000000000005</v>
      </c>
      <c r="P1999" s="9">
        <v>391.87555555555559</v>
      </c>
      <c r="Q1999" s="9">
        <f>Sales_Data17[[#This Row],[Line Total]]-(Sales_Data17[[#This Row],[Total Unit Cost]]*Sales_Data17[[#This Row],[Order Quantity]])</f>
        <v>1511.5200000000004</v>
      </c>
      <c r="R1999" s="1" t="str">
        <f>TEXT(Sales_Data17[[#This Row],[OrderDate]],"MMM")</f>
        <v>Mar</v>
      </c>
      <c r="S1999" s="1" t="str">
        <f t="shared" si="31"/>
        <v>2013</v>
      </c>
    </row>
    <row r="2000" spans="1:19">
      <c r="A2000" t="s">
        <v>2023</v>
      </c>
      <c r="B2000" s="2">
        <v>41353</v>
      </c>
      <c r="C2000" s="2" t="str">
        <f>VLOOKUP(Sales_Data17[[#This Row],[Customer Name Index]],Customer_Data[#All],2,0)</f>
        <v xml:space="preserve">Qualitest </v>
      </c>
      <c r="D2000">
        <v>19</v>
      </c>
      <c r="E2000" t="s">
        <v>3</v>
      </c>
      <c r="F2000" t="s">
        <v>8168</v>
      </c>
      <c r="G2000" t="s">
        <v>8028</v>
      </c>
      <c r="H2000" t="str">
        <f>VLOOKUP(Sales_Data17[[#This Row],[Delivery Region Index]],Regions_Table[#All],2,0)</f>
        <v>Victoria</v>
      </c>
      <c r="I2000" t="str">
        <f>VLOOKUP(Sales_Data17[[#This Row],[Delivery Region Index]],Regions_Table[#All],3,0)</f>
        <v>Mildura</v>
      </c>
      <c r="J2000">
        <v>53</v>
      </c>
      <c r="K2000">
        <v>8</v>
      </c>
      <c r="L2000" t="str">
        <f>VLOOKUP(Sales_Data17[[#This Row],[Product Description Index]],Products_Data[#All],2,0)</f>
        <v>Shoes</v>
      </c>
      <c r="M2000">
        <v>2</v>
      </c>
      <c r="N2000" s="9">
        <v>122.08888888888889</v>
      </c>
      <c r="O2000" s="9">
        <f>Sales_Data17[[#This Row],[Order Quantity]]*Sales_Data17[[#This Row],[Unit Price]]</f>
        <v>244.17777777777778</v>
      </c>
      <c r="P2000" s="9">
        <v>103.77555555555554</v>
      </c>
      <c r="Q2000" s="9">
        <f>Sales_Data17[[#This Row],[Line Total]]-(Sales_Data17[[#This Row],[Total Unit Cost]]*Sales_Data17[[#This Row],[Order Quantity]])</f>
        <v>36.626666666666694</v>
      </c>
      <c r="R2000" s="1" t="str">
        <f>TEXT(Sales_Data17[[#This Row],[OrderDate]],"MMM")</f>
        <v>Mar</v>
      </c>
      <c r="S2000" s="1" t="str">
        <f t="shared" si="31"/>
        <v>2013</v>
      </c>
    </row>
    <row r="2001" spans="1:19">
      <c r="A2001" t="s">
        <v>2024</v>
      </c>
      <c r="B2001" s="2">
        <v>41353</v>
      </c>
      <c r="C2001" s="2" t="str">
        <f>VLOOKUP(Sales_Data17[[#This Row],[Customer Name Index]],Customer_Data[#All],2,0)</f>
        <v xml:space="preserve">Linde </v>
      </c>
      <c r="D2001">
        <v>14</v>
      </c>
      <c r="E2001" t="s">
        <v>4</v>
      </c>
      <c r="F2001" t="s">
        <v>8168</v>
      </c>
      <c r="G2001" t="s">
        <v>8026</v>
      </c>
      <c r="H2001" t="str">
        <f>VLOOKUP(Sales_Data17[[#This Row],[Delivery Region Index]],Regions_Table[#All],2,0)</f>
        <v>Queensland</v>
      </c>
      <c r="I2001" t="str">
        <f>VLOOKUP(Sales_Data17[[#This Row],[Delivery Region Index]],Regions_Table[#All],3,0)</f>
        <v>Nambour</v>
      </c>
      <c r="J2001">
        <v>39</v>
      </c>
      <c r="K2001">
        <v>6</v>
      </c>
      <c r="L2001" t="str">
        <f>VLOOKUP(Sales_Data17[[#This Row],[Product Description Index]],Products_Data[#All],2,0)</f>
        <v>Socks</v>
      </c>
      <c r="M2001">
        <v>4</v>
      </c>
      <c r="N2001" s="9">
        <v>252.36666666666667</v>
      </c>
      <c r="O2001" s="9">
        <f>Sales_Data17[[#This Row],[Order Quantity]]*Sales_Data17[[#This Row],[Unit Price]]</f>
        <v>1009.4666666666667</v>
      </c>
      <c r="P2001" s="9">
        <v>189.27500000000001</v>
      </c>
      <c r="Q2001" s="9">
        <f>Sales_Data17[[#This Row],[Line Total]]-(Sales_Data17[[#This Row],[Total Unit Cost]]*Sales_Data17[[#This Row],[Order Quantity]])</f>
        <v>252.36666666666667</v>
      </c>
      <c r="R2001" s="1" t="str">
        <f>TEXT(Sales_Data17[[#This Row],[OrderDate]],"MMM")</f>
        <v>Mar</v>
      </c>
      <c r="S2001" s="1" t="str">
        <f t="shared" si="31"/>
        <v>2013</v>
      </c>
    </row>
    <row r="2002" spans="1:19">
      <c r="A2002" t="s">
        <v>2025</v>
      </c>
      <c r="B2002" s="2">
        <v>41354</v>
      </c>
      <c r="C2002" s="2" t="str">
        <f>VLOOKUP(Sales_Data17[[#This Row],[Customer Name Index]],Customer_Data[#All],2,0)</f>
        <v>3LAB, Ltd</v>
      </c>
      <c r="D2002">
        <v>16</v>
      </c>
      <c r="E2002" t="s">
        <v>4</v>
      </c>
      <c r="F2002" t="s">
        <v>8168</v>
      </c>
      <c r="G2002" t="s">
        <v>8025</v>
      </c>
      <c r="H2002" t="str">
        <f>VLOOKUP(Sales_Data17[[#This Row],[Delivery Region Index]],Regions_Table[#All],2,0)</f>
        <v>South Australia</v>
      </c>
      <c r="I2002" t="str">
        <f>VLOOKUP(Sales_Data17[[#This Row],[Delivery Region Index]],Regions_Table[#All],3,0)</f>
        <v>Adelaide</v>
      </c>
      <c r="J2002">
        <v>46</v>
      </c>
      <c r="K2002">
        <v>7</v>
      </c>
      <c r="L2002" t="str">
        <f>VLOOKUP(Sales_Data17[[#This Row],[Product Description Index]],Products_Data[#All],2,0)</f>
        <v>Dress Shirts</v>
      </c>
      <c r="M2002">
        <v>8</v>
      </c>
      <c r="N2002" s="9">
        <v>145.91111111111113</v>
      </c>
      <c r="O2002" s="9">
        <f>Sales_Data17[[#This Row],[Order Quantity]]*Sales_Data17[[#This Row],[Unit Price]]</f>
        <v>1167.288888888889</v>
      </c>
      <c r="P2002" s="9">
        <v>68.578222222222223</v>
      </c>
      <c r="Q2002" s="9">
        <f>Sales_Data17[[#This Row],[Line Total]]-(Sales_Data17[[#This Row],[Total Unit Cost]]*Sales_Data17[[#This Row],[Order Quantity]])</f>
        <v>618.66311111111122</v>
      </c>
      <c r="R2002" s="1" t="str">
        <f>TEXT(Sales_Data17[[#This Row],[OrderDate]],"MMM")</f>
        <v>Mar</v>
      </c>
      <c r="S2002" s="1" t="str">
        <f t="shared" si="31"/>
        <v>2013</v>
      </c>
    </row>
    <row r="2003" spans="1:19">
      <c r="A2003" t="s">
        <v>2026</v>
      </c>
      <c r="B2003" s="2">
        <v>41354</v>
      </c>
      <c r="C2003" s="2" t="str">
        <f>VLOOKUP(Sales_Data17[[#This Row],[Customer Name Index]],Customer_Data[#All],2,0)</f>
        <v>Procter Corp</v>
      </c>
      <c r="D2003">
        <v>5</v>
      </c>
      <c r="E2003" t="s">
        <v>2</v>
      </c>
      <c r="F2003" t="s">
        <v>8168</v>
      </c>
      <c r="G2003" t="s">
        <v>8027</v>
      </c>
      <c r="H2003" t="str">
        <f>VLOOKUP(Sales_Data17[[#This Row],[Delivery Region Index]],Regions_Table[#All],2,0)</f>
        <v>New South Wales</v>
      </c>
      <c r="I2003" t="str">
        <f>VLOOKUP(Sales_Data17[[#This Row],[Delivery Region Index]],Regions_Table[#All],3,0)</f>
        <v>Maitland</v>
      </c>
      <c r="J2003">
        <v>15</v>
      </c>
      <c r="K2003">
        <v>2</v>
      </c>
      <c r="L2003" t="str">
        <f>VLOOKUP(Sales_Data17[[#This Row],[Product Description Index]],Products_Data[#All],2,0)</f>
        <v>Pants</v>
      </c>
      <c r="M2003">
        <v>6</v>
      </c>
      <c r="N2003" s="9">
        <v>107.94444444444444</v>
      </c>
      <c r="O2003" s="9">
        <f>Sales_Data17[[#This Row],[Order Quantity]]*Sales_Data17[[#This Row],[Unit Price]]</f>
        <v>647.66666666666663</v>
      </c>
      <c r="P2003" s="9">
        <v>43.177777777777777</v>
      </c>
      <c r="Q2003" s="9">
        <f>Sales_Data17[[#This Row],[Line Total]]-(Sales_Data17[[#This Row],[Total Unit Cost]]*Sales_Data17[[#This Row],[Order Quantity]])</f>
        <v>388.59999999999997</v>
      </c>
      <c r="R2003" s="1" t="str">
        <f>TEXT(Sales_Data17[[#This Row],[OrderDate]],"MMM")</f>
        <v>Mar</v>
      </c>
      <c r="S2003" s="1" t="str">
        <f t="shared" si="31"/>
        <v>2013</v>
      </c>
    </row>
    <row r="2004" spans="1:19">
      <c r="A2004" t="s">
        <v>2027</v>
      </c>
      <c r="B2004" s="2">
        <v>41354</v>
      </c>
      <c r="C2004" s="2" t="str">
        <f>VLOOKUP(Sales_Data17[[#This Row],[Customer Name Index]],Customer_Data[#All],2,0)</f>
        <v>Ole Group</v>
      </c>
      <c r="D2004">
        <v>13</v>
      </c>
      <c r="E2004" t="s">
        <v>4</v>
      </c>
      <c r="F2004" t="s">
        <v>8168</v>
      </c>
      <c r="G2004" t="s">
        <v>8026</v>
      </c>
      <c r="H2004" t="str">
        <f>VLOOKUP(Sales_Data17[[#This Row],[Delivery Region Index]],Regions_Table[#All],2,0)</f>
        <v>Queensland</v>
      </c>
      <c r="I2004" t="str">
        <f>VLOOKUP(Sales_Data17[[#This Row],[Delivery Region Index]],Regions_Table[#All],3,0)</f>
        <v>Maryborough</v>
      </c>
      <c r="J2004">
        <v>37</v>
      </c>
      <c r="K2004">
        <v>6</v>
      </c>
      <c r="L2004" t="str">
        <f>VLOOKUP(Sales_Data17[[#This Row],[Product Description Index]],Products_Data[#All],2,0)</f>
        <v>Socks</v>
      </c>
      <c r="M2004">
        <v>4</v>
      </c>
      <c r="N2004" s="9">
        <v>203.23333333333335</v>
      </c>
      <c r="O2004" s="9">
        <f>Sales_Data17[[#This Row],[Order Quantity]]*Sales_Data17[[#This Row],[Unit Price]]</f>
        <v>812.93333333333339</v>
      </c>
      <c r="P2004" s="9">
        <v>160.55433333333337</v>
      </c>
      <c r="Q2004" s="9">
        <f>Sales_Data17[[#This Row],[Line Total]]-(Sales_Data17[[#This Row],[Total Unit Cost]]*Sales_Data17[[#This Row],[Order Quantity]])</f>
        <v>170.71599999999989</v>
      </c>
      <c r="R2004" s="1" t="str">
        <f>TEXT(Sales_Data17[[#This Row],[OrderDate]],"MMM")</f>
        <v>Mar</v>
      </c>
      <c r="S2004" s="1" t="str">
        <f t="shared" si="31"/>
        <v>2013</v>
      </c>
    </row>
    <row r="2005" spans="1:19">
      <c r="A2005" t="s">
        <v>2028</v>
      </c>
      <c r="B2005" s="2">
        <v>41355</v>
      </c>
      <c r="C2005" s="2" t="str">
        <f>VLOOKUP(Sales_Data17[[#This Row],[Customer Name Index]],Customer_Data[#All],2,0)</f>
        <v xml:space="preserve">Medline </v>
      </c>
      <c r="D2005">
        <v>12</v>
      </c>
      <c r="E2005" t="s">
        <v>4</v>
      </c>
      <c r="F2005" t="s">
        <v>8168</v>
      </c>
      <c r="G2005" t="s">
        <v>8026</v>
      </c>
      <c r="H2005" t="str">
        <f>VLOOKUP(Sales_Data17[[#This Row],[Delivery Region Index]],Regions_Table[#All],2,0)</f>
        <v>Queensland</v>
      </c>
      <c r="I2005" t="str">
        <f>VLOOKUP(Sales_Data17[[#This Row],[Delivery Region Index]],Regions_Table[#All],3,0)</f>
        <v>Logan City</v>
      </c>
      <c r="J2005">
        <v>35</v>
      </c>
      <c r="K2005">
        <v>5</v>
      </c>
      <c r="L2005" t="str">
        <f>VLOOKUP(Sales_Data17[[#This Row],[Product Description Index]],Products_Data[#All],2,0)</f>
        <v>Hats</v>
      </c>
      <c r="M2005">
        <v>7</v>
      </c>
      <c r="N2005" s="9">
        <v>192.8111111111111</v>
      </c>
      <c r="O2005" s="9">
        <f>Sales_Data17[[#This Row],[Order Quantity]]*Sales_Data17[[#This Row],[Unit Price]]</f>
        <v>1349.6777777777777</v>
      </c>
      <c r="P2005" s="9">
        <v>152.32077777777778</v>
      </c>
      <c r="Q2005" s="9">
        <f>Sales_Data17[[#This Row],[Line Total]]-(Sales_Data17[[#This Row],[Total Unit Cost]]*Sales_Data17[[#This Row],[Order Quantity]])</f>
        <v>283.43233333333319</v>
      </c>
      <c r="R2005" s="1" t="str">
        <f>TEXT(Sales_Data17[[#This Row],[OrderDate]],"MMM")</f>
        <v>Mar</v>
      </c>
      <c r="S2005" s="1" t="str">
        <f t="shared" si="31"/>
        <v>2013</v>
      </c>
    </row>
    <row r="2006" spans="1:19">
      <c r="A2006" t="s">
        <v>2029</v>
      </c>
      <c r="B2006" s="2">
        <v>41355</v>
      </c>
      <c r="C2006" s="2" t="str">
        <f>VLOOKUP(Sales_Data17[[#This Row],[Customer Name Index]],Customer_Data[#All],2,0)</f>
        <v xml:space="preserve">WakeFern </v>
      </c>
      <c r="D2006">
        <v>2</v>
      </c>
      <c r="E2006" t="s">
        <v>4</v>
      </c>
      <c r="F2006" t="s">
        <v>8168</v>
      </c>
      <c r="G2006" t="s">
        <v>8027</v>
      </c>
      <c r="H2006" t="str">
        <f>VLOOKUP(Sales_Data17[[#This Row],[Delivery Region Index]],Regions_Table[#All],2,0)</f>
        <v>New South Wales</v>
      </c>
      <c r="I2006" t="str">
        <f>VLOOKUP(Sales_Data17[[#This Row],[Delivery Region Index]],Regions_Table[#All],3,0)</f>
        <v>Bathurst</v>
      </c>
      <c r="J2006">
        <v>4</v>
      </c>
      <c r="K2006">
        <v>1</v>
      </c>
      <c r="L2006" t="str">
        <f>VLOOKUP(Sales_Data17[[#This Row],[Product Description Index]],Products_Data[#All],2,0)</f>
        <v>Shirts</v>
      </c>
      <c r="M2006">
        <v>5</v>
      </c>
      <c r="N2006" s="9">
        <v>436.98888888888888</v>
      </c>
      <c r="O2006" s="9">
        <f>Sales_Data17[[#This Row],[Order Quantity]]*Sales_Data17[[#This Row],[Unit Price]]</f>
        <v>2184.9444444444443</v>
      </c>
      <c r="P2006" s="9">
        <v>196.64500000000001</v>
      </c>
      <c r="Q2006" s="9">
        <f>Sales_Data17[[#This Row],[Line Total]]-(Sales_Data17[[#This Row],[Total Unit Cost]]*Sales_Data17[[#This Row],[Order Quantity]])</f>
        <v>1201.7194444444444</v>
      </c>
      <c r="R2006" s="1" t="str">
        <f>TEXT(Sales_Data17[[#This Row],[OrderDate]],"MMM")</f>
        <v>Mar</v>
      </c>
      <c r="S2006" s="1" t="str">
        <f t="shared" si="31"/>
        <v>2013</v>
      </c>
    </row>
    <row r="2007" spans="1:19">
      <c r="A2007" t="s">
        <v>2030</v>
      </c>
      <c r="B2007" s="2">
        <v>41355</v>
      </c>
      <c r="C2007" s="2" t="str">
        <f>VLOOKUP(Sales_Data17[[#This Row],[Customer Name Index]],Customer_Data[#All],2,0)</f>
        <v>21st Ltd</v>
      </c>
      <c r="D2007">
        <v>10</v>
      </c>
      <c r="E2007" t="s">
        <v>4</v>
      </c>
      <c r="F2007" t="s">
        <v>8168</v>
      </c>
      <c r="G2007" t="s">
        <v>8026</v>
      </c>
      <c r="H2007" t="str">
        <f>VLOOKUP(Sales_Data17[[#This Row],[Delivery Region Index]],Regions_Table[#All],2,0)</f>
        <v>Queensland</v>
      </c>
      <c r="I2007" t="str">
        <f>VLOOKUP(Sales_Data17[[#This Row],[Delivery Region Index]],Regions_Table[#All],3,0)</f>
        <v>Charters Towers</v>
      </c>
      <c r="J2007">
        <v>29</v>
      </c>
      <c r="K2007">
        <v>4</v>
      </c>
      <c r="L2007" t="str">
        <f>VLOOKUP(Sales_Data17[[#This Row],[Product Description Index]],Products_Data[#All],2,0)</f>
        <v>Jeans</v>
      </c>
      <c r="M2007">
        <v>7</v>
      </c>
      <c r="N2007" s="9">
        <v>294.8</v>
      </c>
      <c r="O2007" s="9">
        <f>Sales_Data17[[#This Row],[Order Quantity]]*Sales_Data17[[#This Row],[Unit Price]]</f>
        <v>2063.6</v>
      </c>
      <c r="P2007" s="9">
        <v>200.46400000000006</v>
      </c>
      <c r="Q2007" s="9">
        <f>Sales_Data17[[#This Row],[Line Total]]-(Sales_Data17[[#This Row],[Total Unit Cost]]*Sales_Data17[[#This Row],[Order Quantity]])</f>
        <v>660.35199999999941</v>
      </c>
      <c r="R2007" s="1" t="str">
        <f>TEXT(Sales_Data17[[#This Row],[OrderDate]],"MMM")</f>
        <v>Mar</v>
      </c>
      <c r="S2007" s="1" t="str">
        <f t="shared" si="31"/>
        <v>2013</v>
      </c>
    </row>
    <row r="2008" spans="1:19">
      <c r="A2008" t="s">
        <v>2031</v>
      </c>
      <c r="B2008" s="2">
        <v>41355</v>
      </c>
      <c r="C2008" s="2" t="str">
        <f>VLOOKUP(Sales_Data17[[#This Row],[Customer Name Index]],Customer_Data[#All],2,0)</f>
        <v>3LAB, Ltd</v>
      </c>
      <c r="D2008">
        <v>16</v>
      </c>
      <c r="E2008" t="s">
        <v>2</v>
      </c>
      <c r="F2008" t="s">
        <v>8168</v>
      </c>
      <c r="G2008" t="s">
        <v>8025</v>
      </c>
      <c r="H2008" t="str">
        <f>VLOOKUP(Sales_Data17[[#This Row],[Delivery Region Index]],Regions_Table[#All],2,0)</f>
        <v>South Australia</v>
      </c>
      <c r="I2008" t="str">
        <f>VLOOKUP(Sales_Data17[[#This Row],[Delivery Region Index]],Regions_Table[#All],3,0)</f>
        <v>Adelaide</v>
      </c>
      <c r="J2008">
        <v>46</v>
      </c>
      <c r="K2008">
        <v>7</v>
      </c>
      <c r="L2008" t="str">
        <f>VLOOKUP(Sales_Data17[[#This Row],[Product Description Index]],Products_Data[#All],2,0)</f>
        <v>Dress Shirts</v>
      </c>
      <c r="M2008">
        <v>9</v>
      </c>
      <c r="N2008" s="9">
        <v>209.1888888888889</v>
      </c>
      <c r="O2008" s="9">
        <f>Sales_Data17[[#This Row],[Order Quantity]]*Sales_Data17[[#This Row],[Unit Price]]</f>
        <v>1882.7</v>
      </c>
      <c r="P2008" s="9">
        <v>150.61599999999999</v>
      </c>
      <c r="Q2008" s="9">
        <f>Sales_Data17[[#This Row],[Line Total]]-(Sales_Data17[[#This Row],[Total Unit Cost]]*Sales_Data17[[#This Row],[Order Quantity]])</f>
        <v>527.15600000000018</v>
      </c>
      <c r="R2008" s="1" t="str">
        <f>TEXT(Sales_Data17[[#This Row],[OrderDate]],"MMM")</f>
        <v>Mar</v>
      </c>
      <c r="S2008" s="1" t="str">
        <f t="shared" si="31"/>
        <v>2013</v>
      </c>
    </row>
    <row r="2009" spans="1:19">
      <c r="A2009" t="s">
        <v>2032</v>
      </c>
      <c r="B2009" s="2">
        <v>41355</v>
      </c>
      <c r="C2009" s="2" t="str">
        <f>VLOOKUP(Sales_Data17[[#This Row],[Customer Name Index]],Customer_Data[#All],2,0)</f>
        <v xml:space="preserve">Medline </v>
      </c>
      <c r="D2009">
        <v>12</v>
      </c>
      <c r="E2009" t="s">
        <v>4</v>
      </c>
      <c r="F2009" t="s">
        <v>8168</v>
      </c>
      <c r="G2009" t="s">
        <v>8026</v>
      </c>
      <c r="H2009" t="str">
        <f>VLOOKUP(Sales_Data17[[#This Row],[Delivery Region Index]],Regions_Table[#All],2,0)</f>
        <v>Queensland</v>
      </c>
      <c r="I2009" t="str">
        <f>VLOOKUP(Sales_Data17[[#This Row],[Delivery Region Index]],Regions_Table[#All],3,0)</f>
        <v>Ipswich</v>
      </c>
      <c r="J2009">
        <v>34</v>
      </c>
      <c r="K2009">
        <v>5</v>
      </c>
      <c r="L2009" t="str">
        <f>VLOOKUP(Sales_Data17[[#This Row],[Product Description Index]],Products_Data[#All],2,0)</f>
        <v>Hats</v>
      </c>
      <c r="M2009">
        <v>3</v>
      </c>
      <c r="N2009" s="9">
        <v>436.98888888888888</v>
      </c>
      <c r="O2009" s="9">
        <f>Sales_Data17[[#This Row],[Order Quantity]]*Sales_Data17[[#This Row],[Unit Price]]</f>
        <v>1310.9666666666667</v>
      </c>
      <c r="P2009" s="9">
        <v>262.19333333333333</v>
      </c>
      <c r="Q2009" s="9">
        <f>Sales_Data17[[#This Row],[Line Total]]-(Sales_Data17[[#This Row],[Total Unit Cost]]*Sales_Data17[[#This Row],[Order Quantity]])</f>
        <v>524.38666666666677</v>
      </c>
      <c r="R2009" s="1" t="str">
        <f>TEXT(Sales_Data17[[#This Row],[OrderDate]],"MMM")</f>
        <v>Mar</v>
      </c>
      <c r="S2009" s="1" t="str">
        <f t="shared" si="31"/>
        <v>2013</v>
      </c>
    </row>
    <row r="2010" spans="1:19">
      <c r="A2010" t="s">
        <v>2033</v>
      </c>
      <c r="B2010" s="2">
        <v>41355</v>
      </c>
      <c r="C2010" s="2" t="str">
        <f>VLOOKUP(Sales_Data17[[#This Row],[Customer Name Index]],Customer_Data[#All],2,0)</f>
        <v>Eminence Corp</v>
      </c>
      <c r="D2010">
        <v>18</v>
      </c>
      <c r="E2010" t="s">
        <v>4</v>
      </c>
      <c r="F2010" t="s">
        <v>8168</v>
      </c>
      <c r="G2010" t="s">
        <v>8025</v>
      </c>
      <c r="H2010" t="str">
        <f>VLOOKUP(Sales_Data17[[#This Row],[Delivery Region Index]],Regions_Table[#All],2,0)</f>
        <v>Victoria</v>
      </c>
      <c r="I2010" t="str">
        <f>VLOOKUP(Sales_Data17[[#This Row],[Delivery Region Index]],Regions_Table[#All],3,0)</f>
        <v>Latrobe City</v>
      </c>
      <c r="J2010">
        <v>52</v>
      </c>
      <c r="K2010">
        <v>8</v>
      </c>
      <c r="L2010" t="str">
        <f>VLOOKUP(Sales_Data17[[#This Row],[Product Description Index]],Products_Data[#All],2,0)</f>
        <v>Shoes</v>
      </c>
      <c r="M2010">
        <v>1</v>
      </c>
      <c r="N2010" s="9">
        <v>434.75555555555559</v>
      </c>
      <c r="O2010" s="9">
        <f>Sales_Data17[[#This Row],[Order Quantity]]*Sales_Data17[[#This Row],[Unit Price]]</f>
        <v>434.75555555555559</v>
      </c>
      <c r="P2010" s="9">
        <v>226.07288888888891</v>
      </c>
      <c r="Q2010" s="9">
        <f>Sales_Data17[[#This Row],[Line Total]]-(Sales_Data17[[#This Row],[Total Unit Cost]]*Sales_Data17[[#This Row],[Order Quantity]])</f>
        <v>208.68266666666668</v>
      </c>
      <c r="R2010" s="1" t="str">
        <f>TEXT(Sales_Data17[[#This Row],[OrderDate]],"MMM")</f>
        <v>Mar</v>
      </c>
      <c r="S2010" s="1" t="str">
        <f t="shared" si="31"/>
        <v>2013</v>
      </c>
    </row>
    <row r="2011" spans="1:19">
      <c r="A2011" t="s">
        <v>2034</v>
      </c>
      <c r="B2011" s="2">
        <v>41356</v>
      </c>
      <c r="C2011" s="2" t="str">
        <f>VLOOKUP(Sales_Data17[[#This Row],[Customer Name Index]],Customer_Data[#All],2,0)</f>
        <v>Pure Group</v>
      </c>
      <c r="D2011">
        <v>17</v>
      </c>
      <c r="E2011" t="s">
        <v>4</v>
      </c>
      <c r="F2011" t="s">
        <v>8168</v>
      </c>
      <c r="G2011" t="s">
        <v>8025</v>
      </c>
      <c r="H2011" t="str">
        <f>VLOOKUP(Sales_Data17[[#This Row],[Delivery Region Index]],Regions_Table[#All],2,0)</f>
        <v>Victoria</v>
      </c>
      <c r="I2011" t="str">
        <f>VLOOKUP(Sales_Data17[[#This Row],[Delivery Region Index]],Regions_Table[#All],3,0)</f>
        <v>Benalla</v>
      </c>
      <c r="J2011">
        <v>48</v>
      </c>
      <c r="K2011">
        <v>7</v>
      </c>
      <c r="L2011" t="str">
        <f>VLOOKUP(Sales_Data17[[#This Row],[Product Description Index]],Products_Data[#All],2,0)</f>
        <v>Dress Shirts</v>
      </c>
      <c r="M2011">
        <v>5</v>
      </c>
      <c r="N2011" s="9">
        <v>108.6888888888889</v>
      </c>
      <c r="O2011" s="9">
        <f>Sales_Data17[[#This Row],[Order Quantity]]*Sales_Data17[[#This Row],[Unit Price]]</f>
        <v>543.44444444444446</v>
      </c>
      <c r="P2011" s="9">
        <v>82.603555555555559</v>
      </c>
      <c r="Q2011" s="9">
        <f>Sales_Data17[[#This Row],[Line Total]]-(Sales_Data17[[#This Row],[Total Unit Cost]]*Sales_Data17[[#This Row],[Order Quantity]])</f>
        <v>130.42666666666668</v>
      </c>
      <c r="R2011" s="1" t="str">
        <f>TEXT(Sales_Data17[[#This Row],[OrderDate]],"MMM")</f>
        <v>Mar</v>
      </c>
      <c r="S2011" s="1" t="str">
        <f t="shared" si="31"/>
        <v>2013</v>
      </c>
    </row>
    <row r="2012" spans="1:19">
      <c r="A2012" t="s">
        <v>2035</v>
      </c>
      <c r="B2012" s="2">
        <v>41356</v>
      </c>
      <c r="C2012" s="2" t="str">
        <f>VLOOKUP(Sales_Data17[[#This Row],[Customer Name Index]],Customer_Data[#All],2,0)</f>
        <v xml:space="preserve">Linde </v>
      </c>
      <c r="D2012">
        <v>14</v>
      </c>
      <c r="E2012" t="s">
        <v>4</v>
      </c>
      <c r="F2012" t="s">
        <v>8168</v>
      </c>
      <c r="G2012" t="s">
        <v>8026</v>
      </c>
      <c r="H2012" t="str">
        <f>VLOOKUP(Sales_Data17[[#This Row],[Delivery Region Index]],Regions_Table[#All],2,0)</f>
        <v>Queensland</v>
      </c>
      <c r="I2012" t="str">
        <f>VLOOKUP(Sales_Data17[[#This Row],[Delivery Region Index]],Regions_Table[#All],3,0)</f>
        <v>Rockhampton</v>
      </c>
      <c r="J2012">
        <v>41</v>
      </c>
      <c r="K2012">
        <v>6</v>
      </c>
      <c r="L2012" t="str">
        <f>VLOOKUP(Sales_Data17[[#This Row],[Product Description Index]],Products_Data[#All],2,0)</f>
        <v>Socks</v>
      </c>
      <c r="M2012">
        <v>7</v>
      </c>
      <c r="N2012" s="9">
        <v>204.72222222222223</v>
      </c>
      <c r="O2012" s="9">
        <f>Sales_Data17[[#This Row],[Order Quantity]]*Sales_Data17[[#This Row],[Unit Price]]</f>
        <v>1433.0555555555557</v>
      </c>
      <c r="P2012" s="9">
        <v>133.06944444444446</v>
      </c>
      <c r="Q2012" s="9">
        <f>Sales_Data17[[#This Row],[Line Total]]-(Sales_Data17[[#This Row],[Total Unit Cost]]*Sales_Data17[[#This Row],[Order Quantity]])</f>
        <v>501.56944444444446</v>
      </c>
      <c r="R2012" s="1" t="str">
        <f>TEXT(Sales_Data17[[#This Row],[OrderDate]],"MMM")</f>
        <v>Mar</v>
      </c>
      <c r="S2012" s="1" t="str">
        <f t="shared" si="31"/>
        <v>2013</v>
      </c>
    </row>
    <row r="2013" spans="1:19">
      <c r="A2013" t="s">
        <v>2036</v>
      </c>
      <c r="B2013" s="2">
        <v>41356</v>
      </c>
      <c r="C2013" s="2" t="str">
        <f>VLOOKUP(Sales_Data17[[#This Row],[Customer Name Index]],Customer_Data[#All],2,0)</f>
        <v xml:space="preserve">Medline </v>
      </c>
      <c r="D2013">
        <v>12</v>
      </c>
      <c r="E2013" t="s">
        <v>4</v>
      </c>
      <c r="F2013" t="s">
        <v>8168</v>
      </c>
      <c r="G2013" t="s">
        <v>8026</v>
      </c>
      <c r="H2013" t="str">
        <f>VLOOKUP(Sales_Data17[[#This Row],[Delivery Region Index]],Regions_Table[#All],2,0)</f>
        <v>Queensland</v>
      </c>
      <c r="I2013" t="str">
        <f>VLOOKUP(Sales_Data17[[#This Row],[Delivery Region Index]],Regions_Table[#All],3,0)</f>
        <v>Ipswich</v>
      </c>
      <c r="J2013">
        <v>34</v>
      </c>
      <c r="K2013">
        <v>5</v>
      </c>
      <c r="L2013" t="str">
        <f>VLOOKUP(Sales_Data17[[#This Row],[Product Description Index]],Products_Data[#All],2,0)</f>
        <v>Hats</v>
      </c>
      <c r="M2013">
        <v>5</v>
      </c>
      <c r="N2013" s="9">
        <v>28.288888888888888</v>
      </c>
      <c r="O2013" s="9">
        <f>Sales_Data17[[#This Row],[Order Quantity]]*Sales_Data17[[#This Row],[Unit Price]]</f>
        <v>141.44444444444443</v>
      </c>
      <c r="P2013" s="9">
        <v>11.598444444444445</v>
      </c>
      <c r="Q2013" s="9">
        <f>Sales_Data17[[#This Row],[Line Total]]-(Sales_Data17[[#This Row],[Total Unit Cost]]*Sales_Data17[[#This Row],[Order Quantity]])</f>
        <v>83.452222222222204</v>
      </c>
      <c r="R2013" s="1" t="str">
        <f>TEXT(Sales_Data17[[#This Row],[OrderDate]],"MMM")</f>
        <v>Mar</v>
      </c>
      <c r="S2013" s="1" t="str">
        <f t="shared" si="31"/>
        <v>2013</v>
      </c>
    </row>
    <row r="2014" spans="1:19">
      <c r="A2014" t="s">
        <v>2037</v>
      </c>
      <c r="B2014" s="2">
        <v>41356</v>
      </c>
      <c r="C2014" s="2" t="str">
        <f>VLOOKUP(Sales_Data17[[#This Row],[Customer Name Index]],Customer_Data[#All],2,0)</f>
        <v xml:space="preserve">WakeFern </v>
      </c>
      <c r="D2014">
        <v>2</v>
      </c>
      <c r="E2014" t="s">
        <v>4</v>
      </c>
      <c r="F2014" t="s">
        <v>8168</v>
      </c>
      <c r="G2014" t="s">
        <v>8027</v>
      </c>
      <c r="H2014" t="str">
        <f>VLOOKUP(Sales_Data17[[#This Row],[Delivery Region Index]],Regions_Table[#All],2,0)</f>
        <v>New South Wales</v>
      </c>
      <c r="I2014" t="str">
        <f>VLOOKUP(Sales_Data17[[#This Row],[Delivery Region Index]],Regions_Table[#All],3,0)</f>
        <v>Bathurst</v>
      </c>
      <c r="J2014">
        <v>4</v>
      </c>
      <c r="K2014">
        <v>1</v>
      </c>
      <c r="L2014" t="str">
        <f>VLOOKUP(Sales_Data17[[#This Row],[Product Description Index]],Products_Data[#All],2,0)</f>
        <v>Shirts</v>
      </c>
      <c r="M2014">
        <v>2</v>
      </c>
      <c r="N2014" s="9">
        <v>118.36666666666666</v>
      </c>
      <c r="O2014" s="9">
        <f>Sales_Data17[[#This Row],[Order Quantity]]*Sales_Data17[[#This Row],[Unit Price]]</f>
        <v>236.73333333333332</v>
      </c>
      <c r="P2014" s="9">
        <v>63.918000000000006</v>
      </c>
      <c r="Q2014" s="9">
        <f>Sales_Data17[[#This Row],[Line Total]]-(Sales_Data17[[#This Row],[Total Unit Cost]]*Sales_Data17[[#This Row],[Order Quantity]])</f>
        <v>108.89733333333331</v>
      </c>
      <c r="R2014" s="1" t="str">
        <f>TEXT(Sales_Data17[[#This Row],[OrderDate]],"MMM")</f>
        <v>Mar</v>
      </c>
      <c r="S2014" s="1" t="str">
        <f t="shared" si="31"/>
        <v>2013</v>
      </c>
    </row>
    <row r="2015" spans="1:19">
      <c r="A2015" t="s">
        <v>2038</v>
      </c>
      <c r="B2015" s="2">
        <v>41356</v>
      </c>
      <c r="C2015" s="2" t="str">
        <f>VLOOKUP(Sales_Data17[[#This Row],[Customer Name Index]],Customer_Data[#All],2,0)</f>
        <v>Elorac, Corp</v>
      </c>
      <c r="D2015">
        <v>3</v>
      </c>
      <c r="E2015" t="s">
        <v>2</v>
      </c>
      <c r="F2015" t="s">
        <v>8168</v>
      </c>
      <c r="G2015" t="s">
        <v>8027</v>
      </c>
      <c r="H2015" t="str">
        <f>VLOOKUP(Sales_Data17[[#This Row],[Delivery Region Index]],Regions_Table[#All],2,0)</f>
        <v>New South Wales</v>
      </c>
      <c r="I2015" t="str">
        <f>VLOOKUP(Sales_Data17[[#This Row],[Delivery Region Index]],Regions_Table[#All],3,0)</f>
        <v>Coffs Harbour</v>
      </c>
      <c r="J2015">
        <v>7</v>
      </c>
      <c r="K2015">
        <v>1</v>
      </c>
      <c r="L2015" t="str">
        <f>VLOOKUP(Sales_Data17[[#This Row],[Product Description Index]],Products_Data[#All],2,0)</f>
        <v>Shirts</v>
      </c>
      <c r="M2015">
        <v>1</v>
      </c>
      <c r="N2015" s="9">
        <v>390.0888888888889</v>
      </c>
      <c r="O2015" s="9">
        <f>Sales_Data17[[#This Row],[Order Quantity]]*Sales_Data17[[#This Row],[Unit Price]]</f>
        <v>390.0888888888889</v>
      </c>
      <c r="P2015" s="9">
        <v>245.756</v>
      </c>
      <c r="Q2015" s="9">
        <f>Sales_Data17[[#This Row],[Line Total]]-(Sales_Data17[[#This Row],[Total Unit Cost]]*Sales_Data17[[#This Row],[Order Quantity]])</f>
        <v>144.3328888888889</v>
      </c>
      <c r="R2015" s="1" t="str">
        <f>TEXT(Sales_Data17[[#This Row],[OrderDate]],"MMM")</f>
        <v>Mar</v>
      </c>
      <c r="S2015" s="1" t="str">
        <f t="shared" si="31"/>
        <v>2013</v>
      </c>
    </row>
    <row r="2016" spans="1:19">
      <c r="A2016" t="s">
        <v>2039</v>
      </c>
      <c r="B2016" s="2">
        <v>41357</v>
      </c>
      <c r="C2016" s="2" t="str">
        <f>VLOOKUP(Sales_Data17[[#This Row],[Customer Name Index]],Customer_Data[#All],2,0)</f>
        <v>Ole Group</v>
      </c>
      <c r="D2016">
        <v>13</v>
      </c>
      <c r="E2016" t="s">
        <v>4</v>
      </c>
      <c r="F2016" t="s">
        <v>8168</v>
      </c>
      <c r="G2016" t="s">
        <v>8026</v>
      </c>
      <c r="H2016" t="str">
        <f>VLOOKUP(Sales_Data17[[#This Row],[Delivery Region Index]],Regions_Table[#All],2,0)</f>
        <v>Queensland</v>
      </c>
      <c r="I2016" t="str">
        <f>VLOOKUP(Sales_Data17[[#This Row],[Delivery Region Index]],Regions_Table[#All],3,0)</f>
        <v>Mackay</v>
      </c>
      <c r="J2016">
        <v>36</v>
      </c>
      <c r="K2016">
        <v>5</v>
      </c>
      <c r="L2016" t="str">
        <f>VLOOKUP(Sales_Data17[[#This Row],[Product Description Index]],Products_Data[#All],2,0)</f>
        <v>Hats</v>
      </c>
      <c r="M2016">
        <v>8</v>
      </c>
      <c r="N2016" s="9">
        <v>633.52222222222224</v>
      </c>
      <c r="O2016" s="9">
        <f>Sales_Data17[[#This Row],[Order Quantity]]*Sales_Data17[[#This Row],[Unit Price]]</f>
        <v>5068.1777777777779</v>
      </c>
      <c r="P2016" s="9">
        <v>323.09633333333329</v>
      </c>
      <c r="Q2016" s="9">
        <f>Sales_Data17[[#This Row],[Line Total]]-(Sales_Data17[[#This Row],[Total Unit Cost]]*Sales_Data17[[#This Row],[Order Quantity]])</f>
        <v>2483.4071111111116</v>
      </c>
      <c r="R2016" s="1" t="str">
        <f>TEXT(Sales_Data17[[#This Row],[OrderDate]],"MMM")</f>
        <v>Mar</v>
      </c>
      <c r="S2016" s="1" t="str">
        <f t="shared" si="31"/>
        <v>2013</v>
      </c>
    </row>
    <row r="2017" spans="1:19">
      <c r="A2017" t="s">
        <v>2040</v>
      </c>
      <c r="B2017" s="2">
        <v>41357</v>
      </c>
      <c r="C2017" s="2" t="str">
        <f>VLOOKUP(Sales_Data17[[#This Row],[Customer Name Index]],Customer_Data[#All],2,0)</f>
        <v>Apollo Ltd</v>
      </c>
      <c r="D2017">
        <v>11</v>
      </c>
      <c r="E2017" t="s">
        <v>4</v>
      </c>
      <c r="F2017" t="s">
        <v>8168</v>
      </c>
      <c r="G2017" t="s">
        <v>8026</v>
      </c>
      <c r="H2017" t="str">
        <f>VLOOKUP(Sales_Data17[[#This Row],[Delivery Region Index]],Regions_Table[#All],2,0)</f>
        <v>Queensland</v>
      </c>
      <c r="I2017" t="str">
        <f>VLOOKUP(Sales_Data17[[#This Row],[Delivery Region Index]],Regions_Table[#All],3,0)</f>
        <v>Gympie</v>
      </c>
      <c r="J2017">
        <v>32</v>
      </c>
      <c r="K2017">
        <v>5</v>
      </c>
      <c r="L2017" t="str">
        <f>VLOOKUP(Sales_Data17[[#This Row],[Product Description Index]],Products_Data[#All],2,0)</f>
        <v>Hats</v>
      </c>
      <c r="M2017">
        <v>7</v>
      </c>
      <c r="N2017" s="9">
        <v>376.68888888888893</v>
      </c>
      <c r="O2017" s="9">
        <f>Sales_Data17[[#This Row],[Order Quantity]]*Sales_Data17[[#This Row],[Unit Price]]</f>
        <v>2636.8222222222225</v>
      </c>
      <c r="P2017" s="9">
        <v>263.68222222222221</v>
      </c>
      <c r="Q2017" s="9">
        <f>Sales_Data17[[#This Row],[Line Total]]-(Sales_Data17[[#This Row],[Total Unit Cost]]*Sales_Data17[[#This Row],[Order Quantity]])</f>
        <v>791.04666666666708</v>
      </c>
      <c r="R2017" s="1" t="str">
        <f>TEXT(Sales_Data17[[#This Row],[OrderDate]],"MMM")</f>
        <v>Mar</v>
      </c>
      <c r="S2017" s="1" t="str">
        <f t="shared" si="31"/>
        <v>2013</v>
      </c>
    </row>
    <row r="2018" spans="1:19">
      <c r="A2018" t="s">
        <v>2041</v>
      </c>
      <c r="B2018" s="2">
        <v>41357</v>
      </c>
      <c r="C2018" s="2" t="str">
        <f>VLOOKUP(Sales_Data17[[#This Row],[Customer Name Index]],Customer_Data[#All],2,0)</f>
        <v>Procter Corp</v>
      </c>
      <c r="D2018">
        <v>5</v>
      </c>
      <c r="E2018" t="s">
        <v>2</v>
      </c>
      <c r="F2018" t="s">
        <v>8168</v>
      </c>
      <c r="G2018" t="s">
        <v>8027</v>
      </c>
      <c r="H2018" t="str">
        <f>VLOOKUP(Sales_Data17[[#This Row],[Delivery Region Index]],Regions_Table[#All],2,0)</f>
        <v>New South Wales</v>
      </c>
      <c r="I2018" t="str">
        <f>VLOOKUP(Sales_Data17[[#This Row],[Delivery Region Index]],Regions_Table[#All],3,0)</f>
        <v>Lismore</v>
      </c>
      <c r="J2018">
        <v>14</v>
      </c>
      <c r="K2018">
        <v>2</v>
      </c>
      <c r="L2018" t="str">
        <f>VLOOKUP(Sales_Data17[[#This Row],[Product Description Index]],Products_Data[#All],2,0)</f>
        <v>Pants</v>
      </c>
      <c r="M2018">
        <v>2</v>
      </c>
      <c r="N2018" s="9">
        <v>255.34444444444443</v>
      </c>
      <c r="O2018" s="9">
        <f>Sales_Data17[[#This Row],[Order Quantity]]*Sales_Data17[[#This Row],[Unit Price]]</f>
        <v>510.68888888888887</v>
      </c>
      <c r="P2018" s="9">
        <v>155.76011111111109</v>
      </c>
      <c r="Q2018" s="9">
        <f>Sales_Data17[[#This Row],[Line Total]]-(Sales_Data17[[#This Row],[Total Unit Cost]]*Sales_Data17[[#This Row],[Order Quantity]])</f>
        <v>199.1686666666667</v>
      </c>
      <c r="R2018" s="1" t="str">
        <f>TEXT(Sales_Data17[[#This Row],[OrderDate]],"MMM")</f>
        <v>Mar</v>
      </c>
      <c r="S2018" s="1" t="str">
        <f t="shared" si="31"/>
        <v>2013</v>
      </c>
    </row>
    <row r="2019" spans="1:19">
      <c r="A2019" t="s">
        <v>2042</v>
      </c>
      <c r="B2019" s="2">
        <v>41358</v>
      </c>
      <c r="C2019" s="2" t="str">
        <f>VLOOKUP(Sales_Data17[[#This Row],[Customer Name Index]],Customer_Data[#All],2,0)</f>
        <v>Rochester Ltd</v>
      </c>
      <c r="D2019">
        <v>15</v>
      </c>
      <c r="E2019" t="s">
        <v>4</v>
      </c>
      <c r="F2019" t="s">
        <v>8168</v>
      </c>
      <c r="G2019" t="s">
        <v>8025</v>
      </c>
      <c r="H2019" t="str">
        <f>VLOOKUP(Sales_Data17[[#This Row],[Delivery Region Index]],Regions_Table[#All],2,0)</f>
        <v>Queensland</v>
      </c>
      <c r="I2019" t="str">
        <f>VLOOKUP(Sales_Data17[[#This Row],[Delivery Region Index]],Regions_Table[#All],3,0)</f>
        <v>Thuringowa</v>
      </c>
      <c r="J2019">
        <v>43</v>
      </c>
      <c r="K2019">
        <v>6</v>
      </c>
      <c r="L2019" t="str">
        <f>VLOOKUP(Sales_Data17[[#This Row],[Product Description Index]],Products_Data[#All],2,0)</f>
        <v>Socks</v>
      </c>
      <c r="M2019">
        <v>5</v>
      </c>
      <c r="N2019" s="9">
        <v>439.9666666666667</v>
      </c>
      <c r="O2019" s="9">
        <f>Sales_Data17[[#This Row],[Order Quantity]]*Sales_Data17[[#This Row],[Unit Price]]</f>
        <v>2199.8333333333335</v>
      </c>
      <c r="P2019" s="9">
        <v>184.786</v>
      </c>
      <c r="Q2019" s="9">
        <f>Sales_Data17[[#This Row],[Line Total]]-(Sales_Data17[[#This Row],[Total Unit Cost]]*Sales_Data17[[#This Row],[Order Quantity]])</f>
        <v>1275.9033333333334</v>
      </c>
      <c r="R2019" s="1" t="str">
        <f>TEXT(Sales_Data17[[#This Row],[OrderDate]],"MMM")</f>
        <v>Mar</v>
      </c>
      <c r="S2019" s="1" t="str">
        <f t="shared" si="31"/>
        <v>2013</v>
      </c>
    </row>
    <row r="2020" spans="1:19">
      <c r="A2020" t="s">
        <v>2043</v>
      </c>
      <c r="B2020" s="2">
        <v>41358</v>
      </c>
      <c r="C2020" s="2" t="str">
        <f>VLOOKUP(Sales_Data17[[#This Row],[Customer Name Index]],Customer_Data[#All],2,0)</f>
        <v xml:space="preserve">Linde </v>
      </c>
      <c r="D2020">
        <v>14</v>
      </c>
      <c r="E2020" t="s">
        <v>4</v>
      </c>
      <c r="F2020" t="s">
        <v>8168</v>
      </c>
      <c r="G2020" t="s">
        <v>8026</v>
      </c>
      <c r="H2020" t="str">
        <f>VLOOKUP(Sales_Data17[[#This Row],[Delivery Region Index]],Regions_Table[#All],2,0)</f>
        <v>Queensland</v>
      </c>
      <c r="I2020" t="str">
        <f>VLOOKUP(Sales_Data17[[#This Row],[Delivery Region Index]],Regions_Table[#All],3,0)</f>
        <v>Nambour</v>
      </c>
      <c r="J2020">
        <v>39</v>
      </c>
      <c r="K2020">
        <v>6</v>
      </c>
      <c r="L2020" t="str">
        <f>VLOOKUP(Sales_Data17[[#This Row],[Product Description Index]],Products_Data[#All],2,0)</f>
        <v>Socks</v>
      </c>
      <c r="M2020">
        <v>5</v>
      </c>
      <c r="N2020" s="9">
        <v>257.57777777777778</v>
      </c>
      <c r="O2020" s="9">
        <f>Sales_Data17[[#This Row],[Order Quantity]]*Sales_Data17[[#This Row],[Unit Price]]</f>
        <v>1287.8888888888889</v>
      </c>
      <c r="P2020" s="9">
        <v>190.60755555555556</v>
      </c>
      <c r="Q2020" s="9">
        <f>Sales_Data17[[#This Row],[Line Total]]-(Sales_Data17[[#This Row],[Total Unit Cost]]*Sales_Data17[[#This Row],[Order Quantity]])</f>
        <v>334.85111111111109</v>
      </c>
      <c r="R2020" s="1" t="str">
        <f>TEXT(Sales_Data17[[#This Row],[OrderDate]],"MMM")</f>
        <v>Mar</v>
      </c>
      <c r="S2020" s="1" t="str">
        <f t="shared" si="31"/>
        <v>2013</v>
      </c>
    </row>
    <row r="2021" spans="1:19">
      <c r="A2021" t="s">
        <v>2044</v>
      </c>
      <c r="B2021" s="2">
        <v>41358</v>
      </c>
      <c r="C2021" s="2" t="str">
        <f>VLOOKUP(Sales_Data17[[#This Row],[Customer Name Index]],Customer_Data[#All],2,0)</f>
        <v>Pacific Ltd</v>
      </c>
      <c r="D2021">
        <v>20</v>
      </c>
      <c r="E2021" t="s">
        <v>4</v>
      </c>
      <c r="F2021" t="s">
        <v>8168</v>
      </c>
      <c r="G2021" t="s">
        <v>8028</v>
      </c>
      <c r="H2021" t="str">
        <f>VLOOKUP(Sales_Data17[[#This Row],[Delivery Region Index]],Regions_Table[#All],2,0)</f>
        <v>Victoria</v>
      </c>
      <c r="I2021" t="str">
        <f>VLOOKUP(Sales_Data17[[#This Row],[Delivery Region Index]],Regions_Table[#All],3,0)</f>
        <v>Wodonga</v>
      </c>
      <c r="J2021">
        <v>58</v>
      </c>
      <c r="K2021">
        <v>8</v>
      </c>
      <c r="L2021" t="str">
        <f>VLOOKUP(Sales_Data17[[#This Row],[Product Description Index]],Products_Data[#All],2,0)</f>
        <v>Shoes</v>
      </c>
      <c r="M2021">
        <v>3</v>
      </c>
      <c r="N2021" s="9">
        <v>22.333333333333332</v>
      </c>
      <c r="O2021" s="9">
        <f>Sales_Data17[[#This Row],[Order Quantity]]*Sales_Data17[[#This Row],[Unit Price]]</f>
        <v>67</v>
      </c>
      <c r="P2021" s="9">
        <v>9.1566666666666663</v>
      </c>
      <c r="Q2021" s="9">
        <f>Sales_Data17[[#This Row],[Line Total]]-(Sales_Data17[[#This Row],[Total Unit Cost]]*Sales_Data17[[#This Row],[Order Quantity]])</f>
        <v>39.53</v>
      </c>
      <c r="R2021" s="1" t="str">
        <f>TEXT(Sales_Data17[[#This Row],[OrderDate]],"MMM")</f>
        <v>Mar</v>
      </c>
      <c r="S2021" s="1" t="str">
        <f t="shared" si="31"/>
        <v>2013</v>
      </c>
    </row>
    <row r="2022" spans="1:19">
      <c r="A2022" t="s">
        <v>2045</v>
      </c>
      <c r="B2022" s="2">
        <v>41359</v>
      </c>
      <c r="C2022" s="2" t="str">
        <f>VLOOKUP(Sales_Data17[[#This Row],[Customer Name Index]],Customer_Data[#All],2,0)</f>
        <v>Medsep Group</v>
      </c>
      <c r="D2022">
        <v>8</v>
      </c>
      <c r="E2022" t="s">
        <v>4</v>
      </c>
      <c r="F2022" t="s">
        <v>8168</v>
      </c>
      <c r="G2022" t="s">
        <v>8027</v>
      </c>
      <c r="H2022" t="str">
        <f>VLOOKUP(Sales_Data17[[#This Row],[Delivery Region Index]],Regions_Table[#All],2,0)</f>
        <v>New South Wales</v>
      </c>
      <c r="I2022" t="str">
        <f>VLOOKUP(Sales_Data17[[#This Row],[Delivery Region Index]],Regions_Table[#All],3,0)</f>
        <v>Wagga Wagga</v>
      </c>
      <c r="J2022">
        <v>23</v>
      </c>
      <c r="K2022">
        <v>4</v>
      </c>
      <c r="L2022" t="str">
        <f>VLOOKUP(Sales_Data17[[#This Row],[Product Description Index]],Products_Data[#All],2,0)</f>
        <v>Jeans</v>
      </c>
      <c r="M2022">
        <v>7</v>
      </c>
      <c r="N2022" s="9">
        <v>314.15555555555557</v>
      </c>
      <c r="O2022" s="9">
        <f>Sales_Data17[[#This Row],[Order Quantity]]*Sales_Data17[[#This Row],[Unit Price]]</f>
        <v>2199.088888888889</v>
      </c>
      <c r="P2022" s="9">
        <v>267.03222222222223</v>
      </c>
      <c r="Q2022" s="9">
        <f>Sales_Data17[[#This Row],[Line Total]]-(Sales_Data17[[#This Row],[Total Unit Cost]]*Sales_Data17[[#This Row],[Order Quantity]])</f>
        <v>329.86333333333323</v>
      </c>
      <c r="R2022" s="1" t="str">
        <f>TEXT(Sales_Data17[[#This Row],[OrderDate]],"MMM")</f>
        <v>Mar</v>
      </c>
      <c r="S2022" s="1" t="str">
        <f t="shared" si="31"/>
        <v>2013</v>
      </c>
    </row>
    <row r="2023" spans="1:19">
      <c r="A2023" t="s">
        <v>2046</v>
      </c>
      <c r="B2023" s="2">
        <v>41359</v>
      </c>
      <c r="C2023" s="2" t="str">
        <f>VLOOKUP(Sales_Data17[[#This Row],[Customer Name Index]],Customer_Data[#All],2,0)</f>
        <v>Avon Corp</v>
      </c>
      <c r="D2023">
        <v>1</v>
      </c>
      <c r="E2023" t="s">
        <v>4</v>
      </c>
      <c r="F2023" t="s">
        <v>8168</v>
      </c>
      <c r="G2023" t="s">
        <v>8027</v>
      </c>
      <c r="H2023" t="str">
        <f>VLOOKUP(Sales_Data17[[#This Row],[Delivery Region Index]],Regions_Table[#All],2,0)</f>
        <v>New South Wales</v>
      </c>
      <c r="I2023" t="str">
        <f>VLOOKUP(Sales_Data17[[#This Row],[Delivery Region Index]],Regions_Table[#All],3,0)</f>
        <v>Albury</v>
      </c>
      <c r="J2023">
        <v>2</v>
      </c>
      <c r="K2023">
        <v>1</v>
      </c>
      <c r="L2023" t="str">
        <f>VLOOKUP(Sales_Data17[[#This Row],[Product Description Index]],Products_Data[#All],2,0)</f>
        <v>Shirts</v>
      </c>
      <c r="M2023">
        <v>1</v>
      </c>
      <c r="N2023" s="9">
        <v>98.266666666666666</v>
      </c>
      <c r="O2023" s="9">
        <f>Sales_Data17[[#This Row],[Order Quantity]]*Sales_Data17[[#This Row],[Unit Price]]</f>
        <v>98.266666666666666</v>
      </c>
      <c r="P2023" s="9">
        <v>76.647999999999996</v>
      </c>
      <c r="Q2023" s="9">
        <f>Sales_Data17[[#This Row],[Line Total]]-(Sales_Data17[[#This Row],[Total Unit Cost]]*Sales_Data17[[#This Row],[Order Quantity]])</f>
        <v>21.61866666666667</v>
      </c>
      <c r="R2023" s="1" t="str">
        <f>TEXT(Sales_Data17[[#This Row],[OrderDate]],"MMM")</f>
        <v>Mar</v>
      </c>
      <c r="S2023" s="1" t="str">
        <f t="shared" si="31"/>
        <v>2013</v>
      </c>
    </row>
    <row r="2024" spans="1:19">
      <c r="A2024" t="s">
        <v>2047</v>
      </c>
      <c r="B2024" s="2">
        <v>41359</v>
      </c>
      <c r="C2024" s="2" t="str">
        <f>VLOOKUP(Sales_Data17[[#This Row],[Customer Name Index]],Customer_Data[#All],2,0)</f>
        <v>Pure Group</v>
      </c>
      <c r="D2024">
        <v>17</v>
      </c>
      <c r="E2024" t="s">
        <v>4</v>
      </c>
      <c r="F2024" t="s">
        <v>8168</v>
      </c>
      <c r="G2024" t="s">
        <v>8025</v>
      </c>
      <c r="H2024" t="str">
        <f>VLOOKUP(Sales_Data17[[#This Row],[Delivery Region Index]],Regions_Table[#All],2,0)</f>
        <v>Victoria</v>
      </c>
      <c r="I2024" t="str">
        <f>VLOOKUP(Sales_Data17[[#This Row],[Delivery Region Index]],Regions_Table[#All],3,0)</f>
        <v>Benalla</v>
      </c>
      <c r="J2024">
        <v>48</v>
      </c>
      <c r="K2024">
        <v>7</v>
      </c>
      <c r="L2024" t="str">
        <f>VLOOKUP(Sales_Data17[[#This Row],[Product Description Index]],Products_Data[#All],2,0)</f>
        <v>Dress Shirts</v>
      </c>
      <c r="M2024">
        <v>9</v>
      </c>
      <c r="N2024" s="9">
        <v>440.71111111111111</v>
      </c>
      <c r="O2024" s="9">
        <f>Sales_Data17[[#This Row],[Order Quantity]]*Sales_Data17[[#This Row],[Unit Price]]</f>
        <v>3966.4</v>
      </c>
      <c r="P2024" s="9">
        <v>299.68355555555559</v>
      </c>
      <c r="Q2024" s="9">
        <f>Sales_Data17[[#This Row],[Line Total]]-(Sales_Data17[[#This Row],[Total Unit Cost]]*Sales_Data17[[#This Row],[Order Quantity]])</f>
        <v>1269.248</v>
      </c>
      <c r="R2024" s="1" t="str">
        <f>TEXT(Sales_Data17[[#This Row],[OrderDate]],"MMM")</f>
        <v>Mar</v>
      </c>
      <c r="S2024" s="1" t="str">
        <f t="shared" si="31"/>
        <v>2013</v>
      </c>
    </row>
    <row r="2025" spans="1:19">
      <c r="A2025" t="s">
        <v>2048</v>
      </c>
      <c r="B2025" s="2">
        <v>41359</v>
      </c>
      <c r="C2025" s="2" t="str">
        <f>VLOOKUP(Sales_Data17[[#This Row],[Customer Name Index]],Customer_Data[#All],2,0)</f>
        <v>3LAB, Ltd</v>
      </c>
      <c r="D2025">
        <v>16</v>
      </c>
      <c r="E2025" t="s">
        <v>4</v>
      </c>
      <c r="F2025" t="s">
        <v>8168</v>
      </c>
      <c r="G2025" t="s">
        <v>8025</v>
      </c>
      <c r="H2025" t="str">
        <f>VLOOKUP(Sales_Data17[[#This Row],[Delivery Region Index]],Regions_Table[#All],2,0)</f>
        <v>Queensland</v>
      </c>
      <c r="I2025" t="str">
        <f>VLOOKUP(Sales_Data17[[#This Row],[Delivery Region Index]],Regions_Table[#All],3,0)</f>
        <v>Townsville</v>
      </c>
      <c r="J2025">
        <v>45</v>
      </c>
      <c r="K2025">
        <v>7</v>
      </c>
      <c r="L2025" t="str">
        <f>VLOOKUP(Sales_Data17[[#This Row],[Product Description Index]],Products_Data[#All],2,0)</f>
        <v>Dress Shirts</v>
      </c>
      <c r="M2025">
        <v>9</v>
      </c>
      <c r="N2025" s="9">
        <v>433.26666666666665</v>
      </c>
      <c r="O2025" s="9">
        <f>Sales_Data17[[#This Row],[Order Quantity]]*Sales_Data17[[#This Row],[Unit Price]]</f>
        <v>3899.3999999999996</v>
      </c>
      <c r="P2025" s="9">
        <v>368.27666666666664</v>
      </c>
      <c r="Q2025" s="9">
        <f>Sales_Data17[[#This Row],[Line Total]]-(Sales_Data17[[#This Row],[Total Unit Cost]]*Sales_Data17[[#This Row],[Order Quantity]])</f>
        <v>584.90999999999985</v>
      </c>
      <c r="R2025" s="1" t="str">
        <f>TEXT(Sales_Data17[[#This Row],[OrderDate]],"MMM")</f>
        <v>Mar</v>
      </c>
      <c r="S2025" s="1" t="str">
        <f t="shared" si="31"/>
        <v>2013</v>
      </c>
    </row>
    <row r="2026" spans="1:19">
      <c r="A2026" t="s">
        <v>2049</v>
      </c>
      <c r="B2026" s="2">
        <v>41359</v>
      </c>
      <c r="C2026" s="2" t="str">
        <f>VLOOKUP(Sales_Data17[[#This Row],[Customer Name Index]],Customer_Data[#All],2,0)</f>
        <v>Apollo Ltd</v>
      </c>
      <c r="D2026">
        <v>11</v>
      </c>
      <c r="E2026" t="s">
        <v>4</v>
      </c>
      <c r="F2026" t="s">
        <v>8168</v>
      </c>
      <c r="G2026" t="s">
        <v>8026</v>
      </c>
      <c r="H2026" t="str">
        <f>VLOOKUP(Sales_Data17[[#This Row],[Delivery Region Index]],Regions_Table[#All],2,0)</f>
        <v>Queensland</v>
      </c>
      <c r="I2026" t="str">
        <f>VLOOKUP(Sales_Data17[[#This Row],[Delivery Region Index]],Regions_Table[#All],3,0)</f>
        <v>Gympie</v>
      </c>
      <c r="J2026">
        <v>32</v>
      </c>
      <c r="K2026">
        <v>5</v>
      </c>
      <c r="L2026" t="str">
        <f>VLOOKUP(Sales_Data17[[#This Row],[Product Description Index]],Products_Data[#All],2,0)</f>
        <v>Hats</v>
      </c>
      <c r="M2026">
        <v>7</v>
      </c>
      <c r="N2026" s="9">
        <v>85.611111111111114</v>
      </c>
      <c r="O2026" s="9">
        <f>Sales_Data17[[#This Row],[Order Quantity]]*Sales_Data17[[#This Row],[Unit Price]]</f>
        <v>599.27777777777783</v>
      </c>
      <c r="P2026" s="9">
        <v>60.783888888888882</v>
      </c>
      <c r="Q2026" s="9">
        <f>Sales_Data17[[#This Row],[Line Total]]-(Sales_Data17[[#This Row],[Total Unit Cost]]*Sales_Data17[[#This Row],[Order Quantity]])</f>
        <v>173.79055555555567</v>
      </c>
      <c r="R2026" s="1" t="str">
        <f>TEXT(Sales_Data17[[#This Row],[OrderDate]],"MMM")</f>
        <v>Mar</v>
      </c>
      <c r="S2026" s="1" t="str">
        <f t="shared" si="31"/>
        <v>2013</v>
      </c>
    </row>
    <row r="2027" spans="1:19">
      <c r="A2027" t="s">
        <v>2050</v>
      </c>
      <c r="B2027" s="2">
        <v>41360</v>
      </c>
      <c r="C2027" s="2" t="str">
        <f>VLOOKUP(Sales_Data17[[#This Row],[Customer Name Index]],Customer_Data[#All],2,0)</f>
        <v>PEDIFIX, Corp</v>
      </c>
      <c r="D2027">
        <v>6</v>
      </c>
      <c r="E2027" t="s">
        <v>2</v>
      </c>
      <c r="F2027" t="s">
        <v>8168</v>
      </c>
      <c r="G2027" t="s">
        <v>8027</v>
      </c>
      <c r="H2027" t="str">
        <f>VLOOKUP(Sales_Data17[[#This Row],[Delivery Region Index]],Regions_Table[#All],2,0)</f>
        <v>New South Wales</v>
      </c>
      <c r="I2027" t="str">
        <f>VLOOKUP(Sales_Data17[[#This Row],[Delivery Region Index]],Regions_Table[#All],3,0)</f>
        <v>Maitland</v>
      </c>
      <c r="J2027">
        <v>15</v>
      </c>
      <c r="K2027">
        <v>3</v>
      </c>
      <c r="L2027" t="str">
        <f>VLOOKUP(Sales_Data17[[#This Row],[Product Description Index]],Products_Data[#All],2,0)</f>
        <v>Sunglasses</v>
      </c>
      <c r="M2027">
        <v>1</v>
      </c>
      <c r="N2027" s="9">
        <v>115.38888888888889</v>
      </c>
      <c r="O2027" s="9">
        <f>Sales_Data17[[#This Row],[Order Quantity]]*Sales_Data17[[#This Row],[Unit Price]]</f>
        <v>115.38888888888889</v>
      </c>
      <c r="P2027" s="9">
        <v>70.387222222222221</v>
      </c>
      <c r="Q2027" s="9">
        <f>Sales_Data17[[#This Row],[Line Total]]-(Sales_Data17[[#This Row],[Total Unit Cost]]*Sales_Data17[[#This Row],[Order Quantity]])</f>
        <v>45.001666666666665</v>
      </c>
      <c r="R2027" s="1" t="str">
        <f>TEXT(Sales_Data17[[#This Row],[OrderDate]],"MMM")</f>
        <v>Mar</v>
      </c>
      <c r="S2027" s="1" t="str">
        <f t="shared" si="31"/>
        <v>2013</v>
      </c>
    </row>
    <row r="2028" spans="1:19">
      <c r="A2028" t="s">
        <v>2051</v>
      </c>
      <c r="B2028" s="2">
        <v>41360</v>
      </c>
      <c r="C2028" s="2" t="str">
        <f>VLOOKUP(Sales_Data17[[#This Row],[Customer Name Index]],Customer_Data[#All],2,0)</f>
        <v>PEDIFIX, Corp</v>
      </c>
      <c r="D2028">
        <v>6</v>
      </c>
      <c r="E2028" t="s">
        <v>3</v>
      </c>
      <c r="F2028" t="s">
        <v>8168</v>
      </c>
      <c r="G2028" t="s">
        <v>8027</v>
      </c>
      <c r="H2028" t="str">
        <f>VLOOKUP(Sales_Data17[[#This Row],[Delivery Region Index]],Regions_Table[#All],2,0)</f>
        <v>New South Wales</v>
      </c>
      <c r="I2028" t="str">
        <f>VLOOKUP(Sales_Data17[[#This Row],[Delivery Region Index]],Regions_Table[#All],3,0)</f>
        <v>Nowra</v>
      </c>
      <c r="J2028">
        <v>17</v>
      </c>
      <c r="K2028">
        <v>3</v>
      </c>
      <c r="L2028" t="str">
        <f>VLOOKUP(Sales_Data17[[#This Row],[Product Description Index]],Products_Data[#All],2,0)</f>
        <v>Sunglasses</v>
      </c>
      <c r="M2028">
        <v>9</v>
      </c>
      <c r="N2028" s="9">
        <v>93.055555555555557</v>
      </c>
      <c r="O2028" s="9">
        <f>Sales_Data17[[#This Row],[Order Quantity]]*Sales_Data17[[#This Row],[Unit Price]]</f>
        <v>837.5</v>
      </c>
      <c r="P2028" s="9">
        <v>73.513888888888886</v>
      </c>
      <c r="Q2028" s="9">
        <f>Sales_Data17[[#This Row],[Line Total]]-(Sales_Data17[[#This Row],[Total Unit Cost]]*Sales_Data17[[#This Row],[Order Quantity]])</f>
        <v>175.875</v>
      </c>
      <c r="R2028" s="1" t="str">
        <f>TEXT(Sales_Data17[[#This Row],[OrderDate]],"MMM")</f>
        <v>Mar</v>
      </c>
      <c r="S2028" s="1" t="str">
        <f t="shared" si="31"/>
        <v>2013</v>
      </c>
    </row>
    <row r="2029" spans="1:19">
      <c r="A2029" t="s">
        <v>2052</v>
      </c>
      <c r="B2029" s="2">
        <v>41360</v>
      </c>
      <c r="C2029" s="2" t="str">
        <f>VLOOKUP(Sales_Data17[[#This Row],[Customer Name Index]],Customer_Data[#All],2,0)</f>
        <v xml:space="preserve">WakeFern </v>
      </c>
      <c r="D2029">
        <v>2</v>
      </c>
      <c r="E2029" t="s">
        <v>3</v>
      </c>
      <c r="F2029" t="s">
        <v>8168</v>
      </c>
      <c r="G2029" t="s">
        <v>8027</v>
      </c>
      <c r="H2029" t="str">
        <f>VLOOKUP(Sales_Data17[[#This Row],[Delivery Region Index]],Regions_Table[#All],2,0)</f>
        <v>New South Wales</v>
      </c>
      <c r="I2029" t="str">
        <f>VLOOKUP(Sales_Data17[[#This Row],[Delivery Region Index]],Regions_Table[#All],3,0)</f>
        <v>Cessnock</v>
      </c>
      <c r="J2029">
        <v>6</v>
      </c>
      <c r="K2029">
        <v>1</v>
      </c>
      <c r="L2029" t="str">
        <f>VLOOKUP(Sales_Data17[[#This Row],[Product Description Index]],Products_Data[#All],2,0)</f>
        <v>Shirts</v>
      </c>
      <c r="M2029">
        <v>3</v>
      </c>
      <c r="N2029" s="9">
        <v>727.32222222222231</v>
      </c>
      <c r="O2029" s="9">
        <f>Sales_Data17[[#This Row],[Order Quantity]]*Sales_Data17[[#This Row],[Unit Price]]</f>
        <v>2181.9666666666672</v>
      </c>
      <c r="P2029" s="9">
        <v>341.84144444444445</v>
      </c>
      <c r="Q2029" s="9">
        <f>Sales_Data17[[#This Row],[Line Total]]-(Sales_Data17[[#This Row],[Total Unit Cost]]*Sales_Data17[[#This Row],[Order Quantity]])</f>
        <v>1156.4423333333339</v>
      </c>
      <c r="R2029" s="1" t="str">
        <f>TEXT(Sales_Data17[[#This Row],[OrderDate]],"MMM")</f>
        <v>Mar</v>
      </c>
      <c r="S2029" s="1" t="str">
        <f t="shared" si="31"/>
        <v>2013</v>
      </c>
    </row>
    <row r="2030" spans="1:19">
      <c r="A2030" t="s">
        <v>2053</v>
      </c>
      <c r="B2030" s="2">
        <v>41360</v>
      </c>
      <c r="C2030" s="2" t="str">
        <f>VLOOKUP(Sales_Data17[[#This Row],[Customer Name Index]],Customer_Data[#All],2,0)</f>
        <v xml:space="preserve">Linde </v>
      </c>
      <c r="D2030">
        <v>14</v>
      </c>
      <c r="E2030" t="s">
        <v>4</v>
      </c>
      <c r="F2030" t="s">
        <v>8168</v>
      </c>
      <c r="G2030" t="s">
        <v>8026</v>
      </c>
      <c r="H2030" t="str">
        <f>VLOOKUP(Sales_Data17[[#This Row],[Delivery Region Index]],Regions_Table[#All],2,0)</f>
        <v>Queensland</v>
      </c>
      <c r="I2030" t="str">
        <f>VLOOKUP(Sales_Data17[[#This Row],[Delivery Region Index]],Regions_Table[#All],3,0)</f>
        <v>Nambour</v>
      </c>
      <c r="J2030">
        <v>39</v>
      </c>
      <c r="K2030">
        <v>6</v>
      </c>
      <c r="L2030" t="str">
        <f>VLOOKUP(Sales_Data17[[#This Row],[Product Description Index]],Products_Data[#All],2,0)</f>
        <v>Socks</v>
      </c>
      <c r="M2030">
        <v>3</v>
      </c>
      <c r="N2030" s="9">
        <v>28.288888888888888</v>
      </c>
      <c r="O2030" s="9">
        <f>Sales_Data17[[#This Row],[Order Quantity]]*Sales_Data17[[#This Row],[Unit Price]]</f>
        <v>84.86666666666666</v>
      </c>
      <c r="P2030" s="9">
        <v>22.065333333333331</v>
      </c>
      <c r="Q2030" s="9">
        <f>Sales_Data17[[#This Row],[Line Total]]-(Sales_Data17[[#This Row],[Total Unit Cost]]*Sales_Data17[[#This Row],[Order Quantity]])</f>
        <v>18.670666666666662</v>
      </c>
      <c r="R2030" s="1" t="str">
        <f>TEXT(Sales_Data17[[#This Row],[OrderDate]],"MMM")</f>
        <v>Mar</v>
      </c>
      <c r="S2030" s="1" t="str">
        <f t="shared" si="31"/>
        <v>2013</v>
      </c>
    </row>
    <row r="2031" spans="1:19">
      <c r="A2031" t="s">
        <v>2054</v>
      </c>
      <c r="B2031" s="2">
        <v>41361</v>
      </c>
      <c r="C2031" s="2" t="str">
        <f>VLOOKUP(Sales_Data17[[#This Row],[Customer Name Index]],Customer_Data[#All],2,0)</f>
        <v>Pure Group</v>
      </c>
      <c r="D2031">
        <v>17</v>
      </c>
      <c r="E2031" t="s">
        <v>3</v>
      </c>
      <c r="F2031" t="s">
        <v>8168</v>
      </c>
      <c r="G2031" t="s">
        <v>8025</v>
      </c>
      <c r="H2031" t="str">
        <f>VLOOKUP(Sales_Data17[[#This Row],[Delivery Region Index]],Regions_Table[#All],2,0)</f>
        <v>Victoria</v>
      </c>
      <c r="I2031" t="str">
        <f>VLOOKUP(Sales_Data17[[#This Row],[Delivery Region Index]],Regions_Table[#All],3,0)</f>
        <v>Melbourne</v>
      </c>
      <c r="J2031">
        <v>47</v>
      </c>
      <c r="K2031">
        <v>7</v>
      </c>
      <c r="L2031" t="str">
        <f>VLOOKUP(Sales_Data17[[#This Row],[Product Description Index]],Products_Data[#All],2,0)</f>
        <v>Dress Shirts</v>
      </c>
      <c r="M2031">
        <v>4</v>
      </c>
      <c r="N2031" s="9">
        <v>19.355555555555558</v>
      </c>
      <c r="O2031" s="9">
        <f>Sales_Data17[[#This Row],[Order Quantity]]*Sales_Data17[[#This Row],[Unit Price]]</f>
        <v>77.422222222222231</v>
      </c>
      <c r="P2031" s="9">
        <v>8.7100000000000009</v>
      </c>
      <c r="Q2031" s="9">
        <f>Sales_Data17[[#This Row],[Line Total]]-(Sales_Data17[[#This Row],[Total Unit Cost]]*Sales_Data17[[#This Row],[Order Quantity]])</f>
        <v>42.582222222222228</v>
      </c>
      <c r="R2031" s="1" t="str">
        <f>TEXT(Sales_Data17[[#This Row],[OrderDate]],"MMM")</f>
        <v>Mar</v>
      </c>
      <c r="S2031" s="1" t="str">
        <f t="shared" si="31"/>
        <v>2013</v>
      </c>
    </row>
    <row r="2032" spans="1:19">
      <c r="A2032" t="s">
        <v>2055</v>
      </c>
      <c r="B2032" s="2">
        <v>41361</v>
      </c>
      <c r="C2032" s="2" t="str">
        <f>VLOOKUP(Sales_Data17[[#This Row],[Customer Name Index]],Customer_Data[#All],2,0)</f>
        <v xml:space="preserve">WakeFern </v>
      </c>
      <c r="D2032">
        <v>2</v>
      </c>
      <c r="E2032" t="s">
        <v>2</v>
      </c>
      <c r="F2032" t="s">
        <v>8168</v>
      </c>
      <c r="G2032" t="s">
        <v>8027</v>
      </c>
      <c r="H2032" t="str">
        <f>VLOOKUP(Sales_Data17[[#This Row],[Delivery Region Index]],Regions_Table[#All],2,0)</f>
        <v>New South Wales</v>
      </c>
      <c r="I2032" t="str">
        <f>VLOOKUP(Sales_Data17[[#This Row],[Delivery Region Index]],Regions_Table[#All],3,0)</f>
        <v>Bathurst</v>
      </c>
      <c r="J2032">
        <v>4</v>
      </c>
      <c r="K2032">
        <v>1</v>
      </c>
      <c r="L2032" t="str">
        <f>VLOOKUP(Sales_Data17[[#This Row],[Product Description Index]],Products_Data[#All],2,0)</f>
        <v>Shirts</v>
      </c>
      <c r="M2032">
        <v>5</v>
      </c>
      <c r="N2032" s="9">
        <v>113.90000000000002</v>
      </c>
      <c r="O2032" s="9">
        <f>Sales_Data17[[#This Row],[Order Quantity]]*Sales_Data17[[#This Row],[Unit Price]]</f>
        <v>569.50000000000011</v>
      </c>
      <c r="P2032" s="9">
        <v>85.425000000000011</v>
      </c>
      <c r="Q2032" s="9">
        <f>Sales_Data17[[#This Row],[Line Total]]-(Sales_Data17[[#This Row],[Total Unit Cost]]*Sales_Data17[[#This Row],[Order Quantity]])</f>
        <v>142.37500000000006</v>
      </c>
      <c r="R2032" s="1" t="str">
        <f>TEXT(Sales_Data17[[#This Row],[OrderDate]],"MMM")</f>
        <v>Mar</v>
      </c>
      <c r="S2032" s="1" t="str">
        <f t="shared" si="31"/>
        <v>2013</v>
      </c>
    </row>
    <row r="2033" spans="1:19">
      <c r="A2033" t="s">
        <v>2056</v>
      </c>
      <c r="B2033" s="2">
        <v>41361</v>
      </c>
      <c r="C2033" s="2" t="str">
        <f>VLOOKUP(Sales_Data17[[#This Row],[Customer Name Index]],Customer_Data[#All],2,0)</f>
        <v>3LAB, Ltd</v>
      </c>
      <c r="D2033">
        <v>16</v>
      </c>
      <c r="E2033" t="s">
        <v>4</v>
      </c>
      <c r="F2033" t="s">
        <v>8168</v>
      </c>
      <c r="G2033" t="s">
        <v>8025</v>
      </c>
      <c r="H2033" t="str">
        <f>VLOOKUP(Sales_Data17[[#This Row],[Delivery Region Index]],Regions_Table[#All],2,0)</f>
        <v>Queensland</v>
      </c>
      <c r="I2033" t="str">
        <f>VLOOKUP(Sales_Data17[[#This Row],[Delivery Region Index]],Regions_Table[#All],3,0)</f>
        <v>Toowoomba</v>
      </c>
      <c r="J2033">
        <v>44</v>
      </c>
      <c r="K2033">
        <v>7</v>
      </c>
      <c r="L2033" t="str">
        <f>VLOOKUP(Sales_Data17[[#This Row],[Product Description Index]],Products_Data[#All],2,0)</f>
        <v>Dress Shirts</v>
      </c>
      <c r="M2033">
        <v>6</v>
      </c>
      <c r="N2033" s="9">
        <v>197.27777777777777</v>
      </c>
      <c r="O2033" s="9">
        <f>Sales_Data17[[#This Row],[Order Quantity]]*Sales_Data17[[#This Row],[Unit Price]]</f>
        <v>1183.6666666666665</v>
      </c>
      <c r="P2033" s="9">
        <v>80.883888888888876</v>
      </c>
      <c r="Q2033" s="9">
        <f>Sales_Data17[[#This Row],[Line Total]]-(Sales_Data17[[#This Row],[Total Unit Cost]]*Sales_Data17[[#This Row],[Order Quantity]])</f>
        <v>698.36333333333323</v>
      </c>
      <c r="R2033" s="1" t="str">
        <f>TEXT(Sales_Data17[[#This Row],[OrderDate]],"MMM")</f>
        <v>Mar</v>
      </c>
      <c r="S2033" s="1" t="str">
        <f t="shared" si="31"/>
        <v>2013</v>
      </c>
    </row>
    <row r="2034" spans="1:19">
      <c r="A2034" t="s">
        <v>2057</v>
      </c>
      <c r="B2034" s="2">
        <v>41361</v>
      </c>
      <c r="C2034" s="2" t="str">
        <f>VLOOKUP(Sales_Data17[[#This Row],[Customer Name Index]],Customer_Data[#All],2,0)</f>
        <v>Pacific Ltd</v>
      </c>
      <c r="D2034">
        <v>20</v>
      </c>
      <c r="E2034" t="s">
        <v>2</v>
      </c>
      <c r="F2034" t="s">
        <v>8168</v>
      </c>
      <c r="G2034" t="s">
        <v>8028</v>
      </c>
      <c r="H2034" t="str">
        <f>VLOOKUP(Sales_Data17[[#This Row],[Delivery Region Index]],Regions_Table[#All],2,0)</f>
        <v>Victoria</v>
      </c>
      <c r="I2034" t="str">
        <f>VLOOKUP(Sales_Data17[[#This Row],[Delivery Region Index]],Regions_Table[#All],3,0)</f>
        <v>Wangaratta</v>
      </c>
      <c r="J2034">
        <v>56</v>
      </c>
      <c r="K2034">
        <v>8</v>
      </c>
      <c r="L2034" t="str">
        <f>VLOOKUP(Sales_Data17[[#This Row],[Product Description Index]],Products_Data[#All],2,0)</f>
        <v>Shoes</v>
      </c>
      <c r="M2034">
        <v>3</v>
      </c>
      <c r="N2034" s="9">
        <v>376.68888888888893</v>
      </c>
      <c r="O2034" s="9">
        <f>Sales_Data17[[#This Row],[Order Quantity]]*Sales_Data17[[#This Row],[Unit Price]]</f>
        <v>1130.0666666666668</v>
      </c>
      <c r="P2034" s="9">
        <v>222.24644444444445</v>
      </c>
      <c r="Q2034" s="9">
        <f>Sales_Data17[[#This Row],[Line Total]]-(Sales_Data17[[#This Row],[Total Unit Cost]]*Sales_Data17[[#This Row],[Order Quantity]])</f>
        <v>463.32733333333351</v>
      </c>
      <c r="R2034" s="1" t="str">
        <f>TEXT(Sales_Data17[[#This Row],[OrderDate]],"MMM")</f>
        <v>Mar</v>
      </c>
      <c r="S2034" s="1" t="str">
        <f t="shared" si="31"/>
        <v>2013</v>
      </c>
    </row>
    <row r="2035" spans="1:19">
      <c r="A2035" t="s">
        <v>2058</v>
      </c>
      <c r="B2035" s="2">
        <v>41361</v>
      </c>
      <c r="C2035" s="2" t="str">
        <f>VLOOKUP(Sales_Data17[[#This Row],[Customer Name Index]],Customer_Data[#All],2,0)</f>
        <v>21st Ltd</v>
      </c>
      <c r="D2035">
        <v>10</v>
      </c>
      <c r="E2035" t="s">
        <v>4</v>
      </c>
      <c r="F2035" t="s">
        <v>8168</v>
      </c>
      <c r="G2035" t="s">
        <v>8027</v>
      </c>
      <c r="H2035" t="str">
        <f>VLOOKUP(Sales_Data17[[#This Row],[Delivery Region Index]],Regions_Table[#All],2,0)</f>
        <v>Queensland</v>
      </c>
      <c r="I2035" t="str">
        <f>VLOOKUP(Sales_Data17[[#This Row],[Delivery Region Index]],Regions_Table[#All],3,0)</f>
        <v>Bundaberg</v>
      </c>
      <c r="J2035">
        <v>27</v>
      </c>
      <c r="K2035">
        <v>4</v>
      </c>
      <c r="L2035" t="str">
        <f>VLOOKUP(Sales_Data17[[#This Row],[Product Description Index]],Products_Data[#All],2,0)</f>
        <v>Jeans</v>
      </c>
      <c r="M2035">
        <v>5</v>
      </c>
      <c r="N2035" s="9">
        <v>26.055555555555557</v>
      </c>
      <c r="O2035" s="9">
        <f>Sales_Data17[[#This Row],[Order Quantity]]*Sales_Data17[[#This Row],[Unit Price]]</f>
        <v>130.27777777777777</v>
      </c>
      <c r="P2035" s="9">
        <v>10.422222222222224</v>
      </c>
      <c r="Q2035" s="9">
        <f>Sales_Data17[[#This Row],[Line Total]]-(Sales_Data17[[#This Row],[Total Unit Cost]]*Sales_Data17[[#This Row],[Order Quantity]])</f>
        <v>78.166666666666657</v>
      </c>
      <c r="R2035" s="1" t="str">
        <f>TEXT(Sales_Data17[[#This Row],[OrderDate]],"MMM")</f>
        <v>Mar</v>
      </c>
      <c r="S2035" s="1" t="str">
        <f t="shared" si="31"/>
        <v>2013</v>
      </c>
    </row>
    <row r="2036" spans="1:19">
      <c r="A2036" t="s">
        <v>2059</v>
      </c>
      <c r="B2036" s="2">
        <v>41361</v>
      </c>
      <c r="C2036" s="2" t="str">
        <f>VLOOKUP(Sales_Data17[[#This Row],[Customer Name Index]],Customer_Data[#All],2,0)</f>
        <v>3LAB, Ltd</v>
      </c>
      <c r="D2036">
        <v>16</v>
      </c>
      <c r="E2036" t="s">
        <v>4</v>
      </c>
      <c r="F2036" t="s">
        <v>8168</v>
      </c>
      <c r="G2036" t="s">
        <v>8025</v>
      </c>
      <c r="H2036" t="str">
        <f>VLOOKUP(Sales_Data17[[#This Row],[Delivery Region Index]],Regions_Table[#All],2,0)</f>
        <v>South Australia</v>
      </c>
      <c r="I2036" t="str">
        <f>VLOOKUP(Sales_Data17[[#This Row],[Delivery Region Index]],Regions_Table[#All],3,0)</f>
        <v>Adelaide</v>
      </c>
      <c r="J2036">
        <v>46</v>
      </c>
      <c r="K2036">
        <v>7</v>
      </c>
      <c r="L2036" t="str">
        <f>VLOOKUP(Sales_Data17[[#This Row],[Product Description Index]],Products_Data[#All],2,0)</f>
        <v>Dress Shirts</v>
      </c>
      <c r="M2036">
        <v>2</v>
      </c>
      <c r="N2036" s="9">
        <v>265.02222222222224</v>
      </c>
      <c r="O2036" s="9">
        <f>Sales_Data17[[#This Row],[Order Quantity]]*Sales_Data17[[#This Row],[Unit Price]]</f>
        <v>530.04444444444448</v>
      </c>
      <c r="P2036" s="9">
        <v>161.66355555555558</v>
      </c>
      <c r="Q2036" s="9">
        <f>Sales_Data17[[#This Row],[Line Total]]-(Sales_Data17[[#This Row],[Total Unit Cost]]*Sales_Data17[[#This Row],[Order Quantity]])</f>
        <v>206.71733333333333</v>
      </c>
      <c r="R2036" s="1" t="str">
        <f>TEXT(Sales_Data17[[#This Row],[OrderDate]],"MMM")</f>
        <v>Mar</v>
      </c>
      <c r="S2036" s="1" t="str">
        <f t="shared" si="31"/>
        <v>2013</v>
      </c>
    </row>
    <row r="2037" spans="1:19">
      <c r="A2037" t="s">
        <v>2060</v>
      </c>
      <c r="B2037" s="2">
        <v>41361</v>
      </c>
      <c r="C2037" s="2" t="str">
        <f>VLOOKUP(Sales_Data17[[#This Row],[Customer Name Index]],Customer_Data[#All],2,0)</f>
        <v xml:space="preserve">Linde </v>
      </c>
      <c r="D2037">
        <v>14</v>
      </c>
      <c r="E2037" t="s">
        <v>3</v>
      </c>
      <c r="F2037" t="s">
        <v>8168</v>
      </c>
      <c r="G2037" t="s">
        <v>8026</v>
      </c>
      <c r="H2037" t="str">
        <f>VLOOKUP(Sales_Data17[[#This Row],[Delivery Region Index]],Regions_Table[#All],2,0)</f>
        <v>Queensland</v>
      </c>
      <c r="I2037" t="str">
        <f>VLOOKUP(Sales_Data17[[#This Row],[Delivery Region Index]],Regions_Table[#All],3,0)</f>
        <v>Nambour</v>
      </c>
      <c r="J2037">
        <v>39</v>
      </c>
      <c r="K2037">
        <v>6</v>
      </c>
      <c r="L2037" t="str">
        <f>VLOOKUP(Sales_Data17[[#This Row],[Product Description Index]],Products_Data[#All],2,0)</f>
        <v>Socks</v>
      </c>
      <c r="M2037">
        <v>5</v>
      </c>
      <c r="N2037" s="9">
        <v>115.38888888888889</v>
      </c>
      <c r="O2037" s="9">
        <f>Sales_Data17[[#This Row],[Order Quantity]]*Sales_Data17[[#This Row],[Unit Price]]</f>
        <v>576.94444444444446</v>
      </c>
      <c r="P2037" s="9">
        <v>49.617222222222225</v>
      </c>
      <c r="Q2037" s="9">
        <f>Sales_Data17[[#This Row],[Line Total]]-(Sales_Data17[[#This Row],[Total Unit Cost]]*Sales_Data17[[#This Row],[Order Quantity]])</f>
        <v>328.85833333333335</v>
      </c>
      <c r="R2037" s="1" t="str">
        <f>TEXT(Sales_Data17[[#This Row],[OrderDate]],"MMM")</f>
        <v>Mar</v>
      </c>
      <c r="S2037" s="1" t="str">
        <f t="shared" si="31"/>
        <v>2013</v>
      </c>
    </row>
    <row r="2038" spans="1:19">
      <c r="A2038" t="s">
        <v>2061</v>
      </c>
      <c r="B2038" s="2">
        <v>41362</v>
      </c>
      <c r="C2038" s="2" t="str">
        <f>VLOOKUP(Sales_Data17[[#This Row],[Customer Name Index]],Customer_Data[#All],2,0)</f>
        <v>ETUDE Ltd</v>
      </c>
      <c r="D2038">
        <v>4</v>
      </c>
      <c r="E2038" t="s">
        <v>2</v>
      </c>
      <c r="F2038" t="s">
        <v>8168</v>
      </c>
      <c r="G2038" t="s">
        <v>8027</v>
      </c>
      <c r="H2038" t="str">
        <f>VLOOKUP(Sales_Data17[[#This Row],[Delivery Region Index]],Regions_Table[#All],2,0)</f>
        <v>New South Wales</v>
      </c>
      <c r="I2038" t="str">
        <f>VLOOKUP(Sales_Data17[[#This Row],[Delivery Region Index]],Regions_Table[#All],3,0)</f>
        <v>Grafton</v>
      </c>
      <c r="J2038">
        <v>11</v>
      </c>
      <c r="K2038">
        <v>2</v>
      </c>
      <c r="L2038" t="str">
        <f>VLOOKUP(Sales_Data17[[#This Row],[Product Description Index]],Products_Data[#All],2,0)</f>
        <v>Pants</v>
      </c>
      <c r="M2038">
        <v>9</v>
      </c>
      <c r="N2038" s="9">
        <v>276.93333333333334</v>
      </c>
      <c r="O2038" s="9">
        <f>Sales_Data17[[#This Row],[Order Quantity]]*Sales_Data17[[#This Row],[Unit Price]]</f>
        <v>2492.4</v>
      </c>
      <c r="P2038" s="9">
        <v>155.08266666666668</v>
      </c>
      <c r="Q2038" s="9">
        <f>Sales_Data17[[#This Row],[Line Total]]-(Sales_Data17[[#This Row],[Total Unit Cost]]*Sales_Data17[[#This Row],[Order Quantity]])</f>
        <v>1096.6559999999999</v>
      </c>
      <c r="R2038" s="1" t="str">
        <f>TEXT(Sales_Data17[[#This Row],[OrderDate]],"MMM")</f>
        <v>Mar</v>
      </c>
      <c r="S2038" s="1" t="str">
        <f t="shared" si="31"/>
        <v>2013</v>
      </c>
    </row>
    <row r="2039" spans="1:19">
      <c r="A2039" t="s">
        <v>2062</v>
      </c>
      <c r="B2039" s="2">
        <v>41362</v>
      </c>
      <c r="C2039" s="2" t="str">
        <f>VLOOKUP(Sales_Data17[[#This Row],[Customer Name Index]],Customer_Data[#All],2,0)</f>
        <v>ETUDE Ltd</v>
      </c>
      <c r="D2039">
        <v>4</v>
      </c>
      <c r="E2039" t="s">
        <v>2</v>
      </c>
      <c r="F2039" t="s">
        <v>8168</v>
      </c>
      <c r="G2039" t="s">
        <v>8027</v>
      </c>
      <c r="H2039" t="str">
        <f>VLOOKUP(Sales_Data17[[#This Row],[Delivery Region Index]],Regions_Table[#All],2,0)</f>
        <v>New South Wales</v>
      </c>
      <c r="I2039" t="str">
        <f>VLOOKUP(Sales_Data17[[#This Row],[Delivery Region Index]],Regions_Table[#All],3,0)</f>
        <v>Gosford</v>
      </c>
      <c r="J2039">
        <v>9</v>
      </c>
      <c r="K2039">
        <v>2</v>
      </c>
      <c r="L2039" t="str">
        <f>VLOOKUP(Sales_Data17[[#This Row],[Product Description Index]],Products_Data[#All],2,0)</f>
        <v>Pants</v>
      </c>
      <c r="M2039">
        <v>1</v>
      </c>
      <c r="N2039" s="9">
        <v>116.13333333333334</v>
      </c>
      <c r="O2039" s="9">
        <f>Sales_Data17[[#This Row],[Order Quantity]]*Sales_Data17[[#This Row],[Unit Price]]</f>
        <v>116.13333333333334</v>
      </c>
      <c r="P2039" s="9">
        <v>66.195999999999998</v>
      </c>
      <c r="Q2039" s="9">
        <f>Sales_Data17[[#This Row],[Line Total]]-(Sales_Data17[[#This Row],[Total Unit Cost]]*Sales_Data17[[#This Row],[Order Quantity]])</f>
        <v>49.937333333333342</v>
      </c>
      <c r="R2039" s="1" t="str">
        <f>TEXT(Sales_Data17[[#This Row],[OrderDate]],"MMM")</f>
        <v>Mar</v>
      </c>
      <c r="S2039" s="1" t="str">
        <f t="shared" si="31"/>
        <v>2013</v>
      </c>
    </row>
    <row r="2040" spans="1:19">
      <c r="A2040" t="s">
        <v>2063</v>
      </c>
      <c r="B2040" s="2">
        <v>41362</v>
      </c>
      <c r="C2040" s="2" t="str">
        <f>VLOOKUP(Sales_Data17[[#This Row],[Customer Name Index]],Customer_Data[#All],2,0)</f>
        <v>Pure Group</v>
      </c>
      <c r="D2040">
        <v>17</v>
      </c>
      <c r="E2040" t="s">
        <v>3</v>
      </c>
      <c r="F2040" t="s">
        <v>8168</v>
      </c>
      <c r="G2040" t="s">
        <v>8025</v>
      </c>
      <c r="H2040" t="str">
        <f>VLOOKUP(Sales_Data17[[#This Row],[Delivery Region Index]],Regions_Table[#All],2,0)</f>
        <v>Victoria</v>
      </c>
      <c r="I2040" t="str">
        <f>VLOOKUP(Sales_Data17[[#This Row],[Delivery Region Index]],Regions_Table[#All],3,0)</f>
        <v>Melbourne</v>
      </c>
      <c r="J2040">
        <v>47</v>
      </c>
      <c r="K2040">
        <v>7</v>
      </c>
      <c r="L2040" t="str">
        <f>VLOOKUP(Sales_Data17[[#This Row],[Product Description Index]],Products_Data[#All],2,0)</f>
        <v>Dress Shirts</v>
      </c>
      <c r="M2040">
        <v>6</v>
      </c>
      <c r="N2040" s="9">
        <v>686.37777777777785</v>
      </c>
      <c r="O2040" s="9">
        <f>Sales_Data17[[#This Row],[Order Quantity]]*Sales_Data17[[#This Row],[Unit Price]]</f>
        <v>4118.2666666666673</v>
      </c>
      <c r="P2040" s="9">
        <v>308.87000000000006</v>
      </c>
      <c r="Q2040" s="9">
        <f>Sales_Data17[[#This Row],[Line Total]]-(Sales_Data17[[#This Row],[Total Unit Cost]]*Sales_Data17[[#This Row],[Order Quantity]])</f>
        <v>2265.0466666666671</v>
      </c>
      <c r="R2040" s="1" t="str">
        <f>TEXT(Sales_Data17[[#This Row],[OrderDate]],"MMM")</f>
        <v>Mar</v>
      </c>
      <c r="S2040" s="1" t="str">
        <f t="shared" si="31"/>
        <v>2013</v>
      </c>
    </row>
    <row r="2041" spans="1:19">
      <c r="A2041" t="s">
        <v>2064</v>
      </c>
      <c r="B2041" s="2">
        <v>41362</v>
      </c>
      <c r="C2041" s="2" t="str">
        <f>VLOOKUP(Sales_Data17[[#This Row],[Customer Name Index]],Customer_Data[#All],2,0)</f>
        <v>Ole Group</v>
      </c>
      <c r="D2041">
        <v>13</v>
      </c>
      <c r="E2041" t="s">
        <v>4</v>
      </c>
      <c r="F2041" t="s">
        <v>8168</v>
      </c>
      <c r="G2041" t="s">
        <v>8026</v>
      </c>
      <c r="H2041" t="str">
        <f>VLOOKUP(Sales_Data17[[#This Row],[Delivery Region Index]],Regions_Table[#All],2,0)</f>
        <v>Queensland</v>
      </c>
      <c r="I2041" t="str">
        <f>VLOOKUP(Sales_Data17[[#This Row],[Delivery Region Index]],Regions_Table[#All],3,0)</f>
        <v>Maryborough</v>
      </c>
      <c r="J2041">
        <v>37</v>
      </c>
      <c r="K2041">
        <v>6</v>
      </c>
      <c r="L2041" t="str">
        <f>VLOOKUP(Sales_Data17[[#This Row],[Product Description Index]],Products_Data[#All],2,0)</f>
        <v>Socks</v>
      </c>
      <c r="M2041">
        <v>8</v>
      </c>
      <c r="N2041" s="9">
        <v>293.31111111111113</v>
      </c>
      <c r="O2041" s="9">
        <f>Sales_Data17[[#This Row],[Order Quantity]]*Sales_Data17[[#This Row],[Unit Price]]</f>
        <v>2346.4888888888891</v>
      </c>
      <c r="P2041" s="9">
        <v>134.92311111111113</v>
      </c>
      <c r="Q2041" s="9">
        <f>Sales_Data17[[#This Row],[Line Total]]-(Sales_Data17[[#This Row],[Total Unit Cost]]*Sales_Data17[[#This Row],[Order Quantity]])</f>
        <v>1267.104</v>
      </c>
      <c r="R2041" s="1" t="str">
        <f>TEXT(Sales_Data17[[#This Row],[OrderDate]],"MMM")</f>
        <v>Mar</v>
      </c>
      <c r="S2041" s="1" t="str">
        <f t="shared" si="31"/>
        <v>2013</v>
      </c>
    </row>
    <row r="2042" spans="1:19">
      <c r="A2042" t="s">
        <v>2065</v>
      </c>
      <c r="B2042" s="2">
        <v>41363</v>
      </c>
      <c r="C2042" s="2" t="str">
        <f>VLOOKUP(Sales_Data17[[#This Row],[Customer Name Index]],Customer_Data[#All],2,0)</f>
        <v>Apollo Ltd</v>
      </c>
      <c r="D2042">
        <v>11</v>
      </c>
      <c r="E2042" t="s">
        <v>4</v>
      </c>
      <c r="F2042" t="s">
        <v>8168</v>
      </c>
      <c r="G2042" t="s">
        <v>8026</v>
      </c>
      <c r="H2042" t="str">
        <f>VLOOKUP(Sales_Data17[[#This Row],[Delivery Region Index]],Regions_Table[#All],2,0)</f>
        <v>Queensland</v>
      </c>
      <c r="I2042" t="str">
        <f>VLOOKUP(Sales_Data17[[#This Row],[Delivery Region Index]],Regions_Table[#All],3,0)</f>
        <v>Gladstone</v>
      </c>
      <c r="J2042">
        <v>30</v>
      </c>
      <c r="K2042">
        <v>5</v>
      </c>
      <c r="L2042" t="str">
        <f>VLOOKUP(Sales_Data17[[#This Row],[Product Description Index]],Products_Data[#All],2,0)</f>
        <v>Hats</v>
      </c>
      <c r="M2042">
        <v>5</v>
      </c>
      <c r="N2042" s="9">
        <v>281.39999999999998</v>
      </c>
      <c r="O2042" s="9">
        <f>Sales_Data17[[#This Row],[Order Quantity]]*Sales_Data17[[#This Row],[Unit Price]]</f>
        <v>1407</v>
      </c>
      <c r="P2042" s="9">
        <v>146.328</v>
      </c>
      <c r="Q2042" s="9">
        <f>Sales_Data17[[#This Row],[Line Total]]-(Sales_Data17[[#This Row],[Total Unit Cost]]*Sales_Data17[[#This Row],[Order Quantity]])</f>
        <v>675.36</v>
      </c>
      <c r="R2042" s="1" t="str">
        <f>TEXT(Sales_Data17[[#This Row],[OrderDate]],"MMM")</f>
        <v>Mar</v>
      </c>
      <c r="S2042" s="1" t="str">
        <f t="shared" si="31"/>
        <v>2013</v>
      </c>
    </row>
    <row r="2043" spans="1:19">
      <c r="A2043" t="s">
        <v>2066</v>
      </c>
      <c r="B2043" s="2">
        <v>41363</v>
      </c>
      <c r="C2043" s="2" t="str">
        <f>VLOOKUP(Sales_Data17[[#This Row],[Customer Name Index]],Customer_Data[#All],2,0)</f>
        <v>3LAB, Ltd</v>
      </c>
      <c r="D2043">
        <v>16</v>
      </c>
      <c r="E2043" t="s">
        <v>4</v>
      </c>
      <c r="F2043" t="s">
        <v>8168</v>
      </c>
      <c r="G2043" t="s">
        <v>8025</v>
      </c>
      <c r="H2043" t="str">
        <f>VLOOKUP(Sales_Data17[[#This Row],[Delivery Region Index]],Regions_Table[#All],2,0)</f>
        <v>Queensland</v>
      </c>
      <c r="I2043" t="str">
        <f>VLOOKUP(Sales_Data17[[#This Row],[Delivery Region Index]],Regions_Table[#All],3,0)</f>
        <v>Townsville</v>
      </c>
      <c r="J2043">
        <v>45</v>
      </c>
      <c r="K2043">
        <v>7</v>
      </c>
      <c r="L2043" t="str">
        <f>VLOOKUP(Sales_Data17[[#This Row],[Product Description Index]],Products_Data[#All],2,0)</f>
        <v>Dress Shirts</v>
      </c>
      <c r="M2043">
        <v>2</v>
      </c>
      <c r="N2043" s="9">
        <v>129.53333333333333</v>
      </c>
      <c r="O2043" s="9">
        <f>Sales_Data17[[#This Row],[Order Quantity]]*Sales_Data17[[#This Row],[Unit Price]]</f>
        <v>259.06666666666666</v>
      </c>
      <c r="P2043" s="9">
        <v>76.424666666666653</v>
      </c>
      <c r="Q2043" s="9">
        <f>Sales_Data17[[#This Row],[Line Total]]-(Sales_Data17[[#This Row],[Total Unit Cost]]*Sales_Data17[[#This Row],[Order Quantity]])</f>
        <v>106.21733333333336</v>
      </c>
      <c r="R2043" s="1" t="str">
        <f>TEXT(Sales_Data17[[#This Row],[OrderDate]],"MMM")</f>
        <v>Mar</v>
      </c>
      <c r="S2043" s="1" t="str">
        <f t="shared" si="31"/>
        <v>2013</v>
      </c>
    </row>
    <row r="2044" spans="1:19">
      <c r="A2044" t="s">
        <v>2067</v>
      </c>
      <c r="B2044" s="2">
        <v>41363</v>
      </c>
      <c r="C2044" s="2" t="str">
        <f>VLOOKUP(Sales_Data17[[#This Row],[Customer Name Index]],Customer_Data[#All],2,0)</f>
        <v>21st Ltd</v>
      </c>
      <c r="D2044">
        <v>10</v>
      </c>
      <c r="E2044" t="s">
        <v>2</v>
      </c>
      <c r="F2044" t="s">
        <v>8168</v>
      </c>
      <c r="G2044" t="s">
        <v>8026</v>
      </c>
      <c r="H2044" t="str">
        <f>VLOOKUP(Sales_Data17[[#This Row],[Delivery Region Index]],Regions_Table[#All],2,0)</f>
        <v>Queensland</v>
      </c>
      <c r="I2044" t="str">
        <f>VLOOKUP(Sales_Data17[[#This Row],[Delivery Region Index]],Regions_Table[#All],3,0)</f>
        <v>Cairns</v>
      </c>
      <c r="J2044">
        <v>28</v>
      </c>
      <c r="K2044">
        <v>4</v>
      </c>
      <c r="L2044" t="str">
        <f>VLOOKUP(Sales_Data17[[#This Row],[Product Description Index]],Products_Data[#All],2,0)</f>
        <v>Jeans</v>
      </c>
      <c r="M2044">
        <v>8</v>
      </c>
      <c r="N2044" s="9">
        <v>439.9666666666667</v>
      </c>
      <c r="O2044" s="9">
        <f>Sales_Data17[[#This Row],[Order Quantity]]*Sales_Data17[[#This Row],[Unit Price]]</f>
        <v>3519.7333333333336</v>
      </c>
      <c r="P2044" s="9">
        <v>356.37300000000005</v>
      </c>
      <c r="Q2044" s="9">
        <f>Sales_Data17[[#This Row],[Line Total]]-(Sales_Data17[[#This Row],[Total Unit Cost]]*Sales_Data17[[#This Row],[Order Quantity]])</f>
        <v>668.7493333333332</v>
      </c>
      <c r="R2044" s="1" t="str">
        <f>TEXT(Sales_Data17[[#This Row],[OrderDate]],"MMM")</f>
        <v>Mar</v>
      </c>
      <c r="S2044" s="1" t="str">
        <f t="shared" si="31"/>
        <v>2013</v>
      </c>
    </row>
    <row r="2045" spans="1:19">
      <c r="A2045" t="s">
        <v>2068</v>
      </c>
      <c r="B2045" s="2">
        <v>41363</v>
      </c>
      <c r="C2045" s="2" t="str">
        <f>VLOOKUP(Sales_Data17[[#This Row],[Customer Name Index]],Customer_Data[#All],2,0)</f>
        <v>Medsep Group</v>
      </c>
      <c r="D2045">
        <v>8</v>
      </c>
      <c r="E2045" t="s">
        <v>2</v>
      </c>
      <c r="F2045" t="s">
        <v>8168</v>
      </c>
      <c r="G2045" t="s">
        <v>8027</v>
      </c>
      <c r="H2045" t="str">
        <f>VLOOKUP(Sales_Data17[[#This Row],[Delivery Region Index]],Regions_Table[#All],2,0)</f>
        <v>New South Wales</v>
      </c>
      <c r="I2045" t="str">
        <f>VLOOKUP(Sales_Data17[[#This Row],[Delivery Region Index]],Regions_Table[#All],3,0)</f>
        <v>Tweed Heads</v>
      </c>
      <c r="J2045">
        <v>22</v>
      </c>
      <c r="K2045">
        <v>3</v>
      </c>
      <c r="L2045" t="str">
        <f>VLOOKUP(Sales_Data17[[#This Row],[Product Description Index]],Products_Data[#All],2,0)</f>
        <v>Sunglasses</v>
      </c>
      <c r="M2045">
        <v>7</v>
      </c>
      <c r="N2045" s="9">
        <v>125.06666666666668</v>
      </c>
      <c r="O2045" s="9">
        <f>Sales_Data17[[#This Row],[Order Quantity]]*Sales_Data17[[#This Row],[Unit Price]]</f>
        <v>875.4666666666667</v>
      </c>
      <c r="P2045" s="9">
        <v>68.78666666666669</v>
      </c>
      <c r="Q2045" s="9">
        <f>Sales_Data17[[#This Row],[Line Total]]-(Sales_Data17[[#This Row],[Total Unit Cost]]*Sales_Data17[[#This Row],[Order Quantity]])</f>
        <v>393.95999999999987</v>
      </c>
      <c r="R2045" s="1" t="str">
        <f>TEXT(Sales_Data17[[#This Row],[OrderDate]],"MMM")</f>
        <v>Mar</v>
      </c>
      <c r="S2045" s="1" t="str">
        <f t="shared" si="31"/>
        <v>2013</v>
      </c>
    </row>
    <row r="2046" spans="1:19">
      <c r="A2046" t="s">
        <v>2069</v>
      </c>
      <c r="B2046" s="2">
        <v>41363</v>
      </c>
      <c r="C2046" s="2" t="str">
        <f>VLOOKUP(Sales_Data17[[#This Row],[Customer Name Index]],Customer_Data[#All],2,0)</f>
        <v>New Ltd</v>
      </c>
      <c r="D2046">
        <v>7</v>
      </c>
      <c r="E2046" t="s">
        <v>4</v>
      </c>
      <c r="F2046" t="s">
        <v>8168</v>
      </c>
      <c r="G2046" t="s">
        <v>8027</v>
      </c>
      <c r="H2046" t="str">
        <f>VLOOKUP(Sales_Data17[[#This Row],[Delivery Region Index]],Regions_Table[#All],2,0)</f>
        <v>New South Wales</v>
      </c>
      <c r="I2046" t="str">
        <f>VLOOKUP(Sales_Data17[[#This Row],[Delivery Region Index]],Regions_Table[#All],3,0)</f>
        <v>Tamworth</v>
      </c>
      <c r="J2046">
        <v>21</v>
      </c>
      <c r="K2046">
        <v>3</v>
      </c>
      <c r="L2046" t="str">
        <f>VLOOKUP(Sales_Data17[[#This Row],[Product Description Index]],Products_Data[#All],2,0)</f>
        <v>Sunglasses</v>
      </c>
      <c r="M2046">
        <v>6</v>
      </c>
      <c r="N2046" s="9">
        <v>259.06666666666666</v>
      </c>
      <c r="O2046" s="9">
        <f>Sales_Data17[[#This Row],[Order Quantity]]*Sales_Data17[[#This Row],[Unit Price]]</f>
        <v>1554.4</v>
      </c>
      <c r="P2046" s="9">
        <v>142.48666666666668</v>
      </c>
      <c r="Q2046" s="9">
        <f>Sales_Data17[[#This Row],[Line Total]]-(Sales_Data17[[#This Row],[Total Unit Cost]]*Sales_Data17[[#This Row],[Order Quantity]])</f>
        <v>699.48</v>
      </c>
      <c r="R2046" s="1" t="str">
        <f>TEXT(Sales_Data17[[#This Row],[OrderDate]],"MMM")</f>
        <v>Mar</v>
      </c>
      <c r="S2046" s="1" t="str">
        <f t="shared" si="31"/>
        <v>2013</v>
      </c>
    </row>
    <row r="2047" spans="1:19">
      <c r="A2047" t="s">
        <v>2070</v>
      </c>
      <c r="B2047" s="2">
        <v>41363</v>
      </c>
      <c r="C2047" s="2" t="str">
        <f>VLOOKUP(Sales_Data17[[#This Row],[Customer Name Index]],Customer_Data[#All],2,0)</f>
        <v>New Ltd</v>
      </c>
      <c r="D2047">
        <v>7</v>
      </c>
      <c r="E2047" t="s">
        <v>4</v>
      </c>
      <c r="F2047" t="s">
        <v>8168</v>
      </c>
      <c r="G2047" t="s">
        <v>8027</v>
      </c>
      <c r="H2047" t="str">
        <f>VLOOKUP(Sales_Data17[[#This Row],[Delivery Region Index]],Regions_Table[#All],2,0)</f>
        <v>New South Wales</v>
      </c>
      <c r="I2047" t="str">
        <f>VLOOKUP(Sales_Data17[[#This Row],[Delivery Region Index]],Regions_Table[#All],3,0)</f>
        <v>Queanbeyan</v>
      </c>
      <c r="J2047">
        <v>20</v>
      </c>
      <c r="K2047">
        <v>3</v>
      </c>
      <c r="L2047" t="str">
        <f>VLOOKUP(Sales_Data17[[#This Row],[Product Description Index]],Products_Data[#All],2,0)</f>
        <v>Sunglasses</v>
      </c>
      <c r="M2047">
        <v>2</v>
      </c>
      <c r="N2047" s="9">
        <v>210.67777777777781</v>
      </c>
      <c r="O2047" s="9">
        <f>Sales_Data17[[#This Row],[Order Quantity]]*Sales_Data17[[#This Row],[Unit Price]]</f>
        <v>421.35555555555561</v>
      </c>
      <c r="P2047" s="9">
        <v>149.58122222222221</v>
      </c>
      <c r="Q2047" s="9">
        <f>Sales_Data17[[#This Row],[Line Total]]-(Sales_Data17[[#This Row],[Total Unit Cost]]*Sales_Data17[[#This Row],[Order Quantity]])</f>
        <v>122.19311111111119</v>
      </c>
      <c r="R2047" s="1" t="str">
        <f>TEXT(Sales_Data17[[#This Row],[OrderDate]],"MMM")</f>
        <v>Mar</v>
      </c>
      <c r="S2047" s="1" t="str">
        <f t="shared" si="31"/>
        <v>2013</v>
      </c>
    </row>
    <row r="2048" spans="1:19">
      <c r="A2048" t="s">
        <v>2071</v>
      </c>
      <c r="B2048" s="2">
        <v>41364</v>
      </c>
      <c r="C2048" s="2" t="str">
        <f>VLOOKUP(Sales_Data17[[#This Row],[Customer Name Index]],Customer_Data[#All],2,0)</f>
        <v>3LAB, Ltd</v>
      </c>
      <c r="D2048">
        <v>16</v>
      </c>
      <c r="E2048" t="s">
        <v>4</v>
      </c>
      <c r="F2048" t="s">
        <v>8168</v>
      </c>
      <c r="G2048" t="s">
        <v>8025</v>
      </c>
      <c r="H2048" t="str">
        <f>VLOOKUP(Sales_Data17[[#This Row],[Delivery Region Index]],Regions_Table[#All],2,0)</f>
        <v>Queensland</v>
      </c>
      <c r="I2048" t="str">
        <f>VLOOKUP(Sales_Data17[[#This Row],[Delivery Region Index]],Regions_Table[#All],3,0)</f>
        <v>Townsville</v>
      </c>
      <c r="J2048">
        <v>45</v>
      </c>
      <c r="K2048">
        <v>7</v>
      </c>
      <c r="L2048" t="str">
        <f>VLOOKUP(Sales_Data17[[#This Row],[Product Description Index]],Products_Data[#All],2,0)</f>
        <v>Dress Shirts</v>
      </c>
      <c r="M2048">
        <v>6</v>
      </c>
      <c r="N2048" s="9">
        <v>439.22222222222223</v>
      </c>
      <c r="O2048" s="9">
        <f>Sales_Data17[[#This Row],[Order Quantity]]*Sales_Data17[[#This Row],[Unit Price]]</f>
        <v>2635.3333333333335</v>
      </c>
      <c r="P2048" s="9">
        <v>368.94666666666666</v>
      </c>
      <c r="Q2048" s="9">
        <f>Sales_Data17[[#This Row],[Line Total]]-(Sales_Data17[[#This Row],[Total Unit Cost]]*Sales_Data17[[#This Row],[Order Quantity]])</f>
        <v>421.65333333333365</v>
      </c>
      <c r="R2048" s="1" t="str">
        <f>TEXT(Sales_Data17[[#This Row],[OrderDate]],"MMM")</f>
        <v>Mar</v>
      </c>
      <c r="S2048" s="1" t="str">
        <f t="shared" si="31"/>
        <v>2013</v>
      </c>
    </row>
    <row r="2049" spans="1:19">
      <c r="A2049" t="s">
        <v>2072</v>
      </c>
      <c r="B2049" s="2">
        <v>41364</v>
      </c>
      <c r="C2049" s="2" t="str">
        <f>VLOOKUP(Sales_Data17[[#This Row],[Customer Name Index]],Customer_Data[#All],2,0)</f>
        <v>3LAB, Ltd</v>
      </c>
      <c r="D2049">
        <v>16</v>
      </c>
      <c r="E2049" t="s">
        <v>2</v>
      </c>
      <c r="F2049" t="s">
        <v>8168</v>
      </c>
      <c r="G2049" t="s">
        <v>8025</v>
      </c>
      <c r="H2049" t="str">
        <f>VLOOKUP(Sales_Data17[[#This Row],[Delivery Region Index]],Regions_Table[#All],2,0)</f>
        <v>Queensland</v>
      </c>
      <c r="I2049" t="str">
        <f>VLOOKUP(Sales_Data17[[#This Row],[Delivery Region Index]],Regions_Table[#All],3,0)</f>
        <v>Toowoomba</v>
      </c>
      <c r="J2049">
        <v>44</v>
      </c>
      <c r="K2049">
        <v>7</v>
      </c>
      <c r="L2049" t="str">
        <f>VLOOKUP(Sales_Data17[[#This Row],[Product Description Index]],Products_Data[#All],2,0)</f>
        <v>Dress Shirts</v>
      </c>
      <c r="M2049">
        <v>4</v>
      </c>
      <c r="N2049" s="9">
        <v>95.288888888888891</v>
      </c>
      <c r="O2049" s="9">
        <f>Sales_Data17[[#This Row],[Order Quantity]]*Sales_Data17[[#This Row],[Unit Price]]</f>
        <v>381.15555555555557</v>
      </c>
      <c r="P2049" s="9">
        <v>70.513777777777776</v>
      </c>
      <c r="Q2049" s="9">
        <f>Sales_Data17[[#This Row],[Line Total]]-(Sales_Data17[[#This Row],[Total Unit Cost]]*Sales_Data17[[#This Row],[Order Quantity]])</f>
        <v>99.100444444444463</v>
      </c>
      <c r="R2049" s="1" t="str">
        <f>TEXT(Sales_Data17[[#This Row],[OrderDate]],"MMM")</f>
        <v>Mar</v>
      </c>
      <c r="S2049" s="1" t="str">
        <f t="shared" si="31"/>
        <v>2013</v>
      </c>
    </row>
    <row r="2050" spans="1:19">
      <c r="A2050" t="s">
        <v>2073</v>
      </c>
      <c r="B2050" s="2">
        <v>41364</v>
      </c>
      <c r="C2050" s="2" t="str">
        <f>VLOOKUP(Sales_Data17[[#This Row],[Customer Name Index]],Customer_Data[#All],2,0)</f>
        <v>Ole Group</v>
      </c>
      <c r="D2050">
        <v>13</v>
      </c>
      <c r="E2050" t="s">
        <v>4</v>
      </c>
      <c r="F2050" t="s">
        <v>8168</v>
      </c>
      <c r="G2050" t="s">
        <v>8026</v>
      </c>
      <c r="H2050" t="str">
        <f>VLOOKUP(Sales_Data17[[#This Row],[Delivery Region Index]],Regions_Table[#All],2,0)</f>
        <v>Queensland</v>
      </c>
      <c r="I2050" t="str">
        <f>VLOOKUP(Sales_Data17[[#This Row],[Delivery Region Index]],Regions_Table[#All],3,0)</f>
        <v>Maryborough</v>
      </c>
      <c r="J2050">
        <v>37</v>
      </c>
      <c r="K2050">
        <v>5</v>
      </c>
      <c r="L2050" t="str">
        <f>VLOOKUP(Sales_Data17[[#This Row],[Product Description Index]],Products_Data[#All],2,0)</f>
        <v>Hats</v>
      </c>
      <c r="M2050">
        <v>6</v>
      </c>
      <c r="N2050" s="9">
        <v>626.82222222222231</v>
      </c>
      <c r="O2050" s="9">
        <f>Sales_Data17[[#This Row],[Order Quantity]]*Sales_Data17[[#This Row],[Unit Price]]</f>
        <v>3760.9333333333338</v>
      </c>
      <c r="P2050" s="9">
        <v>363.55688888888892</v>
      </c>
      <c r="Q2050" s="9">
        <f>Sales_Data17[[#This Row],[Line Total]]-(Sales_Data17[[#This Row],[Total Unit Cost]]*Sales_Data17[[#This Row],[Order Quantity]])</f>
        <v>1579.5920000000001</v>
      </c>
      <c r="R2050" s="1" t="str">
        <f>TEXT(Sales_Data17[[#This Row],[OrderDate]],"MMM")</f>
        <v>Mar</v>
      </c>
      <c r="S2050" s="1" t="str">
        <f t="shared" ref="S2050:S2113" si="32">TEXT(B2050,"YYY")</f>
        <v>2013</v>
      </c>
    </row>
    <row r="2051" spans="1:19">
      <c r="A2051" t="s">
        <v>2074</v>
      </c>
      <c r="B2051" s="2">
        <v>41365</v>
      </c>
      <c r="C2051" s="2" t="str">
        <f>VLOOKUP(Sales_Data17[[#This Row],[Customer Name Index]],Customer_Data[#All],2,0)</f>
        <v xml:space="preserve">Ei </v>
      </c>
      <c r="D2051">
        <v>9</v>
      </c>
      <c r="E2051" t="s">
        <v>4</v>
      </c>
      <c r="F2051" t="s">
        <v>8168</v>
      </c>
      <c r="G2051" t="s">
        <v>8027</v>
      </c>
      <c r="H2051" t="str">
        <f>VLOOKUP(Sales_Data17[[#This Row],[Delivery Region Index]],Regions_Table[#All],2,0)</f>
        <v>New South Wales</v>
      </c>
      <c r="I2051" t="str">
        <f>VLOOKUP(Sales_Data17[[#This Row],[Delivery Region Index]],Regions_Table[#All],3,0)</f>
        <v>Wollongong</v>
      </c>
      <c r="J2051">
        <v>24</v>
      </c>
      <c r="K2051">
        <v>4</v>
      </c>
      <c r="L2051" t="str">
        <f>VLOOKUP(Sales_Data17[[#This Row],[Product Description Index]],Products_Data[#All],2,0)</f>
        <v>Jeans</v>
      </c>
      <c r="M2051">
        <v>5</v>
      </c>
      <c r="N2051" s="9">
        <v>246.41111111111115</v>
      </c>
      <c r="O2051" s="9">
        <f>Sales_Data17[[#This Row],[Order Quantity]]*Sales_Data17[[#This Row],[Unit Price]]</f>
        <v>1232.0555555555557</v>
      </c>
      <c r="P2051" s="9">
        <v>172.48777777777778</v>
      </c>
      <c r="Q2051" s="9">
        <f>Sales_Data17[[#This Row],[Line Total]]-(Sales_Data17[[#This Row],[Total Unit Cost]]*Sales_Data17[[#This Row],[Order Quantity]])</f>
        <v>369.61666666666679</v>
      </c>
      <c r="R2051" s="1" t="str">
        <f>TEXT(Sales_Data17[[#This Row],[OrderDate]],"MMM")</f>
        <v>Apr</v>
      </c>
      <c r="S2051" s="1" t="str">
        <f t="shared" si="32"/>
        <v>2013</v>
      </c>
    </row>
    <row r="2052" spans="1:19">
      <c r="A2052" t="s">
        <v>2075</v>
      </c>
      <c r="B2052" s="2">
        <v>41365</v>
      </c>
      <c r="C2052" s="2" t="str">
        <f>VLOOKUP(Sales_Data17[[#This Row],[Customer Name Index]],Customer_Data[#All],2,0)</f>
        <v xml:space="preserve">WakeFern </v>
      </c>
      <c r="D2052">
        <v>2</v>
      </c>
      <c r="E2052" t="s">
        <v>4</v>
      </c>
      <c r="F2052" t="s">
        <v>8168</v>
      </c>
      <c r="G2052" t="s">
        <v>8027</v>
      </c>
      <c r="H2052" t="str">
        <f>VLOOKUP(Sales_Data17[[#This Row],[Delivery Region Index]],Regions_Table[#All],2,0)</f>
        <v>New South Wales</v>
      </c>
      <c r="I2052" t="str">
        <f>VLOOKUP(Sales_Data17[[#This Row],[Delivery Region Index]],Regions_Table[#All],3,0)</f>
        <v>Cessnock</v>
      </c>
      <c r="J2052">
        <v>6</v>
      </c>
      <c r="K2052">
        <v>1</v>
      </c>
      <c r="L2052" t="str">
        <f>VLOOKUP(Sales_Data17[[#This Row],[Product Description Index]],Products_Data[#All],2,0)</f>
        <v>Shirts</v>
      </c>
      <c r="M2052">
        <v>5</v>
      </c>
      <c r="N2052" s="9">
        <v>206.21111111111111</v>
      </c>
      <c r="O2052" s="9">
        <f>Sales_Data17[[#This Row],[Order Quantity]]*Sales_Data17[[#This Row],[Unit Price]]</f>
        <v>1031.0555555555557</v>
      </c>
      <c r="P2052" s="9">
        <v>146.4098888888889</v>
      </c>
      <c r="Q2052" s="9">
        <f>Sales_Data17[[#This Row],[Line Total]]-(Sales_Data17[[#This Row],[Total Unit Cost]]*Sales_Data17[[#This Row],[Order Quantity]])</f>
        <v>299.00611111111118</v>
      </c>
      <c r="R2052" s="1" t="str">
        <f>TEXT(Sales_Data17[[#This Row],[OrderDate]],"MMM")</f>
        <v>Apr</v>
      </c>
      <c r="S2052" s="1" t="str">
        <f t="shared" si="32"/>
        <v>2013</v>
      </c>
    </row>
    <row r="2053" spans="1:19">
      <c r="A2053" t="s">
        <v>2076</v>
      </c>
      <c r="B2053" s="2">
        <v>41365</v>
      </c>
      <c r="C2053" s="2" t="str">
        <f>VLOOKUP(Sales_Data17[[#This Row],[Customer Name Index]],Customer_Data[#All],2,0)</f>
        <v>Medsep Group</v>
      </c>
      <c r="D2053">
        <v>8</v>
      </c>
      <c r="E2053" t="s">
        <v>4</v>
      </c>
      <c r="F2053" t="s">
        <v>8168</v>
      </c>
      <c r="G2053" t="s">
        <v>8027</v>
      </c>
      <c r="H2053" t="str">
        <f>VLOOKUP(Sales_Data17[[#This Row],[Delivery Region Index]],Regions_Table[#All],2,0)</f>
        <v>New South Wales</v>
      </c>
      <c r="I2053" t="str">
        <f>VLOOKUP(Sales_Data17[[#This Row],[Delivery Region Index]],Regions_Table[#All],3,0)</f>
        <v>Tweed Heads</v>
      </c>
      <c r="J2053">
        <v>22</v>
      </c>
      <c r="K2053">
        <v>3</v>
      </c>
      <c r="L2053" t="str">
        <f>VLOOKUP(Sales_Data17[[#This Row],[Product Description Index]],Products_Data[#All],2,0)</f>
        <v>Sunglasses</v>
      </c>
      <c r="M2053">
        <v>3</v>
      </c>
      <c r="N2053" s="9">
        <v>219.61111111111111</v>
      </c>
      <c r="O2053" s="9">
        <f>Sales_Data17[[#This Row],[Order Quantity]]*Sales_Data17[[#This Row],[Unit Price]]</f>
        <v>658.83333333333337</v>
      </c>
      <c r="P2053" s="9">
        <v>175.6888888888889</v>
      </c>
      <c r="Q2053" s="9">
        <f>Sales_Data17[[#This Row],[Line Total]]-(Sales_Data17[[#This Row],[Total Unit Cost]]*Sales_Data17[[#This Row],[Order Quantity]])</f>
        <v>131.76666666666665</v>
      </c>
      <c r="R2053" s="1" t="str">
        <f>TEXT(Sales_Data17[[#This Row],[OrderDate]],"MMM")</f>
        <v>Apr</v>
      </c>
      <c r="S2053" s="1" t="str">
        <f t="shared" si="32"/>
        <v>2013</v>
      </c>
    </row>
    <row r="2054" spans="1:19">
      <c r="A2054" t="s">
        <v>2077</v>
      </c>
      <c r="B2054" s="2">
        <v>41366</v>
      </c>
      <c r="C2054" s="2" t="str">
        <f>VLOOKUP(Sales_Data17[[#This Row],[Customer Name Index]],Customer_Data[#All],2,0)</f>
        <v>Procter Corp</v>
      </c>
      <c r="D2054">
        <v>5</v>
      </c>
      <c r="E2054" t="s">
        <v>4</v>
      </c>
      <c r="F2054" t="s">
        <v>8168</v>
      </c>
      <c r="G2054" t="s">
        <v>8027</v>
      </c>
      <c r="H2054" t="str">
        <f>VLOOKUP(Sales_Data17[[#This Row],[Delivery Region Index]],Regions_Table[#All],2,0)</f>
        <v>New South Wales</v>
      </c>
      <c r="I2054" t="str">
        <f>VLOOKUP(Sales_Data17[[#This Row],[Delivery Region Index]],Regions_Table[#All],3,0)</f>
        <v>Griffith</v>
      </c>
      <c r="J2054">
        <v>12</v>
      </c>
      <c r="K2054">
        <v>2</v>
      </c>
      <c r="L2054" t="str">
        <f>VLOOKUP(Sales_Data17[[#This Row],[Product Description Index]],Products_Data[#All],2,0)</f>
        <v>Pants</v>
      </c>
      <c r="M2054">
        <v>1</v>
      </c>
      <c r="N2054" s="9">
        <v>118.36666666666666</v>
      </c>
      <c r="O2054" s="9">
        <f>Sales_Data17[[#This Row],[Order Quantity]]*Sales_Data17[[#This Row],[Unit Price]]</f>
        <v>118.36666666666666</v>
      </c>
      <c r="P2054" s="9">
        <v>69.836333333333329</v>
      </c>
      <c r="Q2054" s="9">
        <f>Sales_Data17[[#This Row],[Line Total]]-(Sales_Data17[[#This Row],[Total Unit Cost]]*Sales_Data17[[#This Row],[Order Quantity]])</f>
        <v>48.530333333333331</v>
      </c>
      <c r="R2054" s="1" t="str">
        <f>TEXT(Sales_Data17[[#This Row],[OrderDate]],"MMM")</f>
        <v>Apr</v>
      </c>
      <c r="S2054" s="1" t="str">
        <f t="shared" si="32"/>
        <v>2013</v>
      </c>
    </row>
    <row r="2055" spans="1:19">
      <c r="A2055" t="s">
        <v>2078</v>
      </c>
      <c r="B2055" s="2">
        <v>41366</v>
      </c>
      <c r="C2055" s="2" t="str">
        <f>VLOOKUP(Sales_Data17[[#This Row],[Customer Name Index]],Customer_Data[#All],2,0)</f>
        <v xml:space="preserve">Linde </v>
      </c>
      <c r="D2055">
        <v>14</v>
      </c>
      <c r="E2055" t="s">
        <v>2</v>
      </c>
      <c r="F2055" t="s">
        <v>8168</v>
      </c>
      <c r="G2055" t="s">
        <v>8026</v>
      </c>
      <c r="H2055" t="str">
        <f>VLOOKUP(Sales_Data17[[#This Row],[Delivery Region Index]],Regions_Table[#All],2,0)</f>
        <v>Queensland</v>
      </c>
      <c r="I2055" t="str">
        <f>VLOOKUP(Sales_Data17[[#This Row],[Delivery Region Index]],Regions_Table[#All],3,0)</f>
        <v>Redcliffe</v>
      </c>
      <c r="J2055">
        <v>40</v>
      </c>
      <c r="K2055">
        <v>6</v>
      </c>
      <c r="L2055" t="str">
        <f>VLOOKUP(Sales_Data17[[#This Row],[Product Description Index]],Products_Data[#All],2,0)</f>
        <v>Socks</v>
      </c>
      <c r="M2055">
        <v>5</v>
      </c>
      <c r="N2055" s="9">
        <v>430.28888888888889</v>
      </c>
      <c r="O2055" s="9">
        <f>Sales_Data17[[#This Row],[Order Quantity]]*Sales_Data17[[#This Row],[Unit Price]]</f>
        <v>2151.4444444444443</v>
      </c>
      <c r="P2055" s="9">
        <v>288.2935555555556</v>
      </c>
      <c r="Q2055" s="9">
        <f>Sales_Data17[[#This Row],[Line Total]]-(Sales_Data17[[#This Row],[Total Unit Cost]]*Sales_Data17[[#This Row],[Order Quantity]])</f>
        <v>709.97666666666646</v>
      </c>
      <c r="R2055" s="1" t="str">
        <f>TEXT(Sales_Data17[[#This Row],[OrderDate]],"MMM")</f>
        <v>Apr</v>
      </c>
      <c r="S2055" s="1" t="str">
        <f t="shared" si="32"/>
        <v>2013</v>
      </c>
    </row>
    <row r="2056" spans="1:19">
      <c r="A2056" t="s">
        <v>2079</v>
      </c>
      <c r="B2056" s="2">
        <v>41366</v>
      </c>
      <c r="C2056" s="2" t="str">
        <f>VLOOKUP(Sales_Data17[[#This Row],[Customer Name Index]],Customer_Data[#All],2,0)</f>
        <v xml:space="preserve">Ei </v>
      </c>
      <c r="D2056">
        <v>9</v>
      </c>
      <c r="E2056" t="s">
        <v>2</v>
      </c>
      <c r="F2056" t="s">
        <v>8168</v>
      </c>
      <c r="G2056" t="s">
        <v>8027</v>
      </c>
      <c r="H2056" t="str">
        <f>VLOOKUP(Sales_Data17[[#This Row],[Delivery Region Index]],Regions_Table[#All],2,0)</f>
        <v>New South Wales</v>
      </c>
      <c r="I2056" t="str">
        <f>VLOOKUP(Sales_Data17[[#This Row],[Delivery Region Index]],Regions_Table[#All],3,0)</f>
        <v>Wollongong</v>
      </c>
      <c r="J2056">
        <v>24</v>
      </c>
      <c r="K2056">
        <v>4</v>
      </c>
      <c r="L2056" t="str">
        <f>VLOOKUP(Sales_Data17[[#This Row],[Product Description Index]],Products_Data[#All],2,0)</f>
        <v>Jeans</v>
      </c>
      <c r="M2056">
        <v>7</v>
      </c>
      <c r="N2056" s="9">
        <v>431.77777777777777</v>
      </c>
      <c r="O2056" s="9">
        <f>Sales_Data17[[#This Row],[Order Quantity]]*Sales_Data17[[#This Row],[Unit Price]]</f>
        <v>3022.4444444444443</v>
      </c>
      <c r="P2056" s="9">
        <v>202.93555555555554</v>
      </c>
      <c r="Q2056" s="9">
        <f>Sales_Data17[[#This Row],[Line Total]]-(Sales_Data17[[#This Row],[Total Unit Cost]]*Sales_Data17[[#This Row],[Order Quantity]])</f>
        <v>1601.8955555555556</v>
      </c>
      <c r="R2056" s="1" t="str">
        <f>TEXT(Sales_Data17[[#This Row],[OrderDate]],"MMM")</f>
        <v>Apr</v>
      </c>
      <c r="S2056" s="1" t="str">
        <f t="shared" si="32"/>
        <v>2013</v>
      </c>
    </row>
    <row r="2057" spans="1:19">
      <c r="A2057" t="s">
        <v>2080</v>
      </c>
      <c r="B2057" s="2">
        <v>41367</v>
      </c>
      <c r="C2057" s="2" t="str">
        <f>VLOOKUP(Sales_Data17[[#This Row],[Customer Name Index]],Customer_Data[#All],2,0)</f>
        <v>Procter Corp</v>
      </c>
      <c r="D2057">
        <v>5</v>
      </c>
      <c r="E2057" t="s">
        <v>4</v>
      </c>
      <c r="F2057" t="s">
        <v>8168</v>
      </c>
      <c r="G2057" t="s">
        <v>8027</v>
      </c>
      <c r="H2057" t="str">
        <f>VLOOKUP(Sales_Data17[[#This Row],[Delivery Region Index]],Regions_Table[#All],2,0)</f>
        <v>New South Wales</v>
      </c>
      <c r="I2057" t="str">
        <f>VLOOKUP(Sales_Data17[[#This Row],[Delivery Region Index]],Regions_Table[#All],3,0)</f>
        <v>Griffith</v>
      </c>
      <c r="J2057">
        <v>12</v>
      </c>
      <c r="K2057">
        <v>2</v>
      </c>
      <c r="L2057" t="str">
        <f>VLOOKUP(Sales_Data17[[#This Row],[Product Description Index]],Products_Data[#All],2,0)</f>
        <v>Pants</v>
      </c>
      <c r="M2057">
        <v>3</v>
      </c>
      <c r="N2057" s="9">
        <v>29.777777777777779</v>
      </c>
      <c r="O2057" s="9">
        <f>Sales_Data17[[#This Row],[Order Quantity]]*Sales_Data17[[#This Row],[Unit Price]]</f>
        <v>89.333333333333343</v>
      </c>
      <c r="P2057" s="9">
        <v>24.715555555555554</v>
      </c>
      <c r="Q2057" s="9">
        <f>Sales_Data17[[#This Row],[Line Total]]-(Sales_Data17[[#This Row],[Total Unit Cost]]*Sales_Data17[[#This Row],[Order Quantity]])</f>
        <v>15.186666666666682</v>
      </c>
      <c r="R2057" s="1" t="str">
        <f>TEXT(Sales_Data17[[#This Row],[OrderDate]],"MMM")</f>
        <v>Apr</v>
      </c>
      <c r="S2057" s="1" t="str">
        <f t="shared" si="32"/>
        <v>2013</v>
      </c>
    </row>
    <row r="2058" spans="1:19">
      <c r="A2058" t="s">
        <v>2081</v>
      </c>
      <c r="B2058" s="2">
        <v>41367</v>
      </c>
      <c r="C2058" s="2" t="str">
        <f>VLOOKUP(Sales_Data17[[#This Row],[Customer Name Index]],Customer_Data[#All],2,0)</f>
        <v>Ole Group</v>
      </c>
      <c r="D2058">
        <v>13</v>
      </c>
      <c r="E2058" t="s">
        <v>4</v>
      </c>
      <c r="F2058" t="s">
        <v>8168</v>
      </c>
      <c r="G2058" t="s">
        <v>8026</v>
      </c>
      <c r="H2058" t="str">
        <f>VLOOKUP(Sales_Data17[[#This Row],[Delivery Region Index]],Regions_Table[#All],2,0)</f>
        <v>Queensland</v>
      </c>
      <c r="I2058" t="str">
        <f>VLOOKUP(Sales_Data17[[#This Row],[Delivery Region Index]],Regions_Table[#All],3,0)</f>
        <v>Mackay</v>
      </c>
      <c r="J2058">
        <v>36</v>
      </c>
      <c r="K2058">
        <v>5</v>
      </c>
      <c r="L2058" t="str">
        <f>VLOOKUP(Sales_Data17[[#This Row],[Product Description Index]],Products_Data[#All],2,0)</f>
        <v>Hats</v>
      </c>
      <c r="M2058">
        <v>5</v>
      </c>
      <c r="N2058" s="9">
        <v>23.822222222222223</v>
      </c>
      <c r="O2058" s="9">
        <f>Sales_Data17[[#This Row],[Order Quantity]]*Sales_Data17[[#This Row],[Unit Price]]</f>
        <v>119.11111111111111</v>
      </c>
      <c r="P2058" s="9">
        <v>10.243555555555556</v>
      </c>
      <c r="Q2058" s="9">
        <f>Sales_Data17[[#This Row],[Line Total]]-(Sales_Data17[[#This Row],[Total Unit Cost]]*Sales_Data17[[#This Row],[Order Quantity]])</f>
        <v>67.893333333333331</v>
      </c>
      <c r="R2058" s="1" t="str">
        <f>TEXT(Sales_Data17[[#This Row],[OrderDate]],"MMM")</f>
        <v>Apr</v>
      </c>
      <c r="S2058" s="1" t="str">
        <f t="shared" si="32"/>
        <v>2013</v>
      </c>
    </row>
    <row r="2059" spans="1:19">
      <c r="A2059" t="s">
        <v>2082</v>
      </c>
      <c r="B2059" s="2">
        <v>41367</v>
      </c>
      <c r="C2059" s="2" t="str">
        <f>VLOOKUP(Sales_Data17[[#This Row],[Customer Name Index]],Customer_Data[#All],2,0)</f>
        <v xml:space="preserve">Qualitest </v>
      </c>
      <c r="D2059">
        <v>19</v>
      </c>
      <c r="E2059" t="s">
        <v>4</v>
      </c>
      <c r="F2059" t="s">
        <v>8168</v>
      </c>
      <c r="G2059" t="s">
        <v>8028</v>
      </c>
      <c r="H2059" t="str">
        <f>VLOOKUP(Sales_Data17[[#This Row],[Delivery Region Index]],Regions_Table[#All],2,0)</f>
        <v>Victoria</v>
      </c>
      <c r="I2059" t="str">
        <f>VLOOKUP(Sales_Data17[[#This Row],[Delivery Region Index]],Regions_Table[#All],3,0)</f>
        <v>Swan Hill</v>
      </c>
      <c r="J2059">
        <v>55</v>
      </c>
      <c r="K2059">
        <v>8</v>
      </c>
      <c r="L2059" t="str">
        <f>VLOOKUP(Sales_Data17[[#This Row],[Product Description Index]],Products_Data[#All],2,0)</f>
        <v>Shoes</v>
      </c>
      <c r="M2059">
        <v>2</v>
      </c>
      <c r="N2059" s="9">
        <v>75.188888888888897</v>
      </c>
      <c r="O2059" s="9">
        <f>Sales_Data17[[#This Row],[Order Quantity]]*Sales_Data17[[#This Row],[Unit Price]]</f>
        <v>150.37777777777779</v>
      </c>
      <c r="P2059" s="9">
        <v>48.120888888888892</v>
      </c>
      <c r="Q2059" s="9">
        <f>Sales_Data17[[#This Row],[Line Total]]-(Sales_Data17[[#This Row],[Total Unit Cost]]*Sales_Data17[[#This Row],[Order Quantity]])</f>
        <v>54.13600000000001</v>
      </c>
      <c r="R2059" s="1" t="str">
        <f>TEXT(Sales_Data17[[#This Row],[OrderDate]],"MMM")</f>
        <v>Apr</v>
      </c>
      <c r="S2059" s="1" t="str">
        <f t="shared" si="32"/>
        <v>2013</v>
      </c>
    </row>
    <row r="2060" spans="1:19">
      <c r="A2060" t="s">
        <v>2083</v>
      </c>
      <c r="B2060" s="2">
        <v>41368</v>
      </c>
      <c r="C2060" s="2" t="str">
        <f>VLOOKUP(Sales_Data17[[#This Row],[Customer Name Index]],Customer_Data[#All],2,0)</f>
        <v>21st Ltd</v>
      </c>
      <c r="D2060">
        <v>10</v>
      </c>
      <c r="E2060" t="s">
        <v>2</v>
      </c>
      <c r="F2060" t="s">
        <v>8168</v>
      </c>
      <c r="G2060" t="s">
        <v>8026</v>
      </c>
      <c r="H2060" t="str">
        <f>VLOOKUP(Sales_Data17[[#This Row],[Delivery Region Index]],Regions_Table[#All],2,0)</f>
        <v>Queensland</v>
      </c>
      <c r="I2060" t="str">
        <f>VLOOKUP(Sales_Data17[[#This Row],[Delivery Region Index]],Regions_Table[#All],3,0)</f>
        <v>Cairns</v>
      </c>
      <c r="J2060">
        <v>28</v>
      </c>
      <c r="K2060">
        <v>4</v>
      </c>
      <c r="L2060" t="str">
        <f>VLOOKUP(Sales_Data17[[#This Row],[Product Description Index]],Products_Data[#All],2,0)</f>
        <v>Jeans</v>
      </c>
      <c r="M2060">
        <v>6</v>
      </c>
      <c r="N2060" s="9">
        <v>111.66666666666667</v>
      </c>
      <c r="O2060" s="9">
        <f>Sales_Data17[[#This Row],[Order Quantity]]*Sales_Data17[[#This Row],[Unit Price]]</f>
        <v>670</v>
      </c>
      <c r="P2060" s="9">
        <v>45.783333333333331</v>
      </c>
      <c r="Q2060" s="9">
        <f>Sales_Data17[[#This Row],[Line Total]]-(Sales_Data17[[#This Row],[Total Unit Cost]]*Sales_Data17[[#This Row],[Order Quantity]])</f>
        <v>395.3</v>
      </c>
      <c r="R2060" s="1" t="str">
        <f>TEXT(Sales_Data17[[#This Row],[OrderDate]],"MMM")</f>
        <v>Apr</v>
      </c>
      <c r="S2060" s="1" t="str">
        <f t="shared" si="32"/>
        <v>2013</v>
      </c>
    </row>
    <row r="2061" spans="1:19">
      <c r="A2061" t="s">
        <v>2084</v>
      </c>
      <c r="B2061" s="2">
        <v>41368</v>
      </c>
      <c r="C2061" s="2" t="str">
        <f>VLOOKUP(Sales_Data17[[#This Row],[Customer Name Index]],Customer_Data[#All],2,0)</f>
        <v>3LAB, Ltd</v>
      </c>
      <c r="D2061">
        <v>16</v>
      </c>
      <c r="E2061" t="s">
        <v>2</v>
      </c>
      <c r="F2061" t="s">
        <v>8168</v>
      </c>
      <c r="G2061" t="s">
        <v>8025</v>
      </c>
      <c r="H2061" t="str">
        <f>VLOOKUP(Sales_Data17[[#This Row],[Delivery Region Index]],Regions_Table[#All],2,0)</f>
        <v>Queensland</v>
      </c>
      <c r="I2061" t="str">
        <f>VLOOKUP(Sales_Data17[[#This Row],[Delivery Region Index]],Regions_Table[#All],3,0)</f>
        <v>Toowoomba</v>
      </c>
      <c r="J2061">
        <v>44</v>
      </c>
      <c r="K2061">
        <v>7</v>
      </c>
      <c r="L2061" t="str">
        <f>VLOOKUP(Sales_Data17[[#This Row],[Product Description Index]],Products_Data[#All],2,0)</f>
        <v>Dress Shirts</v>
      </c>
      <c r="M2061">
        <v>3</v>
      </c>
      <c r="N2061" s="9">
        <v>118.36666666666666</v>
      </c>
      <c r="O2061" s="9">
        <f>Sales_Data17[[#This Row],[Order Quantity]]*Sales_Data17[[#This Row],[Unit Price]]</f>
        <v>355.09999999999997</v>
      </c>
      <c r="P2061" s="9">
        <v>78.122</v>
      </c>
      <c r="Q2061" s="9">
        <f>Sales_Data17[[#This Row],[Line Total]]-(Sales_Data17[[#This Row],[Total Unit Cost]]*Sales_Data17[[#This Row],[Order Quantity]])</f>
        <v>120.73399999999998</v>
      </c>
      <c r="R2061" s="1" t="str">
        <f>TEXT(Sales_Data17[[#This Row],[OrderDate]],"MMM")</f>
        <v>Apr</v>
      </c>
      <c r="S2061" s="1" t="str">
        <f t="shared" si="32"/>
        <v>2013</v>
      </c>
    </row>
    <row r="2062" spans="1:19">
      <c r="A2062" t="s">
        <v>2085</v>
      </c>
      <c r="B2062" s="2">
        <v>41369</v>
      </c>
      <c r="C2062" s="2" t="str">
        <f>VLOOKUP(Sales_Data17[[#This Row],[Customer Name Index]],Customer_Data[#All],2,0)</f>
        <v>Pacific Ltd</v>
      </c>
      <c r="D2062">
        <v>20</v>
      </c>
      <c r="E2062" t="s">
        <v>4</v>
      </c>
      <c r="F2062" t="s">
        <v>8168</v>
      </c>
      <c r="G2062" t="s">
        <v>8028</v>
      </c>
      <c r="H2062" t="str">
        <f>VLOOKUP(Sales_Data17[[#This Row],[Delivery Region Index]],Regions_Table[#All],2,0)</f>
        <v>Victoria</v>
      </c>
      <c r="I2062" t="str">
        <f>VLOOKUP(Sales_Data17[[#This Row],[Delivery Region Index]],Regions_Table[#All],3,0)</f>
        <v>Wangaratta</v>
      </c>
      <c r="J2062">
        <v>56</v>
      </c>
      <c r="K2062">
        <v>8</v>
      </c>
      <c r="L2062" t="str">
        <f>VLOOKUP(Sales_Data17[[#This Row],[Product Description Index]],Products_Data[#All],2,0)</f>
        <v>Shoes</v>
      </c>
      <c r="M2062">
        <v>1</v>
      </c>
      <c r="N2062" s="9">
        <v>18.611111111111111</v>
      </c>
      <c r="O2062" s="9">
        <f>Sales_Data17[[#This Row],[Order Quantity]]*Sales_Data17[[#This Row],[Unit Price]]</f>
        <v>18.611111111111111</v>
      </c>
      <c r="P2062" s="9">
        <v>12.655555555555557</v>
      </c>
      <c r="Q2062" s="9">
        <f>Sales_Data17[[#This Row],[Line Total]]-(Sales_Data17[[#This Row],[Total Unit Cost]]*Sales_Data17[[#This Row],[Order Quantity]])</f>
        <v>5.9555555555555539</v>
      </c>
      <c r="R2062" s="1" t="str">
        <f>TEXT(Sales_Data17[[#This Row],[OrderDate]],"MMM")</f>
        <v>Apr</v>
      </c>
      <c r="S2062" s="1" t="str">
        <f t="shared" si="32"/>
        <v>2013</v>
      </c>
    </row>
    <row r="2063" spans="1:19">
      <c r="A2063" t="s">
        <v>2086</v>
      </c>
      <c r="B2063" s="2">
        <v>41369</v>
      </c>
      <c r="C2063" s="2" t="str">
        <f>VLOOKUP(Sales_Data17[[#This Row],[Customer Name Index]],Customer_Data[#All],2,0)</f>
        <v>Elorac, Corp</v>
      </c>
      <c r="D2063">
        <v>3</v>
      </c>
      <c r="E2063" t="s">
        <v>4</v>
      </c>
      <c r="F2063" t="s">
        <v>8168</v>
      </c>
      <c r="G2063" t="s">
        <v>8027</v>
      </c>
      <c r="H2063" t="str">
        <f>VLOOKUP(Sales_Data17[[#This Row],[Delivery Region Index]],Regions_Table[#All],2,0)</f>
        <v>New South Wales</v>
      </c>
      <c r="I2063" t="str">
        <f>VLOOKUP(Sales_Data17[[#This Row],[Delivery Region Index]],Regions_Table[#All],3,0)</f>
        <v>Dubbo</v>
      </c>
      <c r="J2063">
        <v>8</v>
      </c>
      <c r="K2063">
        <v>2</v>
      </c>
      <c r="L2063" t="str">
        <f>VLOOKUP(Sales_Data17[[#This Row],[Product Description Index]],Products_Data[#All],2,0)</f>
        <v>Pants</v>
      </c>
      <c r="M2063">
        <v>8</v>
      </c>
      <c r="N2063" s="9">
        <v>131.02222222222224</v>
      </c>
      <c r="O2063" s="9">
        <f>Sales_Data17[[#This Row],[Order Quantity]]*Sales_Data17[[#This Row],[Unit Price]]</f>
        <v>1048.1777777777779</v>
      </c>
      <c r="P2063" s="9">
        <v>93.025777777777776</v>
      </c>
      <c r="Q2063" s="9">
        <f>Sales_Data17[[#This Row],[Line Total]]-(Sales_Data17[[#This Row],[Total Unit Cost]]*Sales_Data17[[#This Row],[Order Quantity]])</f>
        <v>303.97155555555571</v>
      </c>
      <c r="R2063" s="1" t="str">
        <f>TEXT(Sales_Data17[[#This Row],[OrderDate]],"MMM")</f>
        <v>Apr</v>
      </c>
      <c r="S2063" s="1" t="str">
        <f t="shared" si="32"/>
        <v>2013</v>
      </c>
    </row>
    <row r="2064" spans="1:19">
      <c r="A2064" t="s">
        <v>2087</v>
      </c>
      <c r="B2064" s="2">
        <v>41369</v>
      </c>
      <c r="C2064" s="2" t="str">
        <f>VLOOKUP(Sales_Data17[[#This Row],[Customer Name Index]],Customer_Data[#All],2,0)</f>
        <v>21st Ltd</v>
      </c>
      <c r="D2064">
        <v>10</v>
      </c>
      <c r="E2064" t="s">
        <v>4</v>
      </c>
      <c r="F2064" t="s">
        <v>8168</v>
      </c>
      <c r="G2064" t="s">
        <v>8026</v>
      </c>
      <c r="H2064" t="str">
        <f>VLOOKUP(Sales_Data17[[#This Row],[Delivery Region Index]],Regions_Table[#All],2,0)</f>
        <v>Queensland</v>
      </c>
      <c r="I2064" t="str">
        <f>VLOOKUP(Sales_Data17[[#This Row],[Delivery Region Index]],Regions_Table[#All],3,0)</f>
        <v>Charters Towers</v>
      </c>
      <c r="J2064">
        <v>29</v>
      </c>
      <c r="K2064">
        <v>4</v>
      </c>
      <c r="L2064" t="str">
        <f>VLOOKUP(Sales_Data17[[#This Row],[Product Description Index]],Products_Data[#All],2,0)</f>
        <v>Jeans</v>
      </c>
      <c r="M2064">
        <v>2</v>
      </c>
      <c r="N2064" s="9">
        <v>645.43333333333339</v>
      </c>
      <c r="O2064" s="9">
        <f>Sales_Data17[[#This Row],[Order Quantity]]*Sales_Data17[[#This Row],[Unit Price]]</f>
        <v>1290.8666666666668</v>
      </c>
      <c r="P2064" s="9">
        <v>387.26</v>
      </c>
      <c r="Q2064" s="9">
        <f>Sales_Data17[[#This Row],[Line Total]]-(Sales_Data17[[#This Row],[Total Unit Cost]]*Sales_Data17[[#This Row],[Order Quantity]])</f>
        <v>516.34666666666681</v>
      </c>
      <c r="R2064" s="1" t="str">
        <f>TEXT(Sales_Data17[[#This Row],[OrderDate]],"MMM")</f>
        <v>Apr</v>
      </c>
      <c r="S2064" s="1" t="str">
        <f t="shared" si="32"/>
        <v>2013</v>
      </c>
    </row>
    <row r="2065" spans="1:19">
      <c r="A2065" t="s">
        <v>2088</v>
      </c>
      <c r="B2065" s="2">
        <v>41369</v>
      </c>
      <c r="C2065" s="2" t="str">
        <f>VLOOKUP(Sales_Data17[[#This Row],[Customer Name Index]],Customer_Data[#All],2,0)</f>
        <v>Procter Corp</v>
      </c>
      <c r="D2065">
        <v>5</v>
      </c>
      <c r="E2065" t="s">
        <v>4</v>
      </c>
      <c r="F2065" t="s">
        <v>8168</v>
      </c>
      <c r="G2065" t="s">
        <v>8027</v>
      </c>
      <c r="H2065" t="str">
        <f>VLOOKUP(Sales_Data17[[#This Row],[Delivery Region Index]],Regions_Table[#All],2,0)</f>
        <v>New South Wales</v>
      </c>
      <c r="I2065" t="str">
        <f>VLOOKUP(Sales_Data17[[#This Row],[Delivery Region Index]],Regions_Table[#All],3,0)</f>
        <v>Lismore</v>
      </c>
      <c r="J2065">
        <v>14</v>
      </c>
      <c r="K2065">
        <v>2</v>
      </c>
      <c r="L2065" t="str">
        <f>VLOOKUP(Sales_Data17[[#This Row],[Product Description Index]],Products_Data[#All],2,0)</f>
        <v>Pants</v>
      </c>
      <c r="M2065">
        <v>9</v>
      </c>
      <c r="N2065" s="9">
        <v>419.12222222222221</v>
      </c>
      <c r="O2065" s="9">
        <f>Sales_Data17[[#This Row],[Order Quantity]]*Sales_Data17[[#This Row],[Unit Price]]</f>
        <v>3772.1</v>
      </c>
      <c r="P2065" s="9">
        <v>343.6802222222222</v>
      </c>
      <c r="Q2065" s="9">
        <f>Sales_Data17[[#This Row],[Line Total]]-(Sales_Data17[[#This Row],[Total Unit Cost]]*Sales_Data17[[#This Row],[Order Quantity]])</f>
        <v>678.97800000000007</v>
      </c>
      <c r="R2065" s="1" t="str">
        <f>TEXT(Sales_Data17[[#This Row],[OrderDate]],"MMM")</f>
        <v>Apr</v>
      </c>
      <c r="S2065" s="1" t="str">
        <f t="shared" si="32"/>
        <v>2013</v>
      </c>
    </row>
    <row r="2066" spans="1:19">
      <c r="A2066" t="s">
        <v>2089</v>
      </c>
      <c r="B2066" s="2">
        <v>41369</v>
      </c>
      <c r="C2066" s="2" t="str">
        <f>VLOOKUP(Sales_Data17[[#This Row],[Customer Name Index]],Customer_Data[#All],2,0)</f>
        <v>ETUDE Ltd</v>
      </c>
      <c r="D2066">
        <v>4</v>
      </c>
      <c r="E2066" t="s">
        <v>4</v>
      </c>
      <c r="F2066" t="s">
        <v>8168</v>
      </c>
      <c r="G2066" t="s">
        <v>8027</v>
      </c>
      <c r="H2066" t="str">
        <f>VLOOKUP(Sales_Data17[[#This Row],[Delivery Region Index]],Regions_Table[#All],2,0)</f>
        <v>New South Wales</v>
      </c>
      <c r="I2066" t="str">
        <f>VLOOKUP(Sales_Data17[[#This Row],[Delivery Region Index]],Regions_Table[#All],3,0)</f>
        <v>Grafton</v>
      </c>
      <c r="J2066">
        <v>11</v>
      </c>
      <c r="K2066">
        <v>2</v>
      </c>
      <c r="L2066" t="str">
        <f>VLOOKUP(Sales_Data17[[#This Row],[Product Description Index]],Products_Data[#All],2,0)</f>
        <v>Pants</v>
      </c>
      <c r="M2066">
        <v>3</v>
      </c>
      <c r="N2066" s="9">
        <v>387.11111111111109</v>
      </c>
      <c r="O2066" s="9">
        <f>Sales_Data17[[#This Row],[Order Quantity]]*Sales_Data17[[#This Row],[Unit Price]]</f>
        <v>1161.3333333333333</v>
      </c>
      <c r="P2066" s="9">
        <v>170.32888888888888</v>
      </c>
      <c r="Q2066" s="9">
        <f>Sales_Data17[[#This Row],[Line Total]]-(Sales_Data17[[#This Row],[Total Unit Cost]]*Sales_Data17[[#This Row],[Order Quantity]])</f>
        <v>650.34666666666658</v>
      </c>
      <c r="R2066" s="1" t="str">
        <f>TEXT(Sales_Data17[[#This Row],[OrderDate]],"MMM")</f>
        <v>Apr</v>
      </c>
      <c r="S2066" s="1" t="str">
        <f t="shared" si="32"/>
        <v>2013</v>
      </c>
    </row>
    <row r="2067" spans="1:19">
      <c r="A2067" t="s">
        <v>2090</v>
      </c>
      <c r="B2067" s="2">
        <v>41370</v>
      </c>
      <c r="C2067" s="2" t="str">
        <f>VLOOKUP(Sales_Data17[[#This Row],[Customer Name Index]],Customer_Data[#All],2,0)</f>
        <v>3LAB, Ltd</v>
      </c>
      <c r="D2067">
        <v>16</v>
      </c>
      <c r="E2067" t="s">
        <v>3</v>
      </c>
      <c r="F2067" t="s">
        <v>8168</v>
      </c>
      <c r="G2067" t="s">
        <v>8025</v>
      </c>
      <c r="H2067" t="str">
        <f>VLOOKUP(Sales_Data17[[#This Row],[Delivery Region Index]],Regions_Table[#All],2,0)</f>
        <v>South Australia</v>
      </c>
      <c r="I2067" t="str">
        <f>VLOOKUP(Sales_Data17[[#This Row],[Delivery Region Index]],Regions_Table[#All],3,0)</f>
        <v>Adelaide</v>
      </c>
      <c r="J2067">
        <v>46</v>
      </c>
      <c r="K2067">
        <v>7</v>
      </c>
      <c r="L2067" t="str">
        <f>VLOOKUP(Sales_Data17[[#This Row],[Product Description Index]],Products_Data[#All],2,0)</f>
        <v>Dress Shirts</v>
      </c>
      <c r="M2067">
        <v>7</v>
      </c>
      <c r="N2067" s="9">
        <v>116.87777777777779</v>
      </c>
      <c r="O2067" s="9">
        <f>Sales_Data17[[#This Row],[Order Quantity]]*Sales_Data17[[#This Row],[Unit Price]]</f>
        <v>818.14444444444462</v>
      </c>
      <c r="P2067" s="9">
        <v>46.751111111111115</v>
      </c>
      <c r="Q2067" s="9">
        <f>Sales_Data17[[#This Row],[Line Total]]-(Sales_Data17[[#This Row],[Total Unit Cost]]*Sales_Data17[[#This Row],[Order Quantity]])</f>
        <v>490.88666666666683</v>
      </c>
      <c r="R2067" s="1" t="str">
        <f>TEXT(Sales_Data17[[#This Row],[OrderDate]],"MMM")</f>
        <v>Apr</v>
      </c>
      <c r="S2067" s="1" t="str">
        <f t="shared" si="32"/>
        <v>2013</v>
      </c>
    </row>
    <row r="2068" spans="1:19">
      <c r="A2068" t="s">
        <v>2091</v>
      </c>
      <c r="B2068" s="2">
        <v>41370</v>
      </c>
      <c r="C2068" s="2" t="str">
        <f>VLOOKUP(Sales_Data17[[#This Row],[Customer Name Index]],Customer_Data[#All],2,0)</f>
        <v xml:space="preserve">Qualitest </v>
      </c>
      <c r="D2068">
        <v>19</v>
      </c>
      <c r="E2068" t="s">
        <v>4</v>
      </c>
      <c r="F2068" t="s">
        <v>8168</v>
      </c>
      <c r="G2068" t="s">
        <v>8028</v>
      </c>
      <c r="H2068" t="str">
        <f>VLOOKUP(Sales_Data17[[#This Row],[Delivery Region Index]],Regions_Table[#All],2,0)</f>
        <v>Victoria</v>
      </c>
      <c r="I2068" t="str">
        <f>VLOOKUP(Sales_Data17[[#This Row],[Delivery Region Index]],Regions_Table[#All],3,0)</f>
        <v>Mildura</v>
      </c>
      <c r="J2068">
        <v>53</v>
      </c>
      <c r="K2068">
        <v>8</v>
      </c>
      <c r="L2068" t="str">
        <f>VLOOKUP(Sales_Data17[[#This Row],[Product Description Index]],Products_Data[#All],2,0)</f>
        <v>Shoes</v>
      </c>
      <c r="M2068">
        <v>9</v>
      </c>
      <c r="N2068" s="9">
        <v>23.077777777777779</v>
      </c>
      <c r="O2068" s="9">
        <f>Sales_Data17[[#This Row],[Order Quantity]]*Sales_Data17[[#This Row],[Unit Price]]</f>
        <v>207.70000000000002</v>
      </c>
      <c r="P2068" s="9">
        <v>12.923555555555559</v>
      </c>
      <c r="Q2068" s="9">
        <f>Sales_Data17[[#This Row],[Line Total]]-(Sales_Data17[[#This Row],[Total Unit Cost]]*Sales_Data17[[#This Row],[Order Quantity]])</f>
        <v>91.387999999999977</v>
      </c>
      <c r="R2068" s="1" t="str">
        <f>TEXT(Sales_Data17[[#This Row],[OrderDate]],"MMM")</f>
        <v>Apr</v>
      </c>
      <c r="S2068" s="1" t="str">
        <f t="shared" si="32"/>
        <v>2013</v>
      </c>
    </row>
    <row r="2069" spans="1:19">
      <c r="A2069" t="s">
        <v>2092</v>
      </c>
      <c r="B2069" s="2">
        <v>41370</v>
      </c>
      <c r="C2069" s="2" t="str">
        <f>VLOOKUP(Sales_Data17[[#This Row],[Customer Name Index]],Customer_Data[#All],2,0)</f>
        <v>Elorac, Corp</v>
      </c>
      <c r="D2069">
        <v>3</v>
      </c>
      <c r="E2069" t="s">
        <v>4</v>
      </c>
      <c r="F2069" t="s">
        <v>8168</v>
      </c>
      <c r="G2069" t="s">
        <v>8027</v>
      </c>
      <c r="H2069" t="str">
        <f>VLOOKUP(Sales_Data17[[#This Row],[Delivery Region Index]],Regions_Table[#All],2,0)</f>
        <v>New South Wales</v>
      </c>
      <c r="I2069" t="str">
        <f>VLOOKUP(Sales_Data17[[#This Row],[Delivery Region Index]],Regions_Table[#All],3,0)</f>
        <v>Cessnock</v>
      </c>
      <c r="J2069">
        <v>6</v>
      </c>
      <c r="K2069">
        <v>1</v>
      </c>
      <c r="L2069" t="str">
        <f>VLOOKUP(Sales_Data17[[#This Row],[Product Description Index]],Products_Data[#All],2,0)</f>
        <v>Shirts</v>
      </c>
      <c r="M2069">
        <v>5</v>
      </c>
      <c r="N2069" s="9">
        <v>189.83333333333334</v>
      </c>
      <c r="O2069" s="9">
        <f>Sales_Data17[[#This Row],[Order Quantity]]*Sales_Data17[[#This Row],[Unit Price]]</f>
        <v>949.16666666666674</v>
      </c>
      <c r="P2069" s="9">
        <v>132.88333333333333</v>
      </c>
      <c r="Q2069" s="9">
        <f>Sales_Data17[[#This Row],[Line Total]]-(Sales_Data17[[#This Row],[Total Unit Cost]]*Sales_Data17[[#This Row],[Order Quantity]])</f>
        <v>284.75000000000011</v>
      </c>
      <c r="R2069" s="1" t="str">
        <f>TEXT(Sales_Data17[[#This Row],[OrderDate]],"MMM")</f>
        <v>Apr</v>
      </c>
      <c r="S2069" s="1" t="str">
        <f t="shared" si="32"/>
        <v>2013</v>
      </c>
    </row>
    <row r="2070" spans="1:19">
      <c r="A2070" t="s">
        <v>2093</v>
      </c>
      <c r="B2070" s="2">
        <v>41370</v>
      </c>
      <c r="C2070" s="2" t="str">
        <f>VLOOKUP(Sales_Data17[[#This Row],[Customer Name Index]],Customer_Data[#All],2,0)</f>
        <v xml:space="preserve">Ei </v>
      </c>
      <c r="D2070">
        <v>9</v>
      </c>
      <c r="E2070" t="s">
        <v>2</v>
      </c>
      <c r="F2070" t="s">
        <v>8168</v>
      </c>
      <c r="G2070" t="s">
        <v>8027</v>
      </c>
      <c r="H2070" t="str">
        <f>VLOOKUP(Sales_Data17[[#This Row],[Delivery Region Index]],Regions_Table[#All],2,0)</f>
        <v>Queensland</v>
      </c>
      <c r="I2070" t="str">
        <f>VLOOKUP(Sales_Data17[[#This Row],[Delivery Region Index]],Regions_Table[#All],3,0)</f>
        <v>Brisbane</v>
      </c>
      <c r="J2070">
        <v>26</v>
      </c>
      <c r="K2070">
        <v>4</v>
      </c>
      <c r="L2070" t="str">
        <f>VLOOKUP(Sales_Data17[[#This Row],[Product Description Index]],Products_Data[#All],2,0)</f>
        <v>Jeans</v>
      </c>
      <c r="M2070">
        <v>1</v>
      </c>
      <c r="N2070" s="9">
        <v>124.32222222222224</v>
      </c>
      <c r="O2070" s="9">
        <f>Sales_Data17[[#This Row],[Order Quantity]]*Sales_Data17[[#This Row],[Unit Price]]</f>
        <v>124.32222222222224</v>
      </c>
      <c r="P2070" s="9">
        <v>88.268777777777771</v>
      </c>
      <c r="Q2070" s="9">
        <f>Sales_Data17[[#This Row],[Line Total]]-(Sales_Data17[[#This Row],[Total Unit Cost]]*Sales_Data17[[#This Row],[Order Quantity]])</f>
        <v>36.053444444444466</v>
      </c>
      <c r="R2070" s="1" t="str">
        <f>TEXT(Sales_Data17[[#This Row],[OrderDate]],"MMM")</f>
        <v>Apr</v>
      </c>
      <c r="S2070" s="1" t="str">
        <f t="shared" si="32"/>
        <v>2013</v>
      </c>
    </row>
    <row r="2071" spans="1:19">
      <c r="A2071" t="s">
        <v>2094</v>
      </c>
      <c r="B2071" s="2">
        <v>41370</v>
      </c>
      <c r="C2071" s="2" t="str">
        <f>VLOOKUP(Sales_Data17[[#This Row],[Customer Name Index]],Customer_Data[#All],2,0)</f>
        <v xml:space="preserve">Linde </v>
      </c>
      <c r="D2071">
        <v>14</v>
      </c>
      <c r="E2071" t="s">
        <v>4</v>
      </c>
      <c r="F2071" t="s">
        <v>8168</v>
      </c>
      <c r="G2071" t="s">
        <v>8026</v>
      </c>
      <c r="H2071" t="str">
        <f>VLOOKUP(Sales_Data17[[#This Row],[Delivery Region Index]],Regions_Table[#All],2,0)</f>
        <v>Queensland</v>
      </c>
      <c r="I2071" t="str">
        <f>VLOOKUP(Sales_Data17[[#This Row],[Delivery Region Index]],Regions_Table[#All],3,0)</f>
        <v>Mount Isa</v>
      </c>
      <c r="J2071">
        <v>38</v>
      </c>
      <c r="K2071">
        <v>6</v>
      </c>
      <c r="L2071" t="str">
        <f>VLOOKUP(Sales_Data17[[#This Row],[Product Description Index]],Products_Data[#All],2,0)</f>
        <v>Socks</v>
      </c>
      <c r="M2071">
        <v>5</v>
      </c>
      <c r="N2071" s="9">
        <v>210.67777777777781</v>
      </c>
      <c r="O2071" s="9">
        <f>Sales_Data17[[#This Row],[Order Quantity]]*Sales_Data17[[#This Row],[Unit Price]]</f>
        <v>1053.3888888888891</v>
      </c>
      <c r="P2071" s="9">
        <v>88.484666666666669</v>
      </c>
      <c r="Q2071" s="9">
        <f>Sales_Data17[[#This Row],[Line Total]]-(Sales_Data17[[#This Row],[Total Unit Cost]]*Sales_Data17[[#This Row],[Order Quantity]])</f>
        <v>610.96555555555574</v>
      </c>
      <c r="R2071" s="1" t="str">
        <f>TEXT(Sales_Data17[[#This Row],[OrderDate]],"MMM")</f>
        <v>Apr</v>
      </c>
      <c r="S2071" s="1" t="str">
        <f t="shared" si="32"/>
        <v>2013</v>
      </c>
    </row>
    <row r="2072" spans="1:19">
      <c r="A2072" t="s">
        <v>2095</v>
      </c>
      <c r="B2072" s="2">
        <v>41371</v>
      </c>
      <c r="C2072" s="2" t="str">
        <f>VLOOKUP(Sales_Data17[[#This Row],[Customer Name Index]],Customer_Data[#All],2,0)</f>
        <v>Apollo Ltd</v>
      </c>
      <c r="D2072">
        <v>11</v>
      </c>
      <c r="E2072" t="s">
        <v>4</v>
      </c>
      <c r="F2072" t="s">
        <v>8168</v>
      </c>
      <c r="G2072" t="s">
        <v>8026</v>
      </c>
      <c r="H2072" t="str">
        <f>VLOOKUP(Sales_Data17[[#This Row],[Delivery Region Index]],Regions_Table[#All],2,0)</f>
        <v>Queensland</v>
      </c>
      <c r="I2072" t="str">
        <f>VLOOKUP(Sales_Data17[[#This Row],[Delivery Region Index]],Regions_Table[#All],3,0)</f>
        <v>Gold Coast</v>
      </c>
      <c r="J2072">
        <v>31</v>
      </c>
      <c r="K2072">
        <v>5</v>
      </c>
      <c r="L2072" t="str">
        <f>VLOOKUP(Sales_Data17[[#This Row],[Product Description Index]],Products_Data[#All],2,0)</f>
        <v>Hats</v>
      </c>
      <c r="M2072">
        <v>1</v>
      </c>
      <c r="N2072" s="9">
        <v>252.36666666666667</v>
      </c>
      <c r="O2072" s="9">
        <f>Sales_Data17[[#This Row],[Order Quantity]]*Sales_Data17[[#This Row],[Unit Price]]</f>
        <v>252.36666666666667</v>
      </c>
      <c r="P2072" s="9">
        <v>103.47033333333334</v>
      </c>
      <c r="Q2072" s="9">
        <f>Sales_Data17[[#This Row],[Line Total]]-(Sales_Data17[[#This Row],[Total Unit Cost]]*Sales_Data17[[#This Row],[Order Quantity]])</f>
        <v>148.89633333333333</v>
      </c>
      <c r="R2072" s="1" t="str">
        <f>TEXT(Sales_Data17[[#This Row],[OrderDate]],"MMM")</f>
        <v>Apr</v>
      </c>
      <c r="S2072" s="1" t="str">
        <f t="shared" si="32"/>
        <v>2013</v>
      </c>
    </row>
    <row r="2073" spans="1:19">
      <c r="A2073" t="s">
        <v>2096</v>
      </c>
      <c r="B2073" s="2">
        <v>41371</v>
      </c>
      <c r="C2073" s="2" t="str">
        <f>VLOOKUP(Sales_Data17[[#This Row],[Customer Name Index]],Customer_Data[#All],2,0)</f>
        <v>Pure Group</v>
      </c>
      <c r="D2073">
        <v>17</v>
      </c>
      <c r="E2073" t="s">
        <v>3</v>
      </c>
      <c r="F2073" t="s">
        <v>8168</v>
      </c>
      <c r="G2073" t="s">
        <v>8025</v>
      </c>
      <c r="H2073" t="str">
        <f>VLOOKUP(Sales_Data17[[#This Row],[Delivery Region Index]],Regions_Table[#All],2,0)</f>
        <v>Victoria</v>
      </c>
      <c r="I2073" t="str">
        <f>VLOOKUP(Sales_Data17[[#This Row],[Delivery Region Index]],Regions_Table[#All],3,0)</f>
        <v>Benalla</v>
      </c>
      <c r="J2073">
        <v>48</v>
      </c>
      <c r="K2073">
        <v>7</v>
      </c>
      <c r="L2073" t="str">
        <f>VLOOKUP(Sales_Data17[[#This Row],[Product Description Index]],Products_Data[#All],2,0)</f>
        <v>Dress Shirts</v>
      </c>
      <c r="M2073">
        <v>4</v>
      </c>
      <c r="N2073" s="9">
        <v>631.28888888888889</v>
      </c>
      <c r="O2073" s="9">
        <f>Sales_Data17[[#This Row],[Order Quantity]]*Sales_Data17[[#This Row],[Unit Price]]</f>
        <v>2525.1555555555556</v>
      </c>
      <c r="P2073" s="9">
        <v>416.65066666666667</v>
      </c>
      <c r="Q2073" s="9">
        <f>Sales_Data17[[#This Row],[Line Total]]-(Sales_Data17[[#This Row],[Total Unit Cost]]*Sales_Data17[[#This Row],[Order Quantity]])</f>
        <v>858.5528888888889</v>
      </c>
      <c r="R2073" s="1" t="str">
        <f>TEXT(Sales_Data17[[#This Row],[OrderDate]],"MMM")</f>
        <v>Apr</v>
      </c>
      <c r="S2073" s="1" t="str">
        <f t="shared" si="32"/>
        <v>2013</v>
      </c>
    </row>
    <row r="2074" spans="1:19">
      <c r="A2074" t="s">
        <v>2097</v>
      </c>
      <c r="B2074" s="2">
        <v>41371</v>
      </c>
      <c r="C2074" s="2" t="str">
        <f>VLOOKUP(Sales_Data17[[#This Row],[Customer Name Index]],Customer_Data[#All],2,0)</f>
        <v>Eminence Corp</v>
      </c>
      <c r="D2074">
        <v>18</v>
      </c>
      <c r="E2074" t="s">
        <v>2</v>
      </c>
      <c r="F2074" t="s">
        <v>8168</v>
      </c>
      <c r="G2074" t="s">
        <v>8025</v>
      </c>
      <c r="H2074" t="str">
        <f>VLOOKUP(Sales_Data17[[#This Row],[Delivery Region Index]],Regions_Table[#All],2,0)</f>
        <v>Victoria</v>
      </c>
      <c r="I2074" t="str">
        <f>VLOOKUP(Sales_Data17[[#This Row],[Delivery Region Index]],Regions_Table[#All],3,0)</f>
        <v>Mildura</v>
      </c>
      <c r="J2074">
        <v>53</v>
      </c>
      <c r="K2074">
        <v>8</v>
      </c>
      <c r="L2074" t="str">
        <f>VLOOKUP(Sales_Data17[[#This Row],[Product Description Index]],Products_Data[#All],2,0)</f>
        <v>Shoes</v>
      </c>
      <c r="M2074">
        <v>4</v>
      </c>
      <c r="N2074" s="9">
        <v>118.36666666666666</v>
      </c>
      <c r="O2074" s="9">
        <f>Sales_Data17[[#This Row],[Order Quantity]]*Sales_Data17[[#This Row],[Unit Price]]</f>
        <v>473.46666666666664</v>
      </c>
      <c r="P2074" s="9">
        <v>67.468999999999994</v>
      </c>
      <c r="Q2074" s="9">
        <f>Sales_Data17[[#This Row],[Line Total]]-(Sales_Data17[[#This Row],[Total Unit Cost]]*Sales_Data17[[#This Row],[Order Quantity]])</f>
        <v>203.59066666666666</v>
      </c>
      <c r="R2074" s="1" t="str">
        <f>TEXT(Sales_Data17[[#This Row],[OrderDate]],"MMM")</f>
        <v>Apr</v>
      </c>
      <c r="S2074" s="1" t="str">
        <f t="shared" si="32"/>
        <v>2013</v>
      </c>
    </row>
    <row r="2075" spans="1:19">
      <c r="A2075" t="s">
        <v>2098</v>
      </c>
      <c r="B2075" s="2">
        <v>41371</v>
      </c>
      <c r="C2075" s="2" t="str">
        <f>VLOOKUP(Sales_Data17[[#This Row],[Customer Name Index]],Customer_Data[#All],2,0)</f>
        <v>Ole Group</v>
      </c>
      <c r="D2075">
        <v>13</v>
      </c>
      <c r="E2075" t="s">
        <v>2</v>
      </c>
      <c r="F2075" t="s">
        <v>8168</v>
      </c>
      <c r="G2075" t="s">
        <v>8026</v>
      </c>
      <c r="H2075" t="str">
        <f>VLOOKUP(Sales_Data17[[#This Row],[Delivery Region Index]],Regions_Table[#All],2,0)</f>
        <v>Queensland</v>
      </c>
      <c r="I2075" t="str">
        <f>VLOOKUP(Sales_Data17[[#This Row],[Delivery Region Index]],Regions_Table[#All],3,0)</f>
        <v>Maryborough</v>
      </c>
      <c r="J2075">
        <v>37</v>
      </c>
      <c r="K2075">
        <v>6</v>
      </c>
      <c r="L2075" t="str">
        <f>VLOOKUP(Sales_Data17[[#This Row],[Product Description Index]],Products_Data[#All],2,0)</f>
        <v>Socks</v>
      </c>
      <c r="M2075">
        <v>1</v>
      </c>
      <c r="N2075" s="9">
        <v>286.61111111111109</v>
      </c>
      <c r="O2075" s="9">
        <f>Sales_Data17[[#This Row],[Order Quantity]]*Sales_Data17[[#This Row],[Unit Price]]</f>
        <v>286.61111111111109</v>
      </c>
      <c r="P2075" s="9">
        <v>237.88722222222219</v>
      </c>
      <c r="Q2075" s="9">
        <f>Sales_Data17[[#This Row],[Line Total]]-(Sales_Data17[[#This Row],[Total Unit Cost]]*Sales_Data17[[#This Row],[Order Quantity]])</f>
        <v>48.723888888888894</v>
      </c>
      <c r="R2075" s="1" t="str">
        <f>TEXT(Sales_Data17[[#This Row],[OrderDate]],"MMM")</f>
        <v>Apr</v>
      </c>
      <c r="S2075" s="1" t="str">
        <f t="shared" si="32"/>
        <v>2013</v>
      </c>
    </row>
    <row r="2076" spans="1:19">
      <c r="A2076" t="s">
        <v>2099</v>
      </c>
      <c r="B2076" s="2">
        <v>41371</v>
      </c>
      <c r="C2076" s="2" t="str">
        <f>VLOOKUP(Sales_Data17[[#This Row],[Customer Name Index]],Customer_Data[#All],2,0)</f>
        <v>Rochester Ltd</v>
      </c>
      <c r="D2076">
        <v>15</v>
      </c>
      <c r="E2076" t="s">
        <v>4</v>
      </c>
      <c r="F2076" t="s">
        <v>8168</v>
      </c>
      <c r="G2076" t="s">
        <v>8025</v>
      </c>
      <c r="H2076" t="str">
        <f>VLOOKUP(Sales_Data17[[#This Row],[Delivery Region Index]],Regions_Table[#All],2,0)</f>
        <v>Queensland</v>
      </c>
      <c r="I2076" t="str">
        <f>VLOOKUP(Sales_Data17[[#This Row],[Delivery Region Index]],Regions_Table[#All],3,0)</f>
        <v>Toowoomba</v>
      </c>
      <c r="J2076">
        <v>44</v>
      </c>
      <c r="K2076">
        <v>6</v>
      </c>
      <c r="L2076" t="str">
        <f>VLOOKUP(Sales_Data17[[#This Row],[Product Description Index]],Products_Data[#All],2,0)</f>
        <v>Socks</v>
      </c>
      <c r="M2076">
        <v>5</v>
      </c>
      <c r="N2076" s="9">
        <v>431.03333333333336</v>
      </c>
      <c r="O2076" s="9">
        <f>Sales_Data17[[#This Row],[Order Quantity]]*Sales_Data17[[#This Row],[Unit Price]]</f>
        <v>2155.166666666667</v>
      </c>
      <c r="P2076" s="9">
        <v>331.89566666666667</v>
      </c>
      <c r="Q2076" s="9">
        <f>Sales_Data17[[#This Row],[Line Total]]-(Sales_Data17[[#This Row],[Total Unit Cost]]*Sales_Data17[[#This Row],[Order Quantity]])</f>
        <v>495.6883333333335</v>
      </c>
      <c r="R2076" s="1" t="str">
        <f>TEXT(Sales_Data17[[#This Row],[OrderDate]],"MMM")</f>
        <v>Apr</v>
      </c>
      <c r="S2076" s="1" t="str">
        <f t="shared" si="32"/>
        <v>2013</v>
      </c>
    </row>
    <row r="2077" spans="1:19">
      <c r="A2077" t="s">
        <v>2100</v>
      </c>
      <c r="B2077" s="2">
        <v>41371</v>
      </c>
      <c r="C2077" s="2" t="str">
        <f>VLOOKUP(Sales_Data17[[#This Row],[Customer Name Index]],Customer_Data[#All],2,0)</f>
        <v xml:space="preserve">Qualitest </v>
      </c>
      <c r="D2077">
        <v>19</v>
      </c>
      <c r="E2077" t="s">
        <v>2</v>
      </c>
      <c r="F2077" t="s">
        <v>8168</v>
      </c>
      <c r="G2077" t="s">
        <v>8028</v>
      </c>
      <c r="H2077" t="str">
        <f>VLOOKUP(Sales_Data17[[#This Row],[Delivery Region Index]],Regions_Table[#All],2,0)</f>
        <v>Victoria</v>
      </c>
      <c r="I2077" t="str">
        <f>VLOOKUP(Sales_Data17[[#This Row],[Delivery Region Index]],Regions_Table[#All],3,0)</f>
        <v>Mildura</v>
      </c>
      <c r="J2077">
        <v>53</v>
      </c>
      <c r="K2077">
        <v>8</v>
      </c>
      <c r="L2077" t="str">
        <f>VLOOKUP(Sales_Data17[[#This Row],[Product Description Index]],Products_Data[#All],2,0)</f>
        <v>Shoes</v>
      </c>
      <c r="M2077">
        <v>5</v>
      </c>
      <c r="N2077" s="9">
        <v>276.18888888888893</v>
      </c>
      <c r="O2077" s="9">
        <f>Sales_Data17[[#This Row],[Order Quantity]]*Sales_Data17[[#This Row],[Unit Price]]</f>
        <v>1380.9444444444446</v>
      </c>
      <c r="P2077" s="9">
        <v>138.09444444444446</v>
      </c>
      <c r="Q2077" s="9">
        <f>Sales_Data17[[#This Row],[Line Total]]-(Sales_Data17[[#This Row],[Total Unit Cost]]*Sales_Data17[[#This Row],[Order Quantity]])</f>
        <v>690.47222222222229</v>
      </c>
      <c r="R2077" s="1" t="str">
        <f>TEXT(Sales_Data17[[#This Row],[OrderDate]],"MMM")</f>
        <v>Apr</v>
      </c>
      <c r="S2077" s="1" t="str">
        <f t="shared" si="32"/>
        <v>2013</v>
      </c>
    </row>
    <row r="2078" spans="1:19">
      <c r="A2078" t="s">
        <v>2101</v>
      </c>
      <c r="B2078" s="2">
        <v>41371</v>
      </c>
      <c r="C2078" s="2" t="str">
        <f>VLOOKUP(Sales_Data17[[#This Row],[Customer Name Index]],Customer_Data[#All],2,0)</f>
        <v>Ole Group</v>
      </c>
      <c r="D2078">
        <v>13</v>
      </c>
      <c r="E2078" t="s">
        <v>2</v>
      </c>
      <c r="F2078" t="s">
        <v>8168</v>
      </c>
      <c r="G2078" t="s">
        <v>8026</v>
      </c>
      <c r="H2078" t="str">
        <f>VLOOKUP(Sales_Data17[[#This Row],[Delivery Region Index]],Regions_Table[#All],2,0)</f>
        <v>Queensland</v>
      </c>
      <c r="I2078" t="str">
        <f>VLOOKUP(Sales_Data17[[#This Row],[Delivery Region Index]],Regions_Table[#All],3,0)</f>
        <v>Mackay</v>
      </c>
      <c r="J2078">
        <v>36</v>
      </c>
      <c r="K2078">
        <v>5</v>
      </c>
      <c r="L2078" t="str">
        <f>VLOOKUP(Sales_Data17[[#This Row],[Product Description Index]],Products_Data[#All],2,0)</f>
        <v>Hats</v>
      </c>
      <c r="M2078">
        <v>7</v>
      </c>
      <c r="N2078" s="9">
        <v>103.47777777777779</v>
      </c>
      <c r="O2078" s="9">
        <f>Sales_Data17[[#This Row],[Order Quantity]]*Sales_Data17[[#This Row],[Unit Price]]</f>
        <v>724.34444444444455</v>
      </c>
      <c r="P2078" s="9">
        <v>78.643111111111111</v>
      </c>
      <c r="Q2078" s="9">
        <f>Sales_Data17[[#This Row],[Line Total]]-(Sales_Data17[[#This Row],[Total Unit Cost]]*Sales_Data17[[#This Row],[Order Quantity]])</f>
        <v>173.84266666666679</v>
      </c>
      <c r="R2078" s="1" t="str">
        <f>TEXT(Sales_Data17[[#This Row],[OrderDate]],"MMM")</f>
        <v>Apr</v>
      </c>
      <c r="S2078" s="1" t="str">
        <f t="shared" si="32"/>
        <v>2013</v>
      </c>
    </row>
    <row r="2079" spans="1:19">
      <c r="A2079" t="s">
        <v>2102</v>
      </c>
      <c r="B2079" s="2">
        <v>41371</v>
      </c>
      <c r="C2079" s="2" t="str">
        <f>VLOOKUP(Sales_Data17[[#This Row],[Customer Name Index]],Customer_Data[#All],2,0)</f>
        <v>Pure Group</v>
      </c>
      <c r="D2079">
        <v>17</v>
      </c>
      <c r="E2079" t="s">
        <v>4</v>
      </c>
      <c r="F2079" t="s">
        <v>8168</v>
      </c>
      <c r="G2079" t="s">
        <v>8025</v>
      </c>
      <c r="H2079" t="str">
        <f>VLOOKUP(Sales_Data17[[#This Row],[Delivery Region Index]],Regions_Table[#All],2,0)</f>
        <v>Victoria</v>
      </c>
      <c r="I2079" t="str">
        <f>VLOOKUP(Sales_Data17[[#This Row],[Delivery Region Index]],Regions_Table[#All],3,0)</f>
        <v>Ballarat</v>
      </c>
      <c r="J2079">
        <v>49</v>
      </c>
      <c r="K2079">
        <v>7</v>
      </c>
      <c r="L2079" t="str">
        <f>VLOOKUP(Sales_Data17[[#This Row],[Product Description Index]],Products_Data[#All],2,0)</f>
        <v>Dress Shirts</v>
      </c>
      <c r="M2079">
        <v>9</v>
      </c>
      <c r="N2079" s="9">
        <v>123.57777777777778</v>
      </c>
      <c r="O2079" s="9">
        <f>Sales_Data17[[#This Row],[Order Quantity]]*Sales_Data17[[#This Row],[Unit Price]]</f>
        <v>1112.2</v>
      </c>
      <c r="P2079" s="9">
        <v>95.154888888888891</v>
      </c>
      <c r="Q2079" s="9">
        <f>Sales_Data17[[#This Row],[Line Total]]-(Sales_Data17[[#This Row],[Total Unit Cost]]*Sales_Data17[[#This Row],[Order Quantity]])</f>
        <v>255.80600000000004</v>
      </c>
      <c r="R2079" s="1" t="str">
        <f>TEXT(Sales_Data17[[#This Row],[OrderDate]],"MMM")</f>
        <v>Apr</v>
      </c>
      <c r="S2079" s="1" t="str">
        <f t="shared" si="32"/>
        <v>2013</v>
      </c>
    </row>
    <row r="2080" spans="1:19">
      <c r="A2080" t="s">
        <v>2103</v>
      </c>
      <c r="B2080" s="2">
        <v>41372</v>
      </c>
      <c r="C2080" s="2" t="str">
        <f>VLOOKUP(Sales_Data17[[#This Row],[Customer Name Index]],Customer_Data[#All],2,0)</f>
        <v>PEDIFIX, Corp</v>
      </c>
      <c r="D2080">
        <v>6</v>
      </c>
      <c r="E2080" t="s">
        <v>3</v>
      </c>
      <c r="F2080" t="s">
        <v>8168</v>
      </c>
      <c r="G2080" t="s">
        <v>8027</v>
      </c>
      <c r="H2080" t="str">
        <f>VLOOKUP(Sales_Data17[[#This Row],[Delivery Region Index]],Regions_Table[#All],2,0)</f>
        <v>New South Wales</v>
      </c>
      <c r="I2080" t="str">
        <f>VLOOKUP(Sales_Data17[[#This Row],[Delivery Region Index]],Regions_Table[#All],3,0)</f>
        <v>Newcastle</v>
      </c>
      <c r="J2080">
        <v>16</v>
      </c>
      <c r="K2080">
        <v>3</v>
      </c>
      <c r="L2080" t="str">
        <f>VLOOKUP(Sales_Data17[[#This Row],[Product Description Index]],Products_Data[#All],2,0)</f>
        <v>Sunglasses</v>
      </c>
      <c r="M2080">
        <v>9</v>
      </c>
      <c r="N2080" s="9">
        <v>117.62222222222223</v>
      </c>
      <c r="O2080" s="9">
        <f>Sales_Data17[[#This Row],[Order Quantity]]*Sales_Data17[[#This Row],[Unit Price]]</f>
        <v>1058.6000000000001</v>
      </c>
      <c r="P2080" s="9">
        <v>51.753777777777785</v>
      </c>
      <c r="Q2080" s="9">
        <f>Sales_Data17[[#This Row],[Line Total]]-(Sales_Data17[[#This Row],[Total Unit Cost]]*Sales_Data17[[#This Row],[Order Quantity]])</f>
        <v>592.81600000000003</v>
      </c>
      <c r="R2080" s="1" t="str">
        <f>TEXT(Sales_Data17[[#This Row],[OrderDate]],"MMM")</f>
        <v>Apr</v>
      </c>
      <c r="S2080" s="1" t="str">
        <f t="shared" si="32"/>
        <v>2013</v>
      </c>
    </row>
    <row r="2081" spans="1:19">
      <c r="A2081" t="s">
        <v>2104</v>
      </c>
      <c r="B2081" s="2">
        <v>41372</v>
      </c>
      <c r="C2081" s="2" t="str">
        <f>VLOOKUP(Sales_Data17[[#This Row],[Customer Name Index]],Customer_Data[#All],2,0)</f>
        <v>Elorac, Corp</v>
      </c>
      <c r="D2081">
        <v>3</v>
      </c>
      <c r="E2081" t="s">
        <v>3</v>
      </c>
      <c r="F2081" t="s">
        <v>8168</v>
      </c>
      <c r="G2081" t="s">
        <v>8027</v>
      </c>
      <c r="H2081" t="str">
        <f>VLOOKUP(Sales_Data17[[#This Row],[Delivery Region Index]],Regions_Table[#All],2,0)</f>
        <v>New South Wales</v>
      </c>
      <c r="I2081" t="str">
        <f>VLOOKUP(Sales_Data17[[#This Row],[Delivery Region Index]],Regions_Table[#All],3,0)</f>
        <v>Gosford</v>
      </c>
      <c r="J2081">
        <v>9</v>
      </c>
      <c r="K2081">
        <v>2</v>
      </c>
      <c r="L2081" t="str">
        <f>VLOOKUP(Sales_Data17[[#This Row],[Product Description Index]],Products_Data[#All],2,0)</f>
        <v>Pants</v>
      </c>
      <c r="M2081">
        <v>1</v>
      </c>
      <c r="N2081" s="9">
        <v>113.15555555555555</v>
      </c>
      <c r="O2081" s="9">
        <f>Sales_Data17[[#This Row],[Order Quantity]]*Sales_Data17[[#This Row],[Unit Price]]</f>
        <v>113.15555555555555</v>
      </c>
      <c r="P2081" s="9">
        <v>91.656000000000006</v>
      </c>
      <c r="Q2081" s="9">
        <f>Sales_Data17[[#This Row],[Line Total]]-(Sales_Data17[[#This Row],[Total Unit Cost]]*Sales_Data17[[#This Row],[Order Quantity]])</f>
        <v>21.499555555555546</v>
      </c>
      <c r="R2081" s="1" t="str">
        <f>TEXT(Sales_Data17[[#This Row],[OrderDate]],"MMM")</f>
        <v>Apr</v>
      </c>
      <c r="S2081" s="1" t="str">
        <f t="shared" si="32"/>
        <v>2013</v>
      </c>
    </row>
    <row r="2082" spans="1:19">
      <c r="A2082" t="s">
        <v>2105</v>
      </c>
      <c r="B2082" s="2">
        <v>41372</v>
      </c>
      <c r="C2082" s="2" t="str">
        <f>VLOOKUP(Sales_Data17[[#This Row],[Customer Name Index]],Customer_Data[#All],2,0)</f>
        <v>3LAB, Ltd</v>
      </c>
      <c r="D2082">
        <v>16</v>
      </c>
      <c r="E2082" t="s">
        <v>4</v>
      </c>
      <c r="F2082" t="s">
        <v>8168</v>
      </c>
      <c r="G2082" t="s">
        <v>8025</v>
      </c>
      <c r="H2082" t="str">
        <f>VLOOKUP(Sales_Data17[[#This Row],[Delivery Region Index]],Regions_Table[#All],2,0)</f>
        <v>Queensland</v>
      </c>
      <c r="I2082" t="str">
        <f>VLOOKUP(Sales_Data17[[#This Row],[Delivery Region Index]],Regions_Table[#All],3,0)</f>
        <v>Townsville</v>
      </c>
      <c r="J2082">
        <v>45</v>
      </c>
      <c r="K2082">
        <v>7</v>
      </c>
      <c r="L2082" t="str">
        <f>VLOOKUP(Sales_Data17[[#This Row],[Product Description Index]],Products_Data[#All],2,0)</f>
        <v>Dress Shirts</v>
      </c>
      <c r="M2082">
        <v>4</v>
      </c>
      <c r="N2082" s="9">
        <v>209.1888888888889</v>
      </c>
      <c r="O2082" s="9">
        <f>Sales_Data17[[#This Row],[Order Quantity]]*Sales_Data17[[#This Row],[Unit Price]]</f>
        <v>836.75555555555559</v>
      </c>
      <c r="P2082" s="9">
        <v>121.32955555555554</v>
      </c>
      <c r="Q2082" s="9">
        <f>Sales_Data17[[#This Row],[Line Total]]-(Sales_Data17[[#This Row],[Total Unit Cost]]*Sales_Data17[[#This Row],[Order Quantity]])</f>
        <v>351.43733333333341</v>
      </c>
      <c r="R2082" s="1" t="str">
        <f>TEXT(Sales_Data17[[#This Row],[OrderDate]],"MMM")</f>
        <v>Apr</v>
      </c>
      <c r="S2082" s="1" t="str">
        <f t="shared" si="32"/>
        <v>2013</v>
      </c>
    </row>
    <row r="2083" spans="1:19">
      <c r="A2083" t="s">
        <v>2106</v>
      </c>
      <c r="B2083" s="2">
        <v>41372</v>
      </c>
      <c r="C2083" s="2" t="str">
        <f>VLOOKUP(Sales_Data17[[#This Row],[Customer Name Index]],Customer_Data[#All],2,0)</f>
        <v xml:space="preserve">WakeFern </v>
      </c>
      <c r="D2083">
        <v>2</v>
      </c>
      <c r="E2083" t="s">
        <v>2</v>
      </c>
      <c r="F2083" t="s">
        <v>8168</v>
      </c>
      <c r="G2083" t="s">
        <v>8027</v>
      </c>
      <c r="H2083" t="str">
        <f>VLOOKUP(Sales_Data17[[#This Row],[Delivery Region Index]],Regions_Table[#All],2,0)</f>
        <v>New South Wales</v>
      </c>
      <c r="I2083" t="str">
        <f>VLOOKUP(Sales_Data17[[#This Row],[Delivery Region Index]],Regions_Table[#All],3,0)</f>
        <v>Bathurst</v>
      </c>
      <c r="J2083">
        <v>4</v>
      </c>
      <c r="K2083">
        <v>1</v>
      </c>
      <c r="L2083" t="str">
        <f>VLOOKUP(Sales_Data17[[#This Row],[Product Description Index]],Products_Data[#All],2,0)</f>
        <v>Shirts</v>
      </c>
      <c r="M2083">
        <v>7</v>
      </c>
      <c r="N2083" s="9">
        <v>113.90000000000002</v>
      </c>
      <c r="O2083" s="9">
        <f>Sales_Data17[[#This Row],[Order Quantity]]*Sales_Data17[[#This Row],[Unit Price]]</f>
        <v>797.30000000000018</v>
      </c>
      <c r="P2083" s="9">
        <v>62.645000000000017</v>
      </c>
      <c r="Q2083" s="9">
        <f>Sales_Data17[[#This Row],[Line Total]]-(Sales_Data17[[#This Row],[Total Unit Cost]]*Sales_Data17[[#This Row],[Order Quantity]])</f>
        <v>358.78500000000008</v>
      </c>
      <c r="R2083" s="1" t="str">
        <f>TEXT(Sales_Data17[[#This Row],[OrderDate]],"MMM")</f>
        <v>Apr</v>
      </c>
      <c r="S2083" s="1" t="str">
        <f t="shared" si="32"/>
        <v>2013</v>
      </c>
    </row>
    <row r="2084" spans="1:19">
      <c r="A2084" t="s">
        <v>2107</v>
      </c>
      <c r="B2084" s="2">
        <v>41372</v>
      </c>
      <c r="C2084" s="2" t="str">
        <f>VLOOKUP(Sales_Data17[[#This Row],[Customer Name Index]],Customer_Data[#All],2,0)</f>
        <v>Pure Group</v>
      </c>
      <c r="D2084">
        <v>17</v>
      </c>
      <c r="E2084" t="s">
        <v>4</v>
      </c>
      <c r="F2084" t="s">
        <v>8168</v>
      </c>
      <c r="G2084" t="s">
        <v>8025</v>
      </c>
      <c r="H2084" t="str">
        <f>VLOOKUP(Sales_Data17[[#This Row],[Delivery Region Index]],Regions_Table[#All],2,0)</f>
        <v>Victoria</v>
      </c>
      <c r="I2084" t="str">
        <f>VLOOKUP(Sales_Data17[[#This Row],[Delivery Region Index]],Regions_Table[#All],3,0)</f>
        <v>Benalla</v>
      </c>
      <c r="J2084">
        <v>48</v>
      </c>
      <c r="K2084">
        <v>7</v>
      </c>
      <c r="L2084" t="str">
        <f>VLOOKUP(Sales_Data17[[#This Row],[Product Description Index]],Products_Data[#All],2,0)</f>
        <v>Dress Shirts</v>
      </c>
      <c r="M2084">
        <v>9</v>
      </c>
      <c r="N2084" s="9">
        <v>653.62222222222226</v>
      </c>
      <c r="O2084" s="9">
        <f>Sales_Data17[[#This Row],[Order Quantity]]*Sales_Data17[[#This Row],[Unit Price]]</f>
        <v>5882.6</v>
      </c>
      <c r="P2084" s="9">
        <v>464.07177777777775</v>
      </c>
      <c r="Q2084" s="9">
        <f>Sales_Data17[[#This Row],[Line Total]]-(Sales_Data17[[#This Row],[Total Unit Cost]]*Sales_Data17[[#This Row],[Order Quantity]])</f>
        <v>1705.9540000000006</v>
      </c>
      <c r="R2084" s="1" t="str">
        <f>TEXT(Sales_Data17[[#This Row],[OrderDate]],"MMM")</f>
        <v>Apr</v>
      </c>
      <c r="S2084" s="1" t="str">
        <f t="shared" si="32"/>
        <v>2013</v>
      </c>
    </row>
    <row r="2085" spans="1:19">
      <c r="A2085" t="s">
        <v>2108</v>
      </c>
      <c r="B2085" s="2">
        <v>41373</v>
      </c>
      <c r="C2085" s="2" t="str">
        <f>VLOOKUP(Sales_Data17[[#This Row],[Customer Name Index]],Customer_Data[#All],2,0)</f>
        <v>Elorac, Corp</v>
      </c>
      <c r="D2085">
        <v>3</v>
      </c>
      <c r="E2085" t="s">
        <v>3</v>
      </c>
      <c r="F2085" t="s">
        <v>8168</v>
      </c>
      <c r="G2085" t="s">
        <v>8027</v>
      </c>
      <c r="H2085" t="str">
        <f>VLOOKUP(Sales_Data17[[#This Row],[Delivery Region Index]],Regions_Table[#All],2,0)</f>
        <v>New South Wales</v>
      </c>
      <c r="I2085" t="str">
        <f>VLOOKUP(Sales_Data17[[#This Row],[Delivery Region Index]],Regions_Table[#All],3,0)</f>
        <v>Dubbo</v>
      </c>
      <c r="J2085">
        <v>8</v>
      </c>
      <c r="K2085">
        <v>2</v>
      </c>
      <c r="L2085" t="str">
        <f>VLOOKUP(Sales_Data17[[#This Row],[Product Description Index]],Products_Data[#All],2,0)</f>
        <v>Pants</v>
      </c>
      <c r="M2085">
        <v>5</v>
      </c>
      <c r="N2085" s="9">
        <v>125.06666666666668</v>
      </c>
      <c r="O2085" s="9">
        <f>Sales_Data17[[#This Row],[Order Quantity]]*Sales_Data17[[#This Row],[Unit Price]]</f>
        <v>625.33333333333337</v>
      </c>
      <c r="P2085" s="9">
        <v>96.301333333333346</v>
      </c>
      <c r="Q2085" s="9">
        <f>Sales_Data17[[#This Row],[Line Total]]-(Sales_Data17[[#This Row],[Total Unit Cost]]*Sales_Data17[[#This Row],[Order Quantity]])</f>
        <v>143.82666666666665</v>
      </c>
      <c r="R2085" s="1" t="str">
        <f>TEXT(Sales_Data17[[#This Row],[OrderDate]],"MMM")</f>
        <v>Apr</v>
      </c>
      <c r="S2085" s="1" t="str">
        <f t="shared" si="32"/>
        <v>2013</v>
      </c>
    </row>
    <row r="2086" spans="1:19">
      <c r="A2086" t="s">
        <v>2109</v>
      </c>
      <c r="B2086" s="2">
        <v>41373</v>
      </c>
      <c r="C2086" s="2" t="str">
        <f>VLOOKUP(Sales_Data17[[#This Row],[Customer Name Index]],Customer_Data[#All],2,0)</f>
        <v>Elorac, Corp</v>
      </c>
      <c r="D2086">
        <v>3</v>
      </c>
      <c r="E2086" t="s">
        <v>4</v>
      </c>
      <c r="F2086" t="s">
        <v>8168</v>
      </c>
      <c r="G2086" t="s">
        <v>8027</v>
      </c>
      <c r="H2086" t="str">
        <f>VLOOKUP(Sales_Data17[[#This Row],[Delivery Region Index]],Regions_Table[#All],2,0)</f>
        <v>New South Wales</v>
      </c>
      <c r="I2086" t="str">
        <f>VLOOKUP(Sales_Data17[[#This Row],[Delivery Region Index]],Regions_Table[#All],3,0)</f>
        <v>Coffs Harbour</v>
      </c>
      <c r="J2086">
        <v>7</v>
      </c>
      <c r="K2086">
        <v>1</v>
      </c>
      <c r="L2086" t="str">
        <f>VLOOKUP(Sales_Data17[[#This Row],[Product Description Index]],Products_Data[#All],2,0)</f>
        <v>Shirts</v>
      </c>
      <c r="M2086">
        <v>2</v>
      </c>
      <c r="N2086" s="9">
        <v>129.53333333333333</v>
      </c>
      <c r="O2086" s="9">
        <f>Sales_Data17[[#This Row],[Order Quantity]]*Sales_Data17[[#This Row],[Unit Price]]</f>
        <v>259.06666666666666</v>
      </c>
      <c r="P2086" s="9">
        <v>102.33133333333333</v>
      </c>
      <c r="Q2086" s="9">
        <f>Sales_Data17[[#This Row],[Line Total]]-(Sales_Data17[[#This Row],[Total Unit Cost]]*Sales_Data17[[#This Row],[Order Quantity]])</f>
        <v>54.403999999999996</v>
      </c>
      <c r="R2086" s="1" t="str">
        <f>TEXT(Sales_Data17[[#This Row],[OrderDate]],"MMM")</f>
        <v>Apr</v>
      </c>
      <c r="S2086" s="1" t="str">
        <f t="shared" si="32"/>
        <v>2013</v>
      </c>
    </row>
    <row r="2087" spans="1:19">
      <c r="A2087" t="s">
        <v>2110</v>
      </c>
      <c r="B2087" s="2">
        <v>41373</v>
      </c>
      <c r="C2087" s="2" t="str">
        <f>VLOOKUP(Sales_Data17[[#This Row],[Customer Name Index]],Customer_Data[#All],2,0)</f>
        <v>New Ltd</v>
      </c>
      <c r="D2087">
        <v>7</v>
      </c>
      <c r="E2087" t="s">
        <v>4</v>
      </c>
      <c r="F2087" t="s">
        <v>8168</v>
      </c>
      <c r="G2087" t="s">
        <v>8027</v>
      </c>
      <c r="H2087" t="str">
        <f>VLOOKUP(Sales_Data17[[#This Row],[Delivery Region Index]],Regions_Table[#All],2,0)</f>
        <v>New South Wales</v>
      </c>
      <c r="I2087" t="str">
        <f>VLOOKUP(Sales_Data17[[#This Row],[Delivery Region Index]],Regions_Table[#All],3,0)</f>
        <v>Queanbeyan</v>
      </c>
      <c r="J2087">
        <v>20</v>
      </c>
      <c r="K2087">
        <v>3</v>
      </c>
      <c r="L2087" t="str">
        <f>VLOOKUP(Sales_Data17[[#This Row],[Product Description Index]],Products_Data[#All],2,0)</f>
        <v>Sunglasses</v>
      </c>
      <c r="M2087">
        <v>2</v>
      </c>
      <c r="N2087" s="9">
        <v>594.81111111111113</v>
      </c>
      <c r="O2087" s="9">
        <f>Sales_Data17[[#This Row],[Order Quantity]]*Sales_Data17[[#This Row],[Unit Price]]</f>
        <v>1189.6222222222223</v>
      </c>
      <c r="P2087" s="9">
        <v>392.57533333333339</v>
      </c>
      <c r="Q2087" s="9">
        <f>Sales_Data17[[#This Row],[Line Total]]-(Sales_Data17[[#This Row],[Total Unit Cost]]*Sales_Data17[[#This Row],[Order Quantity]])</f>
        <v>404.47155555555548</v>
      </c>
      <c r="R2087" s="1" t="str">
        <f>TEXT(Sales_Data17[[#This Row],[OrderDate]],"MMM")</f>
        <v>Apr</v>
      </c>
      <c r="S2087" s="1" t="str">
        <f t="shared" si="32"/>
        <v>2013</v>
      </c>
    </row>
    <row r="2088" spans="1:19">
      <c r="A2088" t="s">
        <v>2111</v>
      </c>
      <c r="B2088" s="2">
        <v>41373</v>
      </c>
      <c r="C2088" s="2" t="str">
        <f>VLOOKUP(Sales_Data17[[#This Row],[Customer Name Index]],Customer_Data[#All],2,0)</f>
        <v>PEDIFIX, Corp</v>
      </c>
      <c r="D2088">
        <v>6</v>
      </c>
      <c r="E2088" t="s">
        <v>2</v>
      </c>
      <c r="F2088" t="s">
        <v>8168</v>
      </c>
      <c r="G2088" t="s">
        <v>8027</v>
      </c>
      <c r="H2088" t="str">
        <f>VLOOKUP(Sales_Data17[[#This Row],[Delivery Region Index]],Regions_Table[#All],2,0)</f>
        <v>New South Wales</v>
      </c>
      <c r="I2088" t="str">
        <f>VLOOKUP(Sales_Data17[[#This Row],[Delivery Region Index]],Regions_Table[#All],3,0)</f>
        <v>Nowra</v>
      </c>
      <c r="J2088">
        <v>17</v>
      </c>
      <c r="K2088">
        <v>3</v>
      </c>
      <c r="L2088" t="str">
        <f>VLOOKUP(Sales_Data17[[#This Row],[Product Description Index]],Products_Data[#All],2,0)</f>
        <v>Sunglasses</v>
      </c>
      <c r="M2088">
        <v>8</v>
      </c>
      <c r="N2088" s="9">
        <v>442.20000000000005</v>
      </c>
      <c r="O2088" s="9">
        <f>Sales_Data17[[#This Row],[Order Quantity]]*Sales_Data17[[#This Row],[Unit Price]]</f>
        <v>3537.6000000000004</v>
      </c>
      <c r="P2088" s="9">
        <v>221.10000000000002</v>
      </c>
      <c r="Q2088" s="9">
        <f>Sales_Data17[[#This Row],[Line Total]]-(Sales_Data17[[#This Row],[Total Unit Cost]]*Sales_Data17[[#This Row],[Order Quantity]])</f>
        <v>1768.8000000000002</v>
      </c>
      <c r="R2088" s="1" t="str">
        <f>TEXT(Sales_Data17[[#This Row],[OrderDate]],"MMM")</f>
        <v>Apr</v>
      </c>
      <c r="S2088" s="1" t="str">
        <f t="shared" si="32"/>
        <v>2013</v>
      </c>
    </row>
    <row r="2089" spans="1:19">
      <c r="A2089" t="s">
        <v>2112</v>
      </c>
      <c r="B2089" s="2">
        <v>41373</v>
      </c>
      <c r="C2089" s="2" t="str">
        <f>VLOOKUP(Sales_Data17[[#This Row],[Customer Name Index]],Customer_Data[#All],2,0)</f>
        <v xml:space="preserve">WakeFern </v>
      </c>
      <c r="D2089">
        <v>2</v>
      </c>
      <c r="E2089" t="s">
        <v>4</v>
      </c>
      <c r="F2089" t="s">
        <v>8168</v>
      </c>
      <c r="G2089" t="s">
        <v>8027</v>
      </c>
      <c r="H2089" t="str">
        <f>VLOOKUP(Sales_Data17[[#This Row],[Delivery Region Index]],Regions_Table[#All],2,0)</f>
        <v>New South Wales</v>
      </c>
      <c r="I2089" t="str">
        <f>VLOOKUP(Sales_Data17[[#This Row],[Delivery Region Index]],Regions_Table[#All],3,0)</f>
        <v>Bathurst</v>
      </c>
      <c r="J2089">
        <v>4</v>
      </c>
      <c r="K2089">
        <v>1</v>
      </c>
      <c r="L2089" t="str">
        <f>VLOOKUP(Sales_Data17[[#This Row],[Product Description Index]],Products_Data[#All],2,0)</f>
        <v>Shirts</v>
      </c>
      <c r="M2089">
        <v>8</v>
      </c>
      <c r="N2089" s="9">
        <v>21.588888888888889</v>
      </c>
      <c r="O2089" s="9">
        <f>Sales_Data17[[#This Row],[Order Quantity]]*Sales_Data17[[#This Row],[Unit Price]]</f>
        <v>172.71111111111111</v>
      </c>
      <c r="P2089" s="9">
        <v>14.032777777777779</v>
      </c>
      <c r="Q2089" s="9">
        <f>Sales_Data17[[#This Row],[Line Total]]-(Sales_Data17[[#This Row],[Total Unit Cost]]*Sales_Data17[[#This Row],[Order Quantity]])</f>
        <v>60.448888888888874</v>
      </c>
      <c r="R2089" s="1" t="str">
        <f>TEXT(Sales_Data17[[#This Row],[OrderDate]],"MMM")</f>
        <v>Apr</v>
      </c>
      <c r="S2089" s="1" t="str">
        <f t="shared" si="32"/>
        <v>2013</v>
      </c>
    </row>
    <row r="2090" spans="1:19">
      <c r="A2090" t="s">
        <v>2113</v>
      </c>
      <c r="B2090" s="2">
        <v>41373</v>
      </c>
      <c r="C2090" s="2" t="str">
        <f>VLOOKUP(Sales_Data17[[#This Row],[Customer Name Index]],Customer_Data[#All],2,0)</f>
        <v xml:space="preserve">Linde </v>
      </c>
      <c r="D2090">
        <v>14</v>
      </c>
      <c r="E2090" t="s">
        <v>2</v>
      </c>
      <c r="F2090" t="s">
        <v>8168</v>
      </c>
      <c r="G2090" t="s">
        <v>8026</v>
      </c>
      <c r="H2090" t="str">
        <f>VLOOKUP(Sales_Data17[[#This Row],[Delivery Region Index]],Regions_Table[#All],2,0)</f>
        <v>Queensland</v>
      </c>
      <c r="I2090" t="str">
        <f>VLOOKUP(Sales_Data17[[#This Row],[Delivery Region Index]],Regions_Table[#All],3,0)</f>
        <v>Nambour</v>
      </c>
      <c r="J2090">
        <v>39</v>
      </c>
      <c r="K2090">
        <v>6</v>
      </c>
      <c r="L2090" t="str">
        <f>VLOOKUP(Sales_Data17[[#This Row],[Product Description Index]],Products_Data[#All],2,0)</f>
        <v>Socks</v>
      </c>
      <c r="M2090">
        <v>8</v>
      </c>
      <c r="N2090" s="9">
        <v>428.05555555555554</v>
      </c>
      <c r="O2090" s="9">
        <f>Sales_Data17[[#This Row],[Order Quantity]]*Sales_Data17[[#This Row],[Unit Price]]</f>
        <v>3424.4444444444443</v>
      </c>
      <c r="P2090" s="9">
        <v>312.48055555555555</v>
      </c>
      <c r="Q2090" s="9">
        <f>Sales_Data17[[#This Row],[Line Total]]-(Sales_Data17[[#This Row],[Total Unit Cost]]*Sales_Data17[[#This Row],[Order Quantity]])</f>
        <v>924.59999999999991</v>
      </c>
      <c r="R2090" s="1" t="str">
        <f>TEXT(Sales_Data17[[#This Row],[OrderDate]],"MMM")</f>
        <v>Apr</v>
      </c>
      <c r="S2090" s="1" t="str">
        <f t="shared" si="32"/>
        <v>2013</v>
      </c>
    </row>
    <row r="2091" spans="1:19">
      <c r="A2091" t="s">
        <v>2114</v>
      </c>
      <c r="B2091" s="2">
        <v>41373</v>
      </c>
      <c r="C2091" s="2" t="str">
        <f>VLOOKUP(Sales_Data17[[#This Row],[Customer Name Index]],Customer_Data[#All],2,0)</f>
        <v xml:space="preserve">Qualitest </v>
      </c>
      <c r="D2091">
        <v>19</v>
      </c>
      <c r="E2091" t="s">
        <v>3</v>
      </c>
      <c r="F2091" t="s">
        <v>8168</v>
      </c>
      <c r="G2091" t="s">
        <v>8028</v>
      </c>
      <c r="H2091" t="str">
        <f>VLOOKUP(Sales_Data17[[#This Row],[Delivery Region Index]],Regions_Table[#All],2,0)</f>
        <v>Victoria</v>
      </c>
      <c r="I2091" t="str">
        <f>VLOOKUP(Sales_Data17[[#This Row],[Delivery Region Index]],Regions_Table[#All],3,0)</f>
        <v>Swan Hill</v>
      </c>
      <c r="J2091">
        <v>55</v>
      </c>
      <c r="K2091">
        <v>8</v>
      </c>
      <c r="L2091" t="str">
        <f>VLOOKUP(Sales_Data17[[#This Row],[Product Description Index]],Products_Data[#All],2,0)</f>
        <v>Shoes</v>
      </c>
      <c r="M2091">
        <v>8</v>
      </c>
      <c r="N2091" s="9">
        <v>675.95555555555563</v>
      </c>
      <c r="O2091" s="9">
        <f>Sales_Data17[[#This Row],[Order Quantity]]*Sales_Data17[[#This Row],[Unit Price]]</f>
        <v>5407.6444444444451</v>
      </c>
      <c r="P2091" s="9">
        <v>283.90133333333335</v>
      </c>
      <c r="Q2091" s="9">
        <f>Sales_Data17[[#This Row],[Line Total]]-(Sales_Data17[[#This Row],[Total Unit Cost]]*Sales_Data17[[#This Row],[Order Quantity]])</f>
        <v>3136.4337777777782</v>
      </c>
      <c r="R2091" s="1" t="str">
        <f>TEXT(Sales_Data17[[#This Row],[OrderDate]],"MMM")</f>
        <v>Apr</v>
      </c>
      <c r="S2091" s="1" t="str">
        <f t="shared" si="32"/>
        <v>2013</v>
      </c>
    </row>
    <row r="2092" spans="1:19">
      <c r="A2092" t="s">
        <v>2115</v>
      </c>
      <c r="B2092" s="2">
        <v>41374</v>
      </c>
      <c r="C2092" s="2" t="str">
        <f>VLOOKUP(Sales_Data17[[#This Row],[Customer Name Index]],Customer_Data[#All],2,0)</f>
        <v>Pacific Ltd</v>
      </c>
      <c r="D2092">
        <v>20</v>
      </c>
      <c r="E2092" t="s">
        <v>4</v>
      </c>
      <c r="F2092" t="s">
        <v>8168</v>
      </c>
      <c r="G2092" t="s">
        <v>8028</v>
      </c>
      <c r="H2092" t="str">
        <f>VLOOKUP(Sales_Data17[[#This Row],[Delivery Region Index]],Regions_Table[#All],2,0)</f>
        <v>Victoria</v>
      </c>
      <c r="I2092" t="str">
        <f>VLOOKUP(Sales_Data17[[#This Row],[Delivery Region Index]],Regions_Table[#All],3,0)</f>
        <v>Wodonga</v>
      </c>
      <c r="J2092">
        <v>58</v>
      </c>
      <c r="K2092">
        <v>8</v>
      </c>
      <c r="L2092" t="str">
        <f>VLOOKUP(Sales_Data17[[#This Row],[Product Description Index]],Products_Data[#All],2,0)</f>
        <v>Shoes</v>
      </c>
      <c r="M2092">
        <v>5</v>
      </c>
      <c r="N2092" s="9">
        <v>687.86666666666667</v>
      </c>
      <c r="O2092" s="9">
        <f>Sales_Data17[[#This Row],[Order Quantity]]*Sales_Data17[[#This Row],[Unit Price]]</f>
        <v>3439.3333333333335</v>
      </c>
      <c r="P2092" s="9">
        <v>282.02533333333332</v>
      </c>
      <c r="Q2092" s="9">
        <f>Sales_Data17[[#This Row],[Line Total]]-(Sales_Data17[[#This Row],[Total Unit Cost]]*Sales_Data17[[#This Row],[Order Quantity]])</f>
        <v>2029.2066666666669</v>
      </c>
      <c r="R2092" s="1" t="str">
        <f>TEXT(Sales_Data17[[#This Row],[OrderDate]],"MMM")</f>
        <v>Apr</v>
      </c>
      <c r="S2092" s="1" t="str">
        <f t="shared" si="32"/>
        <v>2013</v>
      </c>
    </row>
    <row r="2093" spans="1:19">
      <c r="A2093" t="s">
        <v>2116</v>
      </c>
      <c r="B2093" s="2">
        <v>41375</v>
      </c>
      <c r="C2093" s="2" t="str">
        <f>VLOOKUP(Sales_Data17[[#This Row],[Customer Name Index]],Customer_Data[#All],2,0)</f>
        <v xml:space="preserve">Linde </v>
      </c>
      <c r="D2093">
        <v>14</v>
      </c>
      <c r="E2093" t="s">
        <v>4</v>
      </c>
      <c r="F2093" t="s">
        <v>8168</v>
      </c>
      <c r="G2093" t="s">
        <v>8026</v>
      </c>
      <c r="H2093" t="str">
        <f>VLOOKUP(Sales_Data17[[#This Row],[Delivery Region Index]],Regions_Table[#All],2,0)</f>
        <v>Queensland</v>
      </c>
      <c r="I2093" t="str">
        <f>VLOOKUP(Sales_Data17[[#This Row],[Delivery Region Index]],Regions_Table[#All],3,0)</f>
        <v>Redcliffe</v>
      </c>
      <c r="J2093">
        <v>40</v>
      </c>
      <c r="K2093">
        <v>6</v>
      </c>
      <c r="L2093" t="str">
        <f>VLOOKUP(Sales_Data17[[#This Row],[Product Description Index]],Products_Data[#All],2,0)</f>
        <v>Socks</v>
      </c>
      <c r="M2093">
        <v>4</v>
      </c>
      <c r="N2093" s="9">
        <v>428.05555555555554</v>
      </c>
      <c r="O2093" s="9">
        <f>Sales_Data17[[#This Row],[Order Quantity]]*Sales_Data17[[#This Row],[Unit Price]]</f>
        <v>1712.2222222222222</v>
      </c>
      <c r="P2093" s="9">
        <v>329.60277777777782</v>
      </c>
      <c r="Q2093" s="9">
        <f>Sales_Data17[[#This Row],[Line Total]]-(Sales_Data17[[#This Row],[Total Unit Cost]]*Sales_Data17[[#This Row],[Order Quantity]])</f>
        <v>393.8111111111109</v>
      </c>
      <c r="R2093" s="1" t="str">
        <f>TEXT(Sales_Data17[[#This Row],[OrderDate]],"MMM")</f>
        <v>Apr</v>
      </c>
      <c r="S2093" s="1" t="str">
        <f t="shared" si="32"/>
        <v>2013</v>
      </c>
    </row>
    <row r="2094" spans="1:19">
      <c r="A2094" t="s">
        <v>2117</v>
      </c>
      <c r="B2094" s="2">
        <v>41375</v>
      </c>
      <c r="C2094" s="2" t="str">
        <f>VLOOKUP(Sales_Data17[[#This Row],[Customer Name Index]],Customer_Data[#All],2,0)</f>
        <v xml:space="preserve">Linde </v>
      </c>
      <c r="D2094">
        <v>14</v>
      </c>
      <c r="E2094" t="s">
        <v>2</v>
      </c>
      <c r="F2094" t="s">
        <v>8168</v>
      </c>
      <c r="G2094" t="s">
        <v>8026</v>
      </c>
      <c r="H2094" t="str">
        <f>VLOOKUP(Sales_Data17[[#This Row],[Delivery Region Index]],Regions_Table[#All],2,0)</f>
        <v>Queensland</v>
      </c>
      <c r="I2094" t="str">
        <f>VLOOKUP(Sales_Data17[[#This Row],[Delivery Region Index]],Regions_Table[#All],3,0)</f>
        <v>Redcliffe</v>
      </c>
      <c r="J2094">
        <v>40</v>
      </c>
      <c r="K2094">
        <v>6</v>
      </c>
      <c r="L2094" t="str">
        <f>VLOOKUP(Sales_Data17[[#This Row],[Product Description Index]],Products_Data[#All],2,0)</f>
        <v>Socks</v>
      </c>
      <c r="M2094">
        <v>8</v>
      </c>
      <c r="N2094" s="9">
        <v>192.8111111111111</v>
      </c>
      <c r="O2094" s="9">
        <f>Sales_Data17[[#This Row],[Order Quantity]]*Sales_Data17[[#This Row],[Unit Price]]</f>
        <v>1542.4888888888888</v>
      </c>
      <c r="P2094" s="9">
        <v>94.47744444444443</v>
      </c>
      <c r="Q2094" s="9">
        <f>Sales_Data17[[#This Row],[Line Total]]-(Sales_Data17[[#This Row],[Total Unit Cost]]*Sales_Data17[[#This Row],[Order Quantity]])</f>
        <v>786.66933333333338</v>
      </c>
      <c r="R2094" s="1" t="str">
        <f>TEXT(Sales_Data17[[#This Row],[OrderDate]],"MMM")</f>
        <v>Apr</v>
      </c>
      <c r="S2094" s="1" t="str">
        <f t="shared" si="32"/>
        <v>2013</v>
      </c>
    </row>
    <row r="2095" spans="1:19">
      <c r="A2095" t="s">
        <v>2118</v>
      </c>
      <c r="B2095" s="2">
        <v>41375</v>
      </c>
      <c r="C2095" s="2" t="str">
        <f>VLOOKUP(Sales_Data17[[#This Row],[Customer Name Index]],Customer_Data[#All],2,0)</f>
        <v>Medsep Group</v>
      </c>
      <c r="D2095">
        <v>8</v>
      </c>
      <c r="E2095" t="s">
        <v>4</v>
      </c>
      <c r="F2095" t="s">
        <v>8168</v>
      </c>
      <c r="G2095" t="s">
        <v>8027</v>
      </c>
      <c r="H2095" t="str">
        <f>VLOOKUP(Sales_Data17[[#This Row],[Delivery Region Index]],Regions_Table[#All],2,0)</f>
        <v>New South Wales</v>
      </c>
      <c r="I2095" t="str">
        <f>VLOOKUP(Sales_Data17[[#This Row],[Delivery Region Index]],Regions_Table[#All],3,0)</f>
        <v>Wagga Wagga</v>
      </c>
      <c r="J2095">
        <v>23</v>
      </c>
      <c r="K2095">
        <v>4</v>
      </c>
      <c r="L2095" t="str">
        <f>VLOOKUP(Sales_Data17[[#This Row],[Product Description Index]],Products_Data[#All],2,0)</f>
        <v>Jeans</v>
      </c>
      <c r="M2095">
        <v>5</v>
      </c>
      <c r="N2095" s="9">
        <v>297.77777777777777</v>
      </c>
      <c r="O2095" s="9">
        <f>Sales_Data17[[#This Row],[Order Quantity]]*Sales_Data17[[#This Row],[Unit Price]]</f>
        <v>1488.8888888888889</v>
      </c>
      <c r="P2095" s="9">
        <v>122.08888888888889</v>
      </c>
      <c r="Q2095" s="9">
        <f>Sales_Data17[[#This Row],[Line Total]]-(Sales_Data17[[#This Row],[Total Unit Cost]]*Sales_Data17[[#This Row],[Order Quantity]])</f>
        <v>878.44444444444446</v>
      </c>
      <c r="R2095" s="1" t="str">
        <f>TEXT(Sales_Data17[[#This Row],[OrderDate]],"MMM")</f>
        <v>Apr</v>
      </c>
      <c r="S2095" s="1" t="str">
        <f t="shared" si="32"/>
        <v>2013</v>
      </c>
    </row>
    <row r="2096" spans="1:19">
      <c r="A2096" t="s">
        <v>2119</v>
      </c>
      <c r="B2096" s="2">
        <v>41375</v>
      </c>
      <c r="C2096" s="2" t="str">
        <f>VLOOKUP(Sales_Data17[[#This Row],[Customer Name Index]],Customer_Data[#All],2,0)</f>
        <v>Medsep Group</v>
      </c>
      <c r="D2096">
        <v>8</v>
      </c>
      <c r="E2096" t="s">
        <v>4</v>
      </c>
      <c r="F2096" t="s">
        <v>8168</v>
      </c>
      <c r="G2096" t="s">
        <v>8027</v>
      </c>
      <c r="H2096" t="str">
        <f>VLOOKUP(Sales_Data17[[#This Row],[Delivery Region Index]],Regions_Table[#All],2,0)</f>
        <v>New South Wales</v>
      </c>
      <c r="I2096" t="str">
        <f>VLOOKUP(Sales_Data17[[#This Row],[Delivery Region Index]],Regions_Table[#All],3,0)</f>
        <v>Tamworth</v>
      </c>
      <c r="J2096">
        <v>21</v>
      </c>
      <c r="K2096">
        <v>3</v>
      </c>
      <c r="L2096" t="str">
        <f>VLOOKUP(Sales_Data17[[#This Row],[Product Description Index]],Products_Data[#All],2,0)</f>
        <v>Sunglasses</v>
      </c>
      <c r="M2096">
        <v>3</v>
      </c>
      <c r="N2096" s="9">
        <v>186.11111111111111</v>
      </c>
      <c r="O2096" s="9">
        <f>Sales_Data17[[#This Row],[Order Quantity]]*Sales_Data17[[#This Row],[Unit Price]]</f>
        <v>558.33333333333337</v>
      </c>
      <c r="P2096" s="9">
        <v>76.305555555555557</v>
      </c>
      <c r="Q2096" s="9">
        <f>Sales_Data17[[#This Row],[Line Total]]-(Sales_Data17[[#This Row],[Total Unit Cost]]*Sales_Data17[[#This Row],[Order Quantity]])</f>
        <v>329.41666666666669</v>
      </c>
      <c r="R2096" s="1" t="str">
        <f>TEXT(Sales_Data17[[#This Row],[OrderDate]],"MMM")</f>
        <v>Apr</v>
      </c>
      <c r="S2096" s="1" t="str">
        <f t="shared" si="32"/>
        <v>2013</v>
      </c>
    </row>
    <row r="2097" spans="1:19">
      <c r="A2097" t="s">
        <v>2120</v>
      </c>
      <c r="B2097" s="2">
        <v>41376</v>
      </c>
      <c r="C2097" s="2" t="str">
        <f>VLOOKUP(Sales_Data17[[#This Row],[Customer Name Index]],Customer_Data[#All],2,0)</f>
        <v xml:space="preserve">Linde </v>
      </c>
      <c r="D2097">
        <v>14</v>
      </c>
      <c r="E2097" t="s">
        <v>4</v>
      </c>
      <c r="F2097" t="s">
        <v>8168</v>
      </c>
      <c r="G2097" t="s">
        <v>8026</v>
      </c>
      <c r="H2097" t="str">
        <f>VLOOKUP(Sales_Data17[[#This Row],[Delivery Region Index]],Regions_Table[#All],2,0)</f>
        <v>Queensland</v>
      </c>
      <c r="I2097" t="str">
        <f>VLOOKUP(Sales_Data17[[#This Row],[Delivery Region Index]],Regions_Table[#All],3,0)</f>
        <v>Mount Isa</v>
      </c>
      <c r="J2097">
        <v>38</v>
      </c>
      <c r="K2097">
        <v>6</v>
      </c>
      <c r="L2097" t="str">
        <f>VLOOKUP(Sales_Data17[[#This Row],[Product Description Index]],Products_Data[#All],2,0)</f>
        <v>Socks</v>
      </c>
      <c r="M2097">
        <v>1</v>
      </c>
      <c r="N2097" s="9">
        <v>186.85555555555555</v>
      </c>
      <c r="O2097" s="9">
        <f>Sales_Data17[[#This Row],[Order Quantity]]*Sales_Data17[[#This Row],[Unit Price]]</f>
        <v>186.85555555555555</v>
      </c>
      <c r="P2097" s="9">
        <v>100.902</v>
      </c>
      <c r="Q2097" s="9">
        <f>Sales_Data17[[#This Row],[Line Total]]-(Sales_Data17[[#This Row],[Total Unit Cost]]*Sales_Data17[[#This Row],[Order Quantity]])</f>
        <v>85.953555555555553</v>
      </c>
      <c r="R2097" s="1" t="str">
        <f>TEXT(Sales_Data17[[#This Row],[OrderDate]],"MMM")</f>
        <v>Apr</v>
      </c>
      <c r="S2097" s="1" t="str">
        <f t="shared" si="32"/>
        <v>2013</v>
      </c>
    </row>
    <row r="2098" spans="1:19">
      <c r="A2098" t="s">
        <v>2121</v>
      </c>
      <c r="B2098" s="2">
        <v>41376</v>
      </c>
      <c r="C2098" s="2" t="str">
        <f>VLOOKUP(Sales_Data17[[#This Row],[Customer Name Index]],Customer_Data[#All],2,0)</f>
        <v>Eminence Corp</v>
      </c>
      <c r="D2098">
        <v>18</v>
      </c>
      <c r="E2098" t="s">
        <v>4</v>
      </c>
      <c r="F2098" t="s">
        <v>8168</v>
      </c>
      <c r="G2098" t="s">
        <v>8025</v>
      </c>
      <c r="H2098" t="str">
        <f>VLOOKUP(Sales_Data17[[#This Row],[Delivery Region Index]],Regions_Table[#All],2,0)</f>
        <v>Victoria</v>
      </c>
      <c r="I2098" t="str">
        <f>VLOOKUP(Sales_Data17[[#This Row],[Delivery Region Index]],Regions_Table[#All],3,0)</f>
        <v>Bendigo</v>
      </c>
      <c r="J2098">
        <v>50</v>
      </c>
      <c r="K2098">
        <v>7</v>
      </c>
      <c r="L2098" t="str">
        <f>VLOOKUP(Sales_Data17[[#This Row],[Product Description Index]],Products_Data[#All],2,0)</f>
        <v>Dress Shirts</v>
      </c>
      <c r="M2098">
        <v>4</v>
      </c>
      <c r="N2098" s="9">
        <v>432.52222222222224</v>
      </c>
      <c r="O2098" s="9">
        <f>Sales_Data17[[#This Row],[Order Quantity]]*Sales_Data17[[#This Row],[Unit Price]]</f>
        <v>1730.088888888889</v>
      </c>
      <c r="P2098" s="9">
        <v>263.83855555555556</v>
      </c>
      <c r="Q2098" s="9">
        <f>Sales_Data17[[#This Row],[Line Total]]-(Sales_Data17[[#This Row],[Total Unit Cost]]*Sales_Data17[[#This Row],[Order Quantity]])</f>
        <v>674.73466666666673</v>
      </c>
      <c r="R2098" s="1" t="str">
        <f>TEXT(Sales_Data17[[#This Row],[OrderDate]],"MMM")</f>
        <v>Apr</v>
      </c>
      <c r="S2098" s="1" t="str">
        <f t="shared" si="32"/>
        <v>2013</v>
      </c>
    </row>
    <row r="2099" spans="1:19">
      <c r="A2099" t="s">
        <v>2122</v>
      </c>
      <c r="B2099" s="2">
        <v>41376</v>
      </c>
      <c r="C2099" s="2" t="str">
        <f>VLOOKUP(Sales_Data17[[#This Row],[Customer Name Index]],Customer_Data[#All],2,0)</f>
        <v>Pacific Ltd</v>
      </c>
      <c r="D2099">
        <v>20</v>
      </c>
      <c r="E2099" t="s">
        <v>3</v>
      </c>
      <c r="F2099" t="s">
        <v>8168</v>
      </c>
      <c r="G2099" t="s">
        <v>8028</v>
      </c>
      <c r="H2099" t="str">
        <f>VLOOKUP(Sales_Data17[[#This Row],[Delivery Region Index]],Regions_Table[#All],2,0)</f>
        <v>Victoria</v>
      </c>
      <c r="I2099" t="str">
        <f>VLOOKUP(Sales_Data17[[#This Row],[Delivery Region Index]],Regions_Table[#All],3,0)</f>
        <v>Warrnambool</v>
      </c>
      <c r="J2099">
        <v>57</v>
      </c>
      <c r="K2099">
        <v>8</v>
      </c>
      <c r="L2099" t="str">
        <f>VLOOKUP(Sales_Data17[[#This Row],[Product Description Index]],Products_Data[#All],2,0)</f>
        <v>Shoes</v>
      </c>
      <c r="M2099">
        <v>2</v>
      </c>
      <c r="N2099" s="9">
        <v>442.20000000000005</v>
      </c>
      <c r="O2099" s="9">
        <f>Sales_Data17[[#This Row],[Order Quantity]]*Sales_Data17[[#This Row],[Unit Price]]</f>
        <v>884.40000000000009</v>
      </c>
      <c r="P2099" s="9">
        <v>207.834</v>
      </c>
      <c r="Q2099" s="9">
        <f>Sales_Data17[[#This Row],[Line Total]]-(Sales_Data17[[#This Row],[Total Unit Cost]]*Sales_Data17[[#This Row],[Order Quantity]])</f>
        <v>468.73200000000008</v>
      </c>
      <c r="R2099" s="1" t="str">
        <f>TEXT(Sales_Data17[[#This Row],[OrderDate]],"MMM")</f>
        <v>Apr</v>
      </c>
      <c r="S2099" s="1" t="str">
        <f t="shared" si="32"/>
        <v>2013</v>
      </c>
    </row>
    <row r="2100" spans="1:19">
      <c r="A2100" t="s">
        <v>2123</v>
      </c>
      <c r="B2100" s="2">
        <v>41377</v>
      </c>
      <c r="C2100" s="2" t="str">
        <f>VLOOKUP(Sales_Data17[[#This Row],[Customer Name Index]],Customer_Data[#All],2,0)</f>
        <v>Ole Group</v>
      </c>
      <c r="D2100">
        <v>13</v>
      </c>
      <c r="E2100" t="s">
        <v>3</v>
      </c>
      <c r="F2100" t="s">
        <v>8168</v>
      </c>
      <c r="G2100" t="s">
        <v>8026</v>
      </c>
      <c r="H2100" t="str">
        <f>VLOOKUP(Sales_Data17[[#This Row],[Delivery Region Index]],Regions_Table[#All],2,0)</f>
        <v>Queensland</v>
      </c>
      <c r="I2100" t="str">
        <f>VLOOKUP(Sales_Data17[[#This Row],[Delivery Region Index]],Regions_Table[#All],3,0)</f>
        <v>Mount Isa</v>
      </c>
      <c r="J2100">
        <v>38</v>
      </c>
      <c r="K2100">
        <v>6</v>
      </c>
      <c r="L2100" t="str">
        <f>VLOOKUP(Sales_Data17[[#This Row],[Product Description Index]],Products_Data[#All],2,0)</f>
        <v>Socks</v>
      </c>
      <c r="M2100">
        <v>4</v>
      </c>
      <c r="N2100" s="9">
        <v>128.04444444444445</v>
      </c>
      <c r="O2100" s="9">
        <f>Sales_Data17[[#This Row],[Order Quantity]]*Sales_Data17[[#This Row],[Unit Price]]</f>
        <v>512.17777777777781</v>
      </c>
      <c r="P2100" s="9">
        <v>56.339555555555563</v>
      </c>
      <c r="Q2100" s="9">
        <f>Sales_Data17[[#This Row],[Line Total]]-(Sales_Data17[[#This Row],[Total Unit Cost]]*Sales_Data17[[#This Row],[Order Quantity]])</f>
        <v>286.81955555555555</v>
      </c>
      <c r="R2100" s="1" t="str">
        <f>TEXT(Sales_Data17[[#This Row],[OrderDate]],"MMM")</f>
        <v>Apr</v>
      </c>
      <c r="S2100" s="1" t="str">
        <f t="shared" si="32"/>
        <v>2013</v>
      </c>
    </row>
    <row r="2101" spans="1:19">
      <c r="A2101" t="s">
        <v>2124</v>
      </c>
      <c r="B2101" s="2">
        <v>41377</v>
      </c>
      <c r="C2101" s="2" t="str">
        <f>VLOOKUP(Sales_Data17[[#This Row],[Customer Name Index]],Customer_Data[#All],2,0)</f>
        <v xml:space="preserve">Qualitest </v>
      </c>
      <c r="D2101">
        <v>19</v>
      </c>
      <c r="E2101" t="s">
        <v>2</v>
      </c>
      <c r="F2101" t="s">
        <v>8168</v>
      </c>
      <c r="G2101" t="s">
        <v>8028</v>
      </c>
      <c r="H2101" t="str">
        <f>VLOOKUP(Sales_Data17[[#This Row],[Delivery Region Index]],Regions_Table[#All],2,0)</f>
        <v>Victoria</v>
      </c>
      <c r="I2101" t="str">
        <f>VLOOKUP(Sales_Data17[[#This Row],[Delivery Region Index]],Regions_Table[#All],3,0)</f>
        <v>Swan Hill</v>
      </c>
      <c r="J2101">
        <v>55</v>
      </c>
      <c r="K2101">
        <v>8</v>
      </c>
      <c r="L2101" t="str">
        <f>VLOOKUP(Sales_Data17[[#This Row],[Product Description Index]],Products_Data[#All],2,0)</f>
        <v>Shoes</v>
      </c>
      <c r="M2101">
        <v>7</v>
      </c>
      <c r="N2101" s="9">
        <v>424.33333333333331</v>
      </c>
      <c r="O2101" s="9">
        <f>Sales_Data17[[#This Row],[Order Quantity]]*Sales_Data17[[#This Row],[Unit Price]]</f>
        <v>2970.333333333333</v>
      </c>
      <c r="P2101" s="9">
        <v>173.97666666666666</v>
      </c>
      <c r="Q2101" s="9">
        <f>Sales_Data17[[#This Row],[Line Total]]-(Sales_Data17[[#This Row],[Total Unit Cost]]*Sales_Data17[[#This Row],[Order Quantity]])</f>
        <v>1752.4966666666664</v>
      </c>
      <c r="R2101" s="1" t="str">
        <f>TEXT(Sales_Data17[[#This Row],[OrderDate]],"MMM")</f>
        <v>Apr</v>
      </c>
      <c r="S2101" s="1" t="str">
        <f t="shared" si="32"/>
        <v>2013</v>
      </c>
    </row>
    <row r="2102" spans="1:19">
      <c r="A2102" t="s">
        <v>2125</v>
      </c>
      <c r="B2102" s="2">
        <v>41377</v>
      </c>
      <c r="C2102" s="2" t="str">
        <f>VLOOKUP(Sales_Data17[[#This Row],[Customer Name Index]],Customer_Data[#All],2,0)</f>
        <v>Rochester Ltd</v>
      </c>
      <c r="D2102">
        <v>15</v>
      </c>
      <c r="E2102" t="s">
        <v>3</v>
      </c>
      <c r="F2102" t="s">
        <v>8168</v>
      </c>
      <c r="G2102" t="s">
        <v>8025</v>
      </c>
      <c r="H2102" t="str">
        <f>VLOOKUP(Sales_Data17[[#This Row],[Delivery Region Index]],Regions_Table[#All],2,0)</f>
        <v>Queensland</v>
      </c>
      <c r="I2102" t="str">
        <f>VLOOKUP(Sales_Data17[[#This Row],[Delivery Region Index]],Regions_Table[#All],3,0)</f>
        <v>Thuringowa</v>
      </c>
      <c r="J2102">
        <v>43</v>
      </c>
      <c r="K2102">
        <v>6</v>
      </c>
      <c r="L2102" t="str">
        <f>VLOOKUP(Sales_Data17[[#This Row],[Product Description Index]],Products_Data[#All],2,0)</f>
        <v>Socks</v>
      </c>
      <c r="M2102">
        <v>8</v>
      </c>
      <c r="N2102" s="9">
        <v>265.02222222222224</v>
      </c>
      <c r="O2102" s="9">
        <f>Sales_Data17[[#This Row],[Order Quantity]]*Sales_Data17[[#This Row],[Unit Price]]</f>
        <v>2120.1777777777779</v>
      </c>
      <c r="P2102" s="9">
        <v>217.31822222222223</v>
      </c>
      <c r="Q2102" s="9">
        <f>Sales_Data17[[#This Row],[Line Total]]-(Sales_Data17[[#This Row],[Total Unit Cost]]*Sales_Data17[[#This Row],[Order Quantity]])</f>
        <v>381.63200000000006</v>
      </c>
      <c r="R2102" s="1" t="str">
        <f>TEXT(Sales_Data17[[#This Row],[OrderDate]],"MMM")</f>
        <v>Apr</v>
      </c>
      <c r="S2102" s="1" t="str">
        <f t="shared" si="32"/>
        <v>2013</v>
      </c>
    </row>
    <row r="2103" spans="1:19">
      <c r="A2103" t="s">
        <v>2126</v>
      </c>
      <c r="B2103" s="2">
        <v>41377</v>
      </c>
      <c r="C2103" s="2" t="str">
        <f>VLOOKUP(Sales_Data17[[#This Row],[Customer Name Index]],Customer_Data[#All],2,0)</f>
        <v>PEDIFIX, Corp</v>
      </c>
      <c r="D2103">
        <v>6</v>
      </c>
      <c r="E2103" t="s">
        <v>4</v>
      </c>
      <c r="F2103" t="s">
        <v>8168</v>
      </c>
      <c r="G2103" t="s">
        <v>8027</v>
      </c>
      <c r="H2103" t="str">
        <f>VLOOKUP(Sales_Data17[[#This Row],[Delivery Region Index]],Regions_Table[#All],2,0)</f>
        <v>New South Wales</v>
      </c>
      <c r="I2103" t="str">
        <f>VLOOKUP(Sales_Data17[[#This Row],[Delivery Region Index]],Regions_Table[#All],3,0)</f>
        <v>Nowra</v>
      </c>
      <c r="J2103">
        <v>17</v>
      </c>
      <c r="K2103">
        <v>3</v>
      </c>
      <c r="L2103" t="str">
        <f>VLOOKUP(Sales_Data17[[#This Row],[Product Description Index]],Products_Data[#All],2,0)</f>
        <v>Sunglasses</v>
      </c>
      <c r="M2103">
        <v>3</v>
      </c>
      <c r="N2103" s="9">
        <v>431.03333333333336</v>
      </c>
      <c r="O2103" s="9">
        <f>Sales_Data17[[#This Row],[Order Quantity]]*Sales_Data17[[#This Row],[Unit Price]]</f>
        <v>1293.1000000000001</v>
      </c>
      <c r="P2103" s="9">
        <v>228.44766666666666</v>
      </c>
      <c r="Q2103" s="9">
        <f>Sales_Data17[[#This Row],[Line Total]]-(Sales_Data17[[#This Row],[Total Unit Cost]]*Sales_Data17[[#This Row],[Order Quantity]])</f>
        <v>607.75700000000018</v>
      </c>
      <c r="R2103" s="1" t="str">
        <f>TEXT(Sales_Data17[[#This Row],[OrderDate]],"MMM")</f>
        <v>Apr</v>
      </c>
      <c r="S2103" s="1" t="str">
        <f t="shared" si="32"/>
        <v>2013</v>
      </c>
    </row>
    <row r="2104" spans="1:19">
      <c r="A2104" t="s">
        <v>2127</v>
      </c>
      <c r="B2104" s="2">
        <v>41377</v>
      </c>
      <c r="C2104" s="2" t="str">
        <f>VLOOKUP(Sales_Data17[[#This Row],[Customer Name Index]],Customer_Data[#All],2,0)</f>
        <v xml:space="preserve">WakeFern </v>
      </c>
      <c r="D2104">
        <v>2</v>
      </c>
      <c r="E2104" t="s">
        <v>4</v>
      </c>
      <c r="F2104" t="s">
        <v>8168</v>
      </c>
      <c r="G2104" t="s">
        <v>8027</v>
      </c>
      <c r="H2104" t="str">
        <f>VLOOKUP(Sales_Data17[[#This Row],[Delivery Region Index]],Regions_Table[#All],2,0)</f>
        <v>New South Wales</v>
      </c>
      <c r="I2104" t="str">
        <f>VLOOKUP(Sales_Data17[[#This Row],[Delivery Region Index]],Regions_Table[#All],3,0)</f>
        <v>Broken Hill</v>
      </c>
      <c r="J2104">
        <v>5</v>
      </c>
      <c r="K2104">
        <v>1</v>
      </c>
      <c r="L2104" t="str">
        <f>VLOOKUP(Sales_Data17[[#This Row],[Product Description Index]],Products_Data[#All],2,0)</f>
        <v>Shirts</v>
      </c>
      <c r="M2104">
        <v>4</v>
      </c>
      <c r="N2104" s="9">
        <v>424.33333333333331</v>
      </c>
      <c r="O2104" s="9">
        <f>Sales_Data17[[#This Row],[Order Quantity]]*Sales_Data17[[#This Row],[Unit Price]]</f>
        <v>1697.3333333333333</v>
      </c>
      <c r="P2104" s="9">
        <v>267.33</v>
      </c>
      <c r="Q2104" s="9">
        <f>Sales_Data17[[#This Row],[Line Total]]-(Sales_Data17[[#This Row],[Total Unit Cost]]*Sales_Data17[[#This Row],[Order Quantity]])</f>
        <v>628.01333333333332</v>
      </c>
      <c r="R2104" s="1" t="str">
        <f>TEXT(Sales_Data17[[#This Row],[OrderDate]],"MMM")</f>
        <v>Apr</v>
      </c>
      <c r="S2104" s="1" t="str">
        <f t="shared" si="32"/>
        <v>2013</v>
      </c>
    </row>
    <row r="2105" spans="1:19">
      <c r="A2105" t="s">
        <v>2128</v>
      </c>
      <c r="B2105" s="2">
        <v>41378</v>
      </c>
      <c r="C2105" s="2" t="str">
        <f>VLOOKUP(Sales_Data17[[#This Row],[Customer Name Index]],Customer_Data[#All],2,0)</f>
        <v>Rochester Ltd</v>
      </c>
      <c r="D2105">
        <v>15</v>
      </c>
      <c r="E2105" t="s">
        <v>4</v>
      </c>
      <c r="F2105" t="s">
        <v>8168</v>
      </c>
      <c r="G2105" t="s">
        <v>8025</v>
      </c>
      <c r="H2105" t="str">
        <f>VLOOKUP(Sales_Data17[[#This Row],[Delivery Region Index]],Regions_Table[#All],2,0)</f>
        <v>Queensland</v>
      </c>
      <c r="I2105" t="str">
        <f>VLOOKUP(Sales_Data17[[#This Row],[Delivery Region Index]],Regions_Table[#All],3,0)</f>
        <v>Sunshine Coast</v>
      </c>
      <c r="J2105">
        <v>42</v>
      </c>
      <c r="K2105">
        <v>6</v>
      </c>
      <c r="L2105" t="str">
        <f>VLOOKUP(Sales_Data17[[#This Row],[Product Description Index]],Products_Data[#All],2,0)</f>
        <v>Socks</v>
      </c>
      <c r="M2105">
        <v>5</v>
      </c>
      <c r="N2105" s="9">
        <v>23.077777777777779</v>
      </c>
      <c r="O2105" s="9">
        <f>Sales_Data17[[#This Row],[Order Quantity]]*Sales_Data17[[#This Row],[Unit Price]]</f>
        <v>115.3888888888889</v>
      </c>
      <c r="P2105" s="9">
        <v>15.692888888888891</v>
      </c>
      <c r="Q2105" s="9">
        <f>Sales_Data17[[#This Row],[Line Total]]-(Sales_Data17[[#This Row],[Total Unit Cost]]*Sales_Data17[[#This Row],[Order Quantity]])</f>
        <v>36.924444444444447</v>
      </c>
      <c r="R2105" s="1" t="str">
        <f>TEXT(Sales_Data17[[#This Row],[OrderDate]],"MMM")</f>
        <v>Apr</v>
      </c>
      <c r="S2105" s="1" t="str">
        <f t="shared" si="32"/>
        <v>2013</v>
      </c>
    </row>
    <row r="2106" spans="1:19">
      <c r="A2106" t="s">
        <v>2129</v>
      </c>
      <c r="B2106" s="2">
        <v>41378</v>
      </c>
      <c r="C2106" s="2" t="str">
        <f>VLOOKUP(Sales_Data17[[#This Row],[Customer Name Index]],Customer_Data[#All],2,0)</f>
        <v>21st Ltd</v>
      </c>
      <c r="D2106">
        <v>10</v>
      </c>
      <c r="E2106" t="s">
        <v>4</v>
      </c>
      <c r="F2106" t="s">
        <v>8168</v>
      </c>
      <c r="G2106" t="s">
        <v>8026</v>
      </c>
      <c r="H2106" t="str">
        <f>VLOOKUP(Sales_Data17[[#This Row],[Delivery Region Index]],Regions_Table[#All],2,0)</f>
        <v>Queensland</v>
      </c>
      <c r="I2106" t="str">
        <f>VLOOKUP(Sales_Data17[[#This Row],[Delivery Region Index]],Regions_Table[#All],3,0)</f>
        <v>Cairns</v>
      </c>
      <c r="J2106">
        <v>28</v>
      </c>
      <c r="K2106">
        <v>4</v>
      </c>
      <c r="L2106" t="str">
        <f>VLOOKUP(Sales_Data17[[#This Row],[Product Description Index]],Products_Data[#All],2,0)</f>
        <v>Jeans</v>
      </c>
      <c r="M2106">
        <v>1</v>
      </c>
      <c r="N2106" s="9">
        <v>122.83333333333333</v>
      </c>
      <c r="O2106" s="9">
        <f>Sales_Data17[[#This Row],[Order Quantity]]*Sales_Data17[[#This Row],[Unit Price]]</f>
        <v>122.83333333333333</v>
      </c>
      <c r="P2106" s="9">
        <v>98.26666666666668</v>
      </c>
      <c r="Q2106" s="9">
        <f>Sales_Data17[[#This Row],[Line Total]]-(Sales_Data17[[#This Row],[Total Unit Cost]]*Sales_Data17[[#This Row],[Order Quantity]])</f>
        <v>24.566666666666649</v>
      </c>
      <c r="R2106" s="1" t="str">
        <f>TEXT(Sales_Data17[[#This Row],[OrderDate]],"MMM")</f>
        <v>Apr</v>
      </c>
      <c r="S2106" s="1" t="str">
        <f t="shared" si="32"/>
        <v>2013</v>
      </c>
    </row>
    <row r="2107" spans="1:19">
      <c r="A2107" t="s">
        <v>2130</v>
      </c>
      <c r="B2107" s="2">
        <v>41378</v>
      </c>
      <c r="C2107" s="2" t="str">
        <f>VLOOKUP(Sales_Data17[[#This Row],[Customer Name Index]],Customer_Data[#All],2,0)</f>
        <v>ETUDE Ltd</v>
      </c>
      <c r="D2107">
        <v>4</v>
      </c>
      <c r="E2107" t="s">
        <v>4</v>
      </c>
      <c r="F2107" t="s">
        <v>8168</v>
      </c>
      <c r="G2107" t="s">
        <v>8027</v>
      </c>
      <c r="H2107" t="str">
        <f>VLOOKUP(Sales_Data17[[#This Row],[Delivery Region Index]],Regions_Table[#All],2,0)</f>
        <v>New South Wales</v>
      </c>
      <c r="I2107" t="str">
        <f>VLOOKUP(Sales_Data17[[#This Row],[Delivery Region Index]],Regions_Table[#All],3,0)</f>
        <v>Griffith</v>
      </c>
      <c r="J2107">
        <v>12</v>
      </c>
      <c r="K2107">
        <v>2</v>
      </c>
      <c r="L2107" t="str">
        <f>VLOOKUP(Sales_Data17[[#This Row],[Product Description Index]],Products_Data[#All],2,0)</f>
        <v>Pants</v>
      </c>
      <c r="M2107">
        <v>9</v>
      </c>
      <c r="N2107" s="9">
        <v>19.355555555555558</v>
      </c>
      <c r="O2107" s="9">
        <f>Sales_Data17[[#This Row],[Order Quantity]]*Sales_Data17[[#This Row],[Unit Price]]</f>
        <v>174.20000000000002</v>
      </c>
      <c r="P2107" s="9">
        <v>12.194000000000001</v>
      </c>
      <c r="Q2107" s="9">
        <f>Sales_Data17[[#This Row],[Line Total]]-(Sales_Data17[[#This Row],[Total Unit Cost]]*Sales_Data17[[#This Row],[Order Quantity]])</f>
        <v>64.454000000000008</v>
      </c>
      <c r="R2107" s="1" t="str">
        <f>TEXT(Sales_Data17[[#This Row],[OrderDate]],"MMM")</f>
        <v>Apr</v>
      </c>
      <c r="S2107" s="1" t="str">
        <f t="shared" si="32"/>
        <v>2013</v>
      </c>
    </row>
    <row r="2108" spans="1:19">
      <c r="A2108" t="s">
        <v>2131</v>
      </c>
      <c r="B2108" s="2">
        <v>41378</v>
      </c>
      <c r="C2108" s="2" t="str">
        <f>VLOOKUP(Sales_Data17[[#This Row],[Customer Name Index]],Customer_Data[#All],2,0)</f>
        <v>ETUDE Ltd</v>
      </c>
      <c r="D2108">
        <v>4</v>
      </c>
      <c r="E2108" t="s">
        <v>4</v>
      </c>
      <c r="F2108" t="s">
        <v>8168</v>
      </c>
      <c r="G2108" t="s">
        <v>8027</v>
      </c>
      <c r="H2108" t="str">
        <f>VLOOKUP(Sales_Data17[[#This Row],[Delivery Region Index]],Regions_Table[#All],2,0)</f>
        <v>New South Wales</v>
      </c>
      <c r="I2108" t="str">
        <f>VLOOKUP(Sales_Data17[[#This Row],[Delivery Region Index]],Regions_Table[#All],3,0)</f>
        <v>Grafton</v>
      </c>
      <c r="J2108">
        <v>11</v>
      </c>
      <c r="K2108">
        <v>2</v>
      </c>
      <c r="L2108" t="str">
        <f>VLOOKUP(Sales_Data17[[#This Row],[Product Description Index]],Products_Data[#All],2,0)</f>
        <v>Pants</v>
      </c>
      <c r="M2108">
        <v>5</v>
      </c>
      <c r="N2108" s="9">
        <v>113.15555555555555</v>
      </c>
      <c r="O2108" s="9">
        <f>Sales_Data17[[#This Row],[Order Quantity]]*Sales_Data17[[#This Row],[Unit Price]]</f>
        <v>565.77777777777771</v>
      </c>
      <c r="P2108" s="9">
        <v>85.998222222222225</v>
      </c>
      <c r="Q2108" s="9">
        <f>Sales_Data17[[#This Row],[Line Total]]-(Sales_Data17[[#This Row],[Total Unit Cost]]*Sales_Data17[[#This Row],[Order Quantity]])</f>
        <v>135.78666666666658</v>
      </c>
      <c r="R2108" s="1" t="str">
        <f>TEXT(Sales_Data17[[#This Row],[OrderDate]],"MMM")</f>
        <v>Apr</v>
      </c>
      <c r="S2108" s="1" t="str">
        <f t="shared" si="32"/>
        <v>2013</v>
      </c>
    </row>
    <row r="2109" spans="1:19">
      <c r="A2109" t="s">
        <v>2132</v>
      </c>
      <c r="B2109" s="2">
        <v>41379</v>
      </c>
      <c r="C2109" s="2" t="str">
        <f>VLOOKUP(Sales_Data17[[#This Row],[Customer Name Index]],Customer_Data[#All],2,0)</f>
        <v>Procter Corp</v>
      </c>
      <c r="D2109">
        <v>5</v>
      </c>
      <c r="E2109" t="s">
        <v>4</v>
      </c>
      <c r="F2109" t="s">
        <v>8168</v>
      </c>
      <c r="G2109" t="s">
        <v>8027</v>
      </c>
      <c r="H2109" t="str">
        <f>VLOOKUP(Sales_Data17[[#This Row],[Delivery Region Index]],Regions_Table[#All],2,0)</f>
        <v>New South Wales</v>
      </c>
      <c r="I2109" t="str">
        <f>VLOOKUP(Sales_Data17[[#This Row],[Delivery Region Index]],Regions_Table[#All],3,0)</f>
        <v>Lismore</v>
      </c>
      <c r="J2109">
        <v>14</v>
      </c>
      <c r="K2109">
        <v>2</v>
      </c>
      <c r="L2109" t="str">
        <f>VLOOKUP(Sales_Data17[[#This Row],[Product Description Index]],Products_Data[#All],2,0)</f>
        <v>Pants</v>
      </c>
      <c r="M2109">
        <v>9</v>
      </c>
      <c r="N2109" s="9">
        <v>280.65555555555557</v>
      </c>
      <c r="O2109" s="9">
        <f>Sales_Data17[[#This Row],[Order Quantity]]*Sales_Data17[[#This Row],[Unit Price]]</f>
        <v>2525.9</v>
      </c>
      <c r="P2109" s="9">
        <v>129.10155555555556</v>
      </c>
      <c r="Q2109" s="9">
        <f>Sales_Data17[[#This Row],[Line Total]]-(Sales_Data17[[#This Row],[Total Unit Cost]]*Sales_Data17[[#This Row],[Order Quantity]])</f>
        <v>1363.9860000000001</v>
      </c>
      <c r="R2109" s="1" t="str">
        <f>TEXT(Sales_Data17[[#This Row],[OrderDate]],"MMM")</f>
        <v>Apr</v>
      </c>
      <c r="S2109" s="1" t="str">
        <f t="shared" si="32"/>
        <v>2013</v>
      </c>
    </row>
    <row r="2110" spans="1:19">
      <c r="A2110" t="s">
        <v>2133</v>
      </c>
      <c r="B2110" s="2">
        <v>41379</v>
      </c>
      <c r="C2110" s="2" t="str">
        <f>VLOOKUP(Sales_Data17[[#This Row],[Customer Name Index]],Customer_Data[#All],2,0)</f>
        <v>3LAB, Ltd</v>
      </c>
      <c r="D2110">
        <v>16</v>
      </c>
      <c r="E2110" t="s">
        <v>3</v>
      </c>
      <c r="F2110" t="s">
        <v>8168</v>
      </c>
      <c r="G2110" t="s">
        <v>8025</v>
      </c>
      <c r="H2110" t="str">
        <f>VLOOKUP(Sales_Data17[[#This Row],[Delivery Region Index]],Regions_Table[#All],2,0)</f>
        <v>South Australia</v>
      </c>
      <c r="I2110" t="str">
        <f>VLOOKUP(Sales_Data17[[#This Row],[Delivery Region Index]],Regions_Table[#All],3,0)</f>
        <v>Adelaide</v>
      </c>
      <c r="J2110">
        <v>46</v>
      </c>
      <c r="K2110">
        <v>7</v>
      </c>
      <c r="L2110" t="str">
        <f>VLOOKUP(Sales_Data17[[#This Row],[Product Description Index]],Products_Data[#All],2,0)</f>
        <v>Dress Shirts</v>
      </c>
      <c r="M2110">
        <v>2</v>
      </c>
      <c r="N2110" s="9">
        <v>428.8</v>
      </c>
      <c r="O2110" s="9">
        <f>Sales_Data17[[#This Row],[Order Quantity]]*Sales_Data17[[#This Row],[Unit Price]]</f>
        <v>857.6</v>
      </c>
      <c r="P2110" s="9">
        <v>261.56799999999998</v>
      </c>
      <c r="Q2110" s="9">
        <f>Sales_Data17[[#This Row],[Line Total]]-(Sales_Data17[[#This Row],[Total Unit Cost]]*Sales_Data17[[#This Row],[Order Quantity]])</f>
        <v>334.46400000000006</v>
      </c>
      <c r="R2110" s="1" t="str">
        <f>TEXT(Sales_Data17[[#This Row],[OrderDate]],"MMM")</f>
        <v>Apr</v>
      </c>
      <c r="S2110" s="1" t="str">
        <f t="shared" si="32"/>
        <v>2013</v>
      </c>
    </row>
    <row r="2111" spans="1:19">
      <c r="A2111" t="s">
        <v>2134</v>
      </c>
      <c r="B2111" s="2">
        <v>41379</v>
      </c>
      <c r="C2111" s="2" t="str">
        <f>VLOOKUP(Sales_Data17[[#This Row],[Customer Name Index]],Customer_Data[#All],2,0)</f>
        <v xml:space="preserve">Qualitest </v>
      </c>
      <c r="D2111">
        <v>19</v>
      </c>
      <c r="E2111" t="s">
        <v>2</v>
      </c>
      <c r="F2111" t="s">
        <v>8168</v>
      </c>
      <c r="G2111" t="s">
        <v>8028</v>
      </c>
      <c r="H2111" t="str">
        <f>VLOOKUP(Sales_Data17[[#This Row],[Delivery Region Index]],Regions_Table[#All],2,0)</f>
        <v>Victoria</v>
      </c>
      <c r="I2111" t="str">
        <f>VLOOKUP(Sales_Data17[[#This Row],[Delivery Region Index]],Regions_Table[#All],3,0)</f>
        <v>Shepparton</v>
      </c>
      <c r="J2111">
        <v>54</v>
      </c>
      <c r="K2111">
        <v>8</v>
      </c>
      <c r="L2111" t="str">
        <f>VLOOKUP(Sales_Data17[[#This Row],[Product Description Index]],Products_Data[#All],2,0)</f>
        <v>Shoes</v>
      </c>
      <c r="M2111">
        <v>6</v>
      </c>
      <c r="N2111" s="9">
        <v>264.27777777777777</v>
      </c>
      <c r="O2111" s="9">
        <f>Sales_Data17[[#This Row],[Order Quantity]]*Sales_Data17[[#This Row],[Unit Price]]</f>
        <v>1585.6666666666665</v>
      </c>
      <c r="P2111" s="9">
        <v>169.13777777777779</v>
      </c>
      <c r="Q2111" s="9">
        <f>Sales_Data17[[#This Row],[Line Total]]-(Sales_Data17[[#This Row],[Total Unit Cost]]*Sales_Data17[[#This Row],[Order Quantity]])</f>
        <v>570.8399999999998</v>
      </c>
      <c r="R2111" s="1" t="str">
        <f>TEXT(Sales_Data17[[#This Row],[OrderDate]],"MMM")</f>
        <v>Apr</v>
      </c>
      <c r="S2111" s="1" t="str">
        <f t="shared" si="32"/>
        <v>2013</v>
      </c>
    </row>
    <row r="2112" spans="1:19">
      <c r="A2112" t="s">
        <v>2135</v>
      </c>
      <c r="B2112" s="2">
        <v>41379</v>
      </c>
      <c r="C2112" s="2" t="str">
        <f>VLOOKUP(Sales_Data17[[#This Row],[Customer Name Index]],Customer_Data[#All],2,0)</f>
        <v>PEDIFIX, Corp</v>
      </c>
      <c r="D2112">
        <v>6</v>
      </c>
      <c r="E2112" t="s">
        <v>4</v>
      </c>
      <c r="F2112" t="s">
        <v>8168</v>
      </c>
      <c r="G2112" t="s">
        <v>8027</v>
      </c>
      <c r="H2112" t="str">
        <f>VLOOKUP(Sales_Data17[[#This Row],[Delivery Region Index]],Regions_Table[#All],2,0)</f>
        <v>New South Wales</v>
      </c>
      <c r="I2112" t="str">
        <f>VLOOKUP(Sales_Data17[[#This Row],[Delivery Region Index]],Regions_Table[#All],3,0)</f>
        <v>Nowra</v>
      </c>
      <c r="J2112">
        <v>17</v>
      </c>
      <c r="K2112">
        <v>3</v>
      </c>
      <c r="L2112" t="str">
        <f>VLOOKUP(Sales_Data17[[#This Row],[Product Description Index]],Products_Data[#All],2,0)</f>
        <v>Sunglasses</v>
      </c>
      <c r="M2112">
        <v>7</v>
      </c>
      <c r="N2112" s="9">
        <v>223.33333333333334</v>
      </c>
      <c r="O2112" s="9">
        <f>Sales_Data17[[#This Row],[Order Quantity]]*Sales_Data17[[#This Row],[Unit Price]]</f>
        <v>1563.3333333333335</v>
      </c>
      <c r="P2112" s="9">
        <v>154.1</v>
      </c>
      <c r="Q2112" s="9">
        <f>Sales_Data17[[#This Row],[Line Total]]-(Sales_Data17[[#This Row],[Total Unit Cost]]*Sales_Data17[[#This Row],[Order Quantity]])</f>
        <v>484.63333333333344</v>
      </c>
      <c r="R2112" s="1" t="str">
        <f>TEXT(Sales_Data17[[#This Row],[OrderDate]],"MMM")</f>
        <v>Apr</v>
      </c>
      <c r="S2112" s="1" t="str">
        <f t="shared" si="32"/>
        <v>2013</v>
      </c>
    </row>
    <row r="2113" spans="1:19">
      <c r="A2113" t="s">
        <v>2136</v>
      </c>
      <c r="B2113" s="2">
        <v>41379</v>
      </c>
      <c r="C2113" s="2" t="str">
        <f>VLOOKUP(Sales_Data17[[#This Row],[Customer Name Index]],Customer_Data[#All],2,0)</f>
        <v>Procter Corp</v>
      </c>
      <c r="D2113">
        <v>5</v>
      </c>
      <c r="E2113" t="s">
        <v>2</v>
      </c>
      <c r="F2113" t="s">
        <v>8168</v>
      </c>
      <c r="G2113" t="s">
        <v>8027</v>
      </c>
      <c r="H2113" t="str">
        <f>VLOOKUP(Sales_Data17[[#This Row],[Delivery Region Index]],Regions_Table[#All],2,0)</f>
        <v>New South Wales</v>
      </c>
      <c r="I2113" t="str">
        <f>VLOOKUP(Sales_Data17[[#This Row],[Delivery Region Index]],Regions_Table[#All],3,0)</f>
        <v>Lake Macquarie</v>
      </c>
      <c r="J2113">
        <v>13</v>
      </c>
      <c r="K2113">
        <v>2</v>
      </c>
      <c r="L2113" t="str">
        <f>VLOOKUP(Sales_Data17[[#This Row],[Product Description Index]],Products_Data[#All],2,0)</f>
        <v>Pants</v>
      </c>
      <c r="M2113">
        <v>3</v>
      </c>
      <c r="N2113" s="9">
        <v>429.54444444444448</v>
      </c>
      <c r="O2113" s="9">
        <f>Sales_Data17[[#This Row],[Order Quantity]]*Sales_Data17[[#This Row],[Unit Price]]</f>
        <v>1288.6333333333334</v>
      </c>
      <c r="P2113" s="9">
        <v>176.11322222222222</v>
      </c>
      <c r="Q2113" s="9">
        <f>Sales_Data17[[#This Row],[Line Total]]-(Sales_Data17[[#This Row],[Total Unit Cost]]*Sales_Data17[[#This Row],[Order Quantity]])</f>
        <v>760.29366666666681</v>
      </c>
      <c r="R2113" s="1" t="str">
        <f>TEXT(Sales_Data17[[#This Row],[OrderDate]],"MMM")</f>
        <v>Apr</v>
      </c>
      <c r="S2113" s="1" t="str">
        <f t="shared" si="32"/>
        <v>2013</v>
      </c>
    </row>
    <row r="2114" spans="1:19">
      <c r="A2114" t="s">
        <v>2137</v>
      </c>
      <c r="B2114" s="2">
        <v>41379</v>
      </c>
      <c r="C2114" s="2" t="str">
        <f>VLOOKUP(Sales_Data17[[#This Row],[Customer Name Index]],Customer_Data[#All],2,0)</f>
        <v xml:space="preserve">WakeFern </v>
      </c>
      <c r="D2114">
        <v>2</v>
      </c>
      <c r="E2114" t="s">
        <v>4</v>
      </c>
      <c r="F2114" t="s">
        <v>8168</v>
      </c>
      <c r="G2114" t="s">
        <v>8027</v>
      </c>
      <c r="H2114" t="str">
        <f>VLOOKUP(Sales_Data17[[#This Row],[Delivery Region Index]],Regions_Table[#All],2,0)</f>
        <v>New South Wales</v>
      </c>
      <c r="I2114" t="str">
        <f>VLOOKUP(Sales_Data17[[#This Row],[Delivery Region Index]],Regions_Table[#All],3,0)</f>
        <v>Broken Hill</v>
      </c>
      <c r="J2114">
        <v>5</v>
      </c>
      <c r="K2114">
        <v>1</v>
      </c>
      <c r="L2114" t="str">
        <f>VLOOKUP(Sales_Data17[[#This Row],[Product Description Index]],Products_Data[#All],2,0)</f>
        <v>Shirts</v>
      </c>
      <c r="M2114">
        <v>9</v>
      </c>
      <c r="N2114" s="9">
        <v>189.08888888888887</v>
      </c>
      <c r="O2114" s="9">
        <f>Sales_Data17[[#This Row],[Order Quantity]]*Sales_Data17[[#This Row],[Unit Price]]</f>
        <v>1701.8</v>
      </c>
      <c r="P2114" s="9">
        <v>138.03488888888887</v>
      </c>
      <c r="Q2114" s="9">
        <f>Sales_Data17[[#This Row],[Line Total]]-(Sales_Data17[[#This Row],[Total Unit Cost]]*Sales_Data17[[#This Row],[Order Quantity]])</f>
        <v>459.4860000000001</v>
      </c>
      <c r="R2114" s="1" t="str">
        <f>TEXT(Sales_Data17[[#This Row],[OrderDate]],"MMM")</f>
        <v>Apr</v>
      </c>
      <c r="S2114" s="1" t="str">
        <f t="shared" ref="S2114:S2177" si="33">TEXT(B2114,"YYY")</f>
        <v>2013</v>
      </c>
    </row>
    <row r="2115" spans="1:19">
      <c r="A2115" t="s">
        <v>2138</v>
      </c>
      <c r="B2115" s="2">
        <v>41379</v>
      </c>
      <c r="C2115" s="2" t="str">
        <f>VLOOKUP(Sales_Data17[[#This Row],[Customer Name Index]],Customer_Data[#All],2,0)</f>
        <v>21st Ltd</v>
      </c>
      <c r="D2115">
        <v>10</v>
      </c>
      <c r="E2115" t="s">
        <v>4</v>
      </c>
      <c r="F2115" t="s">
        <v>8168</v>
      </c>
      <c r="G2115" t="s">
        <v>8026</v>
      </c>
      <c r="H2115" t="str">
        <f>VLOOKUP(Sales_Data17[[#This Row],[Delivery Region Index]],Regions_Table[#All],2,0)</f>
        <v>Queensland</v>
      </c>
      <c r="I2115" t="str">
        <f>VLOOKUP(Sales_Data17[[#This Row],[Delivery Region Index]],Regions_Table[#All],3,0)</f>
        <v>Charters Towers</v>
      </c>
      <c r="J2115">
        <v>29</v>
      </c>
      <c r="K2115">
        <v>4</v>
      </c>
      <c r="L2115" t="str">
        <f>VLOOKUP(Sales_Data17[[#This Row],[Product Description Index]],Products_Data[#All],2,0)</f>
        <v>Jeans</v>
      </c>
      <c r="M2115">
        <v>1</v>
      </c>
      <c r="N2115" s="9">
        <v>209.93333333333334</v>
      </c>
      <c r="O2115" s="9">
        <f>Sales_Data17[[#This Row],[Order Quantity]]*Sales_Data17[[#This Row],[Unit Price]]</f>
        <v>209.93333333333334</v>
      </c>
      <c r="P2115" s="9">
        <v>104.96666666666667</v>
      </c>
      <c r="Q2115" s="9">
        <f>Sales_Data17[[#This Row],[Line Total]]-(Sales_Data17[[#This Row],[Total Unit Cost]]*Sales_Data17[[#This Row],[Order Quantity]])</f>
        <v>104.96666666666667</v>
      </c>
      <c r="R2115" s="1" t="str">
        <f>TEXT(Sales_Data17[[#This Row],[OrderDate]],"MMM")</f>
        <v>Apr</v>
      </c>
      <c r="S2115" s="1" t="str">
        <f t="shared" si="33"/>
        <v>2013</v>
      </c>
    </row>
    <row r="2116" spans="1:19">
      <c r="A2116" t="s">
        <v>2139</v>
      </c>
      <c r="B2116" s="2">
        <v>41380</v>
      </c>
      <c r="C2116" s="2" t="str">
        <f>VLOOKUP(Sales_Data17[[#This Row],[Customer Name Index]],Customer_Data[#All],2,0)</f>
        <v>21st Ltd</v>
      </c>
      <c r="D2116">
        <v>10</v>
      </c>
      <c r="E2116" t="s">
        <v>3</v>
      </c>
      <c r="F2116" t="s">
        <v>8168</v>
      </c>
      <c r="G2116" t="s">
        <v>8026</v>
      </c>
      <c r="H2116" t="str">
        <f>VLOOKUP(Sales_Data17[[#This Row],[Delivery Region Index]],Regions_Table[#All],2,0)</f>
        <v>Queensland</v>
      </c>
      <c r="I2116" t="str">
        <f>VLOOKUP(Sales_Data17[[#This Row],[Delivery Region Index]],Regions_Table[#All],3,0)</f>
        <v>Charters Towers</v>
      </c>
      <c r="J2116">
        <v>29</v>
      </c>
      <c r="K2116">
        <v>4</v>
      </c>
      <c r="L2116" t="str">
        <f>VLOOKUP(Sales_Data17[[#This Row],[Product Description Index]],Products_Data[#All],2,0)</f>
        <v>Jeans</v>
      </c>
      <c r="M2116">
        <v>4</v>
      </c>
      <c r="N2116" s="9">
        <v>24.566666666666666</v>
      </c>
      <c r="O2116" s="9">
        <f>Sales_Data17[[#This Row],[Order Quantity]]*Sales_Data17[[#This Row],[Unit Price]]</f>
        <v>98.266666666666666</v>
      </c>
      <c r="P2116" s="9">
        <v>12.774666666666667</v>
      </c>
      <c r="Q2116" s="9">
        <f>Sales_Data17[[#This Row],[Line Total]]-(Sales_Data17[[#This Row],[Total Unit Cost]]*Sales_Data17[[#This Row],[Order Quantity]])</f>
        <v>47.167999999999999</v>
      </c>
      <c r="R2116" s="1" t="str">
        <f>TEXT(Sales_Data17[[#This Row],[OrderDate]],"MMM")</f>
        <v>Apr</v>
      </c>
      <c r="S2116" s="1" t="str">
        <f t="shared" si="33"/>
        <v>2013</v>
      </c>
    </row>
    <row r="2117" spans="1:19">
      <c r="A2117" t="s">
        <v>2140</v>
      </c>
      <c r="B2117" s="2">
        <v>41380</v>
      </c>
      <c r="C2117" s="2" t="str">
        <f>VLOOKUP(Sales_Data17[[#This Row],[Customer Name Index]],Customer_Data[#All],2,0)</f>
        <v>New Ltd</v>
      </c>
      <c r="D2117">
        <v>7</v>
      </c>
      <c r="E2117" t="s">
        <v>2</v>
      </c>
      <c r="F2117" t="s">
        <v>8168</v>
      </c>
      <c r="G2117" t="s">
        <v>8027</v>
      </c>
      <c r="H2117" t="str">
        <f>VLOOKUP(Sales_Data17[[#This Row],[Delivery Region Index]],Regions_Table[#All],2,0)</f>
        <v>New South Wales</v>
      </c>
      <c r="I2117" t="str">
        <f>VLOOKUP(Sales_Data17[[#This Row],[Delivery Region Index]],Regions_Table[#All],3,0)</f>
        <v>Port Macquarie</v>
      </c>
      <c r="J2117">
        <v>19</v>
      </c>
      <c r="K2117">
        <v>3</v>
      </c>
      <c r="L2117" t="str">
        <f>VLOOKUP(Sales_Data17[[#This Row],[Product Description Index]],Products_Data[#All],2,0)</f>
        <v>Sunglasses</v>
      </c>
      <c r="M2117">
        <v>9</v>
      </c>
      <c r="N2117" s="9">
        <v>109.43333333333334</v>
      </c>
      <c r="O2117" s="9">
        <f>Sales_Data17[[#This Row],[Order Quantity]]*Sales_Data17[[#This Row],[Unit Price]]</f>
        <v>984.90000000000009</v>
      </c>
      <c r="P2117" s="9">
        <v>54.716666666666669</v>
      </c>
      <c r="Q2117" s="9">
        <f>Sales_Data17[[#This Row],[Line Total]]-(Sales_Data17[[#This Row],[Total Unit Cost]]*Sales_Data17[[#This Row],[Order Quantity]])</f>
        <v>492.45000000000005</v>
      </c>
      <c r="R2117" s="1" t="str">
        <f>TEXT(Sales_Data17[[#This Row],[OrderDate]],"MMM")</f>
        <v>Apr</v>
      </c>
      <c r="S2117" s="1" t="str">
        <f t="shared" si="33"/>
        <v>2013</v>
      </c>
    </row>
    <row r="2118" spans="1:19">
      <c r="A2118" t="s">
        <v>2141</v>
      </c>
      <c r="B2118" s="2">
        <v>41380</v>
      </c>
      <c r="C2118" s="2" t="str">
        <f>VLOOKUP(Sales_Data17[[#This Row],[Customer Name Index]],Customer_Data[#All],2,0)</f>
        <v>Avon Corp</v>
      </c>
      <c r="D2118">
        <v>1</v>
      </c>
      <c r="E2118" t="s">
        <v>4</v>
      </c>
      <c r="F2118" t="s">
        <v>8168</v>
      </c>
      <c r="G2118" t="s">
        <v>8027</v>
      </c>
      <c r="H2118" t="str">
        <f>VLOOKUP(Sales_Data17[[#This Row],[Delivery Region Index]],Regions_Table[#All],2,0)</f>
        <v>New South Wales</v>
      </c>
      <c r="I2118" t="str">
        <f>VLOOKUP(Sales_Data17[[#This Row],[Delivery Region Index]],Regions_Table[#All],3,0)</f>
        <v>Sydney</v>
      </c>
      <c r="J2118">
        <v>1</v>
      </c>
      <c r="K2118">
        <v>1</v>
      </c>
      <c r="L2118" t="str">
        <f>VLOOKUP(Sales_Data17[[#This Row],[Product Description Index]],Products_Data[#All],2,0)</f>
        <v>Shirts</v>
      </c>
      <c r="M2118">
        <v>7</v>
      </c>
      <c r="N2118" s="9">
        <v>122.08888888888889</v>
      </c>
      <c r="O2118" s="9">
        <f>Sales_Data17[[#This Row],[Order Quantity]]*Sales_Data17[[#This Row],[Unit Price]]</f>
        <v>854.62222222222226</v>
      </c>
      <c r="P2118" s="9">
        <v>53.719111111111111</v>
      </c>
      <c r="Q2118" s="9">
        <f>Sales_Data17[[#This Row],[Line Total]]-(Sales_Data17[[#This Row],[Total Unit Cost]]*Sales_Data17[[#This Row],[Order Quantity]])</f>
        <v>478.58844444444446</v>
      </c>
      <c r="R2118" s="1" t="str">
        <f>TEXT(Sales_Data17[[#This Row],[OrderDate]],"MMM")</f>
        <v>Apr</v>
      </c>
      <c r="S2118" s="1" t="str">
        <f t="shared" si="33"/>
        <v>2013</v>
      </c>
    </row>
    <row r="2119" spans="1:19">
      <c r="A2119" t="s">
        <v>2142</v>
      </c>
      <c r="B2119" s="2">
        <v>41380</v>
      </c>
      <c r="C2119" s="2" t="str">
        <f>VLOOKUP(Sales_Data17[[#This Row],[Customer Name Index]],Customer_Data[#All],2,0)</f>
        <v>PEDIFIX, Corp</v>
      </c>
      <c r="D2119">
        <v>6</v>
      </c>
      <c r="E2119" t="s">
        <v>4</v>
      </c>
      <c r="F2119" t="s">
        <v>8168</v>
      </c>
      <c r="G2119" t="s">
        <v>8027</v>
      </c>
      <c r="H2119" t="str">
        <f>VLOOKUP(Sales_Data17[[#This Row],[Delivery Region Index]],Regions_Table[#All],2,0)</f>
        <v>New South Wales</v>
      </c>
      <c r="I2119" t="str">
        <f>VLOOKUP(Sales_Data17[[#This Row],[Delivery Region Index]],Regions_Table[#All],3,0)</f>
        <v>Newcastle</v>
      </c>
      <c r="J2119">
        <v>16</v>
      </c>
      <c r="K2119">
        <v>3</v>
      </c>
      <c r="L2119" t="str">
        <f>VLOOKUP(Sales_Data17[[#This Row],[Product Description Index]],Products_Data[#All],2,0)</f>
        <v>Sunglasses</v>
      </c>
      <c r="M2119">
        <v>5</v>
      </c>
      <c r="N2119" s="9">
        <v>103.47777777777779</v>
      </c>
      <c r="O2119" s="9">
        <f>Sales_Data17[[#This Row],[Order Quantity]]*Sales_Data17[[#This Row],[Unit Price]]</f>
        <v>517.38888888888891</v>
      </c>
      <c r="P2119" s="9">
        <v>64.156222222222226</v>
      </c>
      <c r="Q2119" s="9">
        <f>Sales_Data17[[#This Row],[Line Total]]-(Sales_Data17[[#This Row],[Total Unit Cost]]*Sales_Data17[[#This Row],[Order Quantity]])</f>
        <v>196.60777777777776</v>
      </c>
      <c r="R2119" s="1" t="str">
        <f>TEXT(Sales_Data17[[#This Row],[OrderDate]],"MMM")</f>
        <v>Apr</v>
      </c>
      <c r="S2119" s="1" t="str">
        <f t="shared" si="33"/>
        <v>2013</v>
      </c>
    </row>
    <row r="2120" spans="1:19">
      <c r="A2120" t="s">
        <v>2143</v>
      </c>
      <c r="B2120" s="2">
        <v>41380</v>
      </c>
      <c r="C2120" s="2" t="str">
        <f>VLOOKUP(Sales_Data17[[#This Row],[Customer Name Index]],Customer_Data[#All],2,0)</f>
        <v xml:space="preserve">Medline </v>
      </c>
      <c r="D2120">
        <v>12</v>
      </c>
      <c r="E2120" t="s">
        <v>3</v>
      </c>
      <c r="F2120" t="s">
        <v>8168</v>
      </c>
      <c r="G2120" t="s">
        <v>8026</v>
      </c>
      <c r="H2120" t="str">
        <f>VLOOKUP(Sales_Data17[[#This Row],[Delivery Region Index]],Regions_Table[#All],2,0)</f>
        <v>Queensland</v>
      </c>
      <c r="I2120" t="str">
        <f>VLOOKUP(Sales_Data17[[#This Row],[Delivery Region Index]],Regions_Table[#All],3,0)</f>
        <v>Ipswich</v>
      </c>
      <c r="J2120">
        <v>34</v>
      </c>
      <c r="K2120">
        <v>5</v>
      </c>
      <c r="L2120" t="str">
        <f>VLOOKUP(Sales_Data17[[#This Row],[Product Description Index]],Products_Data[#All],2,0)</f>
        <v>Hats</v>
      </c>
      <c r="M2120">
        <v>5</v>
      </c>
      <c r="N2120" s="9">
        <v>626.82222222222231</v>
      </c>
      <c r="O2120" s="9">
        <f>Sales_Data17[[#This Row],[Order Quantity]]*Sales_Data17[[#This Row],[Unit Price]]</f>
        <v>3134.1111111111113</v>
      </c>
      <c r="P2120" s="9">
        <v>495.18955555555567</v>
      </c>
      <c r="Q2120" s="9">
        <f>Sales_Data17[[#This Row],[Line Total]]-(Sales_Data17[[#This Row],[Total Unit Cost]]*Sales_Data17[[#This Row],[Order Quantity]])</f>
        <v>658.16333333333296</v>
      </c>
      <c r="R2120" s="1" t="str">
        <f>TEXT(Sales_Data17[[#This Row],[OrderDate]],"MMM")</f>
        <v>Apr</v>
      </c>
      <c r="S2120" s="1" t="str">
        <f t="shared" si="33"/>
        <v>2013</v>
      </c>
    </row>
    <row r="2121" spans="1:19">
      <c r="A2121" t="s">
        <v>2144</v>
      </c>
      <c r="B2121" s="2">
        <v>41380</v>
      </c>
      <c r="C2121" s="2" t="str">
        <f>VLOOKUP(Sales_Data17[[#This Row],[Customer Name Index]],Customer_Data[#All],2,0)</f>
        <v>Eminence Corp</v>
      </c>
      <c r="D2121">
        <v>18</v>
      </c>
      <c r="E2121" t="s">
        <v>4</v>
      </c>
      <c r="F2121" t="s">
        <v>8168</v>
      </c>
      <c r="G2121" t="s">
        <v>8025</v>
      </c>
      <c r="H2121" t="str">
        <f>VLOOKUP(Sales_Data17[[#This Row],[Delivery Region Index]],Regions_Table[#All],2,0)</f>
        <v>Victoria</v>
      </c>
      <c r="I2121" t="str">
        <f>VLOOKUP(Sales_Data17[[#This Row],[Delivery Region Index]],Regions_Table[#All],3,0)</f>
        <v>Bendigo</v>
      </c>
      <c r="J2121">
        <v>50</v>
      </c>
      <c r="K2121">
        <v>7</v>
      </c>
      <c r="L2121" t="str">
        <f>VLOOKUP(Sales_Data17[[#This Row],[Product Description Index]],Products_Data[#All],2,0)</f>
        <v>Dress Shirts</v>
      </c>
      <c r="M2121">
        <v>3</v>
      </c>
      <c r="N2121" s="9">
        <v>118.36666666666666</v>
      </c>
      <c r="O2121" s="9">
        <f>Sales_Data17[[#This Row],[Order Quantity]]*Sales_Data17[[#This Row],[Unit Price]]</f>
        <v>355.09999999999997</v>
      </c>
      <c r="P2121" s="9">
        <v>87.591333333333338</v>
      </c>
      <c r="Q2121" s="9">
        <f>Sales_Data17[[#This Row],[Line Total]]-(Sales_Data17[[#This Row],[Total Unit Cost]]*Sales_Data17[[#This Row],[Order Quantity]])</f>
        <v>92.325999999999965</v>
      </c>
      <c r="R2121" s="1" t="str">
        <f>TEXT(Sales_Data17[[#This Row],[OrderDate]],"MMM")</f>
        <v>Apr</v>
      </c>
      <c r="S2121" s="1" t="str">
        <f t="shared" si="33"/>
        <v>2013</v>
      </c>
    </row>
    <row r="2122" spans="1:19">
      <c r="A2122" t="s">
        <v>2145</v>
      </c>
      <c r="B2122" s="2">
        <v>41380</v>
      </c>
      <c r="C2122" s="2" t="str">
        <f>VLOOKUP(Sales_Data17[[#This Row],[Customer Name Index]],Customer_Data[#All],2,0)</f>
        <v>Elorac, Corp</v>
      </c>
      <c r="D2122">
        <v>3</v>
      </c>
      <c r="E2122" t="s">
        <v>2</v>
      </c>
      <c r="F2122" t="s">
        <v>8168</v>
      </c>
      <c r="G2122" t="s">
        <v>8027</v>
      </c>
      <c r="H2122" t="str">
        <f>VLOOKUP(Sales_Data17[[#This Row],[Delivery Region Index]],Regions_Table[#All],2,0)</f>
        <v>New South Wales</v>
      </c>
      <c r="I2122" t="str">
        <f>VLOOKUP(Sales_Data17[[#This Row],[Delivery Region Index]],Regions_Table[#All],3,0)</f>
        <v>Coffs Harbour</v>
      </c>
      <c r="J2122">
        <v>7</v>
      </c>
      <c r="K2122">
        <v>1</v>
      </c>
      <c r="L2122" t="str">
        <f>VLOOKUP(Sales_Data17[[#This Row],[Product Description Index]],Products_Data[#All],2,0)</f>
        <v>Shirts</v>
      </c>
      <c r="M2122">
        <v>1</v>
      </c>
      <c r="N2122" s="9">
        <v>117.62222222222223</v>
      </c>
      <c r="O2122" s="9">
        <f>Sales_Data17[[#This Row],[Order Quantity]]*Sales_Data17[[#This Row],[Unit Price]]</f>
        <v>117.62222222222223</v>
      </c>
      <c r="P2122" s="9">
        <v>95.274000000000015</v>
      </c>
      <c r="Q2122" s="9">
        <f>Sales_Data17[[#This Row],[Line Total]]-(Sales_Data17[[#This Row],[Total Unit Cost]]*Sales_Data17[[#This Row],[Order Quantity]])</f>
        <v>22.348222222222219</v>
      </c>
      <c r="R2122" s="1" t="str">
        <f>TEXT(Sales_Data17[[#This Row],[OrderDate]],"MMM")</f>
        <v>Apr</v>
      </c>
      <c r="S2122" s="1" t="str">
        <f t="shared" si="33"/>
        <v>2013</v>
      </c>
    </row>
    <row r="2123" spans="1:19">
      <c r="A2123" t="s">
        <v>2146</v>
      </c>
      <c r="B2123" s="2">
        <v>41381</v>
      </c>
      <c r="C2123" s="2" t="str">
        <f>VLOOKUP(Sales_Data17[[#This Row],[Customer Name Index]],Customer_Data[#All],2,0)</f>
        <v>Avon Corp</v>
      </c>
      <c r="D2123">
        <v>1</v>
      </c>
      <c r="E2123" t="s">
        <v>4</v>
      </c>
      <c r="F2123" t="s">
        <v>8168</v>
      </c>
      <c r="G2123" t="s">
        <v>8027</v>
      </c>
      <c r="H2123" t="str">
        <f>VLOOKUP(Sales_Data17[[#This Row],[Delivery Region Index]],Regions_Table[#All],2,0)</f>
        <v>New South Wales</v>
      </c>
      <c r="I2123" t="str">
        <f>VLOOKUP(Sales_Data17[[#This Row],[Delivery Region Index]],Regions_Table[#All],3,0)</f>
        <v>Albury</v>
      </c>
      <c r="J2123">
        <v>2</v>
      </c>
      <c r="K2123">
        <v>1</v>
      </c>
      <c r="L2123" t="str">
        <f>VLOOKUP(Sales_Data17[[#This Row],[Product Description Index]],Products_Data[#All],2,0)</f>
        <v>Shirts</v>
      </c>
      <c r="M2123">
        <v>9</v>
      </c>
      <c r="N2123" s="9">
        <v>204.72222222222223</v>
      </c>
      <c r="O2123" s="9">
        <f>Sales_Data17[[#This Row],[Order Quantity]]*Sales_Data17[[#This Row],[Unit Price]]</f>
        <v>1842.5</v>
      </c>
      <c r="P2123" s="9">
        <v>100.31388888888888</v>
      </c>
      <c r="Q2123" s="9">
        <f>Sales_Data17[[#This Row],[Line Total]]-(Sales_Data17[[#This Row],[Total Unit Cost]]*Sales_Data17[[#This Row],[Order Quantity]])</f>
        <v>939.67500000000007</v>
      </c>
      <c r="R2123" s="1" t="str">
        <f>TEXT(Sales_Data17[[#This Row],[OrderDate]],"MMM")</f>
        <v>Apr</v>
      </c>
      <c r="S2123" s="1" t="str">
        <f t="shared" si="33"/>
        <v>2013</v>
      </c>
    </row>
    <row r="2124" spans="1:19">
      <c r="A2124" t="s">
        <v>2147</v>
      </c>
      <c r="B2124" s="2">
        <v>41381</v>
      </c>
      <c r="C2124" s="2" t="str">
        <f>VLOOKUP(Sales_Data17[[#This Row],[Customer Name Index]],Customer_Data[#All],2,0)</f>
        <v>21st Ltd</v>
      </c>
      <c r="D2124">
        <v>10</v>
      </c>
      <c r="E2124" t="s">
        <v>2</v>
      </c>
      <c r="F2124" t="s">
        <v>8168</v>
      </c>
      <c r="G2124" t="s">
        <v>8026</v>
      </c>
      <c r="H2124" t="str">
        <f>VLOOKUP(Sales_Data17[[#This Row],[Delivery Region Index]],Regions_Table[#All],2,0)</f>
        <v>Queensland</v>
      </c>
      <c r="I2124" t="str">
        <f>VLOOKUP(Sales_Data17[[#This Row],[Delivery Region Index]],Regions_Table[#All],3,0)</f>
        <v>Charters Towers</v>
      </c>
      <c r="J2124">
        <v>29</v>
      </c>
      <c r="K2124">
        <v>4</v>
      </c>
      <c r="L2124" t="str">
        <f>VLOOKUP(Sales_Data17[[#This Row],[Product Description Index]],Products_Data[#All],2,0)</f>
        <v>Jeans</v>
      </c>
      <c r="M2124">
        <v>5</v>
      </c>
      <c r="N2124" s="9">
        <v>315.64444444444445</v>
      </c>
      <c r="O2124" s="9">
        <f>Sales_Data17[[#This Row],[Order Quantity]]*Sales_Data17[[#This Row],[Unit Price]]</f>
        <v>1578.2222222222222</v>
      </c>
      <c r="P2124" s="9">
        <v>179.91733333333332</v>
      </c>
      <c r="Q2124" s="9">
        <f>Sales_Data17[[#This Row],[Line Total]]-(Sales_Data17[[#This Row],[Total Unit Cost]]*Sales_Data17[[#This Row],[Order Quantity]])</f>
        <v>678.63555555555558</v>
      </c>
      <c r="R2124" s="1" t="str">
        <f>TEXT(Sales_Data17[[#This Row],[OrderDate]],"MMM")</f>
        <v>Apr</v>
      </c>
      <c r="S2124" s="1" t="str">
        <f t="shared" si="33"/>
        <v>2013</v>
      </c>
    </row>
    <row r="2125" spans="1:19">
      <c r="A2125" t="s">
        <v>2148</v>
      </c>
      <c r="B2125" s="2">
        <v>41381</v>
      </c>
      <c r="C2125" s="2" t="str">
        <f>VLOOKUP(Sales_Data17[[#This Row],[Customer Name Index]],Customer_Data[#All],2,0)</f>
        <v xml:space="preserve">Qualitest </v>
      </c>
      <c r="D2125">
        <v>19</v>
      </c>
      <c r="E2125" t="s">
        <v>3</v>
      </c>
      <c r="F2125" t="s">
        <v>8168</v>
      </c>
      <c r="G2125" t="s">
        <v>8028</v>
      </c>
      <c r="H2125" t="str">
        <f>VLOOKUP(Sales_Data17[[#This Row],[Delivery Region Index]],Regions_Table[#All],2,0)</f>
        <v>Victoria</v>
      </c>
      <c r="I2125" t="str">
        <f>VLOOKUP(Sales_Data17[[#This Row],[Delivery Region Index]],Regions_Table[#All],3,0)</f>
        <v>Shepparton</v>
      </c>
      <c r="J2125">
        <v>54</v>
      </c>
      <c r="K2125">
        <v>8</v>
      </c>
      <c r="L2125" t="str">
        <f>VLOOKUP(Sales_Data17[[#This Row],[Product Description Index]],Products_Data[#All],2,0)</f>
        <v>Shoes</v>
      </c>
      <c r="M2125">
        <v>5</v>
      </c>
      <c r="N2125" s="9">
        <v>431.77777777777777</v>
      </c>
      <c r="O2125" s="9">
        <f>Sales_Data17[[#This Row],[Order Quantity]]*Sales_Data17[[#This Row],[Unit Price]]</f>
        <v>2158.8888888888887</v>
      </c>
      <c r="P2125" s="9">
        <v>224.52444444444444</v>
      </c>
      <c r="Q2125" s="9">
        <f>Sales_Data17[[#This Row],[Line Total]]-(Sales_Data17[[#This Row],[Total Unit Cost]]*Sales_Data17[[#This Row],[Order Quantity]])</f>
        <v>1036.2666666666664</v>
      </c>
      <c r="R2125" s="1" t="str">
        <f>TEXT(Sales_Data17[[#This Row],[OrderDate]],"MMM")</f>
        <v>Apr</v>
      </c>
      <c r="S2125" s="1" t="str">
        <f t="shared" si="33"/>
        <v>2013</v>
      </c>
    </row>
    <row r="2126" spans="1:19">
      <c r="A2126" t="s">
        <v>2149</v>
      </c>
      <c r="B2126" s="2">
        <v>41382</v>
      </c>
      <c r="C2126" s="2" t="str">
        <f>VLOOKUP(Sales_Data17[[#This Row],[Customer Name Index]],Customer_Data[#All],2,0)</f>
        <v>3LAB, Ltd</v>
      </c>
      <c r="D2126">
        <v>16</v>
      </c>
      <c r="E2126" t="s">
        <v>4</v>
      </c>
      <c r="F2126" t="s">
        <v>8168</v>
      </c>
      <c r="G2126" t="s">
        <v>8025</v>
      </c>
      <c r="H2126" t="str">
        <f>VLOOKUP(Sales_Data17[[#This Row],[Delivery Region Index]],Regions_Table[#All],2,0)</f>
        <v>Queensland</v>
      </c>
      <c r="I2126" t="str">
        <f>VLOOKUP(Sales_Data17[[#This Row],[Delivery Region Index]],Regions_Table[#All],3,0)</f>
        <v>Townsville</v>
      </c>
      <c r="J2126">
        <v>45</v>
      </c>
      <c r="K2126">
        <v>7</v>
      </c>
      <c r="L2126" t="str">
        <f>VLOOKUP(Sales_Data17[[#This Row],[Product Description Index]],Products_Data[#All],2,0)</f>
        <v>Dress Shirts</v>
      </c>
      <c r="M2126">
        <v>5</v>
      </c>
      <c r="N2126" s="9">
        <v>207.7</v>
      </c>
      <c r="O2126" s="9">
        <f>Sales_Data17[[#This Row],[Order Quantity]]*Sales_Data17[[#This Row],[Unit Price]]</f>
        <v>1038.5</v>
      </c>
      <c r="P2126" s="9">
        <v>120.46599999999999</v>
      </c>
      <c r="Q2126" s="9">
        <f>Sales_Data17[[#This Row],[Line Total]]-(Sales_Data17[[#This Row],[Total Unit Cost]]*Sales_Data17[[#This Row],[Order Quantity]])</f>
        <v>436.17000000000007</v>
      </c>
      <c r="R2126" s="1" t="str">
        <f>TEXT(Sales_Data17[[#This Row],[OrderDate]],"MMM")</f>
        <v>Apr</v>
      </c>
      <c r="S2126" s="1" t="str">
        <f t="shared" si="33"/>
        <v>2013</v>
      </c>
    </row>
    <row r="2127" spans="1:19">
      <c r="A2127" t="s">
        <v>2150</v>
      </c>
      <c r="B2127" s="2">
        <v>41382</v>
      </c>
      <c r="C2127" s="2" t="str">
        <f>VLOOKUP(Sales_Data17[[#This Row],[Customer Name Index]],Customer_Data[#All],2,0)</f>
        <v>Eminence Corp</v>
      </c>
      <c r="D2127">
        <v>18</v>
      </c>
      <c r="E2127" t="s">
        <v>3</v>
      </c>
      <c r="F2127" t="s">
        <v>8168</v>
      </c>
      <c r="G2127" t="s">
        <v>8025</v>
      </c>
      <c r="H2127" t="str">
        <f>VLOOKUP(Sales_Data17[[#This Row],[Delivery Region Index]],Regions_Table[#All],2,0)</f>
        <v>Victoria</v>
      </c>
      <c r="I2127" t="str">
        <f>VLOOKUP(Sales_Data17[[#This Row],[Delivery Region Index]],Regions_Table[#All],3,0)</f>
        <v>Geelong</v>
      </c>
      <c r="J2127">
        <v>51</v>
      </c>
      <c r="K2127">
        <v>7</v>
      </c>
      <c r="L2127" t="str">
        <f>VLOOKUP(Sales_Data17[[#This Row],[Product Description Index]],Products_Data[#All],2,0)</f>
        <v>Dress Shirts</v>
      </c>
      <c r="M2127">
        <v>7</v>
      </c>
      <c r="N2127" s="9">
        <v>119.11111111111111</v>
      </c>
      <c r="O2127" s="9">
        <f>Sales_Data17[[#This Row],[Order Quantity]]*Sales_Data17[[#This Row],[Unit Price]]</f>
        <v>833.77777777777783</v>
      </c>
      <c r="P2127" s="9">
        <v>91.715555555555568</v>
      </c>
      <c r="Q2127" s="9">
        <f>Sales_Data17[[#This Row],[Line Total]]-(Sales_Data17[[#This Row],[Total Unit Cost]]*Sales_Data17[[#This Row],[Order Quantity]])</f>
        <v>191.7688888888888</v>
      </c>
      <c r="R2127" s="1" t="str">
        <f>TEXT(Sales_Data17[[#This Row],[OrderDate]],"MMM")</f>
        <v>Apr</v>
      </c>
      <c r="S2127" s="1" t="str">
        <f t="shared" si="33"/>
        <v>2013</v>
      </c>
    </row>
    <row r="2128" spans="1:19">
      <c r="A2128" t="s">
        <v>2151</v>
      </c>
      <c r="B2128" s="2">
        <v>41382</v>
      </c>
      <c r="C2128" s="2" t="str">
        <f>VLOOKUP(Sales_Data17[[#This Row],[Customer Name Index]],Customer_Data[#All],2,0)</f>
        <v>Pure Group</v>
      </c>
      <c r="D2128">
        <v>17</v>
      </c>
      <c r="E2128" t="s">
        <v>2</v>
      </c>
      <c r="F2128" t="s">
        <v>8168</v>
      </c>
      <c r="G2128" t="s">
        <v>8025</v>
      </c>
      <c r="H2128" t="str">
        <f>VLOOKUP(Sales_Data17[[#This Row],[Delivery Region Index]],Regions_Table[#All],2,0)</f>
        <v>Victoria</v>
      </c>
      <c r="I2128" t="str">
        <f>VLOOKUP(Sales_Data17[[#This Row],[Delivery Region Index]],Regions_Table[#All],3,0)</f>
        <v>Benalla</v>
      </c>
      <c r="J2128">
        <v>48</v>
      </c>
      <c r="K2128">
        <v>7</v>
      </c>
      <c r="L2128" t="str">
        <f>VLOOKUP(Sales_Data17[[#This Row],[Product Description Index]],Products_Data[#All],2,0)</f>
        <v>Dress Shirts</v>
      </c>
      <c r="M2128">
        <v>1</v>
      </c>
      <c r="N2128" s="9">
        <v>146.65555555555557</v>
      </c>
      <c r="O2128" s="9">
        <f>Sales_Data17[[#This Row],[Order Quantity]]*Sales_Data17[[#This Row],[Unit Price]]</f>
        <v>146.65555555555557</v>
      </c>
      <c r="P2128" s="9">
        <v>95.326111111111118</v>
      </c>
      <c r="Q2128" s="9">
        <f>Sales_Data17[[#This Row],[Line Total]]-(Sales_Data17[[#This Row],[Total Unit Cost]]*Sales_Data17[[#This Row],[Order Quantity]])</f>
        <v>51.329444444444448</v>
      </c>
      <c r="R2128" s="1" t="str">
        <f>TEXT(Sales_Data17[[#This Row],[OrderDate]],"MMM")</f>
        <v>Apr</v>
      </c>
      <c r="S2128" s="1" t="str">
        <f t="shared" si="33"/>
        <v>2013</v>
      </c>
    </row>
    <row r="2129" spans="1:19">
      <c r="A2129" t="s">
        <v>2152</v>
      </c>
      <c r="B2129" s="2">
        <v>41382</v>
      </c>
      <c r="C2129" s="2" t="str">
        <f>VLOOKUP(Sales_Data17[[#This Row],[Customer Name Index]],Customer_Data[#All],2,0)</f>
        <v>Apollo Ltd</v>
      </c>
      <c r="D2129">
        <v>11</v>
      </c>
      <c r="E2129" t="s">
        <v>3</v>
      </c>
      <c r="F2129" t="s">
        <v>8168</v>
      </c>
      <c r="G2129" t="s">
        <v>8026</v>
      </c>
      <c r="H2129" t="str">
        <f>VLOOKUP(Sales_Data17[[#This Row],[Delivery Region Index]],Regions_Table[#All],2,0)</f>
        <v>Queensland</v>
      </c>
      <c r="I2129" t="str">
        <f>VLOOKUP(Sales_Data17[[#This Row],[Delivery Region Index]],Regions_Table[#All],3,0)</f>
        <v>Gold Coast</v>
      </c>
      <c r="J2129">
        <v>31</v>
      </c>
      <c r="K2129">
        <v>5</v>
      </c>
      <c r="L2129" t="str">
        <f>VLOOKUP(Sales_Data17[[#This Row],[Product Description Index]],Products_Data[#All],2,0)</f>
        <v>Hats</v>
      </c>
      <c r="M2129">
        <v>4</v>
      </c>
      <c r="N2129" s="9">
        <v>425.82222222222225</v>
      </c>
      <c r="O2129" s="9">
        <f>Sales_Data17[[#This Row],[Order Quantity]]*Sales_Data17[[#This Row],[Unit Price]]</f>
        <v>1703.288888888889</v>
      </c>
      <c r="P2129" s="9">
        <v>195.87822222222223</v>
      </c>
      <c r="Q2129" s="9">
        <f>Sales_Data17[[#This Row],[Line Total]]-(Sales_Data17[[#This Row],[Total Unit Cost]]*Sales_Data17[[#This Row],[Order Quantity]])</f>
        <v>919.77600000000007</v>
      </c>
      <c r="R2129" s="1" t="str">
        <f>TEXT(Sales_Data17[[#This Row],[OrderDate]],"MMM")</f>
        <v>Apr</v>
      </c>
      <c r="S2129" s="1" t="str">
        <f t="shared" si="33"/>
        <v>2013</v>
      </c>
    </row>
    <row r="2130" spans="1:19">
      <c r="A2130" t="s">
        <v>2153</v>
      </c>
      <c r="B2130" s="2">
        <v>41383</v>
      </c>
      <c r="C2130" s="2" t="str">
        <f>VLOOKUP(Sales_Data17[[#This Row],[Customer Name Index]],Customer_Data[#All],2,0)</f>
        <v>Medsep Group</v>
      </c>
      <c r="D2130">
        <v>8</v>
      </c>
      <c r="E2130" t="s">
        <v>4</v>
      </c>
      <c r="F2130" t="s">
        <v>8168</v>
      </c>
      <c r="G2130" t="s">
        <v>8027</v>
      </c>
      <c r="H2130" t="str">
        <f>VLOOKUP(Sales_Data17[[#This Row],[Delivery Region Index]],Regions_Table[#All],2,0)</f>
        <v>New South Wales</v>
      </c>
      <c r="I2130" t="str">
        <f>VLOOKUP(Sales_Data17[[#This Row],[Delivery Region Index]],Regions_Table[#All],3,0)</f>
        <v>Wagga Wagga</v>
      </c>
      <c r="J2130">
        <v>23</v>
      </c>
      <c r="K2130">
        <v>4</v>
      </c>
      <c r="L2130" t="str">
        <f>VLOOKUP(Sales_Data17[[#This Row],[Product Description Index]],Products_Data[#All],2,0)</f>
        <v>Jeans</v>
      </c>
      <c r="M2130">
        <v>9</v>
      </c>
      <c r="N2130" s="9">
        <v>294.8</v>
      </c>
      <c r="O2130" s="9">
        <f>Sales_Data17[[#This Row],[Order Quantity]]*Sales_Data17[[#This Row],[Unit Price]]</f>
        <v>2653.2000000000003</v>
      </c>
      <c r="P2130" s="9">
        <v>229.94400000000002</v>
      </c>
      <c r="Q2130" s="9">
        <f>Sales_Data17[[#This Row],[Line Total]]-(Sales_Data17[[#This Row],[Total Unit Cost]]*Sales_Data17[[#This Row],[Order Quantity]])</f>
        <v>583.70400000000018</v>
      </c>
      <c r="R2130" s="1" t="str">
        <f>TEXT(Sales_Data17[[#This Row],[OrderDate]],"MMM")</f>
        <v>Apr</v>
      </c>
      <c r="S2130" s="1" t="str">
        <f t="shared" si="33"/>
        <v>2013</v>
      </c>
    </row>
    <row r="2131" spans="1:19">
      <c r="A2131" t="s">
        <v>2154</v>
      </c>
      <c r="B2131" s="2">
        <v>41383</v>
      </c>
      <c r="C2131" s="2" t="str">
        <f>VLOOKUP(Sales_Data17[[#This Row],[Customer Name Index]],Customer_Data[#All],2,0)</f>
        <v>Pure Group</v>
      </c>
      <c r="D2131">
        <v>17</v>
      </c>
      <c r="E2131" t="s">
        <v>4</v>
      </c>
      <c r="F2131" t="s">
        <v>8168</v>
      </c>
      <c r="G2131" t="s">
        <v>8025</v>
      </c>
      <c r="H2131" t="str">
        <f>VLOOKUP(Sales_Data17[[#This Row],[Delivery Region Index]],Regions_Table[#All],2,0)</f>
        <v>Victoria</v>
      </c>
      <c r="I2131" t="str">
        <f>VLOOKUP(Sales_Data17[[#This Row],[Delivery Region Index]],Regions_Table[#All],3,0)</f>
        <v>Benalla</v>
      </c>
      <c r="J2131">
        <v>48</v>
      </c>
      <c r="K2131">
        <v>7</v>
      </c>
      <c r="L2131" t="str">
        <f>VLOOKUP(Sales_Data17[[#This Row],[Product Description Index]],Products_Data[#All],2,0)</f>
        <v>Dress Shirts</v>
      </c>
      <c r="M2131">
        <v>6</v>
      </c>
      <c r="N2131" s="9">
        <v>190.57777777777778</v>
      </c>
      <c r="O2131" s="9">
        <f>Sales_Data17[[#This Row],[Order Quantity]]*Sales_Data17[[#This Row],[Unit Price]]</f>
        <v>1143.4666666666667</v>
      </c>
      <c r="P2131" s="9">
        <v>127.68711111111114</v>
      </c>
      <c r="Q2131" s="9">
        <f>Sales_Data17[[#This Row],[Line Total]]-(Sales_Data17[[#This Row],[Total Unit Cost]]*Sales_Data17[[#This Row],[Order Quantity]])</f>
        <v>377.34399999999982</v>
      </c>
      <c r="R2131" s="1" t="str">
        <f>TEXT(Sales_Data17[[#This Row],[OrderDate]],"MMM")</f>
        <v>Apr</v>
      </c>
      <c r="S2131" s="1" t="str">
        <f t="shared" si="33"/>
        <v>2013</v>
      </c>
    </row>
    <row r="2132" spans="1:19">
      <c r="A2132" t="s">
        <v>2155</v>
      </c>
      <c r="B2132" s="2">
        <v>41384</v>
      </c>
      <c r="C2132" s="2" t="str">
        <f>VLOOKUP(Sales_Data17[[#This Row],[Customer Name Index]],Customer_Data[#All],2,0)</f>
        <v xml:space="preserve">Linde </v>
      </c>
      <c r="D2132">
        <v>14</v>
      </c>
      <c r="E2132" t="s">
        <v>4</v>
      </c>
      <c r="F2132" t="s">
        <v>8168</v>
      </c>
      <c r="G2132" t="s">
        <v>8026</v>
      </c>
      <c r="H2132" t="str">
        <f>VLOOKUP(Sales_Data17[[#This Row],[Delivery Region Index]],Regions_Table[#All],2,0)</f>
        <v>Queensland</v>
      </c>
      <c r="I2132" t="str">
        <f>VLOOKUP(Sales_Data17[[#This Row],[Delivery Region Index]],Regions_Table[#All],3,0)</f>
        <v>Nambour</v>
      </c>
      <c r="J2132">
        <v>39</v>
      </c>
      <c r="K2132">
        <v>6</v>
      </c>
      <c r="L2132" t="str">
        <f>VLOOKUP(Sales_Data17[[#This Row],[Product Description Index]],Products_Data[#All],2,0)</f>
        <v>Socks</v>
      </c>
      <c r="M2132">
        <v>2</v>
      </c>
      <c r="N2132" s="9">
        <v>381.9</v>
      </c>
      <c r="O2132" s="9">
        <f>Sales_Data17[[#This Row],[Order Quantity]]*Sales_Data17[[#This Row],[Unit Price]]</f>
        <v>763.8</v>
      </c>
      <c r="P2132" s="9">
        <v>179.49299999999999</v>
      </c>
      <c r="Q2132" s="9">
        <f>Sales_Data17[[#This Row],[Line Total]]-(Sales_Data17[[#This Row],[Total Unit Cost]]*Sales_Data17[[#This Row],[Order Quantity]])</f>
        <v>404.81399999999996</v>
      </c>
      <c r="R2132" s="1" t="str">
        <f>TEXT(Sales_Data17[[#This Row],[OrderDate]],"MMM")</f>
        <v>Apr</v>
      </c>
      <c r="S2132" s="1" t="str">
        <f t="shared" si="33"/>
        <v>2013</v>
      </c>
    </row>
    <row r="2133" spans="1:19">
      <c r="A2133" t="s">
        <v>2156</v>
      </c>
      <c r="B2133" s="2">
        <v>41384</v>
      </c>
      <c r="C2133" s="2" t="str">
        <f>VLOOKUP(Sales_Data17[[#This Row],[Customer Name Index]],Customer_Data[#All],2,0)</f>
        <v>Procter Corp</v>
      </c>
      <c r="D2133">
        <v>5</v>
      </c>
      <c r="E2133" t="s">
        <v>4</v>
      </c>
      <c r="F2133" t="s">
        <v>8168</v>
      </c>
      <c r="G2133" t="s">
        <v>8027</v>
      </c>
      <c r="H2133" t="str">
        <f>VLOOKUP(Sales_Data17[[#This Row],[Delivery Region Index]],Regions_Table[#All],2,0)</f>
        <v>New South Wales</v>
      </c>
      <c r="I2133" t="str">
        <f>VLOOKUP(Sales_Data17[[#This Row],[Delivery Region Index]],Regions_Table[#All],3,0)</f>
        <v>Lismore</v>
      </c>
      <c r="J2133">
        <v>14</v>
      </c>
      <c r="K2133">
        <v>2</v>
      </c>
      <c r="L2133" t="str">
        <f>VLOOKUP(Sales_Data17[[#This Row],[Product Description Index]],Products_Data[#All],2,0)</f>
        <v>Pants</v>
      </c>
      <c r="M2133">
        <v>2</v>
      </c>
      <c r="N2133" s="9">
        <v>428.05555555555554</v>
      </c>
      <c r="O2133" s="9">
        <f>Sales_Data17[[#This Row],[Order Quantity]]*Sales_Data17[[#This Row],[Unit Price]]</f>
        <v>856.11111111111109</v>
      </c>
      <c r="P2133" s="9">
        <v>286.79722222222222</v>
      </c>
      <c r="Q2133" s="9">
        <f>Sales_Data17[[#This Row],[Line Total]]-(Sales_Data17[[#This Row],[Total Unit Cost]]*Sales_Data17[[#This Row],[Order Quantity]])</f>
        <v>282.51666666666665</v>
      </c>
      <c r="R2133" s="1" t="str">
        <f>TEXT(Sales_Data17[[#This Row],[OrderDate]],"MMM")</f>
        <v>Apr</v>
      </c>
      <c r="S2133" s="1" t="str">
        <f t="shared" si="33"/>
        <v>2013</v>
      </c>
    </row>
    <row r="2134" spans="1:19">
      <c r="A2134" t="s">
        <v>2157</v>
      </c>
      <c r="B2134" s="2">
        <v>41384</v>
      </c>
      <c r="C2134" s="2" t="str">
        <f>VLOOKUP(Sales_Data17[[#This Row],[Customer Name Index]],Customer_Data[#All],2,0)</f>
        <v>Pacific Ltd</v>
      </c>
      <c r="D2134">
        <v>20</v>
      </c>
      <c r="E2134" t="s">
        <v>4</v>
      </c>
      <c r="F2134" t="s">
        <v>8168</v>
      </c>
      <c r="G2134" t="s">
        <v>8028</v>
      </c>
      <c r="H2134" t="str">
        <f>VLOOKUP(Sales_Data17[[#This Row],[Delivery Region Index]],Regions_Table[#All],2,0)</f>
        <v>Victoria</v>
      </c>
      <c r="I2134" t="str">
        <f>VLOOKUP(Sales_Data17[[#This Row],[Delivery Region Index]],Regions_Table[#All],3,0)</f>
        <v>Warrnambool</v>
      </c>
      <c r="J2134">
        <v>57</v>
      </c>
      <c r="K2134">
        <v>8</v>
      </c>
      <c r="L2134" t="str">
        <f>VLOOKUP(Sales_Data17[[#This Row],[Product Description Index]],Products_Data[#All],2,0)</f>
        <v>Shoes</v>
      </c>
      <c r="M2134">
        <v>1</v>
      </c>
      <c r="N2134" s="9">
        <v>221.10000000000002</v>
      </c>
      <c r="O2134" s="9">
        <f>Sales_Data17[[#This Row],[Order Quantity]]*Sales_Data17[[#This Row],[Unit Price]]</f>
        <v>221.10000000000002</v>
      </c>
      <c r="P2134" s="9">
        <v>172.458</v>
      </c>
      <c r="Q2134" s="9">
        <f>Sales_Data17[[#This Row],[Line Total]]-(Sales_Data17[[#This Row],[Total Unit Cost]]*Sales_Data17[[#This Row],[Order Quantity]])</f>
        <v>48.642000000000024</v>
      </c>
      <c r="R2134" s="1" t="str">
        <f>TEXT(Sales_Data17[[#This Row],[OrderDate]],"MMM")</f>
        <v>Apr</v>
      </c>
      <c r="S2134" s="1" t="str">
        <f t="shared" si="33"/>
        <v>2013</v>
      </c>
    </row>
    <row r="2135" spans="1:19">
      <c r="A2135" t="s">
        <v>2158</v>
      </c>
      <c r="B2135" s="2">
        <v>41384</v>
      </c>
      <c r="C2135" s="2" t="str">
        <f>VLOOKUP(Sales_Data17[[#This Row],[Customer Name Index]],Customer_Data[#All],2,0)</f>
        <v>New Ltd</v>
      </c>
      <c r="D2135">
        <v>7</v>
      </c>
      <c r="E2135" t="s">
        <v>2</v>
      </c>
      <c r="F2135" t="s">
        <v>8168</v>
      </c>
      <c r="G2135" t="s">
        <v>8027</v>
      </c>
      <c r="H2135" t="str">
        <f>VLOOKUP(Sales_Data17[[#This Row],[Delivery Region Index]],Regions_Table[#All],2,0)</f>
        <v>New South Wales</v>
      </c>
      <c r="I2135" t="str">
        <f>VLOOKUP(Sales_Data17[[#This Row],[Delivery Region Index]],Regions_Table[#All],3,0)</f>
        <v>Queanbeyan</v>
      </c>
      <c r="J2135">
        <v>20</v>
      </c>
      <c r="K2135">
        <v>3</v>
      </c>
      <c r="L2135" t="str">
        <f>VLOOKUP(Sales_Data17[[#This Row],[Product Description Index]],Products_Data[#All],2,0)</f>
        <v>Sunglasses</v>
      </c>
      <c r="M2135">
        <v>9</v>
      </c>
      <c r="N2135" s="9">
        <v>124.32222222222224</v>
      </c>
      <c r="O2135" s="9">
        <f>Sales_Data17[[#This Row],[Order Quantity]]*Sales_Data17[[#This Row],[Unit Price]]</f>
        <v>1118.9000000000001</v>
      </c>
      <c r="P2135" s="9">
        <v>91.998444444444459</v>
      </c>
      <c r="Q2135" s="9">
        <f>Sales_Data17[[#This Row],[Line Total]]-(Sales_Data17[[#This Row],[Total Unit Cost]]*Sales_Data17[[#This Row],[Order Quantity]])</f>
        <v>290.91399999999999</v>
      </c>
      <c r="R2135" s="1" t="str">
        <f>TEXT(Sales_Data17[[#This Row],[OrderDate]],"MMM")</f>
        <v>Apr</v>
      </c>
      <c r="S2135" s="1" t="str">
        <f t="shared" si="33"/>
        <v>2013</v>
      </c>
    </row>
    <row r="2136" spans="1:19">
      <c r="A2136" t="s">
        <v>2159</v>
      </c>
      <c r="B2136" s="2">
        <v>41385</v>
      </c>
      <c r="C2136" s="2" t="str">
        <f>VLOOKUP(Sales_Data17[[#This Row],[Customer Name Index]],Customer_Data[#All],2,0)</f>
        <v xml:space="preserve">Linde </v>
      </c>
      <c r="D2136">
        <v>14</v>
      </c>
      <c r="E2136" t="s">
        <v>2</v>
      </c>
      <c r="F2136" t="s">
        <v>8168</v>
      </c>
      <c r="G2136" t="s">
        <v>8026</v>
      </c>
      <c r="H2136" t="str">
        <f>VLOOKUP(Sales_Data17[[#This Row],[Delivery Region Index]],Regions_Table[#All],2,0)</f>
        <v>Queensland</v>
      </c>
      <c r="I2136" t="str">
        <f>VLOOKUP(Sales_Data17[[#This Row],[Delivery Region Index]],Regions_Table[#All],3,0)</f>
        <v>Nambour</v>
      </c>
      <c r="J2136">
        <v>39</v>
      </c>
      <c r="K2136">
        <v>6</v>
      </c>
      <c r="L2136" t="str">
        <f>VLOOKUP(Sales_Data17[[#This Row],[Product Description Index]],Products_Data[#All],2,0)</f>
        <v>Socks</v>
      </c>
      <c r="M2136">
        <v>8</v>
      </c>
      <c r="N2136" s="9">
        <v>121.34444444444446</v>
      </c>
      <c r="O2136" s="9">
        <f>Sales_Data17[[#This Row],[Order Quantity]]*Sales_Data17[[#This Row],[Unit Price]]</f>
        <v>970.7555555555557</v>
      </c>
      <c r="P2136" s="9">
        <v>78.873888888888899</v>
      </c>
      <c r="Q2136" s="9">
        <f>Sales_Data17[[#This Row],[Line Total]]-(Sales_Data17[[#This Row],[Total Unit Cost]]*Sales_Data17[[#This Row],[Order Quantity]])</f>
        <v>339.76444444444451</v>
      </c>
      <c r="R2136" s="1" t="str">
        <f>TEXT(Sales_Data17[[#This Row],[OrderDate]],"MMM")</f>
        <v>Apr</v>
      </c>
      <c r="S2136" s="1" t="str">
        <f t="shared" si="33"/>
        <v>2013</v>
      </c>
    </row>
    <row r="2137" spans="1:19">
      <c r="A2137" t="s">
        <v>2160</v>
      </c>
      <c r="B2137" s="2">
        <v>41385</v>
      </c>
      <c r="C2137" s="2" t="str">
        <f>VLOOKUP(Sales_Data17[[#This Row],[Customer Name Index]],Customer_Data[#All],2,0)</f>
        <v>Pure Group</v>
      </c>
      <c r="D2137">
        <v>17</v>
      </c>
      <c r="E2137" t="s">
        <v>3</v>
      </c>
      <c r="F2137" t="s">
        <v>8168</v>
      </c>
      <c r="G2137" t="s">
        <v>8025</v>
      </c>
      <c r="H2137" t="str">
        <f>VLOOKUP(Sales_Data17[[#This Row],[Delivery Region Index]],Regions_Table[#All],2,0)</f>
        <v>Victoria</v>
      </c>
      <c r="I2137" t="str">
        <f>VLOOKUP(Sales_Data17[[#This Row],[Delivery Region Index]],Regions_Table[#All],3,0)</f>
        <v>Benalla</v>
      </c>
      <c r="J2137">
        <v>48</v>
      </c>
      <c r="K2137">
        <v>7</v>
      </c>
      <c r="L2137" t="str">
        <f>VLOOKUP(Sales_Data17[[#This Row],[Product Description Index]],Products_Data[#All],2,0)</f>
        <v>Dress Shirts</v>
      </c>
      <c r="M2137">
        <v>5</v>
      </c>
      <c r="N2137" s="9">
        <v>267.25555555555559</v>
      </c>
      <c r="O2137" s="9">
        <f>Sales_Data17[[#This Row],[Order Quantity]]*Sales_Data17[[#This Row],[Unit Price]]</f>
        <v>1336.2777777777778</v>
      </c>
      <c r="P2137" s="9">
        <v>128.28266666666667</v>
      </c>
      <c r="Q2137" s="9">
        <f>Sales_Data17[[#This Row],[Line Total]]-(Sales_Data17[[#This Row],[Total Unit Cost]]*Sales_Data17[[#This Row],[Order Quantity]])</f>
        <v>694.86444444444442</v>
      </c>
      <c r="R2137" s="1" t="str">
        <f>TEXT(Sales_Data17[[#This Row],[OrderDate]],"MMM")</f>
        <v>Apr</v>
      </c>
      <c r="S2137" s="1" t="str">
        <f t="shared" si="33"/>
        <v>2013</v>
      </c>
    </row>
    <row r="2138" spans="1:19">
      <c r="A2138" t="s">
        <v>2161</v>
      </c>
      <c r="B2138" s="2">
        <v>41385</v>
      </c>
      <c r="C2138" s="2" t="str">
        <f>VLOOKUP(Sales_Data17[[#This Row],[Customer Name Index]],Customer_Data[#All],2,0)</f>
        <v>Ole Group</v>
      </c>
      <c r="D2138">
        <v>13</v>
      </c>
      <c r="E2138" t="s">
        <v>4</v>
      </c>
      <c r="F2138" t="s">
        <v>8168</v>
      </c>
      <c r="G2138" t="s">
        <v>8026</v>
      </c>
      <c r="H2138" t="str">
        <f>VLOOKUP(Sales_Data17[[#This Row],[Delivery Region Index]],Regions_Table[#All],2,0)</f>
        <v>Queensland</v>
      </c>
      <c r="I2138" t="str">
        <f>VLOOKUP(Sales_Data17[[#This Row],[Delivery Region Index]],Regions_Table[#All],3,0)</f>
        <v>Mount Isa</v>
      </c>
      <c r="J2138">
        <v>38</v>
      </c>
      <c r="K2138">
        <v>6</v>
      </c>
      <c r="L2138" t="str">
        <f>VLOOKUP(Sales_Data17[[#This Row],[Product Description Index]],Products_Data[#All],2,0)</f>
        <v>Socks</v>
      </c>
      <c r="M2138">
        <v>8</v>
      </c>
      <c r="N2138" s="9">
        <v>115.38888888888889</v>
      </c>
      <c r="O2138" s="9">
        <f>Sales_Data17[[#This Row],[Order Quantity]]*Sales_Data17[[#This Row],[Unit Price]]</f>
        <v>923.11111111111109</v>
      </c>
      <c r="P2138" s="9">
        <v>49.617222222222225</v>
      </c>
      <c r="Q2138" s="9">
        <f>Sales_Data17[[#This Row],[Line Total]]-(Sales_Data17[[#This Row],[Total Unit Cost]]*Sales_Data17[[#This Row],[Order Quantity]])</f>
        <v>526.17333333333329</v>
      </c>
      <c r="R2138" s="1" t="str">
        <f>TEXT(Sales_Data17[[#This Row],[OrderDate]],"MMM")</f>
        <v>Apr</v>
      </c>
      <c r="S2138" s="1" t="str">
        <f t="shared" si="33"/>
        <v>2013</v>
      </c>
    </row>
    <row r="2139" spans="1:19">
      <c r="A2139" t="s">
        <v>2162</v>
      </c>
      <c r="B2139" s="2">
        <v>41385</v>
      </c>
      <c r="C2139" s="2" t="str">
        <f>VLOOKUP(Sales_Data17[[#This Row],[Customer Name Index]],Customer_Data[#All],2,0)</f>
        <v>Procter Corp</v>
      </c>
      <c r="D2139">
        <v>5</v>
      </c>
      <c r="E2139" t="s">
        <v>4</v>
      </c>
      <c r="F2139" t="s">
        <v>8168</v>
      </c>
      <c r="G2139" t="s">
        <v>8027</v>
      </c>
      <c r="H2139" t="str">
        <f>VLOOKUP(Sales_Data17[[#This Row],[Delivery Region Index]],Regions_Table[#All],2,0)</f>
        <v>New South Wales</v>
      </c>
      <c r="I2139" t="str">
        <f>VLOOKUP(Sales_Data17[[#This Row],[Delivery Region Index]],Regions_Table[#All],3,0)</f>
        <v>Maitland</v>
      </c>
      <c r="J2139">
        <v>15</v>
      </c>
      <c r="K2139">
        <v>2</v>
      </c>
      <c r="L2139" t="str">
        <f>VLOOKUP(Sales_Data17[[#This Row],[Product Description Index]],Products_Data[#All],2,0)</f>
        <v>Pants</v>
      </c>
      <c r="M2139">
        <v>6</v>
      </c>
      <c r="N2139" s="9">
        <v>114.64444444444445</v>
      </c>
      <c r="O2139" s="9">
        <f>Sales_Data17[[#This Row],[Order Quantity]]*Sales_Data17[[#This Row],[Unit Price]]</f>
        <v>687.86666666666667</v>
      </c>
      <c r="P2139" s="9">
        <v>60.76155555555556</v>
      </c>
      <c r="Q2139" s="9">
        <f>Sales_Data17[[#This Row],[Line Total]]-(Sales_Data17[[#This Row],[Total Unit Cost]]*Sales_Data17[[#This Row],[Order Quantity]])</f>
        <v>323.29733333333331</v>
      </c>
      <c r="R2139" s="1" t="str">
        <f>TEXT(Sales_Data17[[#This Row],[OrderDate]],"MMM")</f>
        <v>Apr</v>
      </c>
      <c r="S2139" s="1" t="str">
        <f t="shared" si="33"/>
        <v>2013</v>
      </c>
    </row>
    <row r="2140" spans="1:19">
      <c r="A2140" t="s">
        <v>2163</v>
      </c>
      <c r="B2140" s="2">
        <v>41386</v>
      </c>
      <c r="C2140" s="2" t="str">
        <f>VLOOKUP(Sales_Data17[[#This Row],[Customer Name Index]],Customer_Data[#All],2,0)</f>
        <v xml:space="preserve">Ei </v>
      </c>
      <c r="D2140">
        <v>9</v>
      </c>
      <c r="E2140" t="s">
        <v>2</v>
      </c>
      <c r="F2140" t="s">
        <v>8168</v>
      </c>
      <c r="G2140" t="s">
        <v>8027</v>
      </c>
      <c r="H2140" t="str">
        <f>VLOOKUP(Sales_Data17[[#This Row],[Delivery Region Index]],Regions_Table[#All],2,0)</f>
        <v>New South Wales</v>
      </c>
      <c r="I2140" t="str">
        <f>VLOOKUP(Sales_Data17[[#This Row],[Delivery Region Index]],Regions_Table[#All],3,0)</f>
        <v>Wyong</v>
      </c>
      <c r="J2140">
        <v>25</v>
      </c>
      <c r="K2140">
        <v>4</v>
      </c>
      <c r="L2140" t="str">
        <f>VLOOKUP(Sales_Data17[[#This Row],[Product Description Index]],Products_Data[#All],2,0)</f>
        <v>Jeans</v>
      </c>
      <c r="M2140">
        <v>3</v>
      </c>
      <c r="N2140" s="9">
        <v>281.39999999999998</v>
      </c>
      <c r="O2140" s="9">
        <f>Sales_Data17[[#This Row],[Order Quantity]]*Sales_Data17[[#This Row],[Unit Price]]</f>
        <v>844.19999999999993</v>
      </c>
      <c r="P2140" s="9">
        <v>160.398</v>
      </c>
      <c r="Q2140" s="9">
        <f>Sales_Data17[[#This Row],[Line Total]]-(Sales_Data17[[#This Row],[Total Unit Cost]]*Sales_Data17[[#This Row],[Order Quantity]])</f>
        <v>363.00599999999997</v>
      </c>
      <c r="R2140" s="1" t="str">
        <f>TEXT(Sales_Data17[[#This Row],[OrderDate]],"MMM")</f>
        <v>Apr</v>
      </c>
      <c r="S2140" s="1" t="str">
        <f t="shared" si="33"/>
        <v>2013</v>
      </c>
    </row>
    <row r="2141" spans="1:19">
      <c r="A2141" t="s">
        <v>2164</v>
      </c>
      <c r="B2141" s="2">
        <v>41386</v>
      </c>
      <c r="C2141" s="2" t="str">
        <f>VLOOKUP(Sales_Data17[[#This Row],[Customer Name Index]],Customer_Data[#All],2,0)</f>
        <v>Medsep Group</v>
      </c>
      <c r="D2141">
        <v>8</v>
      </c>
      <c r="E2141" t="s">
        <v>2</v>
      </c>
      <c r="F2141" t="s">
        <v>8168</v>
      </c>
      <c r="G2141" t="s">
        <v>8027</v>
      </c>
      <c r="H2141" t="str">
        <f>VLOOKUP(Sales_Data17[[#This Row],[Delivery Region Index]],Regions_Table[#All],2,0)</f>
        <v>New South Wales</v>
      </c>
      <c r="I2141" t="str">
        <f>VLOOKUP(Sales_Data17[[#This Row],[Delivery Region Index]],Regions_Table[#All],3,0)</f>
        <v>Tweed Heads</v>
      </c>
      <c r="J2141">
        <v>22</v>
      </c>
      <c r="K2141">
        <v>4</v>
      </c>
      <c r="L2141" t="str">
        <f>VLOOKUP(Sales_Data17[[#This Row],[Product Description Index]],Products_Data[#All],2,0)</f>
        <v>Jeans</v>
      </c>
      <c r="M2141">
        <v>9</v>
      </c>
      <c r="N2141" s="9">
        <v>283.63333333333338</v>
      </c>
      <c r="O2141" s="9">
        <f>Sales_Data17[[#This Row],[Order Quantity]]*Sales_Data17[[#This Row],[Unit Price]]</f>
        <v>2552.7000000000003</v>
      </c>
      <c r="P2141" s="9">
        <v>173.01633333333336</v>
      </c>
      <c r="Q2141" s="9">
        <f>Sales_Data17[[#This Row],[Line Total]]-(Sales_Data17[[#This Row],[Total Unit Cost]]*Sales_Data17[[#This Row],[Order Quantity]])</f>
        <v>995.55299999999988</v>
      </c>
      <c r="R2141" s="1" t="str">
        <f>TEXT(Sales_Data17[[#This Row],[OrderDate]],"MMM")</f>
        <v>Apr</v>
      </c>
      <c r="S2141" s="1" t="str">
        <f t="shared" si="33"/>
        <v>2013</v>
      </c>
    </row>
    <row r="2142" spans="1:19">
      <c r="A2142" t="s">
        <v>2165</v>
      </c>
      <c r="B2142" s="2">
        <v>41386</v>
      </c>
      <c r="C2142" s="2" t="str">
        <f>VLOOKUP(Sales_Data17[[#This Row],[Customer Name Index]],Customer_Data[#All],2,0)</f>
        <v>Rochester Ltd</v>
      </c>
      <c r="D2142">
        <v>15</v>
      </c>
      <c r="E2142" t="s">
        <v>3</v>
      </c>
      <c r="F2142" t="s">
        <v>8168</v>
      </c>
      <c r="G2142" t="s">
        <v>8025</v>
      </c>
      <c r="H2142" t="str">
        <f>VLOOKUP(Sales_Data17[[#This Row],[Delivery Region Index]],Regions_Table[#All],2,0)</f>
        <v>Queensland</v>
      </c>
      <c r="I2142" t="str">
        <f>VLOOKUP(Sales_Data17[[#This Row],[Delivery Region Index]],Regions_Table[#All],3,0)</f>
        <v>Thuringowa</v>
      </c>
      <c r="J2142">
        <v>43</v>
      </c>
      <c r="K2142">
        <v>6</v>
      </c>
      <c r="L2142" t="str">
        <f>VLOOKUP(Sales_Data17[[#This Row],[Product Description Index]],Products_Data[#All],2,0)</f>
        <v>Socks</v>
      </c>
      <c r="M2142">
        <v>9</v>
      </c>
      <c r="N2142" s="9">
        <v>200.25555555555556</v>
      </c>
      <c r="O2142" s="9">
        <f>Sales_Data17[[#This Row],[Order Quantity]]*Sales_Data17[[#This Row],[Unit Price]]</f>
        <v>1802.3</v>
      </c>
      <c r="P2142" s="9">
        <v>92.117555555555555</v>
      </c>
      <c r="Q2142" s="9">
        <f>Sales_Data17[[#This Row],[Line Total]]-(Sales_Data17[[#This Row],[Total Unit Cost]]*Sales_Data17[[#This Row],[Order Quantity]])</f>
        <v>973.24199999999996</v>
      </c>
      <c r="R2142" s="1" t="str">
        <f>TEXT(Sales_Data17[[#This Row],[OrderDate]],"MMM")</f>
        <v>Apr</v>
      </c>
      <c r="S2142" s="1" t="str">
        <f t="shared" si="33"/>
        <v>2013</v>
      </c>
    </row>
    <row r="2143" spans="1:19">
      <c r="A2143" t="s">
        <v>2166</v>
      </c>
      <c r="B2143" s="2">
        <v>41386</v>
      </c>
      <c r="C2143" s="2" t="str">
        <f>VLOOKUP(Sales_Data17[[#This Row],[Customer Name Index]],Customer_Data[#All],2,0)</f>
        <v>Eminence Corp</v>
      </c>
      <c r="D2143">
        <v>18</v>
      </c>
      <c r="E2143" t="s">
        <v>2</v>
      </c>
      <c r="F2143" t="s">
        <v>8168</v>
      </c>
      <c r="G2143" t="s">
        <v>8025</v>
      </c>
      <c r="H2143" t="str">
        <f>VLOOKUP(Sales_Data17[[#This Row],[Delivery Region Index]],Regions_Table[#All],2,0)</f>
        <v>Victoria</v>
      </c>
      <c r="I2143" t="str">
        <f>VLOOKUP(Sales_Data17[[#This Row],[Delivery Region Index]],Regions_Table[#All],3,0)</f>
        <v>Geelong</v>
      </c>
      <c r="J2143">
        <v>51</v>
      </c>
      <c r="K2143">
        <v>7</v>
      </c>
      <c r="L2143" t="str">
        <f>VLOOKUP(Sales_Data17[[#This Row],[Product Description Index]],Products_Data[#All],2,0)</f>
        <v>Dress Shirts</v>
      </c>
      <c r="M2143">
        <v>5</v>
      </c>
      <c r="N2143" s="9">
        <v>120.60000000000001</v>
      </c>
      <c r="O2143" s="9">
        <f>Sales_Data17[[#This Row],[Order Quantity]]*Sales_Data17[[#This Row],[Unit Price]]</f>
        <v>603</v>
      </c>
      <c r="P2143" s="9">
        <v>77.184000000000012</v>
      </c>
      <c r="Q2143" s="9">
        <f>Sales_Data17[[#This Row],[Line Total]]-(Sales_Data17[[#This Row],[Total Unit Cost]]*Sales_Data17[[#This Row],[Order Quantity]])</f>
        <v>217.07999999999993</v>
      </c>
      <c r="R2143" s="1" t="str">
        <f>TEXT(Sales_Data17[[#This Row],[OrderDate]],"MMM")</f>
        <v>Apr</v>
      </c>
      <c r="S2143" s="1" t="str">
        <f t="shared" si="33"/>
        <v>2013</v>
      </c>
    </row>
    <row r="2144" spans="1:19">
      <c r="A2144" t="s">
        <v>2167</v>
      </c>
      <c r="B2144" s="2">
        <v>41387</v>
      </c>
      <c r="C2144" s="2" t="str">
        <f>VLOOKUP(Sales_Data17[[#This Row],[Customer Name Index]],Customer_Data[#All],2,0)</f>
        <v>Pacific Ltd</v>
      </c>
      <c r="D2144">
        <v>20</v>
      </c>
      <c r="E2144" t="s">
        <v>2</v>
      </c>
      <c r="F2144" t="s">
        <v>8168</v>
      </c>
      <c r="G2144" t="s">
        <v>8028</v>
      </c>
      <c r="H2144" t="str">
        <f>VLOOKUP(Sales_Data17[[#This Row],[Delivery Region Index]],Regions_Table[#All],2,0)</f>
        <v>Victoria</v>
      </c>
      <c r="I2144" t="str">
        <f>VLOOKUP(Sales_Data17[[#This Row],[Delivery Region Index]],Regions_Table[#All],3,0)</f>
        <v>Wodonga</v>
      </c>
      <c r="J2144">
        <v>58</v>
      </c>
      <c r="K2144">
        <v>8</v>
      </c>
      <c r="L2144" t="str">
        <f>VLOOKUP(Sales_Data17[[#This Row],[Product Description Index]],Products_Data[#All],2,0)</f>
        <v>Shoes</v>
      </c>
      <c r="M2144">
        <v>3</v>
      </c>
      <c r="N2144" s="9">
        <v>373.71111111111111</v>
      </c>
      <c r="O2144" s="9">
        <f>Sales_Data17[[#This Row],[Order Quantity]]*Sales_Data17[[#This Row],[Unit Price]]</f>
        <v>1121.1333333333332</v>
      </c>
      <c r="P2144" s="9">
        <v>261.59777777777776</v>
      </c>
      <c r="Q2144" s="9">
        <f>Sales_Data17[[#This Row],[Line Total]]-(Sales_Data17[[#This Row],[Total Unit Cost]]*Sales_Data17[[#This Row],[Order Quantity]])</f>
        <v>336.33999999999992</v>
      </c>
      <c r="R2144" s="1" t="str">
        <f>TEXT(Sales_Data17[[#This Row],[OrderDate]],"MMM")</f>
        <v>Apr</v>
      </c>
      <c r="S2144" s="1" t="str">
        <f t="shared" si="33"/>
        <v>2013</v>
      </c>
    </row>
    <row r="2145" spans="1:19">
      <c r="A2145" t="s">
        <v>2168</v>
      </c>
      <c r="B2145" s="2">
        <v>41388</v>
      </c>
      <c r="C2145" s="2" t="str">
        <f>VLOOKUP(Sales_Data17[[#This Row],[Customer Name Index]],Customer_Data[#All],2,0)</f>
        <v>Apollo Ltd</v>
      </c>
      <c r="D2145">
        <v>11</v>
      </c>
      <c r="E2145" t="s">
        <v>4</v>
      </c>
      <c r="F2145" t="s">
        <v>8168</v>
      </c>
      <c r="G2145" t="s">
        <v>8026</v>
      </c>
      <c r="H2145" t="str">
        <f>VLOOKUP(Sales_Data17[[#This Row],[Delivery Region Index]],Regions_Table[#All],2,0)</f>
        <v>Queensland</v>
      </c>
      <c r="I2145" t="str">
        <f>VLOOKUP(Sales_Data17[[#This Row],[Delivery Region Index]],Regions_Table[#All],3,0)</f>
        <v>Gold Coast</v>
      </c>
      <c r="J2145">
        <v>31</v>
      </c>
      <c r="K2145">
        <v>5</v>
      </c>
      <c r="L2145" t="str">
        <f>VLOOKUP(Sales_Data17[[#This Row],[Product Description Index]],Products_Data[#All],2,0)</f>
        <v>Hats</v>
      </c>
      <c r="M2145">
        <v>5</v>
      </c>
      <c r="N2145" s="9">
        <v>633.52222222222224</v>
      </c>
      <c r="O2145" s="9">
        <f>Sales_Data17[[#This Row],[Order Quantity]]*Sales_Data17[[#This Row],[Unit Price]]</f>
        <v>3167.6111111111113</v>
      </c>
      <c r="P2145" s="9">
        <v>253.40888888888887</v>
      </c>
      <c r="Q2145" s="9">
        <f>Sales_Data17[[#This Row],[Line Total]]-(Sales_Data17[[#This Row],[Total Unit Cost]]*Sales_Data17[[#This Row],[Order Quantity]])</f>
        <v>1900.5666666666671</v>
      </c>
      <c r="R2145" s="1" t="str">
        <f>TEXT(Sales_Data17[[#This Row],[OrderDate]],"MMM")</f>
        <v>Apr</v>
      </c>
      <c r="S2145" s="1" t="str">
        <f t="shared" si="33"/>
        <v>2013</v>
      </c>
    </row>
    <row r="2146" spans="1:19">
      <c r="A2146" t="s">
        <v>2169</v>
      </c>
      <c r="B2146" s="2">
        <v>41388</v>
      </c>
      <c r="C2146" s="2" t="str">
        <f>VLOOKUP(Sales_Data17[[#This Row],[Customer Name Index]],Customer_Data[#All],2,0)</f>
        <v>Pacific Ltd</v>
      </c>
      <c r="D2146">
        <v>20</v>
      </c>
      <c r="E2146" t="s">
        <v>4</v>
      </c>
      <c r="F2146" t="s">
        <v>8168</v>
      </c>
      <c r="G2146" t="s">
        <v>8028</v>
      </c>
      <c r="H2146" t="str">
        <f>VLOOKUP(Sales_Data17[[#This Row],[Delivery Region Index]],Regions_Table[#All],2,0)</f>
        <v>Victoria</v>
      </c>
      <c r="I2146" t="str">
        <f>VLOOKUP(Sales_Data17[[#This Row],[Delivery Region Index]],Regions_Table[#All],3,0)</f>
        <v>Wangaratta</v>
      </c>
      <c r="J2146">
        <v>56</v>
      </c>
      <c r="K2146">
        <v>8</v>
      </c>
      <c r="L2146" t="str">
        <f>VLOOKUP(Sales_Data17[[#This Row],[Product Description Index]],Products_Data[#All],2,0)</f>
        <v>Shoes</v>
      </c>
      <c r="M2146">
        <v>6</v>
      </c>
      <c r="N2146" s="9">
        <v>19.355555555555558</v>
      </c>
      <c r="O2146" s="9">
        <f>Sales_Data17[[#This Row],[Order Quantity]]*Sales_Data17[[#This Row],[Unit Price]]</f>
        <v>116.13333333333335</v>
      </c>
      <c r="P2146" s="9">
        <v>13.936</v>
      </c>
      <c r="Q2146" s="9">
        <f>Sales_Data17[[#This Row],[Line Total]]-(Sales_Data17[[#This Row],[Total Unit Cost]]*Sales_Data17[[#This Row],[Order Quantity]])</f>
        <v>32.517333333333355</v>
      </c>
      <c r="R2146" s="1" t="str">
        <f>TEXT(Sales_Data17[[#This Row],[OrderDate]],"MMM")</f>
        <v>Apr</v>
      </c>
      <c r="S2146" s="1" t="str">
        <f t="shared" si="33"/>
        <v>2013</v>
      </c>
    </row>
    <row r="2147" spans="1:19">
      <c r="A2147" t="s">
        <v>2170</v>
      </c>
      <c r="B2147" s="2">
        <v>41388</v>
      </c>
      <c r="C2147" s="2" t="str">
        <f>VLOOKUP(Sales_Data17[[#This Row],[Customer Name Index]],Customer_Data[#All],2,0)</f>
        <v>21st Ltd</v>
      </c>
      <c r="D2147">
        <v>10</v>
      </c>
      <c r="E2147" t="s">
        <v>2</v>
      </c>
      <c r="F2147" t="s">
        <v>8168</v>
      </c>
      <c r="G2147" t="s">
        <v>8027</v>
      </c>
      <c r="H2147" t="str">
        <f>VLOOKUP(Sales_Data17[[#This Row],[Delivery Region Index]],Regions_Table[#All],2,0)</f>
        <v>Queensland</v>
      </c>
      <c r="I2147" t="str">
        <f>VLOOKUP(Sales_Data17[[#This Row],[Delivery Region Index]],Regions_Table[#All],3,0)</f>
        <v>Bundaberg</v>
      </c>
      <c r="J2147">
        <v>27</v>
      </c>
      <c r="K2147">
        <v>4</v>
      </c>
      <c r="L2147" t="str">
        <f>VLOOKUP(Sales_Data17[[#This Row],[Product Description Index]],Products_Data[#All],2,0)</f>
        <v>Jeans</v>
      </c>
      <c r="M2147">
        <v>3</v>
      </c>
      <c r="N2147" s="9">
        <v>118.36666666666666</v>
      </c>
      <c r="O2147" s="9">
        <f>Sales_Data17[[#This Row],[Order Quantity]]*Sales_Data17[[#This Row],[Unit Price]]</f>
        <v>355.09999999999997</v>
      </c>
      <c r="P2147" s="9">
        <v>74.570999999999998</v>
      </c>
      <c r="Q2147" s="9">
        <f>Sales_Data17[[#This Row],[Line Total]]-(Sales_Data17[[#This Row],[Total Unit Cost]]*Sales_Data17[[#This Row],[Order Quantity]])</f>
        <v>131.38699999999997</v>
      </c>
      <c r="R2147" s="1" t="str">
        <f>TEXT(Sales_Data17[[#This Row],[OrderDate]],"MMM")</f>
        <v>Apr</v>
      </c>
      <c r="S2147" s="1" t="str">
        <f t="shared" si="33"/>
        <v>2013</v>
      </c>
    </row>
    <row r="2148" spans="1:19">
      <c r="A2148" t="s">
        <v>2171</v>
      </c>
      <c r="B2148" s="2">
        <v>41388</v>
      </c>
      <c r="C2148" s="2" t="str">
        <f>VLOOKUP(Sales_Data17[[#This Row],[Customer Name Index]],Customer_Data[#All],2,0)</f>
        <v>3LAB, Ltd</v>
      </c>
      <c r="D2148">
        <v>16</v>
      </c>
      <c r="E2148" t="s">
        <v>3</v>
      </c>
      <c r="F2148" t="s">
        <v>8168</v>
      </c>
      <c r="G2148" t="s">
        <v>8025</v>
      </c>
      <c r="H2148" t="str">
        <f>VLOOKUP(Sales_Data17[[#This Row],[Delivery Region Index]],Regions_Table[#All],2,0)</f>
        <v>Queensland</v>
      </c>
      <c r="I2148" t="str">
        <f>VLOOKUP(Sales_Data17[[#This Row],[Delivery Region Index]],Regions_Table[#All],3,0)</f>
        <v>Toowoomba</v>
      </c>
      <c r="J2148">
        <v>44</v>
      </c>
      <c r="K2148">
        <v>7</v>
      </c>
      <c r="L2148" t="str">
        <f>VLOOKUP(Sales_Data17[[#This Row],[Product Description Index]],Products_Data[#All],2,0)</f>
        <v>Dress Shirts</v>
      </c>
      <c r="M2148">
        <v>4</v>
      </c>
      <c r="N2148" s="9">
        <v>122.83333333333333</v>
      </c>
      <c r="O2148" s="9">
        <f>Sales_Data17[[#This Row],[Order Quantity]]*Sales_Data17[[#This Row],[Unit Price]]</f>
        <v>491.33333333333331</v>
      </c>
      <c r="P2148" s="9">
        <v>103.18</v>
      </c>
      <c r="Q2148" s="9">
        <f>Sales_Data17[[#This Row],[Line Total]]-(Sales_Data17[[#This Row],[Total Unit Cost]]*Sales_Data17[[#This Row],[Order Quantity]])</f>
        <v>78.613333333333287</v>
      </c>
      <c r="R2148" s="1" t="str">
        <f>TEXT(Sales_Data17[[#This Row],[OrderDate]],"MMM")</f>
        <v>Apr</v>
      </c>
      <c r="S2148" s="1" t="str">
        <f t="shared" si="33"/>
        <v>2013</v>
      </c>
    </row>
    <row r="2149" spans="1:19">
      <c r="A2149" t="s">
        <v>2172</v>
      </c>
      <c r="B2149" s="2">
        <v>41388</v>
      </c>
      <c r="C2149" s="2" t="str">
        <f>VLOOKUP(Sales_Data17[[#This Row],[Customer Name Index]],Customer_Data[#All],2,0)</f>
        <v xml:space="preserve">Qualitest </v>
      </c>
      <c r="D2149">
        <v>19</v>
      </c>
      <c r="E2149" t="s">
        <v>4</v>
      </c>
      <c r="F2149" t="s">
        <v>8168</v>
      </c>
      <c r="G2149" t="s">
        <v>8028</v>
      </c>
      <c r="H2149" t="str">
        <f>VLOOKUP(Sales_Data17[[#This Row],[Delivery Region Index]],Regions_Table[#All],2,0)</f>
        <v>Victoria</v>
      </c>
      <c r="I2149" t="str">
        <f>VLOOKUP(Sales_Data17[[#This Row],[Delivery Region Index]],Regions_Table[#All],3,0)</f>
        <v>Swan Hill</v>
      </c>
      <c r="J2149">
        <v>55</v>
      </c>
      <c r="K2149">
        <v>8</v>
      </c>
      <c r="L2149" t="str">
        <f>VLOOKUP(Sales_Data17[[#This Row],[Product Description Index]],Products_Data[#All],2,0)</f>
        <v>Shoes</v>
      </c>
      <c r="M2149">
        <v>6</v>
      </c>
      <c r="N2149" s="9">
        <v>18.611111111111111</v>
      </c>
      <c r="O2149" s="9">
        <f>Sales_Data17[[#This Row],[Order Quantity]]*Sales_Data17[[#This Row],[Unit Price]]</f>
        <v>111.66666666666666</v>
      </c>
      <c r="P2149" s="9">
        <v>12.097222222222221</v>
      </c>
      <c r="Q2149" s="9">
        <f>Sales_Data17[[#This Row],[Line Total]]-(Sales_Data17[[#This Row],[Total Unit Cost]]*Sales_Data17[[#This Row],[Order Quantity]])</f>
        <v>39.083333333333329</v>
      </c>
      <c r="R2149" s="1" t="str">
        <f>TEXT(Sales_Data17[[#This Row],[OrderDate]],"MMM")</f>
        <v>Apr</v>
      </c>
      <c r="S2149" s="1" t="str">
        <f t="shared" si="33"/>
        <v>2013</v>
      </c>
    </row>
    <row r="2150" spans="1:19">
      <c r="A2150" t="s">
        <v>2173</v>
      </c>
      <c r="B2150" s="2">
        <v>41388</v>
      </c>
      <c r="C2150" s="2" t="str">
        <f>VLOOKUP(Sales_Data17[[#This Row],[Customer Name Index]],Customer_Data[#All],2,0)</f>
        <v>Pure Group</v>
      </c>
      <c r="D2150">
        <v>17</v>
      </c>
      <c r="E2150" t="s">
        <v>2</v>
      </c>
      <c r="F2150" t="s">
        <v>8168</v>
      </c>
      <c r="G2150" t="s">
        <v>8025</v>
      </c>
      <c r="H2150" t="str">
        <f>VLOOKUP(Sales_Data17[[#This Row],[Delivery Region Index]],Regions_Table[#All],2,0)</f>
        <v>Victoria</v>
      </c>
      <c r="I2150" t="str">
        <f>VLOOKUP(Sales_Data17[[#This Row],[Delivery Region Index]],Regions_Table[#All],3,0)</f>
        <v>Benalla</v>
      </c>
      <c r="J2150">
        <v>48</v>
      </c>
      <c r="K2150">
        <v>7</v>
      </c>
      <c r="L2150" t="str">
        <f>VLOOKUP(Sales_Data17[[#This Row],[Product Description Index]],Products_Data[#All],2,0)</f>
        <v>Dress Shirts</v>
      </c>
      <c r="M2150">
        <v>8</v>
      </c>
      <c r="N2150" s="9">
        <v>416.88888888888891</v>
      </c>
      <c r="O2150" s="9">
        <f>Sales_Data17[[#This Row],[Order Quantity]]*Sales_Data17[[#This Row],[Unit Price]]</f>
        <v>3335.1111111111113</v>
      </c>
      <c r="P2150" s="9">
        <v>333.51111111111118</v>
      </c>
      <c r="Q2150" s="9">
        <f>Sales_Data17[[#This Row],[Line Total]]-(Sales_Data17[[#This Row],[Total Unit Cost]]*Sales_Data17[[#This Row],[Order Quantity]])</f>
        <v>667.0222222222219</v>
      </c>
      <c r="R2150" s="1" t="str">
        <f>TEXT(Sales_Data17[[#This Row],[OrderDate]],"MMM")</f>
        <v>Apr</v>
      </c>
      <c r="S2150" s="1" t="str">
        <f t="shared" si="33"/>
        <v>2013</v>
      </c>
    </row>
    <row r="2151" spans="1:19">
      <c r="A2151" t="s">
        <v>2174</v>
      </c>
      <c r="B2151" s="2">
        <v>41388</v>
      </c>
      <c r="C2151" s="2" t="str">
        <f>VLOOKUP(Sales_Data17[[#This Row],[Customer Name Index]],Customer_Data[#All],2,0)</f>
        <v>3LAB, Ltd</v>
      </c>
      <c r="D2151">
        <v>16</v>
      </c>
      <c r="E2151" t="s">
        <v>4</v>
      </c>
      <c r="F2151" t="s">
        <v>8168</v>
      </c>
      <c r="G2151" t="s">
        <v>8025</v>
      </c>
      <c r="H2151" t="str">
        <f>VLOOKUP(Sales_Data17[[#This Row],[Delivery Region Index]],Regions_Table[#All],2,0)</f>
        <v>Queensland</v>
      </c>
      <c r="I2151" t="str">
        <f>VLOOKUP(Sales_Data17[[#This Row],[Delivery Region Index]],Regions_Table[#All],3,0)</f>
        <v>Townsville</v>
      </c>
      <c r="J2151">
        <v>45</v>
      </c>
      <c r="K2151">
        <v>7</v>
      </c>
      <c r="L2151" t="str">
        <f>VLOOKUP(Sales_Data17[[#This Row],[Product Description Index]],Products_Data[#All],2,0)</f>
        <v>Dress Shirts</v>
      </c>
      <c r="M2151">
        <v>7</v>
      </c>
      <c r="N2151" s="9">
        <v>78.166666666666671</v>
      </c>
      <c r="O2151" s="9">
        <f>Sales_Data17[[#This Row],[Order Quantity]]*Sales_Data17[[#This Row],[Unit Price]]</f>
        <v>547.16666666666674</v>
      </c>
      <c r="P2151" s="9">
        <v>64.096666666666664</v>
      </c>
      <c r="Q2151" s="9">
        <f>Sales_Data17[[#This Row],[Line Total]]-(Sales_Data17[[#This Row],[Total Unit Cost]]*Sales_Data17[[#This Row],[Order Quantity]])</f>
        <v>98.490000000000123</v>
      </c>
      <c r="R2151" s="1" t="str">
        <f>TEXT(Sales_Data17[[#This Row],[OrderDate]],"MMM")</f>
        <v>Apr</v>
      </c>
      <c r="S2151" s="1" t="str">
        <f t="shared" si="33"/>
        <v>2013</v>
      </c>
    </row>
    <row r="2152" spans="1:19">
      <c r="A2152" t="s">
        <v>2175</v>
      </c>
      <c r="B2152" s="2">
        <v>41389</v>
      </c>
      <c r="C2152" s="2" t="str">
        <f>VLOOKUP(Sales_Data17[[#This Row],[Customer Name Index]],Customer_Data[#All],2,0)</f>
        <v>21st Ltd</v>
      </c>
      <c r="D2152">
        <v>10</v>
      </c>
      <c r="E2152" t="s">
        <v>2</v>
      </c>
      <c r="F2152" t="s">
        <v>8168</v>
      </c>
      <c r="G2152" t="s">
        <v>8026</v>
      </c>
      <c r="H2152" t="str">
        <f>VLOOKUP(Sales_Data17[[#This Row],[Delivery Region Index]],Regions_Table[#All],2,0)</f>
        <v>Queensland</v>
      </c>
      <c r="I2152" t="str">
        <f>VLOOKUP(Sales_Data17[[#This Row],[Delivery Region Index]],Regions_Table[#All],3,0)</f>
        <v>Cairns</v>
      </c>
      <c r="J2152">
        <v>28</v>
      </c>
      <c r="K2152">
        <v>4</v>
      </c>
      <c r="L2152" t="str">
        <f>VLOOKUP(Sales_Data17[[#This Row],[Product Description Index]],Products_Data[#All],2,0)</f>
        <v>Jeans</v>
      </c>
      <c r="M2152">
        <v>7</v>
      </c>
      <c r="N2152" s="9">
        <v>199.51111111111112</v>
      </c>
      <c r="O2152" s="9">
        <f>Sales_Data17[[#This Row],[Order Quantity]]*Sales_Data17[[#This Row],[Unit Price]]</f>
        <v>1396.5777777777778</v>
      </c>
      <c r="P2152" s="9">
        <v>85.789777777777786</v>
      </c>
      <c r="Q2152" s="9">
        <f>Sales_Data17[[#This Row],[Line Total]]-(Sales_Data17[[#This Row],[Total Unit Cost]]*Sales_Data17[[#This Row],[Order Quantity]])</f>
        <v>796.04933333333327</v>
      </c>
      <c r="R2152" s="1" t="str">
        <f>TEXT(Sales_Data17[[#This Row],[OrderDate]],"MMM")</f>
        <v>Apr</v>
      </c>
      <c r="S2152" s="1" t="str">
        <f t="shared" si="33"/>
        <v>2013</v>
      </c>
    </row>
    <row r="2153" spans="1:19">
      <c r="A2153" t="s">
        <v>2176</v>
      </c>
      <c r="B2153" s="2">
        <v>41389</v>
      </c>
      <c r="C2153" s="2" t="str">
        <f>VLOOKUP(Sales_Data17[[#This Row],[Customer Name Index]],Customer_Data[#All],2,0)</f>
        <v>ETUDE Ltd</v>
      </c>
      <c r="D2153">
        <v>4</v>
      </c>
      <c r="E2153" t="s">
        <v>4</v>
      </c>
      <c r="F2153" t="s">
        <v>8168</v>
      </c>
      <c r="G2153" t="s">
        <v>8027</v>
      </c>
      <c r="H2153" t="str">
        <f>VLOOKUP(Sales_Data17[[#This Row],[Delivery Region Index]],Regions_Table[#All],2,0)</f>
        <v>New South Wales</v>
      </c>
      <c r="I2153" t="str">
        <f>VLOOKUP(Sales_Data17[[#This Row],[Delivery Region Index]],Regions_Table[#All],3,0)</f>
        <v>Gosford</v>
      </c>
      <c r="J2153">
        <v>9</v>
      </c>
      <c r="K2153">
        <v>2</v>
      </c>
      <c r="L2153" t="str">
        <f>VLOOKUP(Sales_Data17[[#This Row],[Product Description Index]],Products_Data[#All],2,0)</f>
        <v>Pants</v>
      </c>
      <c r="M2153">
        <v>9</v>
      </c>
      <c r="N2153" s="9">
        <v>433.26666666666665</v>
      </c>
      <c r="O2153" s="9">
        <f>Sales_Data17[[#This Row],[Order Quantity]]*Sales_Data17[[#This Row],[Unit Price]]</f>
        <v>3899.3999999999996</v>
      </c>
      <c r="P2153" s="9">
        <v>255.6273333333333</v>
      </c>
      <c r="Q2153" s="9">
        <f>Sales_Data17[[#This Row],[Line Total]]-(Sales_Data17[[#This Row],[Total Unit Cost]]*Sales_Data17[[#This Row],[Order Quantity]])</f>
        <v>1598.7539999999999</v>
      </c>
      <c r="R2153" s="1" t="str">
        <f>TEXT(Sales_Data17[[#This Row],[OrderDate]],"MMM")</f>
        <v>Apr</v>
      </c>
      <c r="S2153" s="1" t="str">
        <f t="shared" si="33"/>
        <v>2013</v>
      </c>
    </row>
    <row r="2154" spans="1:19">
      <c r="A2154" t="s">
        <v>2177</v>
      </c>
      <c r="B2154" s="2">
        <v>41389</v>
      </c>
      <c r="C2154" s="2" t="str">
        <f>VLOOKUP(Sales_Data17[[#This Row],[Customer Name Index]],Customer_Data[#All],2,0)</f>
        <v>Medsep Group</v>
      </c>
      <c r="D2154">
        <v>8</v>
      </c>
      <c r="E2154" t="s">
        <v>3</v>
      </c>
      <c r="F2154" t="s">
        <v>8168</v>
      </c>
      <c r="G2154" t="s">
        <v>8027</v>
      </c>
      <c r="H2154" t="str">
        <f>VLOOKUP(Sales_Data17[[#This Row],[Delivery Region Index]],Regions_Table[#All],2,0)</f>
        <v>New South Wales</v>
      </c>
      <c r="I2154" t="str">
        <f>VLOOKUP(Sales_Data17[[#This Row],[Delivery Region Index]],Regions_Table[#All],3,0)</f>
        <v>Tamworth</v>
      </c>
      <c r="J2154">
        <v>21</v>
      </c>
      <c r="K2154">
        <v>3</v>
      </c>
      <c r="L2154" t="str">
        <f>VLOOKUP(Sales_Data17[[#This Row],[Product Description Index]],Products_Data[#All],2,0)</f>
        <v>Sunglasses</v>
      </c>
      <c r="M2154">
        <v>7</v>
      </c>
      <c r="N2154" s="9">
        <v>110.17777777777778</v>
      </c>
      <c r="O2154" s="9">
        <f>Sales_Data17[[#This Row],[Order Quantity]]*Sales_Data17[[#This Row],[Unit Price]]</f>
        <v>771.24444444444441</v>
      </c>
      <c r="P2154" s="9">
        <v>89.244</v>
      </c>
      <c r="Q2154" s="9">
        <f>Sales_Data17[[#This Row],[Line Total]]-(Sales_Data17[[#This Row],[Total Unit Cost]]*Sales_Data17[[#This Row],[Order Quantity]])</f>
        <v>146.53644444444444</v>
      </c>
      <c r="R2154" s="1" t="str">
        <f>TEXT(Sales_Data17[[#This Row],[OrderDate]],"MMM")</f>
        <v>Apr</v>
      </c>
      <c r="S2154" s="1" t="str">
        <f t="shared" si="33"/>
        <v>2013</v>
      </c>
    </row>
    <row r="2155" spans="1:19">
      <c r="A2155" t="s">
        <v>2178</v>
      </c>
      <c r="B2155" s="2">
        <v>41389</v>
      </c>
      <c r="C2155" s="2" t="str">
        <f>VLOOKUP(Sales_Data17[[#This Row],[Customer Name Index]],Customer_Data[#All],2,0)</f>
        <v>Pacific Ltd</v>
      </c>
      <c r="D2155">
        <v>20</v>
      </c>
      <c r="E2155" t="s">
        <v>4</v>
      </c>
      <c r="F2155" t="s">
        <v>8168</v>
      </c>
      <c r="G2155" t="s">
        <v>8028</v>
      </c>
      <c r="H2155" t="str">
        <f>VLOOKUP(Sales_Data17[[#This Row],[Delivery Region Index]],Regions_Table[#All],2,0)</f>
        <v>Victoria</v>
      </c>
      <c r="I2155" t="str">
        <f>VLOOKUP(Sales_Data17[[#This Row],[Delivery Region Index]],Regions_Table[#All],3,0)</f>
        <v>Warrnambool</v>
      </c>
      <c r="J2155">
        <v>57</v>
      </c>
      <c r="K2155">
        <v>8</v>
      </c>
      <c r="L2155" t="str">
        <f>VLOOKUP(Sales_Data17[[#This Row],[Product Description Index]],Products_Data[#All],2,0)</f>
        <v>Shoes</v>
      </c>
      <c r="M2155">
        <v>2</v>
      </c>
      <c r="N2155" s="9">
        <v>282.14444444444445</v>
      </c>
      <c r="O2155" s="9">
        <f>Sales_Data17[[#This Row],[Order Quantity]]*Sales_Data17[[#This Row],[Unit Price]]</f>
        <v>564.28888888888889</v>
      </c>
      <c r="P2155" s="9">
        <v>132.60788888888888</v>
      </c>
      <c r="Q2155" s="9">
        <f>Sales_Data17[[#This Row],[Line Total]]-(Sales_Data17[[#This Row],[Total Unit Cost]]*Sales_Data17[[#This Row],[Order Quantity]])</f>
        <v>299.07311111111113</v>
      </c>
      <c r="R2155" s="1" t="str">
        <f>TEXT(Sales_Data17[[#This Row],[OrderDate]],"MMM")</f>
        <v>Apr</v>
      </c>
      <c r="S2155" s="1" t="str">
        <f t="shared" si="33"/>
        <v>2013</v>
      </c>
    </row>
    <row r="2156" spans="1:19">
      <c r="A2156" t="s">
        <v>2179</v>
      </c>
      <c r="B2156" s="2">
        <v>41389</v>
      </c>
      <c r="C2156" s="2" t="str">
        <f>VLOOKUP(Sales_Data17[[#This Row],[Customer Name Index]],Customer_Data[#All],2,0)</f>
        <v>Ole Group</v>
      </c>
      <c r="D2156">
        <v>13</v>
      </c>
      <c r="E2156" t="s">
        <v>3</v>
      </c>
      <c r="F2156" t="s">
        <v>8168</v>
      </c>
      <c r="G2156" t="s">
        <v>8026</v>
      </c>
      <c r="H2156" t="str">
        <f>VLOOKUP(Sales_Data17[[#This Row],[Delivery Region Index]],Regions_Table[#All],2,0)</f>
        <v>Queensland</v>
      </c>
      <c r="I2156" t="str">
        <f>VLOOKUP(Sales_Data17[[#This Row],[Delivery Region Index]],Regions_Table[#All],3,0)</f>
        <v>Mount Isa</v>
      </c>
      <c r="J2156">
        <v>38</v>
      </c>
      <c r="K2156">
        <v>6</v>
      </c>
      <c r="L2156" t="str">
        <f>VLOOKUP(Sales_Data17[[#This Row],[Product Description Index]],Products_Data[#All],2,0)</f>
        <v>Socks</v>
      </c>
      <c r="M2156">
        <v>3</v>
      </c>
      <c r="N2156" s="9">
        <v>116.87777777777779</v>
      </c>
      <c r="O2156" s="9">
        <f>Sales_Data17[[#This Row],[Order Quantity]]*Sales_Data17[[#This Row],[Unit Price]]</f>
        <v>350.63333333333338</v>
      </c>
      <c r="P2156" s="9">
        <v>78.308111111111131</v>
      </c>
      <c r="Q2156" s="9">
        <f>Sales_Data17[[#This Row],[Line Total]]-(Sales_Data17[[#This Row],[Total Unit Cost]]*Sales_Data17[[#This Row],[Order Quantity]])</f>
        <v>115.709</v>
      </c>
      <c r="R2156" s="1" t="str">
        <f>TEXT(Sales_Data17[[#This Row],[OrderDate]],"MMM")</f>
        <v>Apr</v>
      </c>
      <c r="S2156" s="1" t="str">
        <f t="shared" si="33"/>
        <v>2013</v>
      </c>
    </row>
    <row r="2157" spans="1:19">
      <c r="A2157" t="s">
        <v>2180</v>
      </c>
      <c r="B2157" s="2">
        <v>41389</v>
      </c>
      <c r="C2157" s="2" t="str">
        <f>VLOOKUP(Sales_Data17[[#This Row],[Customer Name Index]],Customer_Data[#All],2,0)</f>
        <v>21st Ltd</v>
      </c>
      <c r="D2157">
        <v>10</v>
      </c>
      <c r="E2157" t="s">
        <v>4</v>
      </c>
      <c r="F2157" t="s">
        <v>8168</v>
      </c>
      <c r="G2157" t="s">
        <v>8026</v>
      </c>
      <c r="H2157" t="str">
        <f>VLOOKUP(Sales_Data17[[#This Row],[Delivery Region Index]],Regions_Table[#All],2,0)</f>
        <v>Queensland</v>
      </c>
      <c r="I2157" t="str">
        <f>VLOOKUP(Sales_Data17[[#This Row],[Delivery Region Index]],Regions_Table[#All],3,0)</f>
        <v>Charters Towers</v>
      </c>
      <c r="J2157">
        <v>29</v>
      </c>
      <c r="K2157">
        <v>4</v>
      </c>
      <c r="L2157" t="str">
        <f>VLOOKUP(Sales_Data17[[#This Row],[Product Description Index]],Products_Data[#All],2,0)</f>
        <v>Jeans</v>
      </c>
      <c r="M2157">
        <v>9</v>
      </c>
      <c r="N2157" s="9">
        <v>101.24444444444445</v>
      </c>
      <c r="O2157" s="9">
        <f>Sales_Data17[[#This Row],[Order Quantity]]*Sales_Data17[[#This Row],[Unit Price]]</f>
        <v>911.2</v>
      </c>
      <c r="P2157" s="9">
        <v>55.684444444444452</v>
      </c>
      <c r="Q2157" s="9">
        <f>Sales_Data17[[#This Row],[Line Total]]-(Sales_Data17[[#This Row],[Total Unit Cost]]*Sales_Data17[[#This Row],[Order Quantity]])</f>
        <v>410.03999999999996</v>
      </c>
      <c r="R2157" s="1" t="str">
        <f>TEXT(Sales_Data17[[#This Row],[OrderDate]],"MMM")</f>
        <v>Apr</v>
      </c>
      <c r="S2157" s="1" t="str">
        <f t="shared" si="33"/>
        <v>2013</v>
      </c>
    </row>
    <row r="2158" spans="1:19">
      <c r="A2158" t="s">
        <v>2181</v>
      </c>
      <c r="B2158" s="2">
        <v>41390</v>
      </c>
      <c r="C2158" s="2" t="str">
        <f>VLOOKUP(Sales_Data17[[#This Row],[Customer Name Index]],Customer_Data[#All],2,0)</f>
        <v xml:space="preserve">WakeFern </v>
      </c>
      <c r="D2158">
        <v>2</v>
      </c>
      <c r="E2158" t="s">
        <v>4</v>
      </c>
      <c r="F2158" t="s">
        <v>8168</v>
      </c>
      <c r="G2158" t="s">
        <v>8027</v>
      </c>
      <c r="H2158" t="str">
        <f>VLOOKUP(Sales_Data17[[#This Row],[Delivery Region Index]],Regions_Table[#All],2,0)</f>
        <v>New South Wales</v>
      </c>
      <c r="I2158" t="str">
        <f>VLOOKUP(Sales_Data17[[#This Row],[Delivery Region Index]],Regions_Table[#All],3,0)</f>
        <v>Broken Hill</v>
      </c>
      <c r="J2158">
        <v>5</v>
      </c>
      <c r="K2158">
        <v>1</v>
      </c>
      <c r="L2158" t="str">
        <f>VLOOKUP(Sales_Data17[[#This Row],[Product Description Index]],Products_Data[#All],2,0)</f>
        <v>Shirts</v>
      </c>
      <c r="M2158">
        <v>9</v>
      </c>
      <c r="N2158" s="9">
        <v>434.75555555555559</v>
      </c>
      <c r="O2158" s="9">
        <f>Sales_Data17[[#This Row],[Order Quantity]]*Sales_Data17[[#This Row],[Unit Price]]</f>
        <v>3912.8</v>
      </c>
      <c r="P2158" s="9">
        <v>369.54222222222222</v>
      </c>
      <c r="Q2158" s="9">
        <f>Sales_Data17[[#This Row],[Line Total]]-(Sales_Data17[[#This Row],[Total Unit Cost]]*Sales_Data17[[#This Row],[Order Quantity]])</f>
        <v>586.92000000000007</v>
      </c>
      <c r="R2158" s="1" t="str">
        <f>TEXT(Sales_Data17[[#This Row],[OrderDate]],"MMM")</f>
        <v>Apr</v>
      </c>
      <c r="S2158" s="1" t="str">
        <f t="shared" si="33"/>
        <v>2013</v>
      </c>
    </row>
    <row r="2159" spans="1:19">
      <c r="A2159" t="s">
        <v>2182</v>
      </c>
      <c r="B2159" s="2">
        <v>41390</v>
      </c>
      <c r="C2159" s="2" t="str">
        <f>VLOOKUP(Sales_Data17[[#This Row],[Customer Name Index]],Customer_Data[#All],2,0)</f>
        <v>Pure Group</v>
      </c>
      <c r="D2159">
        <v>17</v>
      </c>
      <c r="E2159" t="s">
        <v>4</v>
      </c>
      <c r="F2159" t="s">
        <v>8168</v>
      </c>
      <c r="G2159" t="s">
        <v>8025</v>
      </c>
      <c r="H2159" t="str">
        <f>VLOOKUP(Sales_Data17[[#This Row],[Delivery Region Index]],Regions_Table[#All],2,0)</f>
        <v>Victoria</v>
      </c>
      <c r="I2159" t="str">
        <f>VLOOKUP(Sales_Data17[[#This Row],[Delivery Region Index]],Regions_Table[#All],3,0)</f>
        <v>Bendigo</v>
      </c>
      <c r="J2159">
        <v>50</v>
      </c>
      <c r="K2159">
        <v>7</v>
      </c>
      <c r="L2159" t="str">
        <f>VLOOKUP(Sales_Data17[[#This Row],[Product Description Index]],Products_Data[#All],2,0)</f>
        <v>Dress Shirts</v>
      </c>
      <c r="M2159">
        <v>7</v>
      </c>
      <c r="N2159" s="9">
        <v>110.92222222222223</v>
      </c>
      <c r="O2159" s="9">
        <f>Sales_Data17[[#This Row],[Order Quantity]]*Sales_Data17[[#This Row],[Unit Price]]</f>
        <v>776.45555555555563</v>
      </c>
      <c r="P2159" s="9">
        <v>78.754777777777775</v>
      </c>
      <c r="Q2159" s="9">
        <f>Sales_Data17[[#This Row],[Line Total]]-(Sales_Data17[[#This Row],[Total Unit Cost]]*Sales_Data17[[#This Row],[Order Quantity]])</f>
        <v>225.17211111111124</v>
      </c>
      <c r="R2159" s="1" t="str">
        <f>TEXT(Sales_Data17[[#This Row],[OrderDate]],"MMM")</f>
        <v>Apr</v>
      </c>
      <c r="S2159" s="1" t="str">
        <f t="shared" si="33"/>
        <v>2013</v>
      </c>
    </row>
    <row r="2160" spans="1:19">
      <c r="A2160" t="s">
        <v>2183</v>
      </c>
      <c r="B2160" s="2">
        <v>41390</v>
      </c>
      <c r="C2160" s="2" t="str">
        <f>VLOOKUP(Sales_Data17[[#This Row],[Customer Name Index]],Customer_Data[#All],2,0)</f>
        <v>Avon Corp</v>
      </c>
      <c r="D2160">
        <v>1</v>
      </c>
      <c r="E2160" t="s">
        <v>4</v>
      </c>
      <c r="F2160" t="s">
        <v>8168</v>
      </c>
      <c r="G2160" t="s">
        <v>8027</v>
      </c>
      <c r="H2160" t="str">
        <f>VLOOKUP(Sales_Data17[[#This Row],[Delivery Region Index]],Regions_Table[#All],2,0)</f>
        <v>New South Wales</v>
      </c>
      <c r="I2160" t="str">
        <f>VLOOKUP(Sales_Data17[[#This Row],[Delivery Region Index]],Regions_Table[#All],3,0)</f>
        <v>Armidale</v>
      </c>
      <c r="J2160">
        <v>3</v>
      </c>
      <c r="K2160">
        <v>1</v>
      </c>
      <c r="L2160" t="str">
        <f>VLOOKUP(Sales_Data17[[#This Row],[Product Description Index]],Products_Data[#All],2,0)</f>
        <v>Shirts</v>
      </c>
      <c r="M2160">
        <v>7</v>
      </c>
      <c r="N2160" s="9">
        <v>114.64444444444445</v>
      </c>
      <c r="O2160" s="9">
        <f>Sales_Data17[[#This Row],[Order Quantity]]*Sales_Data17[[#This Row],[Unit Price]]</f>
        <v>802.51111111111118</v>
      </c>
      <c r="P2160" s="9">
        <v>48.150666666666659</v>
      </c>
      <c r="Q2160" s="9">
        <f>Sales_Data17[[#This Row],[Line Total]]-(Sales_Data17[[#This Row],[Total Unit Cost]]*Sales_Data17[[#This Row],[Order Quantity]])</f>
        <v>465.45644444444457</v>
      </c>
      <c r="R2160" s="1" t="str">
        <f>TEXT(Sales_Data17[[#This Row],[OrderDate]],"MMM")</f>
        <v>Apr</v>
      </c>
      <c r="S2160" s="1" t="str">
        <f t="shared" si="33"/>
        <v>2013</v>
      </c>
    </row>
    <row r="2161" spans="1:19">
      <c r="A2161" t="s">
        <v>2184</v>
      </c>
      <c r="B2161" s="2">
        <v>41391</v>
      </c>
      <c r="C2161" s="2" t="str">
        <f>VLOOKUP(Sales_Data17[[#This Row],[Customer Name Index]],Customer_Data[#All],2,0)</f>
        <v>Medsep Group</v>
      </c>
      <c r="D2161">
        <v>8</v>
      </c>
      <c r="E2161" t="s">
        <v>2</v>
      </c>
      <c r="F2161" t="s">
        <v>8168</v>
      </c>
      <c r="G2161" t="s">
        <v>8027</v>
      </c>
      <c r="H2161" t="str">
        <f>VLOOKUP(Sales_Data17[[#This Row],[Delivery Region Index]],Regions_Table[#All],2,0)</f>
        <v>New South Wales</v>
      </c>
      <c r="I2161" t="str">
        <f>VLOOKUP(Sales_Data17[[#This Row],[Delivery Region Index]],Regions_Table[#All],3,0)</f>
        <v>Wollongong</v>
      </c>
      <c r="J2161">
        <v>24</v>
      </c>
      <c r="K2161">
        <v>4</v>
      </c>
      <c r="L2161" t="str">
        <f>VLOOKUP(Sales_Data17[[#This Row],[Product Description Index]],Products_Data[#All],2,0)</f>
        <v>Jeans</v>
      </c>
      <c r="M2161">
        <v>6</v>
      </c>
      <c r="N2161" s="9">
        <v>305.9666666666667</v>
      </c>
      <c r="O2161" s="9">
        <f>Sales_Data17[[#This Row],[Order Quantity]]*Sales_Data17[[#This Row],[Unit Price]]</f>
        <v>1835.8000000000002</v>
      </c>
      <c r="P2161" s="9">
        <v>162.16233333333335</v>
      </c>
      <c r="Q2161" s="9">
        <f>Sales_Data17[[#This Row],[Line Total]]-(Sales_Data17[[#This Row],[Total Unit Cost]]*Sales_Data17[[#This Row],[Order Quantity]])</f>
        <v>862.82600000000002</v>
      </c>
      <c r="R2161" s="1" t="str">
        <f>TEXT(Sales_Data17[[#This Row],[OrderDate]],"MMM")</f>
        <v>Apr</v>
      </c>
      <c r="S2161" s="1" t="str">
        <f t="shared" si="33"/>
        <v>2013</v>
      </c>
    </row>
    <row r="2162" spans="1:19">
      <c r="A2162" t="s">
        <v>2185</v>
      </c>
      <c r="B2162" s="2">
        <v>41391</v>
      </c>
      <c r="C2162" s="2" t="str">
        <f>VLOOKUP(Sales_Data17[[#This Row],[Customer Name Index]],Customer_Data[#All],2,0)</f>
        <v>Procter Corp</v>
      </c>
      <c r="D2162">
        <v>5</v>
      </c>
      <c r="E2162" t="s">
        <v>4</v>
      </c>
      <c r="F2162" t="s">
        <v>8168</v>
      </c>
      <c r="G2162" t="s">
        <v>8027</v>
      </c>
      <c r="H2162" t="str">
        <f>VLOOKUP(Sales_Data17[[#This Row],[Delivery Region Index]],Regions_Table[#All],2,0)</f>
        <v>New South Wales</v>
      </c>
      <c r="I2162" t="str">
        <f>VLOOKUP(Sales_Data17[[#This Row],[Delivery Region Index]],Regions_Table[#All],3,0)</f>
        <v>Griffith</v>
      </c>
      <c r="J2162">
        <v>12</v>
      </c>
      <c r="K2162">
        <v>2</v>
      </c>
      <c r="L2162" t="str">
        <f>VLOOKUP(Sales_Data17[[#This Row],[Product Description Index]],Products_Data[#All],2,0)</f>
        <v>Pants</v>
      </c>
      <c r="M2162">
        <v>3</v>
      </c>
      <c r="N2162" s="9">
        <v>26.055555555555557</v>
      </c>
      <c r="O2162" s="9">
        <f>Sales_Data17[[#This Row],[Order Quantity]]*Sales_Data17[[#This Row],[Unit Price]]</f>
        <v>78.166666666666671</v>
      </c>
      <c r="P2162" s="9">
        <v>15.893888888888888</v>
      </c>
      <c r="Q2162" s="9">
        <f>Sales_Data17[[#This Row],[Line Total]]-(Sales_Data17[[#This Row],[Total Unit Cost]]*Sales_Data17[[#This Row],[Order Quantity]])</f>
        <v>30.485000000000007</v>
      </c>
      <c r="R2162" s="1" t="str">
        <f>TEXT(Sales_Data17[[#This Row],[OrderDate]],"MMM")</f>
        <v>Apr</v>
      </c>
      <c r="S2162" s="1" t="str">
        <f t="shared" si="33"/>
        <v>2013</v>
      </c>
    </row>
    <row r="2163" spans="1:19">
      <c r="A2163" t="s">
        <v>2186</v>
      </c>
      <c r="B2163" s="2">
        <v>41391</v>
      </c>
      <c r="C2163" s="2" t="str">
        <f>VLOOKUP(Sales_Data17[[#This Row],[Customer Name Index]],Customer_Data[#All],2,0)</f>
        <v>Elorac, Corp</v>
      </c>
      <c r="D2163">
        <v>3</v>
      </c>
      <c r="E2163" t="s">
        <v>4</v>
      </c>
      <c r="F2163" t="s">
        <v>8168</v>
      </c>
      <c r="G2163" t="s">
        <v>8027</v>
      </c>
      <c r="H2163" t="str">
        <f>VLOOKUP(Sales_Data17[[#This Row],[Delivery Region Index]],Regions_Table[#All],2,0)</f>
        <v>New South Wales</v>
      </c>
      <c r="I2163" t="str">
        <f>VLOOKUP(Sales_Data17[[#This Row],[Delivery Region Index]],Regions_Table[#All],3,0)</f>
        <v>Coffs Harbour</v>
      </c>
      <c r="J2163">
        <v>7</v>
      </c>
      <c r="K2163">
        <v>1</v>
      </c>
      <c r="L2163" t="str">
        <f>VLOOKUP(Sales_Data17[[#This Row],[Product Description Index]],Products_Data[#All],2,0)</f>
        <v>Shirts</v>
      </c>
      <c r="M2163">
        <v>8</v>
      </c>
      <c r="N2163" s="9">
        <v>125.8111111111111</v>
      </c>
      <c r="O2163" s="9">
        <f>Sales_Data17[[#This Row],[Order Quantity]]*Sales_Data17[[#This Row],[Unit Price]]</f>
        <v>1006.4888888888888</v>
      </c>
      <c r="P2163" s="9">
        <v>78.00288888888889</v>
      </c>
      <c r="Q2163" s="9">
        <f>Sales_Data17[[#This Row],[Line Total]]-(Sales_Data17[[#This Row],[Total Unit Cost]]*Sales_Data17[[#This Row],[Order Quantity]])</f>
        <v>382.4657777777777</v>
      </c>
      <c r="R2163" s="1" t="str">
        <f>TEXT(Sales_Data17[[#This Row],[OrderDate]],"MMM")</f>
        <v>Apr</v>
      </c>
      <c r="S2163" s="1" t="str">
        <f t="shared" si="33"/>
        <v>2013</v>
      </c>
    </row>
    <row r="2164" spans="1:19">
      <c r="A2164" t="s">
        <v>2187</v>
      </c>
      <c r="B2164" s="2">
        <v>41391</v>
      </c>
      <c r="C2164" s="2" t="str">
        <f>VLOOKUP(Sales_Data17[[#This Row],[Customer Name Index]],Customer_Data[#All],2,0)</f>
        <v xml:space="preserve">Medline </v>
      </c>
      <c r="D2164">
        <v>12</v>
      </c>
      <c r="E2164" t="s">
        <v>4</v>
      </c>
      <c r="F2164" t="s">
        <v>8168</v>
      </c>
      <c r="G2164" t="s">
        <v>8026</v>
      </c>
      <c r="H2164" t="str">
        <f>VLOOKUP(Sales_Data17[[#This Row],[Delivery Region Index]],Regions_Table[#All],2,0)</f>
        <v>Queensland</v>
      </c>
      <c r="I2164" t="str">
        <f>VLOOKUP(Sales_Data17[[#This Row],[Delivery Region Index]],Regions_Table[#All],3,0)</f>
        <v>Logan City</v>
      </c>
      <c r="J2164">
        <v>35</v>
      </c>
      <c r="K2164">
        <v>5</v>
      </c>
      <c r="L2164" t="str">
        <f>VLOOKUP(Sales_Data17[[#This Row],[Product Description Index]],Products_Data[#All],2,0)</f>
        <v>Hats</v>
      </c>
      <c r="M2164">
        <v>9</v>
      </c>
      <c r="N2164" s="9">
        <v>108.6888888888889</v>
      </c>
      <c r="O2164" s="9">
        <f>Sales_Data17[[#This Row],[Order Quantity]]*Sales_Data17[[#This Row],[Unit Price]]</f>
        <v>978.2</v>
      </c>
      <c r="P2164" s="9">
        <v>49.99688888888889</v>
      </c>
      <c r="Q2164" s="9">
        <f>Sales_Data17[[#This Row],[Line Total]]-(Sales_Data17[[#This Row],[Total Unit Cost]]*Sales_Data17[[#This Row],[Order Quantity]])</f>
        <v>528.22800000000007</v>
      </c>
      <c r="R2164" s="1" t="str">
        <f>TEXT(Sales_Data17[[#This Row],[OrderDate]],"MMM")</f>
        <v>Apr</v>
      </c>
      <c r="S2164" s="1" t="str">
        <f t="shared" si="33"/>
        <v>2013</v>
      </c>
    </row>
    <row r="2165" spans="1:19">
      <c r="A2165" t="s">
        <v>2188</v>
      </c>
      <c r="B2165" s="2">
        <v>41391</v>
      </c>
      <c r="C2165" s="2" t="str">
        <f>VLOOKUP(Sales_Data17[[#This Row],[Customer Name Index]],Customer_Data[#All],2,0)</f>
        <v>Pacific Ltd</v>
      </c>
      <c r="D2165">
        <v>20</v>
      </c>
      <c r="E2165" t="s">
        <v>4</v>
      </c>
      <c r="F2165" t="s">
        <v>8168</v>
      </c>
      <c r="G2165" t="s">
        <v>8028</v>
      </c>
      <c r="H2165" t="str">
        <f>VLOOKUP(Sales_Data17[[#This Row],[Delivery Region Index]],Regions_Table[#All],2,0)</f>
        <v>Victoria</v>
      </c>
      <c r="I2165" t="str">
        <f>VLOOKUP(Sales_Data17[[#This Row],[Delivery Region Index]],Regions_Table[#All],3,0)</f>
        <v>Warrnambool</v>
      </c>
      <c r="J2165">
        <v>57</v>
      </c>
      <c r="K2165">
        <v>8</v>
      </c>
      <c r="L2165" t="str">
        <f>VLOOKUP(Sales_Data17[[#This Row],[Product Description Index]],Products_Data[#All],2,0)</f>
        <v>Shoes</v>
      </c>
      <c r="M2165">
        <v>8</v>
      </c>
      <c r="N2165" s="9">
        <v>291.07777777777778</v>
      </c>
      <c r="O2165" s="9">
        <f>Sales_Data17[[#This Row],[Order Quantity]]*Sales_Data17[[#This Row],[Unit Price]]</f>
        <v>2328.6222222222223</v>
      </c>
      <c r="P2165" s="9">
        <v>215.39755555555558</v>
      </c>
      <c r="Q2165" s="9">
        <f>Sales_Data17[[#This Row],[Line Total]]-(Sales_Data17[[#This Row],[Total Unit Cost]]*Sales_Data17[[#This Row],[Order Quantity]])</f>
        <v>605.44177777777759</v>
      </c>
      <c r="R2165" s="1" t="str">
        <f>TEXT(Sales_Data17[[#This Row],[OrderDate]],"MMM")</f>
        <v>Apr</v>
      </c>
      <c r="S2165" s="1" t="str">
        <f t="shared" si="33"/>
        <v>2013</v>
      </c>
    </row>
    <row r="2166" spans="1:19">
      <c r="A2166" t="s">
        <v>2189</v>
      </c>
      <c r="B2166" s="2">
        <v>41392</v>
      </c>
      <c r="C2166" s="2" t="str">
        <f>VLOOKUP(Sales_Data17[[#This Row],[Customer Name Index]],Customer_Data[#All],2,0)</f>
        <v xml:space="preserve">WakeFern </v>
      </c>
      <c r="D2166">
        <v>2</v>
      </c>
      <c r="E2166" t="s">
        <v>4</v>
      </c>
      <c r="F2166" t="s">
        <v>8168</v>
      </c>
      <c r="G2166" t="s">
        <v>8027</v>
      </c>
      <c r="H2166" t="str">
        <f>VLOOKUP(Sales_Data17[[#This Row],[Delivery Region Index]],Regions_Table[#All],2,0)</f>
        <v>New South Wales</v>
      </c>
      <c r="I2166" t="str">
        <f>VLOOKUP(Sales_Data17[[#This Row],[Delivery Region Index]],Regions_Table[#All],3,0)</f>
        <v>Bathurst</v>
      </c>
      <c r="J2166">
        <v>4</v>
      </c>
      <c r="K2166">
        <v>1</v>
      </c>
      <c r="L2166" t="str">
        <f>VLOOKUP(Sales_Data17[[#This Row],[Product Description Index]],Products_Data[#All],2,0)</f>
        <v>Shirts</v>
      </c>
      <c r="M2166">
        <v>6</v>
      </c>
      <c r="N2166" s="9">
        <v>119.85555555555555</v>
      </c>
      <c r="O2166" s="9">
        <f>Sales_Data17[[#This Row],[Order Quantity]]*Sales_Data17[[#This Row],[Unit Price]]</f>
        <v>719.13333333333333</v>
      </c>
      <c r="P2166" s="9">
        <v>58.729222222222219</v>
      </c>
      <c r="Q2166" s="9">
        <f>Sales_Data17[[#This Row],[Line Total]]-(Sales_Data17[[#This Row],[Total Unit Cost]]*Sales_Data17[[#This Row],[Order Quantity]])</f>
        <v>366.75800000000004</v>
      </c>
      <c r="R2166" s="1" t="str">
        <f>TEXT(Sales_Data17[[#This Row],[OrderDate]],"MMM")</f>
        <v>Apr</v>
      </c>
      <c r="S2166" s="1" t="str">
        <f t="shared" si="33"/>
        <v>2013</v>
      </c>
    </row>
    <row r="2167" spans="1:19">
      <c r="A2167" t="s">
        <v>2190</v>
      </c>
      <c r="B2167" s="2">
        <v>41392</v>
      </c>
      <c r="C2167" s="2" t="str">
        <f>VLOOKUP(Sales_Data17[[#This Row],[Customer Name Index]],Customer_Data[#All],2,0)</f>
        <v xml:space="preserve">WakeFern </v>
      </c>
      <c r="D2167">
        <v>2</v>
      </c>
      <c r="E2167" t="s">
        <v>4</v>
      </c>
      <c r="F2167" t="s">
        <v>8168</v>
      </c>
      <c r="G2167" t="s">
        <v>8027</v>
      </c>
      <c r="H2167" t="str">
        <f>VLOOKUP(Sales_Data17[[#This Row],[Delivery Region Index]],Regions_Table[#All],2,0)</f>
        <v>New South Wales</v>
      </c>
      <c r="I2167" t="str">
        <f>VLOOKUP(Sales_Data17[[#This Row],[Delivery Region Index]],Regions_Table[#All],3,0)</f>
        <v>Broken Hill</v>
      </c>
      <c r="J2167">
        <v>5</v>
      </c>
      <c r="K2167">
        <v>1</v>
      </c>
      <c r="L2167" t="str">
        <f>VLOOKUP(Sales_Data17[[#This Row],[Product Description Index]],Products_Data[#All],2,0)</f>
        <v>Shirts</v>
      </c>
      <c r="M2167">
        <v>5</v>
      </c>
      <c r="N2167" s="9">
        <v>203.23333333333335</v>
      </c>
      <c r="O2167" s="9">
        <f>Sales_Data17[[#This Row],[Order Quantity]]*Sales_Data17[[#This Row],[Unit Price]]</f>
        <v>1016.1666666666667</v>
      </c>
      <c r="P2167" s="9">
        <v>89.422666666666672</v>
      </c>
      <c r="Q2167" s="9">
        <f>Sales_Data17[[#This Row],[Line Total]]-(Sales_Data17[[#This Row],[Total Unit Cost]]*Sales_Data17[[#This Row],[Order Quantity]])</f>
        <v>569.0533333333334</v>
      </c>
      <c r="R2167" s="1" t="str">
        <f>TEXT(Sales_Data17[[#This Row],[OrderDate]],"MMM")</f>
        <v>Apr</v>
      </c>
      <c r="S2167" s="1" t="str">
        <f t="shared" si="33"/>
        <v>2013</v>
      </c>
    </row>
    <row r="2168" spans="1:19">
      <c r="A2168" t="s">
        <v>2191</v>
      </c>
      <c r="B2168" s="2">
        <v>41392</v>
      </c>
      <c r="C2168" s="2" t="str">
        <f>VLOOKUP(Sales_Data17[[#This Row],[Customer Name Index]],Customer_Data[#All],2,0)</f>
        <v xml:space="preserve">Ei </v>
      </c>
      <c r="D2168">
        <v>9</v>
      </c>
      <c r="E2168" t="s">
        <v>4</v>
      </c>
      <c r="F2168" t="s">
        <v>8168</v>
      </c>
      <c r="G2168" t="s">
        <v>8027</v>
      </c>
      <c r="H2168" t="str">
        <f>VLOOKUP(Sales_Data17[[#This Row],[Delivery Region Index]],Regions_Table[#All],2,0)</f>
        <v>New South Wales</v>
      </c>
      <c r="I2168" t="str">
        <f>VLOOKUP(Sales_Data17[[#This Row],[Delivery Region Index]],Regions_Table[#All],3,0)</f>
        <v>Wollongong</v>
      </c>
      <c r="J2168">
        <v>24</v>
      </c>
      <c r="K2168">
        <v>4</v>
      </c>
      <c r="L2168" t="str">
        <f>VLOOKUP(Sales_Data17[[#This Row],[Product Description Index]],Products_Data[#All],2,0)</f>
        <v>Jeans</v>
      </c>
      <c r="M2168">
        <v>5</v>
      </c>
      <c r="N2168" s="9">
        <v>115.38888888888889</v>
      </c>
      <c r="O2168" s="9">
        <f>Sales_Data17[[#This Row],[Order Quantity]]*Sales_Data17[[#This Row],[Unit Price]]</f>
        <v>576.94444444444446</v>
      </c>
      <c r="P2168" s="9">
        <v>56.540555555555557</v>
      </c>
      <c r="Q2168" s="9">
        <f>Sales_Data17[[#This Row],[Line Total]]-(Sales_Data17[[#This Row],[Total Unit Cost]]*Sales_Data17[[#This Row],[Order Quantity]])</f>
        <v>294.24166666666667</v>
      </c>
      <c r="R2168" s="1" t="str">
        <f>TEXT(Sales_Data17[[#This Row],[OrderDate]],"MMM")</f>
        <v>Apr</v>
      </c>
      <c r="S2168" s="1" t="str">
        <f t="shared" si="33"/>
        <v>2013</v>
      </c>
    </row>
    <row r="2169" spans="1:19">
      <c r="A2169" t="s">
        <v>2192</v>
      </c>
      <c r="B2169" s="2">
        <v>41393</v>
      </c>
      <c r="C2169" s="2" t="str">
        <f>VLOOKUP(Sales_Data17[[#This Row],[Customer Name Index]],Customer_Data[#All],2,0)</f>
        <v xml:space="preserve">Linde </v>
      </c>
      <c r="D2169">
        <v>14</v>
      </c>
      <c r="E2169" t="s">
        <v>4</v>
      </c>
      <c r="F2169" t="s">
        <v>8168</v>
      </c>
      <c r="G2169" t="s">
        <v>8026</v>
      </c>
      <c r="H2169" t="str">
        <f>VLOOKUP(Sales_Data17[[#This Row],[Delivery Region Index]],Regions_Table[#All],2,0)</f>
        <v>Queensland</v>
      </c>
      <c r="I2169" t="str">
        <f>VLOOKUP(Sales_Data17[[#This Row],[Delivery Region Index]],Regions_Table[#All],3,0)</f>
        <v>Redcliffe</v>
      </c>
      <c r="J2169">
        <v>40</v>
      </c>
      <c r="K2169">
        <v>6</v>
      </c>
      <c r="L2169" t="str">
        <f>VLOOKUP(Sales_Data17[[#This Row],[Product Description Index]],Products_Data[#All],2,0)</f>
        <v>Socks</v>
      </c>
      <c r="M2169">
        <v>2</v>
      </c>
      <c r="N2169" s="9">
        <v>438.47777777777782</v>
      </c>
      <c r="O2169" s="9">
        <f>Sales_Data17[[#This Row],[Order Quantity]]*Sales_Data17[[#This Row],[Unit Price]]</f>
        <v>876.95555555555563</v>
      </c>
      <c r="P2169" s="9">
        <v>210.46933333333334</v>
      </c>
      <c r="Q2169" s="9">
        <f>Sales_Data17[[#This Row],[Line Total]]-(Sales_Data17[[#This Row],[Total Unit Cost]]*Sales_Data17[[#This Row],[Order Quantity]])</f>
        <v>456.01688888888896</v>
      </c>
      <c r="R2169" s="1" t="str">
        <f>TEXT(Sales_Data17[[#This Row],[OrderDate]],"MMM")</f>
        <v>Apr</v>
      </c>
      <c r="S2169" s="1" t="str">
        <f t="shared" si="33"/>
        <v>2013</v>
      </c>
    </row>
    <row r="2170" spans="1:19">
      <c r="A2170" t="s">
        <v>2193</v>
      </c>
      <c r="B2170" s="2">
        <v>41393</v>
      </c>
      <c r="C2170" s="2" t="str">
        <f>VLOOKUP(Sales_Data17[[#This Row],[Customer Name Index]],Customer_Data[#All],2,0)</f>
        <v>Pure Group</v>
      </c>
      <c r="D2170">
        <v>17</v>
      </c>
      <c r="E2170" t="s">
        <v>4</v>
      </c>
      <c r="F2170" t="s">
        <v>8168</v>
      </c>
      <c r="G2170" t="s">
        <v>8025</v>
      </c>
      <c r="H2170" t="str">
        <f>VLOOKUP(Sales_Data17[[#This Row],[Delivery Region Index]],Regions_Table[#All],2,0)</f>
        <v>Victoria</v>
      </c>
      <c r="I2170" t="str">
        <f>VLOOKUP(Sales_Data17[[#This Row],[Delivery Region Index]],Regions_Table[#All],3,0)</f>
        <v>Melbourne</v>
      </c>
      <c r="J2170">
        <v>47</v>
      </c>
      <c r="K2170">
        <v>7</v>
      </c>
      <c r="L2170" t="str">
        <f>VLOOKUP(Sales_Data17[[#This Row],[Product Description Index]],Products_Data[#All],2,0)</f>
        <v>Dress Shirts</v>
      </c>
      <c r="M2170">
        <v>2</v>
      </c>
      <c r="N2170" s="9">
        <v>588.8555555555555</v>
      </c>
      <c r="O2170" s="9">
        <f>Sales_Data17[[#This Row],[Order Quantity]]*Sales_Data17[[#This Row],[Unit Price]]</f>
        <v>1177.711111111111</v>
      </c>
      <c r="P2170" s="9">
        <v>288.53922222222224</v>
      </c>
      <c r="Q2170" s="9">
        <f>Sales_Data17[[#This Row],[Line Total]]-(Sales_Data17[[#This Row],[Total Unit Cost]]*Sales_Data17[[#This Row],[Order Quantity]])</f>
        <v>600.63266666666652</v>
      </c>
      <c r="R2170" s="1" t="str">
        <f>TEXT(Sales_Data17[[#This Row],[OrderDate]],"MMM")</f>
        <v>Apr</v>
      </c>
      <c r="S2170" s="1" t="str">
        <f t="shared" si="33"/>
        <v>2013</v>
      </c>
    </row>
    <row r="2171" spans="1:19">
      <c r="A2171" t="s">
        <v>2194</v>
      </c>
      <c r="B2171" s="2">
        <v>41393</v>
      </c>
      <c r="C2171" s="2" t="str">
        <f>VLOOKUP(Sales_Data17[[#This Row],[Customer Name Index]],Customer_Data[#All],2,0)</f>
        <v>Apollo Ltd</v>
      </c>
      <c r="D2171">
        <v>11</v>
      </c>
      <c r="E2171" t="s">
        <v>4</v>
      </c>
      <c r="F2171" t="s">
        <v>8168</v>
      </c>
      <c r="G2171" t="s">
        <v>8026</v>
      </c>
      <c r="H2171" t="str">
        <f>VLOOKUP(Sales_Data17[[#This Row],[Delivery Region Index]],Regions_Table[#All],2,0)</f>
        <v>Queensland</v>
      </c>
      <c r="I2171" t="str">
        <f>VLOOKUP(Sales_Data17[[#This Row],[Delivery Region Index]],Regions_Table[#All],3,0)</f>
        <v>Gympie</v>
      </c>
      <c r="J2171">
        <v>32</v>
      </c>
      <c r="K2171">
        <v>5</v>
      </c>
      <c r="L2171" t="str">
        <f>VLOOKUP(Sales_Data17[[#This Row],[Product Description Index]],Products_Data[#All],2,0)</f>
        <v>Hats</v>
      </c>
      <c r="M2171">
        <v>9</v>
      </c>
      <c r="N2171" s="9">
        <v>262.78888888888889</v>
      </c>
      <c r="O2171" s="9">
        <f>Sales_Data17[[#This Row],[Order Quantity]]*Sales_Data17[[#This Row],[Unit Price]]</f>
        <v>2365.1</v>
      </c>
      <c r="P2171" s="9">
        <v>160.30122222222224</v>
      </c>
      <c r="Q2171" s="9">
        <f>Sales_Data17[[#This Row],[Line Total]]-(Sales_Data17[[#This Row],[Total Unit Cost]]*Sales_Data17[[#This Row],[Order Quantity]])</f>
        <v>922.38899999999967</v>
      </c>
      <c r="R2171" s="1" t="str">
        <f>TEXT(Sales_Data17[[#This Row],[OrderDate]],"MMM")</f>
        <v>Apr</v>
      </c>
      <c r="S2171" s="1" t="str">
        <f t="shared" si="33"/>
        <v>2013</v>
      </c>
    </row>
    <row r="2172" spans="1:19">
      <c r="A2172" t="s">
        <v>2195</v>
      </c>
      <c r="B2172" s="2">
        <v>41394</v>
      </c>
      <c r="C2172" s="2" t="str">
        <f>VLOOKUP(Sales_Data17[[#This Row],[Customer Name Index]],Customer_Data[#All],2,0)</f>
        <v>Elorac, Corp</v>
      </c>
      <c r="D2172">
        <v>3</v>
      </c>
      <c r="E2172" t="s">
        <v>3</v>
      </c>
      <c r="F2172" t="s">
        <v>8168</v>
      </c>
      <c r="G2172" t="s">
        <v>8027</v>
      </c>
      <c r="H2172" t="str">
        <f>VLOOKUP(Sales_Data17[[#This Row],[Delivery Region Index]],Regions_Table[#All],2,0)</f>
        <v>New South Wales</v>
      </c>
      <c r="I2172" t="str">
        <f>VLOOKUP(Sales_Data17[[#This Row],[Delivery Region Index]],Regions_Table[#All],3,0)</f>
        <v>Dubbo</v>
      </c>
      <c r="J2172">
        <v>8</v>
      </c>
      <c r="K2172">
        <v>2</v>
      </c>
      <c r="L2172" t="str">
        <f>VLOOKUP(Sales_Data17[[#This Row],[Product Description Index]],Products_Data[#All],2,0)</f>
        <v>Pants</v>
      </c>
      <c r="M2172">
        <v>6</v>
      </c>
      <c r="N2172" s="9">
        <v>29.777777777777779</v>
      </c>
      <c r="O2172" s="9">
        <f>Sales_Data17[[#This Row],[Order Quantity]]*Sales_Data17[[#This Row],[Unit Price]]</f>
        <v>178.66666666666669</v>
      </c>
      <c r="P2172" s="9">
        <v>13.4</v>
      </c>
      <c r="Q2172" s="9">
        <f>Sales_Data17[[#This Row],[Line Total]]-(Sales_Data17[[#This Row],[Total Unit Cost]]*Sales_Data17[[#This Row],[Order Quantity]])</f>
        <v>98.26666666666668</v>
      </c>
      <c r="R2172" s="1" t="str">
        <f>TEXT(Sales_Data17[[#This Row],[OrderDate]],"MMM")</f>
        <v>Apr</v>
      </c>
      <c r="S2172" s="1" t="str">
        <f t="shared" si="33"/>
        <v>2013</v>
      </c>
    </row>
    <row r="2173" spans="1:19">
      <c r="A2173" t="s">
        <v>2196</v>
      </c>
      <c r="B2173" s="2">
        <v>41394</v>
      </c>
      <c r="C2173" s="2" t="str">
        <f>VLOOKUP(Sales_Data17[[#This Row],[Customer Name Index]],Customer_Data[#All],2,0)</f>
        <v>Medsep Group</v>
      </c>
      <c r="D2173">
        <v>8</v>
      </c>
      <c r="E2173" t="s">
        <v>2</v>
      </c>
      <c r="F2173" t="s">
        <v>8168</v>
      </c>
      <c r="G2173" t="s">
        <v>8027</v>
      </c>
      <c r="H2173" t="str">
        <f>VLOOKUP(Sales_Data17[[#This Row],[Delivery Region Index]],Regions_Table[#All],2,0)</f>
        <v>New South Wales</v>
      </c>
      <c r="I2173" t="str">
        <f>VLOOKUP(Sales_Data17[[#This Row],[Delivery Region Index]],Regions_Table[#All],3,0)</f>
        <v>Tweed Heads</v>
      </c>
      <c r="J2173">
        <v>22</v>
      </c>
      <c r="K2173">
        <v>3</v>
      </c>
      <c r="L2173" t="str">
        <f>VLOOKUP(Sales_Data17[[#This Row],[Product Description Index]],Products_Data[#All],2,0)</f>
        <v>Sunglasses</v>
      </c>
      <c r="M2173">
        <v>6</v>
      </c>
      <c r="N2173" s="9">
        <v>126.55555555555556</v>
      </c>
      <c r="O2173" s="9">
        <f>Sales_Data17[[#This Row],[Order Quantity]]*Sales_Data17[[#This Row],[Unit Price]]</f>
        <v>759.33333333333337</v>
      </c>
      <c r="P2173" s="9">
        <v>87.323333333333323</v>
      </c>
      <c r="Q2173" s="9">
        <f>Sales_Data17[[#This Row],[Line Total]]-(Sales_Data17[[#This Row],[Total Unit Cost]]*Sales_Data17[[#This Row],[Order Quantity]])</f>
        <v>235.39333333333343</v>
      </c>
      <c r="R2173" s="1" t="str">
        <f>TEXT(Sales_Data17[[#This Row],[OrderDate]],"MMM")</f>
        <v>Apr</v>
      </c>
      <c r="S2173" s="1" t="str">
        <f t="shared" si="33"/>
        <v>2013</v>
      </c>
    </row>
    <row r="2174" spans="1:19">
      <c r="A2174" t="s">
        <v>2197</v>
      </c>
      <c r="B2174" s="2">
        <v>41394</v>
      </c>
      <c r="C2174" s="2" t="str">
        <f>VLOOKUP(Sales_Data17[[#This Row],[Customer Name Index]],Customer_Data[#All],2,0)</f>
        <v xml:space="preserve">Ei </v>
      </c>
      <c r="D2174">
        <v>9</v>
      </c>
      <c r="E2174" t="s">
        <v>4</v>
      </c>
      <c r="F2174" t="s">
        <v>8168</v>
      </c>
      <c r="G2174" t="s">
        <v>8027</v>
      </c>
      <c r="H2174" t="str">
        <f>VLOOKUP(Sales_Data17[[#This Row],[Delivery Region Index]],Regions_Table[#All],2,0)</f>
        <v>New South Wales</v>
      </c>
      <c r="I2174" t="str">
        <f>VLOOKUP(Sales_Data17[[#This Row],[Delivery Region Index]],Regions_Table[#All],3,0)</f>
        <v>Wollongong</v>
      </c>
      <c r="J2174">
        <v>24</v>
      </c>
      <c r="K2174">
        <v>4</v>
      </c>
      <c r="L2174" t="str">
        <f>VLOOKUP(Sales_Data17[[#This Row],[Product Description Index]],Products_Data[#All],2,0)</f>
        <v>Jeans</v>
      </c>
      <c r="M2174">
        <v>1</v>
      </c>
      <c r="N2174" s="9">
        <v>126.55555555555556</v>
      </c>
      <c r="O2174" s="9">
        <f>Sales_Data17[[#This Row],[Order Quantity]]*Sales_Data17[[#This Row],[Unit Price]]</f>
        <v>126.55555555555556</v>
      </c>
      <c r="P2174" s="9">
        <v>83.526666666666671</v>
      </c>
      <c r="Q2174" s="9">
        <f>Sales_Data17[[#This Row],[Line Total]]-(Sales_Data17[[#This Row],[Total Unit Cost]]*Sales_Data17[[#This Row],[Order Quantity]])</f>
        <v>43.028888888888886</v>
      </c>
      <c r="R2174" s="1" t="str">
        <f>TEXT(Sales_Data17[[#This Row],[OrderDate]],"MMM")</f>
        <v>Apr</v>
      </c>
      <c r="S2174" s="1" t="str">
        <f t="shared" si="33"/>
        <v>2013</v>
      </c>
    </row>
    <row r="2175" spans="1:19">
      <c r="A2175" t="s">
        <v>2198</v>
      </c>
      <c r="B2175" s="2">
        <v>41394</v>
      </c>
      <c r="C2175" s="2" t="str">
        <f>VLOOKUP(Sales_Data17[[#This Row],[Customer Name Index]],Customer_Data[#All],2,0)</f>
        <v>Pacific Ltd</v>
      </c>
      <c r="D2175">
        <v>20</v>
      </c>
      <c r="E2175" t="s">
        <v>3</v>
      </c>
      <c r="F2175" t="s">
        <v>8168</v>
      </c>
      <c r="G2175" t="s">
        <v>8028</v>
      </c>
      <c r="H2175" t="str">
        <f>VLOOKUP(Sales_Data17[[#This Row],[Delivery Region Index]],Regions_Table[#All],2,0)</f>
        <v>Victoria</v>
      </c>
      <c r="I2175" t="str">
        <f>VLOOKUP(Sales_Data17[[#This Row],[Delivery Region Index]],Regions_Table[#All],3,0)</f>
        <v>Wangaratta</v>
      </c>
      <c r="J2175">
        <v>56</v>
      </c>
      <c r="K2175">
        <v>8</v>
      </c>
      <c r="L2175" t="str">
        <f>VLOOKUP(Sales_Data17[[#This Row],[Product Description Index]],Products_Data[#All],2,0)</f>
        <v>Shoes</v>
      </c>
      <c r="M2175">
        <v>7</v>
      </c>
      <c r="N2175" s="9">
        <v>27.544444444444444</v>
      </c>
      <c r="O2175" s="9">
        <f>Sales_Data17[[#This Row],[Order Quantity]]*Sales_Data17[[#This Row],[Unit Price]]</f>
        <v>192.8111111111111</v>
      </c>
      <c r="P2175" s="9">
        <v>16.526666666666667</v>
      </c>
      <c r="Q2175" s="9">
        <f>Sales_Data17[[#This Row],[Line Total]]-(Sales_Data17[[#This Row],[Total Unit Cost]]*Sales_Data17[[#This Row],[Order Quantity]])</f>
        <v>77.124444444444435</v>
      </c>
      <c r="R2175" s="1" t="str">
        <f>TEXT(Sales_Data17[[#This Row],[OrderDate]],"MMM")</f>
        <v>Apr</v>
      </c>
      <c r="S2175" s="1" t="str">
        <f t="shared" si="33"/>
        <v>2013</v>
      </c>
    </row>
    <row r="2176" spans="1:19">
      <c r="A2176" t="s">
        <v>2199</v>
      </c>
      <c r="B2176" s="2">
        <v>41394</v>
      </c>
      <c r="C2176" s="2" t="str">
        <f>VLOOKUP(Sales_Data17[[#This Row],[Customer Name Index]],Customer_Data[#All],2,0)</f>
        <v>Apollo Ltd</v>
      </c>
      <c r="D2176">
        <v>11</v>
      </c>
      <c r="E2176" t="s">
        <v>2</v>
      </c>
      <c r="F2176" t="s">
        <v>8168</v>
      </c>
      <c r="G2176" t="s">
        <v>8026</v>
      </c>
      <c r="H2176" t="str">
        <f>VLOOKUP(Sales_Data17[[#This Row],[Delivery Region Index]],Regions_Table[#All],2,0)</f>
        <v>Queensland</v>
      </c>
      <c r="I2176" t="str">
        <f>VLOOKUP(Sales_Data17[[#This Row],[Delivery Region Index]],Regions_Table[#All],3,0)</f>
        <v>Gladstone</v>
      </c>
      <c r="J2176">
        <v>30</v>
      </c>
      <c r="K2176">
        <v>5</v>
      </c>
      <c r="L2176" t="str">
        <f>VLOOKUP(Sales_Data17[[#This Row],[Product Description Index]],Products_Data[#All],2,0)</f>
        <v>Hats</v>
      </c>
      <c r="M2176">
        <v>7</v>
      </c>
      <c r="N2176" s="9">
        <v>436.24444444444447</v>
      </c>
      <c r="O2176" s="9">
        <f>Sales_Data17[[#This Row],[Order Quantity]]*Sales_Data17[[#This Row],[Unit Price]]</f>
        <v>3053.7111111111112</v>
      </c>
      <c r="P2176" s="9">
        <v>200.67244444444447</v>
      </c>
      <c r="Q2176" s="9">
        <f>Sales_Data17[[#This Row],[Line Total]]-(Sales_Data17[[#This Row],[Total Unit Cost]]*Sales_Data17[[#This Row],[Order Quantity]])</f>
        <v>1649.0039999999999</v>
      </c>
      <c r="R2176" s="1" t="str">
        <f>TEXT(Sales_Data17[[#This Row],[OrderDate]],"MMM")</f>
        <v>Apr</v>
      </c>
      <c r="S2176" s="1" t="str">
        <f t="shared" si="33"/>
        <v>2013</v>
      </c>
    </row>
    <row r="2177" spans="1:19">
      <c r="A2177" t="s">
        <v>2200</v>
      </c>
      <c r="B2177" s="2">
        <v>41394</v>
      </c>
      <c r="C2177" s="2" t="str">
        <f>VLOOKUP(Sales_Data17[[#This Row],[Customer Name Index]],Customer_Data[#All],2,0)</f>
        <v xml:space="preserve">Medline </v>
      </c>
      <c r="D2177">
        <v>12</v>
      </c>
      <c r="E2177" t="s">
        <v>3</v>
      </c>
      <c r="F2177" t="s">
        <v>8168</v>
      </c>
      <c r="G2177" t="s">
        <v>8026</v>
      </c>
      <c r="H2177" t="str">
        <f>VLOOKUP(Sales_Data17[[#This Row],[Delivery Region Index]],Regions_Table[#All],2,0)</f>
        <v>Queensland</v>
      </c>
      <c r="I2177" t="str">
        <f>VLOOKUP(Sales_Data17[[#This Row],[Delivery Region Index]],Regions_Table[#All],3,0)</f>
        <v>Logan City</v>
      </c>
      <c r="J2177">
        <v>35</v>
      </c>
      <c r="K2177">
        <v>5</v>
      </c>
      <c r="L2177" t="str">
        <f>VLOOKUP(Sales_Data17[[#This Row],[Product Description Index]],Products_Data[#All],2,0)</f>
        <v>Hats</v>
      </c>
      <c r="M2177">
        <v>3</v>
      </c>
      <c r="N2177" s="9">
        <v>104.22222222222223</v>
      </c>
      <c r="O2177" s="9">
        <f>Sales_Data17[[#This Row],[Order Quantity]]*Sales_Data17[[#This Row],[Unit Price]]</f>
        <v>312.66666666666669</v>
      </c>
      <c r="P2177" s="9">
        <v>79.208888888888893</v>
      </c>
      <c r="Q2177" s="9">
        <f>Sales_Data17[[#This Row],[Line Total]]-(Sales_Data17[[#This Row],[Total Unit Cost]]*Sales_Data17[[#This Row],[Order Quantity]])</f>
        <v>75.04000000000002</v>
      </c>
      <c r="R2177" s="1" t="str">
        <f>TEXT(Sales_Data17[[#This Row],[OrderDate]],"MMM")</f>
        <v>Apr</v>
      </c>
      <c r="S2177" s="1" t="str">
        <f t="shared" si="33"/>
        <v>2013</v>
      </c>
    </row>
    <row r="2178" spans="1:19">
      <c r="A2178" t="s">
        <v>2201</v>
      </c>
      <c r="B2178" s="2">
        <v>41395</v>
      </c>
      <c r="C2178" s="2" t="str">
        <f>VLOOKUP(Sales_Data17[[#This Row],[Customer Name Index]],Customer_Data[#All],2,0)</f>
        <v>Pure Group</v>
      </c>
      <c r="D2178">
        <v>17</v>
      </c>
      <c r="E2178" t="s">
        <v>2</v>
      </c>
      <c r="F2178" t="s">
        <v>8168</v>
      </c>
      <c r="G2178" t="s">
        <v>8025</v>
      </c>
      <c r="H2178" t="str">
        <f>VLOOKUP(Sales_Data17[[#This Row],[Delivery Region Index]],Regions_Table[#All],2,0)</f>
        <v>Victoria</v>
      </c>
      <c r="I2178" t="str">
        <f>VLOOKUP(Sales_Data17[[#This Row],[Delivery Region Index]],Regions_Table[#All],3,0)</f>
        <v>Melbourne</v>
      </c>
      <c r="J2178">
        <v>47</v>
      </c>
      <c r="K2178">
        <v>7</v>
      </c>
      <c r="L2178" t="str">
        <f>VLOOKUP(Sales_Data17[[#This Row],[Product Description Index]],Products_Data[#All],2,0)</f>
        <v>Dress Shirts</v>
      </c>
      <c r="M2178">
        <v>7</v>
      </c>
      <c r="N2178" s="9">
        <v>413.16666666666669</v>
      </c>
      <c r="O2178" s="9">
        <f>Sales_Data17[[#This Row],[Order Quantity]]*Sales_Data17[[#This Row],[Unit Price]]</f>
        <v>2892.166666666667</v>
      </c>
      <c r="P2178" s="9">
        <v>268.55833333333334</v>
      </c>
      <c r="Q2178" s="9">
        <f>Sales_Data17[[#This Row],[Line Total]]-(Sales_Data17[[#This Row],[Total Unit Cost]]*Sales_Data17[[#This Row],[Order Quantity]])</f>
        <v>1012.2583333333337</v>
      </c>
      <c r="R2178" s="1" t="str">
        <f>TEXT(Sales_Data17[[#This Row],[OrderDate]],"MMM")</f>
        <v>May</v>
      </c>
      <c r="S2178" s="1" t="str">
        <f t="shared" ref="S2178:S2241" si="34">TEXT(B2178,"YYY")</f>
        <v>2013</v>
      </c>
    </row>
    <row r="2179" spans="1:19">
      <c r="A2179" t="s">
        <v>2202</v>
      </c>
      <c r="B2179" s="2">
        <v>41395</v>
      </c>
      <c r="C2179" s="2" t="str">
        <f>VLOOKUP(Sales_Data17[[#This Row],[Customer Name Index]],Customer_Data[#All],2,0)</f>
        <v>3LAB, Ltd</v>
      </c>
      <c r="D2179">
        <v>16</v>
      </c>
      <c r="E2179" t="s">
        <v>4</v>
      </c>
      <c r="F2179" t="s">
        <v>8168</v>
      </c>
      <c r="G2179" t="s">
        <v>8025</v>
      </c>
      <c r="H2179" t="str">
        <f>VLOOKUP(Sales_Data17[[#This Row],[Delivery Region Index]],Regions_Table[#All],2,0)</f>
        <v>Queensland</v>
      </c>
      <c r="I2179" t="str">
        <f>VLOOKUP(Sales_Data17[[#This Row],[Delivery Region Index]],Regions_Table[#All],3,0)</f>
        <v>Townsville</v>
      </c>
      <c r="J2179">
        <v>45</v>
      </c>
      <c r="K2179">
        <v>7</v>
      </c>
      <c r="L2179" t="str">
        <f>VLOOKUP(Sales_Data17[[#This Row],[Product Description Index]],Products_Data[#All],2,0)</f>
        <v>Dress Shirts</v>
      </c>
      <c r="M2179">
        <v>2</v>
      </c>
      <c r="N2179" s="9">
        <v>274.70000000000005</v>
      </c>
      <c r="O2179" s="9">
        <f>Sales_Data17[[#This Row],[Order Quantity]]*Sales_Data17[[#This Row],[Unit Price]]</f>
        <v>549.40000000000009</v>
      </c>
      <c r="P2179" s="9">
        <v>148.33800000000002</v>
      </c>
      <c r="Q2179" s="9">
        <f>Sales_Data17[[#This Row],[Line Total]]-(Sales_Data17[[#This Row],[Total Unit Cost]]*Sales_Data17[[#This Row],[Order Quantity]])</f>
        <v>252.72400000000005</v>
      </c>
      <c r="R2179" s="1" t="str">
        <f>TEXT(Sales_Data17[[#This Row],[OrderDate]],"MMM")</f>
        <v>May</v>
      </c>
      <c r="S2179" s="1" t="str">
        <f t="shared" si="34"/>
        <v>2013</v>
      </c>
    </row>
    <row r="2180" spans="1:19">
      <c r="A2180" t="s">
        <v>2203</v>
      </c>
      <c r="B2180" s="2">
        <v>41395</v>
      </c>
      <c r="C2180" s="2" t="str">
        <f>VLOOKUP(Sales_Data17[[#This Row],[Customer Name Index]],Customer_Data[#All],2,0)</f>
        <v>PEDIFIX, Corp</v>
      </c>
      <c r="D2180">
        <v>6</v>
      </c>
      <c r="E2180" t="s">
        <v>4</v>
      </c>
      <c r="F2180" t="s">
        <v>8168</v>
      </c>
      <c r="G2180" t="s">
        <v>8027</v>
      </c>
      <c r="H2180" t="str">
        <f>VLOOKUP(Sales_Data17[[#This Row],[Delivery Region Index]],Regions_Table[#All],2,0)</f>
        <v>New South Wales</v>
      </c>
      <c r="I2180" t="str">
        <f>VLOOKUP(Sales_Data17[[#This Row],[Delivery Region Index]],Regions_Table[#All],3,0)</f>
        <v>Newcastle</v>
      </c>
      <c r="J2180">
        <v>16</v>
      </c>
      <c r="K2180">
        <v>3</v>
      </c>
      <c r="L2180" t="str">
        <f>VLOOKUP(Sales_Data17[[#This Row],[Product Description Index]],Products_Data[#All],2,0)</f>
        <v>Sunglasses</v>
      </c>
      <c r="M2180">
        <v>8</v>
      </c>
      <c r="N2180" s="9">
        <v>622.3555555555555</v>
      </c>
      <c r="O2180" s="9">
        <f>Sales_Data17[[#This Row],[Order Quantity]]*Sales_Data17[[#This Row],[Unit Price]]</f>
        <v>4978.844444444444</v>
      </c>
      <c r="P2180" s="9">
        <v>342.29555555555561</v>
      </c>
      <c r="Q2180" s="9">
        <f>Sales_Data17[[#This Row],[Line Total]]-(Sales_Data17[[#This Row],[Total Unit Cost]]*Sales_Data17[[#This Row],[Order Quantity]])</f>
        <v>2240.4799999999991</v>
      </c>
      <c r="R2180" s="1" t="str">
        <f>TEXT(Sales_Data17[[#This Row],[OrderDate]],"MMM")</f>
        <v>May</v>
      </c>
      <c r="S2180" s="1" t="str">
        <f t="shared" si="34"/>
        <v>2013</v>
      </c>
    </row>
    <row r="2181" spans="1:19">
      <c r="A2181" t="s">
        <v>2204</v>
      </c>
      <c r="B2181" s="2">
        <v>41395</v>
      </c>
      <c r="C2181" s="2" t="str">
        <f>VLOOKUP(Sales_Data17[[#This Row],[Customer Name Index]],Customer_Data[#All],2,0)</f>
        <v xml:space="preserve">WakeFern </v>
      </c>
      <c r="D2181">
        <v>2</v>
      </c>
      <c r="E2181" t="s">
        <v>4</v>
      </c>
      <c r="F2181" t="s">
        <v>8168</v>
      </c>
      <c r="G2181" t="s">
        <v>8027</v>
      </c>
      <c r="H2181" t="str">
        <f>VLOOKUP(Sales_Data17[[#This Row],[Delivery Region Index]],Regions_Table[#All],2,0)</f>
        <v>New South Wales</v>
      </c>
      <c r="I2181" t="str">
        <f>VLOOKUP(Sales_Data17[[#This Row],[Delivery Region Index]],Regions_Table[#All],3,0)</f>
        <v>Bathurst</v>
      </c>
      <c r="J2181">
        <v>4</v>
      </c>
      <c r="K2181">
        <v>1</v>
      </c>
      <c r="L2181" t="str">
        <f>VLOOKUP(Sales_Data17[[#This Row],[Product Description Index]],Products_Data[#All],2,0)</f>
        <v>Shirts</v>
      </c>
      <c r="M2181">
        <v>6</v>
      </c>
      <c r="N2181" s="9">
        <v>439.9666666666667</v>
      </c>
      <c r="O2181" s="9">
        <f>Sales_Data17[[#This Row],[Order Quantity]]*Sales_Data17[[#This Row],[Unit Price]]</f>
        <v>2639.8</v>
      </c>
      <c r="P2181" s="9">
        <v>206.78433333333334</v>
      </c>
      <c r="Q2181" s="9">
        <f>Sales_Data17[[#This Row],[Line Total]]-(Sales_Data17[[#This Row],[Total Unit Cost]]*Sales_Data17[[#This Row],[Order Quantity]])</f>
        <v>1399.0940000000001</v>
      </c>
      <c r="R2181" s="1" t="str">
        <f>TEXT(Sales_Data17[[#This Row],[OrderDate]],"MMM")</f>
        <v>May</v>
      </c>
      <c r="S2181" s="1" t="str">
        <f t="shared" si="34"/>
        <v>2013</v>
      </c>
    </row>
    <row r="2182" spans="1:19">
      <c r="A2182" t="s">
        <v>2205</v>
      </c>
      <c r="B2182" s="2">
        <v>41395</v>
      </c>
      <c r="C2182" s="2" t="str">
        <f>VLOOKUP(Sales_Data17[[#This Row],[Customer Name Index]],Customer_Data[#All],2,0)</f>
        <v xml:space="preserve">Ei </v>
      </c>
      <c r="D2182">
        <v>9</v>
      </c>
      <c r="E2182" t="s">
        <v>2</v>
      </c>
      <c r="F2182" t="s">
        <v>8168</v>
      </c>
      <c r="G2182" t="s">
        <v>8027</v>
      </c>
      <c r="H2182" t="str">
        <f>VLOOKUP(Sales_Data17[[#This Row],[Delivery Region Index]],Regions_Table[#All],2,0)</f>
        <v>New South Wales</v>
      </c>
      <c r="I2182" t="str">
        <f>VLOOKUP(Sales_Data17[[#This Row],[Delivery Region Index]],Regions_Table[#All],3,0)</f>
        <v>Wyong</v>
      </c>
      <c r="J2182">
        <v>25</v>
      </c>
      <c r="K2182">
        <v>4</v>
      </c>
      <c r="L2182" t="str">
        <f>VLOOKUP(Sales_Data17[[#This Row],[Product Description Index]],Products_Data[#All],2,0)</f>
        <v>Jeans</v>
      </c>
      <c r="M2182">
        <v>3</v>
      </c>
      <c r="N2182" s="9">
        <v>200.25555555555556</v>
      </c>
      <c r="O2182" s="9">
        <f>Sales_Data17[[#This Row],[Order Quantity]]*Sales_Data17[[#This Row],[Unit Price]]</f>
        <v>600.76666666666665</v>
      </c>
      <c r="P2182" s="9">
        <v>80.102222222222224</v>
      </c>
      <c r="Q2182" s="9">
        <f>Sales_Data17[[#This Row],[Line Total]]-(Sales_Data17[[#This Row],[Total Unit Cost]]*Sales_Data17[[#This Row],[Order Quantity]])</f>
        <v>360.46</v>
      </c>
      <c r="R2182" s="1" t="str">
        <f>TEXT(Sales_Data17[[#This Row],[OrderDate]],"MMM")</f>
        <v>May</v>
      </c>
      <c r="S2182" s="1" t="str">
        <f t="shared" si="34"/>
        <v>2013</v>
      </c>
    </row>
    <row r="2183" spans="1:19">
      <c r="A2183" t="s">
        <v>2206</v>
      </c>
      <c r="B2183" s="2">
        <v>41395</v>
      </c>
      <c r="C2183" s="2" t="str">
        <f>VLOOKUP(Sales_Data17[[#This Row],[Customer Name Index]],Customer_Data[#All],2,0)</f>
        <v xml:space="preserve">WakeFern </v>
      </c>
      <c r="D2183">
        <v>2</v>
      </c>
      <c r="E2183" t="s">
        <v>4</v>
      </c>
      <c r="F2183" t="s">
        <v>8168</v>
      </c>
      <c r="G2183" t="s">
        <v>8027</v>
      </c>
      <c r="H2183" t="str">
        <f>VLOOKUP(Sales_Data17[[#This Row],[Delivery Region Index]],Regions_Table[#All],2,0)</f>
        <v>New South Wales</v>
      </c>
      <c r="I2183" t="str">
        <f>VLOOKUP(Sales_Data17[[#This Row],[Delivery Region Index]],Regions_Table[#All],3,0)</f>
        <v>Broken Hill</v>
      </c>
      <c r="J2183">
        <v>5</v>
      </c>
      <c r="K2183">
        <v>1</v>
      </c>
      <c r="L2183" t="str">
        <f>VLOOKUP(Sales_Data17[[#This Row],[Product Description Index]],Products_Data[#All],2,0)</f>
        <v>Shirts</v>
      </c>
      <c r="M2183">
        <v>1</v>
      </c>
      <c r="N2183" s="9">
        <v>268.74444444444447</v>
      </c>
      <c r="O2183" s="9">
        <f>Sales_Data17[[#This Row],[Order Quantity]]*Sales_Data17[[#This Row],[Unit Price]]</f>
        <v>268.74444444444447</v>
      </c>
      <c r="P2183" s="9">
        <v>177.37133333333338</v>
      </c>
      <c r="Q2183" s="9">
        <f>Sales_Data17[[#This Row],[Line Total]]-(Sales_Data17[[#This Row],[Total Unit Cost]]*Sales_Data17[[#This Row],[Order Quantity]])</f>
        <v>91.373111111111086</v>
      </c>
      <c r="R2183" s="1" t="str">
        <f>TEXT(Sales_Data17[[#This Row],[OrderDate]],"MMM")</f>
        <v>May</v>
      </c>
      <c r="S2183" s="1" t="str">
        <f t="shared" si="34"/>
        <v>2013</v>
      </c>
    </row>
    <row r="2184" spans="1:19">
      <c r="A2184" t="s">
        <v>2207</v>
      </c>
      <c r="B2184" s="2">
        <v>41396</v>
      </c>
      <c r="C2184" s="2" t="str">
        <f>VLOOKUP(Sales_Data17[[#This Row],[Customer Name Index]],Customer_Data[#All],2,0)</f>
        <v>Elorac, Corp</v>
      </c>
      <c r="D2184">
        <v>3</v>
      </c>
      <c r="E2184" t="s">
        <v>4</v>
      </c>
      <c r="F2184" t="s">
        <v>8168</v>
      </c>
      <c r="G2184" t="s">
        <v>8027</v>
      </c>
      <c r="H2184" t="str">
        <f>VLOOKUP(Sales_Data17[[#This Row],[Delivery Region Index]],Regions_Table[#All],2,0)</f>
        <v>New South Wales</v>
      </c>
      <c r="I2184" t="str">
        <f>VLOOKUP(Sales_Data17[[#This Row],[Delivery Region Index]],Regions_Table[#All],3,0)</f>
        <v>Coffs Harbour</v>
      </c>
      <c r="J2184">
        <v>7</v>
      </c>
      <c r="K2184">
        <v>1</v>
      </c>
      <c r="L2184" t="str">
        <f>VLOOKUP(Sales_Data17[[#This Row],[Product Description Index]],Products_Data[#All],2,0)</f>
        <v>Shirts</v>
      </c>
      <c r="M2184">
        <v>8</v>
      </c>
      <c r="N2184" s="9">
        <v>144.42222222222222</v>
      </c>
      <c r="O2184" s="9">
        <f>Sales_Data17[[#This Row],[Order Quantity]]*Sales_Data17[[#This Row],[Unit Price]]</f>
        <v>1155.3777777777777</v>
      </c>
      <c r="P2184" s="9">
        <v>118.42622222222222</v>
      </c>
      <c r="Q2184" s="9">
        <f>Sales_Data17[[#This Row],[Line Total]]-(Sales_Data17[[#This Row],[Total Unit Cost]]*Sales_Data17[[#This Row],[Order Quantity]])</f>
        <v>207.96799999999996</v>
      </c>
      <c r="R2184" s="1" t="str">
        <f>TEXT(Sales_Data17[[#This Row],[OrderDate]],"MMM")</f>
        <v>May</v>
      </c>
      <c r="S2184" s="1" t="str">
        <f t="shared" si="34"/>
        <v>2013</v>
      </c>
    </row>
    <row r="2185" spans="1:19">
      <c r="A2185" t="s">
        <v>2208</v>
      </c>
      <c r="B2185" s="2">
        <v>41396</v>
      </c>
      <c r="C2185" s="2" t="str">
        <f>VLOOKUP(Sales_Data17[[#This Row],[Customer Name Index]],Customer_Data[#All],2,0)</f>
        <v>21st Ltd</v>
      </c>
      <c r="D2185">
        <v>10</v>
      </c>
      <c r="E2185" t="s">
        <v>4</v>
      </c>
      <c r="F2185" t="s">
        <v>8168</v>
      </c>
      <c r="G2185" t="s">
        <v>8027</v>
      </c>
      <c r="H2185" t="str">
        <f>VLOOKUP(Sales_Data17[[#This Row],[Delivery Region Index]],Regions_Table[#All],2,0)</f>
        <v>Queensland</v>
      </c>
      <c r="I2185" t="str">
        <f>VLOOKUP(Sales_Data17[[#This Row],[Delivery Region Index]],Regions_Table[#All],3,0)</f>
        <v>Bundaberg</v>
      </c>
      <c r="J2185">
        <v>27</v>
      </c>
      <c r="K2185">
        <v>4</v>
      </c>
      <c r="L2185" t="str">
        <f>VLOOKUP(Sales_Data17[[#This Row],[Product Description Index]],Products_Data[#All],2,0)</f>
        <v>Jeans</v>
      </c>
      <c r="M2185">
        <v>4</v>
      </c>
      <c r="N2185" s="9">
        <v>124.32222222222224</v>
      </c>
      <c r="O2185" s="9">
        <f>Sales_Data17[[#This Row],[Order Quantity]]*Sales_Data17[[#This Row],[Unit Price]]</f>
        <v>497.28888888888895</v>
      </c>
      <c r="P2185" s="9">
        <v>75.836555555555549</v>
      </c>
      <c r="Q2185" s="9">
        <f>Sales_Data17[[#This Row],[Line Total]]-(Sales_Data17[[#This Row],[Total Unit Cost]]*Sales_Data17[[#This Row],[Order Quantity]])</f>
        <v>193.94266666666675</v>
      </c>
      <c r="R2185" s="1" t="str">
        <f>TEXT(Sales_Data17[[#This Row],[OrderDate]],"MMM")</f>
        <v>May</v>
      </c>
      <c r="S2185" s="1" t="str">
        <f t="shared" si="34"/>
        <v>2013</v>
      </c>
    </row>
    <row r="2186" spans="1:19">
      <c r="A2186" t="s">
        <v>2209</v>
      </c>
      <c r="B2186" s="2">
        <v>41396</v>
      </c>
      <c r="C2186" s="2" t="str">
        <f>VLOOKUP(Sales_Data17[[#This Row],[Customer Name Index]],Customer_Data[#All],2,0)</f>
        <v>3LAB, Ltd</v>
      </c>
      <c r="D2186">
        <v>16</v>
      </c>
      <c r="E2186" t="s">
        <v>2</v>
      </c>
      <c r="F2186" t="s">
        <v>8168</v>
      </c>
      <c r="G2186" t="s">
        <v>8025</v>
      </c>
      <c r="H2186" t="str">
        <f>VLOOKUP(Sales_Data17[[#This Row],[Delivery Region Index]],Regions_Table[#All],2,0)</f>
        <v>South Australia</v>
      </c>
      <c r="I2186" t="str">
        <f>VLOOKUP(Sales_Data17[[#This Row],[Delivery Region Index]],Regions_Table[#All],3,0)</f>
        <v>Adelaide</v>
      </c>
      <c r="J2186">
        <v>46</v>
      </c>
      <c r="K2186">
        <v>7</v>
      </c>
      <c r="L2186" t="str">
        <f>VLOOKUP(Sales_Data17[[#This Row],[Product Description Index]],Products_Data[#All],2,0)</f>
        <v>Dress Shirts</v>
      </c>
      <c r="M2186">
        <v>1</v>
      </c>
      <c r="N2186" s="9">
        <v>436.98888888888888</v>
      </c>
      <c r="O2186" s="9">
        <f>Sales_Data17[[#This Row],[Order Quantity]]*Sales_Data17[[#This Row],[Unit Price]]</f>
        <v>436.98888888888888</v>
      </c>
      <c r="P2186" s="9">
        <v>174.79555555555555</v>
      </c>
      <c r="Q2186" s="9">
        <f>Sales_Data17[[#This Row],[Line Total]]-(Sales_Data17[[#This Row],[Total Unit Cost]]*Sales_Data17[[#This Row],[Order Quantity]])</f>
        <v>262.19333333333333</v>
      </c>
      <c r="R2186" s="1" t="str">
        <f>TEXT(Sales_Data17[[#This Row],[OrderDate]],"MMM")</f>
        <v>May</v>
      </c>
      <c r="S2186" s="1" t="str">
        <f t="shared" si="34"/>
        <v>2013</v>
      </c>
    </row>
    <row r="2187" spans="1:19">
      <c r="A2187" t="s">
        <v>2210</v>
      </c>
      <c r="B2187" s="2">
        <v>41396</v>
      </c>
      <c r="C2187" s="2" t="str">
        <f>VLOOKUP(Sales_Data17[[#This Row],[Customer Name Index]],Customer_Data[#All],2,0)</f>
        <v xml:space="preserve">Medline </v>
      </c>
      <c r="D2187">
        <v>12</v>
      </c>
      <c r="E2187" t="s">
        <v>4</v>
      </c>
      <c r="F2187" t="s">
        <v>8168</v>
      </c>
      <c r="G2187" t="s">
        <v>8026</v>
      </c>
      <c r="H2187" t="str">
        <f>VLOOKUP(Sales_Data17[[#This Row],[Delivery Region Index]],Regions_Table[#All],2,0)</f>
        <v>Queensland</v>
      </c>
      <c r="I2187" t="str">
        <f>VLOOKUP(Sales_Data17[[#This Row],[Delivery Region Index]],Regions_Table[#All],3,0)</f>
        <v>Ipswich</v>
      </c>
      <c r="J2187">
        <v>34</v>
      </c>
      <c r="K2187">
        <v>5</v>
      </c>
      <c r="L2187" t="str">
        <f>VLOOKUP(Sales_Data17[[#This Row],[Product Description Index]],Products_Data[#All],2,0)</f>
        <v>Hats</v>
      </c>
      <c r="M2187">
        <v>4</v>
      </c>
      <c r="N2187" s="9">
        <v>24.566666666666666</v>
      </c>
      <c r="O2187" s="9">
        <f>Sales_Data17[[#This Row],[Order Quantity]]*Sales_Data17[[#This Row],[Unit Price]]</f>
        <v>98.266666666666666</v>
      </c>
      <c r="P2187" s="9">
        <v>10.563666666666666</v>
      </c>
      <c r="Q2187" s="9">
        <f>Sales_Data17[[#This Row],[Line Total]]-(Sales_Data17[[#This Row],[Total Unit Cost]]*Sales_Data17[[#This Row],[Order Quantity]])</f>
        <v>56.012</v>
      </c>
      <c r="R2187" s="1" t="str">
        <f>TEXT(Sales_Data17[[#This Row],[OrderDate]],"MMM")</f>
        <v>May</v>
      </c>
      <c r="S2187" s="1" t="str">
        <f t="shared" si="34"/>
        <v>2013</v>
      </c>
    </row>
    <row r="2188" spans="1:19">
      <c r="A2188" t="s">
        <v>2211</v>
      </c>
      <c r="B2188" s="2">
        <v>41396</v>
      </c>
      <c r="C2188" s="2" t="str">
        <f>VLOOKUP(Sales_Data17[[#This Row],[Customer Name Index]],Customer_Data[#All],2,0)</f>
        <v xml:space="preserve">WakeFern </v>
      </c>
      <c r="D2188">
        <v>2</v>
      </c>
      <c r="E2188" t="s">
        <v>2</v>
      </c>
      <c r="F2188" t="s">
        <v>8168</v>
      </c>
      <c r="G2188" t="s">
        <v>8027</v>
      </c>
      <c r="H2188" t="str">
        <f>VLOOKUP(Sales_Data17[[#This Row],[Delivery Region Index]],Regions_Table[#All],2,0)</f>
        <v>New South Wales</v>
      </c>
      <c r="I2188" t="str">
        <f>VLOOKUP(Sales_Data17[[#This Row],[Delivery Region Index]],Regions_Table[#All],3,0)</f>
        <v>Broken Hill</v>
      </c>
      <c r="J2188">
        <v>5</v>
      </c>
      <c r="K2188">
        <v>1</v>
      </c>
      <c r="L2188" t="str">
        <f>VLOOKUP(Sales_Data17[[#This Row],[Product Description Index]],Products_Data[#All],2,0)</f>
        <v>Shirts</v>
      </c>
      <c r="M2188">
        <v>4</v>
      </c>
      <c r="N2188" s="9">
        <v>20.844444444444445</v>
      </c>
      <c r="O2188" s="9">
        <f>Sales_Data17[[#This Row],[Order Quantity]]*Sales_Data17[[#This Row],[Unit Price]]</f>
        <v>83.37777777777778</v>
      </c>
      <c r="P2188" s="9">
        <v>10.422222222222222</v>
      </c>
      <c r="Q2188" s="9">
        <f>Sales_Data17[[#This Row],[Line Total]]-(Sales_Data17[[#This Row],[Total Unit Cost]]*Sales_Data17[[#This Row],[Order Quantity]])</f>
        <v>41.68888888888889</v>
      </c>
      <c r="R2188" s="1" t="str">
        <f>TEXT(Sales_Data17[[#This Row],[OrderDate]],"MMM")</f>
        <v>May</v>
      </c>
      <c r="S2188" s="1" t="str">
        <f t="shared" si="34"/>
        <v>2013</v>
      </c>
    </row>
    <row r="2189" spans="1:19">
      <c r="A2189" t="s">
        <v>2212</v>
      </c>
      <c r="B2189" s="2">
        <v>41396</v>
      </c>
      <c r="C2189" s="2" t="str">
        <f>VLOOKUP(Sales_Data17[[#This Row],[Customer Name Index]],Customer_Data[#All],2,0)</f>
        <v xml:space="preserve">Ei </v>
      </c>
      <c r="D2189">
        <v>9</v>
      </c>
      <c r="E2189" t="s">
        <v>3</v>
      </c>
      <c r="F2189" t="s">
        <v>8168</v>
      </c>
      <c r="G2189" t="s">
        <v>8027</v>
      </c>
      <c r="H2189" t="str">
        <f>VLOOKUP(Sales_Data17[[#This Row],[Delivery Region Index]],Regions_Table[#All],2,0)</f>
        <v>New South Wales</v>
      </c>
      <c r="I2189" t="str">
        <f>VLOOKUP(Sales_Data17[[#This Row],[Delivery Region Index]],Regions_Table[#All],3,0)</f>
        <v>Wollongong</v>
      </c>
      <c r="J2189">
        <v>24</v>
      </c>
      <c r="K2189">
        <v>4</v>
      </c>
      <c r="L2189" t="str">
        <f>VLOOKUP(Sales_Data17[[#This Row],[Product Description Index]],Products_Data[#All],2,0)</f>
        <v>Jeans</v>
      </c>
      <c r="M2189">
        <v>4</v>
      </c>
      <c r="N2189" s="9">
        <v>249.38888888888889</v>
      </c>
      <c r="O2189" s="9">
        <f>Sales_Data17[[#This Row],[Order Quantity]]*Sales_Data17[[#This Row],[Unit Price]]</f>
        <v>997.55555555555554</v>
      </c>
      <c r="P2189" s="9">
        <v>147.13944444444442</v>
      </c>
      <c r="Q2189" s="9">
        <f>Sales_Data17[[#This Row],[Line Total]]-(Sales_Data17[[#This Row],[Total Unit Cost]]*Sales_Data17[[#This Row],[Order Quantity]])</f>
        <v>408.99777777777786</v>
      </c>
      <c r="R2189" s="1" t="str">
        <f>TEXT(Sales_Data17[[#This Row],[OrderDate]],"MMM")</f>
        <v>May</v>
      </c>
      <c r="S2189" s="1" t="str">
        <f t="shared" si="34"/>
        <v>2013</v>
      </c>
    </row>
    <row r="2190" spans="1:19">
      <c r="A2190" t="s">
        <v>2213</v>
      </c>
      <c r="B2190" s="2">
        <v>41396</v>
      </c>
      <c r="C2190" s="2" t="str">
        <f>VLOOKUP(Sales_Data17[[#This Row],[Customer Name Index]],Customer_Data[#All],2,0)</f>
        <v xml:space="preserve">Medline </v>
      </c>
      <c r="D2190">
        <v>12</v>
      </c>
      <c r="E2190" t="s">
        <v>4</v>
      </c>
      <c r="F2190" t="s">
        <v>8168</v>
      </c>
      <c r="G2190" t="s">
        <v>8026</v>
      </c>
      <c r="H2190" t="str">
        <f>VLOOKUP(Sales_Data17[[#This Row],[Delivery Region Index]],Regions_Table[#All],2,0)</f>
        <v>Queensland</v>
      </c>
      <c r="I2190" t="str">
        <f>VLOOKUP(Sales_Data17[[#This Row],[Delivery Region Index]],Regions_Table[#All],3,0)</f>
        <v>Hervey Bay</v>
      </c>
      <c r="J2190">
        <v>33</v>
      </c>
      <c r="K2190">
        <v>5</v>
      </c>
      <c r="L2190" t="str">
        <f>VLOOKUP(Sales_Data17[[#This Row],[Product Description Index]],Products_Data[#All],2,0)</f>
        <v>Hats</v>
      </c>
      <c r="M2190">
        <v>2</v>
      </c>
      <c r="N2190" s="9">
        <v>270.23333333333335</v>
      </c>
      <c r="O2190" s="9">
        <f>Sales_Data17[[#This Row],[Order Quantity]]*Sales_Data17[[#This Row],[Unit Price]]</f>
        <v>540.4666666666667</v>
      </c>
      <c r="P2190" s="9">
        <v>199.97266666666667</v>
      </c>
      <c r="Q2190" s="9">
        <f>Sales_Data17[[#This Row],[Line Total]]-(Sales_Data17[[#This Row],[Total Unit Cost]]*Sales_Data17[[#This Row],[Order Quantity]])</f>
        <v>140.52133333333336</v>
      </c>
      <c r="R2190" s="1" t="str">
        <f>TEXT(Sales_Data17[[#This Row],[OrderDate]],"MMM")</f>
        <v>May</v>
      </c>
      <c r="S2190" s="1" t="str">
        <f t="shared" si="34"/>
        <v>2013</v>
      </c>
    </row>
    <row r="2191" spans="1:19">
      <c r="A2191" t="s">
        <v>2214</v>
      </c>
      <c r="B2191" s="2">
        <v>41397</v>
      </c>
      <c r="C2191" s="2" t="str">
        <f>VLOOKUP(Sales_Data17[[#This Row],[Customer Name Index]],Customer_Data[#All],2,0)</f>
        <v>Ole Group</v>
      </c>
      <c r="D2191">
        <v>13</v>
      </c>
      <c r="E2191" t="s">
        <v>2</v>
      </c>
      <c r="F2191" t="s">
        <v>8168</v>
      </c>
      <c r="G2191" t="s">
        <v>8026</v>
      </c>
      <c r="H2191" t="str">
        <f>VLOOKUP(Sales_Data17[[#This Row],[Delivery Region Index]],Regions_Table[#All],2,0)</f>
        <v>Queensland</v>
      </c>
      <c r="I2191" t="str">
        <f>VLOOKUP(Sales_Data17[[#This Row],[Delivery Region Index]],Regions_Table[#All],3,0)</f>
        <v>Mackay</v>
      </c>
      <c r="J2191">
        <v>36</v>
      </c>
      <c r="K2191">
        <v>5</v>
      </c>
      <c r="L2191" t="str">
        <f>VLOOKUP(Sales_Data17[[#This Row],[Product Description Index]],Products_Data[#All],2,0)</f>
        <v>Hats</v>
      </c>
      <c r="M2191">
        <v>8</v>
      </c>
      <c r="N2191" s="9">
        <v>699.77777777777783</v>
      </c>
      <c r="O2191" s="9">
        <f>Sales_Data17[[#This Row],[Order Quantity]]*Sales_Data17[[#This Row],[Unit Price]]</f>
        <v>5598.2222222222226</v>
      </c>
      <c r="P2191" s="9">
        <v>370.88222222222225</v>
      </c>
      <c r="Q2191" s="9">
        <f>Sales_Data17[[#This Row],[Line Total]]-(Sales_Data17[[#This Row],[Total Unit Cost]]*Sales_Data17[[#This Row],[Order Quantity]])</f>
        <v>2631.1644444444446</v>
      </c>
      <c r="R2191" s="1" t="str">
        <f>TEXT(Sales_Data17[[#This Row],[OrderDate]],"MMM")</f>
        <v>May</v>
      </c>
      <c r="S2191" s="1" t="str">
        <f t="shared" si="34"/>
        <v>2013</v>
      </c>
    </row>
    <row r="2192" spans="1:19">
      <c r="A2192" t="s">
        <v>2215</v>
      </c>
      <c r="B2192" s="2">
        <v>41397</v>
      </c>
      <c r="C2192" s="2" t="str">
        <f>VLOOKUP(Sales_Data17[[#This Row],[Customer Name Index]],Customer_Data[#All],2,0)</f>
        <v>ETUDE Ltd</v>
      </c>
      <c r="D2192">
        <v>4</v>
      </c>
      <c r="E2192" t="s">
        <v>4</v>
      </c>
      <c r="F2192" t="s">
        <v>8168</v>
      </c>
      <c r="G2192" t="s">
        <v>8027</v>
      </c>
      <c r="H2192" t="str">
        <f>VLOOKUP(Sales_Data17[[#This Row],[Delivery Region Index]],Regions_Table[#All],2,0)</f>
        <v>New South Wales</v>
      </c>
      <c r="I2192" t="str">
        <f>VLOOKUP(Sales_Data17[[#This Row],[Delivery Region Index]],Regions_Table[#All],3,0)</f>
        <v>Goulburn</v>
      </c>
      <c r="J2192">
        <v>10</v>
      </c>
      <c r="K2192">
        <v>2</v>
      </c>
      <c r="L2192" t="str">
        <f>VLOOKUP(Sales_Data17[[#This Row],[Product Description Index]],Products_Data[#All],2,0)</f>
        <v>Pants</v>
      </c>
      <c r="M2192">
        <v>3</v>
      </c>
      <c r="N2192" s="9">
        <v>252.36666666666667</v>
      </c>
      <c r="O2192" s="9">
        <f>Sales_Data17[[#This Row],[Order Quantity]]*Sales_Data17[[#This Row],[Unit Price]]</f>
        <v>757.1</v>
      </c>
      <c r="P2192" s="9">
        <v>164.03833333333336</v>
      </c>
      <c r="Q2192" s="9">
        <f>Sales_Data17[[#This Row],[Line Total]]-(Sales_Data17[[#This Row],[Total Unit Cost]]*Sales_Data17[[#This Row],[Order Quantity]])</f>
        <v>264.98499999999996</v>
      </c>
      <c r="R2192" s="1" t="str">
        <f>TEXT(Sales_Data17[[#This Row],[OrderDate]],"MMM")</f>
        <v>May</v>
      </c>
      <c r="S2192" s="1" t="str">
        <f t="shared" si="34"/>
        <v>2013</v>
      </c>
    </row>
    <row r="2193" spans="1:19">
      <c r="A2193" t="s">
        <v>2216</v>
      </c>
      <c r="B2193" s="2">
        <v>41397</v>
      </c>
      <c r="C2193" s="2" t="str">
        <f>VLOOKUP(Sales_Data17[[#This Row],[Customer Name Index]],Customer_Data[#All],2,0)</f>
        <v>3LAB, Ltd</v>
      </c>
      <c r="D2193">
        <v>16</v>
      </c>
      <c r="E2193" t="s">
        <v>2</v>
      </c>
      <c r="F2193" t="s">
        <v>8168</v>
      </c>
      <c r="G2193" t="s">
        <v>8025</v>
      </c>
      <c r="H2193" t="str">
        <f>VLOOKUP(Sales_Data17[[#This Row],[Delivery Region Index]],Regions_Table[#All],2,0)</f>
        <v>Victoria</v>
      </c>
      <c r="I2193" t="str">
        <f>VLOOKUP(Sales_Data17[[#This Row],[Delivery Region Index]],Regions_Table[#All],3,0)</f>
        <v>Melbourne</v>
      </c>
      <c r="J2193">
        <v>47</v>
      </c>
      <c r="K2193">
        <v>7</v>
      </c>
      <c r="L2193" t="str">
        <f>VLOOKUP(Sales_Data17[[#This Row],[Product Description Index]],Products_Data[#All],2,0)</f>
        <v>Dress Shirts</v>
      </c>
      <c r="M2193">
        <v>2</v>
      </c>
      <c r="N2193" s="9">
        <v>442.20000000000005</v>
      </c>
      <c r="O2193" s="9">
        <f>Sales_Data17[[#This Row],[Order Quantity]]*Sales_Data17[[#This Row],[Unit Price]]</f>
        <v>884.40000000000009</v>
      </c>
      <c r="P2193" s="9">
        <v>309.54000000000002</v>
      </c>
      <c r="Q2193" s="9">
        <f>Sales_Data17[[#This Row],[Line Total]]-(Sales_Data17[[#This Row],[Total Unit Cost]]*Sales_Data17[[#This Row],[Order Quantity]])</f>
        <v>265.32000000000005</v>
      </c>
      <c r="R2193" s="1" t="str">
        <f>TEXT(Sales_Data17[[#This Row],[OrderDate]],"MMM")</f>
        <v>May</v>
      </c>
      <c r="S2193" s="1" t="str">
        <f t="shared" si="34"/>
        <v>2013</v>
      </c>
    </row>
    <row r="2194" spans="1:19">
      <c r="A2194" t="s">
        <v>2217</v>
      </c>
      <c r="B2194" s="2">
        <v>41397</v>
      </c>
      <c r="C2194" s="2" t="str">
        <f>VLOOKUP(Sales_Data17[[#This Row],[Customer Name Index]],Customer_Data[#All],2,0)</f>
        <v xml:space="preserve">Linde </v>
      </c>
      <c r="D2194">
        <v>14</v>
      </c>
      <c r="E2194" t="s">
        <v>4</v>
      </c>
      <c r="F2194" t="s">
        <v>8168</v>
      </c>
      <c r="G2194" t="s">
        <v>8026</v>
      </c>
      <c r="H2194" t="str">
        <f>VLOOKUP(Sales_Data17[[#This Row],[Delivery Region Index]],Regions_Table[#All],2,0)</f>
        <v>Queensland</v>
      </c>
      <c r="I2194" t="str">
        <f>VLOOKUP(Sales_Data17[[#This Row],[Delivery Region Index]],Regions_Table[#All],3,0)</f>
        <v>Rockhampton</v>
      </c>
      <c r="J2194">
        <v>41</v>
      </c>
      <c r="K2194">
        <v>6</v>
      </c>
      <c r="L2194" t="str">
        <f>VLOOKUP(Sales_Data17[[#This Row],[Product Description Index]],Products_Data[#All],2,0)</f>
        <v>Socks</v>
      </c>
      <c r="M2194">
        <v>8</v>
      </c>
      <c r="N2194" s="9">
        <v>26.8</v>
      </c>
      <c r="O2194" s="9">
        <f>Sales_Data17[[#This Row],[Order Quantity]]*Sales_Data17[[#This Row],[Unit Price]]</f>
        <v>214.4</v>
      </c>
      <c r="P2194" s="9">
        <v>18.492000000000001</v>
      </c>
      <c r="Q2194" s="9">
        <f>Sales_Data17[[#This Row],[Line Total]]-(Sales_Data17[[#This Row],[Total Unit Cost]]*Sales_Data17[[#This Row],[Order Quantity]])</f>
        <v>66.463999999999999</v>
      </c>
      <c r="R2194" s="1" t="str">
        <f>TEXT(Sales_Data17[[#This Row],[OrderDate]],"MMM")</f>
        <v>May</v>
      </c>
      <c r="S2194" s="1" t="str">
        <f t="shared" si="34"/>
        <v>2013</v>
      </c>
    </row>
    <row r="2195" spans="1:19">
      <c r="A2195" t="s">
        <v>2218</v>
      </c>
      <c r="B2195" s="2">
        <v>41397</v>
      </c>
      <c r="C2195" s="2" t="str">
        <f>VLOOKUP(Sales_Data17[[#This Row],[Customer Name Index]],Customer_Data[#All],2,0)</f>
        <v>Ole Group</v>
      </c>
      <c r="D2195">
        <v>13</v>
      </c>
      <c r="E2195" t="s">
        <v>2</v>
      </c>
      <c r="F2195" t="s">
        <v>8168</v>
      </c>
      <c r="G2195" t="s">
        <v>8026</v>
      </c>
      <c r="H2195" t="str">
        <f>VLOOKUP(Sales_Data17[[#This Row],[Delivery Region Index]],Regions_Table[#All],2,0)</f>
        <v>Queensland</v>
      </c>
      <c r="I2195" t="str">
        <f>VLOOKUP(Sales_Data17[[#This Row],[Delivery Region Index]],Regions_Table[#All],3,0)</f>
        <v>Maryborough</v>
      </c>
      <c r="J2195">
        <v>37</v>
      </c>
      <c r="K2195">
        <v>6</v>
      </c>
      <c r="L2195" t="str">
        <f>VLOOKUP(Sales_Data17[[#This Row],[Product Description Index]],Products_Data[#All],2,0)</f>
        <v>Socks</v>
      </c>
      <c r="M2195">
        <v>5</v>
      </c>
      <c r="N2195" s="9">
        <v>122.08888888888889</v>
      </c>
      <c r="O2195" s="9">
        <f>Sales_Data17[[#This Row],[Order Quantity]]*Sales_Data17[[#This Row],[Unit Price]]</f>
        <v>610.44444444444446</v>
      </c>
      <c r="P2195" s="9">
        <v>48.835555555555551</v>
      </c>
      <c r="Q2195" s="9">
        <f>Sales_Data17[[#This Row],[Line Total]]-(Sales_Data17[[#This Row],[Total Unit Cost]]*Sales_Data17[[#This Row],[Order Quantity]])</f>
        <v>366.26666666666671</v>
      </c>
      <c r="R2195" s="1" t="str">
        <f>TEXT(Sales_Data17[[#This Row],[OrderDate]],"MMM")</f>
        <v>May</v>
      </c>
      <c r="S2195" s="1" t="str">
        <f t="shared" si="34"/>
        <v>2013</v>
      </c>
    </row>
    <row r="2196" spans="1:19">
      <c r="A2196" t="s">
        <v>2219</v>
      </c>
      <c r="B2196" s="2">
        <v>41397</v>
      </c>
      <c r="C2196" s="2" t="str">
        <f>VLOOKUP(Sales_Data17[[#This Row],[Customer Name Index]],Customer_Data[#All],2,0)</f>
        <v>Elorac, Corp</v>
      </c>
      <c r="D2196">
        <v>3</v>
      </c>
      <c r="E2196" t="s">
        <v>4</v>
      </c>
      <c r="F2196" t="s">
        <v>8168</v>
      </c>
      <c r="G2196" t="s">
        <v>8027</v>
      </c>
      <c r="H2196" t="str">
        <f>VLOOKUP(Sales_Data17[[#This Row],[Delivery Region Index]],Regions_Table[#All],2,0)</f>
        <v>New South Wales</v>
      </c>
      <c r="I2196" t="str">
        <f>VLOOKUP(Sales_Data17[[#This Row],[Delivery Region Index]],Regions_Table[#All],3,0)</f>
        <v>Coffs Harbour</v>
      </c>
      <c r="J2196">
        <v>7</v>
      </c>
      <c r="K2196">
        <v>1</v>
      </c>
      <c r="L2196" t="str">
        <f>VLOOKUP(Sales_Data17[[#This Row],[Product Description Index]],Products_Data[#All],2,0)</f>
        <v>Shirts</v>
      </c>
      <c r="M2196">
        <v>4</v>
      </c>
      <c r="N2196" s="9">
        <v>259.06666666666666</v>
      </c>
      <c r="O2196" s="9">
        <f>Sales_Data17[[#This Row],[Order Quantity]]*Sales_Data17[[#This Row],[Unit Price]]</f>
        <v>1036.2666666666667</v>
      </c>
      <c r="P2196" s="9">
        <v>163.21199999999999</v>
      </c>
      <c r="Q2196" s="9">
        <f>Sales_Data17[[#This Row],[Line Total]]-(Sales_Data17[[#This Row],[Total Unit Cost]]*Sales_Data17[[#This Row],[Order Quantity]])</f>
        <v>383.4186666666667</v>
      </c>
      <c r="R2196" s="1" t="str">
        <f>TEXT(Sales_Data17[[#This Row],[OrderDate]],"MMM")</f>
        <v>May</v>
      </c>
      <c r="S2196" s="1" t="str">
        <f t="shared" si="34"/>
        <v>2013</v>
      </c>
    </row>
    <row r="2197" spans="1:19">
      <c r="A2197" t="s">
        <v>2220</v>
      </c>
      <c r="B2197" s="2">
        <v>41398</v>
      </c>
      <c r="C2197" s="2" t="str">
        <f>VLOOKUP(Sales_Data17[[#This Row],[Customer Name Index]],Customer_Data[#All],2,0)</f>
        <v>Procter Corp</v>
      </c>
      <c r="D2197">
        <v>5</v>
      </c>
      <c r="E2197" t="s">
        <v>2</v>
      </c>
      <c r="F2197" t="s">
        <v>8168</v>
      </c>
      <c r="G2197" t="s">
        <v>8027</v>
      </c>
      <c r="H2197" t="str">
        <f>VLOOKUP(Sales_Data17[[#This Row],[Delivery Region Index]],Regions_Table[#All],2,0)</f>
        <v>New South Wales</v>
      </c>
      <c r="I2197" t="str">
        <f>VLOOKUP(Sales_Data17[[#This Row],[Delivery Region Index]],Regions_Table[#All],3,0)</f>
        <v>Lake Macquarie</v>
      </c>
      <c r="J2197">
        <v>13</v>
      </c>
      <c r="K2197">
        <v>2</v>
      </c>
      <c r="L2197" t="str">
        <f>VLOOKUP(Sales_Data17[[#This Row],[Product Description Index]],Products_Data[#All],2,0)</f>
        <v>Pants</v>
      </c>
      <c r="M2197">
        <v>9</v>
      </c>
      <c r="N2197" s="9">
        <v>326.06666666666666</v>
      </c>
      <c r="O2197" s="9">
        <f>Sales_Data17[[#This Row],[Order Quantity]]*Sales_Data17[[#This Row],[Unit Price]]</f>
        <v>2934.6</v>
      </c>
      <c r="P2197" s="9">
        <v>267.37466666666666</v>
      </c>
      <c r="Q2197" s="9">
        <f>Sales_Data17[[#This Row],[Line Total]]-(Sales_Data17[[#This Row],[Total Unit Cost]]*Sales_Data17[[#This Row],[Order Quantity]])</f>
        <v>528.22800000000007</v>
      </c>
      <c r="R2197" s="1" t="str">
        <f>TEXT(Sales_Data17[[#This Row],[OrderDate]],"MMM")</f>
        <v>May</v>
      </c>
      <c r="S2197" s="1" t="str">
        <f t="shared" si="34"/>
        <v>2013</v>
      </c>
    </row>
    <row r="2198" spans="1:19">
      <c r="A2198" t="s">
        <v>2221</v>
      </c>
      <c r="B2198" s="2">
        <v>41398</v>
      </c>
      <c r="C2198" s="2" t="str">
        <f>VLOOKUP(Sales_Data17[[#This Row],[Customer Name Index]],Customer_Data[#All],2,0)</f>
        <v xml:space="preserve">Qualitest </v>
      </c>
      <c r="D2198">
        <v>19</v>
      </c>
      <c r="E2198" t="s">
        <v>4</v>
      </c>
      <c r="F2198" t="s">
        <v>8168</v>
      </c>
      <c r="G2198" t="s">
        <v>8028</v>
      </c>
      <c r="H2198" t="str">
        <f>VLOOKUP(Sales_Data17[[#This Row],[Delivery Region Index]],Regions_Table[#All],2,0)</f>
        <v>Victoria</v>
      </c>
      <c r="I2198" t="str">
        <f>VLOOKUP(Sales_Data17[[#This Row],[Delivery Region Index]],Regions_Table[#All],3,0)</f>
        <v>Mildura</v>
      </c>
      <c r="J2198">
        <v>53</v>
      </c>
      <c r="K2198">
        <v>8</v>
      </c>
      <c r="L2198" t="str">
        <f>VLOOKUP(Sales_Data17[[#This Row],[Product Description Index]],Products_Data[#All],2,0)</f>
        <v>Shoes</v>
      </c>
      <c r="M2198">
        <v>6</v>
      </c>
      <c r="N2198" s="9">
        <v>198.76666666666668</v>
      </c>
      <c r="O2198" s="9">
        <f>Sales_Data17[[#This Row],[Order Quantity]]*Sales_Data17[[#This Row],[Unit Price]]</f>
        <v>1192.6000000000001</v>
      </c>
      <c r="P2198" s="9">
        <v>153.05033333333336</v>
      </c>
      <c r="Q2198" s="9">
        <f>Sales_Data17[[#This Row],[Line Total]]-(Sales_Data17[[#This Row],[Total Unit Cost]]*Sales_Data17[[#This Row],[Order Quantity]])</f>
        <v>274.298</v>
      </c>
      <c r="R2198" s="1" t="str">
        <f>TEXT(Sales_Data17[[#This Row],[OrderDate]],"MMM")</f>
        <v>May</v>
      </c>
      <c r="S2198" s="1" t="str">
        <f t="shared" si="34"/>
        <v>2013</v>
      </c>
    </row>
    <row r="2199" spans="1:19">
      <c r="A2199" t="s">
        <v>2222</v>
      </c>
      <c r="B2199" s="2">
        <v>41398</v>
      </c>
      <c r="C2199" s="2" t="str">
        <f>VLOOKUP(Sales_Data17[[#This Row],[Customer Name Index]],Customer_Data[#All],2,0)</f>
        <v>3LAB, Ltd</v>
      </c>
      <c r="D2199">
        <v>16</v>
      </c>
      <c r="E2199" t="s">
        <v>4</v>
      </c>
      <c r="F2199" t="s">
        <v>8168</v>
      </c>
      <c r="G2199" t="s">
        <v>8025</v>
      </c>
      <c r="H2199" t="str">
        <f>VLOOKUP(Sales_Data17[[#This Row],[Delivery Region Index]],Regions_Table[#All],2,0)</f>
        <v>Victoria</v>
      </c>
      <c r="I2199" t="str">
        <f>VLOOKUP(Sales_Data17[[#This Row],[Delivery Region Index]],Regions_Table[#All],3,0)</f>
        <v>Melbourne</v>
      </c>
      <c r="J2199">
        <v>47</v>
      </c>
      <c r="K2199">
        <v>7</v>
      </c>
      <c r="L2199" t="str">
        <f>VLOOKUP(Sales_Data17[[#This Row],[Product Description Index]],Products_Data[#All],2,0)</f>
        <v>Dress Shirts</v>
      </c>
      <c r="M2199">
        <v>4</v>
      </c>
      <c r="N2199" s="9">
        <v>341.70000000000005</v>
      </c>
      <c r="O2199" s="9">
        <f>Sales_Data17[[#This Row],[Order Quantity]]*Sales_Data17[[#This Row],[Unit Price]]</f>
        <v>1366.8000000000002</v>
      </c>
      <c r="P2199" s="9">
        <v>287.02800000000002</v>
      </c>
      <c r="Q2199" s="9">
        <f>Sales_Data17[[#This Row],[Line Total]]-(Sales_Data17[[#This Row],[Total Unit Cost]]*Sales_Data17[[#This Row],[Order Quantity]])</f>
        <v>218.6880000000001</v>
      </c>
      <c r="R2199" s="1" t="str">
        <f>TEXT(Sales_Data17[[#This Row],[OrderDate]],"MMM")</f>
        <v>May</v>
      </c>
      <c r="S2199" s="1" t="str">
        <f t="shared" si="34"/>
        <v>2013</v>
      </c>
    </row>
    <row r="2200" spans="1:19">
      <c r="A2200" t="s">
        <v>2223</v>
      </c>
      <c r="B2200" s="2">
        <v>41398</v>
      </c>
      <c r="C2200" s="2" t="str">
        <f>VLOOKUP(Sales_Data17[[#This Row],[Customer Name Index]],Customer_Data[#All],2,0)</f>
        <v>21st Ltd</v>
      </c>
      <c r="D2200">
        <v>10</v>
      </c>
      <c r="E2200" t="s">
        <v>4</v>
      </c>
      <c r="F2200" t="s">
        <v>8168</v>
      </c>
      <c r="G2200" t="s">
        <v>8026</v>
      </c>
      <c r="H2200" t="str">
        <f>VLOOKUP(Sales_Data17[[#This Row],[Delivery Region Index]],Regions_Table[#All],2,0)</f>
        <v>Queensland</v>
      </c>
      <c r="I2200" t="str">
        <f>VLOOKUP(Sales_Data17[[#This Row],[Delivery Region Index]],Regions_Table[#All],3,0)</f>
        <v>Cairns</v>
      </c>
      <c r="J2200">
        <v>28</v>
      </c>
      <c r="K2200">
        <v>4</v>
      </c>
      <c r="L2200" t="str">
        <f>VLOOKUP(Sales_Data17[[#This Row],[Product Description Index]],Products_Data[#All],2,0)</f>
        <v>Jeans</v>
      </c>
      <c r="M2200">
        <v>5</v>
      </c>
      <c r="N2200" s="9">
        <v>250.87777777777779</v>
      </c>
      <c r="O2200" s="9">
        <f>Sales_Data17[[#This Row],[Order Quantity]]*Sales_Data17[[#This Row],[Unit Price]]</f>
        <v>1254.3888888888889</v>
      </c>
      <c r="P2200" s="9">
        <v>158.053</v>
      </c>
      <c r="Q2200" s="9">
        <f>Sales_Data17[[#This Row],[Line Total]]-(Sales_Data17[[#This Row],[Total Unit Cost]]*Sales_Data17[[#This Row],[Order Quantity]])</f>
        <v>464.12388888888893</v>
      </c>
      <c r="R2200" s="1" t="str">
        <f>TEXT(Sales_Data17[[#This Row],[OrderDate]],"MMM")</f>
        <v>May</v>
      </c>
      <c r="S2200" s="1" t="str">
        <f t="shared" si="34"/>
        <v>2013</v>
      </c>
    </row>
    <row r="2201" spans="1:19">
      <c r="A2201" t="s">
        <v>2224</v>
      </c>
      <c r="B2201" s="2">
        <v>41398</v>
      </c>
      <c r="C2201" s="2" t="str">
        <f>VLOOKUP(Sales_Data17[[#This Row],[Customer Name Index]],Customer_Data[#All],2,0)</f>
        <v>Pure Group</v>
      </c>
      <c r="D2201">
        <v>17</v>
      </c>
      <c r="E2201" t="s">
        <v>2</v>
      </c>
      <c r="F2201" t="s">
        <v>8168</v>
      </c>
      <c r="G2201" t="s">
        <v>8025</v>
      </c>
      <c r="H2201" t="str">
        <f>VLOOKUP(Sales_Data17[[#This Row],[Delivery Region Index]],Regions_Table[#All],2,0)</f>
        <v>Victoria</v>
      </c>
      <c r="I2201" t="str">
        <f>VLOOKUP(Sales_Data17[[#This Row],[Delivery Region Index]],Regions_Table[#All],3,0)</f>
        <v>Benalla</v>
      </c>
      <c r="J2201">
        <v>48</v>
      </c>
      <c r="K2201">
        <v>7</v>
      </c>
      <c r="L2201" t="str">
        <f>VLOOKUP(Sales_Data17[[#This Row],[Product Description Index]],Products_Data[#All],2,0)</f>
        <v>Dress Shirts</v>
      </c>
      <c r="M2201">
        <v>8</v>
      </c>
      <c r="N2201" s="9">
        <v>107.94444444444444</v>
      </c>
      <c r="O2201" s="9">
        <f>Sales_Data17[[#This Row],[Order Quantity]]*Sales_Data17[[#This Row],[Unit Price]]</f>
        <v>863.55555555555554</v>
      </c>
      <c r="P2201" s="9">
        <v>68.004999999999995</v>
      </c>
      <c r="Q2201" s="9">
        <f>Sales_Data17[[#This Row],[Line Total]]-(Sales_Data17[[#This Row],[Total Unit Cost]]*Sales_Data17[[#This Row],[Order Quantity]])</f>
        <v>319.51555555555558</v>
      </c>
      <c r="R2201" s="1" t="str">
        <f>TEXT(Sales_Data17[[#This Row],[OrderDate]],"MMM")</f>
        <v>May</v>
      </c>
      <c r="S2201" s="1" t="str">
        <f t="shared" si="34"/>
        <v>2013</v>
      </c>
    </row>
    <row r="2202" spans="1:19">
      <c r="A2202" t="s">
        <v>2225</v>
      </c>
      <c r="B2202" s="2">
        <v>41398</v>
      </c>
      <c r="C2202" s="2" t="str">
        <f>VLOOKUP(Sales_Data17[[#This Row],[Customer Name Index]],Customer_Data[#All],2,0)</f>
        <v>Medsep Group</v>
      </c>
      <c r="D2202">
        <v>8</v>
      </c>
      <c r="E2202" t="s">
        <v>2</v>
      </c>
      <c r="F2202" t="s">
        <v>8168</v>
      </c>
      <c r="G2202" t="s">
        <v>8027</v>
      </c>
      <c r="H2202" t="str">
        <f>VLOOKUP(Sales_Data17[[#This Row],[Delivery Region Index]],Regions_Table[#All],2,0)</f>
        <v>New South Wales</v>
      </c>
      <c r="I2202" t="str">
        <f>VLOOKUP(Sales_Data17[[#This Row],[Delivery Region Index]],Regions_Table[#All],3,0)</f>
        <v>Tweed Heads</v>
      </c>
      <c r="J2202">
        <v>22</v>
      </c>
      <c r="K2202">
        <v>3</v>
      </c>
      <c r="L2202" t="str">
        <f>VLOOKUP(Sales_Data17[[#This Row],[Product Description Index]],Products_Data[#All],2,0)</f>
        <v>Sunglasses</v>
      </c>
      <c r="M2202">
        <v>5</v>
      </c>
      <c r="N2202" s="9">
        <v>411.67777777777775</v>
      </c>
      <c r="O2202" s="9">
        <f>Sales_Data17[[#This Row],[Order Quantity]]*Sales_Data17[[#This Row],[Unit Price]]</f>
        <v>2058.3888888888887</v>
      </c>
      <c r="P2202" s="9">
        <v>275.82411111111111</v>
      </c>
      <c r="Q2202" s="9">
        <f>Sales_Data17[[#This Row],[Line Total]]-(Sales_Data17[[#This Row],[Total Unit Cost]]*Sales_Data17[[#This Row],[Order Quantity]])</f>
        <v>679.2683333333332</v>
      </c>
      <c r="R2202" s="1" t="str">
        <f>TEXT(Sales_Data17[[#This Row],[OrderDate]],"MMM")</f>
        <v>May</v>
      </c>
      <c r="S2202" s="1" t="str">
        <f t="shared" si="34"/>
        <v>2013</v>
      </c>
    </row>
    <row r="2203" spans="1:19">
      <c r="A2203" t="s">
        <v>2226</v>
      </c>
      <c r="B2203" s="2">
        <v>41399</v>
      </c>
      <c r="C2203" s="2" t="str">
        <f>VLOOKUP(Sales_Data17[[#This Row],[Customer Name Index]],Customer_Data[#All],2,0)</f>
        <v>Eminence Corp</v>
      </c>
      <c r="D2203">
        <v>18</v>
      </c>
      <c r="E2203" t="s">
        <v>3</v>
      </c>
      <c r="F2203" t="s">
        <v>8168</v>
      </c>
      <c r="G2203" t="s">
        <v>8025</v>
      </c>
      <c r="H2203" t="str">
        <f>VLOOKUP(Sales_Data17[[#This Row],[Delivery Region Index]],Regions_Table[#All],2,0)</f>
        <v>Victoria</v>
      </c>
      <c r="I2203" t="str">
        <f>VLOOKUP(Sales_Data17[[#This Row],[Delivery Region Index]],Regions_Table[#All],3,0)</f>
        <v>Mildura</v>
      </c>
      <c r="J2203">
        <v>53</v>
      </c>
      <c r="K2203">
        <v>8</v>
      </c>
      <c r="L2203" t="str">
        <f>VLOOKUP(Sales_Data17[[#This Row],[Product Description Index]],Products_Data[#All],2,0)</f>
        <v>Shoes</v>
      </c>
      <c r="M2203">
        <v>5</v>
      </c>
      <c r="N2203" s="9">
        <v>26.8</v>
      </c>
      <c r="O2203" s="9">
        <f>Sales_Data17[[#This Row],[Order Quantity]]*Sales_Data17[[#This Row],[Unit Price]]</f>
        <v>134</v>
      </c>
      <c r="P2203" s="9">
        <v>12.328000000000001</v>
      </c>
      <c r="Q2203" s="9">
        <f>Sales_Data17[[#This Row],[Line Total]]-(Sales_Data17[[#This Row],[Total Unit Cost]]*Sales_Data17[[#This Row],[Order Quantity]])</f>
        <v>72.359999999999985</v>
      </c>
      <c r="R2203" s="1" t="str">
        <f>TEXT(Sales_Data17[[#This Row],[OrderDate]],"MMM")</f>
        <v>May</v>
      </c>
      <c r="S2203" s="1" t="str">
        <f t="shared" si="34"/>
        <v>2013</v>
      </c>
    </row>
    <row r="2204" spans="1:19">
      <c r="A2204" t="s">
        <v>2227</v>
      </c>
      <c r="B2204" s="2">
        <v>41399</v>
      </c>
      <c r="C2204" s="2" t="str">
        <f>VLOOKUP(Sales_Data17[[#This Row],[Customer Name Index]],Customer_Data[#All],2,0)</f>
        <v>Pacific Ltd</v>
      </c>
      <c r="D2204">
        <v>20</v>
      </c>
      <c r="E2204" t="s">
        <v>4</v>
      </c>
      <c r="F2204" t="s">
        <v>8168</v>
      </c>
      <c r="G2204" t="s">
        <v>8028</v>
      </c>
      <c r="H2204" t="str">
        <f>VLOOKUP(Sales_Data17[[#This Row],[Delivery Region Index]],Regions_Table[#All],2,0)</f>
        <v>Victoria</v>
      </c>
      <c r="I2204" t="str">
        <f>VLOOKUP(Sales_Data17[[#This Row],[Delivery Region Index]],Regions_Table[#All],3,0)</f>
        <v>Wangaratta</v>
      </c>
      <c r="J2204">
        <v>56</v>
      </c>
      <c r="K2204">
        <v>8</v>
      </c>
      <c r="L2204" t="str">
        <f>VLOOKUP(Sales_Data17[[#This Row],[Product Description Index]],Products_Data[#All],2,0)</f>
        <v>Shoes</v>
      </c>
      <c r="M2204">
        <v>1</v>
      </c>
      <c r="N2204" s="9">
        <v>439.22222222222223</v>
      </c>
      <c r="O2204" s="9">
        <f>Sales_Data17[[#This Row],[Order Quantity]]*Sales_Data17[[#This Row],[Unit Price]]</f>
        <v>439.22222222222223</v>
      </c>
      <c r="P2204" s="9">
        <v>281.10222222222222</v>
      </c>
      <c r="Q2204" s="9">
        <f>Sales_Data17[[#This Row],[Line Total]]-(Sales_Data17[[#This Row],[Total Unit Cost]]*Sales_Data17[[#This Row],[Order Quantity]])</f>
        <v>158.12</v>
      </c>
      <c r="R2204" s="1" t="str">
        <f>TEXT(Sales_Data17[[#This Row],[OrderDate]],"MMM")</f>
        <v>May</v>
      </c>
      <c r="S2204" s="1" t="str">
        <f t="shared" si="34"/>
        <v>2013</v>
      </c>
    </row>
    <row r="2205" spans="1:19">
      <c r="A2205" t="s">
        <v>2228</v>
      </c>
      <c r="B2205" s="2">
        <v>41399</v>
      </c>
      <c r="C2205" s="2" t="str">
        <f>VLOOKUP(Sales_Data17[[#This Row],[Customer Name Index]],Customer_Data[#All],2,0)</f>
        <v>Procter Corp</v>
      </c>
      <c r="D2205">
        <v>5</v>
      </c>
      <c r="E2205" t="s">
        <v>2</v>
      </c>
      <c r="F2205" t="s">
        <v>8168</v>
      </c>
      <c r="G2205" t="s">
        <v>8027</v>
      </c>
      <c r="H2205" t="str">
        <f>VLOOKUP(Sales_Data17[[#This Row],[Delivery Region Index]],Regions_Table[#All],2,0)</f>
        <v>New South Wales</v>
      </c>
      <c r="I2205" t="str">
        <f>VLOOKUP(Sales_Data17[[#This Row],[Delivery Region Index]],Regions_Table[#All],3,0)</f>
        <v>Maitland</v>
      </c>
      <c r="J2205">
        <v>15</v>
      </c>
      <c r="K2205">
        <v>2</v>
      </c>
      <c r="L2205" t="str">
        <f>VLOOKUP(Sales_Data17[[#This Row],[Product Description Index]],Products_Data[#All],2,0)</f>
        <v>Pants</v>
      </c>
      <c r="M2205">
        <v>9</v>
      </c>
      <c r="N2205" s="9">
        <v>93.800000000000011</v>
      </c>
      <c r="O2205" s="9">
        <f>Sales_Data17[[#This Row],[Order Quantity]]*Sales_Data17[[#This Row],[Unit Price]]</f>
        <v>844.2</v>
      </c>
      <c r="P2205" s="9">
        <v>37.52000000000001</v>
      </c>
      <c r="Q2205" s="9">
        <f>Sales_Data17[[#This Row],[Line Total]]-(Sales_Data17[[#This Row],[Total Unit Cost]]*Sales_Data17[[#This Row],[Order Quantity]])</f>
        <v>506.52</v>
      </c>
      <c r="R2205" s="1" t="str">
        <f>TEXT(Sales_Data17[[#This Row],[OrderDate]],"MMM")</f>
        <v>May</v>
      </c>
      <c r="S2205" s="1" t="str">
        <f t="shared" si="34"/>
        <v>2013</v>
      </c>
    </row>
    <row r="2206" spans="1:19">
      <c r="A2206" t="s">
        <v>2229</v>
      </c>
      <c r="B2206" s="2">
        <v>41399</v>
      </c>
      <c r="C2206" s="2" t="str">
        <f>VLOOKUP(Sales_Data17[[#This Row],[Customer Name Index]],Customer_Data[#All],2,0)</f>
        <v xml:space="preserve">Linde </v>
      </c>
      <c r="D2206">
        <v>14</v>
      </c>
      <c r="E2206" t="s">
        <v>2</v>
      </c>
      <c r="F2206" t="s">
        <v>8168</v>
      </c>
      <c r="G2206" t="s">
        <v>8026</v>
      </c>
      <c r="H2206" t="str">
        <f>VLOOKUP(Sales_Data17[[#This Row],[Delivery Region Index]],Regions_Table[#All],2,0)</f>
        <v>Queensland</v>
      </c>
      <c r="I2206" t="str">
        <f>VLOOKUP(Sales_Data17[[#This Row],[Delivery Region Index]],Regions_Table[#All],3,0)</f>
        <v>Redcliffe</v>
      </c>
      <c r="J2206">
        <v>40</v>
      </c>
      <c r="K2206">
        <v>6</v>
      </c>
      <c r="L2206" t="str">
        <f>VLOOKUP(Sales_Data17[[#This Row],[Product Description Index]],Products_Data[#All],2,0)</f>
        <v>Socks</v>
      </c>
      <c r="M2206">
        <v>4</v>
      </c>
      <c r="N2206" s="9">
        <v>292.56666666666666</v>
      </c>
      <c r="O2206" s="9">
        <f>Sales_Data17[[#This Row],[Order Quantity]]*Sales_Data17[[#This Row],[Unit Price]]</f>
        <v>1170.2666666666667</v>
      </c>
      <c r="P2206" s="9">
        <v>193.09399999999999</v>
      </c>
      <c r="Q2206" s="9">
        <f>Sales_Data17[[#This Row],[Line Total]]-(Sales_Data17[[#This Row],[Total Unit Cost]]*Sales_Data17[[#This Row],[Order Quantity]])</f>
        <v>397.89066666666668</v>
      </c>
      <c r="R2206" s="1" t="str">
        <f>TEXT(Sales_Data17[[#This Row],[OrderDate]],"MMM")</f>
        <v>May</v>
      </c>
      <c r="S2206" s="1" t="str">
        <f t="shared" si="34"/>
        <v>2013</v>
      </c>
    </row>
    <row r="2207" spans="1:19">
      <c r="A2207" t="s">
        <v>2230</v>
      </c>
      <c r="B2207" s="2">
        <v>41399</v>
      </c>
      <c r="C2207" s="2" t="str">
        <f>VLOOKUP(Sales_Data17[[#This Row],[Customer Name Index]],Customer_Data[#All],2,0)</f>
        <v>21st Ltd</v>
      </c>
      <c r="D2207">
        <v>10</v>
      </c>
      <c r="E2207" t="s">
        <v>3</v>
      </c>
      <c r="F2207" t="s">
        <v>8168</v>
      </c>
      <c r="G2207" t="s">
        <v>8027</v>
      </c>
      <c r="H2207" t="str">
        <f>VLOOKUP(Sales_Data17[[#This Row],[Delivery Region Index]],Regions_Table[#All],2,0)</f>
        <v>Queensland</v>
      </c>
      <c r="I2207" t="str">
        <f>VLOOKUP(Sales_Data17[[#This Row],[Delivery Region Index]],Regions_Table[#All],3,0)</f>
        <v>Bundaberg</v>
      </c>
      <c r="J2207">
        <v>27</v>
      </c>
      <c r="K2207">
        <v>4</v>
      </c>
      <c r="L2207" t="str">
        <f>VLOOKUP(Sales_Data17[[#This Row],[Product Description Index]],Products_Data[#All],2,0)</f>
        <v>Jeans</v>
      </c>
      <c r="M2207">
        <v>7</v>
      </c>
      <c r="N2207" s="9">
        <v>189.08888888888887</v>
      </c>
      <c r="O2207" s="9">
        <f>Sales_Data17[[#This Row],[Order Quantity]]*Sales_Data17[[#This Row],[Unit Price]]</f>
        <v>1323.622222222222</v>
      </c>
      <c r="P2207" s="9">
        <v>156.94377777777777</v>
      </c>
      <c r="Q2207" s="9">
        <f>Sales_Data17[[#This Row],[Line Total]]-(Sales_Data17[[#This Row],[Total Unit Cost]]*Sales_Data17[[#This Row],[Order Quantity]])</f>
        <v>225.01577777777766</v>
      </c>
      <c r="R2207" s="1" t="str">
        <f>TEXT(Sales_Data17[[#This Row],[OrderDate]],"MMM")</f>
        <v>May</v>
      </c>
      <c r="S2207" s="1" t="str">
        <f t="shared" si="34"/>
        <v>2013</v>
      </c>
    </row>
    <row r="2208" spans="1:19">
      <c r="A2208" t="s">
        <v>2231</v>
      </c>
      <c r="B2208" s="2">
        <v>41399</v>
      </c>
      <c r="C2208" s="2" t="str">
        <f>VLOOKUP(Sales_Data17[[#This Row],[Customer Name Index]],Customer_Data[#All],2,0)</f>
        <v>Avon Corp</v>
      </c>
      <c r="D2208">
        <v>1</v>
      </c>
      <c r="E2208" t="s">
        <v>3</v>
      </c>
      <c r="F2208" t="s">
        <v>8168</v>
      </c>
      <c r="G2208" t="s">
        <v>8027</v>
      </c>
      <c r="H2208" t="str">
        <f>VLOOKUP(Sales_Data17[[#This Row],[Delivery Region Index]],Regions_Table[#All],2,0)</f>
        <v>New South Wales</v>
      </c>
      <c r="I2208" t="str">
        <f>VLOOKUP(Sales_Data17[[#This Row],[Delivery Region Index]],Regions_Table[#All],3,0)</f>
        <v>Albury</v>
      </c>
      <c r="J2208">
        <v>2</v>
      </c>
      <c r="K2208">
        <v>1</v>
      </c>
      <c r="L2208" t="str">
        <f>VLOOKUP(Sales_Data17[[#This Row],[Product Description Index]],Products_Data[#All],2,0)</f>
        <v>Shirts</v>
      </c>
      <c r="M2208">
        <v>3</v>
      </c>
      <c r="N2208" s="9">
        <v>18.611111111111111</v>
      </c>
      <c r="O2208" s="9">
        <f>Sales_Data17[[#This Row],[Order Quantity]]*Sales_Data17[[#This Row],[Unit Price]]</f>
        <v>55.833333333333329</v>
      </c>
      <c r="P2208" s="9">
        <v>8.7472222222222218</v>
      </c>
      <c r="Q2208" s="9">
        <f>Sales_Data17[[#This Row],[Line Total]]-(Sales_Data17[[#This Row],[Total Unit Cost]]*Sales_Data17[[#This Row],[Order Quantity]])</f>
        <v>29.591666666666661</v>
      </c>
      <c r="R2208" s="1" t="str">
        <f>TEXT(Sales_Data17[[#This Row],[OrderDate]],"MMM")</f>
        <v>May</v>
      </c>
      <c r="S2208" s="1" t="str">
        <f t="shared" si="34"/>
        <v>2013</v>
      </c>
    </row>
    <row r="2209" spans="1:19">
      <c r="A2209" t="s">
        <v>2232</v>
      </c>
      <c r="B2209" s="2">
        <v>41399</v>
      </c>
      <c r="C2209" s="2" t="str">
        <f>VLOOKUP(Sales_Data17[[#This Row],[Customer Name Index]],Customer_Data[#All],2,0)</f>
        <v xml:space="preserve">Qualitest </v>
      </c>
      <c r="D2209">
        <v>19</v>
      </c>
      <c r="E2209" t="s">
        <v>2</v>
      </c>
      <c r="F2209" t="s">
        <v>8168</v>
      </c>
      <c r="G2209" t="s">
        <v>8028</v>
      </c>
      <c r="H2209" t="str">
        <f>VLOOKUP(Sales_Data17[[#This Row],[Delivery Region Index]],Regions_Table[#All],2,0)</f>
        <v>Victoria</v>
      </c>
      <c r="I2209" t="str">
        <f>VLOOKUP(Sales_Data17[[#This Row],[Delivery Region Index]],Regions_Table[#All],3,0)</f>
        <v>Wangaratta</v>
      </c>
      <c r="J2209">
        <v>56</v>
      </c>
      <c r="K2209">
        <v>8</v>
      </c>
      <c r="L2209" t="str">
        <f>VLOOKUP(Sales_Data17[[#This Row],[Product Description Index]],Products_Data[#All],2,0)</f>
        <v>Shoes</v>
      </c>
      <c r="M2209">
        <v>2</v>
      </c>
      <c r="N2209" s="9">
        <v>264.27777777777777</v>
      </c>
      <c r="O2209" s="9">
        <f>Sales_Data17[[#This Row],[Order Quantity]]*Sales_Data17[[#This Row],[Unit Price]]</f>
        <v>528.55555555555554</v>
      </c>
      <c r="P2209" s="9">
        <v>137.42444444444445</v>
      </c>
      <c r="Q2209" s="9">
        <f>Sales_Data17[[#This Row],[Line Total]]-(Sales_Data17[[#This Row],[Total Unit Cost]]*Sales_Data17[[#This Row],[Order Quantity]])</f>
        <v>253.70666666666665</v>
      </c>
      <c r="R2209" s="1" t="str">
        <f>TEXT(Sales_Data17[[#This Row],[OrderDate]],"MMM")</f>
        <v>May</v>
      </c>
      <c r="S2209" s="1" t="str">
        <f t="shared" si="34"/>
        <v>2013</v>
      </c>
    </row>
    <row r="2210" spans="1:19">
      <c r="A2210" t="s">
        <v>2233</v>
      </c>
      <c r="B2210" s="2">
        <v>41400</v>
      </c>
      <c r="C2210" s="2" t="str">
        <f>VLOOKUP(Sales_Data17[[#This Row],[Customer Name Index]],Customer_Data[#All],2,0)</f>
        <v>Avon Corp</v>
      </c>
      <c r="D2210">
        <v>1</v>
      </c>
      <c r="E2210" t="s">
        <v>4</v>
      </c>
      <c r="F2210" t="s">
        <v>8168</v>
      </c>
      <c r="G2210" t="s">
        <v>8027</v>
      </c>
      <c r="H2210" t="str">
        <f>VLOOKUP(Sales_Data17[[#This Row],[Delivery Region Index]],Regions_Table[#All],2,0)</f>
        <v>New South Wales</v>
      </c>
      <c r="I2210" t="str">
        <f>VLOOKUP(Sales_Data17[[#This Row],[Delivery Region Index]],Regions_Table[#All],3,0)</f>
        <v>Armidale</v>
      </c>
      <c r="J2210">
        <v>3</v>
      </c>
      <c r="K2210">
        <v>1</v>
      </c>
      <c r="L2210" t="str">
        <f>VLOOKUP(Sales_Data17[[#This Row],[Product Description Index]],Products_Data[#All],2,0)</f>
        <v>Shirts</v>
      </c>
      <c r="M2210">
        <v>8</v>
      </c>
      <c r="N2210" s="9">
        <v>119.85555555555555</v>
      </c>
      <c r="O2210" s="9">
        <f>Sales_Data17[[#This Row],[Order Quantity]]*Sales_Data17[[#This Row],[Unit Price]]</f>
        <v>958.84444444444443</v>
      </c>
      <c r="P2210" s="9">
        <v>81.501777777777789</v>
      </c>
      <c r="Q2210" s="9">
        <f>Sales_Data17[[#This Row],[Line Total]]-(Sales_Data17[[#This Row],[Total Unit Cost]]*Sales_Data17[[#This Row],[Order Quantity]])</f>
        <v>306.83022222222212</v>
      </c>
      <c r="R2210" s="1" t="str">
        <f>TEXT(Sales_Data17[[#This Row],[OrderDate]],"MMM")</f>
        <v>May</v>
      </c>
      <c r="S2210" s="1" t="str">
        <f t="shared" si="34"/>
        <v>2013</v>
      </c>
    </row>
    <row r="2211" spans="1:19">
      <c r="A2211" t="s">
        <v>2234</v>
      </c>
      <c r="B2211" s="2">
        <v>41400</v>
      </c>
      <c r="C2211" s="2" t="str">
        <f>VLOOKUP(Sales_Data17[[#This Row],[Customer Name Index]],Customer_Data[#All],2,0)</f>
        <v>ETUDE Ltd</v>
      </c>
      <c r="D2211">
        <v>4</v>
      </c>
      <c r="E2211" t="s">
        <v>4</v>
      </c>
      <c r="F2211" t="s">
        <v>8168</v>
      </c>
      <c r="G2211" t="s">
        <v>8027</v>
      </c>
      <c r="H2211" t="str">
        <f>VLOOKUP(Sales_Data17[[#This Row],[Delivery Region Index]],Regions_Table[#All],2,0)</f>
        <v>New South Wales</v>
      </c>
      <c r="I2211" t="str">
        <f>VLOOKUP(Sales_Data17[[#This Row],[Delivery Region Index]],Regions_Table[#All],3,0)</f>
        <v>Grafton</v>
      </c>
      <c r="J2211">
        <v>11</v>
      </c>
      <c r="K2211">
        <v>2</v>
      </c>
      <c r="L2211" t="str">
        <f>VLOOKUP(Sales_Data17[[#This Row],[Product Description Index]],Products_Data[#All],2,0)</f>
        <v>Pants</v>
      </c>
      <c r="M2211">
        <v>4</v>
      </c>
      <c r="N2211" s="9">
        <v>272.4666666666667</v>
      </c>
      <c r="O2211" s="9">
        <f>Sales_Data17[[#This Row],[Order Quantity]]*Sales_Data17[[#This Row],[Unit Price]]</f>
        <v>1089.8666666666668</v>
      </c>
      <c r="P2211" s="9">
        <v>209.79933333333335</v>
      </c>
      <c r="Q2211" s="9">
        <f>Sales_Data17[[#This Row],[Line Total]]-(Sales_Data17[[#This Row],[Total Unit Cost]]*Sales_Data17[[#This Row],[Order Quantity]])</f>
        <v>250.66933333333338</v>
      </c>
      <c r="R2211" s="1" t="str">
        <f>TEXT(Sales_Data17[[#This Row],[OrderDate]],"MMM")</f>
        <v>May</v>
      </c>
      <c r="S2211" s="1" t="str">
        <f t="shared" si="34"/>
        <v>2013</v>
      </c>
    </row>
    <row r="2212" spans="1:19">
      <c r="A2212" t="s">
        <v>2235</v>
      </c>
      <c r="B2212" s="2">
        <v>41400</v>
      </c>
      <c r="C2212" s="2" t="str">
        <f>VLOOKUP(Sales_Data17[[#This Row],[Customer Name Index]],Customer_Data[#All],2,0)</f>
        <v>Rochester Ltd</v>
      </c>
      <c r="D2212">
        <v>15</v>
      </c>
      <c r="E2212" t="s">
        <v>4</v>
      </c>
      <c r="F2212" t="s">
        <v>8168</v>
      </c>
      <c r="G2212" t="s">
        <v>8025</v>
      </c>
      <c r="H2212" t="str">
        <f>VLOOKUP(Sales_Data17[[#This Row],[Delivery Region Index]],Regions_Table[#All],2,0)</f>
        <v>Queensland</v>
      </c>
      <c r="I2212" t="str">
        <f>VLOOKUP(Sales_Data17[[#This Row],[Delivery Region Index]],Regions_Table[#All],3,0)</f>
        <v>Rockhampton</v>
      </c>
      <c r="J2212">
        <v>41</v>
      </c>
      <c r="K2212">
        <v>6</v>
      </c>
      <c r="L2212" t="str">
        <f>VLOOKUP(Sales_Data17[[#This Row],[Product Description Index]],Products_Data[#All],2,0)</f>
        <v>Socks</v>
      </c>
      <c r="M2212">
        <v>2</v>
      </c>
      <c r="N2212" s="9">
        <v>213.65555555555557</v>
      </c>
      <c r="O2212" s="9">
        <f>Sales_Data17[[#This Row],[Order Quantity]]*Sales_Data17[[#This Row],[Unit Price]]</f>
        <v>427.31111111111113</v>
      </c>
      <c r="P2212" s="9">
        <v>168.78788888888892</v>
      </c>
      <c r="Q2212" s="9">
        <f>Sales_Data17[[#This Row],[Line Total]]-(Sales_Data17[[#This Row],[Total Unit Cost]]*Sales_Data17[[#This Row],[Order Quantity]])</f>
        <v>89.735333333333301</v>
      </c>
      <c r="R2212" s="1" t="str">
        <f>TEXT(Sales_Data17[[#This Row],[OrderDate]],"MMM")</f>
        <v>May</v>
      </c>
      <c r="S2212" s="1" t="str">
        <f t="shared" si="34"/>
        <v>2013</v>
      </c>
    </row>
    <row r="2213" spans="1:19">
      <c r="A2213" t="s">
        <v>2236</v>
      </c>
      <c r="B2213" s="2">
        <v>41401</v>
      </c>
      <c r="C2213" s="2" t="str">
        <f>VLOOKUP(Sales_Data17[[#This Row],[Customer Name Index]],Customer_Data[#All],2,0)</f>
        <v xml:space="preserve">Linde </v>
      </c>
      <c r="D2213">
        <v>14</v>
      </c>
      <c r="E2213" t="s">
        <v>4</v>
      </c>
      <c r="F2213" t="s">
        <v>8168</v>
      </c>
      <c r="G2213" t="s">
        <v>8026</v>
      </c>
      <c r="H2213" t="str">
        <f>VLOOKUP(Sales_Data17[[#This Row],[Delivery Region Index]],Regions_Table[#All],2,0)</f>
        <v>Queensland</v>
      </c>
      <c r="I2213" t="str">
        <f>VLOOKUP(Sales_Data17[[#This Row],[Delivery Region Index]],Regions_Table[#All],3,0)</f>
        <v>Rockhampton</v>
      </c>
      <c r="J2213">
        <v>41</v>
      </c>
      <c r="K2213">
        <v>6</v>
      </c>
      <c r="L2213" t="str">
        <f>VLOOKUP(Sales_Data17[[#This Row],[Product Description Index]],Products_Data[#All],2,0)</f>
        <v>Socks</v>
      </c>
      <c r="M2213">
        <v>9</v>
      </c>
      <c r="N2213" s="9">
        <v>691.58888888888896</v>
      </c>
      <c r="O2213" s="9">
        <f>Sales_Data17[[#This Row],[Order Quantity]]*Sales_Data17[[#This Row],[Unit Price]]</f>
        <v>6224.3000000000011</v>
      </c>
      <c r="P2213" s="9">
        <v>428.78511111111112</v>
      </c>
      <c r="Q2213" s="9">
        <f>Sales_Data17[[#This Row],[Line Total]]-(Sales_Data17[[#This Row],[Total Unit Cost]]*Sales_Data17[[#This Row],[Order Quantity]])</f>
        <v>2365.2340000000008</v>
      </c>
      <c r="R2213" s="1" t="str">
        <f>TEXT(Sales_Data17[[#This Row],[OrderDate]],"MMM")</f>
        <v>May</v>
      </c>
      <c r="S2213" s="1" t="str">
        <f t="shared" si="34"/>
        <v>2013</v>
      </c>
    </row>
    <row r="2214" spans="1:19">
      <c r="A2214" t="s">
        <v>2237</v>
      </c>
      <c r="B2214" s="2">
        <v>41401</v>
      </c>
      <c r="C2214" s="2" t="str">
        <f>VLOOKUP(Sales_Data17[[#This Row],[Customer Name Index]],Customer_Data[#All],2,0)</f>
        <v>Rochester Ltd</v>
      </c>
      <c r="D2214">
        <v>15</v>
      </c>
      <c r="E2214" t="s">
        <v>4</v>
      </c>
      <c r="F2214" t="s">
        <v>8168</v>
      </c>
      <c r="G2214" t="s">
        <v>8025</v>
      </c>
      <c r="H2214" t="str">
        <f>VLOOKUP(Sales_Data17[[#This Row],[Delivery Region Index]],Regions_Table[#All],2,0)</f>
        <v>Queensland</v>
      </c>
      <c r="I2214" t="str">
        <f>VLOOKUP(Sales_Data17[[#This Row],[Delivery Region Index]],Regions_Table[#All],3,0)</f>
        <v>Thuringowa</v>
      </c>
      <c r="J2214">
        <v>43</v>
      </c>
      <c r="K2214">
        <v>6</v>
      </c>
      <c r="L2214" t="str">
        <f>VLOOKUP(Sales_Data17[[#This Row],[Product Description Index]],Products_Data[#All],2,0)</f>
        <v>Socks</v>
      </c>
      <c r="M2214">
        <v>9</v>
      </c>
      <c r="N2214" s="9">
        <v>208.44444444444446</v>
      </c>
      <c r="O2214" s="9">
        <f>Sales_Data17[[#This Row],[Order Quantity]]*Sales_Data17[[#This Row],[Unit Price]]</f>
        <v>1876</v>
      </c>
      <c r="P2214" s="9">
        <v>110.47555555555556</v>
      </c>
      <c r="Q2214" s="9">
        <f>Sales_Data17[[#This Row],[Line Total]]-(Sales_Data17[[#This Row],[Total Unit Cost]]*Sales_Data17[[#This Row],[Order Quantity]])</f>
        <v>881.72</v>
      </c>
      <c r="R2214" s="1" t="str">
        <f>TEXT(Sales_Data17[[#This Row],[OrderDate]],"MMM")</f>
        <v>May</v>
      </c>
      <c r="S2214" s="1" t="str">
        <f t="shared" si="34"/>
        <v>2013</v>
      </c>
    </row>
    <row r="2215" spans="1:19">
      <c r="A2215" t="s">
        <v>2238</v>
      </c>
      <c r="B2215" s="2">
        <v>41401</v>
      </c>
      <c r="C2215" s="2" t="str">
        <f>VLOOKUP(Sales_Data17[[#This Row],[Customer Name Index]],Customer_Data[#All],2,0)</f>
        <v>Apollo Ltd</v>
      </c>
      <c r="D2215">
        <v>11</v>
      </c>
      <c r="E2215" t="s">
        <v>4</v>
      </c>
      <c r="F2215" t="s">
        <v>8168</v>
      </c>
      <c r="G2215" t="s">
        <v>8026</v>
      </c>
      <c r="H2215" t="str">
        <f>VLOOKUP(Sales_Data17[[#This Row],[Delivery Region Index]],Regions_Table[#All],2,0)</f>
        <v>Queensland</v>
      </c>
      <c r="I2215" t="str">
        <f>VLOOKUP(Sales_Data17[[#This Row],[Delivery Region Index]],Regions_Table[#All],3,0)</f>
        <v>Gladstone</v>
      </c>
      <c r="J2215">
        <v>30</v>
      </c>
      <c r="K2215">
        <v>5</v>
      </c>
      <c r="L2215" t="str">
        <f>VLOOKUP(Sales_Data17[[#This Row],[Product Description Index]],Products_Data[#All],2,0)</f>
        <v>Hats</v>
      </c>
      <c r="M2215">
        <v>8</v>
      </c>
      <c r="N2215" s="9">
        <v>700.52222222222224</v>
      </c>
      <c r="O2215" s="9">
        <f>Sales_Data17[[#This Row],[Order Quantity]]*Sales_Data17[[#This Row],[Unit Price]]</f>
        <v>5604.1777777777779</v>
      </c>
      <c r="P2215" s="9">
        <v>308.22977777777777</v>
      </c>
      <c r="Q2215" s="9">
        <f>Sales_Data17[[#This Row],[Line Total]]-(Sales_Data17[[#This Row],[Total Unit Cost]]*Sales_Data17[[#This Row],[Order Quantity]])</f>
        <v>3138.3395555555558</v>
      </c>
      <c r="R2215" s="1" t="str">
        <f>TEXT(Sales_Data17[[#This Row],[OrderDate]],"MMM")</f>
        <v>May</v>
      </c>
      <c r="S2215" s="1" t="str">
        <f t="shared" si="34"/>
        <v>2013</v>
      </c>
    </row>
    <row r="2216" spans="1:19">
      <c r="A2216" t="s">
        <v>2239</v>
      </c>
      <c r="B2216" s="2">
        <v>41402</v>
      </c>
      <c r="C2216" s="2" t="str">
        <f>VLOOKUP(Sales_Data17[[#This Row],[Customer Name Index]],Customer_Data[#All],2,0)</f>
        <v>Ole Group</v>
      </c>
      <c r="D2216">
        <v>13</v>
      </c>
      <c r="E2216" t="s">
        <v>4</v>
      </c>
      <c r="F2216" t="s">
        <v>8168</v>
      </c>
      <c r="G2216" t="s">
        <v>8026</v>
      </c>
      <c r="H2216" t="str">
        <f>VLOOKUP(Sales_Data17[[#This Row],[Delivery Region Index]],Regions_Table[#All],2,0)</f>
        <v>Queensland</v>
      </c>
      <c r="I2216" t="str">
        <f>VLOOKUP(Sales_Data17[[#This Row],[Delivery Region Index]],Regions_Table[#All],3,0)</f>
        <v>Mount Isa</v>
      </c>
      <c r="J2216">
        <v>38</v>
      </c>
      <c r="K2216">
        <v>6</v>
      </c>
      <c r="L2216" t="str">
        <f>VLOOKUP(Sales_Data17[[#This Row],[Product Description Index]],Products_Data[#All],2,0)</f>
        <v>Socks</v>
      </c>
      <c r="M2216">
        <v>8</v>
      </c>
      <c r="N2216" s="9">
        <v>107.2</v>
      </c>
      <c r="O2216" s="9">
        <f>Sales_Data17[[#This Row],[Order Quantity]]*Sales_Data17[[#This Row],[Unit Price]]</f>
        <v>857.6</v>
      </c>
      <c r="P2216" s="9">
        <v>63.247999999999998</v>
      </c>
      <c r="Q2216" s="9">
        <f>Sales_Data17[[#This Row],[Line Total]]-(Sales_Data17[[#This Row],[Total Unit Cost]]*Sales_Data17[[#This Row],[Order Quantity]])</f>
        <v>351.61600000000004</v>
      </c>
      <c r="R2216" s="1" t="str">
        <f>TEXT(Sales_Data17[[#This Row],[OrderDate]],"MMM")</f>
        <v>May</v>
      </c>
      <c r="S2216" s="1" t="str">
        <f t="shared" si="34"/>
        <v>2013</v>
      </c>
    </row>
    <row r="2217" spans="1:19">
      <c r="A2217" t="s">
        <v>2240</v>
      </c>
      <c r="B2217" s="2">
        <v>41402</v>
      </c>
      <c r="C2217" s="2" t="str">
        <f>VLOOKUP(Sales_Data17[[#This Row],[Customer Name Index]],Customer_Data[#All],2,0)</f>
        <v>New Ltd</v>
      </c>
      <c r="D2217">
        <v>7</v>
      </c>
      <c r="E2217" t="s">
        <v>4</v>
      </c>
      <c r="F2217" t="s">
        <v>8168</v>
      </c>
      <c r="G2217" t="s">
        <v>8027</v>
      </c>
      <c r="H2217" t="str">
        <f>VLOOKUP(Sales_Data17[[#This Row],[Delivery Region Index]],Regions_Table[#All],2,0)</f>
        <v>New South Wales</v>
      </c>
      <c r="I2217" t="str">
        <f>VLOOKUP(Sales_Data17[[#This Row],[Delivery Region Index]],Regions_Table[#All],3,0)</f>
        <v>Port Macquarie</v>
      </c>
      <c r="J2217">
        <v>19</v>
      </c>
      <c r="K2217">
        <v>3</v>
      </c>
      <c r="L2217" t="str">
        <f>VLOOKUP(Sales_Data17[[#This Row],[Product Description Index]],Products_Data[#All],2,0)</f>
        <v>Sunglasses</v>
      </c>
      <c r="M2217">
        <v>3</v>
      </c>
      <c r="N2217" s="9">
        <v>401.25555555555559</v>
      </c>
      <c r="O2217" s="9">
        <f>Sales_Data17[[#This Row],[Order Quantity]]*Sales_Data17[[#This Row],[Unit Price]]</f>
        <v>1203.7666666666669</v>
      </c>
      <c r="P2217" s="9">
        <v>308.96677777777779</v>
      </c>
      <c r="Q2217" s="9">
        <f>Sales_Data17[[#This Row],[Line Total]]-(Sales_Data17[[#This Row],[Total Unit Cost]]*Sales_Data17[[#This Row],[Order Quantity]])</f>
        <v>276.8663333333335</v>
      </c>
      <c r="R2217" s="1" t="str">
        <f>TEXT(Sales_Data17[[#This Row],[OrderDate]],"MMM")</f>
        <v>May</v>
      </c>
      <c r="S2217" s="1" t="str">
        <f t="shared" si="34"/>
        <v>2013</v>
      </c>
    </row>
    <row r="2218" spans="1:19">
      <c r="A2218" t="s">
        <v>2241</v>
      </c>
      <c r="B2218" s="2">
        <v>41402</v>
      </c>
      <c r="C2218" s="2" t="str">
        <f>VLOOKUP(Sales_Data17[[#This Row],[Customer Name Index]],Customer_Data[#All],2,0)</f>
        <v>Pure Group</v>
      </c>
      <c r="D2218">
        <v>17</v>
      </c>
      <c r="E2218" t="s">
        <v>4</v>
      </c>
      <c r="F2218" t="s">
        <v>8168</v>
      </c>
      <c r="G2218" t="s">
        <v>8025</v>
      </c>
      <c r="H2218" t="str">
        <f>VLOOKUP(Sales_Data17[[#This Row],[Delivery Region Index]],Regions_Table[#All],2,0)</f>
        <v>Victoria</v>
      </c>
      <c r="I2218" t="str">
        <f>VLOOKUP(Sales_Data17[[#This Row],[Delivery Region Index]],Regions_Table[#All],3,0)</f>
        <v>Ballarat</v>
      </c>
      <c r="J2218">
        <v>49</v>
      </c>
      <c r="K2218">
        <v>7</v>
      </c>
      <c r="L2218" t="str">
        <f>VLOOKUP(Sales_Data17[[#This Row],[Product Description Index]],Products_Data[#All],2,0)</f>
        <v>Dress Shirts</v>
      </c>
      <c r="M2218">
        <v>6</v>
      </c>
      <c r="N2218" s="9">
        <v>111.66666666666667</v>
      </c>
      <c r="O2218" s="9">
        <f>Sales_Data17[[#This Row],[Order Quantity]]*Sales_Data17[[#This Row],[Unit Price]]</f>
        <v>670</v>
      </c>
      <c r="P2218" s="9">
        <v>70.349999999999994</v>
      </c>
      <c r="Q2218" s="9">
        <f>Sales_Data17[[#This Row],[Line Total]]-(Sales_Data17[[#This Row],[Total Unit Cost]]*Sales_Data17[[#This Row],[Order Quantity]])</f>
        <v>247.90000000000003</v>
      </c>
      <c r="R2218" s="1" t="str">
        <f>TEXT(Sales_Data17[[#This Row],[OrderDate]],"MMM")</f>
        <v>May</v>
      </c>
      <c r="S2218" s="1" t="str">
        <f t="shared" si="34"/>
        <v>2013</v>
      </c>
    </row>
    <row r="2219" spans="1:19">
      <c r="A2219" t="s">
        <v>2242</v>
      </c>
      <c r="B2219" s="2">
        <v>41402</v>
      </c>
      <c r="C2219" s="2" t="str">
        <f>VLOOKUP(Sales_Data17[[#This Row],[Customer Name Index]],Customer_Data[#All],2,0)</f>
        <v>Ole Group</v>
      </c>
      <c r="D2219">
        <v>13</v>
      </c>
      <c r="E2219" t="s">
        <v>4</v>
      </c>
      <c r="F2219" t="s">
        <v>8168</v>
      </c>
      <c r="G2219" t="s">
        <v>8026</v>
      </c>
      <c r="H2219" t="str">
        <f>VLOOKUP(Sales_Data17[[#This Row],[Delivery Region Index]],Regions_Table[#All],2,0)</f>
        <v>Queensland</v>
      </c>
      <c r="I2219" t="str">
        <f>VLOOKUP(Sales_Data17[[#This Row],[Delivery Region Index]],Regions_Table[#All],3,0)</f>
        <v>Mackay</v>
      </c>
      <c r="J2219">
        <v>36</v>
      </c>
      <c r="K2219">
        <v>5</v>
      </c>
      <c r="L2219" t="str">
        <f>VLOOKUP(Sales_Data17[[#This Row],[Product Description Index]],Products_Data[#All],2,0)</f>
        <v>Hats</v>
      </c>
      <c r="M2219">
        <v>4</v>
      </c>
      <c r="N2219" s="9">
        <v>310.43333333333334</v>
      </c>
      <c r="O2219" s="9">
        <f>Sales_Data17[[#This Row],[Order Quantity]]*Sales_Data17[[#This Row],[Unit Price]]</f>
        <v>1241.7333333333333</v>
      </c>
      <c r="P2219" s="9">
        <v>133.48633333333333</v>
      </c>
      <c r="Q2219" s="9">
        <f>Sales_Data17[[#This Row],[Line Total]]-(Sales_Data17[[#This Row],[Total Unit Cost]]*Sales_Data17[[#This Row],[Order Quantity]])</f>
        <v>707.78800000000001</v>
      </c>
      <c r="R2219" s="1" t="str">
        <f>TEXT(Sales_Data17[[#This Row],[OrderDate]],"MMM")</f>
        <v>May</v>
      </c>
      <c r="S2219" s="1" t="str">
        <f t="shared" si="34"/>
        <v>2013</v>
      </c>
    </row>
    <row r="2220" spans="1:19">
      <c r="A2220" t="s">
        <v>2243</v>
      </c>
      <c r="B2220" s="2">
        <v>41403</v>
      </c>
      <c r="C2220" s="2" t="str">
        <f>VLOOKUP(Sales_Data17[[#This Row],[Customer Name Index]],Customer_Data[#All],2,0)</f>
        <v>21st Ltd</v>
      </c>
      <c r="D2220">
        <v>10</v>
      </c>
      <c r="E2220" t="s">
        <v>4</v>
      </c>
      <c r="F2220" t="s">
        <v>8168</v>
      </c>
      <c r="G2220" t="s">
        <v>8026</v>
      </c>
      <c r="H2220" t="str">
        <f>VLOOKUP(Sales_Data17[[#This Row],[Delivery Region Index]],Regions_Table[#All],2,0)</f>
        <v>Queensland</v>
      </c>
      <c r="I2220" t="str">
        <f>VLOOKUP(Sales_Data17[[#This Row],[Delivery Region Index]],Regions_Table[#All],3,0)</f>
        <v>Cairns</v>
      </c>
      <c r="J2220">
        <v>28</v>
      </c>
      <c r="K2220">
        <v>4</v>
      </c>
      <c r="L2220" t="str">
        <f>VLOOKUP(Sales_Data17[[#This Row],[Product Description Index]],Products_Data[#All],2,0)</f>
        <v>Jeans</v>
      </c>
      <c r="M2220">
        <v>4</v>
      </c>
      <c r="N2220" s="9">
        <v>94.544444444444437</v>
      </c>
      <c r="O2220" s="9">
        <f>Sales_Data17[[#This Row],[Order Quantity]]*Sales_Data17[[#This Row],[Unit Price]]</f>
        <v>378.17777777777775</v>
      </c>
      <c r="P2220" s="9">
        <v>71.853777777777779</v>
      </c>
      <c r="Q2220" s="9">
        <f>Sales_Data17[[#This Row],[Line Total]]-(Sales_Data17[[#This Row],[Total Unit Cost]]*Sales_Data17[[#This Row],[Order Quantity]])</f>
        <v>90.762666666666632</v>
      </c>
      <c r="R2220" s="1" t="str">
        <f>TEXT(Sales_Data17[[#This Row],[OrderDate]],"MMM")</f>
        <v>May</v>
      </c>
      <c r="S2220" s="1" t="str">
        <f t="shared" si="34"/>
        <v>2013</v>
      </c>
    </row>
    <row r="2221" spans="1:19">
      <c r="A2221" t="s">
        <v>2244</v>
      </c>
      <c r="B2221" s="2">
        <v>41405</v>
      </c>
      <c r="C2221" s="2" t="str">
        <f>VLOOKUP(Sales_Data17[[#This Row],[Customer Name Index]],Customer_Data[#All],2,0)</f>
        <v>Rochester Ltd</v>
      </c>
      <c r="D2221">
        <v>15</v>
      </c>
      <c r="E2221" t="s">
        <v>2</v>
      </c>
      <c r="F2221" t="s">
        <v>8168</v>
      </c>
      <c r="G2221" t="s">
        <v>8025</v>
      </c>
      <c r="H2221" t="str">
        <f>VLOOKUP(Sales_Data17[[#This Row],[Delivery Region Index]],Regions_Table[#All],2,0)</f>
        <v>Queensland</v>
      </c>
      <c r="I2221" t="str">
        <f>VLOOKUP(Sales_Data17[[#This Row],[Delivery Region Index]],Regions_Table[#All],3,0)</f>
        <v>Thuringowa</v>
      </c>
      <c r="J2221">
        <v>43</v>
      </c>
      <c r="K2221">
        <v>6</v>
      </c>
      <c r="L2221" t="str">
        <f>VLOOKUP(Sales_Data17[[#This Row],[Product Description Index]],Products_Data[#All],2,0)</f>
        <v>Socks</v>
      </c>
      <c r="M2221">
        <v>2</v>
      </c>
      <c r="N2221" s="9">
        <v>253.11111111111111</v>
      </c>
      <c r="O2221" s="9">
        <f>Sales_Data17[[#This Row],[Order Quantity]]*Sales_Data17[[#This Row],[Unit Price]]</f>
        <v>506.22222222222223</v>
      </c>
      <c r="P2221" s="9">
        <v>212.61333333333334</v>
      </c>
      <c r="Q2221" s="9">
        <f>Sales_Data17[[#This Row],[Line Total]]-(Sales_Data17[[#This Row],[Total Unit Cost]]*Sales_Data17[[#This Row],[Order Quantity]])</f>
        <v>80.995555555555541</v>
      </c>
      <c r="R2221" s="1" t="str">
        <f>TEXT(Sales_Data17[[#This Row],[OrderDate]],"MMM")</f>
        <v>May</v>
      </c>
      <c r="S2221" s="1" t="str">
        <f t="shared" si="34"/>
        <v>2013</v>
      </c>
    </row>
    <row r="2222" spans="1:19">
      <c r="A2222" t="s">
        <v>2245</v>
      </c>
      <c r="B2222" s="2">
        <v>41406</v>
      </c>
      <c r="C2222" s="2" t="str">
        <f>VLOOKUP(Sales_Data17[[#This Row],[Customer Name Index]],Customer_Data[#All],2,0)</f>
        <v>Elorac, Corp</v>
      </c>
      <c r="D2222">
        <v>3</v>
      </c>
      <c r="E2222" t="s">
        <v>3</v>
      </c>
      <c r="F2222" t="s">
        <v>8168</v>
      </c>
      <c r="G2222" t="s">
        <v>8027</v>
      </c>
      <c r="H2222" t="str">
        <f>VLOOKUP(Sales_Data17[[#This Row],[Delivery Region Index]],Regions_Table[#All],2,0)</f>
        <v>New South Wales</v>
      </c>
      <c r="I2222" t="str">
        <f>VLOOKUP(Sales_Data17[[#This Row],[Delivery Region Index]],Regions_Table[#All],3,0)</f>
        <v>Cessnock</v>
      </c>
      <c r="J2222">
        <v>6</v>
      </c>
      <c r="K2222">
        <v>1</v>
      </c>
      <c r="L2222" t="str">
        <f>VLOOKUP(Sales_Data17[[#This Row],[Product Description Index]],Products_Data[#All],2,0)</f>
        <v>Shirts</v>
      </c>
      <c r="M2222">
        <v>9</v>
      </c>
      <c r="N2222" s="9">
        <v>121.34444444444446</v>
      </c>
      <c r="O2222" s="9">
        <f>Sales_Data17[[#This Row],[Order Quantity]]*Sales_Data17[[#This Row],[Unit Price]]</f>
        <v>1092.1000000000001</v>
      </c>
      <c r="P2222" s="9">
        <v>72.806666666666672</v>
      </c>
      <c r="Q2222" s="9">
        <f>Sales_Data17[[#This Row],[Line Total]]-(Sales_Data17[[#This Row],[Total Unit Cost]]*Sales_Data17[[#This Row],[Order Quantity]])</f>
        <v>436.84000000000015</v>
      </c>
      <c r="R2222" s="1" t="str">
        <f>TEXT(Sales_Data17[[#This Row],[OrderDate]],"MMM")</f>
        <v>May</v>
      </c>
      <c r="S2222" s="1" t="str">
        <f t="shared" si="34"/>
        <v>2013</v>
      </c>
    </row>
    <row r="2223" spans="1:19">
      <c r="A2223" t="s">
        <v>2246</v>
      </c>
      <c r="B2223" s="2">
        <v>41406</v>
      </c>
      <c r="C2223" s="2" t="str">
        <f>VLOOKUP(Sales_Data17[[#This Row],[Customer Name Index]],Customer_Data[#All],2,0)</f>
        <v xml:space="preserve">Ei </v>
      </c>
      <c r="D2223">
        <v>9</v>
      </c>
      <c r="E2223" t="s">
        <v>4</v>
      </c>
      <c r="F2223" t="s">
        <v>8168</v>
      </c>
      <c r="G2223" t="s">
        <v>8027</v>
      </c>
      <c r="H2223" t="str">
        <f>VLOOKUP(Sales_Data17[[#This Row],[Delivery Region Index]],Regions_Table[#All],2,0)</f>
        <v>Queensland</v>
      </c>
      <c r="I2223" t="str">
        <f>VLOOKUP(Sales_Data17[[#This Row],[Delivery Region Index]],Regions_Table[#All],3,0)</f>
        <v>Brisbane</v>
      </c>
      <c r="J2223">
        <v>26</v>
      </c>
      <c r="K2223">
        <v>4</v>
      </c>
      <c r="L2223" t="str">
        <f>VLOOKUP(Sales_Data17[[#This Row],[Product Description Index]],Products_Data[#All],2,0)</f>
        <v>Jeans</v>
      </c>
      <c r="M2223">
        <v>3</v>
      </c>
      <c r="N2223" s="9">
        <v>722.8555555555555</v>
      </c>
      <c r="O2223" s="9">
        <f>Sales_Data17[[#This Row],[Order Quantity]]*Sales_Data17[[#This Row],[Unit Price]]</f>
        <v>2168.5666666666666</v>
      </c>
      <c r="P2223" s="9">
        <v>397.57055555555559</v>
      </c>
      <c r="Q2223" s="9">
        <f>Sales_Data17[[#This Row],[Line Total]]-(Sales_Data17[[#This Row],[Total Unit Cost]]*Sales_Data17[[#This Row],[Order Quantity]])</f>
        <v>975.85499999999979</v>
      </c>
      <c r="R2223" s="1" t="str">
        <f>TEXT(Sales_Data17[[#This Row],[OrderDate]],"MMM")</f>
        <v>May</v>
      </c>
      <c r="S2223" s="1" t="str">
        <f t="shared" si="34"/>
        <v>2013</v>
      </c>
    </row>
    <row r="2224" spans="1:19">
      <c r="A2224" t="s">
        <v>2247</v>
      </c>
      <c r="B2224" s="2">
        <v>41406</v>
      </c>
      <c r="C2224" s="2" t="str">
        <f>VLOOKUP(Sales_Data17[[#This Row],[Customer Name Index]],Customer_Data[#All],2,0)</f>
        <v>Medsep Group</v>
      </c>
      <c r="D2224">
        <v>8</v>
      </c>
      <c r="E2224" t="s">
        <v>2</v>
      </c>
      <c r="F2224" t="s">
        <v>8168</v>
      </c>
      <c r="G2224" t="s">
        <v>8027</v>
      </c>
      <c r="H2224" t="str">
        <f>VLOOKUP(Sales_Data17[[#This Row],[Delivery Region Index]],Regions_Table[#All],2,0)</f>
        <v>New South Wales</v>
      </c>
      <c r="I2224" t="str">
        <f>VLOOKUP(Sales_Data17[[#This Row],[Delivery Region Index]],Regions_Table[#All],3,0)</f>
        <v>Tweed Heads</v>
      </c>
      <c r="J2224">
        <v>22</v>
      </c>
      <c r="K2224">
        <v>3</v>
      </c>
      <c r="L2224" t="str">
        <f>VLOOKUP(Sales_Data17[[#This Row],[Product Description Index]],Products_Data[#All],2,0)</f>
        <v>Sunglasses</v>
      </c>
      <c r="M2224">
        <v>9</v>
      </c>
      <c r="N2224" s="9">
        <v>125.06666666666668</v>
      </c>
      <c r="O2224" s="9">
        <f>Sales_Data17[[#This Row],[Order Quantity]]*Sales_Data17[[#This Row],[Unit Price]]</f>
        <v>1125.6000000000001</v>
      </c>
      <c r="P2224" s="9">
        <v>55.029333333333341</v>
      </c>
      <c r="Q2224" s="9">
        <f>Sales_Data17[[#This Row],[Line Total]]-(Sales_Data17[[#This Row],[Total Unit Cost]]*Sales_Data17[[#This Row],[Order Quantity]])</f>
        <v>630.33600000000001</v>
      </c>
      <c r="R2224" s="1" t="str">
        <f>TEXT(Sales_Data17[[#This Row],[OrderDate]],"MMM")</f>
        <v>May</v>
      </c>
      <c r="S2224" s="1" t="str">
        <f t="shared" si="34"/>
        <v>2013</v>
      </c>
    </row>
    <row r="2225" spans="1:19">
      <c r="A2225" t="s">
        <v>2248</v>
      </c>
      <c r="B2225" s="2">
        <v>41406</v>
      </c>
      <c r="C2225" s="2" t="str">
        <f>VLOOKUP(Sales_Data17[[#This Row],[Customer Name Index]],Customer_Data[#All],2,0)</f>
        <v>Procter Corp</v>
      </c>
      <c r="D2225">
        <v>5</v>
      </c>
      <c r="E2225" t="s">
        <v>3</v>
      </c>
      <c r="F2225" t="s">
        <v>8168</v>
      </c>
      <c r="G2225" t="s">
        <v>8027</v>
      </c>
      <c r="H2225" t="str">
        <f>VLOOKUP(Sales_Data17[[#This Row],[Delivery Region Index]],Regions_Table[#All],2,0)</f>
        <v>New South Wales</v>
      </c>
      <c r="I2225" t="str">
        <f>VLOOKUP(Sales_Data17[[#This Row],[Delivery Region Index]],Regions_Table[#All],3,0)</f>
        <v>Maitland</v>
      </c>
      <c r="J2225">
        <v>15</v>
      </c>
      <c r="K2225">
        <v>2</v>
      </c>
      <c r="L2225" t="str">
        <f>VLOOKUP(Sales_Data17[[#This Row],[Product Description Index]],Products_Data[#All],2,0)</f>
        <v>Pants</v>
      </c>
      <c r="M2225">
        <v>5</v>
      </c>
      <c r="N2225" s="9">
        <v>129.53333333333333</v>
      </c>
      <c r="O2225" s="9">
        <f>Sales_Data17[[#This Row],[Order Quantity]]*Sales_Data17[[#This Row],[Unit Price]]</f>
        <v>647.66666666666663</v>
      </c>
      <c r="P2225" s="9">
        <v>62.175999999999995</v>
      </c>
      <c r="Q2225" s="9">
        <f>Sales_Data17[[#This Row],[Line Total]]-(Sales_Data17[[#This Row],[Total Unit Cost]]*Sales_Data17[[#This Row],[Order Quantity]])</f>
        <v>336.78666666666663</v>
      </c>
      <c r="R2225" s="1" t="str">
        <f>TEXT(Sales_Data17[[#This Row],[OrderDate]],"MMM")</f>
        <v>May</v>
      </c>
      <c r="S2225" s="1" t="str">
        <f t="shared" si="34"/>
        <v>2013</v>
      </c>
    </row>
    <row r="2226" spans="1:19">
      <c r="A2226" t="s">
        <v>2249</v>
      </c>
      <c r="B2226" s="2">
        <v>41407</v>
      </c>
      <c r="C2226" s="2" t="str">
        <f>VLOOKUP(Sales_Data17[[#This Row],[Customer Name Index]],Customer_Data[#All],2,0)</f>
        <v>PEDIFIX, Corp</v>
      </c>
      <c r="D2226">
        <v>6</v>
      </c>
      <c r="E2226" t="s">
        <v>4</v>
      </c>
      <c r="F2226" t="s">
        <v>8168</v>
      </c>
      <c r="G2226" t="s">
        <v>8027</v>
      </c>
      <c r="H2226" t="str">
        <f>VLOOKUP(Sales_Data17[[#This Row],[Delivery Region Index]],Regions_Table[#All],2,0)</f>
        <v>New South Wales</v>
      </c>
      <c r="I2226" t="str">
        <f>VLOOKUP(Sales_Data17[[#This Row],[Delivery Region Index]],Regions_Table[#All],3,0)</f>
        <v>Newcastle</v>
      </c>
      <c r="J2226">
        <v>16</v>
      </c>
      <c r="K2226">
        <v>3</v>
      </c>
      <c r="L2226" t="str">
        <f>VLOOKUP(Sales_Data17[[#This Row],[Product Description Index]],Products_Data[#All],2,0)</f>
        <v>Sunglasses</v>
      </c>
      <c r="M2226">
        <v>1</v>
      </c>
      <c r="N2226" s="9">
        <v>108.6888888888889</v>
      </c>
      <c r="O2226" s="9">
        <f>Sales_Data17[[#This Row],[Order Quantity]]*Sales_Data17[[#This Row],[Unit Price]]</f>
        <v>108.6888888888889</v>
      </c>
      <c r="P2226" s="9">
        <v>74.995333333333335</v>
      </c>
      <c r="Q2226" s="9">
        <f>Sales_Data17[[#This Row],[Line Total]]-(Sales_Data17[[#This Row],[Total Unit Cost]]*Sales_Data17[[#This Row],[Order Quantity]])</f>
        <v>33.693555555555562</v>
      </c>
      <c r="R2226" s="1" t="str">
        <f>TEXT(Sales_Data17[[#This Row],[OrderDate]],"MMM")</f>
        <v>May</v>
      </c>
      <c r="S2226" s="1" t="str">
        <f t="shared" si="34"/>
        <v>2013</v>
      </c>
    </row>
    <row r="2227" spans="1:19">
      <c r="A2227" t="s">
        <v>2250</v>
      </c>
      <c r="B2227" s="2">
        <v>41407</v>
      </c>
      <c r="C2227" s="2" t="str">
        <f>VLOOKUP(Sales_Data17[[#This Row],[Customer Name Index]],Customer_Data[#All],2,0)</f>
        <v>Elorac, Corp</v>
      </c>
      <c r="D2227">
        <v>3</v>
      </c>
      <c r="E2227" t="s">
        <v>4</v>
      </c>
      <c r="F2227" t="s">
        <v>8168</v>
      </c>
      <c r="G2227" t="s">
        <v>8027</v>
      </c>
      <c r="H2227" t="str">
        <f>VLOOKUP(Sales_Data17[[#This Row],[Delivery Region Index]],Regions_Table[#All],2,0)</f>
        <v>New South Wales</v>
      </c>
      <c r="I2227" t="str">
        <f>VLOOKUP(Sales_Data17[[#This Row],[Delivery Region Index]],Regions_Table[#All],3,0)</f>
        <v>Gosford</v>
      </c>
      <c r="J2227">
        <v>9</v>
      </c>
      <c r="K2227">
        <v>2</v>
      </c>
      <c r="L2227" t="str">
        <f>VLOOKUP(Sales_Data17[[#This Row],[Product Description Index]],Products_Data[#All],2,0)</f>
        <v>Pants</v>
      </c>
      <c r="M2227">
        <v>5</v>
      </c>
      <c r="N2227" s="9">
        <v>337.23333333333335</v>
      </c>
      <c r="O2227" s="9">
        <f>Sales_Data17[[#This Row],[Order Quantity]]*Sales_Data17[[#This Row],[Unit Price]]</f>
        <v>1686.1666666666667</v>
      </c>
      <c r="P2227" s="9">
        <v>175.36133333333333</v>
      </c>
      <c r="Q2227" s="9">
        <f>Sales_Data17[[#This Row],[Line Total]]-(Sales_Data17[[#This Row],[Total Unit Cost]]*Sales_Data17[[#This Row],[Order Quantity]])</f>
        <v>809.36000000000013</v>
      </c>
      <c r="R2227" s="1" t="str">
        <f>TEXT(Sales_Data17[[#This Row],[OrderDate]],"MMM")</f>
        <v>May</v>
      </c>
      <c r="S2227" s="1" t="str">
        <f t="shared" si="34"/>
        <v>2013</v>
      </c>
    </row>
    <row r="2228" spans="1:19">
      <c r="A2228" t="s">
        <v>2251</v>
      </c>
      <c r="B2228" s="2">
        <v>41407</v>
      </c>
      <c r="C2228" s="2" t="str">
        <f>VLOOKUP(Sales_Data17[[#This Row],[Customer Name Index]],Customer_Data[#All],2,0)</f>
        <v>Eminence Corp</v>
      </c>
      <c r="D2228">
        <v>18</v>
      </c>
      <c r="E2228" t="s">
        <v>3</v>
      </c>
      <c r="F2228" t="s">
        <v>8168</v>
      </c>
      <c r="G2228" t="s">
        <v>8025</v>
      </c>
      <c r="H2228" t="str">
        <f>VLOOKUP(Sales_Data17[[#This Row],[Delivery Region Index]],Regions_Table[#All],2,0)</f>
        <v>Victoria</v>
      </c>
      <c r="I2228" t="str">
        <f>VLOOKUP(Sales_Data17[[#This Row],[Delivery Region Index]],Regions_Table[#All],3,0)</f>
        <v>Geelong</v>
      </c>
      <c r="J2228">
        <v>51</v>
      </c>
      <c r="K2228">
        <v>8</v>
      </c>
      <c r="L2228" t="str">
        <f>VLOOKUP(Sales_Data17[[#This Row],[Product Description Index]],Products_Data[#All],2,0)</f>
        <v>Shoes</v>
      </c>
      <c r="M2228">
        <v>1</v>
      </c>
      <c r="N2228" s="9">
        <v>23.822222222222223</v>
      </c>
      <c r="O2228" s="9">
        <f>Sales_Data17[[#This Row],[Order Quantity]]*Sales_Data17[[#This Row],[Unit Price]]</f>
        <v>23.822222222222223</v>
      </c>
      <c r="P2228" s="9">
        <v>18.581333333333333</v>
      </c>
      <c r="Q2228" s="9">
        <f>Sales_Data17[[#This Row],[Line Total]]-(Sales_Data17[[#This Row],[Total Unit Cost]]*Sales_Data17[[#This Row],[Order Quantity]])</f>
        <v>5.2408888888888896</v>
      </c>
      <c r="R2228" s="1" t="str">
        <f>TEXT(Sales_Data17[[#This Row],[OrderDate]],"MMM")</f>
        <v>May</v>
      </c>
      <c r="S2228" s="1" t="str">
        <f t="shared" si="34"/>
        <v>2013</v>
      </c>
    </row>
    <row r="2229" spans="1:19">
      <c r="A2229" t="s">
        <v>2252</v>
      </c>
      <c r="B2229" s="2">
        <v>41407</v>
      </c>
      <c r="C2229" s="2" t="str">
        <f>VLOOKUP(Sales_Data17[[#This Row],[Customer Name Index]],Customer_Data[#All],2,0)</f>
        <v>Pacific Ltd</v>
      </c>
      <c r="D2229">
        <v>20</v>
      </c>
      <c r="E2229" t="s">
        <v>4</v>
      </c>
      <c r="F2229" t="s">
        <v>8168</v>
      </c>
      <c r="G2229" t="s">
        <v>8028</v>
      </c>
      <c r="H2229" t="str">
        <f>VLOOKUP(Sales_Data17[[#This Row],[Delivery Region Index]],Regions_Table[#All],2,0)</f>
        <v>Victoria</v>
      </c>
      <c r="I2229" t="str">
        <f>VLOOKUP(Sales_Data17[[#This Row],[Delivery Region Index]],Regions_Table[#All],3,0)</f>
        <v>Wodonga</v>
      </c>
      <c r="J2229">
        <v>58</v>
      </c>
      <c r="K2229">
        <v>8</v>
      </c>
      <c r="L2229" t="str">
        <f>VLOOKUP(Sales_Data17[[#This Row],[Product Description Index]],Products_Data[#All],2,0)</f>
        <v>Shoes</v>
      </c>
      <c r="M2229">
        <v>3</v>
      </c>
      <c r="N2229" s="9">
        <v>125.06666666666668</v>
      </c>
      <c r="O2229" s="9">
        <f>Sales_Data17[[#This Row],[Order Quantity]]*Sales_Data17[[#This Row],[Unit Price]]</f>
        <v>375.20000000000005</v>
      </c>
      <c r="P2229" s="9">
        <v>78.792000000000002</v>
      </c>
      <c r="Q2229" s="9">
        <f>Sales_Data17[[#This Row],[Line Total]]-(Sales_Data17[[#This Row],[Total Unit Cost]]*Sales_Data17[[#This Row],[Order Quantity]])</f>
        <v>138.82400000000004</v>
      </c>
      <c r="R2229" s="1" t="str">
        <f>TEXT(Sales_Data17[[#This Row],[OrderDate]],"MMM")</f>
        <v>May</v>
      </c>
      <c r="S2229" s="1" t="str">
        <f t="shared" si="34"/>
        <v>2013</v>
      </c>
    </row>
    <row r="2230" spans="1:19">
      <c r="A2230" t="s">
        <v>2253</v>
      </c>
      <c r="B2230" s="2">
        <v>41407</v>
      </c>
      <c r="C2230" s="2" t="str">
        <f>VLOOKUP(Sales_Data17[[#This Row],[Customer Name Index]],Customer_Data[#All],2,0)</f>
        <v xml:space="preserve">Ei </v>
      </c>
      <c r="D2230">
        <v>9</v>
      </c>
      <c r="E2230" t="s">
        <v>2</v>
      </c>
      <c r="F2230" t="s">
        <v>8168</v>
      </c>
      <c r="G2230" t="s">
        <v>8027</v>
      </c>
      <c r="H2230" t="str">
        <f>VLOOKUP(Sales_Data17[[#This Row],[Delivery Region Index]],Regions_Table[#All],2,0)</f>
        <v>New South Wales</v>
      </c>
      <c r="I2230" t="str">
        <f>VLOOKUP(Sales_Data17[[#This Row],[Delivery Region Index]],Regions_Table[#All],3,0)</f>
        <v>Wyong</v>
      </c>
      <c r="J2230">
        <v>25</v>
      </c>
      <c r="K2230">
        <v>4</v>
      </c>
      <c r="L2230" t="str">
        <f>VLOOKUP(Sales_Data17[[#This Row],[Product Description Index]],Products_Data[#All],2,0)</f>
        <v>Jeans</v>
      </c>
      <c r="M2230">
        <v>7</v>
      </c>
      <c r="N2230" s="9">
        <v>618.63333333333333</v>
      </c>
      <c r="O2230" s="9">
        <f>Sales_Data17[[#This Row],[Order Quantity]]*Sales_Data17[[#This Row],[Unit Price]]</f>
        <v>4330.4333333333334</v>
      </c>
      <c r="P2230" s="9">
        <v>364.99366666666663</v>
      </c>
      <c r="Q2230" s="9">
        <f>Sales_Data17[[#This Row],[Line Total]]-(Sales_Data17[[#This Row],[Total Unit Cost]]*Sales_Data17[[#This Row],[Order Quantity]])</f>
        <v>1775.4776666666671</v>
      </c>
      <c r="R2230" s="1" t="str">
        <f>TEXT(Sales_Data17[[#This Row],[OrderDate]],"MMM")</f>
        <v>May</v>
      </c>
      <c r="S2230" s="1" t="str">
        <f t="shared" si="34"/>
        <v>2013</v>
      </c>
    </row>
    <row r="2231" spans="1:19">
      <c r="A2231" t="s">
        <v>2254</v>
      </c>
      <c r="B2231" s="2">
        <v>41407</v>
      </c>
      <c r="C2231" s="2" t="str">
        <f>VLOOKUP(Sales_Data17[[#This Row],[Customer Name Index]],Customer_Data[#All],2,0)</f>
        <v>3LAB, Ltd</v>
      </c>
      <c r="D2231">
        <v>16</v>
      </c>
      <c r="E2231" t="s">
        <v>4</v>
      </c>
      <c r="F2231" t="s">
        <v>8168</v>
      </c>
      <c r="G2231" t="s">
        <v>8025</v>
      </c>
      <c r="H2231" t="str">
        <f>VLOOKUP(Sales_Data17[[#This Row],[Delivery Region Index]],Regions_Table[#All],2,0)</f>
        <v>Queensland</v>
      </c>
      <c r="I2231" t="str">
        <f>VLOOKUP(Sales_Data17[[#This Row],[Delivery Region Index]],Regions_Table[#All],3,0)</f>
        <v>Townsville</v>
      </c>
      <c r="J2231">
        <v>45</v>
      </c>
      <c r="K2231">
        <v>7</v>
      </c>
      <c r="L2231" t="str">
        <f>VLOOKUP(Sales_Data17[[#This Row],[Product Description Index]],Products_Data[#All],2,0)</f>
        <v>Dress Shirts</v>
      </c>
      <c r="M2231">
        <v>8</v>
      </c>
      <c r="N2231" s="9">
        <v>18.611111111111111</v>
      </c>
      <c r="O2231" s="9">
        <f>Sales_Data17[[#This Row],[Order Quantity]]*Sales_Data17[[#This Row],[Unit Price]]</f>
        <v>148.88888888888889</v>
      </c>
      <c r="P2231" s="9">
        <v>7.8166666666666664</v>
      </c>
      <c r="Q2231" s="9">
        <f>Sales_Data17[[#This Row],[Line Total]]-(Sales_Data17[[#This Row],[Total Unit Cost]]*Sales_Data17[[#This Row],[Order Quantity]])</f>
        <v>86.355555555555554</v>
      </c>
      <c r="R2231" s="1" t="str">
        <f>TEXT(Sales_Data17[[#This Row],[OrderDate]],"MMM")</f>
        <v>May</v>
      </c>
      <c r="S2231" s="1" t="str">
        <f t="shared" si="34"/>
        <v>2013</v>
      </c>
    </row>
    <row r="2232" spans="1:19">
      <c r="A2232" t="s">
        <v>2255</v>
      </c>
      <c r="B2232" s="2">
        <v>41407</v>
      </c>
      <c r="C2232" s="2" t="str">
        <f>VLOOKUP(Sales_Data17[[#This Row],[Customer Name Index]],Customer_Data[#All],2,0)</f>
        <v>Avon Corp</v>
      </c>
      <c r="D2232">
        <v>1</v>
      </c>
      <c r="E2232" t="s">
        <v>4</v>
      </c>
      <c r="F2232" t="s">
        <v>8168</v>
      </c>
      <c r="G2232" t="s">
        <v>8027</v>
      </c>
      <c r="H2232" t="str">
        <f>VLOOKUP(Sales_Data17[[#This Row],[Delivery Region Index]],Regions_Table[#All],2,0)</f>
        <v>New South Wales</v>
      </c>
      <c r="I2232" t="str">
        <f>VLOOKUP(Sales_Data17[[#This Row],[Delivery Region Index]],Regions_Table[#All],3,0)</f>
        <v>Sydney</v>
      </c>
      <c r="J2232">
        <v>1</v>
      </c>
      <c r="K2232">
        <v>1</v>
      </c>
      <c r="L2232" t="str">
        <f>VLOOKUP(Sales_Data17[[#This Row],[Product Description Index]],Products_Data[#All],2,0)</f>
        <v>Shirts</v>
      </c>
      <c r="M2232">
        <v>1</v>
      </c>
      <c r="N2232" s="9">
        <v>202.48888888888891</v>
      </c>
      <c r="O2232" s="9">
        <f>Sales_Data17[[#This Row],[Order Quantity]]*Sales_Data17[[#This Row],[Unit Price]]</f>
        <v>202.48888888888891</v>
      </c>
      <c r="P2232" s="9">
        <v>123.51822222222222</v>
      </c>
      <c r="Q2232" s="9">
        <f>Sales_Data17[[#This Row],[Line Total]]-(Sales_Data17[[#This Row],[Total Unit Cost]]*Sales_Data17[[#This Row],[Order Quantity]])</f>
        <v>78.970666666666688</v>
      </c>
      <c r="R2232" s="1" t="str">
        <f>TEXT(Sales_Data17[[#This Row],[OrderDate]],"MMM")</f>
        <v>May</v>
      </c>
      <c r="S2232" s="1" t="str">
        <f t="shared" si="34"/>
        <v>2013</v>
      </c>
    </row>
    <row r="2233" spans="1:19">
      <c r="A2233" t="s">
        <v>2256</v>
      </c>
      <c r="B2233" s="2">
        <v>41408</v>
      </c>
      <c r="C2233" s="2" t="str">
        <f>VLOOKUP(Sales_Data17[[#This Row],[Customer Name Index]],Customer_Data[#All],2,0)</f>
        <v>3LAB, Ltd</v>
      </c>
      <c r="D2233">
        <v>16</v>
      </c>
      <c r="E2233" t="s">
        <v>4</v>
      </c>
      <c r="F2233" t="s">
        <v>8168</v>
      </c>
      <c r="G2233" t="s">
        <v>8025</v>
      </c>
      <c r="H2233" t="str">
        <f>VLOOKUP(Sales_Data17[[#This Row],[Delivery Region Index]],Regions_Table[#All],2,0)</f>
        <v>Queensland</v>
      </c>
      <c r="I2233" t="str">
        <f>VLOOKUP(Sales_Data17[[#This Row],[Delivery Region Index]],Regions_Table[#All],3,0)</f>
        <v>Townsville</v>
      </c>
      <c r="J2233">
        <v>45</v>
      </c>
      <c r="K2233">
        <v>7</v>
      </c>
      <c r="L2233" t="str">
        <f>VLOOKUP(Sales_Data17[[#This Row],[Product Description Index]],Products_Data[#All],2,0)</f>
        <v>Dress Shirts</v>
      </c>
      <c r="M2233">
        <v>3</v>
      </c>
      <c r="N2233" s="9">
        <v>664.78888888888889</v>
      </c>
      <c r="O2233" s="9">
        <f>Sales_Data17[[#This Row],[Order Quantity]]*Sales_Data17[[#This Row],[Unit Price]]</f>
        <v>1994.3666666666668</v>
      </c>
      <c r="P2233" s="9">
        <v>292.50711111111116</v>
      </c>
      <c r="Q2233" s="9">
        <f>Sales_Data17[[#This Row],[Line Total]]-(Sales_Data17[[#This Row],[Total Unit Cost]]*Sales_Data17[[#This Row],[Order Quantity]])</f>
        <v>1116.8453333333332</v>
      </c>
      <c r="R2233" s="1" t="str">
        <f>TEXT(Sales_Data17[[#This Row],[OrderDate]],"MMM")</f>
        <v>May</v>
      </c>
      <c r="S2233" s="1" t="str">
        <f t="shared" si="34"/>
        <v>2013</v>
      </c>
    </row>
    <row r="2234" spans="1:19">
      <c r="A2234" t="s">
        <v>2257</v>
      </c>
      <c r="B2234" s="2">
        <v>41408</v>
      </c>
      <c r="C2234" s="2" t="str">
        <f>VLOOKUP(Sales_Data17[[#This Row],[Customer Name Index]],Customer_Data[#All],2,0)</f>
        <v>Rochester Ltd</v>
      </c>
      <c r="D2234">
        <v>15</v>
      </c>
      <c r="E2234" t="s">
        <v>2</v>
      </c>
      <c r="F2234" t="s">
        <v>8168</v>
      </c>
      <c r="G2234" t="s">
        <v>8025</v>
      </c>
      <c r="H2234" t="str">
        <f>VLOOKUP(Sales_Data17[[#This Row],[Delivery Region Index]],Regions_Table[#All],2,0)</f>
        <v>Queensland</v>
      </c>
      <c r="I2234" t="str">
        <f>VLOOKUP(Sales_Data17[[#This Row],[Delivery Region Index]],Regions_Table[#All],3,0)</f>
        <v>Thuringowa</v>
      </c>
      <c r="J2234">
        <v>43</v>
      </c>
      <c r="K2234">
        <v>6</v>
      </c>
      <c r="L2234" t="str">
        <f>VLOOKUP(Sales_Data17[[#This Row],[Product Description Index]],Products_Data[#All],2,0)</f>
        <v>Socks</v>
      </c>
      <c r="M2234">
        <v>2</v>
      </c>
      <c r="N2234" s="9">
        <v>200.25555555555556</v>
      </c>
      <c r="O2234" s="9">
        <f>Sales_Data17[[#This Row],[Order Quantity]]*Sales_Data17[[#This Row],[Unit Price]]</f>
        <v>400.51111111111112</v>
      </c>
      <c r="P2234" s="9">
        <v>126.161</v>
      </c>
      <c r="Q2234" s="9">
        <f>Sales_Data17[[#This Row],[Line Total]]-(Sales_Data17[[#This Row],[Total Unit Cost]]*Sales_Data17[[#This Row],[Order Quantity]])</f>
        <v>148.18911111111112</v>
      </c>
      <c r="R2234" s="1" t="str">
        <f>TEXT(Sales_Data17[[#This Row],[OrderDate]],"MMM")</f>
        <v>May</v>
      </c>
      <c r="S2234" s="1" t="str">
        <f t="shared" si="34"/>
        <v>2013</v>
      </c>
    </row>
    <row r="2235" spans="1:19">
      <c r="A2235" t="s">
        <v>2258</v>
      </c>
      <c r="B2235" s="2">
        <v>41408</v>
      </c>
      <c r="C2235" s="2" t="str">
        <f>VLOOKUP(Sales_Data17[[#This Row],[Customer Name Index]],Customer_Data[#All],2,0)</f>
        <v xml:space="preserve">WakeFern </v>
      </c>
      <c r="D2235">
        <v>2</v>
      </c>
      <c r="E2235" t="s">
        <v>4</v>
      </c>
      <c r="F2235" t="s">
        <v>8168</v>
      </c>
      <c r="G2235" t="s">
        <v>8027</v>
      </c>
      <c r="H2235" t="str">
        <f>VLOOKUP(Sales_Data17[[#This Row],[Delivery Region Index]],Regions_Table[#All],2,0)</f>
        <v>New South Wales</v>
      </c>
      <c r="I2235" t="str">
        <f>VLOOKUP(Sales_Data17[[#This Row],[Delivery Region Index]],Regions_Table[#All],3,0)</f>
        <v>Broken Hill</v>
      </c>
      <c r="J2235">
        <v>5</v>
      </c>
      <c r="K2235">
        <v>1</v>
      </c>
      <c r="L2235" t="str">
        <f>VLOOKUP(Sales_Data17[[#This Row],[Product Description Index]],Products_Data[#All],2,0)</f>
        <v>Shirts</v>
      </c>
      <c r="M2235">
        <v>3</v>
      </c>
      <c r="N2235" s="9">
        <v>437.73333333333335</v>
      </c>
      <c r="O2235" s="9">
        <f>Sales_Data17[[#This Row],[Order Quantity]]*Sales_Data17[[#This Row],[Unit Price]]</f>
        <v>1313.2</v>
      </c>
      <c r="P2235" s="9">
        <v>275.77199999999999</v>
      </c>
      <c r="Q2235" s="9">
        <f>Sales_Data17[[#This Row],[Line Total]]-(Sales_Data17[[#This Row],[Total Unit Cost]]*Sales_Data17[[#This Row],[Order Quantity]])</f>
        <v>485.88400000000001</v>
      </c>
      <c r="R2235" s="1" t="str">
        <f>TEXT(Sales_Data17[[#This Row],[OrderDate]],"MMM")</f>
        <v>May</v>
      </c>
      <c r="S2235" s="1" t="str">
        <f t="shared" si="34"/>
        <v>2013</v>
      </c>
    </row>
    <row r="2236" spans="1:19">
      <c r="A2236" t="s">
        <v>2259</v>
      </c>
      <c r="B2236" s="2">
        <v>41408</v>
      </c>
      <c r="C2236" s="2" t="str">
        <f>VLOOKUP(Sales_Data17[[#This Row],[Customer Name Index]],Customer_Data[#All],2,0)</f>
        <v xml:space="preserve">Medline </v>
      </c>
      <c r="D2236">
        <v>12</v>
      </c>
      <c r="E2236" t="s">
        <v>4</v>
      </c>
      <c r="F2236" t="s">
        <v>8168</v>
      </c>
      <c r="G2236" t="s">
        <v>8026</v>
      </c>
      <c r="H2236" t="str">
        <f>VLOOKUP(Sales_Data17[[#This Row],[Delivery Region Index]],Regions_Table[#All],2,0)</f>
        <v>Queensland</v>
      </c>
      <c r="I2236" t="str">
        <f>VLOOKUP(Sales_Data17[[#This Row],[Delivery Region Index]],Regions_Table[#All],3,0)</f>
        <v>Ipswich</v>
      </c>
      <c r="J2236">
        <v>34</v>
      </c>
      <c r="K2236">
        <v>5</v>
      </c>
      <c r="L2236" t="str">
        <f>VLOOKUP(Sales_Data17[[#This Row],[Product Description Index]],Products_Data[#All],2,0)</f>
        <v>Hats</v>
      </c>
      <c r="M2236">
        <v>4</v>
      </c>
      <c r="N2236" s="9">
        <v>75.188888888888897</v>
      </c>
      <c r="O2236" s="9">
        <f>Sales_Data17[[#This Row],[Order Quantity]]*Sales_Data17[[#This Row],[Unit Price]]</f>
        <v>300.75555555555559</v>
      </c>
      <c r="P2236" s="9">
        <v>34.586888888888893</v>
      </c>
      <c r="Q2236" s="9">
        <f>Sales_Data17[[#This Row],[Line Total]]-(Sales_Data17[[#This Row],[Total Unit Cost]]*Sales_Data17[[#This Row],[Order Quantity]])</f>
        <v>162.40800000000002</v>
      </c>
      <c r="R2236" s="1" t="str">
        <f>TEXT(Sales_Data17[[#This Row],[OrderDate]],"MMM")</f>
        <v>May</v>
      </c>
      <c r="S2236" s="1" t="str">
        <f t="shared" si="34"/>
        <v>2013</v>
      </c>
    </row>
    <row r="2237" spans="1:19">
      <c r="A2237" t="s">
        <v>2260</v>
      </c>
      <c r="B2237" s="2">
        <v>41408</v>
      </c>
      <c r="C2237" s="2" t="str">
        <f>VLOOKUP(Sales_Data17[[#This Row],[Customer Name Index]],Customer_Data[#All],2,0)</f>
        <v>Avon Corp</v>
      </c>
      <c r="D2237">
        <v>1</v>
      </c>
      <c r="E2237" t="s">
        <v>2</v>
      </c>
      <c r="F2237" t="s">
        <v>8168</v>
      </c>
      <c r="G2237" t="s">
        <v>8027</v>
      </c>
      <c r="H2237" t="str">
        <f>VLOOKUP(Sales_Data17[[#This Row],[Delivery Region Index]],Regions_Table[#All],2,0)</f>
        <v>New South Wales</v>
      </c>
      <c r="I2237" t="str">
        <f>VLOOKUP(Sales_Data17[[#This Row],[Delivery Region Index]],Regions_Table[#All],3,0)</f>
        <v>Albury</v>
      </c>
      <c r="J2237">
        <v>2</v>
      </c>
      <c r="K2237">
        <v>1</v>
      </c>
      <c r="L2237" t="str">
        <f>VLOOKUP(Sales_Data17[[#This Row],[Product Description Index]],Products_Data[#All],2,0)</f>
        <v>Shirts</v>
      </c>
      <c r="M2237">
        <v>1</v>
      </c>
      <c r="N2237" s="9">
        <v>384.13333333333338</v>
      </c>
      <c r="O2237" s="9">
        <f>Sales_Data17[[#This Row],[Order Quantity]]*Sales_Data17[[#This Row],[Unit Price]]</f>
        <v>384.13333333333338</v>
      </c>
      <c r="P2237" s="9">
        <v>161.33600000000001</v>
      </c>
      <c r="Q2237" s="9">
        <f>Sales_Data17[[#This Row],[Line Total]]-(Sales_Data17[[#This Row],[Total Unit Cost]]*Sales_Data17[[#This Row],[Order Quantity]])</f>
        <v>222.79733333333337</v>
      </c>
      <c r="R2237" s="1" t="str">
        <f>TEXT(Sales_Data17[[#This Row],[OrderDate]],"MMM")</f>
        <v>May</v>
      </c>
      <c r="S2237" s="1" t="str">
        <f t="shared" si="34"/>
        <v>2013</v>
      </c>
    </row>
    <row r="2238" spans="1:19">
      <c r="A2238" t="s">
        <v>2261</v>
      </c>
      <c r="B2238" s="2">
        <v>41409</v>
      </c>
      <c r="C2238" s="2" t="str">
        <f>VLOOKUP(Sales_Data17[[#This Row],[Customer Name Index]],Customer_Data[#All],2,0)</f>
        <v>21st Ltd</v>
      </c>
      <c r="D2238">
        <v>10</v>
      </c>
      <c r="E2238" t="s">
        <v>2</v>
      </c>
      <c r="F2238" t="s">
        <v>8168</v>
      </c>
      <c r="G2238" t="s">
        <v>8027</v>
      </c>
      <c r="H2238" t="str">
        <f>VLOOKUP(Sales_Data17[[#This Row],[Delivery Region Index]],Regions_Table[#All],2,0)</f>
        <v>Queensland</v>
      </c>
      <c r="I2238" t="str">
        <f>VLOOKUP(Sales_Data17[[#This Row],[Delivery Region Index]],Regions_Table[#All],3,0)</f>
        <v>Bundaberg</v>
      </c>
      <c r="J2238">
        <v>27</v>
      </c>
      <c r="K2238">
        <v>4</v>
      </c>
      <c r="L2238" t="str">
        <f>VLOOKUP(Sales_Data17[[#This Row],[Product Description Index]],Products_Data[#All],2,0)</f>
        <v>Jeans</v>
      </c>
      <c r="M2238">
        <v>7</v>
      </c>
      <c r="N2238" s="9">
        <v>631.28888888888889</v>
      </c>
      <c r="O2238" s="9">
        <f>Sales_Data17[[#This Row],[Order Quantity]]*Sales_Data17[[#This Row],[Unit Price]]</f>
        <v>4419.0222222222219</v>
      </c>
      <c r="P2238" s="9">
        <v>517.65688888888894</v>
      </c>
      <c r="Q2238" s="9">
        <f>Sales_Data17[[#This Row],[Line Total]]-(Sales_Data17[[#This Row],[Total Unit Cost]]*Sales_Data17[[#This Row],[Order Quantity]])</f>
        <v>795.42399999999907</v>
      </c>
      <c r="R2238" s="1" t="str">
        <f>TEXT(Sales_Data17[[#This Row],[OrderDate]],"MMM")</f>
        <v>May</v>
      </c>
      <c r="S2238" s="1" t="str">
        <f t="shared" si="34"/>
        <v>2013</v>
      </c>
    </row>
    <row r="2239" spans="1:19">
      <c r="A2239" t="s">
        <v>2262</v>
      </c>
      <c r="B2239" s="2">
        <v>41409</v>
      </c>
      <c r="C2239" s="2" t="str">
        <f>VLOOKUP(Sales_Data17[[#This Row],[Customer Name Index]],Customer_Data[#All],2,0)</f>
        <v xml:space="preserve">Linde </v>
      </c>
      <c r="D2239">
        <v>14</v>
      </c>
      <c r="E2239" t="s">
        <v>4</v>
      </c>
      <c r="F2239" t="s">
        <v>8168</v>
      </c>
      <c r="G2239" t="s">
        <v>8026</v>
      </c>
      <c r="H2239" t="str">
        <f>VLOOKUP(Sales_Data17[[#This Row],[Delivery Region Index]],Regions_Table[#All],2,0)</f>
        <v>Queensland</v>
      </c>
      <c r="I2239" t="str">
        <f>VLOOKUP(Sales_Data17[[#This Row],[Delivery Region Index]],Regions_Table[#All],3,0)</f>
        <v>Redcliffe</v>
      </c>
      <c r="J2239">
        <v>40</v>
      </c>
      <c r="K2239">
        <v>6</v>
      </c>
      <c r="L2239" t="str">
        <f>VLOOKUP(Sales_Data17[[#This Row],[Product Description Index]],Products_Data[#All],2,0)</f>
        <v>Socks</v>
      </c>
      <c r="M2239">
        <v>7</v>
      </c>
      <c r="N2239" s="9">
        <v>28.288888888888888</v>
      </c>
      <c r="O2239" s="9">
        <f>Sales_Data17[[#This Row],[Order Quantity]]*Sales_Data17[[#This Row],[Unit Price]]</f>
        <v>198.02222222222221</v>
      </c>
      <c r="P2239" s="9">
        <v>19.802222222222223</v>
      </c>
      <c r="Q2239" s="9">
        <f>Sales_Data17[[#This Row],[Line Total]]-(Sales_Data17[[#This Row],[Total Unit Cost]]*Sales_Data17[[#This Row],[Order Quantity]])</f>
        <v>59.406666666666638</v>
      </c>
      <c r="R2239" s="1" t="str">
        <f>TEXT(Sales_Data17[[#This Row],[OrderDate]],"MMM")</f>
        <v>May</v>
      </c>
      <c r="S2239" s="1" t="str">
        <f t="shared" si="34"/>
        <v>2013</v>
      </c>
    </row>
    <row r="2240" spans="1:19">
      <c r="A2240" t="s">
        <v>2263</v>
      </c>
      <c r="B2240" s="2">
        <v>41409</v>
      </c>
      <c r="C2240" s="2" t="str">
        <f>VLOOKUP(Sales_Data17[[#This Row],[Customer Name Index]],Customer_Data[#All],2,0)</f>
        <v xml:space="preserve">Linde </v>
      </c>
      <c r="D2240">
        <v>14</v>
      </c>
      <c r="E2240" t="s">
        <v>4</v>
      </c>
      <c r="F2240" t="s">
        <v>8168</v>
      </c>
      <c r="G2240" t="s">
        <v>8026</v>
      </c>
      <c r="H2240" t="str">
        <f>VLOOKUP(Sales_Data17[[#This Row],[Delivery Region Index]],Regions_Table[#All],2,0)</f>
        <v>Queensland</v>
      </c>
      <c r="I2240" t="str">
        <f>VLOOKUP(Sales_Data17[[#This Row],[Delivery Region Index]],Regions_Table[#All],3,0)</f>
        <v>Redcliffe</v>
      </c>
      <c r="J2240">
        <v>40</v>
      </c>
      <c r="K2240">
        <v>6</v>
      </c>
      <c r="L2240" t="str">
        <f>VLOOKUP(Sales_Data17[[#This Row],[Product Description Index]],Products_Data[#All],2,0)</f>
        <v>Socks</v>
      </c>
      <c r="M2240">
        <v>9</v>
      </c>
      <c r="N2240" s="9">
        <v>431.03333333333336</v>
      </c>
      <c r="O2240" s="9">
        <f>Sales_Data17[[#This Row],[Order Quantity]]*Sales_Data17[[#This Row],[Unit Price]]</f>
        <v>3879.3</v>
      </c>
      <c r="P2240" s="9">
        <v>314.65433333333334</v>
      </c>
      <c r="Q2240" s="9">
        <f>Sales_Data17[[#This Row],[Line Total]]-(Sales_Data17[[#This Row],[Total Unit Cost]]*Sales_Data17[[#This Row],[Order Quantity]])</f>
        <v>1047.4110000000001</v>
      </c>
      <c r="R2240" s="1" t="str">
        <f>TEXT(Sales_Data17[[#This Row],[OrderDate]],"MMM")</f>
        <v>May</v>
      </c>
      <c r="S2240" s="1" t="str">
        <f t="shared" si="34"/>
        <v>2013</v>
      </c>
    </row>
    <row r="2241" spans="1:19">
      <c r="A2241" t="s">
        <v>2264</v>
      </c>
      <c r="B2241" s="2">
        <v>41409</v>
      </c>
      <c r="C2241" s="2" t="str">
        <f>VLOOKUP(Sales_Data17[[#This Row],[Customer Name Index]],Customer_Data[#All],2,0)</f>
        <v>Elorac, Corp</v>
      </c>
      <c r="D2241">
        <v>3</v>
      </c>
      <c r="E2241" t="s">
        <v>3</v>
      </c>
      <c r="F2241" t="s">
        <v>8168</v>
      </c>
      <c r="G2241" t="s">
        <v>8027</v>
      </c>
      <c r="H2241" t="str">
        <f>VLOOKUP(Sales_Data17[[#This Row],[Delivery Region Index]],Regions_Table[#All],2,0)</f>
        <v>New South Wales</v>
      </c>
      <c r="I2241" t="str">
        <f>VLOOKUP(Sales_Data17[[#This Row],[Delivery Region Index]],Regions_Table[#All],3,0)</f>
        <v>Dubbo</v>
      </c>
      <c r="J2241">
        <v>8</v>
      </c>
      <c r="K2241">
        <v>2</v>
      </c>
      <c r="L2241" t="str">
        <f>VLOOKUP(Sales_Data17[[#This Row],[Product Description Index]],Products_Data[#All],2,0)</f>
        <v>Pants</v>
      </c>
      <c r="M2241">
        <v>7</v>
      </c>
      <c r="N2241" s="9">
        <v>365.52222222222224</v>
      </c>
      <c r="O2241" s="9">
        <f>Sales_Data17[[#This Row],[Order Quantity]]*Sales_Data17[[#This Row],[Unit Price]]</f>
        <v>2558.6555555555556</v>
      </c>
      <c r="P2241" s="9">
        <v>197.38200000000003</v>
      </c>
      <c r="Q2241" s="9">
        <f>Sales_Data17[[#This Row],[Line Total]]-(Sales_Data17[[#This Row],[Total Unit Cost]]*Sales_Data17[[#This Row],[Order Quantity]])</f>
        <v>1176.9815555555554</v>
      </c>
      <c r="R2241" s="1" t="str">
        <f>TEXT(Sales_Data17[[#This Row],[OrderDate]],"MMM")</f>
        <v>May</v>
      </c>
      <c r="S2241" s="1" t="str">
        <f t="shared" si="34"/>
        <v>2013</v>
      </c>
    </row>
    <row r="2242" spans="1:19">
      <c r="A2242" t="s">
        <v>2265</v>
      </c>
      <c r="B2242" s="2">
        <v>41409</v>
      </c>
      <c r="C2242" s="2" t="str">
        <f>VLOOKUP(Sales_Data17[[#This Row],[Customer Name Index]],Customer_Data[#All],2,0)</f>
        <v xml:space="preserve">WakeFern </v>
      </c>
      <c r="D2242">
        <v>2</v>
      </c>
      <c r="E2242" t="s">
        <v>2</v>
      </c>
      <c r="F2242" t="s">
        <v>8168</v>
      </c>
      <c r="G2242" t="s">
        <v>8027</v>
      </c>
      <c r="H2242" t="str">
        <f>VLOOKUP(Sales_Data17[[#This Row],[Delivery Region Index]],Regions_Table[#All],2,0)</f>
        <v>New South Wales</v>
      </c>
      <c r="I2242" t="str">
        <f>VLOOKUP(Sales_Data17[[#This Row],[Delivery Region Index]],Regions_Table[#All],3,0)</f>
        <v>Armidale</v>
      </c>
      <c r="J2242">
        <v>3</v>
      </c>
      <c r="K2242">
        <v>1</v>
      </c>
      <c r="L2242" t="str">
        <f>VLOOKUP(Sales_Data17[[#This Row],[Product Description Index]],Products_Data[#All],2,0)</f>
        <v>Shirts</v>
      </c>
      <c r="M2242">
        <v>3</v>
      </c>
      <c r="N2242" s="9">
        <v>25.311111111111114</v>
      </c>
      <c r="O2242" s="9">
        <f>Sales_Data17[[#This Row],[Order Quantity]]*Sales_Data17[[#This Row],[Unit Price]]</f>
        <v>75.933333333333337</v>
      </c>
      <c r="P2242" s="9">
        <v>11.643111111111113</v>
      </c>
      <c r="Q2242" s="9">
        <f>Sales_Data17[[#This Row],[Line Total]]-(Sales_Data17[[#This Row],[Total Unit Cost]]*Sales_Data17[[#This Row],[Order Quantity]])</f>
        <v>41.003999999999998</v>
      </c>
      <c r="R2242" s="1" t="str">
        <f>TEXT(Sales_Data17[[#This Row],[OrderDate]],"MMM")</f>
        <v>May</v>
      </c>
      <c r="S2242" s="1" t="str">
        <f t="shared" ref="S2242:S2305" si="35">TEXT(B2242,"YYY")</f>
        <v>2013</v>
      </c>
    </row>
    <row r="2243" spans="1:19">
      <c r="A2243" t="s">
        <v>2266</v>
      </c>
      <c r="B2243" s="2">
        <v>41409</v>
      </c>
      <c r="C2243" s="2" t="str">
        <f>VLOOKUP(Sales_Data17[[#This Row],[Customer Name Index]],Customer_Data[#All],2,0)</f>
        <v>21st Ltd</v>
      </c>
      <c r="D2243">
        <v>10</v>
      </c>
      <c r="E2243" t="s">
        <v>2</v>
      </c>
      <c r="F2243" t="s">
        <v>8168</v>
      </c>
      <c r="G2243" t="s">
        <v>8026</v>
      </c>
      <c r="H2243" t="str">
        <f>VLOOKUP(Sales_Data17[[#This Row],[Delivery Region Index]],Regions_Table[#All],2,0)</f>
        <v>Queensland</v>
      </c>
      <c r="I2243" t="str">
        <f>VLOOKUP(Sales_Data17[[#This Row],[Delivery Region Index]],Regions_Table[#All],3,0)</f>
        <v>Charters Towers</v>
      </c>
      <c r="J2243">
        <v>29</v>
      </c>
      <c r="K2243">
        <v>4</v>
      </c>
      <c r="L2243" t="str">
        <f>VLOOKUP(Sales_Data17[[#This Row],[Product Description Index]],Products_Data[#All],2,0)</f>
        <v>Jeans</v>
      </c>
      <c r="M2243">
        <v>8</v>
      </c>
      <c r="N2243" s="9">
        <v>409.44444444444446</v>
      </c>
      <c r="O2243" s="9">
        <f>Sales_Data17[[#This Row],[Order Quantity]]*Sales_Data17[[#This Row],[Unit Price]]</f>
        <v>3275.5555555555557</v>
      </c>
      <c r="P2243" s="9">
        <v>192.43888888888887</v>
      </c>
      <c r="Q2243" s="9">
        <f>Sales_Data17[[#This Row],[Line Total]]-(Sales_Data17[[#This Row],[Total Unit Cost]]*Sales_Data17[[#This Row],[Order Quantity]])</f>
        <v>1736.0444444444447</v>
      </c>
      <c r="R2243" s="1" t="str">
        <f>TEXT(Sales_Data17[[#This Row],[OrderDate]],"MMM")</f>
        <v>May</v>
      </c>
      <c r="S2243" s="1" t="str">
        <f t="shared" si="35"/>
        <v>2013</v>
      </c>
    </row>
    <row r="2244" spans="1:19">
      <c r="A2244" t="s">
        <v>2267</v>
      </c>
      <c r="B2244" s="2">
        <v>41409</v>
      </c>
      <c r="C2244" s="2" t="str">
        <f>VLOOKUP(Sales_Data17[[#This Row],[Customer Name Index]],Customer_Data[#All],2,0)</f>
        <v>Rochester Ltd</v>
      </c>
      <c r="D2244">
        <v>15</v>
      </c>
      <c r="E2244" t="s">
        <v>4</v>
      </c>
      <c r="F2244" t="s">
        <v>8168</v>
      </c>
      <c r="G2244" t="s">
        <v>8025</v>
      </c>
      <c r="H2244" t="str">
        <f>VLOOKUP(Sales_Data17[[#This Row],[Delivery Region Index]],Regions_Table[#All],2,0)</f>
        <v>Queensland</v>
      </c>
      <c r="I2244" t="str">
        <f>VLOOKUP(Sales_Data17[[#This Row],[Delivery Region Index]],Regions_Table[#All],3,0)</f>
        <v>Sunshine Coast</v>
      </c>
      <c r="J2244">
        <v>42</v>
      </c>
      <c r="K2244">
        <v>6</v>
      </c>
      <c r="L2244" t="str">
        <f>VLOOKUP(Sales_Data17[[#This Row],[Product Description Index]],Products_Data[#All],2,0)</f>
        <v>Socks</v>
      </c>
      <c r="M2244">
        <v>2</v>
      </c>
      <c r="N2244" s="9">
        <v>425.82222222222225</v>
      </c>
      <c r="O2244" s="9">
        <f>Sales_Data17[[#This Row],[Order Quantity]]*Sales_Data17[[#This Row],[Unit Price]]</f>
        <v>851.6444444444445</v>
      </c>
      <c r="P2244" s="9">
        <v>191.62</v>
      </c>
      <c r="Q2244" s="9">
        <f>Sales_Data17[[#This Row],[Line Total]]-(Sales_Data17[[#This Row],[Total Unit Cost]]*Sales_Data17[[#This Row],[Order Quantity]])</f>
        <v>468.40444444444449</v>
      </c>
      <c r="R2244" s="1" t="str">
        <f>TEXT(Sales_Data17[[#This Row],[OrderDate]],"MMM")</f>
        <v>May</v>
      </c>
      <c r="S2244" s="1" t="str">
        <f t="shared" si="35"/>
        <v>2013</v>
      </c>
    </row>
    <row r="2245" spans="1:19">
      <c r="A2245" t="s">
        <v>2268</v>
      </c>
      <c r="B2245" s="2">
        <v>41409</v>
      </c>
      <c r="C2245" s="2" t="str">
        <f>VLOOKUP(Sales_Data17[[#This Row],[Customer Name Index]],Customer_Data[#All],2,0)</f>
        <v>Eminence Corp</v>
      </c>
      <c r="D2245">
        <v>18</v>
      </c>
      <c r="E2245" t="s">
        <v>2</v>
      </c>
      <c r="F2245" t="s">
        <v>8168</v>
      </c>
      <c r="G2245" t="s">
        <v>8025</v>
      </c>
      <c r="H2245" t="str">
        <f>VLOOKUP(Sales_Data17[[#This Row],[Delivery Region Index]],Regions_Table[#All],2,0)</f>
        <v>Victoria</v>
      </c>
      <c r="I2245" t="str">
        <f>VLOOKUP(Sales_Data17[[#This Row],[Delivery Region Index]],Regions_Table[#All],3,0)</f>
        <v>Geelong</v>
      </c>
      <c r="J2245">
        <v>51</v>
      </c>
      <c r="K2245">
        <v>7</v>
      </c>
      <c r="L2245" t="str">
        <f>VLOOKUP(Sales_Data17[[#This Row],[Product Description Index]],Products_Data[#All],2,0)</f>
        <v>Dress Shirts</v>
      </c>
      <c r="M2245">
        <v>6</v>
      </c>
      <c r="N2245" s="9">
        <v>24.566666666666666</v>
      </c>
      <c r="O2245" s="9">
        <f>Sales_Data17[[#This Row],[Order Quantity]]*Sales_Data17[[#This Row],[Unit Price]]</f>
        <v>147.4</v>
      </c>
      <c r="P2245" s="9">
        <v>20.144666666666666</v>
      </c>
      <c r="Q2245" s="9">
        <f>Sales_Data17[[#This Row],[Line Total]]-(Sales_Data17[[#This Row],[Total Unit Cost]]*Sales_Data17[[#This Row],[Order Quantity]])</f>
        <v>26.532000000000011</v>
      </c>
      <c r="R2245" s="1" t="str">
        <f>TEXT(Sales_Data17[[#This Row],[OrderDate]],"MMM")</f>
        <v>May</v>
      </c>
      <c r="S2245" s="1" t="str">
        <f t="shared" si="35"/>
        <v>2013</v>
      </c>
    </row>
    <row r="2246" spans="1:19">
      <c r="A2246" t="s">
        <v>2269</v>
      </c>
      <c r="B2246" s="2">
        <v>41409</v>
      </c>
      <c r="C2246" s="2" t="str">
        <f>VLOOKUP(Sales_Data17[[#This Row],[Customer Name Index]],Customer_Data[#All],2,0)</f>
        <v xml:space="preserve">Linde </v>
      </c>
      <c r="D2246">
        <v>14</v>
      </c>
      <c r="E2246" t="s">
        <v>4</v>
      </c>
      <c r="F2246" t="s">
        <v>8168</v>
      </c>
      <c r="G2246" t="s">
        <v>8026</v>
      </c>
      <c r="H2246" t="str">
        <f>VLOOKUP(Sales_Data17[[#This Row],[Delivery Region Index]],Regions_Table[#All],2,0)</f>
        <v>Queensland</v>
      </c>
      <c r="I2246" t="str">
        <f>VLOOKUP(Sales_Data17[[#This Row],[Delivery Region Index]],Regions_Table[#All],3,0)</f>
        <v>Nambour</v>
      </c>
      <c r="J2246">
        <v>39</v>
      </c>
      <c r="K2246">
        <v>6</v>
      </c>
      <c r="L2246" t="str">
        <f>VLOOKUP(Sales_Data17[[#This Row],[Product Description Index]],Products_Data[#All],2,0)</f>
        <v>Socks</v>
      </c>
      <c r="M2246">
        <v>8</v>
      </c>
      <c r="N2246" s="9">
        <v>213.65555555555557</v>
      </c>
      <c r="O2246" s="9">
        <f>Sales_Data17[[#This Row],[Order Quantity]]*Sales_Data17[[#This Row],[Unit Price]]</f>
        <v>1709.2444444444445</v>
      </c>
      <c r="P2246" s="9">
        <v>130.32988888888889</v>
      </c>
      <c r="Q2246" s="9">
        <f>Sales_Data17[[#This Row],[Line Total]]-(Sales_Data17[[#This Row],[Total Unit Cost]]*Sales_Data17[[#This Row],[Order Quantity]])</f>
        <v>666.60533333333342</v>
      </c>
      <c r="R2246" s="1" t="str">
        <f>TEXT(Sales_Data17[[#This Row],[OrderDate]],"MMM")</f>
        <v>May</v>
      </c>
      <c r="S2246" s="1" t="str">
        <f t="shared" si="35"/>
        <v>2013</v>
      </c>
    </row>
    <row r="2247" spans="1:19">
      <c r="A2247" t="s">
        <v>2270</v>
      </c>
      <c r="B2247" s="2">
        <v>41409</v>
      </c>
      <c r="C2247" s="2" t="str">
        <f>VLOOKUP(Sales_Data17[[#This Row],[Customer Name Index]],Customer_Data[#All],2,0)</f>
        <v>Medsep Group</v>
      </c>
      <c r="D2247">
        <v>8</v>
      </c>
      <c r="E2247" t="s">
        <v>2</v>
      </c>
      <c r="F2247" t="s">
        <v>8168</v>
      </c>
      <c r="G2247" t="s">
        <v>8027</v>
      </c>
      <c r="H2247" t="str">
        <f>VLOOKUP(Sales_Data17[[#This Row],[Delivery Region Index]],Regions_Table[#All],2,0)</f>
        <v>New South Wales</v>
      </c>
      <c r="I2247" t="str">
        <f>VLOOKUP(Sales_Data17[[#This Row],[Delivery Region Index]],Regions_Table[#All],3,0)</f>
        <v>Tamworth</v>
      </c>
      <c r="J2247">
        <v>21</v>
      </c>
      <c r="K2247">
        <v>3</v>
      </c>
      <c r="L2247" t="str">
        <f>VLOOKUP(Sales_Data17[[#This Row],[Product Description Index]],Products_Data[#All],2,0)</f>
        <v>Sunglasses</v>
      </c>
      <c r="M2247">
        <v>3</v>
      </c>
      <c r="N2247" s="9">
        <v>109.43333333333334</v>
      </c>
      <c r="O2247" s="9">
        <f>Sales_Data17[[#This Row],[Order Quantity]]*Sales_Data17[[#This Row],[Unit Price]]</f>
        <v>328.3</v>
      </c>
      <c r="P2247" s="9">
        <v>50.339333333333336</v>
      </c>
      <c r="Q2247" s="9">
        <f>Sales_Data17[[#This Row],[Line Total]]-(Sales_Data17[[#This Row],[Total Unit Cost]]*Sales_Data17[[#This Row],[Order Quantity]])</f>
        <v>177.28200000000001</v>
      </c>
      <c r="R2247" s="1" t="str">
        <f>TEXT(Sales_Data17[[#This Row],[OrderDate]],"MMM")</f>
        <v>May</v>
      </c>
      <c r="S2247" s="1" t="str">
        <f t="shared" si="35"/>
        <v>2013</v>
      </c>
    </row>
    <row r="2248" spans="1:19">
      <c r="A2248" t="s">
        <v>2271</v>
      </c>
      <c r="B2248" s="2">
        <v>41410</v>
      </c>
      <c r="C2248" s="2" t="str">
        <f>VLOOKUP(Sales_Data17[[#This Row],[Customer Name Index]],Customer_Data[#All],2,0)</f>
        <v>Procter Corp</v>
      </c>
      <c r="D2248">
        <v>5</v>
      </c>
      <c r="E2248" t="s">
        <v>2</v>
      </c>
      <c r="F2248" t="s">
        <v>8168</v>
      </c>
      <c r="G2248" t="s">
        <v>8027</v>
      </c>
      <c r="H2248" t="str">
        <f>VLOOKUP(Sales_Data17[[#This Row],[Delivery Region Index]],Regions_Table[#All],2,0)</f>
        <v>New South Wales</v>
      </c>
      <c r="I2248" t="str">
        <f>VLOOKUP(Sales_Data17[[#This Row],[Delivery Region Index]],Regions_Table[#All],3,0)</f>
        <v>Lismore</v>
      </c>
      <c r="J2248">
        <v>14</v>
      </c>
      <c r="K2248">
        <v>2</v>
      </c>
      <c r="L2248" t="str">
        <f>VLOOKUP(Sales_Data17[[#This Row],[Product Description Index]],Products_Data[#All],2,0)</f>
        <v>Pants</v>
      </c>
      <c r="M2248">
        <v>9</v>
      </c>
      <c r="N2248" s="9">
        <v>128.78888888888889</v>
      </c>
      <c r="O2248" s="9">
        <f>Sales_Data17[[#This Row],[Order Quantity]]*Sales_Data17[[#This Row],[Unit Price]]</f>
        <v>1159.0999999999999</v>
      </c>
      <c r="P2248" s="9">
        <v>86.288555555555561</v>
      </c>
      <c r="Q2248" s="9">
        <f>Sales_Data17[[#This Row],[Line Total]]-(Sales_Data17[[#This Row],[Total Unit Cost]]*Sales_Data17[[#This Row],[Order Quantity]])</f>
        <v>382.50299999999982</v>
      </c>
      <c r="R2248" s="1" t="str">
        <f>TEXT(Sales_Data17[[#This Row],[OrderDate]],"MMM")</f>
        <v>May</v>
      </c>
      <c r="S2248" s="1" t="str">
        <f t="shared" si="35"/>
        <v>2013</v>
      </c>
    </row>
    <row r="2249" spans="1:19">
      <c r="A2249" t="s">
        <v>2272</v>
      </c>
      <c r="B2249" s="2">
        <v>41410</v>
      </c>
      <c r="C2249" s="2" t="str">
        <f>VLOOKUP(Sales_Data17[[#This Row],[Customer Name Index]],Customer_Data[#All],2,0)</f>
        <v>PEDIFIX, Corp</v>
      </c>
      <c r="D2249">
        <v>6</v>
      </c>
      <c r="E2249" t="s">
        <v>2</v>
      </c>
      <c r="F2249" t="s">
        <v>8168</v>
      </c>
      <c r="G2249" t="s">
        <v>8027</v>
      </c>
      <c r="H2249" t="str">
        <f>VLOOKUP(Sales_Data17[[#This Row],[Delivery Region Index]],Regions_Table[#All],2,0)</f>
        <v>New South Wales</v>
      </c>
      <c r="I2249" t="str">
        <f>VLOOKUP(Sales_Data17[[#This Row],[Delivery Region Index]],Regions_Table[#All],3,0)</f>
        <v>Maitland</v>
      </c>
      <c r="J2249">
        <v>15</v>
      </c>
      <c r="K2249">
        <v>3</v>
      </c>
      <c r="L2249" t="str">
        <f>VLOOKUP(Sales_Data17[[#This Row],[Product Description Index]],Products_Data[#All],2,0)</f>
        <v>Sunglasses</v>
      </c>
      <c r="M2249">
        <v>9</v>
      </c>
      <c r="N2249" s="9">
        <v>29.033333333333335</v>
      </c>
      <c r="O2249" s="9">
        <f>Sales_Data17[[#This Row],[Order Quantity]]*Sales_Data17[[#This Row],[Unit Price]]</f>
        <v>261.3</v>
      </c>
      <c r="P2249" s="9">
        <v>15.968333333333337</v>
      </c>
      <c r="Q2249" s="9">
        <f>Sales_Data17[[#This Row],[Line Total]]-(Sales_Data17[[#This Row],[Total Unit Cost]]*Sales_Data17[[#This Row],[Order Quantity]])</f>
        <v>117.58499999999998</v>
      </c>
      <c r="R2249" s="1" t="str">
        <f>TEXT(Sales_Data17[[#This Row],[OrderDate]],"MMM")</f>
        <v>May</v>
      </c>
      <c r="S2249" s="1" t="str">
        <f t="shared" si="35"/>
        <v>2013</v>
      </c>
    </row>
    <row r="2250" spans="1:19">
      <c r="A2250" t="s">
        <v>2273</v>
      </c>
      <c r="B2250" s="2">
        <v>41410</v>
      </c>
      <c r="C2250" s="2" t="str">
        <f>VLOOKUP(Sales_Data17[[#This Row],[Customer Name Index]],Customer_Data[#All],2,0)</f>
        <v>Eminence Corp</v>
      </c>
      <c r="D2250">
        <v>18</v>
      </c>
      <c r="E2250" t="s">
        <v>2</v>
      </c>
      <c r="F2250" t="s">
        <v>8168</v>
      </c>
      <c r="G2250" t="s">
        <v>8025</v>
      </c>
      <c r="H2250" t="str">
        <f>VLOOKUP(Sales_Data17[[#This Row],[Delivery Region Index]],Regions_Table[#All],2,0)</f>
        <v>Victoria</v>
      </c>
      <c r="I2250" t="str">
        <f>VLOOKUP(Sales_Data17[[#This Row],[Delivery Region Index]],Regions_Table[#All],3,0)</f>
        <v>Latrobe City</v>
      </c>
      <c r="J2250">
        <v>52</v>
      </c>
      <c r="K2250">
        <v>8</v>
      </c>
      <c r="L2250" t="str">
        <f>VLOOKUP(Sales_Data17[[#This Row],[Product Description Index]],Products_Data[#All],2,0)</f>
        <v>Shoes</v>
      </c>
      <c r="M2250">
        <v>8</v>
      </c>
      <c r="N2250" s="9">
        <v>187.60000000000002</v>
      </c>
      <c r="O2250" s="9">
        <f>Sales_Data17[[#This Row],[Order Quantity]]*Sales_Data17[[#This Row],[Unit Price]]</f>
        <v>1500.8000000000002</v>
      </c>
      <c r="P2250" s="9">
        <v>131.32</v>
      </c>
      <c r="Q2250" s="9">
        <f>Sales_Data17[[#This Row],[Line Total]]-(Sales_Data17[[#This Row],[Total Unit Cost]]*Sales_Data17[[#This Row],[Order Quantity]])</f>
        <v>450.24000000000024</v>
      </c>
      <c r="R2250" s="1" t="str">
        <f>TEXT(Sales_Data17[[#This Row],[OrderDate]],"MMM")</f>
        <v>May</v>
      </c>
      <c r="S2250" s="1" t="str">
        <f t="shared" si="35"/>
        <v>2013</v>
      </c>
    </row>
    <row r="2251" spans="1:19">
      <c r="A2251" t="s">
        <v>2274</v>
      </c>
      <c r="B2251" s="2">
        <v>41411</v>
      </c>
      <c r="C2251" s="2" t="str">
        <f>VLOOKUP(Sales_Data17[[#This Row],[Customer Name Index]],Customer_Data[#All],2,0)</f>
        <v>Eminence Corp</v>
      </c>
      <c r="D2251">
        <v>18</v>
      </c>
      <c r="E2251" t="s">
        <v>2</v>
      </c>
      <c r="F2251" t="s">
        <v>8168</v>
      </c>
      <c r="G2251" t="s">
        <v>8025</v>
      </c>
      <c r="H2251" t="str">
        <f>VLOOKUP(Sales_Data17[[#This Row],[Delivery Region Index]],Regions_Table[#All],2,0)</f>
        <v>Victoria</v>
      </c>
      <c r="I2251" t="str">
        <f>VLOOKUP(Sales_Data17[[#This Row],[Delivery Region Index]],Regions_Table[#All],3,0)</f>
        <v>Geelong</v>
      </c>
      <c r="J2251">
        <v>51</v>
      </c>
      <c r="K2251">
        <v>7</v>
      </c>
      <c r="L2251" t="str">
        <f>VLOOKUP(Sales_Data17[[#This Row],[Product Description Index]],Products_Data[#All],2,0)</f>
        <v>Dress Shirts</v>
      </c>
      <c r="M2251">
        <v>8</v>
      </c>
      <c r="N2251" s="9">
        <v>98.266666666666666</v>
      </c>
      <c r="O2251" s="9">
        <f>Sales_Data17[[#This Row],[Order Quantity]]*Sales_Data17[[#This Row],[Unit Price]]</f>
        <v>786.13333333333333</v>
      </c>
      <c r="P2251" s="9">
        <v>54.046666666666667</v>
      </c>
      <c r="Q2251" s="9">
        <f>Sales_Data17[[#This Row],[Line Total]]-(Sales_Data17[[#This Row],[Total Unit Cost]]*Sales_Data17[[#This Row],[Order Quantity]])</f>
        <v>353.76</v>
      </c>
      <c r="R2251" s="1" t="str">
        <f>TEXT(Sales_Data17[[#This Row],[OrderDate]],"MMM")</f>
        <v>May</v>
      </c>
      <c r="S2251" s="1" t="str">
        <f t="shared" si="35"/>
        <v>2013</v>
      </c>
    </row>
    <row r="2252" spans="1:19">
      <c r="A2252" t="s">
        <v>2275</v>
      </c>
      <c r="B2252" s="2">
        <v>41411</v>
      </c>
      <c r="C2252" s="2" t="str">
        <f>VLOOKUP(Sales_Data17[[#This Row],[Customer Name Index]],Customer_Data[#All],2,0)</f>
        <v>21st Ltd</v>
      </c>
      <c r="D2252">
        <v>10</v>
      </c>
      <c r="E2252" t="s">
        <v>4</v>
      </c>
      <c r="F2252" t="s">
        <v>8168</v>
      </c>
      <c r="G2252" t="s">
        <v>8027</v>
      </c>
      <c r="H2252" t="str">
        <f>VLOOKUP(Sales_Data17[[#This Row],[Delivery Region Index]],Regions_Table[#All],2,0)</f>
        <v>Queensland</v>
      </c>
      <c r="I2252" t="str">
        <f>VLOOKUP(Sales_Data17[[#This Row],[Delivery Region Index]],Regions_Table[#All],3,0)</f>
        <v>Cairns</v>
      </c>
      <c r="J2252">
        <v>28</v>
      </c>
      <c r="K2252">
        <v>4</v>
      </c>
      <c r="L2252" t="str">
        <f>VLOOKUP(Sales_Data17[[#This Row],[Product Description Index]],Products_Data[#All],2,0)</f>
        <v>Jeans</v>
      </c>
      <c r="M2252">
        <v>2</v>
      </c>
      <c r="N2252" s="9">
        <v>88.588888888888903</v>
      </c>
      <c r="O2252" s="9">
        <f>Sales_Data17[[#This Row],[Order Quantity]]*Sales_Data17[[#This Row],[Unit Price]]</f>
        <v>177.17777777777781</v>
      </c>
      <c r="P2252" s="9">
        <v>69.099333333333348</v>
      </c>
      <c r="Q2252" s="9">
        <f>Sales_Data17[[#This Row],[Line Total]]-(Sales_Data17[[#This Row],[Total Unit Cost]]*Sales_Data17[[#This Row],[Order Quantity]])</f>
        <v>38.979111111111109</v>
      </c>
      <c r="R2252" s="1" t="str">
        <f>TEXT(Sales_Data17[[#This Row],[OrderDate]],"MMM")</f>
        <v>May</v>
      </c>
      <c r="S2252" s="1" t="str">
        <f t="shared" si="35"/>
        <v>2013</v>
      </c>
    </row>
    <row r="2253" spans="1:19">
      <c r="A2253" t="s">
        <v>2276</v>
      </c>
      <c r="B2253" s="2">
        <v>41411</v>
      </c>
      <c r="C2253" s="2" t="str">
        <f>VLOOKUP(Sales_Data17[[#This Row],[Customer Name Index]],Customer_Data[#All],2,0)</f>
        <v>21st Ltd</v>
      </c>
      <c r="D2253">
        <v>10</v>
      </c>
      <c r="E2253" t="s">
        <v>2</v>
      </c>
      <c r="F2253" t="s">
        <v>8168</v>
      </c>
      <c r="G2253" t="s">
        <v>8026</v>
      </c>
      <c r="H2253" t="str">
        <f>VLOOKUP(Sales_Data17[[#This Row],[Delivery Region Index]],Regions_Table[#All],2,0)</f>
        <v>Queensland</v>
      </c>
      <c r="I2253" t="str">
        <f>VLOOKUP(Sales_Data17[[#This Row],[Delivery Region Index]],Regions_Table[#All],3,0)</f>
        <v>Charters Towers</v>
      </c>
      <c r="J2253">
        <v>29</v>
      </c>
      <c r="K2253">
        <v>4</v>
      </c>
      <c r="L2253" t="str">
        <f>VLOOKUP(Sales_Data17[[#This Row],[Product Description Index]],Products_Data[#All],2,0)</f>
        <v>Jeans</v>
      </c>
      <c r="M2253">
        <v>2</v>
      </c>
      <c r="N2253" s="9">
        <v>126.55555555555556</v>
      </c>
      <c r="O2253" s="9">
        <f>Sales_Data17[[#This Row],[Order Quantity]]*Sales_Data17[[#This Row],[Unit Price]]</f>
        <v>253.11111111111111</v>
      </c>
      <c r="P2253" s="9">
        <v>69.605555555555554</v>
      </c>
      <c r="Q2253" s="9">
        <f>Sales_Data17[[#This Row],[Line Total]]-(Sales_Data17[[#This Row],[Total Unit Cost]]*Sales_Data17[[#This Row],[Order Quantity]])</f>
        <v>113.9</v>
      </c>
      <c r="R2253" s="1" t="str">
        <f>TEXT(Sales_Data17[[#This Row],[OrderDate]],"MMM")</f>
        <v>May</v>
      </c>
      <c r="S2253" s="1" t="str">
        <f t="shared" si="35"/>
        <v>2013</v>
      </c>
    </row>
    <row r="2254" spans="1:19">
      <c r="A2254" t="s">
        <v>2277</v>
      </c>
      <c r="B2254" s="2">
        <v>41411</v>
      </c>
      <c r="C2254" s="2" t="str">
        <f>VLOOKUP(Sales_Data17[[#This Row],[Customer Name Index]],Customer_Data[#All],2,0)</f>
        <v>Ole Group</v>
      </c>
      <c r="D2254">
        <v>13</v>
      </c>
      <c r="E2254" t="s">
        <v>2</v>
      </c>
      <c r="F2254" t="s">
        <v>8168</v>
      </c>
      <c r="G2254" t="s">
        <v>8026</v>
      </c>
      <c r="H2254" t="str">
        <f>VLOOKUP(Sales_Data17[[#This Row],[Delivery Region Index]],Regions_Table[#All],2,0)</f>
        <v>Queensland</v>
      </c>
      <c r="I2254" t="str">
        <f>VLOOKUP(Sales_Data17[[#This Row],[Delivery Region Index]],Regions_Table[#All],3,0)</f>
        <v>Mackay</v>
      </c>
      <c r="J2254">
        <v>36</v>
      </c>
      <c r="K2254">
        <v>5</v>
      </c>
      <c r="L2254" t="str">
        <f>VLOOKUP(Sales_Data17[[#This Row],[Product Description Index]],Products_Data[#All],2,0)</f>
        <v>Hats</v>
      </c>
      <c r="M2254">
        <v>4</v>
      </c>
      <c r="N2254" s="9">
        <v>202.48888888888891</v>
      </c>
      <c r="O2254" s="9">
        <f>Sales_Data17[[#This Row],[Order Quantity]]*Sales_Data17[[#This Row],[Unit Price]]</f>
        <v>809.95555555555563</v>
      </c>
      <c r="P2254" s="9">
        <v>161.99111111111111</v>
      </c>
      <c r="Q2254" s="9">
        <f>Sales_Data17[[#This Row],[Line Total]]-(Sales_Data17[[#This Row],[Total Unit Cost]]*Sales_Data17[[#This Row],[Order Quantity]])</f>
        <v>161.99111111111119</v>
      </c>
      <c r="R2254" s="1" t="str">
        <f>TEXT(Sales_Data17[[#This Row],[OrderDate]],"MMM")</f>
        <v>May</v>
      </c>
      <c r="S2254" s="1" t="str">
        <f t="shared" si="35"/>
        <v>2013</v>
      </c>
    </row>
    <row r="2255" spans="1:19">
      <c r="A2255" t="s">
        <v>2278</v>
      </c>
      <c r="B2255" s="2">
        <v>41411</v>
      </c>
      <c r="C2255" s="2" t="str">
        <f>VLOOKUP(Sales_Data17[[#This Row],[Customer Name Index]],Customer_Data[#All],2,0)</f>
        <v xml:space="preserve">Medline </v>
      </c>
      <c r="D2255">
        <v>12</v>
      </c>
      <c r="E2255" t="s">
        <v>2</v>
      </c>
      <c r="F2255" t="s">
        <v>8168</v>
      </c>
      <c r="G2255" t="s">
        <v>8026</v>
      </c>
      <c r="H2255" t="str">
        <f>VLOOKUP(Sales_Data17[[#This Row],[Delivery Region Index]],Regions_Table[#All],2,0)</f>
        <v>Queensland</v>
      </c>
      <c r="I2255" t="str">
        <f>VLOOKUP(Sales_Data17[[#This Row],[Delivery Region Index]],Regions_Table[#All],3,0)</f>
        <v>Logan City</v>
      </c>
      <c r="J2255">
        <v>35</v>
      </c>
      <c r="K2255">
        <v>5</v>
      </c>
      <c r="L2255" t="str">
        <f>VLOOKUP(Sales_Data17[[#This Row],[Product Description Index]],Products_Data[#All],2,0)</f>
        <v>Hats</v>
      </c>
      <c r="M2255">
        <v>5</v>
      </c>
      <c r="N2255" s="9">
        <v>253.11111111111111</v>
      </c>
      <c r="O2255" s="9">
        <f>Sales_Data17[[#This Row],[Order Quantity]]*Sales_Data17[[#This Row],[Unit Price]]</f>
        <v>1265.5555555555557</v>
      </c>
      <c r="P2255" s="9">
        <v>149.33555555555554</v>
      </c>
      <c r="Q2255" s="9">
        <f>Sales_Data17[[#This Row],[Line Total]]-(Sales_Data17[[#This Row],[Total Unit Cost]]*Sales_Data17[[#This Row],[Order Quantity]])</f>
        <v>518.87777777777796</v>
      </c>
      <c r="R2255" s="1" t="str">
        <f>TEXT(Sales_Data17[[#This Row],[OrderDate]],"MMM")</f>
        <v>May</v>
      </c>
      <c r="S2255" s="1" t="str">
        <f t="shared" si="35"/>
        <v>2013</v>
      </c>
    </row>
    <row r="2256" spans="1:19">
      <c r="A2256" t="s">
        <v>2279</v>
      </c>
      <c r="B2256" s="2">
        <v>41412</v>
      </c>
      <c r="C2256" s="2" t="str">
        <f>VLOOKUP(Sales_Data17[[#This Row],[Customer Name Index]],Customer_Data[#All],2,0)</f>
        <v>3LAB, Ltd</v>
      </c>
      <c r="D2256">
        <v>16</v>
      </c>
      <c r="E2256" t="s">
        <v>2</v>
      </c>
      <c r="F2256" t="s">
        <v>8168</v>
      </c>
      <c r="G2256" t="s">
        <v>8025</v>
      </c>
      <c r="H2256" t="str">
        <f>VLOOKUP(Sales_Data17[[#This Row],[Delivery Region Index]],Regions_Table[#All],2,0)</f>
        <v>Queensland</v>
      </c>
      <c r="I2256" t="str">
        <f>VLOOKUP(Sales_Data17[[#This Row],[Delivery Region Index]],Regions_Table[#All],3,0)</f>
        <v>Townsville</v>
      </c>
      <c r="J2256">
        <v>45</v>
      </c>
      <c r="K2256">
        <v>7</v>
      </c>
      <c r="L2256" t="str">
        <f>VLOOKUP(Sales_Data17[[#This Row],[Product Description Index]],Products_Data[#All],2,0)</f>
        <v>Dress Shirts</v>
      </c>
      <c r="M2256">
        <v>9</v>
      </c>
      <c r="N2256" s="9">
        <v>18.611111111111111</v>
      </c>
      <c r="O2256" s="9">
        <f>Sales_Data17[[#This Row],[Order Quantity]]*Sales_Data17[[#This Row],[Unit Price]]</f>
        <v>167.5</v>
      </c>
      <c r="P2256" s="9">
        <v>13.399999999999999</v>
      </c>
      <c r="Q2256" s="9">
        <f>Sales_Data17[[#This Row],[Line Total]]-(Sales_Data17[[#This Row],[Total Unit Cost]]*Sales_Data17[[#This Row],[Order Quantity]])</f>
        <v>46.900000000000006</v>
      </c>
      <c r="R2256" s="1" t="str">
        <f>TEXT(Sales_Data17[[#This Row],[OrderDate]],"MMM")</f>
        <v>May</v>
      </c>
      <c r="S2256" s="1" t="str">
        <f t="shared" si="35"/>
        <v>2013</v>
      </c>
    </row>
    <row r="2257" spans="1:19">
      <c r="A2257" t="s">
        <v>2280</v>
      </c>
      <c r="B2257" s="2">
        <v>41412</v>
      </c>
      <c r="C2257" s="2" t="str">
        <f>VLOOKUP(Sales_Data17[[#This Row],[Customer Name Index]],Customer_Data[#All],2,0)</f>
        <v>PEDIFIX, Corp</v>
      </c>
      <c r="D2257">
        <v>6</v>
      </c>
      <c r="E2257" t="s">
        <v>4</v>
      </c>
      <c r="F2257" t="s">
        <v>8168</v>
      </c>
      <c r="G2257" t="s">
        <v>8027</v>
      </c>
      <c r="H2257" t="str">
        <f>VLOOKUP(Sales_Data17[[#This Row],[Delivery Region Index]],Regions_Table[#All],2,0)</f>
        <v>New South Wales</v>
      </c>
      <c r="I2257" t="str">
        <f>VLOOKUP(Sales_Data17[[#This Row],[Delivery Region Index]],Regions_Table[#All],3,0)</f>
        <v>Nowra</v>
      </c>
      <c r="J2257">
        <v>17</v>
      </c>
      <c r="K2257">
        <v>3</v>
      </c>
      <c r="L2257" t="str">
        <f>VLOOKUP(Sales_Data17[[#This Row],[Product Description Index]],Products_Data[#All],2,0)</f>
        <v>Sunglasses</v>
      </c>
      <c r="M2257">
        <v>4</v>
      </c>
      <c r="N2257" s="9">
        <v>75.933333333333337</v>
      </c>
      <c r="O2257" s="9">
        <f>Sales_Data17[[#This Row],[Order Quantity]]*Sales_Data17[[#This Row],[Unit Price]]</f>
        <v>303.73333333333335</v>
      </c>
      <c r="P2257" s="9">
        <v>56.949999999999996</v>
      </c>
      <c r="Q2257" s="9">
        <f>Sales_Data17[[#This Row],[Line Total]]-(Sales_Data17[[#This Row],[Total Unit Cost]]*Sales_Data17[[#This Row],[Order Quantity]])</f>
        <v>75.933333333333366</v>
      </c>
      <c r="R2257" s="1" t="str">
        <f>TEXT(Sales_Data17[[#This Row],[OrderDate]],"MMM")</f>
        <v>May</v>
      </c>
      <c r="S2257" s="1" t="str">
        <f t="shared" si="35"/>
        <v>2013</v>
      </c>
    </row>
    <row r="2258" spans="1:19">
      <c r="A2258" t="s">
        <v>2281</v>
      </c>
      <c r="B2258" s="2">
        <v>41412</v>
      </c>
      <c r="C2258" s="2" t="str">
        <f>VLOOKUP(Sales_Data17[[#This Row],[Customer Name Index]],Customer_Data[#All],2,0)</f>
        <v>New Ltd</v>
      </c>
      <c r="D2258">
        <v>7</v>
      </c>
      <c r="E2258" t="s">
        <v>2</v>
      </c>
      <c r="F2258" t="s">
        <v>8168</v>
      </c>
      <c r="G2258" t="s">
        <v>8027</v>
      </c>
      <c r="H2258" t="str">
        <f>VLOOKUP(Sales_Data17[[#This Row],[Delivery Region Index]],Regions_Table[#All],2,0)</f>
        <v>New South Wales</v>
      </c>
      <c r="I2258" t="str">
        <f>VLOOKUP(Sales_Data17[[#This Row],[Delivery Region Index]],Regions_Table[#All],3,0)</f>
        <v>Port Macquarie</v>
      </c>
      <c r="J2258">
        <v>19</v>
      </c>
      <c r="K2258">
        <v>3</v>
      </c>
      <c r="L2258" t="str">
        <f>VLOOKUP(Sales_Data17[[#This Row],[Product Description Index]],Products_Data[#All],2,0)</f>
        <v>Sunglasses</v>
      </c>
      <c r="M2258">
        <v>4</v>
      </c>
      <c r="N2258" s="9">
        <v>112.41111111111111</v>
      </c>
      <c r="O2258" s="9">
        <f>Sales_Data17[[#This Row],[Order Quantity]]*Sales_Data17[[#This Row],[Unit Price]]</f>
        <v>449.64444444444445</v>
      </c>
      <c r="P2258" s="9">
        <v>83.184222222222218</v>
      </c>
      <c r="Q2258" s="9">
        <f>Sales_Data17[[#This Row],[Line Total]]-(Sales_Data17[[#This Row],[Total Unit Cost]]*Sales_Data17[[#This Row],[Order Quantity]])</f>
        <v>116.90755555555558</v>
      </c>
      <c r="R2258" s="1" t="str">
        <f>TEXT(Sales_Data17[[#This Row],[OrderDate]],"MMM")</f>
        <v>May</v>
      </c>
      <c r="S2258" s="1" t="str">
        <f t="shared" si="35"/>
        <v>2013</v>
      </c>
    </row>
    <row r="2259" spans="1:19">
      <c r="A2259" t="s">
        <v>2282</v>
      </c>
      <c r="B2259" s="2">
        <v>41412</v>
      </c>
      <c r="C2259" s="2" t="str">
        <f>VLOOKUP(Sales_Data17[[#This Row],[Customer Name Index]],Customer_Data[#All],2,0)</f>
        <v xml:space="preserve">Ei </v>
      </c>
      <c r="D2259">
        <v>9</v>
      </c>
      <c r="E2259" t="s">
        <v>4</v>
      </c>
      <c r="F2259" t="s">
        <v>8168</v>
      </c>
      <c r="G2259" t="s">
        <v>8027</v>
      </c>
      <c r="H2259" t="str">
        <f>VLOOKUP(Sales_Data17[[#This Row],[Delivery Region Index]],Regions_Table[#All],2,0)</f>
        <v>Queensland</v>
      </c>
      <c r="I2259" t="str">
        <f>VLOOKUP(Sales_Data17[[#This Row],[Delivery Region Index]],Regions_Table[#All],3,0)</f>
        <v>Bundaberg</v>
      </c>
      <c r="J2259">
        <v>27</v>
      </c>
      <c r="K2259">
        <v>4</v>
      </c>
      <c r="L2259" t="str">
        <f>VLOOKUP(Sales_Data17[[#This Row],[Product Description Index]],Products_Data[#All],2,0)</f>
        <v>Jeans</v>
      </c>
      <c r="M2259">
        <v>6</v>
      </c>
      <c r="N2259" s="9">
        <v>275.44444444444446</v>
      </c>
      <c r="O2259" s="9">
        <f>Sales_Data17[[#This Row],[Order Quantity]]*Sales_Data17[[#This Row],[Unit Price]]</f>
        <v>1652.6666666666667</v>
      </c>
      <c r="P2259" s="9">
        <v>168.02111111111111</v>
      </c>
      <c r="Q2259" s="9">
        <f>Sales_Data17[[#This Row],[Line Total]]-(Sales_Data17[[#This Row],[Total Unit Cost]]*Sales_Data17[[#This Row],[Order Quantity]])</f>
        <v>644.54000000000008</v>
      </c>
      <c r="R2259" s="1" t="str">
        <f>TEXT(Sales_Data17[[#This Row],[OrderDate]],"MMM")</f>
        <v>May</v>
      </c>
      <c r="S2259" s="1" t="str">
        <f t="shared" si="35"/>
        <v>2013</v>
      </c>
    </row>
    <row r="2260" spans="1:19">
      <c r="A2260" t="s">
        <v>2283</v>
      </c>
      <c r="B2260" s="2">
        <v>41412</v>
      </c>
      <c r="C2260" s="2" t="str">
        <f>VLOOKUP(Sales_Data17[[#This Row],[Customer Name Index]],Customer_Data[#All],2,0)</f>
        <v>Apollo Ltd</v>
      </c>
      <c r="D2260">
        <v>11</v>
      </c>
      <c r="E2260" t="s">
        <v>3</v>
      </c>
      <c r="F2260" t="s">
        <v>8168</v>
      </c>
      <c r="G2260" t="s">
        <v>8026</v>
      </c>
      <c r="H2260" t="str">
        <f>VLOOKUP(Sales_Data17[[#This Row],[Delivery Region Index]],Regions_Table[#All],2,0)</f>
        <v>Queensland</v>
      </c>
      <c r="I2260" t="str">
        <f>VLOOKUP(Sales_Data17[[#This Row],[Delivery Region Index]],Regions_Table[#All],3,0)</f>
        <v>Gold Coast</v>
      </c>
      <c r="J2260">
        <v>31</v>
      </c>
      <c r="K2260">
        <v>5</v>
      </c>
      <c r="L2260" t="str">
        <f>VLOOKUP(Sales_Data17[[#This Row],[Product Description Index]],Products_Data[#All],2,0)</f>
        <v>Hats</v>
      </c>
      <c r="M2260">
        <v>7</v>
      </c>
      <c r="N2260" s="9">
        <v>302.98888888888888</v>
      </c>
      <c r="O2260" s="9">
        <f>Sales_Data17[[#This Row],[Order Quantity]]*Sales_Data17[[#This Row],[Unit Price]]</f>
        <v>2120.922222222222</v>
      </c>
      <c r="P2260" s="9">
        <v>209.06233333333333</v>
      </c>
      <c r="Q2260" s="9">
        <f>Sales_Data17[[#This Row],[Line Total]]-(Sales_Data17[[#This Row],[Total Unit Cost]]*Sales_Data17[[#This Row],[Order Quantity]])</f>
        <v>657.48588888888867</v>
      </c>
      <c r="R2260" s="1" t="str">
        <f>TEXT(Sales_Data17[[#This Row],[OrderDate]],"MMM")</f>
        <v>May</v>
      </c>
      <c r="S2260" s="1" t="str">
        <f t="shared" si="35"/>
        <v>2013</v>
      </c>
    </row>
    <row r="2261" spans="1:19">
      <c r="A2261" t="s">
        <v>2284</v>
      </c>
      <c r="B2261" s="2">
        <v>41412</v>
      </c>
      <c r="C2261" s="2" t="str">
        <f>VLOOKUP(Sales_Data17[[#This Row],[Customer Name Index]],Customer_Data[#All],2,0)</f>
        <v>New Ltd</v>
      </c>
      <c r="D2261">
        <v>7</v>
      </c>
      <c r="E2261" t="s">
        <v>4</v>
      </c>
      <c r="F2261" t="s">
        <v>8168</v>
      </c>
      <c r="G2261" t="s">
        <v>8027</v>
      </c>
      <c r="H2261" t="str">
        <f>VLOOKUP(Sales_Data17[[#This Row],[Delivery Region Index]],Regions_Table[#All],2,0)</f>
        <v>New South Wales</v>
      </c>
      <c r="I2261" t="str">
        <f>VLOOKUP(Sales_Data17[[#This Row],[Delivery Region Index]],Regions_Table[#All],3,0)</f>
        <v>Port Macquarie</v>
      </c>
      <c r="J2261">
        <v>19</v>
      </c>
      <c r="K2261">
        <v>3</v>
      </c>
      <c r="L2261" t="str">
        <f>VLOOKUP(Sales_Data17[[#This Row],[Product Description Index]],Products_Data[#All],2,0)</f>
        <v>Sunglasses</v>
      </c>
      <c r="M2261">
        <v>1</v>
      </c>
      <c r="N2261" s="9">
        <v>124.32222222222224</v>
      </c>
      <c r="O2261" s="9">
        <f>Sales_Data17[[#This Row],[Order Quantity]]*Sales_Data17[[#This Row],[Unit Price]]</f>
        <v>124.32222222222224</v>
      </c>
      <c r="P2261" s="9">
        <v>100.70100000000001</v>
      </c>
      <c r="Q2261" s="9">
        <f>Sales_Data17[[#This Row],[Line Total]]-(Sales_Data17[[#This Row],[Total Unit Cost]]*Sales_Data17[[#This Row],[Order Quantity]])</f>
        <v>23.621222222222229</v>
      </c>
      <c r="R2261" s="1" t="str">
        <f>TEXT(Sales_Data17[[#This Row],[OrderDate]],"MMM")</f>
        <v>May</v>
      </c>
      <c r="S2261" s="1" t="str">
        <f t="shared" si="35"/>
        <v>2013</v>
      </c>
    </row>
    <row r="2262" spans="1:19">
      <c r="A2262" t="s">
        <v>2285</v>
      </c>
      <c r="B2262" s="2">
        <v>41412</v>
      </c>
      <c r="C2262" s="2" t="str">
        <f>VLOOKUP(Sales_Data17[[#This Row],[Customer Name Index]],Customer_Data[#All],2,0)</f>
        <v>21st Ltd</v>
      </c>
      <c r="D2262">
        <v>10</v>
      </c>
      <c r="E2262" t="s">
        <v>4</v>
      </c>
      <c r="F2262" t="s">
        <v>8168</v>
      </c>
      <c r="G2262" t="s">
        <v>8026</v>
      </c>
      <c r="H2262" t="str">
        <f>VLOOKUP(Sales_Data17[[#This Row],[Delivery Region Index]],Regions_Table[#All],2,0)</f>
        <v>Queensland</v>
      </c>
      <c r="I2262" t="str">
        <f>VLOOKUP(Sales_Data17[[#This Row],[Delivery Region Index]],Regions_Table[#All],3,0)</f>
        <v>Charters Towers</v>
      </c>
      <c r="J2262">
        <v>29</v>
      </c>
      <c r="K2262">
        <v>4</v>
      </c>
      <c r="L2262" t="str">
        <f>VLOOKUP(Sales_Data17[[#This Row],[Product Description Index]],Products_Data[#All],2,0)</f>
        <v>Jeans</v>
      </c>
      <c r="M2262">
        <v>1</v>
      </c>
      <c r="N2262" s="9">
        <v>142.1888888888889</v>
      </c>
      <c r="O2262" s="9">
        <f>Sales_Data17[[#This Row],[Order Quantity]]*Sales_Data17[[#This Row],[Unit Price]]</f>
        <v>142.1888888888889</v>
      </c>
      <c r="P2262" s="9">
        <v>112.32922222222223</v>
      </c>
      <c r="Q2262" s="9">
        <f>Sales_Data17[[#This Row],[Line Total]]-(Sales_Data17[[#This Row],[Total Unit Cost]]*Sales_Data17[[#This Row],[Order Quantity]])</f>
        <v>29.859666666666669</v>
      </c>
      <c r="R2262" s="1" t="str">
        <f>TEXT(Sales_Data17[[#This Row],[OrderDate]],"MMM")</f>
        <v>May</v>
      </c>
      <c r="S2262" s="1" t="str">
        <f t="shared" si="35"/>
        <v>2013</v>
      </c>
    </row>
    <row r="2263" spans="1:19">
      <c r="A2263" t="s">
        <v>2286</v>
      </c>
      <c r="B2263" s="2">
        <v>41413</v>
      </c>
      <c r="C2263" s="2" t="str">
        <f>VLOOKUP(Sales_Data17[[#This Row],[Customer Name Index]],Customer_Data[#All],2,0)</f>
        <v>PEDIFIX, Corp</v>
      </c>
      <c r="D2263">
        <v>6</v>
      </c>
      <c r="E2263" t="s">
        <v>4</v>
      </c>
      <c r="F2263" t="s">
        <v>8168</v>
      </c>
      <c r="G2263" t="s">
        <v>8027</v>
      </c>
      <c r="H2263" t="str">
        <f>VLOOKUP(Sales_Data17[[#This Row],[Delivery Region Index]],Regions_Table[#All],2,0)</f>
        <v>New South Wales</v>
      </c>
      <c r="I2263" t="str">
        <f>VLOOKUP(Sales_Data17[[#This Row],[Delivery Region Index]],Regions_Table[#All],3,0)</f>
        <v>Nowra</v>
      </c>
      <c r="J2263">
        <v>17</v>
      </c>
      <c r="K2263">
        <v>3</v>
      </c>
      <c r="L2263" t="str">
        <f>VLOOKUP(Sales_Data17[[#This Row],[Product Description Index]],Products_Data[#All],2,0)</f>
        <v>Sunglasses</v>
      </c>
      <c r="M2263">
        <v>2</v>
      </c>
      <c r="N2263" s="9">
        <v>435.5</v>
      </c>
      <c r="O2263" s="9">
        <f>Sales_Data17[[#This Row],[Order Quantity]]*Sales_Data17[[#This Row],[Unit Price]]</f>
        <v>871</v>
      </c>
      <c r="P2263" s="9">
        <v>365.81999999999994</v>
      </c>
      <c r="Q2263" s="9">
        <f>Sales_Data17[[#This Row],[Line Total]]-(Sales_Data17[[#This Row],[Total Unit Cost]]*Sales_Data17[[#This Row],[Order Quantity]])</f>
        <v>139.36000000000013</v>
      </c>
      <c r="R2263" s="1" t="str">
        <f>TEXT(Sales_Data17[[#This Row],[OrderDate]],"MMM")</f>
        <v>May</v>
      </c>
      <c r="S2263" s="1" t="str">
        <f t="shared" si="35"/>
        <v>2013</v>
      </c>
    </row>
    <row r="2264" spans="1:19">
      <c r="A2264" t="s">
        <v>2287</v>
      </c>
      <c r="B2264" s="2">
        <v>41413</v>
      </c>
      <c r="C2264" s="2" t="str">
        <f>VLOOKUP(Sales_Data17[[#This Row],[Customer Name Index]],Customer_Data[#All],2,0)</f>
        <v>ETUDE Ltd</v>
      </c>
      <c r="D2264">
        <v>4</v>
      </c>
      <c r="E2264" t="s">
        <v>4</v>
      </c>
      <c r="F2264" t="s">
        <v>8168</v>
      </c>
      <c r="G2264" t="s">
        <v>8027</v>
      </c>
      <c r="H2264" t="str">
        <f>VLOOKUP(Sales_Data17[[#This Row],[Delivery Region Index]],Regions_Table[#All],2,0)</f>
        <v>New South Wales</v>
      </c>
      <c r="I2264" t="str">
        <f>VLOOKUP(Sales_Data17[[#This Row],[Delivery Region Index]],Regions_Table[#All],3,0)</f>
        <v>Griffith</v>
      </c>
      <c r="J2264">
        <v>12</v>
      </c>
      <c r="K2264">
        <v>2</v>
      </c>
      <c r="L2264" t="str">
        <f>VLOOKUP(Sales_Data17[[#This Row],[Product Description Index]],Products_Data[#All],2,0)</f>
        <v>Pants</v>
      </c>
      <c r="M2264">
        <v>4</v>
      </c>
      <c r="N2264" s="9">
        <v>206.21111111111111</v>
      </c>
      <c r="O2264" s="9">
        <f>Sales_Data17[[#This Row],[Order Quantity]]*Sales_Data17[[#This Row],[Unit Price]]</f>
        <v>824.84444444444443</v>
      </c>
      <c r="P2264" s="9">
        <v>92.795000000000016</v>
      </c>
      <c r="Q2264" s="9">
        <f>Sales_Data17[[#This Row],[Line Total]]-(Sales_Data17[[#This Row],[Total Unit Cost]]*Sales_Data17[[#This Row],[Order Quantity]])</f>
        <v>453.66444444444437</v>
      </c>
      <c r="R2264" s="1" t="str">
        <f>TEXT(Sales_Data17[[#This Row],[OrderDate]],"MMM")</f>
        <v>May</v>
      </c>
      <c r="S2264" s="1" t="str">
        <f t="shared" si="35"/>
        <v>2013</v>
      </c>
    </row>
    <row r="2265" spans="1:19">
      <c r="A2265" t="s">
        <v>2288</v>
      </c>
      <c r="B2265" s="2">
        <v>41413</v>
      </c>
      <c r="C2265" s="2" t="str">
        <f>VLOOKUP(Sales_Data17[[#This Row],[Customer Name Index]],Customer_Data[#All],2,0)</f>
        <v xml:space="preserve">WakeFern </v>
      </c>
      <c r="D2265">
        <v>2</v>
      </c>
      <c r="E2265" t="s">
        <v>3</v>
      </c>
      <c r="F2265" t="s">
        <v>8168</v>
      </c>
      <c r="G2265" t="s">
        <v>8027</v>
      </c>
      <c r="H2265" t="str">
        <f>VLOOKUP(Sales_Data17[[#This Row],[Delivery Region Index]],Regions_Table[#All],2,0)</f>
        <v>New South Wales</v>
      </c>
      <c r="I2265" t="str">
        <f>VLOOKUP(Sales_Data17[[#This Row],[Delivery Region Index]],Regions_Table[#All],3,0)</f>
        <v>Broken Hill</v>
      </c>
      <c r="J2265">
        <v>5</v>
      </c>
      <c r="K2265">
        <v>1</v>
      </c>
      <c r="L2265" t="str">
        <f>VLOOKUP(Sales_Data17[[#This Row],[Product Description Index]],Products_Data[#All],2,0)</f>
        <v>Shirts</v>
      </c>
      <c r="M2265">
        <v>7</v>
      </c>
      <c r="N2265" s="9">
        <v>205.46666666666667</v>
      </c>
      <c r="O2265" s="9">
        <f>Sales_Data17[[#This Row],[Order Quantity]]*Sales_Data17[[#This Row],[Unit Price]]</f>
        <v>1438.2666666666667</v>
      </c>
      <c r="P2265" s="9">
        <v>158.20933333333335</v>
      </c>
      <c r="Q2265" s="9">
        <f>Sales_Data17[[#This Row],[Line Total]]-(Sales_Data17[[#This Row],[Total Unit Cost]]*Sales_Data17[[#This Row],[Order Quantity]])</f>
        <v>330.8013333333331</v>
      </c>
      <c r="R2265" s="1" t="str">
        <f>TEXT(Sales_Data17[[#This Row],[OrderDate]],"MMM")</f>
        <v>May</v>
      </c>
      <c r="S2265" s="1" t="str">
        <f t="shared" si="35"/>
        <v>2013</v>
      </c>
    </row>
    <row r="2266" spans="1:19">
      <c r="A2266" t="s">
        <v>2289</v>
      </c>
      <c r="B2266" s="2">
        <v>41414</v>
      </c>
      <c r="C2266" s="2" t="str">
        <f>VLOOKUP(Sales_Data17[[#This Row],[Customer Name Index]],Customer_Data[#All],2,0)</f>
        <v>New Ltd</v>
      </c>
      <c r="D2266">
        <v>7</v>
      </c>
      <c r="E2266" t="s">
        <v>2</v>
      </c>
      <c r="F2266" t="s">
        <v>8168</v>
      </c>
      <c r="G2266" t="s">
        <v>8027</v>
      </c>
      <c r="H2266" t="str">
        <f>VLOOKUP(Sales_Data17[[#This Row],[Delivery Region Index]],Regions_Table[#All],2,0)</f>
        <v>New South Wales</v>
      </c>
      <c r="I2266" t="str">
        <f>VLOOKUP(Sales_Data17[[#This Row],[Delivery Region Index]],Regions_Table[#All],3,0)</f>
        <v>Port Macquarie</v>
      </c>
      <c r="J2266">
        <v>19</v>
      </c>
      <c r="K2266">
        <v>3</v>
      </c>
      <c r="L2266" t="str">
        <f>VLOOKUP(Sales_Data17[[#This Row],[Product Description Index]],Products_Data[#All],2,0)</f>
        <v>Sunglasses</v>
      </c>
      <c r="M2266">
        <v>6</v>
      </c>
      <c r="N2266" s="9">
        <v>585.87777777777785</v>
      </c>
      <c r="O2266" s="9">
        <f>Sales_Data17[[#This Row],[Order Quantity]]*Sales_Data17[[#This Row],[Unit Price]]</f>
        <v>3515.2666666666673</v>
      </c>
      <c r="P2266" s="9">
        <v>292.93888888888893</v>
      </c>
      <c r="Q2266" s="9">
        <f>Sales_Data17[[#This Row],[Line Total]]-(Sales_Data17[[#This Row],[Total Unit Cost]]*Sales_Data17[[#This Row],[Order Quantity]])</f>
        <v>1757.6333333333337</v>
      </c>
      <c r="R2266" s="1" t="str">
        <f>TEXT(Sales_Data17[[#This Row],[OrderDate]],"MMM")</f>
        <v>May</v>
      </c>
      <c r="S2266" s="1" t="str">
        <f t="shared" si="35"/>
        <v>2013</v>
      </c>
    </row>
    <row r="2267" spans="1:19">
      <c r="A2267" t="s">
        <v>2290</v>
      </c>
      <c r="B2267" s="2">
        <v>41414</v>
      </c>
      <c r="C2267" s="2" t="str">
        <f>VLOOKUP(Sales_Data17[[#This Row],[Customer Name Index]],Customer_Data[#All],2,0)</f>
        <v>Pure Group</v>
      </c>
      <c r="D2267">
        <v>17</v>
      </c>
      <c r="E2267" t="s">
        <v>4</v>
      </c>
      <c r="F2267" t="s">
        <v>8168</v>
      </c>
      <c r="G2267" t="s">
        <v>8025</v>
      </c>
      <c r="H2267" t="str">
        <f>VLOOKUP(Sales_Data17[[#This Row],[Delivery Region Index]],Regions_Table[#All],2,0)</f>
        <v>Victoria</v>
      </c>
      <c r="I2267" t="str">
        <f>VLOOKUP(Sales_Data17[[#This Row],[Delivery Region Index]],Regions_Table[#All],3,0)</f>
        <v>Bendigo</v>
      </c>
      <c r="J2267">
        <v>50</v>
      </c>
      <c r="K2267">
        <v>7</v>
      </c>
      <c r="L2267" t="str">
        <f>VLOOKUP(Sales_Data17[[#This Row],[Product Description Index]],Products_Data[#All],2,0)</f>
        <v>Dress Shirts</v>
      </c>
      <c r="M2267">
        <v>9</v>
      </c>
      <c r="N2267" s="9">
        <v>21.588888888888889</v>
      </c>
      <c r="O2267" s="9">
        <f>Sales_Data17[[#This Row],[Order Quantity]]*Sales_Data17[[#This Row],[Unit Price]]</f>
        <v>194.3</v>
      </c>
      <c r="P2267" s="9">
        <v>15.759888888888888</v>
      </c>
      <c r="Q2267" s="9">
        <f>Sales_Data17[[#This Row],[Line Total]]-(Sales_Data17[[#This Row],[Total Unit Cost]]*Sales_Data17[[#This Row],[Order Quantity]])</f>
        <v>52.461000000000013</v>
      </c>
      <c r="R2267" s="1" t="str">
        <f>TEXT(Sales_Data17[[#This Row],[OrderDate]],"MMM")</f>
        <v>May</v>
      </c>
      <c r="S2267" s="1" t="str">
        <f t="shared" si="35"/>
        <v>2013</v>
      </c>
    </row>
    <row r="2268" spans="1:19">
      <c r="A2268" t="s">
        <v>2291</v>
      </c>
      <c r="B2268" s="2">
        <v>41414</v>
      </c>
      <c r="C2268" s="2" t="str">
        <f>VLOOKUP(Sales_Data17[[#This Row],[Customer Name Index]],Customer_Data[#All],2,0)</f>
        <v>Ole Group</v>
      </c>
      <c r="D2268">
        <v>13</v>
      </c>
      <c r="E2268" t="s">
        <v>2</v>
      </c>
      <c r="F2268" t="s">
        <v>8168</v>
      </c>
      <c r="G2268" t="s">
        <v>8026</v>
      </c>
      <c r="H2268" t="str">
        <f>VLOOKUP(Sales_Data17[[#This Row],[Delivery Region Index]],Regions_Table[#All],2,0)</f>
        <v>Queensland</v>
      </c>
      <c r="I2268" t="str">
        <f>VLOOKUP(Sales_Data17[[#This Row],[Delivery Region Index]],Regions_Table[#All],3,0)</f>
        <v>Mackay</v>
      </c>
      <c r="J2268">
        <v>36</v>
      </c>
      <c r="K2268">
        <v>5</v>
      </c>
      <c r="L2268" t="str">
        <f>VLOOKUP(Sales_Data17[[#This Row],[Product Description Index]],Products_Data[#All],2,0)</f>
        <v>Hats</v>
      </c>
      <c r="M2268">
        <v>3</v>
      </c>
      <c r="N2268" s="9">
        <v>115.38888888888889</v>
      </c>
      <c r="O2268" s="9">
        <f>Sales_Data17[[#This Row],[Order Quantity]]*Sales_Data17[[#This Row],[Unit Price]]</f>
        <v>346.16666666666663</v>
      </c>
      <c r="P2268" s="9">
        <v>71.541111111111107</v>
      </c>
      <c r="Q2268" s="9">
        <f>Sales_Data17[[#This Row],[Line Total]]-(Sales_Data17[[#This Row],[Total Unit Cost]]*Sales_Data17[[#This Row],[Order Quantity]])</f>
        <v>131.54333333333329</v>
      </c>
      <c r="R2268" s="1" t="str">
        <f>TEXT(Sales_Data17[[#This Row],[OrderDate]],"MMM")</f>
        <v>May</v>
      </c>
      <c r="S2268" s="1" t="str">
        <f t="shared" si="35"/>
        <v>2013</v>
      </c>
    </row>
    <row r="2269" spans="1:19">
      <c r="A2269" t="s">
        <v>2292</v>
      </c>
      <c r="B2269" s="2">
        <v>41414</v>
      </c>
      <c r="C2269" s="2" t="str">
        <f>VLOOKUP(Sales_Data17[[#This Row],[Customer Name Index]],Customer_Data[#All],2,0)</f>
        <v>3LAB, Ltd</v>
      </c>
      <c r="D2269">
        <v>16</v>
      </c>
      <c r="E2269" t="s">
        <v>2</v>
      </c>
      <c r="F2269" t="s">
        <v>8168</v>
      </c>
      <c r="G2269" t="s">
        <v>8025</v>
      </c>
      <c r="H2269" t="str">
        <f>VLOOKUP(Sales_Data17[[#This Row],[Delivery Region Index]],Regions_Table[#All],2,0)</f>
        <v>Queensland</v>
      </c>
      <c r="I2269" t="str">
        <f>VLOOKUP(Sales_Data17[[#This Row],[Delivery Region Index]],Regions_Table[#All],3,0)</f>
        <v>Toowoomba</v>
      </c>
      <c r="J2269">
        <v>44</v>
      </c>
      <c r="K2269">
        <v>7</v>
      </c>
      <c r="L2269" t="str">
        <f>VLOOKUP(Sales_Data17[[#This Row],[Product Description Index]],Products_Data[#All],2,0)</f>
        <v>Dress Shirts</v>
      </c>
      <c r="M2269">
        <v>9</v>
      </c>
      <c r="N2269" s="9">
        <v>586.62222222222226</v>
      </c>
      <c r="O2269" s="9">
        <f>Sales_Data17[[#This Row],[Order Quantity]]*Sales_Data17[[#This Row],[Unit Price]]</f>
        <v>5279.6</v>
      </c>
      <c r="P2269" s="9">
        <v>263.98</v>
      </c>
      <c r="Q2269" s="9">
        <f>Sales_Data17[[#This Row],[Line Total]]-(Sales_Data17[[#This Row],[Total Unit Cost]]*Sales_Data17[[#This Row],[Order Quantity]])</f>
        <v>2903.78</v>
      </c>
      <c r="R2269" s="1" t="str">
        <f>TEXT(Sales_Data17[[#This Row],[OrderDate]],"MMM")</f>
        <v>May</v>
      </c>
      <c r="S2269" s="1" t="str">
        <f t="shared" si="35"/>
        <v>2013</v>
      </c>
    </row>
    <row r="2270" spans="1:19">
      <c r="A2270" t="s">
        <v>2293</v>
      </c>
      <c r="B2270" s="2">
        <v>41414</v>
      </c>
      <c r="C2270" s="2" t="str">
        <f>VLOOKUP(Sales_Data17[[#This Row],[Customer Name Index]],Customer_Data[#All],2,0)</f>
        <v xml:space="preserve">Linde </v>
      </c>
      <c r="D2270">
        <v>14</v>
      </c>
      <c r="E2270" t="s">
        <v>4</v>
      </c>
      <c r="F2270" t="s">
        <v>8168</v>
      </c>
      <c r="G2270" t="s">
        <v>8026</v>
      </c>
      <c r="H2270" t="str">
        <f>VLOOKUP(Sales_Data17[[#This Row],[Delivery Region Index]],Regions_Table[#All],2,0)</f>
        <v>Queensland</v>
      </c>
      <c r="I2270" t="str">
        <f>VLOOKUP(Sales_Data17[[#This Row],[Delivery Region Index]],Regions_Table[#All],3,0)</f>
        <v>Nambour</v>
      </c>
      <c r="J2270">
        <v>39</v>
      </c>
      <c r="K2270">
        <v>6</v>
      </c>
      <c r="L2270" t="str">
        <f>VLOOKUP(Sales_Data17[[#This Row],[Product Description Index]],Products_Data[#All],2,0)</f>
        <v>Socks</v>
      </c>
      <c r="M2270">
        <v>1</v>
      </c>
      <c r="N2270" s="9">
        <v>411.67777777777775</v>
      </c>
      <c r="O2270" s="9">
        <f>Sales_Data17[[#This Row],[Order Quantity]]*Sales_Data17[[#This Row],[Unit Price]]</f>
        <v>411.67777777777775</v>
      </c>
      <c r="P2270" s="9">
        <v>234.65633333333329</v>
      </c>
      <c r="Q2270" s="9">
        <f>Sales_Data17[[#This Row],[Line Total]]-(Sales_Data17[[#This Row],[Total Unit Cost]]*Sales_Data17[[#This Row],[Order Quantity]])</f>
        <v>177.02144444444446</v>
      </c>
      <c r="R2270" s="1" t="str">
        <f>TEXT(Sales_Data17[[#This Row],[OrderDate]],"MMM")</f>
        <v>May</v>
      </c>
      <c r="S2270" s="1" t="str">
        <f t="shared" si="35"/>
        <v>2013</v>
      </c>
    </row>
    <row r="2271" spans="1:19">
      <c r="A2271" t="s">
        <v>2294</v>
      </c>
      <c r="B2271" s="2">
        <v>41415</v>
      </c>
      <c r="C2271" s="2" t="str">
        <f>VLOOKUP(Sales_Data17[[#This Row],[Customer Name Index]],Customer_Data[#All],2,0)</f>
        <v>Eminence Corp</v>
      </c>
      <c r="D2271">
        <v>18</v>
      </c>
      <c r="E2271" t="s">
        <v>3</v>
      </c>
      <c r="F2271" t="s">
        <v>8168</v>
      </c>
      <c r="G2271" t="s">
        <v>8025</v>
      </c>
      <c r="H2271" t="str">
        <f>VLOOKUP(Sales_Data17[[#This Row],[Delivery Region Index]],Regions_Table[#All],2,0)</f>
        <v>Victoria</v>
      </c>
      <c r="I2271" t="str">
        <f>VLOOKUP(Sales_Data17[[#This Row],[Delivery Region Index]],Regions_Table[#All],3,0)</f>
        <v>Geelong</v>
      </c>
      <c r="J2271">
        <v>51</v>
      </c>
      <c r="K2271">
        <v>7</v>
      </c>
      <c r="L2271" t="str">
        <f>VLOOKUP(Sales_Data17[[#This Row],[Product Description Index]],Products_Data[#All],2,0)</f>
        <v>Dress Shirts</v>
      </c>
      <c r="M2271">
        <v>1</v>
      </c>
      <c r="N2271" s="9">
        <v>21.588888888888889</v>
      </c>
      <c r="O2271" s="9">
        <f>Sales_Data17[[#This Row],[Order Quantity]]*Sales_Data17[[#This Row],[Unit Price]]</f>
        <v>21.588888888888889</v>
      </c>
      <c r="P2271" s="9">
        <v>11.226222222222225</v>
      </c>
      <c r="Q2271" s="9">
        <f>Sales_Data17[[#This Row],[Line Total]]-(Sales_Data17[[#This Row],[Total Unit Cost]]*Sales_Data17[[#This Row],[Order Quantity]])</f>
        <v>10.362666666666664</v>
      </c>
      <c r="R2271" s="1" t="str">
        <f>TEXT(Sales_Data17[[#This Row],[OrderDate]],"MMM")</f>
        <v>May</v>
      </c>
      <c r="S2271" s="1" t="str">
        <f t="shared" si="35"/>
        <v>2013</v>
      </c>
    </row>
    <row r="2272" spans="1:19">
      <c r="A2272" t="s">
        <v>2295</v>
      </c>
      <c r="B2272" s="2">
        <v>41415</v>
      </c>
      <c r="C2272" s="2" t="str">
        <f>VLOOKUP(Sales_Data17[[#This Row],[Customer Name Index]],Customer_Data[#All],2,0)</f>
        <v>Ole Group</v>
      </c>
      <c r="D2272">
        <v>13</v>
      </c>
      <c r="E2272" t="s">
        <v>4</v>
      </c>
      <c r="F2272" t="s">
        <v>8168</v>
      </c>
      <c r="G2272" t="s">
        <v>8026</v>
      </c>
      <c r="H2272" t="str">
        <f>VLOOKUP(Sales_Data17[[#This Row],[Delivery Region Index]],Regions_Table[#All],2,0)</f>
        <v>Queensland</v>
      </c>
      <c r="I2272" t="str">
        <f>VLOOKUP(Sales_Data17[[#This Row],[Delivery Region Index]],Regions_Table[#All],3,0)</f>
        <v>Mount Isa</v>
      </c>
      <c r="J2272">
        <v>38</v>
      </c>
      <c r="K2272">
        <v>6</v>
      </c>
      <c r="L2272" t="str">
        <f>VLOOKUP(Sales_Data17[[#This Row],[Product Description Index]],Products_Data[#All],2,0)</f>
        <v>Socks</v>
      </c>
      <c r="M2272">
        <v>1</v>
      </c>
      <c r="N2272" s="9">
        <v>122.08888888888889</v>
      </c>
      <c r="O2272" s="9">
        <f>Sales_Data17[[#This Row],[Order Quantity]]*Sales_Data17[[#This Row],[Unit Price]]</f>
        <v>122.08888888888889</v>
      </c>
      <c r="P2272" s="9">
        <v>97.671111111111102</v>
      </c>
      <c r="Q2272" s="9">
        <f>Sales_Data17[[#This Row],[Line Total]]-(Sales_Data17[[#This Row],[Total Unit Cost]]*Sales_Data17[[#This Row],[Order Quantity]])</f>
        <v>24.417777777777786</v>
      </c>
      <c r="R2272" s="1" t="str">
        <f>TEXT(Sales_Data17[[#This Row],[OrderDate]],"MMM")</f>
        <v>May</v>
      </c>
      <c r="S2272" s="1" t="str">
        <f t="shared" si="35"/>
        <v>2013</v>
      </c>
    </row>
    <row r="2273" spans="1:19">
      <c r="A2273" t="s">
        <v>2296</v>
      </c>
      <c r="B2273" s="2">
        <v>41415</v>
      </c>
      <c r="C2273" s="2" t="str">
        <f>VLOOKUP(Sales_Data17[[#This Row],[Customer Name Index]],Customer_Data[#All],2,0)</f>
        <v xml:space="preserve">Linde </v>
      </c>
      <c r="D2273">
        <v>14</v>
      </c>
      <c r="E2273" t="s">
        <v>4</v>
      </c>
      <c r="F2273" t="s">
        <v>8168</v>
      </c>
      <c r="G2273" t="s">
        <v>8026</v>
      </c>
      <c r="H2273" t="str">
        <f>VLOOKUP(Sales_Data17[[#This Row],[Delivery Region Index]],Regions_Table[#All],2,0)</f>
        <v>Queensland</v>
      </c>
      <c r="I2273" t="str">
        <f>VLOOKUP(Sales_Data17[[#This Row],[Delivery Region Index]],Regions_Table[#All],3,0)</f>
        <v>Nambour</v>
      </c>
      <c r="J2273">
        <v>39</v>
      </c>
      <c r="K2273">
        <v>6</v>
      </c>
      <c r="L2273" t="str">
        <f>VLOOKUP(Sales_Data17[[#This Row],[Product Description Index]],Products_Data[#All],2,0)</f>
        <v>Socks</v>
      </c>
      <c r="M2273">
        <v>4</v>
      </c>
      <c r="N2273" s="9">
        <v>195.78888888888889</v>
      </c>
      <c r="O2273" s="9">
        <f>Sales_Data17[[#This Row],[Order Quantity]]*Sales_Data17[[#This Row],[Unit Price]]</f>
        <v>783.15555555555557</v>
      </c>
      <c r="P2273" s="9">
        <v>156.63111111111115</v>
      </c>
      <c r="Q2273" s="9">
        <f>Sales_Data17[[#This Row],[Line Total]]-(Sales_Data17[[#This Row],[Total Unit Cost]]*Sales_Data17[[#This Row],[Order Quantity]])</f>
        <v>156.63111111111095</v>
      </c>
      <c r="R2273" s="1" t="str">
        <f>TEXT(Sales_Data17[[#This Row],[OrderDate]],"MMM")</f>
        <v>May</v>
      </c>
      <c r="S2273" s="1" t="str">
        <f t="shared" si="35"/>
        <v>2013</v>
      </c>
    </row>
    <row r="2274" spans="1:19">
      <c r="A2274" t="s">
        <v>2297</v>
      </c>
      <c r="B2274" s="2">
        <v>41415</v>
      </c>
      <c r="C2274" s="2" t="str">
        <f>VLOOKUP(Sales_Data17[[#This Row],[Customer Name Index]],Customer_Data[#All],2,0)</f>
        <v>PEDIFIX, Corp</v>
      </c>
      <c r="D2274">
        <v>6</v>
      </c>
      <c r="E2274" t="s">
        <v>3</v>
      </c>
      <c r="F2274" t="s">
        <v>8168</v>
      </c>
      <c r="G2274" t="s">
        <v>8027</v>
      </c>
      <c r="H2274" t="str">
        <f>VLOOKUP(Sales_Data17[[#This Row],[Delivery Region Index]],Regions_Table[#All],2,0)</f>
        <v>New South Wales</v>
      </c>
      <c r="I2274" t="str">
        <f>VLOOKUP(Sales_Data17[[#This Row],[Delivery Region Index]],Regions_Table[#All],3,0)</f>
        <v>Maitland</v>
      </c>
      <c r="J2274">
        <v>15</v>
      </c>
      <c r="K2274">
        <v>3</v>
      </c>
      <c r="L2274" t="str">
        <f>VLOOKUP(Sales_Data17[[#This Row],[Product Description Index]],Products_Data[#All],2,0)</f>
        <v>Sunglasses</v>
      </c>
      <c r="M2274">
        <v>5</v>
      </c>
      <c r="N2274" s="9">
        <v>19.355555555555558</v>
      </c>
      <c r="O2274" s="9">
        <f>Sales_Data17[[#This Row],[Order Quantity]]*Sales_Data17[[#This Row],[Unit Price]]</f>
        <v>96.777777777777786</v>
      </c>
      <c r="P2274" s="9">
        <v>11.226222222222223</v>
      </c>
      <c r="Q2274" s="9">
        <f>Sales_Data17[[#This Row],[Line Total]]-(Sales_Data17[[#This Row],[Total Unit Cost]]*Sales_Data17[[#This Row],[Order Quantity]])</f>
        <v>40.646666666666675</v>
      </c>
      <c r="R2274" s="1" t="str">
        <f>TEXT(Sales_Data17[[#This Row],[OrderDate]],"MMM")</f>
        <v>May</v>
      </c>
      <c r="S2274" s="1" t="str">
        <f t="shared" si="35"/>
        <v>2013</v>
      </c>
    </row>
    <row r="2275" spans="1:19">
      <c r="A2275" t="s">
        <v>2298</v>
      </c>
      <c r="B2275" s="2">
        <v>41415</v>
      </c>
      <c r="C2275" s="2" t="str">
        <f>VLOOKUP(Sales_Data17[[#This Row],[Customer Name Index]],Customer_Data[#All],2,0)</f>
        <v>21st Ltd</v>
      </c>
      <c r="D2275">
        <v>10</v>
      </c>
      <c r="E2275" t="s">
        <v>4</v>
      </c>
      <c r="F2275" t="s">
        <v>8168</v>
      </c>
      <c r="G2275" t="s">
        <v>8026</v>
      </c>
      <c r="H2275" t="str">
        <f>VLOOKUP(Sales_Data17[[#This Row],[Delivery Region Index]],Regions_Table[#All],2,0)</f>
        <v>Queensland</v>
      </c>
      <c r="I2275" t="str">
        <f>VLOOKUP(Sales_Data17[[#This Row],[Delivery Region Index]],Regions_Table[#All],3,0)</f>
        <v>Cairns</v>
      </c>
      <c r="J2275">
        <v>28</v>
      </c>
      <c r="K2275">
        <v>4</v>
      </c>
      <c r="L2275" t="str">
        <f>VLOOKUP(Sales_Data17[[#This Row],[Product Description Index]],Products_Data[#All],2,0)</f>
        <v>Jeans</v>
      </c>
      <c r="M2275">
        <v>4</v>
      </c>
      <c r="N2275" s="9">
        <v>280.65555555555557</v>
      </c>
      <c r="O2275" s="9">
        <f>Sales_Data17[[#This Row],[Order Quantity]]*Sales_Data17[[#This Row],[Unit Price]]</f>
        <v>1122.6222222222223</v>
      </c>
      <c r="P2275" s="9">
        <v>176.81299999999999</v>
      </c>
      <c r="Q2275" s="9">
        <f>Sales_Data17[[#This Row],[Line Total]]-(Sales_Data17[[#This Row],[Total Unit Cost]]*Sales_Data17[[#This Row],[Order Quantity]])</f>
        <v>415.37022222222231</v>
      </c>
      <c r="R2275" s="1" t="str">
        <f>TEXT(Sales_Data17[[#This Row],[OrderDate]],"MMM")</f>
        <v>May</v>
      </c>
      <c r="S2275" s="1" t="str">
        <f t="shared" si="35"/>
        <v>2013</v>
      </c>
    </row>
    <row r="2276" spans="1:19">
      <c r="A2276" t="s">
        <v>2299</v>
      </c>
      <c r="B2276" s="2">
        <v>41415</v>
      </c>
      <c r="C2276" s="2" t="str">
        <f>VLOOKUP(Sales_Data17[[#This Row],[Customer Name Index]],Customer_Data[#All],2,0)</f>
        <v xml:space="preserve">Qualitest </v>
      </c>
      <c r="D2276">
        <v>19</v>
      </c>
      <c r="E2276" t="s">
        <v>4</v>
      </c>
      <c r="F2276" t="s">
        <v>8168</v>
      </c>
      <c r="G2276" t="s">
        <v>8028</v>
      </c>
      <c r="H2276" t="str">
        <f>VLOOKUP(Sales_Data17[[#This Row],[Delivery Region Index]],Regions_Table[#All],2,0)</f>
        <v>Victoria</v>
      </c>
      <c r="I2276" t="str">
        <f>VLOOKUP(Sales_Data17[[#This Row],[Delivery Region Index]],Regions_Table[#All],3,0)</f>
        <v>Swan Hill</v>
      </c>
      <c r="J2276">
        <v>55</v>
      </c>
      <c r="K2276">
        <v>8</v>
      </c>
      <c r="L2276" t="str">
        <f>VLOOKUP(Sales_Data17[[#This Row],[Product Description Index]],Products_Data[#All],2,0)</f>
        <v>Shoes</v>
      </c>
      <c r="M2276">
        <v>5</v>
      </c>
      <c r="N2276" s="9">
        <v>208.44444444444446</v>
      </c>
      <c r="O2276" s="9">
        <f>Sales_Data17[[#This Row],[Order Quantity]]*Sales_Data17[[#This Row],[Unit Price]]</f>
        <v>1042.2222222222222</v>
      </c>
      <c r="P2276" s="9">
        <v>139.6577777777778</v>
      </c>
      <c r="Q2276" s="9">
        <f>Sales_Data17[[#This Row],[Line Total]]-(Sales_Data17[[#This Row],[Total Unit Cost]]*Sales_Data17[[#This Row],[Order Quantity]])</f>
        <v>343.93333333333317</v>
      </c>
      <c r="R2276" s="1" t="str">
        <f>TEXT(Sales_Data17[[#This Row],[OrderDate]],"MMM")</f>
        <v>May</v>
      </c>
      <c r="S2276" s="1" t="str">
        <f t="shared" si="35"/>
        <v>2013</v>
      </c>
    </row>
    <row r="2277" spans="1:19">
      <c r="A2277" t="s">
        <v>2300</v>
      </c>
      <c r="B2277" s="2">
        <v>41415</v>
      </c>
      <c r="C2277" s="2" t="str">
        <f>VLOOKUP(Sales_Data17[[#This Row],[Customer Name Index]],Customer_Data[#All],2,0)</f>
        <v>Ole Group</v>
      </c>
      <c r="D2277">
        <v>13</v>
      </c>
      <c r="E2277" t="s">
        <v>3</v>
      </c>
      <c r="F2277" t="s">
        <v>8168</v>
      </c>
      <c r="G2277" t="s">
        <v>8026</v>
      </c>
      <c r="H2277" t="str">
        <f>VLOOKUP(Sales_Data17[[#This Row],[Delivery Region Index]],Regions_Table[#All],2,0)</f>
        <v>Queensland</v>
      </c>
      <c r="I2277" t="str">
        <f>VLOOKUP(Sales_Data17[[#This Row],[Delivery Region Index]],Regions_Table[#All],3,0)</f>
        <v>Mackay</v>
      </c>
      <c r="J2277">
        <v>36</v>
      </c>
      <c r="K2277">
        <v>5</v>
      </c>
      <c r="L2277" t="str">
        <f>VLOOKUP(Sales_Data17[[#This Row],[Product Description Index]],Products_Data[#All],2,0)</f>
        <v>Hats</v>
      </c>
      <c r="M2277">
        <v>7</v>
      </c>
      <c r="N2277" s="9">
        <v>99.75555555555556</v>
      </c>
      <c r="O2277" s="9">
        <f>Sales_Data17[[#This Row],[Order Quantity]]*Sales_Data17[[#This Row],[Unit Price]]</f>
        <v>698.28888888888889</v>
      </c>
      <c r="P2277" s="9">
        <v>79.804444444444457</v>
      </c>
      <c r="Q2277" s="9">
        <f>Sales_Data17[[#This Row],[Line Total]]-(Sales_Data17[[#This Row],[Total Unit Cost]]*Sales_Data17[[#This Row],[Order Quantity]])</f>
        <v>139.65777777777771</v>
      </c>
      <c r="R2277" s="1" t="str">
        <f>TEXT(Sales_Data17[[#This Row],[OrderDate]],"MMM")</f>
        <v>May</v>
      </c>
      <c r="S2277" s="1" t="str">
        <f t="shared" si="35"/>
        <v>2013</v>
      </c>
    </row>
    <row r="2278" spans="1:19">
      <c r="A2278" t="s">
        <v>2301</v>
      </c>
      <c r="B2278" s="2">
        <v>41416</v>
      </c>
      <c r="C2278" s="2" t="str">
        <f>VLOOKUP(Sales_Data17[[#This Row],[Customer Name Index]],Customer_Data[#All],2,0)</f>
        <v>Elorac, Corp</v>
      </c>
      <c r="D2278">
        <v>3</v>
      </c>
      <c r="E2278" t="s">
        <v>3</v>
      </c>
      <c r="F2278" t="s">
        <v>8168</v>
      </c>
      <c r="G2278" t="s">
        <v>8027</v>
      </c>
      <c r="H2278" t="str">
        <f>VLOOKUP(Sales_Data17[[#This Row],[Delivery Region Index]],Regions_Table[#All],2,0)</f>
        <v>New South Wales</v>
      </c>
      <c r="I2278" t="str">
        <f>VLOOKUP(Sales_Data17[[#This Row],[Delivery Region Index]],Regions_Table[#All],3,0)</f>
        <v>Dubbo</v>
      </c>
      <c r="J2278">
        <v>8</v>
      </c>
      <c r="K2278">
        <v>2</v>
      </c>
      <c r="L2278" t="str">
        <f>VLOOKUP(Sales_Data17[[#This Row],[Product Description Index]],Products_Data[#All],2,0)</f>
        <v>Pants</v>
      </c>
      <c r="M2278">
        <v>8</v>
      </c>
      <c r="N2278" s="9">
        <v>93.800000000000011</v>
      </c>
      <c r="O2278" s="9">
        <f>Sales_Data17[[#This Row],[Order Quantity]]*Sales_Data17[[#This Row],[Unit Price]]</f>
        <v>750.40000000000009</v>
      </c>
      <c r="P2278" s="9">
        <v>50.652000000000008</v>
      </c>
      <c r="Q2278" s="9">
        <f>Sales_Data17[[#This Row],[Line Total]]-(Sales_Data17[[#This Row],[Total Unit Cost]]*Sales_Data17[[#This Row],[Order Quantity]])</f>
        <v>345.18400000000003</v>
      </c>
      <c r="R2278" s="1" t="str">
        <f>TEXT(Sales_Data17[[#This Row],[OrderDate]],"MMM")</f>
        <v>May</v>
      </c>
      <c r="S2278" s="1" t="str">
        <f t="shared" si="35"/>
        <v>2013</v>
      </c>
    </row>
    <row r="2279" spans="1:19">
      <c r="A2279" t="s">
        <v>2302</v>
      </c>
      <c r="B2279" s="2">
        <v>41416</v>
      </c>
      <c r="C2279" s="2" t="str">
        <f>VLOOKUP(Sales_Data17[[#This Row],[Customer Name Index]],Customer_Data[#All],2,0)</f>
        <v>Eminence Corp</v>
      </c>
      <c r="D2279">
        <v>18</v>
      </c>
      <c r="E2279" t="s">
        <v>4</v>
      </c>
      <c r="F2279" t="s">
        <v>8168</v>
      </c>
      <c r="G2279" t="s">
        <v>8025</v>
      </c>
      <c r="H2279" t="str">
        <f>VLOOKUP(Sales_Data17[[#This Row],[Delivery Region Index]],Regions_Table[#All],2,0)</f>
        <v>Victoria</v>
      </c>
      <c r="I2279" t="str">
        <f>VLOOKUP(Sales_Data17[[#This Row],[Delivery Region Index]],Regions_Table[#All],3,0)</f>
        <v>Geelong</v>
      </c>
      <c r="J2279">
        <v>51</v>
      </c>
      <c r="K2279">
        <v>7</v>
      </c>
      <c r="L2279" t="str">
        <f>VLOOKUP(Sales_Data17[[#This Row],[Product Description Index]],Products_Data[#All],2,0)</f>
        <v>Dress Shirts</v>
      </c>
      <c r="M2279">
        <v>8</v>
      </c>
      <c r="N2279" s="9">
        <v>436.98888888888888</v>
      </c>
      <c r="O2279" s="9">
        <f>Sales_Data17[[#This Row],[Order Quantity]]*Sales_Data17[[#This Row],[Unit Price]]</f>
        <v>3495.911111111111</v>
      </c>
      <c r="P2279" s="9">
        <v>244.71377777777784</v>
      </c>
      <c r="Q2279" s="9">
        <f>Sales_Data17[[#This Row],[Line Total]]-(Sales_Data17[[#This Row],[Total Unit Cost]]*Sales_Data17[[#This Row],[Order Quantity]])</f>
        <v>1538.2008888888884</v>
      </c>
      <c r="R2279" s="1" t="str">
        <f>TEXT(Sales_Data17[[#This Row],[OrderDate]],"MMM")</f>
        <v>May</v>
      </c>
      <c r="S2279" s="1" t="str">
        <f t="shared" si="35"/>
        <v>2013</v>
      </c>
    </row>
    <row r="2280" spans="1:19">
      <c r="A2280" t="s">
        <v>2303</v>
      </c>
      <c r="B2280" s="2">
        <v>41416</v>
      </c>
      <c r="C2280" s="2" t="str">
        <f>VLOOKUP(Sales_Data17[[#This Row],[Customer Name Index]],Customer_Data[#All],2,0)</f>
        <v>Avon Corp</v>
      </c>
      <c r="D2280">
        <v>1</v>
      </c>
      <c r="E2280" t="s">
        <v>4</v>
      </c>
      <c r="F2280" t="s">
        <v>8168</v>
      </c>
      <c r="G2280" t="s">
        <v>8027</v>
      </c>
      <c r="H2280" t="str">
        <f>VLOOKUP(Sales_Data17[[#This Row],[Delivery Region Index]],Regions_Table[#All],2,0)</f>
        <v>New South Wales</v>
      </c>
      <c r="I2280" t="str">
        <f>VLOOKUP(Sales_Data17[[#This Row],[Delivery Region Index]],Regions_Table[#All],3,0)</f>
        <v>Armidale</v>
      </c>
      <c r="J2280">
        <v>3</v>
      </c>
      <c r="K2280">
        <v>1</v>
      </c>
      <c r="L2280" t="str">
        <f>VLOOKUP(Sales_Data17[[#This Row],[Product Description Index]],Products_Data[#All],2,0)</f>
        <v>Shirts</v>
      </c>
      <c r="M2280">
        <v>4</v>
      </c>
      <c r="N2280" s="9">
        <v>444.43333333333334</v>
      </c>
      <c r="O2280" s="9">
        <f>Sales_Data17[[#This Row],[Order Quantity]]*Sales_Data17[[#This Row],[Unit Price]]</f>
        <v>1777.7333333333333</v>
      </c>
      <c r="P2280" s="9">
        <v>279.99299999999999</v>
      </c>
      <c r="Q2280" s="9">
        <f>Sales_Data17[[#This Row],[Line Total]]-(Sales_Data17[[#This Row],[Total Unit Cost]]*Sales_Data17[[#This Row],[Order Quantity]])</f>
        <v>657.76133333333337</v>
      </c>
      <c r="R2280" s="1" t="str">
        <f>TEXT(Sales_Data17[[#This Row],[OrderDate]],"MMM")</f>
        <v>May</v>
      </c>
      <c r="S2280" s="1" t="str">
        <f t="shared" si="35"/>
        <v>2013</v>
      </c>
    </row>
    <row r="2281" spans="1:19">
      <c r="A2281" t="s">
        <v>2304</v>
      </c>
      <c r="B2281" s="2">
        <v>41416</v>
      </c>
      <c r="C2281" s="2" t="str">
        <f>VLOOKUP(Sales_Data17[[#This Row],[Customer Name Index]],Customer_Data[#All],2,0)</f>
        <v>3LAB, Ltd</v>
      </c>
      <c r="D2281">
        <v>16</v>
      </c>
      <c r="E2281" t="s">
        <v>4</v>
      </c>
      <c r="F2281" t="s">
        <v>8168</v>
      </c>
      <c r="G2281" t="s">
        <v>8025</v>
      </c>
      <c r="H2281" t="str">
        <f>VLOOKUP(Sales_Data17[[#This Row],[Delivery Region Index]],Regions_Table[#All],2,0)</f>
        <v>Victoria</v>
      </c>
      <c r="I2281" t="str">
        <f>VLOOKUP(Sales_Data17[[#This Row],[Delivery Region Index]],Regions_Table[#All],3,0)</f>
        <v>Melbourne</v>
      </c>
      <c r="J2281">
        <v>47</v>
      </c>
      <c r="K2281">
        <v>7</v>
      </c>
      <c r="L2281" t="str">
        <f>VLOOKUP(Sales_Data17[[#This Row],[Product Description Index]],Products_Data[#All],2,0)</f>
        <v>Dress Shirts</v>
      </c>
      <c r="M2281">
        <v>2</v>
      </c>
      <c r="N2281" s="9">
        <v>107.2</v>
      </c>
      <c r="O2281" s="9">
        <f>Sales_Data17[[#This Row],[Order Quantity]]*Sales_Data17[[#This Row],[Unit Price]]</f>
        <v>214.4</v>
      </c>
      <c r="P2281" s="9">
        <v>91.12</v>
      </c>
      <c r="Q2281" s="9">
        <f>Sales_Data17[[#This Row],[Line Total]]-(Sales_Data17[[#This Row],[Total Unit Cost]]*Sales_Data17[[#This Row],[Order Quantity]])</f>
        <v>32.159999999999997</v>
      </c>
      <c r="R2281" s="1" t="str">
        <f>TEXT(Sales_Data17[[#This Row],[OrderDate]],"MMM")</f>
        <v>May</v>
      </c>
      <c r="S2281" s="1" t="str">
        <f t="shared" si="35"/>
        <v>2013</v>
      </c>
    </row>
    <row r="2282" spans="1:19">
      <c r="A2282" t="s">
        <v>2305</v>
      </c>
      <c r="B2282" s="2">
        <v>41416</v>
      </c>
      <c r="C2282" s="2" t="str">
        <f>VLOOKUP(Sales_Data17[[#This Row],[Customer Name Index]],Customer_Data[#All],2,0)</f>
        <v>Medsep Group</v>
      </c>
      <c r="D2282">
        <v>8</v>
      </c>
      <c r="E2282" t="s">
        <v>4</v>
      </c>
      <c r="F2282" t="s">
        <v>8168</v>
      </c>
      <c r="G2282" t="s">
        <v>8027</v>
      </c>
      <c r="H2282" t="str">
        <f>VLOOKUP(Sales_Data17[[#This Row],[Delivery Region Index]],Regions_Table[#All],2,0)</f>
        <v>New South Wales</v>
      </c>
      <c r="I2282" t="str">
        <f>VLOOKUP(Sales_Data17[[#This Row],[Delivery Region Index]],Regions_Table[#All],3,0)</f>
        <v>Tamworth</v>
      </c>
      <c r="J2282">
        <v>21</v>
      </c>
      <c r="K2282">
        <v>3</v>
      </c>
      <c r="L2282" t="str">
        <f>VLOOKUP(Sales_Data17[[#This Row],[Product Description Index]],Products_Data[#All],2,0)</f>
        <v>Sunglasses</v>
      </c>
      <c r="M2282">
        <v>9</v>
      </c>
      <c r="N2282" s="9">
        <v>219.61111111111111</v>
      </c>
      <c r="O2282" s="9">
        <f>Sales_Data17[[#This Row],[Order Quantity]]*Sales_Data17[[#This Row],[Unit Price]]</f>
        <v>1976.5</v>
      </c>
      <c r="P2282" s="9">
        <v>162.51222222222222</v>
      </c>
      <c r="Q2282" s="9">
        <f>Sales_Data17[[#This Row],[Line Total]]-(Sales_Data17[[#This Row],[Total Unit Cost]]*Sales_Data17[[#This Row],[Order Quantity]])</f>
        <v>513.8900000000001</v>
      </c>
      <c r="R2282" s="1" t="str">
        <f>TEXT(Sales_Data17[[#This Row],[OrderDate]],"MMM")</f>
        <v>May</v>
      </c>
      <c r="S2282" s="1" t="str">
        <f t="shared" si="35"/>
        <v>2013</v>
      </c>
    </row>
    <row r="2283" spans="1:19">
      <c r="A2283" t="s">
        <v>2306</v>
      </c>
      <c r="B2283" s="2">
        <v>41416</v>
      </c>
      <c r="C2283" s="2" t="str">
        <f>VLOOKUP(Sales_Data17[[#This Row],[Customer Name Index]],Customer_Data[#All],2,0)</f>
        <v>Elorac, Corp</v>
      </c>
      <c r="D2283">
        <v>3</v>
      </c>
      <c r="E2283" t="s">
        <v>4</v>
      </c>
      <c r="F2283" t="s">
        <v>8168</v>
      </c>
      <c r="G2283" t="s">
        <v>8027</v>
      </c>
      <c r="H2283" t="str">
        <f>VLOOKUP(Sales_Data17[[#This Row],[Delivery Region Index]],Regions_Table[#All],2,0)</f>
        <v>New South Wales</v>
      </c>
      <c r="I2283" t="str">
        <f>VLOOKUP(Sales_Data17[[#This Row],[Delivery Region Index]],Regions_Table[#All],3,0)</f>
        <v>Coffs Harbour</v>
      </c>
      <c r="J2283">
        <v>7</v>
      </c>
      <c r="K2283">
        <v>1</v>
      </c>
      <c r="L2283" t="str">
        <f>VLOOKUP(Sales_Data17[[#This Row],[Product Description Index]],Products_Data[#All],2,0)</f>
        <v>Shirts</v>
      </c>
      <c r="M2283">
        <v>7</v>
      </c>
      <c r="N2283" s="9">
        <v>108.6888888888889</v>
      </c>
      <c r="O2283" s="9">
        <f>Sales_Data17[[#This Row],[Order Quantity]]*Sales_Data17[[#This Row],[Unit Price]]</f>
        <v>760.82222222222231</v>
      </c>
      <c r="P2283" s="9">
        <v>44.562444444444445</v>
      </c>
      <c r="Q2283" s="9">
        <f>Sales_Data17[[#This Row],[Line Total]]-(Sales_Data17[[#This Row],[Total Unit Cost]]*Sales_Data17[[#This Row],[Order Quantity]])</f>
        <v>448.8851111111112</v>
      </c>
      <c r="R2283" s="1" t="str">
        <f>TEXT(Sales_Data17[[#This Row],[OrderDate]],"MMM")</f>
        <v>May</v>
      </c>
      <c r="S2283" s="1" t="str">
        <f t="shared" si="35"/>
        <v>2013</v>
      </c>
    </row>
    <row r="2284" spans="1:19">
      <c r="A2284" t="s">
        <v>2307</v>
      </c>
      <c r="B2284" s="2">
        <v>41417</v>
      </c>
      <c r="C2284" s="2" t="str">
        <f>VLOOKUP(Sales_Data17[[#This Row],[Customer Name Index]],Customer_Data[#All],2,0)</f>
        <v>Rochester Ltd</v>
      </c>
      <c r="D2284">
        <v>15</v>
      </c>
      <c r="E2284" t="s">
        <v>4</v>
      </c>
      <c r="F2284" t="s">
        <v>8168</v>
      </c>
      <c r="G2284" t="s">
        <v>8025</v>
      </c>
      <c r="H2284" t="str">
        <f>VLOOKUP(Sales_Data17[[#This Row],[Delivery Region Index]],Regions_Table[#All],2,0)</f>
        <v>Queensland</v>
      </c>
      <c r="I2284" t="str">
        <f>VLOOKUP(Sales_Data17[[#This Row],[Delivery Region Index]],Regions_Table[#All],3,0)</f>
        <v>Thuringowa</v>
      </c>
      <c r="J2284">
        <v>43</v>
      </c>
      <c r="K2284">
        <v>6</v>
      </c>
      <c r="L2284" t="str">
        <f>VLOOKUP(Sales_Data17[[#This Row],[Product Description Index]],Products_Data[#All],2,0)</f>
        <v>Socks</v>
      </c>
      <c r="M2284">
        <v>3</v>
      </c>
      <c r="N2284" s="9">
        <v>419.86666666666667</v>
      </c>
      <c r="O2284" s="9">
        <f>Sales_Data17[[#This Row],[Order Quantity]]*Sales_Data17[[#This Row],[Unit Price]]</f>
        <v>1259.5999999999999</v>
      </c>
      <c r="P2284" s="9">
        <v>335.89333333333337</v>
      </c>
      <c r="Q2284" s="9">
        <f>Sales_Data17[[#This Row],[Line Total]]-(Sales_Data17[[#This Row],[Total Unit Cost]]*Sales_Data17[[#This Row],[Order Quantity]])</f>
        <v>251.91999999999985</v>
      </c>
      <c r="R2284" s="1" t="str">
        <f>TEXT(Sales_Data17[[#This Row],[OrderDate]],"MMM")</f>
        <v>May</v>
      </c>
      <c r="S2284" s="1" t="str">
        <f t="shared" si="35"/>
        <v>2013</v>
      </c>
    </row>
    <row r="2285" spans="1:19">
      <c r="A2285" t="s">
        <v>2308</v>
      </c>
      <c r="B2285" s="2">
        <v>41417</v>
      </c>
      <c r="C2285" s="2" t="str">
        <f>VLOOKUP(Sales_Data17[[#This Row],[Customer Name Index]],Customer_Data[#All],2,0)</f>
        <v>Rochester Ltd</v>
      </c>
      <c r="D2285">
        <v>15</v>
      </c>
      <c r="E2285" t="s">
        <v>4</v>
      </c>
      <c r="F2285" t="s">
        <v>8168</v>
      </c>
      <c r="G2285" t="s">
        <v>8025</v>
      </c>
      <c r="H2285" t="str">
        <f>VLOOKUP(Sales_Data17[[#This Row],[Delivery Region Index]],Regions_Table[#All],2,0)</f>
        <v>Queensland</v>
      </c>
      <c r="I2285" t="str">
        <f>VLOOKUP(Sales_Data17[[#This Row],[Delivery Region Index]],Regions_Table[#All],3,0)</f>
        <v>Rockhampton</v>
      </c>
      <c r="J2285">
        <v>41</v>
      </c>
      <c r="K2285">
        <v>6</v>
      </c>
      <c r="L2285" t="str">
        <f>VLOOKUP(Sales_Data17[[#This Row],[Product Description Index]],Products_Data[#All],2,0)</f>
        <v>Socks</v>
      </c>
      <c r="M2285">
        <v>4</v>
      </c>
      <c r="N2285" s="9">
        <v>129.53333333333333</v>
      </c>
      <c r="O2285" s="9">
        <f>Sales_Data17[[#This Row],[Order Quantity]]*Sales_Data17[[#This Row],[Unit Price]]</f>
        <v>518.13333333333333</v>
      </c>
      <c r="P2285" s="9">
        <v>107.51266666666666</v>
      </c>
      <c r="Q2285" s="9">
        <f>Sales_Data17[[#This Row],[Line Total]]-(Sales_Data17[[#This Row],[Total Unit Cost]]*Sales_Data17[[#This Row],[Order Quantity]])</f>
        <v>88.082666666666682</v>
      </c>
      <c r="R2285" s="1" t="str">
        <f>TEXT(Sales_Data17[[#This Row],[OrderDate]],"MMM")</f>
        <v>May</v>
      </c>
      <c r="S2285" s="1" t="str">
        <f t="shared" si="35"/>
        <v>2013</v>
      </c>
    </row>
    <row r="2286" spans="1:19">
      <c r="A2286" t="s">
        <v>2309</v>
      </c>
      <c r="B2286" s="2">
        <v>41417</v>
      </c>
      <c r="C2286" s="2" t="str">
        <f>VLOOKUP(Sales_Data17[[#This Row],[Customer Name Index]],Customer_Data[#All],2,0)</f>
        <v>Pacific Ltd</v>
      </c>
      <c r="D2286">
        <v>20</v>
      </c>
      <c r="E2286" t="s">
        <v>4</v>
      </c>
      <c r="F2286" t="s">
        <v>8168</v>
      </c>
      <c r="G2286" t="s">
        <v>8028</v>
      </c>
      <c r="H2286" t="str">
        <f>VLOOKUP(Sales_Data17[[#This Row],[Delivery Region Index]],Regions_Table[#All],2,0)</f>
        <v>Victoria</v>
      </c>
      <c r="I2286" t="str">
        <f>VLOOKUP(Sales_Data17[[#This Row],[Delivery Region Index]],Regions_Table[#All],3,0)</f>
        <v>Wodonga</v>
      </c>
      <c r="J2286">
        <v>58</v>
      </c>
      <c r="K2286">
        <v>8</v>
      </c>
      <c r="L2286" t="str">
        <f>VLOOKUP(Sales_Data17[[#This Row],[Product Description Index]],Products_Data[#All],2,0)</f>
        <v>Shoes</v>
      </c>
      <c r="M2286">
        <v>2</v>
      </c>
      <c r="N2286" s="9">
        <v>128.04444444444445</v>
      </c>
      <c r="O2286" s="9">
        <f>Sales_Data17[[#This Row],[Order Quantity]]*Sales_Data17[[#This Row],[Unit Price]]</f>
        <v>256.0888888888889</v>
      </c>
      <c r="P2286" s="9">
        <v>98.594222222222228</v>
      </c>
      <c r="Q2286" s="9">
        <f>Sales_Data17[[#This Row],[Line Total]]-(Sales_Data17[[#This Row],[Total Unit Cost]]*Sales_Data17[[#This Row],[Order Quantity]])</f>
        <v>58.900444444444446</v>
      </c>
      <c r="R2286" s="1" t="str">
        <f>TEXT(Sales_Data17[[#This Row],[OrderDate]],"MMM")</f>
        <v>May</v>
      </c>
      <c r="S2286" s="1" t="str">
        <f t="shared" si="35"/>
        <v>2013</v>
      </c>
    </row>
    <row r="2287" spans="1:19">
      <c r="A2287" t="s">
        <v>2310</v>
      </c>
      <c r="B2287" s="2">
        <v>41417</v>
      </c>
      <c r="C2287" s="2" t="str">
        <f>VLOOKUP(Sales_Data17[[#This Row],[Customer Name Index]],Customer_Data[#All],2,0)</f>
        <v>Medsep Group</v>
      </c>
      <c r="D2287">
        <v>8</v>
      </c>
      <c r="E2287" t="s">
        <v>4</v>
      </c>
      <c r="F2287" t="s">
        <v>8168</v>
      </c>
      <c r="G2287" t="s">
        <v>8027</v>
      </c>
      <c r="H2287" t="str">
        <f>VLOOKUP(Sales_Data17[[#This Row],[Delivery Region Index]],Regions_Table[#All],2,0)</f>
        <v>New South Wales</v>
      </c>
      <c r="I2287" t="str">
        <f>VLOOKUP(Sales_Data17[[#This Row],[Delivery Region Index]],Regions_Table[#All],3,0)</f>
        <v>Wagga Wagga</v>
      </c>
      <c r="J2287">
        <v>23</v>
      </c>
      <c r="K2287">
        <v>4</v>
      </c>
      <c r="L2287" t="str">
        <f>VLOOKUP(Sales_Data17[[#This Row],[Product Description Index]],Products_Data[#All],2,0)</f>
        <v>Jeans</v>
      </c>
      <c r="M2287">
        <v>5</v>
      </c>
      <c r="N2287" s="9">
        <v>116.13333333333334</v>
      </c>
      <c r="O2287" s="9">
        <f>Sales_Data17[[#This Row],[Order Quantity]]*Sales_Data17[[#This Row],[Unit Price]]</f>
        <v>580.66666666666674</v>
      </c>
      <c r="P2287" s="9">
        <v>58.06666666666667</v>
      </c>
      <c r="Q2287" s="9">
        <f>Sales_Data17[[#This Row],[Line Total]]-(Sales_Data17[[#This Row],[Total Unit Cost]]*Sales_Data17[[#This Row],[Order Quantity]])</f>
        <v>290.33333333333337</v>
      </c>
      <c r="R2287" s="1" t="str">
        <f>TEXT(Sales_Data17[[#This Row],[OrderDate]],"MMM")</f>
        <v>May</v>
      </c>
      <c r="S2287" s="1" t="str">
        <f t="shared" si="35"/>
        <v>2013</v>
      </c>
    </row>
    <row r="2288" spans="1:19">
      <c r="A2288" t="s">
        <v>2311</v>
      </c>
      <c r="B2288" s="2">
        <v>41417</v>
      </c>
      <c r="C2288" s="2" t="str">
        <f>VLOOKUP(Sales_Data17[[#This Row],[Customer Name Index]],Customer_Data[#All],2,0)</f>
        <v xml:space="preserve">Medline </v>
      </c>
      <c r="D2288">
        <v>12</v>
      </c>
      <c r="E2288" t="s">
        <v>4</v>
      </c>
      <c r="F2288" t="s">
        <v>8168</v>
      </c>
      <c r="G2288" t="s">
        <v>8026</v>
      </c>
      <c r="H2288" t="str">
        <f>VLOOKUP(Sales_Data17[[#This Row],[Delivery Region Index]],Regions_Table[#All],2,0)</f>
        <v>Queensland</v>
      </c>
      <c r="I2288" t="str">
        <f>VLOOKUP(Sales_Data17[[#This Row],[Delivery Region Index]],Regions_Table[#All],3,0)</f>
        <v>Hervey Bay</v>
      </c>
      <c r="J2288">
        <v>33</v>
      </c>
      <c r="K2288">
        <v>5</v>
      </c>
      <c r="L2288" t="str">
        <f>VLOOKUP(Sales_Data17[[#This Row],[Product Description Index]],Products_Data[#All],2,0)</f>
        <v>Hats</v>
      </c>
      <c r="M2288">
        <v>4</v>
      </c>
      <c r="N2288" s="9">
        <v>709.45555555555563</v>
      </c>
      <c r="O2288" s="9">
        <f>Sales_Data17[[#This Row],[Order Quantity]]*Sales_Data17[[#This Row],[Unit Price]]</f>
        <v>2837.8222222222225</v>
      </c>
      <c r="P2288" s="9">
        <v>418.57877777777776</v>
      </c>
      <c r="Q2288" s="9">
        <f>Sales_Data17[[#This Row],[Line Total]]-(Sales_Data17[[#This Row],[Total Unit Cost]]*Sales_Data17[[#This Row],[Order Quantity]])</f>
        <v>1163.5071111111115</v>
      </c>
      <c r="R2288" s="1" t="str">
        <f>TEXT(Sales_Data17[[#This Row],[OrderDate]],"MMM")</f>
        <v>May</v>
      </c>
      <c r="S2288" s="1" t="str">
        <f t="shared" si="35"/>
        <v>2013</v>
      </c>
    </row>
    <row r="2289" spans="1:19">
      <c r="A2289" t="s">
        <v>2312</v>
      </c>
      <c r="B2289" s="2">
        <v>41418</v>
      </c>
      <c r="C2289" s="2" t="str">
        <f>VLOOKUP(Sales_Data17[[#This Row],[Customer Name Index]],Customer_Data[#All],2,0)</f>
        <v xml:space="preserve">Ei </v>
      </c>
      <c r="D2289">
        <v>9</v>
      </c>
      <c r="E2289" t="s">
        <v>4</v>
      </c>
      <c r="F2289" t="s">
        <v>8168</v>
      </c>
      <c r="G2289" t="s">
        <v>8027</v>
      </c>
      <c r="H2289" t="str">
        <f>VLOOKUP(Sales_Data17[[#This Row],[Delivery Region Index]],Regions_Table[#All],2,0)</f>
        <v>Queensland</v>
      </c>
      <c r="I2289" t="str">
        <f>VLOOKUP(Sales_Data17[[#This Row],[Delivery Region Index]],Regions_Table[#All],3,0)</f>
        <v>Brisbane</v>
      </c>
      <c r="J2289">
        <v>26</v>
      </c>
      <c r="K2289">
        <v>4</v>
      </c>
      <c r="L2289" t="str">
        <f>VLOOKUP(Sales_Data17[[#This Row],[Product Description Index]],Products_Data[#All],2,0)</f>
        <v>Jeans</v>
      </c>
      <c r="M2289">
        <v>1</v>
      </c>
      <c r="N2289" s="9">
        <v>298.52222222222224</v>
      </c>
      <c r="O2289" s="9">
        <f>Sales_Data17[[#This Row],[Order Quantity]]*Sales_Data17[[#This Row],[Unit Price]]</f>
        <v>298.52222222222224</v>
      </c>
      <c r="P2289" s="9">
        <v>158.21677777777779</v>
      </c>
      <c r="Q2289" s="9">
        <f>Sales_Data17[[#This Row],[Line Total]]-(Sales_Data17[[#This Row],[Total Unit Cost]]*Sales_Data17[[#This Row],[Order Quantity]])</f>
        <v>140.30544444444445</v>
      </c>
      <c r="R2289" s="1" t="str">
        <f>TEXT(Sales_Data17[[#This Row],[OrderDate]],"MMM")</f>
        <v>May</v>
      </c>
      <c r="S2289" s="1" t="str">
        <f t="shared" si="35"/>
        <v>2013</v>
      </c>
    </row>
    <row r="2290" spans="1:19">
      <c r="A2290" t="s">
        <v>2313</v>
      </c>
      <c r="B2290" s="2">
        <v>41418</v>
      </c>
      <c r="C2290" s="2" t="str">
        <f>VLOOKUP(Sales_Data17[[#This Row],[Customer Name Index]],Customer_Data[#All],2,0)</f>
        <v>PEDIFIX, Corp</v>
      </c>
      <c r="D2290">
        <v>6</v>
      </c>
      <c r="E2290" t="s">
        <v>2</v>
      </c>
      <c r="F2290" t="s">
        <v>8168</v>
      </c>
      <c r="G2290" t="s">
        <v>8027</v>
      </c>
      <c r="H2290" t="str">
        <f>VLOOKUP(Sales_Data17[[#This Row],[Delivery Region Index]],Regions_Table[#All],2,0)</f>
        <v>New South Wales</v>
      </c>
      <c r="I2290" t="str">
        <f>VLOOKUP(Sales_Data17[[#This Row],[Delivery Region Index]],Regions_Table[#All],3,0)</f>
        <v>Nowra</v>
      </c>
      <c r="J2290">
        <v>17</v>
      </c>
      <c r="K2290">
        <v>3</v>
      </c>
      <c r="L2290" t="str">
        <f>VLOOKUP(Sales_Data17[[#This Row],[Product Description Index]],Products_Data[#All],2,0)</f>
        <v>Sunglasses</v>
      </c>
      <c r="M2290">
        <v>2</v>
      </c>
      <c r="N2290" s="9">
        <v>697.54444444444448</v>
      </c>
      <c r="O2290" s="9">
        <f>Sales_Data17[[#This Row],[Order Quantity]]*Sales_Data17[[#This Row],[Unit Price]]</f>
        <v>1395.088888888889</v>
      </c>
      <c r="P2290" s="9">
        <v>355.7476666666667</v>
      </c>
      <c r="Q2290" s="9">
        <f>Sales_Data17[[#This Row],[Line Total]]-(Sales_Data17[[#This Row],[Total Unit Cost]]*Sales_Data17[[#This Row],[Order Quantity]])</f>
        <v>683.59355555555555</v>
      </c>
      <c r="R2290" s="1" t="str">
        <f>TEXT(Sales_Data17[[#This Row],[OrderDate]],"MMM")</f>
        <v>May</v>
      </c>
      <c r="S2290" s="1" t="str">
        <f t="shared" si="35"/>
        <v>2013</v>
      </c>
    </row>
    <row r="2291" spans="1:19">
      <c r="A2291" t="s">
        <v>2314</v>
      </c>
      <c r="B2291" s="2">
        <v>41418</v>
      </c>
      <c r="C2291" s="2" t="str">
        <f>VLOOKUP(Sales_Data17[[#This Row],[Customer Name Index]],Customer_Data[#All],2,0)</f>
        <v>New Ltd</v>
      </c>
      <c r="D2291">
        <v>7</v>
      </c>
      <c r="E2291" t="s">
        <v>4</v>
      </c>
      <c r="F2291" t="s">
        <v>8168</v>
      </c>
      <c r="G2291" t="s">
        <v>8027</v>
      </c>
      <c r="H2291" t="str">
        <f>VLOOKUP(Sales_Data17[[#This Row],[Delivery Region Index]],Regions_Table[#All],2,0)</f>
        <v>New South Wales</v>
      </c>
      <c r="I2291" t="str">
        <f>VLOOKUP(Sales_Data17[[#This Row],[Delivery Region Index]],Regions_Table[#All],3,0)</f>
        <v>Port Macquarie</v>
      </c>
      <c r="J2291">
        <v>19</v>
      </c>
      <c r="K2291">
        <v>3</v>
      </c>
      <c r="L2291" t="str">
        <f>VLOOKUP(Sales_Data17[[#This Row],[Product Description Index]],Products_Data[#All],2,0)</f>
        <v>Sunglasses</v>
      </c>
      <c r="M2291">
        <v>6</v>
      </c>
      <c r="N2291" s="9">
        <v>128.78888888888889</v>
      </c>
      <c r="O2291" s="9">
        <f>Sales_Data17[[#This Row],[Order Quantity]]*Sales_Data17[[#This Row],[Unit Price]]</f>
        <v>772.73333333333335</v>
      </c>
      <c r="P2291" s="9">
        <v>95.303777777777782</v>
      </c>
      <c r="Q2291" s="9">
        <f>Sales_Data17[[#This Row],[Line Total]]-(Sales_Data17[[#This Row],[Total Unit Cost]]*Sales_Data17[[#This Row],[Order Quantity]])</f>
        <v>200.91066666666666</v>
      </c>
      <c r="R2291" s="1" t="str">
        <f>TEXT(Sales_Data17[[#This Row],[OrderDate]],"MMM")</f>
        <v>May</v>
      </c>
      <c r="S2291" s="1" t="str">
        <f t="shared" si="35"/>
        <v>2013</v>
      </c>
    </row>
    <row r="2292" spans="1:19">
      <c r="A2292" t="s">
        <v>2315</v>
      </c>
      <c r="B2292" s="2">
        <v>41418</v>
      </c>
      <c r="C2292" s="2" t="str">
        <f>VLOOKUP(Sales_Data17[[#This Row],[Customer Name Index]],Customer_Data[#All],2,0)</f>
        <v>Rochester Ltd</v>
      </c>
      <c r="D2292">
        <v>15</v>
      </c>
      <c r="E2292" t="s">
        <v>3</v>
      </c>
      <c r="F2292" t="s">
        <v>8168</v>
      </c>
      <c r="G2292" t="s">
        <v>8025</v>
      </c>
      <c r="H2292" t="str">
        <f>VLOOKUP(Sales_Data17[[#This Row],[Delivery Region Index]],Regions_Table[#All],2,0)</f>
        <v>Queensland</v>
      </c>
      <c r="I2292" t="str">
        <f>VLOOKUP(Sales_Data17[[#This Row],[Delivery Region Index]],Regions_Table[#All],3,0)</f>
        <v>Toowoomba</v>
      </c>
      <c r="J2292">
        <v>44</v>
      </c>
      <c r="K2292">
        <v>6</v>
      </c>
      <c r="L2292" t="str">
        <f>VLOOKUP(Sales_Data17[[#This Row],[Product Description Index]],Products_Data[#All],2,0)</f>
        <v>Socks</v>
      </c>
      <c r="M2292">
        <v>1</v>
      </c>
      <c r="N2292" s="9">
        <v>124.32222222222224</v>
      </c>
      <c r="O2292" s="9">
        <f>Sales_Data17[[#This Row],[Order Quantity]]*Sales_Data17[[#This Row],[Unit Price]]</f>
        <v>124.32222222222224</v>
      </c>
      <c r="P2292" s="9">
        <v>74.593333333333334</v>
      </c>
      <c r="Q2292" s="9">
        <f>Sales_Data17[[#This Row],[Line Total]]-(Sales_Data17[[#This Row],[Total Unit Cost]]*Sales_Data17[[#This Row],[Order Quantity]])</f>
        <v>49.728888888888903</v>
      </c>
      <c r="R2292" s="1" t="str">
        <f>TEXT(Sales_Data17[[#This Row],[OrderDate]],"MMM")</f>
        <v>May</v>
      </c>
      <c r="S2292" s="1" t="str">
        <f t="shared" si="35"/>
        <v>2013</v>
      </c>
    </row>
    <row r="2293" spans="1:19">
      <c r="A2293" t="s">
        <v>2316</v>
      </c>
      <c r="B2293" s="2">
        <v>41419</v>
      </c>
      <c r="C2293" s="2" t="str">
        <f>VLOOKUP(Sales_Data17[[#This Row],[Customer Name Index]],Customer_Data[#All],2,0)</f>
        <v>Procter Corp</v>
      </c>
      <c r="D2293">
        <v>5</v>
      </c>
      <c r="E2293" t="s">
        <v>4</v>
      </c>
      <c r="F2293" t="s">
        <v>8168</v>
      </c>
      <c r="G2293" t="s">
        <v>8027</v>
      </c>
      <c r="H2293" t="str">
        <f>VLOOKUP(Sales_Data17[[#This Row],[Delivery Region Index]],Regions_Table[#All],2,0)</f>
        <v>New South Wales</v>
      </c>
      <c r="I2293" t="str">
        <f>VLOOKUP(Sales_Data17[[#This Row],[Delivery Region Index]],Regions_Table[#All],3,0)</f>
        <v>Maitland</v>
      </c>
      <c r="J2293">
        <v>15</v>
      </c>
      <c r="K2293">
        <v>2</v>
      </c>
      <c r="L2293" t="str">
        <f>VLOOKUP(Sales_Data17[[#This Row],[Product Description Index]],Products_Data[#All],2,0)</f>
        <v>Pants</v>
      </c>
      <c r="M2293">
        <v>2</v>
      </c>
      <c r="N2293" s="9">
        <v>148.88888888888889</v>
      </c>
      <c r="O2293" s="9">
        <f>Sales_Data17[[#This Row],[Order Quantity]]*Sales_Data17[[#This Row],[Unit Price]]</f>
        <v>297.77777777777777</v>
      </c>
      <c r="P2293" s="9">
        <v>93.800000000000011</v>
      </c>
      <c r="Q2293" s="9">
        <f>Sales_Data17[[#This Row],[Line Total]]-(Sales_Data17[[#This Row],[Total Unit Cost]]*Sales_Data17[[#This Row],[Order Quantity]])</f>
        <v>110.17777777777775</v>
      </c>
      <c r="R2293" s="1" t="str">
        <f>TEXT(Sales_Data17[[#This Row],[OrderDate]],"MMM")</f>
        <v>May</v>
      </c>
      <c r="S2293" s="1" t="str">
        <f t="shared" si="35"/>
        <v>2013</v>
      </c>
    </row>
    <row r="2294" spans="1:19">
      <c r="A2294" t="s">
        <v>2317</v>
      </c>
      <c r="B2294" s="2">
        <v>41419</v>
      </c>
      <c r="C2294" s="2" t="str">
        <f>VLOOKUP(Sales_Data17[[#This Row],[Customer Name Index]],Customer_Data[#All],2,0)</f>
        <v xml:space="preserve">WakeFern </v>
      </c>
      <c r="D2294">
        <v>2</v>
      </c>
      <c r="E2294" t="s">
        <v>2</v>
      </c>
      <c r="F2294" t="s">
        <v>8168</v>
      </c>
      <c r="G2294" t="s">
        <v>8027</v>
      </c>
      <c r="H2294" t="str">
        <f>VLOOKUP(Sales_Data17[[#This Row],[Delivery Region Index]],Regions_Table[#All],2,0)</f>
        <v>New South Wales</v>
      </c>
      <c r="I2294" t="str">
        <f>VLOOKUP(Sales_Data17[[#This Row],[Delivery Region Index]],Regions_Table[#All],3,0)</f>
        <v>Bathurst</v>
      </c>
      <c r="J2294">
        <v>4</v>
      </c>
      <c r="K2294">
        <v>1</v>
      </c>
      <c r="L2294" t="str">
        <f>VLOOKUP(Sales_Data17[[#This Row],[Product Description Index]],Products_Data[#All],2,0)</f>
        <v>Shirts</v>
      </c>
      <c r="M2294">
        <v>4</v>
      </c>
      <c r="N2294" s="9">
        <v>259.06666666666666</v>
      </c>
      <c r="O2294" s="9">
        <f>Sales_Data17[[#This Row],[Order Quantity]]*Sales_Data17[[#This Row],[Unit Price]]</f>
        <v>1036.2666666666667</v>
      </c>
      <c r="P2294" s="9">
        <v>204.66266666666667</v>
      </c>
      <c r="Q2294" s="9">
        <f>Sales_Data17[[#This Row],[Line Total]]-(Sales_Data17[[#This Row],[Total Unit Cost]]*Sales_Data17[[#This Row],[Order Quantity]])</f>
        <v>217.61599999999999</v>
      </c>
      <c r="R2294" s="1" t="str">
        <f>TEXT(Sales_Data17[[#This Row],[OrderDate]],"MMM")</f>
        <v>May</v>
      </c>
      <c r="S2294" s="1" t="str">
        <f t="shared" si="35"/>
        <v>2013</v>
      </c>
    </row>
    <row r="2295" spans="1:19">
      <c r="A2295" t="s">
        <v>2318</v>
      </c>
      <c r="B2295" s="2">
        <v>41419</v>
      </c>
      <c r="C2295" s="2" t="str">
        <f>VLOOKUP(Sales_Data17[[#This Row],[Customer Name Index]],Customer_Data[#All],2,0)</f>
        <v>Ole Group</v>
      </c>
      <c r="D2295">
        <v>13</v>
      </c>
      <c r="E2295" t="s">
        <v>3</v>
      </c>
      <c r="F2295" t="s">
        <v>8168</v>
      </c>
      <c r="G2295" t="s">
        <v>8026</v>
      </c>
      <c r="H2295" t="str">
        <f>VLOOKUP(Sales_Data17[[#This Row],[Delivery Region Index]],Regions_Table[#All],2,0)</f>
        <v>Queensland</v>
      </c>
      <c r="I2295" t="str">
        <f>VLOOKUP(Sales_Data17[[#This Row],[Delivery Region Index]],Regions_Table[#All],3,0)</f>
        <v>Mackay</v>
      </c>
      <c r="J2295">
        <v>36</v>
      </c>
      <c r="K2295">
        <v>5</v>
      </c>
      <c r="L2295" t="str">
        <f>VLOOKUP(Sales_Data17[[#This Row],[Product Description Index]],Products_Data[#All],2,0)</f>
        <v>Hats</v>
      </c>
      <c r="M2295">
        <v>6</v>
      </c>
      <c r="N2295" s="9">
        <v>269.48888888888888</v>
      </c>
      <c r="O2295" s="9">
        <f>Sales_Data17[[#This Row],[Order Quantity]]*Sales_Data17[[#This Row],[Unit Price]]</f>
        <v>1616.9333333333334</v>
      </c>
      <c r="P2295" s="9">
        <v>156.30355555555556</v>
      </c>
      <c r="Q2295" s="9">
        <f>Sales_Data17[[#This Row],[Line Total]]-(Sales_Data17[[#This Row],[Total Unit Cost]]*Sales_Data17[[#This Row],[Order Quantity]])</f>
        <v>679.11200000000008</v>
      </c>
      <c r="R2295" s="1" t="str">
        <f>TEXT(Sales_Data17[[#This Row],[OrderDate]],"MMM")</f>
        <v>May</v>
      </c>
      <c r="S2295" s="1" t="str">
        <f t="shared" si="35"/>
        <v>2013</v>
      </c>
    </row>
    <row r="2296" spans="1:19">
      <c r="A2296" t="s">
        <v>2319</v>
      </c>
      <c r="B2296" s="2">
        <v>41419</v>
      </c>
      <c r="C2296" s="2" t="str">
        <f>VLOOKUP(Sales_Data17[[#This Row],[Customer Name Index]],Customer_Data[#All],2,0)</f>
        <v>ETUDE Ltd</v>
      </c>
      <c r="D2296">
        <v>4</v>
      </c>
      <c r="E2296" t="s">
        <v>2</v>
      </c>
      <c r="F2296" t="s">
        <v>8168</v>
      </c>
      <c r="G2296" t="s">
        <v>8027</v>
      </c>
      <c r="H2296" t="str">
        <f>VLOOKUP(Sales_Data17[[#This Row],[Delivery Region Index]],Regions_Table[#All],2,0)</f>
        <v>New South Wales</v>
      </c>
      <c r="I2296" t="str">
        <f>VLOOKUP(Sales_Data17[[#This Row],[Delivery Region Index]],Regions_Table[#All],3,0)</f>
        <v>Goulburn</v>
      </c>
      <c r="J2296">
        <v>10</v>
      </c>
      <c r="K2296">
        <v>2</v>
      </c>
      <c r="L2296" t="str">
        <f>VLOOKUP(Sales_Data17[[#This Row],[Product Description Index]],Products_Data[#All],2,0)</f>
        <v>Pants</v>
      </c>
      <c r="M2296">
        <v>5</v>
      </c>
      <c r="N2296" s="9">
        <v>121.34444444444446</v>
      </c>
      <c r="O2296" s="9">
        <f>Sales_Data17[[#This Row],[Order Quantity]]*Sales_Data17[[#This Row],[Unit Price]]</f>
        <v>606.72222222222229</v>
      </c>
      <c r="P2296" s="9">
        <v>76.447000000000017</v>
      </c>
      <c r="Q2296" s="9">
        <f>Sales_Data17[[#This Row],[Line Total]]-(Sales_Data17[[#This Row],[Total Unit Cost]]*Sales_Data17[[#This Row],[Order Quantity]])</f>
        <v>224.48722222222221</v>
      </c>
      <c r="R2296" s="1" t="str">
        <f>TEXT(Sales_Data17[[#This Row],[OrderDate]],"MMM")</f>
        <v>May</v>
      </c>
      <c r="S2296" s="1" t="str">
        <f t="shared" si="35"/>
        <v>2013</v>
      </c>
    </row>
    <row r="2297" spans="1:19">
      <c r="A2297" t="s">
        <v>2320</v>
      </c>
      <c r="B2297" s="2">
        <v>41419</v>
      </c>
      <c r="C2297" s="2" t="str">
        <f>VLOOKUP(Sales_Data17[[#This Row],[Customer Name Index]],Customer_Data[#All],2,0)</f>
        <v>Procter Corp</v>
      </c>
      <c r="D2297">
        <v>5</v>
      </c>
      <c r="E2297" t="s">
        <v>3</v>
      </c>
      <c r="F2297" t="s">
        <v>8168</v>
      </c>
      <c r="G2297" t="s">
        <v>8027</v>
      </c>
      <c r="H2297" t="str">
        <f>VLOOKUP(Sales_Data17[[#This Row],[Delivery Region Index]],Regions_Table[#All],2,0)</f>
        <v>New South Wales</v>
      </c>
      <c r="I2297" t="str">
        <f>VLOOKUP(Sales_Data17[[#This Row],[Delivery Region Index]],Regions_Table[#All],3,0)</f>
        <v>Maitland</v>
      </c>
      <c r="J2297">
        <v>15</v>
      </c>
      <c r="K2297">
        <v>2</v>
      </c>
      <c r="L2297" t="str">
        <f>VLOOKUP(Sales_Data17[[#This Row],[Product Description Index]],Products_Data[#All],2,0)</f>
        <v>Pants</v>
      </c>
      <c r="M2297">
        <v>9</v>
      </c>
      <c r="N2297" s="9">
        <v>101.98888888888888</v>
      </c>
      <c r="O2297" s="9">
        <f>Sales_Data17[[#This Row],[Order Quantity]]*Sales_Data17[[#This Row],[Unit Price]]</f>
        <v>917.89999999999986</v>
      </c>
      <c r="P2297" s="9">
        <v>68.332555555555558</v>
      </c>
      <c r="Q2297" s="9">
        <f>Sales_Data17[[#This Row],[Line Total]]-(Sales_Data17[[#This Row],[Total Unit Cost]]*Sales_Data17[[#This Row],[Order Quantity]])</f>
        <v>302.90699999999981</v>
      </c>
      <c r="R2297" s="1" t="str">
        <f>TEXT(Sales_Data17[[#This Row],[OrderDate]],"MMM")</f>
        <v>May</v>
      </c>
      <c r="S2297" s="1" t="str">
        <f t="shared" si="35"/>
        <v>2013</v>
      </c>
    </row>
    <row r="2298" spans="1:19">
      <c r="A2298" t="s">
        <v>2321</v>
      </c>
      <c r="B2298" s="2">
        <v>41419</v>
      </c>
      <c r="C2298" s="2" t="str">
        <f>VLOOKUP(Sales_Data17[[#This Row],[Customer Name Index]],Customer_Data[#All],2,0)</f>
        <v>Apollo Ltd</v>
      </c>
      <c r="D2298">
        <v>11</v>
      </c>
      <c r="E2298" t="s">
        <v>4</v>
      </c>
      <c r="F2298" t="s">
        <v>8168</v>
      </c>
      <c r="G2298" t="s">
        <v>8026</v>
      </c>
      <c r="H2298" t="str">
        <f>VLOOKUP(Sales_Data17[[#This Row],[Delivery Region Index]],Regions_Table[#All],2,0)</f>
        <v>Queensland</v>
      </c>
      <c r="I2298" t="str">
        <f>VLOOKUP(Sales_Data17[[#This Row],[Delivery Region Index]],Regions_Table[#All],3,0)</f>
        <v>Gympie</v>
      </c>
      <c r="J2298">
        <v>32</v>
      </c>
      <c r="K2298">
        <v>5</v>
      </c>
      <c r="L2298" t="str">
        <f>VLOOKUP(Sales_Data17[[#This Row],[Product Description Index]],Products_Data[#All],2,0)</f>
        <v>Hats</v>
      </c>
      <c r="M2298">
        <v>3</v>
      </c>
      <c r="N2298" s="9">
        <v>23.077777777777779</v>
      </c>
      <c r="O2298" s="9">
        <f>Sales_Data17[[#This Row],[Order Quantity]]*Sales_Data17[[#This Row],[Unit Price]]</f>
        <v>69.233333333333334</v>
      </c>
      <c r="P2298" s="9">
        <v>9.4618888888888879</v>
      </c>
      <c r="Q2298" s="9">
        <f>Sales_Data17[[#This Row],[Line Total]]-(Sales_Data17[[#This Row],[Total Unit Cost]]*Sales_Data17[[#This Row],[Order Quantity]])</f>
        <v>40.847666666666669</v>
      </c>
      <c r="R2298" s="1" t="str">
        <f>TEXT(Sales_Data17[[#This Row],[OrderDate]],"MMM")</f>
        <v>May</v>
      </c>
      <c r="S2298" s="1" t="str">
        <f t="shared" si="35"/>
        <v>2013</v>
      </c>
    </row>
    <row r="2299" spans="1:19">
      <c r="A2299" t="s">
        <v>2322</v>
      </c>
      <c r="B2299" s="2">
        <v>41420</v>
      </c>
      <c r="C2299" s="2" t="str">
        <f>VLOOKUP(Sales_Data17[[#This Row],[Customer Name Index]],Customer_Data[#All],2,0)</f>
        <v>Avon Corp</v>
      </c>
      <c r="D2299">
        <v>1</v>
      </c>
      <c r="E2299" t="s">
        <v>4</v>
      </c>
      <c r="F2299" t="s">
        <v>8168</v>
      </c>
      <c r="G2299" t="s">
        <v>8027</v>
      </c>
      <c r="H2299" t="str">
        <f>VLOOKUP(Sales_Data17[[#This Row],[Delivery Region Index]],Regions_Table[#All],2,0)</f>
        <v>New South Wales</v>
      </c>
      <c r="I2299" t="str">
        <f>VLOOKUP(Sales_Data17[[#This Row],[Delivery Region Index]],Regions_Table[#All],3,0)</f>
        <v>Sydney</v>
      </c>
      <c r="J2299">
        <v>1</v>
      </c>
      <c r="K2299">
        <v>1</v>
      </c>
      <c r="L2299" t="str">
        <f>VLOOKUP(Sales_Data17[[#This Row],[Product Description Index]],Products_Data[#All],2,0)</f>
        <v>Shirts</v>
      </c>
      <c r="M2299">
        <v>4</v>
      </c>
      <c r="N2299" s="9">
        <v>221.84444444444446</v>
      </c>
      <c r="O2299" s="9">
        <f>Sales_Data17[[#This Row],[Order Quantity]]*Sales_Data17[[#This Row],[Unit Price]]</f>
        <v>887.37777777777785</v>
      </c>
      <c r="P2299" s="9">
        <v>181.91244444444445</v>
      </c>
      <c r="Q2299" s="9">
        <f>Sales_Data17[[#This Row],[Line Total]]-(Sales_Data17[[#This Row],[Total Unit Cost]]*Sales_Data17[[#This Row],[Order Quantity]])</f>
        <v>159.72800000000007</v>
      </c>
      <c r="R2299" s="1" t="str">
        <f>TEXT(Sales_Data17[[#This Row],[OrderDate]],"MMM")</f>
        <v>May</v>
      </c>
      <c r="S2299" s="1" t="str">
        <f t="shared" si="35"/>
        <v>2013</v>
      </c>
    </row>
    <row r="2300" spans="1:19">
      <c r="A2300" t="s">
        <v>2323</v>
      </c>
      <c r="B2300" s="2">
        <v>41420</v>
      </c>
      <c r="C2300" s="2" t="str">
        <f>VLOOKUP(Sales_Data17[[#This Row],[Customer Name Index]],Customer_Data[#All],2,0)</f>
        <v>3LAB, Ltd</v>
      </c>
      <c r="D2300">
        <v>16</v>
      </c>
      <c r="E2300" t="s">
        <v>2</v>
      </c>
      <c r="F2300" t="s">
        <v>8168</v>
      </c>
      <c r="G2300" t="s">
        <v>8025</v>
      </c>
      <c r="H2300" t="str">
        <f>VLOOKUP(Sales_Data17[[#This Row],[Delivery Region Index]],Regions_Table[#All],2,0)</f>
        <v>Queensland</v>
      </c>
      <c r="I2300" t="str">
        <f>VLOOKUP(Sales_Data17[[#This Row],[Delivery Region Index]],Regions_Table[#All],3,0)</f>
        <v>Toowoomba</v>
      </c>
      <c r="J2300">
        <v>44</v>
      </c>
      <c r="K2300">
        <v>7</v>
      </c>
      <c r="L2300" t="str">
        <f>VLOOKUP(Sales_Data17[[#This Row],[Product Description Index]],Products_Data[#All],2,0)</f>
        <v>Dress Shirts</v>
      </c>
      <c r="M2300">
        <v>3</v>
      </c>
      <c r="N2300" s="9">
        <v>26.055555555555557</v>
      </c>
      <c r="O2300" s="9">
        <f>Sales_Data17[[#This Row],[Order Quantity]]*Sales_Data17[[#This Row],[Unit Price]]</f>
        <v>78.166666666666671</v>
      </c>
      <c r="P2300" s="9">
        <v>11.464444444444446</v>
      </c>
      <c r="Q2300" s="9">
        <f>Sales_Data17[[#This Row],[Line Total]]-(Sales_Data17[[#This Row],[Total Unit Cost]]*Sales_Data17[[#This Row],[Order Quantity]])</f>
        <v>43.773333333333333</v>
      </c>
      <c r="R2300" s="1" t="str">
        <f>TEXT(Sales_Data17[[#This Row],[OrderDate]],"MMM")</f>
        <v>May</v>
      </c>
      <c r="S2300" s="1" t="str">
        <f t="shared" si="35"/>
        <v>2013</v>
      </c>
    </row>
    <row r="2301" spans="1:19">
      <c r="A2301" t="s">
        <v>2324</v>
      </c>
      <c r="B2301" s="2">
        <v>41420</v>
      </c>
      <c r="C2301" s="2" t="str">
        <f>VLOOKUP(Sales_Data17[[#This Row],[Customer Name Index]],Customer_Data[#All],2,0)</f>
        <v>21st Ltd</v>
      </c>
      <c r="D2301">
        <v>10</v>
      </c>
      <c r="E2301" t="s">
        <v>3</v>
      </c>
      <c r="F2301" t="s">
        <v>8168</v>
      </c>
      <c r="G2301" t="s">
        <v>8027</v>
      </c>
      <c r="H2301" t="str">
        <f>VLOOKUP(Sales_Data17[[#This Row],[Delivery Region Index]],Regions_Table[#All],2,0)</f>
        <v>Queensland</v>
      </c>
      <c r="I2301" t="str">
        <f>VLOOKUP(Sales_Data17[[#This Row],[Delivery Region Index]],Regions_Table[#All],3,0)</f>
        <v>Bundaberg</v>
      </c>
      <c r="J2301">
        <v>27</v>
      </c>
      <c r="K2301">
        <v>4</v>
      </c>
      <c r="L2301" t="str">
        <f>VLOOKUP(Sales_Data17[[#This Row],[Product Description Index]],Products_Data[#All],2,0)</f>
        <v>Jeans</v>
      </c>
      <c r="M2301">
        <v>6</v>
      </c>
      <c r="N2301" s="9">
        <v>111.66666666666667</v>
      </c>
      <c r="O2301" s="9">
        <f>Sales_Data17[[#This Row],[Order Quantity]]*Sales_Data17[[#This Row],[Unit Price]]</f>
        <v>670</v>
      </c>
      <c r="P2301" s="9">
        <v>77.05</v>
      </c>
      <c r="Q2301" s="9">
        <f>Sales_Data17[[#This Row],[Line Total]]-(Sales_Data17[[#This Row],[Total Unit Cost]]*Sales_Data17[[#This Row],[Order Quantity]])</f>
        <v>207.70000000000005</v>
      </c>
      <c r="R2301" s="1" t="str">
        <f>TEXT(Sales_Data17[[#This Row],[OrderDate]],"MMM")</f>
        <v>May</v>
      </c>
      <c r="S2301" s="1" t="str">
        <f t="shared" si="35"/>
        <v>2013</v>
      </c>
    </row>
    <row r="2302" spans="1:19">
      <c r="A2302" t="s">
        <v>2325</v>
      </c>
      <c r="B2302" s="2">
        <v>41420</v>
      </c>
      <c r="C2302" s="2" t="str">
        <f>VLOOKUP(Sales_Data17[[#This Row],[Customer Name Index]],Customer_Data[#All],2,0)</f>
        <v>Procter Corp</v>
      </c>
      <c r="D2302">
        <v>5</v>
      </c>
      <c r="E2302" t="s">
        <v>4</v>
      </c>
      <c r="F2302" t="s">
        <v>8168</v>
      </c>
      <c r="G2302" t="s">
        <v>8027</v>
      </c>
      <c r="H2302" t="str">
        <f>VLOOKUP(Sales_Data17[[#This Row],[Delivery Region Index]],Regions_Table[#All],2,0)</f>
        <v>New South Wales</v>
      </c>
      <c r="I2302" t="str">
        <f>VLOOKUP(Sales_Data17[[#This Row],[Delivery Region Index]],Regions_Table[#All],3,0)</f>
        <v>Lake Macquarie</v>
      </c>
      <c r="J2302">
        <v>13</v>
      </c>
      <c r="K2302">
        <v>2</v>
      </c>
      <c r="L2302" t="str">
        <f>VLOOKUP(Sales_Data17[[#This Row],[Product Description Index]],Products_Data[#All],2,0)</f>
        <v>Pants</v>
      </c>
      <c r="M2302">
        <v>3</v>
      </c>
      <c r="N2302" s="9">
        <v>609.70000000000005</v>
      </c>
      <c r="O2302" s="9">
        <f>Sales_Data17[[#This Row],[Order Quantity]]*Sales_Data17[[#This Row],[Unit Price]]</f>
        <v>1829.1000000000001</v>
      </c>
      <c r="P2302" s="9">
        <v>451.178</v>
      </c>
      <c r="Q2302" s="9">
        <f>Sales_Data17[[#This Row],[Line Total]]-(Sales_Data17[[#This Row],[Total Unit Cost]]*Sales_Data17[[#This Row],[Order Quantity]])</f>
        <v>475.56600000000003</v>
      </c>
      <c r="R2302" s="1" t="str">
        <f>TEXT(Sales_Data17[[#This Row],[OrderDate]],"MMM")</f>
        <v>May</v>
      </c>
      <c r="S2302" s="1" t="str">
        <f t="shared" si="35"/>
        <v>2013</v>
      </c>
    </row>
    <row r="2303" spans="1:19">
      <c r="A2303" t="s">
        <v>2326</v>
      </c>
      <c r="B2303" s="2">
        <v>41420</v>
      </c>
      <c r="C2303" s="2" t="str">
        <f>VLOOKUP(Sales_Data17[[#This Row],[Customer Name Index]],Customer_Data[#All],2,0)</f>
        <v>New Ltd</v>
      </c>
      <c r="D2303">
        <v>7</v>
      </c>
      <c r="E2303" t="s">
        <v>4</v>
      </c>
      <c r="F2303" t="s">
        <v>8168</v>
      </c>
      <c r="G2303" t="s">
        <v>8027</v>
      </c>
      <c r="H2303" t="str">
        <f>VLOOKUP(Sales_Data17[[#This Row],[Delivery Region Index]],Regions_Table[#All],2,0)</f>
        <v>New South Wales</v>
      </c>
      <c r="I2303" t="str">
        <f>VLOOKUP(Sales_Data17[[#This Row],[Delivery Region Index]],Regions_Table[#All],3,0)</f>
        <v>Port Macquarie</v>
      </c>
      <c r="J2303">
        <v>19</v>
      </c>
      <c r="K2303">
        <v>3</v>
      </c>
      <c r="L2303" t="str">
        <f>VLOOKUP(Sales_Data17[[#This Row],[Product Description Index]],Products_Data[#All],2,0)</f>
        <v>Sunglasses</v>
      </c>
      <c r="M2303">
        <v>9</v>
      </c>
      <c r="N2303" s="9">
        <v>664.04444444444448</v>
      </c>
      <c r="O2303" s="9">
        <f>Sales_Data17[[#This Row],[Order Quantity]]*Sales_Data17[[#This Row],[Unit Price]]</f>
        <v>5976.4000000000005</v>
      </c>
      <c r="P2303" s="9">
        <v>398.42666666666668</v>
      </c>
      <c r="Q2303" s="9">
        <f>Sales_Data17[[#This Row],[Line Total]]-(Sales_Data17[[#This Row],[Total Unit Cost]]*Sales_Data17[[#This Row],[Order Quantity]])</f>
        <v>2390.5600000000004</v>
      </c>
      <c r="R2303" s="1" t="str">
        <f>TEXT(Sales_Data17[[#This Row],[OrderDate]],"MMM")</f>
        <v>May</v>
      </c>
      <c r="S2303" s="1" t="str">
        <f t="shared" si="35"/>
        <v>2013</v>
      </c>
    </row>
    <row r="2304" spans="1:19">
      <c r="A2304" t="s">
        <v>2327</v>
      </c>
      <c r="B2304" s="2">
        <v>41421</v>
      </c>
      <c r="C2304" s="2" t="str">
        <f>VLOOKUP(Sales_Data17[[#This Row],[Customer Name Index]],Customer_Data[#All],2,0)</f>
        <v xml:space="preserve">WakeFern </v>
      </c>
      <c r="D2304">
        <v>2</v>
      </c>
      <c r="E2304" t="s">
        <v>2</v>
      </c>
      <c r="F2304" t="s">
        <v>8168</v>
      </c>
      <c r="G2304" t="s">
        <v>8027</v>
      </c>
      <c r="H2304" t="str">
        <f>VLOOKUP(Sales_Data17[[#This Row],[Delivery Region Index]],Regions_Table[#All],2,0)</f>
        <v>New South Wales</v>
      </c>
      <c r="I2304" t="str">
        <f>VLOOKUP(Sales_Data17[[#This Row],[Delivery Region Index]],Regions_Table[#All],3,0)</f>
        <v>Bathurst</v>
      </c>
      <c r="J2304">
        <v>4</v>
      </c>
      <c r="K2304">
        <v>1</v>
      </c>
      <c r="L2304" t="str">
        <f>VLOOKUP(Sales_Data17[[#This Row],[Product Description Index]],Products_Data[#All],2,0)</f>
        <v>Shirts</v>
      </c>
      <c r="M2304">
        <v>6</v>
      </c>
      <c r="N2304" s="9">
        <v>98.266666666666666</v>
      </c>
      <c r="O2304" s="9">
        <f>Sales_Data17[[#This Row],[Order Quantity]]*Sales_Data17[[#This Row],[Unit Price]]</f>
        <v>589.6</v>
      </c>
      <c r="P2304" s="9">
        <v>68.786666666666662</v>
      </c>
      <c r="Q2304" s="9">
        <f>Sales_Data17[[#This Row],[Line Total]]-(Sales_Data17[[#This Row],[Total Unit Cost]]*Sales_Data17[[#This Row],[Order Quantity]])</f>
        <v>176.88000000000005</v>
      </c>
      <c r="R2304" s="1" t="str">
        <f>TEXT(Sales_Data17[[#This Row],[OrderDate]],"MMM")</f>
        <v>May</v>
      </c>
      <c r="S2304" s="1" t="str">
        <f t="shared" si="35"/>
        <v>2013</v>
      </c>
    </row>
    <row r="2305" spans="1:19">
      <c r="A2305" t="s">
        <v>2328</v>
      </c>
      <c r="B2305" s="2">
        <v>41421</v>
      </c>
      <c r="C2305" s="2" t="str">
        <f>VLOOKUP(Sales_Data17[[#This Row],[Customer Name Index]],Customer_Data[#All],2,0)</f>
        <v xml:space="preserve">WakeFern </v>
      </c>
      <c r="D2305">
        <v>2</v>
      </c>
      <c r="E2305" t="s">
        <v>4</v>
      </c>
      <c r="F2305" t="s">
        <v>8168</v>
      </c>
      <c r="G2305" t="s">
        <v>8027</v>
      </c>
      <c r="H2305" t="str">
        <f>VLOOKUP(Sales_Data17[[#This Row],[Delivery Region Index]],Regions_Table[#All],2,0)</f>
        <v>New South Wales</v>
      </c>
      <c r="I2305" t="str">
        <f>VLOOKUP(Sales_Data17[[#This Row],[Delivery Region Index]],Regions_Table[#All],3,0)</f>
        <v>Broken Hill</v>
      </c>
      <c r="J2305">
        <v>5</v>
      </c>
      <c r="K2305">
        <v>1</v>
      </c>
      <c r="L2305" t="str">
        <f>VLOOKUP(Sales_Data17[[#This Row],[Product Description Index]],Products_Data[#All],2,0)</f>
        <v>Shirts</v>
      </c>
      <c r="M2305">
        <v>8</v>
      </c>
      <c r="N2305" s="9">
        <v>684.1444444444445</v>
      </c>
      <c r="O2305" s="9">
        <f>Sales_Data17[[#This Row],[Order Quantity]]*Sales_Data17[[#This Row],[Unit Price]]</f>
        <v>5473.155555555556</v>
      </c>
      <c r="P2305" s="9">
        <v>533.63266666666675</v>
      </c>
      <c r="Q2305" s="9">
        <f>Sales_Data17[[#This Row],[Line Total]]-(Sales_Data17[[#This Row],[Total Unit Cost]]*Sales_Data17[[#This Row],[Order Quantity]])</f>
        <v>1204.094222222222</v>
      </c>
      <c r="R2305" s="1" t="str">
        <f>TEXT(Sales_Data17[[#This Row],[OrderDate]],"MMM")</f>
        <v>May</v>
      </c>
      <c r="S2305" s="1" t="str">
        <f t="shared" si="35"/>
        <v>2013</v>
      </c>
    </row>
    <row r="2306" spans="1:19">
      <c r="A2306" t="s">
        <v>2329</v>
      </c>
      <c r="B2306" s="2">
        <v>41421</v>
      </c>
      <c r="C2306" s="2" t="str">
        <f>VLOOKUP(Sales_Data17[[#This Row],[Customer Name Index]],Customer_Data[#All],2,0)</f>
        <v xml:space="preserve">WakeFern </v>
      </c>
      <c r="D2306">
        <v>2</v>
      </c>
      <c r="E2306" t="s">
        <v>4</v>
      </c>
      <c r="F2306" t="s">
        <v>8168</v>
      </c>
      <c r="G2306" t="s">
        <v>8027</v>
      </c>
      <c r="H2306" t="str">
        <f>VLOOKUP(Sales_Data17[[#This Row],[Delivery Region Index]],Regions_Table[#All],2,0)</f>
        <v>New South Wales</v>
      </c>
      <c r="I2306" t="str">
        <f>VLOOKUP(Sales_Data17[[#This Row],[Delivery Region Index]],Regions_Table[#All],3,0)</f>
        <v>Bathurst</v>
      </c>
      <c r="J2306">
        <v>4</v>
      </c>
      <c r="K2306">
        <v>1</v>
      </c>
      <c r="L2306" t="str">
        <f>VLOOKUP(Sales_Data17[[#This Row],[Product Description Index]],Products_Data[#All],2,0)</f>
        <v>Shirts</v>
      </c>
      <c r="M2306">
        <v>8</v>
      </c>
      <c r="N2306" s="9">
        <v>107.2</v>
      </c>
      <c r="O2306" s="9">
        <f>Sales_Data17[[#This Row],[Order Quantity]]*Sales_Data17[[#This Row],[Unit Price]]</f>
        <v>857.6</v>
      </c>
      <c r="P2306" s="9">
        <v>77.184000000000012</v>
      </c>
      <c r="Q2306" s="9">
        <f>Sales_Data17[[#This Row],[Line Total]]-(Sales_Data17[[#This Row],[Total Unit Cost]]*Sales_Data17[[#This Row],[Order Quantity]])</f>
        <v>240.12799999999993</v>
      </c>
      <c r="R2306" s="1" t="str">
        <f>TEXT(Sales_Data17[[#This Row],[OrderDate]],"MMM")</f>
        <v>May</v>
      </c>
      <c r="S2306" s="1" t="str">
        <f t="shared" ref="S2306:S2369" si="36">TEXT(B2306,"YYY")</f>
        <v>2013</v>
      </c>
    </row>
    <row r="2307" spans="1:19">
      <c r="A2307" t="s">
        <v>2330</v>
      </c>
      <c r="B2307" s="2">
        <v>41422</v>
      </c>
      <c r="C2307" s="2" t="str">
        <f>VLOOKUP(Sales_Data17[[#This Row],[Customer Name Index]],Customer_Data[#All],2,0)</f>
        <v xml:space="preserve">Qualitest </v>
      </c>
      <c r="D2307">
        <v>19</v>
      </c>
      <c r="E2307" t="s">
        <v>2</v>
      </c>
      <c r="F2307" t="s">
        <v>8168</v>
      </c>
      <c r="G2307" t="s">
        <v>8028</v>
      </c>
      <c r="H2307" t="str">
        <f>VLOOKUP(Sales_Data17[[#This Row],[Delivery Region Index]],Regions_Table[#All],2,0)</f>
        <v>Victoria</v>
      </c>
      <c r="I2307" t="str">
        <f>VLOOKUP(Sales_Data17[[#This Row],[Delivery Region Index]],Regions_Table[#All],3,0)</f>
        <v>Shepparton</v>
      </c>
      <c r="J2307">
        <v>54</v>
      </c>
      <c r="K2307">
        <v>8</v>
      </c>
      <c r="L2307" t="str">
        <f>VLOOKUP(Sales_Data17[[#This Row],[Product Description Index]],Products_Data[#All],2,0)</f>
        <v>Shoes</v>
      </c>
      <c r="M2307">
        <v>6</v>
      </c>
      <c r="N2307" s="9">
        <v>432.52222222222224</v>
      </c>
      <c r="O2307" s="9">
        <f>Sales_Data17[[#This Row],[Order Quantity]]*Sales_Data17[[#This Row],[Unit Price]]</f>
        <v>2595.1333333333332</v>
      </c>
      <c r="P2307" s="9">
        <v>173.00888888888892</v>
      </c>
      <c r="Q2307" s="9">
        <f>Sales_Data17[[#This Row],[Line Total]]-(Sales_Data17[[#This Row],[Total Unit Cost]]*Sales_Data17[[#This Row],[Order Quantity]])</f>
        <v>1557.0799999999997</v>
      </c>
      <c r="R2307" s="1" t="str">
        <f>TEXT(Sales_Data17[[#This Row],[OrderDate]],"MMM")</f>
        <v>May</v>
      </c>
      <c r="S2307" s="1" t="str">
        <f t="shared" si="36"/>
        <v>2013</v>
      </c>
    </row>
    <row r="2308" spans="1:19">
      <c r="A2308" t="s">
        <v>2331</v>
      </c>
      <c r="B2308" s="2">
        <v>41422</v>
      </c>
      <c r="C2308" s="2" t="str">
        <f>VLOOKUP(Sales_Data17[[#This Row],[Customer Name Index]],Customer_Data[#All],2,0)</f>
        <v>Avon Corp</v>
      </c>
      <c r="D2308">
        <v>1</v>
      </c>
      <c r="E2308" t="s">
        <v>4</v>
      </c>
      <c r="F2308" t="s">
        <v>8168</v>
      </c>
      <c r="G2308" t="s">
        <v>8027</v>
      </c>
      <c r="H2308" t="str">
        <f>VLOOKUP(Sales_Data17[[#This Row],[Delivery Region Index]],Regions_Table[#All],2,0)</f>
        <v>New South Wales</v>
      </c>
      <c r="I2308" t="str">
        <f>VLOOKUP(Sales_Data17[[#This Row],[Delivery Region Index]],Regions_Table[#All],3,0)</f>
        <v>Armidale</v>
      </c>
      <c r="J2308">
        <v>3</v>
      </c>
      <c r="K2308">
        <v>1</v>
      </c>
      <c r="L2308" t="str">
        <f>VLOOKUP(Sales_Data17[[#This Row],[Product Description Index]],Products_Data[#All],2,0)</f>
        <v>Shirts</v>
      </c>
      <c r="M2308">
        <v>7</v>
      </c>
      <c r="N2308" s="9">
        <v>25.311111111111114</v>
      </c>
      <c r="O2308" s="9">
        <f>Sales_Data17[[#This Row],[Order Quantity]]*Sales_Data17[[#This Row],[Unit Price]]</f>
        <v>177.17777777777781</v>
      </c>
      <c r="P2308" s="9">
        <v>19.995777777777779</v>
      </c>
      <c r="Q2308" s="9">
        <f>Sales_Data17[[#This Row],[Line Total]]-(Sales_Data17[[#This Row],[Total Unit Cost]]*Sales_Data17[[#This Row],[Order Quantity]])</f>
        <v>37.207333333333366</v>
      </c>
      <c r="R2308" s="1" t="str">
        <f>TEXT(Sales_Data17[[#This Row],[OrderDate]],"MMM")</f>
        <v>May</v>
      </c>
      <c r="S2308" s="1" t="str">
        <f t="shared" si="36"/>
        <v>2013</v>
      </c>
    </row>
    <row r="2309" spans="1:19">
      <c r="A2309" t="s">
        <v>2332</v>
      </c>
      <c r="B2309" s="2">
        <v>41422</v>
      </c>
      <c r="C2309" s="2" t="str">
        <f>VLOOKUP(Sales_Data17[[#This Row],[Customer Name Index]],Customer_Data[#All],2,0)</f>
        <v>Pacific Ltd</v>
      </c>
      <c r="D2309">
        <v>20</v>
      </c>
      <c r="E2309" t="s">
        <v>4</v>
      </c>
      <c r="F2309" t="s">
        <v>8168</v>
      </c>
      <c r="G2309" t="s">
        <v>8028</v>
      </c>
      <c r="H2309" t="str">
        <f>VLOOKUP(Sales_Data17[[#This Row],[Delivery Region Index]],Regions_Table[#All],2,0)</f>
        <v>Victoria</v>
      </c>
      <c r="I2309" t="str">
        <f>VLOOKUP(Sales_Data17[[#This Row],[Delivery Region Index]],Regions_Table[#All],3,0)</f>
        <v>Warrnambool</v>
      </c>
      <c r="J2309">
        <v>57</v>
      </c>
      <c r="K2309">
        <v>8</v>
      </c>
      <c r="L2309" t="str">
        <f>VLOOKUP(Sales_Data17[[#This Row],[Product Description Index]],Products_Data[#All],2,0)</f>
        <v>Shoes</v>
      </c>
      <c r="M2309">
        <v>3</v>
      </c>
      <c r="N2309" s="9">
        <v>148.88888888888889</v>
      </c>
      <c r="O2309" s="9">
        <f>Sales_Data17[[#This Row],[Order Quantity]]*Sales_Data17[[#This Row],[Unit Price]]</f>
        <v>446.66666666666663</v>
      </c>
      <c r="P2309" s="9">
        <v>110.17777777777778</v>
      </c>
      <c r="Q2309" s="9">
        <f>Sales_Data17[[#This Row],[Line Total]]-(Sales_Data17[[#This Row],[Total Unit Cost]]*Sales_Data17[[#This Row],[Order Quantity]])</f>
        <v>116.13333333333333</v>
      </c>
      <c r="R2309" s="1" t="str">
        <f>TEXT(Sales_Data17[[#This Row],[OrderDate]],"MMM")</f>
        <v>May</v>
      </c>
      <c r="S2309" s="1" t="str">
        <f t="shared" si="36"/>
        <v>2013</v>
      </c>
    </row>
    <row r="2310" spans="1:19">
      <c r="A2310" t="s">
        <v>2333</v>
      </c>
      <c r="B2310" s="2">
        <v>41422</v>
      </c>
      <c r="C2310" s="2" t="str">
        <f>VLOOKUP(Sales_Data17[[#This Row],[Customer Name Index]],Customer_Data[#All],2,0)</f>
        <v>Avon Corp</v>
      </c>
      <c r="D2310">
        <v>1</v>
      </c>
      <c r="E2310" t="s">
        <v>4</v>
      </c>
      <c r="F2310" t="s">
        <v>8168</v>
      </c>
      <c r="G2310" t="s">
        <v>8027</v>
      </c>
      <c r="H2310" t="str">
        <f>VLOOKUP(Sales_Data17[[#This Row],[Delivery Region Index]],Regions_Table[#All],2,0)</f>
        <v>New South Wales</v>
      </c>
      <c r="I2310" t="str">
        <f>VLOOKUP(Sales_Data17[[#This Row],[Delivery Region Index]],Regions_Table[#All],3,0)</f>
        <v>Sydney</v>
      </c>
      <c r="J2310">
        <v>1</v>
      </c>
      <c r="K2310">
        <v>1</v>
      </c>
      <c r="L2310" t="str">
        <f>VLOOKUP(Sales_Data17[[#This Row],[Product Description Index]],Products_Data[#All],2,0)</f>
        <v>Shirts</v>
      </c>
      <c r="M2310">
        <v>7</v>
      </c>
      <c r="N2310" s="9">
        <v>122.83333333333333</v>
      </c>
      <c r="O2310" s="9">
        <f>Sales_Data17[[#This Row],[Order Quantity]]*Sales_Data17[[#This Row],[Unit Price]]</f>
        <v>859.83333333333326</v>
      </c>
      <c r="P2310" s="9">
        <v>85.98333333333332</v>
      </c>
      <c r="Q2310" s="9">
        <f>Sales_Data17[[#This Row],[Line Total]]-(Sales_Data17[[#This Row],[Total Unit Cost]]*Sales_Data17[[#This Row],[Order Quantity]])</f>
        <v>257.95000000000005</v>
      </c>
      <c r="R2310" s="1" t="str">
        <f>TEXT(Sales_Data17[[#This Row],[OrderDate]],"MMM")</f>
        <v>May</v>
      </c>
      <c r="S2310" s="1" t="str">
        <f t="shared" si="36"/>
        <v>2013</v>
      </c>
    </row>
    <row r="2311" spans="1:19">
      <c r="A2311" t="s">
        <v>2334</v>
      </c>
      <c r="B2311" s="2">
        <v>41422</v>
      </c>
      <c r="C2311" s="2" t="str">
        <f>VLOOKUP(Sales_Data17[[#This Row],[Customer Name Index]],Customer_Data[#All],2,0)</f>
        <v>New Ltd</v>
      </c>
      <c r="D2311">
        <v>7</v>
      </c>
      <c r="E2311" t="s">
        <v>2</v>
      </c>
      <c r="F2311" t="s">
        <v>8168</v>
      </c>
      <c r="G2311" t="s">
        <v>8027</v>
      </c>
      <c r="H2311" t="str">
        <f>VLOOKUP(Sales_Data17[[#This Row],[Delivery Region Index]],Regions_Table[#All],2,0)</f>
        <v>New South Wales</v>
      </c>
      <c r="I2311" t="str">
        <f>VLOOKUP(Sales_Data17[[#This Row],[Delivery Region Index]],Regions_Table[#All],3,0)</f>
        <v>Queanbeyan</v>
      </c>
      <c r="J2311">
        <v>20</v>
      </c>
      <c r="K2311">
        <v>3</v>
      </c>
      <c r="L2311" t="str">
        <f>VLOOKUP(Sales_Data17[[#This Row],[Product Description Index]],Products_Data[#All],2,0)</f>
        <v>Sunglasses</v>
      </c>
      <c r="M2311">
        <v>5</v>
      </c>
      <c r="N2311" s="9">
        <v>117.62222222222223</v>
      </c>
      <c r="O2311" s="9">
        <f>Sales_Data17[[#This Row],[Order Quantity]]*Sales_Data17[[#This Row],[Unit Price]]</f>
        <v>588.1111111111112</v>
      </c>
      <c r="P2311" s="9">
        <v>69.397111111111116</v>
      </c>
      <c r="Q2311" s="9">
        <f>Sales_Data17[[#This Row],[Line Total]]-(Sales_Data17[[#This Row],[Total Unit Cost]]*Sales_Data17[[#This Row],[Order Quantity]])</f>
        <v>241.12555555555559</v>
      </c>
      <c r="R2311" s="1" t="str">
        <f>TEXT(Sales_Data17[[#This Row],[OrderDate]],"MMM")</f>
        <v>May</v>
      </c>
      <c r="S2311" s="1" t="str">
        <f t="shared" si="36"/>
        <v>2013</v>
      </c>
    </row>
    <row r="2312" spans="1:19">
      <c r="A2312" t="s">
        <v>2335</v>
      </c>
      <c r="B2312" s="2">
        <v>41423</v>
      </c>
      <c r="C2312" s="2" t="str">
        <f>VLOOKUP(Sales_Data17[[#This Row],[Customer Name Index]],Customer_Data[#All],2,0)</f>
        <v>Procter Corp</v>
      </c>
      <c r="D2312">
        <v>5</v>
      </c>
      <c r="E2312" t="s">
        <v>2</v>
      </c>
      <c r="F2312" t="s">
        <v>8168</v>
      </c>
      <c r="G2312" t="s">
        <v>8027</v>
      </c>
      <c r="H2312" t="str">
        <f>VLOOKUP(Sales_Data17[[#This Row],[Delivery Region Index]],Regions_Table[#All],2,0)</f>
        <v>New South Wales</v>
      </c>
      <c r="I2312" t="str">
        <f>VLOOKUP(Sales_Data17[[#This Row],[Delivery Region Index]],Regions_Table[#All],3,0)</f>
        <v>Lake Macquarie</v>
      </c>
      <c r="J2312">
        <v>13</v>
      </c>
      <c r="K2312">
        <v>2</v>
      </c>
      <c r="L2312" t="str">
        <f>VLOOKUP(Sales_Data17[[#This Row],[Product Description Index]],Products_Data[#All],2,0)</f>
        <v>Pants</v>
      </c>
      <c r="M2312">
        <v>3</v>
      </c>
      <c r="N2312" s="9">
        <v>632.77777777777783</v>
      </c>
      <c r="O2312" s="9">
        <f>Sales_Data17[[#This Row],[Order Quantity]]*Sales_Data17[[#This Row],[Unit Price]]</f>
        <v>1898.3333333333335</v>
      </c>
      <c r="P2312" s="9">
        <v>291.07777777777778</v>
      </c>
      <c r="Q2312" s="9">
        <f>Sales_Data17[[#This Row],[Line Total]]-(Sales_Data17[[#This Row],[Total Unit Cost]]*Sales_Data17[[#This Row],[Order Quantity]])</f>
        <v>1025.1000000000001</v>
      </c>
      <c r="R2312" s="1" t="str">
        <f>TEXT(Sales_Data17[[#This Row],[OrderDate]],"MMM")</f>
        <v>May</v>
      </c>
      <c r="S2312" s="1" t="str">
        <f t="shared" si="36"/>
        <v>2013</v>
      </c>
    </row>
    <row r="2313" spans="1:19">
      <c r="A2313" t="s">
        <v>2336</v>
      </c>
      <c r="B2313" s="2">
        <v>41423</v>
      </c>
      <c r="C2313" s="2" t="str">
        <f>VLOOKUP(Sales_Data17[[#This Row],[Customer Name Index]],Customer_Data[#All],2,0)</f>
        <v>21st Ltd</v>
      </c>
      <c r="D2313">
        <v>10</v>
      </c>
      <c r="E2313" t="s">
        <v>4</v>
      </c>
      <c r="F2313" t="s">
        <v>8168</v>
      </c>
      <c r="G2313" t="s">
        <v>8026</v>
      </c>
      <c r="H2313" t="str">
        <f>VLOOKUP(Sales_Data17[[#This Row],[Delivery Region Index]],Regions_Table[#All],2,0)</f>
        <v>Queensland</v>
      </c>
      <c r="I2313" t="str">
        <f>VLOOKUP(Sales_Data17[[#This Row],[Delivery Region Index]],Regions_Table[#All],3,0)</f>
        <v>Charters Towers</v>
      </c>
      <c r="J2313">
        <v>29</v>
      </c>
      <c r="K2313">
        <v>4</v>
      </c>
      <c r="L2313" t="str">
        <f>VLOOKUP(Sales_Data17[[#This Row],[Product Description Index]],Products_Data[#All],2,0)</f>
        <v>Jeans</v>
      </c>
      <c r="M2313">
        <v>3</v>
      </c>
      <c r="N2313" s="9">
        <v>117.62222222222223</v>
      </c>
      <c r="O2313" s="9">
        <f>Sales_Data17[[#This Row],[Order Quantity]]*Sales_Data17[[#This Row],[Unit Price]]</f>
        <v>352.86666666666667</v>
      </c>
      <c r="P2313" s="9">
        <v>79.983111111111128</v>
      </c>
      <c r="Q2313" s="9">
        <f>Sales_Data17[[#This Row],[Line Total]]-(Sales_Data17[[#This Row],[Total Unit Cost]]*Sales_Data17[[#This Row],[Order Quantity]])</f>
        <v>112.91733333333329</v>
      </c>
      <c r="R2313" s="1" t="str">
        <f>TEXT(Sales_Data17[[#This Row],[OrderDate]],"MMM")</f>
        <v>May</v>
      </c>
      <c r="S2313" s="1" t="str">
        <f t="shared" si="36"/>
        <v>2013</v>
      </c>
    </row>
    <row r="2314" spans="1:19">
      <c r="A2314" t="s">
        <v>2337</v>
      </c>
      <c r="B2314" s="2">
        <v>41423</v>
      </c>
      <c r="C2314" s="2" t="str">
        <f>VLOOKUP(Sales_Data17[[#This Row],[Customer Name Index]],Customer_Data[#All],2,0)</f>
        <v xml:space="preserve">Linde </v>
      </c>
      <c r="D2314">
        <v>14</v>
      </c>
      <c r="E2314" t="s">
        <v>4</v>
      </c>
      <c r="F2314" t="s">
        <v>8168</v>
      </c>
      <c r="G2314" t="s">
        <v>8026</v>
      </c>
      <c r="H2314" t="str">
        <f>VLOOKUP(Sales_Data17[[#This Row],[Delivery Region Index]],Regions_Table[#All],2,0)</f>
        <v>Queensland</v>
      </c>
      <c r="I2314" t="str">
        <f>VLOOKUP(Sales_Data17[[#This Row],[Delivery Region Index]],Regions_Table[#All],3,0)</f>
        <v>Nambour</v>
      </c>
      <c r="J2314">
        <v>39</v>
      </c>
      <c r="K2314">
        <v>6</v>
      </c>
      <c r="L2314" t="str">
        <f>VLOOKUP(Sales_Data17[[#This Row],[Product Description Index]],Products_Data[#All],2,0)</f>
        <v>Socks</v>
      </c>
      <c r="M2314">
        <v>4</v>
      </c>
      <c r="N2314" s="9">
        <v>122.83333333333333</v>
      </c>
      <c r="O2314" s="9">
        <f>Sales_Data17[[#This Row],[Order Quantity]]*Sales_Data17[[#This Row],[Unit Price]]</f>
        <v>491.33333333333331</v>
      </c>
      <c r="P2314" s="9">
        <v>52.818333333333335</v>
      </c>
      <c r="Q2314" s="9">
        <f>Sales_Data17[[#This Row],[Line Total]]-(Sales_Data17[[#This Row],[Total Unit Cost]]*Sales_Data17[[#This Row],[Order Quantity]])</f>
        <v>280.05999999999995</v>
      </c>
      <c r="R2314" s="1" t="str">
        <f>TEXT(Sales_Data17[[#This Row],[OrderDate]],"MMM")</f>
        <v>May</v>
      </c>
      <c r="S2314" s="1" t="str">
        <f t="shared" si="36"/>
        <v>2013</v>
      </c>
    </row>
    <row r="2315" spans="1:19">
      <c r="A2315" t="s">
        <v>2338</v>
      </c>
      <c r="B2315" s="2">
        <v>41423</v>
      </c>
      <c r="C2315" s="2" t="str">
        <f>VLOOKUP(Sales_Data17[[#This Row],[Customer Name Index]],Customer_Data[#All],2,0)</f>
        <v>Elorac, Corp</v>
      </c>
      <c r="D2315">
        <v>3</v>
      </c>
      <c r="E2315" t="s">
        <v>2</v>
      </c>
      <c r="F2315" t="s">
        <v>8168</v>
      </c>
      <c r="G2315" t="s">
        <v>8027</v>
      </c>
      <c r="H2315" t="str">
        <f>VLOOKUP(Sales_Data17[[#This Row],[Delivery Region Index]],Regions_Table[#All],2,0)</f>
        <v>New South Wales</v>
      </c>
      <c r="I2315" t="str">
        <f>VLOOKUP(Sales_Data17[[#This Row],[Delivery Region Index]],Regions_Table[#All],3,0)</f>
        <v>Dubbo</v>
      </c>
      <c r="J2315">
        <v>8</v>
      </c>
      <c r="K2315">
        <v>2</v>
      </c>
      <c r="L2315" t="str">
        <f>VLOOKUP(Sales_Data17[[#This Row],[Product Description Index]],Products_Data[#All],2,0)</f>
        <v>Pants</v>
      </c>
      <c r="M2315">
        <v>6</v>
      </c>
      <c r="N2315" s="9">
        <v>116.13333333333334</v>
      </c>
      <c r="O2315" s="9">
        <f>Sales_Data17[[#This Row],[Order Quantity]]*Sales_Data17[[#This Row],[Unit Price]]</f>
        <v>696.80000000000007</v>
      </c>
      <c r="P2315" s="9">
        <v>61.550666666666672</v>
      </c>
      <c r="Q2315" s="9">
        <f>Sales_Data17[[#This Row],[Line Total]]-(Sales_Data17[[#This Row],[Total Unit Cost]]*Sales_Data17[[#This Row],[Order Quantity]])</f>
        <v>327.49600000000004</v>
      </c>
      <c r="R2315" s="1" t="str">
        <f>TEXT(Sales_Data17[[#This Row],[OrderDate]],"MMM")</f>
        <v>May</v>
      </c>
      <c r="S2315" s="1" t="str">
        <f t="shared" si="36"/>
        <v>2013</v>
      </c>
    </row>
    <row r="2316" spans="1:19">
      <c r="A2316" t="s">
        <v>2339</v>
      </c>
      <c r="B2316" s="2">
        <v>41423</v>
      </c>
      <c r="C2316" s="2" t="str">
        <f>VLOOKUP(Sales_Data17[[#This Row],[Customer Name Index]],Customer_Data[#All],2,0)</f>
        <v xml:space="preserve">Qualitest </v>
      </c>
      <c r="D2316">
        <v>19</v>
      </c>
      <c r="E2316" t="s">
        <v>2</v>
      </c>
      <c r="F2316" t="s">
        <v>8168</v>
      </c>
      <c r="G2316" t="s">
        <v>8028</v>
      </c>
      <c r="H2316" t="str">
        <f>VLOOKUP(Sales_Data17[[#This Row],[Delivery Region Index]],Regions_Table[#All],2,0)</f>
        <v>Victoria</v>
      </c>
      <c r="I2316" t="str">
        <f>VLOOKUP(Sales_Data17[[#This Row],[Delivery Region Index]],Regions_Table[#All],3,0)</f>
        <v>Mildura</v>
      </c>
      <c r="J2316">
        <v>53</v>
      </c>
      <c r="K2316">
        <v>8</v>
      </c>
      <c r="L2316" t="str">
        <f>VLOOKUP(Sales_Data17[[#This Row],[Product Description Index]],Products_Data[#All],2,0)</f>
        <v>Shoes</v>
      </c>
      <c r="M2316">
        <v>3</v>
      </c>
      <c r="N2316" s="9">
        <v>196.53333333333333</v>
      </c>
      <c r="O2316" s="9">
        <f>Sales_Data17[[#This Row],[Order Quantity]]*Sales_Data17[[#This Row],[Unit Price]]</f>
        <v>589.6</v>
      </c>
      <c r="P2316" s="9">
        <v>117.92</v>
      </c>
      <c r="Q2316" s="9">
        <f>Sales_Data17[[#This Row],[Line Total]]-(Sales_Data17[[#This Row],[Total Unit Cost]]*Sales_Data17[[#This Row],[Order Quantity]])</f>
        <v>235.84000000000003</v>
      </c>
      <c r="R2316" s="1" t="str">
        <f>TEXT(Sales_Data17[[#This Row],[OrderDate]],"MMM")</f>
        <v>May</v>
      </c>
      <c r="S2316" s="1" t="str">
        <f t="shared" si="36"/>
        <v>2013</v>
      </c>
    </row>
    <row r="2317" spans="1:19">
      <c r="A2317" t="s">
        <v>2340</v>
      </c>
      <c r="B2317" s="2">
        <v>41423</v>
      </c>
      <c r="C2317" s="2" t="str">
        <f>VLOOKUP(Sales_Data17[[#This Row],[Customer Name Index]],Customer_Data[#All],2,0)</f>
        <v xml:space="preserve">Ei </v>
      </c>
      <c r="D2317">
        <v>9</v>
      </c>
      <c r="E2317" t="s">
        <v>4</v>
      </c>
      <c r="F2317" t="s">
        <v>8168</v>
      </c>
      <c r="G2317" t="s">
        <v>8027</v>
      </c>
      <c r="H2317" t="str">
        <f>VLOOKUP(Sales_Data17[[#This Row],[Delivery Region Index]],Regions_Table[#All],2,0)</f>
        <v>New South Wales</v>
      </c>
      <c r="I2317" t="str">
        <f>VLOOKUP(Sales_Data17[[#This Row],[Delivery Region Index]],Regions_Table[#All],3,0)</f>
        <v>Wollongong</v>
      </c>
      <c r="J2317">
        <v>24</v>
      </c>
      <c r="K2317">
        <v>4</v>
      </c>
      <c r="L2317" t="str">
        <f>VLOOKUP(Sales_Data17[[#This Row],[Product Description Index]],Products_Data[#All],2,0)</f>
        <v>Jeans</v>
      </c>
      <c r="M2317">
        <v>9</v>
      </c>
      <c r="N2317" s="9">
        <v>89.333333333333329</v>
      </c>
      <c r="O2317" s="9">
        <f>Sales_Data17[[#This Row],[Order Quantity]]*Sales_Data17[[#This Row],[Unit Price]]</f>
        <v>804</v>
      </c>
      <c r="P2317" s="9">
        <v>43.773333333333333</v>
      </c>
      <c r="Q2317" s="9">
        <f>Sales_Data17[[#This Row],[Line Total]]-(Sales_Data17[[#This Row],[Total Unit Cost]]*Sales_Data17[[#This Row],[Order Quantity]])</f>
        <v>410.04</v>
      </c>
      <c r="R2317" s="1" t="str">
        <f>TEXT(Sales_Data17[[#This Row],[OrderDate]],"MMM")</f>
        <v>May</v>
      </c>
      <c r="S2317" s="1" t="str">
        <f t="shared" si="36"/>
        <v>2013</v>
      </c>
    </row>
    <row r="2318" spans="1:19">
      <c r="A2318" t="s">
        <v>2341</v>
      </c>
      <c r="B2318" s="2">
        <v>41423</v>
      </c>
      <c r="C2318" s="2" t="str">
        <f>VLOOKUP(Sales_Data17[[#This Row],[Customer Name Index]],Customer_Data[#All],2,0)</f>
        <v>ETUDE Ltd</v>
      </c>
      <c r="D2318">
        <v>4</v>
      </c>
      <c r="E2318" t="s">
        <v>3</v>
      </c>
      <c r="F2318" t="s">
        <v>8168</v>
      </c>
      <c r="G2318" t="s">
        <v>8027</v>
      </c>
      <c r="H2318" t="str">
        <f>VLOOKUP(Sales_Data17[[#This Row],[Delivery Region Index]],Regions_Table[#All],2,0)</f>
        <v>New South Wales</v>
      </c>
      <c r="I2318" t="str">
        <f>VLOOKUP(Sales_Data17[[#This Row],[Delivery Region Index]],Regions_Table[#All],3,0)</f>
        <v>Goulburn</v>
      </c>
      <c r="J2318">
        <v>10</v>
      </c>
      <c r="K2318">
        <v>2</v>
      </c>
      <c r="L2318" t="str">
        <f>VLOOKUP(Sales_Data17[[#This Row],[Product Description Index]],Products_Data[#All],2,0)</f>
        <v>Pants</v>
      </c>
      <c r="M2318">
        <v>3</v>
      </c>
      <c r="N2318" s="9">
        <v>26.8</v>
      </c>
      <c r="O2318" s="9">
        <f>Sales_Data17[[#This Row],[Order Quantity]]*Sales_Data17[[#This Row],[Unit Price]]</f>
        <v>80.400000000000006</v>
      </c>
      <c r="P2318" s="9">
        <v>11.256</v>
      </c>
      <c r="Q2318" s="9">
        <f>Sales_Data17[[#This Row],[Line Total]]-(Sales_Data17[[#This Row],[Total Unit Cost]]*Sales_Data17[[#This Row],[Order Quantity]])</f>
        <v>46.632000000000005</v>
      </c>
      <c r="R2318" s="1" t="str">
        <f>TEXT(Sales_Data17[[#This Row],[OrderDate]],"MMM")</f>
        <v>May</v>
      </c>
      <c r="S2318" s="1" t="str">
        <f t="shared" si="36"/>
        <v>2013</v>
      </c>
    </row>
    <row r="2319" spans="1:19">
      <c r="A2319" t="s">
        <v>2342</v>
      </c>
      <c r="B2319" s="2">
        <v>41424</v>
      </c>
      <c r="C2319" s="2" t="str">
        <f>VLOOKUP(Sales_Data17[[#This Row],[Customer Name Index]],Customer_Data[#All],2,0)</f>
        <v xml:space="preserve">WakeFern </v>
      </c>
      <c r="D2319">
        <v>2</v>
      </c>
      <c r="E2319" t="s">
        <v>3</v>
      </c>
      <c r="F2319" t="s">
        <v>8168</v>
      </c>
      <c r="G2319" t="s">
        <v>8027</v>
      </c>
      <c r="H2319" t="str">
        <f>VLOOKUP(Sales_Data17[[#This Row],[Delivery Region Index]],Regions_Table[#All],2,0)</f>
        <v>New South Wales</v>
      </c>
      <c r="I2319" t="str">
        <f>VLOOKUP(Sales_Data17[[#This Row],[Delivery Region Index]],Regions_Table[#All],3,0)</f>
        <v>Broken Hill</v>
      </c>
      <c r="J2319">
        <v>5</v>
      </c>
      <c r="K2319">
        <v>1</v>
      </c>
      <c r="L2319" t="str">
        <f>VLOOKUP(Sales_Data17[[#This Row],[Product Description Index]],Products_Data[#All],2,0)</f>
        <v>Shirts</v>
      </c>
      <c r="M2319">
        <v>8</v>
      </c>
      <c r="N2319" s="9">
        <v>439.22222222222223</v>
      </c>
      <c r="O2319" s="9">
        <f>Sales_Data17[[#This Row],[Order Quantity]]*Sales_Data17[[#This Row],[Unit Price]]</f>
        <v>3513.7777777777778</v>
      </c>
      <c r="P2319" s="9">
        <v>254.74888888888887</v>
      </c>
      <c r="Q2319" s="9">
        <f>Sales_Data17[[#This Row],[Line Total]]-(Sales_Data17[[#This Row],[Total Unit Cost]]*Sales_Data17[[#This Row],[Order Quantity]])</f>
        <v>1475.7866666666669</v>
      </c>
      <c r="R2319" s="1" t="str">
        <f>TEXT(Sales_Data17[[#This Row],[OrderDate]],"MMM")</f>
        <v>May</v>
      </c>
      <c r="S2319" s="1" t="str">
        <f t="shared" si="36"/>
        <v>2013</v>
      </c>
    </row>
    <row r="2320" spans="1:19">
      <c r="A2320" t="s">
        <v>2343</v>
      </c>
      <c r="B2320" s="2">
        <v>41424</v>
      </c>
      <c r="C2320" s="2" t="str">
        <f>VLOOKUP(Sales_Data17[[#This Row],[Customer Name Index]],Customer_Data[#All],2,0)</f>
        <v>Eminence Corp</v>
      </c>
      <c r="D2320">
        <v>18</v>
      </c>
      <c r="E2320" t="s">
        <v>4</v>
      </c>
      <c r="F2320" t="s">
        <v>8168</v>
      </c>
      <c r="G2320" t="s">
        <v>8025</v>
      </c>
      <c r="H2320" t="str">
        <f>VLOOKUP(Sales_Data17[[#This Row],[Delivery Region Index]],Regions_Table[#All],2,0)</f>
        <v>Victoria</v>
      </c>
      <c r="I2320" t="str">
        <f>VLOOKUP(Sales_Data17[[#This Row],[Delivery Region Index]],Regions_Table[#All],3,0)</f>
        <v>Latrobe City</v>
      </c>
      <c r="J2320">
        <v>52</v>
      </c>
      <c r="K2320">
        <v>8</v>
      </c>
      <c r="L2320" t="str">
        <f>VLOOKUP(Sales_Data17[[#This Row],[Product Description Index]],Products_Data[#All],2,0)</f>
        <v>Shoes</v>
      </c>
      <c r="M2320">
        <v>4</v>
      </c>
      <c r="N2320" s="9">
        <v>670.74444444444441</v>
      </c>
      <c r="O2320" s="9">
        <f>Sales_Data17[[#This Row],[Order Quantity]]*Sales_Data17[[#This Row],[Unit Price]]</f>
        <v>2682.9777777777776</v>
      </c>
      <c r="P2320" s="9">
        <v>342.0796666666667</v>
      </c>
      <c r="Q2320" s="9">
        <f>Sales_Data17[[#This Row],[Line Total]]-(Sales_Data17[[#This Row],[Total Unit Cost]]*Sales_Data17[[#This Row],[Order Quantity]])</f>
        <v>1314.6591111111109</v>
      </c>
      <c r="R2320" s="1" t="str">
        <f>TEXT(Sales_Data17[[#This Row],[OrderDate]],"MMM")</f>
        <v>May</v>
      </c>
      <c r="S2320" s="1" t="str">
        <f t="shared" si="36"/>
        <v>2013</v>
      </c>
    </row>
    <row r="2321" spans="1:19">
      <c r="A2321" t="s">
        <v>2344</v>
      </c>
      <c r="B2321" s="2">
        <v>41424</v>
      </c>
      <c r="C2321" s="2" t="str">
        <f>VLOOKUP(Sales_Data17[[#This Row],[Customer Name Index]],Customer_Data[#All],2,0)</f>
        <v>Procter Corp</v>
      </c>
      <c r="D2321">
        <v>5</v>
      </c>
      <c r="E2321" t="s">
        <v>3</v>
      </c>
      <c r="F2321" t="s">
        <v>8168</v>
      </c>
      <c r="G2321" t="s">
        <v>8027</v>
      </c>
      <c r="H2321" t="str">
        <f>VLOOKUP(Sales_Data17[[#This Row],[Delivery Region Index]],Regions_Table[#All],2,0)</f>
        <v>New South Wales</v>
      </c>
      <c r="I2321" t="str">
        <f>VLOOKUP(Sales_Data17[[#This Row],[Delivery Region Index]],Regions_Table[#All],3,0)</f>
        <v>Maitland</v>
      </c>
      <c r="J2321">
        <v>15</v>
      </c>
      <c r="K2321">
        <v>2</v>
      </c>
      <c r="L2321" t="str">
        <f>VLOOKUP(Sales_Data17[[#This Row],[Product Description Index]],Products_Data[#All],2,0)</f>
        <v>Pants</v>
      </c>
      <c r="M2321">
        <v>3</v>
      </c>
      <c r="N2321" s="9">
        <v>688.61111111111109</v>
      </c>
      <c r="O2321" s="9">
        <f>Sales_Data17[[#This Row],[Order Quantity]]*Sales_Data17[[#This Row],[Unit Price]]</f>
        <v>2065.833333333333</v>
      </c>
      <c r="P2321" s="9">
        <v>482.02777777777777</v>
      </c>
      <c r="Q2321" s="9">
        <f>Sales_Data17[[#This Row],[Line Total]]-(Sales_Data17[[#This Row],[Total Unit Cost]]*Sales_Data17[[#This Row],[Order Quantity]])</f>
        <v>619.74999999999977</v>
      </c>
      <c r="R2321" s="1" t="str">
        <f>TEXT(Sales_Data17[[#This Row],[OrderDate]],"MMM")</f>
        <v>May</v>
      </c>
      <c r="S2321" s="1" t="str">
        <f t="shared" si="36"/>
        <v>2013</v>
      </c>
    </row>
    <row r="2322" spans="1:19">
      <c r="A2322" t="s">
        <v>2345</v>
      </c>
      <c r="B2322" s="2">
        <v>41425</v>
      </c>
      <c r="C2322" s="2" t="str">
        <f>VLOOKUP(Sales_Data17[[#This Row],[Customer Name Index]],Customer_Data[#All],2,0)</f>
        <v>Apollo Ltd</v>
      </c>
      <c r="D2322">
        <v>11</v>
      </c>
      <c r="E2322" t="s">
        <v>2</v>
      </c>
      <c r="F2322" t="s">
        <v>8168</v>
      </c>
      <c r="G2322" t="s">
        <v>8026</v>
      </c>
      <c r="H2322" t="str">
        <f>VLOOKUP(Sales_Data17[[#This Row],[Delivery Region Index]],Regions_Table[#All],2,0)</f>
        <v>Queensland</v>
      </c>
      <c r="I2322" t="str">
        <f>VLOOKUP(Sales_Data17[[#This Row],[Delivery Region Index]],Regions_Table[#All],3,0)</f>
        <v>Gold Coast</v>
      </c>
      <c r="J2322">
        <v>31</v>
      </c>
      <c r="K2322">
        <v>5</v>
      </c>
      <c r="L2322" t="str">
        <f>VLOOKUP(Sales_Data17[[#This Row],[Product Description Index]],Products_Data[#All],2,0)</f>
        <v>Hats</v>
      </c>
      <c r="M2322">
        <v>7</v>
      </c>
      <c r="N2322" s="9">
        <v>719.13333333333333</v>
      </c>
      <c r="O2322" s="9">
        <f>Sales_Data17[[#This Row],[Order Quantity]]*Sales_Data17[[#This Row],[Unit Price]]</f>
        <v>5033.9333333333334</v>
      </c>
      <c r="P2322" s="9">
        <v>424.28866666666659</v>
      </c>
      <c r="Q2322" s="9">
        <f>Sales_Data17[[#This Row],[Line Total]]-(Sales_Data17[[#This Row],[Total Unit Cost]]*Sales_Data17[[#This Row],[Order Quantity]])</f>
        <v>2063.9126666666671</v>
      </c>
      <c r="R2322" s="1" t="str">
        <f>TEXT(Sales_Data17[[#This Row],[OrderDate]],"MMM")</f>
        <v>May</v>
      </c>
      <c r="S2322" s="1" t="str">
        <f t="shared" si="36"/>
        <v>2013</v>
      </c>
    </row>
    <row r="2323" spans="1:19">
      <c r="A2323" t="s">
        <v>2346</v>
      </c>
      <c r="B2323" s="2">
        <v>41426</v>
      </c>
      <c r="C2323" s="2" t="str">
        <f>VLOOKUP(Sales_Data17[[#This Row],[Customer Name Index]],Customer_Data[#All],2,0)</f>
        <v>Apollo Ltd</v>
      </c>
      <c r="D2323">
        <v>11</v>
      </c>
      <c r="E2323" t="s">
        <v>4</v>
      </c>
      <c r="F2323" t="s">
        <v>8168</v>
      </c>
      <c r="G2323" t="s">
        <v>8026</v>
      </c>
      <c r="H2323" t="str">
        <f>VLOOKUP(Sales_Data17[[#This Row],[Delivery Region Index]],Regions_Table[#All],2,0)</f>
        <v>Queensland</v>
      </c>
      <c r="I2323" t="str">
        <f>VLOOKUP(Sales_Data17[[#This Row],[Delivery Region Index]],Regions_Table[#All],3,0)</f>
        <v>Gold Coast</v>
      </c>
      <c r="J2323">
        <v>31</v>
      </c>
      <c r="K2323">
        <v>5</v>
      </c>
      <c r="L2323" t="str">
        <f>VLOOKUP(Sales_Data17[[#This Row],[Product Description Index]],Products_Data[#All],2,0)</f>
        <v>Hats</v>
      </c>
      <c r="M2323">
        <v>3</v>
      </c>
      <c r="N2323" s="9">
        <v>312.66666666666669</v>
      </c>
      <c r="O2323" s="9">
        <f>Sales_Data17[[#This Row],[Order Quantity]]*Sales_Data17[[#This Row],[Unit Price]]</f>
        <v>938</v>
      </c>
      <c r="P2323" s="9">
        <v>162.58666666666667</v>
      </c>
      <c r="Q2323" s="9">
        <f>Sales_Data17[[#This Row],[Line Total]]-(Sales_Data17[[#This Row],[Total Unit Cost]]*Sales_Data17[[#This Row],[Order Quantity]])</f>
        <v>450.24</v>
      </c>
      <c r="R2323" s="1" t="str">
        <f>TEXT(Sales_Data17[[#This Row],[OrderDate]],"MMM")</f>
        <v>Jun</v>
      </c>
      <c r="S2323" s="1" t="str">
        <f t="shared" si="36"/>
        <v>2013</v>
      </c>
    </row>
    <row r="2324" spans="1:19">
      <c r="A2324" t="s">
        <v>2347</v>
      </c>
      <c r="B2324" s="2">
        <v>41426</v>
      </c>
      <c r="C2324" s="2" t="str">
        <f>VLOOKUP(Sales_Data17[[#This Row],[Customer Name Index]],Customer_Data[#All],2,0)</f>
        <v>ETUDE Ltd</v>
      </c>
      <c r="D2324">
        <v>4</v>
      </c>
      <c r="E2324" t="s">
        <v>4</v>
      </c>
      <c r="F2324" t="s">
        <v>8168</v>
      </c>
      <c r="G2324" t="s">
        <v>8027</v>
      </c>
      <c r="H2324" t="str">
        <f>VLOOKUP(Sales_Data17[[#This Row],[Delivery Region Index]],Regions_Table[#All],2,0)</f>
        <v>New South Wales</v>
      </c>
      <c r="I2324" t="str">
        <f>VLOOKUP(Sales_Data17[[#This Row],[Delivery Region Index]],Regions_Table[#All],3,0)</f>
        <v>Goulburn</v>
      </c>
      <c r="J2324">
        <v>10</v>
      </c>
      <c r="K2324">
        <v>2</v>
      </c>
      <c r="L2324" t="str">
        <f>VLOOKUP(Sales_Data17[[#This Row],[Product Description Index]],Products_Data[#All],2,0)</f>
        <v>Pants</v>
      </c>
      <c r="M2324">
        <v>6</v>
      </c>
      <c r="N2324" s="9">
        <v>24.566666666666666</v>
      </c>
      <c r="O2324" s="9">
        <f>Sales_Data17[[#This Row],[Order Quantity]]*Sales_Data17[[#This Row],[Unit Price]]</f>
        <v>147.4</v>
      </c>
      <c r="P2324" s="9">
        <v>18.670666666666666</v>
      </c>
      <c r="Q2324" s="9">
        <f>Sales_Data17[[#This Row],[Line Total]]-(Sales_Data17[[#This Row],[Total Unit Cost]]*Sales_Data17[[#This Row],[Order Quantity]])</f>
        <v>35.376000000000005</v>
      </c>
      <c r="R2324" s="1" t="str">
        <f>TEXT(Sales_Data17[[#This Row],[OrderDate]],"MMM")</f>
        <v>Jun</v>
      </c>
      <c r="S2324" s="1" t="str">
        <f t="shared" si="36"/>
        <v>2013</v>
      </c>
    </row>
    <row r="2325" spans="1:19">
      <c r="A2325" t="s">
        <v>2348</v>
      </c>
      <c r="B2325" s="2">
        <v>41426</v>
      </c>
      <c r="C2325" s="2" t="str">
        <f>VLOOKUP(Sales_Data17[[#This Row],[Customer Name Index]],Customer_Data[#All],2,0)</f>
        <v>3LAB, Ltd</v>
      </c>
      <c r="D2325">
        <v>16</v>
      </c>
      <c r="E2325" t="s">
        <v>4</v>
      </c>
      <c r="F2325" t="s">
        <v>8168</v>
      </c>
      <c r="G2325" t="s">
        <v>8025</v>
      </c>
      <c r="H2325" t="str">
        <f>VLOOKUP(Sales_Data17[[#This Row],[Delivery Region Index]],Regions_Table[#All],2,0)</f>
        <v>Victoria</v>
      </c>
      <c r="I2325" t="str">
        <f>VLOOKUP(Sales_Data17[[#This Row],[Delivery Region Index]],Regions_Table[#All],3,0)</f>
        <v>Melbourne</v>
      </c>
      <c r="J2325">
        <v>47</v>
      </c>
      <c r="K2325">
        <v>7</v>
      </c>
      <c r="L2325" t="str">
        <f>VLOOKUP(Sales_Data17[[#This Row],[Product Description Index]],Products_Data[#All],2,0)</f>
        <v>Dress Shirts</v>
      </c>
      <c r="M2325">
        <v>8</v>
      </c>
      <c r="N2325" s="9">
        <v>250.87777777777779</v>
      </c>
      <c r="O2325" s="9">
        <f>Sales_Data17[[#This Row],[Order Quantity]]*Sales_Data17[[#This Row],[Unit Price]]</f>
        <v>2007.0222222222224</v>
      </c>
      <c r="P2325" s="9">
        <v>185.64955555555557</v>
      </c>
      <c r="Q2325" s="9">
        <f>Sales_Data17[[#This Row],[Line Total]]-(Sales_Data17[[#This Row],[Total Unit Cost]]*Sales_Data17[[#This Row],[Order Quantity]])</f>
        <v>521.82577777777783</v>
      </c>
      <c r="R2325" s="1" t="str">
        <f>TEXT(Sales_Data17[[#This Row],[OrderDate]],"MMM")</f>
        <v>Jun</v>
      </c>
      <c r="S2325" s="1" t="str">
        <f t="shared" si="36"/>
        <v>2013</v>
      </c>
    </row>
    <row r="2326" spans="1:19">
      <c r="A2326" t="s">
        <v>2349</v>
      </c>
      <c r="B2326" s="2">
        <v>41426</v>
      </c>
      <c r="C2326" s="2" t="str">
        <f>VLOOKUP(Sales_Data17[[#This Row],[Customer Name Index]],Customer_Data[#All],2,0)</f>
        <v>Pacific Ltd</v>
      </c>
      <c r="D2326">
        <v>20</v>
      </c>
      <c r="E2326" t="s">
        <v>2</v>
      </c>
      <c r="F2326" t="s">
        <v>8168</v>
      </c>
      <c r="G2326" t="s">
        <v>8028</v>
      </c>
      <c r="H2326" t="str">
        <f>VLOOKUP(Sales_Data17[[#This Row],[Delivery Region Index]],Regions_Table[#All],2,0)</f>
        <v>Victoria</v>
      </c>
      <c r="I2326" t="str">
        <f>VLOOKUP(Sales_Data17[[#This Row],[Delivery Region Index]],Regions_Table[#All],3,0)</f>
        <v>Wodonga</v>
      </c>
      <c r="J2326">
        <v>58</v>
      </c>
      <c r="K2326">
        <v>8</v>
      </c>
      <c r="L2326" t="str">
        <f>VLOOKUP(Sales_Data17[[#This Row],[Product Description Index]],Products_Data[#All],2,0)</f>
        <v>Shoes</v>
      </c>
      <c r="M2326">
        <v>7</v>
      </c>
      <c r="N2326" s="9">
        <v>438.47777777777782</v>
      </c>
      <c r="O2326" s="9">
        <f>Sales_Data17[[#This Row],[Order Quantity]]*Sales_Data17[[#This Row],[Unit Price]]</f>
        <v>3069.3444444444449</v>
      </c>
      <c r="P2326" s="9">
        <v>219.23888888888891</v>
      </c>
      <c r="Q2326" s="9">
        <f>Sales_Data17[[#This Row],[Line Total]]-(Sales_Data17[[#This Row],[Total Unit Cost]]*Sales_Data17[[#This Row],[Order Quantity]])</f>
        <v>1534.6722222222224</v>
      </c>
      <c r="R2326" s="1" t="str">
        <f>TEXT(Sales_Data17[[#This Row],[OrderDate]],"MMM")</f>
        <v>Jun</v>
      </c>
      <c r="S2326" s="1" t="str">
        <f t="shared" si="36"/>
        <v>2013</v>
      </c>
    </row>
    <row r="2327" spans="1:19">
      <c r="A2327" t="s">
        <v>2350</v>
      </c>
      <c r="B2327" s="2">
        <v>41426</v>
      </c>
      <c r="C2327" s="2" t="str">
        <f>VLOOKUP(Sales_Data17[[#This Row],[Customer Name Index]],Customer_Data[#All],2,0)</f>
        <v xml:space="preserve">WakeFern </v>
      </c>
      <c r="D2327">
        <v>2</v>
      </c>
      <c r="E2327" t="s">
        <v>2</v>
      </c>
      <c r="F2327" t="s">
        <v>8168</v>
      </c>
      <c r="G2327" t="s">
        <v>8027</v>
      </c>
      <c r="H2327" t="str">
        <f>VLOOKUP(Sales_Data17[[#This Row],[Delivery Region Index]],Regions_Table[#All],2,0)</f>
        <v>New South Wales</v>
      </c>
      <c r="I2327" t="str">
        <f>VLOOKUP(Sales_Data17[[#This Row],[Delivery Region Index]],Regions_Table[#All],3,0)</f>
        <v>Bathurst</v>
      </c>
      <c r="J2327">
        <v>4</v>
      </c>
      <c r="K2327">
        <v>1</v>
      </c>
      <c r="L2327" t="str">
        <f>VLOOKUP(Sales_Data17[[#This Row],[Product Description Index]],Products_Data[#All],2,0)</f>
        <v>Shirts</v>
      </c>
      <c r="M2327">
        <v>5</v>
      </c>
      <c r="N2327" s="9">
        <v>29.777777777777779</v>
      </c>
      <c r="O2327" s="9">
        <f>Sales_Data17[[#This Row],[Order Quantity]]*Sales_Data17[[#This Row],[Unit Price]]</f>
        <v>148.88888888888889</v>
      </c>
      <c r="P2327" s="9">
        <v>25.31111111111111</v>
      </c>
      <c r="Q2327" s="9">
        <f>Sales_Data17[[#This Row],[Line Total]]-(Sales_Data17[[#This Row],[Total Unit Cost]]*Sales_Data17[[#This Row],[Order Quantity]])</f>
        <v>22.333333333333343</v>
      </c>
      <c r="R2327" s="1" t="str">
        <f>TEXT(Sales_Data17[[#This Row],[OrderDate]],"MMM")</f>
        <v>Jun</v>
      </c>
      <c r="S2327" s="1" t="str">
        <f t="shared" si="36"/>
        <v>2013</v>
      </c>
    </row>
    <row r="2328" spans="1:19">
      <c r="A2328" t="s">
        <v>2351</v>
      </c>
      <c r="B2328" s="2">
        <v>41427</v>
      </c>
      <c r="C2328" s="2" t="str">
        <f>VLOOKUP(Sales_Data17[[#This Row],[Customer Name Index]],Customer_Data[#All],2,0)</f>
        <v xml:space="preserve">WakeFern </v>
      </c>
      <c r="D2328">
        <v>2</v>
      </c>
      <c r="E2328" t="s">
        <v>4</v>
      </c>
      <c r="F2328" t="s">
        <v>8168</v>
      </c>
      <c r="G2328" t="s">
        <v>8027</v>
      </c>
      <c r="H2328" t="str">
        <f>VLOOKUP(Sales_Data17[[#This Row],[Delivery Region Index]],Regions_Table[#All],2,0)</f>
        <v>New South Wales</v>
      </c>
      <c r="I2328" t="str">
        <f>VLOOKUP(Sales_Data17[[#This Row],[Delivery Region Index]],Regions_Table[#All],3,0)</f>
        <v>Broken Hill</v>
      </c>
      <c r="J2328">
        <v>5</v>
      </c>
      <c r="K2328">
        <v>1</v>
      </c>
      <c r="L2328" t="str">
        <f>VLOOKUP(Sales_Data17[[#This Row],[Product Description Index]],Products_Data[#All],2,0)</f>
        <v>Shirts</v>
      </c>
      <c r="M2328">
        <v>6</v>
      </c>
      <c r="N2328" s="9">
        <v>722.11111111111109</v>
      </c>
      <c r="O2328" s="9">
        <f>Sales_Data17[[#This Row],[Order Quantity]]*Sales_Data17[[#This Row],[Unit Price]]</f>
        <v>4332.6666666666661</v>
      </c>
      <c r="P2328" s="9">
        <v>505.4777777777777</v>
      </c>
      <c r="Q2328" s="9">
        <f>Sales_Data17[[#This Row],[Line Total]]-(Sales_Data17[[#This Row],[Total Unit Cost]]*Sales_Data17[[#This Row],[Order Quantity]])</f>
        <v>1299.7999999999997</v>
      </c>
      <c r="R2328" s="1" t="str">
        <f>TEXT(Sales_Data17[[#This Row],[OrderDate]],"MMM")</f>
        <v>Jun</v>
      </c>
      <c r="S2328" s="1" t="str">
        <f t="shared" si="36"/>
        <v>2013</v>
      </c>
    </row>
    <row r="2329" spans="1:19">
      <c r="A2329" t="s">
        <v>2352</v>
      </c>
      <c r="B2329" s="2">
        <v>41427</v>
      </c>
      <c r="C2329" s="2" t="str">
        <f>VLOOKUP(Sales_Data17[[#This Row],[Customer Name Index]],Customer_Data[#All],2,0)</f>
        <v>Pure Group</v>
      </c>
      <c r="D2329">
        <v>17</v>
      </c>
      <c r="E2329" t="s">
        <v>4</v>
      </c>
      <c r="F2329" t="s">
        <v>8168</v>
      </c>
      <c r="G2329" t="s">
        <v>8025</v>
      </c>
      <c r="H2329" t="str">
        <f>VLOOKUP(Sales_Data17[[#This Row],[Delivery Region Index]],Regions_Table[#All],2,0)</f>
        <v>Victoria</v>
      </c>
      <c r="I2329" t="str">
        <f>VLOOKUP(Sales_Data17[[#This Row],[Delivery Region Index]],Regions_Table[#All],3,0)</f>
        <v>Ballarat</v>
      </c>
      <c r="J2329">
        <v>49</v>
      </c>
      <c r="K2329">
        <v>7</v>
      </c>
      <c r="L2329" t="str">
        <f>VLOOKUP(Sales_Data17[[#This Row],[Product Description Index]],Products_Data[#All],2,0)</f>
        <v>Dress Shirts</v>
      </c>
      <c r="M2329">
        <v>4</v>
      </c>
      <c r="N2329" s="9">
        <v>104.22222222222223</v>
      </c>
      <c r="O2329" s="9">
        <f>Sales_Data17[[#This Row],[Order Quantity]]*Sales_Data17[[#This Row],[Unit Price]]</f>
        <v>416.88888888888891</v>
      </c>
      <c r="P2329" s="9">
        <v>57.32222222222223</v>
      </c>
      <c r="Q2329" s="9">
        <f>Sales_Data17[[#This Row],[Line Total]]-(Sales_Data17[[#This Row],[Total Unit Cost]]*Sales_Data17[[#This Row],[Order Quantity]])</f>
        <v>187.6</v>
      </c>
      <c r="R2329" s="1" t="str">
        <f>TEXT(Sales_Data17[[#This Row],[OrderDate]],"MMM")</f>
        <v>Jun</v>
      </c>
      <c r="S2329" s="1" t="str">
        <f t="shared" si="36"/>
        <v>2013</v>
      </c>
    </row>
    <row r="2330" spans="1:19">
      <c r="A2330" t="s">
        <v>2353</v>
      </c>
      <c r="B2330" s="2">
        <v>41428</v>
      </c>
      <c r="C2330" s="2" t="str">
        <f>VLOOKUP(Sales_Data17[[#This Row],[Customer Name Index]],Customer_Data[#All],2,0)</f>
        <v>3LAB, Ltd</v>
      </c>
      <c r="D2330">
        <v>16</v>
      </c>
      <c r="E2330" t="s">
        <v>4</v>
      </c>
      <c r="F2330" t="s">
        <v>8168</v>
      </c>
      <c r="G2330" t="s">
        <v>8025</v>
      </c>
      <c r="H2330" t="str">
        <f>VLOOKUP(Sales_Data17[[#This Row],[Delivery Region Index]],Regions_Table[#All],2,0)</f>
        <v>Queensland</v>
      </c>
      <c r="I2330" t="str">
        <f>VLOOKUP(Sales_Data17[[#This Row],[Delivery Region Index]],Regions_Table[#All],3,0)</f>
        <v>Townsville</v>
      </c>
      <c r="J2330">
        <v>45</v>
      </c>
      <c r="K2330">
        <v>7</v>
      </c>
      <c r="L2330" t="str">
        <f>VLOOKUP(Sales_Data17[[#This Row],[Product Description Index]],Products_Data[#All],2,0)</f>
        <v>Dress Shirts</v>
      </c>
      <c r="M2330">
        <v>5</v>
      </c>
      <c r="N2330" s="9">
        <v>104.22222222222223</v>
      </c>
      <c r="O2330" s="9">
        <f>Sales_Data17[[#This Row],[Order Quantity]]*Sales_Data17[[#This Row],[Unit Price]]</f>
        <v>521.11111111111109</v>
      </c>
      <c r="P2330" s="9">
        <v>50.026666666666671</v>
      </c>
      <c r="Q2330" s="9">
        <f>Sales_Data17[[#This Row],[Line Total]]-(Sales_Data17[[#This Row],[Total Unit Cost]]*Sales_Data17[[#This Row],[Order Quantity]])</f>
        <v>270.97777777777776</v>
      </c>
      <c r="R2330" s="1" t="str">
        <f>TEXT(Sales_Data17[[#This Row],[OrderDate]],"MMM")</f>
        <v>Jun</v>
      </c>
      <c r="S2330" s="1" t="str">
        <f t="shared" si="36"/>
        <v>2013</v>
      </c>
    </row>
    <row r="2331" spans="1:19">
      <c r="A2331" t="s">
        <v>2354</v>
      </c>
      <c r="B2331" s="2">
        <v>41428</v>
      </c>
      <c r="C2331" s="2" t="str">
        <f>VLOOKUP(Sales_Data17[[#This Row],[Customer Name Index]],Customer_Data[#All],2,0)</f>
        <v>New Ltd</v>
      </c>
      <c r="D2331">
        <v>7</v>
      </c>
      <c r="E2331" t="s">
        <v>4</v>
      </c>
      <c r="F2331" t="s">
        <v>8168</v>
      </c>
      <c r="G2331" t="s">
        <v>8027</v>
      </c>
      <c r="H2331" t="str">
        <f>VLOOKUP(Sales_Data17[[#This Row],[Delivery Region Index]],Regions_Table[#All],2,0)</f>
        <v>New South Wales</v>
      </c>
      <c r="I2331" t="str">
        <f>VLOOKUP(Sales_Data17[[#This Row],[Delivery Region Index]],Regions_Table[#All],3,0)</f>
        <v>Queanbeyan</v>
      </c>
      <c r="J2331">
        <v>20</v>
      </c>
      <c r="K2331">
        <v>3</v>
      </c>
      <c r="L2331" t="str">
        <f>VLOOKUP(Sales_Data17[[#This Row],[Product Description Index]],Products_Data[#All],2,0)</f>
        <v>Sunglasses</v>
      </c>
      <c r="M2331">
        <v>2</v>
      </c>
      <c r="N2331" s="9">
        <v>127.30000000000001</v>
      </c>
      <c r="O2331" s="9">
        <f>Sales_Data17[[#This Row],[Order Quantity]]*Sales_Data17[[#This Row],[Unit Price]]</f>
        <v>254.60000000000002</v>
      </c>
      <c r="P2331" s="9">
        <v>66.195999999999998</v>
      </c>
      <c r="Q2331" s="9">
        <f>Sales_Data17[[#This Row],[Line Total]]-(Sales_Data17[[#This Row],[Total Unit Cost]]*Sales_Data17[[#This Row],[Order Quantity]])</f>
        <v>122.20800000000003</v>
      </c>
      <c r="R2331" s="1" t="str">
        <f>TEXT(Sales_Data17[[#This Row],[OrderDate]],"MMM")</f>
        <v>Jun</v>
      </c>
      <c r="S2331" s="1" t="str">
        <f t="shared" si="36"/>
        <v>2013</v>
      </c>
    </row>
    <row r="2332" spans="1:19">
      <c r="A2332" t="s">
        <v>2355</v>
      </c>
      <c r="B2332" s="2">
        <v>41428</v>
      </c>
      <c r="C2332" s="2" t="str">
        <f>VLOOKUP(Sales_Data17[[#This Row],[Customer Name Index]],Customer_Data[#All],2,0)</f>
        <v>Ole Group</v>
      </c>
      <c r="D2332">
        <v>13</v>
      </c>
      <c r="E2332" t="s">
        <v>4</v>
      </c>
      <c r="F2332" t="s">
        <v>8168</v>
      </c>
      <c r="G2332" t="s">
        <v>8026</v>
      </c>
      <c r="H2332" t="str">
        <f>VLOOKUP(Sales_Data17[[#This Row],[Delivery Region Index]],Regions_Table[#All],2,0)</f>
        <v>Queensland</v>
      </c>
      <c r="I2332" t="str">
        <f>VLOOKUP(Sales_Data17[[#This Row],[Delivery Region Index]],Regions_Table[#All],3,0)</f>
        <v>Mount Isa</v>
      </c>
      <c r="J2332">
        <v>38</v>
      </c>
      <c r="K2332">
        <v>6</v>
      </c>
      <c r="L2332" t="str">
        <f>VLOOKUP(Sales_Data17[[#This Row],[Product Description Index]],Products_Data[#All],2,0)</f>
        <v>Socks</v>
      </c>
      <c r="M2332">
        <v>1</v>
      </c>
      <c r="N2332" s="9">
        <v>118.36666666666666</v>
      </c>
      <c r="O2332" s="9">
        <f>Sales_Data17[[#This Row],[Order Quantity]]*Sales_Data17[[#This Row],[Unit Price]]</f>
        <v>118.36666666666666</v>
      </c>
      <c r="P2332" s="9">
        <v>74.570999999999998</v>
      </c>
      <c r="Q2332" s="9">
        <f>Sales_Data17[[#This Row],[Line Total]]-(Sales_Data17[[#This Row],[Total Unit Cost]]*Sales_Data17[[#This Row],[Order Quantity]])</f>
        <v>43.795666666666662</v>
      </c>
      <c r="R2332" s="1" t="str">
        <f>TEXT(Sales_Data17[[#This Row],[OrderDate]],"MMM")</f>
        <v>Jun</v>
      </c>
      <c r="S2332" s="1" t="str">
        <f t="shared" si="36"/>
        <v>2013</v>
      </c>
    </row>
    <row r="2333" spans="1:19">
      <c r="A2333" t="s">
        <v>2356</v>
      </c>
      <c r="B2333" s="2">
        <v>41428</v>
      </c>
      <c r="C2333" s="2" t="str">
        <f>VLOOKUP(Sales_Data17[[#This Row],[Customer Name Index]],Customer_Data[#All],2,0)</f>
        <v>ETUDE Ltd</v>
      </c>
      <c r="D2333">
        <v>4</v>
      </c>
      <c r="E2333" t="s">
        <v>2</v>
      </c>
      <c r="F2333" t="s">
        <v>8168</v>
      </c>
      <c r="G2333" t="s">
        <v>8027</v>
      </c>
      <c r="H2333" t="str">
        <f>VLOOKUP(Sales_Data17[[#This Row],[Delivery Region Index]],Regions_Table[#All],2,0)</f>
        <v>New South Wales</v>
      </c>
      <c r="I2333" t="str">
        <f>VLOOKUP(Sales_Data17[[#This Row],[Delivery Region Index]],Regions_Table[#All],3,0)</f>
        <v>Goulburn</v>
      </c>
      <c r="J2333">
        <v>10</v>
      </c>
      <c r="K2333">
        <v>2</v>
      </c>
      <c r="L2333" t="str">
        <f>VLOOKUP(Sales_Data17[[#This Row],[Product Description Index]],Products_Data[#All],2,0)</f>
        <v>Pants</v>
      </c>
      <c r="M2333">
        <v>1</v>
      </c>
      <c r="N2333" s="9">
        <v>434.01111111111112</v>
      </c>
      <c r="O2333" s="9">
        <f>Sales_Data17[[#This Row],[Order Quantity]]*Sales_Data17[[#This Row],[Unit Price]]</f>
        <v>434.01111111111112</v>
      </c>
      <c r="P2333" s="9">
        <v>173.60444444444445</v>
      </c>
      <c r="Q2333" s="9">
        <f>Sales_Data17[[#This Row],[Line Total]]-(Sales_Data17[[#This Row],[Total Unit Cost]]*Sales_Data17[[#This Row],[Order Quantity]])</f>
        <v>260.40666666666664</v>
      </c>
      <c r="R2333" s="1" t="str">
        <f>TEXT(Sales_Data17[[#This Row],[OrderDate]],"MMM")</f>
        <v>Jun</v>
      </c>
      <c r="S2333" s="1" t="str">
        <f t="shared" si="36"/>
        <v>2013</v>
      </c>
    </row>
    <row r="2334" spans="1:19">
      <c r="A2334" t="s">
        <v>2357</v>
      </c>
      <c r="B2334" s="2">
        <v>41428</v>
      </c>
      <c r="C2334" s="2" t="str">
        <f>VLOOKUP(Sales_Data17[[#This Row],[Customer Name Index]],Customer_Data[#All],2,0)</f>
        <v>Pacific Ltd</v>
      </c>
      <c r="D2334">
        <v>20</v>
      </c>
      <c r="E2334" t="s">
        <v>4</v>
      </c>
      <c r="F2334" t="s">
        <v>8168</v>
      </c>
      <c r="G2334" t="s">
        <v>8028</v>
      </c>
      <c r="H2334" t="str">
        <f>VLOOKUP(Sales_Data17[[#This Row],[Delivery Region Index]],Regions_Table[#All],2,0)</f>
        <v>Victoria</v>
      </c>
      <c r="I2334" t="str">
        <f>VLOOKUP(Sales_Data17[[#This Row],[Delivery Region Index]],Regions_Table[#All],3,0)</f>
        <v>Warrnambool</v>
      </c>
      <c r="J2334">
        <v>57</v>
      </c>
      <c r="K2334">
        <v>8</v>
      </c>
      <c r="L2334" t="str">
        <f>VLOOKUP(Sales_Data17[[#This Row],[Product Description Index]],Products_Data[#All],2,0)</f>
        <v>Shoes</v>
      </c>
      <c r="M2334">
        <v>3</v>
      </c>
      <c r="N2334" s="9">
        <v>427.31111111111113</v>
      </c>
      <c r="O2334" s="9">
        <f>Sales_Data17[[#This Row],[Order Quantity]]*Sales_Data17[[#This Row],[Unit Price]]</f>
        <v>1281.9333333333334</v>
      </c>
      <c r="P2334" s="9">
        <v>324.75644444444447</v>
      </c>
      <c r="Q2334" s="9">
        <f>Sales_Data17[[#This Row],[Line Total]]-(Sales_Data17[[#This Row],[Total Unit Cost]]*Sales_Data17[[#This Row],[Order Quantity]])</f>
        <v>307.66399999999999</v>
      </c>
      <c r="R2334" s="1" t="str">
        <f>TEXT(Sales_Data17[[#This Row],[OrderDate]],"MMM")</f>
        <v>Jun</v>
      </c>
      <c r="S2334" s="1" t="str">
        <f t="shared" si="36"/>
        <v>2013</v>
      </c>
    </row>
    <row r="2335" spans="1:19">
      <c r="A2335" t="s">
        <v>2358</v>
      </c>
      <c r="B2335" s="2">
        <v>41428</v>
      </c>
      <c r="C2335" s="2" t="str">
        <f>VLOOKUP(Sales_Data17[[#This Row],[Customer Name Index]],Customer_Data[#All],2,0)</f>
        <v>New Ltd</v>
      </c>
      <c r="D2335">
        <v>7</v>
      </c>
      <c r="E2335" t="s">
        <v>4</v>
      </c>
      <c r="F2335" t="s">
        <v>8168</v>
      </c>
      <c r="G2335" t="s">
        <v>8027</v>
      </c>
      <c r="H2335" t="str">
        <f>VLOOKUP(Sales_Data17[[#This Row],[Delivery Region Index]],Regions_Table[#All],2,0)</f>
        <v>New South Wales</v>
      </c>
      <c r="I2335" t="str">
        <f>VLOOKUP(Sales_Data17[[#This Row],[Delivery Region Index]],Regions_Table[#All],3,0)</f>
        <v>Port Macquarie</v>
      </c>
      <c r="J2335">
        <v>19</v>
      </c>
      <c r="K2335">
        <v>3</v>
      </c>
      <c r="L2335" t="str">
        <f>VLOOKUP(Sales_Data17[[#This Row],[Product Description Index]],Products_Data[#All],2,0)</f>
        <v>Sunglasses</v>
      </c>
      <c r="M2335">
        <v>7</v>
      </c>
      <c r="N2335" s="9">
        <v>427.31111111111113</v>
      </c>
      <c r="O2335" s="9">
        <f>Sales_Data17[[#This Row],[Order Quantity]]*Sales_Data17[[#This Row],[Unit Price]]</f>
        <v>2991.1777777777779</v>
      </c>
      <c r="P2335" s="9">
        <v>324.75644444444447</v>
      </c>
      <c r="Q2335" s="9">
        <f>Sales_Data17[[#This Row],[Line Total]]-(Sales_Data17[[#This Row],[Total Unit Cost]]*Sales_Data17[[#This Row],[Order Quantity]])</f>
        <v>717.88266666666641</v>
      </c>
      <c r="R2335" s="1" t="str">
        <f>TEXT(Sales_Data17[[#This Row],[OrderDate]],"MMM")</f>
        <v>Jun</v>
      </c>
      <c r="S2335" s="1" t="str">
        <f t="shared" si="36"/>
        <v>2013</v>
      </c>
    </row>
    <row r="2336" spans="1:19">
      <c r="A2336" t="s">
        <v>2359</v>
      </c>
      <c r="B2336" s="2">
        <v>41428</v>
      </c>
      <c r="C2336" s="2" t="str">
        <f>VLOOKUP(Sales_Data17[[#This Row],[Customer Name Index]],Customer_Data[#All],2,0)</f>
        <v xml:space="preserve">WakeFern </v>
      </c>
      <c r="D2336">
        <v>2</v>
      </c>
      <c r="E2336" t="s">
        <v>4</v>
      </c>
      <c r="F2336" t="s">
        <v>8168</v>
      </c>
      <c r="G2336" t="s">
        <v>8027</v>
      </c>
      <c r="H2336" t="str">
        <f>VLOOKUP(Sales_Data17[[#This Row],[Delivery Region Index]],Regions_Table[#All],2,0)</f>
        <v>New South Wales</v>
      </c>
      <c r="I2336" t="str">
        <f>VLOOKUP(Sales_Data17[[#This Row],[Delivery Region Index]],Regions_Table[#All],3,0)</f>
        <v>Broken Hill</v>
      </c>
      <c r="J2336">
        <v>5</v>
      </c>
      <c r="K2336">
        <v>1</v>
      </c>
      <c r="L2336" t="str">
        <f>VLOOKUP(Sales_Data17[[#This Row],[Product Description Index]],Products_Data[#All],2,0)</f>
        <v>Shirts</v>
      </c>
      <c r="M2336">
        <v>8</v>
      </c>
      <c r="N2336" s="9">
        <v>114.64444444444445</v>
      </c>
      <c r="O2336" s="9">
        <f>Sales_Data17[[#This Row],[Order Quantity]]*Sales_Data17[[#This Row],[Unit Price]]</f>
        <v>917.15555555555557</v>
      </c>
      <c r="P2336" s="9">
        <v>49.297111111111107</v>
      </c>
      <c r="Q2336" s="9">
        <f>Sales_Data17[[#This Row],[Line Total]]-(Sales_Data17[[#This Row],[Total Unit Cost]]*Sales_Data17[[#This Row],[Order Quantity]])</f>
        <v>522.77866666666671</v>
      </c>
      <c r="R2336" s="1" t="str">
        <f>TEXT(Sales_Data17[[#This Row],[OrderDate]],"MMM")</f>
        <v>Jun</v>
      </c>
      <c r="S2336" s="1" t="str">
        <f t="shared" si="36"/>
        <v>2013</v>
      </c>
    </row>
    <row r="2337" spans="1:19">
      <c r="A2337" t="s">
        <v>2360</v>
      </c>
      <c r="B2337" s="2">
        <v>41429</v>
      </c>
      <c r="C2337" s="2" t="str">
        <f>VLOOKUP(Sales_Data17[[#This Row],[Customer Name Index]],Customer_Data[#All],2,0)</f>
        <v xml:space="preserve">Qualitest </v>
      </c>
      <c r="D2337">
        <v>19</v>
      </c>
      <c r="E2337" t="s">
        <v>2</v>
      </c>
      <c r="F2337" t="s">
        <v>8168</v>
      </c>
      <c r="G2337" t="s">
        <v>8028</v>
      </c>
      <c r="H2337" t="str">
        <f>VLOOKUP(Sales_Data17[[#This Row],[Delivery Region Index]],Regions_Table[#All],2,0)</f>
        <v>Victoria</v>
      </c>
      <c r="I2337" t="str">
        <f>VLOOKUP(Sales_Data17[[#This Row],[Delivery Region Index]],Regions_Table[#All],3,0)</f>
        <v>Mildura</v>
      </c>
      <c r="J2337">
        <v>53</v>
      </c>
      <c r="K2337">
        <v>8</v>
      </c>
      <c r="L2337" t="str">
        <f>VLOOKUP(Sales_Data17[[#This Row],[Product Description Index]],Products_Data[#All],2,0)</f>
        <v>Shoes</v>
      </c>
      <c r="M2337">
        <v>4</v>
      </c>
      <c r="N2337" s="9">
        <v>428.8</v>
      </c>
      <c r="O2337" s="9">
        <f>Sales_Data17[[#This Row],[Order Quantity]]*Sales_Data17[[#This Row],[Unit Price]]</f>
        <v>1715.2</v>
      </c>
      <c r="P2337" s="9">
        <v>192.96</v>
      </c>
      <c r="Q2337" s="9">
        <f>Sales_Data17[[#This Row],[Line Total]]-(Sales_Data17[[#This Row],[Total Unit Cost]]*Sales_Data17[[#This Row],[Order Quantity]])</f>
        <v>943.36</v>
      </c>
      <c r="R2337" s="1" t="str">
        <f>TEXT(Sales_Data17[[#This Row],[OrderDate]],"MMM")</f>
        <v>Jun</v>
      </c>
      <c r="S2337" s="1" t="str">
        <f t="shared" si="36"/>
        <v>2013</v>
      </c>
    </row>
    <row r="2338" spans="1:19">
      <c r="A2338" t="s">
        <v>2361</v>
      </c>
      <c r="B2338" s="2">
        <v>41429</v>
      </c>
      <c r="C2338" s="2" t="str">
        <f>VLOOKUP(Sales_Data17[[#This Row],[Customer Name Index]],Customer_Data[#All],2,0)</f>
        <v>Eminence Corp</v>
      </c>
      <c r="D2338">
        <v>18</v>
      </c>
      <c r="E2338" t="s">
        <v>2</v>
      </c>
      <c r="F2338" t="s">
        <v>8168</v>
      </c>
      <c r="G2338" t="s">
        <v>8025</v>
      </c>
      <c r="H2338" t="str">
        <f>VLOOKUP(Sales_Data17[[#This Row],[Delivery Region Index]],Regions_Table[#All],2,0)</f>
        <v>Victoria</v>
      </c>
      <c r="I2338" t="str">
        <f>VLOOKUP(Sales_Data17[[#This Row],[Delivery Region Index]],Regions_Table[#All],3,0)</f>
        <v>Geelong</v>
      </c>
      <c r="J2338">
        <v>51</v>
      </c>
      <c r="K2338">
        <v>7</v>
      </c>
      <c r="L2338" t="str">
        <f>VLOOKUP(Sales_Data17[[#This Row],[Product Description Index]],Products_Data[#All],2,0)</f>
        <v>Dress Shirts</v>
      </c>
      <c r="M2338">
        <v>8</v>
      </c>
      <c r="N2338" s="9">
        <v>121.34444444444446</v>
      </c>
      <c r="O2338" s="9">
        <f>Sales_Data17[[#This Row],[Order Quantity]]*Sales_Data17[[#This Row],[Unit Price]]</f>
        <v>970.7555555555557</v>
      </c>
      <c r="P2338" s="9">
        <v>65.52600000000001</v>
      </c>
      <c r="Q2338" s="9">
        <f>Sales_Data17[[#This Row],[Line Total]]-(Sales_Data17[[#This Row],[Total Unit Cost]]*Sales_Data17[[#This Row],[Order Quantity]])</f>
        <v>446.54755555555562</v>
      </c>
      <c r="R2338" s="1" t="str">
        <f>TEXT(Sales_Data17[[#This Row],[OrderDate]],"MMM")</f>
        <v>Jun</v>
      </c>
      <c r="S2338" s="1" t="str">
        <f t="shared" si="36"/>
        <v>2013</v>
      </c>
    </row>
    <row r="2339" spans="1:19">
      <c r="A2339" t="s">
        <v>2362</v>
      </c>
      <c r="B2339" s="2">
        <v>41429</v>
      </c>
      <c r="C2339" s="2" t="str">
        <f>VLOOKUP(Sales_Data17[[#This Row],[Customer Name Index]],Customer_Data[#All],2,0)</f>
        <v>Ole Group</v>
      </c>
      <c r="D2339">
        <v>13</v>
      </c>
      <c r="E2339" t="s">
        <v>2</v>
      </c>
      <c r="F2339" t="s">
        <v>8168</v>
      </c>
      <c r="G2339" t="s">
        <v>8026</v>
      </c>
      <c r="H2339" t="str">
        <f>VLOOKUP(Sales_Data17[[#This Row],[Delivery Region Index]],Regions_Table[#All],2,0)</f>
        <v>Queensland</v>
      </c>
      <c r="I2339" t="str">
        <f>VLOOKUP(Sales_Data17[[#This Row],[Delivery Region Index]],Regions_Table[#All],3,0)</f>
        <v>Mackay</v>
      </c>
      <c r="J2339">
        <v>36</v>
      </c>
      <c r="K2339">
        <v>5</v>
      </c>
      <c r="L2339" t="str">
        <f>VLOOKUP(Sales_Data17[[#This Row],[Product Description Index]],Products_Data[#All],2,0)</f>
        <v>Hats</v>
      </c>
      <c r="M2339">
        <v>4</v>
      </c>
      <c r="N2339" s="9">
        <v>97.522222222222226</v>
      </c>
      <c r="O2339" s="9">
        <f>Sales_Data17[[#This Row],[Order Quantity]]*Sales_Data17[[#This Row],[Unit Price]]</f>
        <v>390.0888888888889</v>
      </c>
      <c r="P2339" s="9">
        <v>76.067333333333352</v>
      </c>
      <c r="Q2339" s="9">
        <f>Sales_Data17[[#This Row],[Line Total]]-(Sales_Data17[[#This Row],[Total Unit Cost]]*Sales_Data17[[#This Row],[Order Quantity]])</f>
        <v>85.819555555555496</v>
      </c>
      <c r="R2339" s="1" t="str">
        <f>TEXT(Sales_Data17[[#This Row],[OrderDate]],"MMM")</f>
        <v>Jun</v>
      </c>
      <c r="S2339" s="1" t="str">
        <f t="shared" si="36"/>
        <v>2013</v>
      </c>
    </row>
    <row r="2340" spans="1:19">
      <c r="A2340" t="s">
        <v>2363</v>
      </c>
      <c r="B2340" s="2">
        <v>41430</v>
      </c>
      <c r="C2340" s="2" t="str">
        <f>VLOOKUP(Sales_Data17[[#This Row],[Customer Name Index]],Customer_Data[#All],2,0)</f>
        <v xml:space="preserve">Linde </v>
      </c>
      <c r="D2340">
        <v>14</v>
      </c>
      <c r="E2340" t="s">
        <v>2</v>
      </c>
      <c r="F2340" t="s">
        <v>8168</v>
      </c>
      <c r="G2340" t="s">
        <v>8026</v>
      </c>
      <c r="H2340" t="str">
        <f>VLOOKUP(Sales_Data17[[#This Row],[Delivery Region Index]],Regions_Table[#All],2,0)</f>
        <v>Queensland</v>
      </c>
      <c r="I2340" t="str">
        <f>VLOOKUP(Sales_Data17[[#This Row],[Delivery Region Index]],Regions_Table[#All],3,0)</f>
        <v>Rockhampton</v>
      </c>
      <c r="J2340">
        <v>41</v>
      </c>
      <c r="K2340">
        <v>6</v>
      </c>
      <c r="L2340" t="str">
        <f>VLOOKUP(Sales_Data17[[#This Row],[Product Description Index]],Products_Data[#All],2,0)</f>
        <v>Socks</v>
      </c>
      <c r="M2340">
        <v>5</v>
      </c>
      <c r="N2340" s="9">
        <v>197.27777777777777</v>
      </c>
      <c r="O2340" s="9">
        <f>Sales_Data17[[#This Row],[Order Quantity]]*Sales_Data17[[#This Row],[Unit Price]]</f>
        <v>986.38888888888891</v>
      </c>
      <c r="P2340" s="9">
        <v>116.39388888888887</v>
      </c>
      <c r="Q2340" s="9">
        <f>Sales_Data17[[#This Row],[Line Total]]-(Sales_Data17[[#This Row],[Total Unit Cost]]*Sales_Data17[[#This Row],[Order Quantity]])</f>
        <v>404.41944444444459</v>
      </c>
      <c r="R2340" s="1" t="str">
        <f>TEXT(Sales_Data17[[#This Row],[OrderDate]],"MMM")</f>
        <v>Jun</v>
      </c>
      <c r="S2340" s="1" t="str">
        <f t="shared" si="36"/>
        <v>2013</v>
      </c>
    </row>
    <row r="2341" spans="1:19">
      <c r="A2341" t="s">
        <v>2364</v>
      </c>
      <c r="B2341" s="2">
        <v>41430</v>
      </c>
      <c r="C2341" s="2" t="str">
        <f>VLOOKUP(Sales_Data17[[#This Row],[Customer Name Index]],Customer_Data[#All],2,0)</f>
        <v>Pacific Ltd</v>
      </c>
      <c r="D2341">
        <v>20</v>
      </c>
      <c r="E2341" t="s">
        <v>4</v>
      </c>
      <c r="F2341" t="s">
        <v>8168</v>
      </c>
      <c r="G2341" t="s">
        <v>8028</v>
      </c>
      <c r="H2341" t="str">
        <f>VLOOKUP(Sales_Data17[[#This Row],[Delivery Region Index]],Regions_Table[#All],2,0)</f>
        <v>Victoria</v>
      </c>
      <c r="I2341" t="str">
        <f>VLOOKUP(Sales_Data17[[#This Row],[Delivery Region Index]],Regions_Table[#All],3,0)</f>
        <v>Warrnambool</v>
      </c>
      <c r="J2341">
        <v>57</v>
      </c>
      <c r="K2341">
        <v>8</v>
      </c>
      <c r="L2341" t="str">
        <f>VLOOKUP(Sales_Data17[[#This Row],[Product Description Index]],Products_Data[#All],2,0)</f>
        <v>Shoes</v>
      </c>
      <c r="M2341">
        <v>2</v>
      </c>
      <c r="N2341" s="9">
        <v>428.8</v>
      </c>
      <c r="O2341" s="9">
        <f>Sales_Data17[[#This Row],[Order Quantity]]*Sales_Data17[[#This Row],[Unit Price]]</f>
        <v>857.6</v>
      </c>
      <c r="P2341" s="9">
        <v>360.19200000000001</v>
      </c>
      <c r="Q2341" s="9">
        <f>Sales_Data17[[#This Row],[Line Total]]-(Sales_Data17[[#This Row],[Total Unit Cost]]*Sales_Data17[[#This Row],[Order Quantity]])</f>
        <v>137.21600000000001</v>
      </c>
      <c r="R2341" s="1" t="str">
        <f>TEXT(Sales_Data17[[#This Row],[OrderDate]],"MMM")</f>
        <v>Jun</v>
      </c>
      <c r="S2341" s="1" t="str">
        <f t="shared" si="36"/>
        <v>2013</v>
      </c>
    </row>
    <row r="2342" spans="1:19">
      <c r="A2342" t="s">
        <v>2365</v>
      </c>
      <c r="B2342" s="2">
        <v>41430</v>
      </c>
      <c r="C2342" s="2" t="str">
        <f>VLOOKUP(Sales_Data17[[#This Row],[Customer Name Index]],Customer_Data[#All],2,0)</f>
        <v>Procter Corp</v>
      </c>
      <c r="D2342">
        <v>5</v>
      </c>
      <c r="E2342" t="s">
        <v>3</v>
      </c>
      <c r="F2342" t="s">
        <v>8168</v>
      </c>
      <c r="G2342" t="s">
        <v>8027</v>
      </c>
      <c r="H2342" t="str">
        <f>VLOOKUP(Sales_Data17[[#This Row],[Delivery Region Index]],Regions_Table[#All],2,0)</f>
        <v>New South Wales</v>
      </c>
      <c r="I2342" t="str">
        <f>VLOOKUP(Sales_Data17[[#This Row],[Delivery Region Index]],Regions_Table[#All],3,0)</f>
        <v>Lismore</v>
      </c>
      <c r="J2342">
        <v>14</v>
      </c>
      <c r="K2342">
        <v>2</v>
      </c>
      <c r="L2342" t="str">
        <f>VLOOKUP(Sales_Data17[[#This Row],[Product Description Index]],Products_Data[#All],2,0)</f>
        <v>Pants</v>
      </c>
      <c r="M2342">
        <v>6</v>
      </c>
      <c r="N2342" s="9">
        <v>282.14444444444445</v>
      </c>
      <c r="O2342" s="9">
        <f>Sales_Data17[[#This Row],[Order Quantity]]*Sales_Data17[[#This Row],[Unit Price]]</f>
        <v>1692.8666666666668</v>
      </c>
      <c r="P2342" s="9">
        <v>143.89366666666669</v>
      </c>
      <c r="Q2342" s="9">
        <f>Sales_Data17[[#This Row],[Line Total]]-(Sales_Data17[[#This Row],[Total Unit Cost]]*Sales_Data17[[#This Row],[Order Quantity]])</f>
        <v>829.50466666666671</v>
      </c>
      <c r="R2342" s="1" t="str">
        <f>TEXT(Sales_Data17[[#This Row],[OrderDate]],"MMM")</f>
        <v>Jun</v>
      </c>
      <c r="S2342" s="1" t="str">
        <f t="shared" si="36"/>
        <v>2013</v>
      </c>
    </row>
    <row r="2343" spans="1:19">
      <c r="A2343" t="s">
        <v>2366</v>
      </c>
      <c r="B2343" s="2">
        <v>41430</v>
      </c>
      <c r="C2343" s="2" t="str">
        <f>VLOOKUP(Sales_Data17[[#This Row],[Customer Name Index]],Customer_Data[#All],2,0)</f>
        <v xml:space="preserve">WakeFern </v>
      </c>
      <c r="D2343">
        <v>2</v>
      </c>
      <c r="E2343" t="s">
        <v>2</v>
      </c>
      <c r="F2343" t="s">
        <v>8168</v>
      </c>
      <c r="G2343" t="s">
        <v>8027</v>
      </c>
      <c r="H2343" t="str">
        <f>VLOOKUP(Sales_Data17[[#This Row],[Delivery Region Index]],Regions_Table[#All],2,0)</f>
        <v>New South Wales</v>
      </c>
      <c r="I2343" t="str">
        <f>VLOOKUP(Sales_Data17[[#This Row],[Delivery Region Index]],Regions_Table[#All],3,0)</f>
        <v>Bathurst</v>
      </c>
      <c r="J2343">
        <v>4</v>
      </c>
      <c r="K2343">
        <v>1</v>
      </c>
      <c r="L2343" t="str">
        <f>VLOOKUP(Sales_Data17[[#This Row],[Product Description Index]],Products_Data[#All],2,0)</f>
        <v>Shirts</v>
      </c>
      <c r="M2343">
        <v>8</v>
      </c>
      <c r="N2343" s="9">
        <v>256.0888888888889</v>
      </c>
      <c r="O2343" s="9">
        <f>Sales_Data17[[#This Row],[Order Quantity]]*Sales_Data17[[#This Row],[Unit Price]]</f>
        <v>2048.7111111111112</v>
      </c>
      <c r="P2343" s="9">
        <v>215.11466666666669</v>
      </c>
      <c r="Q2343" s="9">
        <f>Sales_Data17[[#This Row],[Line Total]]-(Sales_Data17[[#This Row],[Total Unit Cost]]*Sales_Data17[[#This Row],[Order Quantity]])</f>
        <v>327.79377777777768</v>
      </c>
      <c r="R2343" s="1" t="str">
        <f>TEXT(Sales_Data17[[#This Row],[OrderDate]],"MMM")</f>
        <v>Jun</v>
      </c>
      <c r="S2343" s="1" t="str">
        <f t="shared" si="36"/>
        <v>2013</v>
      </c>
    </row>
    <row r="2344" spans="1:19">
      <c r="A2344" t="s">
        <v>2367</v>
      </c>
      <c r="B2344" s="2">
        <v>41431</v>
      </c>
      <c r="C2344" s="2" t="str">
        <f>VLOOKUP(Sales_Data17[[#This Row],[Customer Name Index]],Customer_Data[#All],2,0)</f>
        <v xml:space="preserve">Qualitest </v>
      </c>
      <c r="D2344">
        <v>19</v>
      </c>
      <c r="E2344" t="s">
        <v>4</v>
      </c>
      <c r="F2344" t="s">
        <v>8168</v>
      </c>
      <c r="G2344" t="s">
        <v>8028</v>
      </c>
      <c r="H2344" t="str">
        <f>VLOOKUP(Sales_Data17[[#This Row],[Delivery Region Index]],Regions_Table[#All],2,0)</f>
        <v>Victoria</v>
      </c>
      <c r="I2344" t="str">
        <f>VLOOKUP(Sales_Data17[[#This Row],[Delivery Region Index]],Regions_Table[#All],3,0)</f>
        <v>Shepparton</v>
      </c>
      <c r="J2344">
        <v>54</v>
      </c>
      <c r="K2344">
        <v>8</v>
      </c>
      <c r="L2344" t="str">
        <f>VLOOKUP(Sales_Data17[[#This Row],[Product Description Index]],Products_Data[#All],2,0)</f>
        <v>Shoes</v>
      </c>
      <c r="M2344">
        <v>7</v>
      </c>
      <c r="N2344" s="9">
        <v>28.288888888888888</v>
      </c>
      <c r="O2344" s="9">
        <f>Sales_Data17[[#This Row],[Order Quantity]]*Sales_Data17[[#This Row],[Unit Price]]</f>
        <v>198.02222222222221</v>
      </c>
      <c r="P2344" s="9">
        <v>18.670666666666666</v>
      </c>
      <c r="Q2344" s="9">
        <f>Sales_Data17[[#This Row],[Line Total]]-(Sales_Data17[[#This Row],[Total Unit Cost]]*Sales_Data17[[#This Row],[Order Quantity]])</f>
        <v>67.327555555555563</v>
      </c>
      <c r="R2344" s="1" t="str">
        <f>TEXT(Sales_Data17[[#This Row],[OrderDate]],"MMM")</f>
        <v>Jun</v>
      </c>
      <c r="S2344" s="1" t="str">
        <f t="shared" si="36"/>
        <v>2013</v>
      </c>
    </row>
    <row r="2345" spans="1:19">
      <c r="A2345" t="s">
        <v>2368</v>
      </c>
      <c r="B2345" s="2">
        <v>41432</v>
      </c>
      <c r="C2345" s="2" t="str">
        <f>VLOOKUP(Sales_Data17[[#This Row],[Customer Name Index]],Customer_Data[#All],2,0)</f>
        <v>Pure Group</v>
      </c>
      <c r="D2345">
        <v>17</v>
      </c>
      <c r="E2345" t="s">
        <v>4</v>
      </c>
      <c r="F2345" t="s">
        <v>8168</v>
      </c>
      <c r="G2345" t="s">
        <v>8025</v>
      </c>
      <c r="H2345" t="str">
        <f>VLOOKUP(Sales_Data17[[#This Row],[Delivery Region Index]],Regions_Table[#All],2,0)</f>
        <v>Victoria</v>
      </c>
      <c r="I2345" t="str">
        <f>VLOOKUP(Sales_Data17[[#This Row],[Delivery Region Index]],Regions_Table[#All],3,0)</f>
        <v>Bendigo</v>
      </c>
      <c r="J2345">
        <v>50</v>
      </c>
      <c r="K2345">
        <v>7</v>
      </c>
      <c r="L2345" t="str">
        <f>VLOOKUP(Sales_Data17[[#This Row],[Product Description Index]],Products_Data[#All],2,0)</f>
        <v>Dress Shirts</v>
      </c>
      <c r="M2345">
        <v>8</v>
      </c>
      <c r="N2345" s="9">
        <v>101.98888888888888</v>
      </c>
      <c r="O2345" s="9">
        <f>Sales_Data17[[#This Row],[Order Quantity]]*Sales_Data17[[#This Row],[Unit Price]]</f>
        <v>815.91111111111104</v>
      </c>
      <c r="P2345" s="9">
        <v>48.954666666666668</v>
      </c>
      <c r="Q2345" s="9">
        <f>Sales_Data17[[#This Row],[Line Total]]-(Sales_Data17[[#This Row],[Total Unit Cost]]*Sales_Data17[[#This Row],[Order Quantity]])</f>
        <v>424.2737777777777</v>
      </c>
      <c r="R2345" s="1" t="str">
        <f>TEXT(Sales_Data17[[#This Row],[OrderDate]],"MMM")</f>
        <v>Jun</v>
      </c>
      <c r="S2345" s="1" t="str">
        <f t="shared" si="36"/>
        <v>2013</v>
      </c>
    </row>
    <row r="2346" spans="1:19">
      <c r="A2346" t="s">
        <v>2369</v>
      </c>
      <c r="B2346" s="2">
        <v>41432</v>
      </c>
      <c r="C2346" s="2" t="str">
        <f>VLOOKUP(Sales_Data17[[#This Row],[Customer Name Index]],Customer_Data[#All],2,0)</f>
        <v>ETUDE Ltd</v>
      </c>
      <c r="D2346">
        <v>4</v>
      </c>
      <c r="E2346" t="s">
        <v>2</v>
      </c>
      <c r="F2346" t="s">
        <v>8168</v>
      </c>
      <c r="G2346" t="s">
        <v>8027</v>
      </c>
      <c r="H2346" t="str">
        <f>VLOOKUP(Sales_Data17[[#This Row],[Delivery Region Index]],Regions_Table[#All],2,0)</f>
        <v>New South Wales</v>
      </c>
      <c r="I2346" t="str">
        <f>VLOOKUP(Sales_Data17[[#This Row],[Delivery Region Index]],Regions_Table[#All],3,0)</f>
        <v>Grafton</v>
      </c>
      <c r="J2346">
        <v>11</v>
      </c>
      <c r="K2346">
        <v>2</v>
      </c>
      <c r="L2346" t="str">
        <f>VLOOKUP(Sales_Data17[[#This Row],[Product Description Index]],Products_Data[#All],2,0)</f>
        <v>Pants</v>
      </c>
      <c r="M2346">
        <v>7</v>
      </c>
      <c r="N2346" s="9">
        <v>111.66666666666667</v>
      </c>
      <c r="O2346" s="9">
        <f>Sales_Data17[[#This Row],[Order Quantity]]*Sales_Data17[[#This Row],[Unit Price]]</f>
        <v>781.66666666666674</v>
      </c>
      <c r="P2346" s="9">
        <v>90.45</v>
      </c>
      <c r="Q2346" s="9">
        <f>Sales_Data17[[#This Row],[Line Total]]-(Sales_Data17[[#This Row],[Total Unit Cost]]*Sales_Data17[[#This Row],[Order Quantity]])</f>
        <v>148.51666666666677</v>
      </c>
      <c r="R2346" s="1" t="str">
        <f>TEXT(Sales_Data17[[#This Row],[OrderDate]],"MMM")</f>
        <v>Jun</v>
      </c>
      <c r="S2346" s="1" t="str">
        <f t="shared" si="36"/>
        <v>2013</v>
      </c>
    </row>
    <row r="2347" spans="1:19">
      <c r="A2347" t="s">
        <v>2370</v>
      </c>
      <c r="B2347" s="2">
        <v>41432</v>
      </c>
      <c r="C2347" s="2" t="str">
        <f>VLOOKUP(Sales_Data17[[#This Row],[Customer Name Index]],Customer_Data[#All],2,0)</f>
        <v>Rochester Ltd</v>
      </c>
      <c r="D2347">
        <v>15</v>
      </c>
      <c r="E2347" t="s">
        <v>3</v>
      </c>
      <c r="F2347" t="s">
        <v>8168</v>
      </c>
      <c r="G2347" t="s">
        <v>8025</v>
      </c>
      <c r="H2347" t="str">
        <f>VLOOKUP(Sales_Data17[[#This Row],[Delivery Region Index]],Regions_Table[#All],2,0)</f>
        <v>Queensland</v>
      </c>
      <c r="I2347" t="str">
        <f>VLOOKUP(Sales_Data17[[#This Row],[Delivery Region Index]],Regions_Table[#All],3,0)</f>
        <v>Sunshine Coast</v>
      </c>
      <c r="J2347">
        <v>42</v>
      </c>
      <c r="K2347">
        <v>6</v>
      </c>
      <c r="L2347" t="str">
        <f>VLOOKUP(Sales_Data17[[#This Row],[Product Description Index]],Products_Data[#All],2,0)</f>
        <v>Socks</v>
      </c>
      <c r="M2347">
        <v>4</v>
      </c>
      <c r="N2347" s="9">
        <v>190.57777777777778</v>
      </c>
      <c r="O2347" s="9">
        <f>Sales_Data17[[#This Row],[Order Quantity]]*Sales_Data17[[#This Row],[Unit Price]]</f>
        <v>762.31111111111113</v>
      </c>
      <c r="P2347" s="9">
        <v>99.100444444444463</v>
      </c>
      <c r="Q2347" s="9">
        <f>Sales_Data17[[#This Row],[Line Total]]-(Sales_Data17[[#This Row],[Total Unit Cost]]*Sales_Data17[[#This Row],[Order Quantity]])</f>
        <v>365.90933333333328</v>
      </c>
      <c r="R2347" s="1" t="str">
        <f>TEXT(Sales_Data17[[#This Row],[OrderDate]],"MMM")</f>
        <v>Jun</v>
      </c>
      <c r="S2347" s="1" t="str">
        <f t="shared" si="36"/>
        <v>2013</v>
      </c>
    </row>
    <row r="2348" spans="1:19">
      <c r="A2348" t="s">
        <v>2371</v>
      </c>
      <c r="B2348" s="2">
        <v>41432</v>
      </c>
      <c r="C2348" s="2" t="str">
        <f>VLOOKUP(Sales_Data17[[#This Row],[Customer Name Index]],Customer_Data[#All],2,0)</f>
        <v xml:space="preserve">Linde </v>
      </c>
      <c r="D2348">
        <v>14</v>
      </c>
      <c r="E2348" t="s">
        <v>3</v>
      </c>
      <c r="F2348" t="s">
        <v>8168</v>
      </c>
      <c r="G2348" t="s">
        <v>8026</v>
      </c>
      <c r="H2348" t="str">
        <f>VLOOKUP(Sales_Data17[[#This Row],[Delivery Region Index]],Regions_Table[#All],2,0)</f>
        <v>Queensland</v>
      </c>
      <c r="I2348" t="str">
        <f>VLOOKUP(Sales_Data17[[#This Row],[Delivery Region Index]],Regions_Table[#All],3,0)</f>
        <v>Nambour</v>
      </c>
      <c r="J2348">
        <v>39</v>
      </c>
      <c r="K2348">
        <v>6</v>
      </c>
      <c r="L2348" t="str">
        <f>VLOOKUP(Sales_Data17[[#This Row],[Product Description Index]],Products_Data[#All],2,0)</f>
        <v>Socks</v>
      </c>
      <c r="M2348">
        <v>1</v>
      </c>
      <c r="N2348" s="9">
        <v>26.8</v>
      </c>
      <c r="O2348" s="9">
        <f>Sales_Data17[[#This Row],[Order Quantity]]*Sales_Data17[[#This Row],[Unit Price]]</f>
        <v>26.8</v>
      </c>
      <c r="P2348" s="9">
        <v>11.792000000000002</v>
      </c>
      <c r="Q2348" s="9">
        <f>Sales_Data17[[#This Row],[Line Total]]-(Sales_Data17[[#This Row],[Total Unit Cost]]*Sales_Data17[[#This Row],[Order Quantity]])</f>
        <v>15.007999999999999</v>
      </c>
      <c r="R2348" s="1" t="str">
        <f>TEXT(Sales_Data17[[#This Row],[OrderDate]],"MMM")</f>
        <v>Jun</v>
      </c>
      <c r="S2348" s="1" t="str">
        <f t="shared" si="36"/>
        <v>2013</v>
      </c>
    </row>
    <row r="2349" spans="1:19">
      <c r="A2349" t="s">
        <v>2372</v>
      </c>
      <c r="B2349" s="2">
        <v>41432</v>
      </c>
      <c r="C2349" s="2" t="str">
        <f>VLOOKUP(Sales_Data17[[#This Row],[Customer Name Index]],Customer_Data[#All],2,0)</f>
        <v>Ole Group</v>
      </c>
      <c r="D2349">
        <v>13</v>
      </c>
      <c r="E2349" t="s">
        <v>2</v>
      </c>
      <c r="F2349" t="s">
        <v>8168</v>
      </c>
      <c r="G2349" t="s">
        <v>8026</v>
      </c>
      <c r="H2349" t="str">
        <f>VLOOKUP(Sales_Data17[[#This Row],[Delivery Region Index]],Regions_Table[#All],2,0)</f>
        <v>Queensland</v>
      </c>
      <c r="I2349" t="str">
        <f>VLOOKUP(Sales_Data17[[#This Row],[Delivery Region Index]],Regions_Table[#All],3,0)</f>
        <v>Maryborough</v>
      </c>
      <c r="J2349">
        <v>37</v>
      </c>
      <c r="K2349">
        <v>5</v>
      </c>
      <c r="L2349" t="str">
        <f>VLOOKUP(Sales_Data17[[#This Row],[Product Description Index]],Products_Data[#All],2,0)</f>
        <v>Hats</v>
      </c>
      <c r="M2349">
        <v>8</v>
      </c>
      <c r="N2349" s="9">
        <v>439.22222222222223</v>
      </c>
      <c r="O2349" s="9">
        <f>Sales_Data17[[#This Row],[Order Quantity]]*Sales_Data17[[#This Row],[Unit Price]]</f>
        <v>3513.7777777777778</v>
      </c>
      <c r="P2349" s="9">
        <v>285.49444444444447</v>
      </c>
      <c r="Q2349" s="9">
        <f>Sales_Data17[[#This Row],[Line Total]]-(Sales_Data17[[#This Row],[Total Unit Cost]]*Sales_Data17[[#This Row],[Order Quantity]])</f>
        <v>1229.8222222222221</v>
      </c>
      <c r="R2349" s="1" t="str">
        <f>TEXT(Sales_Data17[[#This Row],[OrderDate]],"MMM")</f>
        <v>Jun</v>
      </c>
      <c r="S2349" s="1" t="str">
        <f t="shared" si="36"/>
        <v>2013</v>
      </c>
    </row>
    <row r="2350" spans="1:19">
      <c r="A2350" t="s">
        <v>2373</v>
      </c>
      <c r="B2350" s="2">
        <v>41432</v>
      </c>
      <c r="C2350" s="2" t="str">
        <f>VLOOKUP(Sales_Data17[[#This Row],[Customer Name Index]],Customer_Data[#All],2,0)</f>
        <v>Avon Corp</v>
      </c>
      <c r="D2350">
        <v>1</v>
      </c>
      <c r="E2350" t="s">
        <v>4</v>
      </c>
      <c r="F2350" t="s">
        <v>8168</v>
      </c>
      <c r="G2350" t="s">
        <v>8027</v>
      </c>
      <c r="H2350" t="str">
        <f>VLOOKUP(Sales_Data17[[#This Row],[Delivery Region Index]],Regions_Table[#All],2,0)</f>
        <v>New South Wales</v>
      </c>
      <c r="I2350" t="str">
        <f>VLOOKUP(Sales_Data17[[#This Row],[Delivery Region Index]],Regions_Table[#All],3,0)</f>
        <v>Albury</v>
      </c>
      <c r="J2350">
        <v>2</v>
      </c>
      <c r="K2350">
        <v>1</v>
      </c>
      <c r="L2350" t="str">
        <f>VLOOKUP(Sales_Data17[[#This Row],[Product Description Index]],Products_Data[#All],2,0)</f>
        <v>Shirts</v>
      </c>
      <c r="M2350">
        <v>6</v>
      </c>
      <c r="N2350" s="9">
        <v>127.30000000000001</v>
      </c>
      <c r="O2350" s="9">
        <f>Sales_Data17[[#This Row],[Order Quantity]]*Sales_Data17[[#This Row],[Unit Price]]</f>
        <v>763.80000000000007</v>
      </c>
      <c r="P2350" s="9">
        <v>71.288000000000011</v>
      </c>
      <c r="Q2350" s="9">
        <f>Sales_Data17[[#This Row],[Line Total]]-(Sales_Data17[[#This Row],[Total Unit Cost]]*Sales_Data17[[#This Row],[Order Quantity]])</f>
        <v>336.072</v>
      </c>
      <c r="R2350" s="1" t="str">
        <f>TEXT(Sales_Data17[[#This Row],[OrderDate]],"MMM")</f>
        <v>Jun</v>
      </c>
      <c r="S2350" s="1" t="str">
        <f t="shared" si="36"/>
        <v>2013</v>
      </c>
    </row>
    <row r="2351" spans="1:19">
      <c r="A2351" t="s">
        <v>2374</v>
      </c>
      <c r="B2351" s="2">
        <v>41432</v>
      </c>
      <c r="C2351" s="2" t="str">
        <f>VLOOKUP(Sales_Data17[[#This Row],[Customer Name Index]],Customer_Data[#All],2,0)</f>
        <v>Pacific Ltd</v>
      </c>
      <c r="D2351">
        <v>20</v>
      </c>
      <c r="E2351" t="s">
        <v>3</v>
      </c>
      <c r="F2351" t="s">
        <v>8168</v>
      </c>
      <c r="G2351" t="s">
        <v>8028</v>
      </c>
      <c r="H2351" t="str">
        <f>VLOOKUP(Sales_Data17[[#This Row],[Delivery Region Index]],Regions_Table[#All],2,0)</f>
        <v>Victoria</v>
      </c>
      <c r="I2351" t="str">
        <f>VLOOKUP(Sales_Data17[[#This Row],[Delivery Region Index]],Regions_Table[#All],3,0)</f>
        <v>Wangaratta</v>
      </c>
      <c r="J2351">
        <v>56</v>
      </c>
      <c r="K2351">
        <v>8</v>
      </c>
      <c r="L2351" t="str">
        <f>VLOOKUP(Sales_Data17[[#This Row],[Product Description Index]],Products_Data[#All],2,0)</f>
        <v>Shoes</v>
      </c>
      <c r="M2351">
        <v>6</v>
      </c>
      <c r="N2351" s="9">
        <v>110.17777777777778</v>
      </c>
      <c r="O2351" s="9">
        <f>Sales_Data17[[#This Row],[Order Quantity]]*Sales_Data17[[#This Row],[Unit Price]]</f>
        <v>661.06666666666661</v>
      </c>
      <c r="P2351" s="9">
        <v>73.819111111111113</v>
      </c>
      <c r="Q2351" s="9">
        <f>Sales_Data17[[#This Row],[Line Total]]-(Sales_Data17[[#This Row],[Total Unit Cost]]*Sales_Data17[[#This Row],[Order Quantity]])</f>
        <v>218.15199999999993</v>
      </c>
      <c r="R2351" s="1" t="str">
        <f>TEXT(Sales_Data17[[#This Row],[OrderDate]],"MMM")</f>
        <v>Jun</v>
      </c>
      <c r="S2351" s="1" t="str">
        <f t="shared" si="36"/>
        <v>2013</v>
      </c>
    </row>
    <row r="2352" spans="1:19">
      <c r="A2352" t="s">
        <v>2375</v>
      </c>
      <c r="B2352" s="2">
        <v>41432</v>
      </c>
      <c r="C2352" s="2" t="str">
        <f>VLOOKUP(Sales_Data17[[#This Row],[Customer Name Index]],Customer_Data[#All],2,0)</f>
        <v xml:space="preserve">Qualitest </v>
      </c>
      <c r="D2352">
        <v>19</v>
      </c>
      <c r="E2352" t="s">
        <v>4</v>
      </c>
      <c r="F2352" t="s">
        <v>8168</v>
      </c>
      <c r="G2352" t="s">
        <v>8028</v>
      </c>
      <c r="H2352" t="str">
        <f>VLOOKUP(Sales_Data17[[#This Row],[Delivery Region Index]],Regions_Table[#All],2,0)</f>
        <v>Victoria</v>
      </c>
      <c r="I2352" t="str">
        <f>VLOOKUP(Sales_Data17[[#This Row],[Delivery Region Index]],Regions_Table[#All],3,0)</f>
        <v>Mildura</v>
      </c>
      <c r="J2352">
        <v>53</v>
      </c>
      <c r="K2352">
        <v>8</v>
      </c>
      <c r="L2352" t="str">
        <f>VLOOKUP(Sales_Data17[[#This Row],[Product Description Index]],Products_Data[#All],2,0)</f>
        <v>Shoes</v>
      </c>
      <c r="M2352">
        <v>2</v>
      </c>
      <c r="N2352" s="9">
        <v>438.47777777777782</v>
      </c>
      <c r="O2352" s="9">
        <f>Sales_Data17[[#This Row],[Order Quantity]]*Sales_Data17[[#This Row],[Unit Price]]</f>
        <v>876.95555555555563</v>
      </c>
      <c r="P2352" s="9">
        <v>223.62366666666668</v>
      </c>
      <c r="Q2352" s="9">
        <f>Sales_Data17[[#This Row],[Line Total]]-(Sales_Data17[[#This Row],[Total Unit Cost]]*Sales_Data17[[#This Row],[Order Quantity]])</f>
        <v>429.70822222222228</v>
      </c>
      <c r="R2352" s="1" t="str">
        <f>TEXT(Sales_Data17[[#This Row],[OrderDate]],"MMM")</f>
        <v>Jun</v>
      </c>
      <c r="S2352" s="1" t="str">
        <f t="shared" si="36"/>
        <v>2013</v>
      </c>
    </row>
    <row r="2353" spans="1:19">
      <c r="A2353" t="s">
        <v>2376</v>
      </c>
      <c r="B2353" s="2">
        <v>41433</v>
      </c>
      <c r="C2353" s="2" t="str">
        <f>VLOOKUP(Sales_Data17[[#This Row],[Customer Name Index]],Customer_Data[#All],2,0)</f>
        <v>Procter Corp</v>
      </c>
      <c r="D2353">
        <v>5</v>
      </c>
      <c r="E2353" t="s">
        <v>4</v>
      </c>
      <c r="F2353" t="s">
        <v>8168</v>
      </c>
      <c r="G2353" t="s">
        <v>8027</v>
      </c>
      <c r="H2353" t="str">
        <f>VLOOKUP(Sales_Data17[[#This Row],[Delivery Region Index]],Regions_Table[#All],2,0)</f>
        <v>New South Wales</v>
      </c>
      <c r="I2353" t="str">
        <f>VLOOKUP(Sales_Data17[[#This Row],[Delivery Region Index]],Regions_Table[#All],3,0)</f>
        <v>Lismore</v>
      </c>
      <c r="J2353">
        <v>14</v>
      </c>
      <c r="K2353">
        <v>2</v>
      </c>
      <c r="L2353" t="str">
        <f>VLOOKUP(Sales_Data17[[#This Row],[Product Description Index]],Products_Data[#All],2,0)</f>
        <v>Pants</v>
      </c>
      <c r="M2353">
        <v>4</v>
      </c>
      <c r="N2353" s="9">
        <v>125.8111111111111</v>
      </c>
      <c r="O2353" s="9">
        <f>Sales_Data17[[#This Row],[Order Quantity]]*Sales_Data17[[#This Row],[Unit Price]]</f>
        <v>503.24444444444441</v>
      </c>
      <c r="P2353" s="9">
        <v>96.87455555555556</v>
      </c>
      <c r="Q2353" s="9">
        <f>Sales_Data17[[#This Row],[Line Total]]-(Sales_Data17[[#This Row],[Total Unit Cost]]*Sales_Data17[[#This Row],[Order Quantity]])</f>
        <v>115.74622222222217</v>
      </c>
      <c r="R2353" s="1" t="str">
        <f>TEXT(Sales_Data17[[#This Row],[OrderDate]],"MMM")</f>
        <v>Jun</v>
      </c>
      <c r="S2353" s="1" t="str">
        <f t="shared" si="36"/>
        <v>2013</v>
      </c>
    </row>
    <row r="2354" spans="1:19">
      <c r="A2354" t="s">
        <v>2377</v>
      </c>
      <c r="B2354" s="2">
        <v>41433</v>
      </c>
      <c r="C2354" s="2" t="str">
        <f>VLOOKUP(Sales_Data17[[#This Row],[Customer Name Index]],Customer_Data[#All],2,0)</f>
        <v>21st Ltd</v>
      </c>
      <c r="D2354">
        <v>10</v>
      </c>
      <c r="E2354" t="s">
        <v>3</v>
      </c>
      <c r="F2354" t="s">
        <v>8168</v>
      </c>
      <c r="G2354" t="s">
        <v>8026</v>
      </c>
      <c r="H2354" t="str">
        <f>VLOOKUP(Sales_Data17[[#This Row],[Delivery Region Index]],Regions_Table[#All],2,0)</f>
        <v>Queensland</v>
      </c>
      <c r="I2354" t="str">
        <f>VLOOKUP(Sales_Data17[[#This Row],[Delivery Region Index]],Regions_Table[#All],3,0)</f>
        <v>Charters Towers</v>
      </c>
      <c r="J2354">
        <v>29</v>
      </c>
      <c r="K2354">
        <v>4</v>
      </c>
      <c r="L2354" t="str">
        <f>VLOOKUP(Sales_Data17[[#This Row],[Product Description Index]],Products_Data[#All],2,0)</f>
        <v>Jeans</v>
      </c>
      <c r="M2354">
        <v>6</v>
      </c>
      <c r="N2354" s="9">
        <v>119.11111111111111</v>
      </c>
      <c r="O2354" s="9">
        <f>Sales_Data17[[#This Row],[Order Quantity]]*Sales_Data17[[#This Row],[Unit Price]]</f>
        <v>714.66666666666674</v>
      </c>
      <c r="P2354" s="9">
        <v>77.422222222222231</v>
      </c>
      <c r="Q2354" s="9">
        <f>Sales_Data17[[#This Row],[Line Total]]-(Sales_Data17[[#This Row],[Total Unit Cost]]*Sales_Data17[[#This Row],[Order Quantity]])</f>
        <v>250.13333333333333</v>
      </c>
      <c r="R2354" s="1" t="str">
        <f>TEXT(Sales_Data17[[#This Row],[OrderDate]],"MMM")</f>
        <v>Jun</v>
      </c>
      <c r="S2354" s="1" t="str">
        <f t="shared" si="36"/>
        <v>2013</v>
      </c>
    </row>
    <row r="2355" spans="1:19">
      <c r="A2355" t="s">
        <v>2378</v>
      </c>
      <c r="B2355" s="2">
        <v>41433</v>
      </c>
      <c r="C2355" s="2" t="str">
        <f>VLOOKUP(Sales_Data17[[#This Row],[Customer Name Index]],Customer_Data[#All],2,0)</f>
        <v>Eminence Corp</v>
      </c>
      <c r="D2355">
        <v>18</v>
      </c>
      <c r="E2355" t="s">
        <v>2</v>
      </c>
      <c r="F2355" t="s">
        <v>8168</v>
      </c>
      <c r="G2355" t="s">
        <v>8025</v>
      </c>
      <c r="H2355" t="str">
        <f>VLOOKUP(Sales_Data17[[#This Row],[Delivery Region Index]],Regions_Table[#All],2,0)</f>
        <v>Victoria</v>
      </c>
      <c r="I2355" t="str">
        <f>VLOOKUP(Sales_Data17[[#This Row],[Delivery Region Index]],Regions_Table[#All],3,0)</f>
        <v>Geelong</v>
      </c>
      <c r="J2355">
        <v>51</v>
      </c>
      <c r="K2355">
        <v>7</v>
      </c>
      <c r="L2355" t="str">
        <f>VLOOKUP(Sales_Data17[[#This Row],[Product Description Index]],Products_Data[#All],2,0)</f>
        <v>Dress Shirts</v>
      </c>
      <c r="M2355">
        <v>4</v>
      </c>
      <c r="N2355" s="9">
        <v>104.22222222222223</v>
      </c>
      <c r="O2355" s="9">
        <f>Sales_Data17[[#This Row],[Order Quantity]]*Sales_Data17[[#This Row],[Unit Price]]</f>
        <v>416.88888888888891</v>
      </c>
      <c r="P2355" s="9">
        <v>50.026666666666671</v>
      </c>
      <c r="Q2355" s="9">
        <f>Sales_Data17[[#This Row],[Line Total]]-(Sales_Data17[[#This Row],[Total Unit Cost]]*Sales_Data17[[#This Row],[Order Quantity]])</f>
        <v>216.78222222222223</v>
      </c>
      <c r="R2355" s="1" t="str">
        <f>TEXT(Sales_Data17[[#This Row],[OrderDate]],"MMM")</f>
        <v>Jun</v>
      </c>
      <c r="S2355" s="1" t="str">
        <f t="shared" si="36"/>
        <v>2013</v>
      </c>
    </row>
    <row r="2356" spans="1:19">
      <c r="A2356" t="s">
        <v>2379</v>
      </c>
      <c r="B2356" s="2">
        <v>41433</v>
      </c>
      <c r="C2356" s="2" t="str">
        <f>VLOOKUP(Sales_Data17[[#This Row],[Customer Name Index]],Customer_Data[#All],2,0)</f>
        <v>21st Ltd</v>
      </c>
      <c r="D2356">
        <v>10</v>
      </c>
      <c r="E2356" t="s">
        <v>4</v>
      </c>
      <c r="F2356" t="s">
        <v>8168</v>
      </c>
      <c r="G2356" t="s">
        <v>8027</v>
      </c>
      <c r="H2356" t="str">
        <f>VLOOKUP(Sales_Data17[[#This Row],[Delivery Region Index]],Regions_Table[#All],2,0)</f>
        <v>Queensland</v>
      </c>
      <c r="I2356" t="str">
        <f>VLOOKUP(Sales_Data17[[#This Row],[Delivery Region Index]],Regions_Table[#All],3,0)</f>
        <v>Bundaberg</v>
      </c>
      <c r="J2356">
        <v>27</v>
      </c>
      <c r="K2356">
        <v>4</v>
      </c>
      <c r="L2356" t="str">
        <f>VLOOKUP(Sales_Data17[[#This Row],[Product Description Index]],Products_Data[#All],2,0)</f>
        <v>Jeans</v>
      </c>
      <c r="M2356">
        <v>2</v>
      </c>
      <c r="N2356" s="9">
        <v>117.62222222222223</v>
      </c>
      <c r="O2356" s="9">
        <f>Sales_Data17[[#This Row],[Order Quantity]]*Sales_Data17[[#This Row],[Unit Price]]</f>
        <v>235.24444444444447</v>
      </c>
      <c r="P2356" s="9">
        <v>58.811111111111117</v>
      </c>
      <c r="Q2356" s="9">
        <f>Sales_Data17[[#This Row],[Line Total]]-(Sales_Data17[[#This Row],[Total Unit Cost]]*Sales_Data17[[#This Row],[Order Quantity]])</f>
        <v>117.62222222222223</v>
      </c>
      <c r="R2356" s="1" t="str">
        <f>TEXT(Sales_Data17[[#This Row],[OrderDate]],"MMM")</f>
        <v>Jun</v>
      </c>
      <c r="S2356" s="1" t="str">
        <f t="shared" si="36"/>
        <v>2013</v>
      </c>
    </row>
    <row r="2357" spans="1:19">
      <c r="A2357" t="s">
        <v>2380</v>
      </c>
      <c r="B2357" s="2">
        <v>41434</v>
      </c>
      <c r="C2357" s="2" t="str">
        <f>VLOOKUP(Sales_Data17[[#This Row],[Customer Name Index]],Customer_Data[#All],2,0)</f>
        <v>Pacific Ltd</v>
      </c>
      <c r="D2357">
        <v>20</v>
      </c>
      <c r="E2357" t="s">
        <v>4</v>
      </c>
      <c r="F2357" t="s">
        <v>8168</v>
      </c>
      <c r="G2357" t="s">
        <v>8028</v>
      </c>
      <c r="H2357" t="str">
        <f>VLOOKUP(Sales_Data17[[#This Row],[Delivery Region Index]],Regions_Table[#All],2,0)</f>
        <v>Victoria</v>
      </c>
      <c r="I2357" t="str">
        <f>VLOOKUP(Sales_Data17[[#This Row],[Delivery Region Index]],Regions_Table[#All],3,0)</f>
        <v>Wodonga</v>
      </c>
      <c r="J2357">
        <v>58</v>
      </c>
      <c r="K2357">
        <v>8</v>
      </c>
      <c r="L2357" t="str">
        <f>VLOOKUP(Sales_Data17[[#This Row],[Product Description Index]],Products_Data[#All],2,0)</f>
        <v>Shoes</v>
      </c>
      <c r="M2357">
        <v>8</v>
      </c>
      <c r="N2357" s="9">
        <v>600.76666666666677</v>
      </c>
      <c r="O2357" s="9">
        <f>Sales_Data17[[#This Row],[Order Quantity]]*Sales_Data17[[#This Row],[Unit Price]]</f>
        <v>4806.1333333333341</v>
      </c>
      <c r="P2357" s="9">
        <v>246.31433333333337</v>
      </c>
      <c r="Q2357" s="9">
        <f>Sales_Data17[[#This Row],[Line Total]]-(Sales_Data17[[#This Row],[Total Unit Cost]]*Sales_Data17[[#This Row],[Order Quantity]])</f>
        <v>2835.6186666666672</v>
      </c>
      <c r="R2357" s="1" t="str">
        <f>TEXT(Sales_Data17[[#This Row],[OrderDate]],"MMM")</f>
        <v>Jun</v>
      </c>
      <c r="S2357" s="1" t="str">
        <f t="shared" si="36"/>
        <v>2013</v>
      </c>
    </row>
    <row r="2358" spans="1:19">
      <c r="A2358" t="s">
        <v>2381</v>
      </c>
      <c r="B2358" s="2">
        <v>41434</v>
      </c>
      <c r="C2358" s="2" t="str">
        <f>VLOOKUP(Sales_Data17[[#This Row],[Customer Name Index]],Customer_Data[#All],2,0)</f>
        <v>Procter Corp</v>
      </c>
      <c r="D2358">
        <v>5</v>
      </c>
      <c r="E2358" t="s">
        <v>2</v>
      </c>
      <c r="F2358" t="s">
        <v>8168</v>
      </c>
      <c r="G2358" t="s">
        <v>8027</v>
      </c>
      <c r="H2358" t="str">
        <f>VLOOKUP(Sales_Data17[[#This Row],[Delivery Region Index]],Regions_Table[#All],2,0)</f>
        <v>New South Wales</v>
      </c>
      <c r="I2358" t="str">
        <f>VLOOKUP(Sales_Data17[[#This Row],[Delivery Region Index]],Regions_Table[#All],3,0)</f>
        <v>Lismore</v>
      </c>
      <c r="J2358">
        <v>14</v>
      </c>
      <c r="K2358">
        <v>2</v>
      </c>
      <c r="L2358" t="str">
        <f>VLOOKUP(Sales_Data17[[#This Row],[Product Description Index]],Products_Data[#All],2,0)</f>
        <v>Pants</v>
      </c>
      <c r="M2358">
        <v>9</v>
      </c>
      <c r="N2358" s="9">
        <v>612.67777777777781</v>
      </c>
      <c r="O2358" s="9">
        <f>Sales_Data17[[#This Row],[Order Quantity]]*Sales_Data17[[#This Row],[Unit Price]]</f>
        <v>5514.1</v>
      </c>
      <c r="P2358" s="9">
        <v>447.2547777777778</v>
      </c>
      <c r="Q2358" s="9">
        <f>Sales_Data17[[#This Row],[Line Total]]-(Sales_Data17[[#This Row],[Total Unit Cost]]*Sales_Data17[[#This Row],[Order Quantity]])</f>
        <v>1488.8070000000002</v>
      </c>
      <c r="R2358" s="1" t="str">
        <f>TEXT(Sales_Data17[[#This Row],[OrderDate]],"MMM")</f>
        <v>Jun</v>
      </c>
      <c r="S2358" s="1" t="str">
        <f t="shared" si="36"/>
        <v>2013</v>
      </c>
    </row>
    <row r="2359" spans="1:19">
      <c r="A2359" t="s">
        <v>2382</v>
      </c>
      <c r="B2359" s="2">
        <v>41434</v>
      </c>
      <c r="C2359" s="2" t="str">
        <f>VLOOKUP(Sales_Data17[[#This Row],[Customer Name Index]],Customer_Data[#All],2,0)</f>
        <v>Eminence Corp</v>
      </c>
      <c r="D2359">
        <v>18</v>
      </c>
      <c r="E2359" t="s">
        <v>4</v>
      </c>
      <c r="F2359" t="s">
        <v>8168</v>
      </c>
      <c r="G2359" t="s">
        <v>8025</v>
      </c>
      <c r="H2359" t="str">
        <f>VLOOKUP(Sales_Data17[[#This Row],[Delivery Region Index]],Regions_Table[#All],2,0)</f>
        <v>Victoria</v>
      </c>
      <c r="I2359" t="str">
        <f>VLOOKUP(Sales_Data17[[#This Row],[Delivery Region Index]],Regions_Table[#All],3,0)</f>
        <v>Geelong</v>
      </c>
      <c r="J2359">
        <v>51</v>
      </c>
      <c r="K2359">
        <v>7</v>
      </c>
      <c r="L2359" t="str">
        <f>VLOOKUP(Sales_Data17[[#This Row],[Product Description Index]],Products_Data[#All],2,0)</f>
        <v>Dress Shirts</v>
      </c>
      <c r="M2359">
        <v>1</v>
      </c>
      <c r="N2359" s="9">
        <v>272.4666666666667</v>
      </c>
      <c r="O2359" s="9">
        <f>Sales_Data17[[#This Row],[Order Quantity]]*Sales_Data17[[#This Row],[Unit Price]]</f>
        <v>272.4666666666667</v>
      </c>
      <c r="P2359" s="9">
        <v>158.03066666666666</v>
      </c>
      <c r="Q2359" s="9">
        <f>Sales_Data17[[#This Row],[Line Total]]-(Sales_Data17[[#This Row],[Total Unit Cost]]*Sales_Data17[[#This Row],[Order Quantity]])</f>
        <v>114.43600000000004</v>
      </c>
      <c r="R2359" s="1" t="str">
        <f>TEXT(Sales_Data17[[#This Row],[OrderDate]],"MMM")</f>
        <v>Jun</v>
      </c>
      <c r="S2359" s="1" t="str">
        <f t="shared" si="36"/>
        <v>2013</v>
      </c>
    </row>
    <row r="2360" spans="1:19">
      <c r="A2360" t="s">
        <v>2383</v>
      </c>
      <c r="B2360" s="2">
        <v>41434</v>
      </c>
      <c r="C2360" s="2" t="str">
        <f>VLOOKUP(Sales_Data17[[#This Row],[Customer Name Index]],Customer_Data[#All],2,0)</f>
        <v>Elorac, Corp</v>
      </c>
      <c r="D2360">
        <v>3</v>
      </c>
      <c r="E2360" t="s">
        <v>2</v>
      </c>
      <c r="F2360" t="s">
        <v>8168</v>
      </c>
      <c r="G2360" t="s">
        <v>8027</v>
      </c>
      <c r="H2360" t="str">
        <f>VLOOKUP(Sales_Data17[[#This Row],[Delivery Region Index]],Regions_Table[#All],2,0)</f>
        <v>New South Wales</v>
      </c>
      <c r="I2360" t="str">
        <f>VLOOKUP(Sales_Data17[[#This Row],[Delivery Region Index]],Regions_Table[#All],3,0)</f>
        <v>Coffs Harbour</v>
      </c>
      <c r="J2360">
        <v>7</v>
      </c>
      <c r="K2360">
        <v>1</v>
      </c>
      <c r="L2360" t="str">
        <f>VLOOKUP(Sales_Data17[[#This Row],[Product Description Index]],Products_Data[#All],2,0)</f>
        <v>Shirts</v>
      </c>
      <c r="M2360">
        <v>9</v>
      </c>
      <c r="N2360" s="9">
        <v>442.20000000000005</v>
      </c>
      <c r="O2360" s="9">
        <f>Sales_Data17[[#This Row],[Order Quantity]]*Sales_Data17[[#This Row],[Unit Price]]</f>
        <v>3979.8</v>
      </c>
      <c r="P2360" s="9">
        <v>300.69600000000003</v>
      </c>
      <c r="Q2360" s="9">
        <f>Sales_Data17[[#This Row],[Line Total]]-(Sales_Data17[[#This Row],[Total Unit Cost]]*Sales_Data17[[#This Row],[Order Quantity]])</f>
        <v>1273.5360000000001</v>
      </c>
      <c r="R2360" s="1" t="str">
        <f>TEXT(Sales_Data17[[#This Row],[OrderDate]],"MMM")</f>
        <v>Jun</v>
      </c>
      <c r="S2360" s="1" t="str">
        <f t="shared" si="36"/>
        <v>2013</v>
      </c>
    </row>
    <row r="2361" spans="1:19">
      <c r="A2361" t="s">
        <v>2384</v>
      </c>
      <c r="B2361" s="2">
        <v>41435</v>
      </c>
      <c r="C2361" s="2" t="str">
        <f>VLOOKUP(Sales_Data17[[#This Row],[Customer Name Index]],Customer_Data[#All],2,0)</f>
        <v>Medsep Group</v>
      </c>
      <c r="D2361">
        <v>8</v>
      </c>
      <c r="E2361" t="s">
        <v>4</v>
      </c>
      <c r="F2361" t="s">
        <v>8168</v>
      </c>
      <c r="G2361" t="s">
        <v>8027</v>
      </c>
      <c r="H2361" t="str">
        <f>VLOOKUP(Sales_Data17[[#This Row],[Delivery Region Index]],Regions_Table[#All],2,0)</f>
        <v>New South Wales</v>
      </c>
      <c r="I2361" t="str">
        <f>VLOOKUP(Sales_Data17[[#This Row],[Delivery Region Index]],Regions_Table[#All],3,0)</f>
        <v>Tamworth</v>
      </c>
      <c r="J2361">
        <v>21</v>
      </c>
      <c r="K2361">
        <v>3</v>
      </c>
      <c r="L2361" t="str">
        <f>VLOOKUP(Sales_Data17[[#This Row],[Product Description Index]],Products_Data[#All],2,0)</f>
        <v>Sunglasses</v>
      </c>
      <c r="M2361">
        <v>5</v>
      </c>
      <c r="N2361" s="9">
        <v>707.9666666666667</v>
      </c>
      <c r="O2361" s="9">
        <f>Sales_Data17[[#This Row],[Order Quantity]]*Sales_Data17[[#This Row],[Unit Price]]</f>
        <v>3539.8333333333335</v>
      </c>
      <c r="P2361" s="9">
        <v>587.61233333333325</v>
      </c>
      <c r="Q2361" s="9">
        <f>Sales_Data17[[#This Row],[Line Total]]-(Sales_Data17[[#This Row],[Total Unit Cost]]*Sales_Data17[[#This Row],[Order Quantity]])</f>
        <v>601.77166666666699</v>
      </c>
      <c r="R2361" s="1" t="str">
        <f>TEXT(Sales_Data17[[#This Row],[OrderDate]],"MMM")</f>
        <v>Jun</v>
      </c>
      <c r="S2361" s="1" t="str">
        <f t="shared" si="36"/>
        <v>2013</v>
      </c>
    </row>
    <row r="2362" spans="1:19">
      <c r="A2362" t="s">
        <v>2385</v>
      </c>
      <c r="B2362" s="2">
        <v>41435</v>
      </c>
      <c r="C2362" s="2" t="str">
        <f>VLOOKUP(Sales_Data17[[#This Row],[Customer Name Index]],Customer_Data[#All],2,0)</f>
        <v xml:space="preserve">Ei </v>
      </c>
      <c r="D2362">
        <v>9</v>
      </c>
      <c r="E2362" t="s">
        <v>3</v>
      </c>
      <c r="F2362" t="s">
        <v>8168</v>
      </c>
      <c r="G2362" t="s">
        <v>8027</v>
      </c>
      <c r="H2362" t="str">
        <f>VLOOKUP(Sales_Data17[[#This Row],[Delivery Region Index]],Regions_Table[#All],2,0)</f>
        <v>Queensland</v>
      </c>
      <c r="I2362" t="str">
        <f>VLOOKUP(Sales_Data17[[#This Row],[Delivery Region Index]],Regions_Table[#All],3,0)</f>
        <v>Brisbane</v>
      </c>
      <c r="J2362">
        <v>26</v>
      </c>
      <c r="K2362">
        <v>4</v>
      </c>
      <c r="L2362" t="str">
        <f>VLOOKUP(Sales_Data17[[#This Row],[Product Description Index]],Products_Data[#All],2,0)</f>
        <v>Jeans</v>
      </c>
      <c r="M2362">
        <v>7</v>
      </c>
      <c r="N2362" s="9">
        <v>428.05555555555554</v>
      </c>
      <c r="O2362" s="9">
        <f>Sales_Data17[[#This Row],[Order Quantity]]*Sales_Data17[[#This Row],[Unit Price]]</f>
        <v>2996.3888888888887</v>
      </c>
      <c r="P2362" s="9">
        <v>171.22222222222223</v>
      </c>
      <c r="Q2362" s="9">
        <f>Sales_Data17[[#This Row],[Line Total]]-(Sales_Data17[[#This Row],[Total Unit Cost]]*Sales_Data17[[#This Row],[Order Quantity]])</f>
        <v>1797.833333333333</v>
      </c>
      <c r="R2362" s="1" t="str">
        <f>TEXT(Sales_Data17[[#This Row],[OrderDate]],"MMM")</f>
        <v>Jun</v>
      </c>
      <c r="S2362" s="1" t="str">
        <f t="shared" si="36"/>
        <v>2013</v>
      </c>
    </row>
    <row r="2363" spans="1:19">
      <c r="A2363" t="s">
        <v>2386</v>
      </c>
      <c r="B2363" s="2">
        <v>41435</v>
      </c>
      <c r="C2363" s="2" t="str">
        <f>VLOOKUP(Sales_Data17[[#This Row],[Customer Name Index]],Customer_Data[#All],2,0)</f>
        <v>Ole Group</v>
      </c>
      <c r="D2363">
        <v>13</v>
      </c>
      <c r="E2363" t="s">
        <v>2</v>
      </c>
      <c r="F2363" t="s">
        <v>8168</v>
      </c>
      <c r="G2363" t="s">
        <v>8026</v>
      </c>
      <c r="H2363" t="str">
        <f>VLOOKUP(Sales_Data17[[#This Row],[Delivery Region Index]],Regions_Table[#All],2,0)</f>
        <v>Queensland</v>
      </c>
      <c r="I2363" t="str">
        <f>VLOOKUP(Sales_Data17[[#This Row],[Delivery Region Index]],Regions_Table[#All],3,0)</f>
        <v>Mackay</v>
      </c>
      <c r="J2363">
        <v>36</v>
      </c>
      <c r="K2363">
        <v>5</v>
      </c>
      <c r="L2363" t="str">
        <f>VLOOKUP(Sales_Data17[[#This Row],[Product Description Index]],Products_Data[#All],2,0)</f>
        <v>Hats</v>
      </c>
      <c r="M2363">
        <v>3</v>
      </c>
      <c r="N2363" s="9">
        <v>329.78888888888889</v>
      </c>
      <c r="O2363" s="9">
        <f>Sales_Data17[[#This Row],[Order Quantity]]*Sales_Data17[[#This Row],[Unit Price]]</f>
        <v>989.36666666666667</v>
      </c>
      <c r="P2363" s="9">
        <v>270.42688888888887</v>
      </c>
      <c r="Q2363" s="9">
        <f>Sales_Data17[[#This Row],[Line Total]]-(Sales_Data17[[#This Row],[Total Unit Cost]]*Sales_Data17[[#This Row],[Order Quantity]])</f>
        <v>178.08600000000013</v>
      </c>
      <c r="R2363" s="1" t="str">
        <f>TEXT(Sales_Data17[[#This Row],[OrderDate]],"MMM")</f>
        <v>Jun</v>
      </c>
      <c r="S2363" s="1" t="str">
        <f t="shared" si="36"/>
        <v>2013</v>
      </c>
    </row>
    <row r="2364" spans="1:19">
      <c r="A2364" t="s">
        <v>2387</v>
      </c>
      <c r="B2364" s="2">
        <v>41435</v>
      </c>
      <c r="C2364" s="2" t="str">
        <f>VLOOKUP(Sales_Data17[[#This Row],[Customer Name Index]],Customer_Data[#All],2,0)</f>
        <v xml:space="preserve">Qualitest </v>
      </c>
      <c r="D2364">
        <v>19</v>
      </c>
      <c r="E2364" t="s">
        <v>3</v>
      </c>
      <c r="F2364" t="s">
        <v>8168</v>
      </c>
      <c r="G2364" t="s">
        <v>8028</v>
      </c>
      <c r="H2364" t="str">
        <f>VLOOKUP(Sales_Data17[[#This Row],[Delivery Region Index]],Regions_Table[#All],2,0)</f>
        <v>Victoria</v>
      </c>
      <c r="I2364" t="str">
        <f>VLOOKUP(Sales_Data17[[#This Row],[Delivery Region Index]],Regions_Table[#All],3,0)</f>
        <v>Swan Hill</v>
      </c>
      <c r="J2364">
        <v>55</v>
      </c>
      <c r="K2364">
        <v>8</v>
      </c>
      <c r="L2364" t="str">
        <f>VLOOKUP(Sales_Data17[[#This Row],[Product Description Index]],Products_Data[#All],2,0)</f>
        <v>Shoes</v>
      </c>
      <c r="M2364">
        <v>3</v>
      </c>
      <c r="N2364" s="9">
        <v>708.71111111111122</v>
      </c>
      <c r="O2364" s="9">
        <f>Sales_Data17[[#This Row],[Order Quantity]]*Sales_Data17[[#This Row],[Unit Price]]</f>
        <v>2126.1333333333337</v>
      </c>
      <c r="P2364" s="9">
        <v>361.4426666666667</v>
      </c>
      <c r="Q2364" s="9">
        <f>Sales_Data17[[#This Row],[Line Total]]-(Sales_Data17[[#This Row],[Total Unit Cost]]*Sales_Data17[[#This Row],[Order Quantity]])</f>
        <v>1041.8053333333337</v>
      </c>
      <c r="R2364" s="1" t="str">
        <f>TEXT(Sales_Data17[[#This Row],[OrderDate]],"MMM")</f>
        <v>Jun</v>
      </c>
      <c r="S2364" s="1" t="str">
        <f t="shared" si="36"/>
        <v>2013</v>
      </c>
    </row>
    <row r="2365" spans="1:19">
      <c r="A2365" t="s">
        <v>2388</v>
      </c>
      <c r="B2365" s="2">
        <v>41435</v>
      </c>
      <c r="C2365" s="2" t="str">
        <f>VLOOKUP(Sales_Data17[[#This Row],[Customer Name Index]],Customer_Data[#All],2,0)</f>
        <v xml:space="preserve">Qualitest </v>
      </c>
      <c r="D2365">
        <v>19</v>
      </c>
      <c r="E2365" t="s">
        <v>4</v>
      </c>
      <c r="F2365" t="s">
        <v>8168</v>
      </c>
      <c r="G2365" t="s">
        <v>8028</v>
      </c>
      <c r="H2365" t="str">
        <f>VLOOKUP(Sales_Data17[[#This Row],[Delivery Region Index]],Regions_Table[#All],2,0)</f>
        <v>Victoria</v>
      </c>
      <c r="I2365" t="str">
        <f>VLOOKUP(Sales_Data17[[#This Row],[Delivery Region Index]],Regions_Table[#All],3,0)</f>
        <v>Mildura</v>
      </c>
      <c r="J2365">
        <v>53</v>
      </c>
      <c r="K2365">
        <v>8</v>
      </c>
      <c r="L2365" t="str">
        <f>VLOOKUP(Sales_Data17[[#This Row],[Product Description Index]],Products_Data[#All],2,0)</f>
        <v>Shoes</v>
      </c>
      <c r="M2365">
        <v>4</v>
      </c>
      <c r="N2365" s="9">
        <v>129.53333333333333</v>
      </c>
      <c r="O2365" s="9">
        <f>Sales_Data17[[#This Row],[Order Quantity]]*Sales_Data17[[#This Row],[Unit Price]]</f>
        <v>518.13333333333333</v>
      </c>
      <c r="P2365" s="9">
        <v>89.377999999999986</v>
      </c>
      <c r="Q2365" s="9">
        <f>Sales_Data17[[#This Row],[Line Total]]-(Sales_Data17[[#This Row],[Total Unit Cost]]*Sales_Data17[[#This Row],[Order Quantity]])</f>
        <v>160.62133333333338</v>
      </c>
      <c r="R2365" s="1" t="str">
        <f>TEXT(Sales_Data17[[#This Row],[OrderDate]],"MMM")</f>
        <v>Jun</v>
      </c>
      <c r="S2365" s="1" t="str">
        <f t="shared" si="36"/>
        <v>2013</v>
      </c>
    </row>
    <row r="2366" spans="1:19">
      <c r="A2366" t="s">
        <v>2389</v>
      </c>
      <c r="B2366" s="2">
        <v>41435</v>
      </c>
      <c r="C2366" s="2" t="str">
        <f>VLOOKUP(Sales_Data17[[#This Row],[Customer Name Index]],Customer_Data[#All],2,0)</f>
        <v>Eminence Corp</v>
      </c>
      <c r="D2366">
        <v>18</v>
      </c>
      <c r="E2366" t="s">
        <v>4</v>
      </c>
      <c r="F2366" t="s">
        <v>8168</v>
      </c>
      <c r="G2366" t="s">
        <v>8025</v>
      </c>
      <c r="H2366" t="str">
        <f>VLOOKUP(Sales_Data17[[#This Row],[Delivery Region Index]],Regions_Table[#All],2,0)</f>
        <v>Victoria</v>
      </c>
      <c r="I2366" t="str">
        <f>VLOOKUP(Sales_Data17[[#This Row],[Delivery Region Index]],Regions_Table[#All],3,0)</f>
        <v>Latrobe City</v>
      </c>
      <c r="J2366">
        <v>52</v>
      </c>
      <c r="K2366">
        <v>8</v>
      </c>
      <c r="L2366" t="str">
        <f>VLOOKUP(Sales_Data17[[#This Row],[Product Description Index]],Products_Data[#All],2,0)</f>
        <v>Shoes</v>
      </c>
      <c r="M2366">
        <v>1</v>
      </c>
      <c r="N2366" s="9">
        <v>120.60000000000001</v>
      </c>
      <c r="O2366" s="9">
        <f>Sales_Data17[[#This Row],[Order Quantity]]*Sales_Data17[[#This Row],[Unit Price]]</f>
        <v>120.60000000000001</v>
      </c>
      <c r="P2366" s="9">
        <v>65.124000000000009</v>
      </c>
      <c r="Q2366" s="9">
        <f>Sales_Data17[[#This Row],[Line Total]]-(Sales_Data17[[#This Row],[Total Unit Cost]]*Sales_Data17[[#This Row],[Order Quantity]])</f>
        <v>55.475999999999999</v>
      </c>
      <c r="R2366" s="1" t="str">
        <f>TEXT(Sales_Data17[[#This Row],[OrderDate]],"MMM")</f>
        <v>Jun</v>
      </c>
      <c r="S2366" s="1" t="str">
        <f t="shared" si="36"/>
        <v>2013</v>
      </c>
    </row>
    <row r="2367" spans="1:19">
      <c r="A2367" t="s">
        <v>2390</v>
      </c>
      <c r="B2367" s="2">
        <v>41435</v>
      </c>
      <c r="C2367" s="2" t="str">
        <f>VLOOKUP(Sales_Data17[[#This Row],[Customer Name Index]],Customer_Data[#All],2,0)</f>
        <v>ETUDE Ltd</v>
      </c>
      <c r="D2367">
        <v>4</v>
      </c>
      <c r="E2367" t="s">
        <v>4</v>
      </c>
      <c r="F2367" t="s">
        <v>8168</v>
      </c>
      <c r="G2367" t="s">
        <v>8027</v>
      </c>
      <c r="H2367" t="str">
        <f>VLOOKUP(Sales_Data17[[#This Row],[Delivery Region Index]],Regions_Table[#All],2,0)</f>
        <v>New South Wales</v>
      </c>
      <c r="I2367" t="str">
        <f>VLOOKUP(Sales_Data17[[#This Row],[Delivery Region Index]],Regions_Table[#All],3,0)</f>
        <v>Goulburn</v>
      </c>
      <c r="J2367">
        <v>10</v>
      </c>
      <c r="K2367">
        <v>2</v>
      </c>
      <c r="L2367" t="str">
        <f>VLOOKUP(Sales_Data17[[#This Row],[Product Description Index]],Products_Data[#All],2,0)</f>
        <v>Pants</v>
      </c>
      <c r="M2367">
        <v>6</v>
      </c>
      <c r="N2367" s="9">
        <v>276.18888888888893</v>
      </c>
      <c r="O2367" s="9">
        <f>Sales_Data17[[#This Row],[Order Quantity]]*Sales_Data17[[#This Row],[Unit Price]]</f>
        <v>1657.1333333333337</v>
      </c>
      <c r="P2367" s="9">
        <v>110.47555555555557</v>
      </c>
      <c r="Q2367" s="9">
        <f>Sales_Data17[[#This Row],[Line Total]]-(Sales_Data17[[#This Row],[Total Unit Cost]]*Sales_Data17[[#This Row],[Order Quantity]])</f>
        <v>994.2800000000002</v>
      </c>
      <c r="R2367" s="1" t="str">
        <f>TEXT(Sales_Data17[[#This Row],[OrderDate]],"MMM")</f>
        <v>Jun</v>
      </c>
      <c r="S2367" s="1" t="str">
        <f t="shared" si="36"/>
        <v>2013</v>
      </c>
    </row>
    <row r="2368" spans="1:19">
      <c r="A2368" t="s">
        <v>2391</v>
      </c>
      <c r="B2368" s="2">
        <v>41437</v>
      </c>
      <c r="C2368" s="2" t="str">
        <f>VLOOKUP(Sales_Data17[[#This Row],[Customer Name Index]],Customer_Data[#All],2,0)</f>
        <v>Eminence Corp</v>
      </c>
      <c r="D2368">
        <v>18</v>
      </c>
      <c r="E2368" t="s">
        <v>2</v>
      </c>
      <c r="F2368" t="s">
        <v>8168</v>
      </c>
      <c r="G2368" t="s">
        <v>8025</v>
      </c>
      <c r="H2368" t="str">
        <f>VLOOKUP(Sales_Data17[[#This Row],[Delivery Region Index]],Regions_Table[#All],2,0)</f>
        <v>Victoria</v>
      </c>
      <c r="I2368" t="str">
        <f>VLOOKUP(Sales_Data17[[#This Row],[Delivery Region Index]],Regions_Table[#All],3,0)</f>
        <v>Geelong</v>
      </c>
      <c r="J2368">
        <v>51</v>
      </c>
      <c r="K2368">
        <v>7</v>
      </c>
      <c r="L2368" t="str">
        <f>VLOOKUP(Sales_Data17[[#This Row],[Product Description Index]],Products_Data[#All],2,0)</f>
        <v>Dress Shirts</v>
      </c>
      <c r="M2368">
        <v>9</v>
      </c>
      <c r="N2368" s="9">
        <v>274.70000000000005</v>
      </c>
      <c r="O2368" s="9">
        <f>Sales_Data17[[#This Row],[Order Quantity]]*Sales_Data17[[#This Row],[Unit Price]]</f>
        <v>2472.3000000000002</v>
      </c>
      <c r="P2368" s="9">
        <v>129.10900000000001</v>
      </c>
      <c r="Q2368" s="9">
        <f>Sales_Data17[[#This Row],[Line Total]]-(Sales_Data17[[#This Row],[Total Unit Cost]]*Sales_Data17[[#This Row],[Order Quantity]])</f>
        <v>1310.3190000000002</v>
      </c>
      <c r="R2368" s="1" t="str">
        <f>TEXT(Sales_Data17[[#This Row],[OrderDate]],"MMM")</f>
        <v>Jun</v>
      </c>
      <c r="S2368" s="1" t="str">
        <f t="shared" si="36"/>
        <v>2013</v>
      </c>
    </row>
    <row r="2369" spans="1:19">
      <c r="A2369" t="s">
        <v>2392</v>
      </c>
      <c r="B2369" s="2">
        <v>41437</v>
      </c>
      <c r="C2369" s="2" t="str">
        <f>VLOOKUP(Sales_Data17[[#This Row],[Customer Name Index]],Customer_Data[#All],2,0)</f>
        <v xml:space="preserve">Linde </v>
      </c>
      <c r="D2369">
        <v>14</v>
      </c>
      <c r="E2369" t="s">
        <v>4</v>
      </c>
      <c r="F2369" t="s">
        <v>8168</v>
      </c>
      <c r="G2369" t="s">
        <v>8026</v>
      </c>
      <c r="H2369" t="str">
        <f>VLOOKUP(Sales_Data17[[#This Row],[Delivery Region Index]],Regions_Table[#All],2,0)</f>
        <v>Queensland</v>
      </c>
      <c r="I2369" t="str">
        <f>VLOOKUP(Sales_Data17[[#This Row],[Delivery Region Index]],Regions_Table[#All],3,0)</f>
        <v>Redcliffe</v>
      </c>
      <c r="J2369">
        <v>40</v>
      </c>
      <c r="K2369">
        <v>6</v>
      </c>
      <c r="L2369" t="str">
        <f>VLOOKUP(Sales_Data17[[#This Row],[Product Description Index]],Products_Data[#All],2,0)</f>
        <v>Socks</v>
      </c>
      <c r="M2369">
        <v>8</v>
      </c>
      <c r="N2369" s="9">
        <v>220.35555555555555</v>
      </c>
      <c r="O2369" s="9">
        <f>Sales_Data17[[#This Row],[Order Quantity]]*Sales_Data17[[#This Row],[Unit Price]]</f>
        <v>1762.8444444444444</v>
      </c>
      <c r="P2369" s="9">
        <v>149.84177777777779</v>
      </c>
      <c r="Q2369" s="9">
        <f>Sales_Data17[[#This Row],[Line Total]]-(Sales_Data17[[#This Row],[Total Unit Cost]]*Sales_Data17[[#This Row],[Order Quantity]])</f>
        <v>564.11022222222209</v>
      </c>
      <c r="R2369" s="1" t="str">
        <f>TEXT(Sales_Data17[[#This Row],[OrderDate]],"MMM")</f>
        <v>Jun</v>
      </c>
      <c r="S2369" s="1" t="str">
        <f t="shared" si="36"/>
        <v>2013</v>
      </c>
    </row>
    <row r="2370" spans="1:19">
      <c r="A2370" t="s">
        <v>2393</v>
      </c>
      <c r="B2370" s="2">
        <v>41437</v>
      </c>
      <c r="C2370" s="2" t="str">
        <f>VLOOKUP(Sales_Data17[[#This Row],[Customer Name Index]],Customer_Data[#All],2,0)</f>
        <v xml:space="preserve">WakeFern </v>
      </c>
      <c r="D2370">
        <v>2</v>
      </c>
      <c r="E2370" t="s">
        <v>2</v>
      </c>
      <c r="F2370" t="s">
        <v>8168</v>
      </c>
      <c r="G2370" t="s">
        <v>8027</v>
      </c>
      <c r="H2370" t="str">
        <f>VLOOKUP(Sales_Data17[[#This Row],[Delivery Region Index]],Regions_Table[#All],2,0)</f>
        <v>New South Wales</v>
      </c>
      <c r="I2370" t="str">
        <f>VLOOKUP(Sales_Data17[[#This Row],[Delivery Region Index]],Regions_Table[#All],3,0)</f>
        <v>Broken Hill</v>
      </c>
      <c r="J2370">
        <v>5</v>
      </c>
      <c r="K2370">
        <v>1</v>
      </c>
      <c r="L2370" t="str">
        <f>VLOOKUP(Sales_Data17[[#This Row],[Product Description Index]],Products_Data[#All],2,0)</f>
        <v>Shirts</v>
      </c>
      <c r="M2370">
        <v>7</v>
      </c>
      <c r="N2370" s="9">
        <v>114.64444444444445</v>
      </c>
      <c r="O2370" s="9">
        <f>Sales_Data17[[#This Row],[Order Quantity]]*Sales_Data17[[#This Row],[Unit Price]]</f>
        <v>802.51111111111118</v>
      </c>
      <c r="P2370" s="9">
        <v>73.37244444444444</v>
      </c>
      <c r="Q2370" s="9">
        <f>Sales_Data17[[#This Row],[Line Total]]-(Sales_Data17[[#This Row],[Total Unit Cost]]*Sales_Data17[[#This Row],[Order Quantity]])</f>
        <v>288.90400000000011</v>
      </c>
      <c r="R2370" s="1" t="str">
        <f>TEXT(Sales_Data17[[#This Row],[OrderDate]],"MMM")</f>
        <v>Jun</v>
      </c>
      <c r="S2370" s="1" t="str">
        <f t="shared" ref="S2370:S2433" si="37">TEXT(B2370,"YYY")</f>
        <v>2013</v>
      </c>
    </row>
    <row r="2371" spans="1:19">
      <c r="A2371" t="s">
        <v>2394</v>
      </c>
      <c r="B2371" s="2">
        <v>41437</v>
      </c>
      <c r="C2371" s="2" t="str">
        <f>VLOOKUP(Sales_Data17[[#This Row],[Customer Name Index]],Customer_Data[#All],2,0)</f>
        <v>New Ltd</v>
      </c>
      <c r="D2371">
        <v>7</v>
      </c>
      <c r="E2371" t="s">
        <v>2</v>
      </c>
      <c r="F2371" t="s">
        <v>8168</v>
      </c>
      <c r="G2371" t="s">
        <v>8027</v>
      </c>
      <c r="H2371" t="str">
        <f>VLOOKUP(Sales_Data17[[#This Row],[Delivery Region Index]],Regions_Table[#All],2,0)</f>
        <v>New South Wales</v>
      </c>
      <c r="I2371" t="str">
        <f>VLOOKUP(Sales_Data17[[#This Row],[Delivery Region Index]],Regions_Table[#All],3,0)</f>
        <v>Orange</v>
      </c>
      <c r="J2371">
        <v>18</v>
      </c>
      <c r="K2371">
        <v>3</v>
      </c>
      <c r="L2371" t="str">
        <f>VLOOKUP(Sales_Data17[[#This Row],[Product Description Index]],Products_Data[#All],2,0)</f>
        <v>Sunglasses</v>
      </c>
      <c r="M2371">
        <v>5</v>
      </c>
      <c r="N2371" s="9">
        <v>194.3</v>
      </c>
      <c r="O2371" s="9">
        <f>Sales_Data17[[#This Row],[Order Quantity]]*Sales_Data17[[#This Row],[Unit Price]]</f>
        <v>971.5</v>
      </c>
      <c r="P2371" s="9">
        <v>87.435000000000002</v>
      </c>
      <c r="Q2371" s="9">
        <f>Sales_Data17[[#This Row],[Line Total]]-(Sales_Data17[[#This Row],[Total Unit Cost]]*Sales_Data17[[#This Row],[Order Quantity]])</f>
        <v>534.32500000000005</v>
      </c>
      <c r="R2371" s="1" t="str">
        <f>TEXT(Sales_Data17[[#This Row],[OrderDate]],"MMM")</f>
        <v>Jun</v>
      </c>
      <c r="S2371" s="1" t="str">
        <f t="shared" si="37"/>
        <v>2013</v>
      </c>
    </row>
    <row r="2372" spans="1:19">
      <c r="A2372" t="s">
        <v>2395</v>
      </c>
      <c r="B2372" s="2">
        <v>41437</v>
      </c>
      <c r="C2372" s="2" t="str">
        <f>VLOOKUP(Sales_Data17[[#This Row],[Customer Name Index]],Customer_Data[#All],2,0)</f>
        <v>Apollo Ltd</v>
      </c>
      <c r="D2372">
        <v>11</v>
      </c>
      <c r="E2372" t="s">
        <v>4</v>
      </c>
      <c r="F2372" t="s">
        <v>8168</v>
      </c>
      <c r="G2372" t="s">
        <v>8026</v>
      </c>
      <c r="H2372" t="str">
        <f>VLOOKUP(Sales_Data17[[#This Row],[Delivery Region Index]],Regions_Table[#All],2,0)</f>
        <v>Queensland</v>
      </c>
      <c r="I2372" t="str">
        <f>VLOOKUP(Sales_Data17[[#This Row],[Delivery Region Index]],Regions_Table[#All],3,0)</f>
        <v>Gold Coast</v>
      </c>
      <c r="J2372">
        <v>31</v>
      </c>
      <c r="K2372">
        <v>5</v>
      </c>
      <c r="L2372" t="str">
        <f>VLOOKUP(Sales_Data17[[#This Row],[Product Description Index]],Products_Data[#All],2,0)</f>
        <v>Hats</v>
      </c>
      <c r="M2372">
        <v>6</v>
      </c>
      <c r="N2372" s="9">
        <v>297.77777777777777</v>
      </c>
      <c r="O2372" s="9">
        <f>Sales_Data17[[#This Row],[Order Quantity]]*Sales_Data17[[#This Row],[Unit Price]]</f>
        <v>1786.6666666666665</v>
      </c>
      <c r="P2372" s="9">
        <v>232.26666666666668</v>
      </c>
      <c r="Q2372" s="9">
        <f>Sales_Data17[[#This Row],[Line Total]]-(Sales_Data17[[#This Row],[Total Unit Cost]]*Sales_Data17[[#This Row],[Order Quantity]])</f>
        <v>393.06666666666638</v>
      </c>
      <c r="R2372" s="1" t="str">
        <f>TEXT(Sales_Data17[[#This Row],[OrderDate]],"MMM")</f>
        <v>Jun</v>
      </c>
      <c r="S2372" s="1" t="str">
        <f t="shared" si="37"/>
        <v>2013</v>
      </c>
    </row>
    <row r="2373" spans="1:19">
      <c r="A2373" t="s">
        <v>2396</v>
      </c>
      <c r="B2373" s="2">
        <v>41438</v>
      </c>
      <c r="C2373" s="2" t="str">
        <f>VLOOKUP(Sales_Data17[[#This Row],[Customer Name Index]],Customer_Data[#All],2,0)</f>
        <v>Ole Group</v>
      </c>
      <c r="D2373">
        <v>13</v>
      </c>
      <c r="E2373" t="s">
        <v>4</v>
      </c>
      <c r="F2373" t="s">
        <v>8168</v>
      </c>
      <c r="G2373" t="s">
        <v>8026</v>
      </c>
      <c r="H2373" t="str">
        <f>VLOOKUP(Sales_Data17[[#This Row],[Delivery Region Index]],Regions_Table[#All],2,0)</f>
        <v>Queensland</v>
      </c>
      <c r="I2373" t="str">
        <f>VLOOKUP(Sales_Data17[[#This Row],[Delivery Region Index]],Regions_Table[#All],3,0)</f>
        <v>Maryborough</v>
      </c>
      <c r="J2373">
        <v>37</v>
      </c>
      <c r="K2373">
        <v>6</v>
      </c>
      <c r="L2373" t="str">
        <f>VLOOKUP(Sales_Data17[[#This Row],[Product Description Index]],Products_Data[#All],2,0)</f>
        <v>Socks</v>
      </c>
      <c r="M2373">
        <v>6</v>
      </c>
      <c r="N2373" s="9">
        <v>575.45555555555563</v>
      </c>
      <c r="O2373" s="9">
        <f>Sales_Data17[[#This Row],[Order Quantity]]*Sales_Data17[[#This Row],[Unit Price]]</f>
        <v>3452.7333333333336</v>
      </c>
      <c r="P2373" s="9">
        <v>471.87355555555558</v>
      </c>
      <c r="Q2373" s="9">
        <f>Sales_Data17[[#This Row],[Line Total]]-(Sales_Data17[[#This Row],[Total Unit Cost]]*Sales_Data17[[#This Row],[Order Quantity]])</f>
        <v>621.49200000000019</v>
      </c>
      <c r="R2373" s="1" t="str">
        <f>TEXT(Sales_Data17[[#This Row],[OrderDate]],"MMM")</f>
        <v>Jun</v>
      </c>
      <c r="S2373" s="1" t="str">
        <f t="shared" si="37"/>
        <v>2013</v>
      </c>
    </row>
    <row r="2374" spans="1:19">
      <c r="A2374" t="s">
        <v>2397</v>
      </c>
      <c r="B2374" s="2">
        <v>41438</v>
      </c>
      <c r="C2374" s="2" t="str">
        <f>VLOOKUP(Sales_Data17[[#This Row],[Customer Name Index]],Customer_Data[#All],2,0)</f>
        <v>Rochester Ltd</v>
      </c>
      <c r="D2374">
        <v>15</v>
      </c>
      <c r="E2374" t="s">
        <v>2</v>
      </c>
      <c r="F2374" t="s">
        <v>8168</v>
      </c>
      <c r="G2374" t="s">
        <v>8025</v>
      </c>
      <c r="H2374" t="str">
        <f>VLOOKUP(Sales_Data17[[#This Row],[Delivery Region Index]],Regions_Table[#All],2,0)</f>
        <v>Queensland</v>
      </c>
      <c r="I2374" t="str">
        <f>VLOOKUP(Sales_Data17[[#This Row],[Delivery Region Index]],Regions_Table[#All],3,0)</f>
        <v>Rockhampton</v>
      </c>
      <c r="J2374">
        <v>41</v>
      </c>
      <c r="K2374">
        <v>6</v>
      </c>
      <c r="L2374" t="str">
        <f>VLOOKUP(Sales_Data17[[#This Row],[Product Description Index]],Products_Data[#All],2,0)</f>
        <v>Socks</v>
      </c>
      <c r="M2374">
        <v>3</v>
      </c>
      <c r="N2374" s="9">
        <v>266.51111111111112</v>
      </c>
      <c r="O2374" s="9">
        <f>Sales_Data17[[#This Row],[Order Quantity]]*Sales_Data17[[#This Row],[Unit Price]]</f>
        <v>799.5333333333333</v>
      </c>
      <c r="P2374" s="9">
        <v>213.20888888888891</v>
      </c>
      <c r="Q2374" s="9">
        <f>Sales_Data17[[#This Row],[Line Total]]-(Sales_Data17[[#This Row],[Total Unit Cost]]*Sales_Data17[[#This Row],[Order Quantity]])</f>
        <v>159.90666666666652</v>
      </c>
      <c r="R2374" s="1" t="str">
        <f>TEXT(Sales_Data17[[#This Row],[OrderDate]],"MMM")</f>
        <v>Jun</v>
      </c>
      <c r="S2374" s="1" t="str">
        <f t="shared" si="37"/>
        <v>2013</v>
      </c>
    </row>
    <row r="2375" spans="1:19">
      <c r="A2375" t="s">
        <v>2398</v>
      </c>
      <c r="B2375" s="2">
        <v>41438</v>
      </c>
      <c r="C2375" s="2" t="str">
        <f>VLOOKUP(Sales_Data17[[#This Row],[Customer Name Index]],Customer_Data[#All],2,0)</f>
        <v>PEDIFIX, Corp</v>
      </c>
      <c r="D2375">
        <v>6</v>
      </c>
      <c r="E2375" t="s">
        <v>4</v>
      </c>
      <c r="F2375" t="s">
        <v>8168</v>
      </c>
      <c r="G2375" t="s">
        <v>8027</v>
      </c>
      <c r="H2375" t="str">
        <f>VLOOKUP(Sales_Data17[[#This Row],[Delivery Region Index]],Regions_Table[#All],2,0)</f>
        <v>New South Wales</v>
      </c>
      <c r="I2375" t="str">
        <f>VLOOKUP(Sales_Data17[[#This Row],[Delivery Region Index]],Regions_Table[#All],3,0)</f>
        <v>Nowra</v>
      </c>
      <c r="J2375">
        <v>17</v>
      </c>
      <c r="K2375">
        <v>3</v>
      </c>
      <c r="L2375" t="str">
        <f>VLOOKUP(Sales_Data17[[#This Row],[Product Description Index]],Products_Data[#All],2,0)</f>
        <v>Sunglasses</v>
      </c>
      <c r="M2375">
        <v>9</v>
      </c>
      <c r="N2375" s="9">
        <v>195.78888888888889</v>
      </c>
      <c r="O2375" s="9">
        <f>Sales_Data17[[#This Row],[Order Quantity]]*Sales_Data17[[#This Row],[Unit Price]]</f>
        <v>1762.1</v>
      </c>
      <c r="P2375" s="9">
        <v>135.09433333333334</v>
      </c>
      <c r="Q2375" s="9">
        <f>Sales_Data17[[#This Row],[Line Total]]-(Sales_Data17[[#This Row],[Total Unit Cost]]*Sales_Data17[[#This Row],[Order Quantity]])</f>
        <v>546.25099999999975</v>
      </c>
      <c r="R2375" s="1" t="str">
        <f>TEXT(Sales_Data17[[#This Row],[OrderDate]],"MMM")</f>
        <v>Jun</v>
      </c>
      <c r="S2375" s="1" t="str">
        <f t="shared" si="37"/>
        <v>2013</v>
      </c>
    </row>
    <row r="2376" spans="1:19">
      <c r="A2376" t="s">
        <v>2399</v>
      </c>
      <c r="B2376" s="2">
        <v>41438</v>
      </c>
      <c r="C2376" s="2" t="str">
        <f>VLOOKUP(Sales_Data17[[#This Row],[Customer Name Index]],Customer_Data[#All],2,0)</f>
        <v>PEDIFIX, Corp</v>
      </c>
      <c r="D2376">
        <v>6</v>
      </c>
      <c r="E2376" t="s">
        <v>2</v>
      </c>
      <c r="F2376" t="s">
        <v>8168</v>
      </c>
      <c r="G2376" t="s">
        <v>8027</v>
      </c>
      <c r="H2376" t="str">
        <f>VLOOKUP(Sales_Data17[[#This Row],[Delivery Region Index]],Regions_Table[#All],2,0)</f>
        <v>New South Wales</v>
      </c>
      <c r="I2376" t="str">
        <f>VLOOKUP(Sales_Data17[[#This Row],[Delivery Region Index]],Regions_Table[#All],3,0)</f>
        <v>Orange</v>
      </c>
      <c r="J2376">
        <v>18</v>
      </c>
      <c r="K2376">
        <v>3</v>
      </c>
      <c r="L2376" t="str">
        <f>VLOOKUP(Sales_Data17[[#This Row],[Product Description Index]],Products_Data[#All],2,0)</f>
        <v>Sunglasses</v>
      </c>
      <c r="M2376">
        <v>9</v>
      </c>
      <c r="N2376" s="9">
        <v>625.33333333333337</v>
      </c>
      <c r="O2376" s="9">
        <f>Sales_Data17[[#This Row],[Order Quantity]]*Sales_Data17[[#This Row],[Unit Price]]</f>
        <v>5628</v>
      </c>
      <c r="P2376" s="9">
        <v>481.50666666666672</v>
      </c>
      <c r="Q2376" s="9">
        <f>Sales_Data17[[#This Row],[Line Total]]-(Sales_Data17[[#This Row],[Total Unit Cost]]*Sales_Data17[[#This Row],[Order Quantity]])</f>
        <v>1294.4399999999996</v>
      </c>
      <c r="R2376" s="1" t="str">
        <f>TEXT(Sales_Data17[[#This Row],[OrderDate]],"MMM")</f>
        <v>Jun</v>
      </c>
      <c r="S2376" s="1" t="str">
        <f t="shared" si="37"/>
        <v>2013</v>
      </c>
    </row>
    <row r="2377" spans="1:19">
      <c r="A2377" t="s">
        <v>2400</v>
      </c>
      <c r="B2377" s="2">
        <v>41438</v>
      </c>
      <c r="C2377" s="2" t="str">
        <f>VLOOKUP(Sales_Data17[[#This Row],[Customer Name Index]],Customer_Data[#All],2,0)</f>
        <v xml:space="preserve">Ei </v>
      </c>
      <c r="D2377">
        <v>9</v>
      </c>
      <c r="E2377" t="s">
        <v>4</v>
      </c>
      <c r="F2377" t="s">
        <v>8168</v>
      </c>
      <c r="G2377" t="s">
        <v>8027</v>
      </c>
      <c r="H2377" t="str">
        <f>VLOOKUP(Sales_Data17[[#This Row],[Delivery Region Index]],Regions_Table[#All],2,0)</f>
        <v>New South Wales</v>
      </c>
      <c r="I2377" t="str">
        <f>VLOOKUP(Sales_Data17[[#This Row],[Delivery Region Index]],Regions_Table[#All],3,0)</f>
        <v>Wollongong</v>
      </c>
      <c r="J2377">
        <v>24</v>
      </c>
      <c r="K2377">
        <v>4</v>
      </c>
      <c r="L2377" t="str">
        <f>VLOOKUP(Sales_Data17[[#This Row],[Product Description Index]],Products_Data[#All],2,0)</f>
        <v>Jeans</v>
      </c>
      <c r="M2377">
        <v>5</v>
      </c>
      <c r="N2377" s="9">
        <v>585.87777777777785</v>
      </c>
      <c r="O2377" s="9">
        <f>Sales_Data17[[#This Row],[Order Quantity]]*Sales_Data17[[#This Row],[Unit Price]]</f>
        <v>2929.3888888888891</v>
      </c>
      <c r="P2377" s="9">
        <v>386.67933333333337</v>
      </c>
      <c r="Q2377" s="9">
        <f>Sales_Data17[[#This Row],[Line Total]]-(Sales_Data17[[#This Row],[Total Unit Cost]]*Sales_Data17[[#This Row],[Order Quantity]])</f>
        <v>995.99222222222215</v>
      </c>
      <c r="R2377" s="1" t="str">
        <f>TEXT(Sales_Data17[[#This Row],[OrderDate]],"MMM")</f>
        <v>Jun</v>
      </c>
      <c r="S2377" s="1" t="str">
        <f t="shared" si="37"/>
        <v>2013</v>
      </c>
    </row>
    <row r="2378" spans="1:19">
      <c r="A2378" t="s">
        <v>2401</v>
      </c>
      <c r="B2378" s="2">
        <v>41438</v>
      </c>
      <c r="C2378" s="2" t="str">
        <f>VLOOKUP(Sales_Data17[[#This Row],[Customer Name Index]],Customer_Data[#All],2,0)</f>
        <v>Medsep Group</v>
      </c>
      <c r="D2378">
        <v>8</v>
      </c>
      <c r="E2378" t="s">
        <v>4</v>
      </c>
      <c r="F2378" t="s">
        <v>8168</v>
      </c>
      <c r="G2378" t="s">
        <v>8027</v>
      </c>
      <c r="H2378" t="str">
        <f>VLOOKUP(Sales_Data17[[#This Row],[Delivery Region Index]],Regions_Table[#All],2,0)</f>
        <v>New South Wales</v>
      </c>
      <c r="I2378" t="str">
        <f>VLOOKUP(Sales_Data17[[#This Row],[Delivery Region Index]],Regions_Table[#All],3,0)</f>
        <v>Tamworth</v>
      </c>
      <c r="J2378">
        <v>21</v>
      </c>
      <c r="K2378">
        <v>3</v>
      </c>
      <c r="L2378" t="str">
        <f>VLOOKUP(Sales_Data17[[#This Row],[Product Description Index]],Products_Data[#All],2,0)</f>
        <v>Sunglasses</v>
      </c>
      <c r="M2378">
        <v>3</v>
      </c>
      <c r="N2378" s="9">
        <v>417.63333333333338</v>
      </c>
      <c r="O2378" s="9">
        <f>Sales_Data17[[#This Row],[Order Quantity]]*Sales_Data17[[#This Row],[Unit Price]]</f>
        <v>1252.9000000000001</v>
      </c>
      <c r="P2378" s="9">
        <v>263.10900000000004</v>
      </c>
      <c r="Q2378" s="9">
        <f>Sales_Data17[[#This Row],[Line Total]]-(Sales_Data17[[#This Row],[Total Unit Cost]]*Sales_Data17[[#This Row],[Order Quantity]])</f>
        <v>463.57299999999998</v>
      </c>
      <c r="R2378" s="1" t="str">
        <f>TEXT(Sales_Data17[[#This Row],[OrderDate]],"MMM")</f>
        <v>Jun</v>
      </c>
      <c r="S2378" s="1" t="str">
        <f t="shared" si="37"/>
        <v>2013</v>
      </c>
    </row>
    <row r="2379" spans="1:19">
      <c r="A2379" t="s">
        <v>2402</v>
      </c>
      <c r="B2379" s="2">
        <v>41439</v>
      </c>
      <c r="C2379" s="2" t="str">
        <f>VLOOKUP(Sales_Data17[[#This Row],[Customer Name Index]],Customer_Data[#All],2,0)</f>
        <v>Ole Group</v>
      </c>
      <c r="D2379">
        <v>13</v>
      </c>
      <c r="E2379" t="s">
        <v>4</v>
      </c>
      <c r="F2379" t="s">
        <v>8168</v>
      </c>
      <c r="G2379" t="s">
        <v>8026</v>
      </c>
      <c r="H2379" t="str">
        <f>VLOOKUP(Sales_Data17[[#This Row],[Delivery Region Index]],Regions_Table[#All],2,0)</f>
        <v>Queensland</v>
      </c>
      <c r="I2379" t="str">
        <f>VLOOKUP(Sales_Data17[[#This Row],[Delivery Region Index]],Regions_Table[#All],3,0)</f>
        <v>Maryborough</v>
      </c>
      <c r="J2379">
        <v>37</v>
      </c>
      <c r="K2379">
        <v>6</v>
      </c>
      <c r="L2379" t="str">
        <f>VLOOKUP(Sales_Data17[[#This Row],[Product Description Index]],Products_Data[#All],2,0)</f>
        <v>Socks</v>
      </c>
      <c r="M2379">
        <v>7</v>
      </c>
      <c r="N2379" s="9">
        <v>112.41111111111111</v>
      </c>
      <c r="O2379" s="9">
        <f>Sales_Data17[[#This Row],[Order Quantity]]*Sales_Data17[[#This Row],[Unit Price]]</f>
        <v>786.87777777777774</v>
      </c>
      <c r="P2379" s="9">
        <v>51.70911111111112</v>
      </c>
      <c r="Q2379" s="9">
        <f>Sales_Data17[[#This Row],[Line Total]]-(Sales_Data17[[#This Row],[Total Unit Cost]]*Sales_Data17[[#This Row],[Order Quantity]])</f>
        <v>424.91399999999987</v>
      </c>
      <c r="R2379" s="1" t="str">
        <f>TEXT(Sales_Data17[[#This Row],[OrderDate]],"MMM")</f>
        <v>Jun</v>
      </c>
      <c r="S2379" s="1" t="str">
        <f t="shared" si="37"/>
        <v>2013</v>
      </c>
    </row>
    <row r="2380" spans="1:19">
      <c r="A2380" t="s">
        <v>2403</v>
      </c>
      <c r="B2380" s="2">
        <v>41439</v>
      </c>
      <c r="C2380" s="2" t="str">
        <f>VLOOKUP(Sales_Data17[[#This Row],[Customer Name Index]],Customer_Data[#All],2,0)</f>
        <v xml:space="preserve">Linde </v>
      </c>
      <c r="D2380">
        <v>14</v>
      </c>
      <c r="E2380" t="s">
        <v>4</v>
      </c>
      <c r="F2380" t="s">
        <v>8168</v>
      </c>
      <c r="G2380" t="s">
        <v>8026</v>
      </c>
      <c r="H2380" t="str">
        <f>VLOOKUP(Sales_Data17[[#This Row],[Delivery Region Index]],Regions_Table[#All],2,0)</f>
        <v>Queensland</v>
      </c>
      <c r="I2380" t="str">
        <f>VLOOKUP(Sales_Data17[[#This Row],[Delivery Region Index]],Regions_Table[#All],3,0)</f>
        <v>Nambour</v>
      </c>
      <c r="J2380">
        <v>39</v>
      </c>
      <c r="K2380">
        <v>6</v>
      </c>
      <c r="L2380" t="str">
        <f>VLOOKUP(Sales_Data17[[#This Row],[Product Description Index]],Products_Data[#All],2,0)</f>
        <v>Socks</v>
      </c>
      <c r="M2380">
        <v>1</v>
      </c>
      <c r="N2380" s="9">
        <v>350.63333333333338</v>
      </c>
      <c r="O2380" s="9">
        <f>Sales_Data17[[#This Row],[Order Quantity]]*Sales_Data17[[#This Row],[Unit Price]]</f>
        <v>350.63333333333338</v>
      </c>
      <c r="P2380" s="9">
        <v>189.34200000000001</v>
      </c>
      <c r="Q2380" s="9">
        <f>Sales_Data17[[#This Row],[Line Total]]-(Sales_Data17[[#This Row],[Total Unit Cost]]*Sales_Data17[[#This Row],[Order Quantity]])</f>
        <v>161.29133333333337</v>
      </c>
      <c r="R2380" s="1" t="str">
        <f>TEXT(Sales_Data17[[#This Row],[OrderDate]],"MMM")</f>
        <v>Jun</v>
      </c>
      <c r="S2380" s="1" t="str">
        <f t="shared" si="37"/>
        <v>2013</v>
      </c>
    </row>
    <row r="2381" spans="1:19">
      <c r="A2381" t="s">
        <v>2404</v>
      </c>
      <c r="B2381" s="2">
        <v>41439</v>
      </c>
      <c r="C2381" s="2" t="str">
        <f>VLOOKUP(Sales_Data17[[#This Row],[Customer Name Index]],Customer_Data[#All],2,0)</f>
        <v>Medsep Group</v>
      </c>
      <c r="D2381">
        <v>8</v>
      </c>
      <c r="E2381" t="s">
        <v>3</v>
      </c>
      <c r="F2381" t="s">
        <v>8168</v>
      </c>
      <c r="G2381" t="s">
        <v>8027</v>
      </c>
      <c r="H2381" t="str">
        <f>VLOOKUP(Sales_Data17[[#This Row],[Delivery Region Index]],Regions_Table[#All],2,0)</f>
        <v>New South Wales</v>
      </c>
      <c r="I2381" t="str">
        <f>VLOOKUP(Sales_Data17[[#This Row],[Delivery Region Index]],Regions_Table[#All],3,0)</f>
        <v>Wagga Wagga</v>
      </c>
      <c r="J2381">
        <v>23</v>
      </c>
      <c r="K2381">
        <v>4</v>
      </c>
      <c r="L2381" t="str">
        <f>VLOOKUP(Sales_Data17[[#This Row],[Product Description Index]],Products_Data[#All],2,0)</f>
        <v>Jeans</v>
      </c>
      <c r="M2381">
        <v>1</v>
      </c>
      <c r="N2381" s="9">
        <v>658.08888888888896</v>
      </c>
      <c r="O2381" s="9">
        <f>Sales_Data17[[#This Row],[Order Quantity]]*Sales_Data17[[#This Row],[Unit Price]]</f>
        <v>658.08888888888896</v>
      </c>
      <c r="P2381" s="9">
        <v>361.94888888888892</v>
      </c>
      <c r="Q2381" s="9">
        <f>Sales_Data17[[#This Row],[Line Total]]-(Sales_Data17[[#This Row],[Total Unit Cost]]*Sales_Data17[[#This Row],[Order Quantity]])</f>
        <v>296.14000000000004</v>
      </c>
      <c r="R2381" s="1" t="str">
        <f>TEXT(Sales_Data17[[#This Row],[OrderDate]],"MMM")</f>
        <v>Jun</v>
      </c>
      <c r="S2381" s="1" t="str">
        <f t="shared" si="37"/>
        <v>2013</v>
      </c>
    </row>
    <row r="2382" spans="1:19">
      <c r="A2382" t="s">
        <v>2405</v>
      </c>
      <c r="B2382" s="2">
        <v>41439</v>
      </c>
      <c r="C2382" s="2" t="str">
        <f>VLOOKUP(Sales_Data17[[#This Row],[Customer Name Index]],Customer_Data[#All],2,0)</f>
        <v>21st Ltd</v>
      </c>
      <c r="D2382">
        <v>10</v>
      </c>
      <c r="E2382" t="s">
        <v>4</v>
      </c>
      <c r="F2382" t="s">
        <v>8168</v>
      </c>
      <c r="G2382" t="s">
        <v>8026</v>
      </c>
      <c r="H2382" t="str">
        <f>VLOOKUP(Sales_Data17[[#This Row],[Delivery Region Index]],Regions_Table[#All],2,0)</f>
        <v>Queensland</v>
      </c>
      <c r="I2382" t="str">
        <f>VLOOKUP(Sales_Data17[[#This Row],[Delivery Region Index]],Regions_Table[#All],3,0)</f>
        <v>Cairns</v>
      </c>
      <c r="J2382">
        <v>28</v>
      </c>
      <c r="K2382">
        <v>4</v>
      </c>
      <c r="L2382" t="str">
        <f>VLOOKUP(Sales_Data17[[#This Row],[Product Description Index]],Products_Data[#All],2,0)</f>
        <v>Jeans</v>
      </c>
      <c r="M2382">
        <v>2</v>
      </c>
      <c r="N2382" s="9">
        <v>294.05555555555554</v>
      </c>
      <c r="O2382" s="9">
        <f>Sales_Data17[[#This Row],[Order Quantity]]*Sales_Data17[[#This Row],[Unit Price]]</f>
        <v>588.11111111111109</v>
      </c>
      <c r="P2382" s="9">
        <v>185.255</v>
      </c>
      <c r="Q2382" s="9">
        <f>Sales_Data17[[#This Row],[Line Total]]-(Sales_Data17[[#This Row],[Total Unit Cost]]*Sales_Data17[[#This Row],[Order Quantity]])</f>
        <v>217.60111111111109</v>
      </c>
      <c r="R2382" s="1" t="str">
        <f>TEXT(Sales_Data17[[#This Row],[OrderDate]],"MMM")</f>
        <v>Jun</v>
      </c>
      <c r="S2382" s="1" t="str">
        <f t="shared" si="37"/>
        <v>2013</v>
      </c>
    </row>
    <row r="2383" spans="1:19">
      <c r="A2383" t="s">
        <v>2406</v>
      </c>
      <c r="B2383" s="2">
        <v>41440</v>
      </c>
      <c r="C2383" s="2" t="str">
        <f>VLOOKUP(Sales_Data17[[#This Row],[Customer Name Index]],Customer_Data[#All],2,0)</f>
        <v>New Ltd</v>
      </c>
      <c r="D2383">
        <v>7</v>
      </c>
      <c r="E2383" t="s">
        <v>2</v>
      </c>
      <c r="F2383" t="s">
        <v>8168</v>
      </c>
      <c r="G2383" t="s">
        <v>8027</v>
      </c>
      <c r="H2383" t="str">
        <f>VLOOKUP(Sales_Data17[[#This Row],[Delivery Region Index]],Regions_Table[#All],2,0)</f>
        <v>New South Wales</v>
      </c>
      <c r="I2383" t="str">
        <f>VLOOKUP(Sales_Data17[[#This Row],[Delivery Region Index]],Regions_Table[#All],3,0)</f>
        <v>Port Macquarie</v>
      </c>
      <c r="J2383">
        <v>19</v>
      </c>
      <c r="K2383">
        <v>3</v>
      </c>
      <c r="L2383" t="str">
        <f>VLOOKUP(Sales_Data17[[#This Row],[Product Description Index]],Products_Data[#All],2,0)</f>
        <v>Sunglasses</v>
      </c>
      <c r="M2383">
        <v>2</v>
      </c>
      <c r="N2383" s="9">
        <v>101.24444444444445</v>
      </c>
      <c r="O2383" s="9">
        <f>Sales_Data17[[#This Row],[Order Quantity]]*Sales_Data17[[#This Row],[Unit Price]]</f>
        <v>202.48888888888891</v>
      </c>
      <c r="P2383" s="9">
        <v>62.771555555555565</v>
      </c>
      <c r="Q2383" s="9">
        <f>Sales_Data17[[#This Row],[Line Total]]-(Sales_Data17[[#This Row],[Total Unit Cost]]*Sales_Data17[[#This Row],[Order Quantity]])</f>
        <v>76.945777777777778</v>
      </c>
      <c r="R2383" s="1" t="str">
        <f>TEXT(Sales_Data17[[#This Row],[OrderDate]],"MMM")</f>
        <v>Jun</v>
      </c>
      <c r="S2383" s="1" t="str">
        <f t="shared" si="37"/>
        <v>2013</v>
      </c>
    </row>
    <row r="2384" spans="1:19">
      <c r="A2384" t="s">
        <v>2407</v>
      </c>
      <c r="B2384" s="2">
        <v>41440</v>
      </c>
      <c r="C2384" s="2" t="str">
        <f>VLOOKUP(Sales_Data17[[#This Row],[Customer Name Index]],Customer_Data[#All],2,0)</f>
        <v>3LAB, Ltd</v>
      </c>
      <c r="D2384">
        <v>16</v>
      </c>
      <c r="E2384" t="s">
        <v>4</v>
      </c>
      <c r="F2384" t="s">
        <v>8168</v>
      </c>
      <c r="G2384" t="s">
        <v>8025</v>
      </c>
      <c r="H2384" t="str">
        <f>VLOOKUP(Sales_Data17[[#This Row],[Delivery Region Index]],Regions_Table[#All],2,0)</f>
        <v>Queensland</v>
      </c>
      <c r="I2384" t="str">
        <f>VLOOKUP(Sales_Data17[[#This Row],[Delivery Region Index]],Regions_Table[#All],3,0)</f>
        <v>Townsville</v>
      </c>
      <c r="J2384">
        <v>45</v>
      </c>
      <c r="K2384">
        <v>7</v>
      </c>
      <c r="L2384" t="str">
        <f>VLOOKUP(Sales_Data17[[#This Row],[Product Description Index]],Products_Data[#All],2,0)</f>
        <v>Dress Shirts</v>
      </c>
      <c r="M2384">
        <v>8</v>
      </c>
      <c r="N2384" s="9">
        <v>93.055555555555557</v>
      </c>
      <c r="O2384" s="9">
        <f>Sales_Data17[[#This Row],[Order Quantity]]*Sales_Data17[[#This Row],[Unit Price]]</f>
        <v>744.44444444444446</v>
      </c>
      <c r="P2384" s="9">
        <v>55.833333333333336</v>
      </c>
      <c r="Q2384" s="9">
        <f>Sales_Data17[[#This Row],[Line Total]]-(Sales_Data17[[#This Row],[Total Unit Cost]]*Sales_Data17[[#This Row],[Order Quantity]])</f>
        <v>297.77777777777777</v>
      </c>
      <c r="R2384" s="1" t="str">
        <f>TEXT(Sales_Data17[[#This Row],[OrderDate]],"MMM")</f>
        <v>Jun</v>
      </c>
      <c r="S2384" s="1" t="str">
        <f t="shared" si="37"/>
        <v>2013</v>
      </c>
    </row>
    <row r="2385" spans="1:19">
      <c r="A2385" t="s">
        <v>2408</v>
      </c>
      <c r="B2385" s="2">
        <v>41440</v>
      </c>
      <c r="C2385" s="2" t="str">
        <f>VLOOKUP(Sales_Data17[[#This Row],[Customer Name Index]],Customer_Data[#All],2,0)</f>
        <v xml:space="preserve">Qualitest </v>
      </c>
      <c r="D2385">
        <v>19</v>
      </c>
      <c r="E2385" t="s">
        <v>2</v>
      </c>
      <c r="F2385" t="s">
        <v>8168</v>
      </c>
      <c r="G2385" t="s">
        <v>8028</v>
      </c>
      <c r="H2385" t="str">
        <f>VLOOKUP(Sales_Data17[[#This Row],[Delivery Region Index]],Regions_Table[#All],2,0)</f>
        <v>Victoria</v>
      </c>
      <c r="I2385" t="str">
        <f>VLOOKUP(Sales_Data17[[#This Row],[Delivery Region Index]],Regions_Table[#All],3,0)</f>
        <v>Swan Hill</v>
      </c>
      <c r="J2385">
        <v>55</v>
      </c>
      <c r="K2385">
        <v>8</v>
      </c>
      <c r="L2385" t="str">
        <f>VLOOKUP(Sales_Data17[[#This Row],[Product Description Index]],Products_Data[#All],2,0)</f>
        <v>Shoes</v>
      </c>
      <c r="M2385">
        <v>2</v>
      </c>
      <c r="N2385" s="9">
        <v>148.88888888888889</v>
      </c>
      <c r="O2385" s="9">
        <f>Sales_Data17[[#This Row],[Order Quantity]]*Sales_Data17[[#This Row],[Unit Price]]</f>
        <v>297.77777777777777</v>
      </c>
      <c r="P2385" s="9">
        <v>102.73333333333332</v>
      </c>
      <c r="Q2385" s="9">
        <f>Sales_Data17[[#This Row],[Line Total]]-(Sales_Data17[[#This Row],[Total Unit Cost]]*Sales_Data17[[#This Row],[Order Quantity]])</f>
        <v>92.311111111111131</v>
      </c>
      <c r="R2385" s="1" t="str">
        <f>TEXT(Sales_Data17[[#This Row],[OrderDate]],"MMM")</f>
        <v>Jun</v>
      </c>
      <c r="S2385" s="1" t="str">
        <f t="shared" si="37"/>
        <v>2013</v>
      </c>
    </row>
    <row r="2386" spans="1:19">
      <c r="A2386" t="s">
        <v>2409</v>
      </c>
      <c r="B2386" s="2">
        <v>41440</v>
      </c>
      <c r="C2386" s="2" t="str">
        <f>VLOOKUP(Sales_Data17[[#This Row],[Customer Name Index]],Customer_Data[#All],2,0)</f>
        <v xml:space="preserve">Medline </v>
      </c>
      <c r="D2386">
        <v>12</v>
      </c>
      <c r="E2386" t="s">
        <v>2</v>
      </c>
      <c r="F2386" t="s">
        <v>8168</v>
      </c>
      <c r="G2386" t="s">
        <v>8026</v>
      </c>
      <c r="H2386" t="str">
        <f>VLOOKUP(Sales_Data17[[#This Row],[Delivery Region Index]],Regions_Table[#All],2,0)</f>
        <v>Queensland</v>
      </c>
      <c r="I2386" t="str">
        <f>VLOOKUP(Sales_Data17[[#This Row],[Delivery Region Index]],Regions_Table[#All],3,0)</f>
        <v>Hervey Bay</v>
      </c>
      <c r="J2386">
        <v>33</v>
      </c>
      <c r="K2386">
        <v>5</v>
      </c>
      <c r="L2386" t="str">
        <f>VLOOKUP(Sales_Data17[[#This Row],[Product Description Index]],Products_Data[#All],2,0)</f>
        <v>Hats</v>
      </c>
      <c r="M2386">
        <v>2</v>
      </c>
      <c r="N2386" s="9">
        <v>323.83333333333331</v>
      </c>
      <c r="O2386" s="9">
        <f>Sales_Data17[[#This Row],[Order Quantity]]*Sales_Data17[[#This Row],[Unit Price]]</f>
        <v>647.66666666666663</v>
      </c>
      <c r="P2386" s="9">
        <v>265.54333333333329</v>
      </c>
      <c r="Q2386" s="9">
        <f>Sales_Data17[[#This Row],[Line Total]]-(Sales_Data17[[#This Row],[Total Unit Cost]]*Sales_Data17[[#This Row],[Order Quantity]])</f>
        <v>116.58000000000004</v>
      </c>
      <c r="R2386" s="1" t="str">
        <f>TEXT(Sales_Data17[[#This Row],[OrderDate]],"MMM")</f>
        <v>Jun</v>
      </c>
      <c r="S2386" s="1" t="str">
        <f t="shared" si="37"/>
        <v>2013</v>
      </c>
    </row>
    <row r="2387" spans="1:19">
      <c r="A2387" t="s">
        <v>2410</v>
      </c>
      <c r="B2387" s="2">
        <v>41441</v>
      </c>
      <c r="C2387" s="2" t="str">
        <f>VLOOKUP(Sales_Data17[[#This Row],[Customer Name Index]],Customer_Data[#All],2,0)</f>
        <v>Elorac, Corp</v>
      </c>
      <c r="D2387">
        <v>3</v>
      </c>
      <c r="E2387" t="s">
        <v>2</v>
      </c>
      <c r="F2387" t="s">
        <v>8168</v>
      </c>
      <c r="G2387" t="s">
        <v>8027</v>
      </c>
      <c r="H2387" t="str">
        <f>VLOOKUP(Sales_Data17[[#This Row],[Delivery Region Index]],Regions_Table[#All],2,0)</f>
        <v>New South Wales</v>
      </c>
      <c r="I2387" t="str">
        <f>VLOOKUP(Sales_Data17[[#This Row],[Delivery Region Index]],Regions_Table[#All],3,0)</f>
        <v>Dubbo</v>
      </c>
      <c r="J2387">
        <v>8</v>
      </c>
      <c r="K2387">
        <v>2</v>
      </c>
      <c r="L2387" t="str">
        <f>VLOOKUP(Sales_Data17[[#This Row],[Product Description Index]],Products_Data[#All],2,0)</f>
        <v>Pants</v>
      </c>
      <c r="M2387">
        <v>7</v>
      </c>
      <c r="N2387" s="9">
        <v>116.13333333333334</v>
      </c>
      <c r="O2387" s="9">
        <f>Sales_Data17[[#This Row],[Order Quantity]]*Sales_Data17[[#This Row],[Unit Price]]</f>
        <v>812.93333333333339</v>
      </c>
      <c r="P2387" s="9">
        <v>80.132000000000005</v>
      </c>
      <c r="Q2387" s="9">
        <f>Sales_Data17[[#This Row],[Line Total]]-(Sales_Data17[[#This Row],[Total Unit Cost]]*Sales_Data17[[#This Row],[Order Quantity]])</f>
        <v>252.00933333333342</v>
      </c>
      <c r="R2387" s="1" t="str">
        <f>TEXT(Sales_Data17[[#This Row],[OrderDate]],"MMM")</f>
        <v>Jun</v>
      </c>
      <c r="S2387" s="1" t="str">
        <f t="shared" si="37"/>
        <v>2013</v>
      </c>
    </row>
    <row r="2388" spans="1:19">
      <c r="A2388" t="s">
        <v>2411</v>
      </c>
      <c r="B2388" s="2">
        <v>41441</v>
      </c>
      <c r="C2388" s="2" t="str">
        <f>VLOOKUP(Sales_Data17[[#This Row],[Customer Name Index]],Customer_Data[#All],2,0)</f>
        <v>PEDIFIX, Corp</v>
      </c>
      <c r="D2388">
        <v>6</v>
      </c>
      <c r="E2388" t="s">
        <v>2</v>
      </c>
      <c r="F2388" t="s">
        <v>8168</v>
      </c>
      <c r="G2388" t="s">
        <v>8027</v>
      </c>
      <c r="H2388" t="str">
        <f>VLOOKUP(Sales_Data17[[#This Row],[Delivery Region Index]],Regions_Table[#All],2,0)</f>
        <v>New South Wales</v>
      </c>
      <c r="I2388" t="str">
        <f>VLOOKUP(Sales_Data17[[#This Row],[Delivery Region Index]],Regions_Table[#All],3,0)</f>
        <v>Maitland</v>
      </c>
      <c r="J2388">
        <v>15</v>
      </c>
      <c r="K2388">
        <v>3</v>
      </c>
      <c r="L2388" t="str">
        <f>VLOOKUP(Sales_Data17[[#This Row],[Product Description Index]],Products_Data[#All],2,0)</f>
        <v>Sunglasses</v>
      </c>
      <c r="M2388">
        <v>2</v>
      </c>
      <c r="N2388" s="9">
        <v>428.8</v>
      </c>
      <c r="O2388" s="9">
        <f>Sales_Data17[[#This Row],[Order Quantity]]*Sales_Data17[[#This Row],[Unit Price]]</f>
        <v>857.6</v>
      </c>
      <c r="P2388" s="9">
        <v>218.68800000000002</v>
      </c>
      <c r="Q2388" s="9">
        <f>Sales_Data17[[#This Row],[Line Total]]-(Sales_Data17[[#This Row],[Total Unit Cost]]*Sales_Data17[[#This Row],[Order Quantity]])</f>
        <v>420.22399999999999</v>
      </c>
      <c r="R2388" s="1" t="str">
        <f>TEXT(Sales_Data17[[#This Row],[OrderDate]],"MMM")</f>
        <v>Jun</v>
      </c>
      <c r="S2388" s="1" t="str">
        <f t="shared" si="37"/>
        <v>2013</v>
      </c>
    </row>
    <row r="2389" spans="1:19">
      <c r="A2389" t="s">
        <v>2412</v>
      </c>
      <c r="B2389" s="2">
        <v>41441</v>
      </c>
      <c r="C2389" s="2" t="str">
        <f>VLOOKUP(Sales_Data17[[#This Row],[Customer Name Index]],Customer_Data[#All],2,0)</f>
        <v>Eminence Corp</v>
      </c>
      <c r="D2389">
        <v>18</v>
      </c>
      <c r="E2389" t="s">
        <v>2</v>
      </c>
      <c r="F2389" t="s">
        <v>8168</v>
      </c>
      <c r="G2389" t="s">
        <v>8025</v>
      </c>
      <c r="H2389" t="str">
        <f>VLOOKUP(Sales_Data17[[#This Row],[Delivery Region Index]],Regions_Table[#All],2,0)</f>
        <v>Victoria</v>
      </c>
      <c r="I2389" t="str">
        <f>VLOOKUP(Sales_Data17[[#This Row],[Delivery Region Index]],Regions_Table[#All],3,0)</f>
        <v>Geelong</v>
      </c>
      <c r="J2389">
        <v>51</v>
      </c>
      <c r="K2389">
        <v>8</v>
      </c>
      <c r="L2389" t="str">
        <f>VLOOKUP(Sales_Data17[[#This Row],[Product Description Index]],Products_Data[#All],2,0)</f>
        <v>Shoes</v>
      </c>
      <c r="M2389">
        <v>4</v>
      </c>
      <c r="N2389" s="9">
        <v>674.4666666666667</v>
      </c>
      <c r="O2389" s="9">
        <f>Sales_Data17[[#This Row],[Order Quantity]]*Sales_Data17[[#This Row],[Unit Price]]</f>
        <v>2697.8666666666668</v>
      </c>
      <c r="P2389" s="9">
        <v>505.84999999999997</v>
      </c>
      <c r="Q2389" s="9">
        <f>Sales_Data17[[#This Row],[Line Total]]-(Sales_Data17[[#This Row],[Total Unit Cost]]*Sales_Data17[[#This Row],[Order Quantity]])</f>
        <v>674.46666666666692</v>
      </c>
      <c r="R2389" s="1" t="str">
        <f>TEXT(Sales_Data17[[#This Row],[OrderDate]],"MMM")</f>
        <v>Jun</v>
      </c>
      <c r="S2389" s="1" t="str">
        <f t="shared" si="37"/>
        <v>2013</v>
      </c>
    </row>
    <row r="2390" spans="1:19">
      <c r="A2390" t="s">
        <v>2413</v>
      </c>
      <c r="B2390" s="2">
        <v>41441</v>
      </c>
      <c r="C2390" s="2" t="str">
        <f>VLOOKUP(Sales_Data17[[#This Row],[Customer Name Index]],Customer_Data[#All],2,0)</f>
        <v xml:space="preserve">Linde </v>
      </c>
      <c r="D2390">
        <v>14</v>
      </c>
      <c r="E2390" t="s">
        <v>4</v>
      </c>
      <c r="F2390" t="s">
        <v>8168</v>
      </c>
      <c r="G2390" t="s">
        <v>8026</v>
      </c>
      <c r="H2390" t="str">
        <f>VLOOKUP(Sales_Data17[[#This Row],[Delivery Region Index]],Regions_Table[#All],2,0)</f>
        <v>Queensland</v>
      </c>
      <c r="I2390" t="str">
        <f>VLOOKUP(Sales_Data17[[#This Row],[Delivery Region Index]],Regions_Table[#All],3,0)</f>
        <v>Mount Isa</v>
      </c>
      <c r="J2390">
        <v>38</v>
      </c>
      <c r="K2390">
        <v>6</v>
      </c>
      <c r="L2390" t="str">
        <f>VLOOKUP(Sales_Data17[[#This Row],[Product Description Index]],Products_Data[#All],2,0)</f>
        <v>Socks</v>
      </c>
      <c r="M2390">
        <v>8</v>
      </c>
      <c r="N2390" s="9">
        <v>114.64444444444445</v>
      </c>
      <c r="O2390" s="9">
        <f>Sales_Data17[[#This Row],[Order Quantity]]*Sales_Data17[[#This Row],[Unit Price]]</f>
        <v>917.15555555555557</v>
      </c>
      <c r="P2390" s="9">
        <v>53.882888888888886</v>
      </c>
      <c r="Q2390" s="9">
        <f>Sales_Data17[[#This Row],[Line Total]]-(Sales_Data17[[#This Row],[Total Unit Cost]]*Sales_Data17[[#This Row],[Order Quantity]])</f>
        <v>486.09244444444448</v>
      </c>
      <c r="R2390" s="1" t="str">
        <f>TEXT(Sales_Data17[[#This Row],[OrderDate]],"MMM")</f>
        <v>Jun</v>
      </c>
      <c r="S2390" s="1" t="str">
        <f t="shared" si="37"/>
        <v>2013</v>
      </c>
    </row>
    <row r="2391" spans="1:19">
      <c r="A2391" t="s">
        <v>2414</v>
      </c>
      <c r="B2391" s="2">
        <v>41441</v>
      </c>
      <c r="C2391" s="2" t="str">
        <f>VLOOKUP(Sales_Data17[[#This Row],[Customer Name Index]],Customer_Data[#All],2,0)</f>
        <v>New Ltd</v>
      </c>
      <c r="D2391">
        <v>7</v>
      </c>
      <c r="E2391" t="s">
        <v>4</v>
      </c>
      <c r="F2391" t="s">
        <v>8168</v>
      </c>
      <c r="G2391" t="s">
        <v>8027</v>
      </c>
      <c r="H2391" t="str">
        <f>VLOOKUP(Sales_Data17[[#This Row],[Delivery Region Index]],Regions_Table[#All],2,0)</f>
        <v>New South Wales</v>
      </c>
      <c r="I2391" t="str">
        <f>VLOOKUP(Sales_Data17[[#This Row],[Delivery Region Index]],Regions_Table[#All],3,0)</f>
        <v>Tamworth</v>
      </c>
      <c r="J2391">
        <v>21</v>
      </c>
      <c r="K2391">
        <v>3</v>
      </c>
      <c r="L2391" t="str">
        <f>VLOOKUP(Sales_Data17[[#This Row],[Product Description Index]],Products_Data[#All],2,0)</f>
        <v>Sunglasses</v>
      </c>
      <c r="M2391">
        <v>6</v>
      </c>
      <c r="N2391" s="9">
        <v>142.1888888888889</v>
      </c>
      <c r="O2391" s="9">
        <f>Sales_Data17[[#This Row],[Order Quantity]]*Sales_Data17[[#This Row],[Unit Price]]</f>
        <v>853.13333333333344</v>
      </c>
      <c r="P2391" s="9">
        <v>75.360111111111124</v>
      </c>
      <c r="Q2391" s="9">
        <f>Sales_Data17[[#This Row],[Line Total]]-(Sales_Data17[[#This Row],[Total Unit Cost]]*Sales_Data17[[#This Row],[Order Quantity]])</f>
        <v>400.97266666666667</v>
      </c>
      <c r="R2391" s="1" t="str">
        <f>TEXT(Sales_Data17[[#This Row],[OrderDate]],"MMM")</f>
        <v>Jun</v>
      </c>
      <c r="S2391" s="1" t="str">
        <f t="shared" si="37"/>
        <v>2013</v>
      </c>
    </row>
    <row r="2392" spans="1:19">
      <c r="A2392" t="s">
        <v>2415</v>
      </c>
      <c r="B2392" s="2">
        <v>41441</v>
      </c>
      <c r="C2392" s="2" t="str">
        <f>VLOOKUP(Sales_Data17[[#This Row],[Customer Name Index]],Customer_Data[#All],2,0)</f>
        <v>Medsep Group</v>
      </c>
      <c r="D2392">
        <v>8</v>
      </c>
      <c r="E2392" t="s">
        <v>4</v>
      </c>
      <c r="F2392" t="s">
        <v>8168</v>
      </c>
      <c r="G2392" t="s">
        <v>8027</v>
      </c>
      <c r="H2392" t="str">
        <f>VLOOKUP(Sales_Data17[[#This Row],[Delivery Region Index]],Regions_Table[#All],2,0)</f>
        <v>New South Wales</v>
      </c>
      <c r="I2392" t="str">
        <f>VLOOKUP(Sales_Data17[[#This Row],[Delivery Region Index]],Regions_Table[#All],3,0)</f>
        <v>Wagga Wagga</v>
      </c>
      <c r="J2392">
        <v>23</v>
      </c>
      <c r="K2392">
        <v>4</v>
      </c>
      <c r="L2392" t="str">
        <f>VLOOKUP(Sales_Data17[[#This Row],[Product Description Index]],Products_Data[#All],2,0)</f>
        <v>Jeans</v>
      </c>
      <c r="M2392">
        <v>6</v>
      </c>
      <c r="N2392" s="9">
        <v>116.87777777777779</v>
      </c>
      <c r="O2392" s="9">
        <f>Sales_Data17[[#This Row],[Order Quantity]]*Sales_Data17[[#This Row],[Unit Price]]</f>
        <v>701.26666666666677</v>
      </c>
      <c r="P2392" s="9">
        <v>67.789111111111112</v>
      </c>
      <c r="Q2392" s="9">
        <f>Sales_Data17[[#This Row],[Line Total]]-(Sales_Data17[[#This Row],[Total Unit Cost]]*Sales_Data17[[#This Row],[Order Quantity]])</f>
        <v>294.5320000000001</v>
      </c>
      <c r="R2392" s="1" t="str">
        <f>TEXT(Sales_Data17[[#This Row],[OrderDate]],"MMM")</f>
        <v>Jun</v>
      </c>
      <c r="S2392" s="1" t="str">
        <f t="shared" si="37"/>
        <v>2013</v>
      </c>
    </row>
    <row r="2393" spans="1:19">
      <c r="A2393" t="s">
        <v>2416</v>
      </c>
      <c r="B2393" s="2">
        <v>41441</v>
      </c>
      <c r="C2393" s="2" t="str">
        <f>VLOOKUP(Sales_Data17[[#This Row],[Customer Name Index]],Customer_Data[#All],2,0)</f>
        <v>New Ltd</v>
      </c>
      <c r="D2393">
        <v>7</v>
      </c>
      <c r="E2393" t="s">
        <v>3</v>
      </c>
      <c r="F2393" t="s">
        <v>8168</v>
      </c>
      <c r="G2393" t="s">
        <v>8027</v>
      </c>
      <c r="H2393" t="str">
        <f>VLOOKUP(Sales_Data17[[#This Row],[Delivery Region Index]],Regions_Table[#All],2,0)</f>
        <v>New South Wales</v>
      </c>
      <c r="I2393" t="str">
        <f>VLOOKUP(Sales_Data17[[#This Row],[Delivery Region Index]],Regions_Table[#All],3,0)</f>
        <v>Queanbeyan</v>
      </c>
      <c r="J2393">
        <v>20</v>
      </c>
      <c r="K2393">
        <v>3</v>
      </c>
      <c r="L2393" t="str">
        <f>VLOOKUP(Sales_Data17[[#This Row],[Product Description Index]],Products_Data[#All],2,0)</f>
        <v>Sunglasses</v>
      </c>
      <c r="M2393">
        <v>9</v>
      </c>
      <c r="N2393" s="9">
        <v>247.15555555555557</v>
      </c>
      <c r="O2393" s="9">
        <f>Sales_Data17[[#This Row],[Order Quantity]]*Sales_Data17[[#This Row],[Unit Price]]</f>
        <v>2224.4</v>
      </c>
      <c r="P2393" s="9">
        <v>133.46400000000003</v>
      </c>
      <c r="Q2393" s="9">
        <f>Sales_Data17[[#This Row],[Line Total]]-(Sales_Data17[[#This Row],[Total Unit Cost]]*Sales_Data17[[#This Row],[Order Quantity]])</f>
        <v>1023.2239999999999</v>
      </c>
      <c r="R2393" s="1" t="str">
        <f>TEXT(Sales_Data17[[#This Row],[OrderDate]],"MMM")</f>
        <v>Jun</v>
      </c>
      <c r="S2393" s="1" t="str">
        <f t="shared" si="37"/>
        <v>2013</v>
      </c>
    </row>
    <row r="2394" spans="1:19">
      <c r="A2394" t="s">
        <v>2417</v>
      </c>
      <c r="B2394" s="2">
        <v>41442</v>
      </c>
      <c r="C2394" s="2" t="str">
        <f>VLOOKUP(Sales_Data17[[#This Row],[Customer Name Index]],Customer_Data[#All],2,0)</f>
        <v>Pacific Ltd</v>
      </c>
      <c r="D2394">
        <v>20</v>
      </c>
      <c r="E2394" t="s">
        <v>4</v>
      </c>
      <c r="F2394" t="s">
        <v>8168</v>
      </c>
      <c r="G2394" t="s">
        <v>8028</v>
      </c>
      <c r="H2394" t="str">
        <f>VLOOKUP(Sales_Data17[[#This Row],[Delivery Region Index]],Regions_Table[#All],2,0)</f>
        <v>Victoria</v>
      </c>
      <c r="I2394" t="str">
        <f>VLOOKUP(Sales_Data17[[#This Row],[Delivery Region Index]],Regions_Table[#All],3,0)</f>
        <v>Wangaratta</v>
      </c>
      <c r="J2394">
        <v>56</v>
      </c>
      <c r="K2394">
        <v>8</v>
      </c>
      <c r="L2394" t="str">
        <f>VLOOKUP(Sales_Data17[[#This Row],[Product Description Index]],Products_Data[#All],2,0)</f>
        <v>Shoes</v>
      </c>
      <c r="M2394">
        <v>4</v>
      </c>
      <c r="N2394" s="9">
        <v>101.24444444444445</v>
      </c>
      <c r="O2394" s="9">
        <f>Sales_Data17[[#This Row],[Order Quantity]]*Sales_Data17[[#This Row],[Unit Price]]</f>
        <v>404.97777777777782</v>
      </c>
      <c r="P2394" s="9">
        <v>74.920888888888896</v>
      </c>
      <c r="Q2394" s="9">
        <f>Sales_Data17[[#This Row],[Line Total]]-(Sales_Data17[[#This Row],[Total Unit Cost]]*Sales_Data17[[#This Row],[Order Quantity]])</f>
        <v>105.29422222222223</v>
      </c>
      <c r="R2394" s="1" t="str">
        <f>TEXT(Sales_Data17[[#This Row],[OrderDate]],"MMM")</f>
        <v>Jun</v>
      </c>
      <c r="S2394" s="1" t="str">
        <f t="shared" si="37"/>
        <v>2013</v>
      </c>
    </row>
    <row r="2395" spans="1:19">
      <c r="A2395" t="s">
        <v>2418</v>
      </c>
      <c r="B2395" s="2">
        <v>41442</v>
      </c>
      <c r="C2395" s="2" t="str">
        <f>VLOOKUP(Sales_Data17[[#This Row],[Customer Name Index]],Customer_Data[#All],2,0)</f>
        <v>Ole Group</v>
      </c>
      <c r="D2395">
        <v>13</v>
      </c>
      <c r="E2395" t="s">
        <v>4</v>
      </c>
      <c r="F2395" t="s">
        <v>8168</v>
      </c>
      <c r="G2395" t="s">
        <v>8026</v>
      </c>
      <c r="H2395" t="str">
        <f>VLOOKUP(Sales_Data17[[#This Row],[Delivery Region Index]],Regions_Table[#All],2,0)</f>
        <v>Queensland</v>
      </c>
      <c r="I2395" t="str">
        <f>VLOOKUP(Sales_Data17[[#This Row],[Delivery Region Index]],Regions_Table[#All],3,0)</f>
        <v>Maryborough</v>
      </c>
      <c r="J2395">
        <v>37</v>
      </c>
      <c r="K2395">
        <v>5</v>
      </c>
      <c r="L2395" t="str">
        <f>VLOOKUP(Sales_Data17[[#This Row],[Product Description Index]],Products_Data[#All],2,0)</f>
        <v>Hats</v>
      </c>
      <c r="M2395">
        <v>5</v>
      </c>
      <c r="N2395" s="9">
        <v>119.11111111111111</v>
      </c>
      <c r="O2395" s="9">
        <f>Sales_Data17[[#This Row],[Order Quantity]]*Sales_Data17[[#This Row],[Unit Price]]</f>
        <v>595.55555555555554</v>
      </c>
      <c r="P2395" s="9">
        <v>50.026666666666671</v>
      </c>
      <c r="Q2395" s="9">
        <f>Sales_Data17[[#This Row],[Line Total]]-(Sales_Data17[[#This Row],[Total Unit Cost]]*Sales_Data17[[#This Row],[Order Quantity]])</f>
        <v>345.42222222222222</v>
      </c>
      <c r="R2395" s="1" t="str">
        <f>TEXT(Sales_Data17[[#This Row],[OrderDate]],"MMM")</f>
        <v>Jun</v>
      </c>
      <c r="S2395" s="1" t="str">
        <f t="shared" si="37"/>
        <v>2013</v>
      </c>
    </row>
    <row r="2396" spans="1:19">
      <c r="A2396" t="s">
        <v>2419</v>
      </c>
      <c r="B2396" s="2">
        <v>41442</v>
      </c>
      <c r="C2396" s="2" t="str">
        <f>VLOOKUP(Sales_Data17[[#This Row],[Customer Name Index]],Customer_Data[#All],2,0)</f>
        <v>PEDIFIX, Corp</v>
      </c>
      <c r="D2396">
        <v>6</v>
      </c>
      <c r="E2396" t="s">
        <v>4</v>
      </c>
      <c r="F2396" t="s">
        <v>8168</v>
      </c>
      <c r="G2396" t="s">
        <v>8027</v>
      </c>
      <c r="H2396" t="str">
        <f>VLOOKUP(Sales_Data17[[#This Row],[Delivery Region Index]],Regions_Table[#All],2,0)</f>
        <v>New South Wales</v>
      </c>
      <c r="I2396" t="str">
        <f>VLOOKUP(Sales_Data17[[#This Row],[Delivery Region Index]],Regions_Table[#All],3,0)</f>
        <v>Nowra</v>
      </c>
      <c r="J2396">
        <v>17</v>
      </c>
      <c r="K2396">
        <v>3</v>
      </c>
      <c r="L2396" t="str">
        <f>VLOOKUP(Sales_Data17[[#This Row],[Product Description Index]],Products_Data[#All],2,0)</f>
        <v>Sunglasses</v>
      </c>
      <c r="M2396">
        <v>7</v>
      </c>
      <c r="N2396" s="9">
        <v>194.3</v>
      </c>
      <c r="O2396" s="9">
        <f>Sales_Data17[[#This Row],[Order Quantity]]*Sales_Data17[[#This Row],[Unit Price]]</f>
        <v>1360.1000000000001</v>
      </c>
      <c r="P2396" s="9">
        <v>153.49700000000001</v>
      </c>
      <c r="Q2396" s="9">
        <f>Sales_Data17[[#This Row],[Line Total]]-(Sales_Data17[[#This Row],[Total Unit Cost]]*Sales_Data17[[#This Row],[Order Quantity]])</f>
        <v>285.62100000000009</v>
      </c>
      <c r="R2396" s="1" t="str">
        <f>TEXT(Sales_Data17[[#This Row],[OrderDate]],"MMM")</f>
        <v>Jun</v>
      </c>
      <c r="S2396" s="1" t="str">
        <f t="shared" si="37"/>
        <v>2013</v>
      </c>
    </row>
    <row r="2397" spans="1:19">
      <c r="A2397" t="s">
        <v>2420</v>
      </c>
      <c r="B2397" s="2">
        <v>41442</v>
      </c>
      <c r="C2397" s="2" t="str">
        <f>VLOOKUP(Sales_Data17[[#This Row],[Customer Name Index]],Customer_Data[#All],2,0)</f>
        <v>Rochester Ltd</v>
      </c>
      <c r="D2397">
        <v>15</v>
      </c>
      <c r="E2397" t="s">
        <v>2</v>
      </c>
      <c r="F2397" t="s">
        <v>8168</v>
      </c>
      <c r="G2397" t="s">
        <v>8025</v>
      </c>
      <c r="H2397" t="str">
        <f>VLOOKUP(Sales_Data17[[#This Row],[Delivery Region Index]],Regions_Table[#All],2,0)</f>
        <v>Queensland</v>
      </c>
      <c r="I2397" t="str">
        <f>VLOOKUP(Sales_Data17[[#This Row],[Delivery Region Index]],Regions_Table[#All],3,0)</f>
        <v>Sunshine Coast</v>
      </c>
      <c r="J2397">
        <v>42</v>
      </c>
      <c r="K2397">
        <v>6</v>
      </c>
      <c r="L2397" t="str">
        <f>VLOOKUP(Sales_Data17[[#This Row],[Product Description Index]],Products_Data[#All],2,0)</f>
        <v>Socks</v>
      </c>
      <c r="M2397">
        <v>5</v>
      </c>
      <c r="N2397" s="9">
        <v>281.39999999999998</v>
      </c>
      <c r="O2397" s="9">
        <f>Sales_Data17[[#This Row],[Order Quantity]]*Sales_Data17[[#This Row],[Unit Price]]</f>
        <v>1407</v>
      </c>
      <c r="P2397" s="9">
        <v>233.56200000000001</v>
      </c>
      <c r="Q2397" s="9">
        <f>Sales_Data17[[#This Row],[Line Total]]-(Sales_Data17[[#This Row],[Total Unit Cost]]*Sales_Data17[[#This Row],[Order Quantity]])</f>
        <v>239.19000000000005</v>
      </c>
      <c r="R2397" s="1" t="str">
        <f>TEXT(Sales_Data17[[#This Row],[OrderDate]],"MMM")</f>
        <v>Jun</v>
      </c>
      <c r="S2397" s="1" t="str">
        <f t="shared" si="37"/>
        <v>2013</v>
      </c>
    </row>
    <row r="2398" spans="1:19">
      <c r="A2398" t="s">
        <v>2421</v>
      </c>
      <c r="B2398" s="2">
        <v>41442</v>
      </c>
      <c r="C2398" s="2" t="str">
        <f>VLOOKUP(Sales_Data17[[#This Row],[Customer Name Index]],Customer_Data[#All],2,0)</f>
        <v>Eminence Corp</v>
      </c>
      <c r="D2398">
        <v>18</v>
      </c>
      <c r="E2398" t="s">
        <v>4</v>
      </c>
      <c r="F2398" t="s">
        <v>8168</v>
      </c>
      <c r="G2398" t="s">
        <v>8025</v>
      </c>
      <c r="H2398" t="str">
        <f>VLOOKUP(Sales_Data17[[#This Row],[Delivery Region Index]],Regions_Table[#All],2,0)</f>
        <v>Victoria</v>
      </c>
      <c r="I2398" t="str">
        <f>VLOOKUP(Sales_Data17[[#This Row],[Delivery Region Index]],Regions_Table[#All],3,0)</f>
        <v>Bendigo</v>
      </c>
      <c r="J2398">
        <v>50</v>
      </c>
      <c r="K2398">
        <v>7</v>
      </c>
      <c r="L2398" t="str">
        <f>VLOOKUP(Sales_Data17[[#This Row],[Product Description Index]],Products_Data[#All],2,0)</f>
        <v>Dress Shirts</v>
      </c>
      <c r="M2398">
        <v>4</v>
      </c>
      <c r="N2398" s="9">
        <v>219.61111111111111</v>
      </c>
      <c r="O2398" s="9">
        <f>Sales_Data17[[#This Row],[Order Quantity]]*Sales_Data17[[#This Row],[Unit Price]]</f>
        <v>878.44444444444446</v>
      </c>
      <c r="P2398" s="9">
        <v>94.432777777777773</v>
      </c>
      <c r="Q2398" s="9">
        <f>Sales_Data17[[#This Row],[Line Total]]-(Sales_Data17[[#This Row],[Total Unit Cost]]*Sales_Data17[[#This Row],[Order Quantity]])</f>
        <v>500.71333333333337</v>
      </c>
      <c r="R2398" s="1" t="str">
        <f>TEXT(Sales_Data17[[#This Row],[OrderDate]],"MMM")</f>
        <v>Jun</v>
      </c>
      <c r="S2398" s="1" t="str">
        <f t="shared" si="37"/>
        <v>2013</v>
      </c>
    </row>
    <row r="2399" spans="1:19">
      <c r="A2399" t="s">
        <v>2422</v>
      </c>
      <c r="B2399" s="2">
        <v>41443</v>
      </c>
      <c r="C2399" s="2" t="str">
        <f>VLOOKUP(Sales_Data17[[#This Row],[Customer Name Index]],Customer_Data[#All],2,0)</f>
        <v xml:space="preserve">WakeFern </v>
      </c>
      <c r="D2399">
        <v>2</v>
      </c>
      <c r="E2399" t="s">
        <v>4</v>
      </c>
      <c r="F2399" t="s">
        <v>8168</v>
      </c>
      <c r="G2399" t="s">
        <v>8027</v>
      </c>
      <c r="H2399" t="str">
        <f>VLOOKUP(Sales_Data17[[#This Row],[Delivery Region Index]],Regions_Table[#All],2,0)</f>
        <v>New South Wales</v>
      </c>
      <c r="I2399" t="str">
        <f>VLOOKUP(Sales_Data17[[#This Row],[Delivery Region Index]],Regions_Table[#All],3,0)</f>
        <v>Cessnock</v>
      </c>
      <c r="J2399">
        <v>6</v>
      </c>
      <c r="K2399">
        <v>1</v>
      </c>
      <c r="L2399" t="str">
        <f>VLOOKUP(Sales_Data17[[#This Row],[Product Description Index]],Products_Data[#All],2,0)</f>
        <v>Shirts</v>
      </c>
      <c r="M2399">
        <v>9</v>
      </c>
      <c r="N2399" s="9">
        <v>212.16666666666666</v>
      </c>
      <c r="O2399" s="9">
        <f>Sales_Data17[[#This Row],[Order Quantity]]*Sales_Data17[[#This Row],[Unit Price]]</f>
        <v>1909.5</v>
      </c>
      <c r="P2399" s="9">
        <v>157.00333333333333</v>
      </c>
      <c r="Q2399" s="9">
        <f>Sales_Data17[[#This Row],[Line Total]]-(Sales_Data17[[#This Row],[Total Unit Cost]]*Sales_Data17[[#This Row],[Order Quantity]])</f>
        <v>496.47</v>
      </c>
      <c r="R2399" s="1" t="str">
        <f>TEXT(Sales_Data17[[#This Row],[OrderDate]],"MMM")</f>
        <v>Jun</v>
      </c>
      <c r="S2399" s="1" t="str">
        <f t="shared" si="37"/>
        <v>2013</v>
      </c>
    </row>
    <row r="2400" spans="1:19">
      <c r="A2400" t="s">
        <v>2423</v>
      </c>
      <c r="B2400" s="2">
        <v>41443</v>
      </c>
      <c r="C2400" s="2" t="str">
        <f>VLOOKUP(Sales_Data17[[#This Row],[Customer Name Index]],Customer_Data[#All],2,0)</f>
        <v xml:space="preserve">Medline </v>
      </c>
      <c r="D2400">
        <v>12</v>
      </c>
      <c r="E2400" t="s">
        <v>4</v>
      </c>
      <c r="F2400" t="s">
        <v>8168</v>
      </c>
      <c r="G2400" t="s">
        <v>8026</v>
      </c>
      <c r="H2400" t="str">
        <f>VLOOKUP(Sales_Data17[[#This Row],[Delivery Region Index]],Regions_Table[#All],2,0)</f>
        <v>Queensland</v>
      </c>
      <c r="I2400" t="str">
        <f>VLOOKUP(Sales_Data17[[#This Row],[Delivery Region Index]],Regions_Table[#All],3,0)</f>
        <v>Ipswich</v>
      </c>
      <c r="J2400">
        <v>34</v>
      </c>
      <c r="K2400">
        <v>5</v>
      </c>
      <c r="L2400" t="str">
        <f>VLOOKUP(Sales_Data17[[#This Row],[Product Description Index]],Products_Data[#All],2,0)</f>
        <v>Hats</v>
      </c>
      <c r="M2400">
        <v>1</v>
      </c>
      <c r="N2400" s="9">
        <v>121.34444444444446</v>
      </c>
      <c r="O2400" s="9">
        <f>Sales_Data17[[#This Row],[Order Quantity]]*Sales_Data17[[#This Row],[Unit Price]]</f>
        <v>121.34444444444446</v>
      </c>
      <c r="P2400" s="9">
        <v>101.92933333333333</v>
      </c>
      <c r="Q2400" s="9">
        <f>Sales_Data17[[#This Row],[Line Total]]-(Sales_Data17[[#This Row],[Total Unit Cost]]*Sales_Data17[[#This Row],[Order Quantity]])</f>
        <v>19.415111111111131</v>
      </c>
      <c r="R2400" s="1" t="str">
        <f>TEXT(Sales_Data17[[#This Row],[OrderDate]],"MMM")</f>
        <v>Jun</v>
      </c>
      <c r="S2400" s="1" t="str">
        <f t="shared" si="37"/>
        <v>2013</v>
      </c>
    </row>
    <row r="2401" spans="1:19">
      <c r="A2401" t="s">
        <v>2424</v>
      </c>
      <c r="B2401" s="2">
        <v>41443</v>
      </c>
      <c r="C2401" s="2" t="str">
        <f>VLOOKUP(Sales_Data17[[#This Row],[Customer Name Index]],Customer_Data[#All],2,0)</f>
        <v xml:space="preserve">Qualitest </v>
      </c>
      <c r="D2401">
        <v>19</v>
      </c>
      <c r="E2401" t="s">
        <v>2</v>
      </c>
      <c r="F2401" t="s">
        <v>8168</v>
      </c>
      <c r="G2401" t="s">
        <v>8028</v>
      </c>
      <c r="H2401" t="str">
        <f>VLOOKUP(Sales_Data17[[#This Row],[Delivery Region Index]],Regions_Table[#All],2,0)</f>
        <v>Victoria</v>
      </c>
      <c r="I2401" t="str">
        <f>VLOOKUP(Sales_Data17[[#This Row],[Delivery Region Index]],Regions_Table[#All],3,0)</f>
        <v>Swan Hill</v>
      </c>
      <c r="J2401">
        <v>55</v>
      </c>
      <c r="K2401">
        <v>8</v>
      </c>
      <c r="L2401" t="str">
        <f>VLOOKUP(Sales_Data17[[#This Row],[Product Description Index]],Products_Data[#All],2,0)</f>
        <v>Shoes</v>
      </c>
      <c r="M2401">
        <v>5</v>
      </c>
      <c r="N2401" s="9">
        <v>113.15555555555555</v>
      </c>
      <c r="O2401" s="9">
        <f>Sales_Data17[[#This Row],[Order Quantity]]*Sales_Data17[[#This Row],[Unit Price]]</f>
        <v>565.77777777777771</v>
      </c>
      <c r="P2401" s="9">
        <v>57.709333333333333</v>
      </c>
      <c r="Q2401" s="9">
        <f>Sales_Data17[[#This Row],[Line Total]]-(Sales_Data17[[#This Row],[Total Unit Cost]]*Sales_Data17[[#This Row],[Order Quantity]])</f>
        <v>277.23111111111103</v>
      </c>
      <c r="R2401" s="1" t="str">
        <f>TEXT(Sales_Data17[[#This Row],[OrderDate]],"MMM")</f>
        <v>Jun</v>
      </c>
      <c r="S2401" s="1" t="str">
        <f t="shared" si="37"/>
        <v>2013</v>
      </c>
    </row>
    <row r="2402" spans="1:19">
      <c r="A2402" t="s">
        <v>2425</v>
      </c>
      <c r="B2402" s="2">
        <v>41444</v>
      </c>
      <c r="C2402" s="2" t="str">
        <f>VLOOKUP(Sales_Data17[[#This Row],[Customer Name Index]],Customer_Data[#All],2,0)</f>
        <v>Elorac, Corp</v>
      </c>
      <c r="D2402">
        <v>3</v>
      </c>
      <c r="E2402" t="s">
        <v>2</v>
      </c>
      <c r="F2402" t="s">
        <v>8168</v>
      </c>
      <c r="G2402" t="s">
        <v>8027</v>
      </c>
      <c r="H2402" t="str">
        <f>VLOOKUP(Sales_Data17[[#This Row],[Delivery Region Index]],Regions_Table[#All],2,0)</f>
        <v>New South Wales</v>
      </c>
      <c r="I2402" t="str">
        <f>VLOOKUP(Sales_Data17[[#This Row],[Delivery Region Index]],Regions_Table[#All],3,0)</f>
        <v>Coffs Harbour</v>
      </c>
      <c r="J2402">
        <v>7</v>
      </c>
      <c r="K2402">
        <v>1</v>
      </c>
      <c r="L2402" t="str">
        <f>VLOOKUP(Sales_Data17[[#This Row],[Product Description Index]],Products_Data[#All],2,0)</f>
        <v>Shirts</v>
      </c>
      <c r="M2402">
        <v>1</v>
      </c>
      <c r="N2402" s="9">
        <v>93.800000000000011</v>
      </c>
      <c r="O2402" s="9">
        <f>Sales_Data17[[#This Row],[Order Quantity]]*Sales_Data17[[#This Row],[Unit Price]]</f>
        <v>93.800000000000011</v>
      </c>
      <c r="P2402" s="9">
        <v>63.784000000000006</v>
      </c>
      <c r="Q2402" s="9">
        <f>Sales_Data17[[#This Row],[Line Total]]-(Sales_Data17[[#This Row],[Total Unit Cost]]*Sales_Data17[[#This Row],[Order Quantity]])</f>
        <v>30.016000000000005</v>
      </c>
      <c r="R2402" s="1" t="str">
        <f>TEXT(Sales_Data17[[#This Row],[OrderDate]],"MMM")</f>
        <v>Jun</v>
      </c>
      <c r="S2402" s="1" t="str">
        <f t="shared" si="37"/>
        <v>2013</v>
      </c>
    </row>
    <row r="2403" spans="1:19">
      <c r="A2403" t="s">
        <v>2426</v>
      </c>
      <c r="B2403" s="2">
        <v>41444</v>
      </c>
      <c r="C2403" s="2" t="str">
        <f>VLOOKUP(Sales_Data17[[#This Row],[Customer Name Index]],Customer_Data[#All],2,0)</f>
        <v>Pure Group</v>
      </c>
      <c r="D2403">
        <v>17</v>
      </c>
      <c r="E2403" t="s">
        <v>2</v>
      </c>
      <c r="F2403" t="s">
        <v>8168</v>
      </c>
      <c r="G2403" t="s">
        <v>8025</v>
      </c>
      <c r="H2403" t="str">
        <f>VLOOKUP(Sales_Data17[[#This Row],[Delivery Region Index]],Regions_Table[#All],2,0)</f>
        <v>Victoria</v>
      </c>
      <c r="I2403" t="str">
        <f>VLOOKUP(Sales_Data17[[#This Row],[Delivery Region Index]],Regions_Table[#All],3,0)</f>
        <v>Melbourne</v>
      </c>
      <c r="J2403">
        <v>47</v>
      </c>
      <c r="K2403">
        <v>7</v>
      </c>
      <c r="L2403" t="str">
        <f>VLOOKUP(Sales_Data17[[#This Row],[Product Description Index]],Products_Data[#All],2,0)</f>
        <v>Dress Shirts</v>
      </c>
      <c r="M2403">
        <v>7</v>
      </c>
      <c r="N2403" s="9">
        <v>714.66666666666663</v>
      </c>
      <c r="O2403" s="9">
        <f>Sales_Data17[[#This Row],[Order Quantity]]*Sales_Data17[[#This Row],[Unit Price]]</f>
        <v>5002.6666666666661</v>
      </c>
      <c r="P2403" s="9">
        <v>293.01333333333332</v>
      </c>
      <c r="Q2403" s="9">
        <f>Sales_Data17[[#This Row],[Line Total]]-(Sales_Data17[[#This Row],[Total Unit Cost]]*Sales_Data17[[#This Row],[Order Quantity]])</f>
        <v>2951.5733333333328</v>
      </c>
      <c r="R2403" s="1" t="str">
        <f>TEXT(Sales_Data17[[#This Row],[OrderDate]],"MMM")</f>
        <v>Jun</v>
      </c>
      <c r="S2403" s="1" t="str">
        <f t="shared" si="37"/>
        <v>2013</v>
      </c>
    </row>
    <row r="2404" spans="1:19">
      <c r="A2404" t="s">
        <v>2427</v>
      </c>
      <c r="B2404" s="2">
        <v>41444</v>
      </c>
      <c r="C2404" s="2" t="str">
        <f>VLOOKUP(Sales_Data17[[#This Row],[Customer Name Index]],Customer_Data[#All],2,0)</f>
        <v>Procter Corp</v>
      </c>
      <c r="D2404">
        <v>5</v>
      </c>
      <c r="E2404" t="s">
        <v>4</v>
      </c>
      <c r="F2404" t="s">
        <v>8168</v>
      </c>
      <c r="G2404" t="s">
        <v>8027</v>
      </c>
      <c r="H2404" t="str">
        <f>VLOOKUP(Sales_Data17[[#This Row],[Delivery Region Index]],Regions_Table[#All],2,0)</f>
        <v>New South Wales</v>
      </c>
      <c r="I2404" t="str">
        <f>VLOOKUP(Sales_Data17[[#This Row],[Delivery Region Index]],Regions_Table[#All],3,0)</f>
        <v>Lake Macquarie</v>
      </c>
      <c r="J2404">
        <v>13</v>
      </c>
      <c r="K2404">
        <v>2</v>
      </c>
      <c r="L2404" t="str">
        <f>VLOOKUP(Sales_Data17[[#This Row],[Product Description Index]],Products_Data[#All],2,0)</f>
        <v>Pants</v>
      </c>
      <c r="M2404">
        <v>6</v>
      </c>
      <c r="N2404" s="9">
        <v>125.06666666666668</v>
      </c>
      <c r="O2404" s="9">
        <f>Sales_Data17[[#This Row],[Order Quantity]]*Sales_Data17[[#This Row],[Unit Price]]</f>
        <v>750.40000000000009</v>
      </c>
      <c r="P2404" s="9">
        <v>85.045333333333346</v>
      </c>
      <c r="Q2404" s="9">
        <f>Sales_Data17[[#This Row],[Line Total]]-(Sales_Data17[[#This Row],[Total Unit Cost]]*Sales_Data17[[#This Row],[Order Quantity]])</f>
        <v>240.12800000000004</v>
      </c>
      <c r="R2404" s="1" t="str">
        <f>TEXT(Sales_Data17[[#This Row],[OrderDate]],"MMM")</f>
        <v>Jun</v>
      </c>
      <c r="S2404" s="1" t="str">
        <f t="shared" si="37"/>
        <v>2013</v>
      </c>
    </row>
    <row r="2405" spans="1:19">
      <c r="A2405" t="s">
        <v>2428</v>
      </c>
      <c r="B2405" s="2">
        <v>41445</v>
      </c>
      <c r="C2405" s="2" t="str">
        <f>VLOOKUP(Sales_Data17[[#This Row],[Customer Name Index]],Customer_Data[#All],2,0)</f>
        <v>Pacific Ltd</v>
      </c>
      <c r="D2405">
        <v>20</v>
      </c>
      <c r="E2405" t="s">
        <v>3</v>
      </c>
      <c r="F2405" t="s">
        <v>8168</v>
      </c>
      <c r="G2405" t="s">
        <v>8028</v>
      </c>
      <c r="H2405" t="str">
        <f>VLOOKUP(Sales_Data17[[#This Row],[Delivery Region Index]],Regions_Table[#All],2,0)</f>
        <v>Victoria</v>
      </c>
      <c r="I2405" t="str">
        <f>VLOOKUP(Sales_Data17[[#This Row],[Delivery Region Index]],Regions_Table[#All],3,0)</f>
        <v>Wodonga</v>
      </c>
      <c r="J2405">
        <v>58</v>
      </c>
      <c r="K2405">
        <v>8</v>
      </c>
      <c r="L2405" t="str">
        <f>VLOOKUP(Sales_Data17[[#This Row],[Product Description Index]],Products_Data[#All],2,0)</f>
        <v>Shoes</v>
      </c>
      <c r="M2405">
        <v>5</v>
      </c>
      <c r="N2405" s="9">
        <v>219.61111111111111</v>
      </c>
      <c r="O2405" s="9">
        <f>Sales_Data17[[#This Row],[Order Quantity]]*Sales_Data17[[#This Row],[Unit Price]]</f>
        <v>1098.0555555555557</v>
      </c>
      <c r="P2405" s="9">
        <v>87.844444444444449</v>
      </c>
      <c r="Q2405" s="9">
        <f>Sales_Data17[[#This Row],[Line Total]]-(Sales_Data17[[#This Row],[Total Unit Cost]]*Sales_Data17[[#This Row],[Order Quantity]])</f>
        <v>658.83333333333348</v>
      </c>
      <c r="R2405" s="1" t="str">
        <f>TEXT(Sales_Data17[[#This Row],[OrderDate]],"MMM")</f>
        <v>Jun</v>
      </c>
      <c r="S2405" s="1" t="str">
        <f t="shared" si="37"/>
        <v>2013</v>
      </c>
    </row>
    <row r="2406" spans="1:19">
      <c r="A2406" t="s">
        <v>2429</v>
      </c>
      <c r="B2406" s="2">
        <v>41445</v>
      </c>
      <c r="C2406" s="2" t="str">
        <f>VLOOKUP(Sales_Data17[[#This Row],[Customer Name Index]],Customer_Data[#All],2,0)</f>
        <v>New Ltd</v>
      </c>
      <c r="D2406">
        <v>7</v>
      </c>
      <c r="E2406" t="s">
        <v>4</v>
      </c>
      <c r="F2406" t="s">
        <v>8168</v>
      </c>
      <c r="G2406" t="s">
        <v>8027</v>
      </c>
      <c r="H2406" t="str">
        <f>VLOOKUP(Sales_Data17[[#This Row],[Delivery Region Index]],Regions_Table[#All],2,0)</f>
        <v>New South Wales</v>
      </c>
      <c r="I2406" t="str">
        <f>VLOOKUP(Sales_Data17[[#This Row],[Delivery Region Index]],Regions_Table[#All],3,0)</f>
        <v>Port Macquarie</v>
      </c>
      <c r="J2406">
        <v>19</v>
      </c>
      <c r="K2406">
        <v>3</v>
      </c>
      <c r="L2406" t="str">
        <f>VLOOKUP(Sales_Data17[[#This Row],[Product Description Index]],Products_Data[#All],2,0)</f>
        <v>Sunglasses</v>
      </c>
      <c r="M2406">
        <v>7</v>
      </c>
      <c r="N2406" s="9">
        <v>125.06666666666668</v>
      </c>
      <c r="O2406" s="9">
        <f>Sales_Data17[[#This Row],[Order Quantity]]*Sales_Data17[[#This Row],[Unit Price]]</f>
        <v>875.4666666666667</v>
      </c>
      <c r="P2406" s="9">
        <v>67.536000000000001</v>
      </c>
      <c r="Q2406" s="9">
        <f>Sales_Data17[[#This Row],[Line Total]]-(Sales_Data17[[#This Row],[Total Unit Cost]]*Sales_Data17[[#This Row],[Order Quantity]])</f>
        <v>402.71466666666669</v>
      </c>
      <c r="R2406" s="1" t="str">
        <f>TEXT(Sales_Data17[[#This Row],[OrderDate]],"MMM")</f>
        <v>Jun</v>
      </c>
      <c r="S2406" s="1" t="str">
        <f t="shared" si="37"/>
        <v>2013</v>
      </c>
    </row>
    <row r="2407" spans="1:19">
      <c r="A2407" t="s">
        <v>2430</v>
      </c>
      <c r="B2407" s="2">
        <v>41445</v>
      </c>
      <c r="C2407" s="2" t="str">
        <f>VLOOKUP(Sales_Data17[[#This Row],[Customer Name Index]],Customer_Data[#All],2,0)</f>
        <v>New Ltd</v>
      </c>
      <c r="D2407">
        <v>7</v>
      </c>
      <c r="E2407" t="s">
        <v>3</v>
      </c>
      <c r="F2407" t="s">
        <v>8168</v>
      </c>
      <c r="G2407" t="s">
        <v>8027</v>
      </c>
      <c r="H2407" t="str">
        <f>VLOOKUP(Sales_Data17[[#This Row],[Delivery Region Index]],Regions_Table[#All],2,0)</f>
        <v>New South Wales</v>
      </c>
      <c r="I2407" t="str">
        <f>VLOOKUP(Sales_Data17[[#This Row],[Delivery Region Index]],Regions_Table[#All],3,0)</f>
        <v>Queanbeyan</v>
      </c>
      <c r="J2407">
        <v>20</v>
      </c>
      <c r="K2407">
        <v>3</v>
      </c>
      <c r="L2407" t="str">
        <f>VLOOKUP(Sales_Data17[[#This Row],[Product Description Index]],Products_Data[#All],2,0)</f>
        <v>Sunglasses</v>
      </c>
      <c r="M2407">
        <v>2</v>
      </c>
      <c r="N2407" s="9">
        <v>216.63333333333333</v>
      </c>
      <c r="O2407" s="9">
        <f>Sales_Data17[[#This Row],[Order Quantity]]*Sales_Data17[[#This Row],[Unit Price]]</f>
        <v>433.26666666666665</v>
      </c>
      <c r="P2407" s="9">
        <v>99.651333333333341</v>
      </c>
      <c r="Q2407" s="9">
        <f>Sales_Data17[[#This Row],[Line Total]]-(Sales_Data17[[#This Row],[Total Unit Cost]]*Sales_Data17[[#This Row],[Order Quantity]])</f>
        <v>233.96399999999997</v>
      </c>
      <c r="R2407" s="1" t="str">
        <f>TEXT(Sales_Data17[[#This Row],[OrderDate]],"MMM")</f>
        <v>Jun</v>
      </c>
      <c r="S2407" s="1" t="str">
        <f t="shared" si="37"/>
        <v>2013</v>
      </c>
    </row>
    <row r="2408" spans="1:19">
      <c r="A2408" t="s">
        <v>2431</v>
      </c>
      <c r="B2408" s="2">
        <v>41446</v>
      </c>
      <c r="C2408" s="2" t="str">
        <f>VLOOKUP(Sales_Data17[[#This Row],[Customer Name Index]],Customer_Data[#All],2,0)</f>
        <v>Apollo Ltd</v>
      </c>
      <c r="D2408">
        <v>11</v>
      </c>
      <c r="E2408" t="s">
        <v>4</v>
      </c>
      <c r="F2408" t="s">
        <v>8168</v>
      </c>
      <c r="G2408" t="s">
        <v>8026</v>
      </c>
      <c r="H2408" t="str">
        <f>VLOOKUP(Sales_Data17[[#This Row],[Delivery Region Index]],Regions_Table[#All],2,0)</f>
        <v>Queensland</v>
      </c>
      <c r="I2408" t="str">
        <f>VLOOKUP(Sales_Data17[[#This Row],[Delivery Region Index]],Regions_Table[#All],3,0)</f>
        <v>Gold Coast</v>
      </c>
      <c r="J2408">
        <v>31</v>
      </c>
      <c r="K2408">
        <v>5</v>
      </c>
      <c r="L2408" t="str">
        <f>VLOOKUP(Sales_Data17[[#This Row],[Product Description Index]],Products_Data[#All],2,0)</f>
        <v>Hats</v>
      </c>
      <c r="M2408">
        <v>1</v>
      </c>
      <c r="N2408" s="9">
        <v>260.55555555555554</v>
      </c>
      <c r="O2408" s="9">
        <f>Sales_Data17[[#This Row],[Order Quantity]]*Sales_Data17[[#This Row],[Unit Price]]</f>
        <v>260.55555555555554</v>
      </c>
      <c r="P2408" s="9">
        <v>208.44444444444446</v>
      </c>
      <c r="Q2408" s="9">
        <f>Sales_Data17[[#This Row],[Line Total]]-(Sales_Data17[[#This Row],[Total Unit Cost]]*Sales_Data17[[#This Row],[Order Quantity]])</f>
        <v>52.111111111111086</v>
      </c>
      <c r="R2408" s="1" t="str">
        <f>TEXT(Sales_Data17[[#This Row],[OrderDate]],"MMM")</f>
        <v>Jun</v>
      </c>
      <c r="S2408" s="1" t="str">
        <f t="shared" si="37"/>
        <v>2013</v>
      </c>
    </row>
    <row r="2409" spans="1:19">
      <c r="A2409" t="s">
        <v>2432</v>
      </c>
      <c r="B2409" s="2">
        <v>41446</v>
      </c>
      <c r="C2409" s="2" t="str">
        <f>VLOOKUP(Sales_Data17[[#This Row],[Customer Name Index]],Customer_Data[#All],2,0)</f>
        <v>Rochester Ltd</v>
      </c>
      <c r="D2409">
        <v>15</v>
      </c>
      <c r="E2409" t="s">
        <v>2</v>
      </c>
      <c r="F2409" t="s">
        <v>8168</v>
      </c>
      <c r="G2409" t="s">
        <v>8025</v>
      </c>
      <c r="H2409" t="str">
        <f>VLOOKUP(Sales_Data17[[#This Row],[Delivery Region Index]],Regions_Table[#All],2,0)</f>
        <v>Queensland</v>
      </c>
      <c r="I2409" t="str">
        <f>VLOOKUP(Sales_Data17[[#This Row],[Delivery Region Index]],Regions_Table[#All],3,0)</f>
        <v>Sunshine Coast</v>
      </c>
      <c r="J2409">
        <v>42</v>
      </c>
      <c r="K2409">
        <v>6</v>
      </c>
      <c r="L2409" t="str">
        <f>VLOOKUP(Sales_Data17[[#This Row],[Product Description Index]],Products_Data[#All],2,0)</f>
        <v>Socks</v>
      </c>
      <c r="M2409">
        <v>6</v>
      </c>
      <c r="N2409" s="9">
        <v>200.25555555555556</v>
      </c>
      <c r="O2409" s="9">
        <f>Sales_Data17[[#This Row],[Order Quantity]]*Sales_Data17[[#This Row],[Unit Price]]</f>
        <v>1201.5333333333333</v>
      </c>
      <c r="P2409" s="9">
        <v>142.18144444444442</v>
      </c>
      <c r="Q2409" s="9">
        <f>Sales_Data17[[#This Row],[Line Total]]-(Sales_Data17[[#This Row],[Total Unit Cost]]*Sales_Data17[[#This Row],[Order Quantity]])</f>
        <v>348.44466666666676</v>
      </c>
      <c r="R2409" s="1" t="str">
        <f>TEXT(Sales_Data17[[#This Row],[OrderDate]],"MMM")</f>
        <v>Jun</v>
      </c>
      <c r="S2409" s="1" t="str">
        <f t="shared" si="37"/>
        <v>2013</v>
      </c>
    </row>
    <row r="2410" spans="1:19">
      <c r="A2410" t="s">
        <v>2433</v>
      </c>
      <c r="B2410" s="2">
        <v>41446</v>
      </c>
      <c r="C2410" s="2" t="str">
        <f>VLOOKUP(Sales_Data17[[#This Row],[Customer Name Index]],Customer_Data[#All],2,0)</f>
        <v xml:space="preserve">Medline </v>
      </c>
      <c r="D2410">
        <v>12</v>
      </c>
      <c r="E2410" t="s">
        <v>2</v>
      </c>
      <c r="F2410" t="s">
        <v>8168</v>
      </c>
      <c r="G2410" t="s">
        <v>8026</v>
      </c>
      <c r="H2410" t="str">
        <f>VLOOKUP(Sales_Data17[[#This Row],[Delivery Region Index]],Regions_Table[#All],2,0)</f>
        <v>Queensland</v>
      </c>
      <c r="I2410" t="str">
        <f>VLOOKUP(Sales_Data17[[#This Row],[Delivery Region Index]],Regions_Table[#All],3,0)</f>
        <v>Hervey Bay</v>
      </c>
      <c r="J2410">
        <v>33</v>
      </c>
      <c r="K2410">
        <v>5</v>
      </c>
      <c r="L2410" t="str">
        <f>VLOOKUP(Sales_Data17[[#This Row],[Product Description Index]],Products_Data[#All],2,0)</f>
        <v>Hats</v>
      </c>
      <c r="M2410">
        <v>4</v>
      </c>
      <c r="N2410" s="9">
        <v>23.822222222222223</v>
      </c>
      <c r="O2410" s="9">
        <f>Sales_Data17[[#This Row],[Order Quantity]]*Sales_Data17[[#This Row],[Unit Price]]</f>
        <v>95.288888888888891</v>
      </c>
      <c r="P2410" s="9">
        <v>11.672888888888888</v>
      </c>
      <c r="Q2410" s="9">
        <f>Sales_Data17[[#This Row],[Line Total]]-(Sales_Data17[[#This Row],[Total Unit Cost]]*Sales_Data17[[#This Row],[Order Quantity]])</f>
        <v>48.597333333333339</v>
      </c>
      <c r="R2410" s="1" t="str">
        <f>TEXT(Sales_Data17[[#This Row],[OrderDate]],"MMM")</f>
        <v>Jun</v>
      </c>
      <c r="S2410" s="1" t="str">
        <f t="shared" si="37"/>
        <v>2013</v>
      </c>
    </row>
    <row r="2411" spans="1:19">
      <c r="A2411" t="s">
        <v>2434</v>
      </c>
      <c r="B2411" s="2">
        <v>41447</v>
      </c>
      <c r="C2411" s="2" t="str">
        <f>VLOOKUP(Sales_Data17[[#This Row],[Customer Name Index]],Customer_Data[#All],2,0)</f>
        <v xml:space="preserve">Linde </v>
      </c>
      <c r="D2411">
        <v>14</v>
      </c>
      <c r="E2411" t="s">
        <v>4</v>
      </c>
      <c r="F2411" t="s">
        <v>8168</v>
      </c>
      <c r="G2411" t="s">
        <v>8026</v>
      </c>
      <c r="H2411" t="str">
        <f>VLOOKUP(Sales_Data17[[#This Row],[Delivery Region Index]],Regions_Table[#All],2,0)</f>
        <v>Queensland</v>
      </c>
      <c r="I2411" t="str">
        <f>VLOOKUP(Sales_Data17[[#This Row],[Delivery Region Index]],Regions_Table[#All],3,0)</f>
        <v>Redcliffe</v>
      </c>
      <c r="J2411">
        <v>40</v>
      </c>
      <c r="K2411">
        <v>6</v>
      </c>
      <c r="L2411" t="str">
        <f>VLOOKUP(Sales_Data17[[#This Row],[Product Description Index]],Products_Data[#All],2,0)</f>
        <v>Socks</v>
      </c>
      <c r="M2411">
        <v>6</v>
      </c>
      <c r="N2411" s="9">
        <v>334.25555555555559</v>
      </c>
      <c r="O2411" s="9">
        <f>Sales_Data17[[#This Row],[Order Quantity]]*Sales_Data17[[#This Row],[Unit Price]]</f>
        <v>2005.5333333333335</v>
      </c>
      <c r="P2411" s="9">
        <v>140.38733333333334</v>
      </c>
      <c r="Q2411" s="9">
        <f>Sales_Data17[[#This Row],[Line Total]]-(Sales_Data17[[#This Row],[Total Unit Cost]]*Sales_Data17[[#This Row],[Order Quantity]])</f>
        <v>1163.2093333333335</v>
      </c>
      <c r="R2411" s="1" t="str">
        <f>TEXT(Sales_Data17[[#This Row],[OrderDate]],"MMM")</f>
        <v>Jun</v>
      </c>
      <c r="S2411" s="1" t="str">
        <f t="shared" si="37"/>
        <v>2013</v>
      </c>
    </row>
    <row r="2412" spans="1:19">
      <c r="A2412" t="s">
        <v>2435</v>
      </c>
      <c r="B2412" s="2">
        <v>41447</v>
      </c>
      <c r="C2412" s="2" t="str">
        <f>VLOOKUP(Sales_Data17[[#This Row],[Customer Name Index]],Customer_Data[#All],2,0)</f>
        <v>Apollo Ltd</v>
      </c>
      <c r="D2412">
        <v>11</v>
      </c>
      <c r="E2412" t="s">
        <v>4</v>
      </c>
      <c r="F2412" t="s">
        <v>8168</v>
      </c>
      <c r="G2412" t="s">
        <v>8026</v>
      </c>
      <c r="H2412" t="str">
        <f>VLOOKUP(Sales_Data17[[#This Row],[Delivery Region Index]],Regions_Table[#All],2,0)</f>
        <v>Queensland</v>
      </c>
      <c r="I2412" t="str">
        <f>VLOOKUP(Sales_Data17[[#This Row],[Delivery Region Index]],Regions_Table[#All],3,0)</f>
        <v>Gympie</v>
      </c>
      <c r="J2412">
        <v>32</v>
      </c>
      <c r="K2412">
        <v>5</v>
      </c>
      <c r="L2412" t="str">
        <f>VLOOKUP(Sales_Data17[[#This Row],[Product Description Index]],Products_Data[#All],2,0)</f>
        <v>Hats</v>
      </c>
      <c r="M2412">
        <v>9</v>
      </c>
      <c r="N2412" s="9">
        <v>129.53333333333333</v>
      </c>
      <c r="O2412" s="9">
        <f>Sales_Data17[[#This Row],[Order Quantity]]*Sales_Data17[[#This Row],[Unit Price]]</f>
        <v>1165.8</v>
      </c>
      <c r="P2412" s="9">
        <v>91.968666666666664</v>
      </c>
      <c r="Q2412" s="9">
        <f>Sales_Data17[[#This Row],[Line Total]]-(Sales_Data17[[#This Row],[Total Unit Cost]]*Sales_Data17[[#This Row],[Order Quantity]])</f>
        <v>338.08199999999999</v>
      </c>
      <c r="R2412" s="1" t="str">
        <f>TEXT(Sales_Data17[[#This Row],[OrderDate]],"MMM")</f>
        <v>Jun</v>
      </c>
      <c r="S2412" s="1" t="str">
        <f t="shared" si="37"/>
        <v>2013</v>
      </c>
    </row>
    <row r="2413" spans="1:19">
      <c r="A2413" t="s">
        <v>2436</v>
      </c>
      <c r="B2413" s="2">
        <v>41448</v>
      </c>
      <c r="C2413" s="2" t="str">
        <f>VLOOKUP(Sales_Data17[[#This Row],[Customer Name Index]],Customer_Data[#All],2,0)</f>
        <v>3LAB, Ltd</v>
      </c>
      <c r="D2413">
        <v>16</v>
      </c>
      <c r="E2413" t="s">
        <v>2</v>
      </c>
      <c r="F2413" t="s">
        <v>8168</v>
      </c>
      <c r="G2413" t="s">
        <v>8025</v>
      </c>
      <c r="H2413" t="str">
        <f>VLOOKUP(Sales_Data17[[#This Row],[Delivery Region Index]],Regions_Table[#All],2,0)</f>
        <v>Queensland</v>
      </c>
      <c r="I2413" t="str">
        <f>VLOOKUP(Sales_Data17[[#This Row],[Delivery Region Index]],Regions_Table[#All],3,0)</f>
        <v>Toowoomba</v>
      </c>
      <c r="J2413">
        <v>44</v>
      </c>
      <c r="K2413">
        <v>7</v>
      </c>
      <c r="L2413" t="str">
        <f>VLOOKUP(Sales_Data17[[#This Row],[Product Description Index]],Products_Data[#All],2,0)</f>
        <v>Dress Shirts</v>
      </c>
      <c r="M2413">
        <v>7</v>
      </c>
      <c r="N2413" s="9">
        <v>114.64444444444445</v>
      </c>
      <c r="O2413" s="9">
        <f>Sales_Data17[[#This Row],[Order Quantity]]*Sales_Data17[[#This Row],[Unit Price]]</f>
        <v>802.51111111111118</v>
      </c>
      <c r="P2413" s="9">
        <v>45.857777777777784</v>
      </c>
      <c r="Q2413" s="9">
        <f>Sales_Data17[[#This Row],[Line Total]]-(Sales_Data17[[#This Row],[Total Unit Cost]]*Sales_Data17[[#This Row],[Order Quantity]])</f>
        <v>481.50666666666666</v>
      </c>
      <c r="R2413" s="1" t="str">
        <f>TEXT(Sales_Data17[[#This Row],[OrderDate]],"MMM")</f>
        <v>Jun</v>
      </c>
      <c r="S2413" s="1" t="str">
        <f t="shared" si="37"/>
        <v>2013</v>
      </c>
    </row>
    <row r="2414" spans="1:19">
      <c r="A2414" t="s">
        <v>2437</v>
      </c>
      <c r="B2414" s="2">
        <v>41448</v>
      </c>
      <c r="C2414" s="2" t="str">
        <f>VLOOKUP(Sales_Data17[[#This Row],[Customer Name Index]],Customer_Data[#All],2,0)</f>
        <v xml:space="preserve">Ei </v>
      </c>
      <c r="D2414">
        <v>9</v>
      </c>
      <c r="E2414" t="s">
        <v>3</v>
      </c>
      <c r="F2414" t="s">
        <v>8168</v>
      </c>
      <c r="G2414" t="s">
        <v>8027</v>
      </c>
      <c r="H2414" t="str">
        <f>VLOOKUP(Sales_Data17[[#This Row],[Delivery Region Index]],Regions_Table[#All],2,0)</f>
        <v>New South Wales</v>
      </c>
      <c r="I2414" t="str">
        <f>VLOOKUP(Sales_Data17[[#This Row],[Delivery Region Index]],Regions_Table[#All],3,0)</f>
        <v>Wyong</v>
      </c>
      <c r="J2414">
        <v>25</v>
      </c>
      <c r="K2414">
        <v>4</v>
      </c>
      <c r="L2414" t="str">
        <f>VLOOKUP(Sales_Data17[[#This Row],[Product Description Index]],Products_Data[#All],2,0)</f>
        <v>Jeans</v>
      </c>
      <c r="M2414">
        <v>8</v>
      </c>
      <c r="N2414" s="9">
        <v>209.1888888888889</v>
      </c>
      <c r="O2414" s="9">
        <f>Sales_Data17[[#This Row],[Order Quantity]]*Sales_Data17[[#This Row],[Unit Price]]</f>
        <v>1673.5111111111112</v>
      </c>
      <c r="P2414" s="9">
        <v>112.96200000000002</v>
      </c>
      <c r="Q2414" s="9">
        <f>Sales_Data17[[#This Row],[Line Total]]-(Sales_Data17[[#This Row],[Total Unit Cost]]*Sales_Data17[[#This Row],[Order Quantity]])</f>
        <v>769.81511111111104</v>
      </c>
      <c r="R2414" s="1" t="str">
        <f>TEXT(Sales_Data17[[#This Row],[OrderDate]],"MMM")</f>
        <v>Jun</v>
      </c>
      <c r="S2414" s="1" t="str">
        <f t="shared" si="37"/>
        <v>2013</v>
      </c>
    </row>
    <row r="2415" spans="1:19">
      <c r="A2415" t="s">
        <v>2438</v>
      </c>
      <c r="B2415" s="2">
        <v>41448</v>
      </c>
      <c r="C2415" s="2" t="str">
        <f>VLOOKUP(Sales_Data17[[#This Row],[Customer Name Index]],Customer_Data[#All],2,0)</f>
        <v xml:space="preserve">Ei </v>
      </c>
      <c r="D2415">
        <v>9</v>
      </c>
      <c r="E2415" t="s">
        <v>4</v>
      </c>
      <c r="F2415" t="s">
        <v>8168</v>
      </c>
      <c r="G2415" t="s">
        <v>8027</v>
      </c>
      <c r="H2415" t="str">
        <f>VLOOKUP(Sales_Data17[[#This Row],[Delivery Region Index]],Regions_Table[#All],2,0)</f>
        <v>New South Wales</v>
      </c>
      <c r="I2415" t="str">
        <f>VLOOKUP(Sales_Data17[[#This Row],[Delivery Region Index]],Regions_Table[#All],3,0)</f>
        <v>Wollongong</v>
      </c>
      <c r="J2415">
        <v>24</v>
      </c>
      <c r="K2415">
        <v>4</v>
      </c>
      <c r="L2415" t="str">
        <f>VLOOKUP(Sales_Data17[[#This Row],[Product Description Index]],Products_Data[#All],2,0)</f>
        <v>Jeans</v>
      </c>
      <c r="M2415">
        <v>8</v>
      </c>
      <c r="N2415" s="9">
        <v>113.15555555555555</v>
      </c>
      <c r="O2415" s="9">
        <f>Sales_Data17[[#This Row],[Order Quantity]]*Sales_Data17[[#This Row],[Unit Price]]</f>
        <v>905.24444444444441</v>
      </c>
      <c r="P2415" s="9">
        <v>82.603555555555559</v>
      </c>
      <c r="Q2415" s="9">
        <f>Sales_Data17[[#This Row],[Line Total]]-(Sales_Data17[[#This Row],[Total Unit Cost]]*Sales_Data17[[#This Row],[Order Quantity]])</f>
        <v>244.41599999999994</v>
      </c>
      <c r="R2415" s="1" t="str">
        <f>TEXT(Sales_Data17[[#This Row],[OrderDate]],"MMM")</f>
        <v>Jun</v>
      </c>
      <c r="S2415" s="1" t="str">
        <f t="shared" si="37"/>
        <v>2013</v>
      </c>
    </row>
    <row r="2416" spans="1:19">
      <c r="A2416" t="s">
        <v>2439</v>
      </c>
      <c r="B2416" s="2">
        <v>41448</v>
      </c>
      <c r="C2416" s="2" t="str">
        <f>VLOOKUP(Sales_Data17[[#This Row],[Customer Name Index]],Customer_Data[#All],2,0)</f>
        <v>Ole Group</v>
      </c>
      <c r="D2416">
        <v>13</v>
      </c>
      <c r="E2416" t="s">
        <v>2</v>
      </c>
      <c r="F2416" t="s">
        <v>8168</v>
      </c>
      <c r="G2416" t="s">
        <v>8026</v>
      </c>
      <c r="H2416" t="str">
        <f>VLOOKUP(Sales_Data17[[#This Row],[Delivery Region Index]],Regions_Table[#All],2,0)</f>
        <v>Queensland</v>
      </c>
      <c r="I2416" t="str">
        <f>VLOOKUP(Sales_Data17[[#This Row],[Delivery Region Index]],Regions_Table[#All],3,0)</f>
        <v>Mackay</v>
      </c>
      <c r="J2416">
        <v>36</v>
      </c>
      <c r="K2416">
        <v>5</v>
      </c>
      <c r="L2416" t="str">
        <f>VLOOKUP(Sales_Data17[[#This Row],[Product Description Index]],Products_Data[#All],2,0)</f>
        <v>Hats</v>
      </c>
      <c r="M2416">
        <v>6</v>
      </c>
      <c r="N2416" s="9">
        <v>425.82222222222225</v>
      </c>
      <c r="O2416" s="9">
        <f>Sales_Data17[[#This Row],[Order Quantity]]*Sales_Data17[[#This Row],[Unit Price]]</f>
        <v>2554.9333333333334</v>
      </c>
      <c r="P2416" s="9">
        <v>336.39955555555554</v>
      </c>
      <c r="Q2416" s="9">
        <f>Sales_Data17[[#This Row],[Line Total]]-(Sales_Data17[[#This Row],[Total Unit Cost]]*Sales_Data17[[#This Row],[Order Quantity]])</f>
        <v>536.53600000000006</v>
      </c>
      <c r="R2416" s="1" t="str">
        <f>TEXT(Sales_Data17[[#This Row],[OrderDate]],"MMM")</f>
        <v>Jun</v>
      </c>
      <c r="S2416" s="1" t="str">
        <f t="shared" si="37"/>
        <v>2013</v>
      </c>
    </row>
    <row r="2417" spans="1:19">
      <c r="A2417" t="s">
        <v>2440</v>
      </c>
      <c r="B2417" s="2">
        <v>41449</v>
      </c>
      <c r="C2417" s="2" t="str">
        <f>VLOOKUP(Sales_Data17[[#This Row],[Customer Name Index]],Customer_Data[#All],2,0)</f>
        <v>Eminence Corp</v>
      </c>
      <c r="D2417">
        <v>18</v>
      </c>
      <c r="E2417" t="s">
        <v>4</v>
      </c>
      <c r="F2417" t="s">
        <v>8168</v>
      </c>
      <c r="G2417" t="s">
        <v>8025</v>
      </c>
      <c r="H2417" t="str">
        <f>VLOOKUP(Sales_Data17[[#This Row],[Delivery Region Index]],Regions_Table[#All],2,0)</f>
        <v>Victoria</v>
      </c>
      <c r="I2417" t="str">
        <f>VLOOKUP(Sales_Data17[[#This Row],[Delivery Region Index]],Regions_Table[#All],3,0)</f>
        <v>Geelong</v>
      </c>
      <c r="J2417">
        <v>51</v>
      </c>
      <c r="K2417">
        <v>8</v>
      </c>
      <c r="L2417" t="str">
        <f>VLOOKUP(Sales_Data17[[#This Row],[Product Description Index]],Products_Data[#All],2,0)</f>
        <v>Shoes</v>
      </c>
      <c r="M2417">
        <v>9</v>
      </c>
      <c r="N2417" s="9">
        <v>588.8555555555555</v>
      </c>
      <c r="O2417" s="9">
        <f>Sales_Data17[[#This Row],[Order Quantity]]*Sales_Data17[[#This Row],[Unit Price]]</f>
        <v>5299.7</v>
      </c>
      <c r="P2417" s="9">
        <v>241.43077777777776</v>
      </c>
      <c r="Q2417" s="9">
        <f>Sales_Data17[[#This Row],[Line Total]]-(Sales_Data17[[#This Row],[Total Unit Cost]]*Sales_Data17[[#This Row],[Order Quantity]])</f>
        <v>3126.8229999999999</v>
      </c>
      <c r="R2417" s="1" t="str">
        <f>TEXT(Sales_Data17[[#This Row],[OrderDate]],"MMM")</f>
        <v>Jun</v>
      </c>
      <c r="S2417" s="1" t="str">
        <f t="shared" si="37"/>
        <v>2013</v>
      </c>
    </row>
    <row r="2418" spans="1:19">
      <c r="A2418" t="s">
        <v>2441</v>
      </c>
      <c r="B2418" s="2">
        <v>41449</v>
      </c>
      <c r="C2418" s="2" t="str">
        <f>VLOOKUP(Sales_Data17[[#This Row],[Customer Name Index]],Customer_Data[#All],2,0)</f>
        <v>ETUDE Ltd</v>
      </c>
      <c r="D2418">
        <v>4</v>
      </c>
      <c r="E2418" t="s">
        <v>3</v>
      </c>
      <c r="F2418" t="s">
        <v>8168</v>
      </c>
      <c r="G2418" t="s">
        <v>8027</v>
      </c>
      <c r="H2418" t="str">
        <f>VLOOKUP(Sales_Data17[[#This Row],[Delivery Region Index]],Regions_Table[#All],2,0)</f>
        <v>New South Wales</v>
      </c>
      <c r="I2418" t="str">
        <f>VLOOKUP(Sales_Data17[[#This Row],[Delivery Region Index]],Regions_Table[#All],3,0)</f>
        <v>Goulburn</v>
      </c>
      <c r="J2418">
        <v>10</v>
      </c>
      <c r="K2418">
        <v>2</v>
      </c>
      <c r="L2418" t="str">
        <f>VLOOKUP(Sales_Data17[[#This Row],[Product Description Index]],Products_Data[#All],2,0)</f>
        <v>Pants</v>
      </c>
      <c r="M2418">
        <v>8</v>
      </c>
      <c r="N2418" s="9">
        <v>426.56666666666666</v>
      </c>
      <c r="O2418" s="9">
        <f>Sales_Data17[[#This Row],[Order Quantity]]*Sales_Data17[[#This Row],[Unit Price]]</f>
        <v>3412.5333333333333</v>
      </c>
      <c r="P2418" s="9">
        <v>324.19066666666663</v>
      </c>
      <c r="Q2418" s="9">
        <f>Sales_Data17[[#This Row],[Line Total]]-(Sales_Data17[[#This Row],[Total Unit Cost]]*Sales_Data17[[#This Row],[Order Quantity]])</f>
        <v>819.00800000000027</v>
      </c>
      <c r="R2418" s="1" t="str">
        <f>TEXT(Sales_Data17[[#This Row],[OrderDate]],"MMM")</f>
        <v>Jun</v>
      </c>
      <c r="S2418" s="1" t="str">
        <f t="shared" si="37"/>
        <v>2013</v>
      </c>
    </row>
    <row r="2419" spans="1:19">
      <c r="A2419" t="s">
        <v>2442</v>
      </c>
      <c r="B2419" s="2">
        <v>41449</v>
      </c>
      <c r="C2419" s="2" t="str">
        <f>VLOOKUP(Sales_Data17[[#This Row],[Customer Name Index]],Customer_Data[#All],2,0)</f>
        <v xml:space="preserve">WakeFern </v>
      </c>
      <c r="D2419">
        <v>2</v>
      </c>
      <c r="E2419" t="s">
        <v>2</v>
      </c>
      <c r="F2419" t="s">
        <v>8168</v>
      </c>
      <c r="G2419" t="s">
        <v>8027</v>
      </c>
      <c r="H2419" t="str">
        <f>VLOOKUP(Sales_Data17[[#This Row],[Delivery Region Index]],Regions_Table[#All],2,0)</f>
        <v>New South Wales</v>
      </c>
      <c r="I2419" t="str">
        <f>VLOOKUP(Sales_Data17[[#This Row],[Delivery Region Index]],Regions_Table[#All],3,0)</f>
        <v>Broken Hill</v>
      </c>
      <c r="J2419">
        <v>5</v>
      </c>
      <c r="K2419">
        <v>1</v>
      </c>
      <c r="L2419" t="str">
        <f>VLOOKUP(Sales_Data17[[#This Row],[Product Description Index]],Products_Data[#All],2,0)</f>
        <v>Shirts</v>
      </c>
      <c r="M2419">
        <v>1</v>
      </c>
      <c r="N2419" s="9">
        <v>110.17777777777778</v>
      </c>
      <c r="O2419" s="9">
        <f>Sales_Data17[[#This Row],[Order Quantity]]*Sales_Data17[[#This Row],[Unit Price]]</f>
        <v>110.17777777777778</v>
      </c>
      <c r="P2419" s="9">
        <v>84.836888888888893</v>
      </c>
      <c r="Q2419" s="9">
        <f>Sales_Data17[[#This Row],[Line Total]]-(Sales_Data17[[#This Row],[Total Unit Cost]]*Sales_Data17[[#This Row],[Order Quantity]])</f>
        <v>25.340888888888884</v>
      </c>
      <c r="R2419" s="1" t="str">
        <f>TEXT(Sales_Data17[[#This Row],[OrderDate]],"MMM")</f>
        <v>Jun</v>
      </c>
      <c r="S2419" s="1" t="str">
        <f t="shared" si="37"/>
        <v>2013</v>
      </c>
    </row>
    <row r="2420" spans="1:19">
      <c r="A2420" t="s">
        <v>2443</v>
      </c>
      <c r="B2420" s="2">
        <v>41449</v>
      </c>
      <c r="C2420" s="2" t="str">
        <f>VLOOKUP(Sales_Data17[[#This Row],[Customer Name Index]],Customer_Data[#All],2,0)</f>
        <v>Procter Corp</v>
      </c>
      <c r="D2420">
        <v>5</v>
      </c>
      <c r="E2420" t="s">
        <v>2</v>
      </c>
      <c r="F2420" t="s">
        <v>8168</v>
      </c>
      <c r="G2420" t="s">
        <v>8027</v>
      </c>
      <c r="H2420" t="str">
        <f>VLOOKUP(Sales_Data17[[#This Row],[Delivery Region Index]],Regions_Table[#All],2,0)</f>
        <v>New South Wales</v>
      </c>
      <c r="I2420" t="str">
        <f>VLOOKUP(Sales_Data17[[#This Row],[Delivery Region Index]],Regions_Table[#All],3,0)</f>
        <v>Maitland</v>
      </c>
      <c r="J2420">
        <v>15</v>
      </c>
      <c r="K2420">
        <v>2</v>
      </c>
      <c r="L2420" t="str">
        <f>VLOOKUP(Sales_Data17[[#This Row],[Product Description Index]],Products_Data[#All],2,0)</f>
        <v>Pants</v>
      </c>
      <c r="M2420">
        <v>5</v>
      </c>
      <c r="N2420" s="9">
        <v>26.055555555555557</v>
      </c>
      <c r="O2420" s="9">
        <f>Sales_Data17[[#This Row],[Order Quantity]]*Sales_Data17[[#This Row],[Unit Price]]</f>
        <v>130.27777777777777</v>
      </c>
      <c r="P2420" s="9">
        <v>15.112222222222222</v>
      </c>
      <c r="Q2420" s="9">
        <f>Sales_Data17[[#This Row],[Line Total]]-(Sales_Data17[[#This Row],[Total Unit Cost]]*Sales_Data17[[#This Row],[Order Quantity]])</f>
        <v>54.716666666666669</v>
      </c>
      <c r="R2420" s="1" t="str">
        <f>TEXT(Sales_Data17[[#This Row],[OrderDate]],"MMM")</f>
        <v>Jun</v>
      </c>
      <c r="S2420" s="1" t="str">
        <f t="shared" si="37"/>
        <v>2013</v>
      </c>
    </row>
    <row r="2421" spans="1:19">
      <c r="A2421" t="s">
        <v>2444</v>
      </c>
      <c r="B2421" s="2">
        <v>41450</v>
      </c>
      <c r="C2421" s="2" t="str">
        <f>VLOOKUP(Sales_Data17[[#This Row],[Customer Name Index]],Customer_Data[#All],2,0)</f>
        <v>21st Ltd</v>
      </c>
      <c r="D2421">
        <v>10</v>
      </c>
      <c r="E2421" t="s">
        <v>4</v>
      </c>
      <c r="F2421" t="s">
        <v>8168</v>
      </c>
      <c r="G2421" t="s">
        <v>8026</v>
      </c>
      <c r="H2421" t="str">
        <f>VLOOKUP(Sales_Data17[[#This Row],[Delivery Region Index]],Regions_Table[#All],2,0)</f>
        <v>Queensland</v>
      </c>
      <c r="I2421" t="str">
        <f>VLOOKUP(Sales_Data17[[#This Row],[Delivery Region Index]],Regions_Table[#All],3,0)</f>
        <v>Cairns</v>
      </c>
      <c r="J2421">
        <v>28</v>
      </c>
      <c r="K2421">
        <v>4</v>
      </c>
      <c r="L2421" t="str">
        <f>VLOOKUP(Sales_Data17[[#This Row],[Product Description Index]],Products_Data[#All],2,0)</f>
        <v>Jeans</v>
      </c>
      <c r="M2421">
        <v>5</v>
      </c>
      <c r="N2421" s="9">
        <v>122.08888888888889</v>
      </c>
      <c r="O2421" s="9">
        <f>Sales_Data17[[#This Row],[Order Quantity]]*Sales_Data17[[#This Row],[Unit Price]]</f>
        <v>610.44444444444446</v>
      </c>
      <c r="P2421" s="9">
        <v>67.148888888888891</v>
      </c>
      <c r="Q2421" s="9">
        <f>Sales_Data17[[#This Row],[Line Total]]-(Sales_Data17[[#This Row],[Total Unit Cost]]*Sales_Data17[[#This Row],[Order Quantity]])</f>
        <v>274.7</v>
      </c>
      <c r="R2421" s="1" t="str">
        <f>TEXT(Sales_Data17[[#This Row],[OrderDate]],"MMM")</f>
        <v>Jun</v>
      </c>
      <c r="S2421" s="1" t="str">
        <f t="shared" si="37"/>
        <v>2013</v>
      </c>
    </row>
    <row r="2422" spans="1:19">
      <c r="A2422" t="s">
        <v>2445</v>
      </c>
      <c r="B2422" s="2">
        <v>41450</v>
      </c>
      <c r="C2422" s="2" t="str">
        <f>VLOOKUP(Sales_Data17[[#This Row],[Customer Name Index]],Customer_Data[#All],2,0)</f>
        <v>ETUDE Ltd</v>
      </c>
      <c r="D2422">
        <v>4</v>
      </c>
      <c r="E2422" t="s">
        <v>4</v>
      </c>
      <c r="F2422" t="s">
        <v>8168</v>
      </c>
      <c r="G2422" t="s">
        <v>8027</v>
      </c>
      <c r="H2422" t="str">
        <f>VLOOKUP(Sales_Data17[[#This Row],[Delivery Region Index]],Regions_Table[#All],2,0)</f>
        <v>New South Wales</v>
      </c>
      <c r="I2422" t="str">
        <f>VLOOKUP(Sales_Data17[[#This Row],[Delivery Region Index]],Regions_Table[#All],3,0)</f>
        <v>Grafton</v>
      </c>
      <c r="J2422">
        <v>11</v>
      </c>
      <c r="K2422">
        <v>2</v>
      </c>
      <c r="L2422" t="str">
        <f>VLOOKUP(Sales_Data17[[#This Row],[Product Description Index]],Products_Data[#All],2,0)</f>
        <v>Pants</v>
      </c>
      <c r="M2422">
        <v>4</v>
      </c>
      <c r="N2422" s="9">
        <v>24.566666666666666</v>
      </c>
      <c r="O2422" s="9">
        <f>Sales_Data17[[#This Row],[Order Quantity]]*Sales_Data17[[#This Row],[Unit Price]]</f>
        <v>98.266666666666666</v>
      </c>
      <c r="P2422" s="9">
        <v>13.020333333333333</v>
      </c>
      <c r="Q2422" s="9">
        <f>Sales_Data17[[#This Row],[Line Total]]-(Sales_Data17[[#This Row],[Total Unit Cost]]*Sales_Data17[[#This Row],[Order Quantity]])</f>
        <v>46.185333333333332</v>
      </c>
      <c r="R2422" s="1" t="str">
        <f>TEXT(Sales_Data17[[#This Row],[OrderDate]],"MMM")</f>
        <v>Jun</v>
      </c>
      <c r="S2422" s="1" t="str">
        <f t="shared" si="37"/>
        <v>2013</v>
      </c>
    </row>
    <row r="2423" spans="1:19">
      <c r="A2423" t="s">
        <v>2446</v>
      </c>
      <c r="B2423" s="2">
        <v>41451</v>
      </c>
      <c r="C2423" s="2" t="str">
        <f>VLOOKUP(Sales_Data17[[#This Row],[Customer Name Index]],Customer_Data[#All],2,0)</f>
        <v>3LAB, Ltd</v>
      </c>
      <c r="D2423">
        <v>16</v>
      </c>
      <c r="E2423" t="s">
        <v>4</v>
      </c>
      <c r="F2423" t="s">
        <v>8168</v>
      </c>
      <c r="G2423" t="s">
        <v>8025</v>
      </c>
      <c r="H2423" t="str">
        <f>VLOOKUP(Sales_Data17[[#This Row],[Delivery Region Index]],Regions_Table[#All],2,0)</f>
        <v>Queensland</v>
      </c>
      <c r="I2423" t="str">
        <f>VLOOKUP(Sales_Data17[[#This Row],[Delivery Region Index]],Regions_Table[#All],3,0)</f>
        <v>Townsville</v>
      </c>
      <c r="J2423">
        <v>45</v>
      </c>
      <c r="K2423">
        <v>7</v>
      </c>
      <c r="L2423" t="str">
        <f>VLOOKUP(Sales_Data17[[#This Row],[Product Description Index]],Products_Data[#All],2,0)</f>
        <v>Dress Shirts</v>
      </c>
      <c r="M2423">
        <v>4</v>
      </c>
      <c r="N2423" s="9">
        <v>23.077777777777779</v>
      </c>
      <c r="O2423" s="9">
        <f>Sales_Data17[[#This Row],[Order Quantity]]*Sales_Data17[[#This Row],[Unit Price]]</f>
        <v>92.311111111111117</v>
      </c>
      <c r="P2423" s="9">
        <v>12.231222222222224</v>
      </c>
      <c r="Q2423" s="9">
        <f>Sales_Data17[[#This Row],[Line Total]]-(Sales_Data17[[#This Row],[Total Unit Cost]]*Sales_Data17[[#This Row],[Order Quantity]])</f>
        <v>43.386222222222223</v>
      </c>
      <c r="R2423" s="1" t="str">
        <f>TEXT(Sales_Data17[[#This Row],[OrderDate]],"MMM")</f>
        <v>Jun</v>
      </c>
      <c r="S2423" s="1" t="str">
        <f t="shared" si="37"/>
        <v>2013</v>
      </c>
    </row>
    <row r="2424" spans="1:19">
      <c r="A2424" t="s">
        <v>2447</v>
      </c>
      <c r="B2424" s="2">
        <v>41452</v>
      </c>
      <c r="C2424" s="2" t="str">
        <f>VLOOKUP(Sales_Data17[[#This Row],[Customer Name Index]],Customer_Data[#All],2,0)</f>
        <v xml:space="preserve">WakeFern </v>
      </c>
      <c r="D2424">
        <v>2</v>
      </c>
      <c r="E2424" t="s">
        <v>3</v>
      </c>
      <c r="F2424" t="s">
        <v>8168</v>
      </c>
      <c r="G2424" t="s">
        <v>8027</v>
      </c>
      <c r="H2424" t="str">
        <f>VLOOKUP(Sales_Data17[[#This Row],[Delivery Region Index]],Regions_Table[#All],2,0)</f>
        <v>New South Wales</v>
      </c>
      <c r="I2424" t="str">
        <f>VLOOKUP(Sales_Data17[[#This Row],[Delivery Region Index]],Regions_Table[#All],3,0)</f>
        <v>Cessnock</v>
      </c>
      <c r="J2424">
        <v>6</v>
      </c>
      <c r="K2424">
        <v>1</v>
      </c>
      <c r="L2424" t="str">
        <f>VLOOKUP(Sales_Data17[[#This Row],[Product Description Index]],Products_Data[#All],2,0)</f>
        <v>Shirts</v>
      </c>
      <c r="M2424">
        <v>7</v>
      </c>
      <c r="N2424" s="9">
        <v>444.43333333333334</v>
      </c>
      <c r="O2424" s="9">
        <f>Sales_Data17[[#This Row],[Order Quantity]]*Sales_Data17[[#This Row],[Unit Price]]</f>
        <v>3111.0333333333333</v>
      </c>
      <c r="P2424" s="9">
        <v>182.21766666666664</v>
      </c>
      <c r="Q2424" s="9">
        <f>Sales_Data17[[#This Row],[Line Total]]-(Sales_Data17[[#This Row],[Total Unit Cost]]*Sales_Data17[[#This Row],[Order Quantity]])</f>
        <v>1835.5096666666668</v>
      </c>
      <c r="R2424" s="1" t="str">
        <f>TEXT(Sales_Data17[[#This Row],[OrderDate]],"MMM")</f>
        <v>Jun</v>
      </c>
      <c r="S2424" s="1" t="str">
        <f t="shared" si="37"/>
        <v>2013</v>
      </c>
    </row>
    <row r="2425" spans="1:19">
      <c r="A2425" t="s">
        <v>2448</v>
      </c>
      <c r="B2425" s="2">
        <v>41452</v>
      </c>
      <c r="C2425" s="2" t="str">
        <f>VLOOKUP(Sales_Data17[[#This Row],[Customer Name Index]],Customer_Data[#All],2,0)</f>
        <v>New Ltd</v>
      </c>
      <c r="D2425">
        <v>7</v>
      </c>
      <c r="E2425" t="s">
        <v>4</v>
      </c>
      <c r="F2425" t="s">
        <v>8168</v>
      </c>
      <c r="G2425" t="s">
        <v>8027</v>
      </c>
      <c r="H2425" t="str">
        <f>VLOOKUP(Sales_Data17[[#This Row],[Delivery Region Index]],Regions_Table[#All],2,0)</f>
        <v>New South Wales</v>
      </c>
      <c r="I2425" t="str">
        <f>VLOOKUP(Sales_Data17[[#This Row],[Delivery Region Index]],Regions_Table[#All],3,0)</f>
        <v>Queanbeyan</v>
      </c>
      <c r="J2425">
        <v>20</v>
      </c>
      <c r="K2425">
        <v>3</v>
      </c>
      <c r="L2425" t="str">
        <f>VLOOKUP(Sales_Data17[[#This Row],[Product Description Index]],Products_Data[#All],2,0)</f>
        <v>Sunglasses</v>
      </c>
      <c r="M2425">
        <v>3</v>
      </c>
      <c r="N2425" s="9">
        <v>283.63333333333338</v>
      </c>
      <c r="O2425" s="9">
        <f>Sales_Data17[[#This Row],[Order Quantity]]*Sales_Data17[[#This Row],[Unit Price]]</f>
        <v>850.90000000000009</v>
      </c>
      <c r="P2425" s="9">
        <v>161.67099999999999</v>
      </c>
      <c r="Q2425" s="9">
        <f>Sales_Data17[[#This Row],[Line Total]]-(Sales_Data17[[#This Row],[Total Unit Cost]]*Sales_Data17[[#This Row],[Order Quantity]])</f>
        <v>365.88700000000011</v>
      </c>
      <c r="R2425" s="1" t="str">
        <f>TEXT(Sales_Data17[[#This Row],[OrderDate]],"MMM")</f>
        <v>Jun</v>
      </c>
      <c r="S2425" s="1" t="str">
        <f t="shared" si="37"/>
        <v>2013</v>
      </c>
    </row>
    <row r="2426" spans="1:19">
      <c r="A2426" t="s">
        <v>2449</v>
      </c>
      <c r="B2426" s="2">
        <v>41452</v>
      </c>
      <c r="C2426" s="2" t="str">
        <f>VLOOKUP(Sales_Data17[[#This Row],[Customer Name Index]],Customer_Data[#All],2,0)</f>
        <v>Rochester Ltd</v>
      </c>
      <c r="D2426">
        <v>15</v>
      </c>
      <c r="E2426" t="s">
        <v>4</v>
      </c>
      <c r="F2426" t="s">
        <v>8168</v>
      </c>
      <c r="G2426" t="s">
        <v>8025</v>
      </c>
      <c r="H2426" t="str">
        <f>VLOOKUP(Sales_Data17[[#This Row],[Delivery Region Index]],Regions_Table[#All],2,0)</f>
        <v>Queensland</v>
      </c>
      <c r="I2426" t="str">
        <f>VLOOKUP(Sales_Data17[[#This Row],[Delivery Region Index]],Regions_Table[#All],3,0)</f>
        <v>Sunshine Coast</v>
      </c>
      <c r="J2426">
        <v>42</v>
      </c>
      <c r="K2426">
        <v>6</v>
      </c>
      <c r="L2426" t="str">
        <f>VLOOKUP(Sales_Data17[[#This Row],[Product Description Index]],Products_Data[#All],2,0)</f>
        <v>Socks</v>
      </c>
      <c r="M2426">
        <v>7</v>
      </c>
      <c r="N2426" s="9">
        <v>440.71111111111111</v>
      </c>
      <c r="O2426" s="9">
        <f>Sales_Data17[[#This Row],[Order Quantity]]*Sales_Data17[[#This Row],[Unit Price]]</f>
        <v>3084.9777777777776</v>
      </c>
      <c r="P2426" s="9">
        <v>312.90488888888888</v>
      </c>
      <c r="Q2426" s="9">
        <f>Sales_Data17[[#This Row],[Line Total]]-(Sales_Data17[[#This Row],[Total Unit Cost]]*Sales_Data17[[#This Row],[Order Quantity]])</f>
        <v>894.64355555555539</v>
      </c>
      <c r="R2426" s="1" t="str">
        <f>TEXT(Sales_Data17[[#This Row],[OrderDate]],"MMM")</f>
        <v>Jun</v>
      </c>
      <c r="S2426" s="1" t="str">
        <f t="shared" si="37"/>
        <v>2013</v>
      </c>
    </row>
    <row r="2427" spans="1:19">
      <c r="A2427" t="s">
        <v>2450</v>
      </c>
      <c r="B2427" s="2">
        <v>41452</v>
      </c>
      <c r="C2427" s="2" t="str">
        <f>VLOOKUP(Sales_Data17[[#This Row],[Customer Name Index]],Customer_Data[#All],2,0)</f>
        <v>Elorac, Corp</v>
      </c>
      <c r="D2427">
        <v>3</v>
      </c>
      <c r="E2427" t="s">
        <v>4</v>
      </c>
      <c r="F2427" t="s">
        <v>8168</v>
      </c>
      <c r="G2427" t="s">
        <v>8027</v>
      </c>
      <c r="H2427" t="str">
        <f>VLOOKUP(Sales_Data17[[#This Row],[Delivery Region Index]],Regions_Table[#All],2,0)</f>
        <v>New South Wales</v>
      </c>
      <c r="I2427" t="str">
        <f>VLOOKUP(Sales_Data17[[#This Row],[Delivery Region Index]],Regions_Table[#All],3,0)</f>
        <v>Gosford</v>
      </c>
      <c r="J2427">
        <v>9</v>
      </c>
      <c r="K2427">
        <v>2</v>
      </c>
      <c r="L2427" t="str">
        <f>VLOOKUP(Sales_Data17[[#This Row],[Product Description Index]],Products_Data[#All],2,0)</f>
        <v>Pants</v>
      </c>
      <c r="M2427">
        <v>5</v>
      </c>
      <c r="N2427" s="9">
        <v>124.32222222222224</v>
      </c>
      <c r="O2427" s="9">
        <f>Sales_Data17[[#This Row],[Order Quantity]]*Sales_Data17[[#This Row],[Unit Price]]</f>
        <v>621.6111111111112</v>
      </c>
      <c r="P2427" s="9">
        <v>94.484888888888889</v>
      </c>
      <c r="Q2427" s="9">
        <f>Sales_Data17[[#This Row],[Line Total]]-(Sales_Data17[[#This Row],[Total Unit Cost]]*Sales_Data17[[#This Row],[Order Quantity]])</f>
        <v>149.18666666666672</v>
      </c>
      <c r="R2427" s="1" t="str">
        <f>TEXT(Sales_Data17[[#This Row],[OrderDate]],"MMM")</f>
        <v>Jun</v>
      </c>
      <c r="S2427" s="1" t="str">
        <f t="shared" si="37"/>
        <v>2013</v>
      </c>
    </row>
    <row r="2428" spans="1:19">
      <c r="A2428" t="s">
        <v>2451</v>
      </c>
      <c r="B2428" s="2">
        <v>41452</v>
      </c>
      <c r="C2428" s="2" t="str">
        <f>VLOOKUP(Sales_Data17[[#This Row],[Customer Name Index]],Customer_Data[#All],2,0)</f>
        <v>Medsep Group</v>
      </c>
      <c r="D2428">
        <v>8</v>
      </c>
      <c r="E2428" t="s">
        <v>4</v>
      </c>
      <c r="F2428" t="s">
        <v>8168</v>
      </c>
      <c r="G2428" t="s">
        <v>8027</v>
      </c>
      <c r="H2428" t="str">
        <f>VLOOKUP(Sales_Data17[[#This Row],[Delivery Region Index]],Regions_Table[#All],2,0)</f>
        <v>New South Wales</v>
      </c>
      <c r="I2428" t="str">
        <f>VLOOKUP(Sales_Data17[[#This Row],[Delivery Region Index]],Regions_Table[#All],3,0)</f>
        <v>Tamworth</v>
      </c>
      <c r="J2428">
        <v>21</v>
      </c>
      <c r="K2428">
        <v>3</v>
      </c>
      <c r="L2428" t="str">
        <f>VLOOKUP(Sales_Data17[[#This Row],[Product Description Index]],Products_Data[#All],2,0)</f>
        <v>Sunglasses</v>
      </c>
      <c r="M2428">
        <v>8</v>
      </c>
      <c r="N2428" s="9">
        <v>127.30000000000001</v>
      </c>
      <c r="O2428" s="9">
        <f>Sales_Data17[[#This Row],[Order Quantity]]*Sales_Data17[[#This Row],[Unit Price]]</f>
        <v>1018.4000000000001</v>
      </c>
      <c r="P2428" s="9">
        <v>100.56700000000001</v>
      </c>
      <c r="Q2428" s="9">
        <f>Sales_Data17[[#This Row],[Line Total]]-(Sales_Data17[[#This Row],[Total Unit Cost]]*Sales_Data17[[#This Row],[Order Quantity]])</f>
        <v>213.86400000000003</v>
      </c>
      <c r="R2428" s="1" t="str">
        <f>TEXT(Sales_Data17[[#This Row],[OrderDate]],"MMM")</f>
        <v>Jun</v>
      </c>
      <c r="S2428" s="1" t="str">
        <f t="shared" si="37"/>
        <v>2013</v>
      </c>
    </row>
    <row r="2429" spans="1:19">
      <c r="A2429" t="s">
        <v>2452</v>
      </c>
      <c r="B2429" s="2">
        <v>41453</v>
      </c>
      <c r="C2429" s="2" t="str">
        <f>VLOOKUP(Sales_Data17[[#This Row],[Customer Name Index]],Customer_Data[#All],2,0)</f>
        <v>Ole Group</v>
      </c>
      <c r="D2429">
        <v>13</v>
      </c>
      <c r="E2429" t="s">
        <v>2</v>
      </c>
      <c r="F2429" t="s">
        <v>8168</v>
      </c>
      <c r="G2429" t="s">
        <v>8026</v>
      </c>
      <c r="H2429" t="str">
        <f>VLOOKUP(Sales_Data17[[#This Row],[Delivery Region Index]],Regions_Table[#All],2,0)</f>
        <v>Queensland</v>
      </c>
      <c r="I2429" t="str">
        <f>VLOOKUP(Sales_Data17[[#This Row],[Delivery Region Index]],Regions_Table[#All],3,0)</f>
        <v>Maryborough</v>
      </c>
      <c r="J2429">
        <v>37</v>
      </c>
      <c r="K2429">
        <v>6</v>
      </c>
      <c r="L2429" t="str">
        <f>VLOOKUP(Sales_Data17[[#This Row],[Product Description Index]],Products_Data[#All],2,0)</f>
        <v>Socks</v>
      </c>
      <c r="M2429">
        <v>6</v>
      </c>
      <c r="N2429" s="9">
        <v>289.5888888888889</v>
      </c>
      <c r="O2429" s="9">
        <f>Sales_Data17[[#This Row],[Order Quantity]]*Sales_Data17[[#This Row],[Unit Price]]</f>
        <v>1737.5333333333333</v>
      </c>
      <c r="P2429" s="9">
        <v>156.37800000000004</v>
      </c>
      <c r="Q2429" s="9">
        <f>Sales_Data17[[#This Row],[Line Total]]-(Sales_Data17[[#This Row],[Total Unit Cost]]*Sales_Data17[[#This Row],[Order Quantity]])</f>
        <v>799.26533333333305</v>
      </c>
      <c r="R2429" s="1" t="str">
        <f>TEXT(Sales_Data17[[#This Row],[OrderDate]],"MMM")</f>
        <v>Jun</v>
      </c>
      <c r="S2429" s="1" t="str">
        <f t="shared" si="37"/>
        <v>2013</v>
      </c>
    </row>
    <row r="2430" spans="1:19">
      <c r="A2430" t="s">
        <v>2453</v>
      </c>
      <c r="B2430" s="2">
        <v>41453</v>
      </c>
      <c r="C2430" s="2" t="str">
        <f>VLOOKUP(Sales_Data17[[#This Row],[Customer Name Index]],Customer_Data[#All],2,0)</f>
        <v>3LAB, Ltd</v>
      </c>
      <c r="D2430">
        <v>16</v>
      </c>
      <c r="E2430" t="s">
        <v>4</v>
      </c>
      <c r="F2430" t="s">
        <v>8168</v>
      </c>
      <c r="G2430" t="s">
        <v>8025</v>
      </c>
      <c r="H2430" t="str">
        <f>VLOOKUP(Sales_Data17[[#This Row],[Delivery Region Index]],Regions_Table[#All],2,0)</f>
        <v>Queensland</v>
      </c>
      <c r="I2430" t="str">
        <f>VLOOKUP(Sales_Data17[[#This Row],[Delivery Region Index]],Regions_Table[#All],3,0)</f>
        <v>Townsville</v>
      </c>
      <c r="J2430">
        <v>45</v>
      </c>
      <c r="K2430">
        <v>7</v>
      </c>
      <c r="L2430" t="str">
        <f>VLOOKUP(Sales_Data17[[#This Row],[Product Description Index]],Products_Data[#All],2,0)</f>
        <v>Dress Shirts</v>
      </c>
      <c r="M2430">
        <v>2</v>
      </c>
      <c r="N2430" s="9">
        <v>313.41111111111115</v>
      </c>
      <c r="O2430" s="9">
        <f>Sales_Data17[[#This Row],[Order Quantity]]*Sales_Data17[[#This Row],[Unit Price]]</f>
        <v>626.82222222222231</v>
      </c>
      <c r="P2430" s="9">
        <v>247.59477777777784</v>
      </c>
      <c r="Q2430" s="9">
        <f>Sales_Data17[[#This Row],[Line Total]]-(Sales_Data17[[#This Row],[Total Unit Cost]]*Sales_Data17[[#This Row],[Order Quantity]])</f>
        <v>131.63266666666664</v>
      </c>
      <c r="R2430" s="1" t="str">
        <f>TEXT(Sales_Data17[[#This Row],[OrderDate]],"MMM")</f>
        <v>Jun</v>
      </c>
      <c r="S2430" s="1" t="str">
        <f t="shared" si="37"/>
        <v>2013</v>
      </c>
    </row>
    <row r="2431" spans="1:19">
      <c r="A2431" t="s">
        <v>2454</v>
      </c>
      <c r="B2431" s="2">
        <v>41453</v>
      </c>
      <c r="C2431" s="2" t="str">
        <f>VLOOKUP(Sales_Data17[[#This Row],[Customer Name Index]],Customer_Data[#All],2,0)</f>
        <v xml:space="preserve">Ei </v>
      </c>
      <c r="D2431">
        <v>9</v>
      </c>
      <c r="E2431" t="s">
        <v>2</v>
      </c>
      <c r="F2431" t="s">
        <v>8168</v>
      </c>
      <c r="G2431" t="s">
        <v>8027</v>
      </c>
      <c r="H2431" t="str">
        <f>VLOOKUP(Sales_Data17[[#This Row],[Delivery Region Index]],Regions_Table[#All],2,0)</f>
        <v>New South Wales</v>
      </c>
      <c r="I2431" t="str">
        <f>VLOOKUP(Sales_Data17[[#This Row],[Delivery Region Index]],Regions_Table[#All],3,0)</f>
        <v>Wyong</v>
      </c>
      <c r="J2431">
        <v>25</v>
      </c>
      <c r="K2431">
        <v>4</v>
      </c>
      <c r="L2431" t="str">
        <f>VLOOKUP(Sales_Data17[[#This Row],[Product Description Index]],Products_Data[#All],2,0)</f>
        <v>Jeans</v>
      </c>
      <c r="M2431">
        <v>9</v>
      </c>
      <c r="N2431" s="9">
        <v>195.04444444444445</v>
      </c>
      <c r="O2431" s="9">
        <f>Sales_Data17[[#This Row],[Order Quantity]]*Sales_Data17[[#This Row],[Unit Price]]</f>
        <v>1755.4</v>
      </c>
      <c r="P2431" s="9">
        <v>136.5311111111111</v>
      </c>
      <c r="Q2431" s="9">
        <f>Sales_Data17[[#This Row],[Line Total]]-(Sales_Data17[[#This Row],[Total Unit Cost]]*Sales_Data17[[#This Row],[Order Quantity]])</f>
        <v>526.62000000000012</v>
      </c>
      <c r="R2431" s="1" t="str">
        <f>TEXT(Sales_Data17[[#This Row],[OrderDate]],"MMM")</f>
        <v>Jun</v>
      </c>
      <c r="S2431" s="1" t="str">
        <f t="shared" si="37"/>
        <v>2013</v>
      </c>
    </row>
    <row r="2432" spans="1:19">
      <c r="A2432" t="s">
        <v>2455</v>
      </c>
      <c r="B2432" s="2">
        <v>41453</v>
      </c>
      <c r="C2432" s="2" t="str">
        <f>VLOOKUP(Sales_Data17[[#This Row],[Customer Name Index]],Customer_Data[#All],2,0)</f>
        <v>Medsep Group</v>
      </c>
      <c r="D2432">
        <v>8</v>
      </c>
      <c r="E2432" t="s">
        <v>4</v>
      </c>
      <c r="F2432" t="s">
        <v>8168</v>
      </c>
      <c r="G2432" t="s">
        <v>8027</v>
      </c>
      <c r="H2432" t="str">
        <f>VLOOKUP(Sales_Data17[[#This Row],[Delivery Region Index]],Regions_Table[#All],2,0)</f>
        <v>New South Wales</v>
      </c>
      <c r="I2432" t="str">
        <f>VLOOKUP(Sales_Data17[[#This Row],[Delivery Region Index]],Regions_Table[#All],3,0)</f>
        <v>Wagga Wagga</v>
      </c>
      <c r="J2432">
        <v>23</v>
      </c>
      <c r="K2432">
        <v>4</v>
      </c>
      <c r="L2432" t="str">
        <f>VLOOKUP(Sales_Data17[[#This Row],[Product Description Index]],Products_Data[#All],2,0)</f>
        <v>Jeans</v>
      </c>
      <c r="M2432">
        <v>3</v>
      </c>
      <c r="N2432" s="9">
        <v>126.55555555555556</v>
      </c>
      <c r="O2432" s="9">
        <f>Sales_Data17[[#This Row],[Order Quantity]]*Sales_Data17[[#This Row],[Unit Price]]</f>
        <v>379.66666666666669</v>
      </c>
      <c r="P2432" s="9">
        <v>78.464444444444439</v>
      </c>
      <c r="Q2432" s="9">
        <f>Sales_Data17[[#This Row],[Line Total]]-(Sales_Data17[[#This Row],[Total Unit Cost]]*Sales_Data17[[#This Row],[Order Quantity]])</f>
        <v>144.27333333333337</v>
      </c>
      <c r="R2432" s="1" t="str">
        <f>TEXT(Sales_Data17[[#This Row],[OrderDate]],"MMM")</f>
        <v>Jun</v>
      </c>
      <c r="S2432" s="1" t="str">
        <f t="shared" si="37"/>
        <v>2013</v>
      </c>
    </row>
    <row r="2433" spans="1:19">
      <c r="A2433" t="s">
        <v>2456</v>
      </c>
      <c r="B2433" s="2">
        <v>41454</v>
      </c>
      <c r="C2433" s="2" t="str">
        <f>VLOOKUP(Sales_Data17[[#This Row],[Customer Name Index]],Customer_Data[#All],2,0)</f>
        <v>ETUDE Ltd</v>
      </c>
      <c r="D2433">
        <v>4</v>
      </c>
      <c r="E2433" t="s">
        <v>2</v>
      </c>
      <c r="F2433" t="s">
        <v>8168</v>
      </c>
      <c r="G2433" t="s">
        <v>8027</v>
      </c>
      <c r="H2433" t="str">
        <f>VLOOKUP(Sales_Data17[[#This Row],[Delivery Region Index]],Regions_Table[#All],2,0)</f>
        <v>New South Wales</v>
      </c>
      <c r="I2433" t="str">
        <f>VLOOKUP(Sales_Data17[[#This Row],[Delivery Region Index]],Regions_Table[#All],3,0)</f>
        <v>Griffith</v>
      </c>
      <c r="J2433">
        <v>12</v>
      </c>
      <c r="K2433">
        <v>2</v>
      </c>
      <c r="L2433" t="str">
        <f>VLOOKUP(Sales_Data17[[#This Row],[Product Description Index]],Products_Data[#All],2,0)</f>
        <v>Pants</v>
      </c>
      <c r="M2433">
        <v>9</v>
      </c>
      <c r="N2433" s="9">
        <v>572.47777777777776</v>
      </c>
      <c r="O2433" s="9">
        <f>Sales_Data17[[#This Row],[Order Quantity]]*Sales_Data17[[#This Row],[Unit Price]]</f>
        <v>5152.3</v>
      </c>
      <c r="P2433" s="9">
        <v>463.70700000000005</v>
      </c>
      <c r="Q2433" s="9">
        <f>Sales_Data17[[#This Row],[Line Total]]-(Sales_Data17[[#This Row],[Total Unit Cost]]*Sales_Data17[[#This Row],[Order Quantity]])</f>
        <v>978.9369999999999</v>
      </c>
      <c r="R2433" s="1" t="str">
        <f>TEXT(Sales_Data17[[#This Row],[OrderDate]],"MMM")</f>
        <v>Jun</v>
      </c>
      <c r="S2433" s="1" t="str">
        <f t="shared" si="37"/>
        <v>2013</v>
      </c>
    </row>
    <row r="2434" spans="1:19">
      <c r="A2434" t="s">
        <v>2457</v>
      </c>
      <c r="B2434" s="2">
        <v>41455</v>
      </c>
      <c r="C2434" s="2" t="str">
        <f>VLOOKUP(Sales_Data17[[#This Row],[Customer Name Index]],Customer_Data[#All],2,0)</f>
        <v>Medsep Group</v>
      </c>
      <c r="D2434">
        <v>8</v>
      </c>
      <c r="E2434" t="s">
        <v>2</v>
      </c>
      <c r="F2434" t="s">
        <v>8168</v>
      </c>
      <c r="G2434" t="s">
        <v>8027</v>
      </c>
      <c r="H2434" t="str">
        <f>VLOOKUP(Sales_Data17[[#This Row],[Delivery Region Index]],Regions_Table[#All],2,0)</f>
        <v>New South Wales</v>
      </c>
      <c r="I2434" t="str">
        <f>VLOOKUP(Sales_Data17[[#This Row],[Delivery Region Index]],Regions_Table[#All],3,0)</f>
        <v>Tweed Heads</v>
      </c>
      <c r="J2434">
        <v>22</v>
      </c>
      <c r="K2434">
        <v>4</v>
      </c>
      <c r="L2434" t="str">
        <f>VLOOKUP(Sales_Data17[[#This Row],[Product Description Index]],Products_Data[#All],2,0)</f>
        <v>Jeans</v>
      </c>
      <c r="M2434">
        <v>1</v>
      </c>
      <c r="N2434" s="9">
        <v>425.82222222222225</v>
      </c>
      <c r="O2434" s="9">
        <f>Sales_Data17[[#This Row],[Order Quantity]]*Sales_Data17[[#This Row],[Unit Price]]</f>
        <v>425.82222222222225</v>
      </c>
      <c r="P2434" s="9">
        <v>336.39955555555554</v>
      </c>
      <c r="Q2434" s="9">
        <f>Sales_Data17[[#This Row],[Line Total]]-(Sales_Data17[[#This Row],[Total Unit Cost]]*Sales_Data17[[#This Row],[Order Quantity]])</f>
        <v>89.422666666666714</v>
      </c>
      <c r="R2434" s="1" t="str">
        <f>TEXT(Sales_Data17[[#This Row],[OrderDate]],"MMM")</f>
        <v>Jun</v>
      </c>
      <c r="S2434" s="1" t="str">
        <f t="shared" ref="S2434:S2497" si="38">TEXT(B2434,"YYY")</f>
        <v>2013</v>
      </c>
    </row>
    <row r="2435" spans="1:19">
      <c r="A2435" t="s">
        <v>2458</v>
      </c>
      <c r="B2435" s="2">
        <v>41455</v>
      </c>
      <c r="C2435" s="2" t="str">
        <f>VLOOKUP(Sales_Data17[[#This Row],[Customer Name Index]],Customer_Data[#All],2,0)</f>
        <v>Eminence Corp</v>
      </c>
      <c r="D2435">
        <v>18</v>
      </c>
      <c r="E2435" t="s">
        <v>4</v>
      </c>
      <c r="F2435" t="s">
        <v>8168</v>
      </c>
      <c r="G2435" t="s">
        <v>8025</v>
      </c>
      <c r="H2435" t="str">
        <f>VLOOKUP(Sales_Data17[[#This Row],[Delivery Region Index]],Regions_Table[#All],2,0)</f>
        <v>Victoria</v>
      </c>
      <c r="I2435" t="str">
        <f>VLOOKUP(Sales_Data17[[#This Row],[Delivery Region Index]],Regions_Table[#All],3,0)</f>
        <v>Latrobe City</v>
      </c>
      <c r="J2435">
        <v>52</v>
      </c>
      <c r="K2435">
        <v>8</v>
      </c>
      <c r="L2435" t="str">
        <f>VLOOKUP(Sales_Data17[[#This Row],[Product Description Index]],Products_Data[#All],2,0)</f>
        <v>Shoes</v>
      </c>
      <c r="M2435">
        <v>8</v>
      </c>
      <c r="N2435" s="9">
        <v>201.74444444444444</v>
      </c>
      <c r="O2435" s="9">
        <f>Sales_Data17[[#This Row],[Order Quantity]]*Sales_Data17[[#This Row],[Unit Price]]</f>
        <v>1613.9555555555555</v>
      </c>
      <c r="P2435" s="9">
        <v>147.27344444444444</v>
      </c>
      <c r="Q2435" s="9">
        <f>Sales_Data17[[#This Row],[Line Total]]-(Sales_Data17[[#This Row],[Total Unit Cost]]*Sales_Data17[[#This Row],[Order Quantity]])</f>
        <v>435.76800000000003</v>
      </c>
      <c r="R2435" s="1" t="str">
        <f>TEXT(Sales_Data17[[#This Row],[OrderDate]],"MMM")</f>
        <v>Jun</v>
      </c>
      <c r="S2435" s="1" t="str">
        <f t="shared" si="38"/>
        <v>2013</v>
      </c>
    </row>
    <row r="2436" spans="1:19">
      <c r="A2436" t="s">
        <v>2459</v>
      </c>
      <c r="B2436" s="2">
        <v>41456</v>
      </c>
      <c r="C2436" s="2" t="str">
        <f>VLOOKUP(Sales_Data17[[#This Row],[Customer Name Index]],Customer_Data[#All],2,0)</f>
        <v xml:space="preserve">Ei </v>
      </c>
      <c r="D2436">
        <v>9</v>
      </c>
      <c r="E2436" t="s">
        <v>4</v>
      </c>
      <c r="F2436" t="s">
        <v>8168</v>
      </c>
      <c r="G2436" t="s">
        <v>8027</v>
      </c>
      <c r="H2436" t="str">
        <f>VLOOKUP(Sales_Data17[[#This Row],[Delivery Region Index]],Regions_Table[#All],2,0)</f>
        <v>New South Wales</v>
      </c>
      <c r="I2436" t="str">
        <f>VLOOKUP(Sales_Data17[[#This Row],[Delivery Region Index]],Regions_Table[#All],3,0)</f>
        <v>Wyong</v>
      </c>
      <c r="J2436">
        <v>25</v>
      </c>
      <c r="K2436">
        <v>4</v>
      </c>
      <c r="L2436" t="str">
        <f>VLOOKUP(Sales_Data17[[#This Row],[Product Description Index]],Products_Data[#All],2,0)</f>
        <v>Jeans</v>
      </c>
      <c r="M2436">
        <v>2</v>
      </c>
      <c r="N2436" s="9">
        <v>595.55555555555554</v>
      </c>
      <c r="O2436" s="9">
        <f>Sales_Data17[[#This Row],[Order Quantity]]*Sales_Data17[[#This Row],[Unit Price]]</f>
        <v>1191.1111111111111</v>
      </c>
      <c r="P2436" s="9">
        <v>315.64444444444445</v>
      </c>
      <c r="Q2436" s="9">
        <f>Sales_Data17[[#This Row],[Line Total]]-(Sales_Data17[[#This Row],[Total Unit Cost]]*Sales_Data17[[#This Row],[Order Quantity]])</f>
        <v>559.82222222222219</v>
      </c>
      <c r="R2436" s="1" t="str">
        <f>TEXT(Sales_Data17[[#This Row],[OrderDate]],"MMM")</f>
        <v>Jul</v>
      </c>
      <c r="S2436" s="1" t="str">
        <f t="shared" si="38"/>
        <v>2013</v>
      </c>
    </row>
    <row r="2437" spans="1:19">
      <c r="A2437" t="s">
        <v>2460</v>
      </c>
      <c r="B2437" s="2">
        <v>41456</v>
      </c>
      <c r="C2437" s="2" t="str">
        <f>VLOOKUP(Sales_Data17[[#This Row],[Customer Name Index]],Customer_Data[#All],2,0)</f>
        <v xml:space="preserve">WakeFern </v>
      </c>
      <c r="D2437">
        <v>2</v>
      </c>
      <c r="E2437" t="s">
        <v>4</v>
      </c>
      <c r="F2437" t="s">
        <v>8168</v>
      </c>
      <c r="G2437" t="s">
        <v>8027</v>
      </c>
      <c r="H2437" t="str">
        <f>VLOOKUP(Sales_Data17[[#This Row],[Delivery Region Index]],Regions_Table[#All],2,0)</f>
        <v>New South Wales</v>
      </c>
      <c r="I2437" t="str">
        <f>VLOOKUP(Sales_Data17[[#This Row],[Delivery Region Index]],Regions_Table[#All],3,0)</f>
        <v>Cessnock</v>
      </c>
      <c r="J2437">
        <v>6</v>
      </c>
      <c r="K2437">
        <v>1</v>
      </c>
      <c r="L2437" t="str">
        <f>VLOOKUP(Sales_Data17[[#This Row],[Product Description Index]],Products_Data[#All],2,0)</f>
        <v>Shirts</v>
      </c>
      <c r="M2437">
        <v>1</v>
      </c>
      <c r="N2437" s="9">
        <v>124.32222222222224</v>
      </c>
      <c r="O2437" s="9">
        <f>Sales_Data17[[#This Row],[Order Quantity]]*Sales_Data17[[#This Row],[Unit Price]]</f>
        <v>124.32222222222224</v>
      </c>
      <c r="P2437" s="9">
        <v>87.025555555555556</v>
      </c>
      <c r="Q2437" s="9">
        <f>Sales_Data17[[#This Row],[Line Total]]-(Sales_Data17[[#This Row],[Total Unit Cost]]*Sales_Data17[[#This Row],[Order Quantity]])</f>
        <v>37.296666666666681</v>
      </c>
      <c r="R2437" s="1" t="str">
        <f>TEXT(Sales_Data17[[#This Row],[OrderDate]],"MMM")</f>
        <v>Jul</v>
      </c>
      <c r="S2437" s="1" t="str">
        <f t="shared" si="38"/>
        <v>2013</v>
      </c>
    </row>
    <row r="2438" spans="1:19">
      <c r="A2438" t="s">
        <v>2461</v>
      </c>
      <c r="B2438" s="2">
        <v>41456</v>
      </c>
      <c r="C2438" s="2" t="str">
        <f>VLOOKUP(Sales_Data17[[#This Row],[Customer Name Index]],Customer_Data[#All],2,0)</f>
        <v>Pacific Ltd</v>
      </c>
      <c r="D2438">
        <v>20</v>
      </c>
      <c r="E2438" t="s">
        <v>4</v>
      </c>
      <c r="F2438" t="s">
        <v>8168</v>
      </c>
      <c r="G2438" t="s">
        <v>8028</v>
      </c>
      <c r="H2438" t="str">
        <f>VLOOKUP(Sales_Data17[[#This Row],[Delivery Region Index]],Regions_Table[#All],2,0)</f>
        <v>Victoria</v>
      </c>
      <c r="I2438" t="str">
        <f>VLOOKUP(Sales_Data17[[#This Row],[Delivery Region Index]],Regions_Table[#All],3,0)</f>
        <v>Wodonga</v>
      </c>
      <c r="J2438">
        <v>58</v>
      </c>
      <c r="K2438">
        <v>8</v>
      </c>
      <c r="L2438" t="str">
        <f>VLOOKUP(Sales_Data17[[#This Row],[Product Description Index]],Products_Data[#All],2,0)</f>
        <v>Shoes</v>
      </c>
      <c r="M2438">
        <v>6</v>
      </c>
      <c r="N2438" s="9">
        <v>397.53333333333336</v>
      </c>
      <c r="O2438" s="9">
        <f>Sales_Data17[[#This Row],[Order Quantity]]*Sales_Data17[[#This Row],[Unit Price]]</f>
        <v>2385.2000000000003</v>
      </c>
      <c r="P2438" s="9">
        <v>222.61866666666668</v>
      </c>
      <c r="Q2438" s="9">
        <f>Sales_Data17[[#This Row],[Line Total]]-(Sales_Data17[[#This Row],[Total Unit Cost]]*Sales_Data17[[#This Row],[Order Quantity]])</f>
        <v>1049.4880000000003</v>
      </c>
      <c r="R2438" s="1" t="str">
        <f>TEXT(Sales_Data17[[#This Row],[OrderDate]],"MMM")</f>
        <v>Jul</v>
      </c>
      <c r="S2438" s="1" t="str">
        <f t="shared" si="38"/>
        <v>2013</v>
      </c>
    </row>
    <row r="2439" spans="1:19">
      <c r="A2439" t="s">
        <v>2462</v>
      </c>
      <c r="B2439" s="2">
        <v>41456</v>
      </c>
      <c r="C2439" s="2" t="str">
        <f>VLOOKUP(Sales_Data17[[#This Row],[Customer Name Index]],Customer_Data[#All],2,0)</f>
        <v>21st Ltd</v>
      </c>
      <c r="D2439">
        <v>10</v>
      </c>
      <c r="E2439" t="s">
        <v>2</v>
      </c>
      <c r="F2439" t="s">
        <v>8168</v>
      </c>
      <c r="G2439" t="s">
        <v>8027</v>
      </c>
      <c r="H2439" t="str">
        <f>VLOOKUP(Sales_Data17[[#This Row],[Delivery Region Index]],Regions_Table[#All],2,0)</f>
        <v>Queensland</v>
      </c>
      <c r="I2439" t="str">
        <f>VLOOKUP(Sales_Data17[[#This Row],[Delivery Region Index]],Regions_Table[#All],3,0)</f>
        <v>Bundaberg</v>
      </c>
      <c r="J2439">
        <v>27</v>
      </c>
      <c r="K2439">
        <v>4</v>
      </c>
      <c r="L2439" t="str">
        <f>VLOOKUP(Sales_Data17[[#This Row],[Product Description Index]],Products_Data[#All],2,0)</f>
        <v>Jeans</v>
      </c>
      <c r="M2439">
        <v>8</v>
      </c>
      <c r="N2439" s="9">
        <v>425.82222222222225</v>
      </c>
      <c r="O2439" s="9">
        <f>Sales_Data17[[#This Row],[Order Quantity]]*Sales_Data17[[#This Row],[Unit Price]]</f>
        <v>3406.577777777778</v>
      </c>
      <c r="P2439" s="9">
        <v>187.36177777777777</v>
      </c>
      <c r="Q2439" s="9">
        <f>Sales_Data17[[#This Row],[Line Total]]-(Sales_Data17[[#This Row],[Total Unit Cost]]*Sales_Data17[[#This Row],[Order Quantity]])</f>
        <v>1907.6835555555558</v>
      </c>
      <c r="R2439" s="1" t="str">
        <f>TEXT(Sales_Data17[[#This Row],[OrderDate]],"MMM")</f>
        <v>Jul</v>
      </c>
      <c r="S2439" s="1" t="str">
        <f t="shared" si="38"/>
        <v>2013</v>
      </c>
    </row>
    <row r="2440" spans="1:19">
      <c r="A2440" t="s">
        <v>2463</v>
      </c>
      <c r="B2440" s="2">
        <v>41458</v>
      </c>
      <c r="C2440" s="2" t="str">
        <f>VLOOKUP(Sales_Data17[[#This Row],[Customer Name Index]],Customer_Data[#All],2,0)</f>
        <v>Rochester Ltd</v>
      </c>
      <c r="D2440">
        <v>15</v>
      </c>
      <c r="E2440" t="s">
        <v>4</v>
      </c>
      <c r="F2440" t="s">
        <v>8168</v>
      </c>
      <c r="G2440" t="s">
        <v>8025</v>
      </c>
      <c r="H2440" t="str">
        <f>VLOOKUP(Sales_Data17[[#This Row],[Delivery Region Index]],Regions_Table[#All],2,0)</f>
        <v>Queensland</v>
      </c>
      <c r="I2440" t="str">
        <f>VLOOKUP(Sales_Data17[[#This Row],[Delivery Region Index]],Regions_Table[#All],3,0)</f>
        <v>Thuringowa</v>
      </c>
      <c r="J2440">
        <v>43</v>
      </c>
      <c r="K2440">
        <v>6</v>
      </c>
      <c r="L2440" t="str">
        <f>VLOOKUP(Sales_Data17[[#This Row],[Product Description Index]],Products_Data[#All],2,0)</f>
        <v>Socks</v>
      </c>
      <c r="M2440">
        <v>2</v>
      </c>
      <c r="N2440" s="9">
        <v>123.57777777777778</v>
      </c>
      <c r="O2440" s="9">
        <f>Sales_Data17[[#This Row],[Order Quantity]]*Sales_Data17[[#This Row],[Unit Price]]</f>
        <v>247.15555555555557</v>
      </c>
      <c r="P2440" s="9">
        <v>96.390666666666675</v>
      </c>
      <c r="Q2440" s="9">
        <f>Sales_Data17[[#This Row],[Line Total]]-(Sales_Data17[[#This Row],[Total Unit Cost]]*Sales_Data17[[#This Row],[Order Quantity]])</f>
        <v>54.374222222222215</v>
      </c>
      <c r="R2440" s="1" t="str">
        <f>TEXT(Sales_Data17[[#This Row],[OrderDate]],"MMM")</f>
        <v>Jul</v>
      </c>
      <c r="S2440" s="1" t="str">
        <f t="shared" si="38"/>
        <v>2013</v>
      </c>
    </row>
    <row r="2441" spans="1:19">
      <c r="A2441" t="s">
        <v>2464</v>
      </c>
      <c r="B2441" s="2">
        <v>41458</v>
      </c>
      <c r="C2441" s="2" t="str">
        <f>VLOOKUP(Sales_Data17[[#This Row],[Customer Name Index]],Customer_Data[#All],2,0)</f>
        <v>PEDIFIX, Corp</v>
      </c>
      <c r="D2441">
        <v>6</v>
      </c>
      <c r="E2441" t="s">
        <v>4</v>
      </c>
      <c r="F2441" t="s">
        <v>8168</v>
      </c>
      <c r="G2441" t="s">
        <v>8027</v>
      </c>
      <c r="H2441" t="str">
        <f>VLOOKUP(Sales_Data17[[#This Row],[Delivery Region Index]],Regions_Table[#All],2,0)</f>
        <v>New South Wales</v>
      </c>
      <c r="I2441" t="str">
        <f>VLOOKUP(Sales_Data17[[#This Row],[Delivery Region Index]],Regions_Table[#All],3,0)</f>
        <v>Nowra</v>
      </c>
      <c r="J2441">
        <v>17</v>
      </c>
      <c r="K2441">
        <v>3</v>
      </c>
      <c r="L2441" t="str">
        <f>VLOOKUP(Sales_Data17[[#This Row],[Product Description Index]],Products_Data[#All],2,0)</f>
        <v>Sunglasses</v>
      </c>
      <c r="M2441">
        <v>9</v>
      </c>
      <c r="N2441" s="9">
        <v>428.05555555555554</v>
      </c>
      <c r="O2441" s="9">
        <f>Sales_Data17[[#This Row],[Order Quantity]]*Sales_Data17[[#This Row],[Unit Price]]</f>
        <v>3852.5</v>
      </c>
      <c r="P2441" s="9">
        <v>252.55277777777778</v>
      </c>
      <c r="Q2441" s="9">
        <f>Sales_Data17[[#This Row],[Line Total]]-(Sales_Data17[[#This Row],[Total Unit Cost]]*Sales_Data17[[#This Row],[Order Quantity]])</f>
        <v>1579.5250000000001</v>
      </c>
      <c r="R2441" s="1" t="str">
        <f>TEXT(Sales_Data17[[#This Row],[OrderDate]],"MMM")</f>
        <v>Jul</v>
      </c>
      <c r="S2441" s="1" t="str">
        <f t="shared" si="38"/>
        <v>2013</v>
      </c>
    </row>
    <row r="2442" spans="1:19">
      <c r="A2442" t="s">
        <v>2465</v>
      </c>
      <c r="B2442" s="2">
        <v>41459</v>
      </c>
      <c r="C2442" s="2" t="str">
        <f>VLOOKUP(Sales_Data17[[#This Row],[Customer Name Index]],Customer_Data[#All],2,0)</f>
        <v>Procter Corp</v>
      </c>
      <c r="D2442">
        <v>5</v>
      </c>
      <c r="E2442" t="s">
        <v>4</v>
      </c>
      <c r="F2442" t="s">
        <v>8168</v>
      </c>
      <c r="G2442" t="s">
        <v>8027</v>
      </c>
      <c r="H2442" t="str">
        <f>VLOOKUP(Sales_Data17[[#This Row],[Delivery Region Index]],Regions_Table[#All],2,0)</f>
        <v>New South Wales</v>
      </c>
      <c r="I2442" t="str">
        <f>VLOOKUP(Sales_Data17[[#This Row],[Delivery Region Index]],Regions_Table[#All],3,0)</f>
        <v>Lake Macquarie</v>
      </c>
      <c r="J2442">
        <v>13</v>
      </c>
      <c r="K2442">
        <v>2</v>
      </c>
      <c r="L2442" t="str">
        <f>VLOOKUP(Sales_Data17[[#This Row],[Product Description Index]],Products_Data[#All],2,0)</f>
        <v>Pants</v>
      </c>
      <c r="M2442">
        <v>5</v>
      </c>
      <c r="N2442" s="9">
        <v>20.100000000000001</v>
      </c>
      <c r="O2442" s="9">
        <f>Sales_Data17[[#This Row],[Order Quantity]]*Sales_Data17[[#This Row],[Unit Price]]</f>
        <v>100.5</v>
      </c>
      <c r="P2442" s="9">
        <v>10.250999999999999</v>
      </c>
      <c r="Q2442" s="9">
        <f>Sales_Data17[[#This Row],[Line Total]]-(Sales_Data17[[#This Row],[Total Unit Cost]]*Sales_Data17[[#This Row],[Order Quantity]])</f>
        <v>49.245000000000005</v>
      </c>
      <c r="R2442" s="1" t="str">
        <f>TEXT(Sales_Data17[[#This Row],[OrderDate]],"MMM")</f>
        <v>Jul</v>
      </c>
      <c r="S2442" s="1" t="str">
        <f t="shared" si="38"/>
        <v>2013</v>
      </c>
    </row>
    <row r="2443" spans="1:19">
      <c r="A2443" t="s">
        <v>2466</v>
      </c>
      <c r="B2443" s="2">
        <v>41459</v>
      </c>
      <c r="C2443" s="2" t="str">
        <f>VLOOKUP(Sales_Data17[[#This Row],[Customer Name Index]],Customer_Data[#All],2,0)</f>
        <v>Ole Group</v>
      </c>
      <c r="D2443">
        <v>13</v>
      </c>
      <c r="E2443" t="s">
        <v>4</v>
      </c>
      <c r="F2443" t="s">
        <v>8168</v>
      </c>
      <c r="G2443" t="s">
        <v>8026</v>
      </c>
      <c r="H2443" t="str">
        <f>VLOOKUP(Sales_Data17[[#This Row],[Delivery Region Index]],Regions_Table[#All],2,0)</f>
        <v>Queensland</v>
      </c>
      <c r="I2443" t="str">
        <f>VLOOKUP(Sales_Data17[[#This Row],[Delivery Region Index]],Regions_Table[#All],3,0)</f>
        <v>Mackay</v>
      </c>
      <c r="J2443">
        <v>36</v>
      </c>
      <c r="K2443">
        <v>5</v>
      </c>
      <c r="L2443" t="str">
        <f>VLOOKUP(Sales_Data17[[#This Row],[Product Description Index]],Products_Data[#All],2,0)</f>
        <v>Hats</v>
      </c>
      <c r="M2443">
        <v>7</v>
      </c>
      <c r="N2443" s="9">
        <v>621.61111111111109</v>
      </c>
      <c r="O2443" s="9">
        <f>Sales_Data17[[#This Row],[Order Quantity]]*Sales_Data17[[#This Row],[Unit Price]]</f>
        <v>4351.2777777777774</v>
      </c>
      <c r="P2443" s="9">
        <v>292.15722222222223</v>
      </c>
      <c r="Q2443" s="9">
        <f>Sales_Data17[[#This Row],[Line Total]]-(Sales_Data17[[#This Row],[Total Unit Cost]]*Sales_Data17[[#This Row],[Order Quantity]])</f>
        <v>2306.1772222222216</v>
      </c>
      <c r="R2443" s="1" t="str">
        <f>TEXT(Sales_Data17[[#This Row],[OrderDate]],"MMM")</f>
        <v>Jul</v>
      </c>
      <c r="S2443" s="1" t="str">
        <f t="shared" si="38"/>
        <v>2013</v>
      </c>
    </row>
    <row r="2444" spans="1:19">
      <c r="A2444" t="s">
        <v>2467</v>
      </c>
      <c r="B2444" s="2">
        <v>41459</v>
      </c>
      <c r="C2444" s="2" t="str">
        <f>VLOOKUP(Sales_Data17[[#This Row],[Customer Name Index]],Customer_Data[#All],2,0)</f>
        <v>Pacific Ltd</v>
      </c>
      <c r="D2444">
        <v>20</v>
      </c>
      <c r="E2444" t="s">
        <v>3</v>
      </c>
      <c r="F2444" t="s">
        <v>8168</v>
      </c>
      <c r="G2444" t="s">
        <v>8028</v>
      </c>
      <c r="H2444" t="str">
        <f>VLOOKUP(Sales_Data17[[#This Row],[Delivery Region Index]],Regions_Table[#All],2,0)</f>
        <v>Victoria</v>
      </c>
      <c r="I2444" t="str">
        <f>VLOOKUP(Sales_Data17[[#This Row],[Delivery Region Index]],Regions_Table[#All],3,0)</f>
        <v>Wangaratta</v>
      </c>
      <c r="J2444">
        <v>56</v>
      </c>
      <c r="K2444">
        <v>8</v>
      </c>
      <c r="L2444" t="str">
        <f>VLOOKUP(Sales_Data17[[#This Row],[Product Description Index]],Products_Data[#All],2,0)</f>
        <v>Shoes</v>
      </c>
      <c r="M2444">
        <v>5</v>
      </c>
      <c r="N2444" s="9">
        <v>404.97777777777782</v>
      </c>
      <c r="O2444" s="9">
        <f>Sales_Data17[[#This Row],[Order Quantity]]*Sales_Data17[[#This Row],[Unit Price]]</f>
        <v>2024.8888888888891</v>
      </c>
      <c r="P2444" s="9">
        <v>287.53422222222224</v>
      </c>
      <c r="Q2444" s="9">
        <f>Sales_Data17[[#This Row],[Line Total]]-(Sales_Data17[[#This Row],[Total Unit Cost]]*Sales_Data17[[#This Row],[Order Quantity]])</f>
        <v>587.21777777777788</v>
      </c>
      <c r="R2444" s="1" t="str">
        <f>TEXT(Sales_Data17[[#This Row],[OrderDate]],"MMM")</f>
        <v>Jul</v>
      </c>
      <c r="S2444" s="1" t="str">
        <f t="shared" si="38"/>
        <v>2013</v>
      </c>
    </row>
    <row r="2445" spans="1:19">
      <c r="A2445" t="s">
        <v>2468</v>
      </c>
      <c r="B2445" s="2">
        <v>41459</v>
      </c>
      <c r="C2445" s="2" t="str">
        <f>VLOOKUP(Sales_Data17[[#This Row],[Customer Name Index]],Customer_Data[#All],2,0)</f>
        <v>Rochester Ltd</v>
      </c>
      <c r="D2445">
        <v>15</v>
      </c>
      <c r="E2445" t="s">
        <v>4</v>
      </c>
      <c r="F2445" t="s">
        <v>8168</v>
      </c>
      <c r="G2445" t="s">
        <v>8025</v>
      </c>
      <c r="H2445" t="str">
        <f>VLOOKUP(Sales_Data17[[#This Row],[Delivery Region Index]],Regions_Table[#All],2,0)</f>
        <v>Queensland</v>
      </c>
      <c r="I2445" t="str">
        <f>VLOOKUP(Sales_Data17[[#This Row],[Delivery Region Index]],Regions_Table[#All],3,0)</f>
        <v>Sunshine Coast</v>
      </c>
      <c r="J2445">
        <v>42</v>
      </c>
      <c r="K2445">
        <v>6</v>
      </c>
      <c r="L2445" t="str">
        <f>VLOOKUP(Sales_Data17[[#This Row],[Product Description Index]],Products_Data[#All],2,0)</f>
        <v>Socks</v>
      </c>
      <c r="M2445">
        <v>7</v>
      </c>
      <c r="N2445" s="9">
        <v>137.72222222222223</v>
      </c>
      <c r="O2445" s="9">
        <f>Sales_Data17[[#This Row],[Order Quantity]]*Sales_Data17[[#This Row],[Unit Price]]</f>
        <v>964.05555555555566</v>
      </c>
      <c r="P2445" s="9">
        <v>114.30944444444442</v>
      </c>
      <c r="Q2445" s="9">
        <f>Sales_Data17[[#This Row],[Line Total]]-(Sales_Data17[[#This Row],[Total Unit Cost]]*Sales_Data17[[#This Row],[Order Quantity]])</f>
        <v>163.88944444444473</v>
      </c>
      <c r="R2445" s="1" t="str">
        <f>TEXT(Sales_Data17[[#This Row],[OrderDate]],"MMM")</f>
        <v>Jul</v>
      </c>
      <c r="S2445" s="1" t="str">
        <f t="shared" si="38"/>
        <v>2013</v>
      </c>
    </row>
    <row r="2446" spans="1:19">
      <c r="A2446" t="s">
        <v>2469</v>
      </c>
      <c r="B2446" s="2">
        <v>41459</v>
      </c>
      <c r="C2446" s="2" t="str">
        <f>VLOOKUP(Sales_Data17[[#This Row],[Customer Name Index]],Customer_Data[#All],2,0)</f>
        <v>3LAB, Ltd</v>
      </c>
      <c r="D2446">
        <v>16</v>
      </c>
      <c r="E2446" t="s">
        <v>4</v>
      </c>
      <c r="F2446" t="s">
        <v>8168</v>
      </c>
      <c r="G2446" t="s">
        <v>8025</v>
      </c>
      <c r="H2446" t="str">
        <f>VLOOKUP(Sales_Data17[[#This Row],[Delivery Region Index]],Regions_Table[#All],2,0)</f>
        <v>Queensland</v>
      </c>
      <c r="I2446" t="str">
        <f>VLOOKUP(Sales_Data17[[#This Row],[Delivery Region Index]],Regions_Table[#All],3,0)</f>
        <v>Townsville</v>
      </c>
      <c r="J2446">
        <v>45</v>
      </c>
      <c r="K2446">
        <v>7</v>
      </c>
      <c r="L2446" t="str">
        <f>VLOOKUP(Sales_Data17[[#This Row],[Product Description Index]],Products_Data[#All],2,0)</f>
        <v>Dress Shirts</v>
      </c>
      <c r="M2446">
        <v>4</v>
      </c>
      <c r="N2446" s="9">
        <v>76.677777777777777</v>
      </c>
      <c r="O2446" s="9">
        <f>Sales_Data17[[#This Row],[Order Quantity]]*Sales_Data17[[#This Row],[Unit Price]]</f>
        <v>306.71111111111111</v>
      </c>
      <c r="P2446" s="9">
        <v>49.073777777777785</v>
      </c>
      <c r="Q2446" s="9">
        <f>Sales_Data17[[#This Row],[Line Total]]-(Sales_Data17[[#This Row],[Total Unit Cost]]*Sales_Data17[[#This Row],[Order Quantity]])</f>
        <v>110.41599999999997</v>
      </c>
      <c r="R2446" s="1" t="str">
        <f>TEXT(Sales_Data17[[#This Row],[OrderDate]],"MMM")</f>
        <v>Jul</v>
      </c>
      <c r="S2446" s="1" t="str">
        <f t="shared" si="38"/>
        <v>2013</v>
      </c>
    </row>
    <row r="2447" spans="1:19">
      <c r="A2447" t="s">
        <v>2470</v>
      </c>
      <c r="B2447" s="2">
        <v>41460</v>
      </c>
      <c r="C2447" s="2" t="str">
        <f>VLOOKUP(Sales_Data17[[#This Row],[Customer Name Index]],Customer_Data[#All],2,0)</f>
        <v>Apollo Ltd</v>
      </c>
      <c r="D2447">
        <v>11</v>
      </c>
      <c r="E2447" t="s">
        <v>2</v>
      </c>
      <c r="F2447" t="s">
        <v>8168</v>
      </c>
      <c r="G2447" t="s">
        <v>8026</v>
      </c>
      <c r="H2447" t="str">
        <f>VLOOKUP(Sales_Data17[[#This Row],[Delivery Region Index]],Regions_Table[#All],2,0)</f>
        <v>Queensland</v>
      </c>
      <c r="I2447" t="str">
        <f>VLOOKUP(Sales_Data17[[#This Row],[Delivery Region Index]],Regions_Table[#All],3,0)</f>
        <v>Gympie</v>
      </c>
      <c r="J2447">
        <v>32</v>
      </c>
      <c r="K2447">
        <v>5</v>
      </c>
      <c r="L2447" t="str">
        <f>VLOOKUP(Sales_Data17[[#This Row],[Product Description Index]],Products_Data[#All],2,0)</f>
        <v>Hats</v>
      </c>
      <c r="M2447">
        <v>8</v>
      </c>
      <c r="N2447" s="9">
        <v>93.055555555555557</v>
      </c>
      <c r="O2447" s="9">
        <f>Sales_Data17[[#This Row],[Order Quantity]]*Sales_Data17[[#This Row],[Unit Price]]</f>
        <v>744.44444444444446</v>
      </c>
      <c r="P2447" s="9">
        <v>78.166666666666671</v>
      </c>
      <c r="Q2447" s="9">
        <f>Sales_Data17[[#This Row],[Line Total]]-(Sales_Data17[[#This Row],[Total Unit Cost]]*Sales_Data17[[#This Row],[Order Quantity]])</f>
        <v>119.11111111111109</v>
      </c>
      <c r="R2447" s="1" t="str">
        <f>TEXT(Sales_Data17[[#This Row],[OrderDate]],"MMM")</f>
        <v>Jul</v>
      </c>
      <c r="S2447" s="1" t="str">
        <f t="shared" si="38"/>
        <v>2013</v>
      </c>
    </row>
    <row r="2448" spans="1:19">
      <c r="A2448" t="s">
        <v>2471</v>
      </c>
      <c r="B2448" s="2">
        <v>41460</v>
      </c>
      <c r="C2448" s="2" t="str">
        <f>VLOOKUP(Sales_Data17[[#This Row],[Customer Name Index]],Customer_Data[#All],2,0)</f>
        <v>Ole Group</v>
      </c>
      <c r="D2448">
        <v>13</v>
      </c>
      <c r="E2448" t="s">
        <v>4</v>
      </c>
      <c r="F2448" t="s">
        <v>8168</v>
      </c>
      <c r="G2448" t="s">
        <v>8026</v>
      </c>
      <c r="H2448" t="str">
        <f>VLOOKUP(Sales_Data17[[#This Row],[Delivery Region Index]],Regions_Table[#All],2,0)</f>
        <v>Queensland</v>
      </c>
      <c r="I2448" t="str">
        <f>VLOOKUP(Sales_Data17[[#This Row],[Delivery Region Index]],Regions_Table[#All],3,0)</f>
        <v>Mount Isa</v>
      </c>
      <c r="J2448">
        <v>38</v>
      </c>
      <c r="K2448">
        <v>6</v>
      </c>
      <c r="L2448" t="str">
        <f>VLOOKUP(Sales_Data17[[#This Row],[Product Description Index]],Products_Data[#All],2,0)</f>
        <v>Socks</v>
      </c>
      <c r="M2448">
        <v>6</v>
      </c>
      <c r="N2448" s="9">
        <v>273.21111111111111</v>
      </c>
      <c r="O2448" s="9">
        <f>Sales_Data17[[#This Row],[Order Quantity]]*Sales_Data17[[#This Row],[Unit Price]]</f>
        <v>1639.2666666666667</v>
      </c>
      <c r="P2448" s="9">
        <v>172.12299999999999</v>
      </c>
      <c r="Q2448" s="9">
        <f>Sales_Data17[[#This Row],[Line Total]]-(Sales_Data17[[#This Row],[Total Unit Cost]]*Sales_Data17[[#This Row],[Order Quantity]])</f>
        <v>606.52866666666682</v>
      </c>
      <c r="R2448" s="1" t="str">
        <f>TEXT(Sales_Data17[[#This Row],[OrderDate]],"MMM")</f>
        <v>Jul</v>
      </c>
      <c r="S2448" s="1" t="str">
        <f t="shared" si="38"/>
        <v>2013</v>
      </c>
    </row>
    <row r="2449" spans="1:19">
      <c r="A2449" t="s">
        <v>2472</v>
      </c>
      <c r="B2449" s="2">
        <v>41460</v>
      </c>
      <c r="C2449" s="2" t="str">
        <f>VLOOKUP(Sales_Data17[[#This Row],[Customer Name Index]],Customer_Data[#All],2,0)</f>
        <v xml:space="preserve">Medline </v>
      </c>
      <c r="D2449">
        <v>12</v>
      </c>
      <c r="E2449" t="s">
        <v>3</v>
      </c>
      <c r="F2449" t="s">
        <v>8168</v>
      </c>
      <c r="G2449" t="s">
        <v>8026</v>
      </c>
      <c r="H2449" t="str">
        <f>VLOOKUP(Sales_Data17[[#This Row],[Delivery Region Index]],Regions_Table[#All],2,0)</f>
        <v>Queensland</v>
      </c>
      <c r="I2449" t="str">
        <f>VLOOKUP(Sales_Data17[[#This Row],[Delivery Region Index]],Regions_Table[#All],3,0)</f>
        <v>Logan City</v>
      </c>
      <c r="J2449">
        <v>35</v>
      </c>
      <c r="K2449">
        <v>5</v>
      </c>
      <c r="L2449" t="str">
        <f>VLOOKUP(Sales_Data17[[#This Row],[Product Description Index]],Products_Data[#All],2,0)</f>
        <v>Hats</v>
      </c>
      <c r="M2449">
        <v>3</v>
      </c>
      <c r="N2449" s="9">
        <v>213.65555555555557</v>
      </c>
      <c r="O2449" s="9">
        <f>Sales_Data17[[#This Row],[Order Quantity]]*Sales_Data17[[#This Row],[Unit Price]]</f>
        <v>640.9666666666667</v>
      </c>
      <c r="P2449" s="9">
        <v>175.19755555555557</v>
      </c>
      <c r="Q2449" s="9">
        <f>Sales_Data17[[#This Row],[Line Total]]-(Sales_Data17[[#This Row],[Total Unit Cost]]*Sales_Data17[[#This Row],[Order Quantity]])</f>
        <v>115.37400000000002</v>
      </c>
      <c r="R2449" s="1" t="str">
        <f>TEXT(Sales_Data17[[#This Row],[OrderDate]],"MMM")</f>
        <v>Jul</v>
      </c>
      <c r="S2449" s="1" t="str">
        <f t="shared" si="38"/>
        <v>2013</v>
      </c>
    </row>
    <row r="2450" spans="1:19">
      <c r="A2450" t="s">
        <v>2473</v>
      </c>
      <c r="B2450" s="2">
        <v>41460</v>
      </c>
      <c r="C2450" s="2" t="str">
        <f>VLOOKUP(Sales_Data17[[#This Row],[Customer Name Index]],Customer_Data[#All],2,0)</f>
        <v xml:space="preserve">Linde </v>
      </c>
      <c r="D2450">
        <v>14</v>
      </c>
      <c r="E2450" t="s">
        <v>4</v>
      </c>
      <c r="F2450" t="s">
        <v>8168</v>
      </c>
      <c r="G2450" t="s">
        <v>8026</v>
      </c>
      <c r="H2450" t="str">
        <f>VLOOKUP(Sales_Data17[[#This Row],[Delivery Region Index]],Regions_Table[#All],2,0)</f>
        <v>Queensland</v>
      </c>
      <c r="I2450" t="str">
        <f>VLOOKUP(Sales_Data17[[#This Row],[Delivery Region Index]],Regions_Table[#All],3,0)</f>
        <v>Redcliffe</v>
      </c>
      <c r="J2450">
        <v>40</v>
      </c>
      <c r="K2450">
        <v>6</v>
      </c>
      <c r="L2450" t="str">
        <f>VLOOKUP(Sales_Data17[[#This Row],[Product Description Index]],Products_Data[#All],2,0)</f>
        <v>Socks</v>
      </c>
      <c r="M2450">
        <v>9</v>
      </c>
      <c r="N2450" s="9">
        <v>430.28888888888889</v>
      </c>
      <c r="O2450" s="9">
        <f>Sales_Data17[[#This Row],[Order Quantity]]*Sales_Data17[[#This Row],[Unit Price]]</f>
        <v>3872.6</v>
      </c>
      <c r="P2450" s="9">
        <v>258.17333333333335</v>
      </c>
      <c r="Q2450" s="9">
        <f>Sales_Data17[[#This Row],[Line Total]]-(Sales_Data17[[#This Row],[Total Unit Cost]]*Sales_Data17[[#This Row],[Order Quantity]])</f>
        <v>1549.04</v>
      </c>
      <c r="R2450" s="1" t="str">
        <f>TEXT(Sales_Data17[[#This Row],[OrderDate]],"MMM")</f>
        <v>Jul</v>
      </c>
      <c r="S2450" s="1" t="str">
        <f t="shared" si="38"/>
        <v>2013</v>
      </c>
    </row>
    <row r="2451" spans="1:19">
      <c r="A2451" t="s">
        <v>2474</v>
      </c>
      <c r="B2451" s="2">
        <v>41460</v>
      </c>
      <c r="C2451" s="2" t="str">
        <f>VLOOKUP(Sales_Data17[[#This Row],[Customer Name Index]],Customer_Data[#All],2,0)</f>
        <v>21st Ltd</v>
      </c>
      <c r="D2451">
        <v>10</v>
      </c>
      <c r="E2451" t="s">
        <v>3</v>
      </c>
      <c r="F2451" t="s">
        <v>8168</v>
      </c>
      <c r="G2451" t="s">
        <v>8026</v>
      </c>
      <c r="H2451" t="str">
        <f>VLOOKUP(Sales_Data17[[#This Row],[Delivery Region Index]],Regions_Table[#All],2,0)</f>
        <v>Queensland</v>
      </c>
      <c r="I2451" t="str">
        <f>VLOOKUP(Sales_Data17[[#This Row],[Delivery Region Index]],Regions_Table[#All],3,0)</f>
        <v>Charters Towers</v>
      </c>
      <c r="J2451">
        <v>29</v>
      </c>
      <c r="K2451">
        <v>4</v>
      </c>
      <c r="L2451" t="str">
        <f>VLOOKUP(Sales_Data17[[#This Row],[Product Description Index]],Products_Data[#All],2,0)</f>
        <v>Jeans</v>
      </c>
      <c r="M2451">
        <v>2</v>
      </c>
      <c r="N2451" s="9">
        <v>190.57777777777778</v>
      </c>
      <c r="O2451" s="9">
        <f>Sales_Data17[[#This Row],[Order Quantity]]*Sales_Data17[[#This Row],[Unit Price]]</f>
        <v>381.15555555555557</v>
      </c>
      <c r="P2451" s="9">
        <v>148.65066666666667</v>
      </c>
      <c r="Q2451" s="9">
        <f>Sales_Data17[[#This Row],[Line Total]]-(Sales_Data17[[#This Row],[Total Unit Cost]]*Sales_Data17[[#This Row],[Order Quantity]])</f>
        <v>83.854222222222234</v>
      </c>
      <c r="R2451" s="1" t="str">
        <f>TEXT(Sales_Data17[[#This Row],[OrderDate]],"MMM")</f>
        <v>Jul</v>
      </c>
      <c r="S2451" s="1" t="str">
        <f t="shared" si="38"/>
        <v>2013</v>
      </c>
    </row>
    <row r="2452" spans="1:19">
      <c r="A2452" t="s">
        <v>2475</v>
      </c>
      <c r="B2452" s="2">
        <v>41461</v>
      </c>
      <c r="C2452" s="2" t="str">
        <f>VLOOKUP(Sales_Data17[[#This Row],[Customer Name Index]],Customer_Data[#All],2,0)</f>
        <v xml:space="preserve">WakeFern </v>
      </c>
      <c r="D2452">
        <v>2</v>
      </c>
      <c r="E2452" t="s">
        <v>3</v>
      </c>
      <c r="F2452" t="s">
        <v>8168</v>
      </c>
      <c r="G2452" t="s">
        <v>8027</v>
      </c>
      <c r="H2452" t="str">
        <f>VLOOKUP(Sales_Data17[[#This Row],[Delivery Region Index]],Regions_Table[#All],2,0)</f>
        <v>New South Wales</v>
      </c>
      <c r="I2452" t="str">
        <f>VLOOKUP(Sales_Data17[[#This Row],[Delivery Region Index]],Regions_Table[#All],3,0)</f>
        <v>Bathurst</v>
      </c>
      <c r="J2452">
        <v>4</v>
      </c>
      <c r="K2452">
        <v>1</v>
      </c>
      <c r="L2452" t="str">
        <f>VLOOKUP(Sales_Data17[[#This Row],[Product Description Index]],Products_Data[#All],2,0)</f>
        <v>Shirts</v>
      </c>
      <c r="M2452">
        <v>7</v>
      </c>
      <c r="N2452" s="9">
        <v>428.8</v>
      </c>
      <c r="O2452" s="9">
        <f>Sales_Data17[[#This Row],[Order Quantity]]*Sales_Data17[[#This Row],[Unit Price]]</f>
        <v>3001.6</v>
      </c>
      <c r="P2452" s="9">
        <v>214.4</v>
      </c>
      <c r="Q2452" s="9">
        <f>Sales_Data17[[#This Row],[Line Total]]-(Sales_Data17[[#This Row],[Total Unit Cost]]*Sales_Data17[[#This Row],[Order Quantity]])</f>
        <v>1500.8</v>
      </c>
      <c r="R2452" s="1" t="str">
        <f>TEXT(Sales_Data17[[#This Row],[OrderDate]],"MMM")</f>
        <v>Jul</v>
      </c>
      <c r="S2452" s="1" t="str">
        <f t="shared" si="38"/>
        <v>2013</v>
      </c>
    </row>
    <row r="2453" spans="1:19">
      <c r="A2453" t="s">
        <v>2476</v>
      </c>
      <c r="B2453" s="2">
        <v>41461</v>
      </c>
      <c r="C2453" s="2" t="str">
        <f>VLOOKUP(Sales_Data17[[#This Row],[Customer Name Index]],Customer_Data[#All],2,0)</f>
        <v>Pure Group</v>
      </c>
      <c r="D2453">
        <v>17</v>
      </c>
      <c r="E2453" t="s">
        <v>4</v>
      </c>
      <c r="F2453" t="s">
        <v>8168</v>
      </c>
      <c r="G2453" t="s">
        <v>8025</v>
      </c>
      <c r="H2453" t="str">
        <f>VLOOKUP(Sales_Data17[[#This Row],[Delivery Region Index]],Regions_Table[#All],2,0)</f>
        <v>Victoria</v>
      </c>
      <c r="I2453" t="str">
        <f>VLOOKUP(Sales_Data17[[#This Row],[Delivery Region Index]],Regions_Table[#All],3,0)</f>
        <v>Ballarat</v>
      </c>
      <c r="J2453">
        <v>49</v>
      </c>
      <c r="K2453">
        <v>7</v>
      </c>
      <c r="L2453" t="str">
        <f>VLOOKUP(Sales_Data17[[#This Row],[Product Description Index]],Products_Data[#All],2,0)</f>
        <v>Dress Shirts</v>
      </c>
      <c r="M2453">
        <v>2</v>
      </c>
      <c r="N2453" s="9">
        <v>432.52222222222224</v>
      </c>
      <c r="O2453" s="9">
        <f>Sales_Data17[[#This Row],[Order Quantity]]*Sales_Data17[[#This Row],[Unit Price]]</f>
        <v>865.04444444444448</v>
      </c>
      <c r="P2453" s="9">
        <v>203.28544444444444</v>
      </c>
      <c r="Q2453" s="9">
        <f>Sales_Data17[[#This Row],[Line Total]]-(Sales_Data17[[#This Row],[Total Unit Cost]]*Sales_Data17[[#This Row],[Order Quantity]])</f>
        <v>458.47355555555561</v>
      </c>
      <c r="R2453" s="1" t="str">
        <f>TEXT(Sales_Data17[[#This Row],[OrderDate]],"MMM")</f>
        <v>Jul</v>
      </c>
      <c r="S2453" s="1" t="str">
        <f t="shared" si="38"/>
        <v>2013</v>
      </c>
    </row>
    <row r="2454" spans="1:19">
      <c r="A2454" t="s">
        <v>2477</v>
      </c>
      <c r="B2454" s="2">
        <v>41461</v>
      </c>
      <c r="C2454" s="2" t="str">
        <f>VLOOKUP(Sales_Data17[[#This Row],[Customer Name Index]],Customer_Data[#All],2,0)</f>
        <v>Rochester Ltd</v>
      </c>
      <c r="D2454">
        <v>15</v>
      </c>
      <c r="E2454" t="s">
        <v>3</v>
      </c>
      <c r="F2454" t="s">
        <v>8168</v>
      </c>
      <c r="G2454" t="s">
        <v>8025</v>
      </c>
      <c r="H2454" t="str">
        <f>VLOOKUP(Sales_Data17[[#This Row],[Delivery Region Index]],Regions_Table[#All],2,0)</f>
        <v>Queensland</v>
      </c>
      <c r="I2454" t="str">
        <f>VLOOKUP(Sales_Data17[[#This Row],[Delivery Region Index]],Regions_Table[#All],3,0)</f>
        <v>Sunshine Coast</v>
      </c>
      <c r="J2454">
        <v>42</v>
      </c>
      <c r="K2454">
        <v>6</v>
      </c>
      <c r="L2454" t="str">
        <f>VLOOKUP(Sales_Data17[[#This Row],[Product Description Index]],Products_Data[#All],2,0)</f>
        <v>Socks</v>
      </c>
      <c r="M2454">
        <v>5</v>
      </c>
      <c r="N2454" s="9">
        <v>120.60000000000001</v>
      </c>
      <c r="O2454" s="9">
        <f>Sales_Data17[[#This Row],[Order Quantity]]*Sales_Data17[[#This Row],[Unit Price]]</f>
        <v>603</v>
      </c>
      <c r="P2454" s="9">
        <v>98.891999999999996</v>
      </c>
      <c r="Q2454" s="9">
        <f>Sales_Data17[[#This Row],[Line Total]]-(Sales_Data17[[#This Row],[Total Unit Cost]]*Sales_Data17[[#This Row],[Order Quantity]])</f>
        <v>108.54000000000002</v>
      </c>
      <c r="R2454" s="1" t="str">
        <f>TEXT(Sales_Data17[[#This Row],[OrderDate]],"MMM")</f>
        <v>Jul</v>
      </c>
      <c r="S2454" s="1" t="str">
        <f t="shared" si="38"/>
        <v>2013</v>
      </c>
    </row>
    <row r="2455" spans="1:19">
      <c r="A2455" t="s">
        <v>2478</v>
      </c>
      <c r="B2455" s="2">
        <v>41461</v>
      </c>
      <c r="C2455" s="2" t="str">
        <f>VLOOKUP(Sales_Data17[[#This Row],[Customer Name Index]],Customer_Data[#All],2,0)</f>
        <v xml:space="preserve">Ei </v>
      </c>
      <c r="D2455">
        <v>9</v>
      </c>
      <c r="E2455" t="s">
        <v>4</v>
      </c>
      <c r="F2455" t="s">
        <v>8168</v>
      </c>
      <c r="G2455" t="s">
        <v>8027</v>
      </c>
      <c r="H2455" t="str">
        <f>VLOOKUP(Sales_Data17[[#This Row],[Delivery Region Index]],Regions_Table[#All],2,0)</f>
        <v>New South Wales</v>
      </c>
      <c r="I2455" t="str">
        <f>VLOOKUP(Sales_Data17[[#This Row],[Delivery Region Index]],Regions_Table[#All],3,0)</f>
        <v>Wyong</v>
      </c>
      <c r="J2455">
        <v>25</v>
      </c>
      <c r="K2455">
        <v>4</v>
      </c>
      <c r="L2455" t="str">
        <f>VLOOKUP(Sales_Data17[[#This Row],[Product Description Index]],Products_Data[#All],2,0)</f>
        <v>Jeans</v>
      </c>
      <c r="M2455">
        <v>7</v>
      </c>
      <c r="N2455" s="9">
        <v>103.47777777777779</v>
      </c>
      <c r="O2455" s="9">
        <f>Sales_Data17[[#This Row],[Order Quantity]]*Sales_Data17[[#This Row],[Unit Price]]</f>
        <v>724.34444444444455</v>
      </c>
      <c r="P2455" s="9">
        <v>45.530222222222228</v>
      </c>
      <c r="Q2455" s="9">
        <f>Sales_Data17[[#This Row],[Line Total]]-(Sales_Data17[[#This Row],[Total Unit Cost]]*Sales_Data17[[#This Row],[Order Quantity]])</f>
        <v>405.63288888888894</v>
      </c>
      <c r="R2455" s="1" t="str">
        <f>TEXT(Sales_Data17[[#This Row],[OrderDate]],"MMM")</f>
        <v>Jul</v>
      </c>
      <c r="S2455" s="1" t="str">
        <f t="shared" si="38"/>
        <v>2013</v>
      </c>
    </row>
    <row r="2456" spans="1:19">
      <c r="A2456" t="s">
        <v>2479</v>
      </c>
      <c r="B2456" s="2">
        <v>41461</v>
      </c>
      <c r="C2456" s="2" t="str">
        <f>VLOOKUP(Sales_Data17[[#This Row],[Customer Name Index]],Customer_Data[#All],2,0)</f>
        <v>Medsep Group</v>
      </c>
      <c r="D2456">
        <v>8</v>
      </c>
      <c r="E2456" t="s">
        <v>4</v>
      </c>
      <c r="F2456" t="s">
        <v>8168</v>
      </c>
      <c r="G2456" t="s">
        <v>8027</v>
      </c>
      <c r="H2456" t="str">
        <f>VLOOKUP(Sales_Data17[[#This Row],[Delivery Region Index]],Regions_Table[#All],2,0)</f>
        <v>New South Wales</v>
      </c>
      <c r="I2456" t="str">
        <f>VLOOKUP(Sales_Data17[[#This Row],[Delivery Region Index]],Regions_Table[#All],3,0)</f>
        <v>Tamworth</v>
      </c>
      <c r="J2456">
        <v>21</v>
      </c>
      <c r="K2456">
        <v>3</v>
      </c>
      <c r="L2456" t="str">
        <f>VLOOKUP(Sales_Data17[[#This Row],[Product Description Index]],Products_Data[#All],2,0)</f>
        <v>Sunglasses</v>
      </c>
      <c r="M2456">
        <v>4</v>
      </c>
      <c r="N2456" s="9">
        <v>127.30000000000001</v>
      </c>
      <c r="O2456" s="9">
        <f>Sales_Data17[[#This Row],[Order Quantity]]*Sales_Data17[[#This Row],[Unit Price]]</f>
        <v>509.20000000000005</v>
      </c>
      <c r="P2456" s="9">
        <v>81.472000000000008</v>
      </c>
      <c r="Q2456" s="9">
        <f>Sales_Data17[[#This Row],[Line Total]]-(Sales_Data17[[#This Row],[Total Unit Cost]]*Sales_Data17[[#This Row],[Order Quantity]])</f>
        <v>183.31200000000001</v>
      </c>
      <c r="R2456" s="1" t="str">
        <f>TEXT(Sales_Data17[[#This Row],[OrderDate]],"MMM")</f>
        <v>Jul</v>
      </c>
      <c r="S2456" s="1" t="str">
        <f t="shared" si="38"/>
        <v>2013</v>
      </c>
    </row>
    <row r="2457" spans="1:19">
      <c r="A2457" t="s">
        <v>2480</v>
      </c>
      <c r="B2457" s="2">
        <v>41462</v>
      </c>
      <c r="C2457" s="2" t="str">
        <f>VLOOKUP(Sales_Data17[[#This Row],[Customer Name Index]],Customer_Data[#All],2,0)</f>
        <v>Eminence Corp</v>
      </c>
      <c r="D2457">
        <v>18</v>
      </c>
      <c r="E2457" t="s">
        <v>4</v>
      </c>
      <c r="F2457" t="s">
        <v>8168</v>
      </c>
      <c r="G2457" t="s">
        <v>8025</v>
      </c>
      <c r="H2457" t="str">
        <f>VLOOKUP(Sales_Data17[[#This Row],[Delivery Region Index]],Regions_Table[#All],2,0)</f>
        <v>Victoria</v>
      </c>
      <c r="I2457" t="str">
        <f>VLOOKUP(Sales_Data17[[#This Row],[Delivery Region Index]],Regions_Table[#All],3,0)</f>
        <v>Bendigo</v>
      </c>
      <c r="J2457">
        <v>50</v>
      </c>
      <c r="K2457">
        <v>7</v>
      </c>
      <c r="L2457" t="str">
        <f>VLOOKUP(Sales_Data17[[#This Row],[Product Description Index]],Products_Data[#All],2,0)</f>
        <v>Dress Shirts</v>
      </c>
      <c r="M2457">
        <v>8</v>
      </c>
      <c r="N2457" s="9">
        <v>267.25555555555559</v>
      </c>
      <c r="O2457" s="9">
        <f>Sales_Data17[[#This Row],[Order Quantity]]*Sales_Data17[[#This Row],[Unit Price]]</f>
        <v>2138.0444444444447</v>
      </c>
      <c r="P2457" s="9">
        <v>109.57477777777778</v>
      </c>
      <c r="Q2457" s="9">
        <f>Sales_Data17[[#This Row],[Line Total]]-(Sales_Data17[[#This Row],[Total Unit Cost]]*Sales_Data17[[#This Row],[Order Quantity]])</f>
        <v>1261.4462222222223</v>
      </c>
      <c r="R2457" s="1" t="str">
        <f>TEXT(Sales_Data17[[#This Row],[OrderDate]],"MMM")</f>
        <v>Jul</v>
      </c>
      <c r="S2457" s="1" t="str">
        <f t="shared" si="38"/>
        <v>2013</v>
      </c>
    </row>
    <row r="2458" spans="1:19">
      <c r="A2458" t="s">
        <v>2481</v>
      </c>
      <c r="B2458" s="2">
        <v>41462</v>
      </c>
      <c r="C2458" s="2" t="str">
        <f>VLOOKUP(Sales_Data17[[#This Row],[Customer Name Index]],Customer_Data[#All],2,0)</f>
        <v>Elorac, Corp</v>
      </c>
      <c r="D2458">
        <v>3</v>
      </c>
      <c r="E2458" t="s">
        <v>2</v>
      </c>
      <c r="F2458" t="s">
        <v>8168</v>
      </c>
      <c r="G2458" t="s">
        <v>8027</v>
      </c>
      <c r="H2458" t="str">
        <f>VLOOKUP(Sales_Data17[[#This Row],[Delivery Region Index]],Regions_Table[#All],2,0)</f>
        <v>New South Wales</v>
      </c>
      <c r="I2458" t="str">
        <f>VLOOKUP(Sales_Data17[[#This Row],[Delivery Region Index]],Regions_Table[#All],3,0)</f>
        <v>Dubbo</v>
      </c>
      <c r="J2458">
        <v>8</v>
      </c>
      <c r="K2458">
        <v>1</v>
      </c>
      <c r="L2458" t="str">
        <f>VLOOKUP(Sales_Data17[[#This Row],[Product Description Index]],Products_Data[#All],2,0)</f>
        <v>Shirts</v>
      </c>
      <c r="M2458">
        <v>4</v>
      </c>
      <c r="N2458" s="9">
        <v>445.17777777777775</v>
      </c>
      <c r="O2458" s="9">
        <f>Sales_Data17[[#This Row],[Order Quantity]]*Sales_Data17[[#This Row],[Unit Price]]</f>
        <v>1780.711111111111</v>
      </c>
      <c r="P2458" s="9">
        <v>204.78177777777779</v>
      </c>
      <c r="Q2458" s="9">
        <f>Sales_Data17[[#This Row],[Line Total]]-(Sales_Data17[[#This Row],[Total Unit Cost]]*Sales_Data17[[#This Row],[Order Quantity]])</f>
        <v>961.58399999999983</v>
      </c>
      <c r="R2458" s="1" t="str">
        <f>TEXT(Sales_Data17[[#This Row],[OrderDate]],"MMM")</f>
        <v>Jul</v>
      </c>
      <c r="S2458" s="1" t="str">
        <f t="shared" si="38"/>
        <v>2013</v>
      </c>
    </row>
    <row r="2459" spans="1:19">
      <c r="A2459" t="s">
        <v>2482</v>
      </c>
      <c r="B2459" s="2">
        <v>41462</v>
      </c>
      <c r="C2459" s="2" t="str">
        <f>VLOOKUP(Sales_Data17[[#This Row],[Customer Name Index]],Customer_Data[#All],2,0)</f>
        <v>Pacific Ltd</v>
      </c>
      <c r="D2459">
        <v>20</v>
      </c>
      <c r="E2459" t="s">
        <v>4</v>
      </c>
      <c r="F2459" t="s">
        <v>8168</v>
      </c>
      <c r="G2459" t="s">
        <v>8028</v>
      </c>
      <c r="H2459" t="str">
        <f>VLOOKUP(Sales_Data17[[#This Row],[Delivery Region Index]],Regions_Table[#All],2,0)</f>
        <v>Victoria</v>
      </c>
      <c r="I2459" t="str">
        <f>VLOOKUP(Sales_Data17[[#This Row],[Delivery Region Index]],Regions_Table[#All],3,0)</f>
        <v>Wangaratta</v>
      </c>
      <c r="J2459">
        <v>56</v>
      </c>
      <c r="K2459">
        <v>8</v>
      </c>
      <c r="L2459" t="str">
        <f>VLOOKUP(Sales_Data17[[#This Row],[Product Description Index]],Products_Data[#All],2,0)</f>
        <v>Shoes</v>
      </c>
      <c r="M2459">
        <v>1</v>
      </c>
      <c r="N2459" s="9">
        <v>22.333333333333332</v>
      </c>
      <c r="O2459" s="9">
        <f>Sales_Data17[[#This Row],[Order Quantity]]*Sales_Data17[[#This Row],[Unit Price]]</f>
        <v>22.333333333333332</v>
      </c>
      <c r="P2459" s="9">
        <v>11.836666666666666</v>
      </c>
      <c r="Q2459" s="9">
        <f>Sales_Data17[[#This Row],[Line Total]]-(Sales_Data17[[#This Row],[Total Unit Cost]]*Sales_Data17[[#This Row],[Order Quantity]])</f>
        <v>10.496666666666666</v>
      </c>
      <c r="R2459" s="1" t="str">
        <f>TEXT(Sales_Data17[[#This Row],[OrderDate]],"MMM")</f>
        <v>Jul</v>
      </c>
      <c r="S2459" s="1" t="str">
        <f t="shared" si="38"/>
        <v>2013</v>
      </c>
    </row>
    <row r="2460" spans="1:19">
      <c r="A2460" t="s">
        <v>2483</v>
      </c>
      <c r="B2460" s="2">
        <v>41462</v>
      </c>
      <c r="C2460" s="2" t="str">
        <f>VLOOKUP(Sales_Data17[[#This Row],[Customer Name Index]],Customer_Data[#All],2,0)</f>
        <v>Pure Group</v>
      </c>
      <c r="D2460">
        <v>17</v>
      </c>
      <c r="E2460" t="s">
        <v>4</v>
      </c>
      <c r="F2460" t="s">
        <v>8168</v>
      </c>
      <c r="G2460" t="s">
        <v>8025</v>
      </c>
      <c r="H2460" t="str">
        <f>VLOOKUP(Sales_Data17[[#This Row],[Delivery Region Index]],Regions_Table[#All],2,0)</f>
        <v>Victoria</v>
      </c>
      <c r="I2460" t="str">
        <f>VLOOKUP(Sales_Data17[[#This Row],[Delivery Region Index]],Regions_Table[#All],3,0)</f>
        <v>Melbourne</v>
      </c>
      <c r="J2460">
        <v>47</v>
      </c>
      <c r="K2460">
        <v>7</v>
      </c>
      <c r="L2460" t="str">
        <f>VLOOKUP(Sales_Data17[[#This Row],[Product Description Index]],Products_Data[#All],2,0)</f>
        <v>Dress Shirts</v>
      </c>
      <c r="M2460">
        <v>5</v>
      </c>
      <c r="N2460" s="9">
        <v>25.311111111111114</v>
      </c>
      <c r="O2460" s="9">
        <f>Sales_Data17[[#This Row],[Order Quantity]]*Sales_Data17[[#This Row],[Unit Price]]</f>
        <v>126.55555555555557</v>
      </c>
      <c r="P2460" s="9">
        <v>18.983333333333334</v>
      </c>
      <c r="Q2460" s="9">
        <f>Sales_Data17[[#This Row],[Line Total]]-(Sales_Data17[[#This Row],[Total Unit Cost]]*Sales_Data17[[#This Row],[Order Quantity]])</f>
        <v>31.6388888888889</v>
      </c>
      <c r="R2460" s="1" t="str">
        <f>TEXT(Sales_Data17[[#This Row],[OrderDate]],"MMM")</f>
        <v>Jul</v>
      </c>
      <c r="S2460" s="1" t="str">
        <f t="shared" si="38"/>
        <v>2013</v>
      </c>
    </row>
    <row r="2461" spans="1:19">
      <c r="A2461" t="s">
        <v>2484</v>
      </c>
      <c r="B2461" s="2">
        <v>41462</v>
      </c>
      <c r="C2461" s="2" t="str">
        <f>VLOOKUP(Sales_Data17[[#This Row],[Customer Name Index]],Customer_Data[#All],2,0)</f>
        <v xml:space="preserve">Linde </v>
      </c>
      <c r="D2461">
        <v>14</v>
      </c>
      <c r="E2461" t="s">
        <v>4</v>
      </c>
      <c r="F2461" t="s">
        <v>8168</v>
      </c>
      <c r="G2461" t="s">
        <v>8026</v>
      </c>
      <c r="H2461" t="str">
        <f>VLOOKUP(Sales_Data17[[#This Row],[Delivery Region Index]],Regions_Table[#All],2,0)</f>
        <v>Queensland</v>
      </c>
      <c r="I2461" t="str">
        <f>VLOOKUP(Sales_Data17[[#This Row],[Delivery Region Index]],Regions_Table[#All],3,0)</f>
        <v>Nambour</v>
      </c>
      <c r="J2461">
        <v>39</v>
      </c>
      <c r="K2461">
        <v>6</v>
      </c>
      <c r="L2461" t="str">
        <f>VLOOKUP(Sales_Data17[[#This Row],[Product Description Index]],Products_Data[#All],2,0)</f>
        <v>Socks</v>
      </c>
      <c r="M2461">
        <v>6</v>
      </c>
      <c r="N2461" s="9">
        <v>427.31111111111113</v>
      </c>
      <c r="O2461" s="9">
        <f>Sales_Data17[[#This Row],[Order Quantity]]*Sales_Data17[[#This Row],[Unit Price]]</f>
        <v>2563.8666666666668</v>
      </c>
      <c r="P2461" s="9">
        <v>205.10933333333332</v>
      </c>
      <c r="Q2461" s="9">
        <f>Sales_Data17[[#This Row],[Line Total]]-(Sales_Data17[[#This Row],[Total Unit Cost]]*Sales_Data17[[#This Row],[Order Quantity]])</f>
        <v>1333.2106666666668</v>
      </c>
      <c r="R2461" s="1" t="str">
        <f>TEXT(Sales_Data17[[#This Row],[OrderDate]],"MMM")</f>
        <v>Jul</v>
      </c>
      <c r="S2461" s="1" t="str">
        <f t="shared" si="38"/>
        <v>2013</v>
      </c>
    </row>
    <row r="2462" spans="1:19">
      <c r="A2462" t="s">
        <v>2485</v>
      </c>
      <c r="B2462" s="2">
        <v>41462</v>
      </c>
      <c r="C2462" s="2" t="str">
        <f>VLOOKUP(Sales_Data17[[#This Row],[Customer Name Index]],Customer_Data[#All],2,0)</f>
        <v>Apollo Ltd</v>
      </c>
      <c r="D2462">
        <v>11</v>
      </c>
      <c r="E2462" t="s">
        <v>4</v>
      </c>
      <c r="F2462" t="s">
        <v>8168</v>
      </c>
      <c r="G2462" t="s">
        <v>8026</v>
      </c>
      <c r="H2462" t="str">
        <f>VLOOKUP(Sales_Data17[[#This Row],[Delivery Region Index]],Regions_Table[#All],2,0)</f>
        <v>Queensland</v>
      </c>
      <c r="I2462" t="str">
        <f>VLOOKUP(Sales_Data17[[#This Row],[Delivery Region Index]],Regions_Table[#All],3,0)</f>
        <v>Gympie</v>
      </c>
      <c r="J2462">
        <v>32</v>
      </c>
      <c r="K2462">
        <v>5</v>
      </c>
      <c r="L2462" t="str">
        <f>VLOOKUP(Sales_Data17[[#This Row],[Product Description Index]],Products_Data[#All],2,0)</f>
        <v>Hats</v>
      </c>
      <c r="M2462">
        <v>5</v>
      </c>
      <c r="N2462" s="9">
        <v>425.07777777777778</v>
      </c>
      <c r="O2462" s="9">
        <f>Sales_Data17[[#This Row],[Order Quantity]]*Sales_Data17[[#This Row],[Unit Price]]</f>
        <v>2125.3888888888887</v>
      </c>
      <c r="P2462" s="9">
        <v>255.04666666666668</v>
      </c>
      <c r="Q2462" s="9">
        <f>Sales_Data17[[#This Row],[Line Total]]-(Sales_Data17[[#This Row],[Total Unit Cost]]*Sales_Data17[[#This Row],[Order Quantity]])</f>
        <v>850.15555555555534</v>
      </c>
      <c r="R2462" s="1" t="str">
        <f>TEXT(Sales_Data17[[#This Row],[OrderDate]],"MMM")</f>
        <v>Jul</v>
      </c>
      <c r="S2462" s="1" t="str">
        <f t="shared" si="38"/>
        <v>2013</v>
      </c>
    </row>
    <row r="2463" spans="1:19">
      <c r="A2463" t="s">
        <v>2486</v>
      </c>
      <c r="B2463" s="2">
        <v>41462</v>
      </c>
      <c r="C2463" s="2" t="str">
        <f>VLOOKUP(Sales_Data17[[#This Row],[Customer Name Index]],Customer_Data[#All],2,0)</f>
        <v xml:space="preserve">Ei </v>
      </c>
      <c r="D2463">
        <v>9</v>
      </c>
      <c r="E2463" t="s">
        <v>2</v>
      </c>
      <c r="F2463" t="s">
        <v>8168</v>
      </c>
      <c r="G2463" t="s">
        <v>8027</v>
      </c>
      <c r="H2463" t="str">
        <f>VLOOKUP(Sales_Data17[[#This Row],[Delivery Region Index]],Regions_Table[#All],2,0)</f>
        <v>New South Wales</v>
      </c>
      <c r="I2463" t="str">
        <f>VLOOKUP(Sales_Data17[[#This Row],[Delivery Region Index]],Regions_Table[#All],3,0)</f>
        <v>Wyong</v>
      </c>
      <c r="J2463">
        <v>25</v>
      </c>
      <c r="K2463">
        <v>4</v>
      </c>
      <c r="L2463" t="str">
        <f>VLOOKUP(Sales_Data17[[#This Row],[Product Description Index]],Products_Data[#All],2,0)</f>
        <v>Jeans</v>
      </c>
      <c r="M2463">
        <v>9</v>
      </c>
      <c r="N2463" s="9">
        <v>445.92222222222222</v>
      </c>
      <c r="O2463" s="9">
        <f>Sales_Data17[[#This Row],[Order Quantity]]*Sales_Data17[[#This Row],[Unit Price]]</f>
        <v>4013.3</v>
      </c>
      <c r="P2463" s="9">
        <v>254.17566666666667</v>
      </c>
      <c r="Q2463" s="9">
        <f>Sales_Data17[[#This Row],[Line Total]]-(Sales_Data17[[#This Row],[Total Unit Cost]]*Sales_Data17[[#This Row],[Order Quantity]])</f>
        <v>1725.7190000000001</v>
      </c>
      <c r="R2463" s="1" t="str">
        <f>TEXT(Sales_Data17[[#This Row],[OrderDate]],"MMM")</f>
        <v>Jul</v>
      </c>
      <c r="S2463" s="1" t="str">
        <f t="shared" si="38"/>
        <v>2013</v>
      </c>
    </row>
    <row r="2464" spans="1:19">
      <c r="A2464" t="s">
        <v>2487</v>
      </c>
      <c r="B2464" s="2">
        <v>41463</v>
      </c>
      <c r="C2464" s="2" t="str">
        <f>VLOOKUP(Sales_Data17[[#This Row],[Customer Name Index]],Customer_Data[#All],2,0)</f>
        <v xml:space="preserve">Ei </v>
      </c>
      <c r="D2464">
        <v>9</v>
      </c>
      <c r="E2464" t="s">
        <v>4</v>
      </c>
      <c r="F2464" t="s">
        <v>8168</v>
      </c>
      <c r="G2464" t="s">
        <v>8027</v>
      </c>
      <c r="H2464" t="str">
        <f>VLOOKUP(Sales_Data17[[#This Row],[Delivery Region Index]],Regions_Table[#All],2,0)</f>
        <v>New South Wales</v>
      </c>
      <c r="I2464" t="str">
        <f>VLOOKUP(Sales_Data17[[#This Row],[Delivery Region Index]],Regions_Table[#All],3,0)</f>
        <v>Wollongong</v>
      </c>
      <c r="J2464">
        <v>24</v>
      </c>
      <c r="K2464">
        <v>4</v>
      </c>
      <c r="L2464" t="str">
        <f>VLOOKUP(Sales_Data17[[#This Row],[Product Description Index]],Products_Data[#All],2,0)</f>
        <v>Jeans</v>
      </c>
      <c r="M2464">
        <v>7</v>
      </c>
      <c r="N2464" s="9">
        <v>29.033333333333335</v>
      </c>
      <c r="O2464" s="9">
        <f>Sales_Data17[[#This Row],[Order Quantity]]*Sales_Data17[[#This Row],[Unit Price]]</f>
        <v>203.23333333333335</v>
      </c>
      <c r="P2464" s="9">
        <v>22.355666666666668</v>
      </c>
      <c r="Q2464" s="9">
        <f>Sales_Data17[[#This Row],[Line Total]]-(Sales_Data17[[#This Row],[Total Unit Cost]]*Sales_Data17[[#This Row],[Order Quantity]])</f>
        <v>46.743666666666684</v>
      </c>
      <c r="R2464" s="1" t="str">
        <f>TEXT(Sales_Data17[[#This Row],[OrderDate]],"MMM")</f>
        <v>Jul</v>
      </c>
      <c r="S2464" s="1" t="str">
        <f t="shared" si="38"/>
        <v>2013</v>
      </c>
    </row>
    <row r="2465" spans="1:19">
      <c r="A2465" t="s">
        <v>2488</v>
      </c>
      <c r="B2465" s="2">
        <v>41463</v>
      </c>
      <c r="C2465" s="2" t="str">
        <f>VLOOKUP(Sales_Data17[[#This Row],[Customer Name Index]],Customer_Data[#All],2,0)</f>
        <v>Avon Corp</v>
      </c>
      <c r="D2465">
        <v>1</v>
      </c>
      <c r="E2465" t="s">
        <v>4</v>
      </c>
      <c r="F2465" t="s">
        <v>8168</v>
      </c>
      <c r="G2465" t="s">
        <v>8027</v>
      </c>
      <c r="H2465" t="str">
        <f>VLOOKUP(Sales_Data17[[#This Row],[Delivery Region Index]],Regions_Table[#All],2,0)</f>
        <v>New South Wales</v>
      </c>
      <c r="I2465" t="str">
        <f>VLOOKUP(Sales_Data17[[#This Row],[Delivery Region Index]],Regions_Table[#All],3,0)</f>
        <v>Sydney</v>
      </c>
      <c r="J2465">
        <v>1</v>
      </c>
      <c r="K2465">
        <v>1</v>
      </c>
      <c r="L2465" t="str">
        <f>VLOOKUP(Sales_Data17[[#This Row],[Product Description Index]],Products_Data[#All],2,0)</f>
        <v>Shirts</v>
      </c>
      <c r="M2465">
        <v>8</v>
      </c>
      <c r="N2465" s="9">
        <v>18.611111111111111</v>
      </c>
      <c r="O2465" s="9">
        <f>Sales_Data17[[#This Row],[Order Quantity]]*Sales_Data17[[#This Row],[Unit Price]]</f>
        <v>148.88888888888889</v>
      </c>
      <c r="P2465" s="9">
        <v>11.538888888888888</v>
      </c>
      <c r="Q2465" s="9">
        <f>Sales_Data17[[#This Row],[Line Total]]-(Sales_Data17[[#This Row],[Total Unit Cost]]*Sales_Data17[[#This Row],[Order Quantity]])</f>
        <v>56.577777777777783</v>
      </c>
      <c r="R2465" s="1" t="str">
        <f>TEXT(Sales_Data17[[#This Row],[OrderDate]],"MMM")</f>
        <v>Jul</v>
      </c>
      <c r="S2465" s="1" t="str">
        <f t="shared" si="38"/>
        <v>2013</v>
      </c>
    </row>
    <row r="2466" spans="1:19">
      <c r="A2466" t="s">
        <v>2489</v>
      </c>
      <c r="B2466" s="2">
        <v>41463</v>
      </c>
      <c r="C2466" s="2" t="str">
        <f>VLOOKUP(Sales_Data17[[#This Row],[Customer Name Index]],Customer_Data[#All],2,0)</f>
        <v>PEDIFIX, Corp</v>
      </c>
      <c r="D2466">
        <v>6</v>
      </c>
      <c r="E2466" t="s">
        <v>2</v>
      </c>
      <c r="F2466" t="s">
        <v>8168</v>
      </c>
      <c r="G2466" t="s">
        <v>8027</v>
      </c>
      <c r="H2466" t="str">
        <f>VLOOKUP(Sales_Data17[[#This Row],[Delivery Region Index]],Regions_Table[#All],2,0)</f>
        <v>New South Wales</v>
      </c>
      <c r="I2466" t="str">
        <f>VLOOKUP(Sales_Data17[[#This Row],[Delivery Region Index]],Regions_Table[#All],3,0)</f>
        <v>Newcastle</v>
      </c>
      <c r="J2466">
        <v>16</v>
      </c>
      <c r="K2466">
        <v>3</v>
      </c>
      <c r="L2466" t="str">
        <f>VLOOKUP(Sales_Data17[[#This Row],[Product Description Index]],Products_Data[#All],2,0)</f>
        <v>Sunglasses</v>
      </c>
      <c r="M2466">
        <v>4</v>
      </c>
      <c r="N2466" s="9">
        <v>125.06666666666668</v>
      </c>
      <c r="O2466" s="9">
        <f>Sales_Data17[[#This Row],[Order Quantity]]*Sales_Data17[[#This Row],[Unit Price]]</f>
        <v>500.26666666666671</v>
      </c>
      <c r="P2466" s="9">
        <v>78.792000000000002</v>
      </c>
      <c r="Q2466" s="9">
        <f>Sales_Data17[[#This Row],[Line Total]]-(Sales_Data17[[#This Row],[Total Unit Cost]]*Sales_Data17[[#This Row],[Order Quantity]])</f>
        <v>185.0986666666667</v>
      </c>
      <c r="R2466" s="1" t="str">
        <f>TEXT(Sales_Data17[[#This Row],[OrderDate]],"MMM")</f>
        <v>Jul</v>
      </c>
      <c r="S2466" s="1" t="str">
        <f t="shared" si="38"/>
        <v>2013</v>
      </c>
    </row>
    <row r="2467" spans="1:19">
      <c r="A2467" t="s">
        <v>2490</v>
      </c>
      <c r="B2467" s="2">
        <v>41464</v>
      </c>
      <c r="C2467" s="2" t="str">
        <f>VLOOKUP(Sales_Data17[[#This Row],[Customer Name Index]],Customer_Data[#All],2,0)</f>
        <v>New Ltd</v>
      </c>
      <c r="D2467">
        <v>7</v>
      </c>
      <c r="E2467" t="s">
        <v>3</v>
      </c>
      <c r="F2467" t="s">
        <v>8168</v>
      </c>
      <c r="G2467" t="s">
        <v>8027</v>
      </c>
      <c r="H2467" t="str">
        <f>VLOOKUP(Sales_Data17[[#This Row],[Delivery Region Index]],Regions_Table[#All],2,0)</f>
        <v>New South Wales</v>
      </c>
      <c r="I2467" t="str">
        <f>VLOOKUP(Sales_Data17[[#This Row],[Delivery Region Index]],Regions_Table[#All],3,0)</f>
        <v>Queanbeyan</v>
      </c>
      <c r="J2467">
        <v>20</v>
      </c>
      <c r="K2467">
        <v>3</v>
      </c>
      <c r="L2467" t="str">
        <f>VLOOKUP(Sales_Data17[[#This Row],[Product Description Index]],Products_Data[#All],2,0)</f>
        <v>Sunglasses</v>
      </c>
      <c r="M2467">
        <v>6</v>
      </c>
      <c r="N2467" s="9">
        <v>424.33333333333331</v>
      </c>
      <c r="O2467" s="9">
        <f>Sales_Data17[[#This Row],[Order Quantity]]*Sales_Data17[[#This Row],[Unit Price]]</f>
        <v>2546</v>
      </c>
      <c r="P2467" s="9">
        <v>241.87</v>
      </c>
      <c r="Q2467" s="9">
        <f>Sales_Data17[[#This Row],[Line Total]]-(Sales_Data17[[#This Row],[Total Unit Cost]]*Sales_Data17[[#This Row],[Order Quantity]])</f>
        <v>1094.78</v>
      </c>
      <c r="R2467" s="1" t="str">
        <f>TEXT(Sales_Data17[[#This Row],[OrderDate]],"MMM")</f>
        <v>Jul</v>
      </c>
      <c r="S2467" s="1" t="str">
        <f t="shared" si="38"/>
        <v>2013</v>
      </c>
    </row>
    <row r="2468" spans="1:19">
      <c r="A2468" t="s">
        <v>2491</v>
      </c>
      <c r="B2468" s="2">
        <v>41464</v>
      </c>
      <c r="C2468" s="2" t="str">
        <f>VLOOKUP(Sales_Data17[[#This Row],[Customer Name Index]],Customer_Data[#All],2,0)</f>
        <v>3LAB, Ltd</v>
      </c>
      <c r="D2468">
        <v>16</v>
      </c>
      <c r="E2468" t="s">
        <v>2</v>
      </c>
      <c r="F2468" t="s">
        <v>8168</v>
      </c>
      <c r="G2468" t="s">
        <v>8025</v>
      </c>
      <c r="H2468" t="str">
        <f>VLOOKUP(Sales_Data17[[#This Row],[Delivery Region Index]],Regions_Table[#All],2,0)</f>
        <v>Queensland</v>
      </c>
      <c r="I2468" t="str">
        <f>VLOOKUP(Sales_Data17[[#This Row],[Delivery Region Index]],Regions_Table[#All],3,0)</f>
        <v>Townsville</v>
      </c>
      <c r="J2468">
        <v>45</v>
      </c>
      <c r="K2468">
        <v>7</v>
      </c>
      <c r="L2468" t="str">
        <f>VLOOKUP(Sales_Data17[[#This Row],[Product Description Index]],Products_Data[#All],2,0)</f>
        <v>Dress Shirts</v>
      </c>
      <c r="M2468">
        <v>9</v>
      </c>
      <c r="N2468" s="9">
        <v>605.97777777777776</v>
      </c>
      <c r="O2468" s="9">
        <f>Sales_Data17[[#This Row],[Order Quantity]]*Sales_Data17[[#This Row],[Unit Price]]</f>
        <v>5453.8</v>
      </c>
      <c r="P2468" s="9">
        <v>351.46711111111108</v>
      </c>
      <c r="Q2468" s="9">
        <f>Sales_Data17[[#This Row],[Line Total]]-(Sales_Data17[[#This Row],[Total Unit Cost]]*Sales_Data17[[#This Row],[Order Quantity]])</f>
        <v>2290.5960000000005</v>
      </c>
      <c r="R2468" s="1" t="str">
        <f>TEXT(Sales_Data17[[#This Row],[OrderDate]],"MMM")</f>
        <v>Jul</v>
      </c>
      <c r="S2468" s="1" t="str">
        <f t="shared" si="38"/>
        <v>2013</v>
      </c>
    </row>
    <row r="2469" spans="1:19">
      <c r="A2469" t="s">
        <v>2492</v>
      </c>
      <c r="B2469" s="2">
        <v>41464</v>
      </c>
      <c r="C2469" s="2" t="str">
        <f>VLOOKUP(Sales_Data17[[#This Row],[Customer Name Index]],Customer_Data[#All],2,0)</f>
        <v xml:space="preserve">Qualitest </v>
      </c>
      <c r="D2469">
        <v>19</v>
      </c>
      <c r="E2469" t="s">
        <v>3</v>
      </c>
      <c r="F2469" t="s">
        <v>8168</v>
      </c>
      <c r="G2469" t="s">
        <v>8028</v>
      </c>
      <c r="H2469" t="str">
        <f>VLOOKUP(Sales_Data17[[#This Row],[Delivery Region Index]],Regions_Table[#All],2,0)</f>
        <v>Victoria</v>
      </c>
      <c r="I2469" t="str">
        <f>VLOOKUP(Sales_Data17[[#This Row],[Delivery Region Index]],Regions_Table[#All],3,0)</f>
        <v>Swan Hill</v>
      </c>
      <c r="J2469">
        <v>55</v>
      </c>
      <c r="K2469">
        <v>8</v>
      </c>
      <c r="L2469" t="str">
        <f>VLOOKUP(Sales_Data17[[#This Row],[Product Description Index]],Products_Data[#All],2,0)</f>
        <v>Shoes</v>
      </c>
      <c r="M2469">
        <v>1</v>
      </c>
      <c r="N2469" s="9">
        <v>254.60000000000002</v>
      </c>
      <c r="O2469" s="9">
        <f>Sales_Data17[[#This Row],[Order Quantity]]*Sales_Data17[[#This Row],[Unit Price]]</f>
        <v>254.60000000000002</v>
      </c>
      <c r="P2469" s="9">
        <v>132.392</v>
      </c>
      <c r="Q2469" s="9">
        <f>Sales_Data17[[#This Row],[Line Total]]-(Sales_Data17[[#This Row],[Total Unit Cost]]*Sales_Data17[[#This Row],[Order Quantity]])</f>
        <v>122.20800000000003</v>
      </c>
      <c r="R2469" s="1" t="str">
        <f>TEXT(Sales_Data17[[#This Row],[OrderDate]],"MMM")</f>
        <v>Jul</v>
      </c>
      <c r="S2469" s="1" t="str">
        <f t="shared" si="38"/>
        <v>2013</v>
      </c>
    </row>
    <row r="2470" spans="1:19">
      <c r="A2470" t="s">
        <v>2493</v>
      </c>
      <c r="B2470" s="2">
        <v>41464</v>
      </c>
      <c r="C2470" s="2" t="str">
        <f>VLOOKUP(Sales_Data17[[#This Row],[Customer Name Index]],Customer_Data[#All],2,0)</f>
        <v>Ole Group</v>
      </c>
      <c r="D2470">
        <v>13</v>
      </c>
      <c r="E2470" t="s">
        <v>4</v>
      </c>
      <c r="F2470" t="s">
        <v>8168</v>
      </c>
      <c r="G2470" t="s">
        <v>8026</v>
      </c>
      <c r="H2470" t="str">
        <f>VLOOKUP(Sales_Data17[[#This Row],[Delivery Region Index]],Regions_Table[#All],2,0)</f>
        <v>Queensland</v>
      </c>
      <c r="I2470" t="str">
        <f>VLOOKUP(Sales_Data17[[#This Row],[Delivery Region Index]],Regions_Table[#All],3,0)</f>
        <v>Mackay</v>
      </c>
      <c r="J2470">
        <v>36</v>
      </c>
      <c r="K2470">
        <v>5</v>
      </c>
      <c r="L2470" t="str">
        <f>VLOOKUP(Sales_Data17[[#This Row],[Product Description Index]],Products_Data[#All],2,0)</f>
        <v>Hats</v>
      </c>
      <c r="M2470">
        <v>2</v>
      </c>
      <c r="N2470" s="9">
        <v>195.78888888888889</v>
      </c>
      <c r="O2470" s="9">
        <f>Sales_Data17[[#This Row],[Order Quantity]]*Sales_Data17[[#This Row],[Unit Price]]</f>
        <v>391.57777777777778</v>
      </c>
      <c r="P2470" s="9">
        <v>146.84166666666667</v>
      </c>
      <c r="Q2470" s="9">
        <f>Sales_Data17[[#This Row],[Line Total]]-(Sales_Data17[[#This Row],[Total Unit Cost]]*Sales_Data17[[#This Row],[Order Quantity]])</f>
        <v>97.894444444444446</v>
      </c>
      <c r="R2470" s="1" t="str">
        <f>TEXT(Sales_Data17[[#This Row],[OrderDate]],"MMM")</f>
        <v>Jul</v>
      </c>
      <c r="S2470" s="1" t="str">
        <f t="shared" si="38"/>
        <v>2013</v>
      </c>
    </row>
    <row r="2471" spans="1:19">
      <c r="A2471" t="s">
        <v>2494</v>
      </c>
      <c r="B2471" s="2">
        <v>41465</v>
      </c>
      <c r="C2471" s="2" t="str">
        <f>VLOOKUP(Sales_Data17[[#This Row],[Customer Name Index]],Customer_Data[#All],2,0)</f>
        <v>Pacific Ltd</v>
      </c>
      <c r="D2471">
        <v>20</v>
      </c>
      <c r="E2471" t="s">
        <v>2</v>
      </c>
      <c r="F2471" t="s">
        <v>8168</v>
      </c>
      <c r="G2471" t="s">
        <v>8028</v>
      </c>
      <c r="H2471" t="str">
        <f>VLOOKUP(Sales_Data17[[#This Row],[Delivery Region Index]],Regions_Table[#All],2,0)</f>
        <v>Victoria</v>
      </c>
      <c r="I2471" t="str">
        <f>VLOOKUP(Sales_Data17[[#This Row],[Delivery Region Index]],Regions_Table[#All],3,0)</f>
        <v>Wangaratta</v>
      </c>
      <c r="J2471">
        <v>56</v>
      </c>
      <c r="K2471">
        <v>8</v>
      </c>
      <c r="L2471" t="str">
        <f>VLOOKUP(Sales_Data17[[#This Row],[Product Description Index]],Products_Data[#All],2,0)</f>
        <v>Shoes</v>
      </c>
      <c r="M2471">
        <v>2</v>
      </c>
      <c r="N2471" s="9">
        <v>101.24444444444445</v>
      </c>
      <c r="O2471" s="9">
        <f>Sales_Data17[[#This Row],[Order Quantity]]*Sales_Data17[[#This Row],[Unit Price]]</f>
        <v>202.48888888888891</v>
      </c>
      <c r="P2471" s="9">
        <v>47.584888888888891</v>
      </c>
      <c r="Q2471" s="9">
        <f>Sales_Data17[[#This Row],[Line Total]]-(Sales_Data17[[#This Row],[Total Unit Cost]]*Sales_Data17[[#This Row],[Order Quantity]])</f>
        <v>107.31911111111113</v>
      </c>
      <c r="R2471" s="1" t="str">
        <f>TEXT(Sales_Data17[[#This Row],[OrderDate]],"MMM")</f>
        <v>Jul</v>
      </c>
      <c r="S2471" s="1" t="str">
        <f t="shared" si="38"/>
        <v>2013</v>
      </c>
    </row>
    <row r="2472" spans="1:19">
      <c r="A2472" t="s">
        <v>2495</v>
      </c>
      <c r="B2472" s="2">
        <v>41465</v>
      </c>
      <c r="C2472" s="2" t="str">
        <f>VLOOKUP(Sales_Data17[[#This Row],[Customer Name Index]],Customer_Data[#All],2,0)</f>
        <v xml:space="preserve">WakeFern </v>
      </c>
      <c r="D2472">
        <v>2</v>
      </c>
      <c r="E2472" t="s">
        <v>3</v>
      </c>
      <c r="F2472" t="s">
        <v>8168</v>
      </c>
      <c r="G2472" t="s">
        <v>8027</v>
      </c>
      <c r="H2472" t="str">
        <f>VLOOKUP(Sales_Data17[[#This Row],[Delivery Region Index]],Regions_Table[#All],2,0)</f>
        <v>New South Wales</v>
      </c>
      <c r="I2472" t="str">
        <f>VLOOKUP(Sales_Data17[[#This Row],[Delivery Region Index]],Regions_Table[#All],3,0)</f>
        <v>Cessnock</v>
      </c>
      <c r="J2472">
        <v>6</v>
      </c>
      <c r="K2472">
        <v>1</v>
      </c>
      <c r="L2472" t="str">
        <f>VLOOKUP(Sales_Data17[[#This Row],[Product Description Index]],Products_Data[#All],2,0)</f>
        <v>Shirts</v>
      </c>
      <c r="M2472">
        <v>5</v>
      </c>
      <c r="N2472" s="9">
        <v>256.83333333333331</v>
      </c>
      <c r="O2472" s="9">
        <f>Sales_Data17[[#This Row],[Order Quantity]]*Sales_Data17[[#This Row],[Unit Price]]</f>
        <v>1284.1666666666665</v>
      </c>
      <c r="P2472" s="9">
        <v>182.35166666666666</v>
      </c>
      <c r="Q2472" s="9">
        <f>Sales_Data17[[#This Row],[Line Total]]-(Sales_Data17[[#This Row],[Total Unit Cost]]*Sales_Data17[[#This Row],[Order Quantity]])</f>
        <v>372.40833333333319</v>
      </c>
      <c r="R2472" s="1" t="str">
        <f>TEXT(Sales_Data17[[#This Row],[OrderDate]],"MMM")</f>
        <v>Jul</v>
      </c>
      <c r="S2472" s="1" t="str">
        <f t="shared" si="38"/>
        <v>2013</v>
      </c>
    </row>
    <row r="2473" spans="1:19">
      <c r="A2473" t="s">
        <v>2496</v>
      </c>
      <c r="B2473" s="2">
        <v>41465</v>
      </c>
      <c r="C2473" s="2" t="str">
        <f>VLOOKUP(Sales_Data17[[#This Row],[Customer Name Index]],Customer_Data[#All],2,0)</f>
        <v>Ole Group</v>
      </c>
      <c r="D2473">
        <v>13</v>
      </c>
      <c r="E2473" t="s">
        <v>4</v>
      </c>
      <c r="F2473" t="s">
        <v>8168</v>
      </c>
      <c r="G2473" t="s">
        <v>8026</v>
      </c>
      <c r="H2473" t="str">
        <f>VLOOKUP(Sales_Data17[[#This Row],[Delivery Region Index]],Regions_Table[#All],2,0)</f>
        <v>Queensland</v>
      </c>
      <c r="I2473" t="str">
        <f>VLOOKUP(Sales_Data17[[#This Row],[Delivery Region Index]],Regions_Table[#All],3,0)</f>
        <v>Mount Isa</v>
      </c>
      <c r="J2473">
        <v>38</v>
      </c>
      <c r="K2473">
        <v>6</v>
      </c>
      <c r="L2473" t="str">
        <f>VLOOKUP(Sales_Data17[[#This Row],[Product Description Index]],Products_Data[#All],2,0)</f>
        <v>Socks</v>
      </c>
      <c r="M2473">
        <v>7</v>
      </c>
      <c r="N2473" s="9">
        <v>690.1</v>
      </c>
      <c r="O2473" s="9">
        <f>Sales_Data17[[#This Row],[Order Quantity]]*Sales_Data17[[#This Row],[Unit Price]]</f>
        <v>4830.7</v>
      </c>
      <c r="P2473" s="9">
        <v>496.87200000000001</v>
      </c>
      <c r="Q2473" s="9">
        <f>Sales_Data17[[#This Row],[Line Total]]-(Sales_Data17[[#This Row],[Total Unit Cost]]*Sales_Data17[[#This Row],[Order Quantity]])</f>
        <v>1352.5959999999995</v>
      </c>
      <c r="R2473" s="1" t="str">
        <f>TEXT(Sales_Data17[[#This Row],[OrderDate]],"MMM")</f>
        <v>Jul</v>
      </c>
      <c r="S2473" s="1" t="str">
        <f t="shared" si="38"/>
        <v>2013</v>
      </c>
    </row>
    <row r="2474" spans="1:19">
      <c r="A2474" t="s">
        <v>2497</v>
      </c>
      <c r="B2474" s="2">
        <v>41465</v>
      </c>
      <c r="C2474" s="2" t="str">
        <f>VLOOKUP(Sales_Data17[[#This Row],[Customer Name Index]],Customer_Data[#All],2,0)</f>
        <v>Rochester Ltd</v>
      </c>
      <c r="D2474">
        <v>15</v>
      </c>
      <c r="E2474" t="s">
        <v>2</v>
      </c>
      <c r="F2474" t="s">
        <v>8168</v>
      </c>
      <c r="G2474" t="s">
        <v>8025</v>
      </c>
      <c r="H2474" t="str">
        <f>VLOOKUP(Sales_Data17[[#This Row],[Delivery Region Index]],Regions_Table[#All],2,0)</f>
        <v>Queensland</v>
      </c>
      <c r="I2474" t="str">
        <f>VLOOKUP(Sales_Data17[[#This Row],[Delivery Region Index]],Regions_Table[#All],3,0)</f>
        <v>Thuringowa</v>
      </c>
      <c r="J2474">
        <v>43</v>
      </c>
      <c r="K2474">
        <v>6</v>
      </c>
      <c r="L2474" t="str">
        <f>VLOOKUP(Sales_Data17[[#This Row],[Product Description Index]],Products_Data[#All],2,0)</f>
        <v>Socks</v>
      </c>
      <c r="M2474">
        <v>9</v>
      </c>
      <c r="N2474" s="9">
        <v>589.6</v>
      </c>
      <c r="O2474" s="9">
        <f>Sales_Data17[[#This Row],[Order Quantity]]*Sales_Data17[[#This Row],[Unit Price]]</f>
        <v>5306.4000000000005</v>
      </c>
      <c r="P2474" s="9">
        <v>483.47200000000004</v>
      </c>
      <c r="Q2474" s="9">
        <f>Sales_Data17[[#This Row],[Line Total]]-(Sales_Data17[[#This Row],[Total Unit Cost]]*Sales_Data17[[#This Row],[Order Quantity]])</f>
        <v>955.15200000000004</v>
      </c>
      <c r="R2474" s="1" t="str">
        <f>TEXT(Sales_Data17[[#This Row],[OrderDate]],"MMM")</f>
        <v>Jul</v>
      </c>
      <c r="S2474" s="1" t="str">
        <f t="shared" si="38"/>
        <v>2013</v>
      </c>
    </row>
    <row r="2475" spans="1:19">
      <c r="A2475" t="s">
        <v>2498</v>
      </c>
      <c r="B2475" s="2">
        <v>41466</v>
      </c>
      <c r="C2475" s="2" t="str">
        <f>VLOOKUP(Sales_Data17[[#This Row],[Customer Name Index]],Customer_Data[#All],2,0)</f>
        <v>Procter Corp</v>
      </c>
      <c r="D2475">
        <v>5</v>
      </c>
      <c r="E2475" t="s">
        <v>2</v>
      </c>
      <c r="F2475" t="s">
        <v>8168</v>
      </c>
      <c r="G2475" t="s">
        <v>8027</v>
      </c>
      <c r="H2475" t="str">
        <f>VLOOKUP(Sales_Data17[[#This Row],[Delivery Region Index]],Regions_Table[#All],2,0)</f>
        <v>New South Wales</v>
      </c>
      <c r="I2475" t="str">
        <f>VLOOKUP(Sales_Data17[[#This Row],[Delivery Region Index]],Regions_Table[#All],3,0)</f>
        <v>Maitland</v>
      </c>
      <c r="J2475">
        <v>15</v>
      </c>
      <c r="K2475">
        <v>2</v>
      </c>
      <c r="L2475" t="str">
        <f>VLOOKUP(Sales_Data17[[#This Row],[Product Description Index]],Products_Data[#All],2,0)</f>
        <v>Pants</v>
      </c>
      <c r="M2475">
        <v>7</v>
      </c>
      <c r="N2475" s="9">
        <v>304.47777777777782</v>
      </c>
      <c r="O2475" s="9">
        <f>Sales_Data17[[#This Row],[Order Quantity]]*Sales_Data17[[#This Row],[Unit Price]]</f>
        <v>2131.3444444444449</v>
      </c>
      <c r="P2475" s="9">
        <v>207.04488888888892</v>
      </c>
      <c r="Q2475" s="9">
        <f>Sales_Data17[[#This Row],[Line Total]]-(Sales_Data17[[#This Row],[Total Unit Cost]]*Sales_Data17[[#This Row],[Order Quantity]])</f>
        <v>682.03022222222239</v>
      </c>
      <c r="R2475" s="1" t="str">
        <f>TEXT(Sales_Data17[[#This Row],[OrderDate]],"MMM")</f>
        <v>Jul</v>
      </c>
      <c r="S2475" s="1" t="str">
        <f t="shared" si="38"/>
        <v>2013</v>
      </c>
    </row>
    <row r="2476" spans="1:19">
      <c r="A2476" t="s">
        <v>2499</v>
      </c>
      <c r="B2476" s="2">
        <v>41466</v>
      </c>
      <c r="C2476" s="2" t="str">
        <f>VLOOKUP(Sales_Data17[[#This Row],[Customer Name Index]],Customer_Data[#All],2,0)</f>
        <v xml:space="preserve">Medline </v>
      </c>
      <c r="D2476">
        <v>12</v>
      </c>
      <c r="E2476" t="s">
        <v>3</v>
      </c>
      <c r="F2476" t="s">
        <v>8168</v>
      </c>
      <c r="G2476" t="s">
        <v>8026</v>
      </c>
      <c r="H2476" t="str">
        <f>VLOOKUP(Sales_Data17[[#This Row],[Delivery Region Index]],Regions_Table[#All],2,0)</f>
        <v>Queensland</v>
      </c>
      <c r="I2476" t="str">
        <f>VLOOKUP(Sales_Data17[[#This Row],[Delivery Region Index]],Regions_Table[#All],3,0)</f>
        <v>Logan City</v>
      </c>
      <c r="J2476">
        <v>35</v>
      </c>
      <c r="K2476">
        <v>5</v>
      </c>
      <c r="L2476" t="str">
        <f>VLOOKUP(Sales_Data17[[#This Row],[Product Description Index]],Products_Data[#All],2,0)</f>
        <v>Hats</v>
      </c>
      <c r="M2476">
        <v>4</v>
      </c>
      <c r="N2476" s="9">
        <v>124.32222222222224</v>
      </c>
      <c r="O2476" s="9">
        <f>Sales_Data17[[#This Row],[Order Quantity]]*Sales_Data17[[#This Row],[Unit Price]]</f>
        <v>497.28888888888895</v>
      </c>
      <c r="P2476" s="9">
        <v>100.70100000000001</v>
      </c>
      <c r="Q2476" s="9">
        <f>Sales_Data17[[#This Row],[Line Total]]-(Sales_Data17[[#This Row],[Total Unit Cost]]*Sales_Data17[[#This Row],[Order Quantity]])</f>
        <v>94.484888888888918</v>
      </c>
      <c r="R2476" s="1" t="str">
        <f>TEXT(Sales_Data17[[#This Row],[OrderDate]],"MMM")</f>
        <v>Jul</v>
      </c>
      <c r="S2476" s="1" t="str">
        <f t="shared" si="38"/>
        <v>2013</v>
      </c>
    </row>
    <row r="2477" spans="1:19">
      <c r="A2477" t="s">
        <v>2500</v>
      </c>
      <c r="B2477" s="2">
        <v>41466</v>
      </c>
      <c r="C2477" s="2" t="str">
        <f>VLOOKUP(Sales_Data17[[#This Row],[Customer Name Index]],Customer_Data[#All],2,0)</f>
        <v>New Ltd</v>
      </c>
      <c r="D2477">
        <v>7</v>
      </c>
      <c r="E2477" t="s">
        <v>4</v>
      </c>
      <c r="F2477" t="s">
        <v>8168</v>
      </c>
      <c r="G2477" t="s">
        <v>8027</v>
      </c>
      <c r="H2477" t="str">
        <f>VLOOKUP(Sales_Data17[[#This Row],[Delivery Region Index]],Regions_Table[#All],2,0)</f>
        <v>New South Wales</v>
      </c>
      <c r="I2477" t="str">
        <f>VLOOKUP(Sales_Data17[[#This Row],[Delivery Region Index]],Regions_Table[#All],3,0)</f>
        <v>Queanbeyan</v>
      </c>
      <c r="J2477">
        <v>20</v>
      </c>
      <c r="K2477">
        <v>3</v>
      </c>
      <c r="L2477" t="str">
        <f>VLOOKUP(Sales_Data17[[#This Row],[Product Description Index]],Products_Data[#All],2,0)</f>
        <v>Sunglasses</v>
      </c>
      <c r="M2477">
        <v>3</v>
      </c>
      <c r="N2477" s="9">
        <v>122.08888888888889</v>
      </c>
      <c r="O2477" s="9">
        <f>Sales_Data17[[#This Row],[Order Quantity]]*Sales_Data17[[#This Row],[Unit Price]]</f>
        <v>366.26666666666665</v>
      </c>
      <c r="P2477" s="9">
        <v>80.578666666666663</v>
      </c>
      <c r="Q2477" s="9">
        <f>Sales_Data17[[#This Row],[Line Total]]-(Sales_Data17[[#This Row],[Total Unit Cost]]*Sales_Data17[[#This Row],[Order Quantity]])</f>
        <v>124.53066666666666</v>
      </c>
      <c r="R2477" s="1" t="str">
        <f>TEXT(Sales_Data17[[#This Row],[OrderDate]],"MMM")</f>
        <v>Jul</v>
      </c>
      <c r="S2477" s="1" t="str">
        <f t="shared" si="38"/>
        <v>2013</v>
      </c>
    </row>
    <row r="2478" spans="1:19">
      <c r="A2478" t="s">
        <v>2501</v>
      </c>
      <c r="B2478" s="2">
        <v>41466</v>
      </c>
      <c r="C2478" s="2" t="str">
        <f>VLOOKUP(Sales_Data17[[#This Row],[Customer Name Index]],Customer_Data[#All],2,0)</f>
        <v xml:space="preserve">Ei </v>
      </c>
      <c r="D2478">
        <v>9</v>
      </c>
      <c r="E2478" t="s">
        <v>4</v>
      </c>
      <c r="F2478" t="s">
        <v>8168</v>
      </c>
      <c r="G2478" t="s">
        <v>8027</v>
      </c>
      <c r="H2478" t="str">
        <f>VLOOKUP(Sales_Data17[[#This Row],[Delivery Region Index]],Regions_Table[#All],2,0)</f>
        <v>Queensland</v>
      </c>
      <c r="I2478" t="str">
        <f>VLOOKUP(Sales_Data17[[#This Row],[Delivery Region Index]],Regions_Table[#All],3,0)</f>
        <v>Brisbane</v>
      </c>
      <c r="J2478">
        <v>26</v>
      </c>
      <c r="K2478">
        <v>4</v>
      </c>
      <c r="L2478" t="str">
        <f>VLOOKUP(Sales_Data17[[#This Row],[Product Description Index]],Products_Data[#All],2,0)</f>
        <v>Jeans</v>
      </c>
      <c r="M2478">
        <v>8</v>
      </c>
      <c r="N2478" s="9">
        <v>106.45555555555556</v>
      </c>
      <c r="O2478" s="9">
        <f>Sales_Data17[[#This Row],[Order Quantity]]*Sales_Data17[[#This Row],[Unit Price]]</f>
        <v>851.6444444444445</v>
      </c>
      <c r="P2478" s="9">
        <v>88.3581111111111</v>
      </c>
      <c r="Q2478" s="9">
        <f>Sales_Data17[[#This Row],[Line Total]]-(Sales_Data17[[#This Row],[Total Unit Cost]]*Sales_Data17[[#This Row],[Order Quantity]])</f>
        <v>144.7795555555557</v>
      </c>
      <c r="R2478" s="1" t="str">
        <f>TEXT(Sales_Data17[[#This Row],[OrderDate]],"MMM")</f>
        <v>Jul</v>
      </c>
      <c r="S2478" s="1" t="str">
        <f t="shared" si="38"/>
        <v>2013</v>
      </c>
    </row>
    <row r="2479" spans="1:19">
      <c r="A2479" t="s">
        <v>2502</v>
      </c>
      <c r="B2479" s="2">
        <v>41467</v>
      </c>
      <c r="C2479" s="2" t="str">
        <f>VLOOKUP(Sales_Data17[[#This Row],[Customer Name Index]],Customer_Data[#All],2,0)</f>
        <v>Pacific Ltd</v>
      </c>
      <c r="D2479">
        <v>20</v>
      </c>
      <c r="E2479" t="s">
        <v>4</v>
      </c>
      <c r="F2479" t="s">
        <v>8168</v>
      </c>
      <c r="G2479" t="s">
        <v>8028</v>
      </c>
      <c r="H2479" t="str">
        <f>VLOOKUP(Sales_Data17[[#This Row],[Delivery Region Index]],Regions_Table[#All],2,0)</f>
        <v>Victoria</v>
      </c>
      <c r="I2479" t="str">
        <f>VLOOKUP(Sales_Data17[[#This Row],[Delivery Region Index]],Regions_Table[#All],3,0)</f>
        <v>Wodonga</v>
      </c>
      <c r="J2479">
        <v>58</v>
      </c>
      <c r="K2479">
        <v>8</v>
      </c>
      <c r="L2479" t="str">
        <f>VLOOKUP(Sales_Data17[[#This Row],[Product Description Index]],Products_Data[#All],2,0)</f>
        <v>Shoes</v>
      </c>
      <c r="M2479">
        <v>4</v>
      </c>
      <c r="N2479" s="9">
        <v>690.84444444444443</v>
      </c>
      <c r="O2479" s="9">
        <f>Sales_Data17[[#This Row],[Order Quantity]]*Sales_Data17[[#This Row],[Unit Price]]</f>
        <v>2763.3777777777777</v>
      </c>
      <c r="P2479" s="9">
        <v>545.76711111111115</v>
      </c>
      <c r="Q2479" s="9">
        <f>Sales_Data17[[#This Row],[Line Total]]-(Sales_Data17[[#This Row],[Total Unit Cost]]*Sales_Data17[[#This Row],[Order Quantity]])</f>
        <v>580.30933333333314</v>
      </c>
      <c r="R2479" s="1" t="str">
        <f>TEXT(Sales_Data17[[#This Row],[OrderDate]],"MMM")</f>
        <v>Jul</v>
      </c>
      <c r="S2479" s="1" t="str">
        <f t="shared" si="38"/>
        <v>2013</v>
      </c>
    </row>
    <row r="2480" spans="1:19">
      <c r="A2480" t="s">
        <v>2503</v>
      </c>
      <c r="B2480" s="2">
        <v>41467</v>
      </c>
      <c r="C2480" s="2" t="str">
        <f>VLOOKUP(Sales_Data17[[#This Row],[Customer Name Index]],Customer_Data[#All],2,0)</f>
        <v>Pacific Ltd</v>
      </c>
      <c r="D2480">
        <v>20</v>
      </c>
      <c r="E2480" t="s">
        <v>2</v>
      </c>
      <c r="F2480" t="s">
        <v>8168</v>
      </c>
      <c r="G2480" t="s">
        <v>8028</v>
      </c>
      <c r="H2480" t="str">
        <f>VLOOKUP(Sales_Data17[[#This Row],[Delivery Region Index]],Regions_Table[#All],2,0)</f>
        <v>Victoria</v>
      </c>
      <c r="I2480" t="str">
        <f>VLOOKUP(Sales_Data17[[#This Row],[Delivery Region Index]],Regions_Table[#All],3,0)</f>
        <v>Warrnambool</v>
      </c>
      <c r="J2480">
        <v>57</v>
      </c>
      <c r="K2480">
        <v>8</v>
      </c>
      <c r="L2480" t="str">
        <f>VLOOKUP(Sales_Data17[[#This Row],[Product Description Index]],Products_Data[#All],2,0)</f>
        <v>Shoes</v>
      </c>
      <c r="M2480">
        <v>9</v>
      </c>
      <c r="N2480" s="9">
        <v>101.98888888888888</v>
      </c>
      <c r="O2480" s="9">
        <f>Sales_Data17[[#This Row],[Order Quantity]]*Sales_Data17[[#This Row],[Unit Price]]</f>
        <v>917.89999999999986</v>
      </c>
      <c r="P2480" s="9">
        <v>62.213222222222221</v>
      </c>
      <c r="Q2480" s="9">
        <f>Sales_Data17[[#This Row],[Line Total]]-(Sales_Data17[[#This Row],[Total Unit Cost]]*Sales_Data17[[#This Row],[Order Quantity]])</f>
        <v>357.98099999999988</v>
      </c>
      <c r="R2480" s="1" t="str">
        <f>TEXT(Sales_Data17[[#This Row],[OrderDate]],"MMM")</f>
        <v>Jul</v>
      </c>
      <c r="S2480" s="1" t="str">
        <f t="shared" si="38"/>
        <v>2013</v>
      </c>
    </row>
    <row r="2481" spans="1:19">
      <c r="A2481" t="s">
        <v>2504</v>
      </c>
      <c r="B2481" s="2">
        <v>41467</v>
      </c>
      <c r="C2481" s="2" t="str">
        <f>VLOOKUP(Sales_Data17[[#This Row],[Customer Name Index]],Customer_Data[#All],2,0)</f>
        <v>Ole Group</v>
      </c>
      <c r="D2481">
        <v>13</v>
      </c>
      <c r="E2481" t="s">
        <v>4</v>
      </c>
      <c r="F2481" t="s">
        <v>8168</v>
      </c>
      <c r="G2481" t="s">
        <v>8026</v>
      </c>
      <c r="H2481" t="str">
        <f>VLOOKUP(Sales_Data17[[#This Row],[Delivery Region Index]],Regions_Table[#All],2,0)</f>
        <v>Queensland</v>
      </c>
      <c r="I2481" t="str">
        <f>VLOOKUP(Sales_Data17[[#This Row],[Delivery Region Index]],Regions_Table[#All],3,0)</f>
        <v>Mackay</v>
      </c>
      <c r="J2481">
        <v>36</v>
      </c>
      <c r="K2481">
        <v>5</v>
      </c>
      <c r="L2481" t="str">
        <f>VLOOKUP(Sales_Data17[[#This Row],[Product Description Index]],Products_Data[#All],2,0)</f>
        <v>Hats</v>
      </c>
      <c r="M2481">
        <v>7</v>
      </c>
      <c r="N2481" s="9">
        <v>125.8111111111111</v>
      </c>
      <c r="O2481" s="9">
        <f>Sales_Data17[[#This Row],[Order Quantity]]*Sales_Data17[[#This Row],[Unit Price]]</f>
        <v>880.67777777777769</v>
      </c>
      <c r="P2481" s="9">
        <v>61.647444444444446</v>
      </c>
      <c r="Q2481" s="9">
        <f>Sales_Data17[[#This Row],[Line Total]]-(Sales_Data17[[#This Row],[Total Unit Cost]]*Sales_Data17[[#This Row],[Order Quantity]])</f>
        <v>449.14566666666656</v>
      </c>
      <c r="R2481" s="1" t="str">
        <f>TEXT(Sales_Data17[[#This Row],[OrderDate]],"MMM")</f>
        <v>Jul</v>
      </c>
      <c r="S2481" s="1" t="str">
        <f t="shared" si="38"/>
        <v>2013</v>
      </c>
    </row>
    <row r="2482" spans="1:19">
      <c r="A2482" t="s">
        <v>2505</v>
      </c>
      <c r="B2482" s="2">
        <v>41467</v>
      </c>
      <c r="C2482" s="2" t="str">
        <f>VLOOKUP(Sales_Data17[[#This Row],[Customer Name Index]],Customer_Data[#All],2,0)</f>
        <v>Apollo Ltd</v>
      </c>
      <c r="D2482">
        <v>11</v>
      </c>
      <c r="E2482" t="s">
        <v>4</v>
      </c>
      <c r="F2482" t="s">
        <v>8168</v>
      </c>
      <c r="G2482" t="s">
        <v>8026</v>
      </c>
      <c r="H2482" t="str">
        <f>VLOOKUP(Sales_Data17[[#This Row],[Delivery Region Index]],Regions_Table[#All],2,0)</f>
        <v>Queensland</v>
      </c>
      <c r="I2482" t="str">
        <f>VLOOKUP(Sales_Data17[[#This Row],[Delivery Region Index]],Regions_Table[#All],3,0)</f>
        <v>Gympie</v>
      </c>
      <c r="J2482">
        <v>32</v>
      </c>
      <c r="K2482">
        <v>5</v>
      </c>
      <c r="L2482" t="str">
        <f>VLOOKUP(Sales_Data17[[#This Row],[Product Description Index]],Products_Data[#All],2,0)</f>
        <v>Hats</v>
      </c>
      <c r="M2482">
        <v>9</v>
      </c>
      <c r="N2482" s="9">
        <v>188.34444444444446</v>
      </c>
      <c r="O2482" s="9">
        <f>Sales_Data17[[#This Row],[Order Quantity]]*Sales_Data17[[#This Row],[Unit Price]]</f>
        <v>1695.1000000000001</v>
      </c>
      <c r="P2482" s="9">
        <v>92.288777777777781</v>
      </c>
      <c r="Q2482" s="9">
        <f>Sales_Data17[[#This Row],[Line Total]]-(Sales_Data17[[#This Row],[Total Unit Cost]]*Sales_Data17[[#This Row],[Order Quantity]])</f>
        <v>864.50100000000009</v>
      </c>
      <c r="R2482" s="1" t="str">
        <f>TEXT(Sales_Data17[[#This Row],[OrderDate]],"MMM")</f>
        <v>Jul</v>
      </c>
      <c r="S2482" s="1" t="str">
        <f t="shared" si="38"/>
        <v>2013</v>
      </c>
    </row>
    <row r="2483" spans="1:19">
      <c r="A2483" t="s">
        <v>2506</v>
      </c>
      <c r="B2483" s="2">
        <v>41468</v>
      </c>
      <c r="C2483" s="2" t="str">
        <f>VLOOKUP(Sales_Data17[[#This Row],[Customer Name Index]],Customer_Data[#All],2,0)</f>
        <v>ETUDE Ltd</v>
      </c>
      <c r="D2483">
        <v>4</v>
      </c>
      <c r="E2483" t="s">
        <v>4</v>
      </c>
      <c r="F2483" t="s">
        <v>8168</v>
      </c>
      <c r="G2483" t="s">
        <v>8027</v>
      </c>
      <c r="H2483" t="str">
        <f>VLOOKUP(Sales_Data17[[#This Row],[Delivery Region Index]],Regions_Table[#All],2,0)</f>
        <v>New South Wales</v>
      </c>
      <c r="I2483" t="str">
        <f>VLOOKUP(Sales_Data17[[#This Row],[Delivery Region Index]],Regions_Table[#All],3,0)</f>
        <v>Gosford</v>
      </c>
      <c r="J2483">
        <v>9</v>
      </c>
      <c r="K2483">
        <v>2</v>
      </c>
      <c r="L2483" t="str">
        <f>VLOOKUP(Sales_Data17[[#This Row],[Product Description Index]],Products_Data[#All],2,0)</f>
        <v>Pants</v>
      </c>
      <c r="M2483">
        <v>8</v>
      </c>
      <c r="N2483" s="9">
        <v>110.92222222222223</v>
      </c>
      <c r="O2483" s="9">
        <f>Sales_Data17[[#This Row],[Order Quantity]]*Sales_Data17[[#This Row],[Unit Price]]</f>
        <v>887.37777777777785</v>
      </c>
      <c r="P2483" s="9">
        <v>88.737777777777794</v>
      </c>
      <c r="Q2483" s="9">
        <f>Sales_Data17[[#This Row],[Line Total]]-(Sales_Data17[[#This Row],[Total Unit Cost]]*Sales_Data17[[#This Row],[Order Quantity]])</f>
        <v>177.4755555555555</v>
      </c>
      <c r="R2483" s="1" t="str">
        <f>TEXT(Sales_Data17[[#This Row],[OrderDate]],"MMM")</f>
        <v>Jul</v>
      </c>
      <c r="S2483" s="1" t="str">
        <f t="shared" si="38"/>
        <v>2013</v>
      </c>
    </row>
    <row r="2484" spans="1:19">
      <c r="A2484" t="s">
        <v>2507</v>
      </c>
      <c r="B2484" s="2">
        <v>41469</v>
      </c>
      <c r="C2484" s="2" t="str">
        <f>VLOOKUP(Sales_Data17[[#This Row],[Customer Name Index]],Customer_Data[#All],2,0)</f>
        <v>Medsep Group</v>
      </c>
      <c r="D2484">
        <v>8</v>
      </c>
      <c r="E2484" t="s">
        <v>3</v>
      </c>
      <c r="F2484" t="s">
        <v>8168</v>
      </c>
      <c r="G2484" t="s">
        <v>8027</v>
      </c>
      <c r="H2484" t="str">
        <f>VLOOKUP(Sales_Data17[[#This Row],[Delivery Region Index]],Regions_Table[#All],2,0)</f>
        <v>New South Wales</v>
      </c>
      <c r="I2484" t="str">
        <f>VLOOKUP(Sales_Data17[[#This Row],[Delivery Region Index]],Regions_Table[#All],3,0)</f>
        <v>Tweed Heads</v>
      </c>
      <c r="J2484">
        <v>22</v>
      </c>
      <c r="K2484">
        <v>3</v>
      </c>
      <c r="L2484" t="str">
        <f>VLOOKUP(Sales_Data17[[#This Row],[Product Description Index]],Products_Data[#All],2,0)</f>
        <v>Sunglasses</v>
      </c>
      <c r="M2484">
        <v>5</v>
      </c>
      <c r="N2484" s="9">
        <v>189.08888888888887</v>
      </c>
      <c r="O2484" s="9">
        <f>Sales_Data17[[#This Row],[Order Quantity]]*Sales_Data17[[#This Row],[Unit Price]]</f>
        <v>945.44444444444434</v>
      </c>
      <c r="P2484" s="9">
        <v>96.435333333333332</v>
      </c>
      <c r="Q2484" s="9">
        <f>Sales_Data17[[#This Row],[Line Total]]-(Sales_Data17[[#This Row],[Total Unit Cost]]*Sales_Data17[[#This Row],[Order Quantity]])</f>
        <v>463.26777777777767</v>
      </c>
      <c r="R2484" s="1" t="str">
        <f>TEXT(Sales_Data17[[#This Row],[OrderDate]],"MMM")</f>
        <v>Jul</v>
      </c>
      <c r="S2484" s="1" t="str">
        <f t="shared" si="38"/>
        <v>2013</v>
      </c>
    </row>
    <row r="2485" spans="1:19">
      <c r="A2485" t="s">
        <v>2508</v>
      </c>
      <c r="B2485" s="2">
        <v>41469</v>
      </c>
      <c r="C2485" s="2" t="str">
        <f>VLOOKUP(Sales_Data17[[#This Row],[Customer Name Index]],Customer_Data[#All],2,0)</f>
        <v>Pacific Ltd</v>
      </c>
      <c r="D2485">
        <v>20</v>
      </c>
      <c r="E2485" t="s">
        <v>2</v>
      </c>
      <c r="F2485" t="s">
        <v>8168</v>
      </c>
      <c r="G2485" t="s">
        <v>8028</v>
      </c>
      <c r="H2485" t="str">
        <f>VLOOKUP(Sales_Data17[[#This Row],[Delivery Region Index]],Regions_Table[#All],2,0)</f>
        <v>Victoria</v>
      </c>
      <c r="I2485" t="str">
        <f>VLOOKUP(Sales_Data17[[#This Row],[Delivery Region Index]],Regions_Table[#All],3,0)</f>
        <v>Wangaratta</v>
      </c>
      <c r="J2485">
        <v>56</v>
      </c>
      <c r="K2485">
        <v>8</v>
      </c>
      <c r="L2485" t="str">
        <f>VLOOKUP(Sales_Data17[[#This Row],[Product Description Index]],Products_Data[#All],2,0)</f>
        <v>Shoes</v>
      </c>
      <c r="M2485">
        <v>4</v>
      </c>
      <c r="N2485" s="9">
        <v>113.90000000000002</v>
      </c>
      <c r="O2485" s="9">
        <f>Sales_Data17[[#This Row],[Order Quantity]]*Sales_Data17[[#This Row],[Unit Price]]</f>
        <v>455.60000000000008</v>
      </c>
      <c r="P2485" s="9">
        <v>78.591000000000008</v>
      </c>
      <c r="Q2485" s="9">
        <f>Sales_Data17[[#This Row],[Line Total]]-(Sales_Data17[[#This Row],[Total Unit Cost]]*Sales_Data17[[#This Row],[Order Quantity]])</f>
        <v>141.23600000000005</v>
      </c>
      <c r="R2485" s="1" t="str">
        <f>TEXT(Sales_Data17[[#This Row],[OrderDate]],"MMM")</f>
        <v>Jul</v>
      </c>
      <c r="S2485" s="1" t="str">
        <f t="shared" si="38"/>
        <v>2013</v>
      </c>
    </row>
    <row r="2486" spans="1:19">
      <c r="A2486" t="s">
        <v>2509</v>
      </c>
      <c r="B2486" s="2">
        <v>41469</v>
      </c>
      <c r="C2486" s="2" t="str">
        <f>VLOOKUP(Sales_Data17[[#This Row],[Customer Name Index]],Customer_Data[#All],2,0)</f>
        <v>ETUDE Ltd</v>
      </c>
      <c r="D2486">
        <v>4</v>
      </c>
      <c r="E2486" t="s">
        <v>3</v>
      </c>
      <c r="F2486" t="s">
        <v>8168</v>
      </c>
      <c r="G2486" t="s">
        <v>8027</v>
      </c>
      <c r="H2486" t="str">
        <f>VLOOKUP(Sales_Data17[[#This Row],[Delivery Region Index]],Regions_Table[#All],2,0)</f>
        <v>New South Wales</v>
      </c>
      <c r="I2486" t="str">
        <f>VLOOKUP(Sales_Data17[[#This Row],[Delivery Region Index]],Regions_Table[#All],3,0)</f>
        <v>Goulburn</v>
      </c>
      <c r="J2486">
        <v>10</v>
      </c>
      <c r="K2486">
        <v>2</v>
      </c>
      <c r="L2486" t="str">
        <f>VLOOKUP(Sales_Data17[[#This Row],[Product Description Index]],Products_Data[#All],2,0)</f>
        <v>Pants</v>
      </c>
      <c r="M2486">
        <v>2</v>
      </c>
      <c r="N2486" s="9">
        <v>29.033333333333335</v>
      </c>
      <c r="O2486" s="9">
        <f>Sales_Data17[[#This Row],[Order Quantity]]*Sales_Data17[[#This Row],[Unit Price]]</f>
        <v>58.06666666666667</v>
      </c>
      <c r="P2486" s="9">
        <v>22.646000000000001</v>
      </c>
      <c r="Q2486" s="9">
        <f>Sales_Data17[[#This Row],[Line Total]]-(Sales_Data17[[#This Row],[Total Unit Cost]]*Sales_Data17[[#This Row],[Order Quantity]])</f>
        <v>12.774666666666668</v>
      </c>
      <c r="R2486" s="1" t="str">
        <f>TEXT(Sales_Data17[[#This Row],[OrderDate]],"MMM")</f>
        <v>Jul</v>
      </c>
      <c r="S2486" s="1" t="str">
        <f t="shared" si="38"/>
        <v>2013</v>
      </c>
    </row>
    <row r="2487" spans="1:19">
      <c r="A2487" t="s">
        <v>2510</v>
      </c>
      <c r="B2487" s="2">
        <v>41470</v>
      </c>
      <c r="C2487" s="2" t="str">
        <f>VLOOKUP(Sales_Data17[[#This Row],[Customer Name Index]],Customer_Data[#All],2,0)</f>
        <v xml:space="preserve">Medline </v>
      </c>
      <c r="D2487">
        <v>12</v>
      </c>
      <c r="E2487" t="s">
        <v>4</v>
      </c>
      <c r="F2487" t="s">
        <v>8168</v>
      </c>
      <c r="G2487" t="s">
        <v>8026</v>
      </c>
      <c r="H2487" t="str">
        <f>VLOOKUP(Sales_Data17[[#This Row],[Delivery Region Index]],Regions_Table[#All],2,0)</f>
        <v>Queensland</v>
      </c>
      <c r="I2487" t="str">
        <f>VLOOKUP(Sales_Data17[[#This Row],[Delivery Region Index]],Regions_Table[#All],3,0)</f>
        <v>Ipswich</v>
      </c>
      <c r="J2487">
        <v>34</v>
      </c>
      <c r="K2487">
        <v>5</v>
      </c>
      <c r="L2487" t="str">
        <f>VLOOKUP(Sales_Data17[[#This Row],[Product Description Index]],Products_Data[#All],2,0)</f>
        <v>Hats</v>
      </c>
      <c r="M2487">
        <v>8</v>
      </c>
      <c r="N2487" s="9">
        <v>121.34444444444446</v>
      </c>
      <c r="O2487" s="9">
        <f>Sales_Data17[[#This Row],[Order Quantity]]*Sales_Data17[[#This Row],[Unit Price]]</f>
        <v>970.7555555555557</v>
      </c>
      <c r="P2487" s="9">
        <v>67.952888888888907</v>
      </c>
      <c r="Q2487" s="9">
        <f>Sales_Data17[[#This Row],[Line Total]]-(Sales_Data17[[#This Row],[Total Unit Cost]]*Sales_Data17[[#This Row],[Order Quantity]])</f>
        <v>427.13244444444445</v>
      </c>
      <c r="R2487" s="1" t="str">
        <f>TEXT(Sales_Data17[[#This Row],[OrderDate]],"MMM")</f>
        <v>Jul</v>
      </c>
      <c r="S2487" s="1" t="str">
        <f t="shared" si="38"/>
        <v>2013</v>
      </c>
    </row>
    <row r="2488" spans="1:19">
      <c r="A2488" t="s">
        <v>2511</v>
      </c>
      <c r="B2488" s="2">
        <v>41470</v>
      </c>
      <c r="C2488" s="2" t="str">
        <f>VLOOKUP(Sales_Data17[[#This Row],[Customer Name Index]],Customer_Data[#All],2,0)</f>
        <v>Medsep Group</v>
      </c>
      <c r="D2488">
        <v>8</v>
      </c>
      <c r="E2488" t="s">
        <v>3</v>
      </c>
      <c r="F2488" t="s">
        <v>8168</v>
      </c>
      <c r="G2488" t="s">
        <v>8027</v>
      </c>
      <c r="H2488" t="str">
        <f>VLOOKUP(Sales_Data17[[#This Row],[Delivery Region Index]],Regions_Table[#All],2,0)</f>
        <v>New South Wales</v>
      </c>
      <c r="I2488" t="str">
        <f>VLOOKUP(Sales_Data17[[#This Row],[Delivery Region Index]],Regions_Table[#All],3,0)</f>
        <v>Tamworth</v>
      </c>
      <c r="J2488">
        <v>21</v>
      </c>
      <c r="K2488">
        <v>3</v>
      </c>
      <c r="L2488" t="str">
        <f>VLOOKUP(Sales_Data17[[#This Row],[Product Description Index]],Products_Data[#All],2,0)</f>
        <v>Sunglasses</v>
      </c>
      <c r="M2488">
        <v>9</v>
      </c>
      <c r="N2488" s="9">
        <v>29.777777777777779</v>
      </c>
      <c r="O2488" s="9">
        <f>Sales_Data17[[#This Row],[Order Quantity]]*Sales_Data17[[#This Row],[Unit Price]]</f>
        <v>268</v>
      </c>
      <c r="P2488" s="9">
        <v>25.31111111111111</v>
      </c>
      <c r="Q2488" s="9">
        <f>Sales_Data17[[#This Row],[Line Total]]-(Sales_Data17[[#This Row],[Total Unit Cost]]*Sales_Data17[[#This Row],[Order Quantity]])</f>
        <v>40.200000000000017</v>
      </c>
      <c r="R2488" s="1" t="str">
        <f>TEXT(Sales_Data17[[#This Row],[OrderDate]],"MMM")</f>
        <v>Jul</v>
      </c>
      <c r="S2488" s="1" t="str">
        <f t="shared" si="38"/>
        <v>2013</v>
      </c>
    </row>
    <row r="2489" spans="1:19">
      <c r="A2489" t="s">
        <v>2512</v>
      </c>
      <c r="B2489" s="2">
        <v>41470</v>
      </c>
      <c r="C2489" s="2" t="str">
        <f>VLOOKUP(Sales_Data17[[#This Row],[Customer Name Index]],Customer_Data[#All],2,0)</f>
        <v>21st Ltd</v>
      </c>
      <c r="D2489">
        <v>10</v>
      </c>
      <c r="E2489" t="s">
        <v>4</v>
      </c>
      <c r="F2489" t="s">
        <v>8168</v>
      </c>
      <c r="G2489" t="s">
        <v>8027</v>
      </c>
      <c r="H2489" t="str">
        <f>VLOOKUP(Sales_Data17[[#This Row],[Delivery Region Index]],Regions_Table[#All],2,0)</f>
        <v>Queensland</v>
      </c>
      <c r="I2489" t="str">
        <f>VLOOKUP(Sales_Data17[[#This Row],[Delivery Region Index]],Regions_Table[#All],3,0)</f>
        <v>Bundaberg</v>
      </c>
      <c r="J2489">
        <v>27</v>
      </c>
      <c r="K2489">
        <v>4</v>
      </c>
      <c r="L2489" t="str">
        <f>VLOOKUP(Sales_Data17[[#This Row],[Product Description Index]],Products_Data[#All],2,0)</f>
        <v>Jeans</v>
      </c>
      <c r="M2489">
        <v>4</v>
      </c>
      <c r="N2489" s="9">
        <v>252.36666666666667</v>
      </c>
      <c r="O2489" s="9">
        <f>Sales_Data17[[#This Row],[Order Quantity]]*Sales_Data17[[#This Row],[Unit Price]]</f>
        <v>1009.4666666666667</v>
      </c>
      <c r="P2489" s="9">
        <v>118.61233333333332</v>
      </c>
      <c r="Q2489" s="9">
        <f>Sales_Data17[[#This Row],[Line Total]]-(Sales_Data17[[#This Row],[Total Unit Cost]]*Sales_Data17[[#This Row],[Order Quantity]])</f>
        <v>535.01733333333345</v>
      </c>
      <c r="R2489" s="1" t="str">
        <f>TEXT(Sales_Data17[[#This Row],[OrderDate]],"MMM")</f>
        <v>Jul</v>
      </c>
      <c r="S2489" s="1" t="str">
        <f t="shared" si="38"/>
        <v>2013</v>
      </c>
    </row>
    <row r="2490" spans="1:19">
      <c r="A2490" t="s">
        <v>2513</v>
      </c>
      <c r="B2490" s="2">
        <v>41470</v>
      </c>
      <c r="C2490" s="2" t="str">
        <f>VLOOKUP(Sales_Data17[[#This Row],[Customer Name Index]],Customer_Data[#All],2,0)</f>
        <v xml:space="preserve">Medline </v>
      </c>
      <c r="D2490">
        <v>12</v>
      </c>
      <c r="E2490" t="s">
        <v>4</v>
      </c>
      <c r="F2490" t="s">
        <v>8168</v>
      </c>
      <c r="G2490" t="s">
        <v>8026</v>
      </c>
      <c r="H2490" t="str">
        <f>VLOOKUP(Sales_Data17[[#This Row],[Delivery Region Index]],Regions_Table[#All],2,0)</f>
        <v>Queensland</v>
      </c>
      <c r="I2490" t="str">
        <f>VLOOKUP(Sales_Data17[[#This Row],[Delivery Region Index]],Regions_Table[#All],3,0)</f>
        <v>Logan City</v>
      </c>
      <c r="J2490">
        <v>35</v>
      </c>
      <c r="K2490">
        <v>5</v>
      </c>
      <c r="L2490" t="str">
        <f>VLOOKUP(Sales_Data17[[#This Row],[Product Description Index]],Products_Data[#All],2,0)</f>
        <v>Hats</v>
      </c>
      <c r="M2490">
        <v>7</v>
      </c>
      <c r="N2490" s="9">
        <v>80.400000000000006</v>
      </c>
      <c r="O2490" s="9">
        <f>Sales_Data17[[#This Row],[Order Quantity]]*Sales_Data17[[#This Row],[Unit Price]]</f>
        <v>562.80000000000007</v>
      </c>
      <c r="P2490" s="9">
        <v>45.024000000000008</v>
      </c>
      <c r="Q2490" s="9">
        <f>Sales_Data17[[#This Row],[Line Total]]-(Sales_Data17[[#This Row],[Total Unit Cost]]*Sales_Data17[[#This Row],[Order Quantity]])</f>
        <v>247.63200000000001</v>
      </c>
      <c r="R2490" s="1" t="str">
        <f>TEXT(Sales_Data17[[#This Row],[OrderDate]],"MMM")</f>
        <v>Jul</v>
      </c>
      <c r="S2490" s="1" t="str">
        <f t="shared" si="38"/>
        <v>2013</v>
      </c>
    </row>
    <row r="2491" spans="1:19">
      <c r="A2491" t="s">
        <v>2514</v>
      </c>
      <c r="B2491" s="2">
        <v>41470</v>
      </c>
      <c r="C2491" s="2" t="str">
        <f>VLOOKUP(Sales_Data17[[#This Row],[Customer Name Index]],Customer_Data[#All],2,0)</f>
        <v>Pure Group</v>
      </c>
      <c r="D2491">
        <v>17</v>
      </c>
      <c r="E2491" t="s">
        <v>2</v>
      </c>
      <c r="F2491" t="s">
        <v>8168</v>
      </c>
      <c r="G2491" t="s">
        <v>8025</v>
      </c>
      <c r="H2491" t="str">
        <f>VLOOKUP(Sales_Data17[[#This Row],[Delivery Region Index]],Regions_Table[#All],2,0)</f>
        <v>Victoria</v>
      </c>
      <c r="I2491" t="str">
        <f>VLOOKUP(Sales_Data17[[#This Row],[Delivery Region Index]],Regions_Table[#All],3,0)</f>
        <v>Ballarat</v>
      </c>
      <c r="J2491">
        <v>49</v>
      </c>
      <c r="K2491">
        <v>7</v>
      </c>
      <c r="L2491" t="str">
        <f>VLOOKUP(Sales_Data17[[#This Row],[Product Description Index]],Products_Data[#All],2,0)</f>
        <v>Dress Shirts</v>
      </c>
      <c r="M2491">
        <v>1</v>
      </c>
      <c r="N2491" s="9">
        <v>626.07777777777778</v>
      </c>
      <c r="O2491" s="9">
        <f>Sales_Data17[[#This Row],[Order Quantity]]*Sales_Data17[[#This Row],[Unit Price]]</f>
        <v>626.07777777777778</v>
      </c>
      <c r="P2491" s="9">
        <v>463.29755555555556</v>
      </c>
      <c r="Q2491" s="9">
        <f>Sales_Data17[[#This Row],[Line Total]]-(Sales_Data17[[#This Row],[Total Unit Cost]]*Sales_Data17[[#This Row],[Order Quantity]])</f>
        <v>162.78022222222222</v>
      </c>
      <c r="R2491" s="1" t="str">
        <f>TEXT(Sales_Data17[[#This Row],[OrderDate]],"MMM")</f>
        <v>Jul</v>
      </c>
      <c r="S2491" s="1" t="str">
        <f t="shared" si="38"/>
        <v>2013</v>
      </c>
    </row>
    <row r="2492" spans="1:19">
      <c r="A2492" t="s">
        <v>2515</v>
      </c>
      <c r="B2492" s="2">
        <v>41471</v>
      </c>
      <c r="C2492" s="2" t="str">
        <f>VLOOKUP(Sales_Data17[[#This Row],[Customer Name Index]],Customer_Data[#All],2,0)</f>
        <v>PEDIFIX, Corp</v>
      </c>
      <c r="D2492">
        <v>6</v>
      </c>
      <c r="E2492" t="s">
        <v>2</v>
      </c>
      <c r="F2492" t="s">
        <v>8168</v>
      </c>
      <c r="G2492" t="s">
        <v>8027</v>
      </c>
      <c r="H2492" t="str">
        <f>VLOOKUP(Sales_Data17[[#This Row],[Delivery Region Index]],Regions_Table[#All],2,0)</f>
        <v>New South Wales</v>
      </c>
      <c r="I2492" t="str">
        <f>VLOOKUP(Sales_Data17[[#This Row],[Delivery Region Index]],Regions_Table[#All],3,0)</f>
        <v>Newcastle</v>
      </c>
      <c r="J2492">
        <v>16</v>
      </c>
      <c r="K2492">
        <v>3</v>
      </c>
      <c r="L2492" t="str">
        <f>VLOOKUP(Sales_Data17[[#This Row],[Product Description Index]],Products_Data[#All],2,0)</f>
        <v>Sunglasses</v>
      </c>
      <c r="M2492">
        <v>2</v>
      </c>
      <c r="N2492" s="9">
        <v>190.57777777777778</v>
      </c>
      <c r="O2492" s="9">
        <f>Sales_Data17[[#This Row],[Order Quantity]]*Sales_Data17[[#This Row],[Unit Price]]</f>
        <v>381.15555555555557</v>
      </c>
      <c r="P2492" s="9">
        <v>87.665777777777791</v>
      </c>
      <c r="Q2492" s="9">
        <f>Sales_Data17[[#This Row],[Line Total]]-(Sales_Data17[[#This Row],[Total Unit Cost]]*Sales_Data17[[#This Row],[Order Quantity]])</f>
        <v>205.82399999999998</v>
      </c>
      <c r="R2492" s="1" t="str">
        <f>TEXT(Sales_Data17[[#This Row],[OrderDate]],"MMM")</f>
        <v>Jul</v>
      </c>
      <c r="S2492" s="1" t="str">
        <f t="shared" si="38"/>
        <v>2013</v>
      </c>
    </row>
    <row r="2493" spans="1:19">
      <c r="A2493" t="s">
        <v>2516</v>
      </c>
      <c r="B2493" s="2">
        <v>41471</v>
      </c>
      <c r="C2493" s="2" t="str">
        <f>VLOOKUP(Sales_Data17[[#This Row],[Customer Name Index]],Customer_Data[#All],2,0)</f>
        <v>Eminence Corp</v>
      </c>
      <c r="D2493">
        <v>18</v>
      </c>
      <c r="E2493" t="s">
        <v>4</v>
      </c>
      <c r="F2493" t="s">
        <v>8168</v>
      </c>
      <c r="G2493" t="s">
        <v>8025</v>
      </c>
      <c r="H2493" t="str">
        <f>VLOOKUP(Sales_Data17[[#This Row],[Delivery Region Index]],Regions_Table[#All],2,0)</f>
        <v>Victoria</v>
      </c>
      <c r="I2493" t="str">
        <f>VLOOKUP(Sales_Data17[[#This Row],[Delivery Region Index]],Regions_Table[#All],3,0)</f>
        <v>Geelong</v>
      </c>
      <c r="J2493">
        <v>51</v>
      </c>
      <c r="K2493">
        <v>7</v>
      </c>
      <c r="L2493" t="str">
        <f>VLOOKUP(Sales_Data17[[#This Row],[Product Description Index]],Products_Data[#All],2,0)</f>
        <v>Dress Shirts</v>
      </c>
      <c r="M2493">
        <v>7</v>
      </c>
      <c r="N2493" s="9">
        <v>104.96666666666667</v>
      </c>
      <c r="O2493" s="9">
        <f>Sales_Data17[[#This Row],[Order Quantity]]*Sales_Data17[[#This Row],[Unit Price]]</f>
        <v>734.76666666666665</v>
      </c>
      <c r="P2493" s="9">
        <v>86.072666666666663</v>
      </c>
      <c r="Q2493" s="9">
        <f>Sales_Data17[[#This Row],[Line Total]]-(Sales_Data17[[#This Row],[Total Unit Cost]]*Sales_Data17[[#This Row],[Order Quantity]])</f>
        <v>132.25800000000004</v>
      </c>
      <c r="R2493" s="1" t="str">
        <f>TEXT(Sales_Data17[[#This Row],[OrderDate]],"MMM")</f>
        <v>Jul</v>
      </c>
      <c r="S2493" s="1" t="str">
        <f t="shared" si="38"/>
        <v>2013</v>
      </c>
    </row>
    <row r="2494" spans="1:19">
      <c r="A2494" t="s">
        <v>2517</v>
      </c>
      <c r="B2494" s="2">
        <v>41471</v>
      </c>
      <c r="C2494" s="2" t="str">
        <f>VLOOKUP(Sales_Data17[[#This Row],[Customer Name Index]],Customer_Data[#All],2,0)</f>
        <v xml:space="preserve">WakeFern </v>
      </c>
      <c r="D2494">
        <v>2</v>
      </c>
      <c r="E2494" t="s">
        <v>4</v>
      </c>
      <c r="F2494" t="s">
        <v>8168</v>
      </c>
      <c r="G2494" t="s">
        <v>8027</v>
      </c>
      <c r="H2494" t="str">
        <f>VLOOKUP(Sales_Data17[[#This Row],[Delivery Region Index]],Regions_Table[#All],2,0)</f>
        <v>New South Wales</v>
      </c>
      <c r="I2494" t="str">
        <f>VLOOKUP(Sales_Data17[[#This Row],[Delivery Region Index]],Regions_Table[#All],3,0)</f>
        <v>Broken Hill</v>
      </c>
      <c r="J2494">
        <v>5</v>
      </c>
      <c r="K2494">
        <v>1</v>
      </c>
      <c r="L2494" t="str">
        <f>VLOOKUP(Sales_Data17[[#This Row],[Product Description Index]],Products_Data[#All],2,0)</f>
        <v>Shirts</v>
      </c>
      <c r="M2494">
        <v>1</v>
      </c>
      <c r="N2494" s="9">
        <v>265.76666666666665</v>
      </c>
      <c r="O2494" s="9">
        <f>Sales_Data17[[#This Row],[Order Quantity]]*Sales_Data17[[#This Row],[Unit Price]]</f>
        <v>265.76666666666665</v>
      </c>
      <c r="P2494" s="9">
        <v>180.72133333333335</v>
      </c>
      <c r="Q2494" s="9">
        <f>Sales_Data17[[#This Row],[Line Total]]-(Sales_Data17[[#This Row],[Total Unit Cost]]*Sales_Data17[[#This Row],[Order Quantity]])</f>
        <v>85.045333333333303</v>
      </c>
      <c r="R2494" s="1" t="str">
        <f>TEXT(Sales_Data17[[#This Row],[OrderDate]],"MMM")</f>
        <v>Jul</v>
      </c>
      <c r="S2494" s="1" t="str">
        <f t="shared" si="38"/>
        <v>2013</v>
      </c>
    </row>
    <row r="2495" spans="1:19">
      <c r="A2495" t="s">
        <v>2518</v>
      </c>
      <c r="B2495" s="2">
        <v>41471</v>
      </c>
      <c r="C2495" s="2" t="str">
        <f>VLOOKUP(Sales_Data17[[#This Row],[Customer Name Index]],Customer_Data[#All],2,0)</f>
        <v>Medsep Group</v>
      </c>
      <c r="D2495">
        <v>8</v>
      </c>
      <c r="E2495" t="s">
        <v>4</v>
      </c>
      <c r="F2495" t="s">
        <v>8168</v>
      </c>
      <c r="G2495" t="s">
        <v>8027</v>
      </c>
      <c r="H2495" t="str">
        <f>VLOOKUP(Sales_Data17[[#This Row],[Delivery Region Index]],Regions_Table[#All],2,0)</f>
        <v>New South Wales</v>
      </c>
      <c r="I2495" t="str">
        <f>VLOOKUP(Sales_Data17[[#This Row],[Delivery Region Index]],Regions_Table[#All],3,0)</f>
        <v>Tweed Heads</v>
      </c>
      <c r="J2495">
        <v>22</v>
      </c>
      <c r="K2495">
        <v>4</v>
      </c>
      <c r="L2495" t="str">
        <f>VLOOKUP(Sales_Data17[[#This Row],[Product Description Index]],Products_Data[#All],2,0)</f>
        <v>Jeans</v>
      </c>
      <c r="M2495">
        <v>3</v>
      </c>
      <c r="N2495" s="9">
        <v>189.08888888888887</v>
      </c>
      <c r="O2495" s="9">
        <f>Sales_Data17[[#This Row],[Order Quantity]]*Sales_Data17[[#This Row],[Unit Price]]</f>
        <v>567.26666666666665</v>
      </c>
      <c r="P2495" s="9">
        <v>126.68955555555557</v>
      </c>
      <c r="Q2495" s="9">
        <f>Sales_Data17[[#This Row],[Line Total]]-(Sales_Data17[[#This Row],[Total Unit Cost]]*Sales_Data17[[#This Row],[Order Quantity]])</f>
        <v>187.19799999999992</v>
      </c>
      <c r="R2495" s="1" t="str">
        <f>TEXT(Sales_Data17[[#This Row],[OrderDate]],"MMM")</f>
        <v>Jul</v>
      </c>
      <c r="S2495" s="1" t="str">
        <f t="shared" si="38"/>
        <v>2013</v>
      </c>
    </row>
    <row r="2496" spans="1:19">
      <c r="A2496" t="s">
        <v>2519</v>
      </c>
      <c r="B2496" s="2">
        <v>41471</v>
      </c>
      <c r="C2496" s="2" t="str">
        <f>VLOOKUP(Sales_Data17[[#This Row],[Customer Name Index]],Customer_Data[#All],2,0)</f>
        <v>Pure Group</v>
      </c>
      <c r="D2496">
        <v>17</v>
      </c>
      <c r="E2496" t="s">
        <v>4</v>
      </c>
      <c r="F2496" t="s">
        <v>8168</v>
      </c>
      <c r="G2496" t="s">
        <v>8025</v>
      </c>
      <c r="H2496" t="str">
        <f>VLOOKUP(Sales_Data17[[#This Row],[Delivery Region Index]],Regions_Table[#All],2,0)</f>
        <v>Victoria</v>
      </c>
      <c r="I2496" t="str">
        <f>VLOOKUP(Sales_Data17[[#This Row],[Delivery Region Index]],Regions_Table[#All],3,0)</f>
        <v>Ballarat</v>
      </c>
      <c r="J2496">
        <v>49</v>
      </c>
      <c r="K2496">
        <v>7</v>
      </c>
      <c r="L2496" t="str">
        <f>VLOOKUP(Sales_Data17[[#This Row],[Product Description Index]],Products_Data[#All],2,0)</f>
        <v>Dress Shirts</v>
      </c>
      <c r="M2496">
        <v>7</v>
      </c>
      <c r="N2496" s="9">
        <v>385.62222222222221</v>
      </c>
      <c r="O2496" s="9">
        <f>Sales_Data17[[#This Row],[Order Quantity]]*Sales_Data17[[#This Row],[Unit Price]]</f>
        <v>2699.3555555555554</v>
      </c>
      <c r="P2496" s="9">
        <v>316.21022222222223</v>
      </c>
      <c r="Q2496" s="9">
        <f>Sales_Data17[[#This Row],[Line Total]]-(Sales_Data17[[#This Row],[Total Unit Cost]]*Sales_Data17[[#This Row],[Order Quantity]])</f>
        <v>485.88399999999956</v>
      </c>
      <c r="R2496" s="1" t="str">
        <f>TEXT(Sales_Data17[[#This Row],[OrderDate]],"MMM")</f>
        <v>Jul</v>
      </c>
      <c r="S2496" s="1" t="str">
        <f t="shared" si="38"/>
        <v>2013</v>
      </c>
    </row>
    <row r="2497" spans="1:19">
      <c r="A2497" t="s">
        <v>2520</v>
      </c>
      <c r="B2497" s="2">
        <v>41471</v>
      </c>
      <c r="C2497" s="2" t="str">
        <f>VLOOKUP(Sales_Data17[[#This Row],[Customer Name Index]],Customer_Data[#All],2,0)</f>
        <v>Eminence Corp</v>
      </c>
      <c r="D2497">
        <v>18</v>
      </c>
      <c r="E2497" t="s">
        <v>4</v>
      </c>
      <c r="F2497" t="s">
        <v>8168</v>
      </c>
      <c r="G2497" t="s">
        <v>8025</v>
      </c>
      <c r="H2497" t="str">
        <f>VLOOKUP(Sales_Data17[[#This Row],[Delivery Region Index]],Regions_Table[#All],2,0)</f>
        <v>Victoria</v>
      </c>
      <c r="I2497" t="str">
        <f>VLOOKUP(Sales_Data17[[#This Row],[Delivery Region Index]],Regions_Table[#All],3,0)</f>
        <v>Geelong</v>
      </c>
      <c r="J2497">
        <v>51</v>
      </c>
      <c r="K2497">
        <v>8</v>
      </c>
      <c r="L2497" t="str">
        <f>VLOOKUP(Sales_Data17[[#This Row],[Product Description Index]],Products_Data[#All],2,0)</f>
        <v>Shoes</v>
      </c>
      <c r="M2497">
        <v>5</v>
      </c>
      <c r="N2497" s="9">
        <v>93.800000000000011</v>
      </c>
      <c r="O2497" s="9">
        <f>Sales_Data17[[#This Row],[Order Quantity]]*Sales_Data17[[#This Row],[Unit Price]]</f>
        <v>469.00000000000006</v>
      </c>
      <c r="P2497" s="9">
        <v>76.915999999999997</v>
      </c>
      <c r="Q2497" s="9">
        <f>Sales_Data17[[#This Row],[Line Total]]-(Sales_Data17[[#This Row],[Total Unit Cost]]*Sales_Data17[[#This Row],[Order Quantity]])</f>
        <v>84.420000000000073</v>
      </c>
      <c r="R2497" s="1" t="str">
        <f>TEXT(Sales_Data17[[#This Row],[OrderDate]],"MMM")</f>
        <v>Jul</v>
      </c>
      <c r="S2497" s="1" t="str">
        <f t="shared" si="38"/>
        <v>2013</v>
      </c>
    </row>
    <row r="2498" spans="1:19">
      <c r="A2498" t="s">
        <v>2521</v>
      </c>
      <c r="B2498" s="2">
        <v>41471</v>
      </c>
      <c r="C2498" s="2" t="str">
        <f>VLOOKUP(Sales_Data17[[#This Row],[Customer Name Index]],Customer_Data[#All],2,0)</f>
        <v>ETUDE Ltd</v>
      </c>
      <c r="D2498">
        <v>4</v>
      </c>
      <c r="E2498" t="s">
        <v>4</v>
      </c>
      <c r="F2498" t="s">
        <v>8168</v>
      </c>
      <c r="G2498" t="s">
        <v>8027</v>
      </c>
      <c r="H2498" t="str">
        <f>VLOOKUP(Sales_Data17[[#This Row],[Delivery Region Index]],Regions_Table[#All],2,0)</f>
        <v>New South Wales</v>
      </c>
      <c r="I2498" t="str">
        <f>VLOOKUP(Sales_Data17[[#This Row],[Delivery Region Index]],Regions_Table[#All],3,0)</f>
        <v>Grafton</v>
      </c>
      <c r="J2498">
        <v>11</v>
      </c>
      <c r="K2498">
        <v>2</v>
      </c>
      <c r="L2498" t="str">
        <f>VLOOKUP(Sales_Data17[[#This Row],[Product Description Index]],Products_Data[#All],2,0)</f>
        <v>Pants</v>
      </c>
      <c r="M2498">
        <v>3</v>
      </c>
      <c r="N2498" s="9">
        <v>147.4</v>
      </c>
      <c r="O2498" s="9">
        <f>Sales_Data17[[#This Row],[Order Quantity]]*Sales_Data17[[#This Row],[Unit Price]]</f>
        <v>442.20000000000005</v>
      </c>
      <c r="P2498" s="9">
        <v>119.39400000000003</v>
      </c>
      <c r="Q2498" s="9">
        <f>Sales_Data17[[#This Row],[Line Total]]-(Sales_Data17[[#This Row],[Total Unit Cost]]*Sales_Data17[[#This Row],[Order Quantity]])</f>
        <v>84.017999999999915</v>
      </c>
      <c r="R2498" s="1" t="str">
        <f>TEXT(Sales_Data17[[#This Row],[OrderDate]],"MMM")</f>
        <v>Jul</v>
      </c>
      <c r="S2498" s="1" t="str">
        <f t="shared" ref="S2498:S2561" si="39">TEXT(B2498,"YYY")</f>
        <v>2013</v>
      </c>
    </row>
    <row r="2499" spans="1:19">
      <c r="A2499" t="s">
        <v>2522</v>
      </c>
      <c r="B2499" s="2">
        <v>41471</v>
      </c>
      <c r="C2499" s="2" t="str">
        <f>VLOOKUP(Sales_Data17[[#This Row],[Customer Name Index]],Customer_Data[#All],2,0)</f>
        <v xml:space="preserve">Qualitest </v>
      </c>
      <c r="D2499">
        <v>19</v>
      </c>
      <c r="E2499" t="s">
        <v>3</v>
      </c>
      <c r="F2499" t="s">
        <v>8168</v>
      </c>
      <c r="G2499" t="s">
        <v>8028</v>
      </c>
      <c r="H2499" t="str">
        <f>VLOOKUP(Sales_Data17[[#This Row],[Delivery Region Index]],Regions_Table[#All],2,0)</f>
        <v>Victoria</v>
      </c>
      <c r="I2499" t="str">
        <f>VLOOKUP(Sales_Data17[[#This Row],[Delivery Region Index]],Regions_Table[#All],3,0)</f>
        <v>Shepparton</v>
      </c>
      <c r="J2499">
        <v>54</v>
      </c>
      <c r="K2499">
        <v>8</v>
      </c>
      <c r="L2499" t="str">
        <f>VLOOKUP(Sales_Data17[[#This Row],[Product Description Index]],Products_Data[#All],2,0)</f>
        <v>Shoes</v>
      </c>
      <c r="M2499">
        <v>9</v>
      </c>
      <c r="N2499" s="9">
        <v>445.17777777777775</v>
      </c>
      <c r="O2499" s="9">
        <f>Sales_Data17[[#This Row],[Order Quantity]]*Sales_Data17[[#This Row],[Unit Price]]</f>
        <v>4006.6</v>
      </c>
      <c r="P2499" s="9">
        <v>195.87822222222223</v>
      </c>
      <c r="Q2499" s="9">
        <f>Sales_Data17[[#This Row],[Line Total]]-(Sales_Data17[[#This Row],[Total Unit Cost]]*Sales_Data17[[#This Row],[Order Quantity]])</f>
        <v>2243.6959999999999</v>
      </c>
      <c r="R2499" s="1" t="str">
        <f>TEXT(Sales_Data17[[#This Row],[OrderDate]],"MMM")</f>
        <v>Jul</v>
      </c>
      <c r="S2499" s="1" t="str">
        <f t="shared" si="39"/>
        <v>2013</v>
      </c>
    </row>
    <row r="2500" spans="1:19">
      <c r="A2500" t="s">
        <v>2523</v>
      </c>
      <c r="B2500" s="2">
        <v>41472</v>
      </c>
      <c r="C2500" s="2" t="str">
        <f>VLOOKUP(Sales_Data17[[#This Row],[Customer Name Index]],Customer_Data[#All],2,0)</f>
        <v xml:space="preserve">Qualitest </v>
      </c>
      <c r="D2500">
        <v>19</v>
      </c>
      <c r="E2500" t="s">
        <v>4</v>
      </c>
      <c r="F2500" t="s">
        <v>8168</v>
      </c>
      <c r="G2500" t="s">
        <v>8028</v>
      </c>
      <c r="H2500" t="str">
        <f>VLOOKUP(Sales_Data17[[#This Row],[Delivery Region Index]],Regions_Table[#All],2,0)</f>
        <v>Victoria</v>
      </c>
      <c r="I2500" t="str">
        <f>VLOOKUP(Sales_Data17[[#This Row],[Delivery Region Index]],Regions_Table[#All],3,0)</f>
        <v>Wangaratta</v>
      </c>
      <c r="J2500">
        <v>56</v>
      </c>
      <c r="K2500">
        <v>8</v>
      </c>
      <c r="L2500" t="str">
        <f>VLOOKUP(Sales_Data17[[#This Row],[Product Description Index]],Products_Data[#All],2,0)</f>
        <v>Shoes</v>
      </c>
      <c r="M2500">
        <v>6</v>
      </c>
      <c r="N2500" s="9">
        <v>116.13333333333334</v>
      </c>
      <c r="O2500" s="9">
        <f>Sales_Data17[[#This Row],[Order Quantity]]*Sales_Data17[[#This Row],[Unit Price]]</f>
        <v>696.80000000000007</v>
      </c>
      <c r="P2500" s="9">
        <v>70.841333333333338</v>
      </c>
      <c r="Q2500" s="9">
        <f>Sales_Data17[[#This Row],[Line Total]]-(Sales_Data17[[#This Row],[Total Unit Cost]]*Sales_Data17[[#This Row],[Order Quantity]])</f>
        <v>271.75200000000007</v>
      </c>
      <c r="R2500" s="1" t="str">
        <f>TEXT(Sales_Data17[[#This Row],[OrderDate]],"MMM")</f>
        <v>Jul</v>
      </c>
      <c r="S2500" s="1" t="str">
        <f t="shared" si="39"/>
        <v>2013</v>
      </c>
    </row>
    <row r="2501" spans="1:19">
      <c r="A2501" t="s">
        <v>2524</v>
      </c>
      <c r="B2501" s="2">
        <v>41472</v>
      </c>
      <c r="C2501" s="2" t="str">
        <f>VLOOKUP(Sales_Data17[[#This Row],[Customer Name Index]],Customer_Data[#All],2,0)</f>
        <v>Ole Group</v>
      </c>
      <c r="D2501">
        <v>13</v>
      </c>
      <c r="E2501" t="s">
        <v>2</v>
      </c>
      <c r="F2501" t="s">
        <v>8168</v>
      </c>
      <c r="G2501" t="s">
        <v>8026</v>
      </c>
      <c r="H2501" t="str">
        <f>VLOOKUP(Sales_Data17[[#This Row],[Delivery Region Index]],Regions_Table[#All],2,0)</f>
        <v>Queensland</v>
      </c>
      <c r="I2501" t="str">
        <f>VLOOKUP(Sales_Data17[[#This Row],[Delivery Region Index]],Regions_Table[#All],3,0)</f>
        <v>Logan City</v>
      </c>
      <c r="J2501">
        <v>35</v>
      </c>
      <c r="K2501">
        <v>5</v>
      </c>
      <c r="L2501" t="str">
        <f>VLOOKUP(Sales_Data17[[#This Row],[Product Description Index]],Products_Data[#All],2,0)</f>
        <v>Hats</v>
      </c>
      <c r="M2501">
        <v>7</v>
      </c>
      <c r="N2501" s="9">
        <v>294.8</v>
      </c>
      <c r="O2501" s="9">
        <f>Sales_Data17[[#This Row],[Order Quantity]]*Sales_Data17[[#This Row],[Unit Price]]</f>
        <v>2063.6</v>
      </c>
      <c r="P2501" s="9">
        <v>147.4</v>
      </c>
      <c r="Q2501" s="9">
        <f>Sales_Data17[[#This Row],[Line Total]]-(Sales_Data17[[#This Row],[Total Unit Cost]]*Sales_Data17[[#This Row],[Order Quantity]])</f>
        <v>1031.8</v>
      </c>
      <c r="R2501" s="1" t="str">
        <f>TEXT(Sales_Data17[[#This Row],[OrderDate]],"MMM")</f>
        <v>Jul</v>
      </c>
      <c r="S2501" s="1" t="str">
        <f t="shared" si="39"/>
        <v>2013</v>
      </c>
    </row>
    <row r="2502" spans="1:19">
      <c r="A2502" t="s">
        <v>2525</v>
      </c>
      <c r="B2502" s="2">
        <v>41472</v>
      </c>
      <c r="C2502" s="2" t="str">
        <f>VLOOKUP(Sales_Data17[[#This Row],[Customer Name Index]],Customer_Data[#All],2,0)</f>
        <v>Elorac, Corp</v>
      </c>
      <c r="D2502">
        <v>3</v>
      </c>
      <c r="E2502" t="s">
        <v>4</v>
      </c>
      <c r="F2502" t="s">
        <v>8168</v>
      </c>
      <c r="G2502" t="s">
        <v>8027</v>
      </c>
      <c r="H2502" t="str">
        <f>VLOOKUP(Sales_Data17[[#This Row],[Delivery Region Index]],Regions_Table[#All],2,0)</f>
        <v>New South Wales</v>
      </c>
      <c r="I2502" t="str">
        <f>VLOOKUP(Sales_Data17[[#This Row],[Delivery Region Index]],Regions_Table[#All],3,0)</f>
        <v>Coffs Harbour</v>
      </c>
      <c r="J2502">
        <v>7</v>
      </c>
      <c r="K2502">
        <v>1</v>
      </c>
      <c r="L2502" t="str">
        <f>VLOOKUP(Sales_Data17[[#This Row],[Product Description Index]],Products_Data[#All],2,0)</f>
        <v>Shirts</v>
      </c>
      <c r="M2502">
        <v>2</v>
      </c>
      <c r="N2502" s="9">
        <v>681.91111111111104</v>
      </c>
      <c r="O2502" s="9">
        <f>Sales_Data17[[#This Row],[Order Quantity]]*Sales_Data17[[#This Row],[Unit Price]]</f>
        <v>1363.8222222222221</v>
      </c>
      <c r="P2502" s="9">
        <v>375.05111111111114</v>
      </c>
      <c r="Q2502" s="9">
        <f>Sales_Data17[[#This Row],[Line Total]]-(Sales_Data17[[#This Row],[Total Unit Cost]]*Sales_Data17[[#This Row],[Order Quantity]])</f>
        <v>613.7199999999998</v>
      </c>
      <c r="R2502" s="1" t="str">
        <f>TEXT(Sales_Data17[[#This Row],[OrderDate]],"MMM")</f>
        <v>Jul</v>
      </c>
      <c r="S2502" s="1" t="str">
        <f t="shared" si="39"/>
        <v>2013</v>
      </c>
    </row>
    <row r="2503" spans="1:19">
      <c r="A2503" t="s">
        <v>2526</v>
      </c>
      <c r="B2503" s="2">
        <v>41472</v>
      </c>
      <c r="C2503" s="2" t="str">
        <f>VLOOKUP(Sales_Data17[[#This Row],[Customer Name Index]],Customer_Data[#All],2,0)</f>
        <v xml:space="preserve">WakeFern </v>
      </c>
      <c r="D2503">
        <v>2</v>
      </c>
      <c r="E2503" t="s">
        <v>4</v>
      </c>
      <c r="F2503" t="s">
        <v>8168</v>
      </c>
      <c r="G2503" t="s">
        <v>8027</v>
      </c>
      <c r="H2503" t="str">
        <f>VLOOKUP(Sales_Data17[[#This Row],[Delivery Region Index]],Regions_Table[#All],2,0)</f>
        <v>New South Wales</v>
      </c>
      <c r="I2503" t="str">
        <f>VLOOKUP(Sales_Data17[[#This Row],[Delivery Region Index]],Regions_Table[#All],3,0)</f>
        <v>Cessnock</v>
      </c>
      <c r="J2503">
        <v>6</v>
      </c>
      <c r="K2503">
        <v>1</v>
      </c>
      <c r="L2503" t="str">
        <f>VLOOKUP(Sales_Data17[[#This Row],[Product Description Index]],Products_Data[#All],2,0)</f>
        <v>Shirts</v>
      </c>
      <c r="M2503">
        <v>5</v>
      </c>
      <c r="N2503" s="9">
        <v>420.61111111111109</v>
      </c>
      <c r="O2503" s="9">
        <f>Sales_Data17[[#This Row],[Order Quantity]]*Sales_Data17[[#This Row],[Unit Price]]</f>
        <v>2103.0555555555557</v>
      </c>
      <c r="P2503" s="9">
        <v>168.24444444444444</v>
      </c>
      <c r="Q2503" s="9">
        <f>Sales_Data17[[#This Row],[Line Total]]-(Sales_Data17[[#This Row],[Total Unit Cost]]*Sales_Data17[[#This Row],[Order Quantity]])</f>
        <v>1261.8333333333335</v>
      </c>
      <c r="R2503" s="1" t="str">
        <f>TEXT(Sales_Data17[[#This Row],[OrderDate]],"MMM")</f>
        <v>Jul</v>
      </c>
      <c r="S2503" s="1" t="str">
        <f t="shared" si="39"/>
        <v>2013</v>
      </c>
    </row>
    <row r="2504" spans="1:19">
      <c r="A2504" t="s">
        <v>2527</v>
      </c>
      <c r="B2504" s="2">
        <v>41472</v>
      </c>
      <c r="C2504" s="2" t="str">
        <f>VLOOKUP(Sales_Data17[[#This Row],[Customer Name Index]],Customer_Data[#All],2,0)</f>
        <v>3LAB, Ltd</v>
      </c>
      <c r="D2504">
        <v>16</v>
      </c>
      <c r="E2504" t="s">
        <v>2</v>
      </c>
      <c r="F2504" t="s">
        <v>8168</v>
      </c>
      <c r="G2504" t="s">
        <v>8025</v>
      </c>
      <c r="H2504" t="str">
        <f>VLOOKUP(Sales_Data17[[#This Row],[Delivery Region Index]],Regions_Table[#All],2,0)</f>
        <v>Queensland</v>
      </c>
      <c r="I2504" t="str">
        <f>VLOOKUP(Sales_Data17[[#This Row],[Delivery Region Index]],Regions_Table[#All],3,0)</f>
        <v>Townsville</v>
      </c>
      <c r="J2504">
        <v>45</v>
      </c>
      <c r="K2504">
        <v>7</v>
      </c>
      <c r="L2504" t="str">
        <f>VLOOKUP(Sales_Data17[[#This Row],[Product Description Index]],Products_Data[#All],2,0)</f>
        <v>Dress Shirts</v>
      </c>
      <c r="M2504">
        <v>3</v>
      </c>
      <c r="N2504" s="9">
        <v>395.3</v>
      </c>
      <c r="O2504" s="9">
        <f>Sales_Data17[[#This Row],[Order Quantity]]*Sales_Data17[[#This Row],[Unit Price]]</f>
        <v>1185.9000000000001</v>
      </c>
      <c r="P2504" s="9">
        <v>241.13300000000001</v>
      </c>
      <c r="Q2504" s="9">
        <f>Sales_Data17[[#This Row],[Line Total]]-(Sales_Data17[[#This Row],[Total Unit Cost]]*Sales_Data17[[#This Row],[Order Quantity]])</f>
        <v>462.50100000000009</v>
      </c>
      <c r="R2504" s="1" t="str">
        <f>TEXT(Sales_Data17[[#This Row],[OrderDate]],"MMM")</f>
        <v>Jul</v>
      </c>
      <c r="S2504" s="1" t="str">
        <f t="shared" si="39"/>
        <v>2013</v>
      </c>
    </row>
    <row r="2505" spans="1:19">
      <c r="A2505" t="s">
        <v>2528</v>
      </c>
      <c r="B2505" s="2">
        <v>41472</v>
      </c>
      <c r="C2505" s="2" t="str">
        <f>VLOOKUP(Sales_Data17[[#This Row],[Customer Name Index]],Customer_Data[#All],2,0)</f>
        <v>New Ltd</v>
      </c>
      <c r="D2505">
        <v>7</v>
      </c>
      <c r="E2505" t="s">
        <v>4</v>
      </c>
      <c r="F2505" t="s">
        <v>8168</v>
      </c>
      <c r="G2505" t="s">
        <v>8027</v>
      </c>
      <c r="H2505" t="str">
        <f>VLOOKUP(Sales_Data17[[#This Row],[Delivery Region Index]],Regions_Table[#All],2,0)</f>
        <v>New South Wales</v>
      </c>
      <c r="I2505" t="str">
        <f>VLOOKUP(Sales_Data17[[#This Row],[Delivery Region Index]],Regions_Table[#All],3,0)</f>
        <v>Queanbeyan</v>
      </c>
      <c r="J2505">
        <v>20</v>
      </c>
      <c r="K2505">
        <v>3</v>
      </c>
      <c r="L2505" t="str">
        <f>VLOOKUP(Sales_Data17[[#This Row],[Product Description Index]],Products_Data[#All],2,0)</f>
        <v>Sunglasses</v>
      </c>
      <c r="M2505">
        <v>7</v>
      </c>
      <c r="N2505" s="9">
        <v>632.0333333333333</v>
      </c>
      <c r="O2505" s="9">
        <f>Sales_Data17[[#This Row],[Order Quantity]]*Sales_Data17[[#This Row],[Unit Price]]</f>
        <v>4424.2333333333336</v>
      </c>
      <c r="P2505" s="9">
        <v>372.89966666666663</v>
      </c>
      <c r="Q2505" s="9">
        <f>Sales_Data17[[#This Row],[Line Total]]-(Sales_Data17[[#This Row],[Total Unit Cost]]*Sales_Data17[[#This Row],[Order Quantity]])</f>
        <v>1813.9356666666672</v>
      </c>
      <c r="R2505" s="1" t="str">
        <f>TEXT(Sales_Data17[[#This Row],[OrderDate]],"MMM")</f>
        <v>Jul</v>
      </c>
      <c r="S2505" s="1" t="str">
        <f t="shared" si="39"/>
        <v>2013</v>
      </c>
    </row>
    <row r="2506" spans="1:19">
      <c r="A2506" t="s">
        <v>2529</v>
      </c>
      <c r="B2506" s="2">
        <v>41473</v>
      </c>
      <c r="C2506" s="2" t="str">
        <f>VLOOKUP(Sales_Data17[[#This Row],[Customer Name Index]],Customer_Data[#All],2,0)</f>
        <v>Apollo Ltd</v>
      </c>
      <c r="D2506">
        <v>11</v>
      </c>
      <c r="E2506" t="s">
        <v>2</v>
      </c>
      <c r="F2506" t="s">
        <v>8168</v>
      </c>
      <c r="G2506" t="s">
        <v>8026</v>
      </c>
      <c r="H2506" t="str">
        <f>VLOOKUP(Sales_Data17[[#This Row],[Delivery Region Index]],Regions_Table[#All],2,0)</f>
        <v>Queensland</v>
      </c>
      <c r="I2506" t="str">
        <f>VLOOKUP(Sales_Data17[[#This Row],[Delivery Region Index]],Regions_Table[#All],3,0)</f>
        <v>Gladstone</v>
      </c>
      <c r="J2506">
        <v>30</v>
      </c>
      <c r="K2506">
        <v>5</v>
      </c>
      <c r="L2506" t="str">
        <f>VLOOKUP(Sales_Data17[[#This Row],[Product Description Index]],Products_Data[#All],2,0)</f>
        <v>Hats</v>
      </c>
      <c r="M2506">
        <v>4</v>
      </c>
      <c r="N2506" s="9">
        <v>27.544444444444444</v>
      </c>
      <c r="O2506" s="9">
        <f>Sales_Data17[[#This Row],[Order Quantity]]*Sales_Data17[[#This Row],[Unit Price]]</f>
        <v>110.17777777777778</v>
      </c>
      <c r="P2506" s="9">
        <v>17.077555555555556</v>
      </c>
      <c r="Q2506" s="9">
        <f>Sales_Data17[[#This Row],[Line Total]]-(Sales_Data17[[#This Row],[Total Unit Cost]]*Sales_Data17[[#This Row],[Order Quantity]])</f>
        <v>41.867555555555555</v>
      </c>
      <c r="R2506" s="1" t="str">
        <f>TEXT(Sales_Data17[[#This Row],[OrderDate]],"MMM")</f>
        <v>Jul</v>
      </c>
      <c r="S2506" s="1" t="str">
        <f t="shared" si="39"/>
        <v>2013</v>
      </c>
    </row>
    <row r="2507" spans="1:19">
      <c r="A2507" t="s">
        <v>2530</v>
      </c>
      <c r="B2507" s="2">
        <v>41473</v>
      </c>
      <c r="C2507" s="2" t="str">
        <f>VLOOKUP(Sales_Data17[[#This Row],[Customer Name Index]],Customer_Data[#All],2,0)</f>
        <v>New Ltd</v>
      </c>
      <c r="D2507">
        <v>7</v>
      </c>
      <c r="E2507" t="s">
        <v>2</v>
      </c>
      <c r="F2507" t="s">
        <v>8168</v>
      </c>
      <c r="G2507" t="s">
        <v>8027</v>
      </c>
      <c r="H2507" t="str">
        <f>VLOOKUP(Sales_Data17[[#This Row],[Delivery Region Index]],Regions_Table[#All],2,0)</f>
        <v>New South Wales</v>
      </c>
      <c r="I2507" t="str">
        <f>VLOOKUP(Sales_Data17[[#This Row],[Delivery Region Index]],Regions_Table[#All],3,0)</f>
        <v>Queanbeyan</v>
      </c>
      <c r="J2507">
        <v>20</v>
      </c>
      <c r="K2507">
        <v>3</v>
      </c>
      <c r="L2507" t="str">
        <f>VLOOKUP(Sales_Data17[[#This Row],[Product Description Index]],Products_Data[#All],2,0)</f>
        <v>Sunglasses</v>
      </c>
      <c r="M2507">
        <v>6</v>
      </c>
      <c r="N2507" s="9">
        <v>20.844444444444445</v>
      </c>
      <c r="O2507" s="9">
        <f>Sales_Data17[[#This Row],[Order Quantity]]*Sales_Data17[[#This Row],[Unit Price]]</f>
        <v>125.06666666666666</v>
      </c>
      <c r="P2507" s="9">
        <v>13.965777777777779</v>
      </c>
      <c r="Q2507" s="9">
        <f>Sales_Data17[[#This Row],[Line Total]]-(Sales_Data17[[#This Row],[Total Unit Cost]]*Sales_Data17[[#This Row],[Order Quantity]])</f>
        <v>41.271999999999991</v>
      </c>
      <c r="R2507" s="1" t="str">
        <f>TEXT(Sales_Data17[[#This Row],[OrderDate]],"MMM")</f>
        <v>Jul</v>
      </c>
      <c r="S2507" s="1" t="str">
        <f t="shared" si="39"/>
        <v>2013</v>
      </c>
    </row>
    <row r="2508" spans="1:19">
      <c r="A2508" t="s">
        <v>2531</v>
      </c>
      <c r="B2508" s="2">
        <v>41473</v>
      </c>
      <c r="C2508" s="2" t="str">
        <f>VLOOKUP(Sales_Data17[[#This Row],[Customer Name Index]],Customer_Data[#All],2,0)</f>
        <v xml:space="preserve">WakeFern </v>
      </c>
      <c r="D2508">
        <v>2</v>
      </c>
      <c r="E2508" t="s">
        <v>4</v>
      </c>
      <c r="F2508" t="s">
        <v>8168</v>
      </c>
      <c r="G2508" t="s">
        <v>8027</v>
      </c>
      <c r="H2508" t="str">
        <f>VLOOKUP(Sales_Data17[[#This Row],[Delivery Region Index]],Regions_Table[#All],2,0)</f>
        <v>New South Wales</v>
      </c>
      <c r="I2508" t="str">
        <f>VLOOKUP(Sales_Data17[[#This Row],[Delivery Region Index]],Regions_Table[#All],3,0)</f>
        <v>Broken Hill</v>
      </c>
      <c r="J2508">
        <v>5</v>
      </c>
      <c r="K2508">
        <v>1</v>
      </c>
      <c r="L2508" t="str">
        <f>VLOOKUP(Sales_Data17[[#This Row],[Product Description Index]],Products_Data[#All],2,0)</f>
        <v>Shirts</v>
      </c>
      <c r="M2508">
        <v>2</v>
      </c>
      <c r="N2508" s="9">
        <v>192.06666666666669</v>
      </c>
      <c r="O2508" s="9">
        <f>Sales_Data17[[#This Row],[Order Quantity]]*Sales_Data17[[#This Row],[Unit Price]]</f>
        <v>384.13333333333338</v>
      </c>
      <c r="P2508" s="9">
        <v>147.89133333333336</v>
      </c>
      <c r="Q2508" s="9">
        <f>Sales_Data17[[#This Row],[Line Total]]-(Sales_Data17[[#This Row],[Total Unit Cost]]*Sales_Data17[[#This Row],[Order Quantity]])</f>
        <v>88.350666666666655</v>
      </c>
      <c r="R2508" s="1" t="str">
        <f>TEXT(Sales_Data17[[#This Row],[OrderDate]],"MMM")</f>
        <v>Jul</v>
      </c>
      <c r="S2508" s="1" t="str">
        <f t="shared" si="39"/>
        <v>2013</v>
      </c>
    </row>
    <row r="2509" spans="1:19">
      <c r="A2509" t="s">
        <v>2532</v>
      </c>
      <c r="B2509" s="2">
        <v>41473</v>
      </c>
      <c r="C2509" s="2" t="str">
        <f>VLOOKUP(Sales_Data17[[#This Row],[Customer Name Index]],Customer_Data[#All],2,0)</f>
        <v>Ole Group</v>
      </c>
      <c r="D2509">
        <v>13</v>
      </c>
      <c r="E2509" t="s">
        <v>3</v>
      </c>
      <c r="F2509" t="s">
        <v>8168</v>
      </c>
      <c r="G2509" t="s">
        <v>8026</v>
      </c>
      <c r="H2509" t="str">
        <f>VLOOKUP(Sales_Data17[[#This Row],[Delivery Region Index]],Regions_Table[#All],2,0)</f>
        <v>Queensland</v>
      </c>
      <c r="I2509" t="str">
        <f>VLOOKUP(Sales_Data17[[#This Row],[Delivery Region Index]],Regions_Table[#All],3,0)</f>
        <v>Maryborough</v>
      </c>
      <c r="J2509">
        <v>37</v>
      </c>
      <c r="K2509">
        <v>6</v>
      </c>
      <c r="L2509" t="str">
        <f>VLOOKUP(Sales_Data17[[#This Row],[Product Description Index]],Products_Data[#All],2,0)</f>
        <v>Socks</v>
      </c>
      <c r="M2509">
        <v>3</v>
      </c>
      <c r="N2509" s="9">
        <v>148.14444444444445</v>
      </c>
      <c r="O2509" s="9">
        <f>Sales_Data17[[#This Row],[Order Quantity]]*Sales_Data17[[#This Row],[Unit Price]]</f>
        <v>444.43333333333334</v>
      </c>
      <c r="P2509" s="9">
        <v>78.516555555555556</v>
      </c>
      <c r="Q2509" s="9">
        <f>Sales_Data17[[#This Row],[Line Total]]-(Sales_Data17[[#This Row],[Total Unit Cost]]*Sales_Data17[[#This Row],[Order Quantity]])</f>
        <v>208.88366666666667</v>
      </c>
      <c r="R2509" s="1" t="str">
        <f>TEXT(Sales_Data17[[#This Row],[OrderDate]],"MMM")</f>
        <v>Jul</v>
      </c>
      <c r="S2509" s="1" t="str">
        <f t="shared" si="39"/>
        <v>2013</v>
      </c>
    </row>
    <row r="2510" spans="1:19">
      <c r="A2510" t="s">
        <v>2533</v>
      </c>
      <c r="B2510" s="2">
        <v>41473</v>
      </c>
      <c r="C2510" s="2" t="str">
        <f>VLOOKUP(Sales_Data17[[#This Row],[Customer Name Index]],Customer_Data[#All],2,0)</f>
        <v>New Ltd</v>
      </c>
      <c r="D2510">
        <v>7</v>
      </c>
      <c r="E2510" t="s">
        <v>4</v>
      </c>
      <c r="F2510" t="s">
        <v>8168</v>
      </c>
      <c r="G2510" t="s">
        <v>8027</v>
      </c>
      <c r="H2510" t="str">
        <f>VLOOKUP(Sales_Data17[[#This Row],[Delivery Region Index]],Regions_Table[#All],2,0)</f>
        <v>New South Wales</v>
      </c>
      <c r="I2510" t="str">
        <f>VLOOKUP(Sales_Data17[[#This Row],[Delivery Region Index]],Regions_Table[#All],3,0)</f>
        <v>Queanbeyan</v>
      </c>
      <c r="J2510">
        <v>20</v>
      </c>
      <c r="K2510">
        <v>3</v>
      </c>
      <c r="L2510" t="str">
        <f>VLOOKUP(Sales_Data17[[#This Row],[Product Description Index]],Products_Data[#All],2,0)</f>
        <v>Sunglasses</v>
      </c>
      <c r="M2510">
        <v>1</v>
      </c>
      <c r="N2510" s="9">
        <v>95.288888888888891</v>
      </c>
      <c r="O2510" s="9">
        <f>Sales_Data17[[#This Row],[Order Quantity]]*Sales_Data17[[#This Row],[Unit Price]]</f>
        <v>95.288888888888891</v>
      </c>
      <c r="P2510" s="9">
        <v>52.408888888888896</v>
      </c>
      <c r="Q2510" s="9">
        <f>Sales_Data17[[#This Row],[Line Total]]-(Sales_Data17[[#This Row],[Total Unit Cost]]*Sales_Data17[[#This Row],[Order Quantity]])</f>
        <v>42.879999999999995</v>
      </c>
      <c r="R2510" s="1" t="str">
        <f>TEXT(Sales_Data17[[#This Row],[OrderDate]],"MMM")</f>
        <v>Jul</v>
      </c>
      <c r="S2510" s="1" t="str">
        <f t="shared" si="39"/>
        <v>2013</v>
      </c>
    </row>
    <row r="2511" spans="1:19">
      <c r="A2511" t="s">
        <v>2534</v>
      </c>
      <c r="B2511" s="2">
        <v>41473</v>
      </c>
      <c r="C2511" s="2" t="str">
        <f>VLOOKUP(Sales_Data17[[#This Row],[Customer Name Index]],Customer_Data[#All],2,0)</f>
        <v>Avon Corp</v>
      </c>
      <c r="D2511">
        <v>1</v>
      </c>
      <c r="E2511" t="s">
        <v>4</v>
      </c>
      <c r="F2511" t="s">
        <v>8168</v>
      </c>
      <c r="G2511" t="s">
        <v>8027</v>
      </c>
      <c r="H2511" t="str">
        <f>VLOOKUP(Sales_Data17[[#This Row],[Delivery Region Index]],Regions_Table[#All],2,0)</f>
        <v>New South Wales</v>
      </c>
      <c r="I2511" t="str">
        <f>VLOOKUP(Sales_Data17[[#This Row],[Delivery Region Index]],Regions_Table[#All],3,0)</f>
        <v>Albury</v>
      </c>
      <c r="J2511">
        <v>2</v>
      </c>
      <c r="K2511">
        <v>1</v>
      </c>
      <c r="L2511" t="str">
        <f>VLOOKUP(Sales_Data17[[#This Row],[Product Description Index]],Products_Data[#All],2,0)</f>
        <v>Shirts</v>
      </c>
      <c r="M2511">
        <v>9</v>
      </c>
      <c r="N2511" s="9">
        <v>198.76666666666668</v>
      </c>
      <c r="O2511" s="9">
        <f>Sales_Data17[[#This Row],[Order Quantity]]*Sales_Data17[[#This Row],[Unit Price]]</f>
        <v>1788.9</v>
      </c>
      <c r="P2511" s="9">
        <v>83.481999999999999</v>
      </c>
      <c r="Q2511" s="9">
        <f>Sales_Data17[[#This Row],[Line Total]]-(Sales_Data17[[#This Row],[Total Unit Cost]]*Sales_Data17[[#This Row],[Order Quantity]])</f>
        <v>1037.5620000000001</v>
      </c>
      <c r="R2511" s="1" t="str">
        <f>TEXT(Sales_Data17[[#This Row],[OrderDate]],"MMM")</f>
        <v>Jul</v>
      </c>
      <c r="S2511" s="1" t="str">
        <f t="shared" si="39"/>
        <v>2013</v>
      </c>
    </row>
    <row r="2512" spans="1:19">
      <c r="A2512" t="s">
        <v>2535</v>
      </c>
      <c r="B2512" s="2">
        <v>41474</v>
      </c>
      <c r="C2512" s="2" t="str">
        <f>VLOOKUP(Sales_Data17[[#This Row],[Customer Name Index]],Customer_Data[#All],2,0)</f>
        <v>3LAB, Ltd</v>
      </c>
      <c r="D2512">
        <v>16</v>
      </c>
      <c r="E2512" t="s">
        <v>4</v>
      </c>
      <c r="F2512" t="s">
        <v>8168</v>
      </c>
      <c r="G2512" t="s">
        <v>8025</v>
      </c>
      <c r="H2512" t="str">
        <f>VLOOKUP(Sales_Data17[[#This Row],[Delivery Region Index]],Regions_Table[#All],2,0)</f>
        <v>South Australia</v>
      </c>
      <c r="I2512" t="str">
        <f>VLOOKUP(Sales_Data17[[#This Row],[Delivery Region Index]],Regions_Table[#All],3,0)</f>
        <v>Adelaide</v>
      </c>
      <c r="J2512">
        <v>46</v>
      </c>
      <c r="K2512">
        <v>7</v>
      </c>
      <c r="L2512" t="str">
        <f>VLOOKUP(Sales_Data17[[#This Row],[Product Description Index]],Products_Data[#All],2,0)</f>
        <v>Dress Shirts</v>
      </c>
      <c r="M2512">
        <v>8</v>
      </c>
      <c r="N2512" s="9">
        <v>138.46666666666667</v>
      </c>
      <c r="O2512" s="9">
        <f>Sales_Data17[[#This Row],[Order Quantity]]*Sales_Data17[[#This Row],[Unit Price]]</f>
        <v>1107.7333333333333</v>
      </c>
      <c r="P2512" s="9">
        <v>102.46533333333333</v>
      </c>
      <c r="Q2512" s="9">
        <f>Sales_Data17[[#This Row],[Line Total]]-(Sales_Data17[[#This Row],[Total Unit Cost]]*Sales_Data17[[#This Row],[Order Quantity]])</f>
        <v>288.01066666666668</v>
      </c>
      <c r="R2512" s="1" t="str">
        <f>TEXT(Sales_Data17[[#This Row],[OrderDate]],"MMM")</f>
        <v>Jul</v>
      </c>
      <c r="S2512" s="1" t="str">
        <f t="shared" si="39"/>
        <v>2013</v>
      </c>
    </row>
    <row r="2513" spans="1:19">
      <c r="A2513" t="s">
        <v>2536</v>
      </c>
      <c r="B2513" s="2">
        <v>41474</v>
      </c>
      <c r="C2513" s="2" t="str">
        <f>VLOOKUP(Sales_Data17[[#This Row],[Customer Name Index]],Customer_Data[#All],2,0)</f>
        <v>21st Ltd</v>
      </c>
      <c r="D2513">
        <v>10</v>
      </c>
      <c r="E2513" t="s">
        <v>3</v>
      </c>
      <c r="F2513" t="s">
        <v>8168</v>
      </c>
      <c r="G2513" t="s">
        <v>8026</v>
      </c>
      <c r="H2513" t="str">
        <f>VLOOKUP(Sales_Data17[[#This Row],[Delivery Region Index]],Regions_Table[#All],2,0)</f>
        <v>Queensland</v>
      </c>
      <c r="I2513" t="str">
        <f>VLOOKUP(Sales_Data17[[#This Row],[Delivery Region Index]],Regions_Table[#All],3,0)</f>
        <v>Cairns</v>
      </c>
      <c r="J2513">
        <v>28</v>
      </c>
      <c r="K2513">
        <v>4</v>
      </c>
      <c r="L2513" t="str">
        <f>VLOOKUP(Sales_Data17[[#This Row],[Product Description Index]],Products_Data[#All],2,0)</f>
        <v>Jeans</v>
      </c>
      <c r="M2513">
        <v>8</v>
      </c>
      <c r="N2513" s="9">
        <v>126.55555555555556</v>
      </c>
      <c r="O2513" s="9">
        <f>Sales_Data17[[#This Row],[Order Quantity]]*Sales_Data17[[#This Row],[Unit Price]]</f>
        <v>1012.4444444444445</v>
      </c>
      <c r="P2513" s="9">
        <v>94.916666666666671</v>
      </c>
      <c r="Q2513" s="9">
        <f>Sales_Data17[[#This Row],[Line Total]]-(Sales_Data17[[#This Row],[Total Unit Cost]]*Sales_Data17[[#This Row],[Order Quantity]])</f>
        <v>253.11111111111109</v>
      </c>
      <c r="R2513" s="1" t="str">
        <f>TEXT(Sales_Data17[[#This Row],[OrderDate]],"MMM")</f>
        <v>Jul</v>
      </c>
      <c r="S2513" s="1" t="str">
        <f t="shared" si="39"/>
        <v>2013</v>
      </c>
    </row>
    <row r="2514" spans="1:19">
      <c r="A2514" t="s">
        <v>2537</v>
      </c>
      <c r="B2514" s="2">
        <v>41474</v>
      </c>
      <c r="C2514" s="2" t="str">
        <f>VLOOKUP(Sales_Data17[[#This Row],[Customer Name Index]],Customer_Data[#All],2,0)</f>
        <v>Elorac, Corp</v>
      </c>
      <c r="D2514">
        <v>3</v>
      </c>
      <c r="E2514" t="s">
        <v>2</v>
      </c>
      <c r="F2514" t="s">
        <v>8168</v>
      </c>
      <c r="G2514" t="s">
        <v>8027</v>
      </c>
      <c r="H2514" t="str">
        <f>VLOOKUP(Sales_Data17[[#This Row],[Delivery Region Index]],Regions_Table[#All],2,0)</f>
        <v>New South Wales</v>
      </c>
      <c r="I2514" t="str">
        <f>VLOOKUP(Sales_Data17[[#This Row],[Delivery Region Index]],Regions_Table[#All],3,0)</f>
        <v>Dubbo</v>
      </c>
      <c r="J2514">
        <v>8</v>
      </c>
      <c r="K2514">
        <v>2</v>
      </c>
      <c r="L2514" t="str">
        <f>VLOOKUP(Sales_Data17[[#This Row],[Product Description Index]],Products_Data[#All],2,0)</f>
        <v>Pants</v>
      </c>
      <c r="M2514">
        <v>3</v>
      </c>
      <c r="N2514" s="9">
        <v>285.12222222222221</v>
      </c>
      <c r="O2514" s="9">
        <f>Sales_Data17[[#This Row],[Order Quantity]]*Sales_Data17[[#This Row],[Unit Price]]</f>
        <v>855.36666666666656</v>
      </c>
      <c r="P2514" s="9">
        <v>153.96600000000001</v>
      </c>
      <c r="Q2514" s="9">
        <f>Sales_Data17[[#This Row],[Line Total]]-(Sales_Data17[[#This Row],[Total Unit Cost]]*Sales_Data17[[#This Row],[Order Quantity]])</f>
        <v>393.46866666666654</v>
      </c>
      <c r="R2514" s="1" t="str">
        <f>TEXT(Sales_Data17[[#This Row],[OrderDate]],"MMM")</f>
        <v>Jul</v>
      </c>
      <c r="S2514" s="1" t="str">
        <f t="shared" si="39"/>
        <v>2013</v>
      </c>
    </row>
    <row r="2515" spans="1:19">
      <c r="A2515" t="s">
        <v>2538</v>
      </c>
      <c r="B2515" s="2">
        <v>41474</v>
      </c>
      <c r="C2515" s="2" t="str">
        <f>VLOOKUP(Sales_Data17[[#This Row],[Customer Name Index]],Customer_Data[#All],2,0)</f>
        <v>Eminence Corp</v>
      </c>
      <c r="D2515">
        <v>18</v>
      </c>
      <c r="E2515" t="s">
        <v>4</v>
      </c>
      <c r="F2515" t="s">
        <v>8168</v>
      </c>
      <c r="G2515" t="s">
        <v>8025</v>
      </c>
      <c r="H2515" t="str">
        <f>VLOOKUP(Sales_Data17[[#This Row],[Delivery Region Index]],Regions_Table[#All],2,0)</f>
        <v>Victoria</v>
      </c>
      <c r="I2515" t="str">
        <f>VLOOKUP(Sales_Data17[[#This Row],[Delivery Region Index]],Regions_Table[#All],3,0)</f>
        <v>Bendigo</v>
      </c>
      <c r="J2515">
        <v>50</v>
      </c>
      <c r="K2515">
        <v>7</v>
      </c>
      <c r="L2515" t="str">
        <f>VLOOKUP(Sales_Data17[[#This Row],[Product Description Index]],Products_Data[#All],2,0)</f>
        <v>Dress Shirts</v>
      </c>
      <c r="M2515">
        <v>9</v>
      </c>
      <c r="N2515" s="9">
        <v>123.57777777777778</v>
      </c>
      <c r="O2515" s="9">
        <f>Sales_Data17[[#This Row],[Order Quantity]]*Sales_Data17[[#This Row],[Unit Price]]</f>
        <v>1112.2</v>
      </c>
      <c r="P2515" s="9">
        <v>54.374222222222222</v>
      </c>
      <c r="Q2515" s="9">
        <f>Sales_Data17[[#This Row],[Line Total]]-(Sales_Data17[[#This Row],[Total Unit Cost]]*Sales_Data17[[#This Row],[Order Quantity]])</f>
        <v>622.83200000000011</v>
      </c>
      <c r="R2515" s="1" t="str">
        <f>TEXT(Sales_Data17[[#This Row],[OrderDate]],"MMM")</f>
        <v>Jul</v>
      </c>
      <c r="S2515" s="1" t="str">
        <f t="shared" si="39"/>
        <v>2013</v>
      </c>
    </row>
    <row r="2516" spans="1:19">
      <c r="A2516" t="s">
        <v>2539</v>
      </c>
      <c r="B2516" s="2">
        <v>41474</v>
      </c>
      <c r="C2516" s="2" t="str">
        <f>VLOOKUP(Sales_Data17[[#This Row],[Customer Name Index]],Customer_Data[#All],2,0)</f>
        <v>Pure Group</v>
      </c>
      <c r="D2516">
        <v>17</v>
      </c>
      <c r="E2516" t="s">
        <v>4</v>
      </c>
      <c r="F2516" t="s">
        <v>8168</v>
      </c>
      <c r="G2516" t="s">
        <v>8025</v>
      </c>
      <c r="H2516" t="str">
        <f>VLOOKUP(Sales_Data17[[#This Row],[Delivery Region Index]],Regions_Table[#All],2,0)</f>
        <v>Victoria</v>
      </c>
      <c r="I2516" t="str">
        <f>VLOOKUP(Sales_Data17[[#This Row],[Delivery Region Index]],Regions_Table[#All],3,0)</f>
        <v>Ballarat</v>
      </c>
      <c r="J2516">
        <v>49</v>
      </c>
      <c r="K2516">
        <v>7</v>
      </c>
      <c r="L2516" t="str">
        <f>VLOOKUP(Sales_Data17[[#This Row],[Product Description Index]],Products_Data[#All],2,0)</f>
        <v>Dress Shirts</v>
      </c>
      <c r="M2516">
        <v>5</v>
      </c>
      <c r="N2516" s="9">
        <v>113.90000000000002</v>
      </c>
      <c r="O2516" s="9">
        <f>Sales_Data17[[#This Row],[Order Quantity]]*Sales_Data17[[#This Row],[Unit Price]]</f>
        <v>569.50000000000011</v>
      </c>
      <c r="P2516" s="9">
        <v>96.814999999999998</v>
      </c>
      <c r="Q2516" s="9">
        <f>Sales_Data17[[#This Row],[Line Total]]-(Sales_Data17[[#This Row],[Total Unit Cost]]*Sales_Data17[[#This Row],[Order Quantity]])</f>
        <v>85.425000000000125</v>
      </c>
      <c r="R2516" s="1" t="str">
        <f>TEXT(Sales_Data17[[#This Row],[OrderDate]],"MMM")</f>
        <v>Jul</v>
      </c>
      <c r="S2516" s="1" t="str">
        <f t="shared" si="39"/>
        <v>2013</v>
      </c>
    </row>
    <row r="2517" spans="1:19">
      <c r="A2517" t="s">
        <v>2540</v>
      </c>
      <c r="B2517" s="2">
        <v>41474</v>
      </c>
      <c r="C2517" s="2" t="str">
        <f>VLOOKUP(Sales_Data17[[#This Row],[Customer Name Index]],Customer_Data[#All],2,0)</f>
        <v>Eminence Corp</v>
      </c>
      <c r="D2517">
        <v>18</v>
      </c>
      <c r="E2517" t="s">
        <v>2</v>
      </c>
      <c r="F2517" t="s">
        <v>8168</v>
      </c>
      <c r="G2517" t="s">
        <v>8025</v>
      </c>
      <c r="H2517" t="str">
        <f>VLOOKUP(Sales_Data17[[#This Row],[Delivery Region Index]],Regions_Table[#All],2,0)</f>
        <v>Victoria</v>
      </c>
      <c r="I2517" t="str">
        <f>VLOOKUP(Sales_Data17[[#This Row],[Delivery Region Index]],Regions_Table[#All],3,0)</f>
        <v>Latrobe City</v>
      </c>
      <c r="J2517">
        <v>52</v>
      </c>
      <c r="K2517">
        <v>8</v>
      </c>
      <c r="L2517" t="str">
        <f>VLOOKUP(Sales_Data17[[#This Row],[Product Description Index]],Products_Data[#All],2,0)</f>
        <v>Shoes</v>
      </c>
      <c r="M2517">
        <v>3</v>
      </c>
      <c r="N2517" s="9">
        <v>20.844444444444445</v>
      </c>
      <c r="O2517" s="9">
        <f>Sales_Data17[[#This Row],[Order Quantity]]*Sales_Data17[[#This Row],[Unit Price]]</f>
        <v>62.533333333333331</v>
      </c>
      <c r="P2517" s="9">
        <v>10.213777777777777</v>
      </c>
      <c r="Q2517" s="9">
        <f>Sales_Data17[[#This Row],[Line Total]]-(Sales_Data17[[#This Row],[Total Unit Cost]]*Sales_Data17[[#This Row],[Order Quantity]])</f>
        <v>31.892000000000003</v>
      </c>
      <c r="R2517" s="1" t="str">
        <f>TEXT(Sales_Data17[[#This Row],[OrderDate]],"MMM")</f>
        <v>Jul</v>
      </c>
      <c r="S2517" s="1" t="str">
        <f t="shared" si="39"/>
        <v>2013</v>
      </c>
    </row>
    <row r="2518" spans="1:19">
      <c r="A2518" t="s">
        <v>2541</v>
      </c>
      <c r="B2518" s="2">
        <v>41474</v>
      </c>
      <c r="C2518" s="2" t="str">
        <f>VLOOKUP(Sales_Data17[[#This Row],[Customer Name Index]],Customer_Data[#All],2,0)</f>
        <v xml:space="preserve">Ei </v>
      </c>
      <c r="D2518">
        <v>9</v>
      </c>
      <c r="E2518" t="s">
        <v>2</v>
      </c>
      <c r="F2518" t="s">
        <v>8168</v>
      </c>
      <c r="G2518" t="s">
        <v>8027</v>
      </c>
      <c r="H2518" t="str">
        <f>VLOOKUP(Sales_Data17[[#This Row],[Delivery Region Index]],Regions_Table[#All],2,0)</f>
        <v>Queensland</v>
      </c>
      <c r="I2518" t="str">
        <f>VLOOKUP(Sales_Data17[[#This Row],[Delivery Region Index]],Regions_Table[#All],3,0)</f>
        <v>Brisbane</v>
      </c>
      <c r="J2518">
        <v>26</v>
      </c>
      <c r="K2518">
        <v>4</v>
      </c>
      <c r="L2518" t="str">
        <f>VLOOKUP(Sales_Data17[[#This Row],[Product Description Index]],Products_Data[#All],2,0)</f>
        <v>Jeans</v>
      </c>
      <c r="M2518">
        <v>2</v>
      </c>
      <c r="N2518" s="9">
        <v>696.05555555555554</v>
      </c>
      <c r="O2518" s="9">
        <f>Sales_Data17[[#This Row],[Order Quantity]]*Sales_Data17[[#This Row],[Unit Price]]</f>
        <v>1392.1111111111111</v>
      </c>
      <c r="P2518" s="9">
        <v>522.04166666666663</v>
      </c>
      <c r="Q2518" s="9">
        <f>Sales_Data17[[#This Row],[Line Total]]-(Sales_Data17[[#This Row],[Total Unit Cost]]*Sales_Data17[[#This Row],[Order Quantity]])</f>
        <v>348.02777777777783</v>
      </c>
      <c r="R2518" s="1" t="str">
        <f>TEXT(Sales_Data17[[#This Row],[OrderDate]],"MMM")</f>
        <v>Jul</v>
      </c>
      <c r="S2518" s="1" t="str">
        <f t="shared" si="39"/>
        <v>2013</v>
      </c>
    </row>
    <row r="2519" spans="1:19">
      <c r="A2519" t="s">
        <v>2542</v>
      </c>
      <c r="B2519" s="2">
        <v>41474</v>
      </c>
      <c r="C2519" s="2" t="str">
        <f>VLOOKUP(Sales_Data17[[#This Row],[Customer Name Index]],Customer_Data[#All],2,0)</f>
        <v>Apollo Ltd</v>
      </c>
      <c r="D2519">
        <v>11</v>
      </c>
      <c r="E2519" t="s">
        <v>2</v>
      </c>
      <c r="F2519" t="s">
        <v>8168</v>
      </c>
      <c r="G2519" t="s">
        <v>8026</v>
      </c>
      <c r="H2519" t="str">
        <f>VLOOKUP(Sales_Data17[[#This Row],[Delivery Region Index]],Regions_Table[#All],2,0)</f>
        <v>Queensland</v>
      </c>
      <c r="I2519" t="str">
        <f>VLOOKUP(Sales_Data17[[#This Row],[Delivery Region Index]],Regions_Table[#All],3,0)</f>
        <v>Gold Coast</v>
      </c>
      <c r="J2519">
        <v>31</v>
      </c>
      <c r="K2519">
        <v>5</v>
      </c>
      <c r="L2519" t="str">
        <f>VLOOKUP(Sales_Data17[[#This Row],[Product Description Index]],Products_Data[#All],2,0)</f>
        <v>Hats</v>
      </c>
      <c r="M2519">
        <v>1</v>
      </c>
      <c r="N2519" s="9">
        <v>19.355555555555558</v>
      </c>
      <c r="O2519" s="9">
        <f>Sales_Data17[[#This Row],[Order Quantity]]*Sales_Data17[[#This Row],[Unit Price]]</f>
        <v>19.355555555555558</v>
      </c>
      <c r="P2519" s="9">
        <v>13.936</v>
      </c>
      <c r="Q2519" s="9">
        <f>Sales_Data17[[#This Row],[Line Total]]-(Sales_Data17[[#This Row],[Total Unit Cost]]*Sales_Data17[[#This Row],[Order Quantity]])</f>
        <v>5.4195555555555579</v>
      </c>
      <c r="R2519" s="1" t="str">
        <f>TEXT(Sales_Data17[[#This Row],[OrderDate]],"MMM")</f>
        <v>Jul</v>
      </c>
      <c r="S2519" s="1" t="str">
        <f t="shared" si="39"/>
        <v>2013</v>
      </c>
    </row>
    <row r="2520" spans="1:19">
      <c r="A2520" t="s">
        <v>2543</v>
      </c>
      <c r="B2520" s="2">
        <v>41475</v>
      </c>
      <c r="C2520" s="2" t="str">
        <f>VLOOKUP(Sales_Data17[[#This Row],[Customer Name Index]],Customer_Data[#All],2,0)</f>
        <v>Procter Corp</v>
      </c>
      <c r="D2520">
        <v>5</v>
      </c>
      <c r="E2520" t="s">
        <v>4</v>
      </c>
      <c r="F2520" t="s">
        <v>8168</v>
      </c>
      <c r="G2520" t="s">
        <v>8027</v>
      </c>
      <c r="H2520" t="str">
        <f>VLOOKUP(Sales_Data17[[#This Row],[Delivery Region Index]],Regions_Table[#All],2,0)</f>
        <v>New South Wales</v>
      </c>
      <c r="I2520" t="str">
        <f>VLOOKUP(Sales_Data17[[#This Row],[Delivery Region Index]],Regions_Table[#All],3,0)</f>
        <v>Lismore</v>
      </c>
      <c r="J2520">
        <v>14</v>
      </c>
      <c r="K2520">
        <v>2</v>
      </c>
      <c r="L2520" t="str">
        <f>VLOOKUP(Sales_Data17[[#This Row],[Product Description Index]],Products_Data[#All],2,0)</f>
        <v>Pants</v>
      </c>
      <c r="M2520">
        <v>4</v>
      </c>
      <c r="N2520" s="9">
        <v>425.07777777777778</v>
      </c>
      <c r="O2520" s="9">
        <f>Sales_Data17[[#This Row],[Order Quantity]]*Sales_Data17[[#This Row],[Unit Price]]</f>
        <v>1700.3111111111111</v>
      </c>
      <c r="P2520" s="9">
        <v>242.29433333333333</v>
      </c>
      <c r="Q2520" s="9">
        <f>Sales_Data17[[#This Row],[Line Total]]-(Sales_Data17[[#This Row],[Total Unit Cost]]*Sales_Data17[[#This Row],[Order Quantity]])</f>
        <v>731.13377777777782</v>
      </c>
      <c r="R2520" s="1" t="str">
        <f>TEXT(Sales_Data17[[#This Row],[OrderDate]],"MMM")</f>
        <v>Jul</v>
      </c>
      <c r="S2520" s="1" t="str">
        <f t="shared" si="39"/>
        <v>2013</v>
      </c>
    </row>
    <row r="2521" spans="1:19">
      <c r="A2521" t="s">
        <v>2544</v>
      </c>
      <c r="B2521" s="2">
        <v>41475</v>
      </c>
      <c r="C2521" s="2" t="str">
        <f>VLOOKUP(Sales_Data17[[#This Row],[Customer Name Index]],Customer_Data[#All],2,0)</f>
        <v>Ole Group</v>
      </c>
      <c r="D2521">
        <v>13</v>
      </c>
      <c r="E2521" t="s">
        <v>4</v>
      </c>
      <c r="F2521" t="s">
        <v>8168</v>
      </c>
      <c r="G2521" t="s">
        <v>8026</v>
      </c>
      <c r="H2521" t="str">
        <f>VLOOKUP(Sales_Data17[[#This Row],[Delivery Region Index]],Regions_Table[#All],2,0)</f>
        <v>Queensland</v>
      </c>
      <c r="I2521" t="str">
        <f>VLOOKUP(Sales_Data17[[#This Row],[Delivery Region Index]],Regions_Table[#All],3,0)</f>
        <v>Maryborough</v>
      </c>
      <c r="J2521">
        <v>37</v>
      </c>
      <c r="K2521">
        <v>6</v>
      </c>
      <c r="L2521" t="str">
        <f>VLOOKUP(Sales_Data17[[#This Row],[Product Description Index]],Products_Data[#All],2,0)</f>
        <v>Socks</v>
      </c>
      <c r="M2521">
        <v>3</v>
      </c>
      <c r="N2521" s="9">
        <v>113.90000000000002</v>
      </c>
      <c r="O2521" s="9">
        <f>Sales_Data17[[#This Row],[Order Quantity]]*Sales_Data17[[#This Row],[Unit Price]]</f>
        <v>341.70000000000005</v>
      </c>
      <c r="P2521" s="9">
        <v>82.00800000000001</v>
      </c>
      <c r="Q2521" s="9">
        <f>Sales_Data17[[#This Row],[Line Total]]-(Sales_Data17[[#This Row],[Total Unit Cost]]*Sales_Data17[[#This Row],[Order Quantity]])</f>
        <v>95.676000000000016</v>
      </c>
      <c r="R2521" s="1" t="str">
        <f>TEXT(Sales_Data17[[#This Row],[OrderDate]],"MMM")</f>
        <v>Jul</v>
      </c>
      <c r="S2521" s="1" t="str">
        <f t="shared" si="39"/>
        <v>2013</v>
      </c>
    </row>
    <row r="2522" spans="1:19">
      <c r="A2522" t="s">
        <v>2545</v>
      </c>
      <c r="B2522" s="2">
        <v>41475</v>
      </c>
      <c r="C2522" s="2" t="str">
        <f>VLOOKUP(Sales_Data17[[#This Row],[Customer Name Index]],Customer_Data[#All],2,0)</f>
        <v>Apollo Ltd</v>
      </c>
      <c r="D2522">
        <v>11</v>
      </c>
      <c r="E2522" t="s">
        <v>2</v>
      </c>
      <c r="F2522" t="s">
        <v>8168</v>
      </c>
      <c r="G2522" t="s">
        <v>8026</v>
      </c>
      <c r="H2522" t="str">
        <f>VLOOKUP(Sales_Data17[[#This Row],[Delivery Region Index]],Regions_Table[#All],2,0)</f>
        <v>Queensland</v>
      </c>
      <c r="I2522" t="str">
        <f>VLOOKUP(Sales_Data17[[#This Row],[Delivery Region Index]],Regions_Table[#All],3,0)</f>
        <v>Gold Coast</v>
      </c>
      <c r="J2522">
        <v>31</v>
      </c>
      <c r="K2522">
        <v>5</v>
      </c>
      <c r="L2522" t="str">
        <f>VLOOKUP(Sales_Data17[[#This Row],[Product Description Index]],Products_Data[#All],2,0)</f>
        <v>Hats</v>
      </c>
      <c r="M2522">
        <v>9</v>
      </c>
      <c r="N2522" s="9">
        <v>108.6888888888889</v>
      </c>
      <c r="O2522" s="9">
        <f>Sales_Data17[[#This Row],[Order Quantity]]*Sales_Data17[[#This Row],[Unit Price]]</f>
        <v>978.2</v>
      </c>
      <c r="P2522" s="9">
        <v>73.908444444444456</v>
      </c>
      <c r="Q2522" s="9">
        <f>Sales_Data17[[#This Row],[Line Total]]-(Sales_Data17[[#This Row],[Total Unit Cost]]*Sales_Data17[[#This Row],[Order Quantity]])</f>
        <v>313.02399999999989</v>
      </c>
      <c r="R2522" s="1" t="str">
        <f>TEXT(Sales_Data17[[#This Row],[OrderDate]],"MMM")</f>
        <v>Jul</v>
      </c>
      <c r="S2522" s="1" t="str">
        <f t="shared" si="39"/>
        <v>2013</v>
      </c>
    </row>
    <row r="2523" spans="1:19">
      <c r="A2523" t="s">
        <v>2546</v>
      </c>
      <c r="B2523" s="2">
        <v>41475</v>
      </c>
      <c r="C2523" s="2" t="str">
        <f>VLOOKUP(Sales_Data17[[#This Row],[Customer Name Index]],Customer_Data[#All],2,0)</f>
        <v xml:space="preserve">Medline </v>
      </c>
      <c r="D2523">
        <v>12</v>
      </c>
      <c r="E2523" t="s">
        <v>4</v>
      </c>
      <c r="F2523" t="s">
        <v>8168</v>
      </c>
      <c r="G2523" t="s">
        <v>8026</v>
      </c>
      <c r="H2523" t="str">
        <f>VLOOKUP(Sales_Data17[[#This Row],[Delivery Region Index]],Regions_Table[#All],2,0)</f>
        <v>Queensland</v>
      </c>
      <c r="I2523" t="str">
        <f>VLOOKUP(Sales_Data17[[#This Row],[Delivery Region Index]],Regions_Table[#All],3,0)</f>
        <v>Ipswich</v>
      </c>
      <c r="J2523">
        <v>34</v>
      </c>
      <c r="K2523">
        <v>5</v>
      </c>
      <c r="L2523" t="str">
        <f>VLOOKUP(Sales_Data17[[#This Row],[Product Description Index]],Products_Data[#All],2,0)</f>
        <v>Hats</v>
      </c>
      <c r="M2523">
        <v>2</v>
      </c>
      <c r="N2523" s="9">
        <v>591.08888888888896</v>
      </c>
      <c r="O2523" s="9">
        <f>Sales_Data17[[#This Row],[Order Quantity]]*Sales_Data17[[#This Row],[Unit Price]]</f>
        <v>1182.1777777777779</v>
      </c>
      <c r="P2523" s="9">
        <v>307.36622222222223</v>
      </c>
      <c r="Q2523" s="9">
        <f>Sales_Data17[[#This Row],[Line Total]]-(Sales_Data17[[#This Row],[Total Unit Cost]]*Sales_Data17[[#This Row],[Order Quantity]])</f>
        <v>567.44533333333345</v>
      </c>
      <c r="R2523" s="1" t="str">
        <f>TEXT(Sales_Data17[[#This Row],[OrderDate]],"MMM")</f>
        <v>Jul</v>
      </c>
      <c r="S2523" s="1" t="str">
        <f t="shared" si="39"/>
        <v>2013</v>
      </c>
    </row>
    <row r="2524" spans="1:19">
      <c r="A2524" t="s">
        <v>2547</v>
      </c>
      <c r="B2524" s="2">
        <v>41475</v>
      </c>
      <c r="C2524" s="2" t="str">
        <f>VLOOKUP(Sales_Data17[[#This Row],[Customer Name Index]],Customer_Data[#All],2,0)</f>
        <v xml:space="preserve">Ei </v>
      </c>
      <c r="D2524">
        <v>9</v>
      </c>
      <c r="E2524" t="s">
        <v>3</v>
      </c>
      <c r="F2524" t="s">
        <v>8168</v>
      </c>
      <c r="G2524" t="s">
        <v>8027</v>
      </c>
      <c r="H2524" t="str">
        <f>VLOOKUP(Sales_Data17[[#This Row],[Delivery Region Index]],Regions_Table[#All],2,0)</f>
        <v>Queensland</v>
      </c>
      <c r="I2524" t="str">
        <f>VLOOKUP(Sales_Data17[[#This Row],[Delivery Region Index]],Regions_Table[#All],3,0)</f>
        <v>Brisbane</v>
      </c>
      <c r="J2524">
        <v>26</v>
      </c>
      <c r="K2524">
        <v>4</v>
      </c>
      <c r="L2524" t="str">
        <f>VLOOKUP(Sales_Data17[[#This Row],[Product Description Index]],Products_Data[#All],2,0)</f>
        <v>Jeans</v>
      </c>
      <c r="M2524">
        <v>6</v>
      </c>
      <c r="N2524" s="9">
        <v>207.7</v>
      </c>
      <c r="O2524" s="9">
        <f>Sales_Data17[[#This Row],[Order Quantity]]*Sales_Data17[[#This Row],[Unit Price]]</f>
        <v>1246.1999999999998</v>
      </c>
      <c r="P2524" s="9">
        <v>130.851</v>
      </c>
      <c r="Q2524" s="9">
        <f>Sales_Data17[[#This Row],[Line Total]]-(Sales_Data17[[#This Row],[Total Unit Cost]]*Sales_Data17[[#This Row],[Order Quantity]])</f>
        <v>461.09399999999982</v>
      </c>
      <c r="R2524" s="1" t="str">
        <f>TEXT(Sales_Data17[[#This Row],[OrderDate]],"MMM")</f>
        <v>Jul</v>
      </c>
      <c r="S2524" s="1" t="str">
        <f t="shared" si="39"/>
        <v>2013</v>
      </c>
    </row>
    <row r="2525" spans="1:19">
      <c r="A2525" t="s">
        <v>2548</v>
      </c>
      <c r="B2525" s="2">
        <v>41475</v>
      </c>
      <c r="C2525" s="2" t="str">
        <f>VLOOKUP(Sales_Data17[[#This Row],[Customer Name Index]],Customer_Data[#All],2,0)</f>
        <v>PEDIFIX, Corp</v>
      </c>
      <c r="D2525">
        <v>6</v>
      </c>
      <c r="E2525" t="s">
        <v>2</v>
      </c>
      <c r="F2525" t="s">
        <v>8168</v>
      </c>
      <c r="G2525" t="s">
        <v>8027</v>
      </c>
      <c r="H2525" t="str">
        <f>VLOOKUP(Sales_Data17[[#This Row],[Delivery Region Index]],Regions_Table[#All],2,0)</f>
        <v>New South Wales</v>
      </c>
      <c r="I2525" t="str">
        <f>VLOOKUP(Sales_Data17[[#This Row],[Delivery Region Index]],Regions_Table[#All],3,0)</f>
        <v>Newcastle</v>
      </c>
      <c r="J2525">
        <v>16</v>
      </c>
      <c r="K2525">
        <v>3</v>
      </c>
      <c r="L2525" t="str">
        <f>VLOOKUP(Sales_Data17[[#This Row],[Product Description Index]],Products_Data[#All],2,0)</f>
        <v>Sunglasses</v>
      </c>
      <c r="M2525">
        <v>7</v>
      </c>
      <c r="N2525" s="9">
        <v>120.60000000000001</v>
      </c>
      <c r="O2525" s="9">
        <f>Sales_Data17[[#This Row],[Order Quantity]]*Sales_Data17[[#This Row],[Unit Price]]</f>
        <v>844.2</v>
      </c>
      <c r="P2525" s="9">
        <v>101.304</v>
      </c>
      <c r="Q2525" s="9">
        <f>Sales_Data17[[#This Row],[Line Total]]-(Sales_Data17[[#This Row],[Total Unit Cost]]*Sales_Data17[[#This Row],[Order Quantity]])</f>
        <v>135.072</v>
      </c>
      <c r="R2525" s="1" t="str">
        <f>TEXT(Sales_Data17[[#This Row],[OrderDate]],"MMM")</f>
        <v>Jul</v>
      </c>
      <c r="S2525" s="1" t="str">
        <f t="shared" si="39"/>
        <v>2013</v>
      </c>
    </row>
    <row r="2526" spans="1:19">
      <c r="A2526" t="s">
        <v>2549</v>
      </c>
      <c r="B2526" s="2">
        <v>41475</v>
      </c>
      <c r="C2526" s="2" t="str">
        <f>VLOOKUP(Sales_Data17[[#This Row],[Customer Name Index]],Customer_Data[#All],2,0)</f>
        <v>PEDIFIX, Corp</v>
      </c>
      <c r="D2526">
        <v>6</v>
      </c>
      <c r="E2526" t="s">
        <v>3</v>
      </c>
      <c r="F2526" t="s">
        <v>8168</v>
      </c>
      <c r="G2526" t="s">
        <v>8027</v>
      </c>
      <c r="H2526" t="str">
        <f>VLOOKUP(Sales_Data17[[#This Row],[Delivery Region Index]],Regions_Table[#All],2,0)</f>
        <v>New South Wales</v>
      </c>
      <c r="I2526" t="str">
        <f>VLOOKUP(Sales_Data17[[#This Row],[Delivery Region Index]],Regions_Table[#All],3,0)</f>
        <v>Orange</v>
      </c>
      <c r="J2526">
        <v>18</v>
      </c>
      <c r="K2526">
        <v>3</v>
      </c>
      <c r="L2526" t="str">
        <f>VLOOKUP(Sales_Data17[[#This Row],[Product Description Index]],Products_Data[#All],2,0)</f>
        <v>Sunglasses</v>
      </c>
      <c r="M2526">
        <v>9</v>
      </c>
      <c r="N2526" s="9">
        <v>119.11111111111111</v>
      </c>
      <c r="O2526" s="9">
        <f>Sales_Data17[[#This Row],[Order Quantity]]*Sales_Data17[[#This Row],[Unit Price]]</f>
        <v>1072</v>
      </c>
      <c r="P2526" s="9">
        <v>55.982222222222219</v>
      </c>
      <c r="Q2526" s="9">
        <f>Sales_Data17[[#This Row],[Line Total]]-(Sales_Data17[[#This Row],[Total Unit Cost]]*Sales_Data17[[#This Row],[Order Quantity]])</f>
        <v>568.16000000000008</v>
      </c>
      <c r="R2526" s="1" t="str">
        <f>TEXT(Sales_Data17[[#This Row],[OrderDate]],"MMM")</f>
        <v>Jul</v>
      </c>
      <c r="S2526" s="1" t="str">
        <f t="shared" si="39"/>
        <v>2013</v>
      </c>
    </row>
    <row r="2527" spans="1:19">
      <c r="A2527" t="s">
        <v>2550</v>
      </c>
      <c r="B2527" s="2">
        <v>41475</v>
      </c>
      <c r="C2527" s="2" t="str">
        <f>VLOOKUP(Sales_Data17[[#This Row],[Customer Name Index]],Customer_Data[#All],2,0)</f>
        <v xml:space="preserve">Medline </v>
      </c>
      <c r="D2527">
        <v>12</v>
      </c>
      <c r="E2527" t="s">
        <v>4</v>
      </c>
      <c r="F2527" t="s">
        <v>8168</v>
      </c>
      <c r="G2527" t="s">
        <v>8026</v>
      </c>
      <c r="H2527" t="str">
        <f>VLOOKUP(Sales_Data17[[#This Row],[Delivery Region Index]],Regions_Table[#All],2,0)</f>
        <v>Queensland</v>
      </c>
      <c r="I2527" t="str">
        <f>VLOOKUP(Sales_Data17[[#This Row],[Delivery Region Index]],Regions_Table[#All],3,0)</f>
        <v>Hervey Bay</v>
      </c>
      <c r="J2527">
        <v>33</v>
      </c>
      <c r="K2527">
        <v>5</v>
      </c>
      <c r="L2527" t="str">
        <f>VLOOKUP(Sales_Data17[[#This Row],[Product Description Index]],Products_Data[#All],2,0)</f>
        <v>Hats</v>
      </c>
      <c r="M2527">
        <v>1</v>
      </c>
      <c r="N2527" s="9">
        <v>29.033333333333335</v>
      </c>
      <c r="O2527" s="9">
        <f>Sales_Data17[[#This Row],[Order Quantity]]*Sales_Data17[[#This Row],[Unit Price]]</f>
        <v>29.033333333333335</v>
      </c>
      <c r="P2527" s="9">
        <v>24.097666666666665</v>
      </c>
      <c r="Q2527" s="9">
        <f>Sales_Data17[[#This Row],[Line Total]]-(Sales_Data17[[#This Row],[Total Unit Cost]]*Sales_Data17[[#This Row],[Order Quantity]])</f>
        <v>4.9356666666666698</v>
      </c>
      <c r="R2527" s="1" t="str">
        <f>TEXT(Sales_Data17[[#This Row],[OrderDate]],"MMM")</f>
        <v>Jul</v>
      </c>
      <c r="S2527" s="1" t="str">
        <f t="shared" si="39"/>
        <v>2013</v>
      </c>
    </row>
    <row r="2528" spans="1:19">
      <c r="A2528" t="s">
        <v>2551</v>
      </c>
      <c r="B2528" s="2">
        <v>41475</v>
      </c>
      <c r="C2528" s="2" t="str">
        <f>VLOOKUP(Sales_Data17[[#This Row],[Customer Name Index]],Customer_Data[#All],2,0)</f>
        <v>Pure Group</v>
      </c>
      <c r="D2528">
        <v>17</v>
      </c>
      <c r="E2528" t="s">
        <v>4</v>
      </c>
      <c r="F2528" t="s">
        <v>8168</v>
      </c>
      <c r="G2528" t="s">
        <v>8025</v>
      </c>
      <c r="H2528" t="str">
        <f>VLOOKUP(Sales_Data17[[#This Row],[Delivery Region Index]],Regions_Table[#All],2,0)</f>
        <v>Victoria</v>
      </c>
      <c r="I2528" t="str">
        <f>VLOOKUP(Sales_Data17[[#This Row],[Delivery Region Index]],Regions_Table[#All],3,0)</f>
        <v>Benalla</v>
      </c>
      <c r="J2528">
        <v>48</v>
      </c>
      <c r="K2528">
        <v>7</v>
      </c>
      <c r="L2528" t="str">
        <f>VLOOKUP(Sales_Data17[[#This Row],[Product Description Index]],Products_Data[#All],2,0)</f>
        <v>Dress Shirts</v>
      </c>
      <c r="M2528">
        <v>3</v>
      </c>
      <c r="N2528" s="9">
        <v>434.75555555555559</v>
      </c>
      <c r="O2528" s="9">
        <f>Sales_Data17[[#This Row],[Order Quantity]]*Sales_Data17[[#This Row],[Unit Price]]</f>
        <v>1304.2666666666669</v>
      </c>
      <c r="P2528" s="9">
        <v>343.4568888888889</v>
      </c>
      <c r="Q2528" s="9">
        <f>Sales_Data17[[#This Row],[Line Total]]-(Sales_Data17[[#This Row],[Total Unit Cost]]*Sales_Data17[[#This Row],[Order Quantity]])</f>
        <v>273.89600000000019</v>
      </c>
      <c r="R2528" s="1" t="str">
        <f>TEXT(Sales_Data17[[#This Row],[OrderDate]],"MMM")</f>
        <v>Jul</v>
      </c>
      <c r="S2528" s="1" t="str">
        <f t="shared" si="39"/>
        <v>2013</v>
      </c>
    </row>
    <row r="2529" spans="1:19">
      <c r="A2529" t="s">
        <v>2552</v>
      </c>
      <c r="B2529" s="2">
        <v>41476</v>
      </c>
      <c r="C2529" s="2" t="str">
        <f>VLOOKUP(Sales_Data17[[#This Row],[Customer Name Index]],Customer_Data[#All],2,0)</f>
        <v>Medsep Group</v>
      </c>
      <c r="D2529">
        <v>8</v>
      </c>
      <c r="E2529" t="s">
        <v>3</v>
      </c>
      <c r="F2529" t="s">
        <v>8168</v>
      </c>
      <c r="G2529" t="s">
        <v>8027</v>
      </c>
      <c r="H2529" t="str">
        <f>VLOOKUP(Sales_Data17[[#This Row],[Delivery Region Index]],Regions_Table[#All],2,0)</f>
        <v>New South Wales</v>
      </c>
      <c r="I2529" t="str">
        <f>VLOOKUP(Sales_Data17[[#This Row],[Delivery Region Index]],Regions_Table[#All],3,0)</f>
        <v>Tamworth</v>
      </c>
      <c r="J2529">
        <v>21</v>
      </c>
      <c r="K2529">
        <v>3</v>
      </c>
      <c r="L2529" t="str">
        <f>VLOOKUP(Sales_Data17[[#This Row],[Product Description Index]],Products_Data[#All],2,0)</f>
        <v>Sunglasses</v>
      </c>
      <c r="M2529">
        <v>6</v>
      </c>
      <c r="N2529" s="9">
        <v>297.03333333333336</v>
      </c>
      <c r="O2529" s="9">
        <f>Sales_Data17[[#This Row],[Order Quantity]]*Sales_Data17[[#This Row],[Unit Price]]</f>
        <v>1782.2000000000003</v>
      </c>
      <c r="P2529" s="9">
        <v>130.69466666666668</v>
      </c>
      <c r="Q2529" s="9">
        <f>Sales_Data17[[#This Row],[Line Total]]-(Sales_Data17[[#This Row],[Total Unit Cost]]*Sales_Data17[[#This Row],[Order Quantity]])</f>
        <v>998.03200000000015</v>
      </c>
      <c r="R2529" s="1" t="str">
        <f>TEXT(Sales_Data17[[#This Row],[OrderDate]],"MMM")</f>
        <v>Jul</v>
      </c>
      <c r="S2529" s="1" t="str">
        <f t="shared" si="39"/>
        <v>2013</v>
      </c>
    </row>
    <row r="2530" spans="1:19">
      <c r="A2530" t="s">
        <v>2553</v>
      </c>
      <c r="B2530" s="2">
        <v>41476</v>
      </c>
      <c r="C2530" s="2" t="str">
        <f>VLOOKUP(Sales_Data17[[#This Row],[Customer Name Index]],Customer_Data[#All],2,0)</f>
        <v>Apollo Ltd</v>
      </c>
      <c r="D2530">
        <v>11</v>
      </c>
      <c r="E2530" t="s">
        <v>4</v>
      </c>
      <c r="F2530" t="s">
        <v>8168</v>
      </c>
      <c r="G2530" t="s">
        <v>8026</v>
      </c>
      <c r="H2530" t="str">
        <f>VLOOKUP(Sales_Data17[[#This Row],[Delivery Region Index]],Regions_Table[#All],2,0)</f>
        <v>Queensland</v>
      </c>
      <c r="I2530" t="str">
        <f>VLOOKUP(Sales_Data17[[#This Row],[Delivery Region Index]],Regions_Table[#All],3,0)</f>
        <v>Gympie</v>
      </c>
      <c r="J2530">
        <v>32</v>
      </c>
      <c r="K2530">
        <v>5</v>
      </c>
      <c r="L2530" t="str">
        <f>VLOOKUP(Sales_Data17[[#This Row],[Product Description Index]],Products_Data[#All],2,0)</f>
        <v>Hats</v>
      </c>
      <c r="M2530">
        <v>1</v>
      </c>
      <c r="N2530" s="9">
        <v>116.13333333333334</v>
      </c>
      <c r="O2530" s="9">
        <f>Sales_Data17[[#This Row],[Order Quantity]]*Sales_Data17[[#This Row],[Unit Price]]</f>
        <v>116.13333333333334</v>
      </c>
      <c r="P2530" s="9">
        <v>61.550666666666672</v>
      </c>
      <c r="Q2530" s="9">
        <f>Sales_Data17[[#This Row],[Line Total]]-(Sales_Data17[[#This Row],[Total Unit Cost]]*Sales_Data17[[#This Row],[Order Quantity]])</f>
        <v>54.582666666666668</v>
      </c>
      <c r="R2530" s="1" t="str">
        <f>TEXT(Sales_Data17[[#This Row],[OrderDate]],"MMM")</f>
        <v>Jul</v>
      </c>
      <c r="S2530" s="1" t="str">
        <f t="shared" si="39"/>
        <v>2013</v>
      </c>
    </row>
    <row r="2531" spans="1:19">
      <c r="A2531" t="s">
        <v>2554</v>
      </c>
      <c r="B2531" s="2">
        <v>41476</v>
      </c>
      <c r="C2531" s="2" t="str">
        <f>VLOOKUP(Sales_Data17[[#This Row],[Customer Name Index]],Customer_Data[#All],2,0)</f>
        <v xml:space="preserve">Ei </v>
      </c>
      <c r="D2531">
        <v>9</v>
      </c>
      <c r="E2531" t="s">
        <v>4</v>
      </c>
      <c r="F2531" t="s">
        <v>8168</v>
      </c>
      <c r="G2531" t="s">
        <v>8027</v>
      </c>
      <c r="H2531" t="str">
        <f>VLOOKUP(Sales_Data17[[#This Row],[Delivery Region Index]],Regions_Table[#All],2,0)</f>
        <v>Queensland</v>
      </c>
      <c r="I2531" t="str">
        <f>VLOOKUP(Sales_Data17[[#This Row],[Delivery Region Index]],Regions_Table[#All],3,0)</f>
        <v>Brisbane</v>
      </c>
      <c r="J2531">
        <v>26</v>
      </c>
      <c r="K2531">
        <v>4</v>
      </c>
      <c r="L2531" t="str">
        <f>VLOOKUP(Sales_Data17[[#This Row],[Product Description Index]],Products_Data[#All],2,0)</f>
        <v>Jeans</v>
      </c>
      <c r="M2531">
        <v>4</v>
      </c>
      <c r="N2531" s="9">
        <v>268</v>
      </c>
      <c r="O2531" s="9">
        <f>Sales_Data17[[#This Row],[Order Quantity]]*Sales_Data17[[#This Row],[Unit Price]]</f>
        <v>1072</v>
      </c>
      <c r="P2531" s="9">
        <v>117.92</v>
      </c>
      <c r="Q2531" s="9">
        <f>Sales_Data17[[#This Row],[Line Total]]-(Sales_Data17[[#This Row],[Total Unit Cost]]*Sales_Data17[[#This Row],[Order Quantity]])</f>
        <v>600.31999999999994</v>
      </c>
      <c r="R2531" s="1" t="str">
        <f>TEXT(Sales_Data17[[#This Row],[OrderDate]],"MMM")</f>
        <v>Jul</v>
      </c>
      <c r="S2531" s="1" t="str">
        <f t="shared" si="39"/>
        <v>2013</v>
      </c>
    </row>
    <row r="2532" spans="1:19">
      <c r="A2532" t="s">
        <v>2555</v>
      </c>
      <c r="B2532" s="2">
        <v>41477</v>
      </c>
      <c r="C2532" s="2" t="str">
        <f>VLOOKUP(Sales_Data17[[#This Row],[Customer Name Index]],Customer_Data[#All],2,0)</f>
        <v xml:space="preserve">Medline </v>
      </c>
      <c r="D2532">
        <v>12</v>
      </c>
      <c r="E2532" t="s">
        <v>2</v>
      </c>
      <c r="F2532" t="s">
        <v>8168</v>
      </c>
      <c r="G2532" t="s">
        <v>8026</v>
      </c>
      <c r="H2532" t="str">
        <f>VLOOKUP(Sales_Data17[[#This Row],[Delivery Region Index]],Regions_Table[#All],2,0)</f>
        <v>Queensland</v>
      </c>
      <c r="I2532" t="str">
        <f>VLOOKUP(Sales_Data17[[#This Row],[Delivery Region Index]],Regions_Table[#All],3,0)</f>
        <v>Logan City</v>
      </c>
      <c r="J2532">
        <v>35</v>
      </c>
      <c r="K2532">
        <v>5</v>
      </c>
      <c r="L2532" t="str">
        <f>VLOOKUP(Sales_Data17[[#This Row],[Product Description Index]],Products_Data[#All],2,0)</f>
        <v>Hats</v>
      </c>
      <c r="M2532">
        <v>8</v>
      </c>
      <c r="N2532" s="9">
        <v>113.15555555555555</v>
      </c>
      <c r="O2532" s="9">
        <f>Sales_Data17[[#This Row],[Order Quantity]]*Sales_Data17[[#This Row],[Unit Price]]</f>
        <v>905.24444444444441</v>
      </c>
      <c r="P2532" s="9">
        <v>46.393777777777778</v>
      </c>
      <c r="Q2532" s="9">
        <f>Sales_Data17[[#This Row],[Line Total]]-(Sales_Data17[[#This Row],[Total Unit Cost]]*Sales_Data17[[#This Row],[Order Quantity]])</f>
        <v>534.09422222222224</v>
      </c>
      <c r="R2532" s="1" t="str">
        <f>TEXT(Sales_Data17[[#This Row],[OrderDate]],"MMM")</f>
        <v>Jul</v>
      </c>
      <c r="S2532" s="1" t="str">
        <f t="shared" si="39"/>
        <v>2013</v>
      </c>
    </row>
    <row r="2533" spans="1:19">
      <c r="A2533" t="s">
        <v>2556</v>
      </c>
      <c r="B2533" s="2">
        <v>41477</v>
      </c>
      <c r="C2533" s="2" t="str">
        <f>VLOOKUP(Sales_Data17[[#This Row],[Customer Name Index]],Customer_Data[#All],2,0)</f>
        <v xml:space="preserve">WakeFern </v>
      </c>
      <c r="D2533">
        <v>2</v>
      </c>
      <c r="E2533" t="s">
        <v>4</v>
      </c>
      <c r="F2533" t="s">
        <v>8168</v>
      </c>
      <c r="G2533" t="s">
        <v>8027</v>
      </c>
      <c r="H2533" t="str">
        <f>VLOOKUP(Sales_Data17[[#This Row],[Delivery Region Index]],Regions_Table[#All],2,0)</f>
        <v>New South Wales</v>
      </c>
      <c r="I2533" t="str">
        <f>VLOOKUP(Sales_Data17[[#This Row],[Delivery Region Index]],Regions_Table[#All],3,0)</f>
        <v>Broken Hill</v>
      </c>
      <c r="J2533">
        <v>5</v>
      </c>
      <c r="K2533">
        <v>1</v>
      </c>
      <c r="L2533" t="str">
        <f>VLOOKUP(Sales_Data17[[#This Row],[Product Description Index]],Products_Data[#All],2,0)</f>
        <v>Shirts</v>
      </c>
      <c r="M2533">
        <v>1</v>
      </c>
      <c r="N2533" s="9">
        <v>250.87777777777779</v>
      </c>
      <c r="O2533" s="9">
        <f>Sales_Data17[[#This Row],[Order Quantity]]*Sales_Data17[[#This Row],[Unit Price]]</f>
        <v>250.87777777777779</v>
      </c>
      <c r="P2533" s="9">
        <v>210.73733333333334</v>
      </c>
      <c r="Q2533" s="9">
        <f>Sales_Data17[[#This Row],[Line Total]]-(Sales_Data17[[#This Row],[Total Unit Cost]]*Sales_Data17[[#This Row],[Order Quantity]])</f>
        <v>40.140444444444455</v>
      </c>
      <c r="R2533" s="1" t="str">
        <f>TEXT(Sales_Data17[[#This Row],[OrderDate]],"MMM")</f>
        <v>Jul</v>
      </c>
      <c r="S2533" s="1" t="str">
        <f t="shared" si="39"/>
        <v>2013</v>
      </c>
    </row>
    <row r="2534" spans="1:19">
      <c r="A2534" t="s">
        <v>2557</v>
      </c>
      <c r="B2534" s="2">
        <v>41477</v>
      </c>
      <c r="C2534" s="2" t="str">
        <f>VLOOKUP(Sales_Data17[[#This Row],[Customer Name Index]],Customer_Data[#All],2,0)</f>
        <v>Medsep Group</v>
      </c>
      <c r="D2534">
        <v>8</v>
      </c>
      <c r="E2534" t="s">
        <v>4</v>
      </c>
      <c r="F2534" t="s">
        <v>8168</v>
      </c>
      <c r="G2534" t="s">
        <v>8027</v>
      </c>
      <c r="H2534" t="str">
        <f>VLOOKUP(Sales_Data17[[#This Row],[Delivery Region Index]],Regions_Table[#All],2,0)</f>
        <v>New South Wales</v>
      </c>
      <c r="I2534" t="str">
        <f>VLOOKUP(Sales_Data17[[#This Row],[Delivery Region Index]],Regions_Table[#All],3,0)</f>
        <v>Wagga Wagga</v>
      </c>
      <c r="J2534">
        <v>23</v>
      </c>
      <c r="K2534">
        <v>4</v>
      </c>
      <c r="L2534" t="str">
        <f>VLOOKUP(Sales_Data17[[#This Row],[Product Description Index]],Products_Data[#All],2,0)</f>
        <v>Jeans</v>
      </c>
      <c r="M2534">
        <v>4</v>
      </c>
      <c r="N2534" s="9">
        <v>323.0888888888889</v>
      </c>
      <c r="O2534" s="9">
        <f>Sales_Data17[[#This Row],[Order Quantity]]*Sales_Data17[[#This Row],[Unit Price]]</f>
        <v>1292.3555555555556</v>
      </c>
      <c r="P2534" s="9">
        <v>255.24022222222226</v>
      </c>
      <c r="Q2534" s="9">
        <f>Sales_Data17[[#This Row],[Line Total]]-(Sales_Data17[[#This Row],[Total Unit Cost]]*Sales_Data17[[#This Row],[Order Quantity]])</f>
        <v>271.39466666666658</v>
      </c>
      <c r="R2534" s="1" t="str">
        <f>TEXT(Sales_Data17[[#This Row],[OrderDate]],"MMM")</f>
        <v>Jul</v>
      </c>
      <c r="S2534" s="1" t="str">
        <f t="shared" si="39"/>
        <v>2013</v>
      </c>
    </row>
    <row r="2535" spans="1:19">
      <c r="A2535" t="s">
        <v>2558</v>
      </c>
      <c r="B2535" s="2">
        <v>41478</v>
      </c>
      <c r="C2535" s="2" t="str">
        <f>VLOOKUP(Sales_Data17[[#This Row],[Customer Name Index]],Customer_Data[#All],2,0)</f>
        <v>ETUDE Ltd</v>
      </c>
      <c r="D2535">
        <v>4</v>
      </c>
      <c r="E2535" t="s">
        <v>4</v>
      </c>
      <c r="F2535" t="s">
        <v>8168</v>
      </c>
      <c r="G2535" t="s">
        <v>8027</v>
      </c>
      <c r="H2535" t="str">
        <f>VLOOKUP(Sales_Data17[[#This Row],[Delivery Region Index]],Regions_Table[#All],2,0)</f>
        <v>New South Wales</v>
      </c>
      <c r="I2535" t="str">
        <f>VLOOKUP(Sales_Data17[[#This Row],[Delivery Region Index]],Regions_Table[#All],3,0)</f>
        <v>Goulburn</v>
      </c>
      <c r="J2535">
        <v>10</v>
      </c>
      <c r="K2535">
        <v>2</v>
      </c>
      <c r="L2535" t="str">
        <f>VLOOKUP(Sales_Data17[[#This Row],[Product Description Index]],Products_Data[#All],2,0)</f>
        <v>Pants</v>
      </c>
      <c r="M2535">
        <v>1</v>
      </c>
      <c r="N2535" s="9">
        <v>125.06666666666668</v>
      </c>
      <c r="O2535" s="9">
        <f>Sales_Data17[[#This Row],[Order Quantity]]*Sales_Data17[[#This Row],[Unit Price]]</f>
        <v>125.06666666666668</v>
      </c>
      <c r="P2535" s="9">
        <v>65.034666666666681</v>
      </c>
      <c r="Q2535" s="9">
        <f>Sales_Data17[[#This Row],[Line Total]]-(Sales_Data17[[#This Row],[Total Unit Cost]]*Sales_Data17[[#This Row],[Order Quantity]])</f>
        <v>60.031999999999996</v>
      </c>
      <c r="R2535" s="1" t="str">
        <f>TEXT(Sales_Data17[[#This Row],[OrderDate]],"MMM")</f>
        <v>Jul</v>
      </c>
      <c r="S2535" s="1" t="str">
        <f t="shared" si="39"/>
        <v>2013</v>
      </c>
    </row>
    <row r="2536" spans="1:19">
      <c r="A2536" t="s">
        <v>2559</v>
      </c>
      <c r="B2536" s="2">
        <v>41478</v>
      </c>
      <c r="C2536" s="2" t="str">
        <f>VLOOKUP(Sales_Data17[[#This Row],[Customer Name Index]],Customer_Data[#All],2,0)</f>
        <v xml:space="preserve">Qualitest </v>
      </c>
      <c r="D2536">
        <v>19</v>
      </c>
      <c r="E2536" t="s">
        <v>4</v>
      </c>
      <c r="F2536" t="s">
        <v>8168</v>
      </c>
      <c r="G2536" t="s">
        <v>8028</v>
      </c>
      <c r="H2536" t="str">
        <f>VLOOKUP(Sales_Data17[[#This Row],[Delivery Region Index]],Regions_Table[#All],2,0)</f>
        <v>Victoria</v>
      </c>
      <c r="I2536" t="str">
        <f>VLOOKUP(Sales_Data17[[#This Row],[Delivery Region Index]],Regions_Table[#All],3,0)</f>
        <v>Mildura</v>
      </c>
      <c r="J2536">
        <v>53</v>
      </c>
      <c r="K2536">
        <v>8</v>
      </c>
      <c r="L2536" t="str">
        <f>VLOOKUP(Sales_Data17[[#This Row],[Product Description Index]],Products_Data[#All],2,0)</f>
        <v>Shoes</v>
      </c>
      <c r="M2536">
        <v>5</v>
      </c>
      <c r="N2536" s="9">
        <v>119.11111111111111</v>
      </c>
      <c r="O2536" s="9">
        <f>Sales_Data17[[#This Row],[Order Quantity]]*Sales_Data17[[#This Row],[Unit Price]]</f>
        <v>595.55555555555554</v>
      </c>
      <c r="P2536" s="9">
        <v>58.364444444444445</v>
      </c>
      <c r="Q2536" s="9">
        <f>Sales_Data17[[#This Row],[Line Total]]-(Sales_Data17[[#This Row],[Total Unit Cost]]*Sales_Data17[[#This Row],[Order Quantity]])</f>
        <v>303.73333333333335</v>
      </c>
      <c r="R2536" s="1" t="str">
        <f>TEXT(Sales_Data17[[#This Row],[OrderDate]],"MMM")</f>
        <v>Jul</v>
      </c>
      <c r="S2536" s="1" t="str">
        <f t="shared" si="39"/>
        <v>2013</v>
      </c>
    </row>
    <row r="2537" spans="1:19">
      <c r="A2537" t="s">
        <v>2560</v>
      </c>
      <c r="B2537" s="2">
        <v>41478</v>
      </c>
      <c r="C2537" s="2" t="str">
        <f>VLOOKUP(Sales_Data17[[#This Row],[Customer Name Index]],Customer_Data[#All],2,0)</f>
        <v>Eminence Corp</v>
      </c>
      <c r="D2537">
        <v>18</v>
      </c>
      <c r="E2537" t="s">
        <v>4</v>
      </c>
      <c r="F2537" t="s">
        <v>8168</v>
      </c>
      <c r="G2537" t="s">
        <v>8025</v>
      </c>
      <c r="H2537" t="str">
        <f>VLOOKUP(Sales_Data17[[#This Row],[Delivery Region Index]],Regions_Table[#All],2,0)</f>
        <v>Victoria</v>
      </c>
      <c r="I2537" t="str">
        <f>VLOOKUP(Sales_Data17[[#This Row],[Delivery Region Index]],Regions_Table[#All],3,0)</f>
        <v>Mildura</v>
      </c>
      <c r="J2537">
        <v>53</v>
      </c>
      <c r="K2537">
        <v>8</v>
      </c>
      <c r="L2537" t="str">
        <f>VLOOKUP(Sales_Data17[[#This Row],[Product Description Index]],Products_Data[#All],2,0)</f>
        <v>Shoes</v>
      </c>
      <c r="M2537">
        <v>4</v>
      </c>
      <c r="N2537" s="9">
        <v>201</v>
      </c>
      <c r="O2537" s="9">
        <f>Sales_Data17[[#This Row],[Order Quantity]]*Sales_Data17[[#This Row],[Unit Price]]</f>
        <v>804</v>
      </c>
      <c r="P2537" s="9">
        <v>126.63000000000001</v>
      </c>
      <c r="Q2537" s="9">
        <f>Sales_Data17[[#This Row],[Line Total]]-(Sales_Data17[[#This Row],[Total Unit Cost]]*Sales_Data17[[#This Row],[Order Quantity]])</f>
        <v>297.47999999999996</v>
      </c>
      <c r="R2537" s="1" t="str">
        <f>TEXT(Sales_Data17[[#This Row],[OrderDate]],"MMM")</f>
        <v>Jul</v>
      </c>
      <c r="S2537" s="1" t="str">
        <f t="shared" si="39"/>
        <v>2013</v>
      </c>
    </row>
    <row r="2538" spans="1:19">
      <c r="A2538" t="s">
        <v>2561</v>
      </c>
      <c r="B2538" s="2">
        <v>41478</v>
      </c>
      <c r="C2538" s="2" t="str">
        <f>VLOOKUP(Sales_Data17[[#This Row],[Customer Name Index]],Customer_Data[#All],2,0)</f>
        <v xml:space="preserve">Qualitest </v>
      </c>
      <c r="D2538">
        <v>19</v>
      </c>
      <c r="E2538" t="s">
        <v>4</v>
      </c>
      <c r="F2538" t="s">
        <v>8168</v>
      </c>
      <c r="G2538" t="s">
        <v>8028</v>
      </c>
      <c r="H2538" t="str">
        <f>VLOOKUP(Sales_Data17[[#This Row],[Delivery Region Index]],Regions_Table[#All],2,0)</f>
        <v>Victoria</v>
      </c>
      <c r="I2538" t="str">
        <f>VLOOKUP(Sales_Data17[[#This Row],[Delivery Region Index]],Regions_Table[#All],3,0)</f>
        <v>Wangaratta</v>
      </c>
      <c r="J2538">
        <v>56</v>
      </c>
      <c r="K2538">
        <v>8</v>
      </c>
      <c r="L2538" t="str">
        <f>VLOOKUP(Sales_Data17[[#This Row],[Product Description Index]],Products_Data[#All],2,0)</f>
        <v>Shoes</v>
      </c>
      <c r="M2538">
        <v>9</v>
      </c>
      <c r="N2538" s="9">
        <v>113.90000000000002</v>
      </c>
      <c r="O2538" s="9">
        <f>Sales_Data17[[#This Row],[Order Quantity]]*Sales_Data17[[#This Row],[Unit Price]]</f>
        <v>1025.1000000000001</v>
      </c>
      <c r="P2538" s="9">
        <v>59.228000000000016</v>
      </c>
      <c r="Q2538" s="9">
        <f>Sales_Data17[[#This Row],[Line Total]]-(Sales_Data17[[#This Row],[Total Unit Cost]]*Sales_Data17[[#This Row],[Order Quantity]])</f>
        <v>492.048</v>
      </c>
      <c r="R2538" s="1" t="str">
        <f>TEXT(Sales_Data17[[#This Row],[OrderDate]],"MMM")</f>
        <v>Jul</v>
      </c>
      <c r="S2538" s="1" t="str">
        <f t="shared" si="39"/>
        <v>2013</v>
      </c>
    </row>
    <row r="2539" spans="1:19">
      <c r="A2539" t="s">
        <v>2562</v>
      </c>
      <c r="B2539" s="2">
        <v>41478</v>
      </c>
      <c r="C2539" s="2" t="str">
        <f>VLOOKUP(Sales_Data17[[#This Row],[Customer Name Index]],Customer_Data[#All],2,0)</f>
        <v xml:space="preserve">Linde </v>
      </c>
      <c r="D2539">
        <v>14</v>
      </c>
      <c r="E2539" t="s">
        <v>4</v>
      </c>
      <c r="F2539" t="s">
        <v>8168</v>
      </c>
      <c r="G2539" t="s">
        <v>8026</v>
      </c>
      <c r="H2539" t="str">
        <f>VLOOKUP(Sales_Data17[[#This Row],[Delivery Region Index]],Regions_Table[#All],2,0)</f>
        <v>Queensland</v>
      </c>
      <c r="I2539" t="str">
        <f>VLOOKUP(Sales_Data17[[#This Row],[Delivery Region Index]],Regions_Table[#All],3,0)</f>
        <v>Nambour</v>
      </c>
      <c r="J2539">
        <v>39</v>
      </c>
      <c r="K2539">
        <v>6</v>
      </c>
      <c r="L2539" t="str">
        <f>VLOOKUP(Sales_Data17[[#This Row],[Product Description Index]],Products_Data[#All],2,0)</f>
        <v>Socks</v>
      </c>
      <c r="M2539">
        <v>9</v>
      </c>
      <c r="N2539" s="9">
        <v>439.22222222222223</v>
      </c>
      <c r="O2539" s="9">
        <f>Sales_Data17[[#This Row],[Order Quantity]]*Sales_Data17[[#This Row],[Unit Price]]</f>
        <v>3953</v>
      </c>
      <c r="P2539" s="9">
        <v>219.61111111111111</v>
      </c>
      <c r="Q2539" s="9">
        <f>Sales_Data17[[#This Row],[Line Total]]-(Sales_Data17[[#This Row],[Total Unit Cost]]*Sales_Data17[[#This Row],[Order Quantity]])</f>
        <v>1976.5</v>
      </c>
      <c r="R2539" s="1" t="str">
        <f>TEXT(Sales_Data17[[#This Row],[OrderDate]],"MMM")</f>
        <v>Jul</v>
      </c>
      <c r="S2539" s="1" t="str">
        <f t="shared" si="39"/>
        <v>2013</v>
      </c>
    </row>
    <row r="2540" spans="1:19">
      <c r="A2540" t="s">
        <v>2563</v>
      </c>
      <c r="B2540" s="2">
        <v>41478</v>
      </c>
      <c r="C2540" s="2" t="str">
        <f>VLOOKUP(Sales_Data17[[#This Row],[Customer Name Index]],Customer_Data[#All],2,0)</f>
        <v xml:space="preserve">WakeFern </v>
      </c>
      <c r="D2540">
        <v>2</v>
      </c>
      <c r="E2540" t="s">
        <v>4</v>
      </c>
      <c r="F2540" t="s">
        <v>8168</v>
      </c>
      <c r="G2540" t="s">
        <v>8027</v>
      </c>
      <c r="H2540" t="str">
        <f>VLOOKUP(Sales_Data17[[#This Row],[Delivery Region Index]],Regions_Table[#All],2,0)</f>
        <v>New South Wales</v>
      </c>
      <c r="I2540" t="str">
        <f>VLOOKUP(Sales_Data17[[#This Row],[Delivery Region Index]],Regions_Table[#All],3,0)</f>
        <v>Bathurst</v>
      </c>
      <c r="J2540">
        <v>4</v>
      </c>
      <c r="K2540">
        <v>1</v>
      </c>
      <c r="L2540" t="str">
        <f>VLOOKUP(Sales_Data17[[#This Row],[Product Description Index]],Products_Data[#All],2,0)</f>
        <v>Shirts</v>
      </c>
      <c r="M2540">
        <v>4</v>
      </c>
      <c r="N2540" s="9">
        <v>263.53333333333336</v>
      </c>
      <c r="O2540" s="9">
        <f>Sales_Data17[[#This Row],[Order Quantity]]*Sales_Data17[[#This Row],[Unit Price]]</f>
        <v>1054.1333333333334</v>
      </c>
      <c r="P2540" s="9">
        <v>224.00333333333336</v>
      </c>
      <c r="Q2540" s="9">
        <f>Sales_Data17[[#This Row],[Line Total]]-(Sales_Data17[[#This Row],[Total Unit Cost]]*Sales_Data17[[#This Row],[Order Quantity]])</f>
        <v>158.12</v>
      </c>
      <c r="R2540" s="1" t="str">
        <f>TEXT(Sales_Data17[[#This Row],[OrderDate]],"MMM")</f>
        <v>Jul</v>
      </c>
      <c r="S2540" s="1" t="str">
        <f t="shared" si="39"/>
        <v>2013</v>
      </c>
    </row>
    <row r="2541" spans="1:19">
      <c r="A2541" t="s">
        <v>2564</v>
      </c>
      <c r="B2541" s="2">
        <v>41479</v>
      </c>
      <c r="C2541" s="2" t="str">
        <f>VLOOKUP(Sales_Data17[[#This Row],[Customer Name Index]],Customer_Data[#All],2,0)</f>
        <v>Ole Group</v>
      </c>
      <c r="D2541">
        <v>13</v>
      </c>
      <c r="E2541" t="s">
        <v>2</v>
      </c>
      <c r="F2541" t="s">
        <v>8168</v>
      </c>
      <c r="G2541" t="s">
        <v>8026</v>
      </c>
      <c r="H2541" t="str">
        <f>VLOOKUP(Sales_Data17[[#This Row],[Delivery Region Index]],Regions_Table[#All],2,0)</f>
        <v>Queensland</v>
      </c>
      <c r="I2541" t="str">
        <f>VLOOKUP(Sales_Data17[[#This Row],[Delivery Region Index]],Regions_Table[#All],3,0)</f>
        <v>Maryborough</v>
      </c>
      <c r="J2541">
        <v>37</v>
      </c>
      <c r="K2541">
        <v>6</v>
      </c>
      <c r="L2541" t="str">
        <f>VLOOKUP(Sales_Data17[[#This Row],[Product Description Index]],Products_Data[#All],2,0)</f>
        <v>Socks</v>
      </c>
      <c r="M2541">
        <v>8</v>
      </c>
      <c r="N2541" s="9">
        <v>262.04444444444448</v>
      </c>
      <c r="O2541" s="9">
        <f>Sales_Data17[[#This Row],[Order Quantity]]*Sales_Data17[[#This Row],[Unit Price]]</f>
        <v>2096.3555555555558</v>
      </c>
      <c r="P2541" s="9">
        <v>162.46755555555558</v>
      </c>
      <c r="Q2541" s="9">
        <f>Sales_Data17[[#This Row],[Line Total]]-(Sales_Data17[[#This Row],[Total Unit Cost]]*Sales_Data17[[#This Row],[Order Quantity]])</f>
        <v>796.61511111111122</v>
      </c>
      <c r="R2541" s="1" t="str">
        <f>TEXT(Sales_Data17[[#This Row],[OrderDate]],"MMM")</f>
        <v>Jul</v>
      </c>
      <c r="S2541" s="1" t="str">
        <f t="shared" si="39"/>
        <v>2013</v>
      </c>
    </row>
    <row r="2542" spans="1:19">
      <c r="A2542" t="s">
        <v>2565</v>
      </c>
      <c r="B2542" s="2">
        <v>41480</v>
      </c>
      <c r="C2542" s="2" t="str">
        <f>VLOOKUP(Sales_Data17[[#This Row],[Customer Name Index]],Customer_Data[#All],2,0)</f>
        <v>New Ltd</v>
      </c>
      <c r="D2542">
        <v>7</v>
      </c>
      <c r="E2542" t="s">
        <v>4</v>
      </c>
      <c r="F2542" t="s">
        <v>8168</v>
      </c>
      <c r="G2542" t="s">
        <v>8027</v>
      </c>
      <c r="H2542" t="str">
        <f>VLOOKUP(Sales_Data17[[#This Row],[Delivery Region Index]],Regions_Table[#All],2,0)</f>
        <v>New South Wales</v>
      </c>
      <c r="I2542" t="str">
        <f>VLOOKUP(Sales_Data17[[#This Row],[Delivery Region Index]],Regions_Table[#All],3,0)</f>
        <v>Tamworth</v>
      </c>
      <c r="J2542">
        <v>21</v>
      </c>
      <c r="K2542">
        <v>3</v>
      </c>
      <c r="L2542" t="str">
        <f>VLOOKUP(Sales_Data17[[#This Row],[Product Description Index]],Products_Data[#All],2,0)</f>
        <v>Sunglasses</v>
      </c>
      <c r="M2542">
        <v>9</v>
      </c>
      <c r="N2542" s="9">
        <v>290.33333333333331</v>
      </c>
      <c r="O2542" s="9">
        <f>Sales_Data17[[#This Row],[Order Quantity]]*Sales_Data17[[#This Row],[Unit Price]]</f>
        <v>2613</v>
      </c>
      <c r="P2542" s="9">
        <v>180.00666666666666</v>
      </c>
      <c r="Q2542" s="9">
        <f>Sales_Data17[[#This Row],[Line Total]]-(Sales_Data17[[#This Row],[Total Unit Cost]]*Sales_Data17[[#This Row],[Order Quantity]])</f>
        <v>992.94</v>
      </c>
      <c r="R2542" s="1" t="str">
        <f>TEXT(Sales_Data17[[#This Row],[OrderDate]],"MMM")</f>
        <v>Jul</v>
      </c>
      <c r="S2542" s="1" t="str">
        <f t="shared" si="39"/>
        <v>2013</v>
      </c>
    </row>
    <row r="2543" spans="1:19">
      <c r="A2543" t="s">
        <v>2566</v>
      </c>
      <c r="B2543" s="2">
        <v>41480</v>
      </c>
      <c r="C2543" s="2" t="str">
        <f>VLOOKUP(Sales_Data17[[#This Row],[Customer Name Index]],Customer_Data[#All],2,0)</f>
        <v xml:space="preserve">Qualitest </v>
      </c>
      <c r="D2543">
        <v>19</v>
      </c>
      <c r="E2543" t="s">
        <v>2</v>
      </c>
      <c r="F2543" t="s">
        <v>8168</v>
      </c>
      <c r="G2543" t="s">
        <v>8028</v>
      </c>
      <c r="H2543" t="str">
        <f>VLOOKUP(Sales_Data17[[#This Row],[Delivery Region Index]],Regions_Table[#All],2,0)</f>
        <v>Victoria</v>
      </c>
      <c r="I2543" t="str">
        <f>VLOOKUP(Sales_Data17[[#This Row],[Delivery Region Index]],Regions_Table[#All],3,0)</f>
        <v>Shepparton</v>
      </c>
      <c r="J2543">
        <v>54</v>
      </c>
      <c r="K2543">
        <v>8</v>
      </c>
      <c r="L2543" t="str">
        <f>VLOOKUP(Sales_Data17[[#This Row],[Product Description Index]],Products_Data[#All],2,0)</f>
        <v>Shoes</v>
      </c>
      <c r="M2543">
        <v>6</v>
      </c>
      <c r="N2543" s="9">
        <v>100.5</v>
      </c>
      <c r="O2543" s="9">
        <f>Sales_Data17[[#This Row],[Order Quantity]]*Sales_Data17[[#This Row],[Unit Price]]</f>
        <v>603</v>
      </c>
      <c r="P2543" s="9">
        <v>50.25</v>
      </c>
      <c r="Q2543" s="9">
        <f>Sales_Data17[[#This Row],[Line Total]]-(Sales_Data17[[#This Row],[Total Unit Cost]]*Sales_Data17[[#This Row],[Order Quantity]])</f>
        <v>301.5</v>
      </c>
      <c r="R2543" s="1" t="str">
        <f>TEXT(Sales_Data17[[#This Row],[OrderDate]],"MMM")</f>
        <v>Jul</v>
      </c>
      <c r="S2543" s="1" t="str">
        <f t="shared" si="39"/>
        <v>2013</v>
      </c>
    </row>
    <row r="2544" spans="1:19">
      <c r="A2544" t="s">
        <v>2567</v>
      </c>
      <c r="B2544" s="2">
        <v>41480</v>
      </c>
      <c r="C2544" s="2" t="str">
        <f>VLOOKUP(Sales_Data17[[#This Row],[Customer Name Index]],Customer_Data[#All],2,0)</f>
        <v>Procter Corp</v>
      </c>
      <c r="D2544">
        <v>5</v>
      </c>
      <c r="E2544" t="s">
        <v>4</v>
      </c>
      <c r="F2544" t="s">
        <v>8168</v>
      </c>
      <c r="G2544" t="s">
        <v>8027</v>
      </c>
      <c r="H2544" t="str">
        <f>VLOOKUP(Sales_Data17[[#This Row],[Delivery Region Index]],Regions_Table[#All],2,0)</f>
        <v>New South Wales</v>
      </c>
      <c r="I2544" t="str">
        <f>VLOOKUP(Sales_Data17[[#This Row],[Delivery Region Index]],Regions_Table[#All],3,0)</f>
        <v>Lake Macquarie</v>
      </c>
      <c r="J2544">
        <v>13</v>
      </c>
      <c r="K2544">
        <v>2</v>
      </c>
      <c r="L2544" t="str">
        <f>VLOOKUP(Sales_Data17[[#This Row],[Product Description Index]],Products_Data[#All],2,0)</f>
        <v>Pants</v>
      </c>
      <c r="M2544">
        <v>4</v>
      </c>
      <c r="N2544" s="9">
        <v>113.90000000000002</v>
      </c>
      <c r="O2544" s="9">
        <f>Sales_Data17[[#This Row],[Order Quantity]]*Sales_Data17[[#This Row],[Unit Price]]</f>
        <v>455.60000000000008</v>
      </c>
      <c r="P2544" s="9">
        <v>64.923000000000002</v>
      </c>
      <c r="Q2544" s="9">
        <f>Sales_Data17[[#This Row],[Line Total]]-(Sales_Data17[[#This Row],[Total Unit Cost]]*Sales_Data17[[#This Row],[Order Quantity]])</f>
        <v>195.90800000000007</v>
      </c>
      <c r="R2544" s="1" t="str">
        <f>TEXT(Sales_Data17[[#This Row],[OrderDate]],"MMM")</f>
        <v>Jul</v>
      </c>
      <c r="S2544" s="1" t="str">
        <f t="shared" si="39"/>
        <v>2013</v>
      </c>
    </row>
    <row r="2545" spans="1:19">
      <c r="A2545" t="s">
        <v>2568</v>
      </c>
      <c r="B2545" s="2">
        <v>41480</v>
      </c>
      <c r="C2545" s="2" t="str">
        <f>VLOOKUP(Sales_Data17[[#This Row],[Customer Name Index]],Customer_Data[#All],2,0)</f>
        <v>Rochester Ltd</v>
      </c>
      <c r="D2545">
        <v>15</v>
      </c>
      <c r="E2545" t="s">
        <v>2</v>
      </c>
      <c r="F2545" t="s">
        <v>8168</v>
      </c>
      <c r="G2545" t="s">
        <v>8025</v>
      </c>
      <c r="H2545" t="str">
        <f>VLOOKUP(Sales_Data17[[#This Row],[Delivery Region Index]],Regions_Table[#All],2,0)</f>
        <v>Queensland</v>
      </c>
      <c r="I2545" t="str">
        <f>VLOOKUP(Sales_Data17[[#This Row],[Delivery Region Index]],Regions_Table[#All],3,0)</f>
        <v>Sunshine Coast</v>
      </c>
      <c r="J2545">
        <v>42</v>
      </c>
      <c r="K2545">
        <v>6</v>
      </c>
      <c r="L2545" t="str">
        <f>VLOOKUP(Sales_Data17[[#This Row],[Product Description Index]],Products_Data[#All],2,0)</f>
        <v>Socks</v>
      </c>
      <c r="M2545">
        <v>2</v>
      </c>
      <c r="N2545" s="9">
        <v>428.05555555555554</v>
      </c>
      <c r="O2545" s="9">
        <f>Sales_Data17[[#This Row],[Order Quantity]]*Sales_Data17[[#This Row],[Unit Price]]</f>
        <v>856.11111111111109</v>
      </c>
      <c r="P2545" s="9">
        <v>278.23611111111109</v>
      </c>
      <c r="Q2545" s="9">
        <f>Sales_Data17[[#This Row],[Line Total]]-(Sales_Data17[[#This Row],[Total Unit Cost]]*Sales_Data17[[#This Row],[Order Quantity]])</f>
        <v>299.63888888888891</v>
      </c>
      <c r="R2545" s="1" t="str">
        <f>TEXT(Sales_Data17[[#This Row],[OrderDate]],"MMM")</f>
        <v>Jul</v>
      </c>
      <c r="S2545" s="1" t="str">
        <f t="shared" si="39"/>
        <v>2013</v>
      </c>
    </row>
    <row r="2546" spans="1:19">
      <c r="A2546" t="s">
        <v>2569</v>
      </c>
      <c r="B2546" s="2">
        <v>41481</v>
      </c>
      <c r="C2546" s="2" t="str">
        <f>VLOOKUP(Sales_Data17[[#This Row],[Customer Name Index]],Customer_Data[#All],2,0)</f>
        <v>Eminence Corp</v>
      </c>
      <c r="D2546">
        <v>18</v>
      </c>
      <c r="E2546" t="s">
        <v>4</v>
      </c>
      <c r="F2546" t="s">
        <v>8168</v>
      </c>
      <c r="G2546" t="s">
        <v>8025</v>
      </c>
      <c r="H2546" t="str">
        <f>VLOOKUP(Sales_Data17[[#This Row],[Delivery Region Index]],Regions_Table[#All],2,0)</f>
        <v>Victoria</v>
      </c>
      <c r="I2546" t="str">
        <f>VLOOKUP(Sales_Data17[[#This Row],[Delivery Region Index]],Regions_Table[#All],3,0)</f>
        <v>Geelong</v>
      </c>
      <c r="J2546">
        <v>51</v>
      </c>
      <c r="K2546">
        <v>7</v>
      </c>
      <c r="L2546" t="str">
        <f>VLOOKUP(Sales_Data17[[#This Row],[Product Description Index]],Products_Data[#All],2,0)</f>
        <v>Dress Shirts</v>
      </c>
      <c r="M2546">
        <v>3</v>
      </c>
      <c r="N2546" s="9">
        <v>25.311111111111114</v>
      </c>
      <c r="O2546" s="9">
        <f>Sales_Data17[[#This Row],[Order Quantity]]*Sales_Data17[[#This Row],[Unit Price]]</f>
        <v>75.933333333333337</v>
      </c>
      <c r="P2546" s="9">
        <v>10.630666666666666</v>
      </c>
      <c r="Q2546" s="9">
        <f>Sales_Data17[[#This Row],[Line Total]]-(Sales_Data17[[#This Row],[Total Unit Cost]]*Sales_Data17[[#This Row],[Order Quantity]])</f>
        <v>44.041333333333341</v>
      </c>
      <c r="R2546" s="1" t="str">
        <f>TEXT(Sales_Data17[[#This Row],[OrderDate]],"MMM")</f>
        <v>Jul</v>
      </c>
      <c r="S2546" s="1" t="str">
        <f t="shared" si="39"/>
        <v>2013</v>
      </c>
    </row>
    <row r="2547" spans="1:19">
      <c r="A2547" t="s">
        <v>2570</v>
      </c>
      <c r="B2547" s="2">
        <v>41481</v>
      </c>
      <c r="C2547" s="2" t="str">
        <f>VLOOKUP(Sales_Data17[[#This Row],[Customer Name Index]],Customer_Data[#All],2,0)</f>
        <v>Medsep Group</v>
      </c>
      <c r="D2547">
        <v>8</v>
      </c>
      <c r="E2547" t="s">
        <v>4</v>
      </c>
      <c r="F2547" t="s">
        <v>8168</v>
      </c>
      <c r="G2547" t="s">
        <v>8027</v>
      </c>
      <c r="H2547" t="str">
        <f>VLOOKUP(Sales_Data17[[#This Row],[Delivery Region Index]],Regions_Table[#All],2,0)</f>
        <v>New South Wales</v>
      </c>
      <c r="I2547" t="str">
        <f>VLOOKUP(Sales_Data17[[#This Row],[Delivery Region Index]],Regions_Table[#All],3,0)</f>
        <v>Tweed Heads</v>
      </c>
      <c r="J2547">
        <v>22</v>
      </c>
      <c r="K2547">
        <v>3</v>
      </c>
      <c r="L2547" t="str">
        <f>VLOOKUP(Sales_Data17[[#This Row],[Product Description Index]],Products_Data[#All],2,0)</f>
        <v>Sunglasses</v>
      </c>
      <c r="M2547">
        <v>1</v>
      </c>
      <c r="N2547" s="9">
        <v>260.55555555555554</v>
      </c>
      <c r="O2547" s="9">
        <f>Sales_Data17[[#This Row],[Order Quantity]]*Sales_Data17[[#This Row],[Unit Price]]</f>
        <v>260.55555555555554</v>
      </c>
      <c r="P2547" s="9">
        <v>179.78333333333333</v>
      </c>
      <c r="Q2547" s="9">
        <f>Sales_Data17[[#This Row],[Line Total]]-(Sales_Data17[[#This Row],[Total Unit Cost]]*Sales_Data17[[#This Row],[Order Quantity]])</f>
        <v>80.772222222222211</v>
      </c>
      <c r="R2547" s="1" t="str">
        <f>TEXT(Sales_Data17[[#This Row],[OrderDate]],"MMM")</f>
        <v>Jul</v>
      </c>
      <c r="S2547" s="1" t="str">
        <f t="shared" si="39"/>
        <v>2013</v>
      </c>
    </row>
    <row r="2548" spans="1:19">
      <c r="A2548" t="s">
        <v>2571</v>
      </c>
      <c r="B2548" s="2">
        <v>41481</v>
      </c>
      <c r="C2548" s="2" t="str">
        <f>VLOOKUP(Sales_Data17[[#This Row],[Customer Name Index]],Customer_Data[#All],2,0)</f>
        <v xml:space="preserve">WakeFern </v>
      </c>
      <c r="D2548">
        <v>2</v>
      </c>
      <c r="E2548" t="s">
        <v>2</v>
      </c>
      <c r="F2548" t="s">
        <v>8168</v>
      </c>
      <c r="G2548" t="s">
        <v>8027</v>
      </c>
      <c r="H2548" t="str">
        <f>VLOOKUP(Sales_Data17[[#This Row],[Delivery Region Index]],Regions_Table[#All],2,0)</f>
        <v>New South Wales</v>
      </c>
      <c r="I2548" t="str">
        <f>VLOOKUP(Sales_Data17[[#This Row],[Delivery Region Index]],Regions_Table[#All],3,0)</f>
        <v>Cessnock</v>
      </c>
      <c r="J2548">
        <v>6</v>
      </c>
      <c r="K2548">
        <v>1</v>
      </c>
      <c r="L2548" t="str">
        <f>VLOOKUP(Sales_Data17[[#This Row],[Product Description Index]],Products_Data[#All],2,0)</f>
        <v>Shirts</v>
      </c>
      <c r="M2548">
        <v>4</v>
      </c>
      <c r="N2548" s="9">
        <v>218.86666666666667</v>
      </c>
      <c r="O2548" s="9">
        <f>Sales_Data17[[#This Row],[Order Quantity]]*Sales_Data17[[#This Row],[Unit Price]]</f>
        <v>875.4666666666667</v>
      </c>
      <c r="P2548" s="9">
        <v>87.546666666666681</v>
      </c>
      <c r="Q2548" s="9">
        <f>Sales_Data17[[#This Row],[Line Total]]-(Sales_Data17[[#This Row],[Total Unit Cost]]*Sales_Data17[[#This Row],[Order Quantity]])</f>
        <v>525.28</v>
      </c>
      <c r="R2548" s="1" t="str">
        <f>TEXT(Sales_Data17[[#This Row],[OrderDate]],"MMM")</f>
        <v>Jul</v>
      </c>
      <c r="S2548" s="1" t="str">
        <f t="shared" si="39"/>
        <v>2013</v>
      </c>
    </row>
    <row r="2549" spans="1:19">
      <c r="A2549" t="s">
        <v>2572</v>
      </c>
      <c r="B2549" s="2">
        <v>41481</v>
      </c>
      <c r="C2549" s="2" t="str">
        <f>VLOOKUP(Sales_Data17[[#This Row],[Customer Name Index]],Customer_Data[#All],2,0)</f>
        <v xml:space="preserve">Linde </v>
      </c>
      <c r="D2549">
        <v>14</v>
      </c>
      <c r="E2549" t="s">
        <v>4</v>
      </c>
      <c r="F2549" t="s">
        <v>8168</v>
      </c>
      <c r="G2549" t="s">
        <v>8026</v>
      </c>
      <c r="H2549" t="str">
        <f>VLOOKUP(Sales_Data17[[#This Row],[Delivery Region Index]],Regions_Table[#All],2,0)</f>
        <v>Queensland</v>
      </c>
      <c r="I2549" t="str">
        <f>VLOOKUP(Sales_Data17[[#This Row],[Delivery Region Index]],Regions_Table[#All],3,0)</f>
        <v>Nambour</v>
      </c>
      <c r="J2549">
        <v>39</v>
      </c>
      <c r="K2549">
        <v>6</v>
      </c>
      <c r="L2549" t="str">
        <f>VLOOKUP(Sales_Data17[[#This Row],[Product Description Index]],Products_Data[#All],2,0)</f>
        <v>Socks</v>
      </c>
      <c r="M2549">
        <v>7</v>
      </c>
      <c r="N2549" s="9">
        <v>287.35555555555561</v>
      </c>
      <c r="O2549" s="9">
        <f>Sales_Data17[[#This Row],[Order Quantity]]*Sales_Data17[[#This Row],[Unit Price]]</f>
        <v>2011.4888888888893</v>
      </c>
      <c r="P2549" s="9">
        <v>143.67777777777781</v>
      </c>
      <c r="Q2549" s="9">
        <f>Sales_Data17[[#This Row],[Line Total]]-(Sales_Data17[[#This Row],[Total Unit Cost]]*Sales_Data17[[#This Row],[Order Quantity]])</f>
        <v>1005.7444444444446</v>
      </c>
      <c r="R2549" s="1" t="str">
        <f>TEXT(Sales_Data17[[#This Row],[OrderDate]],"MMM")</f>
        <v>Jul</v>
      </c>
      <c r="S2549" s="1" t="str">
        <f t="shared" si="39"/>
        <v>2013</v>
      </c>
    </row>
    <row r="2550" spans="1:19">
      <c r="A2550" t="s">
        <v>2573</v>
      </c>
      <c r="B2550" s="2">
        <v>41481</v>
      </c>
      <c r="C2550" s="2" t="str">
        <f>VLOOKUP(Sales_Data17[[#This Row],[Customer Name Index]],Customer_Data[#All],2,0)</f>
        <v xml:space="preserve">Ei </v>
      </c>
      <c r="D2550">
        <v>9</v>
      </c>
      <c r="E2550" t="s">
        <v>2</v>
      </c>
      <c r="F2550" t="s">
        <v>8168</v>
      </c>
      <c r="G2550" t="s">
        <v>8027</v>
      </c>
      <c r="H2550" t="str">
        <f>VLOOKUP(Sales_Data17[[#This Row],[Delivery Region Index]],Regions_Table[#All],2,0)</f>
        <v>Queensland</v>
      </c>
      <c r="I2550" t="str">
        <f>VLOOKUP(Sales_Data17[[#This Row],[Delivery Region Index]],Regions_Table[#All],3,0)</f>
        <v>Brisbane</v>
      </c>
      <c r="J2550">
        <v>26</v>
      </c>
      <c r="K2550">
        <v>4</v>
      </c>
      <c r="L2550" t="str">
        <f>VLOOKUP(Sales_Data17[[#This Row],[Product Description Index]],Products_Data[#All],2,0)</f>
        <v>Jeans</v>
      </c>
      <c r="M2550">
        <v>4</v>
      </c>
      <c r="N2550" s="9">
        <v>638.73333333333335</v>
      </c>
      <c r="O2550" s="9">
        <f>Sales_Data17[[#This Row],[Order Quantity]]*Sales_Data17[[#This Row],[Unit Price]]</f>
        <v>2554.9333333333334</v>
      </c>
      <c r="P2550" s="9">
        <v>415.17666666666668</v>
      </c>
      <c r="Q2550" s="9">
        <f>Sales_Data17[[#This Row],[Line Total]]-(Sales_Data17[[#This Row],[Total Unit Cost]]*Sales_Data17[[#This Row],[Order Quantity]])</f>
        <v>894.22666666666669</v>
      </c>
      <c r="R2550" s="1" t="str">
        <f>TEXT(Sales_Data17[[#This Row],[OrderDate]],"MMM")</f>
        <v>Jul</v>
      </c>
      <c r="S2550" s="1" t="str">
        <f t="shared" si="39"/>
        <v>2013</v>
      </c>
    </row>
    <row r="2551" spans="1:19">
      <c r="A2551" t="s">
        <v>2574</v>
      </c>
      <c r="B2551" s="2">
        <v>41482</v>
      </c>
      <c r="C2551" s="2" t="str">
        <f>VLOOKUP(Sales_Data17[[#This Row],[Customer Name Index]],Customer_Data[#All],2,0)</f>
        <v>Apollo Ltd</v>
      </c>
      <c r="D2551">
        <v>11</v>
      </c>
      <c r="E2551" t="s">
        <v>2</v>
      </c>
      <c r="F2551" t="s">
        <v>8168</v>
      </c>
      <c r="G2551" t="s">
        <v>8026</v>
      </c>
      <c r="H2551" t="str">
        <f>VLOOKUP(Sales_Data17[[#This Row],[Delivery Region Index]],Regions_Table[#All],2,0)</f>
        <v>Queensland</v>
      </c>
      <c r="I2551" t="str">
        <f>VLOOKUP(Sales_Data17[[#This Row],[Delivery Region Index]],Regions_Table[#All],3,0)</f>
        <v>Gympie</v>
      </c>
      <c r="J2551">
        <v>32</v>
      </c>
      <c r="K2551">
        <v>5</v>
      </c>
      <c r="L2551" t="str">
        <f>VLOOKUP(Sales_Data17[[#This Row],[Product Description Index]],Products_Data[#All],2,0)</f>
        <v>Hats</v>
      </c>
      <c r="M2551">
        <v>7</v>
      </c>
      <c r="N2551" s="9">
        <v>24.566666666666666</v>
      </c>
      <c r="O2551" s="9">
        <f>Sales_Data17[[#This Row],[Order Quantity]]*Sales_Data17[[#This Row],[Unit Price]]</f>
        <v>171.96666666666667</v>
      </c>
      <c r="P2551" s="9">
        <v>18.916333333333331</v>
      </c>
      <c r="Q2551" s="9">
        <f>Sales_Data17[[#This Row],[Line Total]]-(Sales_Data17[[#This Row],[Total Unit Cost]]*Sales_Data17[[#This Row],[Order Quantity]])</f>
        <v>39.552333333333365</v>
      </c>
      <c r="R2551" s="1" t="str">
        <f>TEXT(Sales_Data17[[#This Row],[OrderDate]],"MMM")</f>
        <v>Jul</v>
      </c>
      <c r="S2551" s="1" t="str">
        <f t="shared" si="39"/>
        <v>2013</v>
      </c>
    </row>
    <row r="2552" spans="1:19">
      <c r="A2552" t="s">
        <v>2575</v>
      </c>
      <c r="B2552" s="2">
        <v>41482</v>
      </c>
      <c r="C2552" s="2" t="str">
        <f>VLOOKUP(Sales_Data17[[#This Row],[Customer Name Index]],Customer_Data[#All],2,0)</f>
        <v>ETUDE Ltd</v>
      </c>
      <c r="D2552">
        <v>4</v>
      </c>
      <c r="E2552" t="s">
        <v>2</v>
      </c>
      <c r="F2552" t="s">
        <v>8168</v>
      </c>
      <c r="G2552" t="s">
        <v>8027</v>
      </c>
      <c r="H2552" t="str">
        <f>VLOOKUP(Sales_Data17[[#This Row],[Delivery Region Index]],Regions_Table[#All],2,0)</f>
        <v>New South Wales</v>
      </c>
      <c r="I2552" t="str">
        <f>VLOOKUP(Sales_Data17[[#This Row],[Delivery Region Index]],Regions_Table[#All],3,0)</f>
        <v>Goulburn</v>
      </c>
      <c r="J2552">
        <v>10</v>
      </c>
      <c r="K2552">
        <v>2</v>
      </c>
      <c r="L2552" t="str">
        <f>VLOOKUP(Sales_Data17[[#This Row],[Product Description Index]],Products_Data[#All],2,0)</f>
        <v>Pants</v>
      </c>
      <c r="M2552">
        <v>1</v>
      </c>
      <c r="N2552" s="9">
        <v>425.82222222222225</v>
      </c>
      <c r="O2552" s="9">
        <f>Sales_Data17[[#This Row],[Order Quantity]]*Sales_Data17[[#This Row],[Unit Price]]</f>
        <v>425.82222222222225</v>
      </c>
      <c r="P2552" s="9">
        <v>315.10844444444444</v>
      </c>
      <c r="Q2552" s="9">
        <f>Sales_Data17[[#This Row],[Line Total]]-(Sales_Data17[[#This Row],[Total Unit Cost]]*Sales_Data17[[#This Row],[Order Quantity]])</f>
        <v>110.71377777777781</v>
      </c>
      <c r="R2552" s="1" t="str">
        <f>TEXT(Sales_Data17[[#This Row],[OrderDate]],"MMM")</f>
        <v>Jul</v>
      </c>
      <c r="S2552" s="1" t="str">
        <f t="shared" si="39"/>
        <v>2013</v>
      </c>
    </row>
    <row r="2553" spans="1:19">
      <c r="A2553" t="s">
        <v>2576</v>
      </c>
      <c r="B2553" s="2">
        <v>41482</v>
      </c>
      <c r="C2553" s="2" t="str">
        <f>VLOOKUP(Sales_Data17[[#This Row],[Customer Name Index]],Customer_Data[#All],2,0)</f>
        <v xml:space="preserve">Qualitest </v>
      </c>
      <c r="D2553">
        <v>19</v>
      </c>
      <c r="E2553" t="s">
        <v>4</v>
      </c>
      <c r="F2553" t="s">
        <v>8168</v>
      </c>
      <c r="G2553" t="s">
        <v>8028</v>
      </c>
      <c r="H2553" t="str">
        <f>VLOOKUP(Sales_Data17[[#This Row],[Delivery Region Index]],Regions_Table[#All],2,0)</f>
        <v>Victoria</v>
      </c>
      <c r="I2553" t="str">
        <f>VLOOKUP(Sales_Data17[[#This Row],[Delivery Region Index]],Regions_Table[#All],3,0)</f>
        <v>Swan Hill</v>
      </c>
      <c r="J2553">
        <v>55</v>
      </c>
      <c r="K2553">
        <v>8</v>
      </c>
      <c r="L2553" t="str">
        <f>VLOOKUP(Sales_Data17[[#This Row],[Product Description Index]],Products_Data[#All],2,0)</f>
        <v>Shoes</v>
      </c>
      <c r="M2553">
        <v>1</v>
      </c>
      <c r="N2553" s="9">
        <v>712.43333333333339</v>
      </c>
      <c r="O2553" s="9">
        <f>Sales_Data17[[#This Row],[Order Quantity]]*Sales_Data17[[#This Row],[Unit Price]]</f>
        <v>712.43333333333339</v>
      </c>
      <c r="P2553" s="9">
        <v>463.08166666666671</v>
      </c>
      <c r="Q2553" s="9">
        <f>Sales_Data17[[#This Row],[Line Total]]-(Sales_Data17[[#This Row],[Total Unit Cost]]*Sales_Data17[[#This Row],[Order Quantity]])</f>
        <v>249.35166666666669</v>
      </c>
      <c r="R2553" s="1" t="str">
        <f>TEXT(Sales_Data17[[#This Row],[OrderDate]],"MMM")</f>
        <v>Jul</v>
      </c>
      <c r="S2553" s="1" t="str">
        <f t="shared" si="39"/>
        <v>2013</v>
      </c>
    </row>
    <row r="2554" spans="1:19">
      <c r="A2554" t="s">
        <v>2577</v>
      </c>
      <c r="B2554" s="2">
        <v>41482</v>
      </c>
      <c r="C2554" s="2" t="str">
        <f>VLOOKUP(Sales_Data17[[#This Row],[Customer Name Index]],Customer_Data[#All],2,0)</f>
        <v>New Ltd</v>
      </c>
      <c r="D2554">
        <v>7</v>
      </c>
      <c r="E2554" t="s">
        <v>4</v>
      </c>
      <c r="F2554" t="s">
        <v>8168</v>
      </c>
      <c r="G2554" t="s">
        <v>8027</v>
      </c>
      <c r="H2554" t="str">
        <f>VLOOKUP(Sales_Data17[[#This Row],[Delivery Region Index]],Regions_Table[#All],2,0)</f>
        <v>New South Wales</v>
      </c>
      <c r="I2554" t="str">
        <f>VLOOKUP(Sales_Data17[[#This Row],[Delivery Region Index]],Regions_Table[#All],3,0)</f>
        <v>Queanbeyan</v>
      </c>
      <c r="J2554">
        <v>20</v>
      </c>
      <c r="K2554">
        <v>3</v>
      </c>
      <c r="L2554" t="str">
        <f>VLOOKUP(Sales_Data17[[#This Row],[Product Description Index]],Products_Data[#All],2,0)</f>
        <v>Sunglasses</v>
      </c>
      <c r="M2554">
        <v>7</v>
      </c>
      <c r="N2554" s="9">
        <v>114.64444444444445</v>
      </c>
      <c r="O2554" s="9">
        <f>Sales_Data17[[#This Row],[Order Quantity]]*Sales_Data17[[#This Row],[Unit Price]]</f>
        <v>802.51111111111118</v>
      </c>
      <c r="P2554" s="9">
        <v>57.322222222222223</v>
      </c>
      <c r="Q2554" s="9">
        <f>Sales_Data17[[#This Row],[Line Total]]-(Sales_Data17[[#This Row],[Total Unit Cost]]*Sales_Data17[[#This Row],[Order Quantity]])</f>
        <v>401.25555555555559</v>
      </c>
      <c r="R2554" s="1" t="str">
        <f>TEXT(Sales_Data17[[#This Row],[OrderDate]],"MMM")</f>
        <v>Jul</v>
      </c>
      <c r="S2554" s="1" t="str">
        <f t="shared" si="39"/>
        <v>2013</v>
      </c>
    </row>
    <row r="2555" spans="1:19">
      <c r="A2555" t="s">
        <v>2578</v>
      </c>
      <c r="B2555" s="2">
        <v>41482</v>
      </c>
      <c r="C2555" s="2" t="str">
        <f>VLOOKUP(Sales_Data17[[#This Row],[Customer Name Index]],Customer_Data[#All],2,0)</f>
        <v>Pacific Ltd</v>
      </c>
      <c r="D2555">
        <v>20</v>
      </c>
      <c r="E2555" t="s">
        <v>3</v>
      </c>
      <c r="F2555" t="s">
        <v>8168</v>
      </c>
      <c r="G2555" t="s">
        <v>8028</v>
      </c>
      <c r="H2555" t="str">
        <f>VLOOKUP(Sales_Data17[[#This Row],[Delivery Region Index]],Regions_Table[#All],2,0)</f>
        <v>Victoria</v>
      </c>
      <c r="I2555" t="str">
        <f>VLOOKUP(Sales_Data17[[#This Row],[Delivery Region Index]],Regions_Table[#All],3,0)</f>
        <v>Wangaratta</v>
      </c>
      <c r="J2555">
        <v>56</v>
      </c>
      <c r="K2555">
        <v>8</v>
      </c>
      <c r="L2555" t="str">
        <f>VLOOKUP(Sales_Data17[[#This Row],[Product Description Index]],Products_Data[#All],2,0)</f>
        <v>Shoes</v>
      </c>
      <c r="M2555">
        <v>3</v>
      </c>
      <c r="N2555" s="9">
        <v>424.33333333333331</v>
      </c>
      <c r="O2555" s="9">
        <f>Sales_Data17[[#This Row],[Order Quantity]]*Sales_Data17[[#This Row],[Unit Price]]</f>
        <v>1273</v>
      </c>
      <c r="P2555" s="9">
        <v>178.22</v>
      </c>
      <c r="Q2555" s="9">
        <f>Sales_Data17[[#This Row],[Line Total]]-(Sales_Data17[[#This Row],[Total Unit Cost]]*Sales_Data17[[#This Row],[Order Quantity]])</f>
        <v>738.34</v>
      </c>
      <c r="R2555" s="1" t="str">
        <f>TEXT(Sales_Data17[[#This Row],[OrderDate]],"MMM")</f>
        <v>Jul</v>
      </c>
      <c r="S2555" s="1" t="str">
        <f t="shared" si="39"/>
        <v>2013</v>
      </c>
    </row>
    <row r="2556" spans="1:19">
      <c r="A2556" t="s">
        <v>2579</v>
      </c>
      <c r="B2556" s="2">
        <v>41483</v>
      </c>
      <c r="C2556" s="2" t="str">
        <f>VLOOKUP(Sales_Data17[[#This Row],[Customer Name Index]],Customer_Data[#All],2,0)</f>
        <v xml:space="preserve">Qualitest </v>
      </c>
      <c r="D2556">
        <v>19</v>
      </c>
      <c r="E2556" t="s">
        <v>4</v>
      </c>
      <c r="F2556" t="s">
        <v>8168</v>
      </c>
      <c r="G2556" t="s">
        <v>8028</v>
      </c>
      <c r="H2556" t="str">
        <f>VLOOKUP(Sales_Data17[[#This Row],[Delivery Region Index]],Regions_Table[#All],2,0)</f>
        <v>Victoria</v>
      </c>
      <c r="I2556" t="str">
        <f>VLOOKUP(Sales_Data17[[#This Row],[Delivery Region Index]],Regions_Table[#All],3,0)</f>
        <v>Swan Hill</v>
      </c>
      <c r="J2556">
        <v>55</v>
      </c>
      <c r="K2556">
        <v>8</v>
      </c>
      <c r="L2556" t="str">
        <f>VLOOKUP(Sales_Data17[[#This Row],[Product Description Index]],Products_Data[#All],2,0)</f>
        <v>Shoes</v>
      </c>
      <c r="M2556">
        <v>5</v>
      </c>
      <c r="N2556" s="9">
        <v>192.06666666666669</v>
      </c>
      <c r="O2556" s="9">
        <f>Sales_Data17[[#This Row],[Order Quantity]]*Sales_Data17[[#This Row],[Unit Price]]</f>
        <v>960.33333333333348</v>
      </c>
      <c r="P2556" s="9">
        <v>109.47800000000001</v>
      </c>
      <c r="Q2556" s="9">
        <f>Sales_Data17[[#This Row],[Line Total]]-(Sales_Data17[[#This Row],[Total Unit Cost]]*Sales_Data17[[#This Row],[Order Quantity]])</f>
        <v>412.94333333333338</v>
      </c>
      <c r="R2556" s="1" t="str">
        <f>TEXT(Sales_Data17[[#This Row],[OrderDate]],"MMM")</f>
        <v>Jul</v>
      </c>
      <c r="S2556" s="1" t="str">
        <f t="shared" si="39"/>
        <v>2013</v>
      </c>
    </row>
    <row r="2557" spans="1:19">
      <c r="A2557" t="s">
        <v>2580</v>
      </c>
      <c r="B2557" s="2">
        <v>41483</v>
      </c>
      <c r="C2557" s="2" t="str">
        <f>VLOOKUP(Sales_Data17[[#This Row],[Customer Name Index]],Customer_Data[#All],2,0)</f>
        <v>Eminence Corp</v>
      </c>
      <c r="D2557">
        <v>18</v>
      </c>
      <c r="E2557" t="s">
        <v>4</v>
      </c>
      <c r="F2557" t="s">
        <v>8168</v>
      </c>
      <c r="G2557" t="s">
        <v>8025</v>
      </c>
      <c r="H2557" t="str">
        <f>VLOOKUP(Sales_Data17[[#This Row],[Delivery Region Index]],Regions_Table[#All],2,0)</f>
        <v>Victoria</v>
      </c>
      <c r="I2557" t="str">
        <f>VLOOKUP(Sales_Data17[[#This Row],[Delivery Region Index]],Regions_Table[#All],3,0)</f>
        <v>Geelong</v>
      </c>
      <c r="J2557">
        <v>51</v>
      </c>
      <c r="K2557">
        <v>8</v>
      </c>
      <c r="L2557" t="str">
        <f>VLOOKUP(Sales_Data17[[#This Row],[Product Description Index]],Products_Data[#All],2,0)</f>
        <v>Shoes</v>
      </c>
      <c r="M2557">
        <v>7</v>
      </c>
      <c r="N2557" s="9">
        <v>254.60000000000002</v>
      </c>
      <c r="O2557" s="9">
        <f>Sales_Data17[[#This Row],[Order Quantity]]*Sales_Data17[[#This Row],[Unit Price]]</f>
        <v>1782.2000000000003</v>
      </c>
      <c r="P2557" s="9">
        <v>183.31200000000001</v>
      </c>
      <c r="Q2557" s="9">
        <f>Sales_Data17[[#This Row],[Line Total]]-(Sales_Data17[[#This Row],[Total Unit Cost]]*Sales_Data17[[#This Row],[Order Quantity]])</f>
        <v>499.01600000000008</v>
      </c>
      <c r="R2557" s="1" t="str">
        <f>TEXT(Sales_Data17[[#This Row],[OrderDate]],"MMM")</f>
        <v>Jul</v>
      </c>
      <c r="S2557" s="1" t="str">
        <f t="shared" si="39"/>
        <v>2013</v>
      </c>
    </row>
    <row r="2558" spans="1:19">
      <c r="A2558" t="s">
        <v>2581</v>
      </c>
      <c r="B2558" s="2">
        <v>41483</v>
      </c>
      <c r="C2558" s="2" t="str">
        <f>VLOOKUP(Sales_Data17[[#This Row],[Customer Name Index]],Customer_Data[#All],2,0)</f>
        <v xml:space="preserve">WakeFern </v>
      </c>
      <c r="D2558">
        <v>2</v>
      </c>
      <c r="E2558" t="s">
        <v>4</v>
      </c>
      <c r="F2558" t="s">
        <v>8168</v>
      </c>
      <c r="G2558" t="s">
        <v>8027</v>
      </c>
      <c r="H2558" t="str">
        <f>VLOOKUP(Sales_Data17[[#This Row],[Delivery Region Index]],Regions_Table[#All],2,0)</f>
        <v>New South Wales</v>
      </c>
      <c r="I2558" t="str">
        <f>VLOOKUP(Sales_Data17[[#This Row],[Delivery Region Index]],Regions_Table[#All],3,0)</f>
        <v>Cessnock</v>
      </c>
      <c r="J2558">
        <v>6</v>
      </c>
      <c r="K2558">
        <v>1</v>
      </c>
      <c r="L2558" t="str">
        <f>VLOOKUP(Sales_Data17[[#This Row],[Product Description Index]],Products_Data[#All],2,0)</f>
        <v>Shirts</v>
      </c>
      <c r="M2558">
        <v>8</v>
      </c>
      <c r="N2558" s="9">
        <v>445.17777777777775</v>
      </c>
      <c r="O2558" s="9">
        <f>Sales_Data17[[#This Row],[Order Quantity]]*Sales_Data17[[#This Row],[Unit Price]]</f>
        <v>3561.422222222222</v>
      </c>
      <c r="P2558" s="9">
        <v>356.14222222222224</v>
      </c>
      <c r="Q2558" s="9">
        <f>Sales_Data17[[#This Row],[Line Total]]-(Sales_Data17[[#This Row],[Total Unit Cost]]*Sales_Data17[[#This Row],[Order Quantity]])</f>
        <v>712.28444444444403</v>
      </c>
      <c r="R2558" s="1" t="str">
        <f>TEXT(Sales_Data17[[#This Row],[OrderDate]],"MMM")</f>
        <v>Jul</v>
      </c>
      <c r="S2558" s="1" t="str">
        <f t="shared" si="39"/>
        <v>2013</v>
      </c>
    </row>
    <row r="2559" spans="1:19">
      <c r="A2559" t="s">
        <v>2582</v>
      </c>
      <c r="B2559" s="2">
        <v>41483</v>
      </c>
      <c r="C2559" s="2" t="str">
        <f>VLOOKUP(Sales_Data17[[#This Row],[Customer Name Index]],Customer_Data[#All],2,0)</f>
        <v>PEDIFIX, Corp</v>
      </c>
      <c r="D2559">
        <v>6</v>
      </c>
      <c r="E2559" t="s">
        <v>2</v>
      </c>
      <c r="F2559" t="s">
        <v>8168</v>
      </c>
      <c r="G2559" t="s">
        <v>8027</v>
      </c>
      <c r="H2559" t="str">
        <f>VLOOKUP(Sales_Data17[[#This Row],[Delivery Region Index]],Regions_Table[#All],2,0)</f>
        <v>New South Wales</v>
      </c>
      <c r="I2559" t="str">
        <f>VLOOKUP(Sales_Data17[[#This Row],[Delivery Region Index]],Regions_Table[#All],3,0)</f>
        <v>Newcastle</v>
      </c>
      <c r="J2559">
        <v>16</v>
      </c>
      <c r="K2559">
        <v>3</v>
      </c>
      <c r="L2559" t="str">
        <f>VLOOKUP(Sales_Data17[[#This Row],[Product Description Index]],Products_Data[#All],2,0)</f>
        <v>Sunglasses</v>
      </c>
      <c r="M2559">
        <v>7</v>
      </c>
      <c r="N2559" s="9">
        <v>438.47777777777782</v>
      </c>
      <c r="O2559" s="9">
        <f>Sales_Data17[[#This Row],[Order Quantity]]*Sales_Data17[[#This Row],[Unit Price]]</f>
        <v>3069.3444444444449</v>
      </c>
      <c r="P2559" s="9">
        <v>192.93022222222223</v>
      </c>
      <c r="Q2559" s="9">
        <f>Sales_Data17[[#This Row],[Line Total]]-(Sales_Data17[[#This Row],[Total Unit Cost]]*Sales_Data17[[#This Row],[Order Quantity]])</f>
        <v>1718.8328888888893</v>
      </c>
      <c r="R2559" s="1" t="str">
        <f>TEXT(Sales_Data17[[#This Row],[OrderDate]],"MMM")</f>
        <v>Jul</v>
      </c>
      <c r="S2559" s="1" t="str">
        <f t="shared" si="39"/>
        <v>2013</v>
      </c>
    </row>
    <row r="2560" spans="1:19">
      <c r="A2560" t="s">
        <v>2583</v>
      </c>
      <c r="B2560" s="2">
        <v>41484</v>
      </c>
      <c r="C2560" s="2" t="str">
        <f>VLOOKUP(Sales_Data17[[#This Row],[Customer Name Index]],Customer_Data[#All],2,0)</f>
        <v>21st Ltd</v>
      </c>
      <c r="D2560">
        <v>10</v>
      </c>
      <c r="E2560" t="s">
        <v>2</v>
      </c>
      <c r="F2560" t="s">
        <v>8168</v>
      </c>
      <c r="G2560" t="s">
        <v>8026</v>
      </c>
      <c r="H2560" t="str">
        <f>VLOOKUP(Sales_Data17[[#This Row],[Delivery Region Index]],Regions_Table[#All],2,0)</f>
        <v>Queensland</v>
      </c>
      <c r="I2560" t="str">
        <f>VLOOKUP(Sales_Data17[[#This Row],[Delivery Region Index]],Regions_Table[#All],3,0)</f>
        <v>Charters Towers</v>
      </c>
      <c r="J2560">
        <v>29</v>
      </c>
      <c r="K2560">
        <v>4</v>
      </c>
      <c r="L2560" t="str">
        <f>VLOOKUP(Sales_Data17[[#This Row],[Product Description Index]],Products_Data[#All],2,0)</f>
        <v>Jeans</v>
      </c>
      <c r="M2560">
        <v>7</v>
      </c>
      <c r="N2560" s="9">
        <v>655.11111111111109</v>
      </c>
      <c r="O2560" s="9">
        <f>Sales_Data17[[#This Row],[Order Quantity]]*Sales_Data17[[#This Row],[Unit Price]]</f>
        <v>4585.7777777777774</v>
      </c>
      <c r="P2560" s="9">
        <v>458.57777777777778</v>
      </c>
      <c r="Q2560" s="9">
        <f>Sales_Data17[[#This Row],[Line Total]]-(Sales_Data17[[#This Row],[Total Unit Cost]]*Sales_Data17[[#This Row],[Order Quantity]])</f>
        <v>1375.7333333333327</v>
      </c>
      <c r="R2560" s="1" t="str">
        <f>TEXT(Sales_Data17[[#This Row],[OrderDate]],"MMM")</f>
        <v>Jul</v>
      </c>
      <c r="S2560" s="1" t="str">
        <f t="shared" si="39"/>
        <v>2013</v>
      </c>
    </row>
    <row r="2561" spans="1:19">
      <c r="A2561" t="s">
        <v>2584</v>
      </c>
      <c r="B2561" s="2">
        <v>41484</v>
      </c>
      <c r="C2561" s="2" t="str">
        <f>VLOOKUP(Sales_Data17[[#This Row],[Customer Name Index]],Customer_Data[#All],2,0)</f>
        <v>Pacific Ltd</v>
      </c>
      <c r="D2561">
        <v>20</v>
      </c>
      <c r="E2561" t="s">
        <v>4</v>
      </c>
      <c r="F2561" t="s">
        <v>8168</v>
      </c>
      <c r="G2561" t="s">
        <v>8028</v>
      </c>
      <c r="H2561" t="str">
        <f>VLOOKUP(Sales_Data17[[#This Row],[Delivery Region Index]],Regions_Table[#All],2,0)</f>
        <v>Victoria</v>
      </c>
      <c r="I2561" t="str">
        <f>VLOOKUP(Sales_Data17[[#This Row],[Delivery Region Index]],Regions_Table[#All],3,0)</f>
        <v>Warrnambool</v>
      </c>
      <c r="J2561">
        <v>57</v>
      </c>
      <c r="K2561">
        <v>8</v>
      </c>
      <c r="L2561" t="str">
        <f>VLOOKUP(Sales_Data17[[#This Row],[Product Description Index]],Products_Data[#All],2,0)</f>
        <v>Shoes</v>
      </c>
      <c r="M2561">
        <v>7</v>
      </c>
      <c r="N2561" s="9">
        <v>269.48888888888888</v>
      </c>
      <c r="O2561" s="9">
        <f>Sales_Data17[[#This Row],[Order Quantity]]*Sales_Data17[[#This Row],[Unit Price]]</f>
        <v>1886.4222222222222</v>
      </c>
      <c r="P2561" s="9">
        <v>223.67577777777777</v>
      </c>
      <c r="Q2561" s="9">
        <f>Sales_Data17[[#This Row],[Line Total]]-(Sales_Data17[[#This Row],[Total Unit Cost]]*Sales_Data17[[#This Row],[Order Quantity]])</f>
        <v>320.69177777777782</v>
      </c>
      <c r="R2561" s="1" t="str">
        <f>TEXT(Sales_Data17[[#This Row],[OrderDate]],"MMM")</f>
        <v>Jul</v>
      </c>
      <c r="S2561" s="1" t="str">
        <f t="shared" si="39"/>
        <v>2013</v>
      </c>
    </row>
    <row r="2562" spans="1:19">
      <c r="A2562" t="s">
        <v>2585</v>
      </c>
      <c r="B2562" s="2">
        <v>41484</v>
      </c>
      <c r="C2562" s="2" t="str">
        <f>VLOOKUP(Sales_Data17[[#This Row],[Customer Name Index]],Customer_Data[#All],2,0)</f>
        <v>3LAB, Ltd</v>
      </c>
      <c r="D2562">
        <v>16</v>
      </c>
      <c r="E2562" t="s">
        <v>4</v>
      </c>
      <c r="F2562" t="s">
        <v>8168</v>
      </c>
      <c r="G2562" t="s">
        <v>8025</v>
      </c>
      <c r="H2562" t="str">
        <f>VLOOKUP(Sales_Data17[[#This Row],[Delivery Region Index]],Regions_Table[#All],2,0)</f>
        <v>Queensland</v>
      </c>
      <c r="I2562" t="str">
        <f>VLOOKUP(Sales_Data17[[#This Row],[Delivery Region Index]],Regions_Table[#All],3,0)</f>
        <v>Townsville</v>
      </c>
      <c r="J2562">
        <v>45</v>
      </c>
      <c r="K2562">
        <v>7</v>
      </c>
      <c r="L2562" t="str">
        <f>VLOOKUP(Sales_Data17[[#This Row],[Product Description Index]],Products_Data[#All],2,0)</f>
        <v>Dress Shirts</v>
      </c>
      <c r="M2562">
        <v>4</v>
      </c>
      <c r="N2562" s="9">
        <v>127.30000000000001</v>
      </c>
      <c r="O2562" s="9">
        <f>Sales_Data17[[#This Row],[Order Quantity]]*Sales_Data17[[#This Row],[Unit Price]]</f>
        <v>509.20000000000005</v>
      </c>
      <c r="P2562" s="9">
        <v>106.932</v>
      </c>
      <c r="Q2562" s="9">
        <f>Sales_Data17[[#This Row],[Line Total]]-(Sales_Data17[[#This Row],[Total Unit Cost]]*Sales_Data17[[#This Row],[Order Quantity]])</f>
        <v>81.472000000000037</v>
      </c>
      <c r="R2562" s="1" t="str">
        <f>TEXT(Sales_Data17[[#This Row],[OrderDate]],"MMM")</f>
        <v>Jul</v>
      </c>
      <c r="S2562" s="1" t="str">
        <f t="shared" ref="S2562:S2625" si="40">TEXT(B2562,"YYY")</f>
        <v>2013</v>
      </c>
    </row>
    <row r="2563" spans="1:19">
      <c r="A2563" t="s">
        <v>2586</v>
      </c>
      <c r="B2563" s="2">
        <v>41484</v>
      </c>
      <c r="C2563" s="2" t="str">
        <f>VLOOKUP(Sales_Data17[[#This Row],[Customer Name Index]],Customer_Data[#All],2,0)</f>
        <v xml:space="preserve">Linde </v>
      </c>
      <c r="D2563">
        <v>14</v>
      </c>
      <c r="E2563" t="s">
        <v>4</v>
      </c>
      <c r="F2563" t="s">
        <v>8168</v>
      </c>
      <c r="G2563" t="s">
        <v>8026</v>
      </c>
      <c r="H2563" t="str">
        <f>VLOOKUP(Sales_Data17[[#This Row],[Delivery Region Index]],Regions_Table[#All],2,0)</f>
        <v>Queensland</v>
      </c>
      <c r="I2563" t="str">
        <f>VLOOKUP(Sales_Data17[[#This Row],[Delivery Region Index]],Regions_Table[#All],3,0)</f>
        <v>Mount Isa</v>
      </c>
      <c r="J2563">
        <v>38</v>
      </c>
      <c r="K2563">
        <v>6</v>
      </c>
      <c r="L2563" t="str">
        <f>VLOOKUP(Sales_Data17[[#This Row],[Product Description Index]],Products_Data[#All],2,0)</f>
        <v>Socks</v>
      </c>
      <c r="M2563">
        <v>9</v>
      </c>
      <c r="N2563" s="9">
        <v>400.51111111111112</v>
      </c>
      <c r="O2563" s="9">
        <f>Sales_Data17[[#This Row],[Order Quantity]]*Sales_Data17[[#This Row],[Unit Price]]</f>
        <v>3604.6</v>
      </c>
      <c r="P2563" s="9">
        <v>248.31688888888888</v>
      </c>
      <c r="Q2563" s="9">
        <f>Sales_Data17[[#This Row],[Line Total]]-(Sales_Data17[[#This Row],[Total Unit Cost]]*Sales_Data17[[#This Row],[Order Quantity]])</f>
        <v>1369.748</v>
      </c>
      <c r="R2563" s="1" t="str">
        <f>TEXT(Sales_Data17[[#This Row],[OrderDate]],"MMM")</f>
        <v>Jul</v>
      </c>
      <c r="S2563" s="1" t="str">
        <f t="shared" si="40"/>
        <v>2013</v>
      </c>
    </row>
    <row r="2564" spans="1:19">
      <c r="A2564" t="s">
        <v>2587</v>
      </c>
      <c r="B2564" s="2">
        <v>41485</v>
      </c>
      <c r="C2564" s="2" t="str">
        <f>VLOOKUP(Sales_Data17[[#This Row],[Customer Name Index]],Customer_Data[#All],2,0)</f>
        <v>Medsep Group</v>
      </c>
      <c r="D2564">
        <v>8</v>
      </c>
      <c r="E2564" t="s">
        <v>4</v>
      </c>
      <c r="F2564" t="s">
        <v>8168</v>
      </c>
      <c r="G2564" t="s">
        <v>8027</v>
      </c>
      <c r="H2564" t="str">
        <f>VLOOKUP(Sales_Data17[[#This Row],[Delivery Region Index]],Regions_Table[#All],2,0)</f>
        <v>New South Wales</v>
      </c>
      <c r="I2564" t="str">
        <f>VLOOKUP(Sales_Data17[[#This Row],[Delivery Region Index]],Regions_Table[#All],3,0)</f>
        <v>Wagga Wagga</v>
      </c>
      <c r="J2564">
        <v>23</v>
      </c>
      <c r="K2564">
        <v>4</v>
      </c>
      <c r="L2564" t="str">
        <f>VLOOKUP(Sales_Data17[[#This Row],[Product Description Index]],Products_Data[#All],2,0)</f>
        <v>Jeans</v>
      </c>
      <c r="M2564">
        <v>3</v>
      </c>
      <c r="N2564" s="9">
        <v>114.64444444444445</v>
      </c>
      <c r="O2564" s="9">
        <f>Sales_Data17[[#This Row],[Order Quantity]]*Sales_Data17[[#This Row],[Unit Price]]</f>
        <v>343.93333333333334</v>
      </c>
      <c r="P2564" s="9">
        <v>77.958222222222219</v>
      </c>
      <c r="Q2564" s="9">
        <f>Sales_Data17[[#This Row],[Line Total]]-(Sales_Data17[[#This Row],[Total Unit Cost]]*Sales_Data17[[#This Row],[Order Quantity]])</f>
        <v>110.05866666666668</v>
      </c>
      <c r="R2564" s="1" t="str">
        <f>TEXT(Sales_Data17[[#This Row],[OrderDate]],"MMM")</f>
        <v>Jul</v>
      </c>
      <c r="S2564" s="1" t="str">
        <f t="shared" si="40"/>
        <v>2013</v>
      </c>
    </row>
    <row r="2565" spans="1:19">
      <c r="A2565" t="s">
        <v>2588</v>
      </c>
      <c r="B2565" s="2">
        <v>41486</v>
      </c>
      <c r="C2565" s="2" t="str">
        <f>VLOOKUP(Sales_Data17[[#This Row],[Customer Name Index]],Customer_Data[#All],2,0)</f>
        <v xml:space="preserve">Ei </v>
      </c>
      <c r="D2565">
        <v>9</v>
      </c>
      <c r="E2565" t="s">
        <v>2</v>
      </c>
      <c r="F2565" t="s">
        <v>8168</v>
      </c>
      <c r="G2565" t="s">
        <v>8027</v>
      </c>
      <c r="H2565" t="str">
        <f>VLOOKUP(Sales_Data17[[#This Row],[Delivery Region Index]],Regions_Table[#All],2,0)</f>
        <v>New South Wales</v>
      </c>
      <c r="I2565" t="str">
        <f>VLOOKUP(Sales_Data17[[#This Row],[Delivery Region Index]],Regions_Table[#All],3,0)</f>
        <v>Wollongong</v>
      </c>
      <c r="J2565">
        <v>24</v>
      </c>
      <c r="K2565">
        <v>4</v>
      </c>
      <c r="L2565" t="str">
        <f>VLOOKUP(Sales_Data17[[#This Row],[Product Description Index]],Products_Data[#All],2,0)</f>
        <v>Jeans</v>
      </c>
      <c r="M2565">
        <v>1</v>
      </c>
      <c r="N2565" s="9">
        <v>292.56666666666666</v>
      </c>
      <c r="O2565" s="9">
        <f>Sales_Data17[[#This Row],[Order Quantity]]*Sales_Data17[[#This Row],[Unit Price]]</f>
        <v>292.56666666666666</v>
      </c>
      <c r="P2565" s="9">
        <v>234.05333333333334</v>
      </c>
      <c r="Q2565" s="9">
        <f>Sales_Data17[[#This Row],[Line Total]]-(Sales_Data17[[#This Row],[Total Unit Cost]]*Sales_Data17[[#This Row],[Order Quantity]])</f>
        <v>58.513333333333321</v>
      </c>
      <c r="R2565" s="1" t="str">
        <f>TEXT(Sales_Data17[[#This Row],[OrderDate]],"MMM")</f>
        <v>Jul</v>
      </c>
      <c r="S2565" s="1" t="str">
        <f t="shared" si="40"/>
        <v>2013</v>
      </c>
    </row>
    <row r="2566" spans="1:19">
      <c r="A2566" t="s">
        <v>2589</v>
      </c>
      <c r="B2566" s="2">
        <v>41486</v>
      </c>
      <c r="C2566" s="2" t="str">
        <f>VLOOKUP(Sales_Data17[[#This Row],[Customer Name Index]],Customer_Data[#All],2,0)</f>
        <v>New Ltd</v>
      </c>
      <c r="D2566">
        <v>7</v>
      </c>
      <c r="E2566" t="s">
        <v>2</v>
      </c>
      <c r="F2566" t="s">
        <v>8168</v>
      </c>
      <c r="G2566" t="s">
        <v>8027</v>
      </c>
      <c r="H2566" t="str">
        <f>VLOOKUP(Sales_Data17[[#This Row],[Delivery Region Index]],Regions_Table[#All],2,0)</f>
        <v>New South Wales</v>
      </c>
      <c r="I2566" t="str">
        <f>VLOOKUP(Sales_Data17[[#This Row],[Delivery Region Index]],Regions_Table[#All],3,0)</f>
        <v>Queanbeyan</v>
      </c>
      <c r="J2566">
        <v>20</v>
      </c>
      <c r="K2566">
        <v>3</v>
      </c>
      <c r="L2566" t="str">
        <f>VLOOKUP(Sales_Data17[[#This Row],[Product Description Index]],Products_Data[#All],2,0)</f>
        <v>Sunglasses</v>
      </c>
      <c r="M2566">
        <v>9</v>
      </c>
      <c r="N2566" s="9">
        <v>328.3</v>
      </c>
      <c r="O2566" s="9">
        <f>Sales_Data17[[#This Row],[Order Quantity]]*Sales_Data17[[#This Row],[Unit Price]]</f>
        <v>2954.7000000000003</v>
      </c>
      <c r="P2566" s="9">
        <v>144.45200000000003</v>
      </c>
      <c r="Q2566" s="9">
        <f>Sales_Data17[[#This Row],[Line Total]]-(Sales_Data17[[#This Row],[Total Unit Cost]]*Sales_Data17[[#This Row],[Order Quantity]])</f>
        <v>1654.6320000000001</v>
      </c>
      <c r="R2566" s="1" t="str">
        <f>TEXT(Sales_Data17[[#This Row],[OrderDate]],"MMM")</f>
        <v>Jul</v>
      </c>
      <c r="S2566" s="1" t="str">
        <f t="shared" si="40"/>
        <v>2013</v>
      </c>
    </row>
    <row r="2567" spans="1:19">
      <c r="A2567" t="s">
        <v>2590</v>
      </c>
      <c r="B2567" s="2">
        <v>41486</v>
      </c>
      <c r="C2567" s="2" t="str">
        <f>VLOOKUP(Sales_Data17[[#This Row],[Customer Name Index]],Customer_Data[#All],2,0)</f>
        <v xml:space="preserve">Ei </v>
      </c>
      <c r="D2567">
        <v>9</v>
      </c>
      <c r="E2567" t="s">
        <v>4</v>
      </c>
      <c r="F2567" t="s">
        <v>8168</v>
      </c>
      <c r="G2567" t="s">
        <v>8027</v>
      </c>
      <c r="H2567" t="str">
        <f>VLOOKUP(Sales_Data17[[#This Row],[Delivery Region Index]],Regions_Table[#All],2,0)</f>
        <v>Queensland</v>
      </c>
      <c r="I2567" t="str">
        <f>VLOOKUP(Sales_Data17[[#This Row],[Delivery Region Index]],Regions_Table[#All],3,0)</f>
        <v>Brisbane</v>
      </c>
      <c r="J2567">
        <v>26</v>
      </c>
      <c r="K2567">
        <v>4</v>
      </c>
      <c r="L2567" t="str">
        <f>VLOOKUP(Sales_Data17[[#This Row],[Product Description Index]],Products_Data[#All],2,0)</f>
        <v>Jeans</v>
      </c>
      <c r="M2567">
        <v>1</v>
      </c>
      <c r="N2567" s="9">
        <v>116.87777777777779</v>
      </c>
      <c r="O2567" s="9">
        <f>Sales_Data17[[#This Row],[Order Quantity]]*Sales_Data17[[#This Row],[Unit Price]]</f>
        <v>116.87777777777779</v>
      </c>
      <c r="P2567" s="9">
        <v>79.476888888888908</v>
      </c>
      <c r="Q2567" s="9">
        <f>Sales_Data17[[#This Row],[Line Total]]-(Sales_Data17[[#This Row],[Total Unit Cost]]*Sales_Data17[[#This Row],[Order Quantity]])</f>
        <v>37.400888888888886</v>
      </c>
      <c r="R2567" s="1" t="str">
        <f>TEXT(Sales_Data17[[#This Row],[OrderDate]],"MMM")</f>
        <v>Jul</v>
      </c>
      <c r="S2567" s="1" t="str">
        <f t="shared" si="40"/>
        <v>2013</v>
      </c>
    </row>
    <row r="2568" spans="1:19">
      <c r="A2568" t="s">
        <v>2591</v>
      </c>
      <c r="B2568" s="2">
        <v>41486</v>
      </c>
      <c r="C2568" s="2" t="str">
        <f>VLOOKUP(Sales_Data17[[#This Row],[Customer Name Index]],Customer_Data[#All],2,0)</f>
        <v xml:space="preserve">Linde </v>
      </c>
      <c r="D2568">
        <v>14</v>
      </c>
      <c r="E2568" t="s">
        <v>4</v>
      </c>
      <c r="F2568" t="s">
        <v>8168</v>
      </c>
      <c r="G2568" t="s">
        <v>8026</v>
      </c>
      <c r="H2568" t="str">
        <f>VLOOKUP(Sales_Data17[[#This Row],[Delivery Region Index]],Regions_Table[#All],2,0)</f>
        <v>Queensland</v>
      </c>
      <c r="I2568" t="str">
        <f>VLOOKUP(Sales_Data17[[#This Row],[Delivery Region Index]],Regions_Table[#All],3,0)</f>
        <v>Nambour</v>
      </c>
      <c r="J2568">
        <v>39</v>
      </c>
      <c r="K2568">
        <v>6</v>
      </c>
      <c r="L2568" t="str">
        <f>VLOOKUP(Sales_Data17[[#This Row],[Product Description Index]],Products_Data[#All],2,0)</f>
        <v>Socks</v>
      </c>
      <c r="M2568">
        <v>5</v>
      </c>
      <c r="N2568" s="9">
        <v>96.033333333333346</v>
      </c>
      <c r="O2568" s="9">
        <f>Sales_Data17[[#This Row],[Order Quantity]]*Sales_Data17[[#This Row],[Unit Price]]</f>
        <v>480.16666666666674</v>
      </c>
      <c r="P2568" s="9">
        <v>80.668000000000006</v>
      </c>
      <c r="Q2568" s="9">
        <f>Sales_Data17[[#This Row],[Line Total]]-(Sales_Data17[[#This Row],[Total Unit Cost]]*Sales_Data17[[#This Row],[Order Quantity]])</f>
        <v>76.826666666666711</v>
      </c>
      <c r="R2568" s="1" t="str">
        <f>TEXT(Sales_Data17[[#This Row],[OrderDate]],"MMM")</f>
        <v>Jul</v>
      </c>
      <c r="S2568" s="1" t="str">
        <f t="shared" si="40"/>
        <v>2013</v>
      </c>
    </row>
    <row r="2569" spans="1:19">
      <c r="A2569" t="s">
        <v>2592</v>
      </c>
      <c r="B2569" s="2">
        <v>41486</v>
      </c>
      <c r="C2569" s="2" t="str">
        <f>VLOOKUP(Sales_Data17[[#This Row],[Customer Name Index]],Customer_Data[#All],2,0)</f>
        <v>Pure Group</v>
      </c>
      <c r="D2569">
        <v>17</v>
      </c>
      <c r="E2569" t="s">
        <v>2</v>
      </c>
      <c r="F2569" t="s">
        <v>8168</v>
      </c>
      <c r="G2569" t="s">
        <v>8025</v>
      </c>
      <c r="H2569" t="str">
        <f>VLOOKUP(Sales_Data17[[#This Row],[Delivery Region Index]],Regions_Table[#All],2,0)</f>
        <v>Victoria</v>
      </c>
      <c r="I2569" t="str">
        <f>VLOOKUP(Sales_Data17[[#This Row],[Delivery Region Index]],Regions_Table[#All],3,0)</f>
        <v>Bendigo</v>
      </c>
      <c r="J2569">
        <v>50</v>
      </c>
      <c r="K2569">
        <v>7</v>
      </c>
      <c r="L2569" t="str">
        <f>VLOOKUP(Sales_Data17[[#This Row],[Product Description Index]],Products_Data[#All],2,0)</f>
        <v>Dress Shirts</v>
      </c>
      <c r="M2569">
        <v>3</v>
      </c>
      <c r="N2569" s="9">
        <v>221.84444444444446</v>
      </c>
      <c r="O2569" s="9">
        <f>Sales_Data17[[#This Row],[Order Quantity]]*Sales_Data17[[#This Row],[Unit Price]]</f>
        <v>665.53333333333342</v>
      </c>
      <c r="P2569" s="9">
        <v>173.0386666666667</v>
      </c>
      <c r="Q2569" s="9">
        <f>Sales_Data17[[#This Row],[Line Total]]-(Sales_Data17[[#This Row],[Total Unit Cost]]*Sales_Data17[[#This Row],[Order Quantity]])</f>
        <v>146.41733333333332</v>
      </c>
      <c r="R2569" s="1" t="str">
        <f>TEXT(Sales_Data17[[#This Row],[OrderDate]],"MMM")</f>
        <v>Jul</v>
      </c>
      <c r="S2569" s="1" t="str">
        <f t="shared" si="40"/>
        <v>2013</v>
      </c>
    </row>
    <row r="2570" spans="1:19">
      <c r="A2570" t="s">
        <v>2593</v>
      </c>
      <c r="B2570" s="2">
        <v>41487</v>
      </c>
      <c r="C2570" s="2" t="str">
        <f>VLOOKUP(Sales_Data17[[#This Row],[Customer Name Index]],Customer_Data[#All],2,0)</f>
        <v>21st Ltd</v>
      </c>
      <c r="D2570">
        <v>10</v>
      </c>
      <c r="E2570" t="s">
        <v>2</v>
      </c>
      <c r="F2570" t="s">
        <v>8168</v>
      </c>
      <c r="G2570" t="s">
        <v>8026</v>
      </c>
      <c r="H2570" t="str">
        <f>VLOOKUP(Sales_Data17[[#This Row],[Delivery Region Index]],Regions_Table[#All],2,0)</f>
        <v>Queensland</v>
      </c>
      <c r="I2570" t="str">
        <f>VLOOKUP(Sales_Data17[[#This Row],[Delivery Region Index]],Regions_Table[#All],3,0)</f>
        <v>Cairns</v>
      </c>
      <c r="J2570">
        <v>28</v>
      </c>
      <c r="K2570">
        <v>4</v>
      </c>
      <c r="L2570" t="str">
        <f>VLOOKUP(Sales_Data17[[#This Row],[Product Description Index]],Products_Data[#All],2,0)</f>
        <v>Jeans</v>
      </c>
      <c r="M2570">
        <v>2</v>
      </c>
      <c r="N2570" s="9">
        <v>439.22222222222223</v>
      </c>
      <c r="O2570" s="9">
        <f>Sales_Data17[[#This Row],[Order Quantity]]*Sales_Data17[[#This Row],[Unit Price]]</f>
        <v>878.44444444444446</v>
      </c>
      <c r="P2570" s="9">
        <v>281.10222222222222</v>
      </c>
      <c r="Q2570" s="9">
        <f>Sales_Data17[[#This Row],[Line Total]]-(Sales_Data17[[#This Row],[Total Unit Cost]]*Sales_Data17[[#This Row],[Order Quantity]])</f>
        <v>316.24</v>
      </c>
      <c r="R2570" s="1" t="str">
        <f>TEXT(Sales_Data17[[#This Row],[OrderDate]],"MMM")</f>
        <v>Aug</v>
      </c>
      <c r="S2570" s="1" t="str">
        <f t="shared" si="40"/>
        <v>2013</v>
      </c>
    </row>
    <row r="2571" spans="1:19">
      <c r="A2571" t="s">
        <v>2594</v>
      </c>
      <c r="B2571" s="2">
        <v>41487</v>
      </c>
      <c r="C2571" s="2" t="str">
        <f>VLOOKUP(Sales_Data17[[#This Row],[Customer Name Index]],Customer_Data[#All],2,0)</f>
        <v>Avon Corp</v>
      </c>
      <c r="D2571">
        <v>1</v>
      </c>
      <c r="E2571" t="s">
        <v>4</v>
      </c>
      <c r="F2571" t="s">
        <v>8168</v>
      </c>
      <c r="G2571" t="s">
        <v>8027</v>
      </c>
      <c r="H2571" t="str">
        <f>VLOOKUP(Sales_Data17[[#This Row],[Delivery Region Index]],Regions_Table[#All],2,0)</f>
        <v>New South Wales</v>
      </c>
      <c r="I2571" t="str">
        <f>VLOOKUP(Sales_Data17[[#This Row],[Delivery Region Index]],Regions_Table[#All],3,0)</f>
        <v>Albury</v>
      </c>
      <c r="J2571">
        <v>2</v>
      </c>
      <c r="K2571">
        <v>1</v>
      </c>
      <c r="L2571" t="str">
        <f>VLOOKUP(Sales_Data17[[#This Row],[Product Description Index]],Products_Data[#All],2,0)</f>
        <v>Shirts</v>
      </c>
      <c r="M2571">
        <v>7</v>
      </c>
      <c r="N2571" s="9">
        <v>439.9666666666667</v>
      </c>
      <c r="O2571" s="9">
        <f>Sales_Data17[[#This Row],[Order Quantity]]*Sales_Data17[[#This Row],[Unit Price]]</f>
        <v>3079.7666666666669</v>
      </c>
      <c r="P2571" s="9">
        <v>312.37633333333338</v>
      </c>
      <c r="Q2571" s="9">
        <f>Sales_Data17[[#This Row],[Line Total]]-(Sales_Data17[[#This Row],[Total Unit Cost]]*Sales_Data17[[#This Row],[Order Quantity]])</f>
        <v>893.13233333333346</v>
      </c>
      <c r="R2571" s="1" t="str">
        <f>TEXT(Sales_Data17[[#This Row],[OrderDate]],"MMM")</f>
        <v>Aug</v>
      </c>
      <c r="S2571" s="1" t="str">
        <f t="shared" si="40"/>
        <v>2013</v>
      </c>
    </row>
    <row r="2572" spans="1:19">
      <c r="A2572" t="s">
        <v>2595</v>
      </c>
      <c r="B2572" s="2">
        <v>41488</v>
      </c>
      <c r="C2572" s="2" t="str">
        <f>VLOOKUP(Sales_Data17[[#This Row],[Customer Name Index]],Customer_Data[#All],2,0)</f>
        <v>Procter Corp</v>
      </c>
      <c r="D2572">
        <v>5</v>
      </c>
      <c r="E2572" t="s">
        <v>3</v>
      </c>
      <c r="F2572" t="s">
        <v>8168</v>
      </c>
      <c r="G2572" t="s">
        <v>8027</v>
      </c>
      <c r="H2572" t="str">
        <f>VLOOKUP(Sales_Data17[[#This Row],[Delivery Region Index]],Regions_Table[#All],2,0)</f>
        <v>New South Wales</v>
      </c>
      <c r="I2572" t="str">
        <f>VLOOKUP(Sales_Data17[[#This Row],[Delivery Region Index]],Regions_Table[#All],3,0)</f>
        <v>Lismore</v>
      </c>
      <c r="J2572">
        <v>14</v>
      </c>
      <c r="K2572">
        <v>2</v>
      </c>
      <c r="L2572" t="str">
        <f>VLOOKUP(Sales_Data17[[#This Row],[Product Description Index]],Products_Data[#All],2,0)</f>
        <v>Pants</v>
      </c>
      <c r="M2572">
        <v>9</v>
      </c>
      <c r="N2572" s="9">
        <v>26.055555555555557</v>
      </c>
      <c r="O2572" s="9">
        <f>Sales_Data17[[#This Row],[Order Quantity]]*Sales_Data17[[#This Row],[Unit Price]]</f>
        <v>234.5</v>
      </c>
      <c r="P2572" s="9">
        <v>21.626111111111111</v>
      </c>
      <c r="Q2572" s="9">
        <f>Sales_Data17[[#This Row],[Line Total]]-(Sales_Data17[[#This Row],[Total Unit Cost]]*Sales_Data17[[#This Row],[Order Quantity]])</f>
        <v>39.865000000000009</v>
      </c>
      <c r="R2572" s="1" t="str">
        <f>TEXT(Sales_Data17[[#This Row],[OrderDate]],"MMM")</f>
        <v>Aug</v>
      </c>
      <c r="S2572" s="1" t="str">
        <f t="shared" si="40"/>
        <v>2013</v>
      </c>
    </row>
    <row r="2573" spans="1:19">
      <c r="A2573" t="s">
        <v>2596</v>
      </c>
      <c r="B2573" s="2">
        <v>41488</v>
      </c>
      <c r="C2573" s="2" t="str">
        <f>VLOOKUP(Sales_Data17[[#This Row],[Customer Name Index]],Customer_Data[#All],2,0)</f>
        <v>Medsep Group</v>
      </c>
      <c r="D2573">
        <v>8</v>
      </c>
      <c r="E2573" t="s">
        <v>3</v>
      </c>
      <c r="F2573" t="s">
        <v>8168</v>
      </c>
      <c r="G2573" t="s">
        <v>8027</v>
      </c>
      <c r="H2573" t="str">
        <f>VLOOKUP(Sales_Data17[[#This Row],[Delivery Region Index]],Regions_Table[#All],2,0)</f>
        <v>New South Wales</v>
      </c>
      <c r="I2573" t="str">
        <f>VLOOKUP(Sales_Data17[[#This Row],[Delivery Region Index]],Regions_Table[#All],3,0)</f>
        <v>Tweed Heads</v>
      </c>
      <c r="J2573">
        <v>22</v>
      </c>
      <c r="K2573">
        <v>3</v>
      </c>
      <c r="L2573" t="str">
        <f>VLOOKUP(Sales_Data17[[#This Row],[Product Description Index]],Products_Data[#All],2,0)</f>
        <v>Sunglasses</v>
      </c>
      <c r="M2573">
        <v>9</v>
      </c>
      <c r="N2573" s="9">
        <v>245.66666666666666</v>
      </c>
      <c r="O2573" s="9">
        <f>Sales_Data17[[#This Row],[Order Quantity]]*Sales_Data17[[#This Row],[Unit Price]]</f>
        <v>2211</v>
      </c>
      <c r="P2573" s="9">
        <v>167.05333333333334</v>
      </c>
      <c r="Q2573" s="9">
        <f>Sales_Data17[[#This Row],[Line Total]]-(Sales_Data17[[#This Row],[Total Unit Cost]]*Sales_Data17[[#This Row],[Order Quantity]])</f>
        <v>707.52</v>
      </c>
      <c r="R2573" s="1" t="str">
        <f>TEXT(Sales_Data17[[#This Row],[OrderDate]],"MMM")</f>
        <v>Aug</v>
      </c>
      <c r="S2573" s="1" t="str">
        <f t="shared" si="40"/>
        <v>2013</v>
      </c>
    </row>
    <row r="2574" spans="1:19">
      <c r="A2574" t="s">
        <v>2597</v>
      </c>
      <c r="B2574" s="2">
        <v>41489</v>
      </c>
      <c r="C2574" s="2" t="str">
        <f>VLOOKUP(Sales_Data17[[#This Row],[Customer Name Index]],Customer_Data[#All],2,0)</f>
        <v>Medsep Group</v>
      </c>
      <c r="D2574">
        <v>8</v>
      </c>
      <c r="E2574" t="s">
        <v>2</v>
      </c>
      <c r="F2574" t="s">
        <v>8168</v>
      </c>
      <c r="G2574" t="s">
        <v>8027</v>
      </c>
      <c r="H2574" t="str">
        <f>VLOOKUP(Sales_Data17[[#This Row],[Delivery Region Index]],Regions_Table[#All],2,0)</f>
        <v>New South Wales</v>
      </c>
      <c r="I2574" t="str">
        <f>VLOOKUP(Sales_Data17[[#This Row],[Delivery Region Index]],Regions_Table[#All],3,0)</f>
        <v>Wagga Wagga</v>
      </c>
      <c r="J2574">
        <v>23</v>
      </c>
      <c r="K2574">
        <v>4</v>
      </c>
      <c r="L2574" t="str">
        <f>VLOOKUP(Sales_Data17[[#This Row],[Product Description Index]],Products_Data[#All],2,0)</f>
        <v>Jeans</v>
      </c>
      <c r="M2574">
        <v>5</v>
      </c>
      <c r="N2574" s="9">
        <v>130.27777777777777</v>
      </c>
      <c r="O2574" s="9">
        <f>Sales_Data17[[#This Row],[Order Quantity]]*Sales_Data17[[#This Row],[Unit Price]]</f>
        <v>651.38888888888891</v>
      </c>
      <c r="P2574" s="9">
        <v>62.533333333333331</v>
      </c>
      <c r="Q2574" s="9">
        <f>Sales_Data17[[#This Row],[Line Total]]-(Sales_Data17[[#This Row],[Total Unit Cost]]*Sales_Data17[[#This Row],[Order Quantity]])</f>
        <v>338.72222222222229</v>
      </c>
      <c r="R2574" s="1" t="str">
        <f>TEXT(Sales_Data17[[#This Row],[OrderDate]],"MMM")</f>
        <v>Aug</v>
      </c>
      <c r="S2574" s="1" t="str">
        <f t="shared" si="40"/>
        <v>2013</v>
      </c>
    </row>
    <row r="2575" spans="1:19">
      <c r="A2575" t="s">
        <v>2598</v>
      </c>
      <c r="B2575" s="2">
        <v>41489</v>
      </c>
      <c r="C2575" s="2" t="str">
        <f>VLOOKUP(Sales_Data17[[#This Row],[Customer Name Index]],Customer_Data[#All],2,0)</f>
        <v>Pacific Ltd</v>
      </c>
      <c r="D2575">
        <v>20</v>
      </c>
      <c r="E2575" t="s">
        <v>2</v>
      </c>
      <c r="F2575" t="s">
        <v>8168</v>
      </c>
      <c r="G2575" t="s">
        <v>8028</v>
      </c>
      <c r="H2575" t="str">
        <f>VLOOKUP(Sales_Data17[[#This Row],[Delivery Region Index]],Regions_Table[#All],2,0)</f>
        <v>Victoria</v>
      </c>
      <c r="I2575" t="str">
        <f>VLOOKUP(Sales_Data17[[#This Row],[Delivery Region Index]],Regions_Table[#All],3,0)</f>
        <v>Wodonga</v>
      </c>
      <c r="J2575">
        <v>58</v>
      </c>
      <c r="K2575">
        <v>8</v>
      </c>
      <c r="L2575" t="str">
        <f>VLOOKUP(Sales_Data17[[#This Row],[Product Description Index]],Products_Data[#All],2,0)</f>
        <v>Shoes</v>
      </c>
      <c r="M2575">
        <v>8</v>
      </c>
      <c r="N2575" s="9">
        <v>25.311111111111114</v>
      </c>
      <c r="O2575" s="9">
        <f>Sales_Data17[[#This Row],[Order Quantity]]*Sales_Data17[[#This Row],[Unit Price]]</f>
        <v>202.48888888888891</v>
      </c>
      <c r="P2575" s="9">
        <v>10.124444444444444</v>
      </c>
      <c r="Q2575" s="9">
        <f>Sales_Data17[[#This Row],[Line Total]]-(Sales_Data17[[#This Row],[Total Unit Cost]]*Sales_Data17[[#This Row],[Order Quantity]])</f>
        <v>121.49333333333335</v>
      </c>
      <c r="R2575" s="1" t="str">
        <f>TEXT(Sales_Data17[[#This Row],[OrderDate]],"MMM")</f>
        <v>Aug</v>
      </c>
      <c r="S2575" s="1" t="str">
        <f t="shared" si="40"/>
        <v>2013</v>
      </c>
    </row>
    <row r="2576" spans="1:19">
      <c r="A2576" t="s">
        <v>2599</v>
      </c>
      <c r="B2576" s="2">
        <v>41489</v>
      </c>
      <c r="C2576" s="2" t="str">
        <f>VLOOKUP(Sales_Data17[[#This Row],[Customer Name Index]],Customer_Data[#All],2,0)</f>
        <v xml:space="preserve">Ei </v>
      </c>
      <c r="D2576">
        <v>9</v>
      </c>
      <c r="E2576" t="s">
        <v>4</v>
      </c>
      <c r="F2576" t="s">
        <v>8168</v>
      </c>
      <c r="G2576" t="s">
        <v>8027</v>
      </c>
      <c r="H2576" t="str">
        <f>VLOOKUP(Sales_Data17[[#This Row],[Delivery Region Index]],Regions_Table[#All],2,0)</f>
        <v>New South Wales</v>
      </c>
      <c r="I2576" t="str">
        <f>VLOOKUP(Sales_Data17[[#This Row],[Delivery Region Index]],Regions_Table[#All],3,0)</f>
        <v>Wyong</v>
      </c>
      <c r="J2576">
        <v>25</v>
      </c>
      <c r="K2576">
        <v>4</v>
      </c>
      <c r="L2576" t="str">
        <f>VLOOKUP(Sales_Data17[[#This Row],[Product Description Index]],Products_Data[#All],2,0)</f>
        <v>Jeans</v>
      </c>
      <c r="M2576">
        <v>8</v>
      </c>
      <c r="N2576" s="9">
        <v>199.51111111111112</v>
      </c>
      <c r="O2576" s="9">
        <f>Sales_Data17[[#This Row],[Order Quantity]]*Sales_Data17[[#This Row],[Unit Price]]</f>
        <v>1596.088888888889</v>
      </c>
      <c r="P2576" s="9">
        <v>113.72133333333333</v>
      </c>
      <c r="Q2576" s="9">
        <f>Sales_Data17[[#This Row],[Line Total]]-(Sales_Data17[[#This Row],[Total Unit Cost]]*Sales_Data17[[#This Row],[Order Quantity]])</f>
        <v>686.31822222222229</v>
      </c>
      <c r="R2576" s="1" t="str">
        <f>TEXT(Sales_Data17[[#This Row],[OrderDate]],"MMM")</f>
        <v>Aug</v>
      </c>
      <c r="S2576" s="1" t="str">
        <f t="shared" si="40"/>
        <v>2013</v>
      </c>
    </row>
    <row r="2577" spans="1:19">
      <c r="A2577" t="s">
        <v>2600</v>
      </c>
      <c r="B2577" s="2">
        <v>41489</v>
      </c>
      <c r="C2577" s="2" t="str">
        <f>VLOOKUP(Sales_Data17[[#This Row],[Customer Name Index]],Customer_Data[#All],2,0)</f>
        <v>Pure Group</v>
      </c>
      <c r="D2577">
        <v>17</v>
      </c>
      <c r="E2577" t="s">
        <v>2</v>
      </c>
      <c r="F2577" t="s">
        <v>8168</v>
      </c>
      <c r="G2577" t="s">
        <v>8025</v>
      </c>
      <c r="H2577" t="str">
        <f>VLOOKUP(Sales_Data17[[#This Row],[Delivery Region Index]],Regions_Table[#All],2,0)</f>
        <v>Victoria</v>
      </c>
      <c r="I2577" t="str">
        <f>VLOOKUP(Sales_Data17[[#This Row],[Delivery Region Index]],Regions_Table[#All],3,0)</f>
        <v>Ballarat</v>
      </c>
      <c r="J2577">
        <v>49</v>
      </c>
      <c r="K2577">
        <v>7</v>
      </c>
      <c r="L2577" t="str">
        <f>VLOOKUP(Sales_Data17[[#This Row],[Product Description Index]],Products_Data[#All],2,0)</f>
        <v>Dress Shirts</v>
      </c>
      <c r="M2577">
        <v>2</v>
      </c>
      <c r="N2577" s="9">
        <v>213.65555555555557</v>
      </c>
      <c r="O2577" s="9">
        <f>Sales_Data17[[#This Row],[Order Quantity]]*Sales_Data17[[#This Row],[Unit Price]]</f>
        <v>427.31111111111113</v>
      </c>
      <c r="P2577" s="9">
        <v>126.05677777777777</v>
      </c>
      <c r="Q2577" s="9">
        <f>Sales_Data17[[#This Row],[Line Total]]-(Sales_Data17[[#This Row],[Total Unit Cost]]*Sales_Data17[[#This Row],[Order Quantity]])</f>
        <v>175.1975555555556</v>
      </c>
      <c r="R2577" s="1" t="str">
        <f>TEXT(Sales_Data17[[#This Row],[OrderDate]],"MMM")</f>
        <v>Aug</v>
      </c>
      <c r="S2577" s="1" t="str">
        <f t="shared" si="40"/>
        <v>2013</v>
      </c>
    </row>
    <row r="2578" spans="1:19">
      <c r="A2578" t="s">
        <v>2601</v>
      </c>
      <c r="B2578" s="2">
        <v>41489</v>
      </c>
      <c r="C2578" s="2" t="str">
        <f>VLOOKUP(Sales_Data17[[#This Row],[Customer Name Index]],Customer_Data[#All],2,0)</f>
        <v>ETUDE Ltd</v>
      </c>
      <c r="D2578">
        <v>4</v>
      </c>
      <c r="E2578" t="s">
        <v>4</v>
      </c>
      <c r="F2578" t="s">
        <v>8168</v>
      </c>
      <c r="G2578" t="s">
        <v>8027</v>
      </c>
      <c r="H2578" t="str">
        <f>VLOOKUP(Sales_Data17[[#This Row],[Delivery Region Index]],Regions_Table[#All],2,0)</f>
        <v>New South Wales</v>
      </c>
      <c r="I2578" t="str">
        <f>VLOOKUP(Sales_Data17[[#This Row],[Delivery Region Index]],Regions_Table[#All],3,0)</f>
        <v>Gosford</v>
      </c>
      <c r="J2578">
        <v>9</v>
      </c>
      <c r="K2578">
        <v>2</v>
      </c>
      <c r="L2578" t="str">
        <f>VLOOKUP(Sales_Data17[[#This Row],[Product Description Index]],Products_Data[#All],2,0)</f>
        <v>Pants</v>
      </c>
      <c r="M2578">
        <v>4</v>
      </c>
      <c r="N2578" s="9">
        <v>285.86666666666667</v>
      </c>
      <c r="O2578" s="9">
        <f>Sales_Data17[[#This Row],[Order Quantity]]*Sales_Data17[[#This Row],[Unit Price]]</f>
        <v>1143.4666666666667</v>
      </c>
      <c r="P2578" s="9">
        <v>208.68266666666668</v>
      </c>
      <c r="Q2578" s="9">
        <f>Sales_Data17[[#This Row],[Line Total]]-(Sales_Data17[[#This Row],[Total Unit Cost]]*Sales_Data17[[#This Row],[Order Quantity]])</f>
        <v>308.73599999999999</v>
      </c>
      <c r="R2578" s="1" t="str">
        <f>TEXT(Sales_Data17[[#This Row],[OrderDate]],"MMM")</f>
        <v>Aug</v>
      </c>
      <c r="S2578" s="1" t="str">
        <f t="shared" si="40"/>
        <v>2013</v>
      </c>
    </row>
    <row r="2579" spans="1:19">
      <c r="A2579" t="s">
        <v>2602</v>
      </c>
      <c r="B2579" s="2">
        <v>41489</v>
      </c>
      <c r="C2579" s="2" t="str">
        <f>VLOOKUP(Sales_Data17[[#This Row],[Customer Name Index]],Customer_Data[#All],2,0)</f>
        <v>21st Ltd</v>
      </c>
      <c r="D2579">
        <v>10</v>
      </c>
      <c r="E2579" t="s">
        <v>3</v>
      </c>
      <c r="F2579" t="s">
        <v>8168</v>
      </c>
      <c r="G2579" t="s">
        <v>8026</v>
      </c>
      <c r="H2579" t="str">
        <f>VLOOKUP(Sales_Data17[[#This Row],[Delivery Region Index]],Regions_Table[#All],2,0)</f>
        <v>Queensland</v>
      </c>
      <c r="I2579" t="str">
        <f>VLOOKUP(Sales_Data17[[#This Row],[Delivery Region Index]],Regions_Table[#All],3,0)</f>
        <v>Charters Towers</v>
      </c>
      <c r="J2579">
        <v>29</v>
      </c>
      <c r="K2579">
        <v>4</v>
      </c>
      <c r="L2579" t="str">
        <f>VLOOKUP(Sales_Data17[[#This Row],[Product Description Index]],Products_Data[#All],2,0)</f>
        <v>Jeans</v>
      </c>
      <c r="M2579">
        <v>2</v>
      </c>
      <c r="N2579" s="9">
        <v>92.311111111111117</v>
      </c>
      <c r="O2579" s="9">
        <f>Sales_Data17[[#This Row],[Order Quantity]]*Sales_Data17[[#This Row],[Unit Price]]</f>
        <v>184.62222222222223</v>
      </c>
      <c r="P2579" s="9">
        <v>64.617777777777789</v>
      </c>
      <c r="Q2579" s="9">
        <f>Sales_Data17[[#This Row],[Line Total]]-(Sales_Data17[[#This Row],[Total Unit Cost]]*Sales_Data17[[#This Row],[Order Quantity]])</f>
        <v>55.386666666666656</v>
      </c>
      <c r="R2579" s="1" t="str">
        <f>TEXT(Sales_Data17[[#This Row],[OrderDate]],"MMM")</f>
        <v>Aug</v>
      </c>
      <c r="S2579" s="1" t="str">
        <f t="shared" si="40"/>
        <v>2013</v>
      </c>
    </row>
    <row r="2580" spans="1:19">
      <c r="A2580" t="s">
        <v>2603</v>
      </c>
      <c r="B2580" s="2">
        <v>41490</v>
      </c>
      <c r="C2580" s="2" t="str">
        <f>VLOOKUP(Sales_Data17[[#This Row],[Customer Name Index]],Customer_Data[#All],2,0)</f>
        <v>Pure Group</v>
      </c>
      <c r="D2580">
        <v>17</v>
      </c>
      <c r="E2580" t="s">
        <v>2</v>
      </c>
      <c r="F2580" t="s">
        <v>8168</v>
      </c>
      <c r="G2580" t="s">
        <v>8025</v>
      </c>
      <c r="H2580" t="str">
        <f>VLOOKUP(Sales_Data17[[#This Row],[Delivery Region Index]],Regions_Table[#All],2,0)</f>
        <v>Victoria</v>
      </c>
      <c r="I2580" t="str">
        <f>VLOOKUP(Sales_Data17[[#This Row],[Delivery Region Index]],Regions_Table[#All],3,0)</f>
        <v>Melbourne</v>
      </c>
      <c r="J2580">
        <v>47</v>
      </c>
      <c r="K2580">
        <v>7</v>
      </c>
      <c r="L2580" t="str">
        <f>VLOOKUP(Sales_Data17[[#This Row],[Product Description Index]],Products_Data[#All],2,0)</f>
        <v>Dress Shirts</v>
      </c>
      <c r="M2580">
        <v>7</v>
      </c>
      <c r="N2580" s="9">
        <v>102.73333333333333</v>
      </c>
      <c r="O2580" s="9">
        <f>Sales_Data17[[#This Row],[Order Quantity]]*Sales_Data17[[#This Row],[Unit Price]]</f>
        <v>719.13333333333333</v>
      </c>
      <c r="P2580" s="9">
        <v>79.104666666666674</v>
      </c>
      <c r="Q2580" s="9">
        <f>Sales_Data17[[#This Row],[Line Total]]-(Sales_Data17[[#This Row],[Total Unit Cost]]*Sales_Data17[[#This Row],[Order Quantity]])</f>
        <v>165.40066666666655</v>
      </c>
      <c r="R2580" s="1" t="str">
        <f>TEXT(Sales_Data17[[#This Row],[OrderDate]],"MMM")</f>
        <v>Aug</v>
      </c>
      <c r="S2580" s="1" t="str">
        <f t="shared" si="40"/>
        <v>2013</v>
      </c>
    </row>
    <row r="2581" spans="1:19">
      <c r="A2581" t="s">
        <v>2604</v>
      </c>
      <c r="B2581" s="2">
        <v>41490</v>
      </c>
      <c r="C2581" s="2" t="str">
        <f>VLOOKUP(Sales_Data17[[#This Row],[Customer Name Index]],Customer_Data[#All],2,0)</f>
        <v>New Ltd</v>
      </c>
      <c r="D2581">
        <v>7</v>
      </c>
      <c r="E2581" t="s">
        <v>2</v>
      </c>
      <c r="F2581" t="s">
        <v>8168</v>
      </c>
      <c r="G2581" t="s">
        <v>8027</v>
      </c>
      <c r="H2581" t="str">
        <f>VLOOKUP(Sales_Data17[[#This Row],[Delivery Region Index]],Regions_Table[#All],2,0)</f>
        <v>New South Wales</v>
      </c>
      <c r="I2581" t="str">
        <f>VLOOKUP(Sales_Data17[[#This Row],[Delivery Region Index]],Regions_Table[#All],3,0)</f>
        <v>Port Macquarie</v>
      </c>
      <c r="J2581">
        <v>19</v>
      </c>
      <c r="K2581">
        <v>3</v>
      </c>
      <c r="L2581" t="str">
        <f>VLOOKUP(Sales_Data17[[#This Row],[Product Description Index]],Products_Data[#All],2,0)</f>
        <v>Sunglasses</v>
      </c>
      <c r="M2581">
        <v>9</v>
      </c>
      <c r="N2581" s="9">
        <v>585.13333333333333</v>
      </c>
      <c r="O2581" s="9">
        <f>Sales_Data17[[#This Row],[Order Quantity]]*Sales_Data17[[#This Row],[Unit Price]]</f>
        <v>5266.2</v>
      </c>
      <c r="P2581" s="9">
        <v>263.31</v>
      </c>
      <c r="Q2581" s="9">
        <f>Sales_Data17[[#This Row],[Line Total]]-(Sales_Data17[[#This Row],[Total Unit Cost]]*Sales_Data17[[#This Row],[Order Quantity]])</f>
        <v>2896.41</v>
      </c>
      <c r="R2581" s="1" t="str">
        <f>TEXT(Sales_Data17[[#This Row],[OrderDate]],"MMM")</f>
        <v>Aug</v>
      </c>
      <c r="S2581" s="1" t="str">
        <f t="shared" si="40"/>
        <v>2013</v>
      </c>
    </row>
    <row r="2582" spans="1:19">
      <c r="A2582" t="s">
        <v>2605</v>
      </c>
      <c r="B2582" s="2">
        <v>41490</v>
      </c>
      <c r="C2582" s="2" t="str">
        <f>VLOOKUP(Sales_Data17[[#This Row],[Customer Name Index]],Customer_Data[#All],2,0)</f>
        <v xml:space="preserve">WakeFern </v>
      </c>
      <c r="D2582">
        <v>2</v>
      </c>
      <c r="E2582" t="s">
        <v>2</v>
      </c>
      <c r="F2582" t="s">
        <v>8168</v>
      </c>
      <c r="G2582" t="s">
        <v>8027</v>
      </c>
      <c r="H2582" t="str">
        <f>VLOOKUP(Sales_Data17[[#This Row],[Delivery Region Index]],Regions_Table[#All],2,0)</f>
        <v>New South Wales</v>
      </c>
      <c r="I2582" t="str">
        <f>VLOOKUP(Sales_Data17[[#This Row],[Delivery Region Index]],Regions_Table[#All],3,0)</f>
        <v>Broken Hill</v>
      </c>
      <c r="J2582">
        <v>5</v>
      </c>
      <c r="K2582">
        <v>1</v>
      </c>
      <c r="L2582" t="str">
        <f>VLOOKUP(Sales_Data17[[#This Row],[Product Description Index]],Products_Data[#All],2,0)</f>
        <v>Shirts</v>
      </c>
      <c r="M2582">
        <v>9</v>
      </c>
      <c r="N2582" s="9">
        <v>428.05555555555554</v>
      </c>
      <c r="O2582" s="9">
        <f>Sales_Data17[[#This Row],[Order Quantity]]*Sales_Data17[[#This Row],[Unit Price]]</f>
        <v>3852.5</v>
      </c>
      <c r="P2582" s="9">
        <v>355.2861111111111</v>
      </c>
      <c r="Q2582" s="9">
        <f>Sales_Data17[[#This Row],[Line Total]]-(Sales_Data17[[#This Row],[Total Unit Cost]]*Sales_Data17[[#This Row],[Order Quantity]])</f>
        <v>654.92500000000018</v>
      </c>
      <c r="R2582" s="1" t="str">
        <f>TEXT(Sales_Data17[[#This Row],[OrderDate]],"MMM")</f>
        <v>Aug</v>
      </c>
      <c r="S2582" s="1" t="str">
        <f t="shared" si="40"/>
        <v>2013</v>
      </c>
    </row>
    <row r="2583" spans="1:19">
      <c r="A2583" t="s">
        <v>2606</v>
      </c>
      <c r="B2583" s="2">
        <v>41490</v>
      </c>
      <c r="C2583" s="2" t="str">
        <f>VLOOKUP(Sales_Data17[[#This Row],[Customer Name Index]],Customer_Data[#All],2,0)</f>
        <v xml:space="preserve">Qualitest </v>
      </c>
      <c r="D2583">
        <v>19</v>
      </c>
      <c r="E2583" t="s">
        <v>2</v>
      </c>
      <c r="F2583" t="s">
        <v>8168</v>
      </c>
      <c r="G2583" t="s">
        <v>8028</v>
      </c>
      <c r="H2583" t="str">
        <f>VLOOKUP(Sales_Data17[[#This Row],[Delivery Region Index]],Regions_Table[#All],2,0)</f>
        <v>Victoria</v>
      </c>
      <c r="I2583" t="str">
        <f>VLOOKUP(Sales_Data17[[#This Row],[Delivery Region Index]],Regions_Table[#All],3,0)</f>
        <v>Mildura</v>
      </c>
      <c r="J2583">
        <v>53</v>
      </c>
      <c r="K2583">
        <v>8</v>
      </c>
      <c r="L2583" t="str">
        <f>VLOOKUP(Sales_Data17[[#This Row],[Product Description Index]],Products_Data[#All],2,0)</f>
        <v>Shoes</v>
      </c>
      <c r="M2583">
        <v>1</v>
      </c>
      <c r="N2583" s="9">
        <v>105.71111111111111</v>
      </c>
      <c r="O2583" s="9">
        <f>Sales_Data17[[#This Row],[Order Quantity]]*Sales_Data17[[#This Row],[Unit Price]]</f>
        <v>105.71111111111111</v>
      </c>
      <c r="P2583" s="9">
        <v>57.083999999999996</v>
      </c>
      <c r="Q2583" s="9">
        <f>Sales_Data17[[#This Row],[Line Total]]-(Sales_Data17[[#This Row],[Total Unit Cost]]*Sales_Data17[[#This Row],[Order Quantity]])</f>
        <v>48.627111111111113</v>
      </c>
      <c r="R2583" s="1" t="str">
        <f>TEXT(Sales_Data17[[#This Row],[OrderDate]],"MMM")</f>
        <v>Aug</v>
      </c>
      <c r="S2583" s="1" t="str">
        <f t="shared" si="40"/>
        <v>2013</v>
      </c>
    </row>
    <row r="2584" spans="1:19">
      <c r="A2584" t="s">
        <v>2607</v>
      </c>
      <c r="B2584" s="2">
        <v>41490</v>
      </c>
      <c r="C2584" s="2" t="str">
        <f>VLOOKUP(Sales_Data17[[#This Row],[Customer Name Index]],Customer_Data[#All],2,0)</f>
        <v>PEDIFIX, Corp</v>
      </c>
      <c r="D2584">
        <v>6</v>
      </c>
      <c r="E2584" t="s">
        <v>3</v>
      </c>
      <c r="F2584" t="s">
        <v>8168</v>
      </c>
      <c r="G2584" t="s">
        <v>8027</v>
      </c>
      <c r="H2584" t="str">
        <f>VLOOKUP(Sales_Data17[[#This Row],[Delivery Region Index]],Regions_Table[#All],2,0)</f>
        <v>New South Wales</v>
      </c>
      <c r="I2584" t="str">
        <f>VLOOKUP(Sales_Data17[[#This Row],[Delivery Region Index]],Regions_Table[#All],3,0)</f>
        <v>Nowra</v>
      </c>
      <c r="J2584">
        <v>17</v>
      </c>
      <c r="K2584">
        <v>3</v>
      </c>
      <c r="L2584" t="str">
        <f>VLOOKUP(Sales_Data17[[#This Row],[Product Description Index]],Products_Data[#All],2,0)</f>
        <v>Sunglasses</v>
      </c>
      <c r="M2584">
        <v>8</v>
      </c>
      <c r="N2584" s="9">
        <v>323.83333333333331</v>
      </c>
      <c r="O2584" s="9">
        <f>Sales_Data17[[#This Row],[Order Quantity]]*Sales_Data17[[#This Row],[Unit Price]]</f>
        <v>2590.6666666666665</v>
      </c>
      <c r="P2584" s="9">
        <v>145.72500000000002</v>
      </c>
      <c r="Q2584" s="9">
        <f>Sales_Data17[[#This Row],[Line Total]]-(Sales_Data17[[#This Row],[Total Unit Cost]]*Sales_Data17[[#This Row],[Order Quantity]])</f>
        <v>1424.8666666666663</v>
      </c>
      <c r="R2584" s="1" t="str">
        <f>TEXT(Sales_Data17[[#This Row],[OrderDate]],"MMM")</f>
        <v>Aug</v>
      </c>
      <c r="S2584" s="1" t="str">
        <f t="shared" si="40"/>
        <v>2013</v>
      </c>
    </row>
    <row r="2585" spans="1:19">
      <c r="A2585" t="s">
        <v>2608</v>
      </c>
      <c r="B2585" s="2">
        <v>41491</v>
      </c>
      <c r="C2585" s="2" t="str">
        <f>VLOOKUP(Sales_Data17[[#This Row],[Customer Name Index]],Customer_Data[#All],2,0)</f>
        <v xml:space="preserve">Qualitest </v>
      </c>
      <c r="D2585">
        <v>19</v>
      </c>
      <c r="E2585" t="s">
        <v>4</v>
      </c>
      <c r="F2585" t="s">
        <v>8168</v>
      </c>
      <c r="G2585" t="s">
        <v>8028</v>
      </c>
      <c r="H2585" t="str">
        <f>VLOOKUP(Sales_Data17[[#This Row],[Delivery Region Index]],Regions_Table[#All],2,0)</f>
        <v>Victoria</v>
      </c>
      <c r="I2585" t="str">
        <f>VLOOKUP(Sales_Data17[[#This Row],[Delivery Region Index]],Regions_Table[#All],3,0)</f>
        <v>Mildura</v>
      </c>
      <c r="J2585">
        <v>53</v>
      </c>
      <c r="K2585">
        <v>8</v>
      </c>
      <c r="L2585" t="str">
        <f>VLOOKUP(Sales_Data17[[#This Row],[Product Description Index]],Products_Data[#All],2,0)</f>
        <v>Shoes</v>
      </c>
      <c r="M2585">
        <v>4</v>
      </c>
      <c r="N2585" s="9">
        <v>268.74444444444447</v>
      </c>
      <c r="O2585" s="9">
        <f>Sales_Data17[[#This Row],[Order Quantity]]*Sales_Data17[[#This Row],[Unit Price]]</f>
        <v>1074.9777777777779</v>
      </c>
      <c r="P2585" s="9">
        <v>180.05877777777781</v>
      </c>
      <c r="Q2585" s="9">
        <f>Sales_Data17[[#This Row],[Line Total]]-(Sales_Data17[[#This Row],[Total Unit Cost]]*Sales_Data17[[#This Row],[Order Quantity]])</f>
        <v>354.74266666666665</v>
      </c>
      <c r="R2585" s="1" t="str">
        <f>TEXT(Sales_Data17[[#This Row],[OrderDate]],"MMM")</f>
        <v>Aug</v>
      </c>
      <c r="S2585" s="1" t="str">
        <f t="shared" si="40"/>
        <v>2013</v>
      </c>
    </row>
    <row r="2586" spans="1:19">
      <c r="A2586" t="s">
        <v>2609</v>
      </c>
      <c r="B2586" s="2">
        <v>41491</v>
      </c>
      <c r="C2586" s="2" t="str">
        <f>VLOOKUP(Sales_Data17[[#This Row],[Customer Name Index]],Customer_Data[#All],2,0)</f>
        <v xml:space="preserve">Ei </v>
      </c>
      <c r="D2586">
        <v>9</v>
      </c>
      <c r="E2586" t="s">
        <v>2</v>
      </c>
      <c r="F2586" t="s">
        <v>8168</v>
      </c>
      <c r="G2586" t="s">
        <v>8027</v>
      </c>
      <c r="H2586" t="str">
        <f>VLOOKUP(Sales_Data17[[#This Row],[Delivery Region Index]],Regions_Table[#All],2,0)</f>
        <v>New South Wales</v>
      </c>
      <c r="I2586" t="str">
        <f>VLOOKUP(Sales_Data17[[#This Row],[Delivery Region Index]],Regions_Table[#All],3,0)</f>
        <v>Wollongong</v>
      </c>
      <c r="J2586">
        <v>24</v>
      </c>
      <c r="K2586">
        <v>4</v>
      </c>
      <c r="L2586" t="str">
        <f>VLOOKUP(Sales_Data17[[#This Row],[Product Description Index]],Products_Data[#All],2,0)</f>
        <v>Jeans</v>
      </c>
      <c r="M2586">
        <v>3</v>
      </c>
      <c r="N2586" s="9">
        <v>282.14444444444445</v>
      </c>
      <c r="O2586" s="9">
        <f>Sales_Data17[[#This Row],[Order Quantity]]*Sales_Data17[[#This Row],[Unit Price]]</f>
        <v>846.43333333333339</v>
      </c>
      <c r="P2586" s="9">
        <v>169.28666666666669</v>
      </c>
      <c r="Q2586" s="9">
        <f>Sales_Data17[[#This Row],[Line Total]]-(Sales_Data17[[#This Row],[Total Unit Cost]]*Sales_Data17[[#This Row],[Order Quantity]])</f>
        <v>338.57333333333332</v>
      </c>
      <c r="R2586" s="1" t="str">
        <f>TEXT(Sales_Data17[[#This Row],[OrderDate]],"MMM")</f>
        <v>Aug</v>
      </c>
      <c r="S2586" s="1" t="str">
        <f t="shared" si="40"/>
        <v>2013</v>
      </c>
    </row>
    <row r="2587" spans="1:19">
      <c r="A2587" t="s">
        <v>2610</v>
      </c>
      <c r="B2587" s="2">
        <v>41491</v>
      </c>
      <c r="C2587" s="2" t="str">
        <f>VLOOKUP(Sales_Data17[[#This Row],[Customer Name Index]],Customer_Data[#All],2,0)</f>
        <v>Rochester Ltd</v>
      </c>
      <c r="D2587">
        <v>15</v>
      </c>
      <c r="E2587" t="s">
        <v>2</v>
      </c>
      <c r="F2587" t="s">
        <v>8168</v>
      </c>
      <c r="G2587" t="s">
        <v>8025</v>
      </c>
      <c r="H2587" t="str">
        <f>VLOOKUP(Sales_Data17[[#This Row],[Delivery Region Index]],Regions_Table[#All],2,0)</f>
        <v>Queensland</v>
      </c>
      <c r="I2587" t="str">
        <f>VLOOKUP(Sales_Data17[[#This Row],[Delivery Region Index]],Regions_Table[#All],3,0)</f>
        <v>Toowoomba</v>
      </c>
      <c r="J2587">
        <v>44</v>
      </c>
      <c r="K2587">
        <v>6</v>
      </c>
      <c r="L2587" t="str">
        <f>VLOOKUP(Sales_Data17[[#This Row],[Product Description Index]],Products_Data[#All],2,0)</f>
        <v>Socks</v>
      </c>
      <c r="M2587">
        <v>1</v>
      </c>
      <c r="N2587" s="9">
        <v>250.13333333333335</v>
      </c>
      <c r="O2587" s="9">
        <f>Sales_Data17[[#This Row],[Order Quantity]]*Sales_Data17[[#This Row],[Unit Price]]</f>
        <v>250.13333333333335</v>
      </c>
      <c r="P2587" s="9">
        <v>127.56800000000001</v>
      </c>
      <c r="Q2587" s="9">
        <f>Sales_Data17[[#This Row],[Line Total]]-(Sales_Data17[[#This Row],[Total Unit Cost]]*Sales_Data17[[#This Row],[Order Quantity]])</f>
        <v>122.56533333333334</v>
      </c>
      <c r="R2587" s="1" t="str">
        <f>TEXT(Sales_Data17[[#This Row],[OrderDate]],"MMM")</f>
        <v>Aug</v>
      </c>
      <c r="S2587" s="1" t="str">
        <f t="shared" si="40"/>
        <v>2013</v>
      </c>
    </row>
    <row r="2588" spans="1:19">
      <c r="A2588" t="s">
        <v>2611</v>
      </c>
      <c r="B2588" s="2">
        <v>41491</v>
      </c>
      <c r="C2588" s="2" t="str">
        <f>VLOOKUP(Sales_Data17[[#This Row],[Customer Name Index]],Customer_Data[#All],2,0)</f>
        <v xml:space="preserve">Ei </v>
      </c>
      <c r="D2588">
        <v>9</v>
      </c>
      <c r="E2588" t="s">
        <v>3</v>
      </c>
      <c r="F2588" t="s">
        <v>8168</v>
      </c>
      <c r="G2588" t="s">
        <v>8027</v>
      </c>
      <c r="H2588" t="str">
        <f>VLOOKUP(Sales_Data17[[#This Row],[Delivery Region Index]],Regions_Table[#All],2,0)</f>
        <v>Queensland</v>
      </c>
      <c r="I2588" t="str">
        <f>VLOOKUP(Sales_Data17[[#This Row],[Delivery Region Index]],Regions_Table[#All],3,0)</f>
        <v>Brisbane</v>
      </c>
      <c r="J2588">
        <v>26</v>
      </c>
      <c r="K2588">
        <v>4</v>
      </c>
      <c r="L2588" t="str">
        <f>VLOOKUP(Sales_Data17[[#This Row],[Product Description Index]],Products_Data[#All],2,0)</f>
        <v>Jeans</v>
      </c>
      <c r="M2588">
        <v>4</v>
      </c>
      <c r="N2588" s="9">
        <v>582.90000000000009</v>
      </c>
      <c r="O2588" s="9">
        <f>Sales_Data17[[#This Row],[Order Quantity]]*Sales_Data17[[#This Row],[Unit Price]]</f>
        <v>2331.6000000000004</v>
      </c>
      <c r="P2588" s="9">
        <v>308.93700000000007</v>
      </c>
      <c r="Q2588" s="9">
        <f>Sales_Data17[[#This Row],[Line Total]]-(Sales_Data17[[#This Row],[Total Unit Cost]]*Sales_Data17[[#This Row],[Order Quantity]])</f>
        <v>1095.8520000000001</v>
      </c>
      <c r="R2588" s="1" t="str">
        <f>TEXT(Sales_Data17[[#This Row],[OrderDate]],"MMM")</f>
        <v>Aug</v>
      </c>
      <c r="S2588" s="1" t="str">
        <f t="shared" si="40"/>
        <v>2013</v>
      </c>
    </row>
    <row r="2589" spans="1:19">
      <c r="A2589" t="s">
        <v>2612</v>
      </c>
      <c r="B2589" s="2">
        <v>41491</v>
      </c>
      <c r="C2589" s="2" t="str">
        <f>VLOOKUP(Sales_Data17[[#This Row],[Customer Name Index]],Customer_Data[#All],2,0)</f>
        <v>3LAB, Ltd</v>
      </c>
      <c r="D2589">
        <v>16</v>
      </c>
      <c r="E2589" t="s">
        <v>2</v>
      </c>
      <c r="F2589" t="s">
        <v>8168</v>
      </c>
      <c r="G2589" t="s">
        <v>8025</v>
      </c>
      <c r="H2589" t="str">
        <f>VLOOKUP(Sales_Data17[[#This Row],[Delivery Region Index]],Regions_Table[#All],2,0)</f>
        <v>Queensland</v>
      </c>
      <c r="I2589" t="str">
        <f>VLOOKUP(Sales_Data17[[#This Row],[Delivery Region Index]],Regions_Table[#All],3,0)</f>
        <v>Toowoomba</v>
      </c>
      <c r="J2589">
        <v>44</v>
      </c>
      <c r="K2589">
        <v>7</v>
      </c>
      <c r="L2589" t="str">
        <f>VLOOKUP(Sales_Data17[[#This Row],[Product Description Index]],Products_Data[#All],2,0)</f>
        <v>Dress Shirts</v>
      </c>
      <c r="M2589">
        <v>8</v>
      </c>
      <c r="N2589" s="9">
        <v>102.73333333333333</v>
      </c>
      <c r="O2589" s="9">
        <f>Sales_Data17[[#This Row],[Order Quantity]]*Sales_Data17[[#This Row],[Unit Price]]</f>
        <v>821.86666666666667</v>
      </c>
      <c r="P2589" s="9">
        <v>65.74933333333334</v>
      </c>
      <c r="Q2589" s="9">
        <f>Sales_Data17[[#This Row],[Line Total]]-(Sales_Data17[[#This Row],[Total Unit Cost]]*Sales_Data17[[#This Row],[Order Quantity]])</f>
        <v>295.87199999999996</v>
      </c>
      <c r="R2589" s="1" t="str">
        <f>TEXT(Sales_Data17[[#This Row],[OrderDate]],"MMM")</f>
        <v>Aug</v>
      </c>
      <c r="S2589" s="1" t="str">
        <f t="shared" si="40"/>
        <v>2013</v>
      </c>
    </row>
    <row r="2590" spans="1:19">
      <c r="A2590" t="s">
        <v>2613</v>
      </c>
      <c r="B2590" s="2">
        <v>41492</v>
      </c>
      <c r="C2590" s="2" t="str">
        <f>VLOOKUP(Sales_Data17[[#This Row],[Customer Name Index]],Customer_Data[#All],2,0)</f>
        <v>Medsep Group</v>
      </c>
      <c r="D2590">
        <v>8</v>
      </c>
      <c r="E2590" t="s">
        <v>2</v>
      </c>
      <c r="F2590" t="s">
        <v>8168</v>
      </c>
      <c r="G2590" t="s">
        <v>8027</v>
      </c>
      <c r="H2590" t="str">
        <f>VLOOKUP(Sales_Data17[[#This Row],[Delivery Region Index]],Regions_Table[#All],2,0)</f>
        <v>New South Wales</v>
      </c>
      <c r="I2590" t="str">
        <f>VLOOKUP(Sales_Data17[[#This Row],[Delivery Region Index]],Regions_Table[#All],3,0)</f>
        <v>Tweed Heads</v>
      </c>
      <c r="J2590">
        <v>22</v>
      </c>
      <c r="K2590">
        <v>3</v>
      </c>
      <c r="L2590" t="str">
        <f>VLOOKUP(Sales_Data17[[#This Row],[Product Description Index]],Products_Data[#All],2,0)</f>
        <v>Sunglasses</v>
      </c>
      <c r="M2590">
        <v>9</v>
      </c>
      <c r="N2590" s="9">
        <v>114.64444444444445</v>
      </c>
      <c r="O2590" s="9">
        <f>Sales_Data17[[#This Row],[Order Quantity]]*Sales_Data17[[#This Row],[Unit Price]]</f>
        <v>1031.8</v>
      </c>
      <c r="P2590" s="9">
        <v>72.225999999999999</v>
      </c>
      <c r="Q2590" s="9">
        <f>Sales_Data17[[#This Row],[Line Total]]-(Sales_Data17[[#This Row],[Total Unit Cost]]*Sales_Data17[[#This Row],[Order Quantity]])</f>
        <v>381.76599999999996</v>
      </c>
      <c r="R2590" s="1" t="str">
        <f>TEXT(Sales_Data17[[#This Row],[OrderDate]],"MMM")</f>
        <v>Aug</v>
      </c>
      <c r="S2590" s="1" t="str">
        <f t="shared" si="40"/>
        <v>2013</v>
      </c>
    </row>
    <row r="2591" spans="1:19">
      <c r="A2591" t="s">
        <v>2614</v>
      </c>
      <c r="B2591" s="2">
        <v>41492</v>
      </c>
      <c r="C2591" s="2" t="str">
        <f>VLOOKUP(Sales_Data17[[#This Row],[Customer Name Index]],Customer_Data[#All],2,0)</f>
        <v>3LAB, Ltd</v>
      </c>
      <c r="D2591">
        <v>16</v>
      </c>
      <c r="E2591" t="s">
        <v>4</v>
      </c>
      <c r="F2591" t="s">
        <v>8168</v>
      </c>
      <c r="G2591" t="s">
        <v>8025</v>
      </c>
      <c r="H2591" t="str">
        <f>VLOOKUP(Sales_Data17[[#This Row],[Delivery Region Index]],Regions_Table[#All],2,0)</f>
        <v>Queensland</v>
      </c>
      <c r="I2591" t="str">
        <f>VLOOKUP(Sales_Data17[[#This Row],[Delivery Region Index]],Regions_Table[#All],3,0)</f>
        <v>Townsville</v>
      </c>
      <c r="J2591">
        <v>45</v>
      </c>
      <c r="K2591">
        <v>7</v>
      </c>
      <c r="L2591" t="str">
        <f>VLOOKUP(Sales_Data17[[#This Row],[Product Description Index]],Products_Data[#All],2,0)</f>
        <v>Dress Shirts</v>
      </c>
      <c r="M2591">
        <v>5</v>
      </c>
      <c r="N2591" s="9">
        <v>206.21111111111111</v>
      </c>
      <c r="O2591" s="9">
        <f>Sales_Data17[[#This Row],[Order Quantity]]*Sales_Data17[[#This Row],[Unit Price]]</f>
        <v>1031.0555555555557</v>
      </c>
      <c r="P2591" s="9">
        <v>146.4098888888889</v>
      </c>
      <c r="Q2591" s="9">
        <f>Sales_Data17[[#This Row],[Line Total]]-(Sales_Data17[[#This Row],[Total Unit Cost]]*Sales_Data17[[#This Row],[Order Quantity]])</f>
        <v>299.00611111111118</v>
      </c>
      <c r="R2591" s="1" t="str">
        <f>TEXT(Sales_Data17[[#This Row],[OrderDate]],"MMM")</f>
        <v>Aug</v>
      </c>
      <c r="S2591" s="1" t="str">
        <f t="shared" si="40"/>
        <v>2013</v>
      </c>
    </row>
    <row r="2592" spans="1:19">
      <c r="A2592" t="s">
        <v>2615</v>
      </c>
      <c r="B2592" s="2">
        <v>41492</v>
      </c>
      <c r="C2592" s="2" t="str">
        <f>VLOOKUP(Sales_Data17[[#This Row],[Customer Name Index]],Customer_Data[#All],2,0)</f>
        <v>Avon Corp</v>
      </c>
      <c r="D2592">
        <v>1</v>
      </c>
      <c r="E2592" t="s">
        <v>2</v>
      </c>
      <c r="F2592" t="s">
        <v>8168</v>
      </c>
      <c r="G2592" t="s">
        <v>8027</v>
      </c>
      <c r="H2592" t="str">
        <f>VLOOKUP(Sales_Data17[[#This Row],[Delivery Region Index]],Regions_Table[#All],2,0)</f>
        <v>New South Wales</v>
      </c>
      <c r="I2592" t="str">
        <f>VLOOKUP(Sales_Data17[[#This Row],[Delivery Region Index]],Regions_Table[#All],3,0)</f>
        <v>Albury</v>
      </c>
      <c r="J2592">
        <v>2</v>
      </c>
      <c r="K2592">
        <v>1</v>
      </c>
      <c r="L2592" t="str">
        <f>VLOOKUP(Sales_Data17[[#This Row],[Product Description Index]],Products_Data[#All],2,0)</f>
        <v>Shirts</v>
      </c>
      <c r="M2592">
        <v>9</v>
      </c>
      <c r="N2592" s="9">
        <v>114.64444444444445</v>
      </c>
      <c r="O2592" s="9">
        <f>Sales_Data17[[#This Row],[Order Quantity]]*Sales_Data17[[#This Row],[Unit Price]]</f>
        <v>1031.8</v>
      </c>
      <c r="P2592" s="9">
        <v>65.347333333333324</v>
      </c>
      <c r="Q2592" s="9">
        <f>Sales_Data17[[#This Row],[Line Total]]-(Sales_Data17[[#This Row],[Total Unit Cost]]*Sales_Data17[[#This Row],[Order Quantity]])</f>
        <v>443.67399999999998</v>
      </c>
      <c r="R2592" s="1" t="str">
        <f>TEXT(Sales_Data17[[#This Row],[OrderDate]],"MMM")</f>
        <v>Aug</v>
      </c>
      <c r="S2592" s="1" t="str">
        <f t="shared" si="40"/>
        <v>2013</v>
      </c>
    </row>
    <row r="2593" spans="1:19">
      <c r="A2593" t="s">
        <v>2616</v>
      </c>
      <c r="B2593" s="2">
        <v>41492</v>
      </c>
      <c r="C2593" s="2" t="str">
        <f>VLOOKUP(Sales_Data17[[#This Row],[Customer Name Index]],Customer_Data[#All],2,0)</f>
        <v>Procter Corp</v>
      </c>
      <c r="D2593">
        <v>5</v>
      </c>
      <c r="E2593" t="s">
        <v>4</v>
      </c>
      <c r="F2593" t="s">
        <v>8168</v>
      </c>
      <c r="G2593" t="s">
        <v>8027</v>
      </c>
      <c r="H2593" t="str">
        <f>VLOOKUP(Sales_Data17[[#This Row],[Delivery Region Index]],Regions_Table[#All],2,0)</f>
        <v>New South Wales</v>
      </c>
      <c r="I2593" t="str">
        <f>VLOOKUP(Sales_Data17[[#This Row],[Delivery Region Index]],Regions_Table[#All],3,0)</f>
        <v>Maitland</v>
      </c>
      <c r="J2593">
        <v>15</v>
      </c>
      <c r="K2593">
        <v>2</v>
      </c>
      <c r="L2593" t="str">
        <f>VLOOKUP(Sales_Data17[[#This Row],[Product Description Index]],Products_Data[#All],2,0)</f>
        <v>Pants</v>
      </c>
      <c r="M2593">
        <v>3</v>
      </c>
      <c r="N2593" s="9">
        <v>143.67777777777781</v>
      </c>
      <c r="O2593" s="9">
        <f>Sales_Data17[[#This Row],[Order Quantity]]*Sales_Data17[[#This Row],[Unit Price]]</f>
        <v>431.03333333333342</v>
      </c>
      <c r="P2593" s="9">
        <v>80.459555555555582</v>
      </c>
      <c r="Q2593" s="9">
        <f>Sales_Data17[[#This Row],[Line Total]]-(Sales_Data17[[#This Row],[Total Unit Cost]]*Sales_Data17[[#This Row],[Order Quantity]])</f>
        <v>189.65466666666669</v>
      </c>
      <c r="R2593" s="1" t="str">
        <f>TEXT(Sales_Data17[[#This Row],[OrderDate]],"MMM")</f>
        <v>Aug</v>
      </c>
      <c r="S2593" s="1" t="str">
        <f t="shared" si="40"/>
        <v>2013</v>
      </c>
    </row>
    <row r="2594" spans="1:19">
      <c r="A2594" t="s">
        <v>2617</v>
      </c>
      <c r="B2594" s="2">
        <v>41492</v>
      </c>
      <c r="C2594" s="2" t="str">
        <f>VLOOKUP(Sales_Data17[[#This Row],[Customer Name Index]],Customer_Data[#All],2,0)</f>
        <v>Procter Corp</v>
      </c>
      <c r="D2594">
        <v>5</v>
      </c>
      <c r="E2594" t="s">
        <v>4</v>
      </c>
      <c r="F2594" t="s">
        <v>8168</v>
      </c>
      <c r="G2594" t="s">
        <v>8027</v>
      </c>
      <c r="H2594" t="str">
        <f>VLOOKUP(Sales_Data17[[#This Row],[Delivery Region Index]],Regions_Table[#All],2,0)</f>
        <v>New South Wales</v>
      </c>
      <c r="I2594" t="str">
        <f>VLOOKUP(Sales_Data17[[#This Row],[Delivery Region Index]],Regions_Table[#All],3,0)</f>
        <v>Lismore</v>
      </c>
      <c r="J2594">
        <v>14</v>
      </c>
      <c r="K2594">
        <v>2</v>
      </c>
      <c r="L2594" t="str">
        <f>VLOOKUP(Sales_Data17[[#This Row],[Product Description Index]],Products_Data[#All],2,0)</f>
        <v>Pants</v>
      </c>
      <c r="M2594">
        <v>5</v>
      </c>
      <c r="N2594" s="9">
        <v>115.38888888888889</v>
      </c>
      <c r="O2594" s="9">
        <f>Sales_Data17[[#This Row],[Order Quantity]]*Sales_Data17[[#This Row],[Unit Price]]</f>
        <v>576.94444444444446</v>
      </c>
      <c r="P2594" s="9">
        <v>56.540555555555557</v>
      </c>
      <c r="Q2594" s="9">
        <f>Sales_Data17[[#This Row],[Line Total]]-(Sales_Data17[[#This Row],[Total Unit Cost]]*Sales_Data17[[#This Row],[Order Quantity]])</f>
        <v>294.24166666666667</v>
      </c>
      <c r="R2594" s="1" t="str">
        <f>TEXT(Sales_Data17[[#This Row],[OrderDate]],"MMM")</f>
        <v>Aug</v>
      </c>
      <c r="S2594" s="1" t="str">
        <f t="shared" si="40"/>
        <v>2013</v>
      </c>
    </row>
    <row r="2595" spans="1:19">
      <c r="A2595" t="s">
        <v>2618</v>
      </c>
      <c r="B2595" s="2">
        <v>41493</v>
      </c>
      <c r="C2595" s="2" t="str">
        <f>VLOOKUP(Sales_Data17[[#This Row],[Customer Name Index]],Customer_Data[#All],2,0)</f>
        <v>Medsep Group</v>
      </c>
      <c r="D2595">
        <v>8</v>
      </c>
      <c r="E2595" t="s">
        <v>4</v>
      </c>
      <c r="F2595" t="s">
        <v>8168</v>
      </c>
      <c r="G2595" t="s">
        <v>8027</v>
      </c>
      <c r="H2595" t="str">
        <f>VLOOKUP(Sales_Data17[[#This Row],[Delivery Region Index]],Regions_Table[#All],2,0)</f>
        <v>New South Wales</v>
      </c>
      <c r="I2595" t="str">
        <f>VLOOKUP(Sales_Data17[[#This Row],[Delivery Region Index]],Regions_Table[#All],3,0)</f>
        <v>Tamworth</v>
      </c>
      <c r="J2595">
        <v>21</v>
      </c>
      <c r="K2595">
        <v>3</v>
      </c>
      <c r="L2595" t="str">
        <f>VLOOKUP(Sales_Data17[[#This Row],[Product Description Index]],Products_Data[#All],2,0)</f>
        <v>Sunglasses</v>
      </c>
      <c r="M2595">
        <v>2</v>
      </c>
      <c r="N2595" s="9">
        <v>192.06666666666669</v>
      </c>
      <c r="O2595" s="9">
        <f>Sales_Data17[[#This Row],[Order Quantity]]*Sales_Data17[[#This Row],[Unit Price]]</f>
        <v>384.13333333333338</v>
      </c>
      <c r="P2595" s="9">
        <v>115.24000000000001</v>
      </c>
      <c r="Q2595" s="9">
        <f>Sales_Data17[[#This Row],[Line Total]]-(Sales_Data17[[#This Row],[Total Unit Cost]]*Sales_Data17[[#This Row],[Order Quantity]])</f>
        <v>153.65333333333336</v>
      </c>
      <c r="R2595" s="1" t="str">
        <f>TEXT(Sales_Data17[[#This Row],[OrderDate]],"MMM")</f>
        <v>Aug</v>
      </c>
      <c r="S2595" s="1" t="str">
        <f t="shared" si="40"/>
        <v>2013</v>
      </c>
    </row>
    <row r="2596" spans="1:19">
      <c r="A2596" t="s">
        <v>2619</v>
      </c>
      <c r="B2596" s="2">
        <v>41493</v>
      </c>
      <c r="C2596" s="2" t="str">
        <f>VLOOKUP(Sales_Data17[[#This Row],[Customer Name Index]],Customer_Data[#All],2,0)</f>
        <v>Pacific Ltd</v>
      </c>
      <c r="D2596">
        <v>20</v>
      </c>
      <c r="E2596" t="s">
        <v>4</v>
      </c>
      <c r="F2596" t="s">
        <v>8168</v>
      </c>
      <c r="G2596" t="s">
        <v>8028</v>
      </c>
      <c r="H2596" t="str">
        <f>VLOOKUP(Sales_Data17[[#This Row],[Delivery Region Index]],Regions_Table[#All],2,0)</f>
        <v>Victoria</v>
      </c>
      <c r="I2596" t="str">
        <f>VLOOKUP(Sales_Data17[[#This Row],[Delivery Region Index]],Regions_Table[#All],3,0)</f>
        <v>Wangaratta</v>
      </c>
      <c r="J2596">
        <v>56</v>
      </c>
      <c r="K2596">
        <v>8</v>
      </c>
      <c r="L2596" t="str">
        <f>VLOOKUP(Sales_Data17[[#This Row],[Product Description Index]],Products_Data[#All],2,0)</f>
        <v>Shoes</v>
      </c>
      <c r="M2596">
        <v>5</v>
      </c>
      <c r="N2596" s="9">
        <v>26.055555555555557</v>
      </c>
      <c r="O2596" s="9">
        <f>Sales_Data17[[#This Row],[Order Quantity]]*Sales_Data17[[#This Row],[Unit Price]]</f>
        <v>130.27777777777777</v>
      </c>
      <c r="P2596" s="9">
        <v>19.281111111111112</v>
      </c>
      <c r="Q2596" s="9">
        <f>Sales_Data17[[#This Row],[Line Total]]-(Sales_Data17[[#This Row],[Total Unit Cost]]*Sales_Data17[[#This Row],[Order Quantity]])</f>
        <v>33.872222222222206</v>
      </c>
      <c r="R2596" s="1" t="str">
        <f>TEXT(Sales_Data17[[#This Row],[OrderDate]],"MMM")</f>
        <v>Aug</v>
      </c>
      <c r="S2596" s="1" t="str">
        <f t="shared" si="40"/>
        <v>2013</v>
      </c>
    </row>
    <row r="2597" spans="1:19">
      <c r="A2597" t="s">
        <v>2620</v>
      </c>
      <c r="B2597" s="2">
        <v>41493</v>
      </c>
      <c r="C2597" s="2" t="str">
        <f>VLOOKUP(Sales_Data17[[#This Row],[Customer Name Index]],Customer_Data[#All],2,0)</f>
        <v>Ole Group</v>
      </c>
      <c r="D2597">
        <v>13</v>
      </c>
      <c r="E2597" t="s">
        <v>3</v>
      </c>
      <c r="F2597" t="s">
        <v>8168</v>
      </c>
      <c r="G2597" t="s">
        <v>8026</v>
      </c>
      <c r="H2597" t="str">
        <f>VLOOKUP(Sales_Data17[[#This Row],[Delivery Region Index]],Regions_Table[#All],2,0)</f>
        <v>Queensland</v>
      </c>
      <c r="I2597" t="str">
        <f>VLOOKUP(Sales_Data17[[#This Row],[Delivery Region Index]],Regions_Table[#All],3,0)</f>
        <v>Maryborough</v>
      </c>
      <c r="J2597">
        <v>37</v>
      </c>
      <c r="K2597">
        <v>6</v>
      </c>
      <c r="L2597" t="str">
        <f>VLOOKUP(Sales_Data17[[#This Row],[Product Description Index]],Products_Data[#All],2,0)</f>
        <v>Socks</v>
      </c>
      <c r="M2597">
        <v>7</v>
      </c>
      <c r="N2597" s="9">
        <v>439.22222222222223</v>
      </c>
      <c r="O2597" s="9">
        <f>Sales_Data17[[#This Row],[Order Quantity]]*Sales_Data17[[#This Row],[Unit Price]]</f>
        <v>3074.5555555555557</v>
      </c>
      <c r="P2597" s="9">
        <v>250.35666666666663</v>
      </c>
      <c r="Q2597" s="9">
        <f>Sales_Data17[[#This Row],[Line Total]]-(Sales_Data17[[#This Row],[Total Unit Cost]]*Sales_Data17[[#This Row],[Order Quantity]])</f>
        <v>1322.0588888888892</v>
      </c>
      <c r="R2597" s="1" t="str">
        <f>TEXT(Sales_Data17[[#This Row],[OrderDate]],"MMM")</f>
        <v>Aug</v>
      </c>
      <c r="S2597" s="1" t="str">
        <f t="shared" si="40"/>
        <v>2013</v>
      </c>
    </row>
    <row r="2598" spans="1:19">
      <c r="A2598" t="s">
        <v>2621</v>
      </c>
      <c r="B2598" s="2">
        <v>41493</v>
      </c>
      <c r="C2598" s="2" t="str">
        <f>VLOOKUP(Sales_Data17[[#This Row],[Customer Name Index]],Customer_Data[#All],2,0)</f>
        <v>Eminence Corp</v>
      </c>
      <c r="D2598">
        <v>18</v>
      </c>
      <c r="E2598" t="s">
        <v>4</v>
      </c>
      <c r="F2598" t="s">
        <v>8168</v>
      </c>
      <c r="G2598" t="s">
        <v>8025</v>
      </c>
      <c r="H2598" t="str">
        <f>VLOOKUP(Sales_Data17[[#This Row],[Delivery Region Index]],Regions_Table[#All],2,0)</f>
        <v>Victoria</v>
      </c>
      <c r="I2598" t="str">
        <f>VLOOKUP(Sales_Data17[[#This Row],[Delivery Region Index]],Regions_Table[#All],3,0)</f>
        <v>Geelong</v>
      </c>
      <c r="J2598">
        <v>51</v>
      </c>
      <c r="K2598">
        <v>8</v>
      </c>
      <c r="L2598" t="str">
        <f>VLOOKUP(Sales_Data17[[#This Row],[Product Description Index]],Products_Data[#All],2,0)</f>
        <v>Shoes</v>
      </c>
      <c r="M2598">
        <v>6</v>
      </c>
      <c r="N2598" s="9">
        <v>78.911111111111111</v>
      </c>
      <c r="O2598" s="9">
        <f>Sales_Data17[[#This Row],[Order Quantity]]*Sales_Data17[[#This Row],[Unit Price]]</f>
        <v>473.4666666666667</v>
      </c>
      <c r="P2598" s="9">
        <v>61.550666666666672</v>
      </c>
      <c r="Q2598" s="9">
        <f>Sales_Data17[[#This Row],[Line Total]]-(Sales_Data17[[#This Row],[Total Unit Cost]]*Sales_Data17[[#This Row],[Order Quantity]])</f>
        <v>104.16266666666667</v>
      </c>
      <c r="R2598" s="1" t="str">
        <f>TEXT(Sales_Data17[[#This Row],[OrderDate]],"MMM")</f>
        <v>Aug</v>
      </c>
      <c r="S2598" s="1" t="str">
        <f t="shared" si="40"/>
        <v>2013</v>
      </c>
    </row>
    <row r="2599" spans="1:19">
      <c r="A2599" t="s">
        <v>2622</v>
      </c>
      <c r="B2599" s="2">
        <v>41494</v>
      </c>
      <c r="C2599" s="2" t="str">
        <f>VLOOKUP(Sales_Data17[[#This Row],[Customer Name Index]],Customer_Data[#All],2,0)</f>
        <v>Procter Corp</v>
      </c>
      <c r="D2599">
        <v>5</v>
      </c>
      <c r="E2599" t="s">
        <v>2</v>
      </c>
      <c r="F2599" t="s">
        <v>8168</v>
      </c>
      <c r="G2599" t="s">
        <v>8027</v>
      </c>
      <c r="H2599" t="str">
        <f>VLOOKUP(Sales_Data17[[#This Row],[Delivery Region Index]],Regions_Table[#All],2,0)</f>
        <v>New South Wales</v>
      </c>
      <c r="I2599" t="str">
        <f>VLOOKUP(Sales_Data17[[#This Row],[Delivery Region Index]],Regions_Table[#All],3,0)</f>
        <v>Lake Macquarie</v>
      </c>
      <c r="J2599">
        <v>13</v>
      </c>
      <c r="K2599">
        <v>2</v>
      </c>
      <c r="L2599" t="str">
        <f>VLOOKUP(Sales_Data17[[#This Row],[Product Description Index]],Products_Data[#All],2,0)</f>
        <v>Pants</v>
      </c>
      <c r="M2599">
        <v>9</v>
      </c>
      <c r="N2599" s="9">
        <v>195.78888888888889</v>
      </c>
      <c r="O2599" s="9">
        <f>Sales_Data17[[#This Row],[Order Quantity]]*Sales_Data17[[#This Row],[Unit Price]]</f>
        <v>1762.1</v>
      </c>
      <c r="P2599" s="9">
        <v>142.92588888888889</v>
      </c>
      <c r="Q2599" s="9">
        <f>Sales_Data17[[#This Row],[Line Total]]-(Sales_Data17[[#This Row],[Total Unit Cost]]*Sales_Data17[[#This Row],[Order Quantity]])</f>
        <v>475.76699999999983</v>
      </c>
      <c r="R2599" s="1" t="str">
        <f>TEXT(Sales_Data17[[#This Row],[OrderDate]],"MMM")</f>
        <v>Aug</v>
      </c>
      <c r="S2599" s="1" t="str">
        <f t="shared" si="40"/>
        <v>2013</v>
      </c>
    </row>
    <row r="2600" spans="1:19">
      <c r="A2600" t="s">
        <v>2623</v>
      </c>
      <c r="B2600" s="2">
        <v>41494</v>
      </c>
      <c r="C2600" s="2" t="str">
        <f>VLOOKUP(Sales_Data17[[#This Row],[Customer Name Index]],Customer_Data[#All],2,0)</f>
        <v>ETUDE Ltd</v>
      </c>
      <c r="D2600">
        <v>4</v>
      </c>
      <c r="E2600" t="s">
        <v>2</v>
      </c>
      <c r="F2600" t="s">
        <v>8168</v>
      </c>
      <c r="G2600" t="s">
        <v>8027</v>
      </c>
      <c r="H2600" t="str">
        <f>VLOOKUP(Sales_Data17[[#This Row],[Delivery Region Index]],Regions_Table[#All],2,0)</f>
        <v>New South Wales</v>
      </c>
      <c r="I2600" t="str">
        <f>VLOOKUP(Sales_Data17[[#This Row],[Delivery Region Index]],Regions_Table[#All],3,0)</f>
        <v>Griffith</v>
      </c>
      <c r="J2600">
        <v>12</v>
      </c>
      <c r="K2600">
        <v>2</v>
      </c>
      <c r="L2600" t="str">
        <f>VLOOKUP(Sales_Data17[[#This Row],[Product Description Index]],Products_Data[#All],2,0)</f>
        <v>Pants</v>
      </c>
      <c r="M2600">
        <v>3</v>
      </c>
      <c r="N2600" s="9">
        <v>203.23333333333335</v>
      </c>
      <c r="O2600" s="9">
        <f>Sales_Data17[[#This Row],[Order Quantity]]*Sales_Data17[[#This Row],[Unit Price]]</f>
        <v>609.70000000000005</v>
      </c>
      <c r="P2600" s="9">
        <v>148.36033333333336</v>
      </c>
      <c r="Q2600" s="9">
        <f>Sales_Data17[[#This Row],[Line Total]]-(Sales_Data17[[#This Row],[Total Unit Cost]]*Sales_Data17[[#This Row],[Order Quantity]])</f>
        <v>164.61899999999997</v>
      </c>
      <c r="R2600" s="1" t="str">
        <f>TEXT(Sales_Data17[[#This Row],[OrderDate]],"MMM")</f>
        <v>Aug</v>
      </c>
      <c r="S2600" s="1" t="str">
        <f t="shared" si="40"/>
        <v>2013</v>
      </c>
    </row>
    <row r="2601" spans="1:19">
      <c r="A2601" t="s">
        <v>2624</v>
      </c>
      <c r="B2601" s="2">
        <v>41495</v>
      </c>
      <c r="C2601" s="2" t="str">
        <f>VLOOKUP(Sales_Data17[[#This Row],[Customer Name Index]],Customer_Data[#All],2,0)</f>
        <v>Rochester Ltd</v>
      </c>
      <c r="D2601">
        <v>15</v>
      </c>
      <c r="E2601" t="s">
        <v>3</v>
      </c>
      <c r="F2601" t="s">
        <v>8168</v>
      </c>
      <c r="G2601" t="s">
        <v>8025</v>
      </c>
      <c r="H2601" t="str">
        <f>VLOOKUP(Sales_Data17[[#This Row],[Delivery Region Index]],Regions_Table[#All],2,0)</f>
        <v>Queensland</v>
      </c>
      <c r="I2601" t="str">
        <f>VLOOKUP(Sales_Data17[[#This Row],[Delivery Region Index]],Regions_Table[#All],3,0)</f>
        <v>Sunshine Coast</v>
      </c>
      <c r="J2601">
        <v>42</v>
      </c>
      <c r="K2601">
        <v>6</v>
      </c>
      <c r="L2601" t="str">
        <f>VLOOKUP(Sales_Data17[[#This Row],[Product Description Index]],Products_Data[#All],2,0)</f>
        <v>Socks</v>
      </c>
      <c r="M2601">
        <v>9</v>
      </c>
      <c r="N2601" s="9">
        <v>260.55555555555554</v>
      </c>
      <c r="O2601" s="9">
        <f>Sales_Data17[[#This Row],[Order Quantity]]*Sales_Data17[[#This Row],[Unit Price]]</f>
        <v>2345</v>
      </c>
      <c r="P2601" s="9">
        <v>143.30555555555554</v>
      </c>
      <c r="Q2601" s="9">
        <f>Sales_Data17[[#This Row],[Line Total]]-(Sales_Data17[[#This Row],[Total Unit Cost]]*Sales_Data17[[#This Row],[Order Quantity]])</f>
        <v>1055.25</v>
      </c>
      <c r="R2601" s="1" t="str">
        <f>TEXT(Sales_Data17[[#This Row],[OrderDate]],"MMM")</f>
        <v>Aug</v>
      </c>
      <c r="S2601" s="1" t="str">
        <f t="shared" si="40"/>
        <v>2013</v>
      </c>
    </row>
    <row r="2602" spans="1:19">
      <c r="A2602" t="s">
        <v>2625</v>
      </c>
      <c r="B2602" s="2">
        <v>41495</v>
      </c>
      <c r="C2602" s="2" t="str">
        <f>VLOOKUP(Sales_Data17[[#This Row],[Customer Name Index]],Customer_Data[#All],2,0)</f>
        <v>21st Ltd</v>
      </c>
      <c r="D2602">
        <v>10</v>
      </c>
      <c r="E2602" t="s">
        <v>3</v>
      </c>
      <c r="F2602" t="s">
        <v>8168</v>
      </c>
      <c r="G2602" t="s">
        <v>8027</v>
      </c>
      <c r="H2602" t="str">
        <f>VLOOKUP(Sales_Data17[[#This Row],[Delivery Region Index]],Regions_Table[#All],2,0)</f>
        <v>Queensland</v>
      </c>
      <c r="I2602" t="str">
        <f>VLOOKUP(Sales_Data17[[#This Row],[Delivery Region Index]],Regions_Table[#All],3,0)</f>
        <v>Cairns</v>
      </c>
      <c r="J2602">
        <v>28</v>
      </c>
      <c r="K2602">
        <v>4</v>
      </c>
      <c r="L2602" t="str">
        <f>VLOOKUP(Sales_Data17[[#This Row],[Product Description Index]],Products_Data[#All],2,0)</f>
        <v>Jeans</v>
      </c>
      <c r="M2602">
        <v>4</v>
      </c>
      <c r="N2602" s="9">
        <v>639.47777777777776</v>
      </c>
      <c r="O2602" s="9">
        <f>Sales_Data17[[#This Row],[Order Quantity]]*Sales_Data17[[#This Row],[Unit Price]]</f>
        <v>2557.911111111111</v>
      </c>
      <c r="P2602" s="9">
        <v>409.26577777777783</v>
      </c>
      <c r="Q2602" s="9">
        <f>Sales_Data17[[#This Row],[Line Total]]-(Sales_Data17[[#This Row],[Total Unit Cost]]*Sales_Data17[[#This Row],[Order Quantity]])</f>
        <v>920.84799999999973</v>
      </c>
      <c r="R2602" s="1" t="str">
        <f>TEXT(Sales_Data17[[#This Row],[OrderDate]],"MMM")</f>
        <v>Aug</v>
      </c>
      <c r="S2602" s="1" t="str">
        <f t="shared" si="40"/>
        <v>2013</v>
      </c>
    </row>
    <row r="2603" spans="1:19">
      <c r="A2603" t="s">
        <v>2626</v>
      </c>
      <c r="B2603" s="2">
        <v>41495</v>
      </c>
      <c r="C2603" s="2" t="str">
        <f>VLOOKUP(Sales_Data17[[#This Row],[Customer Name Index]],Customer_Data[#All],2,0)</f>
        <v>Procter Corp</v>
      </c>
      <c r="D2603">
        <v>5</v>
      </c>
      <c r="E2603" t="s">
        <v>4</v>
      </c>
      <c r="F2603" t="s">
        <v>8168</v>
      </c>
      <c r="G2603" t="s">
        <v>8027</v>
      </c>
      <c r="H2603" t="str">
        <f>VLOOKUP(Sales_Data17[[#This Row],[Delivery Region Index]],Regions_Table[#All],2,0)</f>
        <v>New South Wales</v>
      </c>
      <c r="I2603" t="str">
        <f>VLOOKUP(Sales_Data17[[#This Row],[Delivery Region Index]],Regions_Table[#All],3,0)</f>
        <v>Griffith</v>
      </c>
      <c r="J2603">
        <v>12</v>
      </c>
      <c r="K2603">
        <v>2</v>
      </c>
      <c r="L2603" t="str">
        <f>VLOOKUP(Sales_Data17[[#This Row],[Product Description Index]],Products_Data[#All],2,0)</f>
        <v>Pants</v>
      </c>
      <c r="M2603">
        <v>5</v>
      </c>
      <c r="N2603" s="9">
        <v>121.34444444444446</v>
      </c>
      <c r="O2603" s="9">
        <f>Sales_Data17[[#This Row],[Order Quantity]]*Sales_Data17[[#This Row],[Unit Price]]</f>
        <v>606.72222222222229</v>
      </c>
      <c r="P2603" s="9">
        <v>54.605000000000004</v>
      </c>
      <c r="Q2603" s="9">
        <f>Sales_Data17[[#This Row],[Line Total]]-(Sales_Data17[[#This Row],[Total Unit Cost]]*Sales_Data17[[#This Row],[Order Quantity]])</f>
        <v>333.69722222222225</v>
      </c>
      <c r="R2603" s="1" t="str">
        <f>TEXT(Sales_Data17[[#This Row],[OrderDate]],"MMM")</f>
        <v>Aug</v>
      </c>
      <c r="S2603" s="1" t="str">
        <f t="shared" si="40"/>
        <v>2013</v>
      </c>
    </row>
    <row r="2604" spans="1:19">
      <c r="A2604" t="s">
        <v>2627</v>
      </c>
      <c r="B2604" s="2">
        <v>41495</v>
      </c>
      <c r="C2604" s="2" t="str">
        <f>VLOOKUP(Sales_Data17[[#This Row],[Customer Name Index]],Customer_Data[#All],2,0)</f>
        <v>Procter Corp</v>
      </c>
      <c r="D2604">
        <v>5</v>
      </c>
      <c r="E2604" t="s">
        <v>4</v>
      </c>
      <c r="F2604" t="s">
        <v>8168</v>
      </c>
      <c r="G2604" t="s">
        <v>8027</v>
      </c>
      <c r="H2604" t="str">
        <f>VLOOKUP(Sales_Data17[[#This Row],[Delivery Region Index]],Regions_Table[#All],2,0)</f>
        <v>New South Wales</v>
      </c>
      <c r="I2604" t="str">
        <f>VLOOKUP(Sales_Data17[[#This Row],[Delivery Region Index]],Regions_Table[#All],3,0)</f>
        <v>Lismore</v>
      </c>
      <c r="J2604">
        <v>14</v>
      </c>
      <c r="K2604">
        <v>2</v>
      </c>
      <c r="L2604" t="str">
        <f>VLOOKUP(Sales_Data17[[#This Row],[Product Description Index]],Products_Data[#All],2,0)</f>
        <v>Pants</v>
      </c>
      <c r="M2604">
        <v>4</v>
      </c>
      <c r="N2604" s="9">
        <v>317.13333333333338</v>
      </c>
      <c r="O2604" s="9">
        <f>Sales_Data17[[#This Row],[Order Quantity]]*Sales_Data17[[#This Row],[Unit Price]]</f>
        <v>1268.5333333333335</v>
      </c>
      <c r="P2604" s="9">
        <v>158.56666666666669</v>
      </c>
      <c r="Q2604" s="9">
        <f>Sales_Data17[[#This Row],[Line Total]]-(Sales_Data17[[#This Row],[Total Unit Cost]]*Sales_Data17[[#This Row],[Order Quantity]])</f>
        <v>634.26666666666677</v>
      </c>
      <c r="R2604" s="1" t="str">
        <f>TEXT(Sales_Data17[[#This Row],[OrderDate]],"MMM")</f>
        <v>Aug</v>
      </c>
      <c r="S2604" s="1" t="str">
        <f t="shared" si="40"/>
        <v>2013</v>
      </c>
    </row>
    <row r="2605" spans="1:19">
      <c r="A2605" t="s">
        <v>2628</v>
      </c>
      <c r="B2605" s="2">
        <v>41496</v>
      </c>
      <c r="C2605" s="2" t="str">
        <f>VLOOKUP(Sales_Data17[[#This Row],[Customer Name Index]],Customer_Data[#All],2,0)</f>
        <v>Eminence Corp</v>
      </c>
      <c r="D2605">
        <v>18</v>
      </c>
      <c r="E2605" t="s">
        <v>4</v>
      </c>
      <c r="F2605" t="s">
        <v>8168</v>
      </c>
      <c r="G2605" t="s">
        <v>8025</v>
      </c>
      <c r="H2605" t="str">
        <f>VLOOKUP(Sales_Data17[[#This Row],[Delivery Region Index]],Regions_Table[#All],2,0)</f>
        <v>Victoria</v>
      </c>
      <c r="I2605" t="str">
        <f>VLOOKUP(Sales_Data17[[#This Row],[Delivery Region Index]],Regions_Table[#All],3,0)</f>
        <v>Latrobe City</v>
      </c>
      <c r="J2605">
        <v>52</v>
      </c>
      <c r="K2605">
        <v>8</v>
      </c>
      <c r="L2605" t="str">
        <f>VLOOKUP(Sales_Data17[[#This Row],[Product Description Index]],Products_Data[#All],2,0)</f>
        <v>Shoes</v>
      </c>
      <c r="M2605">
        <v>6</v>
      </c>
      <c r="N2605" s="9">
        <v>114.64444444444445</v>
      </c>
      <c r="O2605" s="9">
        <f>Sales_Data17[[#This Row],[Order Quantity]]*Sales_Data17[[#This Row],[Unit Price]]</f>
        <v>687.86666666666667</v>
      </c>
      <c r="P2605" s="9">
        <v>47.004222222222218</v>
      </c>
      <c r="Q2605" s="9">
        <f>Sales_Data17[[#This Row],[Line Total]]-(Sales_Data17[[#This Row],[Total Unit Cost]]*Sales_Data17[[#This Row],[Order Quantity]])</f>
        <v>405.84133333333335</v>
      </c>
      <c r="R2605" s="1" t="str">
        <f>TEXT(Sales_Data17[[#This Row],[OrderDate]],"MMM")</f>
        <v>Aug</v>
      </c>
      <c r="S2605" s="1" t="str">
        <f t="shared" si="40"/>
        <v>2013</v>
      </c>
    </row>
    <row r="2606" spans="1:19">
      <c r="A2606" t="s">
        <v>2629</v>
      </c>
      <c r="B2606" s="2">
        <v>41496</v>
      </c>
      <c r="C2606" s="2" t="str">
        <f>VLOOKUP(Sales_Data17[[#This Row],[Customer Name Index]],Customer_Data[#All],2,0)</f>
        <v>Medsep Group</v>
      </c>
      <c r="D2606">
        <v>8</v>
      </c>
      <c r="E2606" t="s">
        <v>4</v>
      </c>
      <c r="F2606" t="s">
        <v>8168</v>
      </c>
      <c r="G2606" t="s">
        <v>8027</v>
      </c>
      <c r="H2606" t="str">
        <f>VLOOKUP(Sales_Data17[[#This Row],[Delivery Region Index]],Regions_Table[#All],2,0)</f>
        <v>New South Wales</v>
      </c>
      <c r="I2606" t="str">
        <f>VLOOKUP(Sales_Data17[[#This Row],[Delivery Region Index]],Regions_Table[#All],3,0)</f>
        <v>Tweed Heads</v>
      </c>
      <c r="J2606">
        <v>22</v>
      </c>
      <c r="K2606">
        <v>3</v>
      </c>
      <c r="L2606" t="str">
        <f>VLOOKUP(Sales_Data17[[#This Row],[Product Description Index]],Products_Data[#All],2,0)</f>
        <v>Sunglasses</v>
      </c>
      <c r="M2606">
        <v>5</v>
      </c>
      <c r="N2606" s="9">
        <v>123.57777777777778</v>
      </c>
      <c r="O2606" s="9">
        <f>Sales_Data17[[#This Row],[Order Quantity]]*Sales_Data17[[#This Row],[Unit Price]]</f>
        <v>617.88888888888891</v>
      </c>
      <c r="P2606" s="9">
        <v>60.553111111111122</v>
      </c>
      <c r="Q2606" s="9">
        <f>Sales_Data17[[#This Row],[Line Total]]-(Sales_Data17[[#This Row],[Total Unit Cost]]*Sales_Data17[[#This Row],[Order Quantity]])</f>
        <v>315.12333333333333</v>
      </c>
      <c r="R2606" s="1" t="str">
        <f>TEXT(Sales_Data17[[#This Row],[OrderDate]],"MMM")</f>
        <v>Aug</v>
      </c>
      <c r="S2606" s="1" t="str">
        <f t="shared" si="40"/>
        <v>2013</v>
      </c>
    </row>
    <row r="2607" spans="1:19">
      <c r="A2607" t="s">
        <v>2630</v>
      </c>
      <c r="B2607" s="2">
        <v>41496</v>
      </c>
      <c r="C2607" s="2" t="str">
        <f>VLOOKUP(Sales_Data17[[#This Row],[Customer Name Index]],Customer_Data[#All],2,0)</f>
        <v>21st Ltd</v>
      </c>
      <c r="D2607">
        <v>10</v>
      </c>
      <c r="E2607" t="s">
        <v>4</v>
      </c>
      <c r="F2607" t="s">
        <v>8168</v>
      </c>
      <c r="G2607" t="s">
        <v>8026</v>
      </c>
      <c r="H2607" t="str">
        <f>VLOOKUP(Sales_Data17[[#This Row],[Delivery Region Index]],Regions_Table[#All],2,0)</f>
        <v>Queensland</v>
      </c>
      <c r="I2607" t="str">
        <f>VLOOKUP(Sales_Data17[[#This Row],[Delivery Region Index]],Regions_Table[#All],3,0)</f>
        <v>Charters Towers</v>
      </c>
      <c r="J2607">
        <v>29</v>
      </c>
      <c r="K2607">
        <v>4</v>
      </c>
      <c r="L2607" t="str">
        <f>VLOOKUP(Sales_Data17[[#This Row],[Product Description Index]],Products_Data[#All],2,0)</f>
        <v>Jeans</v>
      </c>
      <c r="M2607">
        <v>7</v>
      </c>
      <c r="N2607" s="9">
        <v>414.65555555555557</v>
      </c>
      <c r="O2607" s="9">
        <f>Sales_Data17[[#This Row],[Order Quantity]]*Sales_Data17[[#This Row],[Unit Price]]</f>
        <v>2902.588888888889</v>
      </c>
      <c r="P2607" s="9">
        <v>178.3018888888889</v>
      </c>
      <c r="Q2607" s="9">
        <f>Sales_Data17[[#This Row],[Line Total]]-(Sales_Data17[[#This Row],[Total Unit Cost]]*Sales_Data17[[#This Row],[Order Quantity]])</f>
        <v>1654.4756666666667</v>
      </c>
      <c r="R2607" s="1" t="str">
        <f>TEXT(Sales_Data17[[#This Row],[OrderDate]],"MMM")</f>
        <v>Aug</v>
      </c>
      <c r="S2607" s="1" t="str">
        <f t="shared" si="40"/>
        <v>2013</v>
      </c>
    </row>
    <row r="2608" spans="1:19">
      <c r="A2608" t="s">
        <v>2631</v>
      </c>
      <c r="B2608" s="2">
        <v>41497</v>
      </c>
      <c r="C2608" s="2" t="str">
        <f>VLOOKUP(Sales_Data17[[#This Row],[Customer Name Index]],Customer_Data[#All],2,0)</f>
        <v xml:space="preserve">Medline </v>
      </c>
      <c r="D2608">
        <v>12</v>
      </c>
      <c r="E2608" t="s">
        <v>4</v>
      </c>
      <c r="F2608" t="s">
        <v>8168</v>
      </c>
      <c r="G2608" t="s">
        <v>8026</v>
      </c>
      <c r="H2608" t="str">
        <f>VLOOKUP(Sales_Data17[[#This Row],[Delivery Region Index]],Regions_Table[#All],2,0)</f>
        <v>Queensland</v>
      </c>
      <c r="I2608" t="str">
        <f>VLOOKUP(Sales_Data17[[#This Row],[Delivery Region Index]],Regions_Table[#All],3,0)</f>
        <v>Ipswich</v>
      </c>
      <c r="J2608">
        <v>34</v>
      </c>
      <c r="K2608">
        <v>5</v>
      </c>
      <c r="L2608" t="str">
        <f>VLOOKUP(Sales_Data17[[#This Row],[Product Description Index]],Products_Data[#All],2,0)</f>
        <v>Hats</v>
      </c>
      <c r="M2608">
        <v>3</v>
      </c>
      <c r="N2608" s="9">
        <v>285.86666666666667</v>
      </c>
      <c r="O2608" s="9">
        <f>Sales_Data17[[#This Row],[Order Quantity]]*Sales_Data17[[#This Row],[Unit Price]]</f>
        <v>857.6</v>
      </c>
      <c r="P2608" s="9">
        <v>217.2586666666667</v>
      </c>
      <c r="Q2608" s="9">
        <f>Sales_Data17[[#This Row],[Line Total]]-(Sales_Data17[[#This Row],[Total Unit Cost]]*Sales_Data17[[#This Row],[Order Quantity]])</f>
        <v>205.82399999999996</v>
      </c>
      <c r="R2608" s="1" t="str">
        <f>TEXT(Sales_Data17[[#This Row],[OrderDate]],"MMM")</f>
        <v>Aug</v>
      </c>
      <c r="S2608" s="1" t="str">
        <f t="shared" si="40"/>
        <v>2013</v>
      </c>
    </row>
    <row r="2609" spans="1:19">
      <c r="A2609" t="s">
        <v>2632</v>
      </c>
      <c r="B2609" s="2">
        <v>41498</v>
      </c>
      <c r="C2609" s="2" t="str">
        <f>VLOOKUP(Sales_Data17[[#This Row],[Customer Name Index]],Customer_Data[#All],2,0)</f>
        <v>Medsep Group</v>
      </c>
      <c r="D2609">
        <v>8</v>
      </c>
      <c r="E2609" t="s">
        <v>3</v>
      </c>
      <c r="F2609" t="s">
        <v>8168</v>
      </c>
      <c r="G2609" t="s">
        <v>8027</v>
      </c>
      <c r="H2609" t="str">
        <f>VLOOKUP(Sales_Data17[[#This Row],[Delivery Region Index]],Regions_Table[#All],2,0)</f>
        <v>New South Wales</v>
      </c>
      <c r="I2609" t="str">
        <f>VLOOKUP(Sales_Data17[[#This Row],[Delivery Region Index]],Regions_Table[#All],3,0)</f>
        <v>Wagga Wagga</v>
      </c>
      <c r="J2609">
        <v>23</v>
      </c>
      <c r="K2609">
        <v>4</v>
      </c>
      <c r="L2609" t="str">
        <f>VLOOKUP(Sales_Data17[[#This Row],[Product Description Index]],Products_Data[#All],2,0)</f>
        <v>Jeans</v>
      </c>
      <c r="M2609">
        <v>4</v>
      </c>
      <c r="N2609" s="9">
        <v>29.033333333333335</v>
      </c>
      <c r="O2609" s="9">
        <f>Sales_Data17[[#This Row],[Order Quantity]]*Sales_Data17[[#This Row],[Unit Price]]</f>
        <v>116.13333333333334</v>
      </c>
      <c r="P2609" s="9">
        <v>15.968333333333337</v>
      </c>
      <c r="Q2609" s="9">
        <f>Sales_Data17[[#This Row],[Line Total]]-(Sales_Data17[[#This Row],[Total Unit Cost]]*Sales_Data17[[#This Row],[Order Quantity]])</f>
        <v>52.259999999999991</v>
      </c>
      <c r="R2609" s="1" t="str">
        <f>TEXT(Sales_Data17[[#This Row],[OrderDate]],"MMM")</f>
        <v>Aug</v>
      </c>
      <c r="S2609" s="1" t="str">
        <f t="shared" si="40"/>
        <v>2013</v>
      </c>
    </row>
    <row r="2610" spans="1:19">
      <c r="A2610" t="s">
        <v>2633</v>
      </c>
      <c r="B2610" s="2">
        <v>41498</v>
      </c>
      <c r="C2610" s="2" t="str">
        <f>VLOOKUP(Sales_Data17[[#This Row],[Customer Name Index]],Customer_Data[#All],2,0)</f>
        <v>Medsep Group</v>
      </c>
      <c r="D2610">
        <v>8</v>
      </c>
      <c r="E2610" t="s">
        <v>2</v>
      </c>
      <c r="F2610" t="s">
        <v>8168</v>
      </c>
      <c r="G2610" t="s">
        <v>8027</v>
      </c>
      <c r="H2610" t="str">
        <f>VLOOKUP(Sales_Data17[[#This Row],[Delivery Region Index]],Regions_Table[#All],2,0)</f>
        <v>New South Wales</v>
      </c>
      <c r="I2610" t="str">
        <f>VLOOKUP(Sales_Data17[[#This Row],[Delivery Region Index]],Regions_Table[#All],3,0)</f>
        <v>Wollongong</v>
      </c>
      <c r="J2610">
        <v>24</v>
      </c>
      <c r="K2610">
        <v>4</v>
      </c>
      <c r="L2610" t="str">
        <f>VLOOKUP(Sales_Data17[[#This Row],[Product Description Index]],Products_Data[#All],2,0)</f>
        <v>Jeans</v>
      </c>
      <c r="M2610">
        <v>1</v>
      </c>
      <c r="N2610" s="9">
        <v>25.311111111111114</v>
      </c>
      <c r="O2610" s="9">
        <f>Sales_Data17[[#This Row],[Order Quantity]]*Sales_Data17[[#This Row],[Unit Price]]</f>
        <v>25.311111111111114</v>
      </c>
      <c r="P2610" s="9">
        <v>16.958444444444446</v>
      </c>
      <c r="Q2610" s="9">
        <f>Sales_Data17[[#This Row],[Line Total]]-(Sales_Data17[[#This Row],[Total Unit Cost]]*Sales_Data17[[#This Row],[Order Quantity]])</f>
        <v>8.3526666666666678</v>
      </c>
      <c r="R2610" s="1" t="str">
        <f>TEXT(Sales_Data17[[#This Row],[OrderDate]],"MMM")</f>
        <v>Aug</v>
      </c>
      <c r="S2610" s="1" t="str">
        <f t="shared" si="40"/>
        <v>2013</v>
      </c>
    </row>
    <row r="2611" spans="1:19">
      <c r="A2611" t="s">
        <v>2634</v>
      </c>
      <c r="B2611" s="2">
        <v>41498</v>
      </c>
      <c r="C2611" s="2" t="str">
        <f>VLOOKUP(Sales_Data17[[#This Row],[Customer Name Index]],Customer_Data[#All],2,0)</f>
        <v>Pacific Ltd</v>
      </c>
      <c r="D2611">
        <v>20</v>
      </c>
      <c r="E2611" t="s">
        <v>4</v>
      </c>
      <c r="F2611" t="s">
        <v>8168</v>
      </c>
      <c r="G2611" t="s">
        <v>8028</v>
      </c>
      <c r="H2611" t="str">
        <f>VLOOKUP(Sales_Data17[[#This Row],[Delivery Region Index]],Regions_Table[#All],2,0)</f>
        <v>Victoria</v>
      </c>
      <c r="I2611" t="str">
        <f>VLOOKUP(Sales_Data17[[#This Row],[Delivery Region Index]],Regions_Table[#All],3,0)</f>
        <v>Warrnambool</v>
      </c>
      <c r="J2611">
        <v>57</v>
      </c>
      <c r="K2611">
        <v>8</v>
      </c>
      <c r="L2611" t="str">
        <f>VLOOKUP(Sales_Data17[[#This Row],[Product Description Index]],Products_Data[#All],2,0)</f>
        <v>Shoes</v>
      </c>
      <c r="M2611">
        <v>9</v>
      </c>
      <c r="N2611" s="9">
        <v>220.35555555555555</v>
      </c>
      <c r="O2611" s="9">
        <f>Sales_Data17[[#This Row],[Order Quantity]]*Sales_Data17[[#This Row],[Unit Price]]</f>
        <v>1983.2</v>
      </c>
      <c r="P2611" s="9">
        <v>123.39911111111113</v>
      </c>
      <c r="Q2611" s="9">
        <f>Sales_Data17[[#This Row],[Line Total]]-(Sales_Data17[[#This Row],[Total Unit Cost]]*Sales_Data17[[#This Row],[Order Quantity]])</f>
        <v>872.60799999999995</v>
      </c>
      <c r="R2611" s="1" t="str">
        <f>TEXT(Sales_Data17[[#This Row],[OrderDate]],"MMM")</f>
        <v>Aug</v>
      </c>
      <c r="S2611" s="1" t="str">
        <f t="shared" si="40"/>
        <v>2013</v>
      </c>
    </row>
    <row r="2612" spans="1:19">
      <c r="A2612" t="s">
        <v>2635</v>
      </c>
      <c r="B2612" s="2">
        <v>41498</v>
      </c>
      <c r="C2612" s="2" t="str">
        <f>VLOOKUP(Sales_Data17[[#This Row],[Customer Name Index]],Customer_Data[#All],2,0)</f>
        <v>Ole Group</v>
      </c>
      <c r="D2612">
        <v>13</v>
      </c>
      <c r="E2612" t="s">
        <v>3</v>
      </c>
      <c r="F2612" t="s">
        <v>8168</v>
      </c>
      <c r="G2612" t="s">
        <v>8026</v>
      </c>
      <c r="H2612" t="str">
        <f>VLOOKUP(Sales_Data17[[#This Row],[Delivery Region Index]],Regions_Table[#All],2,0)</f>
        <v>Queensland</v>
      </c>
      <c r="I2612" t="str">
        <f>VLOOKUP(Sales_Data17[[#This Row],[Delivery Region Index]],Regions_Table[#All],3,0)</f>
        <v>Mount Isa</v>
      </c>
      <c r="J2612">
        <v>38</v>
      </c>
      <c r="K2612">
        <v>6</v>
      </c>
      <c r="L2612" t="str">
        <f>VLOOKUP(Sales_Data17[[#This Row],[Product Description Index]],Products_Data[#All],2,0)</f>
        <v>Socks</v>
      </c>
      <c r="M2612">
        <v>3</v>
      </c>
      <c r="N2612" s="9">
        <v>29.777777777777779</v>
      </c>
      <c r="O2612" s="9">
        <f>Sales_Data17[[#This Row],[Order Quantity]]*Sales_Data17[[#This Row],[Unit Price]]</f>
        <v>89.333333333333343</v>
      </c>
      <c r="P2612" s="9">
        <v>24.417777777777776</v>
      </c>
      <c r="Q2612" s="9">
        <f>Sales_Data17[[#This Row],[Line Total]]-(Sales_Data17[[#This Row],[Total Unit Cost]]*Sales_Data17[[#This Row],[Order Quantity]])</f>
        <v>16.080000000000013</v>
      </c>
      <c r="R2612" s="1" t="str">
        <f>TEXT(Sales_Data17[[#This Row],[OrderDate]],"MMM")</f>
        <v>Aug</v>
      </c>
      <c r="S2612" s="1" t="str">
        <f t="shared" si="40"/>
        <v>2013</v>
      </c>
    </row>
    <row r="2613" spans="1:19">
      <c r="A2613" t="s">
        <v>2636</v>
      </c>
      <c r="B2613" s="2">
        <v>41498</v>
      </c>
      <c r="C2613" s="2" t="str">
        <f>VLOOKUP(Sales_Data17[[#This Row],[Customer Name Index]],Customer_Data[#All],2,0)</f>
        <v>Eminence Corp</v>
      </c>
      <c r="D2613">
        <v>18</v>
      </c>
      <c r="E2613" t="s">
        <v>3</v>
      </c>
      <c r="F2613" t="s">
        <v>8168</v>
      </c>
      <c r="G2613" t="s">
        <v>8025</v>
      </c>
      <c r="H2613" t="str">
        <f>VLOOKUP(Sales_Data17[[#This Row],[Delivery Region Index]],Regions_Table[#All],2,0)</f>
        <v>Victoria</v>
      </c>
      <c r="I2613" t="str">
        <f>VLOOKUP(Sales_Data17[[#This Row],[Delivery Region Index]],Regions_Table[#All],3,0)</f>
        <v>Geelong</v>
      </c>
      <c r="J2613">
        <v>51</v>
      </c>
      <c r="K2613">
        <v>7</v>
      </c>
      <c r="L2613" t="str">
        <f>VLOOKUP(Sales_Data17[[#This Row],[Product Description Index]],Products_Data[#All],2,0)</f>
        <v>Dress Shirts</v>
      </c>
      <c r="M2613">
        <v>8</v>
      </c>
      <c r="N2613" s="9">
        <v>436.98888888888888</v>
      </c>
      <c r="O2613" s="9">
        <f>Sales_Data17[[#This Row],[Order Quantity]]*Sales_Data17[[#This Row],[Unit Price]]</f>
        <v>3495.911111111111</v>
      </c>
      <c r="P2613" s="9">
        <v>235.97400000000002</v>
      </c>
      <c r="Q2613" s="9">
        <f>Sales_Data17[[#This Row],[Line Total]]-(Sales_Data17[[#This Row],[Total Unit Cost]]*Sales_Data17[[#This Row],[Order Quantity]])</f>
        <v>1608.1191111111109</v>
      </c>
      <c r="R2613" s="1" t="str">
        <f>TEXT(Sales_Data17[[#This Row],[OrderDate]],"MMM")</f>
        <v>Aug</v>
      </c>
      <c r="S2613" s="1" t="str">
        <f t="shared" si="40"/>
        <v>2013</v>
      </c>
    </row>
    <row r="2614" spans="1:19">
      <c r="A2614" t="s">
        <v>2637</v>
      </c>
      <c r="B2614" s="2">
        <v>41498</v>
      </c>
      <c r="C2614" s="2" t="str">
        <f>VLOOKUP(Sales_Data17[[#This Row],[Customer Name Index]],Customer_Data[#All],2,0)</f>
        <v>Procter Corp</v>
      </c>
      <c r="D2614">
        <v>5</v>
      </c>
      <c r="E2614" t="s">
        <v>4</v>
      </c>
      <c r="F2614" t="s">
        <v>8168</v>
      </c>
      <c r="G2614" t="s">
        <v>8027</v>
      </c>
      <c r="H2614" t="str">
        <f>VLOOKUP(Sales_Data17[[#This Row],[Delivery Region Index]],Regions_Table[#All],2,0)</f>
        <v>New South Wales</v>
      </c>
      <c r="I2614" t="str">
        <f>VLOOKUP(Sales_Data17[[#This Row],[Delivery Region Index]],Regions_Table[#All],3,0)</f>
        <v>Maitland</v>
      </c>
      <c r="J2614">
        <v>15</v>
      </c>
      <c r="K2614">
        <v>2</v>
      </c>
      <c r="L2614" t="str">
        <f>VLOOKUP(Sales_Data17[[#This Row],[Product Description Index]],Products_Data[#All],2,0)</f>
        <v>Pants</v>
      </c>
      <c r="M2614">
        <v>5</v>
      </c>
      <c r="N2614" s="9">
        <v>254.60000000000002</v>
      </c>
      <c r="O2614" s="9">
        <f>Sales_Data17[[#This Row],[Order Quantity]]*Sales_Data17[[#This Row],[Unit Price]]</f>
        <v>1273</v>
      </c>
      <c r="P2614" s="9">
        <v>185.858</v>
      </c>
      <c r="Q2614" s="9">
        <f>Sales_Data17[[#This Row],[Line Total]]-(Sales_Data17[[#This Row],[Total Unit Cost]]*Sales_Data17[[#This Row],[Order Quantity]])</f>
        <v>343.71000000000004</v>
      </c>
      <c r="R2614" s="1" t="str">
        <f>TEXT(Sales_Data17[[#This Row],[OrderDate]],"MMM")</f>
        <v>Aug</v>
      </c>
      <c r="S2614" s="1" t="str">
        <f t="shared" si="40"/>
        <v>2013</v>
      </c>
    </row>
    <row r="2615" spans="1:19">
      <c r="A2615" t="s">
        <v>2638</v>
      </c>
      <c r="B2615" s="2">
        <v>41498</v>
      </c>
      <c r="C2615" s="2" t="str">
        <f>VLOOKUP(Sales_Data17[[#This Row],[Customer Name Index]],Customer_Data[#All],2,0)</f>
        <v xml:space="preserve">Qualitest </v>
      </c>
      <c r="D2615">
        <v>19</v>
      </c>
      <c r="E2615" t="s">
        <v>3</v>
      </c>
      <c r="F2615" t="s">
        <v>8168</v>
      </c>
      <c r="G2615" t="s">
        <v>8028</v>
      </c>
      <c r="H2615" t="str">
        <f>VLOOKUP(Sales_Data17[[#This Row],[Delivery Region Index]],Regions_Table[#All],2,0)</f>
        <v>Victoria</v>
      </c>
      <c r="I2615" t="str">
        <f>VLOOKUP(Sales_Data17[[#This Row],[Delivery Region Index]],Regions_Table[#All],3,0)</f>
        <v>Mildura</v>
      </c>
      <c r="J2615">
        <v>53</v>
      </c>
      <c r="K2615">
        <v>8</v>
      </c>
      <c r="L2615" t="str">
        <f>VLOOKUP(Sales_Data17[[#This Row],[Product Description Index]],Products_Data[#All],2,0)</f>
        <v>Shoes</v>
      </c>
      <c r="M2615">
        <v>3</v>
      </c>
      <c r="N2615" s="9">
        <v>688.61111111111109</v>
      </c>
      <c r="O2615" s="9">
        <f>Sales_Data17[[#This Row],[Order Quantity]]*Sales_Data17[[#This Row],[Unit Price]]</f>
        <v>2065.833333333333</v>
      </c>
      <c r="P2615" s="9">
        <v>557.77500000000009</v>
      </c>
      <c r="Q2615" s="9">
        <f>Sales_Data17[[#This Row],[Line Total]]-(Sales_Data17[[#This Row],[Total Unit Cost]]*Sales_Data17[[#This Row],[Order Quantity]])</f>
        <v>392.50833333333276</v>
      </c>
      <c r="R2615" s="1" t="str">
        <f>TEXT(Sales_Data17[[#This Row],[OrderDate]],"MMM")</f>
        <v>Aug</v>
      </c>
      <c r="S2615" s="1" t="str">
        <f t="shared" si="40"/>
        <v>2013</v>
      </c>
    </row>
    <row r="2616" spans="1:19">
      <c r="A2616" t="s">
        <v>2639</v>
      </c>
      <c r="B2616" s="2">
        <v>41499</v>
      </c>
      <c r="C2616" s="2" t="str">
        <f>VLOOKUP(Sales_Data17[[#This Row],[Customer Name Index]],Customer_Data[#All],2,0)</f>
        <v>3LAB, Ltd</v>
      </c>
      <c r="D2616">
        <v>16</v>
      </c>
      <c r="E2616" t="s">
        <v>4</v>
      </c>
      <c r="F2616" t="s">
        <v>8168</v>
      </c>
      <c r="G2616" t="s">
        <v>8025</v>
      </c>
      <c r="H2616" t="str">
        <f>VLOOKUP(Sales_Data17[[#This Row],[Delivery Region Index]],Regions_Table[#All],2,0)</f>
        <v>Queensland</v>
      </c>
      <c r="I2616" t="str">
        <f>VLOOKUP(Sales_Data17[[#This Row],[Delivery Region Index]],Regions_Table[#All],3,0)</f>
        <v>Townsville</v>
      </c>
      <c r="J2616">
        <v>45</v>
      </c>
      <c r="K2616">
        <v>7</v>
      </c>
      <c r="L2616" t="str">
        <f>VLOOKUP(Sales_Data17[[#This Row],[Product Description Index]],Products_Data[#All],2,0)</f>
        <v>Dress Shirts</v>
      </c>
      <c r="M2616">
        <v>2</v>
      </c>
      <c r="N2616" s="9">
        <v>426.56666666666666</v>
      </c>
      <c r="O2616" s="9">
        <f>Sales_Data17[[#This Row],[Order Quantity]]*Sales_Data17[[#This Row],[Unit Price]]</f>
        <v>853.13333333333333</v>
      </c>
      <c r="P2616" s="9">
        <v>277.26833333333332</v>
      </c>
      <c r="Q2616" s="9">
        <f>Sales_Data17[[#This Row],[Line Total]]-(Sales_Data17[[#This Row],[Total Unit Cost]]*Sales_Data17[[#This Row],[Order Quantity]])</f>
        <v>298.59666666666669</v>
      </c>
      <c r="R2616" s="1" t="str">
        <f>TEXT(Sales_Data17[[#This Row],[OrderDate]],"MMM")</f>
        <v>Aug</v>
      </c>
      <c r="S2616" s="1" t="str">
        <f t="shared" si="40"/>
        <v>2013</v>
      </c>
    </row>
    <row r="2617" spans="1:19">
      <c r="A2617" t="s">
        <v>2640</v>
      </c>
      <c r="B2617" s="2">
        <v>41499</v>
      </c>
      <c r="C2617" s="2" t="str">
        <f>VLOOKUP(Sales_Data17[[#This Row],[Customer Name Index]],Customer_Data[#All],2,0)</f>
        <v xml:space="preserve">WakeFern </v>
      </c>
      <c r="D2617">
        <v>2</v>
      </c>
      <c r="E2617" t="s">
        <v>2</v>
      </c>
      <c r="F2617" t="s">
        <v>8168</v>
      </c>
      <c r="G2617" t="s">
        <v>8027</v>
      </c>
      <c r="H2617" t="str">
        <f>VLOOKUP(Sales_Data17[[#This Row],[Delivery Region Index]],Regions_Table[#All],2,0)</f>
        <v>New South Wales</v>
      </c>
      <c r="I2617" t="str">
        <f>VLOOKUP(Sales_Data17[[#This Row],[Delivery Region Index]],Regions_Table[#All],3,0)</f>
        <v>Broken Hill</v>
      </c>
      <c r="J2617">
        <v>5</v>
      </c>
      <c r="K2617">
        <v>1</v>
      </c>
      <c r="L2617" t="str">
        <f>VLOOKUP(Sales_Data17[[#This Row],[Product Description Index]],Products_Data[#All],2,0)</f>
        <v>Shirts</v>
      </c>
      <c r="M2617">
        <v>7</v>
      </c>
      <c r="N2617" s="9">
        <v>117.62222222222223</v>
      </c>
      <c r="O2617" s="9">
        <f>Sales_Data17[[#This Row],[Order Quantity]]*Sales_Data17[[#This Row],[Unit Price]]</f>
        <v>823.35555555555561</v>
      </c>
      <c r="P2617" s="9">
        <v>88.216666666666669</v>
      </c>
      <c r="Q2617" s="9">
        <f>Sales_Data17[[#This Row],[Line Total]]-(Sales_Data17[[#This Row],[Total Unit Cost]]*Sales_Data17[[#This Row],[Order Quantity]])</f>
        <v>205.83888888888896</v>
      </c>
      <c r="R2617" s="1" t="str">
        <f>TEXT(Sales_Data17[[#This Row],[OrderDate]],"MMM")</f>
        <v>Aug</v>
      </c>
      <c r="S2617" s="1" t="str">
        <f t="shared" si="40"/>
        <v>2013</v>
      </c>
    </row>
    <row r="2618" spans="1:19">
      <c r="A2618" t="s">
        <v>2641</v>
      </c>
      <c r="B2618" s="2">
        <v>41499</v>
      </c>
      <c r="C2618" s="2" t="str">
        <f>VLOOKUP(Sales_Data17[[#This Row],[Customer Name Index]],Customer_Data[#All],2,0)</f>
        <v>ETUDE Ltd</v>
      </c>
      <c r="D2618">
        <v>4</v>
      </c>
      <c r="E2618" t="s">
        <v>2</v>
      </c>
      <c r="F2618" t="s">
        <v>8168</v>
      </c>
      <c r="G2618" t="s">
        <v>8027</v>
      </c>
      <c r="H2618" t="str">
        <f>VLOOKUP(Sales_Data17[[#This Row],[Delivery Region Index]],Regions_Table[#All],2,0)</f>
        <v>New South Wales</v>
      </c>
      <c r="I2618" t="str">
        <f>VLOOKUP(Sales_Data17[[#This Row],[Delivery Region Index]],Regions_Table[#All],3,0)</f>
        <v>Grafton</v>
      </c>
      <c r="J2618">
        <v>11</v>
      </c>
      <c r="K2618">
        <v>2</v>
      </c>
      <c r="L2618" t="str">
        <f>VLOOKUP(Sales_Data17[[#This Row],[Product Description Index]],Products_Data[#All],2,0)</f>
        <v>Pants</v>
      </c>
      <c r="M2618">
        <v>2</v>
      </c>
      <c r="N2618" s="9">
        <v>97.522222222222226</v>
      </c>
      <c r="O2618" s="9">
        <f>Sales_Data17[[#This Row],[Order Quantity]]*Sales_Data17[[#This Row],[Unit Price]]</f>
        <v>195.04444444444445</v>
      </c>
      <c r="P2618" s="9">
        <v>64.364666666666665</v>
      </c>
      <c r="Q2618" s="9">
        <f>Sales_Data17[[#This Row],[Line Total]]-(Sales_Data17[[#This Row],[Total Unit Cost]]*Sales_Data17[[#This Row],[Order Quantity]])</f>
        <v>66.315111111111122</v>
      </c>
      <c r="R2618" s="1" t="str">
        <f>TEXT(Sales_Data17[[#This Row],[OrderDate]],"MMM")</f>
        <v>Aug</v>
      </c>
      <c r="S2618" s="1" t="str">
        <f t="shared" si="40"/>
        <v>2013</v>
      </c>
    </row>
    <row r="2619" spans="1:19">
      <c r="A2619" t="s">
        <v>2642</v>
      </c>
      <c r="B2619" s="2">
        <v>41500</v>
      </c>
      <c r="C2619" s="2" t="str">
        <f>VLOOKUP(Sales_Data17[[#This Row],[Customer Name Index]],Customer_Data[#All],2,0)</f>
        <v>Rochester Ltd</v>
      </c>
      <c r="D2619">
        <v>15</v>
      </c>
      <c r="E2619" t="s">
        <v>4</v>
      </c>
      <c r="F2619" t="s">
        <v>8168</v>
      </c>
      <c r="G2619" t="s">
        <v>8025</v>
      </c>
      <c r="H2619" t="str">
        <f>VLOOKUP(Sales_Data17[[#This Row],[Delivery Region Index]],Regions_Table[#All],2,0)</f>
        <v>Queensland</v>
      </c>
      <c r="I2619" t="str">
        <f>VLOOKUP(Sales_Data17[[#This Row],[Delivery Region Index]],Regions_Table[#All],3,0)</f>
        <v>Thuringowa</v>
      </c>
      <c r="J2619">
        <v>43</v>
      </c>
      <c r="K2619">
        <v>6</v>
      </c>
      <c r="L2619" t="str">
        <f>VLOOKUP(Sales_Data17[[#This Row],[Product Description Index]],Products_Data[#All],2,0)</f>
        <v>Socks</v>
      </c>
      <c r="M2619">
        <v>4</v>
      </c>
      <c r="N2619" s="9">
        <v>675.95555555555563</v>
      </c>
      <c r="O2619" s="9">
        <f>Sales_Data17[[#This Row],[Order Quantity]]*Sales_Data17[[#This Row],[Unit Price]]</f>
        <v>2703.8222222222225</v>
      </c>
      <c r="P2619" s="9">
        <v>574.56222222222232</v>
      </c>
      <c r="Q2619" s="9">
        <f>Sales_Data17[[#This Row],[Line Total]]-(Sales_Data17[[#This Row],[Total Unit Cost]]*Sales_Data17[[#This Row],[Order Quantity]])</f>
        <v>405.57333333333327</v>
      </c>
      <c r="R2619" s="1" t="str">
        <f>TEXT(Sales_Data17[[#This Row],[OrderDate]],"MMM")</f>
        <v>Aug</v>
      </c>
      <c r="S2619" s="1" t="str">
        <f t="shared" si="40"/>
        <v>2013</v>
      </c>
    </row>
    <row r="2620" spans="1:19">
      <c r="A2620" t="s">
        <v>2643</v>
      </c>
      <c r="B2620" s="2">
        <v>41500</v>
      </c>
      <c r="C2620" s="2" t="str">
        <f>VLOOKUP(Sales_Data17[[#This Row],[Customer Name Index]],Customer_Data[#All],2,0)</f>
        <v xml:space="preserve">Medline </v>
      </c>
      <c r="D2620">
        <v>12</v>
      </c>
      <c r="E2620" t="s">
        <v>2</v>
      </c>
      <c r="F2620" t="s">
        <v>8168</v>
      </c>
      <c r="G2620" t="s">
        <v>8026</v>
      </c>
      <c r="H2620" t="str">
        <f>VLOOKUP(Sales_Data17[[#This Row],[Delivery Region Index]],Regions_Table[#All],2,0)</f>
        <v>Queensland</v>
      </c>
      <c r="I2620" t="str">
        <f>VLOOKUP(Sales_Data17[[#This Row],[Delivery Region Index]],Regions_Table[#All],3,0)</f>
        <v>Ipswich</v>
      </c>
      <c r="J2620">
        <v>34</v>
      </c>
      <c r="K2620">
        <v>5</v>
      </c>
      <c r="L2620" t="str">
        <f>VLOOKUP(Sales_Data17[[#This Row],[Product Description Index]],Products_Data[#All],2,0)</f>
        <v>Hats</v>
      </c>
      <c r="M2620">
        <v>1</v>
      </c>
      <c r="N2620" s="9">
        <v>442.20000000000005</v>
      </c>
      <c r="O2620" s="9">
        <f>Sales_Data17[[#This Row],[Order Quantity]]*Sales_Data17[[#This Row],[Unit Price]]</f>
        <v>442.20000000000005</v>
      </c>
      <c r="P2620" s="9">
        <v>336.072</v>
      </c>
      <c r="Q2620" s="9">
        <f>Sales_Data17[[#This Row],[Line Total]]-(Sales_Data17[[#This Row],[Total Unit Cost]]*Sales_Data17[[#This Row],[Order Quantity]])</f>
        <v>106.12800000000004</v>
      </c>
      <c r="R2620" s="1" t="str">
        <f>TEXT(Sales_Data17[[#This Row],[OrderDate]],"MMM")</f>
        <v>Aug</v>
      </c>
      <c r="S2620" s="1" t="str">
        <f t="shared" si="40"/>
        <v>2013</v>
      </c>
    </row>
    <row r="2621" spans="1:19">
      <c r="A2621" t="s">
        <v>2644</v>
      </c>
      <c r="B2621" s="2">
        <v>41500</v>
      </c>
      <c r="C2621" s="2" t="str">
        <f>VLOOKUP(Sales_Data17[[#This Row],[Customer Name Index]],Customer_Data[#All],2,0)</f>
        <v xml:space="preserve">Qualitest </v>
      </c>
      <c r="D2621">
        <v>19</v>
      </c>
      <c r="E2621" t="s">
        <v>2</v>
      </c>
      <c r="F2621" t="s">
        <v>8168</v>
      </c>
      <c r="G2621" t="s">
        <v>8028</v>
      </c>
      <c r="H2621" t="str">
        <f>VLOOKUP(Sales_Data17[[#This Row],[Delivery Region Index]],Regions_Table[#All],2,0)</f>
        <v>Victoria</v>
      </c>
      <c r="I2621" t="str">
        <f>VLOOKUP(Sales_Data17[[#This Row],[Delivery Region Index]],Regions_Table[#All],3,0)</f>
        <v>Mildura</v>
      </c>
      <c r="J2621">
        <v>53</v>
      </c>
      <c r="K2621">
        <v>8</v>
      </c>
      <c r="L2621" t="str">
        <f>VLOOKUP(Sales_Data17[[#This Row],[Product Description Index]],Products_Data[#All],2,0)</f>
        <v>Shoes</v>
      </c>
      <c r="M2621">
        <v>1</v>
      </c>
      <c r="N2621" s="9">
        <v>434.01111111111112</v>
      </c>
      <c r="O2621" s="9">
        <f>Sales_Data17[[#This Row],[Order Quantity]]*Sales_Data17[[#This Row],[Unit Price]]</f>
        <v>434.01111111111112</v>
      </c>
      <c r="P2621" s="9">
        <v>351.54900000000004</v>
      </c>
      <c r="Q2621" s="9">
        <f>Sales_Data17[[#This Row],[Line Total]]-(Sales_Data17[[#This Row],[Total Unit Cost]]*Sales_Data17[[#This Row],[Order Quantity]])</f>
        <v>82.462111111111085</v>
      </c>
      <c r="R2621" s="1" t="str">
        <f>TEXT(Sales_Data17[[#This Row],[OrderDate]],"MMM")</f>
        <v>Aug</v>
      </c>
      <c r="S2621" s="1" t="str">
        <f t="shared" si="40"/>
        <v>2013</v>
      </c>
    </row>
    <row r="2622" spans="1:19">
      <c r="A2622" t="s">
        <v>2645</v>
      </c>
      <c r="B2622" s="2">
        <v>41500</v>
      </c>
      <c r="C2622" s="2" t="str">
        <f>VLOOKUP(Sales_Data17[[#This Row],[Customer Name Index]],Customer_Data[#All],2,0)</f>
        <v>Avon Corp</v>
      </c>
      <c r="D2622">
        <v>1</v>
      </c>
      <c r="E2622" t="s">
        <v>4</v>
      </c>
      <c r="F2622" t="s">
        <v>8168</v>
      </c>
      <c r="G2622" t="s">
        <v>8027</v>
      </c>
      <c r="H2622" t="str">
        <f>VLOOKUP(Sales_Data17[[#This Row],[Delivery Region Index]],Regions_Table[#All],2,0)</f>
        <v>New South Wales</v>
      </c>
      <c r="I2622" t="str">
        <f>VLOOKUP(Sales_Data17[[#This Row],[Delivery Region Index]],Regions_Table[#All],3,0)</f>
        <v>Albury</v>
      </c>
      <c r="J2622">
        <v>2</v>
      </c>
      <c r="K2622">
        <v>1</v>
      </c>
      <c r="L2622" t="str">
        <f>VLOOKUP(Sales_Data17[[#This Row],[Product Description Index]],Products_Data[#All],2,0)</f>
        <v>Shirts</v>
      </c>
      <c r="M2622">
        <v>8</v>
      </c>
      <c r="N2622" s="9">
        <v>701.26666666666677</v>
      </c>
      <c r="O2622" s="9">
        <f>Sales_Data17[[#This Row],[Order Quantity]]*Sales_Data17[[#This Row],[Unit Price]]</f>
        <v>5610.1333333333341</v>
      </c>
      <c r="P2622" s="9">
        <v>554.00066666666669</v>
      </c>
      <c r="Q2622" s="9">
        <f>Sales_Data17[[#This Row],[Line Total]]-(Sales_Data17[[#This Row],[Total Unit Cost]]*Sales_Data17[[#This Row],[Order Quantity]])</f>
        <v>1178.1280000000006</v>
      </c>
      <c r="R2622" s="1" t="str">
        <f>TEXT(Sales_Data17[[#This Row],[OrderDate]],"MMM")</f>
        <v>Aug</v>
      </c>
      <c r="S2622" s="1" t="str">
        <f t="shared" si="40"/>
        <v>2013</v>
      </c>
    </row>
    <row r="2623" spans="1:19">
      <c r="A2623" t="s">
        <v>2646</v>
      </c>
      <c r="B2623" s="2">
        <v>41500</v>
      </c>
      <c r="C2623" s="2" t="str">
        <f>VLOOKUP(Sales_Data17[[#This Row],[Customer Name Index]],Customer_Data[#All],2,0)</f>
        <v>New Ltd</v>
      </c>
      <c r="D2623">
        <v>7</v>
      </c>
      <c r="E2623" t="s">
        <v>3</v>
      </c>
      <c r="F2623" t="s">
        <v>8168</v>
      </c>
      <c r="G2623" t="s">
        <v>8027</v>
      </c>
      <c r="H2623" t="str">
        <f>VLOOKUP(Sales_Data17[[#This Row],[Delivery Region Index]],Regions_Table[#All],2,0)</f>
        <v>New South Wales</v>
      </c>
      <c r="I2623" t="str">
        <f>VLOOKUP(Sales_Data17[[#This Row],[Delivery Region Index]],Regions_Table[#All],3,0)</f>
        <v>Queanbeyan</v>
      </c>
      <c r="J2623">
        <v>20</v>
      </c>
      <c r="K2623">
        <v>3</v>
      </c>
      <c r="L2623" t="str">
        <f>VLOOKUP(Sales_Data17[[#This Row],[Product Description Index]],Products_Data[#All],2,0)</f>
        <v>Sunglasses</v>
      </c>
      <c r="M2623">
        <v>6</v>
      </c>
      <c r="N2623" s="9">
        <v>291.07777777777778</v>
      </c>
      <c r="O2623" s="9">
        <f>Sales_Data17[[#This Row],[Order Quantity]]*Sales_Data17[[#This Row],[Unit Price]]</f>
        <v>1746.4666666666667</v>
      </c>
      <c r="P2623" s="9">
        <v>165.91433333333333</v>
      </c>
      <c r="Q2623" s="9">
        <f>Sales_Data17[[#This Row],[Line Total]]-(Sales_Data17[[#This Row],[Total Unit Cost]]*Sales_Data17[[#This Row],[Order Quantity]])</f>
        <v>750.98066666666671</v>
      </c>
      <c r="R2623" s="1" t="str">
        <f>TEXT(Sales_Data17[[#This Row],[OrderDate]],"MMM")</f>
        <v>Aug</v>
      </c>
      <c r="S2623" s="1" t="str">
        <f t="shared" si="40"/>
        <v>2013</v>
      </c>
    </row>
    <row r="2624" spans="1:19">
      <c r="A2624" t="s">
        <v>2647</v>
      </c>
      <c r="B2624" s="2">
        <v>41501</v>
      </c>
      <c r="C2624" s="2" t="str">
        <f>VLOOKUP(Sales_Data17[[#This Row],[Customer Name Index]],Customer_Data[#All],2,0)</f>
        <v xml:space="preserve">Medline </v>
      </c>
      <c r="D2624">
        <v>12</v>
      </c>
      <c r="E2624" t="s">
        <v>2</v>
      </c>
      <c r="F2624" t="s">
        <v>8168</v>
      </c>
      <c r="G2624" t="s">
        <v>8026</v>
      </c>
      <c r="H2624" t="str">
        <f>VLOOKUP(Sales_Data17[[#This Row],[Delivery Region Index]],Regions_Table[#All],2,0)</f>
        <v>Queensland</v>
      </c>
      <c r="I2624" t="str">
        <f>VLOOKUP(Sales_Data17[[#This Row],[Delivery Region Index]],Regions_Table[#All],3,0)</f>
        <v>Logan City</v>
      </c>
      <c r="J2624">
        <v>35</v>
      </c>
      <c r="K2624">
        <v>5</v>
      </c>
      <c r="L2624" t="str">
        <f>VLOOKUP(Sales_Data17[[#This Row],[Product Description Index]],Products_Data[#All],2,0)</f>
        <v>Hats</v>
      </c>
      <c r="M2624">
        <v>3</v>
      </c>
      <c r="N2624" s="9">
        <v>387.85555555555561</v>
      </c>
      <c r="O2624" s="9">
        <f>Sales_Data17[[#This Row],[Order Quantity]]*Sales_Data17[[#This Row],[Unit Price]]</f>
        <v>1163.5666666666668</v>
      </c>
      <c r="P2624" s="9">
        <v>155.14222222222224</v>
      </c>
      <c r="Q2624" s="9">
        <f>Sales_Data17[[#This Row],[Line Total]]-(Sales_Data17[[#This Row],[Total Unit Cost]]*Sales_Data17[[#This Row],[Order Quantity]])</f>
        <v>698.1400000000001</v>
      </c>
      <c r="R2624" s="1" t="str">
        <f>TEXT(Sales_Data17[[#This Row],[OrderDate]],"MMM")</f>
        <v>Aug</v>
      </c>
      <c r="S2624" s="1" t="str">
        <f t="shared" si="40"/>
        <v>2013</v>
      </c>
    </row>
    <row r="2625" spans="1:19">
      <c r="A2625" t="s">
        <v>2648</v>
      </c>
      <c r="B2625" s="2">
        <v>41501</v>
      </c>
      <c r="C2625" s="2" t="str">
        <f>VLOOKUP(Sales_Data17[[#This Row],[Customer Name Index]],Customer_Data[#All],2,0)</f>
        <v>Rochester Ltd</v>
      </c>
      <c r="D2625">
        <v>15</v>
      </c>
      <c r="E2625" t="s">
        <v>4</v>
      </c>
      <c r="F2625" t="s">
        <v>8168</v>
      </c>
      <c r="G2625" t="s">
        <v>8025</v>
      </c>
      <c r="H2625" t="str">
        <f>VLOOKUP(Sales_Data17[[#This Row],[Delivery Region Index]],Regions_Table[#All],2,0)</f>
        <v>Queensland</v>
      </c>
      <c r="I2625" t="str">
        <f>VLOOKUP(Sales_Data17[[#This Row],[Delivery Region Index]],Regions_Table[#All],3,0)</f>
        <v>Sunshine Coast</v>
      </c>
      <c r="J2625">
        <v>42</v>
      </c>
      <c r="K2625">
        <v>6</v>
      </c>
      <c r="L2625" t="str">
        <f>VLOOKUP(Sales_Data17[[#This Row],[Product Description Index]],Products_Data[#All],2,0)</f>
        <v>Socks</v>
      </c>
      <c r="M2625">
        <v>9</v>
      </c>
      <c r="N2625" s="9">
        <v>26.055555555555557</v>
      </c>
      <c r="O2625" s="9">
        <f>Sales_Data17[[#This Row],[Order Quantity]]*Sales_Data17[[#This Row],[Unit Price]]</f>
        <v>234.5</v>
      </c>
      <c r="P2625" s="9">
        <v>13.027777777777779</v>
      </c>
      <c r="Q2625" s="9">
        <f>Sales_Data17[[#This Row],[Line Total]]-(Sales_Data17[[#This Row],[Total Unit Cost]]*Sales_Data17[[#This Row],[Order Quantity]])</f>
        <v>117.25</v>
      </c>
      <c r="R2625" s="1" t="str">
        <f>TEXT(Sales_Data17[[#This Row],[OrderDate]],"MMM")</f>
        <v>Aug</v>
      </c>
      <c r="S2625" s="1" t="str">
        <f t="shared" si="40"/>
        <v>2013</v>
      </c>
    </row>
    <row r="2626" spans="1:19">
      <c r="A2626" t="s">
        <v>2649</v>
      </c>
      <c r="B2626" s="2">
        <v>41501</v>
      </c>
      <c r="C2626" s="2" t="str">
        <f>VLOOKUP(Sales_Data17[[#This Row],[Customer Name Index]],Customer_Data[#All],2,0)</f>
        <v>Medsep Group</v>
      </c>
      <c r="D2626">
        <v>8</v>
      </c>
      <c r="E2626" t="s">
        <v>4</v>
      </c>
      <c r="F2626" t="s">
        <v>8168</v>
      </c>
      <c r="G2626" t="s">
        <v>8027</v>
      </c>
      <c r="H2626" t="str">
        <f>VLOOKUP(Sales_Data17[[#This Row],[Delivery Region Index]],Regions_Table[#All],2,0)</f>
        <v>New South Wales</v>
      </c>
      <c r="I2626" t="str">
        <f>VLOOKUP(Sales_Data17[[#This Row],[Delivery Region Index]],Regions_Table[#All],3,0)</f>
        <v>Tamworth</v>
      </c>
      <c r="J2626">
        <v>21</v>
      </c>
      <c r="K2626">
        <v>3</v>
      </c>
      <c r="L2626" t="str">
        <f>VLOOKUP(Sales_Data17[[#This Row],[Product Description Index]],Products_Data[#All],2,0)</f>
        <v>Sunglasses</v>
      </c>
      <c r="M2626">
        <v>8</v>
      </c>
      <c r="N2626" s="9">
        <v>125.06666666666668</v>
      </c>
      <c r="O2626" s="9">
        <f>Sales_Data17[[#This Row],[Order Quantity]]*Sales_Data17[[#This Row],[Unit Price]]</f>
        <v>1000.5333333333334</v>
      </c>
      <c r="P2626" s="9">
        <v>65.034666666666681</v>
      </c>
      <c r="Q2626" s="9">
        <f>Sales_Data17[[#This Row],[Line Total]]-(Sales_Data17[[#This Row],[Total Unit Cost]]*Sales_Data17[[#This Row],[Order Quantity]])</f>
        <v>480.25599999999997</v>
      </c>
      <c r="R2626" s="1" t="str">
        <f>TEXT(Sales_Data17[[#This Row],[OrderDate]],"MMM")</f>
        <v>Aug</v>
      </c>
      <c r="S2626" s="1" t="str">
        <f t="shared" ref="S2626:S2689" si="41">TEXT(B2626,"YYY")</f>
        <v>2013</v>
      </c>
    </row>
    <row r="2627" spans="1:19">
      <c r="A2627" t="s">
        <v>2650</v>
      </c>
      <c r="B2627" s="2">
        <v>41501</v>
      </c>
      <c r="C2627" s="2" t="str">
        <f>VLOOKUP(Sales_Data17[[#This Row],[Customer Name Index]],Customer_Data[#All],2,0)</f>
        <v>New Ltd</v>
      </c>
      <c r="D2627">
        <v>7</v>
      </c>
      <c r="E2627" t="s">
        <v>4</v>
      </c>
      <c r="F2627" t="s">
        <v>8168</v>
      </c>
      <c r="G2627" t="s">
        <v>8027</v>
      </c>
      <c r="H2627" t="str">
        <f>VLOOKUP(Sales_Data17[[#This Row],[Delivery Region Index]],Regions_Table[#All],2,0)</f>
        <v>New South Wales</v>
      </c>
      <c r="I2627" t="str">
        <f>VLOOKUP(Sales_Data17[[#This Row],[Delivery Region Index]],Regions_Table[#All],3,0)</f>
        <v>Queanbeyan</v>
      </c>
      <c r="J2627">
        <v>20</v>
      </c>
      <c r="K2627">
        <v>3</v>
      </c>
      <c r="L2627" t="str">
        <f>VLOOKUP(Sales_Data17[[#This Row],[Product Description Index]],Products_Data[#All],2,0)</f>
        <v>Sunglasses</v>
      </c>
      <c r="M2627">
        <v>2</v>
      </c>
      <c r="N2627" s="9">
        <v>292.56666666666666</v>
      </c>
      <c r="O2627" s="9">
        <f>Sales_Data17[[#This Row],[Order Quantity]]*Sales_Data17[[#This Row],[Unit Price]]</f>
        <v>585.13333333333333</v>
      </c>
      <c r="P2627" s="9">
        <v>134.58066666666667</v>
      </c>
      <c r="Q2627" s="9">
        <f>Sales_Data17[[#This Row],[Line Total]]-(Sales_Data17[[#This Row],[Total Unit Cost]]*Sales_Data17[[#This Row],[Order Quantity]])</f>
        <v>315.97199999999998</v>
      </c>
      <c r="R2627" s="1" t="str">
        <f>TEXT(Sales_Data17[[#This Row],[OrderDate]],"MMM")</f>
        <v>Aug</v>
      </c>
      <c r="S2627" s="1" t="str">
        <f t="shared" si="41"/>
        <v>2013</v>
      </c>
    </row>
    <row r="2628" spans="1:19">
      <c r="A2628" t="s">
        <v>2651</v>
      </c>
      <c r="B2628" s="2">
        <v>41501</v>
      </c>
      <c r="C2628" s="2" t="str">
        <f>VLOOKUP(Sales_Data17[[#This Row],[Customer Name Index]],Customer_Data[#All],2,0)</f>
        <v>Pacific Ltd</v>
      </c>
      <c r="D2628">
        <v>20</v>
      </c>
      <c r="E2628" t="s">
        <v>3</v>
      </c>
      <c r="F2628" t="s">
        <v>8168</v>
      </c>
      <c r="G2628" t="s">
        <v>8028</v>
      </c>
      <c r="H2628" t="str">
        <f>VLOOKUP(Sales_Data17[[#This Row],[Delivery Region Index]],Regions_Table[#All],2,0)</f>
        <v>Victoria</v>
      </c>
      <c r="I2628" t="str">
        <f>VLOOKUP(Sales_Data17[[#This Row],[Delivery Region Index]],Regions_Table[#All],3,0)</f>
        <v>Wangaratta</v>
      </c>
      <c r="J2628">
        <v>56</v>
      </c>
      <c r="K2628">
        <v>8</v>
      </c>
      <c r="L2628" t="str">
        <f>VLOOKUP(Sales_Data17[[#This Row],[Product Description Index]],Products_Data[#All],2,0)</f>
        <v>Shoes</v>
      </c>
      <c r="M2628">
        <v>3</v>
      </c>
      <c r="N2628" s="9">
        <v>111.66666666666667</v>
      </c>
      <c r="O2628" s="9">
        <f>Sales_Data17[[#This Row],[Order Quantity]]*Sales_Data17[[#This Row],[Unit Price]]</f>
        <v>335</v>
      </c>
      <c r="P2628" s="9">
        <v>94.916666666666671</v>
      </c>
      <c r="Q2628" s="9">
        <f>Sales_Data17[[#This Row],[Line Total]]-(Sales_Data17[[#This Row],[Total Unit Cost]]*Sales_Data17[[#This Row],[Order Quantity]])</f>
        <v>50.25</v>
      </c>
      <c r="R2628" s="1" t="str">
        <f>TEXT(Sales_Data17[[#This Row],[OrderDate]],"MMM")</f>
        <v>Aug</v>
      </c>
      <c r="S2628" s="1" t="str">
        <f t="shared" si="41"/>
        <v>2013</v>
      </c>
    </row>
    <row r="2629" spans="1:19">
      <c r="A2629" t="s">
        <v>2652</v>
      </c>
      <c r="B2629" s="2">
        <v>41502</v>
      </c>
      <c r="C2629" s="2" t="str">
        <f>VLOOKUP(Sales_Data17[[#This Row],[Customer Name Index]],Customer_Data[#All],2,0)</f>
        <v>3LAB, Ltd</v>
      </c>
      <c r="D2629">
        <v>16</v>
      </c>
      <c r="E2629" t="s">
        <v>2</v>
      </c>
      <c r="F2629" t="s">
        <v>8168</v>
      </c>
      <c r="G2629" t="s">
        <v>8025</v>
      </c>
      <c r="H2629" t="str">
        <f>VLOOKUP(Sales_Data17[[#This Row],[Delivery Region Index]],Regions_Table[#All],2,0)</f>
        <v>South Australia</v>
      </c>
      <c r="I2629" t="str">
        <f>VLOOKUP(Sales_Data17[[#This Row],[Delivery Region Index]],Regions_Table[#All],3,0)</f>
        <v>Adelaide</v>
      </c>
      <c r="J2629">
        <v>46</v>
      </c>
      <c r="K2629">
        <v>7</v>
      </c>
      <c r="L2629" t="str">
        <f>VLOOKUP(Sales_Data17[[#This Row],[Product Description Index]],Products_Data[#All],2,0)</f>
        <v>Dress Shirts</v>
      </c>
      <c r="M2629">
        <v>2</v>
      </c>
      <c r="N2629" s="9">
        <v>123.57777777777778</v>
      </c>
      <c r="O2629" s="9">
        <f>Sales_Data17[[#This Row],[Order Quantity]]*Sales_Data17[[#This Row],[Unit Price]]</f>
        <v>247.15555555555557</v>
      </c>
      <c r="P2629" s="9">
        <v>97.626444444444445</v>
      </c>
      <c r="Q2629" s="9">
        <f>Sales_Data17[[#This Row],[Line Total]]-(Sales_Data17[[#This Row],[Total Unit Cost]]*Sales_Data17[[#This Row],[Order Quantity]])</f>
        <v>51.902666666666676</v>
      </c>
      <c r="R2629" s="1" t="str">
        <f>TEXT(Sales_Data17[[#This Row],[OrderDate]],"MMM")</f>
        <v>Aug</v>
      </c>
      <c r="S2629" s="1" t="str">
        <f t="shared" si="41"/>
        <v>2013</v>
      </c>
    </row>
    <row r="2630" spans="1:19">
      <c r="A2630" t="s">
        <v>2653</v>
      </c>
      <c r="B2630" s="2">
        <v>41502</v>
      </c>
      <c r="C2630" s="2" t="str">
        <f>VLOOKUP(Sales_Data17[[#This Row],[Customer Name Index]],Customer_Data[#All],2,0)</f>
        <v xml:space="preserve">Qualitest </v>
      </c>
      <c r="D2630">
        <v>19</v>
      </c>
      <c r="E2630" t="s">
        <v>2</v>
      </c>
      <c r="F2630" t="s">
        <v>8168</v>
      </c>
      <c r="G2630" t="s">
        <v>8028</v>
      </c>
      <c r="H2630" t="str">
        <f>VLOOKUP(Sales_Data17[[#This Row],[Delivery Region Index]],Regions_Table[#All],2,0)</f>
        <v>Victoria</v>
      </c>
      <c r="I2630" t="str">
        <f>VLOOKUP(Sales_Data17[[#This Row],[Delivery Region Index]],Regions_Table[#All],3,0)</f>
        <v>Mildura</v>
      </c>
      <c r="J2630">
        <v>53</v>
      </c>
      <c r="K2630">
        <v>8</v>
      </c>
      <c r="L2630" t="str">
        <f>VLOOKUP(Sales_Data17[[#This Row],[Product Description Index]],Products_Data[#All],2,0)</f>
        <v>Shoes</v>
      </c>
      <c r="M2630">
        <v>4</v>
      </c>
      <c r="N2630" s="9">
        <v>280.65555555555557</v>
      </c>
      <c r="O2630" s="9">
        <f>Sales_Data17[[#This Row],[Order Quantity]]*Sales_Data17[[#This Row],[Unit Price]]</f>
        <v>1122.6222222222223</v>
      </c>
      <c r="P2630" s="9">
        <v>221.71788888888892</v>
      </c>
      <c r="Q2630" s="9">
        <f>Sales_Data17[[#This Row],[Line Total]]-(Sales_Data17[[#This Row],[Total Unit Cost]]*Sales_Data17[[#This Row],[Order Quantity]])</f>
        <v>235.75066666666658</v>
      </c>
      <c r="R2630" s="1" t="str">
        <f>TEXT(Sales_Data17[[#This Row],[OrderDate]],"MMM")</f>
        <v>Aug</v>
      </c>
      <c r="S2630" s="1" t="str">
        <f t="shared" si="41"/>
        <v>2013</v>
      </c>
    </row>
    <row r="2631" spans="1:19">
      <c r="A2631" t="s">
        <v>2654</v>
      </c>
      <c r="B2631" s="2">
        <v>41503</v>
      </c>
      <c r="C2631" s="2" t="str">
        <f>VLOOKUP(Sales_Data17[[#This Row],[Customer Name Index]],Customer_Data[#All],2,0)</f>
        <v>3LAB, Ltd</v>
      </c>
      <c r="D2631">
        <v>16</v>
      </c>
      <c r="E2631" t="s">
        <v>4</v>
      </c>
      <c r="F2631" t="s">
        <v>8168</v>
      </c>
      <c r="G2631" t="s">
        <v>8025</v>
      </c>
      <c r="H2631" t="str">
        <f>VLOOKUP(Sales_Data17[[#This Row],[Delivery Region Index]],Regions_Table[#All],2,0)</f>
        <v>Queensland</v>
      </c>
      <c r="I2631" t="str">
        <f>VLOOKUP(Sales_Data17[[#This Row],[Delivery Region Index]],Regions_Table[#All],3,0)</f>
        <v>Townsville</v>
      </c>
      <c r="J2631">
        <v>45</v>
      </c>
      <c r="K2631">
        <v>7</v>
      </c>
      <c r="L2631" t="str">
        <f>VLOOKUP(Sales_Data17[[#This Row],[Product Description Index]],Products_Data[#All],2,0)</f>
        <v>Dress Shirts</v>
      </c>
      <c r="M2631">
        <v>8</v>
      </c>
      <c r="N2631" s="9">
        <v>20.844444444444445</v>
      </c>
      <c r="O2631" s="9">
        <f>Sales_Data17[[#This Row],[Order Quantity]]*Sales_Data17[[#This Row],[Unit Price]]</f>
        <v>166.75555555555556</v>
      </c>
      <c r="P2631" s="9">
        <v>10.213777777777777</v>
      </c>
      <c r="Q2631" s="9">
        <f>Sales_Data17[[#This Row],[Line Total]]-(Sales_Data17[[#This Row],[Total Unit Cost]]*Sales_Data17[[#This Row],[Order Quantity]])</f>
        <v>85.045333333333346</v>
      </c>
      <c r="R2631" s="1" t="str">
        <f>TEXT(Sales_Data17[[#This Row],[OrderDate]],"MMM")</f>
        <v>Aug</v>
      </c>
      <c r="S2631" s="1" t="str">
        <f t="shared" si="41"/>
        <v>2013</v>
      </c>
    </row>
    <row r="2632" spans="1:19">
      <c r="A2632" t="s">
        <v>2655</v>
      </c>
      <c r="B2632" s="2">
        <v>41503</v>
      </c>
      <c r="C2632" s="2" t="str">
        <f>VLOOKUP(Sales_Data17[[#This Row],[Customer Name Index]],Customer_Data[#All],2,0)</f>
        <v xml:space="preserve">Linde </v>
      </c>
      <c r="D2632">
        <v>14</v>
      </c>
      <c r="E2632" t="s">
        <v>2</v>
      </c>
      <c r="F2632" t="s">
        <v>8168</v>
      </c>
      <c r="G2632" t="s">
        <v>8026</v>
      </c>
      <c r="H2632" t="str">
        <f>VLOOKUP(Sales_Data17[[#This Row],[Delivery Region Index]],Regions_Table[#All],2,0)</f>
        <v>Queensland</v>
      </c>
      <c r="I2632" t="str">
        <f>VLOOKUP(Sales_Data17[[#This Row],[Delivery Region Index]],Regions_Table[#All],3,0)</f>
        <v>Nambour</v>
      </c>
      <c r="J2632">
        <v>39</v>
      </c>
      <c r="K2632">
        <v>6</v>
      </c>
      <c r="L2632" t="str">
        <f>VLOOKUP(Sales_Data17[[#This Row],[Product Description Index]],Products_Data[#All],2,0)</f>
        <v>Socks</v>
      </c>
      <c r="M2632">
        <v>1</v>
      </c>
      <c r="N2632" s="9">
        <v>221.84444444444446</v>
      </c>
      <c r="O2632" s="9">
        <f>Sales_Data17[[#This Row],[Order Quantity]]*Sales_Data17[[#This Row],[Unit Price]]</f>
        <v>221.84444444444446</v>
      </c>
      <c r="P2632" s="9">
        <v>146.41733333333335</v>
      </c>
      <c r="Q2632" s="9">
        <f>Sales_Data17[[#This Row],[Line Total]]-(Sales_Data17[[#This Row],[Total Unit Cost]]*Sales_Data17[[#This Row],[Order Quantity]])</f>
        <v>75.427111111111117</v>
      </c>
      <c r="R2632" s="1" t="str">
        <f>TEXT(Sales_Data17[[#This Row],[OrderDate]],"MMM")</f>
        <v>Aug</v>
      </c>
      <c r="S2632" s="1" t="str">
        <f t="shared" si="41"/>
        <v>2013</v>
      </c>
    </row>
    <row r="2633" spans="1:19">
      <c r="A2633" t="s">
        <v>2656</v>
      </c>
      <c r="B2633" s="2">
        <v>41503</v>
      </c>
      <c r="C2633" s="2" t="str">
        <f>VLOOKUP(Sales_Data17[[#This Row],[Customer Name Index]],Customer_Data[#All],2,0)</f>
        <v>Avon Corp</v>
      </c>
      <c r="D2633">
        <v>1</v>
      </c>
      <c r="E2633" t="s">
        <v>2</v>
      </c>
      <c r="F2633" t="s">
        <v>8168</v>
      </c>
      <c r="G2633" t="s">
        <v>8027</v>
      </c>
      <c r="H2633" t="str">
        <f>VLOOKUP(Sales_Data17[[#This Row],[Delivery Region Index]],Regions_Table[#All],2,0)</f>
        <v>New South Wales</v>
      </c>
      <c r="I2633" t="str">
        <f>VLOOKUP(Sales_Data17[[#This Row],[Delivery Region Index]],Regions_Table[#All],3,0)</f>
        <v>Armidale</v>
      </c>
      <c r="J2633">
        <v>3</v>
      </c>
      <c r="K2633">
        <v>1</v>
      </c>
      <c r="L2633" t="str">
        <f>VLOOKUP(Sales_Data17[[#This Row],[Product Description Index]],Products_Data[#All],2,0)</f>
        <v>Shirts</v>
      </c>
      <c r="M2633">
        <v>8</v>
      </c>
      <c r="N2633" s="9">
        <v>282.88888888888891</v>
      </c>
      <c r="O2633" s="9">
        <f>Sales_Data17[[#This Row],[Order Quantity]]*Sales_Data17[[#This Row],[Unit Price]]</f>
        <v>2263.1111111111113</v>
      </c>
      <c r="P2633" s="9">
        <v>229.14000000000001</v>
      </c>
      <c r="Q2633" s="9">
        <f>Sales_Data17[[#This Row],[Line Total]]-(Sales_Data17[[#This Row],[Total Unit Cost]]*Sales_Data17[[#This Row],[Order Quantity]])</f>
        <v>429.99111111111119</v>
      </c>
      <c r="R2633" s="1" t="str">
        <f>TEXT(Sales_Data17[[#This Row],[OrderDate]],"MMM")</f>
        <v>Aug</v>
      </c>
      <c r="S2633" s="1" t="str">
        <f t="shared" si="41"/>
        <v>2013</v>
      </c>
    </row>
    <row r="2634" spans="1:19">
      <c r="A2634" t="s">
        <v>2657</v>
      </c>
      <c r="B2634" s="2">
        <v>41504</v>
      </c>
      <c r="C2634" s="2" t="str">
        <f>VLOOKUP(Sales_Data17[[#This Row],[Customer Name Index]],Customer_Data[#All],2,0)</f>
        <v>Medsep Group</v>
      </c>
      <c r="D2634">
        <v>8</v>
      </c>
      <c r="E2634" t="s">
        <v>4</v>
      </c>
      <c r="F2634" t="s">
        <v>8168</v>
      </c>
      <c r="G2634" t="s">
        <v>8027</v>
      </c>
      <c r="H2634" t="str">
        <f>VLOOKUP(Sales_Data17[[#This Row],[Delivery Region Index]],Regions_Table[#All],2,0)</f>
        <v>New South Wales</v>
      </c>
      <c r="I2634" t="str">
        <f>VLOOKUP(Sales_Data17[[#This Row],[Delivery Region Index]],Regions_Table[#All],3,0)</f>
        <v>Tamworth</v>
      </c>
      <c r="J2634">
        <v>21</v>
      </c>
      <c r="K2634">
        <v>3</v>
      </c>
      <c r="L2634" t="str">
        <f>VLOOKUP(Sales_Data17[[#This Row],[Product Description Index]],Products_Data[#All],2,0)</f>
        <v>Sunglasses</v>
      </c>
      <c r="M2634">
        <v>2</v>
      </c>
      <c r="N2634" s="9">
        <v>125.06666666666668</v>
      </c>
      <c r="O2634" s="9">
        <f>Sales_Data17[[#This Row],[Order Quantity]]*Sales_Data17[[#This Row],[Unit Price]]</f>
        <v>250.13333333333335</v>
      </c>
      <c r="P2634" s="9">
        <v>83.794666666666686</v>
      </c>
      <c r="Q2634" s="9">
        <f>Sales_Data17[[#This Row],[Line Total]]-(Sales_Data17[[#This Row],[Total Unit Cost]]*Sales_Data17[[#This Row],[Order Quantity]])</f>
        <v>82.543999999999983</v>
      </c>
      <c r="R2634" s="1" t="str">
        <f>TEXT(Sales_Data17[[#This Row],[OrderDate]],"MMM")</f>
        <v>Aug</v>
      </c>
      <c r="S2634" s="1" t="str">
        <f t="shared" si="41"/>
        <v>2013</v>
      </c>
    </row>
    <row r="2635" spans="1:19">
      <c r="A2635" t="s">
        <v>2658</v>
      </c>
      <c r="B2635" s="2">
        <v>41504</v>
      </c>
      <c r="C2635" s="2" t="str">
        <f>VLOOKUP(Sales_Data17[[#This Row],[Customer Name Index]],Customer_Data[#All],2,0)</f>
        <v>Pacific Ltd</v>
      </c>
      <c r="D2635">
        <v>20</v>
      </c>
      <c r="E2635" t="s">
        <v>4</v>
      </c>
      <c r="F2635" t="s">
        <v>8168</v>
      </c>
      <c r="G2635" t="s">
        <v>8028</v>
      </c>
      <c r="H2635" t="str">
        <f>VLOOKUP(Sales_Data17[[#This Row],[Delivery Region Index]],Regions_Table[#All],2,0)</f>
        <v>Victoria</v>
      </c>
      <c r="I2635" t="str">
        <f>VLOOKUP(Sales_Data17[[#This Row],[Delivery Region Index]],Regions_Table[#All],3,0)</f>
        <v>Wangaratta</v>
      </c>
      <c r="J2635">
        <v>56</v>
      </c>
      <c r="K2635">
        <v>8</v>
      </c>
      <c r="L2635" t="str">
        <f>VLOOKUP(Sales_Data17[[#This Row],[Product Description Index]],Products_Data[#All],2,0)</f>
        <v>Shoes</v>
      </c>
      <c r="M2635">
        <v>3</v>
      </c>
      <c r="N2635" s="9">
        <v>282.14444444444445</v>
      </c>
      <c r="O2635" s="9">
        <f>Sales_Data17[[#This Row],[Order Quantity]]*Sales_Data17[[#This Row],[Unit Price]]</f>
        <v>846.43333333333339</v>
      </c>
      <c r="P2635" s="9">
        <v>203.14400000000001</v>
      </c>
      <c r="Q2635" s="9">
        <f>Sales_Data17[[#This Row],[Line Total]]-(Sales_Data17[[#This Row],[Total Unit Cost]]*Sales_Data17[[#This Row],[Order Quantity]])</f>
        <v>237.00133333333338</v>
      </c>
      <c r="R2635" s="1" t="str">
        <f>TEXT(Sales_Data17[[#This Row],[OrderDate]],"MMM")</f>
        <v>Aug</v>
      </c>
      <c r="S2635" s="1" t="str">
        <f t="shared" si="41"/>
        <v>2013</v>
      </c>
    </row>
    <row r="2636" spans="1:19">
      <c r="A2636" t="s">
        <v>2659</v>
      </c>
      <c r="B2636" s="2">
        <v>41504</v>
      </c>
      <c r="C2636" s="2" t="str">
        <f>VLOOKUP(Sales_Data17[[#This Row],[Customer Name Index]],Customer_Data[#All],2,0)</f>
        <v>Rochester Ltd</v>
      </c>
      <c r="D2636">
        <v>15</v>
      </c>
      <c r="E2636" t="s">
        <v>3</v>
      </c>
      <c r="F2636" t="s">
        <v>8168</v>
      </c>
      <c r="G2636" t="s">
        <v>8025</v>
      </c>
      <c r="H2636" t="str">
        <f>VLOOKUP(Sales_Data17[[#This Row],[Delivery Region Index]],Regions_Table[#All],2,0)</f>
        <v>Queensland</v>
      </c>
      <c r="I2636" t="str">
        <f>VLOOKUP(Sales_Data17[[#This Row],[Delivery Region Index]],Regions_Table[#All],3,0)</f>
        <v>Rockhampton</v>
      </c>
      <c r="J2636">
        <v>41</v>
      </c>
      <c r="K2636">
        <v>6</v>
      </c>
      <c r="L2636" t="str">
        <f>VLOOKUP(Sales_Data17[[#This Row],[Product Description Index]],Products_Data[#All],2,0)</f>
        <v>Socks</v>
      </c>
      <c r="M2636">
        <v>4</v>
      </c>
      <c r="N2636" s="9">
        <v>257.57777777777778</v>
      </c>
      <c r="O2636" s="9">
        <f>Sales_Data17[[#This Row],[Order Quantity]]*Sales_Data17[[#This Row],[Unit Price]]</f>
        <v>1030.3111111111111</v>
      </c>
      <c r="P2636" s="9">
        <v>141.66777777777781</v>
      </c>
      <c r="Q2636" s="9">
        <f>Sales_Data17[[#This Row],[Line Total]]-(Sales_Data17[[#This Row],[Total Unit Cost]]*Sales_Data17[[#This Row],[Order Quantity]])</f>
        <v>463.63999999999987</v>
      </c>
      <c r="R2636" s="1" t="str">
        <f>TEXT(Sales_Data17[[#This Row],[OrderDate]],"MMM")</f>
        <v>Aug</v>
      </c>
      <c r="S2636" s="1" t="str">
        <f t="shared" si="41"/>
        <v>2013</v>
      </c>
    </row>
    <row r="2637" spans="1:19">
      <c r="A2637" t="s">
        <v>2660</v>
      </c>
      <c r="B2637" s="2">
        <v>41504</v>
      </c>
      <c r="C2637" s="2" t="str">
        <f>VLOOKUP(Sales_Data17[[#This Row],[Customer Name Index]],Customer_Data[#All],2,0)</f>
        <v>ETUDE Ltd</v>
      </c>
      <c r="D2637">
        <v>4</v>
      </c>
      <c r="E2637" t="s">
        <v>4</v>
      </c>
      <c r="F2637" t="s">
        <v>8168</v>
      </c>
      <c r="G2637" t="s">
        <v>8027</v>
      </c>
      <c r="H2637" t="str">
        <f>VLOOKUP(Sales_Data17[[#This Row],[Delivery Region Index]],Regions_Table[#All],2,0)</f>
        <v>New South Wales</v>
      </c>
      <c r="I2637" t="str">
        <f>VLOOKUP(Sales_Data17[[#This Row],[Delivery Region Index]],Regions_Table[#All],3,0)</f>
        <v>Griffith</v>
      </c>
      <c r="J2637">
        <v>12</v>
      </c>
      <c r="K2637">
        <v>2</v>
      </c>
      <c r="L2637" t="str">
        <f>VLOOKUP(Sales_Data17[[#This Row],[Product Description Index]],Products_Data[#All],2,0)</f>
        <v>Pants</v>
      </c>
      <c r="M2637">
        <v>8</v>
      </c>
      <c r="N2637" s="9">
        <v>444.43333333333334</v>
      </c>
      <c r="O2637" s="9">
        <f>Sales_Data17[[#This Row],[Order Quantity]]*Sales_Data17[[#This Row],[Unit Price]]</f>
        <v>3555.4666666666667</v>
      </c>
      <c r="P2637" s="9">
        <v>213.328</v>
      </c>
      <c r="Q2637" s="9">
        <f>Sales_Data17[[#This Row],[Line Total]]-(Sales_Data17[[#This Row],[Total Unit Cost]]*Sales_Data17[[#This Row],[Order Quantity]])</f>
        <v>1848.8426666666667</v>
      </c>
      <c r="R2637" s="1" t="str">
        <f>TEXT(Sales_Data17[[#This Row],[OrderDate]],"MMM")</f>
        <v>Aug</v>
      </c>
      <c r="S2637" s="1" t="str">
        <f t="shared" si="41"/>
        <v>2013</v>
      </c>
    </row>
    <row r="2638" spans="1:19">
      <c r="A2638" t="s">
        <v>2661</v>
      </c>
      <c r="B2638" s="2">
        <v>41504</v>
      </c>
      <c r="C2638" s="2" t="str">
        <f>VLOOKUP(Sales_Data17[[#This Row],[Customer Name Index]],Customer_Data[#All],2,0)</f>
        <v>ETUDE Ltd</v>
      </c>
      <c r="D2638">
        <v>4</v>
      </c>
      <c r="E2638" t="s">
        <v>4</v>
      </c>
      <c r="F2638" t="s">
        <v>8168</v>
      </c>
      <c r="G2638" t="s">
        <v>8027</v>
      </c>
      <c r="H2638" t="str">
        <f>VLOOKUP(Sales_Data17[[#This Row],[Delivery Region Index]],Regions_Table[#All],2,0)</f>
        <v>New South Wales</v>
      </c>
      <c r="I2638" t="str">
        <f>VLOOKUP(Sales_Data17[[#This Row],[Delivery Region Index]],Regions_Table[#All],3,0)</f>
        <v>Griffith</v>
      </c>
      <c r="J2638">
        <v>12</v>
      </c>
      <c r="K2638">
        <v>2</v>
      </c>
      <c r="L2638" t="str">
        <f>VLOOKUP(Sales_Data17[[#This Row],[Product Description Index]],Products_Data[#All],2,0)</f>
        <v>Pants</v>
      </c>
      <c r="M2638">
        <v>9</v>
      </c>
      <c r="N2638" s="9">
        <v>136.97777777777776</v>
      </c>
      <c r="O2638" s="9">
        <f>Sales_Data17[[#This Row],[Order Quantity]]*Sales_Data17[[#This Row],[Unit Price]]</f>
        <v>1232.7999999999997</v>
      </c>
      <c r="P2638" s="9">
        <v>75.337777777777788</v>
      </c>
      <c r="Q2638" s="9">
        <f>Sales_Data17[[#This Row],[Line Total]]-(Sales_Data17[[#This Row],[Total Unit Cost]]*Sales_Data17[[#This Row],[Order Quantity]])</f>
        <v>554.75999999999965</v>
      </c>
      <c r="R2638" s="1" t="str">
        <f>TEXT(Sales_Data17[[#This Row],[OrderDate]],"MMM")</f>
        <v>Aug</v>
      </c>
      <c r="S2638" s="1" t="str">
        <f t="shared" si="41"/>
        <v>2013</v>
      </c>
    </row>
    <row r="2639" spans="1:19">
      <c r="A2639" t="s">
        <v>2662</v>
      </c>
      <c r="B2639" s="2">
        <v>41504</v>
      </c>
      <c r="C2639" s="2" t="str">
        <f>VLOOKUP(Sales_Data17[[#This Row],[Customer Name Index]],Customer_Data[#All],2,0)</f>
        <v>Rochester Ltd</v>
      </c>
      <c r="D2639">
        <v>15</v>
      </c>
      <c r="E2639" t="s">
        <v>2</v>
      </c>
      <c r="F2639" t="s">
        <v>8168</v>
      </c>
      <c r="G2639" t="s">
        <v>8025</v>
      </c>
      <c r="H2639" t="str">
        <f>VLOOKUP(Sales_Data17[[#This Row],[Delivery Region Index]],Regions_Table[#All],2,0)</f>
        <v>Queensland</v>
      </c>
      <c r="I2639" t="str">
        <f>VLOOKUP(Sales_Data17[[#This Row],[Delivery Region Index]],Regions_Table[#All],3,0)</f>
        <v>Sunshine Coast</v>
      </c>
      <c r="J2639">
        <v>42</v>
      </c>
      <c r="K2639">
        <v>6</v>
      </c>
      <c r="L2639" t="str">
        <f>VLOOKUP(Sales_Data17[[#This Row],[Product Description Index]],Products_Data[#All],2,0)</f>
        <v>Socks</v>
      </c>
      <c r="M2639">
        <v>6</v>
      </c>
      <c r="N2639" s="9">
        <v>96.033333333333346</v>
      </c>
      <c r="O2639" s="9">
        <f>Sales_Data17[[#This Row],[Order Quantity]]*Sales_Data17[[#This Row],[Unit Price]]</f>
        <v>576.20000000000005</v>
      </c>
      <c r="P2639" s="9">
        <v>41.294333333333334</v>
      </c>
      <c r="Q2639" s="9">
        <f>Sales_Data17[[#This Row],[Line Total]]-(Sales_Data17[[#This Row],[Total Unit Cost]]*Sales_Data17[[#This Row],[Order Quantity]])</f>
        <v>328.43400000000003</v>
      </c>
      <c r="R2639" s="1" t="str">
        <f>TEXT(Sales_Data17[[#This Row],[OrderDate]],"MMM")</f>
        <v>Aug</v>
      </c>
      <c r="S2639" s="1" t="str">
        <f t="shared" si="41"/>
        <v>2013</v>
      </c>
    </row>
    <row r="2640" spans="1:19">
      <c r="A2640" t="s">
        <v>2663</v>
      </c>
      <c r="B2640" s="2">
        <v>41505</v>
      </c>
      <c r="C2640" s="2" t="str">
        <f>VLOOKUP(Sales_Data17[[#This Row],[Customer Name Index]],Customer_Data[#All],2,0)</f>
        <v>Pure Group</v>
      </c>
      <c r="D2640">
        <v>17</v>
      </c>
      <c r="E2640" t="s">
        <v>2</v>
      </c>
      <c r="F2640" t="s">
        <v>8168</v>
      </c>
      <c r="G2640" t="s">
        <v>8025</v>
      </c>
      <c r="H2640" t="str">
        <f>VLOOKUP(Sales_Data17[[#This Row],[Delivery Region Index]],Regions_Table[#All],2,0)</f>
        <v>Victoria</v>
      </c>
      <c r="I2640" t="str">
        <f>VLOOKUP(Sales_Data17[[#This Row],[Delivery Region Index]],Regions_Table[#All],3,0)</f>
        <v>Ballarat</v>
      </c>
      <c r="J2640">
        <v>49</v>
      </c>
      <c r="K2640">
        <v>7</v>
      </c>
      <c r="L2640" t="str">
        <f>VLOOKUP(Sales_Data17[[#This Row],[Product Description Index]],Products_Data[#All],2,0)</f>
        <v>Dress Shirts</v>
      </c>
      <c r="M2640">
        <v>8</v>
      </c>
      <c r="N2640" s="9">
        <v>372.9666666666667</v>
      </c>
      <c r="O2640" s="9">
        <f>Sales_Data17[[#This Row],[Order Quantity]]*Sales_Data17[[#This Row],[Unit Price]]</f>
        <v>2983.7333333333336</v>
      </c>
      <c r="P2640" s="9">
        <v>257.34699999999998</v>
      </c>
      <c r="Q2640" s="9">
        <f>Sales_Data17[[#This Row],[Line Total]]-(Sales_Data17[[#This Row],[Total Unit Cost]]*Sales_Data17[[#This Row],[Order Quantity]])</f>
        <v>924.95733333333374</v>
      </c>
      <c r="R2640" s="1" t="str">
        <f>TEXT(Sales_Data17[[#This Row],[OrderDate]],"MMM")</f>
        <v>Aug</v>
      </c>
      <c r="S2640" s="1" t="str">
        <f t="shared" si="41"/>
        <v>2013</v>
      </c>
    </row>
    <row r="2641" spans="1:19">
      <c r="A2641" t="s">
        <v>2664</v>
      </c>
      <c r="B2641" s="2">
        <v>41505</v>
      </c>
      <c r="C2641" s="2" t="str">
        <f>VLOOKUP(Sales_Data17[[#This Row],[Customer Name Index]],Customer_Data[#All],2,0)</f>
        <v xml:space="preserve">Qualitest </v>
      </c>
      <c r="D2641">
        <v>19</v>
      </c>
      <c r="E2641" t="s">
        <v>2</v>
      </c>
      <c r="F2641" t="s">
        <v>8168</v>
      </c>
      <c r="G2641" t="s">
        <v>8028</v>
      </c>
      <c r="H2641" t="str">
        <f>VLOOKUP(Sales_Data17[[#This Row],[Delivery Region Index]],Regions_Table[#All],2,0)</f>
        <v>Victoria</v>
      </c>
      <c r="I2641" t="str">
        <f>VLOOKUP(Sales_Data17[[#This Row],[Delivery Region Index]],Regions_Table[#All],3,0)</f>
        <v>Shepparton</v>
      </c>
      <c r="J2641">
        <v>54</v>
      </c>
      <c r="K2641">
        <v>8</v>
      </c>
      <c r="L2641" t="str">
        <f>VLOOKUP(Sales_Data17[[#This Row],[Product Description Index]],Products_Data[#All],2,0)</f>
        <v>Shoes</v>
      </c>
      <c r="M2641">
        <v>4</v>
      </c>
      <c r="N2641" s="9">
        <v>444.43333333333334</v>
      </c>
      <c r="O2641" s="9">
        <f>Sales_Data17[[#This Row],[Order Quantity]]*Sales_Data17[[#This Row],[Unit Price]]</f>
        <v>1777.7333333333333</v>
      </c>
      <c r="P2641" s="9">
        <v>208.88366666666667</v>
      </c>
      <c r="Q2641" s="9">
        <f>Sales_Data17[[#This Row],[Line Total]]-(Sales_Data17[[#This Row],[Total Unit Cost]]*Sales_Data17[[#This Row],[Order Quantity]])</f>
        <v>942.19866666666667</v>
      </c>
      <c r="R2641" s="1" t="str">
        <f>TEXT(Sales_Data17[[#This Row],[OrderDate]],"MMM")</f>
        <v>Aug</v>
      </c>
      <c r="S2641" s="1" t="str">
        <f t="shared" si="41"/>
        <v>2013</v>
      </c>
    </row>
    <row r="2642" spans="1:19">
      <c r="A2642" t="s">
        <v>2665</v>
      </c>
      <c r="B2642" s="2">
        <v>41505</v>
      </c>
      <c r="C2642" s="2" t="str">
        <f>VLOOKUP(Sales_Data17[[#This Row],[Customer Name Index]],Customer_Data[#All],2,0)</f>
        <v>Avon Corp</v>
      </c>
      <c r="D2642">
        <v>1</v>
      </c>
      <c r="E2642" t="s">
        <v>4</v>
      </c>
      <c r="F2642" t="s">
        <v>8168</v>
      </c>
      <c r="G2642" t="s">
        <v>8027</v>
      </c>
      <c r="H2642" t="str">
        <f>VLOOKUP(Sales_Data17[[#This Row],[Delivery Region Index]],Regions_Table[#All],2,0)</f>
        <v>New South Wales</v>
      </c>
      <c r="I2642" t="str">
        <f>VLOOKUP(Sales_Data17[[#This Row],[Delivery Region Index]],Regions_Table[#All],3,0)</f>
        <v>Sydney</v>
      </c>
      <c r="J2642">
        <v>1</v>
      </c>
      <c r="K2642">
        <v>1</v>
      </c>
      <c r="L2642" t="str">
        <f>VLOOKUP(Sales_Data17[[#This Row],[Product Description Index]],Products_Data[#All],2,0)</f>
        <v>Shirts</v>
      </c>
      <c r="M2642">
        <v>6</v>
      </c>
      <c r="N2642" s="9">
        <v>197.27777777777777</v>
      </c>
      <c r="O2642" s="9">
        <f>Sales_Data17[[#This Row],[Order Quantity]]*Sales_Data17[[#This Row],[Unit Price]]</f>
        <v>1183.6666666666665</v>
      </c>
      <c r="P2642" s="9">
        <v>163.74055555555555</v>
      </c>
      <c r="Q2642" s="9">
        <f>Sales_Data17[[#This Row],[Line Total]]-(Sales_Data17[[#This Row],[Total Unit Cost]]*Sales_Data17[[#This Row],[Order Quantity]])</f>
        <v>201.22333333333324</v>
      </c>
      <c r="R2642" s="1" t="str">
        <f>TEXT(Sales_Data17[[#This Row],[OrderDate]],"MMM")</f>
        <v>Aug</v>
      </c>
      <c r="S2642" s="1" t="str">
        <f t="shared" si="41"/>
        <v>2013</v>
      </c>
    </row>
    <row r="2643" spans="1:19">
      <c r="A2643" t="s">
        <v>2666</v>
      </c>
      <c r="B2643" s="2">
        <v>41505</v>
      </c>
      <c r="C2643" s="2" t="str">
        <f>VLOOKUP(Sales_Data17[[#This Row],[Customer Name Index]],Customer_Data[#All],2,0)</f>
        <v>Ole Group</v>
      </c>
      <c r="D2643">
        <v>13</v>
      </c>
      <c r="E2643" t="s">
        <v>4</v>
      </c>
      <c r="F2643" t="s">
        <v>8168</v>
      </c>
      <c r="G2643" t="s">
        <v>8026</v>
      </c>
      <c r="H2643" t="str">
        <f>VLOOKUP(Sales_Data17[[#This Row],[Delivery Region Index]],Regions_Table[#All],2,0)</f>
        <v>Queensland</v>
      </c>
      <c r="I2643" t="str">
        <f>VLOOKUP(Sales_Data17[[#This Row],[Delivery Region Index]],Regions_Table[#All],3,0)</f>
        <v>Maryborough</v>
      </c>
      <c r="J2643">
        <v>37</v>
      </c>
      <c r="K2643">
        <v>6</v>
      </c>
      <c r="L2643" t="str">
        <f>VLOOKUP(Sales_Data17[[#This Row],[Product Description Index]],Products_Data[#All],2,0)</f>
        <v>Socks</v>
      </c>
      <c r="M2643">
        <v>2</v>
      </c>
      <c r="N2643" s="9">
        <v>113.15555555555555</v>
      </c>
      <c r="O2643" s="9">
        <f>Sales_Data17[[#This Row],[Order Quantity]]*Sales_Data17[[#This Row],[Unit Price]]</f>
        <v>226.3111111111111</v>
      </c>
      <c r="P2643" s="9">
        <v>87.129777777777775</v>
      </c>
      <c r="Q2643" s="9">
        <f>Sales_Data17[[#This Row],[Line Total]]-(Sales_Data17[[#This Row],[Total Unit Cost]]*Sales_Data17[[#This Row],[Order Quantity]])</f>
        <v>52.051555555555552</v>
      </c>
      <c r="R2643" s="1" t="str">
        <f>TEXT(Sales_Data17[[#This Row],[OrderDate]],"MMM")</f>
        <v>Aug</v>
      </c>
      <c r="S2643" s="1" t="str">
        <f t="shared" si="41"/>
        <v>2013</v>
      </c>
    </row>
    <row r="2644" spans="1:19">
      <c r="A2644" t="s">
        <v>2667</v>
      </c>
      <c r="B2644" s="2">
        <v>41505</v>
      </c>
      <c r="C2644" s="2" t="str">
        <f>VLOOKUP(Sales_Data17[[#This Row],[Customer Name Index]],Customer_Data[#All],2,0)</f>
        <v>Procter Corp</v>
      </c>
      <c r="D2644">
        <v>5</v>
      </c>
      <c r="E2644" t="s">
        <v>4</v>
      </c>
      <c r="F2644" t="s">
        <v>8168</v>
      </c>
      <c r="G2644" t="s">
        <v>8027</v>
      </c>
      <c r="H2644" t="str">
        <f>VLOOKUP(Sales_Data17[[#This Row],[Delivery Region Index]],Regions_Table[#All],2,0)</f>
        <v>New South Wales</v>
      </c>
      <c r="I2644" t="str">
        <f>VLOOKUP(Sales_Data17[[#This Row],[Delivery Region Index]],Regions_Table[#All],3,0)</f>
        <v>Maitland</v>
      </c>
      <c r="J2644">
        <v>15</v>
      </c>
      <c r="K2644">
        <v>2</v>
      </c>
      <c r="L2644" t="str">
        <f>VLOOKUP(Sales_Data17[[#This Row],[Product Description Index]],Products_Data[#All],2,0)</f>
        <v>Pants</v>
      </c>
      <c r="M2644">
        <v>6</v>
      </c>
      <c r="N2644" s="9">
        <v>431.03333333333336</v>
      </c>
      <c r="O2644" s="9">
        <f>Sales_Data17[[#This Row],[Order Quantity]]*Sales_Data17[[#This Row],[Unit Price]]</f>
        <v>2586.2000000000003</v>
      </c>
      <c r="P2644" s="9">
        <v>349.137</v>
      </c>
      <c r="Q2644" s="9">
        <f>Sales_Data17[[#This Row],[Line Total]]-(Sales_Data17[[#This Row],[Total Unit Cost]]*Sales_Data17[[#This Row],[Order Quantity]])</f>
        <v>491.37800000000016</v>
      </c>
      <c r="R2644" s="1" t="str">
        <f>TEXT(Sales_Data17[[#This Row],[OrderDate]],"MMM")</f>
        <v>Aug</v>
      </c>
      <c r="S2644" s="1" t="str">
        <f t="shared" si="41"/>
        <v>2013</v>
      </c>
    </row>
    <row r="2645" spans="1:19">
      <c r="A2645" t="s">
        <v>2668</v>
      </c>
      <c r="B2645" s="2">
        <v>41505</v>
      </c>
      <c r="C2645" s="2" t="str">
        <f>VLOOKUP(Sales_Data17[[#This Row],[Customer Name Index]],Customer_Data[#All],2,0)</f>
        <v>Medsep Group</v>
      </c>
      <c r="D2645">
        <v>8</v>
      </c>
      <c r="E2645" t="s">
        <v>4</v>
      </c>
      <c r="F2645" t="s">
        <v>8168</v>
      </c>
      <c r="G2645" t="s">
        <v>8027</v>
      </c>
      <c r="H2645" t="str">
        <f>VLOOKUP(Sales_Data17[[#This Row],[Delivery Region Index]],Regions_Table[#All],2,0)</f>
        <v>New South Wales</v>
      </c>
      <c r="I2645" t="str">
        <f>VLOOKUP(Sales_Data17[[#This Row],[Delivery Region Index]],Regions_Table[#All],3,0)</f>
        <v>Tamworth</v>
      </c>
      <c r="J2645">
        <v>21</v>
      </c>
      <c r="K2645">
        <v>3</v>
      </c>
      <c r="L2645" t="str">
        <f>VLOOKUP(Sales_Data17[[#This Row],[Product Description Index]],Products_Data[#All],2,0)</f>
        <v>Sunglasses</v>
      </c>
      <c r="M2645">
        <v>5</v>
      </c>
      <c r="N2645" s="9">
        <v>305.9666666666667</v>
      </c>
      <c r="O2645" s="9">
        <f>Sales_Data17[[#This Row],[Order Quantity]]*Sales_Data17[[#This Row],[Unit Price]]</f>
        <v>1529.8333333333335</v>
      </c>
      <c r="P2645" s="9">
        <v>149.92366666666669</v>
      </c>
      <c r="Q2645" s="9">
        <f>Sales_Data17[[#This Row],[Line Total]]-(Sales_Data17[[#This Row],[Total Unit Cost]]*Sales_Data17[[#This Row],[Order Quantity]])</f>
        <v>780.21500000000003</v>
      </c>
      <c r="R2645" s="1" t="str">
        <f>TEXT(Sales_Data17[[#This Row],[OrderDate]],"MMM")</f>
        <v>Aug</v>
      </c>
      <c r="S2645" s="1" t="str">
        <f t="shared" si="41"/>
        <v>2013</v>
      </c>
    </row>
    <row r="2646" spans="1:19">
      <c r="A2646" t="s">
        <v>2669</v>
      </c>
      <c r="B2646" s="2">
        <v>41505</v>
      </c>
      <c r="C2646" s="2" t="str">
        <f>VLOOKUP(Sales_Data17[[#This Row],[Customer Name Index]],Customer_Data[#All],2,0)</f>
        <v>Eminence Corp</v>
      </c>
      <c r="D2646">
        <v>18</v>
      </c>
      <c r="E2646" t="s">
        <v>2</v>
      </c>
      <c r="F2646" t="s">
        <v>8168</v>
      </c>
      <c r="G2646" t="s">
        <v>8025</v>
      </c>
      <c r="H2646" t="str">
        <f>VLOOKUP(Sales_Data17[[#This Row],[Delivery Region Index]],Regions_Table[#All],2,0)</f>
        <v>Victoria</v>
      </c>
      <c r="I2646" t="str">
        <f>VLOOKUP(Sales_Data17[[#This Row],[Delivery Region Index]],Regions_Table[#All],3,0)</f>
        <v>Bendigo</v>
      </c>
      <c r="J2646">
        <v>50</v>
      </c>
      <c r="K2646">
        <v>7</v>
      </c>
      <c r="L2646" t="str">
        <f>VLOOKUP(Sales_Data17[[#This Row],[Product Description Index]],Products_Data[#All],2,0)</f>
        <v>Dress Shirts</v>
      </c>
      <c r="M2646">
        <v>2</v>
      </c>
      <c r="N2646" s="9">
        <v>122.08888888888889</v>
      </c>
      <c r="O2646" s="9">
        <f>Sales_Data17[[#This Row],[Order Quantity]]*Sales_Data17[[#This Row],[Unit Price]]</f>
        <v>244.17777777777778</v>
      </c>
      <c r="P2646" s="9">
        <v>86.683111111111103</v>
      </c>
      <c r="Q2646" s="9">
        <f>Sales_Data17[[#This Row],[Line Total]]-(Sales_Data17[[#This Row],[Total Unit Cost]]*Sales_Data17[[#This Row],[Order Quantity]])</f>
        <v>70.811555555555572</v>
      </c>
      <c r="R2646" s="1" t="str">
        <f>TEXT(Sales_Data17[[#This Row],[OrderDate]],"MMM")</f>
        <v>Aug</v>
      </c>
      <c r="S2646" s="1" t="str">
        <f t="shared" si="41"/>
        <v>2013</v>
      </c>
    </row>
    <row r="2647" spans="1:19">
      <c r="A2647" t="s">
        <v>2670</v>
      </c>
      <c r="B2647" s="2">
        <v>41505</v>
      </c>
      <c r="C2647" s="2" t="str">
        <f>VLOOKUP(Sales_Data17[[#This Row],[Customer Name Index]],Customer_Data[#All],2,0)</f>
        <v>Pure Group</v>
      </c>
      <c r="D2647">
        <v>17</v>
      </c>
      <c r="E2647" t="s">
        <v>2</v>
      </c>
      <c r="F2647" t="s">
        <v>8168</v>
      </c>
      <c r="G2647" t="s">
        <v>8025</v>
      </c>
      <c r="H2647" t="str">
        <f>VLOOKUP(Sales_Data17[[#This Row],[Delivery Region Index]],Regions_Table[#All],2,0)</f>
        <v>Victoria</v>
      </c>
      <c r="I2647" t="str">
        <f>VLOOKUP(Sales_Data17[[#This Row],[Delivery Region Index]],Regions_Table[#All],3,0)</f>
        <v>Benalla</v>
      </c>
      <c r="J2647">
        <v>48</v>
      </c>
      <c r="K2647">
        <v>7</v>
      </c>
      <c r="L2647" t="str">
        <f>VLOOKUP(Sales_Data17[[#This Row],[Product Description Index]],Products_Data[#All],2,0)</f>
        <v>Dress Shirts</v>
      </c>
      <c r="M2647">
        <v>7</v>
      </c>
      <c r="N2647" s="9">
        <v>18.611111111111111</v>
      </c>
      <c r="O2647" s="9">
        <f>Sales_Data17[[#This Row],[Order Quantity]]*Sales_Data17[[#This Row],[Unit Price]]</f>
        <v>130.27777777777777</v>
      </c>
      <c r="P2647" s="9">
        <v>9.1194444444444454</v>
      </c>
      <c r="Q2647" s="9">
        <f>Sales_Data17[[#This Row],[Line Total]]-(Sales_Data17[[#This Row],[Total Unit Cost]]*Sales_Data17[[#This Row],[Order Quantity]])</f>
        <v>66.441666666666663</v>
      </c>
      <c r="R2647" s="1" t="str">
        <f>TEXT(Sales_Data17[[#This Row],[OrderDate]],"MMM")</f>
        <v>Aug</v>
      </c>
      <c r="S2647" s="1" t="str">
        <f t="shared" si="41"/>
        <v>2013</v>
      </c>
    </row>
    <row r="2648" spans="1:19">
      <c r="A2648" t="s">
        <v>2671</v>
      </c>
      <c r="B2648" s="2">
        <v>41505</v>
      </c>
      <c r="C2648" s="2" t="str">
        <f>VLOOKUP(Sales_Data17[[#This Row],[Customer Name Index]],Customer_Data[#All],2,0)</f>
        <v>3LAB, Ltd</v>
      </c>
      <c r="D2648">
        <v>16</v>
      </c>
      <c r="E2648" t="s">
        <v>3</v>
      </c>
      <c r="F2648" t="s">
        <v>8168</v>
      </c>
      <c r="G2648" t="s">
        <v>8025</v>
      </c>
      <c r="H2648" t="str">
        <f>VLOOKUP(Sales_Data17[[#This Row],[Delivery Region Index]],Regions_Table[#All],2,0)</f>
        <v>Queensland</v>
      </c>
      <c r="I2648" t="str">
        <f>VLOOKUP(Sales_Data17[[#This Row],[Delivery Region Index]],Regions_Table[#All],3,0)</f>
        <v>Toowoomba</v>
      </c>
      <c r="J2648">
        <v>44</v>
      </c>
      <c r="K2648">
        <v>7</v>
      </c>
      <c r="L2648" t="str">
        <f>VLOOKUP(Sales_Data17[[#This Row],[Product Description Index]],Products_Data[#All],2,0)</f>
        <v>Dress Shirts</v>
      </c>
      <c r="M2648">
        <v>9</v>
      </c>
      <c r="N2648" s="9">
        <v>116.13333333333334</v>
      </c>
      <c r="O2648" s="9">
        <f>Sales_Data17[[#This Row],[Order Quantity]]*Sales_Data17[[#This Row],[Unit Price]]</f>
        <v>1045.2</v>
      </c>
      <c r="P2648" s="9">
        <v>48.775999999999996</v>
      </c>
      <c r="Q2648" s="9">
        <f>Sales_Data17[[#This Row],[Line Total]]-(Sales_Data17[[#This Row],[Total Unit Cost]]*Sales_Data17[[#This Row],[Order Quantity]])</f>
        <v>606.21600000000012</v>
      </c>
      <c r="R2648" s="1" t="str">
        <f>TEXT(Sales_Data17[[#This Row],[OrderDate]],"MMM")</f>
        <v>Aug</v>
      </c>
      <c r="S2648" s="1" t="str">
        <f t="shared" si="41"/>
        <v>2013</v>
      </c>
    </row>
    <row r="2649" spans="1:19">
      <c r="A2649" t="s">
        <v>2672</v>
      </c>
      <c r="B2649" s="2">
        <v>41506</v>
      </c>
      <c r="C2649" s="2" t="str">
        <f>VLOOKUP(Sales_Data17[[#This Row],[Customer Name Index]],Customer_Data[#All],2,0)</f>
        <v xml:space="preserve">Qualitest </v>
      </c>
      <c r="D2649">
        <v>19</v>
      </c>
      <c r="E2649" t="s">
        <v>4</v>
      </c>
      <c r="F2649" t="s">
        <v>8168</v>
      </c>
      <c r="G2649" t="s">
        <v>8028</v>
      </c>
      <c r="H2649" t="str">
        <f>VLOOKUP(Sales_Data17[[#This Row],[Delivery Region Index]],Regions_Table[#All],2,0)</f>
        <v>Victoria</v>
      </c>
      <c r="I2649" t="str">
        <f>VLOOKUP(Sales_Data17[[#This Row],[Delivery Region Index]],Regions_Table[#All],3,0)</f>
        <v>Swan Hill</v>
      </c>
      <c r="J2649">
        <v>55</v>
      </c>
      <c r="K2649">
        <v>8</v>
      </c>
      <c r="L2649" t="str">
        <f>VLOOKUP(Sales_Data17[[#This Row],[Product Description Index]],Products_Data[#All],2,0)</f>
        <v>Shoes</v>
      </c>
      <c r="M2649">
        <v>5</v>
      </c>
      <c r="N2649" s="9">
        <v>19.355555555555558</v>
      </c>
      <c r="O2649" s="9">
        <f>Sales_Data17[[#This Row],[Order Quantity]]*Sales_Data17[[#This Row],[Unit Price]]</f>
        <v>96.777777777777786</v>
      </c>
      <c r="P2649" s="9">
        <v>16.258666666666667</v>
      </c>
      <c r="Q2649" s="9">
        <f>Sales_Data17[[#This Row],[Line Total]]-(Sales_Data17[[#This Row],[Total Unit Cost]]*Sales_Data17[[#This Row],[Order Quantity]])</f>
        <v>15.484444444444449</v>
      </c>
      <c r="R2649" s="1" t="str">
        <f>TEXT(Sales_Data17[[#This Row],[OrderDate]],"MMM")</f>
        <v>Aug</v>
      </c>
      <c r="S2649" s="1" t="str">
        <f t="shared" si="41"/>
        <v>2013</v>
      </c>
    </row>
    <row r="2650" spans="1:19">
      <c r="A2650" t="s">
        <v>2673</v>
      </c>
      <c r="B2650" s="2">
        <v>41506</v>
      </c>
      <c r="C2650" s="2" t="str">
        <f>VLOOKUP(Sales_Data17[[#This Row],[Customer Name Index]],Customer_Data[#All],2,0)</f>
        <v>Avon Corp</v>
      </c>
      <c r="D2650">
        <v>1</v>
      </c>
      <c r="E2650" t="s">
        <v>2</v>
      </c>
      <c r="F2650" t="s">
        <v>8168</v>
      </c>
      <c r="G2650" t="s">
        <v>8027</v>
      </c>
      <c r="H2650" t="str">
        <f>VLOOKUP(Sales_Data17[[#This Row],[Delivery Region Index]],Regions_Table[#All],2,0)</f>
        <v>New South Wales</v>
      </c>
      <c r="I2650" t="str">
        <f>VLOOKUP(Sales_Data17[[#This Row],[Delivery Region Index]],Regions_Table[#All],3,0)</f>
        <v>Armidale</v>
      </c>
      <c r="J2650">
        <v>3</v>
      </c>
      <c r="K2650">
        <v>1</v>
      </c>
      <c r="L2650" t="str">
        <f>VLOOKUP(Sales_Data17[[#This Row],[Product Description Index]],Products_Data[#All],2,0)</f>
        <v>Shirts</v>
      </c>
      <c r="M2650">
        <v>6</v>
      </c>
      <c r="N2650" s="9">
        <v>122.08888888888889</v>
      </c>
      <c r="O2650" s="9">
        <f>Sales_Data17[[#This Row],[Order Quantity]]*Sales_Data17[[#This Row],[Unit Price]]</f>
        <v>732.5333333333333</v>
      </c>
      <c r="P2650" s="9">
        <v>97.671111111111102</v>
      </c>
      <c r="Q2650" s="9">
        <f>Sales_Data17[[#This Row],[Line Total]]-(Sales_Data17[[#This Row],[Total Unit Cost]]*Sales_Data17[[#This Row],[Order Quantity]])</f>
        <v>146.50666666666666</v>
      </c>
      <c r="R2650" s="1" t="str">
        <f>TEXT(Sales_Data17[[#This Row],[OrderDate]],"MMM")</f>
        <v>Aug</v>
      </c>
      <c r="S2650" s="1" t="str">
        <f t="shared" si="41"/>
        <v>2013</v>
      </c>
    </row>
    <row r="2651" spans="1:19">
      <c r="A2651" t="s">
        <v>2674</v>
      </c>
      <c r="B2651" s="2">
        <v>41506</v>
      </c>
      <c r="C2651" s="2" t="str">
        <f>VLOOKUP(Sales_Data17[[#This Row],[Customer Name Index]],Customer_Data[#All],2,0)</f>
        <v>Rochester Ltd</v>
      </c>
      <c r="D2651">
        <v>15</v>
      </c>
      <c r="E2651" t="s">
        <v>4</v>
      </c>
      <c r="F2651" t="s">
        <v>8168</v>
      </c>
      <c r="G2651" t="s">
        <v>8025</v>
      </c>
      <c r="H2651" t="str">
        <f>VLOOKUP(Sales_Data17[[#This Row],[Delivery Region Index]],Regions_Table[#All],2,0)</f>
        <v>Queensland</v>
      </c>
      <c r="I2651" t="str">
        <f>VLOOKUP(Sales_Data17[[#This Row],[Delivery Region Index]],Regions_Table[#All],3,0)</f>
        <v>Sunshine Coast</v>
      </c>
      <c r="J2651">
        <v>42</v>
      </c>
      <c r="K2651">
        <v>6</v>
      </c>
      <c r="L2651" t="str">
        <f>VLOOKUP(Sales_Data17[[#This Row],[Product Description Index]],Products_Data[#All],2,0)</f>
        <v>Socks</v>
      </c>
      <c r="M2651">
        <v>1</v>
      </c>
      <c r="N2651" s="9">
        <v>247.89999999999998</v>
      </c>
      <c r="O2651" s="9">
        <f>Sales_Data17[[#This Row],[Order Quantity]]*Sales_Data17[[#This Row],[Unit Price]]</f>
        <v>247.89999999999998</v>
      </c>
      <c r="P2651" s="9">
        <v>146.261</v>
      </c>
      <c r="Q2651" s="9">
        <f>Sales_Data17[[#This Row],[Line Total]]-(Sales_Data17[[#This Row],[Total Unit Cost]]*Sales_Data17[[#This Row],[Order Quantity]])</f>
        <v>101.63899999999998</v>
      </c>
      <c r="R2651" s="1" t="str">
        <f>TEXT(Sales_Data17[[#This Row],[OrderDate]],"MMM")</f>
        <v>Aug</v>
      </c>
      <c r="S2651" s="1" t="str">
        <f t="shared" si="41"/>
        <v>2013</v>
      </c>
    </row>
    <row r="2652" spans="1:19">
      <c r="A2652" t="s">
        <v>2675</v>
      </c>
      <c r="B2652" s="2">
        <v>41506</v>
      </c>
      <c r="C2652" s="2" t="str">
        <f>VLOOKUP(Sales_Data17[[#This Row],[Customer Name Index]],Customer_Data[#All],2,0)</f>
        <v>Avon Corp</v>
      </c>
      <c r="D2652">
        <v>1</v>
      </c>
      <c r="E2652" t="s">
        <v>4</v>
      </c>
      <c r="F2652" t="s">
        <v>8168</v>
      </c>
      <c r="G2652" t="s">
        <v>8027</v>
      </c>
      <c r="H2652" t="str">
        <f>VLOOKUP(Sales_Data17[[#This Row],[Delivery Region Index]],Regions_Table[#All],2,0)</f>
        <v>New South Wales</v>
      </c>
      <c r="I2652" t="str">
        <f>VLOOKUP(Sales_Data17[[#This Row],[Delivery Region Index]],Regions_Table[#All],3,0)</f>
        <v>Armidale</v>
      </c>
      <c r="J2652">
        <v>3</v>
      </c>
      <c r="K2652">
        <v>1</v>
      </c>
      <c r="L2652" t="str">
        <f>VLOOKUP(Sales_Data17[[#This Row],[Product Description Index]],Products_Data[#All],2,0)</f>
        <v>Shirts</v>
      </c>
      <c r="M2652">
        <v>1</v>
      </c>
      <c r="N2652" s="9">
        <v>104.96666666666667</v>
      </c>
      <c r="O2652" s="9">
        <f>Sales_Data17[[#This Row],[Order Quantity]]*Sales_Data17[[#This Row],[Unit Price]]</f>
        <v>104.96666666666667</v>
      </c>
      <c r="P2652" s="9">
        <v>60.88066666666667</v>
      </c>
      <c r="Q2652" s="9">
        <f>Sales_Data17[[#This Row],[Line Total]]-(Sales_Data17[[#This Row],[Total Unit Cost]]*Sales_Data17[[#This Row],[Order Quantity]])</f>
        <v>44.085999999999999</v>
      </c>
      <c r="R2652" s="1" t="str">
        <f>TEXT(Sales_Data17[[#This Row],[OrderDate]],"MMM")</f>
        <v>Aug</v>
      </c>
      <c r="S2652" s="1" t="str">
        <f t="shared" si="41"/>
        <v>2013</v>
      </c>
    </row>
    <row r="2653" spans="1:19">
      <c r="A2653" t="s">
        <v>2676</v>
      </c>
      <c r="B2653" s="2">
        <v>41506</v>
      </c>
      <c r="C2653" s="2" t="str">
        <f>VLOOKUP(Sales_Data17[[#This Row],[Customer Name Index]],Customer_Data[#All],2,0)</f>
        <v>Medsep Group</v>
      </c>
      <c r="D2653">
        <v>8</v>
      </c>
      <c r="E2653" t="s">
        <v>4</v>
      </c>
      <c r="F2653" t="s">
        <v>8168</v>
      </c>
      <c r="G2653" t="s">
        <v>8027</v>
      </c>
      <c r="H2653" t="str">
        <f>VLOOKUP(Sales_Data17[[#This Row],[Delivery Region Index]],Regions_Table[#All],2,0)</f>
        <v>New South Wales</v>
      </c>
      <c r="I2653" t="str">
        <f>VLOOKUP(Sales_Data17[[#This Row],[Delivery Region Index]],Regions_Table[#All],3,0)</f>
        <v>Wagga Wagga</v>
      </c>
      <c r="J2653">
        <v>23</v>
      </c>
      <c r="K2653">
        <v>4</v>
      </c>
      <c r="L2653" t="str">
        <f>VLOOKUP(Sales_Data17[[#This Row],[Product Description Index]],Products_Data[#All],2,0)</f>
        <v>Jeans</v>
      </c>
      <c r="M2653">
        <v>4</v>
      </c>
      <c r="N2653" s="9">
        <v>113.90000000000002</v>
      </c>
      <c r="O2653" s="9">
        <f>Sales_Data17[[#This Row],[Order Quantity]]*Sales_Data17[[#This Row],[Unit Price]]</f>
        <v>455.60000000000008</v>
      </c>
      <c r="P2653" s="9">
        <v>53.533000000000001</v>
      </c>
      <c r="Q2653" s="9">
        <f>Sales_Data17[[#This Row],[Line Total]]-(Sales_Data17[[#This Row],[Total Unit Cost]]*Sales_Data17[[#This Row],[Order Quantity]])</f>
        <v>241.46800000000007</v>
      </c>
      <c r="R2653" s="1" t="str">
        <f>TEXT(Sales_Data17[[#This Row],[OrderDate]],"MMM")</f>
        <v>Aug</v>
      </c>
      <c r="S2653" s="1" t="str">
        <f t="shared" si="41"/>
        <v>2013</v>
      </c>
    </row>
    <row r="2654" spans="1:19">
      <c r="A2654" t="s">
        <v>2677</v>
      </c>
      <c r="B2654" s="2">
        <v>41506</v>
      </c>
      <c r="C2654" s="2" t="str">
        <f>VLOOKUP(Sales_Data17[[#This Row],[Customer Name Index]],Customer_Data[#All],2,0)</f>
        <v>Pacific Ltd</v>
      </c>
      <c r="D2654">
        <v>20</v>
      </c>
      <c r="E2654" t="s">
        <v>4</v>
      </c>
      <c r="F2654" t="s">
        <v>8168</v>
      </c>
      <c r="G2654" t="s">
        <v>8028</v>
      </c>
      <c r="H2654" t="str">
        <f>VLOOKUP(Sales_Data17[[#This Row],[Delivery Region Index]],Regions_Table[#All],2,0)</f>
        <v>Victoria</v>
      </c>
      <c r="I2654" t="str">
        <f>VLOOKUP(Sales_Data17[[#This Row],[Delivery Region Index]],Regions_Table[#All],3,0)</f>
        <v>Wodonga</v>
      </c>
      <c r="J2654">
        <v>58</v>
      </c>
      <c r="K2654">
        <v>8</v>
      </c>
      <c r="L2654" t="str">
        <f>VLOOKUP(Sales_Data17[[#This Row],[Product Description Index]],Products_Data[#All],2,0)</f>
        <v>Shoes</v>
      </c>
      <c r="M2654">
        <v>7</v>
      </c>
      <c r="N2654" s="9">
        <v>437.73333333333335</v>
      </c>
      <c r="O2654" s="9">
        <f>Sales_Data17[[#This Row],[Order Quantity]]*Sales_Data17[[#This Row],[Unit Price]]</f>
        <v>3064.1333333333332</v>
      </c>
      <c r="P2654" s="9">
        <v>315.16799999999995</v>
      </c>
      <c r="Q2654" s="9">
        <f>Sales_Data17[[#This Row],[Line Total]]-(Sales_Data17[[#This Row],[Total Unit Cost]]*Sales_Data17[[#This Row],[Order Quantity]])</f>
        <v>857.95733333333374</v>
      </c>
      <c r="R2654" s="1" t="str">
        <f>TEXT(Sales_Data17[[#This Row],[OrderDate]],"MMM")</f>
        <v>Aug</v>
      </c>
      <c r="S2654" s="1" t="str">
        <f t="shared" si="41"/>
        <v>2013</v>
      </c>
    </row>
    <row r="2655" spans="1:19">
      <c r="A2655" t="s">
        <v>2678</v>
      </c>
      <c r="B2655" s="2">
        <v>41506</v>
      </c>
      <c r="C2655" s="2" t="str">
        <f>VLOOKUP(Sales_Data17[[#This Row],[Customer Name Index]],Customer_Data[#All],2,0)</f>
        <v>PEDIFIX, Corp</v>
      </c>
      <c r="D2655">
        <v>6</v>
      </c>
      <c r="E2655" t="s">
        <v>4</v>
      </c>
      <c r="F2655" t="s">
        <v>8168</v>
      </c>
      <c r="G2655" t="s">
        <v>8027</v>
      </c>
      <c r="H2655" t="str">
        <f>VLOOKUP(Sales_Data17[[#This Row],[Delivery Region Index]],Regions_Table[#All],2,0)</f>
        <v>New South Wales</v>
      </c>
      <c r="I2655" t="str">
        <f>VLOOKUP(Sales_Data17[[#This Row],[Delivery Region Index]],Regions_Table[#All],3,0)</f>
        <v>Newcastle</v>
      </c>
      <c r="J2655">
        <v>16</v>
      </c>
      <c r="K2655">
        <v>3</v>
      </c>
      <c r="L2655" t="str">
        <f>VLOOKUP(Sales_Data17[[#This Row],[Product Description Index]],Products_Data[#All],2,0)</f>
        <v>Sunglasses</v>
      </c>
      <c r="M2655">
        <v>4</v>
      </c>
      <c r="N2655" s="9">
        <v>707.9666666666667</v>
      </c>
      <c r="O2655" s="9">
        <f>Sales_Data17[[#This Row],[Order Quantity]]*Sales_Data17[[#This Row],[Unit Price]]</f>
        <v>2831.8666666666668</v>
      </c>
      <c r="P2655" s="9">
        <v>559.2936666666667</v>
      </c>
      <c r="Q2655" s="9">
        <f>Sales_Data17[[#This Row],[Line Total]]-(Sales_Data17[[#This Row],[Total Unit Cost]]*Sales_Data17[[#This Row],[Order Quantity]])</f>
        <v>594.69200000000001</v>
      </c>
      <c r="R2655" s="1" t="str">
        <f>TEXT(Sales_Data17[[#This Row],[OrderDate]],"MMM")</f>
        <v>Aug</v>
      </c>
      <c r="S2655" s="1" t="str">
        <f t="shared" si="41"/>
        <v>2013</v>
      </c>
    </row>
    <row r="2656" spans="1:19">
      <c r="A2656" t="s">
        <v>2679</v>
      </c>
      <c r="B2656" s="2">
        <v>41506</v>
      </c>
      <c r="C2656" s="2" t="str">
        <f>VLOOKUP(Sales_Data17[[#This Row],[Customer Name Index]],Customer_Data[#All],2,0)</f>
        <v>New Ltd</v>
      </c>
      <c r="D2656">
        <v>7</v>
      </c>
      <c r="E2656" t="s">
        <v>2</v>
      </c>
      <c r="F2656" t="s">
        <v>8168</v>
      </c>
      <c r="G2656" t="s">
        <v>8027</v>
      </c>
      <c r="H2656" t="str">
        <f>VLOOKUP(Sales_Data17[[#This Row],[Delivery Region Index]],Regions_Table[#All],2,0)</f>
        <v>New South Wales</v>
      </c>
      <c r="I2656" t="str">
        <f>VLOOKUP(Sales_Data17[[#This Row],[Delivery Region Index]],Regions_Table[#All],3,0)</f>
        <v>Port Macquarie</v>
      </c>
      <c r="J2656">
        <v>19</v>
      </c>
      <c r="K2656">
        <v>3</v>
      </c>
      <c r="L2656" t="str">
        <f>VLOOKUP(Sales_Data17[[#This Row],[Product Description Index]],Products_Data[#All],2,0)</f>
        <v>Sunglasses</v>
      </c>
      <c r="M2656">
        <v>9</v>
      </c>
      <c r="N2656" s="9">
        <v>100.5</v>
      </c>
      <c r="O2656" s="9">
        <f>Sales_Data17[[#This Row],[Order Quantity]]*Sales_Data17[[#This Row],[Unit Price]]</f>
        <v>904.5</v>
      </c>
      <c r="P2656" s="9">
        <v>67.334999999999994</v>
      </c>
      <c r="Q2656" s="9">
        <f>Sales_Data17[[#This Row],[Line Total]]-(Sales_Data17[[#This Row],[Total Unit Cost]]*Sales_Data17[[#This Row],[Order Quantity]])</f>
        <v>298.48500000000001</v>
      </c>
      <c r="R2656" s="1" t="str">
        <f>TEXT(Sales_Data17[[#This Row],[OrderDate]],"MMM")</f>
        <v>Aug</v>
      </c>
      <c r="S2656" s="1" t="str">
        <f t="shared" si="41"/>
        <v>2013</v>
      </c>
    </row>
    <row r="2657" spans="1:19">
      <c r="A2657" t="s">
        <v>2680</v>
      </c>
      <c r="B2657" s="2">
        <v>41506</v>
      </c>
      <c r="C2657" s="2" t="str">
        <f>VLOOKUP(Sales_Data17[[#This Row],[Customer Name Index]],Customer_Data[#All],2,0)</f>
        <v xml:space="preserve">Qualitest </v>
      </c>
      <c r="D2657">
        <v>19</v>
      </c>
      <c r="E2657" t="s">
        <v>4</v>
      </c>
      <c r="F2657" t="s">
        <v>8168</v>
      </c>
      <c r="G2657" t="s">
        <v>8028</v>
      </c>
      <c r="H2657" t="str">
        <f>VLOOKUP(Sales_Data17[[#This Row],[Delivery Region Index]],Regions_Table[#All],2,0)</f>
        <v>Victoria</v>
      </c>
      <c r="I2657" t="str">
        <f>VLOOKUP(Sales_Data17[[#This Row],[Delivery Region Index]],Regions_Table[#All],3,0)</f>
        <v>Shepparton</v>
      </c>
      <c r="J2657">
        <v>54</v>
      </c>
      <c r="K2657">
        <v>8</v>
      </c>
      <c r="L2657" t="str">
        <f>VLOOKUP(Sales_Data17[[#This Row],[Product Description Index]],Products_Data[#All],2,0)</f>
        <v>Shoes</v>
      </c>
      <c r="M2657">
        <v>1</v>
      </c>
      <c r="N2657" s="9">
        <v>706.47777777777776</v>
      </c>
      <c r="O2657" s="9">
        <f>Sales_Data17[[#This Row],[Order Quantity]]*Sales_Data17[[#This Row],[Unit Price]]</f>
        <v>706.47777777777776</v>
      </c>
      <c r="P2657" s="9">
        <v>438.01622222222227</v>
      </c>
      <c r="Q2657" s="9">
        <f>Sales_Data17[[#This Row],[Line Total]]-(Sales_Data17[[#This Row],[Total Unit Cost]]*Sales_Data17[[#This Row],[Order Quantity]])</f>
        <v>268.46155555555549</v>
      </c>
      <c r="R2657" s="1" t="str">
        <f>TEXT(Sales_Data17[[#This Row],[OrderDate]],"MMM")</f>
        <v>Aug</v>
      </c>
      <c r="S2657" s="1" t="str">
        <f t="shared" si="41"/>
        <v>2013</v>
      </c>
    </row>
    <row r="2658" spans="1:19">
      <c r="A2658" t="s">
        <v>2681</v>
      </c>
      <c r="B2658" s="2">
        <v>41507</v>
      </c>
      <c r="C2658" s="2" t="str">
        <f>VLOOKUP(Sales_Data17[[#This Row],[Customer Name Index]],Customer_Data[#All],2,0)</f>
        <v>Apollo Ltd</v>
      </c>
      <c r="D2658">
        <v>11</v>
      </c>
      <c r="E2658" t="s">
        <v>4</v>
      </c>
      <c r="F2658" t="s">
        <v>8168</v>
      </c>
      <c r="G2658" t="s">
        <v>8026</v>
      </c>
      <c r="H2658" t="str">
        <f>VLOOKUP(Sales_Data17[[#This Row],[Delivery Region Index]],Regions_Table[#All],2,0)</f>
        <v>Queensland</v>
      </c>
      <c r="I2658" t="str">
        <f>VLOOKUP(Sales_Data17[[#This Row],[Delivery Region Index]],Regions_Table[#All],3,0)</f>
        <v>Gympie</v>
      </c>
      <c r="J2658">
        <v>32</v>
      </c>
      <c r="K2658">
        <v>5</v>
      </c>
      <c r="L2658" t="str">
        <f>VLOOKUP(Sales_Data17[[#This Row],[Product Description Index]],Products_Data[#All],2,0)</f>
        <v>Hats</v>
      </c>
      <c r="M2658">
        <v>7</v>
      </c>
      <c r="N2658" s="9">
        <v>18.611111111111111</v>
      </c>
      <c r="O2658" s="9">
        <f>Sales_Data17[[#This Row],[Order Quantity]]*Sales_Data17[[#This Row],[Unit Price]]</f>
        <v>130.27777777777777</v>
      </c>
      <c r="P2658" s="9">
        <v>11.538888888888888</v>
      </c>
      <c r="Q2658" s="9">
        <f>Sales_Data17[[#This Row],[Line Total]]-(Sales_Data17[[#This Row],[Total Unit Cost]]*Sales_Data17[[#This Row],[Order Quantity]])</f>
        <v>49.50555555555556</v>
      </c>
      <c r="R2658" s="1" t="str">
        <f>TEXT(Sales_Data17[[#This Row],[OrderDate]],"MMM")</f>
        <v>Aug</v>
      </c>
      <c r="S2658" s="1" t="str">
        <f t="shared" si="41"/>
        <v>2013</v>
      </c>
    </row>
    <row r="2659" spans="1:19">
      <c r="A2659" t="s">
        <v>2682</v>
      </c>
      <c r="B2659" s="2">
        <v>41507</v>
      </c>
      <c r="C2659" s="2" t="str">
        <f>VLOOKUP(Sales_Data17[[#This Row],[Customer Name Index]],Customer_Data[#All],2,0)</f>
        <v>Medsep Group</v>
      </c>
      <c r="D2659">
        <v>8</v>
      </c>
      <c r="E2659" t="s">
        <v>4</v>
      </c>
      <c r="F2659" t="s">
        <v>8168</v>
      </c>
      <c r="G2659" t="s">
        <v>8027</v>
      </c>
      <c r="H2659" t="str">
        <f>VLOOKUP(Sales_Data17[[#This Row],[Delivery Region Index]],Regions_Table[#All],2,0)</f>
        <v>New South Wales</v>
      </c>
      <c r="I2659" t="str">
        <f>VLOOKUP(Sales_Data17[[#This Row],[Delivery Region Index]],Regions_Table[#All],3,0)</f>
        <v>Tamworth</v>
      </c>
      <c r="J2659">
        <v>21</v>
      </c>
      <c r="K2659">
        <v>3</v>
      </c>
      <c r="L2659" t="str">
        <f>VLOOKUP(Sales_Data17[[#This Row],[Product Description Index]],Products_Data[#All],2,0)</f>
        <v>Sunglasses</v>
      </c>
      <c r="M2659">
        <v>4</v>
      </c>
      <c r="N2659" s="9">
        <v>100.5</v>
      </c>
      <c r="O2659" s="9">
        <f>Sales_Data17[[#This Row],[Order Quantity]]*Sales_Data17[[#This Row],[Unit Price]]</f>
        <v>402</v>
      </c>
      <c r="P2659" s="9">
        <v>71.35499999999999</v>
      </c>
      <c r="Q2659" s="9">
        <f>Sales_Data17[[#This Row],[Line Total]]-(Sales_Data17[[#This Row],[Total Unit Cost]]*Sales_Data17[[#This Row],[Order Quantity]])</f>
        <v>116.58000000000004</v>
      </c>
      <c r="R2659" s="1" t="str">
        <f>TEXT(Sales_Data17[[#This Row],[OrderDate]],"MMM")</f>
        <v>Aug</v>
      </c>
      <c r="S2659" s="1" t="str">
        <f t="shared" si="41"/>
        <v>2013</v>
      </c>
    </row>
    <row r="2660" spans="1:19">
      <c r="A2660" t="s">
        <v>2683</v>
      </c>
      <c r="B2660" s="2">
        <v>41507</v>
      </c>
      <c r="C2660" s="2" t="str">
        <f>VLOOKUP(Sales_Data17[[#This Row],[Customer Name Index]],Customer_Data[#All],2,0)</f>
        <v xml:space="preserve">WakeFern </v>
      </c>
      <c r="D2660">
        <v>2</v>
      </c>
      <c r="E2660" t="s">
        <v>3</v>
      </c>
      <c r="F2660" t="s">
        <v>8168</v>
      </c>
      <c r="G2660" t="s">
        <v>8027</v>
      </c>
      <c r="H2660" t="str">
        <f>VLOOKUP(Sales_Data17[[#This Row],[Delivery Region Index]],Regions_Table[#All],2,0)</f>
        <v>New South Wales</v>
      </c>
      <c r="I2660" t="str">
        <f>VLOOKUP(Sales_Data17[[#This Row],[Delivery Region Index]],Regions_Table[#All],3,0)</f>
        <v>Broken Hill</v>
      </c>
      <c r="J2660">
        <v>5</v>
      </c>
      <c r="K2660">
        <v>1</v>
      </c>
      <c r="L2660" t="str">
        <f>VLOOKUP(Sales_Data17[[#This Row],[Product Description Index]],Products_Data[#All],2,0)</f>
        <v>Shirts</v>
      </c>
      <c r="M2660">
        <v>2</v>
      </c>
      <c r="N2660" s="9">
        <v>437.73333333333335</v>
      </c>
      <c r="O2660" s="9">
        <f>Sales_Data17[[#This Row],[Order Quantity]]*Sales_Data17[[#This Row],[Unit Price]]</f>
        <v>875.4666666666667</v>
      </c>
      <c r="P2660" s="9">
        <v>341.43200000000002</v>
      </c>
      <c r="Q2660" s="9">
        <f>Sales_Data17[[#This Row],[Line Total]]-(Sales_Data17[[#This Row],[Total Unit Cost]]*Sales_Data17[[#This Row],[Order Quantity]])</f>
        <v>192.60266666666666</v>
      </c>
      <c r="R2660" s="1" t="str">
        <f>TEXT(Sales_Data17[[#This Row],[OrderDate]],"MMM")</f>
        <v>Aug</v>
      </c>
      <c r="S2660" s="1" t="str">
        <f t="shared" si="41"/>
        <v>2013</v>
      </c>
    </row>
    <row r="2661" spans="1:19">
      <c r="A2661" t="s">
        <v>2684</v>
      </c>
      <c r="B2661" s="2">
        <v>41507</v>
      </c>
      <c r="C2661" s="2" t="str">
        <f>VLOOKUP(Sales_Data17[[#This Row],[Customer Name Index]],Customer_Data[#All],2,0)</f>
        <v>Eminence Corp</v>
      </c>
      <c r="D2661">
        <v>18</v>
      </c>
      <c r="E2661" t="s">
        <v>4</v>
      </c>
      <c r="F2661" t="s">
        <v>8168</v>
      </c>
      <c r="G2661" t="s">
        <v>8025</v>
      </c>
      <c r="H2661" t="str">
        <f>VLOOKUP(Sales_Data17[[#This Row],[Delivery Region Index]],Regions_Table[#All],2,0)</f>
        <v>Victoria</v>
      </c>
      <c r="I2661" t="str">
        <f>VLOOKUP(Sales_Data17[[#This Row],[Delivery Region Index]],Regions_Table[#All],3,0)</f>
        <v>Geelong</v>
      </c>
      <c r="J2661">
        <v>51</v>
      </c>
      <c r="K2661">
        <v>7</v>
      </c>
      <c r="L2661" t="str">
        <f>VLOOKUP(Sales_Data17[[#This Row],[Product Description Index]],Products_Data[#All],2,0)</f>
        <v>Dress Shirts</v>
      </c>
      <c r="M2661">
        <v>3</v>
      </c>
      <c r="N2661" s="9">
        <v>415.4</v>
      </c>
      <c r="O2661" s="9">
        <f>Sales_Data17[[#This Row],[Order Quantity]]*Sales_Data17[[#This Row],[Unit Price]]</f>
        <v>1246.1999999999998</v>
      </c>
      <c r="P2661" s="9">
        <v>307.39599999999996</v>
      </c>
      <c r="Q2661" s="9">
        <f>Sales_Data17[[#This Row],[Line Total]]-(Sales_Data17[[#This Row],[Total Unit Cost]]*Sales_Data17[[#This Row],[Order Quantity]])</f>
        <v>324.01199999999994</v>
      </c>
      <c r="R2661" s="1" t="str">
        <f>TEXT(Sales_Data17[[#This Row],[OrderDate]],"MMM")</f>
        <v>Aug</v>
      </c>
      <c r="S2661" s="1" t="str">
        <f t="shared" si="41"/>
        <v>2013</v>
      </c>
    </row>
    <row r="2662" spans="1:19">
      <c r="A2662" t="s">
        <v>2685</v>
      </c>
      <c r="B2662" s="2">
        <v>41507</v>
      </c>
      <c r="C2662" s="2" t="str">
        <f>VLOOKUP(Sales_Data17[[#This Row],[Customer Name Index]],Customer_Data[#All],2,0)</f>
        <v>New Ltd</v>
      </c>
      <c r="D2662">
        <v>7</v>
      </c>
      <c r="E2662" t="s">
        <v>3</v>
      </c>
      <c r="F2662" t="s">
        <v>8168</v>
      </c>
      <c r="G2662" t="s">
        <v>8027</v>
      </c>
      <c r="H2662" t="str">
        <f>VLOOKUP(Sales_Data17[[#This Row],[Delivery Region Index]],Regions_Table[#All],2,0)</f>
        <v>New South Wales</v>
      </c>
      <c r="I2662" t="str">
        <f>VLOOKUP(Sales_Data17[[#This Row],[Delivery Region Index]],Regions_Table[#All],3,0)</f>
        <v>Queanbeyan</v>
      </c>
      <c r="J2662">
        <v>20</v>
      </c>
      <c r="K2662">
        <v>3</v>
      </c>
      <c r="L2662" t="str">
        <f>VLOOKUP(Sales_Data17[[#This Row],[Product Description Index]],Products_Data[#All],2,0)</f>
        <v>Sunglasses</v>
      </c>
      <c r="M2662">
        <v>1</v>
      </c>
      <c r="N2662" s="9">
        <v>107.94444444444444</v>
      </c>
      <c r="O2662" s="9">
        <f>Sales_Data17[[#This Row],[Order Quantity]]*Sales_Data17[[#This Row],[Unit Price]]</f>
        <v>107.94444444444444</v>
      </c>
      <c r="P2662" s="9">
        <v>89.593888888888884</v>
      </c>
      <c r="Q2662" s="9">
        <f>Sales_Data17[[#This Row],[Line Total]]-(Sales_Data17[[#This Row],[Total Unit Cost]]*Sales_Data17[[#This Row],[Order Quantity]])</f>
        <v>18.350555555555559</v>
      </c>
      <c r="R2662" s="1" t="str">
        <f>TEXT(Sales_Data17[[#This Row],[OrderDate]],"MMM")</f>
        <v>Aug</v>
      </c>
      <c r="S2662" s="1" t="str">
        <f t="shared" si="41"/>
        <v>2013</v>
      </c>
    </row>
    <row r="2663" spans="1:19">
      <c r="A2663" t="s">
        <v>2686</v>
      </c>
      <c r="B2663" s="2">
        <v>41507</v>
      </c>
      <c r="C2663" s="2" t="str">
        <f>VLOOKUP(Sales_Data17[[#This Row],[Customer Name Index]],Customer_Data[#All],2,0)</f>
        <v>Medsep Group</v>
      </c>
      <c r="D2663">
        <v>8</v>
      </c>
      <c r="E2663" t="s">
        <v>4</v>
      </c>
      <c r="F2663" t="s">
        <v>8168</v>
      </c>
      <c r="G2663" t="s">
        <v>8027</v>
      </c>
      <c r="H2663" t="str">
        <f>VLOOKUP(Sales_Data17[[#This Row],[Delivery Region Index]],Regions_Table[#All],2,0)</f>
        <v>New South Wales</v>
      </c>
      <c r="I2663" t="str">
        <f>VLOOKUP(Sales_Data17[[#This Row],[Delivery Region Index]],Regions_Table[#All],3,0)</f>
        <v>Tamworth</v>
      </c>
      <c r="J2663">
        <v>21</v>
      </c>
      <c r="K2663">
        <v>3</v>
      </c>
      <c r="L2663" t="str">
        <f>VLOOKUP(Sales_Data17[[#This Row],[Product Description Index]],Products_Data[#All],2,0)</f>
        <v>Sunglasses</v>
      </c>
      <c r="M2663">
        <v>2</v>
      </c>
      <c r="N2663" s="9">
        <v>122.08888888888889</v>
      </c>
      <c r="O2663" s="9">
        <f>Sales_Data17[[#This Row],[Order Quantity]]*Sales_Data17[[#This Row],[Unit Price]]</f>
        <v>244.17777777777778</v>
      </c>
      <c r="P2663" s="9">
        <v>90.345777777777769</v>
      </c>
      <c r="Q2663" s="9">
        <f>Sales_Data17[[#This Row],[Line Total]]-(Sales_Data17[[#This Row],[Total Unit Cost]]*Sales_Data17[[#This Row],[Order Quantity]])</f>
        <v>63.486222222222239</v>
      </c>
      <c r="R2663" s="1" t="str">
        <f>TEXT(Sales_Data17[[#This Row],[OrderDate]],"MMM")</f>
        <v>Aug</v>
      </c>
      <c r="S2663" s="1" t="str">
        <f t="shared" si="41"/>
        <v>2013</v>
      </c>
    </row>
    <row r="2664" spans="1:19">
      <c r="A2664" t="s">
        <v>2687</v>
      </c>
      <c r="B2664" s="2">
        <v>41508</v>
      </c>
      <c r="C2664" s="2" t="str">
        <f>VLOOKUP(Sales_Data17[[#This Row],[Customer Name Index]],Customer_Data[#All],2,0)</f>
        <v>Procter Corp</v>
      </c>
      <c r="D2664">
        <v>5</v>
      </c>
      <c r="E2664" t="s">
        <v>2</v>
      </c>
      <c r="F2664" t="s">
        <v>8168</v>
      </c>
      <c r="G2664" t="s">
        <v>8027</v>
      </c>
      <c r="H2664" t="str">
        <f>VLOOKUP(Sales_Data17[[#This Row],[Delivery Region Index]],Regions_Table[#All],2,0)</f>
        <v>New South Wales</v>
      </c>
      <c r="I2664" t="str">
        <f>VLOOKUP(Sales_Data17[[#This Row],[Delivery Region Index]],Regions_Table[#All],3,0)</f>
        <v>Lake Macquarie</v>
      </c>
      <c r="J2664">
        <v>13</v>
      </c>
      <c r="K2664">
        <v>2</v>
      </c>
      <c r="L2664" t="str">
        <f>VLOOKUP(Sales_Data17[[#This Row],[Product Description Index]],Products_Data[#All],2,0)</f>
        <v>Pants</v>
      </c>
      <c r="M2664">
        <v>9</v>
      </c>
      <c r="N2664" s="9">
        <v>27.544444444444444</v>
      </c>
      <c r="O2664" s="9">
        <f>Sales_Data17[[#This Row],[Order Quantity]]*Sales_Data17[[#This Row],[Unit Price]]</f>
        <v>247.9</v>
      </c>
      <c r="P2664" s="9">
        <v>17.352999999999998</v>
      </c>
      <c r="Q2664" s="9">
        <f>Sales_Data17[[#This Row],[Line Total]]-(Sales_Data17[[#This Row],[Total Unit Cost]]*Sales_Data17[[#This Row],[Order Quantity]])</f>
        <v>91.723000000000013</v>
      </c>
      <c r="R2664" s="1" t="str">
        <f>TEXT(Sales_Data17[[#This Row],[OrderDate]],"MMM")</f>
        <v>Aug</v>
      </c>
      <c r="S2664" s="1" t="str">
        <f t="shared" si="41"/>
        <v>2013</v>
      </c>
    </row>
    <row r="2665" spans="1:19">
      <c r="A2665" t="s">
        <v>2688</v>
      </c>
      <c r="B2665" s="2">
        <v>41508</v>
      </c>
      <c r="C2665" s="2" t="str">
        <f>VLOOKUP(Sales_Data17[[#This Row],[Customer Name Index]],Customer_Data[#All],2,0)</f>
        <v>Medsep Group</v>
      </c>
      <c r="D2665">
        <v>8</v>
      </c>
      <c r="E2665" t="s">
        <v>2</v>
      </c>
      <c r="F2665" t="s">
        <v>8168</v>
      </c>
      <c r="G2665" t="s">
        <v>8027</v>
      </c>
      <c r="H2665" t="str">
        <f>VLOOKUP(Sales_Data17[[#This Row],[Delivery Region Index]],Regions_Table[#All],2,0)</f>
        <v>New South Wales</v>
      </c>
      <c r="I2665" t="str">
        <f>VLOOKUP(Sales_Data17[[#This Row],[Delivery Region Index]],Regions_Table[#All],3,0)</f>
        <v>Tamworth</v>
      </c>
      <c r="J2665">
        <v>21</v>
      </c>
      <c r="K2665">
        <v>3</v>
      </c>
      <c r="L2665" t="str">
        <f>VLOOKUP(Sales_Data17[[#This Row],[Product Description Index]],Products_Data[#All],2,0)</f>
        <v>Sunglasses</v>
      </c>
      <c r="M2665">
        <v>5</v>
      </c>
      <c r="N2665" s="9">
        <v>268.74444444444447</v>
      </c>
      <c r="O2665" s="9">
        <f>Sales_Data17[[#This Row],[Order Quantity]]*Sales_Data17[[#This Row],[Unit Price]]</f>
        <v>1343.7222222222224</v>
      </c>
      <c r="P2665" s="9">
        <v>161.24666666666667</v>
      </c>
      <c r="Q2665" s="9">
        <f>Sales_Data17[[#This Row],[Line Total]]-(Sales_Data17[[#This Row],[Total Unit Cost]]*Sales_Data17[[#This Row],[Order Quantity]])</f>
        <v>537.48888888888905</v>
      </c>
      <c r="R2665" s="1" t="str">
        <f>TEXT(Sales_Data17[[#This Row],[OrderDate]],"MMM")</f>
        <v>Aug</v>
      </c>
      <c r="S2665" s="1" t="str">
        <f t="shared" si="41"/>
        <v>2013</v>
      </c>
    </row>
    <row r="2666" spans="1:19">
      <c r="A2666" t="s">
        <v>2689</v>
      </c>
      <c r="B2666" s="2">
        <v>41508</v>
      </c>
      <c r="C2666" s="2" t="str">
        <f>VLOOKUP(Sales_Data17[[#This Row],[Customer Name Index]],Customer_Data[#All],2,0)</f>
        <v>Apollo Ltd</v>
      </c>
      <c r="D2666">
        <v>11</v>
      </c>
      <c r="E2666" t="s">
        <v>2</v>
      </c>
      <c r="F2666" t="s">
        <v>8168</v>
      </c>
      <c r="G2666" t="s">
        <v>8026</v>
      </c>
      <c r="H2666" t="str">
        <f>VLOOKUP(Sales_Data17[[#This Row],[Delivery Region Index]],Regions_Table[#All],2,0)</f>
        <v>Queensland</v>
      </c>
      <c r="I2666" t="str">
        <f>VLOOKUP(Sales_Data17[[#This Row],[Delivery Region Index]],Regions_Table[#All],3,0)</f>
        <v>Gold Coast</v>
      </c>
      <c r="J2666">
        <v>31</v>
      </c>
      <c r="K2666">
        <v>5</v>
      </c>
      <c r="L2666" t="str">
        <f>VLOOKUP(Sales_Data17[[#This Row],[Product Description Index]],Products_Data[#All],2,0)</f>
        <v>Hats</v>
      </c>
      <c r="M2666">
        <v>7</v>
      </c>
      <c r="N2666" s="9">
        <v>18.611111111111111</v>
      </c>
      <c r="O2666" s="9">
        <f>Sales_Data17[[#This Row],[Order Quantity]]*Sales_Data17[[#This Row],[Unit Price]]</f>
        <v>130.27777777777777</v>
      </c>
      <c r="P2666" s="9">
        <v>15.447222222222223</v>
      </c>
      <c r="Q2666" s="9">
        <f>Sales_Data17[[#This Row],[Line Total]]-(Sales_Data17[[#This Row],[Total Unit Cost]]*Sales_Data17[[#This Row],[Order Quantity]])</f>
        <v>22.147222222222211</v>
      </c>
      <c r="R2666" s="1" t="str">
        <f>TEXT(Sales_Data17[[#This Row],[OrderDate]],"MMM")</f>
        <v>Aug</v>
      </c>
      <c r="S2666" s="1" t="str">
        <f t="shared" si="41"/>
        <v>2013</v>
      </c>
    </row>
    <row r="2667" spans="1:19">
      <c r="A2667" t="s">
        <v>2690</v>
      </c>
      <c r="B2667" s="2">
        <v>41508</v>
      </c>
      <c r="C2667" s="2" t="str">
        <f>VLOOKUP(Sales_Data17[[#This Row],[Customer Name Index]],Customer_Data[#All],2,0)</f>
        <v xml:space="preserve">WakeFern </v>
      </c>
      <c r="D2667">
        <v>2</v>
      </c>
      <c r="E2667" t="s">
        <v>3</v>
      </c>
      <c r="F2667" t="s">
        <v>8168</v>
      </c>
      <c r="G2667" t="s">
        <v>8027</v>
      </c>
      <c r="H2667" t="str">
        <f>VLOOKUP(Sales_Data17[[#This Row],[Delivery Region Index]],Regions_Table[#All],2,0)</f>
        <v>New South Wales</v>
      </c>
      <c r="I2667" t="str">
        <f>VLOOKUP(Sales_Data17[[#This Row],[Delivery Region Index]],Regions_Table[#All],3,0)</f>
        <v>Cessnock</v>
      </c>
      <c r="J2667">
        <v>6</v>
      </c>
      <c r="K2667">
        <v>1</v>
      </c>
      <c r="L2667" t="str">
        <f>VLOOKUP(Sales_Data17[[#This Row],[Product Description Index]],Products_Data[#All],2,0)</f>
        <v>Shirts</v>
      </c>
      <c r="M2667">
        <v>7</v>
      </c>
      <c r="N2667" s="9">
        <v>253.85555555555558</v>
      </c>
      <c r="O2667" s="9">
        <f>Sales_Data17[[#This Row],[Order Quantity]]*Sales_Data17[[#This Row],[Unit Price]]</f>
        <v>1776.9888888888891</v>
      </c>
      <c r="P2667" s="9">
        <v>165.00611111111115</v>
      </c>
      <c r="Q2667" s="9">
        <f>Sales_Data17[[#This Row],[Line Total]]-(Sales_Data17[[#This Row],[Total Unit Cost]]*Sales_Data17[[#This Row],[Order Quantity]])</f>
        <v>621.94611111111089</v>
      </c>
      <c r="R2667" s="1" t="str">
        <f>TEXT(Sales_Data17[[#This Row],[OrderDate]],"MMM")</f>
        <v>Aug</v>
      </c>
      <c r="S2667" s="1" t="str">
        <f t="shared" si="41"/>
        <v>2013</v>
      </c>
    </row>
    <row r="2668" spans="1:19">
      <c r="A2668" t="s">
        <v>2691</v>
      </c>
      <c r="B2668" s="2">
        <v>41508</v>
      </c>
      <c r="C2668" s="2" t="str">
        <f>VLOOKUP(Sales_Data17[[#This Row],[Customer Name Index]],Customer_Data[#All],2,0)</f>
        <v>New Ltd</v>
      </c>
      <c r="D2668">
        <v>7</v>
      </c>
      <c r="E2668" t="s">
        <v>3</v>
      </c>
      <c r="F2668" t="s">
        <v>8168</v>
      </c>
      <c r="G2668" t="s">
        <v>8027</v>
      </c>
      <c r="H2668" t="str">
        <f>VLOOKUP(Sales_Data17[[#This Row],[Delivery Region Index]],Regions_Table[#All],2,0)</f>
        <v>New South Wales</v>
      </c>
      <c r="I2668" t="str">
        <f>VLOOKUP(Sales_Data17[[#This Row],[Delivery Region Index]],Regions_Table[#All],3,0)</f>
        <v>Port Macquarie</v>
      </c>
      <c r="J2668">
        <v>19</v>
      </c>
      <c r="K2668">
        <v>3</v>
      </c>
      <c r="L2668" t="str">
        <f>VLOOKUP(Sales_Data17[[#This Row],[Product Description Index]],Products_Data[#All],2,0)</f>
        <v>Sunglasses</v>
      </c>
      <c r="M2668">
        <v>6</v>
      </c>
      <c r="N2668" s="9">
        <v>212.16666666666666</v>
      </c>
      <c r="O2668" s="9">
        <f>Sales_Data17[[#This Row],[Order Quantity]]*Sales_Data17[[#This Row],[Unit Price]]</f>
        <v>1273</v>
      </c>
      <c r="P2668" s="9">
        <v>165.49</v>
      </c>
      <c r="Q2668" s="9">
        <f>Sales_Data17[[#This Row],[Line Total]]-(Sales_Data17[[#This Row],[Total Unit Cost]]*Sales_Data17[[#This Row],[Order Quantity]])</f>
        <v>280.05999999999995</v>
      </c>
      <c r="R2668" s="1" t="str">
        <f>TEXT(Sales_Data17[[#This Row],[OrderDate]],"MMM")</f>
        <v>Aug</v>
      </c>
      <c r="S2668" s="1" t="str">
        <f t="shared" si="41"/>
        <v>2013</v>
      </c>
    </row>
    <row r="2669" spans="1:19">
      <c r="A2669" t="s">
        <v>2692</v>
      </c>
      <c r="B2669" s="2">
        <v>41508</v>
      </c>
      <c r="C2669" s="2" t="str">
        <f>VLOOKUP(Sales_Data17[[#This Row],[Customer Name Index]],Customer_Data[#All],2,0)</f>
        <v>New Ltd</v>
      </c>
      <c r="D2669">
        <v>7</v>
      </c>
      <c r="E2669" t="s">
        <v>4</v>
      </c>
      <c r="F2669" t="s">
        <v>8168</v>
      </c>
      <c r="G2669" t="s">
        <v>8027</v>
      </c>
      <c r="H2669" t="str">
        <f>VLOOKUP(Sales_Data17[[#This Row],[Delivery Region Index]],Regions_Table[#All],2,0)</f>
        <v>New South Wales</v>
      </c>
      <c r="I2669" t="str">
        <f>VLOOKUP(Sales_Data17[[#This Row],[Delivery Region Index]],Regions_Table[#All],3,0)</f>
        <v>Tamworth</v>
      </c>
      <c r="J2669">
        <v>21</v>
      </c>
      <c r="K2669">
        <v>3</v>
      </c>
      <c r="L2669" t="str">
        <f>VLOOKUP(Sales_Data17[[#This Row],[Product Description Index]],Products_Data[#All],2,0)</f>
        <v>Sunglasses</v>
      </c>
      <c r="M2669">
        <v>7</v>
      </c>
      <c r="N2669" s="9">
        <v>610.44444444444446</v>
      </c>
      <c r="O2669" s="9">
        <f>Sales_Data17[[#This Row],[Order Quantity]]*Sales_Data17[[#This Row],[Unit Price]]</f>
        <v>4273.1111111111113</v>
      </c>
      <c r="P2669" s="9">
        <v>366.26666666666665</v>
      </c>
      <c r="Q2669" s="9">
        <f>Sales_Data17[[#This Row],[Line Total]]-(Sales_Data17[[#This Row],[Total Unit Cost]]*Sales_Data17[[#This Row],[Order Quantity]])</f>
        <v>1709.2444444444445</v>
      </c>
      <c r="R2669" s="1" t="str">
        <f>TEXT(Sales_Data17[[#This Row],[OrderDate]],"MMM")</f>
        <v>Aug</v>
      </c>
      <c r="S2669" s="1" t="str">
        <f t="shared" si="41"/>
        <v>2013</v>
      </c>
    </row>
    <row r="2670" spans="1:19">
      <c r="A2670" t="s">
        <v>2693</v>
      </c>
      <c r="B2670" s="2">
        <v>41508</v>
      </c>
      <c r="C2670" s="2" t="str">
        <f>VLOOKUP(Sales_Data17[[#This Row],[Customer Name Index]],Customer_Data[#All],2,0)</f>
        <v>3LAB, Ltd</v>
      </c>
      <c r="D2670">
        <v>16</v>
      </c>
      <c r="E2670" t="s">
        <v>2</v>
      </c>
      <c r="F2670" t="s">
        <v>8168</v>
      </c>
      <c r="G2670" t="s">
        <v>8025</v>
      </c>
      <c r="H2670" t="str">
        <f>VLOOKUP(Sales_Data17[[#This Row],[Delivery Region Index]],Regions_Table[#All],2,0)</f>
        <v>Queensland</v>
      </c>
      <c r="I2670" t="str">
        <f>VLOOKUP(Sales_Data17[[#This Row],[Delivery Region Index]],Regions_Table[#All],3,0)</f>
        <v>Townsville</v>
      </c>
      <c r="J2670">
        <v>45</v>
      </c>
      <c r="K2670">
        <v>7</v>
      </c>
      <c r="L2670" t="str">
        <f>VLOOKUP(Sales_Data17[[#This Row],[Product Description Index]],Products_Data[#All],2,0)</f>
        <v>Dress Shirts</v>
      </c>
      <c r="M2670">
        <v>6</v>
      </c>
      <c r="N2670" s="9">
        <v>431.77777777777777</v>
      </c>
      <c r="O2670" s="9">
        <f>Sales_Data17[[#This Row],[Order Quantity]]*Sales_Data17[[#This Row],[Unit Price]]</f>
        <v>2590.6666666666665</v>
      </c>
      <c r="P2670" s="9">
        <v>237.47777777777779</v>
      </c>
      <c r="Q2670" s="9">
        <f>Sales_Data17[[#This Row],[Line Total]]-(Sales_Data17[[#This Row],[Total Unit Cost]]*Sales_Data17[[#This Row],[Order Quantity]])</f>
        <v>1165.7999999999997</v>
      </c>
      <c r="R2670" s="1" t="str">
        <f>TEXT(Sales_Data17[[#This Row],[OrderDate]],"MMM")</f>
        <v>Aug</v>
      </c>
      <c r="S2670" s="1" t="str">
        <f t="shared" si="41"/>
        <v>2013</v>
      </c>
    </row>
    <row r="2671" spans="1:19">
      <c r="A2671" t="s">
        <v>2694</v>
      </c>
      <c r="B2671" s="2">
        <v>41508</v>
      </c>
      <c r="C2671" s="2" t="str">
        <f>VLOOKUP(Sales_Data17[[#This Row],[Customer Name Index]],Customer_Data[#All],2,0)</f>
        <v xml:space="preserve">Qualitest </v>
      </c>
      <c r="D2671">
        <v>19</v>
      </c>
      <c r="E2671" t="s">
        <v>4</v>
      </c>
      <c r="F2671" t="s">
        <v>8168</v>
      </c>
      <c r="G2671" t="s">
        <v>8028</v>
      </c>
      <c r="H2671" t="str">
        <f>VLOOKUP(Sales_Data17[[#This Row],[Delivery Region Index]],Regions_Table[#All],2,0)</f>
        <v>Victoria</v>
      </c>
      <c r="I2671" t="str">
        <f>VLOOKUP(Sales_Data17[[#This Row],[Delivery Region Index]],Regions_Table[#All],3,0)</f>
        <v>Shepparton</v>
      </c>
      <c r="J2671">
        <v>54</v>
      </c>
      <c r="K2671">
        <v>8</v>
      </c>
      <c r="L2671" t="str">
        <f>VLOOKUP(Sales_Data17[[#This Row],[Product Description Index]],Products_Data[#All],2,0)</f>
        <v>Shoes</v>
      </c>
      <c r="M2671">
        <v>9</v>
      </c>
      <c r="N2671" s="9">
        <v>26.055555555555557</v>
      </c>
      <c r="O2671" s="9">
        <f>Sales_Data17[[#This Row],[Order Quantity]]*Sales_Data17[[#This Row],[Unit Price]]</f>
        <v>234.5</v>
      </c>
      <c r="P2671" s="9">
        <v>18.499444444444446</v>
      </c>
      <c r="Q2671" s="9">
        <f>Sales_Data17[[#This Row],[Line Total]]-(Sales_Data17[[#This Row],[Total Unit Cost]]*Sales_Data17[[#This Row],[Order Quantity]])</f>
        <v>68.004999999999995</v>
      </c>
      <c r="R2671" s="1" t="str">
        <f>TEXT(Sales_Data17[[#This Row],[OrderDate]],"MMM")</f>
        <v>Aug</v>
      </c>
      <c r="S2671" s="1" t="str">
        <f t="shared" si="41"/>
        <v>2013</v>
      </c>
    </row>
    <row r="2672" spans="1:19">
      <c r="A2672" t="s">
        <v>2695</v>
      </c>
      <c r="B2672" s="2">
        <v>41509</v>
      </c>
      <c r="C2672" s="2" t="str">
        <f>VLOOKUP(Sales_Data17[[#This Row],[Customer Name Index]],Customer_Data[#All],2,0)</f>
        <v>New Ltd</v>
      </c>
      <c r="D2672">
        <v>7</v>
      </c>
      <c r="E2672" t="s">
        <v>4</v>
      </c>
      <c r="F2672" t="s">
        <v>8168</v>
      </c>
      <c r="G2672" t="s">
        <v>8027</v>
      </c>
      <c r="H2672" t="str">
        <f>VLOOKUP(Sales_Data17[[#This Row],[Delivery Region Index]],Regions_Table[#All],2,0)</f>
        <v>New South Wales</v>
      </c>
      <c r="I2672" t="str">
        <f>VLOOKUP(Sales_Data17[[#This Row],[Delivery Region Index]],Regions_Table[#All],3,0)</f>
        <v>Queanbeyan</v>
      </c>
      <c r="J2672">
        <v>20</v>
      </c>
      <c r="K2672">
        <v>3</v>
      </c>
      <c r="L2672" t="str">
        <f>VLOOKUP(Sales_Data17[[#This Row],[Product Description Index]],Products_Data[#All],2,0)</f>
        <v>Sunglasses</v>
      </c>
      <c r="M2672">
        <v>7</v>
      </c>
      <c r="N2672" s="9">
        <v>578.43333333333339</v>
      </c>
      <c r="O2672" s="9">
        <f>Sales_Data17[[#This Row],[Order Quantity]]*Sales_Data17[[#This Row],[Unit Price]]</f>
        <v>4049.0333333333338</v>
      </c>
      <c r="P2672" s="9">
        <v>485.88400000000001</v>
      </c>
      <c r="Q2672" s="9">
        <f>Sales_Data17[[#This Row],[Line Total]]-(Sales_Data17[[#This Row],[Total Unit Cost]]*Sales_Data17[[#This Row],[Order Quantity]])</f>
        <v>647.84533333333366</v>
      </c>
      <c r="R2672" s="1" t="str">
        <f>TEXT(Sales_Data17[[#This Row],[OrderDate]],"MMM")</f>
        <v>Aug</v>
      </c>
      <c r="S2672" s="1" t="str">
        <f t="shared" si="41"/>
        <v>2013</v>
      </c>
    </row>
    <row r="2673" spans="1:19">
      <c r="A2673" t="s">
        <v>2696</v>
      </c>
      <c r="B2673" s="2">
        <v>41509</v>
      </c>
      <c r="C2673" s="2" t="str">
        <f>VLOOKUP(Sales_Data17[[#This Row],[Customer Name Index]],Customer_Data[#All],2,0)</f>
        <v xml:space="preserve">Qualitest </v>
      </c>
      <c r="D2673">
        <v>19</v>
      </c>
      <c r="E2673" t="s">
        <v>4</v>
      </c>
      <c r="F2673" t="s">
        <v>8168</v>
      </c>
      <c r="G2673" t="s">
        <v>8028</v>
      </c>
      <c r="H2673" t="str">
        <f>VLOOKUP(Sales_Data17[[#This Row],[Delivery Region Index]],Regions_Table[#All],2,0)</f>
        <v>Victoria</v>
      </c>
      <c r="I2673" t="str">
        <f>VLOOKUP(Sales_Data17[[#This Row],[Delivery Region Index]],Regions_Table[#All],3,0)</f>
        <v>Swan Hill</v>
      </c>
      <c r="J2673">
        <v>55</v>
      </c>
      <c r="K2673">
        <v>8</v>
      </c>
      <c r="L2673" t="str">
        <f>VLOOKUP(Sales_Data17[[#This Row],[Product Description Index]],Products_Data[#All],2,0)</f>
        <v>Shoes</v>
      </c>
      <c r="M2673">
        <v>8</v>
      </c>
      <c r="N2673" s="9">
        <v>192.8111111111111</v>
      </c>
      <c r="O2673" s="9">
        <f>Sales_Data17[[#This Row],[Order Quantity]]*Sales_Data17[[#This Row],[Unit Price]]</f>
        <v>1542.4888888888888</v>
      </c>
      <c r="P2673" s="9">
        <v>148.46455555555556</v>
      </c>
      <c r="Q2673" s="9">
        <f>Sales_Data17[[#This Row],[Line Total]]-(Sales_Data17[[#This Row],[Total Unit Cost]]*Sales_Data17[[#This Row],[Order Quantity]])</f>
        <v>354.77244444444432</v>
      </c>
      <c r="R2673" s="1" t="str">
        <f>TEXT(Sales_Data17[[#This Row],[OrderDate]],"MMM")</f>
        <v>Aug</v>
      </c>
      <c r="S2673" s="1" t="str">
        <f t="shared" si="41"/>
        <v>2013</v>
      </c>
    </row>
    <row r="2674" spans="1:19">
      <c r="A2674" t="s">
        <v>2697</v>
      </c>
      <c r="B2674" s="2">
        <v>41509</v>
      </c>
      <c r="C2674" s="2" t="str">
        <f>VLOOKUP(Sales_Data17[[#This Row],[Customer Name Index]],Customer_Data[#All],2,0)</f>
        <v>Medsep Group</v>
      </c>
      <c r="D2674">
        <v>8</v>
      </c>
      <c r="E2674" t="s">
        <v>4</v>
      </c>
      <c r="F2674" t="s">
        <v>8168</v>
      </c>
      <c r="G2674" t="s">
        <v>8027</v>
      </c>
      <c r="H2674" t="str">
        <f>VLOOKUP(Sales_Data17[[#This Row],[Delivery Region Index]],Regions_Table[#All],2,0)</f>
        <v>New South Wales</v>
      </c>
      <c r="I2674" t="str">
        <f>VLOOKUP(Sales_Data17[[#This Row],[Delivery Region Index]],Regions_Table[#All],3,0)</f>
        <v>Wagga Wagga</v>
      </c>
      <c r="J2674">
        <v>23</v>
      </c>
      <c r="K2674">
        <v>4</v>
      </c>
      <c r="L2674" t="str">
        <f>VLOOKUP(Sales_Data17[[#This Row],[Product Description Index]],Products_Data[#All],2,0)</f>
        <v>Jeans</v>
      </c>
      <c r="M2674">
        <v>6</v>
      </c>
      <c r="N2674" s="9">
        <v>113.90000000000002</v>
      </c>
      <c r="O2674" s="9">
        <f>Sales_Data17[[#This Row],[Order Quantity]]*Sales_Data17[[#This Row],[Unit Price]]</f>
        <v>683.40000000000009</v>
      </c>
      <c r="P2674" s="9">
        <v>47.838000000000001</v>
      </c>
      <c r="Q2674" s="9">
        <f>Sales_Data17[[#This Row],[Line Total]]-(Sales_Data17[[#This Row],[Total Unit Cost]]*Sales_Data17[[#This Row],[Order Quantity]])</f>
        <v>396.37200000000007</v>
      </c>
      <c r="R2674" s="1" t="str">
        <f>TEXT(Sales_Data17[[#This Row],[OrderDate]],"MMM")</f>
        <v>Aug</v>
      </c>
      <c r="S2674" s="1" t="str">
        <f t="shared" si="41"/>
        <v>2013</v>
      </c>
    </row>
    <row r="2675" spans="1:19">
      <c r="A2675" t="s">
        <v>2698</v>
      </c>
      <c r="B2675" s="2">
        <v>41509</v>
      </c>
      <c r="C2675" s="2" t="str">
        <f>VLOOKUP(Sales_Data17[[#This Row],[Customer Name Index]],Customer_Data[#All],2,0)</f>
        <v>Procter Corp</v>
      </c>
      <c r="D2675">
        <v>5</v>
      </c>
      <c r="E2675" t="s">
        <v>4</v>
      </c>
      <c r="F2675" t="s">
        <v>8168</v>
      </c>
      <c r="G2675" t="s">
        <v>8027</v>
      </c>
      <c r="H2675" t="str">
        <f>VLOOKUP(Sales_Data17[[#This Row],[Delivery Region Index]],Regions_Table[#All],2,0)</f>
        <v>New South Wales</v>
      </c>
      <c r="I2675" t="str">
        <f>VLOOKUP(Sales_Data17[[#This Row],[Delivery Region Index]],Regions_Table[#All],3,0)</f>
        <v>Lismore</v>
      </c>
      <c r="J2675">
        <v>14</v>
      </c>
      <c r="K2675">
        <v>2</v>
      </c>
      <c r="L2675" t="str">
        <f>VLOOKUP(Sales_Data17[[#This Row],[Product Description Index]],Products_Data[#All],2,0)</f>
        <v>Pants</v>
      </c>
      <c r="M2675">
        <v>6</v>
      </c>
      <c r="N2675" s="9">
        <v>431.77777777777777</v>
      </c>
      <c r="O2675" s="9">
        <f>Sales_Data17[[#This Row],[Order Quantity]]*Sales_Data17[[#This Row],[Unit Price]]</f>
        <v>2590.6666666666665</v>
      </c>
      <c r="P2675" s="9">
        <v>220.20666666666668</v>
      </c>
      <c r="Q2675" s="9">
        <f>Sales_Data17[[#This Row],[Line Total]]-(Sales_Data17[[#This Row],[Total Unit Cost]]*Sales_Data17[[#This Row],[Order Quantity]])</f>
        <v>1269.4266666666665</v>
      </c>
      <c r="R2675" s="1" t="str">
        <f>TEXT(Sales_Data17[[#This Row],[OrderDate]],"MMM")</f>
        <v>Aug</v>
      </c>
      <c r="S2675" s="1" t="str">
        <f t="shared" si="41"/>
        <v>2013</v>
      </c>
    </row>
    <row r="2676" spans="1:19">
      <c r="A2676" t="s">
        <v>2699</v>
      </c>
      <c r="B2676" s="2">
        <v>41510</v>
      </c>
      <c r="C2676" s="2" t="str">
        <f>VLOOKUP(Sales_Data17[[#This Row],[Customer Name Index]],Customer_Data[#All],2,0)</f>
        <v>PEDIFIX, Corp</v>
      </c>
      <c r="D2676">
        <v>6</v>
      </c>
      <c r="E2676" t="s">
        <v>4</v>
      </c>
      <c r="F2676" t="s">
        <v>8168</v>
      </c>
      <c r="G2676" t="s">
        <v>8027</v>
      </c>
      <c r="H2676" t="str">
        <f>VLOOKUP(Sales_Data17[[#This Row],[Delivery Region Index]],Regions_Table[#All],2,0)</f>
        <v>New South Wales</v>
      </c>
      <c r="I2676" t="str">
        <f>VLOOKUP(Sales_Data17[[#This Row],[Delivery Region Index]],Regions_Table[#All],3,0)</f>
        <v>Nowra</v>
      </c>
      <c r="J2676">
        <v>17</v>
      </c>
      <c r="K2676">
        <v>3</v>
      </c>
      <c r="L2676" t="str">
        <f>VLOOKUP(Sales_Data17[[#This Row],[Product Description Index]],Products_Data[#All],2,0)</f>
        <v>Sunglasses</v>
      </c>
      <c r="M2676">
        <v>5</v>
      </c>
      <c r="N2676" s="9">
        <v>109.43333333333334</v>
      </c>
      <c r="O2676" s="9">
        <f>Sales_Data17[[#This Row],[Order Quantity]]*Sales_Data17[[#This Row],[Unit Price]]</f>
        <v>547.16666666666674</v>
      </c>
      <c r="P2676" s="9">
        <v>55.811</v>
      </c>
      <c r="Q2676" s="9">
        <f>Sales_Data17[[#This Row],[Line Total]]-(Sales_Data17[[#This Row],[Total Unit Cost]]*Sales_Data17[[#This Row],[Order Quantity]])</f>
        <v>268.11166666666674</v>
      </c>
      <c r="R2676" s="1" t="str">
        <f>TEXT(Sales_Data17[[#This Row],[OrderDate]],"MMM")</f>
        <v>Aug</v>
      </c>
      <c r="S2676" s="1" t="str">
        <f t="shared" si="41"/>
        <v>2013</v>
      </c>
    </row>
    <row r="2677" spans="1:19">
      <c r="A2677" t="s">
        <v>2700</v>
      </c>
      <c r="B2677" s="2">
        <v>41511</v>
      </c>
      <c r="C2677" s="2" t="str">
        <f>VLOOKUP(Sales_Data17[[#This Row],[Customer Name Index]],Customer_Data[#All],2,0)</f>
        <v>Pure Group</v>
      </c>
      <c r="D2677">
        <v>17</v>
      </c>
      <c r="E2677" t="s">
        <v>4</v>
      </c>
      <c r="F2677" t="s">
        <v>8168</v>
      </c>
      <c r="G2677" t="s">
        <v>8025</v>
      </c>
      <c r="H2677" t="str">
        <f>VLOOKUP(Sales_Data17[[#This Row],[Delivery Region Index]],Regions_Table[#All],2,0)</f>
        <v>Victoria</v>
      </c>
      <c r="I2677" t="str">
        <f>VLOOKUP(Sales_Data17[[#This Row],[Delivery Region Index]],Regions_Table[#All],3,0)</f>
        <v>Benalla</v>
      </c>
      <c r="J2677">
        <v>48</v>
      </c>
      <c r="K2677">
        <v>7</v>
      </c>
      <c r="L2677" t="str">
        <f>VLOOKUP(Sales_Data17[[#This Row],[Product Description Index]],Products_Data[#All],2,0)</f>
        <v>Dress Shirts</v>
      </c>
      <c r="M2677">
        <v>9</v>
      </c>
      <c r="N2677" s="9">
        <v>118.36666666666666</v>
      </c>
      <c r="O2677" s="9">
        <f>Sales_Data17[[#This Row],[Order Quantity]]*Sales_Data17[[#This Row],[Unit Price]]</f>
        <v>1065.3</v>
      </c>
      <c r="P2677" s="9">
        <v>56.815999999999995</v>
      </c>
      <c r="Q2677" s="9">
        <f>Sales_Data17[[#This Row],[Line Total]]-(Sales_Data17[[#This Row],[Total Unit Cost]]*Sales_Data17[[#This Row],[Order Quantity]])</f>
        <v>553.95600000000002</v>
      </c>
      <c r="R2677" s="1" t="str">
        <f>TEXT(Sales_Data17[[#This Row],[OrderDate]],"MMM")</f>
        <v>Aug</v>
      </c>
      <c r="S2677" s="1" t="str">
        <f t="shared" si="41"/>
        <v>2013</v>
      </c>
    </row>
    <row r="2678" spans="1:19">
      <c r="A2678" t="s">
        <v>2701</v>
      </c>
      <c r="B2678" s="2">
        <v>41511</v>
      </c>
      <c r="C2678" s="2" t="str">
        <f>VLOOKUP(Sales_Data17[[#This Row],[Customer Name Index]],Customer_Data[#All],2,0)</f>
        <v>Pure Group</v>
      </c>
      <c r="D2678">
        <v>17</v>
      </c>
      <c r="E2678" t="s">
        <v>2</v>
      </c>
      <c r="F2678" t="s">
        <v>8168</v>
      </c>
      <c r="G2678" t="s">
        <v>8025</v>
      </c>
      <c r="H2678" t="str">
        <f>VLOOKUP(Sales_Data17[[#This Row],[Delivery Region Index]],Regions_Table[#All],2,0)</f>
        <v>Victoria</v>
      </c>
      <c r="I2678" t="str">
        <f>VLOOKUP(Sales_Data17[[#This Row],[Delivery Region Index]],Regions_Table[#All],3,0)</f>
        <v>Benalla</v>
      </c>
      <c r="J2678">
        <v>48</v>
      </c>
      <c r="K2678">
        <v>7</v>
      </c>
      <c r="L2678" t="str">
        <f>VLOOKUP(Sales_Data17[[#This Row],[Product Description Index]],Products_Data[#All],2,0)</f>
        <v>Dress Shirts</v>
      </c>
      <c r="M2678">
        <v>6</v>
      </c>
      <c r="N2678" s="9">
        <v>564.28888888888889</v>
      </c>
      <c r="O2678" s="9">
        <f>Sales_Data17[[#This Row],[Order Quantity]]*Sales_Data17[[#This Row],[Unit Price]]</f>
        <v>3385.7333333333336</v>
      </c>
      <c r="P2678" s="9">
        <v>378.07355555555557</v>
      </c>
      <c r="Q2678" s="9">
        <f>Sales_Data17[[#This Row],[Line Total]]-(Sales_Data17[[#This Row],[Total Unit Cost]]*Sales_Data17[[#This Row],[Order Quantity]])</f>
        <v>1117.2920000000004</v>
      </c>
      <c r="R2678" s="1" t="str">
        <f>TEXT(Sales_Data17[[#This Row],[OrderDate]],"MMM")</f>
        <v>Aug</v>
      </c>
      <c r="S2678" s="1" t="str">
        <f t="shared" si="41"/>
        <v>2013</v>
      </c>
    </row>
    <row r="2679" spans="1:19">
      <c r="A2679" t="s">
        <v>2702</v>
      </c>
      <c r="B2679" s="2">
        <v>41511</v>
      </c>
      <c r="C2679" s="2" t="str">
        <f>VLOOKUP(Sales_Data17[[#This Row],[Customer Name Index]],Customer_Data[#All],2,0)</f>
        <v xml:space="preserve">Qualitest </v>
      </c>
      <c r="D2679">
        <v>19</v>
      </c>
      <c r="E2679" t="s">
        <v>2</v>
      </c>
      <c r="F2679" t="s">
        <v>8168</v>
      </c>
      <c r="G2679" t="s">
        <v>8028</v>
      </c>
      <c r="H2679" t="str">
        <f>VLOOKUP(Sales_Data17[[#This Row],[Delivery Region Index]],Regions_Table[#All],2,0)</f>
        <v>Victoria</v>
      </c>
      <c r="I2679" t="str">
        <f>VLOOKUP(Sales_Data17[[#This Row],[Delivery Region Index]],Regions_Table[#All],3,0)</f>
        <v>Shepparton</v>
      </c>
      <c r="J2679">
        <v>54</v>
      </c>
      <c r="K2679">
        <v>8</v>
      </c>
      <c r="L2679" t="str">
        <f>VLOOKUP(Sales_Data17[[#This Row],[Product Description Index]],Products_Data[#All],2,0)</f>
        <v>Shoes</v>
      </c>
      <c r="M2679">
        <v>7</v>
      </c>
      <c r="N2679" s="9">
        <v>23.077777777777779</v>
      </c>
      <c r="O2679" s="9">
        <f>Sales_Data17[[#This Row],[Order Quantity]]*Sales_Data17[[#This Row],[Unit Price]]</f>
        <v>161.54444444444445</v>
      </c>
      <c r="P2679" s="9">
        <v>18.693000000000001</v>
      </c>
      <c r="Q2679" s="9">
        <f>Sales_Data17[[#This Row],[Line Total]]-(Sales_Data17[[#This Row],[Total Unit Cost]]*Sales_Data17[[#This Row],[Order Quantity]])</f>
        <v>30.693444444444452</v>
      </c>
      <c r="R2679" s="1" t="str">
        <f>TEXT(Sales_Data17[[#This Row],[OrderDate]],"MMM")</f>
        <v>Aug</v>
      </c>
      <c r="S2679" s="1" t="str">
        <f t="shared" si="41"/>
        <v>2013</v>
      </c>
    </row>
    <row r="2680" spans="1:19">
      <c r="A2680" t="s">
        <v>2703</v>
      </c>
      <c r="B2680" s="2">
        <v>41511</v>
      </c>
      <c r="C2680" s="2" t="str">
        <f>VLOOKUP(Sales_Data17[[#This Row],[Customer Name Index]],Customer_Data[#All],2,0)</f>
        <v xml:space="preserve">Ei </v>
      </c>
      <c r="D2680">
        <v>9</v>
      </c>
      <c r="E2680" t="s">
        <v>4</v>
      </c>
      <c r="F2680" t="s">
        <v>8168</v>
      </c>
      <c r="G2680" t="s">
        <v>8027</v>
      </c>
      <c r="H2680" t="str">
        <f>VLOOKUP(Sales_Data17[[#This Row],[Delivery Region Index]],Regions_Table[#All],2,0)</f>
        <v>New South Wales</v>
      </c>
      <c r="I2680" t="str">
        <f>VLOOKUP(Sales_Data17[[#This Row],[Delivery Region Index]],Regions_Table[#All],3,0)</f>
        <v>Wollongong</v>
      </c>
      <c r="J2680">
        <v>24</v>
      </c>
      <c r="K2680">
        <v>4</v>
      </c>
      <c r="L2680" t="str">
        <f>VLOOKUP(Sales_Data17[[#This Row],[Product Description Index]],Products_Data[#All],2,0)</f>
        <v>Jeans</v>
      </c>
      <c r="M2680">
        <v>5</v>
      </c>
      <c r="N2680" s="9">
        <v>251.62222222222221</v>
      </c>
      <c r="O2680" s="9">
        <f>Sales_Data17[[#This Row],[Order Quantity]]*Sales_Data17[[#This Row],[Unit Price]]</f>
        <v>1258.1111111111111</v>
      </c>
      <c r="P2680" s="9">
        <v>176.13555555555553</v>
      </c>
      <c r="Q2680" s="9">
        <f>Sales_Data17[[#This Row],[Line Total]]-(Sales_Data17[[#This Row],[Total Unit Cost]]*Sales_Data17[[#This Row],[Order Quantity]])</f>
        <v>377.43333333333339</v>
      </c>
      <c r="R2680" s="1" t="str">
        <f>TEXT(Sales_Data17[[#This Row],[OrderDate]],"MMM")</f>
        <v>Aug</v>
      </c>
      <c r="S2680" s="1" t="str">
        <f t="shared" si="41"/>
        <v>2013</v>
      </c>
    </row>
    <row r="2681" spans="1:19">
      <c r="A2681" t="s">
        <v>2704</v>
      </c>
      <c r="B2681" s="2">
        <v>41511</v>
      </c>
      <c r="C2681" s="2" t="str">
        <f>VLOOKUP(Sales_Data17[[#This Row],[Customer Name Index]],Customer_Data[#All],2,0)</f>
        <v xml:space="preserve">WakeFern </v>
      </c>
      <c r="D2681">
        <v>2</v>
      </c>
      <c r="E2681" t="s">
        <v>2</v>
      </c>
      <c r="F2681" t="s">
        <v>8168</v>
      </c>
      <c r="G2681" t="s">
        <v>8027</v>
      </c>
      <c r="H2681" t="str">
        <f>VLOOKUP(Sales_Data17[[#This Row],[Delivery Region Index]],Regions_Table[#All],2,0)</f>
        <v>New South Wales</v>
      </c>
      <c r="I2681" t="str">
        <f>VLOOKUP(Sales_Data17[[#This Row],[Delivery Region Index]],Regions_Table[#All],3,0)</f>
        <v>Broken Hill</v>
      </c>
      <c r="J2681">
        <v>5</v>
      </c>
      <c r="K2681">
        <v>1</v>
      </c>
      <c r="L2681" t="str">
        <f>VLOOKUP(Sales_Data17[[#This Row],[Product Description Index]],Products_Data[#All],2,0)</f>
        <v>Shirts</v>
      </c>
      <c r="M2681">
        <v>4</v>
      </c>
      <c r="N2681" s="9">
        <v>212.16666666666666</v>
      </c>
      <c r="O2681" s="9">
        <f>Sales_Data17[[#This Row],[Order Quantity]]*Sales_Data17[[#This Row],[Unit Price]]</f>
        <v>848.66666666666663</v>
      </c>
      <c r="P2681" s="9">
        <v>93.353333333333325</v>
      </c>
      <c r="Q2681" s="9">
        <f>Sales_Data17[[#This Row],[Line Total]]-(Sales_Data17[[#This Row],[Total Unit Cost]]*Sales_Data17[[#This Row],[Order Quantity]])</f>
        <v>475.25333333333333</v>
      </c>
      <c r="R2681" s="1" t="str">
        <f>TEXT(Sales_Data17[[#This Row],[OrderDate]],"MMM")</f>
        <v>Aug</v>
      </c>
      <c r="S2681" s="1" t="str">
        <f t="shared" si="41"/>
        <v>2013</v>
      </c>
    </row>
    <row r="2682" spans="1:19">
      <c r="A2682" t="s">
        <v>2705</v>
      </c>
      <c r="B2682" s="2">
        <v>41511</v>
      </c>
      <c r="C2682" s="2" t="str">
        <f>VLOOKUP(Sales_Data17[[#This Row],[Customer Name Index]],Customer_Data[#All],2,0)</f>
        <v>Medsep Group</v>
      </c>
      <c r="D2682">
        <v>8</v>
      </c>
      <c r="E2682" t="s">
        <v>2</v>
      </c>
      <c r="F2682" t="s">
        <v>8168</v>
      </c>
      <c r="G2682" t="s">
        <v>8027</v>
      </c>
      <c r="H2682" t="str">
        <f>VLOOKUP(Sales_Data17[[#This Row],[Delivery Region Index]],Regions_Table[#All],2,0)</f>
        <v>New South Wales</v>
      </c>
      <c r="I2682" t="str">
        <f>VLOOKUP(Sales_Data17[[#This Row],[Delivery Region Index]],Regions_Table[#All],3,0)</f>
        <v>Wagga Wagga</v>
      </c>
      <c r="J2682">
        <v>23</v>
      </c>
      <c r="K2682">
        <v>4</v>
      </c>
      <c r="L2682" t="str">
        <f>VLOOKUP(Sales_Data17[[#This Row],[Product Description Index]],Products_Data[#All],2,0)</f>
        <v>Jeans</v>
      </c>
      <c r="M2682">
        <v>2</v>
      </c>
      <c r="N2682" s="9">
        <v>125.06666666666668</v>
      </c>
      <c r="O2682" s="9">
        <f>Sales_Data17[[#This Row],[Order Quantity]]*Sales_Data17[[#This Row],[Unit Price]]</f>
        <v>250.13333333333335</v>
      </c>
      <c r="P2682" s="9">
        <v>85.045333333333346</v>
      </c>
      <c r="Q2682" s="9">
        <f>Sales_Data17[[#This Row],[Line Total]]-(Sales_Data17[[#This Row],[Total Unit Cost]]*Sales_Data17[[#This Row],[Order Quantity]])</f>
        <v>80.042666666666662</v>
      </c>
      <c r="R2682" s="1" t="str">
        <f>TEXT(Sales_Data17[[#This Row],[OrderDate]],"MMM")</f>
        <v>Aug</v>
      </c>
      <c r="S2682" s="1" t="str">
        <f t="shared" si="41"/>
        <v>2013</v>
      </c>
    </row>
    <row r="2683" spans="1:19">
      <c r="A2683" t="s">
        <v>2706</v>
      </c>
      <c r="B2683" s="2">
        <v>41511</v>
      </c>
      <c r="C2683" s="2" t="str">
        <f>VLOOKUP(Sales_Data17[[#This Row],[Customer Name Index]],Customer_Data[#All],2,0)</f>
        <v xml:space="preserve">Ei </v>
      </c>
      <c r="D2683">
        <v>9</v>
      </c>
      <c r="E2683" t="s">
        <v>4</v>
      </c>
      <c r="F2683" t="s">
        <v>8168</v>
      </c>
      <c r="G2683" t="s">
        <v>8027</v>
      </c>
      <c r="H2683" t="str">
        <f>VLOOKUP(Sales_Data17[[#This Row],[Delivery Region Index]],Regions_Table[#All],2,0)</f>
        <v>Queensland</v>
      </c>
      <c r="I2683" t="str">
        <f>VLOOKUP(Sales_Data17[[#This Row],[Delivery Region Index]],Regions_Table[#All],3,0)</f>
        <v>Brisbane</v>
      </c>
      <c r="J2683">
        <v>26</v>
      </c>
      <c r="K2683">
        <v>4</v>
      </c>
      <c r="L2683" t="str">
        <f>VLOOKUP(Sales_Data17[[#This Row],[Product Description Index]],Products_Data[#All],2,0)</f>
        <v>Jeans</v>
      </c>
      <c r="M2683">
        <v>7</v>
      </c>
      <c r="N2683" s="9">
        <v>632.0333333333333</v>
      </c>
      <c r="O2683" s="9">
        <f>Sales_Data17[[#This Row],[Order Quantity]]*Sales_Data17[[#This Row],[Unit Price]]</f>
        <v>4424.2333333333336</v>
      </c>
      <c r="P2683" s="9">
        <v>467.70466666666664</v>
      </c>
      <c r="Q2683" s="9">
        <f>Sales_Data17[[#This Row],[Line Total]]-(Sales_Data17[[#This Row],[Total Unit Cost]]*Sales_Data17[[#This Row],[Order Quantity]])</f>
        <v>1150.300666666667</v>
      </c>
      <c r="R2683" s="1" t="str">
        <f>TEXT(Sales_Data17[[#This Row],[OrderDate]],"MMM")</f>
        <v>Aug</v>
      </c>
      <c r="S2683" s="1" t="str">
        <f t="shared" si="41"/>
        <v>2013</v>
      </c>
    </row>
    <row r="2684" spans="1:19">
      <c r="A2684" t="s">
        <v>2707</v>
      </c>
      <c r="B2684" s="2">
        <v>41512</v>
      </c>
      <c r="C2684" s="2" t="str">
        <f>VLOOKUP(Sales_Data17[[#This Row],[Customer Name Index]],Customer_Data[#All],2,0)</f>
        <v>21st Ltd</v>
      </c>
      <c r="D2684">
        <v>10</v>
      </c>
      <c r="E2684" t="s">
        <v>2</v>
      </c>
      <c r="F2684" t="s">
        <v>8168</v>
      </c>
      <c r="G2684" t="s">
        <v>8026</v>
      </c>
      <c r="H2684" t="str">
        <f>VLOOKUP(Sales_Data17[[#This Row],[Delivery Region Index]],Regions_Table[#All],2,0)</f>
        <v>Queensland</v>
      </c>
      <c r="I2684" t="str">
        <f>VLOOKUP(Sales_Data17[[#This Row],[Delivery Region Index]],Regions_Table[#All],3,0)</f>
        <v>Cairns</v>
      </c>
      <c r="J2684">
        <v>28</v>
      </c>
      <c r="K2684">
        <v>4</v>
      </c>
      <c r="L2684" t="str">
        <f>VLOOKUP(Sales_Data17[[#This Row],[Product Description Index]],Products_Data[#All],2,0)</f>
        <v>Jeans</v>
      </c>
      <c r="M2684">
        <v>1</v>
      </c>
      <c r="N2684" s="9">
        <v>18.611111111111111</v>
      </c>
      <c r="O2684" s="9">
        <f>Sales_Data17[[#This Row],[Order Quantity]]*Sales_Data17[[#This Row],[Unit Price]]</f>
        <v>18.611111111111111</v>
      </c>
      <c r="P2684" s="9">
        <v>13.027777777777777</v>
      </c>
      <c r="Q2684" s="9">
        <f>Sales_Data17[[#This Row],[Line Total]]-(Sales_Data17[[#This Row],[Total Unit Cost]]*Sales_Data17[[#This Row],[Order Quantity]])</f>
        <v>5.5833333333333339</v>
      </c>
      <c r="R2684" s="1" t="str">
        <f>TEXT(Sales_Data17[[#This Row],[OrderDate]],"MMM")</f>
        <v>Aug</v>
      </c>
      <c r="S2684" s="1" t="str">
        <f t="shared" si="41"/>
        <v>2013</v>
      </c>
    </row>
    <row r="2685" spans="1:19">
      <c r="A2685" t="s">
        <v>2708</v>
      </c>
      <c r="B2685" s="2">
        <v>41512</v>
      </c>
      <c r="C2685" s="2" t="str">
        <f>VLOOKUP(Sales_Data17[[#This Row],[Customer Name Index]],Customer_Data[#All],2,0)</f>
        <v>Procter Corp</v>
      </c>
      <c r="D2685">
        <v>5</v>
      </c>
      <c r="E2685" t="s">
        <v>2</v>
      </c>
      <c r="F2685" t="s">
        <v>8168</v>
      </c>
      <c r="G2685" t="s">
        <v>8027</v>
      </c>
      <c r="H2685" t="str">
        <f>VLOOKUP(Sales_Data17[[#This Row],[Delivery Region Index]],Regions_Table[#All],2,0)</f>
        <v>New South Wales</v>
      </c>
      <c r="I2685" t="str">
        <f>VLOOKUP(Sales_Data17[[#This Row],[Delivery Region Index]],Regions_Table[#All],3,0)</f>
        <v>Lake Macquarie</v>
      </c>
      <c r="J2685">
        <v>13</v>
      </c>
      <c r="K2685">
        <v>2</v>
      </c>
      <c r="L2685" t="str">
        <f>VLOOKUP(Sales_Data17[[#This Row],[Product Description Index]],Products_Data[#All],2,0)</f>
        <v>Pants</v>
      </c>
      <c r="M2685">
        <v>9</v>
      </c>
      <c r="N2685" s="9">
        <v>247.15555555555557</v>
      </c>
      <c r="O2685" s="9">
        <f>Sales_Data17[[#This Row],[Order Quantity]]*Sales_Data17[[#This Row],[Unit Price]]</f>
        <v>2224.4</v>
      </c>
      <c r="P2685" s="9">
        <v>185.36666666666667</v>
      </c>
      <c r="Q2685" s="9">
        <f>Sales_Data17[[#This Row],[Line Total]]-(Sales_Data17[[#This Row],[Total Unit Cost]]*Sales_Data17[[#This Row],[Order Quantity]])</f>
        <v>556.09999999999991</v>
      </c>
      <c r="R2685" s="1" t="str">
        <f>TEXT(Sales_Data17[[#This Row],[OrderDate]],"MMM")</f>
        <v>Aug</v>
      </c>
      <c r="S2685" s="1" t="str">
        <f t="shared" si="41"/>
        <v>2013</v>
      </c>
    </row>
    <row r="2686" spans="1:19">
      <c r="A2686" t="s">
        <v>2709</v>
      </c>
      <c r="B2686" s="2">
        <v>41512</v>
      </c>
      <c r="C2686" s="2" t="str">
        <f>VLOOKUP(Sales_Data17[[#This Row],[Customer Name Index]],Customer_Data[#All],2,0)</f>
        <v>ETUDE Ltd</v>
      </c>
      <c r="D2686">
        <v>4</v>
      </c>
      <c r="E2686" t="s">
        <v>2</v>
      </c>
      <c r="F2686" t="s">
        <v>8168</v>
      </c>
      <c r="G2686" t="s">
        <v>8027</v>
      </c>
      <c r="H2686" t="str">
        <f>VLOOKUP(Sales_Data17[[#This Row],[Delivery Region Index]],Regions_Table[#All],2,0)</f>
        <v>New South Wales</v>
      </c>
      <c r="I2686" t="str">
        <f>VLOOKUP(Sales_Data17[[#This Row],[Delivery Region Index]],Regions_Table[#All],3,0)</f>
        <v>Goulburn</v>
      </c>
      <c r="J2686">
        <v>10</v>
      </c>
      <c r="K2686">
        <v>2</v>
      </c>
      <c r="L2686" t="str">
        <f>VLOOKUP(Sales_Data17[[#This Row],[Product Description Index]],Products_Data[#All],2,0)</f>
        <v>Pants</v>
      </c>
      <c r="M2686">
        <v>3</v>
      </c>
      <c r="N2686" s="9">
        <v>99.01111111111112</v>
      </c>
      <c r="O2686" s="9">
        <f>Sales_Data17[[#This Row],[Order Quantity]]*Sales_Data17[[#This Row],[Unit Price]]</f>
        <v>297.03333333333336</v>
      </c>
      <c r="P2686" s="9">
        <v>76.238555555555564</v>
      </c>
      <c r="Q2686" s="9">
        <f>Sales_Data17[[#This Row],[Line Total]]-(Sales_Data17[[#This Row],[Total Unit Cost]]*Sales_Data17[[#This Row],[Order Quantity]])</f>
        <v>68.317666666666668</v>
      </c>
      <c r="R2686" s="1" t="str">
        <f>TEXT(Sales_Data17[[#This Row],[OrderDate]],"MMM")</f>
        <v>Aug</v>
      </c>
      <c r="S2686" s="1" t="str">
        <f t="shared" si="41"/>
        <v>2013</v>
      </c>
    </row>
    <row r="2687" spans="1:19">
      <c r="A2687" t="s">
        <v>2710</v>
      </c>
      <c r="B2687" s="2">
        <v>41513</v>
      </c>
      <c r="C2687" s="2" t="str">
        <f>VLOOKUP(Sales_Data17[[#This Row],[Customer Name Index]],Customer_Data[#All],2,0)</f>
        <v>Pure Group</v>
      </c>
      <c r="D2687">
        <v>17</v>
      </c>
      <c r="E2687" t="s">
        <v>2</v>
      </c>
      <c r="F2687" t="s">
        <v>8168</v>
      </c>
      <c r="G2687" t="s">
        <v>8025</v>
      </c>
      <c r="H2687" t="str">
        <f>VLOOKUP(Sales_Data17[[#This Row],[Delivery Region Index]],Regions_Table[#All],2,0)</f>
        <v>Victoria</v>
      </c>
      <c r="I2687" t="str">
        <f>VLOOKUP(Sales_Data17[[#This Row],[Delivery Region Index]],Regions_Table[#All],3,0)</f>
        <v>Bendigo</v>
      </c>
      <c r="J2687">
        <v>50</v>
      </c>
      <c r="K2687">
        <v>7</v>
      </c>
      <c r="L2687" t="str">
        <f>VLOOKUP(Sales_Data17[[#This Row],[Product Description Index]],Products_Data[#All],2,0)</f>
        <v>Dress Shirts</v>
      </c>
      <c r="M2687">
        <v>2</v>
      </c>
      <c r="N2687" s="9">
        <v>409.44444444444446</v>
      </c>
      <c r="O2687" s="9">
        <f>Sales_Data17[[#This Row],[Order Quantity]]*Sales_Data17[[#This Row],[Unit Price]]</f>
        <v>818.88888888888891</v>
      </c>
      <c r="P2687" s="9">
        <v>302.98888888888888</v>
      </c>
      <c r="Q2687" s="9">
        <f>Sales_Data17[[#This Row],[Line Total]]-(Sales_Data17[[#This Row],[Total Unit Cost]]*Sales_Data17[[#This Row],[Order Quantity]])</f>
        <v>212.91111111111115</v>
      </c>
      <c r="R2687" s="1" t="str">
        <f>TEXT(Sales_Data17[[#This Row],[OrderDate]],"MMM")</f>
        <v>Aug</v>
      </c>
      <c r="S2687" s="1" t="str">
        <f t="shared" si="41"/>
        <v>2013</v>
      </c>
    </row>
    <row r="2688" spans="1:19">
      <c r="A2688" t="s">
        <v>2711</v>
      </c>
      <c r="B2688" s="2">
        <v>41513</v>
      </c>
      <c r="C2688" s="2" t="str">
        <f>VLOOKUP(Sales_Data17[[#This Row],[Customer Name Index]],Customer_Data[#All],2,0)</f>
        <v>Medsep Group</v>
      </c>
      <c r="D2688">
        <v>8</v>
      </c>
      <c r="E2688" t="s">
        <v>2</v>
      </c>
      <c r="F2688" t="s">
        <v>8168</v>
      </c>
      <c r="G2688" t="s">
        <v>8027</v>
      </c>
      <c r="H2688" t="str">
        <f>VLOOKUP(Sales_Data17[[#This Row],[Delivery Region Index]],Regions_Table[#All],2,0)</f>
        <v>New South Wales</v>
      </c>
      <c r="I2688" t="str">
        <f>VLOOKUP(Sales_Data17[[#This Row],[Delivery Region Index]],Regions_Table[#All],3,0)</f>
        <v>Wagga Wagga</v>
      </c>
      <c r="J2688">
        <v>23</v>
      </c>
      <c r="K2688">
        <v>4</v>
      </c>
      <c r="L2688" t="str">
        <f>VLOOKUP(Sales_Data17[[#This Row],[Product Description Index]],Products_Data[#All],2,0)</f>
        <v>Jeans</v>
      </c>
      <c r="M2688">
        <v>9</v>
      </c>
      <c r="N2688" s="9">
        <v>111.66666666666667</v>
      </c>
      <c r="O2688" s="9">
        <f>Sales_Data17[[#This Row],[Order Quantity]]*Sales_Data17[[#This Row],[Unit Price]]</f>
        <v>1005</v>
      </c>
      <c r="P2688" s="9">
        <v>52.483333333333327</v>
      </c>
      <c r="Q2688" s="9">
        <f>Sales_Data17[[#This Row],[Line Total]]-(Sales_Data17[[#This Row],[Total Unit Cost]]*Sales_Data17[[#This Row],[Order Quantity]])</f>
        <v>532.65000000000009</v>
      </c>
      <c r="R2688" s="1" t="str">
        <f>TEXT(Sales_Data17[[#This Row],[OrderDate]],"MMM")</f>
        <v>Aug</v>
      </c>
      <c r="S2688" s="1" t="str">
        <f t="shared" si="41"/>
        <v>2013</v>
      </c>
    </row>
    <row r="2689" spans="1:19">
      <c r="A2689" t="s">
        <v>2712</v>
      </c>
      <c r="B2689" s="2">
        <v>41513</v>
      </c>
      <c r="C2689" s="2" t="str">
        <f>VLOOKUP(Sales_Data17[[#This Row],[Customer Name Index]],Customer_Data[#All],2,0)</f>
        <v>Medsep Group</v>
      </c>
      <c r="D2689">
        <v>8</v>
      </c>
      <c r="E2689" t="s">
        <v>2</v>
      </c>
      <c r="F2689" t="s">
        <v>8168</v>
      </c>
      <c r="G2689" t="s">
        <v>8027</v>
      </c>
      <c r="H2689" t="str">
        <f>VLOOKUP(Sales_Data17[[#This Row],[Delivery Region Index]],Regions_Table[#All],2,0)</f>
        <v>New South Wales</v>
      </c>
      <c r="I2689" t="str">
        <f>VLOOKUP(Sales_Data17[[#This Row],[Delivery Region Index]],Regions_Table[#All],3,0)</f>
        <v>Wagga Wagga</v>
      </c>
      <c r="J2689">
        <v>23</v>
      </c>
      <c r="K2689">
        <v>4</v>
      </c>
      <c r="L2689" t="str">
        <f>VLOOKUP(Sales_Data17[[#This Row],[Product Description Index]],Products_Data[#All],2,0)</f>
        <v>Jeans</v>
      </c>
      <c r="M2689">
        <v>2</v>
      </c>
      <c r="N2689" s="9">
        <v>217.37777777777779</v>
      </c>
      <c r="O2689" s="9">
        <f>Sales_Data17[[#This Row],[Order Quantity]]*Sales_Data17[[#This Row],[Unit Price]]</f>
        <v>434.75555555555559</v>
      </c>
      <c r="P2689" s="9">
        <v>86.951111111111118</v>
      </c>
      <c r="Q2689" s="9">
        <f>Sales_Data17[[#This Row],[Line Total]]-(Sales_Data17[[#This Row],[Total Unit Cost]]*Sales_Data17[[#This Row],[Order Quantity]])</f>
        <v>260.85333333333335</v>
      </c>
      <c r="R2689" s="1" t="str">
        <f>TEXT(Sales_Data17[[#This Row],[OrderDate]],"MMM")</f>
        <v>Aug</v>
      </c>
      <c r="S2689" s="1" t="str">
        <f t="shared" si="41"/>
        <v>2013</v>
      </c>
    </row>
    <row r="2690" spans="1:19">
      <c r="A2690" t="s">
        <v>2713</v>
      </c>
      <c r="B2690" s="2">
        <v>41513</v>
      </c>
      <c r="C2690" s="2" t="str">
        <f>VLOOKUP(Sales_Data17[[#This Row],[Customer Name Index]],Customer_Data[#All],2,0)</f>
        <v>Procter Corp</v>
      </c>
      <c r="D2690">
        <v>5</v>
      </c>
      <c r="E2690" t="s">
        <v>4</v>
      </c>
      <c r="F2690" t="s">
        <v>8168</v>
      </c>
      <c r="G2690" t="s">
        <v>8027</v>
      </c>
      <c r="H2690" t="str">
        <f>VLOOKUP(Sales_Data17[[#This Row],[Delivery Region Index]],Regions_Table[#All],2,0)</f>
        <v>New South Wales</v>
      </c>
      <c r="I2690" t="str">
        <f>VLOOKUP(Sales_Data17[[#This Row],[Delivery Region Index]],Regions_Table[#All],3,0)</f>
        <v>Lake Macquarie</v>
      </c>
      <c r="J2690">
        <v>13</v>
      </c>
      <c r="K2690">
        <v>2</v>
      </c>
      <c r="L2690" t="str">
        <f>VLOOKUP(Sales_Data17[[#This Row],[Product Description Index]],Products_Data[#All],2,0)</f>
        <v>Pants</v>
      </c>
      <c r="M2690">
        <v>7</v>
      </c>
      <c r="N2690" s="9">
        <v>426.56666666666666</v>
      </c>
      <c r="O2690" s="9">
        <f>Sales_Data17[[#This Row],[Order Quantity]]*Sales_Data17[[#This Row],[Unit Price]]</f>
        <v>2985.9666666666667</v>
      </c>
      <c r="P2690" s="9">
        <v>183.42366666666666</v>
      </c>
      <c r="Q2690" s="9">
        <f>Sales_Data17[[#This Row],[Line Total]]-(Sales_Data17[[#This Row],[Total Unit Cost]]*Sales_Data17[[#This Row],[Order Quantity]])</f>
        <v>1702.001</v>
      </c>
      <c r="R2690" s="1" t="str">
        <f>TEXT(Sales_Data17[[#This Row],[OrderDate]],"MMM")</f>
        <v>Aug</v>
      </c>
      <c r="S2690" s="1" t="str">
        <f t="shared" ref="S2690:S2753" si="42">TEXT(B2690,"YYY")</f>
        <v>2013</v>
      </c>
    </row>
    <row r="2691" spans="1:19">
      <c r="A2691" t="s">
        <v>2714</v>
      </c>
      <c r="B2691" s="2">
        <v>41514</v>
      </c>
      <c r="C2691" s="2" t="str">
        <f>VLOOKUP(Sales_Data17[[#This Row],[Customer Name Index]],Customer_Data[#All],2,0)</f>
        <v>Procter Corp</v>
      </c>
      <c r="D2691">
        <v>5</v>
      </c>
      <c r="E2691" t="s">
        <v>2</v>
      </c>
      <c r="F2691" t="s">
        <v>8168</v>
      </c>
      <c r="G2691" t="s">
        <v>8027</v>
      </c>
      <c r="H2691" t="str">
        <f>VLOOKUP(Sales_Data17[[#This Row],[Delivery Region Index]],Regions_Table[#All],2,0)</f>
        <v>New South Wales</v>
      </c>
      <c r="I2691" t="str">
        <f>VLOOKUP(Sales_Data17[[#This Row],[Delivery Region Index]],Regions_Table[#All],3,0)</f>
        <v>Lake Macquarie</v>
      </c>
      <c r="J2691">
        <v>13</v>
      </c>
      <c r="K2691">
        <v>2</v>
      </c>
      <c r="L2691" t="str">
        <f>VLOOKUP(Sales_Data17[[#This Row],[Product Description Index]],Products_Data[#All],2,0)</f>
        <v>Pants</v>
      </c>
      <c r="M2691">
        <v>7</v>
      </c>
      <c r="N2691" s="9">
        <v>198.76666666666668</v>
      </c>
      <c r="O2691" s="9">
        <f>Sales_Data17[[#This Row],[Order Quantity]]*Sales_Data17[[#This Row],[Unit Price]]</f>
        <v>1391.3666666666668</v>
      </c>
      <c r="P2691" s="9">
        <v>105.34633333333335</v>
      </c>
      <c r="Q2691" s="9">
        <f>Sales_Data17[[#This Row],[Line Total]]-(Sales_Data17[[#This Row],[Total Unit Cost]]*Sales_Data17[[#This Row],[Order Quantity]])</f>
        <v>653.94233333333341</v>
      </c>
      <c r="R2691" s="1" t="str">
        <f>TEXT(Sales_Data17[[#This Row],[OrderDate]],"MMM")</f>
        <v>Aug</v>
      </c>
      <c r="S2691" s="1" t="str">
        <f t="shared" si="42"/>
        <v>2013</v>
      </c>
    </row>
    <row r="2692" spans="1:19">
      <c r="A2692" t="s">
        <v>2715</v>
      </c>
      <c r="B2692" s="2">
        <v>41514</v>
      </c>
      <c r="C2692" s="2" t="str">
        <f>VLOOKUP(Sales_Data17[[#This Row],[Customer Name Index]],Customer_Data[#All],2,0)</f>
        <v xml:space="preserve">Qualitest </v>
      </c>
      <c r="D2692">
        <v>19</v>
      </c>
      <c r="E2692" t="s">
        <v>2</v>
      </c>
      <c r="F2692" t="s">
        <v>8168</v>
      </c>
      <c r="G2692" t="s">
        <v>8028</v>
      </c>
      <c r="H2692" t="str">
        <f>VLOOKUP(Sales_Data17[[#This Row],[Delivery Region Index]],Regions_Table[#All],2,0)</f>
        <v>Victoria</v>
      </c>
      <c r="I2692" t="str">
        <f>VLOOKUP(Sales_Data17[[#This Row],[Delivery Region Index]],Regions_Table[#All],3,0)</f>
        <v>Swan Hill</v>
      </c>
      <c r="J2692">
        <v>55</v>
      </c>
      <c r="K2692">
        <v>8</v>
      </c>
      <c r="L2692" t="str">
        <f>VLOOKUP(Sales_Data17[[#This Row],[Product Description Index]],Products_Data[#All],2,0)</f>
        <v>Shoes</v>
      </c>
      <c r="M2692">
        <v>9</v>
      </c>
      <c r="N2692" s="9">
        <v>121.34444444444446</v>
      </c>
      <c r="O2692" s="9">
        <f>Sales_Data17[[#This Row],[Order Quantity]]*Sales_Data17[[#This Row],[Unit Price]]</f>
        <v>1092.1000000000001</v>
      </c>
      <c r="P2692" s="9">
        <v>94.648666666666671</v>
      </c>
      <c r="Q2692" s="9">
        <f>Sales_Data17[[#This Row],[Line Total]]-(Sales_Data17[[#This Row],[Total Unit Cost]]*Sales_Data17[[#This Row],[Order Quantity]])</f>
        <v>240.26200000000006</v>
      </c>
      <c r="R2692" s="1" t="str">
        <f>TEXT(Sales_Data17[[#This Row],[OrderDate]],"MMM")</f>
        <v>Aug</v>
      </c>
      <c r="S2692" s="1" t="str">
        <f t="shared" si="42"/>
        <v>2013</v>
      </c>
    </row>
    <row r="2693" spans="1:19">
      <c r="A2693" t="s">
        <v>2716</v>
      </c>
      <c r="B2693" s="2">
        <v>41514</v>
      </c>
      <c r="C2693" s="2" t="str">
        <f>VLOOKUP(Sales_Data17[[#This Row],[Customer Name Index]],Customer_Data[#All],2,0)</f>
        <v xml:space="preserve">Qualitest </v>
      </c>
      <c r="D2693">
        <v>19</v>
      </c>
      <c r="E2693" t="s">
        <v>2</v>
      </c>
      <c r="F2693" t="s">
        <v>8168</v>
      </c>
      <c r="G2693" t="s">
        <v>8028</v>
      </c>
      <c r="H2693" t="str">
        <f>VLOOKUP(Sales_Data17[[#This Row],[Delivery Region Index]],Regions_Table[#All],2,0)</f>
        <v>Victoria</v>
      </c>
      <c r="I2693" t="str">
        <f>VLOOKUP(Sales_Data17[[#This Row],[Delivery Region Index]],Regions_Table[#All],3,0)</f>
        <v>Swan Hill</v>
      </c>
      <c r="J2693">
        <v>55</v>
      </c>
      <c r="K2693">
        <v>8</v>
      </c>
      <c r="L2693" t="str">
        <f>VLOOKUP(Sales_Data17[[#This Row],[Product Description Index]],Products_Data[#All],2,0)</f>
        <v>Shoes</v>
      </c>
      <c r="M2693">
        <v>3</v>
      </c>
      <c r="N2693" s="9">
        <v>186.85555555555555</v>
      </c>
      <c r="O2693" s="9">
        <f>Sales_Data17[[#This Row],[Order Quantity]]*Sales_Data17[[#This Row],[Unit Price]]</f>
        <v>560.56666666666661</v>
      </c>
      <c r="P2693" s="9">
        <v>110.24477777777777</v>
      </c>
      <c r="Q2693" s="9">
        <f>Sales_Data17[[#This Row],[Line Total]]-(Sales_Data17[[#This Row],[Total Unit Cost]]*Sales_Data17[[#This Row],[Order Quantity]])</f>
        <v>229.83233333333328</v>
      </c>
      <c r="R2693" s="1" t="str">
        <f>TEXT(Sales_Data17[[#This Row],[OrderDate]],"MMM")</f>
        <v>Aug</v>
      </c>
      <c r="S2693" s="1" t="str">
        <f t="shared" si="42"/>
        <v>2013</v>
      </c>
    </row>
    <row r="2694" spans="1:19">
      <c r="A2694" t="s">
        <v>2717</v>
      </c>
      <c r="B2694" s="2">
        <v>41514</v>
      </c>
      <c r="C2694" s="2" t="str">
        <f>VLOOKUP(Sales_Data17[[#This Row],[Customer Name Index]],Customer_Data[#All],2,0)</f>
        <v xml:space="preserve">WakeFern </v>
      </c>
      <c r="D2694">
        <v>2</v>
      </c>
      <c r="E2694" t="s">
        <v>4</v>
      </c>
      <c r="F2694" t="s">
        <v>8168</v>
      </c>
      <c r="G2694" t="s">
        <v>8027</v>
      </c>
      <c r="H2694" t="str">
        <f>VLOOKUP(Sales_Data17[[#This Row],[Delivery Region Index]],Regions_Table[#All],2,0)</f>
        <v>New South Wales</v>
      </c>
      <c r="I2694" t="str">
        <f>VLOOKUP(Sales_Data17[[#This Row],[Delivery Region Index]],Regions_Table[#All],3,0)</f>
        <v>Broken Hill</v>
      </c>
      <c r="J2694">
        <v>5</v>
      </c>
      <c r="K2694">
        <v>1</v>
      </c>
      <c r="L2694" t="str">
        <f>VLOOKUP(Sales_Data17[[#This Row],[Product Description Index]],Products_Data[#All],2,0)</f>
        <v>Shirts</v>
      </c>
      <c r="M2694">
        <v>6</v>
      </c>
      <c r="N2694" s="9">
        <v>116.87777777777779</v>
      </c>
      <c r="O2694" s="9">
        <f>Sales_Data17[[#This Row],[Order Quantity]]*Sales_Data17[[#This Row],[Unit Price]]</f>
        <v>701.26666666666677</v>
      </c>
      <c r="P2694" s="9">
        <v>93.50222222222223</v>
      </c>
      <c r="Q2694" s="9">
        <f>Sales_Data17[[#This Row],[Line Total]]-(Sales_Data17[[#This Row],[Total Unit Cost]]*Sales_Data17[[#This Row],[Order Quantity]])</f>
        <v>140.25333333333344</v>
      </c>
      <c r="R2694" s="1" t="str">
        <f>TEXT(Sales_Data17[[#This Row],[OrderDate]],"MMM")</f>
        <v>Aug</v>
      </c>
      <c r="S2694" s="1" t="str">
        <f t="shared" si="42"/>
        <v>2013</v>
      </c>
    </row>
    <row r="2695" spans="1:19">
      <c r="A2695" t="s">
        <v>2718</v>
      </c>
      <c r="B2695" s="2">
        <v>41515</v>
      </c>
      <c r="C2695" s="2" t="str">
        <f>VLOOKUP(Sales_Data17[[#This Row],[Customer Name Index]],Customer_Data[#All],2,0)</f>
        <v>PEDIFIX, Corp</v>
      </c>
      <c r="D2695">
        <v>6</v>
      </c>
      <c r="E2695" t="s">
        <v>2</v>
      </c>
      <c r="F2695" t="s">
        <v>8168</v>
      </c>
      <c r="G2695" t="s">
        <v>8027</v>
      </c>
      <c r="H2695" t="str">
        <f>VLOOKUP(Sales_Data17[[#This Row],[Delivery Region Index]],Regions_Table[#All],2,0)</f>
        <v>New South Wales</v>
      </c>
      <c r="I2695" t="str">
        <f>VLOOKUP(Sales_Data17[[#This Row],[Delivery Region Index]],Regions_Table[#All],3,0)</f>
        <v>Nowra</v>
      </c>
      <c r="J2695">
        <v>17</v>
      </c>
      <c r="K2695">
        <v>3</v>
      </c>
      <c r="L2695" t="str">
        <f>VLOOKUP(Sales_Data17[[#This Row],[Product Description Index]],Products_Data[#All],2,0)</f>
        <v>Sunglasses</v>
      </c>
      <c r="M2695">
        <v>1</v>
      </c>
      <c r="N2695" s="9">
        <v>27.544444444444444</v>
      </c>
      <c r="O2695" s="9">
        <f>Sales_Data17[[#This Row],[Order Quantity]]*Sales_Data17[[#This Row],[Unit Price]]</f>
        <v>27.544444444444444</v>
      </c>
      <c r="P2695" s="9">
        <v>11.017777777777779</v>
      </c>
      <c r="Q2695" s="9">
        <f>Sales_Data17[[#This Row],[Line Total]]-(Sales_Data17[[#This Row],[Total Unit Cost]]*Sales_Data17[[#This Row],[Order Quantity]])</f>
        <v>16.526666666666664</v>
      </c>
      <c r="R2695" s="1" t="str">
        <f>TEXT(Sales_Data17[[#This Row],[OrderDate]],"MMM")</f>
        <v>Aug</v>
      </c>
      <c r="S2695" s="1" t="str">
        <f t="shared" si="42"/>
        <v>2013</v>
      </c>
    </row>
    <row r="2696" spans="1:19">
      <c r="A2696" t="s">
        <v>2719</v>
      </c>
      <c r="B2696" s="2">
        <v>41515</v>
      </c>
      <c r="C2696" s="2" t="str">
        <f>VLOOKUP(Sales_Data17[[#This Row],[Customer Name Index]],Customer_Data[#All],2,0)</f>
        <v>Avon Corp</v>
      </c>
      <c r="D2696">
        <v>1</v>
      </c>
      <c r="E2696" t="s">
        <v>4</v>
      </c>
      <c r="F2696" t="s">
        <v>8168</v>
      </c>
      <c r="G2696" t="s">
        <v>8027</v>
      </c>
      <c r="H2696" t="str">
        <f>VLOOKUP(Sales_Data17[[#This Row],[Delivery Region Index]],Regions_Table[#All],2,0)</f>
        <v>New South Wales</v>
      </c>
      <c r="I2696" t="str">
        <f>VLOOKUP(Sales_Data17[[#This Row],[Delivery Region Index]],Regions_Table[#All],3,0)</f>
        <v>Sydney</v>
      </c>
      <c r="J2696">
        <v>1</v>
      </c>
      <c r="K2696">
        <v>1</v>
      </c>
      <c r="L2696" t="str">
        <f>VLOOKUP(Sales_Data17[[#This Row],[Product Description Index]],Products_Data[#All],2,0)</f>
        <v>Shirts</v>
      </c>
      <c r="M2696">
        <v>3</v>
      </c>
      <c r="N2696" s="9">
        <v>430.28888888888889</v>
      </c>
      <c r="O2696" s="9">
        <f>Sales_Data17[[#This Row],[Order Quantity]]*Sales_Data17[[#This Row],[Unit Price]]</f>
        <v>1290.8666666666668</v>
      </c>
      <c r="P2696" s="9">
        <v>279.6877777777778</v>
      </c>
      <c r="Q2696" s="9">
        <f>Sales_Data17[[#This Row],[Line Total]]-(Sales_Data17[[#This Row],[Total Unit Cost]]*Sales_Data17[[#This Row],[Order Quantity]])</f>
        <v>451.8033333333334</v>
      </c>
      <c r="R2696" s="1" t="str">
        <f>TEXT(Sales_Data17[[#This Row],[OrderDate]],"MMM")</f>
        <v>Aug</v>
      </c>
      <c r="S2696" s="1" t="str">
        <f t="shared" si="42"/>
        <v>2013</v>
      </c>
    </row>
    <row r="2697" spans="1:19">
      <c r="A2697" t="s">
        <v>2720</v>
      </c>
      <c r="B2697" s="2">
        <v>41515</v>
      </c>
      <c r="C2697" s="2" t="str">
        <f>VLOOKUP(Sales_Data17[[#This Row],[Customer Name Index]],Customer_Data[#All],2,0)</f>
        <v>ETUDE Ltd</v>
      </c>
      <c r="D2697">
        <v>4</v>
      </c>
      <c r="E2697" t="s">
        <v>4</v>
      </c>
      <c r="F2697" t="s">
        <v>8168</v>
      </c>
      <c r="G2697" t="s">
        <v>8027</v>
      </c>
      <c r="H2697" t="str">
        <f>VLOOKUP(Sales_Data17[[#This Row],[Delivery Region Index]],Regions_Table[#All],2,0)</f>
        <v>New South Wales</v>
      </c>
      <c r="I2697" t="str">
        <f>VLOOKUP(Sales_Data17[[#This Row],[Delivery Region Index]],Regions_Table[#All],3,0)</f>
        <v>Grafton</v>
      </c>
      <c r="J2697">
        <v>11</v>
      </c>
      <c r="K2697">
        <v>2</v>
      </c>
      <c r="L2697" t="str">
        <f>VLOOKUP(Sales_Data17[[#This Row],[Product Description Index]],Products_Data[#All],2,0)</f>
        <v>Pants</v>
      </c>
      <c r="M2697">
        <v>5</v>
      </c>
      <c r="N2697" s="9">
        <v>284.37777777777779</v>
      </c>
      <c r="O2697" s="9">
        <f>Sales_Data17[[#This Row],[Order Quantity]]*Sales_Data17[[#This Row],[Unit Price]]</f>
        <v>1421.8888888888889</v>
      </c>
      <c r="P2697" s="9">
        <v>227.50222222222226</v>
      </c>
      <c r="Q2697" s="9">
        <f>Sales_Data17[[#This Row],[Line Total]]-(Sales_Data17[[#This Row],[Total Unit Cost]]*Sales_Data17[[#This Row],[Order Quantity]])</f>
        <v>284.37777777777751</v>
      </c>
      <c r="R2697" s="1" t="str">
        <f>TEXT(Sales_Data17[[#This Row],[OrderDate]],"MMM")</f>
        <v>Aug</v>
      </c>
      <c r="S2697" s="1" t="str">
        <f t="shared" si="42"/>
        <v>2013</v>
      </c>
    </row>
    <row r="2698" spans="1:19">
      <c r="A2698" t="s">
        <v>2721</v>
      </c>
      <c r="B2698" s="2">
        <v>41515</v>
      </c>
      <c r="C2698" s="2" t="str">
        <f>VLOOKUP(Sales_Data17[[#This Row],[Customer Name Index]],Customer_Data[#All],2,0)</f>
        <v xml:space="preserve">Ei </v>
      </c>
      <c r="D2698">
        <v>9</v>
      </c>
      <c r="E2698" t="s">
        <v>2</v>
      </c>
      <c r="F2698" t="s">
        <v>8168</v>
      </c>
      <c r="G2698" t="s">
        <v>8027</v>
      </c>
      <c r="H2698" t="str">
        <f>VLOOKUP(Sales_Data17[[#This Row],[Delivery Region Index]],Regions_Table[#All],2,0)</f>
        <v>New South Wales</v>
      </c>
      <c r="I2698" t="str">
        <f>VLOOKUP(Sales_Data17[[#This Row],[Delivery Region Index]],Regions_Table[#All],3,0)</f>
        <v>Wollongong</v>
      </c>
      <c r="J2698">
        <v>24</v>
      </c>
      <c r="K2698">
        <v>4</v>
      </c>
      <c r="L2698" t="str">
        <f>VLOOKUP(Sales_Data17[[#This Row],[Product Description Index]],Products_Data[#All],2,0)</f>
        <v>Jeans</v>
      </c>
      <c r="M2698">
        <v>6</v>
      </c>
      <c r="N2698" s="9">
        <v>198.02222222222224</v>
      </c>
      <c r="O2698" s="9">
        <f>Sales_Data17[[#This Row],[Order Quantity]]*Sales_Data17[[#This Row],[Unit Price]]</f>
        <v>1188.1333333333334</v>
      </c>
      <c r="P2698" s="9">
        <v>162.37822222222223</v>
      </c>
      <c r="Q2698" s="9">
        <f>Sales_Data17[[#This Row],[Line Total]]-(Sales_Data17[[#This Row],[Total Unit Cost]]*Sales_Data17[[#This Row],[Order Quantity]])</f>
        <v>213.86400000000003</v>
      </c>
      <c r="R2698" s="1" t="str">
        <f>TEXT(Sales_Data17[[#This Row],[OrderDate]],"MMM")</f>
        <v>Aug</v>
      </c>
      <c r="S2698" s="1" t="str">
        <f t="shared" si="42"/>
        <v>2013</v>
      </c>
    </row>
    <row r="2699" spans="1:19">
      <c r="A2699" t="s">
        <v>2722</v>
      </c>
      <c r="B2699" s="2">
        <v>41515</v>
      </c>
      <c r="C2699" s="2" t="str">
        <f>VLOOKUP(Sales_Data17[[#This Row],[Customer Name Index]],Customer_Data[#All],2,0)</f>
        <v>Medsep Group</v>
      </c>
      <c r="D2699">
        <v>8</v>
      </c>
      <c r="E2699" t="s">
        <v>3</v>
      </c>
      <c r="F2699" t="s">
        <v>8168</v>
      </c>
      <c r="G2699" t="s">
        <v>8027</v>
      </c>
      <c r="H2699" t="str">
        <f>VLOOKUP(Sales_Data17[[#This Row],[Delivery Region Index]],Regions_Table[#All],2,0)</f>
        <v>New South Wales</v>
      </c>
      <c r="I2699" t="str">
        <f>VLOOKUP(Sales_Data17[[#This Row],[Delivery Region Index]],Regions_Table[#All],3,0)</f>
        <v>Tweed Heads</v>
      </c>
      <c r="J2699">
        <v>22</v>
      </c>
      <c r="K2699">
        <v>3</v>
      </c>
      <c r="L2699" t="str">
        <f>VLOOKUP(Sales_Data17[[#This Row],[Product Description Index]],Products_Data[#All],2,0)</f>
        <v>Sunglasses</v>
      </c>
      <c r="M2699">
        <v>6</v>
      </c>
      <c r="N2699" s="9">
        <v>604.48888888888894</v>
      </c>
      <c r="O2699" s="9">
        <f>Sales_Data17[[#This Row],[Order Quantity]]*Sales_Data17[[#This Row],[Unit Price]]</f>
        <v>3626.9333333333334</v>
      </c>
      <c r="P2699" s="9">
        <v>483.59111111111116</v>
      </c>
      <c r="Q2699" s="9">
        <f>Sales_Data17[[#This Row],[Line Total]]-(Sales_Data17[[#This Row],[Total Unit Cost]]*Sales_Data17[[#This Row],[Order Quantity]])</f>
        <v>725.38666666666631</v>
      </c>
      <c r="R2699" s="1" t="str">
        <f>TEXT(Sales_Data17[[#This Row],[OrderDate]],"MMM")</f>
        <v>Aug</v>
      </c>
      <c r="S2699" s="1" t="str">
        <f t="shared" si="42"/>
        <v>2013</v>
      </c>
    </row>
    <row r="2700" spans="1:19">
      <c r="A2700" t="s">
        <v>2723</v>
      </c>
      <c r="B2700" s="2">
        <v>41515</v>
      </c>
      <c r="C2700" s="2" t="str">
        <f>VLOOKUP(Sales_Data17[[#This Row],[Customer Name Index]],Customer_Data[#All],2,0)</f>
        <v>Rochester Ltd</v>
      </c>
      <c r="D2700">
        <v>15</v>
      </c>
      <c r="E2700" t="s">
        <v>3</v>
      </c>
      <c r="F2700" t="s">
        <v>8168</v>
      </c>
      <c r="G2700" t="s">
        <v>8025</v>
      </c>
      <c r="H2700" t="str">
        <f>VLOOKUP(Sales_Data17[[#This Row],[Delivery Region Index]],Regions_Table[#All],2,0)</f>
        <v>Queensland</v>
      </c>
      <c r="I2700" t="str">
        <f>VLOOKUP(Sales_Data17[[#This Row],[Delivery Region Index]],Regions_Table[#All],3,0)</f>
        <v>Thuringowa</v>
      </c>
      <c r="J2700">
        <v>43</v>
      </c>
      <c r="K2700">
        <v>6</v>
      </c>
      <c r="L2700" t="str">
        <f>VLOOKUP(Sales_Data17[[#This Row],[Product Description Index]],Products_Data[#All],2,0)</f>
        <v>Socks</v>
      </c>
      <c r="M2700">
        <v>6</v>
      </c>
      <c r="N2700" s="9">
        <v>142.93333333333334</v>
      </c>
      <c r="O2700" s="9">
        <f>Sales_Data17[[#This Row],[Order Quantity]]*Sales_Data17[[#This Row],[Unit Price]]</f>
        <v>857.6</v>
      </c>
      <c r="P2700" s="9">
        <v>71.466666666666669</v>
      </c>
      <c r="Q2700" s="9">
        <f>Sales_Data17[[#This Row],[Line Total]]-(Sales_Data17[[#This Row],[Total Unit Cost]]*Sales_Data17[[#This Row],[Order Quantity]])</f>
        <v>428.8</v>
      </c>
      <c r="R2700" s="1" t="str">
        <f>TEXT(Sales_Data17[[#This Row],[OrderDate]],"MMM")</f>
        <v>Aug</v>
      </c>
      <c r="S2700" s="1" t="str">
        <f t="shared" si="42"/>
        <v>2013</v>
      </c>
    </row>
    <row r="2701" spans="1:19">
      <c r="A2701" t="s">
        <v>2724</v>
      </c>
      <c r="B2701" s="2">
        <v>41515</v>
      </c>
      <c r="C2701" s="2" t="str">
        <f>VLOOKUP(Sales_Data17[[#This Row],[Customer Name Index]],Customer_Data[#All],2,0)</f>
        <v>Medsep Group</v>
      </c>
      <c r="D2701">
        <v>8</v>
      </c>
      <c r="E2701" t="s">
        <v>4</v>
      </c>
      <c r="F2701" t="s">
        <v>8168</v>
      </c>
      <c r="G2701" t="s">
        <v>8027</v>
      </c>
      <c r="H2701" t="str">
        <f>VLOOKUP(Sales_Data17[[#This Row],[Delivery Region Index]],Regions_Table[#All],2,0)</f>
        <v>New South Wales</v>
      </c>
      <c r="I2701" t="str">
        <f>VLOOKUP(Sales_Data17[[#This Row],[Delivery Region Index]],Regions_Table[#All],3,0)</f>
        <v>Tamworth</v>
      </c>
      <c r="J2701">
        <v>21</v>
      </c>
      <c r="K2701">
        <v>3</v>
      </c>
      <c r="L2701" t="str">
        <f>VLOOKUP(Sales_Data17[[#This Row],[Product Description Index]],Products_Data[#All],2,0)</f>
        <v>Sunglasses</v>
      </c>
      <c r="M2701">
        <v>4</v>
      </c>
      <c r="N2701" s="9">
        <v>122.08888888888889</v>
      </c>
      <c r="O2701" s="9">
        <f>Sales_Data17[[#This Row],[Order Quantity]]*Sales_Data17[[#This Row],[Unit Price]]</f>
        <v>488.35555555555555</v>
      </c>
      <c r="P2701" s="9">
        <v>61.044444444444444</v>
      </c>
      <c r="Q2701" s="9">
        <f>Sales_Data17[[#This Row],[Line Total]]-(Sales_Data17[[#This Row],[Total Unit Cost]]*Sales_Data17[[#This Row],[Order Quantity]])</f>
        <v>244.17777777777778</v>
      </c>
      <c r="R2701" s="1" t="str">
        <f>TEXT(Sales_Data17[[#This Row],[OrderDate]],"MMM")</f>
        <v>Aug</v>
      </c>
      <c r="S2701" s="1" t="str">
        <f t="shared" si="42"/>
        <v>2013</v>
      </c>
    </row>
    <row r="2702" spans="1:19">
      <c r="A2702" t="s">
        <v>2725</v>
      </c>
      <c r="B2702" s="2">
        <v>41516</v>
      </c>
      <c r="C2702" s="2" t="str">
        <f>VLOOKUP(Sales_Data17[[#This Row],[Customer Name Index]],Customer_Data[#All],2,0)</f>
        <v>Avon Corp</v>
      </c>
      <c r="D2702">
        <v>1</v>
      </c>
      <c r="E2702" t="s">
        <v>2</v>
      </c>
      <c r="F2702" t="s">
        <v>8168</v>
      </c>
      <c r="G2702" t="s">
        <v>8027</v>
      </c>
      <c r="H2702" t="str">
        <f>VLOOKUP(Sales_Data17[[#This Row],[Delivery Region Index]],Regions_Table[#All],2,0)</f>
        <v>New South Wales</v>
      </c>
      <c r="I2702" t="str">
        <f>VLOOKUP(Sales_Data17[[#This Row],[Delivery Region Index]],Regions_Table[#All],3,0)</f>
        <v>Sydney</v>
      </c>
      <c r="J2702">
        <v>1</v>
      </c>
      <c r="K2702">
        <v>1</v>
      </c>
      <c r="L2702" t="str">
        <f>VLOOKUP(Sales_Data17[[#This Row],[Product Description Index]],Products_Data[#All],2,0)</f>
        <v>Shirts</v>
      </c>
      <c r="M2702">
        <v>6</v>
      </c>
      <c r="N2702" s="9">
        <v>114.64444444444445</v>
      </c>
      <c r="O2702" s="9">
        <f>Sales_Data17[[#This Row],[Order Quantity]]*Sales_Data17[[#This Row],[Unit Price]]</f>
        <v>687.86666666666667</v>
      </c>
      <c r="P2702" s="9">
        <v>45.857777777777784</v>
      </c>
      <c r="Q2702" s="9">
        <f>Sales_Data17[[#This Row],[Line Total]]-(Sales_Data17[[#This Row],[Total Unit Cost]]*Sales_Data17[[#This Row],[Order Quantity]])</f>
        <v>412.71999999999997</v>
      </c>
      <c r="R2702" s="1" t="str">
        <f>TEXT(Sales_Data17[[#This Row],[OrderDate]],"MMM")</f>
        <v>Aug</v>
      </c>
      <c r="S2702" s="1" t="str">
        <f t="shared" si="42"/>
        <v>2013</v>
      </c>
    </row>
    <row r="2703" spans="1:19">
      <c r="A2703" t="s">
        <v>2726</v>
      </c>
      <c r="B2703" s="2">
        <v>41516</v>
      </c>
      <c r="C2703" s="2" t="str">
        <f>VLOOKUP(Sales_Data17[[#This Row],[Customer Name Index]],Customer_Data[#All],2,0)</f>
        <v xml:space="preserve">Ei </v>
      </c>
      <c r="D2703">
        <v>9</v>
      </c>
      <c r="E2703" t="s">
        <v>2</v>
      </c>
      <c r="F2703" t="s">
        <v>8168</v>
      </c>
      <c r="G2703" t="s">
        <v>8027</v>
      </c>
      <c r="H2703" t="str">
        <f>VLOOKUP(Sales_Data17[[#This Row],[Delivery Region Index]],Regions_Table[#All],2,0)</f>
        <v>New South Wales</v>
      </c>
      <c r="I2703" t="str">
        <f>VLOOKUP(Sales_Data17[[#This Row],[Delivery Region Index]],Regions_Table[#All],3,0)</f>
        <v>Wyong</v>
      </c>
      <c r="J2703">
        <v>25</v>
      </c>
      <c r="K2703">
        <v>4</v>
      </c>
      <c r="L2703" t="str">
        <f>VLOOKUP(Sales_Data17[[#This Row],[Product Description Index]],Products_Data[#All],2,0)</f>
        <v>Jeans</v>
      </c>
      <c r="M2703">
        <v>7</v>
      </c>
      <c r="N2703" s="9">
        <v>284.37777777777779</v>
      </c>
      <c r="O2703" s="9">
        <f>Sales_Data17[[#This Row],[Order Quantity]]*Sales_Data17[[#This Row],[Unit Price]]</f>
        <v>1990.6444444444446</v>
      </c>
      <c r="P2703" s="9">
        <v>179.15800000000002</v>
      </c>
      <c r="Q2703" s="9">
        <f>Sales_Data17[[#This Row],[Line Total]]-(Sales_Data17[[#This Row],[Total Unit Cost]]*Sales_Data17[[#This Row],[Order Quantity]])</f>
        <v>736.53844444444439</v>
      </c>
      <c r="R2703" s="1" t="str">
        <f>TEXT(Sales_Data17[[#This Row],[OrderDate]],"MMM")</f>
        <v>Aug</v>
      </c>
      <c r="S2703" s="1" t="str">
        <f t="shared" si="42"/>
        <v>2013</v>
      </c>
    </row>
    <row r="2704" spans="1:19">
      <c r="A2704" t="s">
        <v>2727</v>
      </c>
      <c r="B2704" s="2">
        <v>41516</v>
      </c>
      <c r="C2704" s="2" t="str">
        <f>VLOOKUP(Sales_Data17[[#This Row],[Customer Name Index]],Customer_Data[#All],2,0)</f>
        <v>Procter Corp</v>
      </c>
      <c r="D2704">
        <v>5</v>
      </c>
      <c r="E2704" t="s">
        <v>4</v>
      </c>
      <c r="F2704" t="s">
        <v>8168</v>
      </c>
      <c r="G2704" t="s">
        <v>8027</v>
      </c>
      <c r="H2704" t="str">
        <f>VLOOKUP(Sales_Data17[[#This Row],[Delivery Region Index]],Regions_Table[#All],2,0)</f>
        <v>New South Wales</v>
      </c>
      <c r="I2704" t="str">
        <f>VLOOKUP(Sales_Data17[[#This Row],[Delivery Region Index]],Regions_Table[#All],3,0)</f>
        <v>Maitland</v>
      </c>
      <c r="J2704">
        <v>15</v>
      </c>
      <c r="K2704">
        <v>2</v>
      </c>
      <c r="L2704" t="str">
        <f>VLOOKUP(Sales_Data17[[#This Row],[Product Description Index]],Products_Data[#All],2,0)</f>
        <v>Pants</v>
      </c>
      <c r="M2704">
        <v>2</v>
      </c>
      <c r="N2704" s="9">
        <v>206.95555555555558</v>
      </c>
      <c r="O2704" s="9">
        <f>Sales_Data17[[#This Row],[Order Quantity]]*Sales_Data17[[#This Row],[Unit Price]]</f>
        <v>413.91111111111115</v>
      </c>
      <c r="P2704" s="9">
        <v>159.3557777777778</v>
      </c>
      <c r="Q2704" s="9">
        <f>Sales_Data17[[#This Row],[Line Total]]-(Sales_Data17[[#This Row],[Total Unit Cost]]*Sales_Data17[[#This Row],[Order Quantity]])</f>
        <v>95.199555555555548</v>
      </c>
      <c r="R2704" s="1" t="str">
        <f>TEXT(Sales_Data17[[#This Row],[OrderDate]],"MMM")</f>
        <v>Aug</v>
      </c>
      <c r="S2704" s="1" t="str">
        <f t="shared" si="42"/>
        <v>2013</v>
      </c>
    </row>
    <row r="2705" spans="1:19">
      <c r="A2705" t="s">
        <v>2728</v>
      </c>
      <c r="B2705" s="2">
        <v>41516</v>
      </c>
      <c r="C2705" s="2" t="str">
        <f>VLOOKUP(Sales_Data17[[#This Row],[Customer Name Index]],Customer_Data[#All],2,0)</f>
        <v>Pacific Ltd</v>
      </c>
      <c r="D2705">
        <v>20</v>
      </c>
      <c r="E2705" t="s">
        <v>4</v>
      </c>
      <c r="F2705" t="s">
        <v>8168</v>
      </c>
      <c r="G2705" t="s">
        <v>8028</v>
      </c>
      <c r="H2705" t="str">
        <f>VLOOKUP(Sales_Data17[[#This Row],[Delivery Region Index]],Regions_Table[#All],2,0)</f>
        <v>Victoria</v>
      </c>
      <c r="I2705" t="str">
        <f>VLOOKUP(Sales_Data17[[#This Row],[Delivery Region Index]],Regions_Table[#All],3,0)</f>
        <v>Warrnambool</v>
      </c>
      <c r="J2705">
        <v>57</v>
      </c>
      <c r="K2705">
        <v>8</v>
      </c>
      <c r="L2705" t="str">
        <f>VLOOKUP(Sales_Data17[[#This Row],[Product Description Index]],Products_Data[#All],2,0)</f>
        <v>Shoes</v>
      </c>
      <c r="M2705">
        <v>9</v>
      </c>
      <c r="N2705" s="9">
        <v>120.60000000000001</v>
      </c>
      <c r="O2705" s="9">
        <f>Sales_Data17[[#This Row],[Order Quantity]]*Sales_Data17[[#This Row],[Unit Price]]</f>
        <v>1085.4000000000001</v>
      </c>
      <c r="P2705" s="9">
        <v>57.888000000000005</v>
      </c>
      <c r="Q2705" s="9">
        <f>Sales_Data17[[#This Row],[Line Total]]-(Sales_Data17[[#This Row],[Total Unit Cost]]*Sales_Data17[[#This Row],[Order Quantity]])</f>
        <v>564.40800000000002</v>
      </c>
      <c r="R2705" s="1" t="str">
        <f>TEXT(Sales_Data17[[#This Row],[OrderDate]],"MMM")</f>
        <v>Aug</v>
      </c>
      <c r="S2705" s="1" t="str">
        <f t="shared" si="42"/>
        <v>2013</v>
      </c>
    </row>
    <row r="2706" spans="1:19">
      <c r="A2706" t="s">
        <v>2729</v>
      </c>
      <c r="B2706" s="2">
        <v>41517</v>
      </c>
      <c r="C2706" s="2" t="str">
        <f>VLOOKUP(Sales_Data17[[#This Row],[Customer Name Index]],Customer_Data[#All],2,0)</f>
        <v xml:space="preserve">Qualitest </v>
      </c>
      <c r="D2706">
        <v>19</v>
      </c>
      <c r="E2706" t="s">
        <v>4</v>
      </c>
      <c r="F2706" t="s">
        <v>8168</v>
      </c>
      <c r="G2706" t="s">
        <v>8028</v>
      </c>
      <c r="H2706" t="str">
        <f>VLOOKUP(Sales_Data17[[#This Row],[Delivery Region Index]],Regions_Table[#All],2,0)</f>
        <v>Victoria</v>
      </c>
      <c r="I2706" t="str">
        <f>VLOOKUP(Sales_Data17[[#This Row],[Delivery Region Index]],Regions_Table[#All],3,0)</f>
        <v>Swan Hill</v>
      </c>
      <c r="J2706">
        <v>55</v>
      </c>
      <c r="K2706">
        <v>8</v>
      </c>
      <c r="L2706" t="str">
        <f>VLOOKUP(Sales_Data17[[#This Row],[Product Description Index]],Products_Data[#All],2,0)</f>
        <v>Shoes</v>
      </c>
      <c r="M2706">
        <v>2</v>
      </c>
      <c r="N2706" s="9">
        <v>200.25555555555556</v>
      </c>
      <c r="O2706" s="9">
        <f>Sales_Data17[[#This Row],[Order Quantity]]*Sales_Data17[[#This Row],[Unit Price]]</f>
        <v>400.51111111111112</v>
      </c>
      <c r="P2706" s="9">
        <v>100.12777777777778</v>
      </c>
      <c r="Q2706" s="9">
        <f>Sales_Data17[[#This Row],[Line Total]]-(Sales_Data17[[#This Row],[Total Unit Cost]]*Sales_Data17[[#This Row],[Order Quantity]])</f>
        <v>200.25555555555556</v>
      </c>
      <c r="R2706" s="1" t="str">
        <f>TEXT(Sales_Data17[[#This Row],[OrderDate]],"MMM")</f>
        <v>Aug</v>
      </c>
      <c r="S2706" s="1" t="str">
        <f t="shared" si="42"/>
        <v>2013</v>
      </c>
    </row>
    <row r="2707" spans="1:19">
      <c r="A2707" t="s">
        <v>2730</v>
      </c>
      <c r="B2707" s="2">
        <v>41517</v>
      </c>
      <c r="C2707" s="2" t="str">
        <f>VLOOKUP(Sales_Data17[[#This Row],[Customer Name Index]],Customer_Data[#All],2,0)</f>
        <v>Apollo Ltd</v>
      </c>
      <c r="D2707">
        <v>11</v>
      </c>
      <c r="E2707" t="s">
        <v>2</v>
      </c>
      <c r="F2707" t="s">
        <v>8168</v>
      </c>
      <c r="G2707" t="s">
        <v>8026</v>
      </c>
      <c r="H2707" t="str">
        <f>VLOOKUP(Sales_Data17[[#This Row],[Delivery Region Index]],Regions_Table[#All],2,0)</f>
        <v>Queensland</v>
      </c>
      <c r="I2707" t="str">
        <f>VLOOKUP(Sales_Data17[[#This Row],[Delivery Region Index]],Regions_Table[#All],3,0)</f>
        <v>Gympie</v>
      </c>
      <c r="J2707">
        <v>32</v>
      </c>
      <c r="K2707">
        <v>5</v>
      </c>
      <c r="L2707" t="str">
        <f>VLOOKUP(Sales_Data17[[#This Row],[Product Description Index]],Products_Data[#All],2,0)</f>
        <v>Hats</v>
      </c>
      <c r="M2707">
        <v>2</v>
      </c>
      <c r="N2707" s="9">
        <v>209.1888888888889</v>
      </c>
      <c r="O2707" s="9">
        <f>Sales_Data17[[#This Row],[Order Quantity]]*Sales_Data17[[#This Row],[Unit Price]]</f>
        <v>418.37777777777779</v>
      </c>
      <c r="P2707" s="9">
        <v>158.98355555555557</v>
      </c>
      <c r="Q2707" s="9">
        <f>Sales_Data17[[#This Row],[Line Total]]-(Sales_Data17[[#This Row],[Total Unit Cost]]*Sales_Data17[[#This Row],[Order Quantity]])</f>
        <v>100.41066666666666</v>
      </c>
      <c r="R2707" s="1" t="str">
        <f>TEXT(Sales_Data17[[#This Row],[OrderDate]],"MMM")</f>
        <v>Aug</v>
      </c>
      <c r="S2707" s="1" t="str">
        <f t="shared" si="42"/>
        <v>2013</v>
      </c>
    </row>
    <row r="2708" spans="1:19">
      <c r="A2708" t="s">
        <v>2731</v>
      </c>
      <c r="B2708" s="2">
        <v>41518</v>
      </c>
      <c r="C2708" s="2" t="str">
        <f>VLOOKUP(Sales_Data17[[#This Row],[Customer Name Index]],Customer_Data[#All],2,0)</f>
        <v xml:space="preserve">Ei </v>
      </c>
      <c r="D2708">
        <v>9</v>
      </c>
      <c r="E2708" t="s">
        <v>4</v>
      </c>
      <c r="F2708" t="s">
        <v>8168</v>
      </c>
      <c r="G2708" t="s">
        <v>8027</v>
      </c>
      <c r="H2708" t="str">
        <f>VLOOKUP(Sales_Data17[[#This Row],[Delivery Region Index]],Regions_Table[#All],2,0)</f>
        <v>New South Wales</v>
      </c>
      <c r="I2708" t="str">
        <f>VLOOKUP(Sales_Data17[[#This Row],[Delivery Region Index]],Regions_Table[#All],3,0)</f>
        <v>Wollongong</v>
      </c>
      <c r="J2708">
        <v>24</v>
      </c>
      <c r="K2708">
        <v>4</v>
      </c>
      <c r="L2708" t="str">
        <f>VLOOKUP(Sales_Data17[[#This Row],[Product Description Index]],Products_Data[#All],2,0)</f>
        <v>Jeans</v>
      </c>
      <c r="M2708">
        <v>5</v>
      </c>
      <c r="N2708" s="9">
        <v>212.91111111111113</v>
      </c>
      <c r="O2708" s="9">
        <f>Sales_Data17[[#This Row],[Order Quantity]]*Sales_Data17[[#This Row],[Unit Price]]</f>
        <v>1064.5555555555557</v>
      </c>
      <c r="P2708" s="9">
        <v>136.26311111111113</v>
      </c>
      <c r="Q2708" s="9">
        <f>Sales_Data17[[#This Row],[Line Total]]-(Sales_Data17[[#This Row],[Total Unit Cost]]*Sales_Data17[[#This Row],[Order Quantity]])</f>
        <v>383.24</v>
      </c>
      <c r="R2708" s="1" t="str">
        <f>TEXT(Sales_Data17[[#This Row],[OrderDate]],"MMM")</f>
        <v>Sep</v>
      </c>
      <c r="S2708" s="1" t="str">
        <f t="shared" si="42"/>
        <v>2013</v>
      </c>
    </row>
    <row r="2709" spans="1:19">
      <c r="A2709" t="s">
        <v>2732</v>
      </c>
      <c r="B2709" s="2">
        <v>41518</v>
      </c>
      <c r="C2709" s="2" t="str">
        <f>VLOOKUP(Sales_Data17[[#This Row],[Customer Name Index]],Customer_Data[#All],2,0)</f>
        <v>PEDIFIX, Corp</v>
      </c>
      <c r="D2709">
        <v>6</v>
      </c>
      <c r="E2709" t="s">
        <v>4</v>
      </c>
      <c r="F2709" t="s">
        <v>8168</v>
      </c>
      <c r="G2709" t="s">
        <v>8027</v>
      </c>
      <c r="H2709" t="str">
        <f>VLOOKUP(Sales_Data17[[#This Row],[Delivery Region Index]],Regions_Table[#All],2,0)</f>
        <v>New South Wales</v>
      </c>
      <c r="I2709" t="str">
        <f>VLOOKUP(Sales_Data17[[#This Row],[Delivery Region Index]],Regions_Table[#All],3,0)</f>
        <v>Newcastle</v>
      </c>
      <c r="J2709">
        <v>16</v>
      </c>
      <c r="K2709">
        <v>3</v>
      </c>
      <c r="L2709" t="str">
        <f>VLOOKUP(Sales_Data17[[#This Row],[Product Description Index]],Products_Data[#All],2,0)</f>
        <v>Sunglasses</v>
      </c>
      <c r="M2709">
        <v>2</v>
      </c>
      <c r="N2709" s="9">
        <v>110.17777777777778</v>
      </c>
      <c r="O2709" s="9">
        <f>Sales_Data17[[#This Row],[Order Quantity]]*Sales_Data17[[#This Row],[Unit Price]]</f>
        <v>220.35555555555555</v>
      </c>
      <c r="P2709" s="9">
        <v>77.12444444444445</v>
      </c>
      <c r="Q2709" s="9">
        <f>Sales_Data17[[#This Row],[Line Total]]-(Sales_Data17[[#This Row],[Total Unit Cost]]*Sales_Data17[[#This Row],[Order Quantity]])</f>
        <v>66.106666666666655</v>
      </c>
      <c r="R2709" s="1" t="str">
        <f>TEXT(Sales_Data17[[#This Row],[OrderDate]],"MMM")</f>
        <v>Sep</v>
      </c>
      <c r="S2709" s="1" t="str">
        <f t="shared" si="42"/>
        <v>2013</v>
      </c>
    </row>
    <row r="2710" spans="1:19">
      <c r="A2710" t="s">
        <v>2733</v>
      </c>
      <c r="B2710" s="2">
        <v>41518</v>
      </c>
      <c r="C2710" s="2" t="str">
        <f>VLOOKUP(Sales_Data17[[#This Row],[Customer Name Index]],Customer_Data[#All],2,0)</f>
        <v xml:space="preserve">WakeFern </v>
      </c>
      <c r="D2710">
        <v>2</v>
      </c>
      <c r="E2710" t="s">
        <v>4</v>
      </c>
      <c r="F2710" t="s">
        <v>8168</v>
      </c>
      <c r="G2710" t="s">
        <v>8027</v>
      </c>
      <c r="H2710" t="str">
        <f>VLOOKUP(Sales_Data17[[#This Row],[Delivery Region Index]],Regions_Table[#All],2,0)</f>
        <v>New South Wales</v>
      </c>
      <c r="I2710" t="str">
        <f>VLOOKUP(Sales_Data17[[#This Row],[Delivery Region Index]],Regions_Table[#All],3,0)</f>
        <v>Bathurst</v>
      </c>
      <c r="J2710">
        <v>4</v>
      </c>
      <c r="K2710">
        <v>1</v>
      </c>
      <c r="L2710" t="str">
        <f>VLOOKUP(Sales_Data17[[#This Row],[Product Description Index]],Products_Data[#All],2,0)</f>
        <v>Shirts</v>
      </c>
      <c r="M2710">
        <v>9</v>
      </c>
      <c r="N2710" s="9">
        <v>201</v>
      </c>
      <c r="O2710" s="9">
        <f>Sales_Data17[[#This Row],[Order Quantity]]*Sales_Data17[[#This Row],[Unit Price]]</f>
        <v>1809</v>
      </c>
      <c r="P2710" s="9">
        <v>102.51</v>
      </c>
      <c r="Q2710" s="9">
        <f>Sales_Data17[[#This Row],[Line Total]]-(Sales_Data17[[#This Row],[Total Unit Cost]]*Sales_Data17[[#This Row],[Order Quantity]])</f>
        <v>886.41</v>
      </c>
      <c r="R2710" s="1" t="str">
        <f>TEXT(Sales_Data17[[#This Row],[OrderDate]],"MMM")</f>
        <v>Sep</v>
      </c>
      <c r="S2710" s="1" t="str">
        <f t="shared" si="42"/>
        <v>2013</v>
      </c>
    </row>
    <row r="2711" spans="1:19">
      <c r="A2711" t="s">
        <v>2734</v>
      </c>
      <c r="B2711" s="2">
        <v>41519</v>
      </c>
      <c r="C2711" s="2" t="str">
        <f>VLOOKUP(Sales_Data17[[#This Row],[Customer Name Index]],Customer_Data[#All],2,0)</f>
        <v>Apollo Ltd</v>
      </c>
      <c r="D2711">
        <v>11</v>
      </c>
      <c r="E2711" t="s">
        <v>3</v>
      </c>
      <c r="F2711" t="s">
        <v>8168</v>
      </c>
      <c r="G2711" t="s">
        <v>8026</v>
      </c>
      <c r="H2711" t="str">
        <f>VLOOKUP(Sales_Data17[[#This Row],[Delivery Region Index]],Regions_Table[#All],2,0)</f>
        <v>Queensland</v>
      </c>
      <c r="I2711" t="str">
        <f>VLOOKUP(Sales_Data17[[#This Row],[Delivery Region Index]],Regions_Table[#All],3,0)</f>
        <v>Gladstone</v>
      </c>
      <c r="J2711">
        <v>30</v>
      </c>
      <c r="K2711">
        <v>5</v>
      </c>
      <c r="L2711" t="str">
        <f>VLOOKUP(Sales_Data17[[#This Row],[Product Description Index]],Products_Data[#All],2,0)</f>
        <v>Hats</v>
      </c>
      <c r="M2711">
        <v>5</v>
      </c>
      <c r="N2711" s="9">
        <v>99.01111111111112</v>
      </c>
      <c r="O2711" s="9">
        <f>Sales_Data17[[#This Row],[Order Quantity]]*Sales_Data17[[#This Row],[Unit Price]]</f>
        <v>495.0555555555556</v>
      </c>
      <c r="P2711" s="9">
        <v>68.317666666666653</v>
      </c>
      <c r="Q2711" s="9">
        <f>Sales_Data17[[#This Row],[Line Total]]-(Sales_Data17[[#This Row],[Total Unit Cost]]*Sales_Data17[[#This Row],[Order Quantity]])</f>
        <v>153.46722222222235</v>
      </c>
      <c r="R2711" s="1" t="str">
        <f>TEXT(Sales_Data17[[#This Row],[OrderDate]],"MMM")</f>
        <v>Sep</v>
      </c>
      <c r="S2711" s="1" t="str">
        <f t="shared" si="42"/>
        <v>2013</v>
      </c>
    </row>
    <row r="2712" spans="1:19">
      <c r="A2712" t="s">
        <v>2735</v>
      </c>
      <c r="B2712" s="2">
        <v>41519</v>
      </c>
      <c r="C2712" s="2" t="str">
        <f>VLOOKUP(Sales_Data17[[#This Row],[Customer Name Index]],Customer_Data[#All],2,0)</f>
        <v>Eminence Corp</v>
      </c>
      <c r="D2712">
        <v>18</v>
      </c>
      <c r="E2712" t="s">
        <v>2</v>
      </c>
      <c r="F2712" t="s">
        <v>8168</v>
      </c>
      <c r="G2712" t="s">
        <v>8025</v>
      </c>
      <c r="H2712" t="str">
        <f>VLOOKUP(Sales_Data17[[#This Row],[Delivery Region Index]],Regions_Table[#All],2,0)</f>
        <v>Victoria</v>
      </c>
      <c r="I2712" t="str">
        <f>VLOOKUP(Sales_Data17[[#This Row],[Delivery Region Index]],Regions_Table[#All],3,0)</f>
        <v>Latrobe City</v>
      </c>
      <c r="J2712">
        <v>52</v>
      </c>
      <c r="K2712">
        <v>8</v>
      </c>
      <c r="L2712" t="str">
        <f>VLOOKUP(Sales_Data17[[#This Row],[Product Description Index]],Products_Data[#All],2,0)</f>
        <v>Shoes</v>
      </c>
      <c r="M2712">
        <v>9</v>
      </c>
      <c r="N2712" s="9">
        <v>28.288888888888888</v>
      </c>
      <c r="O2712" s="9">
        <f>Sales_Data17[[#This Row],[Order Quantity]]*Sales_Data17[[#This Row],[Unit Price]]</f>
        <v>254.6</v>
      </c>
      <c r="P2712" s="9">
        <v>16.690444444444445</v>
      </c>
      <c r="Q2712" s="9">
        <f>Sales_Data17[[#This Row],[Line Total]]-(Sales_Data17[[#This Row],[Total Unit Cost]]*Sales_Data17[[#This Row],[Order Quantity]])</f>
        <v>104.386</v>
      </c>
      <c r="R2712" s="1" t="str">
        <f>TEXT(Sales_Data17[[#This Row],[OrderDate]],"MMM")</f>
        <v>Sep</v>
      </c>
      <c r="S2712" s="1" t="str">
        <f t="shared" si="42"/>
        <v>2013</v>
      </c>
    </row>
    <row r="2713" spans="1:19">
      <c r="A2713" t="s">
        <v>2736</v>
      </c>
      <c r="B2713" s="2">
        <v>41520</v>
      </c>
      <c r="C2713" s="2" t="str">
        <f>VLOOKUP(Sales_Data17[[#This Row],[Customer Name Index]],Customer_Data[#All],2,0)</f>
        <v>Pacific Ltd</v>
      </c>
      <c r="D2713">
        <v>20</v>
      </c>
      <c r="E2713" t="s">
        <v>4</v>
      </c>
      <c r="F2713" t="s">
        <v>8168</v>
      </c>
      <c r="G2713" t="s">
        <v>8028</v>
      </c>
      <c r="H2713" t="str">
        <f>VLOOKUP(Sales_Data17[[#This Row],[Delivery Region Index]],Regions_Table[#All],2,0)</f>
        <v>Victoria</v>
      </c>
      <c r="I2713" t="str">
        <f>VLOOKUP(Sales_Data17[[#This Row],[Delivery Region Index]],Regions_Table[#All],3,0)</f>
        <v>Wodonga</v>
      </c>
      <c r="J2713">
        <v>58</v>
      </c>
      <c r="K2713">
        <v>8</v>
      </c>
      <c r="L2713" t="str">
        <f>VLOOKUP(Sales_Data17[[#This Row],[Product Description Index]],Products_Data[#All],2,0)</f>
        <v>Shoes</v>
      </c>
      <c r="M2713">
        <v>9</v>
      </c>
      <c r="N2713" s="9">
        <v>349.88888888888891</v>
      </c>
      <c r="O2713" s="9">
        <f>Sales_Data17[[#This Row],[Order Quantity]]*Sales_Data17[[#This Row],[Unit Price]]</f>
        <v>3149</v>
      </c>
      <c r="P2713" s="9">
        <v>146.95333333333332</v>
      </c>
      <c r="Q2713" s="9">
        <f>Sales_Data17[[#This Row],[Line Total]]-(Sales_Data17[[#This Row],[Total Unit Cost]]*Sales_Data17[[#This Row],[Order Quantity]])</f>
        <v>1826.42</v>
      </c>
      <c r="R2713" s="1" t="str">
        <f>TEXT(Sales_Data17[[#This Row],[OrderDate]],"MMM")</f>
        <v>Sep</v>
      </c>
      <c r="S2713" s="1" t="str">
        <f t="shared" si="42"/>
        <v>2013</v>
      </c>
    </row>
    <row r="2714" spans="1:19">
      <c r="A2714" t="s">
        <v>2737</v>
      </c>
      <c r="B2714" s="2">
        <v>41520</v>
      </c>
      <c r="C2714" s="2" t="str">
        <f>VLOOKUP(Sales_Data17[[#This Row],[Customer Name Index]],Customer_Data[#All],2,0)</f>
        <v>Ole Group</v>
      </c>
      <c r="D2714">
        <v>13</v>
      </c>
      <c r="E2714" t="s">
        <v>4</v>
      </c>
      <c r="F2714" t="s">
        <v>8168</v>
      </c>
      <c r="G2714" t="s">
        <v>8026</v>
      </c>
      <c r="H2714" t="str">
        <f>VLOOKUP(Sales_Data17[[#This Row],[Delivery Region Index]],Regions_Table[#All],2,0)</f>
        <v>Queensland</v>
      </c>
      <c r="I2714" t="str">
        <f>VLOOKUP(Sales_Data17[[#This Row],[Delivery Region Index]],Regions_Table[#All],3,0)</f>
        <v>Mount Isa</v>
      </c>
      <c r="J2714">
        <v>38</v>
      </c>
      <c r="K2714">
        <v>6</v>
      </c>
      <c r="L2714" t="str">
        <f>VLOOKUP(Sales_Data17[[#This Row],[Product Description Index]],Products_Data[#All],2,0)</f>
        <v>Socks</v>
      </c>
      <c r="M2714">
        <v>2</v>
      </c>
      <c r="N2714" s="9">
        <v>438.47777777777782</v>
      </c>
      <c r="O2714" s="9">
        <f>Sales_Data17[[#This Row],[Order Quantity]]*Sales_Data17[[#This Row],[Unit Price]]</f>
        <v>876.95555555555563</v>
      </c>
      <c r="P2714" s="9">
        <v>197.315</v>
      </c>
      <c r="Q2714" s="9">
        <f>Sales_Data17[[#This Row],[Line Total]]-(Sales_Data17[[#This Row],[Total Unit Cost]]*Sales_Data17[[#This Row],[Order Quantity]])</f>
        <v>482.32555555555564</v>
      </c>
      <c r="R2714" s="1" t="str">
        <f>TEXT(Sales_Data17[[#This Row],[OrderDate]],"MMM")</f>
        <v>Sep</v>
      </c>
      <c r="S2714" s="1" t="str">
        <f t="shared" si="42"/>
        <v>2013</v>
      </c>
    </row>
    <row r="2715" spans="1:19">
      <c r="A2715" t="s">
        <v>2738</v>
      </c>
      <c r="B2715" s="2">
        <v>41520</v>
      </c>
      <c r="C2715" s="2" t="str">
        <f>VLOOKUP(Sales_Data17[[#This Row],[Customer Name Index]],Customer_Data[#All],2,0)</f>
        <v>Rochester Ltd</v>
      </c>
      <c r="D2715">
        <v>15</v>
      </c>
      <c r="E2715" t="s">
        <v>4</v>
      </c>
      <c r="F2715" t="s">
        <v>8168</v>
      </c>
      <c r="G2715" t="s">
        <v>8025</v>
      </c>
      <c r="H2715" t="str">
        <f>VLOOKUP(Sales_Data17[[#This Row],[Delivery Region Index]],Regions_Table[#All],2,0)</f>
        <v>Queensland</v>
      </c>
      <c r="I2715" t="str">
        <f>VLOOKUP(Sales_Data17[[#This Row],[Delivery Region Index]],Regions_Table[#All],3,0)</f>
        <v>Sunshine Coast</v>
      </c>
      <c r="J2715">
        <v>42</v>
      </c>
      <c r="K2715">
        <v>6</v>
      </c>
      <c r="L2715" t="str">
        <f>VLOOKUP(Sales_Data17[[#This Row],[Product Description Index]],Products_Data[#All],2,0)</f>
        <v>Socks</v>
      </c>
      <c r="M2715">
        <v>3</v>
      </c>
      <c r="N2715" s="9">
        <v>189.08888888888887</v>
      </c>
      <c r="O2715" s="9">
        <f>Sales_Data17[[#This Row],[Order Quantity]]*Sales_Data17[[#This Row],[Unit Price]]</f>
        <v>567.26666666666665</v>
      </c>
      <c r="P2715" s="9">
        <v>83.199111111111108</v>
      </c>
      <c r="Q2715" s="9">
        <f>Sales_Data17[[#This Row],[Line Total]]-(Sales_Data17[[#This Row],[Total Unit Cost]]*Sales_Data17[[#This Row],[Order Quantity]])</f>
        <v>317.66933333333333</v>
      </c>
      <c r="R2715" s="1" t="str">
        <f>TEXT(Sales_Data17[[#This Row],[OrderDate]],"MMM")</f>
        <v>Sep</v>
      </c>
      <c r="S2715" s="1" t="str">
        <f t="shared" si="42"/>
        <v>2013</v>
      </c>
    </row>
    <row r="2716" spans="1:19">
      <c r="A2716" t="s">
        <v>2739</v>
      </c>
      <c r="B2716" s="2">
        <v>41520</v>
      </c>
      <c r="C2716" s="2" t="str">
        <f>VLOOKUP(Sales_Data17[[#This Row],[Customer Name Index]],Customer_Data[#All],2,0)</f>
        <v>Apollo Ltd</v>
      </c>
      <c r="D2716">
        <v>11</v>
      </c>
      <c r="E2716" t="s">
        <v>4</v>
      </c>
      <c r="F2716" t="s">
        <v>8168</v>
      </c>
      <c r="G2716" t="s">
        <v>8026</v>
      </c>
      <c r="H2716" t="str">
        <f>VLOOKUP(Sales_Data17[[#This Row],[Delivery Region Index]],Regions_Table[#All],2,0)</f>
        <v>Queensland</v>
      </c>
      <c r="I2716" t="str">
        <f>VLOOKUP(Sales_Data17[[#This Row],[Delivery Region Index]],Regions_Table[#All],3,0)</f>
        <v>Gympie</v>
      </c>
      <c r="J2716">
        <v>32</v>
      </c>
      <c r="K2716">
        <v>5</v>
      </c>
      <c r="L2716" t="str">
        <f>VLOOKUP(Sales_Data17[[#This Row],[Product Description Index]],Products_Data[#All],2,0)</f>
        <v>Hats</v>
      </c>
      <c r="M2716">
        <v>8</v>
      </c>
      <c r="N2716" s="9">
        <v>112.41111111111111</v>
      </c>
      <c r="O2716" s="9">
        <f>Sales_Data17[[#This Row],[Order Quantity]]*Sales_Data17[[#This Row],[Unit Price]]</f>
        <v>899.28888888888889</v>
      </c>
      <c r="P2716" s="9">
        <v>49.460888888888888</v>
      </c>
      <c r="Q2716" s="9">
        <f>Sales_Data17[[#This Row],[Line Total]]-(Sales_Data17[[#This Row],[Total Unit Cost]]*Sales_Data17[[#This Row],[Order Quantity]])</f>
        <v>503.60177777777778</v>
      </c>
      <c r="R2716" s="1" t="str">
        <f>TEXT(Sales_Data17[[#This Row],[OrderDate]],"MMM")</f>
        <v>Sep</v>
      </c>
      <c r="S2716" s="1" t="str">
        <f t="shared" si="42"/>
        <v>2013</v>
      </c>
    </row>
    <row r="2717" spans="1:19">
      <c r="A2717" t="s">
        <v>2740</v>
      </c>
      <c r="B2717" s="2">
        <v>41520</v>
      </c>
      <c r="C2717" s="2" t="str">
        <f>VLOOKUP(Sales_Data17[[#This Row],[Customer Name Index]],Customer_Data[#All],2,0)</f>
        <v xml:space="preserve">Ei </v>
      </c>
      <c r="D2717">
        <v>9</v>
      </c>
      <c r="E2717" t="s">
        <v>2</v>
      </c>
      <c r="F2717" t="s">
        <v>8168</v>
      </c>
      <c r="G2717" t="s">
        <v>8027</v>
      </c>
      <c r="H2717" t="str">
        <f>VLOOKUP(Sales_Data17[[#This Row],[Delivery Region Index]],Regions_Table[#All],2,0)</f>
        <v>New South Wales</v>
      </c>
      <c r="I2717" t="str">
        <f>VLOOKUP(Sales_Data17[[#This Row],[Delivery Region Index]],Regions_Table[#All],3,0)</f>
        <v>Wyong</v>
      </c>
      <c r="J2717">
        <v>25</v>
      </c>
      <c r="K2717">
        <v>4</v>
      </c>
      <c r="L2717" t="str">
        <f>VLOOKUP(Sales_Data17[[#This Row],[Product Description Index]],Products_Data[#All],2,0)</f>
        <v>Jeans</v>
      </c>
      <c r="M2717">
        <v>6</v>
      </c>
      <c r="N2717" s="9">
        <v>96.777777777777771</v>
      </c>
      <c r="O2717" s="9">
        <f>Sales_Data17[[#This Row],[Order Quantity]]*Sales_Data17[[#This Row],[Unit Price]]</f>
        <v>580.66666666666663</v>
      </c>
      <c r="P2717" s="9">
        <v>42.582222222222221</v>
      </c>
      <c r="Q2717" s="9">
        <f>Sales_Data17[[#This Row],[Line Total]]-(Sales_Data17[[#This Row],[Total Unit Cost]]*Sales_Data17[[#This Row],[Order Quantity]])</f>
        <v>325.17333333333329</v>
      </c>
      <c r="R2717" s="1" t="str">
        <f>TEXT(Sales_Data17[[#This Row],[OrderDate]],"MMM")</f>
        <v>Sep</v>
      </c>
      <c r="S2717" s="1" t="str">
        <f t="shared" si="42"/>
        <v>2013</v>
      </c>
    </row>
    <row r="2718" spans="1:19">
      <c r="A2718" t="s">
        <v>2741</v>
      </c>
      <c r="B2718" s="2">
        <v>41521</v>
      </c>
      <c r="C2718" s="2" t="str">
        <f>VLOOKUP(Sales_Data17[[#This Row],[Customer Name Index]],Customer_Data[#All],2,0)</f>
        <v xml:space="preserve">Ei </v>
      </c>
      <c r="D2718">
        <v>9</v>
      </c>
      <c r="E2718" t="s">
        <v>3</v>
      </c>
      <c r="F2718" t="s">
        <v>8168</v>
      </c>
      <c r="G2718" t="s">
        <v>8027</v>
      </c>
      <c r="H2718" t="str">
        <f>VLOOKUP(Sales_Data17[[#This Row],[Delivery Region Index]],Regions_Table[#All],2,0)</f>
        <v>Queensland</v>
      </c>
      <c r="I2718" t="str">
        <f>VLOOKUP(Sales_Data17[[#This Row],[Delivery Region Index]],Regions_Table[#All],3,0)</f>
        <v>Brisbane</v>
      </c>
      <c r="J2718">
        <v>26</v>
      </c>
      <c r="K2718">
        <v>4</v>
      </c>
      <c r="L2718" t="str">
        <f>VLOOKUP(Sales_Data17[[#This Row],[Product Description Index]],Products_Data[#All],2,0)</f>
        <v>Jeans</v>
      </c>
      <c r="M2718">
        <v>6</v>
      </c>
      <c r="N2718" s="9">
        <v>122.83333333333333</v>
      </c>
      <c r="O2718" s="9">
        <f>Sales_Data17[[#This Row],[Order Quantity]]*Sales_Data17[[#This Row],[Unit Price]]</f>
        <v>737</v>
      </c>
      <c r="P2718" s="9">
        <v>49.13333333333334</v>
      </c>
      <c r="Q2718" s="9">
        <f>Sales_Data17[[#This Row],[Line Total]]-(Sales_Data17[[#This Row],[Total Unit Cost]]*Sales_Data17[[#This Row],[Order Quantity]])</f>
        <v>442.19999999999993</v>
      </c>
      <c r="R2718" s="1" t="str">
        <f>TEXT(Sales_Data17[[#This Row],[OrderDate]],"MMM")</f>
        <v>Sep</v>
      </c>
      <c r="S2718" s="1" t="str">
        <f t="shared" si="42"/>
        <v>2013</v>
      </c>
    </row>
    <row r="2719" spans="1:19">
      <c r="A2719" t="s">
        <v>2742</v>
      </c>
      <c r="B2719" s="2">
        <v>41521</v>
      </c>
      <c r="C2719" s="2" t="str">
        <f>VLOOKUP(Sales_Data17[[#This Row],[Customer Name Index]],Customer_Data[#All],2,0)</f>
        <v>New Ltd</v>
      </c>
      <c r="D2719">
        <v>7</v>
      </c>
      <c r="E2719" t="s">
        <v>4</v>
      </c>
      <c r="F2719" t="s">
        <v>8168</v>
      </c>
      <c r="G2719" t="s">
        <v>8027</v>
      </c>
      <c r="H2719" t="str">
        <f>VLOOKUP(Sales_Data17[[#This Row],[Delivery Region Index]],Regions_Table[#All],2,0)</f>
        <v>New South Wales</v>
      </c>
      <c r="I2719" t="str">
        <f>VLOOKUP(Sales_Data17[[#This Row],[Delivery Region Index]],Regions_Table[#All],3,0)</f>
        <v>Queanbeyan</v>
      </c>
      <c r="J2719">
        <v>20</v>
      </c>
      <c r="K2719">
        <v>3</v>
      </c>
      <c r="L2719" t="str">
        <f>VLOOKUP(Sales_Data17[[#This Row],[Product Description Index]],Products_Data[#All],2,0)</f>
        <v>Sunglasses</v>
      </c>
      <c r="M2719">
        <v>2</v>
      </c>
      <c r="N2719" s="9">
        <v>711.68888888888887</v>
      </c>
      <c r="O2719" s="9">
        <f>Sales_Data17[[#This Row],[Order Quantity]]*Sales_Data17[[#This Row],[Unit Price]]</f>
        <v>1423.3777777777777</v>
      </c>
      <c r="P2719" s="9">
        <v>512.41599999999994</v>
      </c>
      <c r="Q2719" s="9">
        <f>Sales_Data17[[#This Row],[Line Total]]-(Sales_Data17[[#This Row],[Total Unit Cost]]*Sales_Data17[[#This Row],[Order Quantity]])</f>
        <v>398.54577777777786</v>
      </c>
      <c r="R2719" s="1" t="str">
        <f>TEXT(Sales_Data17[[#This Row],[OrderDate]],"MMM")</f>
        <v>Sep</v>
      </c>
      <c r="S2719" s="1" t="str">
        <f t="shared" si="42"/>
        <v>2013</v>
      </c>
    </row>
    <row r="2720" spans="1:19">
      <c r="A2720" t="s">
        <v>2743</v>
      </c>
      <c r="B2720" s="2">
        <v>41521</v>
      </c>
      <c r="C2720" s="2" t="str">
        <f>VLOOKUP(Sales_Data17[[#This Row],[Customer Name Index]],Customer_Data[#All],2,0)</f>
        <v xml:space="preserve">Qualitest </v>
      </c>
      <c r="D2720">
        <v>19</v>
      </c>
      <c r="E2720" t="s">
        <v>4</v>
      </c>
      <c r="F2720" t="s">
        <v>8168</v>
      </c>
      <c r="G2720" t="s">
        <v>8028</v>
      </c>
      <c r="H2720" t="str">
        <f>VLOOKUP(Sales_Data17[[#This Row],[Delivery Region Index]],Regions_Table[#All],2,0)</f>
        <v>Victoria</v>
      </c>
      <c r="I2720" t="str">
        <f>VLOOKUP(Sales_Data17[[#This Row],[Delivery Region Index]],Regions_Table[#All],3,0)</f>
        <v>Swan Hill</v>
      </c>
      <c r="J2720">
        <v>55</v>
      </c>
      <c r="K2720">
        <v>8</v>
      </c>
      <c r="L2720" t="str">
        <f>VLOOKUP(Sales_Data17[[#This Row],[Product Description Index]],Products_Data[#All],2,0)</f>
        <v>Shoes</v>
      </c>
      <c r="M2720">
        <v>4</v>
      </c>
      <c r="N2720" s="9">
        <v>266.51111111111112</v>
      </c>
      <c r="O2720" s="9">
        <f>Sales_Data17[[#This Row],[Order Quantity]]*Sales_Data17[[#This Row],[Unit Price]]</f>
        <v>1066.0444444444445</v>
      </c>
      <c r="P2720" s="9">
        <v>199.88333333333333</v>
      </c>
      <c r="Q2720" s="9">
        <f>Sales_Data17[[#This Row],[Line Total]]-(Sales_Data17[[#This Row],[Total Unit Cost]]*Sales_Data17[[#This Row],[Order Quantity]])</f>
        <v>266.51111111111118</v>
      </c>
      <c r="R2720" s="1" t="str">
        <f>TEXT(Sales_Data17[[#This Row],[OrderDate]],"MMM")</f>
        <v>Sep</v>
      </c>
      <c r="S2720" s="1" t="str">
        <f t="shared" si="42"/>
        <v>2013</v>
      </c>
    </row>
    <row r="2721" spans="1:19">
      <c r="A2721" t="s">
        <v>2744</v>
      </c>
      <c r="B2721" s="2">
        <v>41521</v>
      </c>
      <c r="C2721" s="2" t="str">
        <f>VLOOKUP(Sales_Data17[[#This Row],[Customer Name Index]],Customer_Data[#All],2,0)</f>
        <v>Ole Group</v>
      </c>
      <c r="D2721">
        <v>13</v>
      </c>
      <c r="E2721" t="s">
        <v>3</v>
      </c>
      <c r="F2721" t="s">
        <v>8168</v>
      </c>
      <c r="G2721" t="s">
        <v>8026</v>
      </c>
      <c r="H2721" t="str">
        <f>VLOOKUP(Sales_Data17[[#This Row],[Delivery Region Index]],Regions_Table[#All],2,0)</f>
        <v>Queensland</v>
      </c>
      <c r="I2721" t="str">
        <f>VLOOKUP(Sales_Data17[[#This Row],[Delivery Region Index]],Regions_Table[#All],3,0)</f>
        <v>Maryborough</v>
      </c>
      <c r="J2721">
        <v>37</v>
      </c>
      <c r="K2721">
        <v>6</v>
      </c>
      <c r="L2721" t="str">
        <f>VLOOKUP(Sales_Data17[[#This Row],[Product Description Index]],Products_Data[#All],2,0)</f>
        <v>Socks</v>
      </c>
      <c r="M2721">
        <v>9</v>
      </c>
      <c r="N2721" s="9">
        <v>123.57777777777778</v>
      </c>
      <c r="O2721" s="9">
        <f>Sales_Data17[[#This Row],[Order Quantity]]*Sales_Data17[[#This Row],[Unit Price]]</f>
        <v>1112.2</v>
      </c>
      <c r="P2721" s="9">
        <v>90.211777777777783</v>
      </c>
      <c r="Q2721" s="9">
        <f>Sales_Data17[[#This Row],[Line Total]]-(Sales_Data17[[#This Row],[Total Unit Cost]]*Sales_Data17[[#This Row],[Order Quantity]])</f>
        <v>300.29399999999998</v>
      </c>
      <c r="R2721" s="1" t="str">
        <f>TEXT(Sales_Data17[[#This Row],[OrderDate]],"MMM")</f>
        <v>Sep</v>
      </c>
      <c r="S2721" s="1" t="str">
        <f t="shared" si="42"/>
        <v>2013</v>
      </c>
    </row>
    <row r="2722" spans="1:19">
      <c r="A2722" t="s">
        <v>2745</v>
      </c>
      <c r="B2722" s="2">
        <v>41521</v>
      </c>
      <c r="C2722" s="2" t="str">
        <f>VLOOKUP(Sales_Data17[[#This Row],[Customer Name Index]],Customer_Data[#All],2,0)</f>
        <v>3LAB, Ltd</v>
      </c>
      <c r="D2722">
        <v>16</v>
      </c>
      <c r="E2722" t="s">
        <v>4</v>
      </c>
      <c r="F2722" t="s">
        <v>8168</v>
      </c>
      <c r="G2722" t="s">
        <v>8025</v>
      </c>
      <c r="H2722" t="str">
        <f>VLOOKUP(Sales_Data17[[#This Row],[Delivery Region Index]],Regions_Table[#All],2,0)</f>
        <v>Queensland</v>
      </c>
      <c r="I2722" t="str">
        <f>VLOOKUP(Sales_Data17[[#This Row],[Delivery Region Index]],Regions_Table[#All],3,0)</f>
        <v>Toowoomba</v>
      </c>
      <c r="J2722">
        <v>44</v>
      </c>
      <c r="K2722">
        <v>7</v>
      </c>
      <c r="L2722" t="str">
        <f>VLOOKUP(Sales_Data17[[#This Row],[Product Description Index]],Products_Data[#All],2,0)</f>
        <v>Dress Shirts</v>
      </c>
      <c r="M2722">
        <v>2</v>
      </c>
      <c r="N2722" s="9">
        <v>215.14444444444445</v>
      </c>
      <c r="O2722" s="9">
        <f>Sales_Data17[[#This Row],[Order Quantity]]*Sales_Data17[[#This Row],[Unit Price]]</f>
        <v>430.28888888888889</v>
      </c>
      <c r="P2722" s="9">
        <v>122.63233333333331</v>
      </c>
      <c r="Q2722" s="9">
        <f>Sales_Data17[[#This Row],[Line Total]]-(Sales_Data17[[#This Row],[Total Unit Cost]]*Sales_Data17[[#This Row],[Order Quantity]])</f>
        <v>185.02422222222228</v>
      </c>
      <c r="R2722" s="1" t="str">
        <f>TEXT(Sales_Data17[[#This Row],[OrderDate]],"MMM")</f>
        <v>Sep</v>
      </c>
      <c r="S2722" s="1" t="str">
        <f t="shared" si="42"/>
        <v>2013</v>
      </c>
    </row>
    <row r="2723" spans="1:19">
      <c r="A2723" t="s">
        <v>2746</v>
      </c>
      <c r="B2723" s="2">
        <v>41522</v>
      </c>
      <c r="C2723" s="2" t="str">
        <f>VLOOKUP(Sales_Data17[[#This Row],[Customer Name Index]],Customer_Data[#All],2,0)</f>
        <v xml:space="preserve">Linde </v>
      </c>
      <c r="D2723">
        <v>14</v>
      </c>
      <c r="E2723" t="s">
        <v>4</v>
      </c>
      <c r="F2723" t="s">
        <v>8168</v>
      </c>
      <c r="G2723" t="s">
        <v>8026</v>
      </c>
      <c r="H2723" t="str">
        <f>VLOOKUP(Sales_Data17[[#This Row],[Delivery Region Index]],Regions_Table[#All],2,0)</f>
        <v>Queensland</v>
      </c>
      <c r="I2723" t="str">
        <f>VLOOKUP(Sales_Data17[[#This Row],[Delivery Region Index]],Regions_Table[#All],3,0)</f>
        <v>Redcliffe</v>
      </c>
      <c r="J2723">
        <v>40</v>
      </c>
      <c r="K2723">
        <v>6</v>
      </c>
      <c r="L2723" t="str">
        <f>VLOOKUP(Sales_Data17[[#This Row],[Product Description Index]],Products_Data[#All],2,0)</f>
        <v>Socks</v>
      </c>
      <c r="M2723">
        <v>1</v>
      </c>
      <c r="N2723" s="9">
        <v>116.87777777777779</v>
      </c>
      <c r="O2723" s="9">
        <f>Sales_Data17[[#This Row],[Order Quantity]]*Sales_Data17[[#This Row],[Unit Price]]</f>
        <v>116.87777777777779</v>
      </c>
      <c r="P2723" s="9">
        <v>50.257444444444445</v>
      </c>
      <c r="Q2723" s="9">
        <f>Sales_Data17[[#This Row],[Line Total]]-(Sales_Data17[[#This Row],[Total Unit Cost]]*Sales_Data17[[#This Row],[Order Quantity]])</f>
        <v>66.620333333333349</v>
      </c>
      <c r="R2723" s="1" t="str">
        <f>TEXT(Sales_Data17[[#This Row],[OrderDate]],"MMM")</f>
        <v>Sep</v>
      </c>
      <c r="S2723" s="1" t="str">
        <f t="shared" si="42"/>
        <v>2013</v>
      </c>
    </row>
    <row r="2724" spans="1:19">
      <c r="A2724" t="s">
        <v>2747</v>
      </c>
      <c r="B2724" s="2">
        <v>41523</v>
      </c>
      <c r="C2724" s="2" t="str">
        <f>VLOOKUP(Sales_Data17[[#This Row],[Customer Name Index]],Customer_Data[#All],2,0)</f>
        <v>Procter Corp</v>
      </c>
      <c r="D2724">
        <v>5</v>
      </c>
      <c r="E2724" t="s">
        <v>4</v>
      </c>
      <c r="F2724" t="s">
        <v>8168</v>
      </c>
      <c r="G2724" t="s">
        <v>8027</v>
      </c>
      <c r="H2724" t="str">
        <f>VLOOKUP(Sales_Data17[[#This Row],[Delivery Region Index]],Regions_Table[#All],2,0)</f>
        <v>New South Wales</v>
      </c>
      <c r="I2724" t="str">
        <f>VLOOKUP(Sales_Data17[[#This Row],[Delivery Region Index]],Regions_Table[#All],3,0)</f>
        <v>Lismore</v>
      </c>
      <c r="J2724">
        <v>14</v>
      </c>
      <c r="K2724">
        <v>2</v>
      </c>
      <c r="L2724" t="str">
        <f>VLOOKUP(Sales_Data17[[#This Row],[Product Description Index]],Products_Data[#All],2,0)</f>
        <v>Pants</v>
      </c>
      <c r="M2724">
        <v>1</v>
      </c>
      <c r="N2724" s="9">
        <v>116.87777777777779</v>
      </c>
      <c r="O2724" s="9">
        <f>Sales_Data17[[#This Row],[Order Quantity]]*Sales_Data17[[#This Row],[Unit Price]]</f>
        <v>116.87777777777779</v>
      </c>
      <c r="P2724" s="9">
        <v>73.63300000000001</v>
      </c>
      <c r="Q2724" s="9">
        <f>Sales_Data17[[#This Row],[Line Total]]-(Sales_Data17[[#This Row],[Total Unit Cost]]*Sales_Data17[[#This Row],[Order Quantity]])</f>
        <v>43.244777777777784</v>
      </c>
      <c r="R2724" s="1" t="str">
        <f>TEXT(Sales_Data17[[#This Row],[OrderDate]],"MMM")</f>
        <v>Sep</v>
      </c>
      <c r="S2724" s="1" t="str">
        <f t="shared" si="42"/>
        <v>2013</v>
      </c>
    </row>
    <row r="2725" spans="1:19">
      <c r="A2725" t="s">
        <v>2748</v>
      </c>
      <c r="B2725" s="2">
        <v>41523</v>
      </c>
      <c r="C2725" s="2" t="str">
        <f>VLOOKUP(Sales_Data17[[#This Row],[Customer Name Index]],Customer_Data[#All],2,0)</f>
        <v>Avon Corp</v>
      </c>
      <c r="D2725">
        <v>1</v>
      </c>
      <c r="E2725" t="s">
        <v>4</v>
      </c>
      <c r="F2725" t="s">
        <v>8168</v>
      </c>
      <c r="G2725" t="s">
        <v>8027</v>
      </c>
      <c r="H2725" t="str">
        <f>VLOOKUP(Sales_Data17[[#This Row],[Delivery Region Index]],Regions_Table[#All],2,0)</f>
        <v>New South Wales</v>
      </c>
      <c r="I2725" t="str">
        <f>VLOOKUP(Sales_Data17[[#This Row],[Delivery Region Index]],Regions_Table[#All],3,0)</f>
        <v>Albury</v>
      </c>
      <c r="J2725">
        <v>2</v>
      </c>
      <c r="K2725">
        <v>1</v>
      </c>
      <c r="L2725" t="str">
        <f>VLOOKUP(Sales_Data17[[#This Row],[Product Description Index]],Products_Data[#All],2,0)</f>
        <v>Shirts</v>
      </c>
      <c r="M2725">
        <v>1</v>
      </c>
      <c r="N2725" s="9">
        <v>121.34444444444446</v>
      </c>
      <c r="O2725" s="9">
        <f>Sales_Data17[[#This Row],[Order Quantity]]*Sales_Data17[[#This Row],[Unit Price]]</f>
        <v>121.34444444444446</v>
      </c>
      <c r="P2725" s="9">
        <v>65.52600000000001</v>
      </c>
      <c r="Q2725" s="9">
        <f>Sales_Data17[[#This Row],[Line Total]]-(Sales_Data17[[#This Row],[Total Unit Cost]]*Sales_Data17[[#This Row],[Order Quantity]])</f>
        <v>55.818444444444452</v>
      </c>
      <c r="R2725" s="1" t="str">
        <f>TEXT(Sales_Data17[[#This Row],[OrderDate]],"MMM")</f>
        <v>Sep</v>
      </c>
      <c r="S2725" s="1" t="str">
        <f t="shared" si="42"/>
        <v>2013</v>
      </c>
    </row>
    <row r="2726" spans="1:19">
      <c r="A2726" t="s">
        <v>2749</v>
      </c>
      <c r="B2726" s="2">
        <v>41523</v>
      </c>
      <c r="C2726" s="2" t="str">
        <f>VLOOKUP(Sales_Data17[[#This Row],[Customer Name Index]],Customer_Data[#All],2,0)</f>
        <v>Avon Corp</v>
      </c>
      <c r="D2726">
        <v>1</v>
      </c>
      <c r="E2726" t="s">
        <v>4</v>
      </c>
      <c r="F2726" t="s">
        <v>8168</v>
      </c>
      <c r="G2726" t="s">
        <v>8027</v>
      </c>
      <c r="H2726" t="str">
        <f>VLOOKUP(Sales_Data17[[#This Row],[Delivery Region Index]],Regions_Table[#All],2,0)</f>
        <v>New South Wales</v>
      </c>
      <c r="I2726" t="str">
        <f>VLOOKUP(Sales_Data17[[#This Row],[Delivery Region Index]],Regions_Table[#All],3,0)</f>
        <v>Sydney</v>
      </c>
      <c r="J2726">
        <v>1</v>
      </c>
      <c r="K2726">
        <v>1</v>
      </c>
      <c r="L2726" t="str">
        <f>VLOOKUP(Sales_Data17[[#This Row],[Product Description Index]],Products_Data[#All],2,0)</f>
        <v>Shirts</v>
      </c>
      <c r="M2726">
        <v>9</v>
      </c>
      <c r="N2726" s="9">
        <v>352.86666666666667</v>
      </c>
      <c r="O2726" s="9">
        <f>Sales_Data17[[#This Row],[Order Quantity]]*Sales_Data17[[#This Row],[Unit Price]]</f>
        <v>3175.8</v>
      </c>
      <c r="P2726" s="9">
        <v>211.72</v>
      </c>
      <c r="Q2726" s="9">
        <f>Sales_Data17[[#This Row],[Line Total]]-(Sales_Data17[[#This Row],[Total Unit Cost]]*Sales_Data17[[#This Row],[Order Quantity]])</f>
        <v>1270.3200000000002</v>
      </c>
      <c r="R2726" s="1" t="str">
        <f>TEXT(Sales_Data17[[#This Row],[OrderDate]],"MMM")</f>
        <v>Sep</v>
      </c>
      <c r="S2726" s="1" t="str">
        <f t="shared" si="42"/>
        <v>2013</v>
      </c>
    </row>
    <row r="2727" spans="1:19">
      <c r="A2727" t="s">
        <v>2750</v>
      </c>
      <c r="B2727" s="2">
        <v>41524</v>
      </c>
      <c r="C2727" s="2" t="str">
        <f>VLOOKUP(Sales_Data17[[#This Row],[Customer Name Index]],Customer_Data[#All],2,0)</f>
        <v>Pure Group</v>
      </c>
      <c r="D2727">
        <v>17</v>
      </c>
      <c r="E2727" t="s">
        <v>4</v>
      </c>
      <c r="F2727" t="s">
        <v>8168</v>
      </c>
      <c r="G2727" t="s">
        <v>8025</v>
      </c>
      <c r="H2727" t="str">
        <f>VLOOKUP(Sales_Data17[[#This Row],[Delivery Region Index]],Regions_Table[#All],2,0)</f>
        <v>Victoria</v>
      </c>
      <c r="I2727" t="str">
        <f>VLOOKUP(Sales_Data17[[#This Row],[Delivery Region Index]],Regions_Table[#All],3,0)</f>
        <v>Ballarat</v>
      </c>
      <c r="J2727">
        <v>49</v>
      </c>
      <c r="K2727">
        <v>7</v>
      </c>
      <c r="L2727" t="str">
        <f>VLOOKUP(Sales_Data17[[#This Row],[Product Description Index]],Products_Data[#All],2,0)</f>
        <v>Dress Shirts</v>
      </c>
      <c r="M2727">
        <v>9</v>
      </c>
      <c r="N2727" s="9">
        <v>295.54444444444448</v>
      </c>
      <c r="O2727" s="9">
        <f>Sales_Data17[[#This Row],[Order Quantity]]*Sales_Data17[[#This Row],[Unit Price]]</f>
        <v>2659.9000000000005</v>
      </c>
      <c r="P2727" s="9">
        <v>200.97022222222225</v>
      </c>
      <c r="Q2727" s="9">
        <f>Sales_Data17[[#This Row],[Line Total]]-(Sales_Data17[[#This Row],[Total Unit Cost]]*Sales_Data17[[#This Row],[Order Quantity]])</f>
        <v>851.16800000000035</v>
      </c>
      <c r="R2727" s="1" t="str">
        <f>TEXT(Sales_Data17[[#This Row],[OrderDate]],"MMM")</f>
        <v>Sep</v>
      </c>
      <c r="S2727" s="1" t="str">
        <f t="shared" si="42"/>
        <v>2013</v>
      </c>
    </row>
    <row r="2728" spans="1:19">
      <c r="A2728" t="s">
        <v>2751</v>
      </c>
      <c r="B2728" s="2">
        <v>41524</v>
      </c>
      <c r="C2728" s="2" t="str">
        <f>VLOOKUP(Sales_Data17[[#This Row],[Customer Name Index]],Customer_Data[#All],2,0)</f>
        <v>ETUDE Ltd</v>
      </c>
      <c r="D2728">
        <v>4</v>
      </c>
      <c r="E2728" t="s">
        <v>2</v>
      </c>
      <c r="F2728" t="s">
        <v>8168</v>
      </c>
      <c r="G2728" t="s">
        <v>8027</v>
      </c>
      <c r="H2728" t="str">
        <f>VLOOKUP(Sales_Data17[[#This Row],[Delivery Region Index]],Regions_Table[#All],2,0)</f>
        <v>New South Wales</v>
      </c>
      <c r="I2728" t="str">
        <f>VLOOKUP(Sales_Data17[[#This Row],[Delivery Region Index]],Regions_Table[#All],3,0)</f>
        <v>Griffith</v>
      </c>
      <c r="J2728">
        <v>12</v>
      </c>
      <c r="K2728">
        <v>2</v>
      </c>
      <c r="L2728" t="str">
        <f>VLOOKUP(Sales_Data17[[#This Row],[Product Description Index]],Products_Data[#All],2,0)</f>
        <v>Pants</v>
      </c>
      <c r="M2728">
        <v>9</v>
      </c>
      <c r="N2728" s="9">
        <v>115.38888888888889</v>
      </c>
      <c r="O2728" s="9">
        <f>Sales_Data17[[#This Row],[Order Quantity]]*Sales_Data17[[#This Row],[Unit Price]]</f>
        <v>1038.5</v>
      </c>
      <c r="P2728" s="9">
        <v>85.387777777777785</v>
      </c>
      <c r="Q2728" s="9">
        <f>Sales_Data17[[#This Row],[Line Total]]-(Sales_Data17[[#This Row],[Total Unit Cost]]*Sales_Data17[[#This Row],[Order Quantity]])</f>
        <v>270.01</v>
      </c>
      <c r="R2728" s="1" t="str">
        <f>TEXT(Sales_Data17[[#This Row],[OrderDate]],"MMM")</f>
        <v>Sep</v>
      </c>
      <c r="S2728" s="1" t="str">
        <f t="shared" si="42"/>
        <v>2013</v>
      </c>
    </row>
    <row r="2729" spans="1:19">
      <c r="A2729" t="s">
        <v>2752</v>
      </c>
      <c r="B2729" s="2">
        <v>41524</v>
      </c>
      <c r="C2729" s="2" t="str">
        <f>VLOOKUP(Sales_Data17[[#This Row],[Customer Name Index]],Customer_Data[#All],2,0)</f>
        <v xml:space="preserve">WakeFern </v>
      </c>
      <c r="D2729">
        <v>2</v>
      </c>
      <c r="E2729" t="s">
        <v>4</v>
      </c>
      <c r="F2729" t="s">
        <v>8168</v>
      </c>
      <c r="G2729" t="s">
        <v>8027</v>
      </c>
      <c r="H2729" t="str">
        <f>VLOOKUP(Sales_Data17[[#This Row],[Delivery Region Index]],Regions_Table[#All],2,0)</f>
        <v>New South Wales</v>
      </c>
      <c r="I2729" t="str">
        <f>VLOOKUP(Sales_Data17[[#This Row],[Delivery Region Index]],Regions_Table[#All],3,0)</f>
        <v>Bathurst</v>
      </c>
      <c r="J2729">
        <v>4</v>
      </c>
      <c r="K2729">
        <v>1</v>
      </c>
      <c r="L2729" t="str">
        <f>VLOOKUP(Sales_Data17[[#This Row],[Product Description Index]],Products_Data[#All],2,0)</f>
        <v>Shirts</v>
      </c>
      <c r="M2729">
        <v>4</v>
      </c>
      <c r="N2729" s="9">
        <v>217.37777777777779</v>
      </c>
      <c r="O2729" s="9">
        <f>Sales_Data17[[#This Row],[Order Quantity]]*Sales_Data17[[#This Row],[Unit Price]]</f>
        <v>869.51111111111118</v>
      </c>
      <c r="P2729" s="9">
        <v>95.646222222222221</v>
      </c>
      <c r="Q2729" s="9">
        <f>Sales_Data17[[#This Row],[Line Total]]-(Sales_Data17[[#This Row],[Total Unit Cost]]*Sales_Data17[[#This Row],[Order Quantity]])</f>
        <v>486.92622222222229</v>
      </c>
      <c r="R2729" s="1" t="str">
        <f>TEXT(Sales_Data17[[#This Row],[OrderDate]],"MMM")</f>
        <v>Sep</v>
      </c>
      <c r="S2729" s="1" t="str">
        <f t="shared" si="42"/>
        <v>2013</v>
      </c>
    </row>
    <row r="2730" spans="1:19">
      <c r="A2730" t="s">
        <v>2753</v>
      </c>
      <c r="B2730" s="2">
        <v>41524</v>
      </c>
      <c r="C2730" s="2" t="str">
        <f>VLOOKUP(Sales_Data17[[#This Row],[Customer Name Index]],Customer_Data[#All],2,0)</f>
        <v>Medsep Group</v>
      </c>
      <c r="D2730">
        <v>8</v>
      </c>
      <c r="E2730" t="s">
        <v>2</v>
      </c>
      <c r="F2730" t="s">
        <v>8168</v>
      </c>
      <c r="G2730" t="s">
        <v>8027</v>
      </c>
      <c r="H2730" t="str">
        <f>VLOOKUP(Sales_Data17[[#This Row],[Delivery Region Index]],Regions_Table[#All],2,0)</f>
        <v>New South Wales</v>
      </c>
      <c r="I2730" t="str">
        <f>VLOOKUP(Sales_Data17[[#This Row],[Delivery Region Index]],Regions_Table[#All],3,0)</f>
        <v>Wagga Wagga</v>
      </c>
      <c r="J2730">
        <v>23</v>
      </c>
      <c r="K2730">
        <v>4</v>
      </c>
      <c r="L2730" t="str">
        <f>VLOOKUP(Sales_Data17[[#This Row],[Product Description Index]],Products_Data[#All],2,0)</f>
        <v>Jeans</v>
      </c>
      <c r="M2730">
        <v>1</v>
      </c>
      <c r="N2730" s="9">
        <v>125.06666666666668</v>
      </c>
      <c r="O2730" s="9">
        <f>Sales_Data17[[#This Row],[Order Quantity]]*Sales_Data17[[#This Row],[Unit Price]]</f>
        <v>125.06666666666668</v>
      </c>
      <c r="P2730" s="9">
        <v>93.800000000000011</v>
      </c>
      <c r="Q2730" s="9">
        <f>Sales_Data17[[#This Row],[Line Total]]-(Sales_Data17[[#This Row],[Total Unit Cost]]*Sales_Data17[[#This Row],[Order Quantity]])</f>
        <v>31.266666666666666</v>
      </c>
      <c r="R2730" s="1" t="str">
        <f>TEXT(Sales_Data17[[#This Row],[OrderDate]],"MMM")</f>
        <v>Sep</v>
      </c>
      <c r="S2730" s="1" t="str">
        <f t="shared" si="42"/>
        <v>2013</v>
      </c>
    </row>
    <row r="2731" spans="1:19">
      <c r="A2731" t="s">
        <v>2754</v>
      </c>
      <c r="B2731" s="2">
        <v>41525</v>
      </c>
      <c r="C2731" s="2" t="str">
        <f>VLOOKUP(Sales_Data17[[#This Row],[Customer Name Index]],Customer_Data[#All],2,0)</f>
        <v xml:space="preserve">Medline </v>
      </c>
      <c r="D2731">
        <v>12</v>
      </c>
      <c r="E2731" t="s">
        <v>2</v>
      </c>
      <c r="F2731" t="s">
        <v>8168</v>
      </c>
      <c r="G2731" t="s">
        <v>8026</v>
      </c>
      <c r="H2731" t="str">
        <f>VLOOKUP(Sales_Data17[[#This Row],[Delivery Region Index]],Regions_Table[#All],2,0)</f>
        <v>Queensland</v>
      </c>
      <c r="I2731" t="str">
        <f>VLOOKUP(Sales_Data17[[#This Row],[Delivery Region Index]],Regions_Table[#All],3,0)</f>
        <v>Ipswich</v>
      </c>
      <c r="J2731">
        <v>34</v>
      </c>
      <c r="K2731">
        <v>5</v>
      </c>
      <c r="L2731" t="str">
        <f>VLOOKUP(Sales_Data17[[#This Row],[Product Description Index]],Products_Data[#All],2,0)</f>
        <v>Hats</v>
      </c>
      <c r="M2731">
        <v>8</v>
      </c>
      <c r="N2731" s="9">
        <v>195.78888888888889</v>
      </c>
      <c r="O2731" s="9">
        <f>Sales_Data17[[#This Row],[Order Quantity]]*Sales_Data17[[#This Row],[Unit Price]]</f>
        <v>1566.3111111111111</v>
      </c>
      <c r="P2731" s="9">
        <v>148.79955555555557</v>
      </c>
      <c r="Q2731" s="9">
        <f>Sales_Data17[[#This Row],[Line Total]]-(Sales_Data17[[#This Row],[Total Unit Cost]]*Sales_Data17[[#This Row],[Order Quantity]])</f>
        <v>375.91466666666656</v>
      </c>
      <c r="R2731" s="1" t="str">
        <f>TEXT(Sales_Data17[[#This Row],[OrderDate]],"MMM")</f>
        <v>Sep</v>
      </c>
      <c r="S2731" s="1" t="str">
        <f t="shared" si="42"/>
        <v>2013</v>
      </c>
    </row>
    <row r="2732" spans="1:19">
      <c r="A2732" t="s">
        <v>2755</v>
      </c>
      <c r="B2732" s="2">
        <v>41525</v>
      </c>
      <c r="C2732" s="2" t="str">
        <f>VLOOKUP(Sales_Data17[[#This Row],[Customer Name Index]],Customer_Data[#All],2,0)</f>
        <v xml:space="preserve">Medline </v>
      </c>
      <c r="D2732">
        <v>12</v>
      </c>
      <c r="E2732" t="s">
        <v>4</v>
      </c>
      <c r="F2732" t="s">
        <v>8168</v>
      </c>
      <c r="G2732" t="s">
        <v>8026</v>
      </c>
      <c r="H2732" t="str">
        <f>VLOOKUP(Sales_Data17[[#This Row],[Delivery Region Index]],Regions_Table[#All],2,0)</f>
        <v>Queensland</v>
      </c>
      <c r="I2732" t="str">
        <f>VLOOKUP(Sales_Data17[[#This Row],[Delivery Region Index]],Regions_Table[#All],3,0)</f>
        <v>Logan City</v>
      </c>
      <c r="J2732">
        <v>35</v>
      </c>
      <c r="K2732">
        <v>5</v>
      </c>
      <c r="L2732" t="str">
        <f>VLOOKUP(Sales_Data17[[#This Row],[Product Description Index]],Products_Data[#All],2,0)</f>
        <v>Hats</v>
      </c>
      <c r="M2732">
        <v>2</v>
      </c>
      <c r="N2732" s="9">
        <v>86.355555555555554</v>
      </c>
      <c r="O2732" s="9">
        <f>Sales_Data17[[#This Row],[Order Quantity]]*Sales_Data17[[#This Row],[Unit Price]]</f>
        <v>172.71111111111111</v>
      </c>
      <c r="P2732" s="9">
        <v>37.132888888888893</v>
      </c>
      <c r="Q2732" s="9">
        <f>Sales_Data17[[#This Row],[Line Total]]-(Sales_Data17[[#This Row],[Total Unit Cost]]*Sales_Data17[[#This Row],[Order Quantity]])</f>
        <v>98.445333333333323</v>
      </c>
      <c r="R2732" s="1" t="str">
        <f>TEXT(Sales_Data17[[#This Row],[OrderDate]],"MMM")</f>
        <v>Sep</v>
      </c>
      <c r="S2732" s="1" t="str">
        <f t="shared" si="42"/>
        <v>2013</v>
      </c>
    </row>
    <row r="2733" spans="1:19">
      <c r="A2733" t="s">
        <v>2756</v>
      </c>
      <c r="B2733" s="2">
        <v>41525</v>
      </c>
      <c r="C2733" s="2" t="str">
        <f>VLOOKUP(Sales_Data17[[#This Row],[Customer Name Index]],Customer_Data[#All],2,0)</f>
        <v>PEDIFIX, Corp</v>
      </c>
      <c r="D2733">
        <v>6</v>
      </c>
      <c r="E2733" t="s">
        <v>2</v>
      </c>
      <c r="F2733" t="s">
        <v>8168</v>
      </c>
      <c r="G2733" t="s">
        <v>8027</v>
      </c>
      <c r="H2733" t="str">
        <f>VLOOKUP(Sales_Data17[[#This Row],[Delivery Region Index]],Regions_Table[#All],2,0)</f>
        <v>New South Wales</v>
      </c>
      <c r="I2733" t="str">
        <f>VLOOKUP(Sales_Data17[[#This Row],[Delivery Region Index]],Regions_Table[#All],3,0)</f>
        <v>Newcastle</v>
      </c>
      <c r="J2733">
        <v>16</v>
      </c>
      <c r="K2733">
        <v>3</v>
      </c>
      <c r="L2733" t="str">
        <f>VLOOKUP(Sales_Data17[[#This Row],[Product Description Index]],Products_Data[#All],2,0)</f>
        <v>Sunglasses</v>
      </c>
      <c r="M2733">
        <v>7</v>
      </c>
      <c r="N2733" s="9">
        <v>195.78888888888889</v>
      </c>
      <c r="O2733" s="9">
        <f>Sales_Data17[[#This Row],[Order Quantity]]*Sales_Data17[[#This Row],[Unit Price]]</f>
        <v>1370.5222222222224</v>
      </c>
      <c r="P2733" s="9">
        <v>162.5047777777778</v>
      </c>
      <c r="Q2733" s="9">
        <f>Sales_Data17[[#This Row],[Line Total]]-(Sales_Data17[[#This Row],[Total Unit Cost]]*Sales_Data17[[#This Row],[Order Quantity]])</f>
        <v>232.98877777777761</v>
      </c>
      <c r="R2733" s="1" t="str">
        <f>TEXT(Sales_Data17[[#This Row],[OrderDate]],"MMM")</f>
        <v>Sep</v>
      </c>
      <c r="S2733" s="1" t="str">
        <f t="shared" si="42"/>
        <v>2013</v>
      </c>
    </row>
    <row r="2734" spans="1:19">
      <c r="A2734" t="s">
        <v>2757</v>
      </c>
      <c r="B2734" s="2">
        <v>41525</v>
      </c>
      <c r="C2734" s="2" t="str">
        <f>VLOOKUP(Sales_Data17[[#This Row],[Customer Name Index]],Customer_Data[#All],2,0)</f>
        <v>Pure Group</v>
      </c>
      <c r="D2734">
        <v>17</v>
      </c>
      <c r="E2734" t="s">
        <v>3</v>
      </c>
      <c r="F2734" t="s">
        <v>8168</v>
      </c>
      <c r="G2734" t="s">
        <v>8025</v>
      </c>
      <c r="H2734" t="str">
        <f>VLOOKUP(Sales_Data17[[#This Row],[Delivery Region Index]],Regions_Table[#All],2,0)</f>
        <v>Victoria</v>
      </c>
      <c r="I2734" t="str">
        <f>VLOOKUP(Sales_Data17[[#This Row],[Delivery Region Index]],Regions_Table[#All],3,0)</f>
        <v>Melbourne</v>
      </c>
      <c r="J2734">
        <v>47</v>
      </c>
      <c r="K2734">
        <v>7</v>
      </c>
      <c r="L2734" t="str">
        <f>VLOOKUP(Sales_Data17[[#This Row],[Product Description Index]],Products_Data[#All],2,0)</f>
        <v>Dress Shirts</v>
      </c>
      <c r="M2734">
        <v>7</v>
      </c>
      <c r="N2734" s="9">
        <v>123.57777777777778</v>
      </c>
      <c r="O2734" s="9">
        <f>Sales_Data17[[#This Row],[Order Quantity]]*Sales_Data17[[#This Row],[Unit Price]]</f>
        <v>865.04444444444448</v>
      </c>
      <c r="P2734" s="9">
        <v>56.845777777777784</v>
      </c>
      <c r="Q2734" s="9">
        <f>Sales_Data17[[#This Row],[Line Total]]-(Sales_Data17[[#This Row],[Total Unit Cost]]*Sales_Data17[[#This Row],[Order Quantity]])</f>
        <v>467.12400000000002</v>
      </c>
      <c r="R2734" s="1" t="str">
        <f>TEXT(Sales_Data17[[#This Row],[OrderDate]],"MMM")</f>
        <v>Sep</v>
      </c>
      <c r="S2734" s="1" t="str">
        <f t="shared" si="42"/>
        <v>2013</v>
      </c>
    </row>
    <row r="2735" spans="1:19">
      <c r="A2735" t="s">
        <v>2758</v>
      </c>
      <c r="B2735" s="2">
        <v>41525</v>
      </c>
      <c r="C2735" s="2" t="str">
        <f>VLOOKUP(Sales_Data17[[#This Row],[Customer Name Index]],Customer_Data[#All],2,0)</f>
        <v>21st Ltd</v>
      </c>
      <c r="D2735">
        <v>10</v>
      </c>
      <c r="E2735" t="s">
        <v>2</v>
      </c>
      <c r="F2735" t="s">
        <v>8168</v>
      </c>
      <c r="G2735" t="s">
        <v>8026</v>
      </c>
      <c r="H2735" t="str">
        <f>VLOOKUP(Sales_Data17[[#This Row],[Delivery Region Index]],Regions_Table[#All],2,0)</f>
        <v>Queensland</v>
      </c>
      <c r="I2735" t="str">
        <f>VLOOKUP(Sales_Data17[[#This Row],[Delivery Region Index]],Regions_Table[#All],3,0)</f>
        <v>Charters Towers</v>
      </c>
      <c r="J2735">
        <v>29</v>
      </c>
      <c r="K2735">
        <v>4</v>
      </c>
      <c r="L2735" t="str">
        <f>VLOOKUP(Sales_Data17[[#This Row],[Product Description Index]],Products_Data[#All],2,0)</f>
        <v>Jeans</v>
      </c>
      <c r="M2735">
        <v>5</v>
      </c>
      <c r="N2735" s="9">
        <v>279.16666666666669</v>
      </c>
      <c r="O2735" s="9">
        <f>Sales_Data17[[#This Row],[Order Quantity]]*Sales_Data17[[#This Row],[Unit Price]]</f>
        <v>1395.8333333333335</v>
      </c>
      <c r="P2735" s="9">
        <v>145.16666666666666</v>
      </c>
      <c r="Q2735" s="9">
        <f>Sales_Data17[[#This Row],[Line Total]]-(Sales_Data17[[#This Row],[Total Unit Cost]]*Sales_Data17[[#This Row],[Order Quantity]])</f>
        <v>670.00000000000023</v>
      </c>
      <c r="R2735" s="1" t="str">
        <f>TEXT(Sales_Data17[[#This Row],[OrderDate]],"MMM")</f>
        <v>Sep</v>
      </c>
      <c r="S2735" s="1" t="str">
        <f t="shared" si="42"/>
        <v>2013</v>
      </c>
    </row>
    <row r="2736" spans="1:19">
      <c r="A2736" t="s">
        <v>2759</v>
      </c>
      <c r="B2736" s="2">
        <v>41526</v>
      </c>
      <c r="C2736" s="2" t="str">
        <f>VLOOKUP(Sales_Data17[[#This Row],[Customer Name Index]],Customer_Data[#All],2,0)</f>
        <v>Rochester Ltd</v>
      </c>
      <c r="D2736">
        <v>15</v>
      </c>
      <c r="E2736" t="s">
        <v>2</v>
      </c>
      <c r="F2736" t="s">
        <v>8168</v>
      </c>
      <c r="G2736" t="s">
        <v>8025</v>
      </c>
      <c r="H2736" t="str">
        <f>VLOOKUP(Sales_Data17[[#This Row],[Delivery Region Index]],Regions_Table[#All],2,0)</f>
        <v>Queensland</v>
      </c>
      <c r="I2736" t="str">
        <f>VLOOKUP(Sales_Data17[[#This Row],[Delivery Region Index]],Regions_Table[#All],3,0)</f>
        <v>Sunshine Coast</v>
      </c>
      <c r="J2736">
        <v>42</v>
      </c>
      <c r="K2736">
        <v>6</v>
      </c>
      <c r="L2736" t="str">
        <f>VLOOKUP(Sales_Data17[[#This Row],[Product Description Index]],Products_Data[#All],2,0)</f>
        <v>Socks</v>
      </c>
      <c r="M2736">
        <v>2</v>
      </c>
      <c r="N2736" s="9">
        <v>99.75555555555556</v>
      </c>
      <c r="O2736" s="9">
        <f>Sales_Data17[[#This Row],[Order Quantity]]*Sales_Data17[[#This Row],[Unit Price]]</f>
        <v>199.51111111111112</v>
      </c>
      <c r="P2736" s="9">
        <v>47.882666666666665</v>
      </c>
      <c r="Q2736" s="9">
        <f>Sales_Data17[[#This Row],[Line Total]]-(Sales_Data17[[#This Row],[Total Unit Cost]]*Sales_Data17[[#This Row],[Order Quantity]])</f>
        <v>103.74577777777779</v>
      </c>
      <c r="R2736" s="1" t="str">
        <f>TEXT(Sales_Data17[[#This Row],[OrderDate]],"MMM")</f>
        <v>Sep</v>
      </c>
      <c r="S2736" s="1" t="str">
        <f t="shared" si="42"/>
        <v>2013</v>
      </c>
    </row>
    <row r="2737" spans="1:19">
      <c r="A2737" t="s">
        <v>2760</v>
      </c>
      <c r="B2737" s="2">
        <v>41526</v>
      </c>
      <c r="C2737" s="2" t="str">
        <f>VLOOKUP(Sales_Data17[[#This Row],[Customer Name Index]],Customer_Data[#All],2,0)</f>
        <v xml:space="preserve">Medline </v>
      </c>
      <c r="D2737">
        <v>12</v>
      </c>
      <c r="E2737" t="s">
        <v>2</v>
      </c>
      <c r="F2737" t="s">
        <v>8168</v>
      </c>
      <c r="G2737" t="s">
        <v>8026</v>
      </c>
      <c r="H2737" t="str">
        <f>VLOOKUP(Sales_Data17[[#This Row],[Delivery Region Index]],Regions_Table[#All],2,0)</f>
        <v>Queensland</v>
      </c>
      <c r="I2737" t="str">
        <f>VLOOKUP(Sales_Data17[[#This Row],[Delivery Region Index]],Regions_Table[#All],3,0)</f>
        <v>Hervey Bay</v>
      </c>
      <c r="J2737">
        <v>33</v>
      </c>
      <c r="K2737">
        <v>5</v>
      </c>
      <c r="L2737" t="str">
        <f>VLOOKUP(Sales_Data17[[#This Row],[Product Description Index]],Products_Data[#All],2,0)</f>
        <v>Hats</v>
      </c>
      <c r="M2737">
        <v>5</v>
      </c>
      <c r="N2737" s="9">
        <v>719.13333333333333</v>
      </c>
      <c r="O2737" s="9">
        <f>Sales_Data17[[#This Row],[Order Quantity]]*Sales_Data17[[#This Row],[Unit Price]]</f>
        <v>3595.6666666666665</v>
      </c>
      <c r="P2737" s="9">
        <v>359.56666666666666</v>
      </c>
      <c r="Q2737" s="9">
        <f>Sales_Data17[[#This Row],[Line Total]]-(Sales_Data17[[#This Row],[Total Unit Cost]]*Sales_Data17[[#This Row],[Order Quantity]])</f>
        <v>1797.8333333333333</v>
      </c>
      <c r="R2737" s="1" t="str">
        <f>TEXT(Sales_Data17[[#This Row],[OrderDate]],"MMM")</f>
        <v>Sep</v>
      </c>
      <c r="S2737" s="1" t="str">
        <f t="shared" si="42"/>
        <v>2013</v>
      </c>
    </row>
    <row r="2738" spans="1:19">
      <c r="A2738" t="s">
        <v>2761</v>
      </c>
      <c r="B2738" s="2">
        <v>41526</v>
      </c>
      <c r="C2738" s="2" t="str">
        <f>VLOOKUP(Sales_Data17[[#This Row],[Customer Name Index]],Customer_Data[#All],2,0)</f>
        <v xml:space="preserve">WakeFern </v>
      </c>
      <c r="D2738">
        <v>2</v>
      </c>
      <c r="E2738" t="s">
        <v>4</v>
      </c>
      <c r="F2738" t="s">
        <v>8168</v>
      </c>
      <c r="G2738" t="s">
        <v>8027</v>
      </c>
      <c r="H2738" t="str">
        <f>VLOOKUP(Sales_Data17[[#This Row],[Delivery Region Index]],Regions_Table[#All],2,0)</f>
        <v>New South Wales</v>
      </c>
      <c r="I2738" t="str">
        <f>VLOOKUP(Sales_Data17[[#This Row],[Delivery Region Index]],Regions_Table[#All],3,0)</f>
        <v>Broken Hill</v>
      </c>
      <c r="J2738">
        <v>5</v>
      </c>
      <c r="K2738">
        <v>1</v>
      </c>
      <c r="L2738" t="str">
        <f>VLOOKUP(Sales_Data17[[#This Row],[Product Description Index]],Products_Data[#All],2,0)</f>
        <v>Shirts</v>
      </c>
      <c r="M2738">
        <v>1</v>
      </c>
      <c r="N2738" s="9">
        <v>115.38888888888889</v>
      </c>
      <c r="O2738" s="9">
        <f>Sales_Data17[[#This Row],[Order Quantity]]*Sales_Data17[[#This Row],[Unit Price]]</f>
        <v>115.38888888888889</v>
      </c>
      <c r="P2738" s="9">
        <v>83.08</v>
      </c>
      <c r="Q2738" s="9">
        <f>Sales_Data17[[#This Row],[Line Total]]-(Sales_Data17[[#This Row],[Total Unit Cost]]*Sales_Data17[[#This Row],[Order Quantity]])</f>
        <v>32.308888888888887</v>
      </c>
      <c r="R2738" s="1" t="str">
        <f>TEXT(Sales_Data17[[#This Row],[OrderDate]],"MMM")</f>
        <v>Sep</v>
      </c>
      <c r="S2738" s="1" t="str">
        <f t="shared" si="42"/>
        <v>2013</v>
      </c>
    </row>
    <row r="2739" spans="1:19">
      <c r="A2739" t="s">
        <v>2762</v>
      </c>
      <c r="B2739" s="2">
        <v>41526</v>
      </c>
      <c r="C2739" s="2" t="str">
        <f>VLOOKUP(Sales_Data17[[#This Row],[Customer Name Index]],Customer_Data[#All],2,0)</f>
        <v>Medsep Group</v>
      </c>
      <c r="D2739">
        <v>8</v>
      </c>
      <c r="E2739" t="s">
        <v>2</v>
      </c>
      <c r="F2739" t="s">
        <v>8168</v>
      </c>
      <c r="G2739" t="s">
        <v>8027</v>
      </c>
      <c r="H2739" t="str">
        <f>VLOOKUP(Sales_Data17[[#This Row],[Delivery Region Index]],Regions_Table[#All],2,0)</f>
        <v>New South Wales</v>
      </c>
      <c r="I2739" t="str">
        <f>VLOOKUP(Sales_Data17[[#This Row],[Delivery Region Index]],Regions_Table[#All],3,0)</f>
        <v>Tamworth</v>
      </c>
      <c r="J2739">
        <v>21</v>
      </c>
      <c r="K2739">
        <v>3</v>
      </c>
      <c r="L2739" t="str">
        <f>VLOOKUP(Sales_Data17[[#This Row],[Product Description Index]],Products_Data[#All],2,0)</f>
        <v>Sunglasses</v>
      </c>
      <c r="M2739">
        <v>4</v>
      </c>
      <c r="N2739" s="9">
        <v>661.06666666666672</v>
      </c>
      <c r="O2739" s="9">
        <f>Sales_Data17[[#This Row],[Order Quantity]]*Sales_Data17[[#This Row],[Unit Price]]</f>
        <v>2644.2666666666669</v>
      </c>
      <c r="P2739" s="9">
        <v>449.52533333333338</v>
      </c>
      <c r="Q2739" s="9">
        <f>Sales_Data17[[#This Row],[Line Total]]-(Sales_Data17[[#This Row],[Total Unit Cost]]*Sales_Data17[[#This Row],[Order Quantity]])</f>
        <v>846.16533333333336</v>
      </c>
      <c r="R2739" s="1" t="str">
        <f>TEXT(Sales_Data17[[#This Row],[OrderDate]],"MMM")</f>
        <v>Sep</v>
      </c>
      <c r="S2739" s="1" t="str">
        <f t="shared" si="42"/>
        <v>2013</v>
      </c>
    </row>
    <row r="2740" spans="1:19">
      <c r="A2740" t="s">
        <v>2763</v>
      </c>
      <c r="B2740" s="2">
        <v>41526</v>
      </c>
      <c r="C2740" s="2" t="str">
        <f>VLOOKUP(Sales_Data17[[#This Row],[Customer Name Index]],Customer_Data[#All],2,0)</f>
        <v>PEDIFIX, Corp</v>
      </c>
      <c r="D2740">
        <v>6</v>
      </c>
      <c r="E2740" t="s">
        <v>4</v>
      </c>
      <c r="F2740" t="s">
        <v>8168</v>
      </c>
      <c r="G2740" t="s">
        <v>8027</v>
      </c>
      <c r="H2740" t="str">
        <f>VLOOKUP(Sales_Data17[[#This Row],[Delivery Region Index]],Regions_Table[#All],2,0)</f>
        <v>New South Wales</v>
      </c>
      <c r="I2740" t="str">
        <f>VLOOKUP(Sales_Data17[[#This Row],[Delivery Region Index]],Regions_Table[#All],3,0)</f>
        <v>Newcastle</v>
      </c>
      <c r="J2740">
        <v>16</v>
      </c>
      <c r="K2740">
        <v>3</v>
      </c>
      <c r="L2740" t="str">
        <f>VLOOKUP(Sales_Data17[[#This Row],[Product Description Index]],Products_Data[#All],2,0)</f>
        <v>Sunglasses</v>
      </c>
      <c r="M2740">
        <v>4</v>
      </c>
      <c r="N2740" s="9">
        <v>103.47777777777779</v>
      </c>
      <c r="O2740" s="9">
        <f>Sales_Data17[[#This Row],[Order Quantity]]*Sales_Data17[[#This Row],[Unit Price]]</f>
        <v>413.91111111111115</v>
      </c>
      <c r="P2740" s="9">
        <v>52.773666666666671</v>
      </c>
      <c r="Q2740" s="9">
        <f>Sales_Data17[[#This Row],[Line Total]]-(Sales_Data17[[#This Row],[Total Unit Cost]]*Sales_Data17[[#This Row],[Order Quantity]])</f>
        <v>202.81644444444447</v>
      </c>
      <c r="R2740" s="1" t="str">
        <f>TEXT(Sales_Data17[[#This Row],[OrderDate]],"MMM")</f>
        <v>Sep</v>
      </c>
      <c r="S2740" s="1" t="str">
        <f t="shared" si="42"/>
        <v>2013</v>
      </c>
    </row>
    <row r="2741" spans="1:19">
      <c r="A2741" t="s">
        <v>2764</v>
      </c>
      <c r="B2741" s="2">
        <v>41526</v>
      </c>
      <c r="C2741" s="2" t="str">
        <f>VLOOKUP(Sales_Data17[[#This Row],[Customer Name Index]],Customer_Data[#All],2,0)</f>
        <v>Rochester Ltd</v>
      </c>
      <c r="D2741">
        <v>15</v>
      </c>
      <c r="E2741" t="s">
        <v>4</v>
      </c>
      <c r="F2741" t="s">
        <v>8168</v>
      </c>
      <c r="G2741" t="s">
        <v>8025</v>
      </c>
      <c r="H2741" t="str">
        <f>VLOOKUP(Sales_Data17[[#This Row],[Delivery Region Index]],Regions_Table[#All],2,0)</f>
        <v>Queensland</v>
      </c>
      <c r="I2741" t="str">
        <f>VLOOKUP(Sales_Data17[[#This Row],[Delivery Region Index]],Regions_Table[#All],3,0)</f>
        <v>Toowoomba</v>
      </c>
      <c r="J2741">
        <v>44</v>
      </c>
      <c r="K2741">
        <v>6</v>
      </c>
      <c r="L2741" t="str">
        <f>VLOOKUP(Sales_Data17[[#This Row],[Product Description Index]],Products_Data[#All],2,0)</f>
        <v>Socks</v>
      </c>
      <c r="M2741">
        <v>3</v>
      </c>
      <c r="N2741" s="9">
        <v>270.97777777777782</v>
      </c>
      <c r="O2741" s="9">
        <f>Sales_Data17[[#This Row],[Order Quantity]]*Sales_Data17[[#This Row],[Unit Price]]</f>
        <v>812.93333333333339</v>
      </c>
      <c r="P2741" s="9">
        <v>113.81066666666668</v>
      </c>
      <c r="Q2741" s="9">
        <f>Sales_Data17[[#This Row],[Line Total]]-(Sales_Data17[[#This Row],[Total Unit Cost]]*Sales_Data17[[#This Row],[Order Quantity]])</f>
        <v>471.50133333333338</v>
      </c>
      <c r="R2741" s="1" t="str">
        <f>TEXT(Sales_Data17[[#This Row],[OrderDate]],"MMM")</f>
        <v>Sep</v>
      </c>
      <c r="S2741" s="1" t="str">
        <f t="shared" si="42"/>
        <v>2013</v>
      </c>
    </row>
    <row r="2742" spans="1:19">
      <c r="A2742" t="s">
        <v>2765</v>
      </c>
      <c r="B2742" s="2">
        <v>41527</v>
      </c>
      <c r="C2742" s="2" t="str">
        <f>VLOOKUP(Sales_Data17[[#This Row],[Customer Name Index]],Customer_Data[#All],2,0)</f>
        <v xml:space="preserve">Ei </v>
      </c>
      <c r="D2742">
        <v>9</v>
      </c>
      <c r="E2742" t="s">
        <v>3</v>
      </c>
      <c r="F2742" t="s">
        <v>8168</v>
      </c>
      <c r="G2742" t="s">
        <v>8027</v>
      </c>
      <c r="H2742" t="str">
        <f>VLOOKUP(Sales_Data17[[#This Row],[Delivery Region Index]],Regions_Table[#All],2,0)</f>
        <v>Queensland</v>
      </c>
      <c r="I2742" t="str">
        <f>VLOOKUP(Sales_Data17[[#This Row],[Delivery Region Index]],Regions_Table[#All],3,0)</f>
        <v>Brisbane</v>
      </c>
      <c r="J2742">
        <v>26</v>
      </c>
      <c r="K2742">
        <v>4</v>
      </c>
      <c r="L2742" t="str">
        <f>VLOOKUP(Sales_Data17[[#This Row],[Product Description Index]],Products_Data[#All],2,0)</f>
        <v>Jeans</v>
      </c>
      <c r="M2742">
        <v>1</v>
      </c>
      <c r="N2742" s="9">
        <v>78.911111111111111</v>
      </c>
      <c r="O2742" s="9">
        <f>Sales_Data17[[#This Row],[Order Quantity]]*Sales_Data17[[#This Row],[Unit Price]]</f>
        <v>78.911111111111111</v>
      </c>
      <c r="P2742" s="9">
        <v>46.55755555555556</v>
      </c>
      <c r="Q2742" s="9">
        <f>Sales_Data17[[#This Row],[Line Total]]-(Sales_Data17[[#This Row],[Total Unit Cost]]*Sales_Data17[[#This Row],[Order Quantity]])</f>
        <v>32.353555555555552</v>
      </c>
      <c r="R2742" s="1" t="str">
        <f>TEXT(Sales_Data17[[#This Row],[OrderDate]],"MMM")</f>
        <v>Sep</v>
      </c>
      <c r="S2742" s="1" t="str">
        <f t="shared" si="42"/>
        <v>2013</v>
      </c>
    </row>
    <row r="2743" spans="1:19">
      <c r="A2743" t="s">
        <v>2766</v>
      </c>
      <c r="B2743" s="2">
        <v>41527</v>
      </c>
      <c r="C2743" s="2" t="str">
        <f>VLOOKUP(Sales_Data17[[#This Row],[Customer Name Index]],Customer_Data[#All],2,0)</f>
        <v>Pure Group</v>
      </c>
      <c r="D2743">
        <v>17</v>
      </c>
      <c r="E2743" t="s">
        <v>3</v>
      </c>
      <c r="F2743" t="s">
        <v>8168</v>
      </c>
      <c r="G2743" t="s">
        <v>8025</v>
      </c>
      <c r="H2743" t="str">
        <f>VLOOKUP(Sales_Data17[[#This Row],[Delivery Region Index]],Regions_Table[#All],2,0)</f>
        <v>Victoria</v>
      </c>
      <c r="I2743" t="str">
        <f>VLOOKUP(Sales_Data17[[#This Row],[Delivery Region Index]],Regions_Table[#All],3,0)</f>
        <v>Ballarat</v>
      </c>
      <c r="J2743">
        <v>49</v>
      </c>
      <c r="K2743">
        <v>7</v>
      </c>
      <c r="L2743" t="str">
        <f>VLOOKUP(Sales_Data17[[#This Row],[Product Description Index]],Products_Data[#All],2,0)</f>
        <v>Dress Shirts</v>
      </c>
      <c r="M2743">
        <v>3</v>
      </c>
      <c r="N2743" s="9">
        <v>113.15555555555555</v>
      </c>
      <c r="O2743" s="9">
        <f>Sales_Data17[[#This Row],[Order Quantity]]*Sales_Data17[[#This Row],[Unit Price]]</f>
        <v>339.46666666666664</v>
      </c>
      <c r="P2743" s="9">
        <v>47.525333333333329</v>
      </c>
      <c r="Q2743" s="9">
        <f>Sales_Data17[[#This Row],[Line Total]]-(Sales_Data17[[#This Row],[Total Unit Cost]]*Sales_Data17[[#This Row],[Order Quantity]])</f>
        <v>196.89066666666665</v>
      </c>
      <c r="R2743" s="1" t="str">
        <f>TEXT(Sales_Data17[[#This Row],[OrderDate]],"MMM")</f>
        <v>Sep</v>
      </c>
      <c r="S2743" s="1" t="str">
        <f t="shared" si="42"/>
        <v>2013</v>
      </c>
    </row>
    <row r="2744" spans="1:19">
      <c r="A2744" t="s">
        <v>2767</v>
      </c>
      <c r="B2744" s="2">
        <v>41527</v>
      </c>
      <c r="C2744" s="2" t="str">
        <f>VLOOKUP(Sales_Data17[[#This Row],[Customer Name Index]],Customer_Data[#All],2,0)</f>
        <v>New Ltd</v>
      </c>
      <c r="D2744">
        <v>7</v>
      </c>
      <c r="E2744" t="s">
        <v>3</v>
      </c>
      <c r="F2744" t="s">
        <v>8168</v>
      </c>
      <c r="G2744" t="s">
        <v>8027</v>
      </c>
      <c r="H2744" t="str">
        <f>VLOOKUP(Sales_Data17[[#This Row],[Delivery Region Index]],Regions_Table[#All],2,0)</f>
        <v>New South Wales</v>
      </c>
      <c r="I2744" t="str">
        <f>VLOOKUP(Sales_Data17[[#This Row],[Delivery Region Index]],Regions_Table[#All],3,0)</f>
        <v>Queanbeyan</v>
      </c>
      <c r="J2744">
        <v>20</v>
      </c>
      <c r="K2744">
        <v>3</v>
      </c>
      <c r="L2744" t="str">
        <f>VLOOKUP(Sales_Data17[[#This Row],[Product Description Index]],Products_Data[#All],2,0)</f>
        <v>Sunglasses</v>
      </c>
      <c r="M2744">
        <v>5</v>
      </c>
      <c r="N2744" s="9">
        <v>426.56666666666666</v>
      </c>
      <c r="O2744" s="9">
        <f>Sales_Data17[[#This Row],[Order Quantity]]*Sales_Data17[[#This Row],[Unit Price]]</f>
        <v>2132.8333333333335</v>
      </c>
      <c r="P2744" s="9">
        <v>234.61166666666668</v>
      </c>
      <c r="Q2744" s="9">
        <f>Sales_Data17[[#This Row],[Line Total]]-(Sales_Data17[[#This Row],[Total Unit Cost]]*Sales_Data17[[#This Row],[Order Quantity]])</f>
        <v>959.77500000000009</v>
      </c>
      <c r="R2744" s="1" t="str">
        <f>TEXT(Sales_Data17[[#This Row],[OrderDate]],"MMM")</f>
        <v>Sep</v>
      </c>
      <c r="S2744" s="1" t="str">
        <f t="shared" si="42"/>
        <v>2013</v>
      </c>
    </row>
    <row r="2745" spans="1:19">
      <c r="A2745" t="s">
        <v>2768</v>
      </c>
      <c r="B2745" s="2">
        <v>41527</v>
      </c>
      <c r="C2745" s="2" t="str">
        <f>VLOOKUP(Sales_Data17[[#This Row],[Customer Name Index]],Customer_Data[#All],2,0)</f>
        <v>Procter Corp</v>
      </c>
      <c r="D2745">
        <v>5</v>
      </c>
      <c r="E2745" t="s">
        <v>2</v>
      </c>
      <c r="F2745" t="s">
        <v>8168</v>
      </c>
      <c r="G2745" t="s">
        <v>8027</v>
      </c>
      <c r="H2745" t="str">
        <f>VLOOKUP(Sales_Data17[[#This Row],[Delivery Region Index]],Regions_Table[#All],2,0)</f>
        <v>New South Wales</v>
      </c>
      <c r="I2745" t="str">
        <f>VLOOKUP(Sales_Data17[[#This Row],[Delivery Region Index]],Regions_Table[#All],3,0)</f>
        <v>Lake Macquarie</v>
      </c>
      <c r="J2745">
        <v>13</v>
      </c>
      <c r="K2745">
        <v>2</v>
      </c>
      <c r="L2745" t="str">
        <f>VLOOKUP(Sales_Data17[[#This Row],[Product Description Index]],Products_Data[#All],2,0)</f>
        <v>Pants</v>
      </c>
      <c r="M2745">
        <v>6</v>
      </c>
      <c r="N2745" s="9">
        <v>122.08888888888889</v>
      </c>
      <c r="O2745" s="9">
        <f>Sales_Data17[[#This Row],[Order Quantity]]*Sales_Data17[[#This Row],[Unit Price]]</f>
        <v>732.5333333333333</v>
      </c>
      <c r="P2745" s="9">
        <v>91.566666666666663</v>
      </c>
      <c r="Q2745" s="9">
        <f>Sales_Data17[[#This Row],[Line Total]]-(Sales_Data17[[#This Row],[Total Unit Cost]]*Sales_Data17[[#This Row],[Order Quantity]])</f>
        <v>183.13333333333333</v>
      </c>
      <c r="R2745" s="1" t="str">
        <f>TEXT(Sales_Data17[[#This Row],[OrderDate]],"MMM")</f>
        <v>Sep</v>
      </c>
      <c r="S2745" s="1" t="str">
        <f t="shared" si="42"/>
        <v>2013</v>
      </c>
    </row>
    <row r="2746" spans="1:19">
      <c r="A2746" t="s">
        <v>2769</v>
      </c>
      <c r="B2746" s="2">
        <v>41527</v>
      </c>
      <c r="C2746" s="2" t="str">
        <f>VLOOKUP(Sales_Data17[[#This Row],[Customer Name Index]],Customer_Data[#All],2,0)</f>
        <v>Procter Corp</v>
      </c>
      <c r="D2746">
        <v>5</v>
      </c>
      <c r="E2746" t="s">
        <v>4</v>
      </c>
      <c r="F2746" t="s">
        <v>8168</v>
      </c>
      <c r="G2746" t="s">
        <v>8027</v>
      </c>
      <c r="H2746" t="str">
        <f>VLOOKUP(Sales_Data17[[#This Row],[Delivery Region Index]],Regions_Table[#All],2,0)</f>
        <v>New South Wales</v>
      </c>
      <c r="I2746" t="str">
        <f>VLOOKUP(Sales_Data17[[#This Row],[Delivery Region Index]],Regions_Table[#All],3,0)</f>
        <v>Lake Macquarie</v>
      </c>
      <c r="J2746">
        <v>13</v>
      </c>
      <c r="K2746">
        <v>2</v>
      </c>
      <c r="L2746" t="str">
        <f>VLOOKUP(Sales_Data17[[#This Row],[Product Description Index]],Products_Data[#All],2,0)</f>
        <v>Pants</v>
      </c>
      <c r="M2746">
        <v>9</v>
      </c>
      <c r="N2746" s="9">
        <v>116.87777777777779</v>
      </c>
      <c r="O2746" s="9">
        <f>Sales_Data17[[#This Row],[Order Quantity]]*Sales_Data17[[#This Row],[Unit Price]]</f>
        <v>1051.9000000000001</v>
      </c>
      <c r="P2746" s="9">
        <v>80.645666666666671</v>
      </c>
      <c r="Q2746" s="9">
        <f>Sales_Data17[[#This Row],[Line Total]]-(Sales_Data17[[#This Row],[Total Unit Cost]]*Sales_Data17[[#This Row],[Order Quantity]])</f>
        <v>326.08900000000006</v>
      </c>
      <c r="R2746" s="1" t="str">
        <f>TEXT(Sales_Data17[[#This Row],[OrderDate]],"MMM")</f>
        <v>Sep</v>
      </c>
      <c r="S2746" s="1" t="str">
        <f t="shared" si="42"/>
        <v>2013</v>
      </c>
    </row>
    <row r="2747" spans="1:19">
      <c r="A2747" t="s">
        <v>2770</v>
      </c>
      <c r="B2747" s="2">
        <v>41527</v>
      </c>
      <c r="C2747" s="2" t="str">
        <f>VLOOKUP(Sales_Data17[[#This Row],[Customer Name Index]],Customer_Data[#All],2,0)</f>
        <v>New Ltd</v>
      </c>
      <c r="D2747">
        <v>7</v>
      </c>
      <c r="E2747" t="s">
        <v>4</v>
      </c>
      <c r="F2747" t="s">
        <v>8168</v>
      </c>
      <c r="G2747" t="s">
        <v>8027</v>
      </c>
      <c r="H2747" t="str">
        <f>VLOOKUP(Sales_Data17[[#This Row],[Delivery Region Index]],Regions_Table[#All],2,0)</f>
        <v>New South Wales</v>
      </c>
      <c r="I2747" t="str">
        <f>VLOOKUP(Sales_Data17[[#This Row],[Delivery Region Index]],Regions_Table[#All],3,0)</f>
        <v>Port Macquarie</v>
      </c>
      <c r="J2747">
        <v>19</v>
      </c>
      <c r="K2747">
        <v>3</v>
      </c>
      <c r="L2747" t="str">
        <f>VLOOKUP(Sales_Data17[[#This Row],[Product Description Index]],Products_Data[#All],2,0)</f>
        <v>Sunglasses</v>
      </c>
      <c r="M2747">
        <v>5</v>
      </c>
      <c r="N2747" s="9">
        <v>429.54444444444448</v>
      </c>
      <c r="O2747" s="9">
        <f>Sales_Data17[[#This Row],[Order Quantity]]*Sales_Data17[[#This Row],[Unit Price]]</f>
        <v>2147.7222222222226</v>
      </c>
      <c r="P2747" s="9">
        <v>292.09022222222228</v>
      </c>
      <c r="Q2747" s="9">
        <f>Sales_Data17[[#This Row],[Line Total]]-(Sales_Data17[[#This Row],[Total Unit Cost]]*Sales_Data17[[#This Row],[Order Quantity]])</f>
        <v>687.27111111111117</v>
      </c>
      <c r="R2747" s="1" t="str">
        <f>TEXT(Sales_Data17[[#This Row],[OrderDate]],"MMM")</f>
        <v>Sep</v>
      </c>
      <c r="S2747" s="1" t="str">
        <f t="shared" si="42"/>
        <v>2013</v>
      </c>
    </row>
    <row r="2748" spans="1:19">
      <c r="A2748" t="s">
        <v>2771</v>
      </c>
      <c r="B2748" s="2">
        <v>41527</v>
      </c>
      <c r="C2748" s="2" t="str">
        <f>VLOOKUP(Sales_Data17[[#This Row],[Customer Name Index]],Customer_Data[#All],2,0)</f>
        <v>Eminence Corp</v>
      </c>
      <c r="D2748">
        <v>18</v>
      </c>
      <c r="E2748" t="s">
        <v>2</v>
      </c>
      <c r="F2748" t="s">
        <v>8168</v>
      </c>
      <c r="G2748" t="s">
        <v>8025</v>
      </c>
      <c r="H2748" t="str">
        <f>VLOOKUP(Sales_Data17[[#This Row],[Delivery Region Index]],Regions_Table[#All],2,0)</f>
        <v>Victoria</v>
      </c>
      <c r="I2748" t="str">
        <f>VLOOKUP(Sales_Data17[[#This Row],[Delivery Region Index]],Regions_Table[#All],3,0)</f>
        <v>Geelong</v>
      </c>
      <c r="J2748">
        <v>51</v>
      </c>
      <c r="K2748">
        <v>7</v>
      </c>
      <c r="L2748" t="str">
        <f>VLOOKUP(Sales_Data17[[#This Row],[Product Description Index]],Products_Data[#All],2,0)</f>
        <v>Dress Shirts</v>
      </c>
      <c r="M2748">
        <v>8</v>
      </c>
      <c r="N2748" s="9">
        <v>124.32222222222224</v>
      </c>
      <c r="O2748" s="9">
        <f>Sales_Data17[[#This Row],[Order Quantity]]*Sales_Data17[[#This Row],[Unit Price]]</f>
        <v>994.5777777777779</v>
      </c>
      <c r="P2748" s="9">
        <v>62.161111111111119</v>
      </c>
      <c r="Q2748" s="9">
        <f>Sales_Data17[[#This Row],[Line Total]]-(Sales_Data17[[#This Row],[Total Unit Cost]]*Sales_Data17[[#This Row],[Order Quantity]])</f>
        <v>497.28888888888895</v>
      </c>
      <c r="R2748" s="1" t="str">
        <f>TEXT(Sales_Data17[[#This Row],[OrderDate]],"MMM")</f>
        <v>Sep</v>
      </c>
      <c r="S2748" s="1" t="str">
        <f t="shared" si="42"/>
        <v>2013</v>
      </c>
    </row>
    <row r="2749" spans="1:19">
      <c r="A2749" t="s">
        <v>2772</v>
      </c>
      <c r="B2749" s="2">
        <v>41528</v>
      </c>
      <c r="C2749" s="2" t="str">
        <f>VLOOKUP(Sales_Data17[[#This Row],[Customer Name Index]],Customer_Data[#All],2,0)</f>
        <v>Avon Corp</v>
      </c>
      <c r="D2749">
        <v>1</v>
      </c>
      <c r="E2749" t="s">
        <v>4</v>
      </c>
      <c r="F2749" t="s">
        <v>8168</v>
      </c>
      <c r="G2749" t="s">
        <v>8027</v>
      </c>
      <c r="H2749" t="str">
        <f>VLOOKUP(Sales_Data17[[#This Row],[Delivery Region Index]],Regions_Table[#All],2,0)</f>
        <v>New South Wales</v>
      </c>
      <c r="I2749" t="str">
        <f>VLOOKUP(Sales_Data17[[#This Row],[Delivery Region Index]],Regions_Table[#All],3,0)</f>
        <v>Albury</v>
      </c>
      <c r="J2749">
        <v>2</v>
      </c>
      <c r="K2749">
        <v>1</v>
      </c>
      <c r="L2749" t="str">
        <f>VLOOKUP(Sales_Data17[[#This Row],[Product Description Index]],Products_Data[#All],2,0)</f>
        <v>Shirts</v>
      </c>
      <c r="M2749">
        <v>6</v>
      </c>
      <c r="N2749" s="9">
        <v>564.28888888888889</v>
      </c>
      <c r="O2749" s="9">
        <f>Sales_Data17[[#This Row],[Order Quantity]]*Sales_Data17[[#This Row],[Unit Price]]</f>
        <v>3385.7333333333336</v>
      </c>
      <c r="P2749" s="9">
        <v>372.4306666666667</v>
      </c>
      <c r="Q2749" s="9">
        <f>Sales_Data17[[#This Row],[Line Total]]-(Sales_Data17[[#This Row],[Total Unit Cost]]*Sales_Data17[[#This Row],[Order Quantity]])</f>
        <v>1151.1493333333333</v>
      </c>
      <c r="R2749" s="1" t="str">
        <f>TEXT(Sales_Data17[[#This Row],[OrderDate]],"MMM")</f>
        <v>Sep</v>
      </c>
      <c r="S2749" s="1" t="str">
        <f t="shared" si="42"/>
        <v>2013</v>
      </c>
    </row>
    <row r="2750" spans="1:19">
      <c r="A2750" t="s">
        <v>2773</v>
      </c>
      <c r="B2750" s="2">
        <v>41528</v>
      </c>
      <c r="C2750" s="2" t="str">
        <f>VLOOKUP(Sales_Data17[[#This Row],[Customer Name Index]],Customer_Data[#All],2,0)</f>
        <v>Rochester Ltd</v>
      </c>
      <c r="D2750">
        <v>15</v>
      </c>
      <c r="E2750" t="s">
        <v>4</v>
      </c>
      <c r="F2750" t="s">
        <v>8168</v>
      </c>
      <c r="G2750" t="s">
        <v>8025</v>
      </c>
      <c r="H2750" t="str">
        <f>VLOOKUP(Sales_Data17[[#This Row],[Delivery Region Index]],Regions_Table[#All],2,0)</f>
        <v>Queensland</v>
      </c>
      <c r="I2750" t="str">
        <f>VLOOKUP(Sales_Data17[[#This Row],[Delivery Region Index]],Regions_Table[#All],3,0)</f>
        <v>Thuringowa</v>
      </c>
      <c r="J2750">
        <v>43</v>
      </c>
      <c r="K2750">
        <v>6</v>
      </c>
      <c r="L2750" t="str">
        <f>VLOOKUP(Sales_Data17[[#This Row],[Product Description Index]],Products_Data[#All],2,0)</f>
        <v>Socks</v>
      </c>
      <c r="M2750">
        <v>4</v>
      </c>
      <c r="N2750" s="9">
        <v>294.05555555555554</v>
      </c>
      <c r="O2750" s="9">
        <f>Sales_Data17[[#This Row],[Order Quantity]]*Sales_Data17[[#This Row],[Unit Price]]</f>
        <v>1176.2222222222222</v>
      </c>
      <c r="P2750" s="9">
        <v>120.56277777777775</v>
      </c>
      <c r="Q2750" s="9">
        <f>Sales_Data17[[#This Row],[Line Total]]-(Sales_Data17[[#This Row],[Total Unit Cost]]*Sales_Data17[[#This Row],[Order Quantity]])</f>
        <v>693.97111111111121</v>
      </c>
      <c r="R2750" s="1" t="str">
        <f>TEXT(Sales_Data17[[#This Row],[OrderDate]],"MMM")</f>
        <v>Sep</v>
      </c>
      <c r="S2750" s="1" t="str">
        <f t="shared" si="42"/>
        <v>2013</v>
      </c>
    </row>
    <row r="2751" spans="1:19">
      <c r="A2751" t="s">
        <v>2774</v>
      </c>
      <c r="B2751" s="2">
        <v>41528</v>
      </c>
      <c r="C2751" s="2" t="str">
        <f>VLOOKUP(Sales_Data17[[#This Row],[Customer Name Index]],Customer_Data[#All],2,0)</f>
        <v>Avon Corp</v>
      </c>
      <c r="D2751">
        <v>1</v>
      </c>
      <c r="E2751" t="s">
        <v>4</v>
      </c>
      <c r="F2751" t="s">
        <v>8168</v>
      </c>
      <c r="G2751" t="s">
        <v>8027</v>
      </c>
      <c r="H2751" t="str">
        <f>VLOOKUP(Sales_Data17[[#This Row],[Delivery Region Index]],Regions_Table[#All],2,0)</f>
        <v>New South Wales</v>
      </c>
      <c r="I2751" t="str">
        <f>VLOOKUP(Sales_Data17[[#This Row],[Delivery Region Index]],Regions_Table[#All],3,0)</f>
        <v>Armidale</v>
      </c>
      <c r="J2751">
        <v>3</v>
      </c>
      <c r="K2751">
        <v>1</v>
      </c>
      <c r="L2751" t="str">
        <f>VLOOKUP(Sales_Data17[[#This Row],[Product Description Index]],Products_Data[#All],2,0)</f>
        <v>Shirts</v>
      </c>
      <c r="M2751">
        <v>7</v>
      </c>
      <c r="N2751" s="9">
        <v>433.26666666666665</v>
      </c>
      <c r="O2751" s="9">
        <f>Sales_Data17[[#This Row],[Order Quantity]]*Sales_Data17[[#This Row],[Unit Price]]</f>
        <v>3032.8666666666668</v>
      </c>
      <c r="P2751" s="9">
        <v>251.29466666666667</v>
      </c>
      <c r="Q2751" s="9">
        <f>Sales_Data17[[#This Row],[Line Total]]-(Sales_Data17[[#This Row],[Total Unit Cost]]*Sales_Data17[[#This Row],[Order Quantity]])</f>
        <v>1273.8040000000001</v>
      </c>
      <c r="R2751" s="1" t="str">
        <f>TEXT(Sales_Data17[[#This Row],[OrderDate]],"MMM")</f>
        <v>Sep</v>
      </c>
      <c r="S2751" s="1" t="str">
        <f t="shared" si="42"/>
        <v>2013</v>
      </c>
    </row>
    <row r="2752" spans="1:19">
      <c r="A2752" t="s">
        <v>2775</v>
      </c>
      <c r="B2752" s="2">
        <v>41528</v>
      </c>
      <c r="C2752" s="2" t="str">
        <f>VLOOKUP(Sales_Data17[[#This Row],[Customer Name Index]],Customer_Data[#All],2,0)</f>
        <v>Elorac, Corp</v>
      </c>
      <c r="D2752">
        <v>3</v>
      </c>
      <c r="E2752" t="s">
        <v>3</v>
      </c>
      <c r="F2752" t="s">
        <v>8168</v>
      </c>
      <c r="G2752" t="s">
        <v>8027</v>
      </c>
      <c r="H2752" t="str">
        <f>VLOOKUP(Sales_Data17[[#This Row],[Delivery Region Index]],Regions_Table[#All],2,0)</f>
        <v>New South Wales</v>
      </c>
      <c r="I2752" t="str">
        <f>VLOOKUP(Sales_Data17[[#This Row],[Delivery Region Index]],Regions_Table[#All],3,0)</f>
        <v>Dubbo</v>
      </c>
      <c r="J2752">
        <v>8</v>
      </c>
      <c r="K2752">
        <v>2</v>
      </c>
      <c r="L2752" t="str">
        <f>VLOOKUP(Sales_Data17[[#This Row],[Product Description Index]],Products_Data[#All],2,0)</f>
        <v>Pants</v>
      </c>
      <c r="M2752">
        <v>7</v>
      </c>
      <c r="N2752" s="9">
        <v>276.18888888888893</v>
      </c>
      <c r="O2752" s="9">
        <f>Sales_Data17[[#This Row],[Order Quantity]]*Sales_Data17[[#This Row],[Unit Price]]</f>
        <v>1933.3222222222225</v>
      </c>
      <c r="P2752" s="9">
        <v>162.95144444444446</v>
      </c>
      <c r="Q2752" s="9">
        <f>Sales_Data17[[#This Row],[Line Total]]-(Sales_Data17[[#This Row],[Total Unit Cost]]*Sales_Data17[[#This Row],[Order Quantity]])</f>
        <v>792.66211111111124</v>
      </c>
      <c r="R2752" s="1" t="str">
        <f>TEXT(Sales_Data17[[#This Row],[OrderDate]],"MMM")</f>
        <v>Sep</v>
      </c>
      <c r="S2752" s="1" t="str">
        <f t="shared" si="42"/>
        <v>2013</v>
      </c>
    </row>
    <row r="2753" spans="1:19">
      <c r="A2753" t="s">
        <v>2776</v>
      </c>
      <c r="B2753" s="2">
        <v>41528</v>
      </c>
      <c r="C2753" s="2" t="str">
        <f>VLOOKUP(Sales_Data17[[#This Row],[Customer Name Index]],Customer_Data[#All],2,0)</f>
        <v>Procter Corp</v>
      </c>
      <c r="D2753">
        <v>5</v>
      </c>
      <c r="E2753" t="s">
        <v>2</v>
      </c>
      <c r="F2753" t="s">
        <v>8168</v>
      </c>
      <c r="G2753" t="s">
        <v>8027</v>
      </c>
      <c r="H2753" t="str">
        <f>VLOOKUP(Sales_Data17[[#This Row],[Delivery Region Index]],Regions_Table[#All],2,0)</f>
        <v>New South Wales</v>
      </c>
      <c r="I2753" t="str">
        <f>VLOOKUP(Sales_Data17[[#This Row],[Delivery Region Index]],Regions_Table[#All],3,0)</f>
        <v>Lake Macquarie</v>
      </c>
      <c r="J2753">
        <v>13</v>
      </c>
      <c r="K2753">
        <v>2</v>
      </c>
      <c r="L2753" t="str">
        <f>VLOOKUP(Sales_Data17[[#This Row],[Product Description Index]],Products_Data[#All],2,0)</f>
        <v>Pants</v>
      </c>
      <c r="M2753">
        <v>9</v>
      </c>
      <c r="N2753" s="9">
        <v>266.51111111111112</v>
      </c>
      <c r="O2753" s="9">
        <f>Sales_Data17[[#This Row],[Order Quantity]]*Sales_Data17[[#This Row],[Unit Price]]</f>
        <v>2398.6</v>
      </c>
      <c r="P2753" s="9">
        <v>170.5671111111111</v>
      </c>
      <c r="Q2753" s="9">
        <f>Sales_Data17[[#This Row],[Line Total]]-(Sales_Data17[[#This Row],[Total Unit Cost]]*Sales_Data17[[#This Row],[Order Quantity]])</f>
        <v>863.49600000000009</v>
      </c>
      <c r="R2753" s="1" t="str">
        <f>TEXT(Sales_Data17[[#This Row],[OrderDate]],"MMM")</f>
        <v>Sep</v>
      </c>
      <c r="S2753" s="1" t="str">
        <f t="shared" si="42"/>
        <v>2013</v>
      </c>
    </row>
    <row r="2754" spans="1:19">
      <c r="A2754" t="s">
        <v>2777</v>
      </c>
      <c r="B2754" s="2">
        <v>41528</v>
      </c>
      <c r="C2754" s="2" t="str">
        <f>VLOOKUP(Sales_Data17[[#This Row],[Customer Name Index]],Customer_Data[#All],2,0)</f>
        <v xml:space="preserve">Medline </v>
      </c>
      <c r="D2754">
        <v>12</v>
      </c>
      <c r="E2754" t="s">
        <v>4</v>
      </c>
      <c r="F2754" t="s">
        <v>8168</v>
      </c>
      <c r="G2754" t="s">
        <v>8026</v>
      </c>
      <c r="H2754" t="str">
        <f>VLOOKUP(Sales_Data17[[#This Row],[Delivery Region Index]],Regions_Table[#All],2,0)</f>
        <v>Queensland</v>
      </c>
      <c r="I2754" t="str">
        <f>VLOOKUP(Sales_Data17[[#This Row],[Delivery Region Index]],Regions_Table[#All],3,0)</f>
        <v>Ipswich</v>
      </c>
      <c r="J2754">
        <v>34</v>
      </c>
      <c r="K2754">
        <v>5</v>
      </c>
      <c r="L2754" t="str">
        <f>VLOOKUP(Sales_Data17[[#This Row],[Product Description Index]],Products_Data[#All],2,0)</f>
        <v>Hats</v>
      </c>
      <c r="M2754">
        <v>4</v>
      </c>
      <c r="N2754" s="9">
        <v>294.8</v>
      </c>
      <c r="O2754" s="9">
        <f>Sales_Data17[[#This Row],[Order Quantity]]*Sales_Data17[[#This Row],[Unit Price]]</f>
        <v>1179.2</v>
      </c>
      <c r="P2754" s="9">
        <v>203.41200000000001</v>
      </c>
      <c r="Q2754" s="9">
        <f>Sales_Data17[[#This Row],[Line Total]]-(Sales_Data17[[#This Row],[Total Unit Cost]]*Sales_Data17[[#This Row],[Order Quantity]])</f>
        <v>365.55200000000002</v>
      </c>
      <c r="R2754" s="1" t="str">
        <f>TEXT(Sales_Data17[[#This Row],[OrderDate]],"MMM")</f>
        <v>Sep</v>
      </c>
      <c r="S2754" s="1" t="str">
        <f t="shared" ref="S2754:S2817" si="43">TEXT(B2754,"YYY")</f>
        <v>2013</v>
      </c>
    </row>
    <row r="2755" spans="1:19">
      <c r="A2755" t="s">
        <v>2778</v>
      </c>
      <c r="B2755" s="2">
        <v>41528</v>
      </c>
      <c r="C2755" s="2" t="str">
        <f>VLOOKUP(Sales_Data17[[#This Row],[Customer Name Index]],Customer_Data[#All],2,0)</f>
        <v>Apollo Ltd</v>
      </c>
      <c r="D2755">
        <v>11</v>
      </c>
      <c r="E2755" t="s">
        <v>4</v>
      </c>
      <c r="F2755" t="s">
        <v>8168</v>
      </c>
      <c r="G2755" t="s">
        <v>8026</v>
      </c>
      <c r="H2755" t="str">
        <f>VLOOKUP(Sales_Data17[[#This Row],[Delivery Region Index]],Regions_Table[#All],2,0)</f>
        <v>Queensland</v>
      </c>
      <c r="I2755" t="str">
        <f>VLOOKUP(Sales_Data17[[#This Row],[Delivery Region Index]],Regions_Table[#All],3,0)</f>
        <v>Gympie</v>
      </c>
      <c r="J2755">
        <v>32</v>
      </c>
      <c r="K2755">
        <v>5</v>
      </c>
      <c r="L2755" t="str">
        <f>VLOOKUP(Sales_Data17[[#This Row],[Product Description Index]],Products_Data[#All],2,0)</f>
        <v>Hats</v>
      </c>
      <c r="M2755">
        <v>2</v>
      </c>
      <c r="N2755" s="9">
        <v>251.62222222222221</v>
      </c>
      <c r="O2755" s="9">
        <f>Sales_Data17[[#This Row],[Order Quantity]]*Sales_Data17[[#This Row],[Unit Price]]</f>
        <v>503.24444444444441</v>
      </c>
      <c r="P2755" s="9">
        <v>123.29488888888889</v>
      </c>
      <c r="Q2755" s="9">
        <f>Sales_Data17[[#This Row],[Line Total]]-(Sales_Data17[[#This Row],[Total Unit Cost]]*Sales_Data17[[#This Row],[Order Quantity]])</f>
        <v>256.65466666666663</v>
      </c>
      <c r="R2755" s="1" t="str">
        <f>TEXT(Sales_Data17[[#This Row],[OrderDate]],"MMM")</f>
        <v>Sep</v>
      </c>
      <c r="S2755" s="1" t="str">
        <f t="shared" si="43"/>
        <v>2013</v>
      </c>
    </row>
    <row r="2756" spans="1:19">
      <c r="A2756" t="s">
        <v>2779</v>
      </c>
      <c r="B2756" s="2">
        <v>41529</v>
      </c>
      <c r="C2756" s="2" t="str">
        <f>VLOOKUP(Sales_Data17[[#This Row],[Customer Name Index]],Customer_Data[#All],2,0)</f>
        <v xml:space="preserve">Medline </v>
      </c>
      <c r="D2756">
        <v>12</v>
      </c>
      <c r="E2756" t="s">
        <v>3</v>
      </c>
      <c r="F2756" t="s">
        <v>8168</v>
      </c>
      <c r="G2756" t="s">
        <v>8026</v>
      </c>
      <c r="H2756" t="str">
        <f>VLOOKUP(Sales_Data17[[#This Row],[Delivery Region Index]],Regions_Table[#All],2,0)</f>
        <v>Queensland</v>
      </c>
      <c r="I2756" t="str">
        <f>VLOOKUP(Sales_Data17[[#This Row],[Delivery Region Index]],Regions_Table[#All],3,0)</f>
        <v>Ipswich</v>
      </c>
      <c r="J2756">
        <v>34</v>
      </c>
      <c r="K2756">
        <v>5</v>
      </c>
      <c r="L2756" t="str">
        <f>VLOOKUP(Sales_Data17[[#This Row],[Product Description Index]],Products_Data[#All],2,0)</f>
        <v>Hats</v>
      </c>
      <c r="M2756">
        <v>5</v>
      </c>
      <c r="N2756" s="9">
        <v>573.9666666666667</v>
      </c>
      <c r="O2756" s="9">
        <f>Sales_Data17[[#This Row],[Order Quantity]]*Sales_Data17[[#This Row],[Unit Price]]</f>
        <v>2869.8333333333335</v>
      </c>
      <c r="P2756" s="9">
        <v>332.90066666666667</v>
      </c>
      <c r="Q2756" s="9">
        <f>Sales_Data17[[#This Row],[Line Total]]-(Sales_Data17[[#This Row],[Total Unit Cost]]*Sales_Data17[[#This Row],[Order Quantity]])</f>
        <v>1205.3300000000002</v>
      </c>
      <c r="R2756" s="1" t="str">
        <f>TEXT(Sales_Data17[[#This Row],[OrderDate]],"MMM")</f>
        <v>Sep</v>
      </c>
      <c r="S2756" s="1" t="str">
        <f t="shared" si="43"/>
        <v>2013</v>
      </c>
    </row>
    <row r="2757" spans="1:19">
      <c r="A2757" t="s">
        <v>2780</v>
      </c>
      <c r="B2757" s="2">
        <v>41529</v>
      </c>
      <c r="C2757" s="2" t="str">
        <f>VLOOKUP(Sales_Data17[[#This Row],[Customer Name Index]],Customer_Data[#All],2,0)</f>
        <v>ETUDE Ltd</v>
      </c>
      <c r="D2757">
        <v>4</v>
      </c>
      <c r="E2757" t="s">
        <v>4</v>
      </c>
      <c r="F2757" t="s">
        <v>8168</v>
      </c>
      <c r="G2757" t="s">
        <v>8027</v>
      </c>
      <c r="H2757" t="str">
        <f>VLOOKUP(Sales_Data17[[#This Row],[Delivery Region Index]],Regions_Table[#All],2,0)</f>
        <v>New South Wales</v>
      </c>
      <c r="I2757" t="str">
        <f>VLOOKUP(Sales_Data17[[#This Row],[Delivery Region Index]],Regions_Table[#All],3,0)</f>
        <v>Goulburn</v>
      </c>
      <c r="J2757">
        <v>10</v>
      </c>
      <c r="K2757">
        <v>2</v>
      </c>
      <c r="L2757" t="str">
        <f>VLOOKUP(Sales_Data17[[#This Row],[Product Description Index]],Products_Data[#All],2,0)</f>
        <v>Pants</v>
      </c>
      <c r="M2757">
        <v>7</v>
      </c>
      <c r="N2757" s="9">
        <v>127.30000000000001</v>
      </c>
      <c r="O2757" s="9">
        <f>Sales_Data17[[#This Row],[Order Quantity]]*Sales_Data17[[#This Row],[Unit Price]]</f>
        <v>891.10000000000014</v>
      </c>
      <c r="P2757" s="9">
        <v>98.021000000000015</v>
      </c>
      <c r="Q2757" s="9">
        <f>Sales_Data17[[#This Row],[Line Total]]-(Sales_Data17[[#This Row],[Total Unit Cost]]*Sales_Data17[[#This Row],[Order Quantity]])</f>
        <v>204.95299999999997</v>
      </c>
      <c r="R2757" s="1" t="str">
        <f>TEXT(Sales_Data17[[#This Row],[OrderDate]],"MMM")</f>
        <v>Sep</v>
      </c>
      <c r="S2757" s="1" t="str">
        <f t="shared" si="43"/>
        <v>2013</v>
      </c>
    </row>
    <row r="2758" spans="1:19">
      <c r="A2758" t="s">
        <v>2781</v>
      </c>
      <c r="B2758" s="2">
        <v>41529</v>
      </c>
      <c r="C2758" s="2" t="str">
        <f>VLOOKUP(Sales_Data17[[#This Row],[Customer Name Index]],Customer_Data[#All],2,0)</f>
        <v xml:space="preserve">WakeFern </v>
      </c>
      <c r="D2758">
        <v>2</v>
      </c>
      <c r="E2758" t="s">
        <v>4</v>
      </c>
      <c r="F2758" t="s">
        <v>8168</v>
      </c>
      <c r="G2758" t="s">
        <v>8027</v>
      </c>
      <c r="H2758" t="str">
        <f>VLOOKUP(Sales_Data17[[#This Row],[Delivery Region Index]],Regions_Table[#All],2,0)</f>
        <v>New South Wales</v>
      </c>
      <c r="I2758" t="str">
        <f>VLOOKUP(Sales_Data17[[#This Row],[Delivery Region Index]],Regions_Table[#All],3,0)</f>
        <v>Broken Hill</v>
      </c>
      <c r="J2758">
        <v>5</v>
      </c>
      <c r="K2758">
        <v>1</v>
      </c>
      <c r="L2758" t="str">
        <f>VLOOKUP(Sales_Data17[[#This Row],[Product Description Index]],Products_Data[#All],2,0)</f>
        <v>Shirts</v>
      </c>
      <c r="M2758">
        <v>9</v>
      </c>
      <c r="N2758" s="9">
        <v>603.74444444444441</v>
      </c>
      <c r="O2758" s="9">
        <f>Sales_Data17[[#This Row],[Order Quantity]]*Sales_Data17[[#This Row],[Unit Price]]</f>
        <v>5433.7</v>
      </c>
      <c r="P2758" s="9">
        <v>356.20922222222219</v>
      </c>
      <c r="Q2758" s="9">
        <f>Sales_Data17[[#This Row],[Line Total]]-(Sales_Data17[[#This Row],[Total Unit Cost]]*Sales_Data17[[#This Row],[Order Quantity]])</f>
        <v>2227.817</v>
      </c>
      <c r="R2758" s="1" t="str">
        <f>TEXT(Sales_Data17[[#This Row],[OrderDate]],"MMM")</f>
        <v>Sep</v>
      </c>
      <c r="S2758" s="1" t="str">
        <f t="shared" si="43"/>
        <v>2013</v>
      </c>
    </row>
    <row r="2759" spans="1:19">
      <c r="A2759" t="s">
        <v>2782</v>
      </c>
      <c r="B2759" s="2">
        <v>41529</v>
      </c>
      <c r="C2759" s="2" t="str">
        <f>VLOOKUP(Sales_Data17[[#This Row],[Customer Name Index]],Customer_Data[#All],2,0)</f>
        <v>PEDIFIX, Corp</v>
      </c>
      <c r="D2759">
        <v>6</v>
      </c>
      <c r="E2759" t="s">
        <v>4</v>
      </c>
      <c r="F2759" t="s">
        <v>8168</v>
      </c>
      <c r="G2759" t="s">
        <v>8027</v>
      </c>
      <c r="H2759" t="str">
        <f>VLOOKUP(Sales_Data17[[#This Row],[Delivery Region Index]],Regions_Table[#All],2,0)</f>
        <v>New South Wales</v>
      </c>
      <c r="I2759" t="str">
        <f>VLOOKUP(Sales_Data17[[#This Row],[Delivery Region Index]],Regions_Table[#All],3,0)</f>
        <v>Nowra</v>
      </c>
      <c r="J2759">
        <v>17</v>
      </c>
      <c r="K2759">
        <v>3</v>
      </c>
      <c r="L2759" t="str">
        <f>VLOOKUP(Sales_Data17[[#This Row],[Product Description Index]],Products_Data[#All],2,0)</f>
        <v>Sunglasses</v>
      </c>
      <c r="M2759">
        <v>1</v>
      </c>
      <c r="N2759" s="9">
        <v>22.333333333333332</v>
      </c>
      <c r="O2759" s="9">
        <f>Sales_Data17[[#This Row],[Order Quantity]]*Sales_Data17[[#This Row],[Unit Price]]</f>
        <v>22.333333333333332</v>
      </c>
      <c r="P2759" s="9">
        <v>11.613333333333335</v>
      </c>
      <c r="Q2759" s="9">
        <f>Sales_Data17[[#This Row],[Line Total]]-(Sales_Data17[[#This Row],[Total Unit Cost]]*Sales_Data17[[#This Row],[Order Quantity]])</f>
        <v>10.719999999999997</v>
      </c>
      <c r="R2759" s="1" t="str">
        <f>TEXT(Sales_Data17[[#This Row],[OrderDate]],"MMM")</f>
        <v>Sep</v>
      </c>
      <c r="S2759" s="1" t="str">
        <f t="shared" si="43"/>
        <v>2013</v>
      </c>
    </row>
    <row r="2760" spans="1:19">
      <c r="A2760" t="s">
        <v>2783</v>
      </c>
      <c r="B2760" s="2">
        <v>41530</v>
      </c>
      <c r="C2760" s="2" t="str">
        <f>VLOOKUP(Sales_Data17[[#This Row],[Customer Name Index]],Customer_Data[#All],2,0)</f>
        <v>Pacific Ltd</v>
      </c>
      <c r="D2760">
        <v>20</v>
      </c>
      <c r="E2760" t="s">
        <v>2</v>
      </c>
      <c r="F2760" t="s">
        <v>8168</v>
      </c>
      <c r="G2760" t="s">
        <v>8028</v>
      </c>
      <c r="H2760" t="str">
        <f>VLOOKUP(Sales_Data17[[#This Row],[Delivery Region Index]],Regions_Table[#All],2,0)</f>
        <v>Victoria</v>
      </c>
      <c r="I2760" t="str">
        <f>VLOOKUP(Sales_Data17[[#This Row],[Delivery Region Index]],Regions_Table[#All],3,0)</f>
        <v>Wangaratta</v>
      </c>
      <c r="J2760">
        <v>56</v>
      </c>
      <c r="K2760">
        <v>8</v>
      </c>
      <c r="L2760" t="str">
        <f>VLOOKUP(Sales_Data17[[#This Row],[Product Description Index]],Products_Data[#All],2,0)</f>
        <v>Shoes</v>
      </c>
      <c r="M2760">
        <v>3</v>
      </c>
      <c r="N2760" s="9">
        <v>187.60000000000002</v>
      </c>
      <c r="O2760" s="9">
        <f>Sales_Data17[[#This Row],[Order Quantity]]*Sales_Data17[[#This Row],[Unit Price]]</f>
        <v>562.80000000000007</v>
      </c>
      <c r="P2760" s="9">
        <v>86.296000000000006</v>
      </c>
      <c r="Q2760" s="9">
        <f>Sales_Data17[[#This Row],[Line Total]]-(Sales_Data17[[#This Row],[Total Unit Cost]]*Sales_Data17[[#This Row],[Order Quantity]])</f>
        <v>303.91200000000003</v>
      </c>
      <c r="R2760" s="1" t="str">
        <f>TEXT(Sales_Data17[[#This Row],[OrderDate]],"MMM")</f>
        <v>Sep</v>
      </c>
      <c r="S2760" s="1" t="str">
        <f t="shared" si="43"/>
        <v>2013</v>
      </c>
    </row>
    <row r="2761" spans="1:19">
      <c r="A2761" t="s">
        <v>2784</v>
      </c>
      <c r="B2761" s="2">
        <v>41530</v>
      </c>
      <c r="C2761" s="2" t="str">
        <f>VLOOKUP(Sales_Data17[[#This Row],[Customer Name Index]],Customer_Data[#All],2,0)</f>
        <v>Apollo Ltd</v>
      </c>
      <c r="D2761">
        <v>11</v>
      </c>
      <c r="E2761" t="s">
        <v>4</v>
      </c>
      <c r="F2761" t="s">
        <v>8168</v>
      </c>
      <c r="G2761" t="s">
        <v>8026</v>
      </c>
      <c r="H2761" t="str">
        <f>VLOOKUP(Sales_Data17[[#This Row],[Delivery Region Index]],Regions_Table[#All],2,0)</f>
        <v>Queensland</v>
      </c>
      <c r="I2761" t="str">
        <f>VLOOKUP(Sales_Data17[[#This Row],[Delivery Region Index]],Regions_Table[#All],3,0)</f>
        <v>Gladstone</v>
      </c>
      <c r="J2761">
        <v>30</v>
      </c>
      <c r="K2761">
        <v>5</v>
      </c>
      <c r="L2761" t="str">
        <f>VLOOKUP(Sales_Data17[[#This Row],[Product Description Index]],Products_Data[#All],2,0)</f>
        <v>Hats</v>
      </c>
      <c r="M2761">
        <v>6</v>
      </c>
      <c r="N2761" s="9">
        <v>111.66666666666667</v>
      </c>
      <c r="O2761" s="9">
        <f>Sales_Data17[[#This Row],[Order Quantity]]*Sales_Data17[[#This Row],[Unit Price]]</f>
        <v>670</v>
      </c>
      <c r="P2761" s="9">
        <v>44.666666666666664</v>
      </c>
      <c r="Q2761" s="9">
        <f>Sales_Data17[[#This Row],[Line Total]]-(Sales_Data17[[#This Row],[Total Unit Cost]]*Sales_Data17[[#This Row],[Order Quantity]])</f>
        <v>402</v>
      </c>
      <c r="R2761" s="1" t="str">
        <f>TEXT(Sales_Data17[[#This Row],[OrderDate]],"MMM")</f>
        <v>Sep</v>
      </c>
      <c r="S2761" s="1" t="str">
        <f t="shared" si="43"/>
        <v>2013</v>
      </c>
    </row>
    <row r="2762" spans="1:19">
      <c r="A2762" t="s">
        <v>2785</v>
      </c>
      <c r="B2762" s="2">
        <v>41530</v>
      </c>
      <c r="C2762" s="2" t="str">
        <f>VLOOKUP(Sales_Data17[[#This Row],[Customer Name Index]],Customer_Data[#All],2,0)</f>
        <v>Eminence Corp</v>
      </c>
      <c r="D2762">
        <v>18</v>
      </c>
      <c r="E2762" t="s">
        <v>4</v>
      </c>
      <c r="F2762" t="s">
        <v>8168</v>
      </c>
      <c r="G2762" t="s">
        <v>8025</v>
      </c>
      <c r="H2762" t="str">
        <f>VLOOKUP(Sales_Data17[[#This Row],[Delivery Region Index]],Regions_Table[#All],2,0)</f>
        <v>Victoria</v>
      </c>
      <c r="I2762" t="str">
        <f>VLOOKUP(Sales_Data17[[#This Row],[Delivery Region Index]],Regions_Table[#All],3,0)</f>
        <v>Latrobe City</v>
      </c>
      <c r="J2762">
        <v>52</v>
      </c>
      <c r="K2762">
        <v>8</v>
      </c>
      <c r="L2762" t="str">
        <f>VLOOKUP(Sales_Data17[[#This Row],[Product Description Index]],Products_Data[#All],2,0)</f>
        <v>Shoes</v>
      </c>
      <c r="M2762">
        <v>6</v>
      </c>
      <c r="N2762" s="9">
        <v>188.34444444444446</v>
      </c>
      <c r="O2762" s="9">
        <f>Sales_Data17[[#This Row],[Order Quantity]]*Sales_Data17[[#This Row],[Unit Price]]</f>
        <v>1130.0666666666668</v>
      </c>
      <c r="P2762" s="9">
        <v>143.14177777777778</v>
      </c>
      <c r="Q2762" s="9">
        <f>Sales_Data17[[#This Row],[Line Total]]-(Sales_Data17[[#This Row],[Total Unit Cost]]*Sales_Data17[[#This Row],[Order Quantity]])</f>
        <v>271.21600000000012</v>
      </c>
      <c r="R2762" s="1" t="str">
        <f>TEXT(Sales_Data17[[#This Row],[OrderDate]],"MMM")</f>
        <v>Sep</v>
      </c>
      <c r="S2762" s="1" t="str">
        <f t="shared" si="43"/>
        <v>2013</v>
      </c>
    </row>
    <row r="2763" spans="1:19">
      <c r="A2763" t="s">
        <v>2786</v>
      </c>
      <c r="B2763" s="2">
        <v>41530</v>
      </c>
      <c r="C2763" s="2" t="str">
        <f>VLOOKUP(Sales_Data17[[#This Row],[Customer Name Index]],Customer_Data[#All],2,0)</f>
        <v>Apollo Ltd</v>
      </c>
      <c r="D2763">
        <v>11</v>
      </c>
      <c r="E2763" t="s">
        <v>2</v>
      </c>
      <c r="F2763" t="s">
        <v>8168</v>
      </c>
      <c r="G2763" t="s">
        <v>8026</v>
      </c>
      <c r="H2763" t="str">
        <f>VLOOKUP(Sales_Data17[[#This Row],[Delivery Region Index]],Regions_Table[#All],2,0)</f>
        <v>Queensland</v>
      </c>
      <c r="I2763" t="str">
        <f>VLOOKUP(Sales_Data17[[#This Row],[Delivery Region Index]],Regions_Table[#All],3,0)</f>
        <v>Gladstone</v>
      </c>
      <c r="J2763">
        <v>30</v>
      </c>
      <c r="K2763">
        <v>5</v>
      </c>
      <c r="L2763" t="str">
        <f>VLOOKUP(Sales_Data17[[#This Row],[Product Description Index]],Products_Data[#All],2,0)</f>
        <v>Hats</v>
      </c>
      <c r="M2763">
        <v>9</v>
      </c>
      <c r="N2763" s="9">
        <v>117.62222222222223</v>
      </c>
      <c r="O2763" s="9">
        <f>Sales_Data17[[#This Row],[Order Quantity]]*Sales_Data17[[#This Row],[Unit Price]]</f>
        <v>1058.6000000000001</v>
      </c>
      <c r="P2763" s="9">
        <v>71.74955555555556</v>
      </c>
      <c r="Q2763" s="9">
        <f>Sales_Data17[[#This Row],[Line Total]]-(Sales_Data17[[#This Row],[Total Unit Cost]]*Sales_Data17[[#This Row],[Order Quantity]])</f>
        <v>412.85400000000004</v>
      </c>
      <c r="R2763" s="1" t="str">
        <f>TEXT(Sales_Data17[[#This Row],[OrderDate]],"MMM")</f>
        <v>Sep</v>
      </c>
      <c r="S2763" s="1" t="str">
        <f t="shared" si="43"/>
        <v>2013</v>
      </c>
    </row>
    <row r="2764" spans="1:19">
      <c r="A2764" t="s">
        <v>2787</v>
      </c>
      <c r="B2764" s="2">
        <v>41530</v>
      </c>
      <c r="C2764" s="2" t="str">
        <f>VLOOKUP(Sales_Data17[[#This Row],[Customer Name Index]],Customer_Data[#All],2,0)</f>
        <v xml:space="preserve">Medline </v>
      </c>
      <c r="D2764">
        <v>12</v>
      </c>
      <c r="E2764" t="s">
        <v>2</v>
      </c>
      <c r="F2764" t="s">
        <v>8168</v>
      </c>
      <c r="G2764" t="s">
        <v>8026</v>
      </c>
      <c r="H2764" t="str">
        <f>VLOOKUP(Sales_Data17[[#This Row],[Delivery Region Index]],Regions_Table[#All],2,0)</f>
        <v>Queensland</v>
      </c>
      <c r="I2764" t="str">
        <f>VLOOKUP(Sales_Data17[[#This Row],[Delivery Region Index]],Regions_Table[#All],3,0)</f>
        <v>Hervey Bay</v>
      </c>
      <c r="J2764">
        <v>33</v>
      </c>
      <c r="K2764">
        <v>5</v>
      </c>
      <c r="L2764" t="str">
        <f>VLOOKUP(Sales_Data17[[#This Row],[Product Description Index]],Products_Data[#All],2,0)</f>
        <v>Hats</v>
      </c>
      <c r="M2764">
        <v>9</v>
      </c>
      <c r="N2764" s="9">
        <v>677.44444444444446</v>
      </c>
      <c r="O2764" s="9">
        <f>Sales_Data17[[#This Row],[Order Quantity]]*Sales_Data17[[#This Row],[Unit Price]]</f>
        <v>6097</v>
      </c>
      <c r="P2764" s="9">
        <v>541.95555555555563</v>
      </c>
      <c r="Q2764" s="9">
        <f>Sales_Data17[[#This Row],[Line Total]]-(Sales_Data17[[#This Row],[Total Unit Cost]]*Sales_Data17[[#This Row],[Order Quantity]])</f>
        <v>1219.3999999999996</v>
      </c>
      <c r="R2764" s="1" t="str">
        <f>TEXT(Sales_Data17[[#This Row],[OrderDate]],"MMM")</f>
        <v>Sep</v>
      </c>
      <c r="S2764" s="1" t="str">
        <f t="shared" si="43"/>
        <v>2013</v>
      </c>
    </row>
    <row r="2765" spans="1:19">
      <c r="A2765" t="s">
        <v>2788</v>
      </c>
      <c r="B2765" s="2">
        <v>41531</v>
      </c>
      <c r="C2765" s="2" t="str">
        <f>VLOOKUP(Sales_Data17[[#This Row],[Customer Name Index]],Customer_Data[#All],2,0)</f>
        <v xml:space="preserve">WakeFern </v>
      </c>
      <c r="D2765">
        <v>2</v>
      </c>
      <c r="E2765" t="s">
        <v>4</v>
      </c>
      <c r="F2765" t="s">
        <v>8168</v>
      </c>
      <c r="G2765" t="s">
        <v>8027</v>
      </c>
      <c r="H2765" t="str">
        <f>VLOOKUP(Sales_Data17[[#This Row],[Delivery Region Index]],Regions_Table[#All],2,0)</f>
        <v>New South Wales</v>
      </c>
      <c r="I2765" t="str">
        <f>VLOOKUP(Sales_Data17[[#This Row],[Delivery Region Index]],Regions_Table[#All],3,0)</f>
        <v>Cessnock</v>
      </c>
      <c r="J2765">
        <v>6</v>
      </c>
      <c r="K2765">
        <v>1</v>
      </c>
      <c r="L2765" t="str">
        <f>VLOOKUP(Sales_Data17[[#This Row],[Product Description Index]],Products_Data[#All],2,0)</f>
        <v>Shirts</v>
      </c>
      <c r="M2765">
        <v>7</v>
      </c>
      <c r="N2765" s="9">
        <v>198.02222222222224</v>
      </c>
      <c r="O2765" s="9">
        <f>Sales_Data17[[#This Row],[Order Quantity]]*Sales_Data17[[#This Row],[Unit Price]]</f>
        <v>1386.1555555555556</v>
      </c>
      <c r="P2765" s="9">
        <v>79.208888888888907</v>
      </c>
      <c r="Q2765" s="9">
        <f>Sales_Data17[[#This Row],[Line Total]]-(Sales_Data17[[#This Row],[Total Unit Cost]]*Sales_Data17[[#This Row],[Order Quantity]])</f>
        <v>831.69333333333316</v>
      </c>
      <c r="R2765" s="1" t="str">
        <f>TEXT(Sales_Data17[[#This Row],[OrderDate]],"MMM")</f>
        <v>Sep</v>
      </c>
      <c r="S2765" s="1" t="str">
        <f t="shared" si="43"/>
        <v>2013</v>
      </c>
    </row>
    <row r="2766" spans="1:19">
      <c r="A2766" t="s">
        <v>2789</v>
      </c>
      <c r="B2766" s="2">
        <v>41531</v>
      </c>
      <c r="C2766" s="2" t="str">
        <f>VLOOKUP(Sales_Data17[[#This Row],[Customer Name Index]],Customer_Data[#All],2,0)</f>
        <v xml:space="preserve">WakeFern </v>
      </c>
      <c r="D2766">
        <v>2</v>
      </c>
      <c r="E2766" t="s">
        <v>3</v>
      </c>
      <c r="F2766" t="s">
        <v>8168</v>
      </c>
      <c r="G2766" t="s">
        <v>8027</v>
      </c>
      <c r="H2766" t="str">
        <f>VLOOKUP(Sales_Data17[[#This Row],[Delivery Region Index]],Regions_Table[#All],2,0)</f>
        <v>New South Wales</v>
      </c>
      <c r="I2766" t="str">
        <f>VLOOKUP(Sales_Data17[[#This Row],[Delivery Region Index]],Regions_Table[#All],3,0)</f>
        <v>Bathurst</v>
      </c>
      <c r="J2766">
        <v>4</v>
      </c>
      <c r="K2766">
        <v>1</v>
      </c>
      <c r="L2766" t="str">
        <f>VLOOKUP(Sales_Data17[[#This Row],[Product Description Index]],Products_Data[#All],2,0)</f>
        <v>Shirts</v>
      </c>
      <c r="M2766">
        <v>7</v>
      </c>
      <c r="N2766" s="9">
        <v>258.32222222222225</v>
      </c>
      <c r="O2766" s="9">
        <f>Sales_Data17[[#This Row],[Order Quantity]]*Sales_Data17[[#This Row],[Unit Price]]</f>
        <v>1808.2555555555557</v>
      </c>
      <c r="P2766" s="9">
        <v>160.15977777777778</v>
      </c>
      <c r="Q2766" s="9">
        <f>Sales_Data17[[#This Row],[Line Total]]-(Sales_Data17[[#This Row],[Total Unit Cost]]*Sales_Data17[[#This Row],[Order Quantity]])</f>
        <v>687.13711111111138</v>
      </c>
      <c r="R2766" s="1" t="str">
        <f>TEXT(Sales_Data17[[#This Row],[OrderDate]],"MMM")</f>
        <v>Sep</v>
      </c>
      <c r="S2766" s="1" t="str">
        <f t="shared" si="43"/>
        <v>2013</v>
      </c>
    </row>
    <row r="2767" spans="1:19">
      <c r="A2767" t="s">
        <v>2790</v>
      </c>
      <c r="B2767" s="2">
        <v>41531</v>
      </c>
      <c r="C2767" s="2" t="str">
        <f>VLOOKUP(Sales_Data17[[#This Row],[Customer Name Index]],Customer_Data[#All],2,0)</f>
        <v>Medsep Group</v>
      </c>
      <c r="D2767">
        <v>8</v>
      </c>
      <c r="E2767" t="s">
        <v>4</v>
      </c>
      <c r="F2767" t="s">
        <v>8168</v>
      </c>
      <c r="G2767" t="s">
        <v>8027</v>
      </c>
      <c r="H2767" t="str">
        <f>VLOOKUP(Sales_Data17[[#This Row],[Delivery Region Index]],Regions_Table[#All],2,0)</f>
        <v>New South Wales</v>
      </c>
      <c r="I2767" t="str">
        <f>VLOOKUP(Sales_Data17[[#This Row],[Delivery Region Index]],Regions_Table[#All],3,0)</f>
        <v>Wagga Wagga</v>
      </c>
      <c r="J2767">
        <v>23</v>
      </c>
      <c r="K2767">
        <v>4</v>
      </c>
      <c r="L2767" t="str">
        <f>VLOOKUP(Sales_Data17[[#This Row],[Product Description Index]],Products_Data[#All],2,0)</f>
        <v>Jeans</v>
      </c>
      <c r="M2767">
        <v>4</v>
      </c>
      <c r="N2767" s="9">
        <v>437.73333333333335</v>
      </c>
      <c r="O2767" s="9">
        <f>Sales_Data17[[#This Row],[Order Quantity]]*Sales_Data17[[#This Row],[Unit Price]]</f>
        <v>1750.9333333333334</v>
      </c>
      <c r="P2767" s="9">
        <v>288.904</v>
      </c>
      <c r="Q2767" s="9">
        <f>Sales_Data17[[#This Row],[Line Total]]-(Sales_Data17[[#This Row],[Total Unit Cost]]*Sales_Data17[[#This Row],[Order Quantity]])</f>
        <v>595.31733333333341</v>
      </c>
      <c r="R2767" s="1" t="str">
        <f>TEXT(Sales_Data17[[#This Row],[OrderDate]],"MMM")</f>
        <v>Sep</v>
      </c>
      <c r="S2767" s="1" t="str">
        <f t="shared" si="43"/>
        <v>2013</v>
      </c>
    </row>
    <row r="2768" spans="1:19">
      <c r="A2768" t="s">
        <v>2791</v>
      </c>
      <c r="B2768" s="2">
        <v>41531</v>
      </c>
      <c r="C2768" s="2" t="str">
        <f>VLOOKUP(Sales_Data17[[#This Row],[Customer Name Index]],Customer_Data[#All],2,0)</f>
        <v xml:space="preserve">Qualitest </v>
      </c>
      <c r="D2768">
        <v>19</v>
      </c>
      <c r="E2768" t="s">
        <v>4</v>
      </c>
      <c r="F2768" t="s">
        <v>8168</v>
      </c>
      <c r="G2768" t="s">
        <v>8028</v>
      </c>
      <c r="H2768" t="str">
        <f>VLOOKUP(Sales_Data17[[#This Row],[Delivery Region Index]],Regions_Table[#All],2,0)</f>
        <v>Victoria</v>
      </c>
      <c r="I2768" t="str">
        <f>VLOOKUP(Sales_Data17[[#This Row],[Delivery Region Index]],Regions_Table[#All],3,0)</f>
        <v>Shepparton</v>
      </c>
      <c r="J2768">
        <v>54</v>
      </c>
      <c r="K2768">
        <v>8</v>
      </c>
      <c r="L2768" t="str">
        <f>VLOOKUP(Sales_Data17[[#This Row],[Product Description Index]],Products_Data[#All],2,0)</f>
        <v>Shoes</v>
      </c>
      <c r="M2768">
        <v>9</v>
      </c>
      <c r="N2768" s="9">
        <v>20.844444444444445</v>
      </c>
      <c r="O2768" s="9">
        <f>Sales_Data17[[#This Row],[Order Quantity]]*Sales_Data17[[#This Row],[Unit Price]]</f>
        <v>187.6</v>
      </c>
      <c r="P2768" s="9">
        <v>9.3800000000000008</v>
      </c>
      <c r="Q2768" s="9">
        <f>Sales_Data17[[#This Row],[Line Total]]-(Sales_Data17[[#This Row],[Total Unit Cost]]*Sales_Data17[[#This Row],[Order Quantity]])</f>
        <v>103.17999999999999</v>
      </c>
      <c r="R2768" s="1" t="str">
        <f>TEXT(Sales_Data17[[#This Row],[OrderDate]],"MMM")</f>
        <v>Sep</v>
      </c>
      <c r="S2768" s="1" t="str">
        <f t="shared" si="43"/>
        <v>2013</v>
      </c>
    </row>
    <row r="2769" spans="1:19">
      <c r="A2769" t="s">
        <v>2792</v>
      </c>
      <c r="B2769" s="2">
        <v>41531</v>
      </c>
      <c r="C2769" s="2" t="str">
        <f>VLOOKUP(Sales_Data17[[#This Row],[Customer Name Index]],Customer_Data[#All],2,0)</f>
        <v>PEDIFIX, Corp</v>
      </c>
      <c r="D2769">
        <v>6</v>
      </c>
      <c r="E2769" t="s">
        <v>4</v>
      </c>
      <c r="F2769" t="s">
        <v>8168</v>
      </c>
      <c r="G2769" t="s">
        <v>8027</v>
      </c>
      <c r="H2769" t="str">
        <f>VLOOKUP(Sales_Data17[[#This Row],[Delivery Region Index]],Regions_Table[#All],2,0)</f>
        <v>New South Wales</v>
      </c>
      <c r="I2769" t="str">
        <f>VLOOKUP(Sales_Data17[[#This Row],[Delivery Region Index]],Regions_Table[#All],3,0)</f>
        <v>Maitland</v>
      </c>
      <c r="J2769">
        <v>15</v>
      </c>
      <c r="K2769">
        <v>3</v>
      </c>
      <c r="L2769" t="str">
        <f>VLOOKUP(Sales_Data17[[#This Row],[Product Description Index]],Products_Data[#All],2,0)</f>
        <v>Sunglasses</v>
      </c>
      <c r="M2769">
        <v>9</v>
      </c>
      <c r="N2769" s="9">
        <v>261.3</v>
      </c>
      <c r="O2769" s="9">
        <f>Sales_Data17[[#This Row],[Order Quantity]]*Sales_Data17[[#This Row],[Unit Price]]</f>
        <v>2351.7000000000003</v>
      </c>
      <c r="P2769" s="9">
        <v>198.58800000000002</v>
      </c>
      <c r="Q2769" s="9">
        <f>Sales_Data17[[#This Row],[Line Total]]-(Sales_Data17[[#This Row],[Total Unit Cost]]*Sales_Data17[[#This Row],[Order Quantity]])</f>
        <v>564.40800000000013</v>
      </c>
      <c r="R2769" s="1" t="str">
        <f>TEXT(Sales_Data17[[#This Row],[OrderDate]],"MMM")</f>
        <v>Sep</v>
      </c>
      <c r="S2769" s="1" t="str">
        <f t="shared" si="43"/>
        <v>2013</v>
      </c>
    </row>
    <row r="2770" spans="1:19">
      <c r="A2770" t="s">
        <v>2793</v>
      </c>
      <c r="B2770" s="2">
        <v>41531</v>
      </c>
      <c r="C2770" s="2" t="str">
        <f>VLOOKUP(Sales_Data17[[#This Row],[Customer Name Index]],Customer_Data[#All],2,0)</f>
        <v>Procter Corp</v>
      </c>
      <c r="D2770">
        <v>5</v>
      </c>
      <c r="E2770" t="s">
        <v>3</v>
      </c>
      <c r="F2770" t="s">
        <v>8168</v>
      </c>
      <c r="G2770" t="s">
        <v>8027</v>
      </c>
      <c r="H2770" t="str">
        <f>VLOOKUP(Sales_Data17[[#This Row],[Delivery Region Index]],Regions_Table[#All],2,0)</f>
        <v>New South Wales</v>
      </c>
      <c r="I2770" t="str">
        <f>VLOOKUP(Sales_Data17[[#This Row],[Delivery Region Index]],Regions_Table[#All],3,0)</f>
        <v>Griffith</v>
      </c>
      <c r="J2770">
        <v>12</v>
      </c>
      <c r="K2770">
        <v>2</v>
      </c>
      <c r="L2770" t="str">
        <f>VLOOKUP(Sales_Data17[[#This Row],[Product Description Index]],Products_Data[#All],2,0)</f>
        <v>Pants</v>
      </c>
      <c r="M2770">
        <v>4</v>
      </c>
      <c r="N2770" s="9">
        <v>29.777777777777779</v>
      </c>
      <c r="O2770" s="9">
        <f>Sales_Data17[[#This Row],[Order Quantity]]*Sales_Data17[[#This Row],[Unit Price]]</f>
        <v>119.11111111111111</v>
      </c>
      <c r="P2770" s="9">
        <v>22.928888888888892</v>
      </c>
      <c r="Q2770" s="9">
        <f>Sales_Data17[[#This Row],[Line Total]]-(Sales_Data17[[#This Row],[Total Unit Cost]]*Sales_Data17[[#This Row],[Order Quantity]])</f>
        <v>27.395555555555546</v>
      </c>
      <c r="R2770" s="1" t="str">
        <f>TEXT(Sales_Data17[[#This Row],[OrderDate]],"MMM")</f>
        <v>Sep</v>
      </c>
      <c r="S2770" s="1" t="str">
        <f t="shared" si="43"/>
        <v>2013</v>
      </c>
    </row>
    <row r="2771" spans="1:19">
      <c r="A2771" t="s">
        <v>2794</v>
      </c>
      <c r="B2771" s="2">
        <v>41531</v>
      </c>
      <c r="C2771" s="2" t="str">
        <f>VLOOKUP(Sales_Data17[[#This Row],[Customer Name Index]],Customer_Data[#All],2,0)</f>
        <v>21st Ltd</v>
      </c>
      <c r="D2771">
        <v>10</v>
      </c>
      <c r="E2771" t="s">
        <v>4</v>
      </c>
      <c r="F2771" t="s">
        <v>8168</v>
      </c>
      <c r="G2771" t="s">
        <v>8027</v>
      </c>
      <c r="H2771" t="str">
        <f>VLOOKUP(Sales_Data17[[#This Row],[Delivery Region Index]],Regions_Table[#All],2,0)</f>
        <v>Queensland</v>
      </c>
      <c r="I2771" t="str">
        <f>VLOOKUP(Sales_Data17[[#This Row],[Delivery Region Index]],Regions_Table[#All],3,0)</f>
        <v>Bundaberg</v>
      </c>
      <c r="J2771">
        <v>27</v>
      </c>
      <c r="K2771">
        <v>4</v>
      </c>
      <c r="L2771" t="str">
        <f>VLOOKUP(Sales_Data17[[#This Row],[Product Description Index]],Products_Data[#All],2,0)</f>
        <v>Jeans</v>
      </c>
      <c r="M2771">
        <v>4</v>
      </c>
      <c r="N2771" s="9">
        <v>360.31111111111113</v>
      </c>
      <c r="O2771" s="9">
        <f>Sales_Data17[[#This Row],[Order Quantity]]*Sales_Data17[[#This Row],[Unit Price]]</f>
        <v>1441.2444444444445</v>
      </c>
      <c r="P2771" s="9">
        <v>281.04266666666666</v>
      </c>
      <c r="Q2771" s="9">
        <f>Sales_Data17[[#This Row],[Line Total]]-(Sales_Data17[[#This Row],[Total Unit Cost]]*Sales_Data17[[#This Row],[Order Quantity]])</f>
        <v>317.07377777777788</v>
      </c>
      <c r="R2771" s="1" t="str">
        <f>TEXT(Sales_Data17[[#This Row],[OrderDate]],"MMM")</f>
        <v>Sep</v>
      </c>
      <c r="S2771" s="1" t="str">
        <f t="shared" si="43"/>
        <v>2013</v>
      </c>
    </row>
    <row r="2772" spans="1:19">
      <c r="A2772" t="s">
        <v>2795</v>
      </c>
      <c r="B2772" s="2">
        <v>41532</v>
      </c>
      <c r="C2772" s="2" t="str">
        <f>VLOOKUP(Sales_Data17[[#This Row],[Customer Name Index]],Customer_Data[#All],2,0)</f>
        <v>Apollo Ltd</v>
      </c>
      <c r="D2772">
        <v>11</v>
      </c>
      <c r="E2772" t="s">
        <v>4</v>
      </c>
      <c r="F2772" t="s">
        <v>8168</v>
      </c>
      <c r="G2772" t="s">
        <v>8026</v>
      </c>
      <c r="H2772" t="str">
        <f>VLOOKUP(Sales_Data17[[#This Row],[Delivery Region Index]],Regions_Table[#All],2,0)</f>
        <v>Queensland</v>
      </c>
      <c r="I2772" t="str">
        <f>VLOOKUP(Sales_Data17[[#This Row],[Delivery Region Index]],Regions_Table[#All],3,0)</f>
        <v>Gladstone</v>
      </c>
      <c r="J2772">
        <v>30</v>
      </c>
      <c r="K2772">
        <v>5</v>
      </c>
      <c r="L2772" t="str">
        <f>VLOOKUP(Sales_Data17[[#This Row],[Product Description Index]],Products_Data[#All],2,0)</f>
        <v>Hats</v>
      </c>
      <c r="M2772">
        <v>6</v>
      </c>
      <c r="N2772" s="9">
        <v>107.94444444444444</v>
      </c>
      <c r="O2772" s="9">
        <f>Sales_Data17[[#This Row],[Order Quantity]]*Sales_Data17[[#This Row],[Unit Price]]</f>
        <v>647.66666666666663</v>
      </c>
      <c r="P2772" s="9">
        <v>89.593888888888884</v>
      </c>
      <c r="Q2772" s="9">
        <f>Sales_Data17[[#This Row],[Line Total]]-(Sales_Data17[[#This Row],[Total Unit Cost]]*Sales_Data17[[#This Row],[Order Quantity]])</f>
        <v>110.10333333333335</v>
      </c>
      <c r="R2772" s="1" t="str">
        <f>TEXT(Sales_Data17[[#This Row],[OrderDate]],"MMM")</f>
        <v>Sep</v>
      </c>
      <c r="S2772" s="1" t="str">
        <f t="shared" si="43"/>
        <v>2013</v>
      </c>
    </row>
    <row r="2773" spans="1:19">
      <c r="A2773" t="s">
        <v>2796</v>
      </c>
      <c r="B2773" s="2">
        <v>41532</v>
      </c>
      <c r="C2773" s="2" t="str">
        <f>VLOOKUP(Sales_Data17[[#This Row],[Customer Name Index]],Customer_Data[#All],2,0)</f>
        <v>PEDIFIX, Corp</v>
      </c>
      <c r="D2773">
        <v>6</v>
      </c>
      <c r="E2773" t="s">
        <v>3</v>
      </c>
      <c r="F2773" t="s">
        <v>8168</v>
      </c>
      <c r="G2773" t="s">
        <v>8027</v>
      </c>
      <c r="H2773" t="str">
        <f>VLOOKUP(Sales_Data17[[#This Row],[Delivery Region Index]],Regions_Table[#All],2,0)</f>
        <v>New South Wales</v>
      </c>
      <c r="I2773" t="str">
        <f>VLOOKUP(Sales_Data17[[#This Row],[Delivery Region Index]],Regions_Table[#All],3,0)</f>
        <v>Nowra</v>
      </c>
      <c r="J2773">
        <v>17</v>
      </c>
      <c r="K2773">
        <v>3</v>
      </c>
      <c r="L2773" t="str">
        <f>VLOOKUP(Sales_Data17[[#This Row],[Product Description Index]],Products_Data[#All],2,0)</f>
        <v>Sunglasses</v>
      </c>
      <c r="M2773">
        <v>3</v>
      </c>
      <c r="N2773" s="9">
        <v>410.18888888888893</v>
      </c>
      <c r="O2773" s="9">
        <f>Sales_Data17[[#This Row],[Order Quantity]]*Sales_Data17[[#This Row],[Unit Price]]</f>
        <v>1230.5666666666668</v>
      </c>
      <c r="P2773" s="9">
        <v>307.64166666666665</v>
      </c>
      <c r="Q2773" s="9">
        <f>Sales_Data17[[#This Row],[Line Total]]-(Sales_Data17[[#This Row],[Total Unit Cost]]*Sales_Data17[[#This Row],[Order Quantity]])</f>
        <v>307.64166666666688</v>
      </c>
      <c r="R2773" s="1" t="str">
        <f>TEXT(Sales_Data17[[#This Row],[OrderDate]],"MMM")</f>
        <v>Sep</v>
      </c>
      <c r="S2773" s="1" t="str">
        <f t="shared" si="43"/>
        <v>2013</v>
      </c>
    </row>
    <row r="2774" spans="1:19">
      <c r="A2774" t="s">
        <v>2797</v>
      </c>
      <c r="B2774" s="2">
        <v>41532</v>
      </c>
      <c r="C2774" s="2" t="str">
        <f>VLOOKUP(Sales_Data17[[#This Row],[Customer Name Index]],Customer_Data[#All],2,0)</f>
        <v xml:space="preserve">Qualitest </v>
      </c>
      <c r="D2774">
        <v>19</v>
      </c>
      <c r="E2774" t="s">
        <v>4</v>
      </c>
      <c r="F2774" t="s">
        <v>8168</v>
      </c>
      <c r="G2774" t="s">
        <v>8028</v>
      </c>
      <c r="H2774" t="str">
        <f>VLOOKUP(Sales_Data17[[#This Row],[Delivery Region Index]],Regions_Table[#All],2,0)</f>
        <v>Victoria</v>
      </c>
      <c r="I2774" t="str">
        <f>VLOOKUP(Sales_Data17[[#This Row],[Delivery Region Index]],Regions_Table[#All],3,0)</f>
        <v>Mildura</v>
      </c>
      <c r="J2774">
        <v>53</v>
      </c>
      <c r="K2774">
        <v>8</v>
      </c>
      <c r="L2774" t="str">
        <f>VLOOKUP(Sales_Data17[[#This Row],[Product Description Index]],Products_Data[#All],2,0)</f>
        <v>Shoes</v>
      </c>
      <c r="M2774">
        <v>7</v>
      </c>
      <c r="N2774" s="9">
        <v>21.588888888888889</v>
      </c>
      <c r="O2774" s="9">
        <f>Sales_Data17[[#This Row],[Order Quantity]]*Sales_Data17[[#This Row],[Unit Price]]</f>
        <v>151.12222222222221</v>
      </c>
      <c r="P2774" s="9">
        <v>17.487000000000002</v>
      </c>
      <c r="Q2774" s="9">
        <f>Sales_Data17[[#This Row],[Line Total]]-(Sales_Data17[[#This Row],[Total Unit Cost]]*Sales_Data17[[#This Row],[Order Quantity]])</f>
        <v>28.713222222222186</v>
      </c>
      <c r="R2774" s="1" t="str">
        <f>TEXT(Sales_Data17[[#This Row],[OrderDate]],"MMM")</f>
        <v>Sep</v>
      </c>
      <c r="S2774" s="1" t="str">
        <f t="shared" si="43"/>
        <v>2013</v>
      </c>
    </row>
    <row r="2775" spans="1:19">
      <c r="A2775" t="s">
        <v>2798</v>
      </c>
      <c r="B2775" s="2">
        <v>41532</v>
      </c>
      <c r="C2775" s="2" t="str">
        <f>VLOOKUP(Sales_Data17[[#This Row],[Customer Name Index]],Customer_Data[#All],2,0)</f>
        <v>Procter Corp</v>
      </c>
      <c r="D2775">
        <v>5</v>
      </c>
      <c r="E2775" t="s">
        <v>3</v>
      </c>
      <c r="F2775" t="s">
        <v>8168</v>
      </c>
      <c r="G2775" t="s">
        <v>8027</v>
      </c>
      <c r="H2775" t="str">
        <f>VLOOKUP(Sales_Data17[[#This Row],[Delivery Region Index]],Regions_Table[#All],2,0)</f>
        <v>New South Wales</v>
      </c>
      <c r="I2775" t="str">
        <f>VLOOKUP(Sales_Data17[[#This Row],[Delivery Region Index]],Regions_Table[#All],3,0)</f>
        <v>Lake Macquarie</v>
      </c>
      <c r="J2775">
        <v>13</v>
      </c>
      <c r="K2775">
        <v>2</v>
      </c>
      <c r="L2775" t="str">
        <f>VLOOKUP(Sales_Data17[[#This Row],[Product Description Index]],Products_Data[#All],2,0)</f>
        <v>Pants</v>
      </c>
      <c r="M2775">
        <v>5</v>
      </c>
      <c r="N2775" s="9">
        <v>131.02222222222224</v>
      </c>
      <c r="O2775" s="9">
        <f>Sales_Data17[[#This Row],[Order Quantity]]*Sales_Data17[[#This Row],[Unit Price]]</f>
        <v>655.1111111111112</v>
      </c>
      <c r="P2775" s="9">
        <v>102.19733333333335</v>
      </c>
      <c r="Q2775" s="9">
        <f>Sales_Data17[[#This Row],[Line Total]]-(Sales_Data17[[#This Row],[Total Unit Cost]]*Sales_Data17[[#This Row],[Order Quantity]])</f>
        <v>144.12444444444446</v>
      </c>
      <c r="R2775" s="1" t="str">
        <f>TEXT(Sales_Data17[[#This Row],[OrderDate]],"MMM")</f>
        <v>Sep</v>
      </c>
      <c r="S2775" s="1" t="str">
        <f t="shared" si="43"/>
        <v>2013</v>
      </c>
    </row>
    <row r="2776" spans="1:19">
      <c r="A2776" t="s">
        <v>2799</v>
      </c>
      <c r="B2776" s="2">
        <v>41533</v>
      </c>
      <c r="C2776" s="2" t="str">
        <f>VLOOKUP(Sales_Data17[[#This Row],[Customer Name Index]],Customer_Data[#All],2,0)</f>
        <v xml:space="preserve">Qualitest </v>
      </c>
      <c r="D2776">
        <v>19</v>
      </c>
      <c r="E2776" t="s">
        <v>2</v>
      </c>
      <c r="F2776" t="s">
        <v>8168</v>
      </c>
      <c r="G2776" t="s">
        <v>8028</v>
      </c>
      <c r="H2776" t="str">
        <f>VLOOKUP(Sales_Data17[[#This Row],[Delivery Region Index]],Regions_Table[#All],2,0)</f>
        <v>Victoria</v>
      </c>
      <c r="I2776" t="str">
        <f>VLOOKUP(Sales_Data17[[#This Row],[Delivery Region Index]],Regions_Table[#All],3,0)</f>
        <v>Shepparton</v>
      </c>
      <c r="J2776">
        <v>54</v>
      </c>
      <c r="K2776">
        <v>8</v>
      </c>
      <c r="L2776" t="str">
        <f>VLOOKUP(Sales_Data17[[#This Row],[Product Description Index]],Products_Data[#All],2,0)</f>
        <v>Shoes</v>
      </c>
      <c r="M2776">
        <v>2</v>
      </c>
      <c r="N2776" s="9">
        <v>19.355555555555558</v>
      </c>
      <c r="O2776" s="9">
        <f>Sales_Data17[[#This Row],[Order Quantity]]*Sales_Data17[[#This Row],[Unit Price]]</f>
        <v>38.711111111111116</v>
      </c>
      <c r="P2776" s="9">
        <v>11.613333333333335</v>
      </c>
      <c r="Q2776" s="9">
        <f>Sales_Data17[[#This Row],[Line Total]]-(Sales_Data17[[#This Row],[Total Unit Cost]]*Sales_Data17[[#This Row],[Order Quantity]])</f>
        <v>15.484444444444446</v>
      </c>
      <c r="R2776" s="1" t="str">
        <f>TEXT(Sales_Data17[[#This Row],[OrderDate]],"MMM")</f>
        <v>Sep</v>
      </c>
      <c r="S2776" s="1" t="str">
        <f t="shared" si="43"/>
        <v>2013</v>
      </c>
    </row>
    <row r="2777" spans="1:19">
      <c r="A2777" t="s">
        <v>2800</v>
      </c>
      <c r="B2777" s="2">
        <v>41533</v>
      </c>
      <c r="C2777" s="2" t="str">
        <f>VLOOKUP(Sales_Data17[[#This Row],[Customer Name Index]],Customer_Data[#All],2,0)</f>
        <v>PEDIFIX, Corp</v>
      </c>
      <c r="D2777">
        <v>6</v>
      </c>
      <c r="E2777" t="s">
        <v>3</v>
      </c>
      <c r="F2777" t="s">
        <v>8168</v>
      </c>
      <c r="G2777" t="s">
        <v>8027</v>
      </c>
      <c r="H2777" t="str">
        <f>VLOOKUP(Sales_Data17[[#This Row],[Delivery Region Index]],Regions_Table[#All],2,0)</f>
        <v>New South Wales</v>
      </c>
      <c r="I2777" t="str">
        <f>VLOOKUP(Sales_Data17[[#This Row],[Delivery Region Index]],Regions_Table[#All],3,0)</f>
        <v>Nowra</v>
      </c>
      <c r="J2777">
        <v>17</v>
      </c>
      <c r="K2777">
        <v>3</v>
      </c>
      <c r="L2777" t="str">
        <f>VLOOKUP(Sales_Data17[[#This Row],[Product Description Index]],Products_Data[#All],2,0)</f>
        <v>Sunglasses</v>
      </c>
      <c r="M2777">
        <v>8</v>
      </c>
      <c r="N2777" s="9">
        <v>121.34444444444446</v>
      </c>
      <c r="O2777" s="9">
        <f>Sales_Data17[[#This Row],[Order Quantity]]*Sales_Data17[[#This Row],[Unit Price]]</f>
        <v>970.7555555555557</v>
      </c>
      <c r="P2777" s="9">
        <v>54.605000000000004</v>
      </c>
      <c r="Q2777" s="9">
        <f>Sales_Data17[[#This Row],[Line Total]]-(Sales_Data17[[#This Row],[Total Unit Cost]]*Sales_Data17[[#This Row],[Order Quantity]])</f>
        <v>533.91555555555567</v>
      </c>
      <c r="R2777" s="1" t="str">
        <f>TEXT(Sales_Data17[[#This Row],[OrderDate]],"MMM")</f>
        <v>Sep</v>
      </c>
      <c r="S2777" s="1" t="str">
        <f t="shared" si="43"/>
        <v>2013</v>
      </c>
    </row>
    <row r="2778" spans="1:19">
      <c r="A2778" t="s">
        <v>2801</v>
      </c>
      <c r="B2778" s="2">
        <v>41533</v>
      </c>
      <c r="C2778" s="2" t="str">
        <f>VLOOKUP(Sales_Data17[[#This Row],[Customer Name Index]],Customer_Data[#All],2,0)</f>
        <v>21st Ltd</v>
      </c>
      <c r="D2778">
        <v>10</v>
      </c>
      <c r="E2778" t="s">
        <v>4</v>
      </c>
      <c r="F2778" t="s">
        <v>8168</v>
      </c>
      <c r="G2778" t="s">
        <v>8026</v>
      </c>
      <c r="H2778" t="str">
        <f>VLOOKUP(Sales_Data17[[#This Row],[Delivery Region Index]],Regions_Table[#All],2,0)</f>
        <v>Queensland</v>
      </c>
      <c r="I2778" t="str">
        <f>VLOOKUP(Sales_Data17[[#This Row],[Delivery Region Index]],Regions_Table[#All],3,0)</f>
        <v>Charters Towers</v>
      </c>
      <c r="J2778">
        <v>29</v>
      </c>
      <c r="K2778">
        <v>4</v>
      </c>
      <c r="L2778" t="str">
        <f>VLOOKUP(Sales_Data17[[#This Row],[Product Description Index]],Products_Data[#All],2,0)</f>
        <v>Jeans</v>
      </c>
      <c r="M2778">
        <v>2</v>
      </c>
      <c r="N2778" s="9">
        <v>600.76666666666677</v>
      </c>
      <c r="O2778" s="9">
        <f>Sales_Data17[[#This Row],[Order Quantity]]*Sales_Data17[[#This Row],[Unit Price]]</f>
        <v>1201.5333333333335</v>
      </c>
      <c r="P2778" s="9">
        <v>372.47533333333337</v>
      </c>
      <c r="Q2778" s="9">
        <f>Sales_Data17[[#This Row],[Line Total]]-(Sales_Data17[[#This Row],[Total Unit Cost]]*Sales_Data17[[#This Row],[Order Quantity]])</f>
        <v>456.5826666666668</v>
      </c>
      <c r="R2778" s="1" t="str">
        <f>TEXT(Sales_Data17[[#This Row],[OrderDate]],"MMM")</f>
        <v>Sep</v>
      </c>
      <c r="S2778" s="1" t="str">
        <f t="shared" si="43"/>
        <v>2013</v>
      </c>
    </row>
    <row r="2779" spans="1:19">
      <c r="A2779" t="s">
        <v>2802</v>
      </c>
      <c r="B2779" s="2">
        <v>41533</v>
      </c>
      <c r="C2779" s="2" t="str">
        <f>VLOOKUP(Sales_Data17[[#This Row],[Customer Name Index]],Customer_Data[#All],2,0)</f>
        <v>Avon Corp</v>
      </c>
      <c r="D2779">
        <v>1</v>
      </c>
      <c r="E2779" t="s">
        <v>2</v>
      </c>
      <c r="F2779" t="s">
        <v>8168</v>
      </c>
      <c r="G2779" t="s">
        <v>8027</v>
      </c>
      <c r="H2779" t="str">
        <f>VLOOKUP(Sales_Data17[[#This Row],[Delivery Region Index]],Regions_Table[#All],2,0)</f>
        <v>New South Wales</v>
      </c>
      <c r="I2779" t="str">
        <f>VLOOKUP(Sales_Data17[[#This Row],[Delivery Region Index]],Regions_Table[#All],3,0)</f>
        <v>Sydney</v>
      </c>
      <c r="J2779">
        <v>1</v>
      </c>
      <c r="K2779">
        <v>1</v>
      </c>
      <c r="L2779" t="str">
        <f>VLOOKUP(Sales_Data17[[#This Row],[Product Description Index]],Products_Data[#All],2,0)</f>
        <v>Shirts</v>
      </c>
      <c r="M2779">
        <v>1</v>
      </c>
      <c r="N2779" s="9">
        <v>113.90000000000002</v>
      </c>
      <c r="O2779" s="9">
        <f>Sales_Data17[[#This Row],[Order Quantity]]*Sales_Data17[[#This Row],[Unit Price]]</f>
        <v>113.90000000000002</v>
      </c>
      <c r="P2779" s="9">
        <v>70.618000000000009</v>
      </c>
      <c r="Q2779" s="9">
        <f>Sales_Data17[[#This Row],[Line Total]]-(Sales_Data17[[#This Row],[Total Unit Cost]]*Sales_Data17[[#This Row],[Order Quantity]])</f>
        <v>43.282000000000011</v>
      </c>
      <c r="R2779" s="1" t="str">
        <f>TEXT(Sales_Data17[[#This Row],[OrderDate]],"MMM")</f>
        <v>Sep</v>
      </c>
      <c r="S2779" s="1" t="str">
        <f t="shared" si="43"/>
        <v>2013</v>
      </c>
    </row>
    <row r="2780" spans="1:19">
      <c r="A2780" t="s">
        <v>2803</v>
      </c>
      <c r="B2780" s="2">
        <v>41533</v>
      </c>
      <c r="C2780" s="2" t="str">
        <f>VLOOKUP(Sales_Data17[[#This Row],[Customer Name Index]],Customer_Data[#All],2,0)</f>
        <v>Elorac, Corp</v>
      </c>
      <c r="D2780">
        <v>3</v>
      </c>
      <c r="E2780" t="s">
        <v>3</v>
      </c>
      <c r="F2780" t="s">
        <v>8168</v>
      </c>
      <c r="G2780" t="s">
        <v>8027</v>
      </c>
      <c r="H2780" t="str">
        <f>VLOOKUP(Sales_Data17[[#This Row],[Delivery Region Index]],Regions_Table[#All],2,0)</f>
        <v>New South Wales</v>
      </c>
      <c r="I2780" t="str">
        <f>VLOOKUP(Sales_Data17[[#This Row],[Delivery Region Index]],Regions_Table[#All],3,0)</f>
        <v>Gosford</v>
      </c>
      <c r="J2780">
        <v>9</v>
      </c>
      <c r="K2780">
        <v>2</v>
      </c>
      <c r="L2780" t="str">
        <f>VLOOKUP(Sales_Data17[[#This Row],[Product Description Index]],Products_Data[#All],2,0)</f>
        <v>Pants</v>
      </c>
      <c r="M2780">
        <v>9</v>
      </c>
      <c r="N2780" s="9">
        <v>344.67777777777775</v>
      </c>
      <c r="O2780" s="9">
        <f>Sales_Data17[[#This Row],[Order Quantity]]*Sales_Data17[[#This Row],[Unit Price]]</f>
        <v>3102.1</v>
      </c>
      <c r="P2780" s="9">
        <v>230.93411111111112</v>
      </c>
      <c r="Q2780" s="9">
        <f>Sales_Data17[[#This Row],[Line Total]]-(Sales_Data17[[#This Row],[Total Unit Cost]]*Sales_Data17[[#This Row],[Order Quantity]])</f>
        <v>1023.6929999999998</v>
      </c>
      <c r="R2780" s="1" t="str">
        <f>TEXT(Sales_Data17[[#This Row],[OrderDate]],"MMM")</f>
        <v>Sep</v>
      </c>
      <c r="S2780" s="1" t="str">
        <f t="shared" si="43"/>
        <v>2013</v>
      </c>
    </row>
    <row r="2781" spans="1:19">
      <c r="A2781" t="s">
        <v>2804</v>
      </c>
      <c r="B2781" s="2">
        <v>41533</v>
      </c>
      <c r="C2781" s="2" t="str">
        <f>VLOOKUP(Sales_Data17[[#This Row],[Customer Name Index]],Customer_Data[#All],2,0)</f>
        <v xml:space="preserve">WakeFern </v>
      </c>
      <c r="D2781">
        <v>2</v>
      </c>
      <c r="E2781" t="s">
        <v>4</v>
      </c>
      <c r="F2781" t="s">
        <v>8168</v>
      </c>
      <c r="G2781" t="s">
        <v>8027</v>
      </c>
      <c r="H2781" t="str">
        <f>VLOOKUP(Sales_Data17[[#This Row],[Delivery Region Index]],Regions_Table[#All],2,0)</f>
        <v>New South Wales</v>
      </c>
      <c r="I2781" t="str">
        <f>VLOOKUP(Sales_Data17[[#This Row],[Delivery Region Index]],Regions_Table[#All],3,0)</f>
        <v>Cessnock</v>
      </c>
      <c r="J2781">
        <v>6</v>
      </c>
      <c r="K2781">
        <v>1</v>
      </c>
      <c r="L2781" t="str">
        <f>VLOOKUP(Sales_Data17[[#This Row],[Product Description Index]],Products_Data[#All],2,0)</f>
        <v>Shirts</v>
      </c>
      <c r="M2781">
        <v>8</v>
      </c>
      <c r="N2781" s="9">
        <v>247.89999999999998</v>
      </c>
      <c r="O2781" s="9">
        <f>Sales_Data17[[#This Row],[Order Quantity]]*Sales_Data17[[#This Row],[Unit Price]]</f>
        <v>1983.1999999999998</v>
      </c>
      <c r="P2781" s="9">
        <v>163.614</v>
      </c>
      <c r="Q2781" s="9">
        <f>Sales_Data17[[#This Row],[Line Total]]-(Sales_Data17[[#This Row],[Total Unit Cost]]*Sales_Data17[[#This Row],[Order Quantity]])</f>
        <v>674.28799999999978</v>
      </c>
      <c r="R2781" s="1" t="str">
        <f>TEXT(Sales_Data17[[#This Row],[OrderDate]],"MMM")</f>
        <v>Sep</v>
      </c>
      <c r="S2781" s="1" t="str">
        <f t="shared" si="43"/>
        <v>2013</v>
      </c>
    </row>
    <row r="2782" spans="1:19">
      <c r="A2782" t="s">
        <v>2805</v>
      </c>
      <c r="B2782" s="2">
        <v>41533</v>
      </c>
      <c r="C2782" s="2" t="str">
        <f>VLOOKUP(Sales_Data17[[#This Row],[Customer Name Index]],Customer_Data[#All],2,0)</f>
        <v xml:space="preserve">Qualitest </v>
      </c>
      <c r="D2782">
        <v>19</v>
      </c>
      <c r="E2782" t="s">
        <v>2</v>
      </c>
      <c r="F2782" t="s">
        <v>8168</v>
      </c>
      <c r="G2782" t="s">
        <v>8028</v>
      </c>
      <c r="H2782" t="str">
        <f>VLOOKUP(Sales_Data17[[#This Row],[Delivery Region Index]],Regions_Table[#All],2,0)</f>
        <v>Victoria</v>
      </c>
      <c r="I2782" t="str">
        <f>VLOOKUP(Sales_Data17[[#This Row],[Delivery Region Index]],Regions_Table[#All],3,0)</f>
        <v>Swan Hill</v>
      </c>
      <c r="J2782">
        <v>55</v>
      </c>
      <c r="K2782">
        <v>8</v>
      </c>
      <c r="L2782" t="str">
        <f>VLOOKUP(Sales_Data17[[#This Row],[Product Description Index]],Products_Data[#All],2,0)</f>
        <v>Shoes</v>
      </c>
      <c r="M2782">
        <v>8</v>
      </c>
      <c r="N2782" s="9">
        <v>128.78888888888889</v>
      </c>
      <c r="O2782" s="9">
        <f>Sales_Data17[[#This Row],[Order Quantity]]*Sales_Data17[[#This Row],[Unit Price]]</f>
        <v>1030.3111111111111</v>
      </c>
      <c r="P2782" s="9">
        <v>90.152222222222221</v>
      </c>
      <c r="Q2782" s="9">
        <f>Sales_Data17[[#This Row],[Line Total]]-(Sales_Data17[[#This Row],[Total Unit Cost]]*Sales_Data17[[#This Row],[Order Quantity]])</f>
        <v>309.09333333333336</v>
      </c>
      <c r="R2782" s="1" t="str">
        <f>TEXT(Sales_Data17[[#This Row],[OrderDate]],"MMM")</f>
        <v>Sep</v>
      </c>
      <c r="S2782" s="1" t="str">
        <f t="shared" si="43"/>
        <v>2013</v>
      </c>
    </row>
    <row r="2783" spans="1:19">
      <c r="A2783" t="s">
        <v>2806</v>
      </c>
      <c r="B2783" s="2">
        <v>41533</v>
      </c>
      <c r="C2783" s="2" t="str">
        <f>VLOOKUP(Sales_Data17[[#This Row],[Customer Name Index]],Customer_Data[#All],2,0)</f>
        <v>Procter Corp</v>
      </c>
      <c r="D2783">
        <v>5</v>
      </c>
      <c r="E2783" t="s">
        <v>2</v>
      </c>
      <c r="F2783" t="s">
        <v>8168</v>
      </c>
      <c r="G2783" t="s">
        <v>8027</v>
      </c>
      <c r="H2783" t="str">
        <f>VLOOKUP(Sales_Data17[[#This Row],[Delivery Region Index]],Regions_Table[#All],2,0)</f>
        <v>New South Wales</v>
      </c>
      <c r="I2783" t="str">
        <f>VLOOKUP(Sales_Data17[[#This Row],[Delivery Region Index]],Regions_Table[#All],3,0)</f>
        <v>Lake Macquarie</v>
      </c>
      <c r="J2783">
        <v>13</v>
      </c>
      <c r="K2783">
        <v>2</v>
      </c>
      <c r="L2783" t="str">
        <f>VLOOKUP(Sales_Data17[[#This Row],[Product Description Index]],Products_Data[#All],2,0)</f>
        <v>Pants</v>
      </c>
      <c r="M2783">
        <v>1</v>
      </c>
      <c r="N2783" s="9">
        <v>208.44444444444446</v>
      </c>
      <c r="O2783" s="9">
        <f>Sales_Data17[[#This Row],[Order Quantity]]*Sales_Data17[[#This Row],[Unit Price]]</f>
        <v>208.44444444444446</v>
      </c>
      <c r="P2783" s="9">
        <v>129.23555555555555</v>
      </c>
      <c r="Q2783" s="9">
        <f>Sales_Data17[[#This Row],[Line Total]]-(Sales_Data17[[#This Row],[Total Unit Cost]]*Sales_Data17[[#This Row],[Order Quantity]])</f>
        <v>79.208888888888907</v>
      </c>
      <c r="R2783" s="1" t="str">
        <f>TEXT(Sales_Data17[[#This Row],[OrderDate]],"MMM")</f>
        <v>Sep</v>
      </c>
      <c r="S2783" s="1" t="str">
        <f t="shared" si="43"/>
        <v>2013</v>
      </c>
    </row>
    <row r="2784" spans="1:19">
      <c r="A2784" t="s">
        <v>2807</v>
      </c>
      <c r="B2784" s="2">
        <v>41533</v>
      </c>
      <c r="C2784" s="2" t="str">
        <f>VLOOKUP(Sales_Data17[[#This Row],[Customer Name Index]],Customer_Data[#All],2,0)</f>
        <v>Elorac, Corp</v>
      </c>
      <c r="D2784">
        <v>3</v>
      </c>
      <c r="E2784" t="s">
        <v>4</v>
      </c>
      <c r="F2784" t="s">
        <v>8168</v>
      </c>
      <c r="G2784" t="s">
        <v>8027</v>
      </c>
      <c r="H2784" t="str">
        <f>VLOOKUP(Sales_Data17[[#This Row],[Delivery Region Index]],Regions_Table[#All],2,0)</f>
        <v>New South Wales</v>
      </c>
      <c r="I2784" t="str">
        <f>VLOOKUP(Sales_Data17[[#This Row],[Delivery Region Index]],Regions_Table[#All],3,0)</f>
        <v>Dubbo</v>
      </c>
      <c r="J2784">
        <v>8</v>
      </c>
      <c r="K2784">
        <v>1</v>
      </c>
      <c r="L2784" t="str">
        <f>VLOOKUP(Sales_Data17[[#This Row],[Product Description Index]],Products_Data[#All],2,0)</f>
        <v>Shirts</v>
      </c>
      <c r="M2784">
        <v>8</v>
      </c>
      <c r="N2784" s="9">
        <v>288.84444444444443</v>
      </c>
      <c r="O2784" s="9">
        <f>Sales_Data17[[#This Row],[Order Quantity]]*Sales_Data17[[#This Row],[Unit Price]]</f>
        <v>2310.7555555555555</v>
      </c>
      <c r="P2784" s="9">
        <v>135.75688888888888</v>
      </c>
      <c r="Q2784" s="9">
        <f>Sales_Data17[[#This Row],[Line Total]]-(Sales_Data17[[#This Row],[Total Unit Cost]]*Sales_Data17[[#This Row],[Order Quantity]])</f>
        <v>1224.7004444444444</v>
      </c>
      <c r="R2784" s="1" t="str">
        <f>TEXT(Sales_Data17[[#This Row],[OrderDate]],"MMM")</f>
        <v>Sep</v>
      </c>
      <c r="S2784" s="1" t="str">
        <f t="shared" si="43"/>
        <v>2013</v>
      </c>
    </row>
    <row r="2785" spans="1:19">
      <c r="A2785" t="s">
        <v>2808</v>
      </c>
      <c r="B2785" s="2">
        <v>41533</v>
      </c>
      <c r="C2785" s="2" t="str">
        <f>VLOOKUP(Sales_Data17[[#This Row],[Customer Name Index]],Customer_Data[#All],2,0)</f>
        <v>Ole Group</v>
      </c>
      <c r="D2785">
        <v>13</v>
      </c>
      <c r="E2785" t="s">
        <v>2</v>
      </c>
      <c r="F2785" t="s">
        <v>8168</v>
      </c>
      <c r="G2785" t="s">
        <v>8026</v>
      </c>
      <c r="H2785" t="str">
        <f>VLOOKUP(Sales_Data17[[#This Row],[Delivery Region Index]],Regions_Table[#All],2,0)</f>
        <v>Queensland</v>
      </c>
      <c r="I2785" t="str">
        <f>VLOOKUP(Sales_Data17[[#This Row],[Delivery Region Index]],Regions_Table[#All],3,0)</f>
        <v>Maryborough</v>
      </c>
      <c r="J2785">
        <v>37</v>
      </c>
      <c r="K2785">
        <v>6</v>
      </c>
      <c r="L2785" t="str">
        <f>VLOOKUP(Sales_Data17[[#This Row],[Product Description Index]],Products_Data[#All],2,0)</f>
        <v>Socks</v>
      </c>
      <c r="M2785">
        <v>5</v>
      </c>
      <c r="N2785" s="9">
        <v>121.34444444444446</v>
      </c>
      <c r="O2785" s="9">
        <f>Sales_Data17[[#This Row],[Order Quantity]]*Sales_Data17[[#This Row],[Unit Price]]</f>
        <v>606.72222222222229</v>
      </c>
      <c r="P2785" s="9">
        <v>67.952888888888907</v>
      </c>
      <c r="Q2785" s="9">
        <f>Sales_Data17[[#This Row],[Line Total]]-(Sales_Data17[[#This Row],[Total Unit Cost]]*Sales_Data17[[#This Row],[Order Quantity]])</f>
        <v>266.95777777777778</v>
      </c>
      <c r="R2785" s="1" t="str">
        <f>TEXT(Sales_Data17[[#This Row],[OrderDate]],"MMM")</f>
        <v>Sep</v>
      </c>
      <c r="S2785" s="1" t="str">
        <f t="shared" si="43"/>
        <v>2013</v>
      </c>
    </row>
    <row r="2786" spans="1:19">
      <c r="A2786" t="s">
        <v>2809</v>
      </c>
      <c r="B2786" s="2">
        <v>41533</v>
      </c>
      <c r="C2786" s="2" t="str">
        <f>VLOOKUP(Sales_Data17[[#This Row],[Customer Name Index]],Customer_Data[#All],2,0)</f>
        <v>Elorac, Corp</v>
      </c>
      <c r="D2786">
        <v>3</v>
      </c>
      <c r="E2786" t="s">
        <v>2</v>
      </c>
      <c r="F2786" t="s">
        <v>8168</v>
      </c>
      <c r="G2786" t="s">
        <v>8027</v>
      </c>
      <c r="H2786" t="str">
        <f>VLOOKUP(Sales_Data17[[#This Row],[Delivery Region Index]],Regions_Table[#All],2,0)</f>
        <v>New South Wales</v>
      </c>
      <c r="I2786" t="str">
        <f>VLOOKUP(Sales_Data17[[#This Row],[Delivery Region Index]],Regions_Table[#All],3,0)</f>
        <v>Coffs Harbour</v>
      </c>
      <c r="J2786">
        <v>7</v>
      </c>
      <c r="K2786">
        <v>1</v>
      </c>
      <c r="L2786" t="str">
        <f>VLOOKUP(Sales_Data17[[#This Row],[Product Description Index]],Products_Data[#All],2,0)</f>
        <v>Shirts</v>
      </c>
      <c r="M2786">
        <v>9</v>
      </c>
      <c r="N2786" s="9">
        <v>276.93333333333334</v>
      </c>
      <c r="O2786" s="9">
        <f>Sales_Data17[[#This Row],[Order Quantity]]*Sales_Data17[[#This Row],[Unit Price]]</f>
        <v>2492.4</v>
      </c>
      <c r="P2786" s="9">
        <v>127.38933333333335</v>
      </c>
      <c r="Q2786" s="9">
        <f>Sales_Data17[[#This Row],[Line Total]]-(Sales_Data17[[#This Row],[Total Unit Cost]]*Sales_Data17[[#This Row],[Order Quantity]])</f>
        <v>1345.896</v>
      </c>
      <c r="R2786" s="1" t="str">
        <f>TEXT(Sales_Data17[[#This Row],[OrderDate]],"MMM")</f>
        <v>Sep</v>
      </c>
      <c r="S2786" s="1" t="str">
        <f t="shared" si="43"/>
        <v>2013</v>
      </c>
    </row>
    <row r="2787" spans="1:19">
      <c r="A2787" t="s">
        <v>2810</v>
      </c>
      <c r="B2787" s="2">
        <v>41533</v>
      </c>
      <c r="C2787" s="2" t="str">
        <f>VLOOKUP(Sales_Data17[[#This Row],[Customer Name Index]],Customer_Data[#All],2,0)</f>
        <v xml:space="preserve">Medline </v>
      </c>
      <c r="D2787">
        <v>12</v>
      </c>
      <c r="E2787" t="s">
        <v>3</v>
      </c>
      <c r="F2787" t="s">
        <v>8168</v>
      </c>
      <c r="G2787" t="s">
        <v>8026</v>
      </c>
      <c r="H2787" t="str">
        <f>VLOOKUP(Sales_Data17[[#This Row],[Delivery Region Index]],Regions_Table[#All],2,0)</f>
        <v>Queensland</v>
      </c>
      <c r="I2787" t="str">
        <f>VLOOKUP(Sales_Data17[[#This Row],[Delivery Region Index]],Regions_Table[#All],3,0)</f>
        <v>Ipswich</v>
      </c>
      <c r="J2787">
        <v>34</v>
      </c>
      <c r="K2787">
        <v>5</v>
      </c>
      <c r="L2787" t="str">
        <f>VLOOKUP(Sales_Data17[[#This Row],[Product Description Index]],Products_Data[#All],2,0)</f>
        <v>Hats</v>
      </c>
      <c r="M2787">
        <v>6</v>
      </c>
      <c r="N2787" s="9">
        <v>306.71111111111111</v>
      </c>
      <c r="O2787" s="9">
        <f>Sales_Data17[[#This Row],[Order Quantity]]*Sales_Data17[[#This Row],[Unit Price]]</f>
        <v>1840.2666666666667</v>
      </c>
      <c r="P2787" s="9">
        <v>239.23466666666667</v>
      </c>
      <c r="Q2787" s="9">
        <f>Sales_Data17[[#This Row],[Line Total]]-(Sales_Data17[[#This Row],[Total Unit Cost]]*Sales_Data17[[#This Row],[Order Quantity]])</f>
        <v>404.85866666666675</v>
      </c>
      <c r="R2787" s="1" t="str">
        <f>TEXT(Sales_Data17[[#This Row],[OrderDate]],"MMM")</f>
        <v>Sep</v>
      </c>
      <c r="S2787" s="1" t="str">
        <f t="shared" si="43"/>
        <v>2013</v>
      </c>
    </row>
    <row r="2788" spans="1:19">
      <c r="A2788" t="s">
        <v>2811</v>
      </c>
      <c r="B2788" s="2">
        <v>41534</v>
      </c>
      <c r="C2788" s="2" t="str">
        <f>VLOOKUP(Sales_Data17[[#This Row],[Customer Name Index]],Customer_Data[#All],2,0)</f>
        <v xml:space="preserve">Linde </v>
      </c>
      <c r="D2788">
        <v>14</v>
      </c>
      <c r="E2788" t="s">
        <v>2</v>
      </c>
      <c r="F2788" t="s">
        <v>8168</v>
      </c>
      <c r="G2788" t="s">
        <v>8026</v>
      </c>
      <c r="H2788" t="str">
        <f>VLOOKUP(Sales_Data17[[#This Row],[Delivery Region Index]],Regions_Table[#All],2,0)</f>
        <v>Queensland</v>
      </c>
      <c r="I2788" t="str">
        <f>VLOOKUP(Sales_Data17[[#This Row],[Delivery Region Index]],Regions_Table[#All],3,0)</f>
        <v>Mount Isa</v>
      </c>
      <c r="J2788">
        <v>38</v>
      </c>
      <c r="K2788">
        <v>6</v>
      </c>
      <c r="L2788" t="str">
        <f>VLOOKUP(Sales_Data17[[#This Row],[Product Description Index]],Products_Data[#All],2,0)</f>
        <v>Socks</v>
      </c>
      <c r="M2788">
        <v>6</v>
      </c>
      <c r="N2788" s="9">
        <v>18.611111111111111</v>
      </c>
      <c r="O2788" s="9">
        <f>Sales_Data17[[#This Row],[Order Quantity]]*Sales_Data17[[#This Row],[Unit Price]]</f>
        <v>111.66666666666666</v>
      </c>
      <c r="P2788" s="9">
        <v>7.6305555555555555</v>
      </c>
      <c r="Q2788" s="9">
        <f>Sales_Data17[[#This Row],[Line Total]]-(Sales_Data17[[#This Row],[Total Unit Cost]]*Sales_Data17[[#This Row],[Order Quantity]])</f>
        <v>65.883333333333326</v>
      </c>
      <c r="R2788" s="1" t="str">
        <f>TEXT(Sales_Data17[[#This Row],[OrderDate]],"MMM")</f>
        <v>Sep</v>
      </c>
      <c r="S2788" s="1" t="str">
        <f t="shared" si="43"/>
        <v>2013</v>
      </c>
    </row>
    <row r="2789" spans="1:19">
      <c r="A2789" t="s">
        <v>2812</v>
      </c>
      <c r="B2789" s="2">
        <v>41534</v>
      </c>
      <c r="C2789" s="2" t="str">
        <f>VLOOKUP(Sales_Data17[[#This Row],[Customer Name Index]],Customer_Data[#All],2,0)</f>
        <v>Medsep Group</v>
      </c>
      <c r="D2789">
        <v>8</v>
      </c>
      <c r="E2789" t="s">
        <v>4</v>
      </c>
      <c r="F2789" t="s">
        <v>8168</v>
      </c>
      <c r="G2789" t="s">
        <v>8027</v>
      </c>
      <c r="H2789" t="str">
        <f>VLOOKUP(Sales_Data17[[#This Row],[Delivery Region Index]],Regions_Table[#All],2,0)</f>
        <v>New South Wales</v>
      </c>
      <c r="I2789" t="str">
        <f>VLOOKUP(Sales_Data17[[#This Row],[Delivery Region Index]],Regions_Table[#All],3,0)</f>
        <v>Tweed Heads</v>
      </c>
      <c r="J2789">
        <v>22</v>
      </c>
      <c r="K2789">
        <v>3</v>
      </c>
      <c r="L2789" t="str">
        <f>VLOOKUP(Sales_Data17[[#This Row],[Product Description Index]],Products_Data[#All],2,0)</f>
        <v>Sunglasses</v>
      </c>
      <c r="M2789">
        <v>3</v>
      </c>
      <c r="N2789" s="9">
        <v>425.82222222222225</v>
      </c>
      <c r="O2789" s="9">
        <f>Sales_Data17[[#This Row],[Order Quantity]]*Sales_Data17[[#This Row],[Unit Price]]</f>
        <v>1277.4666666666667</v>
      </c>
      <c r="P2789" s="9">
        <v>234.20222222222225</v>
      </c>
      <c r="Q2789" s="9">
        <f>Sales_Data17[[#This Row],[Line Total]]-(Sales_Data17[[#This Row],[Total Unit Cost]]*Sales_Data17[[#This Row],[Order Quantity]])</f>
        <v>574.8599999999999</v>
      </c>
      <c r="R2789" s="1" t="str">
        <f>TEXT(Sales_Data17[[#This Row],[OrderDate]],"MMM")</f>
        <v>Sep</v>
      </c>
      <c r="S2789" s="1" t="str">
        <f t="shared" si="43"/>
        <v>2013</v>
      </c>
    </row>
    <row r="2790" spans="1:19">
      <c r="A2790" t="s">
        <v>2813</v>
      </c>
      <c r="B2790" s="2">
        <v>41534</v>
      </c>
      <c r="C2790" s="2" t="str">
        <f>VLOOKUP(Sales_Data17[[#This Row],[Customer Name Index]],Customer_Data[#All],2,0)</f>
        <v>ETUDE Ltd</v>
      </c>
      <c r="D2790">
        <v>4</v>
      </c>
      <c r="E2790" t="s">
        <v>2</v>
      </c>
      <c r="F2790" t="s">
        <v>8168</v>
      </c>
      <c r="G2790" t="s">
        <v>8027</v>
      </c>
      <c r="H2790" t="str">
        <f>VLOOKUP(Sales_Data17[[#This Row],[Delivery Region Index]],Regions_Table[#All],2,0)</f>
        <v>New South Wales</v>
      </c>
      <c r="I2790" t="str">
        <f>VLOOKUP(Sales_Data17[[#This Row],[Delivery Region Index]],Regions_Table[#All],3,0)</f>
        <v>Goulburn</v>
      </c>
      <c r="J2790">
        <v>10</v>
      </c>
      <c r="K2790">
        <v>2</v>
      </c>
      <c r="L2790" t="str">
        <f>VLOOKUP(Sales_Data17[[#This Row],[Product Description Index]],Products_Data[#All],2,0)</f>
        <v>Pants</v>
      </c>
      <c r="M2790">
        <v>6</v>
      </c>
      <c r="N2790" s="9">
        <v>193.55555555555554</v>
      </c>
      <c r="O2790" s="9">
        <f>Sales_Data17[[#This Row],[Order Quantity]]*Sales_Data17[[#This Row],[Unit Price]]</f>
        <v>1161.3333333333333</v>
      </c>
      <c r="P2790" s="9">
        <v>129.68222222222224</v>
      </c>
      <c r="Q2790" s="9">
        <f>Sales_Data17[[#This Row],[Line Total]]-(Sales_Data17[[#This Row],[Total Unit Cost]]*Sales_Data17[[#This Row],[Order Quantity]])</f>
        <v>383.23999999999978</v>
      </c>
      <c r="R2790" s="1" t="str">
        <f>TEXT(Sales_Data17[[#This Row],[OrderDate]],"MMM")</f>
        <v>Sep</v>
      </c>
      <c r="S2790" s="1" t="str">
        <f t="shared" si="43"/>
        <v>2013</v>
      </c>
    </row>
    <row r="2791" spans="1:19">
      <c r="A2791" t="s">
        <v>2814</v>
      </c>
      <c r="B2791" s="2">
        <v>41534</v>
      </c>
      <c r="C2791" s="2" t="str">
        <f>VLOOKUP(Sales_Data17[[#This Row],[Customer Name Index]],Customer_Data[#All],2,0)</f>
        <v xml:space="preserve">Qualitest </v>
      </c>
      <c r="D2791">
        <v>19</v>
      </c>
      <c r="E2791" t="s">
        <v>2</v>
      </c>
      <c r="F2791" t="s">
        <v>8168</v>
      </c>
      <c r="G2791" t="s">
        <v>8028</v>
      </c>
      <c r="H2791" t="str">
        <f>VLOOKUP(Sales_Data17[[#This Row],[Delivery Region Index]],Regions_Table[#All],2,0)</f>
        <v>Victoria</v>
      </c>
      <c r="I2791" t="str">
        <f>VLOOKUP(Sales_Data17[[#This Row],[Delivery Region Index]],Regions_Table[#All],3,0)</f>
        <v>Shepparton</v>
      </c>
      <c r="J2791">
        <v>54</v>
      </c>
      <c r="K2791">
        <v>8</v>
      </c>
      <c r="L2791" t="str">
        <f>VLOOKUP(Sales_Data17[[#This Row],[Product Description Index]],Products_Data[#All],2,0)</f>
        <v>Shoes</v>
      </c>
      <c r="M2791">
        <v>7</v>
      </c>
      <c r="N2791" s="9">
        <v>114.64444444444445</v>
      </c>
      <c r="O2791" s="9">
        <f>Sales_Data17[[#This Row],[Order Quantity]]*Sales_Data17[[#This Row],[Unit Price]]</f>
        <v>802.51111111111118</v>
      </c>
      <c r="P2791" s="9">
        <v>75.665333333333336</v>
      </c>
      <c r="Q2791" s="9">
        <f>Sales_Data17[[#This Row],[Line Total]]-(Sales_Data17[[#This Row],[Total Unit Cost]]*Sales_Data17[[#This Row],[Order Quantity]])</f>
        <v>272.85377777777785</v>
      </c>
      <c r="R2791" s="1" t="str">
        <f>TEXT(Sales_Data17[[#This Row],[OrderDate]],"MMM")</f>
        <v>Sep</v>
      </c>
      <c r="S2791" s="1" t="str">
        <f t="shared" si="43"/>
        <v>2013</v>
      </c>
    </row>
    <row r="2792" spans="1:19">
      <c r="A2792" t="s">
        <v>2815</v>
      </c>
      <c r="B2792" s="2">
        <v>41534</v>
      </c>
      <c r="C2792" s="2" t="str">
        <f>VLOOKUP(Sales_Data17[[#This Row],[Customer Name Index]],Customer_Data[#All],2,0)</f>
        <v xml:space="preserve">Ei </v>
      </c>
      <c r="D2792">
        <v>9</v>
      </c>
      <c r="E2792" t="s">
        <v>4</v>
      </c>
      <c r="F2792" t="s">
        <v>8168</v>
      </c>
      <c r="G2792" t="s">
        <v>8027</v>
      </c>
      <c r="H2792" t="str">
        <f>VLOOKUP(Sales_Data17[[#This Row],[Delivery Region Index]],Regions_Table[#All],2,0)</f>
        <v>New South Wales</v>
      </c>
      <c r="I2792" t="str">
        <f>VLOOKUP(Sales_Data17[[#This Row],[Delivery Region Index]],Regions_Table[#All],3,0)</f>
        <v>Wyong</v>
      </c>
      <c r="J2792">
        <v>25</v>
      </c>
      <c r="K2792">
        <v>4</v>
      </c>
      <c r="L2792" t="str">
        <f>VLOOKUP(Sales_Data17[[#This Row],[Product Description Index]],Products_Data[#All],2,0)</f>
        <v>Jeans</v>
      </c>
      <c r="M2792">
        <v>3</v>
      </c>
      <c r="N2792" s="9">
        <v>709.45555555555563</v>
      </c>
      <c r="O2792" s="9">
        <f>Sales_Data17[[#This Row],[Order Quantity]]*Sales_Data17[[#This Row],[Unit Price]]</f>
        <v>2128.3666666666668</v>
      </c>
      <c r="P2792" s="9">
        <v>524.99711111111117</v>
      </c>
      <c r="Q2792" s="9">
        <f>Sales_Data17[[#This Row],[Line Total]]-(Sales_Data17[[#This Row],[Total Unit Cost]]*Sales_Data17[[#This Row],[Order Quantity]])</f>
        <v>553.3753333333334</v>
      </c>
      <c r="R2792" s="1" t="str">
        <f>TEXT(Sales_Data17[[#This Row],[OrderDate]],"MMM")</f>
        <v>Sep</v>
      </c>
      <c r="S2792" s="1" t="str">
        <f t="shared" si="43"/>
        <v>2013</v>
      </c>
    </row>
    <row r="2793" spans="1:19">
      <c r="A2793" t="s">
        <v>2816</v>
      </c>
      <c r="B2793" s="2">
        <v>41535</v>
      </c>
      <c r="C2793" s="2" t="str">
        <f>VLOOKUP(Sales_Data17[[#This Row],[Customer Name Index]],Customer_Data[#All],2,0)</f>
        <v xml:space="preserve">WakeFern </v>
      </c>
      <c r="D2793">
        <v>2</v>
      </c>
      <c r="E2793" t="s">
        <v>3</v>
      </c>
      <c r="F2793" t="s">
        <v>8168</v>
      </c>
      <c r="G2793" t="s">
        <v>8027</v>
      </c>
      <c r="H2793" t="str">
        <f>VLOOKUP(Sales_Data17[[#This Row],[Delivery Region Index]],Regions_Table[#All],2,0)</f>
        <v>New South Wales</v>
      </c>
      <c r="I2793" t="str">
        <f>VLOOKUP(Sales_Data17[[#This Row],[Delivery Region Index]],Regions_Table[#All],3,0)</f>
        <v>Broken Hill</v>
      </c>
      <c r="J2793">
        <v>5</v>
      </c>
      <c r="K2793">
        <v>1</v>
      </c>
      <c r="L2793" t="str">
        <f>VLOOKUP(Sales_Data17[[#This Row],[Product Description Index]],Products_Data[#All],2,0)</f>
        <v>Shirts</v>
      </c>
      <c r="M2793">
        <v>8</v>
      </c>
      <c r="N2793" s="9">
        <v>119.11111111111111</v>
      </c>
      <c r="O2793" s="9">
        <f>Sales_Data17[[#This Row],[Order Quantity]]*Sales_Data17[[#This Row],[Unit Price]]</f>
        <v>952.88888888888891</v>
      </c>
      <c r="P2793" s="9">
        <v>76.231111111111119</v>
      </c>
      <c r="Q2793" s="9">
        <f>Sales_Data17[[#This Row],[Line Total]]-(Sales_Data17[[#This Row],[Total Unit Cost]]*Sales_Data17[[#This Row],[Order Quantity]])</f>
        <v>343.03999999999996</v>
      </c>
      <c r="R2793" s="1" t="str">
        <f>TEXT(Sales_Data17[[#This Row],[OrderDate]],"MMM")</f>
        <v>Sep</v>
      </c>
      <c r="S2793" s="1" t="str">
        <f t="shared" si="43"/>
        <v>2013</v>
      </c>
    </row>
    <row r="2794" spans="1:19">
      <c r="A2794" t="s">
        <v>2817</v>
      </c>
      <c r="B2794" s="2">
        <v>41535</v>
      </c>
      <c r="C2794" s="2" t="str">
        <f>VLOOKUP(Sales_Data17[[#This Row],[Customer Name Index]],Customer_Data[#All],2,0)</f>
        <v>New Ltd</v>
      </c>
      <c r="D2794">
        <v>7</v>
      </c>
      <c r="E2794" t="s">
        <v>4</v>
      </c>
      <c r="F2794" t="s">
        <v>8168</v>
      </c>
      <c r="G2794" t="s">
        <v>8027</v>
      </c>
      <c r="H2794" t="str">
        <f>VLOOKUP(Sales_Data17[[#This Row],[Delivery Region Index]],Regions_Table[#All],2,0)</f>
        <v>New South Wales</v>
      </c>
      <c r="I2794" t="str">
        <f>VLOOKUP(Sales_Data17[[#This Row],[Delivery Region Index]],Regions_Table[#All],3,0)</f>
        <v>Orange</v>
      </c>
      <c r="J2794">
        <v>18</v>
      </c>
      <c r="K2794">
        <v>3</v>
      </c>
      <c r="L2794" t="str">
        <f>VLOOKUP(Sales_Data17[[#This Row],[Product Description Index]],Products_Data[#All],2,0)</f>
        <v>Sunglasses</v>
      </c>
      <c r="M2794">
        <v>7</v>
      </c>
      <c r="N2794" s="9">
        <v>187.60000000000002</v>
      </c>
      <c r="O2794" s="9">
        <f>Sales_Data17[[#This Row],[Order Quantity]]*Sales_Data17[[#This Row],[Unit Price]]</f>
        <v>1313.2000000000003</v>
      </c>
      <c r="P2794" s="9">
        <v>95.676000000000002</v>
      </c>
      <c r="Q2794" s="9">
        <f>Sales_Data17[[#This Row],[Line Total]]-(Sales_Data17[[#This Row],[Total Unit Cost]]*Sales_Data17[[#This Row],[Order Quantity]])</f>
        <v>643.4680000000003</v>
      </c>
      <c r="R2794" s="1" t="str">
        <f>TEXT(Sales_Data17[[#This Row],[OrderDate]],"MMM")</f>
        <v>Sep</v>
      </c>
      <c r="S2794" s="1" t="str">
        <f t="shared" si="43"/>
        <v>2013</v>
      </c>
    </row>
    <row r="2795" spans="1:19">
      <c r="A2795" t="s">
        <v>2818</v>
      </c>
      <c r="B2795" s="2">
        <v>41535</v>
      </c>
      <c r="C2795" s="2" t="str">
        <f>VLOOKUP(Sales_Data17[[#This Row],[Customer Name Index]],Customer_Data[#All],2,0)</f>
        <v xml:space="preserve">Qualitest </v>
      </c>
      <c r="D2795">
        <v>19</v>
      </c>
      <c r="E2795" t="s">
        <v>2</v>
      </c>
      <c r="F2795" t="s">
        <v>8168</v>
      </c>
      <c r="G2795" t="s">
        <v>8028</v>
      </c>
      <c r="H2795" t="str">
        <f>VLOOKUP(Sales_Data17[[#This Row],[Delivery Region Index]],Regions_Table[#All],2,0)</f>
        <v>Victoria</v>
      </c>
      <c r="I2795" t="str">
        <f>VLOOKUP(Sales_Data17[[#This Row],[Delivery Region Index]],Regions_Table[#All],3,0)</f>
        <v>Swan Hill</v>
      </c>
      <c r="J2795">
        <v>55</v>
      </c>
      <c r="K2795">
        <v>8</v>
      </c>
      <c r="L2795" t="str">
        <f>VLOOKUP(Sales_Data17[[#This Row],[Product Description Index]],Products_Data[#All],2,0)</f>
        <v>Shoes</v>
      </c>
      <c r="M2795">
        <v>9</v>
      </c>
      <c r="N2795" s="9">
        <v>145.16666666666666</v>
      </c>
      <c r="O2795" s="9">
        <f>Sales_Data17[[#This Row],[Order Quantity]]*Sales_Data17[[#This Row],[Unit Price]]</f>
        <v>1306.5</v>
      </c>
      <c r="P2795" s="9">
        <v>60.97</v>
      </c>
      <c r="Q2795" s="9">
        <f>Sales_Data17[[#This Row],[Line Total]]-(Sales_Data17[[#This Row],[Total Unit Cost]]*Sales_Data17[[#This Row],[Order Quantity]])</f>
        <v>757.77</v>
      </c>
      <c r="R2795" s="1" t="str">
        <f>TEXT(Sales_Data17[[#This Row],[OrderDate]],"MMM")</f>
        <v>Sep</v>
      </c>
      <c r="S2795" s="1" t="str">
        <f t="shared" si="43"/>
        <v>2013</v>
      </c>
    </row>
    <row r="2796" spans="1:19">
      <c r="A2796" t="s">
        <v>2819</v>
      </c>
      <c r="B2796" s="2">
        <v>41535</v>
      </c>
      <c r="C2796" s="2" t="str">
        <f>VLOOKUP(Sales_Data17[[#This Row],[Customer Name Index]],Customer_Data[#All],2,0)</f>
        <v>PEDIFIX, Corp</v>
      </c>
      <c r="D2796">
        <v>6</v>
      </c>
      <c r="E2796" t="s">
        <v>4</v>
      </c>
      <c r="F2796" t="s">
        <v>8168</v>
      </c>
      <c r="G2796" t="s">
        <v>8027</v>
      </c>
      <c r="H2796" t="str">
        <f>VLOOKUP(Sales_Data17[[#This Row],[Delivery Region Index]],Regions_Table[#All],2,0)</f>
        <v>New South Wales</v>
      </c>
      <c r="I2796" t="str">
        <f>VLOOKUP(Sales_Data17[[#This Row],[Delivery Region Index]],Regions_Table[#All],3,0)</f>
        <v>Orange</v>
      </c>
      <c r="J2796">
        <v>18</v>
      </c>
      <c r="K2796">
        <v>3</v>
      </c>
      <c r="L2796" t="str">
        <f>VLOOKUP(Sales_Data17[[#This Row],[Product Description Index]],Products_Data[#All],2,0)</f>
        <v>Sunglasses</v>
      </c>
      <c r="M2796">
        <v>5</v>
      </c>
      <c r="N2796" s="9">
        <v>26.8</v>
      </c>
      <c r="O2796" s="9">
        <f>Sales_Data17[[#This Row],[Order Quantity]]*Sales_Data17[[#This Row],[Unit Price]]</f>
        <v>134</v>
      </c>
      <c r="P2796" s="9">
        <v>12.864000000000001</v>
      </c>
      <c r="Q2796" s="9">
        <f>Sales_Data17[[#This Row],[Line Total]]-(Sales_Data17[[#This Row],[Total Unit Cost]]*Sales_Data17[[#This Row],[Order Quantity]])</f>
        <v>69.679999999999993</v>
      </c>
      <c r="R2796" s="1" t="str">
        <f>TEXT(Sales_Data17[[#This Row],[OrderDate]],"MMM")</f>
        <v>Sep</v>
      </c>
      <c r="S2796" s="1" t="str">
        <f t="shared" si="43"/>
        <v>2013</v>
      </c>
    </row>
    <row r="2797" spans="1:19">
      <c r="A2797" t="s">
        <v>2820</v>
      </c>
      <c r="B2797" s="2">
        <v>41536</v>
      </c>
      <c r="C2797" s="2" t="str">
        <f>VLOOKUP(Sales_Data17[[#This Row],[Customer Name Index]],Customer_Data[#All],2,0)</f>
        <v>Eminence Corp</v>
      </c>
      <c r="D2797">
        <v>18</v>
      </c>
      <c r="E2797" t="s">
        <v>4</v>
      </c>
      <c r="F2797" t="s">
        <v>8168</v>
      </c>
      <c r="G2797" t="s">
        <v>8025</v>
      </c>
      <c r="H2797" t="str">
        <f>VLOOKUP(Sales_Data17[[#This Row],[Delivery Region Index]],Regions_Table[#All],2,0)</f>
        <v>Victoria</v>
      </c>
      <c r="I2797" t="str">
        <f>VLOOKUP(Sales_Data17[[#This Row],[Delivery Region Index]],Regions_Table[#All],3,0)</f>
        <v>Latrobe City</v>
      </c>
      <c r="J2797">
        <v>52</v>
      </c>
      <c r="K2797">
        <v>8</v>
      </c>
      <c r="L2797" t="str">
        <f>VLOOKUP(Sales_Data17[[#This Row],[Product Description Index]],Products_Data[#All],2,0)</f>
        <v>Shoes</v>
      </c>
      <c r="M2797">
        <v>6</v>
      </c>
      <c r="N2797" s="9">
        <v>251.62222222222221</v>
      </c>
      <c r="O2797" s="9">
        <f>Sales_Data17[[#This Row],[Order Quantity]]*Sales_Data17[[#This Row],[Unit Price]]</f>
        <v>1509.7333333333331</v>
      </c>
      <c r="P2797" s="9">
        <v>193.74911111111112</v>
      </c>
      <c r="Q2797" s="9">
        <f>Sales_Data17[[#This Row],[Line Total]]-(Sales_Data17[[#This Row],[Total Unit Cost]]*Sales_Data17[[#This Row],[Order Quantity]])</f>
        <v>347.2386666666664</v>
      </c>
      <c r="R2797" s="1" t="str">
        <f>TEXT(Sales_Data17[[#This Row],[OrderDate]],"MMM")</f>
        <v>Sep</v>
      </c>
      <c r="S2797" s="1" t="str">
        <f t="shared" si="43"/>
        <v>2013</v>
      </c>
    </row>
    <row r="2798" spans="1:19">
      <c r="A2798" t="s">
        <v>2821</v>
      </c>
      <c r="B2798" s="2">
        <v>41536</v>
      </c>
      <c r="C2798" s="2" t="str">
        <f>VLOOKUP(Sales_Data17[[#This Row],[Customer Name Index]],Customer_Data[#All],2,0)</f>
        <v>Rochester Ltd</v>
      </c>
      <c r="D2798">
        <v>15</v>
      </c>
      <c r="E2798" t="s">
        <v>2</v>
      </c>
      <c r="F2798" t="s">
        <v>8168</v>
      </c>
      <c r="G2798" t="s">
        <v>8025</v>
      </c>
      <c r="H2798" t="str">
        <f>VLOOKUP(Sales_Data17[[#This Row],[Delivery Region Index]],Regions_Table[#All],2,0)</f>
        <v>Queensland</v>
      </c>
      <c r="I2798" t="str">
        <f>VLOOKUP(Sales_Data17[[#This Row],[Delivery Region Index]],Regions_Table[#All],3,0)</f>
        <v>Rockhampton</v>
      </c>
      <c r="J2798">
        <v>41</v>
      </c>
      <c r="K2798">
        <v>6</v>
      </c>
      <c r="L2798" t="str">
        <f>VLOOKUP(Sales_Data17[[#This Row],[Product Description Index]],Products_Data[#All],2,0)</f>
        <v>Socks</v>
      </c>
      <c r="M2798">
        <v>8</v>
      </c>
      <c r="N2798" s="9">
        <v>20.100000000000001</v>
      </c>
      <c r="O2798" s="9">
        <f>Sales_Data17[[#This Row],[Order Quantity]]*Sales_Data17[[#This Row],[Unit Price]]</f>
        <v>160.80000000000001</v>
      </c>
      <c r="P2798" s="9">
        <v>15.879</v>
      </c>
      <c r="Q2798" s="9">
        <f>Sales_Data17[[#This Row],[Line Total]]-(Sales_Data17[[#This Row],[Total Unit Cost]]*Sales_Data17[[#This Row],[Order Quantity]])</f>
        <v>33.768000000000015</v>
      </c>
      <c r="R2798" s="1" t="str">
        <f>TEXT(Sales_Data17[[#This Row],[OrderDate]],"MMM")</f>
        <v>Sep</v>
      </c>
      <c r="S2798" s="1" t="str">
        <f t="shared" si="43"/>
        <v>2013</v>
      </c>
    </row>
    <row r="2799" spans="1:19">
      <c r="A2799" t="s">
        <v>2822</v>
      </c>
      <c r="B2799" s="2">
        <v>41537</v>
      </c>
      <c r="C2799" s="2" t="str">
        <f>VLOOKUP(Sales_Data17[[#This Row],[Customer Name Index]],Customer_Data[#All],2,0)</f>
        <v xml:space="preserve">Ei </v>
      </c>
      <c r="D2799">
        <v>9</v>
      </c>
      <c r="E2799" t="s">
        <v>4</v>
      </c>
      <c r="F2799" t="s">
        <v>8168</v>
      </c>
      <c r="G2799" t="s">
        <v>8027</v>
      </c>
      <c r="H2799" t="str">
        <f>VLOOKUP(Sales_Data17[[#This Row],[Delivery Region Index]],Regions_Table[#All],2,0)</f>
        <v>New South Wales</v>
      </c>
      <c r="I2799" t="str">
        <f>VLOOKUP(Sales_Data17[[#This Row],[Delivery Region Index]],Regions_Table[#All],3,0)</f>
        <v>Wyong</v>
      </c>
      <c r="J2799">
        <v>25</v>
      </c>
      <c r="K2799">
        <v>4</v>
      </c>
      <c r="L2799" t="str">
        <f>VLOOKUP(Sales_Data17[[#This Row],[Product Description Index]],Products_Data[#All],2,0)</f>
        <v>Jeans</v>
      </c>
      <c r="M2799">
        <v>6</v>
      </c>
      <c r="N2799" s="9">
        <v>418.37777777777779</v>
      </c>
      <c r="O2799" s="9">
        <f>Sales_Data17[[#This Row],[Order Quantity]]*Sales_Data17[[#This Row],[Unit Price]]</f>
        <v>2510.2666666666669</v>
      </c>
      <c r="P2799" s="9">
        <v>184.08622222222223</v>
      </c>
      <c r="Q2799" s="9">
        <f>Sales_Data17[[#This Row],[Line Total]]-(Sales_Data17[[#This Row],[Total Unit Cost]]*Sales_Data17[[#This Row],[Order Quantity]])</f>
        <v>1405.7493333333334</v>
      </c>
      <c r="R2799" s="1" t="str">
        <f>TEXT(Sales_Data17[[#This Row],[OrderDate]],"MMM")</f>
        <v>Sep</v>
      </c>
      <c r="S2799" s="1" t="str">
        <f t="shared" si="43"/>
        <v>2013</v>
      </c>
    </row>
    <row r="2800" spans="1:19">
      <c r="A2800" t="s">
        <v>2823</v>
      </c>
      <c r="B2800" s="2">
        <v>41537</v>
      </c>
      <c r="C2800" s="2" t="str">
        <f>VLOOKUP(Sales_Data17[[#This Row],[Customer Name Index]],Customer_Data[#All],2,0)</f>
        <v>Pacific Ltd</v>
      </c>
      <c r="D2800">
        <v>20</v>
      </c>
      <c r="E2800" t="s">
        <v>4</v>
      </c>
      <c r="F2800" t="s">
        <v>8168</v>
      </c>
      <c r="G2800" t="s">
        <v>8028</v>
      </c>
      <c r="H2800" t="str">
        <f>VLOOKUP(Sales_Data17[[#This Row],[Delivery Region Index]],Regions_Table[#All],2,0)</f>
        <v>Victoria</v>
      </c>
      <c r="I2800" t="str">
        <f>VLOOKUP(Sales_Data17[[#This Row],[Delivery Region Index]],Regions_Table[#All],3,0)</f>
        <v>Wodonga</v>
      </c>
      <c r="J2800">
        <v>58</v>
      </c>
      <c r="K2800">
        <v>8</v>
      </c>
      <c r="L2800" t="str">
        <f>VLOOKUP(Sales_Data17[[#This Row],[Product Description Index]],Products_Data[#All],2,0)</f>
        <v>Shoes</v>
      </c>
      <c r="M2800">
        <v>6</v>
      </c>
      <c r="N2800" s="9">
        <v>446.66666666666669</v>
      </c>
      <c r="O2800" s="9">
        <f>Sales_Data17[[#This Row],[Order Quantity]]*Sales_Data17[[#This Row],[Unit Price]]</f>
        <v>2680</v>
      </c>
      <c r="P2800" s="9">
        <v>312.66666666666669</v>
      </c>
      <c r="Q2800" s="9">
        <f>Sales_Data17[[#This Row],[Line Total]]-(Sales_Data17[[#This Row],[Total Unit Cost]]*Sales_Data17[[#This Row],[Order Quantity]])</f>
        <v>804</v>
      </c>
      <c r="R2800" s="1" t="str">
        <f>TEXT(Sales_Data17[[#This Row],[OrderDate]],"MMM")</f>
        <v>Sep</v>
      </c>
      <c r="S2800" s="1" t="str">
        <f t="shared" si="43"/>
        <v>2013</v>
      </c>
    </row>
    <row r="2801" spans="1:19">
      <c r="A2801" t="s">
        <v>2824</v>
      </c>
      <c r="B2801" s="2">
        <v>41537</v>
      </c>
      <c r="C2801" s="2" t="str">
        <f>VLOOKUP(Sales_Data17[[#This Row],[Customer Name Index]],Customer_Data[#All],2,0)</f>
        <v xml:space="preserve">Medline </v>
      </c>
      <c r="D2801">
        <v>12</v>
      </c>
      <c r="E2801" t="s">
        <v>2</v>
      </c>
      <c r="F2801" t="s">
        <v>8168</v>
      </c>
      <c r="G2801" t="s">
        <v>8026</v>
      </c>
      <c r="H2801" t="str">
        <f>VLOOKUP(Sales_Data17[[#This Row],[Delivery Region Index]],Regions_Table[#All],2,0)</f>
        <v>Queensland</v>
      </c>
      <c r="I2801" t="str">
        <f>VLOOKUP(Sales_Data17[[#This Row],[Delivery Region Index]],Regions_Table[#All],3,0)</f>
        <v>Hervey Bay</v>
      </c>
      <c r="J2801">
        <v>33</v>
      </c>
      <c r="K2801">
        <v>5</v>
      </c>
      <c r="L2801" t="str">
        <f>VLOOKUP(Sales_Data17[[#This Row],[Product Description Index]],Products_Data[#All],2,0)</f>
        <v>Hats</v>
      </c>
      <c r="M2801">
        <v>8</v>
      </c>
      <c r="N2801" s="9">
        <v>100.5</v>
      </c>
      <c r="O2801" s="9">
        <f>Sales_Data17[[#This Row],[Order Quantity]]*Sales_Data17[[#This Row],[Unit Price]]</f>
        <v>804</v>
      </c>
      <c r="P2801" s="9">
        <v>77.385000000000005</v>
      </c>
      <c r="Q2801" s="9">
        <f>Sales_Data17[[#This Row],[Line Total]]-(Sales_Data17[[#This Row],[Total Unit Cost]]*Sales_Data17[[#This Row],[Order Quantity]])</f>
        <v>184.91999999999996</v>
      </c>
      <c r="R2801" s="1" t="str">
        <f>TEXT(Sales_Data17[[#This Row],[OrderDate]],"MMM")</f>
        <v>Sep</v>
      </c>
      <c r="S2801" s="1" t="str">
        <f t="shared" si="43"/>
        <v>2013</v>
      </c>
    </row>
    <row r="2802" spans="1:19">
      <c r="A2802" t="s">
        <v>2825</v>
      </c>
      <c r="B2802" s="2">
        <v>41538</v>
      </c>
      <c r="C2802" s="2" t="str">
        <f>VLOOKUP(Sales_Data17[[#This Row],[Customer Name Index]],Customer_Data[#All],2,0)</f>
        <v>Rochester Ltd</v>
      </c>
      <c r="D2802">
        <v>15</v>
      </c>
      <c r="E2802" t="s">
        <v>4</v>
      </c>
      <c r="F2802" t="s">
        <v>8168</v>
      </c>
      <c r="G2802" t="s">
        <v>8025</v>
      </c>
      <c r="H2802" t="str">
        <f>VLOOKUP(Sales_Data17[[#This Row],[Delivery Region Index]],Regions_Table[#All],2,0)</f>
        <v>Queensland</v>
      </c>
      <c r="I2802" t="str">
        <f>VLOOKUP(Sales_Data17[[#This Row],[Delivery Region Index]],Regions_Table[#All],3,0)</f>
        <v>Sunshine Coast</v>
      </c>
      <c r="J2802">
        <v>42</v>
      </c>
      <c r="K2802">
        <v>6</v>
      </c>
      <c r="L2802" t="str">
        <f>VLOOKUP(Sales_Data17[[#This Row],[Product Description Index]],Products_Data[#All],2,0)</f>
        <v>Socks</v>
      </c>
      <c r="M2802">
        <v>7</v>
      </c>
      <c r="N2802" s="9">
        <v>29.033333333333335</v>
      </c>
      <c r="O2802" s="9">
        <f>Sales_Data17[[#This Row],[Order Quantity]]*Sales_Data17[[#This Row],[Unit Price]]</f>
        <v>203.23333333333335</v>
      </c>
      <c r="P2802" s="9">
        <v>22.065333333333335</v>
      </c>
      <c r="Q2802" s="9">
        <f>Sales_Data17[[#This Row],[Line Total]]-(Sales_Data17[[#This Row],[Total Unit Cost]]*Sales_Data17[[#This Row],[Order Quantity]])</f>
        <v>48.77600000000001</v>
      </c>
      <c r="R2802" s="1" t="str">
        <f>TEXT(Sales_Data17[[#This Row],[OrderDate]],"MMM")</f>
        <v>Sep</v>
      </c>
      <c r="S2802" s="1" t="str">
        <f t="shared" si="43"/>
        <v>2013</v>
      </c>
    </row>
    <row r="2803" spans="1:19">
      <c r="A2803" t="s">
        <v>2826</v>
      </c>
      <c r="B2803" s="2">
        <v>41538</v>
      </c>
      <c r="C2803" s="2" t="str">
        <f>VLOOKUP(Sales_Data17[[#This Row],[Customer Name Index]],Customer_Data[#All],2,0)</f>
        <v>Ole Group</v>
      </c>
      <c r="D2803">
        <v>13</v>
      </c>
      <c r="E2803" t="s">
        <v>4</v>
      </c>
      <c r="F2803" t="s">
        <v>8168</v>
      </c>
      <c r="G2803" t="s">
        <v>8026</v>
      </c>
      <c r="H2803" t="str">
        <f>VLOOKUP(Sales_Data17[[#This Row],[Delivery Region Index]],Regions_Table[#All],2,0)</f>
        <v>Queensland</v>
      </c>
      <c r="I2803" t="str">
        <f>VLOOKUP(Sales_Data17[[#This Row],[Delivery Region Index]],Regions_Table[#All],3,0)</f>
        <v>Maryborough</v>
      </c>
      <c r="J2803">
        <v>37</v>
      </c>
      <c r="K2803">
        <v>6</v>
      </c>
      <c r="L2803" t="str">
        <f>VLOOKUP(Sales_Data17[[#This Row],[Product Description Index]],Products_Data[#All],2,0)</f>
        <v>Socks</v>
      </c>
      <c r="M2803">
        <v>7</v>
      </c>
      <c r="N2803" s="9">
        <v>211.42222222222222</v>
      </c>
      <c r="O2803" s="9">
        <f>Sales_Data17[[#This Row],[Order Quantity]]*Sales_Data17[[#This Row],[Unit Price]]</f>
        <v>1479.9555555555555</v>
      </c>
      <c r="P2803" s="9">
        <v>147.99555555555554</v>
      </c>
      <c r="Q2803" s="9">
        <f>Sales_Data17[[#This Row],[Line Total]]-(Sales_Data17[[#This Row],[Total Unit Cost]]*Sales_Data17[[#This Row],[Order Quantity]])</f>
        <v>443.98666666666668</v>
      </c>
      <c r="R2803" s="1" t="str">
        <f>TEXT(Sales_Data17[[#This Row],[OrderDate]],"MMM")</f>
        <v>Sep</v>
      </c>
      <c r="S2803" s="1" t="str">
        <f t="shared" si="43"/>
        <v>2013</v>
      </c>
    </row>
    <row r="2804" spans="1:19">
      <c r="A2804" t="s">
        <v>2827</v>
      </c>
      <c r="B2804" s="2">
        <v>41538</v>
      </c>
      <c r="C2804" s="2" t="str">
        <f>VLOOKUP(Sales_Data17[[#This Row],[Customer Name Index]],Customer_Data[#All],2,0)</f>
        <v>Pure Group</v>
      </c>
      <c r="D2804">
        <v>17</v>
      </c>
      <c r="E2804" t="s">
        <v>4</v>
      </c>
      <c r="F2804" t="s">
        <v>8168</v>
      </c>
      <c r="G2804" t="s">
        <v>8025</v>
      </c>
      <c r="H2804" t="str">
        <f>VLOOKUP(Sales_Data17[[#This Row],[Delivery Region Index]],Regions_Table[#All],2,0)</f>
        <v>Victoria</v>
      </c>
      <c r="I2804" t="str">
        <f>VLOOKUP(Sales_Data17[[#This Row],[Delivery Region Index]],Regions_Table[#All],3,0)</f>
        <v>Benalla</v>
      </c>
      <c r="J2804">
        <v>48</v>
      </c>
      <c r="K2804">
        <v>7</v>
      </c>
      <c r="L2804" t="str">
        <f>VLOOKUP(Sales_Data17[[#This Row],[Product Description Index]],Products_Data[#All],2,0)</f>
        <v>Dress Shirts</v>
      </c>
      <c r="M2804">
        <v>1</v>
      </c>
      <c r="N2804" s="9">
        <v>269.48888888888888</v>
      </c>
      <c r="O2804" s="9">
        <f>Sales_Data17[[#This Row],[Order Quantity]]*Sales_Data17[[#This Row],[Unit Price]]</f>
        <v>269.48888888888888</v>
      </c>
      <c r="P2804" s="9">
        <v>123.96488888888891</v>
      </c>
      <c r="Q2804" s="9">
        <f>Sales_Data17[[#This Row],[Line Total]]-(Sales_Data17[[#This Row],[Total Unit Cost]]*Sales_Data17[[#This Row],[Order Quantity]])</f>
        <v>145.52399999999997</v>
      </c>
      <c r="R2804" s="1" t="str">
        <f>TEXT(Sales_Data17[[#This Row],[OrderDate]],"MMM")</f>
        <v>Sep</v>
      </c>
      <c r="S2804" s="1" t="str">
        <f t="shared" si="43"/>
        <v>2013</v>
      </c>
    </row>
    <row r="2805" spans="1:19">
      <c r="A2805" t="s">
        <v>2828</v>
      </c>
      <c r="B2805" s="2">
        <v>41538</v>
      </c>
      <c r="C2805" s="2" t="str">
        <f>VLOOKUP(Sales_Data17[[#This Row],[Customer Name Index]],Customer_Data[#All],2,0)</f>
        <v xml:space="preserve">Qualitest </v>
      </c>
      <c r="D2805">
        <v>19</v>
      </c>
      <c r="E2805" t="s">
        <v>4</v>
      </c>
      <c r="F2805" t="s">
        <v>8168</v>
      </c>
      <c r="G2805" t="s">
        <v>8028</v>
      </c>
      <c r="H2805" t="str">
        <f>VLOOKUP(Sales_Data17[[#This Row],[Delivery Region Index]],Regions_Table[#All],2,0)</f>
        <v>Victoria</v>
      </c>
      <c r="I2805" t="str">
        <f>VLOOKUP(Sales_Data17[[#This Row],[Delivery Region Index]],Regions_Table[#All],3,0)</f>
        <v>Shepparton</v>
      </c>
      <c r="J2805">
        <v>54</v>
      </c>
      <c r="K2805">
        <v>8</v>
      </c>
      <c r="L2805" t="str">
        <f>VLOOKUP(Sales_Data17[[#This Row],[Product Description Index]],Products_Data[#All],2,0)</f>
        <v>Shoes</v>
      </c>
      <c r="M2805">
        <v>2</v>
      </c>
      <c r="N2805" s="9">
        <v>122.83333333333333</v>
      </c>
      <c r="O2805" s="9">
        <f>Sales_Data17[[#This Row],[Order Quantity]]*Sales_Data17[[#This Row],[Unit Price]]</f>
        <v>245.66666666666666</v>
      </c>
      <c r="P2805" s="9">
        <v>60.188333333333325</v>
      </c>
      <c r="Q2805" s="9">
        <f>Sales_Data17[[#This Row],[Line Total]]-(Sales_Data17[[#This Row],[Total Unit Cost]]*Sales_Data17[[#This Row],[Order Quantity]])</f>
        <v>125.29</v>
      </c>
      <c r="R2805" s="1" t="str">
        <f>TEXT(Sales_Data17[[#This Row],[OrderDate]],"MMM")</f>
        <v>Sep</v>
      </c>
      <c r="S2805" s="1" t="str">
        <f t="shared" si="43"/>
        <v>2013</v>
      </c>
    </row>
    <row r="2806" spans="1:19">
      <c r="A2806" t="s">
        <v>2829</v>
      </c>
      <c r="B2806" s="2">
        <v>41538</v>
      </c>
      <c r="C2806" s="2" t="str">
        <f>VLOOKUP(Sales_Data17[[#This Row],[Customer Name Index]],Customer_Data[#All],2,0)</f>
        <v>New Ltd</v>
      </c>
      <c r="D2806">
        <v>7</v>
      </c>
      <c r="E2806" t="s">
        <v>4</v>
      </c>
      <c r="F2806" t="s">
        <v>8168</v>
      </c>
      <c r="G2806" t="s">
        <v>8027</v>
      </c>
      <c r="H2806" t="str">
        <f>VLOOKUP(Sales_Data17[[#This Row],[Delivery Region Index]],Regions_Table[#All],2,0)</f>
        <v>New South Wales</v>
      </c>
      <c r="I2806" t="str">
        <f>VLOOKUP(Sales_Data17[[#This Row],[Delivery Region Index]],Regions_Table[#All],3,0)</f>
        <v>Queanbeyan</v>
      </c>
      <c r="J2806">
        <v>20</v>
      </c>
      <c r="K2806">
        <v>3</v>
      </c>
      <c r="L2806" t="str">
        <f>VLOOKUP(Sales_Data17[[#This Row],[Product Description Index]],Products_Data[#All],2,0)</f>
        <v>Sunglasses</v>
      </c>
      <c r="M2806">
        <v>9</v>
      </c>
      <c r="N2806" s="9">
        <v>305.9666666666667</v>
      </c>
      <c r="O2806" s="9">
        <f>Sales_Data17[[#This Row],[Order Quantity]]*Sales_Data17[[#This Row],[Unit Price]]</f>
        <v>2753.7000000000003</v>
      </c>
      <c r="P2806" s="9">
        <v>186.63966666666667</v>
      </c>
      <c r="Q2806" s="9">
        <f>Sales_Data17[[#This Row],[Line Total]]-(Sales_Data17[[#This Row],[Total Unit Cost]]*Sales_Data17[[#This Row],[Order Quantity]])</f>
        <v>1073.9430000000002</v>
      </c>
      <c r="R2806" s="1" t="str">
        <f>TEXT(Sales_Data17[[#This Row],[OrderDate]],"MMM")</f>
        <v>Sep</v>
      </c>
      <c r="S2806" s="1" t="str">
        <f t="shared" si="43"/>
        <v>2013</v>
      </c>
    </row>
    <row r="2807" spans="1:19">
      <c r="A2807" t="s">
        <v>2830</v>
      </c>
      <c r="B2807" s="2">
        <v>41539</v>
      </c>
      <c r="C2807" s="2" t="str">
        <f>VLOOKUP(Sales_Data17[[#This Row],[Customer Name Index]],Customer_Data[#All],2,0)</f>
        <v xml:space="preserve">Qualitest </v>
      </c>
      <c r="D2807">
        <v>19</v>
      </c>
      <c r="E2807" t="s">
        <v>4</v>
      </c>
      <c r="F2807" t="s">
        <v>8168</v>
      </c>
      <c r="G2807" t="s">
        <v>8028</v>
      </c>
      <c r="H2807" t="str">
        <f>VLOOKUP(Sales_Data17[[#This Row],[Delivery Region Index]],Regions_Table[#All],2,0)</f>
        <v>Victoria</v>
      </c>
      <c r="I2807" t="str">
        <f>VLOOKUP(Sales_Data17[[#This Row],[Delivery Region Index]],Regions_Table[#All],3,0)</f>
        <v>Shepparton</v>
      </c>
      <c r="J2807">
        <v>54</v>
      </c>
      <c r="K2807">
        <v>8</v>
      </c>
      <c r="L2807" t="str">
        <f>VLOOKUP(Sales_Data17[[#This Row],[Product Description Index]],Products_Data[#All],2,0)</f>
        <v>Shoes</v>
      </c>
      <c r="M2807">
        <v>3</v>
      </c>
      <c r="N2807" s="9">
        <v>19.355555555555558</v>
      </c>
      <c r="O2807" s="9">
        <f>Sales_Data17[[#This Row],[Order Quantity]]*Sales_Data17[[#This Row],[Unit Price]]</f>
        <v>58.066666666666677</v>
      </c>
      <c r="P2807" s="9">
        <v>12.968222222222224</v>
      </c>
      <c r="Q2807" s="9">
        <f>Sales_Data17[[#This Row],[Line Total]]-(Sales_Data17[[#This Row],[Total Unit Cost]]*Sales_Data17[[#This Row],[Order Quantity]])</f>
        <v>19.162000000000006</v>
      </c>
      <c r="R2807" s="1" t="str">
        <f>TEXT(Sales_Data17[[#This Row],[OrderDate]],"MMM")</f>
        <v>Sep</v>
      </c>
      <c r="S2807" s="1" t="str">
        <f t="shared" si="43"/>
        <v>2013</v>
      </c>
    </row>
    <row r="2808" spans="1:19">
      <c r="A2808" t="s">
        <v>2831</v>
      </c>
      <c r="B2808" s="2">
        <v>41539</v>
      </c>
      <c r="C2808" s="2" t="str">
        <f>VLOOKUP(Sales_Data17[[#This Row],[Customer Name Index]],Customer_Data[#All],2,0)</f>
        <v>Pure Group</v>
      </c>
      <c r="D2808">
        <v>17</v>
      </c>
      <c r="E2808" t="s">
        <v>4</v>
      </c>
      <c r="F2808" t="s">
        <v>8168</v>
      </c>
      <c r="G2808" t="s">
        <v>8025</v>
      </c>
      <c r="H2808" t="str">
        <f>VLOOKUP(Sales_Data17[[#This Row],[Delivery Region Index]],Regions_Table[#All],2,0)</f>
        <v>Victoria</v>
      </c>
      <c r="I2808" t="str">
        <f>VLOOKUP(Sales_Data17[[#This Row],[Delivery Region Index]],Regions_Table[#All],3,0)</f>
        <v>Melbourne</v>
      </c>
      <c r="J2808">
        <v>47</v>
      </c>
      <c r="K2808">
        <v>7</v>
      </c>
      <c r="L2808" t="str">
        <f>VLOOKUP(Sales_Data17[[#This Row],[Product Description Index]],Products_Data[#All],2,0)</f>
        <v>Dress Shirts</v>
      </c>
      <c r="M2808">
        <v>2</v>
      </c>
      <c r="N2808" s="9">
        <v>425.82222222222225</v>
      </c>
      <c r="O2808" s="9">
        <f>Sales_Data17[[#This Row],[Order Quantity]]*Sales_Data17[[#This Row],[Unit Price]]</f>
        <v>851.6444444444445</v>
      </c>
      <c r="P2808" s="9">
        <v>323.6248888888889</v>
      </c>
      <c r="Q2808" s="9">
        <f>Sales_Data17[[#This Row],[Line Total]]-(Sales_Data17[[#This Row],[Total Unit Cost]]*Sales_Data17[[#This Row],[Order Quantity]])</f>
        <v>204.39466666666669</v>
      </c>
      <c r="R2808" s="1" t="str">
        <f>TEXT(Sales_Data17[[#This Row],[OrderDate]],"MMM")</f>
        <v>Sep</v>
      </c>
      <c r="S2808" s="1" t="str">
        <f t="shared" si="43"/>
        <v>2013</v>
      </c>
    </row>
    <row r="2809" spans="1:19">
      <c r="A2809" t="s">
        <v>2832</v>
      </c>
      <c r="B2809" s="2">
        <v>41539</v>
      </c>
      <c r="C2809" s="2" t="str">
        <f>VLOOKUP(Sales_Data17[[#This Row],[Customer Name Index]],Customer_Data[#All],2,0)</f>
        <v>Rochester Ltd</v>
      </c>
      <c r="D2809">
        <v>15</v>
      </c>
      <c r="E2809" t="s">
        <v>3</v>
      </c>
      <c r="F2809" t="s">
        <v>8168</v>
      </c>
      <c r="G2809" t="s">
        <v>8025</v>
      </c>
      <c r="H2809" t="str">
        <f>VLOOKUP(Sales_Data17[[#This Row],[Delivery Region Index]],Regions_Table[#All],2,0)</f>
        <v>Queensland</v>
      </c>
      <c r="I2809" t="str">
        <f>VLOOKUP(Sales_Data17[[#This Row],[Delivery Region Index]],Regions_Table[#All],3,0)</f>
        <v>Sunshine Coast</v>
      </c>
      <c r="J2809">
        <v>42</v>
      </c>
      <c r="K2809">
        <v>6</v>
      </c>
      <c r="L2809" t="str">
        <f>VLOOKUP(Sales_Data17[[#This Row],[Product Description Index]],Products_Data[#All],2,0)</f>
        <v>Socks</v>
      </c>
      <c r="M2809">
        <v>3</v>
      </c>
      <c r="N2809" s="9">
        <v>119.11111111111111</v>
      </c>
      <c r="O2809" s="9">
        <f>Sales_Data17[[#This Row],[Order Quantity]]*Sales_Data17[[#This Row],[Unit Price]]</f>
        <v>357.33333333333337</v>
      </c>
      <c r="P2809" s="9">
        <v>47.644444444444446</v>
      </c>
      <c r="Q2809" s="9">
        <f>Sales_Data17[[#This Row],[Line Total]]-(Sales_Data17[[#This Row],[Total Unit Cost]]*Sales_Data17[[#This Row],[Order Quantity]])</f>
        <v>214.40000000000003</v>
      </c>
      <c r="R2809" s="1" t="str">
        <f>TEXT(Sales_Data17[[#This Row],[OrderDate]],"MMM")</f>
        <v>Sep</v>
      </c>
      <c r="S2809" s="1" t="str">
        <f t="shared" si="43"/>
        <v>2013</v>
      </c>
    </row>
    <row r="2810" spans="1:19">
      <c r="A2810" t="s">
        <v>2833</v>
      </c>
      <c r="B2810" s="2">
        <v>41539</v>
      </c>
      <c r="C2810" s="2" t="str">
        <f>VLOOKUP(Sales_Data17[[#This Row],[Customer Name Index]],Customer_Data[#All],2,0)</f>
        <v>Eminence Corp</v>
      </c>
      <c r="D2810">
        <v>18</v>
      </c>
      <c r="E2810" t="s">
        <v>4</v>
      </c>
      <c r="F2810" t="s">
        <v>8168</v>
      </c>
      <c r="G2810" t="s">
        <v>8025</v>
      </c>
      <c r="H2810" t="str">
        <f>VLOOKUP(Sales_Data17[[#This Row],[Delivery Region Index]],Regions_Table[#All],2,0)</f>
        <v>Victoria</v>
      </c>
      <c r="I2810" t="str">
        <f>VLOOKUP(Sales_Data17[[#This Row],[Delivery Region Index]],Regions_Table[#All],3,0)</f>
        <v>Latrobe City</v>
      </c>
      <c r="J2810">
        <v>52</v>
      </c>
      <c r="K2810">
        <v>8</v>
      </c>
      <c r="L2810" t="str">
        <f>VLOOKUP(Sales_Data17[[#This Row],[Product Description Index]],Products_Data[#All],2,0)</f>
        <v>Shoes</v>
      </c>
      <c r="M2810">
        <v>9</v>
      </c>
      <c r="N2810" s="9">
        <v>25.311111111111114</v>
      </c>
      <c r="O2810" s="9">
        <f>Sales_Data17[[#This Row],[Order Quantity]]*Sales_Data17[[#This Row],[Unit Price]]</f>
        <v>227.8</v>
      </c>
      <c r="P2810" s="9">
        <v>20.248888888888889</v>
      </c>
      <c r="Q2810" s="9">
        <f>Sales_Data17[[#This Row],[Line Total]]-(Sales_Data17[[#This Row],[Total Unit Cost]]*Sales_Data17[[#This Row],[Order Quantity]])</f>
        <v>45.56</v>
      </c>
      <c r="R2810" s="1" t="str">
        <f>TEXT(Sales_Data17[[#This Row],[OrderDate]],"MMM")</f>
        <v>Sep</v>
      </c>
      <c r="S2810" s="1" t="str">
        <f t="shared" si="43"/>
        <v>2013</v>
      </c>
    </row>
    <row r="2811" spans="1:19">
      <c r="A2811" t="s">
        <v>2834</v>
      </c>
      <c r="B2811" s="2">
        <v>41539</v>
      </c>
      <c r="C2811" s="2" t="str">
        <f>VLOOKUP(Sales_Data17[[#This Row],[Customer Name Index]],Customer_Data[#All],2,0)</f>
        <v>Ole Group</v>
      </c>
      <c r="D2811">
        <v>13</v>
      </c>
      <c r="E2811" t="s">
        <v>2</v>
      </c>
      <c r="F2811" t="s">
        <v>8168</v>
      </c>
      <c r="G2811" t="s">
        <v>8026</v>
      </c>
      <c r="H2811" t="str">
        <f>VLOOKUP(Sales_Data17[[#This Row],[Delivery Region Index]],Regions_Table[#All],2,0)</f>
        <v>Queensland</v>
      </c>
      <c r="I2811" t="str">
        <f>VLOOKUP(Sales_Data17[[#This Row],[Delivery Region Index]],Regions_Table[#All],3,0)</f>
        <v>Mackay</v>
      </c>
      <c r="J2811">
        <v>36</v>
      </c>
      <c r="K2811">
        <v>5</v>
      </c>
      <c r="L2811" t="str">
        <f>VLOOKUP(Sales_Data17[[#This Row],[Product Description Index]],Products_Data[#All],2,0)</f>
        <v>Hats</v>
      </c>
      <c r="M2811">
        <v>8</v>
      </c>
      <c r="N2811" s="9">
        <v>113.15555555555555</v>
      </c>
      <c r="O2811" s="9">
        <f>Sales_Data17[[#This Row],[Order Quantity]]*Sales_Data17[[#This Row],[Unit Price]]</f>
        <v>905.24444444444441</v>
      </c>
      <c r="P2811" s="9">
        <v>88.261333333333326</v>
      </c>
      <c r="Q2811" s="9">
        <f>Sales_Data17[[#This Row],[Line Total]]-(Sales_Data17[[#This Row],[Total Unit Cost]]*Sales_Data17[[#This Row],[Order Quantity]])</f>
        <v>199.1537777777778</v>
      </c>
      <c r="R2811" s="1" t="str">
        <f>TEXT(Sales_Data17[[#This Row],[OrderDate]],"MMM")</f>
        <v>Sep</v>
      </c>
      <c r="S2811" s="1" t="str">
        <f t="shared" si="43"/>
        <v>2013</v>
      </c>
    </row>
    <row r="2812" spans="1:19">
      <c r="A2812" t="s">
        <v>2835</v>
      </c>
      <c r="B2812" s="2">
        <v>41539</v>
      </c>
      <c r="C2812" s="2" t="str">
        <f>VLOOKUP(Sales_Data17[[#This Row],[Customer Name Index]],Customer_Data[#All],2,0)</f>
        <v>Avon Corp</v>
      </c>
      <c r="D2812">
        <v>1</v>
      </c>
      <c r="E2812" t="s">
        <v>4</v>
      </c>
      <c r="F2812" t="s">
        <v>8168</v>
      </c>
      <c r="G2812" t="s">
        <v>8027</v>
      </c>
      <c r="H2812" t="str">
        <f>VLOOKUP(Sales_Data17[[#This Row],[Delivery Region Index]],Regions_Table[#All],2,0)</f>
        <v>New South Wales</v>
      </c>
      <c r="I2812" t="str">
        <f>VLOOKUP(Sales_Data17[[#This Row],[Delivery Region Index]],Regions_Table[#All],3,0)</f>
        <v>Sydney</v>
      </c>
      <c r="J2812">
        <v>1</v>
      </c>
      <c r="K2812">
        <v>1</v>
      </c>
      <c r="L2812" t="str">
        <f>VLOOKUP(Sales_Data17[[#This Row],[Product Description Index]],Products_Data[#All],2,0)</f>
        <v>Shirts</v>
      </c>
      <c r="M2812">
        <v>6</v>
      </c>
      <c r="N2812" s="9">
        <v>101.24444444444445</v>
      </c>
      <c r="O2812" s="9">
        <f>Sales_Data17[[#This Row],[Order Quantity]]*Sales_Data17[[#This Row],[Unit Price]]</f>
        <v>607.4666666666667</v>
      </c>
      <c r="P2812" s="9">
        <v>73.908444444444456</v>
      </c>
      <c r="Q2812" s="9">
        <f>Sales_Data17[[#This Row],[Line Total]]-(Sales_Data17[[#This Row],[Total Unit Cost]]*Sales_Data17[[#This Row],[Order Quantity]])</f>
        <v>164.01599999999996</v>
      </c>
      <c r="R2812" s="1" t="str">
        <f>TEXT(Sales_Data17[[#This Row],[OrderDate]],"MMM")</f>
        <v>Sep</v>
      </c>
      <c r="S2812" s="1" t="str">
        <f t="shared" si="43"/>
        <v>2013</v>
      </c>
    </row>
    <row r="2813" spans="1:19">
      <c r="A2813" t="s">
        <v>2836</v>
      </c>
      <c r="B2813" s="2">
        <v>41539</v>
      </c>
      <c r="C2813" s="2" t="str">
        <f>VLOOKUP(Sales_Data17[[#This Row],[Customer Name Index]],Customer_Data[#All],2,0)</f>
        <v>Ole Group</v>
      </c>
      <c r="D2813">
        <v>13</v>
      </c>
      <c r="E2813" t="s">
        <v>4</v>
      </c>
      <c r="F2813" t="s">
        <v>8168</v>
      </c>
      <c r="G2813" t="s">
        <v>8026</v>
      </c>
      <c r="H2813" t="str">
        <f>VLOOKUP(Sales_Data17[[#This Row],[Delivery Region Index]],Regions_Table[#All],2,0)</f>
        <v>Queensland</v>
      </c>
      <c r="I2813" t="str">
        <f>VLOOKUP(Sales_Data17[[#This Row],[Delivery Region Index]],Regions_Table[#All],3,0)</f>
        <v>Maryborough</v>
      </c>
      <c r="J2813">
        <v>37</v>
      </c>
      <c r="K2813">
        <v>6</v>
      </c>
      <c r="L2813" t="str">
        <f>VLOOKUP(Sales_Data17[[#This Row],[Product Description Index]],Products_Data[#All],2,0)</f>
        <v>Socks</v>
      </c>
      <c r="M2813">
        <v>3</v>
      </c>
      <c r="N2813" s="9">
        <v>629.05555555555554</v>
      </c>
      <c r="O2813" s="9">
        <f>Sales_Data17[[#This Row],[Order Quantity]]*Sales_Data17[[#This Row],[Unit Price]]</f>
        <v>1887.1666666666665</v>
      </c>
      <c r="P2813" s="9">
        <v>402.59555555555556</v>
      </c>
      <c r="Q2813" s="9">
        <f>Sales_Data17[[#This Row],[Line Total]]-(Sales_Data17[[#This Row],[Total Unit Cost]]*Sales_Data17[[#This Row],[Order Quantity]])</f>
        <v>679.37999999999988</v>
      </c>
      <c r="R2813" s="1" t="str">
        <f>TEXT(Sales_Data17[[#This Row],[OrderDate]],"MMM")</f>
        <v>Sep</v>
      </c>
      <c r="S2813" s="1" t="str">
        <f t="shared" si="43"/>
        <v>2013</v>
      </c>
    </row>
    <row r="2814" spans="1:19">
      <c r="A2814" t="s">
        <v>2837</v>
      </c>
      <c r="B2814" s="2">
        <v>41539</v>
      </c>
      <c r="C2814" s="2" t="str">
        <f>VLOOKUP(Sales_Data17[[#This Row],[Customer Name Index]],Customer_Data[#All],2,0)</f>
        <v>Pacific Ltd</v>
      </c>
      <c r="D2814">
        <v>20</v>
      </c>
      <c r="E2814" t="s">
        <v>3</v>
      </c>
      <c r="F2814" t="s">
        <v>8168</v>
      </c>
      <c r="G2814" t="s">
        <v>8028</v>
      </c>
      <c r="H2814" t="str">
        <f>VLOOKUP(Sales_Data17[[#This Row],[Delivery Region Index]],Regions_Table[#All],2,0)</f>
        <v>Victoria</v>
      </c>
      <c r="I2814" t="str">
        <f>VLOOKUP(Sales_Data17[[#This Row],[Delivery Region Index]],Regions_Table[#All],3,0)</f>
        <v>Warrnambool</v>
      </c>
      <c r="J2814">
        <v>57</v>
      </c>
      <c r="K2814">
        <v>8</v>
      </c>
      <c r="L2814" t="str">
        <f>VLOOKUP(Sales_Data17[[#This Row],[Product Description Index]],Products_Data[#All],2,0)</f>
        <v>Shoes</v>
      </c>
      <c r="M2814">
        <v>5</v>
      </c>
      <c r="N2814" s="9">
        <v>95.288888888888891</v>
      </c>
      <c r="O2814" s="9">
        <f>Sales_Data17[[#This Row],[Order Quantity]]*Sales_Data17[[#This Row],[Unit Price]]</f>
        <v>476.44444444444446</v>
      </c>
      <c r="P2814" s="9">
        <v>68.608000000000004</v>
      </c>
      <c r="Q2814" s="9">
        <f>Sales_Data17[[#This Row],[Line Total]]-(Sales_Data17[[#This Row],[Total Unit Cost]]*Sales_Data17[[#This Row],[Order Quantity]])</f>
        <v>133.40444444444444</v>
      </c>
      <c r="R2814" s="1" t="str">
        <f>TEXT(Sales_Data17[[#This Row],[OrderDate]],"MMM")</f>
        <v>Sep</v>
      </c>
      <c r="S2814" s="1" t="str">
        <f t="shared" si="43"/>
        <v>2013</v>
      </c>
    </row>
    <row r="2815" spans="1:19">
      <c r="A2815" t="s">
        <v>2838</v>
      </c>
      <c r="B2815" s="2">
        <v>41539</v>
      </c>
      <c r="C2815" s="2" t="str">
        <f>VLOOKUP(Sales_Data17[[#This Row],[Customer Name Index]],Customer_Data[#All],2,0)</f>
        <v>ETUDE Ltd</v>
      </c>
      <c r="D2815">
        <v>4</v>
      </c>
      <c r="E2815" t="s">
        <v>4</v>
      </c>
      <c r="F2815" t="s">
        <v>8168</v>
      </c>
      <c r="G2815" t="s">
        <v>8027</v>
      </c>
      <c r="H2815" t="str">
        <f>VLOOKUP(Sales_Data17[[#This Row],[Delivery Region Index]],Regions_Table[#All],2,0)</f>
        <v>New South Wales</v>
      </c>
      <c r="I2815" t="str">
        <f>VLOOKUP(Sales_Data17[[#This Row],[Delivery Region Index]],Regions_Table[#All],3,0)</f>
        <v>Goulburn</v>
      </c>
      <c r="J2815">
        <v>10</v>
      </c>
      <c r="K2815">
        <v>2</v>
      </c>
      <c r="L2815" t="str">
        <f>VLOOKUP(Sales_Data17[[#This Row],[Product Description Index]],Products_Data[#All],2,0)</f>
        <v>Pants</v>
      </c>
      <c r="M2815">
        <v>4</v>
      </c>
      <c r="N2815" s="9">
        <v>394.55555555555554</v>
      </c>
      <c r="O2815" s="9">
        <f>Sales_Data17[[#This Row],[Order Quantity]]*Sales_Data17[[#This Row],[Unit Price]]</f>
        <v>1578.2222222222222</v>
      </c>
      <c r="P2815" s="9">
        <v>268.29777777777781</v>
      </c>
      <c r="Q2815" s="9">
        <f>Sales_Data17[[#This Row],[Line Total]]-(Sales_Data17[[#This Row],[Total Unit Cost]]*Sales_Data17[[#This Row],[Order Quantity]])</f>
        <v>505.03111111111093</v>
      </c>
      <c r="R2815" s="1" t="str">
        <f>TEXT(Sales_Data17[[#This Row],[OrderDate]],"MMM")</f>
        <v>Sep</v>
      </c>
      <c r="S2815" s="1" t="str">
        <f t="shared" si="43"/>
        <v>2013</v>
      </c>
    </row>
    <row r="2816" spans="1:19">
      <c r="A2816" t="s">
        <v>2839</v>
      </c>
      <c r="B2816" s="2">
        <v>41540</v>
      </c>
      <c r="C2816" s="2" t="str">
        <f>VLOOKUP(Sales_Data17[[#This Row],[Customer Name Index]],Customer_Data[#All],2,0)</f>
        <v xml:space="preserve">WakeFern </v>
      </c>
      <c r="D2816">
        <v>2</v>
      </c>
      <c r="E2816" t="s">
        <v>4</v>
      </c>
      <c r="F2816" t="s">
        <v>8168</v>
      </c>
      <c r="G2816" t="s">
        <v>8027</v>
      </c>
      <c r="H2816" t="str">
        <f>VLOOKUP(Sales_Data17[[#This Row],[Delivery Region Index]],Regions_Table[#All],2,0)</f>
        <v>New South Wales</v>
      </c>
      <c r="I2816" t="str">
        <f>VLOOKUP(Sales_Data17[[#This Row],[Delivery Region Index]],Regions_Table[#All],3,0)</f>
        <v>Bathurst</v>
      </c>
      <c r="J2816">
        <v>4</v>
      </c>
      <c r="K2816">
        <v>1</v>
      </c>
      <c r="L2816" t="str">
        <f>VLOOKUP(Sales_Data17[[#This Row],[Product Description Index]],Products_Data[#All],2,0)</f>
        <v>Shirts</v>
      </c>
      <c r="M2816">
        <v>9</v>
      </c>
      <c r="N2816" s="9">
        <v>101.98888888888888</v>
      </c>
      <c r="O2816" s="9">
        <f>Sales_Data17[[#This Row],[Order Quantity]]*Sales_Data17[[#This Row],[Unit Price]]</f>
        <v>917.89999999999986</v>
      </c>
      <c r="P2816" s="9">
        <v>40.795555555555559</v>
      </c>
      <c r="Q2816" s="9">
        <f>Sales_Data17[[#This Row],[Line Total]]-(Sales_Data17[[#This Row],[Total Unit Cost]]*Sales_Data17[[#This Row],[Order Quantity]])</f>
        <v>550.73999999999978</v>
      </c>
      <c r="R2816" s="1" t="str">
        <f>TEXT(Sales_Data17[[#This Row],[OrderDate]],"MMM")</f>
        <v>Sep</v>
      </c>
      <c r="S2816" s="1" t="str">
        <f t="shared" si="43"/>
        <v>2013</v>
      </c>
    </row>
    <row r="2817" spans="1:19">
      <c r="A2817" t="s">
        <v>2840</v>
      </c>
      <c r="B2817" s="2">
        <v>41540</v>
      </c>
      <c r="C2817" s="2" t="str">
        <f>VLOOKUP(Sales_Data17[[#This Row],[Customer Name Index]],Customer_Data[#All],2,0)</f>
        <v xml:space="preserve">Ei </v>
      </c>
      <c r="D2817">
        <v>9</v>
      </c>
      <c r="E2817" t="s">
        <v>4</v>
      </c>
      <c r="F2817" t="s">
        <v>8168</v>
      </c>
      <c r="G2817" t="s">
        <v>8027</v>
      </c>
      <c r="H2817" t="str">
        <f>VLOOKUP(Sales_Data17[[#This Row],[Delivery Region Index]],Regions_Table[#All],2,0)</f>
        <v>Queensland</v>
      </c>
      <c r="I2817" t="str">
        <f>VLOOKUP(Sales_Data17[[#This Row],[Delivery Region Index]],Regions_Table[#All],3,0)</f>
        <v>Brisbane</v>
      </c>
      <c r="J2817">
        <v>26</v>
      </c>
      <c r="K2817">
        <v>4</v>
      </c>
      <c r="L2817" t="str">
        <f>VLOOKUP(Sales_Data17[[#This Row],[Product Description Index]],Products_Data[#All],2,0)</f>
        <v>Jeans</v>
      </c>
      <c r="M2817">
        <v>3</v>
      </c>
      <c r="N2817" s="9">
        <v>429.54444444444448</v>
      </c>
      <c r="O2817" s="9">
        <f>Sales_Data17[[#This Row],[Order Quantity]]*Sales_Data17[[#This Row],[Unit Price]]</f>
        <v>1288.6333333333334</v>
      </c>
      <c r="P2817" s="9">
        <v>184.7041111111111</v>
      </c>
      <c r="Q2817" s="9">
        <f>Sales_Data17[[#This Row],[Line Total]]-(Sales_Data17[[#This Row],[Total Unit Cost]]*Sales_Data17[[#This Row],[Order Quantity]])</f>
        <v>734.52100000000019</v>
      </c>
      <c r="R2817" s="1" t="str">
        <f>TEXT(Sales_Data17[[#This Row],[OrderDate]],"MMM")</f>
        <v>Sep</v>
      </c>
      <c r="S2817" s="1" t="str">
        <f t="shared" si="43"/>
        <v>2013</v>
      </c>
    </row>
    <row r="2818" spans="1:19">
      <c r="A2818" t="s">
        <v>2841</v>
      </c>
      <c r="B2818" s="2">
        <v>41540</v>
      </c>
      <c r="C2818" s="2" t="str">
        <f>VLOOKUP(Sales_Data17[[#This Row],[Customer Name Index]],Customer_Data[#All],2,0)</f>
        <v>Rochester Ltd</v>
      </c>
      <c r="D2818">
        <v>15</v>
      </c>
      <c r="E2818" t="s">
        <v>4</v>
      </c>
      <c r="F2818" t="s">
        <v>8168</v>
      </c>
      <c r="G2818" t="s">
        <v>8025</v>
      </c>
      <c r="H2818" t="str">
        <f>VLOOKUP(Sales_Data17[[#This Row],[Delivery Region Index]],Regions_Table[#All],2,0)</f>
        <v>Queensland</v>
      </c>
      <c r="I2818" t="str">
        <f>VLOOKUP(Sales_Data17[[#This Row],[Delivery Region Index]],Regions_Table[#All],3,0)</f>
        <v>Thuringowa</v>
      </c>
      <c r="J2818">
        <v>43</v>
      </c>
      <c r="K2818">
        <v>6</v>
      </c>
      <c r="L2818" t="str">
        <f>VLOOKUP(Sales_Data17[[#This Row],[Product Description Index]],Products_Data[#All],2,0)</f>
        <v>Socks</v>
      </c>
      <c r="M2818">
        <v>2</v>
      </c>
      <c r="N2818" s="9">
        <v>559.82222222222231</v>
      </c>
      <c r="O2818" s="9">
        <f>Sales_Data17[[#This Row],[Order Quantity]]*Sales_Data17[[#This Row],[Unit Price]]</f>
        <v>1119.6444444444446</v>
      </c>
      <c r="P2818" s="9">
        <v>268.71466666666669</v>
      </c>
      <c r="Q2818" s="9">
        <f>Sales_Data17[[#This Row],[Line Total]]-(Sales_Data17[[#This Row],[Total Unit Cost]]*Sales_Data17[[#This Row],[Order Quantity]])</f>
        <v>582.21511111111124</v>
      </c>
      <c r="R2818" s="1" t="str">
        <f>TEXT(Sales_Data17[[#This Row],[OrderDate]],"MMM")</f>
        <v>Sep</v>
      </c>
      <c r="S2818" s="1" t="str">
        <f t="shared" ref="S2818:S2881" si="44">TEXT(B2818,"YYY")</f>
        <v>2013</v>
      </c>
    </row>
    <row r="2819" spans="1:19">
      <c r="A2819" t="s">
        <v>2842</v>
      </c>
      <c r="B2819" s="2">
        <v>41540</v>
      </c>
      <c r="C2819" s="2" t="str">
        <f>VLOOKUP(Sales_Data17[[#This Row],[Customer Name Index]],Customer_Data[#All],2,0)</f>
        <v xml:space="preserve">Medline </v>
      </c>
      <c r="D2819">
        <v>12</v>
      </c>
      <c r="E2819" t="s">
        <v>4</v>
      </c>
      <c r="F2819" t="s">
        <v>8168</v>
      </c>
      <c r="G2819" t="s">
        <v>8026</v>
      </c>
      <c r="H2819" t="str">
        <f>VLOOKUP(Sales_Data17[[#This Row],[Delivery Region Index]],Regions_Table[#All],2,0)</f>
        <v>Queensland</v>
      </c>
      <c r="I2819" t="str">
        <f>VLOOKUP(Sales_Data17[[#This Row],[Delivery Region Index]],Regions_Table[#All],3,0)</f>
        <v>Ipswich</v>
      </c>
      <c r="J2819">
        <v>34</v>
      </c>
      <c r="K2819">
        <v>5</v>
      </c>
      <c r="L2819" t="str">
        <f>VLOOKUP(Sales_Data17[[#This Row],[Product Description Index]],Products_Data[#All],2,0)</f>
        <v>Hats</v>
      </c>
      <c r="M2819">
        <v>4</v>
      </c>
      <c r="N2819" s="9">
        <v>428.8</v>
      </c>
      <c r="O2819" s="9">
        <f>Sales_Data17[[#This Row],[Order Quantity]]*Sales_Data17[[#This Row],[Unit Price]]</f>
        <v>1715.2</v>
      </c>
      <c r="P2819" s="9">
        <v>192.96</v>
      </c>
      <c r="Q2819" s="9">
        <f>Sales_Data17[[#This Row],[Line Total]]-(Sales_Data17[[#This Row],[Total Unit Cost]]*Sales_Data17[[#This Row],[Order Quantity]])</f>
        <v>943.36</v>
      </c>
      <c r="R2819" s="1" t="str">
        <f>TEXT(Sales_Data17[[#This Row],[OrderDate]],"MMM")</f>
        <v>Sep</v>
      </c>
      <c r="S2819" s="1" t="str">
        <f t="shared" si="44"/>
        <v>2013</v>
      </c>
    </row>
    <row r="2820" spans="1:19">
      <c r="A2820" t="s">
        <v>2843</v>
      </c>
      <c r="B2820" s="2">
        <v>41540</v>
      </c>
      <c r="C2820" s="2" t="str">
        <f>VLOOKUP(Sales_Data17[[#This Row],[Customer Name Index]],Customer_Data[#All],2,0)</f>
        <v>Elorac, Corp</v>
      </c>
      <c r="D2820">
        <v>3</v>
      </c>
      <c r="E2820" t="s">
        <v>3</v>
      </c>
      <c r="F2820" t="s">
        <v>8168</v>
      </c>
      <c r="G2820" t="s">
        <v>8027</v>
      </c>
      <c r="H2820" t="str">
        <f>VLOOKUP(Sales_Data17[[#This Row],[Delivery Region Index]],Regions_Table[#All],2,0)</f>
        <v>New South Wales</v>
      </c>
      <c r="I2820" t="str">
        <f>VLOOKUP(Sales_Data17[[#This Row],[Delivery Region Index]],Regions_Table[#All],3,0)</f>
        <v>Coffs Harbour</v>
      </c>
      <c r="J2820">
        <v>7</v>
      </c>
      <c r="K2820">
        <v>1</v>
      </c>
      <c r="L2820" t="str">
        <f>VLOOKUP(Sales_Data17[[#This Row],[Product Description Index]],Products_Data[#All],2,0)</f>
        <v>Shirts</v>
      </c>
      <c r="M2820">
        <v>2</v>
      </c>
      <c r="N2820" s="9">
        <v>107.94444444444444</v>
      </c>
      <c r="O2820" s="9">
        <f>Sales_Data17[[#This Row],[Order Quantity]]*Sales_Data17[[#This Row],[Unit Price]]</f>
        <v>215.88888888888889</v>
      </c>
      <c r="P2820" s="9">
        <v>89.593888888888884</v>
      </c>
      <c r="Q2820" s="9">
        <f>Sales_Data17[[#This Row],[Line Total]]-(Sales_Data17[[#This Row],[Total Unit Cost]]*Sales_Data17[[#This Row],[Order Quantity]])</f>
        <v>36.701111111111118</v>
      </c>
      <c r="R2820" s="1" t="str">
        <f>TEXT(Sales_Data17[[#This Row],[OrderDate]],"MMM")</f>
        <v>Sep</v>
      </c>
      <c r="S2820" s="1" t="str">
        <f t="shared" si="44"/>
        <v>2013</v>
      </c>
    </row>
    <row r="2821" spans="1:19">
      <c r="A2821" t="s">
        <v>2844</v>
      </c>
      <c r="B2821" s="2">
        <v>41541</v>
      </c>
      <c r="C2821" s="2" t="str">
        <f>VLOOKUP(Sales_Data17[[#This Row],[Customer Name Index]],Customer_Data[#All],2,0)</f>
        <v xml:space="preserve">Linde </v>
      </c>
      <c r="D2821">
        <v>14</v>
      </c>
      <c r="E2821" t="s">
        <v>2</v>
      </c>
      <c r="F2821" t="s">
        <v>8168</v>
      </c>
      <c r="G2821" t="s">
        <v>8026</v>
      </c>
      <c r="H2821" t="str">
        <f>VLOOKUP(Sales_Data17[[#This Row],[Delivery Region Index]],Regions_Table[#All],2,0)</f>
        <v>Queensland</v>
      </c>
      <c r="I2821" t="str">
        <f>VLOOKUP(Sales_Data17[[#This Row],[Delivery Region Index]],Regions_Table[#All],3,0)</f>
        <v>Redcliffe</v>
      </c>
      <c r="J2821">
        <v>40</v>
      </c>
      <c r="K2821">
        <v>6</v>
      </c>
      <c r="L2821" t="str">
        <f>VLOOKUP(Sales_Data17[[#This Row],[Product Description Index]],Products_Data[#All],2,0)</f>
        <v>Socks</v>
      </c>
      <c r="M2821">
        <v>7</v>
      </c>
      <c r="N2821" s="9">
        <v>117.62222222222223</v>
      </c>
      <c r="O2821" s="9">
        <f>Sales_Data17[[#This Row],[Order Quantity]]*Sales_Data17[[#This Row],[Unit Price]]</f>
        <v>823.35555555555561</v>
      </c>
      <c r="P2821" s="9">
        <v>61.163555555555568</v>
      </c>
      <c r="Q2821" s="9">
        <f>Sales_Data17[[#This Row],[Line Total]]-(Sales_Data17[[#This Row],[Total Unit Cost]]*Sales_Data17[[#This Row],[Order Quantity]])</f>
        <v>395.21066666666661</v>
      </c>
      <c r="R2821" s="1" t="str">
        <f>TEXT(Sales_Data17[[#This Row],[OrderDate]],"MMM")</f>
        <v>Sep</v>
      </c>
      <c r="S2821" s="1" t="str">
        <f t="shared" si="44"/>
        <v>2013</v>
      </c>
    </row>
    <row r="2822" spans="1:19">
      <c r="A2822" t="s">
        <v>2845</v>
      </c>
      <c r="B2822" s="2">
        <v>41541</v>
      </c>
      <c r="C2822" s="2" t="str">
        <f>VLOOKUP(Sales_Data17[[#This Row],[Customer Name Index]],Customer_Data[#All],2,0)</f>
        <v>ETUDE Ltd</v>
      </c>
      <c r="D2822">
        <v>4</v>
      </c>
      <c r="E2822" t="s">
        <v>4</v>
      </c>
      <c r="F2822" t="s">
        <v>8168</v>
      </c>
      <c r="G2822" t="s">
        <v>8027</v>
      </c>
      <c r="H2822" t="str">
        <f>VLOOKUP(Sales_Data17[[#This Row],[Delivery Region Index]],Regions_Table[#All],2,0)</f>
        <v>New South Wales</v>
      </c>
      <c r="I2822" t="str">
        <f>VLOOKUP(Sales_Data17[[#This Row],[Delivery Region Index]],Regions_Table[#All],3,0)</f>
        <v>Grafton</v>
      </c>
      <c r="J2822">
        <v>11</v>
      </c>
      <c r="K2822">
        <v>2</v>
      </c>
      <c r="L2822" t="str">
        <f>VLOOKUP(Sales_Data17[[#This Row],[Product Description Index]],Products_Data[#All],2,0)</f>
        <v>Pants</v>
      </c>
      <c r="M2822">
        <v>6</v>
      </c>
      <c r="N2822" s="9">
        <v>652.87777777777785</v>
      </c>
      <c r="O2822" s="9">
        <f>Sales_Data17[[#This Row],[Order Quantity]]*Sales_Data17[[#This Row],[Unit Price]]</f>
        <v>3917.2666666666673</v>
      </c>
      <c r="P2822" s="9">
        <v>476.60077777777781</v>
      </c>
      <c r="Q2822" s="9">
        <f>Sales_Data17[[#This Row],[Line Total]]-(Sales_Data17[[#This Row],[Total Unit Cost]]*Sales_Data17[[#This Row],[Order Quantity]])</f>
        <v>1057.6620000000003</v>
      </c>
      <c r="R2822" s="1" t="str">
        <f>TEXT(Sales_Data17[[#This Row],[OrderDate]],"MMM")</f>
        <v>Sep</v>
      </c>
      <c r="S2822" s="1" t="str">
        <f t="shared" si="44"/>
        <v>2013</v>
      </c>
    </row>
    <row r="2823" spans="1:19">
      <c r="A2823" t="s">
        <v>2846</v>
      </c>
      <c r="B2823" s="2">
        <v>41541</v>
      </c>
      <c r="C2823" s="2" t="str">
        <f>VLOOKUP(Sales_Data17[[#This Row],[Customer Name Index]],Customer_Data[#All],2,0)</f>
        <v>Avon Corp</v>
      </c>
      <c r="D2823">
        <v>1</v>
      </c>
      <c r="E2823" t="s">
        <v>4</v>
      </c>
      <c r="F2823" t="s">
        <v>8168</v>
      </c>
      <c r="G2823" t="s">
        <v>8027</v>
      </c>
      <c r="H2823" t="str">
        <f>VLOOKUP(Sales_Data17[[#This Row],[Delivery Region Index]],Regions_Table[#All],2,0)</f>
        <v>New South Wales</v>
      </c>
      <c r="I2823" t="str">
        <f>VLOOKUP(Sales_Data17[[#This Row],[Delivery Region Index]],Regions_Table[#All],3,0)</f>
        <v>Sydney</v>
      </c>
      <c r="J2823">
        <v>1</v>
      </c>
      <c r="K2823">
        <v>1</v>
      </c>
      <c r="L2823" t="str">
        <f>VLOOKUP(Sales_Data17[[#This Row],[Product Description Index]],Products_Data[#All],2,0)</f>
        <v>Shirts</v>
      </c>
      <c r="M2823">
        <v>1</v>
      </c>
      <c r="N2823" s="9">
        <v>27.544444444444444</v>
      </c>
      <c r="O2823" s="9">
        <f>Sales_Data17[[#This Row],[Order Quantity]]*Sales_Data17[[#This Row],[Unit Price]]</f>
        <v>27.544444444444444</v>
      </c>
      <c r="P2823" s="9">
        <v>13.772222222222222</v>
      </c>
      <c r="Q2823" s="9">
        <f>Sales_Data17[[#This Row],[Line Total]]-(Sales_Data17[[#This Row],[Total Unit Cost]]*Sales_Data17[[#This Row],[Order Quantity]])</f>
        <v>13.772222222222222</v>
      </c>
      <c r="R2823" s="1" t="str">
        <f>TEXT(Sales_Data17[[#This Row],[OrderDate]],"MMM")</f>
        <v>Sep</v>
      </c>
      <c r="S2823" s="1" t="str">
        <f t="shared" si="44"/>
        <v>2013</v>
      </c>
    </row>
    <row r="2824" spans="1:19">
      <c r="A2824" t="s">
        <v>2847</v>
      </c>
      <c r="B2824" s="2">
        <v>41541</v>
      </c>
      <c r="C2824" s="2" t="str">
        <f>VLOOKUP(Sales_Data17[[#This Row],[Customer Name Index]],Customer_Data[#All],2,0)</f>
        <v>3LAB, Ltd</v>
      </c>
      <c r="D2824">
        <v>16</v>
      </c>
      <c r="E2824" t="s">
        <v>2</v>
      </c>
      <c r="F2824" t="s">
        <v>8168</v>
      </c>
      <c r="G2824" t="s">
        <v>8025</v>
      </c>
      <c r="H2824" t="str">
        <f>VLOOKUP(Sales_Data17[[#This Row],[Delivery Region Index]],Regions_Table[#All],2,0)</f>
        <v>Queensland</v>
      </c>
      <c r="I2824" t="str">
        <f>VLOOKUP(Sales_Data17[[#This Row],[Delivery Region Index]],Regions_Table[#All],3,0)</f>
        <v>Toowoomba</v>
      </c>
      <c r="J2824">
        <v>44</v>
      </c>
      <c r="K2824">
        <v>7</v>
      </c>
      <c r="L2824" t="str">
        <f>VLOOKUP(Sales_Data17[[#This Row],[Product Description Index]],Products_Data[#All],2,0)</f>
        <v>Dress Shirts</v>
      </c>
      <c r="M2824">
        <v>4</v>
      </c>
      <c r="N2824" s="9">
        <v>613.42222222222222</v>
      </c>
      <c r="O2824" s="9">
        <f>Sales_Data17[[#This Row],[Order Quantity]]*Sales_Data17[[#This Row],[Unit Price]]</f>
        <v>2453.6888888888889</v>
      </c>
      <c r="P2824" s="9">
        <v>410.9928888888889</v>
      </c>
      <c r="Q2824" s="9">
        <f>Sales_Data17[[#This Row],[Line Total]]-(Sales_Data17[[#This Row],[Total Unit Cost]]*Sales_Data17[[#This Row],[Order Quantity]])</f>
        <v>809.71733333333327</v>
      </c>
      <c r="R2824" s="1" t="str">
        <f>TEXT(Sales_Data17[[#This Row],[OrderDate]],"MMM")</f>
        <v>Sep</v>
      </c>
      <c r="S2824" s="1" t="str">
        <f t="shared" si="44"/>
        <v>2013</v>
      </c>
    </row>
    <row r="2825" spans="1:19">
      <c r="A2825" t="s">
        <v>2848</v>
      </c>
      <c r="B2825" s="2">
        <v>41541</v>
      </c>
      <c r="C2825" s="2" t="str">
        <f>VLOOKUP(Sales_Data17[[#This Row],[Customer Name Index]],Customer_Data[#All],2,0)</f>
        <v>PEDIFIX, Corp</v>
      </c>
      <c r="D2825">
        <v>6</v>
      </c>
      <c r="E2825" t="s">
        <v>4</v>
      </c>
      <c r="F2825" t="s">
        <v>8168</v>
      </c>
      <c r="G2825" t="s">
        <v>8027</v>
      </c>
      <c r="H2825" t="str">
        <f>VLOOKUP(Sales_Data17[[#This Row],[Delivery Region Index]],Regions_Table[#All],2,0)</f>
        <v>New South Wales</v>
      </c>
      <c r="I2825" t="str">
        <f>VLOOKUP(Sales_Data17[[#This Row],[Delivery Region Index]],Regions_Table[#All],3,0)</f>
        <v>Nowra</v>
      </c>
      <c r="J2825">
        <v>17</v>
      </c>
      <c r="K2825">
        <v>3</v>
      </c>
      <c r="L2825" t="str">
        <f>VLOOKUP(Sales_Data17[[#This Row],[Product Description Index]],Products_Data[#All],2,0)</f>
        <v>Sunglasses</v>
      </c>
      <c r="M2825">
        <v>4</v>
      </c>
      <c r="N2825" s="9">
        <v>650.6444444444445</v>
      </c>
      <c r="O2825" s="9">
        <f>Sales_Data17[[#This Row],[Order Quantity]]*Sales_Data17[[#This Row],[Unit Price]]</f>
        <v>2602.577777777778</v>
      </c>
      <c r="P2825" s="9">
        <v>422.91888888888894</v>
      </c>
      <c r="Q2825" s="9">
        <f>Sales_Data17[[#This Row],[Line Total]]-(Sales_Data17[[#This Row],[Total Unit Cost]]*Sales_Data17[[#This Row],[Order Quantity]])</f>
        <v>910.90222222222224</v>
      </c>
      <c r="R2825" s="1" t="str">
        <f>TEXT(Sales_Data17[[#This Row],[OrderDate]],"MMM")</f>
        <v>Sep</v>
      </c>
      <c r="S2825" s="1" t="str">
        <f t="shared" si="44"/>
        <v>2013</v>
      </c>
    </row>
    <row r="2826" spans="1:19">
      <c r="A2826" t="s">
        <v>2849</v>
      </c>
      <c r="B2826" s="2">
        <v>41542</v>
      </c>
      <c r="C2826" s="2" t="str">
        <f>VLOOKUP(Sales_Data17[[#This Row],[Customer Name Index]],Customer_Data[#All],2,0)</f>
        <v>Avon Corp</v>
      </c>
      <c r="D2826">
        <v>1</v>
      </c>
      <c r="E2826" t="s">
        <v>2</v>
      </c>
      <c r="F2826" t="s">
        <v>8168</v>
      </c>
      <c r="G2826" t="s">
        <v>8027</v>
      </c>
      <c r="H2826" t="str">
        <f>VLOOKUP(Sales_Data17[[#This Row],[Delivery Region Index]],Regions_Table[#All],2,0)</f>
        <v>New South Wales</v>
      </c>
      <c r="I2826" t="str">
        <f>VLOOKUP(Sales_Data17[[#This Row],[Delivery Region Index]],Regions_Table[#All],3,0)</f>
        <v>Armidale</v>
      </c>
      <c r="J2826">
        <v>3</v>
      </c>
      <c r="K2826">
        <v>1</v>
      </c>
      <c r="L2826" t="str">
        <f>VLOOKUP(Sales_Data17[[#This Row],[Product Description Index]],Products_Data[#All],2,0)</f>
        <v>Shirts</v>
      </c>
      <c r="M2826">
        <v>7</v>
      </c>
      <c r="N2826" s="9">
        <v>574.71111111111122</v>
      </c>
      <c r="O2826" s="9">
        <f>Sales_Data17[[#This Row],[Order Quantity]]*Sales_Data17[[#This Row],[Unit Price]]</f>
        <v>4022.9777777777786</v>
      </c>
      <c r="P2826" s="9">
        <v>344.82666666666665</v>
      </c>
      <c r="Q2826" s="9">
        <f>Sales_Data17[[#This Row],[Line Total]]-(Sales_Data17[[#This Row],[Total Unit Cost]]*Sales_Data17[[#This Row],[Order Quantity]])</f>
        <v>1609.1911111111121</v>
      </c>
      <c r="R2826" s="1" t="str">
        <f>TEXT(Sales_Data17[[#This Row],[OrderDate]],"MMM")</f>
        <v>Sep</v>
      </c>
      <c r="S2826" s="1" t="str">
        <f t="shared" si="44"/>
        <v>2013</v>
      </c>
    </row>
    <row r="2827" spans="1:19">
      <c r="A2827" t="s">
        <v>2850</v>
      </c>
      <c r="B2827" s="2">
        <v>41542</v>
      </c>
      <c r="C2827" s="2" t="str">
        <f>VLOOKUP(Sales_Data17[[#This Row],[Customer Name Index]],Customer_Data[#All],2,0)</f>
        <v>Ole Group</v>
      </c>
      <c r="D2827">
        <v>13</v>
      </c>
      <c r="E2827" t="s">
        <v>2</v>
      </c>
      <c r="F2827" t="s">
        <v>8168</v>
      </c>
      <c r="G2827" t="s">
        <v>8026</v>
      </c>
      <c r="H2827" t="str">
        <f>VLOOKUP(Sales_Data17[[#This Row],[Delivery Region Index]],Regions_Table[#All],2,0)</f>
        <v>Queensland</v>
      </c>
      <c r="I2827" t="str">
        <f>VLOOKUP(Sales_Data17[[#This Row],[Delivery Region Index]],Regions_Table[#All],3,0)</f>
        <v>Maryborough</v>
      </c>
      <c r="J2827">
        <v>37</v>
      </c>
      <c r="K2827">
        <v>6</v>
      </c>
      <c r="L2827" t="str">
        <f>VLOOKUP(Sales_Data17[[#This Row],[Product Description Index]],Products_Data[#All],2,0)</f>
        <v>Socks</v>
      </c>
      <c r="M2827">
        <v>5</v>
      </c>
      <c r="N2827" s="9">
        <v>189.83333333333334</v>
      </c>
      <c r="O2827" s="9">
        <f>Sales_Data17[[#This Row],[Order Quantity]]*Sales_Data17[[#This Row],[Unit Price]]</f>
        <v>949.16666666666674</v>
      </c>
      <c r="P2827" s="9">
        <v>138.57833333333332</v>
      </c>
      <c r="Q2827" s="9">
        <f>Sales_Data17[[#This Row],[Line Total]]-(Sales_Data17[[#This Row],[Total Unit Cost]]*Sales_Data17[[#This Row],[Order Quantity]])</f>
        <v>256.27500000000009</v>
      </c>
      <c r="R2827" s="1" t="str">
        <f>TEXT(Sales_Data17[[#This Row],[OrderDate]],"MMM")</f>
        <v>Sep</v>
      </c>
      <c r="S2827" s="1" t="str">
        <f t="shared" si="44"/>
        <v>2013</v>
      </c>
    </row>
    <row r="2828" spans="1:19">
      <c r="A2828" t="s">
        <v>2851</v>
      </c>
      <c r="B2828" s="2">
        <v>41542</v>
      </c>
      <c r="C2828" s="2" t="str">
        <f>VLOOKUP(Sales_Data17[[#This Row],[Customer Name Index]],Customer_Data[#All],2,0)</f>
        <v>21st Ltd</v>
      </c>
      <c r="D2828">
        <v>10</v>
      </c>
      <c r="E2828" t="s">
        <v>4</v>
      </c>
      <c r="F2828" t="s">
        <v>8168</v>
      </c>
      <c r="G2828" t="s">
        <v>8027</v>
      </c>
      <c r="H2828" t="str">
        <f>VLOOKUP(Sales_Data17[[#This Row],[Delivery Region Index]],Regions_Table[#All],2,0)</f>
        <v>Queensland</v>
      </c>
      <c r="I2828" t="str">
        <f>VLOOKUP(Sales_Data17[[#This Row],[Delivery Region Index]],Regions_Table[#All],3,0)</f>
        <v>Bundaberg</v>
      </c>
      <c r="J2828">
        <v>27</v>
      </c>
      <c r="K2828">
        <v>4</v>
      </c>
      <c r="L2828" t="str">
        <f>VLOOKUP(Sales_Data17[[#This Row],[Product Description Index]],Products_Data[#All],2,0)</f>
        <v>Jeans</v>
      </c>
      <c r="M2828">
        <v>5</v>
      </c>
      <c r="N2828" s="9">
        <v>207.7</v>
      </c>
      <c r="O2828" s="9">
        <f>Sales_Data17[[#This Row],[Order Quantity]]*Sales_Data17[[#This Row],[Unit Price]]</f>
        <v>1038.5</v>
      </c>
      <c r="P2828" s="9">
        <v>132.928</v>
      </c>
      <c r="Q2828" s="9">
        <f>Sales_Data17[[#This Row],[Line Total]]-(Sales_Data17[[#This Row],[Total Unit Cost]]*Sales_Data17[[#This Row],[Order Quantity]])</f>
        <v>373.86</v>
      </c>
      <c r="R2828" s="1" t="str">
        <f>TEXT(Sales_Data17[[#This Row],[OrderDate]],"MMM")</f>
        <v>Sep</v>
      </c>
      <c r="S2828" s="1" t="str">
        <f t="shared" si="44"/>
        <v>2013</v>
      </c>
    </row>
    <row r="2829" spans="1:19">
      <c r="A2829" t="s">
        <v>2852</v>
      </c>
      <c r="B2829" s="2">
        <v>41542</v>
      </c>
      <c r="C2829" s="2" t="str">
        <f>VLOOKUP(Sales_Data17[[#This Row],[Customer Name Index]],Customer_Data[#All],2,0)</f>
        <v xml:space="preserve">Linde </v>
      </c>
      <c r="D2829">
        <v>14</v>
      </c>
      <c r="E2829" t="s">
        <v>2</v>
      </c>
      <c r="F2829" t="s">
        <v>8168</v>
      </c>
      <c r="G2829" t="s">
        <v>8026</v>
      </c>
      <c r="H2829" t="str">
        <f>VLOOKUP(Sales_Data17[[#This Row],[Delivery Region Index]],Regions_Table[#All],2,0)</f>
        <v>Queensland</v>
      </c>
      <c r="I2829" t="str">
        <f>VLOOKUP(Sales_Data17[[#This Row],[Delivery Region Index]],Regions_Table[#All],3,0)</f>
        <v>Redcliffe</v>
      </c>
      <c r="J2829">
        <v>40</v>
      </c>
      <c r="K2829">
        <v>6</v>
      </c>
      <c r="L2829" t="str">
        <f>VLOOKUP(Sales_Data17[[#This Row],[Product Description Index]],Products_Data[#All],2,0)</f>
        <v>Socks</v>
      </c>
      <c r="M2829">
        <v>2</v>
      </c>
      <c r="N2829" s="9">
        <v>28.288888888888888</v>
      </c>
      <c r="O2829" s="9">
        <f>Sales_Data17[[#This Row],[Order Quantity]]*Sales_Data17[[#This Row],[Unit Price]]</f>
        <v>56.577777777777776</v>
      </c>
      <c r="P2829" s="9">
        <v>21.216666666666665</v>
      </c>
      <c r="Q2829" s="9">
        <f>Sales_Data17[[#This Row],[Line Total]]-(Sales_Data17[[#This Row],[Total Unit Cost]]*Sales_Data17[[#This Row],[Order Quantity]])</f>
        <v>14.144444444444446</v>
      </c>
      <c r="R2829" s="1" t="str">
        <f>TEXT(Sales_Data17[[#This Row],[OrderDate]],"MMM")</f>
        <v>Sep</v>
      </c>
      <c r="S2829" s="1" t="str">
        <f t="shared" si="44"/>
        <v>2013</v>
      </c>
    </row>
    <row r="2830" spans="1:19">
      <c r="A2830" t="s">
        <v>2853</v>
      </c>
      <c r="B2830" s="2">
        <v>41542</v>
      </c>
      <c r="C2830" s="2" t="str">
        <f>VLOOKUP(Sales_Data17[[#This Row],[Customer Name Index]],Customer_Data[#All],2,0)</f>
        <v>Ole Group</v>
      </c>
      <c r="D2830">
        <v>13</v>
      </c>
      <c r="E2830" t="s">
        <v>2</v>
      </c>
      <c r="F2830" t="s">
        <v>8168</v>
      </c>
      <c r="G2830" t="s">
        <v>8026</v>
      </c>
      <c r="H2830" t="str">
        <f>VLOOKUP(Sales_Data17[[#This Row],[Delivery Region Index]],Regions_Table[#All],2,0)</f>
        <v>Queensland</v>
      </c>
      <c r="I2830" t="str">
        <f>VLOOKUP(Sales_Data17[[#This Row],[Delivery Region Index]],Regions_Table[#All],3,0)</f>
        <v>Maryborough</v>
      </c>
      <c r="J2830">
        <v>37</v>
      </c>
      <c r="K2830">
        <v>6</v>
      </c>
      <c r="L2830" t="str">
        <f>VLOOKUP(Sales_Data17[[#This Row],[Product Description Index]],Products_Data[#All],2,0)</f>
        <v>Socks</v>
      </c>
      <c r="M2830">
        <v>7</v>
      </c>
      <c r="N2830" s="9">
        <v>442.94444444444446</v>
      </c>
      <c r="O2830" s="9">
        <f>Sales_Data17[[#This Row],[Order Quantity]]*Sales_Data17[[#This Row],[Unit Price]]</f>
        <v>3100.6111111111113</v>
      </c>
      <c r="P2830" s="9">
        <v>177.17777777777781</v>
      </c>
      <c r="Q2830" s="9">
        <f>Sales_Data17[[#This Row],[Line Total]]-(Sales_Data17[[#This Row],[Total Unit Cost]]*Sales_Data17[[#This Row],[Order Quantity]])</f>
        <v>1860.3666666666668</v>
      </c>
      <c r="R2830" s="1" t="str">
        <f>TEXT(Sales_Data17[[#This Row],[OrderDate]],"MMM")</f>
        <v>Sep</v>
      </c>
      <c r="S2830" s="1" t="str">
        <f t="shared" si="44"/>
        <v>2013</v>
      </c>
    </row>
    <row r="2831" spans="1:19">
      <c r="A2831" t="s">
        <v>2854</v>
      </c>
      <c r="B2831" s="2">
        <v>41542</v>
      </c>
      <c r="C2831" s="2" t="str">
        <f>VLOOKUP(Sales_Data17[[#This Row],[Customer Name Index]],Customer_Data[#All],2,0)</f>
        <v>Eminence Corp</v>
      </c>
      <c r="D2831">
        <v>18</v>
      </c>
      <c r="E2831" t="s">
        <v>2</v>
      </c>
      <c r="F2831" t="s">
        <v>8168</v>
      </c>
      <c r="G2831" t="s">
        <v>8025</v>
      </c>
      <c r="H2831" t="str">
        <f>VLOOKUP(Sales_Data17[[#This Row],[Delivery Region Index]],Regions_Table[#All],2,0)</f>
        <v>Victoria</v>
      </c>
      <c r="I2831" t="str">
        <f>VLOOKUP(Sales_Data17[[#This Row],[Delivery Region Index]],Regions_Table[#All],3,0)</f>
        <v>Bendigo</v>
      </c>
      <c r="J2831">
        <v>50</v>
      </c>
      <c r="K2831">
        <v>7</v>
      </c>
      <c r="L2831" t="str">
        <f>VLOOKUP(Sales_Data17[[#This Row],[Product Description Index]],Products_Data[#All],2,0)</f>
        <v>Dress Shirts</v>
      </c>
      <c r="M2831">
        <v>7</v>
      </c>
      <c r="N2831" s="9">
        <v>279.16666666666669</v>
      </c>
      <c r="O2831" s="9">
        <f>Sales_Data17[[#This Row],[Order Quantity]]*Sales_Data17[[#This Row],[Unit Price]]</f>
        <v>1954.1666666666667</v>
      </c>
      <c r="P2831" s="9">
        <v>175.875</v>
      </c>
      <c r="Q2831" s="9">
        <f>Sales_Data17[[#This Row],[Line Total]]-(Sales_Data17[[#This Row],[Total Unit Cost]]*Sales_Data17[[#This Row],[Order Quantity]])</f>
        <v>723.04166666666674</v>
      </c>
      <c r="R2831" s="1" t="str">
        <f>TEXT(Sales_Data17[[#This Row],[OrderDate]],"MMM")</f>
        <v>Sep</v>
      </c>
      <c r="S2831" s="1" t="str">
        <f t="shared" si="44"/>
        <v>2013</v>
      </c>
    </row>
    <row r="2832" spans="1:19">
      <c r="A2832" t="s">
        <v>2855</v>
      </c>
      <c r="B2832" s="2">
        <v>41542</v>
      </c>
      <c r="C2832" s="2" t="str">
        <f>VLOOKUP(Sales_Data17[[#This Row],[Customer Name Index]],Customer_Data[#All],2,0)</f>
        <v>Elorac, Corp</v>
      </c>
      <c r="D2832">
        <v>3</v>
      </c>
      <c r="E2832" t="s">
        <v>4</v>
      </c>
      <c r="F2832" t="s">
        <v>8168</v>
      </c>
      <c r="G2832" t="s">
        <v>8027</v>
      </c>
      <c r="H2832" t="str">
        <f>VLOOKUP(Sales_Data17[[#This Row],[Delivery Region Index]],Regions_Table[#All],2,0)</f>
        <v>New South Wales</v>
      </c>
      <c r="I2832" t="str">
        <f>VLOOKUP(Sales_Data17[[#This Row],[Delivery Region Index]],Regions_Table[#All],3,0)</f>
        <v>Coffs Harbour</v>
      </c>
      <c r="J2832">
        <v>7</v>
      </c>
      <c r="K2832">
        <v>1</v>
      </c>
      <c r="L2832" t="str">
        <f>VLOOKUP(Sales_Data17[[#This Row],[Product Description Index]],Products_Data[#All],2,0)</f>
        <v>Shirts</v>
      </c>
      <c r="M2832">
        <v>4</v>
      </c>
      <c r="N2832" s="9">
        <v>26.055555555555557</v>
      </c>
      <c r="O2832" s="9">
        <f>Sales_Data17[[#This Row],[Order Quantity]]*Sales_Data17[[#This Row],[Unit Price]]</f>
        <v>104.22222222222223</v>
      </c>
      <c r="P2832" s="9">
        <v>20.323333333333334</v>
      </c>
      <c r="Q2832" s="9">
        <f>Sales_Data17[[#This Row],[Line Total]]-(Sales_Data17[[#This Row],[Total Unit Cost]]*Sales_Data17[[#This Row],[Order Quantity]])</f>
        <v>22.928888888888892</v>
      </c>
      <c r="R2832" s="1" t="str">
        <f>TEXT(Sales_Data17[[#This Row],[OrderDate]],"MMM")</f>
        <v>Sep</v>
      </c>
      <c r="S2832" s="1" t="str">
        <f t="shared" si="44"/>
        <v>2013</v>
      </c>
    </row>
    <row r="2833" spans="1:19">
      <c r="A2833" t="s">
        <v>2856</v>
      </c>
      <c r="B2833" s="2">
        <v>41542</v>
      </c>
      <c r="C2833" s="2" t="str">
        <f>VLOOKUP(Sales_Data17[[#This Row],[Customer Name Index]],Customer_Data[#All],2,0)</f>
        <v>Avon Corp</v>
      </c>
      <c r="D2833">
        <v>1</v>
      </c>
      <c r="E2833" t="s">
        <v>4</v>
      </c>
      <c r="F2833" t="s">
        <v>8168</v>
      </c>
      <c r="G2833" t="s">
        <v>8027</v>
      </c>
      <c r="H2833" t="str">
        <f>VLOOKUP(Sales_Data17[[#This Row],[Delivery Region Index]],Regions_Table[#All],2,0)</f>
        <v>New South Wales</v>
      </c>
      <c r="I2833" t="str">
        <f>VLOOKUP(Sales_Data17[[#This Row],[Delivery Region Index]],Regions_Table[#All],3,0)</f>
        <v>Sydney</v>
      </c>
      <c r="J2833">
        <v>1</v>
      </c>
      <c r="K2833">
        <v>1</v>
      </c>
      <c r="L2833" t="str">
        <f>VLOOKUP(Sales_Data17[[#This Row],[Product Description Index]],Products_Data[#All],2,0)</f>
        <v>Shirts</v>
      </c>
      <c r="M2833">
        <v>6</v>
      </c>
      <c r="N2833" s="9">
        <v>123.57777777777778</v>
      </c>
      <c r="O2833" s="9">
        <f>Sales_Data17[[#This Row],[Order Quantity]]*Sales_Data17[[#This Row],[Unit Price]]</f>
        <v>741.4666666666667</v>
      </c>
      <c r="P2833" s="9">
        <v>60.553111111111122</v>
      </c>
      <c r="Q2833" s="9">
        <f>Sales_Data17[[#This Row],[Line Total]]-(Sales_Data17[[#This Row],[Total Unit Cost]]*Sales_Data17[[#This Row],[Order Quantity]])</f>
        <v>378.14799999999997</v>
      </c>
      <c r="R2833" s="1" t="str">
        <f>TEXT(Sales_Data17[[#This Row],[OrderDate]],"MMM")</f>
        <v>Sep</v>
      </c>
      <c r="S2833" s="1" t="str">
        <f t="shared" si="44"/>
        <v>2013</v>
      </c>
    </row>
    <row r="2834" spans="1:19">
      <c r="A2834" t="s">
        <v>2857</v>
      </c>
      <c r="B2834" s="2">
        <v>41543</v>
      </c>
      <c r="C2834" s="2" t="str">
        <f>VLOOKUP(Sales_Data17[[#This Row],[Customer Name Index]],Customer_Data[#All],2,0)</f>
        <v>Avon Corp</v>
      </c>
      <c r="D2834">
        <v>1</v>
      </c>
      <c r="E2834" t="s">
        <v>2</v>
      </c>
      <c r="F2834" t="s">
        <v>8168</v>
      </c>
      <c r="G2834" t="s">
        <v>8027</v>
      </c>
      <c r="H2834" t="str">
        <f>VLOOKUP(Sales_Data17[[#This Row],[Delivery Region Index]],Regions_Table[#All],2,0)</f>
        <v>New South Wales</v>
      </c>
      <c r="I2834" t="str">
        <f>VLOOKUP(Sales_Data17[[#This Row],[Delivery Region Index]],Regions_Table[#All],3,0)</f>
        <v>Armidale</v>
      </c>
      <c r="J2834">
        <v>3</v>
      </c>
      <c r="K2834">
        <v>1</v>
      </c>
      <c r="L2834" t="str">
        <f>VLOOKUP(Sales_Data17[[#This Row],[Product Description Index]],Products_Data[#All],2,0)</f>
        <v>Shirts</v>
      </c>
      <c r="M2834">
        <v>4</v>
      </c>
      <c r="N2834" s="9">
        <v>20.100000000000001</v>
      </c>
      <c r="O2834" s="9">
        <f>Sales_Data17[[#This Row],[Order Quantity]]*Sales_Data17[[#This Row],[Unit Price]]</f>
        <v>80.400000000000006</v>
      </c>
      <c r="P2834" s="9">
        <v>16.884</v>
      </c>
      <c r="Q2834" s="9">
        <f>Sales_Data17[[#This Row],[Line Total]]-(Sales_Data17[[#This Row],[Total Unit Cost]]*Sales_Data17[[#This Row],[Order Quantity]])</f>
        <v>12.864000000000004</v>
      </c>
      <c r="R2834" s="1" t="str">
        <f>TEXT(Sales_Data17[[#This Row],[OrderDate]],"MMM")</f>
        <v>Sep</v>
      </c>
      <c r="S2834" s="1" t="str">
        <f t="shared" si="44"/>
        <v>2013</v>
      </c>
    </row>
    <row r="2835" spans="1:19">
      <c r="A2835" t="s">
        <v>2858</v>
      </c>
      <c r="B2835" s="2">
        <v>41543</v>
      </c>
      <c r="C2835" s="2" t="str">
        <f>VLOOKUP(Sales_Data17[[#This Row],[Customer Name Index]],Customer_Data[#All],2,0)</f>
        <v>Ole Group</v>
      </c>
      <c r="D2835">
        <v>13</v>
      </c>
      <c r="E2835" t="s">
        <v>4</v>
      </c>
      <c r="F2835" t="s">
        <v>8168</v>
      </c>
      <c r="G2835" t="s">
        <v>8026</v>
      </c>
      <c r="H2835" t="str">
        <f>VLOOKUP(Sales_Data17[[#This Row],[Delivery Region Index]],Regions_Table[#All],2,0)</f>
        <v>Queensland</v>
      </c>
      <c r="I2835" t="str">
        <f>VLOOKUP(Sales_Data17[[#This Row],[Delivery Region Index]],Regions_Table[#All],3,0)</f>
        <v>Mount Isa</v>
      </c>
      <c r="J2835">
        <v>38</v>
      </c>
      <c r="K2835">
        <v>6</v>
      </c>
      <c r="L2835" t="str">
        <f>VLOOKUP(Sales_Data17[[#This Row],[Product Description Index]],Products_Data[#All],2,0)</f>
        <v>Socks</v>
      </c>
      <c r="M2835">
        <v>2</v>
      </c>
      <c r="N2835" s="9">
        <v>195.78888888888889</v>
      </c>
      <c r="O2835" s="9">
        <f>Sales_Data17[[#This Row],[Order Quantity]]*Sales_Data17[[#This Row],[Unit Price]]</f>
        <v>391.57777777777778</v>
      </c>
      <c r="P2835" s="9">
        <v>95.936555555555572</v>
      </c>
      <c r="Q2835" s="9">
        <f>Sales_Data17[[#This Row],[Line Total]]-(Sales_Data17[[#This Row],[Total Unit Cost]]*Sales_Data17[[#This Row],[Order Quantity]])</f>
        <v>199.70466666666664</v>
      </c>
      <c r="R2835" s="1" t="str">
        <f>TEXT(Sales_Data17[[#This Row],[OrderDate]],"MMM")</f>
        <v>Sep</v>
      </c>
      <c r="S2835" s="1" t="str">
        <f t="shared" si="44"/>
        <v>2013</v>
      </c>
    </row>
    <row r="2836" spans="1:19">
      <c r="A2836" t="s">
        <v>2859</v>
      </c>
      <c r="B2836" s="2">
        <v>41544</v>
      </c>
      <c r="C2836" s="2" t="str">
        <f>VLOOKUP(Sales_Data17[[#This Row],[Customer Name Index]],Customer_Data[#All],2,0)</f>
        <v>Pure Group</v>
      </c>
      <c r="D2836">
        <v>17</v>
      </c>
      <c r="E2836" t="s">
        <v>4</v>
      </c>
      <c r="F2836" t="s">
        <v>8168</v>
      </c>
      <c r="G2836" t="s">
        <v>8025</v>
      </c>
      <c r="H2836" t="str">
        <f>VLOOKUP(Sales_Data17[[#This Row],[Delivery Region Index]],Regions_Table[#All],2,0)</f>
        <v>Victoria</v>
      </c>
      <c r="I2836" t="str">
        <f>VLOOKUP(Sales_Data17[[#This Row],[Delivery Region Index]],Regions_Table[#All],3,0)</f>
        <v>Ballarat</v>
      </c>
      <c r="J2836">
        <v>49</v>
      </c>
      <c r="K2836">
        <v>7</v>
      </c>
      <c r="L2836" t="str">
        <f>VLOOKUP(Sales_Data17[[#This Row],[Product Description Index]],Products_Data[#All],2,0)</f>
        <v>Dress Shirts</v>
      </c>
      <c r="M2836">
        <v>3</v>
      </c>
      <c r="N2836" s="9">
        <v>436.24444444444447</v>
      </c>
      <c r="O2836" s="9">
        <f>Sales_Data17[[#This Row],[Order Quantity]]*Sales_Data17[[#This Row],[Unit Price]]</f>
        <v>1308.7333333333333</v>
      </c>
      <c r="P2836" s="9">
        <v>248.65933333333331</v>
      </c>
      <c r="Q2836" s="9">
        <f>Sales_Data17[[#This Row],[Line Total]]-(Sales_Data17[[#This Row],[Total Unit Cost]]*Sales_Data17[[#This Row],[Order Quantity]])</f>
        <v>562.7553333333334</v>
      </c>
      <c r="R2836" s="1" t="str">
        <f>TEXT(Sales_Data17[[#This Row],[OrderDate]],"MMM")</f>
        <v>Sep</v>
      </c>
      <c r="S2836" s="1" t="str">
        <f t="shared" si="44"/>
        <v>2013</v>
      </c>
    </row>
    <row r="2837" spans="1:19">
      <c r="A2837" t="s">
        <v>2860</v>
      </c>
      <c r="B2837" s="2">
        <v>41544</v>
      </c>
      <c r="C2837" s="2" t="str">
        <f>VLOOKUP(Sales_Data17[[#This Row],[Customer Name Index]],Customer_Data[#All],2,0)</f>
        <v xml:space="preserve">Linde </v>
      </c>
      <c r="D2837">
        <v>14</v>
      </c>
      <c r="E2837" t="s">
        <v>2</v>
      </c>
      <c r="F2837" t="s">
        <v>8168</v>
      </c>
      <c r="G2837" t="s">
        <v>8026</v>
      </c>
      <c r="H2837" t="str">
        <f>VLOOKUP(Sales_Data17[[#This Row],[Delivery Region Index]],Regions_Table[#All],2,0)</f>
        <v>Queensland</v>
      </c>
      <c r="I2837" t="str">
        <f>VLOOKUP(Sales_Data17[[#This Row],[Delivery Region Index]],Regions_Table[#All],3,0)</f>
        <v>Nambour</v>
      </c>
      <c r="J2837">
        <v>39</v>
      </c>
      <c r="K2837">
        <v>6</v>
      </c>
      <c r="L2837" t="str">
        <f>VLOOKUP(Sales_Data17[[#This Row],[Product Description Index]],Products_Data[#All],2,0)</f>
        <v>Socks</v>
      </c>
      <c r="M2837">
        <v>9</v>
      </c>
      <c r="N2837" s="9">
        <v>605.23333333333335</v>
      </c>
      <c r="O2837" s="9">
        <f>Sales_Data17[[#This Row],[Order Quantity]]*Sales_Data17[[#This Row],[Unit Price]]</f>
        <v>5447.1</v>
      </c>
      <c r="P2837" s="9">
        <v>447.8726666666667</v>
      </c>
      <c r="Q2837" s="9">
        <f>Sales_Data17[[#This Row],[Line Total]]-(Sales_Data17[[#This Row],[Total Unit Cost]]*Sales_Data17[[#This Row],[Order Quantity]])</f>
        <v>1416.2460000000001</v>
      </c>
      <c r="R2837" s="1" t="str">
        <f>TEXT(Sales_Data17[[#This Row],[OrderDate]],"MMM")</f>
        <v>Sep</v>
      </c>
      <c r="S2837" s="1" t="str">
        <f t="shared" si="44"/>
        <v>2013</v>
      </c>
    </row>
    <row r="2838" spans="1:19">
      <c r="A2838" t="s">
        <v>2861</v>
      </c>
      <c r="B2838" s="2">
        <v>41544</v>
      </c>
      <c r="C2838" s="2" t="str">
        <f>VLOOKUP(Sales_Data17[[#This Row],[Customer Name Index]],Customer_Data[#All],2,0)</f>
        <v xml:space="preserve">Linde </v>
      </c>
      <c r="D2838">
        <v>14</v>
      </c>
      <c r="E2838" t="s">
        <v>4</v>
      </c>
      <c r="F2838" t="s">
        <v>8168</v>
      </c>
      <c r="G2838" t="s">
        <v>8026</v>
      </c>
      <c r="H2838" t="str">
        <f>VLOOKUP(Sales_Data17[[#This Row],[Delivery Region Index]],Regions_Table[#All],2,0)</f>
        <v>Queensland</v>
      </c>
      <c r="I2838" t="str">
        <f>VLOOKUP(Sales_Data17[[#This Row],[Delivery Region Index]],Regions_Table[#All],3,0)</f>
        <v>Nambour</v>
      </c>
      <c r="J2838">
        <v>39</v>
      </c>
      <c r="K2838">
        <v>6</v>
      </c>
      <c r="L2838" t="str">
        <f>VLOOKUP(Sales_Data17[[#This Row],[Product Description Index]],Products_Data[#All],2,0)</f>
        <v>Socks</v>
      </c>
      <c r="M2838">
        <v>6</v>
      </c>
      <c r="N2838" s="9">
        <v>94.544444444444437</v>
      </c>
      <c r="O2838" s="9">
        <f>Sales_Data17[[#This Row],[Order Quantity]]*Sales_Data17[[#This Row],[Unit Price]]</f>
        <v>567.26666666666665</v>
      </c>
      <c r="P2838" s="9">
        <v>75.635555555555555</v>
      </c>
      <c r="Q2838" s="9">
        <f>Sales_Data17[[#This Row],[Line Total]]-(Sales_Data17[[#This Row],[Total Unit Cost]]*Sales_Data17[[#This Row],[Order Quantity]])</f>
        <v>113.45333333333332</v>
      </c>
      <c r="R2838" s="1" t="str">
        <f>TEXT(Sales_Data17[[#This Row],[OrderDate]],"MMM")</f>
        <v>Sep</v>
      </c>
      <c r="S2838" s="1" t="str">
        <f t="shared" si="44"/>
        <v>2013</v>
      </c>
    </row>
    <row r="2839" spans="1:19">
      <c r="A2839" t="s">
        <v>2862</v>
      </c>
      <c r="B2839" s="2">
        <v>41544</v>
      </c>
      <c r="C2839" s="2" t="str">
        <f>VLOOKUP(Sales_Data17[[#This Row],[Customer Name Index]],Customer_Data[#All],2,0)</f>
        <v>Procter Corp</v>
      </c>
      <c r="D2839">
        <v>5</v>
      </c>
      <c r="E2839" t="s">
        <v>4</v>
      </c>
      <c r="F2839" t="s">
        <v>8168</v>
      </c>
      <c r="G2839" t="s">
        <v>8027</v>
      </c>
      <c r="H2839" t="str">
        <f>VLOOKUP(Sales_Data17[[#This Row],[Delivery Region Index]],Regions_Table[#All],2,0)</f>
        <v>New South Wales</v>
      </c>
      <c r="I2839" t="str">
        <f>VLOOKUP(Sales_Data17[[#This Row],[Delivery Region Index]],Regions_Table[#All],3,0)</f>
        <v>Lake Macquarie</v>
      </c>
      <c r="J2839">
        <v>13</v>
      </c>
      <c r="K2839">
        <v>2</v>
      </c>
      <c r="L2839" t="str">
        <f>VLOOKUP(Sales_Data17[[#This Row],[Product Description Index]],Products_Data[#All],2,0)</f>
        <v>Pants</v>
      </c>
      <c r="M2839">
        <v>9</v>
      </c>
      <c r="N2839" s="9">
        <v>285.86666666666667</v>
      </c>
      <c r="O2839" s="9">
        <f>Sales_Data17[[#This Row],[Order Quantity]]*Sales_Data17[[#This Row],[Unit Price]]</f>
        <v>2572.8000000000002</v>
      </c>
      <c r="P2839" s="9">
        <v>120.06400000000001</v>
      </c>
      <c r="Q2839" s="9">
        <f>Sales_Data17[[#This Row],[Line Total]]-(Sales_Data17[[#This Row],[Total Unit Cost]]*Sales_Data17[[#This Row],[Order Quantity]])</f>
        <v>1492.2240000000002</v>
      </c>
      <c r="R2839" s="1" t="str">
        <f>TEXT(Sales_Data17[[#This Row],[OrderDate]],"MMM")</f>
        <v>Sep</v>
      </c>
      <c r="S2839" s="1" t="str">
        <f t="shared" si="44"/>
        <v>2013</v>
      </c>
    </row>
    <row r="2840" spans="1:19">
      <c r="A2840" t="s">
        <v>2863</v>
      </c>
      <c r="B2840" s="2">
        <v>41544</v>
      </c>
      <c r="C2840" s="2" t="str">
        <f>VLOOKUP(Sales_Data17[[#This Row],[Customer Name Index]],Customer_Data[#All],2,0)</f>
        <v>Elorac, Corp</v>
      </c>
      <c r="D2840">
        <v>3</v>
      </c>
      <c r="E2840" t="s">
        <v>3</v>
      </c>
      <c r="F2840" t="s">
        <v>8168</v>
      </c>
      <c r="G2840" t="s">
        <v>8027</v>
      </c>
      <c r="H2840" t="str">
        <f>VLOOKUP(Sales_Data17[[#This Row],[Delivery Region Index]],Regions_Table[#All],2,0)</f>
        <v>New South Wales</v>
      </c>
      <c r="I2840" t="str">
        <f>VLOOKUP(Sales_Data17[[#This Row],[Delivery Region Index]],Regions_Table[#All],3,0)</f>
        <v>Dubbo</v>
      </c>
      <c r="J2840">
        <v>8</v>
      </c>
      <c r="K2840">
        <v>2</v>
      </c>
      <c r="L2840" t="str">
        <f>VLOOKUP(Sales_Data17[[#This Row],[Product Description Index]],Products_Data[#All],2,0)</f>
        <v>Pants</v>
      </c>
      <c r="M2840">
        <v>7</v>
      </c>
      <c r="N2840" s="9">
        <v>116.13333333333334</v>
      </c>
      <c r="O2840" s="9">
        <f>Sales_Data17[[#This Row],[Order Quantity]]*Sales_Data17[[#This Row],[Unit Price]]</f>
        <v>812.93333333333339</v>
      </c>
      <c r="P2840" s="9">
        <v>67.35733333333333</v>
      </c>
      <c r="Q2840" s="9">
        <f>Sales_Data17[[#This Row],[Line Total]]-(Sales_Data17[[#This Row],[Total Unit Cost]]*Sales_Data17[[#This Row],[Order Quantity]])</f>
        <v>341.43200000000007</v>
      </c>
      <c r="R2840" s="1" t="str">
        <f>TEXT(Sales_Data17[[#This Row],[OrderDate]],"MMM")</f>
        <v>Sep</v>
      </c>
      <c r="S2840" s="1" t="str">
        <f t="shared" si="44"/>
        <v>2013</v>
      </c>
    </row>
    <row r="2841" spans="1:19">
      <c r="A2841" t="s">
        <v>2864</v>
      </c>
      <c r="B2841" s="2">
        <v>41545</v>
      </c>
      <c r="C2841" s="2" t="str">
        <f>VLOOKUP(Sales_Data17[[#This Row],[Customer Name Index]],Customer_Data[#All],2,0)</f>
        <v xml:space="preserve">WakeFern </v>
      </c>
      <c r="D2841">
        <v>2</v>
      </c>
      <c r="E2841" t="s">
        <v>2</v>
      </c>
      <c r="F2841" t="s">
        <v>8168</v>
      </c>
      <c r="G2841" t="s">
        <v>8027</v>
      </c>
      <c r="H2841" t="str">
        <f>VLOOKUP(Sales_Data17[[#This Row],[Delivery Region Index]],Regions_Table[#All],2,0)</f>
        <v>New South Wales</v>
      </c>
      <c r="I2841" t="str">
        <f>VLOOKUP(Sales_Data17[[#This Row],[Delivery Region Index]],Regions_Table[#All],3,0)</f>
        <v>Broken Hill</v>
      </c>
      <c r="J2841">
        <v>5</v>
      </c>
      <c r="K2841">
        <v>1</v>
      </c>
      <c r="L2841" t="str">
        <f>VLOOKUP(Sales_Data17[[#This Row],[Product Description Index]],Products_Data[#All],2,0)</f>
        <v>Shirts</v>
      </c>
      <c r="M2841">
        <v>5</v>
      </c>
      <c r="N2841" s="9">
        <v>273.95555555555552</v>
      </c>
      <c r="O2841" s="9">
        <f>Sales_Data17[[#This Row],[Order Quantity]]*Sales_Data17[[#This Row],[Unit Price]]</f>
        <v>1369.7777777777776</v>
      </c>
      <c r="P2841" s="9">
        <v>156.15466666666666</v>
      </c>
      <c r="Q2841" s="9">
        <f>Sales_Data17[[#This Row],[Line Total]]-(Sales_Data17[[#This Row],[Total Unit Cost]]*Sales_Data17[[#This Row],[Order Quantity]])</f>
        <v>589.00444444444429</v>
      </c>
      <c r="R2841" s="1" t="str">
        <f>TEXT(Sales_Data17[[#This Row],[OrderDate]],"MMM")</f>
        <v>Sep</v>
      </c>
      <c r="S2841" s="1" t="str">
        <f t="shared" si="44"/>
        <v>2013</v>
      </c>
    </row>
    <row r="2842" spans="1:19">
      <c r="A2842" t="s">
        <v>2865</v>
      </c>
      <c r="B2842" s="2">
        <v>41545</v>
      </c>
      <c r="C2842" s="2" t="str">
        <f>VLOOKUP(Sales_Data17[[#This Row],[Customer Name Index]],Customer_Data[#All],2,0)</f>
        <v>Pure Group</v>
      </c>
      <c r="D2842">
        <v>17</v>
      </c>
      <c r="E2842" t="s">
        <v>4</v>
      </c>
      <c r="F2842" t="s">
        <v>8168</v>
      </c>
      <c r="G2842" t="s">
        <v>8025</v>
      </c>
      <c r="H2842" t="str">
        <f>VLOOKUP(Sales_Data17[[#This Row],[Delivery Region Index]],Regions_Table[#All],2,0)</f>
        <v>Victoria</v>
      </c>
      <c r="I2842" t="str">
        <f>VLOOKUP(Sales_Data17[[#This Row],[Delivery Region Index]],Regions_Table[#All],3,0)</f>
        <v>Benalla</v>
      </c>
      <c r="J2842">
        <v>48</v>
      </c>
      <c r="K2842">
        <v>7</v>
      </c>
      <c r="L2842" t="str">
        <f>VLOOKUP(Sales_Data17[[#This Row],[Product Description Index]],Products_Data[#All],2,0)</f>
        <v>Dress Shirts</v>
      </c>
      <c r="M2842">
        <v>8</v>
      </c>
      <c r="N2842" s="9">
        <v>118.36666666666666</v>
      </c>
      <c r="O2842" s="9">
        <f>Sales_Data17[[#This Row],[Order Quantity]]*Sales_Data17[[#This Row],[Unit Price]]</f>
        <v>946.93333333333328</v>
      </c>
      <c r="P2842" s="9">
        <v>55.632333333333328</v>
      </c>
      <c r="Q2842" s="9">
        <f>Sales_Data17[[#This Row],[Line Total]]-(Sales_Data17[[#This Row],[Total Unit Cost]]*Sales_Data17[[#This Row],[Order Quantity]])</f>
        <v>501.87466666666666</v>
      </c>
      <c r="R2842" s="1" t="str">
        <f>TEXT(Sales_Data17[[#This Row],[OrderDate]],"MMM")</f>
        <v>Sep</v>
      </c>
      <c r="S2842" s="1" t="str">
        <f t="shared" si="44"/>
        <v>2013</v>
      </c>
    </row>
    <row r="2843" spans="1:19">
      <c r="A2843" t="s">
        <v>2866</v>
      </c>
      <c r="B2843" s="2">
        <v>41545</v>
      </c>
      <c r="C2843" s="2" t="str">
        <f>VLOOKUP(Sales_Data17[[#This Row],[Customer Name Index]],Customer_Data[#All],2,0)</f>
        <v>Eminence Corp</v>
      </c>
      <c r="D2843">
        <v>18</v>
      </c>
      <c r="E2843" t="s">
        <v>2</v>
      </c>
      <c r="F2843" t="s">
        <v>8168</v>
      </c>
      <c r="G2843" t="s">
        <v>8025</v>
      </c>
      <c r="H2843" t="str">
        <f>VLOOKUP(Sales_Data17[[#This Row],[Delivery Region Index]],Regions_Table[#All],2,0)</f>
        <v>Victoria</v>
      </c>
      <c r="I2843" t="str">
        <f>VLOOKUP(Sales_Data17[[#This Row],[Delivery Region Index]],Regions_Table[#All],3,0)</f>
        <v>Bendigo</v>
      </c>
      <c r="J2843">
        <v>50</v>
      </c>
      <c r="K2843">
        <v>7</v>
      </c>
      <c r="L2843" t="str">
        <f>VLOOKUP(Sales_Data17[[#This Row],[Product Description Index]],Products_Data[#All],2,0)</f>
        <v>Dress Shirts</v>
      </c>
      <c r="M2843">
        <v>7</v>
      </c>
      <c r="N2843" s="9">
        <v>198.76666666666668</v>
      </c>
      <c r="O2843" s="9">
        <f>Sales_Data17[[#This Row],[Order Quantity]]*Sales_Data17[[#This Row],[Unit Price]]</f>
        <v>1391.3666666666668</v>
      </c>
      <c r="P2843" s="9">
        <v>157.02566666666669</v>
      </c>
      <c r="Q2843" s="9">
        <f>Sales_Data17[[#This Row],[Line Total]]-(Sales_Data17[[#This Row],[Total Unit Cost]]*Sales_Data17[[#This Row],[Order Quantity]])</f>
        <v>292.1869999999999</v>
      </c>
      <c r="R2843" s="1" t="str">
        <f>TEXT(Sales_Data17[[#This Row],[OrderDate]],"MMM")</f>
        <v>Sep</v>
      </c>
      <c r="S2843" s="1" t="str">
        <f t="shared" si="44"/>
        <v>2013</v>
      </c>
    </row>
    <row r="2844" spans="1:19">
      <c r="A2844" t="s">
        <v>2867</v>
      </c>
      <c r="B2844" s="2">
        <v>41545</v>
      </c>
      <c r="C2844" s="2" t="str">
        <f>VLOOKUP(Sales_Data17[[#This Row],[Customer Name Index]],Customer_Data[#All],2,0)</f>
        <v>Elorac, Corp</v>
      </c>
      <c r="D2844">
        <v>3</v>
      </c>
      <c r="E2844" t="s">
        <v>4</v>
      </c>
      <c r="F2844" t="s">
        <v>8168</v>
      </c>
      <c r="G2844" t="s">
        <v>8027</v>
      </c>
      <c r="H2844" t="str">
        <f>VLOOKUP(Sales_Data17[[#This Row],[Delivery Region Index]],Regions_Table[#All],2,0)</f>
        <v>New South Wales</v>
      </c>
      <c r="I2844" t="str">
        <f>VLOOKUP(Sales_Data17[[#This Row],[Delivery Region Index]],Regions_Table[#All],3,0)</f>
        <v>Coffs Harbour</v>
      </c>
      <c r="J2844">
        <v>7</v>
      </c>
      <c r="K2844">
        <v>1</v>
      </c>
      <c r="L2844" t="str">
        <f>VLOOKUP(Sales_Data17[[#This Row],[Product Description Index]],Products_Data[#All],2,0)</f>
        <v>Shirts</v>
      </c>
      <c r="M2844">
        <v>6</v>
      </c>
      <c r="N2844" s="9">
        <v>629.05555555555554</v>
      </c>
      <c r="O2844" s="9">
        <f>Sales_Data17[[#This Row],[Order Quantity]]*Sales_Data17[[#This Row],[Unit Price]]</f>
        <v>3774.333333333333</v>
      </c>
      <c r="P2844" s="9">
        <v>295.6561111111111</v>
      </c>
      <c r="Q2844" s="9">
        <f>Sales_Data17[[#This Row],[Line Total]]-(Sales_Data17[[#This Row],[Total Unit Cost]]*Sales_Data17[[#This Row],[Order Quantity]])</f>
        <v>2000.3966666666665</v>
      </c>
      <c r="R2844" s="1" t="str">
        <f>TEXT(Sales_Data17[[#This Row],[OrderDate]],"MMM")</f>
        <v>Sep</v>
      </c>
      <c r="S2844" s="1" t="str">
        <f t="shared" si="44"/>
        <v>2013</v>
      </c>
    </row>
    <row r="2845" spans="1:19">
      <c r="A2845" t="s">
        <v>2868</v>
      </c>
      <c r="B2845" s="2">
        <v>41546</v>
      </c>
      <c r="C2845" s="2" t="str">
        <f>VLOOKUP(Sales_Data17[[#This Row],[Customer Name Index]],Customer_Data[#All],2,0)</f>
        <v xml:space="preserve">Linde </v>
      </c>
      <c r="D2845">
        <v>14</v>
      </c>
      <c r="E2845" t="s">
        <v>3</v>
      </c>
      <c r="F2845" t="s">
        <v>8168</v>
      </c>
      <c r="G2845" t="s">
        <v>8026</v>
      </c>
      <c r="H2845" t="str">
        <f>VLOOKUP(Sales_Data17[[#This Row],[Delivery Region Index]],Regions_Table[#All],2,0)</f>
        <v>Queensland</v>
      </c>
      <c r="I2845" t="str">
        <f>VLOOKUP(Sales_Data17[[#This Row],[Delivery Region Index]],Regions_Table[#All],3,0)</f>
        <v>Nambour</v>
      </c>
      <c r="J2845">
        <v>39</v>
      </c>
      <c r="K2845">
        <v>6</v>
      </c>
      <c r="L2845" t="str">
        <f>VLOOKUP(Sales_Data17[[#This Row],[Product Description Index]],Products_Data[#All],2,0)</f>
        <v>Socks</v>
      </c>
      <c r="M2845">
        <v>1</v>
      </c>
      <c r="N2845" s="9">
        <v>329.78888888888889</v>
      </c>
      <c r="O2845" s="9">
        <f>Sales_Data17[[#This Row],[Order Quantity]]*Sales_Data17[[#This Row],[Unit Price]]</f>
        <v>329.78888888888889</v>
      </c>
      <c r="P2845" s="9">
        <v>260.53322222222221</v>
      </c>
      <c r="Q2845" s="9">
        <f>Sales_Data17[[#This Row],[Line Total]]-(Sales_Data17[[#This Row],[Total Unit Cost]]*Sales_Data17[[#This Row],[Order Quantity]])</f>
        <v>69.255666666666684</v>
      </c>
      <c r="R2845" s="1" t="str">
        <f>TEXT(Sales_Data17[[#This Row],[OrderDate]],"MMM")</f>
        <v>Sep</v>
      </c>
      <c r="S2845" s="1" t="str">
        <f t="shared" si="44"/>
        <v>2013</v>
      </c>
    </row>
    <row r="2846" spans="1:19">
      <c r="A2846" t="s">
        <v>2869</v>
      </c>
      <c r="B2846" s="2">
        <v>41546</v>
      </c>
      <c r="C2846" s="2" t="str">
        <f>VLOOKUP(Sales_Data17[[#This Row],[Customer Name Index]],Customer_Data[#All],2,0)</f>
        <v>3LAB, Ltd</v>
      </c>
      <c r="D2846">
        <v>16</v>
      </c>
      <c r="E2846" t="s">
        <v>2</v>
      </c>
      <c r="F2846" t="s">
        <v>8168</v>
      </c>
      <c r="G2846" t="s">
        <v>8025</v>
      </c>
      <c r="H2846" t="str">
        <f>VLOOKUP(Sales_Data17[[#This Row],[Delivery Region Index]],Regions_Table[#All],2,0)</f>
        <v>Queensland</v>
      </c>
      <c r="I2846" t="str">
        <f>VLOOKUP(Sales_Data17[[#This Row],[Delivery Region Index]],Regions_Table[#All],3,0)</f>
        <v>Toowoomba</v>
      </c>
      <c r="J2846">
        <v>44</v>
      </c>
      <c r="K2846">
        <v>7</v>
      </c>
      <c r="L2846" t="str">
        <f>VLOOKUP(Sales_Data17[[#This Row],[Product Description Index]],Products_Data[#All],2,0)</f>
        <v>Dress Shirts</v>
      </c>
      <c r="M2846">
        <v>5</v>
      </c>
      <c r="N2846" s="9">
        <v>274.70000000000005</v>
      </c>
      <c r="O2846" s="9">
        <f>Sales_Data17[[#This Row],[Order Quantity]]*Sales_Data17[[#This Row],[Unit Price]]</f>
        <v>1373.5000000000002</v>
      </c>
      <c r="P2846" s="9">
        <v>225.25400000000002</v>
      </c>
      <c r="Q2846" s="9">
        <f>Sales_Data17[[#This Row],[Line Total]]-(Sales_Data17[[#This Row],[Total Unit Cost]]*Sales_Data17[[#This Row],[Order Quantity]])</f>
        <v>247.23000000000025</v>
      </c>
      <c r="R2846" s="1" t="str">
        <f>TEXT(Sales_Data17[[#This Row],[OrderDate]],"MMM")</f>
        <v>Sep</v>
      </c>
      <c r="S2846" s="1" t="str">
        <f t="shared" si="44"/>
        <v>2013</v>
      </c>
    </row>
    <row r="2847" spans="1:19">
      <c r="A2847" t="s">
        <v>2870</v>
      </c>
      <c r="B2847" s="2">
        <v>41547</v>
      </c>
      <c r="C2847" s="2" t="str">
        <f>VLOOKUP(Sales_Data17[[#This Row],[Customer Name Index]],Customer_Data[#All],2,0)</f>
        <v>ETUDE Ltd</v>
      </c>
      <c r="D2847">
        <v>4</v>
      </c>
      <c r="E2847" t="s">
        <v>4</v>
      </c>
      <c r="F2847" t="s">
        <v>8168</v>
      </c>
      <c r="G2847" t="s">
        <v>8027</v>
      </c>
      <c r="H2847" t="str">
        <f>VLOOKUP(Sales_Data17[[#This Row],[Delivery Region Index]],Regions_Table[#All],2,0)</f>
        <v>New South Wales</v>
      </c>
      <c r="I2847" t="str">
        <f>VLOOKUP(Sales_Data17[[#This Row],[Delivery Region Index]],Regions_Table[#All],3,0)</f>
        <v>Gosford</v>
      </c>
      <c r="J2847">
        <v>9</v>
      </c>
      <c r="K2847">
        <v>2</v>
      </c>
      <c r="L2847" t="str">
        <f>VLOOKUP(Sales_Data17[[#This Row],[Product Description Index]],Products_Data[#All],2,0)</f>
        <v>Pants</v>
      </c>
      <c r="M2847">
        <v>2</v>
      </c>
      <c r="N2847" s="9">
        <v>245.66666666666666</v>
      </c>
      <c r="O2847" s="9">
        <f>Sales_Data17[[#This Row],[Order Quantity]]*Sales_Data17[[#This Row],[Unit Price]]</f>
        <v>491.33333333333331</v>
      </c>
      <c r="P2847" s="9">
        <v>149.85666666666668</v>
      </c>
      <c r="Q2847" s="9">
        <f>Sales_Data17[[#This Row],[Line Total]]-(Sales_Data17[[#This Row],[Total Unit Cost]]*Sales_Data17[[#This Row],[Order Quantity]])</f>
        <v>191.61999999999995</v>
      </c>
      <c r="R2847" s="1" t="str">
        <f>TEXT(Sales_Data17[[#This Row],[OrderDate]],"MMM")</f>
        <v>Sep</v>
      </c>
      <c r="S2847" s="1" t="str">
        <f t="shared" si="44"/>
        <v>2013</v>
      </c>
    </row>
    <row r="2848" spans="1:19">
      <c r="A2848" t="s">
        <v>2871</v>
      </c>
      <c r="B2848" s="2">
        <v>41547</v>
      </c>
      <c r="C2848" s="2" t="str">
        <f>VLOOKUP(Sales_Data17[[#This Row],[Customer Name Index]],Customer_Data[#All],2,0)</f>
        <v>Elorac, Corp</v>
      </c>
      <c r="D2848">
        <v>3</v>
      </c>
      <c r="E2848" t="s">
        <v>4</v>
      </c>
      <c r="F2848" t="s">
        <v>8168</v>
      </c>
      <c r="G2848" t="s">
        <v>8027</v>
      </c>
      <c r="H2848" t="str">
        <f>VLOOKUP(Sales_Data17[[#This Row],[Delivery Region Index]],Regions_Table[#All],2,0)</f>
        <v>New South Wales</v>
      </c>
      <c r="I2848" t="str">
        <f>VLOOKUP(Sales_Data17[[#This Row],[Delivery Region Index]],Regions_Table[#All],3,0)</f>
        <v>Dubbo</v>
      </c>
      <c r="J2848">
        <v>8</v>
      </c>
      <c r="K2848">
        <v>2</v>
      </c>
      <c r="L2848" t="str">
        <f>VLOOKUP(Sales_Data17[[#This Row],[Product Description Index]],Products_Data[#All],2,0)</f>
        <v>Pants</v>
      </c>
      <c r="M2848">
        <v>2</v>
      </c>
      <c r="N2848" s="9">
        <v>270.23333333333335</v>
      </c>
      <c r="O2848" s="9">
        <f>Sales_Data17[[#This Row],[Order Quantity]]*Sales_Data17[[#This Row],[Unit Price]]</f>
        <v>540.4666666666667</v>
      </c>
      <c r="P2848" s="9">
        <v>108.09333333333333</v>
      </c>
      <c r="Q2848" s="9">
        <f>Sales_Data17[[#This Row],[Line Total]]-(Sales_Data17[[#This Row],[Total Unit Cost]]*Sales_Data17[[#This Row],[Order Quantity]])</f>
        <v>324.28000000000003</v>
      </c>
      <c r="R2848" s="1" t="str">
        <f>TEXT(Sales_Data17[[#This Row],[OrderDate]],"MMM")</f>
        <v>Sep</v>
      </c>
      <c r="S2848" s="1" t="str">
        <f t="shared" si="44"/>
        <v>2013</v>
      </c>
    </row>
    <row r="2849" spans="1:19">
      <c r="A2849" t="s">
        <v>2872</v>
      </c>
      <c r="B2849" s="2">
        <v>41548</v>
      </c>
      <c r="C2849" s="2" t="str">
        <f>VLOOKUP(Sales_Data17[[#This Row],[Customer Name Index]],Customer_Data[#All],2,0)</f>
        <v>ETUDE Ltd</v>
      </c>
      <c r="D2849">
        <v>4</v>
      </c>
      <c r="E2849" t="s">
        <v>4</v>
      </c>
      <c r="F2849" t="s">
        <v>8168</v>
      </c>
      <c r="G2849" t="s">
        <v>8027</v>
      </c>
      <c r="H2849" t="str">
        <f>VLOOKUP(Sales_Data17[[#This Row],[Delivery Region Index]],Regions_Table[#All],2,0)</f>
        <v>New South Wales</v>
      </c>
      <c r="I2849" t="str">
        <f>VLOOKUP(Sales_Data17[[#This Row],[Delivery Region Index]],Regions_Table[#All],3,0)</f>
        <v>Goulburn</v>
      </c>
      <c r="J2849">
        <v>10</v>
      </c>
      <c r="K2849">
        <v>2</v>
      </c>
      <c r="L2849" t="str">
        <f>VLOOKUP(Sales_Data17[[#This Row],[Product Description Index]],Products_Data[#All],2,0)</f>
        <v>Pants</v>
      </c>
      <c r="M2849">
        <v>8</v>
      </c>
      <c r="N2849" s="9">
        <v>440.71111111111111</v>
      </c>
      <c r="O2849" s="9">
        <f>Sales_Data17[[#This Row],[Order Quantity]]*Sales_Data17[[#This Row],[Unit Price]]</f>
        <v>3525.6888888888889</v>
      </c>
      <c r="P2849" s="9">
        <v>295.27644444444445</v>
      </c>
      <c r="Q2849" s="9">
        <f>Sales_Data17[[#This Row],[Line Total]]-(Sales_Data17[[#This Row],[Total Unit Cost]]*Sales_Data17[[#This Row],[Order Quantity]])</f>
        <v>1163.4773333333333</v>
      </c>
      <c r="R2849" s="1" t="str">
        <f>TEXT(Sales_Data17[[#This Row],[OrderDate]],"MMM")</f>
        <v>Oct</v>
      </c>
      <c r="S2849" s="1" t="str">
        <f t="shared" si="44"/>
        <v>2013</v>
      </c>
    </row>
    <row r="2850" spans="1:19">
      <c r="A2850" t="s">
        <v>2873</v>
      </c>
      <c r="B2850" s="2">
        <v>41548</v>
      </c>
      <c r="C2850" s="2" t="str">
        <f>VLOOKUP(Sales_Data17[[#This Row],[Customer Name Index]],Customer_Data[#All],2,0)</f>
        <v>Eminence Corp</v>
      </c>
      <c r="D2850">
        <v>18</v>
      </c>
      <c r="E2850" t="s">
        <v>4</v>
      </c>
      <c r="F2850" t="s">
        <v>8168</v>
      </c>
      <c r="G2850" t="s">
        <v>8025</v>
      </c>
      <c r="H2850" t="str">
        <f>VLOOKUP(Sales_Data17[[#This Row],[Delivery Region Index]],Regions_Table[#All],2,0)</f>
        <v>Victoria</v>
      </c>
      <c r="I2850" t="str">
        <f>VLOOKUP(Sales_Data17[[#This Row],[Delivery Region Index]],Regions_Table[#All],3,0)</f>
        <v>Bendigo</v>
      </c>
      <c r="J2850">
        <v>50</v>
      </c>
      <c r="K2850">
        <v>7</v>
      </c>
      <c r="L2850" t="str">
        <f>VLOOKUP(Sales_Data17[[#This Row],[Product Description Index]],Products_Data[#All],2,0)</f>
        <v>Dress Shirts</v>
      </c>
      <c r="M2850">
        <v>4</v>
      </c>
      <c r="N2850" s="9">
        <v>434.01111111111112</v>
      </c>
      <c r="O2850" s="9">
        <f>Sales_Data17[[#This Row],[Order Quantity]]*Sales_Data17[[#This Row],[Unit Price]]</f>
        <v>1736.0444444444445</v>
      </c>
      <c r="P2850" s="9">
        <v>177.94455555555555</v>
      </c>
      <c r="Q2850" s="9">
        <f>Sales_Data17[[#This Row],[Line Total]]-(Sales_Data17[[#This Row],[Total Unit Cost]]*Sales_Data17[[#This Row],[Order Quantity]])</f>
        <v>1024.2662222222223</v>
      </c>
      <c r="R2850" s="1" t="str">
        <f>TEXT(Sales_Data17[[#This Row],[OrderDate]],"MMM")</f>
        <v>Oct</v>
      </c>
      <c r="S2850" s="1" t="str">
        <f t="shared" si="44"/>
        <v>2013</v>
      </c>
    </row>
    <row r="2851" spans="1:19">
      <c r="A2851" t="s">
        <v>2874</v>
      </c>
      <c r="B2851" s="2">
        <v>41548</v>
      </c>
      <c r="C2851" s="2" t="str">
        <f>VLOOKUP(Sales_Data17[[#This Row],[Customer Name Index]],Customer_Data[#All],2,0)</f>
        <v>New Ltd</v>
      </c>
      <c r="D2851">
        <v>7</v>
      </c>
      <c r="E2851" t="s">
        <v>4</v>
      </c>
      <c r="F2851" t="s">
        <v>8168</v>
      </c>
      <c r="G2851" t="s">
        <v>8027</v>
      </c>
      <c r="H2851" t="str">
        <f>VLOOKUP(Sales_Data17[[#This Row],[Delivery Region Index]],Regions_Table[#All],2,0)</f>
        <v>New South Wales</v>
      </c>
      <c r="I2851" t="str">
        <f>VLOOKUP(Sales_Data17[[#This Row],[Delivery Region Index]],Regions_Table[#All],3,0)</f>
        <v>Port Macquarie</v>
      </c>
      <c r="J2851">
        <v>19</v>
      </c>
      <c r="K2851">
        <v>3</v>
      </c>
      <c r="L2851" t="str">
        <f>VLOOKUP(Sales_Data17[[#This Row],[Product Description Index]],Products_Data[#All],2,0)</f>
        <v>Sunglasses</v>
      </c>
      <c r="M2851">
        <v>3</v>
      </c>
      <c r="N2851" s="9">
        <v>429.54444444444448</v>
      </c>
      <c r="O2851" s="9">
        <f>Sales_Data17[[#This Row],[Order Quantity]]*Sales_Data17[[#This Row],[Unit Price]]</f>
        <v>1288.6333333333334</v>
      </c>
      <c r="P2851" s="9">
        <v>214.77222222222224</v>
      </c>
      <c r="Q2851" s="9">
        <f>Sales_Data17[[#This Row],[Line Total]]-(Sales_Data17[[#This Row],[Total Unit Cost]]*Sales_Data17[[#This Row],[Order Quantity]])</f>
        <v>644.31666666666672</v>
      </c>
      <c r="R2851" s="1" t="str">
        <f>TEXT(Sales_Data17[[#This Row],[OrderDate]],"MMM")</f>
        <v>Oct</v>
      </c>
      <c r="S2851" s="1" t="str">
        <f t="shared" si="44"/>
        <v>2013</v>
      </c>
    </row>
    <row r="2852" spans="1:19">
      <c r="A2852" t="s">
        <v>2875</v>
      </c>
      <c r="B2852" s="2">
        <v>41548</v>
      </c>
      <c r="C2852" s="2" t="str">
        <f>VLOOKUP(Sales_Data17[[#This Row],[Customer Name Index]],Customer_Data[#All],2,0)</f>
        <v>Ole Group</v>
      </c>
      <c r="D2852">
        <v>13</v>
      </c>
      <c r="E2852" t="s">
        <v>4</v>
      </c>
      <c r="F2852" t="s">
        <v>8168</v>
      </c>
      <c r="G2852" t="s">
        <v>8026</v>
      </c>
      <c r="H2852" t="str">
        <f>VLOOKUP(Sales_Data17[[#This Row],[Delivery Region Index]],Regions_Table[#All],2,0)</f>
        <v>Queensland</v>
      </c>
      <c r="I2852" t="str">
        <f>VLOOKUP(Sales_Data17[[#This Row],[Delivery Region Index]],Regions_Table[#All],3,0)</f>
        <v>Mackay</v>
      </c>
      <c r="J2852">
        <v>36</v>
      </c>
      <c r="K2852">
        <v>5</v>
      </c>
      <c r="L2852" t="str">
        <f>VLOOKUP(Sales_Data17[[#This Row],[Product Description Index]],Products_Data[#All],2,0)</f>
        <v>Hats</v>
      </c>
      <c r="M2852">
        <v>8</v>
      </c>
      <c r="N2852" s="9">
        <v>205.46666666666667</v>
      </c>
      <c r="O2852" s="9">
        <f>Sales_Data17[[#This Row],[Order Quantity]]*Sales_Data17[[#This Row],[Unit Price]]</f>
        <v>1643.7333333333333</v>
      </c>
      <c r="P2852" s="9">
        <v>143.82666666666668</v>
      </c>
      <c r="Q2852" s="9">
        <f>Sales_Data17[[#This Row],[Line Total]]-(Sales_Data17[[#This Row],[Total Unit Cost]]*Sales_Data17[[#This Row],[Order Quantity]])</f>
        <v>493.11999999999989</v>
      </c>
      <c r="R2852" s="1" t="str">
        <f>TEXT(Sales_Data17[[#This Row],[OrderDate]],"MMM")</f>
        <v>Oct</v>
      </c>
      <c r="S2852" s="1" t="str">
        <f t="shared" si="44"/>
        <v>2013</v>
      </c>
    </row>
    <row r="2853" spans="1:19">
      <c r="A2853" t="s">
        <v>2876</v>
      </c>
      <c r="B2853" s="2">
        <v>41548</v>
      </c>
      <c r="C2853" s="2" t="str">
        <f>VLOOKUP(Sales_Data17[[#This Row],[Customer Name Index]],Customer_Data[#All],2,0)</f>
        <v>Elorac, Corp</v>
      </c>
      <c r="D2853">
        <v>3</v>
      </c>
      <c r="E2853" t="s">
        <v>2</v>
      </c>
      <c r="F2853" t="s">
        <v>8168</v>
      </c>
      <c r="G2853" t="s">
        <v>8027</v>
      </c>
      <c r="H2853" t="str">
        <f>VLOOKUP(Sales_Data17[[#This Row],[Delivery Region Index]],Regions_Table[#All],2,0)</f>
        <v>New South Wales</v>
      </c>
      <c r="I2853" t="str">
        <f>VLOOKUP(Sales_Data17[[#This Row],[Delivery Region Index]],Regions_Table[#All],3,0)</f>
        <v>Dubbo</v>
      </c>
      <c r="J2853">
        <v>8</v>
      </c>
      <c r="K2853">
        <v>2</v>
      </c>
      <c r="L2853" t="str">
        <f>VLOOKUP(Sales_Data17[[#This Row],[Product Description Index]],Products_Data[#All],2,0)</f>
        <v>Pants</v>
      </c>
      <c r="M2853">
        <v>1</v>
      </c>
      <c r="N2853" s="9">
        <v>113.90000000000002</v>
      </c>
      <c r="O2853" s="9">
        <f>Sales_Data17[[#This Row],[Order Quantity]]*Sales_Data17[[#This Row],[Unit Price]]</f>
        <v>113.90000000000002</v>
      </c>
      <c r="P2853" s="9">
        <v>47.838000000000001</v>
      </c>
      <c r="Q2853" s="9">
        <f>Sales_Data17[[#This Row],[Line Total]]-(Sales_Data17[[#This Row],[Total Unit Cost]]*Sales_Data17[[#This Row],[Order Quantity]])</f>
        <v>66.062000000000012</v>
      </c>
      <c r="R2853" s="1" t="str">
        <f>TEXT(Sales_Data17[[#This Row],[OrderDate]],"MMM")</f>
        <v>Oct</v>
      </c>
      <c r="S2853" s="1" t="str">
        <f t="shared" si="44"/>
        <v>2013</v>
      </c>
    </row>
    <row r="2854" spans="1:19">
      <c r="A2854" t="s">
        <v>2877</v>
      </c>
      <c r="B2854" s="2">
        <v>41548</v>
      </c>
      <c r="C2854" s="2" t="str">
        <f>VLOOKUP(Sales_Data17[[#This Row],[Customer Name Index]],Customer_Data[#All],2,0)</f>
        <v>Avon Corp</v>
      </c>
      <c r="D2854">
        <v>1</v>
      </c>
      <c r="E2854" t="s">
        <v>2</v>
      </c>
      <c r="F2854" t="s">
        <v>8168</v>
      </c>
      <c r="G2854" t="s">
        <v>8027</v>
      </c>
      <c r="H2854" t="str">
        <f>VLOOKUP(Sales_Data17[[#This Row],[Delivery Region Index]],Regions_Table[#All],2,0)</f>
        <v>New South Wales</v>
      </c>
      <c r="I2854" t="str">
        <f>VLOOKUP(Sales_Data17[[#This Row],[Delivery Region Index]],Regions_Table[#All],3,0)</f>
        <v>Albury</v>
      </c>
      <c r="J2854">
        <v>2</v>
      </c>
      <c r="K2854">
        <v>1</v>
      </c>
      <c r="L2854" t="str">
        <f>VLOOKUP(Sales_Data17[[#This Row],[Product Description Index]],Products_Data[#All],2,0)</f>
        <v>Shirts</v>
      </c>
      <c r="M2854">
        <v>2</v>
      </c>
      <c r="N2854" s="9">
        <v>113.90000000000002</v>
      </c>
      <c r="O2854" s="9">
        <f>Sales_Data17[[#This Row],[Order Quantity]]*Sales_Data17[[#This Row],[Unit Price]]</f>
        <v>227.80000000000004</v>
      </c>
      <c r="P2854" s="9">
        <v>77.452000000000012</v>
      </c>
      <c r="Q2854" s="9">
        <f>Sales_Data17[[#This Row],[Line Total]]-(Sales_Data17[[#This Row],[Total Unit Cost]]*Sales_Data17[[#This Row],[Order Quantity]])</f>
        <v>72.896000000000015</v>
      </c>
      <c r="R2854" s="1" t="str">
        <f>TEXT(Sales_Data17[[#This Row],[OrderDate]],"MMM")</f>
        <v>Oct</v>
      </c>
      <c r="S2854" s="1" t="str">
        <f t="shared" si="44"/>
        <v>2013</v>
      </c>
    </row>
    <row r="2855" spans="1:19">
      <c r="A2855" t="s">
        <v>2878</v>
      </c>
      <c r="B2855" s="2">
        <v>41548</v>
      </c>
      <c r="C2855" s="2" t="str">
        <f>VLOOKUP(Sales_Data17[[#This Row],[Customer Name Index]],Customer_Data[#All],2,0)</f>
        <v>Pure Group</v>
      </c>
      <c r="D2855">
        <v>17</v>
      </c>
      <c r="E2855" t="s">
        <v>4</v>
      </c>
      <c r="F2855" t="s">
        <v>8168</v>
      </c>
      <c r="G2855" t="s">
        <v>8025</v>
      </c>
      <c r="H2855" t="str">
        <f>VLOOKUP(Sales_Data17[[#This Row],[Delivery Region Index]],Regions_Table[#All],2,0)</f>
        <v>Victoria</v>
      </c>
      <c r="I2855" t="str">
        <f>VLOOKUP(Sales_Data17[[#This Row],[Delivery Region Index]],Regions_Table[#All],3,0)</f>
        <v>Ballarat</v>
      </c>
      <c r="J2855">
        <v>49</v>
      </c>
      <c r="K2855">
        <v>7</v>
      </c>
      <c r="L2855" t="str">
        <f>VLOOKUP(Sales_Data17[[#This Row],[Product Description Index]],Products_Data[#All],2,0)</f>
        <v>Dress Shirts</v>
      </c>
      <c r="M2855">
        <v>4</v>
      </c>
      <c r="N2855" s="9">
        <v>433.26666666666665</v>
      </c>
      <c r="O2855" s="9">
        <f>Sales_Data17[[#This Row],[Order Quantity]]*Sales_Data17[[#This Row],[Unit Price]]</f>
        <v>1733.0666666666666</v>
      </c>
      <c r="P2855" s="9">
        <v>346.6133333333334</v>
      </c>
      <c r="Q2855" s="9">
        <f>Sales_Data17[[#This Row],[Line Total]]-(Sales_Data17[[#This Row],[Total Unit Cost]]*Sales_Data17[[#This Row],[Order Quantity]])</f>
        <v>346.613333333333</v>
      </c>
      <c r="R2855" s="1" t="str">
        <f>TEXT(Sales_Data17[[#This Row],[OrderDate]],"MMM")</f>
        <v>Oct</v>
      </c>
      <c r="S2855" s="1" t="str">
        <f t="shared" si="44"/>
        <v>2013</v>
      </c>
    </row>
    <row r="2856" spans="1:19">
      <c r="A2856" t="s">
        <v>2879</v>
      </c>
      <c r="B2856" s="2">
        <v>41549</v>
      </c>
      <c r="C2856" s="2" t="str">
        <f>VLOOKUP(Sales_Data17[[#This Row],[Customer Name Index]],Customer_Data[#All],2,0)</f>
        <v>Elorac, Corp</v>
      </c>
      <c r="D2856">
        <v>3</v>
      </c>
      <c r="E2856" t="s">
        <v>2</v>
      </c>
      <c r="F2856" t="s">
        <v>8168</v>
      </c>
      <c r="G2856" t="s">
        <v>8027</v>
      </c>
      <c r="H2856" t="str">
        <f>VLOOKUP(Sales_Data17[[#This Row],[Delivery Region Index]],Regions_Table[#All],2,0)</f>
        <v>New South Wales</v>
      </c>
      <c r="I2856" t="str">
        <f>VLOOKUP(Sales_Data17[[#This Row],[Delivery Region Index]],Regions_Table[#All],3,0)</f>
        <v>Coffs Harbour</v>
      </c>
      <c r="J2856">
        <v>7</v>
      </c>
      <c r="K2856">
        <v>1</v>
      </c>
      <c r="L2856" t="str">
        <f>VLOOKUP(Sales_Data17[[#This Row],[Product Description Index]],Products_Data[#All],2,0)</f>
        <v>Shirts</v>
      </c>
      <c r="M2856">
        <v>5</v>
      </c>
      <c r="N2856" s="9">
        <v>116.87777777777779</v>
      </c>
      <c r="O2856" s="9">
        <f>Sales_Data17[[#This Row],[Order Quantity]]*Sales_Data17[[#This Row],[Unit Price]]</f>
        <v>584.38888888888891</v>
      </c>
      <c r="P2856" s="9">
        <v>85.320777777777778</v>
      </c>
      <c r="Q2856" s="9">
        <f>Sales_Data17[[#This Row],[Line Total]]-(Sales_Data17[[#This Row],[Total Unit Cost]]*Sales_Data17[[#This Row],[Order Quantity]])</f>
        <v>157.78500000000003</v>
      </c>
      <c r="R2856" s="1" t="str">
        <f>TEXT(Sales_Data17[[#This Row],[OrderDate]],"MMM")</f>
        <v>Oct</v>
      </c>
      <c r="S2856" s="1" t="str">
        <f t="shared" si="44"/>
        <v>2013</v>
      </c>
    </row>
    <row r="2857" spans="1:19">
      <c r="A2857" t="s">
        <v>2880</v>
      </c>
      <c r="B2857" s="2">
        <v>41549</v>
      </c>
      <c r="C2857" s="2" t="str">
        <f>VLOOKUP(Sales_Data17[[#This Row],[Customer Name Index]],Customer_Data[#All],2,0)</f>
        <v xml:space="preserve">Linde </v>
      </c>
      <c r="D2857">
        <v>14</v>
      </c>
      <c r="E2857" t="s">
        <v>3</v>
      </c>
      <c r="F2857" t="s">
        <v>8168</v>
      </c>
      <c r="G2857" t="s">
        <v>8026</v>
      </c>
      <c r="H2857" t="str">
        <f>VLOOKUP(Sales_Data17[[#This Row],[Delivery Region Index]],Regions_Table[#All],2,0)</f>
        <v>Queensland</v>
      </c>
      <c r="I2857" t="str">
        <f>VLOOKUP(Sales_Data17[[#This Row],[Delivery Region Index]],Regions_Table[#All],3,0)</f>
        <v>Nambour</v>
      </c>
      <c r="J2857">
        <v>39</v>
      </c>
      <c r="K2857">
        <v>6</v>
      </c>
      <c r="L2857" t="str">
        <f>VLOOKUP(Sales_Data17[[#This Row],[Product Description Index]],Products_Data[#All],2,0)</f>
        <v>Socks</v>
      </c>
      <c r="M2857">
        <v>1</v>
      </c>
      <c r="N2857" s="9">
        <v>335</v>
      </c>
      <c r="O2857" s="9">
        <f>Sales_Data17[[#This Row],[Order Quantity]]*Sales_Data17[[#This Row],[Unit Price]]</f>
        <v>335</v>
      </c>
      <c r="P2857" s="9">
        <v>284.75</v>
      </c>
      <c r="Q2857" s="9">
        <f>Sales_Data17[[#This Row],[Line Total]]-(Sales_Data17[[#This Row],[Total Unit Cost]]*Sales_Data17[[#This Row],[Order Quantity]])</f>
        <v>50.25</v>
      </c>
      <c r="R2857" s="1" t="str">
        <f>TEXT(Sales_Data17[[#This Row],[OrderDate]],"MMM")</f>
        <v>Oct</v>
      </c>
      <c r="S2857" s="1" t="str">
        <f t="shared" si="44"/>
        <v>2013</v>
      </c>
    </row>
    <row r="2858" spans="1:19">
      <c r="A2858" t="s">
        <v>2881</v>
      </c>
      <c r="B2858" s="2">
        <v>41549</v>
      </c>
      <c r="C2858" s="2" t="str">
        <f>VLOOKUP(Sales_Data17[[#This Row],[Customer Name Index]],Customer_Data[#All],2,0)</f>
        <v>Apollo Ltd</v>
      </c>
      <c r="D2858">
        <v>11</v>
      </c>
      <c r="E2858" t="s">
        <v>2</v>
      </c>
      <c r="F2858" t="s">
        <v>8168</v>
      </c>
      <c r="G2858" t="s">
        <v>8026</v>
      </c>
      <c r="H2858" t="str">
        <f>VLOOKUP(Sales_Data17[[#This Row],[Delivery Region Index]],Regions_Table[#All],2,0)</f>
        <v>Queensland</v>
      </c>
      <c r="I2858" t="str">
        <f>VLOOKUP(Sales_Data17[[#This Row],[Delivery Region Index]],Regions_Table[#All],3,0)</f>
        <v>Gladstone</v>
      </c>
      <c r="J2858">
        <v>30</v>
      </c>
      <c r="K2858">
        <v>5</v>
      </c>
      <c r="L2858" t="str">
        <f>VLOOKUP(Sales_Data17[[#This Row],[Product Description Index]],Products_Data[#All],2,0)</f>
        <v>Hats</v>
      </c>
      <c r="M2858">
        <v>9</v>
      </c>
      <c r="N2858" s="9">
        <v>203.97777777777776</v>
      </c>
      <c r="O2858" s="9">
        <f>Sales_Data17[[#This Row],[Order Quantity]]*Sales_Data17[[#This Row],[Unit Price]]</f>
        <v>1835.7999999999997</v>
      </c>
      <c r="P2858" s="9">
        <v>138.70488888888889</v>
      </c>
      <c r="Q2858" s="9">
        <f>Sales_Data17[[#This Row],[Line Total]]-(Sales_Data17[[#This Row],[Total Unit Cost]]*Sales_Data17[[#This Row],[Order Quantity]])</f>
        <v>587.45599999999968</v>
      </c>
      <c r="R2858" s="1" t="str">
        <f>TEXT(Sales_Data17[[#This Row],[OrderDate]],"MMM")</f>
        <v>Oct</v>
      </c>
      <c r="S2858" s="1" t="str">
        <f t="shared" si="44"/>
        <v>2013</v>
      </c>
    </row>
    <row r="2859" spans="1:19">
      <c r="A2859" t="s">
        <v>2882</v>
      </c>
      <c r="B2859" s="2">
        <v>41549</v>
      </c>
      <c r="C2859" s="2" t="str">
        <f>VLOOKUP(Sales_Data17[[#This Row],[Customer Name Index]],Customer_Data[#All],2,0)</f>
        <v>Medsep Group</v>
      </c>
      <c r="D2859">
        <v>8</v>
      </c>
      <c r="E2859" t="s">
        <v>2</v>
      </c>
      <c r="F2859" t="s">
        <v>8168</v>
      </c>
      <c r="G2859" t="s">
        <v>8027</v>
      </c>
      <c r="H2859" t="str">
        <f>VLOOKUP(Sales_Data17[[#This Row],[Delivery Region Index]],Regions_Table[#All],2,0)</f>
        <v>New South Wales</v>
      </c>
      <c r="I2859" t="str">
        <f>VLOOKUP(Sales_Data17[[#This Row],[Delivery Region Index]],Regions_Table[#All],3,0)</f>
        <v>Wagga Wagga</v>
      </c>
      <c r="J2859">
        <v>23</v>
      </c>
      <c r="K2859">
        <v>4</v>
      </c>
      <c r="L2859" t="str">
        <f>VLOOKUP(Sales_Data17[[#This Row],[Product Description Index]],Products_Data[#All],2,0)</f>
        <v>Jeans</v>
      </c>
      <c r="M2859">
        <v>5</v>
      </c>
      <c r="N2859" s="9">
        <v>254.60000000000002</v>
      </c>
      <c r="O2859" s="9">
        <f>Sales_Data17[[#This Row],[Order Quantity]]*Sales_Data17[[#This Row],[Unit Price]]</f>
        <v>1273</v>
      </c>
      <c r="P2859" s="9">
        <v>173.12800000000004</v>
      </c>
      <c r="Q2859" s="9">
        <f>Sales_Data17[[#This Row],[Line Total]]-(Sales_Data17[[#This Row],[Total Unit Cost]]*Sales_Data17[[#This Row],[Order Quantity]])</f>
        <v>407.35999999999979</v>
      </c>
      <c r="R2859" s="1" t="str">
        <f>TEXT(Sales_Data17[[#This Row],[OrderDate]],"MMM")</f>
        <v>Oct</v>
      </c>
      <c r="S2859" s="1" t="str">
        <f t="shared" si="44"/>
        <v>2013</v>
      </c>
    </row>
    <row r="2860" spans="1:19">
      <c r="A2860" t="s">
        <v>2883</v>
      </c>
      <c r="B2860" s="2">
        <v>41550</v>
      </c>
      <c r="C2860" s="2" t="str">
        <f>VLOOKUP(Sales_Data17[[#This Row],[Customer Name Index]],Customer_Data[#All],2,0)</f>
        <v xml:space="preserve">Linde </v>
      </c>
      <c r="D2860">
        <v>14</v>
      </c>
      <c r="E2860" t="s">
        <v>3</v>
      </c>
      <c r="F2860" t="s">
        <v>8168</v>
      </c>
      <c r="G2860" t="s">
        <v>8026</v>
      </c>
      <c r="H2860" t="str">
        <f>VLOOKUP(Sales_Data17[[#This Row],[Delivery Region Index]],Regions_Table[#All],2,0)</f>
        <v>Queensland</v>
      </c>
      <c r="I2860" t="str">
        <f>VLOOKUP(Sales_Data17[[#This Row],[Delivery Region Index]],Regions_Table[#All],3,0)</f>
        <v>Redcliffe</v>
      </c>
      <c r="J2860">
        <v>40</v>
      </c>
      <c r="K2860">
        <v>6</v>
      </c>
      <c r="L2860" t="str">
        <f>VLOOKUP(Sales_Data17[[#This Row],[Product Description Index]],Products_Data[#All],2,0)</f>
        <v>Socks</v>
      </c>
      <c r="M2860">
        <v>7</v>
      </c>
      <c r="N2860" s="9">
        <v>338.72222222222223</v>
      </c>
      <c r="O2860" s="9">
        <f>Sales_Data17[[#This Row],[Order Quantity]]*Sales_Data17[[#This Row],[Unit Price]]</f>
        <v>2371.0555555555557</v>
      </c>
      <c r="P2860" s="9">
        <v>199.8461111111111</v>
      </c>
      <c r="Q2860" s="9">
        <f>Sales_Data17[[#This Row],[Line Total]]-(Sales_Data17[[#This Row],[Total Unit Cost]]*Sales_Data17[[#This Row],[Order Quantity]])</f>
        <v>972.13277777777785</v>
      </c>
      <c r="R2860" s="1" t="str">
        <f>TEXT(Sales_Data17[[#This Row],[OrderDate]],"MMM")</f>
        <v>Oct</v>
      </c>
      <c r="S2860" s="1" t="str">
        <f t="shared" si="44"/>
        <v>2013</v>
      </c>
    </row>
    <row r="2861" spans="1:19">
      <c r="A2861" t="s">
        <v>2884</v>
      </c>
      <c r="B2861" s="2">
        <v>41550</v>
      </c>
      <c r="C2861" s="2" t="str">
        <f>VLOOKUP(Sales_Data17[[#This Row],[Customer Name Index]],Customer_Data[#All],2,0)</f>
        <v>21st Ltd</v>
      </c>
      <c r="D2861">
        <v>10</v>
      </c>
      <c r="E2861" t="s">
        <v>3</v>
      </c>
      <c r="F2861" t="s">
        <v>8168</v>
      </c>
      <c r="G2861" t="s">
        <v>8026</v>
      </c>
      <c r="H2861" t="str">
        <f>VLOOKUP(Sales_Data17[[#This Row],[Delivery Region Index]],Regions_Table[#All],2,0)</f>
        <v>Queensland</v>
      </c>
      <c r="I2861" t="str">
        <f>VLOOKUP(Sales_Data17[[#This Row],[Delivery Region Index]],Regions_Table[#All],3,0)</f>
        <v>Cairns</v>
      </c>
      <c r="J2861">
        <v>28</v>
      </c>
      <c r="K2861">
        <v>4</v>
      </c>
      <c r="L2861" t="str">
        <f>VLOOKUP(Sales_Data17[[#This Row],[Product Description Index]],Products_Data[#All],2,0)</f>
        <v>Jeans</v>
      </c>
      <c r="M2861">
        <v>6</v>
      </c>
      <c r="N2861" s="9">
        <v>136.97777777777776</v>
      </c>
      <c r="O2861" s="9">
        <f>Sales_Data17[[#This Row],[Order Quantity]]*Sales_Data17[[#This Row],[Unit Price]]</f>
        <v>821.86666666666656</v>
      </c>
      <c r="P2861" s="9">
        <v>72.598222222222219</v>
      </c>
      <c r="Q2861" s="9">
        <f>Sales_Data17[[#This Row],[Line Total]]-(Sales_Data17[[#This Row],[Total Unit Cost]]*Sales_Data17[[#This Row],[Order Quantity]])</f>
        <v>386.27733333333322</v>
      </c>
      <c r="R2861" s="1" t="str">
        <f>TEXT(Sales_Data17[[#This Row],[OrderDate]],"MMM")</f>
        <v>Oct</v>
      </c>
      <c r="S2861" s="1" t="str">
        <f t="shared" si="44"/>
        <v>2013</v>
      </c>
    </row>
    <row r="2862" spans="1:19">
      <c r="A2862" t="s">
        <v>2885</v>
      </c>
      <c r="B2862" s="2">
        <v>41550</v>
      </c>
      <c r="C2862" s="2" t="str">
        <f>VLOOKUP(Sales_Data17[[#This Row],[Customer Name Index]],Customer_Data[#All],2,0)</f>
        <v>Rochester Ltd</v>
      </c>
      <c r="D2862">
        <v>15</v>
      </c>
      <c r="E2862" t="s">
        <v>2</v>
      </c>
      <c r="F2862" t="s">
        <v>8168</v>
      </c>
      <c r="G2862" t="s">
        <v>8025</v>
      </c>
      <c r="H2862" t="str">
        <f>VLOOKUP(Sales_Data17[[#This Row],[Delivery Region Index]],Regions_Table[#All],2,0)</f>
        <v>Queensland</v>
      </c>
      <c r="I2862" t="str">
        <f>VLOOKUP(Sales_Data17[[#This Row],[Delivery Region Index]],Regions_Table[#All],3,0)</f>
        <v>Thuringowa</v>
      </c>
      <c r="J2862">
        <v>43</v>
      </c>
      <c r="K2862">
        <v>6</v>
      </c>
      <c r="L2862" t="str">
        <f>VLOOKUP(Sales_Data17[[#This Row],[Product Description Index]],Products_Data[#All],2,0)</f>
        <v>Socks</v>
      </c>
      <c r="M2862">
        <v>4</v>
      </c>
      <c r="N2862" s="9">
        <v>268.74444444444447</v>
      </c>
      <c r="O2862" s="9">
        <f>Sales_Data17[[#This Row],[Order Quantity]]*Sales_Data17[[#This Row],[Unit Price]]</f>
        <v>1074.9777777777779</v>
      </c>
      <c r="P2862" s="9">
        <v>198.87088888888891</v>
      </c>
      <c r="Q2862" s="9">
        <f>Sales_Data17[[#This Row],[Line Total]]-(Sales_Data17[[#This Row],[Total Unit Cost]]*Sales_Data17[[#This Row],[Order Quantity]])</f>
        <v>279.49422222222222</v>
      </c>
      <c r="R2862" s="1" t="str">
        <f>TEXT(Sales_Data17[[#This Row],[OrderDate]],"MMM")</f>
        <v>Oct</v>
      </c>
      <c r="S2862" s="1" t="str">
        <f t="shared" si="44"/>
        <v>2013</v>
      </c>
    </row>
    <row r="2863" spans="1:19">
      <c r="A2863" t="s">
        <v>2886</v>
      </c>
      <c r="B2863" s="2">
        <v>41550</v>
      </c>
      <c r="C2863" s="2" t="str">
        <f>VLOOKUP(Sales_Data17[[#This Row],[Customer Name Index]],Customer_Data[#All],2,0)</f>
        <v>Pacific Ltd</v>
      </c>
      <c r="D2863">
        <v>20</v>
      </c>
      <c r="E2863" t="s">
        <v>4</v>
      </c>
      <c r="F2863" t="s">
        <v>8168</v>
      </c>
      <c r="G2863" t="s">
        <v>8028</v>
      </c>
      <c r="H2863" t="str">
        <f>VLOOKUP(Sales_Data17[[#This Row],[Delivery Region Index]],Regions_Table[#All],2,0)</f>
        <v>Victoria</v>
      </c>
      <c r="I2863" t="str">
        <f>VLOOKUP(Sales_Data17[[#This Row],[Delivery Region Index]],Regions_Table[#All],3,0)</f>
        <v>Warrnambool</v>
      </c>
      <c r="J2863">
        <v>57</v>
      </c>
      <c r="K2863">
        <v>8</v>
      </c>
      <c r="L2863" t="str">
        <f>VLOOKUP(Sales_Data17[[#This Row],[Product Description Index]],Products_Data[#All],2,0)</f>
        <v>Shoes</v>
      </c>
      <c r="M2863">
        <v>7</v>
      </c>
      <c r="N2863" s="9">
        <v>597.78888888888889</v>
      </c>
      <c r="O2863" s="9">
        <f>Sales_Data17[[#This Row],[Order Quantity]]*Sales_Data17[[#This Row],[Unit Price]]</f>
        <v>4184.5222222222219</v>
      </c>
      <c r="P2863" s="9">
        <v>358.67333333333335</v>
      </c>
      <c r="Q2863" s="9">
        <f>Sales_Data17[[#This Row],[Line Total]]-(Sales_Data17[[#This Row],[Total Unit Cost]]*Sales_Data17[[#This Row],[Order Quantity]])</f>
        <v>1673.8088888888883</v>
      </c>
      <c r="R2863" s="1" t="str">
        <f>TEXT(Sales_Data17[[#This Row],[OrderDate]],"MMM")</f>
        <v>Oct</v>
      </c>
      <c r="S2863" s="1" t="str">
        <f t="shared" si="44"/>
        <v>2013</v>
      </c>
    </row>
    <row r="2864" spans="1:19">
      <c r="A2864" t="s">
        <v>2887</v>
      </c>
      <c r="B2864" s="2">
        <v>41550</v>
      </c>
      <c r="C2864" s="2" t="str">
        <f>VLOOKUP(Sales_Data17[[#This Row],[Customer Name Index]],Customer_Data[#All],2,0)</f>
        <v xml:space="preserve">Ei </v>
      </c>
      <c r="D2864">
        <v>9</v>
      </c>
      <c r="E2864" t="s">
        <v>3</v>
      </c>
      <c r="F2864" t="s">
        <v>8168</v>
      </c>
      <c r="G2864" t="s">
        <v>8027</v>
      </c>
      <c r="H2864" t="str">
        <f>VLOOKUP(Sales_Data17[[#This Row],[Delivery Region Index]],Regions_Table[#All],2,0)</f>
        <v>New South Wales</v>
      </c>
      <c r="I2864" t="str">
        <f>VLOOKUP(Sales_Data17[[#This Row],[Delivery Region Index]],Regions_Table[#All],3,0)</f>
        <v>Wollongong</v>
      </c>
      <c r="J2864">
        <v>24</v>
      </c>
      <c r="K2864">
        <v>4</v>
      </c>
      <c r="L2864" t="str">
        <f>VLOOKUP(Sales_Data17[[#This Row],[Product Description Index]],Products_Data[#All],2,0)</f>
        <v>Jeans</v>
      </c>
      <c r="M2864">
        <v>5</v>
      </c>
      <c r="N2864" s="9">
        <v>435.5</v>
      </c>
      <c r="O2864" s="9">
        <f>Sales_Data17[[#This Row],[Order Quantity]]*Sales_Data17[[#This Row],[Unit Price]]</f>
        <v>2177.5</v>
      </c>
      <c r="P2864" s="9">
        <v>304.84999999999997</v>
      </c>
      <c r="Q2864" s="9">
        <f>Sales_Data17[[#This Row],[Line Total]]-(Sales_Data17[[#This Row],[Total Unit Cost]]*Sales_Data17[[#This Row],[Order Quantity]])</f>
        <v>653.25000000000023</v>
      </c>
      <c r="R2864" s="1" t="str">
        <f>TEXT(Sales_Data17[[#This Row],[OrderDate]],"MMM")</f>
        <v>Oct</v>
      </c>
      <c r="S2864" s="1" t="str">
        <f t="shared" si="44"/>
        <v>2013</v>
      </c>
    </row>
    <row r="2865" spans="1:19">
      <c r="A2865" t="s">
        <v>2888</v>
      </c>
      <c r="B2865" s="2">
        <v>41550</v>
      </c>
      <c r="C2865" s="2" t="str">
        <f>VLOOKUP(Sales_Data17[[#This Row],[Customer Name Index]],Customer_Data[#All],2,0)</f>
        <v>Elorac, Corp</v>
      </c>
      <c r="D2865">
        <v>3</v>
      </c>
      <c r="E2865" t="s">
        <v>2</v>
      </c>
      <c r="F2865" t="s">
        <v>8168</v>
      </c>
      <c r="G2865" t="s">
        <v>8027</v>
      </c>
      <c r="H2865" t="str">
        <f>VLOOKUP(Sales_Data17[[#This Row],[Delivery Region Index]],Regions_Table[#All],2,0)</f>
        <v>New South Wales</v>
      </c>
      <c r="I2865" t="str">
        <f>VLOOKUP(Sales_Data17[[#This Row],[Delivery Region Index]],Regions_Table[#All],3,0)</f>
        <v>Dubbo</v>
      </c>
      <c r="J2865">
        <v>8</v>
      </c>
      <c r="K2865">
        <v>2</v>
      </c>
      <c r="L2865" t="str">
        <f>VLOOKUP(Sales_Data17[[#This Row],[Product Description Index]],Products_Data[#All],2,0)</f>
        <v>Pants</v>
      </c>
      <c r="M2865">
        <v>9</v>
      </c>
      <c r="N2865" s="9">
        <v>129.53333333333333</v>
      </c>
      <c r="O2865" s="9">
        <f>Sales_Data17[[#This Row],[Order Quantity]]*Sales_Data17[[#This Row],[Unit Price]]</f>
        <v>1165.8</v>
      </c>
      <c r="P2865" s="9">
        <v>102.33133333333333</v>
      </c>
      <c r="Q2865" s="9">
        <f>Sales_Data17[[#This Row],[Line Total]]-(Sales_Data17[[#This Row],[Total Unit Cost]]*Sales_Data17[[#This Row],[Order Quantity]])</f>
        <v>244.81799999999998</v>
      </c>
      <c r="R2865" s="1" t="str">
        <f>TEXT(Sales_Data17[[#This Row],[OrderDate]],"MMM")</f>
        <v>Oct</v>
      </c>
      <c r="S2865" s="1" t="str">
        <f t="shared" si="44"/>
        <v>2013</v>
      </c>
    </row>
    <row r="2866" spans="1:19">
      <c r="A2866" t="s">
        <v>2889</v>
      </c>
      <c r="B2866" s="2">
        <v>41550</v>
      </c>
      <c r="C2866" s="2" t="str">
        <f>VLOOKUP(Sales_Data17[[#This Row],[Customer Name Index]],Customer_Data[#All],2,0)</f>
        <v xml:space="preserve">Medline </v>
      </c>
      <c r="D2866">
        <v>12</v>
      </c>
      <c r="E2866" t="s">
        <v>4</v>
      </c>
      <c r="F2866" t="s">
        <v>8168</v>
      </c>
      <c r="G2866" t="s">
        <v>8026</v>
      </c>
      <c r="H2866" t="str">
        <f>VLOOKUP(Sales_Data17[[#This Row],[Delivery Region Index]],Regions_Table[#All],2,0)</f>
        <v>Queensland</v>
      </c>
      <c r="I2866" t="str">
        <f>VLOOKUP(Sales_Data17[[#This Row],[Delivery Region Index]],Regions_Table[#All],3,0)</f>
        <v>Ipswich</v>
      </c>
      <c r="J2866">
        <v>34</v>
      </c>
      <c r="K2866">
        <v>5</v>
      </c>
      <c r="L2866" t="str">
        <f>VLOOKUP(Sales_Data17[[#This Row],[Product Description Index]],Products_Data[#All],2,0)</f>
        <v>Hats</v>
      </c>
      <c r="M2866">
        <v>8</v>
      </c>
      <c r="N2866" s="9">
        <v>18.611111111111111</v>
      </c>
      <c r="O2866" s="9">
        <f>Sales_Data17[[#This Row],[Order Quantity]]*Sales_Data17[[#This Row],[Unit Price]]</f>
        <v>148.88888888888889</v>
      </c>
      <c r="P2866" s="9">
        <v>12.283333333333335</v>
      </c>
      <c r="Q2866" s="9">
        <f>Sales_Data17[[#This Row],[Line Total]]-(Sales_Data17[[#This Row],[Total Unit Cost]]*Sales_Data17[[#This Row],[Order Quantity]])</f>
        <v>50.622222222222206</v>
      </c>
      <c r="R2866" s="1" t="str">
        <f>TEXT(Sales_Data17[[#This Row],[OrderDate]],"MMM")</f>
        <v>Oct</v>
      </c>
      <c r="S2866" s="1" t="str">
        <f t="shared" si="44"/>
        <v>2013</v>
      </c>
    </row>
    <row r="2867" spans="1:19">
      <c r="A2867" t="s">
        <v>2890</v>
      </c>
      <c r="B2867" s="2">
        <v>41551</v>
      </c>
      <c r="C2867" s="2" t="str">
        <f>VLOOKUP(Sales_Data17[[#This Row],[Customer Name Index]],Customer_Data[#All],2,0)</f>
        <v>PEDIFIX, Corp</v>
      </c>
      <c r="D2867">
        <v>6</v>
      </c>
      <c r="E2867" t="s">
        <v>4</v>
      </c>
      <c r="F2867" t="s">
        <v>8168</v>
      </c>
      <c r="G2867" t="s">
        <v>8027</v>
      </c>
      <c r="H2867" t="str">
        <f>VLOOKUP(Sales_Data17[[#This Row],[Delivery Region Index]],Regions_Table[#All],2,0)</f>
        <v>New South Wales</v>
      </c>
      <c r="I2867" t="str">
        <f>VLOOKUP(Sales_Data17[[#This Row],[Delivery Region Index]],Regions_Table[#All],3,0)</f>
        <v>Nowra</v>
      </c>
      <c r="J2867">
        <v>17</v>
      </c>
      <c r="K2867">
        <v>3</v>
      </c>
      <c r="L2867" t="str">
        <f>VLOOKUP(Sales_Data17[[#This Row],[Product Description Index]],Products_Data[#All],2,0)</f>
        <v>Sunglasses</v>
      </c>
      <c r="M2867">
        <v>5</v>
      </c>
      <c r="N2867" s="9">
        <v>119.85555555555555</v>
      </c>
      <c r="O2867" s="9">
        <f>Sales_Data17[[#This Row],[Order Quantity]]*Sales_Data17[[#This Row],[Unit Price]]</f>
        <v>599.27777777777783</v>
      </c>
      <c r="P2867" s="9">
        <v>83.898888888888891</v>
      </c>
      <c r="Q2867" s="9">
        <f>Sales_Data17[[#This Row],[Line Total]]-(Sales_Data17[[#This Row],[Total Unit Cost]]*Sales_Data17[[#This Row],[Order Quantity]])</f>
        <v>179.78333333333336</v>
      </c>
      <c r="R2867" s="1" t="str">
        <f>TEXT(Sales_Data17[[#This Row],[OrderDate]],"MMM")</f>
        <v>Oct</v>
      </c>
      <c r="S2867" s="1" t="str">
        <f t="shared" si="44"/>
        <v>2013</v>
      </c>
    </row>
    <row r="2868" spans="1:19">
      <c r="A2868" t="s">
        <v>2891</v>
      </c>
      <c r="B2868" s="2">
        <v>41551</v>
      </c>
      <c r="C2868" s="2" t="str">
        <f>VLOOKUP(Sales_Data17[[#This Row],[Customer Name Index]],Customer_Data[#All],2,0)</f>
        <v>Procter Corp</v>
      </c>
      <c r="D2868">
        <v>5</v>
      </c>
      <c r="E2868" t="s">
        <v>4</v>
      </c>
      <c r="F2868" t="s">
        <v>8168</v>
      </c>
      <c r="G2868" t="s">
        <v>8027</v>
      </c>
      <c r="H2868" t="str">
        <f>VLOOKUP(Sales_Data17[[#This Row],[Delivery Region Index]],Regions_Table[#All],2,0)</f>
        <v>New South Wales</v>
      </c>
      <c r="I2868" t="str">
        <f>VLOOKUP(Sales_Data17[[#This Row],[Delivery Region Index]],Regions_Table[#All],3,0)</f>
        <v>Lismore</v>
      </c>
      <c r="J2868">
        <v>14</v>
      </c>
      <c r="K2868">
        <v>2</v>
      </c>
      <c r="L2868" t="str">
        <f>VLOOKUP(Sales_Data17[[#This Row],[Product Description Index]],Products_Data[#All],2,0)</f>
        <v>Pants</v>
      </c>
      <c r="M2868">
        <v>8</v>
      </c>
      <c r="N2868" s="9">
        <v>725.08888888888896</v>
      </c>
      <c r="O2868" s="9">
        <f>Sales_Data17[[#This Row],[Order Quantity]]*Sales_Data17[[#This Row],[Unit Price]]</f>
        <v>5800.7111111111117</v>
      </c>
      <c r="P2868" s="9">
        <v>355.29355555555554</v>
      </c>
      <c r="Q2868" s="9">
        <f>Sales_Data17[[#This Row],[Line Total]]-(Sales_Data17[[#This Row],[Total Unit Cost]]*Sales_Data17[[#This Row],[Order Quantity]])</f>
        <v>2958.3626666666673</v>
      </c>
      <c r="R2868" s="1" t="str">
        <f>TEXT(Sales_Data17[[#This Row],[OrderDate]],"MMM")</f>
        <v>Oct</v>
      </c>
      <c r="S2868" s="1" t="str">
        <f t="shared" si="44"/>
        <v>2013</v>
      </c>
    </row>
    <row r="2869" spans="1:19">
      <c r="A2869" t="s">
        <v>2892</v>
      </c>
      <c r="B2869" s="2">
        <v>41551</v>
      </c>
      <c r="C2869" s="2" t="str">
        <f>VLOOKUP(Sales_Data17[[#This Row],[Customer Name Index]],Customer_Data[#All],2,0)</f>
        <v xml:space="preserve">Medline </v>
      </c>
      <c r="D2869">
        <v>12</v>
      </c>
      <c r="E2869" t="s">
        <v>4</v>
      </c>
      <c r="F2869" t="s">
        <v>8168</v>
      </c>
      <c r="G2869" t="s">
        <v>8026</v>
      </c>
      <c r="H2869" t="str">
        <f>VLOOKUP(Sales_Data17[[#This Row],[Delivery Region Index]],Regions_Table[#All],2,0)</f>
        <v>Queensland</v>
      </c>
      <c r="I2869" t="str">
        <f>VLOOKUP(Sales_Data17[[#This Row],[Delivery Region Index]],Regions_Table[#All],3,0)</f>
        <v>Ipswich</v>
      </c>
      <c r="J2869">
        <v>34</v>
      </c>
      <c r="K2869">
        <v>5</v>
      </c>
      <c r="L2869" t="str">
        <f>VLOOKUP(Sales_Data17[[#This Row],[Product Description Index]],Products_Data[#All],2,0)</f>
        <v>Hats</v>
      </c>
      <c r="M2869">
        <v>7</v>
      </c>
      <c r="N2869" s="9">
        <v>434.75555555555559</v>
      </c>
      <c r="O2869" s="9">
        <f>Sales_Data17[[#This Row],[Order Quantity]]*Sales_Data17[[#This Row],[Unit Price]]</f>
        <v>3043.2888888888892</v>
      </c>
      <c r="P2869" s="9">
        <v>343.4568888888889</v>
      </c>
      <c r="Q2869" s="9">
        <f>Sales_Data17[[#This Row],[Line Total]]-(Sales_Data17[[#This Row],[Total Unit Cost]]*Sales_Data17[[#This Row],[Order Quantity]])</f>
        <v>639.09066666666695</v>
      </c>
      <c r="R2869" s="1" t="str">
        <f>TEXT(Sales_Data17[[#This Row],[OrderDate]],"MMM")</f>
        <v>Oct</v>
      </c>
      <c r="S2869" s="1" t="str">
        <f t="shared" si="44"/>
        <v>2013</v>
      </c>
    </row>
    <row r="2870" spans="1:19">
      <c r="A2870" t="s">
        <v>2893</v>
      </c>
      <c r="B2870" s="2">
        <v>41552</v>
      </c>
      <c r="C2870" s="2" t="str">
        <f>VLOOKUP(Sales_Data17[[#This Row],[Customer Name Index]],Customer_Data[#All],2,0)</f>
        <v>3LAB, Ltd</v>
      </c>
      <c r="D2870">
        <v>16</v>
      </c>
      <c r="E2870" t="s">
        <v>2</v>
      </c>
      <c r="F2870" t="s">
        <v>8168</v>
      </c>
      <c r="G2870" t="s">
        <v>8025</v>
      </c>
      <c r="H2870" t="str">
        <f>VLOOKUP(Sales_Data17[[#This Row],[Delivery Region Index]],Regions_Table[#All],2,0)</f>
        <v>Queensland</v>
      </c>
      <c r="I2870" t="str">
        <f>VLOOKUP(Sales_Data17[[#This Row],[Delivery Region Index]],Regions_Table[#All],3,0)</f>
        <v>Townsville</v>
      </c>
      <c r="J2870">
        <v>45</v>
      </c>
      <c r="K2870">
        <v>7</v>
      </c>
      <c r="L2870" t="str">
        <f>VLOOKUP(Sales_Data17[[#This Row],[Product Description Index]],Products_Data[#All],2,0)</f>
        <v>Dress Shirts</v>
      </c>
      <c r="M2870">
        <v>6</v>
      </c>
      <c r="N2870" s="9">
        <v>276.18888888888893</v>
      </c>
      <c r="O2870" s="9">
        <f>Sales_Data17[[#This Row],[Order Quantity]]*Sales_Data17[[#This Row],[Unit Price]]</f>
        <v>1657.1333333333337</v>
      </c>
      <c r="P2870" s="9">
        <v>229.2367777777778</v>
      </c>
      <c r="Q2870" s="9">
        <f>Sales_Data17[[#This Row],[Line Total]]-(Sales_Data17[[#This Row],[Total Unit Cost]]*Sales_Data17[[#This Row],[Order Quantity]])</f>
        <v>281.71266666666679</v>
      </c>
      <c r="R2870" s="1" t="str">
        <f>TEXT(Sales_Data17[[#This Row],[OrderDate]],"MMM")</f>
        <v>Oct</v>
      </c>
      <c r="S2870" s="1" t="str">
        <f t="shared" si="44"/>
        <v>2013</v>
      </c>
    </row>
    <row r="2871" spans="1:19">
      <c r="A2871" t="s">
        <v>2894</v>
      </c>
      <c r="B2871" s="2">
        <v>41552</v>
      </c>
      <c r="C2871" s="2" t="str">
        <f>VLOOKUP(Sales_Data17[[#This Row],[Customer Name Index]],Customer_Data[#All],2,0)</f>
        <v>Medsep Group</v>
      </c>
      <c r="D2871">
        <v>8</v>
      </c>
      <c r="E2871" t="s">
        <v>4</v>
      </c>
      <c r="F2871" t="s">
        <v>8168</v>
      </c>
      <c r="G2871" t="s">
        <v>8027</v>
      </c>
      <c r="H2871" t="str">
        <f>VLOOKUP(Sales_Data17[[#This Row],[Delivery Region Index]],Regions_Table[#All],2,0)</f>
        <v>New South Wales</v>
      </c>
      <c r="I2871" t="str">
        <f>VLOOKUP(Sales_Data17[[#This Row],[Delivery Region Index]],Regions_Table[#All],3,0)</f>
        <v>Wagga Wagga</v>
      </c>
      <c r="J2871">
        <v>23</v>
      </c>
      <c r="K2871">
        <v>4</v>
      </c>
      <c r="L2871" t="str">
        <f>VLOOKUP(Sales_Data17[[#This Row],[Product Description Index]],Products_Data[#All],2,0)</f>
        <v>Jeans</v>
      </c>
      <c r="M2871">
        <v>9</v>
      </c>
      <c r="N2871" s="9">
        <v>249.38888888888889</v>
      </c>
      <c r="O2871" s="9">
        <f>Sales_Data17[[#This Row],[Order Quantity]]*Sales_Data17[[#This Row],[Unit Price]]</f>
        <v>2244.5</v>
      </c>
      <c r="P2871" s="9">
        <v>189.53555555555556</v>
      </c>
      <c r="Q2871" s="9">
        <f>Sales_Data17[[#This Row],[Line Total]]-(Sales_Data17[[#This Row],[Total Unit Cost]]*Sales_Data17[[#This Row],[Order Quantity]])</f>
        <v>538.67999999999984</v>
      </c>
      <c r="R2871" s="1" t="str">
        <f>TEXT(Sales_Data17[[#This Row],[OrderDate]],"MMM")</f>
        <v>Oct</v>
      </c>
      <c r="S2871" s="1" t="str">
        <f t="shared" si="44"/>
        <v>2013</v>
      </c>
    </row>
    <row r="2872" spans="1:19">
      <c r="A2872" t="s">
        <v>2895</v>
      </c>
      <c r="B2872" s="2">
        <v>41552</v>
      </c>
      <c r="C2872" s="2" t="str">
        <f>VLOOKUP(Sales_Data17[[#This Row],[Customer Name Index]],Customer_Data[#All],2,0)</f>
        <v xml:space="preserve">WakeFern </v>
      </c>
      <c r="D2872">
        <v>2</v>
      </c>
      <c r="E2872" t="s">
        <v>2</v>
      </c>
      <c r="F2872" t="s">
        <v>8168</v>
      </c>
      <c r="G2872" t="s">
        <v>8027</v>
      </c>
      <c r="H2872" t="str">
        <f>VLOOKUP(Sales_Data17[[#This Row],[Delivery Region Index]],Regions_Table[#All],2,0)</f>
        <v>New South Wales</v>
      </c>
      <c r="I2872" t="str">
        <f>VLOOKUP(Sales_Data17[[#This Row],[Delivery Region Index]],Regions_Table[#All],3,0)</f>
        <v>Broken Hill</v>
      </c>
      <c r="J2872">
        <v>5</v>
      </c>
      <c r="K2872">
        <v>1</v>
      </c>
      <c r="L2872" t="str">
        <f>VLOOKUP(Sales_Data17[[#This Row],[Product Description Index]],Products_Data[#All],2,0)</f>
        <v>Shirts</v>
      </c>
      <c r="M2872">
        <v>9</v>
      </c>
      <c r="N2872" s="9">
        <v>18.611111111111111</v>
      </c>
      <c r="O2872" s="9">
        <f>Sales_Data17[[#This Row],[Order Quantity]]*Sales_Data17[[#This Row],[Unit Price]]</f>
        <v>167.5</v>
      </c>
      <c r="P2872" s="9">
        <v>10.050000000000001</v>
      </c>
      <c r="Q2872" s="9">
        <f>Sales_Data17[[#This Row],[Line Total]]-(Sales_Data17[[#This Row],[Total Unit Cost]]*Sales_Data17[[#This Row],[Order Quantity]])</f>
        <v>77.05</v>
      </c>
      <c r="R2872" s="1" t="str">
        <f>TEXT(Sales_Data17[[#This Row],[OrderDate]],"MMM")</f>
        <v>Oct</v>
      </c>
      <c r="S2872" s="1" t="str">
        <f t="shared" si="44"/>
        <v>2013</v>
      </c>
    </row>
    <row r="2873" spans="1:19">
      <c r="A2873" t="s">
        <v>2896</v>
      </c>
      <c r="B2873" s="2">
        <v>41552</v>
      </c>
      <c r="C2873" s="2" t="str">
        <f>VLOOKUP(Sales_Data17[[#This Row],[Customer Name Index]],Customer_Data[#All],2,0)</f>
        <v>Eminence Corp</v>
      </c>
      <c r="D2873">
        <v>18</v>
      </c>
      <c r="E2873" t="s">
        <v>2</v>
      </c>
      <c r="F2873" t="s">
        <v>8168</v>
      </c>
      <c r="G2873" t="s">
        <v>8025</v>
      </c>
      <c r="H2873" t="str">
        <f>VLOOKUP(Sales_Data17[[#This Row],[Delivery Region Index]],Regions_Table[#All],2,0)</f>
        <v>Victoria</v>
      </c>
      <c r="I2873" t="str">
        <f>VLOOKUP(Sales_Data17[[#This Row],[Delivery Region Index]],Regions_Table[#All],3,0)</f>
        <v>Geelong</v>
      </c>
      <c r="J2873">
        <v>51</v>
      </c>
      <c r="K2873">
        <v>7</v>
      </c>
      <c r="L2873" t="str">
        <f>VLOOKUP(Sales_Data17[[#This Row],[Product Description Index]],Products_Data[#All],2,0)</f>
        <v>Dress Shirts</v>
      </c>
      <c r="M2873">
        <v>9</v>
      </c>
      <c r="N2873" s="9">
        <v>93.800000000000011</v>
      </c>
      <c r="O2873" s="9">
        <f>Sales_Data17[[#This Row],[Order Quantity]]*Sales_Data17[[#This Row],[Unit Price]]</f>
        <v>844.2</v>
      </c>
      <c r="P2873" s="9">
        <v>42.210000000000008</v>
      </c>
      <c r="Q2873" s="9">
        <f>Sales_Data17[[#This Row],[Line Total]]-(Sales_Data17[[#This Row],[Total Unit Cost]]*Sales_Data17[[#This Row],[Order Quantity]])</f>
        <v>464.30999999999995</v>
      </c>
      <c r="R2873" s="1" t="str">
        <f>TEXT(Sales_Data17[[#This Row],[OrderDate]],"MMM")</f>
        <v>Oct</v>
      </c>
      <c r="S2873" s="1" t="str">
        <f t="shared" si="44"/>
        <v>2013</v>
      </c>
    </row>
    <row r="2874" spans="1:19">
      <c r="A2874" t="s">
        <v>2897</v>
      </c>
      <c r="B2874" s="2">
        <v>41552</v>
      </c>
      <c r="C2874" s="2" t="str">
        <f>VLOOKUP(Sales_Data17[[#This Row],[Customer Name Index]],Customer_Data[#All],2,0)</f>
        <v xml:space="preserve">Linde </v>
      </c>
      <c r="D2874">
        <v>14</v>
      </c>
      <c r="E2874" t="s">
        <v>4</v>
      </c>
      <c r="F2874" t="s">
        <v>8168</v>
      </c>
      <c r="G2874" t="s">
        <v>8026</v>
      </c>
      <c r="H2874" t="str">
        <f>VLOOKUP(Sales_Data17[[#This Row],[Delivery Region Index]],Regions_Table[#All],2,0)</f>
        <v>Queensland</v>
      </c>
      <c r="I2874" t="str">
        <f>VLOOKUP(Sales_Data17[[#This Row],[Delivery Region Index]],Regions_Table[#All],3,0)</f>
        <v>Redcliffe</v>
      </c>
      <c r="J2874">
        <v>40</v>
      </c>
      <c r="K2874">
        <v>6</v>
      </c>
      <c r="L2874" t="str">
        <f>VLOOKUP(Sales_Data17[[#This Row],[Product Description Index]],Products_Data[#All],2,0)</f>
        <v>Socks</v>
      </c>
      <c r="M2874">
        <v>3</v>
      </c>
      <c r="N2874" s="9">
        <v>124.32222222222224</v>
      </c>
      <c r="O2874" s="9">
        <f>Sales_Data17[[#This Row],[Order Quantity]]*Sales_Data17[[#This Row],[Unit Price]]</f>
        <v>372.9666666666667</v>
      </c>
      <c r="P2874" s="9">
        <v>83.295888888888896</v>
      </c>
      <c r="Q2874" s="9">
        <f>Sales_Data17[[#This Row],[Line Total]]-(Sales_Data17[[#This Row],[Total Unit Cost]]*Sales_Data17[[#This Row],[Order Quantity]])</f>
        <v>123.07900000000001</v>
      </c>
      <c r="R2874" s="1" t="str">
        <f>TEXT(Sales_Data17[[#This Row],[OrderDate]],"MMM")</f>
        <v>Oct</v>
      </c>
      <c r="S2874" s="1" t="str">
        <f t="shared" si="44"/>
        <v>2013</v>
      </c>
    </row>
    <row r="2875" spans="1:19">
      <c r="A2875" t="s">
        <v>2898</v>
      </c>
      <c r="B2875" s="2">
        <v>41552</v>
      </c>
      <c r="C2875" s="2" t="str">
        <f>VLOOKUP(Sales_Data17[[#This Row],[Customer Name Index]],Customer_Data[#All],2,0)</f>
        <v xml:space="preserve">Medline </v>
      </c>
      <c r="D2875">
        <v>12</v>
      </c>
      <c r="E2875" t="s">
        <v>4</v>
      </c>
      <c r="F2875" t="s">
        <v>8168</v>
      </c>
      <c r="G2875" t="s">
        <v>8026</v>
      </c>
      <c r="H2875" t="str">
        <f>VLOOKUP(Sales_Data17[[#This Row],[Delivery Region Index]],Regions_Table[#All],2,0)</f>
        <v>Queensland</v>
      </c>
      <c r="I2875" t="str">
        <f>VLOOKUP(Sales_Data17[[#This Row],[Delivery Region Index]],Regions_Table[#All],3,0)</f>
        <v>Hervey Bay</v>
      </c>
      <c r="J2875">
        <v>33</v>
      </c>
      <c r="K2875">
        <v>5</v>
      </c>
      <c r="L2875" t="str">
        <f>VLOOKUP(Sales_Data17[[#This Row],[Product Description Index]],Products_Data[#All],2,0)</f>
        <v>Hats</v>
      </c>
      <c r="M2875">
        <v>2</v>
      </c>
      <c r="N2875" s="9">
        <v>188.34444444444446</v>
      </c>
      <c r="O2875" s="9">
        <f>Sales_Data17[[#This Row],[Order Quantity]]*Sales_Data17[[#This Row],[Unit Price]]</f>
        <v>376.68888888888893</v>
      </c>
      <c r="P2875" s="9">
        <v>131.8411111111111</v>
      </c>
      <c r="Q2875" s="9">
        <f>Sales_Data17[[#This Row],[Line Total]]-(Sales_Data17[[#This Row],[Total Unit Cost]]*Sales_Data17[[#This Row],[Order Quantity]])</f>
        <v>113.00666666666672</v>
      </c>
      <c r="R2875" s="1" t="str">
        <f>TEXT(Sales_Data17[[#This Row],[OrderDate]],"MMM")</f>
        <v>Oct</v>
      </c>
      <c r="S2875" s="1" t="str">
        <f t="shared" si="44"/>
        <v>2013</v>
      </c>
    </row>
    <row r="2876" spans="1:19">
      <c r="A2876" t="s">
        <v>2899</v>
      </c>
      <c r="B2876" s="2">
        <v>41552</v>
      </c>
      <c r="C2876" s="2" t="str">
        <f>VLOOKUP(Sales_Data17[[#This Row],[Customer Name Index]],Customer_Data[#All],2,0)</f>
        <v>Elorac, Corp</v>
      </c>
      <c r="D2876">
        <v>3</v>
      </c>
      <c r="E2876" t="s">
        <v>4</v>
      </c>
      <c r="F2876" t="s">
        <v>8168</v>
      </c>
      <c r="G2876" t="s">
        <v>8027</v>
      </c>
      <c r="H2876" t="str">
        <f>VLOOKUP(Sales_Data17[[#This Row],[Delivery Region Index]],Regions_Table[#All],2,0)</f>
        <v>New South Wales</v>
      </c>
      <c r="I2876" t="str">
        <f>VLOOKUP(Sales_Data17[[#This Row],[Delivery Region Index]],Regions_Table[#All],3,0)</f>
        <v>Dubbo</v>
      </c>
      <c r="J2876">
        <v>8</v>
      </c>
      <c r="K2876">
        <v>2</v>
      </c>
      <c r="L2876" t="str">
        <f>VLOOKUP(Sales_Data17[[#This Row],[Product Description Index]],Products_Data[#All],2,0)</f>
        <v>Pants</v>
      </c>
      <c r="M2876">
        <v>6</v>
      </c>
      <c r="N2876" s="9">
        <v>258.32222222222225</v>
      </c>
      <c r="O2876" s="9">
        <f>Sales_Data17[[#This Row],[Order Quantity]]*Sales_Data17[[#This Row],[Unit Price]]</f>
        <v>1549.9333333333334</v>
      </c>
      <c r="P2876" s="9">
        <v>152.41011111111112</v>
      </c>
      <c r="Q2876" s="9">
        <f>Sales_Data17[[#This Row],[Line Total]]-(Sales_Data17[[#This Row],[Total Unit Cost]]*Sales_Data17[[#This Row],[Order Quantity]])</f>
        <v>635.47266666666667</v>
      </c>
      <c r="R2876" s="1" t="str">
        <f>TEXT(Sales_Data17[[#This Row],[OrderDate]],"MMM")</f>
        <v>Oct</v>
      </c>
      <c r="S2876" s="1" t="str">
        <f t="shared" si="44"/>
        <v>2013</v>
      </c>
    </row>
    <row r="2877" spans="1:19">
      <c r="A2877" t="s">
        <v>2900</v>
      </c>
      <c r="B2877" s="2">
        <v>41553</v>
      </c>
      <c r="C2877" s="2" t="str">
        <f>VLOOKUP(Sales_Data17[[#This Row],[Customer Name Index]],Customer_Data[#All],2,0)</f>
        <v>Procter Corp</v>
      </c>
      <c r="D2877">
        <v>5</v>
      </c>
      <c r="E2877" t="s">
        <v>4</v>
      </c>
      <c r="F2877" t="s">
        <v>8168</v>
      </c>
      <c r="G2877" t="s">
        <v>8027</v>
      </c>
      <c r="H2877" t="str">
        <f>VLOOKUP(Sales_Data17[[#This Row],[Delivery Region Index]],Regions_Table[#All],2,0)</f>
        <v>New South Wales</v>
      </c>
      <c r="I2877" t="str">
        <f>VLOOKUP(Sales_Data17[[#This Row],[Delivery Region Index]],Regions_Table[#All],3,0)</f>
        <v>Lismore</v>
      </c>
      <c r="J2877">
        <v>14</v>
      </c>
      <c r="K2877">
        <v>2</v>
      </c>
      <c r="L2877" t="str">
        <f>VLOOKUP(Sales_Data17[[#This Row],[Product Description Index]],Products_Data[#All],2,0)</f>
        <v>Pants</v>
      </c>
      <c r="M2877">
        <v>2</v>
      </c>
      <c r="N2877" s="9">
        <v>99.01111111111112</v>
      </c>
      <c r="O2877" s="9">
        <f>Sales_Data17[[#This Row],[Order Quantity]]*Sales_Data17[[#This Row],[Unit Price]]</f>
        <v>198.02222222222224</v>
      </c>
      <c r="P2877" s="9">
        <v>81.189111111111117</v>
      </c>
      <c r="Q2877" s="9">
        <f>Sales_Data17[[#This Row],[Line Total]]-(Sales_Data17[[#This Row],[Total Unit Cost]]*Sales_Data17[[#This Row],[Order Quantity]])</f>
        <v>35.644000000000005</v>
      </c>
      <c r="R2877" s="1" t="str">
        <f>TEXT(Sales_Data17[[#This Row],[OrderDate]],"MMM")</f>
        <v>Oct</v>
      </c>
      <c r="S2877" s="1" t="str">
        <f t="shared" si="44"/>
        <v>2013</v>
      </c>
    </row>
    <row r="2878" spans="1:19">
      <c r="A2878" t="s">
        <v>2901</v>
      </c>
      <c r="B2878" s="2">
        <v>41553</v>
      </c>
      <c r="C2878" s="2" t="str">
        <f>VLOOKUP(Sales_Data17[[#This Row],[Customer Name Index]],Customer_Data[#All],2,0)</f>
        <v>ETUDE Ltd</v>
      </c>
      <c r="D2878">
        <v>4</v>
      </c>
      <c r="E2878" t="s">
        <v>4</v>
      </c>
      <c r="F2878" t="s">
        <v>8168</v>
      </c>
      <c r="G2878" t="s">
        <v>8027</v>
      </c>
      <c r="H2878" t="str">
        <f>VLOOKUP(Sales_Data17[[#This Row],[Delivery Region Index]],Regions_Table[#All],2,0)</f>
        <v>New South Wales</v>
      </c>
      <c r="I2878" t="str">
        <f>VLOOKUP(Sales_Data17[[#This Row],[Delivery Region Index]],Regions_Table[#All],3,0)</f>
        <v>Grafton</v>
      </c>
      <c r="J2878">
        <v>11</v>
      </c>
      <c r="K2878">
        <v>2</v>
      </c>
      <c r="L2878" t="str">
        <f>VLOOKUP(Sales_Data17[[#This Row],[Product Description Index]],Products_Data[#All],2,0)</f>
        <v>Pants</v>
      </c>
      <c r="M2878">
        <v>7</v>
      </c>
      <c r="N2878" s="9">
        <v>121.34444444444446</v>
      </c>
      <c r="O2878" s="9">
        <f>Sales_Data17[[#This Row],[Order Quantity]]*Sales_Data17[[#This Row],[Unit Price]]</f>
        <v>849.41111111111127</v>
      </c>
      <c r="P2878" s="9">
        <v>54.605000000000004</v>
      </c>
      <c r="Q2878" s="9">
        <f>Sales_Data17[[#This Row],[Line Total]]-(Sales_Data17[[#This Row],[Total Unit Cost]]*Sales_Data17[[#This Row],[Order Quantity]])</f>
        <v>467.17611111111125</v>
      </c>
      <c r="R2878" s="1" t="str">
        <f>TEXT(Sales_Data17[[#This Row],[OrderDate]],"MMM")</f>
        <v>Oct</v>
      </c>
      <c r="S2878" s="1" t="str">
        <f t="shared" si="44"/>
        <v>2013</v>
      </c>
    </row>
    <row r="2879" spans="1:19">
      <c r="A2879" t="s">
        <v>2902</v>
      </c>
      <c r="B2879" s="2">
        <v>41553</v>
      </c>
      <c r="C2879" s="2" t="str">
        <f>VLOOKUP(Sales_Data17[[#This Row],[Customer Name Index]],Customer_Data[#All],2,0)</f>
        <v>21st Ltd</v>
      </c>
      <c r="D2879">
        <v>10</v>
      </c>
      <c r="E2879" t="s">
        <v>2</v>
      </c>
      <c r="F2879" t="s">
        <v>8168</v>
      </c>
      <c r="G2879" t="s">
        <v>8026</v>
      </c>
      <c r="H2879" t="str">
        <f>VLOOKUP(Sales_Data17[[#This Row],[Delivery Region Index]],Regions_Table[#All],2,0)</f>
        <v>Queensland</v>
      </c>
      <c r="I2879" t="str">
        <f>VLOOKUP(Sales_Data17[[#This Row],[Delivery Region Index]],Regions_Table[#All],3,0)</f>
        <v>Cairns</v>
      </c>
      <c r="J2879">
        <v>28</v>
      </c>
      <c r="K2879">
        <v>4</v>
      </c>
      <c r="L2879" t="str">
        <f>VLOOKUP(Sales_Data17[[#This Row],[Product Description Index]],Products_Data[#All],2,0)</f>
        <v>Jeans</v>
      </c>
      <c r="M2879">
        <v>5</v>
      </c>
      <c r="N2879" s="9">
        <v>119.85555555555555</v>
      </c>
      <c r="O2879" s="9">
        <f>Sales_Data17[[#This Row],[Order Quantity]]*Sales_Data17[[#This Row],[Unit Price]]</f>
        <v>599.27777777777783</v>
      </c>
      <c r="P2879" s="9">
        <v>82.700333333333333</v>
      </c>
      <c r="Q2879" s="9">
        <f>Sales_Data17[[#This Row],[Line Total]]-(Sales_Data17[[#This Row],[Total Unit Cost]]*Sales_Data17[[#This Row],[Order Quantity]])</f>
        <v>185.77611111111116</v>
      </c>
      <c r="R2879" s="1" t="str">
        <f>TEXT(Sales_Data17[[#This Row],[OrderDate]],"MMM")</f>
        <v>Oct</v>
      </c>
      <c r="S2879" s="1" t="str">
        <f t="shared" si="44"/>
        <v>2013</v>
      </c>
    </row>
    <row r="2880" spans="1:19">
      <c r="A2880" t="s">
        <v>2903</v>
      </c>
      <c r="B2880" s="2">
        <v>41553</v>
      </c>
      <c r="C2880" s="2" t="str">
        <f>VLOOKUP(Sales_Data17[[#This Row],[Customer Name Index]],Customer_Data[#All],2,0)</f>
        <v>21st Ltd</v>
      </c>
      <c r="D2880">
        <v>10</v>
      </c>
      <c r="E2880" t="s">
        <v>2</v>
      </c>
      <c r="F2880" t="s">
        <v>8168</v>
      </c>
      <c r="G2880" t="s">
        <v>8027</v>
      </c>
      <c r="H2880" t="str">
        <f>VLOOKUP(Sales_Data17[[#This Row],[Delivery Region Index]],Regions_Table[#All],2,0)</f>
        <v>Queensland</v>
      </c>
      <c r="I2880" t="str">
        <f>VLOOKUP(Sales_Data17[[#This Row],[Delivery Region Index]],Regions_Table[#All],3,0)</f>
        <v>Bundaberg</v>
      </c>
      <c r="J2880">
        <v>27</v>
      </c>
      <c r="K2880">
        <v>4</v>
      </c>
      <c r="L2880" t="str">
        <f>VLOOKUP(Sales_Data17[[#This Row],[Product Description Index]],Products_Data[#All],2,0)</f>
        <v>Jeans</v>
      </c>
      <c r="M2880">
        <v>8</v>
      </c>
      <c r="N2880" s="9">
        <v>432.52222222222224</v>
      </c>
      <c r="O2880" s="9">
        <f>Sales_Data17[[#This Row],[Order Quantity]]*Sales_Data17[[#This Row],[Unit Price]]</f>
        <v>3460.1777777777779</v>
      </c>
      <c r="P2880" s="9">
        <v>207.61066666666667</v>
      </c>
      <c r="Q2880" s="9">
        <f>Sales_Data17[[#This Row],[Line Total]]-(Sales_Data17[[#This Row],[Total Unit Cost]]*Sales_Data17[[#This Row],[Order Quantity]])</f>
        <v>1799.2924444444445</v>
      </c>
      <c r="R2880" s="1" t="str">
        <f>TEXT(Sales_Data17[[#This Row],[OrderDate]],"MMM")</f>
        <v>Oct</v>
      </c>
      <c r="S2880" s="1" t="str">
        <f t="shared" si="44"/>
        <v>2013</v>
      </c>
    </row>
    <row r="2881" spans="1:19">
      <c r="A2881" t="s">
        <v>2904</v>
      </c>
      <c r="B2881" s="2">
        <v>41553</v>
      </c>
      <c r="C2881" s="2" t="str">
        <f>VLOOKUP(Sales_Data17[[#This Row],[Customer Name Index]],Customer_Data[#All],2,0)</f>
        <v>New Ltd</v>
      </c>
      <c r="D2881">
        <v>7</v>
      </c>
      <c r="E2881" t="s">
        <v>2</v>
      </c>
      <c r="F2881" t="s">
        <v>8168</v>
      </c>
      <c r="G2881" t="s">
        <v>8027</v>
      </c>
      <c r="H2881" t="str">
        <f>VLOOKUP(Sales_Data17[[#This Row],[Delivery Region Index]],Regions_Table[#All],2,0)</f>
        <v>New South Wales</v>
      </c>
      <c r="I2881" t="str">
        <f>VLOOKUP(Sales_Data17[[#This Row],[Delivery Region Index]],Regions_Table[#All],3,0)</f>
        <v>Queanbeyan</v>
      </c>
      <c r="J2881">
        <v>20</v>
      </c>
      <c r="K2881">
        <v>3</v>
      </c>
      <c r="L2881" t="str">
        <f>VLOOKUP(Sales_Data17[[#This Row],[Product Description Index]],Products_Data[#All],2,0)</f>
        <v>Sunglasses</v>
      </c>
      <c r="M2881">
        <v>6</v>
      </c>
      <c r="N2881" s="9">
        <v>109.43333333333334</v>
      </c>
      <c r="O2881" s="9">
        <f>Sales_Data17[[#This Row],[Order Quantity]]*Sales_Data17[[#This Row],[Unit Price]]</f>
        <v>656.6</v>
      </c>
      <c r="P2881" s="9">
        <v>86.452333333333343</v>
      </c>
      <c r="Q2881" s="9">
        <f>Sales_Data17[[#This Row],[Line Total]]-(Sales_Data17[[#This Row],[Total Unit Cost]]*Sales_Data17[[#This Row],[Order Quantity]])</f>
        <v>137.88599999999997</v>
      </c>
      <c r="R2881" s="1" t="str">
        <f>TEXT(Sales_Data17[[#This Row],[OrderDate]],"MMM")</f>
        <v>Oct</v>
      </c>
      <c r="S2881" s="1" t="str">
        <f t="shared" si="44"/>
        <v>2013</v>
      </c>
    </row>
    <row r="2882" spans="1:19">
      <c r="A2882" t="s">
        <v>2905</v>
      </c>
      <c r="B2882" s="2">
        <v>41554</v>
      </c>
      <c r="C2882" s="2" t="str">
        <f>VLOOKUP(Sales_Data17[[#This Row],[Customer Name Index]],Customer_Data[#All],2,0)</f>
        <v>Eminence Corp</v>
      </c>
      <c r="D2882">
        <v>18</v>
      </c>
      <c r="E2882" t="s">
        <v>2</v>
      </c>
      <c r="F2882" t="s">
        <v>8168</v>
      </c>
      <c r="G2882" t="s">
        <v>8025</v>
      </c>
      <c r="H2882" t="str">
        <f>VLOOKUP(Sales_Data17[[#This Row],[Delivery Region Index]],Regions_Table[#All],2,0)</f>
        <v>Victoria</v>
      </c>
      <c r="I2882" t="str">
        <f>VLOOKUP(Sales_Data17[[#This Row],[Delivery Region Index]],Regions_Table[#All],3,0)</f>
        <v>Latrobe City</v>
      </c>
      <c r="J2882">
        <v>52</v>
      </c>
      <c r="K2882">
        <v>8</v>
      </c>
      <c r="L2882" t="str">
        <f>VLOOKUP(Sales_Data17[[#This Row],[Product Description Index]],Products_Data[#All],2,0)</f>
        <v>Shoes</v>
      </c>
      <c r="M2882">
        <v>2</v>
      </c>
      <c r="N2882" s="9">
        <v>426.56666666666666</v>
      </c>
      <c r="O2882" s="9">
        <f>Sales_Data17[[#This Row],[Order Quantity]]*Sales_Data17[[#This Row],[Unit Price]]</f>
        <v>853.13333333333333</v>
      </c>
      <c r="P2882" s="9">
        <v>362.58166666666665</v>
      </c>
      <c r="Q2882" s="9">
        <f>Sales_Data17[[#This Row],[Line Total]]-(Sales_Data17[[#This Row],[Total Unit Cost]]*Sales_Data17[[#This Row],[Order Quantity]])</f>
        <v>127.97000000000003</v>
      </c>
      <c r="R2882" s="1" t="str">
        <f>TEXT(Sales_Data17[[#This Row],[OrderDate]],"MMM")</f>
        <v>Oct</v>
      </c>
      <c r="S2882" s="1" t="str">
        <f t="shared" ref="S2882:S2945" si="45">TEXT(B2882,"YYY")</f>
        <v>2013</v>
      </c>
    </row>
    <row r="2883" spans="1:19">
      <c r="A2883" t="s">
        <v>2906</v>
      </c>
      <c r="B2883" s="2">
        <v>41554</v>
      </c>
      <c r="C2883" s="2" t="str">
        <f>VLOOKUP(Sales_Data17[[#This Row],[Customer Name Index]],Customer_Data[#All],2,0)</f>
        <v xml:space="preserve">Medline </v>
      </c>
      <c r="D2883">
        <v>12</v>
      </c>
      <c r="E2883" t="s">
        <v>4</v>
      </c>
      <c r="F2883" t="s">
        <v>8168</v>
      </c>
      <c r="G2883" t="s">
        <v>8026</v>
      </c>
      <c r="H2883" t="str">
        <f>VLOOKUP(Sales_Data17[[#This Row],[Delivery Region Index]],Regions_Table[#All],2,0)</f>
        <v>Queensland</v>
      </c>
      <c r="I2883" t="str">
        <f>VLOOKUP(Sales_Data17[[#This Row],[Delivery Region Index]],Regions_Table[#All],3,0)</f>
        <v>Hervey Bay</v>
      </c>
      <c r="J2883">
        <v>33</v>
      </c>
      <c r="K2883">
        <v>5</v>
      </c>
      <c r="L2883" t="str">
        <f>VLOOKUP(Sales_Data17[[#This Row],[Product Description Index]],Products_Data[#All],2,0)</f>
        <v>Hats</v>
      </c>
      <c r="M2883">
        <v>9</v>
      </c>
      <c r="N2883" s="9">
        <v>120.60000000000001</v>
      </c>
      <c r="O2883" s="9">
        <f>Sales_Data17[[#This Row],[Order Quantity]]*Sales_Data17[[#This Row],[Unit Price]]</f>
        <v>1085.4000000000001</v>
      </c>
      <c r="P2883" s="9">
        <v>63.918000000000006</v>
      </c>
      <c r="Q2883" s="9">
        <f>Sales_Data17[[#This Row],[Line Total]]-(Sales_Data17[[#This Row],[Total Unit Cost]]*Sales_Data17[[#This Row],[Order Quantity]])</f>
        <v>510.13800000000003</v>
      </c>
      <c r="R2883" s="1" t="str">
        <f>TEXT(Sales_Data17[[#This Row],[OrderDate]],"MMM")</f>
        <v>Oct</v>
      </c>
      <c r="S2883" s="1" t="str">
        <f t="shared" si="45"/>
        <v>2013</v>
      </c>
    </row>
    <row r="2884" spans="1:19">
      <c r="A2884" t="s">
        <v>2907</v>
      </c>
      <c r="B2884" s="2">
        <v>41554</v>
      </c>
      <c r="C2884" s="2" t="str">
        <f>VLOOKUP(Sales_Data17[[#This Row],[Customer Name Index]],Customer_Data[#All],2,0)</f>
        <v>3LAB, Ltd</v>
      </c>
      <c r="D2884">
        <v>16</v>
      </c>
      <c r="E2884" t="s">
        <v>4</v>
      </c>
      <c r="F2884" t="s">
        <v>8168</v>
      </c>
      <c r="G2884" t="s">
        <v>8025</v>
      </c>
      <c r="H2884" t="str">
        <f>VLOOKUP(Sales_Data17[[#This Row],[Delivery Region Index]],Regions_Table[#All],2,0)</f>
        <v>South Australia</v>
      </c>
      <c r="I2884" t="str">
        <f>VLOOKUP(Sales_Data17[[#This Row],[Delivery Region Index]],Regions_Table[#All],3,0)</f>
        <v>Adelaide</v>
      </c>
      <c r="J2884">
        <v>46</v>
      </c>
      <c r="K2884">
        <v>7</v>
      </c>
      <c r="L2884" t="str">
        <f>VLOOKUP(Sales_Data17[[#This Row],[Product Description Index]],Products_Data[#All],2,0)</f>
        <v>Dress Shirts</v>
      </c>
      <c r="M2884">
        <v>3</v>
      </c>
      <c r="N2884" s="9">
        <v>25.311111111111114</v>
      </c>
      <c r="O2884" s="9">
        <f>Sales_Data17[[#This Row],[Order Quantity]]*Sales_Data17[[#This Row],[Unit Price]]</f>
        <v>75.933333333333337</v>
      </c>
      <c r="P2884" s="9">
        <v>18.224</v>
      </c>
      <c r="Q2884" s="9">
        <f>Sales_Data17[[#This Row],[Line Total]]-(Sales_Data17[[#This Row],[Total Unit Cost]]*Sales_Data17[[#This Row],[Order Quantity]])</f>
        <v>21.26133333333334</v>
      </c>
      <c r="R2884" s="1" t="str">
        <f>TEXT(Sales_Data17[[#This Row],[OrderDate]],"MMM")</f>
        <v>Oct</v>
      </c>
      <c r="S2884" s="1" t="str">
        <f t="shared" si="45"/>
        <v>2013</v>
      </c>
    </row>
    <row r="2885" spans="1:19">
      <c r="A2885" t="s">
        <v>2908</v>
      </c>
      <c r="B2885" s="2">
        <v>41554</v>
      </c>
      <c r="C2885" s="2" t="str">
        <f>VLOOKUP(Sales_Data17[[#This Row],[Customer Name Index]],Customer_Data[#All],2,0)</f>
        <v>3LAB, Ltd</v>
      </c>
      <c r="D2885">
        <v>16</v>
      </c>
      <c r="E2885" t="s">
        <v>2</v>
      </c>
      <c r="F2885" t="s">
        <v>8168</v>
      </c>
      <c r="G2885" t="s">
        <v>8025</v>
      </c>
      <c r="H2885" t="str">
        <f>VLOOKUP(Sales_Data17[[#This Row],[Delivery Region Index]],Regions_Table[#All],2,0)</f>
        <v>Queensland</v>
      </c>
      <c r="I2885" t="str">
        <f>VLOOKUP(Sales_Data17[[#This Row],[Delivery Region Index]],Regions_Table[#All],3,0)</f>
        <v>Toowoomba</v>
      </c>
      <c r="J2885">
        <v>44</v>
      </c>
      <c r="K2885">
        <v>7</v>
      </c>
      <c r="L2885" t="str">
        <f>VLOOKUP(Sales_Data17[[#This Row],[Product Description Index]],Products_Data[#All],2,0)</f>
        <v>Dress Shirts</v>
      </c>
      <c r="M2885">
        <v>5</v>
      </c>
      <c r="N2885" s="9">
        <v>113.15555555555555</v>
      </c>
      <c r="O2885" s="9">
        <f>Sales_Data17[[#This Row],[Order Quantity]]*Sales_Data17[[#This Row],[Unit Price]]</f>
        <v>565.77777777777771</v>
      </c>
      <c r="P2885" s="9">
        <v>48.656888888888886</v>
      </c>
      <c r="Q2885" s="9">
        <f>Sales_Data17[[#This Row],[Line Total]]-(Sales_Data17[[#This Row],[Total Unit Cost]]*Sales_Data17[[#This Row],[Order Quantity]])</f>
        <v>322.49333333333328</v>
      </c>
      <c r="R2885" s="1" t="str">
        <f>TEXT(Sales_Data17[[#This Row],[OrderDate]],"MMM")</f>
        <v>Oct</v>
      </c>
      <c r="S2885" s="1" t="str">
        <f t="shared" si="45"/>
        <v>2013</v>
      </c>
    </row>
    <row r="2886" spans="1:19">
      <c r="A2886" t="s">
        <v>2909</v>
      </c>
      <c r="B2886" s="2">
        <v>41554</v>
      </c>
      <c r="C2886" s="2" t="str">
        <f>VLOOKUP(Sales_Data17[[#This Row],[Customer Name Index]],Customer_Data[#All],2,0)</f>
        <v>Ole Group</v>
      </c>
      <c r="D2886">
        <v>13</v>
      </c>
      <c r="E2886" t="s">
        <v>2</v>
      </c>
      <c r="F2886" t="s">
        <v>8168</v>
      </c>
      <c r="G2886" t="s">
        <v>8026</v>
      </c>
      <c r="H2886" t="str">
        <f>VLOOKUP(Sales_Data17[[#This Row],[Delivery Region Index]],Regions_Table[#All],2,0)</f>
        <v>Queensland</v>
      </c>
      <c r="I2886" t="str">
        <f>VLOOKUP(Sales_Data17[[#This Row],[Delivery Region Index]],Regions_Table[#All],3,0)</f>
        <v>Maryborough</v>
      </c>
      <c r="J2886">
        <v>37</v>
      </c>
      <c r="K2886">
        <v>6</v>
      </c>
      <c r="L2886" t="str">
        <f>VLOOKUP(Sales_Data17[[#This Row],[Product Description Index]],Products_Data[#All],2,0)</f>
        <v>Socks</v>
      </c>
      <c r="M2886">
        <v>9</v>
      </c>
      <c r="N2886" s="9">
        <v>271.72222222222223</v>
      </c>
      <c r="O2886" s="9">
        <f>Sales_Data17[[#This Row],[Order Quantity]]*Sales_Data17[[#This Row],[Unit Price]]</f>
        <v>2445.5</v>
      </c>
      <c r="P2886" s="9">
        <v>114.12333333333332</v>
      </c>
      <c r="Q2886" s="9">
        <f>Sales_Data17[[#This Row],[Line Total]]-(Sales_Data17[[#This Row],[Total Unit Cost]]*Sales_Data17[[#This Row],[Order Quantity]])</f>
        <v>1418.39</v>
      </c>
      <c r="R2886" s="1" t="str">
        <f>TEXT(Sales_Data17[[#This Row],[OrderDate]],"MMM")</f>
        <v>Oct</v>
      </c>
      <c r="S2886" s="1" t="str">
        <f t="shared" si="45"/>
        <v>2013</v>
      </c>
    </row>
    <row r="2887" spans="1:19">
      <c r="A2887" t="s">
        <v>2910</v>
      </c>
      <c r="B2887" s="2">
        <v>41554</v>
      </c>
      <c r="C2887" s="2" t="str">
        <f>VLOOKUP(Sales_Data17[[#This Row],[Customer Name Index]],Customer_Data[#All],2,0)</f>
        <v xml:space="preserve">Linde </v>
      </c>
      <c r="D2887">
        <v>14</v>
      </c>
      <c r="E2887" t="s">
        <v>3</v>
      </c>
      <c r="F2887" t="s">
        <v>8168</v>
      </c>
      <c r="G2887" t="s">
        <v>8026</v>
      </c>
      <c r="H2887" t="str">
        <f>VLOOKUP(Sales_Data17[[#This Row],[Delivery Region Index]],Regions_Table[#All],2,0)</f>
        <v>Queensland</v>
      </c>
      <c r="I2887" t="str">
        <f>VLOOKUP(Sales_Data17[[#This Row],[Delivery Region Index]],Regions_Table[#All],3,0)</f>
        <v>Redcliffe</v>
      </c>
      <c r="J2887">
        <v>40</v>
      </c>
      <c r="K2887">
        <v>6</v>
      </c>
      <c r="L2887" t="str">
        <f>VLOOKUP(Sales_Data17[[#This Row],[Product Description Index]],Products_Data[#All],2,0)</f>
        <v>Socks</v>
      </c>
      <c r="M2887">
        <v>2</v>
      </c>
      <c r="N2887" s="9">
        <v>20.844444444444445</v>
      </c>
      <c r="O2887" s="9">
        <f>Sales_Data17[[#This Row],[Order Quantity]]*Sales_Data17[[#This Row],[Unit Price]]</f>
        <v>41.68888888888889</v>
      </c>
      <c r="P2887" s="9">
        <v>9.7968888888888888</v>
      </c>
      <c r="Q2887" s="9">
        <f>Sales_Data17[[#This Row],[Line Total]]-(Sales_Data17[[#This Row],[Total Unit Cost]]*Sales_Data17[[#This Row],[Order Quantity]])</f>
        <v>22.095111111111112</v>
      </c>
      <c r="R2887" s="1" t="str">
        <f>TEXT(Sales_Data17[[#This Row],[OrderDate]],"MMM")</f>
        <v>Oct</v>
      </c>
      <c r="S2887" s="1" t="str">
        <f t="shared" si="45"/>
        <v>2013</v>
      </c>
    </row>
    <row r="2888" spans="1:19">
      <c r="A2888" t="s">
        <v>2911</v>
      </c>
      <c r="B2888" s="2">
        <v>41555</v>
      </c>
      <c r="C2888" s="2" t="str">
        <f>VLOOKUP(Sales_Data17[[#This Row],[Customer Name Index]],Customer_Data[#All],2,0)</f>
        <v xml:space="preserve">Linde </v>
      </c>
      <c r="D2888">
        <v>14</v>
      </c>
      <c r="E2888" t="s">
        <v>4</v>
      </c>
      <c r="F2888" t="s">
        <v>8168</v>
      </c>
      <c r="G2888" t="s">
        <v>8026</v>
      </c>
      <c r="H2888" t="str">
        <f>VLOOKUP(Sales_Data17[[#This Row],[Delivery Region Index]],Regions_Table[#All],2,0)</f>
        <v>Queensland</v>
      </c>
      <c r="I2888" t="str">
        <f>VLOOKUP(Sales_Data17[[#This Row],[Delivery Region Index]],Regions_Table[#All],3,0)</f>
        <v>Mount Isa</v>
      </c>
      <c r="J2888">
        <v>38</v>
      </c>
      <c r="K2888">
        <v>6</v>
      </c>
      <c r="L2888" t="str">
        <f>VLOOKUP(Sales_Data17[[#This Row],[Product Description Index]],Products_Data[#All],2,0)</f>
        <v>Socks</v>
      </c>
      <c r="M2888">
        <v>8</v>
      </c>
      <c r="N2888" s="9">
        <v>78.911111111111111</v>
      </c>
      <c r="O2888" s="9">
        <f>Sales_Data17[[#This Row],[Order Quantity]]*Sales_Data17[[#This Row],[Unit Price]]</f>
        <v>631.28888888888889</v>
      </c>
      <c r="P2888" s="9">
        <v>37.088222222222221</v>
      </c>
      <c r="Q2888" s="9">
        <f>Sales_Data17[[#This Row],[Line Total]]-(Sales_Data17[[#This Row],[Total Unit Cost]]*Sales_Data17[[#This Row],[Order Quantity]])</f>
        <v>334.58311111111112</v>
      </c>
      <c r="R2888" s="1" t="str">
        <f>TEXT(Sales_Data17[[#This Row],[OrderDate]],"MMM")</f>
        <v>Oct</v>
      </c>
      <c r="S2888" s="1" t="str">
        <f t="shared" si="45"/>
        <v>2013</v>
      </c>
    </row>
    <row r="2889" spans="1:19">
      <c r="A2889" t="s">
        <v>2912</v>
      </c>
      <c r="B2889" s="2">
        <v>41555</v>
      </c>
      <c r="C2889" s="2" t="str">
        <f>VLOOKUP(Sales_Data17[[#This Row],[Customer Name Index]],Customer_Data[#All],2,0)</f>
        <v>Rochester Ltd</v>
      </c>
      <c r="D2889">
        <v>15</v>
      </c>
      <c r="E2889" t="s">
        <v>4</v>
      </c>
      <c r="F2889" t="s">
        <v>8168</v>
      </c>
      <c r="G2889" t="s">
        <v>8025</v>
      </c>
      <c r="H2889" t="str">
        <f>VLOOKUP(Sales_Data17[[#This Row],[Delivery Region Index]],Regions_Table[#All],2,0)</f>
        <v>Queensland</v>
      </c>
      <c r="I2889" t="str">
        <f>VLOOKUP(Sales_Data17[[#This Row],[Delivery Region Index]],Regions_Table[#All],3,0)</f>
        <v>Toowoomba</v>
      </c>
      <c r="J2889">
        <v>44</v>
      </c>
      <c r="K2889">
        <v>6</v>
      </c>
      <c r="L2889" t="str">
        <f>VLOOKUP(Sales_Data17[[#This Row],[Product Description Index]],Products_Data[#All],2,0)</f>
        <v>Socks</v>
      </c>
      <c r="M2889">
        <v>2</v>
      </c>
      <c r="N2889" s="9">
        <v>198.02222222222224</v>
      </c>
      <c r="O2889" s="9">
        <f>Sales_Data17[[#This Row],[Order Quantity]]*Sales_Data17[[#This Row],[Unit Price]]</f>
        <v>396.04444444444448</v>
      </c>
      <c r="P2889" s="9">
        <v>146.53644444444444</v>
      </c>
      <c r="Q2889" s="9">
        <f>Sales_Data17[[#This Row],[Line Total]]-(Sales_Data17[[#This Row],[Total Unit Cost]]*Sales_Data17[[#This Row],[Order Quantity]])</f>
        <v>102.9715555555556</v>
      </c>
      <c r="R2889" s="1" t="str">
        <f>TEXT(Sales_Data17[[#This Row],[OrderDate]],"MMM")</f>
        <v>Oct</v>
      </c>
      <c r="S2889" s="1" t="str">
        <f t="shared" si="45"/>
        <v>2013</v>
      </c>
    </row>
    <row r="2890" spans="1:19">
      <c r="A2890" t="s">
        <v>2913</v>
      </c>
      <c r="B2890" s="2">
        <v>41555</v>
      </c>
      <c r="C2890" s="2" t="str">
        <f>VLOOKUP(Sales_Data17[[#This Row],[Customer Name Index]],Customer_Data[#All],2,0)</f>
        <v>Elorac, Corp</v>
      </c>
      <c r="D2890">
        <v>3</v>
      </c>
      <c r="E2890" t="s">
        <v>4</v>
      </c>
      <c r="F2890" t="s">
        <v>8168</v>
      </c>
      <c r="G2890" t="s">
        <v>8027</v>
      </c>
      <c r="H2890" t="str">
        <f>VLOOKUP(Sales_Data17[[#This Row],[Delivery Region Index]],Regions_Table[#All],2,0)</f>
        <v>New South Wales</v>
      </c>
      <c r="I2890" t="str">
        <f>VLOOKUP(Sales_Data17[[#This Row],[Delivery Region Index]],Regions_Table[#All],3,0)</f>
        <v>Coffs Harbour</v>
      </c>
      <c r="J2890">
        <v>7</v>
      </c>
      <c r="K2890">
        <v>1</v>
      </c>
      <c r="L2890" t="str">
        <f>VLOOKUP(Sales_Data17[[#This Row],[Product Description Index]],Products_Data[#All],2,0)</f>
        <v>Shirts</v>
      </c>
      <c r="M2890">
        <v>8</v>
      </c>
      <c r="N2890" s="9">
        <v>105.71111111111111</v>
      </c>
      <c r="O2890" s="9">
        <f>Sales_Data17[[#This Row],[Order Quantity]]*Sales_Data17[[#This Row],[Unit Price]]</f>
        <v>845.68888888888887</v>
      </c>
      <c r="P2890" s="9">
        <v>46.512888888888888</v>
      </c>
      <c r="Q2890" s="9">
        <f>Sales_Data17[[#This Row],[Line Total]]-(Sales_Data17[[#This Row],[Total Unit Cost]]*Sales_Data17[[#This Row],[Order Quantity]])</f>
        <v>473.58577777777776</v>
      </c>
      <c r="R2890" s="1" t="str">
        <f>TEXT(Sales_Data17[[#This Row],[OrderDate]],"MMM")</f>
        <v>Oct</v>
      </c>
      <c r="S2890" s="1" t="str">
        <f t="shared" si="45"/>
        <v>2013</v>
      </c>
    </row>
    <row r="2891" spans="1:19">
      <c r="A2891" t="s">
        <v>2914</v>
      </c>
      <c r="B2891" s="2">
        <v>41555</v>
      </c>
      <c r="C2891" s="2" t="str">
        <f>VLOOKUP(Sales_Data17[[#This Row],[Customer Name Index]],Customer_Data[#All],2,0)</f>
        <v>Pacific Ltd</v>
      </c>
      <c r="D2891">
        <v>20</v>
      </c>
      <c r="E2891" t="s">
        <v>3</v>
      </c>
      <c r="F2891" t="s">
        <v>8168</v>
      </c>
      <c r="G2891" t="s">
        <v>8028</v>
      </c>
      <c r="H2891" t="str">
        <f>VLOOKUP(Sales_Data17[[#This Row],[Delivery Region Index]],Regions_Table[#All],2,0)</f>
        <v>Victoria</v>
      </c>
      <c r="I2891" t="str">
        <f>VLOOKUP(Sales_Data17[[#This Row],[Delivery Region Index]],Regions_Table[#All],3,0)</f>
        <v>Wodonga</v>
      </c>
      <c r="J2891">
        <v>58</v>
      </c>
      <c r="K2891">
        <v>8</v>
      </c>
      <c r="L2891" t="str">
        <f>VLOOKUP(Sales_Data17[[#This Row],[Product Description Index]],Products_Data[#All],2,0)</f>
        <v>Shoes</v>
      </c>
      <c r="M2891">
        <v>5</v>
      </c>
      <c r="N2891" s="9">
        <v>625.33333333333337</v>
      </c>
      <c r="O2891" s="9">
        <f>Sales_Data17[[#This Row],[Order Quantity]]*Sales_Data17[[#This Row],[Unit Price]]</f>
        <v>3126.666666666667</v>
      </c>
      <c r="P2891" s="9">
        <v>506.52000000000004</v>
      </c>
      <c r="Q2891" s="9">
        <f>Sales_Data17[[#This Row],[Line Total]]-(Sales_Data17[[#This Row],[Total Unit Cost]]*Sales_Data17[[#This Row],[Order Quantity]])</f>
        <v>594.06666666666661</v>
      </c>
      <c r="R2891" s="1" t="str">
        <f>TEXT(Sales_Data17[[#This Row],[OrderDate]],"MMM")</f>
        <v>Oct</v>
      </c>
      <c r="S2891" s="1" t="str">
        <f t="shared" si="45"/>
        <v>2013</v>
      </c>
    </row>
    <row r="2892" spans="1:19">
      <c r="A2892" t="s">
        <v>2915</v>
      </c>
      <c r="B2892" s="2">
        <v>41555</v>
      </c>
      <c r="C2892" s="2" t="str">
        <f>VLOOKUP(Sales_Data17[[#This Row],[Customer Name Index]],Customer_Data[#All],2,0)</f>
        <v>Ole Group</v>
      </c>
      <c r="D2892">
        <v>13</v>
      </c>
      <c r="E2892" t="s">
        <v>4</v>
      </c>
      <c r="F2892" t="s">
        <v>8168</v>
      </c>
      <c r="G2892" t="s">
        <v>8026</v>
      </c>
      <c r="H2892" t="str">
        <f>VLOOKUP(Sales_Data17[[#This Row],[Delivery Region Index]],Regions_Table[#All],2,0)</f>
        <v>Queensland</v>
      </c>
      <c r="I2892" t="str">
        <f>VLOOKUP(Sales_Data17[[#This Row],[Delivery Region Index]],Regions_Table[#All],3,0)</f>
        <v>Mount Isa</v>
      </c>
      <c r="J2892">
        <v>38</v>
      </c>
      <c r="K2892">
        <v>6</v>
      </c>
      <c r="L2892" t="str">
        <f>VLOOKUP(Sales_Data17[[#This Row],[Product Description Index]],Products_Data[#All],2,0)</f>
        <v>Socks</v>
      </c>
      <c r="M2892">
        <v>7</v>
      </c>
      <c r="N2892" s="9">
        <v>119.85555555555555</v>
      </c>
      <c r="O2892" s="9">
        <f>Sales_Data17[[#This Row],[Order Quantity]]*Sales_Data17[[#This Row],[Unit Price]]</f>
        <v>838.98888888888882</v>
      </c>
      <c r="P2892" s="9">
        <v>71.913333333333341</v>
      </c>
      <c r="Q2892" s="9">
        <f>Sales_Data17[[#This Row],[Line Total]]-(Sales_Data17[[#This Row],[Total Unit Cost]]*Sales_Data17[[#This Row],[Order Quantity]])</f>
        <v>335.59555555555545</v>
      </c>
      <c r="R2892" s="1" t="str">
        <f>TEXT(Sales_Data17[[#This Row],[OrderDate]],"MMM")</f>
        <v>Oct</v>
      </c>
      <c r="S2892" s="1" t="str">
        <f t="shared" si="45"/>
        <v>2013</v>
      </c>
    </row>
    <row r="2893" spans="1:19">
      <c r="A2893" t="s">
        <v>2916</v>
      </c>
      <c r="B2893" s="2">
        <v>41556</v>
      </c>
      <c r="C2893" s="2" t="str">
        <f>VLOOKUP(Sales_Data17[[#This Row],[Customer Name Index]],Customer_Data[#All],2,0)</f>
        <v>New Ltd</v>
      </c>
      <c r="D2893">
        <v>7</v>
      </c>
      <c r="E2893" t="s">
        <v>4</v>
      </c>
      <c r="F2893" t="s">
        <v>8168</v>
      </c>
      <c r="G2893" t="s">
        <v>8027</v>
      </c>
      <c r="H2893" t="str">
        <f>VLOOKUP(Sales_Data17[[#This Row],[Delivery Region Index]],Regions_Table[#All],2,0)</f>
        <v>New South Wales</v>
      </c>
      <c r="I2893" t="str">
        <f>VLOOKUP(Sales_Data17[[#This Row],[Delivery Region Index]],Regions_Table[#All],3,0)</f>
        <v>Queanbeyan</v>
      </c>
      <c r="J2893">
        <v>20</v>
      </c>
      <c r="K2893">
        <v>3</v>
      </c>
      <c r="L2893" t="str">
        <f>VLOOKUP(Sales_Data17[[#This Row],[Product Description Index]],Products_Data[#All],2,0)</f>
        <v>Sunglasses</v>
      </c>
      <c r="M2893">
        <v>9</v>
      </c>
      <c r="N2893" s="9">
        <v>430.28888888888889</v>
      </c>
      <c r="O2893" s="9">
        <f>Sales_Data17[[#This Row],[Order Quantity]]*Sales_Data17[[#This Row],[Unit Price]]</f>
        <v>3872.6</v>
      </c>
      <c r="P2893" s="9">
        <v>322.71666666666664</v>
      </c>
      <c r="Q2893" s="9">
        <f>Sales_Data17[[#This Row],[Line Total]]-(Sales_Data17[[#This Row],[Total Unit Cost]]*Sales_Data17[[#This Row],[Order Quantity]])</f>
        <v>968.15000000000009</v>
      </c>
      <c r="R2893" s="1" t="str">
        <f>TEXT(Sales_Data17[[#This Row],[OrderDate]],"MMM")</f>
        <v>Oct</v>
      </c>
      <c r="S2893" s="1" t="str">
        <f t="shared" si="45"/>
        <v>2013</v>
      </c>
    </row>
    <row r="2894" spans="1:19">
      <c r="A2894" t="s">
        <v>2917</v>
      </c>
      <c r="B2894" s="2">
        <v>41556</v>
      </c>
      <c r="C2894" s="2" t="str">
        <f>VLOOKUP(Sales_Data17[[#This Row],[Customer Name Index]],Customer_Data[#All],2,0)</f>
        <v xml:space="preserve">Qualitest </v>
      </c>
      <c r="D2894">
        <v>19</v>
      </c>
      <c r="E2894" t="s">
        <v>4</v>
      </c>
      <c r="F2894" t="s">
        <v>8168</v>
      </c>
      <c r="G2894" t="s">
        <v>8028</v>
      </c>
      <c r="H2894" t="str">
        <f>VLOOKUP(Sales_Data17[[#This Row],[Delivery Region Index]],Regions_Table[#All],2,0)</f>
        <v>Victoria</v>
      </c>
      <c r="I2894" t="str">
        <f>VLOOKUP(Sales_Data17[[#This Row],[Delivery Region Index]],Regions_Table[#All],3,0)</f>
        <v>Swan Hill</v>
      </c>
      <c r="J2894">
        <v>55</v>
      </c>
      <c r="K2894">
        <v>8</v>
      </c>
      <c r="L2894" t="str">
        <f>VLOOKUP(Sales_Data17[[#This Row],[Product Description Index]],Products_Data[#All],2,0)</f>
        <v>Shoes</v>
      </c>
      <c r="M2894">
        <v>6</v>
      </c>
      <c r="N2894" s="9">
        <v>96.777777777777771</v>
      </c>
      <c r="O2894" s="9">
        <f>Sales_Data17[[#This Row],[Order Quantity]]*Sales_Data17[[#This Row],[Unit Price]]</f>
        <v>580.66666666666663</v>
      </c>
      <c r="P2894" s="9">
        <v>75.486666666666665</v>
      </c>
      <c r="Q2894" s="9">
        <f>Sales_Data17[[#This Row],[Line Total]]-(Sales_Data17[[#This Row],[Total Unit Cost]]*Sales_Data17[[#This Row],[Order Quantity]])</f>
        <v>127.74666666666667</v>
      </c>
      <c r="R2894" s="1" t="str">
        <f>TEXT(Sales_Data17[[#This Row],[OrderDate]],"MMM")</f>
        <v>Oct</v>
      </c>
      <c r="S2894" s="1" t="str">
        <f t="shared" si="45"/>
        <v>2013</v>
      </c>
    </row>
    <row r="2895" spans="1:19">
      <c r="A2895" t="s">
        <v>2918</v>
      </c>
      <c r="B2895" s="2">
        <v>41556</v>
      </c>
      <c r="C2895" s="2" t="str">
        <f>VLOOKUP(Sales_Data17[[#This Row],[Customer Name Index]],Customer_Data[#All],2,0)</f>
        <v xml:space="preserve">WakeFern </v>
      </c>
      <c r="D2895">
        <v>2</v>
      </c>
      <c r="E2895" t="s">
        <v>2</v>
      </c>
      <c r="F2895" t="s">
        <v>8168</v>
      </c>
      <c r="G2895" t="s">
        <v>8027</v>
      </c>
      <c r="H2895" t="str">
        <f>VLOOKUP(Sales_Data17[[#This Row],[Delivery Region Index]],Regions_Table[#All],2,0)</f>
        <v>New South Wales</v>
      </c>
      <c r="I2895" t="str">
        <f>VLOOKUP(Sales_Data17[[#This Row],[Delivery Region Index]],Regions_Table[#All],3,0)</f>
        <v>Bathurst</v>
      </c>
      <c r="J2895">
        <v>4</v>
      </c>
      <c r="K2895">
        <v>1</v>
      </c>
      <c r="L2895" t="str">
        <f>VLOOKUP(Sales_Data17[[#This Row],[Product Description Index]],Products_Data[#All],2,0)</f>
        <v>Shirts</v>
      </c>
      <c r="M2895">
        <v>1</v>
      </c>
      <c r="N2895" s="9">
        <v>125.8111111111111</v>
      </c>
      <c r="O2895" s="9">
        <f>Sales_Data17[[#This Row],[Order Quantity]]*Sales_Data17[[#This Row],[Unit Price]]</f>
        <v>125.8111111111111</v>
      </c>
      <c r="P2895" s="9">
        <v>81.777222222222221</v>
      </c>
      <c r="Q2895" s="9">
        <f>Sales_Data17[[#This Row],[Line Total]]-(Sales_Data17[[#This Row],[Total Unit Cost]]*Sales_Data17[[#This Row],[Order Quantity]])</f>
        <v>44.033888888888882</v>
      </c>
      <c r="R2895" s="1" t="str">
        <f>TEXT(Sales_Data17[[#This Row],[OrderDate]],"MMM")</f>
        <v>Oct</v>
      </c>
      <c r="S2895" s="1" t="str">
        <f t="shared" si="45"/>
        <v>2013</v>
      </c>
    </row>
    <row r="2896" spans="1:19">
      <c r="A2896" t="s">
        <v>2919</v>
      </c>
      <c r="B2896" s="2">
        <v>41556</v>
      </c>
      <c r="C2896" s="2" t="str">
        <f>VLOOKUP(Sales_Data17[[#This Row],[Customer Name Index]],Customer_Data[#All],2,0)</f>
        <v>Avon Corp</v>
      </c>
      <c r="D2896">
        <v>1</v>
      </c>
      <c r="E2896" t="s">
        <v>2</v>
      </c>
      <c r="F2896" t="s">
        <v>8168</v>
      </c>
      <c r="G2896" t="s">
        <v>8027</v>
      </c>
      <c r="H2896" t="str">
        <f>VLOOKUP(Sales_Data17[[#This Row],[Delivery Region Index]],Regions_Table[#All],2,0)</f>
        <v>New South Wales</v>
      </c>
      <c r="I2896" t="str">
        <f>VLOOKUP(Sales_Data17[[#This Row],[Delivery Region Index]],Regions_Table[#All],3,0)</f>
        <v>Armidale</v>
      </c>
      <c r="J2896">
        <v>3</v>
      </c>
      <c r="K2896">
        <v>1</v>
      </c>
      <c r="L2896" t="str">
        <f>VLOOKUP(Sales_Data17[[#This Row],[Product Description Index]],Products_Data[#All],2,0)</f>
        <v>Shirts</v>
      </c>
      <c r="M2896">
        <v>9</v>
      </c>
      <c r="N2896" s="9">
        <v>215.14444444444445</v>
      </c>
      <c r="O2896" s="9">
        <f>Sales_Data17[[#This Row],[Order Quantity]]*Sales_Data17[[#This Row],[Unit Price]]</f>
        <v>1936.3</v>
      </c>
      <c r="P2896" s="9">
        <v>103.26933333333334</v>
      </c>
      <c r="Q2896" s="9">
        <f>Sales_Data17[[#This Row],[Line Total]]-(Sales_Data17[[#This Row],[Total Unit Cost]]*Sales_Data17[[#This Row],[Order Quantity]])</f>
        <v>1006.876</v>
      </c>
      <c r="R2896" s="1" t="str">
        <f>TEXT(Sales_Data17[[#This Row],[OrderDate]],"MMM")</f>
        <v>Oct</v>
      </c>
      <c r="S2896" s="1" t="str">
        <f t="shared" si="45"/>
        <v>2013</v>
      </c>
    </row>
    <row r="2897" spans="1:19">
      <c r="A2897" t="s">
        <v>2920</v>
      </c>
      <c r="B2897" s="2">
        <v>41556</v>
      </c>
      <c r="C2897" s="2" t="str">
        <f>VLOOKUP(Sales_Data17[[#This Row],[Customer Name Index]],Customer_Data[#All],2,0)</f>
        <v>21st Ltd</v>
      </c>
      <c r="D2897">
        <v>10</v>
      </c>
      <c r="E2897" t="s">
        <v>2</v>
      </c>
      <c r="F2897" t="s">
        <v>8168</v>
      </c>
      <c r="G2897" t="s">
        <v>8026</v>
      </c>
      <c r="H2897" t="str">
        <f>VLOOKUP(Sales_Data17[[#This Row],[Delivery Region Index]],Regions_Table[#All],2,0)</f>
        <v>Queensland</v>
      </c>
      <c r="I2897" t="str">
        <f>VLOOKUP(Sales_Data17[[#This Row],[Delivery Region Index]],Regions_Table[#All],3,0)</f>
        <v>Cairns</v>
      </c>
      <c r="J2897">
        <v>28</v>
      </c>
      <c r="K2897">
        <v>4</v>
      </c>
      <c r="L2897" t="str">
        <f>VLOOKUP(Sales_Data17[[#This Row],[Product Description Index]],Products_Data[#All],2,0)</f>
        <v>Jeans</v>
      </c>
      <c r="M2897">
        <v>3</v>
      </c>
      <c r="N2897" s="9">
        <v>564.28888888888889</v>
      </c>
      <c r="O2897" s="9">
        <f>Sales_Data17[[#This Row],[Order Quantity]]*Sales_Data17[[#This Row],[Unit Price]]</f>
        <v>1692.8666666666668</v>
      </c>
      <c r="P2897" s="9">
        <v>400.64511111111113</v>
      </c>
      <c r="Q2897" s="9">
        <f>Sales_Data17[[#This Row],[Line Total]]-(Sales_Data17[[#This Row],[Total Unit Cost]]*Sales_Data17[[#This Row],[Order Quantity]])</f>
        <v>490.93133333333344</v>
      </c>
      <c r="R2897" s="1" t="str">
        <f>TEXT(Sales_Data17[[#This Row],[OrderDate]],"MMM")</f>
        <v>Oct</v>
      </c>
      <c r="S2897" s="1" t="str">
        <f t="shared" si="45"/>
        <v>2013</v>
      </c>
    </row>
    <row r="2898" spans="1:19">
      <c r="A2898" t="s">
        <v>2921</v>
      </c>
      <c r="B2898" s="2">
        <v>41556</v>
      </c>
      <c r="C2898" s="2" t="str">
        <f>VLOOKUP(Sales_Data17[[#This Row],[Customer Name Index]],Customer_Data[#All],2,0)</f>
        <v>Rochester Ltd</v>
      </c>
      <c r="D2898">
        <v>15</v>
      </c>
      <c r="E2898" t="s">
        <v>4</v>
      </c>
      <c r="F2898" t="s">
        <v>8168</v>
      </c>
      <c r="G2898" t="s">
        <v>8025</v>
      </c>
      <c r="H2898" t="str">
        <f>VLOOKUP(Sales_Data17[[#This Row],[Delivery Region Index]],Regions_Table[#All],2,0)</f>
        <v>Queensland</v>
      </c>
      <c r="I2898" t="str">
        <f>VLOOKUP(Sales_Data17[[#This Row],[Delivery Region Index]],Regions_Table[#All],3,0)</f>
        <v>Sunshine Coast</v>
      </c>
      <c r="J2898">
        <v>42</v>
      </c>
      <c r="K2898">
        <v>6</v>
      </c>
      <c r="L2898" t="str">
        <f>VLOOKUP(Sales_Data17[[#This Row],[Product Description Index]],Products_Data[#All],2,0)</f>
        <v>Socks</v>
      </c>
      <c r="M2898">
        <v>4</v>
      </c>
      <c r="N2898" s="9">
        <v>217.37777777777779</v>
      </c>
      <c r="O2898" s="9">
        <f>Sales_Data17[[#This Row],[Order Quantity]]*Sales_Data17[[#This Row],[Unit Price]]</f>
        <v>869.51111111111118</v>
      </c>
      <c r="P2898" s="9">
        <v>178.24977777777778</v>
      </c>
      <c r="Q2898" s="9">
        <f>Sales_Data17[[#This Row],[Line Total]]-(Sales_Data17[[#This Row],[Total Unit Cost]]*Sales_Data17[[#This Row],[Order Quantity]])</f>
        <v>156.51200000000006</v>
      </c>
      <c r="R2898" s="1" t="str">
        <f>TEXT(Sales_Data17[[#This Row],[OrderDate]],"MMM")</f>
        <v>Oct</v>
      </c>
      <c r="S2898" s="1" t="str">
        <f t="shared" si="45"/>
        <v>2013</v>
      </c>
    </row>
    <row r="2899" spans="1:19">
      <c r="A2899" t="s">
        <v>2922</v>
      </c>
      <c r="B2899" s="2">
        <v>41556</v>
      </c>
      <c r="C2899" s="2" t="str">
        <f>VLOOKUP(Sales_Data17[[#This Row],[Customer Name Index]],Customer_Data[#All],2,0)</f>
        <v>New Ltd</v>
      </c>
      <c r="D2899">
        <v>7</v>
      </c>
      <c r="E2899" t="s">
        <v>4</v>
      </c>
      <c r="F2899" t="s">
        <v>8168</v>
      </c>
      <c r="G2899" t="s">
        <v>8027</v>
      </c>
      <c r="H2899" t="str">
        <f>VLOOKUP(Sales_Data17[[#This Row],[Delivery Region Index]],Regions_Table[#All],2,0)</f>
        <v>New South Wales</v>
      </c>
      <c r="I2899" t="str">
        <f>VLOOKUP(Sales_Data17[[#This Row],[Delivery Region Index]],Regions_Table[#All],3,0)</f>
        <v>Tamworth</v>
      </c>
      <c r="J2899">
        <v>21</v>
      </c>
      <c r="K2899">
        <v>3</v>
      </c>
      <c r="L2899" t="str">
        <f>VLOOKUP(Sales_Data17[[#This Row],[Product Description Index]],Products_Data[#All],2,0)</f>
        <v>Sunglasses</v>
      </c>
      <c r="M2899">
        <v>7</v>
      </c>
      <c r="N2899" s="9">
        <v>28.288888888888888</v>
      </c>
      <c r="O2899" s="9">
        <f>Sales_Data17[[#This Row],[Order Quantity]]*Sales_Data17[[#This Row],[Unit Price]]</f>
        <v>198.02222222222221</v>
      </c>
      <c r="P2899" s="9">
        <v>13.012888888888888</v>
      </c>
      <c r="Q2899" s="9">
        <f>Sales_Data17[[#This Row],[Line Total]]-(Sales_Data17[[#This Row],[Total Unit Cost]]*Sales_Data17[[#This Row],[Order Quantity]])</f>
        <v>106.93199999999999</v>
      </c>
      <c r="R2899" s="1" t="str">
        <f>TEXT(Sales_Data17[[#This Row],[OrderDate]],"MMM")</f>
        <v>Oct</v>
      </c>
      <c r="S2899" s="1" t="str">
        <f t="shared" si="45"/>
        <v>2013</v>
      </c>
    </row>
    <row r="2900" spans="1:19">
      <c r="A2900" t="s">
        <v>2923</v>
      </c>
      <c r="B2900" s="2">
        <v>41557</v>
      </c>
      <c r="C2900" s="2" t="str">
        <f>VLOOKUP(Sales_Data17[[#This Row],[Customer Name Index]],Customer_Data[#All],2,0)</f>
        <v>Ole Group</v>
      </c>
      <c r="D2900">
        <v>13</v>
      </c>
      <c r="E2900" t="s">
        <v>4</v>
      </c>
      <c r="F2900" t="s">
        <v>8168</v>
      </c>
      <c r="G2900" t="s">
        <v>8026</v>
      </c>
      <c r="H2900" t="str">
        <f>VLOOKUP(Sales_Data17[[#This Row],[Delivery Region Index]],Regions_Table[#All],2,0)</f>
        <v>Queensland</v>
      </c>
      <c r="I2900" t="str">
        <f>VLOOKUP(Sales_Data17[[#This Row],[Delivery Region Index]],Regions_Table[#All],3,0)</f>
        <v>Maryborough</v>
      </c>
      <c r="J2900">
        <v>37</v>
      </c>
      <c r="K2900">
        <v>6</v>
      </c>
      <c r="L2900" t="str">
        <f>VLOOKUP(Sales_Data17[[#This Row],[Product Description Index]],Products_Data[#All],2,0)</f>
        <v>Socks</v>
      </c>
      <c r="M2900">
        <v>5</v>
      </c>
      <c r="N2900" s="9">
        <v>148.14444444444445</v>
      </c>
      <c r="O2900" s="9">
        <f>Sales_Data17[[#This Row],[Order Quantity]]*Sales_Data17[[#This Row],[Unit Price]]</f>
        <v>740.72222222222217</v>
      </c>
      <c r="P2900" s="9">
        <v>66.665000000000006</v>
      </c>
      <c r="Q2900" s="9">
        <f>Sales_Data17[[#This Row],[Line Total]]-(Sales_Data17[[#This Row],[Total Unit Cost]]*Sales_Data17[[#This Row],[Order Quantity]])</f>
        <v>407.39722222222213</v>
      </c>
      <c r="R2900" s="1" t="str">
        <f>TEXT(Sales_Data17[[#This Row],[OrderDate]],"MMM")</f>
        <v>Oct</v>
      </c>
      <c r="S2900" s="1" t="str">
        <f t="shared" si="45"/>
        <v>2013</v>
      </c>
    </row>
    <row r="2901" spans="1:19">
      <c r="A2901" t="s">
        <v>2924</v>
      </c>
      <c r="B2901" s="2">
        <v>41557</v>
      </c>
      <c r="C2901" s="2" t="str">
        <f>VLOOKUP(Sales_Data17[[#This Row],[Customer Name Index]],Customer_Data[#All],2,0)</f>
        <v xml:space="preserve">Linde </v>
      </c>
      <c r="D2901">
        <v>14</v>
      </c>
      <c r="E2901" t="s">
        <v>4</v>
      </c>
      <c r="F2901" t="s">
        <v>8168</v>
      </c>
      <c r="G2901" t="s">
        <v>8026</v>
      </c>
      <c r="H2901" t="str">
        <f>VLOOKUP(Sales_Data17[[#This Row],[Delivery Region Index]],Regions_Table[#All],2,0)</f>
        <v>Queensland</v>
      </c>
      <c r="I2901" t="str">
        <f>VLOOKUP(Sales_Data17[[#This Row],[Delivery Region Index]],Regions_Table[#All],3,0)</f>
        <v>Nambour</v>
      </c>
      <c r="J2901">
        <v>39</v>
      </c>
      <c r="K2901">
        <v>6</v>
      </c>
      <c r="L2901" t="str">
        <f>VLOOKUP(Sales_Data17[[#This Row],[Product Description Index]],Products_Data[#All],2,0)</f>
        <v>Socks</v>
      </c>
      <c r="M2901">
        <v>5</v>
      </c>
      <c r="N2901" s="9">
        <v>139.95555555555558</v>
      </c>
      <c r="O2901" s="9">
        <f>Sales_Data17[[#This Row],[Order Quantity]]*Sales_Data17[[#This Row],[Unit Price]]</f>
        <v>699.77777777777783</v>
      </c>
      <c r="P2901" s="9">
        <v>113.36400000000002</v>
      </c>
      <c r="Q2901" s="9">
        <f>Sales_Data17[[#This Row],[Line Total]]-(Sales_Data17[[#This Row],[Total Unit Cost]]*Sales_Data17[[#This Row],[Order Quantity]])</f>
        <v>132.95777777777778</v>
      </c>
      <c r="R2901" s="1" t="str">
        <f>TEXT(Sales_Data17[[#This Row],[OrderDate]],"MMM")</f>
        <v>Oct</v>
      </c>
      <c r="S2901" s="1" t="str">
        <f t="shared" si="45"/>
        <v>2013</v>
      </c>
    </row>
    <row r="2902" spans="1:19">
      <c r="A2902" t="s">
        <v>2925</v>
      </c>
      <c r="B2902" s="2">
        <v>41558</v>
      </c>
      <c r="C2902" s="2" t="str">
        <f>VLOOKUP(Sales_Data17[[#This Row],[Customer Name Index]],Customer_Data[#All],2,0)</f>
        <v xml:space="preserve">Medline </v>
      </c>
      <c r="D2902">
        <v>12</v>
      </c>
      <c r="E2902" t="s">
        <v>4</v>
      </c>
      <c r="F2902" t="s">
        <v>8168</v>
      </c>
      <c r="G2902" t="s">
        <v>8026</v>
      </c>
      <c r="H2902" t="str">
        <f>VLOOKUP(Sales_Data17[[#This Row],[Delivery Region Index]],Regions_Table[#All],2,0)</f>
        <v>Queensland</v>
      </c>
      <c r="I2902" t="str">
        <f>VLOOKUP(Sales_Data17[[#This Row],[Delivery Region Index]],Regions_Table[#All],3,0)</f>
        <v>Ipswich</v>
      </c>
      <c r="J2902">
        <v>34</v>
      </c>
      <c r="K2902">
        <v>5</v>
      </c>
      <c r="L2902" t="str">
        <f>VLOOKUP(Sales_Data17[[#This Row],[Product Description Index]],Products_Data[#All],2,0)</f>
        <v>Hats</v>
      </c>
      <c r="M2902">
        <v>9</v>
      </c>
      <c r="N2902" s="9">
        <v>268.74444444444447</v>
      </c>
      <c r="O2902" s="9">
        <f>Sales_Data17[[#This Row],[Order Quantity]]*Sales_Data17[[#This Row],[Unit Price]]</f>
        <v>2418.7000000000003</v>
      </c>
      <c r="P2902" s="9">
        <v>158.55922222222225</v>
      </c>
      <c r="Q2902" s="9">
        <f>Sales_Data17[[#This Row],[Line Total]]-(Sales_Data17[[#This Row],[Total Unit Cost]]*Sales_Data17[[#This Row],[Order Quantity]])</f>
        <v>991.66700000000014</v>
      </c>
      <c r="R2902" s="1" t="str">
        <f>TEXT(Sales_Data17[[#This Row],[OrderDate]],"MMM")</f>
        <v>Oct</v>
      </c>
      <c r="S2902" s="1" t="str">
        <f t="shared" si="45"/>
        <v>2013</v>
      </c>
    </row>
    <row r="2903" spans="1:19">
      <c r="A2903" t="s">
        <v>2926</v>
      </c>
      <c r="B2903" s="2">
        <v>41558</v>
      </c>
      <c r="C2903" s="2" t="str">
        <f>VLOOKUP(Sales_Data17[[#This Row],[Customer Name Index]],Customer_Data[#All],2,0)</f>
        <v>Rochester Ltd</v>
      </c>
      <c r="D2903">
        <v>15</v>
      </c>
      <c r="E2903" t="s">
        <v>2</v>
      </c>
      <c r="F2903" t="s">
        <v>8168</v>
      </c>
      <c r="G2903" t="s">
        <v>8025</v>
      </c>
      <c r="H2903" t="str">
        <f>VLOOKUP(Sales_Data17[[#This Row],[Delivery Region Index]],Regions_Table[#All],2,0)</f>
        <v>Queensland</v>
      </c>
      <c r="I2903" t="str">
        <f>VLOOKUP(Sales_Data17[[#This Row],[Delivery Region Index]],Regions_Table[#All],3,0)</f>
        <v>Thuringowa</v>
      </c>
      <c r="J2903">
        <v>43</v>
      </c>
      <c r="K2903">
        <v>6</v>
      </c>
      <c r="L2903" t="str">
        <f>VLOOKUP(Sales_Data17[[#This Row],[Product Description Index]],Products_Data[#All],2,0)</f>
        <v>Socks</v>
      </c>
      <c r="M2903">
        <v>3</v>
      </c>
      <c r="N2903" s="9">
        <v>304.47777777777782</v>
      </c>
      <c r="O2903" s="9">
        <f>Sales_Data17[[#This Row],[Order Quantity]]*Sales_Data17[[#This Row],[Unit Price]]</f>
        <v>913.43333333333339</v>
      </c>
      <c r="P2903" s="9">
        <v>194.86577777777779</v>
      </c>
      <c r="Q2903" s="9">
        <f>Sales_Data17[[#This Row],[Line Total]]-(Sales_Data17[[#This Row],[Total Unit Cost]]*Sales_Data17[[#This Row],[Order Quantity]])</f>
        <v>328.83600000000001</v>
      </c>
      <c r="R2903" s="1" t="str">
        <f>TEXT(Sales_Data17[[#This Row],[OrderDate]],"MMM")</f>
        <v>Oct</v>
      </c>
      <c r="S2903" s="1" t="str">
        <f t="shared" si="45"/>
        <v>2013</v>
      </c>
    </row>
    <row r="2904" spans="1:19">
      <c r="A2904" t="s">
        <v>2927</v>
      </c>
      <c r="B2904" s="2">
        <v>41558</v>
      </c>
      <c r="C2904" s="2" t="str">
        <f>VLOOKUP(Sales_Data17[[#This Row],[Customer Name Index]],Customer_Data[#All],2,0)</f>
        <v>3LAB, Ltd</v>
      </c>
      <c r="D2904">
        <v>16</v>
      </c>
      <c r="E2904" t="s">
        <v>2</v>
      </c>
      <c r="F2904" t="s">
        <v>8168</v>
      </c>
      <c r="G2904" t="s">
        <v>8025</v>
      </c>
      <c r="H2904" t="str">
        <f>VLOOKUP(Sales_Data17[[#This Row],[Delivery Region Index]],Regions_Table[#All],2,0)</f>
        <v>Queensland</v>
      </c>
      <c r="I2904" t="str">
        <f>VLOOKUP(Sales_Data17[[#This Row],[Delivery Region Index]],Regions_Table[#All],3,0)</f>
        <v>Townsville</v>
      </c>
      <c r="J2904">
        <v>45</v>
      </c>
      <c r="K2904">
        <v>7</v>
      </c>
      <c r="L2904" t="str">
        <f>VLOOKUP(Sales_Data17[[#This Row],[Product Description Index]],Products_Data[#All],2,0)</f>
        <v>Dress Shirts</v>
      </c>
      <c r="M2904">
        <v>9</v>
      </c>
      <c r="N2904" s="9">
        <v>269.48888888888888</v>
      </c>
      <c r="O2904" s="9">
        <f>Sales_Data17[[#This Row],[Order Quantity]]*Sales_Data17[[#This Row],[Unit Price]]</f>
        <v>2425.4</v>
      </c>
      <c r="P2904" s="9">
        <v>175.16777777777781</v>
      </c>
      <c r="Q2904" s="9">
        <f>Sales_Data17[[#This Row],[Line Total]]-(Sales_Data17[[#This Row],[Total Unit Cost]]*Sales_Data17[[#This Row],[Order Quantity]])</f>
        <v>848.88999999999987</v>
      </c>
      <c r="R2904" s="1" t="str">
        <f>TEXT(Sales_Data17[[#This Row],[OrderDate]],"MMM")</f>
        <v>Oct</v>
      </c>
      <c r="S2904" s="1" t="str">
        <f t="shared" si="45"/>
        <v>2013</v>
      </c>
    </row>
    <row r="2905" spans="1:19">
      <c r="A2905" t="s">
        <v>2928</v>
      </c>
      <c r="B2905" s="2">
        <v>41559</v>
      </c>
      <c r="C2905" s="2" t="str">
        <f>VLOOKUP(Sales_Data17[[#This Row],[Customer Name Index]],Customer_Data[#All],2,0)</f>
        <v>Ole Group</v>
      </c>
      <c r="D2905">
        <v>13</v>
      </c>
      <c r="E2905" t="s">
        <v>4</v>
      </c>
      <c r="F2905" t="s">
        <v>8168</v>
      </c>
      <c r="G2905" t="s">
        <v>8026</v>
      </c>
      <c r="H2905" t="str">
        <f>VLOOKUP(Sales_Data17[[#This Row],[Delivery Region Index]],Regions_Table[#All],2,0)</f>
        <v>Queensland</v>
      </c>
      <c r="I2905" t="str">
        <f>VLOOKUP(Sales_Data17[[#This Row],[Delivery Region Index]],Regions_Table[#All],3,0)</f>
        <v>Maryborough</v>
      </c>
      <c r="J2905">
        <v>37</v>
      </c>
      <c r="K2905">
        <v>6</v>
      </c>
      <c r="L2905" t="str">
        <f>VLOOKUP(Sales_Data17[[#This Row],[Product Description Index]],Products_Data[#All],2,0)</f>
        <v>Socks</v>
      </c>
      <c r="M2905">
        <v>2</v>
      </c>
      <c r="N2905" s="9">
        <v>193.55555555555554</v>
      </c>
      <c r="O2905" s="9">
        <f>Sales_Data17[[#This Row],[Order Quantity]]*Sales_Data17[[#This Row],[Unit Price]]</f>
        <v>387.11111111111109</v>
      </c>
      <c r="P2905" s="9">
        <v>89.035555555555561</v>
      </c>
      <c r="Q2905" s="9">
        <f>Sales_Data17[[#This Row],[Line Total]]-(Sales_Data17[[#This Row],[Total Unit Cost]]*Sales_Data17[[#This Row],[Order Quantity]])</f>
        <v>209.03999999999996</v>
      </c>
      <c r="R2905" s="1" t="str">
        <f>TEXT(Sales_Data17[[#This Row],[OrderDate]],"MMM")</f>
        <v>Oct</v>
      </c>
      <c r="S2905" s="1" t="str">
        <f t="shared" si="45"/>
        <v>2013</v>
      </c>
    </row>
    <row r="2906" spans="1:19">
      <c r="A2906" t="s">
        <v>2929</v>
      </c>
      <c r="B2906" s="2">
        <v>41559</v>
      </c>
      <c r="C2906" s="2" t="str">
        <f>VLOOKUP(Sales_Data17[[#This Row],[Customer Name Index]],Customer_Data[#All],2,0)</f>
        <v>Eminence Corp</v>
      </c>
      <c r="D2906">
        <v>18</v>
      </c>
      <c r="E2906" t="s">
        <v>4</v>
      </c>
      <c r="F2906" t="s">
        <v>8168</v>
      </c>
      <c r="G2906" t="s">
        <v>8025</v>
      </c>
      <c r="H2906" t="str">
        <f>VLOOKUP(Sales_Data17[[#This Row],[Delivery Region Index]],Regions_Table[#All],2,0)</f>
        <v>Victoria</v>
      </c>
      <c r="I2906" t="str">
        <f>VLOOKUP(Sales_Data17[[#This Row],[Delivery Region Index]],Regions_Table[#All],3,0)</f>
        <v>Latrobe City</v>
      </c>
      <c r="J2906">
        <v>52</v>
      </c>
      <c r="K2906">
        <v>8</v>
      </c>
      <c r="L2906" t="str">
        <f>VLOOKUP(Sales_Data17[[#This Row],[Product Description Index]],Products_Data[#All],2,0)</f>
        <v>Shoes</v>
      </c>
      <c r="M2906">
        <v>6</v>
      </c>
      <c r="N2906" s="9">
        <v>125.06666666666668</v>
      </c>
      <c r="O2906" s="9">
        <f>Sales_Data17[[#This Row],[Order Quantity]]*Sales_Data17[[#This Row],[Unit Price]]</f>
        <v>750.40000000000009</v>
      </c>
      <c r="P2906" s="9">
        <v>75.040000000000006</v>
      </c>
      <c r="Q2906" s="9">
        <f>Sales_Data17[[#This Row],[Line Total]]-(Sales_Data17[[#This Row],[Total Unit Cost]]*Sales_Data17[[#This Row],[Order Quantity]])</f>
        <v>300.16000000000008</v>
      </c>
      <c r="R2906" s="1" t="str">
        <f>TEXT(Sales_Data17[[#This Row],[OrderDate]],"MMM")</f>
        <v>Oct</v>
      </c>
      <c r="S2906" s="1" t="str">
        <f t="shared" si="45"/>
        <v>2013</v>
      </c>
    </row>
    <row r="2907" spans="1:19">
      <c r="A2907" t="s">
        <v>2930</v>
      </c>
      <c r="B2907" s="2">
        <v>41559</v>
      </c>
      <c r="C2907" s="2" t="str">
        <f>VLOOKUP(Sales_Data17[[#This Row],[Customer Name Index]],Customer_Data[#All],2,0)</f>
        <v>21st Ltd</v>
      </c>
      <c r="D2907">
        <v>10</v>
      </c>
      <c r="E2907" t="s">
        <v>4</v>
      </c>
      <c r="F2907" t="s">
        <v>8168</v>
      </c>
      <c r="G2907" t="s">
        <v>8026</v>
      </c>
      <c r="H2907" t="str">
        <f>VLOOKUP(Sales_Data17[[#This Row],[Delivery Region Index]],Regions_Table[#All],2,0)</f>
        <v>Queensland</v>
      </c>
      <c r="I2907" t="str">
        <f>VLOOKUP(Sales_Data17[[#This Row],[Delivery Region Index]],Regions_Table[#All],3,0)</f>
        <v>Charters Towers</v>
      </c>
      <c r="J2907">
        <v>29</v>
      </c>
      <c r="K2907">
        <v>4</v>
      </c>
      <c r="L2907" t="str">
        <f>VLOOKUP(Sales_Data17[[#This Row],[Product Description Index]],Products_Data[#All],2,0)</f>
        <v>Jeans</v>
      </c>
      <c r="M2907">
        <v>3</v>
      </c>
      <c r="N2907" s="9">
        <v>274.70000000000005</v>
      </c>
      <c r="O2907" s="9">
        <f>Sales_Data17[[#This Row],[Order Quantity]]*Sales_Data17[[#This Row],[Unit Price]]</f>
        <v>824.10000000000014</v>
      </c>
      <c r="P2907" s="9">
        <v>164.82000000000002</v>
      </c>
      <c r="Q2907" s="9">
        <f>Sales_Data17[[#This Row],[Line Total]]-(Sales_Data17[[#This Row],[Total Unit Cost]]*Sales_Data17[[#This Row],[Order Quantity]])</f>
        <v>329.6400000000001</v>
      </c>
      <c r="R2907" s="1" t="str">
        <f>TEXT(Sales_Data17[[#This Row],[OrderDate]],"MMM")</f>
        <v>Oct</v>
      </c>
      <c r="S2907" s="1" t="str">
        <f t="shared" si="45"/>
        <v>2013</v>
      </c>
    </row>
    <row r="2908" spans="1:19">
      <c r="A2908" t="s">
        <v>2931</v>
      </c>
      <c r="B2908" s="2">
        <v>41559</v>
      </c>
      <c r="C2908" s="2" t="str">
        <f>VLOOKUP(Sales_Data17[[#This Row],[Customer Name Index]],Customer_Data[#All],2,0)</f>
        <v>Rochester Ltd</v>
      </c>
      <c r="D2908">
        <v>15</v>
      </c>
      <c r="E2908" t="s">
        <v>2</v>
      </c>
      <c r="F2908" t="s">
        <v>8168</v>
      </c>
      <c r="G2908" t="s">
        <v>8025</v>
      </c>
      <c r="H2908" t="str">
        <f>VLOOKUP(Sales_Data17[[#This Row],[Delivery Region Index]],Regions_Table[#All],2,0)</f>
        <v>Queensland</v>
      </c>
      <c r="I2908" t="str">
        <f>VLOOKUP(Sales_Data17[[#This Row],[Delivery Region Index]],Regions_Table[#All],3,0)</f>
        <v>Rockhampton</v>
      </c>
      <c r="J2908">
        <v>41</v>
      </c>
      <c r="K2908">
        <v>6</v>
      </c>
      <c r="L2908" t="str">
        <f>VLOOKUP(Sales_Data17[[#This Row],[Product Description Index]],Products_Data[#All],2,0)</f>
        <v>Socks</v>
      </c>
      <c r="M2908">
        <v>3</v>
      </c>
      <c r="N2908" s="9">
        <v>297.03333333333336</v>
      </c>
      <c r="O2908" s="9">
        <f>Sales_Data17[[#This Row],[Order Quantity]]*Sales_Data17[[#This Row],[Unit Price]]</f>
        <v>891.10000000000014</v>
      </c>
      <c r="P2908" s="9">
        <v>121.78366666666668</v>
      </c>
      <c r="Q2908" s="9">
        <f>Sales_Data17[[#This Row],[Line Total]]-(Sales_Data17[[#This Row],[Total Unit Cost]]*Sales_Data17[[#This Row],[Order Quantity]])</f>
        <v>525.74900000000014</v>
      </c>
      <c r="R2908" s="1" t="str">
        <f>TEXT(Sales_Data17[[#This Row],[OrderDate]],"MMM")</f>
        <v>Oct</v>
      </c>
      <c r="S2908" s="1" t="str">
        <f t="shared" si="45"/>
        <v>2013</v>
      </c>
    </row>
    <row r="2909" spans="1:19">
      <c r="A2909" t="s">
        <v>2932</v>
      </c>
      <c r="B2909" s="2">
        <v>41559</v>
      </c>
      <c r="C2909" s="2" t="str">
        <f>VLOOKUP(Sales_Data17[[#This Row],[Customer Name Index]],Customer_Data[#All],2,0)</f>
        <v>Medsep Group</v>
      </c>
      <c r="D2909">
        <v>8</v>
      </c>
      <c r="E2909" t="s">
        <v>2</v>
      </c>
      <c r="F2909" t="s">
        <v>8168</v>
      </c>
      <c r="G2909" t="s">
        <v>8027</v>
      </c>
      <c r="H2909" t="str">
        <f>VLOOKUP(Sales_Data17[[#This Row],[Delivery Region Index]],Regions_Table[#All],2,0)</f>
        <v>New South Wales</v>
      </c>
      <c r="I2909" t="str">
        <f>VLOOKUP(Sales_Data17[[#This Row],[Delivery Region Index]],Regions_Table[#All],3,0)</f>
        <v>Wagga Wagga</v>
      </c>
      <c r="J2909">
        <v>23</v>
      </c>
      <c r="K2909">
        <v>4</v>
      </c>
      <c r="L2909" t="str">
        <f>VLOOKUP(Sales_Data17[[#This Row],[Product Description Index]],Products_Data[#All],2,0)</f>
        <v>Jeans</v>
      </c>
      <c r="M2909">
        <v>7</v>
      </c>
      <c r="N2909" s="9">
        <v>95.288888888888891</v>
      </c>
      <c r="O2909" s="9">
        <f>Sales_Data17[[#This Row],[Order Quantity]]*Sales_Data17[[#This Row],[Unit Price]]</f>
        <v>667.02222222222224</v>
      </c>
      <c r="P2909" s="9">
        <v>44.785777777777781</v>
      </c>
      <c r="Q2909" s="9">
        <f>Sales_Data17[[#This Row],[Line Total]]-(Sales_Data17[[#This Row],[Total Unit Cost]]*Sales_Data17[[#This Row],[Order Quantity]])</f>
        <v>353.52177777777774</v>
      </c>
      <c r="R2909" s="1" t="str">
        <f>TEXT(Sales_Data17[[#This Row],[OrderDate]],"MMM")</f>
        <v>Oct</v>
      </c>
      <c r="S2909" s="1" t="str">
        <f t="shared" si="45"/>
        <v>2013</v>
      </c>
    </row>
    <row r="2910" spans="1:19">
      <c r="A2910" t="s">
        <v>2933</v>
      </c>
      <c r="B2910" s="2">
        <v>41559</v>
      </c>
      <c r="C2910" s="2" t="str">
        <f>VLOOKUP(Sales_Data17[[#This Row],[Customer Name Index]],Customer_Data[#All],2,0)</f>
        <v>Elorac, Corp</v>
      </c>
      <c r="D2910">
        <v>3</v>
      </c>
      <c r="E2910" t="s">
        <v>4</v>
      </c>
      <c r="F2910" t="s">
        <v>8168</v>
      </c>
      <c r="G2910" t="s">
        <v>8027</v>
      </c>
      <c r="H2910" t="str">
        <f>VLOOKUP(Sales_Data17[[#This Row],[Delivery Region Index]],Regions_Table[#All],2,0)</f>
        <v>New South Wales</v>
      </c>
      <c r="I2910" t="str">
        <f>VLOOKUP(Sales_Data17[[#This Row],[Delivery Region Index]],Regions_Table[#All],3,0)</f>
        <v>Gosford</v>
      </c>
      <c r="J2910">
        <v>9</v>
      </c>
      <c r="K2910">
        <v>2</v>
      </c>
      <c r="L2910" t="str">
        <f>VLOOKUP(Sales_Data17[[#This Row],[Product Description Index]],Products_Data[#All],2,0)</f>
        <v>Pants</v>
      </c>
      <c r="M2910">
        <v>1</v>
      </c>
      <c r="N2910" s="9">
        <v>276.18888888888893</v>
      </c>
      <c r="O2910" s="9">
        <f>Sales_Data17[[#This Row],[Order Quantity]]*Sales_Data17[[#This Row],[Unit Price]]</f>
        <v>276.18888888888893</v>
      </c>
      <c r="P2910" s="9">
        <v>113.23744444444445</v>
      </c>
      <c r="Q2910" s="9">
        <f>Sales_Data17[[#This Row],[Line Total]]-(Sales_Data17[[#This Row],[Total Unit Cost]]*Sales_Data17[[#This Row],[Order Quantity]])</f>
        <v>162.95144444444446</v>
      </c>
      <c r="R2910" s="1" t="str">
        <f>TEXT(Sales_Data17[[#This Row],[OrderDate]],"MMM")</f>
        <v>Oct</v>
      </c>
      <c r="S2910" s="1" t="str">
        <f t="shared" si="45"/>
        <v>2013</v>
      </c>
    </row>
    <row r="2911" spans="1:19">
      <c r="A2911" t="s">
        <v>2934</v>
      </c>
      <c r="B2911" s="2">
        <v>41560</v>
      </c>
      <c r="C2911" s="2" t="str">
        <f>VLOOKUP(Sales_Data17[[#This Row],[Customer Name Index]],Customer_Data[#All],2,0)</f>
        <v xml:space="preserve">Ei </v>
      </c>
      <c r="D2911">
        <v>9</v>
      </c>
      <c r="E2911" t="s">
        <v>4</v>
      </c>
      <c r="F2911" t="s">
        <v>8168</v>
      </c>
      <c r="G2911" t="s">
        <v>8027</v>
      </c>
      <c r="H2911" t="str">
        <f>VLOOKUP(Sales_Data17[[#This Row],[Delivery Region Index]],Regions_Table[#All],2,0)</f>
        <v>New South Wales</v>
      </c>
      <c r="I2911" t="str">
        <f>VLOOKUP(Sales_Data17[[#This Row],[Delivery Region Index]],Regions_Table[#All],3,0)</f>
        <v>Wollongong</v>
      </c>
      <c r="J2911">
        <v>24</v>
      </c>
      <c r="K2911">
        <v>4</v>
      </c>
      <c r="L2911" t="str">
        <f>VLOOKUP(Sales_Data17[[#This Row],[Product Description Index]],Products_Data[#All],2,0)</f>
        <v>Jeans</v>
      </c>
      <c r="M2911">
        <v>8</v>
      </c>
      <c r="N2911" s="9">
        <v>279.91111111111115</v>
      </c>
      <c r="O2911" s="9">
        <f>Sales_Data17[[#This Row],[Order Quantity]]*Sales_Data17[[#This Row],[Unit Price]]</f>
        <v>2239.2888888888892</v>
      </c>
      <c r="P2911" s="9">
        <v>221.1297777777778</v>
      </c>
      <c r="Q2911" s="9">
        <f>Sales_Data17[[#This Row],[Line Total]]-(Sales_Data17[[#This Row],[Total Unit Cost]]*Sales_Data17[[#This Row],[Order Quantity]])</f>
        <v>470.2506666666668</v>
      </c>
      <c r="R2911" s="1" t="str">
        <f>TEXT(Sales_Data17[[#This Row],[OrderDate]],"MMM")</f>
        <v>Oct</v>
      </c>
      <c r="S2911" s="1" t="str">
        <f t="shared" si="45"/>
        <v>2013</v>
      </c>
    </row>
    <row r="2912" spans="1:19">
      <c r="A2912" t="s">
        <v>2935</v>
      </c>
      <c r="B2912" s="2">
        <v>41560</v>
      </c>
      <c r="C2912" s="2" t="str">
        <f>VLOOKUP(Sales_Data17[[#This Row],[Customer Name Index]],Customer_Data[#All],2,0)</f>
        <v>Procter Corp</v>
      </c>
      <c r="D2912">
        <v>5</v>
      </c>
      <c r="E2912" t="s">
        <v>2</v>
      </c>
      <c r="F2912" t="s">
        <v>8168</v>
      </c>
      <c r="G2912" t="s">
        <v>8027</v>
      </c>
      <c r="H2912" t="str">
        <f>VLOOKUP(Sales_Data17[[#This Row],[Delivery Region Index]],Regions_Table[#All],2,0)</f>
        <v>New South Wales</v>
      </c>
      <c r="I2912" t="str">
        <f>VLOOKUP(Sales_Data17[[#This Row],[Delivery Region Index]],Regions_Table[#All],3,0)</f>
        <v>Griffith</v>
      </c>
      <c r="J2912">
        <v>12</v>
      </c>
      <c r="K2912">
        <v>2</v>
      </c>
      <c r="L2912" t="str">
        <f>VLOOKUP(Sales_Data17[[#This Row],[Product Description Index]],Products_Data[#All],2,0)</f>
        <v>Pants</v>
      </c>
      <c r="M2912">
        <v>9</v>
      </c>
      <c r="N2912" s="9">
        <v>105.71111111111111</v>
      </c>
      <c r="O2912" s="9">
        <f>Sales_Data17[[#This Row],[Order Quantity]]*Sales_Data17[[#This Row],[Unit Price]]</f>
        <v>951.4</v>
      </c>
      <c r="P2912" s="9">
        <v>68.712222222222223</v>
      </c>
      <c r="Q2912" s="9">
        <f>Sales_Data17[[#This Row],[Line Total]]-(Sales_Data17[[#This Row],[Total Unit Cost]]*Sales_Data17[[#This Row],[Order Quantity]])</f>
        <v>332.99</v>
      </c>
      <c r="R2912" s="1" t="str">
        <f>TEXT(Sales_Data17[[#This Row],[OrderDate]],"MMM")</f>
        <v>Oct</v>
      </c>
      <c r="S2912" s="1" t="str">
        <f t="shared" si="45"/>
        <v>2013</v>
      </c>
    </row>
    <row r="2913" spans="1:19">
      <c r="A2913" t="s">
        <v>2936</v>
      </c>
      <c r="B2913" s="2">
        <v>41560</v>
      </c>
      <c r="C2913" s="2" t="str">
        <f>VLOOKUP(Sales_Data17[[#This Row],[Customer Name Index]],Customer_Data[#All],2,0)</f>
        <v>21st Ltd</v>
      </c>
      <c r="D2913">
        <v>10</v>
      </c>
      <c r="E2913" t="s">
        <v>4</v>
      </c>
      <c r="F2913" t="s">
        <v>8168</v>
      </c>
      <c r="G2913" t="s">
        <v>8026</v>
      </c>
      <c r="H2913" t="str">
        <f>VLOOKUP(Sales_Data17[[#This Row],[Delivery Region Index]],Regions_Table[#All],2,0)</f>
        <v>Queensland</v>
      </c>
      <c r="I2913" t="str">
        <f>VLOOKUP(Sales_Data17[[#This Row],[Delivery Region Index]],Regions_Table[#All],3,0)</f>
        <v>Charters Towers</v>
      </c>
      <c r="J2913">
        <v>29</v>
      </c>
      <c r="K2913">
        <v>4</v>
      </c>
      <c r="L2913" t="str">
        <f>VLOOKUP(Sales_Data17[[#This Row],[Product Description Index]],Products_Data[#All],2,0)</f>
        <v>Jeans</v>
      </c>
      <c r="M2913">
        <v>2</v>
      </c>
      <c r="N2913" s="9">
        <v>384.87777777777779</v>
      </c>
      <c r="O2913" s="9">
        <f>Sales_Data17[[#This Row],[Order Quantity]]*Sales_Data17[[#This Row],[Unit Price]]</f>
        <v>769.75555555555559</v>
      </c>
      <c r="P2913" s="9">
        <v>280.96077777777776</v>
      </c>
      <c r="Q2913" s="9">
        <f>Sales_Data17[[#This Row],[Line Total]]-(Sales_Data17[[#This Row],[Total Unit Cost]]*Sales_Data17[[#This Row],[Order Quantity]])</f>
        <v>207.83400000000006</v>
      </c>
      <c r="R2913" s="1" t="str">
        <f>TEXT(Sales_Data17[[#This Row],[OrderDate]],"MMM")</f>
        <v>Oct</v>
      </c>
      <c r="S2913" s="1" t="str">
        <f t="shared" si="45"/>
        <v>2013</v>
      </c>
    </row>
    <row r="2914" spans="1:19">
      <c r="A2914" t="s">
        <v>2937</v>
      </c>
      <c r="B2914" s="2">
        <v>41560</v>
      </c>
      <c r="C2914" s="2" t="str">
        <f>VLOOKUP(Sales_Data17[[#This Row],[Customer Name Index]],Customer_Data[#All],2,0)</f>
        <v>Procter Corp</v>
      </c>
      <c r="D2914">
        <v>5</v>
      </c>
      <c r="E2914" t="s">
        <v>2</v>
      </c>
      <c r="F2914" t="s">
        <v>8168</v>
      </c>
      <c r="G2914" t="s">
        <v>8027</v>
      </c>
      <c r="H2914" t="str">
        <f>VLOOKUP(Sales_Data17[[#This Row],[Delivery Region Index]],Regions_Table[#All],2,0)</f>
        <v>New South Wales</v>
      </c>
      <c r="I2914" t="str">
        <f>VLOOKUP(Sales_Data17[[#This Row],[Delivery Region Index]],Regions_Table[#All],3,0)</f>
        <v>Lismore</v>
      </c>
      <c r="J2914">
        <v>14</v>
      </c>
      <c r="K2914">
        <v>2</v>
      </c>
      <c r="L2914" t="str">
        <f>VLOOKUP(Sales_Data17[[#This Row],[Product Description Index]],Products_Data[#All],2,0)</f>
        <v>Pants</v>
      </c>
      <c r="M2914">
        <v>7</v>
      </c>
      <c r="N2914" s="9">
        <v>104.96666666666667</v>
      </c>
      <c r="O2914" s="9">
        <f>Sales_Data17[[#This Row],[Order Quantity]]*Sales_Data17[[#This Row],[Unit Price]]</f>
        <v>734.76666666666665</v>
      </c>
      <c r="P2914" s="9">
        <v>55.632333333333335</v>
      </c>
      <c r="Q2914" s="9">
        <f>Sales_Data17[[#This Row],[Line Total]]-(Sales_Data17[[#This Row],[Total Unit Cost]]*Sales_Data17[[#This Row],[Order Quantity]])</f>
        <v>345.34033333333332</v>
      </c>
      <c r="R2914" s="1" t="str">
        <f>TEXT(Sales_Data17[[#This Row],[OrderDate]],"MMM")</f>
        <v>Oct</v>
      </c>
      <c r="S2914" s="1" t="str">
        <f t="shared" si="45"/>
        <v>2013</v>
      </c>
    </row>
    <row r="2915" spans="1:19">
      <c r="A2915" t="s">
        <v>2938</v>
      </c>
      <c r="B2915" s="2">
        <v>41560</v>
      </c>
      <c r="C2915" s="2" t="str">
        <f>VLOOKUP(Sales_Data17[[#This Row],[Customer Name Index]],Customer_Data[#All],2,0)</f>
        <v>Elorac, Corp</v>
      </c>
      <c r="D2915">
        <v>3</v>
      </c>
      <c r="E2915" t="s">
        <v>3</v>
      </c>
      <c r="F2915" t="s">
        <v>8168</v>
      </c>
      <c r="G2915" t="s">
        <v>8027</v>
      </c>
      <c r="H2915" t="str">
        <f>VLOOKUP(Sales_Data17[[#This Row],[Delivery Region Index]],Regions_Table[#All],2,0)</f>
        <v>New South Wales</v>
      </c>
      <c r="I2915" t="str">
        <f>VLOOKUP(Sales_Data17[[#This Row],[Delivery Region Index]],Regions_Table[#All],3,0)</f>
        <v>Coffs Harbour</v>
      </c>
      <c r="J2915">
        <v>7</v>
      </c>
      <c r="K2915">
        <v>1</v>
      </c>
      <c r="L2915" t="str">
        <f>VLOOKUP(Sales_Data17[[#This Row],[Product Description Index]],Products_Data[#All],2,0)</f>
        <v>Shirts</v>
      </c>
      <c r="M2915">
        <v>3</v>
      </c>
      <c r="N2915" s="9">
        <v>365.52222222222224</v>
      </c>
      <c r="O2915" s="9">
        <f>Sales_Data17[[#This Row],[Order Quantity]]*Sales_Data17[[#This Row],[Unit Price]]</f>
        <v>1096.5666666666666</v>
      </c>
      <c r="P2915" s="9">
        <v>226.6237777777778</v>
      </c>
      <c r="Q2915" s="9">
        <f>Sales_Data17[[#This Row],[Line Total]]-(Sales_Data17[[#This Row],[Total Unit Cost]]*Sales_Data17[[#This Row],[Order Quantity]])</f>
        <v>416.69533333333322</v>
      </c>
      <c r="R2915" s="1" t="str">
        <f>TEXT(Sales_Data17[[#This Row],[OrderDate]],"MMM")</f>
        <v>Oct</v>
      </c>
      <c r="S2915" s="1" t="str">
        <f t="shared" si="45"/>
        <v>2013</v>
      </c>
    </row>
    <row r="2916" spans="1:19">
      <c r="A2916" t="s">
        <v>2939</v>
      </c>
      <c r="B2916" s="2">
        <v>41561</v>
      </c>
      <c r="C2916" s="2" t="str">
        <f>VLOOKUP(Sales_Data17[[#This Row],[Customer Name Index]],Customer_Data[#All],2,0)</f>
        <v>New Ltd</v>
      </c>
      <c r="D2916">
        <v>7</v>
      </c>
      <c r="E2916" t="s">
        <v>3</v>
      </c>
      <c r="F2916" t="s">
        <v>8168</v>
      </c>
      <c r="G2916" t="s">
        <v>8027</v>
      </c>
      <c r="H2916" t="str">
        <f>VLOOKUP(Sales_Data17[[#This Row],[Delivery Region Index]],Regions_Table[#All],2,0)</f>
        <v>New South Wales</v>
      </c>
      <c r="I2916" t="str">
        <f>VLOOKUP(Sales_Data17[[#This Row],[Delivery Region Index]],Regions_Table[#All],3,0)</f>
        <v>Queanbeyan</v>
      </c>
      <c r="J2916">
        <v>20</v>
      </c>
      <c r="K2916">
        <v>3</v>
      </c>
      <c r="L2916" t="str">
        <f>VLOOKUP(Sales_Data17[[#This Row],[Product Description Index]],Products_Data[#All],2,0)</f>
        <v>Sunglasses</v>
      </c>
      <c r="M2916">
        <v>1</v>
      </c>
      <c r="N2916" s="9">
        <v>290.33333333333331</v>
      </c>
      <c r="O2916" s="9">
        <f>Sales_Data17[[#This Row],[Order Quantity]]*Sales_Data17[[#This Row],[Unit Price]]</f>
        <v>290.33333333333331</v>
      </c>
      <c r="P2916" s="9">
        <v>200.32999999999998</v>
      </c>
      <c r="Q2916" s="9">
        <f>Sales_Data17[[#This Row],[Line Total]]-(Sales_Data17[[#This Row],[Total Unit Cost]]*Sales_Data17[[#This Row],[Order Quantity]])</f>
        <v>90.00333333333333</v>
      </c>
      <c r="R2916" s="1" t="str">
        <f>TEXT(Sales_Data17[[#This Row],[OrderDate]],"MMM")</f>
        <v>Oct</v>
      </c>
      <c r="S2916" s="1" t="str">
        <f t="shared" si="45"/>
        <v>2013</v>
      </c>
    </row>
    <row r="2917" spans="1:19">
      <c r="A2917" t="s">
        <v>2940</v>
      </c>
      <c r="B2917" s="2">
        <v>41561</v>
      </c>
      <c r="C2917" s="2" t="str">
        <f>VLOOKUP(Sales_Data17[[#This Row],[Customer Name Index]],Customer_Data[#All],2,0)</f>
        <v xml:space="preserve">Medline </v>
      </c>
      <c r="D2917">
        <v>12</v>
      </c>
      <c r="E2917" t="s">
        <v>2</v>
      </c>
      <c r="F2917" t="s">
        <v>8168</v>
      </c>
      <c r="G2917" t="s">
        <v>8026</v>
      </c>
      <c r="H2917" t="str">
        <f>VLOOKUP(Sales_Data17[[#This Row],[Delivery Region Index]],Regions_Table[#All],2,0)</f>
        <v>Queensland</v>
      </c>
      <c r="I2917" t="str">
        <f>VLOOKUP(Sales_Data17[[#This Row],[Delivery Region Index]],Regions_Table[#All],3,0)</f>
        <v>Ipswich</v>
      </c>
      <c r="J2917">
        <v>34</v>
      </c>
      <c r="K2917">
        <v>5</v>
      </c>
      <c r="L2917" t="str">
        <f>VLOOKUP(Sales_Data17[[#This Row],[Product Description Index]],Products_Data[#All],2,0)</f>
        <v>Hats</v>
      </c>
      <c r="M2917">
        <v>8</v>
      </c>
      <c r="N2917" s="9">
        <v>443.68888888888893</v>
      </c>
      <c r="O2917" s="9">
        <f>Sales_Data17[[#This Row],[Order Quantity]]*Sales_Data17[[#This Row],[Unit Price]]</f>
        <v>3549.5111111111114</v>
      </c>
      <c r="P2917" s="9">
        <v>328.32977777777779</v>
      </c>
      <c r="Q2917" s="9">
        <f>Sales_Data17[[#This Row],[Line Total]]-(Sales_Data17[[#This Row],[Total Unit Cost]]*Sales_Data17[[#This Row],[Order Quantity]])</f>
        <v>922.87288888888907</v>
      </c>
      <c r="R2917" s="1" t="str">
        <f>TEXT(Sales_Data17[[#This Row],[OrderDate]],"MMM")</f>
        <v>Oct</v>
      </c>
      <c r="S2917" s="1" t="str">
        <f t="shared" si="45"/>
        <v>2013</v>
      </c>
    </row>
    <row r="2918" spans="1:19">
      <c r="A2918" t="s">
        <v>2941</v>
      </c>
      <c r="B2918" s="2">
        <v>41562</v>
      </c>
      <c r="C2918" s="2" t="str">
        <f>VLOOKUP(Sales_Data17[[#This Row],[Customer Name Index]],Customer_Data[#All],2,0)</f>
        <v>Eminence Corp</v>
      </c>
      <c r="D2918">
        <v>18</v>
      </c>
      <c r="E2918" t="s">
        <v>4</v>
      </c>
      <c r="F2918" t="s">
        <v>8168</v>
      </c>
      <c r="G2918" t="s">
        <v>8025</v>
      </c>
      <c r="H2918" t="str">
        <f>VLOOKUP(Sales_Data17[[#This Row],[Delivery Region Index]],Regions_Table[#All],2,0)</f>
        <v>Victoria</v>
      </c>
      <c r="I2918" t="str">
        <f>VLOOKUP(Sales_Data17[[#This Row],[Delivery Region Index]],Regions_Table[#All],3,0)</f>
        <v>Geelong</v>
      </c>
      <c r="J2918">
        <v>51</v>
      </c>
      <c r="K2918">
        <v>7</v>
      </c>
      <c r="L2918" t="str">
        <f>VLOOKUP(Sales_Data17[[#This Row],[Product Description Index]],Products_Data[#All],2,0)</f>
        <v>Dress Shirts</v>
      </c>
      <c r="M2918">
        <v>9</v>
      </c>
      <c r="N2918" s="9">
        <v>371.47777777777782</v>
      </c>
      <c r="O2918" s="9">
        <f>Sales_Data17[[#This Row],[Order Quantity]]*Sales_Data17[[#This Row],[Unit Price]]</f>
        <v>3343.3</v>
      </c>
      <c r="P2918" s="9">
        <v>282.32311111111113</v>
      </c>
      <c r="Q2918" s="9">
        <f>Sales_Data17[[#This Row],[Line Total]]-(Sales_Data17[[#This Row],[Total Unit Cost]]*Sales_Data17[[#This Row],[Order Quantity]])</f>
        <v>802.39199999999983</v>
      </c>
      <c r="R2918" s="1" t="str">
        <f>TEXT(Sales_Data17[[#This Row],[OrderDate]],"MMM")</f>
        <v>Oct</v>
      </c>
      <c r="S2918" s="1" t="str">
        <f t="shared" si="45"/>
        <v>2013</v>
      </c>
    </row>
    <row r="2919" spans="1:19">
      <c r="A2919" t="s">
        <v>2942</v>
      </c>
      <c r="B2919" s="2">
        <v>41562</v>
      </c>
      <c r="C2919" s="2" t="str">
        <f>VLOOKUP(Sales_Data17[[#This Row],[Customer Name Index]],Customer_Data[#All],2,0)</f>
        <v>Pure Group</v>
      </c>
      <c r="D2919">
        <v>17</v>
      </c>
      <c r="E2919" t="s">
        <v>2</v>
      </c>
      <c r="F2919" t="s">
        <v>8168</v>
      </c>
      <c r="G2919" t="s">
        <v>8025</v>
      </c>
      <c r="H2919" t="str">
        <f>VLOOKUP(Sales_Data17[[#This Row],[Delivery Region Index]],Regions_Table[#All],2,0)</f>
        <v>Victoria</v>
      </c>
      <c r="I2919" t="str">
        <f>VLOOKUP(Sales_Data17[[#This Row],[Delivery Region Index]],Regions_Table[#All],3,0)</f>
        <v>Ballarat</v>
      </c>
      <c r="J2919">
        <v>49</v>
      </c>
      <c r="K2919">
        <v>7</v>
      </c>
      <c r="L2919" t="str">
        <f>VLOOKUP(Sales_Data17[[#This Row],[Product Description Index]],Products_Data[#All],2,0)</f>
        <v>Dress Shirts</v>
      </c>
      <c r="M2919">
        <v>5</v>
      </c>
      <c r="N2919" s="9">
        <v>113.90000000000002</v>
      </c>
      <c r="O2919" s="9">
        <f>Sales_Data17[[#This Row],[Order Quantity]]*Sales_Data17[[#This Row],[Unit Price]]</f>
        <v>569.50000000000011</v>
      </c>
      <c r="P2919" s="9">
        <v>84.286000000000001</v>
      </c>
      <c r="Q2919" s="9">
        <f>Sales_Data17[[#This Row],[Line Total]]-(Sales_Data17[[#This Row],[Total Unit Cost]]*Sales_Data17[[#This Row],[Order Quantity]])</f>
        <v>148.07000000000011</v>
      </c>
      <c r="R2919" s="1" t="str">
        <f>TEXT(Sales_Data17[[#This Row],[OrderDate]],"MMM")</f>
        <v>Oct</v>
      </c>
      <c r="S2919" s="1" t="str">
        <f t="shared" si="45"/>
        <v>2013</v>
      </c>
    </row>
    <row r="2920" spans="1:19">
      <c r="A2920" t="s">
        <v>2943</v>
      </c>
      <c r="B2920" s="2">
        <v>41562</v>
      </c>
      <c r="C2920" s="2" t="str">
        <f>VLOOKUP(Sales_Data17[[#This Row],[Customer Name Index]],Customer_Data[#All],2,0)</f>
        <v>Apollo Ltd</v>
      </c>
      <c r="D2920">
        <v>11</v>
      </c>
      <c r="E2920" t="s">
        <v>4</v>
      </c>
      <c r="F2920" t="s">
        <v>8168</v>
      </c>
      <c r="G2920" t="s">
        <v>8026</v>
      </c>
      <c r="H2920" t="str">
        <f>VLOOKUP(Sales_Data17[[#This Row],[Delivery Region Index]],Regions_Table[#All],2,0)</f>
        <v>Queensland</v>
      </c>
      <c r="I2920" t="str">
        <f>VLOOKUP(Sales_Data17[[#This Row],[Delivery Region Index]],Regions_Table[#All],3,0)</f>
        <v>Gympie</v>
      </c>
      <c r="J2920">
        <v>32</v>
      </c>
      <c r="K2920">
        <v>5</v>
      </c>
      <c r="L2920" t="str">
        <f>VLOOKUP(Sales_Data17[[#This Row],[Product Description Index]],Products_Data[#All],2,0)</f>
        <v>Hats</v>
      </c>
      <c r="M2920">
        <v>6</v>
      </c>
      <c r="N2920" s="9">
        <v>28.288888888888888</v>
      </c>
      <c r="O2920" s="9">
        <f>Sales_Data17[[#This Row],[Order Quantity]]*Sales_Data17[[#This Row],[Unit Price]]</f>
        <v>169.73333333333332</v>
      </c>
      <c r="P2920" s="9">
        <v>23.479777777777777</v>
      </c>
      <c r="Q2920" s="9">
        <f>Sales_Data17[[#This Row],[Line Total]]-(Sales_Data17[[#This Row],[Total Unit Cost]]*Sales_Data17[[#This Row],[Order Quantity]])</f>
        <v>28.854666666666645</v>
      </c>
      <c r="R2920" s="1" t="str">
        <f>TEXT(Sales_Data17[[#This Row],[OrderDate]],"MMM")</f>
        <v>Oct</v>
      </c>
      <c r="S2920" s="1" t="str">
        <f t="shared" si="45"/>
        <v>2013</v>
      </c>
    </row>
    <row r="2921" spans="1:19">
      <c r="A2921" t="s">
        <v>2944</v>
      </c>
      <c r="B2921" s="2">
        <v>41562</v>
      </c>
      <c r="C2921" s="2" t="str">
        <f>VLOOKUP(Sales_Data17[[#This Row],[Customer Name Index]],Customer_Data[#All],2,0)</f>
        <v xml:space="preserve">WakeFern </v>
      </c>
      <c r="D2921">
        <v>2</v>
      </c>
      <c r="E2921" t="s">
        <v>4</v>
      </c>
      <c r="F2921" t="s">
        <v>8168</v>
      </c>
      <c r="G2921" t="s">
        <v>8027</v>
      </c>
      <c r="H2921" t="str">
        <f>VLOOKUP(Sales_Data17[[#This Row],[Delivery Region Index]],Regions_Table[#All],2,0)</f>
        <v>New South Wales</v>
      </c>
      <c r="I2921" t="str">
        <f>VLOOKUP(Sales_Data17[[#This Row],[Delivery Region Index]],Regions_Table[#All],3,0)</f>
        <v>Broken Hill</v>
      </c>
      <c r="J2921">
        <v>5</v>
      </c>
      <c r="K2921">
        <v>1</v>
      </c>
      <c r="L2921" t="str">
        <f>VLOOKUP(Sales_Data17[[#This Row],[Product Description Index]],Products_Data[#All],2,0)</f>
        <v>Shirts</v>
      </c>
      <c r="M2921">
        <v>4</v>
      </c>
      <c r="N2921" s="9">
        <v>119.85555555555555</v>
      </c>
      <c r="O2921" s="9">
        <f>Sales_Data17[[#This Row],[Order Quantity]]*Sales_Data17[[#This Row],[Unit Price]]</f>
        <v>479.42222222222222</v>
      </c>
      <c r="P2921" s="9">
        <v>88.693111111111122</v>
      </c>
      <c r="Q2921" s="9">
        <f>Sales_Data17[[#This Row],[Line Total]]-(Sales_Data17[[#This Row],[Total Unit Cost]]*Sales_Data17[[#This Row],[Order Quantity]])</f>
        <v>124.64977777777773</v>
      </c>
      <c r="R2921" s="1" t="str">
        <f>TEXT(Sales_Data17[[#This Row],[OrderDate]],"MMM")</f>
        <v>Oct</v>
      </c>
      <c r="S2921" s="1" t="str">
        <f t="shared" si="45"/>
        <v>2013</v>
      </c>
    </row>
    <row r="2922" spans="1:19">
      <c r="A2922" t="s">
        <v>2945</v>
      </c>
      <c r="B2922" s="2">
        <v>41562</v>
      </c>
      <c r="C2922" s="2" t="str">
        <f>VLOOKUP(Sales_Data17[[#This Row],[Customer Name Index]],Customer_Data[#All],2,0)</f>
        <v>PEDIFIX, Corp</v>
      </c>
      <c r="D2922">
        <v>6</v>
      </c>
      <c r="E2922" t="s">
        <v>4</v>
      </c>
      <c r="F2922" t="s">
        <v>8168</v>
      </c>
      <c r="G2922" t="s">
        <v>8027</v>
      </c>
      <c r="H2922" t="str">
        <f>VLOOKUP(Sales_Data17[[#This Row],[Delivery Region Index]],Regions_Table[#All],2,0)</f>
        <v>New South Wales</v>
      </c>
      <c r="I2922" t="str">
        <f>VLOOKUP(Sales_Data17[[#This Row],[Delivery Region Index]],Regions_Table[#All],3,0)</f>
        <v>Newcastle</v>
      </c>
      <c r="J2922">
        <v>16</v>
      </c>
      <c r="K2922">
        <v>3</v>
      </c>
      <c r="L2922" t="str">
        <f>VLOOKUP(Sales_Data17[[#This Row],[Product Description Index]],Products_Data[#All],2,0)</f>
        <v>Sunglasses</v>
      </c>
      <c r="M2922">
        <v>9</v>
      </c>
      <c r="N2922" s="9">
        <v>99.75555555555556</v>
      </c>
      <c r="O2922" s="9">
        <f>Sales_Data17[[#This Row],[Order Quantity]]*Sales_Data17[[#This Row],[Unit Price]]</f>
        <v>897.80000000000007</v>
      </c>
      <c r="P2922" s="9">
        <v>46.885111111111115</v>
      </c>
      <c r="Q2922" s="9">
        <f>Sales_Data17[[#This Row],[Line Total]]-(Sales_Data17[[#This Row],[Total Unit Cost]]*Sales_Data17[[#This Row],[Order Quantity]])</f>
        <v>475.83400000000006</v>
      </c>
      <c r="R2922" s="1" t="str">
        <f>TEXT(Sales_Data17[[#This Row],[OrderDate]],"MMM")</f>
        <v>Oct</v>
      </c>
      <c r="S2922" s="1" t="str">
        <f t="shared" si="45"/>
        <v>2013</v>
      </c>
    </row>
    <row r="2923" spans="1:19">
      <c r="A2923" t="s">
        <v>2946</v>
      </c>
      <c r="B2923" s="2">
        <v>41563</v>
      </c>
      <c r="C2923" s="2" t="str">
        <f>VLOOKUP(Sales_Data17[[#This Row],[Customer Name Index]],Customer_Data[#All],2,0)</f>
        <v>Procter Corp</v>
      </c>
      <c r="D2923">
        <v>5</v>
      </c>
      <c r="E2923" t="s">
        <v>3</v>
      </c>
      <c r="F2923" t="s">
        <v>8168</v>
      </c>
      <c r="G2923" t="s">
        <v>8027</v>
      </c>
      <c r="H2923" t="str">
        <f>VLOOKUP(Sales_Data17[[#This Row],[Delivery Region Index]],Regions_Table[#All],2,0)</f>
        <v>New South Wales</v>
      </c>
      <c r="I2923" t="str">
        <f>VLOOKUP(Sales_Data17[[#This Row],[Delivery Region Index]],Regions_Table[#All],3,0)</f>
        <v>Griffith</v>
      </c>
      <c r="J2923">
        <v>12</v>
      </c>
      <c r="K2923">
        <v>2</v>
      </c>
      <c r="L2923" t="str">
        <f>VLOOKUP(Sales_Data17[[#This Row],[Product Description Index]],Products_Data[#All],2,0)</f>
        <v>Pants</v>
      </c>
      <c r="M2923">
        <v>6</v>
      </c>
      <c r="N2923" s="9">
        <v>297.77777777777777</v>
      </c>
      <c r="O2923" s="9">
        <f>Sales_Data17[[#This Row],[Order Quantity]]*Sales_Data17[[#This Row],[Unit Price]]</f>
        <v>1786.6666666666665</v>
      </c>
      <c r="P2923" s="9">
        <v>217.37777777777777</v>
      </c>
      <c r="Q2923" s="9">
        <f>Sales_Data17[[#This Row],[Line Total]]-(Sales_Data17[[#This Row],[Total Unit Cost]]*Sales_Data17[[#This Row],[Order Quantity]])</f>
        <v>482.39999999999986</v>
      </c>
      <c r="R2923" s="1" t="str">
        <f>TEXT(Sales_Data17[[#This Row],[OrderDate]],"MMM")</f>
        <v>Oct</v>
      </c>
      <c r="S2923" s="1" t="str">
        <f t="shared" si="45"/>
        <v>2013</v>
      </c>
    </row>
    <row r="2924" spans="1:19">
      <c r="A2924" t="s">
        <v>2947</v>
      </c>
      <c r="B2924" s="2">
        <v>41563</v>
      </c>
      <c r="C2924" s="2" t="str">
        <f>VLOOKUP(Sales_Data17[[#This Row],[Customer Name Index]],Customer_Data[#All],2,0)</f>
        <v>Pacific Ltd</v>
      </c>
      <c r="D2924">
        <v>20</v>
      </c>
      <c r="E2924" t="s">
        <v>4</v>
      </c>
      <c r="F2924" t="s">
        <v>8168</v>
      </c>
      <c r="G2924" t="s">
        <v>8028</v>
      </c>
      <c r="H2924" t="str">
        <f>VLOOKUP(Sales_Data17[[#This Row],[Delivery Region Index]],Regions_Table[#All],2,0)</f>
        <v>Victoria</v>
      </c>
      <c r="I2924" t="str">
        <f>VLOOKUP(Sales_Data17[[#This Row],[Delivery Region Index]],Regions_Table[#All],3,0)</f>
        <v>Wodonga</v>
      </c>
      <c r="J2924">
        <v>58</v>
      </c>
      <c r="K2924">
        <v>8</v>
      </c>
      <c r="L2924" t="str">
        <f>VLOOKUP(Sales_Data17[[#This Row],[Product Description Index]],Products_Data[#All],2,0)</f>
        <v>Shoes</v>
      </c>
      <c r="M2924">
        <v>2</v>
      </c>
      <c r="N2924" s="9">
        <v>591.83333333333337</v>
      </c>
      <c r="O2924" s="9">
        <f>Sales_Data17[[#This Row],[Order Quantity]]*Sales_Data17[[#This Row],[Unit Price]]</f>
        <v>1183.6666666666667</v>
      </c>
      <c r="P2924" s="9">
        <v>248.57000000000002</v>
      </c>
      <c r="Q2924" s="9">
        <f>Sales_Data17[[#This Row],[Line Total]]-(Sales_Data17[[#This Row],[Total Unit Cost]]*Sales_Data17[[#This Row],[Order Quantity]])</f>
        <v>686.52666666666664</v>
      </c>
      <c r="R2924" s="1" t="str">
        <f>TEXT(Sales_Data17[[#This Row],[OrderDate]],"MMM")</f>
        <v>Oct</v>
      </c>
      <c r="S2924" s="1" t="str">
        <f t="shared" si="45"/>
        <v>2013</v>
      </c>
    </row>
    <row r="2925" spans="1:19">
      <c r="A2925" t="s">
        <v>2948</v>
      </c>
      <c r="B2925" s="2">
        <v>41563</v>
      </c>
      <c r="C2925" s="2" t="str">
        <f>VLOOKUP(Sales_Data17[[#This Row],[Customer Name Index]],Customer_Data[#All],2,0)</f>
        <v>PEDIFIX, Corp</v>
      </c>
      <c r="D2925">
        <v>6</v>
      </c>
      <c r="E2925" t="s">
        <v>4</v>
      </c>
      <c r="F2925" t="s">
        <v>8168</v>
      </c>
      <c r="G2925" t="s">
        <v>8027</v>
      </c>
      <c r="H2925" t="str">
        <f>VLOOKUP(Sales_Data17[[#This Row],[Delivery Region Index]],Regions_Table[#All],2,0)</f>
        <v>New South Wales</v>
      </c>
      <c r="I2925" t="str">
        <f>VLOOKUP(Sales_Data17[[#This Row],[Delivery Region Index]],Regions_Table[#All],3,0)</f>
        <v>Newcastle</v>
      </c>
      <c r="J2925">
        <v>16</v>
      </c>
      <c r="K2925">
        <v>3</v>
      </c>
      <c r="L2925" t="str">
        <f>VLOOKUP(Sales_Data17[[#This Row],[Product Description Index]],Products_Data[#All],2,0)</f>
        <v>Sunglasses</v>
      </c>
      <c r="M2925">
        <v>2</v>
      </c>
      <c r="N2925" s="9">
        <v>23.822222222222223</v>
      </c>
      <c r="O2925" s="9">
        <f>Sales_Data17[[#This Row],[Order Quantity]]*Sales_Data17[[#This Row],[Unit Price]]</f>
        <v>47.644444444444446</v>
      </c>
      <c r="P2925" s="9">
        <v>16.437333333333331</v>
      </c>
      <c r="Q2925" s="9">
        <f>Sales_Data17[[#This Row],[Line Total]]-(Sales_Data17[[#This Row],[Total Unit Cost]]*Sales_Data17[[#This Row],[Order Quantity]])</f>
        <v>14.769777777777783</v>
      </c>
      <c r="R2925" s="1" t="str">
        <f>TEXT(Sales_Data17[[#This Row],[OrderDate]],"MMM")</f>
        <v>Oct</v>
      </c>
      <c r="S2925" s="1" t="str">
        <f t="shared" si="45"/>
        <v>2013</v>
      </c>
    </row>
    <row r="2926" spans="1:19">
      <c r="A2926" t="s">
        <v>2949</v>
      </c>
      <c r="B2926" s="2">
        <v>41564</v>
      </c>
      <c r="C2926" s="2" t="str">
        <f>VLOOKUP(Sales_Data17[[#This Row],[Customer Name Index]],Customer_Data[#All],2,0)</f>
        <v>Elorac, Corp</v>
      </c>
      <c r="D2926">
        <v>3</v>
      </c>
      <c r="E2926" t="s">
        <v>3</v>
      </c>
      <c r="F2926" t="s">
        <v>8168</v>
      </c>
      <c r="G2926" t="s">
        <v>8027</v>
      </c>
      <c r="H2926" t="str">
        <f>VLOOKUP(Sales_Data17[[#This Row],[Delivery Region Index]],Regions_Table[#All],2,0)</f>
        <v>New South Wales</v>
      </c>
      <c r="I2926" t="str">
        <f>VLOOKUP(Sales_Data17[[#This Row],[Delivery Region Index]],Regions_Table[#All],3,0)</f>
        <v>Gosford</v>
      </c>
      <c r="J2926">
        <v>9</v>
      </c>
      <c r="K2926">
        <v>2</v>
      </c>
      <c r="L2926" t="str">
        <f>VLOOKUP(Sales_Data17[[#This Row],[Product Description Index]],Products_Data[#All],2,0)</f>
        <v>Pants</v>
      </c>
      <c r="M2926">
        <v>5</v>
      </c>
      <c r="N2926" s="9">
        <v>122.08888888888889</v>
      </c>
      <c r="O2926" s="9">
        <f>Sales_Data17[[#This Row],[Order Quantity]]*Sales_Data17[[#This Row],[Unit Price]]</f>
        <v>610.44444444444446</v>
      </c>
      <c r="P2926" s="9">
        <v>51.277333333333331</v>
      </c>
      <c r="Q2926" s="9">
        <f>Sales_Data17[[#This Row],[Line Total]]-(Sales_Data17[[#This Row],[Total Unit Cost]]*Sales_Data17[[#This Row],[Order Quantity]])</f>
        <v>354.0577777777778</v>
      </c>
      <c r="R2926" s="1" t="str">
        <f>TEXT(Sales_Data17[[#This Row],[OrderDate]],"MMM")</f>
        <v>Oct</v>
      </c>
      <c r="S2926" s="1" t="str">
        <f t="shared" si="45"/>
        <v>2013</v>
      </c>
    </row>
    <row r="2927" spans="1:19">
      <c r="A2927" t="s">
        <v>2950</v>
      </c>
      <c r="B2927" s="2">
        <v>41564</v>
      </c>
      <c r="C2927" s="2" t="str">
        <f>VLOOKUP(Sales_Data17[[#This Row],[Customer Name Index]],Customer_Data[#All],2,0)</f>
        <v>Medsep Group</v>
      </c>
      <c r="D2927">
        <v>8</v>
      </c>
      <c r="E2927" t="s">
        <v>2</v>
      </c>
      <c r="F2927" t="s">
        <v>8168</v>
      </c>
      <c r="G2927" t="s">
        <v>8027</v>
      </c>
      <c r="H2927" t="str">
        <f>VLOOKUP(Sales_Data17[[#This Row],[Delivery Region Index]],Regions_Table[#All],2,0)</f>
        <v>New South Wales</v>
      </c>
      <c r="I2927" t="str">
        <f>VLOOKUP(Sales_Data17[[#This Row],[Delivery Region Index]],Regions_Table[#All],3,0)</f>
        <v>Wollongong</v>
      </c>
      <c r="J2927">
        <v>24</v>
      </c>
      <c r="K2927">
        <v>4</v>
      </c>
      <c r="L2927" t="str">
        <f>VLOOKUP(Sales_Data17[[#This Row],[Product Description Index]],Products_Data[#All],2,0)</f>
        <v>Jeans</v>
      </c>
      <c r="M2927">
        <v>9</v>
      </c>
      <c r="N2927" s="9">
        <v>216.63333333333333</v>
      </c>
      <c r="O2927" s="9">
        <f>Sales_Data17[[#This Row],[Order Quantity]]*Sales_Data17[[#This Row],[Unit Price]]</f>
        <v>1949.6999999999998</v>
      </c>
      <c r="P2927" s="9">
        <v>136.47900000000001</v>
      </c>
      <c r="Q2927" s="9">
        <f>Sales_Data17[[#This Row],[Line Total]]-(Sales_Data17[[#This Row],[Total Unit Cost]]*Sales_Data17[[#This Row],[Order Quantity]])</f>
        <v>721.38899999999967</v>
      </c>
      <c r="R2927" s="1" t="str">
        <f>TEXT(Sales_Data17[[#This Row],[OrderDate]],"MMM")</f>
        <v>Oct</v>
      </c>
      <c r="S2927" s="1" t="str">
        <f t="shared" si="45"/>
        <v>2013</v>
      </c>
    </row>
    <row r="2928" spans="1:19">
      <c r="A2928" t="s">
        <v>2951</v>
      </c>
      <c r="B2928" s="2">
        <v>41564</v>
      </c>
      <c r="C2928" s="2" t="str">
        <f>VLOOKUP(Sales_Data17[[#This Row],[Customer Name Index]],Customer_Data[#All],2,0)</f>
        <v>ETUDE Ltd</v>
      </c>
      <c r="D2928">
        <v>4</v>
      </c>
      <c r="E2928" t="s">
        <v>4</v>
      </c>
      <c r="F2928" t="s">
        <v>8168</v>
      </c>
      <c r="G2928" t="s">
        <v>8027</v>
      </c>
      <c r="H2928" t="str">
        <f>VLOOKUP(Sales_Data17[[#This Row],[Delivery Region Index]],Regions_Table[#All],2,0)</f>
        <v>New South Wales</v>
      </c>
      <c r="I2928" t="str">
        <f>VLOOKUP(Sales_Data17[[#This Row],[Delivery Region Index]],Regions_Table[#All],3,0)</f>
        <v>Griffith</v>
      </c>
      <c r="J2928">
        <v>12</v>
      </c>
      <c r="K2928">
        <v>2</v>
      </c>
      <c r="L2928" t="str">
        <f>VLOOKUP(Sales_Data17[[#This Row],[Product Description Index]],Products_Data[#All],2,0)</f>
        <v>Pants</v>
      </c>
      <c r="M2928">
        <v>1</v>
      </c>
      <c r="N2928" s="9">
        <v>120.60000000000001</v>
      </c>
      <c r="O2928" s="9">
        <f>Sales_Data17[[#This Row],[Order Quantity]]*Sales_Data17[[#This Row],[Unit Price]]</f>
        <v>120.60000000000001</v>
      </c>
      <c r="P2928" s="9">
        <v>71.153999999999996</v>
      </c>
      <c r="Q2928" s="9">
        <f>Sales_Data17[[#This Row],[Line Total]]-(Sales_Data17[[#This Row],[Total Unit Cost]]*Sales_Data17[[#This Row],[Order Quantity]])</f>
        <v>49.446000000000012</v>
      </c>
      <c r="R2928" s="1" t="str">
        <f>TEXT(Sales_Data17[[#This Row],[OrderDate]],"MMM")</f>
        <v>Oct</v>
      </c>
      <c r="S2928" s="1" t="str">
        <f t="shared" si="45"/>
        <v>2013</v>
      </c>
    </row>
    <row r="2929" spans="1:19">
      <c r="A2929" t="s">
        <v>2952</v>
      </c>
      <c r="B2929" s="2">
        <v>41565</v>
      </c>
      <c r="C2929" s="2" t="str">
        <f>VLOOKUP(Sales_Data17[[#This Row],[Customer Name Index]],Customer_Data[#All],2,0)</f>
        <v xml:space="preserve">Medline </v>
      </c>
      <c r="D2929">
        <v>12</v>
      </c>
      <c r="E2929" t="s">
        <v>2</v>
      </c>
      <c r="F2929" t="s">
        <v>8168</v>
      </c>
      <c r="G2929" t="s">
        <v>8026</v>
      </c>
      <c r="H2929" t="str">
        <f>VLOOKUP(Sales_Data17[[#This Row],[Delivery Region Index]],Regions_Table[#All],2,0)</f>
        <v>Queensland</v>
      </c>
      <c r="I2929" t="str">
        <f>VLOOKUP(Sales_Data17[[#This Row],[Delivery Region Index]],Regions_Table[#All],3,0)</f>
        <v>Hervey Bay</v>
      </c>
      <c r="J2929">
        <v>33</v>
      </c>
      <c r="K2929">
        <v>5</v>
      </c>
      <c r="L2929" t="str">
        <f>VLOOKUP(Sales_Data17[[#This Row],[Product Description Index]],Products_Data[#All],2,0)</f>
        <v>Hats</v>
      </c>
      <c r="M2929">
        <v>3</v>
      </c>
      <c r="N2929" s="9">
        <v>195.04444444444445</v>
      </c>
      <c r="O2929" s="9">
        <f>Sales_Data17[[#This Row],[Order Quantity]]*Sales_Data17[[#This Row],[Unit Price]]</f>
        <v>585.13333333333333</v>
      </c>
      <c r="P2929" s="9">
        <v>130.67977777777779</v>
      </c>
      <c r="Q2929" s="9">
        <f>Sales_Data17[[#This Row],[Line Total]]-(Sales_Data17[[#This Row],[Total Unit Cost]]*Sales_Data17[[#This Row],[Order Quantity]])</f>
        <v>193.09399999999994</v>
      </c>
      <c r="R2929" s="1" t="str">
        <f>TEXT(Sales_Data17[[#This Row],[OrderDate]],"MMM")</f>
        <v>Oct</v>
      </c>
      <c r="S2929" s="1" t="str">
        <f t="shared" si="45"/>
        <v>2013</v>
      </c>
    </row>
    <row r="2930" spans="1:19">
      <c r="A2930" t="s">
        <v>2953</v>
      </c>
      <c r="B2930" s="2">
        <v>41565</v>
      </c>
      <c r="C2930" s="2" t="str">
        <f>VLOOKUP(Sales_Data17[[#This Row],[Customer Name Index]],Customer_Data[#All],2,0)</f>
        <v>Eminence Corp</v>
      </c>
      <c r="D2930">
        <v>18</v>
      </c>
      <c r="E2930" t="s">
        <v>2</v>
      </c>
      <c r="F2930" t="s">
        <v>8168</v>
      </c>
      <c r="G2930" t="s">
        <v>8025</v>
      </c>
      <c r="H2930" t="str">
        <f>VLOOKUP(Sales_Data17[[#This Row],[Delivery Region Index]],Regions_Table[#All],2,0)</f>
        <v>Victoria</v>
      </c>
      <c r="I2930" t="str">
        <f>VLOOKUP(Sales_Data17[[#This Row],[Delivery Region Index]],Regions_Table[#All],3,0)</f>
        <v>Geelong</v>
      </c>
      <c r="J2930">
        <v>51</v>
      </c>
      <c r="K2930">
        <v>8</v>
      </c>
      <c r="L2930" t="str">
        <f>VLOOKUP(Sales_Data17[[#This Row],[Product Description Index]],Products_Data[#All],2,0)</f>
        <v>Shoes</v>
      </c>
      <c r="M2930">
        <v>6</v>
      </c>
      <c r="N2930" s="9">
        <v>214.4</v>
      </c>
      <c r="O2930" s="9">
        <f>Sales_Data17[[#This Row],[Order Quantity]]*Sales_Data17[[#This Row],[Unit Price]]</f>
        <v>1286.4000000000001</v>
      </c>
      <c r="P2930" s="9">
        <v>113.63200000000001</v>
      </c>
      <c r="Q2930" s="9">
        <f>Sales_Data17[[#This Row],[Line Total]]-(Sales_Data17[[#This Row],[Total Unit Cost]]*Sales_Data17[[#This Row],[Order Quantity]])</f>
        <v>604.60800000000006</v>
      </c>
      <c r="R2930" s="1" t="str">
        <f>TEXT(Sales_Data17[[#This Row],[OrderDate]],"MMM")</f>
        <v>Oct</v>
      </c>
      <c r="S2930" s="1" t="str">
        <f t="shared" si="45"/>
        <v>2013</v>
      </c>
    </row>
    <row r="2931" spans="1:19">
      <c r="A2931" t="s">
        <v>2954</v>
      </c>
      <c r="B2931" s="2">
        <v>41565</v>
      </c>
      <c r="C2931" s="2" t="str">
        <f>VLOOKUP(Sales_Data17[[#This Row],[Customer Name Index]],Customer_Data[#All],2,0)</f>
        <v xml:space="preserve">Medline </v>
      </c>
      <c r="D2931">
        <v>12</v>
      </c>
      <c r="E2931" t="s">
        <v>4</v>
      </c>
      <c r="F2931" t="s">
        <v>8168</v>
      </c>
      <c r="G2931" t="s">
        <v>8026</v>
      </c>
      <c r="H2931" t="str">
        <f>VLOOKUP(Sales_Data17[[#This Row],[Delivery Region Index]],Regions_Table[#All],2,0)</f>
        <v>Queensland</v>
      </c>
      <c r="I2931" t="str">
        <f>VLOOKUP(Sales_Data17[[#This Row],[Delivery Region Index]],Regions_Table[#All],3,0)</f>
        <v>Logan City</v>
      </c>
      <c r="J2931">
        <v>35</v>
      </c>
      <c r="K2931">
        <v>5</v>
      </c>
      <c r="L2931" t="str">
        <f>VLOOKUP(Sales_Data17[[#This Row],[Product Description Index]],Products_Data[#All],2,0)</f>
        <v>Hats</v>
      </c>
      <c r="M2931">
        <v>3</v>
      </c>
      <c r="N2931" s="9">
        <v>21.588888888888889</v>
      </c>
      <c r="O2931" s="9">
        <f>Sales_Data17[[#This Row],[Order Quantity]]*Sales_Data17[[#This Row],[Unit Price]]</f>
        <v>64.766666666666666</v>
      </c>
      <c r="P2931" s="9">
        <v>17.055222222222223</v>
      </c>
      <c r="Q2931" s="9">
        <f>Sales_Data17[[#This Row],[Line Total]]-(Sales_Data17[[#This Row],[Total Unit Cost]]*Sales_Data17[[#This Row],[Order Quantity]])</f>
        <v>13.600999999999999</v>
      </c>
      <c r="R2931" s="1" t="str">
        <f>TEXT(Sales_Data17[[#This Row],[OrderDate]],"MMM")</f>
        <v>Oct</v>
      </c>
      <c r="S2931" s="1" t="str">
        <f t="shared" si="45"/>
        <v>2013</v>
      </c>
    </row>
    <row r="2932" spans="1:19">
      <c r="A2932" t="s">
        <v>2955</v>
      </c>
      <c r="B2932" s="2">
        <v>41565</v>
      </c>
      <c r="C2932" s="2" t="str">
        <f>VLOOKUP(Sales_Data17[[#This Row],[Customer Name Index]],Customer_Data[#All],2,0)</f>
        <v>Rochester Ltd</v>
      </c>
      <c r="D2932">
        <v>15</v>
      </c>
      <c r="E2932" t="s">
        <v>4</v>
      </c>
      <c r="F2932" t="s">
        <v>8168</v>
      </c>
      <c r="G2932" t="s">
        <v>8025</v>
      </c>
      <c r="H2932" t="str">
        <f>VLOOKUP(Sales_Data17[[#This Row],[Delivery Region Index]],Regions_Table[#All],2,0)</f>
        <v>Queensland</v>
      </c>
      <c r="I2932" t="str">
        <f>VLOOKUP(Sales_Data17[[#This Row],[Delivery Region Index]],Regions_Table[#All],3,0)</f>
        <v>Sunshine Coast</v>
      </c>
      <c r="J2932">
        <v>42</v>
      </c>
      <c r="K2932">
        <v>6</v>
      </c>
      <c r="L2932" t="str">
        <f>VLOOKUP(Sales_Data17[[#This Row],[Product Description Index]],Products_Data[#All],2,0)</f>
        <v>Socks</v>
      </c>
      <c r="M2932">
        <v>9</v>
      </c>
      <c r="N2932" s="9">
        <v>28.288888888888888</v>
      </c>
      <c r="O2932" s="9">
        <f>Sales_Data17[[#This Row],[Order Quantity]]*Sales_Data17[[#This Row],[Unit Price]]</f>
        <v>254.6</v>
      </c>
      <c r="P2932" s="9">
        <v>20.085111111111111</v>
      </c>
      <c r="Q2932" s="9">
        <f>Sales_Data17[[#This Row],[Line Total]]-(Sales_Data17[[#This Row],[Total Unit Cost]]*Sales_Data17[[#This Row],[Order Quantity]])</f>
        <v>73.834000000000003</v>
      </c>
      <c r="R2932" s="1" t="str">
        <f>TEXT(Sales_Data17[[#This Row],[OrderDate]],"MMM")</f>
        <v>Oct</v>
      </c>
      <c r="S2932" s="1" t="str">
        <f t="shared" si="45"/>
        <v>2013</v>
      </c>
    </row>
    <row r="2933" spans="1:19">
      <c r="A2933" t="s">
        <v>2956</v>
      </c>
      <c r="B2933" s="2">
        <v>41565</v>
      </c>
      <c r="C2933" s="2" t="str">
        <f>VLOOKUP(Sales_Data17[[#This Row],[Customer Name Index]],Customer_Data[#All],2,0)</f>
        <v>Pacific Ltd</v>
      </c>
      <c r="D2933">
        <v>20</v>
      </c>
      <c r="E2933" t="s">
        <v>4</v>
      </c>
      <c r="F2933" t="s">
        <v>8168</v>
      </c>
      <c r="G2933" t="s">
        <v>8028</v>
      </c>
      <c r="H2933" t="str">
        <f>VLOOKUP(Sales_Data17[[#This Row],[Delivery Region Index]],Regions_Table[#All],2,0)</f>
        <v>Victoria</v>
      </c>
      <c r="I2933" t="str">
        <f>VLOOKUP(Sales_Data17[[#This Row],[Delivery Region Index]],Regions_Table[#All],3,0)</f>
        <v>Warrnambool</v>
      </c>
      <c r="J2933">
        <v>57</v>
      </c>
      <c r="K2933">
        <v>8</v>
      </c>
      <c r="L2933" t="str">
        <f>VLOOKUP(Sales_Data17[[#This Row],[Product Description Index]],Products_Data[#All],2,0)</f>
        <v>Shoes</v>
      </c>
      <c r="M2933">
        <v>3</v>
      </c>
      <c r="N2933" s="9">
        <v>198.76666666666668</v>
      </c>
      <c r="O2933" s="9">
        <f>Sales_Data17[[#This Row],[Order Quantity]]*Sales_Data17[[#This Row],[Unit Price]]</f>
        <v>596.30000000000007</v>
      </c>
      <c r="P2933" s="9">
        <v>105.34633333333335</v>
      </c>
      <c r="Q2933" s="9">
        <f>Sales_Data17[[#This Row],[Line Total]]-(Sales_Data17[[#This Row],[Total Unit Cost]]*Sales_Data17[[#This Row],[Order Quantity]])</f>
        <v>280.26100000000002</v>
      </c>
      <c r="R2933" s="1" t="str">
        <f>TEXT(Sales_Data17[[#This Row],[OrderDate]],"MMM")</f>
        <v>Oct</v>
      </c>
      <c r="S2933" s="1" t="str">
        <f t="shared" si="45"/>
        <v>2013</v>
      </c>
    </row>
    <row r="2934" spans="1:19">
      <c r="A2934" t="s">
        <v>2957</v>
      </c>
      <c r="B2934" s="2">
        <v>41565</v>
      </c>
      <c r="C2934" s="2" t="str">
        <f>VLOOKUP(Sales_Data17[[#This Row],[Customer Name Index]],Customer_Data[#All],2,0)</f>
        <v>Pacific Ltd</v>
      </c>
      <c r="D2934">
        <v>20</v>
      </c>
      <c r="E2934" t="s">
        <v>3</v>
      </c>
      <c r="F2934" t="s">
        <v>8168</v>
      </c>
      <c r="G2934" t="s">
        <v>8028</v>
      </c>
      <c r="H2934" t="str">
        <f>VLOOKUP(Sales_Data17[[#This Row],[Delivery Region Index]],Regions_Table[#All],2,0)</f>
        <v>Victoria</v>
      </c>
      <c r="I2934" t="str">
        <f>VLOOKUP(Sales_Data17[[#This Row],[Delivery Region Index]],Regions_Table[#All],3,0)</f>
        <v>Wodonga</v>
      </c>
      <c r="J2934">
        <v>58</v>
      </c>
      <c r="K2934">
        <v>8</v>
      </c>
      <c r="L2934" t="str">
        <f>VLOOKUP(Sales_Data17[[#This Row],[Product Description Index]],Products_Data[#All],2,0)</f>
        <v>Shoes</v>
      </c>
      <c r="M2934">
        <v>4</v>
      </c>
      <c r="N2934" s="9">
        <v>277.67777777777775</v>
      </c>
      <c r="O2934" s="9">
        <f>Sales_Data17[[#This Row],[Order Quantity]]*Sales_Data17[[#This Row],[Unit Price]]</f>
        <v>1110.711111111111</v>
      </c>
      <c r="P2934" s="9">
        <v>124.955</v>
      </c>
      <c r="Q2934" s="9">
        <f>Sales_Data17[[#This Row],[Line Total]]-(Sales_Data17[[#This Row],[Total Unit Cost]]*Sales_Data17[[#This Row],[Order Quantity]])</f>
        <v>610.89111111111106</v>
      </c>
      <c r="R2934" s="1" t="str">
        <f>TEXT(Sales_Data17[[#This Row],[OrderDate]],"MMM")</f>
        <v>Oct</v>
      </c>
      <c r="S2934" s="1" t="str">
        <f t="shared" si="45"/>
        <v>2013</v>
      </c>
    </row>
    <row r="2935" spans="1:19">
      <c r="A2935" t="s">
        <v>2958</v>
      </c>
      <c r="B2935" s="2">
        <v>41566</v>
      </c>
      <c r="C2935" s="2" t="str">
        <f>VLOOKUP(Sales_Data17[[#This Row],[Customer Name Index]],Customer_Data[#All],2,0)</f>
        <v>Apollo Ltd</v>
      </c>
      <c r="D2935">
        <v>11</v>
      </c>
      <c r="E2935" t="s">
        <v>3</v>
      </c>
      <c r="F2935" t="s">
        <v>8168</v>
      </c>
      <c r="G2935" t="s">
        <v>8026</v>
      </c>
      <c r="H2935" t="str">
        <f>VLOOKUP(Sales_Data17[[#This Row],[Delivery Region Index]],Regions_Table[#All],2,0)</f>
        <v>Queensland</v>
      </c>
      <c r="I2935" t="str">
        <f>VLOOKUP(Sales_Data17[[#This Row],[Delivery Region Index]],Regions_Table[#All],3,0)</f>
        <v>Gold Coast</v>
      </c>
      <c r="J2935">
        <v>31</v>
      </c>
      <c r="K2935">
        <v>5</v>
      </c>
      <c r="L2935" t="str">
        <f>VLOOKUP(Sales_Data17[[#This Row],[Product Description Index]],Products_Data[#All],2,0)</f>
        <v>Hats</v>
      </c>
      <c r="M2935">
        <v>5</v>
      </c>
      <c r="N2935" s="9">
        <v>355.1</v>
      </c>
      <c r="O2935" s="9">
        <f>Sales_Data17[[#This Row],[Order Quantity]]*Sales_Data17[[#This Row],[Unit Price]]</f>
        <v>1775.5</v>
      </c>
      <c r="P2935" s="9">
        <v>287.63100000000003</v>
      </c>
      <c r="Q2935" s="9">
        <f>Sales_Data17[[#This Row],[Line Total]]-(Sales_Data17[[#This Row],[Total Unit Cost]]*Sales_Data17[[#This Row],[Order Quantity]])</f>
        <v>337.3449999999998</v>
      </c>
      <c r="R2935" s="1" t="str">
        <f>TEXT(Sales_Data17[[#This Row],[OrderDate]],"MMM")</f>
        <v>Oct</v>
      </c>
      <c r="S2935" s="1" t="str">
        <f t="shared" si="45"/>
        <v>2013</v>
      </c>
    </row>
    <row r="2936" spans="1:19">
      <c r="A2936" t="s">
        <v>2959</v>
      </c>
      <c r="B2936" s="2">
        <v>41566</v>
      </c>
      <c r="C2936" s="2" t="str">
        <f>VLOOKUP(Sales_Data17[[#This Row],[Customer Name Index]],Customer_Data[#All],2,0)</f>
        <v>Medsep Group</v>
      </c>
      <c r="D2936">
        <v>8</v>
      </c>
      <c r="E2936" t="s">
        <v>4</v>
      </c>
      <c r="F2936" t="s">
        <v>8168</v>
      </c>
      <c r="G2936" t="s">
        <v>8027</v>
      </c>
      <c r="H2936" t="str">
        <f>VLOOKUP(Sales_Data17[[#This Row],[Delivery Region Index]],Regions_Table[#All],2,0)</f>
        <v>New South Wales</v>
      </c>
      <c r="I2936" t="str">
        <f>VLOOKUP(Sales_Data17[[#This Row],[Delivery Region Index]],Regions_Table[#All],3,0)</f>
        <v>Tweed Heads</v>
      </c>
      <c r="J2936">
        <v>22</v>
      </c>
      <c r="K2936">
        <v>3</v>
      </c>
      <c r="L2936" t="str">
        <f>VLOOKUP(Sales_Data17[[#This Row],[Product Description Index]],Products_Data[#All],2,0)</f>
        <v>Sunglasses</v>
      </c>
      <c r="M2936">
        <v>1</v>
      </c>
      <c r="N2936" s="9">
        <v>445.17777777777775</v>
      </c>
      <c r="O2936" s="9">
        <f>Sales_Data17[[#This Row],[Order Quantity]]*Sales_Data17[[#This Row],[Unit Price]]</f>
        <v>445.17777777777775</v>
      </c>
      <c r="P2936" s="9">
        <v>204.78177777777779</v>
      </c>
      <c r="Q2936" s="9">
        <f>Sales_Data17[[#This Row],[Line Total]]-(Sales_Data17[[#This Row],[Total Unit Cost]]*Sales_Data17[[#This Row],[Order Quantity]])</f>
        <v>240.39599999999996</v>
      </c>
      <c r="R2936" s="1" t="str">
        <f>TEXT(Sales_Data17[[#This Row],[OrderDate]],"MMM")</f>
        <v>Oct</v>
      </c>
      <c r="S2936" s="1" t="str">
        <f t="shared" si="45"/>
        <v>2013</v>
      </c>
    </row>
    <row r="2937" spans="1:19">
      <c r="A2937" t="s">
        <v>2960</v>
      </c>
      <c r="B2937" s="2">
        <v>41566</v>
      </c>
      <c r="C2937" s="2" t="str">
        <f>VLOOKUP(Sales_Data17[[#This Row],[Customer Name Index]],Customer_Data[#All],2,0)</f>
        <v>Eminence Corp</v>
      </c>
      <c r="D2937">
        <v>18</v>
      </c>
      <c r="E2937" t="s">
        <v>2</v>
      </c>
      <c r="F2937" t="s">
        <v>8168</v>
      </c>
      <c r="G2937" t="s">
        <v>8025</v>
      </c>
      <c r="H2937" t="str">
        <f>VLOOKUP(Sales_Data17[[#This Row],[Delivery Region Index]],Regions_Table[#All],2,0)</f>
        <v>Victoria</v>
      </c>
      <c r="I2937" t="str">
        <f>VLOOKUP(Sales_Data17[[#This Row],[Delivery Region Index]],Regions_Table[#All],3,0)</f>
        <v>Latrobe City</v>
      </c>
      <c r="J2937">
        <v>52</v>
      </c>
      <c r="K2937">
        <v>8</v>
      </c>
      <c r="L2937" t="str">
        <f>VLOOKUP(Sales_Data17[[#This Row],[Product Description Index]],Products_Data[#All],2,0)</f>
        <v>Shoes</v>
      </c>
      <c r="M2937">
        <v>7</v>
      </c>
      <c r="N2937" s="9">
        <v>21.588888888888889</v>
      </c>
      <c r="O2937" s="9">
        <f>Sales_Data17[[#This Row],[Order Quantity]]*Sales_Data17[[#This Row],[Unit Price]]</f>
        <v>151.12222222222221</v>
      </c>
      <c r="P2937" s="9">
        <v>11.658000000000001</v>
      </c>
      <c r="Q2937" s="9">
        <f>Sales_Data17[[#This Row],[Line Total]]-(Sales_Data17[[#This Row],[Total Unit Cost]]*Sales_Data17[[#This Row],[Order Quantity]])</f>
        <v>69.516222222222197</v>
      </c>
      <c r="R2937" s="1" t="str">
        <f>TEXT(Sales_Data17[[#This Row],[OrderDate]],"MMM")</f>
        <v>Oct</v>
      </c>
      <c r="S2937" s="1" t="str">
        <f t="shared" si="45"/>
        <v>2013</v>
      </c>
    </row>
    <row r="2938" spans="1:19">
      <c r="A2938" t="s">
        <v>2961</v>
      </c>
      <c r="B2938" s="2">
        <v>41566</v>
      </c>
      <c r="C2938" s="2" t="str">
        <f>VLOOKUP(Sales_Data17[[#This Row],[Customer Name Index]],Customer_Data[#All],2,0)</f>
        <v>Pure Group</v>
      </c>
      <c r="D2938">
        <v>17</v>
      </c>
      <c r="E2938" t="s">
        <v>3</v>
      </c>
      <c r="F2938" t="s">
        <v>8168</v>
      </c>
      <c r="G2938" t="s">
        <v>8025</v>
      </c>
      <c r="H2938" t="str">
        <f>VLOOKUP(Sales_Data17[[#This Row],[Delivery Region Index]],Regions_Table[#All],2,0)</f>
        <v>Victoria</v>
      </c>
      <c r="I2938" t="str">
        <f>VLOOKUP(Sales_Data17[[#This Row],[Delivery Region Index]],Regions_Table[#All],3,0)</f>
        <v>Ballarat</v>
      </c>
      <c r="J2938">
        <v>49</v>
      </c>
      <c r="K2938">
        <v>7</v>
      </c>
      <c r="L2938" t="str">
        <f>VLOOKUP(Sales_Data17[[#This Row],[Product Description Index]],Products_Data[#All],2,0)</f>
        <v>Dress Shirts</v>
      </c>
      <c r="M2938">
        <v>3</v>
      </c>
      <c r="N2938" s="9">
        <v>113.15555555555555</v>
      </c>
      <c r="O2938" s="9">
        <f>Sales_Data17[[#This Row],[Order Quantity]]*Sales_Data17[[#This Row],[Unit Price]]</f>
        <v>339.46666666666664</v>
      </c>
      <c r="P2938" s="9">
        <v>45.262222222222221</v>
      </c>
      <c r="Q2938" s="9">
        <f>Sales_Data17[[#This Row],[Line Total]]-(Sales_Data17[[#This Row],[Total Unit Cost]]*Sales_Data17[[#This Row],[Order Quantity]])</f>
        <v>203.67999999999998</v>
      </c>
      <c r="R2938" s="1" t="str">
        <f>TEXT(Sales_Data17[[#This Row],[OrderDate]],"MMM")</f>
        <v>Oct</v>
      </c>
      <c r="S2938" s="1" t="str">
        <f t="shared" si="45"/>
        <v>2013</v>
      </c>
    </row>
    <row r="2939" spans="1:19">
      <c r="A2939" t="s">
        <v>2962</v>
      </c>
      <c r="B2939" s="2">
        <v>41568</v>
      </c>
      <c r="C2939" s="2" t="str">
        <f>VLOOKUP(Sales_Data17[[#This Row],[Customer Name Index]],Customer_Data[#All],2,0)</f>
        <v xml:space="preserve">Ei </v>
      </c>
      <c r="D2939">
        <v>9</v>
      </c>
      <c r="E2939" t="s">
        <v>4</v>
      </c>
      <c r="F2939" t="s">
        <v>8168</v>
      </c>
      <c r="G2939" t="s">
        <v>8027</v>
      </c>
      <c r="H2939" t="str">
        <f>VLOOKUP(Sales_Data17[[#This Row],[Delivery Region Index]],Regions_Table[#All],2,0)</f>
        <v>Queensland</v>
      </c>
      <c r="I2939" t="str">
        <f>VLOOKUP(Sales_Data17[[#This Row],[Delivery Region Index]],Regions_Table[#All],3,0)</f>
        <v>Brisbane</v>
      </c>
      <c r="J2939">
        <v>26</v>
      </c>
      <c r="K2939">
        <v>4</v>
      </c>
      <c r="L2939" t="str">
        <f>VLOOKUP(Sales_Data17[[#This Row],[Product Description Index]],Products_Data[#All],2,0)</f>
        <v>Jeans</v>
      </c>
      <c r="M2939">
        <v>7</v>
      </c>
      <c r="N2939" s="9">
        <v>19.355555555555558</v>
      </c>
      <c r="O2939" s="9">
        <f>Sales_Data17[[#This Row],[Order Quantity]]*Sales_Data17[[#This Row],[Unit Price]]</f>
        <v>135.48888888888891</v>
      </c>
      <c r="P2939" s="9">
        <v>10.839111111111114</v>
      </c>
      <c r="Q2939" s="9">
        <f>Sales_Data17[[#This Row],[Line Total]]-(Sales_Data17[[#This Row],[Total Unit Cost]]*Sales_Data17[[#This Row],[Order Quantity]])</f>
        <v>59.615111111111105</v>
      </c>
      <c r="R2939" s="1" t="str">
        <f>TEXT(Sales_Data17[[#This Row],[OrderDate]],"MMM")</f>
        <v>Oct</v>
      </c>
      <c r="S2939" s="1" t="str">
        <f t="shared" si="45"/>
        <v>2013</v>
      </c>
    </row>
    <row r="2940" spans="1:19">
      <c r="A2940" t="s">
        <v>2963</v>
      </c>
      <c r="B2940" s="2">
        <v>41568</v>
      </c>
      <c r="C2940" s="2" t="str">
        <f>VLOOKUP(Sales_Data17[[#This Row],[Customer Name Index]],Customer_Data[#All],2,0)</f>
        <v>21st Ltd</v>
      </c>
      <c r="D2940">
        <v>10</v>
      </c>
      <c r="E2940" t="s">
        <v>3</v>
      </c>
      <c r="F2940" t="s">
        <v>8168</v>
      </c>
      <c r="G2940" t="s">
        <v>8026</v>
      </c>
      <c r="H2940" t="str">
        <f>VLOOKUP(Sales_Data17[[#This Row],[Delivery Region Index]],Regions_Table[#All],2,0)</f>
        <v>Queensland</v>
      </c>
      <c r="I2940" t="str">
        <f>VLOOKUP(Sales_Data17[[#This Row],[Delivery Region Index]],Regions_Table[#All],3,0)</f>
        <v>Charters Towers</v>
      </c>
      <c r="J2940">
        <v>29</v>
      </c>
      <c r="K2940">
        <v>4</v>
      </c>
      <c r="L2940" t="str">
        <f>VLOOKUP(Sales_Data17[[#This Row],[Product Description Index]],Products_Data[#All],2,0)</f>
        <v>Jeans</v>
      </c>
      <c r="M2940">
        <v>2</v>
      </c>
      <c r="N2940" s="9">
        <v>125.06666666666668</v>
      </c>
      <c r="O2940" s="9">
        <f>Sales_Data17[[#This Row],[Order Quantity]]*Sales_Data17[[#This Row],[Unit Price]]</f>
        <v>250.13333333333335</v>
      </c>
      <c r="P2940" s="9">
        <v>81.293333333333351</v>
      </c>
      <c r="Q2940" s="9">
        <f>Sales_Data17[[#This Row],[Line Total]]-(Sales_Data17[[#This Row],[Total Unit Cost]]*Sales_Data17[[#This Row],[Order Quantity]])</f>
        <v>87.546666666666653</v>
      </c>
      <c r="R2940" s="1" t="str">
        <f>TEXT(Sales_Data17[[#This Row],[OrderDate]],"MMM")</f>
        <v>Oct</v>
      </c>
      <c r="S2940" s="1" t="str">
        <f t="shared" si="45"/>
        <v>2013</v>
      </c>
    </row>
    <row r="2941" spans="1:19">
      <c r="A2941" t="s">
        <v>2964</v>
      </c>
      <c r="B2941" s="2">
        <v>41568</v>
      </c>
      <c r="C2941" s="2" t="str">
        <f>VLOOKUP(Sales_Data17[[#This Row],[Customer Name Index]],Customer_Data[#All],2,0)</f>
        <v>Elorac, Corp</v>
      </c>
      <c r="D2941">
        <v>3</v>
      </c>
      <c r="E2941" t="s">
        <v>3</v>
      </c>
      <c r="F2941" t="s">
        <v>8168</v>
      </c>
      <c r="G2941" t="s">
        <v>8027</v>
      </c>
      <c r="H2941" t="str">
        <f>VLOOKUP(Sales_Data17[[#This Row],[Delivery Region Index]],Regions_Table[#All],2,0)</f>
        <v>New South Wales</v>
      </c>
      <c r="I2941" t="str">
        <f>VLOOKUP(Sales_Data17[[#This Row],[Delivery Region Index]],Regions_Table[#All],3,0)</f>
        <v>Dubbo</v>
      </c>
      <c r="J2941">
        <v>8</v>
      </c>
      <c r="K2941">
        <v>1</v>
      </c>
      <c r="L2941" t="str">
        <f>VLOOKUP(Sales_Data17[[#This Row],[Product Description Index]],Products_Data[#All],2,0)</f>
        <v>Shirts</v>
      </c>
      <c r="M2941">
        <v>6</v>
      </c>
      <c r="N2941" s="9">
        <v>317.13333333333338</v>
      </c>
      <c r="O2941" s="9">
        <f>Sales_Data17[[#This Row],[Order Quantity]]*Sales_Data17[[#This Row],[Unit Price]]</f>
        <v>1902.8000000000002</v>
      </c>
      <c r="P2941" s="9">
        <v>269.56333333333333</v>
      </c>
      <c r="Q2941" s="9">
        <f>Sales_Data17[[#This Row],[Line Total]]-(Sales_Data17[[#This Row],[Total Unit Cost]]*Sales_Data17[[#This Row],[Order Quantity]])</f>
        <v>285.42000000000007</v>
      </c>
      <c r="R2941" s="1" t="str">
        <f>TEXT(Sales_Data17[[#This Row],[OrderDate]],"MMM")</f>
        <v>Oct</v>
      </c>
      <c r="S2941" s="1" t="str">
        <f t="shared" si="45"/>
        <v>2013</v>
      </c>
    </row>
    <row r="2942" spans="1:19">
      <c r="A2942" t="s">
        <v>2965</v>
      </c>
      <c r="B2942" s="2">
        <v>41568</v>
      </c>
      <c r="C2942" s="2" t="str">
        <f>VLOOKUP(Sales_Data17[[#This Row],[Customer Name Index]],Customer_Data[#All],2,0)</f>
        <v xml:space="preserve">Medline </v>
      </c>
      <c r="D2942">
        <v>12</v>
      </c>
      <c r="E2942" t="s">
        <v>4</v>
      </c>
      <c r="F2942" t="s">
        <v>8168</v>
      </c>
      <c r="G2942" t="s">
        <v>8026</v>
      </c>
      <c r="H2942" t="str">
        <f>VLOOKUP(Sales_Data17[[#This Row],[Delivery Region Index]],Regions_Table[#All],2,0)</f>
        <v>Queensland</v>
      </c>
      <c r="I2942" t="str">
        <f>VLOOKUP(Sales_Data17[[#This Row],[Delivery Region Index]],Regions_Table[#All],3,0)</f>
        <v>Hervey Bay</v>
      </c>
      <c r="J2942">
        <v>33</v>
      </c>
      <c r="K2942">
        <v>5</v>
      </c>
      <c r="L2942" t="str">
        <f>VLOOKUP(Sales_Data17[[#This Row],[Product Description Index]],Products_Data[#All],2,0)</f>
        <v>Hats</v>
      </c>
      <c r="M2942">
        <v>5</v>
      </c>
      <c r="N2942" s="9">
        <v>375.94444444444446</v>
      </c>
      <c r="O2942" s="9">
        <f>Sales_Data17[[#This Row],[Order Quantity]]*Sales_Data17[[#This Row],[Unit Price]]</f>
        <v>1879.7222222222222</v>
      </c>
      <c r="P2942" s="9">
        <v>236.845</v>
      </c>
      <c r="Q2942" s="9">
        <f>Sales_Data17[[#This Row],[Line Total]]-(Sales_Data17[[#This Row],[Total Unit Cost]]*Sales_Data17[[#This Row],[Order Quantity]])</f>
        <v>695.49722222222226</v>
      </c>
      <c r="R2942" s="1" t="str">
        <f>TEXT(Sales_Data17[[#This Row],[OrderDate]],"MMM")</f>
        <v>Oct</v>
      </c>
      <c r="S2942" s="1" t="str">
        <f t="shared" si="45"/>
        <v>2013</v>
      </c>
    </row>
    <row r="2943" spans="1:19">
      <c r="A2943" t="s">
        <v>2966</v>
      </c>
      <c r="B2943" s="2">
        <v>41568</v>
      </c>
      <c r="C2943" s="2" t="str">
        <f>VLOOKUP(Sales_Data17[[#This Row],[Customer Name Index]],Customer_Data[#All],2,0)</f>
        <v>Procter Corp</v>
      </c>
      <c r="D2943">
        <v>5</v>
      </c>
      <c r="E2943" t="s">
        <v>2</v>
      </c>
      <c r="F2943" t="s">
        <v>8168</v>
      </c>
      <c r="G2943" t="s">
        <v>8027</v>
      </c>
      <c r="H2943" t="str">
        <f>VLOOKUP(Sales_Data17[[#This Row],[Delivery Region Index]],Regions_Table[#All],2,0)</f>
        <v>New South Wales</v>
      </c>
      <c r="I2943" t="str">
        <f>VLOOKUP(Sales_Data17[[#This Row],[Delivery Region Index]],Regions_Table[#All],3,0)</f>
        <v>Lake Macquarie</v>
      </c>
      <c r="J2943">
        <v>13</v>
      </c>
      <c r="K2943">
        <v>2</v>
      </c>
      <c r="L2943" t="str">
        <f>VLOOKUP(Sales_Data17[[#This Row],[Product Description Index]],Products_Data[#All],2,0)</f>
        <v>Pants</v>
      </c>
      <c r="M2943">
        <v>4</v>
      </c>
      <c r="N2943" s="9">
        <v>337.23333333333335</v>
      </c>
      <c r="O2943" s="9">
        <f>Sales_Data17[[#This Row],[Order Quantity]]*Sales_Data17[[#This Row],[Unit Price]]</f>
        <v>1348.9333333333334</v>
      </c>
      <c r="P2943" s="9">
        <v>246.18033333333335</v>
      </c>
      <c r="Q2943" s="9">
        <f>Sales_Data17[[#This Row],[Line Total]]-(Sales_Data17[[#This Row],[Total Unit Cost]]*Sales_Data17[[#This Row],[Order Quantity]])</f>
        <v>364.21199999999999</v>
      </c>
      <c r="R2943" s="1" t="str">
        <f>TEXT(Sales_Data17[[#This Row],[OrderDate]],"MMM")</f>
        <v>Oct</v>
      </c>
      <c r="S2943" s="1" t="str">
        <f t="shared" si="45"/>
        <v>2013</v>
      </c>
    </row>
    <row r="2944" spans="1:19">
      <c r="A2944" t="s">
        <v>2967</v>
      </c>
      <c r="B2944" s="2">
        <v>41569</v>
      </c>
      <c r="C2944" s="2" t="str">
        <f>VLOOKUP(Sales_Data17[[#This Row],[Customer Name Index]],Customer_Data[#All],2,0)</f>
        <v>Apollo Ltd</v>
      </c>
      <c r="D2944">
        <v>11</v>
      </c>
      <c r="E2944" t="s">
        <v>2</v>
      </c>
      <c r="F2944" t="s">
        <v>8168</v>
      </c>
      <c r="G2944" t="s">
        <v>8026</v>
      </c>
      <c r="H2944" t="str">
        <f>VLOOKUP(Sales_Data17[[#This Row],[Delivery Region Index]],Regions_Table[#All],2,0)</f>
        <v>Queensland</v>
      </c>
      <c r="I2944" t="str">
        <f>VLOOKUP(Sales_Data17[[#This Row],[Delivery Region Index]],Regions_Table[#All],3,0)</f>
        <v>Gold Coast</v>
      </c>
      <c r="J2944">
        <v>31</v>
      </c>
      <c r="K2944">
        <v>5</v>
      </c>
      <c r="L2944" t="str">
        <f>VLOOKUP(Sales_Data17[[#This Row],[Product Description Index]],Products_Data[#All],2,0)</f>
        <v>Hats</v>
      </c>
      <c r="M2944">
        <v>7</v>
      </c>
      <c r="N2944" s="9">
        <v>437.73333333333335</v>
      </c>
      <c r="O2944" s="9">
        <f>Sales_Data17[[#This Row],[Order Quantity]]*Sales_Data17[[#This Row],[Unit Price]]</f>
        <v>3064.1333333333332</v>
      </c>
      <c r="P2944" s="9">
        <v>210.11199999999997</v>
      </c>
      <c r="Q2944" s="9">
        <f>Sales_Data17[[#This Row],[Line Total]]-(Sales_Data17[[#This Row],[Total Unit Cost]]*Sales_Data17[[#This Row],[Order Quantity]])</f>
        <v>1593.3493333333336</v>
      </c>
      <c r="R2944" s="1" t="str">
        <f>TEXT(Sales_Data17[[#This Row],[OrderDate]],"MMM")</f>
        <v>Oct</v>
      </c>
      <c r="S2944" s="1" t="str">
        <f t="shared" si="45"/>
        <v>2013</v>
      </c>
    </row>
    <row r="2945" spans="1:19">
      <c r="A2945" t="s">
        <v>2968</v>
      </c>
      <c r="B2945" s="2">
        <v>41569</v>
      </c>
      <c r="C2945" s="2" t="str">
        <f>VLOOKUP(Sales_Data17[[#This Row],[Customer Name Index]],Customer_Data[#All],2,0)</f>
        <v>Elorac, Corp</v>
      </c>
      <c r="D2945">
        <v>3</v>
      </c>
      <c r="E2945" t="s">
        <v>4</v>
      </c>
      <c r="F2945" t="s">
        <v>8168</v>
      </c>
      <c r="G2945" t="s">
        <v>8027</v>
      </c>
      <c r="H2945" t="str">
        <f>VLOOKUP(Sales_Data17[[#This Row],[Delivery Region Index]],Regions_Table[#All],2,0)</f>
        <v>New South Wales</v>
      </c>
      <c r="I2945" t="str">
        <f>VLOOKUP(Sales_Data17[[#This Row],[Delivery Region Index]],Regions_Table[#All],3,0)</f>
        <v>Gosford</v>
      </c>
      <c r="J2945">
        <v>9</v>
      </c>
      <c r="K2945">
        <v>2</v>
      </c>
      <c r="L2945" t="str">
        <f>VLOOKUP(Sales_Data17[[#This Row],[Product Description Index]],Products_Data[#All],2,0)</f>
        <v>Pants</v>
      </c>
      <c r="M2945">
        <v>1</v>
      </c>
      <c r="N2945" s="9">
        <v>669.25555555555559</v>
      </c>
      <c r="O2945" s="9">
        <f>Sales_Data17[[#This Row],[Order Quantity]]*Sales_Data17[[#This Row],[Unit Price]]</f>
        <v>669.25555555555559</v>
      </c>
      <c r="P2945" s="9">
        <v>307.85755555555556</v>
      </c>
      <c r="Q2945" s="9">
        <f>Sales_Data17[[#This Row],[Line Total]]-(Sales_Data17[[#This Row],[Total Unit Cost]]*Sales_Data17[[#This Row],[Order Quantity]])</f>
        <v>361.39800000000002</v>
      </c>
      <c r="R2945" s="1" t="str">
        <f>TEXT(Sales_Data17[[#This Row],[OrderDate]],"MMM")</f>
        <v>Oct</v>
      </c>
      <c r="S2945" s="1" t="str">
        <f t="shared" si="45"/>
        <v>2013</v>
      </c>
    </row>
    <row r="2946" spans="1:19">
      <c r="A2946" t="s">
        <v>2969</v>
      </c>
      <c r="B2946" s="2">
        <v>41569</v>
      </c>
      <c r="C2946" s="2" t="str">
        <f>VLOOKUP(Sales_Data17[[#This Row],[Customer Name Index]],Customer_Data[#All],2,0)</f>
        <v>New Ltd</v>
      </c>
      <c r="D2946">
        <v>7</v>
      </c>
      <c r="E2946" t="s">
        <v>2</v>
      </c>
      <c r="F2946" t="s">
        <v>8168</v>
      </c>
      <c r="G2946" t="s">
        <v>8027</v>
      </c>
      <c r="H2946" t="str">
        <f>VLOOKUP(Sales_Data17[[#This Row],[Delivery Region Index]],Regions_Table[#All],2,0)</f>
        <v>New South Wales</v>
      </c>
      <c r="I2946" t="str">
        <f>VLOOKUP(Sales_Data17[[#This Row],[Delivery Region Index]],Regions_Table[#All],3,0)</f>
        <v>Orange</v>
      </c>
      <c r="J2946">
        <v>18</v>
      </c>
      <c r="K2946">
        <v>3</v>
      </c>
      <c r="L2946" t="str">
        <f>VLOOKUP(Sales_Data17[[#This Row],[Product Description Index]],Products_Data[#All],2,0)</f>
        <v>Sunglasses</v>
      </c>
      <c r="M2946">
        <v>6</v>
      </c>
      <c r="N2946" s="9">
        <v>21.588888888888889</v>
      </c>
      <c r="O2946" s="9">
        <f>Sales_Data17[[#This Row],[Order Quantity]]*Sales_Data17[[#This Row],[Unit Price]]</f>
        <v>129.53333333333333</v>
      </c>
      <c r="P2946" s="9">
        <v>11.226222222222225</v>
      </c>
      <c r="Q2946" s="9">
        <f>Sales_Data17[[#This Row],[Line Total]]-(Sales_Data17[[#This Row],[Total Unit Cost]]*Sales_Data17[[#This Row],[Order Quantity]])</f>
        <v>62.175999999999988</v>
      </c>
      <c r="R2946" s="1" t="str">
        <f>TEXT(Sales_Data17[[#This Row],[OrderDate]],"MMM")</f>
        <v>Oct</v>
      </c>
      <c r="S2946" s="1" t="str">
        <f t="shared" ref="S2946:S3009" si="46">TEXT(B2946,"YYY")</f>
        <v>2013</v>
      </c>
    </row>
    <row r="2947" spans="1:19">
      <c r="A2947" t="s">
        <v>2970</v>
      </c>
      <c r="B2947" s="2">
        <v>41569</v>
      </c>
      <c r="C2947" s="2" t="str">
        <f>VLOOKUP(Sales_Data17[[#This Row],[Customer Name Index]],Customer_Data[#All],2,0)</f>
        <v>Rochester Ltd</v>
      </c>
      <c r="D2947">
        <v>15</v>
      </c>
      <c r="E2947" t="s">
        <v>4</v>
      </c>
      <c r="F2947" t="s">
        <v>8168</v>
      </c>
      <c r="G2947" t="s">
        <v>8025</v>
      </c>
      <c r="H2947" t="str">
        <f>VLOOKUP(Sales_Data17[[#This Row],[Delivery Region Index]],Regions_Table[#All],2,0)</f>
        <v>Queensland</v>
      </c>
      <c r="I2947" t="str">
        <f>VLOOKUP(Sales_Data17[[#This Row],[Delivery Region Index]],Regions_Table[#All],3,0)</f>
        <v>Toowoomba</v>
      </c>
      <c r="J2947">
        <v>44</v>
      </c>
      <c r="K2947">
        <v>6</v>
      </c>
      <c r="L2947" t="str">
        <f>VLOOKUP(Sales_Data17[[#This Row],[Product Description Index]],Products_Data[#All],2,0)</f>
        <v>Socks</v>
      </c>
      <c r="M2947">
        <v>9</v>
      </c>
      <c r="N2947" s="9">
        <v>615.65555555555557</v>
      </c>
      <c r="O2947" s="9">
        <f>Sales_Data17[[#This Row],[Order Quantity]]*Sales_Data17[[#This Row],[Unit Price]]</f>
        <v>5540.9</v>
      </c>
      <c r="P2947" s="9">
        <v>523.30722222222221</v>
      </c>
      <c r="Q2947" s="9">
        <f>Sales_Data17[[#This Row],[Line Total]]-(Sales_Data17[[#This Row],[Total Unit Cost]]*Sales_Data17[[#This Row],[Order Quantity]])</f>
        <v>831.13500000000022</v>
      </c>
      <c r="R2947" s="1" t="str">
        <f>TEXT(Sales_Data17[[#This Row],[OrderDate]],"MMM")</f>
        <v>Oct</v>
      </c>
      <c r="S2947" s="1" t="str">
        <f t="shared" si="46"/>
        <v>2013</v>
      </c>
    </row>
    <row r="2948" spans="1:19">
      <c r="A2948" t="s">
        <v>2971</v>
      </c>
      <c r="B2948" s="2">
        <v>41570</v>
      </c>
      <c r="C2948" s="2" t="str">
        <f>VLOOKUP(Sales_Data17[[#This Row],[Customer Name Index]],Customer_Data[#All],2,0)</f>
        <v>Eminence Corp</v>
      </c>
      <c r="D2948">
        <v>18</v>
      </c>
      <c r="E2948" t="s">
        <v>4</v>
      </c>
      <c r="F2948" t="s">
        <v>8168</v>
      </c>
      <c r="G2948" t="s">
        <v>8025</v>
      </c>
      <c r="H2948" t="str">
        <f>VLOOKUP(Sales_Data17[[#This Row],[Delivery Region Index]],Regions_Table[#All],2,0)</f>
        <v>Victoria</v>
      </c>
      <c r="I2948" t="str">
        <f>VLOOKUP(Sales_Data17[[#This Row],[Delivery Region Index]],Regions_Table[#All],3,0)</f>
        <v>Geelong</v>
      </c>
      <c r="J2948">
        <v>51</v>
      </c>
      <c r="K2948">
        <v>7</v>
      </c>
      <c r="L2948" t="str">
        <f>VLOOKUP(Sales_Data17[[#This Row],[Product Description Index]],Products_Data[#All],2,0)</f>
        <v>Dress Shirts</v>
      </c>
      <c r="M2948">
        <v>1</v>
      </c>
      <c r="N2948" s="9">
        <v>370.73333333333335</v>
      </c>
      <c r="O2948" s="9">
        <f>Sales_Data17[[#This Row],[Order Quantity]]*Sales_Data17[[#This Row],[Unit Price]]</f>
        <v>370.73333333333335</v>
      </c>
      <c r="P2948" s="9">
        <v>307.70866666666666</v>
      </c>
      <c r="Q2948" s="9">
        <f>Sales_Data17[[#This Row],[Line Total]]-(Sales_Data17[[#This Row],[Total Unit Cost]]*Sales_Data17[[#This Row],[Order Quantity]])</f>
        <v>63.02466666666669</v>
      </c>
      <c r="R2948" s="1" t="str">
        <f>TEXT(Sales_Data17[[#This Row],[OrderDate]],"MMM")</f>
        <v>Oct</v>
      </c>
      <c r="S2948" s="1" t="str">
        <f t="shared" si="46"/>
        <v>2013</v>
      </c>
    </row>
    <row r="2949" spans="1:19">
      <c r="A2949" t="s">
        <v>2972</v>
      </c>
      <c r="B2949" s="2">
        <v>41570</v>
      </c>
      <c r="C2949" s="2" t="str">
        <f>VLOOKUP(Sales_Data17[[#This Row],[Customer Name Index]],Customer_Data[#All],2,0)</f>
        <v>Ole Group</v>
      </c>
      <c r="D2949">
        <v>13</v>
      </c>
      <c r="E2949" t="s">
        <v>4</v>
      </c>
      <c r="F2949" t="s">
        <v>8168</v>
      </c>
      <c r="G2949" t="s">
        <v>8026</v>
      </c>
      <c r="H2949" t="str">
        <f>VLOOKUP(Sales_Data17[[#This Row],[Delivery Region Index]],Regions_Table[#All],2,0)</f>
        <v>Queensland</v>
      </c>
      <c r="I2949" t="str">
        <f>VLOOKUP(Sales_Data17[[#This Row],[Delivery Region Index]],Regions_Table[#All],3,0)</f>
        <v>Maryborough</v>
      </c>
      <c r="J2949">
        <v>37</v>
      </c>
      <c r="K2949">
        <v>5</v>
      </c>
      <c r="L2949" t="str">
        <f>VLOOKUP(Sales_Data17[[#This Row],[Product Description Index]],Products_Data[#All],2,0)</f>
        <v>Hats</v>
      </c>
      <c r="M2949">
        <v>3</v>
      </c>
      <c r="N2949" s="9">
        <v>197.27777777777777</v>
      </c>
      <c r="O2949" s="9">
        <f>Sales_Data17[[#This Row],[Order Quantity]]*Sales_Data17[[#This Row],[Unit Price]]</f>
        <v>591.83333333333326</v>
      </c>
      <c r="P2949" s="9">
        <v>118.36666666666666</v>
      </c>
      <c r="Q2949" s="9">
        <f>Sales_Data17[[#This Row],[Line Total]]-(Sales_Data17[[#This Row],[Total Unit Cost]]*Sales_Data17[[#This Row],[Order Quantity]])</f>
        <v>236.73333333333329</v>
      </c>
      <c r="R2949" s="1" t="str">
        <f>TEXT(Sales_Data17[[#This Row],[OrderDate]],"MMM")</f>
        <v>Oct</v>
      </c>
      <c r="S2949" s="1" t="str">
        <f t="shared" si="46"/>
        <v>2013</v>
      </c>
    </row>
    <row r="2950" spans="1:19">
      <c r="A2950" t="s">
        <v>2973</v>
      </c>
      <c r="B2950" s="2">
        <v>41570</v>
      </c>
      <c r="C2950" s="2" t="str">
        <f>VLOOKUP(Sales_Data17[[#This Row],[Customer Name Index]],Customer_Data[#All],2,0)</f>
        <v xml:space="preserve">Linde </v>
      </c>
      <c r="D2950">
        <v>14</v>
      </c>
      <c r="E2950" t="s">
        <v>4</v>
      </c>
      <c r="F2950" t="s">
        <v>8168</v>
      </c>
      <c r="G2950" t="s">
        <v>8026</v>
      </c>
      <c r="H2950" t="str">
        <f>VLOOKUP(Sales_Data17[[#This Row],[Delivery Region Index]],Regions_Table[#All],2,0)</f>
        <v>Queensland</v>
      </c>
      <c r="I2950" t="str">
        <f>VLOOKUP(Sales_Data17[[#This Row],[Delivery Region Index]],Regions_Table[#All],3,0)</f>
        <v>Nambour</v>
      </c>
      <c r="J2950">
        <v>39</v>
      </c>
      <c r="K2950">
        <v>6</v>
      </c>
      <c r="L2950" t="str">
        <f>VLOOKUP(Sales_Data17[[#This Row],[Product Description Index]],Products_Data[#All],2,0)</f>
        <v>Socks</v>
      </c>
      <c r="M2950">
        <v>1</v>
      </c>
      <c r="N2950" s="9">
        <v>81.888888888888886</v>
      </c>
      <c r="O2950" s="9">
        <f>Sales_Data17[[#This Row],[Order Quantity]]*Sales_Data17[[#This Row],[Unit Price]]</f>
        <v>81.888888888888886</v>
      </c>
      <c r="P2950" s="9">
        <v>55.684444444444445</v>
      </c>
      <c r="Q2950" s="9">
        <f>Sales_Data17[[#This Row],[Line Total]]-(Sales_Data17[[#This Row],[Total Unit Cost]]*Sales_Data17[[#This Row],[Order Quantity]])</f>
        <v>26.204444444444441</v>
      </c>
      <c r="R2950" s="1" t="str">
        <f>TEXT(Sales_Data17[[#This Row],[OrderDate]],"MMM")</f>
        <v>Oct</v>
      </c>
      <c r="S2950" s="1" t="str">
        <f t="shared" si="46"/>
        <v>2013</v>
      </c>
    </row>
    <row r="2951" spans="1:19">
      <c r="A2951" t="s">
        <v>2974</v>
      </c>
      <c r="B2951" s="2">
        <v>41570</v>
      </c>
      <c r="C2951" s="2" t="str">
        <f>VLOOKUP(Sales_Data17[[#This Row],[Customer Name Index]],Customer_Data[#All],2,0)</f>
        <v xml:space="preserve">Medline </v>
      </c>
      <c r="D2951">
        <v>12</v>
      </c>
      <c r="E2951" t="s">
        <v>4</v>
      </c>
      <c r="F2951" t="s">
        <v>8168</v>
      </c>
      <c r="G2951" t="s">
        <v>8026</v>
      </c>
      <c r="H2951" t="str">
        <f>VLOOKUP(Sales_Data17[[#This Row],[Delivery Region Index]],Regions_Table[#All],2,0)</f>
        <v>Queensland</v>
      </c>
      <c r="I2951" t="str">
        <f>VLOOKUP(Sales_Data17[[#This Row],[Delivery Region Index]],Regions_Table[#All],3,0)</f>
        <v>Ipswich</v>
      </c>
      <c r="J2951">
        <v>34</v>
      </c>
      <c r="K2951">
        <v>5</v>
      </c>
      <c r="L2951" t="str">
        <f>VLOOKUP(Sales_Data17[[#This Row],[Product Description Index]],Products_Data[#All],2,0)</f>
        <v>Hats</v>
      </c>
      <c r="M2951">
        <v>8</v>
      </c>
      <c r="N2951" s="9">
        <v>25.311111111111114</v>
      </c>
      <c r="O2951" s="9">
        <f>Sales_Data17[[#This Row],[Order Quantity]]*Sales_Data17[[#This Row],[Unit Price]]</f>
        <v>202.48888888888891</v>
      </c>
      <c r="P2951" s="9">
        <v>13.668000000000001</v>
      </c>
      <c r="Q2951" s="9">
        <f>Sales_Data17[[#This Row],[Line Total]]-(Sales_Data17[[#This Row],[Total Unit Cost]]*Sales_Data17[[#This Row],[Order Quantity]])</f>
        <v>93.1448888888889</v>
      </c>
      <c r="R2951" s="1" t="str">
        <f>TEXT(Sales_Data17[[#This Row],[OrderDate]],"MMM")</f>
        <v>Oct</v>
      </c>
      <c r="S2951" s="1" t="str">
        <f t="shared" si="46"/>
        <v>2013</v>
      </c>
    </row>
    <row r="2952" spans="1:19">
      <c r="A2952" t="s">
        <v>2975</v>
      </c>
      <c r="B2952" s="2">
        <v>41570</v>
      </c>
      <c r="C2952" s="2" t="str">
        <f>VLOOKUP(Sales_Data17[[#This Row],[Customer Name Index]],Customer_Data[#All],2,0)</f>
        <v xml:space="preserve">Qualitest </v>
      </c>
      <c r="D2952">
        <v>19</v>
      </c>
      <c r="E2952" t="s">
        <v>4</v>
      </c>
      <c r="F2952" t="s">
        <v>8168</v>
      </c>
      <c r="G2952" t="s">
        <v>8028</v>
      </c>
      <c r="H2952" t="str">
        <f>VLOOKUP(Sales_Data17[[#This Row],[Delivery Region Index]],Regions_Table[#All],2,0)</f>
        <v>Victoria</v>
      </c>
      <c r="I2952" t="str">
        <f>VLOOKUP(Sales_Data17[[#This Row],[Delivery Region Index]],Regions_Table[#All],3,0)</f>
        <v>Mildura</v>
      </c>
      <c r="J2952">
        <v>53</v>
      </c>
      <c r="K2952">
        <v>8</v>
      </c>
      <c r="L2952" t="str">
        <f>VLOOKUP(Sales_Data17[[#This Row],[Product Description Index]],Products_Data[#All],2,0)</f>
        <v>Shoes</v>
      </c>
      <c r="M2952">
        <v>9</v>
      </c>
      <c r="N2952" s="9">
        <v>604.48888888888894</v>
      </c>
      <c r="O2952" s="9">
        <f>Sales_Data17[[#This Row],[Order Quantity]]*Sales_Data17[[#This Row],[Unit Price]]</f>
        <v>5440.4000000000005</v>
      </c>
      <c r="P2952" s="9">
        <v>265.97511111111112</v>
      </c>
      <c r="Q2952" s="9">
        <f>Sales_Data17[[#This Row],[Line Total]]-(Sales_Data17[[#This Row],[Total Unit Cost]]*Sales_Data17[[#This Row],[Order Quantity]])</f>
        <v>3046.6240000000007</v>
      </c>
      <c r="R2952" s="1" t="str">
        <f>TEXT(Sales_Data17[[#This Row],[OrderDate]],"MMM")</f>
        <v>Oct</v>
      </c>
      <c r="S2952" s="1" t="str">
        <f t="shared" si="46"/>
        <v>2013</v>
      </c>
    </row>
    <row r="2953" spans="1:19">
      <c r="A2953" t="s">
        <v>2976</v>
      </c>
      <c r="B2953" s="2">
        <v>41570</v>
      </c>
      <c r="C2953" s="2" t="str">
        <f>VLOOKUP(Sales_Data17[[#This Row],[Customer Name Index]],Customer_Data[#All],2,0)</f>
        <v>ETUDE Ltd</v>
      </c>
      <c r="D2953">
        <v>4</v>
      </c>
      <c r="E2953" t="s">
        <v>4</v>
      </c>
      <c r="F2953" t="s">
        <v>8168</v>
      </c>
      <c r="G2953" t="s">
        <v>8027</v>
      </c>
      <c r="H2953" t="str">
        <f>VLOOKUP(Sales_Data17[[#This Row],[Delivery Region Index]],Regions_Table[#All],2,0)</f>
        <v>New South Wales</v>
      </c>
      <c r="I2953" t="str">
        <f>VLOOKUP(Sales_Data17[[#This Row],[Delivery Region Index]],Regions_Table[#All],3,0)</f>
        <v>Goulburn</v>
      </c>
      <c r="J2953">
        <v>10</v>
      </c>
      <c r="K2953">
        <v>2</v>
      </c>
      <c r="L2953" t="str">
        <f>VLOOKUP(Sales_Data17[[#This Row],[Product Description Index]],Products_Data[#All],2,0)</f>
        <v>Pants</v>
      </c>
      <c r="M2953">
        <v>2</v>
      </c>
      <c r="N2953" s="9">
        <v>106.45555555555556</v>
      </c>
      <c r="O2953" s="9">
        <f>Sales_Data17[[#This Row],[Order Quantity]]*Sales_Data17[[#This Row],[Unit Price]]</f>
        <v>212.91111111111113</v>
      </c>
      <c r="P2953" s="9">
        <v>84.099888888888884</v>
      </c>
      <c r="Q2953" s="9">
        <f>Sales_Data17[[#This Row],[Line Total]]-(Sales_Data17[[#This Row],[Total Unit Cost]]*Sales_Data17[[#This Row],[Order Quantity]])</f>
        <v>44.711333333333357</v>
      </c>
      <c r="R2953" s="1" t="str">
        <f>TEXT(Sales_Data17[[#This Row],[OrderDate]],"MMM")</f>
        <v>Oct</v>
      </c>
      <c r="S2953" s="1" t="str">
        <f t="shared" si="46"/>
        <v>2013</v>
      </c>
    </row>
    <row r="2954" spans="1:19">
      <c r="A2954" t="s">
        <v>2977</v>
      </c>
      <c r="B2954" s="2">
        <v>41570</v>
      </c>
      <c r="C2954" s="2" t="str">
        <f>VLOOKUP(Sales_Data17[[#This Row],[Customer Name Index]],Customer_Data[#All],2,0)</f>
        <v>Medsep Group</v>
      </c>
      <c r="D2954">
        <v>8</v>
      </c>
      <c r="E2954" t="s">
        <v>2</v>
      </c>
      <c r="F2954" t="s">
        <v>8168</v>
      </c>
      <c r="G2954" t="s">
        <v>8027</v>
      </c>
      <c r="H2954" t="str">
        <f>VLOOKUP(Sales_Data17[[#This Row],[Delivery Region Index]],Regions_Table[#All],2,0)</f>
        <v>New South Wales</v>
      </c>
      <c r="I2954" t="str">
        <f>VLOOKUP(Sales_Data17[[#This Row],[Delivery Region Index]],Regions_Table[#All],3,0)</f>
        <v>Tweed Heads</v>
      </c>
      <c r="J2954">
        <v>22</v>
      </c>
      <c r="K2954">
        <v>3</v>
      </c>
      <c r="L2954" t="str">
        <f>VLOOKUP(Sales_Data17[[#This Row],[Product Description Index]],Products_Data[#All],2,0)</f>
        <v>Sunglasses</v>
      </c>
      <c r="M2954">
        <v>5</v>
      </c>
      <c r="N2954" s="9">
        <v>93.800000000000011</v>
      </c>
      <c r="O2954" s="9">
        <f>Sales_Data17[[#This Row],[Order Quantity]]*Sales_Data17[[#This Row],[Unit Price]]</f>
        <v>469.00000000000006</v>
      </c>
      <c r="P2954" s="9">
        <v>39.396000000000001</v>
      </c>
      <c r="Q2954" s="9">
        <f>Sales_Data17[[#This Row],[Line Total]]-(Sales_Data17[[#This Row],[Total Unit Cost]]*Sales_Data17[[#This Row],[Order Quantity]])</f>
        <v>272.02000000000004</v>
      </c>
      <c r="R2954" s="1" t="str">
        <f>TEXT(Sales_Data17[[#This Row],[OrderDate]],"MMM")</f>
        <v>Oct</v>
      </c>
      <c r="S2954" s="1" t="str">
        <f t="shared" si="46"/>
        <v>2013</v>
      </c>
    </row>
    <row r="2955" spans="1:19">
      <c r="A2955" t="s">
        <v>2978</v>
      </c>
      <c r="B2955" s="2">
        <v>41571</v>
      </c>
      <c r="C2955" s="2" t="str">
        <f>VLOOKUP(Sales_Data17[[#This Row],[Customer Name Index]],Customer_Data[#All],2,0)</f>
        <v>Pure Group</v>
      </c>
      <c r="D2955">
        <v>17</v>
      </c>
      <c r="E2955" t="s">
        <v>2</v>
      </c>
      <c r="F2955" t="s">
        <v>8168</v>
      </c>
      <c r="G2955" t="s">
        <v>8025</v>
      </c>
      <c r="H2955" t="str">
        <f>VLOOKUP(Sales_Data17[[#This Row],[Delivery Region Index]],Regions_Table[#All],2,0)</f>
        <v>Victoria</v>
      </c>
      <c r="I2955" t="str">
        <f>VLOOKUP(Sales_Data17[[#This Row],[Delivery Region Index]],Regions_Table[#All],3,0)</f>
        <v>Benalla</v>
      </c>
      <c r="J2955">
        <v>48</v>
      </c>
      <c r="K2955">
        <v>7</v>
      </c>
      <c r="L2955" t="str">
        <f>VLOOKUP(Sales_Data17[[#This Row],[Product Description Index]],Products_Data[#All],2,0)</f>
        <v>Dress Shirts</v>
      </c>
      <c r="M2955">
        <v>3</v>
      </c>
      <c r="N2955" s="9">
        <v>257.57777777777778</v>
      </c>
      <c r="O2955" s="9">
        <f>Sales_Data17[[#This Row],[Order Quantity]]*Sales_Data17[[#This Row],[Unit Price]]</f>
        <v>772.73333333333335</v>
      </c>
      <c r="P2955" s="9">
        <v>131.36466666666669</v>
      </c>
      <c r="Q2955" s="9">
        <f>Sales_Data17[[#This Row],[Line Total]]-(Sales_Data17[[#This Row],[Total Unit Cost]]*Sales_Data17[[#This Row],[Order Quantity]])</f>
        <v>378.6393333333333</v>
      </c>
      <c r="R2955" s="1" t="str">
        <f>TEXT(Sales_Data17[[#This Row],[OrderDate]],"MMM")</f>
        <v>Oct</v>
      </c>
      <c r="S2955" s="1" t="str">
        <f t="shared" si="46"/>
        <v>2013</v>
      </c>
    </row>
    <row r="2956" spans="1:19">
      <c r="A2956" t="s">
        <v>2979</v>
      </c>
      <c r="B2956" s="2">
        <v>41571</v>
      </c>
      <c r="C2956" s="2" t="str">
        <f>VLOOKUP(Sales_Data17[[#This Row],[Customer Name Index]],Customer_Data[#All],2,0)</f>
        <v>Medsep Group</v>
      </c>
      <c r="D2956">
        <v>8</v>
      </c>
      <c r="E2956" t="s">
        <v>4</v>
      </c>
      <c r="F2956" t="s">
        <v>8168</v>
      </c>
      <c r="G2956" t="s">
        <v>8027</v>
      </c>
      <c r="H2956" t="str">
        <f>VLOOKUP(Sales_Data17[[#This Row],[Delivery Region Index]],Regions_Table[#All],2,0)</f>
        <v>New South Wales</v>
      </c>
      <c r="I2956" t="str">
        <f>VLOOKUP(Sales_Data17[[#This Row],[Delivery Region Index]],Regions_Table[#All],3,0)</f>
        <v>Wagga Wagga</v>
      </c>
      <c r="J2956">
        <v>23</v>
      </c>
      <c r="K2956">
        <v>4</v>
      </c>
      <c r="L2956" t="str">
        <f>VLOOKUP(Sales_Data17[[#This Row],[Product Description Index]],Products_Data[#All],2,0)</f>
        <v>Jeans</v>
      </c>
      <c r="M2956">
        <v>6</v>
      </c>
      <c r="N2956" s="9">
        <v>277.67777777777775</v>
      </c>
      <c r="O2956" s="9">
        <f>Sales_Data17[[#This Row],[Order Quantity]]*Sales_Data17[[#This Row],[Unit Price]]</f>
        <v>1666.0666666666666</v>
      </c>
      <c r="P2956" s="9">
        <v>216.58866666666665</v>
      </c>
      <c r="Q2956" s="9">
        <f>Sales_Data17[[#This Row],[Line Total]]-(Sales_Data17[[#This Row],[Total Unit Cost]]*Sales_Data17[[#This Row],[Order Quantity]])</f>
        <v>366.53466666666668</v>
      </c>
      <c r="R2956" s="1" t="str">
        <f>TEXT(Sales_Data17[[#This Row],[OrderDate]],"MMM")</f>
        <v>Oct</v>
      </c>
      <c r="S2956" s="1" t="str">
        <f t="shared" si="46"/>
        <v>2013</v>
      </c>
    </row>
    <row r="2957" spans="1:19">
      <c r="A2957" t="s">
        <v>2980</v>
      </c>
      <c r="B2957" s="2">
        <v>41571</v>
      </c>
      <c r="C2957" s="2" t="str">
        <f>VLOOKUP(Sales_Data17[[#This Row],[Customer Name Index]],Customer_Data[#All],2,0)</f>
        <v>New Ltd</v>
      </c>
      <c r="D2957">
        <v>7</v>
      </c>
      <c r="E2957" t="s">
        <v>4</v>
      </c>
      <c r="F2957" t="s">
        <v>8168</v>
      </c>
      <c r="G2957" t="s">
        <v>8027</v>
      </c>
      <c r="H2957" t="str">
        <f>VLOOKUP(Sales_Data17[[#This Row],[Delivery Region Index]],Regions_Table[#All],2,0)</f>
        <v>New South Wales</v>
      </c>
      <c r="I2957" t="str">
        <f>VLOOKUP(Sales_Data17[[#This Row],[Delivery Region Index]],Regions_Table[#All],3,0)</f>
        <v>Port Macquarie</v>
      </c>
      <c r="J2957">
        <v>19</v>
      </c>
      <c r="K2957">
        <v>3</v>
      </c>
      <c r="L2957" t="str">
        <f>VLOOKUP(Sales_Data17[[#This Row],[Product Description Index]],Products_Data[#All],2,0)</f>
        <v>Sunglasses</v>
      </c>
      <c r="M2957">
        <v>4</v>
      </c>
      <c r="N2957" s="9">
        <v>436.98888888888888</v>
      </c>
      <c r="O2957" s="9">
        <f>Sales_Data17[[#This Row],[Order Quantity]]*Sales_Data17[[#This Row],[Unit Price]]</f>
        <v>1747.9555555555555</v>
      </c>
      <c r="P2957" s="9">
        <v>227.23422222222223</v>
      </c>
      <c r="Q2957" s="9">
        <f>Sales_Data17[[#This Row],[Line Total]]-(Sales_Data17[[#This Row],[Total Unit Cost]]*Sales_Data17[[#This Row],[Order Quantity]])</f>
        <v>839.0186666666666</v>
      </c>
      <c r="R2957" s="1" t="str">
        <f>TEXT(Sales_Data17[[#This Row],[OrderDate]],"MMM")</f>
        <v>Oct</v>
      </c>
      <c r="S2957" s="1" t="str">
        <f t="shared" si="46"/>
        <v>2013</v>
      </c>
    </row>
    <row r="2958" spans="1:19">
      <c r="A2958" t="s">
        <v>2981</v>
      </c>
      <c r="B2958" s="2">
        <v>41572</v>
      </c>
      <c r="C2958" s="2" t="str">
        <f>VLOOKUP(Sales_Data17[[#This Row],[Customer Name Index]],Customer_Data[#All],2,0)</f>
        <v>PEDIFIX, Corp</v>
      </c>
      <c r="D2958">
        <v>6</v>
      </c>
      <c r="E2958" t="s">
        <v>4</v>
      </c>
      <c r="F2958" t="s">
        <v>8168</v>
      </c>
      <c r="G2958" t="s">
        <v>8027</v>
      </c>
      <c r="H2958" t="str">
        <f>VLOOKUP(Sales_Data17[[#This Row],[Delivery Region Index]],Regions_Table[#All],2,0)</f>
        <v>New South Wales</v>
      </c>
      <c r="I2958" t="str">
        <f>VLOOKUP(Sales_Data17[[#This Row],[Delivery Region Index]],Regions_Table[#All],3,0)</f>
        <v>Maitland</v>
      </c>
      <c r="J2958">
        <v>15</v>
      </c>
      <c r="K2958">
        <v>3</v>
      </c>
      <c r="L2958" t="str">
        <f>VLOOKUP(Sales_Data17[[#This Row],[Product Description Index]],Products_Data[#All],2,0)</f>
        <v>Sunglasses</v>
      </c>
      <c r="M2958">
        <v>8</v>
      </c>
      <c r="N2958" s="9">
        <v>390.0888888888889</v>
      </c>
      <c r="O2958" s="9">
        <f>Sales_Data17[[#This Row],[Order Quantity]]*Sales_Data17[[#This Row],[Unit Price]]</f>
        <v>3120.7111111111112</v>
      </c>
      <c r="P2958" s="9">
        <v>191.14355555555557</v>
      </c>
      <c r="Q2958" s="9">
        <f>Sales_Data17[[#This Row],[Line Total]]-(Sales_Data17[[#This Row],[Total Unit Cost]]*Sales_Data17[[#This Row],[Order Quantity]])</f>
        <v>1591.5626666666667</v>
      </c>
      <c r="R2958" s="1" t="str">
        <f>TEXT(Sales_Data17[[#This Row],[OrderDate]],"MMM")</f>
        <v>Oct</v>
      </c>
      <c r="S2958" s="1" t="str">
        <f t="shared" si="46"/>
        <v>2013</v>
      </c>
    </row>
    <row r="2959" spans="1:19">
      <c r="A2959" t="s">
        <v>2982</v>
      </c>
      <c r="B2959" s="2">
        <v>41572</v>
      </c>
      <c r="C2959" s="2" t="str">
        <f>VLOOKUP(Sales_Data17[[#This Row],[Customer Name Index]],Customer_Data[#All],2,0)</f>
        <v>PEDIFIX, Corp</v>
      </c>
      <c r="D2959">
        <v>6</v>
      </c>
      <c r="E2959" t="s">
        <v>2</v>
      </c>
      <c r="F2959" t="s">
        <v>8168</v>
      </c>
      <c r="G2959" t="s">
        <v>8027</v>
      </c>
      <c r="H2959" t="str">
        <f>VLOOKUP(Sales_Data17[[#This Row],[Delivery Region Index]],Regions_Table[#All],2,0)</f>
        <v>New South Wales</v>
      </c>
      <c r="I2959" t="str">
        <f>VLOOKUP(Sales_Data17[[#This Row],[Delivery Region Index]],Regions_Table[#All],3,0)</f>
        <v>Newcastle</v>
      </c>
      <c r="J2959">
        <v>16</v>
      </c>
      <c r="K2959">
        <v>3</v>
      </c>
      <c r="L2959" t="str">
        <f>VLOOKUP(Sales_Data17[[#This Row],[Product Description Index]],Products_Data[#All],2,0)</f>
        <v>Sunglasses</v>
      </c>
      <c r="M2959">
        <v>6</v>
      </c>
      <c r="N2959" s="9">
        <v>21.588888888888889</v>
      </c>
      <c r="O2959" s="9">
        <f>Sales_Data17[[#This Row],[Order Quantity]]*Sales_Data17[[#This Row],[Unit Price]]</f>
        <v>129.53333333333333</v>
      </c>
      <c r="P2959" s="9">
        <v>18.134666666666668</v>
      </c>
      <c r="Q2959" s="9">
        <f>Sales_Data17[[#This Row],[Line Total]]-(Sales_Data17[[#This Row],[Total Unit Cost]]*Sales_Data17[[#This Row],[Order Quantity]])</f>
        <v>20.725333333333325</v>
      </c>
      <c r="R2959" s="1" t="str">
        <f>TEXT(Sales_Data17[[#This Row],[OrderDate]],"MMM")</f>
        <v>Oct</v>
      </c>
      <c r="S2959" s="1" t="str">
        <f t="shared" si="46"/>
        <v>2013</v>
      </c>
    </row>
    <row r="2960" spans="1:19">
      <c r="A2960" t="s">
        <v>2983</v>
      </c>
      <c r="B2960" s="2">
        <v>41573</v>
      </c>
      <c r="C2960" s="2" t="str">
        <f>VLOOKUP(Sales_Data17[[#This Row],[Customer Name Index]],Customer_Data[#All],2,0)</f>
        <v>Pacific Ltd</v>
      </c>
      <c r="D2960">
        <v>20</v>
      </c>
      <c r="E2960" t="s">
        <v>4</v>
      </c>
      <c r="F2960" t="s">
        <v>8168</v>
      </c>
      <c r="G2960" t="s">
        <v>8028</v>
      </c>
      <c r="H2960" t="str">
        <f>VLOOKUP(Sales_Data17[[#This Row],[Delivery Region Index]],Regions_Table[#All],2,0)</f>
        <v>Victoria</v>
      </c>
      <c r="I2960" t="str">
        <f>VLOOKUP(Sales_Data17[[#This Row],[Delivery Region Index]],Regions_Table[#All],3,0)</f>
        <v>Wodonga</v>
      </c>
      <c r="J2960">
        <v>58</v>
      </c>
      <c r="K2960">
        <v>8</v>
      </c>
      <c r="L2960" t="str">
        <f>VLOOKUP(Sales_Data17[[#This Row],[Product Description Index]],Products_Data[#All],2,0)</f>
        <v>Shoes</v>
      </c>
      <c r="M2960">
        <v>7</v>
      </c>
      <c r="N2960" s="9">
        <v>438.47777777777782</v>
      </c>
      <c r="O2960" s="9">
        <f>Sales_Data17[[#This Row],[Order Quantity]]*Sales_Data17[[#This Row],[Unit Price]]</f>
        <v>3069.3444444444449</v>
      </c>
      <c r="P2960" s="9">
        <v>258.7018888888889</v>
      </c>
      <c r="Q2960" s="9">
        <f>Sales_Data17[[#This Row],[Line Total]]-(Sales_Data17[[#This Row],[Total Unit Cost]]*Sales_Data17[[#This Row],[Order Quantity]])</f>
        <v>1258.4312222222225</v>
      </c>
      <c r="R2960" s="1" t="str">
        <f>TEXT(Sales_Data17[[#This Row],[OrderDate]],"MMM")</f>
        <v>Oct</v>
      </c>
      <c r="S2960" s="1" t="str">
        <f t="shared" si="46"/>
        <v>2013</v>
      </c>
    </row>
    <row r="2961" spans="1:19">
      <c r="A2961" t="s">
        <v>2984</v>
      </c>
      <c r="B2961" s="2">
        <v>41573</v>
      </c>
      <c r="C2961" s="2" t="str">
        <f>VLOOKUP(Sales_Data17[[#This Row],[Customer Name Index]],Customer_Data[#All],2,0)</f>
        <v xml:space="preserve">Qualitest </v>
      </c>
      <c r="D2961">
        <v>19</v>
      </c>
      <c r="E2961" t="s">
        <v>4</v>
      </c>
      <c r="F2961" t="s">
        <v>8168</v>
      </c>
      <c r="G2961" t="s">
        <v>8028</v>
      </c>
      <c r="H2961" t="str">
        <f>VLOOKUP(Sales_Data17[[#This Row],[Delivery Region Index]],Regions_Table[#All],2,0)</f>
        <v>Victoria</v>
      </c>
      <c r="I2961" t="str">
        <f>VLOOKUP(Sales_Data17[[#This Row],[Delivery Region Index]],Regions_Table[#All],3,0)</f>
        <v>Shepparton</v>
      </c>
      <c r="J2961">
        <v>54</v>
      </c>
      <c r="K2961">
        <v>8</v>
      </c>
      <c r="L2961" t="str">
        <f>VLOOKUP(Sales_Data17[[#This Row],[Product Description Index]],Products_Data[#All],2,0)</f>
        <v>Shoes</v>
      </c>
      <c r="M2961">
        <v>3</v>
      </c>
      <c r="N2961" s="9">
        <v>124.32222222222224</v>
      </c>
      <c r="O2961" s="9">
        <f>Sales_Data17[[#This Row],[Order Quantity]]*Sales_Data17[[#This Row],[Unit Price]]</f>
        <v>372.9666666666667</v>
      </c>
      <c r="P2961" s="9">
        <v>77.079777777777792</v>
      </c>
      <c r="Q2961" s="9">
        <f>Sales_Data17[[#This Row],[Line Total]]-(Sales_Data17[[#This Row],[Total Unit Cost]]*Sales_Data17[[#This Row],[Order Quantity]])</f>
        <v>141.72733333333332</v>
      </c>
      <c r="R2961" s="1" t="str">
        <f>TEXT(Sales_Data17[[#This Row],[OrderDate]],"MMM")</f>
        <v>Oct</v>
      </c>
      <c r="S2961" s="1" t="str">
        <f t="shared" si="46"/>
        <v>2013</v>
      </c>
    </row>
    <row r="2962" spans="1:19">
      <c r="A2962" t="s">
        <v>2985</v>
      </c>
      <c r="B2962" s="2">
        <v>41573</v>
      </c>
      <c r="C2962" s="2" t="str">
        <f>VLOOKUP(Sales_Data17[[#This Row],[Customer Name Index]],Customer_Data[#All],2,0)</f>
        <v>21st Ltd</v>
      </c>
      <c r="D2962">
        <v>10</v>
      </c>
      <c r="E2962" t="s">
        <v>4</v>
      </c>
      <c r="F2962" t="s">
        <v>8168</v>
      </c>
      <c r="G2962" t="s">
        <v>8027</v>
      </c>
      <c r="H2962" t="str">
        <f>VLOOKUP(Sales_Data17[[#This Row],[Delivery Region Index]],Regions_Table[#All],2,0)</f>
        <v>Queensland</v>
      </c>
      <c r="I2962" t="str">
        <f>VLOOKUP(Sales_Data17[[#This Row],[Delivery Region Index]],Regions_Table[#All],3,0)</f>
        <v>Bundaberg</v>
      </c>
      <c r="J2962">
        <v>27</v>
      </c>
      <c r="K2962">
        <v>4</v>
      </c>
      <c r="L2962" t="str">
        <f>VLOOKUP(Sales_Data17[[#This Row],[Product Description Index]],Products_Data[#All],2,0)</f>
        <v>Jeans</v>
      </c>
      <c r="M2962">
        <v>8</v>
      </c>
      <c r="N2962" s="9">
        <v>187.60000000000002</v>
      </c>
      <c r="O2962" s="9">
        <f>Sales_Data17[[#This Row],[Order Quantity]]*Sales_Data17[[#This Row],[Unit Price]]</f>
        <v>1500.8000000000002</v>
      </c>
      <c r="P2962" s="9">
        <v>155.708</v>
      </c>
      <c r="Q2962" s="9">
        <f>Sales_Data17[[#This Row],[Line Total]]-(Sales_Data17[[#This Row],[Total Unit Cost]]*Sales_Data17[[#This Row],[Order Quantity]])</f>
        <v>255.13600000000019</v>
      </c>
      <c r="R2962" s="1" t="str">
        <f>TEXT(Sales_Data17[[#This Row],[OrderDate]],"MMM")</f>
        <v>Oct</v>
      </c>
      <c r="S2962" s="1" t="str">
        <f t="shared" si="46"/>
        <v>2013</v>
      </c>
    </row>
    <row r="2963" spans="1:19">
      <c r="A2963" t="s">
        <v>2986</v>
      </c>
      <c r="B2963" s="2">
        <v>41573</v>
      </c>
      <c r="C2963" s="2" t="str">
        <f>VLOOKUP(Sales_Data17[[#This Row],[Customer Name Index]],Customer_Data[#All],2,0)</f>
        <v>Pure Group</v>
      </c>
      <c r="D2963">
        <v>17</v>
      </c>
      <c r="E2963" t="s">
        <v>4</v>
      </c>
      <c r="F2963" t="s">
        <v>8168</v>
      </c>
      <c r="G2963" t="s">
        <v>8025</v>
      </c>
      <c r="H2963" t="str">
        <f>VLOOKUP(Sales_Data17[[#This Row],[Delivery Region Index]],Regions_Table[#All],2,0)</f>
        <v>Victoria</v>
      </c>
      <c r="I2963" t="str">
        <f>VLOOKUP(Sales_Data17[[#This Row],[Delivery Region Index]],Regions_Table[#All],3,0)</f>
        <v>Melbourne</v>
      </c>
      <c r="J2963">
        <v>47</v>
      </c>
      <c r="K2963">
        <v>7</v>
      </c>
      <c r="L2963" t="str">
        <f>VLOOKUP(Sales_Data17[[#This Row],[Product Description Index]],Products_Data[#All],2,0)</f>
        <v>Dress Shirts</v>
      </c>
      <c r="M2963">
        <v>3</v>
      </c>
      <c r="N2963" s="9">
        <v>254.60000000000002</v>
      </c>
      <c r="O2963" s="9">
        <f>Sales_Data17[[#This Row],[Order Quantity]]*Sales_Data17[[#This Row],[Unit Price]]</f>
        <v>763.80000000000007</v>
      </c>
      <c r="P2963" s="9">
        <v>206.226</v>
      </c>
      <c r="Q2963" s="9">
        <f>Sales_Data17[[#This Row],[Line Total]]-(Sales_Data17[[#This Row],[Total Unit Cost]]*Sales_Data17[[#This Row],[Order Quantity]])</f>
        <v>145.12200000000007</v>
      </c>
      <c r="R2963" s="1" t="str">
        <f>TEXT(Sales_Data17[[#This Row],[OrderDate]],"MMM")</f>
        <v>Oct</v>
      </c>
      <c r="S2963" s="1" t="str">
        <f t="shared" si="46"/>
        <v>2013</v>
      </c>
    </row>
    <row r="2964" spans="1:19">
      <c r="A2964" t="s">
        <v>2987</v>
      </c>
      <c r="B2964" s="2">
        <v>41573</v>
      </c>
      <c r="C2964" s="2" t="str">
        <f>VLOOKUP(Sales_Data17[[#This Row],[Customer Name Index]],Customer_Data[#All],2,0)</f>
        <v>Elorac, Corp</v>
      </c>
      <c r="D2964">
        <v>3</v>
      </c>
      <c r="E2964" t="s">
        <v>2</v>
      </c>
      <c r="F2964" t="s">
        <v>8168</v>
      </c>
      <c r="G2964" t="s">
        <v>8027</v>
      </c>
      <c r="H2964" t="str">
        <f>VLOOKUP(Sales_Data17[[#This Row],[Delivery Region Index]],Regions_Table[#All],2,0)</f>
        <v>New South Wales</v>
      </c>
      <c r="I2964" t="str">
        <f>VLOOKUP(Sales_Data17[[#This Row],[Delivery Region Index]],Regions_Table[#All],3,0)</f>
        <v>Dubbo</v>
      </c>
      <c r="J2964">
        <v>8</v>
      </c>
      <c r="K2964">
        <v>2</v>
      </c>
      <c r="L2964" t="str">
        <f>VLOOKUP(Sales_Data17[[#This Row],[Product Description Index]],Products_Data[#All],2,0)</f>
        <v>Pants</v>
      </c>
      <c r="M2964">
        <v>7</v>
      </c>
      <c r="N2964" s="9">
        <v>215.14444444444445</v>
      </c>
      <c r="O2964" s="9">
        <f>Sales_Data17[[#This Row],[Order Quantity]]*Sales_Data17[[#This Row],[Unit Price]]</f>
        <v>1506.0111111111112</v>
      </c>
      <c r="P2964" s="9">
        <v>124.78377777777776</v>
      </c>
      <c r="Q2964" s="9">
        <f>Sales_Data17[[#This Row],[Line Total]]-(Sales_Data17[[#This Row],[Total Unit Cost]]*Sales_Data17[[#This Row],[Order Quantity]])</f>
        <v>632.52466666666692</v>
      </c>
      <c r="R2964" s="1" t="str">
        <f>TEXT(Sales_Data17[[#This Row],[OrderDate]],"MMM")</f>
        <v>Oct</v>
      </c>
      <c r="S2964" s="1" t="str">
        <f t="shared" si="46"/>
        <v>2013</v>
      </c>
    </row>
    <row r="2965" spans="1:19">
      <c r="A2965" t="s">
        <v>2988</v>
      </c>
      <c r="B2965" s="2">
        <v>41573</v>
      </c>
      <c r="C2965" s="2" t="str">
        <f>VLOOKUP(Sales_Data17[[#This Row],[Customer Name Index]],Customer_Data[#All],2,0)</f>
        <v>Apollo Ltd</v>
      </c>
      <c r="D2965">
        <v>11</v>
      </c>
      <c r="E2965" t="s">
        <v>2</v>
      </c>
      <c r="F2965" t="s">
        <v>8168</v>
      </c>
      <c r="G2965" t="s">
        <v>8026</v>
      </c>
      <c r="H2965" t="str">
        <f>VLOOKUP(Sales_Data17[[#This Row],[Delivery Region Index]],Regions_Table[#All],2,0)</f>
        <v>Queensland</v>
      </c>
      <c r="I2965" t="str">
        <f>VLOOKUP(Sales_Data17[[#This Row],[Delivery Region Index]],Regions_Table[#All],3,0)</f>
        <v>Gold Coast</v>
      </c>
      <c r="J2965">
        <v>31</v>
      </c>
      <c r="K2965">
        <v>5</v>
      </c>
      <c r="L2965" t="str">
        <f>VLOOKUP(Sales_Data17[[#This Row],[Product Description Index]],Products_Data[#All],2,0)</f>
        <v>Hats</v>
      </c>
      <c r="M2965">
        <v>1</v>
      </c>
      <c r="N2965" s="9">
        <v>208.44444444444446</v>
      </c>
      <c r="O2965" s="9">
        <f>Sales_Data17[[#This Row],[Order Quantity]]*Sales_Data17[[#This Row],[Unit Price]]</f>
        <v>208.44444444444446</v>
      </c>
      <c r="P2965" s="9">
        <v>122.98222222222222</v>
      </c>
      <c r="Q2965" s="9">
        <f>Sales_Data17[[#This Row],[Line Total]]-(Sales_Data17[[#This Row],[Total Unit Cost]]*Sales_Data17[[#This Row],[Order Quantity]])</f>
        <v>85.462222222222238</v>
      </c>
      <c r="R2965" s="1" t="str">
        <f>TEXT(Sales_Data17[[#This Row],[OrderDate]],"MMM")</f>
        <v>Oct</v>
      </c>
      <c r="S2965" s="1" t="str">
        <f t="shared" si="46"/>
        <v>2013</v>
      </c>
    </row>
    <row r="2966" spans="1:19">
      <c r="A2966" t="s">
        <v>2989</v>
      </c>
      <c r="B2966" s="2">
        <v>41574</v>
      </c>
      <c r="C2966" s="2" t="str">
        <f>VLOOKUP(Sales_Data17[[#This Row],[Customer Name Index]],Customer_Data[#All],2,0)</f>
        <v xml:space="preserve">Qualitest </v>
      </c>
      <c r="D2966">
        <v>19</v>
      </c>
      <c r="E2966" t="s">
        <v>4</v>
      </c>
      <c r="F2966" t="s">
        <v>8168</v>
      </c>
      <c r="G2966" t="s">
        <v>8028</v>
      </c>
      <c r="H2966" t="str">
        <f>VLOOKUP(Sales_Data17[[#This Row],[Delivery Region Index]],Regions_Table[#All],2,0)</f>
        <v>Victoria</v>
      </c>
      <c r="I2966" t="str">
        <f>VLOOKUP(Sales_Data17[[#This Row],[Delivery Region Index]],Regions_Table[#All],3,0)</f>
        <v>Mildura</v>
      </c>
      <c r="J2966">
        <v>53</v>
      </c>
      <c r="K2966">
        <v>8</v>
      </c>
      <c r="L2966" t="str">
        <f>VLOOKUP(Sales_Data17[[#This Row],[Product Description Index]],Products_Data[#All],2,0)</f>
        <v>Shoes</v>
      </c>
      <c r="M2966">
        <v>9</v>
      </c>
      <c r="N2966" s="9">
        <v>406.4666666666667</v>
      </c>
      <c r="O2966" s="9">
        <f>Sales_Data17[[#This Row],[Order Quantity]]*Sales_Data17[[#This Row],[Unit Price]]</f>
        <v>3658.2000000000003</v>
      </c>
      <c r="P2966" s="9">
        <v>308.91466666666673</v>
      </c>
      <c r="Q2966" s="9">
        <f>Sales_Data17[[#This Row],[Line Total]]-(Sales_Data17[[#This Row],[Total Unit Cost]]*Sales_Data17[[#This Row],[Order Quantity]])</f>
        <v>877.96799999999985</v>
      </c>
      <c r="R2966" s="1" t="str">
        <f>TEXT(Sales_Data17[[#This Row],[OrderDate]],"MMM")</f>
        <v>Oct</v>
      </c>
      <c r="S2966" s="1" t="str">
        <f t="shared" si="46"/>
        <v>2013</v>
      </c>
    </row>
    <row r="2967" spans="1:19">
      <c r="A2967" t="s">
        <v>2990</v>
      </c>
      <c r="B2967" s="2">
        <v>41574</v>
      </c>
      <c r="C2967" s="2" t="str">
        <f>VLOOKUP(Sales_Data17[[#This Row],[Customer Name Index]],Customer_Data[#All],2,0)</f>
        <v>Avon Corp</v>
      </c>
      <c r="D2967">
        <v>1</v>
      </c>
      <c r="E2967" t="s">
        <v>4</v>
      </c>
      <c r="F2967" t="s">
        <v>8168</v>
      </c>
      <c r="G2967" t="s">
        <v>8027</v>
      </c>
      <c r="H2967" t="str">
        <f>VLOOKUP(Sales_Data17[[#This Row],[Delivery Region Index]],Regions_Table[#All],2,0)</f>
        <v>New South Wales</v>
      </c>
      <c r="I2967" t="str">
        <f>VLOOKUP(Sales_Data17[[#This Row],[Delivery Region Index]],Regions_Table[#All],3,0)</f>
        <v>Armidale</v>
      </c>
      <c r="J2967">
        <v>3</v>
      </c>
      <c r="K2967">
        <v>1</v>
      </c>
      <c r="L2967" t="str">
        <f>VLOOKUP(Sales_Data17[[#This Row],[Product Description Index]],Products_Data[#All],2,0)</f>
        <v>Shirts</v>
      </c>
      <c r="M2967">
        <v>6</v>
      </c>
      <c r="N2967" s="9">
        <v>20.100000000000001</v>
      </c>
      <c r="O2967" s="9">
        <f>Sales_Data17[[#This Row],[Order Quantity]]*Sales_Data17[[#This Row],[Unit Price]]</f>
        <v>120.60000000000001</v>
      </c>
      <c r="P2967" s="9">
        <v>13.065000000000001</v>
      </c>
      <c r="Q2967" s="9">
        <f>Sales_Data17[[#This Row],[Line Total]]-(Sales_Data17[[#This Row],[Total Unit Cost]]*Sales_Data17[[#This Row],[Order Quantity]])</f>
        <v>42.209999999999994</v>
      </c>
      <c r="R2967" s="1" t="str">
        <f>TEXT(Sales_Data17[[#This Row],[OrderDate]],"MMM")</f>
        <v>Oct</v>
      </c>
      <c r="S2967" s="1" t="str">
        <f t="shared" si="46"/>
        <v>2013</v>
      </c>
    </row>
    <row r="2968" spans="1:19">
      <c r="A2968" t="s">
        <v>2991</v>
      </c>
      <c r="B2968" s="2">
        <v>41574</v>
      </c>
      <c r="C2968" s="2" t="str">
        <f>VLOOKUP(Sales_Data17[[#This Row],[Customer Name Index]],Customer_Data[#All],2,0)</f>
        <v xml:space="preserve">WakeFern </v>
      </c>
      <c r="D2968">
        <v>2</v>
      </c>
      <c r="E2968" t="s">
        <v>4</v>
      </c>
      <c r="F2968" t="s">
        <v>8168</v>
      </c>
      <c r="G2968" t="s">
        <v>8027</v>
      </c>
      <c r="H2968" t="str">
        <f>VLOOKUP(Sales_Data17[[#This Row],[Delivery Region Index]],Regions_Table[#All],2,0)</f>
        <v>New South Wales</v>
      </c>
      <c r="I2968" t="str">
        <f>VLOOKUP(Sales_Data17[[#This Row],[Delivery Region Index]],Regions_Table[#All],3,0)</f>
        <v>Armidale</v>
      </c>
      <c r="J2968">
        <v>3</v>
      </c>
      <c r="K2968">
        <v>1</v>
      </c>
      <c r="L2968" t="str">
        <f>VLOOKUP(Sales_Data17[[#This Row],[Product Description Index]],Products_Data[#All],2,0)</f>
        <v>Shirts</v>
      </c>
      <c r="M2968">
        <v>2</v>
      </c>
      <c r="N2968" s="9">
        <v>115.38888888888889</v>
      </c>
      <c r="O2968" s="9">
        <f>Sales_Data17[[#This Row],[Order Quantity]]*Sales_Data17[[#This Row],[Unit Price]]</f>
        <v>230.77777777777777</v>
      </c>
      <c r="P2968" s="9">
        <v>51.924999999999997</v>
      </c>
      <c r="Q2968" s="9">
        <f>Sales_Data17[[#This Row],[Line Total]]-(Sales_Data17[[#This Row],[Total Unit Cost]]*Sales_Data17[[#This Row],[Order Quantity]])</f>
        <v>126.92777777777778</v>
      </c>
      <c r="R2968" s="1" t="str">
        <f>TEXT(Sales_Data17[[#This Row],[OrderDate]],"MMM")</f>
        <v>Oct</v>
      </c>
      <c r="S2968" s="1" t="str">
        <f t="shared" si="46"/>
        <v>2013</v>
      </c>
    </row>
    <row r="2969" spans="1:19">
      <c r="A2969" t="s">
        <v>2992</v>
      </c>
      <c r="B2969" s="2">
        <v>41574</v>
      </c>
      <c r="C2969" s="2" t="str">
        <f>VLOOKUP(Sales_Data17[[#This Row],[Customer Name Index]],Customer_Data[#All],2,0)</f>
        <v>ETUDE Ltd</v>
      </c>
      <c r="D2969">
        <v>4</v>
      </c>
      <c r="E2969" t="s">
        <v>4</v>
      </c>
      <c r="F2969" t="s">
        <v>8168</v>
      </c>
      <c r="G2969" t="s">
        <v>8027</v>
      </c>
      <c r="H2969" t="str">
        <f>VLOOKUP(Sales_Data17[[#This Row],[Delivery Region Index]],Regions_Table[#All],2,0)</f>
        <v>New South Wales</v>
      </c>
      <c r="I2969" t="str">
        <f>VLOOKUP(Sales_Data17[[#This Row],[Delivery Region Index]],Regions_Table[#All],3,0)</f>
        <v>Grafton</v>
      </c>
      <c r="J2969">
        <v>11</v>
      </c>
      <c r="K2969">
        <v>2</v>
      </c>
      <c r="L2969" t="str">
        <f>VLOOKUP(Sales_Data17[[#This Row],[Product Description Index]],Products_Data[#All],2,0)</f>
        <v>Pants</v>
      </c>
      <c r="M2969">
        <v>1</v>
      </c>
      <c r="N2969" s="9">
        <v>25.311111111111114</v>
      </c>
      <c r="O2969" s="9">
        <f>Sales_Data17[[#This Row],[Order Quantity]]*Sales_Data17[[#This Row],[Unit Price]]</f>
        <v>25.311111111111114</v>
      </c>
      <c r="P2969" s="9">
        <v>16.958444444444446</v>
      </c>
      <c r="Q2969" s="9">
        <f>Sales_Data17[[#This Row],[Line Total]]-(Sales_Data17[[#This Row],[Total Unit Cost]]*Sales_Data17[[#This Row],[Order Quantity]])</f>
        <v>8.3526666666666678</v>
      </c>
      <c r="R2969" s="1" t="str">
        <f>TEXT(Sales_Data17[[#This Row],[OrderDate]],"MMM")</f>
        <v>Oct</v>
      </c>
      <c r="S2969" s="1" t="str">
        <f t="shared" si="46"/>
        <v>2013</v>
      </c>
    </row>
    <row r="2970" spans="1:19">
      <c r="A2970" t="s">
        <v>2993</v>
      </c>
      <c r="B2970" s="2">
        <v>41575</v>
      </c>
      <c r="C2970" s="2" t="str">
        <f>VLOOKUP(Sales_Data17[[#This Row],[Customer Name Index]],Customer_Data[#All],2,0)</f>
        <v xml:space="preserve">Qualitest </v>
      </c>
      <c r="D2970">
        <v>19</v>
      </c>
      <c r="E2970" t="s">
        <v>4</v>
      </c>
      <c r="F2970" t="s">
        <v>8168</v>
      </c>
      <c r="G2970" t="s">
        <v>8028</v>
      </c>
      <c r="H2970" t="str">
        <f>VLOOKUP(Sales_Data17[[#This Row],[Delivery Region Index]],Regions_Table[#All],2,0)</f>
        <v>Victoria</v>
      </c>
      <c r="I2970" t="str">
        <f>VLOOKUP(Sales_Data17[[#This Row],[Delivery Region Index]],Regions_Table[#All],3,0)</f>
        <v>Swan Hill</v>
      </c>
      <c r="J2970">
        <v>55</v>
      </c>
      <c r="K2970">
        <v>8</v>
      </c>
      <c r="L2970" t="str">
        <f>VLOOKUP(Sales_Data17[[#This Row],[Product Description Index]],Products_Data[#All],2,0)</f>
        <v>Shoes</v>
      </c>
      <c r="M2970">
        <v>6</v>
      </c>
      <c r="N2970" s="9">
        <v>139.21111111111111</v>
      </c>
      <c r="O2970" s="9">
        <f>Sales_Data17[[#This Row],[Order Quantity]]*Sales_Data17[[#This Row],[Unit Price]]</f>
        <v>835.26666666666665</v>
      </c>
      <c r="P2970" s="9">
        <v>91.879333333333349</v>
      </c>
      <c r="Q2970" s="9">
        <f>Sales_Data17[[#This Row],[Line Total]]-(Sales_Data17[[#This Row],[Total Unit Cost]]*Sales_Data17[[#This Row],[Order Quantity]])</f>
        <v>283.99066666666658</v>
      </c>
      <c r="R2970" s="1" t="str">
        <f>TEXT(Sales_Data17[[#This Row],[OrderDate]],"MMM")</f>
        <v>Oct</v>
      </c>
      <c r="S2970" s="1" t="str">
        <f t="shared" si="46"/>
        <v>2013</v>
      </c>
    </row>
    <row r="2971" spans="1:19">
      <c r="A2971" t="s">
        <v>2994</v>
      </c>
      <c r="B2971" s="2">
        <v>41575</v>
      </c>
      <c r="C2971" s="2" t="str">
        <f>VLOOKUP(Sales_Data17[[#This Row],[Customer Name Index]],Customer_Data[#All],2,0)</f>
        <v>ETUDE Ltd</v>
      </c>
      <c r="D2971">
        <v>4</v>
      </c>
      <c r="E2971" t="s">
        <v>4</v>
      </c>
      <c r="F2971" t="s">
        <v>8168</v>
      </c>
      <c r="G2971" t="s">
        <v>8027</v>
      </c>
      <c r="H2971" t="str">
        <f>VLOOKUP(Sales_Data17[[#This Row],[Delivery Region Index]],Regions_Table[#All],2,0)</f>
        <v>New South Wales</v>
      </c>
      <c r="I2971" t="str">
        <f>VLOOKUP(Sales_Data17[[#This Row],[Delivery Region Index]],Regions_Table[#All],3,0)</f>
        <v>Grafton</v>
      </c>
      <c r="J2971">
        <v>11</v>
      </c>
      <c r="K2971">
        <v>2</v>
      </c>
      <c r="L2971" t="str">
        <f>VLOOKUP(Sales_Data17[[#This Row],[Product Description Index]],Products_Data[#All],2,0)</f>
        <v>Pants</v>
      </c>
      <c r="M2971">
        <v>3</v>
      </c>
      <c r="N2971" s="9">
        <v>138.46666666666667</v>
      </c>
      <c r="O2971" s="9">
        <f>Sales_Data17[[#This Row],[Order Quantity]]*Sales_Data17[[#This Row],[Unit Price]]</f>
        <v>415.4</v>
      </c>
      <c r="P2971" s="9">
        <v>88.618666666666684</v>
      </c>
      <c r="Q2971" s="9">
        <f>Sales_Data17[[#This Row],[Line Total]]-(Sales_Data17[[#This Row],[Total Unit Cost]]*Sales_Data17[[#This Row],[Order Quantity]])</f>
        <v>149.54399999999993</v>
      </c>
      <c r="R2971" s="1" t="str">
        <f>TEXT(Sales_Data17[[#This Row],[OrderDate]],"MMM")</f>
        <v>Oct</v>
      </c>
      <c r="S2971" s="1" t="str">
        <f t="shared" si="46"/>
        <v>2013</v>
      </c>
    </row>
    <row r="2972" spans="1:19">
      <c r="A2972" t="s">
        <v>2995</v>
      </c>
      <c r="B2972" s="2">
        <v>41575</v>
      </c>
      <c r="C2972" s="2" t="str">
        <f>VLOOKUP(Sales_Data17[[#This Row],[Customer Name Index]],Customer_Data[#All],2,0)</f>
        <v>ETUDE Ltd</v>
      </c>
      <c r="D2972">
        <v>4</v>
      </c>
      <c r="E2972" t="s">
        <v>3</v>
      </c>
      <c r="F2972" t="s">
        <v>8168</v>
      </c>
      <c r="G2972" t="s">
        <v>8027</v>
      </c>
      <c r="H2972" t="str">
        <f>VLOOKUP(Sales_Data17[[#This Row],[Delivery Region Index]],Regions_Table[#All],2,0)</f>
        <v>New South Wales</v>
      </c>
      <c r="I2972" t="str">
        <f>VLOOKUP(Sales_Data17[[#This Row],[Delivery Region Index]],Regions_Table[#All],3,0)</f>
        <v>Goulburn</v>
      </c>
      <c r="J2972">
        <v>10</v>
      </c>
      <c r="K2972">
        <v>2</v>
      </c>
      <c r="L2972" t="str">
        <f>VLOOKUP(Sales_Data17[[#This Row],[Product Description Index]],Products_Data[#All],2,0)</f>
        <v>Pants</v>
      </c>
      <c r="M2972">
        <v>1</v>
      </c>
      <c r="N2972" s="9">
        <v>252.36666666666667</v>
      </c>
      <c r="O2972" s="9">
        <f>Sales_Data17[[#This Row],[Order Quantity]]*Sales_Data17[[#This Row],[Unit Price]]</f>
        <v>252.36666666666667</v>
      </c>
      <c r="P2972" s="9">
        <v>156.46733333333336</v>
      </c>
      <c r="Q2972" s="9">
        <f>Sales_Data17[[#This Row],[Line Total]]-(Sales_Data17[[#This Row],[Total Unit Cost]]*Sales_Data17[[#This Row],[Order Quantity]])</f>
        <v>95.899333333333317</v>
      </c>
      <c r="R2972" s="1" t="str">
        <f>TEXT(Sales_Data17[[#This Row],[OrderDate]],"MMM")</f>
        <v>Oct</v>
      </c>
      <c r="S2972" s="1" t="str">
        <f t="shared" si="46"/>
        <v>2013</v>
      </c>
    </row>
    <row r="2973" spans="1:19">
      <c r="A2973" t="s">
        <v>2996</v>
      </c>
      <c r="B2973" s="2">
        <v>41576</v>
      </c>
      <c r="C2973" s="2" t="str">
        <f>VLOOKUP(Sales_Data17[[#This Row],[Customer Name Index]],Customer_Data[#All],2,0)</f>
        <v>21st Ltd</v>
      </c>
      <c r="D2973">
        <v>10</v>
      </c>
      <c r="E2973" t="s">
        <v>2</v>
      </c>
      <c r="F2973" t="s">
        <v>8168</v>
      </c>
      <c r="G2973" t="s">
        <v>8026</v>
      </c>
      <c r="H2973" t="str">
        <f>VLOOKUP(Sales_Data17[[#This Row],[Delivery Region Index]],Regions_Table[#All],2,0)</f>
        <v>Queensland</v>
      </c>
      <c r="I2973" t="str">
        <f>VLOOKUP(Sales_Data17[[#This Row],[Delivery Region Index]],Regions_Table[#All],3,0)</f>
        <v>Charters Towers</v>
      </c>
      <c r="J2973">
        <v>29</v>
      </c>
      <c r="K2973">
        <v>4</v>
      </c>
      <c r="L2973" t="str">
        <f>VLOOKUP(Sales_Data17[[#This Row],[Product Description Index]],Products_Data[#All],2,0)</f>
        <v>Jeans</v>
      </c>
      <c r="M2973">
        <v>9</v>
      </c>
      <c r="N2973" s="9">
        <v>191.32222222222222</v>
      </c>
      <c r="O2973" s="9">
        <f>Sales_Data17[[#This Row],[Order Quantity]]*Sales_Data17[[#This Row],[Unit Price]]</f>
        <v>1721.9</v>
      </c>
      <c r="P2973" s="9">
        <v>145.40488888888888</v>
      </c>
      <c r="Q2973" s="9">
        <f>Sales_Data17[[#This Row],[Line Total]]-(Sales_Data17[[#This Row],[Total Unit Cost]]*Sales_Data17[[#This Row],[Order Quantity]])</f>
        <v>413.25600000000031</v>
      </c>
      <c r="R2973" s="1" t="str">
        <f>TEXT(Sales_Data17[[#This Row],[OrderDate]],"MMM")</f>
        <v>Oct</v>
      </c>
      <c r="S2973" s="1" t="str">
        <f t="shared" si="46"/>
        <v>2013</v>
      </c>
    </row>
    <row r="2974" spans="1:19">
      <c r="A2974" t="s">
        <v>2997</v>
      </c>
      <c r="B2974" s="2">
        <v>41576</v>
      </c>
      <c r="C2974" s="2" t="str">
        <f>VLOOKUP(Sales_Data17[[#This Row],[Customer Name Index]],Customer_Data[#All],2,0)</f>
        <v>New Ltd</v>
      </c>
      <c r="D2974">
        <v>7</v>
      </c>
      <c r="E2974" t="s">
        <v>3</v>
      </c>
      <c r="F2974" t="s">
        <v>8168</v>
      </c>
      <c r="G2974" t="s">
        <v>8027</v>
      </c>
      <c r="H2974" t="str">
        <f>VLOOKUP(Sales_Data17[[#This Row],[Delivery Region Index]],Regions_Table[#All],2,0)</f>
        <v>New South Wales</v>
      </c>
      <c r="I2974" t="str">
        <f>VLOOKUP(Sales_Data17[[#This Row],[Delivery Region Index]],Regions_Table[#All],3,0)</f>
        <v>Queanbeyan</v>
      </c>
      <c r="J2974">
        <v>20</v>
      </c>
      <c r="K2974">
        <v>3</v>
      </c>
      <c r="L2974" t="str">
        <f>VLOOKUP(Sales_Data17[[#This Row],[Product Description Index]],Products_Data[#All],2,0)</f>
        <v>Sunglasses</v>
      </c>
      <c r="M2974">
        <v>7</v>
      </c>
      <c r="N2974" s="9">
        <v>560.56666666666672</v>
      </c>
      <c r="O2974" s="9">
        <f>Sales_Data17[[#This Row],[Order Quantity]]*Sales_Data17[[#This Row],[Unit Price]]</f>
        <v>3923.9666666666672</v>
      </c>
      <c r="P2974" s="9">
        <v>291.49466666666672</v>
      </c>
      <c r="Q2974" s="9">
        <f>Sales_Data17[[#This Row],[Line Total]]-(Sales_Data17[[#This Row],[Total Unit Cost]]*Sales_Data17[[#This Row],[Order Quantity]])</f>
        <v>1883.5040000000001</v>
      </c>
      <c r="R2974" s="1" t="str">
        <f>TEXT(Sales_Data17[[#This Row],[OrderDate]],"MMM")</f>
        <v>Oct</v>
      </c>
      <c r="S2974" s="1" t="str">
        <f t="shared" si="46"/>
        <v>2013</v>
      </c>
    </row>
    <row r="2975" spans="1:19">
      <c r="A2975" t="s">
        <v>2998</v>
      </c>
      <c r="B2975" s="2">
        <v>41576</v>
      </c>
      <c r="C2975" s="2" t="str">
        <f>VLOOKUP(Sales_Data17[[#This Row],[Customer Name Index]],Customer_Data[#All],2,0)</f>
        <v>Procter Corp</v>
      </c>
      <c r="D2975">
        <v>5</v>
      </c>
      <c r="E2975" t="s">
        <v>3</v>
      </c>
      <c r="F2975" t="s">
        <v>8168</v>
      </c>
      <c r="G2975" t="s">
        <v>8027</v>
      </c>
      <c r="H2975" t="str">
        <f>VLOOKUP(Sales_Data17[[#This Row],[Delivery Region Index]],Regions_Table[#All],2,0)</f>
        <v>New South Wales</v>
      </c>
      <c r="I2975" t="str">
        <f>VLOOKUP(Sales_Data17[[#This Row],[Delivery Region Index]],Regions_Table[#All],3,0)</f>
        <v>Lake Macquarie</v>
      </c>
      <c r="J2975">
        <v>13</v>
      </c>
      <c r="K2975">
        <v>2</v>
      </c>
      <c r="L2975" t="str">
        <f>VLOOKUP(Sales_Data17[[#This Row],[Product Description Index]],Products_Data[#All],2,0)</f>
        <v>Pants</v>
      </c>
      <c r="M2975">
        <v>4</v>
      </c>
      <c r="N2975" s="9">
        <v>426.56666666666666</v>
      </c>
      <c r="O2975" s="9">
        <f>Sales_Data17[[#This Row],[Order Quantity]]*Sales_Data17[[#This Row],[Unit Price]]</f>
        <v>1706.2666666666667</v>
      </c>
      <c r="P2975" s="9">
        <v>349.78466666666668</v>
      </c>
      <c r="Q2975" s="9">
        <f>Sales_Data17[[#This Row],[Line Total]]-(Sales_Data17[[#This Row],[Total Unit Cost]]*Sales_Data17[[#This Row],[Order Quantity]])</f>
        <v>307.12799999999993</v>
      </c>
      <c r="R2975" s="1" t="str">
        <f>TEXT(Sales_Data17[[#This Row],[OrderDate]],"MMM")</f>
        <v>Oct</v>
      </c>
      <c r="S2975" s="1" t="str">
        <f t="shared" si="46"/>
        <v>2013</v>
      </c>
    </row>
    <row r="2976" spans="1:19">
      <c r="A2976" t="s">
        <v>2999</v>
      </c>
      <c r="B2976" s="2">
        <v>41576</v>
      </c>
      <c r="C2976" s="2" t="str">
        <f>VLOOKUP(Sales_Data17[[#This Row],[Customer Name Index]],Customer_Data[#All],2,0)</f>
        <v>Ole Group</v>
      </c>
      <c r="D2976">
        <v>13</v>
      </c>
      <c r="E2976" t="s">
        <v>4</v>
      </c>
      <c r="F2976" t="s">
        <v>8168</v>
      </c>
      <c r="G2976" t="s">
        <v>8026</v>
      </c>
      <c r="H2976" t="str">
        <f>VLOOKUP(Sales_Data17[[#This Row],[Delivery Region Index]],Regions_Table[#All],2,0)</f>
        <v>Queensland</v>
      </c>
      <c r="I2976" t="str">
        <f>VLOOKUP(Sales_Data17[[#This Row],[Delivery Region Index]],Regions_Table[#All],3,0)</f>
        <v>Logan City</v>
      </c>
      <c r="J2976">
        <v>35</v>
      </c>
      <c r="K2976">
        <v>5</v>
      </c>
      <c r="L2976" t="str">
        <f>VLOOKUP(Sales_Data17[[#This Row],[Product Description Index]],Products_Data[#All],2,0)</f>
        <v>Hats</v>
      </c>
      <c r="M2976">
        <v>3</v>
      </c>
      <c r="N2976" s="9">
        <v>117.62222222222223</v>
      </c>
      <c r="O2976" s="9">
        <f>Sales_Data17[[#This Row],[Order Quantity]]*Sales_Data17[[#This Row],[Unit Price]]</f>
        <v>352.86666666666667</v>
      </c>
      <c r="P2976" s="9">
        <v>50.577555555555563</v>
      </c>
      <c r="Q2976" s="9">
        <f>Sales_Data17[[#This Row],[Line Total]]-(Sales_Data17[[#This Row],[Total Unit Cost]]*Sales_Data17[[#This Row],[Order Quantity]])</f>
        <v>201.13399999999999</v>
      </c>
      <c r="R2976" s="1" t="str">
        <f>TEXT(Sales_Data17[[#This Row],[OrderDate]],"MMM")</f>
        <v>Oct</v>
      </c>
      <c r="S2976" s="1" t="str">
        <f t="shared" si="46"/>
        <v>2013</v>
      </c>
    </row>
    <row r="2977" spans="1:19">
      <c r="A2977" t="s">
        <v>3000</v>
      </c>
      <c r="B2977" s="2">
        <v>41576</v>
      </c>
      <c r="C2977" s="2" t="str">
        <f>VLOOKUP(Sales_Data17[[#This Row],[Customer Name Index]],Customer_Data[#All],2,0)</f>
        <v>Pure Group</v>
      </c>
      <c r="D2977">
        <v>17</v>
      </c>
      <c r="E2977" t="s">
        <v>2</v>
      </c>
      <c r="F2977" t="s">
        <v>8168</v>
      </c>
      <c r="G2977" t="s">
        <v>8025</v>
      </c>
      <c r="H2977" t="str">
        <f>VLOOKUP(Sales_Data17[[#This Row],[Delivery Region Index]],Regions_Table[#All],2,0)</f>
        <v>Victoria</v>
      </c>
      <c r="I2977" t="str">
        <f>VLOOKUP(Sales_Data17[[#This Row],[Delivery Region Index]],Regions_Table[#All],3,0)</f>
        <v>Bendigo</v>
      </c>
      <c r="J2977">
        <v>50</v>
      </c>
      <c r="K2977">
        <v>7</v>
      </c>
      <c r="L2977" t="str">
        <f>VLOOKUP(Sales_Data17[[#This Row],[Product Description Index]],Products_Data[#All],2,0)</f>
        <v>Dress Shirts</v>
      </c>
      <c r="M2977">
        <v>7</v>
      </c>
      <c r="N2977" s="9">
        <v>438.47777777777782</v>
      </c>
      <c r="O2977" s="9">
        <f>Sales_Data17[[#This Row],[Order Quantity]]*Sales_Data17[[#This Row],[Unit Price]]</f>
        <v>3069.3444444444449</v>
      </c>
      <c r="P2977" s="9">
        <v>372.70611111111111</v>
      </c>
      <c r="Q2977" s="9">
        <f>Sales_Data17[[#This Row],[Line Total]]-(Sales_Data17[[#This Row],[Total Unit Cost]]*Sales_Data17[[#This Row],[Order Quantity]])</f>
        <v>460.4016666666671</v>
      </c>
      <c r="R2977" s="1" t="str">
        <f>TEXT(Sales_Data17[[#This Row],[OrderDate]],"MMM")</f>
        <v>Oct</v>
      </c>
      <c r="S2977" s="1" t="str">
        <f t="shared" si="46"/>
        <v>2013</v>
      </c>
    </row>
    <row r="2978" spans="1:19">
      <c r="A2978" t="s">
        <v>3001</v>
      </c>
      <c r="B2978" s="2">
        <v>41577</v>
      </c>
      <c r="C2978" s="2" t="str">
        <f>VLOOKUP(Sales_Data17[[#This Row],[Customer Name Index]],Customer_Data[#All],2,0)</f>
        <v>Apollo Ltd</v>
      </c>
      <c r="D2978">
        <v>11</v>
      </c>
      <c r="E2978" t="s">
        <v>4</v>
      </c>
      <c r="F2978" t="s">
        <v>8168</v>
      </c>
      <c r="G2978" t="s">
        <v>8026</v>
      </c>
      <c r="H2978" t="str">
        <f>VLOOKUP(Sales_Data17[[#This Row],[Delivery Region Index]],Regions_Table[#All],2,0)</f>
        <v>Queensland</v>
      </c>
      <c r="I2978" t="str">
        <f>VLOOKUP(Sales_Data17[[#This Row],[Delivery Region Index]],Regions_Table[#All],3,0)</f>
        <v>Gladstone</v>
      </c>
      <c r="J2978">
        <v>30</v>
      </c>
      <c r="K2978">
        <v>5</v>
      </c>
      <c r="L2978" t="str">
        <f>VLOOKUP(Sales_Data17[[#This Row],[Product Description Index]],Products_Data[#All],2,0)</f>
        <v>Hats</v>
      </c>
      <c r="M2978">
        <v>2</v>
      </c>
      <c r="N2978" s="9">
        <v>91.566666666666663</v>
      </c>
      <c r="O2978" s="9">
        <f>Sales_Data17[[#This Row],[Order Quantity]]*Sales_Data17[[#This Row],[Unit Price]]</f>
        <v>183.13333333333333</v>
      </c>
      <c r="P2978" s="9">
        <v>43.951999999999998</v>
      </c>
      <c r="Q2978" s="9">
        <f>Sales_Data17[[#This Row],[Line Total]]-(Sales_Data17[[#This Row],[Total Unit Cost]]*Sales_Data17[[#This Row],[Order Quantity]])</f>
        <v>95.229333333333329</v>
      </c>
      <c r="R2978" s="1" t="str">
        <f>TEXT(Sales_Data17[[#This Row],[OrderDate]],"MMM")</f>
        <v>Oct</v>
      </c>
      <c r="S2978" s="1" t="str">
        <f t="shared" si="46"/>
        <v>2013</v>
      </c>
    </row>
    <row r="2979" spans="1:19">
      <c r="A2979" t="s">
        <v>3002</v>
      </c>
      <c r="B2979" s="2">
        <v>41577</v>
      </c>
      <c r="C2979" s="2" t="str">
        <f>VLOOKUP(Sales_Data17[[#This Row],[Customer Name Index]],Customer_Data[#All],2,0)</f>
        <v>Procter Corp</v>
      </c>
      <c r="D2979">
        <v>5</v>
      </c>
      <c r="E2979" t="s">
        <v>4</v>
      </c>
      <c r="F2979" t="s">
        <v>8168</v>
      </c>
      <c r="G2979" t="s">
        <v>8027</v>
      </c>
      <c r="H2979" t="str">
        <f>VLOOKUP(Sales_Data17[[#This Row],[Delivery Region Index]],Regions_Table[#All],2,0)</f>
        <v>New South Wales</v>
      </c>
      <c r="I2979" t="str">
        <f>VLOOKUP(Sales_Data17[[#This Row],[Delivery Region Index]],Regions_Table[#All],3,0)</f>
        <v>Lismore</v>
      </c>
      <c r="J2979">
        <v>14</v>
      </c>
      <c r="K2979">
        <v>2</v>
      </c>
      <c r="L2979" t="str">
        <f>VLOOKUP(Sales_Data17[[#This Row],[Product Description Index]],Products_Data[#All],2,0)</f>
        <v>Pants</v>
      </c>
      <c r="M2979">
        <v>7</v>
      </c>
      <c r="N2979" s="9">
        <v>88.588888888888903</v>
      </c>
      <c r="O2979" s="9">
        <f>Sales_Data17[[#This Row],[Order Quantity]]*Sales_Data17[[#This Row],[Unit Price]]</f>
        <v>620.12222222222226</v>
      </c>
      <c r="P2979" s="9">
        <v>71.757000000000005</v>
      </c>
      <c r="Q2979" s="9">
        <f>Sales_Data17[[#This Row],[Line Total]]-(Sales_Data17[[#This Row],[Total Unit Cost]]*Sales_Data17[[#This Row],[Order Quantity]])</f>
        <v>117.82322222222223</v>
      </c>
      <c r="R2979" s="1" t="str">
        <f>TEXT(Sales_Data17[[#This Row],[OrderDate]],"MMM")</f>
        <v>Oct</v>
      </c>
      <c r="S2979" s="1" t="str">
        <f t="shared" si="46"/>
        <v>2013</v>
      </c>
    </row>
    <row r="2980" spans="1:19">
      <c r="A2980" t="s">
        <v>3003</v>
      </c>
      <c r="B2980" s="2">
        <v>41577</v>
      </c>
      <c r="C2980" s="2" t="str">
        <f>VLOOKUP(Sales_Data17[[#This Row],[Customer Name Index]],Customer_Data[#All],2,0)</f>
        <v xml:space="preserve">WakeFern </v>
      </c>
      <c r="D2980">
        <v>2</v>
      </c>
      <c r="E2980" t="s">
        <v>2</v>
      </c>
      <c r="F2980" t="s">
        <v>8168</v>
      </c>
      <c r="G2980" t="s">
        <v>8027</v>
      </c>
      <c r="H2980" t="str">
        <f>VLOOKUP(Sales_Data17[[#This Row],[Delivery Region Index]],Regions_Table[#All],2,0)</f>
        <v>New South Wales</v>
      </c>
      <c r="I2980" t="str">
        <f>VLOOKUP(Sales_Data17[[#This Row],[Delivery Region Index]],Regions_Table[#All],3,0)</f>
        <v>Broken Hill</v>
      </c>
      <c r="J2980">
        <v>5</v>
      </c>
      <c r="K2980">
        <v>1</v>
      </c>
      <c r="L2980" t="str">
        <f>VLOOKUP(Sales_Data17[[#This Row],[Product Description Index]],Products_Data[#All],2,0)</f>
        <v>Shirts</v>
      </c>
      <c r="M2980">
        <v>6</v>
      </c>
      <c r="N2980" s="9">
        <v>187.60000000000002</v>
      </c>
      <c r="O2980" s="9">
        <f>Sales_Data17[[#This Row],[Order Quantity]]*Sales_Data17[[#This Row],[Unit Price]]</f>
        <v>1125.6000000000001</v>
      </c>
      <c r="P2980" s="9">
        <v>91.924000000000007</v>
      </c>
      <c r="Q2980" s="9">
        <f>Sales_Data17[[#This Row],[Line Total]]-(Sales_Data17[[#This Row],[Total Unit Cost]]*Sales_Data17[[#This Row],[Order Quantity]])</f>
        <v>574.05600000000004</v>
      </c>
      <c r="R2980" s="1" t="str">
        <f>TEXT(Sales_Data17[[#This Row],[OrderDate]],"MMM")</f>
        <v>Oct</v>
      </c>
      <c r="S2980" s="1" t="str">
        <f t="shared" si="46"/>
        <v>2013</v>
      </c>
    </row>
    <row r="2981" spans="1:19">
      <c r="A2981" t="s">
        <v>3004</v>
      </c>
      <c r="B2981" s="2">
        <v>41578</v>
      </c>
      <c r="C2981" s="2" t="str">
        <f>VLOOKUP(Sales_Data17[[#This Row],[Customer Name Index]],Customer_Data[#All],2,0)</f>
        <v xml:space="preserve">Qualitest </v>
      </c>
      <c r="D2981">
        <v>19</v>
      </c>
      <c r="E2981" t="s">
        <v>4</v>
      </c>
      <c r="F2981" t="s">
        <v>8168</v>
      </c>
      <c r="G2981" t="s">
        <v>8028</v>
      </c>
      <c r="H2981" t="str">
        <f>VLOOKUP(Sales_Data17[[#This Row],[Delivery Region Index]],Regions_Table[#All],2,0)</f>
        <v>Victoria</v>
      </c>
      <c r="I2981" t="str">
        <f>VLOOKUP(Sales_Data17[[#This Row],[Delivery Region Index]],Regions_Table[#All],3,0)</f>
        <v>Swan Hill</v>
      </c>
      <c r="J2981">
        <v>55</v>
      </c>
      <c r="K2981">
        <v>8</v>
      </c>
      <c r="L2981" t="str">
        <f>VLOOKUP(Sales_Data17[[#This Row],[Product Description Index]],Products_Data[#All],2,0)</f>
        <v>Shoes</v>
      </c>
      <c r="M2981">
        <v>8</v>
      </c>
      <c r="N2981" s="9">
        <v>192.06666666666669</v>
      </c>
      <c r="O2981" s="9">
        <f>Sales_Data17[[#This Row],[Order Quantity]]*Sales_Data17[[#This Row],[Unit Price]]</f>
        <v>1536.5333333333335</v>
      </c>
      <c r="P2981" s="9">
        <v>130.60533333333333</v>
      </c>
      <c r="Q2981" s="9">
        <f>Sales_Data17[[#This Row],[Line Total]]-(Sales_Data17[[#This Row],[Total Unit Cost]]*Sales_Data17[[#This Row],[Order Quantity]])</f>
        <v>491.69066666666686</v>
      </c>
      <c r="R2981" s="1" t="str">
        <f>TEXT(Sales_Data17[[#This Row],[OrderDate]],"MMM")</f>
        <v>Oct</v>
      </c>
      <c r="S2981" s="1" t="str">
        <f t="shared" si="46"/>
        <v>2013</v>
      </c>
    </row>
    <row r="2982" spans="1:19">
      <c r="A2982" t="s">
        <v>3005</v>
      </c>
      <c r="B2982" s="2">
        <v>41578</v>
      </c>
      <c r="C2982" s="2" t="str">
        <f>VLOOKUP(Sales_Data17[[#This Row],[Customer Name Index]],Customer_Data[#All],2,0)</f>
        <v xml:space="preserve">Qualitest </v>
      </c>
      <c r="D2982">
        <v>19</v>
      </c>
      <c r="E2982" t="s">
        <v>2</v>
      </c>
      <c r="F2982" t="s">
        <v>8168</v>
      </c>
      <c r="G2982" t="s">
        <v>8028</v>
      </c>
      <c r="H2982" t="str">
        <f>VLOOKUP(Sales_Data17[[#This Row],[Delivery Region Index]],Regions_Table[#All],2,0)</f>
        <v>Victoria</v>
      </c>
      <c r="I2982" t="str">
        <f>VLOOKUP(Sales_Data17[[#This Row],[Delivery Region Index]],Regions_Table[#All],3,0)</f>
        <v>Shepparton</v>
      </c>
      <c r="J2982">
        <v>54</v>
      </c>
      <c r="K2982">
        <v>8</v>
      </c>
      <c r="L2982" t="str">
        <f>VLOOKUP(Sales_Data17[[#This Row],[Product Description Index]],Products_Data[#All],2,0)</f>
        <v>Shoes</v>
      </c>
      <c r="M2982">
        <v>2</v>
      </c>
      <c r="N2982" s="9">
        <v>103.47777777777779</v>
      </c>
      <c r="O2982" s="9">
        <f>Sales_Data17[[#This Row],[Order Quantity]]*Sales_Data17[[#This Row],[Unit Price]]</f>
        <v>206.95555555555558</v>
      </c>
      <c r="P2982" s="9">
        <v>56.912777777777784</v>
      </c>
      <c r="Q2982" s="9">
        <f>Sales_Data17[[#This Row],[Line Total]]-(Sales_Data17[[#This Row],[Total Unit Cost]]*Sales_Data17[[#This Row],[Order Quantity]])</f>
        <v>93.13000000000001</v>
      </c>
      <c r="R2982" s="1" t="str">
        <f>TEXT(Sales_Data17[[#This Row],[OrderDate]],"MMM")</f>
        <v>Oct</v>
      </c>
      <c r="S2982" s="1" t="str">
        <f t="shared" si="46"/>
        <v>2013</v>
      </c>
    </row>
    <row r="2983" spans="1:19">
      <c r="A2983" t="s">
        <v>3006</v>
      </c>
      <c r="B2983" s="2">
        <v>41578</v>
      </c>
      <c r="C2983" s="2" t="str">
        <f>VLOOKUP(Sales_Data17[[#This Row],[Customer Name Index]],Customer_Data[#All],2,0)</f>
        <v>ETUDE Ltd</v>
      </c>
      <c r="D2983">
        <v>4</v>
      </c>
      <c r="E2983" t="s">
        <v>4</v>
      </c>
      <c r="F2983" t="s">
        <v>8168</v>
      </c>
      <c r="G2983" t="s">
        <v>8027</v>
      </c>
      <c r="H2983" t="str">
        <f>VLOOKUP(Sales_Data17[[#This Row],[Delivery Region Index]],Regions_Table[#All],2,0)</f>
        <v>New South Wales</v>
      </c>
      <c r="I2983" t="str">
        <f>VLOOKUP(Sales_Data17[[#This Row],[Delivery Region Index]],Regions_Table[#All],3,0)</f>
        <v>Grafton</v>
      </c>
      <c r="J2983">
        <v>11</v>
      </c>
      <c r="K2983">
        <v>2</v>
      </c>
      <c r="L2983" t="str">
        <f>VLOOKUP(Sales_Data17[[#This Row],[Product Description Index]],Products_Data[#All],2,0)</f>
        <v>Pants</v>
      </c>
      <c r="M2983">
        <v>3</v>
      </c>
      <c r="N2983" s="9">
        <v>276.93333333333334</v>
      </c>
      <c r="O2983" s="9">
        <f>Sales_Data17[[#This Row],[Order Quantity]]*Sales_Data17[[#This Row],[Unit Price]]</f>
        <v>830.8</v>
      </c>
      <c r="P2983" s="9">
        <v>168.92933333333335</v>
      </c>
      <c r="Q2983" s="9">
        <f>Sales_Data17[[#This Row],[Line Total]]-(Sales_Data17[[#This Row],[Total Unit Cost]]*Sales_Data17[[#This Row],[Order Quantity]])</f>
        <v>324.01199999999994</v>
      </c>
      <c r="R2983" s="1" t="str">
        <f>TEXT(Sales_Data17[[#This Row],[OrderDate]],"MMM")</f>
        <v>Oct</v>
      </c>
      <c r="S2983" s="1" t="str">
        <f t="shared" si="46"/>
        <v>2013</v>
      </c>
    </row>
    <row r="2984" spans="1:19">
      <c r="A2984" t="s">
        <v>3007</v>
      </c>
      <c r="B2984" s="2">
        <v>41579</v>
      </c>
      <c r="C2984" s="2" t="str">
        <f>VLOOKUP(Sales_Data17[[#This Row],[Customer Name Index]],Customer_Data[#All],2,0)</f>
        <v xml:space="preserve">Qualitest </v>
      </c>
      <c r="D2984">
        <v>19</v>
      </c>
      <c r="E2984" t="s">
        <v>4</v>
      </c>
      <c r="F2984" t="s">
        <v>8168</v>
      </c>
      <c r="G2984" t="s">
        <v>8028</v>
      </c>
      <c r="H2984" t="str">
        <f>VLOOKUP(Sales_Data17[[#This Row],[Delivery Region Index]],Regions_Table[#All],2,0)</f>
        <v>Victoria</v>
      </c>
      <c r="I2984" t="str">
        <f>VLOOKUP(Sales_Data17[[#This Row],[Delivery Region Index]],Regions_Table[#All],3,0)</f>
        <v>Swan Hill</v>
      </c>
      <c r="J2984">
        <v>55</v>
      </c>
      <c r="K2984">
        <v>8</v>
      </c>
      <c r="L2984" t="str">
        <f>VLOOKUP(Sales_Data17[[#This Row],[Product Description Index]],Products_Data[#All],2,0)</f>
        <v>Shoes</v>
      </c>
      <c r="M2984">
        <v>9</v>
      </c>
      <c r="N2984" s="9">
        <v>206.95555555555558</v>
      </c>
      <c r="O2984" s="9">
        <f>Sales_Data17[[#This Row],[Order Quantity]]*Sales_Data17[[#This Row],[Unit Price]]</f>
        <v>1862.6000000000001</v>
      </c>
      <c r="P2984" s="9">
        <v>144.86888888888888</v>
      </c>
      <c r="Q2984" s="9">
        <f>Sales_Data17[[#This Row],[Line Total]]-(Sales_Data17[[#This Row],[Total Unit Cost]]*Sales_Data17[[#This Row],[Order Quantity]])</f>
        <v>558.7800000000002</v>
      </c>
      <c r="R2984" s="1" t="str">
        <f>TEXT(Sales_Data17[[#This Row],[OrderDate]],"MMM")</f>
        <v>Nov</v>
      </c>
      <c r="S2984" s="1" t="str">
        <f t="shared" si="46"/>
        <v>2013</v>
      </c>
    </row>
    <row r="2985" spans="1:19">
      <c r="A2985" t="s">
        <v>3008</v>
      </c>
      <c r="B2985" s="2">
        <v>41579</v>
      </c>
      <c r="C2985" s="2" t="str">
        <f>VLOOKUP(Sales_Data17[[#This Row],[Customer Name Index]],Customer_Data[#All],2,0)</f>
        <v>Apollo Ltd</v>
      </c>
      <c r="D2985">
        <v>11</v>
      </c>
      <c r="E2985" t="s">
        <v>4</v>
      </c>
      <c r="F2985" t="s">
        <v>8168</v>
      </c>
      <c r="G2985" t="s">
        <v>8026</v>
      </c>
      <c r="H2985" t="str">
        <f>VLOOKUP(Sales_Data17[[#This Row],[Delivery Region Index]],Regions_Table[#All],2,0)</f>
        <v>Queensland</v>
      </c>
      <c r="I2985" t="str">
        <f>VLOOKUP(Sales_Data17[[#This Row],[Delivery Region Index]],Regions_Table[#All],3,0)</f>
        <v>Gympie</v>
      </c>
      <c r="J2985">
        <v>32</v>
      </c>
      <c r="K2985">
        <v>5</v>
      </c>
      <c r="L2985" t="str">
        <f>VLOOKUP(Sales_Data17[[#This Row],[Product Description Index]],Products_Data[#All],2,0)</f>
        <v>Hats</v>
      </c>
      <c r="M2985">
        <v>1</v>
      </c>
      <c r="N2985" s="9">
        <v>222.58888888888887</v>
      </c>
      <c r="O2985" s="9">
        <f>Sales_Data17[[#This Row],[Order Quantity]]*Sales_Data17[[#This Row],[Unit Price]]</f>
        <v>222.58888888888887</v>
      </c>
      <c r="P2985" s="9">
        <v>91.261444444444436</v>
      </c>
      <c r="Q2985" s="9">
        <f>Sales_Data17[[#This Row],[Line Total]]-(Sales_Data17[[#This Row],[Total Unit Cost]]*Sales_Data17[[#This Row],[Order Quantity]])</f>
        <v>131.32744444444444</v>
      </c>
      <c r="R2985" s="1" t="str">
        <f>TEXT(Sales_Data17[[#This Row],[OrderDate]],"MMM")</f>
        <v>Nov</v>
      </c>
      <c r="S2985" s="1" t="str">
        <f t="shared" si="46"/>
        <v>2013</v>
      </c>
    </row>
    <row r="2986" spans="1:19">
      <c r="A2986" t="s">
        <v>3009</v>
      </c>
      <c r="B2986" s="2">
        <v>41579</v>
      </c>
      <c r="C2986" s="2" t="str">
        <f>VLOOKUP(Sales_Data17[[#This Row],[Customer Name Index]],Customer_Data[#All],2,0)</f>
        <v>Pure Group</v>
      </c>
      <c r="D2986">
        <v>17</v>
      </c>
      <c r="E2986" t="s">
        <v>4</v>
      </c>
      <c r="F2986" t="s">
        <v>8168</v>
      </c>
      <c r="G2986" t="s">
        <v>8025</v>
      </c>
      <c r="H2986" t="str">
        <f>VLOOKUP(Sales_Data17[[#This Row],[Delivery Region Index]],Regions_Table[#All],2,0)</f>
        <v>Victoria</v>
      </c>
      <c r="I2986" t="str">
        <f>VLOOKUP(Sales_Data17[[#This Row],[Delivery Region Index]],Regions_Table[#All],3,0)</f>
        <v>Benalla</v>
      </c>
      <c r="J2986">
        <v>48</v>
      </c>
      <c r="K2986">
        <v>7</v>
      </c>
      <c r="L2986" t="str">
        <f>VLOOKUP(Sales_Data17[[#This Row],[Product Description Index]],Products_Data[#All],2,0)</f>
        <v>Dress Shirts</v>
      </c>
      <c r="M2986">
        <v>9</v>
      </c>
      <c r="N2986" s="9">
        <v>428.05555555555554</v>
      </c>
      <c r="O2986" s="9">
        <f>Sales_Data17[[#This Row],[Order Quantity]]*Sales_Data17[[#This Row],[Unit Price]]</f>
        <v>3852.5</v>
      </c>
      <c r="P2986" s="9">
        <v>188.34444444444443</v>
      </c>
      <c r="Q2986" s="9">
        <f>Sales_Data17[[#This Row],[Line Total]]-(Sales_Data17[[#This Row],[Total Unit Cost]]*Sales_Data17[[#This Row],[Order Quantity]])</f>
        <v>2157.4</v>
      </c>
      <c r="R2986" s="1" t="str">
        <f>TEXT(Sales_Data17[[#This Row],[OrderDate]],"MMM")</f>
        <v>Nov</v>
      </c>
      <c r="S2986" s="1" t="str">
        <f t="shared" si="46"/>
        <v>2013</v>
      </c>
    </row>
    <row r="2987" spans="1:19">
      <c r="A2987" t="s">
        <v>3010</v>
      </c>
      <c r="B2987" s="2">
        <v>41579</v>
      </c>
      <c r="C2987" s="2" t="str">
        <f>VLOOKUP(Sales_Data17[[#This Row],[Customer Name Index]],Customer_Data[#All],2,0)</f>
        <v>Ole Group</v>
      </c>
      <c r="D2987">
        <v>13</v>
      </c>
      <c r="E2987" t="s">
        <v>2</v>
      </c>
      <c r="F2987" t="s">
        <v>8168</v>
      </c>
      <c r="G2987" t="s">
        <v>8026</v>
      </c>
      <c r="H2987" t="str">
        <f>VLOOKUP(Sales_Data17[[#This Row],[Delivery Region Index]],Regions_Table[#All],2,0)</f>
        <v>Queensland</v>
      </c>
      <c r="I2987" t="str">
        <f>VLOOKUP(Sales_Data17[[#This Row],[Delivery Region Index]],Regions_Table[#All],3,0)</f>
        <v>Mackay</v>
      </c>
      <c r="J2987">
        <v>36</v>
      </c>
      <c r="K2987">
        <v>5</v>
      </c>
      <c r="L2987" t="str">
        <f>VLOOKUP(Sales_Data17[[#This Row],[Product Description Index]],Products_Data[#All],2,0)</f>
        <v>Hats</v>
      </c>
      <c r="M2987">
        <v>5</v>
      </c>
      <c r="N2987" s="9">
        <v>22.333333333333332</v>
      </c>
      <c r="O2987" s="9">
        <f>Sales_Data17[[#This Row],[Order Quantity]]*Sales_Data17[[#This Row],[Unit Price]]</f>
        <v>111.66666666666666</v>
      </c>
      <c r="P2987" s="9">
        <v>15.186666666666667</v>
      </c>
      <c r="Q2987" s="9">
        <f>Sales_Data17[[#This Row],[Line Total]]-(Sales_Data17[[#This Row],[Total Unit Cost]]*Sales_Data17[[#This Row],[Order Quantity]])</f>
        <v>35.73333333333332</v>
      </c>
      <c r="R2987" s="1" t="str">
        <f>TEXT(Sales_Data17[[#This Row],[OrderDate]],"MMM")</f>
        <v>Nov</v>
      </c>
      <c r="S2987" s="1" t="str">
        <f t="shared" si="46"/>
        <v>2013</v>
      </c>
    </row>
    <row r="2988" spans="1:19">
      <c r="A2988" t="s">
        <v>3011</v>
      </c>
      <c r="B2988" s="2">
        <v>41579</v>
      </c>
      <c r="C2988" s="2" t="str">
        <f>VLOOKUP(Sales_Data17[[#This Row],[Customer Name Index]],Customer_Data[#All],2,0)</f>
        <v>21st Ltd</v>
      </c>
      <c r="D2988">
        <v>10</v>
      </c>
      <c r="E2988" t="s">
        <v>2</v>
      </c>
      <c r="F2988" t="s">
        <v>8168</v>
      </c>
      <c r="G2988" t="s">
        <v>8026</v>
      </c>
      <c r="H2988" t="str">
        <f>VLOOKUP(Sales_Data17[[#This Row],[Delivery Region Index]],Regions_Table[#All],2,0)</f>
        <v>Queensland</v>
      </c>
      <c r="I2988" t="str">
        <f>VLOOKUP(Sales_Data17[[#This Row],[Delivery Region Index]],Regions_Table[#All],3,0)</f>
        <v>Charters Towers</v>
      </c>
      <c r="J2988">
        <v>29</v>
      </c>
      <c r="K2988">
        <v>4</v>
      </c>
      <c r="L2988" t="str">
        <f>VLOOKUP(Sales_Data17[[#This Row],[Product Description Index]],Products_Data[#All],2,0)</f>
        <v>Jeans</v>
      </c>
      <c r="M2988">
        <v>9</v>
      </c>
      <c r="N2988" s="9">
        <v>188.34444444444446</v>
      </c>
      <c r="O2988" s="9">
        <f>Sales_Data17[[#This Row],[Order Quantity]]*Sales_Data17[[#This Row],[Unit Price]]</f>
        <v>1695.1000000000001</v>
      </c>
      <c r="P2988" s="9">
        <v>101.70600000000002</v>
      </c>
      <c r="Q2988" s="9">
        <f>Sales_Data17[[#This Row],[Line Total]]-(Sales_Data17[[#This Row],[Total Unit Cost]]*Sales_Data17[[#This Row],[Order Quantity]])</f>
        <v>779.74599999999998</v>
      </c>
      <c r="R2988" s="1" t="str">
        <f>TEXT(Sales_Data17[[#This Row],[OrderDate]],"MMM")</f>
        <v>Nov</v>
      </c>
      <c r="S2988" s="1" t="str">
        <f t="shared" si="46"/>
        <v>2013</v>
      </c>
    </row>
    <row r="2989" spans="1:19">
      <c r="A2989" t="s">
        <v>3012</v>
      </c>
      <c r="B2989" s="2">
        <v>41580</v>
      </c>
      <c r="C2989" s="2" t="str">
        <f>VLOOKUP(Sales_Data17[[#This Row],[Customer Name Index]],Customer_Data[#All],2,0)</f>
        <v>Apollo Ltd</v>
      </c>
      <c r="D2989">
        <v>11</v>
      </c>
      <c r="E2989" t="s">
        <v>2</v>
      </c>
      <c r="F2989" t="s">
        <v>8168</v>
      </c>
      <c r="G2989" t="s">
        <v>8026</v>
      </c>
      <c r="H2989" t="str">
        <f>VLOOKUP(Sales_Data17[[#This Row],[Delivery Region Index]],Regions_Table[#All],2,0)</f>
        <v>Queensland</v>
      </c>
      <c r="I2989" t="str">
        <f>VLOOKUP(Sales_Data17[[#This Row],[Delivery Region Index]],Regions_Table[#All],3,0)</f>
        <v>Gold Coast</v>
      </c>
      <c r="J2989">
        <v>31</v>
      </c>
      <c r="K2989">
        <v>5</v>
      </c>
      <c r="L2989" t="str">
        <f>VLOOKUP(Sales_Data17[[#This Row],[Product Description Index]],Products_Data[#All],2,0)</f>
        <v>Hats</v>
      </c>
      <c r="M2989">
        <v>5</v>
      </c>
      <c r="N2989" s="9">
        <v>716.15555555555557</v>
      </c>
      <c r="O2989" s="9">
        <f>Sales_Data17[[#This Row],[Order Quantity]]*Sales_Data17[[#This Row],[Unit Price]]</f>
        <v>3580.7777777777778</v>
      </c>
      <c r="P2989" s="9">
        <v>315.10844444444444</v>
      </c>
      <c r="Q2989" s="9">
        <f>Sales_Data17[[#This Row],[Line Total]]-(Sales_Data17[[#This Row],[Total Unit Cost]]*Sales_Data17[[#This Row],[Order Quantity]])</f>
        <v>2005.2355555555555</v>
      </c>
      <c r="R2989" s="1" t="str">
        <f>TEXT(Sales_Data17[[#This Row],[OrderDate]],"MMM")</f>
        <v>Nov</v>
      </c>
      <c r="S2989" s="1" t="str">
        <f t="shared" si="46"/>
        <v>2013</v>
      </c>
    </row>
    <row r="2990" spans="1:19">
      <c r="A2990" t="s">
        <v>3013</v>
      </c>
      <c r="B2990" s="2">
        <v>41580</v>
      </c>
      <c r="C2990" s="2" t="str">
        <f>VLOOKUP(Sales_Data17[[#This Row],[Customer Name Index]],Customer_Data[#All],2,0)</f>
        <v>ETUDE Ltd</v>
      </c>
      <c r="D2990">
        <v>4</v>
      </c>
      <c r="E2990" t="s">
        <v>3</v>
      </c>
      <c r="F2990" t="s">
        <v>8168</v>
      </c>
      <c r="G2990" t="s">
        <v>8027</v>
      </c>
      <c r="H2990" t="str">
        <f>VLOOKUP(Sales_Data17[[#This Row],[Delivery Region Index]],Regions_Table[#All],2,0)</f>
        <v>New South Wales</v>
      </c>
      <c r="I2990" t="str">
        <f>VLOOKUP(Sales_Data17[[#This Row],[Delivery Region Index]],Regions_Table[#All],3,0)</f>
        <v>Grafton</v>
      </c>
      <c r="J2990">
        <v>11</v>
      </c>
      <c r="K2990">
        <v>2</v>
      </c>
      <c r="L2990" t="str">
        <f>VLOOKUP(Sales_Data17[[#This Row],[Product Description Index]],Products_Data[#All],2,0)</f>
        <v>Pants</v>
      </c>
      <c r="M2990">
        <v>5</v>
      </c>
      <c r="N2990" s="9">
        <v>120.60000000000001</v>
      </c>
      <c r="O2990" s="9">
        <f>Sales_Data17[[#This Row],[Order Quantity]]*Sales_Data17[[#This Row],[Unit Price]]</f>
        <v>603</v>
      </c>
      <c r="P2990" s="9">
        <v>49.445999999999998</v>
      </c>
      <c r="Q2990" s="9">
        <f>Sales_Data17[[#This Row],[Line Total]]-(Sales_Data17[[#This Row],[Total Unit Cost]]*Sales_Data17[[#This Row],[Order Quantity]])</f>
        <v>355.77</v>
      </c>
      <c r="R2990" s="1" t="str">
        <f>TEXT(Sales_Data17[[#This Row],[OrderDate]],"MMM")</f>
        <v>Nov</v>
      </c>
      <c r="S2990" s="1" t="str">
        <f t="shared" si="46"/>
        <v>2013</v>
      </c>
    </row>
    <row r="2991" spans="1:19">
      <c r="A2991" t="s">
        <v>3014</v>
      </c>
      <c r="B2991" s="2">
        <v>41580</v>
      </c>
      <c r="C2991" s="2" t="str">
        <f>VLOOKUP(Sales_Data17[[#This Row],[Customer Name Index]],Customer_Data[#All],2,0)</f>
        <v xml:space="preserve">Qualitest </v>
      </c>
      <c r="D2991">
        <v>19</v>
      </c>
      <c r="E2991" t="s">
        <v>2</v>
      </c>
      <c r="F2991" t="s">
        <v>8168</v>
      </c>
      <c r="G2991" t="s">
        <v>8028</v>
      </c>
      <c r="H2991" t="str">
        <f>VLOOKUP(Sales_Data17[[#This Row],[Delivery Region Index]],Regions_Table[#All],2,0)</f>
        <v>Victoria</v>
      </c>
      <c r="I2991" t="str">
        <f>VLOOKUP(Sales_Data17[[#This Row],[Delivery Region Index]],Regions_Table[#All],3,0)</f>
        <v>Swan Hill</v>
      </c>
      <c r="J2991">
        <v>55</v>
      </c>
      <c r="K2991">
        <v>8</v>
      </c>
      <c r="L2991" t="str">
        <f>VLOOKUP(Sales_Data17[[#This Row],[Product Description Index]],Products_Data[#All],2,0)</f>
        <v>Shoes</v>
      </c>
      <c r="M2991">
        <v>5</v>
      </c>
      <c r="N2991" s="9">
        <v>120.60000000000001</v>
      </c>
      <c r="O2991" s="9">
        <f>Sales_Data17[[#This Row],[Order Quantity]]*Sales_Data17[[#This Row],[Unit Price]]</f>
        <v>603</v>
      </c>
      <c r="P2991" s="9">
        <v>79.596000000000018</v>
      </c>
      <c r="Q2991" s="9">
        <f>Sales_Data17[[#This Row],[Line Total]]-(Sales_Data17[[#This Row],[Total Unit Cost]]*Sales_Data17[[#This Row],[Order Quantity]])</f>
        <v>205.01999999999992</v>
      </c>
      <c r="R2991" s="1" t="str">
        <f>TEXT(Sales_Data17[[#This Row],[OrderDate]],"MMM")</f>
        <v>Nov</v>
      </c>
      <c r="S2991" s="1" t="str">
        <f t="shared" si="46"/>
        <v>2013</v>
      </c>
    </row>
    <row r="2992" spans="1:19">
      <c r="A2992" t="s">
        <v>3015</v>
      </c>
      <c r="B2992" s="2">
        <v>41580</v>
      </c>
      <c r="C2992" s="2" t="str">
        <f>VLOOKUP(Sales_Data17[[#This Row],[Customer Name Index]],Customer_Data[#All],2,0)</f>
        <v>Ole Group</v>
      </c>
      <c r="D2992">
        <v>13</v>
      </c>
      <c r="E2992" t="s">
        <v>4</v>
      </c>
      <c r="F2992" t="s">
        <v>8168</v>
      </c>
      <c r="G2992" t="s">
        <v>8026</v>
      </c>
      <c r="H2992" t="str">
        <f>VLOOKUP(Sales_Data17[[#This Row],[Delivery Region Index]],Regions_Table[#All],2,0)</f>
        <v>Queensland</v>
      </c>
      <c r="I2992" t="str">
        <f>VLOOKUP(Sales_Data17[[#This Row],[Delivery Region Index]],Regions_Table[#All],3,0)</f>
        <v>Mackay</v>
      </c>
      <c r="J2992">
        <v>36</v>
      </c>
      <c r="K2992">
        <v>5</v>
      </c>
      <c r="L2992" t="str">
        <f>VLOOKUP(Sales_Data17[[#This Row],[Product Description Index]],Products_Data[#All],2,0)</f>
        <v>Hats</v>
      </c>
      <c r="M2992">
        <v>4</v>
      </c>
      <c r="N2992" s="9">
        <v>675.95555555555563</v>
      </c>
      <c r="O2992" s="9">
        <f>Sales_Data17[[#This Row],[Order Quantity]]*Sales_Data17[[#This Row],[Unit Price]]</f>
        <v>2703.8222222222225</v>
      </c>
      <c r="P2992" s="9">
        <v>337.97777777777782</v>
      </c>
      <c r="Q2992" s="9">
        <f>Sales_Data17[[#This Row],[Line Total]]-(Sales_Data17[[#This Row],[Total Unit Cost]]*Sales_Data17[[#This Row],[Order Quantity]])</f>
        <v>1351.9111111111113</v>
      </c>
      <c r="R2992" s="1" t="str">
        <f>TEXT(Sales_Data17[[#This Row],[OrderDate]],"MMM")</f>
        <v>Nov</v>
      </c>
      <c r="S2992" s="1" t="str">
        <f t="shared" si="46"/>
        <v>2013</v>
      </c>
    </row>
    <row r="2993" spans="1:19">
      <c r="A2993" t="s">
        <v>3016</v>
      </c>
      <c r="B2993" s="2">
        <v>41581</v>
      </c>
      <c r="C2993" s="2" t="str">
        <f>VLOOKUP(Sales_Data17[[#This Row],[Customer Name Index]],Customer_Data[#All],2,0)</f>
        <v xml:space="preserve">WakeFern </v>
      </c>
      <c r="D2993">
        <v>2</v>
      </c>
      <c r="E2993" t="s">
        <v>4</v>
      </c>
      <c r="F2993" t="s">
        <v>8168</v>
      </c>
      <c r="G2993" t="s">
        <v>8027</v>
      </c>
      <c r="H2993" t="str">
        <f>VLOOKUP(Sales_Data17[[#This Row],[Delivery Region Index]],Regions_Table[#All],2,0)</f>
        <v>New South Wales</v>
      </c>
      <c r="I2993" t="str">
        <f>VLOOKUP(Sales_Data17[[#This Row],[Delivery Region Index]],Regions_Table[#All],3,0)</f>
        <v>Cessnock</v>
      </c>
      <c r="J2993">
        <v>6</v>
      </c>
      <c r="K2993">
        <v>1</v>
      </c>
      <c r="L2993" t="str">
        <f>VLOOKUP(Sales_Data17[[#This Row],[Product Description Index]],Products_Data[#All],2,0)</f>
        <v>Shirts</v>
      </c>
      <c r="M2993">
        <v>8</v>
      </c>
      <c r="N2993" s="9">
        <v>75.188888888888897</v>
      </c>
      <c r="O2993" s="9">
        <f>Sales_Data17[[#This Row],[Order Quantity]]*Sales_Data17[[#This Row],[Unit Price]]</f>
        <v>601.51111111111118</v>
      </c>
      <c r="P2993" s="9">
        <v>38.346333333333334</v>
      </c>
      <c r="Q2993" s="9">
        <f>Sales_Data17[[#This Row],[Line Total]]-(Sales_Data17[[#This Row],[Total Unit Cost]]*Sales_Data17[[#This Row],[Order Quantity]])</f>
        <v>294.74044444444451</v>
      </c>
      <c r="R2993" s="1" t="str">
        <f>TEXT(Sales_Data17[[#This Row],[OrderDate]],"MMM")</f>
        <v>Nov</v>
      </c>
      <c r="S2993" s="1" t="str">
        <f t="shared" si="46"/>
        <v>2013</v>
      </c>
    </row>
    <row r="2994" spans="1:19">
      <c r="A2994" t="s">
        <v>3017</v>
      </c>
      <c r="B2994" s="2">
        <v>41581</v>
      </c>
      <c r="C2994" s="2" t="str">
        <f>VLOOKUP(Sales_Data17[[#This Row],[Customer Name Index]],Customer_Data[#All],2,0)</f>
        <v>Eminence Corp</v>
      </c>
      <c r="D2994">
        <v>18</v>
      </c>
      <c r="E2994" t="s">
        <v>2</v>
      </c>
      <c r="F2994" t="s">
        <v>8168</v>
      </c>
      <c r="G2994" t="s">
        <v>8025</v>
      </c>
      <c r="H2994" t="str">
        <f>VLOOKUP(Sales_Data17[[#This Row],[Delivery Region Index]],Regions_Table[#All],2,0)</f>
        <v>Victoria</v>
      </c>
      <c r="I2994" t="str">
        <f>VLOOKUP(Sales_Data17[[#This Row],[Delivery Region Index]],Regions_Table[#All],3,0)</f>
        <v>Latrobe City</v>
      </c>
      <c r="J2994">
        <v>52</v>
      </c>
      <c r="K2994">
        <v>8</v>
      </c>
      <c r="L2994" t="str">
        <f>VLOOKUP(Sales_Data17[[#This Row],[Product Description Index]],Products_Data[#All],2,0)</f>
        <v>Shoes</v>
      </c>
      <c r="M2994">
        <v>4</v>
      </c>
      <c r="N2994" s="9">
        <v>223.33333333333334</v>
      </c>
      <c r="O2994" s="9">
        <f>Sales_Data17[[#This Row],[Order Quantity]]*Sales_Data17[[#This Row],[Unit Price]]</f>
        <v>893.33333333333337</v>
      </c>
      <c r="P2994" s="9">
        <v>107.19999999999999</v>
      </c>
      <c r="Q2994" s="9">
        <f>Sales_Data17[[#This Row],[Line Total]]-(Sales_Data17[[#This Row],[Total Unit Cost]]*Sales_Data17[[#This Row],[Order Quantity]])</f>
        <v>464.53333333333342</v>
      </c>
      <c r="R2994" s="1" t="str">
        <f>TEXT(Sales_Data17[[#This Row],[OrderDate]],"MMM")</f>
        <v>Nov</v>
      </c>
      <c r="S2994" s="1" t="str">
        <f t="shared" si="46"/>
        <v>2013</v>
      </c>
    </row>
    <row r="2995" spans="1:19">
      <c r="A2995" t="s">
        <v>3018</v>
      </c>
      <c r="B2995" s="2">
        <v>41581</v>
      </c>
      <c r="C2995" s="2" t="str">
        <f>VLOOKUP(Sales_Data17[[#This Row],[Customer Name Index]],Customer_Data[#All],2,0)</f>
        <v>3LAB, Ltd</v>
      </c>
      <c r="D2995">
        <v>16</v>
      </c>
      <c r="E2995" t="s">
        <v>2</v>
      </c>
      <c r="F2995" t="s">
        <v>8168</v>
      </c>
      <c r="G2995" t="s">
        <v>8025</v>
      </c>
      <c r="H2995" t="str">
        <f>VLOOKUP(Sales_Data17[[#This Row],[Delivery Region Index]],Regions_Table[#All],2,0)</f>
        <v>Queensland</v>
      </c>
      <c r="I2995" t="str">
        <f>VLOOKUP(Sales_Data17[[#This Row],[Delivery Region Index]],Regions_Table[#All],3,0)</f>
        <v>Townsville</v>
      </c>
      <c r="J2995">
        <v>45</v>
      </c>
      <c r="K2995">
        <v>7</v>
      </c>
      <c r="L2995" t="str">
        <f>VLOOKUP(Sales_Data17[[#This Row],[Product Description Index]],Products_Data[#All],2,0)</f>
        <v>Dress Shirts</v>
      </c>
      <c r="M2995">
        <v>2</v>
      </c>
      <c r="N2995" s="9">
        <v>287.35555555555561</v>
      </c>
      <c r="O2995" s="9">
        <f>Sales_Data17[[#This Row],[Order Quantity]]*Sales_Data17[[#This Row],[Unit Price]]</f>
        <v>574.71111111111122</v>
      </c>
      <c r="P2995" s="9">
        <v>178.16044444444447</v>
      </c>
      <c r="Q2995" s="9">
        <f>Sales_Data17[[#This Row],[Line Total]]-(Sales_Data17[[#This Row],[Total Unit Cost]]*Sales_Data17[[#This Row],[Order Quantity]])</f>
        <v>218.39022222222229</v>
      </c>
      <c r="R2995" s="1" t="str">
        <f>TEXT(Sales_Data17[[#This Row],[OrderDate]],"MMM")</f>
        <v>Nov</v>
      </c>
      <c r="S2995" s="1" t="str">
        <f t="shared" si="46"/>
        <v>2013</v>
      </c>
    </row>
    <row r="2996" spans="1:19">
      <c r="A2996" t="s">
        <v>3019</v>
      </c>
      <c r="B2996" s="2">
        <v>41581</v>
      </c>
      <c r="C2996" s="2" t="str">
        <f>VLOOKUP(Sales_Data17[[#This Row],[Customer Name Index]],Customer_Data[#All],2,0)</f>
        <v>Apollo Ltd</v>
      </c>
      <c r="D2996">
        <v>11</v>
      </c>
      <c r="E2996" t="s">
        <v>4</v>
      </c>
      <c r="F2996" t="s">
        <v>8168</v>
      </c>
      <c r="G2996" t="s">
        <v>8026</v>
      </c>
      <c r="H2996" t="str">
        <f>VLOOKUP(Sales_Data17[[#This Row],[Delivery Region Index]],Regions_Table[#All],2,0)</f>
        <v>Queensland</v>
      </c>
      <c r="I2996" t="str">
        <f>VLOOKUP(Sales_Data17[[#This Row],[Delivery Region Index]],Regions_Table[#All],3,0)</f>
        <v>Gympie</v>
      </c>
      <c r="J2996">
        <v>32</v>
      </c>
      <c r="K2996">
        <v>5</v>
      </c>
      <c r="L2996" t="str">
        <f>VLOOKUP(Sales_Data17[[#This Row],[Product Description Index]],Products_Data[#All],2,0)</f>
        <v>Hats</v>
      </c>
      <c r="M2996">
        <v>6</v>
      </c>
      <c r="N2996" s="9">
        <v>94.544444444444437</v>
      </c>
      <c r="O2996" s="9">
        <f>Sales_Data17[[#This Row],[Order Quantity]]*Sales_Data17[[#This Row],[Unit Price]]</f>
        <v>567.26666666666665</v>
      </c>
      <c r="P2996" s="9">
        <v>72.799222222222227</v>
      </c>
      <c r="Q2996" s="9">
        <f>Sales_Data17[[#This Row],[Line Total]]-(Sales_Data17[[#This Row],[Total Unit Cost]]*Sales_Data17[[#This Row],[Order Quantity]])</f>
        <v>130.47133333333329</v>
      </c>
      <c r="R2996" s="1" t="str">
        <f>TEXT(Sales_Data17[[#This Row],[OrderDate]],"MMM")</f>
        <v>Nov</v>
      </c>
      <c r="S2996" s="1" t="str">
        <f t="shared" si="46"/>
        <v>2013</v>
      </c>
    </row>
    <row r="2997" spans="1:19">
      <c r="A2997" t="s">
        <v>3020</v>
      </c>
      <c r="B2997" s="2">
        <v>41581</v>
      </c>
      <c r="C2997" s="2" t="str">
        <f>VLOOKUP(Sales_Data17[[#This Row],[Customer Name Index]],Customer_Data[#All],2,0)</f>
        <v>Medsep Group</v>
      </c>
      <c r="D2997">
        <v>8</v>
      </c>
      <c r="E2997" t="s">
        <v>4</v>
      </c>
      <c r="F2997" t="s">
        <v>8168</v>
      </c>
      <c r="G2997" t="s">
        <v>8027</v>
      </c>
      <c r="H2997" t="str">
        <f>VLOOKUP(Sales_Data17[[#This Row],[Delivery Region Index]],Regions_Table[#All],2,0)</f>
        <v>New South Wales</v>
      </c>
      <c r="I2997" t="str">
        <f>VLOOKUP(Sales_Data17[[#This Row],[Delivery Region Index]],Regions_Table[#All],3,0)</f>
        <v>Tamworth</v>
      </c>
      <c r="J2997">
        <v>21</v>
      </c>
      <c r="K2997">
        <v>3</v>
      </c>
      <c r="L2997" t="str">
        <f>VLOOKUP(Sales_Data17[[#This Row],[Product Description Index]],Products_Data[#All],2,0)</f>
        <v>Sunglasses</v>
      </c>
      <c r="M2997">
        <v>1</v>
      </c>
      <c r="N2997" s="9">
        <v>219.61111111111111</v>
      </c>
      <c r="O2997" s="9">
        <f>Sales_Data17[[#This Row],[Order Quantity]]*Sales_Data17[[#This Row],[Unit Price]]</f>
        <v>219.61111111111111</v>
      </c>
      <c r="P2997" s="9">
        <v>160.31611111111113</v>
      </c>
      <c r="Q2997" s="9">
        <f>Sales_Data17[[#This Row],[Line Total]]-(Sales_Data17[[#This Row],[Total Unit Cost]]*Sales_Data17[[#This Row],[Order Quantity]])</f>
        <v>59.294999999999987</v>
      </c>
      <c r="R2997" s="1" t="str">
        <f>TEXT(Sales_Data17[[#This Row],[OrderDate]],"MMM")</f>
        <v>Nov</v>
      </c>
      <c r="S2997" s="1" t="str">
        <f t="shared" si="46"/>
        <v>2013</v>
      </c>
    </row>
    <row r="2998" spans="1:19">
      <c r="A2998" t="s">
        <v>3021</v>
      </c>
      <c r="B2998" s="2">
        <v>41582</v>
      </c>
      <c r="C2998" s="2" t="str">
        <f>VLOOKUP(Sales_Data17[[#This Row],[Customer Name Index]],Customer_Data[#All],2,0)</f>
        <v>Procter Corp</v>
      </c>
      <c r="D2998">
        <v>5</v>
      </c>
      <c r="E2998" t="s">
        <v>2</v>
      </c>
      <c r="F2998" t="s">
        <v>8168</v>
      </c>
      <c r="G2998" t="s">
        <v>8027</v>
      </c>
      <c r="H2998" t="str">
        <f>VLOOKUP(Sales_Data17[[#This Row],[Delivery Region Index]],Regions_Table[#All],2,0)</f>
        <v>New South Wales</v>
      </c>
      <c r="I2998" t="str">
        <f>VLOOKUP(Sales_Data17[[#This Row],[Delivery Region Index]],Regions_Table[#All],3,0)</f>
        <v>Lismore</v>
      </c>
      <c r="J2998">
        <v>14</v>
      </c>
      <c r="K2998">
        <v>2</v>
      </c>
      <c r="L2998" t="str">
        <f>VLOOKUP(Sales_Data17[[#This Row],[Product Description Index]],Products_Data[#All],2,0)</f>
        <v>Pants</v>
      </c>
      <c r="M2998">
        <v>4</v>
      </c>
      <c r="N2998" s="9">
        <v>131.02222222222224</v>
      </c>
      <c r="O2998" s="9">
        <f>Sales_Data17[[#This Row],[Order Quantity]]*Sales_Data17[[#This Row],[Unit Price]]</f>
        <v>524.08888888888896</v>
      </c>
      <c r="P2998" s="9">
        <v>66.821333333333342</v>
      </c>
      <c r="Q2998" s="9">
        <f>Sales_Data17[[#This Row],[Line Total]]-(Sales_Data17[[#This Row],[Total Unit Cost]]*Sales_Data17[[#This Row],[Order Quantity]])</f>
        <v>256.80355555555559</v>
      </c>
      <c r="R2998" s="1" t="str">
        <f>TEXT(Sales_Data17[[#This Row],[OrderDate]],"MMM")</f>
        <v>Nov</v>
      </c>
      <c r="S2998" s="1" t="str">
        <f t="shared" si="46"/>
        <v>2013</v>
      </c>
    </row>
    <row r="2999" spans="1:19">
      <c r="A2999" t="s">
        <v>3022</v>
      </c>
      <c r="B2999" s="2">
        <v>41582</v>
      </c>
      <c r="C2999" s="2" t="str">
        <f>VLOOKUP(Sales_Data17[[#This Row],[Customer Name Index]],Customer_Data[#All],2,0)</f>
        <v xml:space="preserve">Medline </v>
      </c>
      <c r="D2999">
        <v>12</v>
      </c>
      <c r="E2999" t="s">
        <v>4</v>
      </c>
      <c r="F2999" t="s">
        <v>8168</v>
      </c>
      <c r="G2999" t="s">
        <v>8026</v>
      </c>
      <c r="H2999" t="str">
        <f>VLOOKUP(Sales_Data17[[#This Row],[Delivery Region Index]],Regions_Table[#All],2,0)</f>
        <v>Queensland</v>
      </c>
      <c r="I2999" t="str">
        <f>VLOOKUP(Sales_Data17[[#This Row],[Delivery Region Index]],Regions_Table[#All],3,0)</f>
        <v>Hervey Bay</v>
      </c>
      <c r="J2999">
        <v>33</v>
      </c>
      <c r="K2999">
        <v>5</v>
      </c>
      <c r="L2999" t="str">
        <f>VLOOKUP(Sales_Data17[[#This Row],[Product Description Index]],Products_Data[#All],2,0)</f>
        <v>Hats</v>
      </c>
      <c r="M2999">
        <v>2</v>
      </c>
      <c r="N2999" s="9">
        <v>23.077777777777779</v>
      </c>
      <c r="O2999" s="9">
        <f>Sales_Data17[[#This Row],[Order Quantity]]*Sales_Data17[[#This Row],[Unit Price]]</f>
        <v>46.155555555555559</v>
      </c>
      <c r="P2999" s="9">
        <v>10.61577777777778</v>
      </c>
      <c r="Q2999" s="9">
        <f>Sales_Data17[[#This Row],[Line Total]]-(Sales_Data17[[#This Row],[Total Unit Cost]]*Sales_Data17[[#This Row],[Order Quantity]])</f>
        <v>24.923999999999999</v>
      </c>
      <c r="R2999" s="1" t="str">
        <f>TEXT(Sales_Data17[[#This Row],[OrderDate]],"MMM")</f>
        <v>Nov</v>
      </c>
      <c r="S2999" s="1" t="str">
        <f t="shared" si="46"/>
        <v>2013</v>
      </c>
    </row>
    <row r="3000" spans="1:19">
      <c r="A3000" t="s">
        <v>3023</v>
      </c>
      <c r="B3000" s="2">
        <v>41582</v>
      </c>
      <c r="C3000" s="2" t="str">
        <f>VLOOKUP(Sales_Data17[[#This Row],[Customer Name Index]],Customer_Data[#All],2,0)</f>
        <v>Pacific Ltd</v>
      </c>
      <c r="D3000">
        <v>20</v>
      </c>
      <c r="E3000" t="s">
        <v>3</v>
      </c>
      <c r="F3000" t="s">
        <v>8168</v>
      </c>
      <c r="G3000" t="s">
        <v>8028</v>
      </c>
      <c r="H3000" t="str">
        <f>VLOOKUP(Sales_Data17[[#This Row],[Delivery Region Index]],Regions_Table[#All],2,0)</f>
        <v>Victoria</v>
      </c>
      <c r="I3000" t="str">
        <f>VLOOKUP(Sales_Data17[[#This Row],[Delivery Region Index]],Regions_Table[#All],3,0)</f>
        <v>Wangaratta</v>
      </c>
      <c r="J3000">
        <v>56</v>
      </c>
      <c r="K3000">
        <v>8</v>
      </c>
      <c r="L3000" t="str">
        <f>VLOOKUP(Sales_Data17[[#This Row],[Product Description Index]],Products_Data[#All],2,0)</f>
        <v>Shoes</v>
      </c>
      <c r="M3000">
        <v>6</v>
      </c>
      <c r="N3000" s="9">
        <v>215.88888888888889</v>
      </c>
      <c r="O3000" s="9">
        <f>Sales_Data17[[#This Row],[Order Quantity]]*Sales_Data17[[#This Row],[Unit Price]]</f>
        <v>1295.3333333333333</v>
      </c>
      <c r="P3000" s="9">
        <v>136.01</v>
      </c>
      <c r="Q3000" s="9">
        <f>Sales_Data17[[#This Row],[Line Total]]-(Sales_Data17[[#This Row],[Total Unit Cost]]*Sales_Data17[[#This Row],[Order Quantity]])</f>
        <v>479.27333333333331</v>
      </c>
      <c r="R3000" s="1" t="str">
        <f>TEXT(Sales_Data17[[#This Row],[OrderDate]],"MMM")</f>
        <v>Nov</v>
      </c>
      <c r="S3000" s="1" t="str">
        <f t="shared" si="46"/>
        <v>2013</v>
      </c>
    </row>
    <row r="3001" spans="1:19">
      <c r="A3001" t="s">
        <v>3024</v>
      </c>
      <c r="B3001" s="2">
        <v>41582</v>
      </c>
      <c r="C3001" s="2" t="str">
        <f>VLOOKUP(Sales_Data17[[#This Row],[Customer Name Index]],Customer_Data[#All],2,0)</f>
        <v>Avon Corp</v>
      </c>
      <c r="D3001">
        <v>1</v>
      </c>
      <c r="E3001" t="s">
        <v>3</v>
      </c>
      <c r="F3001" t="s">
        <v>8168</v>
      </c>
      <c r="G3001" t="s">
        <v>8027</v>
      </c>
      <c r="H3001" t="str">
        <f>VLOOKUP(Sales_Data17[[#This Row],[Delivery Region Index]],Regions_Table[#All],2,0)</f>
        <v>New South Wales</v>
      </c>
      <c r="I3001" t="str">
        <f>VLOOKUP(Sales_Data17[[#This Row],[Delivery Region Index]],Regions_Table[#All],3,0)</f>
        <v>Armidale</v>
      </c>
      <c r="J3001">
        <v>3</v>
      </c>
      <c r="K3001">
        <v>1</v>
      </c>
      <c r="L3001" t="str">
        <f>VLOOKUP(Sales_Data17[[#This Row],[Product Description Index]],Products_Data[#All],2,0)</f>
        <v>Shirts</v>
      </c>
      <c r="M3001">
        <v>8</v>
      </c>
      <c r="N3001" s="9">
        <v>431.77777777777777</v>
      </c>
      <c r="O3001" s="9">
        <f>Sales_Data17[[#This Row],[Order Quantity]]*Sales_Data17[[#This Row],[Unit Price]]</f>
        <v>3454.2222222222222</v>
      </c>
      <c r="P3001" s="9">
        <v>345.42222222222222</v>
      </c>
      <c r="Q3001" s="9">
        <f>Sales_Data17[[#This Row],[Line Total]]-(Sales_Data17[[#This Row],[Total Unit Cost]]*Sales_Data17[[#This Row],[Order Quantity]])</f>
        <v>690.84444444444443</v>
      </c>
      <c r="R3001" s="1" t="str">
        <f>TEXT(Sales_Data17[[#This Row],[OrderDate]],"MMM")</f>
        <v>Nov</v>
      </c>
      <c r="S3001" s="1" t="str">
        <f t="shared" si="46"/>
        <v>2013</v>
      </c>
    </row>
    <row r="3002" spans="1:19">
      <c r="A3002" t="s">
        <v>3025</v>
      </c>
      <c r="B3002" s="2">
        <v>41582</v>
      </c>
      <c r="C3002" s="2" t="str">
        <f>VLOOKUP(Sales_Data17[[#This Row],[Customer Name Index]],Customer_Data[#All],2,0)</f>
        <v xml:space="preserve">Medline </v>
      </c>
      <c r="D3002">
        <v>12</v>
      </c>
      <c r="E3002" t="s">
        <v>4</v>
      </c>
      <c r="F3002" t="s">
        <v>8168</v>
      </c>
      <c r="G3002" t="s">
        <v>8026</v>
      </c>
      <c r="H3002" t="str">
        <f>VLOOKUP(Sales_Data17[[#This Row],[Delivery Region Index]],Regions_Table[#All],2,0)</f>
        <v>Queensland</v>
      </c>
      <c r="I3002" t="str">
        <f>VLOOKUP(Sales_Data17[[#This Row],[Delivery Region Index]],Regions_Table[#All],3,0)</f>
        <v>Logan City</v>
      </c>
      <c r="J3002">
        <v>35</v>
      </c>
      <c r="K3002">
        <v>5</v>
      </c>
      <c r="L3002" t="str">
        <f>VLOOKUP(Sales_Data17[[#This Row],[Product Description Index]],Products_Data[#All],2,0)</f>
        <v>Hats</v>
      </c>
      <c r="M3002">
        <v>1</v>
      </c>
      <c r="N3002" s="9">
        <v>98.266666666666666</v>
      </c>
      <c r="O3002" s="9">
        <f>Sales_Data17[[#This Row],[Order Quantity]]*Sales_Data17[[#This Row],[Unit Price]]</f>
        <v>98.266666666666666</v>
      </c>
      <c r="P3002" s="9">
        <v>56.994666666666667</v>
      </c>
      <c r="Q3002" s="9">
        <f>Sales_Data17[[#This Row],[Line Total]]-(Sales_Data17[[#This Row],[Total Unit Cost]]*Sales_Data17[[#This Row],[Order Quantity]])</f>
        <v>41.271999999999998</v>
      </c>
      <c r="R3002" s="1" t="str">
        <f>TEXT(Sales_Data17[[#This Row],[OrderDate]],"MMM")</f>
        <v>Nov</v>
      </c>
      <c r="S3002" s="1" t="str">
        <f t="shared" si="46"/>
        <v>2013</v>
      </c>
    </row>
    <row r="3003" spans="1:19">
      <c r="A3003" t="s">
        <v>3026</v>
      </c>
      <c r="B3003" s="2">
        <v>41582</v>
      </c>
      <c r="C3003" s="2" t="str">
        <f>VLOOKUP(Sales_Data17[[#This Row],[Customer Name Index]],Customer_Data[#All],2,0)</f>
        <v>21st Ltd</v>
      </c>
      <c r="D3003">
        <v>10</v>
      </c>
      <c r="E3003" t="s">
        <v>4</v>
      </c>
      <c r="F3003" t="s">
        <v>8168</v>
      </c>
      <c r="G3003" t="s">
        <v>8026</v>
      </c>
      <c r="H3003" t="str">
        <f>VLOOKUP(Sales_Data17[[#This Row],[Delivery Region Index]],Regions_Table[#All],2,0)</f>
        <v>Queensland</v>
      </c>
      <c r="I3003" t="str">
        <f>VLOOKUP(Sales_Data17[[#This Row],[Delivery Region Index]],Regions_Table[#All],3,0)</f>
        <v>Charters Towers</v>
      </c>
      <c r="J3003">
        <v>29</v>
      </c>
      <c r="K3003">
        <v>4</v>
      </c>
      <c r="L3003" t="str">
        <f>VLOOKUP(Sales_Data17[[#This Row],[Product Description Index]],Products_Data[#All],2,0)</f>
        <v>Jeans</v>
      </c>
      <c r="M3003">
        <v>6</v>
      </c>
      <c r="N3003" s="9">
        <v>288.84444444444443</v>
      </c>
      <c r="O3003" s="9">
        <f>Sales_Data17[[#This Row],[Order Quantity]]*Sales_Data17[[#This Row],[Unit Price]]</f>
        <v>1733.0666666666666</v>
      </c>
      <c r="P3003" s="9">
        <v>132.86844444444444</v>
      </c>
      <c r="Q3003" s="9">
        <f>Sales_Data17[[#This Row],[Line Total]]-(Sales_Data17[[#This Row],[Total Unit Cost]]*Sales_Data17[[#This Row],[Order Quantity]])</f>
        <v>935.85599999999999</v>
      </c>
      <c r="R3003" s="1" t="str">
        <f>TEXT(Sales_Data17[[#This Row],[OrderDate]],"MMM")</f>
        <v>Nov</v>
      </c>
      <c r="S3003" s="1" t="str">
        <f t="shared" si="46"/>
        <v>2013</v>
      </c>
    </row>
    <row r="3004" spans="1:19">
      <c r="A3004" t="s">
        <v>3027</v>
      </c>
      <c r="B3004" s="2">
        <v>41583</v>
      </c>
      <c r="C3004" s="2" t="str">
        <f>VLOOKUP(Sales_Data17[[#This Row],[Customer Name Index]],Customer_Data[#All],2,0)</f>
        <v>Medsep Group</v>
      </c>
      <c r="D3004">
        <v>8</v>
      </c>
      <c r="E3004" t="s">
        <v>2</v>
      </c>
      <c r="F3004" t="s">
        <v>8168</v>
      </c>
      <c r="G3004" t="s">
        <v>8027</v>
      </c>
      <c r="H3004" t="str">
        <f>VLOOKUP(Sales_Data17[[#This Row],[Delivery Region Index]],Regions_Table[#All],2,0)</f>
        <v>New South Wales</v>
      </c>
      <c r="I3004" t="str">
        <f>VLOOKUP(Sales_Data17[[#This Row],[Delivery Region Index]],Regions_Table[#All],3,0)</f>
        <v>Tamworth</v>
      </c>
      <c r="J3004">
        <v>21</v>
      </c>
      <c r="K3004">
        <v>3</v>
      </c>
      <c r="L3004" t="str">
        <f>VLOOKUP(Sales_Data17[[#This Row],[Product Description Index]],Products_Data[#All],2,0)</f>
        <v>Sunglasses</v>
      </c>
      <c r="M3004">
        <v>4</v>
      </c>
      <c r="N3004" s="9">
        <v>188.34444444444446</v>
      </c>
      <c r="O3004" s="9">
        <f>Sales_Data17[[#This Row],[Order Quantity]]*Sales_Data17[[#This Row],[Unit Price]]</f>
        <v>753.37777777777785</v>
      </c>
      <c r="P3004" s="9">
        <v>107.35633333333334</v>
      </c>
      <c r="Q3004" s="9">
        <f>Sales_Data17[[#This Row],[Line Total]]-(Sales_Data17[[#This Row],[Total Unit Cost]]*Sales_Data17[[#This Row],[Order Quantity]])</f>
        <v>323.9524444444445</v>
      </c>
      <c r="R3004" s="1" t="str">
        <f>TEXT(Sales_Data17[[#This Row],[OrderDate]],"MMM")</f>
        <v>Nov</v>
      </c>
      <c r="S3004" s="1" t="str">
        <f t="shared" si="46"/>
        <v>2013</v>
      </c>
    </row>
    <row r="3005" spans="1:19">
      <c r="A3005" t="s">
        <v>3028</v>
      </c>
      <c r="B3005" s="2">
        <v>41583</v>
      </c>
      <c r="C3005" s="2" t="str">
        <f>VLOOKUP(Sales_Data17[[#This Row],[Customer Name Index]],Customer_Data[#All],2,0)</f>
        <v>Apollo Ltd</v>
      </c>
      <c r="D3005">
        <v>11</v>
      </c>
      <c r="E3005" t="s">
        <v>4</v>
      </c>
      <c r="F3005" t="s">
        <v>8168</v>
      </c>
      <c r="G3005" t="s">
        <v>8026</v>
      </c>
      <c r="H3005" t="str">
        <f>VLOOKUP(Sales_Data17[[#This Row],[Delivery Region Index]],Regions_Table[#All],2,0)</f>
        <v>Queensland</v>
      </c>
      <c r="I3005" t="str">
        <f>VLOOKUP(Sales_Data17[[#This Row],[Delivery Region Index]],Regions_Table[#All],3,0)</f>
        <v>Gold Coast</v>
      </c>
      <c r="J3005">
        <v>31</v>
      </c>
      <c r="K3005">
        <v>5</v>
      </c>
      <c r="L3005" t="str">
        <f>VLOOKUP(Sales_Data17[[#This Row],[Product Description Index]],Products_Data[#All],2,0)</f>
        <v>Hats</v>
      </c>
      <c r="M3005">
        <v>8</v>
      </c>
      <c r="N3005" s="9">
        <v>123.57777777777778</v>
      </c>
      <c r="O3005" s="9">
        <f>Sales_Data17[[#This Row],[Order Quantity]]*Sales_Data17[[#This Row],[Unit Price]]</f>
        <v>988.62222222222226</v>
      </c>
      <c r="P3005" s="9">
        <v>103.80533333333334</v>
      </c>
      <c r="Q3005" s="9">
        <f>Sales_Data17[[#This Row],[Line Total]]-(Sales_Data17[[#This Row],[Total Unit Cost]]*Sales_Data17[[#This Row],[Order Quantity]])</f>
        <v>158.17955555555557</v>
      </c>
      <c r="R3005" s="1" t="str">
        <f>TEXT(Sales_Data17[[#This Row],[OrderDate]],"MMM")</f>
        <v>Nov</v>
      </c>
      <c r="S3005" s="1" t="str">
        <f t="shared" si="46"/>
        <v>2013</v>
      </c>
    </row>
    <row r="3006" spans="1:19">
      <c r="A3006" t="s">
        <v>3029</v>
      </c>
      <c r="B3006" s="2">
        <v>41583</v>
      </c>
      <c r="C3006" s="2" t="str">
        <f>VLOOKUP(Sales_Data17[[#This Row],[Customer Name Index]],Customer_Data[#All],2,0)</f>
        <v>Medsep Group</v>
      </c>
      <c r="D3006">
        <v>8</v>
      </c>
      <c r="E3006" t="s">
        <v>4</v>
      </c>
      <c r="F3006" t="s">
        <v>8168</v>
      </c>
      <c r="G3006" t="s">
        <v>8027</v>
      </c>
      <c r="H3006" t="str">
        <f>VLOOKUP(Sales_Data17[[#This Row],[Delivery Region Index]],Regions_Table[#All],2,0)</f>
        <v>New South Wales</v>
      </c>
      <c r="I3006" t="str">
        <f>VLOOKUP(Sales_Data17[[#This Row],[Delivery Region Index]],Regions_Table[#All],3,0)</f>
        <v>Wagga Wagga</v>
      </c>
      <c r="J3006">
        <v>23</v>
      </c>
      <c r="K3006">
        <v>4</v>
      </c>
      <c r="L3006" t="str">
        <f>VLOOKUP(Sales_Data17[[#This Row],[Product Description Index]],Products_Data[#All],2,0)</f>
        <v>Jeans</v>
      </c>
      <c r="M3006">
        <v>8</v>
      </c>
      <c r="N3006" s="9">
        <v>559.82222222222231</v>
      </c>
      <c r="O3006" s="9">
        <f>Sales_Data17[[#This Row],[Order Quantity]]*Sales_Data17[[#This Row],[Unit Price]]</f>
        <v>4478.5777777777785</v>
      </c>
      <c r="P3006" s="9">
        <v>251.92000000000002</v>
      </c>
      <c r="Q3006" s="9">
        <f>Sales_Data17[[#This Row],[Line Total]]-(Sales_Data17[[#This Row],[Total Unit Cost]]*Sales_Data17[[#This Row],[Order Quantity]])</f>
        <v>2463.2177777777783</v>
      </c>
      <c r="R3006" s="1" t="str">
        <f>TEXT(Sales_Data17[[#This Row],[OrderDate]],"MMM")</f>
        <v>Nov</v>
      </c>
      <c r="S3006" s="1" t="str">
        <f t="shared" si="46"/>
        <v>2013</v>
      </c>
    </row>
    <row r="3007" spans="1:19">
      <c r="A3007" t="s">
        <v>3030</v>
      </c>
      <c r="B3007" s="2">
        <v>41583</v>
      </c>
      <c r="C3007" s="2" t="str">
        <f>VLOOKUP(Sales_Data17[[#This Row],[Customer Name Index]],Customer_Data[#All],2,0)</f>
        <v>Ole Group</v>
      </c>
      <c r="D3007">
        <v>13</v>
      </c>
      <c r="E3007" t="s">
        <v>2</v>
      </c>
      <c r="F3007" t="s">
        <v>8168</v>
      </c>
      <c r="G3007" t="s">
        <v>8026</v>
      </c>
      <c r="H3007" t="str">
        <f>VLOOKUP(Sales_Data17[[#This Row],[Delivery Region Index]],Regions_Table[#All],2,0)</f>
        <v>Queensland</v>
      </c>
      <c r="I3007" t="str">
        <f>VLOOKUP(Sales_Data17[[#This Row],[Delivery Region Index]],Regions_Table[#All],3,0)</f>
        <v>Mount Isa</v>
      </c>
      <c r="J3007">
        <v>38</v>
      </c>
      <c r="K3007">
        <v>6</v>
      </c>
      <c r="L3007" t="str">
        <f>VLOOKUP(Sales_Data17[[#This Row],[Product Description Index]],Products_Data[#All],2,0)</f>
        <v>Socks</v>
      </c>
      <c r="M3007">
        <v>1</v>
      </c>
      <c r="N3007" s="9">
        <v>215.88888888888889</v>
      </c>
      <c r="O3007" s="9">
        <f>Sales_Data17[[#This Row],[Order Quantity]]*Sales_Data17[[#This Row],[Unit Price]]</f>
        <v>215.88888888888889</v>
      </c>
      <c r="P3007" s="9">
        <v>97.15</v>
      </c>
      <c r="Q3007" s="9">
        <f>Sales_Data17[[#This Row],[Line Total]]-(Sales_Data17[[#This Row],[Total Unit Cost]]*Sales_Data17[[#This Row],[Order Quantity]])</f>
        <v>118.73888888888888</v>
      </c>
      <c r="R3007" s="1" t="str">
        <f>TEXT(Sales_Data17[[#This Row],[OrderDate]],"MMM")</f>
        <v>Nov</v>
      </c>
      <c r="S3007" s="1" t="str">
        <f t="shared" si="46"/>
        <v>2013</v>
      </c>
    </row>
    <row r="3008" spans="1:19">
      <c r="A3008" t="s">
        <v>3031</v>
      </c>
      <c r="B3008" s="2">
        <v>41584</v>
      </c>
      <c r="C3008" s="2" t="str">
        <f>VLOOKUP(Sales_Data17[[#This Row],[Customer Name Index]],Customer_Data[#All],2,0)</f>
        <v xml:space="preserve">Medline </v>
      </c>
      <c r="D3008">
        <v>12</v>
      </c>
      <c r="E3008" t="s">
        <v>4</v>
      </c>
      <c r="F3008" t="s">
        <v>8168</v>
      </c>
      <c r="G3008" t="s">
        <v>8026</v>
      </c>
      <c r="H3008" t="str">
        <f>VLOOKUP(Sales_Data17[[#This Row],[Delivery Region Index]],Regions_Table[#All],2,0)</f>
        <v>Queensland</v>
      </c>
      <c r="I3008" t="str">
        <f>VLOOKUP(Sales_Data17[[#This Row],[Delivery Region Index]],Regions_Table[#All],3,0)</f>
        <v>Hervey Bay</v>
      </c>
      <c r="J3008">
        <v>33</v>
      </c>
      <c r="K3008">
        <v>5</v>
      </c>
      <c r="L3008" t="str">
        <f>VLOOKUP(Sales_Data17[[#This Row],[Product Description Index]],Products_Data[#All],2,0)</f>
        <v>Hats</v>
      </c>
      <c r="M3008">
        <v>7</v>
      </c>
      <c r="N3008" s="9">
        <v>187.60000000000002</v>
      </c>
      <c r="O3008" s="9">
        <f>Sales_Data17[[#This Row],[Order Quantity]]*Sales_Data17[[#This Row],[Unit Price]]</f>
        <v>1313.2000000000003</v>
      </c>
      <c r="P3008" s="9">
        <v>95.676000000000002</v>
      </c>
      <c r="Q3008" s="9">
        <f>Sales_Data17[[#This Row],[Line Total]]-(Sales_Data17[[#This Row],[Total Unit Cost]]*Sales_Data17[[#This Row],[Order Quantity]])</f>
        <v>643.4680000000003</v>
      </c>
      <c r="R3008" s="1" t="str">
        <f>TEXT(Sales_Data17[[#This Row],[OrderDate]],"MMM")</f>
        <v>Nov</v>
      </c>
      <c r="S3008" s="1" t="str">
        <f t="shared" si="46"/>
        <v>2013</v>
      </c>
    </row>
    <row r="3009" spans="1:19">
      <c r="A3009" t="s">
        <v>3032</v>
      </c>
      <c r="B3009" s="2">
        <v>41584</v>
      </c>
      <c r="C3009" s="2" t="str">
        <f>VLOOKUP(Sales_Data17[[#This Row],[Customer Name Index]],Customer_Data[#All],2,0)</f>
        <v>Elorac, Corp</v>
      </c>
      <c r="D3009">
        <v>3</v>
      </c>
      <c r="E3009" t="s">
        <v>3</v>
      </c>
      <c r="F3009" t="s">
        <v>8168</v>
      </c>
      <c r="G3009" t="s">
        <v>8027</v>
      </c>
      <c r="H3009" t="str">
        <f>VLOOKUP(Sales_Data17[[#This Row],[Delivery Region Index]],Regions_Table[#All],2,0)</f>
        <v>New South Wales</v>
      </c>
      <c r="I3009" t="str">
        <f>VLOOKUP(Sales_Data17[[#This Row],[Delivery Region Index]],Regions_Table[#All],3,0)</f>
        <v>Coffs Harbour</v>
      </c>
      <c r="J3009">
        <v>7</v>
      </c>
      <c r="K3009">
        <v>1</v>
      </c>
      <c r="L3009" t="str">
        <f>VLOOKUP(Sales_Data17[[#This Row],[Product Description Index]],Products_Data[#All],2,0)</f>
        <v>Shirts</v>
      </c>
      <c r="M3009">
        <v>8</v>
      </c>
      <c r="N3009" s="9">
        <v>125.06666666666668</v>
      </c>
      <c r="O3009" s="9">
        <f>Sales_Data17[[#This Row],[Order Quantity]]*Sales_Data17[[#This Row],[Unit Price]]</f>
        <v>1000.5333333333334</v>
      </c>
      <c r="P3009" s="9">
        <v>58.781333333333336</v>
      </c>
      <c r="Q3009" s="9">
        <f>Sales_Data17[[#This Row],[Line Total]]-(Sales_Data17[[#This Row],[Total Unit Cost]]*Sales_Data17[[#This Row],[Order Quantity]])</f>
        <v>530.28266666666673</v>
      </c>
      <c r="R3009" s="1" t="str">
        <f>TEXT(Sales_Data17[[#This Row],[OrderDate]],"MMM")</f>
        <v>Nov</v>
      </c>
      <c r="S3009" s="1" t="str">
        <f t="shared" si="46"/>
        <v>2013</v>
      </c>
    </row>
    <row r="3010" spans="1:19">
      <c r="A3010" t="s">
        <v>3033</v>
      </c>
      <c r="B3010" s="2">
        <v>41584</v>
      </c>
      <c r="C3010" s="2" t="str">
        <f>VLOOKUP(Sales_Data17[[#This Row],[Customer Name Index]],Customer_Data[#All],2,0)</f>
        <v>PEDIFIX, Corp</v>
      </c>
      <c r="D3010">
        <v>6</v>
      </c>
      <c r="E3010" t="s">
        <v>4</v>
      </c>
      <c r="F3010" t="s">
        <v>8168</v>
      </c>
      <c r="G3010" t="s">
        <v>8027</v>
      </c>
      <c r="H3010" t="str">
        <f>VLOOKUP(Sales_Data17[[#This Row],[Delivery Region Index]],Regions_Table[#All],2,0)</f>
        <v>New South Wales</v>
      </c>
      <c r="I3010" t="str">
        <f>VLOOKUP(Sales_Data17[[#This Row],[Delivery Region Index]],Regions_Table[#All],3,0)</f>
        <v>Maitland</v>
      </c>
      <c r="J3010">
        <v>15</v>
      </c>
      <c r="K3010">
        <v>3</v>
      </c>
      <c r="L3010" t="str">
        <f>VLOOKUP(Sales_Data17[[#This Row],[Product Description Index]],Products_Data[#All],2,0)</f>
        <v>Sunglasses</v>
      </c>
      <c r="M3010">
        <v>9</v>
      </c>
      <c r="N3010" s="9">
        <v>118.36666666666666</v>
      </c>
      <c r="O3010" s="9">
        <f>Sales_Data17[[#This Row],[Order Quantity]]*Sales_Data17[[#This Row],[Unit Price]]</f>
        <v>1065.3</v>
      </c>
      <c r="P3010" s="9">
        <v>63.918000000000006</v>
      </c>
      <c r="Q3010" s="9">
        <f>Sales_Data17[[#This Row],[Line Total]]-(Sales_Data17[[#This Row],[Total Unit Cost]]*Sales_Data17[[#This Row],[Order Quantity]])</f>
        <v>490.0379999999999</v>
      </c>
      <c r="R3010" s="1" t="str">
        <f>TEXT(Sales_Data17[[#This Row],[OrderDate]],"MMM")</f>
        <v>Nov</v>
      </c>
      <c r="S3010" s="1" t="str">
        <f t="shared" ref="S3010:S3073" si="47">TEXT(B3010,"YYY")</f>
        <v>2013</v>
      </c>
    </row>
    <row r="3011" spans="1:19">
      <c r="A3011" t="s">
        <v>3034</v>
      </c>
      <c r="B3011" s="2">
        <v>41585</v>
      </c>
      <c r="C3011" s="2" t="str">
        <f>VLOOKUP(Sales_Data17[[#This Row],[Customer Name Index]],Customer_Data[#All],2,0)</f>
        <v>Medsep Group</v>
      </c>
      <c r="D3011">
        <v>8</v>
      </c>
      <c r="E3011" t="s">
        <v>4</v>
      </c>
      <c r="F3011" t="s">
        <v>8168</v>
      </c>
      <c r="G3011" t="s">
        <v>8027</v>
      </c>
      <c r="H3011" t="str">
        <f>VLOOKUP(Sales_Data17[[#This Row],[Delivery Region Index]],Regions_Table[#All],2,0)</f>
        <v>New South Wales</v>
      </c>
      <c r="I3011" t="str">
        <f>VLOOKUP(Sales_Data17[[#This Row],[Delivery Region Index]],Regions_Table[#All],3,0)</f>
        <v>Tweed Heads</v>
      </c>
      <c r="J3011">
        <v>22</v>
      </c>
      <c r="K3011">
        <v>4</v>
      </c>
      <c r="L3011" t="str">
        <f>VLOOKUP(Sales_Data17[[#This Row],[Product Description Index]],Products_Data[#All],2,0)</f>
        <v>Jeans</v>
      </c>
      <c r="M3011">
        <v>6</v>
      </c>
      <c r="N3011" s="9">
        <v>107.2</v>
      </c>
      <c r="O3011" s="9">
        <f>Sales_Data17[[#This Row],[Order Quantity]]*Sales_Data17[[#This Row],[Unit Price]]</f>
        <v>643.20000000000005</v>
      </c>
      <c r="P3011" s="9">
        <v>63.247999999999998</v>
      </c>
      <c r="Q3011" s="9">
        <f>Sales_Data17[[#This Row],[Line Total]]-(Sales_Data17[[#This Row],[Total Unit Cost]]*Sales_Data17[[#This Row],[Order Quantity]])</f>
        <v>263.71200000000005</v>
      </c>
      <c r="R3011" s="1" t="str">
        <f>TEXT(Sales_Data17[[#This Row],[OrderDate]],"MMM")</f>
        <v>Nov</v>
      </c>
      <c r="S3011" s="1" t="str">
        <f t="shared" si="47"/>
        <v>2013</v>
      </c>
    </row>
    <row r="3012" spans="1:19">
      <c r="A3012" t="s">
        <v>3035</v>
      </c>
      <c r="B3012" s="2">
        <v>41585</v>
      </c>
      <c r="C3012" s="2" t="str">
        <f>VLOOKUP(Sales_Data17[[#This Row],[Customer Name Index]],Customer_Data[#All],2,0)</f>
        <v>Ole Group</v>
      </c>
      <c r="D3012">
        <v>13</v>
      </c>
      <c r="E3012" t="s">
        <v>4</v>
      </c>
      <c r="F3012" t="s">
        <v>8168</v>
      </c>
      <c r="G3012" t="s">
        <v>8026</v>
      </c>
      <c r="H3012" t="str">
        <f>VLOOKUP(Sales_Data17[[#This Row],[Delivery Region Index]],Regions_Table[#All],2,0)</f>
        <v>Queensland</v>
      </c>
      <c r="I3012" t="str">
        <f>VLOOKUP(Sales_Data17[[#This Row],[Delivery Region Index]],Regions_Table[#All],3,0)</f>
        <v>Logan City</v>
      </c>
      <c r="J3012">
        <v>35</v>
      </c>
      <c r="K3012">
        <v>5</v>
      </c>
      <c r="L3012" t="str">
        <f>VLOOKUP(Sales_Data17[[#This Row],[Product Description Index]],Products_Data[#All],2,0)</f>
        <v>Hats</v>
      </c>
      <c r="M3012">
        <v>7</v>
      </c>
      <c r="N3012" s="9">
        <v>118.36666666666666</v>
      </c>
      <c r="O3012" s="9">
        <f>Sales_Data17[[#This Row],[Order Quantity]]*Sales_Data17[[#This Row],[Unit Price]]</f>
        <v>828.56666666666661</v>
      </c>
      <c r="P3012" s="9">
        <v>97.060666666666663</v>
      </c>
      <c r="Q3012" s="9">
        <f>Sales_Data17[[#This Row],[Line Total]]-(Sales_Data17[[#This Row],[Total Unit Cost]]*Sales_Data17[[#This Row],[Order Quantity]])</f>
        <v>149.14199999999994</v>
      </c>
      <c r="R3012" s="1" t="str">
        <f>TEXT(Sales_Data17[[#This Row],[OrderDate]],"MMM")</f>
        <v>Nov</v>
      </c>
      <c r="S3012" s="1" t="str">
        <f t="shared" si="47"/>
        <v>2013</v>
      </c>
    </row>
    <row r="3013" spans="1:19">
      <c r="A3013" t="s">
        <v>3036</v>
      </c>
      <c r="B3013" s="2">
        <v>41585</v>
      </c>
      <c r="C3013" s="2" t="str">
        <f>VLOOKUP(Sales_Data17[[#This Row],[Customer Name Index]],Customer_Data[#All],2,0)</f>
        <v>Apollo Ltd</v>
      </c>
      <c r="D3013">
        <v>11</v>
      </c>
      <c r="E3013" t="s">
        <v>3</v>
      </c>
      <c r="F3013" t="s">
        <v>8168</v>
      </c>
      <c r="G3013" t="s">
        <v>8026</v>
      </c>
      <c r="H3013" t="str">
        <f>VLOOKUP(Sales_Data17[[#This Row],[Delivery Region Index]],Regions_Table[#All],2,0)</f>
        <v>Queensland</v>
      </c>
      <c r="I3013" t="str">
        <f>VLOOKUP(Sales_Data17[[#This Row],[Delivery Region Index]],Regions_Table[#All],3,0)</f>
        <v>Gympie</v>
      </c>
      <c r="J3013">
        <v>32</v>
      </c>
      <c r="K3013">
        <v>5</v>
      </c>
      <c r="L3013" t="str">
        <f>VLOOKUP(Sales_Data17[[#This Row],[Product Description Index]],Products_Data[#All],2,0)</f>
        <v>Hats</v>
      </c>
      <c r="M3013">
        <v>5</v>
      </c>
      <c r="N3013" s="9">
        <v>122.08888888888889</v>
      </c>
      <c r="O3013" s="9">
        <f>Sales_Data17[[#This Row],[Order Quantity]]*Sales_Data17[[#This Row],[Unit Price]]</f>
        <v>610.44444444444446</v>
      </c>
      <c r="P3013" s="9">
        <v>85.462222222222223</v>
      </c>
      <c r="Q3013" s="9">
        <f>Sales_Data17[[#This Row],[Line Total]]-(Sales_Data17[[#This Row],[Total Unit Cost]]*Sales_Data17[[#This Row],[Order Quantity]])</f>
        <v>183.13333333333333</v>
      </c>
      <c r="R3013" s="1" t="str">
        <f>TEXT(Sales_Data17[[#This Row],[OrderDate]],"MMM")</f>
        <v>Nov</v>
      </c>
      <c r="S3013" s="1" t="str">
        <f t="shared" si="47"/>
        <v>2013</v>
      </c>
    </row>
    <row r="3014" spans="1:19">
      <c r="A3014" t="s">
        <v>3037</v>
      </c>
      <c r="B3014" s="2">
        <v>41585</v>
      </c>
      <c r="C3014" s="2" t="str">
        <f>VLOOKUP(Sales_Data17[[#This Row],[Customer Name Index]],Customer_Data[#All],2,0)</f>
        <v xml:space="preserve">Medline </v>
      </c>
      <c r="D3014">
        <v>12</v>
      </c>
      <c r="E3014" t="s">
        <v>4</v>
      </c>
      <c r="F3014" t="s">
        <v>8168</v>
      </c>
      <c r="G3014" t="s">
        <v>8026</v>
      </c>
      <c r="H3014" t="str">
        <f>VLOOKUP(Sales_Data17[[#This Row],[Delivery Region Index]],Regions_Table[#All],2,0)</f>
        <v>Queensland</v>
      </c>
      <c r="I3014" t="str">
        <f>VLOOKUP(Sales_Data17[[#This Row],[Delivery Region Index]],Regions_Table[#All],3,0)</f>
        <v>Hervey Bay</v>
      </c>
      <c r="J3014">
        <v>33</v>
      </c>
      <c r="K3014">
        <v>5</v>
      </c>
      <c r="L3014" t="str">
        <f>VLOOKUP(Sales_Data17[[#This Row],[Product Description Index]],Products_Data[#All],2,0)</f>
        <v>Hats</v>
      </c>
      <c r="M3014">
        <v>3</v>
      </c>
      <c r="N3014" s="9">
        <v>200.25555555555556</v>
      </c>
      <c r="O3014" s="9">
        <f>Sales_Data17[[#This Row],[Order Quantity]]*Sales_Data17[[#This Row],[Unit Price]]</f>
        <v>600.76666666666665</v>
      </c>
      <c r="P3014" s="9">
        <v>144.184</v>
      </c>
      <c r="Q3014" s="9">
        <f>Sales_Data17[[#This Row],[Line Total]]-(Sales_Data17[[#This Row],[Total Unit Cost]]*Sales_Data17[[#This Row],[Order Quantity]])</f>
        <v>168.21466666666663</v>
      </c>
      <c r="R3014" s="1" t="str">
        <f>TEXT(Sales_Data17[[#This Row],[OrderDate]],"MMM")</f>
        <v>Nov</v>
      </c>
      <c r="S3014" s="1" t="str">
        <f t="shared" si="47"/>
        <v>2013</v>
      </c>
    </row>
    <row r="3015" spans="1:19">
      <c r="A3015" t="s">
        <v>3038</v>
      </c>
      <c r="B3015" s="2">
        <v>41585</v>
      </c>
      <c r="C3015" s="2" t="str">
        <f>VLOOKUP(Sales_Data17[[#This Row],[Customer Name Index]],Customer_Data[#All],2,0)</f>
        <v xml:space="preserve">Qualitest </v>
      </c>
      <c r="D3015">
        <v>19</v>
      </c>
      <c r="E3015" t="s">
        <v>4</v>
      </c>
      <c r="F3015" t="s">
        <v>8168</v>
      </c>
      <c r="G3015" t="s">
        <v>8028</v>
      </c>
      <c r="H3015" t="str">
        <f>VLOOKUP(Sales_Data17[[#This Row],[Delivery Region Index]],Regions_Table[#All],2,0)</f>
        <v>Victoria</v>
      </c>
      <c r="I3015" t="str">
        <f>VLOOKUP(Sales_Data17[[#This Row],[Delivery Region Index]],Regions_Table[#All],3,0)</f>
        <v>Swan Hill</v>
      </c>
      <c r="J3015">
        <v>55</v>
      </c>
      <c r="K3015">
        <v>8</v>
      </c>
      <c r="L3015" t="str">
        <f>VLOOKUP(Sales_Data17[[#This Row],[Product Description Index]],Products_Data[#All],2,0)</f>
        <v>Shoes</v>
      </c>
      <c r="M3015">
        <v>2</v>
      </c>
      <c r="N3015" s="9">
        <v>28.288888888888888</v>
      </c>
      <c r="O3015" s="9">
        <f>Sales_Data17[[#This Row],[Order Quantity]]*Sales_Data17[[#This Row],[Unit Price]]</f>
        <v>56.577777777777776</v>
      </c>
      <c r="P3015" s="9">
        <v>22.914000000000001</v>
      </c>
      <c r="Q3015" s="9">
        <f>Sales_Data17[[#This Row],[Line Total]]-(Sales_Data17[[#This Row],[Total Unit Cost]]*Sales_Data17[[#This Row],[Order Quantity]])</f>
        <v>10.749777777777773</v>
      </c>
      <c r="R3015" s="1" t="str">
        <f>TEXT(Sales_Data17[[#This Row],[OrderDate]],"MMM")</f>
        <v>Nov</v>
      </c>
      <c r="S3015" s="1" t="str">
        <f t="shared" si="47"/>
        <v>2013</v>
      </c>
    </row>
    <row r="3016" spans="1:19">
      <c r="A3016" t="s">
        <v>3039</v>
      </c>
      <c r="B3016" s="2">
        <v>41585</v>
      </c>
      <c r="C3016" s="2" t="str">
        <f>VLOOKUP(Sales_Data17[[#This Row],[Customer Name Index]],Customer_Data[#All],2,0)</f>
        <v>3LAB, Ltd</v>
      </c>
      <c r="D3016">
        <v>16</v>
      </c>
      <c r="E3016" t="s">
        <v>3</v>
      </c>
      <c r="F3016" t="s">
        <v>8168</v>
      </c>
      <c r="G3016" t="s">
        <v>8025</v>
      </c>
      <c r="H3016" t="str">
        <f>VLOOKUP(Sales_Data17[[#This Row],[Delivery Region Index]],Regions_Table[#All],2,0)</f>
        <v>Queensland</v>
      </c>
      <c r="I3016" t="str">
        <f>VLOOKUP(Sales_Data17[[#This Row],[Delivery Region Index]],Regions_Table[#All],3,0)</f>
        <v>Townsville</v>
      </c>
      <c r="J3016">
        <v>45</v>
      </c>
      <c r="K3016">
        <v>7</v>
      </c>
      <c r="L3016" t="str">
        <f>VLOOKUP(Sales_Data17[[#This Row],[Product Description Index]],Products_Data[#All],2,0)</f>
        <v>Dress Shirts</v>
      </c>
      <c r="M3016">
        <v>8</v>
      </c>
      <c r="N3016" s="9">
        <v>221.84444444444446</v>
      </c>
      <c r="O3016" s="9">
        <f>Sales_Data17[[#This Row],[Order Quantity]]*Sales_Data17[[#This Row],[Unit Price]]</f>
        <v>1774.7555555555557</v>
      </c>
      <c r="P3016" s="9">
        <v>155.29111111111112</v>
      </c>
      <c r="Q3016" s="9">
        <f>Sales_Data17[[#This Row],[Line Total]]-(Sales_Data17[[#This Row],[Total Unit Cost]]*Sales_Data17[[#This Row],[Order Quantity]])</f>
        <v>532.42666666666673</v>
      </c>
      <c r="R3016" s="1" t="str">
        <f>TEXT(Sales_Data17[[#This Row],[OrderDate]],"MMM")</f>
        <v>Nov</v>
      </c>
      <c r="S3016" s="1" t="str">
        <f t="shared" si="47"/>
        <v>2013</v>
      </c>
    </row>
    <row r="3017" spans="1:19">
      <c r="A3017" t="s">
        <v>3040</v>
      </c>
      <c r="B3017" s="2">
        <v>41586</v>
      </c>
      <c r="C3017" s="2" t="str">
        <f>VLOOKUP(Sales_Data17[[#This Row],[Customer Name Index]],Customer_Data[#All],2,0)</f>
        <v>3LAB, Ltd</v>
      </c>
      <c r="D3017">
        <v>16</v>
      </c>
      <c r="E3017" t="s">
        <v>3</v>
      </c>
      <c r="F3017" t="s">
        <v>8168</v>
      </c>
      <c r="G3017" t="s">
        <v>8025</v>
      </c>
      <c r="H3017" t="str">
        <f>VLOOKUP(Sales_Data17[[#This Row],[Delivery Region Index]],Regions_Table[#All],2,0)</f>
        <v>Queensland</v>
      </c>
      <c r="I3017" t="str">
        <f>VLOOKUP(Sales_Data17[[#This Row],[Delivery Region Index]],Regions_Table[#All],3,0)</f>
        <v>Toowoomba</v>
      </c>
      <c r="J3017">
        <v>44</v>
      </c>
      <c r="K3017">
        <v>7</v>
      </c>
      <c r="L3017" t="str">
        <f>VLOOKUP(Sales_Data17[[#This Row],[Product Description Index]],Products_Data[#All],2,0)</f>
        <v>Dress Shirts</v>
      </c>
      <c r="M3017">
        <v>5</v>
      </c>
      <c r="N3017" s="9">
        <v>117.62222222222223</v>
      </c>
      <c r="O3017" s="9">
        <f>Sales_Data17[[#This Row],[Order Quantity]]*Sales_Data17[[#This Row],[Unit Price]]</f>
        <v>588.1111111111112</v>
      </c>
      <c r="P3017" s="9">
        <v>52.930000000000007</v>
      </c>
      <c r="Q3017" s="9">
        <f>Sales_Data17[[#This Row],[Line Total]]-(Sales_Data17[[#This Row],[Total Unit Cost]]*Sales_Data17[[#This Row],[Order Quantity]])</f>
        <v>323.46111111111117</v>
      </c>
      <c r="R3017" s="1" t="str">
        <f>TEXT(Sales_Data17[[#This Row],[OrderDate]],"MMM")</f>
        <v>Nov</v>
      </c>
      <c r="S3017" s="1" t="str">
        <f t="shared" si="47"/>
        <v>2013</v>
      </c>
    </row>
    <row r="3018" spans="1:19">
      <c r="A3018" t="s">
        <v>3041</v>
      </c>
      <c r="B3018" s="2">
        <v>41586</v>
      </c>
      <c r="C3018" s="2" t="str">
        <f>VLOOKUP(Sales_Data17[[#This Row],[Customer Name Index]],Customer_Data[#All],2,0)</f>
        <v>Avon Corp</v>
      </c>
      <c r="D3018">
        <v>1</v>
      </c>
      <c r="E3018" t="s">
        <v>2</v>
      </c>
      <c r="F3018" t="s">
        <v>8168</v>
      </c>
      <c r="G3018" t="s">
        <v>8027</v>
      </c>
      <c r="H3018" t="str">
        <f>VLOOKUP(Sales_Data17[[#This Row],[Delivery Region Index]],Regions_Table[#All],2,0)</f>
        <v>New South Wales</v>
      </c>
      <c r="I3018" t="str">
        <f>VLOOKUP(Sales_Data17[[#This Row],[Delivery Region Index]],Regions_Table[#All],3,0)</f>
        <v>Armidale</v>
      </c>
      <c r="J3018">
        <v>3</v>
      </c>
      <c r="K3018">
        <v>1</v>
      </c>
      <c r="L3018" t="str">
        <f>VLOOKUP(Sales_Data17[[#This Row],[Product Description Index]],Products_Data[#All],2,0)</f>
        <v>Shirts</v>
      </c>
      <c r="M3018">
        <v>7</v>
      </c>
      <c r="N3018" s="9">
        <v>715.41111111111104</v>
      </c>
      <c r="O3018" s="9">
        <f>Sales_Data17[[#This Row],[Order Quantity]]*Sales_Data17[[#This Row],[Unit Price]]</f>
        <v>5007.8777777777777</v>
      </c>
      <c r="P3018" s="9">
        <v>457.8631111111111</v>
      </c>
      <c r="Q3018" s="9">
        <f>Sales_Data17[[#This Row],[Line Total]]-(Sales_Data17[[#This Row],[Total Unit Cost]]*Sales_Data17[[#This Row],[Order Quantity]])</f>
        <v>1802.8360000000002</v>
      </c>
      <c r="R3018" s="1" t="str">
        <f>TEXT(Sales_Data17[[#This Row],[OrderDate]],"MMM")</f>
        <v>Nov</v>
      </c>
      <c r="S3018" s="1" t="str">
        <f t="shared" si="47"/>
        <v>2013</v>
      </c>
    </row>
    <row r="3019" spans="1:19">
      <c r="A3019" t="s">
        <v>3042</v>
      </c>
      <c r="B3019" s="2">
        <v>41586</v>
      </c>
      <c r="C3019" s="2" t="str">
        <f>VLOOKUP(Sales_Data17[[#This Row],[Customer Name Index]],Customer_Data[#All],2,0)</f>
        <v>Medsep Group</v>
      </c>
      <c r="D3019">
        <v>8</v>
      </c>
      <c r="E3019" t="s">
        <v>4</v>
      </c>
      <c r="F3019" t="s">
        <v>8168</v>
      </c>
      <c r="G3019" t="s">
        <v>8027</v>
      </c>
      <c r="H3019" t="str">
        <f>VLOOKUP(Sales_Data17[[#This Row],[Delivery Region Index]],Regions_Table[#All],2,0)</f>
        <v>New South Wales</v>
      </c>
      <c r="I3019" t="str">
        <f>VLOOKUP(Sales_Data17[[#This Row],[Delivery Region Index]],Regions_Table[#All],3,0)</f>
        <v>Wagga Wagga</v>
      </c>
      <c r="J3019">
        <v>23</v>
      </c>
      <c r="K3019">
        <v>4</v>
      </c>
      <c r="L3019" t="str">
        <f>VLOOKUP(Sales_Data17[[#This Row],[Product Description Index]],Products_Data[#All],2,0)</f>
        <v>Jeans</v>
      </c>
      <c r="M3019">
        <v>1</v>
      </c>
      <c r="N3019" s="9">
        <v>438.47777777777782</v>
      </c>
      <c r="O3019" s="9">
        <f>Sales_Data17[[#This Row],[Order Quantity]]*Sales_Data17[[#This Row],[Unit Price]]</f>
        <v>438.47777777777782</v>
      </c>
      <c r="P3019" s="9">
        <v>372.70611111111111</v>
      </c>
      <c r="Q3019" s="9">
        <f>Sales_Data17[[#This Row],[Line Total]]-(Sales_Data17[[#This Row],[Total Unit Cost]]*Sales_Data17[[#This Row],[Order Quantity]])</f>
        <v>65.771666666666704</v>
      </c>
      <c r="R3019" s="1" t="str">
        <f>TEXT(Sales_Data17[[#This Row],[OrderDate]],"MMM")</f>
        <v>Nov</v>
      </c>
      <c r="S3019" s="1" t="str">
        <f t="shared" si="47"/>
        <v>2013</v>
      </c>
    </row>
    <row r="3020" spans="1:19">
      <c r="A3020" t="s">
        <v>3043</v>
      </c>
      <c r="B3020" s="2">
        <v>41586</v>
      </c>
      <c r="C3020" s="2" t="str">
        <f>VLOOKUP(Sales_Data17[[#This Row],[Customer Name Index]],Customer_Data[#All],2,0)</f>
        <v>Pacific Ltd</v>
      </c>
      <c r="D3020">
        <v>20</v>
      </c>
      <c r="E3020" t="s">
        <v>4</v>
      </c>
      <c r="F3020" t="s">
        <v>8168</v>
      </c>
      <c r="G3020" t="s">
        <v>8028</v>
      </c>
      <c r="H3020" t="str">
        <f>VLOOKUP(Sales_Data17[[#This Row],[Delivery Region Index]],Regions_Table[#All],2,0)</f>
        <v>Victoria</v>
      </c>
      <c r="I3020" t="str">
        <f>VLOOKUP(Sales_Data17[[#This Row],[Delivery Region Index]],Regions_Table[#All],3,0)</f>
        <v>Wangaratta</v>
      </c>
      <c r="J3020">
        <v>56</v>
      </c>
      <c r="K3020">
        <v>8</v>
      </c>
      <c r="L3020" t="str">
        <f>VLOOKUP(Sales_Data17[[#This Row],[Product Description Index]],Products_Data[#All],2,0)</f>
        <v>Shoes</v>
      </c>
      <c r="M3020">
        <v>6</v>
      </c>
      <c r="N3020" s="9">
        <v>123.57777777777778</v>
      </c>
      <c r="O3020" s="9">
        <f>Sales_Data17[[#This Row],[Order Quantity]]*Sales_Data17[[#This Row],[Unit Price]]</f>
        <v>741.4666666666667</v>
      </c>
      <c r="P3020" s="9">
        <v>49.431111111111115</v>
      </c>
      <c r="Q3020" s="9">
        <f>Sales_Data17[[#This Row],[Line Total]]-(Sales_Data17[[#This Row],[Total Unit Cost]]*Sales_Data17[[#This Row],[Order Quantity]])</f>
        <v>444.88</v>
      </c>
      <c r="R3020" s="1" t="str">
        <f>TEXT(Sales_Data17[[#This Row],[OrderDate]],"MMM")</f>
        <v>Nov</v>
      </c>
      <c r="S3020" s="1" t="str">
        <f t="shared" si="47"/>
        <v>2013</v>
      </c>
    </row>
    <row r="3021" spans="1:19">
      <c r="A3021" t="s">
        <v>3044</v>
      </c>
      <c r="B3021" s="2">
        <v>41587</v>
      </c>
      <c r="C3021" s="2" t="str">
        <f>VLOOKUP(Sales_Data17[[#This Row],[Customer Name Index]],Customer_Data[#All],2,0)</f>
        <v>Eminence Corp</v>
      </c>
      <c r="D3021">
        <v>18</v>
      </c>
      <c r="E3021" t="s">
        <v>2</v>
      </c>
      <c r="F3021" t="s">
        <v>8168</v>
      </c>
      <c r="G3021" t="s">
        <v>8025</v>
      </c>
      <c r="H3021" t="str">
        <f>VLOOKUP(Sales_Data17[[#This Row],[Delivery Region Index]],Regions_Table[#All],2,0)</f>
        <v>Victoria</v>
      </c>
      <c r="I3021" t="str">
        <f>VLOOKUP(Sales_Data17[[#This Row],[Delivery Region Index]],Regions_Table[#All],3,0)</f>
        <v>Mildura</v>
      </c>
      <c r="J3021">
        <v>53</v>
      </c>
      <c r="K3021">
        <v>8</v>
      </c>
      <c r="L3021" t="str">
        <f>VLOOKUP(Sales_Data17[[#This Row],[Product Description Index]],Products_Data[#All],2,0)</f>
        <v>Shoes</v>
      </c>
      <c r="M3021">
        <v>5</v>
      </c>
      <c r="N3021" s="9">
        <v>129.53333333333333</v>
      </c>
      <c r="O3021" s="9">
        <f>Sales_Data17[[#This Row],[Order Quantity]]*Sales_Data17[[#This Row],[Unit Price]]</f>
        <v>647.66666666666663</v>
      </c>
      <c r="P3021" s="9">
        <v>80.310666666666663</v>
      </c>
      <c r="Q3021" s="9">
        <f>Sales_Data17[[#This Row],[Line Total]]-(Sales_Data17[[#This Row],[Total Unit Cost]]*Sales_Data17[[#This Row],[Order Quantity]])</f>
        <v>246.11333333333334</v>
      </c>
      <c r="R3021" s="1" t="str">
        <f>TEXT(Sales_Data17[[#This Row],[OrderDate]],"MMM")</f>
        <v>Nov</v>
      </c>
      <c r="S3021" s="1" t="str">
        <f t="shared" si="47"/>
        <v>2013</v>
      </c>
    </row>
    <row r="3022" spans="1:19">
      <c r="A3022" t="s">
        <v>3045</v>
      </c>
      <c r="B3022" s="2">
        <v>41587</v>
      </c>
      <c r="C3022" s="2" t="str">
        <f>VLOOKUP(Sales_Data17[[#This Row],[Customer Name Index]],Customer_Data[#All],2,0)</f>
        <v>Pure Group</v>
      </c>
      <c r="D3022">
        <v>17</v>
      </c>
      <c r="E3022" t="s">
        <v>3</v>
      </c>
      <c r="F3022" t="s">
        <v>8168</v>
      </c>
      <c r="G3022" t="s">
        <v>8025</v>
      </c>
      <c r="H3022" t="str">
        <f>VLOOKUP(Sales_Data17[[#This Row],[Delivery Region Index]],Regions_Table[#All],2,0)</f>
        <v>Victoria</v>
      </c>
      <c r="I3022" t="str">
        <f>VLOOKUP(Sales_Data17[[#This Row],[Delivery Region Index]],Regions_Table[#All],3,0)</f>
        <v>Benalla</v>
      </c>
      <c r="J3022">
        <v>48</v>
      </c>
      <c r="K3022">
        <v>7</v>
      </c>
      <c r="L3022" t="str">
        <f>VLOOKUP(Sales_Data17[[#This Row],[Product Description Index]],Products_Data[#All],2,0)</f>
        <v>Dress Shirts</v>
      </c>
      <c r="M3022">
        <v>5</v>
      </c>
      <c r="N3022" s="9">
        <v>130.27777777777777</v>
      </c>
      <c r="O3022" s="9">
        <f>Sales_Data17[[#This Row],[Order Quantity]]*Sales_Data17[[#This Row],[Unit Price]]</f>
        <v>651.38888888888891</v>
      </c>
      <c r="P3022" s="9">
        <v>72.955555555555563</v>
      </c>
      <c r="Q3022" s="9">
        <f>Sales_Data17[[#This Row],[Line Total]]-(Sales_Data17[[#This Row],[Total Unit Cost]]*Sales_Data17[[#This Row],[Order Quantity]])</f>
        <v>286.61111111111109</v>
      </c>
      <c r="R3022" s="1" t="str">
        <f>TEXT(Sales_Data17[[#This Row],[OrderDate]],"MMM")</f>
        <v>Nov</v>
      </c>
      <c r="S3022" s="1" t="str">
        <f t="shared" si="47"/>
        <v>2013</v>
      </c>
    </row>
    <row r="3023" spans="1:19">
      <c r="A3023" t="s">
        <v>3046</v>
      </c>
      <c r="B3023" s="2">
        <v>41587</v>
      </c>
      <c r="C3023" s="2" t="str">
        <f>VLOOKUP(Sales_Data17[[#This Row],[Customer Name Index]],Customer_Data[#All],2,0)</f>
        <v>Rochester Ltd</v>
      </c>
      <c r="D3023">
        <v>15</v>
      </c>
      <c r="E3023" t="s">
        <v>4</v>
      </c>
      <c r="F3023" t="s">
        <v>8168</v>
      </c>
      <c r="G3023" t="s">
        <v>8025</v>
      </c>
      <c r="H3023" t="str">
        <f>VLOOKUP(Sales_Data17[[#This Row],[Delivery Region Index]],Regions_Table[#All],2,0)</f>
        <v>Queensland</v>
      </c>
      <c r="I3023" t="str">
        <f>VLOOKUP(Sales_Data17[[#This Row],[Delivery Region Index]],Regions_Table[#All],3,0)</f>
        <v>Sunshine Coast</v>
      </c>
      <c r="J3023">
        <v>42</v>
      </c>
      <c r="K3023">
        <v>6</v>
      </c>
      <c r="L3023" t="str">
        <f>VLOOKUP(Sales_Data17[[#This Row],[Product Description Index]],Products_Data[#All],2,0)</f>
        <v>Socks</v>
      </c>
      <c r="M3023">
        <v>7</v>
      </c>
      <c r="N3023" s="9">
        <v>220.35555555555555</v>
      </c>
      <c r="O3023" s="9">
        <f>Sales_Data17[[#This Row],[Order Quantity]]*Sales_Data17[[#This Row],[Unit Price]]</f>
        <v>1542.4888888888888</v>
      </c>
      <c r="P3023" s="9">
        <v>187.30222222222221</v>
      </c>
      <c r="Q3023" s="9">
        <f>Sales_Data17[[#This Row],[Line Total]]-(Sales_Data17[[#This Row],[Total Unit Cost]]*Sales_Data17[[#This Row],[Order Quantity]])</f>
        <v>231.37333333333322</v>
      </c>
      <c r="R3023" s="1" t="str">
        <f>TEXT(Sales_Data17[[#This Row],[OrderDate]],"MMM")</f>
        <v>Nov</v>
      </c>
      <c r="S3023" s="1" t="str">
        <f t="shared" si="47"/>
        <v>2013</v>
      </c>
    </row>
    <row r="3024" spans="1:19">
      <c r="A3024" t="s">
        <v>3047</v>
      </c>
      <c r="B3024" s="2">
        <v>41587</v>
      </c>
      <c r="C3024" s="2" t="str">
        <f>VLOOKUP(Sales_Data17[[#This Row],[Customer Name Index]],Customer_Data[#All],2,0)</f>
        <v>Procter Corp</v>
      </c>
      <c r="D3024">
        <v>5</v>
      </c>
      <c r="E3024" t="s">
        <v>4</v>
      </c>
      <c r="F3024" t="s">
        <v>8168</v>
      </c>
      <c r="G3024" t="s">
        <v>8027</v>
      </c>
      <c r="H3024" t="str">
        <f>VLOOKUP(Sales_Data17[[#This Row],[Delivery Region Index]],Regions_Table[#All],2,0)</f>
        <v>New South Wales</v>
      </c>
      <c r="I3024" t="str">
        <f>VLOOKUP(Sales_Data17[[#This Row],[Delivery Region Index]],Regions_Table[#All],3,0)</f>
        <v>Griffith</v>
      </c>
      <c r="J3024">
        <v>12</v>
      </c>
      <c r="K3024">
        <v>2</v>
      </c>
      <c r="L3024" t="str">
        <f>VLOOKUP(Sales_Data17[[#This Row],[Product Description Index]],Products_Data[#All],2,0)</f>
        <v>Pants</v>
      </c>
      <c r="M3024">
        <v>1</v>
      </c>
      <c r="N3024" s="9">
        <v>590.34444444444443</v>
      </c>
      <c r="O3024" s="9">
        <f>Sales_Data17[[#This Row],[Order Quantity]]*Sales_Data17[[#This Row],[Unit Price]]</f>
        <v>590.34444444444443</v>
      </c>
      <c r="P3024" s="9">
        <v>454.56522222222225</v>
      </c>
      <c r="Q3024" s="9">
        <f>Sales_Data17[[#This Row],[Line Total]]-(Sales_Data17[[#This Row],[Total Unit Cost]]*Sales_Data17[[#This Row],[Order Quantity]])</f>
        <v>135.77922222222219</v>
      </c>
      <c r="R3024" s="1" t="str">
        <f>TEXT(Sales_Data17[[#This Row],[OrderDate]],"MMM")</f>
        <v>Nov</v>
      </c>
      <c r="S3024" s="1" t="str">
        <f t="shared" si="47"/>
        <v>2013</v>
      </c>
    </row>
    <row r="3025" spans="1:19">
      <c r="A3025" t="s">
        <v>3048</v>
      </c>
      <c r="B3025" s="2">
        <v>41587</v>
      </c>
      <c r="C3025" s="2" t="str">
        <f>VLOOKUP(Sales_Data17[[#This Row],[Customer Name Index]],Customer_Data[#All],2,0)</f>
        <v>Ole Group</v>
      </c>
      <c r="D3025">
        <v>13</v>
      </c>
      <c r="E3025" t="s">
        <v>2</v>
      </c>
      <c r="F3025" t="s">
        <v>8168</v>
      </c>
      <c r="G3025" t="s">
        <v>8026</v>
      </c>
      <c r="H3025" t="str">
        <f>VLOOKUP(Sales_Data17[[#This Row],[Delivery Region Index]],Regions_Table[#All],2,0)</f>
        <v>Queensland</v>
      </c>
      <c r="I3025" t="str">
        <f>VLOOKUP(Sales_Data17[[#This Row],[Delivery Region Index]],Regions_Table[#All],3,0)</f>
        <v>Logan City</v>
      </c>
      <c r="J3025">
        <v>35</v>
      </c>
      <c r="K3025">
        <v>5</v>
      </c>
      <c r="L3025" t="str">
        <f>VLOOKUP(Sales_Data17[[#This Row],[Product Description Index]],Products_Data[#All],2,0)</f>
        <v>Hats</v>
      </c>
      <c r="M3025">
        <v>6</v>
      </c>
      <c r="N3025" s="9">
        <v>425.82222222222225</v>
      </c>
      <c r="O3025" s="9">
        <f>Sales_Data17[[#This Row],[Order Quantity]]*Sales_Data17[[#This Row],[Unit Price]]</f>
        <v>2554.9333333333334</v>
      </c>
      <c r="P3025" s="9">
        <v>332.14133333333336</v>
      </c>
      <c r="Q3025" s="9">
        <f>Sales_Data17[[#This Row],[Line Total]]-(Sales_Data17[[#This Row],[Total Unit Cost]]*Sales_Data17[[#This Row],[Order Quantity]])</f>
        <v>562.08533333333321</v>
      </c>
      <c r="R3025" s="1" t="str">
        <f>TEXT(Sales_Data17[[#This Row],[OrderDate]],"MMM")</f>
        <v>Nov</v>
      </c>
      <c r="S3025" s="1" t="str">
        <f t="shared" si="47"/>
        <v>2013</v>
      </c>
    </row>
    <row r="3026" spans="1:19">
      <c r="A3026" t="s">
        <v>3049</v>
      </c>
      <c r="B3026" s="2">
        <v>41588</v>
      </c>
      <c r="C3026" s="2" t="str">
        <f>VLOOKUP(Sales_Data17[[#This Row],[Customer Name Index]],Customer_Data[#All],2,0)</f>
        <v>Apollo Ltd</v>
      </c>
      <c r="D3026">
        <v>11</v>
      </c>
      <c r="E3026" t="s">
        <v>4</v>
      </c>
      <c r="F3026" t="s">
        <v>8168</v>
      </c>
      <c r="G3026" t="s">
        <v>8026</v>
      </c>
      <c r="H3026" t="str">
        <f>VLOOKUP(Sales_Data17[[#This Row],[Delivery Region Index]],Regions_Table[#All],2,0)</f>
        <v>Queensland</v>
      </c>
      <c r="I3026" t="str">
        <f>VLOOKUP(Sales_Data17[[#This Row],[Delivery Region Index]],Regions_Table[#All],3,0)</f>
        <v>Gympie</v>
      </c>
      <c r="J3026">
        <v>32</v>
      </c>
      <c r="K3026">
        <v>5</v>
      </c>
      <c r="L3026" t="str">
        <f>VLOOKUP(Sales_Data17[[#This Row],[Product Description Index]],Products_Data[#All],2,0)</f>
        <v>Hats</v>
      </c>
      <c r="M3026">
        <v>7</v>
      </c>
      <c r="N3026" s="9">
        <v>288.10000000000002</v>
      </c>
      <c r="O3026" s="9">
        <f>Sales_Data17[[#This Row],[Order Quantity]]*Sales_Data17[[#This Row],[Unit Price]]</f>
        <v>2016.7000000000003</v>
      </c>
      <c r="P3026" s="9">
        <v>149.81200000000001</v>
      </c>
      <c r="Q3026" s="9">
        <f>Sales_Data17[[#This Row],[Line Total]]-(Sales_Data17[[#This Row],[Total Unit Cost]]*Sales_Data17[[#This Row],[Order Quantity]])</f>
        <v>968.01600000000008</v>
      </c>
      <c r="R3026" s="1" t="str">
        <f>TEXT(Sales_Data17[[#This Row],[OrderDate]],"MMM")</f>
        <v>Nov</v>
      </c>
      <c r="S3026" s="1" t="str">
        <f t="shared" si="47"/>
        <v>2013</v>
      </c>
    </row>
    <row r="3027" spans="1:19">
      <c r="A3027" t="s">
        <v>3050</v>
      </c>
      <c r="B3027" s="2">
        <v>41588</v>
      </c>
      <c r="C3027" s="2" t="str">
        <f>VLOOKUP(Sales_Data17[[#This Row],[Customer Name Index]],Customer_Data[#All],2,0)</f>
        <v>PEDIFIX, Corp</v>
      </c>
      <c r="D3027">
        <v>6</v>
      </c>
      <c r="E3027" t="s">
        <v>4</v>
      </c>
      <c r="F3027" t="s">
        <v>8168</v>
      </c>
      <c r="G3027" t="s">
        <v>8027</v>
      </c>
      <c r="H3027" t="str">
        <f>VLOOKUP(Sales_Data17[[#This Row],[Delivery Region Index]],Regions_Table[#All],2,0)</f>
        <v>New South Wales</v>
      </c>
      <c r="I3027" t="str">
        <f>VLOOKUP(Sales_Data17[[#This Row],[Delivery Region Index]],Regions_Table[#All],3,0)</f>
        <v>Nowra</v>
      </c>
      <c r="J3027">
        <v>17</v>
      </c>
      <c r="K3027">
        <v>3</v>
      </c>
      <c r="L3027" t="str">
        <f>VLOOKUP(Sales_Data17[[#This Row],[Product Description Index]],Products_Data[#All],2,0)</f>
        <v>Sunglasses</v>
      </c>
      <c r="M3027">
        <v>1</v>
      </c>
      <c r="N3027" s="9">
        <v>326.81111111111113</v>
      </c>
      <c r="O3027" s="9">
        <f>Sales_Data17[[#This Row],[Order Quantity]]*Sales_Data17[[#This Row],[Unit Price]]</f>
        <v>326.81111111111113</v>
      </c>
      <c r="P3027" s="9">
        <v>241.84022222222222</v>
      </c>
      <c r="Q3027" s="9">
        <f>Sales_Data17[[#This Row],[Line Total]]-(Sales_Data17[[#This Row],[Total Unit Cost]]*Sales_Data17[[#This Row],[Order Quantity]])</f>
        <v>84.970888888888908</v>
      </c>
      <c r="R3027" s="1" t="str">
        <f>TEXT(Sales_Data17[[#This Row],[OrderDate]],"MMM")</f>
        <v>Nov</v>
      </c>
      <c r="S3027" s="1" t="str">
        <f t="shared" si="47"/>
        <v>2013</v>
      </c>
    </row>
    <row r="3028" spans="1:19">
      <c r="A3028" t="s">
        <v>3051</v>
      </c>
      <c r="B3028" s="2">
        <v>41588</v>
      </c>
      <c r="C3028" s="2" t="str">
        <f>VLOOKUP(Sales_Data17[[#This Row],[Customer Name Index]],Customer_Data[#All],2,0)</f>
        <v xml:space="preserve">Medline </v>
      </c>
      <c r="D3028">
        <v>12</v>
      </c>
      <c r="E3028" t="s">
        <v>4</v>
      </c>
      <c r="F3028" t="s">
        <v>8168</v>
      </c>
      <c r="G3028" t="s">
        <v>8026</v>
      </c>
      <c r="H3028" t="str">
        <f>VLOOKUP(Sales_Data17[[#This Row],[Delivery Region Index]],Regions_Table[#All],2,0)</f>
        <v>Queensland</v>
      </c>
      <c r="I3028" t="str">
        <f>VLOOKUP(Sales_Data17[[#This Row],[Delivery Region Index]],Regions_Table[#All],3,0)</f>
        <v>Logan City</v>
      </c>
      <c r="J3028">
        <v>35</v>
      </c>
      <c r="K3028">
        <v>5</v>
      </c>
      <c r="L3028" t="str">
        <f>VLOOKUP(Sales_Data17[[#This Row],[Product Description Index]],Products_Data[#All],2,0)</f>
        <v>Hats</v>
      </c>
      <c r="M3028">
        <v>2</v>
      </c>
      <c r="N3028" s="9">
        <v>445.17777777777775</v>
      </c>
      <c r="O3028" s="9">
        <f>Sales_Data17[[#This Row],[Order Quantity]]*Sales_Data17[[#This Row],[Unit Price]]</f>
        <v>890.3555555555555</v>
      </c>
      <c r="P3028" s="9">
        <v>271.55844444444443</v>
      </c>
      <c r="Q3028" s="9">
        <f>Sales_Data17[[#This Row],[Line Total]]-(Sales_Data17[[#This Row],[Total Unit Cost]]*Sales_Data17[[#This Row],[Order Quantity]])</f>
        <v>347.23866666666663</v>
      </c>
      <c r="R3028" s="1" t="str">
        <f>TEXT(Sales_Data17[[#This Row],[OrderDate]],"MMM")</f>
        <v>Nov</v>
      </c>
      <c r="S3028" s="1" t="str">
        <f t="shared" si="47"/>
        <v>2013</v>
      </c>
    </row>
    <row r="3029" spans="1:19">
      <c r="A3029" t="s">
        <v>3052</v>
      </c>
      <c r="B3029" s="2">
        <v>41588</v>
      </c>
      <c r="C3029" s="2" t="str">
        <f>VLOOKUP(Sales_Data17[[#This Row],[Customer Name Index]],Customer_Data[#All],2,0)</f>
        <v>Apollo Ltd</v>
      </c>
      <c r="D3029">
        <v>11</v>
      </c>
      <c r="E3029" t="s">
        <v>2</v>
      </c>
      <c r="F3029" t="s">
        <v>8168</v>
      </c>
      <c r="G3029" t="s">
        <v>8026</v>
      </c>
      <c r="H3029" t="str">
        <f>VLOOKUP(Sales_Data17[[#This Row],[Delivery Region Index]],Regions_Table[#All],2,0)</f>
        <v>Queensland</v>
      </c>
      <c r="I3029" t="str">
        <f>VLOOKUP(Sales_Data17[[#This Row],[Delivery Region Index]],Regions_Table[#All],3,0)</f>
        <v>Gladstone</v>
      </c>
      <c r="J3029">
        <v>30</v>
      </c>
      <c r="K3029">
        <v>5</v>
      </c>
      <c r="L3029" t="str">
        <f>VLOOKUP(Sales_Data17[[#This Row],[Product Description Index]],Products_Data[#All],2,0)</f>
        <v>Hats</v>
      </c>
      <c r="M3029">
        <v>2</v>
      </c>
      <c r="N3029" s="9">
        <v>110.17777777777778</v>
      </c>
      <c r="O3029" s="9">
        <f>Sales_Data17[[#This Row],[Order Quantity]]*Sales_Data17[[#This Row],[Unit Price]]</f>
        <v>220.35555555555555</v>
      </c>
      <c r="P3029" s="9">
        <v>73.819111111111113</v>
      </c>
      <c r="Q3029" s="9">
        <f>Sales_Data17[[#This Row],[Line Total]]-(Sales_Data17[[#This Row],[Total Unit Cost]]*Sales_Data17[[#This Row],[Order Quantity]])</f>
        <v>72.717333333333329</v>
      </c>
      <c r="R3029" s="1" t="str">
        <f>TEXT(Sales_Data17[[#This Row],[OrderDate]],"MMM")</f>
        <v>Nov</v>
      </c>
      <c r="S3029" s="1" t="str">
        <f t="shared" si="47"/>
        <v>2013</v>
      </c>
    </row>
    <row r="3030" spans="1:19">
      <c r="A3030" t="s">
        <v>3053</v>
      </c>
      <c r="B3030" s="2">
        <v>41588</v>
      </c>
      <c r="C3030" s="2" t="str">
        <f>VLOOKUP(Sales_Data17[[#This Row],[Customer Name Index]],Customer_Data[#All],2,0)</f>
        <v>Eminence Corp</v>
      </c>
      <c r="D3030">
        <v>18</v>
      </c>
      <c r="E3030" t="s">
        <v>4</v>
      </c>
      <c r="F3030" t="s">
        <v>8168</v>
      </c>
      <c r="G3030" t="s">
        <v>8025</v>
      </c>
      <c r="H3030" t="str">
        <f>VLOOKUP(Sales_Data17[[#This Row],[Delivery Region Index]],Regions_Table[#All],2,0)</f>
        <v>Victoria</v>
      </c>
      <c r="I3030" t="str">
        <f>VLOOKUP(Sales_Data17[[#This Row],[Delivery Region Index]],Regions_Table[#All],3,0)</f>
        <v>Latrobe City</v>
      </c>
      <c r="J3030">
        <v>52</v>
      </c>
      <c r="K3030">
        <v>8</v>
      </c>
      <c r="L3030" t="str">
        <f>VLOOKUP(Sales_Data17[[#This Row],[Product Description Index]],Products_Data[#All],2,0)</f>
        <v>Shoes</v>
      </c>
      <c r="M3030">
        <v>8</v>
      </c>
      <c r="N3030" s="9">
        <v>95.288888888888891</v>
      </c>
      <c r="O3030" s="9">
        <f>Sales_Data17[[#This Row],[Order Quantity]]*Sales_Data17[[#This Row],[Unit Price]]</f>
        <v>762.31111111111113</v>
      </c>
      <c r="P3030" s="9">
        <v>47.644444444444446</v>
      </c>
      <c r="Q3030" s="9">
        <f>Sales_Data17[[#This Row],[Line Total]]-(Sales_Data17[[#This Row],[Total Unit Cost]]*Sales_Data17[[#This Row],[Order Quantity]])</f>
        <v>381.15555555555557</v>
      </c>
      <c r="R3030" s="1" t="str">
        <f>TEXT(Sales_Data17[[#This Row],[OrderDate]],"MMM")</f>
        <v>Nov</v>
      </c>
      <c r="S3030" s="1" t="str">
        <f t="shared" si="47"/>
        <v>2013</v>
      </c>
    </row>
    <row r="3031" spans="1:19">
      <c r="A3031" t="s">
        <v>3054</v>
      </c>
      <c r="B3031" s="2">
        <v>41588</v>
      </c>
      <c r="C3031" s="2" t="str">
        <f>VLOOKUP(Sales_Data17[[#This Row],[Customer Name Index]],Customer_Data[#All],2,0)</f>
        <v>Medsep Group</v>
      </c>
      <c r="D3031">
        <v>8</v>
      </c>
      <c r="E3031" t="s">
        <v>2</v>
      </c>
      <c r="F3031" t="s">
        <v>8168</v>
      </c>
      <c r="G3031" t="s">
        <v>8027</v>
      </c>
      <c r="H3031" t="str">
        <f>VLOOKUP(Sales_Data17[[#This Row],[Delivery Region Index]],Regions_Table[#All],2,0)</f>
        <v>New South Wales</v>
      </c>
      <c r="I3031" t="str">
        <f>VLOOKUP(Sales_Data17[[#This Row],[Delivery Region Index]],Regions_Table[#All],3,0)</f>
        <v>Tweed Heads</v>
      </c>
      <c r="J3031">
        <v>22</v>
      </c>
      <c r="K3031">
        <v>3</v>
      </c>
      <c r="L3031" t="str">
        <f>VLOOKUP(Sales_Data17[[#This Row],[Product Description Index]],Products_Data[#All],2,0)</f>
        <v>Sunglasses</v>
      </c>
      <c r="M3031">
        <v>3</v>
      </c>
      <c r="N3031" s="9">
        <v>203.97777777777776</v>
      </c>
      <c r="O3031" s="9">
        <f>Sales_Data17[[#This Row],[Order Quantity]]*Sales_Data17[[#This Row],[Unit Price]]</f>
        <v>611.93333333333328</v>
      </c>
      <c r="P3031" s="9">
        <v>112.18777777777778</v>
      </c>
      <c r="Q3031" s="9">
        <f>Sales_Data17[[#This Row],[Line Total]]-(Sales_Data17[[#This Row],[Total Unit Cost]]*Sales_Data17[[#This Row],[Order Quantity]])</f>
        <v>275.36999999999995</v>
      </c>
      <c r="R3031" s="1" t="str">
        <f>TEXT(Sales_Data17[[#This Row],[OrderDate]],"MMM")</f>
        <v>Nov</v>
      </c>
      <c r="S3031" s="1" t="str">
        <f t="shared" si="47"/>
        <v>2013</v>
      </c>
    </row>
    <row r="3032" spans="1:19">
      <c r="A3032" t="s">
        <v>3055</v>
      </c>
      <c r="B3032" s="2">
        <v>41589</v>
      </c>
      <c r="C3032" s="2" t="str">
        <f>VLOOKUP(Sales_Data17[[#This Row],[Customer Name Index]],Customer_Data[#All],2,0)</f>
        <v>PEDIFIX, Corp</v>
      </c>
      <c r="D3032">
        <v>6</v>
      </c>
      <c r="E3032" t="s">
        <v>3</v>
      </c>
      <c r="F3032" t="s">
        <v>8168</v>
      </c>
      <c r="G3032" t="s">
        <v>8027</v>
      </c>
      <c r="H3032" t="str">
        <f>VLOOKUP(Sales_Data17[[#This Row],[Delivery Region Index]],Regions_Table[#All],2,0)</f>
        <v>New South Wales</v>
      </c>
      <c r="I3032" t="str">
        <f>VLOOKUP(Sales_Data17[[#This Row],[Delivery Region Index]],Regions_Table[#All],3,0)</f>
        <v>Maitland</v>
      </c>
      <c r="J3032">
        <v>15</v>
      </c>
      <c r="K3032">
        <v>3</v>
      </c>
      <c r="L3032" t="str">
        <f>VLOOKUP(Sales_Data17[[#This Row],[Product Description Index]],Products_Data[#All],2,0)</f>
        <v>Sunglasses</v>
      </c>
      <c r="M3032">
        <v>5</v>
      </c>
      <c r="N3032" s="9">
        <v>212.91111111111113</v>
      </c>
      <c r="O3032" s="9">
        <f>Sales_Data17[[#This Row],[Order Quantity]]*Sales_Data17[[#This Row],[Unit Price]]</f>
        <v>1064.5555555555557</v>
      </c>
      <c r="P3032" s="9">
        <v>119.23022222222224</v>
      </c>
      <c r="Q3032" s="9">
        <f>Sales_Data17[[#This Row],[Line Total]]-(Sales_Data17[[#This Row],[Total Unit Cost]]*Sales_Data17[[#This Row],[Order Quantity]])</f>
        <v>468.40444444444449</v>
      </c>
      <c r="R3032" s="1" t="str">
        <f>TEXT(Sales_Data17[[#This Row],[OrderDate]],"MMM")</f>
        <v>Nov</v>
      </c>
      <c r="S3032" s="1" t="str">
        <f t="shared" si="47"/>
        <v>2013</v>
      </c>
    </row>
    <row r="3033" spans="1:19">
      <c r="A3033" t="s">
        <v>3056</v>
      </c>
      <c r="B3033" s="2">
        <v>41590</v>
      </c>
      <c r="C3033" s="2" t="str">
        <f>VLOOKUP(Sales_Data17[[#This Row],[Customer Name Index]],Customer_Data[#All],2,0)</f>
        <v>Pacific Ltd</v>
      </c>
      <c r="D3033">
        <v>20</v>
      </c>
      <c r="E3033" t="s">
        <v>4</v>
      </c>
      <c r="F3033" t="s">
        <v>8168</v>
      </c>
      <c r="G3033" t="s">
        <v>8028</v>
      </c>
      <c r="H3033" t="str">
        <f>VLOOKUP(Sales_Data17[[#This Row],[Delivery Region Index]],Regions_Table[#All],2,0)</f>
        <v>Victoria</v>
      </c>
      <c r="I3033" t="str">
        <f>VLOOKUP(Sales_Data17[[#This Row],[Delivery Region Index]],Regions_Table[#All],3,0)</f>
        <v>Wodonga</v>
      </c>
      <c r="J3033">
        <v>58</v>
      </c>
      <c r="K3033">
        <v>8</v>
      </c>
      <c r="L3033" t="str">
        <f>VLOOKUP(Sales_Data17[[#This Row],[Product Description Index]],Products_Data[#All],2,0)</f>
        <v>Shoes</v>
      </c>
      <c r="M3033">
        <v>5</v>
      </c>
      <c r="N3033" s="9">
        <v>123.57777777777778</v>
      </c>
      <c r="O3033" s="9">
        <f>Sales_Data17[[#This Row],[Order Quantity]]*Sales_Data17[[#This Row],[Unit Price]]</f>
        <v>617.88888888888891</v>
      </c>
      <c r="P3033" s="9">
        <v>50.666888888888892</v>
      </c>
      <c r="Q3033" s="9">
        <f>Sales_Data17[[#This Row],[Line Total]]-(Sales_Data17[[#This Row],[Total Unit Cost]]*Sales_Data17[[#This Row],[Order Quantity]])</f>
        <v>364.55444444444447</v>
      </c>
      <c r="R3033" s="1" t="str">
        <f>TEXT(Sales_Data17[[#This Row],[OrderDate]],"MMM")</f>
        <v>Nov</v>
      </c>
      <c r="S3033" s="1" t="str">
        <f t="shared" si="47"/>
        <v>2013</v>
      </c>
    </row>
    <row r="3034" spans="1:19">
      <c r="A3034" t="s">
        <v>3057</v>
      </c>
      <c r="B3034" s="2">
        <v>41590</v>
      </c>
      <c r="C3034" s="2" t="str">
        <f>VLOOKUP(Sales_Data17[[#This Row],[Customer Name Index]],Customer_Data[#All],2,0)</f>
        <v>Procter Corp</v>
      </c>
      <c r="D3034">
        <v>5</v>
      </c>
      <c r="E3034" t="s">
        <v>4</v>
      </c>
      <c r="F3034" t="s">
        <v>8168</v>
      </c>
      <c r="G3034" t="s">
        <v>8027</v>
      </c>
      <c r="H3034" t="str">
        <f>VLOOKUP(Sales_Data17[[#This Row],[Delivery Region Index]],Regions_Table[#All],2,0)</f>
        <v>New South Wales</v>
      </c>
      <c r="I3034" t="str">
        <f>VLOOKUP(Sales_Data17[[#This Row],[Delivery Region Index]],Regions_Table[#All],3,0)</f>
        <v>Lake Macquarie</v>
      </c>
      <c r="J3034">
        <v>13</v>
      </c>
      <c r="K3034">
        <v>2</v>
      </c>
      <c r="L3034" t="str">
        <f>VLOOKUP(Sales_Data17[[#This Row],[Product Description Index]],Products_Data[#All],2,0)</f>
        <v>Pants</v>
      </c>
      <c r="M3034">
        <v>1</v>
      </c>
      <c r="N3034" s="9">
        <v>438.47777777777782</v>
      </c>
      <c r="O3034" s="9">
        <f>Sales_Data17[[#This Row],[Order Quantity]]*Sales_Data17[[#This Row],[Unit Price]]</f>
        <v>438.47777777777782</v>
      </c>
      <c r="P3034" s="9">
        <v>333.24311111111115</v>
      </c>
      <c r="Q3034" s="9">
        <f>Sales_Data17[[#This Row],[Line Total]]-(Sales_Data17[[#This Row],[Total Unit Cost]]*Sales_Data17[[#This Row],[Order Quantity]])</f>
        <v>105.23466666666667</v>
      </c>
      <c r="R3034" s="1" t="str">
        <f>TEXT(Sales_Data17[[#This Row],[OrderDate]],"MMM")</f>
        <v>Nov</v>
      </c>
      <c r="S3034" s="1" t="str">
        <f t="shared" si="47"/>
        <v>2013</v>
      </c>
    </row>
    <row r="3035" spans="1:19">
      <c r="A3035" t="s">
        <v>3058</v>
      </c>
      <c r="B3035" s="2">
        <v>41590</v>
      </c>
      <c r="C3035" s="2" t="str">
        <f>VLOOKUP(Sales_Data17[[#This Row],[Customer Name Index]],Customer_Data[#All],2,0)</f>
        <v>ETUDE Ltd</v>
      </c>
      <c r="D3035">
        <v>4</v>
      </c>
      <c r="E3035" t="s">
        <v>4</v>
      </c>
      <c r="F3035" t="s">
        <v>8168</v>
      </c>
      <c r="G3035" t="s">
        <v>8027</v>
      </c>
      <c r="H3035" t="str">
        <f>VLOOKUP(Sales_Data17[[#This Row],[Delivery Region Index]],Regions_Table[#All],2,0)</f>
        <v>New South Wales</v>
      </c>
      <c r="I3035" t="str">
        <f>VLOOKUP(Sales_Data17[[#This Row],[Delivery Region Index]],Regions_Table[#All],3,0)</f>
        <v>Gosford</v>
      </c>
      <c r="J3035">
        <v>9</v>
      </c>
      <c r="K3035">
        <v>2</v>
      </c>
      <c r="L3035" t="str">
        <f>VLOOKUP(Sales_Data17[[#This Row],[Product Description Index]],Products_Data[#All],2,0)</f>
        <v>Pants</v>
      </c>
      <c r="M3035">
        <v>7</v>
      </c>
      <c r="N3035" s="9">
        <v>256.83333333333331</v>
      </c>
      <c r="O3035" s="9">
        <f>Sales_Data17[[#This Row],[Order Quantity]]*Sales_Data17[[#This Row],[Unit Price]]</f>
        <v>1797.8333333333333</v>
      </c>
      <c r="P3035" s="9">
        <v>141.25833333333333</v>
      </c>
      <c r="Q3035" s="9">
        <f>Sales_Data17[[#This Row],[Line Total]]-(Sales_Data17[[#This Row],[Total Unit Cost]]*Sales_Data17[[#This Row],[Order Quantity]])</f>
        <v>809.02499999999998</v>
      </c>
      <c r="R3035" s="1" t="str">
        <f>TEXT(Sales_Data17[[#This Row],[OrderDate]],"MMM")</f>
        <v>Nov</v>
      </c>
      <c r="S3035" s="1" t="str">
        <f t="shared" si="47"/>
        <v>2013</v>
      </c>
    </row>
    <row r="3036" spans="1:19">
      <c r="A3036" t="s">
        <v>3059</v>
      </c>
      <c r="B3036" s="2">
        <v>41590</v>
      </c>
      <c r="C3036" s="2" t="str">
        <f>VLOOKUP(Sales_Data17[[#This Row],[Customer Name Index]],Customer_Data[#All],2,0)</f>
        <v>Rochester Ltd</v>
      </c>
      <c r="D3036">
        <v>15</v>
      </c>
      <c r="E3036" t="s">
        <v>3</v>
      </c>
      <c r="F3036" t="s">
        <v>8168</v>
      </c>
      <c r="G3036" t="s">
        <v>8025</v>
      </c>
      <c r="H3036" t="str">
        <f>VLOOKUP(Sales_Data17[[#This Row],[Delivery Region Index]],Regions_Table[#All],2,0)</f>
        <v>Queensland</v>
      </c>
      <c r="I3036" t="str">
        <f>VLOOKUP(Sales_Data17[[#This Row],[Delivery Region Index]],Regions_Table[#All],3,0)</f>
        <v>Thuringowa</v>
      </c>
      <c r="J3036">
        <v>43</v>
      </c>
      <c r="K3036">
        <v>6</v>
      </c>
      <c r="L3036" t="str">
        <f>VLOOKUP(Sales_Data17[[#This Row],[Product Description Index]],Products_Data[#All],2,0)</f>
        <v>Socks</v>
      </c>
      <c r="M3036">
        <v>1</v>
      </c>
      <c r="N3036" s="9">
        <v>711.68888888888887</v>
      </c>
      <c r="O3036" s="9">
        <f>Sales_Data17[[#This Row],[Order Quantity]]*Sales_Data17[[#This Row],[Unit Price]]</f>
        <v>711.68888888888887</v>
      </c>
      <c r="P3036" s="9">
        <v>533.76666666666665</v>
      </c>
      <c r="Q3036" s="9">
        <f>Sales_Data17[[#This Row],[Line Total]]-(Sales_Data17[[#This Row],[Total Unit Cost]]*Sales_Data17[[#This Row],[Order Quantity]])</f>
        <v>177.92222222222222</v>
      </c>
      <c r="R3036" s="1" t="str">
        <f>TEXT(Sales_Data17[[#This Row],[OrderDate]],"MMM")</f>
        <v>Nov</v>
      </c>
      <c r="S3036" s="1" t="str">
        <f t="shared" si="47"/>
        <v>2013</v>
      </c>
    </row>
    <row r="3037" spans="1:19">
      <c r="A3037" t="s">
        <v>3060</v>
      </c>
      <c r="B3037" s="2">
        <v>41590</v>
      </c>
      <c r="C3037" s="2" t="str">
        <f>VLOOKUP(Sales_Data17[[#This Row],[Customer Name Index]],Customer_Data[#All],2,0)</f>
        <v>PEDIFIX, Corp</v>
      </c>
      <c r="D3037">
        <v>6</v>
      </c>
      <c r="E3037" t="s">
        <v>2</v>
      </c>
      <c r="F3037" t="s">
        <v>8168</v>
      </c>
      <c r="G3037" t="s">
        <v>8027</v>
      </c>
      <c r="H3037" t="str">
        <f>VLOOKUP(Sales_Data17[[#This Row],[Delivery Region Index]],Regions_Table[#All],2,0)</f>
        <v>New South Wales</v>
      </c>
      <c r="I3037" t="str">
        <f>VLOOKUP(Sales_Data17[[#This Row],[Delivery Region Index]],Regions_Table[#All],3,0)</f>
        <v>Maitland</v>
      </c>
      <c r="J3037">
        <v>15</v>
      </c>
      <c r="K3037">
        <v>3</v>
      </c>
      <c r="L3037" t="str">
        <f>VLOOKUP(Sales_Data17[[#This Row],[Product Description Index]],Products_Data[#All],2,0)</f>
        <v>Sunglasses</v>
      </c>
      <c r="M3037">
        <v>2</v>
      </c>
      <c r="N3037" s="9">
        <v>208.44444444444446</v>
      </c>
      <c r="O3037" s="9">
        <f>Sales_Data17[[#This Row],[Order Quantity]]*Sales_Data17[[#This Row],[Unit Price]]</f>
        <v>416.88888888888891</v>
      </c>
      <c r="P3037" s="9">
        <v>173.00888888888889</v>
      </c>
      <c r="Q3037" s="9">
        <f>Sales_Data17[[#This Row],[Line Total]]-(Sales_Data17[[#This Row],[Total Unit Cost]]*Sales_Data17[[#This Row],[Order Quantity]])</f>
        <v>70.871111111111134</v>
      </c>
      <c r="R3037" s="1" t="str">
        <f>TEXT(Sales_Data17[[#This Row],[OrderDate]],"MMM")</f>
        <v>Nov</v>
      </c>
      <c r="S3037" s="1" t="str">
        <f t="shared" si="47"/>
        <v>2013</v>
      </c>
    </row>
    <row r="3038" spans="1:19">
      <c r="A3038" t="s">
        <v>3061</v>
      </c>
      <c r="B3038" s="2">
        <v>41590</v>
      </c>
      <c r="C3038" s="2" t="str">
        <f>VLOOKUP(Sales_Data17[[#This Row],[Customer Name Index]],Customer_Data[#All],2,0)</f>
        <v xml:space="preserve">Medline </v>
      </c>
      <c r="D3038">
        <v>12</v>
      </c>
      <c r="E3038" t="s">
        <v>3</v>
      </c>
      <c r="F3038" t="s">
        <v>8168</v>
      </c>
      <c r="G3038" t="s">
        <v>8026</v>
      </c>
      <c r="H3038" t="str">
        <f>VLOOKUP(Sales_Data17[[#This Row],[Delivery Region Index]],Regions_Table[#All],2,0)</f>
        <v>Queensland</v>
      </c>
      <c r="I3038" t="str">
        <f>VLOOKUP(Sales_Data17[[#This Row],[Delivery Region Index]],Regions_Table[#All],3,0)</f>
        <v>Logan City</v>
      </c>
      <c r="J3038">
        <v>35</v>
      </c>
      <c r="K3038">
        <v>5</v>
      </c>
      <c r="L3038" t="str">
        <f>VLOOKUP(Sales_Data17[[#This Row],[Product Description Index]],Products_Data[#All],2,0)</f>
        <v>Hats</v>
      </c>
      <c r="M3038">
        <v>7</v>
      </c>
      <c r="N3038" s="9">
        <v>443.68888888888893</v>
      </c>
      <c r="O3038" s="9">
        <f>Sales_Data17[[#This Row],[Order Quantity]]*Sales_Data17[[#This Row],[Unit Price]]</f>
        <v>3105.8222222222225</v>
      </c>
      <c r="P3038" s="9">
        <v>350.51422222222226</v>
      </c>
      <c r="Q3038" s="9">
        <f>Sales_Data17[[#This Row],[Line Total]]-(Sales_Data17[[#This Row],[Total Unit Cost]]*Sales_Data17[[#This Row],[Order Quantity]])</f>
        <v>652.22266666666656</v>
      </c>
      <c r="R3038" s="1" t="str">
        <f>TEXT(Sales_Data17[[#This Row],[OrderDate]],"MMM")</f>
        <v>Nov</v>
      </c>
      <c r="S3038" s="1" t="str">
        <f t="shared" si="47"/>
        <v>2013</v>
      </c>
    </row>
    <row r="3039" spans="1:19">
      <c r="A3039" t="s">
        <v>3062</v>
      </c>
      <c r="B3039" s="2">
        <v>41591</v>
      </c>
      <c r="C3039" s="2" t="str">
        <f>VLOOKUP(Sales_Data17[[#This Row],[Customer Name Index]],Customer_Data[#All],2,0)</f>
        <v>Pure Group</v>
      </c>
      <c r="D3039">
        <v>17</v>
      </c>
      <c r="E3039" t="s">
        <v>4</v>
      </c>
      <c r="F3039" t="s">
        <v>8168</v>
      </c>
      <c r="G3039" t="s">
        <v>8025</v>
      </c>
      <c r="H3039" t="str">
        <f>VLOOKUP(Sales_Data17[[#This Row],[Delivery Region Index]],Regions_Table[#All],2,0)</f>
        <v>Victoria</v>
      </c>
      <c r="I3039" t="str">
        <f>VLOOKUP(Sales_Data17[[#This Row],[Delivery Region Index]],Regions_Table[#All],3,0)</f>
        <v>Benalla</v>
      </c>
      <c r="J3039">
        <v>48</v>
      </c>
      <c r="K3039">
        <v>7</v>
      </c>
      <c r="L3039" t="str">
        <f>VLOOKUP(Sales_Data17[[#This Row],[Product Description Index]],Products_Data[#All],2,0)</f>
        <v>Dress Shirts</v>
      </c>
      <c r="M3039">
        <v>9</v>
      </c>
      <c r="N3039" s="9">
        <v>101.98888888888888</v>
      </c>
      <c r="O3039" s="9">
        <f>Sales_Data17[[#This Row],[Order Quantity]]*Sales_Data17[[#This Row],[Unit Price]]</f>
        <v>917.89999999999986</v>
      </c>
      <c r="P3039" s="9">
        <v>84.650777777777776</v>
      </c>
      <c r="Q3039" s="9">
        <f>Sales_Data17[[#This Row],[Line Total]]-(Sales_Data17[[#This Row],[Total Unit Cost]]*Sales_Data17[[#This Row],[Order Quantity]])</f>
        <v>156.04299999999989</v>
      </c>
      <c r="R3039" s="1" t="str">
        <f>TEXT(Sales_Data17[[#This Row],[OrderDate]],"MMM")</f>
        <v>Nov</v>
      </c>
      <c r="S3039" s="1" t="str">
        <f t="shared" si="47"/>
        <v>2013</v>
      </c>
    </row>
    <row r="3040" spans="1:19">
      <c r="A3040" t="s">
        <v>3063</v>
      </c>
      <c r="B3040" s="2">
        <v>41591</v>
      </c>
      <c r="C3040" s="2" t="str">
        <f>VLOOKUP(Sales_Data17[[#This Row],[Customer Name Index]],Customer_Data[#All],2,0)</f>
        <v xml:space="preserve">Medline </v>
      </c>
      <c r="D3040">
        <v>12</v>
      </c>
      <c r="E3040" t="s">
        <v>2</v>
      </c>
      <c r="F3040" t="s">
        <v>8168</v>
      </c>
      <c r="G3040" t="s">
        <v>8026</v>
      </c>
      <c r="H3040" t="str">
        <f>VLOOKUP(Sales_Data17[[#This Row],[Delivery Region Index]],Regions_Table[#All],2,0)</f>
        <v>Queensland</v>
      </c>
      <c r="I3040" t="str">
        <f>VLOOKUP(Sales_Data17[[#This Row],[Delivery Region Index]],Regions_Table[#All],3,0)</f>
        <v>Ipswich</v>
      </c>
      <c r="J3040">
        <v>34</v>
      </c>
      <c r="K3040">
        <v>5</v>
      </c>
      <c r="L3040" t="str">
        <f>VLOOKUP(Sales_Data17[[#This Row],[Product Description Index]],Products_Data[#All],2,0)</f>
        <v>Hats</v>
      </c>
      <c r="M3040">
        <v>4</v>
      </c>
      <c r="N3040" s="9">
        <v>399.02222222222224</v>
      </c>
      <c r="O3040" s="9">
        <f>Sales_Data17[[#This Row],[Order Quantity]]*Sales_Data17[[#This Row],[Unit Price]]</f>
        <v>1596.088888888889</v>
      </c>
      <c r="P3040" s="9">
        <v>303.25688888888891</v>
      </c>
      <c r="Q3040" s="9">
        <f>Sales_Data17[[#This Row],[Line Total]]-(Sales_Data17[[#This Row],[Total Unit Cost]]*Sales_Data17[[#This Row],[Order Quantity]])</f>
        <v>383.06133333333332</v>
      </c>
      <c r="R3040" s="1" t="str">
        <f>TEXT(Sales_Data17[[#This Row],[OrderDate]],"MMM")</f>
        <v>Nov</v>
      </c>
      <c r="S3040" s="1" t="str">
        <f t="shared" si="47"/>
        <v>2013</v>
      </c>
    </row>
    <row r="3041" spans="1:19">
      <c r="A3041" t="s">
        <v>3064</v>
      </c>
      <c r="B3041" s="2">
        <v>41592</v>
      </c>
      <c r="C3041" s="2" t="str">
        <f>VLOOKUP(Sales_Data17[[#This Row],[Customer Name Index]],Customer_Data[#All],2,0)</f>
        <v>21st Ltd</v>
      </c>
      <c r="D3041">
        <v>10</v>
      </c>
      <c r="E3041" t="s">
        <v>4</v>
      </c>
      <c r="F3041" t="s">
        <v>8168</v>
      </c>
      <c r="G3041" t="s">
        <v>8026</v>
      </c>
      <c r="H3041" t="str">
        <f>VLOOKUP(Sales_Data17[[#This Row],[Delivery Region Index]],Regions_Table[#All],2,0)</f>
        <v>Queensland</v>
      </c>
      <c r="I3041" t="str">
        <f>VLOOKUP(Sales_Data17[[#This Row],[Delivery Region Index]],Regions_Table[#All],3,0)</f>
        <v>Charters Towers</v>
      </c>
      <c r="J3041">
        <v>29</v>
      </c>
      <c r="K3041">
        <v>4</v>
      </c>
      <c r="L3041" t="str">
        <f>VLOOKUP(Sales_Data17[[#This Row],[Product Description Index]],Products_Data[#All],2,0)</f>
        <v>Jeans</v>
      </c>
      <c r="M3041">
        <v>9</v>
      </c>
      <c r="N3041" s="9">
        <v>276.93333333333334</v>
      </c>
      <c r="O3041" s="9">
        <f>Sales_Data17[[#This Row],[Order Quantity]]*Sales_Data17[[#This Row],[Unit Price]]</f>
        <v>2492.4</v>
      </c>
      <c r="P3041" s="9">
        <v>188.31466666666668</v>
      </c>
      <c r="Q3041" s="9">
        <f>Sales_Data17[[#This Row],[Line Total]]-(Sales_Data17[[#This Row],[Total Unit Cost]]*Sales_Data17[[#This Row],[Order Quantity]])</f>
        <v>797.56799999999998</v>
      </c>
      <c r="R3041" s="1" t="str">
        <f>TEXT(Sales_Data17[[#This Row],[OrderDate]],"MMM")</f>
        <v>Nov</v>
      </c>
      <c r="S3041" s="1" t="str">
        <f t="shared" si="47"/>
        <v>2013</v>
      </c>
    </row>
    <row r="3042" spans="1:19">
      <c r="A3042" t="s">
        <v>3065</v>
      </c>
      <c r="B3042" s="2">
        <v>41592</v>
      </c>
      <c r="C3042" s="2" t="str">
        <f>VLOOKUP(Sales_Data17[[#This Row],[Customer Name Index]],Customer_Data[#All],2,0)</f>
        <v xml:space="preserve">Qualitest </v>
      </c>
      <c r="D3042">
        <v>19</v>
      </c>
      <c r="E3042" t="s">
        <v>4</v>
      </c>
      <c r="F3042" t="s">
        <v>8168</v>
      </c>
      <c r="G3042" t="s">
        <v>8028</v>
      </c>
      <c r="H3042" t="str">
        <f>VLOOKUP(Sales_Data17[[#This Row],[Delivery Region Index]],Regions_Table[#All],2,0)</f>
        <v>Victoria</v>
      </c>
      <c r="I3042" t="str">
        <f>VLOOKUP(Sales_Data17[[#This Row],[Delivery Region Index]],Regions_Table[#All],3,0)</f>
        <v>Shepparton</v>
      </c>
      <c r="J3042">
        <v>54</v>
      </c>
      <c r="K3042">
        <v>8</v>
      </c>
      <c r="L3042" t="str">
        <f>VLOOKUP(Sales_Data17[[#This Row],[Product Description Index]],Products_Data[#All],2,0)</f>
        <v>Shoes</v>
      </c>
      <c r="M3042">
        <v>1</v>
      </c>
      <c r="N3042" s="9">
        <v>113.90000000000002</v>
      </c>
      <c r="O3042" s="9">
        <f>Sales_Data17[[#This Row],[Order Quantity]]*Sales_Data17[[#This Row],[Unit Price]]</f>
        <v>113.90000000000002</v>
      </c>
      <c r="P3042" s="9">
        <v>94.537000000000006</v>
      </c>
      <c r="Q3042" s="9">
        <f>Sales_Data17[[#This Row],[Line Total]]-(Sales_Data17[[#This Row],[Total Unit Cost]]*Sales_Data17[[#This Row],[Order Quantity]])</f>
        <v>19.363000000000014</v>
      </c>
      <c r="R3042" s="1" t="str">
        <f>TEXT(Sales_Data17[[#This Row],[OrderDate]],"MMM")</f>
        <v>Nov</v>
      </c>
      <c r="S3042" s="1" t="str">
        <f t="shared" si="47"/>
        <v>2013</v>
      </c>
    </row>
    <row r="3043" spans="1:19">
      <c r="A3043" t="s">
        <v>3066</v>
      </c>
      <c r="B3043" s="2">
        <v>41592</v>
      </c>
      <c r="C3043" s="2" t="str">
        <f>VLOOKUP(Sales_Data17[[#This Row],[Customer Name Index]],Customer_Data[#All],2,0)</f>
        <v xml:space="preserve">Qualitest </v>
      </c>
      <c r="D3043">
        <v>19</v>
      </c>
      <c r="E3043" t="s">
        <v>4</v>
      </c>
      <c r="F3043" t="s">
        <v>8168</v>
      </c>
      <c r="G3043" t="s">
        <v>8028</v>
      </c>
      <c r="H3043" t="str">
        <f>VLOOKUP(Sales_Data17[[#This Row],[Delivery Region Index]],Regions_Table[#All],2,0)</f>
        <v>Victoria</v>
      </c>
      <c r="I3043" t="str">
        <f>VLOOKUP(Sales_Data17[[#This Row],[Delivery Region Index]],Regions_Table[#All],3,0)</f>
        <v>Swan Hill</v>
      </c>
      <c r="J3043">
        <v>55</v>
      </c>
      <c r="K3043">
        <v>8</v>
      </c>
      <c r="L3043" t="str">
        <f>VLOOKUP(Sales_Data17[[#This Row],[Product Description Index]],Products_Data[#All],2,0)</f>
        <v>Shoes</v>
      </c>
      <c r="M3043">
        <v>1</v>
      </c>
      <c r="N3043" s="9">
        <v>252.36666666666667</v>
      </c>
      <c r="O3043" s="9">
        <f>Sales_Data17[[#This Row],[Order Quantity]]*Sales_Data17[[#This Row],[Unit Price]]</f>
        <v>252.36666666666667</v>
      </c>
      <c r="P3043" s="9">
        <v>181.70400000000001</v>
      </c>
      <c r="Q3043" s="9">
        <f>Sales_Data17[[#This Row],[Line Total]]-(Sales_Data17[[#This Row],[Total Unit Cost]]*Sales_Data17[[#This Row],[Order Quantity]])</f>
        <v>70.662666666666667</v>
      </c>
      <c r="R3043" s="1" t="str">
        <f>TEXT(Sales_Data17[[#This Row],[OrderDate]],"MMM")</f>
        <v>Nov</v>
      </c>
      <c r="S3043" s="1" t="str">
        <f t="shared" si="47"/>
        <v>2013</v>
      </c>
    </row>
    <row r="3044" spans="1:19">
      <c r="A3044" t="s">
        <v>3067</v>
      </c>
      <c r="B3044" s="2">
        <v>41592</v>
      </c>
      <c r="C3044" s="2" t="str">
        <f>VLOOKUP(Sales_Data17[[#This Row],[Customer Name Index]],Customer_Data[#All],2,0)</f>
        <v>Elorac, Corp</v>
      </c>
      <c r="D3044">
        <v>3</v>
      </c>
      <c r="E3044" t="s">
        <v>3</v>
      </c>
      <c r="F3044" t="s">
        <v>8168</v>
      </c>
      <c r="G3044" t="s">
        <v>8027</v>
      </c>
      <c r="H3044" t="str">
        <f>VLOOKUP(Sales_Data17[[#This Row],[Delivery Region Index]],Regions_Table[#All],2,0)</f>
        <v>New South Wales</v>
      </c>
      <c r="I3044" t="str">
        <f>VLOOKUP(Sales_Data17[[#This Row],[Delivery Region Index]],Regions_Table[#All],3,0)</f>
        <v>Cessnock</v>
      </c>
      <c r="J3044">
        <v>6</v>
      </c>
      <c r="K3044">
        <v>1</v>
      </c>
      <c r="L3044" t="str">
        <f>VLOOKUP(Sales_Data17[[#This Row],[Product Description Index]],Products_Data[#All],2,0)</f>
        <v>Shirts</v>
      </c>
      <c r="M3044">
        <v>7</v>
      </c>
      <c r="N3044" s="9">
        <v>19.355555555555558</v>
      </c>
      <c r="O3044" s="9">
        <f>Sales_Data17[[#This Row],[Order Quantity]]*Sales_Data17[[#This Row],[Unit Price]]</f>
        <v>135.48888888888891</v>
      </c>
      <c r="P3044" s="9">
        <v>13.161777777777779</v>
      </c>
      <c r="Q3044" s="9">
        <f>Sales_Data17[[#This Row],[Line Total]]-(Sales_Data17[[#This Row],[Total Unit Cost]]*Sales_Data17[[#This Row],[Order Quantity]])</f>
        <v>43.356444444444463</v>
      </c>
      <c r="R3044" s="1" t="str">
        <f>TEXT(Sales_Data17[[#This Row],[OrderDate]],"MMM")</f>
        <v>Nov</v>
      </c>
      <c r="S3044" s="1" t="str">
        <f t="shared" si="47"/>
        <v>2013</v>
      </c>
    </row>
    <row r="3045" spans="1:19">
      <c r="A3045" t="s">
        <v>3068</v>
      </c>
      <c r="B3045" s="2">
        <v>41592</v>
      </c>
      <c r="C3045" s="2" t="str">
        <f>VLOOKUP(Sales_Data17[[#This Row],[Customer Name Index]],Customer_Data[#All],2,0)</f>
        <v>21st Ltd</v>
      </c>
      <c r="D3045">
        <v>10</v>
      </c>
      <c r="E3045" t="s">
        <v>2</v>
      </c>
      <c r="F3045" t="s">
        <v>8168</v>
      </c>
      <c r="G3045" t="s">
        <v>8026</v>
      </c>
      <c r="H3045" t="str">
        <f>VLOOKUP(Sales_Data17[[#This Row],[Delivery Region Index]],Regions_Table[#All],2,0)</f>
        <v>Queensland</v>
      </c>
      <c r="I3045" t="str">
        <f>VLOOKUP(Sales_Data17[[#This Row],[Delivery Region Index]],Regions_Table[#All],3,0)</f>
        <v>Charters Towers</v>
      </c>
      <c r="J3045">
        <v>29</v>
      </c>
      <c r="K3045">
        <v>4</v>
      </c>
      <c r="L3045" t="str">
        <f>VLOOKUP(Sales_Data17[[#This Row],[Product Description Index]],Products_Data[#All],2,0)</f>
        <v>Jeans</v>
      </c>
      <c r="M3045">
        <v>3</v>
      </c>
      <c r="N3045" s="9">
        <v>83.37777777777778</v>
      </c>
      <c r="O3045" s="9">
        <f>Sales_Data17[[#This Row],[Order Quantity]]*Sales_Data17[[#This Row],[Unit Price]]</f>
        <v>250.13333333333333</v>
      </c>
      <c r="P3045" s="9">
        <v>70.037333333333336</v>
      </c>
      <c r="Q3045" s="9">
        <f>Sales_Data17[[#This Row],[Line Total]]-(Sales_Data17[[#This Row],[Total Unit Cost]]*Sales_Data17[[#This Row],[Order Quantity]])</f>
        <v>40.021333333333303</v>
      </c>
      <c r="R3045" s="1" t="str">
        <f>TEXT(Sales_Data17[[#This Row],[OrderDate]],"MMM")</f>
        <v>Nov</v>
      </c>
      <c r="S3045" s="1" t="str">
        <f t="shared" si="47"/>
        <v>2013</v>
      </c>
    </row>
    <row r="3046" spans="1:19">
      <c r="A3046" t="s">
        <v>3069</v>
      </c>
      <c r="B3046" s="2">
        <v>41593</v>
      </c>
      <c r="C3046" s="2" t="str">
        <f>VLOOKUP(Sales_Data17[[#This Row],[Customer Name Index]],Customer_Data[#All],2,0)</f>
        <v>21st Ltd</v>
      </c>
      <c r="D3046">
        <v>10</v>
      </c>
      <c r="E3046" t="s">
        <v>3</v>
      </c>
      <c r="F3046" t="s">
        <v>8168</v>
      </c>
      <c r="G3046" t="s">
        <v>8027</v>
      </c>
      <c r="H3046" t="str">
        <f>VLOOKUP(Sales_Data17[[#This Row],[Delivery Region Index]],Regions_Table[#All],2,0)</f>
        <v>Queensland</v>
      </c>
      <c r="I3046" t="str">
        <f>VLOOKUP(Sales_Data17[[#This Row],[Delivery Region Index]],Regions_Table[#All],3,0)</f>
        <v>Bundaberg</v>
      </c>
      <c r="J3046">
        <v>27</v>
      </c>
      <c r="K3046">
        <v>4</v>
      </c>
      <c r="L3046" t="str">
        <f>VLOOKUP(Sales_Data17[[#This Row],[Product Description Index]],Products_Data[#All],2,0)</f>
        <v>Jeans</v>
      </c>
      <c r="M3046">
        <v>2</v>
      </c>
      <c r="N3046" s="9">
        <v>209.93333333333334</v>
      </c>
      <c r="O3046" s="9">
        <f>Sales_Data17[[#This Row],[Order Quantity]]*Sales_Data17[[#This Row],[Unit Price]]</f>
        <v>419.86666666666667</v>
      </c>
      <c r="P3046" s="9">
        <v>134.35733333333334</v>
      </c>
      <c r="Q3046" s="9">
        <f>Sales_Data17[[#This Row],[Line Total]]-(Sales_Data17[[#This Row],[Total Unit Cost]]*Sales_Data17[[#This Row],[Order Quantity]])</f>
        <v>151.15199999999999</v>
      </c>
      <c r="R3046" s="1" t="str">
        <f>TEXT(Sales_Data17[[#This Row],[OrderDate]],"MMM")</f>
        <v>Nov</v>
      </c>
      <c r="S3046" s="1" t="str">
        <f t="shared" si="47"/>
        <v>2013</v>
      </c>
    </row>
    <row r="3047" spans="1:19">
      <c r="A3047" t="s">
        <v>3070</v>
      </c>
      <c r="B3047" s="2">
        <v>41593</v>
      </c>
      <c r="C3047" s="2" t="str">
        <f>VLOOKUP(Sales_Data17[[#This Row],[Customer Name Index]],Customer_Data[#All],2,0)</f>
        <v>Elorac, Corp</v>
      </c>
      <c r="D3047">
        <v>3</v>
      </c>
      <c r="E3047" t="s">
        <v>2</v>
      </c>
      <c r="F3047" t="s">
        <v>8168</v>
      </c>
      <c r="G3047" t="s">
        <v>8027</v>
      </c>
      <c r="H3047" t="str">
        <f>VLOOKUP(Sales_Data17[[#This Row],[Delivery Region Index]],Regions_Table[#All],2,0)</f>
        <v>New South Wales</v>
      </c>
      <c r="I3047" t="str">
        <f>VLOOKUP(Sales_Data17[[#This Row],[Delivery Region Index]],Regions_Table[#All],3,0)</f>
        <v>Dubbo</v>
      </c>
      <c r="J3047">
        <v>8</v>
      </c>
      <c r="K3047">
        <v>1</v>
      </c>
      <c r="L3047" t="str">
        <f>VLOOKUP(Sales_Data17[[#This Row],[Product Description Index]],Products_Data[#All],2,0)</f>
        <v>Shirts</v>
      </c>
      <c r="M3047">
        <v>8</v>
      </c>
      <c r="N3047" s="9">
        <v>664.78888888888889</v>
      </c>
      <c r="O3047" s="9">
        <f>Sales_Data17[[#This Row],[Order Quantity]]*Sales_Data17[[#This Row],[Unit Price]]</f>
        <v>5318.3111111111111</v>
      </c>
      <c r="P3047" s="9">
        <v>345.69022222222225</v>
      </c>
      <c r="Q3047" s="9">
        <f>Sales_Data17[[#This Row],[Line Total]]-(Sales_Data17[[#This Row],[Total Unit Cost]]*Sales_Data17[[#This Row],[Order Quantity]])</f>
        <v>2552.7893333333332</v>
      </c>
      <c r="R3047" s="1" t="str">
        <f>TEXT(Sales_Data17[[#This Row],[OrderDate]],"MMM")</f>
        <v>Nov</v>
      </c>
      <c r="S3047" s="1" t="str">
        <f t="shared" si="47"/>
        <v>2013</v>
      </c>
    </row>
    <row r="3048" spans="1:19">
      <c r="A3048" t="s">
        <v>3071</v>
      </c>
      <c r="B3048" s="2">
        <v>41593</v>
      </c>
      <c r="C3048" s="2" t="str">
        <f>VLOOKUP(Sales_Data17[[#This Row],[Customer Name Index]],Customer_Data[#All],2,0)</f>
        <v xml:space="preserve">Medline </v>
      </c>
      <c r="D3048">
        <v>12</v>
      </c>
      <c r="E3048" t="s">
        <v>2</v>
      </c>
      <c r="F3048" t="s">
        <v>8168</v>
      </c>
      <c r="G3048" t="s">
        <v>8026</v>
      </c>
      <c r="H3048" t="str">
        <f>VLOOKUP(Sales_Data17[[#This Row],[Delivery Region Index]],Regions_Table[#All],2,0)</f>
        <v>Queensland</v>
      </c>
      <c r="I3048" t="str">
        <f>VLOOKUP(Sales_Data17[[#This Row],[Delivery Region Index]],Regions_Table[#All],3,0)</f>
        <v>Hervey Bay</v>
      </c>
      <c r="J3048">
        <v>33</v>
      </c>
      <c r="K3048">
        <v>5</v>
      </c>
      <c r="L3048" t="str">
        <f>VLOOKUP(Sales_Data17[[#This Row],[Product Description Index]],Products_Data[#All],2,0)</f>
        <v>Hats</v>
      </c>
      <c r="M3048">
        <v>7</v>
      </c>
      <c r="N3048" s="9">
        <v>26.8</v>
      </c>
      <c r="O3048" s="9">
        <f>Sales_Data17[[#This Row],[Order Quantity]]*Sales_Data17[[#This Row],[Unit Price]]</f>
        <v>187.6</v>
      </c>
      <c r="P3048" s="9">
        <v>12.06</v>
      </c>
      <c r="Q3048" s="9">
        <f>Sales_Data17[[#This Row],[Line Total]]-(Sales_Data17[[#This Row],[Total Unit Cost]]*Sales_Data17[[#This Row],[Order Quantity]])</f>
        <v>103.17999999999999</v>
      </c>
      <c r="R3048" s="1" t="str">
        <f>TEXT(Sales_Data17[[#This Row],[OrderDate]],"MMM")</f>
        <v>Nov</v>
      </c>
      <c r="S3048" s="1" t="str">
        <f t="shared" si="47"/>
        <v>2013</v>
      </c>
    </row>
    <row r="3049" spans="1:19">
      <c r="A3049" t="s">
        <v>3072</v>
      </c>
      <c r="B3049" s="2">
        <v>41593</v>
      </c>
      <c r="C3049" s="2" t="str">
        <f>VLOOKUP(Sales_Data17[[#This Row],[Customer Name Index]],Customer_Data[#All],2,0)</f>
        <v>New Ltd</v>
      </c>
      <c r="D3049">
        <v>7</v>
      </c>
      <c r="E3049" t="s">
        <v>4</v>
      </c>
      <c r="F3049" t="s">
        <v>8168</v>
      </c>
      <c r="G3049" t="s">
        <v>8027</v>
      </c>
      <c r="H3049" t="str">
        <f>VLOOKUP(Sales_Data17[[#This Row],[Delivery Region Index]],Regions_Table[#All],2,0)</f>
        <v>New South Wales</v>
      </c>
      <c r="I3049" t="str">
        <f>VLOOKUP(Sales_Data17[[#This Row],[Delivery Region Index]],Regions_Table[#All],3,0)</f>
        <v>Queanbeyan</v>
      </c>
      <c r="J3049">
        <v>20</v>
      </c>
      <c r="K3049">
        <v>3</v>
      </c>
      <c r="L3049" t="str">
        <f>VLOOKUP(Sales_Data17[[#This Row],[Product Description Index]],Products_Data[#All],2,0)</f>
        <v>Sunglasses</v>
      </c>
      <c r="M3049">
        <v>3</v>
      </c>
      <c r="N3049" s="9">
        <v>279.16666666666669</v>
      </c>
      <c r="O3049" s="9">
        <f>Sales_Data17[[#This Row],[Order Quantity]]*Sales_Data17[[#This Row],[Unit Price]]</f>
        <v>837.5</v>
      </c>
      <c r="P3049" s="9">
        <v>120.04166666666667</v>
      </c>
      <c r="Q3049" s="9">
        <f>Sales_Data17[[#This Row],[Line Total]]-(Sales_Data17[[#This Row],[Total Unit Cost]]*Sales_Data17[[#This Row],[Order Quantity]])</f>
        <v>477.375</v>
      </c>
      <c r="R3049" s="1" t="str">
        <f>TEXT(Sales_Data17[[#This Row],[OrderDate]],"MMM")</f>
        <v>Nov</v>
      </c>
      <c r="S3049" s="1" t="str">
        <f t="shared" si="47"/>
        <v>2013</v>
      </c>
    </row>
    <row r="3050" spans="1:19">
      <c r="A3050" t="s">
        <v>3073</v>
      </c>
      <c r="B3050" s="2">
        <v>41594</v>
      </c>
      <c r="C3050" s="2" t="str">
        <f>VLOOKUP(Sales_Data17[[#This Row],[Customer Name Index]],Customer_Data[#All],2,0)</f>
        <v xml:space="preserve">Ei </v>
      </c>
      <c r="D3050">
        <v>9</v>
      </c>
      <c r="E3050" t="s">
        <v>3</v>
      </c>
      <c r="F3050" t="s">
        <v>8168</v>
      </c>
      <c r="G3050" t="s">
        <v>8027</v>
      </c>
      <c r="H3050" t="str">
        <f>VLOOKUP(Sales_Data17[[#This Row],[Delivery Region Index]],Regions_Table[#All],2,0)</f>
        <v>New South Wales</v>
      </c>
      <c r="I3050" t="str">
        <f>VLOOKUP(Sales_Data17[[#This Row],[Delivery Region Index]],Regions_Table[#All],3,0)</f>
        <v>Wyong</v>
      </c>
      <c r="J3050">
        <v>25</v>
      </c>
      <c r="K3050">
        <v>4</v>
      </c>
      <c r="L3050" t="str">
        <f>VLOOKUP(Sales_Data17[[#This Row],[Product Description Index]],Products_Data[#All],2,0)</f>
        <v>Jeans</v>
      </c>
      <c r="M3050">
        <v>3</v>
      </c>
      <c r="N3050" s="9">
        <v>109.43333333333334</v>
      </c>
      <c r="O3050" s="9">
        <f>Sales_Data17[[#This Row],[Order Quantity]]*Sales_Data17[[#This Row],[Unit Price]]</f>
        <v>328.3</v>
      </c>
      <c r="P3050" s="9">
        <v>77.697666666666663</v>
      </c>
      <c r="Q3050" s="9">
        <f>Sales_Data17[[#This Row],[Line Total]]-(Sales_Data17[[#This Row],[Total Unit Cost]]*Sales_Data17[[#This Row],[Order Quantity]])</f>
        <v>95.207000000000022</v>
      </c>
      <c r="R3050" s="1" t="str">
        <f>TEXT(Sales_Data17[[#This Row],[OrderDate]],"MMM")</f>
        <v>Nov</v>
      </c>
      <c r="S3050" s="1" t="str">
        <f t="shared" si="47"/>
        <v>2013</v>
      </c>
    </row>
    <row r="3051" spans="1:19">
      <c r="A3051" t="s">
        <v>3074</v>
      </c>
      <c r="B3051" s="2">
        <v>41594</v>
      </c>
      <c r="C3051" s="2" t="str">
        <f>VLOOKUP(Sales_Data17[[#This Row],[Customer Name Index]],Customer_Data[#All],2,0)</f>
        <v>Eminence Corp</v>
      </c>
      <c r="D3051">
        <v>18</v>
      </c>
      <c r="E3051" t="s">
        <v>4</v>
      </c>
      <c r="F3051" t="s">
        <v>8168</v>
      </c>
      <c r="G3051" t="s">
        <v>8025</v>
      </c>
      <c r="H3051" t="str">
        <f>VLOOKUP(Sales_Data17[[#This Row],[Delivery Region Index]],Regions_Table[#All],2,0)</f>
        <v>Victoria</v>
      </c>
      <c r="I3051" t="str">
        <f>VLOOKUP(Sales_Data17[[#This Row],[Delivery Region Index]],Regions_Table[#All],3,0)</f>
        <v>Latrobe City</v>
      </c>
      <c r="J3051">
        <v>52</v>
      </c>
      <c r="K3051">
        <v>8</v>
      </c>
      <c r="L3051" t="str">
        <f>VLOOKUP(Sales_Data17[[#This Row],[Product Description Index]],Products_Data[#All],2,0)</f>
        <v>Shoes</v>
      </c>
      <c r="M3051">
        <v>6</v>
      </c>
      <c r="N3051" s="9">
        <v>316.38888888888891</v>
      </c>
      <c r="O3051" s="9">
        <f>Sales_Data17[[#This Row],[Order Quantity]]*Sales_Data17[[#This Row],[Unit Price]]</f>
        <v>1898.3333333333335</v>
      </c>
      <c r="P3051" s="9">
        <v>202.48888888888891</v>
      </c>
      <c r="Q3051" s="9">
        <f>Sales_Data17[[#This Row],[Line Total]]-(Sales_Data17[[#This Row],[Total Unit Cost]]*Sales_Data17[[#This Row],[Order Quantity]])</f>
        <v>683.40000000000009</v>
      </c>
      <c r="R3051" s="1" t="str">
        <f>TEXT(Sales_Data17[[#This Row],[OrderDate]],"MMM")</f>
        <v>Nov</v>
      </c>
      <c r="S3051" s="1" t="str">
        <f t="shared" si="47"/>
        <v>2013</v>
      </c>
    </row>
    <row r="3052" spans="1:19">
      <c r="A3052" t="s">
        <v>3075</v>
      </c>
      <c r="B3052" s="2">
        <v>41595</v>
      </c>
      <c r="C3052" s="2" t="str">
        <f>VLOOKUP(Sales_Data17[[#This Row],[Customer Name Index]],Customer_Data[#All],2,0)</f>
        <v xml:space="preserve">Ei </v>
      </c>
      <c r="D3052">
        <v>9</v>
      </c>
      <c r="E3052" t="s">
        <v>2</v>
      </c>
      <c r="F3052" t="s">
        <v>8168</v>
      </c>
      <c r="G3052" t="s">
        <v>8027</v>
      </c>
      <c r="H3052" t="str">
        <f>VLOOKUP(Sales_Data17[[#This Row],[Delivery Region Index]],Regions_Table[#All],2,0)</f>
        <v>New South Wales</v>
      </c>
      <c r="I3052" t="str">
        <f>VLOOKUP(Sales_Data17[[#This Row],[Delivery Region Index]],Regions_Table[#All],3,0)</f>
        <v>Wyong</v>
      </c>
      <c r="J3052">
        <v>25</v>
      </c>
      <c r="K3052">
        <v>4</v>
      </c>
      <c r="L3052" t="str">
        <f>VLOOKUP(Sales_Data17[[#This Row],[Product Description Index]],Products_Data[#All],2,0)</f>
        <v>Jeans</v>
      </c>
      <c r="M3052">
        <v>5</v>
      </c>
      <c r="N3052" s="9">
        <v>111.66666666666667</v>
      </c>
      <c r="O3052" s="9">
        <f>Sales_Data17[[#This Row],[Order Quantity]]*Sales_Data17[[#This Row],[Unit Price]]</f>
        <v>558.33333333333337</v>
      </c>
      <c r="P3052" s="9">
        <v>67</v>
      </c>
      <c r="Q3052" s="9">
        <f>Sales_Data17[[#This Row],[Line Total]]-(Sales_Data17[[#This Row],[Total Unit Cost]]*Sales_Data17[[#This Row],[Order Quantity]])</f>
        <v>223.33333333333337</v>
      </c>
      <c r="R3052" s="1" t="str">
        <f>TEXT(Sales_Data17[[#This Row],[OrderDate]],"MMM")</f>
        <v>Nov</v>
      </c>
      <c r="S3052" s="1" t="str">
        <f t="shared" si="47"/>
        <v>2013</v>
      </c>
    </row>
    <row r="3053" spans="1:19">
      <c r="A3053" t="s">
        <v>3076</v>
      </c>
      <c r="B3053" s="2">
        <v>41595</v>
      </c>
      <c r="C3053" s="2" t="str">
        <f>VLOOKUP(Sales_Data17[[#This Row],[Customer Name Index]],Customer_Data[#All],2,0)</f>
        <v>21st Ltd</v>
      </c>
      <c r="D3053">
        <v>10</v>
      </c>
      <c r="E3053" t="s">
        <v>4</v>
      </c>
      <c r="F3053" t="s">
        <v>8168</v>
      </c>
      <c r="G3053" t="s">
        <v>8026</v>
      </c>
      <c r="H3053" t="str">
        <f>VLOOKUP(Sales_Data17[[#This Row],[Delivery Region Index]],Regions_Table[#All],2,0)</f>
        <v>Queensland</v>
      </c>
      <c r="I3053" t="str">
        <f>VLOOKUP(Sales_Data17[[#This Row],[Delivery Region Index]],Regions_Table[#All],3,0)</f>
        <v>Cairns</v>
      </c>
      <c r="J3053">
        <v>28</v>
      </c>
      <c r="K3053">
        <v>4</v>
      </c>
      <c r="L3053" t="str">
        <f>VLOOKUP(Sales_Data17[[#This Row],[Product Description Index]],Products_Data[#All],2,0)</f>
        <v>Jeans</v>
      </c>
      <c r="M3053">
        <v>6</v>
      </c>
      <c r="N3053" s="9">
        <v>259.81111111111113</v>
      </c>
      <c r="O3053" s="9">
        <f>Sales_Data17[[#This Row],[Order Quantity]]*Sales_Data17[[#This Row],[Unit Price]]</f>
        <v>1558.8666666666668</v>
      </c>
      <c r="P3053" s="9">
        <v>210.44700000000003</v>
      </c>
      <c r="Q3053" s="9">
        <f>Sales_Data17[[#This Row],[Line Total]]-(Sales_Data17[[#This Row],[Total Unit Cost]]*Sales_Data17[[#This Row],[Order Quantity]])</f>
        <v>296.18466666666654</v>
      </c>
      <c r="R3053" s="1" t="str">
        <f>TEXT(Sales_Data17[[#This Row],[OrderDate]],"MMM")</f>
        <v>Nov</v>
      </c>
      <c r="S3053" s="1" t="str">
        <f t="shared" si="47"/>
        <v>2013</v>
      </c>
    </row>
    <row r="3054" spans="1:19">
      <c r="A3054" t="s">
        <v>3077</v>
      </c>
      <c r="B3054" s="2">
        <v>41595</v>
      </c>
      <c r="C3054" s="2" t="str">
        <f>VLOOKUP(Sales_Data17[[#This Row],[Customer Name Index]],Customer_Data[#All],2,0)</f>
        <v xml:space="preserve">WakeFern </v>
      </c>
      <c r="D3054">
        <v>2</v>
      </c>
      <c r="E3054" t="s">
        <v>4</v>
      </c>
      <c r="F3054" t="s">
        <v>8168</v>
      </c>
      <c r="G3054" t="s">
        <v>8027</v>
      </c>
      <c r="H3054" t="str">
        <f>VLOOKUP(Sales_Data17[[#This Row],[Delivery Region Index]],Regions_Table[#All],2,0)</f>
        <v>New South Wales</v>
      </c>
      <c r="I3054" t="str">
        <f>VLOOKUP(Sales_Data17[[#This Row],[Delivery Region Index]],Regions_Table[#All],3,0)</f>
        <v>Broken Hill</v>
      </c>
      <c r="J3054">
        <v>5</v>
      </c>
      <c r="K3054">
        <v>1</v>
      </c>
      <c r="L3054" t="str">
        <f>VLOOKUP(Sales_Data17[[#This Row],[Product Description Index]],Products_Data[#All],2,0)</f>
        <v>Shirts</v>
      </c>
      <c r="M3054">
        <v>7</v>
      </c>
      <c r="N3054" s="9">
        <v>685.63333333333333</v>
      </c>
      <c r="O3054" s="9">
        <f>Sales_Data17[[#This Row],[Order Quantity]]*Sales_Data17[[#This Row],[Unit Price]]</f>
        <v>4799.4333333333334</v>
      </c>
      <c r="P3054" s="9">
        <v>569.07566666666662</v>
      </c>
      <c r="Q3054" s="9">
        <f>Sales_Data17[[#This Row],[Line Total]]-(Sales_Data17[[#This Row],[Total Unit Cost]]*Sales_Data17[[#This Row],[Order Quantity]])</f>
        <v>815.90366666666705</v>
      </c>
      <c r="R3054" s="1" t="str">
        <f>TEXT(Sales_Data17[[#This Row],[OrderDate]],"MMM")</f>
        <v>Nov</v>
      </c>
      <c r="S3054" s="1" t="str">
        <f t="shared" si="47"/>
        <v>2013</v>
      </c>
    </row>
    <row r="3055" spans="1:19">
      <c r="A3055" t="s">
        <v>3078</v>
      </c>
      <c r="B3055" s="2">
        <v>41595</v>
      </c>
      <c r="C3055" s="2" t="str">
        <f>VLOOKUP(Sales_Data17[[#This Row],[Customer Name Index]],Customer_Data[#All],2,0)</f>
        <v>Eminence Corp</v>
      </c>
      <c r="D3055">
        <v>18</v>
      </c>
      <c r="E3055" t="s">
        <v>4</v>
      </c>
      <c r="F3055" t="s">
        <v>8168</v>
      </c>
      <c r="G3055" t="s">
        <v>8025</v>
      </c>
      <c r="H3055" t="str">
        <f>VLOOKUP(Sales_Data17[[#This Row],[Delivery Region Index]],Regions_Table[#All],2,0)</f>
        <v>Victoria</v>
      </c>
      <c r="I3055" t="str">
        <f>VLOOKUP(Sales_Data17[[#This Row],[Delivery Region Index]],Regions_Table[#All],3,0)</f>
        <v>Geelong</v>
      </c>
      <c r="J3055">
        <v>51</v>
      </c>
      <c r="K3055">
        <v>7</v>
      </c>
      <c r="L3055" t="str">
        <f>VLOOKUP(Sales_Data17[[#This Row],[Product Description Index]],Products_Data[#All],2,0)</f>
        <v>Dress Shirts</v>
      </c>
      <c r="M3055">
        <v>6</v>
      </c>
      <c r="N3055" s="9">
        <v>273.95555555555552</v>
      </c>
      <c r="O3055" s="9">
        <f>Sales_Data17[[#This Row],[Order Quantity]]*Sales_Data17[[#This Row],[Unit Price]]</f>
        <v>1643.7333333333331</v>
      </c>
      <c r="P3055" s="9">
        <v>219.16444444444446</v>
      </c>
      <c r="Q3055" s="9">
        <f>Sales_Data17[[#This Row],[Line Total]]-(Sales_Data17[[#This Row],[Total Unit Cost]]*Sales_Data17[[#This Row],[Order Quantity]])</f>
        <v>328.74666666666644</v>
      </c>
      <c r="R3055" s="1" t="str">
        <f>TEXT(Sales_Data17[[#This Row],[OrderDate]],"MMM")</f>
        <v>Nov</v>
      </c>
      <c r="S3055" s="1" t="str">
        <f t="shared" si="47"/>
        <v>2013</v>
      </c>
    </row>
    <row r="3056" spans="1:19">
      <c r="A3056" t="s">
        <v>3079</v>
      </c>
      <c r="B3056" s="2">
        <v>41596</v>
      </c>
      <c r="C3056" s="2" t="str">
        <f>VLOOKUP(Sales_Data17[[#This Row],[Customer Name Index]],Customer_Data[#All],2,0)</f>
        <v xml:space="preserve">Qualitest </v>
      </c>
      <c r="D3056">
        <v>19</v>
      </c>
      <c r="E3056" t="s">
        <v>4</v>
      </c>
      <c r="F3056" t="s">
        <v>8168</v>
      </c>
      <c r="G3056" t="s">
        <v>8028</v>
      </c>
      <c r="H3056" t="str">
        <f>VLOOKUP(Sales_Data17[[#This Row],[Delivery Region Index]],Regions_Table[#All],2,0)</f>
        <v>Victoria</v>
      </c>
      <c r="I3056" t="str">
        <f>VLOOKUP(Sales_Data17[[#This Row],[Delivery Region Index]],Regions_Table[#All],3,0)</f>
        <v>Shepparton</v>
      </c>
      <c r="J3056">
        <v>54</v>
      </c>
      <c r="K3056">
        <v>8</v>
      </c>
      <c r="L3056" t="str">
        <f>VLOOKUP(Sales_Data17[[#This Row],[Product Description Index]],Products_Data[#All],2,0)</f>
        <v>Shoes</v>
      </c>
      <c r="M3056">
        <v>9</v>
      </c>
      <c r="N3056" s="9">
        <v>265.02222222222224</v>
      </c>
      <c r="O3056" s="9">
        <f>Sales_Data17[[#This Row],[Order Quantity]]*Sales_Data17[[#This Row],[Unit Price]]</f>
        <v>2385.2000000000003</v>
      </c>
      <c r="P3056" s="9">
        <v>137.81155555555557</v>
      </c>
      <c r="Q3056" s="9">
        <f>Sales_Data17[[#This Row],[Line Total]]-(Sales_Data17[[#This Row],[Total Unit Cost]]*Sales_Data17[[#This Row],[Order Quantity]])</f>
        <v>1144.8960000000002</v>
      </c>
      <c r="R3056" s="1" t="str">
        <f>TEXT(Sales_Data17[[#This Row],[OrderDate]],"MMM")</f>
        <v>Nov</v>
      </c>
      <c r="S3056" s="1" t="str">
        <f t="shared" si="47"/>
        <v>2013</v>
      </c>
    </row>
    <row r="3057" spans="1:19">
      <c r="A3057" t="s">
        <v>3080</v>
      </c>
      <c r="B3057" s="2">
        <v>41596</v>
      </c>
      <c r="C3057" s="2" t="str">
        <f>VLOOKUP(Sales_Data17[[#This Row],[Customer Name Index]],Customer_Data[#All],2,0)</f>
        <v>Pacific Ltd</v>
      </c>
      <c r="D3057">
        <v>20</v>
      </c>
      <c r="E3057" t="s">
        <v>3</v>
      </c>
      <c r="F3057" t="s">
        <v>8168</v>
      </c>
      <c r="G3057" t="s">
        <v>8028</v>
      </c>
      <c r="H3057" t="str">
        <f>VLOOKUP(Sales_Data17[[#This Row],[Delivery Region Index]],Regions_Table[#All],2,0)</f>
        <v>Victoria</v>
      </c>
      <c r="I3057" t="str">
        <f>VLOOKUP(Sales_Data17[[#This Row],[Delivery Region Index]],Regions_Table[#All],3,0)</f>
        <v>Warrnambool</v>
      </c>
      <c r="J3057">
        <v>57</v>
      </c>
      <c r="K3057">
        <v>8</v>
      </c>
      <c r="L3057" t="str">
        <f>VLOOKUP(Sales_Data17[[#This Row],[Product Description Index]],Products_Data[#All],2,0)</f>
        <v>Shoes</v>
      </c>
      <c r="M3057">
        <v>1</v>
      </c>
      <c r="N3057" s="9">
        <v>116.13333333333334</v>
      </c>
      <c r="O3057" s="9">
        <f>Sales_Data17[[#This Row],[Order Quantity]]*Sales_Data17[[#This Row],[Unit Price]]</f>
        <v>116.13333333333334</v>
      </c>
      <c r="P3057" s="9">
        <v>52.260000000000005</v>
      </c>
      <c r="Q3057" s="9">
        <f>Sales_Data17[[#This Row],[Line Total]]-(Sales_Data17[[#This Row],[Total Unit Cost]]*Sales_Data17[[#This Row],[Order Quantity]])</f>
        <v>63.873333333333335</v>
      </c>
      <c r="R3057" s="1" t="str">
        <f>TEXT(Sales_Data17[[#This Row],[OrderDate]],"MMM")</f>
        <v>Nov</v>
      </c>
      <c r="S3057" s="1" t="str">
        <f t="shared" si="47"/>
        <v>2013</v>
      </c>
    </row>
    <row r="3058" spans="1:19">
      <c r="A3058" t="s">
        <v>3081</v>
      </c>
      <c r="B3058" s="2">
        <v>41596</v>
      </c>
      <c r="C3058" s="2" t="str">
        <f>VLOOKUP(Sales_Data17[[#This Row],[Customer Name Index]],Customer_Data[#All],2,0)</f>
        <v>Pure Group</v>
      </c>
      <c r="D3058">
        <v>17</v>
      </c>
      <c r="E3058" t="s">
        <v>4</v>
      </c>
      <c r="F3058" t="s">
        <v>8168</v>
      </c>
      <c r="G3058" t="s">
        <v>8025</v>
      </c>
      <c r="H3058" t="str">
        <f>VLOOKUP(Sales_Data17[[#This Row],[Delivery Region Index]],Regions_Table[#All],2,0)</f>
        <v>Victoria</v>
      </c>
      <c r="I3058" t="str">
        <f>VLOOKUP(Sales_Data17[[#This Row],[Delivery Region Index]],Regions_Table[#All],3,0)</f>
        <v>Ballarat</v>
      </c>
      <c r="J3058">
        <v>49</v>
      </c>
      <c r="K3058">
        <v>7</v>
      </c>
      <c r="L3058" t="str">
        <f>VLOOKUP(Sales_Data17[[#This Row],[Product Description Index]],Products_Data[#All],2,0)</f>
        <v>Dress Shirts</v>
      </c>
      <c r="M3058">
        <v>4</v>
      </c>
      <c r="N3058" s="9">
        <v>285.12222222222221</v>
      </c>
      <c r="O3058" s="9">
        <f>Sales_Data17[[#This Row],[Order Quantity]]*Sales_Data17[[#This Row],[Unit Price]]</f>
        <v>1140.4888888888888</v>
      </c>
      <c r="P3058" s="9">
        <v>179.62700000000001</v>
      </c>
      <c r="Q3058" s="9">
        <f>Sales_Data17[[#This Row],[Line Total]]-(Sales_Data17[[#This Row],[Total Unit Cost]]*Sales_Data17[[#This Row],[Order Quantity]])</f>
        <v>421.98088888888879</v>
      </c>
      <c r="R3058" s="1" t="str">
        <f>TEXT(Sales_Data17[[#This Row],[OrderDate]],"MMM")</f>
        <v>Nov</v>
      </c>
      <c r="S3058" s="1" t="str">
        <f t="shared" si="47"/>
        <v>2013</v>
      </c>
    </row>
    <row r="3059" spans="1:19">
      <c r="A3059" t="s">
        <v>3082</v>
      </c>
      <c r="B3059" s="2">
        <v>41596</v>
      </c>
      <c r="C3059" s="2" t="str">
        <f>VLOOKUP(Sales_Data17[[#This Row],[Customer Name Index]],Customer_Data[#All],2,0)</f>
        <v xml:space="preserve">WakeFern </v>
      </c>
      <c r="D3059">
        <v>2</v>
      </c>
      <c r="E3059" t="s">
        <v>2</v>
      </c>
      <c r="F3059" t="s">
        <v>8168</v>
      </c>
      <c r="G3059" t="s">
        <v>8027</v>
      </c>
      <c r="H3059" t="str">
        <f>VLOOKUP(Sales_Data17[[#This Row],[Delivery Region Index]],Regions_Table[#All],2,0)</f>
        <v>New South Wales</v>
      </c>
      <c r="I3059" t="str">
        <f>VLOOKUP(Sales_Data17[[#This Row],[Delivery Region Index]],Regions_Table[#All],3,0)</f>
        <v>Cessnock</v>
      </c>
      <c r="J3059">
        <v>6</v>
      </c>
      <c r="K3059">
        <v>1</v>
      </c>
      <c r="L3059" t="str">
        <f>VLOOKUP(Sales_Data17[[#This Row],[Product Description Index]],Products_Data[#All],2,0)</f>
        <v>Shirts</v>
      </c>
      <c r="M3059">
        <v>5</v>
      </c>
      <c r="N3059" s="9">
        <v>284.37777777777779</v>
      </c>
      <c r="O3059" s="9">
        <f>Sales_Data17[[#This Row],[Order Quantity]]*Sales_Data17[[#This Row],[Unit Price]]</f>
        <v>1421.8888888888889</v>
      </c>
      <c r="P3059" s="9">
        <v>218.97088888888891</v>
      </c>
      <c r="Q3059" s="9">
        <f>Sales_Data17[[#This Row],[Line Total]]-(Sales_Data17[[#This Row],[Total Unit Cost]]*Sales_Data17[[#This Row],[Order Quantity]])</f>
        <v>327.03444444444426</v>
      </c>
      <c r="R3059" s="1" t="str">
        <f>TEXT(Sales_Data17[[#This Row],[OrderDate]],"MMM")</f>
        <v>Nov</v>
      </c>
      <c r="S3059" s="1" t="str">
        <f t="shared" si="47"/>
        <v>2013</v>
      </c>
    </row>
    <row r="3060" spans="1:19">
      <c r="A3060" t="s">
        <v>3083</v>
      </c>
      <c r="B3060" s="2">
        <v>41597</v>
      </c>
      <c r="C3060" s="2" t="str">
        <f>VLOOKUP(Sales_Data17[[#This Row],[Customer Name Index]],Customer_Data[#All],2,0)</f>
        <v>Pacific Ltd</v>
      </c>
      <c r="D3060">
        <v>20</v>
      </c>
      <c r="E3060" t="s">
        <v>2</v>
      </c>
      <c r="F3060" t="s">
        <v>8168</v>
      </c>
      <c r="G3060" t="s">
        <v>8028</v>
      </c>
      <c r="H3060" t="str">
        <f>VLOOKUP(Sales_Data17[[#This Row],[Delivery Region Index]],Regions_Table[#All],2,0)</f>
        <v>Victoria</v>
      </c>
      <c r="I3060" t="str">
        <f>VLOOKUP(Sales_Data17[[#This Row],[Delivery Region Index]],Regions_Table[#All],3,0)</f>
        <v>Wangaratta</v>
      </c>
      <c r="J3060">
        <v>56</v>
      </c>
      <c r="K3060">
        <v>8</v>
      </c>
      <c r="L3060" t="str">
        <f>VLOOKUP(Sales_Data17[[#This Row],[Product Description Index]],Products_Data[#All],2,0)</f>
        <v>Shoes</v>
      </c>
      <c r="M3060">
        <v>2</v>
      </c>
      <c r="N3060" s="9">
        <v>373.71111111111111</v>
      </c>
      <c r="O3060" s="9">
        <f>Sales_Data17[[#This Row],[Order Quantity]]*Sales_Data17[[#This Row],[Unit Price]]</f>
        <v>747.42222222222222</v>
      </c>
      <c r="P3060" s="9">
        <v>295.23177777777778</v>
      </c>
      <c r="Q3060" s="9">
        <f>Sales_Data17[[#This Row],[Line Total]]-(Sales_Data17[[#This Row],[Total Unit Cost]]*Sales_Data17[[#This Row],[Order Quantity]])</f>
        <v>156.95866666666666</v>
      </c>
      <c r="R3060" s="1" t="str">
        <f>TEXT(Sales_Data17[[#This Row],[OrderDate]],"MMM")</f>
        <v>Nov</v>
      </c>
      <c r="S3060" s="1" t="str">
        <f t="shared" si="47"/>
        <v>2013</v>
      </c>
    </row>
    <row r="3061" spans="1:19">
      <c r="A3061" t="s">
        <v>3084</v>
      </c>
      <c r="B3061" s="2">
        <v>41597</v>
      </c>
      <c r="C3061" s="2" t="str">
        <f>VLOOKUP(Sales_Data17[[#This Row],[Customer Name Index]],Customer_Data[#All],2,0)</f>
        <v>Pacific Ltd</v>
      </c>
      <c r="D3061">
        <v>20</v>
      </c>
      <c r="E3061" t="s">
        <v>2</v>
      </c>
      <c r="F3061" t="s">
        <v>8168</v>
      </c>
      <c r="G3061" t="s">
        <v>8028</v>
      </c>
      <c r="H3061" t="str">
        <f>VLOOKUP(Sales_Data17[[#This Row],[Delivery Region Index]],Regions_Table[#All],2,0)</f>
        <v>Victoria</v>
      </c>
      <c r="I3061" t="str">
        <f>VLOOKUP(Sales_Data17[[#This Row],[Delivery Region Index]],Regions_Table[#All],3,0)</f>
        <v>Wodonga</v>
      </c>
      <c r="J3061">
        <v>58</v>
      </c>
      <c r="K3061">
        <v>8</v>
      </c>
      <c r="L3061" t="str">
        <f>VLOOKUP(Sales_Data17[[#This Row],[Product Description Index]],Products_Data[#All],2,0)</f>
        <v>Shoes</v>
      </c>
      <c r="M3061">
        <v>4</v>
      </c>
      <c r="N3061" s="9">
        <v>119.85555555555555</v>
      </c>
      <c r="O3061" s="9">
        <f>Sales_Data17[[#This Row],[Order Quantity]]*Sales_Data17[[#This Row],[Unit Price]]</f>
        <v>479.42222222222222</v>
      </c>
      <c r="P3061" s="9">
        <v>71.913333333333341</v>
      </c>
      <c r="Q3061" s="9">
        <f>Sales_Data17[[#This Row],[Line Total]]-(Sales_Data17[[#This Row],[Total Unit Cost]]*Sales_Data17[[#This Row],[Order Quantity]])</f>
        <v>191.76888888888885</v>
      </c>
      <c r="R3061" s="1" t="str">
        <f>TEXT(Sales_Data17[[#This Row],[OrderDate]],"MMM")</f>
        <v>Nov</v>
      </c>
      <c r="S3061" s="1" t="str">
        <f t="shared" si="47"/>
        <v>2013</v>
      </c>
    </row>
    <row r="3062" spans="1:19">
      <c r="A3062" t="s">
        <v>3085</v>
      </c>
      <c r="B3062" s="2">
        <v>41597</v>
      </c>
      <c r="C3062" s="2" t="str">
        <f>VLOOKUP(Sales_Data17[[#This Row],[Customer Name Index]],Customer_Data[#All],2,0)</f>
        <v>3LAB, Ltd</v>
      </c>
      <c r="D3062">
        <v>16</v>
      </c>
      <c r="E3062" t="s">
        <v>2</v>
      </c>
      <c r="F3062" t="s">
        <v>8168</v>
      </c>
      <c r="G3062" t="s">
        <v>8025</v>
      </c>
      <c r="H3062" t="str">
        <f>VLOOKUP(Sales_Data17[[#This Row],[Delivery Region Index]],Regions_Table[#All],2,0)</f>
        <v>Queensland</v>
      </c>
      <c r="I3062" t="str">
        <f>VLOOKUP(Sales_Data17[[#This Row],[Delivery Region Index]],Regions_Table[#All],3,0)</f>
        <v>Townsville</v>
      </c>
      <c r="J3062">
        <v>45</v>
      </c>
      <c r="K3062">
        <v>7</v>
      </c>
      <c r="L3062" t="str">
        <f>VLOOKUP(Sales_Data17[[#This Row],[Product Description Index]],Products_Data[#All],2,0)</f>
        <v>Dress Shirts</v>
      </c>
      <c r="M3062">
        <v>9</v>
      </c>
      <c r="N3062" s="9">
        <v>658.83333333333337</v>
      </c>
      <c r="O3062" s="9">
        <f>Sales_Data17[[#This Row],[Order Quantity]]*Sales_Data17[[#This Row],[Unit Price]]</f>
        <v>5929.5</v>
      </c>
      <c r="P3062" s="9">
        <v>434.83000000000004</v>
      </c>
      <c r="Q3062" s="9">
        <f>Sales_Data17[[#This Row],[Line Total]]-(Sales_Data17[[#This Row],[Total Unit Cost]]*Sales_Data17[[#This Row],[Order Quantity]])</f>
        <v>2016.0299999999997</v>
      </c>
      <c r="R3062" s="1" t="str">
        <f>TEXT(Sales_Data17[[#This Row],[OrderDate]],"MMM")</f>
        <v>Nov</v>
      </c>
      <c r="S3062" s="1" t="str">
        <f t="shared" si="47"/>
        <v>2013</v>
      </c>
    </row>
    <row r="3063" spans="1:19">
      <c r="A3063" t="s">
        <v>3086</v>
      </c>
      <c r="B3063" s="2">
        <v>41598</v>
      </c>
      <c r="C3063" s="2" t="str">
        <f>VLOOKUP(Sales_Data17[[#This Row],[Customer Name Index]],Customer_Data[#All],2,0)</f>
        <v>Rochester Ltd</v>
      </c>
      <c r="D3063">
        <v>15</v>
      </c>
      <c r="E3063" t="s">
        <v>4</v>
      </c>
      <c r="F3063" t="s">
        <v>8168</v>
      </c>
      <c r="G3063" t="s">
        <v>8025</v>
      </c>
      <c r="H3063" t="str">
        <f>VLOOKUP(Sales_Data17[[#This Row],[Delivery Region Index]],Regions_Table[#All],2,0)</f>
        <v>Queensland</v>
      </c>
      <c r="I3063" t="str">
        <f>VLOOKUP(Sales_Data17[[#This Row],[Delivery Region Index]],Regions_Table[#All],3,0)</f>
        <v>Toowoomba</v>
      </c>
      <c r="J3063">
        <v>44</v>
      </c>
      <c r="K3063">
        <v>6</v>
      </c>
      <c r="L3063" t="str">
        <f>VLOOKUP(Sales_Data17[[#This Row],[Product Description Index]],Products_Data[#All],2,0)</f>
        <v>Socks</v>
      </c>
      <c r="M3063">
        <v>3</v>
      </c>
      <c r="N3063" s="9">
        <v>212.16666666666666</v>
      </c>
      <c r="O3063" s="9">
        <f>Sales_Data17[[#This Row],[Order Quantity]]*Sales_Data17[[#This Row],[Unit Price]]</f>
        <v>636.5</v>
      </c>
      <c r="P3063" s="9">
        <v>161.24666666666667</v>
      </c>
      <c r="Q3063" s="9">
        <f>Sales_Data17[[#This Row],[Line Total]]-(Sales_Data17[[#This Row],[Total Unit Cost]]*Sales_Data17[[#This Row],[Order Quantity]])</f>
        <v>152.76</v>
      </c>
      <c r="R3063" s="1" t="str">
        <f>TEXT(Sales_Data17[[#This Row],[OrderDate]],"MMM")</f>
        <v>Nov</v>
      </c>
      <c r="S3063" s="1" t="str">
        <f t="shared" si="47"/>
        <v>2013</v>
      </c>
    </row>
    <row r="3064" spans="1:19">
      <c r="A3064" t="s">
        <v>3087</v>
      </c>
      <c r="B3064" s="2">
        <v>41598</v>
      </c>
      <c r="C3064" s="2" t="str">
        <f>VLOOKUP(Sales_Data17[[#This Row],[Customer Name Index]],Customer_Data[#All],2,0)</f>
        <v xml:space="preserve">WakeFern </v>
      </c>
      <c r="D3064">
        <v>2</v>
      </c>
      <c r="E3064" t="s">
        <v>4</v>
      </c>
      <c r="F3064" t="s">
        <v>8168</v>
      </c>
      <c r="G3064" t="s">
        <v>8027</v>
      </c>
      <c r="H3064" t="str">
        <f>VLOOKUP(Sales_Data17[[#This Row],[Delivery Region Index]],Regions_Table[#All],2,0)</f>
        <v>New South Wales</v>
      </c>
      <c r="I3064" t="str">
        <f>VLOOKUP(Sales_Data17[[#This Row],[Delivery Region Index]],Regions_Table[#All],3,0)</f>
        <v>Cessnock</v>
      </c>
      <c r="J3064">
        <v>6</v>
      </c>
      <c r="K3064">
        <v>1</v>
      </c>
      <c r="L3064" t="str">
        <f>VLOOKUP(Sales_Data17[[#This Row],[Product Description Index]],Products_Data[#All],2,0)</f>
        <v>Shirts</v>
      </c>
      <c r="M3064">
        <v>9</v>
      </c>
      <c r="N3064" s="9">
        <v>122.08888888888889</v>
      </c>
      <c r="O3064" s="9">
        <f>Sales_Data17[[#This Row],[Order Quantity]]*Sales_Data17[[#This Row],[Unit Price]]</f>
        <v>1098.8</v>
      </c>
      <c r="P3064" s="9">
        <v>86.683111111111103</v>
      </c>
      <c r="Q3064" s="9">
        <f>Sales_Data17[[#This Row],[Line Total]]-(Sales_Data17[[#This Row],[Total Unit Cost]]*Sales_Data17[[#This Row],[Order Quantity]])</f>
        <v>318.65200000000004</v>
      </c>
      <c r="R3064" s="1" t="str">
        <f>TEXT(Sales_Data17[[#This Row],[OrderDate]],"MMM")</f>
        <v>Nov</v>
      </c>
      <c r="S3064" s="1" t="str">
        <f t="shared" si="47"/>
        <v>2013</v>
      </c>
    </row>
    <row r="3065" spans="1:19">
      <c r="A3065" t="s">
        <v>3088</v>
      </c>
      <c r="B3065" s="2">
        <v>41598</v>
      </c>
      <c r="C3065" s="2" t="str">
        <f>VLOOKUP(Sales_Data17[[#This Row],[Customer Name Index]],Customer_Data[#All],2,0)</f>
        <v xml:space="preserve">Medline </v>
      </c>
      <c r="D3065">
        <v>12</v>
      </c>
      <c r="E3065" t="s">
        <v>4</v>
      </c>
      <c r="F3065" t="s">
        <v>8168</v>
      </c>
      <c r="G3065" t="s">
        <v>8026</v>
      </c>
      <c r="H3065" t="str">
        <f>VLOOKUP(Sales_Data17[[#This Row],[Delivery Region Index]],Regions_Table[#All],2,0)</f>
        <v>Queensland</v>
      </c>
      <c r="I3065" t="str">
        <f>VLOOKUP(Sales_Data17[[#This Row],[Delivery Region Index]],Regions_Table[#All],3,0)</f>
        <v>Ipswich</v>
      </c>
      <c r="J3065">
        <v>34</v>
      </c>
      <c r="K3065">
        <v>5</v>
      </c>
      <c r="L3065" t="str">
        <f>VLOOKUP(Sales_Data17[[#This Row],[Product Description Index]],Products_Data[#All],2,0)</f>
        <v>Hats</v>
      </c>
      <c r="M3065">
        <v>6</v>
      </c>
      <c r="N3065" s="9">
        <v>98.266666666666666</v>
      </c>
      <c r="O3065" s="9">
        <f>Sales_Data17[[#This Row],[Order Quantity]]*Sales_Data17[[#This Row],[Unit Price]]</f>
        <v>589.6</v>
      </c>
      <c r="P3065" s="9">
        <v>39.306666666666665</v>
      </c>
      <c r="Q3065" s="9">
        <f>Sales_Data17[[#This Row],[Line Total]]-(Sales_Data17[[#This Row],[Total Unit Cost]]*Sales_Data17[[#This Row],[Order Quantity]])</f>
        <v>353.76000000000005</v>
      </c>
      <c r="R3065" s="1" t="str">
        <f>TEXT(Sales_Data17[[#This Row],[OrderDate]],"MMM")</f>
        <v>Nov</v>
      </c>
      <c r="S3065" s="1" t="str">
        <f t="shared" si="47"/>
        <v>2013</v>
      </c>
    </row>
    <row r="3066" spans="1:19">
      <c r="A3066" t="s">
        <v>3089</v>
      </c>
      <c r="B3066" s="2">
        <v>41598</v>
      </c>
      <c r="C3066" s="2" t="str">
        <f>VLOOKUP(Sales_Data17[[#This Row],[Customer Name Index]],Customer_Data[#All],2,0)</f>
        <v>Procter Corp</v>
      </c>
      <c r="D3066">
        <v>5</v>
      </c>
      <c r="E3066" t="s">
        <v>2</v>
      </c>
      <c r="F3066" t="s">
        <v>8168</v>
      </c>
      <c r="G3066" t="s">
        <v>8027</v>
      </c>
      <c r="H3066" t="str">
        <f>VLOOKUP(Sales_Data17[[#This Row],[Delivery Region Index]],Regions_Table[#All],2,0)</f>
        <v>New South Wales</v>
      </c>
      <c r="I3066" t="str">
        <f>VLOOKUP(Sales_Data17[[#This Row],[Delivery Region Index]],Regions_Table[#All],3,0)</f>
        <v>Lake Macquarie</v>
      </c>
      <c r="J3066">
        <v>13</v>
      </c>
      <c r="K3066">
        <v>2</v>
      </c>
      <c r="L3066" t="str">
        <f>VLOOKUP(Sales_Data17[[#This Row],[Product Description Index]],Products_Data[#All],2,0)</f>
        <v>Pants</v>
      </c>
      <c r="M3066">
        <v>9</v>
      </c>
      <c r="N3066" s="9">
        <v>116.87777777777779</v>
      </c>
      <c r="O3066" s="9">
        <f>Sales_Data17[[#This Row],[Order Quantity]]*Sales_Data17[[#This Row],[Unit Price]]</f>
        <v>1051.9000000000001</v>
      </c>
      <c r="P3066" s="9">
        <v>46.751111111111115</v>
      </c>
      <c r="Q3066" s="9">
        <f>Sales_Data17[[#This Row],[Line Total]]-(Sales_Data17[[#This Row],[Total Unit Cost]]*Sales_Data17[[#This Row],[Order Quantity]])</f>
        <v>631.1400000000001</v>
      </c>
      <c r="R3066" s="1" t="str">
        <f>TEXT(Sales_Data17[[#This Row],[OrderDate]],"MMM")</f>
        <v>Nov</v>
      </c>
      <c r="S3066" s="1" t="str">
        <f t="shared" si="47"/>
        <v>2013</v>
      </c>
    </row>
    <row r="3067" spans="1:19">
      <c r="A3067" t="s">
        <v>3090</v>
      </c>
      <c r="B3067" s="2">
        <v>41598</v>
      </c>
      <c r="C3067" s="2" t="str">
        <f>VLOOKUP(Sales_Data17[[#This Row],[Customer Name Index]],Customer_Data[#All],2,0)</f>
        <v>Pacific Ltd</v>
      </c>
      <c r="D3067">
        <v>20</v>
      </c>
      <c r="E3067" t="s">
        <v>4</v>
      </c>
      <c r="F3067" t="s">
        <v>8168</v>
      </c>
      <c r="G3067" t="s">
        <v>8028</v>
      </c>
      <c r="H3067" t="str">
        <f>VLOOKUP(Sales_Data17[[#This Row],[Delivery Region Index]],Regions_Table[#All],2,0)</f>
        <v>Victoria</v>
      </c>
      <c r="I3067" t="str">
        <f>VLOOKUP(Sales_Data17[[#This Row],[Delivery Region Index]],Regions_Table[#All],3,0)</f>
        <v>Wangaratta</v>
      </c>
      <c r="J3067">
        <v>56</v>
      </c>
      <c r="K3067">
        <v>8</v>
      </c>
      <c r="L3067" t="str">
        <f>VLOOKUP(Sales_Data17[[#This Row],[Product Description Index]],Products_Data[#All],2,0)</f>
        <v>Shoes</v>
      </c>
      <c r="M3067">
        <v>2</v>
      </c>
      <c r="N3067" s="9">
        <v>96.033333333333346</v>
      </c>
      <c r="O3067" s="9">
        <f>Sales_Data17[[#This Row],[Order Quantity]]*Sales_Data17[[#This Row],[Unit Price]]</f>
        <v>192.06666666666669</v>
      </c>
      <c r="P3067" s="9">
        <v>49.937333333333335</v>
      </c>
      <c r="Q3067" s="9">
        <f>Sales_Data17[[#This Row],[Line Total]]-(Sales_Data17[[#This Row],[Total Unit Cost]]*Sales_Data17[[#This Row],[Order Quantity]])</f>
        <v>92.192000000000021</v>
      </c>
      <c r="R3067" s="1" t="str">
        <f>TEXT(Sales_Data17[[#This Row],[OrderDate]],"MMM")</f>
        <v>Nov</v>
      </c>
      <c r="S3067" s="1" t="str">
        <f t="shared" si="47"/>
        <v>2013</v>
      </c>
    </row>
    <row r="3068" spans="1:19">
      <c r="A3068" t="s">
        <v>3091</v>
      </c>
      <c r="B3068" s="2">
        <v>41599</v>
      </c>
      <c r="C3068" s="2" t="str">
        <f>VLOOKUP(Sales_Data17[[#This Row],[Customer Name Index]],Customer_Data[#All],2,0)</f>
        <v>Pacific Ltd</v>
      </c>
      <c r="D3068">
        <v>20</v>
      </c>
      <c r="E3068" t="s">
        <v>3</v>
      </c>
      <c r="F3068" t="s">
        <v>8168</v>
      </c>
      <c r="G3068" t="s">
        <v>8028</v>
      </c>
      <c r="H3068" t="str">
        <f>VLOOKUP(Sales_Data17[[#This Row],[Delivery Region Index]],Regions_Table[#All],2,0)</f>
        <v>Victoria</v>
      </c>
      <c r="I3068" t="str">
        <f>VLOOKUP(Sales_Data17[[#This Row],[Delivery Region Index]],Regions_Table[#All],3,0)</f>
        <v>Wangaratta</v>
      </c>
      <c r="J3068">
        <v>56</v>
      </c>
      <c r="K3068">
        <v>8</v>
      </c>
      <c r="L3068" t="str">
        <f>VLOOKUP(Sales_Data17[[#This Row],[Product Description Index]],Products_Data[#All],2,0)</f>
        <v>Shoes</v>
      </c>
      <c r="M3068">
        <v>7</v>
      </c>
      <c r="N3068" s="9">
        <v>291.07777777777778</v>
      </c>
      <c r="O3068" s="9">
        <f>Sales_Data17[[#This Row],[Order Quantity]]*Sales_Data17[[#This Row],[Unit Price]]</f>
        <v>2037.5444444444445</v>
      </c>
      <c r="P3068" s="9">
        <v>136.80655555555555</v>
      </c>
      <c r="Q3068" s="9">
        <f>Sales_Data17[[#This Row],[Line Total]]-(Sales_Data17[[#This Row],[Total Unit Cost]]*Sales_Data17[[#This Row],[Order Quantity]])</f>
        <v>1079.8985555555555</v>
      </c>
      <c r="R3068" s="1" t="str">
        <f>TEXT(Sales_Data17[[#This Row],[OrderDate]],"MMM")</f>
        <v>Nov</v>
      </c>
      <c r="S3068" s="1" t="str">
        <f t="shared" si="47"/>
        <v>2013</v>
      </c>
    </row>
    <row r="3069" spans="1:19">
      <c r="A3069" t="s">
        <v>3092</v>
      </c>
      <c r="B3069" s="2">
        <v>41599</v>
      </c>
      <c r="C3069" s="2" t="str">
        <f>VLOOKUP(Sales_Data17[[#This Row],[Customer Name Index]],Customer_Data[#All],2,0)</f>
        <v>Rochester Ltd</v>
      </c>
      <c r="D3069">
        <v>15</v>
      </c>
      <c r="E3069" t="s">
        <v>4</v>
      </c>
      <c r="F3069" t="s">
        <v>8168</v>
      </c>
      <c r="G3069" t="s">
        <v>8025</v>
      </c>
      <c r="H3069" t="str">
        <f>VLOOKUP(Sales_Data17[[#This Row],[Delivery Region Index]],Regions_Table[#All],2,0)</f>
        <v>Queensland</v>
      </c>
      <c r="I3069" t="str">
        <f>VLOOKUP(Sales_Data17[[#This Row],[Delivery Region Index]],Regions_Table[#All],3,0)</f>
        <v>Rockhampton</v>
      </c>
      <c r="J3069">
        <v>41</v>
      </c>
      <c r="K3069">
        <v>6</v>
      </c>
      <c r="L3069" t="str">
        <f>VLOOKUP(Sales_Data17[[#This Row],[Product Description Index]],Products_Data[#All],2,0)</f>
        <v>Socks</v>
      </c>
      <c r="M3069">
        <v>1</v>
      </c>
      <c r="N3069" s="9">
        <v>680.42222222222222</v>
      </c>
      <c r="O3069" s="9">
        <f>Sales_Data17[[#This Row],[Order Quantity]]*Sales_Data17[[#This Row],[Unit Price]]</f>
        <v>680.42222222222222</v>
      </c>
      <c r="P3069" s="9">
        <v>312.99422222222228</v>
      </c>
      <c r="Q3069" s="9">
        <f>Sales_Data17[[#This Row],[Line Total]]-(Sales_Data17[[#This Row],[Total Unit Cost]]*Sales_Data17[[#This Row],[Order Quantity]])</f>
        <v>367.42799999999994</v>
      </c>
      <c r="R3069" s="1" t="str">
        <f>TEXT(Sales_Data17[[#This Row],[OrderDate]],"MMM")</f>
        <v>Nov</v>
      </c>
      <c r="S3069" s="1" t="str">
        <f t="shared" si="47"/>
        <v>2013</v>
      </c>
    </row>
    <row r="3070" spans="1:19">
      <c r="A3070" t="s">
        <v>3093</v>
      </c>
      <c r="B3070" s="2">
        <v>41600</v>
      </c>
      <c r="C3070" s="2" t="str">
        <f>VLOOKUP(Sales_Data17[[#This Row],[Customer Name Index]],Customer_Data[#All],2,0)</f>
        <v>Eminence Corp</v>
      </c>
      <c r="D3070">
        <v>18</v>
      </c>
      <c r="E3070" t="s">
        <v>2</v>
      </c>
      <c r="F3070" t="s">
        <v>8168</v>
      </c>
      <c r="G3070" t="s">
        <v>8025</v>
      </c>
      <c r="H3070" t="str">
        <f>VLOOKUP(Sales_Data17[[#This Row],[Delivery Region Index]],Regions_Table[#All],2,0)</f>
        <v>Victoria</v>
      </c>
      <c r="I3070" t="str">
        <f>VLOOKUP(Sales_Data17[[#This Row],[Delivery Region Index]],Regions_Table[#All],3,0)</f>
        <v>Latrobe City</v>
      </c>
      <c r="J3070">
        <v>52</v>
      </c>
      <c r="K3070">
        <v>8</v>
      </c>
      <c r="L3070" t="str">
        <f>VLOOKUP(Sales_Data17[[#This Row],[Product Description Index]],Products_Data[#All],2,0)</f>
        <v>Shoes</v>
      </c>
      <c r="M3070">
        <v>2</v>
      </c>
      <c r="N3070" s="9">
        <v>27.544444444444444</v>
      </c>
      <c r="O3070" s="9">
        <f>Sales_Data17[[#This Row],[Order Quantity]]*Sales_Data17[[#This Row],[Unit Price]]</f>
        <v>55.088888888888889</v>
      </c>
      <c r="P3070" s="9">
        <v>13.772222222222222</v>
      </c>
      <c r="Q3070" s="9">
        <f>Sales_Data17[[#This Row],[Line Total]]-(Sales_Data17[[#This Row],[Total Unit Cost]]*Sales_Data17[[#This Row],[Order Quantity]])</f>
        <v>27.544444444444444</v>
      </c>
      <c r="R3070" s="1" t="str">
        <f>TEXT(Sales_Data17[[#This Row],[OrderDate]],"MMM")</f>
        <v>Nov</v>
      </c>
      <c r="S3070" s="1" t="str">
        <f t="shared" si="47"/>
        <v>2013</v>
      </c>
    </row>
    <row r="3071" spans="1:19">
      <c r="A3071" t="s">
        <v>3094</v>
      </c>
      <c r="B3071" s="2">
        <v>41600</v>
      </c>
      <c r="C3071" s="2" t="str">
        <f>VLOOKUP(Sales_Data17[[#This Row],[Customer Name Index]],Customer_Data[#All],2,0)</f>
        <v>Avon Corp</v>
      </c>
      <c r="D3071">
        <v>1</v>
      </c>
      <c r="E3071" t="s">
        <v>2</v>
      </c>
      <c r="F3071" t="s">
        <v>8168</v>
      </c>
      <c r="G3071" t="s">
        <v>8027</v>
      </c>
      <c r="H3071" t="str">
        <f>VLOOKUP(Sales_Data17[[#This Row],[Delivery Region Index]],Regions_Table[#All],2,0)</f>
        <v>New South Wales</v>
      </c>
      <c r="I3071" t="str">
        <f>VLOOKUP(Sales_Data17[[#This Row],[Delivery Region Index]],Regions_Table[#All],3,0)</f>
        <v>Sydney</v>
      </c>
      <c r="J3071">
        <v>1</v>
      </c>
      <c r="K3071">
        <v>1</v>
      </c>
      <c r="L3071" t="str">
        <f>VLOOKUP(Sales_Data17[[#This Row],[Product Description Index]],Products_Data[#All],2,0)</f>
        <v>Shirts</v>
      </c>
      <c r="M3071">
        <v>1</v>
      </c>
      <c r="N3071" s="9">
        <v>218.86666666666667</v>
      </c>
      <c r="O3071" s="9">
        <f>Sales_Data17[[#This Row],[Order Quantity]]*Sales_Data17[[#This Row],[Unit Price]]</f>
        <v>218.86666666666667</v>
      </c>
      <c r="P3071" s="9">
        <v>91.923999999999992</v>
      </c>
      <c r="Q3071" s="9">
        <f>Sales_Data17[[#This Row],[Line Total]]-(Sales_Data17[[#This Row],[Total Unit Cost]]*Sales_Data17[[#This Row],[Order Quantity]])</f>
        <v>126.94266666666668</v>
      </c>
      <c r="R3071" s="1" t="str">
        <f>TEXT(Sales_Data17[[#This Row],[OrderDate]],"MMM")</f>
        <v>Nov</v>
      </c>
      <c r="S3071" s="1" t="str">
        <f t="shared" si="47"/>
        <v>2013</v>
      </c>
    </row>
    <row r="3072" spans="1:19">
      <c r="A3072" t="s">
        <v>3095</v>
      </c>
      <c r="B3072" s="2">
        <v>41600</v>
      </c>
      <c r="C3072" s="2" t="str">
        <f>VLOOKUP(Sales_Data17[[#This Row],[Customer Name Index]],Customer_Data[#All],2,0)</f>
        <v>3LAB, Ltd</v>
      </c>
      <c r="D3072">
        <v>16</v>
      </c>
      <c r="E3072" t="s">
        <v>2</v>
      </c>
      <c r="F3072" t="s">
        <v>8168</v>
      </c>
      <c r="G3072" t="s">
        <v>8025</v>
      </c>
      <c r="H3072" t="str">
        <f>VLOOKUP(Sales_Data17[[#This Row],[Delivery Region Index]],Regions_Table[#All],2,0)</f>
        <v>South Australia</v>
      </c>
      <c r="I3072" t="str">
        <f>VLOOKUP(Sales_Data17[[#This Row],[Delivery Region Index]],Regions_Table[#All],3,0)</f>
        <v>Adelaide</v>
      </c>
      <c r="J3072">
        <v>46</v>
      </c>
      <c r="K3072">
        <v>7</v>
      </c>
      <c r="L3072" t="str">
        <f>VLOOKUP(Sales_Data17[[#This Row],[Product Description Index]],Products_Data[#All],2,0)</f>
        <v>Dress Shirts</v>
      </c>
      <c r="M3072">
        <v>3</v>
      </c>
      <c r="N3072" s="9">
        <v>440.71111111111111</v>
      </c>
      <c r="O3072" s="9">
        <f>Sales_Data17[[#This Row],[Order Quantity]]*Sales_Data17[[#This Row],[Unit Price]]</f>
        <v>1322.1333333333332</v>
      </c>
      <c r="P3072" s="9">
        <v>312.90488888888888</v>
      </c>
      <c r="Q3072" s="9">
        <f>Sales_Data17[[#This Row],[Line Total]]-(Sales_Data17[[#This Row],[Total Unit Cost]]*Sales_Data17[[#This Row],[Order Quantity]])</f>
        <v>383.41866666666658</v>
      </c>
      <c r="R3072" s="1" t="str">
        <f>TEXT(Sales_Data17[[#This Row],[OrderDate]],"MMM")</f>
        <v>Nov</v>
      </c>
      <c r="S3072" s="1" t="str">
        <f t="shared" si="47"/>
        <v>2013</v>
      </c>
    </row>
    <row r="3073" spans="1:19">
      <c r="A3073" t="s">
        <v>3096</v>
      </c>
      <c r="B3073" s="2">
        <v>41600</v>
      </c>
      <c r="C3073" s="2" t="str">
        <f>VLOOKUP(Sales_Data17[[#This Row],[Customer Name Index]],Customer_Data[#All],2,0)</f>
        <v>21st Ltd</v>
      </c>
      <c r="D3073">
        <v>10</v>
      </c>
      <c r="E3073" t="s">
        <v>2</v>
      </c>
      <c r="F3073" t="s">
        <v>8168</v>
      </c>
      <c r="G3073" t="s">
        <v>8026</v>
      </c>
      <c r="H3073" t="str">
        <f>VLOOKUP(Sales_Data17[[#This Row],[Delivery Region Index]],Regions_Table[#All],2,0)</f>
        <v>Queensland</v>
      </c>
      <c r="I3073" t="str">
        <f>VLOOKUP(Sales_Data17[[#This Row],[Delivery Region Index]],Regions_Table[#All],3,0)</f>
        <v>Charters Towers</v>
      </c>
      <c r="J3073">
        <v>29</v>
      </c>
      <c r="K3073">
        <v>4</v>
      </c>
      <c r="L3073" t="str">
        <f>VLOOKUP(Sales_Data17[[#This Row],[Product Description Index]],Products_Data[#All],2,0)</f>
        <v>Jeans</v>
      </c>
      <c r="M3073">
        <v>4</v>
      </c>
      <c r="N3073" s="9">
        <v>274.70000000000005</v>
      </c>
      <c r="O3073" s="9">
        <f>Sales_Data17[[#This Row],[Order Quantity]]*Sales_Data17[[#This Row],[Unit Price]]</f>
        <v>1098.8000000000002</v>
      </c>
      <c r="P3073" s="9">
        <v>134.60300000000001</v>
      </c>
      <c r="Q3073" s="9">
        <f>Sales_Data17[[#This Row],[Line Total]]-(Sales_Data17[[#This Row],[Total Unit Cost]]*Sales_Data17[[#This Row],[Order Quantity]])</f>
        <v>560.38800000000015</v>
      </c>
      <c r="R3073" s="1" t="str">
        <f>TEXT(Sales_Data17[[#This Row],[OrderDate]],"MMM")</f>
        <v>Nov</v>
      </c>
      <c r="S3073" s="1" t="str">
        <f t="shared" si="47"/>
        <v>2013</v>
      </c>
    </row>
    <row r="3074" spans="1:19">
      <c r="A3074" t="s">
        <v>3097</v>
      </c>
      <c r="B3074" s="2">
        <v>41600</v>
      </c>
      <c r="C3074" s="2" t="str">
        <f>VLOOKUP(Sales_Data17[[#This Row],[Customer Name Index]],Customer_Data[#All],2,0)</f>
        <v>Pacific Ltd</v>
      </c>
      <c r="D3074">
        <v>20</v>
      </c>
      <c r="E3074" t="s">
        <v>4</v>
      </c>
      <c r="F3074" t="s">
        <v>8168</v>
      </c>
      <c r="G3074" t="s">
        <v>8028</v>
      </c>
      <c r="H3074" t="str">
        <f>VLOOKUP(Sales_Data17[[#This Row],[Delivery Region Index]],Regions_Table[#All],2,0)</f>
        <v>Victoria</v>
      </c>
      <c r="I3074" t="str">
        <f>VLOOKUP(Sales_Data17[[#This Row],[Delivery Region Index]],Regions_Table[#All],3,0)</f>
        <v>Wangaratta</v>
      </c>
      <c r="J3074">
        <v>56</v>
      </c>
      <c r="K3074">
        <v>8</v>
      </c>
      <c r="L3074" t="str">
        <f>VLOOKUP(Sales_Data17[[#This Row],[Product Description Index]],Products_Data[#All],2,0)</f>
        <v>Shoes</v>
      </c>
      <c r="M3074">
        <v>2</v>
      </c>
      <c r="N3074" s="9">
        <v>385.62222222222221</v>
      </c>
      <c r="O3074" s="9">
        <f>Sales_Data17[[#This Row],[Order Quantity]]*Sales_Data17[[#This Row],[Unit Price]]</f>
        <v>771.24444444444441</v>
      </c>
      <c r="P3074" s="9">
        <v>215.94844444444445</v>
      </c>
      <c r="Q3074" s="9">
        <f>Sales_Data17[[#This Row],[Line Total]]-(Sales_Data17[[#This Row],[Total Unit Cost]]*Sales_Data17[[#This Row],[Order Quantity]])</f>
        <v>339.34755555555552</v>
      </c>
      <c r="R3074" s="1" t="str">
        <f>TEXT(Sales_Data17[[#This Row],[OrderDate]],"MMM")</f>
        <v>Nov</v>
      </c>
      <c r="S3074" s="1" t="str">
        <f t="shared" ref="S3074:S3137" si="48">TEXT(B3074,"YYY")</f>
        <v>2013</v>
      </c>
    </row>
    <row r="3075" spans="1:19">
      <c r="A3075" t="s">
        <v>3098</v>
      </c>
      <c r="B3075" s="2">
        <v>41600</v>
      </c>
      <c r="C3075" s="2" t="str">
        <f>VLOOKUP(Sales_Data17[[#This Row],[Customer Name Index]],Customer_Data[#All],2,0)</f>
        <v>Rochester Ltd</v>
      </c>
      <c r="D3075">
        <v>15</v>
      </c>
      <c r="E3075" t="s">
        <v>2</v>
      </c>
      <c r="F3075" t="s">
        <v>8168</v>
      </c>
      <c r="G3075" t="s">
        <v>8025</v>
      </c>
      <c r="H3075" t="str">
        <f>VLOOKUP(Sales_Data17[[#This Row],[Delivery Region Index]],Regions_Table[#All],2,0)</f>
        <v>Queensland</v>
      </c>
      <c r="I3075" t="str">
        <f>VLOOKUP(Sales_Data17[[#This Row],[Delivery Region Index]],Regions_Table[#All],3,0)</f>
        <v>Sunshine Coast</v>
      </c>
      <c r="J3075">
        <v>42</v>
      </c>
      <c r="K3075">
        <v>6</v>
      </c>
      <c r="L3075" t="str">
        <f>VLOOKUP(Sales_Data17[[#This Row],[Product Description Index]],Products_Data[#All],2,0)</f>
        <v>Socks</v>
      </c>
      <c r="M3075">
        <v>2</v>
      </c>
      <c r="N3075" s="9">
        <v>683.40000000000009</v>
      </c>
      <c r="O3075" s="9">
        <f>Sales_Data17[[#This Row],[Order Quantity]]*Sales_Data17[[#This Row],[Unit Price]]</f>
        <v>1366.8000000000002</v>
      </c>
      <c r="P3075" s="9">
        <v>546.72</v>
      </c>
      <c r="Q3075" s="9">
        <f>Sales_Data17[[#This Row],[Line Total]]-(Sales_Data17[[#This Row],[Total Unit Cost]]*Sales_Data17[[#This Row],[Order Quantity]])</f>
        <v>273.36000000000013</v>
      </c>
      <c r="R3075" s="1" t="str">
        <f>TEXT(Sales_Data17[[#This Row],[OrderDate]],"MMM")</f>
        <v>Nov</v>
      </c>
      <c r="S3075" s="1" t="str">
        <f t="shared" si="48"/>
        <v>2013</v>
      </c>
    </row>
    <row r="3076" spans="1:19">
      <c r="A3076" t="s">
        <v>3099</v>
      </c>
      <c r="B3076" s="2">
        <v>41600</v>
      </c>
      <c r="C3076" s="2" t="str">
        <f>VLOOKUP(Sales_Data17[[#This Row],[Customer Name Index]],Customer_Data[#All],2,0)</f>
        <v>Procter Corp</v>
      </c>
      <c r="D3076">
        <v>5</v>
      </c>
      <c r="E3076" t="s">
        <v>3</v>
      </c>
      <c r="F3076" t="s">
        <v>8168</v>
      </c>
      <c r="G3076" t="s">
        <v>8027</v>
      </c>
      <c r="H3076" t="str">
        <f>VLOOKUP(Sales_Data17[[#This Row],[Delivery Region Index]],Regions_Table[#All],2,0)</f>
        <v>New South Wales</v>
      </c>
      <c r="I3076" t="str">
        <f>VLOOKUP(Sales_Data17[[#This Row],[Delivery Region Index]],Regions_Table[#All],3,0)</f>
        <v>Lismore</v>
      </c>
      <c r="J3076">
        <v>14</v>
      </c>
      <c r="K3076">
        <v>2</v>
      </c>
      <c r="L3076" t="str">
        <f>VLOOKUP(Sales_Data17[[#This Row],[Product Description Index]],Products_Data[#All],2,0)</f>
        <v>Pants</v>
      </c>
      <c r="M3076">
        <v>5</v>
      </c>
      <c r="N3076" s="9">
        <v>253.85555555555558</v>
      </c>
      <c r="O3076" s="9">
        <f>Sales_Data17[[#This Row],[Order Quantity]]*Sales_Data17[[#This Row],[Unit Price]]</f>
        <v>1269.2777777777778</v>
      </c>
      <c r="P3076" s="9">
        <v>200.54588888888892</v>
      </c>
      <c r="Q3076" s="9">
        <f>Sales_Data17[[#This Row],[Line Total]]-(Sales_Data17[[#This Row],[Total Unit Cost]]*Sales_Data17[[#This Row],[Order Quantity]])</f>
        <v>266.54833333333318</v>
      </c>
      <c r="R3076" s="1" t="str">
        <f>TEXT(Sales_Data17[[#This Row],[OrderDate]],"MMM")</f>
        <v>Nov</v>
      </c>
      <c r="S3076" s="1" t="str">
        <f t="shared" si="48"/>
        <v>2013</v>
      </c>
    </row>
    <row r="3077" spans="1:19">
      <c r="A3077" t="s">
        <v>3100</v>
      </c>
      <c r="B3077" s="2">
        <v>41601</v>
      </c>
      <c r="C3077" s="2" t="str">
        <f>VLOOKUP(Sales_Data17[[#This Row],[Customer Name Index]],Customer_Data[#All],2,0)</f>
        <v>3LAB, Ltd</v>
      </c>
      <c r="D3077">
        <v>16</v>
      </c>
      <c r="E3077" t="s">
        <v>4</v>
      </c>
      <c r="F3077" t="s">
        <v>8168</v>
      </c>
      <c r="G3077" t="s">
        <v>8025</v>
      </c>
      <c r="H3077" t="str">
        <f>VLOOKUP(Sales_Data17[[#This Row],[Delivery Region Index]],Regions_Table[#All],2,0)</f>
        <v>Queensland</v>
      </c>
      <c r="I3077" t="str">
        <f>VLOOKUP(Sales_Data17[[#This Row],[Delivery Region Index]],Regions_Table[#All],3,0)</f>
        <v>Townsville</v>
      </c>
      <c r="J3077">
        <v>45</v>
      </c>
      <c r="K3077">
        <v>7</v>
      </c>
      <c r="L3077" t="str">
        <f>VLOOKUP(Sales_Data17[[#This Row],[Product Description Index]],Products_Data[#All],2,0)</f>
        <v>Dress Shirts</v>
      </c>
      <c r="M3077">
        <v>2</v>
      </c>
      <c r="N3077" s="9">
        <v>392.32222222222225</v>
      </c>
      <c r="O3077" s="9">
        <f>Sales_Data17[[#This Row],[Order Quantity]]*Sales_Data17[[#This Row],[Unit Price]]</f>
        <v>784.6444444444445</v>
      </c>
      <c r="P3077" s="9">
        <v>325.62744444444445</v>
      </c>
      <c r="Q3077" s="9">
        <f>Sales_Data17[[#This Row],[Line Total]]-(Sales_Data17[[#This Row],[Total Unit Cost]]*Sales_Data17[[#This Row],[Order Quantity]])</f>
        <v>133.3895555555556</v>
      </c>
      <c r="R3077" s="1" t="str">
        <f>TEXT(Sales_Data17[[#This Row],[OrderDate]],"MMM")</f>
        <v>Nov</v>
      </c>
      <c r="S3077" s="1" t="str">
        <f t="shared" si="48"/>
        <v>2013</v>
      </c>
    </row>
    <row r="3078" spans="1:19">
      <c r="A3078" t="s">
        <v>3101</v>
      </c>
      <c r="B3078" s="2">
        <v>41602</v>
      </c>
      <c r="C3078" s="2" t="str">
        <f>VLOOKUP(Sales_Data17[[#This Row],[Customer Name Index]],Customer_Data[#All],2,0)</f>
        <v>Apollo Ltd</v>
      </c>
      <c r="D3078">
        <v>11</v>
      </c>
      <c r="E3078" t="s">
        <v>4</v>
      </c>
      <c r="F3078" t="s">
        <v>8168</v>
      </c>
      <c r="G3078" t="s">
        <v>8026</v>
      </c>
      <c r="H3078" t="str">
        <f>VLOOKUP(Sales_Data17[[#This Row],[Delivery Region Index]],Regions_Table[#All],2,0)</f>
        <v>Queensland</v>
      </c>
      <c r="I3078" t="str">
        <f>VLOOKUP(Sales_Data17[[#This Row],[Delivery Region Index]],Regions_Table[#All],3,0)</f>
        <v>Gold Coast</v>
      </c>
      <c r="J3078">
        <v>31</v>
      </c>
      <c r="K3078">
        <v>5</v>
      </c>
      <c r="L3078" t="str">
        <f>VLOOKUP(Sales_Data17[[#This Row],[Product Description Index]],Products_Data[#All],2,0)</f>
        <v>Hats</v>
      </c>
      <c r="M3078">
        <v>8</v>
      </c>
      <c r="N3078" s="9">
        <v>21.588888888888889</v>
      </c>
      <c r="O3078" s="9">
        <f>Sales_Data17[[#This Row],[Order Quantity]]*Sales_Data17[[#This Row],[Unit Price]]</f>
        <v>172.71111111111111</v>
      </c>
      <c r="P3078" s="9">
        <v>14.248666666666667</v>
      </c>
      <c r="Q3078" s="9">
        <f>Sales_Data17[[#This Row],[Line Total]]-(Sales_Data17[[#This Row],[Total Unit Cost]]*Sales_Data17[[#This Row],[Order Quantity]])</f>
        <v>58.721777777777774</v>
      </c>
      <c r="R3078" s="1" t="str">
        <f>TEXT(Sales_Data17[[#This Row],[OrderDate]],"MMM")</f>
        <v>Nov</v>
      </c>
      <c r="S3078" s="1" t="str">
        <f t="shared" si="48"/>
        <v>2013</v>
      </c>
    </row>
    <row r="3079" spans="1:19">
      <c r="A3079" t="s">
        <v>3102</v>
      </c>
      <c r="B3079" s="2">
        <v>41602</v>
      </c>
      <c r="C3079" s="2" t="str">
        <f>VLOOKUP(Sales_Data17[[#This Row],[Customer Name Index]],Customer_Data[#All],2,0)</f>
        <v>Avon Corp</v>
      </c>
      <c r="D3079">
        <v>1</v>
      </c>
      <c r="E3079" t="s">
        <v>3</v>
      </c>
      <c r="F3079" t="s">
        <v>8168</v>
      </c>
      <c r="G3079" t="s">
        <v>8027</v>
      </c>
      <c r="H3079" t="str">
        <f>VLOOKUP(Sales_Data17[[#This Row],[Delivery Region Index]],Regions_Table[#All],2,0)</f>
        <v>New South Wales</v>
      </c>
      <c r="I3079" t="str">
        <f>VLOOKUP(Sales_Data17[[#This Row],[Delivery Region Index]],Regions_Table[#All],3,0)</f>
        <v>Sydney</v>
      </c>
      <c r="J3079">
        <v>1</v>
      </c>
      <c r="K3079">
        <v>1</v>
      </c>
      <c r="L3079" t="str">
        <f>VLOOKUP(Sales_Data17[[#This Row],[Product Description Index]],Products_Data[#All],2,0)</f>
        <v>Shirts</v>
      </c>
      <c r="M3079">
        <v>5</v>
      </c>
      <c r="N3079" s="9">
        <v>81.888888888888886</v>
      </c>
      <c r="O3079" s="9">
        <f>Sales_Data17[[#This Row],[Order Quantity]]*Sales_Data17[[#This Row],[Unit Price]]</f>
        <v>409.44444444444446</v>
      </c>
      <c r="P3079" s="9">
        <v>40.944444444444443</v>
      </c>
      <c r="Q3079" s="9">
        <f>Sales_Data17[[#This Row],[Line Total]]-(Sales_Data17[[#This Row],[Total Unit Cost]]*Sales_Data17[[#This Row],[Order Quantity]])</f>
        <v>204.72222222222223</v>
      </c>
      <c r="R3079" s="1" t="str">
        <f>TEXT(Sales_Data17[[#This Row],[OrderDate]],"MMM")</f>
        <v>Nov</v>
      </c>
      <c r="S3079" s="1" t="str">
        <f t="shared" si="48"/>
        <v>2013</v>
      </c>
    </row>
    <row r="3080" spans="1:19">
      <c r="A3080" t="s">
        <v>3103</v>
      </c>
      <c r="B3080" s="2">
        <v>41602</v>
      </c>
      <c r="C3080" s="2" t="str">
        <f>VLOOKUP(Sales_Data17[[#This Row],[Customer Name Index]],Customer_Data[#All],2,0)</f>
        <v>21st Ltd</v>
      </c>
      <c r="D3080">
        <v>10</v>
      </c>
      <c r="E3080" t="s">
        <v>3</v>
      </c>
      <c r="F3080" t="s">
        <v>8168</v>
      </c>
      <c r="G3080" t="s">
        <v>8026</v>
      </c>
      <c r="H3080" t="str">
        <f>VLOOKUP(Sales_Data17[[#This Row],[Delivery Region Index]],Regions_Table[#All],2,0)</f>
        <v>Queensland</v>
      </c>
      <c r="I3080" t="str">
        <f>VLOOKUP(Sales_Data17[[#This Row],[Delivery Region Index]],Regions_Table[#All],3,0)</f>
        <v>Cairns</v>
      </c>
      <c r="J3080">
        <v>28</v>
      </c>
      <c r="K3080">
        <v>4</v>
      </c>
      <c r="L3080" t="str">
        <f>VLOOKUP(Sales_Data17[[#This Row],[Product Description Index]],Products_Data[#All],2,0)</f>
        <v>Jeans</v>
      </c>
      <c r="M3080">
        <v>8</v>
      </c>
      <c r="N3080" s="9">
        <v>189.83333333333334</v>
      </c>
      <c r="O3080" s="9">
        <f>Sales_Data17[[#This Row],[Order Quantity]]*Sales_Data17[[#This Row],[Unit Price]]</f>
        <v>1518.6666666666667</v>
      </c>
      <c r="P3080" s="9">
        <v>81.62833333333333</v>
      </c>
      <c r="Q3080" s="9">
        <f>Sales_Data17[[#This Row],[Line Total]]-(Sales_Data17[[#This Row],[Total Unit Cost]]*Sales_Data17[[#This Row],[Order Quantity]])</f>
        <v>865.6400000000001</v>
      </c>
      <c r="R3080" s="1" t="str">
        <f>TEXT(Sales_Data17[[#This Row],[OrderDate]],"MMM")</f>
        <v>Nov</v>
      </c>
      <c r="S3080" s="1" t="str">
        <f t="shared" si="48"/>
        <v>2013</v>
      </c>
    </row>
    <row r="3081" spans="1:19">
      <c r="A3081" t="s">
        <v>3104</v>
      </c>
      <c r="B3081" s="2">
        <v>41602</v>
      </c>
      <c r="C3081" s="2" t="str">
        <f>VLOOKUP(Sales_Data17[[#This Row],[Customer Name Index]],Customer_Data[#All],2,0)</f>
        <v>3LAB, Ltd</v>
      </c>
      <c r="D3081">
        <v>16</v>
      </c>
      <c r="E3081" t="s">
        <v>3</v>
      </c>
      <c r="F3081" t="s">
        <v>8168</v>
      </c>
      <c r="G3081" t="s">
        <v>8025</v>
      </c>
      <c r="H3081" t="str">
        <f>VLOOKUP(Sales_Data17[[#This Row],[Delivery Region Index]],Regions_Table[#All],2,0)</f>
        <v>Victoria</v>
      </c>
      <c r="I3081" t="str">
        <f>VLOOKUP(Sales_Data17[[#This Row],[Delivery Region Index]],Regions_Table[#All],3,0)</f>
        <v>Melbourne</v>
      </c>
      <c r="J3081">
        <v>47</v>
      </c>
      <c r="K3081">
        <v>7</v>
      </c>
      <c r="L3081" t="str">
        <f>VLOOKUP(Sales_Data17[[#This Row],[Product Description Index]],Products_Data[#All],2,0)</f>
        <v>Dress Shirts</v>
      </c>
      <c r="M3081">
        <v>6</v>
      </c>
      <c r="N3081" s="9">
        <v>297.03333333333336</v>
      </c>
      <c r="O3081" s="9">
        <f>Sales_Data17[[#This Row],[Order Quantity]]*Sales_Data17[[#This Row],[Unit Price]]</f>
        <v>1782.2000000000003</v>
      </c>
      <c r="P3081" s="9">
        <v>225.74533333333335</v>
      </c>
      <c r="Q3081" s="9">
        <f>Sales_Data17[[#This Row],[Line Total]]-(Sales_Data17[[#This Row],[Total Unit Cost]]*Sales_Data17[[#This Row],[Order Quantity]])</f>
        <v>427.72800000000007</v>
      </c>
      <c r="R3081" s="1" t="str">
        <f>TEXT(Sales_Data17[[#This Row],[OrderDate]],"MMM")</f>
        <v>Nov</v>
      </c>
      <c r="S3081" s="1" t="str">
        <f t="shared" si="48"/>
        <v>2013</v>
      </c>
    </row>
    <row r="3082" spans="1:19">
      <c r="A3082" t="s">
        <v>3105</v>
      </c>
      <c r="B3082" s="2">
        <v>41602</v>
      </c>
      <c r="C3082" s="2" t="str">
        <f>VLOOKUP(Sales_Data17[[#This Row],[Customer Name Index]],Customer_Data[#All],2,0)</f>
        <v>Medsep Group</v>
      </c>
      <c r="D3082">
        <v>8</v>
      </c>
      <c r="E3082" t="s">
        <v>4</v>
      </c>
      <c r="F3082" t="s">
        <v>8168</v>
      </c>
      <c r="G3082" t="s">
        <v>8027</v>
      </c>
      <c r="H3082" t="str">
        <f>VLOOKUP(Sales_Data17[[#This Row],[Delivery Region Index]],Regions_Table[#All],2,0)</f>
        <v>New South Wales</v>
      </c>
      <c r="I3082" t="str">
        <f>VLOOKUP(Sales_Data17[[#This Row],[Delivery Region Index]],Regions_Table[#All],3,0)</f>
        <v>Wagga Wagga</v>
      </c>
      <c r="J3082">
        <v>23</v>
      </c>
      <c r="K3082">
        <v>4</v>
      </c>
      <c r="L3082" t="str">
        <f>VLOOKUP(Sales_Data17[[#This Row],[Product Description Index]],Products_Data[#All],2,0)</f>
        <v>Jeans</v>
      </c>
      <c r="M3082">
        <v>9</v>
      </c>
      <c r="N3082" s="9">
        <v>250.13333333333335</v>
      </c>
      <c r="O3082" s="9">
        <f>Sales_Data17[[#This Row],[Order Quantity]]*Sales_Data17[[#This Row],[Unit Price]]</f>
        <v>2251.2000000000003</v>
      </c>
      <c r="P3082" s="9">
        <v>190.10133333333337</v>
      </c>
      <c r="Q3082" s="9">
        <f>Sales_Data17[[#This Row],[Line Total]]-(Sales_Data17[[#This Row],[Total Unit Cost]]*Sales_Data17[[#This Row],[Order Quantity]])</f>
        <v>540.28800000000001</v>
      </c>
      <c r="R3082" s="1" t="str">
        <f>TEXT(Sales_Data17[[#This Row],[OrderDate]],"MMM")</f>
        <v>Nov</v>
      </c>
      <c r="S3082" s="1" t="str">
        <f t="shared" si="48"/>
        <v>2013</v>
      </c>
    </row>
    <row r="3083" spans="1:19">
      <c r="A3083" t="s">
        <v>3106</v>
      </c>
      <c r="B3083" s="2">
        <v>41602</v>
      </c>
      <c r="C3083" s="2" t="str">
        <f>VLOOKUP(Sales_Data17[[#This Row],[Customer Name Index]],Customer_Data[#All],2,0)</f>
        <v xml:space="preserve">Qualitest </v>
      </c>
      <c r="D3083">
        <v>19</v>
      </c>
      <c r="E3083" t="s">
        <v>4</v>
      </c>
      <c r="F3083" t="s">
        <v>8168</v>
      </c>
      <c r="G3083" t="s">
        <v>8028</v>
      </c>
      <c r="H3083" t="str">
        <f>VLOOKUP(Sales_Data17[[#This Row],[Delivery Region Index]],Regions_Table[#All],2,0)</f>
        <v>Victoria</v>
      </c>
      <c r="I3083" t="str">
        <f>VLOOKUP(Sales_Data17[[#This Row],[Delivery Region Index]],Regions_Table[#All],3,0)</f>
        <v>Swan Hill</v>
      </c>
      <c r="J3083">
        <v>55</v>
      </c>
      <c r="K3083">
        <v>8</v>
      </c>
      <c r="L3083" t="str">
        <f>VLOOKUP(Sales_Data17[[#This Row],[Product Description Index]],Products_Data[#All],2,0)</f>
        <v>Shoes</v>
      </c>
      <c r="M3083">
        <v>1</v>
      </c>
      <c r="N3083" s="9">
        <v>277.67777777777775</v>
      </c>
      <c r="O3083" s="9">
        <f>Sales_Data17[[#This Row],[Order Quantity]]*Sales_Data17[[#This Row],[Unit Price]]</f>
        <v>277.67777777777775</v>
      </c>
      <c r="P3083" s="9">
        <v>161.05311111111109</v>
      </c>
      <c r="Q3083" s="9">
        <f>Sales_Data17[[#This Row],[Line Total]]-(Sales_Data17[[#This Row],[Total Unit Cost]]*Sales_Data17[[#This Row],[Order Quantity]])</f>
        <v>116.62466666666666</v>
      </c>
      <c r="R3083" s="1" t="str">
        <f>TEXT(Sales_Data17[[#This Row],[OrderDate]],"MMM")</f>
        <v>Nov</v>
      </c>
      <c r="S3083" s="1" t="str">
        <f t="shared" si="48"/>
        <v>2013</v>
      </c>
    </row>
    <row r="3084" spans="1:19">
      <c r="A3084" t="s">
        <v>3107</v>
      </c>
      <c r="B3084" s="2">
        <v>41603</v>
      </c>
      <c r="C3084" s="2" t="str">
        <f>VLOOKUP(Sales_Data17[[#This Row],[Customer Name Index]],Customer_Data[#All],2,0)</f>
        <v xml:space="preserve">Medline </v>
      </c>
      <c r="D3084">
        <v>12</v>
      </c>
      <c r="E3084" t="s">
        <v>4</v>
      </c>
      <c r="F3084" t="s">
        <v>8168</v>
      </c>
      <c r="G3084" t="s">
        <v>8026</v>
      </c>
      <c r="H3084" t="str">
        <f>VLOOKUP(Sales_Data17[[#This Row],[Delivery Region Index]],Regions_Table[#All],2,0)</f>
        <v>Queensland</v>
      </c>
      <c r="I3084" t="str">
        <f>VLOOKUP(Sales_Data17[[#This Row],[Delivery Region Index]],Regions_Table[#All],3,0)</f>
        <v>Hervey Bay</v>
      </c>
      <c r="J3084">
        <v>33</v>
      </c>
      <c r="K3084">
        <v>5</v>
      </c>
      <c r="L3084" t="str">
        <f>VLOOKUP(Sales_Data17[[#This Row],[Product Description Index]],Products_Data[#All],2,0)</f>
        <v>Hats</v>
      </c>
      <c r="M3084">
        <v>9</v>
      </c>
      <c r="N3084" s="9">
        <v>112.41111111111111</v>
      </c>
      <c r="O3084" s="9">
        <f>Sales_Data17[[#This Row],[Order Quantity]]*Sales_Data17[[#This Row],[Unit Price]]</f>
        <v>1011.7</v>
      </c>
      <c r="P3084" s="9">
        <v>53.957333333333331</v>
      </c>
      <c r="Q3084" s="9">
        <f>Sales_Data17[[#This Row],[Line Total]]-(Sales_Data17[[#This Row],[Total Unit Cost]]*Sales_Data17[[#This Row],[Order Quantity]])</f>
        <v>526.08400000000006</v>
      </c>
      <c r="R3084" s="1" t="str">
        <f>TEXT(Sales_Data17[[#This Row],[OrderDate]],"MMM")</f>
        <v>Nov</v>
      </c>
      <c r="S3084" s="1" t="str">
        <f t="shared" si="48"/>
        <v>2013</v>
      </c>
    </row>
    <row r="3085" spans="1:19">
      <c r="A3085" t="s">
        <v>3108</v>
      </c>
      <c r="B3085" s="2">
        <v>41604</v>
      </c>
      <c r="C3085" s="2" t="str">
        <f>VLOOKUP(Sales_Data17[[#This Row],[Customer Name Index]],Customer_Data[#All],2,0)</f>
        <v>New Ltd</v>
      </c>
      <c r="D3085">
        <v>7</v>
      </c>
      <c r="E3085" t="s">
        <v>3</v>
      </c>
      <c r="F3085" t="s">
        <v>8168</v>
      </c>
      <c r="G3085" t="s">
        <v>8027</v>
      </c>
      <c r="H3085" t="str">
        <f>VLOOKUP(Sales_Data17[[#This Row],[Delivery Region Index]],Regions_Table[#All],2,0)</f>
        <v>New South Wales</v>
      </c>
      <c r="I3085" t="str">
        <f>VLOOKUP(Sales_Data17[[#This Row],[Delivery Region Index]],Regions_Table[#All],3,0)</f>
        <v>Orange</v>
      </c>
      <c r="J3085">
        <v>18</v>
      </c>
      <c r="K3085">
        <v>3</v>
      </c>
      <c r="L3085" t="str">
        <f>VLOOKUP(Sales_Data17[[#This Row],[Product Description Index]],Products_Data[#All],2,0)</f>
        <v>Sunglasses</v>
      </c>
      <c r="M3085">
        <v>8</v>
      </c>
      <c r="N3085" s="9">
        <v>215.88888888888889</v>
      </c>
      <c r="O3085" s="9">
        <f>Sales_Data17[[#This Row],[Order Quantity]]*Sales_Data17[[#This Row],[Unit Price]]</f>
        <v>1727.1111111111111</v>
      </c>
      <c r="P3085" s="9">
        <v>155.44</v>
      </c>
      <c r="Q3085" s="9">
        <f>Sales_Data17[[#This Row],[Line Total]]-(Sales_Data17[[#This Row],[Total Unit Cost]]*Sales_Data17[[#This Row],[Order Quantity]])</f>
        <v>483.5911111111111</v>
      </c>
      <c r="R3085" s="1" t="str">
        <f>TEXT(Sales_Data17[[#This Row],[OrderDate]],"MMM")</f>
        <v>Nov</v>
      </c>
      <c r="S3085" s="1" t="str">
        <f t="shared" si="48"/>
        <v>2013</v>
      </c>
    </row>
    <row r="3086" spans="1:19">
      <c r="A3086" t="s">
        <v>3109</v>
      </c>
      <c r="B3086" s="2">
        <v>41604</v>
      </c>
      <c r="C3086" s="2" t="str">
        <f>VLOOKUP(Sales_Data17[[#This Row],[Customer Name Index]],Customer_Data[#All],2,0)</f>
        <v>Eminence Corp</v>
      </c>
      <c r="D3086">
        <v>18</v>
      </c>
      <c r="E3086" t="s">
        <v>3</v>
      </c>
      <c r="F3086" t="s">
        <v>8168</v>
      </c>
      <c r="G3086" t="s">
        <v>8025</v>
      </c>
      <c r="H3086" t="str">
        <f>VLOOKUP(Sales_Data17[[#This Row],[Delivery Region Index]],Regions_Table[#All],2,0)</f>
        <v>Victoria</v>
      </c>
      <c r="I3086" t="str">
        <f>VLOOKUP(Sales_Data17[[#This Row],[Delivery Region Index]],Regions_Table[#All],3,0)</f>
        <v>Latrobe City</v>
      </c>
      <c r="J3086">
        <v>52</v>
      </c>
      <c r="K3086">
        <v>8</v>
      </c>
      <c r="L3086" t="str">
        <f>VLOOKUP(Sales_Data17[[#This Row],[Product Description Index]],Products_Data[#All],2,0)</f>
        <v>Shoes</v>
      </c>
      <c r="M3086">
        <v>9</v>
      </c>
      <c r="N3086" s="9">
        <v>594.06666666666672</v>
      </c>
      <c r="O3086" s="9">
        <f>Sales_Data17[[#This Row],[Order Quantity]]*Sales_Data17[[#This Row],[Unit Price]]</f>
        <v>5346.6</v>
      </c>
      <c r="P3086" s="9">
        <v>386.14333333333337</v>
      </c>
      <c r="Q3086" s="9">
        <f>Sales_Data17[[#This Row],[Line Total]]-(Sales_Data17[[#This Row],[Total Unit Cost]]*Sales_Data17[[#This Row],[Order Quantity]])</f>
        <v>1871.31</v>
      </c>
      <c r="R3086" s="1" t="str">
        <f>TEXT(Sales_Data17[[#This Row],[OrderDate]],"MMM")</f>
        <v>Nov</v>
      </c>
      <c r="S3086" s="1" t="str">
        <f t="shared" si="48"/>
        <v>2013</v>
      </c>
    </row>
    <row r="3087" spans="1:19">
      <c r="A3087" t="s">
        <v>3110</v>
      </c>
      <c r="B3087" s="2">
        <v>41604</v>
      </c>
      <c r="C3087" s="2" t="str">
        <f>VLOOKUP(Sales_Data17[[#This Row],[Customer Name Index]],Customer_Data[#All],2,0)</f>
        <v xml:space="preserve">Linde </v>
      </c>
      <c r="D3087">
        <v>14</v>
      </c>
      <c r="E3087" t="s">
        <v>3</v>
      </c>
      <c r="F3087" t="s">
        <v>8168</v>
      </c>
      <c r="G3087" t="s">
        <v>8026</v>
      </c>
      <c r="H3087" t="str">
        <f>VLOOKUP(Sales_Data17[[#This Row],[Delivery Region Index]],Regions_Table[#All],2,0)</f>
        <v>Queensland</v>
      </c>
      <c r="I3087" t="str">
        <f>VLOOKUP(Sales_Data17[[#This Row],[Delivery Region Index]],Regions_Table[#All],3,0)</f>
        <v>Nambour</v>
      </c>
      <c r="J3087">
        <v>39</v>
      </c>
      <c r="K3087">
        <v>6</v>
      </c>
      <c r="L3087" t="str">
        <f>VLOOKUP(Sales_Data17[[#This Row],[Product Description Index]],Products_Data[#All],2,0)</f>
        <v>Socks</v>
      </c>
      <c r="M3087">
        <v>5</v>
      </c>
      <c r="N3087" s="9">
        <v>128.78888888888889</v>
      </c>
      <c r="O3087" s="9">
        <f>Sales_Data17[[#This Row],[Order Quantity]]*Sales_Data17[[#This Row],[Unit Price]]</f>
        <v>643.94444444444446</v>
      </c>
      <c r="P3087" s="9">
        <v>104.31900000000002</v>
      </c>
      <c r="Q3087" s="9">
        <f>Sales_Data17[[#This Row],[Line Total]]-(Sales_Data17[[#This Row],[Total Unit Cost]]*Sales_Data17[[#This Row],[Order Quantity]])</f>
        <v>122.34944444444443</v>
      </c>
      <c r="R3087" s="1" t="str">
        <f>TEXT(Sales_Data17[[#This Row],[OrderDate]],"MMM")</f>
        <v>Nov</v>
      </c>
      <c r="S3087" s="1" t="str">
        <f t="shared" si="48"/>
        <v>2013</v>
      </c>
    </row>
    <row r="3088" spans="1:19">
      <c r="A3088" t="s">
        <v>3111</v>
      </c>
      <c r="B3088" s="2">
        <v>41604</v>
      </c>
      <c r="C3088" s="2" t="str">
        <f>VLOOKUP(Sales_Data17[[#This Row],[Customer Name Index]],Customer_Data[#All],2,0)</f>
        <v xml:space="preserve">Qualitest </v>
      </c>
      <c r="D3088">
        <v>19</v>
      </c>
      <c r="E3088" t="s">
        <v>4</v>
      </c>
      <c r="F3088" t="s">
        <v>8168</v>
      </c>
      <c r="G3088" t="s">
        <v>8028</v>
      </c>
      <c r="H3088" t="str">
        <f>VLOOKUP(Sales_Data17[[#This Row],[Delivery Region Index]],Regions_Table[#All],2,0)</f>
        <v>Victoria</v>
      </c>
      <c r="I3088" t="str">
        <f>VLOOKUP(Sales_Data17[[#This Row],[Delivery Region Index]],Regions_Table[#All],3,0)</f>
        <v>Shepparton</v>
      </c>
      <c r="J3088">
        <v>54</v>
      </c>
      <c r="K3088">
        <v>8</v>
      </c>
      <c r="L3088" t="str">
        <f>VLOOKUP(Sales_Data17[[#This Row],[Product Description Index]],Products_Data[#All],2,0)</f>
        <v>Shoes</v>
      </c>
      <c r="M3088">
        <v>2</v>
      </c>
      <c r="N3088" s="9">
        <v>203.97777777777776</v>
      </c>
      <c r="O3088" s="9">
        <f>Sales_Data17[[#This Row],[Order Quantity]]*Sales_Data17[[#This Row],[Unit Price]]</f>
        <v>407.95555555555552</v>
      </c>
      <c r="P3088" s="9">
        <v>138.70488888888889</v>
      </c>
      <c r="Q3088" s="9">
        <f>Sales_Data17[[#This Row],[Line Total]]-(Sales_Data17[[#This Row],[Total Unit Cost]]*Sales_Data17[[#This Row],[Order Quantity]])</f>
        <v>130.54577777777774</v>
      </c>
      <c r="R3088" s="1" t="str">
        <f>TEXT(Sales_Data17[[#This Row],[OrderDate]],"MMM")</f>
        <v>Nov</v>
      </c>
      <c r="S3088" s="1" t="str">
        <f t="shared" si="48"/>
        <v>2013</v>
      </c>
    </row>
    <row r="3089" spans="1:19">
      <c r="A3089" t="s">
        <v>3112</v>
      </c>
      <c r="B3089" s="2">
        <v>41604</v>
      </c>
      <c r="C3089" s="2" t="str">
        <f>VLOOKUP(Sales_Data17[[#This Row],[Customer Name Index]],Customer_Data[#All],2,0)</f>
        <v>Rochester Ltd</v>
      </c>
      <c r="D3089">
        <v>15</v>
      </c>
      <c r="E3089" t="s">
        <v>3</v>
      </c>
      <c r="F3089" t="s">
        <v>8168</v>
      </c>
      <c r="G3089" t="s">
        <v>8025</v>
      </c>
      <c r="H3089" t="str">
        <f>VLOOKUP(Sales_Data17[[#This Row],[Delivery Region Index]],Regions_Table[#All],2,0)</f>
        <v>Queensland</v>
      </c>
      <c r="I3089" t="str">
        <f>VLOOKUP(Sales_Data17[[#This Row],[Delivery Region Index]],Regions_Table[#All],3,0)</f>
        <v>Toowoomba</v>
      </c>
      <c r="J3089">
        <v>44</v>
      </c>
      <c r="K3089">
        <v>6</v>
      </c>
      <c r="L3089" t="str">
        <f>VLOOKUP(Sales_Data17[[#This Row],[Product Description Index]],Products_Data[#All],2,0)</f>
        <v>Socks</v>
      </c>
      <c r="M3089">
        <v>7</v>
      </c>
      <c r="N3089" s="9">
        <v>291.07777777777778</v>
      </c>
      <c r="O3089" s="9">
        <f>Sales_Data17[[#This Row],[Order Quantity]]*Sales_Data17[[#This Row],[Unit Price]]</f>
        <v>2037.5444444444445</v>
      </c>
      <c r="P3089" s="9">
        <v>116.43111111111112</v>
      </c>
      <c r="Q3089" s="9">
        <f>Sales_Data17[[#This Row],[Line Total]]-(Sales_Data17[[#This Row],[Total Unit Cost]]*Sales_Data17[[#This Row],[Order Quantity]])</f>
        <v>1222.5266666666666</v>
      </c>
      <c r="R3089" s="1" t="str">
        <f>TEXT(Sales_Data17[[#This Row],[OrderDate]],"MMM")</f>
        <v>Nov</v>
      </c>
      <c r="S3089" s="1" t="str">
        <f t="shared" si="48"/>
        <v>2013</v>
      </c>
    </row>
    <row r="3090" spans="1:19">
      <c r="A3090" t="s">
        <v>3113</v>
      </c>
      <c r="B3090" s="2">
        <v>41604</v>
      </c>
      <c r="C3090" s="2" t="str">
        <f>VLOOKUP(Sales_Data17[[#This Row],[Customer Name Index]],Customer_Data[#All],2,0)</f>
        <v>ETUDE Ltd</v>
      </c>
      <c r="D3090">
        <v>4</v>
      </c>
      <c r="E3090" t="s">
        <v>4</v>
      </c>
      <c r="F3090" t="s">
        <v>8168</v>
      </c>
      <c r="G3090" t="s">
        <v>8027</v>
      </c>
      <c r="H3090" t="str">
        <f>VLOOKUP(Sales_Data17[[#This Row],[Delivery Region Index]],Regions_Table[#All],2,0)</f>
        <v>New South Wales</v>
      </c>
      <c r="I3090" t="str">
        <f>VLOOKUP(Sales_Data17[[#This Row],[Delivery Region Index]],Regions_Table[#All],3,0)</f>
        <v>Griffith</v>
      </c>
      <c r="J3090">
        <v>12</v>
      </c>
      <c r="K3090">
        <v>2</v>
      </c>
      <c r="L3090" t="str">
        <f>VLOOKUP(Sales_Data17[[#This Row],[Product Description Index]],Products_Data[#All],2,0)</f>
        <v>Pants</v>
      </c>
      <c r="M3090">
        <v>5</v>
      </c>
      <c r="N3090" s="9">
        <v>96.033333333333346</v>
      </c>
      <c r="O3090" s="9">
        <f>Sales_Data17[[#This Row],[Order Quantity]]*Sales_Data17[[#This Row],[Unit Price]]</f>
        <v>480.16666666666674</v>
      </c>
      <c r="P3090" s="9">
        <v>45.135666666666665</v>
      </c>
      <c r="Q3090" s="9">
        <f>Sales_Data17[[#This Row],[Line Total]]-(Sales_Data17[[#This Row],[Total Unit Cost]]*Sales_Data17[[#This Row],[Order Quantity]])</f>
        <v>254.4883333333334</v>
      </c>
      <c r="R3090" s="1" t="str">
        <f>TEXT(Sales_Data17[[#This Row],[OrderDate]],"MMM")</f>
        <v>Nov</v>
      </c>
      <c r="S3090" s="1" t="str">
        <f t="shared" si="48"/>
        <v>2013</v>
      </c>
    </row>
    <row r="3091" spans="1:19">
      <c r="A3091" t="s">
        <v>3114</v>
      </c>
      <c r="B3091" s="2">
        <v>41604</v>
      </c>
      <c r="C3091" s="2" t="str">
        <f>VLOOKUP(Sales_Data17[[#This Row],[Customer Name Index]],Customer_Data[#All],2,0)</f>
        <v>Avon Corp</v>
      </c>
      <c r="D3091">
        <v>1</v>
      </c>
      <c r="E3091" t="s">
        <v>4</v>
      </c>
      <c r="F3091" t="s">
        <v>8168</v>
      </c>
      <c r="G3091" t="s">
        <v>8027</v>
      </c>
      <c r="H3091" t="str">
        <f>VLOOKUP(Sales_Data17[[#This Row],[Delivery Region Index]],Regions_Table[#All],2,0)</f>
        <v>New South Wales</v>
      </c>
      <c r="I3091" t="str">
        <f>VLOOKUP(Sales_Data17[[#This Row],[Delivery Region Index]],Regions_Table[#All],3,0)</f>
        <v>Sydney</v>
      </c>
      <c r="J3091">
        <v>1</v>
      </c>
      <c r="K3091">
        <v>1</v>
      </c>
      <c r="L3091" t="str">
        <f>VLOOKUP(Sales_Data17[[#This Row],[Product Description Index]],Products_Data[#All],2,0)</f>
        <v>Shirts</v>
      </c>
      <c r="M3091">
        <v>4</v>
      </c>
      <c r="N3091" s="9">
        <v>22.333333333333332</v>
      </c>
      <c r="O3091" s="9">
        <f>Sales_Data17[[#This Row],[Order Quantity]]*Sales_Data17[[#This Row],[Unit Price]]</f>
        <v>89.333333333333329</v>
      </c>
      <c r="P3091" s="9">
        <v>17.866666666666667</v>
      </c>
      <c r="Q3091" s="9">
        <f>Sales_Data17[[#This Row],[Line Total]]-(Sales_Data17[[#This Row],[Total Unit Cost]]*Sales_Data17[[#This Row],[Order Quantity]])</f>
        <v>17.86666666666666</v>
      </c>
      <c r="R3091" s="1" t="str">
        <f>TEXT(Sales_Data17[[#This Row],[OrderDate]],"MMM")</f>
        <v>Nov</v>
      </c>
      <c r="S3091" s="1" t="str">
        <f t="shared" si="48"/>
        <v>2013</v>
      </c>
    </row>
    <row r="3092" spans="1:19">
      <c r="A3092" t="s">
        <v>3115</v>
      </c>
      <c r="B3092" s="2">
        <v>41604</v>
      </c>
      <c r="C3092" s="2" t="str">
        <f>VLOOKUP(Sales_Data17[[#This Row],[Customer Name Index]],Customer_Data[#All],2,0)</f>
        <v>PEDIFIX, Corp</v>
      </c>
      <c r="D3092">
        <v>6</v>
      </c>
      <c r="E3092" t="s">
        <v>2</v>
      </c>
      <c r="F3092" t="s">
        <v>8168</v>
      </c>
      <c r="G3092" t="s">
        <v>8027</v>
      </c>
      <c r="H3092" t="str">
        <f>VLOOKUP(Sales_Data17[[#This Row],[Delivery Region Index]],Regions_Table[#All],2,0)</f>
        <v>New South Wales</v>
      </c>
      <c r="I3092" t="str">
        <f>VLOOKUP(Sales_Data17[[#This Row],[Delivery Region Index]],Regions_Table[#All],3,0)</f>
        <v>Newcastle</v>
      </c>
      <c r="J3092">
        <v>16</v>
      </c>
      <c r="K3092">
        <v>3</v>
      </c>
      <c r="L3092" t="str">
        <f>VLOOKUP(Sales_Data17[[#This Row],[Product Description Index]],Products_Data[#All],2,0)</f>
        <v>Sunglasses</v>
      </c>
      <c r="M3092">
        <v>1</v>
      </c>
      <c r="N3092" s="9">
        <v>107.2</v>
      </c>
      <c r="O3092" s="9">
        <f>Sales_Data17[[#This Row],[Order Quantity]]*Sales_Data17[[#This Row],[Unit Price]]</f>
        <v>107.2</v>
      </c>
      <c r="P3092" s="9">
        <v>69.680000000000007</v>
      </c>
      <c r="Q3092" s="9">
        <f>Sales_Data17[[#This Row],[Line Total]]-(Sales_Data17[[#This Row],[Total Unit Cost]]*Sales_Data17[[#This Row],[Order Quantity]])</f>
        <v>37.519999999999996</v>
      </c>
      <c r="R3092" s="1" t="str">
        <f>TEXT(Sales_Data17[[#This Row],[OrderDate]],"MMM")</f>
        <v>Nov</v>
      </c>
      <c r="S3092" s="1" t="str">
        <f t="shared" si="48"/>
        <v>2013</v>
      </c>
    </row>
    <row r="3093" spans="1:19">
      <c r="A3093" t="s">
        <v>3116</v>
      </c>
      <c r="B3093" s="2">
        <v>41605</v>
      </c>
      <c r="C3093" s="2" t="str">
        <f>VLOOKUP(Sales_Data17[[#This Row],[Customer Name Index]],Customer_Data[#All],2,0)</f>
        <v>Pure Group</v>
      </c>
      <c r="D3093">
        <v>17</v>
      </c>
      <c r="E3093" t="s">
        <v>2</v>
      </c>
      <c r="F3093" t="s">
        <v>8168</v>
      </c>
      <c r="G3093" t="s">
        <v>8025</v>
      </c>
      <c r="H3093" t="str">
        <f>VLOOKUP(Sales_Data17[[#This Row],[Delivery Region Index]],Regions_Table[#All],2,0)</f>
        <v>Victoria</v>
      </c>
      <c r="I3093" t="str">
        <f>VLOOKUP(Sales_Data17[[#This Row],[Delivery Region Index]],Regions_Table[#All],3,0)</f>
        <v>Bendigo</v>
      </c>
      <c r="J3093">
        <v>50</v>
      </c>
      <c r="K3093">
        <v>7</v>
      </c>
      <c r="L3093" t="str">
        <f>VLOOKUP(Sales_Data17[[#This Row],[Product Description Index]],Products_Data[#All],2,0)</f>
        <v>Dress Shirts</v>
      </c>
      <c r="M3093">
        <v>7</v>
      </c>
      <c r="N3093" s="9">
        <v>23.822222222222223</v>
      </c>
      <c r="O3093" s="9">
        <f>Sales_Data17[[#This Row],[Order Quantity]]*Sales_Data17[[#This Row],[Unit Price]]</f>
        <v>166.75555555555556</v>
      </c>
      <c r="P3093" s="9">
        <v>16.675555555555555</v>
      </c>
      <c r="Q3093" s="9">
        <f>Sales_Data17[[#This Row],[Line Total]]-(Sales_Data17[[#This Row],[Total Unit Cost]]*Sales_Data17[[#This Row],[Order Quantity]])</f>
        <v>50.026666666666671</v>
      </c>
      <c r="R3093" s="1" t="str">
        <f>TEXT(Sales_Data17[[#This Row],[OrderDate]],"MMM")</f>
        <v>Nov</v>
      </c>
      <c r="S3093" s="1" t="str">
        <f t="shared" si="48"/>
        <v>2013</v>
      </c>
    </row>
    <row r="3094" spans="1:19">
      <c r="A3094" t="s">
        <v>3117</v>
      </c>
      <c r="B3094" s="2">
        <v>41605</v>
      </c>
      <c r="C3094" s="2" t="str">
        <f>VLOOKUP(Sales_Data17[[#This Row],[Customer Name Index]],Customer_Data[#All],2,0)</f>
        <v>3LAB, Ltd</v>
      </c>
      <c r="D3094">
        <v>16</v>
      </c>
      <c r="E3094" t="s">
        <v>2</v>
      </c>
      <c r="F3094" t="s">
        <v>8168</v>
      </c>
      <c r="G3094" t="s">
        <v>8025</v>
      </c>
      <c r="H3094" t="str">
        <f>VLOOKUP(Sales_Data17[[#This Row],[Delivery Region Index]],Regions_Table[#All],2,0)</f>
        <v>Queensland</v>
      </c>
      <c r="I3094" t="str">
        <f>VLOOKUP(Sales_Data17[[#This Row],[Delivery Region Index]],Regions_Table[#All],3,0)</f>
        <v>Townsville</v>
      </c>
      <c r="J3094">
        <v>45</v>
      </c>
      <c r="K3094">
        <v>7</v>
      </c>
      <c r="L3094" t="str">
        <f>VLOOKUP(Sales_Data17[[#This Row],[Product Description Index]],Products_Data[#All],2,0)</f>
        <v>Dress Shirts</v>
      </c>
      <c r="M3094">
        <v>8</v>
      </c>
      <c r="N3094" s="9">
        <v>128.04444444444445</v>
      </c>
      <c r="O3094" s="9">
        <f>Sales_Data17[[#This Row],[Order Quantity]]*Sales_Data17[[#This Row],[Unit Price]]</f>
        <v>1024.3555555555556</v>
      </c>
      <c r="P3094" s="9">
        <v>51.217777777777783</v>
      </c>
      <c r="Q3094" s="9">
        <f>Sales_Data17[[#This Row],[Line Total]]-(Sales_Data17[[#This Row],[Total Unit Cost]]*Sales_Data17[[#This Row],[Order Quantity]])</f>
        <v>614.61333333333334</v>
      </c>
      <c r="R3094" s="1" t="str">
        <f>TEXT(Sales_Data17[[#This Row],[OrderDate]],"MMM")</f>
        <v>Nov</v>
      </c>
      <c r="S3094" s="1" t="str">
        <f t="shared" si="48"/>
        <v>2013</v>
      </c>
    </row>
    <row r="3095" spans="1:19">
      <c r="A3095" t="s">
        <v>3118</v>
      </c>
      <c r="B3095" s="2">
        <v>41605</v>
      </c>
      <c r="C3095" s="2" t="str">
        <f>VLOOKUP(Sales_Data17[[#This Row],[Customer Name Index]],Customer_Data[#All],2,0)</f>
        <v>Pacific Ltd</v>
      </c>
      <c r="D3095">
        <v>20</v>
      </c>
      <c r="E3095" t="s">
        <v>4</v>
      </c>
      <c r="F3095" t="s">
        <v>8168</v>
      </c>
      <c r="G3095" t="s">
        <v>8028</v>
      </c>
      <c r="H3095" t="str">
        <f>VLOOKUP(Sales_Data17[[#This Row],[Delivery Region Index]],Regions_Table[#All],2,0)</f>
        <v>Victoria</v>
      </c>
      <c r="I3095" t="str">
        <f>VLOOKUP(Sales_Data17[[#This Row],[Delivery Region Index]],Regions_Table[#All],3,0)</f>
        <v>Warrnambool</v>
      </c>
      <c r="J3095">
        <v>57</v>
      </c>
      <c r="K3095">
        <v>8</v>
      </c>
      <c r="L3095" t="str">
        <f>VLOOKUP(Sales_Data17[[#This Row],[Product Description Index]],Products_Data[#All],2,0)</f>
        <v>Shoes</v>
      </c>
      <c r="M3095">
        <v>4</v>
      </c>
      <c r="N3095" s="9">
        <v>430.28888888888889</v>
      </c>
      <c r="O3095" s="9">
        <f>Sales_Data17[[#This Row],[Order Quantity]]*Sales_Data17[[#This Row],[Unit Price]]</f>
        <v>1721.1555555555556</v>
      </c>
      <c r="P3095" s="9">
        <v>202.23577777777777</v>
      </c>
      <c r="Q3095" s="9">
        <f>Sales_Data17[[#This Row],[Line Total]]-(Sales_Data17[[#This Row],[Total Unit Cost]]*Sales_Data17[[#This Row],[Order Quantity]])</f>
        <v>912.21244444444449</v>
      </c>
      <c r="R3095" s="1" t="str">
        <f>TEXT(Sales_Data17[[#This Row],[OrderDate]],"MMM")</f>
        <v>Nov</v>
      </c>
      <c r="S3095" s="1" t="str">
        <f t="shared" si="48"/>
        <v>2013</v>
      </c>
    </row>
    <row r="3096" spans="1:19">
      <c r="A3096" t="s">
        <v>3119</v>
      </c>
      <c r="B3096" s="2">
        <v>41605</v>
      </c>
      <c r="C3096" s="2" t="str">
        <f>VLOOKUP(Sales_Data17[[#This Row],[Customer Name Index]],Customer_Data[#All],2,0)</f>
        <v>Ole Group</v>
      </c>
      <c r="D3096">
        <v>13</v>
      </c>
      <c r="E3096" t="s">
        <v>4</v>
      </c>
      <c r="F3096" t="s">
        <v>8168</v>
      </c>
      <c r="G3096" t="s">
        <v>8026</v>
      </c>
      <c r="H3096" t="str">
        <f>VLOOKUP(Sales_Data17[[#This Row],[Delivery Region Index]],Regions_Table[#All],2,0)</f>
        <v>Queensland</v>
      </c>
      <c r="I3096" t="str">
        <f>VLOOKUP(Sales_Data17[[#This Row],[Delivery Region Index]],Regions_Table[#All],3,0)</f>
        <v>Maryborough</v>
      </c>
      <c r="J3096">
        <v>37</v>
      </c>
      <c r="K3096">
        <v>6</v>
      </c>
      <c r="L3096" t="str">
        <f>VLOOKUP(Sales_Data17[[#This Row],[Product Description Index]],Products_Data[#All],2,0)</f>
        <v>Socks</v>
      </c>
      <c r="M3096">
        <v>3</v>
      </c>
      <c r="N3096" s="9">
        <v>122.83333333333333</v>
      </c>
      <c r="O3096" s="9">
        <f>Sales_Data17[[#This Row],[Order Quantity]]*Sales_Data17[[#This Row],[Unit Price]]</f>
        <v>368.5</v>
      </c>
      <c r="P3096" s="9">
        <v>78.61333333333333</v>
      </c>
      <c r="Q3096" s="9">
        <f>Sales_Data17[[#This Row],[Line Total]]-(Sales_Data17[[#This Row],[Total Unit Cost]]*Sales_Data17[[#This Row],[Order Quantity]])</f>
        <v>132.66000000000003</v>
      </c>
      <c r="R3096" s="1" t="str">
        <f>TEXT(Sales_Data17[[#This Row],[OrderDate]],"MMM")</f>
        <v>Nov</v>
      </c>
      <c r="S3096" s="1" t="str">
        <f t="shared" si="48"/>
        <v>2013</v>
      </c>
    </row>
    <row r="3097" spans="1:19">
      <c r="A3097" t="s">
        <v>3120</v>
      </c>
      <c r="B3097" s="2">
        <v>41606</v>
      </c>
      <c r="C3097" s="2" t="str">
        <f>VLOOKUP(Sales_Data17[[#This Row],[Customer Name Index]],Customer_Data[#All],2,0)</f>
        <v>New Ltd</v>
      </c>
      <c r="D3097">
        <v>7</v>
      </c>
      <c r="E3097" t="s">
        <v>2</v>
      </c>
      <c r="F3097" t="s">
        <v>8168</v>
      </c>
      <c r="G3097" t="s">
        <v>8027</v>
      </c>
      <c r="H3097" t="str">
        <f>VLOOKUP(Sales_Data17[[#This Row],[Delivery Region Index]],Regions_Table[#All],2,0)</f>
        <v>New South Wales</v>
      </c>
      <c r="I3097" t="str">
        <f>VLOOKUP(Sales_Data17[[#This Row],[Delivery Region Index]],Regions_Table[#All],3,0)</f>
        <v>Port Macquarie</v>
      </c>
      <c r="J3097">
        <v>19</v>
      </c>
      <c r="K3097">
        <v>3</v>
      </c>
      <c r="L3097" t="str">
        <f>VLOOKUP(Sales_Data17[[#This Row],[Product Description Index]],Products_Data[#All],2,0)</f>
        <v>Sunglasses</v>
      </c>
      <c r="M3097">
        <v>7</v>
      </c>
      <c r="N3097" s="9">
        <v>439.9666666666667</v>
      </c>
      <c r="O3097" s="9">
        <f>Sales_Data17[[#This Row],[Order Quantity]]*Sales_Data17[[#This Row],[Unit Price]]</f>
        <v>3079.7666666666669</v>
      </c>
      <c r="P3097" s="9">
        <v>312.37633333333338</v>
      </c>
      <c r="Q3097" s="9">
        <f>Sales_Data17[[#This Row],[Line Total]]-(Sales_Data17[[#This Row],[Total Unit Cost]]*Sales_Data17[[#This Row],[Order Quantity]])</f>
        <v>893.13233333333346</v>
      </c>
      <c r="R3097" s="1" t="str">
        <f>TEXT(Sales_Data17[[#This Row],[OrderDate]],"MMM")</f>
        <v>Nov</v>
      </c>
      <c r="S3097" s="1" t="str">
        <f t="shared" si="48"/>
        <v>2013</v>
      </c>
    </row>
    <row r="3098" spans="1:19">
      <c r="A3098" t="s">
        <v>3121</v>
      </c>
      <c r="B3098" s="2">
        <v>41606</v>
      </c>
      <c r="C3098" s="2" t="str">
        <f>VLOOKUP(Sales_Data17[[#This Row],[Customer Name Index]],Customer_Data[#All],2,0)</f>
        <v>Pacific Ltd</v>
      </c>
      <c r="D3098">
        <v>20</v>
      </c>
      <c r="E3098" t="s">
        <v>2</v>
      </c>
      <c r="F3098" t="s">
        <v>8168</v>
      </c>
      <c r="G3098" t="s">
        <v>8028</v>
      </c>
      <c r="H3098" t="str">
        <f>VLOOKUP(Sales_Data17[[#This Row],[Delivery Region Index]],Regions_Table[#All],2,0)</f>
        <v>Victoria</v>
      </c>
      <c r="I3098" t="str">
        <f>VLOOKUP(Sales_Data17[[#This Row],[Delivery Region Index]],Regions_Table[#All],3,0)</f>
        <v>Wodonga</v>
      </c>
      <c r="J3098">
        <v>58</v>
      </c>
      <c r="K3098">
        <v>8</v>
      </c>
      <c r="L3098" t="str">
        <f>VLOOKUP(Sales_Data17[[#This Row],[Product Description Index]],Products_Data[#All],2,0)</f>
        <v>Shoes</v>
      </c>
      <c r="M3098">
        <v>3</v>
      </c>
      <c r="N3098" s="9">
        <v>192.8111111111111</v>
      </c>
      <c r="O3098" s="9">
        <f>Sales_Data17[[#This Row],[Order Quantity]]*Sales_Data17[[#This Row],[Unit Price]]</f>
        <v>578.43333333333328</v>
      </c>
      <c r="P3098" s="9">
        <v>106.04611111111112</v>
      </c>
      <c r="Q3098" s="9">
        <f>Sales_Data17[[#This Row],[Line Total]]-(Sales_Data17[[#This Row],[Total Unit Cost]]*Sales_Data17[[#This Row],[Order Quantity]])</f>
        <v>260.29499999999996</v>
      </c>
      <c r="R3098" s="1" t="str">
        <f>TEXT(Sales_Data17[[#This Row],[OrderDate]],"MMM")</f>
        <v>Nov</v>
      </c>
      <c r="S3098" s="1" t="str">
        <f t="shared" si="48"/>
        <v>2013</v>
      </c>
    </row>
    <row r="3099" spans="1:19">
      <c r="A3099" t="s">
        <v>3122</v>
      </c>
      <c r="B3099" s="2">
        <v>41607</v>
      </c>
      <c r="C3099" s="2" t="str">
        <f>VLOOKUP(Sales_Data17[[#This Row],[Customer Name Index]],Customer_Data[#All],2,0)</f>
        <v xml:space="preserve">Linde </v>
      </c>
      <c r="D3099">
        <v>14</v>
      </c>
      <c r="E3099" t="s">
        <v>4</v>
      </c>
      <c r="F3099" t="s">
        <v>8168</v>
      </c>
      <c r="G3099" t="s">
        <v>8026</v>
      </c>
      <c r="H3099" t="str">
        <f>VLOOKUP(Sales_Data17[[#This Row],[Delivery Region Index]],Regions_Table[#All],2,0)</f>
        <v>Queensland</v>
      </c>
      <c r="I3099" t="str">
        <f>VLOOKUP(Sales_Data17[[#This Row],[Delivery Region Index]],Regions_Table[#All],3,0)</f>
        <v>Redcliffe</v>
      </c>
      <c r="J3099">
        <v>40</v>
      </c>
      <c r="K3099">
        <v>6</v>
      </c>
      <c r="L3099" t="str">
        <f>VLOOKUP(Sales_Data17[[#This Row],[Product Description Index]],Products_Data[#All],2,0)</f>
        <v>Socks</v>
      </c>
      <c r="M3099">
        <v>9</v>
      </c>
      <c r="N3099" s="9">
        <v>380.41111111111115</v>
      </c>
      <c r="O3099" s="9">
        <f>Sales_Data17[[#This Row],[Order Quantity]]*Sales_Data17[[#This Row],[Unit Price]]</f>
        <v>3423.7000000000003</v>
      </c>
      <c r="P3099" s="9">
        <v>171.18500000000003</v>
      </c>
      <c r="Q3099" s="9">
        <f>Sales_Data17[[#This Row],[Line Total]]-(Sales_Data17[[#This Row],[Total Unit Cost]]*Sales_Data17[[#This Row],[Order Quantity]])</f>
        <v>1883.0350000000001</v>
      </c>
      <c r="R3099" s="1" t="str">
        <f>TEXT(Sales_Data17[[#This Row],[OrderDate]],"MMM")</f>
        <v>Nov</v>
      </c>
      <c r="S3099" s="1" t="str">
        <f t="shared" si="48"/>
        <v>2013</v>
      </c>
    </row>
    <row r="3100" spans="1:19">
      <c r="A3100" t="s">
        <v>3123</v>
      </c>
      <c r="B3100" s="2">
        <v>41607</v>
      </c>
      <c r="C3100" s="2" t="str">
        <f>VLOOKUP(Sales_Data17[[#This Row],[Customer Name Index]],Customer_Data[#All],2,0)</f>
        <v xml:space="preserve">Linde </v>
      </c>
      <c r="D3100">
        <v>14</v>
      </c>
      <c r="E3100" t="s">
        <v>4</v>
      </c>
      <c r="F3100" t="s">
        <v>8168</v>
      </c>
      <c r="G3100" t="s">
        <v>8026</v>
      </c>
      <c r="H3100" t="str">
        <f>VLOOKUP(Sales_Data17[[#This Row],[Delivery Region Index]],Regions_Table[#All],2,0)</f>
        <v>Queensland</v>
      </c>
      <c r="I3100" t="str">
        <f>VLOOKUP(Sales_Data17[[#This Row],[Delivery Region Index]],Regions_Table[#All],3,0)</f>
        <v>Redcliffe</v>
      </c>
      <c r="J3100">
        <v>40</v>
      </c>
      <c r="K3100">
        <v>6</v>
      </c>
      <c r="L3100" t="str">
        <f>VLOOKUP(Sales_Data17[[#This Row],[Product Description Index]],Products_Data[#All],2,0)</f>
        <v>Socks</v>
      </c>
      <c r="M3100">
        <v>8</v>
      </c>
      <c r="N3100" s="9">
        <v>429.54444444444448</v>
      </c>
      <c r="O3100" s="9">
        <f>Sales_Data17[[#This Row],[Order Quantity]]*Sales_Data17[[#This Row],[Unit Price]]</f>
        <v>3436.3555555555558</v>
      </c>
      <c r="P3100" s="9">
        <v>188.99955555555556</v>
      </c>
      <c r="Q3100" s="9">
        <f>Sales_Data17[[#This Row],[Line Total]]-(Sales_Data17[[#This Row],[Total Unit Cost]]*Sales_Data17[[#This Row],[Order Quantity]])</f>
        <v>1924.3591111111114</v>
      </c>
      <c r="R3100" s="1" t="str">
        <f>TEXT(Sales_Data17[[#This Row],[OrderDate]],"MMM")</f>
        <v>Nov</v>
      </c>
      <c r="S3100" s="1" t="str">
        <f t="shared" si="48"/>
        <v>2013</v>
      </c>
    </row>
    <row r="3101" spans="1:19">
      <c r="A3101" t="s">
        <v>3124</v>
      </c>
      <c r="B3101" s="2">
        <v>41607</v>
      </c>
      <c r="C3101" s="2" t="str">
        <f>VLOOKUP(Sales_Data17[[#This Row],[Customer Name Index]],Customer_Data[#All],2,0)</f>
        <v xml:space="preserve">Qualitest </v>
      </c>
      <c r="D3101">
        <v>19</v>
      </c>
      <c r="E3101" t="s">
        <v>4</v>
      </c>
      <c r="F3101" t="s">
        <v>8168</v>
      </c>
      <c r="G3101" t="s">
        <v>8028</v>
      </c>
      <c r="H3101" t="str">
        <f>VLOOKUP(Sales_Data17[[#This Row],[Delivery Region Index]],Regions_Table[#All],2,0)</f>
        <v>Victoria</v>
      </c>
      <c r="I3101" t="str">
        <f>VLOOKUP(Sales_Data17[[#This Row],[Delivery Region Index]],Regions_Table[#All],3,0)</f>
        <v>Mildura</v>
      </c>
      <c r="J3101">
        <v>53</v>
      </c>
      <c r="K3101">
        <v>8</v>
      </c>
      <c r="L3101" t="str">
        <f>VLOOKUP(Sales_Data17[[#This Row],[Product Description Index]],Products_Data[#All],2,0)</f>
        <v>Shoes</v>
      </c>
      <c r="M3101">
        <v>5</v>
      </c>
      <c r="N3101" s="9">
        <v>117.62222222222223</v>
      </c>
      <c r="O3101" s="9">
        <f>Sales_Data17[[#This Row],[Order Quantity]]*Sales_Data17[[#This Row],[Unit Price]]</f>
        <v>588.1111111111112</v>
      </c>
      <c r="P3101" s="9">
        <v>96.450222222222223</v>
      </c>
      <c r="Q3101" s="9">
        <f>Sales_Data17[[#This Row],[Line Total]]-(Sales_Data17[[#This Row],[Total Unit Cost]]*Sales_Data17[[#This Row],[Order Quantity]])</f>
        <v>105.86000000000007</v>
      </c>
      <c r="R3101" s="1" t="str">
        <f>TEXT(Sales_Data17[[#This Row],[OrderDate]],"MMM")</f>
        <v>Nov</v>
      </c>
      <c r="S3101" s="1" t="str">
        <f t="shared" si="48"/>
        <v>2013</v>
      </c>
    </row>
    <row r="3102" spans="1:19">
      <c r="A3102" t="s">
        <v>3125</v>
      </c>
      <c r="B3102" s="2">
        <v>41607</v>
      </c>
      <c r="C3102" s="2" t="str">
        <f>VLOOKUP(Sales_Data17[[#This Row],[Customer Name Index]],Customer_Data[#All],2,0)</f>
        <v>ETUDE Ltd</v>
      </c>
      <c r="D3102">
        <v>4</v>
      </c>
      <c r="E3102" t="s">
        <v>3</v>
      </c>
      <c r="F3102" t="s">
        <v>8168</v>
      </c>
      <c r="G3102" t="s">
        <v>8027</v>
      </c>
      <c r="H3102" t="str">
        <f>VLOOKUP(Sales_Data17[[#This Row],[Delivery Region Index]],Regions_Table[#All],2,0)</f>
        <v>New South Wales</v>
      </c>
      <c r="I3102" t="str">
        <f>VLOOKUP(Sales_Data17[[#This Row],[Delivery Region Index]],Regions_Table[#All],3,0)</f>
        <v>Goulburn</v>
      </c>
      <c r="J3102">
        <v>10</v>
      </c>
      <c r="K3102">
        <v>2</v>
      </c>
      <c r="L3102" t="str">
        <f>VLOOKUP(Sales_Data17[[#This Row],[Product Description Index]],Products_Data[#All],2,0)</f>
        <v>Pants</v>
      </c>
      <c r="M3102">
        <v>2</v>
      </c>
      <c r="N3102" s="9">
        <v>250.87777777777779</v>
      </c>
      <c r="O3102" s="9">
        <f>Sales_Data17[[#This Row],[Order Quantity]]*Sales_Data17[[#This Row],[Unit Price]]</f>
        <v>501.75555555555559</v>
      </c>
      <c r="P3102" s="9">
        <v>102.85988888888889</v>
      </c>
      <c r="Q3102" s="9">
        <f>Sales_Data17[[#This Row],[Line Total]]-(Sales_Data17[[#This Row],[Total Unit Cost]]*Sales_Data17[[#This Row],[Order Quantity]])</f>
        <v>296.03577777777781</v>
      </c>
      <c r="R3102" s="1" t="str">
        <f>TEXT(Sales_Data17[[#This Row],[OrderDate]],"MMM")</f>
        <v>Nov</v>
      </c>
      <c r="S3102" s="1" t="str">
        <f t="shared" si="48"/>
        <v>2013</v>
      </c>
    </row>
    <row r="3103" spans="1:19">
      <c r="A3103" t="s">
        <v>3126</v>
      </c>
      <c r="B3103" s="2">
        <v>41608</v>
      </c>
      <c r="C3103" s="2" t="str">
        <f>VLOOKUP(Sales_Data17[[#This Row],[Customer Name Index]],Customer_Data[#All],2,0)</f>
        <v>21st Ltd</v>
      </c>
      <c r="D3103">
        <v>10</v>
      </c>
      <c r="E3103" t="s">
        <v>2</v>
      </c>
      <c r="F3103" t="s">
        <v>8168</v>
      </c>
      <c r="G3103" t="s">
        <v>8026</v>
      </c>
      <c r="H3103" t="str">
        <f>VLOOKUP(Sales_Data17[[#This Row],[Delivery Region Index]],Regions_Table[#All],2,0)</f>
        <v>Queensland</v>
      </c>
      <c r="I3103" t="str">
        <f>VLOOKUP(Sales_Data17[[#This Row],[Delivery Region Index]],Regions_Table[#All],3,0)</f>
        <v>Charters Towers</v>
      </c>
      <c r="J3103">
        <v>29</v>
      </c>
      <c r="K3103">
        <v>4</v>
      </c>
      <c r="L3103" t="str">
        <f>VLOOKUP(Sales_Data17[[#This Row],[Product Description Index]],Products_Data[#All],2,0)</f>
        <v>Jeans</v>
      </c>
      <c r="M3103">
        <v>7</v>
      </c>
      <c r="N3103" s="9">
        <v>649.90000000000009</v>
      </c>
      <c r="O3103" s="9">
        <f>Sales_Data17[[#This Row],[Order Quantity]]*Sales_Data17[[#This Row],[Unit Price]]</f>
        <v>4549.3000000000011</v>
      </c>
      <c r="P3103" s="9">
        <v>292.45500000000004</v>
      </c>
      <c r="Q3103" s="9">
        <f>Sales_Data17[[#This Row],[Line Total]]-(Sales_Data17[[#This Row],[Total Unit Cost]]*Sales_Data17[[#This Row],[Order Quantity]])</f>
        <v>2502.1150000000007</v>
      </c>
      <c r="R3103" s="1" t="str">
        <f>TEXT(Sales_Data17[[#This Row],[OrderDate]],"MMM")</f>
        <v>Nov</v>
      </c>
      <c r="S3103" s="1" t="str">
        <f t="shared" si="48"/>
        <v>2013</v>
      </c>
    </row>
    <row r="3104" spans="1:19">
      <c r="A3104" t="s">
        <v>3127</v>
      </c>
      <c r="B3104" s="2">
        <v>41608</v>
      </c>
      <c r="C3104" s="2" t="str">
        <f>VLOOKUP(Sales_Data17[[#This Row],[Customer Name Index]],Customer_Data[#All],2,0)</f>
        <v>Medsep Group</v>
      </c>
      <c r="D3104">
        <v>8</v>
      </c>
      <c r="E3104" t="s">
        <v>4</v>
      </c>
      <c r="F3104" t="s">
        <v>8168</v>
      </c>
      <c r="G3104" t="s">
        <v>8027</v>
      </c>
      <c r="H3104" t="str">
        <f>VLOOKUP(Sales_Data17[[#This Row],[Delivery Region Index]],Regions_Table[#All],2,0)</f>
        <v>New South Wales</v>
      </c>
      <c r="I3104" t="str">
        <f>VLOOKUP(Sales_Data17[[#This Row],[Delivery Region Index]],Regions_Table[#All],3,0)</f>
        <v>Tamworth</v>
      </c>
      <c r="J3104">
        <v>21</v>
      </c>
      <c r="K3104">
        <v>3</v>
      </c>
      <c r="L3104" t="str">
        <f>VLOOKUP(Sales_Data17[[#This Row],[Product Description Index]],Products_Data[#All],2,0)</f>
        <v>Sunglasses</v>
      </c>
      <c r="M3104">
        <v>6</v>
      </c>
      <c r="N3104" s="9">
        <v>259.81111111111113</v>
      </c>
      <c r="O3104" s="9">
        <f>Sales_Data17[[#This Row],[Order Quantity]]*Sales_Data17[[#This Row],[Unit Price]]</f>
        <v>1558.8666666666668</v>
      </c>
      <c r="P3104" s="9">
        <v>218.24133333333333</v>
      </c>
      <c r="Q3104" s="9">
        <f>Sales_Data17[[#This Row],[Line Total]]-(Sales_Data17[[#This Row],[Total Unit Cost]]*Sales_Data17[[#This Row],[Order Quantity]])</f>
        <v>249.41866666666692</v>
      </c>
      <c r="R3104" s="1" t="str">
        <f>TEXT(Sales_Data17[[#This Row],[OrderDate]],"MMM")</f>
        <v>Nov</v>
      </c>
      <c r="S3104" s="1" t="str">
        <f t="shared" si="48"/>
        <v>2013</v>
      </c>
    </row>
    <row r="3105" spans="1:19">
      <c r="A3105" t="s">
        <v>3128</v>
      </c>
      <c r="B3105" s="2">
        <v>41608</v>
      </c>
      <c r="C3105" s="2" t="str">
        <f>VLOOKUP(Sales_Data17[[#This Row],[Customer Name Index]],Customer_Data[#All],2,0)</f>
        <v xml:space="preserve">Linde </v>
      </c>
      <c r="D3105">
        <v>14</v>
      </c>
      <c r="E3105" t="s">
        <v>2</v>
      </c>
      <c r="F3105" t="s">
        <v>8168</v>
      </c>
      <c r="G3105" t="s">
        <v>8026</v>
      </c>
      <c r="H3105" t="str">
        <f>VLOOKUP(Sales_Data17[[#This Row],[Delivery Region Index]],Regions_Table[#All],2,0)</f>
        <v>Queensland</v>
      </c>
      <c r="I3105" t="str">
        <f>VLOOKUP(Sales_Data17[[#This Row],[Delivery Region Index]],Regions_Table[#All],3,0)</f>
        <v>Nambour</v>
      </c>
      <c r="J3105">
        <v>39</v>
      </c>
      <c r="K3105">
        <v>6</v>
      </c>
      <c r="L3105" t="str">
        <f>VLOOKUP(Sales_Data17[[#This Row],[Product Description Index]],Products_Data[#All],2,0)</f>
        <v>Socks</v>
      </c>
      <c r="M3105">
        <v>8</v>
      </c>
      <c r="N3105" s="9">
        <v>113.90000000000002</v>
      </c>
      <c r="O3105" s="9">
        <f>Sales_Data17[[#This Row],[Order Quantity]]*Sales_Data17[[#This Row],[Unit Price]]</f>
        <v>911.20000000000016</v>
      </c>
      <c r="P3105" s="9">
        <v>89.981000000000023</v>
      </c>
      <c r="Q3105" s="9">
        <f>Sales_Data17[[#This Row],[Line Total]]-(Sales_Data17[[#This Row],[Total Unit Cost]]*Sales_Data17[[#This Row],[Order Quantity]])</f>
        <v>191.35199999999998</v>
      </c>
      <c r="R3105" s="1" t="str">
        <f>TEXT(Sales_Data17[[#This Row],[OrderDate]],"MMM")</f>
        <v>Nov</v>
      </c>
      <c r="S3105" s="1" t="str">
        <f t="shared" si="48"/>
        <v>2013</v>
      </c>
    </row>
    <row r="3106" spans="1:19">
      <c r="A3106" t="s">
        <v>3129</v>
      </c>
      <c r="B3106" s="2">
        <v>41609</v>
      </c>
      <c r="C3106" s="2" t="str">
        <f>VLOOKUP(Sales_Data17[[#This Row],[Customer Name Index]],Customer_Data[#All],2,0)</f>
        <v>Rochester Ltd</v>
      </c>
      <c r="D3106">
        <v>15</v>
      </c>
      <c r="E3106" t="s">
        <v>3</v>
      </c>
      <c r="F3106" t="s">
        <v>8168</v>
      </c>
      <c r="G3106" t="s">
        <v>8025</v>
      </c>
      <c r="H3106" t="str">
        <f>VLOOKUP(Sales_Data17[[#This Row],[Delivery Region Index]],Regions_Table[#All],2,0)</f>
        <v>Queensland</v>
      </c>
      <c r="I3106" t="str">
        <f>VLOOKUP(Sales_Data17[[#This Row],[Delivery Region Index]],Regions_Table[#All],3,0)</f>
        <v>Thuringowa</v>
      </c>
      <c r="J3106">
        <v>43</v>
      </c>
      <c r="K3106">
        <v>6</v>
      </c>
      <c r="L3106" t="str">
        <f>VLOOKUP(Sales_Data17[[#This Row],[Product Description Index]],Products_Data[#All],2,0)</f>
        <v>Socks</v>
      </c>
      <c r="M3106">
        <v>6</v>
      </c>
      <c r="N3106" s="9">
        <v>254.60000000000002</v>
      </c>
      <c r="O3106" s="9">
        <f>Sales_Data17[[#This Row],[Order Quantity]]*Sales_Data17[[#This Row],[Unit Price]]</f>
        <v>1527.6000000000001</v>
      </c>
      <c r="P3106" s="9">
        <v>196.04200000000003</v>
      </c>
      <c r="Q3106" s="9">
        <f>Sales_Data17[[#This Row],[Line Total]]-(Sales_Data17[[#This Row],[Total Unit Cost]]*Sales_Data17[[#This Row],[Order Quantity]])</f>
        <v>351.34799999999996</v>
      </c>
      <c r="R3106" s="1" t="str">
        <f>TEXT(Sales_Data17[[#This Row],[OrderDate]],"MMM")</f>
        <v>Dec</v>
      </c>
      <c r="S3106" s="1" t="str">
        <f t="shared" si="48"/>
        <v>2013</v>
      </c>
    </row>
    <row r="3107" spans="1:19">
      <c r="A3107" t="s">
        <v>3130</v>
      </c>
      <c r="B3107" s="2">
        <v>41609</v>
      </c>
      <c r="C3107" s="2" t="str">
        <f>VLOOKUP(Sales_Data17[[#This Row],[Customer Name Index]],Customer_Data[#All],2,0)</f>
        <v>21st Ltd</v>
      </c>
      <c r="D3107">
        <v>10</v>
      </c>
      <c r="E3107" t="s">
        <v>4</v>
      </c>
      <c r="F3107" t="s">
        <v>8168</v>
      </c>
      <c r="G3107" t="s">
        <v>8026</v>
      </c>
      <c r="H3107" t="str">
        <f>VLOOKUP(Sales_Data17[[#This Row],[Delivery Region Index]],Regions_Table[#All],2,0)</f>
        <v>Queensland</v>
      </c>
      <c r="I3107" t="str">
        <f>VLOOKUP(Sales_Data17[[#This Row],[Delivery Region Index]],Regions_Table[#All],3,0)</f>
        <v>Cairns</v>
      </c>
      <c r="J3107">
        <v>28</v>
      </c>
      <c r="K3107">
        <v>4</v>
      </c>
      <c r="L3107" t="str">
        <f>VLOOKUP(Sales_Data17[[#This Row],[Product Description Index]],Products_Data[#All],2,0)</f>
        <v>Jeans</v>
      </c>
      <c r="M3107">
        <v>5</v>
      </c>
      <c r="N3107" s="9">
        <v>117.62222222222223</v>
      </c>
      <c r="O3107" s="9">
        <f>Sales_Data17[[#This Row],[Order Quantity]]*Sales_Data17[[#This Row],[Unit Price]]</f>
        <v>588.1111111111112</v>
      </c>
      <c r="P3107" s="9">
        <v>52.930000000000007</v>
      </c>
      <c r="Q3107" s="9">
        <f>Sales_Data17[[#This Row],[Line Total]]-(Sales_Data17[[#This Row],[Total Unit Cost]]*Sales_Data17[[#This Row],[Order Quantity]])</f>
        <v>323.46111111111117</v>
      </c>
      <c r="R3107" s="1" t="str">
        <f>TEXT(Sales_Data17[[#This Row],[OrderDate]],"MMM")</f>
        <v>Dec</v>
      </c>
      <c r="S3107" s="1" t="str">
        <f t="shared" si="48"/>
        <v>2013</v>
      </c>
    </row>
    <row r="3108" spans="1:19">
      <c r="A3108" t="s">
        <v>3131</v>
      </c>
      <c r="B3108" s="2">
        <v>41610</v>
      </c>
      <c r="C3108" s="2" t="str">
        <f>VLOOKUP(Sales_Data17[[#This Row],[Customer Name Index]],Customer_Data[#All],2,0)</f>
        <v>Ole Group</v>
      </c>
      <c r="D3108">
        <v>13</v>
      </c>
      <c r="E3108" t="s">
        <v>2</v>
      </c>
      <c r="F3108" t="s">
        <v>8168</v>
      </c>
      <c r="G3108" t="s">
        <v>8026</v>
      </c>
      <c r="H3108" t="str">
        <f>VLOOKUP(Sales_Data17[[#This Row],[Delivery Region Index]],Regions_Table[#All],2,0)</f>
        <v>Queensland</v>
      </c>
      <c r="I3108" t="str">
        <f>VLOOKUP(Sales_Data17[[#This Row],[Delivery Region Index]],Regions_Table[#All],3,0)</f>
        <v>Mount Isa</v>
      </c>
      <c r="J3108">
        <v>38</v>
      </c>
      <c r="K3108">
        <v>6</v>
      </c>
      <c r="L3108" t="str">
        <f>VLOOKUP(Sales_Data17[[#This Row],[Product Description Index]],Products_Data[#All],2,0)</f>
        <v>Socks</v>
      </c>
      <c r="M3108">
        <v>6</v>
      </c>
      <c r="N3108" s="9">
        <v>126.55555555555556</v>
      </c>
      <c r="O3108" s="9">
        <f>Sales_Data17[[#This Row],[Order Quantity]]*Sales_Data17[[#This Row],[Unit Price]]</f>
        <v>759.33333333333337</v>
      </c>
      <c r="P3108" s="9">
        <v>58.215555555555561</v>
      </c>
      <c r="Q3108" s="9">
        <f>Sales_Data17[[#This Row],[Line Total]]-(Sales_Data17[[#This Row],[Total Unit Cost]]*Sales_Data17[[#This Row],[Order Quantity]])</f>
        <v>410.04</v>
      </c>
      <c r="R3108" s="1" t="str">
        <f>TEXT(Sales_Data17[[#This Row],[OrderDate]],"MMM")</f>
        <v>Dec</v>
      </c>
      <c r="S3108" s="1" t="str">
        <f t="shared" si="48"/>
        <v>2013</v>
      </c>
    </row>
    <row r="3109" spans="1:19">
      <c r="A3109" t="s">
        <v>3132</v>
      </c>
      <c r="B3109" s="2">
        <v>41610</v>
      </c>
      <c r="C3109" s="2" t="str">
        <f>VLOOKUP(Sales_Data17[[#This Row],[Customer Name Index]],Customer_Data[#All],2,0)</f>
        <v>21st Ltd</v>
      </c>
      <c r="D3109">
        <v>10</v>
      </c>
      <c r="E3109" t="s">
        <v>3</v>
      </c>
      <c r="F3109" t="s">
        <v>8168</v>
      </c>
      <c r="G3109" t="s">
        <v>8027</v>
      </c>
      <c r="H3109" t="str">
        <f>VLOOKUP(Sales_Data17[[#This Row],[Delivery Region Index]],Regions_Table[#All],2,0)</f>
        <v>Queensland</v>
      </c>
      <c r="I3109" t="str">
        <f>VLOOKUP(Sales_Data17[[#This Row],[Delivery Region Index]],Regions_Table[#All],3,0)</f>
        <v>Bundaberg</v>
      </c>
      <c r="J3109">
        <v>27</v>
      </c>
      <c r="K3109">
        <v>4</v>
      </c>
      <c r="L3109" t="str">
        <f>VLOOKUP(Sales_Data17[[#This Row],[Product Description Index]],Products_Data[#All],2,0)</f>
        <v>Jeans</v>
      </c>
      <c r="M3109">
        <v>3</v>
      </c>
      <c r="N3109" s="9">
        <v>126.55555555555556</v>
      </c>
      <c r="O3109" s="9">
        <f>Sales_Data17[[#This Row],[Order Quantity]]*Sales_Data17[[#This Row],[Unit Price]]</f>
        <v>379.66666666666669</v>
      </c>
      <c r="P3109" s="9">
        <v>50.622222222222227</v>
      </c>
      <c r="Q3109" s="9">
        <f>Sales_Data17[[#This Row],[Line Total]]-(Sales_Data17[[#This Row],[Total Unit Cost]]*Sales_Data17[[#This Row],[Order Quantity]])</f>
        <v>227.8</v>
      </c>
      <c r="R3109" s="1" t="str">
        <f>TEXT(Sales_Data17[[#This Row],[OrderDate]],"MMM")</f>
        <v>Dec</v>
      </c>
      <c r="S3109" s="1" t="str">
        <f t="shared" si="48"/>
        <v>2013</v>
      </c>
    </row>
    <row r="3110" spans="1:19">
      <c r="A3110" t="s">
        <v>3133</v>
      </c>
      <c r="B3110" s="2">
        <v>41611</v>
      </c>
      <c r="C3110" s="2" t="str">
        <f>VLOOKUP(Sales_Data17[[#This Row],[Customer Name Index]],Customer_Data[#All],2,0)</f>
        <v>Rochester Ltd</v>
      </c>
      <c r="D3110">
        <v>15</v>
      </c>
      <c r="E3110" t="s">
        <v>3</v>
      </c>
      <c r="F3110" t="s">
        <v>8168</v>
      </c>
      <c r="G3110" t="s">
        <v>8025</v>
      </c>
      <c r="H3110" t="str">
        <f>VLOOKUP(Sales_Data17[[#This Row],[Delivery Region Index]],Regions_Table[#All],2,0)</f>
        <v>Queensland</v>
      </c>
      <c r="I3110" t="str">
        <f>VLOOKUP(Sales_Data17[[#This Row],[Delivery Region Index]],Regions_Table[#All],3,0)</f>
        <v>Rockhampton</v>
      </c>
      <c r="J3110">
        <v>41</v>
      </c>
      <c r="K3110">
        <v>6</v>
      </c>
      <c r="L3110" t="str">
        <f>VLOOKUP(Sales_Data17[[#This Row],[Product Description Index]],Products_Data[#All],2,0)</f>
        <v>Socks</v>
      </c>
      <c r="M3110">
        <v>2</v>
      </c>
      <c r="N3110" s="9">
        <v>378.92222222222222</v>
      </c>
      <c r="O3110" s="9">
        <f>Sales_Data17[[#This Row],[Order Quantity]]*Sales_Data17[[#This Row],[Unit Price]]</f>
        <v>757.84444444444443</v>
      </c>
      <c r="P3110" s="9">
        <v>257.66711111111113</v>
      </c>
      <c r="Q3110" s="9">
        <f>Sales_Data17[[#This Row],[Line Total]]-(Sales_Data17[[#This Row],[Total Unit Cost]]*Sales_Data17[[#This Row],[Order Quantity]])</f>
        <v>242.51022222222218</v>
      </c>
      <c r="R3110" s="1" t="str">
        <f>TEXT(Sales_Data17[[#This Row],[OrderDate]],"MMM")</f>
        <v>Dec</v>
      </c>
      <c r="S3110" s="1" t="str">
        <f t="shared" si="48"/>
        <v>2013</v>
      </c>
    </row>
    <row r="3111" spans="1:19">
      <c r="A3111" t="s">
        <v>3134</v>
      </c>
      <c r="B3111" s="2">
        <v>41611</v>
      </c>
      <c r="C3111" s="2" t="str">
        <f>VLOOKUP(Sales_Data17[[#This Row],[Customer Name Index]],Customer_Data[#All],2,0)</f>
        <v xml:space="preserve">Qualitest </v>
      </c>
      <c r="D3111">
        <v>19</v>
      </c>
      <c r="E3111" t="s">
        <v>4</v>
      </c>
      <c r="F3111" t="s">
        <v>8168</v>
      </c>
      <c r="G3111" t="s">
        <v>8028</v>
      </c>
      <c r="H3111" t="str">
        <f>VLOOKUP(Sales_Data17[[#This Row],[Delivery Region Index]],Regions_Table[#All],2,0)</f>
        <v>Victoria</v>
      </c>
      <c r="I3111" t="str">
        <f>VLOOKUP(Sales_Data17[[#This Row],[Delivery Region Index]],Regions_Table[#All],3,0)</f>
        <v>Mildura</v>
      </c>
      <c r="J3111">
        <v>53</v>
      </c>
      <c r="K3111">
        <v>8</v>
      </c>
      <c r="L3111" t="str">
        <f>VLOOKUP(Sales_Data17[[#This Row],[Product Description Index]],Products_Data[#All],2,0)</f>
        <v>Shoes</v>
      </c>
      <c r="M3111">
        <v>4</v>
      </c>
      <c r="N3111" s="9">
        <v>120.60000000000001</v>
      </c>
      <c r="O3111" s="9">
        <f>Sales_Data17[[#This Row],[Order Quantity]]*Sales_Data17[[#This Row],[Unit Price]]</f>
        <v>482.40000000000003</v>
      </c>
      <c r="P3111" s="9">
        <v>71.153999999999996</v>
      </c>
      <c r="Q3111" s="9">
        <f>Sales_Data17[[#This Row],[Line Total]]-(Sales_Data17[[#This Row],[Total Unit Cost]]*Sales_Data17[[#This Row],[Order Quantity]])</f>
        <v>197.78400000000005</v>
      </c>
      <c r="R3111" s="1" t="str">
        <f>TEXT(Sales_Data17[[#This Row],[OrderDate]],"MMM")</f>
        <v>Dec</v>
      </c>
      <c r="S3111" s="1" t="str">
        <f t="shared" si="48"/>
        <v>2013</v>
      </c>
    </row>
    <row r="3112" spans="1:19">
      <c r="A3112" t="s">
        <v>3135</v>
      </c>
      <c r="B3112" s="2">
        <v>41611</v>
      </c>
      <c r="C3112" s="2" t="str">
        <f>VLOOKUP(Sales_Data17[[#This Row],[Customer Name Index]],Customer_Data[#All],2,0)</f>
        <v xml:space="preserve">Linde </v>
      </c>
      <c r="D3112">
        <v>14</v>
      </c>
      <c r="E3112" t="s">
        <v>4</v>
      </c>
      <c r="F3112" t="s">
        <v>8168</v>
      </c>
      <c r="G3112" t="s">
        <v>8026</v>
      </c>
      <c r="H3112" t="str">
        <f>VLOOKUP(Sales_Data17[[#This Row],[Delivery Region Index]],Regions_Table[#All],2,0)</f>
        <v>Queensland</v>
      </c>
      <c r="I3112" t="str">
        <f>VLOOKUP(Sales_Data17[[#This Row],[Delivery Region Index]],Regions_Table[#All],3,0)</f>
        <v>Nambour</v>
      </c>
      <c r="J3112">
        <v>39</v>
      </c>
      <c r="K3112">
        <v>6</v>
      </c>
      <c r="L3112" t="str">
        <f>VLOOKUP(Sales_Data17[[#This Row],[Product Description Index]],Products_Data[#All],2,0)</f>
        <v>Socks</v>
      </c>
      <c r="M3112">
        <v>3</v>
      </c>
      <c r="N3112" s="9">
        <v>265.02222222222224</v>
      </c>
      <c r="O3112" s="9">
        <f>Sales_Data17[[#This Row],[Order Quantity]]*Sales_Data17[[#This Row],[Unit Price]]</f>
        <v>795.06666666666672</v>
      </c>
      <c r="P3112" s="9">
        <v>172.26444444444448</v>
      </c>
      <c r="Q3112" s="9">
        <f>Sales_Data17[[#This Row],[Line Total]]-(Sales_Data17[[#This Row],[Total Unit Cost]]*Sales_Data17[[#This Row],[Order Quantity]])</f>
        <v>278.27333333333331</v>
      </c>
      <c r="R3112" s="1" t="str">
        <f>TEXT(Sales_Data17[[#This Row],[OrderDate]],"MMM")</f>
        <v>Dec</v>
      </c>
      <c r="S3112" s="1" t="str">
        <f t="shared" si="48"/>
        <v>2013</v>
      </c>
    </row>
    <row r="3113" spans="1:19">
      <c r="A3113" t="s">
        <v>3136</v>
      </c>
      <c r="B3113" s="2">
        <v>41612</v>
      </c>
      <c r="C3113" s="2" t="str">
        <f>VLOOKUP(Sales_Data17[[#This Row],[Customer Name Index]],Customer_Data[#All],2,0)</f>
        <v xml:space="preserve">Linde </v>
      </c>
      <c r="D3113">
        <v>14</v>
      </c>
      <c r="E3113" t="s">
        <v>4</v>
      </c>
      <c r="F3113" t="s">
        <v>8168</v>
      </c>
      <c r="G3113" t="s">
        <v>8026</v>
      </c>
      <c r="H3113" t="str">
        <f>VLOOKUP(Sales_Data17[[#This Row],[Delivery Region Index]],Regions_Table[#All],2,0)</f>
        <v>Queensland</v>
      </c>
      <c r="I3113" t="str">
        <f>VLOOKUP(Sales_Data17[[#This Row],[Delivery Region Index]],Regions_Table[#All],3,0)</f>
        <v>Rockhampton</v>
      </c>
      <c r="J3113">
        <v>41</v>
      </c>
      <c r="K3113">
        <v>6</v>
      </c>
      <c r="L3113" t="str">
        <f>VLOOKUP(Sales_Data17[[#This Row],[Product Description Index]],Products_Data[#All],2,0)</f>
        <v>Socks</v>
      </c>
      <c r="M3113">
        <v>3</v>
      </c>
      <c r="N3113" s="9">
        <v>25.311111111111114</v>
      </c>
      <c r="O3113" s="9">
        <f>Sales_Data17[[#This Row],[Order Quantity]]*Sales_Data17[[#This Row],[Unit Price]]</f>
        <v>75.933333333333337</v>
      </c>
      <c r="P3113" s="9">
        <v>12.149333333333335</v>
      </c>
      <c r="Q3113" s="9">
        <f>Sales_Data17[[#This Row],[Line Total]]-(Sales_Data17[[#This Row],[Total Unit Cost]]*Sales_Data17[[#This Row],[Order Quantity]])</f>
        <v>39.48533333333333</v>
      </c>
      <c r="R3113" s="1" t="str">
        <f>TEXT(Sales_Data17[[#This Row],[OrderDate]],"MMM")</f>
        <v>Dec</v>
      </c>
      <c r="S3113" s="1" t="str">
        <f t="shared" si="48"/>
        <v>2013</v>
      </c>
    </row>
    <row r="3114" spans="1:19">
      <c r="A3114" t="s">
        <v>3137</v>
      </c>
      <c r="B3114" s="2">
        <v>41612</v>
      </c>
      <c r="C3114" s="2" t="str">
        <f>VLOOKUP(Sales_Data17[[#This Row],[Customer Name Index]],Customer_Data[#All],2,0)</f>
        <v>New Ltd</v>
      </c>
      <c r="D3114">
        <v>7</v>
      </c>
      <c r="E3114" t="s">
        <v>4</v>
      </c>
      <c r="F3114" t="s">
        <v>8168</v>
      </c>
      <c r="G3114" t="s">
        <v>8027</v>
      </c>
      <c r="H3114" t="str">
        <f>VLOOKUP(Sales_Data17[[#This Row],[Delivery Region Index]],Regions_Table[#All],2,0)</f>
        <v>New South Wales</v>
      </c>
      <c r="I3114" t="str">
        <f>VLOOKUP(Sales_Data17[[#This Row],[Delivery Region Index]],Regions_Table[#All],3,0)</f>
        <v>Port Macquarie</v>
      </c>
      <c r="J3114">
        <v>19</v>
      </c>
      <c r="K3114">
        <v>3</v>
      </c>
      <c r="L3114" t="str">
        <f>VLOOKUP(Sales_Data17[[#This Row],[Product Description Index]],Products_Data[#All],2,0)</f>
        <v>Sunglasses</v>
      </c>
      <c r="M3114">
        <v>2</v>
      </c>
      <c r="N3114" s="9">
        <v>76.677777777777777</v>
      </c>
      <c r="O3114" s="9">
        <f>Sales_Data17[[#This Row],[Order Quantity]]*Sales_Data17[[#This Row],[Unit Price]]</f>
        <v>153.35555555555555</v>
      </c>
      <c r="P3114" s="9">
        <v>36.038555555555554</v>
      </c>
      <c r="Q3114" s="9">
        <f>Sales_Data17[[#This Row],[Line Total]]-(Sales_Data17[[#This Row],[Total Unit Cost]]*Sales_Data17[[#This Row],[Order Quantity]])</f>
        <v>81.278444444444446</v>
      </c>
      <c r="R3114" s="1" t="str">
        <f>TEXT(Sales_Data17[[#This Row],[OrderDate]],"MMM")</f>
        <v>Dec</v>
      </c>
      <c r="S3114" s="1" t="str">
        <f t="shared" si="48"/>
        <v>2013</v>
      </c>
    </row>
    <row r="3115" spans="1:19">
      <c r="A3115" t="s">
        <v>3138</v>
      </c>
      <c r="B3115" s="2">
        <v>41612</v>
      </c>
      <c r="C3115" s="2" t="str">
        <f>VLOOKUP(Sales_Data17[[#This Row],[Customer Name Index]],Customer_Data[#All],2,0)</f>
        <v>PEDIFIX, Corp</v>
      </c>
      <c r="D3115">
        <v>6</v>
      </c>
      <c r="E3115" t="s">
        <v>2</v>
      </c>
      <c r="F3115" t="s">
        <v>8168</v>
      </c>
      <c r="G3115" t="s">
        <v>8027</v>
      </c>
      <c r="H3115" t="str">
        <f>VLOOKUP(Sales_Data17[[#This Row],[Delivery Region Index]],Regions_Table[#All],2,0)</f>
        <v>New South Wales</v>
      </c>
      <c r="I3115" t="str">
        <f>VLOOKUP(Sales_Data17[[#This Row],[Delivery Region Index]],Regions_Table[#All],3,0)</f>
        <v>Nowra</v>
      </c>
      <c r="J3115">
        <v>17</v>
      </c>
      <c r="K3115">
        <v>3</v>
      </c>
      <c r="L3115" t="str">
        <f>VLOOKUP(Sales_Data17[[#This Row],[Product Description Index]],Products_Data[#All],2,0)</f>
        <v>Sunglasses</v>
      </c>
      <c r="M3115">
        <v>1</v>
      </c>
      <c r="N3115" s="9">
        <v>696.8</v>
      </c>
      <c r="O3115" s="9">
        <f>Sales_Data17[[#This Row],[Order Quantity]]*Sales_Data17[[#This Row],[Unit Price]]</f>
        <v>696.8</v>
      </c>
      <c r="P3115" s="9">
        <v>515.63200000000006</v>
      </c>
      <c r="Q3115" s="9">
        <f>Sales_Data17[[#This Row],[Line Total]]-(Sales_Data17[[#This Row],[Total Unit Cost]]*Sales_Data17[[#This Row],[Order Quantity]])</f>
        <v>181.16799999999989</v>
      </c>
      <c r="R3115" s="1" t="str">
        <f>TEXT(Sales_Data17[[#This Row],[OrderDate]],"MMM")</f>
        <v>Dec</v>
      </c>
      <c r="S3115" s="1" t="str">
        <f t="shared" si="48"/>
        <v>2013</v>
      </c>
    </row>
    <row r="3116" spans="1:19">
      <c r="A3116" t="s">
        <v>3139</v>
      </c>
      <c r="B3116" s="2">
        <v>41612</v>
      </c>
      <c r="C3116" s="2" t="str">
        <f>VLOOKUP(Sales_Data17[[#This Row],[Customer Name Index]],Customer_Data[#All],2,0)</f>
        <v>Avon Corp</v>
      </c>
      <c r="D3116">
        <v>1</v>
      </c>
      <c r="E3116" t="s">
        <v>4</v>
      </c>
      <c r="F3116" t="s">
        <v>8168</v>
      </c>
      <c r="G3116" t="s">
        <v>8027</v>
      </c>
      <c r="H3116" t="str">
        <f>VLOOKUP(Sales_Data17[[#This Row],[Delivery Region Index]],Regions_Table[#All],2,0)</f>
        <v>New South Wales</v>
      </c>
      <c r="I3116" t="str">
        <f>VLOOKUP(Sales_Data17[[#This Row],[Delivery Region Index]],Regions_Table[#All],3,0)</f>
        <v>Albury</v>
      </c>
      <c r="J3116">
        <v>2</v>
      </c>
      <c r="K3116">
        <v>1</v>
      </c>
      <c r="L3116" t="str">
        <f>VLOOKUP(Sales_Data17[[#This Row],[Product Description Index]],Products_Data[#All],2,0)</f>
        <v>Shirts</v>
      </c>
      <c r="M3116">
        <v>9</v>
      </c>
      <c r="N3116" s="9">
        <v>19.355555555555558</v>
      </c>
      <c r="O3116" s="9">
        <f>Sales_Data17[[#This Row],[Order Quantity]]*Sales_Data17[[#This Row],[Unit Price]]</f>
        <v>174.20000000000002</v>
      </c>
      <c r="P3116" s="9">
        <v>14.129555555555557</v>
      </c>
      <c r="Q3116" s="9">
        <f>Sales_Data17[[#This Row],[Line Total]]-(Sales_Data17[[#This Row],[Total Unit Cost]]*Sales_Data17[[#This Row],[Order Quantity]])</f>
        <v>47.034000000000006</v>
      </c>
      <c r="R3116" s="1" t="str">
        <f>TEXT(Sales_Data17[[#This Row],[OrderDate]],"MMM")</f>
        <v>Dec</v>
      </c>
      <c r="S3116" s="1" t="str">
        <f t="shared" si="48"/>
        <v>2013</v>
      </c>
    </row>
    <row r="3117" spans="1:19">
      <c r="A3117" t="s">
        <v>3140</v>
      </c>
      <c r="B3117" s="2">
        <v>41612</v>
      </c>
      <c r="C3117" s="2" t="str">
        <f>VLOOKUP(Sales_Data17[[#This Row],[Customer Name Index]],Customer_Data[#All],2,0)</f>
        <v>Medsep Group</v>
      </c>
      <c r="D3117">
        <v>8</v>
      </c>
      <c r="E3117" t="s">
        <v>3</v>
      </c>
      <c r="F3117" t="s">
        <v>8168</v>
      </c>
      <c r="G3117" t="s">
        <v>8027</v>
      </c>
      <c r="H3117" t="str">
        <f>VLOOKUP(Sales_Data17[[#This Row],[Delivery Region Index]],Regions_Table[#All],2,0)</f>
        <v>New South Wales</v>
      </c>
      <c r="I3117" t="str">
        <f>VLOOKUP(Sales_Data17[[#This Row],[Delivery Region Index]],Regions_Table[#All],3,0)</f>
        <v>Wollongong</v>
      </c>
      <c r="J3117">
        <v>24</v>
      </c>
      <c r="K3117">
        <v>4</v>
      </c>
      <c r="L3117" t="str">
        <f>VLOOKUP(Sales_Data17[[#This Row],[Product Description Index]],Products_Data[#All],2,0)</f>
        <v>Jeans</v>
      </c>
      <c r="M3117">
        <v>1</v>
      </c>
      <c r="N3117" s="9">
        <v>24.566666666666666</v>
      </c>
      <c r="O3117" s="9">
        <f>Sales_Data17[[#This Row],[Order Quantity]]*Sales_Data17[[#This Row],[Unit Price]]</f>
        <v>24.566666666666666</v>
      </c>
      <c r="P3117" s="9">
        <v>13.266</v>
      </c>
      <c r="Q3117" s="9">
        <f>Sales_Data17[[#This Row],[Line Total]]-(Sales_Data17[[#This Row],[Total Unit Cost]]*Sales_Data17[[#This Row],[Order Quantity]])</f>
        <v>11.300666666666666</v>
      </c>
      <c r="R3117" s="1" t="str">
        <f>TEXT(Sales_Data17[[#This Row],[OrderDate]],"MMM")</f>
        <v>Dec</v>
      </c>
      <c r="S3117" s="1" t="str">
        <f t="shared" si="48"/>
        <v>2013</v>
      </c>
    </row>
    <row r="3118" spans="1:19">
      <c r="A3118" t="s">
        <v>3141</v>
      </c>
      <c r="B3118" s="2">
        <v>41613</v>
      </c>
      <c r="C3118" s="2" t="str">
        <f>VLOOKUP(Sales_Data17[[#This Row],[Customer Name Index]],Customer_Data[#All],2,0)</f>
        <v>Elorac, Corp</v>
      </c>
      <c r="D3118">
        <v>3</v>
      </c>
      <c r="E3118" t="s">
        <v>4</v>
      </c>
      <c r="F3118" t="s">
        <v>8168</v>
      </c>
      <c r="G3118" t="s">
        <v>8027</v>
      </c>
      <c r="H3118" t="str">
        <f>VLOOKUP(Sales_Data17[[#This Row],[Delivery Region Index]],Regions_Table[#All],2,0)</f>
        <v>New South Wales</v>
      </c>
      <c r="I3118" t="str">
        <f>VLOOKUP(Sales_Data17[[#This Row],[Delivery Region Index]],Regions_Table[#All],3,0)</f>
        <v>Coffs Harbour</v>
      </c>
      <c r="J3118">
        <v>7</v>
      </c>
      <c r="K3118">
        <v>1</v>
      </c>
      <c r="L3118" t="str">
        <f>VLOOKUP(Sales_Data17[[#This Row],[Product Description Index]],Products_Data[#All],2,0)</f>
        <v>Shirts</v>
      </c>
      <c r="M3118">
        <v>2</v>
      </c>
      <c r="N3118" s="9">
        <v>26.055555555555557</v>
      </c>
      <c r="O3118" s="9">
        <f>Sales_Data17[[#This Row],[Order Quantity]]*Sales_Data17[[#This Row],[Unit Price]]</f>
        <v>52.111111111111114</v>
      </c>
      <c r="P3118" s="9">
        <v>10.422222222222224</v>
      </c>
      <c r="Q3118" s="9">
        <f>Sales_Data17[[#This Row],[Line Total]]-(Sales_Data17[[#This Row],[Total Unit Cost]]*Sales_Data17[[#This Row],[Order Quantity]])</f>
        <v>31.266666666666666</v>
      </c>
      <c r="R3118" s="1" t="str">
        <f>TEXT(Sales_Data17[[#This Row],[OrderDate]],"MMM")</f>
        <v>Dec</v>
      </c>
      <c r="S3118" s="1" t="str">
        <f t="shared" si="48"/>
        <v>2013</v>
      </c>
    </row>
    <row r="3119" spans="1:19">
      <c r="A3119" t="s">
        <v>3142</v>
      </c>
      <c r="B3119" s="2">
        <v>41613</v>
      </c>
      <c r="C3119" s="2" t="str">
        <f>VLOOKUP(Sales_Data17[[#This Row],[Customer Name Index]],Customer_Data[#All],2,0)</f>
        <v xml:space="preserve">Ei </v>
      </c>
      <c r="D3119">
        <v>9</v>
      </c>
      <c r="E3119" t="s">
        <v>4</v>
      </c>
      <c r="F3119" t="s">
        <v>8168</v>
      </c>
      <c r="G3119" t="s">
        <v>8027</v>
      </c>
      <c r="H3119" t="str">
        <f>VLOOKUP(Sales_Data17[[#This Row],[Delivery Region Index]],Regions_Table[#All],2,0)</f>
        <v>New South Wales</v>
      </c>
      <c r="I3119" t="str">
        <f>VLOOKUP(Sales_Data17[[#This Row],[Delivery Region Index]],Regions_Table[#All],3,0)</f>
        <v>Wollongong</v>
      </c>
      <c r="J3119">
        <v>24</v>
      </c>
      <c r="K3119">
        <v>4</v>
      </c>
      <c r="L3119" t="str">
        <f>VLOOKUP(Sales_Data17[[#This Row],[Product Description Index]],Products_Data[#All],2,0)</f>
        <v>Jeans</v>
      </c>
      <c r="M3119">
        <v>7</v>
      </c>
      <c r="N3119" s="9">
        <v>212.16666666666666</v>
      </c>
      <c r="O3119" s="9">
        <f>Sales_Data17[[#This Row],[Order Quantity]]*Sales_Data17[[#This Row],[Unit Price]]</f>
        <v>1485.1666666666665</v>
      </c>
      <c r="P3119" s="9">
        <v>150.63833333333332</v>
      </c>
      <c r="Q3119" s="9">
        <f>Sales_Data17[[#This Row],[Line Total]]-(Sales_Data17[[#This Row],[Total Unit Cost]]*Sales_Data17[[#This Row],[Order Quantity]])</f>
        <v>430.69833333333327</v>
      </c>
      <c r="R3119" s="1" t="str">
        <f>TEXT(Sales_Data17[[#This Row],[OrderDate]],"MMM")</f>
        <v>Dec</v>
      </c>
      <c r="S3119" s="1" t="str">
        <f t="shared" si="48"/>
        <v>2013</v>
      </c>
    </row>
    <row r="3120" spans="1:19">
      <c r="A3120" t="s">
        <v>3143</v>
      </c>
      <c r="B3120" s="2">
        <v>41614</v>
      </c>
      <c r="C3120" s="2" t="str">
        <f>VLOOKUP(Sales_Data17[[#This Row],[Customer Name Index]],Customer_Data[#All],2,0)</f>
        <v>Medsep Group</v>
      </c>
      <c r="D3120">
        <v>8</v>
      </c>
      <c r="E3120" t="s">
        <v>4</v>
      </c>
      <c r="F3120" t="s">
        <v>8168</v>
      </c>
      <c r="G3120" t="s">
        <v>8027</v>
      </c>
      <c r="H3120" t="str">
        <f>VLOOKUP(Sales_Data17[[#This Row],[Delivery Region Index]],Regions_Table[#All],2,0)</f>
        <v>New South Wales</v>
      </c>
      <c r="I3120" t="str">
        <f>VLOOKUP(Sales_Data17[[#This Row],[Delivery Region Index]],Regions_Table[#All],3,0)</f>
        <v>Tweed Heads</v>
      </c>
      <c r="J3120">
        <v>22</v>
      </c>
      <c r="K3120">
        <v>3</v>
      </c>
      <c r="L3120" t="str">
        <f>VLOOKUP(Sales_Data17[[#This Row],[Product Description Index]],Products_Data[#All],2,0)</f>
        <v>Sunglasses</v>
      </c>
      <c r="M3120">
        <v>8</v>
      </c>
      <c r="N3120" s="9">
        <v>123.57777777777778</v>
      </c>
      <c r="O3120" s="9">
        <f>Sales_Data17[[#This Row],[Order Quantity]]*Sales_Data17[[#This Row],[Unit Price]]</f>
        <v>988.62222222222226</v>
      </c>
      <c r="P3120" s="9">
        <v>97.626444444444445</v>
      </c>
      <c r="Q3120" s="9">
        <f>Sales_Data17[[#This Row],[Line Total]]-(Sales_Data17[[#This Row],[Total Unit Cost]]*Sales_Data17[[#This Row],[Order Quantity]])</f>
        <v>207.6106666666667</v>
      </c>
      <c r="R3120" s="1" t="str">
        <f>TEXT(Sales_Data17[[#This Row],[OrderDate]],"MMM")</f>
        <v>Dec</v>
      </c>
      <c r="S3120" s="1" t="str">
        <f t="shared" si="48"/>
        <v>2013</v>
      </c>
    </row>
    <row r="3121" spans="1:19">
      <c r="A3121" t="s">
        <v>3144</v>
      </c>
      <c r="B3121" s="2">
        <v>41614</v>
      </c>
      <c r="C3121" s="2" t="str">
        <f>VLOOKUP(Sales_Data17[[#This Row],[Customer Name Index]],Customer_Data[#All],2,0)</f>
        <v>21st Ltd</v>
      </c>
      <c r="D3121">
        <v>10</v>
      </c>
      <c r="E3121" t="s">
        <v>2</v>
      </c>
      <c r="F3121" t="s">
        <v>8168</v>
      </c>
      <c r="G3121" t="s">
        <v>8027</v>
      </c>
      <c r="H3121" t="str">
        <f>VLOOKUP(Sales_Data17[[#This Row],[Delivery Region Index]],Regions_Table[#All],2,0)</f>
        <v>Queensland</v>
      </c>
      <c r="I3121" t="str">
        <f>VLOOKUP(Sales_Data17[[#This Row],[Delivery Region Index]],Regions_Table[#All],3,0)</f>
        <v>Bundaberg</v>
      </c>
      <c r="J3121">
        <v>27</v>
      </c>
      <c r="K3121">
        <v>4</v>
      </c>
      <c r="L3121" t="str">
        <f>VLOOKUP(Sales_Data17[[#This Row],[Product Description Index]],Products_Data[#All],2,0)</f>
        <v>Jeans</v>
      </c>
      <c r="M3121">
        <v>1</v>
      </c>
      <c r="N3121" s="9">
        <v>95.288888888888891</v>
      </c>
      <c r="O3121" s="9">
        <f>Sales_Data17[[#This Row],[Order Quantity]]*Sales_Data17[[#This Row],[Unit Price]]</f>
        <v>95.288888888888891</v>
      </c>
      <c r="P3121" s="9">
        <v>55.267555555555553</v>
      </c>
      <c r="Q3121" s="9">
        <f>Sales_Data17[[#This Row],[Line Total]]-(Sales_Data17[[#This Row],[Total Unit Cost]]*Sales_Data17[[#This Row],[Order Quantity]])</f>
        <v>40.021333333333338</v>
      </c>
      <c r="R3121" s="1" t="str">
        <f>TEXT(Sales_Data17[[#This Row],[OrderDate]],"MMM")</f>
        <v>Dec</v>
      </c>
      <c r="S3121" s="1" t="str">
        <f t="shared" si="48"/>
        <v>2013</v>
      </c>
    </row>
    <row r="3122" spans="1:19">
      <c r="A3122" t="s">
        <v>3145</v>
      </c>
      <c r="B3122" s="2">
        <v>41614</v>
      </c>
      <c r="C3122" s="2" t="str">
        <f>VLOOKUP(Sales_Data17[[#This Row],[Customer Name Index]],Customer_Data[#All],2,0)</f>
        <v>Avon Corp</v>
      </c>
      <c r="D3122">
        <v>1</v>
      </c>
      <c r="E3122" t="s">
        <v>4</v>
      </c>
      <c r="F3122" t="s">
        <v>8168</v>
      </c>
      <c r="G3122" t="s">
        <v>8027</v>
      </c>
      <c r="H3122" t="str">
        <f>VLOOKUP(Sales_Data17[[#This Row],[Delivery Region Index]],Regions_Table[#All],2,0)</f>
        <v>New South Wales</v>
      </c>
      <c r="I3122" t="str">
        <f>VLOOKUP(Sales_Data17[[#This Row],[Delivery Region Index]],Regions_Table[#All],3,0)</f>
        <v>Sydney</v>
      </c>
      <c r="J3122">
        <v>1</v>
      </c>
      <c r="K3122">
        <v>1</v>
      </c>
      <c r="L3122" t="str">
        <f>VLOOKUP(Sales_Data17[[#This Row],[Product Description Index]],Products_Data[#All],2,0)</f>
        <v>Shirts</v>
      </c>
      <c r="M3122">
        <v>7</v>
      </c>
      <c r="N3122" s="9">
        <v>248.64444444444447</v>
      </c>
      <c r="O3122" s="9">
        <f>Sales_Data17[[#This Row],[Order Quantity]]*Sales_Data17[[#This Row],[Unit Price]]</f>
        <v>1740.5111111111114</v>
      </c>
      <c r="P3122" s="9">
        <v>156.64600000000002</v>
      </c>
      <c r="Q3122" s="9">
        <f>Sales_Data17[[#This Row],[Line Total]]-(Sales_Data17[[#This Row],[Total Unit Cost]]*Sales_Data17[[#This Row],[Order Quantity]])</f>
        <v>643.98911111111124</v>
      </c>
      <c r="R3122" s="1" t="str">
        <f>TEXT(Sales_Data17[[#This Row],[OrderDate]],"MMM")</f>
        <v>Dec</v>
      </c>
      <c r="S3122" s="1" t="str">
        <f t="shared" si="48"/>
        <v>2013</v>
      </c>
    </row>
    <row r="3123" spans="1:19">
      <c r="A3123" t="s">
        <v>3146</v>
      </c>
      <c r="B3123" s="2">
        <v>41614</v>
      </c>
      <c r="C3123" s="2" t="str">
        <f>VLOOKUP(Sales_Data17[[#This Row],[Customer Name Index]],Customer_Data[#All],2,0)</f>
        <v>Pure Group</v>
      </c>
      <c r="D3123">
        <v>17</v>
      </c>
      <c r="E3123" t="s">
        <v>4</v>
      </c>
      <c r="F3123" t="s">
        <v>8168</v>
      </c>
      <c r="G3123" t="s">
        <v>8025</v>
      </c>
      <c r="H3123" t="str">
        <f>VLOOKUP(Sales_Data17[[#This Row],[Delivery Region Index]],Regions_Table[#All],2,0)</f>
        <v>Victoria</v>
      </c>
      <c r="I3123" t="str">
        <f>VLOOKUP(Sales_Data17[[#This Row],[Delivery Region Index]],Regions_Table[#All],3,0)</f>
        <v>Melbourne</v>
      </c>
      <c r="J3123">
        <v>47</v>
      </c>
      <c r="K3123">
        <v>7</v>
      </c>
      <c r="L3123" t="str">
        <f>VLOOKUP(Sales_Data17[[#This Row],[Product Description Index]],Products_Data[#All],2,0)</f>
        <v>Dress Shirts</v>
      </c>
      <c r="M3123">
        <v>4</v>
      </c>
      <c r="N3123" s="9">
        <v>260.55555555555554</v>
      </c>
      <c r="O3123" s="9">
        <f>Sales_Data17[[#This Row],[Order Quantity]]*Sales_Data17[[#This Row],[Unit Price]]</f>
        <v>1042.2222222222222</v>
      </c>
      <c r="P3123" s="9">
        <v>114.64444444444445</v>
      </c>
      <c r="Q3123" s="9">
        <f>Sales_Data17[[#This Row],[Line Total]]-(Sales_Data17[[#This Row],[Total Unit Cost]]*Sales_Data17[[#This Row],[Order Quantity]])</f>
        <v>583.64444444444439</v>
      </c>
      <c r="R3123" s="1" t="str">
        <f>TEXT(Sales_Data17[[#This Row],[OrderDate]],"MMM")</f>
        <v>Dec</v>
      </c>
      <c r="S3123" s="1" t="str">
        <f t="shared" si="48"/>
        <v>2013</v>
      </c>
    </row>
    <row r="3124" spans="1:19">
      <c r="A3124" t="s">
        <v>3147</v>
      </c>
      <c r="B3124" s="2">
        <v>41614</v>
      </c>
      <c r="C3124" s="2" t="str">
        <f>VLOOKUP(Sales_Data17[[#This Row],[Customer Name Index]],Customer_Data[#All],2,0)</f>
        <v>Procter Corp</v>
      </c>
      <c r="D3124">
        <v>5</v>
      </c>
      <c r="E3124" t="s">
        <v>2</v>
      </c>
      <c r="F3124" t="s">
        <v>8168</v>
      </c>
      <c r="G3124" t="s">
        <v>8027</v>
      </c>
      <c r="H3124" t="str">
        <f>VLOOKUP(Sales_Data17[[#This Row],[Delivery Region Index]],Regions_Table[#All],2,0)</f>
        <v>New South Wales</v>
      </c>
      <c r="I3124" t="str">
        <f>VLOOKUP(Sales_Data17[[#This Row],[Delivery Region Index]],Regions_Table[#All],3,0)</f>
        <v>Griffith</v>
      </c>
      <c r="J3124">
        <v>12</v>
      </c>
      <c r="K3124">
        <v>2</v>
      </c>
      <c r="L3124" t="str">
        <f>VLOOKUP(Sales_Data17[[#This Row],[Product Description Index]],Products_Data[#All],2,0)</f>
        <v>Pants</v>
      </c>
      <c r="M3124">
        <v>7</v>
      </c>
      <c r="N3124" s="9">
        <v>355.84444444444443</v>
      </c>
      <c r="O3124" s="9">
        <f>Sales_Data17[[#This Row],[Order Quantity]]*Sales_Data17[[#This Row],[Unit Price]]</f>
        <v>2490.911111111111</v>
      </c>
      <c r="P3124" s="9">
        <v>153.0131111111111</v>
      </c>
      <c r="Q3124" s="9">
        <f>Sales_Data17[[#This Row],[Line Total]]-(Sales_Data17[[#This Row],[Total Unit Cost]]*Sales_Data17[[#This Row],[Order Quantity]])</f>
        <v>1419.8193333333334</v>
      </c>
      <c r="R3124" s="1" t="str">
        <f>TEXT(Sales_Data17[[#This Row],[OrderDate]],"MMM")</f>
        <v>Dec</v>
      </c>
      <c r="S3124" s="1" t="str">
        <f t="shared" si="48"/>
        <v>2013</v>
      </c>
    </row>
    <row r="3125" spans="1:19">
      <c r="A3125" t="s">
        <v>3148</v>
      </c>
      <c r="B3125" s="2">
        <v>41615</v>
      </c>
      <c r="C3125" s="2" t="str">
        <f>VLOOKUP(Sales_Data17[[#This Row],[Customer Name Index]],Customer_Data[#All],2,0)</f>
        <v>Elorac, Corp</v>
      </c>
      <c r="D3125">
        <v>3</v>
      </c>
      <c r="E3125" t="s">
        <v>4</v>
      </c>
      <c r="F3125" t="s">
        <v>8168</v>
      </c>
      <c r="G3125" t="s">
        <v>8027</v>
      </c>
      <c r="H3125" t="str">
        <f>VLOOKUP(Sales_Data17[[#This Row],[Delivery Region Index]],Regions_Table[#All],2,0)</f>
        <v>New South Wales</v>
      </c>
      <c r="I3125" t="str">
        <f>VLOOKUP(Sales_Data17[[#This Row],[Delivery Region Index]],Regions_Table[#All],3,0)</f>
        <v>Coffs Harbour</v>
      </c>
      <c r="J3125">
        <v>7</v>
      </c>
      <c r="K3125">
        <v>1</v>
      </c>
      <c r="L3125" t="str">
        <f>VLOOKUP(Sales_Data17[[#This Row],[Product Description Index]],Products_Data[#All],2,0)</f>
        <v>Shirts</v>
      </c>
      <c r="M3125">
        <v>4</v>
      </c>
      <c r="N3125" s="9">
        <v>116.87777777777779</v>
      </c>
      <c r="O3125" s="9">
        <f>Sales_Data17[[#This Row],[Order Quantity]]*Sales_Data17[[#This Row],[Unit Price]]</f>
        <v>467.51111111111118</v>
      </c>
      <c r="P3125" s="9">
        <v>81.814444444444447</v>
      </c>
      <c r="Q3125" s="9">
        <f>Sales_Data17[[#This Row],[Line Total]]-(Sales_Data17[[#This Row],[Total Unit Cost]]*Sales_Data17[[#This Row],[Order Quantity]])</f>
        <v>140.25333333333339</v>
      </c>
      <c r="R3125" s="1" t="str">
        <f>TEXT(Sales_Data17[[#This Row],[OrderDate]],"MMM")</f>
        <v>Dec</v>
      </c>
      <c r="S3125" s="1" t="str">
        <f t="shared" si="48"/>
        <v>2013</v>
      </c>
    </row>
    <row r="3126" spans="1:19">
      <c r="A3126" t="s">
        <v>3149</v>
      </c>
      <c r="B3126" s="2">
        <v>41615</v>
      </c>
      <c r="C3126" s="2" t="str">
        <f>VLOOKUP(Sales_Data17[[#This Row],[Customer Name Index]],Customer_Data[#All],2,0)</f>
        <v>Pure Group</v>
      </c>
      <c r="D3126">
        <v>17</v>
      </c>
      <c r="E3126" t="s">
        <v>2</v>
      </c>
      <c r="F3126" t="s">
        <v>8168</v>
      </c>
      <c r="G3126" t="s">
        <v>8025</v>
      </c>
      <c r="H3126" t="str">
        <f>VLOOKUP(Sales_Data17[[#This Row],[Delivery Region Index]],Regions_Table[#All],2,0)</f>
        <v>Victoria</v>
      </c>
      <c r="I3126" t="str">
        <f>VLOOKUP(Sales_Data17[[#This Row],[Delivery Region Index]],Regions_Table[#All],3,0)</f>
        <v>Benalla</v>
      </c>
      <c r="J3126">
        <v>48</v>
      </c>
      <c r="K3126">
        <v>7</v>
      </c>
      <c r="L3126" t="str">
        <f>VLOOKUP(Sales_Data17[[#This Row],[Product Description Index]],Products_Data[#All],2,0)</f>
        <v>Dress Shirts</v>
      </c>
      <c r="M3126">
        <v>3</v>
      </c>
      <c r="N3126" s="9">
        <v>114.64444444444445</v>
      </c>
      <c r="O3126" s="9">
        <f>Sales_Data17[[#This Row],[Order Quantity]]*Sales_Data17[[#This Row],[Unit Price]]</f>
        <v>343.93333333333334</v>
      </c>
      <c r="P3126" s="9">
        <v>63.054444444444442</v>
      </c>
      <c r="Q3126" s="9">
        <f>Sales_Data17[[#This Row],[Line Total]]-(Sales_Data17[[#This Row],[Total Unit Cost]]*Sales_Data17[[#This Row],[Order Quantity]])</f>
        <v>154.77000000000001</v>
      </c>
      <c r="R3126" s="1" t="str">
        <f>TEXT(Sales_Data17[[#This Row],[OrderDate]],"MMM")</f>
        <v>Dec</v>
      </c>
      <c r="S3126" s="1" t="str">
        <f t="shared" si="48"/>
        <v>2013</v>
      </c>
    </row>
    <row r="3127" spans="1:19">
      <c r="A3127" t="s">
        <v>3150</v>
      </c>
      <c r="B3127" s="2">
        <v>41615</v>
      </c>
      <c r="C3127" s="2" t="str">
        <f>VLOOKUP(Sales_Data17[[#This Row],[Customer Name Index]],Customer_Data[#All],2,0)</f>
        <v>New Ltd</v>
      </c>
      <c r="D3127">
        <v>7</v>
      </c>
      <c r="E3127" t="s">
        <v>4</v>
      </c>
      <c r="F3127" t="s">
        <v>8168</v>
      </c>
      <c r="G3127" t="s">
        <v>8027</v>
      </c>
      <c r="H3127" t="str">
        <f>VLOOKUP(Sales_Data17[[#This Row],[Delivery Region Index]],Regions_Table[#All],2,0)</f>
        <v>New South Wales</v>
      </c>
      <c r="I3127" t="str">
        <f>VLOOKUP(Sales_Data17[[#This Row],[Delivery Region Index]],Regions_Table[#All],3,0)</f>
        <v>Queanbeyan</v>
      </c>
      <c r="J3127">
        <v>20</v>
      </c>
      <c r="K3127">
        <v>3</v>
      </c>
      <c r="L3127" t="str">
        <f>VLOOKUP(Sales_Data17[[#This Row],[Product Description Index]],Products_Data[#All],2,0)</f>
        <v>Sunglasses</v>
      </c>
      <c r="M3127">
        <v>1</v>
      </c>
      <c r="N3127" s="9">
        <v>434.75555555555559</v>
      </c>
      <c r="O3127" s="9">
        <f>Sales_Data17[[#This Row],[Order Quantity]]*Sales_Data17[[#This Row],[Unit Price]]</f>
        <v>434.75555555555559</v>
      </c>
      <c r="P3127" s="9">
        <v>191.29244444444444</v>
      </c>
      <c r="Q3127" s="9">
        <f>Sales_Data17[[#This Row],[Line Total]]-(Sales_Data17[[#This Row],[Total Unit Cost]]*Sales_Data17[[#This Row],[Order Quantity]])</f>
        <v>243.46311111111115</v>
      </c>
      <c r="R3127" s="1" t="str">
        <f>TEXT(Sales_Data17[[#This Row],[OrderDate]],"MMM")</f>
        <v>Dec</v>
      </c>
      <c r="S3127" s="1" t="str">
        <f t="shared" si="48"/>
        <v>2013</v>
      </c>
    </row>
    <row r="3128" spans="1:19">
      <c r="A3128" t="s">
        <v>3151</v>
      </c>
      <c r="B3128" s="2">
        <v>41616</v>
      </c>
      <c r="C3128" s="2" t="str">
        <f>VLOOKUP(Sales_Data17[[#This Row],[Customer Name Index]],Customer_Data[#All],2,0)</f>
        <v>Avon Corp</v>
      </c>
      <c r="D3128">
        <v>1</v>
      </c>
      <c r="E3128" t="s">
        <v>4</v>
      </c>
      <c r="F3128" t="s">
        <v>8168</v>
      </c>
      <c r="G3128" t="s">
        <v>8027</v>
      </c>
      <c r="H3128" t="str">
        <f>VLOOKUP(Sales_Data17[[#This Row],[Delivery Region Index]],Regions_Table[#All],2,0)</f>
        <v>New South Wales</v>
      </c>
      <c r="I3128" t="str">
        <f>VLOOKUP(Sales_Data17[[#This Row],[Delivery Region Index]],Regions_Table[#All],3,0)</f>
        <v>Sydney</v>
      </c>
      <c r="J3128">
        <v>1</v>
      </c>
      <c r="K3128">
        <v>1</v>
      </c>
      <c r="L3128" t="str">
        <f>VLOOKUP(Sales_Data17[[#This Row],[Product Description Index]],Products_Data[#All],2,0)</f>
        <v>Shirts</v>
      </c>
      <c r="M3128">
        <v>4</v>
      </c>
      <c r="N3128" s="9">
        <v>118.36666666666666</v>
      </c>
      <c r="O3128" s="9">
        <f>Sales_Data17[[#This Row],[Order Quantity]]*Sales_Data17[[#This Row],[Unit Price]]</f>
        <v>473.46666666666664</v>
      </c>
      <c r="P3128" s="9">
        <v>95.87700000000001</v>
      </c>
      <c r="Q3128" s="9">
        <f>Sales_Data17[[#This Row],[Line Total]]-(Sales_Data17[[#This Row],[Total Unit Cost]]*Sales_Data17[[#This Row],[Order Quantity]])</f>
        <v>89.958666666666602</v>
      </c>
      <c r="R3128" s="1" t="str">
        <f>TEXT(Sales_Data17[[#This Row],[OrderDate]],"MMM")</f>
        <v>Dec</v>
      </c>
      <c r="S3128" s="1" t="str">
        <f t="shared" si="48"/>
        <v>2013</v>
      </c>
    </row>
    <row r="3129" spans="1:19">
      <c r="A3129" t="s">
        <v>3152</v>
      </c>
      <c r="B3129" s="2">
        <v>41616</v>
      </c>
      <c r="C3129" s="2" t="str">
        <f>VLOOKUP(Sales_Data17[[#This Row],[Customer Name Index]],Customer_Data[#All],2,0)</f>
        <v>Rochester Ltd</v>
      </c>
      <c r="D3129">
        <v>15</v>
      </c>
      <c r="E3129" t="s">
        <v>3</v>
      </c>
      <c r="F3129" t="s">
        <v>8168</v>
      </c>
      <c r="G3129" t="s">
        <v>8025</v>
      </c>
      <c r="H3129" t="str">
        <f>VLOOKUP(Sales_Data17[[#This Row],[Delivery Region Index]],Regions_Table[#All],2,0)</f>
        <v>Queensland</v>
      </c>
      <c r="I3129" t="str">
        <f>VLOOKUP(Sales_Data17[[#This Row],[Delivery Region Index]],Regions_Table[#All],3,0)</f>
        <v>Thuringowa</v>
      </c>
      <c r="J3129">
        <v>43</v>
      </c>
      <c r="K3129">
        <v>6</v>
      </c>
      <c r="L3129" t="str">
        <f>VLOOKUP(Sales_Data17[[#This Row],[Product Description Index]],Products_Data[#All],2,0)</f>
        <v>Socks</v>
      </c>
      <c r="M3129">
        <v>3</v>
      </c>
      <c r="N3129" s="9">
        <v>439.9666666666667</v>
      </c>
      <c r="O3129" s="9">
        <f>Sales_Data17[[#This Row],[Order Quantity]]*Sales_Data17[[#This Row],[Unit Price]]</f>
        <v>1319.9</v>
      </c>
      <c r="P3129" s="9">
        <v>373.97166666666669</v>
      </c>
      <c r="Q3129" s="9">
        <f>Sales_Data17[[#This Row],[Line Total]]-(Sales_Data17[[#This Row],[Total Unit Cost]]*Sales_Data17[[#This Row],[Order Quantity]])</f>
        <v>197.98500000000013</v>
      </c>
      <c r="R3129" s="1" t="str">
        <f>TEXT(Sales_Data17[[#This Row],[OrderDate]],"MMM")</f>
        <v>Dec</v>
      </c>
      <c r="S3129" s="1" t="str">
        <f t="shared" si="48"/>
        <v>2013</v>
      </c>
    </row>
    <row r="3130" spans="1:19">
      <c r="A3130" t="s">
        <v>3153</v>
      </c>
      <c r="B3130" s="2">
        <v>41616</v>
      </c>
      <c r="C3130" s="2" t="str">
        <f>VLOOKUP(Sales_Data17[[#This Row],[Customer Name Index]],Customer_Data[#All],2,0)</f>
        <v xml:space="preserve">Qualitest </v>
      </c>
      <c r="D3130">
        <v>19</v>
      </c>
      <c r="E3130" t="s">
        <v>4</v>
      </c>
      <c r="F3130" t="s">
        <v>8168</v>
      </c>
      <c r="G3130" t="s">
        <v>8028</v>
      </c>
      <c r="H3130" t="str">
        <f>VLOOKUP(Sales_Data17[[#This Row],[Delivery Region Index]],Regions_Table[#All],2,0)</f>
        <v>Victoria</v>
      </c>
      <c r="I3130" t="str">
        <f>VLOOKUP(Sales_Data17[[#This Row],[Delivery Region Index]],Regions_Table[#All],3,0)</f>
        <v>Swan Hill</v>
      </c>
      <c r="J3130">
        <v>55</v>
      </c>
      <c r="K3130">
        <v>8</v>
      </c>
      <c r="L3130" t="str">
        <f>VLOOKUP(Sales_Data17[[#This Row],[Product Description Index]],Products_Data[#All],2,0)</f>
        <v>Shoes</v>
      </c>
      <c r="M3130">
        <v>3</v>
      </c>
      <c r="N3130" s="9">
        <v>441.45555555555552</v>
      </c>
      <c r="O3130" s="9">
        <f>Sales_Data17[[#This Row],[Order Quantity]]*Sales_Data17[[#This Row],[Unit Price]]</f>
        <v>1324.3666666666666</v>
      </c>
      <c r="P3130" s="9">
        <v>189.8258888888889</v>
      </c>
      <c r="Q3130" s="9">
        <f>Sales_Data17[[#This Row],[Line Total]]-(Sales_Data17[[#This Row],[Total Unit Cost]]*Sales_Data17[[#This Row],[Order Quantity]])</f>
        <v>754.8889999999999</v>
      </c>
      <c r="R3130" s="1" t="str">
        <f>TEXT(Sales_Data17[[#This Row],[OrderDate]],"MMM")</f>
        <v>Dec</v>
      </c>
      <c r="S3130" s="1" t="str">
        <f t="shared" si="48"/>
        <v>2013</v>
      </c>
    </row>
    <row r="3131" spans="1:19">
      <c r="A3131" t="s">
        <v>3154</v>
      </c>
      <c r="B3131" s="2">
        <v>41616</v>
      </c>
      <c r="C3131" s="2" t="str">
        <f>VLOOKUP(Sales_Data17[[#This Row],[Customer Name Index]],Customer_Data[#All],2,0)</f>
        <v xml:space="preserve">WakeFern </v>
      </c>
      <c r="D3131">
        <v>2</v>
      </c>
      <c r="E3131" t="s">
        <v>4</v>
      </c>
      <c r="F3131" t="s">
        <v>8168</v>
      </c>
      <c r="G3131" t="s">
        <v>8027</v>
      </c>
      <c r="H3131" t="str">
        <f>VLOOKUP(Sales_Data17[[#This Row],[Delivery Region Index]],Regions_Table[#All],2,0)</f>
        <v>New South Wales</v>
      </c>
      <c r="I3131" t="str">
        <f>VLOOKUP(Sales_Data17[[#This Row],[Delivery Region Index]],Regions_Table[#All],3,0)</f>
        <v>Cessnock</v>
      </c>
      <c r="J3131">
        <v>6</v>
      </c>
      <c r="K3131">
        <v>1</v>
      </c>
      <c r="L3131" t="str">
        <f>VLOOKUP(Sales_Data17[[#This Row],[Product Description Index]],Products_Data[#All],2,0)</f>
        <v>Shirts</v>
      </c>
      <c r="M3131">
        <v>7</v>
      </c>
      <c r="N3131" s="9">
        <v>119.11111111111111</v>
      </c>
      <c r="O3131" s="9">
        <f>Sales_Data17[[#This Row],[Order Quantity]]*Sales_Data17[[#This Row],[Unit Price]]</f>
        <v>833.77777777777783</v>
      </c>
      <c r="P3131" s="9">
        <v>47.644444444444446</v>
      </c>
      <c r="Q3131" s="9">
        <f>Sales_Data17[[#This Row],[Line Total]]-(Sales_Data17[[#This Row],[Total Unit Cost]]*Sales_Data17[[#This Row],[Order Quantity]])</f>
        <v>500.26666666666671</v>
      </c>
      <c r="R3131" s="1" t="str">
        <f>TEXT(Sales_Data17[[#This Row],[OrderDate]],"MMM")</f>
        <v>Dec</v>
      </c>
      <c r="S3131" s="1" t="str">
        <f t="shared" si="48"/>
        <v>2013</v>
      </c>
    </row>
    <row r="3132" spans="1:19">
      <c r="A3132" t="s">
        <v>3155</v>
      </c>
      <c r="B3132" s="2">
        <v>41616</v>
      </c>
      <c r="C3132" s="2" t="str">
        <f>VLOOKUP(Sales_Data17[[#This Row],[Customer Name Index]],Customer_Data[#All],2,0)</f>
        <v xml:space="preserve">Medline </v>
      </c>
      <c r="D3132">
        <v>12</v>
      </c>
      <c r="E3132" t="s">
        <v>2</v>
      </c>
      <c r="F3132" t="s">
        <v>8168</v>
      </c>
      <c r="G3132" t="s">
        <v>8026</v>
      </c>
      <c r="H3132" t="str">
        <f>VLOOKUP(Sales_Data17[[#This Row],[Delivery Region Index]],Regions_Table[#All],2,0)</f>
        <v>Queensland</v>
      </c>
      <c r="I3132" t="str">
        <f>VLOOKUP(Sales_Data17[[#This Row],[Delivery Region Index]],Regions_Table[#All],3,0)</f>
        <v>Hervey Bay</v>
      </c>
      <c r="J3132">
        <v>33</v>
      </c>
      <c r="K3132">
        <v>5</v>
      </c>
      <c r="L3132" t="str">
        <f>VLOOKUP(Sales_Data17[[#This Row],[Product Description Index]],Products_Data[#All],2,0)</f>
        <v>Hats</v>
      </c>
      <c r="M3132">
        <v>2</v>
      </c>
      <c r="N3132" s="9">
        <v>311.17777777777775</v>
      </c>
      <c r="O3132" s="9">
        <f>Sales_Data17[[#This Row],[Order Quantity]]*Sales_Data17[[#This Row],[Unit Price]]</f>
        <v>622.3555555555555</v>
      </c>
      <c r="P3132" s="9">
        <v>140.03</v>
      </c>
      <c r="Q3132" s="9">
        <f>Sales_Data17[[#This Row],[Line Total]]-(Sales_Data17[[#This Row],[Total Unit Cost]]*Sales_Data17[[#This Row],[Order Quantity]])</f>
        <v>342.2955555555555</v>
      </c>
      <c r="R3132" s="1" t="str">
        <f>TEXT(Sales_Data17[[#This Row],[OrderDate]],"MMM")</f>
        <v>Dec</v>
      </c>
      <c r="S3132" s="1" t="str">
        <f t="shared" si="48"/>
        <v>2013</v>
      </c>
    </row>
    <row r="3133" spans="1:19">
      <c r="A3133" t="s">
        <v>3156</v>
      </c>
      <c r="B3133" s="2">
        <v>41616</v>
      </c>
      <c r="C3133" s="2" t="str">
        <f>VLOOKUP(Sales_Data17[[#This Row],[Customer Name Index]],Customer_Data[#All],2,0)</f>
        <v>Eminence Corp</v>
      </c>
      <c r="D3133">
        <v>18</v>
      </c>
      <c r="E3133" t="s">
        <v>3</v>
      </c>
      <c r="F3133" t="s">
        <v>8168</v>
      </c>
      <c r="G3133" t="s">
        <v>8025</v>
      </c>
      <c r="H3133" t="str">
        <f>VLOOKUP(Sales_Data17[[#This Row],[Delivery Region Index]],Regions_Table[#All],2,0)</f>
        <v>Victoria</v>
      </c>
      <c r="I3133" t="str">
        <f>VLOOKUP(Sales_Data17[[#This Row],[Delivery Region Index]],Regions_Table[#All],3,0)</f>
        <v>Mildura</v>
      </c>
      <c r="J3133">
        <v>53</v>
      </c>
      <c r="K3133">
        <v>8</v>
      </c>
      <c r="L3133" t="str">
        <f>VLOOKUP(Sales_Data17[[#This Row],[Product Description Index]],Products_Data[#All],2,0)</f>
        <v>Shoes</v>
      </c>
      <c r="M3133">
        <v>6</v>
      </c>
      <c r="N3133" s="9">
        <v>727.32222222222231</v>
      </c>
      <c r="O3133" s="9">
        <f>Sales_Data17[[#This Row],[Order Quantity]]*Sales_Data17[[#This Row],[Unit Price]]</f>
        <v>4363.9333333333343</v>
      </c>
      <c r="P3133" s="9">
        <v>523.67200000000003</v>
      </c>
      <c r="Q3133" s="9">
        <f>Sales_Data17[[#This Row],[Line Total]]-(Sales_Data17[[#This Row],[Total Unit Cost]]*Sales_Data17[[#This Row],[Order Quantity]])</f>
        <v>1221.9013333333342</v>
      </c>
      <c r="R3133" s="1" t="str">
        <f>TEXT(Sales_Data17[[#This Row],[OrderDate]],"MMM")</f>
        <v>Dec</v>
      </c>
      <c r="S3133" s="1" t="str">
        <f t="shared" si="48"/>
        <v>2013</v>
      </c>
    </row>
    <row r="3134" spans="1:19">
      <c r="A3134" t="s">
        <v>3157</v>
      </c>
      <c r="B3134" s="2">
        <v>41616</v>
      </c>
      <c r="C3134" s="2" t="str">
        <f>VLOOKUP(Sales_Data17[[#This Row],[Customer Name Index]],Customer_Data[#All],2,0)</f>
        <v>New Ltd</v>
      </c>
      <c r="D3134">
        <v>7</v>
      </c>
      <c r="E3134" t="s">
        <v>2</v>
      </c>
      <c r="F3134" t="s">
        <v>8168</v>
      </c>
      <c r="G3134" t="s">
        <v>8027</v>
      </c>
      <c r="H3134" t="str">
        <f>VLOOKUP(Sales_Data17[[#This Row],[Delivery Region Index]],Regions_Table[#All],2,0)</f>
        <v>New South Wales</v>
      </c>
      <c r="I3134" t="str">
        <f>VLOOKUP(Sales_Data17[[#This Row],[Delivery Region Index]],Regions_Table[#All],3,0)</f>
        <v>Queanbeyan</v>
      </c>
      <c r="J3134">
        <v>20</v>
      </c>
      <c r="K3134">
        <v>3</v>
      </c>
      <c r="L3134" t="str">
        <f>VLOOKUP(Sales_Data17[[#This Row],[Product Description Index]],Products_Data[#All],2,0)</f>
        <v>Sunglasses</v>
      </c>
      <c r="M3134">
        <v>6</v>
      </c>
      <c r="N3134" s="9">
        <v>262.78888888888889</v>
      </c>
      <c r="O3134" s="9">
        <f>Sales_Data17[[#This Row],[Order Quantity]]*Sales_Data17[[#This Row],[Unit Price]]</f>
        <v>1576.7333333333333</v>
      </c>
      <c r="P3134" s="9">
        <v>112.99922222222222</v>
      </c>
      <c r="Q3134" s="9">
        <f>Sales_Data17[[#This Row],[Line Total]]-(Sales_Data17[[#This Row],[Total Unit Cost]]*Sales_Data17[[#This Row],[Order Quantity]])</f>
        <v>898.73800000000006</v>
      </c>
      <c r="R3134" s="1" t="str">
        <f>TEXT(Sales_Data17[[#This Row],[OrderDate]],"MMM")</f>
        <v>Dec</v>
      </c>
      <c r="S3134" s="1" t="str">
        <f t="shared" si="48"/>
        <v>2013</v>
      </c>
    </row>
    <row r="3135" spans="1:19">
      <c r="A3135" t="s">
        <v>3158</v>
      </c>
      <c r="B3135" s="2">
        <v>41616</v>
      </c>
      <c r="C3135" s="2" t="str">
        <f>VLOOKUP(Sales_Data17[[#This Row],[Customer Name Index]],Customer_Data[#All],2,0)</f>
        <v xml:space="preserve">Medline </v>
      </c>
      <c r="D3135">
        <v>12</v>
      </c>
      <c r="E3135" t="s">
        <v>2</v>
      </c>
      <c r="F3135" t="s">
        <v>8168</v>
      </c>
      <c r="G3135" t="s">
        <v>8026</v>
      </c>
      <c r="H3135" t="str">
        <f>VLOOKUP(Sales_Data17[[#This Row],[Delivery Region Index]],Regions_Table[#All],2,0)</f>
        <v>Queensland</v>
      </c>
      <c r="I3135" t="str">
        <f>VLOOKUP(Sales_Data17[[#This Row],[Delivery Region Index]],Regions_Table[#All],3,0)</f>
        <v>Hervey Bay</v>
      </c>
      <c r="J3135">
        <v>33</v>
      </c>
      <c r="K3135">
        <v>5</v>
      </c>
      <c r="L3135" t="str">
        <f>VLOOKUP(Sales_Data17[[#This Row],[Product Description Index]],Products_Data[#All],2,0)</f>
        <v>Hats</v>
      </c>
      <c r="M3135">
        <v>4</v>
      </c>
      <c r="N3135" s="9">
        <v>121.34444444444446</v>
      </c>
      <c r="O3135" s="9">
        <f>Sales_Data17[[#This Row],[Order Quantity]]*Sales_Data17[[#This Row],[Unit Price]]</f>
        <v>485.37777777777785</v>
      </c>
      <c r="P3135" s="9">
        <v>92.221777777777788</v>
      </c>
      <c r="Q3135" s="9">
        <f>Sales_Data17[[#This Row],[Line Total]]-(Sales_Data17[[#This Row],[Total Unit Cost]]*Sales_Data17[[#This Row],[Order Quantity]])</f>
        <v>116.4906666666667</v>
      </c>
      <c r="R3135" s="1" t="str">
        <f>TEXT(Sales_Data17[[#This Row],[OrderDate]],"MMM")</f>
        <v>Dec</v>
      </c>
      <c r="S3135" s="1" t="str">
        <f t="shared" si="48"/>
        <v>2013</v>
      </c>
    </row>
    <row r="3136" spans="1:19">
      <c r="A3136" t="s">
        <v>3159</v>
      </c>
      <c r="B3136" s="2">
        <v>41617</v>
      </c>
      <c r="C3136" s="2" t="str">
        <f>VLOOKUP(Sales_Data17[[#This Row],[Customer Name Index]],Customer_Data[#All],2,0)</f>
        <v>21st Ltd</v>
      </c>
      <c r="D3136">
        <v>10</v>
      </c>
      <c r="E3136" t="s">
        <v>4</v>
      </c>
      <c r="F3136" t="s">
        <v>8168</v>
      </c>
      <c r="G3136" t="s">
        <v>8027</v>
      </c>
      <c r="H3136" t="str">
        <f>VLOOKUP(Sales_Data17[[#This Row],[Delivery Region Index]],Regions_Table[#All],2,0)</f>
        <v>Queensland</v>
      </c>
      <c r="I3136" t="str">
        <f>VLOOKUP(Sales_Data17[[#This Row],[Delivery Region Index]],Regions_Table[#All],3,0)</f>
        <v>Bundaberg</v>
      </c>
      <c r="J3136">
        <v>27</v>
      </c>
      <c r="K3136">
        <v>4</v>
      </c>
      <c r="L3136" t="str">
        <f>VLOOKUP(Sales_Data17[[#This Row],[Product Description Index]],Products_Data[#All],2,0)</f>
        <v>Jeans</v>
      </c>
      <c r="M3136">
        <v>5</v>
      </c>
      <c r="N3136" s="9">
        <v>378.17777777777775</v>
      </c>
      <c r="O3136" s="9">
        <f>Sales_Data17[[#This Row],[Order Quantity]]*Sales_Data17[[#This Row],[Unit Price]]</f>
        <v>1890.8888888888887</v>
      </c>
      <c r="P3136" s="9">
        <v>268.50622222222222</v>
      </c>
      <c r="Q3136" s="9">
        <f>Sales_Data17[[#This Row],[Line Total]]-(Sales_Data17[[#This Row],[Total Unit Cost]]*Sales_Data17[[#This Row],[Order Quantity]])</f>
        <v>548.35777777777753</v>
      </c>
      <c r="R3136" s="1" t="str">
        <f>TEXT(Sales_Data17[[#This Row],[OrderDate]],"MMM")</f>
        <v>Dec</v>
      </c>
      <c r="S3136" s="1" t="str">
        <f t="shared" si="48"/>
        <v>2013</v>
      </c>
    </row>
    <row r="3137" spans="1:19">
      <c r="A3137" t="s">
        <v>3160</v>
      </c>
      <c r="B3137" s="2">
        <v>41617</v>
      </c>
      <c r="C3137" s="2" t="str">
        <f>VLOOKUP(Sales_Data17[[#This Row],[Customer Name Index]],Customer_Data[#All],2,0)</f>
        <v>Apollo Ltd</v>
      </c>
      <c r="D3137">
        <v>11</v>
      </c>
      <c r="E3137" t="s">
        <v>4</v>
      </c>
      <c r="F3137" t="s">
        <v>8168</v>
      </c>
      <c r="G3137" t="s">
        <v>8026</v>
      </c>
      <c r="H3137" t="str">
        <f>VLOOKUP(Sales_Data17[[#This Row],[Delivery Region Index]],Regions_Table[#All],2,0)</f>
        <v>Queensland</v>
      </c>
      <c r="I3137" t="str">
        <f>VLOOKUP(Sales_Data17[[#This Row],[Delivery Region Index]],Regions_Table[#All],3,0)</f>
        <v>Gympie</v>
      </c>
      <c r="J3137">
        <v>32</v>
      </c>
      <c r="K3137">
        <v>5</v>
      </c>
      <c r="L3137" t="str">
        <f>VLOOKUP(Sales_Data17[[#This Row],[Product Description Index]],Products_Data[#All],2,0)</f>
        <v>Hats</v>
      </c>
      <c r="M3137">
        <v>8</v>
      </c>
      <c r="N3137" s="9">
        <v>21.588888888888889</v>
      </c>
      <c r="O3137" s="9">
        <f>Sales_Data17[[#This Row],[Order Quantity]]*Sales_Data17[[#This Row],[Unit Price]]</f>
        <v>172.71111111111111</v>
      </c>
      <c r="P3137" s="9">
        <v>13.385111111111112</v>
      </c>
      <c r="Q3137" s="9">
        <f>Sales_Data17[[#This Row],[Line Total]]-(Sales_Data17[[#This Row],[Total Unit Cost]]*Sales_Data17[[#This Row],[Order Quantity]])</f>
        <v>65.630222222222216</v>
      </c>
      <c r="R3137" s="1" t="str">
        <f>TEXT(Sales_Data17[[#This Row],[OrderDate]],"MMM")</f>
        <v>Dec</v>
      </c>
      <c r="S3137" s="1" t="str">
        <f t="shared" si="48"/>
        <v>2013</v>
      </c>
    </row>
    <row r="3138" spans="1:19">
      <c r="A3138" t="s">
        <v>3161</v>
      </c>
      <c r="B3138" s="2">
        <v>41617</v>
      </c>
      <c r="C3138" s="2" t="str">
        <f>VLOOKUP(Sales_Data17[[#This Row],[Customer Name Index]],Customer_Data[#All],2,0)</f>
        <v xml:space="preserve">Linde </v>
      </c>
      <c r="D3138">
        <v>14</v>
      </c>
      <c r="E3138" t="s">
        <v>4</v>
      </c>
      <c r="F3138" t="s">
        <v>8168</v>
      </c>
      <c r="G3138" t="s">
        <v>8026</v>
      </c>
      <c r="H3138" t="str">
        <f>VLOOKUP(Sales_Data17[[#This Row],[Delivery Region Index]],Regions_Table[#All],2,0)</f>
        <v>Queensland</v>
      </c>
      <c r="I3138" t="str">
        <f>VLOOKUP(Sales_Data17[[#This Row],[Delivery Region Index]],Regions_Table[#All],3,0)</f>
        <v>Redcliffe</v>
      </c>
      <c r="J3138">
        <v>40</v>
      </c>
      <c r="K3138">
        <v>6</v>
      </c>
      <c r="L3138" t="str">
        <f>VLOOKUP(Sales_Data17[[#This Row],[Product Description Index]],Products_Data[#All],2,0)</f>
        <v>Socks</v>
      </c>
      <c r="M3138">
        <v>7</v>
      </c>
      <c r="N3138" s="9">
        <v>294.05555555555554</v>
      </c>
      <c r="O3138" s="9">
        <f>Sales_Data17[[#This Row],[Order Quantity]]*Sales_Data17[[#This Row],[Unit Price]]</f>
        <v>2058.3888888888887</v>
      </c>
      <c r="P3138" s="9">
        <v>202.89833333333331</v>
      </c>
      <c r="Q3138" s="9">
        <f>Sales_Data17[[#This Row],[Line Total]]-(Sales_Data17[[#This Row],[Total Unit Cost]]*Sales_Data17[[#This Row],[Order Quantity]])</f>
        <v>638.1005555555555</v>
      </c>
      <c r="R3138" s="1" t="str">
        <f>TEXT(Sales_Data17[[#This Row],[OrderDate]],"MMM")</f>
        <v>Dec</v>
      </c>
      <c r="S3138" s="1" t="str">
        <f t="shared" ref="S3138:S3201" si="49">TEXT(B3138,"YYY")</f>
        <v>2013</v>
      </c>
    </row>
    <row r="3139" spans="1:19">
      <c r="A3139" t="s">
        <v>3162</v>
      </c>
      <c r="B3139" s="2">
        <v>41617</v>
      </c>
      <c r="C3139" s="2" t="str">
        <f>VLOOKUP(Sales_Data17[[#This Row],[Customer Name Index]],Customer_Data[#All],2,0)</f>
        <v>Pacific Ltd</v>
      </c>
      <c r="D3139">
        <v>20</v>
      </c>
      <c r="E3139" t="s">
        <v>4</v>
      </c>
      <c r="F3139" t="s">
        <v>8168</v>
      </c>
      <c r="G3139" t="s">
        <v>8028</v>
      </c>
      <c r="H3139" t="str">
        <f>VLOOKUP(Sales_Data17[[#This Row],[Delivery Region Index]],Regions_Table[#All],2,0)</f>
        <v>Victoria</v>
      </c>
      <c r="I3139" t="str">
        <f>VLOOKUP(Sales_Data17[[#This Row],[Delivery Region Index]],Regions_Table[#All],3,0)</f>
        <v>Wodonga</v>
      </c>
      <c r="J3139">
        <v>58</v>
      </c>
      <c r="K3139">
        <v>8</v>
      </c>
      <c r="L3139" t="str">
        <f>VLOOKUP(Sales_Data17[[#This Row],[Product Description Index]],Products_Data[#All],2,0)</f>
        <v>Shoes</v>
      </c>
      <c r="M3139">
        <v>9</v>
      </c>
      <c r="N3139" s="9">
        <v>117.62222222222223</v>
      </c>
      <c r="O3139" s="9">
        <f>Sales_Data17[[#This Row],[Order Quantity]]*Sales_Data17[[#This Row],[Unit Price]]</f>
        <v>1058.6000000000001</v>
      </c>
      <c r="P3139" s="9">
        <v>78.806888888888906</v>
      </c>
      <c r="Q3139" s="9">
        <f>Sales_Data17[[#This Row],[Line Total]]-(Sales_Data17[[#This Row],[Total Unit Cost]]*Sales_Data17[[#This Row],[Order Quantity]])</f>
        <v>349.33799999999997</v>
      </c>
      <c r="R3139" s="1" t="str">
        <f>TEXT(Sales_Data17[[#This Row],[OrderDate]],"MMM")</f>
        <v>Dec</v>
      </c>
      <c r="S3139" s="1" t="str">
        <f t="shared" si="49"/>
        <v>2013</v>
      </c>
    </row>
    <row r="3140" spans="1:19">
      <c r="A3140" t="s">
        <v>3163</v>
      </c>
      <c r="B3140" s="2">
        <v>41617</v>
      </c>
      <c r="C3140" s="2" t="str">
        <f>VLOOKUP(Sales_Data17[[#This Row],[Customer Name Index]],Customer_Data[#All],2,0)</f>
        <v>Avon Corp</v>
      </c>
      <c r="D3140">
        <v>1</v>
      </c>
      <c r="E3140" t="s">
        <v>2</v>
      </c>
      <c r="F3140" t="s">
        <v>8168</v>
      </c>
      <c r="G3140" t="s">
        <v>8027</v>
      </c>
      <c r="H3140" t="str">
        <f>VLOOKUP(Sales_Data17[[#This Row],[Delivery Region Index]],Regions_Table[#All],2,0)</f>
        <v>New South Wales</v>
      </c>
      <c r="I3140" t="str">
        <f>VLOOKUP(Sales_Data17[[#This Row],[Delivery Region Index]],Regions_Table[#All],3,0)</f>
        <v>Sydney</v>
      </c>
      <c r="J3140">
        <v>1</v>
      </c>
      <c r="K3140">
        <v>1</v>
      </c>
      <c r="L3140" t="str">
        <f>VLOOKUP(Sales_Data17[[#This Row],[Product Description Index]],Products_Data[#All],2,0)</f>
        <v>Shirts</v>
      </c>
      <c r="M3140">
        <v>7</v>
      </c>
      <c r="N3140" s="9">
        <v>440.71111111111111</v>
      </c>
      <c r="O3140" s="9">
        <f>Sales_Data17[[#This Row],[Order Quantity]]*Sales_Data17[[#This Row],[Unit Price]]</f>
        <v>3084.9777777777776</v>
      </c>
      <c r="P3140" s="9">
        <v>176.28444444444446</v>
      </c>
      <c r="Q3140" s="9">
        <f>Sales_Data17[[#This Row],[Line Total]]-(Sales_Data17[[#This Row],[Total Unit Cost]]*Sales_Data17[[#This Row],[Order Quantity]])</f>
        <v>1850.9866666666665</v>
      </c>
      <c r="R3140" s="1" t="str">
        <f>TEXT(Sales_Data17[[#This Row],[OrderDate]],"MMM")</f>
        <v>Dec</v>
      </c>
      <c r="S3140" s="1" t="str">
        <f t="shared" si="49"/>
        <v>2013</v>
      </c>
    </row>
    <row r="3141" spans="1:19">
      <c r="A3141" t="s">
        <v>3164</v>
      </c>
      <c r="B3141" s="2">
        <v>41617</v>
      </c>
      <c r="C3141" s="2" t="str">
        <f>VLOOKUP(Sales_Data17[[#This Row],[Customer Name Index]],Customer_Data[#All],2,0)</f>
        <v xml:space="preserve">Medline </v>
      </c>
      <c r="D3141">
        <v>12</v>
      </c>
      <c r="E3141" t="s">
        <v>2</v>
      </c>
      <c r="F3141" t="s">
        <v>8168</v>
      </c>
      <c r="G3141" t="s">
        <v>8026</v>
      </c>
      <c r="H3141" t="str">
        <f>VLOOKUP(Sales_Data17[[#This Row],[Delivery Region Index]],Regions_Table[#All],2,0)</f>
        <v>Queensland</v>
      </c>
      <c r="I3141" t="str">
        <f>VLOOKUP(Sales_Data17[[#This Row],[Delivery Region Index]],Regions_Table[#All],3,0)</f>
        <v>Hervey Bay</v>
      </c>
      <c r="J3141">
        <v>33</v>
      </c>
      <c r="K3141">
        <v>5</v>
      </c>
      <c r="L3141" t="str">
        <f>VLOOKUP(Sales_Data17[[#This Row],[Product Description Index]],Products_Data[#All],2,0)</f>
        <v>Hats</v>
      </c>
      <c r="M3141">
        <v>7</v>
      </c>
      <c r="N3141" s="9">
        <v>326.81111111111113</v>
      </c>
      <c r="O3141" s="9">
        <f>Sales_Data17[[#This Row],[Order Quantity]]*Sales_Data17[[#This Row],[Unit Price]]</f>
        <v>2287.6777777777779</v>
      </c>
      <c r="P3141" s="9">
        <v>212.42722222222224</v>
      </c>
      <c r="Q3141" s="9">
        <f>Sales_Data17[[#This Row],[Line Total]]-(Sales_Data17[[#This Row],[Total Unit Cost]]*Sales_Data17[[#This Row],[Order Quantity]])</f>
        <v>800.68722222222232</v>
      </c>
      <c r="R3141" s="1" t="str">
        <f>TEXT(Sales_Data17[[#This Row],[OrderDate]],"MMM")</f>
        <v>Dec</v>
      </c>
      <c r="S3141" s="1" t="str">
        <f t="shared" si="49"/>
        <v>2013</v>
      </c>
    </row>
    <row r="3142" spans="1:19">
      <c r="A3142" t="s">
        <v>3165</v>
      </c>
      <c r="B3142" s="2">
        <v>41618</v>
      </c>
      <c r="C3142" s="2" t="str">
        <f>VLOOKUP(Sales_Data17[[#This Row],[Customer Name Index]],Customer_Data[#All],2,0)</f>
        <v>Eminence Corp</v>
      </c>
      <c r="D3142">
        <v>18</v>
      </c>
      <c r="E3142" t="s">
        <v>4</v>
      </c>
      <c r="F3142" t="s">
        <v>8168</v>
      </c>
      <c r="G3142" t="s">
        <v>8025</v>
      </c>
      <c r="H3142" t="str">
        <f>VLOOKUP(Sales_Data17[[#This Row],[Delivery Region Index]],Regions_Table[#All],2,0)</f>
        <v>Victoria</v>
      </c>
      <c r="I3142" t="str">
        <f>VLOOKUP(Sales_Data17[[#This Row],[Delivery Region Index]],Regions_Table[#All],3,0)</f>
        <v>Bendigo</v>
      </c>
      <c r="J3142">
        <v>50</v>
      </c>
      <c r="K3142">
        <v>7</v>
      </c>
      <c r="L3142" t="str">
        <f>VLOOKUP(Sales_Data17[[#This Row],[Product Description Index]],Products_Data[#All],2,0)</f>
        <v>Dress Shirts</v>
      </c>
      <c r="M3142">
        <v>1</v>
      </c>
      <c r="N3142" s="9">
        <v>125.06666666666668</v>
      </c>
      <c r="O3142" s="9">
        <f>Sales_Data17[[#This Row],[Order Quantity]]*Sales_Data17[[#This Row],[Unit Price]]</f>
        <v>125.06666666666668</v>
      </c>
      <c r="P3142" s="9">
        <v>75.040000000000006</v>
      </c>
      <c r="Q3142" s="9">
        <f>Sales_Data17[[#This Row],[Line Total]]-(Sales_Data17[[#This Row],[Total Unit Cost]]*Sales_Data17[[#This Row],[Order Quantity]])</f>
        <v>50.026666666666671</v>
      </c>
      <c r="R3142" s="1" t="str">
        <f>TEXT(Sales_Data17[[#This Row],[OrderDate]],"MMM")</f>
        <v>Dec</v>
      </c>
      <c r="S3142" s="1" t="str">
        <f t="shared" si="49"/>
        <v>2013</v>
      </c>
    </row>
    <row r="3143" spans="1:19">
      <c r="A3143" t="s">
        <v>3166</v>
      </c>
      <c r="B3143" s="2">
        <v>41618</v>
      </c>
      <c r="C3143" s="2" t="str">
        <f>VLOOKUP(Sales_Data17[[#This Row],[Customer Name Index]],Customer_Data[#All],2,0)</f>
        <v xml:space="preserve">WakeFern </v>
      </c>
      <c r="D3143">
        <v>2</v>
      </c>
      <c r="E3143" t="s">
        <v>4</v>
      </c>
      <c r="F3143" t="s">
        <v>8168</v>
      </c>
      <c r="G3143" t="s">
        <v>8027</v>
      </c>
      <c r="H3143" t="str">
        <f>VLOOKUP(Sales_Data17[[#This Row],[Delivery Region Index]],Regions_Table[#All],2,0)</f>
        <v>New South Wales</v>
      </c>
      <c r="I3143" t="str">
        <f>VLOOKUP(Sales_Data17[[#This Row],[Delivery Region Index]],Regions_Table[#All],3,0)</f>
        <v>Bathurst</v>
      </c>
      <c r="J3143">
        <v>4</v>
      </c>
      <c r="K3143">
        <v>1</v>
      </c>
      <c r="L3143" t="str">
        <f>VLOOKUP(Sales_Data17[[#This Row],[Product Description Index]],Products_Data[#All],2,0)</f>
        <v>Shirts</v>
      </c>
      <c r="M3143">
        <v>9</v>
      </c>
      <c r="N3143" s="9">
        <v>314.15555555555557</v>
      </c>
      <c r="O3143" s="9">
        <f>Sales_Data17[[#This Row],[Order Quantity]]*Sales_Data17[[#This Row],[Unit Price]]</f>
        <v>2827.4</v>
      </c>
      <c r="P3143" s="9">
        <v>197.91800000000001</v>
      </c>
      <c r="Q3143" s="9">
        <f>Sales_Data17[[#This Row],[Line Total]]-(Sales_Data17[[#This Row],[Total Unit Cost]]*Sales_Data17[[#This Row],[Order Quantity]])</f>
        <v>1046.1379999999999</v>
      </c>
      <c r="R3143" s="1" t="str">
        <f>TEXT(Sales_Data17[[#This Row],[OrderDate]],"MMM")</f>
        <v>Dec</v>
      </c>
      <c r="S3143" s="1" t="str">
        <f t="shared" si="49"/>
        <v>2013</v>
      </c>
    </row>
    <row r="3144" spans="1:19">
      <c r="A3144" t="s">
        <v>3167</v>
      </c>
      <c r="B3144" s="2">
        <v>41618</v>
      </c>
      <c r="C3144" s="2" t="str">
        <f>VLOOKUP(Sales_Data17[[#This Row],[Customer Name Index]],Customer_Data[#All],2,0)</f>
        <v>PEDIFIX, Corp</v>
      </c>
      <c r="D3144">
        <v>6</v>
      </c>
      <c r="E3144" t="s">
        <v>4</v>
      </c>
      <c r="F3144" t="s">
        <v>8168</v>
      </c>
      <c r="G3144" t="s">
        <v>8027</v>
      </c>
      <c r="H3144" t="str">
        <f>VLOOKUP(Sales_Data17[[#This Row],[Delivery Region Index]],Regions_Table[#All],2,0)</f>
        <v>New South Wales</v>
      </c>
      <c r="I3144" t="str">
        <f>VLOOKUP(Sales_Data17[[#This Row],[Delivery Region Index]],Regions_Table[#All],3,0)</f>
        <v>Orange</v>
      </c>
      <c r="J3144">
        <v>18</v>
      </c>
      <c r="K3144">
        <v>3</v>
      </c>
      <c r="L3144" t="str">
        <f>VLOOKUP(Sales_Data17[[#This Row],[Product Description Index]],Products_Data[#All],2,0)</f>
        <v>Sunglasses</v>
      </c>
      <c r="M3144">
        <v>3</v>
      </c>
      <c r="N3144" s="9">
        <v>122.83333333333333</v>
      </c>
      <c r="O3144" s="9">
        <f>Sales_Data17[[#This Row],[Order Quantity]]*Sales_Data17[[#This Row],[Unit Price]]</f>
        <v>368.5</v>
      </c>
      <c r="P3144" s="9">
        <v>82.298333333333346</v>
      </c>
      <c r="Q3144" s="9">
        <f>Sales_Data17[[#This Row],[Line Total]]-(Sales_Data17[[#This Row],[Total Unit Cost]]*Sales_Data17[[#This Row],[Order Quantity]])</f>
        <v>121.60499999999996</v>
      </c>
      <c r="R3144" s="1" t="str">
        <f>TEXT(Sales_Data17[[#This Row],[OrderDate]],"MMM")</f>
        <v>Dec</v>
      </c>
      <c r="S3144" s="1" t="str">
        <f t="shared" si="49"/>
        <v>2013</v>
      </c>
    </row>
    <row r="3145" spans="1:19">
      <c r="A3145" t="s">
        <v>3168</v>
      </c>
      <c r="B3145" s="2">
        <v>41618</v>
      </c>
      <c r="C3145" s="2" t="str">
        <f>VLOOKUP(Sales_Data17[[#This Row],[Customer Name Index]],Customer_Data[#All],2,0)</f>
        <v>Apollo Ltd</v>
      </c>
      <c r="D3145">
        <v>11</v>
      </c>
      <c r="E3145" t="s">
        <v>2</v>
      </c>
      <c r="F3145" t="s">
        <v>8168</v>
      </c>
      <c r="G3145" t="s">
        <v>8026</v>
      </c>
      <c r="H3145" t="str">
        <f>VLOOKUP(Sales_Data17[[#This Row],[Delivery Region Index]],Regions_Table[#All],2,0)</f>
        <v>Queensland</v>
      </c>
      <c r="I3145" t="str">
        <f>VLOOKUP(Sales_Data17[[#This Row],[Delivery Region Index]],Regions_Table[#All],3,0)</f>
        <v>Gympie</v>
      </c>
      <c r="J3145">
        <v>32</v>
      </c>
      <c r="K3145">
        <v>5</v>
      </c>
      <c r="L3145" t="str">
        <f>VLOOKUP(Sales_Data17[[#This Row],[Product Description Index]],Products_Data[#All],2,0)</f>
        <v>Hats</v>
      </c>
      <c r="M3145">
        <v>7</v>
      </c>
      <c r="N3145" s="9">
        <v>446.66666666666669</v>
      </c>
      <c r="O3145" s="9">
        <f>Sales_Data17[[#This Row],[Order Quantity]]*Sales_Data17[[#This Row],[Unit Price]]</f>
        <v>3126.666666666667</v>
      </c>
      <c r="P3145" s="9">
        <v>201</v>
      </c>
      <c r="Q3145" s="9">
        <f>Sales_Data17[[#This Row],[Line Total]]-(Sales_Data17[[#This Row],[Total Unit Cost]]*Sales_Data17[[#This Row],[Order Quantity]])</f>
        <v>1719.666666666667</v>
      </c>
      <c r="R3145" s="1" t="str">
        <f>TEXT(Sales_Data17[[#This Row],[OrderDate]],"MMM")</f>
        <v>Dec</v>
      </c>
      <c r="S3145" s="1" t="str">
        <f t="shared" si="49"/>
        <v>2013</v>
      </c>
    </row>
    <row r="3146" spans="1:19">
      <c r="A3146" t="s">
        <v>3169</v>
      </c>
      <c r="B3146" s="2">
        <v>41618</v>
      </c>
      <c r="C3146" s="2" t="str">
        <f>VLOOKUP(Sales_Data17[[#This Row],[Customer Name Index]],Customer_Data[#All],2,0)</f>
        <v xml:space="preserve">Linde </v>
      </c>
      <c r="D3146">
        <v>14</v>
      </c>
      <c r="E3146" t="s">
        <v>4</v>
      </c>
      <c r="F3146" t="s">
        <v>8168</v>
      </c>
      <c r="G3146" t="s">
        <v>8026</v>
      </c>
      <c r="H3146" t="str">
        <f>VLOOKUP(Sales_Data17[[#This Row],[Delivery Region Index]],Regions_Table[#All],2,0)</f>
        <v>Queensland</v>
      </c>
      <c r="I3146" t="str">
        <f>VLOOKUP(Sales_Data17[[#This Row],[Delivery Region Index]],Regions_Table[#All],3,0)</f>
        <v>Mount Isa</v>
      </c>
      <c r="J3146">
        <v>38</v>
      </c>
      <c r="K3146">
        <v>6</v>
      </c>
      <c r="L3146" t="str">
        <f>VLOOKUP(Sales_Data17[[#This Row],[Product Description Index]],Products_Data[#All],2,0)</f>
        <v>Socks</v>
      </c>
      <c r="M3146">
        <v>3</v>
      </c>
      <c r="N3146" s="9">
        <v>363.28888888888889</v>
      </c>
      <c r="O3146" s="9">
        <f>Sales_Data17[[#This Row],[Order Quantity]]*Sales_Data17[[#This Row],[Unit Price]]</f>
        <v>1089.8666666666668</v>
      </c>
      <c r="P3146" s="9">
        <v>156.21422222222222</v>
      </c>
      <c r="Q3146" s="9">
        <f>Sales_Data17[[#This Row],[Line Total]]-(Sales_Data17[[#This Row],[Total Unit Cost]]*Sales_Data17[[#This Row],[Order Quantity]])</f>
        <v>621.22400000000016</v>
      </c>
      <c r="R3146" s="1" t="str">
        <f>TEXT(Sales_Data17[[#This Row],[OrderDate]],"MMM")</f>
        <v>Dec</v>
      </c>
      <c r="S3146" s="1" t="str">
        <f t="shared" si="49"/>
        <v>2013</v>
      </c>
    </row>
    <row r="3147" spans="1:19">
      <c r="A3147" t="s">
        <v>3170</v>
      </c>
      <c r="B3147" s="2">
        <v>41618</v>
      </c>
      <c r="C3147" s="2" t="str">
        <f>VLOOKUP(Sales_Data17[[#This Row],[Customer Name Index]],Customer_Data[#All],2,0)</f>
        <v>Rochester Ltd</v>
      </c>
      <c r="D3147">
        <v>15</v>
      </c>
      <c r="E3147" t="s">
        <v>4</v>
      </c>
      <c r="F3147" t="s">
        <v>8168</v>
      </c>
      <c r="G3147" t="s">
        <v>8025</v>
      </c>
      <c r="H3147" t="str">
        <f>VLOOKUP(Sales_Data17[[#This Row],[Delivery Region Index]],Regions_Table[#All],2,0)</f>
        <v>Queensland</v>
      </c>
      <c r="I3147" t="str">
        <f>VLOOKUP(Sales_Data17[[#This Row],[Delivery Region Index]],Regions_Table[#All],3,0)</f>
        <v>Sunshine Coast</v>
      </c>
      <c r="J3147">
        <v>42</v>
      </c>
      <c r="K3147">
        <v>6</v>
      </c>
      <c r="L3147" t="str">
        <f>VLOOKUP(Sales_Data17[[#This Row],[Product Description Index]],Products_Data[#All],2,0)</f>
        <v>Socks</v>
      </c>
      <c r="M3147">
        <v>5</v>
      </c>
      <c r="N3147" s="9">
        <v>582.90000000000009</v>
      </c>
      <c r="O3147" s="9">
        <f>Sales_Data17[[#This Row],[Order Quantity]]*Sales_Data17[[#This Row],[Unit Price]]</f>
        <v>2914.5000000000005</v>
      </c>
      <c r="P3147" s="9">
        <v>431.346</v>
      </c>
      <c r="Q3147" s="9">
        <f>Sales_Data17[[#This Row],[Line Total]]-(Sales_Data17[[#This Row],[Total Unit Cost]]*Sales_Data17[[#This Row],[Order Quantity]])</f>
        <v>757.77000000000044</v>
      </c>
      <c r="R3147" s="1" t="str">
        <f>TEXT(Sales_Data17[[#This Row],[OrderDate]],"MMM")</f>
        <v>Dec</v>
      </c>
      <c r="S3147" s="1" t="str">
        <f t="shared" si="49"/>
        <v>2013</v>
      </c>
    </row>
    <row r="3148" spans="1:19">
      <c r="A3148" t="s">
        <v>3171</v>
      </c>
      <c r="B3148" s="2">
        <v>41619</v>
      </c>
      <c r="C3148" s="2" t="str">
        <f>VLOOKUP(Sales_Data17[[#This Row],[Customer Name Index]],Customer_Data[#All],2,0)</f>
        <v>21st Ltd</v>
      </c>
      <c r="D3148">
        <v>10</v>
      </c>
      <c r="E3148" t="s">
        <v>3</v>
      </c>
      <c r="F3148" t="s">
        <v>8168</v>
      </c>
      <c r="G3148" t="s">
        <v>8026</v>
      </c>
      <c r="H3148" t="str">
        <f>VLOOKUP(Sales_Data17[[#This Row],[Delivery Region Index]],Regions_Table[#All],2,0)</f>
        <v>Queensland</v>
      </c>
      <c r="I3148" t="str">
        <f>VLOOKUP(Sales_Data17[[#This Row],[Delivery Region Index]],Regions_Table[#All],3,0)</f>
        <v>Cairns</v>
      </c>
      <c r="J3148">
        <v>28</v>
      </c>
      <c r="K3148">
        <v>4</v>
      </c>
      <c r="L3148" t="str">
        <f>VLOOKUP(Sales_Data17[[#This Row],[Product Description Index]],Products_Data[#All],2,0)</f>
        <v>Jeans</v>
      </c>
      <c r="M3148">
        <v>8</v>
      </c>
      <c r="N3148" s="9">
        <v>267.25555555555559</v>
      </c>
      <c r="O3148" s="9">
        <f>Sales_Data17[[#This Row],[Order Quantity]]*Sales_Data17[[#This Row],[Unit Price]]</f>
        <v>2138.0444444444447</v>
      </c>
      <c r="P3148" s="9">
        <v>179.06122222222223</v>
      </c>
      <c r="Q3148" s="9">
        <f>Sales_Data17[[#This Row],[Line Total]]-(Sales_Data17[[#This Row],[Total Unit Cost]]*Sales_Data17[[#This Row],[Order Quantity]])</f>
        <v>705.55466666666689</v>
      </c>
      <c r="R3148" s="1" t="str">
        <f>TEXT(Sales_Data17[[#This Row],[OrderDate]],"MMM")</f>
        <v>Dec</v>
      </c>
      <c r="S3148" s="1" t="str">
        <f t="shared" si="49"/>
        <v>2013</v>
      </c>
    </row>
    <row r="3149" spans="1:19">
      <c r="A3149" t="s">
        <v>3172</v>
      </c>
      <c r="B3149" s="2">
        <v>41619</v>
      </c>
      <c r="C3149" s="2" t="str">
        <f>VLOOKUP(Sales_Data17[[#This Row],[Customer Name Index]],Customer_Data[#All],2,0)</f>
        <v>3LAB, Ltd</v>
      </c>
      <c r="D3149">
        <v>16</v>
      </c>
      <c r="E3149" t="s">
        <v>4</v>
      </c>
      <c r="F3149" t="s">
        <v>8168</v>
      </c>
      <c r="G3149" t="s">
        <v>8025</v>
      </c>
      <c r="H3149" t="str">
        <f>VLOOKUP(Sales_Data17[[#This Row],[Delivery Region Index]],Regions_Table[#All],2,0)</f>
        <v>South Australia</v>
      </c>
      <c r="I3149" t="str">
        <f>VLOOKUP(Sales_Data17[[#This Row],[Delivery Region Index]],Regions_Table[#All],3,0)</f>
        <v>Adelaide</v>
      </c>
      <c r="J3149">
        <v>46</v>
      </c>
      <c r="K3149">
        <v>7</v>
      </c>
      <c r="L3149" t="str">
        <f>VLOOKUP(Sales_Data17[[#This Row],[Product Description Index]],Products_Data[#All],2,0)</f>
        <v>Dress Shirts</v>
      </c>
      <c r="M3149">
        <v>5</v>
      </c>
      <c r="N3149" s="9">
        <v>681.91111111111104</v>
      </c>
      <c r="O3149" s="9">
        <f>Sales_Data17[[#This Row],[Order Quantity]]*Sales_Data17[[#This Row],[Unit Price]]</f>
        <v>3409.5555555555552</v>
      </c>
      <c r="P3149" s="9">
        <v>313.67911111111113</v>
      </c>
      <c r="Q3149" s="9">
        <f>Sales_Data17[[#This Row],[Line Total]]-(Sales_Data17[[#This Row],[Total Unit Cost]]*Sales_Data17[[#This Row],[Order Quantity]])</f>
        <v>1841.1599999999996</v>
      </c>
      <c r="R3149" s="1" t="str">
        <f>TEXT(Sales_Data17[[#This Row],[OrderDate]],"MMM")</f>
        <v>Dec</v>
      </c>
      <c r="S3149" s="1" t="str">
        <f t="shared" si="49"/>
        <v>2013</v>
      </c>
    </row>
    <row r="3150" spans="1:19">
      <c r="A3150" t="s">
        <v>3173</v>
      </c>
      <c r="B3150" s="2">
        <v>41619</v>
      </c>
      <c r="C3150" s="2" t="str">
        <f>VLOOKUP(Sales_Data17[[#This Row],[Customer Name Index]],Customer_Data[#All],2,0)</f>
        <v xml:space="preserve">Linde </v>
      </c>
      <c r="D3150">
        <v>14</v>
      </c>
      <c r="E3150" t="s">
        <v>4</v>
      </c>
      <c r="F3150" t="s">
        <v>8168</v>
      </c>
      <c r="G3150" t="s">
        <v>8026</v>
      </c>
      <c r="H3150" t="str">
        <f>VLOOKUP(Sales_Data17[[#This Row],[Delivery Region Index]],Regions_Table[#All],2,0)</f>
        <v>Queensland</v>
      </c>
      <c r="I3150" t="str">
        <f>VLOOKUP(Sales_Data17[[#This Row],[Delivery Region Index]],Regions_Table[#All],3,0)</f>
        <v>Rockhampton</v>
      </c>
      <c r="J3150">
        <v>41</v>
      </c>
      <c r="K3150">
        <v>6</v>
      </c>
      <c r="L3150" t="str">
        <f>VLOOKUP(Sales_Data17[[#This Row],[Product Description Index]],Products_Data[#All],2,0)</f>
        <v>Socks</v>
      </c>
      <c r="M3150">
        <v>4</v>
      </c>
      <c r="N3150" s="9">
        <v>262.78888888888889</v>
      </c>
      <c r="O3150" s="9">
        <f>Sales_Data17[[#This Row],[Order Quantity]]*Sales_Data17[[#This Row],[Unit Price]]</f>
        <v>1051.1555555555556</v>
      </c>
      <c r="P3150" s="9">
        <v>110.37133333333333</v>
      </c>
      <c r="Q3150" s="9">
        <f>Sales_Data17[[#This Row],[Line Total]]-(Sales_Data17[[#This Row],[Total Unit Cost]]*Sales_Data17[[#This Row],[Order Quantity]])</f>
        <v>609.67022222222226</v>
      </c>
      <c r="R3150" s="1" t="str">
        <f>TEXT(Sales_Data17[[#This Row],[OrderDate]],"MMM")</f>
        <v>Dec</v>
      </c>
      <c r="S3150" s="1" t="str">
        <f t="shared" si="49"/>
        <v>2013</v>
      </c>
    </row>
    <row r="3151" spans="1:19">
      <c r="A3151" t="s">
        <v>3174</v>
      </c>
      <c r="B3151" s="2">
        <v>41620</v>
      </c>
      <c r="C3151" s="2" t="str">
        <f>VLOOKUP(Sales_Data17[[#This Row],[Customer Name Index]],Customer_Data[#All],2,0)</f>
        <v>Medsep Group</v>
      </c>
      <c r="D3151">
        <v>8</v>
      </c>
      <c r="E3151" t="s">
        <v>2</v>
      </c>
      <c r="F3151" t="s">
        <v>8168</v>
      </c>
      <c r="G3151" t="s">
        <v>8027</v>
      </c>
      <c r="H3151" t="str">
        <f>VLOOKUP(Sales_Data17[[#This Row],[Delivery Region Index]],Regions_Table[#All],2,0)</f>
        <v>New South Wales</v>
      </c>
      <c r="I3151" t="str">
        <f>VLOOKUP(Sales_Data17[[#This Row],[Delivery Region Index]],Regions_Table[#All],3,0)</f>
        <v>Tweed Heads</v>
      </c>
      <c r="J3151">
        <v>22</v>
      </c>
      <c r="K3151">
        <v>3</v>
      </c>
      <c r="L3151" t="str">
        <f>VLOOKUP(Sales_Data17[[#This Row],[Product Description Index]],Products_Data[#All],2,0)</f>
        <v>Sunglasses</v>
      </c>
      <c r="M3151">
        <v>4</v>
      </c>
      <c r="N3151" s="9">
        <v>128.78888888888889</v>
      </c>
      <c r="O3151" s="9">
        <f>Sales_Data17[[#This Row],[Order Quantity]]*Sales_Data17[[#This Row],[Unit Price]]</f>
        <v>515.15555555555557</v>
      </c>
      <c r="P3151" s="9">
        <v>105.6068888888889</v>
      </c>
      <c r="Q3151" s="9">
        <f>Sales_Data17[[#This Row],[Line Total]]-(Sales_Data17[[#This Row],[Total Unit Cost]]*Sales_Data17[[#This Row],[Order Quantity]])</f>
        <v>92.727999999999952</v>
      </c>
      <c r="R3151" s="1" t="str">
        <f>TEXT(Sales_Data17[[#This Row],[OrderDate]],"MMM")</f>
        <v>Dec</v>
      </c>
      <c r="S3151" s="1" t="str">
        <f t="shared" si="49"/>
        <v>2013</v>
      </c>
    </row>
    <row r="3152" spans="1:19">
      <c r="A3152" t="s">
        <v>3175</v>
      </c>
      <c r="B3152" s="2">
        <v>41620</v>
      </c>
      <c r="C3152" s="2" t="str">
        <f>VLOOKUP(Sales_Data17[[#This Row],[Customer Name Index]],Customer_Data[#All],2,0)</f>
        <v xml:space="preserve">Ei </v>
      </c>
      <c r="D3152">
        <v>9</v>
      </c>
      <c r="E3152" t="s">
        <v>4</v>
      </c>
      <c r="F3152" t="s">
        <v>8168</v>
      </c>
      <c r="G3152" t="s">
        <v>8027</v>
      </c>
      <c r="H3152" t="str">
        <f>VLOOKUP(Sales_Data17[[#This Row],[Delivery Region Index]],Regions_Table[#All],2,0)</f>
        <v>New South Wales</v>
      </c>
      <c r="I3152" t="str">
        <f>VLOOKUP(Sales_Data17[[#This Row],[Delivery Region Index]],Regions_Table[#All],3,0)</f>
        <v>Wollongong</v>
      </c>
      <c r="J3152">
        <v>24</v>
      </c>
      <c r="K3152">
        <v>4</v>
      </c>
      <c r="L3152" t="str">
        <f>VLOOKUP(Sales_Data17[[#This Row],[Product Description Index]],Products_Data[#All],2,0)</f>
        <v>Jeans</v>
      </c>
      <c r="M3152">
        <v>2</v>
      </c>
      <c r="N3152" s="9">
        <v>119.11111111111111</v>
      </c>
      <c r="O3152" s="9">
        <f>Sales_Data17[[#This Row],[Order Quantity]]*Sales_Data17[[#This Row],[Unit Price]]</f>
        <v>238.22222222222223</v>
      </c>
      <c r="P3152" s="9">
        <v>50.026666666666671</v>
      </c>
      <c r="Q3152" s="9">
        <f>Sales_Data17[[#This Row],[Line Total]]-(Sales_Data17[[#This Row],[Total Unit Cost]]*Sales_Data17[[#This Row],[Order Quantity]])</f>
        <v>138.16888888888889</v>
      </c>
      <c r="R3152" s="1" t="str">
        <f>TEXT(Sales_Data17[[#This Row],[OrderDate]],"MMM")</f>
        <v>Dec</v>
      </c>
      <c r="S3152" s="1" t="str">
        <f t="shared" si="49"/>
        <v>2013</v>
      </c>
    </row>
    <row r="3153" spans="1:19">
      <c r="A3153" t="s">
        <v>3176</v>
      </c>
      <c r="B3153" s="2">
        <v>41620</v>
      </c>
      <c r="C3153" s="2" t="str">
        <f>VLOOKUP(Sales_Data17[[#This Row],[Customer Name Index]],Customer_Data[#All],2,0)</f>
        <v>Ole Group</v>
      </c>
      <c r="D3153">
        <v>13</v>
      </c>
      <c r="E3153" t="s">
        <v>4</v>
      </c>
      <c r="F3153" t="s">
        <v>8168</v>
      </c>
      <c r="G3153" t="s">
        <v>8026</v>
      </c>
      <c r="H3153" t="str">
        <f>VLOOKUP(Sales_Data17[[#This Row],[Delivery Region Index]],Regions_Table[#All],2,0)</f>
        <v>Queensland</v>
      </c>
      <c r="I3153" t="str">
        <f>VLOOKUP(Sales_Data17[[#This Row],[Delivery Region Index]],Regions_Table[#All],3,0)</f>
        <v>Mackay</v>
      </c>
      <c r="J3153">
        <v>36</v>
      </c>
      <c r="K3153">
        <v>5</v>
      </c>
      <c r="L3153" t="str">
        <f>VLOOKUP(Sales_Data17[[#This Row],[Product Description Index]],Products_Data[#All],2,0)</f>
        <v>Hats</v>
      </c>
      <c r="M3153">
        <v>7</v>
      </c>
      <c r="N3153" s="9">
        <v>427.31111111111113</v>
      </c>
      <c r="O3153" s="9">
        <f>Sales_Data17[[#This Row],[Order Quantity]]*Sales_Data17[[#This Row],[Unit Price]]</f>
        <v>2991.1777777777779</v>
      </c>
      <c r="P3153" s="9">
        <v>213.65555555555557</v>
      </c>
      <c r="Q3153" s="9">
        <f>Sales_Data17[[#This Row],[Line Total]]-(Sales_Data17[[#This Row],[Total Unit Cost]]*Sales_Data17[[#This Row],[Order Quantity]])</f>
        <v>1495.588888888889</v>
      </c>
      <c r="R3153" s="1" t="str">
        <f>TEXT(Sales_Data17[[#This Row],[OrderDate]],"MMM")</f>
        <v>Dec</v>
      </c>
      <c r="S3153" s="1" t="str">
        <f t="shared" si="49"/>
        <v>2013</v>
      </c>
    </row>
    <row r="3154" spans="1:19">
      <c r="A3154" t="s">
        <v>3177</v>
      </c>
      <c r="B3154" s="2">
        <v>41621</v>
      </c>
      <c r="C3154" s="2" t="str">
        <f>VLOOKUP(Sales_Data17[[#This Row],[Customer Name Index]],Customer_Data[#All],2,0)</f>
        <v xml:space="preserve">Linde </v>
      </c>
      <c r="D3154">
        <v>14</v>
      </c>
      <c r="E3154" t="s">
        <v>3</v>
      </c>
      <c r="F3154" t="s">
        <v>8168</v>
      </c>
      <c r="G3154" t="s">
        <v>8026</v>
      </c>
      <c r="H3154" t="str">
        <f>VLOOKUP(Sales_Data17[[#This Row],[Delivery Region Index]],Regions_Table[#All],2,0)</f>
        <v>Queensland</v>
      </c>
      <c r="I3154" t="str">
        <f>VLOOKUP(Sales_Data17[[#This Row],[Delivery Region Index]],Regions_Table[#All],3,0)</f>
        <v>Redcliffe</v>
      </c>
      <c r="J3154">
        <v>40</v>
      </c>
      <c r="K3154">
        <v>6</v>
      </c>
      <c r="L3154" t="str">
        <f>VLOOKUP(Sales_Data17[[#This Row],[Product Description Index]],Products_Data[#All],2,0)</f>
        <v>Socks</v>
      </c>
      <c r="M3154">
        <v>4</v>
      </c>
      <c r="N3154" s="9">
        <v>431.77777777777777</v>
      </c>
      <c r="O3154" s="9">
        <f>Sales_Data17[[#This Row],[Order Quantity]]*Sales_Data17[[#This Row],[Unit Price]]</f>
        <v>1727.1111111111111</v>
      </c>
      <c r="P3154" s="9">
        <v>341.10444444444443</v>
      </c>
      <c r="Q3154" s="9">
        <f>Sales_Data17[[#This Row],[Line Total]]-(Sales_Data17[[#This Row],[Total Unit Cost]]*Sales_Data17[[#This Row],[Order Quantity]])</f>
        <v>362.69333333333338</v>
      </c>
      <c r="R3154" s="1" t="str">
        <f>TEXT(Sales_Data17[[#This Row],[OrderDate]],"MMM")</f>
        <v>Dec</v>
      </c>
      <c r="S3154" s="1" t="str">
        <f t="shared" si="49"/>
        <v>2013</v>
      </c>
    </row>
    <row r="3155" spans="1:19">
      <c r="A3155" t="s">
        <v>3178</v>
      </c>
      <c r="B3155" s="2">
        <v>41621</v>
      </c>
      <c r="C3155" s="2" t="str">
        <f>VLOOKUP(Sales_Data17[[#This Row],[Customer Name Index]],Customer_Data[#All],2,0)</f>
        <v>PEDIFIX, Corp</v>
      </c>
      <c r="D3155">
        <v>6</v>
      </c>
      <c r="E3155" t="s">
        <v>4</v>
      </c>
      <c r="F3155" t="s">
        <v>8168</v>
      </c>
      <c r="G3155" t="s">
        <v>8027</v>
      </c>
      <c r="H3155" t="str">
        <f>VLOOKUP(Sales_Data17[[#This Row],[Delivery Region Index]],Regions_Table[#All],2,0)</f>
        <v>New South Wales</v>
      </c>
      <c r="I3155" t="str">
        <f>VLOOKUP(Sales_Data17[[#This Row],[Delivery Region Index]],Regions_Table[#All],3,0)</f>
        <v>Newcastle</v>
      </c>
      <c r="J3155">
        <v>16</v>
      </c>
      <c r="K3155">
        <v>3</v>
      </c>
      <c r="L3155" t="str">
        <f>VLOOKUP(Sales_Data17[[#This Row],[Product Description Index]],Products_Data[#All],2,0)</f>
        <v>Sunglasses</v>
      </c>
      <c r="M3155">
        <v>4</v>
      </c>
      <c r="N3155" s="9">
        <v>86.355555555555554</v>
      </c>
      <c r="O3155" s="9">
        <f>Sales_Data17[[#This Row],[Order Quantity]]*Sales_Data17[[#This Row],[Unit Price]]</f>
        <v>345.42222222222222</v>
      </c>
      <c r="P3155" s="9">
        <v>58.721777777777788</v>
      </c>
      <c r="Q3155" s="9">
        <f>Sales_Data17[[#This Row],[Line Total]]-(Sales_Data17[[#This Row],[Total Unit Cost]]*Sales_Data17[[#This Row],[Order Quantity]])</f>
        <v>110.53511111111106</v>
      </c>
      <c r="R3155" s="1" t="str">
        <f>TEXT(Sales_Data17[[#This Row],[OrderDate]],"MMM")</f>
        <v>Dec</v>
      </c>
      <c r="S3155" s="1" t="str">
        <f t="shared" si="49"/>
        <v>2013</v>
      </c>
    </row>
    <row r="3156" spans="1:19">
      <c r="A3156" t="s">
        <v>3179</v>
      </c>
      <c r="B3156" s="2">
        <v>41622</v>
      </c>
      <c r="C3156" s="2" t="str">
        <f>VLOOKUP(Sales_Data17[[#This Row],[Customer Name Index]],Customer_Data[#All],2,0)</f>
        <v xml:space="preserve">Ei </v>
      </c>
      <c r="D3156">
        <v>9</v>
      </c>
      <c r="E3156" t="s">
        <v>4</v>
      </c>
      <c r="F3156" t="s">
        <v>8168</v>
      </c>
      <c r="G3156" t="s">
        <v>8027</v>
      </c>
      <c r="H3156" t="str">
        <f>VLOOKUP(Sales_Data17[[#This Row],[Delivery Region Index]],Regions_Table[#All],2,0)</f>
        <v>New South Wales</v>
      </c>
      <c r="I3156" t="str">
        <f>VLOOKUP(Sales_Data17[[#This Row],[Delivery Region Index]],Regions_Table[#All],3,0)</f>
        <v>Wollongong</v>
      </c>
      <c r="J3156">
        <v>24</v>
      </c>
      <c r="K3156">
        <v>4</v>
      </c>
      <c r="L3156" t="str">
        <f>VLOOKUP(Sales_Data17[[#This Row],[Product Description Index]],Products_Data[#All],2,0)</f>
        <v>Jeans</v>
      </c>
      <c r="M3156">
        <v>7</v>
      </c>
      <c r="N3156" s="9">
        <v>101.24444444444445</v>
      </c>
      <c r="O3156" s="9">
        <f>Sales_Data17[[#This Row],[Order Quantity]]*Sales_Data17[[#This Row],[Unit Price]]</f>
        <v>708.71111111111122</v>
      </c>
      <c r="P3156" s="9">
        <v>84.032888888888891</v>
      </c>
      <c r="Q3156" s="9">
        <f>Sales_Data17[[#This Row],[Line Total]]-(Sales_Data17[[#This Row],[Total Unit Cost]]*Sales_Data17[[#This Row],[Order Quantity]])</f>
        <v>120.48088888888901</v>
      </c>
      <c r="R3156" s="1" t="str">
        <f>TEXT(Sales_Data17[[#This Row],[OrderDate]],"MMM")</f>
        <v>Dec</v>
      </c>
      <c r="S3156" s="1" t="str">
        <f t="shared" si="49"/>
        <v>2013</v>
      </c>
    </row>
    <row r="3157" spans="1:19">
      <c r="A3157" t="s">
        <v>3180</v>
      </c>
      <c r="B3157" s="2">
        <v>41622</v>
      </c>
      <c r="C3157" s="2" t="str">
        <f>VLOOKUP(Sales_Data17[[#This Row],[Customer Name Index]],Customer_Data[#All],2,0)</f>
        <v>Pure Group</v>
      </c>
      <c r="D3157">
        <v>17</v>
      </c>
      <c r="E3157" t="s">
        <v>3</v>
      </c>
      <c r="F3157" t="s">
        <v>8168</v>
      </c>
      <c r="G3157" t="s">
        <v>8025</v>
      </c>
      <c r="H3157" t="str">
        <f>VLOOKUP(Sales_Data17[[#This Row],[Delivery Region Index]],Regions_Table[#All],2,0)</f>
        <v>Victoria</v>
      </c>
      <c r="I3157" t="str">
        <f>VLOOKUP(Sales_Data17[[#This Row],[Delivery Region Index]],Regions_Table[#All],3,0)</f>
        <v>Melbourne</v>
      </c>
      <c r="J3157">
        <v>47</v>
      </c>
      <c r="K3157">
        <v>7</v>
      </c>
      <c r="L3157" t="str">
        <f>VLOOKUP(Sales_Data17[[#This Row],[Product Description Index]],Products_Data[#All],2,0)</f>
        <v>Dress Shirts</v>
      </c>
      <c r="M3157">
        <v>3</v>
      </c>
      <c r="N3157" s="9">
        <v>436.98888888888888</v>
      </c>
      <c r="O3157" s="9">
        <f>Sales_Data17[[#This Row],[Order Quantity]]*Sales_Data17[[#This Row],[Unit Price]]</f>
        <v>1310.9666666666667</v>
      </c>
      <c r="P3157" s="9">
        <v>345.2212222222222</v>
      </c>
      <c r="Q3157" s="9">
        <f>Sales_Data17[[#This Row],[Line Total]]-(Sales_Data17[[#This Row],[Total Unit Cost]]*Sales_Data17[[#This Row],[Order Quantity]])</f>
        <v>275.30300000000011</v>
      </c>
      <c r="R3157" s="1" t="str">
        <f>TEXT(Sales_Data17[[#This Row],[OrderDate]],"MMM")</f>
        <v>Dec</v>
      </c>
      <c r="S3157" s="1" t="str">
        <f t="shared" si="49"/>
        <v>2013</v>
      </c>
    </row>
    <row r="3158" spans="1:19">
      <c r="A3158" t="s">
        <v>3181</v>
      </c>
      <c r="B3158" s="2">
        <v>41622</v>
      </c>
      <c r="C3158" s="2" t="str">
        <f>VLOOKUP(Sales_Data17[[#This Row],[Customer Name Index]],Customer_Data[#All],2,0)</f>
        <v>Pure Group</v>
      </c>
      <c r="D3158">
        <v>17</v>
      </c>
      <c r="E3158" t="s">
        <v>4</v>
      </c>
      <c r="F3158" t="s">
        <v>8168</v>
      </c>
      <c r="G3158" t="s">
        <v>8025</v>
      </c>
      <c r="H3158" t="str">
        <f>VLOOKUP(Sales_Data17[[#This Row],[Delivery Region Index]],Regions_Table[#All],2,0)</f>
        <v>Victoria</v>
      </c>
      <c r="I3158" t="str">
        <f>VLOOKUP(Sales_Data17[[#This Row],[Delivery Region Index]],Regions_Table[#All],3,0)</f>
        <v>Benalla</v>
      </c>
      <c r="J3158">
        <v>48</v>
      </c>
      <c r="K3158">
        <v>7</v>
      </c>
      <c r="L3158" t="str">
        <f>VLOOKUP(Sales_Data17[[#This Row],[Product Description Index]],Products_Data[#All],2,0)</f>
        <v>Dress Shirts</v>
      </c>
      <c r="M3158">
        <v>3</v>
      </c>
      <c r="N3158" s="9">
        <v>285.12222222222221</v>
      </c>
      <c r="O3158" s="9">
        <f>Sales_Data17[[#This Row],[Order Quantity]]*Sales_Data17[[#This Row],[Unit Price]]</f>
        <v>855.36666666666656</v>
      </c>
      <c r="P3158" s="9">
        <v>159.66844444444445</v>
      </c>
      <c r="Q3158" s="9">
        <f>Sales_Data17[[#This Row],[Line Total]]-(Sales_Data17[[#This Row],[Total Unit Cost]]*Sales_Data17[[#This Row],[Order Quantity]])</f>
        <v>376.36133333333322</v>
      </c>
      <c r="R3158" s="1" t="str">
        <f>TEXT(Sales_Data17[[#This Row],[OrderDate]],"MMM")</f>
        <v>Dec</v>
      </c>
      <c r="S3158" s="1" t="str">
        <f t="shared" si="49"/>
        <v>2013</v>
      </c>
    </row>
    <row r="3159" spans="1:19">
      <c r="A3159" t="s">
        <v>3182</v>
      </c>
      <c r="B3159" s="2">
        <v>41622</v>
      </c>
      <c r="C3159" s="2" t="str">
        <f>VLOOKUP(Sales_Data17[[#This Row],[Customer Name Index]],Customer_Data[#All],2,0)</f>
        <v>Elorac, Corp</v>
      </c>
      <c r="D3159">
        <v>3</v>
      </c>
      <c r="E3159" t="s">
        <v>4</v>
      </c>
      <c r="F3159" t="s">
        <v>8168</v>
      </c>
      <c r="G3159" t="s">
        <v>8027</v>
      </c>
      <c r="H3159" t="str">
        <f>VLOOKUP(Sales_Data17[[#This Row],[Delivery Region Index]],Regions_Table[#All],2,0)</f>
        <v>New South Wales</v>
      </c>
      <c r="I3159" t="str">
        <f>VLOOKUP(Sales_Data17[[#This Row],[Delivery Region Index]],Regions_Table[#All],3,0)</f>
        <v>Coffs Harbour</v>
      </c>
      <c r="J3159">
        <v>7</v>
      </c>
      <c r="K3159">
        <v>1</v>
      </c>
      <c r="L3159" t="str">
        <f>VLOOKUP(Sales_Data17[[#This Row],[Product Description Index]],Products_Data[#All],2,0)</f>
        <v>Shirts</v>
      </c>
      <c r="M3159">
        <v>4</v>
      </c>
      <c r="N3159" s="9">
        <v>643.20000000000005</v>
      </c>
      <c r="O3159" s="9">
        <f>Sales_Data17[[#This Row],[Order Quantity]]*Sales_Data17[[#This Row],[Unit Price]]</f>
        <v>2572.8000000000002</v>
      </c>
      <c r="P3159" s="9">
        <v>328.03199999999998</v>
      </c>
      <c r="Q3159" s="9">
        <f>Sales_Data17[[#This Row],[Line Total]]-(Sales_Data17[[#This Row],[Total Unit Cost]]*Sales_Data17[[#This Row],[Order Quantity]])</f>
        <v>1260.6720000000003</v>
      </c>
      <c r="R3159" s="1" t="str">
        <f>TEXT(Sales_Data17[[#This Row],[OrderDate]],"MMM")</f>
        <v>Dec</v>
      </c>
      <c r="S3159" s="1" t="str">
        <f t="shared" si="49"/>
        <v>2013</v>
      </c>
    </row>
    <row r="3160" spans="1:19">
      <c r="A3160" t="s">
        <v>3183</v>
      </c>
      <c r="B3160" s="2">
        <v>41622</v>
      </c>
      <c r="C3160" s="2" t="str">
        <f>VLOOKUP(Sales_Data17[[#This Row],[Customer Name Index]],Customer_Data[#All],2,0)</f>
        <v xml:space="preserve">Ei </v>
      </c>
      <c r="D3160">
        <v>9</v>
      </c>
      <c r="E3160" t="s">
        <v>2</v>
      </c>
      <c r="F3160" t="s">
        <v>8168</v>
      </c>
      <c r="G3160" t="s">
        <v>8027</v>
      </c>
      <c r="H3160" t="str">
        <f>VLOOKUP(Sales_Data17[[#This Row],[Delivery Region Index]],Regions_Table[#All],2,0)</f>
        <v>New South Wales</v>
      </c>
      <c r="I3160" t="str">
        <f>VLOOKUP(Sales_Data17[[#This Row],[Delivery Region Index]],Regions_Table[#All],3,0)</f>
        <v>Wollongong</v>
      </c>
      <c r="J3160">
        <v>24</v>
      </c>
      <c r="K3160">
        <v>4</v>
      </c>
      <c r="L3160" t="str">
        <f>VLOOKUP(Sales_Data17[[#This Row],[Product Description Index]],Products_Data[#All],2,0)</f>
        <v>Jeans</v>
      </c>
      <c r="M3160">
        <v>6</v>
      </c>
      <c r="N3160" s="9">
        <v>706.47777777777776</v>
      </c>
      <c r="O3160" s="9">
        <f>Sales_Data17[[#This Row],[Order Quantity]]*Sales_Data17[[#This Row],[Unit Price]]</f>
        <v>4238.8666666666668</v>
      </c>
      <c r="P3160" s="9">
        <v>558.11744444444457</v>
      </c>
      <c r="Q3160" s="9">
        <f>Sales_Data17[[#This Row],[Line Total]]-(Sales_Data17[[#This Row],[Total Unit Cost]]*Sales_Data17[[#This Row],[Order Quantity]])</f>
        <v>890.16199999999935</v>
      </c>
      <c r="R3160" s="1" t="str">
        <f>TEXT(Sales_Data17[[#This Row],[OrderDate]],"MMM")</f>
        <v>Dec</v>
      </c>
      <c r="S3160" s="1" t="str">
        <f t="shared" si="49"/>
        <v>2013</v>
      </c>
    </row>
    <row r="3161" spans="1:19">
      <c r="A3161" t="s">
        <v>3184</v>
      </c>
      <c r="B3161" s="2">
        <v>41622</v>
      </c>
      <c r="C3161" s="2" t="str">
        <f>VLOOKUP(Sales_Data17[[#This Row],[Customer Name Index]],Customer_Data[#All],2,0)</f>
        <v>Medsep Group</v>
      </c>
      <c r="D3161">
        <v>8</v>
      </c>
      <c r="E3161" t="s">
        <v>3</v>
      </c>
      <c r="F3161" t="s">
        <v>8168</v>
      </c>
      <c r="G3161" t="s">
        <v>8027</v>
      </c>
      <c r="H3161" t="str">
        <f>VLOOKUP(Sales_Data17[[#This Row],[Delivery Region Index]],Regions_Table[#All],2,0)</f>
        <v>New South Wales</v>
      </c>
      <c r="I3161" t="str">
        <f>VLOOKUP(Sales_Data17[[#This Row],[Delivery Region Index]],Regions_Table[#All],3,0)</f>
        <v>Wagga Wagga</v>
      </c>
      <c r="J3161">
        <v>23</v>
      </c>
      <c r="K3161">
        <v>4</v>
      </c>
      <c r="L3161" t="str">
        <f>VLOOKUP(Sales_Data17[[#This Row],[Product Description Index]],Products_Data[#All],2,0)</f>
        <v>Jeans</v>
      </c>
      <c r="M3161">
        <v>8</v>
      </c>
      <c r="N3161" s="9">
        <v>102.73333333333333</v>
      </c>
      <c r="O3161" s="9">
        <f>Sales_Data17[[#This Row],[Order Quantity]]*Sales_Data17[[#This Row],[Unit Price]]</f>
        <v>821.86666666666667</v>
      </c>
      <c r="P3161" s="9">
        <v>79.104666666666674</v>
      </c>
      <c r="Q3161" s="9">
        <f>Sales_Data17[[#This Row],[Line Total]]-(Sales_Data17[[#This Row],[Total Unit Cost]]*Sales_Data17[[#This Row],[Order Quantity]])</f>
        <v>189.02933333333328</v>
      </c>
      <c r="R3161" s="1" t="str">
        <f>TEXT(Sales_Data17[[#This Row],[OrderDate]],"MMM")</f>
        <v>Dec</v>
      </c>
      <c r="S3161" s="1" t="str">
        <f t="shared" si="49"/>
        <v>2013</v>
      </c>
    </row>
    <row r="3162" spans="1:19">
      <c r="A3162" t="s">
        <v>3185</v>
      </c>
      <c r="B3162" s="2">
        <v>41622</v>
      </c>
      <c r="C3162" s="2" t="str">
        <f>VLOOKUP(Sales_Data17[[#This Row],[Customer Name Index]],Customer_Data[#All],2,0)</f>
        <v>21st Ltd</v>
      </c>
      <c r="D3162">
        <v>10</v>
      </c>
      <c r="E3162" t="s">
        <v>3</v>
      </c>
      <c r="F3162" t="s">
        <v>8168</v>
      </c>
      <c r="G3162" t="s">
        <v>8026</v>
      </c>
      <c r="H3162" t="str">
        <f>VLOOKUP(Sales_Data17[[#This Row],[Delivery Region Index]],Regions_Table[#All],2,0)</f>
        <v>Queensland</v>
      </c>
      <c r="I3162" t="str">
        <f>VLOOKUP(Sales_Data17[[#This Row],[Delivery Region Index]],Regions_Table[#All],3,0)</f>
        <v>Charters Towers</v>
      </c>
      <c r="J3162">
        <v>29</v>
      </c>
      <c r="K3162">
        <v>4</v>
      </c>
      <c r="L3162" t="str">
        <f>VLOOKUP(Sales_Data17[[#This Row],[Product Description Index]],Products_Data[#All],2,0)</f>
        <v>Jeans</v>
      </c>
      <c r="M3162">
        <v>4</v>
      </c>
      <c r="N3162" s="9">
        <v>114.64444444444445</v>
      </c>
      <c r="O3162" s="9">
        <f>Sales_Data17[[#This Row],[Order Quantity]]*Sales_Data17[[#This Row],[Unit Price]]</f>
        <v>458.57777777777778</v>
      </c>
      <c r="P3162" s="9">
        <v>71.079555555555558</v>
      </c>
      <c r="Q3162" s="9">
        <f>Sales_Data17[[#This Row],[Line Total]]-(Sales_Data17[[#This Row],[Total Unit Cost]]*Sales_Data17[[#This Row],[Order Quantity]])</f>
        <v>174.25955555555555</v>
      </c>
      <c r="R3162" s="1" t="str">
        <f>TEXT(Sales_Data17[[#This Row],[OrderDate]],"MMM")</f>
        <v>Dec</v>
      </c>
      <c r="S3162" s="1" t="str">
        <f t="shared" si="49"/>
        <v>2013</v>
      </c>
    </row>
    <row r="3163" spans="1:19">
      <c r="A3163" t="s">
        <v>3186</v>
      </c>
      <c r="B3163" s="2">
        <v>41622</v>
      </c>
      <c r="C3163" s="2" t="str">
        <f>VLOOKUP(Sales_Data17[[#This Row],[Customer Name Index]],Customer_Data[#All],2,0)</f>
        <v>Pacific Ltd</v>
      </c>
      <c r="D3163">
        <v>20</v>
      </c>
      <c r="E3163" t="s">
        <v>3</v>
      </c>
      <c r="F3163" t="s">
        <v>8168</v>
      </c>
      <c r="G3163" t="s">
        <v>8028</v>
      </c>
      <c r="H3163" t="str">
        <f>VLOOKUP(Sales_Data17[[#This Row],[Delivery Region Index]],Regions_Table[#All],2,0)</f>
        <v>Victoria</v>
      </c>
      <c r="I3163" t="str">
        <f>VLOOKUP(Sales_Data17[[#This Row],[Delivery Region Index]],Regions_Table[#All],3,0)</f>
        <v>Wodonga</v>
      </c>
      <c r="J3163">
        <v>58</v>
      </c>
      <c r="K3163">
        <v>8</v>
      </c>
      <c r="L3163" t="str">
        <f>VLOOKUP(Sales_Data17[[#This Row],[Product Description Index]],Products_Data[#All],2,0)</f>
        <v>Shoes</v>
      </c>
      <c r="M3163">
        <v>3</v>
      </c>
      <c r="N3163" s="9">
        <v>427.31111111111113</v>
      </c>
      <c r="O3163" s="9">
        <f>Sales_Data17[[#This Row],[Order Quantity]]*Sales_Data17[[#This Row],[Unit Price]]</f>
        <v>1281.9333333333334</v>
      </c>
      <c r="P3163" s="9">
        <v>192.29000000000002</v>
      </c>
      <c r="Q3163" s="9">
        <f>Sales_Data17[[#This Row],[Line Total]]-(Sales_Data17[[#This Row],[Total Unit Cost]]*Sales_Data17[[#This Row],[Order Quantity]])</f>
        <v>705.06333333333328</v>
      </c>
      <c r="R3163" s="1" t="str">
        <f>TEXT(Sales_Data17[[#This Row],[OrderDate]],"MMM")</f>
        <v>Dec</v>
      </c>
      <c r="S3163" s="1" t="str">
        <f t="shared" si="49"/>
        <v>2013</v>
      </c>
    </row>
    <row r="3164" spans="1:19">
      <c r="A3164" t="s">
        <v>3187</v>
      </c>
      <c r="B3164" s="2">
        <v>41623</v>
      </c>
      <c r="C3164" s="2" t="str">
        <f>VLOOKUP(Sales_Data17[[#This Row],[Customer Name Index]],Customer_Data[#All],2,0)</f>
        <v>Procter Corp</v>
      </c>
      <c r="D3164">
        <v>5</v>
      </c>
      <c r="E3164" t="s">
        <v>3</v>
      </c>
      <c r="F3164" t="s">
        <v>8168</v>
      </c>
      <c r="G3164" t="s">
        <v>8027</v>
      </c>
      <c r="H3164" t="str">
        <f>VLOOKUP(Sales_Data17[[#This Row],[Delivery Region Index]],Regions_Table[#All],2,0)</f>
        <v>New South Wales</v>
      </c>
      <c r="I3164" t="str">
        <f>VLOOKUP(Sales_Data17[[#This Row],[Delivery Region Index]],Regions_Table[#All],3,0)</f>
        <v>Maitland</v>
      </c>
      <c r="J3164">
        <v>15</v>
      </c>
      <c r="K3164">
        <v>2</v>
      </c>
      <c r="L3164" t="str">
        <f>VLOOKUP(Sales_Data17[[#This Row],[Product Description Index]],Products_Data[#All],2,0)</f>
        <v>Pants</v>
      </c>
      <c r="M3164">
        <v>4</v>
      </c>
      <c r="N3164" s="9">
        <v>100.5</v>
      </c>
      <c r="O3164" s="9">
        <f>Sales_Data17[[#This Row],[Order Quantity]]*Sales_Data17[[#This Row],[Unit Price]]</f>
        <v>402</v>
      </c>
      <c r="P3164" s="9">
        <v>74.37</v>
      </c>
      <c r="Q3164" s="9">
        <f>Sales_Data17[[#This Row],[Line Total]]-(Sales_Data17[[#This Row],[Total Unit Cost]]*Sales_Data17[[#This Row],[Order Quantity]])</f>
        <v>104.51999999999998</v>
      </c>
      <c r="R3164" s="1" t="str">
        <f>TEXT(Sales_Data17[[#This Row],[OrderDate]],"MMM")</f>
        <v>Dec</v>
      </c>
      <c r="S3164" s="1" t="str">
        <f t="shared" si="49"/>
        <v>2013</v>
      </c>
    </row>
    <row r="3165" spans="1:19">
      <c r="A3165" t="s">
        <v>3188</v>
      </c>
      <c r="B3165" s="2">
        <v>41623</v>
      </c>
      <c r="C3165" s="2" t="str">
        <f>VLOOKUP(Sales_Data17[[#This Row],[Customer Name Index]],Customer_Data[#All],2,0)</f>
        <v>Rochester Ltd</v>
      </c>
      <c r="D3165">
        <v>15</v>
      </c>
      <c r="E3165" t="s">
        <v>4</v>
      </c>
      <c r="F3165" t="s">
        <v>8168</v>
      </c>
      <c r="G3165" t="s">
        <v>8025</v>
      </c>
      <c r="H3165" t="str">
        <f>VLOOKUP(Sales_Data17[[#This Row],[Delivery Region Index]],Regions_Table[#All],2,0)</f>
        <v>Queensland</v>
      </c>
      <c r="I3165" t="str">
        <f>VLOOKUP(Sales_Data17[[#This Row],[Delivery Region Index]],Regions_Table[#All],3,0)</f>
        <v>Sunshine Coast</v>
      </c>
      <c r="J3165">
        <v>42</v>
      </c>
      <c r="K3165">
        <v>6</v>
      </c>
      <c r="L3165" t="str">
        <f>VLOOKUP(Sales_Data17[[#This Row],[Product Description Index]],Products_Data[#All],2,0)</f>
        <v>Socks</v>
      </c>
      <c r="M3165">
        <v>3</v>
      </c>
      <c r="N3165" s="9">
        <v>26.055555555555557</v>
      </c>
      <c r="O3165" s="9">
        <f>Sales_Data17[[#This Row],[Order Quantity]]*Sales_Data17[[#This Row],[Unit Price]]</f>
        <v>78.166666666666671</v>
      </c>
      <c r="P3165" s="9">
        <v>21.365555555555556</v>
      </c>
      <c r="Q3165" s="9">
        <f>Sales_Data17[[#This Row],[Line Total]]-(Sales_Data17[[#This Row],[Total Unit Cost]]*Sales_Data17[[#This Row],[Order Quantity]])</f>
        <v>14.070000000000007</v>
      </c>
      <c r="R3165" s="1" t="str">
        <f>TEXT(Sales_Data17[[#This Row],[OrderDate]],"MMM")</f>
        <v>Dec</v>
      </c>
      <c r="S3165" s="1" t="str">
        <f t="shared" si="49"/>
        <v>2013</v>
      </c>
    </row>
    <row r="3166" spans="1:19">
      <c r="A3166" t="s">
        <v>3189</v>
      </c>
      <c r="B3166" s="2">
        <v>41624</v>
      </c>
      <c r="C3166" s="2" t="str">
        <f>VLOOKUP(Sales_Data17[[#This Row],[Customer Name Index]],Customer_Data[#All],2,0)</f>
        <v>New Ltd</v>
      </c>
      <c r="D3166">
        <v>7</v>
      </c>
      <c r="E3166" t="s">
        <v>4</v>
      </c>
      <c r="F3166" t="s">
        <v>8168</v>
      </c>
      <c r="G3166" t="s">
        <v>8027</v>
      </c>
      <c r="H3166" t="str">
        <f>VLOOKUP(Sales_Data17[[#This Row],[Delivery Region Index]],Regions_Table[#All],2,0)</f>
        <v>New South Wales</v>
      </c>
      <c r="I3166" t="str">
        <f>VLOOKUP(Sales_Data17[[#This Row],[Delivery Region Index]],Regions_Table[#All],3,0)</f>
        <v>Orange</v>
      </c>
      <c r="J3166">
        <v>18</v>
      </c>
      <c r="K3166">
        <v>3</v>
      </c>
      <c r="L3166" t="str">
        <f>VLOOKUP(Sales_Data17[[#This Row],[Product Description Index]],Products_Data[#All],2,0)</f>
        <v>Sunglasses</v>
      </c>
      <c r="M3166">
        <v>5</v>
      </c>
      <c r="N3166" s="9">
        <v>441.45555555555552</v>
      </c>
      <c r="O3166" s="9">
        <f>Sales_Data17[[#This Row],[Order Quantity]]*Sales_Data17[[#This Row],[Unit Price]]</f>
        <v>2207.2777777777774</v>
      </c>
      <c r="P3166" s="9">
        <v>189.8258888888889</v>
      </c>
      <c r="Q3166" s="9">
        <f>Sales_Data17[[#This Row],[Line Total]]-(Sales_Data17[[#This Row],[Total Unit Cost]]*Sales_Data17[[#This Row],[Order Quantity]])</f>
        <v>1258.1483333333329</v>
      </c>
      <c r="R3166" s="1" t="str">
        <f>TEXT(Sales_Data17[[#This Row],[OrderDate]],"MMM")</f>
        <v>Dec</v>
      </c>
      <c r="S3166" s="1" t="str">
        <f t="shared" si="49"/>
        <v>2013</v>
      </c>
    </row>
    <row r="3167" spans="1:19">
      <c r="A3167" t="s">
        <v>3190</v>
      </c>
      <c r="B3167" s="2">
        <v>41624</v>
      </c>
      <c r="C3167" s="2" t="str">
        <f>VLOOKUP(Sales_Data17[[#This Row],[Customer Name Index]],Customer_Data[#All],2,0)</f>
        <v>21st Ltd</v>
      </c>
      <c r="D3167">
        <v>10</v>
      </c>
      <c r="E3167" t="s">
        <v>4</v>
      </c>
      <c r="F3167" t="s">
        <v>8168</v>
      </c>
      <c r="G3167" t="s">
        <v>8026</v>
      </c>
      <c r="H3167" t="str">
        <f>VLOOKUP(Sales_Data17[[#This Row],[Delivery Region Index]],Regions_Table[#All],2,0)</f>
        <v>Queensland</v>
      </c>
      <c r="I3167" t="str">
        <f>VLOOKUP(Sales_Data17[[#This Row],[Delivery Region Index]],Regions_Table[#All],3,0)</f>
        <v>Charters Towers</v>
      </c>
      <c r="J3167">
        <v>29</v>
      </c>
      <c r="K3167">
        <v>4</v>
      </c>
      <c r="L3167" t="str">
        <f>VLOOKUP(Sales_Data17[[#This Row],[Product Description Index]],Products_Data[#All],2,0)</f>
        <v>Jeans</v>
      </c>
      <c r="M3167">
        <v>2</v>
      </c>
      <c r="N3167" s="9">
        <v>23.077777777777779</v>
      </c>
      <c r="O3167" s="9">
        <f>Sales_Data17[[#This Row],[Order Quantity]]*Sales_Data17[[#This Row],[Unit Price]]</f>
        <v>46.155555555555559</v>
      </c>
      <c r="P3167" s="9">
        <v>17.077555555555556</v>
      </c>
      <c r="Q3167" s="9">
        <f>Sales_Data17[[#This Row],[Line Total]]-(Sales_Data17[[#This Row],[Total Unit Cost]]*Sales_Data17[[#This Row],[Order Quantity]])</f>
        <v>12.000444444444447</v>
      </c>
      <c r="R3167" s="1" t="str">
        <f>TEXT(Sales_Data17[[#This Row],[OrderDate]],"MMM")</f>
        <v>Dec</v>
      </c>
      <c r="S3167" s="1" t="str">
        <f t="shared" si="49"/>
        <v>2013</v>
      </c>
    </row>
    <row r="3168" spans="1:19">
      <c r="A3168" t="s">
        <v>3191</v>
      </c>
      <c r="B3168" s="2">
        <v>41625</v>
      </c>
      <c r="C3168" s="2" t="str">
        <f>VLOOKUP(Sales_Data17[[#This Row],[Customer Name Index]],Customer_Data[#All],2,0)</f>
        <v>Procter Corp</v>
      </c>
      <c r="D3168">
        <v>5</v>
      </c>
      <c r="E3168" t="s">
        <v>2</v>
      </c>
      <c r="F3168" t="s">
        <v>8168</v>
      </c>
      <c r="G3168" t="s">
        <v>8027</v>
      </c>
      <c r="H3168" t="str">
        <f>VLOOKUP(Sales_Data17[[#This Row],[Delivery Region Index]],Regions_Table[#All],2,0)</f>
        <v>New South Wales</v>
      </c>
      <c r="I3168" t="str">
        <f>VLOOKUP(Sales_Data17[[#This Row],[Delivery Region Index]],Regions_Table[#All],3,0)</f>
        <v>Lake Macquarie</v>
      </c>
      <c r="J3168">
        <v>13</v>
      </c>
      <c r="K3168">
        <v>2</v>
      </c>
      <c r="L3168" t="str">
        <f>VLOOKUP(Sales_Data17[[#This Row],[Product Description Index]],Products_Data[#All],2,0)</f>
        <v>Pants</v>
      </c>
      <c r="M3168">
        <v>1</v>
      </c>
      <c r="N3168" s="9">
        <v>111.66666666666667</v>
      </c>
      <c r="O3168" s="9">
        <f>Sales_Data17[[#This Row],[Order Quantity]]*Sales_Data17[[#This Row],[Unit Price]]</f>
        <v>111.66666666666667</v>
      </c>
      <c r="P3168" s="9">
        <v>87.1</v>
      </c>
      <c r="Q3168" s="9">
        <f>Sales_Data17[[#This Row],[Line Total]]-(Sales_Data17[[#This Row],[Total Unit Cost]]*Sales_Data17[[#This Row],[Order Quantity]])</f>
        <v>24.566666666666677</v>
      </c>
      <c r="R3168" s="1" t="str">
        <f>TEXT(Sales_Data17[[#This Row],[OrderDate]],"MMM")</f>
        <v>Dec</v>
      </c>
      <c r="S3168" s="1" t="str">
        <f t="shared" si="49"/>
        <v>2013</v>
      </c>
    </row>
    <row r="3169" spans="1:19">
      <c r="A3169" t="s">
        <v>3192</v>
      </c>
      <c r="B3169" s="2">
        <v>41625</v>
      </c>
      <c r="C3169" s="2" t="str">
        <f>VLOOKUP(Sales_Data17[[#This Row],[Customer Name Index]],Customer_Data[#All],2,0)</f>
        <v>Ole Group</v>
      </c>
      <c r="D3169">
        <v>13</v>
      </c>
      <c r="E3169" t="s">
        <v>2</v>
      </c>
      <c r="F3169" t="s">
        <v>8168</v>
      </c>
      <c r="G3169" t="s">
        <v>8026</v>
      </c>
      <c r="H3169" t="str">
        <f>VLOOKUP(Sales_Data17[[#This Row],[Delivery Region Index]],Regions_Table[#All],2,0)</f>
        <v>Queensland</v>
      </c>
      <c r="I3169" t="str">
        <f>VLOOKUP(Sales_Data17[[#This Row],[Delivery Region Index]],Regions_Table[#All],3,0)</f>
        <v>Maryborough</v>
      </c>
      <c r="J3169">
        <v>37</v>
      </c>
      <c r="K3169">
        <v>6</v>
      </c>
      <c r="L3169" t="str">
        <f>VLOOKUP(Sales_Data17[[#This Row],[Product Description Index]],Products_Data[#All],2,0)</f>
        <v>Socks</v>
      </c>
      <c r="M3169">
        <v>8</v>
      </c>
      <c r="N3169" s="9">
        <v>24.566666666666666</v>
      </c>
      <c r="O3169" s="9">
        <f>Sales_Data17[[#This Row],[Order Quantity]]*Sales_Data17[[#This Row],[Unit Price]]</f>
        <v>196.53333333333333</v>
      </c>
      <c r="P3169" s="9">
        <v>20.881666666666668</v>
      </c>
      <c r="Q3169" s="9">
        <f>Sales_Data17[[#This Row],[Line Total]]-(Sales_Data17[[#This Row],[Total Unit Cost]]*Sales_Data17[[#This Row],[Order Quantity]])</f>
        <v>29.47999999999999</v>
      </c>
      <c r="R3169" s="1" t="str">
        <f>TEXT(Sales_Data17[[#This Row],[OrderDate]],"MMM")</f>
        <v>Dec</v>
      </c>
      <c r="S3169" s="1" t="str">
        <f t="shared" si="49"/>
        <v>2013</v>
      </c>
    </row>
    <row r="3170" spans="1:19">
      <c r="A3170" t="s">
        <v>3193</v>
      </c>
      <c r="B3170" s="2">
        <v>41625</v>
      </c>
      <c r="C3170" s="2" t="str">
        <f>VLOOKUP(Sales_Data17[[#This Row],[Customer Name Index]],Customer_Data[#All],2,0)</f>
        <v>ETUDE Ltd</v>
      </c>
      <c r="D3170">
        <v>4</v>
      </c>
      <c r="E3170" t="s">
        <v>3</v>
      </c>
      <c r="F3170" t="s">
        <v>8168</v>
      </c>
      <c r="G3170" t="s">
        <v>8027</v>
      </c>
      <c r="H3170" t="str">
        <f>VLOOKUP(Sales_Data17[[#This Row],[Delivery Region Index]],Regions_Table[#All],2,0)</f>
        <v>New South Wales</v>
      </c>
      <c r="I3170" t="str">
        <f>VLOOKUP(Sales_Data17[[#This Row],[Delivery Region Index]],Regions_Table[#All],3,0)</f>
        <v>Griffith</v>
      </c>
      <c r="J3170">
        <v>12</v>
      </c>
      <c r="K3170">
        <v>2</v>
      </c>
      <c r="L3170" t="str">
        <f>VLOOKUP(Sales_Data17[[#This Row],[Product Description Index]],Products_Data[#All],2,0)</f>
        <v>Pants</v>
      </c>
      <c r="M3170">
        <v>9</v>
      </c>
      <c r="N3170" s="9">
        <v>428.05555555555554</v>
      </c>
      <c r="O3170" s="9">
        <f>Sales_Data17[[#This Row],[Order Quantity]]*Sales_Data17[[#This Row],[Unit Price]]</f>
        <v>3852.5</v>
      </c>
      <c r="P3170" s="9">
        <v>184.0638888888889</v>
      </c>
      <c r="Q3170" s="9">
        <f>Sales_Data17[[#This Row],[Line Total]]-(Sales_Data17[[#This Row],[Total Unit Cost]]*Sales_Data17[[#This Row],[Order Quantity]])</f>
        <v>2195.9250000000002</v>
      </c>
      <c r="R3170" s="1" t="str">
        <f>TEXT(Sales_Data17[[#This Row],[OrderDate]],"MMM")</f>
        <v>Dec</v>
      </c>
      <c r="S3170" s="1" t="str">
        <f t="shared" si="49"/>
        <v>2013</v>
      </c>
    </row>
    <row r="3171" spans="1:19">
      <c r="A3171" t="s">
        <v>3194</v>
      </c>
      <c r="B3171" s="2">
        <v>41626</v>
      </c>
      <c r="C3171" s="2" t="str">
        <f>VLOOKUP(Sales_Data17[[#This Row],[Customer Name Index]],Customer_Data[#All],2,0)</f>
        <v xml:space="preserve">WakeFern </v>
      </c>
      <c r="D3171">
        <v>2</v>
      </c>
      <c r="E3171" t="s">
        <v>4</v>
      </c>
      <c r="F3171" t="s">
        <v>8168</v>
      </c>
      <c r="G3171" t="s">
        <v>8027</v>
      </c>
      <c r="H3171" t="str">
        <f>VLOOKUP(Sales_Data17[[#This Row],[Delivery Region Index]],Regions_Table[#All],2,0)</f>
        <v>New South Wales</v>
      </c>
      <c r="I3171" t="str">
        <f>VLOOKUP(Sales_Data17[[#This Row],[Delivery Region Index]],Regions_Table[#All],3,0)</f>
        <v>Broken Hill</v>
      </c>
      <c r="J3171">
        <v>5</v>
      </c>
      <c r="K3171">
        <v>1</v>
      </c>
      <c r="L3171" t="str">
        <f>VLOOKUP(Sales_Data17[[#This Row],[Product Description Index]],Products_Data[#All],2,0)</f>
        <v>Shirts</v>
      </c>
      <c r="M3171">
        <v>3</v>
      </c>
      <c r="N3171" s="9">
        <v>29.777777777777779</v>
      </c>
      <c r="O3171" s="9">
        <f>Sales_Data17[[#This Row],[Order Quantity]]*Sales_Data17[[#This Row],[Unit Price]]</f>
        <v>89.333333333333343</v>
      </c>
      <c r="P3171" s="9">
        <v>17.866666666666664</v>
      </c>
      <c r="Q3171" s="9">
        <f>Sales_Data17[[#This Row],[Line Total]]-(Sales_Data17[[#This Row],[Total Unit Cost]]*Sales_Data17[[#This Row],[Order Quantity]])</f>
        <v>35.733333333333348</v>
      </c>
      <c r="R3171" s="1" t="str">
        <f>TEXT(Sales_Data17[[#This Row],[OrderDate]],"MMM")</f>
        <v>Dec</v>
      </c>
      <c r="S3171" s="1" t="str">
        <f t="shared" si="49"/>
        <v>2013</v>
      </c>
    </row>
    <row r="3172" spans="1:19">
      <c r="A3172" t="s">
        <v>3195</v>
      </c>
      <c r="B3172" s="2">
        <v>41627</v>
      </c>
      <c r="C3172" s="2" t="str">
        <f>VLOOKUP(Sales_Data17[[#This Row],[Customer Name Index]],Customer_Data[#All],2,0)</f>
        <v>Pacific Ltd</v>
      </c>
      <c r="D3172">
        <v>20</v>
      </c>
      <c r="E3172" t="s">
        <v>4</v>
      </c>
      <c r="F3172" t="s">
        <v>8168</v>
      </c>
      <c r="G3172" t="s">
        <v>8028</v>
      </c>
      <c r="H3172" t="str">
        <f>VLOOKUP(Sales_Data17[[#This Row],[Delivery Region Index]],Regions_Table[#All],2,0)</f>
        <v>Victoria</v>
      </c>
      <c r="I3172" t="str">
        <f>VLOOKUP(Sales_Data17[[#This Row],[Delivery Region Index]],Regions_Table[#All],3,0)</f>
        <v>Warrnambool</v>
      </c>
      <c r="J3172">
        <v>57</v>
      </c>
      <c r="K3172">
        <v>8</v>
      </c>
      <c r="L3172" t="str">
        <f>VLOOKUP(Sales_Data17[[#This Row],[Product Description Index]],Products_Data[#All],2,0)</f>
        <v>Shoes</v>
      </c>
      <c r="M3172">
        <v>5</v>
      </c>
      <c r="N3172" s="9">
        <v>388.6</v>
      </c>
      <c r="O3172" s="9">
        <f>Sales_Data17[[#This Row],[Order Quantity]]*Sales_Data17[[#This Row],[Unit Price]]</f>
        <v>1943</v>
      </c>
      <c r="P3172" s="9">
        <v>155.44</v>
      </c>
      <c r="Q3172" s="9">
        <f>Sales_Data17[[#This Row],[Line Total]]-(Sales_Data17[[#This Row],[Total Unit Cost]]*Sales_Data17[[#This Row],[Order Quantity]])</f>
        <v>1165.8</v>
      </c>
      <c r="R3172" s="1" t="str">
        <f>TEXT(Sales_Data17[[#This Row],[OrderDate]],"MMM")</f>
        <v>Dec</v>
      </c>
      <c r="S3172" s="1" t="str">
        <f t="shared" si="49"/>
        <v>2013</v>
      </c>
    </row>
    <row r="3173" spans="1:19">
      <c r="A3173" t="s">
        <v>3196</v>
      </c>
      <c r="B3173" s="2">
        <v>41627</v>
      </c>
      <c r="C3173" s="2" t="str">
        <f>VLOOKUP(Sales_Data17[[#This Row],[Customer Name Index]],Customer_Data[#All],2,0)</f>
        <v>Elorac, Corp</v>
      </c>
      <c r="D3173">
        <v>3</v>
      </c>
      <c r="E3173" t="s">
        <v>2</v>
      </c>
      <c r="F3173" t="s">
        <v>8168</v>
      </c>
      <c r="G3173" t="s">
        <v>8027</v>
      </c>
      <c r="H3173" t="str">
        <f>VLOOKUP(Sales_Data17[[#This Row],[Delivery Region Index]],Regions_Table[#All],2,0)</f>
        <v>New South Wales</v>
      </c>
      <c r="I3173" t="str">
        <f>VLOOKUP(Sales_Data17[[#This Row],[Delivery Region Index]],Regions_Table[#All],3,0)</f>
        <v>Cessnock</v>
      </c>
      <c r="J3173">
        <v>6</v>
      </c>
      <c r="K3173">
        <v>1</v>
      </c>
      <c r="L3173" t="str">
        <f>VLOOKUP(Sales_Data17[[#This Row],[Product Description Index]],Products_Data[#All],2,0)</f>
        <v>Shirts</v>
      </c>
      <c r="M3173">
        <v>3</v>
      </c>
      <c r="N3173" s="9">
        <v>715.41111111111104</v>
      </c>
      <c r="O3173" s="9">
        <f>Sales_Data17[[#This Row],[Order Quantity]]*Sales_Data17[[#This Row],[Unit Price]]</f>
        <v>2146.2333333333331</v>
      </c>
      <c r="P3173" s="9">
        <v>286.16444444444443</v>
      </c>
      <c r="Q3173" s="9">
        <f>Sales_Data17[[#This Row],[Line Total]]-(Sales_Data17[[#This Row],[Total Unit Cost]]*Sales_Data17[[#This Row],[Order Quantity]])</f>
        <v>1287.7399999999998</v>
      </c>
      <c r="R3173" s="1" t="str">
        <f>TEXT(Sales_Data17[[#This Row],[OrderDate]],"MMM")</f>
        <v>Dec</v>
      </c>
      <c r="S3173" s="1" t="str">
        <f t="shared" si="49"/>
        <v>2013</v>
      </c>
    </row>
    <row r="3174" spans="1:19">
      <c r="A3174" t="s">
        <v>3197</v>
      </c>
      <c r="B3174" s="2">
        <v>41627</v>
      </c>
      <c r="C3174" s="2" t="str">
        <f>VLOOKUP(Sales_Data17[[#This Row],[Customer Name Index]],Customer_Data[#All],2,0)</f>
        <v xml:space="preserve">Qualitest </v>
      </c>
      <c r="D3174">
        <v>19</v>
      </c>
      <c r="E3174" t="s">
        <v>4</v>
      </c>
      <c r="F3174" t="s">
        <v>8168</v>
      </c>
      <c r="G3174" t="s">
        <v>8028</v>
      </c>
      <c r="H3174" t="str">
        <f>VLOOKUP(Sales_Data17[[#This Row],[Delivery Region Index]],Regions_Table[#All],2,0)</f>
        <v>Victoria</v>
      </c>
      <c r="I3174" t="str">
        <f>VLOOKUP(Sales_Data17[[#This Row],[Delivery Region Index]],Regions_Table[#All],3,0)</f>
        <v>Shepparton</v>
      </c>
      <c r="J3174">
        <v>54</v>
      </c>
      <c r="K3174">
        <v>8</v>
      </c>
      <c r="L3174" t="str">
        <f>VLOOKUP(Sales_Data17[[#This Row],[Product Description Index]],Products_Data[#All],2,0)</f>
        <v>Shoes</v>
      </c>
      <c r="M3174">
        <v>4</v>
      </c>
      <c r="N3174" s="9">
        <v>96.777777777777771</v>
      </c>
      <c r="O3174" s="9">
        <f>Sales_Data17[[#This Row],[Order Quantity]]*Sales_Data17[[#This Row],[Unit Price]]</f>
        <v>387.11111111111109</v>
      </c>
      <c r="P3174" s="9">
        <v>75.486666666666665</v>
      </c>
      <c r="Q3174" s="9">
        <f>Sales_Data17[[#This Row],[Line Total]]-(Sales_Data17[[#This Row],[Total Unit Cost]]*Sales_Data17[[#This Row],[Order Quantity]])</f>
        <v>85.164444444444428</v>
      </c>
      <c r="R3174" s="1" t="str">
        <f>TEXT(Sales_Data17[[#This Row],[OrderDate]],"MMM")</f>
        <v>Dec</v>
      </c>
      <c r="S3174" s="1" t="str">
        <f t="shared" si="49"/>
        <v>2013</v>
      </c>
    </row>
    <row r="3175" spans="1:19">
      <c r="A3175" t="s">
        <v>3198</v>
      </c>
      <c r="B3175" s="2">
        <v>41627</v>
      </c>
      <c r="C3175" s="2" t="str">
        <f>VLOOKUP(Sales_Data17[[#This Row],[Customer Name Index]],Customer_Data[#All],2,0)</f>
        <v>3LAB, Ltd</v>
      </c>
      <c r="D3175">
        <v>16</v>
      </c>
      <c r="E3175" t="s">
        <v>4</v>
      </c>
      <c r="F3175" t="s">
        <v>8168</v>
      </c>
      <c r="G3175" t="s">
        <v>8025</v>
      </c>
      <c r="H3175" t="str">
        <f>VLOOKUP(Sales_Data17[[#This Row],[Delivery Region Index]],Regions_Table[#All],2,0)</f>
        <v>Queensland</v>
      </c>
      <c r="I3175" t="str">
        <f>VLOOKUP(Sales_Data17[[#This Row],[Delivery Region Index]],Regions_Table[#All],3,0)</f>
        <v>Townsville</v>
      </c>
      <c r="J3175">
        <v>45</v>
      </c>
      <c r="K3175">
        <v>7</v>
      </c>
      <c r="L3175" t="str">
        <f>VLOOKUP(Sales_Data17[[#This Row],[Product Description Index]],Products_Data[#All],2,0)</f>
        <v>Dress Shirts</v>
      </c>
      <c r="M3175">
        <v>4</v>
      </c>
      <c r="N3175" s="9">
        <v>434.75555555555559</v>
      </c>
      <c r="O3175" s="9">
        <f>Sales_Data17[[#This Row],[Order Quantity]]*Sales_Data17[[#This Row],[Unit Price]]</f>
        <v>1739.0222222222224</v>
      </c>
      <c r="P3175" s="9">
        <v>199.98755555555556</v>
      </c>
      <c r="Q3175" s="9">
        <f>Sales_Data17[[#This Row],[Line Total]]-(Sales_Data17[[#This Row],[Total Unit Cost]]*Sales_Data17[[#This Row],[Order Quantity]])</f>
        <v>939.07200000000012</v>
      </c>
      <c r="R3175" s="1" t="str">
        <f>TEXT(Sales_Data17[[#This Row],[OrderDate]],"MMM")</f>
        <v>Dec</v>
      </c>
      <c r="S3175" s="1" t="str">
        <f t="shared" si="49"/>
        <v>2013</v>
      </c>
    </row>
    <row r="3176" spans="1:19">
      <c r="A3176" t="s">
        <v>3199</v>
      </c>
      <c r="B3176" s="2">
        <v>41627</v>
      </c>
      <c r="C3176" s="2" t="str">
        <f>VLOOKUP(Sales_Data17[[#This Row],[Customer Name Index]],Customer_Data[#All],2,0)</f>
        <v>Apollo Ltd</v>
      </c>
      <c r="D3176">
        <v>11</v>
      </c>
      <c r="E3176" t="s">
        <v>4</v>
      </c>
      <c r="F3176" t="s">
        <v>8168</v>
      </c>
      <c r="G3176" t="s">
        <v>8026</v>
      </c>
      <c r="H3176" t="str">
        <f>VLOOKUP(Sales_Data17[[#This Row],[Delivery Region Index]],Regions_Table[#All],2,0)</f>
        <v>Queensland</v>
      </c>
      <c r="I3176" t="str">
        <f>VLOOKUP(Sales_Data17[[#This Row],[Delivery Region Index]],Regions_Table[#All],3,0)</f>
        <v>Gladstone</v>
      </c>
      <c r="J3176">
        <v>30</v>
      </c>
      <c r="K3176">
        <v>5</v>
      </c>
      <c r="L3176" t="str">
        <f>VLOOKUP(Sales_Data17[[#This Row],[Product Description Index]],Products_Data[#All],2,0)</f>
        <v>Hats</v>
      </c>
      <c r="M3176">
        <v>8</v>
      </c>
      <c r="N3176" s="9">
        <v>110.92222222222223</v>
      </c>
      <c r="O3176" s="9">
        <f>Sales_Data17[[#This Row],[Order Quantity]]*Sales_Data17[[#This Row],[Unit Price]]</f>
        <v>887.37777777777785</v>
      </c>
      <c r="P3176" s="9">
        <v>55.461111111111116</v>
      </c>
      <c r="Q3176" s="9">
        <f>Sales_Data17[[#This Row],[Line Total]]-(Sales_Data17[[#This Row],[Total Unit Cost]]*Sales_Data17[[#This Row],[Order Quantity]])</f>
        <v>443.68888888888893</v>
      </c>
      <c r="R3176" s="1" t="str">
        <f>TEXT(Sales_Data17[[#This Row],[OrderDate]],"MMM")</f>
        <v>Dec</v>
      </c>
      <c r="S3176" s="1" t="str">
        <f t="shared" si="49"/>
        <v>2013</v>
      </c>
    </row>
    <row r="3177" spans="1:19">
      <c r="A3177" t="s">
        <v>3200</v>
      </c>
      <c r="B3177" s="2">
        <v>41627</v>
      </c>
      <c r="C3177" s="2" t="str">
        <f>VLOOKUP(Sales_Data17[[#This Row],[Customer Name Index]],Customer_Data[#All],2,0)</f>
        <v>Eminence Corp</v>
      </c>
      <c r="D3177">
        <v>18</v>
      </c>
      <c r="E3177" t="s">
        <v>4</v>
      </c>
      <c r="F3177" t="s">
        <v>8168</v>
      </c>
      <c r="G3177" t="s">
        <v>8025</v>
      </c>
      <c r="H3177" t="str">
        <f>VLOOKUP(Sales_Data17[[#This Row],[Delivery Region Index]],Regions_Table[#All],2,0)</f>
        <v>Victoria</v>
      </c>
      <c r="I3177" t="str">
        <f>VLOOKUP(Sales_Data17[[#This Row],[Delivery Region Index]],Regions_Table[#All],3,0)</f>
        <v>Geelong</v>
      </c>
      <c r="J3177">
        <v>51</v>
      </c>
      <c r="K3177">
        <v>7</v>
      </c>
      <c r="L3177" t="str">
        <f>VLOOKUP(Sales_Data17[[#This Row],[Product Description Index]],Products_Data[#All],2,0)</f>
        <v>Dress Shirts</v>
      </c>
      <c r="M3177">
        <v>4</v>
      </c>
      <c r="N3177" s="9">
        <v>685.63333333333333</v>
      </c>
      <c r="O3177" s="9">
        <f>Sales_Data17[[#This Row],[Order Quantity]]*Sales_Data17[[#This Row],[Unit Price]]</f>
        <v>2742.5333333333333</v>
      </c>
      <c r="P3177" s="9">
        <v>445.66166666666663</v>
      </c>
      <c r="Q3177" s="9">
        <f>Sales_Data17[[#This Row],[Line Total]]-(Sales_Data17[[#This Row],[Total Unit Cost]]*Sales_Data17[[#This Row],[Order Quantity]])</f>
        <v>959.88666666666677</v>
      </c>
      <c r="R3177" s="1" t="str">
        <f>TEXT(Sales_Data17[[#This Row],[OrderDate]],"MMM")</f>
        <v>Dec</v>
      </c>
      <c r="S3177" s="1" t="str">
        <f t="shared" si="49"/>
        <v>2013</v>
      </c>
    </row>
    <row r="3178" spans="1:19">
      <c r="A3178" t="s">
        <v>3201</v>
      </c>
      <c r="B3178" s="2">
        <v>41627</v>
      </c>
      <c r="C3178" s="2" t="str">
        <f>VLOOKUP(Sales_Data17[[#This Row],[Customer Name Index]],Customer_Data[#All],2,0)</f>
        <v>3LAB, Ltd</v>
      </c>
      <c r="D3178">
        <v>16</v>
      </c>
      <c r="E3178" t="s">
        <v>2</v>
      </c>
      <c r="F3178" t="s">
        <v>8168</v>
      </c>
      <c r="G3178" t="s">
        <v>8025</v>
      </c>
      <c r="H3178" t="str">
        <f>VLOOKUP(Sales_Data17[[#This Row],[Delivery Region Index]],Regions_Table[#All],2,0)</f>
        <v>Queensland</v>
      </c>
      <c r="I3178" t="str">
        <f>VLOOKUP(Sales_Data17[[#This Row],[Delivery Region Index]],Regions_Table[#All],3,0)</f>
        <v>Townsville</v>
      </c>
      <c r="J3178">
        <v>45</v>
      </c>
      <c r="K3178">
        <v>7</v>
      </c>
      <c r="L3178" t="str">
        <f>VLOOKUP(Sales_Data17[[#This Row],[Product Description Index]],Products_Data[#All],2,0)</f>
        <v>Dress Shirts</v>
      </c>
      <c r="M3178">
        <v>8</v>
      </c>
      <c r="N3178" s="9">
        <v>444.43333333333334</v>
      </c>
      <c r="O3178" s="9">
        <f>Sales_Data17[[#This Row],[Order Quantity]]*Sales_Data17[[#This Row],[Unit Price]]</f>
        <v>3555.4666666666667</v>
      </c>
      <c r="P3178" s="9">
        <v>342.21366666666671</v>
      </c>
      <c r="Q3178" s="9">
        <f>Sales_Data17[[#This Row],[Line Total]]-(Sales_Data17[[#This Row],[Total Unit Cost]]*Sales_Data17[[#This Row],[Order Quantity]])</f>
        <v>817.75733333333301</v>
      </c>
      <c r="R3178" s="1" t="str">
        <f>TEXT(Sales_Data17[[#This Row],[OrderDate]],"MMM")</f>
        <v>Dec</v>
      </c>
      <c r="S3178" s="1" t="str">
        <f t="shared" si="49"/>
        <v>2013</v>
      </c>
    </row>
    <row r="3179" spans="1:19">
      <c r="A3179" t="s">
        <v>3202</v>
      </c>
      <c r="B3179" s="2">
        <v>41627</v>
      </c>
      <c r="C3179" s="2" t="str">
        <f>VLOOKUP(Sales_Data17[[#This Row],[Customer Name Index]],Customer_Data[#All],2,0)</f>
        <v>Avon Corp</v>
      </c>
      <c r="D3179">
        <v>1</v>
      </c>
      <c r="E3179" t="s">
        <v>4</v>
      </c>
      <c r="F3179" t="s">
        <v>8168</v>
      </c>
      <c r="G3179" t="s">
        <v>8027</v>
      </c>
      <c r="H3179" t="str">
        <f>VLOOKUP(Sales_Data17[[#This Row],[Delivery Region Index]],Regions_Table[#All],2,0)</f>
        <v>New South Wales</v>
      </c>
      <c r="I3179" t="str">
        <f>VLOOKUP(Sales_Data17[[#This Row],[Delivery Region Index]],Regions_Table[#All],3,0)</f>
        <v>Sydney</v>
      </c>
      <c r="J3179">
        <v>1</v>
      </c>
      <c r="K3179">
        <v>1</v>
      </c>
      <c r="L3179" t="str">
        <f>VLOOKUP(Sales_Data17[[#This Row],[Product Description Index]],Products_Data[#All],2,0)</f>
        <v>Shirts</v>
      </c>
      <c r="M3179">
        <v>2</v>
      </c>
      <c r="N3179" s="9">
        <v>424.33333333333331</v>
      </c>
      <c r="O3179" s="9">
        <f>Sales_Data17[[#This Row],[Order Quantity]]*Sales_Data17[[#This Row],[Unit Price]]</f>
        <v>848.66666666666663</v>
      </c>
      <c r="P3179" s="9">
        <v>267.33</v>
      </c>
      <c r="Q3179" s="9">
        <f>Sales_Data17[[#This Row],[Line Total]]-(Sales_Data17[[#This Row],[Total Unit Cost]]*Sales_Data17[[#This Row],[Order Quantity]])</f>
        <v>314.00666666666666</v>
      </c>
      <c r="R3179" s="1" t="str">
        <f>TEXT(Sales_Data17[[#This Row],[OrderDate]],"MMM")</f>
        <v>Dec</v>
      </c>
      <c r="S3179" s="1" t="str">
        <f t="shared" si="49"/>
        <v>2013</v>
      </c>
    </row>
    <row r="3180" spans="1:19">
      <c r="A3180" t="s">
        <v>3203</v>
      </c>
      <c r="B3180" s="2">
        <v>41627</v>
      </c>
      <c r="C3180" s="2" t="str">
        <f>VLOOKUP(Sales_Data17[[#This Row],[Customer Name Index]],Customer_Data[#All],2,0)</f>
        <v xml:space="preserve">Medline </v>
      </c>
      <c r="D3180">
        <v>12</v>
      </c>
      <c r="E3180" t="s">
        <v>2</v>
      </c>
      <c r="F3180" t="s">
        <v>8168</v>
      </c>
      <c r="G3180" t="s">
        <v>8026</v>
      </c>
      <c r="H3180" t="str">
        <f>VLOOKUP(Sales_Data17[[#This Row],[Delivery Region Index]],Regions_Table[#All],2,0)</f>
        <v>Queensland</v>
      </c>
      <c r="I3180" t="str">
        <f>VLOOKUP(Sales_Data17[[#This Row],[Delivery Region Index]],Regions_Table[#All],3,0)</f>
        <v>Hervey Bay</v>
      </c>
      <c r="J3180">
        <v>33</v>
      </c>
      <c r="K3180">
        <v>5</v>
      </c>
      <c r="L3180" t="str">
        <f>VLOOKUP(Sales_Data17[[#This Row],[Product Description Index]],Products_Data[#All],2,0)</f>
        <v>Hats</v>
      </c>
      <c r="M3180">
        <v>5</v>
      </c>
      <c r="N3180" s="9">
        <v>603.74444444444441</v>
      </c>
      <c r="O3180" s="9">
        <f>Sales_Data17[[#This Row],[Order Quantity]]*Sales_Data17[[#This Row],[Unit Price]]</f>
        <v>3018.7222222222222</v>
      </c>
      <c r="P3180" s="9">
        <v>344.1343333333333</v>
      </c>
      <c r="Q3180" s="9">
        <f>Sales_Data17[[#This Row],[Line Total]]-(Sales_Data17[[#This Row],[Total Unit Cost]]*Sales_Data17[[#This Row],[Order Quantity]])</f>
        <v>1298.0505555555555</v>
      </c>
      <c r="R3180" s="1" t="str">
        <f>TEXT(Sales_Data17[[#This Row],[OrderDate]],"MMM")</f>
        <v>Dec</v>
      </c>
      <c r="S3180" s="1" t="str">
        <f t="shared" si="49"/>
        <v>2013</v>
      </c>
    </row>
    <row r="3181" spans="1:19">
      <c r="A3181" t="s">
        <v>3204</v>
      </c>
      <c r="B3181" s="2">
        <v>41627</v>
      </c>
      <c r="C3181" s="2" t="str">
        <f>VLOOKUP(Sales_Data17[[#This Row],[Customer Name Index]],Customer_Data[#All],2,0)</f>
        <v>Apollo Ltd</v>
      </c>
      <c r="D3181">
        <v>11</v>
      </c>
      <c r="E3181" t="s">
        <v>4</v>
      </c>
      <c r="F3181" t="s">
        <v>8168</v>
      </c>
      <c r="G3181" t="s">
        <v>8026</v>
      </c>
      <c r="H3181" t="str">
        <f>VLOOKUP(Sales_Data17[[#This Row],[Delivery Region Index]],Regions_Table[#All],2,0)</f>
        <v>Queensland</v>
      </c>
      <c r="I3181" t="str">
        <f>VLOOKUP(Sales_Data17[[#This Row],[Delivery Region Index]],Regions_Table[#All],3,0)</f>
        <v>Gold Coast</v>
      </c>
      <c r="J3181">
        <v>31</v>
      </c>
      <c r="K3181">
        <v>5</v>
      </c>
      <c r="L3181" t="str">
        <f>VLOOKUP(Sales_Data17[[#This Row],[Product Description Index]],Products_Data[#All],2,0)</f>
        <v>Hats</v>
      </c>
      <c r="M3181">
        <v>9</v>
      </c>
      <c r="N3181" s="9">
        <v>667.76666666666677</v>
      </c>
      <c r="O3181" s="9">
        <f>Sales_Data17[[#This Row],[Order Quantity]]*Sales_Data17[[#This Row],[Unit Price]]</f>
        <v>6009.9000000000005</v>
      </c>
      <c r="P3181" s="9">
        <v>447.40366666666677</v>
      </c>
      <c r="Q3181" s="9">
        <f>Sales_Data17[[#This Row],[Line Total]]-(Sales_Data17[[#This Row],[Total Unit Cost]]*Sales_Data17[[#This Row],[Order Quantity]])</f>
        <v>1983.2669999999998</v>
      </c>
      <c r="R3181" s="1" t="str">
        <f>TEXT(Sales_Data17[[#This Row],[OrderDate]],"MMM")</f>
        <v>Dec</v>
      </c>
      <c r="S3181" s="1" t="str">
        <f t="shared" si="49"/>
        <v>2013</v>
      </c>
    </row>
    <row r="3182" spans="1:19">
      <c r="A3182" t="s">
        <v>3205</v>
      </c>
      <c r="B3182" s="2">
        <v>41628</v>
      </c>
      <c r="C3182" s="2" t="str">
        <f>VLOOKUP(Sales_Data17[[#This Row],[Customer Name Index]],Customer_Data[#All],2,0)</f>
        <v>Apollo Ltd</v>
      </c>
      <c r="D3182">
        <v>11</v>
      </c>
      <c r="E3182" t="s">
        <v>4</v>
      </c>
      <c r="F3182" t="s">
        <v>8168</v>
      </c>
      <c r="G3182" t="s">
        <v>8026</v>
      </c>
      <c r="H3182" t="str">
        <f>VLOOKUP(Sales_Data17[[#This Row],[Delivery Region Index]],Regions_Table[#All],2,0)</f>
        <v>Queensland</v>
      </c>
      <c r="I3182" t="str">
        <f>VLOOKUP(Sales_Data17[[#This Row],[Delivery Region Index]],Regions_Table[#All],3,0)</f>
        <v>Gold Coast</v>
      </c>
      <c r="J3182">
        <v>31</v>
      </c>
      <c r="K3182">
        <v>5</v>
      </c>
      <c r="L3182" t="str">
        <f>VLOOKUP(Sales_Data17[[#This Row],[Product Description Index]],Products_Data[#All],2,0)</f>
        <v>Hats</v>
      </c>
      <c r="M3182">
        <v>4</v>
      </c>
      <c r="N3182" s="9">
        <v>641.71111111111122</v>
      </c>
      <c r="O3182" s="9">
        <f>Sales_Data17[[#This Row],[Order Quantity]]*Sales_Data17[[#This Row],[Unit Price]]</f>
        <v>2566.8444444444449</v>
      </c>
      <c r="P3182" s="9">
        <v>397.86088888888895</v>
      </c>
      <c r="Q3182" s="9">
        <f>Sales_Data17[[#This Row],[Line Total]]-(Sales_Data17[[#This Row],[Total Unit Cost]]*Sales_Data17[[#This Row],[Order Quantity]])</f>
        <v>975.40088888888909</v>
      </c>
      <c r="R3182" s="1" t="str">
        <f>TEXT(Sales_Data17[[#This Row],[OrderDate]],"MMM")</f>
        <v>Dec</v>
      </c>
      <c r="S3182" s="1" t="str">
        <f t="shared" si="49"/>
        <v>2013</v>
      </c>
    </row>
    <row r="3183" spans="1:19">
      <c r="A3183" t="s">
        <v>3206</v>
      </c>
      <c r="B3183" s="2">
        <v>41628</v>
      </c>
      <c r="C3183" s="2" t="str">
        <f>VLOOKUP(Sales_Data17[[#This Row],[Customer Name Index]],Customer_Data[#All],2,0)</f>
        <v>Pure Group</v>
      </c>
      <c r="D3183">
        <v>17</v>
      </c>
      <c r="E3183" t="s">
        <v>4</v>
      </c>
      <c r="F3183" t="s">
        <v>8168</v>
      </c>
      <c r="G3183" t="s">
        <v>8025</v>
      </c>
      <c r="H3183" t="str">
        <f>VLOOKUP(Sales_Data17[[#This Row],[Delivery Region Index]],Regions_Table[#All],2,0)</f>
        <v>Victoria</v>
      </c>
      <c r="I3183" t="str">
        <f>VLOOKUP(Sales_Data17[[#This Row],[Delivery Region Index]],Regions_Table[#All],3,0)</f>
        <v>Benalla</v>
      </c>
      <c r="J3183">
        <v>48</v>
      </c>
      <c r="K3183">
        <v>7</v>
      </c>
      <c r="L3183" t="str">
        <f>VLOOKUP(Sales_Data17[[#This Row],[Product Description Index]],Products_Data[#All],2,0)</f>
        <v>Dress Shirts</v>
      </c>
      <c r="M3183">
        <v>8</v>
      </c>
      <c r="N3183" s="9">
        <v>425.07777777777778</v>
      </c>
      <c r="O3183" s="9">
        <f>Sales_Data17[[#This Row],[Order Quantity]]*Sales_Data17[[#This Row],[Unit Price]]</f>
        <v>3400.6222222222223</v>
      </c>
      <c r="P3183" s="9">
        <v>212.53888888888889</v>
      </c>
      <c r="Q3183" s="9">
        <f>Sales_Data17[[#This Row],[Line Total]]-(Sales_Data17[[#This Row],[Total Unit Cost]]*Sales_Data17[[#This Row],[Order Quantity]])</f>
        <v>1700.3111111111111</v>
      </c>
      <c r="R3183" s="1" t="str">
        <f>TEXT(Sales_Data17[[#This Row],[OrderDate]],"MMM")</f>
        <v>Dec</v>
      </c>
      <c r="S3183" s="1" t="str">
        <f t="shared" si="49"/>
        <v>2013</v>
      </c>
    </row>
    <row r="3184" spans="1:19">
      <c r="A3184" t="s">
        <v>3207</v>
      </c>
      <c r="B3184" s="2">
        <v>41628</v>
      </c>
      <c r="C3184" s="2" t="str">
        <f>VLOOKUP(Sales_Data17[[#This Row],[Customer Name Index]],Customer_Data[#All],2,0)</f>
        <v>ETUDE Ltd</v>
      </c>
      <c r="D3184">
        <v>4</v>
      </c>
      <c r="E3184" t="s">
        <v>4</v>
      </c>
      <c r="F3184" t="s">
        <v>8168</v>
      </c>
      <c r="G3184" t="s">
        <v>8027</v>
      </c>
      <c r="H3184" t="str">
        <f>VLOOKUP(Sales_Data17[[#This Row],[Delivery Region Index]],Regions_Table[#All],2,0)</f>
        <v>New South Wales</v>
      </c>
      <c r="I3184" t="str">
        <f>VLOOKUP(Sales_Data17[[#This Row],[Delivery Region Index]],Regions_Table[#All],3,0)</f>
        <v>Grafton</v>
      </c>
      <c r="J3184">
        <v>11</v>
      </c>
      <c r="K3184">
        <v>2</v>
      </c>
      <c r="L3184" t="str">
        <f>VLOOKUP(Sales_Data17[[#This Row],[Product Description Index]],Products_Data[#All],2,0)</f>
        <v>Pants</v>
      </c>
      <c r="M3184">
        <v>4</v>
      </c>
      <c r="N3184" s="9">
        <v>713.17777777777781</v>
      </c>
      <c r="O3184" s="9">
        <f>Sales_Data17[[#This Row],[Order Quantity]]*Sales_Data17[[#This Row],[Unit Price]]</f>
        <v>2852.7111111111112</v>
      </c>
      <c r="P3184" s="9">
        <v>349.45711111111109</v>
      </c>
      <c r="Q3184" s="9">
        <f>Sales_Data17[[#This Row],[Line Total]]-(Sales_Data17[[#This Row],[Total Unit Cost]]*Sales_Data17[[#This Row],[Order Quantity]])</f>
        <v>1454.8826666666669</v>
      </c>
      <c r="R3184" s="1" t="str">
        <f>TEXT(Sales_Data17[[#This Row],[OrderDate]],"MMM")</f>
        <v>Dec</v>
      </c>
      <c r="S3184" s="1" t="str">
        <f t="shared" si="49"/>
        <v>2013</v>
      </c>
    </row>
    <row r="3185" spans="1:19">
      <c r="A3185" t="s">
        <v>3208</v>
      </c>
      <c r="B3185" s="2">
        <v>41629</v>
      </c>
      <c r="C3185" s="2" t="str">
        <f>VLOOKUP(Sales_Data17[[#This Row],[Customer Name Index]],Customer_Data[#All],2,0)</f>
        <v>3LAB, Ltd</v>
      </c>
      <c r="D3185">
        <v>16</v>
      </c>
      <c r="E3185" t="s">
        <v>4</v>
      </c>
      <c r="F3185" t="s">
        <v>8168</v>
      </c>
      <c r="G3185" t="s">
        <v>8025</v>
      </c>
      <c r="H3185" t="str">
        <f>VLOOKUP(Sales_Data17[[#This Row],[Delivery Region Index]],Regions_Table[#All],2,0)</f>
        <v>South Australia</v>
      </c>
      <c r="I3185" t="str">
        <f>VLOOKUP(Sales_Data17[[#This Row],[Delivery Region Index]],Regions_Table[#All],3,0)</f>
        <v>Adelaide</v>
      </c>
      <c r="J3185">
        <v>46</v>
      </c>
      <c r="K3185">
        <v>7</v>
      </c>
      <c r="L3185" t="str">
        <f>VLOOKUP(Sales_Data17[[#This Row],[Product Description Index]],Products_Data[#All],2,0)</f>
        <v>Dress Shirts</v>
      </c>
      <c r="M3185">
        <v>3</v>
      </c>
      <c r="N3185" s="9">
        <v>264.27777777777777</v>
      </c>
      <c r="O3185" s="9">
        <f>Sales_Data17[[#This Row],[Order Quantity]]*Sales_Data17[[#This Row],[Unit Price]]</f>
        <v>792.83333333333326</v>
      </c>
      <c r="P3185" s="9">
        <v>153.2811111111111</v>
      </c>
      <c r="Q3185" s="9">
        <f>Sales_Data17[[#This Row],[Line Total]]-(Sales_Data17[[#This Row],[Total Unit Cost]]*Sales_Data17[[#This Row],[Order Quantity]])</f>
        <v>332.98999999999995</v>
      </c>
      <c r="R3185" s="1" t="str">
        <f>TEXT(Sales_Data17[[#This Row],[OrderDate]],"MMM")</f>
        <v>Dec</v>
      </c>
      <c r="S3185" s="1" t="str">
        <f t="shared" si="49"/>
        <v>2013</v>
      </c>
    </row>
    <row r="3186" spans="1:19">
      <c r="A3186" t="s">
        <v>3209</v>
      </c>
      <c r="B3186" s="2">
        <v>41629</v>
      </c>
      <c r="C3186" s="2" t="str">
        <f>VLOOKUP(Sales_Data17[[#This Row],[Customer Name Index]],Customer_Data[#All],2,0)</f>
        <v>Ole Group</v>
      </c>
      <c r="D3186">
        <v>13</v>
      </c>
      <c r="E3186" t="s">
        <v>4</v>
      </c>
      <c r="F3186" t="s">
        <v>8168</v>
      </c>
      <c r="G3186" t="s">
        <v>8026</v>
      </c>
      <c r="H3186" t="str">
        <f>VLOOKUP(Sales_Data17[[#This Row],[Delivery Region Index]],Regions_Table[#All],2,0)</f>
        <v>Queensland</v>
      </c>
      <c r="I3186" t="str">
        <f>VLOOKUP(Sales_Data17[[#This Row],[Delivery Region Index]],Regions_Table[#All],3,0)</f>
        <v>Maryborough</v>
      </c>
      <c r="J3186">
        <v>37</v>
      </c>
      <c r="K3186">
        <v>6</v>
      </c>
      <c r="L3186" t="str">
        <f>VLOOKUP(Sales_Data17[[#This Row],[Product Description Index]],Products_Data[#All],2,0)</f>
        <v>Socks</v>
      </c>
      <c r="M3186">
        <v>9</v>
      </c>
      <c r="N3186" s="9">
        <v>445.17777777777775</v>
      </c>
      <c r="O3186" s="9">
        <f>Sales_Data17[[#This Row],[Order Quantity]]*Sales_Data17[[#This Row],[Unit Price]]</f>
        <v>4006.6</v>
      </c>
      <c r="P3186" s="9">
        <v>271.55844444444443</v>
      </c>
      <c r="Q3186" s="9">
        <f>Sales_Data17[[#This Row],[Line Total]]-(Sales_Data17[[#This Row],[Total Unit Cost]]*Sales_Data17[[#This Row],[Order Quantity]])</f>
        <v>1562.5740000000001</v>
      </c>
      <c r="R3186" s="1" t="str">
        <f>TEXT(Sales_Data17[[#This Row],[OrderDate]],"MMM")</f>
        <v>Dec</v>
      </c>
      <c r="S3186" s="1" t="str">
        <f t="shared" si="49"/>
        <v>2013</v>
      </c>
    </row>
    <row r="3187" spans="1:19">
      <c r="A3187" t="s">
        <v>3210</v>
      </c>
      <c r="B3187" s="2">
        <v>41629</v>
      </c>
      <c r="C3187" s="2" t="str">
        <f>VLOOKUP(Sales_Data17[[#This Row],[Customer Name Index]],Customer_Data[#All],2,0)</f>
        <v>ETUDE Ltd</v>
      </c>
      <c r="D3187">
        <v>4</v>
      </c>
      <c r="E3187" t="s">
        <v>4</v>
      </c>
      <c r="F3187" t="s">
        <v>8168</v>
      </c>
      <c r="G3187" t="s">
        <v>8027</v>
      </c>
      <c r="H3187" t="str">
        <f>VLOOKUP(Sales_Data17[[#This Row],[Delivery Region Index]],Regions_Table[#All],2,0)</f>
        <v>New South Wales</v>
      </c>
      <c r="I3187" t="str">
        <f>VLOOKUP(Sales_Data17[[#This Row],[Delivery Region Index]],Regions_Table[#All],3,0)</f>
        <v>Gosford</v>
      </c>
      <c r="J3187">
        <v>9</v>
      </c>
      <c r="K3187">
        <v>2</v>
      </c>
      <c r="L3187" t="str">
        <f>VLOOKUP(Sales_Data17[[#This Row],[Product Description Index]],Products_Data[#All],2,0)</f>
        <v>Pants</v>
      </c>
      <c r="M3187">
        <v>2</v>
      </c>
      <c r="N3187" s="9">
        <v>259.06666666666666</v>
      </c>
      <c r="O3187" s="9">
        <f>Sales_Data17[[#This Row],[Order Quantity]]*Sales_Data17[[#This Row],[Unit Price]]</f>
        <v>518.13333333333333</v>
      </c>
      <c r="P3187" s="9">
        <v>170.98400000000001</v>
      </c>
      <c r="Q3187" s="9">
        <f>Sales_Data17[[#This Row],[Line Total]]-(Sales_Data17[[#This Row],[Total Unit Cost]]*Sales_Data17[[#This Row],[Order Quantity]])</f>
        <v>176.16533333333331</v>
      </c>
      <c r="R3187" s="1" t="str">
        <f>TEXT(Sales_Data17[[#This Row],[OrderDate]],"MMM")</f>
        <v>Dec</v>
      </c>
      <c r="S3187" s="1" t="str">
        <f t="shared" si="49"/>
        <v>2013</v>
      </c>
    </row>
    <row r="3188" spans="1:19">
      <c r="A3188" t="s">
        <v>3211</v>
      </c>
      <c r="B3188" s="2">
        <v>41629</v>
      </c>
      <c r="C3188" s="2" t="str">
        <f>VLOOKUP(Sales_Data17[[#This Row],[Customer Name Index]],Customer_Data[#All],2,0)</f>
        <v>Apollo Ltd</v>
      </c>
      <c r="D3188">
        <v>11</v>
      </c>
      <c r="E3188" t="s">
        <v>2</v>
      </c>
      <c r="F3188" t="s">
        <v>8168</v>
      </c>
      <c r="G3188" t="s">
        <v>8026</v>
      </c>
      <c r="H3188" t="str">
        <f>VLOOKUP(Sales_Data17[[#This Row],[Delivery Region Index]],Regions_Table[#All],2,0)</f>
        <v>Queensland</v>
      </c>
      <c r="I3188" t="str">
        <f>VLOOKUP(Sales_Data17[[#This Row],[Delivery Region Index]],Regions_Table[#All],3,0)</f>
        <v>Gympie</v>
      </c>
      <c r="J3188">
        <v>32</v>
      </c>
      <c r="K3188">
        <v>5</v>
      </c>
      <c r="L3188" t="str">
        <f>VLOOKUP(Sales_Data17[[#This Row],[Product Description Index]],Products_Data[#All],2,0)</f>
        <v>Hats</v>
      </c>
      <c r="M3188">
        <v>7</v>
      </c>
      <c r="N3188" s="9">
        <v>690.1</v>
      </c>
      <c r="O3188" s="9">
        <f>Sales_Data17[[#This Row],[Order Quantity]]*Sales_Data17[[#This Row],[Unit Price]]</f>
        <v>4830.7</v>
      </c>
      <c r="P3188" s="9">
        <v>489.97100000000006</v>
      </c>
      <c r="Q3188" s="9">
        <f>Sales_Data17[[#This Row],[Line Total]]-(Sales_Data17[[#This Row],[Total Unit Cost]]*Sales_Data17[[#This Row],[Order Quantity]])</f>
        <v>1400.9029999999993</v>
      </c>
      <c r="R3188" s="1" t="str">
        <f>TEXT(Sales_Data17[[#This Row],[OrderDate]],"MMM")</f>
        <v>Dec</v>
      </c>
      <c r="S3188" s="1" t="str">
        <f t="shared" si="49"/>
        <v>2013</v>
      </c>
    </row>
    <row r="3189" spans="1:19">
      <c r="A3189" t="s">
        <v>3212</v>
      </c>
      <c r="B3189" s="2">
        <v>41629</v>
      </c>
      <c r="C3189" s="2" t="str">
        <f>VLOOKUP(Sales_Data17[[#This Row],[Customer Name Index]],Customer_Data[#All],2,0)</f>
        <v>Pacific Ltd</v>
      </c>
      <c r="D3189">
        <v>20</v>
      </c>
      <c r="E3189" t="s">
        <v>4</v>
      </c>
      <c r="F3189" t="s">
        <v>8168</v>
      </c>
      <c r="G3189" t="s">
        <v>8028</v>
      </c>
      <c r="H3189" t="str">
        <f>VLOOKUP(Sales_Data17[[#This Row],[Delivery Region Index]],Regions_Table[#All],2,0)</f>
        <v>Victoria</v>
      </c>
      <c r="I3189" t="str">
        <f>VLOOKUP(Sales_Data17[[#This Row],[Delivery Region Index]],Regions_Table[#All],3,0)</f>
        <v>Wangaratta</v>
      </c>
      <c r="J3189">
        <v>56</v>
      </c>
      <c r="K3189">
        <v>8</v>
      </c>
      <c r="L3189" t="str">
        <f>VLOOKUP(Sales_Data17[[#This Row],[Product Description Index]],Products_Data[#All],2,0)</f>
        <v>Shoes</v>
      </c>
      <c r="M3189">
        <v>4</v>
      </c>
      <c r="N3189" s="9">
        <v>116.13333333333334</v>
      </c>
      <c r="O3189" s="9">
        <f>Sales_Data17[[#This Row],[Order Quantity]]*Sales_Data17[[#This Row],[Unit Price]]</f>
        <v>464.53333333333336</v>
      </c>
      <c r="P3189" s="9">
        <v>81.293333333333337</v>
      </c>
      <c r="Q3189" s="9">
        <f>Sales_Data17[[#This Row],[Line Total]]-(Sales_Data17[[#This Row],[Total Unit Cost]]*Sales_Data17[[#This Row],[Order Quantity]])</f>
        <v>139.36000000000001</v>
      </c>
      <c r="R3189" s="1" t="str">
        <f>TEXT(Sales_Data17[[#This Row],[OrderDate]],"MMM")</f>
        <v>Dec</v>
      </c>
      <c r="S3189" s="1" t="str">
        <f t="shared" si="49"/>
        <v>2013</v>
      </c>
    </row>
    <row r="3190" spans="1:19">
      <c r="A3190" t="s">
        <v>3213</v>
      </c>
      <c r="B3190" s="2">
        <v>41630</v>
      </c>
      <c r="C3190" s="2" t="str">
        <f>VLOOKUP(Sales_Data17[[#This Row],[Customer Name Index]],Customer_Data[#All],2,0)</f>
        <v xml:space="preserve">Linde </v>
      </c>
      <c r="D3190">
        <v>14</v>
      </c>
      <c r="E3190" t="s">
        <v>2</v>
      </c>
      <c r="F3190" t="s">
        <v>8168</v>
      </c>
      <c r="G3190" t="s">
        <v>8026</v>
      </c>
      <c r="H3190" t="str">
        <f>VLOOKUP(Sales_Data17[[#This Row],[Delivery Region Index]],Regions_Table[#All],2,0)</f>
        <v>Queensland</v>
      </c>
      <c r="I3190" t="str">
        <f>VLOOKUP(Sales_Data17[[#This Row],[Delivery Region Index]],Regions_Table[#All],3,0)</f>
        <v>Nambour</v>
      </c>
      <c r="J3190">
        <v>39</v>
      </c>
      <c r="K3190">
        <v>6</v>
      </c>
      <c r="L3190" t="str">
        <f>VLOOKUP(Sales_Data17[[#This Row],[Product Description Index]],Products_Data[#All],2,0)</f>
        <v>Socks</v>
      </c>
      <c r="M3190">
        <v>7</v>
      </c>
      <c r="N3190" s="9">
        <v>212.91111111111113</v>
      </c>
      <c r="O3190" s="9">
        <f>Sales_Data17[[#This Row],[Order Quantity]]*Sales_Data17[[#This Row],[Unit Price]]</f>
        <v>1490.377777777778</v>
      </c>
      <c r="P3190" s="9">
        <v>163.94155555555557</v>
      </c>
      <c r="Q3190" s="9">
        <f>Sales_Data17[[#This Row],[Line Total]]-(Sales_Data17[[#This Row],[Total Unit Cost]]*Sales_Data17[[#This Row],[Order Quantity]])</f>
        <v>342.78688888888905</v>
      </c>
      <c r="R3190" s="1" t="str">
        <f>TEXT(Sales_Data17[[#This Row],[OrderDate]],"MMM")</f>
        <v>Dec</v>
      </c>
      <c r="S3190" s="1" t="str">
        <f t="shared" si="49"/>
        <v>2013</v>
      </c>
    </row>
    <row r="3191" spans="1:19">
      <c r="A3191" t="s">
        <v>3214</v>
      </c>
      <c r="B3191" s="2">
        <v>41630</v>
      </c>
      <c r="C3191" s="2" t="str">
        <f>VLOOKUP(Sales_Data17[[#This Row],[Customer Name Index]],Customer_Data[#All],2,0)</f>
        <v xml:space="preserve">Medline </v>
      </c>
      <c r="D3191">
        <v>12</v>
      </c>
      <c r="E3191" t="s">
        <v>3</v>
      </c>
      <c r="F3191" t="s">
        <v>8168</v>
      </c>
      <c r="G3191" t="s">
        <v>8026</v>
      </c>
      <c r="H3191" t="str">
        <f>VLOOKUP(Sales_Data17[[#This Row],[Delivery Region Index]],Regions_Table[#All],2,0)</f>
        <v>Queensland</v>
      </c>
      <c r="I3191" t="str">
        <f>VLOOKUP(Sales_Data17[[#This Row],[Delivery Region Index]],Regions_Table[#All],3,0)</f>
        <v>Ipswich</v>
      </c>
      <c r="J3191">
        <v>34</v>
      </c>
      <c r="K3191">
        <v>5</v>
      </c>
      <c r="L3191" t="str">
        <f>VLOOKUP(Sales_Data17[[#This Row],[Product Description Index]],Products_Data[#All],2,0)</f>
        <v>Hats</v>
      </c>
      <c r="M3191">
        <v>6</v>
      </c>
      <c r="N3191" s="9">
        <v>117.62222222222223</v>
      </c>
      <c r="O3191" s="9">
        <f>Sales_Data17[[#This Row],[Order Quantity]]*Sales_Data17[[#This Row],[Unit Price]]</f>
        <v>705.73333333333335</v>
      </c>
      <c r="P3191" s="9">
        <v>62.33977777777779</v>
      </c>
      <c r="Q3191" s="9">
        <f>Sales_Data17[[#This Row],[Line Total]]-(Sales_Data17[[#This Row],[Total Unit Cost]]*Sales_Data17[[#This Row],[Order Quantity]])</f>
        <v>331.69466666666659</v>
      </c>
      <c r="R3191" s="1" t="str">
        <f>TEXT(Sales_Data17[[#This Row],[OrderDate]],"MMM")</f>
        <v>Dec</v>
      </c>
      <c r="S3191" s="1" t="str">
        <f t="shared" si="49"/>
        <v>2013</v>
      </c>
    </row>
    <row r="3192" spans="1:19">
      <c r="A3192" t="s">
        <v>3215</v>
      </c>
      <c r="B3192" s="2">
        <v>41630</v>
      </c>
      <c r="C3192" s="2" t="str">
        <f>VLOOKUP(Sales_Data17[[#This Row],[Customer Name Index]],Customer_Data[#All],2,0)</f>
        <v>Pacific Ltd</v>
      </c>
      <c r="D3192">
        <v>20</v>
      </c>
      <c r="E3192" t="s">
        <v>4</v>
      </c>
      <c r="F3192" t="s">
        <v>8168</v>
      </c>
      <c r="G3192" t="s">
        <v>8028</v>
      </c>
      <c r="H3192" t="str">
        <f>VLOOKUP(Sales_Data17[[#This Row],[Delivery Region Index]],Regions_Table[#All],2,0)</f>
        <v>Victoria</v>
      </c>
      <c r="I3192" t="str">
        <f>VLOOKUP(Sales_Data17[[#This Row],[Delivery Region Index]],Regions_Table[#All],3,0)</f>
        <v>Warrnambool</v>
      </c>
      <c r="J3192">
        <v>57</v>
      </c>
      <c r="K3192">
        <v>8</v>
      </c>
      <c r="L3192" t="str">
        <f>VLOOKUP(Sales_Data17[[#This Row],[Product Description Index]],Products_Data[#All],2,0)</f>
        <v>Shoes</v>
      </c>
      <c r="M3192">
        <v>2</v>
      </c>
      <c r="N3192" s="9">
        <v>115.38888888888889</v>
      </c>
      <c r="O3192" s="9">
        <f>Sales_Data17[[#This Row],[Order Quantity]]*Sales_Data17[[#This Row],[Unit Price]]</f>
        <v>230.77777777777777</v>
      </c>
      <c r="P3192" s="9">
        <v>68.079444444444434</v>
      </c>
      <c r="Q3192" s="9">
        <f>Sales_Data17[[#This Row],[Line Total]]-(Sales_Data17[[#This Row],[Total Unit Cost]]*Sales_Data17[[#This Row],[Order Quantity]])</f>
        <v>94.618888888888904</v>
      </c>
      <c r="R3192" s="1" t="str">
        <f>TEXT(Sales_Data17[[#This Row],[OrderDate]],"MMM")</f>
        <v>Dec</v>
      </c>
      <c r="S3192" s="1" t="str">
        <f t="shared" si="49"/>
        <v>2013</v>
      </c>
    </row>
    <row r="3193" spans="1:19">
      <c r="A3193" t="s">
        <v>3216</v>
      </c>
      <c r="B3193" s="2">
        <v>41630</v>
      </c>
      <c r="C3193" s="2" t="str">
        <f>VLOOKUP(Sales_Data17[[#This Row],[Customer Name Index]],Customer_Data[#All],2,0)</f>
        <v>3LAB, Ltd</v>
      </c>
      <c r="D3193">
        <v>16</v>
      </c>
      <c r="E3193" t="s">
        <v>4</v>
      </c>
      <c r="F3193" t="s">
        <v>8168</v>
      </c>
      <c r="G3193" t="s">
        <v>8025</v>
      </c>
      <c r="H3193" t="str">
        <f>VLOOKUP(Sales_Data17[[#This Row],[Delivery Region Index]],Regions_Table[#All],2,0)</f>
        <v>South Australia</v>
      </c>
      <c r="I3193" t="str">
        <f>VLOOKUP(Sales_Data17[[#This Row],[Delivery Region Index]],Regions_Table[#All],3,0)</f>
        <v>Adelaide</v>
      </c>
      <c r="J3193">
        <v>46</v>
      </c>
      <c r="K3193">
        <v>7</v>
      </c>
      <c r="L3193" t="str">
        <f>VLOOKUP(Sales_Data17[[#This Row],[Product Description Index]],Products_Data[#All],2,0)</f>
        <v>Dress Shirts</v>
      </c>
      <c r="M3193">
        <v>1</v>
      </c>
      <c r="N3193" s="9">
        <v>297.77777777777777</v>
      </c>
      <c r="O3193" s="9">
        <f>Sales_Data17[[#This Row],[Order Quantity]]*Sales_Data17[[#This Row],[Unit Price]]</f>
        <v>297.77777777777777</v>
      </c>
      <c r="P3193" s="9">
        <v>128.04444444444445</v>
      </c>
      <c r="Q3193" s="9">
        <f>Sales_Data17[[#This Row],[Line Total]]-(Sales_Data17[[#This Row],[Total Unit Cost]]*Sales_Data17[[#This Row],[Order Quantity]])</f>
        <v>169.73333333333332</v>
      </c>
      <c r="R3193" s="1" t="str">
        <f>TEXT(Sales_Data17[[#This Row],[OrderDate]],"MMM")</f>
        <v>Dec</v>
      </c>
      <c r="S3193" s="1" t="str">
        <f t="shared" si="49"/>
        <v>2013</v>
      </c>
    </row>
    <row r="3194" spans="1:19">
      <c r="A3194" t="s">
        <v>3217</v>
      </c>
      <c r="B3194" s="2">
        <v>41631</v>
      </c>
      <c r="C3194" s="2" t="str">
        <f>VLOOKUP(Sales_Data17[[#This Row],[Customer Name Index]],Customer_Data[#All],2,0)</f>
        <v>Avon Corp</v>
      </c>
      <c r="D3194">
        <v>1</v>
      </c>
      <c r="E3194" t="s">
        <v>4</v>
      </c>
      <c r="F3194" t="s">
        <v>8168</v>
      </c>
      <c r="G3194" t="s">
        <v>8027</v>
      </c>
      <c r="H3194" t="str">
        <f>VLOOKUP(Sales_Data17[[#This Row],[Delivery Region Index]],Regions_Table[#All],2,0)</f>
        <v>New South Wales</v>
      </c>
      <c r="I3194" t="str">
        <f>VLOOKUP(Sales_Data17[[#This Row],[Delivery Region Index]],Regions_Table[#All],3,0)</f>
        <v>Armidale</v>
      </c>
      <c r="J3194">
        <v>3</v>
      </c>
      <c r="K3194">
        <v>1</v>
      </c>
      <c r="L3194" t="str">
        <f>VLOOKUP(Sales_Data17[[#This Row],[Product Description Index]],Products_Data[#All],2,0)</f>
        <v>Shirts</v>
      </c>
      <c r="M3194">
        <v>2</v>
      </c>
      <c r="N3194" s="9">
        <v>402</v>
      </c>
      <c r="O3194" s="9">
        <f>Sales_Data17[[#This Row],[Order Quantity]]*Sales_Data17[[#This Row],[Unit Price]]</f>
        <v>804</v>
      </c>
      <c r="P3194" s="9">
        <v>317.58000000000004</v>
      </c>
      <c r="Q3194" s="9">
        <f>Sales_Data17[[#This Row],[Line Total]]-(Sales_Data17[[#This Row],[Total Unit Cost]]*Sales_Data17[[#This Row],[Order Quantity]])</f>
        <v>168.83999999999992</v>
      </c>
      <c r="R3194" s="1" t="str">
        <f>TEXT(Sales_Data17[[#This Row],[OrderDate]],"MMM")</f>
        <v>Dec</v>
      </c>
      <c r="S3194" s="1" t="str">
        <f t="shared" si="49"/>
        <v>2013</v>
      </c>
    </row>
    <row r="3195" spans="1:19">
      <c r="A3195" t="s">
        <v>3218</v>
      </c>
      <c r="B3195" s="2">
        <v>41632</v>
      </c>
      <c r="C3195" s="2" t="str">
        <f>VLOOKUP(Sales_Data17[[#This Row],[Customer Name Index]],Customer_Data[#All],2,0)</f>
        <v>Elorac, Corp</v>
      </c>
      <c r="D3195">
        <v>3</v>
      </c>
      <c r="E3195" t="s">
        <v>4</v>
      </c>
      <c r="F3195" t="s">
        <v>8168</v>
      </c>
      <c r="G3195" t="s">
        <v>8027</v>
      </c>
      <c r="H3195" t="str">
        <f>VLOOKUP(Sales_Data17[[#This Row],[Delivery Region Index]],Regions_Table[#All],2,0)</f>
        <v>New South Wales</v>
      </c>
      <c r="I3195" t="str">
        <f>VLOOKUP(Sales_Data17[[#This Row],[Delivery Region Index]],Regions_Table[#All],3,0)</f>
        <v>Gosford</v>
      </c>
      <c r="J3195">
        <v>9</v>
      </c>
      <c r="K3195">
        <v>2</v>
      </c>
      <c r="L3195" t="str">
        <f>VLOOKUP(Sales_Data17[[#This Row],[Product Description Index]],Products_Data[#All],2,0)</f>
        <v>Pants</v>
      </c>
      <c r="M3195">
        <v>4</v>
      </c>
      <c r="N3195" s="9">
        <v>122.08888888888889</v>
      </c>
      <c r="O3195" s="9">
        <f>Sales_Data17[[#This Row],[Order Quantity]]*Sales_Data17[[#This Row],[Unit Price]]</f>
        <v>488.35555555555555</v>
      </c>
      <c r="P3195" s="9">
        <v>81.799555555555557</v>
      </c>
      <c r="Q3195" s="9">
        <f>Sales_Data17[[#This Row],[Line Total]]-(Sales_Data17[[#This Row],[Total Unit Cost]]*Sales_Data17[[#This Row],[Order Quantity]])</f>
        <v>161.15733333333333</v>
      </c>
      <c r="R3195" s="1" t="str">
        <f>TEXT(Sales_Data17[[#This Row],[OrderDate]],"MMM")</f>
        <v>Dec</v>
      </c>
      <c r="S3195" s="1" t="str">
        <f t="shared" si="49"/>
        <v>2013</v>
      </c>
    </row>
    <row r="3196" spans="1:19">
      <c r="A3196" t="s">
        <v>3219</v>
      </c>
      <c r="B3196" s="2">
        <v>41632</v>
      </c>
      <c r="C3196" s="2" t="str">
        <f>VLOOKUP(Sales_Data17[[#This Row],[Customer Name Index]],Customer_Data[#All],2,0)</f>
        <v>Medsep Group</v>
      </c>
      <c r="D3196">
        <v>8</v>
      </c>
      <c r="E3196" t="s">
        <v>4</v>
      </c>
      <c r="F3196" t="s">
        <v>8168</v>
      </c>
      <c r="G3196" t="s">
        <v>8027</v>
      </c>
      <c r="H3196" t="str">
        <f>VLOOKUP(Sales_Data17[[#This Row],[Delivery Region Index]],Regions_Table[#All],2,0)</f>
        <v>New South Wales</v>
      </c>
      <c r="I3196" t="str">
        <f>VLOOKUP(Sales_Data17[[#This Row],[Delivery Region Index]],Regions_Table[#All],3,0)</f>
        <v>Wollongong</v>
      </c>
      <c r="J3196">
        <v>24</v>
      </c>
      <c r="K3196">
        <v>4</v>
      </c>
      <c r="L3196" t="str">
        <f>VLOOKUP(Sales_Data17[[#This Row],[Product Description Index]],Products_Data[#All],2,0)</f>
        <v>Jeans</v>
      </c>
      <c r="M3196">
        <v>2</v>
      </c>
      <c r="N3196" s="9">
        <v>430.28888888888889</v>
      </c>
      <c r="O3196" s="9">
        <f>Sales_Data17[[#This Row],[Order Quantity]]*Sales_Data17[[#This Row],[Unit Price]]</f>
        <v>860.57777777777778</v>
      </c>
      <c r="P3196" s="9">
        <v>275.3848888888889</v>
      </c>
      <c r="Q3196" s="9">
        <f>Sales_Data17[[#This Row],[Line Total]]-(Sales_Data17[[#This Row],[Total Unit Cost]]*Sales_Data17[[#This Row],[Order Quantity]])</f>
        <v>309.80799999999999</v>
      </c>
      <c r="R3196" s="1" t="str">
        <f>TEXT(Sales_Data17[[#This Row],[OrderDate]],"MMM")</f>
        <v>Dec</v>
      </c>
      <c r="S3196" s="1" t="str">
        <f t="shared" si="49"/>
        <v>2013</v>
      </c>
    </row>
    <row r="3197" spans="1:19">
      <c r="A3197" t="s">
        <v>3220</v>
      </c>
      <c r="B3197" s="2">
        <v>41633</v>
      </c>
      <c r="C3197" s="2" t="str">
        <f>VLOOKUP(Sales_Data17[[#This Row],[Customer Name Index]],Customer_Data[#All],2,0)</f>
        <v>Medsep Group</v>
      </c>
      <c r="D3197">
        <v>8</v>
      </c>
      <c r="E3197" t="s">
        <v>2</v>
      </c>
      <c r="F3197" t="s">
        <v>8168</v>
      </c>
      <c r="G3197" t="s">
        <v>8027</v>
      </c>
      <c r="H3197" t="str">
        <f>VLOOKUP(Sales_Data17[[#This Row],[Delivery Region Index]],Regions_Table[#All],2,0)</f>
        <v>New South Wales</v>
      </c>
      <c r="I3197" t="str">
        <f>VLOOKUP(Sales_Data17[[#This Row],[Delivery Region Index]],Regions_Table[#All],3,0)</f>
        <v>Tweed Heads</v>
      </c>
      <c r="J3197">
        <v>22</v>
      </c>
      <c r="K3197">
        <v>3</v>
      </c>
      <c r="L3197" t="str">
        <f>VLOOKUP(Sales_Data17[[#This Row],[Product Description Index]],Products_Data[#All],2,0)</f>
        <v>Sunglasses</v>
      </c>
      <c r="M3197">
        <v>6</v>
      </c>
      <c r="N3197" s="9">
        <v>279.16666666666669</v>
      </c>
      <c r="O3197" s="9">
        <f>Sales_Data17[[#This Row],[Order Quantity]]*Sales_Data17[[#This Row],[Unit Price]]</f>
        <v>1675</v>
      </c>
      <c r="P3197" s="9">
        <v>234.5</v>
      </c>
      <c r="Q3197" s="9">
        <f>Sales_Data17[[#This Row],[Line Total]]-(Sales_Data17[[#This Row],[Total Unit Cost]]*Sales_Data17[[#This Row],[Order Quantity]])</f>
        <v>268</v>
      </c>
      <c r="R3197" s="1" t="str">
        <f>TEXT(Sales_Data17[[#This Row],[OrderDate]],"MMM")</f>
        <v>Dec</v>
      </c>
      <c r="S3197" s="1" t="str">
        <f t="shared" si="49"/>
        <v>2013</v>
      </c>
    </row>
    <row r="3198" spans="1:19">
      <c r="A3198" t="s">
        <v>3221</v>
      </c>
      <c r="B3198" s="2">
        <v>41633</v>
      </c>
      <c r="C3198" s="2" t="str">
        <f>VLOOKUP(Sales_Data17[[#This Row],[Customer Name Index]],Customer_Data[#All],2,0)</f>
        <v>Pacific Ltd</v>
      </c>
      <c r="D3198">
        <v>20</v>
      </c>
      <c r="E3198" t="s">
        <v>4</v>
      </c>
      <c r="F3198" t="s">
        <v>8168</v>
      </c>
      <c r="G3198" t="s">
        <v>8028</v>
      </c>
      <c r="H3198" t="str">
        <f>VLOOKUP(Sales_Data17[[#This Row],[Delivery Region Index]],Regions_Table[#All],2,0)</f>
        <v>Victoria</v>
      </c>
      <c r="I3198" t="str">
        <f>VLOOKUP(Sales_Data17[[#This Row],[Delivery Region Index]],Regions_Table[#All],3,0)</f>
        <v>Warrnambool</v>
      </c>
      <c r="J3198">
        <v>57</v>
      </c>
      <c r="K3198">
        <v>8</v>
      </c>
      <c r="L3198" t="str">
        <f>VLOOKUP(Sales_Data17[[#This Row],[Product Description Index]],Products_Data[#All],2,0)</f>
        <v>Shoes</v>
      </c>
      <c r="M3198">
        <v>6</v>
      </c>
      <c r="N3198" s="9">
        <v>438.47777777777782</v>
      </c>
      <c r="O3198" s="9">
        <f>Sales_Data17[[#This Row],[Order Quantity]]*Sales_Data17[[#This Row],[Unit Price]]</f>
        <v>2630.8666666666668</v>
      </c>
      <c r="P3198" s="9">
        <v>350.78222222222229</v>
      </c>
      <c r="Q3198" s="9">
        <f>Sales_Data17[[#This Row],[Line Total]]-(Sales_Data17[[#This Row],[Total Unit Cost]]*Sales_Data17[[#This Row],[Order Quantity]])</f>
        <v>526.17333333333318</v>
      </c>
      <c r="R3198" s="1" t="str">
        <f>TEXT(Sales_Data17[[#This Row],[OrderDate]],"MMM")</f>
        <v>Dec</v>
      </c>
      <c r="S3198" s="1" t="str">
        <f t="shared" si="49"/>
        <v>2013</v>
      </c>
    </row>
    <row r="3199" spans="1:19">
      <c r="A3199" t="s">
        <v>3222</v>
      </c>
      <c r="B3199" s="2">
        <v>41633</v>
      </c>
      <c r="C3199" s="2" t="str">
        <f>VLOOKUP(Sales_Data17[[#This Row],[Customer Name Index]],Customer_Data[#All],2,0)</f>
        <v>Apollo Ltd</v>
      </c>
      <c r="D3199">
        <v>11</v>
      </c>
      <c r="E3199" t="s">
        <v>2</v>
      </c>
      <c r="F3199" t="s">
        <v>8168</v>
      </c>
      <c r="G3199" t="s">
        <v>8026</v>
      </c>
      <c r="H3199" t="str">
        <f>VLOOKUP(Sales_Data17[[#This Row],[Delivery Region Index]],Regions_Table[#All],2,0)</f>
        <v>Queensland</v>
      </c>
      <c r="I3199" t="str">
        <f>VLOOKUP(Sales_Data17[[#This Row],[Delivery Region Index]],Regions_Table[#All],3,0)</f>
        <v>Gympie</v>
      </c>
      <c r="J3199">
        <v>32</v>
      </c>
      <c r="K3199">
        <v>5</v>
      </c>
      <c r="L3199" t="str">
        <f>VLOOKUP(Sales_Data17[[#This Row],[Product Description Index]],Products_Data[#All],2,0)</f>
        <v>Hats</v>
      </c>
      <c r="M3199">
        <v>5</v>
      </c>
      <c r="N3199" s="9">
        <v>572.47777777777776</v>
      </c>
      <c r="O3199" s="9">
        <f>Sales_Data17[[#This Row],[Order Quantity]]*Sales_Data17[[#This Row],[Unit Price]]</f>
        <v>2862.3888888888887</v>
      </c>
      <c r="P3199" s="9">
        <v>383.56011111111115</v>
      </c>
      <c r="Q3199" s="9">
        <f>Sales_Data17[[#This Row],[Line Total]]-(Sales_Data17[[#This Row],[Total Unit Cost]]*Sales_Data17[[#This Row],[Order Quantity]])</f>
        <v>944.58833333333291</v>
      </c>
      <c r="R3199" s="1" t="str">
        <f>TEXT(Sales_Data17[[#This Row],[OrderDate]],"MMM")</f>
        <v>Dec</v>
      </c>
      <c r="S3199" s="1" t="str">
        <f t="shared" si="49"/>
        <v>2013</v>
      </c>
    </row>
    <row r="3200" spans="1:19">
      <c r="A3200" t="s">
        <v>3223</v>
      </c>
      <c r="B3200" s="2">
        <v>41634</v>
      </c>
      <c r="C3200" s="2" t="str">
        <f>VLOOKUP(Sales_Data17[[#This Row],[Customer Name Index]],Customer_Data[#All],2,0)</f>
        <v>Pure Group</v>
      </c>
      <c r="D3200">
        <v>17</v>
      </c>
      <c r="E3200" t="s">
        <v>4</v>
      </c>
      <c r="F3200" t="s">
        <v>8168</v>
      </c>
      <c r="G3200" t="s">
        <v>8025</v>
      </c>
      <c r="H3200" t="str">
        <f>VLOOKUP(Sales_Data17[[#This Row],[Delivery Region Index]],Regions_Table[#All],2,0)</f>
        <v>Victoria</v>
      </c>
      <c r="I3200" t="str">
        <f>VLOOKUP(Sales_Data17[[#This Row],[Delivery Region Index]],Regions_Table[#All],3,0)</f>
        <v>Benalla</v>
      </c>
      <c r="J3200">
        <v>48</v>
      </c>
      <c r="K3200">
        <v>7</v>
      </c>
      <c r="L3200" t="str">
        <f>VLOOKUP(Sales_Data17[[#This Row],[Product Description Index]],Products_Data[#All],2,0)</f>
        <v>Dress Shirts</v>
      </c>
      <c r="M3200">
        <v>6</v>
      </c>
      <c r="N3200" s="9">
        <v>26.8</v>
      </c>
      <c r="O3200" s="9">
        <f>Sales_Data17[[#This Row],[Order Quantity]]*Sales_Data17[[#This Row],[Unit Price]]</f>
        <v>160.80000000000001</v>
      </c>
      <c r="P3200" s="9">
        <v>16.884</v>
      </c>
      <c r="Q3200" s="9">
        <f>Sales_Data17[[#This Row],[Line Total]]-(Sales_Data17[[#This Row],[Total Unit Cost]]*Sales_Data17[[#This Row],[Order Quantity]])</f>
        <v>59.496000000000009</v>
      </c>
      <c r="R3200" s="1" t="str">
        <f>TEXT(Sales_Data17[[#This Row],[OrderDate]],"MMM")</f>
        <v>Dec</v>
      </c>
      <c r="S3200" s="1" t="str">
        <f t="shared" si="49"/>
        <v>2013</v>
      </c>
    </row>
    <row r="3201" spans="1:19">
      <c r="A3201" t="s">
        <v>3224</v>
      </c>
      <c r="B3201" s="2">
        <v>41634</v>
      </c>
      <c r="C3201" s="2" t="str">
        <f>VLOOKUP(Sales_Data17[[#This Row],[Customer Name Index]],Customer_Data[#All],2,0)</f>
        <v>21st Ltd</v>
      </c>
      <c r="D3201">
        <v>10</v>
      </c>
      <c r="E3201" t="s">
        <v>4</v>
      </c>
      <c r="F3201" t="s">
        <v>8168</v>
      </c>
      <c r="G3201" t="s">
        <v>8026</v>
      </c>
      <c r="H3201" t="str">
        <f>VLOOKUP(Sales_Data17[[#This Row],[Delivery Region Index]],Regions_Table[#All],2,0)</f>
        <v>Queensland</v>
      </c>
      <c r="I3201" t="str">
        <f>VLOOKUP(Sales_Data17[[#This Row],[Delivery Region Index]],Regions_Table[#All],3,0)</f>
        <v>Charters Towers</v>
      </c>
      <c r="J3201">
        <v>29</v>
      </c>
      <c r="K3201">
        <v>4</v>
      </c>
      <c r="L3201" t="str">
        <f>VLOOKUP(Sales_Data17[[#This Row],[Product Description Index]],Products_Data[#All],2,0)</f>
        <v>Jeans</v>
      </c>
      <c r="M3201">
        <v>4</v>
      </c>
      <c r="N3201" s="9">
        <v>113.15555555555555</v>
      </c>
      <c r="O3201" s="9">
        <f>Sales_Data17[[#This Row],[Order Quantity]]*Sales_Data17[[#This Row],[Unit Price]]</f>
        <v>452.62222222222221</v>
      </c>
      <c r="P3201" s="9">
        <v>59.972444444444449</v>
      </c>
      <c r="Q3201" s="9">
        <f>Sales_Data17[[#This Row],[Line Total]]-(Sales_Data17[[#This Row],[Total Unit Cost]]*Sales_Data17[[#This Row],[Order Quantity]])</f>
        <v>212.73244444444441</v>
      </c>
      <c r="R3201" s="1" t="str">
        <f>TEXT(Sales_Data17[[#This Row],[OrderDate]],"MMM")</f>
        <v>Dec</v>
      </c>
      <c r="S3201" s="1" t="str">
        <f t="shared" si="49"/>
        <v>2013</v>
      </c>
    </row>
    <row r="3202" spans="1:19">
      <c r="A3202" t="s">
        <v>3225</v>
      </c>
      <c r="B3202" s="2">
        <v>41634</v>
      </c>
      <c r="C3202" s="2" t="str">
        <f>VLOOKUP(Sales_Data17[[#This Row],[Customer Name Index]],Customer_Data[#All],2,0)</f>
        <v xml:space="preserve">Linde </v>
      </c>
      <c r="D3202">
        <v>14</v>
      </c>
      <c r="E3202" t="s">
        <v>2</v>
      </c>
      <c r="F3202" t="s">
        <v>8168</v>
      </c>
      <c r="G3202" t="s">
        <v>8026</v>
      </c>
      <c r="H3202" t="str">
        <f>VLOOKUP(Sales_Data17[[#This Row],[Delivery Region Index]],Regions_Table[#All],2,0)</f>
        <v>Queensland</v>
      </c>
      <c r="I3202" t="str">
        <f>VLOOKUP(Sales_Data17[[#This Row],[Delivery Region Index]],Regions_Table[#All],3,0)</f>
        <v>Redcliffe</v>
      </c>
      <c r="J3202">
        <v>40</v>
      </c>
      <c r="K3202">
        <v>6</v>
      </c>
      <c r="L3202" t="str">
        <f>VLOOKUP(Sales_Data17[[#This Row],[Product Description Index]],Products_Data[#All],2,0)</f>
        <v>Socks</v>
      </c>
      <c r="M3202">
        <v>8</v>
      </c>
      <c r="N3202" s="9">
        <v>193.55555555555554</v>
      </c>
      <c r="O3202" s="9">
        <f>Sales_Data17[[#This Row],[Order Quantity]]*Sales_Data17[[#This Row],[Unit Price]]</f>
        <v>1548.4444444444443</v>
      </c>
      <c r="P3202" s="9">
        <v>114.19777777777777</v>
      </c>
      <c r="Q3202" s="9">
        <f>Sales_Data17[[#This Row],[Line Total]]-(Sales_Data17[[#This Row],[Total Unit Cost]]*Sales_Data17[[#This Row],[Order Quantity]])</f>
        <v>634.86222222222216</v>
      </c>
      <c r="R3202" s="1" t="str">
        <f>TEXT(Sales_Data17[[#This Row],[OrderDate]],"MMM")</f>
        <v>Dec</v>
      </c>
      <c r="S3202" s="1" t="str">
        <f t="shared" ref="S3202:S3265" si="50">TEXT(B3202,"YYY")</f>
        <v>2013</v>
      </c>
    </row>
    <row r="3203" spans="1:19">
      <c r="A3203" t="s">
        <v>3226</v>
      </c>
      <c r="B3203" s="2">
        <v>41634</v>
      </c>
      <c r="C3203" s="2" t="str">
        <f>VLOOKUP(Sales_Data17[[#This Row],[Customer Name Index]],Customer_Data[#All],2,0)</f>
        <v>21st Ltd</v>
      </c>
      <c r="D3203">
        <v>10</v>
      </c>
      <c r="E3203" t="s">
        <v>4</v>
      </c>
      <c r="F3203" t="s">
        <v>8168</v>
      </c>
      <c r="G3203" t="s">
        <v>8026</v>
      </c>
      <c r="H3203" t="str">
        <f>VLOOKUP(Sales_Data17[[#This Row],[Delivery Region Index]],Regions_Table[#All],2,0)</f>
        <v>Queensland</v>
      </c>
      <c r="I3203" t="str">
        <f>VLOOKUP(Sales_Data17[[#This Row],[Delivery Region Index]],Regions_Table[#All],3,0)</f>
        <v>Cairns</v>
      </c>
      <c r="J3203">
        <v>28</v>
      </c>
      <c r="K3203">
        <v>4</v>
      </c>
      <c r="L3203" t="str">
        <f>VLOOKUP(Sales_Data17[[#This Row],[Product Description Index]],Products_Data[#All],2,0)</f>
        <v>Jeans</v>
      </c>
      <c r="M3203">
        <v>3</v>
      </c>
      <c r="N3203" s="9">
        <v>433.26666666666665</v>
      </c>
      <c r="O3203" s="9">
        <f>Sales_Data17[[#This Row],[Order Quantity]]*Sales_Data17[[#This Row],[Unit Price]]</f>
        <v>1299.8</v>
      </c>
      <c r="P3203" s="9">
        <v>333.61533333333335</v>
      </c>
      <c r="Q3203" s="9">
        <f>Sales_Data17[[#This Row],[Line Total]]-(Sales_Data17[[#This Row],[Total Unit Cost]]*Sales_Data17[[#This Row],[Order Quantity]])</f>
        <v>298.95399999999995</v>
      </c>
      <c r="R3203" s="1" t="str">
        <f>TEXT(Sales_Data17[[#This Row],[OrderDate]],"MMM")</f>
        <v>Dec</v>
      </c>
      <c r="S3203" s="1" t="str">
        <f t="shared" si="50"/>
        <v>2013</v>
      </c>
    </row>
    <row r="3204" spans="1:19">
      <c r="A3204" t="s">
        <v>3227</v>
      </c>
      <c r="B3204" s="2">
        <v>41634</v>
      </c>
      <c r="C3204" s="2" t="str">
        <f>VLOOKUP(Sales_Data17[[#This Row],[Customer Name Index]],Customer_Data[#All],2,0)</f>
        <v>ETUDE Ltd</v>
      </c>
      <c r="D3204">
        <v>4</v>
      </c>
      <c r="E3204" t="s">
        <v>2</v>
      </c>
      <c r="F3204" t="s">
        <v>8168</v>
      </c>
      <c r="G3204" t="s">
        <v>8027</v>
      </c>
      <c r="H3204" t="str">
        <f>VLOOKUP(Sales_Data17[[#This Row],[Delivery Region Index]],Regions_Table[#All],2,0)</f>
        <v>New South Wales</v>
      </c>
      <c r="I3204" t="str">
        <f>VLOOKUP(Sales_Data17[[#This Row],[Delivery Region Index]],Regions_Table[#All],3,0)</f>
        <v>Grafton</v>
      </c>
      <c r="J3204">
        <v>11</v>
      </c>
      <c r="K3204">
        <v>2</v>
      </c>
      <c r="L3204" t="str">
        <f>VLOOKUP(Sales_Data17[[#This Row],[Product Description Index]],Products_Data[#All],2,0)</f>
        <v>Pants</v>
      </c>
      <c r="M3204">
        <v>5</v>
      </c>
      <c r="N3204" s="9">
        <v>97.522222222222226</v>
      </c>
      <c r="O3204" s="9">
        <f>Sales_Data17[[#This Row],[Order Quantity]]*Sales_Data17[[#This Row],[Unit Price]]</f>
        <v>487.61111111111114</v>
      </c>
      <c r="P3204" s="9">
        <v>68.265555555555551</v>
      </c>
      <c r="Q3204" s="9">
        <f>Sales_Data17[[#This Row],[Line Total]]-(Sales_Data17[[#This Row],[Total Unit Cost]]*Sales_Data17[[#This Row],[Order Quantity]])</f>
        <v>146.28333333333336</v>
      </c>
      <c r="R3204" s="1" t="str">
        <f>TEXT(Sales_Data17[[#This Row],[OrderDate]],"MMM")</f>
        <v>Dec</v>
      </c>
      <c r="S3204" s="1" t="str">
        <f t="shared" si="50"/>
        <v>2013</v>
      </c>
    </row>
    <row r="3205" spans="1:19">
      <c r="A3205" t="s">
        <v>3228</v>
      </c>
      <c r="B3205" s="2">
        <v>41634</v>
      </c>
      <c r="C3205" s="2" t="str">
        <f>VLOOKUP(Sales_Data17[[#This Row],[Customer Name Index]],Customer_Data[#All],2,0)</f>
        <v>Elorac, Corp</v>
      </c>
      <c r="D3205">
        <v>3</v>
      </c>
      <c r="E3205" t="s">
        <v>4</v>
      </c>
      <c r="F3205" t="s">
        <v>8168</v>
      </c>
      <c r="G3205" t="s">
        <v>8027</v>
      </c>
      <c r="H3205" t="str">
        <f>VLOOKUP(Sales_Data17[[#This Row],[Delivery Region Index]],Regions_Table[#All],2,0)</f>
        <v>New South Wales</v>
      </c>
      <c r="I3205" t="str">
        <f>VLOOKUP(Sales_Data17[[#This Row],[Delivery Region Index]],Regions_Table[#All],3,0)</f>
        <v>Dubbo</v>
      </c>
      <c r="J3205">
        <v>8</v>
      </c>
      <c r="K3205">
        <v>2</v>
      </c>
      <c r="L3205" t="str">
        <f>VLOOKUP(Sales_Data17[[#This Row],[Product Description Index]],Products_Data[#All],2,0)</f>
        <v>Pants</v>
      </c>
      <c r="M3205">
        <v>2</v>
      </c>
      <c r="N3205" s="9">
        <v>116.87777777777779</v>
      </c>
      <c r="O3205" s="9">
        <f>Sales_Data17[[#This Row],[Order Quantity]]*Sales_Data17[[#This Row],[Unit Price]]</f>
        <v>233.75555555555559</v>
      </c>
      <c r="P3205" s="9">
        <v>86.489555555555569</v>
      </c>
      <c r="Q3205" s="9">
        <f>Sales_Data17[[#This Row],[Line Total]]-(Sales_Data17[[#This Row],[Total Unit Cost]]*Sales_Data17[[#This Row],[Order Quantity]])</f>
        <v>60.776444444444451</v>
      </c>
      <c r="R3205" s="1" t="str">
        <f>TEXT(Sales_Data17[[#This Row],[OrderDate]],"MMM")</f>
        <v>Dec</v>
      </c>
      <c r="S3205" s="1" t="str">
        <f t="shared" si="50"/>
        <v>2013</v>
      </c>
    </row>
    <row r="3206" spans="1:19">
      <c r="A3206" t="s">
        <v>3229</v>
      </c>
      <c r="B3206" s="2">
        <v>41635</v>
      </c>
      <c r="C3206" s="2" t="str">
        <f>VLOOKUP(Sales_Data17[[#This Row],[Customer Name Index]],Customer_Data[#All],2,0)</f>
        <v>3LAB, Ltd</v>
      </c>
      <c r="D3206">
        <v>16</v>
      </c>
      <c r="E3206" t="s">
        <v>4</v>
      </c>
      <c r="F3206" t="s">
        <v>8168</v>
      </c>
      <c r="G3206" t="s">
        <v>8025</v>
      </c>
      <c r="H3206" t="str">
        <f>VLOOKUP(Sales_Data17[[#This Row],[Delivery Region Index]],Regions_Table[#All],2,0)</f>
        <v>South Australia</v>
      </c>
      <c r="I3206" t="str">
        <f>VLOOKUP(Sales_Data17[[#This Row],[Delivery Region Index]],Regions_Table[#All],3,0)</f>
        <v>Adelaide</v>
      </c>
      <c r="J3206">
        <v>46</v>
      </c>
      <c r="K3206">
        <v>7</v>
      </c>
      <c r="L3206" t="str">
        <f>VLOOKUP(Sales_Data17[[#This Row],[Product Description Index]],Products_Data[#All],2,0)</f>
        <v>Dress Shirts</v>
      </c>
      <c r="M3206">
        <v>1</v>
      </c>
      <c r="N3206" s="9">
        <v>285.86666666666667</v>
      </c>
      <c r="O3206" s="9">
        <f>Sales_Data17[[#This Row],[Order Quantity]]*Sales_Data17[[#This Row],[Unit Price]]</f>
        <v>285.86666666666667</v>
      </c>
      <c r="P3206" s="9">
        <v>188.67200000000003</v>
      </c>
      <c r="Q3206" s="9">
        <f>Sales_Data17[[#This Row],[Line Total]]-(Sales_Data17[[#This Row],[Total Unit Cost]]*Sales_Data17[[#This Row],[Order Quantity]])</f>
        <v>97.194666666666649</v>
      </c>
      <c r="R3206" s="1" t="str">
        <f>TEXT(Sales_Data17[[#This Row],[OrderDate]],"MMM")</f>
        <v>Dec</v>
      </c>
      <c r="S3206" s="1" t="str">
        <f t="shared" si="50"/>
        <v>2013</v>
      </c>
    </row>
    <row r="3207" spans="1:19">
      <c r="A3207" t="s">
        <v>3230</v>
      </c>
      <c r="B3207" s="2">
        <v>41635</v>
      </c>
      <c r="C3207" s="2" t="str">
        <f>VLOOKUP(Sales_Data17[[#This Row],[Customer Name Index]],Customer_Data[#All],2,0)</f>
        <v>New Ltd</v>
      </c>
      <c r="D3207">
        <v>7</v>
      </c>
      <c r="E3207" t="s">
        <v>4</v>
      </c>
      <c r="F3207" t="s">
        <v>8168</v>
      </c>
      <c r="G3207" t="s">
        <v>8027</v>
      </c>
      <c r="H3207" t="str">
        <f>VLOOKUP(Sales_Data17[[#This Row],[Delivery Region Index]],Regions_Table[#All],2,0)</f>
        <v>New South Wales</v>
      </c>
      <c r="I3207" t="str">
        <f>VLOOKUP(Sales_Data17[[#This Row],[Delivery Region Index]],Regions_Table[#All],3,0)</f>
        <v>Port Macquarie</v>
      </c>
      <c r="J3207">
        <v>19</v>
      </c>
      <c r="K3207">
        <v>3</v>
      </c>
      <c r="L3207" t="str">
        <f>VLOOKUP(Sales_Data17[[#This Row],[Product Description Index]],Products_Data[#All],2,0)</f>
        <v>Sunglasses</v>
      </c>
      <c r="M3207">
        <v>9</v>
      </c>
      <c r="N3207" s="9">
        <v>433.26666666666665</v>
      </c>
      <c r="O3207" s="9">
        <f>Sales_Data17[[#This Row],[Order Quantity]]*Sales_Data17[[#This Row],[Unit Price]]</f>
        <v>3899.3999999999996</v>
      </c>
      <c r="P3207" s="9">
        <v>368.27666666666664</v>
      </c>
      <c r="Q3207" s="9">
        <f>Sales_Data17[[#This Row],[Line Total]]-(Sales_Data17[[#This Row],[Total Unit Cost]]*Sales_Data17[[#This Row],[Order Quantity]])</f>
        <v>584.90999999999985</v>
      </c>
      <c r="R3207" s="1" t="str">
        <f>TEXT(Sales_Data17[[#This Row],[OrderDate]],"MMM")</f>
        <v>Dec</v>
      </c>
      <c r="S3207" s="1" t="str">
        <f t="shared" si="50"/>
        <v>2013</v>
      </c>
    </row>
    <row r="3208" spans="1:19">
      <c r="A3208" t="s">
        <v>3231</v>
      </c>
      <c r="B3208" s="2">
        <v>41635</v>
      </c>
      <c r="C3208" s="2" t="str">
        <f>VLOOKUP(Sales_Data17[[#This Row],[Customer Name Index]],Customer_Data[#All],2,0)</f>
        <v>21st Ltd</v>
      </c>
      <c r="D3208">
        <v>10</v>
      </c>
      <c r="E3208" t="s">
        <v>3</v>
      </c>
      <c r="F3208" t="s">
        <v>8168</v>
      </c>
      <c r="G3208" t="s">
        <v>8027</v>
      </c>
      <c r="H3208" t="str">
        <f>VLOOKUP(Sales_Data17[[#This Row],[Delivery Region Index]],Regions_Table[#All],2,0)</f>
        <v>Queensland</v>
      </c>
      <c r="I3208" t="str">
        <f>VLOOKUP(Sales_Data17[[#This Row],[Delivery Region Index]],Regions_Table[#All],3,0)</f>
        <v>Bundaberg</v>
      </c>
      <c r="J3208">
        <v>27</v>
      </c>
      <c r="K3208">
        <v>4</v>
      </c>
      <c r="L3208" t="str">
        <f>VLOOKUP(Sales_Data17[[#This Row],[Product Description Index]],Products_Data[#All],2,0)</f>
        <v>Jeans</v>
      </c>
      <c r="M3208">
        <v>2</v>
      </c>
      <c r="N3208" s="9">
        <v>289.5888888888889</v>
      </c>
      <c r="O3208" s="9">
        <f>Sales_Data17[[#This Row],[Order Quantity]]*Sales_Data17[[#This Row],[Unit Price]]</f>
        <v>579.17777777777781</v>
      </c>
      <c r="P3208" s="9">
        <v>179.54511111111114</v>
      </c>
      <c r="Q3208" s="9">
        <f>Sales_Data17[[#This Row],[Line Total]]-(Sales_Data17[[#This Row],[Total Unit Cost]]*Sales_Data17[[#This Row],[Order Quantity]])</f>
        <v>220.08755555555553</v>
      </c>
      <c r="R3208" s="1" t="str">
        <f>TEXT(Sales_Data17[[#This Row],[OrderDate]],"MMM")</f>
        <v>Dec</v>
      </c>
      <c r="S3208" s="1" t="str">
        <f t="shared" si="50"/>
        <v>2013</v>
      </c>
    </row>
    <row r="3209" spans="1:19">
      <c r="A3209" t="s">
        <v>3232</v>
      </c>
      <c r="B3209" s="2">
        <v>41635</v>
      </c>
      <c r="C3209" s="2" t="str">
        <f>VLOOKUP(Sales_Data17[[#This Row],[Customer Name Index]],Customer_Data[#All],2,0)</f>
        <v>Procter Corp</v>
      </c>
      <c r="D3209">
        <v>5</v>
      </c>
      <c r="E3209" t="s">
        <v>4</v>
      </c>
      <c r="F3209" t="s">
        <v>8168</v>
      </c>
      <c r="G3209" t="s">
        <v>8027</v>
      </c>
      <c r="H3209" t="str">
        <f>VLOOKUP(Sales_Data17[[#This Row],[Delivery Region Index]],Regions_Table[#All],2,0)</f>
        <v>New South Wales</v>
      </c>
      <c r="I3209" t="str">
        <f>VLOOKUP(Sales_Data17[[#This Row],[Delivery Region Index]],Regions_Table[#All],3,0)</f>
        <v>Lake Macquarie</v>
      </c>
      <c r="J3209">
        <v>13</v>
      </c>
      <c r="K3209">
        <v>2</v>
      </c>
      <c r="L3209" t="str">
        <f>VLOOKUP(Sales_Data17[[#This Row],[Product Description Index]],Products_Data[#All],2,0)</f>
        <v>Pants</v>
      </c>
      <c r="M3209">
        <v>9</v>
      </c>
      <c r="N3209" s="9">
        <v>18.611111111111111</v>
      </c>
      <c r="O3209" s="9">
        <f>Sales_Data17[[#This Row],[Order Quantity]]*Sales_Data17[[#This Row],[Unit Price]]</f>
        <v>167.5</v>
      </c>
      <c r="P3209" s="9">
        <v>10.422222222222224</v>
      </c>
      <c r="Q3209" s="9">
        <f>Sales_Data17[[#This Row],[Line Total]]-(Sales_Data17[[#This Row],[Total Unit Cost]]*Sales_Data17[[#This Row],[Order Quantity]])</f>
        <v>73.699999999999989</v>
      </c>
      <c r="R3209" s="1" t="str">
        <f>TEXT(Sales_Data17[[#This Row],[OrderDate]],"MMM")</f>
        <v>Dec</v>
      </c>
      <c r="S3209" s="1" t="str">
        <f t="shared" si="50"/>
        <v>2013</v>
      </c>
    </row>
    <row r="3210" spans="1:19">
      <c r="A3210" t="s">
        <v>3233</v>
      </c>
      <c r="B3210" s="2">
        <v>41635</v>
      </c>
      <c r="C3210" s="2" t="str">
        <f>VLOOKUP(Sales_Data17[[#This Row],[Customer Name Index]],Customer_Data[#All],2,0)</f>
        <v xml:space="preserve">WakeFern </v>
      </c>
      <c r="D3210">
        <v>2</v>
      </c>
      <c r="E3210" t="s">
        <v>3</v>
      </c>
      <c r="F3210" t="s">
        <v>8168</v>
      </c>
      <c r="G3210" t="s">
        <v>8027</v>
      </c>
      <c r="H3210" t="str">
        <f>VLOOKUP(Sales_Data17[[#This Row],[Delivery Region Index]],Regions_Table[#All],2,0)</f>
        <v>New South Wales</v>
      </c>
      <c r="I3210" t="str">
        <f>VLOOKUP(Sales_Data17[[#This Row],[Delivery Region Index]],Regions_Table[#All],3,0)</f>
        <v>Cessnock</v>
      </c>
      <c r="J3210">
        <v>6</v>
      </c>
      <c r="K3210">
        <v>1</v>
      </c>
      <c r="L3210" t="str">
        <f>VLOOKUP(Sales_Data17[[#This Row],[Product Description Index]],Products_Data[#All],2,0)</f>
        <v>Shirts</v>
      </c>
      <c r="M3210">
        <v>1</v>
      </c>
      <c r="N3210" s="9">
        <v>261.3</v>
      </c>
      <c r="O3210" s="9">
        <f>Sales_Data17[[#This Row],[Order Quantity]]*Sales_Data17[[#This Row],[Unit Price]]</f>
        <v>261.3</v>
      </c>
      <c r="P3210" s="9">
        <v>180.297</v>
      </c>
      <c r="Q3210" s="9">
        <f>Sales_Data17[[#This Row],[Line Total]]-(Sales_Data17[[#This Row],[Total Unit Cost]]*Sales_Data17[[#This Row],[Order Quantity]])</f>
        <v>81.003000000000014</v>
      </c>
      <c r="R3210" s="1" t="str">
        <f>TEXT(Sales_Data17[[#This Row],[OrderDate]],"MMM")</f>
        <v>Dec</v>
      </c>
      <c r="S3210" s="1" t="str">
        <f t="shared" si="50"/>
        <v>2013</v>
      </c>
    </row>
    <row r="3211" spans="1:19">
      <c r="A3211" t="s">
        <v>3234</v>
      </c>
      <c r="B3211" s="2">
        <v>41635</v>
      </c>
      <c r="C3211" s="2" t="str">
        <f>VLOOKUP(Sales_Data17[[#This Row],[Customer Name Index]],Customer_Data[#All],2,0)</f>
        <v>Pacific Ltd</v>
      </c>
      <c r="D3211">
        <v>20</v>
      </c>
      <c r="E3211" t="s">
        <v>2</v>
      </c>
      <c r="F3211" t="s">
        <v>8168</v>
      </c>
      <c r="G3211" t="s">
        <v>8028</v>
      </c>
      <c r="H3211" t="str">
        <f>VLOOKUP(Sales_Data17[[#This Row],[Delivery Region Index]],Regions_Table[#All],2,0)</f>
        <v>Victoria</v>
      </c>
      <c r="I3211" t="str">
        <f>VLOOKUP(Sales_Data17[[#This Row],[Delivery Region Index]],Regions_Table[#All],3,0)</f>
        <v>Warrnambool</v>
      </c>
      <c r="J3211">
        <v>57</v>
      </c>
      <c r="K3211">
        <v>8</v>
      </c>
      <c r="L3211" t="str">
        <f>VLOOKUP(Sales_Data17[[#This Row],[Product Description Index]],Products_Data[#All],2,0)</f>
        <v>Shoes</v>
      </c>
      <c r="M3211">
        <v>7</v>
      </c>
      <c r="N3211" s="9">
        <v>115.38888888888889</v>
      </c>
      <c r="O3211" s="9">
        <f>Sales_Data17[[#This Row],[Order Quantity]]*Sales_Data17[[#This Row],[Unit Price]]</f>
        <v>807.72222222222217</v>
      </c>
      <c r="P3211" s="9">
        <v>58.848333333333329</v>
      </c>
      <c r="Q3211" s="9">
        <f>Sales_Data17[[#This Row],[Line Total]]-(Sales_Data17[[#This Row],[Total Unit Cost]]*Sales_Data17[[#This Row],[Order Quantity]])</f>
        <v>395.7838888888889</v>
      </c>
      <c r="R3211" s="1" t="str">
        <f>TEXT(Sales_Data17[[#This Row],[OrderDate]],"MMM")</f>
        <v>Dec</v>
      </c>
      <c r="S3211" s="1" t="str">
        <f t="shared" si="50"/>
        <v>2013</v>
      </c>
    </row>
    <row r="3212" spans="1:19">
      <c r="A3212" t="s">
        <v>3235</v>
      </c>
      <c r="B3212" s="2">
        <v>41636</v>
      </c>
      <c r="C3212" s="2" t="str">
        <f>VLOOKUP(Sales_Data17[[#This Row],[Customer Name Index]],Customer_Data[#All],2,0)</f>
        <v xml:space="preserve">Qualitest </v>
      </c>
      <c r="D3212">
        <v>19</v>
      </c>
      <c r="E3212" t="s">
        <v>3</v>
      </c>
      <c r="F3212" t="s">
        <v>8168</v>
      </c>
      <c r="G3212" t="s">
        <v>8028</v>
      </c>
      <c r="H3212" t="str">
        <f>VLOOKUP(Sales_Data17[[#This Row],[Delivery Region Index]],Regions_Table[#All],2,0)</f>
        <v>Victoria</v>
      </c>
      <c r="I3212" t="str">
        <f>VLOOKUP(Sales_Data17[[#This Row],[Delivery Region Index]],Regions_Table[#All],3,0)</f>
        <v>Wangaratta</v>
      </c>
      <c r="J3212">
        <v>56</v>
      </c>
      <c r="K3212">
        <v>8</v>
      </c>
      <c r="L3212" t="str">
        <f>VLOOKUP(Sales_Data17[[#This Row],[Product Description Index]],Products_Data[#All],2,0)</f>
        <v>Shoes</v>
      </c>
      <c r="M3212">
        <v>5</v>
      </c>
      <c r="N3212" s="9">
        <v>219.61111111111111</v>
      </c>
      <c r="O3212" s="9">
        <f>Sales_Data17[[#This Row],[Order Quantity]]*Sales_Data17[[#This Row],[Unit Price]]</f>
        <v>1098.0555555555557</v>
      </c>
      <c r="P3212" s="9">
        <v>140.55111111111111</v>
      </c>
      <c r="Q3212" s="9">
        <f>Sales_Data17[[#This Row],[Line Total]]-(Sales_Data17[[#This Row],[Total Unit Cost]]*Sales_Data17[[#This Row],[Order Quantity]])</f>
        <v>395.30000000000007</v>
      </c>
      <c r="R3212" s="1" t="str">
        <f>TEXT(Sales_Data17[[#This Row],[OrderDate]],"MMM")</f>
        <v>Dec</v>
      </c>
      <c r="S3212" s="1" t="str">
        <f t="shared" si="50"/>
        <v>2013</v>
      </c>
    </row>
    <row r="3213" spans="1:19">
      <c r="A3213" t="s">
        <v>3236</v>
      </c>
      <c r="B3213" s="2">
        <v>41636</v>
      </c>
      <c r="C3213" s="2" t="str">
        <f>VLOOKUP(Sales_Data17[[#This Row],[Customer Name Index]],Customer_Data[#All],2,0)</f>
        <v>Ole Group</v>
      </c>
      <c r="D3213">
        <v>13</v>
      </c>
      <c r="E3213" t="s">
        <v>4</v>
      </c>
      <c r="F3213" t="s">
        <v>8168</v>
      </c>
      <c r="G3213" t="s">
        <v>8026</v>
      </c>
      <c r="H3213" t="str">
        <f>VLOOKUP(Sales_Data17[[#This Row],[Delivery Region Index]],Regions_Table[#All],2,0)</f>
        <v>Queensland</v>
      </c>
      <c r="I3213" t="str">
        <f>VLOOKUP(Sales_Data17[[#This Row],[Delivery Region Index]],Regions_Table[#All],3,0)</f>
        <v>Mackay</v>
      </c>
      <c r="J3213">
        <v>36</v>
      </c>
      <c r="K3213">
        <v>5</v>
      </c>
      <c r="L3213" t="str">
        <f>VLOOKUP(Sales_Data17[[#This Row],[Product Description Index]],Products_Data[#All],2,0)</f>
        <v>Hats</v>
      </c>
      <c r="M3213">
        <v>6</v>
      </c>
      <c r="N3213" s="9">
        <v>205.46666666666667</v>
      </c>
      <c r="O3213" s="9">
        <f>Sales_Data17[[#This Row],[Order Quantity]]*Sales_Data17[[#This Row],[Unit Price]]</f>
        <v>1232.8</v>
      </c>
      <c r="P3213" s="9">
        <v>88.350666666666669</v>
      </c>
      <c r="Q3213" s="9">
        <f>Sales_Data17[[#This Row],[Line Total]]-(Sales_Data17[[#This Row],[Total Unit Cost]]*Sales_Data17[[#This Row],[Order Quantity]])</f>
        <v>702.69599999999991</v>
      </c>
      <c r="R3213" s="1" t="str">
        <f>TEXT(Sales_Data17[[#This Row],[OrderDate]],"MMM")</f>
        <v>Dec</v>
      </c>
      <c r="S3213" s="1" t="str">
        <f t="shared" si="50"/>
        <v>2013</v>
      </c>
    </row>
    <row r="3214" spans="1:19">
      <c r="A3214" t="s">
        <v>3237</v>
      </c>
      <c r="B3214" s="2">
        <v>41636</v>
      </c>
      <c r="C3214" s="2" t="str">
        <f>VLOOKUP(Sales_Data17[[#This Row],[Customer Name Index]],Customer_Data[#All],2,0)</f>
        <v>Apollo Ltd</v>
      </c>
      <c r="D3214">
        <v>11</v>
      </c>
      <c r="E3214" t="s">
        <v>4</v>
      </c>
      <c r="F3214" t="s">
        <v>8168</v>
      </c>
      <c r="G3214" t="s">
        <v>8026</v>
      </c>
      <c r="H3214" t="str">
        <f>VLOOKUP(Sales_Data17[[#This Row],[Delivery Region Index]],Regions_Table[#All],2,0)</f>
        <v>Queensland</v>
      </c>
      <c r="I3214" t="str">
        <f>VLOOKUP(Sales_Data17[[#This Row],[Delivery Region Index]],Regions_Table[#All],3,0)</f>
        <v>Gladstone</v>
      </c>
      <c r="J3214">
        <v>30</v>
      </c>
      <c r="K3214">
        <v>5</v>
      </c>
      <c r="L3214" t="str">
        <f>VLOOKUP(Sales_Data17[[#This Row],[Product Description Index]],Products_Data[#All],2,0)</f>
        <v>Hats</v>
      </c>
      <c r="M3214">
        <v>1</v>
      </c>
      <c r="N3214" s="9">
        <v>116.87777777777779</v>
      </c>
      <c r="O3214" s="9">
        <f>Sales_Data17[[#This Row],[Order Quantity]]*Sales_Data17[[#This Row],[Unit Price]]</f>
        <v>116.87777777777779</v>
      </c>
      <c r="P3214" s="9">
        <v>51.426222222222229</v>
      </c>
      <c r="Q3214" s="9">
        <f>Sales_Data17[[#This Row],[Line Total]]-(Sales_Data17[[#This Row],[Total Unit Cost]]*Sales_Data17[[#This Row],[Order Quantity]])</f>
        <v>65.451555555555558</v>
      </c>
      <c r="R3214" s="1" t="str">
        <f>TEXT(Sales_Data17[[#This Row],[OrderDate]],"MMM")</f>
        <v>Dec</v>
      </c>
      <c r="S3214" s="1" t="str">
        <f t="shared" si="50"/>
        <v>2013</v>
      </c>
    </row>
    <row r="3215" spans="1:19">
      <c r="A3215" t="s">
        <v>3238</v>
      </c>
      <c r="B3215" s="2">
        <v>41636</v>
      </c>
      <c r="C3215" s="2" t="str">
        <f>VLOOKUP(Sales_Data17[[#This Row],[Customer Name Index]],Customer_Data[#All],2,0)</f>
        <v xml:space="preserve">WakeFern </v>
      </c>
      <c r="D3215">
        <v>2</v>
      </c>
      <c r="E3215" t="s">
        <v>2</v>
      </c>
      <c r="F3215" t="s">
        <v>8168</v>
      </c>
      <c r="G3215" t="s">
        <v>8027</v>
      </c>
      <c r="H3215" t="str">
        <f>VLOOKUP(Sales_Data17[[#This Row],[Delivery Region Index]],Regions_Table[#All],2,0)</f>
        <v>New South Wales</v>
      </c>
      <c r="I3215" t="str">
        <f>VLOOKUP(Sales_Data17[[#This Row],[Delivery Region Index]],Regions_Table[#All],3,0)</f>
        <v>Bathurst</v>
      </c>
      <c r="J3215">
        <v>4</v>
      </c>
      <c r="K3215">
        <v>1</v>
      </c>
      <c r="L3215" t="str">
        <f>VLOOKUP(Sales_Data17[[#This Row],[Product Description Index]],Products_Data[#All],2,0)</f>
        <v>Shirts</v>
      </c>
      <c r="M3215">
        <v>4</v>
      </c>
      <c r="N3215" s="9">
        <v>445.17777777777775</v>
      </c>
      <c r="O3215" s="9">
        <f>Sales_Data17[[#This Row],[Order Quantity]]*Sales_Data17[[#This Row],[Unit Price]]</f>
        <v>1780.711111111111</v>
      </c>
      <c r="P3215" s="9">
        <v>235.94422222222224</v>
      </c>
      <c r="Q3215" s="9">
        <f>Sales_Data17[[#This Row],[Line Total]]-(Sales_Data17[[#This Row],[Total Unit Cost]]*Sales_Data17[[#This Row],[Order Quantity]])</f>
        <v>836.93422222222205</v>
      </c>
      <c r="R3215" s="1" t="str">
        <f>TEXT(Sales_Data17[[#This Row],[OrderDate]],"MMM")</f>
        <v>Dec</v>
      </c>
      <c r="S3215" s="1" t="str">
        <f t="shared" si="50"/>
        <v>2013</v>
      </c>
    </row>
    <row r="3216" spans="1:19">
      <c r="A3216" t="s">
        <v>3239</v>
      </c>
      <c r="B3216" s="2">
        <v>41636</v>
      </c>
      <c r="C3216" s="2" t="str">
        <f>VLOOKUP(Sales_Data17[[#This Row],[Customer Name Index]],Customer_Data[#All],2,0)</f>
        <v>Eminence Corp</v>
      </c>
      <c r="D3216">
        <v>18</v>
      </c>
      <c r="E3216" t="s">
        <v>2</v>
      </c>
      <c r="F3216" t="s">
        <v>8168</v>
      </c>
      <c r="G3216" t="s">
        <v>8025</v>
      </c>
      <c r="H3216" t="str">
        <f>VLOOKUP(Sales_Data17[[#This Row],[Delivery Region Index]],Regions_Table[#All],2,0)</f>
        <v>Victoria</v>
      </c>
      <c r="I3216" t="str">
        <f>VLOOKUP(Sales_Data17[[#This Row],[Delivery Region Index]],Regions_Table[#All],3,0)</f>
        <v>Latrobe City</v>
      </c>
      <c r="J3216">
        <v>52</v>
      </c>
      <c r="K3216">
        <v>8</v>
      </c>
      <c r="L3216" t="str">
        <f>VLOOKUP(Sales_Data17[[#This Row],[Product Description Index]],Products_Data[#All],2,0)</f>
        <v>Shoes</v>
      </c>
      <c r="M3216">
        <v>5</v>
      </c>
      <c r="N3216" s="9">
        <v>304.47777777777782</v>
      </c>
      <c r="O3216" s="9">
        <f>Sales_Data17[[#This Row],[Order Quantity]]*Sales_Data17[[#This Row],[Unit Price]]</f>
        <v>1522.3888888888891</v>
      </c>
      <c r="P3216" s="9">
        <v>173.55233333333334</v>
      </c>
      <c r="Q3216" s="9">
        <f>Sales_Data17[[#This Row],[Line Total]]-(Sales_Data17[[#This Row],[Total Unit Cost]]*Sales_Data17[[#This Row],[Order Quantity]])</f>
        <v>654.62722222222249</v>
      </c>
      <c r="R3216" s="1" t="str">
        <f>TEXT(Sales_Data17[[#This Row],[OrderDate]],"MMM")</f>
        <v>Dec</v>
      </c>
      <c r="S3216" s="1" t="str">
        <f t="shared" si="50"/>
        <v>2013</v>
      </c>
    </row>
    <row r="3217" spans="1:19">
      <c r="A3217" t="s">
        <v>3240</v>
      </c>
      <c r="B3217" s="2">
        <v>41636</v>
      </c>
      <c r="C3217" s="2" t="str">
        <f>VLOOKUP(Sales_Data17[[#This Row],[Customer Name Index]],Customer_Data[#All],2,0)</f>
        <v>21st Ltd</v>
      </c>
      <c r="D3217">
        <v>10</v>
      </c>
      <c r="E3217" t="s">
        <v>4</v>
      </c>
      <c r="F3217" t="s">
        <v>8168</v>
      </c>
      <c r="G3217" t="s">
        <v>8027</v>
      </c>
      <c r="H3217" t="str">
        <f>VLOOKUP(Sales_Data17[[#This Row],[Delivery Region Index]],Regions_Table[#All],2,0)</f>
        <v>Queensland</v>
      </c>
      <c r="I3217" t="str">
        <f>VLOOKUP(Sales_Data17[[#This Row],[Delivery Region Index]],Regions_Table[#All],3,0)</f>
        <v>Bundaberg</v>
      </c>
      <c r="J3217">
        <v>27</v>
      </c>
      <c r="K3217">
        <v>4</v>
      </c>
      <c r="L3217" t="str">
        <f>VLOOKUP(Sales_Data17[[#This Row],[Product Description Index]],Products_Data[#All],2,0)</f>
        <v>Jeans</v>
      </c>
      <c r="M3217">
        <v>1</v>
      </c>
      <c r="N3217" s="9">
        <v>719.87777777777785</v>
      </c>
      <c r="O3217" s="9">
        <f>Sales_Data17[[#This Row],[Order Quantity]]*Sales_Data17[[#This Row],[Unit Price]]</f>
        <v>719.87777777777785</v>
      </c>
      <c r="P3217" s="9">
        <v>547.10711111111118</v>
      </c>
      <c r="Q3217" s="9">
        <f>Sales_Data17[[#This Row],[Line Total]]-(Sales_Data17[[#This Row],[Total Unit Cost]]*Sales_Data17[[#This Row],[Order Quantity]])</f>
        <v>172.77066666666667</v>
      </c>
      <c r="R3217" s="1" t="str">
        <f>TEXT(Sales_Data17[[#This Row],[OrderDate]],"MMM")</f>
        <v>Dec</v>
      </c>
      <c r="S3217" s="1" t="str">
        <f t="shared" si="50"/>
        <v>2013</v>
      </c>
    </row>
    <row r="3218" spans="1:19">
      <c r="A3218" t="s">
        <v>3241</v>
      </c>
      <c r="B3218" s="2">
        <v>41636</v>
      </c>
      <c r="C3218" s="2" t="str">
        <f>VLOOKUP(Sales_Data17[[#This Row],[Customer Name Index]],Customer_Data[#All],2,0)</f>
        <v>PEDIFIX, Corp</v>
      </c>
      <c r="D3218">
        <v>6</v>
      </c>
      <c r="E3218" t="s">
        <v>4</v>
      </c>
      <c r="F3218" t="s">
        <v>8168</v>
      </c>
      <c r="G3218" t="s">
        <v>8027</v>
      </c>
      <c r="H3218" t="str">
        <f>VLOOKUP(Sales_Data17[[#This Row],[Delivery Region Index]],Regions_Table[#All],2,0)</f>
        <v>New South Wales</v>
      </c>
      <c r="I3218" t="str">
        <f>VLOOKUP(Sales_Data17[[#This Row],[Delivery Region Index]],Regions_Table[#All],3,0)</f>
        <v>Maitland</v>
      </c>
      <c r="J3218">
        <v>15</v>
      </c>
      <c r="K3218">
        <v>3</v>
      </c>
      <c r="L3218" t="str">
        <f>VLOOKUP(Sales_Data17[[#This Row],[Product Description Index]],Products_Data[#All],2,0)</f>
        <v>Sunglasses</v>
      </c>
      <c r="M3218">
        <v>6</v>
      </c>
      <c r="N3218" s="9">
        <v>311.92222222222222</v>
      </c>
      <c r="O3218" s="9">
        <f>Sales_Data17[[#This Row],[Order Quantity]]*Sales_Data17[[#This Row],[Unit Price]]</f>
        <v>1871.5333333333333</v>
      </c>
      <c r="P3218" s="9">
        <v>212.10711111111112</v>
      </c>
      <c r="Q3218" s="9">
        <f>Sales_Data17[[#This Row],[Line Total]]-(Sales_Data17[[#This Row],[Total Unit Cost]]*Sales_Data17[[#This Row],[Order Quantity]])</f>
        <v>598.89066666666668</v>
      </c>
      <c r="R3218" s="1" t="str">
        <f>TEXT(Sales_Data17[[#This Row],[OrderDate]],"MMM")</f>
        <v>Dec</v>
      </c>
      <c r="S3218" s="1" t="str">
        <f t="shared" si="50"/>
        <v>2013</v>
      </c>
    </row>
    <row r="3219" spans="1:19">
      <c r="A3219" t="s">
        <v>3242</v>
      </c>
      <c r="B3219" s="2">
        <v>41636</v>
      </c>
      <c r="C3219" s="2" t="str">
        <f>VLOOKUP(Sales_Data17[[#This Row],[Customer Name Index]],Customer_Data[#All],2,0)</f>
        <v>PEDIFIX, Corp</v>
      </c>
      <c r="D3219">
        <v>6</v>
      </c>
      <c r="E3219" t="s">
        <v>4</v>
      </c>
      <c r="F3219" t="s">
        <v>8168</v>
      </c>
      <c r="G3219" t="s">
        <v>8027</v>
      </c>
      <c r="H3219" t="str">
        <f>VLOOKUP(Sales_Data17[[#This Row],[Delivery Region Index]],Regions_Table[#All],2,0)</f>
        <v>New South Wales</v>
      </c>
      <c r="I3219" t="str">
        <f>VLOOKUP(Sales_Data17[[#This Row],[Delivery Region Index]],Regions_Table[#All],3,0)</f>
        <v>Newcastle</v>
      </c>
      <c r="J3219">
        <v>16</v>
      </c>
      <c r="K3219">
        <v>3</v>
      </c>
      <c r="L3219" t="str">
        <f>VLOOKUP(Sales_Data17[[#This Row],[Product Description Index]],Products_Data[#All],2,0)</f>
        <v>Sunglasses</v>
      </c>
      <c r="M3219">
        <v>5</v>
      </c>
      <c r="N3219" s="9">
        <v>694.56666666666672</v>
      </c>
      <c r="O3219" s="9">
        <f>Sales_Data17[[#This Row],[Order Quantity]]*Sales_Data17[[#This Row],[Unit Price]]</f>
        <v>3472.8333333333335</v>
      </c>
      <c r="P3219" s="9">
        <v>326.44633333333331</v>
      </c>
      <c r="Q3219" s="9">
        <f>Sales_Data17[[#This Row],[Line Total]]-(Sales_Data17[[#This Row],[Total Unit Cost]]*Sales_Data17[[#This Row],[Order Quantity]])</f>
        <v>1840.6016666666669</v>
      </c>
      <c r="R3219" s="1" t="str">
        <f>TEXT(Sales_Data17[[#This Row],[OrderDate]],"MMM")</f>
        <v>Dec</v>
      </c>
      <c r="S3219" s="1" t="str">
        <f t="shared" si="50"/>
        <v>2013</v>
      </c>
    </row>
    <row r="3220" spans="1:19">
      <c r="A3220" t="s">
        <v>3243</v>
      </c>
      <c r="B3220" s="2">
        <v>41636</v>
      </c>
      <c r="C3220" s="2" t="str">
        <f>VLOOKUP(Sales_Data17[[#This Row],[Customer Name Index]],Customer_Data[#All],2,0)</f>
        <v>PEDIFIX, Corp</v>
      </c>
      <c r="D3220">
        <v>6</v>
      </c>
      <c r="E3220" t="s">
        <v>4</v>
      </c>
      <c r="F3220" t="s">
        <v>8168</v>
      </c>
      <c r="G3220" t="s">
        <v>8027</v>
      </c>
      <c r="H3220" t="str">
        <f>VLOOKUP(Sales_Data17[[#This Row],[Delivery Region Index]],Regions_Table[#All],2,0)</f>
        <v>New South Wales</v>
      </c>
      <c r="I3220" t="str">
        <f>VLOOKUP(Sales_Data17[[#This Row],[Delivery Region Index]],Regions_Table[#All],3,0)</f>
        <v>Maitland</v>
      </c>
      <c r="J3220">
        <v>15</v>
      </c>
      <c r="K3220">
        <v>3</v>
      </c>
      <c r="L3220" t="str">
        <f>VLOOKUP(Sales_Data17[[#This Row],[Product Description Index]],Products_Data[#All],2,0)</f>
        <v>Sunglasses</v>
      </c>
      <c r="M3220">
        <v>3</v>
      </c>
      <c r="N3220" s="9">
        <v>335</v>
      </c>
      <c r="O3220" s="9">
        <f>Sales_Data17[[#This Row],[Order Quantity]]*Sales_Data17[[#This Row],[Unit Price]]</f>
        <v>1005</v>
      </c>
      <c r="P3220" s="9">
        <v>264.64999999999998</v>
      </c>
      <c r="Q3220" s="9">
        <f>Sales_Data17[[#This Row],[Line Total]]-(Sales_Data17[[#This Row],[Total Unit Cost]]*Sales_Data17[[#This Row],[Order Quantity]])</f>
        <v>211.05000000000007</v>
      </c>
      <c r="R3220" s="1" t="str">
        <f>TEXT(Sales_Data17[[#This Row],[OrderDate]],"MMM")</f>
        <v>Dec</v>
      </c>
      <c r="S3220" s="1" t="str">
        <f t="shared" si="50"/>
        <v>2013</v>
      </c>
    </row>
    <row r="3221" spans="1:19">
      <c r="A3221" t="s">
        <v>3244</v>
      </c>
      <c r="B3221" s="2">
        <v>41637</v>
      </c>
      <c r="C3221" s="2" t="str">
        <f>VLOOKUP(Sales_Data17[[#This Row],[Customer Name Index]],Customer_Data[#All],2,0)</f>
        <v>Ole Group</v>
      </c>
      <c r="D3221">
        <v>13</v>
      </c>
      <c r="E3221" t="s">
        <v>4</v>
      </c>
      <c r="F3221" t="s">
        <v>8168</v>
      </c>
      <c r="G3221" t="s">
        <v>8026</v>
      </c>
      <c r="H3221" t="str">
        <f>VLOOKUP(Sales_Data17[[#This Row],[Delivery Region Index]],Regions_Table[#All],2,0)</f>
        <v>Queensland</v>
      </c>
      <c r="I3221" t="str">
        <f>VLOOKUP(Sales_Data17[[#This Row],[Delivery Region Index]],Regions_Table[#All],3,0)</f>
        <v>Mackay</v>
      </c>
      <c r="J3221">
        <v>36</v>
      </c>
      <c r="K3221">
        <v>5</v>
      </c>
      <c r="L3221" t="str">
        <f>VLOOKUP(Sales_Data17[[#This Row],[Product Description Index]],Products_Data[#All],2,0)</f>
        <v>Hats</v>
      </c>
      <c r="M3221">
        <v>8</v>
      </c>
      <c r="N3221" s="9">
        <v>216.63333333333333</v>
      </c>
      <c r="O3221" s="9">
        <f>Sales_Data17[[#This Row],[Order Quantity]]*Sales_Data17[[#This Row],[Unit Price]]</f>
        <v>1733.0666666666666</v>
      </c>
      <c r="P3221" s="9">
        <v>129.97999999999999</v>
      </c>
      <c r="Q3221" s="9">
        <f>Sales_Data17[[#This Row],[Line Total]]-(Sales_Data17[[#This Row],[Total Unit Cost]]*Sales_Data17[[#This Row],[Order Quantity]])</f>
        <v>693.22666666666669</v>
      </c>
      <c r="R3221" s="1" t="str">
        <f>TEXT(Sales_Data17[[#This Row],[OrderDate]],"MMM")</f>
        <v>Dec</v>
      </c>
      <c r="S3221" s="1" t="str">
        <f t="shared" si="50"/>
        <v>2013</v>
      </c>
    </row>
    <row r="3222" spans="1:19">
      <c r="A3222" t="s">
        <v>3245</v>
      </c>
      <c r="B3222" s="2">
        <v>41637</v>
      </c>
      <c r="C3222" s="2" t="str">
        <f>VLOOKUP(Sales_Data17[[#This Row],[Customer Name Index]],Customer_Data[#All],2,0)</f>
        <v>PEDIFIX, Corp</v>
      </c>
      <c r="D3222">
        <v>6</v>
      </c>
      <c r="E3222" t="s">
        <v>4</v>
      </c>
      <c r="F3222" t="s">
        <v>8168</v>
      </c>
      <c r="G3222" t="s">
        <v>8027</v>
      </c>
      <c r="H3222" t="str">
        <f>VLOOKUP(Sales_Data17[[#This Row],[Delivery Region Index]],Regions_Table[#All],2,0)</f>
        <v>New South Wales</v>
      </c>
      <c r="I3222" t="str">
        <f>VLOOKUP(Sales_Data17[[#This Row],[Delivery Region Index]],Regions_Table[#All],3,0)</f>
        <v>Newcastle</v>
      </c>
      <c r="J3222">
        <v>16</v>
      </c>
      <c r="K3222">
        <v>3</v>
      </c>
      <c r="L3222" t="str">
        <f>VLOOKUP(Sales_Data17[[#This Row],[Product Description Index]],Products_Data[#All],2,0)</f>
        <v>Sunglasses</v>
      </c>
      <c r="M3222">
        <v>4</v>
      </c>
      <c r="N3222" s="9">
        <v>119.85555555555555</v>
      </c>
      <c r="O3222" s="9">
        <f>Sales_Data17[[#This Row],[Order Quantity]]*Sales_Data17[[#This Row],[Unit Price]]</f>
        <v>479.42222222222222</v>
      </c>
      <c r="P3222" s="9">
        <v>76.707555555555558</v>
      </c>
      <c r="Q3222" s="9">
        <f>Sales_Data17[[#This Row],[Line Total]]-(Sales_Data17[[#This Row],[Total Unit Cost]]*Sales_Data17[[#This Row],[Order Quantity]])</f>
        <v>172.59199999999998</v>
      </c>
      <c r="R3222" s="1" t="str">
        <f>TEXT(Sales_Data17[[#This Row],[OrderDate]],"MMM")</f>
        <v>Dec</v>
      </c>
      <c r="S3222" s="1" t="str">
        <f t="shared" si="50"/>
        <v>2013</v>
      </c>
    </row>
    <row r="3223" spans="1:19">
      <c r="A3223" t="s">
        <v>3246</v>
      </c>
      <c r="B3223" s="2">
        <v>41637</v>
      </c>
      <c r="C3223" s="2" t="str">
        <f>VLOOKUP(Sales_Data17[[#This Row],[Customer Name Index]],Customer_Data[#All],2,0)</f>
        <v>Avon Corp</v>
      </c>
      <c r="D3223">
        <v>1</v>
      </c>
      <c r="E3223" t="s">
        <v>4</v>
      </c>
      <c r="F3223" t="s">
        <v>8168</v>
      </c>
      <c r="G3223" t="s">
        <v>8027</v>
      </c>
      <c r="H3223" t="str">
        <f>VLOOKUP(Sales_Data17[[#This Row],[Delivery Region Index]],Regions_Table[#All],2,0)</f>
        <v>New South Wales</v>
      </c>
      <c r="I3223" t="str">
        <f>VLOOKUP(Sales_Data17[[#This Row],[Delivery Region Index]],Regions_Table[#All],3,0)</f>
        <v>Albury</v>
      </c>
      <c r="J3223">
        <v>2</v>
      </c>
      <c r="K3223">
        <v>1</v>
      </c>
      <c r="L3223" t="str">
        <f>VLOOKUP(Sales_Data17[[#This Row],[Product Description Index]],Products_Data[#All],2,0)</f>
        <v>Shirts</v>
      </c>
      <c r="M3223">
        <v>3</v>
      </c>
      <c r="N3223" s="9">
        <v>585.87777777777785</v>
      </c>
      <c r="O3223" s="9">
        <f>Sales_Data17[[#This Row],[Order Quantity]]*Sales_Data17[[#This Row],[Unit Price]]</f>
        <v>1757.6333333333337</v>
      </c>
      <c r="P3223" s="9">
        <v>462.84344444444446</v>
      </c>
      <c r="Q3223" s="9">
        <f>Sales_Data17[[#This Row],[Line Total]]-(Sales_Data17[[#This Row],[Total Unit Cost]]*Sales_Data17[[#This Row],[Order Quantity]])</f>
        <v>369.10300000000029</v>
      </c>
      <c r="R3223" s="1" t="str">
        <f>TEXT(Sales_Data17[[#This Row],[OrderDate]],"MMM")</f>
        <v>Dec</v>
      </c>
      <c r="S3223" s="1" t="str">
        <f t="shared" si="50"/>
        <v>2013</v>
      </c>
    </row>
    <row r="3224" spans="1:19">
      <c r="A3224" t="s">
        <v>3247</v>
      </c>
      <c r="B3224" s="2">
        <v>41637</v>
      </c>
      <c r="C3224" s="2" t="str">
        <f>VLOOKUP(Sales_Data17[[#This Row],[Customer Name Index]],Customer_Data[#All],2,0)</f>
        <v>Eminence Corp</v>
      </c>
      <c r="D3224">
        <v>18</v>
      </c>
      <c r="E3224" t="s">
        <v>4</v>
      </c>
      <c r="F3224" t="s">
        <v>8168</v>
      </c>
      <c r="G3224" t="s">
        <v>8025</v>
      </c>
      <c r="H3224" t="str">
        <f>VLOOKUP(Sales_Data17[[#This Row],[Delivery Region Index]],Regions_Table[#All],2,0)</f>
        <v>Victoria</v>
      </c>
      <c r="I3224" t="str">
        <f>VLOOKUP(Sales_Data17[[#This Row],[Delivery Region Index]],Regions_Table[#All],3,0)</f>
        <v>Bendigo</v>
      </c>
      <c r="J3224">
        <v>50</v>
      </c>
      <c r="K3224">
        <v>7</v>
      </c>
      <c r="L3224" t="str">
        <f>VLOOKUP(Sales_Data17[[#This Row],[Product Description Index]],Products_Data[#All],2,0)</f>
        <v>Dress Shirts</v>
      </c>
      <c r="M3224">
        <v>9</v>
      </c>
      <c r="N3224" s="9">
        <v>444.43333333333334</v>
      </c>
      <c r="O3224" s="9">
        <f>Sales_Data17[[#This Row],[Order Quantity]]*Sales_Data17[[#This Row],[Unit Price]]</f>
        <v>3999.9</v>
      </c>
      <c r="P3224" s="9">
        <v>306.65899999999999</v>
      </c>
      <c r="Q3224" s="9">
        <f>Sales_Data17[[#This Row],[Line Total]]-(Sales_Data17[[#This Row],[Total Unit Cost]]*Sales_Data17[[#This Row],[Order Quantity]])</f>
        <v>1239.9690000000001</v>
      </c>
      <c r="R3224" s="1" t="str">
        <f>TEXT(Sales_Data17[[#This Row],[OrderDate]],"MMM")</f>
        <v>Dec</v>
      </c>
      <c r="S3224" s="1" t="str">
        <f t="shared" si="50"/>
        <v>2013</v>
      </c>
    </row>
    <row r="3225" spans="1:19">
      <c r="A3225" t="s">
        <v>3248</v>
      </c>
      <c r="B3225" s="2">
        <v>41637</v>
      </c>
      <c r="C3225" s="2" t="str">
        <f>VLOOKUP(Sales_Data17[[#This Row],[Customer Name Index]],Customer_Data[#All],2,0)</f>
        <v>21st Ltd</v>
      </c>
      <c r="D3225">
        <v>10</v>
      </c>
      <c r="E3225" t="s">
        <v>4</v>
      </c>
      <c r="F3225" t="s">
        <v>8168</v>
      </c>
      <c r="G3225" t="s">
        <v>8027</v>
      </c>
      <c r="H3225" t="str">
        <f>VLOOKUP(Sales_Data17[[#This Row],[Delivery Region Index]],Regions_Table[#All],2,0)</f>
        <v>Queensland</v>
      </c>
      <c r="I3225" t="str">
        <f>VLOOKUP(Sales_Data17[[#This Row],[Delivery Region Index]],Regions_Table[#All],3,0)</f>
        <v>Bundaberg</v>
      </c>
      <c r="J3225">
        <v>27</v>
      </c>
      <c r="K3225">
        <v>4</v>
      </c>
      <c r="L3225" t="str">
        <f>VLOOKUP(Sales_Data17[[#This Row],[Product Description Index]],Products_Data[#All],2,0)</f>
        <v>Jeans</v>
      </c>
      <c r="M3225">
        <v>3</v>
      </c>
      <c r="N3225" s="9">
        <v>27.544444444444444</v>
      </c>
      <c r="O3225" s="9">
        <f>Sales_Data17[[#This Row],[Order Quantity]]*Sales_Data17[[#This Row],[Unit Price]]</f>
        <v>82.633333333333326</v>
      </c>
      <c r="P3225" s="9">
        <v>19.281111111111112</v>
      </c>
      <c r="Q3225" s="9">
        <f>Sales_Data17[[#This Row],[Line Total]]-(Sales_Data17[[#This Row],[Total Unit Cost]]*Sales_Data17[[#This Row],[Order Quantity]])</f>
        <v>24.789999999999992</v>
      </c>
      <c r="R3225" s="1" t="str">
        <f>TEXT(Sales_Data17[[#This Row],[OrderDate]],"MMM")</f>
        <v>Dec</v>
      </c>
      <c r="S3225" s="1" t="str">
        <f t="shared" si="50"/>
        <v>2013</v>
      </c>
    </row>
    <row r="3226" spans="1:19">
      <c r="A3226" t="s">
        <v>3249</v>
      </c>
      <c r="B3226" s="2">
        <v>41637</v>
      </c>
      <c r="C3226" s="2" t="str">
        <f>VLOOKUP(Sales_Data17[[#This Row],[Customer Name Index]],Customer_Data[#All],2,0)</f>
        <v>Pacific Ltd</v>
      </c>
      <c r="D3226">
        <v>20</v>
      </c>
      <c r="E3226" t="s">
        <v>2</v>
      </c>
      <c r="F3226" t="s">
        <v>8168</v>
      </c>
      <c r="G3226" t="s">
        <v>8028</v>
      </c>
      <c r="H3226" t="str">
        <f>VLOOKUP(Sales_Data17[[#This Row],[Delivery Region Index]],Regions_Table[#All],2,0)</f>
        <v>Victoria</v>
      </c>
      <c r="I3226" t="str">
        <f>VLOOKUP(Sales_Data17[[#This Row],[Delivery Region Index]],Regions_Table[#All],3,0)</f>
        <v>Wodonga</v>
      </c>
      <c r="J3226">
        <v>58</v>
      </c>
      <c r="K3226">
        <v>8</v>
      </c>
      <c r="L3226" t="str">
        <f>VLOOKUP(Sales_Data17[[#This Row],[Product Description Index]],Products_Data[#All],2,0)</f>
        <v>Shoes</v>
      </c>
      <c r="M3226">
        <v>8</v>
      </c>
      <c r="N3226" s="9">
        <v>672.97777777777776</v>
      </c>
      <c r="O3226" s="9">
        <f>Sales_Data17[[#This Row],[Order Quantity]]*Sales_Data17[[#This Row],[Unit Price]]</f>
        <v>5383.8222222222221</v>
      </c>
      <c r="P3226" s="9">
        <v>410.51644444444446</v>
      </c>
      <c r="Q3226" s="9">
        <f>Sales_Data17[[#This Row],[Line Total]]-(Sales_Data17[[#This Row],[Total Unit Cost]]*Sales_Data17[[#This Row],[Order Quantity]])</f>
        <v>2099.6906666666664</v>
      </c>
      <c r="R3226" s="1" t="str">
        <f>TEXT(Sales_Data17[[#This Row],[OrderDate]],"MMM")</f>
        <v>Dec</v>
      </c>
      <c r="S3226" s="1" t="str">
        <f t="shared" si="50"/>
        <v>2013</v>
      </c>
    </row>
    <row r="3227" spans="1:19">
      <c r="A3227" t="s">
        <v>3250</v>
      </c>
      <c r="B3227" s="2">
        <v>41638</v>
      </c>
      <c r="C3227" s="2" t="str">
        <f>VLOOKUP(Sales_Data17[[#This Row],[Customer Name Index]],Customer_Data[#All],2,0)</f>
        <v>New Ltd</v>
      </c>
      <c r="D3227">
        <v>7</v>
      </c>
      <c r="E3227" t="s">
        <v>3</v>
      </c>
      <c r="F3227" t="s">
        <v>8168</v>
      </c>
      <c r="G3227" t="s">
        <v>8027</v>
      </c>
      <c r="H3227" t="str">
        <f>VLOOKUP(Sales_Data17[[#This Row],[Delivery Region Index]],Regions_Table[#All],2,0)</f>
        <v>New South Wales</v>
      </c>
      <c r="I3227" t="str">
        <f>VLOOKUP(Sales_Data17[[#This Row],[Delivery Region Index]],Regions_Table[#All],3,0)</f>
        <v>Tamworth</v>
      </c>
      <c r="J3227">
        <v>21</v>
      </c>
      <c r="K3227">
        <v>3</v>
      </c>
      <c r="L3227" t="str">
        <f>VLOOKUP(Sales_Data17[[#This Row],[Product Description Index]],Products_Data[#All],2,0)</f>
        <v>Sunglasses</v>
      </c>
      <c r="M3227">
        <v>8</v>
      </c>
      <c r="N3227" s="9">
        <v>26.8</v>
      </c>
      <c r="O3227" s="9">
        <f>Sales_Data17[[#This Row],[Order Quantity]]*Sales_Data17[[#This Row],[Unit Price]]</f>
        <v>214.4</v>
      </c>
      <c r="P3227" s="9">
        <v>17.956000000000003</v>
      </c>
      <c r="Q3227" s="9">
        <f>Sales_Data17[[#This Row],[Line Total]]-(Sales_Data17[[#This Row],[Total Unit Cost]]*Sales_Data17[[#This Row],[Order Quantity]])</f>
        <v>70.751999999999981</v>
      </c>
      <c r="R3227" s="1" t="str">
        <f>TEXT(Sales_Data17[[#This Row],[OrderDate]],"MMM")</f>
        <v>Dec</v>
      </c>
      <c r="S3227" s="1" t="str">
        <f t="shared" si="50"/>
        <v>2013</v>
      </c>
    </row>
    <row r="3228" spans="1:19">
      <c r="A3228" t="s">
        <v>3251</v>
      </c>
      <c r="B3228" s="2">
        <v>41638</v>
      </c>
      <c r="C3228" s="2" t="str">
        <f>VLOOKUP(Sales_Data17[[#This Row],[Customer Name Index]],Customer_Data[#All],2,0)</f>
        <v xml:space="preserve">Linde </v>
      </c>
      <c r="D3228">
        <v>14</v>
      </c>
      <c r="E3228" t="s">
        <v>2</v>
      </c>
      <c r="F3228" t="s">
        <v>8168</v>
      </c>
      <c r="G3228" t="s">
        <v>8026</v>
      </c>
      <c r="H3228" t="str">
        <f>VLOOKUP(Sales_Data17[[#This Row],[Delivery Region Index]],Regions_Table[#All],2,0)</f>
        <v>Queensland</v>
      </c>
      <c r="I3228" t="str">
        <f>VLOOKUP(Sales_Data17[[#This Row],[Delivery Region Index]],Regions_Table[#All],3,0)</f>
        <v>Redcliffe</v>
      </c>
      <c r="J3228">
        <v>40</v>
      </c>
      <c r="K3228">
        <v>6</v>
      </c>
      <c r="L3228" t="str">
        <f>VLOOKUP(Sales_Data17[[#This Row],[Product Description Index]],Products_Data[#All],2,0)</f>
        <v>Socks</v>
      </c>
      <c r="M3228">
        <v>1</v>
      </c>
      <c r="N3228" s="9">
        <v>26.8</v>
      </c>
      <c r="O3228" s="9">
        <f>Sales_Data17[[#This Row],[Order Quantity]]*Sales_Data17[[#This Row],[Unit Price]]</f>
        <v>26.8</v>
      </c>
      <c r="P3228" s="9">
        <v>22.512</v>
      </c>
      <c r="Q3228" s="9">
        <f>Sales_Data17[[#This Row],[Line Total]]-(Sales_Data17[[#This Row],[Total Unit Cost]]*Sales_Data17[[#This Row],[Order Quantity]])</f>
        <v>4.2880000000000003</v>
      </c>
      <c r="R3228" s="1" t="str">
        <f>TEXT(Sales_Data17[[#This Row],[OrderDate]],"MMM")</f>
        <v>Dec</v>
      </c>
      <c r="S3228" s="1" t="str">
        <f t="shared" si="50"/>
        <v>2013</v>
      </c>
    </row>
    <row r="3229" spans="1:19">
      <c r="A3229" t="s">
        <v>3252</v>
      </c>
      <c r="B3229" s="2">
        <v>41638</v>
      </c>
      <c r="C3229" s="2" t="str">
        <f>VLOOKUP(Sales_Data17[[#This Row],[Customer Name Index]],Customer_Data[#All],2,0)</f>
        <v xml:space="preserve">Qualitest </v>
      </c>
      <c r="D3229">
        <v>19</v>
      </c>
      <c r="E3229" t="s">
        <v>2</v>
      </c>
      <c r="F3229" t="s">
        <v>8168</v>
      </c>
      <c r="G3229" t="s">
        <v>8028</v>
      </c>
      <c r="H3229" t="str">
        <f>VLOOKUP(Sales_Data17[[#This Row],[Delivery Region Index]],Regions_Table[#All],2,0)</f>
        <v>Victoria</v>
      </c>
      <c r="I3229" t="str">
        <f>VLOOKUP(Sales_Data17[[#This Row],[Delivery Region Index]],Regions_Table[#All],3,0)</f>
        <v>Mildura</v>
      </c>
      <c r="J3229">
        <v>53</v>
      </c>
      <c r="K3229">
        <v>8</v>
      </c>
      <c r="L3229" t="str">
        <f>VLOOKUP(Sales_Data17[[#This Row],[Product Description Index]],Products_Data[#All],2,0)</f>
        <v>Shoes</v>
      </c>
      <c r="M3229">
        <v>6</v>
      </c>
      <c r="N3229" s="9">
        <v>114.64444444444445</v>
      </c>
      <c r="O3229" s="9">
        <f>Sales_Data17[[#This Row],[Order Quantity]]*Sales_Data17[[#This Row],[Unit Price]]</f>
        <v>687.86666666666667</v>
      </c>
      <c r="P3229" s="9">
        <v>58.468666666666664</v>
      </c>
      <c r="Q3229" s="9">
        <f>Sales_Data17[[#This Row],[Line Total]]-(Sales_Data17[[#This Row],[Total Unit Cost]]*Sales_Data17[[#This Row],[Order Quantity]])</f>
        <v>337.05466666666666</v>
      </c>
      <c r="R3229" s="1" t="str">
        <f>TEXT(Sales_Data17[[#This Row],[OrderDate]],"MMM")</f>
        <v>Dec</v>
      </c>
      <c r="S3229" s="1" t="str">
        <f t="shared" si="50"/>
        <v>2013</v>
      </c>
    </row>
    <row r="3230" spans="1:19">
      <c r="A3230" t="s">
        <v>3253</v>
      </c>
      <c r="B3230" s="2">
        <v>41638</v>
      </c>
      <c r="C3230" s="2" t="str">
        <f>VLOOKUP(Sales_Data17[[#This Row],[Customer Name Index]],Customer_Data[#All],2,0)</f>
        <v>PEDIFIX, Corp</v>
      </c>
      <c r="D3230">
        <v>6</v>
      </c>
      <c r="E3230" t="s">
        <v>4</v>
      </c>
      <c r="F3230" t="s">
        <v>8168</v>
      </c>
      <c r="G3230" t="s">
        <v>8027</v>
      </c>
      <c r="H3230" t="str">
        <f>VLOOKUP(Sales_Data17[[#This Row],[Delivery Region Index]],Regions_Table[#All],2,0)</f>
        <v>New South Wales</v>
      </c>
      <c r="I3230" t="str">
        <f>VLOOKUP(Sales_Data17[[#This Row],[Delivery Region Index]],Regions_Table[#All],3,0)</f>
        <v>Maitland</v>
      </c>
      <c r="J3230">
        <v>15</v>
      </c>
      <c r="K3230">
        <v>3</v>
      </c>
      <c r="L3230" t="str">
        <f>VLOOKUP(Sales_Data17[[#This Row],[Product Description Index]],Products_Data[#All],2,0)</f>
        <v>Sunglasses</v>
      </c>
      <c r="M3230">
        <v>8</v>
      </c>
      <c r="N3230" s="9">
        <v>124.32222222222224</v>
      </c>
      <c r="O3230" s="9">
        <f>Sales_Data17[[#This Row],[Order Quantity]]*Sales_Data17[[#This Row],[Unit Price]]</f>
        <v>994.5777777777779</v>
      </c>
      <c r="P3230" s="9">
        <v>62.161111111111119</v>
      </c>
      <c r="Q3230" s="9">
        <f>Sales_Data17[[#This Row],[Line Total]]-(Sales_Data17[[#This Row],[Total Unit Cost]]*Sales_Data17[[#This Row],[Order Quantity]])</f>
        <v>497.28888888888895</v>
      </c>
      <c r="R3230" s="1" t="str">
        <f>TEXT(Sales_Data17[[#This Row],[OrderDate]],"MMM")</f>
        <v>Dec</v>
      </c>
      <c r="S3230" s="1" t="str">
        <f t="shared" si="50"/>
        <v>2013</v>
      </c>
    </row>
    <row r="3231" spans="1:19">
      <c r="A3231" t="s">
        <v>3254</v>
      </c>
      <c r="B3231" s="2">
        <v>41639</v>
      </c>
      <c r="C3231" s="2" t="str">
        <f>VLOOKUP(Sales_Data17[[#This Row],[Customer Name Index]],Customer_Data[#All],2,0)</f>
        <v>Avon Corp</v>
      </c>
      <c r="D3231">
        <v>1</v>
      </c>
      <c r="E3231" t="s">
        <v>3</v>
      </c>
      <c r="F3231" t="s">
        <v>8168</v>
      </c>
      <c r="G3231" t="s">
        <v>8027</v>
      </c>
      <c r="H3231" t="str">
        <f>VLOOKUP(Sales_Data17[[#This Row],[Delivery Region Index]],Regions_Table[#All],2,0)</f>
        <v>New South Wales</v>
      </c>
      <c r="I3231" t="str">
        <f>VLOOKUP(Sales_Data17[[#This Row],[Delivery Region Index]],Regions_Table[#All],3,0)</f>
        <v>Albury</v>
      </c>
      <c r="J3231">
        <v>2</v>
      </c>
      <c r="K3231">
        <v>1</v>
      </c>
      <c r="L3231" t="str">
        <f>VLOOKUP(Sales_Data17[[#This Row],[Product Description Index]],Products_Data[#All],2,0)</f>
        <v>Shirts</v>
      </c>
      <c r="M3231">
        <v>5</v>
      </c>
      <c r="N3231" s="9">
        <v>145.16666666666666</v>
      </c>
      <c r="O3231" s="9">
        <f>Sales_Data17[[#This Row],[Order Quantity]]*Sales_Data17[[#This Row],[Unit Price]]</f>
        <v>725.83333333333326</v>
      </c>
      <c r="P3231" s="9">
        <v>59.518333333333331</v>
      </c>
      <c r="Q3231" s="9">
        <f>Sales_Data17[[#This Row],[Line Total]]-(Sales_Data17[[#This Row],[Total Unit Cost]]*Sales_Data17[[#This Row],[Order Quantity]])</f>
        <v>428.24166666666662</v>
      </c>
      <c r="R3231" s="1" t="str">
        <f>TEXT(Sales_Data17[[#This Row],[OrderDate]],"MMM")</f>
        <v>Dec</v>
      </c>
      <c r="S3231" s="1" t="str">
        <f t="shared" si="50"/>
        <v>2013</v>
      </c>
    </row>
    <row r="3232" spans="1:19">
      <c r="A3232" t="s">
        <v>3255</v>
      </c>
      <c r="B3232" s="2">
        <v>41639</v>
      </c>
      <c r="C3232" s="2" t="str">
        <f>VLOOKUP(Sales_Data17[[#This Row],[Customer Name Index]],Customer_Data[#All],2,0)</f>
        <v xml:space="preserve">Ei </v>
      </c>
      <c r="D3232">
        <v>9</v>
      </c>
      <c r="E3232" t="s">
        <v>4</v>
      </c>
      <c r="F3232" t="s">
        <v>8168</v>
      </c>
      <c r="G3232" t="s">
        <v>8027</v>
      </c>
      <c r="H3232" t="str">
        <f>VLOOKUP(Sales_Data17[[#This Row],[Delivery Region Index]],Regions_Table[#All],2,0)</f>
        <v>New South Wales</v>
      </c>
      <c r="I3232" t="str">
        <f>VLOOKUP(Sales_Data17[[#This Row],[Delivery Region Index]],Regions_Table[#All],3,0)</f>
        <v>Wollongong</v>
      </c>
      <c r="J3232">
        <v>24</v>
      </c>
      <c r="K3232">
        <v>4</v>
      </c>
      <c r="L3232" t="str">
        <f>VLOOKUP(Sales_Data17[[#This Row],[Product Description Index]],Products_Data[#All],2,0)</f>
        <v>Jeans</v>
      </c>
      <c r="M3232">
        <v>2</v>
      </c>
      <c r="N3232" s="9">
        <v>18.611111111111111</v>
      </c>
      <c r="O3232" s="9">
        <f>Sales_Data17[[#This Row],[Order Quantity]]*Sales_Data17[[#This Row],[Unit Price]]</f>
        <v>37.222222222222221</v>
      </c>
      <c r="P3232" s="9">
        <v>13.213888888888889</v>
      </c>
      <c r="Q3232" s="9">
        <f>Sales_Data17[[#This Row],[Line Total]]-(Sales_Data17[[#This Row],[Total Unit Cost]]*Sales_Data17[[#This Row],[Order Quantity]])</f>
        <v>10.794444444444444</v>
      </c>
      <c r="R3232" s="1" t="str">
        <f>TEXT(Sales_Data17[[#This Row],[OrderDate]],"MMM")</f>
        <v>Dec</v>
      </c>
      <c r="S3232" s="1" t="str">
        <f t="shared" si="50"/>
        <v>2013</v>
      </c>
    </row>
    <row r="3233" spans="1:19">
      <c r="A3233" t="s">
        <v>3256</v>
      </c>
      <c r="B3233" s="2">
        <v>41640</v>
      </c>
      <c r="C3233" s="2" t="str">
        <f>VLOOKUP(Sales_Data17[[#This Row],[Customer Name Index]],Customer_Data[#All],2,0)</f>
        <v>Ole Group</v>
      </c>
      <c r="D3233">
        <v>13</v>
      </c>
      <c r="E3233" t="s">
        <v>4</v>
      </c>
      <c r="F3233" t="s">
        <v>8168</v>
      </c>
      <c r="G3233" t="s">
        <v>8026</v>
      </c>
      <c r="H3233" t="str">
        <f>VLOOKUP(Sales_Data17[[#This Row],[Delivery Region Index]],Regions_Table[#All],2,0)</f>
        <v>Queensland</v>
      </c>
      <c r="I3233" t="str">
        <f>VLOOKUP(Sales_Data17[[#This Row],[Delivery Region Index]],Regions_Table[#All],3,0)</f>
        <v>Maryborough</v>
      </c>
      <c r="J3233">
        <v>37</v>
      </c>
      <c r="K3233">
        <v>6</v>
      </c>
      <c r="L3233" t="str">
        <f>VLOOKUP(Sales_Data17[[#This Row],[Product Description Index]],Products_Data[#All],2,0)</f>
        <v>Socks</v>
      </c>
      <c r="M3233">
        <v>2</v>
      </c>
      <c r="N3233" s="9">
        <v>119.11111111111111</v>
      </c>
      <c r="O3233" s="9">
        <f>Sales_Data17[[#This Row],[Order Quantity]]*Sales_Data17[[#This Row],[Unit Price]]</f>
        <v>238.22222222222223</v>
      </c>
      <c r="P3233" s="9">
        <v>60.74666666666667</v>
      </c>
      <c r="Q3233" s="9">
        <f>Sales_Data17[[#This Row],[Line Total]]-(Sales_Data17[[#This Row],[Total Unit Cost]]*Sales_Data17[[#This Row],[Order Quantity]])</f>
        <v>116.72888888888889</v>
      </c>
      <c r="R3233" s="1" t="str">
        <f>TEXT(Sales_Data17[[#This Row],[OrderDate]],"MMM")</f>
        <v>Jan</v>
      </c>
      <c r="S3233" s="1" t="str">
        <f t="shared" si="50"/>
        <v>2014</v>
      </c>
    </row>
    <row r="3234" spans="1:19">
      <c r="A3234" t="s">
        <v>3257</v>
      </c>
      <c r="B3234" s="2">
        <v>41640</v>
      </c>
      <c r="C3234" s="2" t="str">
        <f>VLOOKUP(Sales_Data17[[#This Row],[Customer Name Index]],Customer_Data[#All],2,0)</f>
        <v>Apollo Ltd</v>
      </c>
      <c r="D3234">
        <v>11</v>
      </c>
      <c r="E3234" t="s">
        <v>3</v>
      </c>
      <c r="F3234" t="s">
        <v>8168</v>
      </c>
      <c r="G3234" t="s">
        <v>8026</v>
      </c>
      <c r="H3234" t="str">
        <f>VLOOKUP(Sales_Data17[[#This Row],[Delivery Region Index]],Regions_Table[#All],2,0)</f>
        <v>Queensland</v>
      </c>
      <c r="I3234" t="str">
        <f>VLOOKUP(Sales_Data17[[#This Row],[Delivery Region Index]],Regions_Table[#All],3,0)</f>
        <v>Gympie</v>
      </c>
      <c r="J3234">
        <v>32</v>
      </c>
      <c r="K3234">
        <v>5</v>
      </c>
      <c r="L3234" t="str">
        <f>VLOOKUP(Sales_Data17[[#This Row],[Product Description Index]],Products_Data[#All],2,0)</f>
        <v>Hats</v>
      </c>
      <c r="M3234">
        <v>5</v>
      </c>
      <c r="N3234" s="9">
        <v>600.76666666666677</v>
      </c>
      <c r="O3234" s="9">
        <f>Sales_Data17[[#This Row],[Order Quantity]]*Sales_Data17[[#This Row],[Unit Price]]</f>
        <v>3003.8333333333339</v>
      </c>
      <c r="P3234" s="9">
        <v>498.63633333333331</v>
      </c>
      <c r="Q3234" s="9">
        <f>Sales_Data17[[#This Row],[Line Total]]-(Sales_Data17[[#This Row],[Total Unit Cost]]*Sales_Data17[[#This Row],[Order Quantity]])</f>
        <v>510.65166666666755</v>
      </c>
      <c r="R3234" s="1" t="str">
        <f>TEXT(Sales_Data17[[#This Row],[OrderDate]],"MMM")</f>
        <v>Jan</v>
      </c>
      <c r="S3234" s="1" t="str">
        <f t="shared" si="50"/>
        <v>2014</v>
      </c>
    </row>
    <row r="3235" spans="1:19">
      <c r="A3235" t="s">
        <v>3258</v>
      </c>
      <c r="B3235" s="2">
        <v>41640</v>
      </c>
      <c r="C3235" s="2" t="str">
        <f>VLOOKUP(Sales_Data17[[#This Row],[Customer Name Index]],Customer_Data[#All],2,0)</f>
        <v>Pacific Ltd</v>
      </c>
      <c r="D3235">
        <v>20</v>
      </c>
      <c r="E3235" t="s">
        <v>4</v>
      </c>
      <c r="F3235" t="s">
        <v>8168</v>
      </c>
      <c r="G3235" t="s">
        <v>8028</v>
      </c>
      <c r="H3235" t="str">
        <f>VLOOKUP(Sales_Data17[[#This Row],[Delivery Region Index]],Regions_Table[#All],2,0)</f>
        <v>Victoria</v>
      </c>
      <c r="I3235" t="str">
        <f>VLOOKUP(Sales_Data17[[#This Row],[Delivery Region Index]],Regions_Table[#All],3,0)</f>
        <v>Wodonga</v>
      </c>
      <c r="J3235">
        <v>58</v>
      </c>
      <c r="K3235">
        <v>8</v>
      </c>
      <c r="L3235" t="str">
        <f>VLOOKUP(Sales_Data17[[#This Row],[Product Description Index]],Products_Data[#All],2,0)</f>
        <v>Shoes</v>
      </c>
      <c r="M3235">
        <v>6</v>
      </c>
      <c r="N3235" s="9">
        <v>218.86666666666667</v>
      </c>
      <c r="O3235" s="9">
        <f>Sales_Data17[[#This Row],[Order Quantity]]*Sales_Data17[[#This Row],[Unit Price]]</f>
        <v>1313.2</v>
      </c>
      <c r="P3235" s="9">
        <v>175.09333333333336</v>
      </c>
      <c r="Q3235" s="9">
        <f>Sales_Data17[[#This Row],[Line Total]]-(Sales_Data17[[#This Row],[Total Unit Cost]]*Sales_Data17[[#This Row],[Order Quantity]])</f>
        <v>262.63999999999987</v>
      </c>
      <c r="R3235" s="1" t="str">
        <f>TEXT(Sales_Data17[[#This Row],[OrderDate]],"MMM")</f>
        <v>Jan</v>
      </c>
      <c r="S3235" s="1" t="str">
        <f t="shared" si="50"/>
        <v>2014</v>
      </c>
    </row>
    <row r="3236" spans="1:19">
      <c r="A3236" t="s">
        <v>3259</v>
      </c>
      <c r="B3236" s="2">
        <v>41640</v>
      </c>
      <c r="C3236" s="2" t="str">
        <f>VLOOKUP(Sales_Data17[[#This Row],[Customer Name Index]],Customer_Data[#All],2,0)</f>
        <v>New Ltd</v>
      </c>
      <c r="D3236">
        <v>7</v>
      </c>
      <c r="E3236" t="s">
        <v>4</v>
      </c>
      <c r="F3236" t="s">
        <v>8168</v>
      </c>
      <c r="G3236" t="s">
        <v>8027</v>
      </c>
      <c r="H3236" t="str">
        <f>VLOOKUP(Sales_Data17[[#This Row],[Delivery Region Index]],Regions_Table[#All],2,0)</f>
        <v>New South Wales</v>
      </c>
      <c r="I3236" t="str">
        <f>VLOOKUP(Sales_Data17[[#This Row],[Delivery Region Index]],Regions_Table[#All],3,0)</f>
        <v>Port Macquarie</v>
      </c>
      <c r="J3236">
        <v>19</v>
      </c>
      <c r="K3236">
        <v>3</v>
      </c>
      <c r="L3236" t="str">
        <f>VLOOKUP(Sales_Data17[[#This Row],[Product Description Index]],Products_Data[#All],2,0)</f>
        <v>Sunglasses</v>
      </c>
      <c r="M3236">
        <v>6</v>
      </c>
      <c r="N3236" s="9">
        <v>21.588888888888889</v>
      </c>
      <c r="O3236" s="9">
        <f>Sales_Data17[[#This Row],[Order Quantity]]*Sales_Data17[[#This Row],[Unit Price]]</f>
        <v>129.53333333333333</v>
      </c>
      <c r="P3236" s="9">
        <v>13.169222222222224</v>
      </c>
      <c r="Q3236" s="9">
        <f>Sales_Data17[[#This Row],[Line Total]]-(Sales_Data17[[#This Row],[Total Unit Cost]]*Sales_Data17[[#This Row],[Order Quantity]])</f>
        <v>50.517999999999986</v>
      </c>
      <c r="R3236" s="1" t="str">
        <f>TEXT(Sales_Data17[[#This Row],[OrderDate]],"MMM")</f>
        <v>Jan</v>
      </c>
      <c r="S3236" s="1" t="str">
        <f t="shared" si="50"/>
        <v>2014</v>
      </c>
    </row>
    <row r="3237" spans="1:19">
      <c r="A3237" t="s">
        <v>3260</v>
      </c>
      <c r="B3237" s="2">
        <v>41641</v>
      </c>
      <c r="C3237" s="2" t="str">
        <f>VLOOKUP(Sales_Data17[[#This Row],[Customer Name Index]],Customer_Data[#All],2,0)</f>
        <v xml:space="preserve">Linde </v>
      </c>
      <c r="D3237">
        <v>14</v>
      </c>
      <c r="E3237" t="s">
        <v>3</v>
      </c>
      <c r="F3237" t="s">
        <v>8168</v>
      </c>
      <c r="G3237" t="s">
        <v>8026</v>
      </c>
      <c r="H3237" t="str">
        <f>VLOOKUP(Sales_Data17[[#This Row],[Delivery Region Index]],Regions_Table[#All],2,0)</f>
        <v>Queensland</v>
      </c>
      <c r="I3237" t="str">
        <f>VLOOKUP(Sales_Data17[[#This Row],[Delivery Region Index]],Regions_Table[#All],3,0)</f>
        <v>Redcliffe</v>
      </c>
      <c r="J3237">
        <v>40</v>
      </c>
      <c r="K3237">
        <v>6</v>
      </c>
      <c r="L3237" t="str">
        <f>VLOOKUP(Sales_Data17[[#This Row],[Product Description Index]],Products_Data[#All],2,0)</f>
        <v>Socks</v>
      </c>
      <c r="M3237">
        <v>5</v>
      </c>
      <c r="N3237" s="9">
        <v>687.86666666666667</v>
      </c>
      <c r="O3237" s="9">
        <f>Sales_Data17[[#This Row],[Order Quantity]]*Sales_Data17[[#This Row],[Unit Price]]</f>
        <v>3439.3333333333335</v>
      </c>
      <c r="P3237" s="9">
        <v>337.05466666666666</v>
      </c>
      <c r="Q3237" s="9">
        <f>Sales_Data17[[#This Row],[Line Total]]-(Sales_Data17[[#This Row],[Total Unit Cost]]*Sales_Data17[[#This Row],[Order Quantity]])</f>
        <v>1754.0600000000002</v>
      </c>
      <c r="R3237" s="1" t="str">
        <f>TEXT(Sales_Data17[[#This Row],[OrderDate]],"MMM")</f>
        <v>Jan</v>
      </c>
      <c r="S3237" s="1" t="str">
        <f t="shared" si="50"/>
        <v>2014</v>
      </c>
    </row>
    <row r="3238" spans="1:19">
      <c r="A3238" t="s">
        <v>3261</v>
      </c>
      <c r="B3238" s="2">
        <v>41641</v>
      </c>
      <c r="C3238" s="2" t="str">
        <f>VLOOKUP(Sales_Data17[[#This Row],[Customer Name Index]],Customer_Data[#All],2,0)</f>
        <v>Medsep Group</v>
      </c>
      <c r="D3238">
        <v>8</v>
      </c>
      <c r="E3238" t="s">
        <v>2</v>
      </c>
      <c r="F3238" t="s">
        <v>8168</v>
      </c>
      <c r="G3238" t="s">
        <v>8027</v>
      </c>
      <c r="H3238" t="str">
        <f>VLOOKUP(Sales_Data17[[#This Row],[Delivery Region Index]],Regions_Table[#All],2,0)</f>
        <v>New South Wales</v>
      </c>
      <c r="I3238" t="str">
        <f>VLOOKUP(Sales_Data17[[#This Row],[Delivery Region Index]],Regions_Table[#All],3,0)</f>
        <v>Tamworth</v>
      </c>
      <c r="J3238">
        <v>21</v>
      </c>
      <c r="K3238">
        <v>3</v>
      </c>
      <c r="L3238" t="str">
        <f>VLOOKUP(Sales_Data17[[#This Row],[Product Description Index]],Products_Data[#All],2,0)</f>
        <v>Sunglasses</v>
      </c>
      <c r="M3238">
        <v>1</v>
      </c>
      <c r="N3238" s="9">
        <v>121.34444444444446</v>
      </c>
      <c r="O3238" s="9">
        <f>Sales_Data17[[#This Row],[Order Quantity]]*Sales_Data17[[#This Row],[Unit Price]]</f>
        <v>121.34444444444446</v>
      </c>
      <c r="P3238" s="9">
        <v>71.593222222222224</v>
      </c>
      <c r="Q3238" s="9">
        <f>Sales_Data17[[#This Row],[Line Total]]-(Sales_Data17[[#This Row],[Total Unit Cost]]*Sales_Data17[[#This Row],[Order Quantity]])</f>
        <v>49.751222222222239</v>
      </c>
      <c r="R3238" s="1" t="str">
        <f>TEXT(Sales_Data17[[#This Row],[OrderDate]],"MMM")</f>
        <v>Jan</v>
      </c>
      <c r="S3238" s="1" t="str">
        <f t="shared" si="50"/>
        <v>2014</v>
      </c>
    </row>
    <row r="3239" spans="1:19">
      <c r="A3239" t="s">
        <v>3262</v>
      </c>
      <c r="B3239" s="2">
        <v>41642</v>
      </c>
      <c r="C3239" s="2" t="str">
        <f>VLOOKUP(Sales_Data17[[#This Row],[Customer Name Index]],Customer_Data[#All],2,0)</f>
        <v>Pacific Ltd</v>
      </c>
      <c r="D3239">
        <v>20</v>
      </c>
      <c r="E3239" t="s">
        <v>4</v>
      </c>
      <c r="F3239" t="s">
        <v>8168</v>
      </c>
      <c r="G3239" t="s">
        <v>8028</v>
      </c>
      <c r="H3239" t="str">
        <f>VLOOKUP(Sales_Data17[[#This Row],[Delivery Region Index]],Regions_Table[#All],2,0)</f>
        <v>Victoria</v>
      </c>
      <c r="I3239" t="str">
        <f>VLOOKUP(Sales_Data17[[#This Row],[Delivery Region Index]],Regions_Table[#All],3,0)</f>
        <v>Warrnambool</v>
      </c>
      <c r="J3239">
        <v>57</v>
      </c>
      <c r="K3239">
        <v>8</v>
      </c>
      <c r="L3239" t="str">
        <f>VLOOKUP(Sales_Data17[[#This Row],[Product Description Index]],Products_Data[#All],2,0)</f>
        <v>Shoes</v>
      </c>
      <c r="M3239">
        <v>9</v>
      </c>
      <c r="N3239" s="9">
        <v>320.11111111111109</v>
      </c>
      <c r="O3239" s="9">
        <f>Sales_Data17[[#This Row],[Order Quantity]]*Sales_Data17[[#This Row],[Unit Price]]</f>
        <v>2881</v>
      </c>
      <c r="P3239" s="9">
        <v>230.47999999999996</v>
      </c>
      <c r="Q3239" s="9">
        <f>Sales_Data17[[#This Row],[Line Total]]-(Sales_Data17[[#This Row],[Total Unit Cost]]*Sales_Data17[[#This Row],[Order Quantity]])</f>
        <v>806.68000000000029</v>
      </c>
      <c r="R3239" s="1" t="str">
        <f>TEXT(Sales_Data17[[#This Row],[OrderDate]],"MMM")</f>
        <v>Jan</v>
      </c>
      <c r="S3239" s="1" t="str">
        <f t="shared" si="50"/>
        <v>2014</v>
      </c>
    </row>
    <row r="3240" spans="1:19">
      <c r="A3240" t="s">
        <v>3263</v>
      </c>
      <c r="B3240" s="2">
        <v>41642</v>
      </c>
      <c r="C3240" s="2" t="str">
        <f>VLOOKUP(Sales_Data17[[#This Row],[Customer Name Index]],Customer_Data[#All],2,0)</f>
        <v>New Ltd</v>
      </c>
      <c r="D3240">
        <v>7</v>
      </c>
      <c r="E3240" t="s">
        <v>4</v>
      </c>
      <c r="F3240" t="s">
        <v>8168</v>
      </c>
      <c r="G3240" t="s">
        <v>8027</v>
      </c>
      <c r="H3240" t="str">
        <f>VLOOKUP(Sales_Data17[[#This Row],[Delivery Region Index]],Regions_Table[#All],2,0)</f>
        <v>New South Wales</v>
      </c>
      <c r="I3240" t="str">
        <f>VLOOKUP(Sales_Data17[[#This Row],[Delivery Region Index]],Regions_Table[#All],3,0)</f>
        <v>Port Macquarie</v>
      </c>
      <c r="J3240">
        <v>19</v>
      </c>
      <c r="K3240">
        <v>3</v>
      </c>
      <c r="L3240" t="str">
        <f>VLOOKUP(Sales_Data17[[#This Row],[Product Description Index]],Products_Data[#All],2,0)</f>
        <v>Sunglasses</v>
      </c>
      <c r="M3240">
        <v>6</v>
      </c>
      <c r="N3240" s="9">
        <v>248.64444444444447</v>
      </c>
      <c r="O3240" s="9">
        <f>Sales_Data17[[#This Row],[Order Quantity]]*Sales_Data17[[#This Row],[Unit Price]]</f>
        <v>1491.8666666666668</v>
      </c>
      <c r="P3240" s="9">
        <v>144.21377777777778</v>
      </c>
      <c r="Q3240" s="9">
        <f>Sales_Data17[[#This Row],[Line Total]]-(Sales_Data17[[#This Row],[Total Unit Cost]]*Sales_Data17[[#This Row],[Order Quantity]])</f>
        <v>626.58400000000006</v>
      </c>
      <c r="R3240" s="1" t="str">
        <f>TEXT(Sales_Data17[[#This Row],[OrderDate]],"MMM")</f>
        <v>Jan</v>
      </c>
      <c r="S3240" s="1" t="str">
        <f t="shared" si="50"/>
        <v>2014</v>
      </c>
    </row>
    <row r="3241" spans="1:19">
      <c r="A3241" t="s">
        <v>3264</v>
      </c>
      <c r="B3241" s="2">
        <v>41642</v>
      </c>
      <c r="C3241" s="2" t="str">
        <f>VLOOKUP(Sales_Data17[[#This Row],[Customer Name Index]],Customer_Data[#All],2,0)</f>
        <v>Elorac, Corp</v>
      </c>
      <c r="D3241">
        <v>3</v>
      </c>
      <c r="E3241" t="s">
        <v>4</v>
      </c>
      <c r="F3241" t="s">
        <v>8168</v>
      </c>
      <c r="G3241" t="s">
        <v>8027</v>
      </c>
      <c r="H3241" t="str">
        <f>VLOOKUP(Sales_Data17[[#This Row],[Delivery Region Index]],Regions_Table[#All],2,0)</f>
        <v>New South Wales</v>
      </c>
      <c r="I3241" t="str">
        <f>VLOOKUP(Sales_Data17[[#This Row],[Delivery Region Index]],Regions_Table[#All],3,0)</f>
        <v>Coffs Harbour</v>
      </c>
      <c r="J3241">
        <v>7</v>
      </c>
      <c r="K3241">
        <v>1</v>
      </c>
      <c r="L3241" t="str">
        <f>VLOOKUP(Sales_Data17[[#This Row],[Product Description Index]],Products_Data[#All],2,0)</f>
        <v>Shirts</v>
      </c>
      <c r="M3241">
        <v>8</v>
      </c>
      <c r="N3241" s="9">
        <v>99.01111111111112</v>
      </c>
      <c r="O3241" s="9">
        <f>Sales_Data17[[#This Row],[Order Quantity]]*Sales_Data17[[#This Row],[Unit Price]]</f>
        <v>792.08888888888896</v>
      </c>
      <c r="P3241" s="9">
        <v>60.396777777777778</v>
      </c>
      <c r="Q3241" s="9">
        <f>Sales_Data17[[#This Row],[Line Total]]-(Sales_Data17[[#This Row],[Total Unit Cost]]*Sales_Data17[[#This Row],[Order Quantity]])</f>
        <v>308.91466666666673</v>
      </c>
      <c r="R3241" s="1" t="str">
        <f>TEXT(Sales_Data17[[#This Row],[OrderDate]],"MMM")</f>
        <v>Jan</v>
      </c>
      <c r="S3241" s="1" t="str">
        <f t="shared" si="50"/>
        <v>2014</v>
      </c>
    </row>
    <row r="3242" spans="1:19">
      <c r="A3242" t="s">
        <v>3265</v>
      </c>
      <c r="B3242" s="2">
        <v>41642</v>
      </c>
      <c r="C3242" s="2" t="str">
        <f>VLOOKUP(Sales_Data17[[#This Row],[Customer Name Index]],Customer_Data[#All],2,0)</f>
        <v>Avon Corp</v>
      </c>
      <c r="D3242">
        <v>1</v>
      </c>
      <c r="E3242" t="s">
        <v>4</v>
      </c>
      <c r="F3242" t="s">
        <v>8168</v>
      </c>
      <c r="G3242" t="s">
        <v>8027</v>
      </c>
      <c r="H3242" t="str">
        <f>VLOOKUP(Sales_Data17[[#This Row],[Delivery Region Index]],Regions_Table[#All],2,0)</f>
        <v>New South Wales</v>
      </c>
      <c r="I3242" t="str">
        <f>VLOOKUP(Sales_Data17[[#This Row],[Delivery Region Index]],Regions_Table[#All],3,0)</f>
        <v>Albury</v>
      </c>
      <c r="J3242">
        <v>2</v>
      </c>
      <c r="K3242">
        <v>1</v>
      </c>
      <c r="L3242" t="str">
        <f>VLOOKUP(Sales_Data17[[#This Row],[Product Description Index]],Products_Data[#All],2,0)</f>
        <v>Shirts</v>
      </c>
      <c r="M3242">
        <v>5</v>
      </c>
      <c r="N3242" s="9">
        <v>247.15555555555557</v>
      </c>
      <c r="O3242" s="9">
        <f>Sales_Data17[[#This Row],[Order Quantity]]*Sales_Data17[[#This Row],[Unit Price]]</f>
        <v>1235.7777777777778</v>
      </c>
      <c r="P3242" s="9">
        <v>195.25288888888889</v>
      </c>
      <c r="Q3242" s="9">
        <f>Sales_Data17[[#This Row],[Line Total]]-(Sales_Data17[[#This Row],[Total Unit Cost]]*Sales_Data17[[#This Row],[Order Quantity]])</f>
        <v>259.51333333333332</v>
      </c>
      <c r="R3242" s="1" t="str">
        <f>TEXT(Sales_Data17[[#This Row],[OrderDate]],"MMM")</f>
        <v>Jan</v>
      </c>
      <c r="S3242" s="1" t="str">
        <f t="shared" si="50"/>
        <v>2014</v>
      </c>
    </row>
    <row r="3243" spans="1:19">
      <c r="A3243" t="s">
        <v>3266</v>
      </c>
      <c r="B3243" s="2">
        <v>41642</v>
      </c>
      <c r="C3243" s="2" t="str">
        <f>VLOOKUP(Sales_Data17[[#This Row],[Customer Name Index]],Customer_Data[#All],2,0)</f>
        <v>Medsep Group</v>
      </c>
      <c r="D3243">
        <v>8</v>
      </c>
      <c r="E3243" t="s">
        <v>4</v>
      </c>
      <c r="F3243" t="s">
        <v>8168</v>
      </c>
      <c r="G3243" t="s">
        <v>8027</v>
      </c>
      <c r="H3243" t="str">
        <f>VLOOKUP(Sales_Data17[[#This Row],[Delivery Region Index]],Regions_Table[#All],2,0)</f>
        <v>New South Wales</v>
      </c>
      <c r="I3243" t="str">
        <f>VLOOKUP(Sales_Data17[[#This Row],[Delivery Region Index]],Regions_Table[#All],3,0)</f>
        <v>Tamworth</v>
      </c>
      <c r="J3243">
        <v>21</v>
      </c>
      <c r="K3243">
        <v>3</v>
      </c>
      <c r="L3243" t="str">
        <f>VLOOKUP(Sales_Data17[[#This Row],[Product Description Index]],Products_Data[#All],2,0)</f>
        <v>Sunglasses</v>
      </c>
      <c r="M3243">
        <v>1</v>
      </c>
      <c r="N3243" s="9">
        <v>272.4666666666667</v>
      </c>
      <c r="O3243" s="9">
        <f>Sales_Data17[[#This Row],[Order Quantity]]*Sales_Data17[[#This Row],[Unit Price]]</f>
        <v>272.4666666666667</v>
      </c>
      <c r="P3243" s="9">
        <v>117.16066666666669</v>
      </c>
      <c r="Q3243" s="9">
        <f>Sales_Data17[[#This Row],[Line Total]]-(Sales_Data17[[#This Row],[Total Unit Cost]]*Sales_Data17[[#This Row],[Order Quantity]])</f>
        <v>155.30600000000001</v>
      </c>
      <c r="R3243" s="1" t="str">
        <f>TEXT(Sales_Data17[[#This Row],[OrderDate]],"MMM")</f>
        <v>Jan</v>
      </c>
      <c r="S3243" s="1" t="str">
        <f t="shared" si="50"/>
        <v>2014</v>
      </c>
    </row>
    <row r="3244" spans="1:19">
      <c r="A3244" t="s">
        <v>3267</v>
      </c>
      <c r="B3244" s="2">
        <v>41642</v>
      </c>
      <c r="C3244" s="2" t="str">
        <f>VLOOKUP(Sales_Data17[[#This Row],[Customer Name Index]],Customer_Data[#All],2,0)</f>
        <v>PEDIFIX, Corp</v>
      </c>
      <c r="D3244">
        <v>6</v>
      </c>
      <c r="E3244" t="s">
        <v>4</v>
      </c>
      <c r="F3244" t="s">
        <v>8168</v>
      </c>
      <c r="G3244" t="s">
        <v>8027</v>
      </c>
      <c r="H3244" t="str">
        <f>VLOOKUP(Sales_Data17[[#This Row],[Delivery Region Index]],Regions_Table[#All],2,0)</f>
        <v>New South Wales</v>
      </c>
      <c r="I3244" t="str">
        <f>VLOOKUP(Sales_Data17[[#This Row],[Delivery Region Index]],Regions_Table[#All],3,0)</f>
        <v>Nowra</v>
      </c>
      <c r="J3244">
        <v>17</v>
      </c>
      <c r="K3244">
        <v>3</v>
      </c>
      <c r="L3244" t="str">
        <f>VLOOKUP(Sales_Data17[[#This Row],[Product Description Index]],Products_Data[#All],2,0)</f>
        <v>Sunglasses</v>
      </c>
      <c r="M3244">
        <v>6</v>
      </c>
      <c r="N3244" s="9">
        <v>648.41111111111104</v>
      </c>
      <c r="O3244" s="9">
        <f>Sales_Data17[[#This Row],[Order Quantity]]*Sales_Data17[[#This Row],[Unit Price]]</f>
        <v>3890.4666666666662</v>
      </c>
      <c r="P3244" s="9">
        <v>447.4036666666666</v>
      </c>
      <c r="Q3244" s="9">
        <f>Sales_Data17[[#This Row],[Line Total]]-(Sales_Data17[[#This Row],[Total Unit Cost]]*Sales_Data17[[#This Row],[Order Quantity]])</f>
        <v>1206.0446666666667</v>
      </c>
      <c r="R3244" s="1" t="str">
        <f>TEXT(Sales_Data17[[#This Row],[OrderDate]],"MMM")</f>
        <v>Jan</v>
      </c>
      <c r="S3244" s="1" t="str">
        <f t="shared" si="50"/>
        <v>2014</v>
      </c>
    </row>
    <row r="3245" spans="1:19">
      <c r="A3245" t="s">
        <v>3268</v>
      </c>
      <c r="B3245" s="2">
        <v>41642</v>
      </c>
      <c r="C3245" s="2" t="str">
        <f>VLOOKUP(Sales_Data17[[#This Row],[Customer Name Index]],Customer_Data[#All],2,0)</f>
        <v>Elorac, Corp</v>
      </c>
      <c r="D3245">
        <v>3</v>
      </c>
      <c r="E3245" t="s">
        <v>2</v>
      </c>
      <c r="F3245" t="s">
        <v>8168</v>
      </c>
      <c r="G3245" t="s">
        <v>8027</v>
      </c>
      <c r="H3245" t="str">
        <f>VLOOKUP(Sales_Data17[[#This Row],[Delivery Region Index]],Regions_Table[#All],2,0)</f>
        <v>New South Wales</v>
      </c>
      <c r="I3245" t="str">
        <f>VLOOKUP(Sales_Data17[[#This Row],[Delivery Region Index]],Regions_Table[#All],3,0)</f>
        <v>Coffs Harbour</v>
      </c>
      <c r="J3245">
        <v>7</v>
      </c>
      <c r="K3245">
        <v>1</v>
      </c>
      <c r="L3245" t="str">
        <f>VLOOKUP(Sales_Data17[[#This Row],[Product Description Index]],Products_Data[#All],2,0)</f>
        <v>Shirts</v>
      </c>
      <c r="M3245">
        <v>5</v>
      </c>
      <c r="N3245" s="9">
        <v>122.08888888888889</v>
      </c>
      <c r="O3245" s="9">
        <f>Sales_Data17[[#This Row],[Order Quantity]]*Sales_Data17[[#This Row],[Unit Price]]</f>
        <v>610.44444444444446</v>
      </c>
      <c r="P3245" s="9">
        <v>103.77555555555554</v>
      </c>
      <c r="Q3245" s="9">
        <f>Sales_Data17[[#This Row],[Line Total]]-(Sales_Data17[[#This Row],[Total Unit Cost]]*Sales_Data17[[#This Row],[Order Quantity]])</f>
        <v>91.56666666666672</v>
      </c>
      <c r="R3245" s="1" t="str">
        <f>TEXT(Sales_Data17[[#This Row],[OrderDate]],"MMM")</f>
        <v>Jan</v>
      </c>
      <c r="S3245" s="1" t="str">
        <f t="shared" si="50"/>
        <v>2014</v>
      </c>
    </row>
    <row r="3246" spans="1:19">
      <c r="A3246" t="s">
        <v>3269</v>
      </c>
      <c r="B3246" s="2">
        <v>41642</v>
      </c>
      <c r="C3246" s="2" t="str">
        <f>VLOOKUP(Sales_Data17[[#This Row],[Customer Name Index]],Customer_Data[#All],2,0)</f>
        <v xml:space="preserve">Medline </v>
      </c>
      <c r="D3246">
        <v>12</v>
      </c>
      <c r="E3246" t="s">
        <v>4</v>
      </c>
      <c r="F3246" t="s">
        <v>8168</v>
      </c>
      <c r="G3246" t="s">
        <v>8026</v>
      </c>
      <c r="H3246" t="str">
        <f>VLOOKUP(Sales_Data17[[#This Row],[Delivery Region Index]],Regions_Table[#All],2,0)</f>
        <v>Queensland</v>
      </c>
      <c r="I3246" t="str">
        <f>VLOOKUP(Sales_Data17[[#This Row],[Delivery Region Index]],Regions_Table[#All],3,0)</f>
        <v>Hervey Bay</v>
      </c>
      <c r="J3246">
        <v>33</v>
      </c>
      <c r="K3246">
        <v>5</v>
      </c>
      <c r="L3246" t="str">
        <f>VLOOKUP(Sales_Data17[[#This Row],[Product Description Index]],Products_Data[#All],2,0)</f>
        <v>Hats</v>
      </c>
      <c r="M3246">
        <v>4</v>
      </c>
      <c r="N3246" s="9">
        <v>101.24444444444445</v>
      </c>
      <c r="O3246" s="9">
        <f>Sales_Data17[[#This Row],[Order Quantity]]*Sales_Data17[[#This Row],[Unit Price]]</f>
        <v>404.97777777777782</v>
      </c>
      <c r="P3246" s="9">
        <v>69.858666666666664</v>
      </c>
      <c r="Q3246" s="9">
        <f>Sales_Data17[[#This Row],[Line Total]]-(Sales_Data17[[#This Row],[Total Unit Cost]]*Sales_Data17[[#This Row],[Order Quantity]])</f>
        <v>125.54311111111116</v>
      </c>
      <c r="R3246" s="1" t="str">
        <f>TEXT(Sales_Data17[[#This Row],[OrderDate]],"MMM")</f>
        <v>Jan</v>
      </c>
      <c r="S3246" s="1" t="str">
        <f t="shared" si="50"/>
        <v>2014</v>
      </c>
    </row>
    <row r="3247" spans="1:19">
      <c r="A3247" t="s">
        <v>3270</v>
      </c>
      <c r="B3247" s="2">
        <v>41643</v>
      </c>
      <c r="C3247" s="2" t="str">
        <f>VLOOKUP(Sales_Data17[[#This Row],[Customer Name Index]],Customer_Data[#All],2,0)</f>
        <v>Medsep Group</v>
      </c>
      <c r="D3247">
        <v>8</v>
      </c>
      <c r="E3247" t="s">
        <v>4</v>
      </c>
      <c r="F3247" t="s">
        <v>8168</v>
      </c>
      <c r="G3247" t="s">
        <v>8027</v>
      </c>
      <c r="H3247" t="str">
        <f>VLOOKUP(Sales_Data17[[#This Row],[Delivery Region Index]],Regions_Table[#All],2,0)</f>
        <v>New South Wales</v>
      </c>
      <c r="I3247" t="str">
        <f>VLOOKUP(Sales_Data17[[#This Row],[Delivery Region Index]],Regions_Table[#All],3,0)</f>
        <v>Tamworth</v>
      </c>
      <c r="J3247">
        <v>21</v>
      </c>
      <c r="K3247">
        <v>3</v>
      </c>
      <c r="L3247" t="str">
        <f>VLOOKUP(Sales_Data17[[#This Row],[Product Description Index]],Products_Data[#All],2,0)</f>
        <v>Sunglasses</v>
      </c>
      <c r="M3247">
        <v>4</v>
      </c>
      <c r="N3247" s="9">
        <v>207.7</v>
      </c>
      <c r="O3247" s="9">
        <f>Sales_Data17[[#This Row],[Order Quantity]]*Sales_Data17[[#This Row],[Unit Price]]</f>
        <v>830.8</v>
      </c>
      <c r="P3247" s="9">
        <v>155.77499999999998</v>
      </c>
      <c r="Q3247" s="9">
        <f>Sales_Data17[[#This Row],[Line Total]]-(Sales_Data17[[#This Row],[Total Unit Cost]]*Sales_Data17[[#This Row],[Order Quantity]])</f>
        <v>207.70000000000005</v>
      </c>
      <c r="R3247" s="1" t="str">
        <f>TEXT(Sales_Data17[[#This Row],[OrderDate]],"MMM")</f>
        <v>Jan</v>
      </c>
      <c r="S3247" s="1" t="str">
        <f t="shared" si="50"/>
        <v>2014</v>
      </c>
    </row>
    <row r="3248" spans="1:19">
      <c r="A3248" t="s">
        <v>3271</v>
      </c>
      <c r="B3248" s="2">
        <v>41643</v>
      </c>
      <c r="C3248" s="2" t="str">
        <f>VLOOKUP(Sales_Data17[[#This Row],[Customer Name Index]],Customer_Data[#All],2,0)</f>
        <v>Ole Group</v>
      </c>
      <c r="D3248">
        <v>13</v>
      </c>
      <c r="E3248" t="s">
        <v>4</v>
      </c>
      <c r="F3248" t="s">
        <v>8168</v>
      </c>
      <c r="G3248" t="s">
        <v>8026</v>
      </c>
      <c r="H3248" t="str">
        <f>VLOOKUP(Sales_Data17[[#This Row],[Delivery Region Index]],Regions_Table[#All],2,0)</f>
        <v>Queensland</v>
      </c>
      <c r="I3248" t="str">
        <f>VLOOKUP(Sales_Data17[[#This Row],[Delivery Region Index]],Regions_Table[#All],3,0)</f>
        <v>Mount Isa</v>
      </c>
      <c r="J3248">
        <v>38</v>
      </c>
      <c r="K3248">
        <v>6</v>
      </c>
      <c r="L3248" t="str">
        <f>VLOOKUP(Sales_Data17[[#This Row],[Product Description Index]],Products_Data[#All],2,0)</f>
        <v>Socks</v>
      </c>
      <c r="M3248">
        <v>8</v>
      </c>
      <c r="N3248" s="9">
        <v>400.51111111111112</v>
      </c>
      <c r="O3248" s="9">
        <f>Sales_Data17[[#This Row],[Order Quantity]]*Sales_Data17[[#This Row],[Unit Price]]</f>
        <v>3204.088888888889</v>
      </c>
      <c r="P3248" s="9">
        <v>264.33733333333333</v>
      </c>
      <c r="Q3248" s="9">
        <f>Sales_Data17[[#This Row],[Line Total]]-(Sales_Data17[[#This Row],[Total Unit Cost]]*Sales_Data17[[#This Row],[Order Quantity]])</f>
        <v>1089.3902222222223</v>
      </c>
      <c r="R3248" s="1" t="str">
        <f>TEXT(Sales_Data17[[#This Row],[OrderDate]],"MMM")</f>
        <v>Jan</v>
      </c>
      <c r="S3248" s="1" t="str">
        <f t="shared" si="50"/>
        <v>2014</v>
      </c>
    </row>
    <row r="3249" spans="1:19">
      <c r="A3249" t="s">
        <v>3272</v>
      </c>
      <c r="B3249" s="2">
        <v>41643</v>
      </c>
      <c r="C3249" s="2" t="str">
        <f>VLOOKUP(Sales_Data17[[#This Row],[Customer Name Index]],Customer_Data[#All],2,0)</f>
        <v>Procter Corp</v>
      </c>
      <c r="D3249">
        <v>5</v>
      </c>
      <c r="E3249" t="s">
        <v>4</v>
      </c>
      <c r="F3249" t="s">
        <v>8168</v>
      </c>
      <c r="G3249" t="s">
        <v>8027</v>
      </c>
      <c r="H3249" t="str">
        <f>VLOOKUP(Sales_Data17[[#This Row],[Delivery Region Index]],Regions_Table[#All],2,0)</f>
        <v>New South Wales</v>
      </c>
      <c r="I3249" t="str">
        <f>VLOOKUP(Sales_Data17[[#This Row],[Delivery Region Index]],Regions_Table[#All],3,0)</f>
        <v>Griffith</v>
      </c>
      <c r="J3249">
        <v>12</v>
      </c>
      <c r="K3249">
        <v>2</v>
      </c>
      <c r="L3249" t="str">
        <f>VLOOKUP(Sales_Data17[[#This Row],[Product Description Index]],Products_Data[#All],2,0)</f>
        <v>Pants</v>
      </c>
      <c r="M3249">
        <v>7</v>
      </c>
      <c r="N3249" s="9">
        <v>98.266666666666666</v>
      </c>
      <c r="O3249" s="9">
        <f>Sales_Data17[[#This Row],[Order Quantity]]*Sales_Data17[[#This Row],[Unit Price]]</f>
        <v>687.86666666666667</v>
      </c>
      <c r="P3249" s="9">
        <v>53.064</v>
      </c>
      <c r="Q3249" s="9">
        <f>Sales_Data17[[#This Row],[Line Total]]-(Sales_Data17[[#This Row],[Total Unit Cost]]*Sales_Data17[[#This Row],[Order Quantity]])</f>
        <v>316.4186666666667</v>
      </c>
      <c r="R3249" s="1" t="str">
        <f>TEXT(Sales_Data17[[#This Row],[OrderDate]],"MMM")</f>
        <v>Jan</v>
      </c>
      <c r="S3249" s="1" t="str">
        <f t="shared" si="50"/>
        <v>2014</v>
      </c>
    </row>
    <row r="3250" spans="1:19">
      <c r="A3250" t="s">
        <v>3273</v>
      </c>
      <c r="B3250" s="2">
        <v>41643</v>
      </c>
      <c r="C3250" s="2" t="str">
        <f>VLOOKUP(Sales_Data17[[#This Row],[Customer Name Index]],Customer_Data[#All],2,0)</f>
        <v>Pacific Ltd</v>
      </c>
      <c r="D3250">
        <v>20</v>
      </c>
      <c r="E3250" t="s">
        <v>3</v>
      </c>
      <c r="F3250" t="s">
        <v>8168</v>
      </c>
      <c r="G3250" t="s">
        <v>8028</v>
      </c>
      <c r="H3250" t="str">
        <f>VLOOKUP(Sales_Data17[[#This Row],[Delivery Region Index]],Regions_Table[#All],2,0)</f>
        <v>Victoria</v>
      </c>
      <c r="I3250" t="str">
        <f>VLOOKUP(Sales_Data17[[#This Row],[Delivery Region Index]],Regions_Table[#All],3,0)</f>
        <v>Wangaratta</v>
      </c>
      <c r="J3250">
        <v>56</v>
      </c>
      <c r="K3250">
        <v>8</v>
      </c>
      <c r="L3250" t="str">
        <f>VLOOKUP(Sales_Data17[[#This Row],[Product Description Index]],Products_Data[#All],2,0)</f>
        <v>Shoes</v>
      </c>
      <c r="M3250">
        <v>9</v>
      </c>
      <c r="N3250" s="9">
        <v>312.66666666666669</v>
      </c>
      <c r="O3250" s="9">
        <f>Sales_Data17[[#This Row],[Order Quantity]]*Sales_Data17[[#This Row],[Unit Price]]</f>
        <v>2814</v>
      </c>
      <c r="P3250" s="9">
        <v>209.48666666666668</v>
      </c>
      <c r="Q3250" s="9">
        <f>Sales_Data17[[#This Row],[Line Total]]-(Sales_Data17[[#This Row],[Total Unit Cost]]*Sales_Data17[[#This Row],[Order Quantity]])</f>
        <v>928.61999999999989</v>
      </c>
      <c r="R3250" s="1" t="str">
        <f>TEXT(Sales_Data17[[#This Row],[OrderDate]],"MMM")</f>
        <v>Jan</v>
      </c>
      <c r="S3250" s="1" t="str">
        <f t="shared" si="50"/>
        <v>2014</v>
      </c>
    </row>
    <row r="3251" spans="1:19">
      <c r="A3251" t="s">
        <v>3274</v>
      </c>
      <c r="B3251" s="2">
        <v>41643</v>
      </c>
      <c r="C3251" s="2" t="str">
        <f>VLOOKUP(Sales_Data17[[#This Row],[Customer Name Index]],Customer_Data[#All],2,0)</f>
        <v>Medsep Group</v>
      </c>
      <c r="D3251">
        <v>8</v>
      </c>
      <c r="E3251" t="s">
        <v>4</v>
      </c>
      <c r="F3251" t="s">
        <v>8168</v>
      </c>
      <c r="G3251" t="s">
        <v>8027</v>
      </c>
      <c r="H3251" t="str">
        <f>VLOOKUP(Sales_Data17[[#This Row],[Delivery Region Index]],Regions_Table[#All],2,0)</f>
        <v>New South Wales</v>
      </c>
      <c r="I3251" t="str">
        <f>VLOOKUP(Sales_Data17[[#This Row],[Delivery Region Index]],Regions_Table[#All],3,0)</f>
        <v>Wagga Wagga</v>
      </c>
      <c r="J3251">
        <v>23</v>
      </c>
      <c r="K3251">
        <v>4</v>
      </c>
      <c r="L3251" t="str">
        <f>VLOOKUP(Sales_Data17[[#This Row],[Product Description Index]],Products_Data[#All],2,0)</f>
        <v>Jeans</v>
      </c>
      <c r="M3251">
        <v>2</v>
      </c>
      <c r="N3251" s="9">
        <v>187.60000000000002</v>
      </c>
      <c r="O3251" s="9">
        <f>Sales_Data17[[#This Row],[Order Quantity]]*Sales_Data17[[#This Row],[Unit Price]]</f>
        <v>375.20000000000005</v>
      </c>
      <c r="P3251" s="9">
        <v>118.188</v>
      </c>
      <c r="Q3251" s="9">
        <f>Sales_Data17[[#This Row],[Line Total]]-(Sales_Data17[[#This Row],[Total Unit Cost]]*Sales_Data17[[#This Row],[Order Quantity]])</f>
        <v>138.82400000000004</v>
      </c>
      <c r="R3251" s="1" t="str">
        <f>TEXT(Sales_Data17[[#This Row],[OrderDate]],"MMM")</f>
        <v>Jan</v>
      </c>
      <c r="S3251" s="1" t="str">
        <f t="shared" si="50"/>
        <v>2014</v>
      </c>
    </row>
    <row r="3252" spans="1:19">
      <c r="A3252" t="s">
        <v>3275</v>
      </c>
      <c r="B3252" s="2">
        <v>41644</v>
      </c>
      <c r="C3252" s="2" t="str">
        <f>VLOOKUP(Sales_Data17[[#This Row],[Customer Name Index]],Customer_Data[#All],2,0)</f>
        <v>Procter Corp</v>
      </c>
      <c r="D3252">
        <v>5</v>
      </c>
      <c r="E3252" t="s">
        <v>4</v>
      </c>
      <c r="F3252" t="s">
        <v>8168</v>
      </c>
      <c r="G3252" t="s">
        <v>8027</v>
      </c>
      <c r="H3252" t="str">
        <f>VLOOKUP(Sales_Data17[[#This Row],[Delivery Region Index]],Regions_Table[#All],2,0)</f>
        <v>New South Wales</v>
      </c>
      <c r="I3252" t="str">
        <f>VLOOKUP(Sales_Data17[[#This Row],[Delivery Region Index]],Regions_Table[#All],3,0)</f>
        <v>Lake Macquarie</v>
      </c>
      <c r="J3252">
        <v>13</v>
      </c>
      <c r="K3252">
        <v>2</v>
      </c>
      <c r="L3252" t="str">
        <f>VLOOKUP(Sales_Data17[[#This Row],[Product Description Index]],Products_Data[#All],2,0)</f>
        <v>Pants</v>
      </c>
      <c r="M3252">
        <v>3</v>
      </c>
      <c r="N3252" s="9">
        <v>106.45555555555556</v>
      </c>
      <c r="O3252" s="9">
        <f>Sales_Data17[[#This Row],[Order Quantity]]*Sales_Data17[[#This Row],[Unit Price]]</f>
        <v>319.36666666666667</v>
      </c>
      <c r="P3252" s="9">
        <v>89.422666666666657</v>
      </c>
      <c r="Q3252" s="9">
        <f>Sales_Data17[[#This Row],[Line Total]]-(Sales_Data17[[#This Row],[Total Unit Cost]]*Sales_Data17[[#This Row],[Order Quantity]])</f>
        <v>51.098666666666702</v>
      </c>
      <c r="R3252" s="1" t="str">
        <f>TEXT(Sales_Data17[[#This Row],[OrderDate]],"MMM")</f>
        <v>Jan</v>
      </c>
      <c r="S3252" s="1" t="str">
        <f t="shared" si="50"/>
        <v>2014</v>
      </c>
    </row>
    <row r="3253" spans="1:19">
      <c r="A3253" t="s">
        <v>3276</v>
      </c>
      <c r="B3253" s="2">
        <v>41644</v>
      </c>
      <c r="C3253" s="2" t="str">
        <f>VLOOKUP(Sales_Data17[[#This Row],[Customer Name Index]],Customer_Data[#All],2,0)</f>
        <v>Pure Group</v>
      </c>
      <c r="D3253">
        <v>17</v>
      </c>
      <c r="E3253" t="s">
        <v>4</v>
      </c>
      <c r="F3253" t="s">
        <v>8168</v>
      </c>
      <c r="G3253" t="s">
        <v>8025</v>
      </c>
      <c r="H3253" t="str">
        <f>VLOOKUP(Sales_Data17[[#This Row],[Delivery Region Index]],Regions_Table[#All],2,0)</f>
        <v>Victoria</v>
      </c>
      <c r="I3253" t="str">
        <f>VLOOKUP(Sales_Data17[[#This Row],[Delivery Region Index]],Regions_Table[#All],3,0)</f>
        <v>Melbourne</v>
      </c>
      <c r="J3253">
        <v>47</v>
      </c>
      <c r="K3253">
        <v>7</v>
      </c>
      <c r="L3253" t="str">
        <f>VLOOKUP(Sales_Data17[[#This Row],[Product Description Index]],Products_Data[#All],2,0)</f>
        <v>Dress Shirts</v>
      </c>
      <c r="M3253">
        <v>6</v>
      </c>
      <c r="N3253" s="9">
        <v>199.51111111111112</v>
      </c>
      <c r="O3253" s="9">
        <f>Sales_Data17[[#This Row],[Order Quantity]]*Sales_Data17[[#This Row],[Unit Price]]</f>
        <v>1197.0666666666666</v>
      </c>
      <c r="P3253" s="9">
        <v>139.6577777777778</v>
      </c>
      <c r="Q3253" s="9">
        <f>Sales_Data17[[#This Row],[Line Total]]-(Sales_Data17[[#This Row],[Total Unit Cost]]*Sales_Data17[[#This Row],[Order Quantity]])</f>
        <v>359.11999999999989</v>
      </c>
      <c r="R3253" s="1" t="str">
        <f>TEXT(Sales_Data17[[#This Row],[OrderDate]],"MMM")</f>
        <v>Jan</v>
      </c>
      <c r="S3253" s="1" t="str">
        <f t="shared" si="50"/>
        <v>2014</v>
      </c>
    </row>
    <row r="3254" spans="1:19">
      <c r="A3254" t="s">
        <v>3277</v>
      </c>
      <c r="B3254" s="2">
        <v>41644</v>
      </c>
      <c r="C3254" s="2" t="str">
        <f>VLOOKUP(Sales_Data17[[#This Row],[Customer Name Index]],Customer_Data[#All],2,0)</f>
        <v>Apollo Ltd</v>
      </c>
      <c r="D3254">
        <v>11</v>
      </c>
      <c r="E3254" t="s">
        <v>4</v>
      </c>
      <c r="F3254" t="s">
        <v>8168</v>
      </c>
      <c r="G3254" t="s">
        <v>8026</v>
      </c>
      <c r="H3254" t="str">
        <f>VLOOKUP(Sales_Data17[[#This Row],[Delivery Region Index]],Regions_Table[#All],2,0)</f>
        <v>Queensland</v>
      </c>
      <c r="I3254" t="str">
        <f>VLOOKUP(Sales_Data17[[#This Row],[Delivery Region Index]],Regions_Table[#All],3,0)</f>
        <v>Gympie</v>
      </c>
      <c r="J3254">
        <v>32</v>
      </c>
      <c r="K3254">
        <v>5</v>
      </c>
      <c r="L3254" t="str">
        <f>VLOOKUP(Sales_Data17[[#This Row],[Product Description Index]],Products_Data[#All],2,0)</f>
        <v>Hats</v>
      </c>
      <c r="M3254">
        <v>4</v>
      </c>
      <c r="N3254" s="9">
        <v>246.41111111111115</v>
      </c>
      <c r="O3254" s="9">
        <f>Sales_Data17[[#This Row],[Order Quantity]]*Sales_Data17[[#This Row],[Unit Price]]</f>
        <v>985.64444444444462</v>
      </c>
      <c r="P3254" s="9">
        <v>125.6696666666667</v>
      </c>
      <c r="Q3254" s="9">
        <f>Sales_Data17[[#This Row],[Line Total]]-(Sales_Data17[[#This Row],[Total Unit Cost]]*Sales_Data17[[#This Row],[Order Quantity]])</f>
        <v>482.96577777777782</v>
      </c>
      <c r="R3254" s="1" t="str">
        <f>TEXT(Sales_Data17[[#This Row],[OrderDate]],"MMM")</f>
        <v>Jan</v>
      </c>
      <c r="S3254" s="1" t="str">
        <f t="shared" si="50"/>
        <v>2014</v>
      </c>
    </row>
    <row r="3255" spans="1:19">
      <c r="A3255" t="s">
        <v>3278</v>
      </c>
      <c r="B3255" s="2">
        <v>41644</v>
      </c>
      <c r="C3255" s="2" t="str">
        <f>VLOOKUP(Sales_Data17[[#This Row],[Customer Name Index]],Customer_Data[#All],2,0)</f>
        <v>Rochester Ltd</v>
      </c>
      <c r="D3255">
        <v>15</v>
      </c>
      <c r="E3255" t="s">
        <v>2</v>
      </c>
      <c r="F3255" t="s">
        <v>8168</v>
      </c>
      <c r="G3255" t="s">
        <v>8025</v>
      </c>
      <c r="H3255" t="str">
        <f>VLOOKUP(Sales_Data17[[#This Row],[Delivery Region Index]],Regions_Table[#All],2,0)</f>
        <v>Queensland</v>
      </c>
      <c r="I3255" t="str">
        <f>VLOOKUP(Sales_Data17[[#This Row],[Delivery Region Index]],Regions_Table[#All],3,0)</f>
        <v>Sunshine Coast</v>
      </c>
      <c r="J3255">
        <v>42</v>
      </c>
      <c r="K3255">
        <v>6</v>
      </c>
      <c r="L3255" t="str">
        <f>VLOOKUP(Sales_Data17[[#This Row],[Product Description Index]],Products_Data[#All],2,0)</f>
        <v>Socks</v>
      </c>
      <c r="M3255">
        <v>5</v>
      </c>
      <c r="N3255" s="9">
        <v>607.4666666666667</v>
      </c>
      <c r="O3255" s="9">
        <f>Sales_Data17[[#This Row],[Order Quantity]]*Sales_Data17[[#This Row],[Unit Price]]</f>
        <v>3037.3333333333335</v>
      </c>
      <c r="P3255" s="9">
        <v>419.15199999999993</v>
      </c>
      <c r="Q3255" s="9">
        <f>Sales_Data17[[#This Row],[Line Total]]-(Sales_Data17[[#This Row],[Total Unit Cost]]*Sales_Data17[[#This Row],[Order Quantity]])</f>
        <v>941.57333333333372</v>
      </c>
      <c r="R3255" s="1" t="str">
        <f>TEXT(Sales_Data17[[#This Row],[OrderDate]],"MMM")</f>
        <v>Jan</v>
      </c>
      <c r="S3255" s="1" t="str">
        <f t="shared" si="50"/>
        <v>2014</v>
      </c>
    </row>
    <row r="3256" spans="1:19">
      <c r="A3256" t="s">
        <v>3279</v>
      </c>
      <c r="B3256" s="2">
        <v>41644</v>
      </c>
      <c r="C3256" s="2" t="str">
        <f>VLOOKUP(Sales_Data17[[#This Row],[Customer Name Index]],Customer_Data[#All],2,0)</f>
        <v>Procter Corp</v>
      </c>
      <c r="D3256">
        <v>5</v>
      </c>
      <c r="E3256" t="s">
        <v>4</v>
      </c>
      <c r="F3256" t="s">
        <v>8168</v>
      </c>
      <c r="G3256" t="s">
        <v>8027</v>
      </c>
      <c r="H3256" t="str">
        <f>VLOOKUP(Sales_Data17[[#This Row],[Delivery Region Index]],Regions_Table[#All],2,0)</f>
        <v>New South Wales</v>
      </c>
      <c r="I3256" t="str">
        <f>VLOOKUP(Sales_Data17[[#This Row],[Delivery Region Index]],Regions_Table[#All],3,0)</f>
        <v>Lake Macquarie</v>
      </c>
      <c r="J3256">
        <v>13</v>
      </c>
      <c r="K3256">
        <v>2</v>
      </c>
      <c r="L3256" t="str">
        <f>VLOOKUP(Sales_Data17[[#This Row],[Product Description Index]],Products_Data[#All],2,0)</f>
        <v>Pants</v>
      </c>
      <c r="M3256">
        <v>4</v>
      </c>
      <c r="N3256" s="9">
        <v>424.33333333333331</v>
      </c>
      <c r="O3256" s="9">
        <f>Sales_Data17[[#This Row],[Order Quantity]]*Sales_Data17[[#This Row],[Unit Price]]</f>
        <v>1697.3333333333333</v>
      </c>
      <c r="P3256" s="9">
        <v>267.33</v>
      </c>
      <c r="Q3256" s="9">
        <f>Sales_Data17[[#This Row],[Line Total]]-(Sales_Data17[[#This Row],[Total Unit Cost]]*Sales_Data17[[#This Row],[Order Quantity]])</f>
        <v>628.01333333333332</v>
      </c>
      <c r="R3256" s="1" t="str">
        <f>TEXT(Sales_Data17[[#This Row],[OrderDate]],"MMM")</f>
        <v>Jan</v>
      </c>
      <c r="S3256" s="1" t="str">
        <f t="shared" si="50"/>
        <v>2014</v>
      </c>
    </row>
    <row r="3257" spans="1:19">
      <c r="A3257" t="s">
        <v>3280</v>
      </c>
      <c r="B3257" s="2">
        <v>41645</v>
      </c>
      <c r="C3257" s="2" t="str">
        <f>VLOOKUP(Sales_Data17[[#This Row],[Customer Name Index]],Customer_Data[#All],2,0)</f>
        <v>Pacific Ltd</v>
      </c>
      <c r="D3257">
        <v>20</v>
      </c>
      <c r="E3257" t="s">
        <v>4</v>
      </c>
      <c r="F3257" t="s">
        <v>8168</v>
      </c>
      <c r="G3257" t="s">
        <v>8028</v>
      </c>
      <c r="H3257" t="str">
        <f>VLOOKUP(Sales_Data17[[#This Row],[Delivery Region Index]],Regions_Table[#All],2,0)</f>
        <v>Victoria</v>
      </c>
      <c r="I3257" t="str">
        <f>VLOOKUP(Sales_Data17[[#This Row],[Delivery Region Index]],Regions_Table[#All],3,0)</f>
        <v>Wangaratta</v>
      </c>
      <c r="J3257">
        <v>56</v>
      </c>
      <c r="K3257">
        <v>8</v>
      </c>
      <c r="L3257" t="str">
        <f>VLOOKUP(Sales_Data17[[#This Row],[Product Description Index]],Products_Data[#All],2,0)</f>
        <v>Shoes</v>
      </c>
      <c r="M3257">
        <v>2</v>
      </c>
      <c r="N3257" s="9">
        <v>112.41111111111111</v>
      </c>
      <c r="O3257" s="9">
        <f>Sales_Data17[[#This Row],[Order Quantity]]*Sales_Data17[[#This Row],[Unit Price]]</f>
        <v>224.82222222222222</v>
      </c>
      <c r="P3257" s="9">
        <v>69.694888888888897</v>
      </c>
      <c r="Q3257" s="9">
        <f>Sales_Data17[[#This Row],[Line Total]]-(Sales_Data17[[#This Row],[Total Unit Cost]]*Sales_Data17[[#This Row],[Order Quantity]])</f>
        <v>85.432444444444428</v>
      </c>
      <c r="R3257" s="1" t="str">
        <f>TEXT(Sales_Data17[[#This Row],[OrderDate]],"MMM")</f>
        <v>Jan</v>
      </c>
      <c r="S3257" s="1" t="str">
        <f t="shared" si="50"/>
        <v>2014</v>
      </c>
    </row>
    <row r="3258" spans="1:19">
      <c r="A3258" t="s">
        <v>3281</v>
      </c>
      <c r="B3258" s="2">
        <v>41645</v>
      </c>
      <c r="C3258" s="2" t="str">
        <f>VLOOKUP(Sales_Data17[[#This Row],[Customer Name Index]],Customer_Data[#All],2,0)</f>
        <v>Rochester Ltd</v>
      </c>
      <c r="D3258">
        <v>15</v>
      </c>
      <c r="E3258" t="s">
        <v>4</v>
      </c>
      <c r="F3258" t="s">
        <v>8168</v>
      </c>
      <c r="G3258" t="s">
        <v>8025</v>
      </c>
      <c r="H3258" t="str">
        <f>VLOOKUP(Sales_Data17[[#This Row],[Delivery Region Index]],Regions_Table[#All],2,0)</f>
        <v>Queensland</v>
      </c>
      <c r="I3258" t="str">
        <f>VLOOKUP(Sales_Data17[[#This Row],[Delivery Region Index]],Regions_Table[#All],3,0)</f>
        <v>Toowoomba</v>
      </c>
      <c r="J3258">
        <v>44</v>
      </c>
      <c r="K3258">
        <v>6</v>
      </c>
      <c r="L3258" t="str">
        <f>VLOOKUP(Sales_Data17[[#This Row],[Product Description Index]],Products_Data[#All],2,0)</f>
        <v>Socks</v>
      </c>
      <c r="M3258">
        <v>8</v>
      </c>
      <c r="N3258" s="9">
        <v>113.15555555555555</v>
      </c>
      <c r="O3258" s="9">
        <f>Sales_Data17[[#This Row],[Order Quantity]]*Sales_Data17[[#This Row],[Unit Price]]</f>
        <v>905.24444444444441</v>
      </c>
      <c r="P3258" s="9">
        <v>75.814222222222213</v>
      </c>
      <c r="Q3258" s="9">
        <f>Sales_Data17[[#This Row],[Line Total]]-(Sales_Data17[[#This Row],[Total Unit Cost]]*Sales_Data17[[#This Row],[Order Quantity]])</f>
        <v>298.73066666666671</v>
      </c>
      <c r="R3258" s="1" t="str">
        <f>TEXT(Sales_Data17[[#This Row],[OrderDate]],"MMM")</f>
        <v>Jan</v>
      </c>
      <c r="S3258" s="1" t="str">
        <f t="shared" si="50"/>
        <v>2014</v>
      </c>
    </row>
    <row r="3259" spans="1:19">
      <c r="A3259" t="s">
        <v>3282</v>
      </c>
      <c r="B3259" s="2">
        <v>41645</v>
      </c>
      <c r="C3259" s="2" t="str">
        <f>VLOOKUP(Sales_Data17[[#This Row],[Customer Name Index]],Customer_Data[#All],2,0)</f>
        <v>Medsep Group</v>
      </c>
      <c r="D3259">
        <v>8</v>
      </c>
      <c r="E3259" t="s">
        <v>3</v>
      </c>
      <c r="F3259" t="s">
        <v>8168</v>
      </c>
      <c r="G3259" t="s">
        <v>8027</v>
      </c>
      <c r="H3259" t="str">
        <f>VLOOKUP(Sales_Data17[[#This Row],[Delivery Region Index]],Regions_Table[#All],2,0)</f>
        <v>New South Wales</v>
      </c>
      <c r="I3259" t="str">
        <f>VLOOKUP(Sales_Data17[[#This Row],[Delivery Region Index]],Regions_Table[#All],3,0)</f>
        <v>Tweed Heads</v>
      </c>
      <c r="J3259">
        <v>22</v>
      </c>
      <c r="K3259">
        <v>3</v>
      </c>
      <c r="L3259" t="str">
        <f>VLOOKUP(Sales_Data17[[#This Row],[Product Description Index]],Products_Data[#All],2,0)</f>
        <v>Sunglasses</v>
      </c>
      <c r="M3259">
        <v>5</v>
      </c>
      <c r="N3259" s="9">
        <v>113.15555555555555</v>
      </c>
      <c r="O3259" s="9">
        <f>Sales_Data17[[#This Row],[Order Quantity]]*Sales_Data17[[#This Row],[Unit Price]]</f>
        <v>565.77777777777771</v>
      </c>
      <c r="P3259" s="9">
        <v>59.972444444444449</v>
      </c>
      <c r="Q3259" s="9">
        <f>Sales_Data17[[#This Row],[Line Total]]-(Sales_Data17[[#This Row],[Total Unit Cost]]*Sales_Data17[[#This Row],[Order Quantity]])</f>
        <v>265.91555555555544</v>
      </c>
      <c r="R3259" s="1" t="str">
        <f>TEXT(Sales_Data17[[#This Row],[OrderDate]],"MMM")</f>
        <v>Jan</v>
      </c>
      <c r="S3259" s="1" t="str">
        <f t="shared" si="50"/>
        <v>2014</v>
      </c>
    </row>
    <row r="3260" spans="1:19">
      <c r="A3260" t="s">
        <v>3283</v>
      </c>
      <c r="B3260" s="2">
        <v>41645</v>
      </c>
      <c r="C3260" s="2" t="str">
        <f>VLOOKUP(Sales_Data17[[#This Row],[Customer Name Index]],Customer_Data[#All],2,0)</f>
        <v>Rochester Ltd</v>
      </c>
      <c r="D3260">
        <v>15</v>
      </c>
      <c r="E3260" t="s">
        <v>2</v>
      </c>
      <c r="F3260" t="s">
        <v>8168</v>
      </c>
      <c r="G3260" t="s">
        <v>8025</v>
      </c>
      <c r="H3260" t="str">
        <f>VLOOKUP(Sales_Data17[[#This Row],[Delivery Region Index]],Regions_Table[#All],2,0)</f>
        <v>Queensland</v>
      </c>
      <c r="I3260" t="str">
        <f>VLOOKUP(Sales_Data17[[#This Row],[Delivery Region Index]],Regions_Table[#All],3,0)</f>
        <v>Thuringowa</v>
      </c>
      <c r="J3260">
        <v>43</v>
      </c>
      <c r="K3260">
        <v>6</v>
      </c>
      <c r="L3260" t="str">
        <f>VLOOKUP(Sales_Data17[[#This Row],[Product Description Index]],Products_Data[#All],2,0)</f>
        <v>Socks</v>
      </c>
      <c r="M3260">
        <v>8</v>
      </c>
      <c r="N3260" s="9">
        <v>423.5888888888889</v>
      </c>
      <c r="O3260" s="9">
        <f>Sales_Data17[[#This Row],[Order Quantity]]*Sales_Data17[[#This Row],[Unit Price]]</f>
        <v>3388.7111111111112</v>
      </c>
      <c r="P3260" s="9">
        <v>288.04044444444452</v>
      </c>
      <c r="Q3260" s="9">
        <f>Sales_Data17[[#This Row],[Line Total]]-(Sales_Data17[[#This Row],[Total Unit Cost]]*Sales_Data17[[#This Row],[Order Quantity]])</f>
        <v>1084.3875555555551</v>
      </c>
      <c r="R3260" s="1" t="str">
        <f>TEXT(Sales_Data17[[#This Row],[OrderDate]],"MMM")</f>
        <v>Jan</v>
      </c>
      <c r="S3260" s="1" t="str">
        <f t="shared" si="50"/>
        <v>2014</v>
      </c>
    </row>
    <row r="3261" spans="1:19">
      <c r="A3261" t="s">
        <v>3284</v>
      </c>
      <c r="B3261" s="2">
        <v>41646</v>
      </c>
      <c r="C3261" s="2" t="str">
        <f>VLOOKUP(Sales_Data17[[#This Row],[Customer Name Index]],Customer_Data[#All],2,0)</f>
        <v>Medsep Group</v>
      </c>
      <c r="D3261">
        <v>8</v>
      </c>
      <c r="E3261" t="s">
        <v>2</v>
      </c>
      <c r="F3261" t="s">
        <v>8168</v>
      </c>
      <c r="G3261" t="s">
        <v>8027</v>
      </c>
      <c r="H3261" t="str">
        <f>VLOOKUP(Sales_Data17[[#This Row],[Delivery Region Index]],Regions_Table[#All],2,0)</f>
        <v>New South Wales</v>
      </c>
      <c r="I3261" t="str">
        <f>VLOOKUP(Sales_Data17[[#This Row],[Delivery Region Index]],Regions_Table[#All],3,0)</f>
        <v>Tamworth</v>
      </c>
      <c r="J3261">
        <v>21</v>
      </c>
      <c r="K3261">
        <v>3</v>
      </c>
      <c r="L3261" t="str">
        <f>VLOOKUP(Sales_Data17[[#This Row],[Product Description Index]],Products_Data[#All],2,0)</f>
        <v>Sunglasses</v>
      </c>
      <c r="M3261">
        <v>4</v>
      </c>
      <c r="N3261" s="9">
        <v>439.22222222222223</v>
      </c>
      <c r="O3261" s="9">
        <f>Sales_Data17[[#This Row],[Order Quantity]]*Sales_Data17[[#This Row],[Unit Price]]</f>
        <v>1756.8888888888889</v>
      </c>
      <c r="P3261" s="9">
        <v>202.04222222222222</v>
      </c>
      <c r="Q3261" s="9">
        <f>Sales_Data17[[#This Row],[Line Total]]-(Sales_Data17[[#This Row],[Total Unit Cost]]*Sales_Data17[[#This Row],[Order Quantity]])</f>
        <v>948.72</v>
      </c>
      <c r="R3261" s="1" t="str">
        <f>TEXT(Sales_Data17[[#This Row],[OrderDate]],"MMM")</f>
        <v>Jan</v>
      </c>
      <c r="S3261" s="1" t="str">
        <f t="shared" si="50"/>
        <v>2014</v>
      </c>
    </row>
    <row r="3262" spans="1:19">
      <c r="A3262" t="s">
        <v>3285</v>
      </c>
      <c r="B3262" s="2">
        <v>41646</v>
      </c>
      <c r="C3262" s="2" t="str">
        <f>VLOOKUP(Sales_Data17[[#This Row],[Customer Name Index]],Customer_Data[#All],2,0)</f>
        <v xml:space="preserve">WakeFern </v>
      </c>
      <c r="D3262">
        <v>2</v>
      </c>
      <c r="E3262" t="s">
        <v>3</v>
      </c>
      <c r="F3262" t="s">
        <v>8168</v>
      </c>
      <c r="G3262" t="s">
        <v>8027</v>
      </c>
      <c r="H3262" t="str">
        <f>VLOOKUP(Sales_Data17[[#This Row],[Delivery Region Index]],Regions_Table[#All],2,0)</f>
        <v>New South Wales</v>
      </c>
      <c r="I3262" t="str">
        <f>VLOOKUP(Sales_Data17[[#This Row],[Delivery Region Index]],Regions_Table[#All],3,0)</f>
        <v>Bathurst</v>
      </c>
      <c r="J3262">
        <v>4</v>
      </c>
      <c r="K3262">
        <v>1</v>
      </c>
      <c r="L3262" t="str">
        <f>VLOOKUP(Sales_Data17[[#This Row],[Product Description Index]],Products_Data[#All],2,0)</f>
        <v>Shirts</v>
      </c>
      <c r="M3262">
        <v>3</v>
      </c>
      <c r="N3262" s="9">
        <v>439.22222222222223</v>
      </c>
      <c r="O3262" s="9">
        <f>Sales_Data17[[#This Row],[Order Quantity]]*Sales_Data17[[#This Row],[Unit Price]]</f>
        <v>1317.6666666666667</v>
      </c>
      <c r="P3262" s="9">
        <v>360.16222222222217</v>
      </c>
      <c r="Q3262" s="9">
        <f>Sales_Data17[[#This Row],[Line Total]]-(Sales_Data17[[#This Row],[Total Unit Cost]]*Sales_Data17[[#This Row],[Order Quantity]])</f>
        <v>237.18000000000029</v>
      </c>
      <c r="R3262" s="1" t="str">
        <f>TEXT(Sales_Data17[[#This Row],[OrderDate]],"MMM")</f>
        <v>Jan</v>
      </c>
      <c r="S3262" s="1" t="str">
        <f t="shared" si="50"/>
        <v>2014</v>
      </c>
    </row>
    <row r="3263" spans="1:19">
      <c r="A3263" t="s">
        <v>3286</v>
      </c>
      <c r="B3263" s="2">
        <v>41646</v>
      </c>
      <c r="C3263" s="2" t="str">
        <f>VLOOKUP(Sales_Data17[[#This Row],[Customer Name Index]],Customer_Data[#All],2,0)</f>
        <v>Procter Corp</v>
      </c>
      <c r="D3263">
        <v>5</v>
      </c>
      <c r="E3263" t="s">
        <v>4</v>
      </c>
      <c r="F3263" t="s">
        <v>8168</v>
      </c>
      <c r="G3263" t="s">
        <v>8027</v>
      </c>
      <c r="H3263" t="str">
        <f>VLOOKUP(Sales_Data17[[#This Row],[Delivery Region Index]],Regions_Table[#All],2,0)</f>
        <v>New South Wales</v>
      </c>
      <c r="I3263" t="str">
        <f>VLOOKUP(Sales_Data17[[#This Row],[Delivery Region Index]],Regions_Table[#All],3,0)</f>
        <v>Lake Macquarie</v>
      </c>
      <c r="J3263">
        <v>13</v>
      </c>
      <c r="K3263">
        <v>2</v>
      </c>
      <c r="L3263" t="str">
        <f>VLOOKUP(Sales_Data17[[#This Row],[Product Description Index]],Products_Data[#All],2,0)</f>
        <v>Pants</v>
      </c>
      <c r="M3263">
        <v>5</v>
      </c>
      <c r="N3263" s="9">
        <v>257.57777777777778</v>
      </c>
      <c r="O3263" s="9">
        <f>Sales_Data17[[#This Row],[Order Quantity]]*Sales_Data17[[#This Row],[Unit Price]]</f>
        <v>1287.8888888888889</v>
      </c>
      <c r="P3263" s="9">
        <v>185.45600000000002</v>
      </c>
      <c r="Q3263" s="9">
        <f>Sales_Data17[[#This Row],[Line Total]]-(Sales_Data17[[#This Row],[Total Unit Cost]]*Sales_Data17[[#This Row],[Order Quantity]])</f>
        <v>360.60888888888883</v>
      </c>
      <c r="R3263" s="1" t="str">
        <f>TEXT(Sales_Data17[[#This Row],[OrderDate]],"MMM")</f>
        <v>Jan</v>
      </c>
      <c r="S3263" s="1" t="str">
        <f t="shared" si="50"/>
        <v>2014</v>
      </c>
    </row>
    <row r="3264" spans="1:19">
      <c r="A3264" t="s">
        <v>3287</v>
      </c>
      <c r="B3264" s="2">
        <v>41647</v>
      </c>
      <c r="C3264" s="2" t="str">
        <f>VLOOKUP(Sales_Data17[[#This Row],[Customer Name Index]],Customer_Data[#All],2,0)</f>
        <v>Elorac, Corp</v>
      </c>
      <c r="D3264">
        <v>3</v>
      </c>
      <c r="E3264" t="s">
        <v>3</v>
      </c>
      <c r="F3264" t="s">
        <v>8168</v>
      </c>
      <c r="G3264" t="s">
        <v>8027</v>
      </c>
      <c r="H3264" t="str">
        <f>VLOOKUP(Sales_Data17[[#This Row],[Delivery Region Index]],Regions_Table[#All],2,0)</f>
        <v>New South Wales</v>
      </c>
      <c r="I3264" t="str">
        <f>VLOOKUP(Sales_Data17[[#This Row],[Delivery Region Index]],Regions_Table[#All],3,0)</f>
        <v>Dubbo</v>
      </c>
      <c r="J3264">
        <v>8</v>
      </c>
      <c r="K3264">
        <v>2</v>
      </c>
      <c r="L3264" t="str">
        <f>VLOOKUP(Sales_Data17[[#This Row],[Product Description Index]],Products_Data[#All],2,0)</f>
        <v>Pants</v>
      </c>
      <c r="M3264">
        <v>9</v>
      </c>
      <c r="N3264" s="9">
        <v>96.033333333333346</v>
      </c>
      <c r="O3264" s="9">
        <f>Sales_Data17[[#This Row],[Order Quantity]]*Sales_Data17[[#This Row],[Unit Price]]</f>
        <v>864.30000000000007</v>
      </c>
      <c r="P3264" s="9">
        <v>56.659666666666666</v>
      </c>
      <c r="Q3264" s="9">
        <f>Sales_Data17[[#This Row],[Line Total]]-(Sales_Data17[[#This Row],[Total Unit Cost]]*Sales_Data17[[#This Row],[Order Quantity]])</f>
        <v>354.36300000000006</v>
      </c>
      <c r="R3264" s="1" t="str">
        <f>TEXT(Sales_Data17[[#This Row],[OrderDate]],"MMM")</f>
        <v>Jan</v>
      </c>
      <c r="S3264" s="1" t="str">
        <f t="shared" si="50"/>
        <v>2014</v>
      </c>
    </row>
    <row r="3265" spans="1:19">
      <c r="A3265" t="s">
        <v>3288</v>
      </c>
      <c r="B3265" s="2">
        <v>41647</v>
      </c>
      <c r="C3265" s="2" t="str">
        <f>VLOOKUP(Sales_Data17[[#This Row],[Customer Name Index]],Customer_Data[#All],2,0)</f>
        <v>Ole Group</v>
      </c>
      <c r="D3265">
        <v>13</v>
      </c>
      <c r="E3265" t="s">
        <v>4</v>
      </c>
      <c r="F3265" t="s">
        <v>8168</v>
      </c>
      <c r="G3265" t="s">
        <v>8026</v>
      </c>
      <c r="H3265" t="str">
        <f>VLOOKUP(Sales_Data17[[#This Row],[Delivery Region Index]],Regions_Table[#All],2,0)</f>
        <v>Queensland</v>
      </c>
      <c r="I3265" t="str">
        <f>VLOOKUP(Sales_Data17[[#This Row],[Delivery Region Index]],Regions_Table[#All],3,0)</f>
        <v>Mackay</v>
      </c>
      <c r="J3265">
        <v>36</v>
      </c>
      <c r="K3265">
        <v>5</v>
      </c>
      <c r="L3265" t="str">
        <f>VLOOKUP(Sales_Data17[[#This Row],[Product Description Index]],Products_Data[#All],2,0)</f>
        <v>Hats</v>
      </c>
      <c r="M3265">
        <v>4</v>
      </c>
      <c r="N3265" s="9">
        <v>122.83333333333333</v>
      </c>
      <c r="O3265" s="9">
        <f>Sales_Data17[[#This Row],[Order Quantity]]*Sales_Data17[[#This Row],[Unit Price]]</f>
        <v>491.33333333333331</v>
      </c>
      <c r="P3265" s="9">
        <v>94.581666666666663</v>
      </c>
      <c r="Q3265" s="9">
        <f>Sales_Data17[[#This Row],[Line Total]]-(Sales_Data17[[#This Row],[Total Unit Cost]]*Sales_Data17[[#This Row],[Order Quantity]])</f>
        <v>113.00666666666666</v>
      </c>
      <c r="R3265" s="1" t="str">
        <f>TEXT(Sales_Data17[[#This Row],[OrderDate]],"MMM")</f>
        <v>Jan</v>
      </c>
      <c r="S3265" s="1" t="str">
        <f t="shared" si="50"/>
        <v>2014</v>
      </c>
    </row>
    <row r="3266" spans="1:19">
      <c r="A3266" t="s">
        <v>3289</v>
      </c>
      <c r="B3266" s="2">
        <v>41647</v>
      </c>
      <c r="C3266" s="2" t="str">
        <f>VLOOKUP(Sales_Data17[[#This Row],[Customer Name Index]],Customer_Data[#All],2,0)</f>
        <v>ETUDE Ltd</v>
      </c>
      <c r="D3266">
        <v>4</v>
      </c>
      <c r="E3266" t="s">
        <v>2</v>
      </c>
      <c r="F3266" t="s">
        <v>8168</v>
      </c>
      <c r="G3266" t="s">
        <v>8027</v>
      </c>
      <c r="H3266" t="str">
        <f>VLOOKUP(Sales_Data17[[#This Row],[Delivery Region Index]],Regions_Table[#All],2,0)</f>
        <v>New South Wales</v>
      </c>
      <c r="I3266" t="str">
        <f>VLOOKUP(Sales_Data17[[#This Row],[Delivery Region Index]],Regions_Table[#All],3,0)</f>
        <v>Grafton</v>
      </c>
      <c r="J3266">
        <v>11</v>
      </c>
      <c r="K3266">
        <v>2</v>
      </c>
      <c r="L3266" t="str">
        <f>VLOOKUP(Sales_Data17[[#This Row],[Product Description Index]],Products_Data[#All],2,0)</f>
        <v>Pants</v>
      </c>
      <c r="M3266">
        <v>6</v>
      </c>
      <c r="N3266" s="9">
        <v>114.64444444444445</v>
      </c>
      <c r="O3266" s="9">
        <f>Sales_Data17[[#This Row],[Order Quantity]]*Sales_Data17[[#This Row],[Unit Price]]</f>
        <v>687.86666666666667</v>
      </c>
      <c r="P3266" s="9">
        <v>95.154888888888877</v>
      </c>
      <c r="Q3266" s="9">
        <f>Sales_Data17[[#This Row],[Line Total]]-(Sales_Data17[[#This Row],[Total Unit Cost]]*Sales_Data17[[#This Row],[Order Quantity]])</f>
        <v>116.93733333333341</v>
      </c>
      <c r="R3266" s="1" t="str">
        <f>TEXT(Sales_Data17[[#This Row],[OrderDate]],"MMM")</f>
        <v>Jan</v>
      </c>
      <c r="S3266" s="1" t="str">
        <f t="shared" ref="S3266:S3329" si="51">TEXT(B3266,"YYY")</f>
        <v>2014</v>
      </c>
    </row>
    <row r="3267" spans="1:19">
      <c r="A3267" t="s">
        <v>3290</v>
      </c>
      <c r="B3267" s="2">
        <v>41647</v>
      </c>
      <c r="C3267" s="2" t="str">
        <f>VLOOKUP(Sales_Data17[[#This Row],[Customer Name Index]],Customer_Data[#All],2,0)</f>
        <v xml:space="preserve">Ei </v>
      </c>
      <c r="D3267">
        <v>9</v>
      </c>
      <c r="E3267" t="s">
        <v>4</v>
      </c>
      <c r="F3267" t="s">
        <v>8168</v>
      </c>
      <c r="G3267" t="s">
        <v>8027</v>
      </c>
      <c r="H3267" t="str">
        <f>VLOOKUP(Sales_Data17[[#This Row],[Delivery Region Index]],Regions_Table[#All],2,0)</f>
        <v>New South Wales</v>
      </c>
      <c r="I3267" t="str">
        <f>VLOOKUP(Sales_Data17[[#This Row],[Delivery Region Index]],Regions_Table[#All],3,0)</f>
        <v>Wollongong</v>
      </c>
      <c r="J3267">
        <v>24</v>
      </c>
      <c r="K3267">
        <v>4</v>
      </c>
      <c r="L3267" t="str">
        <f>VLOOKUP(Sales_Data17[[#This Row],[Product Description Index]],Products_Data[#All],2,0)</f>
        <v>Jeans</v>
      </c>
      <c r="M3267">
        <v>2</v>
      </c>
      <c r="N3267" s="9">
        <v>282.14444444444445</v>
      </c>
      <c r="O3267" s="9">
        <f>Sales_Data17[[#This Row],[Order Quantity]]*Sales_Data17[[#This Row],[Unit Price]]</f>
        <v>564.28888888888889</v>
      </c>
      <c r="P3267" s="9">
        <v>214.42977777777779</v>
      </c>
      <c r="Q3267" s="9">
        <f>Sales_Data17[[#This Row],[Line Total]]-(Sales_Data17[[#This Row],[Total Unit Cost]]*Sales_Data17[[#This Row],[Order Quantity]])</f>
        <v>135.42933333333332</v>
      </c>
      <c r="R3267" s="1" t="str">
        <f>TEXT(Sales_Data17[[#This Row],[OrderDate]],"MMM")</f>
        <v>Jan</v>
      </c>
      <c r="S3267" s="1" t="str">
        <f t="shared" si="51"/>
        <v>2014</v>
      </c>
    </row>
    <row r="3268" spans="1:19">
      <c r="A3268" t="s">
        <v>3291</v>
      </c>
      <c r="B3268" s="2">
        <v>41647</v>
      </c>
      <c r="C3268" s="2" t="str">
        <f>VLOOKUP(Sales_Data17[[#This Row],[Customer Name Index]],Customer_Data[#All],2,0)</f>
        <v>Avon Corp</v>
      </c>
      <c r="D3268">
        <v>1</v>
      </c>
      <c r="E3268" t="s">
        <v>4</v>
      </c>
      <c r="F3268" t="s">
        <v>8168</v>
      </c>
      <c r="G3268" t="s">
        <v>8027</v>
      </c>
      <c r="H3268" t="str">
        <f>VLOOKUP(Sales_Data17[[#This Row],[Delivery Region Index]],Regions_Table[#All],2,0)</f>
        <v>New South Wales</v>
      </c>
      <c r="I3268" t="str">
        <f>VLOOKUP(Sales_Data17[[#This Row],[Delivery Region Index]],Regions_Table[#All],3,0)</f>
        <v>Sydney</v>
      </c>
      <c r="J3268">
        <v>1</v>
      </c>
      <c r="K3268">
        <v>1</v>
      </c>
      <c r="L3268" t="str">
        <f>VLOOKUP(Sales_Data17[[#This Row],[Product Description Index]],Products_Data[#All],2,0)</f>
        <v>Shirts</v>
      </c>
      <c r="M3268">
        <v>3</v>
      </c>
      <c r="N3268" s="9">
        <v>329.78888888888889</v>
      </c>
      <c r="O3268" s="9">
        <f>Sales_Data17[[#This Row],[Order Quantity]]*Sales_Data17[[#This Row],[Unit Price]]</f>
        <v>989.36666666666667</v>
      </c>
      <c r="P3268" s="9">
        <v>131.91555555555556</v>
      </c>
      <c r="Q3268" s="9">
        <f>Sales_Data17[[#This Row],[Line Total]]-(Sales_Data17[[#This Row],[Total Unit Cost]]*Sales_Data17[[#This Row],[Order Quantity]])</f>
        <v>593.62</v>
      </c>
      <c r="R3268" s="1" t="str">
        <f>TEXT(Sales_Data17[[#This Row],[OrderDate]],"MMM")</f>
        <v>Jan</v>
      </c>
      <c r="S3268" s="1" t="str">
        <f t="shared" si="51"/>
        <v>2014</v>
      </c>
    </row>
    <row r="3269" spans="1:19">
      <c r="A3269" t="s">
        <v>3292</v>
      </c>
      <c r="B3269" s="2">
        <v>41647</v>
      </c>
      <c r="C3269" s="2" t="str">
        <f>VLOOKUP(Sales_Data17[[#This Row],[Customer Name Index]],Customer_Data[#All],2,0)</f>
        <v>3LAB, Ltd</v>
      </c>
      <c r="D3269">
        <v>16</v>
      </c>
      <c r="E3269" t="s">
        <v>4</v>
      </c>
      <c r="F3269" t="s">
        <v>8168</v>
      </c>
      <c r="G3269" t="s">
        <v>8025</v>
      </c>
      <c r="H3269" t="str">
        <f>VLOOKUP(Sales_Data17[[#This Row],[Delivery Region Index]],Regions_Table[#All],2,0)</f>
        <v>Queensland</v>
      </c>
      <c r="I3269" t="str">
        <f>VLOOKUP(Sales_Data17[[#This Row],[Delivery Region Index]],Regions_Table[#All],3,0)</f>
        <v>Townsville</v>
      </c>
      <c r="J3269">
        <v>45</v>
      </c>
      <c r="K3269">
        <v>7</v>
      </c>
      <c r="L3269" t="str">
        <f>VLOOKUP(Sales_Data17[[#This Row],[Product Description Index]],Products_Data[#All],2,0)</f>
        <v>Dress Shirts</v>
      </c>
      <c r="M3269">
        <v>1</v>
      </c>
      <c r="N3269" s="9">
        <v>113.15555555555555</v>
      </c>
      <c r="O3269" s="9">
        <f>Sales_Data17[[#This Row],[Order Quantity]]*Sales_Data17[[#This Row],[Unit Price]]</f>
        <v>113.15555555555555</v>
      </c>
      <c r="P3269" s="9">
        <v>84.86666666666666</v>
      </c>
      <c r="Q3269" s="9">
        <f>Sales_Data17[[#This Row],[Line Total]]-(Sales_Data17[[#This Row],[Total Unit Cost]]*Sales_Data17[[#This Row],[Order Quantity]])</f>
        <v>28.288888888888891</v>
      </c>
      <c r="R3269" s="1" t="str">
        <f>TEXT(Sales_Data17[[#This Row],[OrderDate]],"MMM")</f>
        <v>Jan</v>
      </c>
      <c r="S3269" s="1" t="str">
        <f t="shared" si="51"/>
        <v>2014</v>
      </c>
    </row>
    <row r="3270" spans="1:19">
      <c r="A3270" t="s">
        <v>3293</v>
      </c>
      <c r="B3270" s="2">
        <v>41648</v>
      </c>
      <c r="C3270" s="2" t="str">
        <f>VLOOKUP(Sales_Data17[[#This Row],[Customer Name Index]],Customer_Data[#All],2,0)</f>
        <v>Apollo Ltd</v>
      </c>
      <c r="D3270">
        <v>11</v>
      </c>
      <c r="E3270" t="s">
        <v>2</v>
      </c>
      <c r="F3270" t="s">
        <v>8168</v>
      </c>
      <c r="G3270" t="s">
        <v>8026</v>
      </c>
      <c r="H3270" t="str">
        <f>VLOOKUP(Sales_Data17[[#This Row],[Delivery Region Index]],Regions_Table[#All],2,0)</f>
        <v>Queensland</v>
      </c>
      <c r="I3270" t="str">
        <f>VLOOKUP(Sales_Data17[[#This Row],[Delivery Region Index]],Regions_Table[#All],3,0)</f>
        <v>Gympie</v>
      </c>
      <c r="J3270">
        <v>32</v>
      </c>
      <c r="K3270">
        <v>5</v>
      </c>
      <c r="L3270" t="str">
        <f>VLOOKUP(Sales_Data17[[#This Row],[Product Description Index]],Products_Data[#All],2,0)</f>
        <v>Hats</v>
      </c>
      <c r="M3270">
        <v>2</v>
      </c>
      <c r="N3270" s="9">
        <v>77.422222222222231</v>
      </c>
      <c r="O3270" s="9">
        <f>Sales_Data17[[#This Row],[Order Quantity]]*Sales_Data17[[#This Row],[Unit Price]]</f>
        <v>154.84444444444446</v>
      </c>
      <c r="P3270" s="9">
        <v>37.936888888888888</v>
      </c>
      <c r="Q3270" s="9">
        <f>Sales_Data17[[#This Row],[Line Total]]-(Sales_Data17[[#This Row],[Total Unit Cost]]*Sales_Data17[[#This Row],[Order Quantity]])</f>
        <v>78.970666666666688</v>
      </c>
      <c r="R3270" s="1" t="str">
        <f>TEXT(Sales_Data17[[#This Row],[OrderDate]],"MMM")</f>
        <v>Jan</v>
      </c>
      <c r="S3270" s="1" t="str">
        <f t="shared" si="51"/>
        <v>2014</v>
      </c>
    </row>
    <row r="3271" spans="1:19">
      <c r="A3271" t="s">
        <v>3294</v>
      </c>
      <c r="B3271" s="2">
        <v>41648</v>
      </c>
      <c r="C3271" s="2" t="str">
        <f>VLOOKUP(Sales_Data17[[#This Row],[Customer Name Index]],Customer_Data[#All],2,0)</f>
        <v>Avon Corp</v>
      </c>
      <c r="D3271">
        <v>1</v>
      </c>
      <c r="E3271" t="s">
        <v>2</v>
      </c>
      <c r="F3271" t="s">
        <v>8168</v>
      </c>
      <c r="G3271" t="s">
        <v>8027</v>
      </c>
      <c r="H3271" t="str">
        <f>VLOOKUP(Sales_Data17[[#This Row],[Delivery Region Index]],Regions_Table[#All],2,0)</f>
        <v>New South Wales</v>
      </c>
      <c r="I3271" t="str">
        <f>VLOOKUP(Sales_Data17[[#This Row],[Delivery Region Index]],Regions_Table[#All],3,0)</f>
        <v>Armidale</v>
      </c>
      <c r="J3271">
        <v>3</v>
      </c>
      <c r="K3271">
        <v>1</v>
      </c>
      <c r="L3271" t="str">
        <f>VLOOKUP(Sales_Data17[[#This Row],[Product Description Index]],Products_Data[#All],2,0)</f>
        <v>Shirts</v>
      </c>
      <c r="M3271">
        <v>6</v>
      </c>
      <c r="N3271" s="9">
        <v>203.97777777777776</v>
      </c>
      <c r="O3271" s="9">
        <f>Sales_Data17[[#This Row],[Order Quantity]]*Sales_Data17[[#This Row],[Unit Price]]</f>
        <v>1223.8666666666666</v>
      </c>
      <c r="P3271" s="9">
        <v>169.30155555555555</v>
      </c>
      <c r="Q3271" s="9">
        <f>Sales_Data17[[#This Row],[Line Total]]-(Sales_Data17[[#This Row],[Total Unit Cost]]*Sales_Data17[[#This Row],[Order Quantity]])</f>
        <v>208.05733333333319</v>
      </c>
      <c r="R3271" s="1" t="str">
        <f>TEXT(Sales_Data17[[#This Row],[OrderDate]],"MMM")</f>
        <v>Jan</v>
      </c>
      <c r="S3271" s="1" t="str">
        <f t="shared" si="51"/>
        <v>2014</v>
      </c>
    </row>
    <row r="3272" spans="1:19">
      <c r="A3272" t="s">
        <v>3295</v>
      </c>
      <c r="B3272" s="2">
        <v>41649</v>
      </c>
      <c r="C3272" s="2" t="str">
        <f>VLOOKUP(Sales_Data17[[#This Row],[Customer Name Index]],Customer_Data[#All],2,0)</f>
        <v>Procter Corp</v>
      </c>
      <c r="D3272">
        <v>5</v>
      </c>
      <c r="E3272" t="s">
        <v>4</v>
      </c>
      <c r="F3272" t="s">
        <v>8168</v>
      </c>
      <c r="G3272" t="s">
        <v>8027</v>
      </c>
      <c r="H3272" t="str">
        <f>VLOOKUP(Sales_Data17[[#This Row],[Delivery Region Index]],Regions_Table[#All],2,0)</f>
        <v>New South Wales</v>
      </c>
      <c r="I3272" t="str">
        <f>VLOOKUP(Sales_Data17[[#This Row],[Delivery Region Index]],Regions_Table[#All],3,0)</f>
        <v>Lismore</v>
      </c>
      <c r="J3272">
        <v>14</v>
      </c>
      <c r="K3272">
        <v>2</v>
      </c>
      <c r="L3272" t="str">
        <f>VLOOKUP(Sales_Data17[[#This Row],[Product Description Index]],Products_Data[#All],2,0)</f>
        <v>Pants</v>
      </c>
      <c r="M3272">
        <v>1</v>
      </c>
      <c r="N3272" s="9">
        <v>433.26666666666665</v>
      </c>
      <c r="O3272" s="9">
        <f>Sales_Data17[[#This Row],[Order Quantity]]*Sales_Data17[[#This Row],[Unit Price]]</f>
        <v>433.26666666666665</v>
      </c>
      <c r="P3272" s="9">
        <v>368.27666666666664</v>
      </c>
      <c r="Q3272" s="9">
        <f>Sales_Data17[[#This Row],[Line Total]]-(Sales_Data17[[#This Row],[Total Unit Cost]]*Sales_Data17[[#This Row],[Order Quantity]])</f>
        <v>64.990000000000009</v>
      </c>
      <c r="R3272" s="1" t="str">
        <f>TEXT(Sales_Data17[[#This Row],[OrderDate]],"MMM")</f>
        <v>Jan</v>
      </c>
      <c r="S3272" s="1" t="str">
        <f t="shared" si="51"/>
        <v>2014</v>
      </c>
    </row>
    <row r="3273" spans="1:19">
      <c r="A3273" t="s">
        <v>3296</v>
      </c>
      <c r="B3273" s="2">
        <v>41650</v>
      </c>
      <c r="C3273" s="2" t="str">
        <f>VLOOKUP(Sales_Data17[[#This Row],[Customer Name Index]],Customer_Data[#All],2,0)</f>
        <v xml:space="preserve">WakeFern </v>
      </c>
      <c r="D3273">
        <v>2</v>
      </c>
      <c r="E3273" t="s">
        <v>3</v>
      </c>
      <c r="F3273" t="s">
        <v>8168</v>
      </c>
      <c r="G3273" t="s">
        <v>8027</v>
      </c>
      <c r="H3273" t="str">
        <f>VLOOKUP(Sales_Data17[[#This Row],[Delivery Region Index]],Regions_Table[#All],2,0)</f>
        <v>New South Wales</v>
      </c>
      <c r="I3273" t="str">
        <f>VLOOKUP(Sales_Data17[[#This Row],[Delivery Region Index]],Regions_Table[#All],3,0)</f>
        <v>Broken Hill</v>
      </c>
      <c r="J3273">
        <v>5</v>
      </c>
      <c r="K3273">
        <v>1</v>
      </c>
      <c r="L3273" t="str">
        <f>VLOOKUP(Sales_Data17[[#This Row],[Product Description Index]],Products_Data[#All],2,0)</f>
        <v>Shirts</v>
      </c>
      <c r="M3273">
        <v>6</v>
      </c>
      <c r="N3273" s="9">
        <v>326.81111111111113</v>
      </c>
      <c r="O3273" s="9">
        <f>Sales_Data17[[#This Row],[Order Quantity]]*Sales_Data17[[#This Row],[Unit Price]]</f>
        <v>1960.8666666666668</v>
      </c>
      <c r="P3273" s="9">
        <v>241.84022222222222</v>
      </c>
      <c r="Q3273" s="9">
        <f>Sales_Data17[[#This Row],[Line Total]]-(Sales_Data17[[#This Row],[Total Unit Cost]]*Sales_Data17[[#This Row],[Order Quantity]])</f>
        <v>509.82533333333345</v>
      </c>
      <c r="R3273" s="1" t="str">
        <f>TEXT(Sales_Data17[[#This Row],[OrderDate]],"MMM")</f>
        <v>Jan</v>
      </c>
      <c r="S3273" s="1" t="str">
        <f t="shared" si="51"/>
        <v>2014</v>
      </c>
    </row>
    <row r="3274" spans="1:19">
      <c r="A3274" t="s">
        <v>3297</v>
      </c>
      <c r="B3274" s="2">
        <v>41650</v>
      </c>
      <c r="C3274" s="2" t="str">
        <f>VLOOKUP(Sales_Data17[[#This Row],[Customer Name Index]],Customer_Data[#All],2,0)</f>
        <v>Pacific Ltd</v>
      </c>
      <c r="D3274">
        <v>20</v>
      </c>
      <c r="E3274" t="s">
        <v>4</v>
      </c>
      <c r="F3274" t="s">
        <v>8168</v>
      </c>
      <c r="G3274" t="s">
        <v>8028</v>
      </c>
      <c r="H3274" t="str">
        <f>VLOOKUP(Sales_Data17[[#This Row],[Delivery Region Index]],Regions_Table[#All],2,0)</f>
        <v>Victoria</v>
      </c>
      <c r="I3274" t="str">
        <f>VLOOKUP(Sales_Data17[[#This Row],[Delivery Region Index]],Regions_Table[#All],3,0)</f>
        <v>Wangaratta</v>
      </c>
      <c r="J3274">
        <v>56</v>
      </c>
      <c r="K3274">
        <v>8</v>
      </c>
      <c r="L3274" t="str">
        <f>VLOOKUP(Sales_Data17[[#This Row],[Product Description Index]],Products_Data[#All],2,0)</f>
        <v>Shoes</v>
      </c>
      <c r="M3274">
        <v>6</v>
      </c>
      <c r="N3274" s="9">
        <v>614.91111111111104</v>
      </c>
      <c r="O3274" s="9">
        <f>Sales_Data17[[#This Row],[Order Quantity]]*Sales_Data17[[#This Row],[Unit Price]]</f>
        <v>3689.4666666666662</v>
      </c>
      <c r="P3274" s="9">
        <v>455.03422222222224</v>
      </c>
      <c r="Q3274" s="9">
        <f>Sales_Data17[[#This Row],[Line Total]]-(Sales_Data17[[#This Row],[Total Unit Cost]]*Sales_Data17[[#This Row],[Order Quantity]])</f>
        <v>959.26133333333291</v>
      </c>
      <c r="R3274" s="1" t="str">
        <f>TEXT(Sales_Data17[[#This Row],[OrderDate]],"MMM")</f>
        <v>Jan</v>
      </c>
      <c r="S3274" s="1" t="str">
        <f t="shared" si="51"/>
        <v>2014</v>
      </c>
    </row>
    <row r="3275" spans="1:19">
      <c r="A3275" t="s">
        <v>3298</v>
      </c>
      <c r="B3275" s="2">
        <v>41650</v>
      </c>
      <c r="C3275" s="2" t="str">
        <f>VLOOKUP(Sales_Data17[[#This Row],[Customer Name Index]],Customer_Data[#All],2,0)</f>
        <v>Pacific Ltd</v>
      </c>
      <c r="D3275">
        <v>20</v>
      </c>
      <c r="E3275" t="s">
        <v>4</v>
      </c>
      <c r="F3275" t="s">
        <v>8168</v>
      </c>
      <c r="G3275" t="s">
        <v>8028</v>
      </c>
      <c r="H3275" t="str">
        <f>VLOOKUP(Sales_Data17[[#This Row],[Delivery Region Index]],Regions_Table[#All],2,0)</f>
        <v>Victoria</v>
      </c>
      <c r="I3275" t="str">
        <f>VLOOKUP(Sales_Data17[[#This Row],[Delivery Region Index]],Regions_Table[#All],3,0)</f>
        <v>Wangaratta</v>
      </c>
      <c r="J3275">
        <v>56</v>
      </c>
      <c r="K3275">
        <v>8</v>
      </c>
      <c r="L3275" t="str">
        <f>VLOOKUP(Sales_Data17[[#This Row],[Product Description Index]],Products_Data[#All],2,0)</f>
        <v>Shoes</v>
      </c>
      <c r="M3275">
        <v>8</v>
      </c>
      <c r="N3275" s="9">
        <v>125.8111111111111</v>
      </c>
      <c r="O3275" s="9">
        <f>Sales_Data17[[#This Row],[Order Quantity]]*Sales_Data17[[#This Row],[Unit Price]]</f>
        <v>1006.4888888888888</v>
      </c>
      <c r="P3275" s="9">
        <v>59.131222222222213</v>
      </c>
      <c r="Q3275" s="9">
        <f>Sales_Data17[[#This Row],[Line Total]]-(Sales_Data17[[#This Row],[Total Unit Cost]]*Sales_Data17[[#This Row],[Order Quantity]])</f>
        <v>533.43911111111106</v>
      </c>
      <c r="R3275" s="1" t="str">
        <f>TEXT(Sales_Data17[[#This Row],[OrderDate]],"MMM")</f>
        <v>Jan</v>
      </c>
      <c r="S3275" s="1" t="str">
        <f t="shared" si="51"/>
        <v>2014</v>
      </c>
    </row>
    <row r="3276" spans="1:19">
      <c r="A3276" t="s">
        <v>3299</v>
      </c>
      <c r="B3276" s="2">
        <v>41651</v>
      </c>
      <c r="C3276" s="2" t="str">
        <f>VLOOKUP(Sales_Data17[[#This Row],[Customer Name Index]],Customer_Data[#All],2,0)</f>
        <v>Procter Corp</v>
      </c>
      <c r="D3276">
        <v>5</v>
      </c>
      <c r="E3276" t="s">
        <v>2</v>
      </c>
      <c r="F3276" t="s">
        <v>8168</v>
      </c>
      <c r="G3276" t="s">
        <v>8027</v>
      </c>
      <c r="H3276" t="str">
        <f>VLOOKUP(Sales_Data17[[#This Row],[Delivery Region Index]],Regions_Table[#All],2,0)</f>
        <v>New South Wales</v>
      </c>
      <c r="I3276" t="str">
        <f>VLOOKUP(Sales_Data17[[#This Row],[Delivery Region Index]],Regions_Table[#All],3,0)</f>
        <v>Lismore</v>
      </c>
      <c r="J3276">
        <v>14</v>
      </c>
      <c r="K3276">
        <v>2</v>
      </c>
      <c r="L3276" t="str">
        <f>VLOOKUP(Sales_Data17[[#This Row],[Product Description Index]],Products_Data[#All],2,0)</f>
        <v>Pants</v>
      </c>
      <c r="M3276">
        <v>3</v>
      </c>
      <c r="N3276" s="9">
        <v>202.48888888888891</v>
      </c>
      <c r="O3276" s="9">
        <f>Sales_Data17[[#This Row],[Order Quantity]]*Sales_Data17[[#This Row],[Unit Price]]</f>
        <v>607.4666666666667</v>
      </c>
      <c r="P3276" s="9">
        <v>101.24444444444445</v>
      </c>
      <c r="Q3276" s="9">
        <f>Sales_Data17[[#This Row],[Line Total]]-(Sales_Data17[[#This Row],[Total Unit Cost]]*Sales_Data17[[#This Row],[Order Quantity]])</f>
        <v>303.73333333333335</v>
      </c>
      <c r="R3276" s="1" t="str">
        <f>TEXT(Sales_Data17[[#This Row],[OrderDate]],"MMM")</f>
        <v>Jan</v>
      </c>
      <c r="S3276" s="1" t="str">
        <f t="shared" si="51"/>
        <v>2014</v>
      </c>
    </row>
    <row r="3277" spans="1:19">
      <c r="A3277" t="s">
        <v>3300</v>
      </c>
      <c r="B3277" s="2">
        <v>41651</v>
      </c>
      <c r="C3277" s="2" t="str">
        <f>VLOOKUP(Sales_Data17[[#This Row],[Customer Name Index]],Customer_Data[#All],2,0)</f>
        <v>Avon Corp</v>
      </c>
      <c r="D3277">
        <v>1</v>
      </c>
      <c r="E3277" t="s">
        <v>2</v>
      </c>
      <c r="F3277" t="s">
        <v>8168</v>
      </c>
      <c r="G3277" t="s">
        <v>8027</v>
      </c>
      <c r="H3277" t="str">
        <f>VLOOKUP(Sales_Data17[[#This Row],[Delivery Region Index]],Regions_Table[#All],2,0)</f>
        <v>New South Wales</v>
      </c>
      <c r="I3277" t="str">
        <f>VLOOKUP(Sales_Data17[[#This Row],[Delivery Region Index]],Regions_Table[#All],3,0)</f>
        <v>Albury</v>
      </c>
      <c r="J3277">
        <v>2</v>
      </c>
      <c r="K3277">
        <v>1</v>
      </c>
      <c r="L3277" t="str">
        <f>VLOOKUP(Sales_Data17[[#This Row],[Product Description Index]],Products_Data[#All],2,0)</f>
        <v>Shirts</v>
      </c>
      <c r="M3277">
        <v>7</v>
      </c>
      <c r="N3277" s="9">
        <v>20.844444444444445</v>
      </c>
      <c r="O3277" s="9">
        <f>Sales_Data17[[#This Row],[Order Quantity]]*Sales_Data17[[#This Row],[Unit Price]]</f>
        <v>145.91111111111113</v>
      </c>
      <c r="P3277" s="9">
        <v>15.424888888888887</v>
      </c>
      <c r="Q3277" s="9">
        <f>Sales_Data17[[#This Row],[Line Total]]-(Sales_Data17[[#This Row],[Total Unit Cost]]*Sales_Data17[[#This Row],[Order Quantity]])</f>
        <v>37.936888888888916</v>
      </c>
      <c r="R3277" s="1" t="str">
        <f>TEXT(Sales_Data17[[#This Row],[OrderDate]],"MMM")</f>
        <v>Jan</v>
      </c>
      <c r="S3277" s="1" t="str">
        <f t="shared" si="51"/>
        <v>2014</v>
      </c>
    </row>
    <row r="3278" spans="1:19">
      <c r="A3278" t="s">
        <v>3301</v>
      </c>
      <c r="B3278" s="2">
        <v>41651</v>
      </c>
      <c r="C3278" s="2" t="str">
        <f>VLOOKUP(Sales_Data17[[#This Row],[Customer Name Index]],Customer_Data[#All],2,0)</f>
        <v xml:space="preserve">Medline </v>
      </c>
      <c r="D3278">
        <v>12</v>
      </c>
      <c r="E3278" t="s">
        <v>4</v>
      </c>
      <c r="F3278" t="s">
        <v>8168</v>
      </c>
      <c r="G3278" t="s">
        <v>8026</v>
      </c>
      <c r="H3278" t="str">
        <f>VLOOKUP(Sales_Data17[[#This Row],[Delivery Region Index]],Regions_Table[#All],2,0)</f>
        <v>Queensland</v>
      </c>
      <c r="I3278" t="str">
        <f>VLOOKUP(Sales_Data17[[#This Row],[Delivery Region Index]],Regions_Table[#All],3,0)</f>
        <v>Ipswich</v>
      </c>
      <c r="J3278">
        <v>34</v>
      </c>
      <c r="K3278">
        <v>5</v>
      </c>
      <c r="L3278" t="str">
        <f>VLOOKUP(Sales_Data17[[#This Row],[Product Description Index]],Products_Data[#All],2,0)</f>
        <v>Hats</v>
      </c>
      <c r="M3278">
        <v>3</v>
      </c>
      <c r="N3278" s="9">
        <v>116.13333333333334</v>
      </c>
      <c r="O3278" s="9">
        <f>Sales_Data17[[#This Row],[Order Quantity]]*Sales_Data17[[#This Row],[Unit Price]]</f>
        <v>348.40000000000003</v>
      </c>
      <c r="P3278" s="9">
        <v>95.229333333333329</v>
      </c>
      <c r="Q3278" s="9">
        <f>Sales_Data17[[#This Row],[Line Total]]-(Sales_Data17[[#This Row],[Total Unit Cost]]*Sales_Data17[[#This Row],[Order Quantity]])</f>
        <v>62.712000000000046</v>
      </c>
      <c r="R3278" s="1" t="str">
        <f>TEXT(Sales_Data17[[#This Row],[OrderDate]],"MMM")</f>
        <v>Jan</v>
      </c>
      <c r="S3278" s="1" t="str">
        <f t="shared" si="51"/>
        <v>2014</v>
      </c>
    </row>
    <row r="3279" spans="1:19">
      <c r="A3279" t="s">
        <v>3302</v>
      </c>
      <c r="B3279" s="2">
        <v>41651</v>
      </c>
      <c r="C3279" s="2" t="str">
        <f>VLOOKUP(Sales_Data17[[#This Row],[Customer Name Index]],Customer_Data[#All],2,0)</f>
        <v>Avon Corp</v>
      </c>
      <c r="D3279">
        <v>1</v>
      </c>
      <c r="E3279" t="s">
        <v>2</v>
      </c>
      <c r="F3279" t="s">
        <v>8168</v>
      </c>
      <c r="G3279" t="s">
        <v>8027</v>
      </c>
      <c r="H3279" t="str">
        <f>VLOOKUP(Sales_Data17[[#This Row],[Delivery Region Index]],Regions_Table[#All],2,0)</f>
        <v>New South Wales</v>
      </c>
      <c r="I3279" t="str">
        <f>VLOOKUP(Sales_Data17[[#This Row],[Delivery Region Index]],Regions_Table[#All],3,0)</f>
        <v>Sydney</v>
      </c>
      <c r="J3279">
        <v>1</v>
      </c>
      <c r="K3279">
        <v>1</v>
      </c>
      <c r="L3279" t="str">
        <f>VLOOKUP(Sales_Data17[[#This Row],[Product Description Index]],Products_Data[#All],2,0)</f>
        <v>Shirts</v>
      </c>
      <c r="M3279">
        <v>1</v>
      </c>
      <c r="N3279" s="9">
        <v>261.3</v>
      </c>
      <c r="O3279" s="9">
        <f>Sales_Data17[[#This Row],[Order Quantity]]*Sales_Data17[[#This Row],[Unit Price]]</f>
        <v>261.3</v>
      </c>
      <c r="P3279" s="9">
        <v>141.102</v>
      </c>
      <c r="Q3279" s="9">
        <f>Sales_Data17[[#This Row],[Line Total]]-(Sales_Data17[[#This Row],[Total Unit Cost]]*Sales_Data17[[#This Row],[Order Quantity]])</f>
        <v>120.19800000000001</v>
      </c>
      <c r="R3279" s="1" t="str">
        <f>TEXT(Sales_Data17[[#This Row],[OrderDate]],"MMM")</f>
        <v>Jan</v>
      </c>
      <c r="S3279" s="1" t="str">
        <f t="shared" si="51"/>
        <v>2014</v>
      </c>
    </row>
    <row r="3280" spans="1:19">
      <c r="A3280" t="s">
        <v>3303</v>
      </c>
      <c r="B3280" s="2">
        <v>41651</v>
      </c>
      <c r="C3280" s="2" t="str">
        <f>VLOOKUP(Sales_Data17[[#This Row],[Customer Name Index]],Customer_Data[#All],2,0)</f>
        <v>Ole Group</v>
      </c>
      <c r="D3280">
        <v>13</v>
      </c>
      <c r="E3280" t="s">
        <v>2</v>
      </c>
      <c r="F3280" t="s">
        <v>8168</v>
      </c>
      <c r="G3280" t="s">
        <v>8026</v>
      </c>
      <c r="H3280" t="str">
        <f>VLOOKUP(Sales_Data17[[#This Row],[Delivery Region Index]],Regions_Table[#All],2,0)</f>
        <v>Queensland</v>
      </c>
      <c r="I3280" t="str">
        <f>VLOOKUP(Sales_Data17[[#This Row],[Delivery Region Index]],Regions_Table[#All],3,0)</f>
        <v>Maryborough</v>
      </c>
      <c r="J3280">
        <v>37</v>
      </c>
      <c r="K3280">
        <v>6</v>
      </c>
      <c r="L3280" t="str">
        <f>VLOOKUP(Sales_Data17[[#This Row],[Product Description Index]],Products_Data[#All],2,0)</f>
        <v>Socks</v>
      </c>
      <c r="M3280">
        <v>4</v>
      </c>
      <c r="N3280" s="9">
        <v>390.83333333333331</v>
      </c>
      <c r="O3280" s="9">
        <f>Sales_Data17[[#This Row],[Order Quantity]]*Sales_Data17[[#This Row],[Unit Price]]</f>
        <v>1563.3333333333333</v>
      </c>
      <c r="P3280" s="9">
        <v>308.75833333333338</v>
      </c>
      <c r="Q3280" s="9">
        <f>Sales_Data17[[#This Row],[Line Total]]-(Sales_Data17[[#This Row],[Total Unit Cost]]*Sales_Data17[[#This Row],[Order Quantity]])</f>
        <v>328.29999999999973</v>
      </c>
      <c r="R3280" s="1" t="str">
        <f>TEXT(Sales_Data17[[#This Row],[OrderDate]],"MMM")</f>
        <v>Jan</v>
      </c>
      <c r="S3280" s="1" t="str">
        <f t="shared" si="51"/>
        <v>2014</v>
      </c>
    </row>
    <row r="3281" spans="1:19">
      <c r="A3281" t="s">
        <v>3304</v>
      </c>
      <c r="B3281" s="2">
        <v>41651</v>
      </c>
      <c r="C3281" s="2" t="str">
        <f>VLOOKUP(Sales_Data17[[#This Row],[Customer Name Index]],Customer_Data[#All],2,0)</f>
        <v>Apollo Ltd</v>
      </c>
      <c r="D3281">
        <v>11</v>
      </c>
      <c r="E3281" t="s">
        <v>4</v>
      </c>
      <c r="F3281" t="s">
        <v>8168</v>
      </c>
      <c r="G3281" t="s">
        <v>8026</v>
      </c>
      <c r="H3281" t="str">
        <f>VLOOKUP(Sales_Data17[[#This Row],[Delivery Region Index]],Regions_Table[#All],2,0)</f>
        <v>Queensland</v>
      </c>
      <c r="I3281" t="str">
        <f>VLOOKUP(Sales_Data17[[#This Row],[Delivery Region Index]],Regions_Table[#All],3,0)</f>
        <v>Gold Coast</v>
      </c>
      <c r="J3281">
        <v>31</v>
      </c>
      <c r="K3281">
        <v>5</v>
      </c>
      <c r="L3281" t="str">
        <f>VLOOKUP(Sales_Data17[[#This Row],[Product Description Index]],Products_Data[#All],2,0)</f>
        <v>Hats</v>
      </c>
      <c r="M3281">
        <v>8</v>
      </c>
      <c r="N3281" s="9">
        <v>597.78888888888889</v>
      </c>
      <c r="O3281" s="9">
        <f>Sales_Data17[[#This Row],[Order Quantity]]*Sales_Data17[[#This Row],[Unit Price]]</f>
        <v>4782.3111111111111</v>
      </c>
      <c r="P3281" s="9">
        <v>484.20900000000006</v>
      </c>
      <c r="Q3281" s="9">
        <f>Sales_Data17[[#This Row],[Line Total]]-(Sales_Data17[[#This Row],[Total Unit Cost]]*Sales_Data17[[#This Row],[Order Quantity]])</f>
        <v>908.63911111111065</v>
      </c>
      <c r="R3281" s="1" t="str">
        <f>TEXT(Sales_Data17[[#This Row],[OrderDate]],"MMM")</f>
        <v>Jan</v>
      </c>
      <c r="S3281" s="1" t="str">
        <f t="shared" si="51"/>
        <v>2014</v>
      </c>
    </row>
    <row r="3282" spans="1:19">
      <c r="A3282" t="s">
        <v>3305</v>
      </c>
      <c r="B3282" s="2">
        <v>41652</v>
      </c>
      <c r="C3282" s="2" t="str">
        <f>VLOOKUP(Sales_Data17[[#This Row],[Customer Name Index]],Customer_Data[#All],2,0)</f>
        <v>Elorac, Corp</v>
      </c>
      <c r="D3282">
        <v>3</v>
      </c>
      <c r="E3282" t="s">
        <v>4</v>
      </c>
      <c r="F3282" t="s">
        <v>8168</v>
      </c>
      <c r="G3282" t="s">
        <v>8027</v>
      </c>
      <c r="H3282" t="str">
        <f>VLOOKUP(Sales_Data17[[#This Row],[Delivery Region Index]],Regions_Table[#All],2,0)</f>
        <v>New South Wales</v>
      </c>
      <c r="I3282" t="str">
        <f>VLOOKUP(Sales_Data17[[#This Row],[Delivery Region Index]],Regions_Table[#All],3,0)</f>
        <v>Gosford</v>
      </c>
      <c r="J3282">
        <v>9</v>
      </c>
      <c r="K3282">
        <v>2</v>
      </c>
      <c r="L3282" t="str">
        <f>VLOOKUP(Sales_Data17[[#This Row],[Product Description Index]],Products_Data[#All],2,0)</f>
        <v>Pants</v>
      </c>
      <c r="M3282">
        <v>4</v>
      </c>
      <c r="N3282" s="9">
        <v>113.90000000000002</v>
      </c>
      <c r="O3282" s="9">
        <f>Sales_Data17[[#This Row],[Order Quantity]]*Sales_Data17[[#This Row],[Unit Price]]</f>
        <v>455.60000000000008</v>
      </c>
      <c r="P3282" s="9">
        <v>80.869</v>
      </c>
      <c r="Q3282" s="9">
        <f>Sales_Data17[[#This Row],[Line Total]]-(Sales_Data17[[#This Row],[Total Unit Cost]]*Sales_Data17[[#This Row],[Order Quantity]])</f>
        <v>132.12400000000008</v>
      </c>
      <c r="R3282" s="1" t="str">
        <f>TEXT(Sales_Data17[[#This Row],[OrderDate]],"MMM")</f>
        <v>Jan</v>
      </c>
      <c r="S3282" s="1" t="str">
        <f t="shared" si="51"/>
        <v>2014</v>
      </c>
    </row>
    <row r="3283" spans="1:19">
      <c r="A3283" t="s">
        <v>3306</v>
      </c>
      <c r="B3283" s="2">
        <v>41652</v>
      </c>
      <c r="C3283" s="2" t="str">
        <f>VLOOKUP(Sales_Data17[[#This Row],[Customer Name Index]],Customer_Data[#All],2,0)</f>
        <v>PEDIFIX, Corp</v>
      </c>
      <c r="D3283">
        <v>6</v>
      </c>
      <c r="E3283" t="s">
        <v>4</v>
      </c>
      <c r="F3283" t="s">
        <v>8168</v>
      </c>
      <c r="G3283" t="s">
        <v>8027</v>
      </c>
      <c r="H3283" t="str">
        <f>VLOOKUP(Sales_Data17[[#This Row],[Delivery Region Index]],Regions_Table[#All],2,0)</f>
        <v>New South Wales</v>
      </c>
      <c r="I3283" t="str">
        <f>VLOOKUP(Sales_Data17[[#This Row],[Delivery Region Index]],Regions_Table[#All],3,0)</f>
        <v>Orange</v>
      </c>
      <c r="J3283">
        <v>18</v>
      </c>
      <c r="K3283">
        <v>3</v>
      </c>
      <c r="L3283" t="str">
        <f>VLOOKUP(Sales_Data17[[#This Row],[Product Description Index]],Products_Data[#All],2,0)</f>
        <v>Sunglasses</v>
      </c>
      <c r="M3283">
        <v>9</v>
      </c>
      <c r="N3283" s="9">
        <v>115.38888888888889</v>
      </c>
      <c r="O3283" s="9">
        <f>Sales_Data17[[#This Row],[Order Quantity]]*Sales_Data17[[#This Row],[Unit Price]]</f>
        <v>1038.5</v>
      </c>
      <c r="P3283" s="9">
        <v>86.541666666666671</v>
      </c>
      <c r="Q3283" s="9">
        <f>Sales_Data17[[#This Row],[Line Total]]-(Sales_Data17[[#This Row],[Total Unit Cost]]*Sales_Data17[[#This Row],[Order Quantity]])</f>
        <v>259.625</v>
      </c>
      <c r="R3283" s="1" t="str">
        <f>TEXT(Sales_Data17[[#This Row],[OrderDate]],"MMM")</f>
        <v>Jan</v>
      </c>
      <c r="S3283" s="1" t="str">
        <f t="shared" si="51"/>
        <v>2014</v>
      </c>
    </row>
    <row r="3284" spans="1:19">
      <c r="A3284" t="s">
        <v>3307</v>
      </c>
      <c r="B3284" s="2">
        <v>41652</v>
      </c>
      <c r="C3284" s="2" t="str">
        <f>VLOOKUP(Sales_Data17[[#This Row],[Customer Name Index]],Customer_Data[#All],2,0)</f>
        <v xml:space="preserve">WakeFern </v>
      </c>
      <c r="D3284">
        <v>2</v>
      </c>
      <c r="E3284" t="s">
        <v>2</v>
      </c>
      <c r="F3284" t="s">
        <v>8168</v>
      </c>
      <c r="G3284" t="s">
        <v>8027</v>
      </c>
      <c r="H3284" t="str">
        <f>VLOOKUP(Sales_Data17[[#This Row],[Delivery Region Index]],Regions_Table[#All],2,0)</f>
        <v>New South Wales</v>
      </c>
      <c r="I3284" t="str">
        <f>VLOOKUP(Sales_Data17[[#This Row],[Delivery Region Index]],Regions_Table[#All],3,0)</f>
        <v>Bathurst</v>
      </c>
      <c r="J3284">
        <v>4</v>
      </c>
      <c r="K3284">
        <v>1</v>
      </c>
      <c r="L3284" t="str">
        <f>VLOOKUP(Sales_Data17[[#This Row],[Product Description Index]],Products_Data[#All],2,0)</f>
        <v>Shirts</v>
      </c>
      <c r="M3284">
        <v>2</v>
      </c>
      <c r="N3284" s="9">
        <v>445.17777777777775</v>
      </c>
      <c r="O3284" s="9">
        <f>Sales_Data17[[#This Row],[Order Quantity]]*Sales_Data17[[#This Row],[Unit Price]]</f>
        <v>890.3555555555555</v>
      </c>
      <c r="P3284" s="9">
        <v>289.36555555555555</v>
      </c>
      <c r="Q3284" s="9">
        <f>Sales_Data17[[#This Row],[Line Total]]-(Sales_Data17[[#This Row],[Total Unit Cost]]*Sales_Data17[[#This Row],[Order Quantity]])</f>
        <v>311.62444444444441</v>
      </c>
      <c r="R3284" s="1" t="str">
        <f>TEXT(Sales_Data17[[#This Row],[OrderDate]],"MMM")</f>
        <v>Jan</v>
      </c>
      <c r="S3284" s="1" t="str">
        <f t="shared" si="51"/>
        <v>2014</v>
      </c>
    </row>
    <row r="3285" spans="1:19">
      <c r="A3285" t="s">
        <v>3308</v>
      </c>
      <c r="B3285" s="2">
        <v>41652</v>
      </c>
      <c r="C3285" s="2" t="str">
        <f>VLOOKUP(Sales_Data17[[#This Row],[Customer Name Index]],Customer_Data[#All],2,0)</f>
        <v xml:space="preserve">Medline </v>
      </c>
      <c r="D3285">
        <v>12</v>
      </c>
      <c r="E3285" t="s">
        <v>2</v>
      </c>
      <c r="F3285" t="s">
        <v>8168</v>
      </c>
      <c r="G3285" t="s">
        <v>8026</v>
      </c>
      <c r="H3285" t="str">
        <f>VLOOKUP(Sales_Data17[[#This Row],[Delivery Region Index]],Regions_Table[#All],2,0)</f>
        <v>Queensland</v>
      </c>
      <c r="I3285" t="str">
        <f>VLOOKUP(Sales_Data17[[#This Row],[Delivery Region Index]],Regions_Table[#All],3,0)</f>
        <v>Hervey Bay</v>
      </c>
      <c r="J3285">
        <v>33</v>
      </c>
      <c r="K3285">
        <v>5</v>
      </c>
      <c r="L3285" t="str">
        <f>VLOOKUP(Sales_Data17[[#This Row],[Product Description Index]],Products_Data[#All],2,0)</f>
        <v>Hats</v>
      </c>
      <c r="M3285">
        <v>8</v>
      </c>
      <c r="N3285" s="9">
        <v>590.34444444444443</v>
      </c>
      <c r="O3285" s="9">
        <f>Sales_Data17[[#This Row],[Order Quantity]]*Sales_Data17[[#This Row],[Unit Price]]</f>
        <v>4722.7555555555555</v>
      </c>
      <c r="P3285" s="9">
        <v>419.14455555555554</v>
      </c>
      <c r="Q3285" s="9">
        <f>Sales_Data17[[#This Row],[Line Total]]-(Sales_Data17[[#This Row],[Total Unit Cost]]*Sales_Data17[[#This Row],[Order Quantity]])</f>
        <v>1369.5991111111111</v>
      </c>
      <c r="R3285" s="1" t="str">
        <f>TEXT(Sales_Data17[[#This Row],[OrderDate]],"MMM")</f>
        <v>Jan</v>
      </c>
      <c r="S3285" s="1" t="str">
        <f t="shared" si="51"/>
        <v>2014</v>
      </c>
    </row>
    <row r="3286" spans="1:19">
      <c r="A3286" t="s">
        <v>3309</v>
      </c>
      <c r="B3286" s="2">
        <v>41653</v>
      </c>
      <c r="C3286" s="2" t="str">
        <f>VLOOKUP(Sales_Data17[[#This Row],[Customer Name Index]],Customer_Data[#All],2,0)</f>
        <v>Medsep Group</v>
      </c>
      <c r="D3286">
        <v>8</v>
      </c>
      <c r="E3286" t="s">
        <v>4</v>
      </c>
      <c r="F3286" t="s">
        <v>8168</v>
      </c>
      <c r="G3286" t="s">
        <v>8027</v>
      </c>
      <c r="H3286" t="str">
        <f>VLOOKUP(Sales_Data17[[#This Row],[Delivery Region Index]],Regions_Table[#All],2,0)</f>
        <v>New South Wales</v>
      </c>
      <c r="I3286" t="str">
        <f>VLOOKUP(Sales_Data17[[#This Row],[Delivery Region Index]],Regions_Table[#All],3,0)</f>
        <v>Tweed Heads</v>
      </c>
      <c r="J3286">
        <v>22</v>
      </c>
      <c r="K3286">
        <v>3</v>
      </c>
      <c r="L3286" t="str">
        <f>VLOOKUP(Sales_Data17[[#This Row],[Product Description Index]],Products_Data[#All],2,0)</f>
        <v>Sunglasses</v>
      </c>
      <c r="M3286">
        <v>4</v>
      </c>
      <c r="N3286" s="9">
        <v>138.46666666666667</v>
      </c>
      <c r="O3286" s="9">
        <f>Sales_Data17[[#This Row],[Order Quantity]]*Sales_Data17[[#This Row],[Unit Price]]</f>
        <v>553.86666666666667</v>
      </c>
      <c r="P3286" s="9">
        <v>103.85000000000001</v>
      </c>
      <c r="Q3286" s="9">
        <f>Sales_Data17[[#This Row],[Line Total]]-(Sales_Data17[[#This Row],[Total Unit Cost]]*Sales_Data17[[#This Row],[Order Quantity]])</f>
        <v>138.46666666666664</v>
      </c>
      <c r="R3286" s="1" t="str">
        <f>TEXT(Sales_Data17[[#This Row],[OrderDate]],"MMM")</f>
        <v>Jan</v>
      </c>
      <c r="S3286" s="1" t="str">
        <f t="shared" si="51"/>
        <v>2014</v>
      </c>
    </row>
    <row r="3287" spans="1:19">
      <c r="A3287" t="s">
        <v>3310</v>
      </c>
      <c r="B3287" s="2">
        <v>41653</v>
      </c>
      <c r="C3287" s="2" t="str">
        <f>VLOOKUP(Sales_Data17[[#This Row],[Customer Name Index]],Customer_Data[#All],2,0)</f>
        <v>Pacific Ltd</v>
      </c>
      <c r="D3287">
        <v>20</v>
      </c>
      <c r="E3287" t="s">
        <v>3</v>
      </c>
      <c r="F3287" t="s">
        <v>8168</v>
      </c>
      <c r="G3287" t="s">
        <v>8028</v>
      </c>
      <c r="H3287" t="str">
        <f>VLOOKUP(Sales_Data17[[#This Row],[Delivery Region Index]],Regions_Table[#All],2,0)</f>
        <v>Victoria</v>
      </c>
      <c r="I3287" t="str">
        <f>VLOOKUP(Sales_Data17[[#This Row],[Delivery Region Index]],Regions_Table[#All],3,0)</f>
        <v>Wangaratta</v>
      </c>
      <c r="J3287">
        <v>56</v>
      </c>
      <c r="K3287">
        <v>8</v>
      </c>
      <c r="L3287" t="str">
        <f>VLOOKUP(Sales_Data17[[#This Row],[Product Description Index]],Products_Data[#All],2,0)</f>
        <v>Shoes</v>
      </c>
      <c r="M3287">
        <v>5</v>
      </c>
      <c r="N3287" s="9">
        <v>94.544444444444437</v>
      </c>
      <c r="O3287" s="9">
        <f>Sales_Data17[[#This Row],[Order Quantity]]*Sales_Data17[[#This Row],[Unit Price]]</f>
        <v>472.72222222222217</v>
      </c>
      <c r="P3287" s="9">
        <v>48.217666666666666</v>
      </c>
      <c r="Q3287" s="9">
        <f>Sales_Data17[[#This Row],[Line Total]]-(Sales_Data17[[#This Row],[Total Unit Cost]]*Sales_Data17[[#This Row],[Order Quantity]])</f>
        <v>231.63388888888883</v>
      </c>
      <c r="R3287" s="1" t="str">
        <f>TEXT(Sales_Data17[[#This Row],[OrderDate]],"MMM")</f>
        <v>Jan</v>
      </c>
      <c r="S3287" s="1" t="str">
        <f t="shared" si="51"/>
        <v>2014</v>
      </c>
    </row>
    <row r="3288" spans="1:19">
      <c r="A3288" t="s">
        <v>3311</v>
      </c>
      <c r="B3288" s="2">
        <v>41653</v>
      </c>
      <c r="C3288" s="2" t="str">
        <f>VLOOKUP(Sales_Data17[[#This Row],[Customer Name Index]],Customer_Data[#All],2,0)</f>
        <v>Procter Corp</v>
      </c>
      <c r="D3288">
        <v>5</v>
      </c>
      <c r="E3288" t="s">
        <v>4</v>
      </c>
      <c r="F3288" t="s">
        <v>8168</v>
      </c>
      <c r="G3288" t="s">
        <v>8027</v>
      </c>
      <c r="H3288" t="str">
        <f>VLOOKUP(Sales_Data17[[#This Row],[Delivery Region Index]],Regions_Table[#All],2,0)</f>
        <v>New South Wales</v>
      </c>
      <c r="I3288" t="str">
        <f>VLOOKUP(Sales_Data17[[#This Row],[Delivery Region Index]],Regions_Table[#All],3,0)</f>
        <v>Lake Macquarie</v>
      </c>
      <c r="J3288">
        <v>13</v>
      </c>
      <c r="K3288">
        <v>2</v>
      </c>
      <c r="L3288" t="str">
        <f>VLOOKUP(Sales_Data17[[#This Row],[Product Description Index]],Products_Data[#All],2,0)</f>
        <v>Pants</v>
      </c>
      <c r="M3288">
        <v>5</v>
      </c>
      <c r="N3288" s="9">
        <v>712.43333333333339</v>
      </c>
      <c r="O3288" s="9">
        <f>Sales_Data17[[#This Row],[Order Quantity]]*Sales_Data17[[#This Row],[Unit Price]]</f>
        <v>3562.166666666667</v>
      </c>
      <c r="P3288" s="9">
        <v>313.47066666666672</v>
      </c>
      <c r="Q3288" s="9">
        <f>Sales_Data17[[#This Row],[Line Total]]-(Sales_Data17[[#This Row],[Total Unit Cost]]*Sales_Data17[[#This Row],[Order Quantity]])</f>
        <v>1994.8133333333335</v>
      </c>
      <c r="R3288" s="1" t="str">
        <f>TEXT(Sales_Data17[[#This Row],[OrderDate]],"MMM")</f>
        <v>Jan</v>
      </c>
      <c r="S3288" s="1" t="str">
        <f t="shared" si="51"/>
        <v>2014</v>
      </c>
    </row>
    <row r="3289" spans="1:19">
      <c r="A3289" t="s">
        <v>3312</v>
      </c>
      <c r="B3289" s="2">
        <v>41653</v>
      </c>
      <c r="C3289" s="2" t="str">
        <f>VLOOKUP(Sales_Data17[[#This Row],[Customer Name Index]],Customer_Data[#All],2,0)</f>
        <v>3LAB, Ltd</v>
      </c>
      <c r="D3289">
        <v>16</v>
      </c>
      <c r="E3289" t="s">
        <v>3</v>
      </c>
      <c r="F3289" t="s">
        <v>8168</v>
      </c>
      <c r="G3289" t="s">
        <v>8025</v>
      </c>
      <c r="H3289" t="str">
        <f>VLOOKUP(Sales_Data17[[#This Row],[Delivery Region Index]],Regions_Table[#All],2,0)</f>
        <v>Victoria</v>
      </c>
      <c r="I3289" t="str">
        <f>VLOOKUP(Sales_Data17[[#This Row],[Delivery Region Index]],Regions_Table[#All],3,0)</f>
        <v>Melbourne</v>
      </c>
      <c r="J3289">
        <v>47</v>
      </c>
      <c r="K3289">
        <v>7</v>
      </c>
      <c r="L3289" t="str">
        <f>VLOOKUP(Sales_Data17[[#This Row],[Product Description Index]],Products_Data[#All],2,0)</f>
        <v>Dress Shirts</v>
      </c>
      <c r="M3289">
        <v>3</v>
      </c>
      <c r="N3289" s="9">
        <v>29.777777777777779</v>
      </c>
      <c r="O3289" s="9">
        <f>Sales_Data17[[#This Row],[Order Quantity]]*Sales_Data17[[#This Row],[Unit Price]]</f>
        <v>89.333333333333343</v>
      </c>
      <c r="P3289" s="9">
        <v>18.164444444444442</v>
      </c>
      <c r="Q3289" s="9">
        <f>Sales_Data17[[#This Row],[Line Total]]-(Sales_Data17[[#This Row],[Total Unit Cost]]*Sales_Data17[[#This Row],[Order Quantity]])</f>
        <v>34.840000000000018</v>
      </c>
      <c r="R3289" s="1" t="str">
        <f>TEXT(Sales_Data17[[#This Row],[OrderDate]],"MMM")</f>
        <v>Jan</v>
      </c>
      <c r="S3289" s="1" t="str">
        <f t="shared" si="51"/>
        <v>2014</v>
      </c>
    </row>
    <row r="3290" spans="1:19">
      <c r="A3290" t="s">
        <v>3313</v>
      </c>
      <c r="B3290" s="2">
        <v>41653</v>
      </c>
      <c r="C3290" s="2" t="str">
        <f>VLOOKUP(Sales_Data17[[#This Row],[Customer Name Index]],Customer_Data[#All],2,0)</f>
        <v>Rochester Ltd</v>
      </c>
      <c r="D3290">
        <v>15</v>
      </c>
      <c r="E3290" t="s">
        <v>4</v>
      </c>
      <c r="F3290" t="s">
        <v>8168</v>
      </c>
      <c r="G3290" t="s">
        <v>8025</v>
      </c>
      <c r="H3290" t="str">
        <f>VLOOKUP(Sales_Data17[[#This Row],[Delivery Region Index]],Regions_Table[#All],2,0)</f>
        <v>Queensland</v>
      </c>
      <c r="I3290" t="str">
        <f>VLOOKUP(Sales_Data17[[#This Row],[Delivery Region Index]],Regions_Table[#All],3,0)</f>
        <v>Sunshine Coast</v>
      </c>
      <c r="J3290">
        <v>42</v>
      </c>
      <c r="K3290">
        <v>6</v>
      </c>
      <c r="L3290" t="str">
        <f>VLOOKUP(Sales_Data17[[#This Row],[Product Description Index]],Products_Data[#All],2,0)</f>
        <v>Socks</v>
      </c>
      <c r="M3290">
        <v>7</v>
      </c>
      <c r="N3290" s="9">
        <v>276.18888888888893</v>
      </c>
      <c r="O3290" s="9">
        <f>Sales_Data17[[#This Row],[Order Quantity]]*Sales_Data17[[#This Row],[Unit Price]]</f>
        <v>1933.3222222222225</v>
      </c>
      <c r="P3290" s="9">
        <v>179.5227777777778</v>
      </c>
      <c r="Q3290" s="9">
        <f>Sales_Data17[[#This Row],[Line Total]]-(Sales_Data17[[#This Row],[Total Unit Cost]]*Sales_Data17[[#This Row],[Order Quantity]])</f>
        <v>676.66277777777782</v>
      </c>
      <c r="R3290" s="1" t="str">
        <f>TEXT(Sales_Data17[[#This Row],[OrderDate]],"MMM")</f>
        <v>Jan</v>
      </c>
      <c r="S3290" s="1" t="str">
        <f t="shared" si="51"/>
        <v>2014</v>
      </c>
    </row>
    <row r="3291" spans="1:19">
      <c r="A3291" t="s">
        <v>3314</v>
      </c>
      <c r="B3291" s="2">
        <v>41653</v>
      </c>
      <c r="C3291" s="2" t="str">
        <f>VLOOKUP(Sales_Data17[[#This Row],[Customer Name Index]],Customer_Data[#All],2,0)</f>
        <v>Pacific Ltd</v>
      </c>
      <c r="D3291">
        <v>20</v>
      </c>
      <c r="E3291" t="s">
        <v>2</v>
      </c>
      <c r="F3291" t="s">
        <v>8168</v>
      </c>
      <c r="G3291" t="s">
        <v>8028</v>
      </c>
      <c r="H3291" t="str">
        <f>VLOOKUP(Sales_Data17[[#This Row],[Delivery Region Index]],Regions_Table[#All],2,0)</f>
        <v>Victoria</v>
      </c>
      <c r="I3291" t="str">
        <f>VLOOKUP(Sales_Data17[[#This Row],[Delivery Region Index]],Regions_Table[#All],3,0)</f>
        <v>Wodonga</v>
      </c>
      <c r="J3291">
        <v>58</v>
      </c>
      <c r="K3291">
        <v>8</v>
      </c>
      <c r="L3291" t="str">
        <f>VLOOKUP(Sales_Data17[[#This Row],[Product Description Index]],Products_Data[#All],2,0)</f>
        <v>Shoes</v>
      </c>
      <c r="M3291">
        <v>1</v>
      </c>
      <c r="N3291" s="9">
        <v>198.02222222222224</v>
      </c>
      <c r="O3291" s="9">
        <f>Sales_Data17[[#This Row],[Order Quantity]]*Sales_Data17[[#This Row],[Unit Price]]</f>
        <v>198.02222222222224</v>
      </c>
      <c r="P3291" s="9">
        <v>152.47711111111113</v>
      </c>
      <c r="Q3291" s="9">
        <f>Sales_Data17[[#This Row],[Line Total]]-(Sales_Data17[[#This Row],[Total Unit Cost]]*Sales_Data17[[#This Row],[Order Quantity]])</f>
        <v>45.545111111111112</v>
      </c>
      <c r="R3291" s="1" t="str">
        <f>TEXT(Sales_Data17[[#This Row],[OrderDate]],"MMM")</f>
        <v>Jan</v>
      </c>
      <c r="S3291" s="1" t="str">
        <f t="shared" si="51"/>
        <v>2014</v>
      </c>
    </row>
    <row r="3292" spans="1:19">
      <c r="A3292" t="s">
        <v>3315</v>
      </c>
      <c r="B3292" s="2">
        <v>41653</v>
      </c>
      <c r="C3292" s="2" t="str">
        <f>VLOOKUP(Sales_Data17[[#This Row],[Customer Name Index]],Customer_Data[#All],2,0)</f>
        <v>Procter Corp</v>
      </c>
      <c r="D3292">
        <v>5</v>
      </c>
      <c r="E3292" t="s">
        <v>2</v>
      </c>
      <c r="F3292" t="s">
        <v>8168</v>
      </c>
      <c r="G3292" t="s">
        <v>8027</v>
      </c>
      <c r="H3292" t="str">
        <f>VLOOKUP(Sales_Data17[[#This Row],[Delivery Region Index]],Regions_Table[#All],2,0)</f>
        <v>New South Wales</v>
      </c>
      <c r="I3292" t="str">
        <f>VLOOKUP(Sales_Data17[[#This Row],[Delivery Region Index]],Regions_Table[#All],3,0)</f>
        <v>Lismore</v>
      </c>
      <c r="J3292">
        <v>14</v>
      </c>
      <c r="K3292">
        <v>2</v>
      </c>
      <c r="L3292" t="str">
        <f>VLOOKUP(Sales_Data17[[#This Row],[Product Description Index]],Products_Data[#All],2,0)</f>
        <v>Pants</v>
      </c>
      <c r="M3292">
        <v>2</v>
      </c>
      <c r="N3292" s="9">
        <v>141.44444444444446</v>
      </c>
      <c r="O3292" s="9">
        <f>Sales_Data17[[#This Row],[Order Quantity]]*Sales_Data17[[#This Row],[Unit Price]]</f>
        <v>282.88888888888891</v>
      </c>
      <c r="P3292" s="9">
        <v>56.577777777777783</v>
      </c>
      <c r="Q3292" s="9">
        <f>Sales_Data17[[#This Row],[Line Total]]-(Sales_Data17[[#This Row],[Total Unit Cost]]*Sales_Data17[[#This Row],[Order Quantity]])</f>
        <v>169.73333333333335</v>
      </c>
      <c r="R3292" s="1" t="str">
        <f>TEXT(Sales_Data17[[#This Row],[OrderDate]],"MMM")</f>
        <v>Jan</v>
      </c>
      <c r="S3292" s="1" t="str">
        <f t="shared" si="51"/>
        <v>2014</v>
      </c>
    </row>
    <row r="3293" spans="1:19">
      <c r="A3293" t="s">
        <v>3316</v>
      </c>
      <c r="B3293" s="2">
        <v>41653</v>
      </c>
      <c r="C3293" s="2" t="str">
        <f>VLOOKUP(Sales_Data17[[#This Row],[Customer Name Index]],Customer_Data[#All],2,0)</f>
        <v>Rochester Ltd</v>
      </c>
      <c r="D3293">
        <v>15</v>
      </c>
      <c r="E3293" t="s">
        <v>4</v>
      </c>
      <c r="F3293" t="s">
        <v>8168</v>
      </c>
      <c r="G3293" t="s">
        <v>8025</v>
      </c>
      <c r="H3293" t="str">
        <f>VLOOKUP(Sales_Data17[[#This Row],[Delivery Region Index]],Regions_Table[#All],2,0)</f>
        <v>Queensland</v>
      </c>
      <c r="I3293" t="str">
        <f>VLOOKUP(Sales_Data17[[#This Row],[Delivery Region Index]],Regions_Table[#All],3,0)</f>
        <v>Toowoomba</v>
      </c>
      <c r="J3293">
        <v>44</v>
      </c>
      <c r="K3293">
        <v>6</v>
      </c>
      <c r="L3293" t="str">
        <f>VLOOKUP(Sales_Data17[[#This Row],[Product Description Index]],Products_Data[#All],2,0)</f>
        <v>Socks</v>
      </c>
      <c r="M3293">
        <v>9</v>
      </c>
      <c r="N3293" s="9">
        <v>428.8</v>
      </c>
      <c r="O3293" s="9">
        <f>Sales_Data17[[#This Row],[Order Quantity]]*Sales_Data17[[#This Row],[Unit Price]]</f>
        <v>3859.2000000000003</v>
      </c>
      <c r="P3293" s="9">
        <v>188.67200000000003</v>
      </c>
      <c r="Q3293" s="9">
        <f>Sales_Data17[[#This Row],[Line Total]]-(Sales_Data17[[#This Row],[Total Unit Cost]]*Sales_Data17[[#This Row],[Order Quantity]])</f>
        <v>2161.152</v>
      </c>
      <c r="R3293" s="1" t="str">
        <f>TEXT(Sales_Data17[[#This Row],[OrderDate]],"MMM")</f>
        <v>Jan</v>
      </c>
      <c r="S3293" s="1" t="str">
        <f t="shared" si="51"/>
        <v>2014</v>
      </c>
    </row>
    <row r="3294" spans="1:19">
      <c r="A3294" t="s">
        <v>3317</v>
      </c>
      <c r="B3294" s="2">
        <v>41653</v>
      </c>
      <c r="C3294" s="2" t="str">
        <f>VLOOKUP(Sales_Data17[[#This Row],[Customer Name Index]],Customer_Data[#All],2,0)</f>
        <v>PEDIFIX, Corp</v>
      </c>
      <c r="D3294">
        <v>6</v>
      </c>
      <c r="E3294" t="s">
        <v>4</v>
      </c>
      <c r="F3294" t="s">
        <v>8168</v>
      </c>
      <c r="G3294" t="s">
        <v>8027</v>
      </c>
      <c r="H3294" t="str">
        <f>VLOOKUP(Sales_Data17[[#This Row],[Delivery Region Index]],Regions_Table[#All],2,0)</f>
        <v>New South Wales</v>
      </c>
      <c r="I3294" t="str">
        <f>VLOOKUP(Sales_Data17[[#This Row],[Delivery Region Index]],Regions_Table[#All],3,0)</f>
        <v>Newcastle</v>
      </c>
      <c r="J3294">
        <v>16</v>
      </c>
      <c r="K3294">
        <v>3</v>
      </c>
      <c r="L3294" t="str">
        <f>VLOOKUP(Sales_Data17[[#This Row],[Product Description Index]],Products_Data[#All],2,0)</f>
        <v>Sunglasses</v>
      </c>
      <c r="M3294">
        <v>6</v>
      </c>
      <c r="N3294" s="9">
        <v>614.91111111111104</v>
      </c>
      <c r="O3294" s="9">
        <f>Sales_Data17[[#This Row],[Order Quantity]]*Sales_Data17[[#This Row],[Unit Price]]</f>
        <v>3689.4666666666662</v>
      </c>
      <c r="P3294" s="9">
        <v>455.03422222222224</v>
      </c>
      <c r="Q3294" s="9">
        <f>Sales_Data17[[#This Row],[Line Total]]-(Sales_Data17[[#This Row],[Total Unit Cost]]*Sales_Data17[[#This Row],[Order Quantity]])</f>
        <v>959.26133333333291</v>
      </c>
      <c r="R3294" s="1" t="str">
        <f>TEXT(Sales_Data17[[#This Row],[OrderDate]],"MMM")</f>
        <v>Jan</v>
      </c>
      <c r="S3294" s="1" t="str">
        <f t="shared" si="51"/>
        <v>2014</v>
      </c>
    </row>
    <row r="3295" spans="1:19">
      <c r="A3295" t="s">
        <v>3318</v>
      </c>
      <c r="B3295" s="2">
        <v>41654</v>
      </c>
      <c r="C3295" s="2" t="str">
        <f>VLOOKUP(Sales_Data17[[#This Row],[Customer Name Index]],Customer_Data[#All],2,0)</f>
        <v>Medsep Group</v>
      </c>
      <c r="D3295">
        <v>8</v>
      </c>
      <c r="E3295" t="s">
        <v>3</v>
      </c>
      <c r="F3295" t="s">
        <v>8168</v>
      </c>
      <c r="G3295" t="s">
        <v>8027</v>
      </c>
      <c r="H3295" t="str">
        <f>VLOOKUP(Sales_Data17[[#This Row],[Delivery Region Index]],Regions_Table[#All],2,0)</f>
        <v>New South Wales</v>
      </c>
      <c r="I3295" t="str">
        <f>VLOOKUP(Sales_Data17[[#This Row],[Delivery Region Index]],Regions_Table[#All],3,0)</f>
        <v>Wagga Wagga</v>
      </c>
      <c r="J3295">
        <v>23</v>
      </c>
      <c r="K3295">
        <v>4</v>
      </c>
      <c r="L3295" t="str">
        <f>VLOOKUP(Sales_Data17[[#This Row],[Product Description Index]],Products_Data[#All],2,0)</f>
        <v>Jeans</v>
      </c>
      <c r="M3295">
        <v>7</v>
      </c>
      <c r="N3295" s="9">
        <v>88.588888888888903</v>
      </c>
      <c r="O3295" s="9">
        <f>Sales_Data17[[#This Row],[Order Quantity]]*Sales_Data17[[#This Row],[Unit Price]]</f>
        <v>620.12222222222226</v>
      </c>
      <c r="P3295" s="9">
        <v>46.06622222222223</v>
      </c>
      <c r="Q3295" s="9">
        <f>Sales_Data17[[#This Row],[Line Total]]-(Sales_Data17[[#This Row],[Total Unit Cost]]*Sales_Data17[[#This Row],[Order Quantity]])</f>
        <v>297.65866666666665</v>
      </c>
      <c r="R3295" s="1" t="str">
        <f>TEXT(Sales_Data17[[#This Row],[OrderDate]],"MMM")</f>
        <v>Jan</v>
      </c>
      <c r="S3295" s="1" t="str">
        <f t="shared" si="51"/>
        <v>2014</v>
      </c>
    </row>
    <row r="3296" spans="1:19">
      <c r="A3296" t="s">
        <v>3319</v>
      </c>
      <c r="B3296" s="2">
        <v>41654</v>
      </c>
      <c r="C3296" s="2" t="str">
        <f>VLOOKUP(Sales_Data17[[#This Row],[Customer Name Index]],Customer_Data[#All],2,0)</f>
        <v>ETUDE Ltd</v>
      </c>
      <c r="D3296">
        <v>4</v>
      </c>
      <c r="E3296" t="s">
        <v>2</v>
      </c>
      <c r="F3296" t="s">
        <v>8168</v>
      </c>
      <c r="G3296" t="s">
        <v>8027</v>
      </c>
      <c r="H3296" t="str">
        <f>VLOOKUP(Sales_Data17[[#This Row],[Delivery Region Index]],Regions_Table[#All],2,0)</f>
        <v>New South Wales</v>
      </c>
      <c r="I3296" t="str">
        <f>VLOOKUP(Sales_Data17[[#This Row],[Delivery Region Index]],Regions_Table[#All],3,0)</f>
        <v>Goulburn</v>
      </c>
      <c r="J3296">
        <v>10</v>
      </c>
      <c r="K3296">
        <v>2</v>
      </c>
      <c r="L3296" t="str">
        <f>VLOOKUP(Sales_Data17[[#This Row],[Product Description Index]],Products_Data[#All],2,0)</f>
        <v>Pants</v>
      </c>
      <c r="M3296">
        <v>1</v>
      </c>
      <c r="N3296" s="9">
        <v>194.3</v>
      </c>
      <c r="O3296" s="9">
        <f>Sales_Data17[[#This Row],[Order Quantity]]*Sales_Data17[[#This Row],[Unit Price]]</f>
        <v>194.3</v>
      </c>
      <c r="P3296" s="9">
        <v>143.78200000000001</v>
      </c>
      <c r="Q3296" s="9">
        <f>Sales_Data17[[#This Row],[Line Total]]-(Sales_Data17[[#This Row],[Total Unit Cost]]*Sales_Data17[[#This Row],[Order Quantity]])</f>
        <v>50.518000000000001</v>
      </c>
      <c r="R3296" s="1" t="str">
        <f>TEXT(Sales_Data17[[#This Row],[OrderDate]],"MMM")</f>
        <v>Jan</v>
      </c>
      <c r="S3296" s="1" t="str">
        <f t="shared" si="51"/>
        <v>2014</v>
      </c>
    </row>
    <row r="3297" spans="1:19">
      <c r="A3297" t="s">
        <v>3320</v>
      </c>
      <c r="B3297" s="2">
        <v>41654</v>
      </c>
      <c r="C3297" s="2" t="str">
        <f>VLOOKUP(Sales_Data17[[#This Row],[Customer Name Index]],Customer_Data[#All],2,0)</f>
        <v xml:space="preserve">Qualitest </v>
      </c>
      <c r="D3297">
        <v>19</v>
      </c>
      <c r="E3297" t="s">
        <v>3</v>
      </c>
      <c r="F3297" t="s">
        <v>8168</v>
      </c>
      <c r="G3297" t="s">
        <v>8028</v>
      </c>
      <c r="H3297" t="str">
        <f>VLOOKUP(Sales_Data17[[#This Row],[Delivery Region Index]],Regions_Table[#All],2,0)</f>
        <v>Victoria</v>
      </c>
      <c r="I3297" t="str">
        <f>VLOOKUP(Sales_Data17[[#This Row],[Delivery Region Index]],Regions_Table[#All],3,0)</f>
        <v>Shepparton</v>
      </c>
      <c r="J3297">
        <v>54</v>
      </c>
      <c r="K3297">
        <v>8</v>
      </c>
      <c r="L3297" t="str">
        <f>VLOOKUP(Sales_Data17[[#This Row],[Product Description Index]],Products_Data[#All],2,0)</f>
        <v>Shoes</v>
      </c>
      <c r="M3297">
        <v>9</v>
      </c>
      <c r="N3297" s="9">
        <v>435.5</v>
      </c>
      <c r="O3297" s="9">
        <f>Sales_Data17[[#This Row],[Order Quantity]]*Sales_Data17[[#This Row],[Unit Price]]</f>
        <v>3919.5</v>
      </c>
      <c r="P3297" s="9">
        <v>348.40000000000003</v>
      </c>
      <c r="Q3297" s="9">
        <f>Sales_Data17[[#This Row],[Line Total]]-(Sales_Data17[[#This Row],[Total Unit Cost]]*Sales_Data17[[#This Row],[Order Quantity]])</f>
        <v>783.89999999999964</v>
      </c>
      <c r="R3297" s="1" t="str">
        <f>TEXT(Sales_Data17[[#This Row],[OrderDate]],"MMM")</f>
        <v>Jan</v>
      </c>
      <c r="S3297" s="1" t="str">
        <f t="shared" si="51"/>
        <v>2014</v>
      </c>
    </row>
    <row r="3298" spans="1:19">
      <c r="A3298" t="s">
        <v>3321</v>
      </c>
      <c r="B3298" s="2">
        <v>41654</v>
      </c>
      <c r="C3298" s="2" t="str">
        <f>VLOOKUP(Sales_Data17[[#This Row],[Customer Name Index]],Customer_Data[#All],2,0)</f>
        <v>Avon Corp</v>
      </c>
      <c r="D3298">
        <v>1</v>
      </c>
      <c r="E3298" t="s">
        <v>4</v>
      </c>
      <c r="F3298" t="s">
        <v>8168</v>
      </c>
      <c r="G3298" t="s">
        <v>8027</v>
      </c>
      <c r="H3298" t="str">
        <f>VLOOKUP(Sales_Data17[[#This Row],[Delivery Region Index]],Regions_Table[#All],2,0)</f>
        <v>New South Wales</v>
      </c>
      <c r="I3298" t="str">
        <f>VLOOKUP(Sales_Data17[[#This Row],[Delivery Region Index]],Regions_Table[#All],3,0)</f>
        <v>Albury</v>
      </c>
      <c r="J3298">
        <v>2</v>
      </c>
      <c r="K3298">
        <v>1</v>
      </c>
      <c r="L3298" t="str">
        <f>VLOOKUP(Sales_Data17[[#This Row],[Product Description Index]],Products_Data[#All],2,0)</f>
        <v>Shirts</v>
      </c>
      <c r="M3298">
        <v>5</v>
      </c>
      <c r="N3298" s="9">
        <v>22.333333333333332</v>
      </c>
      <c r="O3298" s="9">
        <f>Sales_Data17[[#This Row],[Order Quantity]]*Sales_Data17[[#This Row],[Unit Price]]</f>
        <v>111.66666666666666</v>
      </c>
      <c r="P3298" s="9">
        <v>15.856666666666664</v>
      </c>
      <c r="Q3298" s="9">
        <f>Sales_Data17[[#This Row],[Line Total]]-(Sales_Data17[[#This Row],[Total Unit Cost]]*Sales_Data17[[#This Row],[Order Quantity]])</f>
        <v>32.38333333333334</v>
      </c>
      <c r="R3298" s="1" t="str">
        <f>TEXT(Sales_Data17[[#This Row],[OrderDate]],"MMM")</f>
        <v>Jan</v>
      </c>
      <c r="S3298" s="1" t="str">
        <f t="shared" si="51"/>
        <v>2014</v>
      </c>
    </row>
    <row r="3299" spans="1:19">
      <c r="A3299" t="s">
        <v>3322</v>
      </c>
      <c r="B3299" s="2">
        <v>41655</v>
      </c>
      <c r="C3299" s="2" t="str">
        <f>VLOOKUP(Sales_Data17[[#This Row],[Customer Name Index]],Customer_Data[#All],2,0)</f>
        <v>Apollo Ltd</v>
      </c>
      <c r="D3299">
        <v>11</v>
      </c>
      <c r="E3299" t="s">
        <v>2</v>
      </c>
      <c r="F3299" t="s">
        <v>8168</v>
      </c>
      <c r="G3299" t="s">
        <v>8026</v>
      </c>
      <c r="H3299" t="str">
        <f>VLOOKUP(Sales_Data17[[#This Row],[Delivery Region Index]],Regions_Table[#All],2,0)</f>
        <v>Queensland</v>
      </c>
      <c r="I3299" t="str">
        <f>VLOOKUP(Sales_Data17[[#This Row],[Delivery Region Index]],Regions_Table[#All],3,0)</f>
        <v>Gladstone</v>
      </c>
      <c r="J3299">
        <v>30</v>
      </c>
      <c r="K3299">
        <v>5</v>
      </c>
      <c r="L3299" t="str">
        <f>VLOOKUP(Sales_Data17[[#This Row],[Product Description Index]],Products_Data[#All],2,0)</f>
        <v>Hats</v>
      </c>
      <c r="M3299">
        <v>7</v>
      </c>
      <c r="N3299" s="9">
        <v>96.033333333333346</v>
      </c>
      <c r="O3299" s="9">
        <f>Sales_Data17[[#This Row],[Order Quantity]]*Sales_Data17[[#This Row],[Unit Price]]</f>
        <v>672.23333333333346</v>
      </c>
      <c r="P3299" s="9">
        <v>69.144000000000005</v>
      </c>
      <c r="Q3299" s="9">
        <f>Sales_Data17[[#This Row],[Line Total]]-(Sales_Data17[[#This Row],[Total Unit Cost]]*Sales_Data17[[#This Row],[Order Quantity]])</f>
        <v>188.22533333333342</v>
      </c>
      <c r="R3299" s="1" t="str">
        <f>TEXT(Sales_Data17[[#This Row],[OrderDate]],"MMM")</f>
        <v>Jan</v>
      </c>
      <c r="S3299" s="1" t="str">
        <f t="shared" si="51"/>
        <v>2014</v>
      </c>
    </row>
    <row r="3300" spans="1:19">
      <c r="A3300" t="s">
        <v>3323</v>
      </c>
      <c r="B3300" s="2">
        <v>41655</v>
      </c>
      <c r="C3300" s="2" t="str">
        <f>VLOOKUP(Sales_Data17[[#This Row],[Customer Name Index]],Customer_Data[#All],2,0)</f>
        <v xml:space="preserve">Qualitest </v>
      </c>
      <c r="D3300">
        <v>19</v>
      </c>
      <c r="E3300" t="s">
        <v>2</v>
      </c>
      <c r="F3300" t="s">
        <v>8168</v>
      </c>
      <c r="G3300" t="s">
        <v>8028</v>
      </c>
      <c r="H3300" t="str">
        <f>VLOOKUP(Sales_Data17[[#This Row],[Delivery Region Index]],Regions_Table[#All],2,0)</f>
        <v>Victoria</v>
      </c>
      <c r="I3300" t="str">
        <f>VLOOKUP(Sales_Data17[[#This Row],[Delivery Region Index]],Regions_Table[#All],3,0)</f>
        <v>Swan Hill</v>
      </c>
      <c r="J3300">
        <v>55</v>
      </c>
      <c r="K3300">
        <v>8</v>
      </c>
      <c r="L3300" t="str">
        <f>VLOOKUP(Sales_Data17[[#This Row],[Product Description Index]],Products_Data[#All],2,0)</f>
        <v>Shoes</v>
      </c>
      <c r="M3300">
        <v>3</v>
      </c>
      <c r="N3300" s="9">
        <v>119.11111111111111</v>
      </c>
      <c r="O3300" s="9">
        <f>Sales_Data17[[#This Row],[Order Quantity]]*Sales_Data17[[#This Row],[Unit Price]]</f>
        <v>357.33333333333337</v>
      </c>
      <c r="P3300" s="9">
        <v>90.524444444444441</v>
      </c>
      <c r="Q3300" s="9">
        <f>Sales_Data17[[#This Row],[Line Total]]-(Sales_Data17[[#This Row],[Total Unit Cost]]*Sales_Data17[[#This Row],[Order Quantity]])</f>
        <v>85.760000000000048</v>
      </c>
      <c r="R3300" s="1" t="str">
        <f>TEXT(Sales_Data17[[#This Row],[OrderDate]],"MMM")</f>
        <v>Jan</v>
      </c>
      <c r="S3300" s="1" t="str">
        <f t="shared" si="51"/>
        <v>2014</v>
      </c>
    </row>
    <row r="3301" spans="1:19">
      <c r="A3301" t="s">
        <v>3324</v>
      </c>
      <c r="B3301" s="2">
        <v>41656</v>
      </c>
      <c r="C3301" s="2" t="str">
        <f>VLOOKUP(Sales_Data17[[#This Row],[Customer Name Index]],Customer_Data[#All],2,0)</f>
        <v xml:space="preserve">Ei </v>
      </c>
      <c r="D3301">
        <v>9</v>
      </c>
      <c r="E3301" t="s">
        <v>4</v>
      </c>
      <c r="F3301" t="s">
        <v>8168</v>
      </c>
      <c r="G3301" t="s">
        <v>8027</v>
      </c>
      <c r="H3301" t="str">
        <f>VLOOKUP(Sales_Data17[[#This Row],[Delivery Region Index]],Regions_Table[#All],2,0)</f>
        <v>New South Wales</v>
      </c>
      <c r="I3301" t="str">
        <f>VLOOKUP(Sales_Data17[[#This Row],[Delivery Region Index]],Regions_Table[#All],3,0)</f>
        <v>Wyong</v>
      </c>
      <c r="J3301">
        <v>25</v>
      </c>
      <c r="K3301">
        <v>4</v>
      </c>
      <c r="L3301" t="str">
        <f>VLOOKUP(Sales_Data17[[#This Row],[Product Description Index]],Products_Data[#All],2,0)</f>
        <v>Jeans</v>
      </c>
      <c r="M3301">
        <v>1</v>
      </c>
      <c r="N3301" s="9">
        <v>90.822222222222223</v>
      </c>
      <c r="O3301" s="9">
        <f>Sales_Data17[[#This Row],[Order Quantity]]*Sales_Data17[[#This Row],[Unit Price]]</f>
        <v>90.822222222222223</v>
      </c>
      <c r="P3301" s="9">
        <v>71.74955555555556</v>
      </c>
      <c r="Q3301" s="9">
        <f>Sales_Data17[[#This Row],[Line Total]]-(Sales_Data17[[#This Row],[Total Unit Cost]]*Sales_Data17[[#This Row],[Order Quantity]])</f>
        <v>19.072666666666663</v>
      </c>
      <c r="R3301" s="1" t="str">
        <f>TEXT(Sales_Data17[[#This Row],[OrderDate]],"MMM")</f>
        <v>Jan</v>
      </c>
      <c r="S3301" s="1" t="str">
        <f t="shared" si="51"/>
        <v>2014</v>
      </c>
    </row>
    <row r="3302" spans="1:19">
      <c r="A3302" t="s">
        <v>3325</v>
      </c>
      <c r="B3302" s="2">
        <v>41656</v>
      </c>
      <c r="C3302" s="2" t="str">
        <f>VLOOKUP(Sales_Data17[[#This Row],[Customer Name Index]],Customer_Data[#All],2,0)</f>
        <v>PEDIFIX, Corp</v>
      </c>
      <c r="D3302">
        <v>6</v>
      </c>
      <c r="E3302" t="s">
        <v>3</v>
      </c>
      <c r="F3302" t="s">
        <v>8168</v>
      </c>
      <c r="G3302" t="s">
        <v>8027</v>
      </c>
      <c r="H3302" t="str">
        <f>VLOOKUP(Sales_Data17[[#This Row],[Delivery Region Index]],Regions_Table[#All],2,0)</f>
        <v>New South Wales</v>
      </c>
      <c r="I3302" t="str">
        <f>VLOOKUP(Sales_Data17[[#This Row],[Delivery Region Index]],Regions_Table[#All],3,0)</f>
        <v>Newcastle</v>
      </c>
      <c r="J3302">
        <v>16</v>
      </c>
      <c r="K3302">
        <v>3</v>
      </c>
      <c r="L3302" t="str">
        <f>VLOOKUP(Sales_Data17[[#This Row],[Product Description Index]],Products_Data[#All],2,0)</f>
        <v>Sunglasses</v>
      </c>
      <c r="M3302">
        <v>4</v>
      </c>
      <c r="N3302" s="9">
        <v>438.47777777777782</v>
      </c>
      <c r="O3302" s="9">
        <f>Sales_Data17[[#This Row],[Order Quantity]]*Sales_Data17[[#This Row],[Unit Price]]</f>
        <v>1753.9111111111113</v>
      </c>
      <c r="P3302" s="9">
        <v>311.31922222222221</v>
      </c>
      <c r="Q3302" s="9">
        <f>Sales_Data17[[#This Row],[Line Total]]-(Sales_Data17[[#This Row],[Total Unit Cost]]*Sales_Data17[[#This Row],[Order Quantity]])</f>
        <v>508.63422222222243</v>
      </c>
      <c r="R3302" s="1" t="str">
        <f>TEXT(Sales_Data17[[#This Row],[OrderDate]],"MMM")</f>
        <v>Jan</v>
      </c>
      <c r="S3302" s="1" t="str">
        <f t="shared" si="51"/>
        <v>2014</v>
      </c>
    </row>
    <row r="3303" spans="1:19">
      <c r="A3303" t="s">
        <v>3326</v>
      </c>
      <c r="B3303" s="2">
        <v>41656</v>
      </c>
      <c r="C3303" s="2" t="str">
        <f>VLOOKUP(Sales_Data17[[#This Row],[Customer Name Index]],Customer_Data[#All],2,0)</f>
        <v>3LAB, Ltd</v>
      </c>
      <c r="D3303">
        <v>16</v>
      </c>
      <c r="E3303" t="s">
        <v>4</v>
      </c>
      <c r="F3303" t="s">
        <v>8168</v>
      </c>
      <c r="G3303" t="s">
        <v>8025</v>
      </c>
      <c r="H3303" t="str">
        <f>VLOOKUP(Sales_Data17[[#This Row],[Delivery Region Index]],Regions_Table[#All],2,0)</f>
        <v>South Australia</v>
      </c>
      <c r="I3303" t="str">
        <f>VLOOKUP(Sales_Data17[[#This Row],[Delivery Region Index]],Regions_Table[#All],3,0)</f>
        <v>Adelaide</v>
      </c>
      <c r="J3303">
        <v>46</v>
      </c>
      <c r="K3303">
        <v>7</v>
      </c>
      <c r="L3303" t="str">
        <f>VLOOKUP(Sales_Data17[[#This Row],[Product Description Index]],Products_Data[#All],2,0)</f>
        <v>Dress Shirts</v>
      </c>
      <c r="M3303">
        <v>4</v>
      </c>
      <c r="N3303" s="9">
        <v>81.888888888888886</v>
      </c>
      <c r="O3303" s="9">
        <f>Sales_Data17[[#This Row],[Order Quantity]]*Sales_Data17[[#This Row],[Unit Price]]</f>
        <v>327.55555555555554</v>
      </c>
      <c r="P3303" s="9">
        <v>45.857777777777784</v>
      </c>
      <c r="Q3303" s="9">
        <f>Sales_Data17[[#This Row],[Line Total]]-(Sales_Data17[[#This Row],[Total Unit Cost]]*Sales_Data17[[#This Row],[Order Quantity]])</f>
        <v>144.12444444444441</v>
      </c>
      <c r="R3303" s="1" t="str">
        <f>TEXT(Sales_Data17[[#This Row],[OrderDate]],"MMM")</f>
        <v>Jan</v>
      </c>
      <c r="S3303" s="1" t="str">
        <f t="shared" si="51"/>
        <v>2014</v>
      </c>
    </row>
    <row r="3304" spans="1:19">
      <c r="A3304" t="s">
        <v>3327</v>
      </c>
      <c r="B3304" s="2">
        <v>41656</v>
      </c>
      <c r="C3304" s="2" t="str">
        <f>VLOOKUP(Sales_Data17[[#This Row],[Customer Name Index]],Customer_Data[#All],2,0)</f>
        <v>Medsep Group</v>
      </c>
      <c r="D3304">
        <v>8</v>
      </c>
      <c r="E3304" t="s">
        <v>4</v>
      </c>
      <c r="F3304" t="s">
        <v>8168</v>
      </c>
      <c r="G3304" t="s">
        <v>8027</v>
      </c>
      <c r="H3304" t="str">
        <f>VLOOKUP(Sales_Data17[[#This Row],[Delivery Region Index]],Regions_Table[#All],2,0)</f>
        <v>New South Wales</v>
      </c>
      <c r="I3304" t="str">
        <f>VLOOKUP(Sales_Data17[[#This Row],[Delivery Region Index]],Regions_Table[#All],3,0)</f>
        <v>Tamworth</v>
      </c>
      <c r="J3304">
        <v>21</v>
      </c>
      <c r="K3304">
        <v>3</v>
      </c>
      <c r="L3304" t="str">
        <f>VLOOKUP(Sales_Data17[[#This Row],[Product Description Index]],Products_Data[#All],2,0)</f>
        <v>Sunglasses</v>
      </c>
      <c r="M3304">
        <v>8</v>
      </c>
      <c r="N3304" s="9">
        <v>284.37777777777779</v>
      </c>
      <c r="O3304" s="9">
        <f>Sales_Data17[[#This Row],[Order Quantity]]*Sales_Data17[[#This Row],[Unit Price]]</f>
        <v>2275.0222222222224</v>
      </c>
      <c r="P3304" s="9">
        <v>150.72022222222225</v>
      </c>
      <c r="Q3304" s="9">
        <f>Sales_Data17[[#This Row],[Line Total]]-(Sales_Data17[[#This Row],[Total Unit Cost]]*Sales_Data17[[#This Row],[Order Quantity]])</f>
        <v>1069.2604444444444</v>
      </c>
      <c r="R3304" s="1" t="str">
        <f>TEXT(Sales_Data17[[#This Row],[OrderDate]],"MMM")</f>
        <v>Jan</v>
      </c>
      <c r="S3304" s="1" t="str">
        <f t="shared" si="51"/>
        <v>2014</v>
      </c>
    </row>
    <row r="3305" spans="1:19">
      <c r="A3305" t="s">
        <v>3328</v>
      </c>
      <c r="B3305" s="2">
        <v>41656</v>
      </c>
      <c r="C3305" s="2" t="str">
        <f>VLOOKUP(Sales_Data17[[#This Row],[Customer Name Index]],Customer_Data[#All],2,0)</f>
        <v xml:space="preserve">Linde </v>
      </c>
      <c r="D3305">
        <v>14</v>
      </c>
      <c r="E3305" t="s">
        <v>2</v>
      </c>
      <c r="F3305" t="s">
        <v>8168</v>
      </c>
      <c r="G3305" t="s">
        <v>8026</v>
      </c>
      <c r="H3305" t="str">
        <f>VLOOKUP(Sales_Data17[[#This Row],[Delivery Region Index]],Regions_Table[#All],2,0)</f>
        <v>Queensland</v>
      </c>
      <c r="I3305" t="str">
        <f>VLOOKUP(Sales_Data17[[#This Row],[Delivery Region Index]],Regions_Table[#All],3,0)</f>
        <v>Nambour</v>
      </c>
      <c r="J3305">
        <v>39</v>
      </c>
      <c r="K3305">
        <v>6</v>
      </c>
      <c r="L3305" t="str">
        <f>VLOOKUP(Sales_Data17[[#This Row],[Product Description Index]],Products_Data[#All],2,0)</f>
        <v>Socks</v>
      </c>
      <c r="M3305">
        <v>7</v>
      </c>
      <c r="N3305" s="9">
        <v>705.73333333333335</v>
      </c>
      <c r="O3305" s="9">
        <f>Sales_Data17[[#This Row],[Order Quantity]]*Sales_Data17[[#This Row],[Unit Price]]</f>
        <v>4940.1333333333332</v>
      </c>
      <c r="P3305" s="9">
        <v>324.63733333333334</v>
      </c>
      <c r="Q3305" s="9">
        <f>Sales_Data17[[#This Row],[Line Total]]-(Sales_Data17[[#This Row],[Total Unit Cost]]*Sales_Data17[[#This Row],[Order Quantity]])</f>
        <v>2667.6719999999996</v>
      </c>
      <c r="R3305" s="1" t="str">
        <f>TEXT(Sales_Data17[[#This Row],[OrderDate]],"MMM")</f>
        <v>Jan</v>
      </c>
      <c r="S3305" s="1" t="str">
        <f t="shared" si="51"/>
        <v>2014</v>
      </c>
    </row>
    <row r="3306" spans="1:19">
      <c r="A3306" t="s">
        <v>3329</v>
      </c>
      <c r="B3306" s="2">
        <v>41656</v>
      </c>
      <c r="C3306" s="2" t="str">
        <f>VLOOKUP(Sales_Data17[[#This Row],[Customer Name Index]],Customer_Data[#All],2,0)</f>
        <v>New Ltd</v>
      </c>
      <c r="D3306">
        <v>7</v>
      </c>
      <c r="E3306" t="s">
        <v>4</v>
      </c>
      <c r="F3306" t="s">
        <v>8168</v>
      </c>
      <c r="G3306" t="s">
        <v>8027</v>
      </c>
      <c r="H3306" t="str">
        <f>VLOOKUP(Sales_Data17[[#This Row],[Delivery Region Index]],Regions_Table[#All],2,0)</f>
        <v>New South Wales</v>
      </c>
      <c r="I3306" t="str">
        <f>VLOOKUP(Sales_Data17[[#This Row],[Delivery Region Index]],Regions_Table[#All],3,0)</f>
        <v>Port Macquarie</v>
      </c>
      <c r="J3306">
        <v>19</v>
      </c>
      <c r="K3306">
        <v>3</v>
      </c>
      <c r="L3306" t="str">
        <f>VLOOKUP(Sales_Data17[[#This Row],[Product Description Index]],Products_Data[#All],2,0)</f>
        <v>Sunglasses</v>
      </c>
      <c r="M3306">
        <v>6</v>
      </c>
      <c r="N3306" s="9">
        <v>635.75555555555559</v>
      </c>
      <c r="O3306" s="9">
        <f>Sales_Data17[[#This Row],[Order Quantity]]*Sales_Data17[[#This Row],[Unit Price]]</f>
        <v>3814.5333333333338</v>
      </c>
      <c r="P3306" s="9">
        <v>413.24111111111114</v>
      </c>
      <c r="Q3306" s="9">
        <f>Sales_Data17[[#This Row],[Line Total]]-(Sales_Data17[[#This Row],[Total Unit Cost]]*Sales_Data17[[#This Row],[Order Quantity]])</f>
        <v>1335.086666666667</v>
      </c>
      <c r="R3306" s="1" t="str">
        <f>TEXT(Sales_Data17[[#This Row],[OrderDate]],"MMM")</f>
        <v>Jan</v>
      </c>
      <c r="S3306" s="1" t="str">
        <f t="shared" si="51"/>
        <v>2014</v>
      </c>
    </row>
    <row r="3307" spans="1:19">
      <c r="A3307" t="s">
        <v>3330</v>
      </c>
      <c r="B3307" s="2">
        <v>41657</v>
      </c>
      <c r="C3307" s="2" t="str">
        <f>VLOOKUP(Sales_Data17[[#This Row],[Customer Name Index]],Customer_Data[#All],2,0)</f>
        <v xml:space="preserve">Medline </v>
      </c>
      <c r="D3307">
        <v>12</v>
      </c>
      <c r="E3307" t="s">
        <v>4</v>
      </c>
      <c r="F3307" t="s">
        <v>8168</v>
      </c>
      <c r="G3307" t="s">
        <v>8026</v>
      </c>
      <c r="H3307" t="str">
        <f>VLOOKUP(Sales_Data17[[#This Row],[Delivery Region Index]],Regions_Table[#All],2,0)</f>
        <v>Queensland</v>
      </c>
      <c r="I3307" t="str">
        <f>VLOOKUP(Sales_Data17[[#This Row],[Delivery Region Index]],Regions_Table[#All],3,0)</f>
        <v>Hervey Bay</v>
      </c>
      <c r="J3307">
        <v>33</v>
      </c>
      <c r="K3307">
        <v>5</v>
      </c>
      <c r="L3307" t="str">
        <f>VLOOKUP(Sales_Data17[[#This Row],[Product Description Index]],Products_Data[#All],2,0)</f>
        <v>Hats</v>
      </c>
      <c r="M3307">
        <v>1</v>
      </c>
      <c r="N3307" s="9">
        <v>681.91111111111104</v>
      </c>
      <c r="O3307" s="9">
        <f>Sales_Data17[[#This Row],[Order Quantity]]*Sales_Data17[[#This Row],[Unit Price]]</f>
        <v>681.91111111111104</v>
      </c>
      <c r="P3307" s="9">
        <v>477.33777777777777</v>
      </c>
      <c r="Q3307" s="9">
        <f>Sales_Data17[[#This Row],[Line Total]]-(Sales_Data17[[#This Row],[Total Unit Cost]]*Sales_Data17[[#This Row],[Order Quantity]])</f>
        <v>204.57333333333327</v>
      </c>
      <c r="R3307" s="1" t="str">
        <f>TEXT(Sales_Data17[[#This Row],[OrderDate]],"MMM")</f>
        <v>Jan</v>
      </c>
      <c r="S3307" s="1" t="str">
        <f t="shared" si="51"/>
        <v>2014</v>
      </c>
    </row>
    <row r="3308" spans="1:19">
      <c r="A3308" t="s">
        <v>3331</v>
      </c>
      <c r="B3308" s="2">
        <v>41657</v>
      </c>
      <c r="C3308" s="2" t="str">
        <f>VLOOKUP(Sales_Data17[[#This Row],[Customer Name Index]],Customer_Data[#All],2,0)</f>
        <v xml:space="preserve">Ei </v>
      </c>
      <c r="D3308">
        <v>9</v>
      </c>
      <c r="E3308" t="s">
        <v>4</v>
      </c>
      <c r="F3308" t="s">
        <v>8168</v>
      </c>
      <c r="G3308" t="s">
        <v>8027</v>
      </c>
      <c r="H3308" t="str">
        <f>VLOOKUP(Sales_Data17[[#This Row],[Delivery Region Index]],Regions_Table[#All],2,0)</f>
        <v>Queensland</v>
      </c>
      <c r="I3308" t="str">
        <f>VLOOKUP(Sales_Data17[[#This Row],[Delivery Region Index]],Regions_Table[#All],3,0)</f>
        <v>Brisbane</v>
      </c>
      <c r="J3308">
        <v>26</v>
      </c>
      <c r="K3308">
        <v>4</v>
      </c>
      <c r="L3308" t="str">
        <f>VLOOKUP(Sales_Data17[[#This Row],[Product Description Index]],Products_Data[#All],2,0)</f>
        <v>Jeans</v>
      </c>
      <c r="M3308">
        <v>3</v>
      </c>
      <c r="N3308" s="9">
        <v>29.033333333333335</v>
      </c>
      <c r="O3308" s="9">
        <f>Sales_Data17[[#This Row],[Order Quantity]]*Sales_Data17[[#This Row],[Unit Price]]</f>
        <v>87.100000000000009</v>
      </c>
      <c r="P3308" s="9">
        <v>22.065333333333335</v>
      </c>
      <c r="Q3308" s="9">
        <f>Sales_Data17[[#This Row],[Line Total]]-(Sales_Data17[[#This Row],[Total Unit Cost]]*Sales_Data17[[#This Row],[Order Quantity]])</f>
        <v>20.904000000000011</v>
      </c>
      <c r="R3308" s="1" t="str">
        <f>TEXT(Sales_Data17[[#This Row],[OrderDate]],"MMM")</f>
        <v>Jan</v>
      </c>
      <c r="S3308" s="1" t="str">
        <f t="shared" si="51"/>
        <v>2014</v>
      </c>
    </row>
    <row r="3309" spans="1:19">
      <c r="A3309" t="s">
        <v>3332</v>
      </c>
      <c r="B3309" s="2">
        <v>41657</v>
      </c>
      <c r="C3309" s="2" t="str">
        <f>VLOOKUP(Sales_Data17[[#This Row],[Customer Name Index]],Customer_Data[#All],2,0)</f>
        <v>Medsep Group</v>
      </c>
      <c r="D3309">
        <v>8</v>
      </c>
      <c r="E3309" t="s">
        <v>2</v>
      </c>
      <c r="F3309" t="s">
        <v>8168</v>
      </c>
      <c r="G3309" t="s">
        <v>8027</v>
      </c>
      <c r="H3309" t="str">
        <f>VLOOKUP(Sales_Data17[[#This Row],[Delivery Region Index]],Regions_Table[#All],2,0)</f>
        <v>New South Wales</v>
      </c>
      <c r="I3309" t="str">
        <f>VLOOKUP(Sales_Data17[[#This Row],[Delivery Region Index]],Regions_Table[#All],3,0)</f>
        <v>Wagga Wagga</v>
      </c>
      <c r="J3309">
        <v>23</v>
      </c>
      <c r="K3309">
        <v>4</v>
      </c>
      <c r="L3309" t="str">
        <f>VLOOKUP(Sales_Data17[[#This Row],[Product Description Index]],Products_Data[#All],2,0)</f>
        <v>Jeans</v>
      </c>
      <c r="M3309">
        <v>1</v>
      </c>
      <c r="N3309" s="9">
        <v>435.5</v>
      </c>
      <c r="O3309" s="9">
        <f>Sales_Data17[[#This Row],[Order Quantity]]*Sales_Data17[[#This Row],[Unit Price]]</f>
        <v>435.5</v>
      </c>
      <c r="P3309" s="9">
        <v>322.27</v>
      </c>
      <c r="Q3309" s="9">
        <f>Sales_Data17[[#This Row],[Line Total]]-(Sales_Data17[[#This Row],[Total Unit Cost]]*Sales_Data17[[#This Row],[Order Quantity]])</f>
        <v>113.23000000000002</v>
      </c>
      <c r="R3309" s="1" t="str">
        <f>TEXT(Sales_Data17[[#This Row],[OrderDate]],"MMM")</f>
        <v>Jan</v>
      </c>
      <c r="S3309" s="1" t="str">
        <f t="shared" si="51"/>
        <v>2014</v>
      </c>
    </row>
    <row r="3310" spans="1:19">
      <c r="A3310" t="s">
        <v>3333</v>
      </c>
      <c r="B3310" s="2">
        <v>41657</v>
      </c>
      <c r="C3310" s="2" t="str">
        <f>VLOOKUP(Sales_Data17[[#This Row],[Customer Name Index]],Customer_Data[#All],2,0)</f>
        <v>21st Ltd</v>
      </c>
      <c r="D3310">
        <v>10</v>
      </c>
      <c r="E3310" t="s">
        <v>4</v>
      </c>
      <c r="F3310" t="s">
        <v>8168</v>
      </c>
      <c r="G3310" t="s">
        <v>8026</v>
      </c>
      <c r="H3310" t="str">
        <f>VLOOKUP(Sales_Data17[[#This Row],[Delivery Region Index]],Regions_Table[#All],2,0)</f>
        <v>Queensland</v>
      </c>
      <c r="I3310" t="str">
        <f>VLOOKUP(Sales_Data17[[#This Row],[Delivery Region Index]],Regions_Table[#All],3,0)</f>
        <v>Cairns</v>
      </c>
      <c r="J3310">
        <v>28</v>
      </c>
      <c r="K3310">
        <v>4</v>
      </c>
      <c r="L3310" t="str">
        <f>VLOOKUP(Sales_Data17[[#This Row],[Product Description Index]],Products_Data[#All],2,0)</f>
        <v>Jeans</v>
      </c>
      <c r="M3310">
        <v>6</v>
      </c>
      <c r="N3310" s="9">
        <v>139.95555555555558</v>
      </c>
      <c r="O3310" s="9">
        <f>Sales_Data17[[#This Row],[Order Quantity]]*Sales_Data17[[#This Row],[Unit Price]]</f>
        <v>839.73333333333346</v>
      </c>
      <c r="P3310" s="9">
        <v>102.16755555555557</v>
      </c>
      <c r="Q3310" s="9">
        <f>Sales_Data17[[#This Row],[Line Total]]-(Sales_Data17[[#This Row],[Total Unit Cost]]*Sales_Data17[[#This Row],[Order Quantity]])</f>
        <v>226.72800000000007</v>
      </c>
      <c r="R3310" s="1" t="str">
        <f>TEXT(Sales_Data17[[#This Row],[OrderDate]],"MMM")</f>
        <v>Jan</v>
      </c>
      <c r="S3310" s="1" t="str">
        <f t="shared" si="51"/>
        <v>2014</v>
      </c>
    </row>
    <row r="3311" spans="1:19">
      <c r="A3311" t="s">
        <v>3334</v>
      </c>
      <c r="B3311" s="2">
        <v>41657</v>
      </c>
      <c r="C3311" s="2" t="str">
        <f>VLOOKUP(Sales_Data17[[#This Row],[Customer Name Index]],Customer_Data[#All],2,0)</f>
        <v>PEDIFIX, Corp</v>
      </c>
      <c r="D3311">
        <v>6</v>
      </c>
      <c r="E3311" t="s">
        <v>3</v>
      </c>
      <c r="F3311" t="s">
        <v>8168</v>
      </c>
      <c r="G3311" t="s">
        <v>8027</v>
      </c>
      <c r="H3311" t="str">
        <f>VLOOKUP(Sales_Data17[[#This Row],[Delivery Region Index]],Regions_Table[#All],2,0)</f>
        <v>New South Wales</v>
      </c>
      <c r="I3311" t="str">
        <f>VLOOKUP(Sales_Data17[[#This Row],[Delivery Region Index]],Regions_Table[#All],3,0)</f>
        <v>Newcastle</v>
      </c>
      <c r="J3311">
        <v>16</v>
      </c>
      <c r="K3311">
        <v>3</v>
      </c>
      <c r="L3311" t="str">
        <f>VLOOKUP(Sales_Data17[[#This Row],[Product Description Index]],Products_Data[#All],2,0)</f>
        <v>Sunglasses</v>
      </c>
      <c r="M3311">
        <v>6</v>
      </c>
      <c r="N3311" s="9">
        <v>262.04444444444448</v>
      </c>
      <c r="O3311" s="9">
        <f>Sales_Data17[[#This Row],[Order Quantity]]*Sales_Data17[[#This Row],[Unit Price]]</f>
        <v>1572.2666666666669</v>
      </c>
      <c r="P3311" s="9">
        <v>170.32888888888888</v>
      </c>
      <c r="Q3311" s="9">
        <f>Sales_Data17[[#This Row],[Line Total]]-(Sales_Data17[[#This Row],[Total Unit Cost]]*Sales_Data17[[#This Row],[Order Quantity]])</f>
        <v>550.29333333333352</v>
      </c>
      <c r="R3311" s="1" t="str">
        <f>TEXT(Sales_Data17[[#This Row],[OrderDate]],"MMM")</f>
        <v>Jan</v>
      </c>
      <c r="S3311" s="1" t="str">
        <f t="shared" si="51"/>
        <v>2014</v>
      </c>
    </row>
    <row r="3312" spans="1:19">
      <c r="A3312" t="s">
        <v>3335</v>
      </c>
      <c r="B3312" s="2">
        <v>41657</v>
      </c>
      <c r="C3312" s="2" t="str">
        <f>VLOOKUP(Sales_Data17[[#This Row],[Customer Name Index]],Customer_Data[#All],2,0)</f>
        <v>Pacific Ltd</v>
      </c>
      <c r="D3312">
        <v>20</v>
      </c>
      <c r="E3312" t="s">
        <v>2</v>
      </c>
      <c r="F3312" t="s">
        <v>8168</v>
      </c>
      <c r="G3312" t="s">
        <v>8028</v>
      </c>
      <c r="H3312" t="str">
        <f>VLOOKUP(Sales_Data17[[#This Row],[Delivery Region Index]],Regions_Table[#All],2,0)</f>
        <v>Victoria</v>
      </c>
      <c r="I3312" t="str">
        <f>VLOOKUP(Sales_Data17[[#This Row],[Delivery Region Index]],Regions_Table[#All],3,0)</f>
        <v>Wodonga</v>
      </c>
      <c r="J3312">
        <v>58</v>
      </c>
      <c r="K3312">
        <v>8</v>
      </c>
      <c r="L3312" t="str">
        <f>VLOOKUP(Sales_Data17[[#This Row],[Product Description Index]],Products_Data[#All],2,0)</f>
        <v>Shoes</v>
      </c>
      <c r="M3312">
        <v>4</v>
      </c>
      <c r="N3312" s="9">
        <v>320.85555555555561</v>
      </c>
      <c r="O3312" s="9">
        <f>Sales_Data17[[#This Row],[Order Quantity]]*Sales_Data17[[#This Row],[Unit Price]]</f>
        <v>1283.4222222222224</v>
      </c>
      <c r="P3312" s="9">
        <v>160.42777777777781</v>
      </c>
      <c r="Q3312" s="9">
        <f>Sales_Data17[[#This Row],[Line Total]]-(Sales_Data17[[#This Row],[Total Unit Cost]]*Sales_Data17[[#This Row],[Order Quantity]])</f>
        <v>641.71111111111122</v>
      </c>
      <c r="R3312" s="1" t="str">
        <f>TEXT(Sales_Data17[[#This Row],[OrderDate]],"MMM")</f>
        <v>Jan</v>
      </c>
      <c r="S3312" s="1" t="str">
        <f t="shared" si="51"/>
        <v>2014</v>
      </c>
    </row>
    <row r="3313" spans="1:19">
      <c r="A3313" t="s">
        <v>3336</v>
      </c>
      <c r="B3313" s="2">
        <v>41657</v>
      </c>
      <c r="C3313" s="2" t="str">
        <f>VLOOKUP(Sales_Data17[[#This Row],[Customer Name Index]],Customer_Data[#All],2,0)</f>
        <v>Pacific Ltd</v>
      </c>
      <c r="D3313">
        <v>20</v>
      </c>
      <c r="E3313" t="s">
        <v>4</v>
      </c>
      <c r="F3313" t="s">
        <v>8168</v>
      </c>
      <c r="G3313" t="s">
        <v>8028</v>
      </c>
      <c r="H3313" t="str">
        <f>VLOOKUP(Sales_Data17[[#This Row],[Delivery Region Index]],Regions_Table[#All],2,0)</f>
        <v>Victoria</v>
      </c>
      <c r="I3313" t="str">
        <f>VLOOKUP(Sales_Data17[[#This Row],[Delivery Region Index]],Regions_Table[#All],3,0)</f>
        <v>Warrnambool</v>
      </c>
      <c r="J3313">
        <v>57</v>
      </c>
      <c r="K3313">
        <v>8</v>
      </c>
      <c r="L3313" t="str">
        <f>VLOOKUP(Sales_Data17[[#This Row],[Product Description Index]],Products_Data[#All],2,0)</f>
        <v>Shoes</v>
      </c>
      <c r="M3313">
        <v>8</v>
      </c>
      <c r="N3313" s="9">
        <v>118.36666666666666</v>
      </c>
      <c r="O3313" s="9">
        <f>Sales_Data17[[#This Row],[Order Quantity]]*Sales_Data17[[#This Row],[Unit Price]]</f>
        <v>946.93333333333328</v>
      </c>
      <c r="P3313" s="9">
        <v>69.836333333333329</v>
      </c>
      <c r="Q3313" s="9">
        <f>Sales_Data17[[#This Row],[Line Total]]-(Sales_Data17[[#This Row],[Total Unit Cost]]*Sales_Data17[[#This Row],[Order Quantity]])</f>
        <v>388.24266666666665</v>
      </c>
      <c r="R3313" s="1" t="str">
        <f>TEXT(Sales_Data17[[#This Row],[OrderDate]],"MMM")</f>
        <v>Jan</v>
      </c>
      <c r="S3313" s="1" t="str">
        <f t="shared" si="51"/>
        <v>2014</v>
      </c>
    </row>
    <row r="3314" spans="1:19">
      <c r="A3314" t="s">
        <v>3337</v>
      </c>
      <c r="B3314" s="2">
        <v>41658</v>
      </c>
      <c r="C3314" s="2" t="str">
        <f>VLOOKUP(Sales_Data17[[#This Row],[Customer Name Index]],Customer_Data[#All],2,0)</f>
        <v>Procter Corp</v>
      </c>
      <c r="D3314">
        <v>5</v>
      </c>
      <c r="E3314" t="s">
        <v>4</v>
      </c>
      <c r="F3314" t="s">
        <v>8168</v>
      </c>
      <c r="G3314" t="s">
        <v>8027</v>
      </c>
      <c r="H3314" t="str">
        <f>VLOOKUP(Sales_Data17[[#This Row],[Delivery Region Index]],Regions_Table[#All],2,0)</f>
        <v>New South Wales</v>
      </c>
      <c r="I3314" t="str">
        <f>VLOOKUP(Sales_Data17[[#This Row],[Delivery Region Index]],Regions_Table[#All],3,0)</f>
        <v>Lismore</v>
      </c>
      <c r="J3314">
        <v>14</v>
      </c>
      <c r="K3314">
        <v>2</v>
      </c>
      <c r="L3314" t="str">
        <f>VLOOKUP(Sales_Data17[[#This Row],[Product Description Index]],Products_Data[#All],2,0)</f>
        <v>Pants</v>
      </c>
      <c r="M3314">
        <v>3</v>
      </c>
      <c r="N3314" s="9">
        <v>591.83333333333337</v>
      </c>
      <c r="O3314" s="9">
        <f>Sales_Data17[[#This Row],[Order Quantity]]*Sales_Data17[[#This Row],[Unit Price]]</f>
        <v>1775.5</v>
      </c>
      <c r="P3314" s="9">
        <v>278.16166666666663</v>
      </c>
      <c r="Q3314" s="9">
        <f>Sales_Data17[[#This Row],[Line Total]]-(Sales_Data17[[#This Row],[Total Unit Cost]]*Sales_Data17[[#This Row],[Order Quantity]])</f>
        <v>941.0150000000001</v>
      </c>
      <c r="R3314" s="1" t="str">
        <f>TEXT(Sales_Data17[[#This Row],[OrderDate]],"MMM")</f>
        <v>Jan</v>
      </c>
      <c r="S3314" s="1" t="str">
        <f t="shared" si="51"/>
        <v>2014</v>
      </c>
    </row>
    <row r="3315" spans="1:19">
      <c r="A3315" t="s">
        <v>3338</v>
      </c>
      <c r="B3315" s="2">
        <v>41658</v>
      </c>
      <c r="C3315" s="2" t="str">
        <f>VLOOKUP(Sales_Data17[[#This Row],[Customer Name Index]],Customer_Data[#All],2,0)</f>
        <v>3LAB, Ltd</v>
      </c>
      <c r="D3315">
        <v>16</v>
      </c>
      <c r="E3315" t="s">
        <v>4</v>
      </c>
      <c r="F3315" t="s">
        <v>8168</v>
      </c>
      <c r="G3315" t="s">
        <v>8025</v>
      </c>
      <c r="H3315" t="str">
        <f>VLOOKUP(Sales_Data17[[#This Row],[Delivery Region Index]],Regions_Table[#All],2,0)</f>
        <v>Queensland</v>
      </c>
      <c r="I3315" t="str">
        <f>VLOOKUP(Sales_Data17[[#This Row],[Delivery Region Index]],Regions_Table[#All],3,0)</f>
        <v>Townsville</v>
      </c>
      <c r="J3315">
        <v>45</v>
      </c>
      <c r="K3315">
        <v>7</v>
      </c>
      <c r="L3315" t="str">
        <f>VLOOKUP(Sales_Data17[[#This Row],[Product Description Index]],Products_Data[#All],2,0)</f>
        <v>Dress Shirts</v>
      </c>
      <c r="M3315">
        <v>5</v>
      </c>
      <c r="N3315" s="9">
        <v>380.41111111111115</v>
      </c>
      <c r="O3315" s="9">
        <f>Sales_Data17[[#This Row],[Order Quantity]]*Sales_Data17[[#This Row],[Unit Price]]</f>
        <v>1902.0555555555557</v>
      </c>
      <c r="P3315" s="9">
        <v>171.18500000000003</v>
      </c>
      <c r="Q3315" s="9">
        <f>Sales_Data17[[#This Row],[Line Total]]-(Sales_Data17[[#This Row],[Total Unit Cost]]*Sales_Data17[[#This Row],[Order Quantity]])</f>
        <v>1046.1305555555555</v>
      </c>
      <c r="R3315" s="1" t="str">
        <f>TEXT(Sales_Data17[[#This Row],[OrderDate]],"MMM")</f>
        <v>Jan</v>
      </c>
      <c r="S3315" s="1" t="str">
        <f t="shared" si="51"/>
        <v>2014</v>
      </c>
    </row>
    <row r="3316" spans="1:19">
      <c r="A3316" t="s">
        <v>3339</v>
      </c>
      <c r="B3316" s="2">
        <v>41659</v>
      </c>
      <c r="C3316" s="2" t="str">
        <f>VLOOKUP(Sales_Data17[[#This Row],[Customer Name Index]],Customer_Data[#All],2,0)</f>
        <v>21st Ltd</v>
      </c>
      <c r="D3316">
        <v>10</v>
      </c>
      <c r="E3316" t="s">
        <v>2</v>
      </c>
      <c r="F3316" t="s">
        <v>8168</v>
      </c>
      <c r="G3316" t="s">
        <v>8026</v>
      </c>
      <c r="H3316" t="str">
        <f>VLOOKUP(Sales_Data17[[#This Row],[Delivery Region Index]],Regions_Table[#All],2,0)</f>
        <v>Queensland</v>
      </c>
      <c r="I3316" t="str">
        <f>VLOOKUP(Sales_Data17[[#This Row],[Delivery Region Index]],Regions_Table[#All],3,0)</f>
        <v>Cairns</v>
      </c>
      <c r="J3316">
        <v>28</v>
      </c>
      <c r="K3316">
        <v>4</v>
      </c>
      <c r="L3316" t="str">
        <f>VLOOKUP(Sales_Data17[[#This Row],[Product Description Index]],Products_Data[#All],2,0)</f>
        <v>Jeans</v>
      </c>
      <c r="M3316">
        <v>6</v>
      </c>
      <c r="N3316" s="9">
        <v>431.03333333333336</v>
      </c>
      <c r="O3316" s="9">
        <f>Sales_Data17[[#This Row],[Order Quantity]]*Sales_Data17[[#This Row],[Unit Price]]</f>
        <v>2586.2000000000003</v>
      </c>
      <c r="P3316" s="9">
        <v>202.58566666666667</v>
      </c>
      <c r="Q3316" s="9">
        <f>Sales_Data17[[#This Row],[Line Total]]-(Sales_Data17[[#This Row],[Total Unit Cost]]*Sales_Data17[[#This Row],[Order Quantity]])</f>
        <v>1370.6860000000001</v>
      </c>
      <c r="R3316" s="1" t="str">
        <f>TEXT(Sales_Data17[[#This Row],[OrderDate]],"MMM")</f>
        <v>Jan</v>
      </c>
      <c r="S3316" s="1" t="str">
        <f t="shared" si="51"/>
        <v>2014</v>
      </c>
    </row>
    <row r="3317" spans="1:19">
      <c r="A3317" t="s">
        <v>3340</v>
      </c>
      <c r="B3317" s="2">
        <v>41659</v>
      </c>
      <c r="C3317" s="2" t="str">
        <f>VLOOKUP(Sales_Data17[[#This Row],[Customer Name Index]],Customer_Data[#All],2,0)</f>
        <v>Eminence Corp</v>
      </c>
      <c r="D3317">
        <v>18</v>
      </c>
      <c r="E3317" t="s">
        <v>4</v>
      </c>
      <c r="F3317" t="s">
        <v>8168</v>
      </c>
      <c r="G3317" t="s">
        <v>8025</v>
      </c>
      <c r="H3317" t="str">
        <f>VLOOKUP(Sales_Data17[[#This Row],[Delivery Region Index]],Regions_Table[#All],2,0)</f>
        <v>Victoria</v>
      </c>
      <c r="I3317" t="str">
        <f>VLOOKUP(Sales_Data17[[#This Row],[Delivery Region Index]],Regions_Table[#All],3,0)</f>
        <v>Latrobe City</v>
      </c>
      <c r="J3317">
        <v>52</v>
      </c>
      <c r="K3317">
        <v>8</v>
      </c>
      <c r="L3317" t="str">
        <f>VLOOKUP(Sales_Data17[[#This Row],[Product Description Index]],Products_Data[#All],2,0)</f>
        <v>Shoes</v>
      </c>
      <c r="M3317">
        <v>4</v>
      </c>
      <c r="N3317" s="9">
        <v>436.24444444444447</v>
      </c>
      <c r="O3317" s="9">
        <f>Sales_Data17[[#This Row],[Order Quantity]]*Sales_Data17[[#This Row],[Unit Price]]</f>
        <v>1744.9777777777779</v>
      </c>
      <c r="P3317" s="9">
        <v>362.08288888888887</v>
      </c>
      <c r="Q3317" s="9">
        <f>Sales_Data17[[#This Row],[Line Total]]-(Sales_Data17[[#This Row],[Total Unit Cost]]*Sales_Data17[[#This Row],[Order Quantity]])</f>
        <v>296.64622222222238</v>
      </c>
      <c r="R3317" s="1" t="str">
        <f>TEXT(Sales_Data17[[#This Row],[OrderDate]],"MMM")</f>
        <v>Jan</v>
      </c>
      <c r="S3317" s="1" t="str">
        <f t="shared" si="51"/>
        <v>2014</v>
      </c>
    </row>
    <row r="3318" spans="1:19">
      <c r="A3318" t="s">
        <v>3341</v>
      </c>
      <c r="B3318" s="2">
        <v>41659</v>
      </c>
      <c r="C3318" s="2" t="str">
        <f>VLOOKUP(Sales_Data17[[#This Row],[Customer Name Index]],Customer_Data[#All],2,0)</f>
        <v xml:space="preserve">Linde </v>
      </c>
      <c r="D3318">
        <v>14</v>
      </c>
      <c r="E3318" t="s">
        <v>3</v>
      </c>
      <c r="F3318" t="s">
        <v>8168</v>
      </c>
      <c r="G3318" t="s">
        <v>8026</v>
      </c>
      <c r="H3318" t="str">
        <f>VLOOKUP(Sales_Data17[[#This Row],[Delivery Region Index]],Regions_Table[#All],2,0)</f>
        <v>Queensland</v>
      </c>
      <c r="I3318" t="str">
        <f>VLOOKUP(Sales_Data17[[#This Row],[Delivery Region Index]],Regions_Table[#All],3,0)</f>
        <v>Rockhampton</v>
      </c>
      <c r="J3318">
        <v>41</v>
      </c>
      <c r="K3318">
        <v>6</v>
      </c>
      <c r="L3318" t="str">
        <f>VLOOKUP(Sales_Data17[[#This Row],[Product Description Index]],Products_Data[#All],2,0)</f>
        <v>Socks</v>
      </c>
      <c r="M3318">
        <v>5</v>
      </c>
      <c r="N3318" s="9">
        <v>110.92222222222223</v>
      </c>
      <c r="O3318" s="9">
        <f>Sales_Data17[[#This Row],[Order Quantity]]*Sales_Data17[[#This Row],[Unit Price]]</f>
        <v>554.6111111111112</v>
      </c>
      <c r="P3318" s="9">
        <v>88.737777777777794</v>
      </c>
      <c r="Q3318" s="9">
        <f>Sales_Data17[[#This Row],[Line Total]]-(Sales_Data17[[#This Row],[Total Unit Cost]]*Sales_Data17[[#This Row],[Order Quantity]])</f>
        <v>110.92222222222222</v>
      </c>
      <c r="R3318" s="1" t="str">
        <f>TEXT(Sales_Data17[[#This Row],[OrderDate]],"MMM")</f>
        <v>Jan</v>
      </c>
      <c r="S3318" s="1" t="str">
        <f t="shared" si="51"/>
        <v>2014</v>
      </c>
    </row>
    <row r="3319" spans="1:19">
      <c r="A3319" t="s">
        <v>3342</v>
      </c>
      <c r="B3319" s="2">
        <v>41659</v>
      </c>
      <c r="C3319" s="2" t="str">
        <f>VLOOKUP(Sales_Data17[[#This Row],[Customer Name Index]],Customer_Data[#All],2,0)</f>
        <v>Avon Corp</v>
      </c>
      <c r="D3319">
        <v>1</v>
      </c>
      <c r="E3319" t="s">
        <v>3</v>
      </c>
      <c r="F3319" t="s">
        <v>8168</v>
      </c>
      <c r="G3319" t="s">
        <v>8027</v>
      </c>
      <c r="H3319" t="str">
        <f>VLOOKUP(Sales_Data17[[#This Row],[Delivery Region Index]],Regions_Table[#All],2,0)</f>
        <v>New South Wales</v>
      </c>
      <c r="I3319" t="str">
        <f>VLOOKUP(Sales_Data17[[#This Row],[Delivery Region Index]],Regions_Table[#All],3,0)</f>
        <v>Albury</v>
      </c>
      <c r="J3319">
        <v>2</v>
      </c>
      <c r="K3319">
        <v>1</v>
      </c>
      <c r="L3319" t="str">
        <f>VLOOKUP(Sales_Data17[[#This Row],[Product Description Index]],Products_Data[#All],2,0)</f>
        <v>Shirts</v>
      </c>
      <c r="M3319">
        <v>7</v>
      </c>
      <c r="N3319" s="9">
        <v>101.98888888888888</v>
      </c>
      <c r="O3319" s="9">
        <f>Sales_Data17[[#This Row],[Order Quantity]]*Sales_Data17[[#This Row],[Unit Price]]</f>
        <v>713.92222222222222</v>
      </c>
      <c r="P3319" s="9">
        <v>58.133666666666663</v>
      </c>
      <c r="Q3319" s="9">
        <f>Sales_Data17[[#This Row],[Line Total]]-(Sales_Data17[[#This Row],[Total Unit Cost]]*Sales_Data17[[#This Row],[Order Quantity]])</f>
        <v>306.98655555555558</v>
      </c>
      <c r="R3319" s="1" t="str">
        <f>TEXT(Sales_Data17[[#This Row],[OrderDate]],"MMM")</f>
        <v>Jan</v>
      </c>
      <c r="S3319" s="1" t="str">
        <f t="shared" si="51"/>
        <v>2014</v>
      </c>
    </row>
    <row r="3320" spans="1:19">
      <c r="A3320" t="s">
        <v>3343</v>
      </c>
      <c r="B3320" s="2">
        <v>41659</v>
      </c>
      <c r="C3320" s="2" t="str">
        <f>VLOOKUP(Sales_Data17[[#This Row],[Customer Name Index]],Customer_Data[#All],2,0)</f>
        <v>Avon Corp</v>
      </c>
      <c r="D3320">
        <v>1</v>
      </c>
      <c r="E3320" t="s">
        <v>3</v>
      </c>
      <c r="F3320" t="s">
        <v>8168</v>
      </c>
      <c r="G3320" t="s">
        <v>8027</v>
      </c>
      <c r="H3320" t="str">
        <f>VLOOKUP(Sales_Data17[[#This Row],[Delivery Region Index]],Regions_Table[#All],2,0)</f>
        <v>New South Wales</v>
      </c>
      <c r="I3320" t="str">
        <f>VLOOKUP(Sales_Data17[[#This Row],[Delivery Region Index]],Regions_Table[#All],3,0)</f>
        <v>Sydney</v>
      </c>
      <c r="J3320">
        <v>1</v>
      </c>
      <c r="K3320">
        <v>1</v>
      </c>
      <c r="L3320" t="str">
        <f>VLOOKUP(Sales_Data17[[#This Row],[Product Description Index]],Products_Data[#All],2,0)</f>
        <v>Shirts</v>
      </c>
      <c r="M3320">
        <v>4</v>
      </c>
      <c r="N3320" s="9">
        <v>122.08888888888889</v>
      </c>
      <c r="O3320" s="9">
        <f>Sales_Data17[[#This Row],[Order Quantity]]*Sales_Data17[[#This Row],[Unit Price]]</f>
        <v>488.35555555555555</v>
      </c>
      <c r="P3320" s="9">
        <v>70.811555555555557</v>
      </c>
      <c r="Q3320" s="9">
        <f>Sales_Data17[[#This Row],[Line Total]]-(Sales_Data17[[#This Row],[Total Unit Cost]]*Sales_Data17[[#This Row],[Order Quantity]])</f>
        <v>205.10933333333332</v>
      </c>
      <c r="R3320" s="1" t="str">
        <f>TEXT(Sales_Data17[[#This Row],[OrderDate]],"MMM")</f>
        <v>Jan</v>
      </c>
      <c r="S3320" s="1" t="str">
        <f t="shared" si="51"/>
        <v>2014</v>
      </c>
    </row>
    <row r="3321" spans="1:19">
      <c r="A3321" t="s">
        <v>3344</v>
      </c>
      <c r="B3321" s="2">
        <v>41659</v>
      </c>
      <c r="C3321" s="2" t="str">
        <f>VLOOKUP(Sales_Data17[[#This Row],[Customer Name Index]],Customer_Data[#All],2,0)</f>
        <v>Apollo Ltd</v>
      </c>
      <c r="D3321">
        <v>11</v>
      </c>
      <c r="E3321" t="s">
        <v>2</v>
      </c>
      <c r="F3321" t="s">
        <v>8168</v>
      </c>
      <c r="G3321" t="s">
        <v>8026</v>
      </c>
      <c r="H3321" t="str">
        <f>VLOOKUP(Sales_Data17[[#This Row],[Delivery Region Index]],Regions_Table[#All],2,0)</f>
        <v>Queensland</v>
      </c>
      <c r="I3321" t="str">
        <f>VLOOKUP(Sales_Data17[[#This Row],[Delivery Region Index]],Regions_Table[#All],3,0)</f>
        <v>Gladstone</v>
      </c>
      <c r="J3321">
        <v>30</v>
      </c>
      <c r="K3321">
        <v>5</v>
      </c>
      <c r="L3321" t="str">
        <f>VLOOKUP(Sales_Data17[[#This Row],[Product Description Index]],Products_Data[#All],2,0)</f>
        <v>Hats</v>
      </c>
      <c r="M3321">
        <v>9</v>
      </c>
      <c r="N3321" s="9">
        <v>443.68888888888893</v>
      </c>
      <c r="O3321" s="9">
        <f>Sales_Data17[[#This Row],[Order Quantity]]*Sales_Data17[[#This Row],[Unit Price]]</f>
        <v>3993.2000000000003</v>
      </c>
      <c r="P3321" s="9">
        <v>279.52400000000006</v>
      </c>
      <c r="Q3321" s="9">
        <f>Sales_Data17[[#This Row],[Line Total]]-(Sales_Data17[[#This Row],[Total Unit Cost]]*Sales_Data17[[#This Row],[Order Quantity]])</f>
        <v>1477.4839999999999</v>
      </c>
      <c r="R3321" s="1" t="str">
        <f>TEXT(Sales_Data17[[#This Row],[OrderDate]],"MMM")</f>
        <v>Jan</v>
      </c>
      <c r="S3321" s="1" t="str">
        <f t="shared" si="51"/>
        <v>2014</v>
      </c>
    </row>
    <row r="3322" spans="1:19">
      <c r="A3322" t="s">
        <v>3345</v>
      </c>
      <c r="B3322" s="2">
        <v>41660</v>
      </c>
      <c r="C3322" s="2" t="str">
        <f>VLOOKUP(Sales_Data17[[#This Row],[Customer Name Index]],Customer_Data[#All],2,0)</f>
        <v>New Ltd</v>
      </c>
      <c r="D3322">
        <v>7</v>
      </c>
      <c r="E3322" t="s">
        <v>4</v>
      </c>
      <c r="F3322" t="s">
        <v>8168</v>
      </c>
      <c r="G3322" t="s">
        <v>8027</v>
      </c>
      <c r="H3322" t="str">
        <f>VLOOKUP(Sales_Data17[[#This Row],[Delivery Region Index]],Regions_Table[#All],2,0)</f>
        <v>New South Wales</v>
      </c>
      <c r="I3322" t="str">
        <f>VLOOKUP(Sales_Data17[[#This Row],[Delivery Region Index]],Regions_Table[#All],3,0)</f>
        <v>Orange</v>
      </c>
      <c r="J3322">
        <v>18</v>
      </c>
      <c r="K3322">
        <v>3</v>
      </c>
      <c r="L3322" t="str">
        <f>VLOOKUP(Sales_Data17[[#This Row],[Product Description Index]],Products_Data[#All],2,0)</f>
        <v>Sunglasses</v>
      </c>
      <c r="M3322">
        <v>7</v>
      </c>
      <c r="N3322" s="9">
        <v>276.18888888888893</v>
      </c>
      <c r="O3322" s="9">
        <f>Sales_Data17[[#This Row],[Order Quantity]]*Sales_Data17[[#This Row],[Unit Price]]</f>
        <v>1933.3222222222225</v>
      </c>
      <c r="P3322" s="9">
        <v>182.28466666666671</v>
      </c>
      <c r="Q3322" s="9">
        <f>Sales_Data17[[#This Row],[Line Total]]-(Sales_Data17[[#This Row],[Total Unit Cost]]*Sales_Data17[[#This Row],[Order Quantity]])</f>
        <v>657.32955555555554</v>
      </c>
      <c r="R3322" s="1" t="str">
        <f>TEXT(Sales_Data17[[#This Row],[OrderDate]],"MMM")</f>
        <v>Jan</v>
      </c>
      <c r="S3322" s="1" t="str">
        <f t="shared" si="51"/>
        <v>2014</v>
      </c>
    </row>
    <row r="3323" spans="1:19">
      <c r="A3323" t="s">
        <v>3346</v>
      </c>
      <c r="B3323" s="2">
        <v>41660</v>
      </c>
      <c r="C3323" s="2" t="str">
        <f>VLOOKUP(Sales_Data17[[#This Row],[Customer Name Index]],Customer_Data[#All],2,0)</f>
        <v>Avon Corp</v>
      </c>
      <c r="D3323">
        <v>1</v>
      </c>
      <c r="E3323" t="s">
        <v>2</v>
      </c>
      <c r="F3323" t="s">
        <v>8168</v>
      </c>
      <c r="G3323" t="s">
        <v>8027</v>
      </c>
      <c r="H3323" t="str">
        <f>VLOOKUP(Sales_Data17[[#This Row],[Delivery Region Index]],Regions_Table[#All],2,0)</f>
        <v>New South Wales</v>
      </c>
      <c r="I3323" t="str">
        <f>VLOOKUP(Sales_Data17[[#This Row],[Delivery Region Index]],Regions_Table[#All],3,0)</f>
        <v>Sydney</v>
      </c>
      <c r="J3323">
        <v>1</v>
      </c>
      <c r="K3323">
        <v>1</v>
      </c>
      <c r="L3323" t="str">
        <f>VLOOKUP(Sales_Data17[[#This Row],[Product Description Index]],Products_Data[#All],2,0)</f>
        <v>Shirts</v>
      </c>
      <c r="M3323">
        <v>3</v>
      </c>
      <c r="N3323" s="9">
        <v>24.566666666666666</v>
      </c>
      <c r="O3323" s="9">
        <f>Sales_Data17[[#This Row],[Order Quantity]]*Sales_Data17[[#This Row],[Unit Price]]</f>
        <v>73.7</v>
      </c>
      <c r="P3323" s="9">
        <v>13.511666666666667</v>
      </c>
      <c r="Q3323" s="9">
        <f>Sales_Data17[[#This Row],[Line Total]]-(Sales_Data17[[#This Row],[Total Unit Cost]]*Sales_Data17[[#This Row],[Order Quantity]])</f>
        <v>33.165000000000006</v>
      </c>
      <c r="R3323" s="1" t="str">
        <f>TEXT(Sales_Data17[[#This Row],[OrderDate]],"MMM")</f>
        <v>Jan</v>
      </c>
      <c r="S3323" s="1" t="str">
        <f t="shared" si="51"/>
        <v>2014</v>
      </c>
    </row>
    <row r="3324" spans="1:19">
      <c r="A3324" t="s">
        <v>3347</v>
      </c>
      <c r="B3324" s="2">
        <v>41660</v>
      </c>
      <c r="C3324" s="2" t="str">
        <f>VLOOKUP(Sales_Data17[[#This Row],[Customer Name Index]],Customer_Data[#All],2,0)</f>
        <v>Pure Group</v>
      </c>
      <c r="D3324">
        <v>17</v>
      </c>
      <c r="E3324" t="s">
        <v>2</v>
      </c>
      <c r="F3324" t="s">
        <v>8168</v>
      </c>
      <c r="G3324" t="s">
        <v>8025</v>
      </c>
      <c r="H3324" t="str">
        <f>VLOOKUP(Sales_Data17[[#This Row],[Delivery Region Index]],Regions_Table[#All],2,0)</f>
        <v>Victoria</v>
      </c>
      <c r="I3324" t="str">
        <f>VLOOKUP(Sales_Data17[[#This Row],[Delivery Region Index]],Regions_Table[#All],3,0)</f>
        <v>Melbourne</v>
      </c>
      <c r="J3324">
        <v>47</v>
      </c>
      <c r="K3324">
        <v>7</v>
      </c>
      <c r="L3324" t="str">
        <f>VLOOKUP(Sales_Data17[[#This Row],[Product Description Index]],Products_Data[#All],2,0)</f>
        <v>Dress Shirts</v>
      </c>
      <c r="M3324">
        <v>6</v>
      </c>
      <c r="N3324" s="9">
        <v>248.64444444444447</v>
      </c>
      <c r="O3324" s="9">
        <f>Sales_Data17[[#This Row],[Order Quantity]]*Sales_Data17[[#This Row],[Unit Price]]</f>
        <v>1491.8666666666668</v>
      </c>
      <c r="P3324" s="9">
        <v>174.05111111111111</v>
      </c>
      <c r="Q3324" s="9">
        <f>Sales_Data17[[#This Row],[Line Total]]-(Sales_Data17[[#This Row],[Total Unit Cost]]*Sales_Data17[[#This Row],[Order Quantity]])</f>
        <v>447.56000000000017</v>
      </c>
      <c r="R3324" s="1" t="str">
        <f>TEXT(Sales_Data17[[#This Row],[OrderDate]],"MMM")</f>
        <v>Jan</v>
      </c>
      <c r="S3324" s="1" t="str">
        <f t="shared" si="51"/>
        <v>2014</v>
      </c>
    </row>
    <row r="3325" spans="1:19">
      <c r="A3325" t="s">
        <v>3348</v>
      </c>
      <c r="B3325" s="2">
        <v>41660</v>
      </c>
      <c r="C3325" s="2" t="str">
        <f>VLOOKUP(Sales_Data17[[#This Row],[Customer Name Index]],Customer_Data[#All],2,0)</f>
        <v>Elorac, Corp</v>
      </c>
      <c r="D3325">
        <v>3</v>
      </c>
      <c r="E3325" t="s">
        <v>4</v>
      </c>
      <c r="F3325" t="s">
        <v>8168</v>
      </c>
      <c r="G3325" t="s">
        <v>8027</v>
      </c>
      <c r="H3325" t="str">
        <f>VLOOKUP(Sales_Data17[[#This Row],[Delivery Region Index]],Regions_Table[#All],2,0)</f>
        <v>New South Wales</v>
      </c>
      <c r="I3325" t="str">
        <f>VLOOKUP(Sales_Data17[[#This Row],[Delivery Region Index]],Regions_Table[#All],3,0)</f>
        <v>Coffs Harbour</v>
      </c>
      <c r="J3325">
        <v>7</v>
      </c>
      <c r="K3325">
        <v>1</v>
      </c>
      <c r="L3325" t="str">
        <f>VLOOKUP(Sales_Data17[[#This Row],[Product Description Index]],Products_Data[#All],2,0)</f>
        <v>Shirts</v>
      </c>
      <c r="M3325">
        <v>3</v>
      </c>
      <c r="N3325" s="9">
        <v>249.38888888888889</v>
      </c>
      <c r="O3325" s="9">
        <f>Sales_Data17[[#This Row],[Order Quantity]]*Sales_Data17[[#This Row],[Unit Price]]</f>
        <v>748.16666666666663</v>
      </c>
      <c r="P3325" s="9">
        <v>154.62111111111111</v>
      </c>
      <c r="Q3325" s="9">
        <f>Sales_Data17[[#This Row],[Line Total]]-(Sales_Data17[[#This Row],[Total Unit Cost]]*Sales_Data17[[#This Row],[Order Quantity]])</f>
        <v>284.30333333333328</v>
      </c>
      <c r="R3325" s="1" t="str">
        <f>TEXT(Sales_Data17[[#This Row],[OrderDate]],"MMM")</f>
        <v>Jan</v>
      </c>
      <c r="S3325" s="1" t="str">
        <f t="shared" si="51"/>
        <v>2014</v>
      </c>
    </row>
    <row r="3326" spans="1:19">
      <c r="A3326" t="s">
        <v>3349</v>
      </c>
      <c r="B3326" s="2">
        <v>41660</v>
      </c>
      <c r="C3326" s="2" t="str">
        <f>VLOOKUP(Sales_Data17[[#This Row],[Customer Name Index]],Customer_Data[#All],2,0)</f>
        <v>Pure Group</v>
      </c>
      <c r="D3326">
        <v>17</v>
      </c>
      <c r="E3326" t="s">
        <v>2</v>
      </c>
      <c r="F3326" t="s">
        <v>8168</v>
      </c>
      <c r="G3326" t="s">
        <v>8025</v>
      </c>
      <c r="H3326" t="str">
        <f>VLOOKUP(Sales_Data17[[#This Row],[Delivery Region Index]],Regions_Table[#All],2,0)</f>
        <v>Victoria</v>
      </c>
      <c r="I3326" t="str">
        <f>VLOOKUP(Sales_Data17[[#This Row],[Delivery Region Index]],Regions_Table[#All],3,0)</f>
        <v>Benalla</v>
      </c>
      <c r="J3326">
        <v>48</v>
      </c>
      <c r="K3326">
        <v>7</v>
      </c>
      <c r="L3326" t="str">
        <f>VLOOKUP(Sales_Data17[[#This Row],[Product Description Index]],Products_Data[#All],2,0)</f>
        <v>Dress Shirts</v>
      </c>
      <c r="M3326">
        <v>8</v>
      </c>
      <c r="N3326" s="9">
        <v>81.888888888888886</v>
      </c>
      <c r="O3326" s="9">
        <f>Sales_Data17[[#This Row],[Order Quantity]]*Sales_Data17[[#This Row],[Unit Price]]</f>
        <v>655.11111111111109</v>
      </c>
      <c r="P3326" s="9">
        <v>49.952222222222218</v>
      </c>
      <c r="Q3326" s="9">
        <f>Sales_Data17[[#This Row],[Line Total]]-(Sales_Data17[[#This Row],[Total Unit Cost]]*Sales_Data17[[#This Row],[Order Quantity]])</f>
        <v>255.49333333333334</v>
      </c>
      <c r="R3326" s="1" t="str">
        <f>TEXT(Sales_Data17[[#This Row],[OrderDate]],"MMM")</f>
        <v>Jan</v>
      </c>
      <c r="S3326" s="1" t="str">
        <f t="shared" si="51"/>
        <v>2014</v>
      </c>
    </row>
    <row r="3327" spans="1:19">
      <c r="A3327" t="s">
        <v>3350</v>
      </c>
      <c r="B3327" s="2">
        <v>41661</v>
      </c>
      <c r="C3327" s="2" t="str">
        <f>VLOOKUP(Sales_Data17[[#This Row],[Customer Name Index]],Customer_Data[#All],2,0)</f>
        <v>Pure Group</v>
      </c>
      <c r="D3327">
        <v>17</v>
      </c>
      <c r="E3327" t="s">
        <v>4</v>
      </c>
      <c r="F3327" t="s">
        <v>8168</v>
      </c>
      <c r="G3327" t="s">
        <v>8025</v>
      </c>
      <c r="H3327" t="str">
        <f>VLOOKUP(Sales_Data17[[#This Row],[Delivery Region Index]],Regions_Table[#All],2,0)</f>
        <v>Victoria</v>
      </c>
      <c r="I3327" t="str">
        <f>VLOOKUP(Sales_Data17[[#This Row],[Delivery Region Index]],Regions_Table[#All],3,0)</f>
        <v>Benalla</v>
      </c>
      <c r="J3327">
        <v>48</v>
      </c>
      <c r="K3327">
        <v>7</v>
      </c>
      <c r="L3327" t="str">
        <f>VLOOKUP(Sales_Data17[[#This Row],[Product Description Index]],Products_Data[#All],2,0)</f>
        <v>Dress Shirts</v>
      </c>
      <c r="M3327">
        <v>6</v>
      </c>
      <c r="N3327" s="9">
        <v>249.38888888888889</v>
      </c>
      <c r="O3327" s="9">
        <f>Sales_Data17[[#This Row],[Order Quantity]]*Sales_Data17[[#This Row],[Unit Price]]</f>
        <v>1496.3333333333333</v>
      </c>
      <c r="P3327" s="9">
        <v>142.15166666666664</v>
      </c>
      <c r="Q3327" s="9">
        <f>Sales_Data17[[#This Row],[Line Total]]-(Sales_Data17[[#This Row],[Total Unit Cost]]*Sales_Data17[[#This Row],[Order Quantity]])</f>
        <v>643.4233333333334</v>
      </c>
      <c r="R3327" s="1" t="str">
        <f>TEXT(Sales_Data17[[#This Row],[OrderDate]],"MMM")</f>
        <v>Jan</v>
      </c>
      <c r="S3327" s="1" t="str">
        <f t="shared" si="51"/>
        <v>2014</v>
      </c>
    </row>
    <row r="3328" spans="1:19">
      <c r="A3328" t="s">
        <v>3351</v>
      </c>
      <c r="B3328" s="2">
        <v>41661</v>
      </c>
      <c r="C3328" s="2" t="str">
        <f>VLOOKUP(Sales_Data17[[#This Row],[Customer Name Index]],Customer_Data[#All],2,0)</f>
        <v>Ole Group</v>
      </c>
      <c r="D3328">
        <v>13</v>
      </c>
      <c r="E3328" t="s">
        <v>2</v>
      </c>
      <c r="F3328" t="s">
        <v>8168</v>
      </c>
      <c r="G3328" t="s">
        <v>8026</v>
      </c>
      <c r="H3328" t="str">
        <f>VLOOKUP(Sales_Data17[[#This Row],[Delivery Region Index]],Regions_Table[#All],2,0)</f>
        <v>Queensland</v>
      </c>
      <c r="I3328" t="str">
        <f>VLOOKUP(Sales_Data17[[#This Row],[Delivery Region Index]],Regions_Table[#All],3,0)</f>
        <v>Mount Isa</v>
      </c>
      <c r="J3328">
        <v>38</v>
      </c>
      <c r="K3328">
        <v>6</v>
      </c>
      <c r="L3328" t="str">
        <f>VLOOKUP(Sales_Data17[[#This Row],[Product Description Index]],Products_Data[#All],2,0)</f>
        <v>Socks</v>
      </c>
      <c r="M3328">
        <v>7</v>
      </c>
      <c r="N3328" s="9">
        <v>439.22222222222223</v>
      </c>
      <c r="O3328" s="9">
        <f>Sales_Data17[[#This Row],[Order Quantity]]*Sales_Data17[[#This Row],[Unit Price]]</f>
        <v>3074.5555555555557</v>
      </c>
      <c r="P3328" s="9">
        <v>307.45555555555552</v>
      </c>
      <c r="Q3328" s="9">
        <f>Sales_Data17[[#This Row],[Line Total]]-(Sales_Data17[[#This Row],[Total Unit Cost]]*Sales_Data17[[#This Row],[Order Quantity]])</f>
        <v>922.36666666666679</v>
      </c>
      <c r="R3328" s="1" t="str">
        <f>TEXT(Sales_Data17[[#This Row],[OrderDate]],"MMM")</f>
        <v>Jan</v>
      </c>
      <c r="S3328" s="1" t="str">
        <f t="shared" si="51"/>
        <v>2014</v>
      </c>
    </row>
    <row r="3329" spans="1:19">
      <c r="A3329" t="s">
        <v>3352</v>
      </c>
      <c r="B3329" s="2">
        <v>41661</v>
      </c>
      <c r="C3329" s="2" t="str">
        <f>VLOOKUP(Sales_Data17[[#This Row],[Customer Name Index]],Customer_Data[#All],2,0)</f>
        <v>Elorac, Corp</v>
      </c>
      <c r="D3329">
        <v>3</v>
      </c>
      <c r="E3329" t="s">
        <v>2</v>
      </c>
      <c r="F3329" t="s">
        <v>8168</v>
      </c>
      <c r="G3329" t="s">
        <v>8027</v>
      </c>
      <c r="H3329" t="str">
        <f>VLOOKUP(Sales_Data17[[#This Row],[Delivery Region Index]],Regions_Table[#All],2,0)</f>
        <v>New South Wales</v>
      </c>
      <c r="I3329" t="str">
        <f>VLOOKUP(Sales_Data17[[#This Row],[Delivery Region Index]],Regions_Table[#All],3,0)</f>
        <v>Dubbo</v>
      </c>
      <c r="J3329">
        <v>8</v>
      </c>
      <c r="K3329">
        <v>2</v>
      </c>
      <c r="L3329" t="str">
        <f>VLOOKUP(Sales_Data17[[#This Row],[Product Description Index]],Products_Data[#All],2,0)</f>
        <v>Pants</v>
      </c>
      <c r="M3329">
        <v>1</v>
      </c>
      <c r="N3329" s="9">
        <v>446.66666666666669</v>
      </c>
      <c r="O3329" s="9">
        <f>Sales_Data17[[#This Row],[Order Quantity]]*Sales_Data17[[#This Row],[Unit Price]]</f>
        <v>446.66666666666669</v>
      </c>
      <c r="P3329" s="9">
        <v>250.13333333333335</v>
      </c>
      <c r="Q3329" s="9">
        <f>Sales_Data17[[#This Row],[Line Total]]-(Sales_Data17[[#This Row],[Total Unit Cost]]*Sales_Data17[[#This Row],[Order Quantity]])</f>
        <v>196.53333333333333</v>
      </c>
      <c r="R3329" s="1" t="str">
        <f>TEXT(Sales_Data17[[#This Row],[OrderDate]],"MMM")</f>
        <v>Jan</v>
      </c>
      <c r="S3329" s="1" t="str">
        <f t="shared" si="51"/>
        <v>2014</v>
      </c>
    </row>
    <row r="3330" spans="1:19">
      <c r="A3330" t="s">
        <v>3353</v>
      </c>
      <c r="B3330" s="2">
        <v>41661</v>
      </c>
      <c r="C3330" s="2" t="str">
        <f>VLOOKUP(Sales_Data17[[#This Row],[Customer Name Index]],Customer_Data[#All],2,0)</f>
        <v>21st Ltd</v>
      </c>
      <c r="D3330">
        <v>10</v>
      </c>
      <c r="E3330" t="s">
        <v>4</v>
      </c>
      <c r="F3330" t="s">
        <v>8168</v>
      </c>
      <c r="G3330" t="s">
        <v>8027</v>
      </c>
      <c r="H3330" t="str">
        <f>VLOOKUP(Sales_Data17[[#This Row],[Delivery Region Index]],Regions_Table[#All],2,0)</f>
        <v>Queensland</v>
      </c>
      <c r="I3330" t="str">
        <f>VLOOKUP(Sales_Data17[[#This Row],[Delivery Region Index]],Regions_Table[#All],3,0)</f>
        <v>Bundaberg</v>
      </c>
      <c r="J3330">
        <v>27</v>
      </c>
      <c r="K3330">
        <v>4</v>
      </c>
      <c r="L3330" t="str">
        <f>VLOOKUP(Sales_Data17[[#This Row],[Product Description Index]],Products_Data[#All],2,0)</f>
        <v>Jeans</v>
      </c>
      <c r="M3330">
        <v>5</v>
      </c>
      <c r="N3330" s="9">
        <v>712.43333333333339</v>
      </c>
      <c r="O3330" s="9">
        <f>Sales_Data17[[#This Row],[Order Quantity]]*Sales_Data17[[#This Row],[Unit Price]]</f>
        <v>3562.166666666667</v>
      </c>
      <c r="P3330" s="9">
        <v>434.5843333333334</v>
      </c>
      <c r="Q3330" s="9">
        <f>Sales_Data17[[#This Row],[Line Total]]-(Sales_Data17[[#This Row],[Total Unit Cost]]*Sales_Data17[[#This Row],[Order Quantity]])</f>
        <v>1389.2449999999999</v>
      </c>
      <c r="R3330" s="1" t="str">
        <f>TEXT(Sales_Data17[[#This Row],[OrderDate]],"MMM")</f>
        <v>Jan</v>
      </c>
      <c r="S3330" s="1" t="str">
        <f t="shared" ref="S3330:S3393" si="52">TEXT(B3330,"YYY")</f>
        <v>2014</v>
      </c>
    </row>
    <row r="3331" spans="1:19">
      <c r="A3331" t="s">
        <v>3354</v>
      </c>
      <c r="B3331" s="2">
        <v>41662</v>
      </c>
      <c r="C3331" s="2" t="str">
        <f>VLOOKUP(Sales_Data17[[#This Row],[Customer Name Index]],Customer_Data[#All],2,0)</f>
        <v>Avon Corp</v>
      </c>
      <c r="D3331">
        <v>1</v>
      </c>
      <c r="E3331" t="s">
        <v>4</v>
      </c>
      <c r="F3331" t="s">
        <v>8168</v>
      </c>
      <c r="G3331" t="s">
        <v>8027</v>
      </c>
      <c r="H3331" t="str">
        <f>VLOOKUP(Sales_Data17[[#This Row],[Delivery Region Index]],Regions_Table[#All],2,0)</f>
        <v>New South Wales</v>
      </c>
      <c r="I3331" t="str">
        <f>VLOOKUP(Sales_Data17[[#This Row],[Delivery Region Index]],Regions_Table[#All],3,0)</f>
        <v>Armidale</v>
      </c>
      <c r="J3331">
        <v>3</v>
      </c>
      <c r="K3331">
        <v>1</v>
      </c>
      <c r="L3331" t="str">
        <f>VLOOKUP(Sales_Data17[[#This Row],[Product Description Index]],Products_Data[#All],2,0)</f>
        <v>Shirts</v>
      </c>
      <c r="M3331">
        <v>1</v>
      </c>
      <c r="N3331" s="9">
        <v>198.02222222222224</v>
      </c>
      <c r="O3331" s="9">
        <f>Sales_Data17[[#This Row],[Order Quantity]]*Sales_Data17[[#This Row],[Unit Price]]</f>
        <v>198.02222222222224</v>
      </c>
      <c r="P3331" s="9">
        <v>150.49688888888889</v>
      </c>
      <c r="Q3331" s="9">
        <f>Sales_Data17[[#This Row],[Line Total]]-(Sales_Data17[[#This Row],[Total Unit Cost]]*Sales_Data17[[#This Row],[Order Quantity]])</f>
        <v>47.52533333333335</v>
      </c>
      <c r="R3331" s="1" t="str">
        <f>TEXT(Sales_Data17[[#This Row],[OrderDate]],"MMM")</f>
        <v>Jan</v>
      </c>
      <c r="S3331" s="1" t="str">
        <f t="shared" si="52"/>
        <v>2014</v>
      </c>
    </row>
    <row r="3332" spans="1:19">
      <c r="A3332" t="s">
        <v>3355</v>
      </c>
      <c r="B3332" s="2">
        <v>41662</v>
      </c>
      <c r="C3332" s="2" t="str">
        <f>VLOOKUP(Sales_Data17[[#This Row],[Customer Name Index]],Customer_Data[#All],2,0)</f>
        <v>Rochester Ltd</v>
      </c>
      <c r="D3332">
        <v>15</v>
      </c>
      <c r="E3332" t="s">
        <v>4</v>
      </c>
      <c r="F3332" t="s">
        <v>8168</v>
      </c>
      <c r="G3332" t="s">
        <v>8025</v>
      </c>
      <c r="H3332" t="str">
        <f>VLOOKUP(Sales_Data17[[#This Row],[Delivery Region Index]],Regions_Table[#All],2,0)</f>
        <v>Queensland</v>
      </c>
      <c r="I3332" t="str">
        <f>VLOOKUP(Sales_Data17[[#This Row],[Delivery Region Index]],Regions_Table[#All],3,0)</f>
        <v>Thuringowa</v>
      </c>
      <c r="J3332">
        <v>43</v>
      </c>
      <c r="K3332">
        <v>6</v>
      </c>
      <c r="L3332" t="str">
        <f>VLOOKUP(Sales_Data17[[#This Row],[Product Description Index]],Products_Data[#All],2,0)</f>
        <v>Socks</v>
      </c>
      <c r="M3332">
        <v>2</v>
      </c>
      <c r="N3332" s="9">
        <v>110.92222222222223</v>
      </c>
      <c r="O3332" s="9">
        <f>Sales_Data17[[#This Row],[Order Quantity]]*Sales_Data17[[#This Row],[Unit Price]]</f>
        <v>221.84444444444446</v>
      </c>
      <c r="P3332" s="9">
        <v>61.007222222222225</v>
      </c>
      <c r="Q3332" s="9">
        <f>Sales_Data17[[#This Row],[Line Total]]-(Sales_Data17[[#This Row],[Total Unit Cost]]*Sales_Data17[[#This Row],[Order Quantity]])</f>
        <v>99.830000000000013</v>
      </c>
      <c r="R3332" s="1" t="str">
        <f>TEXT(Sales_Data17[[#This Row],[OrderDate]],"MMM")</f>
        <v>Jan</v>
      </c>
      <c r="S3332" s="1" t="str">
        <f t="shared" si="52"/>
        <v>2014</v>
      </c>
    </row>
    <row r="3333" spans="1:19">
      <c r="A3333" t="s">
        <v>3356</v>
      </c>
      <c r="B3333" s="2">
        <v>41662</v>
      </c>
      <c r="C3333" s="2" t="str">
        <f>VLOOKUP(Sales_Data17[[#This Row],[Customer Name Index]],Customer_Data[#All],2,0)</f>
        <v xml:space="preserve">Linde </v>
      </c>
      <c r="D3333">
        <v>14</v>
      </c>
      <c r="E3333" t="s">
        <v>2</v>
      </c>
      <c r="F3333" t="s">
        <v>8168</v>
      </c>
      <c r="G3333" t="s">
        <v>8026</v>
      </c>
      <c r="H3333" t="str">
        <f>VLOOKUP(Sales_Data17[[#This Row],[Delivery Region Index]],Regions_Table[#All],2,0)</f>
        <v>Queensland</v>
      </c>
      <c r="I3333" t="str">
        <f>VLOOKUP(Sales_Data17[[#This Row],[Delivery Region Index]],Regions_Table[#All],3,0)</f>
        <v>Rockhampton</v>
      </c>
      <c r="J3333">
        <v>41</v>
      </c>
      <c r="K3333">
        <v>6</v>
      </c>
      <c r="L3333" t="str">
        <f>VLOOKUP(Sales_Data17[[#This Row],[Product Description Index]],Products_Data[#All],2,0)</f>
        <v>Socks</v>
      </c>
      <c r="M3333">
        <v>5</v>
      </c>
      <c r="N3333" s="9">
        <v>78.911111111111111</v>
      </c>
      <c r="O3333" s="9">
        <f>Sales_Data17[[#This Row],[Order Quantity]]*Sales_Data17[[#This Row],[Unit Price]]</f>
        <v>394.55555555555554</v>
      </c>
      <c r="P3333" s="9">
        <v>63.128888888888895</v>
      </c>
      <c r="Q3333" s="9">
        <f>Sales_Data17[[#This Row],[Line Total]]-(Sales_Data17[[#This Row],[Total Unit Cost]]*Sales_Data17[[#This Row],[Order Quantity]])</f>
        <v>78.91111111111104</v>
      </c>
      <c r="R3333" s="1" t="str">
        <f>TEXT(Sales_Data17[[#This Row],[OrderDate]],"MMM")</f>
        <v>Jan</v>
      </c>
      <c r="S3333" s="1" t="str">
        <f t="shared" si="52"/>
        <v>2014</v>
      </c>
    </row>
    <row r="3334" spans="1:19">
      <c r="A3334" t="s">
        <v>3357</v>
      </c>
      <c r="B3334" s="2">
        <v>41662</v>
      </c>
      <c r="C3334" s="2" t="str">
        <f>VLOOKUP(Sales_Data17[[#This Row],[Customer Name Index]],Customer_Data[#All],2,0)</f>
        <v xml:space="preserve">Ei </v>
      </c>
      <c r="D3334">
        <v>9</v>
      </c>
      <c r="E3334" t="s">
        <v>4</v>
      </c>
      <c r="F3334" t="s">
        <v>8168</v>
      </c>
      <c r="G3334" t="s">
        <v>8027</v>
      </c>
      <c r="H3334" t="str">
        <f>VLOOKUP(Sales_Data17[[#This Row],[Delivery Region Index]],Regions_Table[#All],2,0)</f>
        <v>New South Wales</v>
      </c>
      <c r="I3334" t="str">
        <f>VLOOKUP(Sales_Data17[[#This Row],[Delivery Region Index]],Regions_Table[#All],3,0)</f>
        <v>Wollongong</v>
      </c>
      <c r="J3334">
        <v>24</v>
      </c>
      <c r="K3334">
        <v>4</v>
      </c>
      <c r="L3334" t="str">
        <f>VLOOKUP(Sales_Data17[[#This Row],[Product Description Index]],Products_Data[#All],2,0)</f>
        <v>Jeans</v>
      </c>
      <c r="M3334">
        <v>6</v>
      </c>
      <c r="N3334" s="9">
        <v>25.311111111111114</v>
      </c>
      <c r="O3334" s="9">
        <f>Sales_Data17[[#This Row],[Order Quantity]]*Sales_Data17[[#This Row],[Unit Price]]</f>
        <v>151.86666666666667</v>
      </c>
      <c r="P3334" s="9">
        <v>17.211555555555559</v>
      </c>
      <c r="Q3334" s="9">
        <f>Sales_Data17[[#This Row],[Line Total]]-(Sales_Data17[[#This Row],[Total Unit Cost]]*Sales_Data17[[#This Row],[Order Quantity]])</f>
        <v>48.597333333333324</v>
      </c>
      <c r="R3334" s="1" t="str">
        <f>TEXT(Sales_Data17[[#This Row],[OrderDate]],"MMM")</f>
        <v>Jan</v>
      </c>
      <c r="S3334" s="1" t="str">
        <f t="shared" si="52"/>
        <v>2014</v>
      </c>
    </row>
    <row r="3335" spans="1:19">
      <c r="A3335" t="s">
        <v>3358</v>
      </c>
      <c r="B3335" s="2">
        <v>41663</v>
      </c>
      <c r="C3335" s="2" t="str">
        <f>VLOOKUP(Sales_Data17[[#This Row],[Customer Name Index]],Customer_Data[#All],2,0)</f>
        <v>21st Ltd</v>
      </c>
      <c r="D3335">
        <v>10</v>
      </c>
      <c r="E3335" t="s">
        <v>4</v>
      </c>
      <c r="F3335" t="s">
        <v>8168</v>
      </c>
      <c r="G3335" t="s">
        <v>8026</v>
      </c>
      <c r="H3335" t="str">
        <f>VLOOKUP(Sales_Data17[[#This Row],[Delivery Region Index]],Regions_Table[#All],2,0)</f>
        <v>Queensland</v>
      </c>
      <c r="I3335" t="str">
        <f>VLOOKUP(Sales_Data17[[#This Row],[Delivery Region Index]],Regions_Table[#All],3,0)</f>
        <v>Cairns</v>
      </c>
      <c r="J3335">
        <v>28</v>
      </c>
      <c r="K3335">
        <v>4</v>
      </c>
      <c r="L3335" t="str">
        <f>VLOOKUP(Sales_Data17[[#This Row],[Product Description Index]],Products_Data[#All],2,0)</f>
        <v>Jeans</v>
      </c>
      <c r="M3335">
        <v>3</v>
      </c>
      <c r="N3335" s="9">
        <v>118.36666666666666</v>
      </c>
      <c r="O3335" s="9">
        <f>Sales_Data17[[#This Row],[Order Quantity]]*Sales_Data17[[#This Row],[Unit Price]]</f>
        <v>355.09999999999997</v>
      </c>
      <c r="P3335" s="9">
        <v>80.489333333333335</v>
      </c>
      <c r="Q3335" s="9">
        <f>Sales_Data17[[#This Row],[Line Total]]-(Sales_Data17[[#This Row],[Total Unit Cost]]*Sales_Data17[[#This Row],[Order Quantity]])</f>
        <v>113.63199999999995</v>
      </c>
      <c r="R3335" s="1" t="str">
        <f>TEXT(Sales_Data17[[#This Row],[OrderDate]],"MMM")</f>
        <v>Jan</v>
      </c>
      <c r="S3335" s="1" t="str">
        <f t="shared" si="52"/>
        <v>2014</v>
      </c>
    </row>
    <row r="3336" spans="1:19">
      <c r="A3336" t="s">
        <v>3359</v>
      </c>
      <c r="B3336" s="2">
        <v>41663</v>
      </c>
      <c r="C3336" s="2" t="str">
        <f>VLOOKUP(Sales_Data17[[#This Row],[Customer Name Index]],Customer_Data[#All],2,0)</f>
        <v>Pure Group</v>
      </c>
      <c r="D3336">
        <v>17</v>
      </c>
      <c r="E3336" t="s">
        <v>4</v>
      </c>
      <c r="F3336" t="s">
        <v>8168</v>
      </c>
      <c r="G3336" t="s">
        <v>8025</v>
      </c>
      <c r="H3336" t="str">
        <f>VLOOKUP(Sales_Data17[[#This Row],[Delivery Region Index]],Regions_Table[#All],2,0)</f>
        <v>Victoria</v>
      </c>
      <c r="I3336" t="str">
        <f>VLOOKUP(Sales_Data17[[#This Row],[Delivery Region Index]],Regions_Table[#All],3,0)</f>
        <v>Bendigo</v>
      </c>
      <c r="J3336">
        <v>50</v>
      </c>
      <c r="K3336">
        <v>7</v>
      </c>
      <c r="L3336" t="str">
        <f>VLOOKUP(Sales_Data17[[#This Row],[Product Description Index]],Products_Data[#All],2,0)</f>
        <v>Dress Shirts</v>
      </c>
      <c r="M3336">
        <v>9</v>
      </c>
      <c r="N3336" s="9">
        <v>23.822222222222223</v>
      </c>
      <c r="O3336" s="9">
        <f>Sales_Data17[[#This Row],[Order Quantity]]*Sales_Data17[[#This Row],[Unit Price]]</f>
        <v>214.4</v>
      </c>
      <c r="P3336" s="9">
        <v>13.340444444444447</v>
      </c>
      <c r="Q3336" s="9">
        <f>Sales_Data17[[#This Row],[Line Total]]-(Sales_Data17[[#This Row],[Total Unit Cost]]*Sales_Data17[[#This Row],[Order Quantity]])</f>
        <v>94.335999999999984</v>
      </c>
      <c r="R3336" s="1" t="str">
        <f>TEXT(Sales_Data17[[#This Row],[OrderDate]],"MMM")</f>
        <v>Jan</v>
      </c>
      <c r="S3336" s="1" t="str">
        <f t="shared" si="52"/>
        <v>2014</v>
      </c>
    </row>
    <row r="3337" spans="1:19">
      <c r="A3337" t="s">
        <v>3360</v>
      </c>
      <c r="B3337" s="2">
        <v>41663</v>
      </c>
      <c r="C3337" s="2" t="str">
        <f>VLOOKUP(Sales_Data17[[#This Row],[Customer Name Index]],Customer_Data[#All],2,0)</f>
        <v>Medsep Group</v>
      </c>
      <c r="D3337">
        <v>8</v>
      </c>
      <c r="E3337" t="s">
        <v>3</v>
      </c>
      <c r="F3337" t="s">
        <v>8168</v>
      </c>
      <c r="G3337" t="s">
        <v>8027</v>
      </c>
      <c r="H3337" t="str">
        <f>VLOOKUP(Sales_Data17[[#This Row],[Delivery Region Index]],Regions_Table[#All],2,0)</f>
        <v>New South Wales</v>
      </c>
      <c r="I3337" t="str">
        <f>VLOOKUP(Sales_Data17[[#This Row],[Delivery Region Index]],Regions_Table[#All],3,0)</f>
        <v>Wagga Wagga</v>
      </c>
      <c r="J3337">
        <v>23</v>
      </c>
      <c r="K3337">
        <v>4</v>
      </c>
      <c r="L3337" t="str">
        <f>VLOOKUP(Sales_Data17[[#This Row],[Product Description Index]],Products_Data[#All],2,0)</f>
        <v>Jeans</v>
      </c>
      <c r="M3337">
        <v>9</v>
      </c>
      <c r="N3337" s="9">
        <v>142.93333333333334</v>
      </c>
      <c r="O3337" s="9">
        <f>Sales_Data17[[#This Row],[Order Quantity]]*Sales_Data17[[#This Row],[Unit Price]]</f>
        <v>1286.4000000000001</v>
      </c>
      <c r="P3337" s="9">
        <v>92.90666666666668</v>
      </c>
      <c r="Q3337" s="9">
        <f>Sales_Data17[[#This Row],[Line Total]]-(Sales_Data17[[#This Row],[Total Unit Cost]]*Sales_Data17[[#This Row],[Order Quantity]])</f>
        <v>450.24</v>
      </c>
      <c r="R3337" s="1" t="str">
        <f>TEXT(Sales_Data17[[#This Row],[OrderDate]],"MMM")</f>
        <v>Jan</v>
      </c>
      <c r="S3337" s="1" t="str">
        <f t="shared" si="52"/>
        <v>2014</v>
      </c>
    </row>
    <row r="3338" spans="1:19">
      <c r="A3338" t="s">
        <v>3361</v>
      </c>
      <c r="B3338" s="2">
        <v>41663</v>
      </c>
      <c r="C3338" s="2" t="str">
        <f>VLOOKUP(Sales_Data17[[#This Row],[Customer Name Index]],Customer_Data[#All],2,0)</f>
        <v>21st Ltd</v>
      </c>
      <c r="D3338">
        <v>10</v>
      </c>
      <c r="E3338" t="s">
        <v>4</v>
      </c>
      <c r="F3338" t="s">
        <v>8168</v>
      </c>
      <c r="G3338" t="s">
        <v>8026</v>
      </c>
      <c r="H3338" t="str">
        <f>VLOOKUP(Sales_Data17[[#This Row],[Delivery Region Index]],Regions_Table[#All],2,0)</f>
        <v>Queensland</v>
      </c>
      <c r="I3338" t="str">
        <f>VLOOKUP(Sales_Data17[[#This Row],[Delivery Region Index]],Regions_Table[#All],3,0)</f>
        <v>Charters Towers</v>
      </c>
      <c r="J3338">
        <v>29</v>
      </c>
      <c r="K3338">
        <v>4</v>
      </c>
      <c r="L3338" t="str">
        <f>VLOOKUP(Sales_Data17[[#This Row],[Product Description Index]],Products_Data[#All],2,0)</f>
        <v>Jeans</v>
      </c>
      <c r="M3338">
        <v>9</v>
      </c>
      <c r="N3338" s="9">
        <v>116.87777777777779</v>
      </c>
      <c r="O3338" s="9">
        <f>Sales_Data17[[#This Row],[Order Quantity]]*Sales_Data17[[#This Row],[Unit Price]]</f>
        <v>1051.9000000000001</v>
      </c>
      <c r="P3338" s="9">
        <v>79.476888888888908</v>
      </c>
      <c r="Q3338" s="9">
        <f>Sales_Data17[[#This Row],[Line Total]]-(Sales_Data17[[#This Row],[Total Unit Cost]]*Sales_Data17[[#This Row],[Order Quantity]])</f>
        <v>336.60799999999995</v>
      </c>
      <c r="R3338" s="1" t="str">
        <f>TEXT(Sales_Data17[[#This Row],[OrderDate]],"MMM")</f>
        <v>Jan</v>
      </c>
      <c r="S3338" s="1" t="str">
        <f t="shared" si="52"/>
        <v>2014</v>
      </c>
    </row>
    <row r="3339" spans="1:19">
      <c r="A3339" t="s">
        <v>3362</v>
      </c>
      <c r="B3339" s="2">
        <v>41664</v>
      </c>
      <c r="C3339" s="2" t="str">
        <f>VLOOKUP(Sales_Data17[[#This Row],[Customer Name Index]],Customer_Data[#All],2,0)</f>
        <v xml:space="preserve">Qualitest </v>
      </c>
      <c r="D3339">
        <v>19</v>
      </c>
      <c r="E3339" t="s">
        <v>2</v>
      </c>
      <c r="F3339" t="s">
        <v>8168</v>
      </c>
      <c r="G3339" t="s">
        <v>8028</v>
      </c>
      <c r="H3339" t="str">
        <f>VLOOKUP(Sales_Data17[[#This Row],[Delivery Region Index]],Regions_Table[#All],2,0)</f>
        <v>Victoria</v>
      </c>
      <c r="I3339" t="str">
        <f>VLOOKUP(Sales_Data17[[#This Row],[Delivery Region Index]],Regions_Table[#All],3,0)</f>
        <v>Swan Hill</v>
      </c>
      <c r="J3339">
        <v>55</v>
      </c>
      <c r="K3339">
        <v>8</v>
      </c>
      <c r="L3339" t="str">
        <f>VLOOKUP(Sales_Data17[[#This Row],[Product Description Index]],Products_Data[#All],2,0)</f>
        <v>Shoes</v>
      </c>
      <c r="M3339">
        <v>3</v>
      </c>
      <c r="N3339" s="9">
        <v>585.87777777777785</v>
      </c>
      <c r="O3339" s="9">
        <f>Sales_Data17[[#This Row],[Order Quantity]]*Sales_Data17[[#This Row],[Unit Price]]</f>
        <v>1757.6333333333337</v>
      </c>
      <c r="P3339" s="9">
        <v>427.69077777777778</v>
      </c>
      <c r="Q3339" s="9">
        <f>Sales_Data17[[#This Row],[Line Total]]-(Sales_Data17[[#This Row],[Total Unit Cost]]*Sales_Data17[[#This Row],[Order Quantity]])</f>
        <v>474.56100000000038</v>
      </c>
      <c r="R3339" s="1" t="str">
        <f>TEXT(Sales_Data17[[#This Row],[OrderDate]],"MMM")</f>
        <v>Jan</v>
      </c>
      <c r="S3339" s="1" t="str">
        <f t="shared" si="52"/>
        <v>2014</v>
      </c>
    </row>
    <row r="3340" spans="1:19">
      <c r="A3340" t="s">
        <v>3363</v>
      </c>
      <c r="B3340" s="2">
        <v>41664</v>
      </c>
      <c r="C3340" s="2" t="str">
        <f>VLOOKUP(Sales_Data17[[#This Row],[Customer Name Index]],Customer_Data[#All],2,0)</f>
        <v xml:space="preserve">Medline </v>
      </c>
      <c r="D3340">
        <v>12</v>
      </c>
      <c r="E3340" t="s">
        <v>3</v>
      </c>
      <c r="F3340" t="s">
        <v>8168</v>
      </c>
      <c r="G3340" t="s">
        <v>8026</v>
      </c>
      <c r="H3340" t="str">
        <f>VLOOKUP(Sales_Data17[[#This Row],[Delivery Region Index]],Regions_Table[#All],2,0)</f>
        <v>Queensland</v>
      </c>
      <c r="I3340" t="str">
        <f>VLOOKUP(Sales_Data17[[#This Row],[Delivery Region Index]],Regions_Table[#All],3,0)</f>
        <v>Hervey Bay</v>
      </c>
      <c r="J3340">
        <v>33</v>
      </c>
      <c r="K3340">
        <v>5</v>
      </c>
      <c r="L3340" t="str">
        <f>VLOOKUP(Sales_Data17[[#This Row],[Product Description Index]],Products_Data[#All],2,0)</f>
        <v>Hats</v>
      </c>
      <c r="M3340">
        <v>3</v>
      </c>
      <c r="N3340" s="9">
        <v>113.15555555555555</v>
      </c>
      <c r="O3340" s="9">
        <f>Sales_Data17[[#This Row],[Order Quantity]]*Sales_Data17[[#This Row],[Unit Price]]</f>
        <v>339.46666666666664</v>
      </c>
      <c r="P3340" s="9">
        <v>92.787555555555556</v>
      </c>
      <c r="Q3340" s="9">
        <f>Sales_Data17[[#This Row],[Line Total]]-(Sales_Data17[[#This Row],[Total Unit Cost]]*Sales_Data17[[#This Row],[Order Quantity]])</f>
        <v>61.103999999999985</v>
      </c>
      <c r="R3340" s="1" t="str">
        <f>TEXT(Sales_Data17[[#This Row],[OrderDate]],"MMM")</f>
        <v>Jan</v>
      </c>
      <c r="S3340" s="1" t="str">
        <f t="shared" si="52"/>
        <v>2014</v>
      </c>
    </row>
    <row r="3341" spans="1:19">
      <c r="A3341" t="s">
        <v>3364</v>
      </c>
      <c r="B3341" s="2">
        <v>41664</v>
      </c>
      <c r="C3341" s="2" t="str">
        <f>VLOOKUP(Sales_Data17[[#This Row],[Customer Name Index]],Customer_Data[#All],2,0)</f>
        <v>PEDIFIX, Corp</v>
      </c>
      <c r="D3341">
        <v>6</v>
      </c>
      <c r="E3341" t="s">
        <v>4</v>
      </c>
      <c r="F3341" t="s">
        <v>8168</v>
      </c>
      <c r="G3341" t="s">
        <v>8027</v>
      </c>
      <c r="H3341" t="str">
        <f>VLOOKUP(Sales_Data17[[#This Row],[Delivery Region Index]],Regions_Table[#All],2,0)</f>
        <v>New South Wales</v>
      </c>
      <c r="I3341" t="str">
        <f>VLOOKUP(Sales_Data17[[#This Row],[Delivery Region Index]],Regions_Table[#All],3,0)</f>
        <v>Newcastle</v>
      </c>
      <c r="J3341">
        <v>16</v>
      </c>
      <c r="K3341">
        <v>3</v>
      </c>
      <c r="L3341" t="str">
        <f>VLOOKUP(Sales_Data17[[#This Row],[Product Description Index]],Products_Data[#All],2,0)</f>
        <v>Sunglasses</v>
      </c>
      <c r="M3341">
        <v>8</v>
      </c>
      <c r="N3341" s="9">
        <v>405.72222222222223</v>
      </c>
      <c r="O3341" s="9">
        <f>Sales_Data17[[#This Row],[Order Quantity]]*Sales_Data17[[#This Row],[Unit Price]]</f>
        <v>3245.7777777777778</v>
      </c>
      <c r="P3341" s="9">
        <v>235.31888888888886</v>
      </c>
      <c r="Q3341" s="9">
        <f>Sales_Data17[[#This Row],[Line Total]]-(Sales_Data17[[#This Row],[Total Unit Cost]]*Sales_Data17[[#This Row],[Order Quantity]])</f>
        <v>1363.2266666666669</v>
      </c>
      <c r="R3341" s="1" t="str">
        <f>TEXT(Sales_Data17[[#This Row],[OrderDate]],"MMM")</f>
        <v>Jan</v>
      </c>
      <c r="S3341" s="1" t="str">
        <f t="shared" si="52"/>
        <v>2014</v>
      </c>
    </row>
    <row r="3342" spans="1:19">
      <c r="A3342" t="s">
        <v>3365</v>
      </c>
      <c r="B3342" s="2">
        <v>41664</v>
      </c>
      <c r="C3342" s="2" t="str">
        <f>VLOOKUP(Sales_Data17[[#This Row],[Customer Name Index]],Customer_Data[#All],2,0)</f>
        <v>ETUDE Ltd</v>
      </c>
      <c r="D3342">
        <v>4</v>
      </c>
      <c r="E3342" t="s">
        <v>4</v>
      </c>
      <c r="F3342" t="s">
        <v>8168</v>
      </c>
      <c r="G3342" t="s">
        <v>8027</v>
      </c>
      <c r="H3342" t="str">
        <f>VLOOKUP(Sales_Data17[[#This Row],[Delivery Region Index]],Regions_Table[#All],2,0)</f>
        <v>New South Wales</v>
      </c>
      <c r="I3342" t="str">
        <f>VLOOKUP(Sales_Data17[[#This Row],[Delivery Region Index]],Regions_Table[#All],3,0)</f>
        <v>Gosford</v>
      </c>
      <c r="J3342">
        <v>9</v>
      </c>
      <c r="K3342">
        <v>2</v>
      </c>
      <c r="L3342" t="str">
        <f>VLOOKUP(Sales_Data17[[#This Row],[Product Description Index]],Products_Data[#All],2,0)</f>
        <v>Pants</v>
      </c>
      <c r="M3342">
        <v>2</v>
      </c>
      <c r="N3342" s="9">
        <v>253.85555555555558</v>
      </c>
      <c r="O3342" s="9">
        <f>Sales_Data17[[#This Row],[Order Quantity]]*Sales_Data17[[#This Row],[Unit Price]]</f>
        <v>507.71111111111117</v>
      </c>
      <c r="P3342" s="9">
        <v>195.4687777777778</v>
      </c>
      <c r="Q3342" s="9">
        <f>Sales_Data17[[#This Row],[Line Total]]-(Sales_Data17[[#This Row],[Total Unit Cost]]*Sales_Data17[[#This Row],[Order Quantity]])</f>
        <v>116.77355555555556</v>
      </c>
      <c r="R3342" s="1" t="str">
        <f>TEXT(Sales_Data17[[#This Row],[OrderDate]],"MMM")</f>
        <v>Jan</v>
      </c>
      <c r="S3342" s="1" t="str">
        <f t="shared" si="52"/>
        <v>2014</v>
      </c>
    </row>
    <row r="3343" spans="1:19">
      <c r="A3343" t="s">
        <v>3366</v>
      </c>
      <c r="B3343" s="2">
        <v>41664</v>
      </c>
      <c r="C3343" s="2" t="str">
        <f>VLOOKUP(Sales_Data17[[#This Row],[Customer Name Index]],Customer_Data[#All],2,0)</f>
        <v xml:space="preserve">Ei </v>
      </c>
      <c r="D3343">
        <v>9</v>
      </c>
      <c r="E3343" t="s">
        <v>4</v>
      </c>
      <c r="F3343" t="s">
        <v>8168</v>
      </c>
      <c r="G3343" t="s">
        <v>8027</v>
      </c>
      <c r="H3343" t="str">
        <f>VLOOKUP(Sales_Data17[[#This Row],[Delivery Region Index]],Regions_Table[#All],2,0)</f>
        <v>Queensland</v>
      </c>
      <c r="I3343" t="str">
        <f>VLOOKUP(Sales_Data17[[#This Row],[Delivery Region Index]],Regions_Table[#All],3,0)</f>
        <v>Brisbane</v>
      </c>
      <c r="J3343">
        <v>26</v>
      </c>
      <c r="K3343">
        <v>4</v>
      </c>
      <c r="L3343" t="str">
        <f>VLOOKUP(Sales_Data17[[#This Row],[Product Description Index]],Products_Data[#All],2,0)</f>
        <v>Jeans</v>
      </c>
      <c r="M3343">
        <v>4</v>
      </c>
      <c r="N3343" s="9">
        <v>708.71111111111122</v>
      </c>
      <c r="O3343" s="9">
        <f>Sales_Data17[[#This Row],[Order Quantity]]*Sales_Data17[[#This Row],[Unit Price]]</f>
        <v>2834.8444444444449</v>
      </c>
      <c r="P3343" s="9">
        <v>340.18133333333333</v>
      </c>
      <c r="Q3343" s="9">
        <f>Sales_Data17[[#This Row],[Line Total]]-(Sales_Data17[[#This Row],[Total Unit Cost]]*Sales_Data17[[#This Row],[Order Quantity]])</f>
        <v>1474.1191111111116</v>
      </c>
      <c r="R3343" s="1" t="str">
        <f>TEXT(Sales_Data17[[#This Row],[OrderDate]],"MMM")</f>
        <v>Jan</v>
      </c>
      <c r="S3343" s="1" t="str">
        <f t="shared" si="52"/>
        <v>2014</v>
      </c>
    </row>
    <row r="3344" spans="1:19">
      <c r="A3344" t="s">
        <v>3367</v>
      </c>
      <c r="B3344" s="2">
        <v>41665</v>
      </c>
      <c r="C3344" s="2" t="str">
        <f>VLOOKUP(Sales_Data17[[#This Row],[Customer Name Index]],Customer_Data[#All],2,0)</f>
        <v>Eminence Corp</v>
      </c>
      <c r="D3344">
        <v>18</v>
      </c>
      <c r="E3344" t="s">
        <v>2</v>
      </c>
      <c r="F3344" t="s">
        <v>8168</v>
      </c>
      <c r="G3344" t="s">
        <v>8025</v>
      </c>
      <c r="H3344" t="str">
        <f>VLOOKUP(Sales_Data17[[#This Row],[Delivery Region Index]],Regions_Table[#All],2,0)</f>
        <v>Victoria</v>
      </c>
      <c r="I3344" t="str">
        <f>VLOOKUP(Sales_Data17[[#This Row],[Delivery Region Index]],Regions_Table[#All],3,0)</f>
        <v>Latrobe City</v>
      </c>
      <c r="J3344">
        <v>52</v>
      </c>
      <c r="K3344">
        <v>8</v>
      </c>
      <c r="L3344" t="str">
        <f>VLOOKUP(Sales_Data17[[#This Row],[Product Description Index]],Products_Data[#All],2,0)</f>
        <v>Shoes</v>
      </c>
      <c r="M3344">
        <v>9</v>
      </c>
      <c r="N3344" s="9">
        <v>709.45555555555563</v>
      </c>
      <c r="O3344" s="9">
        <f>Sales_Data17[[#This Row],[Order Quantity]]*Sales_Data17[[#This Row],[Unit Price]]</f>
        <v>6385.1</v>
      </c>
      <c r="P3344" s="9">
        <v>517.90255555555564</v>
      </c>
      <c r="Q3344" s="9">
        <f>Sales_Data17[[#This Row],[Line Total]]-(Sales_Data17[[#This Row],[Total Unit Cost]]*Sales_Data17[[#This Row],[Order Quantity]])</f>
        <v>1723.9769999999999</v>
      </c>
      <c r="R3344" s="1" t="str">
        <f>TEXT(Sales_Data17[[#This Row],[OrderDate]],"MMM")</f>
        <v>Jan</v>
      </c>
      <c r="S3344" s="1" t="str">
        <f t="shared" si="52"/>
        <v>2014</v>
      </c>
    </row>
    <row r="3345" spans="1:19">
      <c r="A3345" t="s">
        <v>3368</v>
      </c>
      <c r="B3345" s="2">
        <v>41665</v>
      </c>
      <c r="C3345" s="2" t="str">
        <f>VLOOKUP(Sales_Data17[[#This Row],[Customer Name Index]],Customer_Data[#All],2,0)</f>
        <v xml:space="preserve">WakeFern </v>
      </c>
      <c r="D3345">
        <v>2</v>
      </c>
      <c r="E3345" t="s">
        <v>4</v>
      </c>
      <c r="F3345" t="s">
        <v>8168</v>
      </c>
      <c r="G3345" t="s">
        <v>8027</v>
      </c>
      <c r="H3345" t="str">
        <f>VLOOKUP(Sales_Data17[[#This Row],[Delivery Region Index]],Regions_Table[#All],2,0)</f>
        <v>New South Wales</v>
      </c>
      <c r="I3345" t="str">
        <f>VLOOKUP(Sales_Data17[[#This Row],[Delivery Region Index]],Regions_Table[#All],3,0)</f>
        <v>Broken Hill</v>
      </c>
      <c r="J3345">
        <v>5</v>
      </c>
      <c r="K3345">
        <v>1</v>
      </c>
      <c r="L3345" t="str">
        <f>VLOOKUP(Sales_Data17[[#This Row],[Product Description Index]],Products_Data[#All],2,0)</f>
        <v>Shirts</v>
      </c>
      <c r="M3345">
        <v>4</v>
      </c>
      <c r="N3345" s="9">
        <v>562.79999999999995</v>
      </c>
      <c r="O3345" s="9">
        <f>Sales_Data17[[#This Row],[Order Quantity]]*Sales_Data17[[#This Row],[Unit Price]]</f>
        <v>2251.1999999999998</v>
      </c>
      <c r="P3345" s="9">
        <v>433.35599999999999</v>
      </c>
      <c r="Q3345" s="9">
        <f>Sales_Data17[[#This Row],[Line Total]]-(Sales_Data17[[#This Row],[Total Unit Cost]]*Sales_Data17[[#This Row],[Order Quantity]])</f>
        <v>517.77599999999984</v>
      </c>
      <c r="R3345" s="1" t="str">
        <f>TEXT(Sales_Data17[[#This Row],[OrderDate]],"MMM")</f>
        <v>Jan</v>
      </c>
      <c r="S3345" s="1" t="str">
        <f t="shared" si="52"/>
        <v>2014</v>
      </c>
    </row>
    <row r="3346" spans="1:19">
      <c r="A3346" t="s">
        <v>3369</v>
      </c>
      <c r="B3346" s="2">
        <v>41665</v>
      </c>
      <c r="C3346" s="2" t="str">
        <f>VLOOKUP(Sales_Data17[[#This Row],[Customer Name Index]],Customer_Data[#All],2,0)</f>
        <v>Ole Group</v>
      </c>
      <c r="D3346">
        <v>13</v>
      </c>
      <c r="E3346" t="s">
        <v>2</v>
      </c>
      <c r="F3346" t="s">
        <v>8168</v>
      </c>
      <c r="G3346" t="s">
        <v>8026</v>
      </c>
      <c r="H3346" t="str">
        <f>VLOOKUP(Sales_Data17[[#This Row],[Delivery Region Index]],Regions_Table[#All],2,0)</f>
        <v>Queensland</v>
      </c>
      <c r="I3346" t="str">
        <f>VLOOKUP(Sales_Data17[[#This Row],[Delivery Region Index]],Regions_Table[#All],3,0)</f>
        <v>Mackay</v>
      </c>
      <c r="J3346">
        <v>36</v>
      </c>
      <c r="K3346">
        <v>5</v>
      </c>
      <c r="L3346" t="str">
        <f>VLOOKUP(Sales_Data17[[#This Row],[Product Description Index]],Products_Data[#All],2,0)</f>
        <v>Hats</v>
      </c>
      <c r="M3346">
        <v>1</v>
      </c>
      <c r="N3346" s="9">
        <v>120.60000000000001</v>
      </c>
      <c r="O3346" s="9">
        <f>Sales_Data17[[#This Row],[Order Quantity]]*Sales_Data17[[#This Row],[Unit Price]]</f>
        <v>120.60000000000001</v>
      </c>
      <c r="P3346" s="9">
        <v>65.124000000000009</v>
      </c>
      <c r="Q3346" s="9">
        <f>Sales_Data17[[#This Row],[Line Total]]-(Sales_Data17[[#This Row],[Total Unit Cost]]*Sales_Data17[[#This Row],[Order Quantity]])</f>
        <v>55.475999999999999</v>
      </c>
      <c r="R3346" s="1" t="str">
        <f>TEXT(Sales_Data17[[#This Row],[OrderDate]],"MMM")</f>
        <v>Jan</v>
      </c>
      <c r="S3346" s="1" t="str">
        <f t="shared" si="52"/>
        <v>2014</v>
      </c>
    </row>
    <row r="3347" spans="1:19">
      <c r="A3347" t="s">
        <v>3370</v>
      </c>
      <c r="B3347" s="2">
        <v>41665</v>
      </c>
      <c r="C3347" s="2" t="str">
        <f>VLOOKUP(Sales_Data17[[#This Row],[Customer Name Index]],Customer_Data[#All],2,0)</f>
        <v xml:space="preserve">Medline </v>
      </c>
      <c r="D3347">
        <v>12</v>
      </c>
      <c r="E3347" t="s">
        <v>4</v>
      </c>
      <c r="F3347" t="s">
        <v>8168</v>
      </c>
      <c r="G3347" t="s">
        <v>8026</v>
      </c>
      <c r="H3347" t="str">
        <f>VLOOKUP(Sales_Data17[[#This Row],[Delivery Region Index]],Regions_Table[#All],2,0)</f>
        <v>Queensland</v>
      </c>
      <c r="I3347" t="str">
        <f>VLOOKUP(Sales_Data17[[#This Row],[Delivery Region Index]],Regions_Table[#All],3,0)</f>
        <v>Ipswich</v>
      </c>
      <c r="J3347">
        <v>34</v>
      </c>
      <c r="K3347">
        <v>5</v>
      </c>
      <c r="L3347" t="str">
        <f>VLOOKUP(Sales_Data17[[#This Row],[Product Description Index]],Products_Data[#All],2,0)</f>
        <v>Hats</v>
      </c>
      <c r="M3347">
        <v>7</v>
      </c>
      <c r="N3347" s="9">
        <v>271.72222222222223</v>
      </c>
      <c r="O3347" s="9">
        <f>Sales_Data17[[#This Row],[Order Quantity]]*Sales_Data17[[#This Row],[Unit Price]]</f>
        <v>1902.0555555555557</v>
      </c>
      <c r="P3347" s="9">
        <v>195.64</v>
      </c>
      <c r="Q3347" s="9">
        <f>Sales_Data17[[#This Row],[Line Total]]-(Sales_Data17[[#This Row],[Total Unit Cost]]*Sales_Data17[[#This Row],[Order Quantity]])</f>
        <v>532.57555555555564</v>
      </c>
      <c r="R3347" s="1" t="str">
        <f>TEXT(Sales_Data17[[#This Row],[OrderDate]],"MMM")</f>
        <v>Jan</v>
      </c>
      <c r="S3347" s="1" t="str">
        <f t="shared" si="52"/>
        <v>2014</v>
      </c>
    </row>
    <row r="3348" spans="1:19">
      <c r="A3348" t="s">
        <v>3371</v>
      </c>
      <c r="B3348" s="2">
        <v>41666</v>
      </c>
      <c r="C3348" s="2" t="str">
        <f>VLOOKUP(Sales_Data17[[#This Row],[Customer Name Index]],Customer_Data[#All],2,0)</f>
        <v xml:space="preserve">WakeFern </v>
      </c>
      <c r="D3348">
        <v>2</v>
      </c>
      <c r="E3348" t="s">
        <v>4</v>
      </c>
      <c r="F3348" t="s">
        <v>8168</v>
      </c>
      <c r="G3348" t="s">
        <v>8027</v>
      </c>
      <c r="H3348" t="str">
        <f>VLOOKUP(Sales_Data17[[#This Row],[Delivery Region Index]],Regions_Table[#All],2,0)</f>
        <v>New South Wales</v>
      </c>
      <c r="I3348" t="str">
        <f>VLOOKUP(Sales_Data17[[#This Row],[Delivery Region Index]],Regions_Table[#All],3,0)</f>
        <v>Broken Hill</v>
      </c>
      <c r="J3348">
        <v>5</v>
      </c>
      <c r="K3348">
        <v>1</v>
      </c>
      <c r="L3348" t="str">
        <f>VLOOKUP(Sales_Data17[[#This Row],[Product Description Index]],Products_Data[#All],2,0)</f>
        <v>Shirts</v>
      </c>
      <c r="M3348">
        <v>4</v>
      </c>
      <c r="N3348" s="9">
        <v>27.544444444444444</v>
      </c>
      <c r="O3348" s="9">
        <f>Sales_Data17[[#This Row],[Order Quantity]]*Sales_Data17[[#This Row],[Unit Price]]</f>
        <v>110.17777777777778</v>
      </c>
      <c r="P3348" s="9">
        <v>14.598555555555556</v>
      </c>
      <c r="Q3348" s="9">
        <f>Sales_Data17[[#This Row],[Line Total]]-(Sales_Data17[[#This Row],[Total Unit Cost]]*Sales_Data17[[#This Row],[Order Quantity]])</f>
        <v>51.783555555555552</v>
      </c>
      <c r="R3348" s="1" t="str">
        <f>TEXT(Sales_Data17[[#This Row],[OrderDate]],"MMM")</f>
        <v>Jan</v>
      </c>
      <c r="S3348" s="1" t="str">
        <f t="shared" si="52"/>
        <v>2014</v>
      </c>
    </row>
    <row r="3349" spans="1:19">
      <c r="A3349" t="s">
        <v>3372</v>
      </c>
      <c r="B3349" s="2">
        <v>41666</v>
      </c>
      <c r="C3349" s="2" t="str">
        <f>VLOOKUP(Sales_Data17[[#This Row],[Customer Name Index]],Customer_Data[#All],2,0)</f>
        <v>Eminence Corp</v>
      </c>
      <c r="D3349">
        <v>18</v>
      </c>
      <c r="E3349" t="s">
        <v>4</v>
      </c>
      <c r="F3349" t="s">
        <v>8168</v>
      </c>
      <c r="G3349" t="s">
        <v>8025</v>
      </c>
      <c r="H3349" t="str">
        <f>VLOOKUP(Sales_Data17[[#This Row],[Delivery Region Index]],Regions_Table[#All],2,0)</f>
        <v>Victoria</v>
      </c>
      <c r="I3349" t="str">
        <f>VLOOKUP(Sales_Data17[[#This Row],[Delivery Region Index]],Regions_Table[#All],3,0)</f>
        <v>Bendigo</v>
      </c>
      <c r="J3349">
        <v>50</v>
      </c>
      <c r="K3349">
        <v>7</v>
      </c>
      <c r="L3349" t="str">
        <f>VLOOKUP(Sales_Data17[[#This Row],[Product Description Index]],Products_Data[#All],2,0)</f>
        <v>Dress Shirts</v>
      </c>
      <c r="M3349">
        <v>4</v>
      </c>
      <c r="N3349" s="9">
        <v>119.11111111111111</v>
      </c>
      <c r="O3349" s="9">
        <f>Sales_Data17[[#This Row],[Order Quantity]]*Sales_Data17[[#This Row],[Unit Price]]</f>
        <v>476.44444444444446</v>
      </c>
      <c r="P3349" s="9">
        <v>91.715555555555568</v>
      </c>
      <c r="Q3349" s="9">
        <f>Sales_Data17[[#This Row],[Line Total]]-(Sales_Data17[[#This Row],[Total Unit Cost]]*Sales_Data17[[#This Row],[Order Quantity]])</f>
        <v>109.58222222222219</v>
      </c>
      <c r="R3349" s="1" t="str">
        <f>TEXT(Sales_Data17[[#This Row],[OrderDate]],"MMM")</f>
        <v>Jan</v>
      </c>
      <c r="S3349" s="1" t="str">
        <f t="shared" si="52"/>
        <v>2014</v>
      </c>
    </row>
    <row r="3350" spans="1:19">
      <c r="A3350" t="s">
        <v>3373</v>
      </c>
      <c r="B3350" s="2">
        <v>41666</v>
      </c>
      <c r="C3350" s="2" t="str">
        <f>VLOOKUP(Sales_Data17[[#This Row],[Customer Name Index]],Customer_Data[#All],2,0)</f>
        <v>Medsep Group</v>
      </c>
      <c r="D3350">
        <v>8</v>
      </c>
      <c r="E3350" t="s">
        <v>4</v>
      </c>
      <c r="F3350" t="s">
        <v>8168</v>
      </c>
      <c r="G3350" t="s">
        <v>8027</v>
      </c>
      <c r="H3350" t="str">
        <f>VLOOKUP(Sales_Data17[[#This Row],[Delivery Region Index]],Regions_Table[#All],2,0)</f>
        <v>New South Wales</v>
      </c>
      <c r="I3350" t="str">
        <f>VLOOKUP(Sales_Data17[[#This Row],[Delivery Region Index]],Regions_Table[#All],3,0)</f>
        <v>Wagga Wagga</v>
      </c>
      <c r="J3350">
        <v>23</v>
      </c>
      <c r="K3350">
        <v>4</v>
      </c>
      <c r="L3350" t="str">
        <f>VLOOKUP(Sales_Data17[[#This Row],[Product Description Index]],Products_Data[#All],2,0)</f>
        <v>Jeans</v>
      </c>
      <c r="M3350">
        <v>6</v>
      </c>
      <c r="N3350" s="9">
        <v>288.84444444444443</v>
      </c>
      <c r="O3350" s="9">
        <f>Sales_Data17[[#This Row],[Order Quantity]]*Sales_Data17[[#This Row],[Unit Price]]</f>
        <v>1733.0666666666666</v>
      </c>
      <c r="P3350" s="9">
        <v>158.86444444444444</v>
      </c>
      <c r="Q3350" s="9">
        <f>Sales_Data17[[#This Row],[Line Total]]-(Sales_Data17[[#This Row],[Total Unit Cost]]*Sales_Data17[[#This Row],[Order Quantity]])</f>
        <v>779.87999999999988</v>
      </c>
      <c r="R3350" s="1" t="str">
        <f>TEXT(Sales_Data17[[#This Row],[OrderDate]],"MMM")</f>
        <v>Jan</v>
      </c>
      <c r="S3350" s="1" t="str">
        <f t="shared" si="52"/>
        <v>2014</v>
      </c>
    </row>
    <row r="3351" spans="1:19">
      <c r="A3351" t="s">
        <v>3374</v>
      </c>
      <c r="B3351" s="2">
        <v>41666</v>
      </c>
      <c r="C3351" s="2" t="str">
        <f>VLOOKUP(Sales_Data17[[#This Row],[Customer Name Index]],Customer_Data[#All],2,0)</f>
        <v>ETUDE Ltd</v>
      </c>
      <c r="D3351">
        <v>4</v>
      </c>
      <c r="E3351" t="s">
        <v>4</v>
      </c>
      <c r="F3351" t="s">
        <v>8168</v>
      </c>
      <c r="G3351" t="s">
        <v>8027</v>
      </c>
      <c r="H3351" t="str">
        <f>VLOOKUP(Sales_Data17[[#This Row],[Delivery Region Index]],Regions_Table[#All],2,0)</f>
        <v>New South Wales</v>
      </c>
      <c r="I3351" t="str">
        <f>VLOOKUP(Sales_Data17[[#This Row],[Delivery Region Index]],Regions_Table[#All],3,0)</f>
        <v>Grafton</v>
      </c>
      <c r="J3351">
        <v>11</v>
      </c>
      <c r="K3351">
        <v>2</v>
      </c>
      <c r="L3351" t="str">
        <f>VLOOKUP(Sales_Data17[[#This Row],[Product Description Index]],Products_Data[#All],2,0)</f>
        <v>Pants</v>
      </c>
      <c r="M3351">
        <v>3</v>
      </c>
      <c r="N3351" s="9">
        <v>28.288888888888888</v>
      </c>
      <c r="O3351" s="9">
        <f>Sales_Data17[[#This Row],[Order Quantity]]*Sales_Data17[[#This Row],[Unit Price]]</f>
        <v>84.86666666666666</v>
      </c>
      <c r="P3351" s="9">
        <v>19.802222222222223</v>
      </c>
      <c r="Q3351" s="9">
        <f>Sales_Data17[[#This Row],[Line Total]]-(Sales_Data17[[#This Row],[Total Unit Cost]]*Sales_Data17[[#This Row],[Order Quantity]])</f>
        <v>25.459999999999994</v>
      </c>
      <c r="R3351" s="1" t="str">
        <f>TEXT(Sales_Data17[[#This Row],[OrderDate]],"MMM")</f>
        <v>Jan</v>
      </c>
      <c r="S3351" s="1" t="str">
        <f t="shared" si="52"/>
        <v>2014</v>
      </c>
    </row>
    <row r="3352" spans="1:19">
      <c r="A3352" t="s">
        <v>3375</v>
      </c>
      <c r="B3352" s="2">
        <v>41667</v>
      </c>
      <c r="C3352" s="2" t="str">
        <f>VLOOKUP(Sales_Data17[[#This Row],[Customer Name Index]],Customer_Data[#All],2,0)</f>
        <v>3LAB, Ltd</v>
      </c>
      <c r="D3352">
        <v>16</v>
      </c>
      <c r="E3352" t="s">
        <v>4</v>
      </c>
      <c r="F3352" t="s">
        <v>8168</v>
      </c>
      <c r="G3352" t="s">
        <v>8025</v>
      </c>
      <c r="H3352" t="str">
        <f>VLOOKUP(Sales_Data17[[#This Row],[Delivery Region Index]],Regions_Table[#All],2,0)</f>
        <v>Queensland</v>
      </c>
      <c r="I3352" t="str">
        <f>VLOOKUP(Sales_Data17[[#This Row],[Delivery Region Index]],Regions_Table[#All],3,0)</f>
        <v>Toowoomba</v>
      </c>
      <c r="J3352">
        <v>44</v>
      </c>
      <c r="K3352">
        <v>7</v>
      </c>
      <c r="L3352" t="str">
        <f>VLOOKUP(Sales_Data17[[#This Row],[Product Description Index]],Products_Data[#All],2,0)</f>
        <v>Dress Shirts</v>
      </c>
      <c r="M3352">
        <v>4</v>
      </c>
      <c r="N3352" s="9">
        <v>708.71111111111122</v>
      </c>
      <c r="O3352" s="9">
        <f>Sales_Data17[[#This Row],[Order Quantity]]*Sales_Data17[[#This Row],[Unit Price]]</f>
        <v>2834.8444444444449</v>
      </c>
      <c r="P3352" s="9">
        <v>432.31377777777777</v>
      </c>
      <c r="Q3352" s="9">
        <f>Sales_Data17[[#This Row],[Line Total]]-(Sales_Data17[[#This Row],[Total Unit Cost]]*Sales_Data17[[#This Row],[Order Quantity]])</f>
        <v>1105.5893333333338</v>
      </c>
      <c r="R3352" s="1" t="str">
        <f>TEXT(Sales_Data17[[#This Row],[OrderDate]],"MMM")</f>
        <v>Jan</v>
      </c>
      <c r="S3352" s="1" t="str">
        <f t="shared" si="52"/>
        <v>2014</v>
      </c>
    </row>
    <row r="3353" spans="1:19">
      <c r="A3353" t="s">
        <v>3376</v>
      </c>
      <c r="B3353" s="2">
        <v>41667</v>
      </c>
      <c r="C3353" s="2" t="str">
        <f>VLOOKUP(Sales_Data17[[#This Row],[Customer Name Index]],Customer_Data[#All],2,0)</f>
        <v>Ole Group</v>
      </c>
      <c r="D3353">
        <v>13</v>
      </c>
      <c r="E3353" t="s">
        <v>3</v>
      </c>
      <c r="F3353" t="s">
        <v>8168</v>
      </c>
      <c r="G3353" t="s">
        <v>8026</v>
      </c>
      <c r="H3353" t="str">
        <f>VLOOKUP(Sales_Data17[[#This Row],[Delivery Region Index]],Regions_Table[#All],2,0)</f>
        <v>Queensland</v>
      </c>
      <c r="I3353" t="str">
        <f>VLOOKUP(Sales_Data17[[#This Row],[Delivery Region Index]],Regions_Table[#All],3,0)</f>
        <v>Maryborough</v>
      </c>
      <c r="J3353">
        <v>37</v>
      </c>
      <c r="K3353">
        <v>6</v>
      </c>
      <c r="L3353" t="str">
        <f>VLOOKUP(Sales_Data17[[#This Row],[Product Description Index]],Products_Data[#All],2,0)</f>
        <v>Socks</v>
      </c>
      <c r="M3353">
        <v>9</v>
      </c>
      <c r="N3353" s="9">
        <v>29.033333333333335</v>
      </c>
      <c r="O3353" s="9">
        <f>Sales_Data17[[#This Row],[Order Quantity]]*Sales_Data17[[#This Row],[Unit Price]]</f>
        <v>261.3</v>
      </c>
      <c r="P3353" s="9">
        <v>18.291</v>
      </c>
      <c r="Q3353" s="9">
        <f>Sales_Data17[[#This Row],[Line Total]]-(Sales_Data17[[#This Row],[Total Unit Cost]]*Sales_Data17[[#This Row],[Order Quantity]])</f>
        <v>96.681000000000012</v>
      </c>
      <c r="R3353" s="1" t="str">
        <f>TEXT(Sales_Data17[[#This Row],[OrderDate]],"MMM")</f>
        <v>Jan</v>
      </c>
      <c r="S3353" s="1" t="str">
        <f t="shared" si="52"/>
        <v>2014</v>
      </c>
    </row>
    <row r="3354" spans="1:19">
      <c r="A3354" t="s">
        <v>3377</v>
      </c>
      <c r="B3354" s="2">
        <v>41667</v>
      </c>
      <c r="C3354" s="2" t="str">
        <f>VLOOKUP(Sales_Data17[[#This Row],[Customer Name Index]],Customer_Data[#All],2,0)</f>
        <v xml:space="preserve">Qualitest </v>
      </c>
      <c r="D3354">
        <v>19</v>
      </c>
      <c r="E3354" t="s">
        <v>4</v>
      </c>
      <c r="F3354" t="s">
        <v>8168</v>
      </c>
      <c r="G3354" t="s">
        <v>8028</v>
      </c>
      <c r="H3354" t="str">
        <f>VLOOKUP(Sales_Data17[[#This Row],[Delivery Region Index]],Regions_Table[#All],2,0)</f>
        <v>Victoria</v>
      </c>
      <c r="I3354" t="str">
        <f>VLOOKUP(Sales_Data17[[#This Row],[Delivery Region Index]],Regions_Table[#All],3,0)</f>
        <v>Shepparton</v>
      </c>
      <c r="J3354">
        <v>54</v>
      </c>
      <c r="K3354">
        <v>8</v>
      </c>
      <c r="L3354" t="str">
        <f>VLOOKUP(Sales_Data17[[#This Row],[Product Description Index]],Products_Data[#All],2,0)</f>
        <v>Shoes</v>
      </c>
      <c r="M3354">
        <v>4</v>
      </c>
      <c r="N3354" s="9">
        <v>260.55555555555554</v>
      </c>
      <c r="O3354" s="9">
        <f>Sales_Data17[[#This Row],[Order Quantity]]*Sales_Data17[[#This Row],[Unit Price]]</f>
        <v>1042.2222222222222</v>
      </c>
      <c r="P3354" s="9">
        <v>218.86666666666667</v>
      </c>
      <c r="Q3354" s="9">
        <f>Sales_Data17[[#This Row],[Line Total]]-(Sales_Data17[[#This Row],[Total Unit Cost]]*Sales_Data17[[#This Row],[Order Quantity]])</f>
        <v>166.75555555555547</v>
      </c>
      <c r="R3354" s="1" t="str">
        <f>TEXT(Sales_Data17[[#This Row],[OrderDate]],"MMM")</f>
        <v>Jan</v>
      </c>
      <c r="S3354" s="1" t="str">
        <f t="shared" si="52"/>
        <v>2014</v>
      </c>
    </row>
    <row r="3355" spans="1:19">
      <c r="A3355" t="s">
        <v>3378</v>
      </c>
      <c r="B3355" s="2">
        <v>41667</v>
      </c>
      <c r="C3355" s="2" t="str">
        <f>VLOOKUP(Sales_Data17[[#This Row],[Customer Name Index]],Customer_Data[#All],2,0)</f>
        <v>ETUDE Ltd</v>
      </c>
      <c r="D3355">
        <v>4</v>
      </c>
      <c r="E3355" t="s">
        <v>2</v>
      </c>
      <c r="F3355" t="s">
        <v>8168</v>
      </c>
      <c r="G3355" t="s">
        <v>8027</v>
      </c>
      <c r="H3355" t="str">
        <f>VLOOKUP(Sales_Data17[[#This Row],[Delivery Region Index]],Regions_Table[#All],2,0)</f>
        <v>New South Wales</v>
      </c>
      <c r="I3355" t="str">
        <f>VLOOKUP(Sales_Data17[[#This Row],[Delivery Region Index]],Regions_Table[#All],3,0)</f>
        <v>Griffith</v>
      </c>
      <c r="J3355">
        <v>12</v>
      </c>
      <c r="K3355">
        <v>2</v>
      </c>
      <c r="L3355" t="str">
        <f>VLOOKUP(Sales_Data17[[#This Row],[Product Description Index]],Products_Data[#All],2,0)</f>
        <v>Pants</v>
      </c>
      <c r="M3355">
        <v>9</v>
      </c>
      <c r="N3355" s="9">
        <v>186.11111111111111</v>
      </c>
      <c r="O3355" s="9">
        <f>Sales_Data17[[#This Row],[Order Quantity]]*Sales_Data17[[#This Row],[Unit Price]]</f>
        <v>1675</v>
      </c>
      <c r="P3355" s="9">
        <v>74.444444444444443</v>
      </c>
      <c r="Q3355" s="9">
        <f>Sales_Data17[[#This Row],[Line Total]]-(Sales_Data17[[#This Row],[Total Unit Cost]]*Sales_Data17[[#This Row],[Order Quantity]])</f>
        <v>1005</v>
      </c>
      <c r="R3355" s="1" t="str">
        <f>TEXT(Sales_Data17[[#This Row],[OrderDate]],"MMM")</f>
        <v>Jan</v>
      </c>
      <c r="S3355" s="1" t="str">
        <f t="shared" si="52"/>
        <v>2014</v>
      </c>
    </row>
    <row r="3356" spans="1:19">
      <c r="A3356" t="s">
        <v>3379</v>
      </c>
      <c r="B3356" s="2">
        <v>41667</v>
      </c>
      <c r="C3356" s="2" t="str">
        <f>VLOOKUP(Sales_Data17[[#This Row],[Customer Name Index]],Customer_Data[#All],2,0)</f>
        <v>Elorac, Corp</v>
      </c>
      <c r="D3356">
        <v>3</v>
      </c>
      <c r="E3356" t="s">
        <v>4</v>
      </c>
      <c r="F3356" t="s">
        <v>8168</v>
      </c>
      <c r="G3356" t="s">
        <v>8027</v>
      </c>
      <c r="H3356" t="str">
        <f>VLOOKUP(Sales_Data17[[#This Row],[Delivery Region Index]],Regions_Table[#All],2,0)</f>
        <v>New South Wales</v>
      </c>
      <c r="I3356" t="str">
        <f>VLOOKUP(Sales_Data17[[#This Row],[Delivery Region Index]],Regions_Table[#All],3,0)</f>
        <v>Gosford</v>
      </c>
      <c r="J3356">
        <v>9</v>
      </c>
      <c r="K3356">
        <v>2</v>
      </c>
      <c r="L3356" t="str">
        <f>VLOOKUP(Sales_Data17[[#This Row],[Product Description Index]],Products_Data[#All],2,0)</f>
        <v>Pants</v>
      </c>
      <c r="M3356">
        <v>8</v>
      </c>
      <c r="N3356" s="9">
        <v>279.16666666666669</v>
      </c>
      <c r="O3356" s="9">
        <f>Sales_Data17[[#This Row],[Order Quantity]]*Sales_Data17[[#This Row],[Unit Price]]</f>
        <v>2233.3333333333335</v>
      </c>
      <c r="P3356" s="9">
        <v>125.625</v>
      </c>
      <c r="Q3356" s="9">
        <f>Sales_Data17[[#This Row],[Line Total]]-(Sales_Data17[[#This Row],[Total Unit Cost]]*Sales_Data17[[#This Row],[Order Quantity]])</f>
        <v>1228.3333333333335</v>
      </c>
      <c r="R3356" s="1" t="str">
        <f>TEXT(Sales_Data17[[#This Row],[OrderDate]],"MMM")</f>
        <v>Jan</v>
      </c>
      <c r="S3356" s="1" t="str">
        <f t="shared" si="52"/>
        <v>2014</v>
      </c>
    </row>
    <row r="3357" spans="1:19">
      <c r="A3357" t="s">
        <v>3380</v>
      </c>
      <c r="B3357" s="2">
        <v>41667</v>
      </c>
      <c r="C3357" s="2" t="str">
        <f>VLOOKUP(Sales_Data17[[#This Row],[Customer Name Index]],Customer_Data[#All],2,0)</f>
        <v>21st Ltd</v>
      </c>
      <c r="D3357">
        <v>10</v>
      </c>
      <c r="E3357" t="s">
        <v>4</v>
      </c>
      <c r="F3357" t="s">
        <v>8168</v>
      </c>
      <c r="G3357" t="s">
        <v>8026</v>
      </c>
      <c r="H3357" t="str">
        <f>VLOOKUP(Sales_Data17[[#This Row],[Delivery Region Index]],Regions_Table[#All],2,0)</f>
        <v>Queensland</v>
      </c>
      <c r="I3357" t="str">
        <f>VLOOKUP(Sales_Data17[[#This Row],[Delivery Region Index]],Regions_Table[#All],3,0)</f>
        <v>Cairns</v>
      </c>
      <c r="J3357">
        <v>28</v>
      </c>
      <c r="K3357">
        <v>4</v>
      </c>
      <c r="L3357" t="str">
        <f>VLOOKUP(Sales_Data17[[#This Row],[Product Description Index]],Products_Data[#All],2,0)</f>
        <v>Jeans</v>
      </c>
      <c r="M3357">
        <v>4</v>
      </c>
      <c r="N3357" s="9">
        <v>436.24444444444447</v>
      </c>
      <c r="O3357" s="9">
        <f>Sales_Data17[[#This Row],[Order Quantity]]*Sales_Data17[[#This Row],[Unit Price]]</f>
        <v>1744.9777777777779</v>
      </c>
      <c r="P3357" s="9">
        <v>322.82088888888893</v>
      </c>
      <c r="Q3357" s="9">
        <f>Sales_Data17[[#This Row],[Line Total]]-(Sales_Data17[[#This Row],[Total Unit Cost]]*Sales_Data17[[#This Row],[Order Quantity]])</f>
        <v>453.69422222222215</v>
      </c>
      <c r="R3357" s="1" t="str">
        <f>TEXT(Sales_Data17[[#This Row],[OrderDate]],"MMM")</f>
        <v>Jan</v>
      </c>
      <c r="S3357" s="1" t="str">
        <f t="shared" si="52"/>
        <v>2014</v>
      </c>
    </row>
    <row r="3358" spans="1:19">
      <c r="A3358" t="s">
        <v>3381</v>
      </c>
      <c r="B3358" s="2">
        <v>41668</v>
      </c>
      <c r="C3358" s="2" t="str">
        <f>VLOOKUP(Sales_Data17[[#This Row],[Customer Name Index]],Customer_Data[#All],2,0)</f>
        <v xml:space="preserve">Medline </v>
      </c>
      <c r="D3358">
        <v>12</v>
      </c>
      <c r="E3358" t="s">
        <v>4</v>
      </c>
      <c r="F3358" t="s">
        <v>8168</v>
      </c>
      <c r="G3358" t="s">
        <v>8026</v>
      </c>
      <c r="H3358" t="str">
        <f>VLOOKUP(Sales_Data17[[#This Row],[Delivery Region Index]],Regions_Table[#All],2,0)</f>
        <v>Queensland</v>
      </c>
      <c r="I3358" t="str">
        <f>VLOOKUP(Sales_Data17[[#This Row],[Delivery Region Index]],Regions_Table[#All],3,0)</f>
        <v>Logan City</v>
      </c>
      <c r="J3358">
        <v>35</v>
      </c>
      <c r="K3358">
        <v>5</v>
      </c>
      <c r="L3358" t="str">
        <f>VLOOKUP(Sales_Data17[[#This Row],[Product Description Index]],Products_Data[#All],2,0)</f>
        <v>Hats</v>
      </c>
      <c r="M3358">
        <v>8</v>
      </c>
      <c r="N3358" s="9">
        <v>596.29999999999995</v>
      </c>
      <c r="O3358" s="9">
        <f>Sales_Data17[[#This Row],[Order Quantity]]*Sales_Data17[[#This Row],[Unit Price]]</f>
        <v>4770.3999999999996</v>
      </c>
      <c r="P3358" s="9">
        <v>471.077</v>
      </c>
      <c r="Q3358" s="9">
        <f>Sales_Data17[[#This Row],[Line Total]]-(Sales_Data17[[#This Row],[Total Unit Cost]]*Sales_Data17[[#This Row],[Order Quantity]])</f>
        <v>1001.7839999999997</v>
      </c>
      <c r="R3358" s="1" t="str">
        <f>TEXT(Sales_Data17[[#This Row],[OrderDate]],"MMM")</f>
        <v>Jan</v>
      </c>
      <c r="S3358" s="1" t="str">
        <f t="shared" si="52"/>
        <v>2014</v>
      </c>
    </row>
    <row r="3359" spans="1:19">
      <c r="A3359" t="s">
        <v>3382</v>
      </c>
      <c r="B3359" s="2">
        <v>41668</v>
      </c>
      <c r="C3359" s="2" t="str">
        <f>VLOOKUP(Sales_Data17[[#This Row],[Customer Name Index]],Customer_Data[#All],2,0)</f>
        <v>3LAB, Ltd</v>
      </c>
      <c r="D3359">
        <v>16</v>
      </c>
      <c r="E3359" t="s">
        <v>4</v>
      </c>
      <c r="F3359" t="s">
        <v>8168</v>
      </c>
      <c r="G3359" t="s">
        <v>8025</v>
      </c>
      <c r="H3359" t="str">
        <f>VLOOKUP(Sales_Data17[[#This Row],[Delivery Region Index]],Regions_Table[#All],2,0)</f>
        <v>Victoria</v>
      </c>
      <c r="I3359" t="str">
        <f>VLOOKUP(Sales_Data17[[#This Row],[Delivery Region Index]],Regions_Table[#All],3,0)</f>
        <v>Melbourne</v>
      </c>
      <c r="J3359">
        <v>47</v>
      </c>
      <c r="K3359">
        <v>7</v>
      </c>
      <c r="L3359" t="str">
        <f>VLOOKUP(Sales_Data17[[#This Row],[Product Description Index]],Products_Data[#All],2,0)</f>
        <v>Dress Shirts</v>
      </c>
      <c r="M3359">
        <v>4</v>
      </c>
      <c r="N3359" s="9">
        <v>97.522222222222226</v>
      </c>
      <c r="O3359" s="9">
        <f>Sales_Data17[[#This Row],[Order Quantity]]*Sales_Data17[[#This Row],[Unit Price]]</f>
        <v>390.0888888888889</v>
      </c>
      <c r="P3359" s="9">
        <v>69.24077777777778</v>
      </c>
      <c r="Q3359" s="9">
        <f>Sales_Data17[[#This Row],[Line Total]]-(Sales_Data17[[#This Row],[Total Unit Cost]]*Sales_Data17[[#This Row],[Order Quantity]])</f>
        <v>113.12577777777778</v>
      </c>
      <c r="R3359" s="1" t="str">
        <f>TEXT(Sales_Data17[[#This Row],[OrderDate]],"MMM")</f>
        <v>Jan</v>
      </c>
      <c r="S3359" s="1" t="str">
        <f t="shared" si="52"/>
        <v>2014</v>
      </c>
    </row>
    <row r="3360" spans="1:19">
      <c r="A3360" t="s">
        <v>3383</v>
      </c>
      <c r="B3360" s="2">
        <v>41668</v>
      </c>
      <c r="C3360" s="2" t="str">
        <f>VLOOKUP(Sales_Data17[[#This Row],[Customer Name Index]],Customer_Data[#All],2,0)</f>
        <v>Rochester Ltd</v>
      </c>
      <c r="D3360">
        <v>15</v>
      </c>
      <c r="E3360" t="s">
        <v>3</v>
      </c>
      <c r="F3360" t="s">
        <v>8168</v>
      </c>
      <c r="G3360" t="s">
        <v>8025</v>
      </c>
      <c r="H3360" t="str">
        <f>VLOOKUP(Sales_Data17[[#This Row],[Delivery Region Index]],Regions_Table[#All],2,0)</f>
        <v>Queensland</v>
      </c>
      <c r="I3360" t="str">
        <f>VLOOKUP(Sales_Data17[[#This Row],[Delivery Region Index]],Regions_Table[#All],3,0)</f>
        <v>Thuringowa</v>
      </c>
      <c r="J3360">
        <v>43</v>
      </c>
      <c r="K3360">
        <v>6</v>
      </c>
      <c r="L3360" t="str">
        <f>VLOOKUP(Sales_Data17[[#This Row],[Product Description Index]],Products_Data[#All],2,0)</f>
        <v>Socks</v>
      </c>
      <c r="M3360">
        <v>1</v>
      </c>
      <c r="N3360" s="9">
        <v>117.62222222222223</v>
      </c>
      <c r="O3360" s="9">
        <f>Sales_Data17[[#This Row],[Order Quantity]]*Sales_Data17[[#This Row],[Unit Price]]</f>
        <v>117.62222222222223</v>
      </c>
      <c r="P3360" s="9">
        <v>59.987333333333339</v>
      </c>
      <c r="Q3360" s="9">
        <f>Sales_Data17[[#This Row],[Line Total]]-(Sales_Data17[[#This Row],[Total Unit Cost]]*Sales_Data17[[#This Row],[Order Quantity]])</f>
        <v>57.634888888888895</v>
      </c>
      <c r="R3360" s="1" t="str">
        <f>TEXT(Sales_Data17[[#This Row],[OrderDate]],"MMM")</f>
        <v>Jan</v>
      </c>
      <c r="S3360" s="1" t="str">
        <f t="shared" si="52"/>
        <v>2014</v>
      </c>
    </row>
    <row r="3361" spans="1:19">
      <c r="A3361" t="s">
        <v>3384</v>
      </c>
      <c r="B3361" s="2">
        <v>41668</v>
      </c>
      <c r="C3361" s="2" t="str">
        <f>VLOOKUP(Sales_Data17[[#This Row],[Customer Name Index]],Customer_Data[#All],2,0)</f>
        <v>Rochester Ltd</v>
      </c>
      <c r="D3361">
        <v>15</v>
      </c>
      <c r="E3361" t="s">
        <v>4</v>
      </c>
      <c r="F3361" t="s">
        <v>8168</v>
      </c>
      <c r="G3361" t="s">
        <v>8025</v>
      </c>
      <c r="H3361" t="str">
        <f>VLOOKUP(Sales_Data17[[#This Row],[Delivery Region Index]],Regions_Table[#All],2,0)</f>
        <v>Queensland</v>
      </c>
      <c r="I3361" t="str">
        <f>VLOOKUP(Sales_Data17[[#This Row],[Delivery Region Index]],Regions_Table[#All],3,0)</f>
        <v>Toowoomba</v>
      </c>
      <c r="J3361">
        <v>44</v>
      </c>
      <c r="K3361">
        <v>6</v>
      </c>
      <c r="L3361" t="str">
        <f>VLOOKUP(Sales_Data17[[#This Row],[Product Description Index]],Products_Data[#All],2,0)</f>
        <v>Socks</v>
      </c>
      <c r="M3361">
        <v>5</v>
      </c>
      <c r="N3361" s="9">
        <v>119.11111111111111</v>
      </c>
      <c r="O3361" s="9">
        <f>Sales_Data17[[#This Row],[Order Quantity]]*Sales_Data17[[#This Row],[Unit Price]]</f>
        <v>595.55555555555554</v>
      </c>
      <c r="P3361" s="9">
        <v>54.791111111111114</v>
      </c>
      <c r="Q3361" s="9">
        <f>Sales_Data17[[#This Row],[Line Total]]-(Sales_Data17[[#This Row],[Total Unit Cost]]*Sales_Data17[[#This Row],[Order Quantity]])</f>
        <v>321.59999999999997</v>
      </c>
      <c r="R3361" s="1" t="str">
        <f>TEXT(Sales_Data17[[#This Row],[OrderDate]],"MMM")</f>
        <v>Jan</v>
      </c>
      <c r="S3361" s="1" t="str">
        <f t="shared" si="52"/>
        <v>2014</v>
      </c>
    </row>
    <row r="3362" spans="1:19">
      <c r="A3362" t="s">
        <v>3385</v>
      </c>
      <c r="B3362" s="2">
        <v>41668</v>
      </c>
      <c r="C3362" s="2" t="str">
        <f>VLOOKUP(Sales_Data17[[#This Row],[Customer Name Index]],Customer_Data[#All],2,0)</f>
        <v>Eminence Corp</v>
      </c>
      <c r="D3362">
        <v>18</v>
      </c>
      <c r="E3362" t="s">
        <v>4</v>
      </c>
      <c r="F3362" t="s">
        <v>8168</v>
      </c>
      <c r="G3362" t="s">
        <v>8025</v>
      </c>
      <c r="H3362" t="str">
        <f>VLOOKUP(Sales_Data17[[#This Row],[Delivery Region Index]],Regions_Table[#All],2,0)</f>
        <v>Victoria</v>
      </c>
      <c r="I3362" t="str">
        <f>VLOOKUP(Sales_Data17[[#This Row],[Delivery Region Index]],Regions_Table[#All],3,0)</f>
        <v>Latrobe City</v>
      </c>
      <c r="J3362">
        <v>52</v>
      </c>
      <c r="K3362">
        <v>8</v>
      </c>
      <c r="L3362" t="str">
        <f>VLOOKUP(Sales_Data17[[#This Row],[Product Description Index]],Products_Data[#All],2,0)</f>
        <v>Shoes</v>
      </c>
      <c r="M3362">
        <v>1</v>
      </c>
      <c r="N3362" s="9">
        <v>434.75555555555559</v>
      </c>
      <c r="O3362" s="9">
        <f>Sales_Data17[[#This Row],[Order Quantity]]*Sales_Data17[[#This Row],[Unit Price]]</f>
        <v>434.75555555555559</v>
      </c>
      <c r="P3362" s="9">
        <v>282.5911111111111</v>
      </c>
      <c r="Q3362" s="9">
        <f>Sales_Data17[[#This Row],[Line Total]]-(Sales_Data17[[#This Row],[Total Unit Cost]]*Sales_Data17[[#This Row],[Order Quantity]])</f>
        <v>152.16444444444448</v>
      </c>
      <c r="R3362" s="1" t="str">
        <f>TEXT(Sales_Data17[[#This Row],[OrderDate]],"MMM")</f>
        <v>Jan</v>
      </c>
      <c r="S3362" s="1" t="str">
        <f t="shared" si="52"/>
        <v>2014</v>
      </c>
    </row>
    <row r="3363" spans="1:19">
      <c r="A3363" t="s">
        <v>3386</v>
      </c>
      <c r="B3363" s="2">
        <v>41669</v>
      </c>
      <c r="C3363" s="2" t="str">
        <f>VLOOKUP(Sales_Data17[[#This Row],[Customer Name Index]],Customer_Data[#All],2,0)</f>
        <v>Pure Group</v>
      </c>
      <c r="D3363">
        <v>17</v>
      </c>
      <c r="E3363" t="s">
        <v>2</v>
      </c>
      <c r="F3363" t="s">
        <v>8168</v>
      </c>
      <c r="G3363" t="s">
        <v>8025</v>
      </c>
      <c r="H3363" t="str">
        <f>VLOOKUP(Sales_Data17[[#This Row],[Delivery Region Index]],Regions_Table[#All],2,0)</f>
        <v>Victoria</v>
      </c>
      <c r="I3363" t="str">
        <f>VLOOKUP(Sales_Data17[[#This Row],[Delivery Region Index]],Regions_Table[#All],3,0)</f>
        <v>Ballarat</v>
      </c>
      <c r="J3363">
        <v>49</v>
      </c>
      <c r="K3363">
        <v>7</v>
      </c>
      <c r="L3363" t="str">
        <f>VLOOKUP(Sales_Data17[[#This Row],[Product Description Index]],Products_Data[#All],2,0)</f>
        <v>Dress Shirts</v>
      </c>
      <c r="M3363">
        <v>9</v>
      </c>
      <c r="N3363" s="9">
        <v>25.311111111111114</v>
      </c>
      <c r="O3363" s="9">
        <f>Sales_Data17[[#This Row],[Order Quantity]]*Sales_Data17[[#This Row],[Unit Price]]</f>
        <v>227.8</v>
      </c>
      <c r="P3363" s="9">
        <v>11.896222222222223</v>
      </c>
      <c r="Q3363" s="9">
        <f>Sales_Data17[[#This Row],[Line Total]]-(Sales_Data17[[#This Row],[Total Unit Cost]]*Sales_Data17[[#This Row],[Order Quantity]])</f>
        <v>120.73400000000001</v>
      </c>
      <c r="R3363" s="1" t="str">
        <f>TEXT(Sales_Data17[[#This Row],[OrderDate]],"MMM")</f>
        <v>Jan</v>
      </c>
      <c r="S3363" s="1" t="str">
        <f t="shared" si="52"/>
        <v>2014</v>
      </c>
    </row>
    <row r="3364" spans="1:19">
      <c r="A3364" t="s">
        <v>3387</v>
      </c>
      <c r="B3364" s="2">
        <v>41669</v>
      </c>
      <c r="C3364" s="2" t="str">
        <f>VLOOKUP(Sales_Data17[[#This Row],[Customer Name Index]],Customer_Data[#All],2,0)</f>
        <v xml:space="preserve">WakeFern </v>
      </c>
      <c r="D3364">
        <v>2</v>
      </c>
      <c r="E3364" t="s">
        <v>4</v>
      </c>
      <c r="F3364" t="s">
        <v>8168</v>
      </c>
      <c r="G3364" t="s">
        <v>8027</v>
      </c>
      <c r="H3364" t="str">
        <f>VLOOKUP(Sales_Data17[[#This Row],[Delivery Region Index]],Regions_Table[#All],2,0)</f>
        <v>New South Wales</v>
      </c>
      <c r="I3364" t="str">
        <f>VLOOKUP(Sales_Data17[[#This Row],[Delivery Region Index]],Regions_Table[#All],3,0)</f>
        <v>Broken Hill</v>
      </c>
      <c r="J3364">
        <v>5</v>
      </c>
      <c r="K3364">
        <v>1</v>
      </c>
      <c r="L3364" t="str">
        <f>VLOOKUP(Sales_Data17[[#This Row],[Product Description Index]],Products_Data[#All],2,0)</f>
        <v>Shirts</v>
      </c>
      <c r="M3364">
        <v>7</v>
      </c>
      <c r="N3364" s="9">
        <v>126.55555555555556</v>
      </c>
      <c r="O3364" s="9">
        <f>Sales_Data17[[#This Row],[Order Quantity]]*Sales_Data17[[#This Row],[Unit Price]]</f>
        <v>885.88888888888891</v>
      </c>
      <c r="P3364" s="9">
        <v>62.012222222222221</v>
      </c>
      <c r="Q3364" s="9">
        <f>Sales_Data17[[#This Row],[Line Total]]-(Sales_Data17[[#This Row],[Total Unit Cost]]*Sales_Data17[[#This Row],[Order Quantity]])</f>
        <v>451.8033333333334</v>
      </c>
      <c r="R3364" s="1" t="str">
        <f>TEXT(Sales_Data17[[#This Row],[OrderDate]],"MMM")</f>
        <v>Jan</v>
      </c>
      <c r="S3364" s="1" t="str">
        <f t="shared" si="52"/>
        <v>2014</v>
      </c>
    </row>
    <row r="3365" spans="1:19">
      <c r="A3365" t="s">
        <v>3388</v>
      </c>
      <c r="B3365" s="2">
        <v>41669</v>
      </c>
      <c r="C3365" s="2" t="str">
        <f>VLOOKUP(Sales_Data17[[#This Row],[Customer Name Index]],Customer_Data[#All],2,0)</f>
        <v>Ole Group</v>
      </c>
      <c r="D3365">
        <v>13</v>
      </c>
      <c r="E3365" t="s">
        <v>4</v>
      </c>
      <c r="F3365" t="s">
        <v>8168</v>
      </c>
      <c r="G3365" t="s">
        <v>8026</v>
      </c>
      <c r="H3365" t="str">
        <f>VLOOKUP(Sales_Data17[[#This Row],[Delivery Region Index]],Regions_Table[#All],2,0)</f>
        <v>Queensland</v>
      </c>
      <c r="I3365" t="str">
        <f>VLOOKUP(Sales_Data17[[#This Row],[Delivery Region Index]],Regions_Table[#All],3,0)</f>
        <v>Mackay</v>
      </c>
      <c r="J3365">
        <v>36</v>
      </c>
      <c r="K3365">
        <v>5</v>
      </c>
      <c r="L3365" t="str">
        <f>VLOOKUP(Sales_Data17[[#This Row],[Product Description Index]],Products_Data[#All],2,0)</f>
        <v>Hats</v>
      </c>
      <c r="M3365">
        <v>3</v>
      </c>
      <c r="N3365" s="9">
        <v>22.333333333333332</v>
      </c>
      <c r="O3365" s="9">
        <f>Sales_Data17[[#This Row],[Order Quantity]]*Sales_Data17[[#This Row],[Unit Price]]</f>
        <v>67</v>
      </c>
      <c r="P3365" s="9">
        <v>10.943333333333333</v>
      </c>
      <c r="Q3365" s="9">
        <f>Sales_Data17[[#This Row],[Line Total]]-(Sales_Data17[[#This Row],[Total Unit Cost]]*Sales_Data17[[#This Row],[Order Quantity]])</f>
        <v>34.17</v>
      </c>
      <c r="R3365" s="1" t="str">
        <f>TEXT(Sales_Data17[[#This Row],[OrderDate]],"MMM")</f>
        <v>Jan</v>
      </c>
      <c r="S3365" s="1" t="str">
        <f t="shared" si="52"/>
        <v>2014</v>
      </c>
    </row>
    <row r="3366" spans="1:19">
      <c r="A3366" t="s">
        <v>3389</v>
      </c>
      <c r="B3366" s="2">
        <v>41669</v>
      </c>
      <c r="C3366" s="2" t="str">
        <f>VLOOKUP(Sales_Data17[[#This Row],[Customer Name Index]],Customer_Data[#All],2,0)</f>
        <v>Eminence Corp</v>
      </c>
      <c r="D3366">
        <v>18</v>
      </c>
      <c r="E3366" t="s">
        <v>2</v>
      </c>
      <c r="F3366" t="s">
        <v>8168</v>
      </c>
      <c r="G3366" t="s">
        <v>8025</v>
      </c>
      <c r="H3366" t="str">
        <f>VLOOKUP(Sales_Data17[[#This Row],[Delivery Region Index]],Regions_Table[#All],2,0)</f>
        <v>Victoria</v>
      </c>
      <c r="I3366" t="str">
        <f>VLOOKUP(Sales_Data17[[#This Row],[Delivery Region Index]],Regions_Table[#All],3,0)</f>
        <v>Latrobe City</v>
      </c>
      <c r="J3366">
        <v>52</v>
      </c>
      <c r="K3366">
        <v>8</v>
      </c>
      <c r="L3366" t="str">
        <f>VLOOKUP(Sales_Data17[[#This Row],[Product Description Index]],Products_Data[#All],2,0)</f>
        <v>Shoes</v>
      </c>
      <c r="M3366">
        <v>7</v>
      </c>
      <c r="N3366" s="9">
        <v>115.38888888888889</v>
      </c>
      <c r="O3366" s="9">
        <f>Sales_Data17[[#This Row],[Order Quantity]]*Sales_Data17[[#This Row],[Unit Price]]</f>
        <v>807.72222222222217</v>
      </c>
      <c r="P3366" s="9">
        <v>88.849444444444444</v>
      </c>
      <c r="Q3366" s="9">
        <f>Sales_Data17[[#This Row],[Line Total]]-(Sales_Data17[[#This Row],[Total Unit Cost]]*Sales_Data17[[#This Row],[Order Quantity]])</f>
        <v>185.77611111111105</v>
      </c>
      <c r="R3366" s="1" t="str">
        <f>TEXT(Sales_Data17[[#This Row],[OrderDate]],"MMM")</f>
        <v>Jan</v>
      </c>
      <c r="S3366" s="1" t="str">
        <f t="shared" si="52"/>
        <v>2014</v>
      </c>
    </row>
    <row r="3367" spans="1:19">
      <c r="A3367" t="s">
        <v>3390</v>
      </c>
      <c r="B3367" s="2">
        <v>41670</v>
      </c>
      <c r="C3367" s="2" t="str">
        <f>VLOOKUP(Sales_Data17[[#This Row],[Customer Name Index]],Customer_Data[#All],2,0)</f>
        <v xml:space="preserve">Ei </v>
      </c>
      <c r="D3367">
        <v>9</v>
      </c>
      <c r="E3367" t="s">
        <v>4</v>
      </c>
      <c r="F3367" t="s">
        <v>8168</v>
      </c>
      <c r="G3367" t="s">
        <v>8027</v>
      </c>
      <c r="H3367" t="str">
        <f>VLOOKUP(Sales_Data17[[#This Row],[Delivery Region Index]],Regions_Table[#All],2,0)</f>
        <v>New South Wales</v>
      </c>
      <c r="I3367" t="str">
        <f>VLOOKUP(Sales_Data17[[#This Row],[Delivery Region Index]],Regions_Table[#All],3,0)</f>
        <v>Wyong</v>
      </c>
      <c r="J3367">
        <v>25</v>
      </c>
      <c r="K3367">
        <v>4</v>
      </c>
      <c r="L3367" t="str">
        <f>VLOOKUP(Sales_Data17[[#This Row],[Product Description Index]],Products_Data[#All],2,0)</f>
        <v>Jeans</v>
      </c>
      <c r="M3367">
        <v>8</v>
      </c>
      <c r="N3367" s="9">
        <v>28.288888888888888</v>
      </c>
      <c r="O3367" s="9">
        <f>Sales_Data17[[#This Row],[Order Quantity]]*Sales_Data17[[#This Row],[Unit Price]]</f>
        <v>226.3111111111111</v>
      </c>
      <c r="P3367" s="9">
        <v>15.84177777777778</v>
      </c>
      <c r="Q3367" s="9">
        <f>Sales_Data17[[#This Row],[Line Total]]-(Sales_Data17[[#This Row],[Total Unit Cost]]*Sales_Data17[[#This Row],[Order Quantity]])</f>
        <v>99.57688888888886</v>
      </c>
      <c r="R3367" s="1" t="str">
        <f>TEXT(Sales_Data17[[#This Row],[OrderDate]],"MMM")</f>
        <v>Jan</v>
      </c>
      <c r="S3367" s="1" t="str">
        <f t="shared" si="52"/>
        <v>2014</v>
      </c>
    </row>
    <row r="3368" spans="1:19">
      <c r="A3368" t="s">
        <v>3391</v>
      </c>
      <c r="B3368" s="2">
        <v>41670</v>
      </c>
      <c r="C3368" s="2" t="str">
        <f>VLOOKUP(Sales_Data17[[#This Row],[Customer Name Index]],Customer_Data[#All],2,0)</f>
        <v>Eminence Corp</v>
      </c>
      <c r="D3368">
        <v>18</v>
      </c>
      <c r="E3368" t="s">
        <v>2</v>
      </c>
      <c r="F3368" t="s">
        <v>8168</v>
      </c>
      <c r="G3368" t="s">
        <v>8025</v>
      </c>
      <c r="H3368" t="str">
        <f>VLOOKUP(Sales_Data17[[#This Row],[Delivery Region Index]],Regions_Table[#All],2,0)</f>
        <v>Victoria</v>
      </c>
      <c r="I3368" t="str">
        <f>VLOOKUP(Sales_Data17[[#This Row],[Delivery Region Index]],Regions_Table[#All],3,0)</f>
        <v>Geelong</v>
      </c>
      <c r="J3368">
        <v>51</v>
      </c>
      <c r="K3368">
        <v>7</v>
      </c>
      <c r="L3368" t="str">
        <f>VLOOKUP(Sales_Data17[[#This Row],[Product Description Index]],Products_Data[#All],2,0)</f>
        <v>Dress Shirts</v>
      </c>
      <c r="M3368">
        <v>7</v>
      </c>
      <c r="N3368" s="9">
        <v>117.62222222222223</v>
      </c>
      <c r="O3368" s="9">
        <f>Sales_Data17[[#This Row],[Order Quantity]]*Sales_Data17[[#This Row],[Unit Price]]</f>
        <v>823.35555555555561</v>
      </c>
      <c r="P3368" s="9">
        <v>57.634888888888895</v>
      </c>
      <c r="Q3368" s="9">
        <f>Sales_Data17[[#This Row],[Line Total]]-(Sales_Data17[[#This Row],[Total Unit Cost]]*Sales_Data17[[#This Row],[Order Quantity]])</f>
        <v>419.91133333333335</v>
      </c>
      <c r="R3368" s="1" t="str">
        <f>TEXT(Sales_Data17[[#This Row],[OrderDate]],"MMM")</f>
        <v>Jan</v>
      </c>
      <c r="S3368" s="1" t="str">
        <f t="shared" si="52"/>
        <v>2014</v>
      </c>
    </row>
    <row r="3369" spans="1:19">
      <c r="A3369" t="s">
        <v>3392</v>
      </c>
      <c r="B3369" s="2">
        <v>41670</v>
      </c>
      <c r="C3369" s="2" t="str">
        <f>VLOOKUP(Sales_Data17[[#This Row],[Customer Name Index]],Customer_Data[#All],2,0)</f>
        <v>3LAB, Ltd</v>
      </c>
      <c r="D3369">
        <v>16</v>
      </c>
      <c r="E3369" t="s">
        <v>4</v>
      </c>
      <c r="F3369" t="s">
        <v>8168</v>
      </c>
      <c r="G3369" t="s">
        <v>8025</v>
      </c>
      <c r="H3369" t="str">
        <f>VLOOKUP(Sales_Data17[[#This Row],[Delivery Region Index]],Regions_Table[#All],2,0)</f>
        <v>Victoria</v>
      </c>
      <c r="I3369" t="str">
        <f>VLOOKUP(Sales_Data17[[#This Row],[Delivery Region Index]],Regions_Table[#All],3,0)</f>
        <v>Melbourne</v>
      </c>
      <c r="J3369">
        <v>47</v>
      </c>
      <c r="K3369">
        <v>7</v>
      </c>
      <c r="L3369" t="str">
        <f>VLOOKUP(Sales_Data17[[#This Row],[Product Description Index]],Products_Data[#All],2,0)</f>
        <v>Dress Shirts</v>
      </c>
      <c r="M3369">
        <v>6</v>
      </c>
      <c r="N3369" s="9">
        <v>27.544444444444444</v>
      </c>
      <c r="O3369" s="9">
        <f>Sales_Data17[[#This Row],[Order Quantity]]*Sales_Data17[[#This Row],[Unit Price]]</f>
        <v>165.26666666666665</v>
      </c>
      <c r="P3369" s="9">
        <v>22.035555555555558</v>
      </c>
      <c r="Q3369" s="9">
        <f>Sales_Data17[[#This Row],[Line Total]]-(Sales_Data17[[#This Row],[Total Unit Cost]]*Sales_Data17[[#This Row],[Order Quantity]])</f>
        <v>33.053333333333313</v>
      </c>
      <c r="R3369" s="1" t="str">
        <f>TEXT(Sales_Data17[[#This Row],[OrderDate]],"MMM")</f>
        <v>Jan</v>
      </c>
      <c r="S3369" s="1" t="str">
        <f t="shared" si="52"/>
        <v>2014</v>
      </c>
    </row>
    <row r="3370" spans="1:19">
      <c r="A3370" t="s">
        <v>3393</v>
      </c>
      <c r="B3370" s="2">
        <v>41670</v>
      </c>
      <c r="C3370" s="2" t="str">
        <f>VLOOKUP(Sales_Data17[[#This Row],[Customer Name Index]],Customer_Data[#All],2,0)</f>
        <v xml:space="preserve">Qualitest </v>
      </c>
      <c r="D3370">
        <v>19</v>
      </c>
      <c r="E3370" t="s">
        <v>4</v>
      </c>
      <c r="F3370" t="s">
        <v>8168</v>
      </c>
      <c r="G3370" t="s">
        <v>8028</v>
      </c>
      <c r="H3370" t="str">
        <f>VLOOKUP(Sales_Data17[[#This Row],[Delivery Region Index]],Regions_Table[#All],2,0)</f>
        <v>Victoria</v>
      </c>
      <c r="I3370" t="str">
        <f>VLOOKUP(Sales_Data17[[#This Row],[Delivery Region Index]],Regions_Table[#All],3,0)</f>
        <v>Mildura</v>
      </c>
      <c r="J3370">
        <v>53</v>
      </c>
      <c r="K3370">
        <v>8</v>
      </c>
      <c r="L3370" t="str">
        <f>VLOOKUP(Sales_Data17[[#This Row],[Product Description Index]],Products_Data[#All],2,0)</f>
        <v>Shoes</v>
      </c>
      <c r="M3370">
        <v>2</v>
      </c>
      <c r="N3370" s="9">
        <v>113.90000000000002</v>
      </c>
      <c r="O3370" s="9">
        <f>Sales_Data17[[#This Row],[Order Quantity]]*Sales_Data17[[#This Row],[Unit Price]]</f>
        <v>227.80000000000004</v>
      </c>
      <c r="P3370" s="9">
        <v>53.533000000000001</v>
      </c>
      <c r="Q3370" s="9">
        <f>Sales_Data17[[#This Row],[Line Total]]-(Sales_Data17[[#This Row],[Total Unit Cost]]*Sales_Data17[[#This Row],[Order Quantity]])</f>
        <v>120.73400000000004</v>
      </c>
      <c r="R3370" s="1" t="str">
        <f>TEXT(Sales_Data17[[#This Row],[OrderDate]],"MMM")</f>
        <v>Jan</v>
      </c>
      <c r="S3370" s="1" t="str">
        <f t="shared" si="52"/>
        <v>2014</v>
      </c>
    </row>
    <row r="3371" spans="1:19">
      <c r="A3371" t="s">
        <v>3394</v>
      </c>
      <c r="B3371" s="2">
        <v>41670</v>
      </c>
      <c r="C3371" s="2" t="str">
        <f>VLOOKUP(Sales_Data17[[#This Row],[Customer Name Index]],Customer_Data[#All],2,0)</f>
        <v>Eminence Corp</v>
      </c>
      <c r="D3371">
        <v>18</v>
      </c>
      <c r="E3371" t="s">
        <v>4</v>
      </c>
      <c r="F3371" t="s">
        <v>8168</v>
      </c>
      <c r="G3371" t="s">
        <v>8025</v>
      </c>
      <c r="H3371" t="str">
        <f>VLOOKUP(Sales_Data17[[#This Row],[Delivery Region Index]],Regions_Table[#All],2,0)</f>
        <v>Victoria</v>
      </c>
      <c r="I3371" t="str">
        <f>VLOOKUP(Sales_Data17[[#This Row],[Delivery Region Index]],Regions_Table[#All],3,0)</f>
        <v>Geelong</v>
      </c>
      <c r="J3371">
        <v>51</v>
      </c>
      <c r="K3371">
        <v>7</v>
      </c>
      <c r="L3371" t="str">
        <f>VLOOKUP(Sales_Data17[[#This Row],[Product Description Index]],Products_Data[#All],2,0)</f>
        <v>Dress Shirts</v>
      </c>
      <c r="M3371">
        <v>4</v>
      </c>
      <c r="N3371" s="9">
        <v>642.45555555555563</v>
      </c>
      <c r="O3371" s="9">
        <f>Sales_Data17[[#This Row],[Order Quantity]]*Sales_Data17[[#This Row],[Unit Price]]</f>
        <v>2569.8222222222225</v>
      </c>
      <c r="P3371" s="9">
        <v>411.17155555555559</v>
      </c>
      <c r="Q3371" s="9">
        <f>Sales_Data17[[#This Row],[Line Total]]-(Sales_Data17[[#This Row],[Total Unit Cost]]*Sales_Data17[[#This Row],[Order Quantity]])</f>
        <v>925.13600000000019</v>
      </c>
      <c r="R3371" s="1" t="str">
        <f>TEXT(Sales_Data17[[#This Row],[OrderDate]],"MMM")</f>
        <v>Jan</v>
      </c>
      <c r="S3371" s="1" t="str">
        <f t="shared" si="52"/>
        <v>2014</v>
      </c>
    </row>
    <row r="3372" spans="1:19">
      <c r="A3372" t="s">
        <v>3395</v>
      </c>
      <c r="B3372" s="2">
        <v>41671</v>
      </c>
      <c r="C3372" s="2" t="str">
        <f>VLOOKUP(Sales_Data17[[#This Row],[Customer Name Index]],Customer_Data[#All],2,0)</f>
        <v>PEDIFIX, Corp</v>
      </c>
      <c r="D3372">
        <v>6</v>
      </c>
      <c r="E3372" t="s">
        <v>4</v>
      </c>
      <c r="F3372" t="s">
        <v>8168</v>
      </c>
      <c r="G3372" t="s">
        <v>8027</v>
      </c>
      <c r="H3372" t="str">
        <f>VLOOKUP(Sales_Data17[[#This Row],[Delivery Region Index]],Regions_Table[#All],2,0)</f>
        <v>New South Wales</v>
      </c>
      <c r="I3372" t="str">
        <f>VLOOKUP(Sales_Data17[[#This Row],[Delivery Region Index]],Regions_Table[#All],3,0)</f>
        <v>Newcastle</v>
      </c>
      <c r="J3372">
        <v>16</v>
      </c>
      <c r="K3372">
        <v>3</v>
      </c>
      <c r="L3372" t="str">
        <f>VLOOKUP(Sales_Data17[[#This Row],[Product Description Index]],Products_Data[#All],2,0)</f>
        <v>Sunglasses</v>
      </c>
      <c r="M3372">
        <v>9</v>
      </c>
      <c r="N3372" s="9">
        <v>116.87777777777779</v>
      </c>
      <c r="O3372" s="9">
        <f>Sales_Data17[[#This Row],[Order Quantity]]*Sales_Data17[[#This Row],[Unit Price]]</f>
        <v>1051.9000000000001</v>
      </c>
      <c r="P3372" s="9">
        <v>51.426222222222229</v>
      </c>
      <c r="Q3372" s="9">
        <f>Sales_Data17[[#This Row],[Line Total]]-(Sales_Data17[[#This Row],[Total Unit Cost]]*Sales_Data17[[#This Row],[Order Quantity]])</f>
        <v>589.06400000000008</v>
      </c>
      <c r="R3372" s="1" t="str">
        <f>TEXT(Sales_Data17[[#This Row],[OrderDate]],"MMM")</f>
        <v>Feb</v>
      </c>
      <c r="S3372" s="1" t="str">
        <f t="shared" si="52"/>
        <v>2014</v>
      </c>
    </row>
    <row r="3373" spans="1:19">
      <c r="A3373" t="s">
        <v>3396</v>
      </c>
      <c r="B3373" s="2">
        <v>41671</v>
      </c>
      <c r="C3373" s="2" t="str">
        <f>VLOOKUP(Sales_Data17[[#This Row],[Customer Name Index]],Customer_Data[#All],2,0)</f>
        <v>Ole Group</v>
      </c>
      <c r="D3373">
        <v>13</v>
      </c>
      <c r="E3373" t="s">
        <v>4</v>
      </c>
      <c r="F3373" t="s">
        <v>8168</v>
      </c>
      <c r="G3373" t="s">
        <v>8026</v>
      </c>
      <c r="H3373" t="str">
        <f>VLOOKUP(Sales_Data17[[#This Row],[Delivery Region Index]],Regions_Table[#All],2,0)</f>
        <v>Queensland</v>
      </c>
      <c r="I3373" t="str">
        <f>VLOOKUP(Sales_Data17[[#This Row],[Delivery Region Index]],Regions_Table[#All],3,0)</f>
        <v>Mount Isa</v>
      </c>
      <c r="J3373">
        <v>38</v>
      </c>
      <c r="K3373">
        <v>6</v>
      </c>
      <c r="L3373" t="str">
        <f>VLOOKUP(Sales_Data17[[#This Row],[Product Description Index]],Products_Data[#All],2,0)</f>
        <v>Socks</v>
      </c>
      <c r="M3373">
        <v>8</v>
      </c>
      <c r="N3373" s="9">
        <v>93.800000000000011</v>
      </c>
      <c r="O3373" s="9">
        <f>Sales_Data17[[#This Row],[Order Quantity]]*Sales_Data17[[#This Row],[Unit Price]]</f>
        <v>750.40000000000009</v>
      </c>
      <c r="P3373" s="9">
        <v>42.210000000000008</v>
      </c>
      <c r="Q3373" s="9">
        <f>Sales_Data17[[#This Row],[Line Total]]-(Sales_Data17[[#This Row],[Total Unit Cost]]*Sales_Data17[[#This Row],[Order Quantity]])</f>
        <v>412.72</v>
      </c>
      <c r="R3373" s="1" t="str">
        <f>TEXT(Sales_Data17[[#This Row],[OrderDate]],"MMM")</f>
        <v>Feb</v>
      </c>
      <c r="S3373" s="1" t="str">
        <f t="shared" si="52"/>
        <v>2014</v>
      </c>
    </row>
    <row r="3374" spans="1:19">
      <c r="A3374" t="s">
        <v>3397</v>
      </c>
      <c r="B3374" s="2">
        <v>41671</v>
      </c>
      <c r="C3374" s="2" t="str">
        <f>VLOOKUP(Sales_Data17[[#This Row],[Customer Name Index]],Customer_Data[#All],2,0)</f>
        <v>Apollo Ltd</v>
      </c>
      <c r="D3374">
        <v>11</v>
      </c>
      <c r="E3374" t="s">
        <v>4</v>
      </c>
      <c r="F3374" t="s">
        <v>8168</v>
      </c>
      <c r="G3374" t="s">
        <v>8026</v>
      </c>
      <c r="H3374" t="str">
        <f>VLOOKUP(Sales_Data17[[#This Row],[Delivery Region Index]],Regions_Table[#All],2,0)</f>
        <v>Queensland</v>
      </c>
      <c r="I3374" t="str">
        <f>VLOOKUP(Sales_Data17[[#This Row],[Delivery Region Index]],Regions_Table[#All],3,0)</f>
        <v>Gladstone</v>
      </c>
      <c r="J3374">
        <v>30</v>
      </c>
      <c r="K3374">
        <v>5</v>
      </c>
      <c r="L3374" t="str">
        <f>VLOOKUP(Sales_Data17[[#This Row],[Product Description Index]],Products_Data[#All],2,0)</f>
        <v>Hats</v>
      </c>
      <c r="M3374">
        <v>1</v>
      </c>
      <c r="N3374" s="9">
        <v>268</v>
      </c>
      <c r="O3374" s="9">
        <f>Sales_Data17[[#This Row],[Order Quantity]]*Sales_Data17[[#This Row],[Unit Price]]</f>
        <v>268</v>
      </c>
      <c r="P3374" s="9">
        <v>225.12</v>
      </c>
      <c r="Q3374" s="9">
        <f>Sales_Data17[[#This Row],[Line Total]]-(Sales_Data17[[#This Row],[Total Unit Cost]]*Sales_Data17[[#This Row],[Order Quantity]])</f>
        <v>42.879999999999995</v>
      </c>
      <c r="R3374" s="1" t="str">
        <f>TEXT(Sales_Data17[[#This Row],[OrderDate]],"MMM")</f>
        <v>Feb</v>
      </c>
      <c r="S3374" s="1" t="str">
        <f t="shared" si="52"/>
        <v>2014</v>
      </c>
    </row>
    <row r="3375" spans="1:19">
      <c r="A3375" t="s">
        <v>3398</v>
      </c>
      <c r="B3375" s="2">
        <v>41672</v>
      </c>
      <c r="C3375" s="2" t="str">
        <f>VLOOKUP(Sales_Data17[[#This Row],[Customer Name Index]],Customer_Data[#All],2,0)</f>
        <v>3LAB, Ltd</v>
      </c>
      <c r="D3375">
        <v>16</v>
      </c>
      <c r="E3375" t="s">
        <v>2</v>
      </c>
      <c r="F3375" t="s">
        <v>8168</v>
      </c>
      <c r="G3375" t="s">
        <v>8025</v>
      </c>
      <c r="H3375" t="str">
        <f>VLOOKUP(Sales_Data17[[#This Row],[Delivery Region Index]],Regions_Table[#All],2,0)</f>
        <v>Victoria</v>
      </c>
      <c r="I3375" t="str">
        <f>VLOOKUP(Sales_Data17[[#This Row],[Delivery Region Index]],Regions_Table[#All],3,0)</f>
        <v>Melbourne</v>
      </c>
      <c r="J3375">
        <v>47</v>
      </c>
      <c r="K3375">
        <v>7</v>
      </c>
      <c r="L3375" t="str">
        <f>VLOOKUP(Sales_Data17[[#This Row],[Product Description Index]],Products_Data[#All],2,0)</f>
        <v>Dress Shirts</v>
      </c>
      <c r="M3375">
        <v>6</v>
      </c>
      <c r="N3375" s="9">
        <v>114.64444444444445</v>
      </c>
      <c r="O3375" s="9">
        <f>Sales_Data17[[#This Row],[Order Quantity]]*Sales_Data17[[#This Row],[Unit Price]]</f>
        <v>687.86666666666667</v>
      </c>
      <c r="P3375" s="9">
        <v>89.422666666666657</v>
      </c>
      <c r="Q3375" s="9">
        <f>Sales_Data17[[#This Row],[Line Total]]-(Sales_Data17[[#This Row],[Total Unit Cost]]*Sales_Data17[[#This Row],[Order Quantity]])</f>
        <v>151.33066666666673</v>
      </c>
      <c r="R3375" s="1" t="str">
        <f>TEXT(Sales_Data17[[#This Row],[OrderDate]],"MMM")</f>
        <v>Feb</v>
      </c>
      <c r="S3375" s="1" t="str">
        <f t="shared" si="52"/>
        <v>2014</v>
      </c>
    </row>
    <row r="3376" spans="1:19">
      <c r="A3376" t="s">
        <v>3399</v>
      </c>
      <c r="B3376" s="2">
        <v>41672</v>
      </c>
      <c r="C3376" s="2" t="str">
        <f>VLOOKUP(Sales_Data17[[#This Row],[Customer Name Index]],Customer_Data[#All],2,0)</f>
        <v>21st Ltd</v>
      </c>
      <c r="D3376">
        <v>10</v>
      </c>
      <c r="E3376" t="s">
        <v>4</v>
      </c>
      <c r="F3376" t="s">
        <v>8168</v>
      </c>
      <c r="G3376" t="s">
        <v>8026</v>
      </c>
      <c r="H3376" t="str">
        <f>VLOOKUP(Sales_Data17[[#This Row],[Delivery Region Index]],Regions_Table[#All],2,0)</f>
        <v>Queensland</v>
      </c>
      <c r="I3376" t="str">
        <f>VLOOKUP(Sales_Data17[[#This Row],[Delivery Region Index]],Regions_Table[#All],3,0)</f>
        <v>Cairns</v>
      </c>
      <c r="J3376">
        <v>28</v>
      </c>
      <c r="K3376">
        <v>4</v>
      </c>
      <c r="L3376" t="str">
        <f>VLOOKUP(Sales_Data17[[#This Row],[Product Description Index]],Products_Data[#All],2,0)</f>
        <v>Jeans</v>
      </c>
      <c r="M3376">
        <v>4</v>
      </c>
      <c r="N3376" s="9">
        <v>664.78888888888889</v>
      </c>
      <c r="O3376" s="9">
        <f>Sales_Data17[[#This Row],[Order Quantity]]*Sales_Data17[[#This Row],[Unit Price]]</f>
        <v>2659.1555555555556</v>
      </c>
      <c r="P3376" s="9">
        <v>378.92966666666666</v>
      </c>
      <c r="Q3376" s="9">
        <f>Sales_Data17[[#This Row],[Line Total]]-(Sales_Data17[[#This Row],[Total Unit Cost]]*Sales_Data17[[#This Row],[Order Quantity]])</f>
        <v>1143.4368888888889</v>
      </c>
      <c r="R3376" s="1" t="str">
        <f>TEXT(Sales_Data17[[#This Row],[OrderDate]],"MMM")</f>
        <v>Feb</v>
      </c>
      <c r="S3376" s="1" t="str">
        <f t="shared" si="52"/>
        <v>2014</v>
      </c>
    </row>
    <row r="3377" spans="1:19">
      <c r="A3377" t="s">
        <v>3400</v>
      </c>
      <c r="B3377" s="2">
        <v>41672</v>
      </c>
      <c r="C3377" s="2" t="str">
        <f>VLOOKUP(Sales_Data17[[#This Row],[Customer Name Index]],Customer_Data[#All],2,0)</f>
        <v>New Ltd</v>
      </c>
      <c r="D3377">
        <v>7</v>
      </c>
      <c r="E3377" t="s">
        <v>2</v>
      </c>
      <c r="F3377" t="s">
        <v>8168</v>
      </c>
      <c r="G3377" t="s">
        <v>8027</v>
      </c>
      <c r="H3377" t="str">
        <f>VLOOKUP(Sales_Data17[[#This Row],[Delivery Region Index]],Regions_Table[#All],2,0)</f>
        <v>New South Wales</v>
      </c>
      <c r="I3377" t="str">
        <f>VLOOKUP(Sales_Data17[[#This Row],[Delivery Region Index]],Regions_Table[#All],3,0)</f>
        <v>Tamworth</v>
      </c>
      <c r="J3377">
        <v>21</v>
      </c>
      <c r="K3377">
        <v>3</v>
      </c>
      <c r="L3377" t="str">
        <f>VLOOKUP(Sales_Data17[[#This Row],[Product Description Index]],Products_Data[#All],2,0)</f>
        <v>Sunglasses</v>
      </c>
      <c r="M3377">
        <v>8</v>
      </c>
      <c r="N3377" s="9">
        <v>92.311111111111117</v>
      </c>
      <c r="O3377" s="9">
        <f>Sales_Data17[[#This Row],[Order Quantity]]*Sales_Data17[[#This Row],[Unit Price]]</f>
        <v>738.48888888888894</v>
      </c>
      <c r="P3377" s="9">
        <v>77.541333333333341</v>
      </c>
      <c r="Q3377" s="9">
        <f>Sales_Data17[[#This Row],[Line Total]]-(Sales_Data17[[#This Row],[Total Unit Cost]]*Sales_Data17[[#This Row],[Order Quantity]])</f>
        <v>118.15822222222221</v>
      </c>
      <c r="R3377" s="1" t="str">
        <f>TEXT(Sales_Data17[[#This Row],[OrderDate]],"MMM")</f>
        <v>Feb</v>
      </c>
      <c r="S3377" s="1" t="str">
        <f t="shared" si="52"/>
        <v>2014</v>
      </c>
    </row>
    <row r="3378" spans="1:19">
      <c r="A3378" t="s">
        <v>3401</v>
      </c>
      <c r="B3378" s="2">
        <v>41672</v>
      </c>
      <c r="C3378" s="2" t="str">
        <f>VLOOKUP(Sales_Data17[[#This Row],[Customer Name Index]],Customer_Data[#All],2,0)</f>
        <v>Rochester Ltd</v>
      </c>
      <c r="D3378">
        <v>15</v>
      </c>
      <c r="E3378" t="s">
        <v>3</v>
      </c>
      <c r="F3378" t="s">
        <v>8168</v>
      </c>
      <c r="G3378" t="s">
        <v>8025</v>
      </c>
      <c r="H3378" t="str">
        <f>VLOOKUP(Sales_Data17[[#This Row],[Delivery Region Index]],Regions_Table[#All],2,0)</f>
        <v>Queensland</v>
      </c>
      <c r="I3378" t="str">
        <f>VLOOKUP(Sales_Data17[[#This Row],[Delivery Region Index]],Regions_Table[#All],3,0)</f>
        <v>Sunshine Coast</v>
      </c>
      <c r="J3378">
        <v>42</v>
      </c>
      <c r="K3378">
        <v>6</v>
      </c>
      <c r="L3378" t="str">
        <f>VLOOKUP(Sales_Data17[[#This Row],[Product Description Index]],Products_Data[#All],2,0)</f>
        <v>Socks</v>
      </c>
      <c r="M3378">
        <v>1</v>
      </c>
      <c r="N3378" s="9">
        <v>121.34444444444446</v>
      </c>
      <c r="O3378" s="9">
        <f>Sales_Data17[[#This Row],[Order Quantity]]*Sales_Data17[[#This Row],[Unit Price]]</f>
        <v>121.34444444444446</v>
      </c>
      <c r="P3378" s="9">
        <v>70.379777777777775</v>
      </c>
      <c r="Q3378" s="9">
        <f>Sales_Data17[[#This Row],[Line Total]]-(Sales_Data17[[#This Row],[Total Unit Cost]]*Sales_Data17[[#This Row],[Order Quantity]])</f>
        <v>50.964666666666687</v>
      </c>
      <c r="R3378" s="1" t="str">
        <f>TEXT(Sales_Data17[[#This Row],[OrderDate]],"MMM")</f>
        <v>Feb</v>
      </c>
      <c r="S3378" s="1" t="str">
        <f t="shared" si="52"/>
        <v>2014</v>
      </c>
    </row>
    <row r="3379" spans="1:19">
      <c r="A3379" t="s">
        <v>3402</v>
      </c>
      <c r="B3379" s="2">
        <v>41672</v>
      </c>
      <c r="C3379" s="2" t="str">
        <f>VLOOKUP(Sales_Data17[[#This Row],[Customer Name Index]],Customer_Data[#All],2,0)</f>
        <v>Apollo Ltd</v>
      </c>
      <c r="D3379">
        <v>11</v>
      </c>
      <c r="E3379" t="s">
        <v>2</v>
      </c>
      <c r="F3379" t="s">
        <v>8168</v>
      </c>
      <c r="G3379" t="s">
        <v>8026</v>
      </c>
      <c r="H3379" t="str">
        <f>VLOOKUP(Sales_Data17[[#This Row],[Delivery Region Index]],Regions_Table[#All],2,0)</f>
        <v>Queensland</v>
      </c>
      <c r="I3379" t="str">
        <f>VLOOKUP(Sales_Data17[[#This Row],[Delivery Region Index]],Regions_Table[#All],3,0)</f>
        <v>Gold Coast</v>
      </c>
      <c r="J3379">
        <v>31</v>
      </c>
      <c r="K3379">
        <v>5</v>
      </c>
      <c r="L3379" t="str">
        <f>VLOOKUP(Sales_Data17[[#This Row],[Product Description Index]],Products_Data[#All],2,0)</f>
        <v>Hats</v>
      </c>
      <c r="M3379">
        <v>5</v>
      </c>
      <c r="N3379" s="9">
        <v>112.41111111111111</v>
      </c>
      <c r="O3379" s="9">
        <f>Sales_Data17[[#This Row],[Order Quantity]]*Sales_Data17[[#This Row],[Unit Price]]</f>
        <v>562.05555555555554</v>
      </c>
      <c r="P3379" s="9">
        <v>79.811888888888888</v>
      </c>
      <c r="Q3379" s="9">
        <f>Sales_Data17[[#This Row],[Line Total]]-(Sales_Data17[[#This Row],[Total Unit Cost]]*Sales_Data17[[#This Row],[Order Quantity]])</f>
        <v>162.99611111111108</v>
      </c>
      <c r="R3379" s="1" t="str">
        <f>TEXT(Sales_Data17[[#This Row],[OrderDate]],"MMM")</f>
        <v>Feb</v>
      </c>
      <c r="S3379" s="1" t="str">
        <f t="shared" si="52"/>
        <v>2014</v>
      </c>
    </row>
    <row r="3380" spans="1:19">
      <c r="A3380" t="s">
        <v>3403</v>
      </c>
      <c r="B3380" s="2">
        <v>41673</v>
      </c>
      <c r="C3380" s="2" t="str">
        <f>VLOOKUP(Sales_Data17[[#This Row],[Customer Name Index]],Customer_Data[#All],2,0)</f>
        <v xml:space="preserve">Medline </v>
      </c>
      <c r="D3380">
        <v>12</v>
      </c>
      <c r="E3380" t="s">
        <v>2</v>
      </c>
      <c r="F3380" t="s">
        <v>8168</v>
      </c>
      <c r="G3380" t="s">
        <v>8026</v>
      </c>
      <c r="H3380" t="str">
        <f>VLOOKUP(Sales_Data17[[#This Row],[Delivery Region Index]],Regions_Table[#All],2,0)</f>
        <v>Queensland</v>
      </c>
      <c r="I3380" t="str">
        <f>VLOOKUP(Sales_Data17[[#This Row],[Delivery Region Index]],Regions_Table[#All],3,0)</f>
        <v>Hervey Bay</v>
      </c>
      <c r="J3380">
        <v>33</v>
      </c>
      <c r="K3380">
        <v>5</v>
      </c>
      <c r="L3380" t="str">
        <f>VLOOKUP(Sales_Data17[[#This Row],[Product Description Index]],Products_Data[#All],2,0)</f>
        <v>Hats</v>
      </c>
      <c r="M3380">
        <v>1</v>
      </c>
      <c r="N3380" s="9">
        <v>209.1888888888889</v>
      </c>
      <c r="O3380" s="9">
        <f>Sales_Data17[[#This Row],[Order Quantity]]*Sales_Data17[[#This Row],[Unit Price]]</f>
        <v>209.1888888888889</v>
      </c>
      <c r="P3380" s="9">
        <v>131.78900000000002</v>
      </c>
      <c r="Q3380" s="9">
        <f>Sales_Data17[[#This Row],[Line Total]]-(Sales_Data17[[#This Row],[Total Unit Cost]]*Sales_Data17[[#This Row],[Order Quantity]])</f>
        <v>77.399888888888881</v>
      </c>
      <c r="R3380" s="1" t="str">
        <f>TEXT(Sales_Data17[[#This Row],[OrderDate]],"MMM")</f>
        <v>Feb</v>
      </c>
      <c r="S3380" s="1" t="str">
        <f t="shared" si="52"/>
        <v>2014</v>
      </c>
    </row>
    <row r="3381" spans="1:19">
      <c r="A3381" t="s">
        <v>3404</v>
      </c>
      <c r="B3381" s="2">
        <v>41673</v>
      </c>
      <c r="C3381" s="2" t="str">
        <f>VLOOKUP(Sales_Data17[[#This Row],[Customer Name Index]],Customer_Data[#All],2,0)</f>
        <v>21st Ltd</v>
      </c>
      <c r="D3381">
        <v>10</v>
      </c>
      <c r="E3381" t="s">
        <v>3</v>
      </c>
      <c r="F3381" t="s">
        <v>8168</v>
      </c>
      <c r="G3381" t="s">
        <v>8027</v>
      </c>
      <c r="H3381" t="str">
        <f>VLOOKUP(Sales_Data17[[#This Row],[Delivery Region Index]],Regions_Table[#All],2,0)</f>
        <v>Queensland</v>
      </c>
      <c r="I3381" t="str">
        <f>VLOOKUP(Sales_Data17[[#This Row],[Delivery Region Index]],Regions_Table[#All],3,0)</f>
        <v>Bundaberg</v>
      </c>
      <c r="J3381">
        <v>27</v>
      </c>
      <c r="K3381">
        <v>4</v>
      </c>
      <c r="L3381" t="str">
        <f>VLOOKUP(Sales_Data17[[#This Row],[Product Description Index]],Products_Data[#All],2,0)</f>
        <v>Jeans</v>
      </c>
      <c r="M3381">
        <v>8</v>
      </c>
      <c r="N3381" s="9">
        <v>139.21111111111111</v>
      </c>
      <c r="O3381" s="9">
        <f>Sales_Data17[[#This Row],[Order Quantity]]*Sales_Data17[[#This Row],[Unit Price]]</f>
        <v>1113.6888888888889</v>
      </c>
      <c r="P3381" s="9">
        <v>101.62411111111112</v>
      </c>
      <c r="Q3381" s="9">
        <f>Sales_Data17[[#This Row],[Line Total]]-(Sales_Data17[[#This Row],[Total Unit Cost]]*Sales_Data17[[#This Row],[Order Quantity]])</f>
        <v>300.69599999999991</v>
      </c>
      <c r="R3381" s="1" t="str">
        <f>TEXT(Sales_Data17[[#This Row],[OrderDate]],"MMM")</f>
        <v>Feb</v>
      </c>
      <c r="S3381" s="1" t="str">
        <f t="shared" si="52"/>
        <v>2014</v>
      </c>
    </row>
    <row r="3382" spans="1:19">
      <c r="A3382" t="s">
        <v>3405</v>
      </c>
      <c r="B3382" s="2">
        <v>41673</v>
      </c>
      <c r="C3382" s="2" t="str">
        <f>VLOOKUP(Sales_Data17[[#This Row],[Customer Name Index]],Customer_Data[#All],2,0)</f>
        <v>Medsep Group</v>
      </c>
      <c r="D3382">
        <v>8</v>
      </c>
      <c r="E3382" t="s">
        <v>2</v>
      </c>
      <c r="F3382" t="s">
        <v>8168</v>
      </c>
      <c r="G3382" t="s">
        <v>8027</v>
      </c>
      <c r="H3382" t="str">
        <f>VLOOKUP(Sales_Data17[[#This Row],[Delivery Region Index]],Regions_Table[#All],2,0)</f>
        <v>New South Wales</v>
      </c>
      <c r="I3382" t="str">
        <f>VLOOKUP(Sales_Data17[[#This Row],[Delivery Region Index]],Regions_Table[#All],3,0)</f>
        <v>Wagga Wagga</v>
      </c>
      <c r="J3382">
        <v>23</v>
      </c>
      <c r="K3382">
        <v>4</v>
      </c>
      <c r="L3382" t="str">
        <f>VLOOKUP(Sales_Data17[[#This Row],[Product Description Index]],Products_Data[#All],2,0)</f>
        <v>Jeans</v>
      </c>
      <c r="M3382">
        <v>5</v>
      </c>
      <c r="N3382" s="9">
        <v>189.83333333333334</v>
      </c>
      <c r="O3382" s="9">
        <f>Sales_Data17[[#This Row],[Order Quantity]]*Sales_Data17[[#This Row],[Unit Price]]</f>
        <v>949.16666666666674</v>
      </c>
      <c r="P3382" s="9">
        <v>159.45999999999998</v>
      </c>
      <c r="Q3382" s="9">
        <f>Sales_Data17[[#This Row],[Line Total]]-(Sales_Data17[[#This Row],[Total Unit Cost]]*Sales_Data17[[#This Row],[Order Quantity]])</f>
        <v>151.86666666666679</v>
      </c>
      <c r="R3382" s="1" t="str">
        <f>TEXT(Sales_Data17[[#This Row],[OrderDate]],"MMM")</f>
        <v>Feb</v>
      </c>
      <c r="S3382" s="1" t="str">
        <f t="shared" si="52"/>
        <v>2014</v>
      </c>
    </row>
    <row r="3383" spans="1:19">
      <c r="A3383" t="s">
        <v>3406</v>
      </c>
      <c r="B3383" s="2">
        <v>41673</v>
      </c>
      <c r="C3383" s="2" t="str">
        <f>VLOOKUP(Sales_Data17[[#This Row],[Customer Name Index]],Customer_Data[#All],2,0)</f>
        <v>Rochester Ltd</v>
      </c>
      <c r="D3383">
        <v>15</v>
      </c>
      <c r="E3383" t="s">
        <v>2</v>
      </c>
      <c r="F3383" t="s">
        <v>8168</v>
      </c>
      <c r="G3383" t="s">
        <v>8025</v>
      </c>
      <c r="H3383" t="str">
        <f>VLOOKUP(Sales_Data17[[#This Row],[Delivery Region Index]],Regions_Table[#All],2,0)</f>
        <v>Queensland</v>
      </c>
      <c r="I3383" t="str">
        <f>VLOOKUP(Sales_Data17[[#This Row],[Delivery Region Index]],Regions_Table[#All],3,0)</f>
        <v>Thuringowa</v>
      </c>
      <c r="J3383">
        <v>43</v>
      </c>
      <c r="K3383">
        <v>6</v>
      </c>
      <c r="L3383" t="str">
        <f>VLOOKUP(Sales_Data17[[#This Row],[Product Description Index]],Products_Data[#All],2,0)</f>
        <v>Socks</v>
      </c>
      <c r="M3383">
        <v>6</v>
      </c>
      <c r="N3383" s="9">
        <v>141.44444444444446</v>
      </c>
      <c r="O3383" s="9">
        <f>Sales_Data17[[#This Row],[Order Quantity]]*Sales_Data17[[#This Row],[Unit Price]]</f>
        <v>848.66666666666674</v>
      </c>
      <c r="P3383" s="9">
        <v>106.08333333333333</v>
      </c>
      <c r="Q3383" s="9">
        <f>Sales_Data17[[#This Row],[Line Total]]-(Sales_Data17[[#This Row],[Total Unit Cost]]*Sales_Data17[[#This Row],[Order Quantity]])</f>
        <v>212.16666666666674</v>
      </c>
      <c r="R3383" s="1" t="str">
        <f>TEXT(Sales_Data17[[#This Row],[OrderDate]],"MMM")</f>
        <v>Feb</v>
      </c>
      <c r="S3383" s="1" t="str">
        <f t="shared" si="52"/>
        <v>2014</v>
      </c>
    </row>
    <row r="3384" spans="1:19">
      <c r="A3384" t="s">
        <v>3407</v>
      </c>
      <c r="B3384" s="2">
        <v>41673</v>
      </c>
      <c r="C3384" s="2" t="str">
        <f>VLOOKUP(Sales_Data17[[#This Row],[Customer Name Index]],Customer_Data[#All],2,0)</f>
        <v xml:space="preserve">Medline </v>
      </c>
      <c r="D3384">
        <v>12</v>
      </c>
      <c r="E3384" t="s">
        <v>4</v>
      </c>
      <c r="F3384" t="s">
        <v>8168</v>
      </c>
      <c r="G3384" t="s">
        <v>8026</v>
      </c>
      <c r="H3384" t="str">
        <f>VLOOKUP(Sales_Data17[[#This Row],[Delivery Region Index]],Regions_Table[#All],2,0)</f>
        <v>Queensland</v>
      </c>
      <c r="I3384" t="str">
        <f>VLOOKUP(Sales_Data17[[#This Row],[Delivery Region Index]],Regions_Table[#All],3,0)</f>
        <v>Logan City</v>
      </c>
      <c r="J3384">
        <v>35</v>
      </c>
      <c r="K3384">
        <v>5</v>
      </c>
      <c r="L3384" t="str">
        <f>VLOOKUP(Sales_Data17[[#This Row],[Product Description Index]],Products_Data[#All],2,0)</f>
        <v>Hats</v>
      </c>
      <c r="M3384">
        <v>5</v>
      </c>
      <c r="N3384" s="9">
        <v>270.97777777777782</v>
      </c>
      <c r="O3384" s="9">
        <f>Sales_Data17[[#This Row],[Order Quantity]]*Sales_Data17[[#This Row],[Unit Price]]</f>
        <v>1354.8888888888891</v>
      </c>
      <c r="P3384" s="9">
        <v>149.03777777777779</v>
      </c>
      <c r="Q3384" s="9">
        <f>Sales_Data17[[#This Row],[Line Total]]-(Sales_Data17[[#This Row],[Total Unit Cost]]*Sales_Data17[[#This Row],[Order Quantity]])</f>
        <v>609.70000000000016</v>
      </c>
      <c r="R3384" s="1" t="str">
        <f>TEXT(Sales_Data17[[#This Row],[OrderDate]],"MMM")</f>
        <v>Feb</v>
      </c>
      <c r="S3384" s="1" t="str">
        <f t="shared" si="52"/>
        <v>2014</v>
      </c>
    </row>
    <row r="3385" spans="1:19">
      <c r="A3385" t="s">
        <v>3408</v>
      </c>
      <c r="B3385" s="2">
        <v>41673</v>
      </c>
      <c r="C3385" s="2" t="str">
        <f>VLOOKUP(Sales_Data17[[#This Row],[Customer Name Index]],Customer_Data[#All],2,0)</f>
        <v xml:space="preserve">Linde </v>
      </c>
      <c r="D3385">
        <v>14</v>
      </c>
      <c r="E3385" t="s">
        <v>2</v>
      </c>
      <c r="F3385" t="s">
        <v>8168</v>
      </c>
      <c r="G3385" t="s">
        <v>8026</v>
      </c>
      <c r="H3385" t="str">
        <f>VLOOKUP(Sales_Data17[[#This Row],[Delivery Region Index]],Regions_Table[#All],2,0)</f>
        <v>Queensland</v>
      </c>
      <c r="I3385" t="str">
        <f>VLOOKUP(Sales_Data17[[#This Row],[Delivery Region Index]],Regions_Table[#All],3,0)</f>
        <v>Rockhampton</v>
      </c>
      <c r="J3385">
        <v>41</v>
      </c>
      <c r="K3385">
        <v>6</v>
      </c>
      <c r="L3385" t="str">
        <f>VLOOKUP(Sales_Data17[[#This Row],[Product Description Index]],Products_Data[#All],2,0)</f>
        <v>Socks</v>
      </c>
      <c r="M3385">
        <v>6</v>
      </c>
      <c r="N3385" s="9">
        <v>340.21111111111111</v>
      </c>
      <c r="O3385" s="9">
        <f>Sales_Data17[[#This Row],[Order Quantity]]*Sales_Data17[[#This Row],[Unit Price]]</f>
        <v>2041.2666666666667</v>
      </c>
      <c r="P3385" s="9">
        <v>193.92033333333333</v>
      </c>
      <c r="Q3385" s="9">
        <f>Sales_Data17[[#This Row],[Line Total]]-(Sales_Data17[[#This Row],[Total Unit Cost]]*Sales_Data17[[#This Row],[Order Quantity]])</f>
        <v>877.74466666666672</v>
      </c>
      <c r="R3385" s="1" t="str">
        <f>TEXT(Sales_Data17[[#This Row],[OrderDate]],"MMM")</f>
        <v>Feb</v>
      </c>
      <c r="S3385" s="1" t="str">
        <f t="shared" si="52"/>
        <v>2014</v>
      </c>
    </row>
    <row r="3386" spans="1:19">
      <c r="A3386" t="s">
        <v>3409</v>
      </c>
      <c r="B3386" s="2">
        <v>41673</v>
      </c>
      <c r="C3386" s="2" t="str">
        <f>VLOOKUP(Sales_Data17[[#This Row],[Customer Name Index]],Customer_Data[#All],2,0)</f>
        <v>Pacific Ltd</v>
      </c>
      <c r="D3386">
        <v>20</v>
      </c>
      <c r="E3386" t="s">
        <v>2</v>
      </c>
      <c r="F3386" t="s">
        <v>8168</v>
      </c>
      <c r="G3386" t="s">
        <v>8028</v>
      </c>
      <c r="H3386" t="str">
        <f>VLOOKUP(Sales_Data17[[#This Row],[Delivery Region Index]],Regions_Table[#All],2,0)</f>
        <v>Victoria</v>
      </c>
      <c r="I3386" t="str">
        <f>VLOOKUP(Sales_Data17[[#This Row],[Delivery Region Index]],Regions_Table[#All],3,0)</f>
        <v>Warrnambool</v>
      </c>
      <c r="J3386">
        <v>57</v>
      </c>
      <c r="K3386">
        <v>8</v>
      </c>
      <c r="L3386" t="str">
        <f>VLOOKUP(Sales_Data17[[#This Row],[Product Description Index]],Products_Data[#All],2,0)</f>
        <v>Shoes</v>
      </c>
      <c r="M3386">
        <v>9</v>
      </c>
      <c r="N3386" s="9">
        <v>340.21111111111111</v>
      </c>
      <c r="O3386" s="9">
        <f>Sales_Data17[[#This Row],[Order Quantity]]*Sales_Data17[[#This Row],[Unit Price]]</f>
        <v>3061.9</v>
      </c>
      <c r="P3386" s="9">
        <v>136.08444444444444</v>
      </c>
      <c r="Q3386" s="9">
        <f>Sales_Data17[[#This Row],[Line Total]]-(Sales_Data17[[#This Row],[Total Unit Cost]]*Sales_Data17[[#This Row],[Order Quantity]])</f>
        <v>1837.14</v>
      </c>
      <c r="R3386" s="1" t="str">
        <f>TEXT(Sales_Data17[[#This Row],[OrderDate]],"MMM")</f>
        <v>Feb</v>
      </c>
      <c r="S3386" s="1" t="str">
        <f t="shared" si="52"/>
        <v>2014</v>
      </c>
    </row>
    <row r="3387" spans="1:19">
      <c r="A3387" t="s">
        <v>3410</v>
      </c>
      <c r="B3387" s="2">
        <v>41673</v>
      </c>
      <c r="C3387" s="2" t="str">
        <f>VLOOKUP(Sales_Data17[[#This Row],[Customer Name Index]],Customer_Data[#All],2,0)</f>
        <v>New Ltd</v>
      </c>
      <c r="D3387">
        <v>7</v>
      </c>
      <c r="E3387" t="s">
        <v>4</v>
      </c>
      <c r="F3387" t="s">
        <v>8168</v>
      </c>
      <c r="G3387" t="s">
        <v>8027</v>
      </c>
      <c r="H3387" t="str">
        <f>VLOOKUP(Sales_Data17[[#This Row],[Delivery Region Index]],Regions_Table[#All],2,0)</f>
        <v>New South Wales</v>
      </c>
      <c r="I3387" t="str">
        <f>VLOOKUP(Sales_Data17[[#This Row],[Delivery Region Index]],Regions_Table[#All],3,0)</f>
        <v>Port Macquarie</v>
      </c>
      <c r="J3387">
        <v>19</v>
      </c>
      <c r="K3387">
        <v>3</v>
      </c>
      <c r="L3387" t="str">
        <f>VLOOKUP(Sales_Data17[[#This Row],[Product Description Index]],Products_Data[#All],2,0)</f>
        <v>Sunglasses</v>
      </c>
      <c r="M3387">
        <v>9</v>
      </c>
      <c r="N3387" s="9">
        <v>18.611111111111111</v>
      </c>
      <c r="O3387" s="9">
        <f>Sales_Data17[[#This Row],[Order Quantity]]*Sales_Data17[[#This Row],[Unit Price]]</f>
        <v>167.5</v>
      </c>
      <c r="P3387" s="9">
        <v>15.819444444444445</v>
      </c>
      <c r="Q3387" s="9">
        <f>Sales_Data17[[#This Row],[Line Total]]-(Sales_Data17[[#This Row],[Total Unit Cost]]*Sales_Data17[[#This Row],[Order Quantity]])</f>
        <v>25.125</v>
      </c>
      <c r="R3387" s="1" t="str">
        <f>TEXT(Sales_Data17[[#This Row],[OrderDate]],"MMM")</f>
        <v>Feb</v>
      </c>
      <c r="S3387" s="1" t="str">
        <f t="shared" si="52"/>
        <v>2014</v>
      </c>
    </row>
    <row r="3388" spans="1:19">
      <c r="A3388" t="s">
        <v>3411</v>
      </c>
      <c r="B3388" s="2">
        <v>41674</v>
      </c>
      <c r="C3388" s="2" t="str">
        <f>VLOOKUP(Sales_Data17[[#This Row],[Customer Name Index]],Customer_Data[#All],2,0)</f>
        <v>Eminence Corp</v>
      </c>
      <c r="D3388">
        <v>18</v>
      </c>
      <c r="E3388" t="s">
        <v>3</v>
      </c>
      <c r="F3388" t="s">
        <v>8168</v>
      </c>
      <c r="G3388" t="s">
        <v>8025</v>
      </c>
      <c r="H3388" t="str">
        <f>VLOOKUP(Sales_Data17[[#This Row],[Delivery Region Index]],Regions_Table[#All],2,0)</f>
        <v>Victoria</v>
      </c>
      <c r="I3388" t="str">
        <f>VLOOKUP(Sales_Data17[[#This Row],[Delivery Region Index]],Regions_Table[#All],3,0)</f>
        <v>Latrobe City</v>
      </c>
      <c r="J3388">
        <v>52</v>
      </c>
      <c r="K3388">
        <v>8</v>
      </c>
      <c r="L3388" t="str">
        <f>VLOOKUP(Sales_Data17[[#This Row],[Product Description Index]],Products_Data[#All],2,0)</f>
        <v>Shoes</v>
      </c>
      <c r="M3388">
        <v>6</v>
      </c>
      <c r="N3388" s="9">
        <v>443.68888888888893</v>
      </c>
      <c r="O3388" s="9">
        <f>Sales_Data17[[#This Row],[Order Quantity]]*Sales_Data17[[#This Row],[Unit Price]]</f>
        <v>2662.1333333333337</v>
      </c>
      <c r="P3388" s="9">
        <v>359.38800000000009</v>
      </c>
      <c r="Q3388" s="9">
        <f>Sales_Data17[[#This Row],[Line Total]]-(Sales_Data17[[#This Row],[Total Unit Cost]]*Sales_Data17[[#This Row],[Order Quantity]])</f>
        <v>505.80533333333324</v>
      </c>
      <c r="R3388" s="1" t="str">
        <f>TEXT(Sales_Data17[[#This Row],[OrderDate]],"MMM")</f>
        <v>Feb</v>
      </c>
      <c r="S3388" s="1" t="str">
        <f t="shared" si="52"/>
        <v>2014</v>
      </c>
    </row>
    <row r="3389" spans="1:19">
      <c r="A3389" t="s">
        <v>3412</v>
      </c>
      <c r="B3389" s="2">
        <v>41674</v>
      </c>
      <c r="C3389" s="2" t="str">
        <f>VLOOKUP(Sales_Data17[[#This Row],[Customer Name Index]],Customer_Data[#All],2,0)</f>
        <v>Eminence Corp</v>
      </c>
      <c r="D3389">
        <v>18</v>
      </c>
      <c r="E3389" t="s">
        <v>3</v>
      </c>
      <c r="F3389" t="s">
        <v>8168</v>
      </c>
      <c r="G3389" t="s">
        <v>8025</v>
      </c>
      <c r="H3389" t="str">
        <f>VLOOKUP(Sales_Data17[[#This Row],[Delivery Region Index]],Regions_Table[#All],2,0)</f>
        <v>Victoria</v>
      </c>
      <c r="I3389" t="str">
        <f>VLOOKUP(Sales_Data17[[#This Row],[Delivery Region Index]],Regions_Table[#All],3,0)</f>
        <v>Latrobe City</v>
      </c>
      <c r="J3389">
        <v>52</v>
      </c>
      <c r="K3389">
        <v>8</v>
      </c>
      <c r="L3389" t="str">
        <f>VLOOKUP(Sales_Data17[[#This Row],[Product Description Index]],Products_Data[#All],2,0)</f>
        <v>Shoes</v>
      </c>
      <c r="M3389">
        <v>3</v>
      </c>
      <c r="N3389" s="9">
        <v>125.06666666666668</v>
      </c>
      <c r="O3389" s="9">
        <f>Sales_Data17[[#This Row],[Order Quantity]]*Sales_Data17[[#This Row],[Unit Price]]</f>
        <v>375.20000000000005</v>
      </c>
      <c r="P3389" s="9">
        <v>65.034666666666681</v>
      </c>
      <c r="Q3389" s="9">
        <f>Sales_Data17[[#This Row],[Line Total]]-(Sales_Data17[[#This Row],[Total Unit Cost]]*Sales_Data17[[#This Row],[Order Quantity]])</f>
        <v>180.096</v>
      </c>
      <c r="R3389" s="1" t="str">
        <f>TEXT(Sales_Data17[[#This Row],[OrderDate]],"MMM")</f>
        <v>Feb</v>
      </c>
      <c r="S3389" s="1" t="str">
        <f t="shared" si="52"/>
        <v>2014</v>
      </c>
    </row>
    <row r="3390" spans="1:19">
      <c r="A3390" t="s">
        <v>3413</v>
      </c>
      <c r="B3390" s="2">
        <v>41674</v>
      </c>
      <c r="C3390" s="2" t="str">
        <f>VLOOKUP(Sales_Data17[[#This Row],[Customer Name Index]],Customer_Data[#All],2,0)</f>
        <v>Apollo Ltd</v>
      </c>
      <c r="D3390">
        <v>11</v>
      </c>
      <c r="E3390" t="s">
        <v>4</v>
      </c>
      <c r="F3390" t="s">
        <v>8168</v>
      </c>
      <c r="G3390" t="s">
        <v>8026</v>
      </c>
      <c r="H3390" t="str">
        <f>VLOOKUP(Sales_Data17[[#This Row],[Delivery Region Index]],Regions_Table[#All],2,0)</f>
        <v>Queensland</v>
      </c>
      <c r="I3390" t="str">
        <f>VLOOKUP(Sales_Data17[[#This Row],[Delivery Region Index]],Regions_Table[#All],3,0)</f>
        <v>Gold Coast</v>
      </c>
      <c r="J3390">
        <v>31</v>
      </c>
      <c r="K3390">
        <v>5</v>
      </c>
      <c r="L3390" t="str">
        <f>VLOOKUP(Sales_Data17[[#This Row],[Product Description Index]],Products_Data[#All],2,0)</f>
        <v>Hats</v>
      </c>
      <c r="M3390">
        <v>6</v>
      </c>
      <c r="N3390" s="9">
        <v>128.78888888888889</v>
      </c>
      <c r="O3390" s="9">
        <f>Sales_Data17[[#This Row],[Order Quantity]]*Sales_Data17[[#This Row],[Unit Price]]</f>
        <v>772.73333333333335</v>
      </c>
      <c r="P3390" s="9">
        <v>94.015888888888895</v>
      </c>
      <c r="Q3390" s="9">
        <f>Sales_Data17[[#This Row],[Line Total]]-(Sales_Data17[[#This Row],[Total Unit Cost]]*Sales_Data17[[#This Row],[Order Quantity]])</f>
        <v>208.63799999999992</v>
      </c>
      <c r="R3390" s="1" t="str">
        <f>TEXT(Sales_Data17[[#This Row],[OrderDate]],"MMM")</f>
        <v>Feb</v>
      </c>
      <c r="S3390" s="1" t="str">
        <f t="shared" si="52"/>
        <v>2014</v>
      </c>
    </row>
    <row r="3391" spans="1:19">
      <c r="A3391" t="s">
        <v>3414</v>
      </c>
      <c r="B3391" s="2">
        <v>41674</v>
      </c>
      <c r="C3391" s="2" t="str">
        <f>VLOOKUP(Sales_Data17[[#This Row],[Customer Name Index]],Customer_Data[#All],2,0)</f>
        <v>Ole Group</v>
      </c>
      <c r="D3391">
        <v>13</v>
      </c>
      <c r="E3391" t="s">
        <v>4</v>
      </c>
      <c r="F3391" t="s">
        <v>8168</v>
      </c>
      <c r="G3391" t="s">
        <v>8026</v>
      </c>
      <c r="H3391" t="str">
        <f>VLOOKUP(Sales_Data17[[#This Row],[Delivery Region Index]],Regions_Table[#All],2,0)</f>
        <v>Queensland</v>
      </c>
      <c r="I3391" t="str">
        <f>VLOOKUP(Sales_Data17[[#This Row],[Delivery Region Index]],Regions_Table[#All],3,0)</f>
        <v>Logan City</v>
      </c>
      <c r="J3391">
        <v>35</v>
      </c>
      <c r="K3391">
        <v>5</v>
      </c>
      <c r="L3391" t="str">
        <f>VLOOKUP(Sales_Data17[[#This Row],[Product Description Index]],Products_Data[#All],2,0)</f>
        <v>Hats</v>
      </c>
      <c r="M3391">
        <v>3</v>
      </c>
      <c r="N3391" s="9">
        <v>115.38888888888889</v>
      </c>
      <c r="O3391" s="9">
        <f>Sales_Data17[[#This Row],[Order Quantity]]*Sales_Data17[[#This Row],[Unit Price]]</f>
        <v>346.16666666666663</v>
      </c>
      <c r="P3391" s="9">
        <v>90.00333333333333</v>
      </c>
      <c r="Q3391" s="9">
        <f>Sales_Data17[[#This Row],[Line Total]]-(Sales_Data17[[#This Row],[Total Unit Cost]]*Sales_Data17[[#This Row],[Order Quantity]])</f>
        <v>76.156666666666638</v>
      </c>
      <c r="R3391" s="1" t="str">
        <f>TEXT(Sales_Data17[[#This Row],[OrderDate]],"MMM")</f>
        <v>Feb</v>
      </c>
      <c r="S3391" s="1" t="str">
        <f t="shared" si="52"/>
        <v>2014</v>
      </c>
    </row>
    <row r="3392" spans="1:19">
      <c r="A3392" t="s">
        <v>3415</v>
      </c>
      <c r="B3392" s="2">
        <v>41674</v>
      </c>
      <c r="C3392" s="2" t="str">
        <f>VLOOKUP(Sales_Data17[[#This Row],[Customer Name Index]],Customer_Data[#All],2,0)</f>
        <v xml:space="preserve">Medline </v>
      </c>
      <c r="D3392">
        <v>12</v>
      </c>
      <c r="E3392" t="s">
        <v>4</v>
      </c>
      <c r="F3392" t="s">
        <v>8168</v>
      </c>
      <c r="G3392" t="s">
        <v>8026</v>
      </c>
      <c r="H3392" t="str">
        <f>VLOOKUP(Sales_Data17[[#This Row],[Delivery Region Index]],Regions_Table[#All],2,0)</f>
        <v>Queensland</v>
      </c>
      <c r="I3392" t="str">
        <f>VLOOKUP(Sales_Data17[[#This Row],[Delivery Region Index]],Regions_Table[#All],3,0)</f>
        <v>Logan City</v>
      </c>
      <c r="J3392">
        <v>35</v>
      </c>
      <c r="K3392">
        <v>5</v>
      </c>
      <c r="L3392" t="str">
        <f>VLOOKUP(Sales_Data17[[#This Row],[Product Description Index]],Products_Data[#All],2,0)</f>
        <v>Hats</v>
      </c>
      <c r="M3392">
        <v>3</v>
      </c>
      <c r="N3392" s="9">
        <v>23.822222222222223</v>
      </c>
      <c r="O3392" s="9">
        <f>Sales_Data17[[#This Row],[Order Quantity]]*Sales_Data17[[#This Row],[Unit Price]]</f>
        <v>71.466666666666669</v>
      </c>
      <c r="P3392" s="9">
        <v>15.008000000000001</v>
      </c>
      <c r="Q3392" s="9">
        <f>Sales_Data17[[#This Row],[Line Total]]-(Sales_Data17[[#This Row],[Total Unit Cost]]*Sales_Data17[[#This Row],[Order Quantity]])</f>
        <v>26.442666666666668</v>
      </c>
      <c r="R3392" s="1" t="str">
        <f>TEXT(Sales_Data17[[#This Row],[OrderDate]],"MMM")</f>
        <v>Feb</v>
      </c>
      <c r="S3392" s="1" t="str">
        <f t="shared" si="52"/>
        <v>2014</v>
      </c>
    </row>
    <row r="3393" spans="1:19">
      <c r="A3393" t="s">
        <v>3416</v>
      </c>
      <c r="B3393" s="2">
        <v>41674</v>
      </c>
      <c r="C3393" s="2" t="str">
        <f>VLOOKUP(Sales_Data17[[#This Row],[Customer Name Index]],Customer_Data[#All],2,0)</f>
        <v>New Ltd</v>
      </c>
      <c r="D3393">
        <v>7</v>
      </c>
      <c r="E3393" t="s">
        <v>4</v>
      </c>
      <c r="F3393" t="s">
        <v>8168</v>
      </c>
      <c r="G3393" t="s">
        <v>8027</v>
      </c>
      <c r="H3393" t="str">
        <f>VLOOKUP(Sales_Data17[[#This Row],[Delivery Region Index]],Regions_Table[#All],2,0)</f>
        <v>New South Wales</v>
      </c>
      <c r="I3393" t="str">
        <f>VLOOKUP(Sales_Data17[[#This Row],[Delivery Region Index]],Regions_Table[#All],3,0)</f>
        <v>Port Macquarie</v>
      </c>
      <c r="J3393">
        <v>19</v>
      </c>
      <c r="K3393">
        <v>3</v>
      </c>
      <c r="L3393" t="str">
        <f>VLOOKUP(Sales_Data17[[#This Row],[Product Description Index]],Products_Data[#All],2,0)</f>
        <v>Sunglasses</v>
      </c>
      <c r="M3393">
        <v>7</v>
      </c>
      <c r="N3393" s="9">
        <v>194.3</v>
      </c>
      <c r="O3393" s="9">
        <f>Sales_Data17[[#This Row],[Order Quantity]]*Sales_Data17[[#This Row],[Unit Price]]</f>
        <v>1360.1000000000001</v>
      </c>
      <c r="P3393" s="9">
        <v>89.378</v>
      </c>
      <c r="Q3393" s="9">
        <f>Sales_Data17[[#This Row],[Line Total]]-(Sales_Data17[[#This Row],[Total Unit Cost]]*Sales_Data17[[#This Row],[Order Quantity]])</f>
        <v>734.45400000000018</v>
      </c>
      <c r="R3393" s="1" t="str">
        <f>TEXT(Sales_Data17[[#This Row],[OrderDate]],"MMM")</f>
        <v>Feb</v>
      </c>
      <c r="S3393" s="1" t="str">
        <f t="shared" si="52"/>
        <v>2014</v>
      </c>
    </row>
    <row r="3394" spans="1:19">
      <c r="A3394" t="s">
        <v>3417</v>
      </c>
      <c r="B3394" s="2">
        <v>41674</v>
      </c>
      <c r="C3394" s="2" t="str">
        <f>VLOOKUP(Sales_Data17[[#This Row],[Customer Name Index]],Customer_Data[#All],2,0)</f>
        <v>Rochester Ltd</v>
      </c>
      <c r="D3394">
        <v>15</v>
      </c>
      <c r="E3394" t="s">
        <v>3</v>
      </c>
      <c r="F3394" t="s">
        <v>8168</v>
      </c>
      <c r="G3394" t="s">
        <v>8025</v>
      </c>
      <c r="H3394" t="str">
        <f>VLOOKUP(Sales_Data17[[#This Row],[Delivery Region Index]],Regions_Table[#All],2,0)</f>
        <v>Queensland</v>
      </c>
      <c r="I3394" t="str">
        <f>VLOOKUP(Sales_Data17[[#This Row],[Delivery Region Index]],Regions_Table[#All],3,0)</f>
        <v>Toowoomba</v>
      </c>
      <c r="J3394">
        <v>44</v>
      </c>
      <c r="K3394">
        <v>6</v>
      </c>
      <c r="L3394" t="str">
        <f>VLOOKUP(Sales_Data17[[#This Row],[Product Description Index]],Products_Data[#All],2,0)</f>
        <v>Socks</v>
      </c>
      <c r="M3394">
        <v>6</v>
      </c>
      <c r="N3394" s="9">
        <v>314.89999999999998</v>
      </c>
      <c r="O3394" s="9">
        <f>Sales_Data17[[#This Row],[Order Quantity]]*Sales_Data17[[#This Row],[Unit Price]]</f>
        <v>1889.3999999999999</v>
      </c>
      <c r="P3394" s="9">
        <v>160.59900000000002</v>
      </c>
      <c r="Q3394" s="9">
        <f>Sales_Data17[[#This Row],[Line Total]]-(Sales_Data17[[#This Row],[Total Unit Cost]]*Sales_Data17[[#This Row],[Order Quantity]])</f>
        <v>925.80599999999981</v>
      </c>
      <c r="R3394" s="1" t="str">
        <f>TEXT(Sales_Data17[[#This Row],[OrderDate]],"MMM")</f>
        <v>Feb</v>
      </c>
      <c r="S3394" s="1" t="str">
        <f t="shared" ref="S3394:S3457" si="53">TEXT(B3394,"YYY")</f>
        <v>2014</v>
      </c>
    </row>
    <row r="3395" spans="1:19">
      <c r="A3395" t="s">
        <v>3418</v>
      </c>
      <c r="B3395" s="2">
        <v>41675</v>
      </c>
      <c r="C3395" s="2" t="str">
        <f>VLOOKUP(Sales_Data17[[#This Row],[Customer Name Index]],Customer_Data[#All],2,0)</f>
        <v>Ole Group</v>
      </c>
      <c r="D3395">
        <v>13</v>
      </c>
      <c r="E3395" t="s">
        <v>4</v>
      </c>
      <c r="F3395" t="s">
        <v>8168</v>
      </c>
      <c r="G3395" t="s">
        <v>8026</v>
      </c>
      <c r="H3395" t="str">
        <f>VLOOKUP(Sales_Data17[[#This Row],[Delivery Region Index]],Regions_Table[#All],2,0)</f>
        <v>Queensland</v>
      </c>
      <c r="I3395" t="str">
        <f>VLOOKUP(Sales_Data17[[#This Row],[Delivery Region Index]],Regions_Table[#All],3,0)</f>
        <v>Maryborough</v>
      </c>
      <c r="J3395">
        <v>37</v>
      </c>
      <c r="K3395">
        <v>6</v>
      </c>
      <c r="L3395" t="str">
        <f>VLOOKUP(Sales_Data17[[#This Row],[Product Description Index]],Products_Data[#All],2,0)</f>
        <v>Socks</v>
      </c>
      <c r="M3395">
        <v>2</v>
      </c>
      <c r="N3395" s="9">
        <v>258.32222222222225</v>
      </c>
      <c r="O3395" s="9">
        <f>Sales_Data17[[#This Row],[Order Quantity]]*Sales_Data17[[#This Row],[Unit Price]]</f>
        <v>516.6444444444445</v>
      </c>
      <c r="P3395" s="9">
        <v>105.9121111111111</v>
      </c>
      <c r="Q3395" s="9">
        <f>Sales_Data17[[#This Row],[Line Total]]-(Sales_Data17[[#This Row],[Total Unit Cost]]*Sales_Data17[[#This Row],[Order Quantity]])</f>
        <v>304.8202222222223</v>
      </c>
      <c r="R3395" s="1" t="str">
        <f>TEXT(Sales_Data17[[#This Row],[OrderDate]],"MMM")</f>
        <v>Feb</v>
      </c>
      <c r="S3395" s="1" t="str">
        <f t="shared" si="53"/>
        <v>2014</v>
      </c>
    </row>
    <row r="3396" spans="1:19">
      <c r="A3396" t="s">
        <v>3419</v>
      </c>
      <c r="B3396" s="2">
        <v>41675</v>
      </c>
      <c r="C3396" s="2" t="str">
        <f>VLOOKUP(Sales_Data17[[#This Row],[Customer Name Index]],Customer_Data[#All],2,0)</f>
        <v>Ole Group</v>
      </c>
      <c r="D3396">
        <v>13</v>
      </c>
      <c r="E3396" t="s">
        <v>2</v>
      </c>
      <c r="F3396" t="s">
        <v>8168</v>
      </c>
      <c r="G3396" t="s">
        <v>8026</v>
      </c>
      <c r="H3396" t="str">
        <f>VLOOKUP(Sales_Data17[[#This Row],[Delivery Region Index]],Regions_Table[#All],2,0)</f>
        <v>Queensland</v>
      </c>
      <c r="I3396" t="str">
        <f>VLOOKUP(Sales_Data17[[#This Row],[Delivery Region Index]],Regions_Table[#All],3,0)</f>
        <v>Mackay</v>
      </c>
      <c r="J3396">
        <v>36</v>
      </c>
      <c r="K3396">
        <v>5</v>
      </c>
      <c r="L3396" t="str">
        <f>VLOOKUP(Sales_Data17[[#This Row],[Product Description Index]],Products_Data[#All],2,0)</f>
        <v>Hats</v>
      </c>
      <c r="M3396">
        <v>5</v>
      </c>
      <c r="N3396" s="9">
        <v>201.74444444444444</v>
      </c>
      <c r="O3396" s="9">
        <f>Sales_Data17[[#This Row],[Order Quantity]]*Sales_Data17[[#This Row],[Unit Price]]</f>
        <v>1008.7222222222222</v>
      </c>
      <c r="P3396" s="9">
        <v>163.41300000000001</v>
      </c>
      <c r="Q3396" s="9">
        <f>Sales_Data17[[#This Row],[Line Total]]-(Sales_Data17[[#This Row],[Total Unit Cost]]*Sales_Data17[[#This Row],[Order Quantity]])</f>
        <v>191.65722222222212</v>
      </c>
      <c r="R3396" s="1" t="str">
        <f>TEXT(Sales_Data17[[#This Row],[OrderDate]],"MMM")</f>
        <v>Feb</v>
      </c>
      <c r="S3396" s="1" t="str">
        <f t="shared" si="53"/>
        <v>2014</v>
      </c>
    </row>
    <row r="3397" spans="1:19">
      <c r="A3397" t="s">
        <v>3420</v>
      </c>
      <c r="B3397" s="2">
        <v>41676</v>
      </c>
      <c r="C3397" s="2" t="str">
        <f>VLOOKUP(Sales_Data17[[#This Row],[Customer Name Index]],Customer_Data[#All],2,0)</f>
        <v>ETUDE Ltd</v>
      </c>
      <c r="D3397">
        <v>4</v>
      </c>
      <c r="E3397" t="s">
        <v>4</v>
      </c>
      <c r="F3397" t="s">
        <v>8168</v>
      </c>
      <c r="G3397" t="s">
        <v>8027</v>
      </c>
      <c r="H3397" t="str">
        <f>VLOOKUP(Sales_Data17[[#This Row],[Delivery Region Index]],Regions_Table[#All],2,0)</f>
        <v>New South Wales</v>
      </c>
      <c r="I3397" t="str">
        <f>VLOOKUP(Sales_Data17[[#This Row],[Delivery Region Index]],Regions_Table[#All],3,0)</f>
        <v>Grafton</v>
      </c>
      <c r="J3397">
        <v>11</v>
      </c>
      <c r="K3397">
        <v>2</v>
      </c>
      <c r="L3397" t="str">
        <f>VLOOKUP(Sales_Data17[[#This Row],[Product Description Index]],Products_Data[#All],2,0)</f>
        <v>Pants</v>
      </c>
      <c r="M3397">
        <v>7</v>
      </c>
      <c r="N3397" s="9">
        <v>20.844444444444445</v>
      </c>
      <c r="O3397" s="9">
        <f>Sales_Data17[[#This Row],[Order Quantity]]*Sales_Data17[[#This Row],[Unit Price]]</f>
        <v>145.91111111111113</v>
      </c>
      <c r="P3397" s="9">
        <v>11.047555555555554</v>
      </c>
      <c r="Q3397" s="9">
        <f>Sales_Data17[[#This Row],[Line Total]]-(Sales_Data17[[#This Row],[Total Unit Cost]]*Sales_Data17[[#This Row],[Order Quantity]])</f>
        <v>68.578222222222252</v>
      </c>
      <c r="R3397" s="1" t="str">
        <f>TEXT(Sales_Data17[[#This Row],[OrderDate]],"MMM")</f>
        <v>Feb</v>
      </c>
      <c r="S3397" s="1" t="str">
        <f t="shared" si="53"/>
        <v>2014</v>
      </c>
    </row>
    <row r="3398" spans="1:19">
      <c r="A3398" t="s">
        <v>3421</v>
      </c>
      <c r="B3398" s="2">
        <v>41676</v>
      </c>
      <c r="C3398" s="2" t="str">
        <f>VLOOKUP(Sales_Data17[[#This Row],[Customer Name Index]],Customer_Data[#All],2,0)</f>
        <v>Ole Group</v>
      </c>
      <c r="D3398">
        <v>13</v>
      </c>
      <c r="E3398" t="s">
        <v>3</v>
      </c>
      <c r="F3398" t="s">
        <v>8168</v>
      </c>
      <c r="G3398" t="s">
        <v>8026</v>
      </c>
      <c r="H3398" t="str">
        <f>VLOOKUP(Sales_Data17[[#This Row],[Delivery Region Index]],Regions_Table[#All],2,0)</f>
        <v>Queensland</v>
      </c>
      <c r="I3398" t="str">
        <f>VLOOKUP(Sales_Data17[[#This Row],[Delivery Region Index]],Regions_Table[#All],3,0)</f>
        <v>Mackay</v>
      </c>
      <c r="J3398">
        <v>36</v>
      </c>
      <c r="K3398">
        <v>5</v>
      </c>
      <c r="L3398" t="str">
        <f>VLOOKUP(Sales_Data17[[#This Row],[Product Description Index]],Products_Data[#All],2,0)</f>
        <v>Hats</v>
      </c>
      <c r="M3398">
        <v>6</v>
      </c>
      <c r="N3398" s="9">
        <v>136.97777777777776</v>
      </c>
      <c r="O3398" s="9">
        <f>Sales_Data17[[#This Row],[Order Quantity]]*Sales_Data17[[#This Row],[Unit Price]]</f>
        <v>821.86666666666656</v>
      </c>
      <c r="P3398" s="9">
        <v>56.160888888888884</v>
      </c>
      <c r="Q3398" s="9">
        <f>Sales_Data17[[#This Row],[Line Total]]-(Sales_Data17[[#This Row],[Total Unit Cost]]*Sales_Data17[[#This Row],[Order Quantity]])</f>
        <v>484.90133333333324</v>
      </c>
      <c r="R3398" s="1" t="str">
        <f>TEXT(Sales_Data17[[#This Row],[OrderDate]],"MMM")</f>
        <v>Feb</v>
      </c>
      <c r="S3398" s="1" t="str">
        <f t="shared" si="53"/>
        <v>2014</v>
      </c>
    </row>
    <row r="3399" spans="1:19">
      <c r="A3399" t="s">
        <v>3422</v>
      </c>
      <c r="B3399" s="2">
        <v>41676</v>
      </c>
      <c r="C3399" s="2" t="str">
        <f>VLOOKUP(Sales_Data17[[#This Row],[Customer Name Index]],Customer_Data[#All],2,0)</f>
        <v>Eminence Corp</v>
      </c>
      <c r="D3399">
        <v>18</v>
      </c>
      <c r="E3399" t="s">
        <v>4</v>
      </c>
      <c r="F3399" t="s">
        <v>8168</v>
      </c>
      <c r="G3399" t="s">
        <v>8025</v>
      </c>
      <c r="H3399" t="str">
        <f>VLOOKUP(Sales_Data17[[#This Row],[Delivery Region Index]],Regions_Table[#All],2,0)</f>
        <v>Victoria</v>
      </c>
      <c r="I3399" t="str">
        <f>VLOOKUP(Sales_Data17[[#This Row],[Delivery Region Index]],Regions_Table[#All],3,0)</f>
        <v>Latrobe City</v>
      </c>
      <c r="J3399">
        <v>52</v>
      </c>
      <c r="K3399">
        <v>8</v>
      </c>
      <c r="L3399" t="str">
        <f>VLOOKUP(Sales_Data17[[#This Row],[Product Description Index]],Products_Data[#All],2,0)</f>
        <v>Shoes</v>
      </c>
      <c r="M3399">
        <v>2</v>
      </c>
      <c r="N3399" s="9">
        <v>108.6888888888889</v>
      </c>
      <c r="O3399" s="9">
        <f>Sales_Data17[[#This Row],[Order Quantity]]*Sales_Data17[[#This Row],[Unit Price]]</f>
        <v>217.37777777777779</v>
      </c>
      <c r="P3399" s="9">
        <v>55.431333333333335</v>
      </c>
      <c r="Q3399" s="9">
        <f>Sales_Data17[[#This Row],[Line Total]]-(Sales_Data17[[#This Row],[Total Unit Cost]]*Sales_Data17[[#This Row],[Order Quantity]])</f>
        <v>106.51511111111112</v>
      </c>
      <c r="R3399" s="1" t="str">
        <f>TEXT(Sales_Data17[[#This Row],[OrderDate]],"MMM")</f>
        <v>Feb</v>
      </c>
      <c r="S3399" s="1" t="str">
        <f t="shared" si="53"/>
        <v>2014</v>
      </c>
    </row>
    <row r="3400" spans="1:19">
      <c r="A3400" t="s">
        <v>3423</v>
      </c>
      <c r="B3400" s="2">
        <v>41676</v>
      </c>
      <c r="C3400" s="2" t="str">
        <f>VLOOKUP(Sales_Data17[[#This Row],[Customer Name Index]],Customer_Data[#All],2,0)</f>
        <v xml:space="preserve">Medline </v>
      </c>
      <c r="D3400">
        <v>12</v>
      </c>
      <c r="E3400" t="s">
        <v>3</v>
      </c>
      <c r="F3400" t="s">
        <v>8168</v>
      </c>
      <c r="G3400" t="s">
        <v>8026</v>
      </c>
      <c r="H3400" t="str">
        <f>VLOOKUP(Sales_Data17[[#This Row],[Delivery Region Index]],Regions_Table[#All],2,0)</f>
        <v>Queensland</v>
      </c>
      <c r="I3400" t="str">
        <f>VLOOKUP(Sales_Data17[[#This Row],[Delivery Region Index]],Regions_Table[#All],3,0)</f>
        <v>Ipswich</v>
      </c>
      <c r="J3400">
        <v>34</v>
      </c>
      <c r="K3400">
        <v>5</v>
      </c>
      <c r="L3400" t="str">
        <f>VLOOKUP(Sales_Data17[[#This Row],[Product Description Index]],Products_Data[#All],2,0)</f>
        <v>Hats</v>
      </c>
      <c r="M3400">
        <v>3</v>
      </c>
      <c r="N3400" s="9">
        <v>130.27777777777777</v>
      </c>
      <c r="O3400" s="9">
        <f>Sales_Data17[[#This Row],[Order Quantity]]*Sales_Data17[[#This Row],[Unit Price]]</f>
        <v>390.83333333333331</v>
      </c>
      <c r="P3400" s="9">
        <v>101.61666666666667</v>
      </c>
      <c r="Q3400" s="9">
        <f>Sales_Data17[[#This Row],[Line Total]]-(Sales_Data17[[#This Row],[Total Unit Cost]]*Sales_Data17[[#This Row],[Order Quantity]])</f>
        <v>85.983333333333292</v>
      </c>
      <c r="R3400" s="1" t="str">
        <f>TEXT(Sales_Data17[[#This Row],[OrderDate]],"MMM")</f>
        <v>Feb</v>
      </c>
      <c r="S3400" s="1" t="str">
        <f t="shared" si="53"/>
        <v>2014</v>
      </c>
    </row>
    <row r="3401" spans="1:19">
      <c r="A3401" t="s">
        <v>3424</v>
      </c>
      <c r="B3401" s="2">
        <v>41676</v>
      </c>
      <c r="C3401" s="2" t="str">
        <f>VLOOKUP(Sales_Data17[[#This Row],[Customer Name Index]],Customer_Data[#All],2,0)</f>
        <v>Medsep Group</v>
      </c>
      <c r="D3401">
        <v>8</v>
      </c>
      <c r="E3401" t="s">
        <v>2</v>
      </c>
      <c r="F3401" t="s">
        <v>8168</v>
      </c>
      <c r="G3401" t="s">
        <v>8027</v>
      </c>
      <c r="H3401" t="str">
        <f>VLOOKUP(Sales_Data17[[#This Row],[Delivery Region Index]],Regions_Table[#All],2,0)</f>
        <v>New South Wales</v>
      </c>
      <c r="I3401" t="str">
        <f>VLOOKUP(Sales_Data17[[#This Row],[Delivery Region Index]],Regions_Table[#All],3,0)</f>
        <v>Wollongong</v>
      </c>
      <c r="J3401">
        <v>24</v>
      </c>
      <c r="K3401">
        <v>4</v>
      </c>
      <c r="L3401" t="str">
        <f>VLOOKUP(Sales_Data17[[#This Row],[Product Description Index]],Products_Data[#All],2,0)</f>
        <v>Jeans</v>
      </c>
      <c r="M3401">
        <v>3</v>
      </c>
      <c r="N3401" s="9">
        <v>122.83333333333333</v>
      </c>
      <c r="O3401" s="9">
        <f>Sales_Data17[[#This Row],[Order Quantity]]*Sales_Data17[[#This Row],[Unit Price]]</f>
        <v>368.5</v>
      </c>
      <c r="P3401" s="9">
        <v>49.13333333333334</v>
      </c>
      <c r="Q3401" s="9">
        <f>Sales_Data17[[#This Row],[Line Total]]-(Sales_Data17[[#This Row],[Total Unit Cost]]*Sales_Data17[[#This Row],[Order Quantity]])</f>
        <v>221.09999999999997</v>
      </c>
      <c r="R3401" s="1" t="str">
        <f>TEXT(Sales_Data17[[#This Row],[OrderDate]],"MMM")</f>
        <v>Feb</v>
      </c>
      <c r="S3401" s="1" t="str">
        <f t="shared" si="53"/>
        <v>2014</v>
      </c>
    </row>
    <row r="3402" spans="1:19">
      <c r="A3402" t="s">
        <v>3425</v>
      </c>
      <c r="B3402" s="2">
        <v>41676</v>
      </c>
      <c r="C3402" s="2" t="str">
        <f>VLOOKUP(Sales_Data17[[#This Row],[Customer Name Index]],Customer_Data[#All],2,0)</f>
        <v>Pacific Ltd</v>
      </c>
      <c r="D3402">
        <v>20</v>
      </c>
      <c r="E3402" t="s">
        <v>4</v>
      </c>
      <c r="F3402" t="s">
        <v>8168</v>
      </c>
      <c r="G3402" t="s">
        <v>8028</v>
      </c>
      <c r="H3402" t="str">
        <f>VLOOKUP(Sales_Data17[[#This Row],[Delivery Region Index]],Regions_Table[#All],2,0)</f>
        <v>Victoria</v>
      </c>
      <c r="I3402" t="str">
        <f>VLOOKUP(Sales_Data17[[#This Row],[Delivery Region Index]],Regions_Table[#All],3,0)</f>
        <v>Wangaratta</v>
      </c>
      <c r="J3402">
        <v>56</v>
      </c>
      <c r="K3402">
        <v>8</v>
      </c>
      <c r="L3402" t="str">
        <f>VLOOKUP(Sales_Data17[[#This Row],[Product Description Index]],Products_Data[#All],2,0)</f>
        <v>Shoes</v>
      </c>
      <c r="M3402">
        <v>5</v>
      </c>
      <c r="N3402" s="9">
        <v>306.71111111111111</v>
      </c>
      <c r="O3402" s="9">
        <f>Sales_Data17[[#This Row],[Order Quantity]]*Sales_Data17[[#This Row],[Unit Price]]</f>
        <v>1533.5555555555557</v>
      </c>
      <c r="P3402" s="9">
        <v>193.22800000000001</v>
      </c>
      <c r="Q3402" s="9">
        <f>Sales_Data17[[#This Row],[Line Total]]-(Sales_Data17[[#This Row],[Total Unit Cost]]*Sales_Data17[[#This Row],[Order Quantity]])</f>
        <v>567.41555555555556</v>
      </c>
      <c r="R3402" s="1" t="str">
        <f>TEXT(Sales_Data17[[#This Row],[OrderDate]],"MMM")</f>
        <v>Feb</v>
      </c>
      <c r="S3402" s="1" t="str">
        <f t="shared" si="53"/>
        <v>2014</v>
      </c>
    </row>
    <row r="3403" spans="1:19">
      <c r="A3403" t="s">
        <v>3426</v>
      </c>
      <c r="B3403" s="2">
        <v>41677</v>
      </c>
      <c r="C3403" s="2" t="str">
        <f>VLOOKUP(Sales_Data17[[#This Row],[Customer Name Index]],Customer_Data[#All],2,0)</f>
        <v>Elorac, Corp</v>
      </c>
      <c r="D3403">
        <v>3</v>
      </c>
      <c r="E3403" t="s">
        <v>3</v>
      </c>
      <c r="F3403" t="s">
        <v>8168</v>
      </c>
      <c r="G3403" t="s">
        <v>8027</v>
      </c>
      <c r="H3403" t="str">
        <f>VLOOKUP(Sales_Data17[[#This Row],[Delivery Region Index]],Regions_Table[#All],2,0)</f>
        <v>New South Wales</v>
      </c>
      <c r="I3403" t="str">
        <f>VLOOKUP(Sales_Data17[[#This Row],[Delivery Region Index]],Regions_Table[#All],3,0)</f>
        <v>Gosford</v>
      </c>
      <c r="J3403">
        <v>9</v>
      </c>
      <c r="K3403">
        <v>2</v>
      </c>
      <c r="L3403" t="str">
        <f>VLOOKUP(Sales_Data17[[#This Row],[Product Description Index]],Products_Data[#All],2,0)</f>
        <v>Pants</v>
      </c>
      <c r="M3403">
        <v>2</v>
      </c>
      <c r="N3403" s="9">
        <v>29.777777777777779</v>
      </c>
      <c r="O3403" s="9">
        <f>Sales_Data17[[#This Row],[Order Quantity]]*Sales_Data17[[#This Row],[Unit Price]]</f>
        <v>59.555555555555557</v>
      </c>
      <c r="P3403" s="9">
        <v>14.888888888888889</v>
      </c>
      <c r="Q3403" s="9">
        <f>Sales_Data17[[#This Row],[Line Total]]-(Sales_Data17[[#This Row],[Total Unit Cost]]*Sales_Data17[[#This Row],[Order Quantity]])</f>
        <v>29.777777777777779</v>
      </c>
      <c r="R3403" s="1" t="str">
        <f>TEXT(Sales_Data17[[#This Row],[OrderDate]],"MMM")</f>
        <v>Feb</v>
      </c>
      <c r="S3403" s="1" t="str">
        <f t="shared" si="53"/>
        <v>2014</v>
      </c>
    </row>
    <row r="3404" spans="1:19">
      <c r="A3404" t="s">
        <v>3427</v>
      </c>
      <c r="B3404" s="2">
        <v>41677</v>
      </c>
      <c r="C3404" s="2" t="str">
        <f>VLOOKUP(Sales_Data17[[#This Row],[Customer Name Index]],Customer_Data[#All],2,0)</f>
        <v>ETUDE Ltd</v>
      </c>
      <c r="D3404">
        <v>4</v>
      </c>
      <c r="E3404" t="s">
        <v>4</v>
      </c>
      <c r="F3404" t="s">
        <v>8168</v>
      </c>
      <c r="G3404" t="s">
        <v>8027</v>
      </c>
      <c r="H3404" t="str">
        <f>VLOOKUP(Sales_Data17[[#This Row],[Delivery Region Index]],Regions_Table[#All],2,0)</f>
        <v>New South Wales</v>
      </c>
      <c r="I3404" t="str">
        <f>VLOOKUP(Sales_Data17[[#This Row],[Delivery Region Index]],Regions_Table[#All],3,0)</f>
        <v>Griffith</v>
      </c>
      <c r="J3404">
        <v>12</v>
      </c>
      <c r="K3404">
        <v>2</v>
      </c>
      <c r="L3404" t="str">
        <f>VLOOKUP(Sales_Data17[[#This Row],[Product Description Index]],Products_Data[#All],2,0)</f>
        <v>Pants</v>
      </c>
      <c r="M3404">
        <v>9</v>
      </c>
      <c r="N3404" s="9">
        <v>138.46666666666667</v>
      </c>
      <c r="O3404" s="9">
        <f>Sales_Data17[[#This Row],[Order Quantity]]*Sales_Data17[[#This Row],[Unit Price]]</f>
        <v>1246.2</v>
      </c>
      <c r="P3404" s="9">
        <v>109.38866666666667</v>
      </c>
      <c r="Q3404" s="9">
        <f>Sales_Data17[[#This Row],[Line Total]]-(Sales_Data17[[#This Row],[Total Unit Cost]]*Sales_Data17[[#This Row],[Order Quantity]])</f>
        <v>261.702</v>
      </c>
      <c r="R3404" s="1" t="str">
        <f>TEXT(Sales_Data17[[#This Row],[OrderDate]],"MMM")</f>
        <v>Feb</v>
      </c>
      <c r="S3404" s="1" t="str">
        <f t="shared" si="53"/>
        <v>2014</v>
      </c>
    </row>
    <row r="3405" spans="1:19">
      <c r="A3405" t="s">
        <v>3428</v>
      </c>
      <c r="B3405" s="2">
        <v>41677</v>
      </c>
      <c r="C3405" s="2" t="str">
        <f>VLOOKUP(Sales_Data17[[#This Row],[Customer Name Index]],Customer_Data[#All],2,0)</f>
        <v xml:space="preserve">Medline </v>
      </c>
      <c r="D3405">
        <v>12</v>
      </c>
      <c r="E3405" t="s">
        <v>4</v>
      </c>
      <c r="F3405" t="s">
        <v>8168</v>
      </c>
      <c r="G3405" t="s">
        <v>8026</v>
      </c>
      <c r="H3405" t="str">
        <f>VLOOKUP(Sales_Data17[[#This Row],[Delivery Region Index]],Regions_Table[#All],2,0)</f>
        <v>Queensland</v>
      </c>
      <c r="I3405" t="str">
        <f>VLOOKUP(Sales_Data17[[#This Row],[Delivery Region Index]],Regions_Table[#All],3,0)</f>
        <v>Ipswich</v>
      </c>
      <c r="J3405">
        <v>34</v>
      </c>
      <c r="K3405">
        <v>5</v>
      </c>
      <c r="L3405" t="str">
        <f>VLOOKUP(Sales_Data17[[#This Row],[Product Description Index]],Products_Data[#All],2,0)</f>
        <v>Hats</v>
      </c>
      <c r="M3405">
        <v>3</v>
      </c>
      <c r="N3405" s="9">
        <v>302.24444444444447</v>
      </c>
      <c r="O3405" s="9">
        <f>Sales_Data17[[#This Row],[Order Quantity]]*Sales_Data17[[#This Row],[Unit Price]]</f>
        <v>906.73333333333335</v>
      </c>
      <c r="P3405" s="9">
        <v>160.18955555555556</v>
      </c>
      <c r="Q3405" s="9">
        <f>Sales_Data17[[#This Row],[Line Total]]-(Sales_Data17[[#This Row],[Total Unit Cost]]*Sales_Data17[[#This Row],[Order Quantity]])</f>
        <v>426.16466666666668</v>
      </c>
      <c r="R3405" s="1" t="str">
        <f>TEXT(Sales_Data17[[#This Row],[OrderDate]],"MMM")</f>
        <v>Feb</v>
      </c>
      <c r="S3405" s="1" t="str">
        <f t="shared" si="53"/>
        <v>2014</v>
      </c>
    </row>
    <row r="3406" spans="1:19">
      <c r="A3406" t="s">
        <v>3429</v>
      </c>
      <c r="B3406" s="2">
        <v>41677</v>
      </c>
      <c r="C3406" s="2" t="str">
        <f>VLOOKUP(Sales_Data17[[#This Row],[Customer Name Index]],Customer_Data[#All],2,0)</f>
        <v>21st Ltd</v>
      </c>
      <c r="D3406">
        <v>10</v>
      </c>
      <c r="E3406" t="s">
        <v>3</v>
      </c>
      <c r="F3406" t="s">
        <v>8168</v>
      </c>
      <c r="G3406" t="s">
        <v>8026</v>
      </c>
      <c r="H3406" t="str">
        <f>VLOOKUP(Sales_Data17[[#This Row],[Delivery Region Index]],Regions_Table[#All],2,0)</f>
        <v>Queensland</v>
      </c>
      <c r="I3406" t="str">
        <f>VLOOKUP(Sales_Data17[[#This Row],[Delivery Region Index]],Regions_Table[#All],3,0)</f>
        <v>Cairns</v>
      </c>
      <c r="J3406">
        <v>28</v>
      </c>
      <c r="K3406">
        <v>4</v>
      </c>
      <c r="L3406" t="str">
        <f>VLOOKUP(Sales_Data17[[#This Row],[Product Description Index]],Products_Data[#All],2,0)</f>
        <v>Jeans</v>
      </c>
      <c r="M3406">
        <v>2</v>
      </c>
      <c r="N3406" s="9">
        <v>125.8111111111111</v>
      </c>
      <c r="O3406" s="9">
        <f>Sales_Data17[[#This Row],[Order Quantity]]*Sales_Data17[[#This Row],[Unit Price]]</f>
        <v>251.62222222222221</v>
      </c>
      <c r="P3406" s="9">
        <v>106.93944444444443</v>
      </c>
      <c r="Q3406" s="9">
        <f>Sales_Data17[[#This Row],[Line Total]]-(Sales_Data17[[#This Row],[Total Unit Cost]]*Sales_Data17[[#This Row],[Order Quantity]])</f>
        <v>37.743333333333339</v>
      </c>
      <c r="R3406" s="1" t="str">
        <f>TEXT(Sales_Data17[[#This Row],[OrderDate]],"MMM")</f>
        <v>Feb</v>
      </c>
      <c r="S3406" s="1" t="str">
        <f t="shared" si="53"/>
        <v>2014</v>
      </c>
    </row>
    <row r="3407" spans="1:19">
      <c r="A3407" t="s">
        <v>3430</v>
      </c>
      <c r="B3407" s="2">
        <v>41678</v>
      </c>
      <c r="C3407" s="2" t="str">
        <f>VLOOKUP(Sales_Data17[[#This Row],[Customer Name Index]],Customer_Data[#All],2,0)</f>
        <v>Ole Group</v>
      </c>
      <c r="D3407">
        <v>13</v>
      </c>
      <c r="E3407" t="s">
        <v>4</v>
      </c>
      <c r="F3407" t="s">
        <v>8168</v>
      </c>
      <c r="G3407" t="s">
        <v>8026</v>
      </c>
      <c r="H3407" t="str">
        <f>VLOOKUP(Sales_Data17[[#This Row],[Delivery Region Index]],Regions_Table[#All],2,0)</f>
        <v>Queensland</v>
      </c>
      <c r="I3407" t="str">
        <f>VLOOKUP(Sales_Data17[[#This Row],[Delivery Region Index]],Regions_Table[#All],3,0)</f>
        <v>Maryborough</v>
      </c>
      <c r="J3407">
        <v>37</v>
      </c>
      <c r="K3407">
        <v>5</v>
      </c>
      <c r="L3407" t="str">
        <f>VLOOKUP(Sales_Data17[[#This Row],[Product Description Index]],Products_Data[#All],2,0)</f>
        <v>Hats</v>
      </c>
      <c r="M3407">
        <v>6</v>
      </c>
      <c r="N3407" s="9">
        <v>116.87777777777779</v>
      </c>
      <c r="O3407" s="9">
        <f>Sales_Data17[[#This Row],[Order Quantity]]*Sales_Data17[[#This Row],[Unit Price]]</f>
        <v>701.26666666666677</v>
      </c>
      <c r="P3407" s="9">
        <v>54.93255555555556</v>
      </c>
      <c r="Q3407" s="9">
        <f>Sales_Data17[[#This Row],[Line Total]]-(Sales_Data17[[#This Row],[Total Unit Cost]]*Sales_Data17[[#This Row],[Order Quantity]])</f>
        <v>371.67133333333339</v>
      </c>
      <c r="R3407" s="1" t="str">
        <f>TEXT(Sales_Data17[[#This Row],[OrderDate]],"MMM")</f>
        <v>Feb</v>
      </c>
      <c r="S3407" s="1" t="str">
        <f t="shared" si="53"/>
        <v>2014</v>
      </c>
    </row>
    <row r="3408" spans="1:19">
      <c r="A3408" t="s">
        <v>3431</v>
      </c>
      <c r="B3408" s="2">
        <v>41678</v>
      </c>
      <c r="C3408" s="2" t="str">
        <f>VLOOKUP(Sales_Data17[[#This Row],[Customer Name Index]],Customer_Data[#All],2,0)</f>
        <v>Eminence Corp</v>
      </c>
      <c r="D3408">
        <v>18</v>
      </c>
      <c r="E3408" t="s">
        <v>2</v>
      </c>
      <c r="F3408" t="s">
        <v>8168</v>
      </c>
      <c r="G3408" t="s">
        <v>8025</v>
      </c>
      <c r="H3408" t="str">
        <f>VLOOKUP(Sales_Data17[[#This Row],[Delivery Region Index]],Regions_Table[#All],2,0)</f>
        <v>Victoria</v>
      </c>
      <c r="I3408" t="str">
        <f>VLOOKUP(Sales_Data17[[#This Row],[Delivery Region Index]],Regions_Table[#All],3,0)</f>
        <v>Latrobe City</v>
      </c>
      <c r="J3408">
        <v>52</v>
      </c>
      <c r="K3408">
        <v>8</v>
      </c>
      <c r="L3408" t="str">
        <f>VLOOKUP(Sales_Data17[[#This Row],[Product Description Index]],Products_Data[#All],2,0)</f>
        <v>Shoes</v>
      </c>
      <c r="M3408">
        <v>6</v>
      </c>
      <c r="N3408" s="9">
        <v>123.57777777777778</v>
      </c>
      <c r="O3408" s="9">
        <f>Sales_Data17[[#This Row],[Order Quantity]]*Sales_Data17[[#This Row],[Unit Price]]</f>
        <v>741.4666666666667</v>
      </c>
      <c r="P3408" s="9">
        <v>61.788888888888891</v>
      </c>
      <c r="Q3408" s="9">
        <f>Sales_Data17[[#This Row],[Line Total]]-(Sales_Data17[[#This Row],[Total Unit Cost]]*Sales_Data17[[#This Row],[Order Quantity]])</f>
        <v>370.73333333333335</v>
      </c>
      <c r="R3408" s="1" t="str">
        <f>TEXT(Sales_Data17[[#This Row],[OrderDate]],"MMM")</f>
        <v>Feb</v>
      </c>
      <c r="S3408" s="1" t="str">
        <f t="shared" si="53"/>
        <v>2014</v>
      </c>
    </row>
    <row r="3409" spans="1:19">
      <c r="A3409" t="s">
        <v>3432</v>
      </c>
      <c r="B3409" s="2">
        <v>41678</v>
      </c>
      <c r="C3409" s="2" t="str">
        <f>VLOOKUP(Sales_Data17[[#This Row],[Customer Name Index]],Customer_Data[#All],2,0)</f>
        <v>New Ltd</v>
      </c>
      <c r="D3409">
        <v>7</v>
      </c>
      <c r="E3409" t="s">
        <v>4</v>
      </c>
      <c r="F3409" t="s">
        <v>8168</v>
      </c>
      <c r="G3409" t="s">
        <v>8027</v>
      </c>
      <c r="H3409" t="str">
        <f>VLOOKUP(Sales_Data17[[#This Row],[Delivery Region Index]],Regions_Table[#All],2,0)</f>
        <v>New South Wales</v>
      </c>
      <c r="I3409" t="str">
        <f>VLOOKUP(Sales_Data17[[#This Row],[Delivery Region Index]],Regions_Table[#All],3,0)</f>
        <v>Queanbeyan</v>
      </c>
      <c r="J3409">
        <v>20</v>
      </c>
      <c r="K3409">
        <v>3</v>
      </c>
      <c r="L3409" t="str">
        <f>VLOOKUP(Sales_Data17[[#This Row],[Product Description Index]],Products_Data[#All],2,0)</f>
        <v>Sunglasses</v>
      </c>
      <c r="M3409">
        <v>8</v>
      </c>
      <c r="N3409" s="9">
        <v>431.77777777777777</v>
      </c>
      <c r="O3409" s="9">
        <f>Sales_Data17[[#This Row],[Order Quantity]]*Sales_Data17[[#This Row],[Unit Price]]</f>
        <v>3454.2222222222222</v>
      </c>
      <c r="P3409" s="9">
        <v>328.15111111111111</v>
      </c>
      <c r="Q3409" s="9">
        <f>Sales_Data17[[#This Row],[Line Total]]-(Sales_Data17[[#This Row],[Total Unit Cost]]*Sales_Data17[[#This Row],[Order Quantity]])</f>
        <v>829.01333333333332</v>
      </c>
      <c r="R3409" s="1" t="str">
        <f>TEXT(Sales_Data17[[#This Row],[OrderDate]],"MMM")</f>
        <v>Feb</v>
      </c>
      <c r="S3409" s="1" t="str">
        <f t="shared" si="53"/>
        <v>2014</v>
      </c>
    </row>
    <row r="3410" spans="1:19">
      <c r="A3410" t="s">
        <v>3433</v>
      </c>
      <c r="B3410" s="2">
        <v>41678</v>
      </c>
      <c r="C3410" s="2" t="str">
        <f>VLOOKUP(Sales_Data17[[#This Row],[Customer Name Index]],Customer_Data[#All],2,0)</f>
        <v xml:space="preserve">Qualitest </v>
      </c>
      <c r="D3410">
        <v>19</v>
      </c>
      <c r="E3410" t="s">
        <v>2</v>
      </c>
      <c r="F3410" t="s">
        <v>8168</v>
      </c>
      <c r="G3410" t="s">
        <v>8028</v>
      </c>
      <c r="H3410" t="str">
        <f>VLOOKUP(Sales_Data17[[#This Row],[Delivery Region Index]],Regions_Table[#All],2,0)</f>
        <v>Victoria</v>
      </c>
      <c r="I3410" t="str">
        <f>VLOOKUP(Sales_Data17[[#This Row],[Delivery Region Index]],Regions_Table[#All],3,0)</f>
        <v>Shepparton</v>
      </c>
      <c r="J3410">
        <v>54</v>
      </c>
      <c r="K3410">
        <v>8</v>
      </c>
      <c r="L3410" t="str">
        <f>VLOOKUP(Sales_Data17[[#This Row],[Product Description Index]],Products_Data[#All],2,0)</f>
        <v>Shoes</v>
      </c>
      <c r="M3410">
        <v>7</v>
      </c>
      <c r="N3410" s="9">
        <v>275.44444444444446</v>
      </c>
      <c r="O3410" s="9">
        <f>Sales_Data17[[#This Row],[Order Quantity]]*Sales_Data17[[#This Row],[Unit Price]]</f>
        <v>1928.1111111111113</v>
      </c>
      <c r="P3410" s="9">
        <v>203.82888888888888</v>
      </c>
      <c r="Q3410" s="9">
        <f>Sales_Data17[[#This Row],[Line Total]]-(Sales_Data17[[#This Row],[Total Unit Cost]]*Sales_Data17[[#This Row],[Order Quantity]])</f>
        <v>501.30888888888921</v>
      </c>
      <c r="R3410" s="1" t="str">
        <f>TEXT(Sales_Data17[[#This Row],[OrderDate]],"MMM")</f>
        <v>Feb</v>
      </c>
      <c r="S3410" s="1" t="str">
        <f t="shared" si="53"/>
        <v>2014</v>
      </c>
    </row>
    <row r="3411" spans="1:19">
      <c r="A3411" t="s">
        <v>3434</v>
      </c>
      <c r="B3411" s="2">
        <v>41678</v>
      </c>
      <c r="C3411" s="2" t="str">
        <f>VLOOKUP(Sales_Data17[[#This Row],[Customer Name Index]],Customer_Data[#All],2,0)</f>
        <v>Medsep Group</v>
      </c>
      <c r="D3411">
        <v>8</v>
      </c>
      <c r="E3411" t="s">
        <v>2</v>
      </c>
      <c r="F3411" t="s">
        <v>8168</v>
      </c>
      <c r="G3411" t="s">
        <v>8027</v>
      </c>
      <c r="H3411" t="str">
        <f>VLOOKUP(Sales_Data17[[#This Row],[Delivery Region Index]],Regions_Table[#All],2,0)</f>
        <v>New South Wales</v>
      </c>
      <c r="I3411" t="str">
        <f>VLOOKUP(Sales_Data17[[#This Row],[Delivery Region Index]],Regions_Table[#All],3,0)</f>
        <v>Tweed Heads</v>
      </c>
      <c r="J3411">
        <v>22</v>
      </c>
      <c r="K3411">
        <v>4</v>
      </c>
      <c r="L3411" t="str">
        <f>VLOOKUP(Sales_Data17[[#This Row],[Product Description Index]],Products_Data[#All],2,0)</f>
        <v>Jeans</v>
      </c>
      <c r="M3411">
        <v>4</v>
      </c>
      <c r="N3411" s="9">
        <v>120.60000000000001</v>
      </c>
      <c r="O3411" s="9">
        <f>Sales_Data17[[#This Row],[Order Quantity]]*Sales_Data17[[#This Row],[Unit Price]]</f>
        <v>482.40000000000003</v>
      </c>
      <c r="P3411" s="9">
        <v>60.300000000000004</v>
      </c>
      <c r="Q3411" s="9">
        <f>Sales_Data17[[#This Row],[Line Total]]-(Sales_Data17[[#This Row],[Total Unit Cost]]*Sales_Data17[[#This Row],[Order Quantity]])</f>
        <v>241.20000000000002</v>
      </c>
      <c r="R3411" s="1" t="str">
        <f>TEXT(Sales_Data17[[#This Row],[OrderDate]],"MMM")</f>
        <v>Feb</v>
      </c>
      <c r="S3411" s="1" t="str">
        <f t="shared" si="53"/>
        <v>2014</v>
      </c>
    </row>
    <row r="3412" spans="1:19">
      <c r="A3412" t="s">
        <v>3435</v>
      </c>
      <c r="B3412" s="2">
        <v>41679</v>
      </c>
      <c r="C3412" s="2" t="str">
        <f>VLOOKUP(Sales_Data17[[#This Row],[Customer Name Index]],Customer_Data[#All],2,0)</f>
        <v xml:space="preserve">Medline </v>
      </c>
      <c r="D3412">
        <v>12</v>
      </c>
      <c r="E3412" t="s">
        <v>4</v>
      </c>
      <c r="F3412" t="s">
        <v>8168</v>
      </c>
      <c r="G3412" t="s">
        <v>8026</v>
      </c>
      <c r="H3412" t="str">
        <f>VLOOKUP(Sales_Data17[[#This Row],[Delivery Region Index]],Regions_Table[#All],2,0)</f>
        <v>Queensland</v>
      </c>
      <c r="I3412" t="str">
        <f>VLOOKUP(Sales_Data17[[#This Row],[Delivery Region Index]],Regions_Table[#All],3,0)</f>
        <v>Hervey Bay</v>
      </c>
      <c r="J3412">
        <v>33</v>
      </c>
      <c r="K3412">
        <v>5</v>
      </c>
      <c r="L3412" t="str">
        <f>VLOOKUP(Sales_Data17[[#This Row],[Product Description Index]],Products_Data[#All],2,0)</f>
        <v>Hats</v>
      </c>
      <c r="M3412">
        <v>4</v>
      </c>
      <c r="N3412" s="9">
        <v>75.933333333333337</v>
      </c>
      <c r="O3412" s="9">
        <f>Sales_Data17[[#This Row],[Order Quantity]]*Sales_Data17[[#This Row],[Unit Price]]</f>
        <v>303.73333333333335</v>
      </c>
      <c r="P3412" s="9">
        <v>41.003999999999998</v>
      </c>
      <c r="Q3412" s="9">
        <f>Sales_Data17[[#This Row],[Line Total]]-(Sales_Data17[[#This Row],[Total Unit Cost]]*Sales_Data17[[#This Row],[Order Quantity]])</f>
        <v>139.71733333333336</v>
      </c>
      <c r="R3412" s="1" t="str">
        <f>TEXT(Sales_Data17[[#This Row],[OrderDate]],"MMM")</f>
        <v>Feb</v>
      </c>
      <c r="S3412" s="1" t="str">
        <f t="shared" si="53"/>
        <v>2014</v>
      </c>
    </row>
    <row r="3413" spans="1:19">
      <c r="A3413" t="s">
        <v>3436</v>
      </c>
      <c r="B3413" s="2">
        <v>41679</v>
      </c>
      <c r="C3413" s="2" t="str">
        <f>VLOOKUP(Sales_Data17[[#This Row],[Customer Name Index]],Customer_Data[#All],2,0)</f>
        <v>3LAB, Ltd</v>
      </c>
      <c r="D3413">
        <v>16</v>
      </c>
      <c r="E3413" t="s">
        <v>2</v>
      </c>
      <c r="F3413" t="s">
        <v>8168</v>
      </c>
      <c r="G3413" t="s">
        <v>8025</v>
      </c>
      <c r="H3413" t="str">
        <f>VLOOKUP(Sales_Data17[[#This Row],[Delivery Region Index]],Regions_Table[#All],2,0)</f>
        <v>Queensland</v>
      </c>
      <c r="I3413" t="str">
        <f>VLOOKUP(Sales_Data17[[#This Row],[Delivery Region Index]],Regions_Table[#All],3,0)</f>
        <v>Townsville</v>
      </c>
      <c r="J3413">
        <v>45</v>
      </c>
      <c r="K3413">
        <v>7</v>
      </c>
      <c r="L3413" t="str">
        <f>VLOOKUP(Sales_Data17[[#This Row],[Product Description Index]],Products_Data[#All],2,0)</f>
        <v>Dress Shirts</v>
      </c>
      <c r="M3413">
        <v>8</v>
      </c>
      <c r="N3413" s="9">
        <v>104.96666666666667</v>
      </c>
      <c r="O3413" s="9">
        <f>Sales_Data17[[#This Row],[Order Quantity]]*Sales_Data17[[#This Row],[Unit Price]]</f>
        <v>839.73333333333335</v>
      </c>
      <c r="P3413" s="9">
        <v>46.185333333333332</v>
      </c>
      <c r="Q3413" s="9">
        <f>Sales_Data17[[#This Row],[Line Total]]-(Sales_Data17[[#This Row],[Total Unit Cost]]*Sales_Data17[[#This Row],[Order Quantity]])</f>
        <v>470.25066666666669</v>
      </c>
      <c r="R3413" s="1" t="str">
        <f>TEXT(Sales_Data17[[#This Row],[OrderDate]],"MMM")</f>
        <v>Feb</v>
      </c>
      <c r="S3413" s="1" t="str">
        <f t="shared" si="53"/>
        <v>2014</v>
      </c>
    </row>
    <row r="3414" spans="1:19">
      <c r="A3414" t="s">
        <v>3437</v>
      </c>
      <c r="B3414" s="2">
        <v>41680</v>
      </c>
      <c r="C3414" s="2" t="str">
        <f>VLOOKUP(Sales_Data17[[#This Row],[Customer Name Index]],Customer_Data[#All],2,0)</f>
        <v xml:space="preserve">Medline </v>
      </c>
      <c r="D3414">
        <v>12</v>
      </c>
      <c r="E3414" t="s">
        <v>4</v>
      </c>
      <c r="F3414" t="s">
        <v>8168</v>
      </c>
      <c r="G3414" t="s">
        <v>8026</v>
      </c>
      <c r="H3414" t="str">
        <f>VLOOKUP(Sales_Data17[[#This Row],[Delivery Region Index]],Regions_Table[#All],2,0)</f>
        <v>Queensland</v>
      </c>
      <c r="I3414" t="str">
        <f>VLOOKUP(Sales_Data17[[#This Row],[Delivery Region Index]],Regions_Table[#All],3,0)</f>
        <v>Hervey Bay</v>
      </c>
      <c r="J3414">
        <v>33</v>
      </c>
      <c r="K3414">
        <v>5</v>
      </c>
      <c r="L3414" t="str">
        <f>VLOOKUP(Sales_Data17[[#This Row],[Product Description Index]],Products_Data[#All],2,0)</f>
        <v>Hats</v>
      </c>
      <c r="M3414">
        <v>2</v>
      </c>
      <c r="N3414" s="9">
        <v>116.13333333333334</v>
      </c>
      <c r="O3414" s="9">
        <f>Sales_Data17[[#This Row],[Order Quantity]]*Sales_Data17[[#This Row],[Unit Price]]</f>
        <v>232.26666666666668</v>
      </c>
      <c r="P3414" s="9">
        <v>72.00266666666667</v>
      </c>
      <c r="Q3414" s="9">
        <f>Sales_Data17[[#This Row],[Line Total]]-(Sales_Data17[[#This Row],[Total Unit Cost]]*Sales_Data17[[#This Row],[Order Quantity]])</f>
        <v>88.26133333333334</v>
      </c>
      <c r="R3414" s="1" t="str">
        <f>TEXT(Sales_Data17[[#This Row],[OrderDate]],"MMM")</f>
        <v>Feb</v>
      </c>
      <c r="S3414" s="1" t="str">
        <f t="shared" si="53"/>
        <v>2014</v>
      </c>
    </row>
    <row r="3415" spans="1:19">
      <c r="A3415" t="s">
        <v>3438</v>
      </c>
      <c r="B3415" s="2">
        <v>41680</v>
      </c>
      <c r="C3415" s="2" t="str">
        <f>VLOOKUP(Sales_Data17[[#This Row],[Customer Name Index]],Customer_Data[#All],2,0)</f>
        <v xml:space="preserve">Qualitest </v>
      </c>
      <c r="D3415">
        <v>19</v>
      </c>
      <c r="E3415" t="s">
        <v>4</v>
      </c>
      <c r="F3415" t="s">
        <v>8168</v>
      </c>
      <c r="G3415" t="s">
        <v>8028</v>
      </c>
      <c r="H3415" t="str">
        <f>VLOOKUP(Sales_Data17[[#This Row],[Delivery Region Index]],Regions_Table[#All],2,0)</f>
        <v>Victoria</v>
      </c>
      <c r="I3415" t="str">
        <f>VLOOKUP(Sales_Data17[[#This Row],[Delivery Region Index]],Regions_Table[#All],3,0)</f>
        <v>Swan Hill</v>
      </c>
      <c r="J3415">
        <v>55</v>
      </c>
      <c r="K3415">
        <v>8</v>
      </c>
      <c r="L3415" t="str">
        <f>VLOOKUP(Sales_Data17[[#This Row],[Product Description Index]],Products_Data[#All],2,0)</f>
        <v>Shoes</v>
      </c>
      <c r="M3415">
        <v>8</v>
      </c>
      <c r="N3415" s="9">
        <v>124.32222222222224</v>
      </c>
      <c r="O3415" s="9">
        <f>Sales_Data17[[#This Row],[Order Quantity]]*Sales_Data17[[#This Row],[Unit Price]]</f>
        <v>994.5777777777779</v>
      </c>
      <c r="P3415" s="9">
        <v>69.620444444444445</v>
      </c>
      <c r="Q3415" s="9">
        <f>Sales_Data17[[#This Row],[Line Total]]-(Sales_Data17[[#This Row],[Total Unit Cost]]*Sales_Data17[[#This Row],[Order Quantity]])</f>
        <v>437.61422222222234</v>
      </c>
      <c r="R3415" s="1" t="str">
        <f>TEXT(Sales_Data17[[#This Row],[OrderDate]],"MMM")</f>
        <v>Feb</v>
      </c>
      <c r="S3415" s="1" t="str">
        <f t="shared" si="53"/>
        <v>2014</v>
      </c>
    </row>
    <row r="3416" spans="1:19">
      <c r="A3416" t="s">
        <v>3439</v>
      </c>
      <c r="B3416" s="2">
        <v>41680</v>
      </c>
      <c r="C3416" s="2" t="str">
        <f>VLOOKUP(Sales_Data17[[#This Row],[Customer Name Index]],Customer_Data[#All],2,0)</f>
        <v xml:space="preserve">Linde </v>
      </c>
      <c r="D3416">
        <v>14</v>
      </c>
      <c r="E3416" t="s">
        <v>2</v>
      </c>
      <c r="F3416" t="s">
        <v>8168</v>
      </c>
      <c r="G3416" t="s">
        <v>8026</v>
      </c>
      <c r="H3416" t="str">
        <f>VLOOKUP(Sales_Data17[[#This Row],[Delivery Region Index]],Regions_Table[#All],2,0)</f>
        <v>Queensland</v>
      </c>
      <c r="I3416" t="str">
        <f>VLOOKUP(Sales_Data17[[#This Row],[Delivery Region Index]],Regions_Table[#All],3,0)</f>
        <v>Rockhampton</v>
      </c>
      <c r="J3416">
        <v>41</v>
      </c>
      <c r="K3416">
        <v>6</v>
      </c>
      <c r="L3416" t="str">
        <f>VLOOKUP(Sales_Data17[[#This Row],[Product Description Index]],Products_Data[#All],2,0)</f>
        <v>Socks</v>
      </c>
      <c r="M3416">
        <v>9</v>
      </c>
      <c r="N3416" s="9">
        <v>217.37777777777779</v>
      </c>
      <c r="O3416" s="9">
        <f>Sales_Data17[[#This Row],[Order Quantity]]*Sales_Data17[[#This Row],[Unit Price]]</f>
        <v>1956.4</v>
      </c>
      <c r="P3416" s="9">
        <v>86.951111111111118</v>
      </c>
      <c r="Q3416" s="9">
        <f>Sales_Data17[[#This Row],[Line Total]]-(Sales_Data17[[#This Row],[Total Unit Cost]]*Sales_Data17[[#This Row],[Order Quantity]])</f>
        <v>1173.8400000000001</v>
      </c>
      <c r="R3416" s="1" t="str">
        <f>TEXT(Sales_Data17[[#This Row],[OrderDate]],"MMM")</f>
        <v>Feb</v>
      </c>
      <c r="S3416" s="1" t="str">
        <f t="shared" si="53"/>
        <v>2014</v>
      </c>
    </row>
    <row r="3417" spans="1:19">
      <c r="A3417" t="s">
        <v>3440</v>
      </c>
      <c r="B3417" s="2">
        <v>41681</v>
      </c>
      <c r="C3417" s="2" t="str">
        <f>VLOOKUP(Sales_Data17[[#This Row],[Customer Name Index]],Customer_Data[#All],2,0)</f>
        <v>Procter Corp</v>
      </c>
      <c r="D3417">
        <v>5</v>
      </c>
      <c r="E3417" t="s">
        <v>3</v>
      </c>
      <c r="F3417" t="s">
        <v>8168</v>
      </c>
      <c r="G3417" t="s">
        <v>8027</v>
      </c>
      <c r="H3417" t="str">
        <f>VLOOKUP(Sales_Data17[[#This Row],[Delivery Region Index]],Regions_Table[#All],2,0)</f>
        <v>New South Wales</v>
      </c>
      <c r="I3417" t="str">
        <f>VLOOKUP(Sales_Data17[[#This Row],[Delivery Region Index]],Regions_Table[#All],3,0)</f>
        <v>Lismore</v>
      </c>
      <c r="J3417">
        <v>14</v>
      </c>
      <c r="K3417">
        <v>2</v>
      </c>
      <c r="L3417" t="str">
        <f>VLOOKUP(Sales_Data17[[#This Row],[Product Description Index]],Products_Data[#All],2,0)</f>
        <v>Pants</v>
      </c>
      <c r="M3417">
        <v>6</v>
      </c>
      <c r="N3417" s="9">
        <v>120.60000000000001</v>
      </c>
      <c r="O3417" s="9">
        <f>Sales_Data17[[#This Row],[Order Quantity]]*Sales_Data17[[#This Row],[Unit Price]]</f>
        <v>723.6</v>
      </c>
      <c r="P3417" s="9">
        <v>48.240000000000009</v>
      </c>
      <c r="Q3417" s="9">
        <f>Sales_Data17[[#This Row],[Line Total]]-(Sales_Data17[[#This Row],[Total Unit Cost]]*Sales_Data17[[#This Row],[Order Quantity]])</f>
        <v>434.15999999999997</v>
      </c>
      <c r="R3417" s="1" t="str">
        <f>TEXT(Sales_Data17[[#This Row],[OrderDate]],"MMM")</f>
        <v>Feb</v>
      </c>
      <c r="S3417" s="1" t="str">
        <f t="shared" si="53"/>
        <v>2014</v>
      </c>
    </row>
    <row r="3418" spans="1:19">
      <c r="A3418" t="s">
        <v>3441</v>
      </c>
      <c r="B3418" s="2">
        <v>41681</v>
      </c>
      <c r="C3418" s="2" t="str">
        <f>VLOOKUP(Sales_Data17[[#This Row],[Customer Name Index]],Customer_Data[#All],2,0)</f>
        <v>Eminence Corp</v>
      </c>
      <c r="D3418">
        <v>18</v>
      </c>
      <c r="E3418" t="s">
        <v>3</v>
      </c>
      <c r="F3418" t="s">
        <v>8168</v>
      </c>
      <c r="G3418" t="s">
        <v>8025</v>
      </c>
      <c r="H3418" t="str">
        <f>VLOOKUP(Sales_Data17[[#This Row],[Delivery Region Index]],Regions_Table[#All],2,0)</f>
        <v>Victoria</v>
      </c>
      <c r="I3418" t="str">
        <f>VLOOKUP(Sales_Data17[[#This Row],[Delivery Region Index]],Regions_Table[#All],3,0)</f>
        <v>Geelong</v>
      </c>
      <c r="J3418">
        <v>51</v>
      </c>
      <c r="K3418">
        <v>7</v>
      </c>
      <c r="L3418" t="str">
        <f>VLOOKUP(Sales_Data17[[#This Row],[Product Description Index]],Products_Data[#All],2,0)</f>
        <v>Dress Shirts</v>
      </c>
      <c r="M3418">
        <v>9</v>
      </c>
      <c r="N3418" s="9">
        <v>123.57777777777778</v>
      </c>
      <c r="O3418" s="9">
        <f>Sales_Data17[[#This Row],[Order Quantity]]*Sales_Data17[[#This Row],[Unit Price]]</f>
        <v>1112.2</v>
      </c>
      <c r="P3418" s="9">
        <v>103.80533333333334</v>
      </c>
      <c r="Q3418" s="9">
        <f>Sales_Data17[[#This Row],[Line Total]]-(Sales_Data17[[#This Row],[Total Unit Cost]]*Sales_Data17[[#This Row],[Order Quantity]])</f>
        <v>177.952</v>
      </c>
      <c r="R3418" s="1" t="str">
        <f>TEXT(Sales_Data17[[#This Row],[OrderDate]],"MMM")</f>
        <v>Feb</v>
      </c>
      <c r="S3418" s="1" t="str">
        <f t="shared" si="53"/>
        <v>2014</v>
      </c>
    </row>
    <row r="3419" spans="1:19">
      <c r="A3419" t="s">
        <v>3442</v>
      </c>
      <c r="B3419" s="2">
        <v>41681</v>
      </c>
      <c r="C3419" s="2" t="str">
        <f>VLOOKUP(Sales_Data17[[#This Row],[Customer Name Index]],Customer_Data[#All],2,0)</f>
        <v>ETUDE Ltd</v>
      </c>
      <c r="D3419">
        <v>4</v>
      </c>
      <c r="E3419" t="s">
        <v>4</v>
      </c>
      <c r="F3419" t="s">
        <v>8168</v>
      </c>
      <c r="G3419" t="s">
        <v>8027</v>
      </c>
      <c r="H3419" t="str">
        <f>VLOOKUP(Sales_Data17[[#This Row],[Delivery Region Index]],Regions_Table[#All],2,0)</f>
        <v>New South Wales</v>
      </c>
      <c r="I3419" t="str">
        <f>VLOOKUP(Sales_Data17[[#This Row],[Delivery Region Index]],Regions_Table[#All],3,0)</f>
        <v>Grafton</v>
      </c>
      <c r="J3419">
        <v>11</v>
      </c>
      <c r="K3419">
        <v>2</v>
      </c>
      <c r="L3419" t="str">
        <f>VLOOKUP(Sales_Data17[[#This Row],[Product Description Index]],Products_Data[#All],2,0)</f>
        <v>Pants</v>
      </c>
      <c r="M3419">
        <v>9</v>
      </c>
      <c r="N3419" s="9">
        <v>27.544444444444444</v>
      </c>
      <c r="O3419" s="9">
        <f>Sales_Data17[[#This Row],[Order Quantity]]*Sales_Data17[[#This Row],[Unit Price]]</f>
        <v>247.9</v>
      </c>
      <c r="P3419" s="9">
        <v>16.251222222222221</v>
      </c>
      <c r="Q3419" s="9">
        <f>Sales_Data17[[#This Row],[Line Total]]-(Sales_Data17[[#This Row],[Total Unit Cost]]*Sales_Data17[[#This Row],[Order Quantity]])</f>
        <v>101.63900000000001</v>
      </c>
      <c r="R3419" s="1" t="str">
        <f>TEXT(Sales_Data17[[#This Row],[OrderDate]],"MMM")</f>
        <v>Feb</v>
      </c>
      <c r="S3419" s="1" t="str">
        <f t="shared" si="53"/>
        <v>2014</v>
      </c>
    </row>
    <row r="3420" spans="1:19">
      <c r="A3420" t="s">
        <v>3443</v>
      </c>
      <c r="B3420" s="2">
        <v>41681</v>
      </c>
      <c r="C3420" s="2" t="str">
        <f>VLOOKUP(Sales_Data17[[#This Row],[Customer Name Index]],Customer_Data[#All],2,0)</f>
        <v xml:space="preserve">Linde </v>
      </c>
      <c r="D3420">
        <v>14</v>
      </c>
      <c r="E3420" t="s">
        <v>4</v>
      </c>
      <c r="F3420" t="s">
        <v>8168</v>
      </c>
      <c r="G3420" t="s">
        <v>8026</v>
      </c>
      <c r="H3420" t="str">
        <f>VLOOKUP(Sales_Data17[[#This Row],[Delivery Region Index]],Regions_Table[#All],2,0)</f>
        <v>Queensland</v>
      </c>
      <c r="I3420" t="str">
        <f>VLOOKUP(Sales_Data17[[#This Row],[Delivery Region Index]],Regions_Table[#All],3,0)</f>
        <v>Redcliffe</v>
      </c>
      <c r="J3420">
        <v>40</v>
      </c>
      <c r="K3420">
        <v>6</v>
      </c>
      <c r="L3420" t="str">
        <f>VLOOKUP(Sales_Data17[[#This Row],[Product Description Index]],Products_Data[#All],2,0)</f>
        <v>Socks</v>
      </c>
      <c r="M3420">
        <v>4</v>
      </c>
      <c r="N3420" s="9">
        <v>126.55555555555556</v>
      </c>
      <c r="O3420" s="9">
        <f>Sales_Data17[[#This Row],[Order Quantity]]*Sales_Data17[[#This Row],[Unit Price]]</f>
        <v>506.22222222222223</v>
      </c>
      <c r="P3420" s="9">
        <v>80.995555555555555</v>
      </c>
      <c r="Q3420" s="9">
        <f>Sales_Data17[[#This Row],[Line Total]]-(Sales_Data17[[#This Row],[Total Unit Cost]]*Sales_Data17[[#This Row],[Order Quantity]])</f>
        <v>182.24</v>
      </c>
      <c r="R3420" s="1" t="str">
        <f>TEXT(Sales_Data17[[#This Row],[OrderDate]],"MMM")</f>
        <v>Feb</v>
      </c>
      <c r="S3420" s="1" t="str">
        <f t="shared" si="53"/>
        <v>2014</v>
      </c>
    </row>
    <row r="3421" spans="1:19">
      <c r="A3421" t="s">
        <v>3444</v>
      </c>
      <c r="B3421" s="2">
        <v>41681</v>
      </c>
      <c r="C3421" s="2" t="str">
        <f>VLOOKUP(Sales_Data17[[#This Row],[Customer Name Index]],Customer_Data[#All],2,0)</f>
        <v>Medsep Group</v>
      </c>
      <c r="D3421">
        <v>8</v>
      </c>
      <c r="E3421" t="s">
        <v>4</v>
      </c>
      <c r="F3421" t="s">
        <v>8168</v>
      </c>
      <c r="G3421" t="s">
        <v>8027</v>
      </c>
      <c r="H3421" t="str">
        <f>VLOOKUP(Sales_Data17[[#This Row],[Delivery Region Index]],Regions_Table[#All],2,0)</f>
        <v>New South Wales</v>
      </c>
      <c r="I3421" t="str">
        <f>VLOOKUP(Sales_Data17[[#This Row],[Delivery Region Index]],Regions_Table[#All],3,0)</f>
        <v>Tamworth</v>
      </c>
      <c r="J3421">
        <v>21</v>
      </c>
      <c r="K3421">
        <v>3</v>
      </c>
      <c r="L3421" t="str">
        <f>VLOOKUP(Sales_Data17[[#This Row],[Product Description Index]],Products_Data[#All],2,0)</f>
        <v>Sunglasses</v>
      </c>
      <c r="M3421">
        <v>2</v>
      </c>
      <c r="N3421" s="9">
        <v>115.38888888888889</v>
      </c>
      <c r="O3421" s="9">
        <f>Sales_Data17[[#This Row],[Order Quantity]]*Sales_Data17[[#This Row],[Unit Price]]</f>
        <v>230.77777777777777</v>
      </c>
      <c r="P3421" s="9">
        <v>70.387222222222221</v>
      </c>
      <c r="Q3421" s="9">
        <f>Sales_Data17[[#This Row],[Line Total]]-(Sales_Data17[[#This Row],[Total Unit Cost]]*Sales_Data17[[#This Row],[Order Quantity]])</f>
        <v>90.00333333333333</v>
      </c>
      <c r="R3421" s="1" t="str">
        <f>TEXT(Sales_Data17[[#This Row],[OrderDate]],"MMM")</f>
        <v>Feb</v>
      </c>
      <c r="S3421" s="1" t="str">
        <f t="shared" si="53"/>
        <v>2014</v>
      </c>
    </row>
    <row r="3422" spans="1:19">
      <c r="A3422" t="s">
        <v>3445</v>
      </c>
      <c r="B3422" s="2">
        <v>41681</v>
      </c>
      <c r="C3422" s="2" t="str">
        <f>VLOOKUP(Sales_Data17[[#This Row],[Customer Name Index]],Customer_Data[#All],2,0)</f>
        <v>21st Ltd</v>
      </c>
      <c r="D3422">
        <v>10</v>
      </c>
      <c r="E3422" t="s">
        <v>3</v>
      </c>
      <c r="F3422" t="s">
        <v>8168</v>
      </c>
      <c r="G3422" t="s">
        <v>8026</v>
      </c>
      <c r="H3422" t="str">
        <f>VLOOKUP(Sales_Data17[[#This Row],[Delivery Region Index]],Regions_Table[#All],2,0)</f>
        <v>Queensland</v>
      </c>
      <c r="I3422" t="str">
        <f>VLOOKUP(Sales_Data17[[#This Row],[Delivery Region Index]],Regions_Table[#All],3,0)</f>
        <v>Charters Towers</v>
      </c>
      <c r="J3422">
        <v>29</v>
      </c>
      <c r="K3422">
        <v>4</v>
      </c>
      <c r="L3422" t="str">
        <f>VLOOKUP(Sales_Data17[[#This Row],[Product Description Index]],Products_Data[#All],2,0)</f>
        <v>Jeans</v>
      </c>
      <c r="M3422">
        <v>9</v>
      </c>
      <c r="N3422" s="9">
        <v>119.85555555555555</v>
      </c>
      <c r="O3422" s="9">
        <f>Sales_Data17[[#This Row],[Order Quantity]]*Sales_Data17[[#This Row],[Unit Price]]</f>
        <v>1078.7</v>
      </c>
      <c r="P3422" s="9">
        <v>93.487333333333339</v>
      </c>
      <c r="Q3422" s="9">
        <f>Sales_Data17[[#This Row],[Line Total]]-(Sales_Data17[[#This Row],[Total Unit Cost]]*Sales_Data17[[#This Row],[Order Quantity]])</f>
        <v>237.31399999999996</v>
      </c>
      <c r="R3422" s="1" t="str">
        <f>TEXT(Sales_Data17[[#This Row],[OrderDate]],"MMM")</f>
        <v>Feb</v>
      </c>
      <c r="S3422" s="1" t="str">
        <f t="shared" si="53"/>
        <v>2014</v>
      </c>
    </row>
    <row r="3423" spans="1:19">
      <c r="A3423" t="s">
        <v>3446</v>
      </c>
      <c r="B3423" s="2">
        <v>41682</v>
      </c>
      <c r="C3423" s="2" t="str">
        <f>VLOOKUP(Sales_Data17[[#This Row],[Customer Name Index]],Customer_Data[#All],2,0)</f>
        <v>Apollo Ltd</v>
      </c>
      <c r="D3423">
        <v>11</v>
      </c>
      <c r="E3423" t="s">
        <v>2</v>
      </c>
      <c r="F3423" t="s">
        <v>8168</v>
      </c>
      <c r="G3423" t="s">
        <v>8026</v>
      </c>
      <c r="H3423" t="str">
        <f>VLOOKUP(Sales_Data17[[#This Row],[Delivery Region Index]],Regions_Table[#All],2,0)</f>
        <v>Queensland</v>
      </c>
      <c r="I3423" t="str">
        <f>VLOOKUP(Sales_Data17[[#This Row],[Delivery Region Index]],Regions_Table[#All],3,0)</f>
        <v>Gold Coast</v>
      </c>
      <c r="J3423">
        <v>31</v>
      </c>
      <c r="K3423">
        <v>5</v>
      </c>
      <c r="L3423" t="str">
        <f>VLOOKUP(Sales_Data17[[#This Row],[Product Description Index]],Products_Data[#All],2,0)</f>
        <v>Hats</v>
      </c>
      <c r="M3423">
        <v>5</v>
      </c>
      <c r="N3423" s="9">
        <v>400.51111111111112</v>
      </c>
      <c r="O3423" s="9">
        <f>Sales_Data17[[#This Row],[Order Quantity]]*Sales_Data17[[#This Row],[Unit Price]]</f>
        <v>2002.5555555555557</v>
      </c>
      <c r="P3423" s="9">
        <v>252.322</v>
      </c>
      <c r="Q3423" s="9">
        <f>Sales_Data17[[#This Row],[Line Total]]-(Sales_Data17[[#This Row],[Total Unit Cost]]*Sales_Data17[[#This Row],[Order Quantity]])</f>
        <v>740.94555555555553</v>
      </c>
      <c r="R3423" s="1" t="str">
        <f>TEXT(Sales_Data17[[#This Row],[OrderDate]],"MMM")</f>
        <v>Feb</v>
      </c>
      <c r="S3423" s="1" t="str">
        <f t="shared" si="53"/>
        <v>2014</v>
      </c>
    </row>
    <row r="3424" spans="1:19">
      <c r="A3424" t="s">
        <v>3447</v>
      </c>
      <c r="B3424" s="2">
        <v>41682</v>
      </c>
      <c r="C3424" s="2" t="str">
        <f>VLOOKUP(Sales_Data17[[#This Row],[Customer Name Index]],Customer_Data[#All],2,0)</f>
        <v>Medsep Group</v>
      </c>
      <c r="D3424">
        <v>8</v>
      </c>
      <c r="E3424" t="s">
        <v>3</v>
      </c>
      <c r="F3424" t="s">
        <v>8168</v>
      </c>
      <c r="G3424" t="s">
        <v>8027</v>
      </c>
      <c r="H3424" t="str">
        <f>VLOOKUP(Sales_Data17[[#This Row],[Delivery Region Index]],Regions_Table[#All],2,0)</f>
        <v>New South Wales</v>
      </c>
      <c r="I3424" t="str">
        <f>VLOOKUP(Sales_Data17[[#This Row],[Delivery Region Index]],Regions_Table[#All],3,0)</f>
        <v>Wagga Wagga</v>
      </c>
      <c r="J3424">
        <v>23</v>
      </c>
      <c r="K3424">
        <v>4</v>
      </c>
      <c r="L3424" t="str">
        <f>VLOOKUP(Sales_Data17[[#This Row],[Product Description Index]],Products_Data[#All],2,0)</f>
        <v>Jeans</v>
      </c>
      <c r="M3424">
        <v>4</v>
      </c>
      <c r="N3424" s="9">
        <v>96.777777777777771</v>
      </c>
      <c r="O3424" s="9">
        <f>Sales_Data17[[#This Row],[Order Quantity]]*Sales_Data17[[#This Row],[Unit Price]]</f>
        <v>387.11111111111109</v>
      </c>
      <c r="P3424" s="9">
        <v>59.034444444444439</v>
      </c>
      <c r="Q3424" s="9">
        <f>Sales_Data17[[#This Row],[Line Total]]-(Sales_Data17[[#This Row],[Total Unit Cost]]*Sales_Data17[[#This Row],[Order Quantity]])</f>
        <v>150.97333333333333</v>
      </c>
      <c r="R3424" s="1" t="str">
        <f>TEXT(Sales_Data17[[#This Row],[OrderDate]],"MMM")</f>
        <v>Feb</v>
      </c>
      <c r="S3424" s="1" t="str">
        <f t="shared" si="53"/>
        <v>2014</v>
      </c>
    </row>
    <row r="3425" spans="1:19">
      <c r="A3425" t="s">
        <v>3448</v>
      </c>
      <c r="B3425" s="2">
        <v>41682</v>
      </c>
      <c r="C3425" s="2" t="str">
        <f>VLOOKUP(Sales_Data17[[#This Row],[Customer Name Index]],Customer_Data[#All],2,0)</f>
        <v>Medsep Group</v>
      </c>
      <c r="D3425">
        <v>8</v>
      </c>
      <c r="E3425" t="s">
        <v>4</v>
      </c>
      <c r="F3425" t="s">
        <v>8168</v>
      </c>
      <c r="G3425" t="s">
        <v>8027</v>
      </c>
      <c r="H3425" t="str">
        <f>VLOOKUP(Sales_Data17[[#This Row],[Delivery Region Index]],Regions_Table[#All],2,0)</f>
        <v>New South Wales</v>
      </c>
      <c r="I3425" t="str">
        <f>VLOOKUP(Sales_Data17[[#This Row],[Delivery Region Index]],Regions_Table[#All],3,0)</f>
        <v>Tamworth</v>
      </c>
      <c r="J3425">
        <v>21</v>
      </c>
      <c r="K3425">
        <v>3</v>
      </c>
      <c r="L3425" t="str">
        <f>VLOOKUP(Sales_Data17[[#This Row],[Product Description Index]],Products_Data[#All],2,0)</f>
        <v>Sunglasses</v>
      </c>
      <c r="M3425">
        <v>2</v>
      </c>
      <c r="N3425" s="9">
        <v>109.43333333333334</v>
      </c>
      <c r="O3425" s="9">
        <f>Sales_Data17[[#This Row],[Order Quantity]]*Sales_Data17[[#This Row],[Unit Price]]</f>
        <v>218.86666666666667</v>
      </c>
      <c r="P3425" s="9">
        <v>56.905333333333338</v>
      </c>
      <c r="Q3425" s="9">
        <f>Sales_Data17[[#This Row],[Line Total]]-(Sales_Data17[[#This Row],[Total Unit Cost]]*Sales_Data17[[#This Row],[Order Quantity]])</f>
        <v>105.056</v>
      </c>
      <c r="R3425" s="1" t="str">
        <f>TEXT(Sales_Data17[[#This Row],[OrderDate]],"MMM")</f>
        <v>Feb</v>
      </c>
      <c r="S3425" s="1" t="str">
        <f t="shared" si="53"/>
        <v>2014</v>
      </c>
    </row>
    <row r="3426" spans="1:19">
      <c r="A3426" t="s">
        <v>3449</v>
      </c>
      <c r="B3426" s="2">
        <v>41683</v>
      </c>
      <c r="C3426" s="2" t="str">
        <f>VLOOKUP(Sales_Data17[[#This Row],[Customer Name Index]],Customer_Data[#All],2,0)</f>
        <v xml:space="preserve">Ei </v>
      </c>
      <c r="D3426">
        <v>9</v>
      </c>
      <c r="E3426" t="s">
        <v>4</v>
      </c>
      <c r="F3426" t="s">
        <v>8168</v>
      </c>
      <c r="G3426" t="s">
        <v>8027</v>
      </c>
      <c r="H3426" t="str">
        <f>VLOOKUP(Sales_Data17[[#This Row],[Delivery Region Index]],Regions_Table[#All],2,0)</f>
        <v>New South Wales</v>
      </c>
      <c r="I3426" t="str">
        <f>VLOOKUP(Sales_Data17[[#This Row],[Delivery Region Index]],Regions_Table[#All],3,0)</f>
        <v>Wyong</v>
      </c>
      <c r="J3426">
        <v>25</v>
      </c>
      <c r="K3426">
        <v>4</v>
      </c>
      <c r="L3426" t="str">
        <f>VLOOKUP(Sales_Data17[[#This Row],[Product Description Index]],Products_Data[#All],2,0)</f>
        <v>Jeans</v>
      </c>
      <c r="M3426">
        <v>5</v>
      </c>
      <c r="N3426" s="9">
        <v>665.5333333333333</v>
      </c>
      <c r="O3426" s="9">
        <f>Sales_Data17[[#This Row],[Order Quantity]]*Sales_Data17[[#This Row],[Unit Price]]</f>
        <v>3327.6666666666665</v>
      </c>
      <c r="P3426" s="9">
        <v>505.80533333333341</v>
      </c>
      <c r="Q3426" s="9">
        <f>Sales_Data17[[#This Row],[Line Total]]-(Sales_Data17[[#This Row],[Total Unit Cost]]*Sales_Data17[[#This Row],[Order Quantity]])</f>
        <v>798.63999999999942</v>
      </c>
      <c r="R3426" s="1" t="str">
        <f>TEXT(Sales_Data17[[#This Row],[OrderDate]],"MMM")</f>
        <v>Feb</v>
      </c>
      <c r="S3426" s="1" t="str">
        <f t="shared" si="53"/>
        <v>2014</v>
      </c>
    </row>
    <row r="3427" spans="1:19">
      <c r="A3427" t="s">
        <v>3450</v>
      </c>
      <c r="B3427" s="2">
        <v>41683</v>
      </c>
      <c r="C3427" s="2" t="str">
        <f>VLOOKUP(Sales_Data17[[#This Row],[Customer Name Index]],Customer_Data[#All],2,0)</f>
        <v>Procter Corp</v>
      </c>
      <c r="D3427">
        <v>5</v>
      </c>
      <c r="E3427" t="s">
        <v>2</v>
      </c>
      <c r="F3427" t="s">
        <v>8168</v>
      </c>
      <c r="G3427" t="s">
        <v>8027</v>
      </c>
      <c r="H3427" t="str">
        <f>VLOOKUP(Sales_Data17[[#This Row],[Delivery Region Index]],Regions_Table[#All],2,0)</f>
        <v>New South Wales</v>
      </c>
      <c r="I3427" t="str">
        <f>VLOOKUP(Sales_Data17[[#This Row],[Delivery Region Index]],Regions_Table[#All],3,0)</f>
        <v>Lismore</v>
      </c>
      <c r="J3427">
        <v>14</v>
      </c>
      <c r="K3427">
        <v>2</v>
      </c>
      <c r="L3427" t="str">
        <f>VLOOKUP(Sales_Data17[[#This Row],[Product Description Index]],Products_Data[#All],2,0)</f>
        <v>Pants</v>
      </c>
      <c r="M3427">
        <v>5</v>
      </c>
      <c r="N3427" s="9">
        <v>108.6888888888889</v>
      </c>
      <c r="O3427" s="9">
        <f>Sales_Data17[[#This Row],[Order Quantity]]*Sales_Data17[[#This Row],[Unit Price]]</f>
        <v>543.44444444444446</v>
      </c>
      <c r="P3427" s="9">
        <v>68.474000000000004</v>
      </c>
      <c r="Q3427" s="9">
        <f>Sales_Data17[[#This Row],[Line Total]]-(Sales_Data17[[#This Row],[Total Unit Cost]]*Sales_Data17[[#This Row],[Order Quantity]])</f>
        <v>201.07444444444445</v>
      </c>
      <c r="R3427" s="1" t="str">
        <f>TEXT(Sales_Data17[[#This Row],[OrderDate]],"MMM")</f>
        <v>Feb</v>
      </c>
      <c r="S3427" s="1" t="str">
        <f t="shared" si="53"/>
        <v>2014</v>
      </c>
    </row>
    <row r="3428" spans="1:19">
      <c r="A3428" t="s">
        <v>3451</v>
      </c>
      <c r="B3428" s="2">
        <v>41683</v>
      </c>
      <c r="C3428" s="2" t="str">
        <f>VLOOKUP(Sales_Data17[[#This Row],[Customer Name Index]],Customer_Data[#All],2,0)</f>
        <v>Avon Corp</v>
      </c>
      <c r="D3428">
        <v>1</v>
      </c>
      <c r="E3428" t="s">
        <v>4</v>
      </c>
      <c r="F3428" t="s">
        <v>8168</v>
      </c>
      <c r="G3428" t="s">
        <v>8027</v>
      </c>
      <c r="H3428" t="str">
        <f>VLOOKUP(Sales_Data17[[#This Row],[Delivery Region Index]],Regions_Table[#All],2,0)</f>
        <v>New South Wales</v>
      </c>
      <c r="I3428" t="str">
        <f>VLOOKUP(Sales_Data17[[#This Row],[Delivery Region Index]],Regions_Table[#All],3,0)</f>
        <v>Sydney</v>
      </c>
      <c r="J3428">
        <v>1</v>
      </c>
      <c r="K3428">
        <v>1</v>
      </c>
      <c r="L3428" t="str">
        <f>VLOOKUP(Sales_Data17[[#This Row],[Product Description Index]],Products_Data[#All],2,0)</f>
        <v>Shirts</v>
      </c>
      <c r="M3428">
        <v>2</v>
      </c>
      <c r="N3428" s="9">
        <v>189.08888888888887</v>
      </c>
      <c r="O3428" s="9">
        <f>Sales_Data17[[#This Row],[Order Quantity]]*Sales_Data17[[#This Row],[Unit Price]]</f>
        <v>378.17777777777775</v>
      </c>
      <c r="P3428" s="9">
        <v>158.83466666666666</v>
      </c>
      <c r="Q3428" s="9">
        <f>Sales_Data17[[#This Row],[Line Total]]-(Sales_Data17[[#This Row],[Total Unit Cost]]*Sales_Data17[[#This Row],[Order Quantity]])</f>
        <v>60.508444444444422</v>
      </c>
      <c r="R3428" s="1" t="str">
        <f>TEXT(Sales_Data17[[#This Row],[OrderDate]],"MMM")</f>
        <v>Feb</v>
      </c>
      <c r="S3428" s="1" t="str">
        <f t="shared" si="53"/>
        <v>2014</v>
      </c>
    </row>
    <row r="3429" spans="1:19">
      <c r="A3429" t="s">
        <v>3452</v>
      </c>
      <c r="B3429" s="2">
        <v>41683</v>
      </c>
      <c r="C3429" s="2" t="str">
        <f>VLOOKUP(Sales_Data17[[#This Row],[Customer Name Index]],Customer_Data[#All],2,0)</f>
        <v>21st Ltd</v>
      </c>
      <c r="D3429">
        <v>10</v>
      </c>
      <c r="E3429" t="s">
        <v>2</v>
      </c>
      <c r="F3429" t="s">
        <v>8168</v>
      </c>
      <c r="G3429" t="s">
        <v>8027</v>
      </c>
      <c r="H3429" t="str">
        <f>VLOOKUP(Sales_Data17[[#This Row],[Delivery Region Index]],Regions_Table[#All],2,0)</f>
        <v>Queensland</v>
      </c>
      <c r="I3429" t="str">
        <f>VLOOKUP(Sales_Data17[[#This Row],[Delivery Region Index]],Regions_Table[#All],3,0)</f>
        <v>Bundaberg</v>
      </c>
      <c r="J3429">
        <v>27</v>
      </c>
      <c r="K3429">
        <v>4</v>
      </c>
      <c r="L3429" t="str">
        <f>VLOOKUP(Sales_Data17[[#This Row],[Product Description Index]],Products_Data[#All],2,0)</f>
        <v>Jeans</v>
      </c>
      <c r="M3429">
        <v>5</v>
      </c>
      <c r="N3429" s="9">
        <v>187.60000000000002</v>
      </c>
      <c r="O3429" s="9">
        <f>Sales_Data17[[#This Row],[Order Quantity]]*Sales_Data17[[#This Row],[Unit Price]]</f>
        <v>938.00000000000011</v>
      </c>
      <c r="P3429" s="9">
        <v>120.06400000000001</v>
      </c>
      <c r="Q3429" s="9">
        <f>Sales_Data17[[#This Row],[Line Total]]-(Sales_Data17[[#This Row],[Total Unit Cost]]*Sales_Data17[[#This Row],[Order Quantity]])</f>
        <v>337.68000000000006</v>
      </c>
      <c r="R3429" s="1" t="str">
        <f>TEXT(Sales_Data17[[#This Row],[OrderDate]],"MMM")</f>
        <v>Feb</v>
      </c>
      <c r="S3429" s="1" t="str">
        <f t="shared" si="53"/>
        <v>2014</v>
      </c>
    </row>
    <row r="3430" spans="1:19">
      <c r="A3430" t="s">
        <v>3453</v>
      </c>
      <c r="B3430" s="2">
        <v>41683</v>
      </c>
      <c r="C3430" s="2" t="str">
        <f>VLOOKUP(Sales_Data17[[#This Row],[Customer Name Index]],Customer_Data[#All],2,0)</f>
        <v>21st Ltd</v>
      </c>
      <c r="D3430">
        <v>10</v>
      </c>
      <c r="E3430" t="s">
        <v>4</v>
      </c>
      <c r="F3430" t="s">
        <v>8168</v>
      </c>
      <c r="G3430" t="s">
        <v>8026</v>
      </c>
      <c r="H3430" t="str">
        <f>VLOOKUP(Sales_Data17[[#This Row],[Delivery Region Index]],Regions_Table[#All],2,0)</f>
        <v>Queensland</v>
      </c>
      <c r="I3430" t="str">
        <f>VLOOKUP(Sales_Data17[[#This Row],[Delivery Region Index]],Regions_Table[#All],3,0)</f>
        <v>Cairns</v>
      </c>
      <c r="J3430">
        <v>28</v>
      </c>
      <c r="K3430">
        <v>4</v>
      </c>
      <c r="L3430" t="str">
        <f>VLOOKUP(Sales_Data17[[#This Row],[Product Description Index]],Products_Data[#All],2,0)</f>
        <v>Jeans</v>
      </c>
      <c r="M3430">
        <v>3</v>
      </c>
      <c r="N3430" s="9">
        <v>275.44444444444446</v>
      </c>
      <c r="O3430" s="9">
        <f>Sales_Data17[[#This Row],[Order Quantity]]*Sales_Data17[[#This Row],[Unit Price]]</f>
        <v>826.33333333333337</v>
      </c>
      <c r="P3430" s="9">
        <v>118.44111111111111</v>
      </c>
      <c r="Q3430" s="9">
        <f>Sales_Data17[[#This Row],[Line Total]]-(Sales_Data17[[#This Row],[Total Unit Cost]]*Sales_Data17[[#This Row],[Order Quantity]])</f>
        <v>471.01000000000005</v>
      </c>
      <c r="R3430" s="1" t="str">
        <f>TEXT(Sales_Data17[[#This Row],[OrderDate]],"MMM")</f>
        <v>Feb</v>
      </c>
      <c r="S3430" s="1" t="str">
        <f t="shared" si="53"/>
        <v>2014</v>
      </c>
    </row>
    <row r="3431" spans="1:19">
      <c r="A3431" t="s">
        <v>3454</v>
      </c>
      <c r="B3431" s="2">
        <v>41684</v>
      </c>
      <c r="C3431" s="2" t="str">
        <f>VLOOKUP(Sales_Data17[[#This Row],[Customer Name Index]],Customer_Data[#All],2,0)</f>
        <v>ETUDE Ltd</v>
      </c>
      <c r="D3431">
        <v>4</v>
      </c>
      <c r="E3431" t="s">
        <v>4</v>
      </c>
      <c r="F3431" t="s">
        <v>8168</v>
      </c>
      <c r="G3431" t="s">
        <v>8027</v>
      </c>
      <c r="H3431" t="str">
        <f>VLOOKUP(Sales_Data17[[#This Row],[Delivery Region Index]],Regions_Table[#All],2,0)</f>
        <v>New South Wales</v>
      </c>
      <c r="I3431" t="str">
        <f>VLOOKUP(Sales_Data17[[#This Row],[Delivery Region Index]],Regions_Table[#All],3,0)</f>
        <v>Gosford</v>
      </c>
      <c r="J3431">
        <v>9</v>
      </c>
      <c r="K3431">
        <v>2</v>
      </c>
      <c r="L3431" t="str">
        <f>VLOOKUP(Sales_Data17[[#This Row],[Product Description Index]],Products_Data[#All],2,0)</f>
        <v>Pants</v>
      </c>
      <c r="M3431">
        <v>7</v>
      </c>
      <c r="N3431" s="9">
        <v>23.822222222222223</v>
      </c>
      <c r="O3431" s="9">
        <f>Sales_Data17[[#This Row],[Order Quantity]]*Sales_Data17[[#This Row],[Unit Price]]</f>
        <v>166.75555555555556</v>
      </c>
      <c r="P3431" s="9">
        <v>19.534222222222223</v>
      </c>
      <c r="Q3431" s="9">
        <f>Sales_Data17[[#This Row],[Line Total]]-(Sales_Data17[[#This Row],[Total Unit Cost]]*Sales_Data17[[#This Row],[Order Quantity]])</f>
        <v>30.015999999999991</v>
      </c>
      <c r="R3431" s="1" t="str">
        <f>TEXT(Sales_Data17[[#This Row],[OrderDate]],"MMM")</f>
        <v>Feb</v>
      </c>
      <c r="S3431" s="1" t="str">
        <f t="shared" si="53"/>
        <v>2014</v>
      </c>
    </row>
    <row r="3432" spans="1:19">
      <c r="A3432" t="s">
        <v>3455</v>
      </c>
      <c r="B3432" s="2">
        <v>41684</v>
      </c>
      <c r="C3432" s="2" t="str">
        <f>VLOOKUP(Sales_Data17[[#This Row],[Customer Name Index]],Customer_Data[#All],2,0)</f>
        <v>Elorac, Corp</v>
      </c>
      <c r="D3432">
        <v>3</v>
      </c>
      <c r="E3432" t="s">
        <v>4</v>
      </c>
      <c r="F3432" t="s">
        <v>8168</v>
      </c>
      <c r="G3432" t="s">
        <v>8027</v>
      </c>
      <c r="H3432" t="str">
        <f>VLOOKUP(Sales_Data17[[#This Row],[Delivery Region Index]],Regions_Table[#All],2,0)</f>
        <v>New South Wales</v>
      </c>
      <c r="I3432" t="str">
        <f>VLOOKUP(Sales_Data17[[#This Row],[Delivery Region Index]],Regions_Table[#All],3,0)</f>
        <v>Coffs Harbour</v>
      </c>
      <c r="J3432">
        <v>7</v>
      </c>
      <c r="K3432">
        <v>1</v>
      </c>
      <c r="L3432" t="str">
        <f>VLOOKUP(Sales_Data17[[#This Row],[Product Description Index]],Products_Data[#All],2,0)</f>
        <v>Shirts</v>
      </c>
      <c r="M3432">
        <v>7</v>
      </c>
      <c r="N3432" s="9">
        <v>211.42222222222222</v>
      </c>
      <c r="O3432" s="9">
        <f>Sales_Data17[[#This Row],[Order Quantity]]*Sales_Data17[[#This Row],[Unit Price]]</f>
        <v>1479.9555555555555</v>
      </c>
      <c r="P3432" s="9">
        <v>116.28222222222222</v>
      </c>
      <c r="Q3432" s="9">
        <f>Sales_Data17[[#This Row],[Line Total]]-(Sales_Data17[[#This Row],[Total Unit Cost]]*Sales_Data17[[#This Row],[Order Quantity]])</f>
        <v>665.98</v>
      </c>
      <c r="R3432" s="1" t="str">
        <f>TEXT(Sales_Data17[[#This Row],[OrderDate]],"MMM")</f>
        <v>Feb</v>
      </c>
      <c r="S3432" s="1" t="str">
        <f t="shared" si="53"/>
        <v>2014</v>
      </c>
    </row>
    <row r="3433" spans="1:19">
      <c r="A3433" t="s">
        <v>3456</v>
      </c>
      <c r="B3433" s="2">
        <v>41685</v>
      </c>
      <c r="C3433" s="2" t="str">
        <f>VLOOKUP(Sales_Data17[[#This Row],[Customer Name Index]],Customer_Data[#All],2,0)</f>
        <v>Rochester Ltd</v>
      </c>
      <c r="D3433">
        <v>15</v>
      </c>
      <c r="E3433" t="s">
        <v>4</v>
      </c>
      <c r="F3433" t="s">
        <v>8168</v>
      </c>
      <c r="G3433" t="s">
        <v>8025</v>
      </c>
      <c r="H3433" t="str">
        <f>VLOOKUP(Sales_Data17[[#This Row],[Delivery Region Index]],Regions_Table[#All],2,0)</f>
        <v>Queensland</v>
      </c>
      <c r="I3433" t="str">
        <f>VLOOKUP(Sales_Data17[[#This Row],[Delivery Region Index]],Regions_Table[#All],3,0)</f>
        <v>Thuringowa</v>
      </c>
      <c r="J3433">
        <v>43</v>
      </c>
      <c r="K3433">
        <v>6</v>
      </c>
      <c r="L3433" t="str">
        <f>VLOOKUP(Sales_Data17[[#This Row],[Product Description Index]],Products_Data[#All],2,0)</f>
        <v>Socks</v>
      </c>
      <c r="M3433">
        <v>4</v>
      </c>
      <c r="N3433" s="9">
        <v>29.777777777777779</v>
      </c>
      <c r="O3433" s="9">
        <f>Sales_Data17[[#This Row],[Order Quantity]]*Sales_Data17[[#This Row],[Unit Price]]</f>
        <v>119.11111111111111</v>
      </c>
      <c r="P3433" s="9">
        <v>23.822222222222223</v>
      </c>
      <c r="Q3433" s="9">
        <f>Sales_Data17[[#This Row],[Line Total]]-(Sales_Data17[[#This Row],[Total Unit Cost]]*Sales_Data17[[#This Row],[Order Quantity]])</f>
        <v>23.822222222222223</v>
      </c>
      <c r="R3433" s="1" t="str">
        <f>TEXT(Sales_Data17[[#This Row],[OrderDate]],"MMM")</f>
        <v>Feb</v>
      </c>
      <c r="S3433" s="1" t="str">
        <f t="shared" si="53"/>
        <v>2014</v>
      </c>
    </row>
    <row r="3434" spans="1:19">
      <c r="A3434" t="s">
        <v>3457</v>
      </c>
      <c r="B3434" s="2">
        <v>41685</v>
      </c>
      <c r="C3434" s="2" t="str">
        <f>VLOOKUP(Sales_Data17[[#This Row],[Customer Name Index]],Customer_Data[#All],2,0)</f>
        <v>Avon Corp</v>
      </c>
      <c r="D3434">
        <v>1</v>
      </c>
      <c r="E3434" t="s">
        <v>2</v>
      </c>
      <c r="F3434" t="s">
        <v>8168</v>
      </c>
      <c r="G3434" t="s">
        <v>8027</v>
      </c>
      <c r="H3434" t="str">
        <f>VLOOKUP(Sales_Data17[[#This Row],[Delivery Region Index]],Regions_Table[#All],2,0)</f>
        <v>New South Wales</v>
      </c>
      <c r="I3434" t="str">
        <f>VLOOKUP(Sales_Data17[[#This Row],[Delivery Region Index]],Regions_Table[#All],3,0)</f>
        <v>Armidale</v>
      </c>
      <c r="J3434">
        <v>3</v>
      </c>
      <c r="K3434">
        <v>1</v>
      </c>
      <c r="L3434" t="str">
        <f>VLOOKUP(Sales_Data17[[#This Row],[Product Description Index]],Products_Data[#All],2,0)</f>
        <v>Shirts</v>
      </c>
      <c r="M3434">
        <v>5</v>
      </c>
      <c r="N3434" s="9">
        <v>98.266666666666666</v>
      </c>
      <c r="O3434" s="9">
        <f>Sales_Data17[[#This Row],[Order Quantity]]*Sales_Data17[[#This Row],[Unit Price]]</f>
        <v>491.33333333333331</v>
      </c>
      <c r="P3434" s="9">
        <v>80.578666666666663</v>
      </c>
      <c r="Q3434" s="9">
        <f>Sales_Data17[[#This Row],[Line Total]]-(Sales_Data17[[#This Row],[Total Unit Cost]]*Sales_Data17[[#This Row],[Order Quantity]])</f>
        <v>88.44</v>
      </c>
      <c r="R3434" s="1" t="str">
        <f>TEXT(Sales_Data17[[#This Row],[OrderDate]],"MMM")</f>
        <v>Feb</v>
      </c>
      <c r="S3434" s="1" t="str">
        <f t="shared" si="53"/>
        <v>2014</v>
      </c>
    </row>
    <row r="3435" spans="1:19">
      <c r="A3435" t="s">
        <v>3458</v>
      </c>
      <c r="B3435" s="2">
        <v>41685</v>
      </c>
      <c r="C3435" s="2" t="str">
        <f>VLOOKUP(Sales_Data17[[#This Row],[Customer Name Index]],Customer_Data[#All],2,0)</f>
        <v>Apollo Ltd</v>
      </c>
      <c r="D3435">
        <v>11</v>
      </c>
      <c r="E3435" t="s">
        <v>3</v>
      </c>
      <c r="F3435" t="s">
        <v>8168</v>
      </c>
      <c r="G3435" t="s">
        <v>8026</v>
      </c>
      <c r="H3435" t="str">
        <f>VLOOKUP(Sales_Data17[[#This Row],[Delivery Region Index]],Regions_Table[#All],2,0)</f>
        <v>Queensland</v>
      </c>
      <c r="I3435" t="str">
        <f>VLOOKUP(Sales_Data17[[#This Row],[Delivery Region Index]],Regions_Table[#All],3,0)</f>
        <v>Gympie</v>
      </c>
      <c r="J3435">
        <v>32</v>
      </c>
      <c r="K3435">
        <v>5</v>
      </c>
      <c r="L3435" t="str">
        <f>VLOOKUP(Sales_Data17[[#This Row],[Product Description Index]],Products_Data[#All],2,0)</f>
        <v>Hats</v>
      </c>
      <c r="M3435">
        <v>4</v>
      </c>
      <c r="N3435" s="9">
        <v>124.32222222222224</v>
      </c>
      <c r="O3435" s="9">
        <f>Sales_Data17[[#This Row],[Order Quantity]]*Sales_Data17[[#This Row],[Unit Price]]</f>
        <v>497.28888888888895</v>
      </c>
      <c r="P3435" s="9">
        <v>104.43066666666668</v>
      </c>
      <c r="Q3435" s="9">
        <f>Sales_Data17[[#This Row],[Line Total]]-(Sales_Data17[[#This Row],[Total Unit Cost]]*Sales_Data17[[#This Row],[Order Quantity]])</f>
        <v>79.566222222222223</v>
      </c>
      <c r="R3435" s="1" t="str">
        <f>TEXT(Sales_Data17[[#This Row],[OrderDate]],"MMM")</f>
        <v>Feb</v>
      </c>
      <c r="S3435" s="1" t="str">
        <f t="shared" si="53"/>
        <v>2014</v>
      </c>
    </row>
    <row r="3436" spans="1:19">
      <c r="A3436" t="s">
        <v>3459</v>
      </c>
      <c r="B3436" s="2">
        <v>41685</v>
      </c>
      <c r="C3436" s="2" t="str">
        <f>VLOOKUP(Sales_Data17[[#This Row],[Customer Name Index]],Customer_Data[#All],2,0)</f>
        <v>Avon Corp</v>
      </c>
      <c r="D3436">
        <v>1</v>
      </c>
      <c r="E3436" t="s">
        <v>4</v>
      </c>
      <c r="F3436" t="s">
        <v>8168</v>
      </c>
      <c r="G3436" t="s">
        <v>8027</v>
      </c>
      <c r="H3436" t="str">
        <f>VLOOKUP(Sales_Data17[[#This Row],[Delivery Region Index]],Regions_Table[#All],2,0)</f>
        <v>New South Wales</v>
      </c>
      <c r="I3436" t="str">
        <f>VLOOKUP(Sales_Data17[[#This Row],[Delivery Region Index]],Regions_Table[#All],3,0)</f>
        <v>Albury</v>
      </c>
      <c r="J3436">
        <v>2</v>
      </c>
      <c r="K3436">
        <v>1</v>
      </c>
      <c r="L3436" t="str">
        <f>VLOOKUP(Sales_Data17[[#This Row],[Product Description Index]],Products_Data[#All],2,0)</f>
        <v>Shirts</v>
      </c>
      <c r="M3436">
        <v>8</v>
      </c>
      <c r="N3436" s="9">
        <v>219.61111111111111</v>
      </c>
      <c r="O3436" s="9">
        <f>Sales_Data17[[#This Row],[Order Quantity]]*Sales_Data17[[#This Row],[Unit Price]]</f>
        <v>1756.8888888888889</v>
      </c>
      <c r="P3436" s="9">
        <v>162.51222222222222</v>
      </c>
      <c r="Q3436" s="9">
        <f>Sales_Data17[[#This Row],[Line Total]]-(Sales_Data17[[#This Row],[Total Unit Cost]]*Sales_Data17[[#This Row],[Order Quantity]])</f>
        <v>456.79111111111115</v>
      </c>
      <c r="R3436" s="1" t="str">
        <f>TEXT(Sales_Data17[[#This Row],[OrderDate]],"MMM")</f>
        <v>Feb</v>
      </c>
      <c r="S3436" s="1" t="str">
        <f t="shared" si="53"/>
        <v>2014</v>
      </c>
    </row>
    <row r="3437" spans="1:19">
      <c r="A3437" t="s">
        <v>3460</v>
      </c>
      <c r="B3437" s="2">
        <v>41686</v>
      </c>
      <c r="C3437" s="2" t="str">
        <f>VLOOKUP(Sales_Data17[[#This Row],[Customer Name Index]],Customer_Data[#All],2,0)</f>
        <v>Elorac, Corp</v>
      </c>
      <c r="D3437">
        <v>3</v>
      </c>
      <c r="E3437" t="s">
        <v>4</v>
      </c>
      <c r="F3437" t="s">
        <v>8168</v>
      </c>
      <c r="G3437" t="s">
        <v>8027</v>
      </c>
      <c r="H3437" t="str">
        <f>VLOOKUP(Sales_Data17[[#This Row],[Delivery Region Index]],Regions_Table[#All],2,0)</f>
        <v>New South Wales</v>
      </c>
      <c r="I3437" t="str">
        <f>VLOOKUP(Sales_Data17[[#This Row],[Delivery Region Index]],Regions_Table[#All],3,0)</f>
        <v>Cessnock</v>
      </c>
      <c r="J3437">
        <v>6</v>
      </c>
      <c r="K3437">
        <v>1</v>
      </c>
      <c r="L3437" t="str">
        <f>VLOOKUP(Sales_Data17[[#This Row],[Product Description Index]],Products_Data[#All],2,0)</f>
        <v>Shirts</v>
      </c>
      <c r="M3437">
        <v>1</v>
      </c>
      <c r="N3437" s="9">
        <v>712.43333333333339</v>
      </c>
      <c r="O3437" s="9">
        <f>Sales_Data17[[#This Row],[Order Quantity]]*Sales_Data17[[#This Row],[Unit Price]]</f>
        <v>712.43333333333339</v>
      </c>
      <c r="P3437" s="9">
        <v>391.83833333333337</v>
      </c>
      <c r="Q3437" s="9">
        <f>Sales_Data17[[#This Row],[Line Total]]-(Sales_Data17[[#This Row],[Total Unit Cost]]*Sales_Data17[[#This Row],[Order Quantity]])</f>
        <v>320.59500000000003</v>
      </c>
      <c r="R3437" s="1" t="str">
        <f>TEXT(Sales_Data17[[#This Row],[OrderDate]],"MMM")</f>
        <v>Feb</v>
      </c>
      <c r="S3437" s="1" t="str">
        <f t="shared" si="53"/>
        <v>2014</v>
      </c>
    </row>
    <row r="3438" spans="1:19">
      <c r="A3438" t="s">
        <v>3461</v>
      </c>
      <c r="B3438" s="2">
        <v>41686</v>
      </c>
      <c r="C3438" s="2" t="str">
        <f>VLOOKUP(Sales_Data17[[#This Row],[Customer Name Index]],Customer_Data[#All],2,0)</f>
        <v xml:space="preserve">Qualitest </v>
      </c>
      <c r="D3438">
        <v>19</v>
      </c>
      <c r="E3438" t="s">
        <v>4</v>
      </c>
      <c r="F3438" t="s">
        <v>8168</v>
      </c>
      <c r="G3438" t="s">
        <v>8028</v>
      </c>
      <c r="H3438" t="str">
        <f>VLOOKUP(Sales_Data17[[#This Row],[Delivery Region Index]],Regions_Table[#All],2,0)</f>
        <v>Victoria</v>
      </c>
      <c r="I3438" t="str">
        <f>VLOOKUP(Sales_Data17[[#This Row],[Delivery Region Index]],Regions_Table[#All],3,0)</f>
        <v>Shepparton</v>
      </c>
      <c r="J3438">
        <v>54</v>
      </c>
      <c r="K3438">
        <v>8</v>
      </c>
      <c r="L3438" t="str">
        <f>VLOOKUP(Sales_Data17[[#This Row],[Product Description Index]],Products_Data[#All],2,0)</f>
        <v>Shoes</v>
      </c>
      <c r="M3438">
        <v>3</v>
      </c>
      <c r="N3438" s="9">
        <v>142.1888888888889</v>
      </c>
      <c r="O3438" s="9">
        <f>Sales_Data17[[#This Row],[Order Quantity]]*Sales_Data17[[#This Row],[Unit Price]]</f>
        <v>426.56666666666672</v>
      </c>
      <c r="P3438" s="9">
        <v>96.688444444444457</v>
      </c>
      <c r="Q3438" s="9">
        <f>Sales_Data17[[#This Row],[Line Total]]-(Sales_Data17[[#This Row],[Total Unit Cost]]*Sales_Data17[[#This Row],[Order Quantity]])</f>
        <v>136.50133333333338</v>
      </c>
      <c r="R3438" s="1" t="str">
        <f>TEXT(Sales_Data17[[#This Row],[OrderDate]],"MMM")</f>
        <v>Feb</v>
      </c>
      <c r="S3438" s="1" t="str">
        <f t="shared" si="53"/>
        <v>2014</v>
      </c>
    </row>
    <row r="3439" spans="1:19">
      <c r="A3439" t="s">
        <v>3462</v>
      </c>
      <c r="B3439" s="2">
        <v>41686</v>
      </c>
      <c r="C3439" s="2" t="str">
        <f>VLOOKUP(Sales_Data17[[#This Row],[Customer Name Index]],Customer_Data[#All],2,0)</f>
        <v>ETUDE Ltd</v>
      </c>
      <c r="D3439">
        <v>4</v>
      </c>
      <c r="E3439" t="s">
        <v>4</v>
      </c>
      <c r="F3439" t="s">
        <v>8168</v>
      </c>
      <c r="G3439" t="s">
        <v>8027</v>
      </c>
      <c r="H3439" t="str">
        <f>VLOOKUP(Sales_Data17[[#This Row],[Delivery Region Index]],Regions_Table[#All],2,0)</f>
        <v>New South Wales</v>
      </c>
      <c r="I3439" t="str">
        <f>VLOOKUP(Sales_Data17[[#This Row],[Delivery Region Index]],Regions_Table[#All],3,0)</f>
        <v>Griffith</v>
      </c>
      <c r="J3439">
        <v>12</v>
      </c>
      <c r="K3439">
        <v>2</v>
      </c>
      <c r="L3439" t="str">
        <f>VLOOKUP(Sales_Data17[[#This Row],[Product Description Index]],Products_Data[#All],2,0)</f>
        <v>Pants</v>
      </c>
      <c r="M3439">
        <v>7</v>
      </c>
      <c r="N3439" s="9">
        <v>116.87777777777779</v>
      </c>
      <c r="O3439" s="9">
        <f>Sales_Data17[[#This Row],[Order Quantity]]*Sales_Data17[[#This Row],[Unit Price]]</f>
        <v>818.14444444444462</v>
      </c>
      <c r="P3439" s="9">
        <v>92.333444444444453</v>
      </c>
      <c r="Q3439" s="9">
        <f>Sales_Data17[[#This Row],[Line Total]]-(Sales_Data17[[#This Row],[Total Unit Cost]]*Sales_Data17[[#This Row],[Order Quantity]])</f>
        <v>171.81033333333346</v>
      </c>
      <c r="R3439" s="1" t="str">
        <f>TEXT(Sales_Data17[[#This Row],[OrderDate]],"MMM")</f>
        <v>Feb</v>
      </c>
      <c r="S3439" s="1" t="str">
        <f t="shared" si="53"/>
        <v>2014</v>
      </c>
    </row>
    <row r="3440" spans="1:19">
      <c r="A3440" t="s">
        <v>3463</v>
      </c>
      <c r="B3440" s="2">
        <v>41686</v>
      </c>
      <c r="C3440" s="2" t="str">
        <f>VLOOKUP(Sales_Data17[[#This Row],[Customer Name Index]],Customer_Data[#All],2,0)</f>
        <v>New Ltd</v>
      </c>
      <c r="D3440">
        <v>7</v>
      </c>
      <c r="E3440" t="s">
        <v>4</v>
      </c>
      <c r="F3440" t="s">
        <v>8168</v>
      </c>
      <c r="G3440" t="s">
        <v>8027</v>
      </c>
      <c r="H3440" t="str">
        <f>VLOOKUP(Sales_Data17[[#This Row],[Delivery Region Index]],Regions_Table[#All],2,0)</f>
        <v>New South Wales</v>
      </c>
      <c r="I3440" t="str">
        <f>VLOOKUP(Sales_Data17[[#This Row],[Delivery Region Index]],Regions_Table[#All],3,0)</f>
        <v>Port Macquarie</v>
      </c>
      <c r="J3440">
        <v>19</v>
      </c>
      <c r="K3440">
        <v>3</v>
      </c>
      <c r="L3440" t="str">
        <f>VLOOKUP(Sales_Data17[[#This Row],[Product Description Index]],Products_Data[#All],2,0)</f>
        <v>Sunglasses</v>
      </c>
      <c r="M3440">
        <v>9</v>
      </c>
      <c r="N3440" s="9">
        <v>209.93333333333334</v>
      </c>
      <c r="O3440" s="9">
        <f>Sales_Data17[[#This Row],[Order Quantity]]*Sales_Data17[[#This Row],[Unit Price]]</f>
        <v>1889.4</v>
      </c>
      <c r="P3440" s="9">
        <v>113.364</v>
      </c>
      <c r="Q3440" s="9">
        <f>Sales_Data17[[#This Row],[Line Total]]-(Sales_Data17[[#This Row],[Total Unit Cost]]*Sales_Data17[[#This Row],[Order Quantity]])</f>
        <v>869.12400000000002</v>
      </c>
      <c r="R3440" s="1" t="str">
        <f>TEXT(Sales_Data17[[#This Row],[OrderDate]],"MMM")</f>
        <v>Feb</v>
      </c>
      <c r="S3440" s="1" t="str">
        <f t="shared" si="53"/>
        <v>2014</v>
      </c>
    </row>
    <row r="3441" spans="1:19">
      <c r="A3441" t="s">
        <v>3464</v>
      </c>
      <c r="B3441" s="2">
        <v>41687</v>
      </c>
      <c r="C3441" s="2" t="str">
        <f>VLOOKUP(Sales_Data17[[#This Row],[Customer Name Index]],Customer_Data[#All],2,0)</f>
        <v xml:space="preserve">Medline </v>
      </c>
      <c r="D3441">
        <v>12</v>
      </c>
      <c r="E3441" t="s">
        <v>3</v>
      </c>
      <c r="F3441" t="s">
        <v>8168</v>
      </c>
      <c r="G3441" t="s">
        <v>8026</v>
      </c>
      <c r="H3441" t="str">
        <f>VLOOKUP(Sales_Data17[[#This Row],[Delivery Region Index]],Regions_Table[#All],2,0)</f>
        <v>Queensland</v>
      </c>
      <c r="I3441" t="str">
        <f>VLOOKUP(Sales_Data17[[#This Row],[Delivery Region Index]],Regions_Table[#All],3,0)</f>
        <v>Ipswich</v>
      </c>
      <c r="J3441">
        <v>34</v>
      </c>
      <c r="K3441">
        <v>5</v>
      </c>
      <c r="L3441" t="str">
        <f>VLOOKUP(Sales_Data17[[#This Row],[Product Description Index]],Products_Data[#All],2,0)</f>
        <v>Hats</v>
      </c>
      <c r="M3441">
        <v>8</v>
      </c>
      <c r="N3441" s="9">
        <v>119.85555555555555</v>
      </c>
      <c r="O3441" s="9">
        <f>Sales_Data17[[#This Row],[Order Quantity]]*Sales_Data17[[#This Row],[Unit Price]]</f>
        <v>958.84444444444443</v>
      </c>
      <c r="P3441" s="9">
        <v>58.729222222222219</v>
      </c>
      <c r="Q3441" s="9">
        <f>Sales_Data17[[#This Row],[Line Total]]-(Sales_Data17[[#This Row],[Total Unit Cost]]*Sales_Data17[[#This Row],[Order Quantity]])</f>
        <v>489.01066666666668</v>
      </c>
      <c r="R3441" s="1" t="str">
        <f>TEXT(Sales_Data17[[#This Row],[OrderDate]],"MMM")</f>
        <v>Feb</v>
      </c>
      <c r="S3441" s="1" t="str">
        <f t="shared" si="53"/>
        <v>2014</v>
      </c>
    </row>
    <row r="3442" spans="1:19">
      <c r="A3442" t="s">
        <v>3465</v>
      </c>
      <c r="B3442" s="2">
        <v>41687</v>
      </c>
      <c r="C3442" s="2" t="str">
        <f>VLOOKUP(Sales_Data17[[#This Row],[Customer Name Index]],Customer_Data[#All],2,0)</f>
        <v>Ole Group</v>
      </c>
      <c r="D3442">
        <v>13</v>
      </c>
      <c r="E3442" t="s">
        <v>3</v>
      </c>
      <c r="F3442" t="s">
        <v>8168</v>
      </c>
      <c r="G3442" t="s">
        <v>8026</v>
      </c>
      <c r="H3442" t="str">
        <f>VLOOKUP(Sales_Data17[[#This Row],[Delivery Region Index]],Regions_Table[#All],2,0)</f>
        <v>Queensland</v>
      </c>
      <c r="I3442" t="str">
        <f>VLOOKUP(Sales_Data17[[#This Row],[Delivery Region Index]],Regions_Table[#All],3,0)</f>
        <v>Mount Isa</v>
      </c>
      <c r="J3442">
        <v>38</v>
      </c>
      <c r="K3442">
        <v>6</v>
      </c>
      <c r="L3442" t="str">
        <f>VLOOKUP(Sales_Data17[[#This Row],[Product Description Index]],Products_Data[#All],2,0)</f>
        <v>Socks</v>
      </c>
      <c r="M3442">
        <v>5</v>
      </c>
      <c r="N3442" s="9">
        <v>278.42222222222222</v>
      </c>
      <c r="O3442" s="9">
        <f>Sales_Data17[[#This Row],[Order Quantity]]*Sales_Data17[[#This Row],[Unit Price]]</f>
        <v>1392.1111111111111</v>
      </c>
      <c r="P3442" s="9">
        <v>186.54288888888891</v>
      </c>
      <c r="Q3442" s="9">
        <f>Sales_Data17[[#This Row],[Line Total]]-(Sales_Data17[[#This Row],[Total Unit Cost]]*Sales_Data17[[#This Row],[Order Quantity]])</f>
        <v>459.39666666666653</v>
      </c>
      <c r="R3442" s="1" t="str">
        <f>TEXT(Sales_Data17[[#This Row],[OrderDate]],"MMM")</f>
        <v>Feb</v>
      </c>
      <c r="S3442" s="1" t="str">
        <f t="shared" si="53"/>
        <v>2014</v>
      </c>
    </row>
    <row r="3443" spans="1:19">
      <c r="A3443" t="s">
        <v>3466</v>
      </c>
      <c r="B3443" s="2">
        <v>41687</v>
      </c>
      <c r="C3443" s="2" t="str">
        <f>VLOOKUP(Sales_Data17[[#This Row],[Customer Name Index]],Customer_Data[#All],2,0)</f>
        <v xml:space="preserve">Qualitest </v>
      </c>
      <c r="D3443">
        <v>19</v>
      </c>
      <c r="E3443" t="s">
        <v>4</v>
      </c>
      <c r="F3443" t="s">
        <v>8168</v>
      </c>
      <c r="G3443" t="s">
        <v>8028</v>
      </c>
      <c r="H3443" t="str">
        <f>VLOOKUP(Sales_Data17[[#This Row],[Delivery Region Index]],Regions_Table[#All],2,0)</f>
        <v>Victoria</v>
      </c>
      <c r="I3443" t="str">
        <f>VLOOKUP(Sales_Data17[[#This Row],[Delivery Region Index]],Regions_Table[#All],3,0)</f>
        <v>Shepparton</v>
      </c>
      <c r="J3443">
        <v>54</v>
      </c>
      <c r="K3443">
        <v>8</v>
      </c>
      <c r="L3443" t="str">
        <f>VLOOKUP(Sales_Data17[[#This Row],[Product Description Index]],Products_Data[#All],2,0)</f>
        <v>Shoes</v>
      </c>
      <c r="M3443">
        <v>4</v>
      </c>
      <c r="N3443" s="9">
        <v>316.38888888888891</v>
      </c>
      <c r="O3443" s="9">
        <f>Sales_Data17[[#This Row],[Order Quantity]]*Sales_Data17[[#This Row],[Unit Price]]</f>
        <v>1265.5555555555557</v>
      </c>
      <c r="P3443" s="9">
        <v>189.83333333333334</v>
      </c>
      <c r="Q3443" s="9">
        <f>Sales_Data17[[#This Row],[Line Total]]-(Sales_Data17[[#This Row],[Total Unit Cost]]*Sales_Data17[[#This Row],[Order Quantity]])</f>
        <v>506.22222222222229</v>
      </c>
      <c r="R3443" s="1" t="str">
        <f>TEXT(Sales_Data17[[#This Row],[OrderDate]],"MMM")</f>
        <v>Feb</v>
      </c>
      <c r="S3443" s="1" t="str">
        <f t="shared" si="53"/>
        <v>2014</v>
      </c>
    </row>
    <row r="3444" spans="1:19">
      <c r="A3444" t="s">
        <v>3467</v>
      </c>
      <c r="B3444" s="2">
        <v>41687</v>
      </c>
      <c r="C3444" s="2" t="str">
        <f>VLOOKUP(Sales_Data17[[#This Row],[Customer Name Index]],Customer_Data[#All],2,0)</f>
        <v>Rochester Ltd</v>
      </c>
      <c r="D3444">
        <v>15</v>
      </c>
      <c r="E3444" t="s">
        <v>4</v>
      </c>
      <c r="F3444" t="s">
        <v>8168</v>
      </c>
      <c r="G3444" t="s">
        <v>8025</v>
      </c>
      <c r="H3444" t="str">
        <f>VLOOKUP(Sales_Data17[[#This Row],[Delivery Region Index]],Regions_Table[#All],2,0)</f>
        <v>Queensland</v>
      </c>
      <c r="I3444" t="str">
        <f>VLOOKUP(Sales_Data17[[#This Row],[Delivery Region Index]],Regions_Table[#All],3,0)</f>
        <v>Toowoomba</v>
      </c>
      <c r="J3444">
        <v>44</v>
      </c>
      <c r="K3444">
        <v>6</v>
      </c>
      <c r="L3444" t="str">
        <f>VLOOKUP(Sales_Data17[[#This Row],[Product Description Index]],Products_Data[#All],2,0)</f>
        <v>Socks</v>
      </c>
      <c r="M3444">
        <v>8</v>
      </c>
      <c r="N3444" s="9">
        <v>308.94444444444446</v>
      </c>
      <c r="O3444" s="9">
        <f>Sales_Data17[[#This Row],[Order Quantity]]*Sales_Data17[[#This Row],[Unit Price]]</f>
        <v>2471.5555555555557</v>
      </c>
      <c r="P3444" s="9">
        <v>160.65111111111113</v>
      </c>
      <c r="Q3444" s="9">
        <f>Sales_Data17[[#This Row],[Line Total]]-(Sales_Data17[[#This Row],[Total Unit Cost]]*Sales_Data17[[#This Row],[Order Quantity]])</f>
        <v>1186.3466666666666</v>
      </c>
      <c r="R3444" s="1" t="str">
        <f>TEXT(Sales_Data17[[#This Row],[OrderDate]],"MMM")</f>
        <v>Feb</v>
      </c>
      <c r="S3444" s="1" t="str">
        <f t="shared" si="53"/>
        <v>2014</v>
      </c>
    </row>
    <row r="3445" spans="1:19">
      <c r="A3445" t="s">
        <v>3468</v>
      </c>
      <c r="B3445" s="2">
        <v>41687</v>
      </c>
      <c r="C3445" s="2" t="str">
        <f>VLOOKUP(Sales_Data17[[#This Row],[Customer Name Index]],Customer_Data[#All],2,0)</f>
        <v>3LAB, Ltd</v>
      </c>
      <c r="D3445">
        <v>16</v>
      </c>
      <c r="E3445" t="s">
        <v>2</v>
      </c>
      <c r="F3445" t="s">
        <v>8168</v>
      </c>
      <c r="G3445" t="s">
        <v>8025</v>
      </c>
      <c r="H3445" t="str">
        <f>VLOOKUP(Sales_Data17[[#This Row],[Delivery Region Index]],Regions_Table[#All],2,0)</f>
        <v>South Australia</v>
      </c>
      <c r="I3445" t="str">
        <f>VLOOKUP(Sales_Data17[[#This Row],[Delivery Region Index]],Regions_Table[#All],3,0)</f>
        <v>Adelaide</v>
      </c>
      <c r="J3445">
        <v>46</v>
      </c>
      <c r="K3445">
        <v>7</v>
      </c>
      <c r="L3445" t="str">
        <f>VLOOKUP(Sales_Data17[[#This Row],[Product Description Index]],Products_Data[#All],2,0)</f>
        <v>Dress Shirts</v>
      </c>
      <c r="M3445">
        <v>3</v>
      </c>
      <c r="N3445" s="9">
        <v>262.04444444444448</v>
      </c>
      <c r="O3445" s="9">
        <f>Sales_Data17[[#This Row],[Order Quantity]]*Sales_Data17[[#This Row],[Unit Price]]</f>
        <v>786.13333333333344</v>
      </c>
      <c r="P3445" s="9">
        <v>138.88355555555555</v>
      </c>
      <c r="Q3445" s="9">
        <f>Sales_Data17[[#This Row],[Line Total]]-(Sales_Data17[[#This Row],[Total Unit Cost]]*Sales_Data17[[#This Row],[Order Quantity]])</f>
        <v>369.48266666666677</v>
      </c>
      <c r="R3445" s="1" t="str">
        <f>TEXT(Sales_Data17[[#This Row],[OrderDate]],"MMM")</f>
        <v>Feb</v>
      </c>
      <c r="S3445" s="1" t="str">
        <f t="shared" si="53"/>
        <v>2014</v>
      </c>
    </row>
    <row r="3446" spans="1:19">
      <c r="A3446" t="s">
        <v>3469</v>
      </c>
      <c r="B3446" s="2">
        <v>41687</v>
      </c>
      <c r="C3446" s="2" t="str">
        <f>VLOOKUP(Sales_Data17[[#This Row],[Customer Name Index]],Customer_Data[#All],2,0)</f>
        <v>Eminence Corp</v>
      </c>
      <c r="D3446">
        <v>18</v>
      </c>
      <c r="E3446" t="s">
        <v>4</v>
      </c>
      <c r="F3446" t="s">
        <v>8168</v>
      </c>
      <c r="G3446" t="s">
        <v>8025</v>
      </c>
      <c r="H3446" t="str">
        <f>VLOOKUP(Sales_Data17[[#This Row],[Delivery Region Index]],Regions_Table[#All],2,0)</f>
        <v>Victoria</v>
      </c>
      <c r="I3446" t="str">
        <f>VLOOKUP(Sales_Data17[[#This Row],[Delivery Region Index]],Regions_Table[#All],3,0)</f>
        <v>Bendigo</v>
      </c>
      <c r="J3446">
        <v>50</v>
      </c>
      <c r="K3446">
        <v>7</v>
      </c>
      <c r="L3446" t="str">
        <f>VLOOKUP(Sales_Data17[[#This Row],[Product Description Index]],Products_Data[#All],2,0)</f>
        <v>Dress Shirts</v>
      </c>
      <c r="M3446">
        <v>5</v>
      </c>
      <c r="N3446" s="9">
        <v>712.43333333333339</v>
      </c>
      <c r="O3446" s="9">
        <f>Sales_Data17[[#This Row],[Order Quantity]]*Sales_Data17[[#This Row],[Unit Price]]</f>
        <v>3562.166666666667</v>
      </c>
      <c r="P3446" s="9">
        <v>520.07633333333331</v>
      </c>
      <c r="Q3446" s="9">
        <f>Sales_Data17[[#This Row],[Line Total]]-(Sales_Data17[[#This Row],[Total Unit Cost]]*Sales_Data17[[#This Row],[Order Quantity]])</f>
        <v>961.78500000000031</v>
      </c>
      <c r="R3446" s="1" t="str">
        <f>TEXT(Sales_Data17[[#This Row],[OrderDate]],"MMM")</f>
        <v>Feb</v>
      </c>
      <c r="S3446" s="1" t="str">
        <f t="shared" si="53"/>
        <v>2014</v>
      </c>
    </row>
    <row r="3447" spans="1:19">
      <c r="A3447" t="s">
        <v>3470</v>
      </c>
      <c r="B3447" s="2">
        <v>41687</v>
      </c>
      <c r="C3447" s="2" t="str">
        <f>VLOOKUP(Sales_Data17[[#This Row],[Customer Name Index]],Customer_Data[#All],2,0)</f>
        <v xml:space="preserve">WakeFern </v>
      </c>
      <c r="D3447">
        <v>2</v>
      </c>
      <c r="E3447" t="s">
        <v>4</v>
      </c>
      <c r="F3447" t="s">
        <v>8168</v>
      </c>
      <c r="G3447" t="s">
        <v>8027</v>
      </c>
      <c r="H3447" t="str">
        <f>VLOOKUP(Sales_Data17[[#This Row],[Delivery Region Index]],Regions_Table[#All],2,0)</f>
        <v>New South Wales</v>
      </c>
      <c r="I3447" t="str">
        <f>VLOOKUP(Sales_Data17[[#This Row],[Delivery Region Index]],Regions_Table[#All],3,0)</f>
        <v>Broken Hill</v>
      </c>
      <c r="J3447">
        <v>5</v>
      </c>
      <c r="K3447">
        <v>1</v>
      </c>
      <c r="L3447" t="str">
        <f>VLOOKUP(Sales_Data17[[#This Row],[Product Description Index]],Products_Data[#All],2,0)</f>
        <v>Shirts</v>
      </c>
      <c r="M3447">
        <v>4</v>
      </c>
      <c r="N3447" s="9">
        <v>124.32222222222224</v>
      </c>
      <c r="O3447" s="9">
        <f>Sales_Data17[[#This Row],[Order Quantity]]*Sales_Data17[[#This Row],[Unit Price]]</f>
        <v>497.28888888888895</v>
      </c>
      <c r="P3447" s="9">
        <v>52.215333333333341</v>
      </c>
      <c r="Q3447" s="9">
        <f>Sales_Data17[[#This Row],[Line Total]]-(Sales_Data17[[#This Row],[Total Unit Cost]]*Sales_Data17[[#This Row],[Order Quantity]])</f>
        <v>288.42755555555561</v>
      </c>
      <c r="R3447" s="1" t="str">
        <f>TEXT(Sales_Data17[[#This Row],[OrderDate]],"MMM")</f>
        <v>Feb</v>
      </c>
      <c r="S3447" s="1" t="str">
        <f t="shared" si="53"/>
        <v>2014</v>
      </c>
    </row>
    <row r="3448" spans="1:19">
      <c r="A3448" t="s">
        <v>3471</v>
      </c>
      <c r="B3448" s="2">
        <v>41687</v>
      </c>
      <c r="C3448" s="2" t="str">
        <f>VLOOKUP(Sales_Data17[[#This Row],[Customer Name Index]],Customer_Data[#All],2,0)</f>
        <v>Procter Corp</v>
      </c>
      <c r="D3448">
        <v>5</v>
      </c>
      <c r="E3448" t="s">
        <v>4</v>
      </c>
      <c r="F3448" t="s">
        <v>8168</v>
      </c>
      <c r="G3448" t="s">
        <v>8027</v>
      </c>
      <c r="H3448" t="str">
        <f>VLOOKUP(Sales_Data17[[#This Row],[Delivery Region Index]],Regions_Table[#All],2,0)</f>
        <v>New South Wales</v>
      </c>
      <c r="I3448" t="str">
        <f>VLOOKUP(Sales_Data17[[#This Row],[Delivery Region Index]],Regions_Table[#All],3,0)</f>
        <v>Lake Macquarie</v>
      </c>
      <c r="J3448">
        <v>13</v>
      </c>
      <c r="K3448">
        <v>2</v>
      </c>
      <c r="L3448" t="str">
        <f>VLOOKUP(Sales_Data17[[#This Row],[Product Description Index]],Products_Data[#All],2,0)</f>
        <v>Pants</v>
      </c>
      <c r="M3448">
        <v>9</v>
      </c>
      <c r="N3448" s="9">
        <v>586.62222222222226</v>
      </c>
      <c r="O3448" s="9">
        <f>Sales_Data17[[#This Row],[Order Quantity]]*Sales_Data17[[#This Row],[Unit Price]]</f>
        <v>5279.6</v>
      </c>
      <c r="P3448" s="9">
        <v>381.30444444444447</v>
      </c>
      <c r="Q3448" s="9">
        <f>Sales_Data17[[#This Row],[Line Total]]-(Sales_Data17[[#This Row],[Total Unit Cost]]*Sales_Data17[[#This Row],[Order Quantity]])</f>
        <v>1847.8600000000001</v>
      </c>
      <c r="R3448" s="1" t="str">
        <f>TEXT(Sales_Data17[[#This Row],[OrderDate]],"MMM")</f>
        <v>Feb</v>
      </c>
      <c r="S3448" s="1" t="str">
        <f t="shared" si="53"/>
        <v>2014</v>
      </c>
    </row>
    <row r="3449" spans="1:19">
      <c r="A3449" t="s">
        <v>3472</v>
      </c>
      <c r="B3449" s="2">
        <v>41688</v>
      </c>
      <c r="C3449" s="2" t="str">
        <f>VLOOKUP(Sales_Data17[[#This Row],[Customer Name Index]],Customer_Data[#All],2,0)</f>
        <v>3LAB, Ltd</v>
      </c>
      <c r="D3449">
        <v>16</v>
      </c>
      <c r="E3449" t="s">
        <v>3</v>
      </c>
      <c r="F3449" t="s">
        <v>8168</v>
      </c>
      <c r="G3449" t="s">
        <v>8025</v>
      </c>
      <c r="H3449" t="str">
        <f>VLOOKUP(Sales_Data17[[#This Row],[Delivery Region Index]],Regions_Table[#All],2,0)</f>
        <v>Queensland</v>
      </c>
      <c r="I3449" t="str">
        <f>VLOOKUP(Sales_Data17[[#This Row],[Delivery Region Index]],Regions_Table[#All],3,0)</f>
        <v>Toowoomba</v>
      </c>
      <c r="J3449">
        <v>44</v>
      </c>
      <c r="K3449">
        <v>7</v>
      </c>
      <c r="L3449" t="str">
        <f>VLOOKUP(Sales_Data17[[#This Row],[Product Description Index]],Products_Data[#All],2,0)</f>
        <v>Dress Shirts</v>
      </c>
      <c r="M3449">
        <v>5</v>
      </c>
      <c r="N3449" s="9">
        <v>130.27777777777777</v>
      </c>
      <c r="O3449" s="9">
        <f>Sales_Data17[[#This Row],[Order Quantity]]*Sales_Data17[[#This Row],[Unit Price]]</f>
        <v>651.38888888888891</v>
      </c>
      <c r="P3449" s="9">
        <v>71.652777777777771</v>
      </c>
      <c r="Q3449" s="9">
        <f>Sales_Data17[[#This Row],[Line Total]]-(Sales_Data17[[#This Row],[Total Unit Cost]]*Sales_Data17[[#This Row],[Order Quantity]])</f>
        <v>293.12500000000006</v>
      </c>
      <c r="R3449" s="1" t="str">
        <f>TEXT(Sales_Data17[[#This Row],[OrderDate]],"MMM")</f>
        <v>Feb</v>
      </c>
      <c r="S3449" s="1" t="str">
        <f t="shared" si="53"/>
        <v>2014</v>
      </c>
    </row>
    <row r="3450" spans="1:19">
      <c r="A3450" t="s">
        <v>3473</v>
      </c>
      <c r="B3450" s="2">
        <v>41688</v>
      </c>
      <c r="C3450" s="2" t="str">
        <f>VLOOKUP(Sales_Data17[[#This Row],[Customer Name Index]],Customer_Data[#All],2,0)</f>
        <v>Avon Corp</v>
      </c>
      <c r="D3450">
        <v>1</v>
      </c>
      <c r="E3450" t="s">
        <v>2</v>
      </c>
      <c r="F3450" t="s">
        <v>8168</v>
      </c>
      <c r="G3450" t="s">
        <v>8027</v>
      </c>
      <c r="H3450" t="str">
        <f>VLOOKUP(Sales_Data17[[#This Row],[Delivery Region Index]],Regions_Table[#All],2,0)</f>
        <v>New South Wales</v>
      </c>
      <c r="I3450" t="str">
        <f>VLOOKUP(Sales_Data17[[#This Row],[Delivery Region Index]],Regions_Table[#All],3,0)</f>
        <v>Sydney</v>
      </c>
      <c r="J3450">
        <v>1</v>
      </c>
      <c r="K3450">
        <v>1</v>
      </c>
      <c r="L3450" t="str">
        <f>VLOOKUP(Sales_Data17[[#This Row],[Product Description Index]],Products_Data[#All],2,0)</f>
        <v>Shirts</v>
      </c>
      <c r="M3450">
        <v>7</v>
      </c>
      <c r="N3450" s="9">
        <v>116.13333333333334</v>
      </c>
      <c r="O3450" s="9">
        <f>Sales_Data17[[#This Row],[Order Quantity]]*Sales_Data17[[#This Row],[Unit Price]]</f>
        <v>812.93333333333339</v>
      </c>
      <c r="P3450" s="9">
        <v>53.421333333333337</v>
      </c>
      <c r="Q3450" s="9">
        <f>Sales_Data17[[#This Row],[Line Total]]-(Sales_Data17[[#This Row],[Total Unit Cost]]*Sales_Data17[[#This Row],[Order Quantity]])</f>
        <v>438.98400000000004</v>
      </c>
      <c r="R3450" s="1" t="str">
        <f>TEXT(Sales_Data17[[#This Row],[OrderDate]],"MMM")</f>
        <v>Feb</v>
      </c>
      <c r="S3450" s="1" t="str">
        <f t="shared" si="53"/>
        <v>2014</v>
      </c>
    </row>
    <row r="3451" spans="1:19">
      <c r="A3451" t="s">
        <v>3474</v>
      </c>
      <c r="B3451" s="2">
        <v>41688</v>
      </c>
      <c r="C3451" s="2" t="str">
        <f>VLOOKUP(Sales_Data17[[#This Row],[Customer Name Index]],Customer_Data[#All],2,0)</f>
        <v xml:space="preserve">Medline </v>
      </c>
      <c r="D3451">
        <v>12</v>
      </c>
      <c r="E3451" t="s">
        <v>4</v>
      </c>
      <c r="F3451" t="s">
        <v>8168</v>
      </c>
      <c r="G3451" t="s">
        <v>8026</v>
      </c>
      <c r="H3451" t="str">
        <f>VLOOKUP(Sales_Data17[[#This Row],[Delivery Region Index]],Regions_Table[#All],2,0)</f>
        <v>Queensland</v>
      </c>
      <c r="I3451" t="str">
        <f>VLOOKUP(Sales_Data17[[#This Row],[Delivery Region Index]],Regions_Table[#All],3,0)</f>
        <v>Hervey Bay</v>
      </c>
      <c r="J3451">
        <v>33</v>
      </c>
      <c r="K3451">
        <v>5</v>
      </c>
      <c r="L3451" t="str">
        <f>VLOOKUP(Sales_Data17[[#This Row],[Product Description Index]],Products_Data[#All],2,0)</f>
        <v>Hats</v>
      </c>
      <c r="M3451">
        <v>7</v>
      </c>
      <c r="N3451" s="9">
        <v>113.90000000000002</v>
      </c>
      <c r="O3451" s="9">
        <f>Sales_Data17[[#This Row],[Order Quantity]]*Sales_Data17[[#This Row],[Unit Price]]</f>
        <v>797.30000000000018</v>
      </c>
      <c r="P3451" s="9">
        <v>70.618000000000009</v>
      </c>
      <c r="Q3451" s="9">
        <f>Sales_Data17[[#This Row],[Line Total]]-(Sales_Data17[[#This Row],[Total Unit Cost]]*Sales_Data17[[#This Row],[Order Quantity]])</f>
        <v>302.9740000000001</v>
      </c>
      <c r="R3451" s="1" t="str">
        <f>TEXT(Sales_Data17[[#This Row],[OrderDate]],"MMM")</f>
        <v>Feb</v>
      </c>
      <c r="S3451" s="1" t="str">
        <f t="shared" si="53"/>
        <v>2014</v>
      </c>
    </row>
    <row r="3452" spans="1:19">
      <c r="A3452" t="s">
        <v>3475</v>
      </c>
      <c r="B3452" s="2">
        <v>41688</v>
      </c>
      <c r="C3452" s="2" t="str">
        <f>VLOOKUP(Sales_Data17[[#This Row],[Customer Name Index]],Customer_Data[#All],2,0)</f>
        <v>ETUDE Ltd</v>
      </c>
      <c r="D3452">
        <v>4</v>
      </c>
      <c r="E3452" t="s">
        <v>4</v>
      </c>
      <c r="F3452" t="s">
        <v>8168</v>
      </c>
      <c r="G3452" t="s">
        <v>8027</v>
      </c>
      <c r="H3452" t="str">
        <f>VLOOKUP(Sales_Data17[[#This Row],[Delivery Region Index]],Regions_Table[#All],2,0)</f>
        <v>New South Wales</v>
      </c>
      <c r="I3452" t="str">
        <f>VLOOKUP(Sales_Data17[[#This Row],[Delivery Region Index]],Regions_Table[#All],3,0)</f>
        <v>Griffith</v>
      </c>
      <c r="J3452">
        <v>12</v>
      </c>
      <c r="K3452">
        <v>2</v>
      </c>
      <c r="L3452" t="str">
        <f>VLOOKUP(Sales_Data17[[#This Row],[Product Description Index]],Products_Data[#All],2,0)</f>
        <v>Pants</v>
      </c>
      <c r="M3452">
        <v>1</v>
      </c>
      <c r="N3452" s="9">
        <v>602.25555555555559</v>
      </c>
      <c r="O3452" s="9">
        <f>Sales_Data17[[#This Row],[Order Quantity]]*Sales_Data17[[#This Row],[Unit Price]]</f>
        <v>602.25555555555559</v>
      </c>
      <c r="P3452" s="9">
        <v>397.48866666666669</v>
      </c>
      <c r="Q3452" s="9">
        <f>Sales_Data17[[#This Row],[Line Total]]-(Sales_Data17[[#This Row],[Total Unit Cost]]*Sales_Data17[[#This Row],[Order Quantity]])</f>
        <v>204.7668888888889</v>
      </c>
      <c r="R3452" s="1" t="str">
        <f>TEXT(Sales_Data17[[#This Row],[OrderDate]],"MMM")</f>
        <v>Feb</v>
      </c>
      <c r="S3452" s="1" t="str">
        <f t="shared" si="53"/>
        <v>2014</v>
      </c>
    </row>
    <row r="3453" spans="1:19">
      <c r="A3453" t="s">
        <v>3476</v>
      </c>
      <c r="B3453" s="2">
        <v>41689</v>
      </c>
      <c r="C3453" s="2" t="str">
        <f>VLOOKUP(Sales_Data17[[#This Row],[Customer Name Index]],Customer_Data[#All],2,0)</f>
        <v xml:space="preserve">Qualitest </v>
      </c>
      <c r="D3453">
        <v>19</v>
      </c>
      <c r="E3453" t="s">
        <v>4</v>
      </c>
      <c r="F3453" t="s">
        <v>8168</v>
      </c>
      <c r="G3453" t="s">
        <v>8028</v>
      </c>
      <c r="H3453" t="str">
        <f>VLOOKUP(Sales_Data17[[#This Row],[Delivery Region Index]],Regions_Table[#All],2,0)</f>
        <v>Victoria</v>
      </c>
      <c r="I3453" t="str">
        <f>VLOOKUP(Sales_Data17[[#This Row],[Delivery Region Index]],Regions_Table[#All],3,0)</f>
        <v>Swan Hill</v>
      </c>
      <c r="J3453">
        <v>55</v>
      </c>
      <c r="K3453">
        <v>8</v>
      </c>
      <c r="L3453" t="str">
        <f>VLOOKUP(Sales_Data17[[#This Row],[Product Description Index]],Products_Data[#All],2,0)</f>
        <v>Shoes</v>
      </c>
      <c r="M3453">
        <v>9</v>
      </c>
      <c r="N3453" s="9">
        <v>93.800000000000011</v>
      </c>
      <c r="O3453" s="9">
        <f>Sales_Data17[[#This Row],[Order Quantity]]*Sales_Data17[[#This Row],[Unit Price]]</f>
        <v>844.2</v>
      </c>
      <c r="P3453" s="9">
        <v>68.47399999999999</v>
      </c>
      <c r="Q3453" s="9">
        <f>Sales_Data17[[#This Row],[Line Total]]-(Sales_Data17[[#This Row],[Total Unit Cost]]*Sales_Data17[[#This Row],[Order Quantity]])</f>
        <v>227.9340000000002</v>
      </c>
      <c r="R3453" s="1" t="str">
        <f>TEXT(Sales_Data17[[#This Row],[OrderDate]],"MMM")</f>
        <v>Feb</v>
      </c>
      <c r="S3453" s="1" t="str">
        <f t="shared" si="53"/>
        <v>2014</v>
      </c>
    </row>
    <row r="3454" spans="1:19">
      <c r="A3454" t="s">
        <v>3477</v>
      </c>
      <c r="B3454" s="2">
        <v>41689</v>
      </c>
      <c r="C3454" s="2" t="str">
        <f>VLOOKUP(Sales_Data17[[#This Row],[Customer Name Index]],Customer_Data[#All],2,0)</f>
        <v xml:space="preserve">Ei </v>
      </c>
      <c r="D3454">
        <v>9</v>
      </c>
      <c r="E3454" t="s">
        <v>4</v>
      </c>
      <c r="F3454" t="s">
        <v>8168</v>
      </c>
      <c r="G3454" t="s">
        <v>8027</v>
      </c>
      <c r="H3454" t="str">
        <f>VLOOKUP(Sales_Data17[[#This Row],[Delivery Region Index]],Regions_Table[#All],2,0)</f>
        <v>New South Wales</v>
      </c>
      <c r="I3454" t="str">
        <f>VLOOKUP(Sales_Data17[[#This Row],[Delivery Region Index]],Regions_Table[#All],3,0)</f>
        <v>Wollongong</v>
      </c>
      <c r="J3454">
        <v>24</v>
      </c>
      <c r="K3454">
        <v>4</v>
      </c>
      <c r="L3454" t="str">
        <f>VLOOKUP(Sales_Data17[[#This Row],[Product Description Index]],Products_Data[#All],2,0)</f>
        <v>Jeans</v>
      </c>
      <c r="M3454">
        <v>8</v>
      </c>
      <c r="N3454" s="9">
        <v>428.8</v>
      </c>
      <c r="O3454" s="9">
        <f>Sales_Data17[[#This Row],[Order Quantity]]*Sales_Data17[[#This Row],[Unit Price]]</f>
        <v>3430.4</v>
      </c>
      <c r="P3454" s="9">
        <v>360.19200000000001</v>
      </c>
      <c r="Q3454" s="9">
        <f>Sales_Data17[[#This Row],[Line Total]]-(Sales_Data17[[#This Row],[Total Unit Cost]]*Sales_Data17[[#This Row],[Order Quantity]])</f>
        <v>548.86400000000003</v>
      </c>
      <c r="R3454" s="1" t="str">
        <f>TEXT(Sales_Data17[[#This Row],[OrderDate]],"MMM")</f>
        <v>Feb</v>
      </c>
      <c r="S3454" s="1" t="str">
        <f t="shared" si="53"/>
        <v>2014</v>
      </c>
    </row>
    <row r="3455" spans="1:19">
      <c r="A3455" t="s">
        <v>3478</v>
      </c>
      <c r="B3455" s="2">
        <v>41689</v>
      </c>
      <c r="C3455" s="2" t="str">
        <f>VLOOKUP(Sales_Data17[[#This Row],[Customer Name Index]],Customer_Data[#All],2,0)</f>
        <v>Pure Group</v>
      </c>
      <c r="D3455">
        <v>17</v>
      </c>
      <c r="E3455" t="s">
        <v>3</v>
      </c>
      <c r="F3455" t="s">
        <v>8168</v>
      </c>
      <c r="G3455" t="s">
        <v>8025</v>
      </c>
      <c r="H3455" t="str">
        <f>VLOOKUP(Sales_Data17[[#This Row],[Delivery Region Index]],Regions_Table[#All],2,0)</f>
        <v>Victoria</v>
      </c>
      <c r="I3455" t="str">
        <f>VLOOKUP(Sales_Data17[[#This Row],[Delivery Region Index]],Regions_Table[#All],3,0)</f>
        <v>Benalla</v>
      </c>
      <c r="J3455">
        <v>48</v>
      </c>
      <c r="K3455">
        <v>7</v>
      </c>
      <c r="L3455" t="str">
        <f>VLOOKUP(Sales_Data17[[#This Row],[Product Description Index]],Products_Data[#All],2,0)</f>
        <v>Dress Shirts</v>
      </c>
      <c r="M3455">
        <v>5</v>
      </c>
      <c r="N3455" s="9">
        <v>442.94444444444446</v>
      </c>
      <c r="O3455" s="9">
        <f>Sales_Data17[[#This Row],[Order Quantity]]*Sales_Data17[[#This Row],[Unit Price]]</f>
        <v>2214.7222222222222</v>
      </c>
      <c r="P3455" s="9">
        <v>248.04888888888888</v>
      </c>
      <c r="Q3455" s="9">
        <f>Sales_Data17[[#This Row],[Line Total]]-(Sales_Data17[[#This Row],[Total Unit Cost]]*Sales_Data17[[#This Row],[Order Quantity]])</f>
        <v>974.47777777777765</v>
      </c>
      <c r="R3455" s="1" t="str">
        <f>TEXT(Sales_Data17[[#This Row],[OrderDate]],"MMM")</f>
        <v>Feb</v>
      </c>
      <c r="S3455" s="1" t="str">
        <f t="shared" si="53"/>
        <v>2014</v>
      </c>
    </row>
    <row r="3456" spans="1:19">
      <c r="A3456" t="s">
        <v>3479</v>
      </c>
      <c r="B3456" s="2">
        <v>41689</v>
      </c>
      <c r="C3456" s="2" t="str">
        <f>VLOOKUP(Sales_Data17[[#This Row],[Customer Name Index]],Customer_Data[#All],2,0)</f>
        <v>Procter Corp</v>
      </c>
      <c r="D3456">
        <v>5</v>
      </c>
      <c r="E3456" t="s">
        <v>2</v>
      </c>
      <c r="F3456" t="s">
        <v>8168</v>
      </c>
      <c r="G3456" t="s">
        <v>8027</v>
      </c>
      <c r="H3456" t="str">
        <f>VLOOKUP(Sales_Data17[[#This Row],[Delivery Region Index]],Regions_Table[#All],2,0)</f>
        <v>New South Wales</v>
      </c>
      <c r="I3456" t="str">
        <f>VLOOKUP(Sales_Data17[[#This Row],[Delivery Region Index]],Regions_Table[#All],3,0)</f>
        <v>Maitland</v>
      </c>
      <c r="J3456">
        <v>15</v>
      </c>
      <c r="K3456">
        <v>2</v>
      </c>
      <c r="L3456" t="str">
        <f>VLOOKUP(Sales_Data17[[#This Row],[Product Description Index]],Products_Data[#All],2,0)</f>
        <v>Pants</v>
      </c>
      <c r="M3456">
        <v>7</v>
      </c>
      <c r="N3456" s="9">
        <v>203.23333333333335</v>
      </c>
      <c r="O3456" s="9">
        <f>Sales_Data17[[#This Row],[Order Quantity]]*Sales_Data17[[#This Row],[Unit Price]]</f>
        <v>1422.6333333333334</v>
      </c>
      <c r="P3456" s="9">
        <v>95.519666666666666</v>
      </c>
      <c r="Q3456" s="9">
        <f>Sales_Data17[[#This Row],[Line Total]]-(Sales_Data17[[#This Row],[Total Unit Cost]]*Sales_Data17[[#This Row],[Order Quantity]])</f>
        <v>753.99566666666681</v>
      </c>
      <c r="R3456" s="1" t="str">
        <f>TEXT(Sales_Data17[[#This Row],[OrderDate]],"MMM")</f>
        <v>Feb</v>
      </c>
      <c r="S3456" s="1" t="str">
        <f t="shared" si="53"/>
        <v>2014</v>
      </c>
    </row>
    <row r="3457" spans="1:19">
      <c r="A3457" t="s">
        <v>3480</v>
      </c>
      <c r="B3457" s="2">
        <v>41689</v>
      </c>
      <c r="C3457" s="2" t="str">
        <f>VLOOKUP(Sales_Data17[[#This Row],[Customer Name Index]],Customer_Data[#All],2,0)</f>
        <v xml:space="preserve">Ei </v>
      </c>
      <c r="D3457">
        <v>9</v>
      </c>
      <c r="E3457" t="s">
        <v>3</v>
      </c>
      <c r="F3457" t="s">
        <v>8168</v>
      </c>
      <c r="G3457" t="s">
        <v>8027</v>
      </c>
      <c r="H3457" t="str">
        <f>VLOOKUP(Sales_Data17[[#This Row],[Delivery Region Index]],Regions_Table[#All],2,0)</f>
        <v>New South Wales</v>
      </c>
      <c r="I3457" t="str">
        <f>VLOOKUP(Sales_Data17[[#This Row],[Delivery Region Index]],Regions_Table[#All],3,0)</f>
        <v>Wollongong</v>
      </c>
      <c r="J3457">
        <v>24</v>
      </c>
      <c r="K3457">
        <v>4</v>
      </c>
      <c r="L3457" t="str">
        <f>VLOOKUP(Sales_Data17[[#This Row],[Product Description Index]],Products_Data[#All],2,0)</f>
        <v>Jeans</v>
      </c>
      <c r="M3457">
        <v>4</v>
      </c>
      <c r="N3457" s="9">
        <v>269.48888888888888</v>
      </c>
      <c r="O3457" s="9">
        <f>Sales_Data17[[#This Row],[Order Quantity]]*Sales_Data17[[#This Row],[Unit Price]]</f>
        <v>1077.9555555555555</v>
      </c>
      <c r="P3457" s="9">
        <v>161.69333333333333</v>
      </c>
      <c r="Q3457" s="9">
        <f>Sales_Data17[[#This Row],[Line Total]]-(Sales_Data17[[#This Row],[Total Unit Cost]]*Sales_Data17[[#This Row],[Order Quantity]])</f>
        <v>431.18222222222221</v>
      </c>
      <c r="R3457" s="1" t="str">
        <f>TEXT(Sales_Data17[[#This Row],[OrderDate]],"MMM")</f>
        <v>Feb</v>
      </c>
      <c r="S3457" s="1" t="str">
        <f t="shared" si="53"/>
        <v>2014</v>
      </c>
    </row>
    <row r="3458" spans="1:19">
      <c r="A3458" t="s">
        <v>3481</v>
      </c>
      <c r="B3458" s="2">
        <v>41689</v>
      </c>
      <c r="C3458" s="2" t="str">
        <f>VLOOKUP(Sales_Data17[[#This Row],[Customer Name Index]],Customer_Data[#All],2,0)</f>
        <v>New Ltd</v>
      </c>
      <c r="D3458">
        <v>7</v>
      </c>
      <c r="E3458" t="s">
        <v>2</v>
      </c>
      <c r="F3458" t="s">
        <v>8168</v>
      </c>
      <c r="G3458" t="s">
        <v>8027</v>
      </c>
      <c r="H3458" t="str">
        <f>VLOOKUP(Sales_Data17[[#This Row],[Delivery Region Index]],Regions_Table[#All],2,0)</f>
        <v>New South Wales</v>
      </c>
      <c r="I3458" t="str">
        <f>VLOOKUP(Sales_Data17[[#This Row],[Delivery Region Index]],Regions_Table[#All],3,0)</f>
        <v>Orange</v>
      </c>
      <c r="J3458">
        <v>18</v>
      </c>
      <c r="K3458">
        <v>3</v>
      </c>
      <c r="L3458" t="str">
        <f>VLOOKUP(Sales_Data17[[#This Row],[Product Description Index]],Products_Data[#All],2,0)</f>
        <v>Sunglasses</v>
      </c>
      <c r="M3458">
        <v>3</v>
      </c>
      <c r="N3458" s="9">
        <v>119.85555555555555</v>
      </c>
      <c r="O3458" s="9">
        <f>Sales_Data17[[#This Row],[Order Quantity]]*Sales_Data17[[#This Row],[Unit Price]]</f>
        <v>359.56666666666666</v>
      </c>
      <c r="P3458" s="9">
        <v>75.509</v>
      </c>
      <c r="Q3458" s="9">
        <f>Sales_Data17[[#This Row],[Line Total]]-(Sales_Data17[[#This Row],[Total Unit Cost]]*Sales_Data17[[#This Row],[Order Quantity]])</f>
        <v>133.03966666666668</v>
      </c>
      <c r="R3458" s="1" t="str">
        <f>TEXT(Sales_Data17[[#This Row],[OrderDate]],"MMM")</f>
        <v>Feb</v>
      </c>
      <c r="S3458" s="1" t="str">
        <f t="shared" ref="S3458:S3521" si="54">TEXT(B3458,"YYY")</f>
        <v>2014</v>
      </c>
    </row>
    <row r="3459" spans="1:19">
      <c r="A3459" t="s">
        <v>3482</v>
      </c>
      <c r="B3459" s="2">
        <v>41690</v>
      </c>
      <c r="C3459" s="2" t="str">
        <f>VLOOKUP(Sales_Data17[[#This Row],[Customer Name Index]],Customer_Data[#All],2,0)</f>
        <v xml:space="preserve">Ei </v>
      </c>
      <c r="D3459">
        <v>9</v>
      </c>
      <c r="E3459" t="s">
        <v>4</v>
      </c>
      <c r="F3459" t="s">
        <v>8168</v>
      </c>
      <c r="G3459" t="s">
        <v>8027</v>
      </c>
      <c r="H3459" t="str">
        <f>VLOOKUP(Sales_Data17[[#This Row],[Delivery Region Index]],Regions_Table[#All],2,0)</f>
        <v>New South Wales</v>
      </c>
      <c r="I3459" t="str">
        <f>VLOOKUP(Sales_Data17[[#This Row],[Delivery Region Index]],Regions_Table[#All],3,0)</f>
        <v>Wyong</v>
      </c>
      <c r="J3459">
        <v>25</v>
      </c>
      <c r="K3459">
        <v>4</v>
      </c>
      <c r="L3459" t="str">
        <f>VLOOKUP(Sales_Data17[[#This Row],[Product Description Index]],Products_Data[#All],2,0)</f>
        <v>Jeans</v>
      </c>
      <c r="M3459">
        <v>7</v>
      </c>
      <c r="N3459" s="9">
        <v>354.35555555555561</v>
      </c>
      <c r="O3459" s="9">
        <f>Sales_Data17[[#This Row],[Order Quantity]]*Sales_Data17[[#This Row],[Unit Price]]</f>
        <v>2480.4888888888891</v>
      </c>
      <c r="P3459" s="9">
        <v>269.31022222222225</v>
      </c>
      <c r="Q3459" s="9">
        <f>Sales_Data17[[#This Row],[Line Total]]-(Sales_Data17[[#This Row],[Total Unit Cost]]*Sales_Data17[[#This Row],[Order Quantity]])</f>
        <v>595.31733333333341</v>
      </c>
      <c r="R3459" s="1" t="str">
        <f>TEXT(Sales_Data17[[#This Row],[OrderDate]],"MMM")</f>
        <v>Feb</v>
      </c>
      <c r="S3459" s="1" t="str">
        <f t="shared" si="54"/>
        <v>2014</v>
      </c>
    </row>
    <row r="3460" spans="1:19">
      <c r="A3460" t="s">
        <v>3483</v>
      </c>
      <c r="B3460" s="2">
        <v>41690</v>
      </c>
      <c r="C3460" s="2" t="str">
        <f>VLOOKUP(Sales_Data17[[#This Row],[Customer Name Index]],Customer_Data[#All],2,0)</f>
        <v>Eminence Corp</v>
      </c>
      <c r="D3460">
        <v>18</v>
      </c>
      <c r="E3460" t="s">
        <v>4</v>
      </c>
      <c r="F3460" t="s">
        <v>8168</v>
      </c>
      <c r="G3460" t="s">
        <v>8025</v>
      </c>
      <c r="H3460" t="str">
        <f>VLOOKUP(Sales_Data17[[#This Row],[Delivery Region Index]],Regions_Table[#All],2,0)</f>
        <v>Victoria</v>
      </c>
      <c r="I3460" t="str">
        <f>VLOOKUP(Sales_Data17[[#This Row],[Delivery Region Index]],Regions_Table[#All],3,0)</f>
        <v>Latrobe City</v>
      </c>
      <c r="J3460">
        <v>52</v>
      </c>
      <c r="K3460">
        <v>8</v>
      </c>
      <c r="L3460" t="str">
        <f>VLOOKUP(Sales_Data17[[#This Row],[Product Description Index]],Products_Data[#All],2,0)</f>
        <v>Shoes</v>
      </c>
      <c r="M3460">
        <v>5</v>
      </c>
      <c r="N3460" s="9">
        <v>90.077777777777783</v>
      </c>
      <c r="O3460" s="9">
        <f>Sales_Data17[[#This Row],[Order Quantity]]*Sales_Data17[[#This Row],[Unit Price]]</f>
        <v>450.38888888888891</v>
      </c>
      <c r="P3460" s="9">
        <v>73.863777777777784</v>
      </c>
      <c r="Q3460" s="9">
        <f>Sales_Data17[[#This Row],[Line Total]]-(Sales_Data17[[#This Row],[Total Unit Cost]]*Sales_Data17[[#This Row],[Order Quantity]])</f>
        <v>81.069999999999993</v>
      </c>
      <c r="R3460" s="1" t="str">
        <f>TEXT(Sales_Data17[[#This Row],[OrderDate]],"MMM")</f>
        <v>Feb</v>
      </c>
      <c r="S3460" s="1" t="str">
        <f t="shared" si="54"/>
        <v>2014</v>
      </c>
    </row>
    <row r="3461" spans="1:19">
      <c r="A3461" t="s">
        <v>3484</v>
      </c>
      <c r="B3461" s="2">
        <v>41690</v>
      </c>
      <c r="C3461" s="2" t="str">
        <f>VLOOKUP(Sales_Data17[[#This Row],[Customer Name Index]],Customer_Data[#All],2,0)</f>
        <v>21st Ltd</v>
      </c>
      <c r="D3461">
        <v>10</v>
      </c>
      <c r="E3461" t="s">
        <v>2</v>
      </c>
      <c r="F3461" t="s">
        <v>8168</v>
      </c>
      <c r="G3461" t="s">
        <v>8026</v>
      </c>
      <c r="H3461" t="str">
        <f>VLOOKUP(Sales_Data17[[#This Row],[Delivery Region Index]],Regions_Table[#All],2,0)</f>
        <v>Queensland</v>
      </c>
      <c r="I3461" t="str">
        <f>VLOOKUP(Sales_Data17[[#This Row],[Delivery Region Index]],Regions_Table[#All],3,0)</f>
        <v>Cairns</v>
      </c>
      <c r="J3461">
        <v>28</v>
      </c>
      <c r="K3461">
        <v>4</v>
      </c>
      <c r="L3461" t="str">
        <f>VLOOKUP(Sales_Data17[[#This Row],[Product Description Index]],Products_Data[#All],2,0)</f>
        <v>Jeans</v>
      </c>
      <c r="M3461">
        <v>9</v>
      </c>
      <c r="N3461" s="9">
        <v>424.33333333333331</v>
      </c>
      <c r="O3461" s="9">
        <f>Sales_Data17[[#This Row],[Order Quantity]]*Sales_Data17[[#This Row],[Unit Price]]</f>
        <v>3819</v>
      </c>
      <c r="P3461" s="9">
        <v>229.14000000000001</v>
      </c>
      <c r="Q3461" s="9">
        <f>Sales_Data17[[#This Row],[Line Total]]-(Sales_Data17[[#This Row],[Total Unit Cost]]*Sales_Data17[[#This Row],[Order Quantity]])</f>
        <v>1756.7399999999998</v>
      </c>
      <c r="R3461" s="1" t="str">
        <f>TEXT(Sales_Data17[[#This Row],[OrderDate]],"MMM")</f>
        <v>Feb</v>
      </c>
      <c r="S3461" s="1" t="str">
        <f t="shared" si="54"/>
        <v>2014</v>
      </c>
    </row>
    <row r="3462" spans="1:19">
      <c r="A3462" t="s">
        <v>3485</v>
      </c>
      <c r="B3462" s="2">
        <v>41690</v>
      </c>
      <c r="C3462" s="2" t="str">
        <f>VLOOKUP(Sales_Data17[[#This Row],[Customer Name Index]],Customer_Data[#All],2,0)</f>
        <v xml:space="preserve">Ei </v>
      </c>
      <c r="D3462">
        <v>9</v>
      </c>
      <c r="E3462" t="s">
        <v>4</v>
      </c>
      <c r="F3462" t="s">
        <v>8168</v>
      </c>
      <c r="G3462" t="s">
        <v>8027</v>
      </c>
      <c r="H3462" t="str">
        <f>VLOOKUP(Sales_Data17[[#This Row],[Delivery Region Index]],Regions_Table[#All],2,0)</f>
        <v>New South Wales</v>
      </c>
      <c r="I3462" t="str">
        <f>VLOOKUP(Sales_Data17[[#This Row],[Delivery Region Index]],Regions_Table[#All],3,0)</f>
        <v>Wollongong</v>
      </c>
      <c r="J3462">
        <v>24</v>
      </c>
      <c r="K3462">
        <v>4</v>
      </c>
      <c r="L3462" t="str">
        <f>VLOOKUP(Sales_Data17[[#This Row],[Product Description Index]],Products_Data[#All],2,0)</f>
        <v>Jeans</v>
      </c>
      <c r="M3462">
        <v>5</v>
      </c>
      <c r="N3462" s="9">
        <v>396.04444444444448</v>
      </c>
      <c r="O3462" s="9">
        <f>Sales_Data17[[#This Row],[Order Quantity]]*Sales_Data17[[#This Row],[Unit Price]]</f>
        <v>1980.2222222222224</v>
      </c>
      <c r="P3462" s="9">
        <v>285.15199999999999</v>
      </c>
      <c r="Q3462" s="9">
        <f>Sales_Data17[[#This Row],[Line Total]]-(Sales_Data17[[#This Row],[Total Unit Cost]]*Sales_Data17[[#This Row],[Order Quantity]])</f>
        <v>554.46222222222241</v>
      </c>
      <c r="R3462" s="1" t="str">
        <f>TEXT(Sales_Data17[[#This Row],[OrderDate]],"MMM")</f>
        <v>Feb</v>
      </c>
      <c r="S3462" s="1" t="str">
        <f t="shared" si="54"/>
        <v>2014</v>
      </c>
    </row>
    <row r="3463" spans="1:19">
      <c r="A3463" t="s">
        <v>3486</v>
      </c>
      <c r="B3463" s="2">
        <v>41690</v>
      </c>
      <c r="C3463" s="2" t="str">
        <f>VLOOKUP(Sales_Data17[[#This Row],[Customer Name Index]],Customer_Data[#All],2,0)</f>
        <v>Apollo Ltd</v>
      </c>
      <c r="D3463">
        <v>11</v>
      </c>
      <c r="E3463" t="s">
        <v>2</v>
      </c>
      <c r="F3463" t="s">
        <v>8168</v>
      </c>
      <c r="G3463" t="s">
        <v>8026</v>
      </c>
      <c r="H3463" t="str">
        <f>VLOOKUP(Sales_Data17[[#This Row],[Delivery Region Index]],Regions_Table[#All],2,0)</f>
        <v>Queensland</v>
      </c>
      <c r="I3463" t="str">
        <f>VLOOKUP(Sales_Data17[[#This Row],[Delivery Region Index]],Regions_Table[#All],3,0)</f>
        <v>Gladstone</v>
      </c>
      <c r="J3463">
        <v>30</v>
      </c>
      <c r="K3463">
        <v>5</v>
      </c>
      <c r="L3463" t="str">
        <f>VLOOKUP(Sales_Data17[[#This Row],[Product Description Index]],Products_Data[#All],2,0)</f>
        <v>Hats</v>
      </c>
      <c r="M3463">
        <v>6</v>
      </c>
      <c r="N3463" s="9">
        <v>261.3</v>
      </c>
      <c r="O3463" s="9">
        <f>Sales_Data17[[#This Row],[Order Quantity]]*Sales_Data17[[#This Row],[Unit Price]]</f>
        <v>1567.8000000000002</v>
      </c>
      <c r="P3463" s="9">
        <v>112.35900000000001</v>
      </c>
      <c r="Q3463" s="9">
        <f>Sales_Data17[[#This Row],[Line Total]]-(Sales_Data17[[#This Row],[Total Unit Cost]]*Sales_Data17[[#This Row],[Order Quantity]])</f>
        <v>893.64600000000019</v>
      </c>
      <c r="R3463" s="1" t="str">
        <f>TEXT(Sales_Data17[[#This Row],[OrderDate]],"MMM")</f>
        <v>Feb</v>
      </c>
      <c r="S3463" s="1" t="str">
        <f t="shared" si="54"/>
        <v>2014</v>
      </c>
    </row>
    <row r="3464" spans="1:19">
      <c r="A3464" t="s">
        <v>3487</v>
      </c>
      <c r="B3464" s="2">
        <v>41690</v>
      </c>
      <c r="C3464" s="2" t="str">
        <f>VLOOKUP(Sales_Data17[[#This Row],[Customer Name Index]],Customer_Data[#All],2,0)</f>
        <v>Ole Group</v>
      </c>
      <c r="D3464">
        <v>13</v>
      </c>
      <c r="E3464" t="s">
        <v>4</v>
      </c>
      <c r="F3464" t="s">
        <v>8168</v>
      </c>
      <c r="G3464" t="s">
        <v>8026</v>
      </c>
      <c r="H3464" t="str">
        <f>VLOOKUP(Sales_Data17[[#This Row],[Delivery Region Index]],Regions_Table[#All],2,0)</f>
        <v>Queensland</v>
      </c>
      <c r="I3464" t="str">
        <f>VLOOKUP(Sales_Data17[[#This Row],[Delivery Region Index]],Regions_Table[#All],3,0)</f>
        <v>Mount Isa</v>
      </c>
      <c r="J3464">
        <v>38</v>
      </c>
      <c r="K3464">
        <v>6</v>
      </c>
      <c r="L3464" t="str">
        <f>VLOOKUP(Sales_Data17[[#This Row],[Product Description Index]],Products_Data[#All],2,0)</f>
        <v>Socks</v>
      </c>
      <c r="M3464">
        <v>2</v>
      </c>
      <c r="N3464" s="9">
        <v>129.53333333333333</v>
      </c>
      <c r="O3464" s="9">
        <f>Sales_Data17[[#This Row],[Order Quantity]]*Sales_Data17[[#This Row],[Unit Price]]</f>
        <v>259.06666666666666</v>
      </c>
      <c r="P3464" s="9">
        <v>91.968666666666664</v>
      </c>
      <c r="Q3464" s="9">
        <f>Sales_Data17[[#This Row],[Line Total]]-(Sales_Data17[[#This Row],[Total Unit Cost]]*Sales_Data17[[#This Row],[Order Quantity]])</f>
        <v>75.129333333333335</v>
      </c>
      <c r="R3464" s="1" t="str">
        <f>TEXT(Sales_Data17[[#This Row],[OrderDate]],"MMM")</f>
        <v>Feb</v>
      </c>
      <c r="S3464" s="1" t="str">
        <f t="shared" si="54"/>
        <v>2014</v>
      </c>
    </row>
    <row r="3465" spans="1:19">
      <c r="A3465" t="s">
        <v>3488</v>
      </c>
      <c r="B3465" s="2">
        <v>41690</v>
      </c>
      <c r="C3465" s="2" t="str">
        <f>VLOOKUP(Sales_Data17[[#This Row],[Customer Name Index]],Customer_Data[#All],2,0)</f>
        <v>New Ltd</v>
      </c>
      <c r="D3465">
        <v>7</v>
      </c>
      <c r="E3465" t="s">
        <v>3</v>
      </c>
      <c r="F3465" t="s">
        <v>8168</v>
      </c>
      <c r="G3465" t="s">
        <v>8027</v>
      </c>
      <c r="H3465" t="str">
        <f>VLOOKUP(Sales_Data17[[#This Row],[Delivery Region Index]],Regions_Table[#All],2,0)</f>
        <v>New South Wales</v>
      </c>
      <c r="I3465" t="str">
        <f>VLOOKUP(Sales_Data17[[#This Row],[Delivery Region Index]],Regions_Table[#All],3,0)</f>
        <v>Tamworth</v>
      </c>
      <c r="J3465">
        <v>21</v>
      </c>
      <c r="K3465">
        <v>3</v>
      </c>
      <c r="L3465" t="str">
        <f>VLOOKUP(Sales_Data17[[#This Row],[Product Description Index]],Products_Data[#All],2,0)</f>
        <v>Sunglasses</v>
      </c>
      <c r="M3465">
        <v>7</v>
      </c>
      <c r="N3465" s="9">
        <v>123.57777777777778</v>
      </c>
      <c r="O3465" s="9">
        <f>Sales_Data17[[#This Row],[Order Quantity]]*Sales_Data17[[#This Row],[Unit Price]]</f>
        <v>865.04444444444448</v>
      </c>
      <c r="P3465" s="9">
        <v>70.439333333333323</v>
      </c>
      <c r="Q3465" s="9">
        <f>Sales_Data17[[#This Row],[Line Total]]-(Sales_Data17[[#This Row],[Total Unit Cost]]*Sales_Data17[[#This Row],[Order Quantity]])</f>
        <v>371.9691111111112</v>
      </c>
      <c r="R3465" s="1" t="str">
        <f>TEXT(Sales_Data17[[#This Row],[OrderDate]],"MMM")</f>
        <v>Feb</v>
      </c>
      <c r="S3465" s="1" t="str">
        <f t="shared" si="54"/>
        <v>2014</v>
      </c>
    </row>
    <row r="3466" spans="1:19">
      <c r="A3466" t="s">
        <v>3489</v>
      </c>
      <c r="B3466" s="2">
        <v>41690</v>
      </c>
      <c r="C3466" s="2" t="str">
        <f>VLOOKUP(Sales_Data17[[#This Row],[Customer Name Index]],Customer_Data[#All],2,0)</f>
        <v xml:space="preserve">Medline </v>
      </c>
      <c r="D3466">
        <v>12</v>
      </c>
      <c r="E3466" t="s">
        <v>2</v>
      </c>
      <c r="F3466" t="s">
        <v>8168</v>
      </c>
      <c r="G3466" t="s">
        <v>8026</v>
      </c>
      <c r="H3466" t="str">
        <f>VLOOKUP(Sales_Data17[[#This Row],[Delivery Region Index]],Regions_Table[#All],2,0)</f>
        <v>Queensland</v>
      </c>
      <c r="I3466" t="str">
        <f>VLOOKUP(Sales_Data17[[#This Row],[Delivery Region Index]],Regions_Table[#All],3,0)</f>
        <v>Ipswich</v>
      </c>
      <c r="J3466">
        <v>34</v>
      </c>
      <c r="K3466">
        <v>5</v>
      </c>
      <c r="L3466" t="str">
        <f>VLOOKUP(Sales_Data17[[#This Row],[Product Description Index]],Products_Data[#All],2,0)</f>
        <v>Hats</v>
      </c>
      <c r="M3466">
        <v>5</v>
      </c>
      <c r="N3466" s="9">
        <v>97.522222222222226</v>
      </c>
      <c r="O3466" s="9">
        <f>Sales_Data17[[#This Row],[Order Quantity]]*Sales_Data17[[#This Row],[Unit Price]]</f>
        <v>487.61111111111114</v>
      </c>
      <c r="P3466" s="9">
        <v>69.24077777777778</v>
      </c>
      <c r="Q3466" s="9">
        <f>Sales_Data17[[#This Row],[Line Total]]-(Sales_Data17[[#This Row],[Total Unit Cost]]*Sales_Data17[[#This Row],[Order Quantity]])</f>
        <v>141.40722222222223</v>
      </c>
      <c r="R3466" s="1" t="str">
        <f>TEXT(Sales_Data17[[#This Row],[OrderDate]],"MMM")</f>
        <v>Feb</v>
      </c>
      <c r="S3466" s="1" t="str">
        <f t="shared" si="54"/>
        <v>2014</v>
      </c>
    </row>
    <row r="3467" spans="1:19">
      <c r="A3467" t="s">
        <v>3490</v>
      </c>
      <c r="B3467" s="2">
        <v>41690</v>
      </c>
      <c r="C3467" s="2" t="str">
        <f>VLOOKUP(Sales_Data17[[#This Row],[Customer Name Index]],Customer_Data[#All],2,0)</f>
        <v>Pure Group</v>
      </c>
      <c r="D3467">
        <v>17</v>
      </c>
      <c r="E3467" t="s">
        <v>4</v>
      </c>
      <c r="F3467" t="s">
        <v>8168</v>
      </c>
      <c r="G3467" t="s">
        <v>8025</v>
      </c>
      <c r="H3467" t="str">
        <f>VLOOKUP(Sales_Data17[[#This Row],[Delivery Region Index]],Regions_Table[#All],2,0)</f>
        <v>Victoria</v>
      </c>
      <c r="I3467" t="str">
        <f>VLOOKUP(Sales_Data17[[#This Row],[Delivery Region Index]],Regions_Table[#All],3,0)</f>
        <v>Ballarat</v>
      </c>
      <c r="J3467">
        <v>49</v>
      </c>
      <c r="K3467">
        <v>7</v>
      </c>
      <c r="L3467" t="str">
        <f>VLOOKUP(Sales_Data17[[#This Row],[Product Description Index]],Products_Data[#All],2,0)</f>
        <v>Dress Shirts</v>
      </c>
      <c r="M3467">
        <v>7</v>
      </c>
      <c r="N3467" s="9">
        <v>198.76666666666668</v>
      </c>
      <c r="O3467" s="9">
        <f>Sales_Data17[[#This Row],[Order Quantity]]*Sales_Data17[[#This Row],[Unit Price]]</f>
        <v>1391.3666666666668</v>
      </c>
      <c r="P3467" s="9">
        <v>159.01333333333335</v>
      </c>
      <c r="Q3467" s="9">
        <f>Sales_Data17[[#This Row],[Line Total]]-(Sales_Data17[[#This Row],[Total Unit Cost]]*Sales_Data17[[#This Row],[Order Quantity]])</f>
        <v>278.27333333333331</v>
      </c>
      <c r="R3467" s="1" t="str">
        <f>TEXT(Sales_Data17[[#This Row],[OrderDate]],"MMM")</f>
        <v>Feb</v>
      </c>
      <c r="S3467" s="1" t="str">
        <f t="shared" si="54"/>
        <v>2014</v>
      </c>
    </row>
    <row r="3468" spans="1:19">
      <c r="A3468" t="s">
        <v>3491</v>
      </c>
      <c r="B3468" s="2">
        <v>41690</v>
      </c>
      <c r="C3468" s="2" t="str">
        <f>VLOOKUP(Sales_Data17[[#This Row],[Customer Name Index]],Customer_Data[#All],2,0)</f>
        <v>Medsep Group</v>
      </c>
      <c r="D3468">
        <v>8</v>
      </c>
      <c r="E3468" t="s">
        <v>3</v>
      </c>
      <c r="F3468" t="s">
        <v>8168</v>
      </c>
      <c r="G3468" t="s">
        <v>8027</v>
      </c>
      <c r="H3468" t="str">
        <f>VLOOKUP(Sales_Data17[[#This Row],[Delivery Region Index]],Regions_Table[#All],2,0)</f>
        <v>New South Wales</v>
      </c>
      <c r="I3468" t="str">
        <f>VLOOKUP(Sales_Data17[[#This Row],[Delivery Region Index]],Regions_Table[#All],3,0)</f>
        <v>Wagga Wagga</v>
      </c>
      <c r="J3468">
        <v>23</v>
      </c>
      <c r="K3468">
        <v>4</v>
      </c>
      <c r="L3468" t="str">
        <f>VLOOKUP(Sales_Data17[[#This Row],[Product Description Index]],Products_Data[#All],2,0)</f>
        <v>Jeans</v>
      </c>
      <c r="M3468">
        <v>3</v>
      </c>
      <c r="N3468" s="9">
        <v>282.88888888888891</v>
      </c>
      <c r="O3468" s="9">
        <f>Sales_Data17[[#This Row],[Order Quantity]]*Sales_Data17[[#This Row],[Unit Price]]</f>
        <v>848.66666666666674</v>
      </c>
      <c r="P3468" s="9">
        <v>152.76000000000002</v>
      </c>
      <c r="Q3468" s="9">
        <f>Sales_Data17[[#This Row],[Line Total]]-(Sales_Data17[[#This Row],[Total Unit Cost]]*Sales_Data17[[#This Row],[Order Quantity]])</f>
        <v>390.38666666666666</v>
      </c>
      <c r="R3468" s="1" t="str">
        <f>TEXT(Sales_Data17[[#This Row],[OrderDate]],"MMM")</f>
        <v>Feb</v>
      </c>
      <c r="S3468" s="1" t="str">
        <f t="shared" si="54"/>
        <v>2014</v>
      </c>
    </row>
    <row r="3469" spans="1:19">
      <c r="A3469" t="s">
        <v>3492</v>
      </c>
      <c r="B3469" s="2">
        <v>41691</v>
      </c>
      <c r="C3469" s="2" t="str">
        <f>VLOOKUP(Sales_Data17[[#This Row],[Customer Name Index]],Customer_Data[#All],2,0)</f>
        <v>Procter Corp</v>
      </c>
      <c r="D3469">
        <v>5</v>
      </c>
      <c r="E3469" t="s">
        <v>4</v>
      </c>
      <c r="F3469" t="s">
        <v>8168</v>
      </c>
      <c r="G3469" t="s">
        <v>8027</v>
      </c>
      <c r="H3469" t="str">
        <f>VLOOKUP(Sales_Data17[[#This Row],[Delivery Region Index]],Regions_Table[#All],2,0)</f>
        <v>New South Wales</v>
      </c>
      <c r="I3469" t="str">
        <f>VLOOKUP(Sales_Data17[[#This Row],[Delivery Region Index]],Regions_Table[#All],3,0)</f>
        <v>Lismore</v>
      </c>
      <c r="J3469">
        <v>14</v>
      </c>
      <c r="K3469">
        <v>2</v>
      </c>
      <c r="L3469" t="str">
        <f>VLOOKUP(Sales_Data17[[#This Row],[Product Description Index]],Products_Data[#All],2,0)</f>
        <v>Pants</v>
      </c>
      <c r="M3469">
        <v>3</v>
      </c>
      <c r="N3469" s="9">
        <v>273.95555555555552</v>
      </c>
      <c r="O3469" s="9">
        <f>Sales_Data17[[#This Row],[Order Quantity]]*Sales_Data17[[#This Row],[Unit Price]]</f>
        <v>821.86666666666656</v>
      </c>
      <c r="P3469" s="9">
        <v>191.76888888888888</v>
      </c>
      <c r="Q3469" s="9">
        <f>Sales_Data17[[#This Row],[Line Total]]-(Sales_Data17[[#This Row],[Total Unit Cost]]*Sales_Data17[[#This Row],[Order Quantity]])</f>
        <v>246.55999999999995</v>
      </c>
      <c r="R3469" s="1" t="str">
        <f>TEXT(Sales_Data17[[#This Row],[OrderDate]],"MMM")</f>
        <v>Feb</v>
      </c>
      <c r="S3469" s="1" t="str">
        <f t="shared" si="54"/>
        <v>2014</v>
      </c>
    </row>
    <row r="3470" spans="1:19">
      <c r="A3470" t="s">
        <v>3493</v>
      </c>
      <c r="B3470" s="2">
        <v>41691</v>
      </c>
      <c r="C3470" s="2" t="str">
        <f>VLOOKUP(Sales_Data17[[#This Row],[Customer Name Index]],Customer_Data[#All],2,0)</f>
        <v>3LAB, Ltd</v>
      </c>
      <c r="D3470">
        <v>16</v>
      </c>
      <c r="E3470" t="s">
        <v>4</v>
      </c>
      <c r="F3470" t="s">
        <v>8168</v>
      </c>
      <c r="G3470" t="s">
        <v>8025</v>
      </c>
      <c r="H3470" t="str">
        <f>VLOOKUP(Sales_Data17[[#This Row],[Delivery Region Index]],Regions_Table[#All],2,0)</f>
        <v>South Australia</v>
      </c>
      <c r="I3470" t="str">
        <f>VLOOKUP(Sales_Data17[[#This Row],[Delivery Region Index]],Regions_Table[#All],3,0)</f>
        <v>Adelaide</v>
      </c>
      <c r="J3470">
        <v>46</v>
      </c>
      <c r="K3470">
        <v>7</v>
      </c>
      <c r="L3470" t="str">
        <f>VLOOKUP(Sales_Data17[[#This Row],[Product Description Index]],Products_Data[#All],2,0)</f>
        <v>Dress Shirts</v>
      </c>
      <c r="M3470">
        <v>4</v>
      </c>
      <c r="N3470" s="9">
        <v>661.81111111111113</v>
      </c>
      <c r="O3470" s="9">
        <f>Sales_Data17[[#This Row],[Order Quantity]]*Sales_Data17[[#This Row],[Unit Price]]</f>
        <v>2647.2444444444445</v>
      </c>
      <c r="P3470" s="9">
        <v>469.88588888888887</v>
      </c>
      <c r="Q3470" s="9">
        <f>Sales_Data17[[#This Row],[Line Total]]-(Sales_Data17[[#This Row],[Total Unit Cost]]*Sales_Data17[[#This Row],[Order Quantity]])</f>
        <v>767.70088888888904</v>
      </c>
      <c r="R3470" s="1" t="str">
        <f>TEXT(Sales_Data17[[#This Row],[OrderDate]],"MMM")</f>
        <v>Feb</v>
      </c>
      <c r="S3470" s="1" t="str">
        <f t="shared" si="54"/>
        <v>2014</v>
      </c>
    </row>
    <row r="3471" spans="1:19">
      <c r="A3471" t="s">
        <v>3494</v>
      </c>
      <c r="B3471" s="2">
        <v>41691</v>
      </c>
      <c r="C3471" s="2" t="str">
        <f>VLOOKUP(Sales_Data17[[#This Row],[Customer Name Index]],Customer_Data[#All],2,0)</f>
        <v>Pure Group</v>
      </c>
      <c r="D3471">
        <v>17</v>
      </c>
      <c r="E3471" t="s">
        <v>4</v>
      </c>
      <c r="F3471" t="s">
        <v>8168</v>
      </c>
      <c r="G3471" t="s">
        <v>8025</v>
      </c>
      <c r="H3471" t="str">
        <f>VLOOKUP(Sales_Data17[[#This Row],[Delivery Region Index]],Regions_Table[#All],2,0)</f>
        <v>Victoria</v>
      </c>
      <c r="I3471" t="str">
        <f>VLOOKUP(Sales_Data17[[#This Row],[Delivery Region Index]],Regions_Table[#All],3,0)</f>
        <v>Melbourne</v>
      </c>
      <c r="J3471">
        <v>47</v>
      </c>
      <c r="K3471">
        <v>7</v>
      </c>
      <c r="L3471" t="str">
        <f>VLOOKUP(Sales_Data17[[#This Row],[Product Description Index]],Products_Data[#All],2,0)</f>
        <v>Dress Shirts</v>
      </c>
      <c r="M3471">
        <v>2</v>
      </c>
      <c r="N3471" s="9">
        <v>119.11111111111111</v>
      </c>
      <c r="O3471" s="9">
        <f>Sales_Data17[[#This Row],[Order Quantity]]*Sales_Data17[[#This Row],[Unit Price]]</f>
        <v>238.22222222222223</v>
      </c>
      <c r="P3471" s="9">
        <v>76.231111111111119</v>
      </c>
      <c r="Q3471" s="9">
        <f>Sales_Data17[[#This Row],[Line Total]]-(Sales_Data17[[#This Row],[Total Unit Cost]]*Sales_Data17[[#This Row],[Order Quantity]])</f>
        <v>85.759999999999991</v>
      </c>
      <c r="R3471" s="1" t="str">
        <f>TEXT(Sales_Data17[[#This Row],[OrderDate]],"MMM")</f>
        <v>Feb</v>
      </c>
      <c r="S3471" s="1" t="str">
        <f t="shared" si="54"/>
        <v>2014</v>
      </c>
    </row>
    <row r="3472" spans="1:19">
      <c r="A3472" t="s">
        <v>3495</v>
      </c>
      <c r="B3472" s="2">
        <v>41691</v>
      </c>
      <c r="C3472" s="2" t="str">
        <f>VLOOKUP(Sales_Data17[[#This Row],[Customer Name Index]],Customer_Data[#All],2,0)</f>
        <v xml:space="preserve">Qualitest </v>
      </c>
      <c r="D3472">
        <v>19</v>
      </c>
      <c r="E3472" t="s">
        <v>4</v>
      </c>
      <c r="F3472" t="s">
        <v>8168</v>
      </c>
      <c r="G3472" t="s">
        <v>8028</v>
      </c>
      <c r="H3472" t="str">
        <f>VLOOKUP(Sales_Data17[[#This Row],[Delivery Region Index]],Regions_Table[#All],2,0)</f>
        <v>Victoria</v>
      </c>
      <c r="I3472" t="str">
        <f>VLOOKUP(Sales_Data17[[#This Row],[Delivery Region Index]],Regions_Table[#All],3,0)</f>
        <v>Shepparton</v>
      </c>
      <c r="J3472">
        <v>54</v>
      </c>
      <c r="K3472">
        <v>8</v>
      </c>
      <c r="L3472" t="str">
        <f>VLOOKUP(Sales_Data17[[#This Row],[Product Description Index]],Products_Data[#All],2,0)</f>
        <v>Shoes</v>
      </c>
      <c r="M3472">
        <v>5</v>
      </c>
      <c r="N3472" s="9">
        <v>108.6888888888889</v>
      </c>
      <c r="O3472" s="9">
        <f>Sales_Data17[[#This Row],[Order Quantity]]*Sales_Data17[[#This Row],[Unit Price]]</f>
        <v>543.44444444444446</v>
      </c>
      <c r="P3472" s="9">
        <v>74.995333333333335</v>
      </c>
      <c r="Q3472" s="9">
        <f>Sales_Data17[[#This Row],[Line Total]]-(Sales_Data17[[#This Row],[Total Unit Cost]]*Sales_Data17[[#This Row],[Order Quantity]])</f>
        <v>168.46777777777777</v>
      </c>
      <c r="R3472" s="1" t="str">
        <f>TEXT(Sales_Data17[[#This Row],[OrderDate]],"MMM")</f>
        <v>Feb</v>
      </c>
      <c r="S3472" s="1" t="str">
        <f t="shared" si="54"/>
        <v>2014</v>
      </c>
    </row>
    <row r="3473" spans="1:19">
      <c r="A3473" t="s">
        <v>3496</v>
      </c>
      <c r="B3473" s="2">
        <v>41692</v>
      </c>
      <c r="C3473" s="2" t="str">
        <f>VLOOKUP(Sales_Data17[[#This Row],[Customer Name Index]],Customer_Data[#All],2,0)</f>
        <v xml:space="preserve">Medline </v>
      </c>
      <c r="D3473">
        <v>12</v>
      </c>
      <c r="E3473" t="s">
        <v>4</v>
      </c>
      <c r="F3473" t="s">
        <v>8168</v>
      </c>
      <c r="G3473" t="s">
        <v>8026</v>
      </c>
      <c r="H3473" t="str">
        <f>VLOOKUP(Sales_Data17[[#This Row],[Delivery Region Index]],Regions_Table[#All],2,0)</f>
        <v>Queensland</v>
      </c>
      <c r="I3473" t="str">
        <f>VLOOKUP(Sales_Data17[[#This Row],[Delivery Region Index]],Regions_Table[#All],3,0)</f>
        <v>Ipswich</v>
      </c>
      <c r="J3473">
        <v>34</v>
      </c>
      <c r="K3473">
        <v>5</v>
      </c>
      <c r="L3473" t="str">
        <f>VLOOKUP(Sales_Data17[[#This Row],[Product Description Index]],Products_Data[#All],2,0)</f>
        <v>Hats</v>
      </c>
      <c r="M3473">
        <v>5</v>
      </c>
      <c r="N3473" s="9">
        <v>20.100000000000001</v>
      </c>
      <c r="O3473" s="9">
        <f>Sales_Data17[[#This Row],[Order Quantity]]*Sales_Data17[[#This Row],[Unit Price]]</f>
        <v>100.5</v>
      </c>
      <c r="P3473" s="9">
        <v>8.8440000000000012</v>
      </c>
      <c r="Q3473" s="9">
        <f>Sales_Data17[[#This Row],[Line Total]]-(Sales_Data17[[#This Row],[Total Unit Cost]]*Sales_Data17[[#This Row],[Order Quantity]])</f>
        <v>56.279999999999994</v>
      </c>
      <c r="R3473" s="1" t="str">
        <f>TEXT(Sales_Data17[[#This Row],[OrderDate]],"MMM")</f>
        <v>Feb</v>
      </c>
      <c r="S3473" s="1" t="str">
        <f t="shared" si="54"/>
        <v>2014</v>
      </c>
    </row>
    <row r="3474" spans="1:19">
      <c r="A3474" t="s">
        <v>3497</v>
      </c>
      <c r="B3474" s="2">
        <v>41692</v>
      </c>
      <c r="C3474" s="2" t="str">
        <f>VLOOKUP(Sales_Data17[[#This Row],[Customer Name Index]],Customer_Data[#All],2,0)</f>
        <v>New Ltd</v>
      </c>
      <c r="D3474">
        <v>7</v>
      </c>
      <c r="E3474" t="s">
        <v>4</v>
      </c>
      <c r="F3474" t="s">
        <v>8168</v>
      </c>
      <c r="G3474" t="s">
        <v>8027</v>
      </c>
      <c r="H3474" t="str">
        <f>VLOOKUP(Sales_Data17[[#This Row],[Delivery Region Index]],Regions_Table[#All],2,0)</f>
        <v>New South Wales</v>
      </c>
      <c r="I3474" t="str">
        <f>VLOOKUP(Sales_Data17[[#This Row],[Delivery Region Index]],Regions_Table[#All],3,0)</f>
        <v>Orange</v>
      </c>
      <c r="J3474">
        <v>18</v>
      </c>
      <c r="K3474">
        <v>3</v>
      </c>
      <c r="L3474" t="str">
        <f>VLOOKUP(Sales_Data17[[#This Row],[Product Description Index]],Products_Data[#All],2,0)</f>
        <v>Sunglasses</v>
      </c>
      <c r="M3474">
        <v>7</v>
      </c>
      <c r="N3474" s="9">
        <v>95.288888888888891</v>
      </c>
      <c r="O3474" s="9">
        <f>Sales_Data17[[#This Row],[Order Quantity]]*Sales_Data17[[#This Row],[Unit Price]]</f>
        <v>667.02222222222224</v>
      </c>
      <c r="P3474" s="9">
        <v>47.644444444444446</v>
      </c>
      <c r="Q3474" s="9">
        <f>Sales_Data17[[#This Row],[Line Total]]-(Sales_Data17[[#This Row],[Total Unit Cost]]*Sales_Data17[[#This Row],[Order Quantity]])</f>
        <v>333.51111111111112</v>
      </c>
      <c r="R3474" s="1" t="str">
        <f>TEXT(Sales_Data17[[#This Row],[OrderDate]],"MMM")</f>
        <v>Feb</v>
      </c>
      <c r="S3474" s="1" t="str">
        <f t="shared" si="54"/>
        <v>2014</v>
      </c>
    </row>
    <row r="3475" spans="1:19">
      <c r="A3475" t="s">
        <v>3498</v>
      </c>
      <c r="B3475" s="2">
        <v>41692</v>
      </c>
      <c r="C3475" s="2" t="str">
        <f>VLOOKUP(Sales_Data17[[#This Row],[Customer Name Index]],Customer_Data[#All],2,0)</f>
        <v xml:space="preserve">Qualitest </v>
      </c>
      <c r="D3475">
        <v>19</v>
      </c>
      <c r="E3475" t="s">
        <v>2</v>
      </c>
      <c r="F3475" t="s">
        <v>8168</v>
      </c>
      <c r="G3475" t="s">
        <v>8028</v>
      </c>
      <c r="H3475" t="str">
        <f>VLOOKUP(Sales_Data17[[#This Row],[Delivery Region Index]],Regions_Table[#All],2,0)</f>
        <v>Victoria</v>
      </c>
      <c r="I3475" t="str">
        <f>VLOOKUP(Sales_Data17[[#This Row],[Delivery Region Index]],Regions_Table[#All],3,0)</f>
        <v>Swan Hill</v>
      </c>
      <c r="J3475">
        <v>55</v>
      </c>
      <c r="K3475">
        <v>8</v>
      </c>
      <c r="L3475" t="str">
        <f>VLOOKUP(Sales_Data17[[#This Row],[Product Description Index]],Products_Data[#All],2,0)</f>
        <v>Shoes</v>
      </c>
      <c r="M3475">
        <v>1</v>
      </c>
      <c r="N3475" s="9">
        <v>639.47777777777776</v>
      </c>
      <c r="O3475" s="9">
        <f>Sales_Data17[[#This Row],[Order Quantity]]*Sales_Data17[[#This Row],[Unit Price]]</f>
        <v>639.47777777777776</v>
      </c>
      <c r="P3475" s="9">
        <v>415.66055555555556</v>
      </c>
      <c r="Q3475" s="9">
        <f>Sales_Data17[[#This Row],[Line Total]]-(Sales_Data17[[#This Row],[Total Unit Cost]]*Sales_Data17[[#This Row],[Order Quantity]])</f>
        <v>223.8172222222222</v>
      </c>
      <c r="R3475" s="1" t="str">
        <f>TEXT(Sales_Data17[[#This Row],[OrderDate]],"MMM")</f>
        <v>Feb</v>
      </c>
      <c r="S3475" s="1" t="str">
        <f t="shared" si="54"/>
        <v>2014</v>
      </c>
    </row>
    <row r="3476" spans="1:19">
      <c r="A3476" t="s">
        <v>3499</v>
      </c>
      <c r="B3476" s="2">
        <v>41692</v>
      </c>
      <c r="C3476" s="2" t="str">
        <f>VLOOKUP(Sales_Data17[[#This Row],[Customer Name Index]],Customer_Data[#All],2,0)</f>
        <v>3LAB, Ltd</v>
      </c>
      <c r="D3476">
        <v>16</v>
      </c>
      <c r="E3476" t="s">
        <v>3</v>
      </c>
      <c r="F3476" t="s">
        <v>8168</v>
      </c>
      <c r="G3476" t="s">
        <v>8025</v>
      </c>
      <c r="H3476" t="str">
        <f>VLOOKUP(Sales_Data17[[#This Row],[Delivery Region Index]],Regions_Table[#All],2,0)</f>
        <v>Queensland</v>
      </c>
      <c r="I3476" t="str">
        <f>VLOOKUP(Sales_Data17[[#This Row],[Delivery Region Index]],Regions_Table[#All],3,0)</f>
        <v>Townsville</v>
      </c>
      <c r="J3476">
        <v>45</v>
      </c>
      <c r="K3476">
        <v>7</v>
      </c>
      <c r="L3476" t="str">
        <f>VLOOKUP(Sales_Data17[[#This Row],[Product Description Index]],Products_Data[#All],2,0)</f>
        <v>Dress Shirts</v>
      </c>
      <c r="M3476">
        <v>3</v>
      </c>
      <c r="N3476" s="9">
        <v>276.18888888888893</v>
      </c>
      <c r="O3476" s="9">
        <f>Sales_Data17[[#This Row],[Order Quantity]]*Sales_Data17[[#This Row],[Unit Price]]</f>
        <v>828.56666666666683</v>
      </c>
      <c r="P3476" s="9">
        <v>220.95111111111115</v>
      </c>
      <c r="Q3476" s="9">
        <f>Sales_Data17[[#This Row],[Line Total]]-(Sales_Data17[[#This Row],[Total Unit Cost]]*Sales_Data17[[#This Row],[Order Quantity]])</f>
        <v>165.71333333333337</v>
      </c>
      <c r="R3476" s="1" t="str">
        <f>TEXT(Sales_Data17[[#This Row],[OrderDate]],"MMM")</f>
        <v>Feb</v>
      </c>
      <c r="S3476" s="1" t="str">
        <f t="shared" si="54"/>
        <v>2014</v>
      </c>
    </row>
    <row r="3477" spans="1:19">
      <c r="A3477" t="s">
        <v>3500</v>
      </c>
      <c r="B3477" s="2">
        <v>41693</v>
      </c>
      <c r="C3477" s="2" t="str">
        <f>VLOOKUP(Sales_Data17[[#This Row],[Customer Name Index]],Customer_Data[#All],2,0)</f>
        <v>Apollo Ltd</v>
      </c>
      <c r="D3477">
        <v>11</v>
      </c>
      <c r="E3477" t="s">
        <v>2</v>
      </c>
      <c r="F3477" t="s">
        <v>8168</v>
      </c>
      <c r="G3477" t="s">
        <v>8026</v>
      </c>
      <c r="H3477" t="str">
        <f>VLOOKUP(Sales_Data17[[#This Row],[Delivery Region Index]],Regions_Table[#All],2,0)</f>
        <v>Queensland</v>
      </c>
      <c r="I3477" t="str">
        <f>VLOOKUP(Sales_Data17[[#This Row],[Delivery Region Index]],Regions_Table[#All],3,0)</f>
        <v>Gympie</v>
      </c>
      <c r="J3477">
        <v>32</v>
      </c>
      <c r="K3477">
        <v>5</v>
      </c>
      <c r="L3477" t="str">
        <f>VLOOKUP(Sales_Data17[[#This Row],[Product Description Index]],Products_Data[#All],2,0)</f>
        <v>Hats</v>
      </c>
      <c r="M3477">
        <v>4</v>
      </c>
      <c r="N3477" s="9">
        <v>96.033333333333346</v>
      </c>
      <c r="O3477" s="9">
        <f>Sales_Data17[[#This Row],[Order Quantity]]*Sales_Data17[[#This Row],[Unit Price]]</f>
        <v>384.13333333333338</v>
      </c>
      <c r="P3477" s="9">
        <v>71.064666666666668</v>
      </c>
      <c r="Q3477" s="9">
        <f>Sales_Data17[[#This Row],[Line Total]]-(Sales_Data17[[#This Row],[Total Unit Cost]]*Sales_Data17[[#This Row],[Order Quantity]])</f>
        <v>99.874666666666712</v>
      </c>
      <c r="R3477" s="1" t="str">
        <f>TEXT(Sales_Data17[[#This Row],[OrderDate]],"MMM")</f>
        <v>Feb</v>
      </c>
      <c r="S3477" s="1" t="str">
        <f t="shared" si="54"/>
        <v>2014</v>
      </c>
    </row>
    <row r="3478" spans="1:19">
      <c r="A3478" t="s">
        <v>3501</v>
      </c>
      <c r="B3478" s="2">
        <v>41693</v>
      </c>
      <c r="C3478" s="2" t="str">
        <f>VLOOKUP(Sales_Data17[[#This Row],[Customer Name Index]],Customer_Data[#All],2,0)</f>
        <v>Elorac, Corp</v>
      </c>
      <c r="D3478">
        <v>3</v>
      </c>
      <c r="E3478" t="s">
        <v>2</v>
      </c>
      <c r="F3478" t="s">
        <v>8168</v>
      </c>
      <c r="G3478" t="s">
        <v>8027</v>
      </c>
      <c r="H3478" t="str">
        <f>VLOOKUP(Sales_Data17[[#This Row],[Delivery Region Index]],Regions_Table[#All],2,0)</f>
        <v>New South Wales</v>
      </c>
      <c r="I3478" t="str">
        <f>VLOOKUP(Sales_Data17[[#This Row],[Delivery Region Index]],Regions_Table[#All],3,0)</f>
        <v>Gosford</v>
      </c>
      <c r="J3478">
        <v>9</v>
      </c>
      <c r="K3478">
        <v>2</v>
      </c>
      <c r="L3478" t="str">
        <f>VLOOKUP(Sales_Data17[[#This Row],[Product Description Index]],Products_Data[#All],2,0)</f>
        <v>Pants</v>
      </c>
      <c r="M3478">
        <v>4</v>
      </c>
      <c r="N3478" s="9">
        <v>90.822222222222223</v>
      </c>
      <c r="O3478" s="9">
        <f>Sales_Data17[[#This Row],[Order Quantity]]*Sales_Data17[[#This Row],[Unit Price]]</f>
        <v>363.28888888888889</v>
      </c>
      <c r="P3478" s="9">
        <v>55.401555555555554</v>
      </c>
      <c r="Q3478" s="9">
        <f>Sales_Data17[[#This Row],[Line Total]]-(Sales_Data17[[#This Row],[Total Unit Cost]]*Sales_Data17[[#This Row],[Order Quantity]])</f>
        <v>141.68266666666668</v>
      </c>
      <c r="R3478" s="1" t="str">
        <f>TEXT(Sales_Data17[[#This Row],[OrderDate]],"MMM")</f>
        <v>Feb</v>
      </c>
      <c r="S3478" s="1" t="str">
        <f t="shared" si="54"/>
        <v>2014</v>
      </c>
    </row>
    <row r="3479" spans="1:19">
      <c r="A3479" t="s">
        <v>3502</v>
      </c>
      <c r="B3479" s="2">
        <v>41694</v>
      </c>
      <c r="C3479" s="2" t="str">
        <f>VLOOKUP(Sales_Data17[[#This Row],[Customer Name Index]],Customer_Data[#All],2,0)</f>
        <v>21st Ltd</v>
      </c>
      <c r="D3479">
        <v>10</v>
      </c>
      <c r="E3479" t="s">
        <v>2</v>
      </c>
      <c r="F3479" t="s">
        <v>8168</v>
      </c>
      <c r="G3479" t="s">
        <v>8027</v>
      </c>
      <c r="H3479" t="str">
        <f>VLOOKUP(Sales_Data17[[#This Row],[Delivery Region Index]],Regions_Table[#All],2,0)</f>
        <v>Queensland</v>
      </c>
      <c r="I3479" t="str">
        <f>VLOOKUP(Sales_Data17[[#This Row],[Delivery Region Index]],Regions_Table[#All],3,0)</f>
        <v>Bundaberg</v>
      </c>
      <c r="J3479">
        <v>27</v>
      </c>
      <c r="K3479">
        <v>4</v>
      </c>
      <c r="L3479" t="str">
        <f>VLOOKUP(Sales_Data17[[#This Row],[Product Description Index]],Products_Data[#All],2,0)</f>
        <v>Jeans</v>
      </c>
      <c r="M3479">
        <v>4</v>
      </c>
      <c r="N3479" s="9">
        <v>115.38888888888889</v>
      </c>
      <c r="O3479" s="9">
        <f>Sales_Data17[[#This Row],[Order Quantity]]*Sales_Data17[[#This Row],[Unit Price]]</f>
        <v>461.55555555555554</v>
      </c>
      <c r="P3479" s="9">
        <v>75.00277777777778</v>
      </c>
      <c r="Q3479" s="9">
        <f>Sales_Data17[[#This Row],[Line Total]]-(Sales_Data17[[#This Row],[Total Unit Cost]]*Sales_Data17[[#This Row],[Order Quantity]])</f>
        <v>161.54444444444442</v>
      </c>
      <c r="R3479" s="1" t="str">
        <f>TEXT(Sales_Data17[[#This Row],[OrderDate]],"MMM")</f>
        <v>Feb</v>
      </c>
      <c r="S3479" s="1" t="str">
        <f t="shared" si="54"/>
        <v>2014</v>
      </c>
    </row>
    <row r="3480" spans="1:19">
      <c r="A3480" t="s">
        <v>3503</v>
      </c>
      <c r="B3480" s="2">
        <v>41694</v>
      </c>
      <c r="C3480" s="2" t="str">
        <f>VLOOKUP(Sales_Data17[[#This Row],[Customer Name Index]],Customer_Data[#All],2,0)</f>
        <v>New Ltd</v>
      </c>
      <c r="D3480">
        <v>7</v>
      </c>
      <c r="E3480" t="s">
        <v>4</v>
      </c>
      <c r="F3480" t="s">
        <v>8168</v>
      </c>
      <c r="G3480" t="s">
        <v>8027</v>
      </c>
      <c r="H3480" t="str">
        <f>VLOOKUP(Sales_Data17[[#This Row],[Delivery Region Index]],Regions_Table[#All],2,0)</f>
        <v>New South Wales</v>
      </c>
      <c r="I3480" t="str">
        <f>VLOOKUP(Sales_Data17[[#This Row],[Delivery Region Index]],Regions_Table[#All],3,0)</f>
        <v>Orange</v>
      </c>
      <c r="J3480">
        <v>18</v>
      </c>
      <c r="K3480">
        <v>3</v>
      </c>
      <c r="L3480" t="str">
        <f>VLOOKUP(Sales_Data17[[#This Row],[Product Description Index]],Products_Data[#All],2,0)</f>
        <v>Sunglasses</v>
      </c>
      <c r="M3480">
        <v>5</v>
      </c>
      <c r="N3480" s="9">
        <v>121.34444444444446</v>
      </c>
      <c r="O3480" s="9">
        <f>Sales_Data17[[#This Row],[Order Quantity]]*Sales_Data17[[#This Row],[Unit Price]]</f>
        <v>606.72222222222229</v>
      </c>
      <c r="P3480" s="9">
        <v>103.14277777777778</v>
      </c>
      <c r="Q3480" s="9">
        <f>Sales_Data17[[#This Row],[Line Total]]-(Sales_Data17[[#This Row],[Total Unit Cost]]*Sales_Data17[[#This Row],[Order Quantity]])</f>
        <v>91.008333333333326</v>
      </c>
      <c r="R3480" s="1" t="str">
        <f>TEXT(Sales_Data17[[#This Row],[OrderDate]],"MMM")</f>
        <v>Feb</v>
      </c>
      <c r="S3480" s="1" t="str">
        <f t="shared" si="54"/>
        <v>2014</v>
      </c>
    </row>
    <row r="3481" spans="1:19">
      <c r="A3481" t="s">
        <v>3504</v>
      </c>
      <c r="B3481" s="2">
        <v>41694</v>
      </c>
      <c r="C3481" s="2" t="str">
        <f>VLOOKUP(Sales_Data17[[#This Row],[Customer Name Index]],Customer_Data[#All],2,0)</f>
        <v>Pure Group</v>
      </c>
      <c r="D3481">
        <v>17</v>
      </c>
      <c r="E3481" t="s">
        <v>2</v>
      </c>
      <c r="F3481" t="s">
        <v>8168</v>
      </c>
      <c r="G3481" t="s">
        <v>8025</v>
      </c>
      <c r="H3481" t="str">
        <f>VLOOKUP(Sales_Data17[[#This Row],[Delivery Region Index]],Regions_Table[#All],2,0)</f>
        <v>Victoria</v>
      </c>
      <c r="I3481" t="str">
        <f>VLOOKUP(Sales_Data17[[#This Row],[Delivery Region Index]],Regions_Table[#All],3,0)</f>
        <v>Benalla</v>
      </c>
      <c r="J3481">
        <v>48</v>
      </c>
      <c r="K3481">
        <v>7</v>
      </c>
      <c r="L3481" t="str">
        <f>VLOOKUP(Sales_Data17[[#This Row],[Product Description Index]],Products_Data[#All],2,0)</f>
        <v>Dress Shirts</v>
      </c>
      <c r="M3481">
        <v>6</v>
      </c>
      <c r="N3481" s="9">
        <v>425.07777777777778</v>
      </c>
      <c r="O3481" s="9">
        <f>Sales_Data17[[#This Row],[Order Quantity]]*Sales_Data17[[#This Row],[Unit Price]]</f>
        <v>2550.4666666666667</v>
      </c>
      <c r="P3481" s="9">
        <v>212.53888888888889</v>
      </c>
      <c r="Q3481" s="9">
        <f>Sales_Data17[[#This Row],[Line Total]]-(Sales_Data17[[#This Row],[Total Unit Cost]]*Sales_Data17[[#This Row],[Order Quantity]])</f>
        <v>1275.2333333333333</v>
      </c>
      <c r="R3481" s="1" t="str">
        <f>TEXT(Sales_Data17[[#This Row],[OrderDate]],"MMM")</f>
        <v>Feb</v>
      </c>
      <c r="S3481" s="1" t="str">
        <f t="shared" si="54"/>
        <v>2014</v>
      </c>
    </row>
    <row r="3482" spans="1:19">
      <c r="A3482" t="s">
        <v>3505</v>
      </c>
      <c r="B3482" s="2">
        <v>41695</v>
      </c>
      <c r="C3482" s="2" t="str">
        <f>VLOOKUP(Sales_Data17[[#This Row],[Customer Name Index]],Customer_Data[#All],2,0)</f>
        <v>Pure Group</v>
      </c>
      <c r="D3482">
        <v>17</v>
      </c>
      <c r="E3482" t="s">
        <v>3</v>
      </c>
      <c r="F3482" t="s">
        <v>8168</v>
      </c>
      <c r="G3482" t="s">
        <v>8025</v>
      </c>
      <c r="H3482" t="str">
        <f>VLOOKUP(Sales_Data17[[#This Row],[Delivery Region Index]],Regions_Table[#All],2,0)</f>
        <v>Victoria</v>
      </c>
      <c r="I3482" t="str">
        <f>VLOOKUP(Sales_Data17[[#This Row],[Delivery Region Index]],Regions_Table[#All],3,0)</f>
        <v>Melbourne</v>
      </c>
      <c r="J3482">
        <v>47</v>
      </c>
      <c r="K3482">
        <v>7</v>
      </c>
      <c r="L3482" t="str">
        <f>VLOOKUP(Sales_Data17[[#This Row],[Product Description Index]],Products_Data[#All],2,0)</f>
        <v>Dress Shirts</v>
      </c>
      <c r="M3482">
        <v>8</v>
      </c>
      <c r="N3482" s="9">
        <v>18.611111111111111</v>
      </c>
      <c r="O3482" s="9">
        <f>Sales_Data17[[#This Row],[Order Quantity]]*Sales_Data17[[#This Row],[Unit Price]]</f>
        <v>148.88888888888889</v>
      </c>
      <c r="P3482" s="9">
        <v>14.330555555555556</v>
      </c>
      <c r="Q3482" s="9">
        <f>Sales_Data17[[#This Row],[Line Total]]-(Sales_Data17[[#This Row],[Total Unit Cost]]*Sales_Data17[[#This Row],[Order Quantity]])</f>
        <v>34.24444444444444</v>
      </c>
      <c r="R3482" s="1" t="str">
        <f>TEXT(Sales_Data17[[#This Row],[OrderDate]],"MMM")</f>
        <v>Feb</v>
      </c>
      <c r="S3482" s="1" t="str">
        <f t="shared" si="54"/>
        <v>2014</v>
      </c>
    </row>
    <row r="3483" spans="1:19">
      <c r="A3483" t="s">
        <v>3506</v>
      </c>
      <c r="B3483" s="2">
        <v>41696</v>
      </c>
      <c r="C3483" s="2" t="str">
        <f>VLOOKUP(Sales_Data17[[#This Row],[Customer Name Index]],Customer_Data[#All],2,0)</f>
        <v>Procter Corp</v>
      </c>
      <c r="D3483">
        <v>5</v>
      </c>
      <c r="E3483" t="s">
        <v>2</v>
      </c>
      <c r="F3483" t="s">
        <v>8168</v>
      </c>
      <c r="G3483" t="s">
        <v>8027</v>
      </c>
      <c r="H3483" t="str">
        <f>VLOOKUP(Sales_Data17[[#This Row],[Delivery Region Index]],Regions_Table[#All],2,0)</f>
        <v>New South Wales</v>
      </c>
      <c r="I3483" t="str">
        <f>VLOOKUP(Sales_Data17[[#This Row],[Delivery Region Index]],Regions_Table[#All],3,0)</f>
        <v>Lake Macquarie</v>
      </c>
      <c r="J3483">
        <v>13</v>
      </c>
      <c r="K3483">
        <v>2</v>
      </c>
      <c r="L3483" t="str">
        <f>VLOOKUP(Sales_Data17[[#This Row],[Product Description Index]],Products_Data[#All],2,0)</f>
        <v>Pants</v>
      </c>
      <c r="M3483">
        <v>2</v>
      </c>
      <c r="N3483" s="9">
        <v>437.73333333333335</v>
      </c>
      <c r="O3483" s="9">
        <f>Sales_Data17[[#This Row],[Order Quantity]]*Sales_Data17[[#This Row],[Unit Price]]</f>
        <v>875.4666666666667</v>
      </c>
      <c r="P3483" s="9">
        <v>236.376</v>
      </c>
      <c r="Q3483" s="9">
        <f>Sales_Data17[[#This Row],[Line Total]]-(Sales_Data17[[#This Row],[Total Unit Cost]]*Sales_Data17[[#This Row],[Order Quantity]])</f>
        <v>402.71466666666669</v>
      </c>
      <c r="R3483" s="1" t="str">
        <f>TEXT(Sales_Data17[[#This Row],[OrderDate]],"MMM")</f>
        <v>Feb</v>
      </c>
      <c r="S3483" s="1" t="str">
        <f t="shared" si="54"/>
        <v>2014</v>
      </c>
    </row>
    <row r="3484" spans="1:19">
      <c r="A3484" t="s">
        <v>3507</v>
      </c>
      <c r="B3484" s="2">
        <v>41696</v>
      </c>
      <c r="C3484" s="2" t="str">
        <f>VLOOKUP(Sales_Data17[[#This Row],[Customer Name Index]],Customer_Data[#All],2,0)</f>
        <v xml:space="preserve">WakeFern </v>
      </c>
      <c r="D3484">
        <v>2</v>
      </c>
      <c r="E3484" t="s">
        <v>4</v>
      </c>
      <c r="F3484" t="s">
        <v>8168</v>
      </c>
      <c r="G3484" t="s">
        <v>8027</v>
      </c>
      <c r="H3484" t="str">
        <f>VLOOKUP(Sales_Data17[[#This Row],[Delivery Region Index]],Regions_Table[#All],2,0)</f>
        <v>New South Wales</v>
      </c>
      <c r="I3484" t="str">
        <f>VLOOKUP(Sales_Data17[[#This Row],[Delivery Region Index]],Regions_Table[#All],3,0)</f>
        <v>Broken Hill</v>
      </c>
      <c r="J3484">
        <v>5</v>
      </c>
      <c r="K3484">
        <v>1</v>
      </c>
      <c r="L3484" t="str">
        <f>VLOOKUP(Sales_Data17[[#This Row],[Product Description Index]],Products_Data[#All],2,0)</f>
        <v>Shirts</v>
      </c>
      <c r="M3484">
        <v>1</v>
      </c>
      <c r="N3484" s="9">
        <v>29.033333333333335</v>
      </c>
      <c r="O3484" s="9">
        <f>Sales_Data17[[#This Row],[Order Quantity]]*Sales_Data17[[#This Row],[Unit Price]]</f>
        <v>29.033333333333335</v>
      </c>
      <c r="P3484" s="9">
        <v>18.581333333333333</v>
      </c>
      <c r="Q3484" s="9">
        <f>Sales_Data17[[#This Row],[Line Total]]-(Sales_Data17[[#This Row],[Total Unit Cost]]*Sales_Data17[[#This Row],[Order Quantity]])</f>
        <v>10.452000000000002</v>
      </c>
      <c r="R3484" s="1" t="str">
        <f>TEXT(Sales_Data17[[#This Row],[OrderDate]],"MMM")</f>
        <v>Feb</v>
      </c>
      <c r="S3484" s="1" t="str">
        <f t="shared" si="54"/>
        <v>2014</v>
      </c>
    </row>
    <row r="3485" spans="1:19">
      <c r="A3485" t="s">
        <v>3508</v>
      </c>
      <c r="B3485" s="2">
        <v>41696</v>
      </c>
      <c r="C3485" s="2" t="str">
        <f>VLOOKUP(Sales_Data17[[#This Row],[Customer Name Index]],Customer_Data[#All],2,0)</f>
        <v>Ole Group</v>
      </c>
      <c r="D3485">
        <v>13</v>
      </c>
      <c r="E3485" t="s">
        <v>4</v>
      </c>
      <c r="F3485" t="s">
        <v>8168</v>
      </c>
      <c r="G3485" t="s">
        <v>8026</v>
      </c>
      <c r="H3485" t="str">
        <f>VLOOKUP(Sales_Data17[[#This Row],[Delivery Region Index]],Regions_Table[#All],2,0)</f>
        <v>Queensland</v>
      </c>
      <c r="I3485" t="str">
        <f>VLOOKUP(Sales_Data17[[#This Row],[Delivery Region Index]],Regions_Table[#All],3,0)</f>
        <v>Mount Isa</v>
      </c>
      <c r="J3485">
        <v>38</v>
      </c>
      <c r="K3485">
        <v>6</v>
      </c>
      <c r="L3485" t="str">
        <f>VLOOKUP(Sales_Data17[[#This Row],[Product Description Index]],Products_Data[#All],2,0)</f>
        <v>Socks</v>
      </c>
      <c r="M3485">
        <v>6</v>
      </c>
      <c r="N3485" s="9">
        <v>265.02222222222224</v>
      </c>
      <c r="O3485" s="9">
        <f>Sales_Data17[[#This Row],[Order Quantity]]*Sales_Data17[[#This Row],[Unit Price]]</f>
        <v>1590.1333333333334</v>
      </c>
      <c r="P3485" s="9">
        <v>161.66355555555558</v>
      </c>
      <c r="Q3485" s="9">
        <f>Sales_Data17[[#This Row],[Line Total]]-(Sales_Data17[[#This Row],[Total Unit Cost]]*Sales_Data17[[#This Row],[Order Quantity]])</f>
        <v>620.15200000000004</v>
      </c>
      <c r="R3485" s="1" t="str">
        <f>TEXT(Sales_Data17[[#This Row],[OrderDate]],"MMM")</f>
        <v>Feb</v>
      </c>
      <c r="S3485" s="1" t="str">
        <f t="shared" si="54"/>
        <v>2014</v>
      </c>
    </row>
    <row r="3486" spans="1:19">
      <c r="A3486" t="s">
        <v>3509</v>
      </c>
      <c r="B3486" s="2">
        <v>41696</v>
      </c>
      <c r="C3486" s="2" t="str">
        <f>VLOOKUP(Sales_Data17[[#This Row],[Customer Name Index]],Customer_Data[#All],2,0)</f>
        <v>ETUDE Ltd</v>
      </c>
      <c r="D3486">
        <v>4</v>
      </c>
      <c r="E3486" t="s">
        <v>3</v>
      </c>
      <c r="F3486" t="s">
        <v>8168</v>
      </c>
      <c r="G3486" t="s">
        <v>8027</v>
      </c>
      <c r="H3486" t="str">
        <f>VLOOKUP(Sales_Data17[[#This Row],[Delivery Region Index]],Regions_Table[#All],2,0)</f>
        <v>New South Wales</v>
      </c>
      <c r="I3486" t="str">
        <f>VLOOKUP(Sales_Data17[[#This Row],[Delivery Region Index]],Regions_Table[#All],3,0)</f>
        <v>Griffith</v>
      </c>
      <c r="J3486">
        <v>12</v>
      </c>
      <c r="K3486">
        <v>2</v>
      </c>
      <c r="L3486" t="str">
        <f>VLOOKUP(Sales_Data17[[#This Row],[Product Description Index]],Products_Data[#All],2,0)</f>
        <v>Pants</v>
      </c>
      <c r="M3486">
        <v>1</v>
      </c>
      <c r="N3486" s="9">
        <v>429.54444444444448</v>
      </c>
      <c r="O3486" s="9">
        <f>Sales_Data17[[#This Row],[Order Quantity]]*Sales_Data17[[#This Row],[Unit Price]]</f>
        <v>429.54444444444448</v>
      </c>
      <c r="P3486" s="9">
        <v>347.93100000000004</v>
      </c>
      <c r="Q3486" s="9">
        <f>Sales_Data17[[#This Row],[Line Total]]-(Sales_Data17[[#This Row],[Total Unit Cost]]*Sales_Data17[[#This Row],[Order Quantity]])</f>
        <v>81.61344444444444</v>
      </c>
      <c r="R3486" s="1" t="str">
        <f>TEXT(Sales_Data17[[#This Row],[OrderDate]],"MMM")</f>
        <v>Feb</v>
      </c>
      <c r="S3486" s="1" t="str">
        <f t="shared" si="54"/>
        <v>2014</v>
      </c>
    </row>
    <row r="3487" spans="1:19">
      <c r="A3487" t="s">
        <v>3510</v>
      </c>
      <c r="B3487" s="2">
        <v>41697</v>
      </c>
      <c r="C3487" s="2" t="str">
        <f>VLOOKUP(Sales_Data17[[#This Row],[Customer Name Index]],Customer_Data[#All],2,0)</f>
        <v>Pure Group</v>
      </c>
      <c r="D3487">
        <v>17</v>
      </c>
      <c r="E3487" t="s">
        <v>3</v>
      </c>
      <c r="F3487" t="s">
        <v>8168</v>
      </c>
      <c r="G3487" t="s">
        <v>8025</v>
      </c>
      <c r="H3487" t="str">
        <f>VLOOKUP(Sales_Data17[[#This Row],[Delivery Region Index]],Regions_Table[#All],2,0)</f>
        <v>Victoria</v>
      </c>
      <c r="I3487" t="str">
        <f>VLOOKUP(Sales_Data17[[#This Row],[Delivery Region Index]],Regions_Table[#All],3,0)</f>
        <v>Melbourne</v>
      </c>
      <c r="J3487">
        <v>47</v>
      </c>
      <c r="K3487">
        <v>7</v>
      </c>
      <c r="L3487" t="str">
        <f>VLOOKUP(Sales_Data17[[#This Row],[Product Description Index]],Products_Data[#All],2,0)</f>
        <v>Dress Shirts</v>
      </c>
      <c r="M3487">
        <v>5</v>
      </c>
      <c r="N3487" s="9">
        <v>425.82222222222225</v>
      </c>
      <c r="O3487" s="9">
        <f>Sales_Data17[[#This Row],[Order Quantity]]*Sales_Data17[[#This Row],[Unit Price]]</f>
        <v>2129.1111111111113</v>
      </c>
      <c r="P3487" s="9">
        <v>174.58711111111108</v>
      </c>
      <c r="Q3487" s="9">
        <f>Sales_Data17[[#This Row],[Line Total]]-(Sales_Data17[[#This Row],[Total Unit Cost]]*Sales_Data17[[#This Row],[Order Quantity]])</f>
        <v>1256.175555555556</v>
      </c>
      <c r="R3487" s="1" t="str">
        <f>TEXT(Sales_Data17[[#This Row],[OrderDate]],"MMM")</f>
        <v>Feb</v>
      </c>
      <c r="S3487" s="1" t="str">
        <f t="shared" si="54"/>
        <v>2014</v>
      </c>
    </row>
    <row r="3488" spans="1:19">
      <c r="A3488" t="s">
        <v>3511</v>
      </c>
      <c r="B3488" s="2">
        <v>41697</v>
      </c>
      <c r="C3488" s="2" t="str">
        <f>VLOOKUP(Sales_Data17[[#This Row],[Customer Name Index]],Customer_Data[#All],2,0)</f>
        <v>Medsep Group</v>
      </c>
      <c r="D3488">
        <v>8</v>
      </c>
      <c r="E3488" t="s">
        <v>4</v>
      </c>
      <c r="F3488" t="s">
        <v>8168</v>
      </c>
      <c r="G3488" t="s">
        <v>8027</v>
      </c>
      <c r="H3488" t="str">
        <f>VLOOKUP(Sales_Data17[[#This Row],[Delivery Region Index]],Regions_Table[#All],2,0)</f>
        <v>New South Wales</v>
      </c>
      <c r="I3488" t="str">
        <f>VLOOKUP(Sales_Data17[[#This Row],[Delivery Region Index]],Regions_Table[#All],3,0)</f>
        <v>Tamworth</v>
      </c>
      <c r="J3488">
        <v>21</v>
      </c>
      <c r="K3488">
        <v>3</v>
      </c>
      <c r="L3488" t="str">
        <f>VLOOKUP(Sales_Data17[[#This Row],[Product Description Index]],Products_Data[#All],2,0)</f>
        <v>Sunglasses</v>
      </c>
      <c r="M3488">
        <v>3</v>
      </c>
      <c r="N3488" s="9">
        <v>428.05555555555554</v>
      </c>
      <c r="O3488" s="9">
        <f>Sales_Data17[[#This Row],[Order Quantity]]*Sales_Data17[[#This Row],[Unit Price]]</f>
        <v>1284.1666666666665</v>
      </c>
      <c r="P3488" s="9">
        <v>295.35833333333335</v>
      </c>
      <c r="Q3488" s="9">
        <f>Sales_Data17[[#This Row],[Line Total]]-(Sales_Data17[[#This Row],[Total Unit Cost]]*Sales_Data17[[#This Row],[Order Quantity]])</f>
        <v>398.09166666666647</v>
      </c>
      <c r="R3488" s="1" t="str">
        <f>TEXT(Sales_Data17[[#This Row],[OrderDate]],"MMM")</f>
        <v>Feb</v>
      </c>
      <c r="S3488" s="1" t="str">
        <f t="shared" si="54"/>
        <v>2014</v>
      </c>
    </row>
    <row r="3489" spans="1:19">
      <c r="A3489" t="s">
        <v>3512</v>
      </c>
      <c r="B3489" s="2">
        <v>41697</v>
      </c>
      <c r="C3489" s="2" t="str">
        <f>VLOOKUP(Sales_Data17[[#This Row],[Customer Name Index]],Customer_Data[#All],2,0)</f>
        <v>Avon Corp</v>
      </c>
      <c r="D3489">
        <v>1</v>
      </c>
      <c r="E3489" t="s">
        <v>3</v>
      </c>
      <c r="F3489" t="s">
        <v>8168</v>
      </c>
      <c r="G3489" t="s">
        <v>8027</v>
      </c>
      <c r="H3489" t="str">
        <f>VLOOKUP(Sales_Data17[[#This Row],[Delivery Region Index]],Regions_Table[#All],2,0)</f>
        <v>New South Wales</v>
      </c>
      <c r="I3489" t="str">
        <f>VLOOKUP(Sales_Data17[[#This Row],[Delivery Region Index]],Regions_Table[#All],3,0)</f>
        <v>Sydney</v>
      </c>
      <c r="J3489">
        <v>1</v>
      </c>
      <c r="K3489">
        <v>1</v>
      </c>
      <c r="L3489" t="str">
        <f>VLOOKUP(Sales_Data17[[#This Row],[Product Description Index]],Products_Data[#All],2,0)</f>
        <v>Shirts</v>
      </c>
      <c r="M3489">
        <v>1</v>
      </c>
      <c r="N3489" s="9">
        <v>23.822222222222223</v>
      </c>
      <c r="O3489" s="9">
        <f>Sales_Data17[[#This Row],[Order Quantity]]*Sales_Data17[[#This Row],[Unit Price]]</f>
        <v>23.822222222222223</v>
      </c>
      <c r="P3489" s="9">
        <v>15.246222222222222</v>
      </c>
      <c r="Q3489" s="9">
        <f>Sales_Data17[[#This Row],[Line Total]]-(Sales_Data17[[#This Row],[Total Unit Cost]]*Sales_Data17[[#This Row],[Order Quantity]])</f>
        <v>8.5760000000000005</v>
      </c>
      <c r="R3489" s="1" t="str">
        <f>TEXT(Sales_Data17[[#This Row],[OrderDate]],"MMM")</f>
        <v>Feb</v>
      </c>
      <c r="S3489" s="1" t="str">
        <f t="shared" si="54"/>
        <v>2014</v>
      </c>
    </row>
    <row r="3490" spans="1:19">
      <c r="A3490" t="s">
        <v>3513</v>
      </c>
      <c r="B3490" s="2">
        <v>41697</v>
      </c>
      <c r="C3490" s="2" t="str">
        <f>VLOOKUP(Sales_Data17[[#This Row],[Customer Name Index]],Customer_Data[#All],2,0)</f>
        <v>Pure Group</v>
      </c>
      <c r="D3490">
        <v>17</v>
      </c>
      <c r="E3490" t="s">
        <v>4</v>
      </c>
      <c r="F3490" t="s">
        <v>8168</v>
      </c>
      <c r="G3490" t="s">
        <v>8025</v>
      </c>
      <c r="H3490" t="str">
        <f>VLOOKUP(Sales_Data17[[#This Row],[Delivery Region Index]],Regions_Table[#All],2,0)</f>
        <v>Victoria</v>
      </c>
      <c r="I3490" t="str">
        <f>VLOOKUP(Sales_Data17[[#This Row],[Delivery Region Index]],Regions_Table[#All],3,0)</f>
        <v>Benalla</v>
      </c>
      <c r="J3490">
        <v>48</v>
      </c>
      <c r="K3490">
        <v>7</v>
      </c>
      <c r="L3490" t="str">
        <f>VLOOKUP(Sales_Data17[[#This Row],[Product Description Index]],Products_Data[#All],2,0)</f>
        <v>Dress Shirts</v>
      </c>
      <c r="M3490">
        <v>2</v>
      </c>
      <c r="N3490" s="9">
        <v>28.288888888888888</v>
      </c>
      <c r="O3490" s="9">
        <f>Sales_Data17[[#This Row],[Order Quantity]]*Sales_Data17[[#This Row],[Unit Price]]</f>
        <v>56.577777777777776</v>
      </c>
      <c r="P3490" s="9">
        <v>19.802222222222223</v>
      </c>
      <c r="Q3490" s="9">
        <f>Sales_Data17[[#This Row],[Line Total]]-(Sales_Data17[[#This Row],[Total Unit Cost]]*Sales_Data17[[#This Row],[Order Quantity]])</f>
        <v>16.973333333333329</v>
      </c>
      <c r="R3490" s="1" t="str">
        <f>TEXT(Sales_Data17[[#This Row],[OrderDate]],"MMM")</f>
        <v>Feb</v>
      </c>
      <c r="S3490" s="1" t="str">
        <f t="shared" si="54"/>
        <v>2014</v>
      </c>
    </row>
    <row r="3491" spans="1:19">
      <c r="A3491" t="s">
        <v>3514</v>
      </c>
      <c r="B3491" s="2">
        <v>41697</v>
      </c>
      <c r="C3491" s="2" t="str">
        <f>VLOOKUP(Sales_Data17[[#This Row],[Customer Name Index]],Customer_Data[#All],2,0)</f>
        <v>Pacific Ltd</v>
      </c>
      <c r="D3491">
        <v>20</v>
      </c>
      <c r="E3491" t="s">
        <v>2</v>
      </c>
      <c r="F3491" t="s">
        <v>8168</v>
      </c>
      <c r="G3491" t="s">
        <v>8028</v>
      </c>
      <c r="H3491" t="str">
        <f>VLOOKUP(Sales_Data17[[#This Row],[Delivery Region Index]],Regions_Table[#All],2,0)</f>
        <v>Victoria</v>
      </c>
      <c r="I3491" t="str">
        <f>VLOOKUP(Sales_Data17[[#This Row],[Delivery Region Index]],Regions_Table[#All],3,0)</f>
        <v>Wangaratta</v>
      </c>
      <c r="J3491">
        <v>56</v>
      </c>
      <c r="K3491">
        <v>8</v>
      </c>
      <c r="L3491" t="str">
        <f>VLOOKUP(Sales_Data17[[#This Row],[Product Description Index]],Products_Data[#All],2,0)</f>
        <v>Shoes</v>
      </c>
      <c r="M3491">
        <v>7</v>
      </c>
      <c r="N3491" s="9">
        <v>121.34444444444446</v>
      </c>
      <c r="O3491" s="9">
        <f>Sales_Data17[[#This Row],[Order Quantity]]*Sales_Data17[[#This Row],[Unit Price]]</f>
        <v>849.41111111111127</v>
      </c>
      <c r="P3491" s="9">
        <v>48.537777777777791</v>
      </c>
      <c r="Q3491" s="9">
        <f>Sales_Data17[[#This Row],[Line Total]]-(Sales_Data17[[#This Row],[Total Unit Cost]]*Sales_Data17[[#This Row],[Order Quantity]])</f>
        <v>509.64666666666676</v>
      </c>
      <c r="R3491" s="1" t="str">
        <f>TEXT(Sales_Data17[[#This Row],[OrderDate]],"MMM")</f>
        <v>Feb</v>
      </c>
      <c r="S3491" s="1" t="str">
        <f t="shared" si="54"/>
        <v>2014</v>
      </c>
    </row>
    <row r="3492" spans="1:19">
      <c r="A3492" t="s">
        <v>3515</v>
      </c>
      <c r="B3492" s="2">
        <v>41697</v>
      </c>
      <c r="C3492" s="2" t="str">
        <f>VLOOKUP(Sales_Data17[[#This Row],[Customer Name Index]],Customer_Data[#All],2,0)</f>
        <v xml:space="preserve">Qualitest </v>
      </c>
      <c r="D3492">
        <v>19</v>
      </c>
      <c r="E3492" t="s">
        <v>4</v>
      </c>
      <c r="F3492" t="s">
        <v>8168</v>
      </c>
      <c r="G3492" t="s">
        <v>8028</v>
      </c>
      <c r="H3492" t="str">
        <f>VLOOKUP(Sales_Data17[[#This Row],[Delivery Region Index]],Regions_Table[#All],2,0)</f>
        <v>Victoria</v>
      </c>
      <c r="I3492" t="str">
        <f>VLOOKUP(Sales_Data17[[#This Row],[Delivery Region Index]],Regions_Table[#All],3,0)</f>
        <v>Swan Hill</v>
      </c>
      <c r="J3492">
        <v>55</v>
      </c>
      <c r="K3492">
        <v>8</v>
      </c>
      <c r="L3492" t="str">
        <f>VLOOKUP(Sales_Data17[[#This Row],[Product Description Index]],Products_Data[#All],2,0)</f>
        <v>Shoes</v>
      </c>
      <c r="M3492">
        <v>9</v>
      </c>
      <c r="N3492" s="9">
        <v>187.60000000000002</v>
      </c>
      <c r="O3492" s="9">
        <f>Sales_Data17[[#This Row],[Order Quantity]]*Sales_Data17[[#This Row],[Unit Price]]</f>
        <v>1688.4</v>
      </c>
      <c r="P3492" s="9">
        <v>101.30400000000002</v>
      </c>
      <c r="Q3492" s="9">
        <f>Sales_Data17[[#This Row],[Line Total]]-(Sales_Data17[[#This Row],[Total Unit Cost]]*Sales_Data17[[#This Row],[Order Quantity]])</f>
        <v>776.66399999999999</v>
      </c>
      <c r="R3492" s="1" t="str">
        <f>TEXT(Sales_Data17[[#This Row],[OrderDate]],"MMM")</f>
        <v>Feb</v>
      </c>
      <c r="S3492" s="1" t="str">
        <f t="shared" si="54"/>
        <v>2014</v>
      </c>
    </row>
    <row r="3493" spans="1:19">
      <c r="A3493" t="s">
        <v>3516</v>
      </c>
      <c r="B3493" s="2">
        <v>41698</v>
      </c>
      <c r="C3493" s="2" t="str">
        <f>VLOOKUP(Sales_Data17[[#This Row],[Customer Name Index]],Customer_Data[#All],2,0)</f>
        <v>Procter Corp</v>
      </c>
      <c r="D3493">
        <v>5</v>
      </c>
      <c r="E3493" t="s">
        <v>4</v>
      </c>
      <c r="F3493" t="s">
        <v>8168</v>
      </c>
      <c r="G3493" t="s">
        <v>8027</v>
      </c>
      <c r="H3493" t="str">
        <f>VLOOKUP(Sales_Data17[[#This Row],[Delivery Region Index]],Regions_Table[#All],2,0)</f>
        <v>New South Wales</v>
      </c>
      <c r="I3493" t="str">
        <f>VLOOKUP(Sales_Data17[[#This Row],[Delivery Region Index]],Regions_Table[#All],3,0)</f>
        <v>Maitland</v>
      </c>
      <c r="J3493">
        <v>15</v>
      </c>
      <c r="K3493">
        <v>2</v>
      </c>
      <c r="L3493" t="str">
        <f>VLOOKUP(Sales_Data17[[#This Row],[Product Description Index]],Products_Data[#All],2,0)</f>
        <v>Pants</v>
      </c>
      <c r="M3493">
        <v>9</v>
      </c>
      <c r="N3493" s="9">
        <v>335.74444444444447</v>
      </c>
      <c r="O3493" s="9">
        <f>Sales_Data17[[#This Row],[Order Quantity]]*Sales_Data17[[#This Row],[Unit Price]]</f>
        <v>3021.7000000000003</v>
      </c>
      <c r="P3493" s="9">
        <v>141.01266666666666</v>
      </c>
      <c r="Q3493" s="9">
        <f>Sales_Data17[[#This Row],[Line Total]]-(Sales_Data17[[#This Row],[Total Unit Cost]]*Sales_Data17[[#This Row],[Order Quantity]])</f>
        <v>1752.5860000000002</v>
      </c>
      <c r="R3493" s="1" t="str">
        <f>TEXT(Sales_Data17[[#This Row],[OrderDate]],"MMM")</f>
        <v>Feb</v>
      </c>
      <c r="S3493" s="1" t="str">
        <f t="shared" si="54"/>
        <v>2014</v>
      </c>
    </row>
    <row r="3494" spans="1:19">
      <c r="A3494" t="s">
        <v>3517</v>
      </c>
      <c r="B3494" s="2">
        <v>41698</v>
      </c>
      <c r="C3494" s="2" t="str">
        <f>VLOOKUP(Sales_Data17[[#This Row],[Customer Name Index]],Customer_Data[#All],2,0)</f>
        <v>PEDIFIX, Corp</v>
      </c>
      <c r="D3494">
        <v>6</v>
      </c>
      <c r="E3494" t="s">
        <v>4</v>
      </c>
      <c r="F3494" t="s">
        <v>8168</v>
      </c>
      <c r="G3494" t="s">
        <v>8027</v>
      </c>
      <c r="H3494" t="str">
        <f>VLOOKUP(Sales_Data17[[#This Row],[Delivery Region Index]],Regions_Table[#All],2,0)</f>
        <v>New South Wales</v>
      </c>
      <c r="I3494" t="str">
        <f>VLOOKUP(Sales_Data17[[#This Row],[Delivery Region Index]],Regions_Table[#All],3,0)</f>
        <v>Orange</v>
      </c>
      <c r="J3494">
        <v>18</v>
      </c>
      <c r="K3494">
        <v>3</v>
      </c>
      <c r="L3494" t="str">
        <f>VLOOKUP(Sales_Data17[[#This Row],[Product Description Index]],Products_Data[#All],2,0)</f>
        <v>Sunglasses</v>
      </c>
      <c r="M3494">
        <v>3</v>
      </c>
      <c r="N3494" s="9">
        <v>436.24444444444447</v>
      </c>
      <c r="O3494" s="9">
        <f>Sales_Data17[[#This Row],[Order Quantity]]*Sales_Data17[[#This Row],[Unit Price]]</f>
        <v>1308.7333333333333</v>
      </c>
      <c r="P3494" s="9">
        <v>318.45844444444447</v>
      </c>
      <c r="Q3494" s="9">
        <f>Sales_Data17[[#This Row],[Line Total]]-(Sales_Data17[[#This Row],[Total Unit Cost]]*Sales_Data17[[#This Row],[Order Quantity]])</f>
        <v>353.35799999999995</v>
      </c>
      <c r="R3494" s="1" t="str">
        <f>TEXT(Sales_Data17[[#This Row],[OrderDate]],"MMM")</f>
        <v>Feb</v>
      </c>
      <c r="S3494" s="1" t="str">
        <f t="shared" si="54"/>
        <v>2014</v>
      </c>
    </row>
    <row r="3495" spans="1:19">
      <c r="A3495" t="s">
        <v>3518</v>
      </c>
      <c r="B3495" s="2">
        <v>41698</v>
      </c>
      <c r="C3495" s="2" t="str">
        <f>VLOOKUP(Sales_Data17[[#This Row],[Customer Name Index]],Customer_Data[#All],2,0)</f>
        <v>Procter Corp</v>
      </c>
      <c r="D3495">
        <v>5</v>
      </c>
      <c r="E3495" t="s">
        <v>2</v>
      </c>
      <c r="F3495" t="s">
        <v>8168</v>
      </c>
      <c r="G3495" t="s">
        <v>8027</v>
      </c>
      <c r="H3495" t="str">
        <f>VLOOKUP(Sales_Data17[[#This Row],[Delivery Region Index]],Regions_Table[#All],2,0)</f>
        <v>New South Wales</v>
      </c>
      <c r="I3495" t="str">
        <f>VLOOKUP(Sales_Data17[[#This Row],[Delivery Region Index]],Regions_Table[#All],3,0)</f>
        <v>Lismore</v>
      </c>
      <c r="J3495">
        <v>14</v>
      </c>
      <c r="K3495">
        <v>2</v>
      </c>
      <c r="L3495" t="str">
        <f>VLOOKUP(Sales_Data17[[#This Row],[Product Description Index]],Products_Data[#All],2,0)</f>
        <v>Pants</v>
      </c>
      <c r="M3495">
        <v>1</v>
      </c>
      <c r="N3495" s="9">
        <v>250.87777777777779</v>
      </c>
      <c r="O3495" s="9">
        <f>Sales_Data17[[#This Row],[Order Quantity]]*Sales_Data17[[#This Row],[Unit Price]]</f>
        <v>250.87777777777779</v>
      </c>
      <c r="P3495" s="9">
        <v>137.98277777777781</v>
      </c>
      <c r="Q3495" s="9">
        <f>Sales_Data17[[#This Row],[Line Total]]-(Sales_Data17[[#This Row],[Total Unit Cost]]*Sales_Data17[[#This Row],[Order Quantity]])</f>
        <v>112.89499999999998</v>
      </c>
      <c r="R3495" s="1" t="str">
        <f>TEXT(Sales_Data17[[#This Row],[OrderDate]],"MMM")</f>
        <v>Feb</v>
      </c>
      <c r="S3495" s="1" t="str">
        <f t="shared" si="54"/>
        <v>2014</v>
      </c>
    </row>
    <row r="3496" spans="1:19">
      <c r="A3496" t="s">
        <v>3519</v>
      </c>
      <c r="B3496" s="2">
        <v>41698</v>
      </c>
      <c r="C3496" s="2" t="str">
        <f>VLOOKUP(Sales_Data17[[#This Row],[Customer Name Index]],Customer_Data[#All],2,0)</f>
        <v>New Ltd</v>
      </c>
      <c r="D3496">
        <v>7</v>
      </c>
      <c r="E3496" t="s">
        <v>2</v>
      </c>
      <c r="F3496" t="s">
        <v>8168</v>
      </c>
      <c r="G3496" t="s">
        <v>8027</v>
      </c>
      <c r="H3496" t="str">
        <f>VLOOKUP(Sales_Data17[[#This Row],[Delivery Region Index]],Regions_Table[#All],2,0)</f>
        <v>New South Wales</v>
      </c>
      <c r="I3496" t="str">
        <f>VLOOKUP(Sales_Data17[[#This Row],[Delivery Region Index]],Regions_Table[#All],3,0)</f>
        <v>Queanbeyan</v>
      </c>
      <c r="J3496">
        <v>20</v>
      </c>
      <c r="K3496">
        <v>3</v>
      </c>
      <c r="L3496" t="str">
        <f>VLOOKUP(Sales_Data17[[#This Row],[Product Description Index]],Products_Data[#All],2,0)</f>
        <v>Sunglasses</v>
      </c>
      <c r="M3496">
        <v>8</v>
      </c>
      <c r="N3496" s="9">
        <v>287.35555555555561</v>
      </c>
      <c r="O3496" s="9">
        <f>Sales_Data17[[#This Row],[Order Quantity]]*Sales_Data17[[#This Row],[Unit Price]]</f>
        <v>2298.8444444444449</v>
      </c>
      <c r="P3496" s="9">
        <v>241.3786666666667</v>
      </c>
      <c r="Q3496" s="9">
        <f>Sales_Data17[[#This Row],[Line Total]]-(Sales_Data17[[#This Row],[Total Unit Cost]]*Sales_Data17[[#This Row],[Order Quantity]])</f>
        <v>367.81511111111126</v>
      </c>
      <c r="R3496" s="1" t="str">
        <f>TEXT(Sales_Data17[[#This Row],[OrderDate]],"MMM")</f>
        <v>Feb</v>
      </c>
      <c r="S3496" s="1" t="str">
        <f t="shared" si="54"/>
        <v>2014</v>
      </c>
    </row>
    <row r="3497" spans="1:19">
      <c r="A3497" t="s">
        <v>3520</v>
      </c>
      <c r="B3497" s="2">
        <v>41698</v>
      </c>
      <c r="C3497" s="2" t="str">
        <f>VLOOKUP(Sales_Data17[[#This Row],[Customer Name Index]],Customer_Data[#All],2,0)</f>
        <v>3LAB, Ltd</v>
      </c>
      <c r="D3497">
        <v>16</v>
      </c>
      <c r="E3497" t="s">
        <v>4</v>
      </c>
      <c r="F3497" t="s">
        <v>8168</v>
      </c>
      <c r="G3497" t="s">
        <v>8025</v>
      </c>
      <c r="H3497" t="str">
        <f>VLOOKUP(Sales_Data17[[#This Row],[Delivery Region Index]],Regions_Table[#All],2,0)</f>
        <v>Queensland</v>
      </c>
      <c r="I3497" t="str">
        <f>VLOOKUP(Sales_Data17[[#This Row],[Delivery Region Index]],Regions_Table[#All],3,0)</f>
        <v>Toowoomba</v>
      </c>
      <c r="J3497">
        <v>44</v>
      </c>
      <c r="K3497">
        <v>7</v>
      </c>
      <c r="L3497" t="str">
        <f>VLOOKUP(Sales_Data17[[#This Row],[Product Description Index]],Products_Data[#All],2,0)</f>
        <v>Dress Shirts</v>
      </c>
      <c r="M3497">
        <v>6</v>
      </c>
      <c r="N3497" s="9">
        <v>118.36666666666666</v>
      </c>
      <c r="O3497" s="9">
        <f>Sales_Data17[[#This Row],[Order Quantity]]*Sales_Data17[[#This Row],[Unit Price]]</f>
        <v>710.19999999999993</v>
      </c>
      <c r="P3497" s="9">
        <v>68.652666666666661</v>
      </c>
      <c r="Q3497" s="9">
        <f>Sales_Data17[[#This Row],[Line Total]]-(Sales_Data17[[#This Row],[Total Unit Cost]]*Sales_Data17[[#This Row],[Order Quantity]])</f>
        <v>298.28399999999999</v>
      </c>
      <c r="R3497" s="1" t="str">
        <f>TEXT(Sales_Data17[[#This Row],[OrderDate]],"MMM")</f>
        <v>Feb</v>
      </c>
      <c r="S3497" s="1" t="str">
        <f t="shared" si="54"/>
        <v>2014</v>
      </c>
    </row>
    <row r="3498" spans="1:19">
      <c r="A3498" t="s">
        <v>3521</v>
      </c>
      <c r="B3498" s="2">
        <v>41698</v>
      </c>
      <c r="C3498" s="2" t="str">
        <f>VLOOKUP(Sales_Data17[[#This Row],[Customer Name Index]],Customer_Data[#All],2,0)</f>
        <v>Pacific Ltd</v>
      </c>
      <c r="D3498">
        <v>20</v>
      </c>
      <c r="E3498" t="s">
        <v>4</v>
      </c>
      <c r="F3498" t="s">
        <v>8168</v>
      </c>
      <c r="G3498" t="s">
        <v>8028</v>
      </c>
      <c r="H3498" t="str">
        <f>VLOOKUP(Sales_Data17[[#This Row],[Delivery Region Index]],Regions_Table[#All],2,0)</f>
        <v>Victoria</v>
      </c>
      <c r="I3498" t="str">
        <f>VLOOKUP(Sales_Data17[[#This Row],[Delivery Region Index]],Regions_Table[#All],3,0)</f>
        <v>Warrnambool</v>
      </c>
      <c r="J3498">
        <v>57</v>
      </c>
      <c r="K3498">
        <v>8</v>
      </c>
      <c r="L3498" t="str">
        <f>VLOOKUP(Sales_Data17[[#This Row],[Product Description Index]],Products_Data[#All],2,0)</f>
        <v>Shoes</v>
      </c>
      <c r="M3498">
        <v>9</v>
      </c>
      <c r="N3498" s="9">
        <v>341.70000000000005</v>
      </c>
      <c r="O3498" s="9">
        <f>Sales_Data17[[#This Row],[Order Quantity]]*Sales_Data17[[#This Row],[Unit Price]]</f>
        <v>3075.3</v>
      </c>
      <c r="P3498" s="9">
        <v>146.93100000000001</v>
      </c>
      <c r="Q3498" s="9">
        <f>Sales_Data17[[#This Row],[Line Total]]-(Sales_Data17[[#This Row],[Total Unit Cost]]*Sales_Data17[[#This Row],[Order Quantity]])</f>
        <v>1752.921</v>
      </c>
      <c r="R3498" s="1" t="str">
        <f>TEXT(Sales_Data17[[#This Row],[OrderDate]],"MMM")</f>
        <v>Feb</v>
      </c>
      <c r="S3498" s="1" t="str">
        <f t="shared" si="54"/>
        <v>2014</v>
      </c>
    </row>
    <row r="3499" spans="1:19">
      <c r="A3499" t="s">
        <v>3522</v>
      </c>
      <c r="B3499" s="2">
        <v>41698</v>
      </c>
      <c r="C3499" s="2" t="str">
        <f>VLOOKUP(Sales_Data17[[#This Row],[Customer Name Index]],Customer_Data[#All],2,0)</f>
        <v>Pure Group</v>
      </c>
      <c r="D3499">
        <v>17</v>
      </c>
      <c r="E3499" t="s">
        <v>4</v>
      </c>
      <c r="F3499" t="s">
        <v>8168</v>
      </c>
      <c r="G3499" t="s">
        <v>8025</v>
      </c>
      <c r="H3499" t="str">
        <f>VLOOKUP(Sales_Data17[[#This Row],[Delivery Region Index]],Regions_Table[#All],2,0)</f>
        <v>Victoria</v>
      </c>
      <c r="I3499" t="str">
        <f>VLOOKUP(Sales_Data17[[#This Row],[Delivery Region Index]],Regions_Table[#All],3,0)</f>
        <v>Melbourne</v>
      </c>
      <c r="J3499">
        <v>47</v>
      </c>
      <c r="K3499">
        <v>7</v>
      </c>
      <c r="L3499" t="str">
        <f>VLOOKUP(Sales_Data17[[#This Row],[Product Description Index]],Products_Data[#All],2,0)</f>
        <v>Dress Shirts</v>
      </c>
      <c r="M3499">
        <v>2</v>
      </c>
      <c r="N3499" s="9">
        <v>129.53333333333333</v>
      </c>
      <c r="O3499" s="9">
        <f>Sales_Data17[[#This Row],[Order Quantity]]*Sales_Data17[[#This Row],[Unit Price]]</f>
        <v>259.06666666666666</v>
      </c>
      <c r="P3499" s="9">
        <v>60.880666666666656</v>
      </c>
      <c r="Q3499" s="9">
        <f>Sales_Data17[[#This Row],[Line Total]]-(Sales_Data17[[#This Row],[Total Unit Cost]]*Sales_Data17[[#This Row],[Order Quantity]])</f>
        <v>137.30533333333335</v>
      </c>
      <c r="R3499" s="1" t="str">
        <f>TEXT(Sales_Data17[[#This Row],[OrderDate]],"MMM")</f>
        <v>Feb</v>
      </c>
      <c r="S3499" s="1" t="str">
        <f t="shared" si="54"/>
        <v>2014</v>
      </c>
    </row>
    <row r="3500" spans="1:19">
      <c r="A3500" t="s">
        <v>3523</v>
      </c>
      <c r="B3500" s="2">
        <v>41699</v>
      </c>
      <c r="C3500" s="2" t="str">
        <f>VLOOKUP(Sales_Data17[[#This Row],[Customer Name Index]],Customer_Data[#All],2,0)</f>
        <v>Pacific Ltd</v>
      </c>
      <c r="D3500">
        <v>20</v>
      </c>
      <c r="E3500" t="s">
        <v>4</v>
      </c>
      <c r="F3500" t="s">
        <v>8168</v>
      </c>
      <c r="G3500" t="s">
        <v>8028</v>
      </c>
      <c r="H3500" t="str">
        <f>VLOOKUP(Sales_Data17[[#This Row],[Delivery Region Index]],Regions_Table[#All],2,0)</f>
        <v>Victoria</v>
      </c>
      <c r="I3500" t="str">
        <f>VLOOKUP(Sales_Data17[[#This Row],[Delivery Region Index]],Regions_Table[#All],3,0)</f>
        <v>Wangaratta</v>
      </c>
      <c r="J3500">
        <v>56</v>
      </c>
      <c r="K3500">
        <v>8</v>
      </c>
      <c r="L3500" t="str">
        <f>VLOOKUP(Sales_Data17[[#This Row],[Product Description Index]],Products_Data[#All],2,0)</f>
        <v>Shoes</v>
      </c>
      <c r="M3500">
        <v>1</v>
      </c>
      <c r="N3500" s="9">
        <v>652.87777777777785</v>
      </c>
      <c r="O3500" s="9">
        <f>Sales_Data17[[#This Row],[Order Quantity]]*Sales_Data17[[#This Row],[Unit Price]]</f>
        <v>652.87777777777785</v>
      </c>
      <c r="P3500" s="9">
        <v>274.20866666666666</v>
      </c>
      <c r="Q3500" s="9">
        <f>Sales_Data17[[#This Row],[Line Total]]-(Sales_Data17[[#This Row],[Total Unit Cost]]*Sales_Data17[[#This Row],[Order Quantity]])</f>
        <v>378.66911111111119</v>
      </c>
      <c r="R3500" s="1" t="str">
        <f>TEXT(Sales_Data17[[#This Row],[OrderDate]],"MMM")</f>
        <v>Mar</v>
      </c>
      <c r="S3500" s="1" t="str">
        <f t="shared" si="54"/>
        <v>2014</v>
      </c>
    </row>
    <row r="3501" spans="1:19">
      <c r="A3501" t="s">
        <v>3524</v>
      </c>
      <c r="B3501" s="2">
        <v>41700</v>
      </c>
      <c r="C3501" s="2" t="str">
        <f>VLOOKUP(Sales_Data17[[#This Row],[Customer Name Index]],Customer_Data[#All],2,0)</f>
        <v>Avon Corp</v>
      </c>
      <c r="D3501">
        <v>1</v>
      </c>
      <c r="E3501" t="s">
        <v>4</v>
      </c>
      <c r="F3501" t="s">
        <v>8168</v>
      </c>
      <c r="G3501" t="s">
        <v>8027</v>
      </c>
      <c r="H3501" t="str">
        <f>VLOOKUP(Sales_Data17[[#This Row],[Delivery Region Index]],Regions_Table[#All],2,0)</f>
        <v>New South Wales</v>
      </c>
      <c r="I3501" t="str">
        <f>VLOOKUP(Sales_Data17[[#This Row],[Delivery Region Index]],Regions_Table[#All],3,0)</f>
        <v>Sydney</v>
      </c>
      <c r="J3501">
        <v>1</v>
      </c>
      <c r="K3501">
        <v>1</v>
      </c>
      <c r="L3501" t="str">
        <f>VLOOKUP(Sales_Data17[[#This Row],[Product Description Index]],Products_Data[#All],2,0)</f>
        <v>Shirts</v>
      </c>
      <c r="M3501">
        <v>9</v>
      </c>
      <c r="N3501" s="9">
        <v>23.077777777777779</v>
      </c>
      <c r="O3501" s="9">
        <f>Sales_Data17[[#This Row],[Order Quantity]]*Sales_Data17[[#This Row],[Unit Price]]</f>
        <v>207.70000000000002</v>
      </c>
      <c r="P3501" s="9">
        <v>16.154444444444447</v>
      </c>
      <c r="Q3501" s="9">
        <f>Sales_Data17[[#This Row],[Line Total]]-(Sales_Data17[[#This Row],[Total Unit Cost]]*Sales_Data17[[#This Row],[Order Quantity]])</f>
        <v>62.31</v>
      </c>
      <c r="R3501" s="1" t="str">
        <f>TEXT(Sales_Data17[[#This Row],[OrderDate]],"MMM")</f>
        <v>Mar</v>
      </c>
      <c r="S3501" s="1" t="str">
        <f t="shared" si="54"/>
        <v>2014</v>
      </c>
    </row>
    <row r="3502" spans="1:19">
      <c r="A3502" t="s">
        <v>3525</v>
      </c>
      <c r="B3502" s="2">
        <v>41700</v>
      </c>
      <c r="C3502" s="2" t="str">
        <f>VLOOKUP(Sales_Data17[[#This Row],[Customer Name Index]],Customer_Data[#All],2,0)</f>
        <v>Pacific Ltd</v>
      </c>
      <c r="D3502">
        <v>20</v>
      </c>
      <c r="E3502" t="s">
        <v>2</v>
      </c>
      <c r="F3502" t="s">
        <v>8168</v>
      </c>
      <c r="G3502" t="s">
        <v>8028</v>
      </c>
      <c r="H3502" t="str">
        <f>VLOOKUP(Sales_Data17[[#This Row],[Delivery Region Index]],Regions_Table[#All],2,0)</f>
        <v>Victoria</v>
      </c>
      <c r="I3502" t="str">
        <f>VLOOKUP(Sales_Data17[[#This Row],[Delivery Region Index]],Regions_Table[#All],3,0)</f>
        <v>Warrnambool</v>
      </c>
      <c r="J3502">
        <v>57</v>
      </c>
      <c r="K3502">
        <v>8</v>
      </c>
      <c r="L3502" t="str">
        <f>VLOOKUP(Sales_Data17[[#This Row],[Product Description Index]],Products_Data[#All],2,0)</f>
        <v>Shoes</v>
      </c>
      <c r="M3502">
        <v>3</v>
      </c>
      <c r="N3502" s="9">
        <v>115.38888888888889</v>
      </c>
      <c r="O3502" s="9">
        <f>Sales_Data17[[#This Row],[Order Quantity]]*Sales_Data17[[#This Row],[Unit Price]]</f>
        <v>346.16666666666663</v>
      </c>
      <c r="P3502" s="9">
        <v>96.926666666666662</v>
      </c>
      <c r="Q3502" s="9">
        <f>Sales_Data17[[#This Row],[Line Total]]-(Sales_Data17[[#This Row],[Total Unit Cost]]*Sales_Data17[[#This Row],[Order Quantity]])</f>
        <v>55.386666666666656</v>
      </c>
      <c r="R3502" s="1" t="str">
        <f>TEXT(Sales_Data17[[#This Row],[OrderDate]],"MMM")</f>
        <v>Mar</v>
      </c>
      <c r="S3502" s="1" t="str">
        <f t="shared" si="54"/>
        <v>2014</v>
      </c>
    </row>
    <row r="3503" spans="1:19">
      <c r="A3503" t="s">
        <v>3526</v>
      </c>
      <c r="B3503" s="2">
        <v>41700</v>
      </c>
      <c r="C3503" s="2" t="str">
        <f>VLOOKUP(Sales_Data17[[#This Row],[Customer Name Index]],Customer_Data[#All],2,0)</f>
        <v>Rochester Ltd</v>
      </c>
      <c r="D3503">
        <v>15</v>
      </c>
      <c r="E3503" t="s">
        <v>4</v>
      </c>
      <c r="F3503" t="s">
        <v>8168</v>
      </c>
      <c r="G3503" t="s">
        <v>8025</v>
      </c>
      <c r="H3503" t="str">
        <f>VLOOKUP(Sales_Data17[[#This Row],[Delivery Region Index]],Regions_Table[#All],2,0)</f>
        <v>Queensland</v>
      </c>
      <c r="I3503" t="str">
        <f>VLOOKUP(Sales_Data17[[#This Row],[Delivery Region Index]],Regions_Table[#All],3,0)</f>
        <v>Sunshine Coast</v>
      </c>
      <c r="J3503">
        <v>42</v>
      </c>
      <c r="K3503">
        <v>6</v>
      </c>
      <c r="L3503" t="str">
        <f>VLOOKUP(Sales_Data17[[#This Row],[Product Description Index]],Products_Data[#All],2,0)</f>
        <v>Socks</v>
      </c>
      <c r="M3503">
        <v>3</v>
      </c>
      <c r="N3503" s="9">
        <v>669.25555555555559</v>
      </c>
      <c r="O3503" s="9">
        <f>Sales_Data17[[#This Row],[Order Quantity]]*Sales_Data17[[#This Row],[Unit Price]]</f>
        <v>2007.7666666666669</v>
      </c>
      <c r="P3503" s="9">
        <v>528.71188888888889</v>
      </c>
      <c r="Q3503" s="9">
        <f>Sales_Data17[[#This Row],[Line Total]]-(Sales_Data17[[#This Row],[Total Unit Cost]]*Sales_Data17[[#This Row],[Order Quantity]])</f>
        <v>421.63100000000031</v>
      </c>
      <c r="R3503" s="1" t="str">
        <f>TEXT(Sales_Data17[[#This Row],[OrderDate]],"MMM")</f>
        <v>Mar</v>
      </c>
      <c r="S3503" s="1" t="str">
        <f t="shared" si="54"/>
        <v>2014</v>
      </c>
    </row>
    <row r="3504" spans="1:19">
      <c r="A3504" t="s">
        <v>3527</v>
      </c>
      <c r="B3504" s="2">
        <v>41700</v>
      </c>
      <c r="C3504" s="2" t="str">
        <f>VLOOKUP(Sales_Data17[[#This Row],[Customer Name Index]],Customer_Data[#All],2,0)</f>
        <v>Pure Group</v>
      </c>
      <c r="D3504">
        <v>17</v>
      </c>
      <c r="E3504" t="s">
        <v>4</v>
      </c>
      <c r="F3504" t="s">
        <v>8168</v>
      </c>
      <c r="G3504" t="s">
        <v>8025</v>
      </c>
      <c r="H3504" t="str">
        <f>VLOOKUP(Sales_Data17[[#This Row],[Delivery Region Index]],Regions_Table[#All],2,0)</f>
        <v>Victoria</v>
      </c>
      <c r="I3504" t="str">
        <f>VLOOKUP(Sales_Data17[[#This Row],[Delivery Region Index]],Regions_Table[#All],3,0)</f>
        <v>Benalla</v>
      </c>
      <c r="J3504">
        <v>48</v>
      </c>
      <c r="K3504">
        <v>7</v>
      </c>
      <c r="L3504" t="str">
        <f>VLOOKUP(Sales_Data17[[#This Row],[Product Description Index]],Products_Data[#All],2,0)</f>
        <v>Dress Shirts</v>
      </c>
      <c r="M3504">
        <v>4</v>
      </c>
      <c r="N3504" s="9">
        <v>107.2</v>
      </c>
      <c r="O3504" s="9">
        <f>Sales_Data17[[#This Row],[Order Quantity]]*Sales_Data17[[#This Row],[Unit Price]]</f>
        <v>428.8</v>
      </c>
      <c r="P3504" s="9">
        <v>55.744</v>
      </c>
      <c r="Q3504" s="9">
        <f>Sales_Data17[[#This Row],[Line Total]]-(Sales_Data17[[#This Row],[Total Unit Cost]]*Sales_Data17[[#This Row],[Order Quantity]])</f>
        <v>205.82400000000001</v>
      </c>
      <c r="R3504" s="1" t="str">
        <f>TEXT(Sales_Data17[[#This Row],[OrderDate]],"MMM")</f>
        <v>Mar</v>
      </c>
      <c r="S3504" s="1" t="str">
        <f t="shared" si="54"/>
        <v>2014</v>
      </c>
    </row>
    <row r="3505" spans="1:19">
      <c r="A3505" t="s">
        <v>3528</v>
      </c>
      <c r="B3505" s="2">
        <v>41700</v>
      </c>
      <c r="C3505" s="2" t="str">
        <f>VLOOKUP(Sales_Data17[[#This Row],[Customer Name Index]],Customer_Data[#All],2,0)</f>
        <v>Eminence Corp</v>
      </c>
      <c r="D3505">
        <v>18</v>
      </c>
      <c r="E3505" t="s">
        <v>3</v>
      </c>
      <c r="F3505" t="s">
        <v>8168</v>
      </c>
      <c r="G3505" t="s">
        <v>8025</v>
      </c>
      <c r="H3505" t="str">
        <f>VLOOKUP(Sales_Data17[[#This Row],[Delivery Region Index]],Regions_Table[#All],2,0)</f>
        <v>Victoria</v>
      </c>
      <c r="I3505" t="str">
        <f>VLOOKUP(Sales_Data17[[#This Row],[Delivery Region Index]],Regions_Table[#All],3,0)</f>
        <v>Latrobe City</v>
      </c>
      <c r="J3505">
        <v>52</v>
      </c>
      <c r="K3505">
        <v>8</v>
      </c>
      <c r="L3505" t="str">
        <f>VLOOKUP(Sales_Data17[[#This Row],[Product Description Index]],Products_Data[#All],2,0)</f>
        <v>Shoes</v>
      </c>
      <c r="M3505">
        <v>3</v>
      </c>
      <c r="N3505" s="9">
        <v>263.53333333333336</v>
      </c>
      <c r="O3505" s="9">
        <f>Sales_Data17[[#This Row],[Order Quantity]]*Sales_Data17[[#This Row],[Unit Price]]</f>
        <v>790.60000000000014</v>
      </c>
      <c r="P3505" s="9">
        <v>150.214</v>
      </c>
      <c r="Q3505" s="9">
        <f>Sales_Data17[[#This Row],[Line Total]]-(Sales_Data17[[#This Row],[Total Unit Cost]]*Sales_Data17[[#This Row],[Order Quantity]])</f>
        <v>339.95800000000014</v>
      </c>
      <c r="R3505" s="1" t="str">
        <f>TEXT(Sales_Data17[[#This Row],[OrderDate]],"MMM")</f>
        <v>Mar</v>
      </c>
      <c r="S3505" s="1" t="str">
        <f t="shared" si="54"/>
        <v>2014</v>
      </c>
    </row>
    <row r="3506" spans="1:19">
      <c r="A3506" t="s">
        <v>3529</v>
      </c>
      <c r="B3506" s="2">
        <v>41701</v>
      </c>
      <c r="C3506" s="2" t="str">
        <f>VLOOKUP(Sales_Data17[[#This Row],[Customer Name Index]],Customer_Data[#All],2,0)</f>
        <v>PEDIFIX, Corp</v>
      </c>
      <c r="D3506">
        <v>6</v>
      </c>
      <c r="E3506" t="s">
        <v>4</v>
      </c>
      <c r="F3506" t="s">
        <v>8168</v>
      </c>
      <c r="G3506" t="s">
        <v>8027</v>
      </c>
      <c r="H3506" t="str">
        <f>VLOOKUP(Sales_Data17[[#This Row],[Delivery Region Index]],Regions_Table[#All],2,0)</f>
        <v>New South Wales</v>
      </c>
      <c r="I3506" t="str">
        <f>VLOOKUP(Sales_Data17[[#This Row],[Delivery Region Index]],Regions_Table[#All],3,0)</f>
        <v>Nowra</v>
      </c>
      <c r="J3506">
        <v>17</v>
      </c>
      <c r="K3506">
        <v>3</v>
      </c>
      <c r="L3506" t="str">
        <f>VLOOKUP(Sales_Data17[[#This Row],[Product Description Index]],Products_Data[#All],2,0)</f>
        <v>Sunglasses</v>
      </c>
      <c r="M3506">
        <v>8</v>
      </c>
      <c r="N3506" s="9">
        <v>98.266666666666666</v>
      </c>
      <c r="O3506" s="9">
        <f>Sales_Data17[[#This Row],[Order Quantity]]*Sales_Data17[[#This Row],[Unit Price]]</f>
        <v>786.13333333333333</v>
      </c>
      <c r="P3506" s="9">
        <v>82.543999999999997</v>
      </c>
      <c r="Q3506" s="9">
        <f>Sales_Data17[[#This Row],[Line Total]]-(Sales_Data17[[#This Row],[Total Unit Cost]]*Sales_Data17[[#This Row],[Order Quantity]])</f>
        <v>125.78133333333335</v>
      </c>
      <c r="R3506" s="1" t="str">
        <f>TEXT(Sales_Data17[[#This Row],[OrderDate]],"MMM")</f>
        <v>Mar</v>
      </c>
      <c r="S3506" s="1" t="str">
        <f t="shared" si="54"/>
        <v>2014</v>
      </c>
    </row>
    <row r="3507" spans="1:19">
      <c r="A3507" t="s">
        <v>3530</v>
      </c>
      <c r="B3507" s="2">
        <v>41701</v>
      </c>
      <c r="C3507" s="2" t="str">
        <f>VLOOKUP(Sales_Data17[[#This Row],[Customer Name Index]],Customer_Data[#All],2,0)</f>
        <v>Procter Corp</v>
      </c>
      <c r="D3507">
        <v>5</v>
      </c>
      <c r="E3507" t="s">
        <v>4</v>
      </c>
      <c r="F3507" t="s">
        <v>8168</v>
      </c>
      <c r="G3507" t="s">
        <v>8027</v>
      </c>
      <c r="H3507" t="str">
        <f>VLOOKUP(Sales_Data17[[#This Row],[Delivery Region Index]],Regions_Table[#All],2,0)</f>
        <v>New South Wales</v>
      </c>
      <c r="I3507" t="str">
        <f>VLOOKUP(Sales_Data17[[#This Row],[Delivery Region Index]],Regions_Table[#All],3,0)</f>
        <v>Lake Macquarie</v>
      </c>
      <c r="J3507">
        <v>13</v>
      </c>
      <c r="K3507">
        <v>2</v>
      </c>
      <c r="L3507" t="str">
        <f>VLOOKUP(Sales_Data17[[#This Row],[Product Description Index]],Products_Data[#All],2,0)</f>
        <v>Pants</v>
      </c>
      <c r="M3507">
        <v>4</v>
      </c>
      <c r="N3507" s="9">
        <v>326.81111111111113</v>
      </c>
      <c r="O3507" s="9">
        <f>Sales_Data17[[#This Row],[Order Quantity]]*Sales_Data17[[#This Row],[Unit Price]]</f>
        <v>1307.2444444444445</v>
      </c>
      <c r="P3507" s="9">
        <v>228.76777777777775</v>
      </c>
      <c r="Q3507" s="9">
        <f>Sales_Data17[[#This Row],[Line Total]]-(Sales_Data17[[#This Row],[Total Unit Cost]]*Sales_Data17[[#This Row],[Order Quantity]])</f>
        <v>392.17333333333352</v>
      </c>
      <c r="R3507" s="1" t="str">
        <f>TEXT(Sales_Data17[[#This Row],[OrderDate]],"MMM")</f>
        <v>Mar</v>
      </c>
      <c r="S3507" s="1" t="str">
        <f t="shared" si="54"/>
        <v>2014</v>
      </c>
    </row>
    <row r="3508" spans="1:19">
      <c r="A3508" t="s">
        <v>3531</v>
      </c>
      <c r="B3508" s="2">
        <v>41701</v>
      </c>
      <c r="C3508" s="2" t="str">
        <f>VLOOKUP(Sales_Data17[[#This Row],[Customer Name Index]],Customer_Data[#All],2,0)</f>
        <v>PEDIFIX, Corp</v>
      </c>
      <c r="D3508">
        <v>6</v>
      </c>
      <c r="E3508" t="s">
        <v>4</v>
      </c>
      <c r="F3508" t="s">
        <v>8168</v>
      </c>
      <c r="G3508" t="s">
        <v>8027</v>
      </c>
      <c r="H3508" t="str">
        <f>VLOOKUP(Sales_Data17[[#This Row],[Delivery Region Index]],Regions_Table[#All],2,0)</f>
        <v>New South Wales</v>
      </c>
      <c r="I3508" t="str">
        <f>VLOOKUP(Sales_Data17[[#This Row],[Delivery Region Index]],Regions_Table[#All],3,0)</f>
        <v>Newcastle</v>
      </c>
      <c r="J3508">
        <v>16</v>
      </c>
      <c r="K3508">
        <v>3</v>
      </c>
      <c r="L3508" t="str">
        <f>VLOOKUP(Sales_Data17[[#This Row],[Product Description Index]],Products_Data[#All],2,0)</f>
        <v>Sunglasses</v>
      </c>
      <c r="M3508">
        <v>3</v>
      </c>
      <c r="N3508" s="9">
        <v>195.78888888888889</v>
      </c>
      <c r="O3508" s="9">
        <f>Sales_Data17[[#This Row],[Order Quantity]]*Sales_Data17[[#This Row],[Unit Price]]</f>
        <v>587.36666666666667</v>
      </c>
      <c r="P3508" s="9">
        <v>139.01011111111112</v>
      </c>
      <c r="Q3508" s="9">
        <f>Sales_Data17[[#This Row],[Line Total]]-(Sales_Data17[[#This Row],[Total Unit Cost]]*Sales_Data17[[#This Row],[Order Quantity]])</f>
        <v>170.3363333333333</v>
      </c>
      <c r="R3508" s="1" t="str">
        <f>TEXT(Sales_Data17[[#This Row],[OrderDate]],"MMM")</f>
        <v>Mar</v>
      </c>
      <c r="S3508" s="1" t="str">
        <f t="shared" si="54"/>
        <v>2014</v>
      </c>
    </row>
    <row r="3509" spans="1:19">
      <c r="A3509" t="s">
        <v>3532</v>
      </c>
      <c r="B3509" s="2">
        <v>41701</v>
      </c>
      <c r="C3509" s="2" t="str">
        <f>VLOOKUP(Sales_Data17[[#This Row],[Customer Name Index]],Customer_Data[#All],2,0)</f>
        <v xml:space="preserve">WakeFern </v>
      </c>
      <c r="D3509">
        <v>2</v>
      </c>
      <c r="E3509" t="s">
        <v>2</v>
      </c>
      <c r="F3509" t="s">
        <v>8168</v>
      </c>
      <c r="G3509" t="s">
        <v>8027</v>
      </c>
      <c r="H3509" t="str">
        <f>VLOOKUP(Sales_Data17[[#This Row],[Delivery Region Index]],Regions_Table[#All],2,0)</f>
        <v>New South Wales</v>
      </c>
      <c r="I3509" t="str">
        <f>VLOOKUP(Sales_Data17[[#This Row],[Delivery Region Index]],Regions_Table[#All],3,0)</f>
        <v>Broken Hill</v>
      </c>
      <c r="J3509">
        <v>5</v>
      </c>
      <c r="K3509">
        <v>1</v>
      </c>
      <c r="L3509" t="str">
        <f>VLOOKUP(Sales_Data17[[#This Row],[Product Description Index]],Products_Data[#All],2,0)</f>
        <v>Shirts</v>
      </c>
      <c r="M3509">
        <v>1</v>
      </c>
      <c r="N3509" s="9">
        <v>710.94444444444446</v>
      </c>
      <c r="O3509" s="9">
        <f>Sales_Data17[[#This Row],[Order Quantity]]*Sales_Data17[[#This Row],[Unit Price]]</f>
        <v>710.94444444444446</v>
      </c>
      <c r="P3509" s="9">
        <v>568.75555555555559</v>
      </c>
      <c r="Q3509" s="9">
        <f>Sales_Data17[[#This Row],[Line Total]]-(Sales_Data17[[#This Row],[Total Unit Cost]]*Sales_Data17[[#This Row],[Order Quantity]])</f>
        <v>142.18888888888887</v>
      </c>
      <c r="R3509" s="1" t="str">
        <f>TEXT(Sales_Data17[[#This Row],[OrderDate]],"MMM")</f>
        <v>Mar</v>
      </c>
      <c r="S3509" s="1" t="str">
        <f t="shared" si="54"/>
        <v>2014</v>
      </c>
    </row>
    <row r="3510" spans="1:19">
      <c r="A3510" t="s">
        <v>3533</v>
      </c>
      <c r="B3510" s="2">
        <v>41701</v>
      </c>
      <c r="C3510" s="2" t="str">
        <f>VLOOKUP(Sales_Data17[[#This Row],[Customer Name Index]],Customer_Data[#All],2,0)</f>
        <v>Medsep Group</v>
      </c>
      <c r="D3510">
        <v>8</v>
      </c>
      <c r="E3510" t="s">
        <v>2</v>
      </c>
      <c r="F3510" t="s">
        <v>8168</v>
      </c>
      <c r="G3510" t="s">
        <v>8027</v>
      </c>
      <c r="H3510" t="str">
        <f>VLOOKUP(Sales_Data17[[#This Row],[Delivery Region Index]],Regions_Table[#All],2,0)</f>
        <v>New South Wales</v>
      </c>
      <c r="I3510" t="str">
        <f>VLOOKUP(Sales_Data17[[#This Row],[Delivery Region Index]],Regions_Table[#All],3,0)</f>
        <v>Tamworth</v>
      </c>
      <c r="J3510">
        <v>21</v>
      </c>
      <c r="K3510">
        <v>3</v>
      </c>
      <c r="L3510" t="str">
        <f>VLOOKUP(Sales_Data17[[#This Row],[Product Description Index]],Products_Data[#All],2,0)</f>
        <v>Sunglasses</v>
      </c>
      <c r="M3510">
        <v>8</v>
      </c>
      <c r="N3510" s="9">
        <v>218.12222222222223</v>
      </c>
      <c r="O3510" s="9">
        <f>Sales_Data17[[#This Row],[Order Quantity]]*Sales_Data17[[#This Row],[Unit Price]]</f>
        <v>1744.9777777777779</v>
      </c>
      <c r="P3510" s="9">
        <v>133.05455555555557</v>
      </c>
      <c r="Q3510" s="9">
        <f>Sales_Data17[[#This Row],[Line Total]]-(Sales_Data17[[#This Row],[Total Unit Cost]]*Sales_Data17[[#This Row],[Order Quantity]])</f>
        <v>680.54133333333334</v>
      </c>
      <c r="R3510" s="1" t="str">
        <f>TEXT(Sales_Data17[[#This Row],[OrderDate]],"MMM")</f>
        <v>Mar</v>
      </c>
      <c r="S3510" s="1" t="str">
        <f t="shared" si="54"/>
        <v>2014</v>
      </c>
    </row>
    <row r="3511" spans="1:19">
      <c r="A3511" t="s">
        <v>3534</v>
      </c>
      <c r="B3511" s="2">
        <v>41702</v>
      </c>
      <c r="C3511" s="2" t="str">
        <f>VLOOKUP(Sales_Data17[[#This Row],[Customer Name Index]],Customer_Data[#All],2,0)</f>
        <v>New Ltd</v>
      </c>
      <c r="D3511">
        <v>7</v>
      </c>
      <c r="E3511" t="s">
        <v>4</v>
      </c>
      <c r="F3511" t="s">
        <v>8168</v>
      </c>
      <c r="G3511" t="s">
        <v>8027</v>
      </c>
      <c r="H3511" t="str">
        <f>VLOOKUP(Sales_Data17[[#This Row],[Delivery Region Index]],Regions_Table[#All],2,0)</f>
        <v>New South Wales</v>
      </c>
      <c r="I3511" t="str">
        <f>VLOOKUP(Sales_Data17[[#This Row],[Delivery Region Index]],Regions_Table[#All],3,0)</f>
        <v>Queanbeyan</v>
      </c>
      <c r="J3511">
        <v>20</v>
      </c>
      <c r="K3511">
        <v>3</v>
      </c>
      <c r="L3511" t="str">
        <f>VLOOKUP(Sales_Data17[[#This Row],[Product Description Index]],Products_Data[#All],2,0)</f>
        <v>Sunglasses</v>
      </c>
      <c r="M3511">
        <v>3</v>
      </c>
      <c r="N3511" s="9">
        <v>115.38888888888889</v>
      </c>
      <c r="O3511" s="9">
        <f>Sales_Data17[[#This Row],[Order Quantity]]*Sales_Data17[[#This Row],[Unit Price]]</f>
        <v>346.16666666666663</v>
      </c>
      <c r="P3511" s="9">
        <v>72.694999999999993</v>
      </c>
      <c r="Q3511" s="9">
        <f>Sales_Data17[[#This Row],[Line Total]]-(Sales_Data17[[#This Row],[Total Unit Cost]]*Sales_Data17[[#This Row],[Order Quantity]])</f>
        <v>128.08166666666665</v>
      </c>
      <c r="R3511" s="1" t="str">
        <f>TEXT(Sales_Data17[[#This Row],[OrderDate]],"MMM")</f>
        <v>Mar</v>
      </c>
      <c r="S3511" s="1" t="str">
        <f t="shared" si="54"/>
        <v>2014</v>
      </c>
    </row>
    <row r="3512" spans="1:19">
      <c r="A3512" t="s">
        <v>3535</v>
      </c>
      <c r="B3512" s="2">
        <v>41702</v>
      </c>
      <c r="C3512" s="2" t="str">
        <f>VLOOKUP(Sales_Data17[[#This Row],[Customer Name Index]],Customer_Data[#All],2,0)</f>
        <v>Elorac, Corp</v>
      </c>
      <c r="D3512">
        <v>3</v>
      </c>
      <c r="E3512" t="s">
        <v>2</v>
      </c>
      <c r="F3512" t="s">
        <v>8168</v>
      </c>
      <c r="G3512" t="s">
        <v>8027</v>
      </c>
      <c r="H3512" t="str">
        <f>VLOOKUP(Sales_Data17[[#This Row],[Delivery Region Index]],Regions_Table[#All],2,0)</f>
        <v>New South Wales</v>
      </c>
      <c r="I3512" t="str">
        <f>VLOOKUP(Sales_Data17[[#This Row],[Delivery Region Index]],Regions_Table[#All],3,0)</f>
        <v>Dubbo</v>
      </c>
      <c r="J3512">
        <v>8</v>
      </c>
      <c r="K3512">
        <v>2</v>
      </c>
      <c r="L3512" t="str">
        <f>VLOOKUP(Sales_Data17[[#This Row],[Product Description Index]],Products_Data[#All],2,0)</f>
        <v>Pants</v>
      </c>
      <c r="M3512">
        <v>8</v>
      </c>
      <c r="N3512" s="9">
        <v>136.23333333333335</v>
      </c>
      <c r="O3512" s="9">
        <f>Sales_Data17[[#This Row],[Order Quantity]]*Sales_Data17[[#This Row],[Unit Price]]</f>
        <v>1089.8666666666668</v>
      </c>
      <c r="P3512" s="9">
        <v>74.928333333333342</v>
      </c>
      <c r="Q3512" s="9">
        <f>Sales_Data17[[#This Row],[Line Total]]-(Sales_Data17[[#This Row],[Total Unit Cost]]*Sales_Data17[[#This Row],[Order Quantity]])</f>
        <v>490.44000000000005</v>
      </c>
      <c r="R3512" s="1" t="str">
        <f>TEXT(Sales_Data17[[#This Row],[OrderDate]],"MMM")</f>
        <v>Mar</v>
      </c>
      <c r="S3512" s="1" t="str">
        <f t="shared" si="54"/>
        <v>2014</v>
      </c>
    </row>
    <row r="3513" spans="1:19">
      <c r="A3513" t="s">
        <v>3536</v>
      </c>
      <c r="B3513" s="2">
        <v>41702</v>
      </c>
      <c r="C3513" s="2" t="str">
        <f>VLOOKUP(Sales_Data17[[#This Row],[Customer Name Index]],Customer_Data[#All],2,0)</f>
        <v xml:space="preserve">Qualitest </v>
      </c>
      <c r="D3513">
        <v>19</v>
      </c>
      <c r="E3513" t="s">
        <v>4</v>
      </c>
      <c r="F3513" t="s">
        <v>8168</v>
      </c>
      <c r="G3513" t="s">
        <v>8028</v>
      </c>
      <c r="H3513" t="str">
        <f>VLOOKUP(Sales_Data17[[#This Row],[Delivery Region Index]],Regions_Table[#All],2,0)</f>
        <v>Victoria</v>
      </c>
      <c r="I3513" t="str">
        <f>VLOOKUP(Sales_Data17[[#This Row],[Delivery Region Index]],Regions_Table[#All],3,0)</f>
        <v>Wangaratta</v>
      </c>
      <c r="J3513">
        <v>56</v>
      </c>
      <c r="K3513">
        <v>8</v>
      </c>
      <c r="L3513" t="str">
        <f>VLOOKUP(Sales_Data17[[#This Row],[Product Description Index]],Products_Data[#All],2,0)</f>
        <v>Shoes</v>
      </c>
      <c r="M3513">
        <v>6</v>
      </c>
      <c r="N3513" s="9">
        <v>135.48888888888891</v>
      </c>
      <c r="O3513" s="9">
        <f>Sales_Data17[[#This Row],[Order Quantity]]*Sales_Data17[[#This Row],[Unit Price]]</f>
        <v>812.93333333333339</v>
      </c>
      <c r="P3513" s="9">
        <v>93.487333333333325</v>
      </c>
      <c r="Q3513" s="9">
        <f>Sales_Data17[[#This Row],[Line Total]]-(Sales_Data17[[#This Row],[Total Unit Cost]]*Sales_Data17[[#This Row],[Order Quantity]])</f>
        <v>252.00933333333342</v>
      </c>
      <c r="R3513" s="1" t="str">
        <f>TEXT(Sales_Data17[[#This Row],[OrderDate]],"MMM")</f>
        <v>Mar</v>
      </c>
      <c r="S3513" s="1" t="str">
        <f t="shared" si="54"/>
        <v>2014</v>
      </c>
    </row>
    <row r="3514" spans="1:19">
      <c r="A3514" t="s">
        <v>3537</v>
      </c>
      <c r="B3514" s="2">
        <v>41702</v>
      </c>
      <c r="C3514" s="2" t="str">
        <f>VLOOKUP(Sales_Data17[[#This Row],[Customer Name Index]],Customer_Data[#All],2,0)</f>
        <v xml:space="preserve">Linde </v>
      </c>
      <c r="D3514">
        <v>14</v>
      </c>
      <c r="E3514" t="s">
        <v>4</v>
      </c>
      <c r="F3514" t="s">
        <v>8168</v>
      </c>
      <c r="G3514" t="s">
        <v>8026</v>
      </c>
      <c r="H3514" t="str">
        <f>VLOOKUP(Sales_Data17[[#This Row],[Delivery Region Index]],Regions_Table[#All],2,0)</f>
        <v>Queensland</v>
      </c>
      <c r="I3514" t="str">
        <f>VLOOKUP(Sales_Data17[[#This Row],[Delivery Region Index]],Regions_Table[#All],3,0)</f>
        <v>Nambour</v>
      </c>
      <c r="J3514">
        <v>39</v>
      </c>
      <c r="K3514">
        <v>6</v>
      </c>
      <c r="L3514" t="str">
        <f>VLOOKUP(Sales_Data17[[#This Row],[Product Description Index]],Products_Data[#All],2,0)</f>
        <v>Socks</v>
      </c>
      <c r="M3514">
        <v>5</v>
      </c>
      <c r="N3514" s="9">
        <v>638.73333333333335</v>
      </c>
      <c r="O3514" s="9">
        <f>Sales_Data17[[#This Row],[Order Quantity]]*Sales_Data17[[#This Row],[Unit Price]]</f>
        <v>3193.666666666667</v>
      </c>
      <c r="P3514" s="9">
        <v>332.14133333333336</v>
      </c>
      <c r="Q3514" s="9">
        <f>Sales_Data17[[#This Row],[Line Total]]-(Sales_Data17[[#This Row],[Total Unit Cost]]*Sales_Data17[[#This Row],[Order Quantity]])</f>
        <v>1532.96</v>
      </c>
      <c r="R3514" s="1" t="str">
        <f>TEXT(Sales_Data17[[#This Row],[OrderDate]],"MMM")</f>
        <v>Mar</v>
      </c>
      <c r="S3514" s="1" t="str">
        <f t="shared" si="54"/>
        <v>2014</v>
      </c>
    </row>
    <row r="3515" spans="1:19">
      <c r="A3515" t="s">
        <v>3538</v>
      </c>
      <c r="B3515" s="2">
        <v>41703</v>
      </c>
      <c r="C3515" s="2" t="str">
        <f>VLOOKUP(Sales_Data17[[#This Row],[Customer Name Index]],Customer_Data[#All],2,0)</f>
        <v>Pacific Ltd</v>
      </c>
      <c r="D3515">
        <v>20</v>
      </c>
      <c r="E3515" t="s">
        <v>2</v>
      </c>
      <c r="F3515" t="s">
        <v>8168</v>
      </c>
      <c r="G3515" t="s">
        <v>8028</v>
      </c>
      <c r="H3515" t="str">
        <f>VLOOKUP(Sales_Data17[[#This Row],[Delivery Region Index]],Regions_Table[#All],2,0)</f>
        <v>Victoria</v>
      </c>
      <c r="I3515" t="str">
        <f>VLOOKUP(Sales_Data17[[#This Row],[Delivery Region Index]],Regions_Table[#All],3,0)</f>
        <v>Wangaratta</v>
      </c>
      <c r="J3515">
        <v>56</v>
      </c>
      <c r="K3515">
        <v>8</v>
      </c>
      <c r="L3515" t="str">
        <f>VLOOKUP(Sales_Data17[[#This Row],[Product Description Index]],Products_Data[#All],2,0)</f>
        <v>Shoes</v>
      </c>
      <c r="M3515">
        <v>1</v>
      </c>
      <c r="N3515" s="9">
        <v>86.355555555555554</v>
      </c>
      <c r="O3515" s="9">
        <f>Sales_Data17[[#This Row],[Order Quantity]]*Sales_Data17[[#This Row],[Unit Price]]</f>
        <v>86.355555555555554</v>
      </c>
      <c r="P3515" s="9">
        <v>37.132888888888893</v>
      </c>
      <c r="Q3515" s="9">
        <f>Sales_Data17[[#This Row],[Line Total]]-(Sales_Data17[[#This Row],[Total Unit Cost]]*Sales_Data17[[#This Row],[Order Quantity]])</f>
        <v>49.222666666666662</v>
      </c>
      <c r="R3515" s="1" t="str">
        <f>TEXT(Sales_Data17[[#This Row],[OrderDate]],"MMM")</f>
        <v>Mar</v>
      </c>
      <c r="S3515" s="1" t="str">
        <f t="shared" si="54"/>
        <v>2014</v>
      </c>
    </row>
    <row r="3516" spans="1:19">
      <c r="A3516" t="s">
        <v>3539</v>
      </c>
      <c r="B3516" s="2">
        <v>41703</v>
      </c>
      <c r="C3516" s="2" t="str">
        <f>VLOOKUP(Sales_Data17[[#This Row],[Customer Name Index]],Customer_Data[#All],2,0)</f>
        <v>Pacific Ltd</v>
      </c>
      <c r="D3516">
        <v>20</v>
      </c>
      <c r="E3516" t="s">
        <v>4</v>
      </c>
      <c r="F3516" t="s">
        <v>8168</v>
      </c>
      <c r="G3516" t="s">
        <v>8028</v>
      </c>
      <c r="H3516" t="str">
        <f>VLOOKUP(Sales_Data17[[#This Row],[Delivery Region Index]],Regions_Table[#All],2,0)</f>
        <v>Victoria</v>
      </c>
      <c r="I3516" t="str">
        <f>VLOOKUP(Sales_Data17[[#This Row],[Delivery Region Index]],Regions_Table[#All],3,0)</f>
        <v>Wodonga</v>
      </c>
      <c r="J3516">
        <v>58</v>
      </c>
      <c r="K3516">
        <v>8</v>
      </c>
      <c r="L3516" t="str">
        <f>VLOOKUP(Sales_Data17[[#This Row],[Product Description Index]],Products_Data[#All],2,0)</f>
        <v>Shoes</v>
      </c>
      <c r="M3516">
        <v>3</v>
      </c>
      <c r="N3516" s="9">
        <v>101.98888888888888</v>
      </c>
      <c r="O3516" s="9">
        <f>Sales_Data17[[#This Row],[Order Quantity]]*Sales_Data17[[#This Row],[Unit Price]]</f>
        <v>305.96666666666664</v>
      </c>
      <c r="P3516" s="9">
        <v>84.650777777777776</v>
      </c>
      <c r="Q3516" s="9">
        <f>Sales_Data17[[#This Row],[Line Total]]-(Sales_Data17[[#This Row],[Total Unit Cost]]*Sales_Data17[[#This Row],[Order Quantity]])</f>
        <v>52.014333333333298</v>
      </c>
      <c r="R3516" s="1" t="str">
        <f>TEXT(Sales_Data17[[#This Row],[OrderDate]],"MMM")</f>
        <v>Mar</v>
      </c>
      <c r="S3516" s="1" t="str">
        <f t="shared" si="54"/>
        <v>2014</v>
      </c>
    </row>
    <row r="3517" spans="1:19">
      <c r="A3517" t="s">
        <v>3540</v>
      </c>
      <c r="B3517" s="2">
        <v>41704</v>
      </c>
      <c r="C3517" s="2" t="str">
        <f>VLOOKUP(Sales_Data17[[#This Row],[Customer Name Index]],Customer_Data[#All],2,0)</f>
        <v>Apollo Ltd</v>
      </c>
      <c r="D3517">
        <v>11</v>
      </c>
      <c r="E3517" t="s">
        <v>4</v>
      </c>
      <c r="F3517" t="s">
        <v>8168</v>
      </c>
      <c r="G3517" t="s">
        <v>8026</v>
      </c>
      <c r="H3517" t="str">
        <f>VLOOKUP(Sales_Data17[[#This Row],[Delivery Region Index]],Regions_Table[#All],2,0)</f>
        <v>Queensland</v>
      </c>
      <c r="I3517" t="str">
        <f>VLOOKUP(Sales_Data17[[#This Row],[Delivery Region Index]],Regions_Table[#All],3,0)</f>
        <v>Gladstone</v>
      </c>
      <c r="J3517">
        <v>30</v>
      </c>
      <c r="K3517">
        <v>5</v>
      </c>
      <c r="L3517" t="str">
        <f>VLOOKUP(Sales_Data17[[#This Row],[Product Description Index]],Products_Data[#All],2,0)</f>
        <v>Hats</v>
      </c>
      <c r="M3517">
        <v>3</v>
      </c>
      <c r="N3517" s="9">
        <v>116.87777777777779</v>
      </c>
      <c r="O3517" s="9">
        <f>Sales_Data17[[#This Row],[Order Quantity]]*Sales_Data17[[#This Row],[Unit Price]]</f>
        <v>350.63333333333338</v>
      </c>
      <c r="P3517" s="9">
        <v>51.426222222222229</v>
      </c>
      <c r="Q3517" s="9">
        <f>Sales_Data17[[#This Row],[Line Total]]-(Sales_Data17[[#This Row],[Total Unit Cost]]*Sales_Data17[[#This Row],[Order Quantity]])</f>
        <v>196.3546666666667</v>
      </c>
      <c r="R3517" s="1" t="str">
        <f>TEXT(Sales_Data17[[#This Row],[OrderDate]],"MMM")</f>
        <v>Mar</v>
      </c>
      <c r="S3517" s="1" t="str">
        <f t="shared" si="54"/>
        <v>2014</v>
      </c>
    </row>
    <row r="3518" spans="1:19">
      <c r="A3518" t="s">
        <v>3541</v>
      </c>
      <c r="B3518" s="2">
        <v>41704</v>
      </c>
      <c r="C3518" s="2" t="str">
        <f>VLOOKUP(Sales_Data17[[#This Row],[Customer Name Index]],Customer_Data[#All],2,0)</f>
        <v>Rochester Ltd</v>
      </c>
      <c r="D3518">
        <v>15</v>
      </c>
      <c r="E3518" t="s">
        <v>2</v>
      </c>
      <c r="F3518" t="s">
        <v>8168</v>
      </c>
      <c r="G3518" t="s">
        <v>8025</v>
      </c>
      <c r="H3518" t="str">
        <f>VLOOKUP(Sales_Data17[[#This Row],[Delivery Region Index]],Regions_Table[#All],2,0)</f>
        <v>Queensland</v>
      </c>
      <c r="I3518" t="str">
        <f>VLOOKUP(Sales_Data17[[#This Row],[Delivery Region Index]],Regions_Table[#All],3,0)</f>
        <v>Thuringowa</v>
      </c>
      <c r="J3518">
        <v>43</v>
      </c>
      <c r="K3518">
        <v>6</v>
      </c>
      <c r="L3518" t="str">
        <f>VLOOKUP(Sales_Data17[[#This Row],[Product Description Index]],Products_Data[#All],2,0)</f>
        <v>Socks</v>
      </c>
      <c r="M3518">
        <v>7</v>
      </c>
      <c r="N3518" s="9">
        <v>125.8111111111111</v>
      </c>
      <c r="O3518" s="9">
        <f>Sales_Data17[[#This Row],[Order Quantity]]*Sales_Data17[[#This Row],[Unit Price]]</f>
        <v>880.67777777777769</v>
      </c>
      <c r="P3518" s="9">
        <v>75.486666666666665</v>
      </c>
      <c r="Q3518" s="9">
        <f>Sales_Data17[[#This Row],[Line Total]]-(Sales_Data17[[#This Row],[Total Unit Cost]]*Sales_Data17[[#This Row],[Order Quantity]])</f>
        <v>352.27111111111105</v>
      </c>
      <c r="R3518" s="1" t="str">
        <f>TEXT(Sales_Data17[[#This Row],[OrderDate]],"MMM")</f>
        <v>Mar</v>
      </c>
      <c r="S3518" s="1" t="str">
        <f t="shared" si="54"/>
        <v>2014</v>
      </c>
    </row>
    <row r="3519" spans="1:19">
      <c r="A3519" t="s">
        <v>3542</v>
      </c>
      <c r="B3519" s="2">
        <v>41704</v>
      </c>
      <c r="C3519" s="2" t="str">
        <f>VLOOKUP(Sales_Data17[[#This Row],[Customer Name Index]],Customer_Data[#All],2,0)</f>
        <v>Rochester Ltd</v>
      </c>
      <c r="D3519">
        <v>15</v>
      </c>
      <c r="E3519" t="s">
        <v>2</v>
      </c>
      <c r="F3519" t="s">
        <v>8168</v>
      </c>
      <c r="G3519" t="s">
        <v>8025</v>
      </c>
      <c r="H3519" t="str">
        <f>VLOOKUP(Sales_Data17[[#This Row],[Delivery Region Index]],Regions_Table[#All],2,0)</f>
        <v>Queensland</v>
      </c>
      <c r="I3519" t="str">
        <f>VLOOKUP(Sales_Data17[[#This Row],[Delivery Region Index]],Regions_Table[#All],3,0)</f>
        <v>Thuringowa</v>
      </c>
      <c r="J3519">
        <v>43</v>
      </c>
      <c r="K3519">
        <v>6</v>
      </c>
      <c r="L3519" t="str">
        <f>VLOOKUP(Sales_Data17[[#This Row],[Product Description Index]],Products_Data[#All],2,0)</f>
        <v>Socks</v>
      </c>
      <c r="M3519">
        <v>7</v>
      </c>
      <c r="N3519" s="9">
        <v>684.88888888888891</v>
      </c>
      <c r="O3519" s="9">
        <f>Sales_Data17[[#This Row],[Order Quantity]]*Sales_Data17[[#This Row],[Unit Price]]</f>
        <v>4794.2222222222226</v>
      </c>
      <c r="P3519" s="9">
        <v>335.59555555555556</v>
      </c>
      <c r="Q3519" s="9">
        <f>Sales_Data17[[#This Row],[Line Total]]-(Sales_Data17[[#This Row],[Total Unit Cost]]*Sales_Data17[[#This Row],[Order Quantity]])</f>
        <v>2445.0533333333337</v>
      </c>
      <c r="R3519" s="1" t="str">
        <f>TEXT(Sales_Data17[[#This Row],[OrderDate]],"MMM")</f>
        <v>Mar</v>
      </c>
      <c r="S3519" s="1" t="str">
        <f t="shared" si="54"/>
        <v>2014</v>
      </c>
    </row>
    <row r="3520" spans="1:19">
      <c r="A3520" t="s">
        <v>3543</v>
      </c>
      <c r="B3520" s="2">
        <v>41704</v>
      </c>
      <c r="C3520" s="2" t="str">
        <f>VLOOKUP(Sales_Data17[[#This Row],[Customer Name Index]],Customer_Data[#All],2,0)</f>
        <v>Pure Group</v>
      </c>
      <c r="D3520">
        <v>17</v>
      </c>
      <c r="E3520" t="s">
        <v>4</v>
      </c>
      <c r="F3520" t="s">
        <v>8168</v>
      </c>
      <c r="G3520" t="s">
        <v>8025</v>
      </c>
      <c r="H3520" t="str">
        <f>VLOOKUP(Sales_Data17[[#This Row],[Delivery Region Index]],Regions_Table[#All],2,0)</f>
        <v>Victoria</v>
      </c>
      <c r="I3520" t="str">
        <f>VLOOKUP(Sales_Data17[[#This Row],[Delivery Region Index]],Regions_Table[#All],3,0)</f>
        <v>Bendigo</v>
      </c>
      <c r="J3520">
        <v>50</v>
      </c>
      <c r="K3520">
        <v>7</v>
      </c>
      <c r="L3520" t="str">
        <f>VLOOKUP(Sales_Data17[[#This Row],[Product Description Index]],Products_Data[#All],2,0)</f>
        <v>Dress Shirts</v>
      </c>
      <c r="M3520">
        <v>3</v>
      </c>
      <c r="N3520" s="9">
        <v>282.14444444444445</v>
      </c>
      <c r="O3520" s="9">
        <f>Sales_Data17[[#This Row],[Order Quantity]]*Sales_Data17[[#This Row],[Unit Price]]</f>
        <v>846.43333333333339</v>
      </c>
      <c r="P3520" s="9">
        <v>231.35844444444444</v>
      </c>
      <c r="Q3520" s="9">
        <f>Sales_Data17[[#This Row],[Line Total]]-(Sales_Data17[[#This Row],[Total Unit Cost]]*Sales_Data17[[#This Row],[Order Quantity]])</f>
        <v>152.35800000000006</v>
      </c>
      <c r="R3520" s="1" t="str">
        <f>TEXT(Sales_Data17[[#This Row],[OrderDate]],"MMM")</f>
        <v>Mar</v>
      </c>
      <c r="S3520" s="1" t="str">
        <f t="shared" si="54"/>
        <v>2014</v>
      </c>
    </row>
    <row r="3521" spans="1:19">
      <c r="A3521" t="s">
        <v>3544</v>
      </c>
      <c r="B3521" s="2">
        <v>41706</v>
      </c>
      <c r="C3521" s="2" t="str">
        <f>VLOOKUP(Sales_Data17[[#This Row],[Customer Name Index]],Customer_Data[#All],2,0)</f>
        <v xml:space="preserve">Linde </v>
      </c>
      <c r="D3521">
        <v>14</v>
      </c>
      <c r="E3521" t="s">
        <v>4</v>
      </c>
      <c r="F3521" t="s">
        <v>8168</v>
      </c>
      <c r="G3521" t="s">
        <v>8026</v>
      </c>
      <c r="H3521" t="str">
        <f>VLOOKUP(Sales_Data17[[#This Row],[Delivery Region Index]],Regions_Table[#All],2,0)</f>
        <v>Queensland</v>
      </c>
      <c r="I3521" t="str">
        <f>VLOOKUP(Sales_Data17[[#This Row],[Delivery Region Index]],Regions_Table[#All],3,0)</f>
        <v>Nambour</v>
      </c>
      <c r="J3521">
        <v>39</v>
      </c>
      <c r="K3521">
        <v>6</v>
      </c>
      <c r="L3521" t="str">
        <f>VLOOKUP(Sales_Data17[[#This Row],[Product Description Index]],Products_Data[#All],2,0)</f>
        <v>Socks</v>
      </c>
      <c r="M3521">
        <v>6</v>
      </c>
      <c r="N3521" s="9">
        <v>679.67777777777781</v>
      </c>
      <c r="O3521" s="9">
        <f>Sales_Data17[[#This Row],[Order Quantity]]*Sales_Data17[[#This Row],[Unit Price]]</f>
        <v>4078.0666666666666</v>
      </c>
      <c r="P3521" s="9">
        <v>421.40022222222228</v>
      </c>
      <c r="Q3521" s="9">
        <f>Sales_Data17[[#This Row],[Line Total]]-(Sales_Data17[[#This Row],[Total Unit Cost]]*Sales_Data17[[#This Row],[Order Quantity]])</f>
        <v>1549.6653333333329</v>
      </c>
      <c r="R3521" s="1" t="str">
        <f>TEXT(Sales_Data17[[#This Row],[OrderDate]],"MMM")</f>
        <v>Mar</v>
      </c>
      <c r="S3521" s="1" t="str">
        <f t="shared" si="54"/>
        <v>2014</v>
      </c>
    </row>
    <row r="3522" spans="1:19">
      <c r="A3522" t="s">
        <v>3545</v>
      </c>
      <c r="B3522" s="2">
        <v>41706</v>
      </c>
      <c r="C3522" s="2" t="str">
        <f>VLOOKUP(Sales_Data17[[#This Row],[Customer Name Index]],Customer_Data[#All],2,0)</f>
        <v>Medsep Group</v>
      </c>
      <c r="D3522">
        <v>8</v>
      </c>
      <c r="E3522" t="s">
        <v>4</v>
      </c>
      <c r="F3522" t="s">
        <v>8168</v>
      </c>
      <c r="G3522" t="s">
        <v>8027</v>
      </c>
      <c r="H3522" t="str">
        <f>VLOOKUP(Sales_Data17[[#This Row],[Delivery Region Index]],Regions_Table[#All],2,0)</f>
        <v>New South Wales</v>
      </c>
      <c r="I3522" t="str">
        <f>VLOOKUP(Sales_Data17[[#This Row],[Delivery Region Index]],Regions_Table[#All],3,0)</f>
        <v>Tweed Heads</v>
      </c>
      <c r="J3522">
        <v>22</v>
      </c>
      <c r="K3522">
        <v>4</v>
      </c>
      <c r="L3522" t="str">
        <f>VLOOKUP(Sales_Data17[[#This Row],[Product Description Index]],Products_Data[#All],2,0)</f>
        <v>Jeans</v>
      </c>
      <c r="M3522">
        <v>6</v>
      </c>
      <c r="N3522" s="9">
        <v>428.05555555555554</v>
      </c>
      <c r="O3522" s="9">
        <f>Sales_Data17[[#This Row],[Order Quantity]]*Sales_Data17[[#This Row],[Unit Price]]</f>
        <v>2568.333333333333</v>
      </c>
      <c r="P3522" s="9">
        <v>273.95555555555552</v>
      </c>
      <c r="Q3522" s="9">
        <f>Sales_Data17[[#This Row],[Line Total]]-(Sales_Data17[[#This Row],[Total Unit Cost]]*Sales_Data17[[#This Row],[Order Quantity]])</f>
        <v>924.59999999999991</v>
      </c>
      <c r="R3522" s="1" t="str">
        <f>TEXT(Sales_Data17[[#This Row],[OrderDate]],"MMM")</f>
        <v>Mar</v>
      </c>
      <c r="S3522" s="1" t="str">
        <f t="shared" ref="S3522:S3585" si="55">TEXT(B3522,"YYY")</f>
        <v>2014</v>
      </c>
    </row>
    <row r="3523" spans="1:19">
      <c r="A3523" t="s">
        <v>3546</v>
      </c>
      <c r="B3523" s="2">
        <v>41707</v>
      </c>
      <c r="C3523" s="2" t="str">
        <f>VLOOKUP(Sales_Data17[[#This Row],[Customer Name Index]],Customer_Data[#All],2,0)</f>
        <v xml:space="preserve">Linde </v>
      </c>
      <c r="D3523">
        <v>14</v>
      </c>
      <c r="E3523" t="s">
        <v>4</v>
      </c>
      <c r="F3523" t="s">
        <v>8168</v>
      </c>
      <c r="G3523" t="s">
        <v>8026</v>
      </c>
      <c r="H3523" t="str">
        <f>VLOOKUP(Sales_Data17[[#This Row],[Delivery Region Index]],Regions_Table[#All],2,0)</f>
        <v>Queensland</v>
      </c>
      <c r="I3523" t="str">
        <f>VLOOKUP(Sales_Data17[[#This Row],[Delivery Region Index]],Regions_Table[#All],3,0)</f>
        <v>Mount Isa</v>
      </c>
      <c r="J3523">
        <v>38</v>
      </c>
      <c r="K3523">
        <v>6</v>
      </c>
      <c r="L3523" t="str">
        <f>VLOOKUP(Sales_Data17[[#This Row],[Product Description Index]],Products_Data[#All],2,0)</f>
        <v>Socks</v>
      </c>
      <c r="M3523">
        <v>1</v>
      </c>
      <c r="N3523" s="9">
        <v>425.82222222222225</v>
      </c>
      <c r="O3523" s="9">
        <f>Sales_Data17[[#This Row],[Order Quantity]]*Sales_Data17[[#This Row],[Unit Price]]</f>
        <v>425.82222222222225</v>
      </c>
      <c r="P3523" s="9">
        <v>229.94400000000002</v>
      </c>
      <c r="Q3523" s="9">
        <f>Sales_Data17[[#This Row],[Line Total]]-(Sales_Data17[[#This Row],[Total Unit Cost]]*Sales_Data17[[#This Row],[Order Quantity]])</f>
        <v>195.87822222222223</v>
      </c>
      <c r="R3523" s="1" t="str">
        <f>TEXT(Sales_Data17[[#This Row],[OrderDate]],"MMM")</f>
        <v>Mar</v>
      </c>
      <c r="S3523" s="1" t="str">
        <f t="shared" si="55"/>
        <v>2014</v>
      </c>
    </row>
    <row r="3524" spans="1:19">
      <c r="A3524" t="s">
        <v>3547</v>
      </c>
      <c r="B3524" s="2">
        <v>41707</v>
      </c>
      <c r="C3524" s="2" t="str">
        <f>VLOOKUP(Sales_Data17[[#This Row],[Customer Name Index]],Customer_Data[#All],2,0)</f>
        <v>Pure Group</v>
      </c>
      <c r="D3524">
        <v>17</v>
      </c>
      <c r="E3524" t="s">
        <v>4</v>
      </c>
      <c r="F3524" t="s">
        <v>8168</v>
      </c>
      <c r="G3524" t="s">
        <v>8025</v>
      </c>
      <c r="H3524" t="str">
        <f>VLOOKUP(Sales_Data17[[#This Row],[Delivery Region Index]],Regions_Table[#All],2,0)</f>
        <v>Victoria</v>
      </c>
      <c r="I3524" t="str">
        <f>VLOOKUP(Sales_Data17[[#This Row],[Delivery Region Index]],Regions_Table[#All],3,0)</f>
        <v>Benalla</v>
      </c>
      <c r="J3524">
        <v>48</v>
      </c>
      <c r="K3524">
        <v>7</v>
      </c>
      <c r="L3524" t="str">
        <f>VLOOKUP(Sales_Data17[[#This Row],[Product Description Index]],Products_Data[#All],2,0)</f>
        <v>Dress Shirts</v>
      </c>
      <c r="M3524">
        <v>3</v>
      </c>
      <c r="N3524" s="9">
        <v>125.06666666666668</v>
      </c>
      <c r="O3524" s="9">
        <f>Sales_Data17[[#This Row],[Order Quantity]]*Sales_Data17[[#This Row],[Unit Price]]</f>
        <v>375.20000000000005</v>
      </c>
      <c r="P3524" s="9">
        <v>88.797333333333341</v>
      </c>
      <c r="Q3524" s="9">
        <f>Sales_Data17[[#This Row],[Line Total]]-(Sales_Data17[[#This Row],[Total Unit Cost]]*Sales_Data17[[#This Row],[Order Quantity]])</f>
        <v>108.80799999999999</v>
      </c>
      <c r="R3524" s="1" t="str">
        <f>TEXT(Sales_Data17[[#This Row],[OrderDate]],"MMM")</f>
        <v>Mar</v>
      </c>
      <c r="S3524" s="1" t="str">
        <f t="shared" si="55"/>
        <v>2014</v>
      </c>
    </row>
    <row r="3525" spans="1:19">
      <c r="A3525" t="s">
        <v>3548</v>
      </c>
      <c r="B3525" s="2">
        <v>41707</v>
      </c>
      <c r="C3525" s="2" t="str">
        <f>VLOOKUP(Sales_Data17[[#This Row],[Customer Name Index]],Customer_Data[#All],2,0)</f>
        <v>Pure Group</v>
      </c>
      <c r="D3525">
        <v>17</v>
      </c>
      <c r="E3525" t="s">
        <v>4</v>
      </c>
      <c r="F3525" t="s">
        <v>8168</v>
      </c>
      <c r="G3525" t="s">
        <v>8025</v>
      </c>
      <c r="H3525" t="str">
        <f>VLOOKUP(Sales_Data17[[#This Row],[Delivery Region Index]],Regions_Table[#All],2,0)</f>
        <v>Victoria</v>
      </c>
      <c r="I3525" t="str">
        <f>VLOOKUP(Sales_Data17[[#This Row],[Delivery Region Index]],Regions_Table[#All],3,0)</f>
        <v>Melbourne</v>
      </c>
      <c r="J3525">
        <v>47</v>
      </c>
      <c r="K3525">
        <v>7</v>
      </c>
      <c r="L3525" t="str">
        <f>VLOOKUP(Sales_Data17[[#This Row],[Product Description Index]],Products_Data[#All],2,0)</f>
        <v>Dress Shirts</v>
      </c>
      <c r="M3525">
        <v>5</v>
      </c>
      <c r="N3525" s="9">
        <v>343.18888888888893</v>
      </c>
      <c r="O3525" s="9">
        <f>Sales_Data17[[#This Row],[Order Quantity]]*Sales_Data17[[#This Row],[Unit Price]]</f>
        <v>1715.9444444444446</v>
      </c>
      <c r="P3525" s="9">
        <v>157.86688888888889</v>
      </c>
      <c r="Q3525" s="9">
        <f>Sales_Data17[[#This Row],[Line Total]]-(Sales_Data17[[#This Row],[Total Unit Cost]]*Sales_Data17[[#This Row],[Order Quantity]])</f>
        <v>926.61000000000013</v>
      </c>
      <c r="R3525" s="1" t="str">
        <f>TEXT(Sales_Data17[[#This Row],[OrderDate]],"MMM")</f>
        <v>Mar</v>
      </c>
      <c r="S3525" s="1" t="str">
        <f t="shared" si="55"/>
        <v>2014</v>
      </c>
    </row>
    <row r="3526" spans="1:19">
      <c r="A3526" t="s">
        <v>3549</v>
      </c>
      <c r="B3526" s="2">
        <v>41707</v>
      </c>
      <c r="C3526" s="2" t="str">
        <f>VLOOKUP(Sales_Data17[[#This Row],[Customer Name Index]],Customer_Data[#All],2,0)</f>
        <v xml:space="preserve">WakeFern </v>
      </c>
      <c r="D3526">
        <v>2</v>
      </c>
      <c r="E3526" t="s">
        <v>4</v>
      </c>
      <c r="F3526" t="s">
        <v>8168</v>
      </c>
      <c r="G3526" t="s">
        <v>8027</v>
      </c>
      <c r="H3526" t="str">
        <f>VLOOKUP(Sales_Data17[[#This Row],[Delivery Region Index]],Regions_Table[#All],2,0)</f>
        <v>New South Wales</v>
      </c>
      <c r="I3526" t="str">
        <f>VLOOKUP(Sales_Data17[[#This Row],[Delivery Region Index]],Regions_Table[#All],3,0)</f>
        <v>Bathurst</v>
      </c>
      <c r="J3526">
        <v>4</v>
      </c>
      <c r="K3526">
        <v>1</v>
      </c>
      <c r="L3526" t="str">
        <f>VLOOKUP(Sales_Data17[[#This Row],[Product Description Index]],Products_Data[#All],2,0)</f>
        <v>Shirts</v>
      </c>
      <c r="M3526">
        <v>5</v>
      </c>
      <c r="N3526" s="9">
        <v>115.38888888888889</v>
      </c>
      <c r="O3526" s="9">
        <f>Sales_Data17[[#This Row],[Order Quantity]]*Sales_Data17[[#This Row],[Unit Price]]</f>
        <v>576.94444444444446</v>
      </c>
      <c r="P3526" s="9">
        <v>93.465000000000003</v>
      </c>
      <c r="Q3526" s="9">
        <f>Sales_Data17[[#This Row],[Line Total]]-(Sales_Data17[[#This Row],[Total Unit Cost]]*Sales_Data17[[#This Row],[Order Quantity]])</f>
        <v>109.61944444444441</v>
      </c>
      <c r="R3526" s="1" t="str">
        <f>TEXT(Sales_Data17[[#This Row],[OrderDate]],"MMM")</f>
        <v>Mar</v>
      </c>
      <c r="S3526" s="1" t="str">
        <f t="shared" si="55"/>
        <v>2014</v>
      </c>
    </row>
    <row r="3527" spans="1:19">
      <c r="A3527" t="s">
        <v>3550</v>
      </c>
      <c r="B3527" s="2">
        <v>41708</v>
      </c>
      <c r="C3527" s="2" t="str">
        <f>VLOOKUP(Sales_Data17[[#This Row],[Customer Name Index]],Customer_Data[#All],2,0)</f>
        <v xml:space="preserve">Medline </v>
      </c>
      <c r="D3527">
        <v>12</v>
      </c>
      <c r="E3527" t="s">
        <v>4</v>
      </c>
      <c r="F3527" t="s">
        <v>8168</v>
      </c>
      <c r="G3527" t="s">
        <v>8026</v>
      </c>
      <c r="H3527" t="str">
        <f>VLOOKUP(Sales_Data17[[#This Row],[Delivery Region Index]],Regions_Table[#All],2,0)</f>
        <v>Queensland</v>
      </c>
      <c r="I3527" t="str">
        <f>VLOOKUP(Sales_Data17[[#This Row],[Delivery Region Index]],Regions_Table[#All],3,0)</f>
        <v>Logan City</v>
      </c>
      <c r="J3527">
        <v>35</v>
      </c>
      <c r="K3527">
        <v>5</v>
      </c>
      <c r="L3527" t="str">
        <f>VLOOKUP(Sales_Data17[[#This Row],[Product Description Index]],Products_Data[#All],2,0)</f>
        <v>Hats</v>
      </c>
      <c r="M3527">
        <v>6</v>
      </c>
      <c r="N3527" s="9">
        <v>84.12222222222222</v>
      </c>
      <c r="O3527" s="9">
        <f>Sales_Data17[[#This Row],[Order Quantity]]*Sales_Data17[[#This Row],[Unit Price]]</f>
        <v>504.73333333333335</v>
      </c>
      <c r="P3527" s="9">
        <v>47.949666666666666</v>
      </c>
      <c r="Q3527" s="9">
        <f>Sales_Data17[[#This Row],[Line Total]]-(Sales_Data17[[#This Row],[Total Unit Cost]]*Sales_Data17[[#This Row],[Order Quantity]])</f>
        <v>217.03533333333337</v>
      </c>
      <c r="R3527" s="1" t="str">
        <f>TEXT(Sales_Data17[[#This Row],[OrderDate]],"MMM")</f>
        <v>Mar</v>
      </c>
      <c r="S3527" s="1" t="str">
        <f t="shared" si="55"/>
        <v>2014</v>
      </c>
    </row>
    <row r="3528" spans="1:19">
      <c r="A3528" t="s">
        <v>3551</v>
      </c>
      <c r="B3528" s="2">
        <v>41708</v>
      </c>
      <c r="C3528" s="2" t="str">
        <f>VLOOKUP(Sales_Data17[[#This Row],[Customer Name Index]],Customer_Data[#All],2,0)</f>
        <v>New Ltd</v>
      </c>
      <c r="D3528">
        <v>7</v>
      </c>
      <c r="E3528" t="s">
        <v>3</v>
      </c>
      <c r="F3528" t="s">
        <v>8168</v>
      </c>
      <c r="G3528" t="s">
        <v>8027</v>
      </c>
      <c r="H3528" t="str">
        <f>VLOOKUP(Sales_Data17[[#This Row],[Delivery Region Index]],Regions_Table[#All],2,0)</f>
        <v>New South Wales</v>
      </c>
      <c r="I3528" t="str">
        <f>VLOOKUP(Sales_Data17[[#This Row],[Delivery Region Index]],Regions_Table[#All],3,0)</f>
        <v>Queanbeyan</v>
      </c>
      <c r="J3528">
        <v>20</v>
      </c>
      <c r="K3528">
        <v>3</v>
      </c>
      <c r="L3528" t="str">
        <f>VLOOKUP(Sales_Data17[[#This Row],[Product Description Index]],Products_Data[#All],2,0)</f>
        <v>Sunglasses</v>
      </c>
      <c r="M3528">
        <v>9</v>
      </c>
      <c r="N3528" s="9">
        <v>23.822222222222223</v>
      </c>
      <c r="O3528" s="9">
        <f>Sales_Data17[[#This Row],[Order Quantity]]*Sales_Data17[[#This Row],[Unit Price]]</f>
        <v>214.4</v>
      </c>
      <c r="P3528" s="9">
        <v>11.196444444444445</v>
      </c>
      <c r="Q3528" s="9">
        <f>Sales_Data17[[#This Row],[Line Total]]-(Sales_Data17[[#This Row],[Total Unit Cost]]*Sales_Data17[[#This Row],[Order Quantity]])</f>
        <v>113.63200000000001</v>
      </c>
      <c r="R3528" s="1" t="str">
        <f>TEXT(Sales_Data17[[#This Row],[OrderDate]],"MMM")</f>
        <v>Mar</v>
      </c>
      <c r="S3528" s="1" t="str">
        <f t="shared" si="55"/>
        <v>2014</v>
      </c>
    </row>
    <row r="3529" spans="1:19">
      <c r="A3529" t="s">
        <v>3552</v>
      </c>
      <c r="B3529" s="2">
        <v>41708</v>
      </c>
      <c r="C3529" s="2" t="str">
        <f>VLOOKUP(Sales_Data17[[#This Row],[Customer Name Index]],Customer_Data[#All],2,0)</f>
        <v>21st Ltd</v>
      </c>
      <c r="D3529">
        <v>10</v>
      </c>
      <c r="E3529" t="s">
        <v>4</v>
      </c>
      <c r="F3529" t="s">
        <v>8168</v>
      </c>
      <c r="G3529" t="s">
        <v>8026</v>
      </c>
      <c r="H3529" t="str">
        <f>VLOOKUP(Sales_Data17[[#This Row],[Delivery Region Index]],Regions_Table[#All],2,0)</f>
        <v>Queensland</v>
      </c>
      <c r="I3529" t="str">
        <f>VLOOKUP(Sales_Data17[[#This Row],[Delivery Region Index]],Regions_Table[#All],3,0)</f>
        <v>Charters Towers</v>
      </c>
      <c r="J3529">
        <v>29</v>
      </c>
      <c r="K3529">
        <v>4</v>
      </c>
      <c r="L3529" t="str">
        <f>VLOOKUP(Sales_Data17[[#This Row],[Product Description Index]],Products_Data[#All],2,0)</f>
        <v>Jeans</v>
      </c>
      <c r="M3529">
        <v>6</v>
      </c>
      <c r="N3529" s="9">
        <v>83.37777777777778</v>
      </c>
      <c r="O3529" s="9">
        <f>Sales_Data17[[#This Row],[Order Quantity]]*Sales_Data17[[#This Row],[Unit Price]]</f>
        <v>500.26666666666665</v>
      </c>
      <c r="P3529" s="9">
        <v>67.536000000000001</v>
      </c>
      <c r="Q3529" s="9">
        <f>Sales_Data17[[#This Row],[Line Total]]-(Sales_Data17[[#This Row],[Total Unit Cost]]*Sales_Data17[[#This Row],[Order Quantity]])</f>
        <v>95.050666666666643</v>
      </c>
      <c r="R3529" s="1" t="str">
        <f>TEXT(Sales_Data17[[#This Row],[OrderDate]],"MMM")</f>
        <v>Mar</v>
      </c>
      <c r="S3529" s="1" t="str">
        <f t="shared" si="55"/>
        <v>2014</v>
      </c>
    </row>
    <row r="3530" spans="1:19">
      <c r="A3530" t="s">
        <v>3553</v>
      </c>
      <c r="B3530" s="2">
        <v>41708</v>
      </c>
      <c r="C3530" s="2" t="str">
        <f>VLOOKUP(Sales_Data17[[#This Row],[Customer Name Index]],Customer_Data[#All],2,0)</f>
        <v>Ole Group</v>
      </c>
      <c r="D3530">
        <v>13</v>
      </c>
      <c r="E3530" t="s">
        <v>2</v>
      </c>
      <c r="F3530" t="s">
        <v>8168</v>
      </c>
      <c r="G3530" t="s">
        <v>8026</v>
      </c>
      <c r="H3530" t="str">
        <f>VLOOKUP(Sales_Data17[[#This Row],[Delivery Region Index]],Regions_Table[#All],2,0)</f>
        <v>Queensland</v>
      </c>
      <c r="I3530" t="str">
        <f>VLOOKUP(Sales_Data17[[#This Row],[Delivery Region Index]],Regions_Table[#All],3,0)</f>
        <v>Mount Isa</v>
      </c>
      <c r="J3530">
        <v>38</v>
      </c>
      <c r="K3530">
        <v>6</v>
      </c>
      <c r="L3530" t="str">
        <f>VLOOKUP(Sales_Data17[[#This Row],[Product Description Index]],Products_Data[#All],2,0)</f>
        <v>Socks</v>
      </c>
      <c r="M3530">
        <v>2</v>
      </c>
      <c r="N3530" s="9">
        <v>116.13333333333334</v>
      </c>
      <c r="O3530" s="9">
        <f>Sales_Data17[[#This Row],[Order Quantity]]*Sales_Data17[[#This Row],[Unit Price]]</f>
        <v>232.26666666666668</v>
      </c>
      <c r="P3530" s="9">
        <v>67.35733333333333</v>
      </c>
      <c r="Q3530" s="9">
        <f>Sales_Data17[[#This Row],[Line Total]]-(Sales_Data17[[#This Row],[Total Unit Cost]]*Sales_Data17[[#This Row],[Order Quantity]])</f>
        <v>97.552000000000021</v>
      </c>
      <c r="R3530" s="1" t="str">
        <f>TEXT(Sales_Data17[[#This Row],[OrderDate]],"MMM")</f>
        <v>Mar</v>
      </c>
      <c r="S3530" s="1" t="str">
        <f t="shared" si="55"/>
        <v>2014</v>
      </c>
    </row>
    <row r="3531" spans="1:19">
      <c r="A3531" t="s">
        <v>3554</v>
      </c>
      <c r="B3531" s="2">
        <v>41709</v>
      </c>
      <c r="C3531" s="2" t="str">
        <f>VLOOKUP(Sales_Data17[[#This Row],[Customer Name Index]],Customer_Data[#All],2,0)</f>
        <v>Procter Corp</v>
      </c>
      <c r="D3531">
        <v>5</v>
      </c>
      <c r="E3531" t="s">
        <v>2</v>
      </c>
      <c r="F3531" t="s">
        <v>8168</v>
      </c>
      <c r="G3531" t="s">
        <v>8027</v>
      </c>
      <c r="H3531" t="str">
        <f>VLOOKUP(Sales_Data17[[#This Row],[Delivery Region Index]],Regions_Table[#All],2,0)</f>
        <v>New South Wales</v>
      </c>
      <c r="I3531" t="str">
        <f>VLOOKUP(Sales_Data17[[#This Row],[Delivery Region Index]],Regions_Table[#All],3,0)</f>
        <v>Maitland</v>
      </c>
      <c r="J3531">
        <v>15</v>
      </c>
      <c r="K3531">
        <v>2</v>
      </c>
      <c r="L3531" t="str">
        <f>VLOOKUP(Sales_Data17[[#This Row],[Product Description Index]],Products_Data[#All],2,0)</f>
        <v>Pants</v>
      </c>
      <c r="M3531">
        <v>4</v>
      </c>
      <c r="N3531" s="9">
        <v>21.588888888888889</v>
      </c>
      <c r="O3531" s="9">
        <f>Sales_Data17[[#This Row],[Order Quantity]]*Sales_Data17[[#This Row],[Unit Price]]</f>
        <v>86.355555555555554</v>
      </c>
      <c r="P3531" s="9">
        <v>18.134666666666668</v>
      </c>
      <c r="Q3531" s="9">
        <f>Sales_Data17[[#This Row],[Line Total]]-(Sales_Data17[[#This Row],[Total Unit Cost]]*Sales_Data17[[#This Row],[Order Quantity]])</f>
        <v>13.816888888888883</v>
      </c>
      <c r="R3531" s="1" t="str">
        <f>TEXT(Sales_Data17[[#This Row],[OrderDate]],"MMM")</f>
        <v>Mar</v>
      </c>
      <c r="S3531" s="1" t="str">
        <f t="shared" si="55"/>
        <v>2014</v>
      </c>
    </row>
    <row r="3532" spans="1:19">
      <c r="A3532" t="s">
        <v>3555</v>
      </c>
      <c r="B3532" s="2">
        <v>41709</v>
      </c>
      <c r="C3532" s="2" t="str">
        <f>VLOOKUP(Sales_Data17[[#This Row],[Customer Name Index]],Customer_Data[#All],2,0)</f>
        <v>Medsep Group</v>
      </c>
      <c r="D3532">
        <v>8</v>
      </c>
      <c r="E3532" t="s">
        <v>4</v>
      </c>
      <c r="F3532" t="s">
        <v>8168</v>
      </c>
      <c r="G3532" t="s">
        <v>8027</v>
      </c>
      <c r="H3532" t="str">
        <f>VLOOKUP(Sales_Data17[[#This Row],[Delivery Region Index]],Regions_Table[#All],2,0)</f>
        <v>New South Wales</v>
      </c>
      <c r="I3532" t="str">
        <f>VLOOKUP(Sales_Data17[[#This Row],[Delivery Region Index]],Regions_Table[#All],3,0)</f>
        <v>Wagga Wagga</v>
      </c>
      <c r="J3532">
        <v>23</v>
      </c>
      <c r="K3532">
        <v>4</v>
      </c>
      <c r="L3532" t="str">
        <f>VLOOKUP(Sales_Data17[[#This Row],[Product Description Index]],Products_Data[#All],2,0)</f>
        <v>Jeans</v>
      </c>
      <c r="M3532">
        <v>7</v>
      </c>
      <c r="N3532" s="9">
        <v>26.055555555555557</v>
      </c>
      <c r="O3532" s="9">
        <f>Sales_Data17[[#This Row],[Order Quantity]]*Sales_Data17[[#This Row],[Unit Price]]</f>
        <v>182.38888888888891</v>
      </c>
      <c r="P3532" s="9">
        <v>16.415000000000003</v>
      </c>
      <c r="Q3532" s="9">
        <f>Sales_Data17[[#This Row],[Line Total]]-(Sales_Data17[[#This Row],[Total Unit Cost]]*Sales_Data17[[#This Row],[Order Quantity]])</f>
        <v>67.483888888888899</v>
      </c>
      <c r="R3532" s="1" t="str">
        <f>TEXT(Sales_Data17[[#This Row],[OrderDate]],"MMM")</f>
        <v>Mar</v>
      </c>
      <c r="S3532" s="1" t="str">
        <f t="shared" si="55"/>
        <v>2014</v>
      </c>
    </row>
    <row r="3533" spans="1:19">
      <c r="A3533" t="s">
        <v>3556</v>
      </c>
      <c r="B3533" s="2">
        <v>41709</v>
      </c>
      <c r="C3533" s="2" t="str">
        <f>VLOOKUP(Sales_Data17[[#This Row],[Customer Name Index]],Customer_Data[#All],2,0)</f>
        <v>21st Ltd</v>
      </c>
      <c r="D3533">
        <v>10</v>
      </c>
      <c r="E3533" t="s">
        <v>2</v>
      </c>
      <c r="F3533" t="s">
        <v>8168</v>
      </c>
      <c r="G3533" t="s">
        <v>8026</v>
      </c>
      <c r="H3533" t="str">
        <f>VLOOKUP(Sales_Data17[[#This Row],[Delivery Region Index]],Regions_Table[#All],2,0)</f>
        <v>Queensland</v>
      </c>
      <c r="I3533" t="str">
        <f>VLOOKUP(Sales_Data17[[#This Row],[Delivery Region Index]],Regions_Table[#All],3,0)</f>
        <v>Cairns</v>
      </c>
      <c r="J3533">
        <v>28</v>
      </c>
      <c r="K3533">
        <v>4</v>
      </c>
      <c r="L3533" t="str">
        <f>VLOOKUP(Sales_Data17[[#This Row],[Product Description Index]],Products_Data[#All],2,0)</f>
        <v>Jeans</v>
      </c>
      <c r="M3533">
        <v>2</v>
      </c>
      <c r="N3533" s="9">
        <v>399.76666666666665</v>
      </c>
      <c r="O3533" s="9">
        <f>Sales_Data17[[#This Row],[Order Quantity]]*Sales_Data17[[#This Row],[Unit Price]]</f>
        <v>799.5333333333333</v>
      </c>
      <c r="P3533" s="9">
        <v>299.82500000000005</v>
      </c>
      <c r="Q3533" s="9">
        <f>Sales_Data17[[#This Row],[Line Total]]-(Sales_Data17[[#This Row],[Total Unit Cost]]*Sales_Data17[[#This Row],[Order Quantity]])</f>
        <v>199.88333333333321</v>
      </c>
      <c r="R3533" s="1" t="str">
        <f>TEXT(Sales_Data17[[#This Row],[OrderDate]],"MMM")</f>
        <v>Mar</v>
      </c>
      <c r="S3533" s="1" t="str">
        <f t="shared" si="55"/>
        <v>2014</v>
      </c>
    </row>
    <row r="3534" spans="1:19">
      <c r="A3534" t="s">
        <v>3557</v>
      </c>
      <c r="B3534" s="2">
        <v>41709</v>
      </c>
      <c r="C3534" s="2" t="str">
        <f>VLOOKUP(Sales_Data17[[#This Row],[Customer Name Index]],Customer_Data[#All],2,0)</f>
        <v>Medsep Group</v>
      </c>
      <c r="D3534">
        <v>8</v>
      </c>
      <c r="E3534" t="s">
        <v>2</v>
      </c>
      <c r="F3534" t="s">
        <v>8168</v>
      </c>
      <c r="G3534" t="s">
        <v>8027</v>
      </c>
      <c r="H3534" t="str">
        <f>VLOOKUP(Sales_Data17[[#This Row],[Delivery Region Index]],Regions_Table[#All],2,0)</f>
        <v>New South Wales</v>
      </c>
      <c r="I3534" t="str">
        <f>VLOOKUP(Sales_Data17[[#This Row],[Delivery Region Index]],Regions_Table[#All],3,0)</f>
        <v>Tweed Heads</v>
      </c>
      <c r="J3534">
        <v>22</v>
      </c>
      <c r="K3534">
        <v>3</v>
      </c>
      <c r="L3534" t="str">
        <f>VLOOKUP(Sales_Data17[[#This Row],[Product Description Index]],Products_Data[#All],2,0)</f>
        <v>Sunglasses</v>
      </c>
      <c r="M3534">
        <v>1</v>
      </c>
      <c r="N3534" s="9">
        <v>87.844444444444449</v>
      </c>
      <c r="O3534" s="9">
        <f>Sales_Data17[[#This Row],[Order Quantity]]*Sales_Data17[[#This Row],[Unit Price]]</f>
        <v>87.844444444444449</v>
      </c>
      <c r="P3534" s="9">
        <v>43.043777777777777</v>
      </c>
      <c r="Q3534" s="9">
        <f>Sales_Data17[[#This Row],[Line Total]]-(Sales_Data17[[#This Row],[Total Unit Cost]]*Sales_Data17[[#This Row],[Order Quantity]])</f>
        <v>44.800666666666672</v>
      </c>
      <c r="R3534" s="1" t="str">
        <f>TEXT(Sales_Data17[[#This Row],[OrderDate]],"MMM")</f>
        <v>Mar</v>
      </c>
      <c r="S3534" s="1" t="str">
        <f t="shared" si="55"/>
        <v>2014</v>
      </c>
    </row>
    <row r="3535" spans="1:19">
      <c r="A3535" t="s">
        <v>3558</v>
      </c>
      <c r="B3535" s="2">
        <v>41709</v>
      </c>
      <c r="C3535" s="2" t="str">
        <f>VLOOKUP(Sales_Data17[[#This Row],[Customer Name Index]],Customer_Data[#All],2,0)</f>
        <v>Procter Corp</v>
      </c>
      <c r="D3535">
        <v>5</v>
      </c>
      <c r="E3535" t="s">
        <v>3</v>
      </c>
      <c r="F3535" t="s">
        <v>8168</v>
      </c>
      <c r="G3535" t="s">
        <v>8027</v>
      </c>
      <c r="H3535" t="str">
        <f>VLOOKUP(Sales_Data17[[#This Row],[Delivery Region Index]],Regions_Table[#All],2,0)</f>
        <v>New South Wales</v>
      </c>
      <c r="I3535" t="str">
        <f>VLOOKUP(Sales_Data17[[#This Row],[Delivery Region Index]],Regions_Table[#All],3,0)</f>
        <v>Lismore</v>
      </c>
      <c r="J3535">
        <v>14</v>
      </c>
      <c r="K3535">
        <v>2</v>
      </c>
      <c r="L3535" t="str">
        <f>VLOOKUP(Sales_Data17[[#This Row],[Product Description Index]],Products_Data[#All],2,0)</f>
        <v>Pants</v>
      </c>
      <c r="M3535">
        <v>3</v>
      </c>
      <c r="N3535" s="9">
        <v>686.37777777777785</v>
      </c>
      <c r="O3535" s="9">
        <f>Sales_Data17[[#This Row],[Order Quantity]]*Sales_Data17[[#This Row],[Unit Price]]</f>
        <v>2059.1333333333337</v>
      </c>
      <c r="P3535" s="9">
        <v>432.41800000000001</v>
      </c>
      <c r="Q3535" s="9">
        <f>Sales_Data17[[#This Row],[Line Total]]-(Sales_Data17[[#This Row],[Total Unit Cost]]*Sales_Data17[[#This Row],[Order Quantity]])</f>
        <v>761.87933333333376</v>
      </c>
      <c r="R3535" s="1" t="str">
        <f>TEXT(Sales_Data17[[#This Row],[OrderDate]],"MMM")</f>
        <v>Mar</v>
      </c>
      <c r="S3535" s="1" t="str">
        <f t="shared" si="55"/>
        <v>2014</v>
      </c>
    </row>
    <row r="3536" spans="1:19">
      <c r="A3536" t="s">
        <v>3559</v>
      </c>
      <c r="B3536" s="2">
        <v>41709</v>
      </c>
      <c r="C3536" s="2" t="str">
        <f>VLOOKUP(Sales_Data17[[#This Row],[Customer Name Index]],Customer_Data[#All],2,0)</f>
        <v>ETUDE Ltd</v>
      </c>
      <c r="D3536">
        <v>4</v>
      </c>
      <c r="E3536" t="s">
        <v>2</v>
      </c>
      <c r="F3536" t="s">
        <v>8168</v>
      </c>
      <c r="G3536" t="s">
        <v>8027</v>
      </c>
      <c r="H3536" t="str">
        <f>VLOOKUP(Sales_Data17[[#This Row],[Delivery Region Index]],Regions_Table[#All],2,0)</f>
        <v>New South Wales</v>
      </c>
      <c r="I3536" t="str">
        <f>VLOOKUP(Sales_Data17[[#This Row],[Delivery Region Index]],Regions_Table[#All],3,0)</f>
        <v>Griffith</v>
      </c>
      <c r="J3536">
        <v>12</v>
      </c>
      <c r="K3536">
        <v>2</v>
      </c>
      <c r="L3536" t="str">
        <f>VLOOKUP(Sales_Data17[[#This Row],[Product Description Index]],Products_Data[#All],2,0)</f>
        <v>Pants</v>
      </c>
      <c r="M3536">
        <v>8</v>
      </c>
      <c r="N3536" s="9">
        <v>123.57777777777778</v>
      </c>
      <c r="O3536" s="9">
        <f>Sales_Data17[[#This Row],[Order Quantity]]*Sales_Data17[[#This Row],[Unit Price]]</f>
        <v>988.62222222222226</v>
      </c>
      <c r="P3536" s="9">
        <v>60.553111111111122</v>
      </c>
      <c r="Q3536" s="9">
        <f>Sales_Data17[[#This Row],[Line Total]]-(Sales_Data17[[#This Row],[Total Unit Cost]]*Sales_Data17[[#This Row],[Order Quantity]])</f>
        <v>504.19733333333329</v>
      </c>
      <c r="R3536" s="1" t="str">
        <f>TEXT(Sales_Data17[[#This Row],[OrderDate]],"MMM")</f>
        <v>Mar</v>
      </c>
      <c r="S3536" s="1" t="str">
        <f t="shared" si="55"/>
        <v>2014</v>
      </c>
    </row>
    <row r="3537" spans="1:19">
      <c r="A3537" t="s">
        <v>3560</v>
      </c>
      <c r="B3537" s="2">
        <v>41709</v>
      </c>
      <c r="C3537" s="2" t="str">
        <f>VLOOKUP(Sales_Data17[[#This Row],[Customer Name Index]],Customer_Data[#All],2,0)</f>
        <v>Avon Corp</v>
      </c>
      <c r="D3537">
        <v>1</v>
      </c>
      <c r="E3537" t="s">
        <v>4</v>
      </c>
      <c r="F3537" t="s">
        <v>8168</v>
      </c>
      <c r="G3537" t="s">
        <v>8027</v>
      </c>
      <c r="H3537" t="str">
        <f>VLOOKUP(Sales_Data17[[#This Row],[Delivery Region Index]],Regions_Table[#All],2,0)</f>
        <v>New South Wales</v>
      </c>
      <c r="I3537" t="str">
        <f>VLOOKUP(Sales_Data17[[#This Row],[Delivery Region Index]],Regions_Table[#All],3,0)</f>
        <v>Armidale</v>
      </c>
      <c r="J3537">
        <v>3</v>
      </c>
      <c r="K3537">
        <v>1</v>
      </c>
      <c r="L3537" t="str">
        <f>VLOOKUP(Sales_Data17[[#This Row],[Product Description Index]],Products_Data[#All],2,0)</f>
        <v>Shirts</v>
      </c>
      <c r="M3537">
        <v>7</v>
      </c>
      <c r="N3537" s="9">
        <v>202.48888888888891</v>
      </c>
      <c r="O3537" s="9">
        <f>Sales_Data17[[#This Row],[Order Quantity]]*Sales_Data17[[#This Row],[Unit Price]]</f>
        <v>1417.4222222222224</v>
      </c>
      <c r="P3537" s="9">
        <v>170.09066666666666</v>
      </c>
      <c r="Q3537" s="9">
        <f>Sales_Data17[[#This Row],[Line Total]]-(Sales_Data17[[#This Row],[Total Unit Cost]]*Sales_Data17[[#This Row],[Order Quantity]])</f>
        <v>226.78755555555585</v>
      </c>
      <c r="R3537" s="1" t="str">
        <f>TEXT(Sales_Data17[[#This Row],[OrderDate]],"MMM")</f>
        <v>Mar</v>
      </c>
      <c r="S3537" s="1" t="str">
        <f t="shared" si="55"/>
        <v>2014</v>
      </c>
    </row>
    <row r="3538" spans="1:19">
      <c r="A3538" t="s">
        <v>3561</v>
      </c>
      <c r="B3538" s="2">
        <v>41709</v>
      </c>
      <c r="C3538" s="2" t="str">
        <f>VLOOKUP(Sales_Data17[[#This Row],[Customer Name Index]],Customer_Data[#All],2,0)</f>
        <v>Avon Corp</v>
      </c>
      <c r="D3538">
        <v>1</v>
      </c>
      <c r="E3538" t="s">
        <v>2</v>
      </c>
      <c r="F3538" t="s">
        <v>8168</v>
      </c>
      <c r="G3538" t="s">
        <v>8027</v>
      </c>
      <c r="H3538" t="str">
        <f>VLOOKUP(Sales_Data17[[#This Row],[Delivery Region Index]],Regions_Table[#All],2,0)</f>
        <v>New South Wales</v>
      </c>
      <c r="I3538" t="str">
        <f>VLOOKUP(Sales_Data17[[#This Row],[Delivery Region Index]],Regions_Table[#All],3,0)</f>
        <v>Sydney</v>
      </c>
      <c r="J3538">
        <v>1</v>
      </c>
      <c r="K3538">
        <v>1</v>
      </c>
      <c r="L3538" t="str">
        <f>VLOOKUP(Sales_Data17[[#This Row],[Product Description Index]],Products_Data[#All],2,0)</f>
        <v>Shirts</v>
      </c>
      <c r="M3538">
        <v>3</v>
      </c>
      <c r="N3538" s="9">
        <v>81.888888888888886</v>
      </c>
      <c r="O3538" s="9">
        <f>Sales_Data17[[#This Row],[Order Quantity]]*Sales_Data17[[#This Row],[Unit Price]]</f>
        <v>245.66666666666666</v>
      </c>
      <c r="P3538" s="9">
        <v>33.574444444444438</v>
      </c>
      <c r="Q3538" s="9">
        <f>Sales_Data17[[#This Row],[Line Total]]-(Sales_Data17[[#This Row],[Total Unit Cost]]*Sales_Data17[[#This Row],[Order Quantity]])</f>
        <v>144.94333333333333</v>
      </c>
      <c r="R3538" s="1" t="str">
        <f>TEXT(Sales_Data17[[#This Row],[OrderDate]],"MMM")</f>
        <v>Mar</v>
      </c>
      <c r="S3538" s="1" t="str">
        <f t="shared" si="55"/>
        <v>2014</v>
      </c>
    </row>
    <row r="3539" spans="1:19">
      <c r="A3539" t="s">
        <v>3562</v>
      </c>
      <c r="B3539" s="2">
        <v>41709</v>
      </c>
      <c r="C3539" s="2" t="str">
        <f>VLOOKUP(Sales_Data17[[#This Row],[Customer Name Index]],Customer_Data[#All],2,0)</f>
        <v>Apollo Ltd</v>
      </c>
      <c r="D3539">
        <v>11</v>
      </c>
      <c r="E3539" t="s">
        <v>3</v>
      </c>
      <c r="F3539" t="s">
        <v>8168</v>
      </c>
      <c r="G3539" t="s">
        <v>8026</v>
      </c>
      <c r="H3539" t="str">
        <f>VLOOKUP(Sales_Data17[[#This Row],[Delivery Region Index]],Regions_Table[#All],2,0)</f>
        <v>Queensland</v>
      </c>
      <c r="I3539" t="str">
        <f>VLOOKUP(Sales_Data17[[#This Row],[Delivery Region Index]],Regions_Table[#All],3,0)</f>
        <v>Gladstone</v>
      </c>
      <c r="J3539">
        <v>30</v>
      </c>
      <c r="K3539">
        <v>5</v>
      </c>
      <c r="L3539" t="str">
        <f>VLOOKUP(Sales_Data17[[#This Row],[Product Description Index]],Products_Data[#All],2,0)</f>
        <v>Hats</v>
      </c>
      <c r="M3539">
        <v>9</v>
      </c>
      <c r="N3539" s="9">
        <v>87.844444444444449</v>
      </c>
      <c r="O3539" s="9">
        <f>Sales_Data17[[#This Row],[Order Quantity]]*Sales_Data17[[#This Row],[Unit Price]]</f>
        <v>790.6</v>
      </c>
      <c r="P3539" s="9">
        <v>72.910888888888891</v>
      </c>
      <c r="Q3539" s="9">
        <f>Sales_Data17[[#This Row],[Line Total]]-(Sales_Data17[[#This Row],[Total Unit Cost]]*Sales_Data17[[#This Row],[Order Quantity]])</f>
        <v>134.40200000000004</v>
      </c>
      <c r="R3539" s="1" t="str">
        <f>TEXT(Sales_Data17[[#This Row],[OrderDate]],"MMM")</f>
        <v>Mar</v>
      </c>
      <c r="S3539" s="1" t="str">
        <f t="shared" si="55"/>
        <v>2014</v>
      </c>
    </row>
    <row r="3540" spans="1:19">
      <c r="A3540" t="s">
        <v>3563</v>
      </c>
      <c r="B3540" s="2">
        <v>41710</v>
      </c>
      <c r="C3540" s="2" t="str">
        <f>VLOOKUP(Sales_Data17[[#This Row],[Customer Name Index]],Customer_Data[#All],2,0)</f>
        <v xml:space="preserve">Qualitest </v>
      </c>
      <c r="D3540">
        <v>19</v>
      </c>
      <c r="E3540" t="s">
        <v>4</v>
      </c>
      <c r="F3540" t="s">
        <v>8168</v>
      </c>
      <c r="G3540" t="s">
        <v>8028</v>
      </c>
      <c r="H3540" t="str">
        <f>VLOOKUP(Sales_Data17[[#This Row],[Delivery Region Index]],Regions_Table[#All],2,0)</f>
        <v>Victoria</v>
      </c>
      <c r="I3540" t="str">
        <f>VLOOKUP(Sales_Data17[[#This Row],[Delivery Region Index]],Regions_Table[#All],3,0)</f>
        <v>Shepparton</v>
      </c>
      <c r="J3540">
        <v>54</v>
      </c>
      <c r="K3540">
        <v>8</v>
      </c>
      <c r="L3540" t="str">
        <f>VLOOKUP(Sales_Data17[[#This Row],[Product Description Index]],Products_Data[#All],2,0)</f>
        <v>Shoes</v>
      </c>
      <c r="M3540">
        <v>4</v>
      </c>
      <c r="N3540" s="9">
        <v>112.41111111111111</v>
      </c>
      <c r="O3540" s="9">
        <f>Sales_Data17[[#This Row],[Order Quantity]]*Sales_Data17[[#This Row],[Unit Price]]</f>
        <v>449.64444444444445</v>
      </c>
      <c r="P3540" s="9">
        <v>56.205555555555556</v>
      </c>
      <c r="Q3540" s="9">
        <f>Sales_Data17[[#This Row],[Line Total]]-(Sales_Data17[[#This Row],[Total Unit Cost]]*Sales_Data17[[#This Row],[Order Quantity]])</f>
        <v>224.82222222222222</v>
      </c>
      <c r="R3540" s="1" t="str">
        <f>TEXT(Sales_Data17[[#This Row],[OrderDate]],"MMM")</f>
        <v>Mar</v>
      </c>
      <c r="S3540" s="1" t="str">
        <f t="shared" si="55"/>
        <v>2014</v>
      </c>
    </row>
    <row r="3541" spans="1:19">
      <c r="A3541" t="s">
        <v>3564</v>
      </c>
      <c r="B3541" s="2">
        <v>41710</v>
      </c>
      <c r="C3541" s="2" t="str">
        <f>VLOOKUP(Sales_Data17[[#This Row],[Customer Name Index]],Customer_Data[#All],2,0)</f>
        <v xml:space="preserve">Ei </v>
      </c>
      <c r="D3541">
        <v>9</v>
      </c>
      <c r="E3541" t="s">
        <v>3</v>
      </c>
      <c r="F3541" t="s">
        <v>8168</v>
      </c>
      <c r="G3541" t="s">
        <v>8027</v>
      </c>
      <c r="H3541" t="str">
        <f>VLOOKUP(Sales_Data17[[#This Row],[Delivery Region Index]],Regions_Table[#All],2,0)</f>
        <v>New South Wales</v>
      </c>
      <c r="I3541" t="str">
        <f>VLOOKUP(Sales_Data17[[#This Row],[Delivery Region Index]],Regions_Table[#All],3,0)</f>
        <v>Wyong</v>
      </c>
      <c r="J3541">
        <v>25</v>
      </c>
      <c r="K3541">
        <v>4</v>
      </c>
      <c r="L3541" t="str">
        <f>VLOOKUP(Sales_Data17[[#This Row],[Product Description Index]],Products_Data[#All],2,0)</f>
        <v>Jeans</v>
      </c>
      <c r="M3541">
        <v>3</v>
      </c>
      <c r="N3541" s="9">
        <v>129.53333333333333</v>
      </c>
      <c r="O3541" s="9">
        <f>Sales_Data17[[#This Row],[Order Quantity]]*Sales_Data17[[#This Row],[Unit Price]]</f>
        <v>388.6</v>
      </c>
      <c r="P3541" s="9">
        <v>54.403999999999996</v>
      </c>
      <c r="Q3541" s="9">
        <f>Sales_Data17[[#This Row],[Line Total]]-(Sales_Data17[[#This Row],[Total Unit Cost]]*Sales_Data17[[#This Row],[Order Quantity]])</f>
        <v>225.38800000000003</v>
      </c>
      <c r="R3541" s="1" t="str">
        <f>TEXT(Sales_Data17[[#This Row],[OrderDate]],"MMM")</f>
        <v>Mar</v>
      </c>
      <c r="S3541" s="1" t="str">
        <f t="shared" si="55"/>
        <v>2014</v>
      </c>
    </row>
    <row r="3542" spans="1:19">
      <c r="A3542" t="s">
        <v>3565</v>
      </c>
      <c r="B3542" s="2">
        <v>41710</v>
      </c>
      <c r="C3542" s="2" t="str">
        <f>VLOOKUP(Sales_Data17[[#This Row],[Customer Name Index]],Customer_Data[#All],2,0)</f>
        <v>Medsep Group</v>
      </c>
      <c r="D3542">
        <v>8</v>
      </c>
      <c r="E3542" t="s">
        <v>4</v>
      </c>
      <c r="F3542" t="s">
        <v>8168</v>
      </c>
      <c r="G3542" t="s">
        <v>8027</v>
      </c>
      <c r="H3542" t="str">
        <f>VLOOKUP(Sales_Data17[[#This Row],[Delivery Region Index]],Regions_Table[#All],2,0)</f>
        <v>New South Wales</v>
      </c>
      <c r="I3542" t="str">
        <f>VLOOKUP(Sales_Data17[[#This Row],[Delivery Region Index]],Regions_Table[#All],3,0)</f>
        <v>Wagga Wagga</v>
      </c>
      <c r="J3542">
        <v>23</v>
      </c>
      <c r="K3542">
        <v>4</v>
      </c>
      <c r="L3542" t="str">
        <f>VLOOKUP(Sales_Data17[[#This Row],[Product Description Index]],Products_Data[#All],2,0)</f>
        <v>Jeans</v>
      </c>
      <c r="M3542">
        <v>5</v>
      </c>
      <c r="N3542" s="9">
        <v>245.66666666666666</v>
      </c>
      <c r="O3542" s="9">
        <f>Sales_Data17[[#This Row],[Order Quantity]]*Sales_Data17[[#This Row],[Unit Price]]</f>
        <v>1228.3333333333333</v>
      </c>
      <c r="P3542" s="9">
        <v>154.77000000000001</v>
      </c>
      <c r="Q3542" s="9">
        <f>Sales_Data17[[#This Row],[Line Total]]-(Sales_Data17[[#This Row],[Total Unit Cost]]*Sales_Data17[[#This Row],[Order Quantity]])</f>
        <v>454.48333333333323</v>
      </c>
      <c r="R3542" s="1" t="str">
        <f>TEXT(Sales_Data17[[#This Row],[OrderDate]],"MMM")</f>
        <v>Mar</v>
      </c>
      <c r="S3542" s="1" t="str">
        <f t="shared" si="55"/>
        <v>2014</v>
      </c>
    </row>
    <row r="3543" spans="1:19">
      <c r="A3543" t="s">
        <v>3566</v>
      </c>
      <c r="B3543" s="2">
        <v>41710</v>
      </c>
      <c r="C3543" s="2" t="str">
        <f>VLOOKUP(Sales_Data17[[#This Row],[Customer Name Index]],Customer_Data[#All],2,0)</f>
        <v>Avon Corp</v>
      </c>
      <c r="D3543">
        <v>1</v>
      </c>
      <c r="E3543" t="s">
        <v>3</v>
      </c>
      <c r="F3543" t="s">
        <v>8168</v>
      </c>
      <c r="G3543" t="s">
        <v>8027</v>
      </c>
      <c r="H3543" t="str">
        <f>VLOOKUP(Sales_Data17[[#This Row],[Delivery Region Index]],Regions_Table[#All],2,0)</f>
        <v>New South Wales</v>
      </c>
      <c r="I3543" t="str">
        <f>VLOOKUP(Sales_Data17[[#This Row],[Delivery Region Index]],Regions_Table[#All],3,0)</f>
        <v>Sydney</v>
      </c>
      <c r="J3543">
        <v>1</v>
      </c>
      <c r="K3543">
        <v>1</v>
      </c>
      <c r="L3543" t="str">
        <f>VLOOKUP(Sales_Data17[[#This Row],[Product Description Index]],Products_Data[#All],2,0)</f>
        <v>Shirts</v>
      </c>
      <c r="M3543">
        <v>3</v>
      </c>
      <c r="N3543" s="9">
        <v>83.37777777777778</v>
      </c>
      <c r="O3543" s="9">
        <f>Sales_Data17[[#This Row],[Order Quantity]]*Sales_Data17[[#This Row],[Unit Price]]</f>
        <v>250.13333333333333</v>
      </c>
      <c r="P3543" s="9">
        <v>54.195555555555558</v>
      </c>
      <c r="Q3543" s="9">
        <f>Sales_Data17[[#This Row],[Line Total]]-(Sales_Data17[[#This Row],[Total Unit Cost]]*Sales_Data17[[#This Row],[Order Quantity]])</f>
        <v>87.546666666666653</v>
      </c>
      <c r="R3543" s="1" t="str">
        <f>TEXT(Sales_Data17[[#This Row],[OrderDate]],"MMM")</f>
        <v>Mar</v>
      </c>
      <c r="S3543" s="1" t="str">
        <f t="shared" si="55"/>
        <v>2014</v>
      </c>
    </row>
    <row r="3544" spans="1:19">
      <c r="A3544" t="s">
        <v>3567</v>
      </c>
      <c r="B3544" s="2">
        <v>41710</v>
      </c>
      <c r="C3544" s="2" t="str">
        <f>VLOOKUP(Sales_Data17[[#This Row],[Customer Name Index]],Customer_Data[#All],2,0)</f>
        <v>Pure Group</v>
      </c>
      <c r="D3544">
        <v>17</v>
      </c>
      <c r="E3544" t="s">
        <v>4</v>
      </c>
      <c r="F3544" t="s">
        <v>8168</v>
      </c>
      <c r="G3544" t="s">
        <v>8025</v>
      </c>
      <c r="H3544" t="str">
        <f>VLOOKUP(Sales_Data17[[#This Row],[Delivery Region Index]],Regions_Table[#All],2,0)</f>
        <v>Victoria</v>
      </c>
      <c r="I3544" t="str">
        <f>VLOOKUP(Sales_Data17[[#This Row],[Delivery Region Index]],Regions_Table[#All],3,0)</f>
        <v>Ballarat</v>
      </c>
      <c r="J3544">
        <v>49</v>
      </c>
      <c r="K3544">
        <v>7</v>
      </c>
      <c r="L3544" t="str">
        <f>VLOOKUP(Sales_Data17[[#This Row],[Product Description Index]],Products_Data[#All],2,0)</f>
        <v>Dress Shirts</v>
      </c>
      <c r="M3544">
        <v>2</v>
      </c>
      <c r="N3544" s="9">
        <v>116.87777777777779</v>
      </c>
      <c r="O3544" s="9">
        <f>Sales_Data17[[#This Row],[Order Quantity]]*Sales_Data17[[#This Row],[Unit Price]]</f>
        <v>233.75555555555559</v>
      </c>
      <c r="P3544" s="9">
        <v>80.645666666666671</v>
      </c>
      <c r="Q3544" s="9">
        <f>Sales_Data17[[#This Row],[Line Total]]-(Sales_Data17[[#This Row],[Total Unit Cost]]*Sales_Data17[[#This Row],[Order Quantity]])</f>
        <v>72.464222222222247</v>
      </c>
      <c r="R3544" s="1" t="str">
        <f>TEXT(Sales_Data17[[#This Row],[OrderDate]],"MMM")</f>
        <v>Mar</v>
      </c>
      <c r="S3544" s="1" t="str">
        <f t="shared" si="55"/>
        <v>2014</v>
      </c>
    </row>
    <row r="3545" spans="1:19">
      <c r="A3545" t="s">
        <v>3568</v>
      </c>
      <c r="B3545" s="2">
        <v>41710</v>
      </c>
      <c r="C3545" s="2" t="str">
        <f>VLOOKUP(Sales_Data17[[#This Row],[Customer Name Index]],Customer_Data[#All],2,0)</f>
        <v xml:space="preserve">Linde </v>
      </c>
      <c r="D3545">
        <v>14</v>
      </c>
      <c r="E3545" t="s">
        <v>4</v>
      </c>
      <c r="F3545" t="s">
        <v>8168</v>
      </c>
      <c r="G3545" t="s">
        <v>8026</v>
      </c>
      <c r="H3545" t="str">
        <f>VLOOKUP(Sales_Data17[[#This Row],[Delivery Region Index]],Regions_Table[#All],2,0)</f>
        <v>Queensland</v>
      </c>
      <c r="I3545" t="str">
        <f>VLOOKUP(Sales_Data17[[#This Row],[Delivery Region Index]],Regions_Table[#All],3,0)</f>
        <v>Redcliffe</v>
      </c>
      <c r="J3545">
        <v>40</v>
      </c>
      <c r="K3545">
        <v>6</v>
      </c>
      <c r="L3545" t="str">
        <f>VLOOKUP(Sales_Data17[[#This Row],[Product Description Index]],Products_Data[#All],2,0)</f>
        <v>Socks</v>
      </c>
      <c r="M3545">
        <v>1</v>
      </c>
      <c r="N3545" s="9">
        <v>603</v>
      </c>
      <c r="O3545" s="9">
        <f>Sales_Data17[[#This Row],[Order Quantity]]*Sales_Data17[[#This Row],[Unit Price]]</f>
        <v>603</v>
      </c>
      <c r="P3545" s="9">
        <v>355.77</v>
      </c>
      <c r="Q3545" s="9">
        <f>Sales_Data17[[#This Row],[Line Total]]-(Sales_Data17[[#This Row],[Total Unit Cost]]*Sales_Data17[[#This Row],[Order Quantity]])</f>
        <v>247.23000000000002</v>
      </c>
      <c r="R3545" s="1" t="str">
        <f>TEXT(Sales_Data17[[#This Row],[OrderDate]],"MMM")</f>
        <v>Mar</v>
      </c>
      <c r="S3545" s="1" t="str">
        <f t="shared" si="55"/>
        <v>2014</v>
      </c>
    </row>
    <row r="3546" spans="1:19">
      <c r="A3546" t="s">
        <v>3569</v>
      </c>
      <c r="B3546" s="2">
        <v>41710</v>
      </c>
      <c r="C3546" s="2" t="str">
        <f>VLOOKUP(Sales_Data17[[#This Row],[Customer Name Index]],Customer_Data[#All],2,0)</f>
        <v>Pacific Ltd</v>
      </c>
      <c r="D3546">
        <v>20</v>
      </c>
      <c r="E3546" t="s">
        <v>4</v>
      </c>
      <c r="F3546" t="s">
        <v>8168</v>
      </c>
      <c r="G3546" t="s">
        <v>8028</v>
      </c>
      <c r="H3546" t="str">
        <f>VLOOKUP(Sales_Data17[[#This Row],[Delivery Region Index]],Regions_Table[#All],2,0)</f>
        <v>Victoria</v>
      </c>
      <c r="I3546" t="str">
        <f>VLOOKUP(Sales_Data17[[#This Row],[Delivery Region Index]],Regions_Table[#All],3,0)</f>
        <v>Warrnambool</v>
      </c>
      <c r="J3546">
        <v>57</v>
      </c>
      <c r="K3546">
        <v>8</v>
      </c>
      <c r="L3546" t="str">
        <f>VLOOKUP(Sales_Data17[[#This Row],[Product Description Index]],Products_Data[#All],2,0)</f>
        <v>Shoes</v>
      </c>
      <c r="M3546">
        <v>2</v>
      </c>
      <c r="N3546" s="9">
        <v>278.42222222222222</v>
      </c>
      <c r="O3546" s="9">
        <f>Sales_Data17[[#This Row],[Order Quantity]]*Sales_Data17[[#This Row],[Unit Price]]</f>
        <v>556.84444444444443</v>
      </c>
      <c r="P3546" s="9">
        <v>206.03244444444445</v>
      </c>
      <c r="Q3546" s="9">
        <f>Sales_Data17[[#This Row],[Line Total]]-(Sales_Data17[[#This Row],[Total Unit Cost]]*Sales_Data17[[#This Row],[Order Quantity]])</f>
        <v>144.77955555555553</v>
      </c>
      <c r="R3546" s="1" t="str">
        <f>TEXT(Sales_Data17[[#This Row],[OrderDate]],"MMM")</f>
        <v>Mar</v>
      </c>
      <c r="S3546" s="1" t="str">
        <f t="shared" si="55"/>
        <v>2014</v>
      </c>
    </row>
    <row r="3547" spans="1:19">
      <c r="A3547" t="s">
        <v>3570</v>
      </c>
      <c r="B3547" s="2">
        <v>41710</v>
      </c>
      <c r="C3547" s="2" t="str">
        <f>VLOOKUP(Sales_Data17[[#This Row],[Customer Name Index]],Customer_Data[#All],2,0)</f>
        <v>Apollo Ltd</v>
      </c>
      <c r="D3547">
        <v>11</v>
      </c>
      <c r="E3547" t="s">
        <v>4</v>
      </c>
      <c r="F3547" t="s">
        <v>8168</v>
      </c>
      <c r="G3547" t="s">
        <v>8026</v>
      </c>
      <c r="H3547" t="str">
        <f>VLOOKUP(Sales_Data17[[#This Row],[Delivery Region Index]],Regions_Table[#All],2,0)</f>
        <v>Queensland</v>
      </c>
      <c r="I3547" t="str">
        <f>VLOOKUP(Sales_Data17[[#This Row],[Delivery Region Index]],Regions_Table[#All],3,0)</f>
        <v>Gympie</v>
      </c>
      <c r="J3547">
        <v>32</v>
      </c>
      <c r="K3547">
        <v>5</v>
      </c>
      <c r="L3547" t="str">
        <f>VLOOKUP(Sales_Data17[[#This Row],[Product Description Index]],Products_Data[#All],2,0)</f>
        <v>Hats</v>
      </c>
      <c r="M3547">
        <v>1</v>
      </c>
      <c r="N3547" s="9">
        <v>351.37777777777779</v>
      </c>
      <c r="O3547" s="9">
        <f>Sales_Data17[[#This Row],[Order Quantity]]*Sales_Data17[[#This Row],[Unit Price]]</f>
        <v>351.37777777777779</v>
      </c>
      <c r="P3547" s="9">
        <v>291.64355555555557</v>
      </c>
      <c r="Q3547" s="9">
        <f>Sales_Data17[[#This Row],[Line Total]]-(Sales_Data17[[#This Row],[Total Unit Cost]]*Sales_Data17[[#This Row],[Order Quantity]])</f>
        <v>59.734222222222229</v>
      </c>
      <c r="R3547" s="1" t="str">
        <f>TEXT(Sales_Data17[[#This Row],[OrderDate]],"MMM")</f>
        <v>Mar</v>
      </c>
      <c r="S3547" s="1" t="str">
        <f t="shared" si="55"/>
        <v>2014</v>
      </c>
    </row>
    <row r="3548" spans="1:19">
      <c r="A3548" t="s">
        <v>3571</v>
      </c>
      <c r="B3548" s="2">
        <v>41711</v>
      </c>
      <c r="C3548" s="2" t="str">
        <f>VLOOKUP(Sales_Data17[[#This Row],[Customer Name Index]],Customer_Data[#All],2,0)</f>
        <v>Ole Group</v>
      </c>
      <c r="D3548">
        <v>13</v>
      </c>
      <c r="E3548" t="s">
        <v>2</v>
      </c>
      <c r="F3548" t="s">
        <v>8168</v>
      </c>
      <c r="G3548" t="s">
        <v>8026</v>
      </c>
      <c r="H3548" t="str">
        <f>VLOOKUP(Sales_Data17[[#This Row],[Delivery Region Index]],Regions_Table[#All],2,0)</f>
        <v>Queensland</v>
      </c>
      <c r="I3548" t="str">
        <f>VLOOKUP(Sales_Data17[[#This Row],[Delivery Region Index]],Regions_Table[#All],3,0)</f>
        <v>Mackay</v>
      </c>
      <c r="J3548">
        <v>36</v>
      </c>
      <c r="K3548">
        <v>5</v>
      </c>
      <c r="L3548" t="str">
        <f>VLOOKUP(Sales_Data17[[#This Row],[Product Description Index]],Products_Data[#All],2,0)</f>
        <v>Hats</v>
      </c>
      <c r="M3548">
        <v>2</v>
      </c>
      <c r="N3548" s="9">
        <v>346.91111111111115</v>
      </c>
      <c r="O3548" s="9">
        <f>Sales_Data17[[#This Row],[Order Quantity]]*Sales_Data17[[#This Row],[Unit Price]]</f>
        <v>693.82222222222231</v>
      </c>
      <c r="P3548" s="9">
        <v>190.80111111111114</v>
      </c>
      <c r="Q3548" s="9">
        <f>Sales_Data17[[#This Row],[Line Total]]-(Sales_Data17[[#This Row],[Total Unit Cost]]*Sales_Data17[[#This Row],[Order Quantity]])</f>
        <v>312.22000000000003</v>
      </c>
      <c r="R3548" s="1" t="str">
        <f>TEXT(Sales_Data17[[#This Row],[OrderDate]],"MMM")</f>
        <v>Mar</v>
      </c>
      <c r="S3548" s="1" t="str">
        <f t="shared" si="55"/>
        <v>2014</v>
      </c>
    </row>
    <row r="3549" spans="1:19">
      <c r="A3549" t="s">
        <v>3572</v>
      </c>
      <c r="B3549" s="2">
        <v>41711</v>
      </c>
      <c r="C3549" s="2" t="str">
        <f>VLOOKUP(Sales_Data17[[#This Row],[Customer Name Index]],Customer_Data[#All],2,0)</f>
        <v xml:space="preserve">Medline </v>
      </c>
      <c r="D3549">
        <v>12</v>
      </c>
      <c r="E3549" t="s">
        <v>2</v>
      </c>
      <c r="F3549" t="s">
        <v>8168</v>
      </c>
      <c r="G3549" t="s">
        <v>8026</v>
      </c>
      <c r="H3549" t="str">
        <f>VLOOKUP(Sales_Data17[[#This Row],[Delivery Region Index]],Regions_Table[#All],2,0)</f>
        <v>Queensland</v>
      </c>
      <c r="I3549" t="str">
        <f>VLOOKUP(Sales_Data17[[#This Row],[Delivery Region Index]],Regions_Table[#All],3,0)</f>
        <v>Hervey Bay</v>
      </c>
      <c r="J3549">
        <v>33</v>
      </c>
      <c r="K3549">
        <v>5</v>
      </c>
      <c r="L3549" t="str">
        <f>VLOOKUP(Sales_Data17[[#This Row],[Product Description Index]],Products_Data[#All],2,0)</f>
        <v>Hats</v>
      </c>
      <c r="M3549">
        <v>1</v>
      </c>
      <c r="N3549" s="9">
        <v>125.06666666666668</v>
      </c>
      <c r="O3549" s="9">
        <f>Sales_Data17[[#This Row],[Order Quantity]]*Sales_Data17[[#This Row],[Unit Price]]</f>
        <v>125.06666666666668</v>
      </c>
      <c r="P3549" s="9">
        <v>50.026666666666671</v>
      </c>
      <c r="Q3549" s="9">
        <f>Sales_Data17[[#This Row],[Line Total]]-(Sales_Data17[[#This Row],[Total Unit Cost]]*Sales_Data17[[#This Row],[Order Quantity]])</f>
        <v>75.040000000000006</v>
      </c>
      <c r="R3549" s="1" t="str">
        <f>TEXT(Sales_Data17[[#This Row],[OrderDate]],"MMM")</f>
        <v>Mar</v>
      </c>
      <c r="S3549" s="1" t="str">
        <f t="shared" si="55"/>
        <v>2014</v>
      </c>
    </row>
    <row r="3550" spans="1:19">
      <c r="A3550" t="s">
        <v>3573</v>
      </c>
      <c r="B3550" s="2">
        <v>41711</v>
      </c>
      <c r="C3550" s="2" t="str">
        <f>VLOOKUP(Sales_Data17[[#This Row],[Customer Name Index]],Customer_Data[#All],2,0)</f>
        <v>Pacific Ltd</v>
      </c>
      <c r="D3550">
        <v>20</v>
      </c>
      <c r="E3550" t="s">
        <v>4</v>
      </c>
      <c r="F3550" t="s">
        <v>8168</v>
      </c>
      <c r="G3550" t="s">
        <v>8028</v>
      </c>
      <c r="H3550" t="str">
        <f>VLOOKUP(Sales_Data17[[#This Row],[Delivery Region Index]],Regions_Table[#All],2,0)</f>
        <v>Victoria</v>
      </c>
      <c r="I3550" t="str">
        <f>VLOOKUP(Sales_Data17[[#This Row],[Delivery Region Index]],Regions_Table[#All],3,0)</f>
        <v>Wangaratta</v>
      </c>
      <c r="J3550">
        <v>56</v>
      </c>
      <c r="K3550">
        <v>8</v>
      </c>
      <c r="L3550" t="str">
        <f>VLOOKUP(Sales_Data17[[#This Row],[Product Description Index]],Products_Data[#All],2,0)</f>
        <v>Shoes</v>
      </c>
      <c r="M3550">
        <v>5</v>
      </c>
      <c r="N3550" s="9">
        <v>265.02222222222224</v>
      </c>
      <c r="O3550" s="9">
        <f>Sales_Data17[[#This Row],[Order Quantity]]*Sales_Data17[[#This Row],[Unit Price]]</f>
        <v>1325.1111111111113</v>
      </c>
      <c r="P3550" s="9">
        <v>145.76222222222225</v>
      </c>
      <c r="Q3550" s="9">
        <f>Sales_Data17[[#This Row],[Line Total]]-(Sales_Data17[[#This Row],[Total Unit Cost]]*Sales_Data17[[#This Row],[Order Quantity]])</f>
        <v>596.30000000000007</v>
      </c>
      <c r="R3550" s="1" t="str">
        <f>TEXT(Sales_Data17[[#This Row],[OrderDate]],"MMM")</f>
        <v>Mar</v>
      </c>
      <c r="S3550" s="1" t="str">
        <f t="shared" si="55"/>
        <v>2014</v>
      </c>
    </row>
    <row r="3551" spans="1:19">
      <c r="A3551" t="s">
        <v>3574</v>
      </c>
      <c r="B3551" s="2">
        <v>41711</v>
      </c>
      <c r="C3551" s="2" t="str">
        <f>VLOOKUP(Sales_Data17[[#This Row],[Customer Name Index]],Customer_Data[#All],2,0)</f>
        <v>Eminence Corp</v>
      </c>
      <c r="D3551">
        <v>18</v>
      </c>
      <c r="E3551" t="s">
        <v>2</v>
      </c>
      <c r="F3551" t="s">
        <v>8168</v>
      </c>
      <c r="G3551" t="s">
        <v>8025</v>
      </c>
      <c r="H3551" t="str">
        <f>VLOOKUP(Sales_Data17[[#This Row],[Delivery Region Index]],Regions_Table[#All],2,0)</f>
        <v>Victoria</v>
      </c>
      <c r="I3551" t="str">
        <f>VLOOKUP(Sales_Data17[[#This Row],[Delivery Region Index]],Regions_Table[#All],3,0)</f>
        <v>Latrobe City</v>
      </c>
      <c r="J3551">
        <v>52</v>
      </c>
      <c r="K3551">
        <v>8</v>
      </c>
      <c r="L3551" t="str">
        <f>VLOOKUP(Sales_Data17[[#This Row],[Product Description Index]],Products_Data[#All],2,0)</f>
        <v>Shoes</v>
      </c>
      <c r="M3551">
        <v>5</v>
      </c>
      <c r="N3551" s="9">
        <v>425.82222222222225</v>
      </c>
      <c r="O3551" s="9">
        <f>Sales_Data17[[#This Row],[Order Quantity]]*Sales_Data17[[#This Row],[Unit Price]]</f>
        <v>2129.1111111111113</v>
      </c>
      <c r="P3551" s="9">
        <v>264.0097777777778</v>
      </c>
      <c r="Q3551" s="9">
        <f>Sales_Data17[[#This Row],[Line Total]]-(Sales_Data17[[#This Row],[Total Unit Cost]]*Sales_Data17[[#This Row],[Order Quantity]])</f>
        <v>809.06222222222232</v>
      </c>
      <c r="R3551" s="1" t="str">
        <f>TEXT(Sales_Data17[[#This Row],[OrderDate]],"MMM")</f>
        <v>Mar</v>
      </c>
      <c r="S3551" s="1" t="str">
        <f t="shared" si="55"/>
        <v>2014</v>
      </c>
    </row>
    <row r="3552" spans="1:19">
      <c r="A3552" t="s">
        <v>3575</v>
      </c>
      <c r="B3552" s="2">
        <v>41712</v>
      </c>
      <c r="C3552" s="2" t="str">
        <f>VLOOKUP(Sales_Data17[[#This Row],[Customer Name Index]],Customer_Data[#All],2,0)</f>
        <v>Eminence Corp</v>
      </c>
      <c r="D3552">
        <v>18</v>
      </c>
      <c r="E3552" t="s">
        <v>4</v>
      </c>
      <c r="F3552" t="s">
        <v>8168</v>
      </c>
      <c r="G3552" t="s">
        <v>8025</v>
      </c>
      <c r="H3552" t="str">
        <f>VLOOKUP(Sales_Data17[[#This Row],[Delivery Region Index]],Regions_Table[#All],2,0)</f>
        <v>Victoria</v>
      </c>
      <c r="I3552" t="str">
        <f>VLOOKUP(Sales_Data17[[#This Row],[Delivery Region Index]],Regions_Table[#All],3,0)</f>
        <v>Latrobe City</v>
      </c>
      <c r="J3552">
        <v>52</v>
      </c>
      <c r="K3552">
        <v>8</v>
      </c>
      <c r="L3552" t="str">
        <f>VLOOKUP(Sales_Data17[[#This Row],[Product Description Index]],Products_Data[#All],2,0)</f>
        <v>Shoes</v>
      </c>
      <c r="M3552">
        <v>9</v>
      </c>
      <c r="N3552" s="9">
        <v>195.78888888888889</v>
      </c>
      <c r="O3552" s="9">
        <f>Sales_Data17[[#This Row],[Order Quantity]]*Sales_Data17[[#This Row],[Unit Price]]</f>
        <v>1762.1</v>
      </c>
      <c r="P3552" s="9">
        <v>80.273444444444451</v>
      </c>
      <c r="Q3552" s="9">
        <f>Sales_Data17[[#This Row],[Line Total]]-(Sales_Data17[[#This Row],[Total Unit Cost]]*Sales_Data17[[#This Row],[Order Quantity]])</f>
        <v>1039.6389999999999</v>
      </c>
      <c r="R3552" s="1" t="str">
        <f>TEXT(Sales_Data17[[#This Row],[OrderDate]],"MMM")</f>
        <v>Mar</v>
      </c>
      <c r="S3552" s="1" t="str">
        <f t="shared" si="55"/>
        <v>2014</v>
      </c>
    </row>
    <row r="3553" spans="1:19">
      <c r="A3553" t="s">
        <v>3576</v>
      </c>
      <c r="B3553" s="2">
        <v>41712</v>
      </c>
      <c r="C3553" s="2" t="str">
        <f>VLOOKUP(Sales_Data17[[#This Row],[Customer Name Index]],Customer_Data[#All],2,0)</f>
        <v xml:space="preserve">Qualitest </v>
      </c>
      <c r="D3553">
        <v>19</v>
      </c>
      <c r="E3553" t="s">
        <v>2</v>
      </c>
      <c r="F3553" t="s">
        <v>8168</v>
      </c>
      <c r="G3553" t="s">
        <v>8028</v>
      </c>
      <c r="H3553" t="str">
        <f>VLOOKUP(Sales_Data17[[#This Row],[Delivery Region Index]],Regions_Table[#All],2,0)</f>
        <v>Victoria</v>
      </c>
      <c r="I3553" t="str">
        <f>VLOOKUP(Sales_Data17[[#This Row],[Delivery Region Index]],Regions_Table[#All],3,0)</f>
        <v>Swan Hill</v>
      </c>
      <c r="J3553">
        <v>55</v>
      </c>
      <c r="K3553">
        <v>8</v>
      </c>
      <c r="L3553" t="str">
        <f>VLOOKUP(Sales_Data17[[#This Row],[Product Description Index]],Products_Data[#All],2,0)</f>
        <v>Shoes</v>
      </c>
      <c r="M3553">
        <v>5</v>
      </c>
      <c r="N3553" s="9">
        <v>108.6888888888889</v>
      </c>
      <c r="O3553" s="9">
        <f>Sales_Data17[[#This Row],[Order Quantity]]*Sales_Data17[[#This Row],[Unit Price]]</f>
        <v>543.44444444444446</v>
      </c>
      <c r="P3553" s="9">
        <v>52.170666666666669</v>
      </c>
      <c r="Q3553" s="9">
        <f>Sales_Data17[[#This Row],[Line Total]]-(Sales_Data17[[#This Row],[Total Unit Cost]]*Sales_Data17[[#This Row],[Order Quantity]])</f>
        <v>282.5911111111111</v>
      </c>
      <c r="R3553" s="1" t="str">
        <f>TEXT(Sales_Data17[[#This Row],[OrderDate]],"MMM")</f>
        <v>Mar</v>
      </c>
      <c r="S3553" s="1" t="str">
        <f t="shared" si="55"/>
        <v>2014</v>
      </c>
    </row>
    <row r="3554" spans="1:19">
      <c r="A3554" t="s">
        <v>3577</v>
      </c>
      <c r="B3554" s="2">
        <v>41712</v>
      </c>
      <c r="C3554" s="2" t="str">
        <f>VLOOKUP(Sales_Data17[[#This Row],[Customer Name Index]],Customer_Data[#All],2,0)</f>
        <v>Medsep Group</v>
      </c>
      <c r="D3554">
        <v>8</v>
      </c>
      <c r="E3554" t="s">
        <v>3</v>
      </c>
      <c r="F3554" t="s">
        <v>8168</v>
      </c>
      <c r="G3554" t="s">
        <v>8027</v>
      </c>
      <c r="H3554" t="str">
        <f>VLOOKUP(Sales_Data17[[#This Row],[Delivery Region Index]],Regions_Table[#All],2,0)</f>
        <v>New South Wales</v>
      </c>
      <c r="I3554" t="str">
        <f>VLOOKUP(Sales_Data17[[#This Row],[Delivery Region Index]],Regions_Table[#All],3,0)</f>
        <v>Tweed Heads</v>
      </c>
      <c r="J3554">
        <v>22</v>
      </c>
      <c r="K3554">
        <v>4</v>
      </c>
      <c r="L3554" t="str">
        <f>VLOOKUP(Sales_Data17[[#This Row],[Product Description Index]],Products_Data[#All],2,0)</f>
        <v>Jeans</v>
      </c>
      <c r="M3554">
        <v>2</v>
      </c>
      <c r="N3554" s="9">
        <v>425.07777777777778</v>
      </c>
      <c r="O3554" s="9">
        <f>Sales_Data17[[#This Row],[Order Quantity]]*Sales_Data17[[#This Row],[Unit Price]]</f>
        <v>850.15555555555557</v>
      </c>
      <c r="P3554" s="9">
        <v>246.54511111111111</v>
      </c>
      <c r="Q3554" s="9">
        <f>Sales_Data17[[#This Row],[Line Total]]-(Sales_Data17[[#This Row],[Total Unit Cost]]*Sales_Data17[[#This Row],[Order Quantity]])</f>
        <v>357.06533333333334</v>
      </c>
      <c r="R3554" s="1" t="str">
        <f>TEXT(Sales_Data17[[#This Row],[OrderDate]],"MMM")</f>
        <v>Mar</v>
      </c>
      <c r="S3554" s="1" t="str">
        <f t="shared" si="55"/>
        <v>2014</v>
      </c>
    </row>
    <row r="3555" spans="1:19">
      <c r="A3555" t="s">
        <v>3578</v>
      </c>
      <c r="B3555" s="2">
        <v>41712</v>
      </c>
      <c r="C3555" s="2" t="str">
        <f>VLOOKUP(Sales_Data17[[#This Row],[Customer Name Index]],Customer_Data[#All],2,0)</f>
        <v>PEDIFIX, Corp</v>
      </c>
      <c r="D3555">
        <v>6</v>
      </c>
      <c r="E3555" t="s">
        <v>3</v>
      </c>
      <c r="F3555" t="s">
        <v>8168</v>
      </c>
      <c r="G3555" t="s">
        <v>8027</v>
      </c>
      <c r="H3555" t="str">
        <f>VLOOKUP(Sales_Data17[[#This Row],[Delivery Region Index]],Regions_Table[#All],2,0)</f>
        <v>New South Wales</v>
      </c>
      <c r="I3555" t="str">
        <f>VLOOKUP(Sales_Data17[[#This Row],[Delivery Region Index]],Regions_Table[#All],3,0)</f>
        <v>Newcastle</v>
      </c>
      <c r="J3555">
        <v>16</v>
      </c>
      <c r="K3555">
        <v>3</v>
      </c>
      <c r="L3555" t="str">
        <f>VLOOKUP(Sales_Data17[[#This Row],[Product Description Index]],Products_Data[#All],2,0)</f>
        <v>Sunglasses</v>
      </c>
      <c r="M3555">
        <v>6</v>
      </c>
      <c r="N3555" s="9">
        <v>81.888888888888886</v>
      </c>
      <c r="O3555" s="9">
        <f>Sales_Data17[[#This Row],[Order Quantity]]*Sales_Data17[[#This Row],[Unit Price]]</f>
        <v>491.33333333333331</v>
      </c>
      <c r="P3555" s="9">
        <v>64.692222222222227</v>
      </c>
      <c r="Q3555" s="9">
        <f>Sales_Data17[[#This Row],[Line Total]]-(Sales_Data17[[#This Row],[Total Unit Cost]]*Sales_Data17[[#This Row],[Order Quantity]])</f>
        <v>103.17999999999995</v>
      </c>
      <c r="R3555" s="1" t="str">
        <f>TEXT(Sales_Data17[[#This Row],[OrderDate]],"MMM")</f>
        <v>Mar</v>
      </c>
      <c r="S3555" s="1" t="str">
        <f t="shared" si="55"/>
        <v>2014</v>
      </c>
    </row>
    <row r="3556" spans="1:19">
      <c r="A3556" t="s">
        <v>3579</v>
      </c>
      <c r="B3556" s="2">
        <v>41712</v>
      </c>
      <c r="C3556" s="2" t="str">
        <f>VLOOKUP(Sales_Data17[[#This Row],[Customer Name Index]],Customer_Data[#All],2,0)</f>
        <v>ETUDE Ltd</v>
      </c>
      <c r="D3556">
        <v>4</v>
      </c>
      <c r="E3556" t="s">
        <v>2</v>
      </c>
      <c r="F3556" t="s">
        <v>8168</v>
      </c>
      <c r="G3556" t="s">
        <v>8027</v>
      </c>
      <c r="H3556" t="str">
        <f>VLOOKUP(Sales_Data17[[#This Row],[Delivery Region Index]],Regions_Table[#All],2,0)</f>
        <v>New South Wales</v>
      </c>
      <c r="I3556" t="str">
        <f>VLOOKUP(Sales_Data17[[#This Row],[Delivery Region Index]],Regions_Table[#All],3,0)</f>
        <v>Goulburn</v>
      </c>
      <c r="J3556">
        <v>10</v>
      </c>
      <c r="K3556">
        <v>2</v>
      </c>
      <c r="L3556" t="str">
        <f>VLOOKUP(Sales_Data17[[#This Row],[Product Description Index]],Products_Data[#All],2,0)</f>
        <v>Pants</v>
      </c>
      <c r="M3556">
        <v>2</v>
      </c>
      <c r="N3556" s="9">
        <v>218.86666666666667</v>
      </c>
      <c r="O3556" s="9">
        <f>Sales_Data17[[#This Row],[Order Quantity]]*Sales_Data17[[#This Row],[Unit Price]]</f>
        <v>437.73333333333335</v>
      </c>
      <c r="P3556" s="9">
        <v>140.07466666666667</v>
      </c>
      <c r="Q3556" s="9">
        <f>Sales_Data17[[#This Row],[Line Total]]-(Sales_Data17[[#This Row],[Total Unit Cost]]*Sales_Data17[[#This Row],[Order Quantity]])</f>
        <v>157.584</v>
      </c>
      <c r="R3556" s="1" t="str">
        <f>TEXT(Sales_Data17[[#This Row],[OrderDate]],"MMM")</f>
        <v>Mar</v>
      </c>
      <c r="S3556" s="1" t="str">
        <f t="shared" si="55"/>
        <v>2014</v>
      </c>
    </row>
    <row r="3557" spans="1:19">
      <c r="A3557" t="s">
        <v>3580</v>
      </c>
      <c r="B3557" s="2">
        <v>41713</v>
      </c>
      <c r="C3557" s="2" t="str">
        <f>VLOOKUP(Sales_Data17[[#This Row],[Customer Name Index]],Customer_Data[#All],2,0)</f>
        <v>Procter Corp</v>
      </c>
      <c r="D3557">
        <v>5</v>
      </c>
      <c r="E3557" t="s">
        <v>4</v>
      </c>
      <c r="F3557" t="s">
        <v>8168</v>
      </c>
      <c r="G3557" t="s">
        <v>8027</v>
      </c>
      <c r="H3557" t="str">
        <f>VLOOKUP(Sales_Data17[[#This Row],[Delivery Region Index]],Regions_Table[#All],2,0)</f>
        <v>New South Wales</v>
      </c>
      <c r="I3557" t="str">
        <f>VLOOKUP(Sales_Data17[[#This Row],[Delivery Region Index]],Regions_Table[#All],3,0)</f>
        <v>Griffith</v>
      </c>
      <c r="J3557">
        <v>12</v>
      </c>
      <c r="K3557">
        <v>2</v>
      </c>
      <c r="L3557" t="str">
        <f>VLOOKUP(Sales_Data17[[#This Row],[Product Description Index]],Products_Data[#All],2,0)</f>
        <v>Pants</v>
      </c>
      <c r="M3557">
        <v>7</v>
      </c>
      <c r="N3557" s="9">
        <v>117.62222222222223</v>
      </c>
      <c r="O3557" s="9">
        <f>Sales_Data17[[#This Row],[Order Quantity]]*Sales_Data17[[#This Row],[Unit Price]]</f>
        <v>823.35555555555561</v>
      </c>
      <c r="P3557" s="9">
        <v>47.048888888888897</v>
      </c>
      <c r="Q3557" s="9">
        <f>Sales_Data17[[#This Row],[Line Total]]-(Sales_Data17[[#This Row],[Total Unit Cost]]*Sales_Data17[[#This Row],[Order Quantity]])</f>
        <v>494.01333333333332</v>
      </c>
      <c r="R3557" s="1" t="str">
        <f>TEXT(Sales_Data17[[#This Row],[OrderDate]],"MMM")</f>
        <v>Mar</v>
      </c>
      <c r="S3557" s="1" t="str">
        <f t="shared" si="55"/>
        <v>2014</v>
      </c>
    </row>
    <row r="3558" spans="1:19">
      <c r="A3558" t="s">
        <v>3581</v>
      </c>
      <c r="B3558" s="2">
        <v>41713</v>
      </c>
      <c r="C3558" s="2" t="str">
        <f>VLOOKUP(Sales_Data17[[#This Row],[Customer Name Index]],Customer_Data[#All],2,0)</f>
        <v xml:space="preserve">Medline </v>
      </c>
      <c r="D3558">
        <v>12</v>
      </c>
      <c r="E3558" t="s">
        <v>2</v>
      </c>
      <c r="F3558" t="s">
        <v>8168</v>
      </c>
      <c r="G3558" t="s">
        <v>8026</v>
      </c>
      <c r="H3558" t="str">
        <f>VLOOKUP(Sales_Data17[[#This Row],[Delivery Region Index]],Regions_Table[#All],2,0)</f>
        <v>Queensland</v>
      </c>
      <c r="I3558" t="str">
        <f>VLOOKUP(Sales_Data17[[#This Row],[Delivery Region Index]],Regions_Table[#All],3,0)</f>
        <v>Ipswich</v>
      </c>
      <c r="J3558">
        <v>34</v>
      </c>
      <c r="K3558">
        <v>5</v>
      </c>
      <c r="L3558" t="str">
        <f>VLOOKUP(Sales_Data17[[#This Row],[Product Description Index]],Products_Data[#All],2,0)</f>
        <v>Hats</v>
      </c>
      <c r="M3558">
        <v>1</v>
      </c>
      <c r="N3558" s="9">
        <v>20.100000000000001</v>
      </c>
      <c r="O3558" s="9">
        <f>Sales_Data17[[#This Row],[Order Quantity]]*Sales_Data17[[#This Row],[Unit Price]]</f>
        <v>20.100000000000001</v>
      </c>
      <c r="P3558" s="9">
        <v>8.0399999999999991</v>
      </c>
      <c r="Q3558" s="9">
        <f>Sales_Data17[[#This Row],[Line Total]]-(Sales_Data17[[#This Row],[Total Unit Cost]]*Sales_Data17[[#This Row],[Order Quantity]])</f>
        <v>12.060000000000002</v>
      </c>
      <c r="R3558" s="1" t="str">
        <f>TEXT(Sales_Data17[[#This Row],[OrderDate]],"MMM")</f>
        <v>Mar</v>
      </c>
      <c r="S3558" s="1" t="str">
        <f t="shared" si="55"/>
        <v>2014</v>
      </c>
    </row>
    <row r="3559" spans="1:19">
      <c r="A3559" t="s">
        <v>3582</v>
      </c>
      <c r="B3559" s="2">
        <v>41713</v>
      </c>
      <c r="C3559" s="2" t="str">
        <f>VLOOKUP(Sales_Data17[[#This Row],[Customer Name Index]],Customer_Data[#All],2,0)</f>
        <v>Eminence Corp</v>
      </c>
      <c r="D3559">
        <v>18</v>
      </c>
      <c r="E3559" t="s">
        <v>2</v>
      </c>
      <c r="F3559" t="s">
        <v>8168</v>
      </c>
      <c r="G3559" t="s">
        <v>8025</v>
      </c>
      <c r="H3559" t="str">
        <f>VLOOKUP(Sales_Data17[[#This Row],[Delivery Region Index]],Regions_Table[#All],2,0)</f>
        <v>Victoria</v>
      </c>
      <c r="I3559" t="str">
        <f>VLOOKUP(Sales_Data17[[#This Row],[Delivery Region Index]],Regions_Table[#All],3,0)</f>
        <v>Latrobe City</v>
      </c>
      <c r="J3559">
        <v>52</v>
      </c>
      <c r="K3559">
        <v>8</v>
      </c>
      <c r="L3559" t="str">
        <f>VLOOKUP(Sales_Data17[[#This Row],[Product Description Index]],Products_Data[#All],2,0)</f>
        <v>Shoes</v>
      </c>
      <c r="M3559">
        <v>4</v>
      </c>
      <c r="N3559" s="9">
        <v>279.91111111111115</v>
      </c>
      <c r="O3559" s="9">
        <f>Sales_Data17[[#This Row],[Order Quantity]]*Sales_Data17[[#This Row],[Unit Price]]</f>
        <v>1119.6444444444446</v>
      </c>
      <c r="P3559" s="9">
        <v>218.3306666666667</v>
      </c>
      <c r="Q3559" s="9">
        <f>Sales_Data17[[#This Row],[Line Total]]-(Sales_Data17[[#This Row],[Total Unit Cost]]*Sales_Data17[[#This Row],[Order Quantity]])</f>
        <v>246.32177777777781</v>
      </c>
      <c r="R3559" s="1" t="str">
        <f>TEXT(Sales_Data17[[#This Row],[OrderDate]],"MMM")</f>
        <v>Mar</v>
      </c>
      <c r="S3559" s="1" t="str">
        <f t="shared" si="55"/>
        <v>2014</v>
      </c>
    </row>
    <row r="3560" spans="1:19">
      <c r="A3560" t="s">
        <v>3583</v>
      </c>
      <c r="B3560" s="2">
        <v>41713</v>
      </c>
      <c r="C3560" s="2" t="str">
        <f>VLOOKUP(Sales_Data17[[#This Row],[Customer Name Index]],Customer_Data[#All],2,0)</f>
        <v>3LAB, Ltd</v>
      </c>
      <c r="D3560">
        <v>16</v>
      </c>
      <c r="E3560" t="s">
        <v>4</v>
      </c>
      <c r="F3560" t="s">
        <v>8168</v>
      </c>
      <c r="G3560" t="s">
        <v>8025</v>
      </c>
      <c r="H3560" t="str">
        <f>VLOOKUP(Sales_Data17[[#This Row],[Delivery Region Index]],Regions_Table[#All],2,0)</f>
        <v>South Australia</v>
      </c>
      <c r="I3560" t="str">
        <f>VLOOKUP(Sales_Data17[[#This Row],[Delivery Region Index]],Regions_Table[#All],3,0)</f>
        <v>Adelaide</v>
      </c>
      <c r="J3560">
        <v>46</v>
      </c>
      <c r="K3560">
        <v>7</v>
      </c>
      <c r="L3560" t="str">
        <f>VLOOKUP(Sales_Data17[[#This Row],[Product Description Index]],Products_Data[#All],2,0)</f>
        <v>Dress Shirts</v>
      </c>
      <c r="M3560">
        <v>5</v>
      </c>
      <c r="N3560" s="9">
        <v>426.56666666666666</v>
      </c>
      <c r="O3560" s="9">
        <f>Sales_Data17[[#This Row],[Order Quantity]]*Sales_Data17[[#This Row],[Unit Price]]</f>
        <v>2132.8333333333335</v>
      </c>
      <c r="P3560" s="9">
        <v>230.346</v>
      </c>
      <c r="Q3560" s="9">
        <f>Sales_Data17[[#This Row],[Line Total]]-(Sales_Data17[[#This Row],[Total Unit Cost]]*Sales_Data17[[#This Row],[Order Quantity]])</f>
        <v>981.10333333333347</v>
      </c>
      <c r="R3560" s="1" t="str">
        <f>TEXT(Sales_Data17[[#This Row],[OrderDate]],"MMM")</f>
        <v>Mar</v>
      </c>
      <c r="S3560" s="1" t="str">
        <f t="shared" si="55"/>
        <v>2014</v>
      </c>
    </row>
    <row r="3561" spans="1:19">
      <c r="A3561" t="s">
        <v>3584</v>
      </c>
      <c r="B3561" s="2">
        <v>41714</v>
      </c>
      <c r="C3561" s="2" t="str">
        <f>VLOOKUP(Sales_Data17[[#This Row],[Customer Name Index]],Customer_Data[#All],2,0)</f>
        <v xml:space="preserve">WakeFern </v>
      </c>
      <c r="D3561">
        <v>2</v>
      </c>
      <c r="E3561" t="s">
        <v>2</v>
      </c>
      <c r="F3561" t="s">
        <v>8168</v>
      </c>
      <c r="G3561" t="s">
        <v>8027</v>
      </c>
      <c r="H3561" t="str">
        <f>VLOOKUP(Sales_Data17[[#This Row],[Delivery Region Index]],Regions_Table[#All],2,0)</f>
        <v>New South Wales</v>
      </c>
      <c r="I3561" t="str">
        <f>VLOOKUP(Sales_Data17[[#This Row],[Delivery Region Index]],Regions_Table[#All],3,0)</f>
        <v>Broken Hill</v>
      </c>
      <c r="J3561">
        <v>5</v>
      </c>
      <c r="K3561">
        <v>1</v>
      </c>
      <c r="L3561" t="str">
        <f>VLOOKUP(Sales_Data17[[#This Row],[Product Description Index]],Products_Data[#All],2,0)</f>
        <v>Shirts</v>
      </c>
      <c r="M3561">
        <v>4</v>
      </c>
      <c r="N3561" s="9">
        <v>580.66666666666663</v>
      </c>
      <c r="O3561" s="9">
        <f>Sales_Data17[[#This Row],[Order Quantity]]*Sales_Data17[[#This Row],[Unit Price]]</f>
        <v>2322.6666666666665</v>
      </c>
      <c r="P3561" s="9">
        <v>423.88666666666666</v>
      </c>
      <c r="Q3561" s="9">
        <f>Sales_Data17[[#This Row],[Line Total]]-(Sales_Data17[[#This Row],[Total Unit Cost]]*Sales_Data17[[#This Row],[Order Quantity]])</f>
        <v>627.11999999999989</v>
      </c>
      <c r="R3561" s="1" t="str">
        <f>TEXT(Sales_Data17[[#This Row],[OrderDate]],"MMM")</f>
        <v>Mar</v>
      </c>
      <c r="S3561" s="1" t="str">
        <f t="shared" si="55"/>
        <v>2014</v>
      </c>
    </row>
    <row r="3562" spans="1:19">
      <c r="A3562" t="s">
        <v>3585</v>
      </c>
      <c r="B3562" s="2">
        <v>41714</v>
      </c>
      <c r="C3562" s="2" t="str">
        <f>VLOOKUP(Sales_Data17[[#This Row],[Customer Name Index]],Customer_Data[#All],2,0)</f>
        <v>Pacific Ltd</v>
      </c>
      <c r="D3562">
        <v>20</v>
      </c>
      <c r="E3562" t="s">
        <v>2</v>
      </c>
      <c r="F3562" t="s">
        <v>8168</v>
      </c>
      <c r="G3562" t="s">
        <v>8028</v>
      </c>
      <c r="H3562" t="str">
        <f>VLOOKUP(Sales_Data17[[#This Row],[Delivery Region Index]],Regions_Table[#All],2,0)</f>
        <v>Victoria</v>
      </c>
      <c r="I3562" t="str">
        <f>VLOOKUP(Sales_Data17[[#This Row],[Delivery Region Index]],Regions_Table[#All],3,0)</f>
        <v>Wangaratta</v>
      </c>
      <c r="J3562">
        <v>56</v>
      </c>
      <c r="K3562">
        <v>8</v>
      </c>
      <c r="L3562" t="str">
        <f>VLOOKUP(Sales_Data17[[#This Row],[Product Description Index]],Products_Data[#All],2,0)</f>
        <v>Shoes</v>
      </c>
      <c r="M3562">
        <v>6</v>
      </c>
      <c r="N3562" s="9">
        <v>29.777777777777779</v>
      </c>
      <c r="O3562" s="9">
        <f>Sales_Data17[[#This Row],[Order Quantity]]*Sales_Data17[[#This Row],[Unit Price]]</f>
        <v>178.66666666666669</v>
      </c>
      <c r="P3562" s="9">
        <v>24.12</v>
      </c>
      <c r="Q3562" s="9">
        <f>Sales_Data17[[#This Row],[Line Total]]-(Sales_Data17[[#This Row],[Total Unit Cost]]*Sales_Data17[[#This Row],[Order Quantity]])</f>
        <v>33.946666666666687</v>
      </c>
      <c r="R3562" s="1" t="str">
        <f>TEXT(Sales_Data17[[#This Row],[OrderDate]],"MMM")</f>
        <v>Mar</v>
      </c>
      <c r="S3562" s="1" t="str">
        <f t="shared" si="55"/>
        <v>2014</v>
      </c>
    </row>
    <row r="3563" spans="1:19">
      <c r="A3563" t="s">
        <v>3586</v>
      </c>
      <c r="B3563" s="2">
        <v>41714</v>
      </c>
      <c r="C3563" s="2" t="str">
        <f>VLOOKUP(Sales_Data17[[#This Row],[Customer Name Index]],Customer_Data[#All],2,0)</f>
        <v xml:space="preserve">Qualitest </v>
      </c>
      <c r="D3563">
        <v>19</v>
      </c>
      <c r="E3563" t="s">
        <v>2</v>
      </c>
      <c r="F3563" t="s">
        <v>8168</v>
      </c>
      <c r="G3563" t="s">
        <v>8028</v>
      </c>
      <c r="H3563" t="str">
        <f>VLOOKUP(Sales_Data17[[#This Row],[Delivery Region Index]],Regions_Table[#All],2,0)</f>
        <v>Victoria</v>
      </c>
      <c r="I3563" t="str">
        <f>VLOOKUP(Sales_Data17[[#This Row],[Delivery Region Index]],Regions_Table[#All],3,0)</f>
        <v>Swan Hill</v>
      </c>
      <c r="J3563">
        <v>55</v>
      </c>
      <c r="K3563">
        <v>8</v>
      </c>
      <c r="L3563" t="str">
        <f>VLOOKUP(Sales_Data17[[#This Row],[Product Description Index]],Products_Data[#All],2,0)</f>
        <v>Shoes</v>
      </c>
      <c r="M3563">
        <v>2</v>
      </c>
      <c r="N3563" s="9">
        <v>193.55555555555554</v>
      </c>
      <c r="O3563" s="9">
        <f>Sales_Data17[[#This Row],[Order Quantity]]*Sales_Data17[[#This Row],[Unit Price]]</f>
        <v>387.11111111111109</v>
      </c>
      <c r="P3563" s="9">
        <v>114.19777777777777</v>
      </c>
      <c r="Q3563" s="9">
        <f>Sales_Data17[[#This Row],[Line Total]]-(Sales_Data17[[#This Row],[Total Unit Cost]]*Sales_Data17[[#This Row],[Order Quantity]])</f>
        <v>158.71555555555554</v>
      </c>
      <c r="R3563" s="1" t="str">
        <f>TEXT(Sales_Data17[[#This Row],[OrderDate]],"MMM")</f>
        <v>Mar</v>
      </c>
      <c r="S3563" s="1" t="str">
        <f t="shared" si="55"/>
        <v>2014</v>
      </c>
    </row>
    <row r="3564" spans="1:19">
      <c r="A3564" t="s">
        <v>3587</v>
      </c>
      <c r="B3564" s="2">
        <v>41714</v>
      </c>
      <c r="C3564" s="2" t="str">
        <f>VLOOKUP(Sales_Data17[[#This Row],[Customer Name Index]],Customer_Data[#All],2,0)</f>
        <v>New Ltd</v>
      </c>
      <c r="D3564">
        <v>7</v>
      </c>
      <c r="E3564" t="s">
        <v>4</v>
      </c>
      <c r="F3564" t="s">
        <v>8168</v>
      </c>
      <c r="G3564" t="s">
        <v>8027</v>
      </c>
      <c r="H3564" t="str">
        <f>VLOOKUP(Sales_Data17[[#This Row],[Delivery Region Index]],Regions_Table[#All],2,0)</f>
        <v>New South Wales</v>
      </c>
      <c r="I3564" t="str">
        <f>VLOOKUP(Sales_Data17[[#This Row],[Delivery Region Index]],Regions_Table[#All],3,0)</f>
        <v>Queanbeyan</v>
      </c>
      <c r="J3564">
        <v>20</v>
      </c>
      <c r="K3564">
        <v>3</v>
      </c>
      <c r="L3564" t="str">
        <f>VLOOKUP(Sales_Data17[[#This Row],[Product Description Index]],Products_Data[#All],2,0)</f>
        <v>Sunglasses</v>
      </c>
      <c r="M3564">
        <v>1</v>
      </c>
      <c r="N3564" s="9">
        <v>96.777777777777771</v>
      </c>
      <c r="O3564" s="9">
        <f>Sales_Data17[[#This Row],[Order Quantity]]*Sales_Data17[[#This Row],[Unit Price]]</f>
        <v>96.777777777777771</v>
      </c>
      <c r="P3564" s="9">
        <v>48.388888888888886</v>
      </c>
      <c r="Q3564" s="9">
        <f>Sales_Data17[[#This Row],[Line Total]]-(Sales_Data17[[#This Row],[Total Unit Cost]]*Sales_Data17[[#This Row],[Order Quantity]])</f>
        <v>48.388888888888886</v>
      </c>
      <c r="R3564" s="1" t="str">
        <f>TEXT(Sales_Data17[[#This Row],[OrderDate]],"MMM")</f>
        <v>Mar</v>
      </c>
      <c r="S3564" s="1" t="str">
        <f t="shared" si="55"/>
        <v>2014</v>
      </c>
    </row>
    <row r="3565" spans="1:19">
      <c r="A3565" t="s">
        <v>3588</v>
      </c>
      <c r="B3565" s="2">
        <v>41715</v>
      </c>
      <c r="C3565" s="2" t="str">
        <f>VLOOKUP(Sales_Data17[[#This Row],[Customer Name Index]],Customer_Data[#All],2,0)</f>
        <v>Ole Group</v>
      </c>
      <c r="D3565">
        <v>13</v>
      </c>
      <c r="E3565" t="s">
        <v>4</v>
      </c>
      <c r="F3565" t="s">
        <v>8168</v>
      </c>
      <c r="G3565" t="s">
        <v>8026</v>
      </c>
      <c r="H3565" t="str">
        <f>VLOOKUP(Sales_Data17[[#This Row],[Delivery Region Index]],Regions_Table[#All],2,0)</f>
        <v>Queensland</v>
      </c>
      <c r="I3565" t="str">
        <f>VLOOKUP(Sales_Data17[[#This Row],[Delivery Region Index]],Regions_Table[#All],3,0)</f>
        <v>Mount Isa</v>
      </c>
      <c r="J3565">
        <v>38</v>
      </c>
      <c r="K3565">
        <v>6</v>
      </c>
      <c r="L3565" t="str">
        <f>VLOOKUP(Sales_Data17[[#This Row],[Product Description Index]],Products_Data[#All],2,0)</f>
        <v>Socks</v>
      </c>
      <c r="M3565">
        <v>8</v>
      </c>
      <c r="N3565" s="9">
        <v>27.544444444444444</v>
      </c>
      <c r="O3565" s="9">
        <f>Sales_Data17[[#This Row],[Order Quantity]]*Sales_Data17[[#This Row],[Unit Price]]</f>
        <v>220.35555555555555</v>
      </c>
      <c r="P3565" s="9">
        <v>15.424888888888891</v>
      </c>
      <c r="Q3565" s="9">
        <f>Sales_Data17[[#This Row],[Line Total]]-(Sales_Data17[[#This Row],[Total Unit Cost]]*Sales_Data17[[#This Row],[Order Quantity]])</f>
        <v>96.956444444444429</v>
      </c>
      <c r="R3565" s="1" t="str">
        <f>TEXT(Sales_Data17[[#This Row],[OrderDate]],"MMM")</f>
        <v>Mar</v>
      </c>
      <c r="S3565" s="1" t="str">
        <f t="shared" si="55"/>
        <v>2014</v>
      </c>
    </row>
    <row r="3566" spans="1:19">
      <c r="A3566" t="s">
        <v>3589</v>
      </c>
      <c r="B3566" s="2">
        <v>41715</v>
      </c>
      <c r="C3566" s="2" t="str">
        <f>VLOOKUP(Sales_Data17[[#This Row],[Customer Name Index]],Customer_Data[#All],2,0)</f>
        <v>Eminence Corp</v>
      </c>
      <c r="D3566">
        <v>18</v>
      </c>
      <c r="E3566" t="s">
        <v>2</v>
      </c>
      <c r="F3566" t="s">
        <v>8168</v>
      </c>
      <c r="G3566" t="s">
        <v>8025</v>
      </c>
      <c r="H3566" t="str">
        <f>VLOOKUP(Sales_Data17[[#This Row],[Delivery Region Index]],Regions_Table[#All],2,0)</f>
        <v>Victoria</v>
      </c>
      <c r="I3566" t="str">
        <f>VLOOKUP(Sales_Data17[[#This Row],[Delivery Region Index]],Regions_Table[#All],3,0)</f>
        <v>Latrobe City</v>
      </c>
      <c r="J3566">
        <v>52</v>
      </c>
      <c r="K3566">
        <v>8</v>
      </c>
      <c r="L3566" t="str">
        <f>VLOOKUP(Sales_Data17[[#This Row],[Product Description Index]],Products_Data[#All],2,0)</f>
        <v>Shoes</v>
      </c>
      <c r="M3566">
        <v>5</v>
      </c>
      <c r="N3566" s="9">
        <v>207.7</v>
      </c>
      <c r="O3566" s="9">
        <f>Sales_Data17[[#This Row],[Order Quantity]]*Sales_Data17[[#This Row],[Unit Price]]</f>
        <v>1038.5</v>
      </c>
      <c r="P3566" s="9">
        <v>101.773</v>
      </c>
      <c r="Q3566" s="9">
        <f>Sales_Data17[[#This Row],[Line Total]]-(Sales_Data17[[#This Row],[Total Unit Cost]]*Sales_Data17[[#This Row],[Order Quantity]])</f>
        <v>529.63499999999999</v>
      </c>
      <c r="R3566" s="1" t="str">
        <f>TEXT(Sales_Data17[[#This Row],[OrderDate]],"MMM")</f>
        <v>Mar</v>
      </c>
      <c r="S3566" s="1" t="str">
        <f t="shared" si="55"/>
        <v>2014</v>
      </c>
    </row>
    <row r="3567" spans="1:19">
      <c r="A3567" t="s">
        <v>3590</v>
      </c>
      <c r="B3567" s="2">
        <v>41716</v>
      </c>
      <c r="C3567" s="2" t="str">
        <f>VLOOKUP(Sales_Data17[[#This Row],[Customer Name Index]],Customer_Data[#All],2,0)</f>
        <v>Ole Group</v>
      </c>
      <c r="D3567">
        <v>13</v>
      </c>
      <c r="E3567" t="s">
        <v>2</v>
      </c>
      <c r="F3567" t="s">
        <v>8168</v>
      </c>
      <c r="G3567" t="s">
        <v>8026</v>
      </c>
      <c r="H3567" t="str">
        <f>VLOOKUP(Sales_Data17[[#This Row],[Delivery Region Index]],Regions_Table[#All],2,0)</f>
        <v>Queensland</v>
      </c>
      <c r="I3567" t="str">
        <f>VLOOKUP(Sales_Data17[[#This Row],[Delivery Region Index]],Regions_Table[#All],3,0)</f>
        <v>Mackay</v>
      </c>
      <c r="J3567">
        <v>36</v>
      </c>
      <c r="K3567">
        <v>5</v>
      </c>
      <c r="L3567" t="str">
        <f>VLOOKUP(Sales_Data17[[#This Row],[Product Description Index]],Products_Data[#All],2,0)</f>
        <v>Hats</v>
      </c>
      <c r="M3567">
        <v>5</v>
      </c>
      <c r="N3567" s="9">
        <v>286.61111111111109</v>
      </c>
      <c r="O3567" s="9">
        <f>Sales_Data17[[#This Row],[Order Quantity]]*Sales_Data17[[#This Row],[Unit Price]]</f>
        <v>1433.0555555555554</v>
      </c>
      <c r="P3567" s="9">
        <v>128.97500000000002</v>
      </c>
      <c r="Q3567" s="9">
        <f>Sales_Data17[[#This Row],[Line Total]]-(Sales_Data17[[#This Row],[Total Unit Cost]]*Sales_Data17[[#This Row],[Order Quantity]])</f>
        <v>788.18055555555532</v>
      </c>
      <c r="R3567" s="1" t="str">
        <f>TEXT(Sales_Data17[[#This Row],[OrderDate]],"MMM")</f>
        <v>Mar</v>
      </c>
      <c r="S3567" s="1" t="str">
        <f t="shared" si="55"/>
        <v>2014</v>
      </c>
    </row>
    <row r="3568" spans="1:19">
      <c r="A3568" t="s">
        <v>3591</v>
      </c>
      <c r="B3568" s="2">
        <v>41716</v>
      </c>
      <c r="C3568" s="2" t="str">
        <f>VLOOKUP(Sales_Data17[[#This Row],[Customer Name Index]],Customer_Data[#All],2,0)</f>
        <v>ETUDE Ltd</v>
      </c>
      <c r="D3568">
        <v>4</v>
      </c>
      <c r="E3568" t="s">
        <v>4</v>
      </c>
      <c r="F3568" t="s">
        <v>8168</v>
      </c>
      <c r="G3568" t="s">
        <v>8027</v>
      </c>
      <c r="H3568" t="str">
        <f>VLOOKUP(Sales_Data17[[#This Row],[Delivery Region Index]],Regions_Table[#All],2,0)</f>
        <v>New South Wales</v>
      </c>
      <c r="I3568" t="str">
        <f>VLOOKUP(Sales_Data17[[#This Row],[Delivery Region Index]],Regions_Table[#All],3,0)</f>
        <v>Griffith</v>
      </c>
      <c r="J3568">
        <v>12</v>
      </c>
      <c r="K3568">
        <v>2</v>
      </c>
      <c r="L3568" t="str">
        <f>VLOOKUP(Sales_Data17[[#This Row],[Product Description Index]],Products_Data[#All],2,0)</f>
        <v>Pants</v>
      </c>
      <c r="M3568">
        <v>9</v>
      </c>
      <c r="N3568" s="9">
        <v>217.37777777777779</v>
      </c>
      <c r="O3568" s="9">
        <f>Sales_Data17[[#This Row],[Order Quantity]]*Sales_Data17[[#This Row],[Unit Price]]</f>
        <v>1956.4</v>
      </c>
      <c r="P3568" s="9">
        <v>134.77422222222222</v>
      </c>
      <c r="Q3568" s="9">
        <f>Sales_Data17[[#This Row],[Line Total]]-(Sales_Data17[[#This Row],[Total Unit Cost]]*Sales_Data17[[#This Row],[Order Quantity]])</f>
        <v>743.43200000000002</v>
      </c>
      <c r="R3568" s="1" t="str">
        <f>TEXT(Sales_Data17[[#This Row],[OrderDate]],"MMM")</f>
        <v>Mar</v>
      </c>
      <c r="S3568" s="1" t="str">
        <f t="shared" si="55"/>
        <v>2014</v>
      </c>
    </row>
    <row r="3569" spans="1:19">
      <c r="A3569" t="s">
        <v>3592</v>
      </c>
      <c r="B3569" s="2">
        <v>41716</v>
      </c>
      <c r="C3569" s="2" t="str">
        <f>VLOOKUP(Sales_Data17[[#This Row],[Customer Name Index]],Customer_Data[#All],2,0)</f>
        <v xml:space="preserve">Medline </v>
      </c>
      <c r="D3569">
        <v>12</v>
      </c>
      <c r="E3569" t="s">
        <v>4</v>
      </c>
      <c r="F3569" t="s">
        <v>8168</v>
      </c>
      <c r="G3569" t="s">
        <v>8026</v>
      </c>
      <c r="H3569" t="str">
        <f>VLOOKUP(Sales_Data17[[#This Row],[Delivery Region Index]],Regions_Table[#All],2,0)</f>
        <v>Queensland</v>
      </c>
      <c r="I3569" t="str">
        <f>VLOOKUP(Sales_Data17[[#This Row],[Delivery Region Index]],Regions_Table[#All],3,0)</f>
        <v>Hervey Bay</v>
      </c>
      <c r="J3569">
        <v>33</v>
      </c>
      <c r="K3569">
        <v>5</v>
      </c>
      <c r="L3569" t="str">
        <f>VLOOKUP(Sales_Data17[[#This Row],[Product Description Index]],Products_Data[#All],2,0)</f>
        <v>Hats</v>
      </c>
      <c r="M3569">
        <v>3</v>
      </c>
      <c r="N3569" s="9">
        <v>279.91111111111115</v>
      </c>
      <c r="O3569" s="9">
        <f>Sales_Data17[[#This Row],[Order Quantity]]*Sales_Data17[[#This Row],[Unit Price]]</f>
        <v>839.73333333333346</v>
      </c>
      <c r="P3569" s="9">
        <v>207.13422222222223</v>
      </c>
      <c r="Q3569" s="9">
        <f>Sales_Data17[[#This Row],[Line Total]]-(Sales_Data17[[#This Row],[Total Unit Cost]]*Sales_Data17[[#This Row],[Order Quantity]])</f>
        <v>218.33066666666673</v>
      </c>
      <c r="R3569" s="1" t="str">
        <f>TEXT(Sales_Data17[[#This Row],[OrderDate]],"MMM")</f>
        <v>Mar</v>
      </c>
      <c r="S3569" s="1" t="str">
        <f t="shared" si="55"/>
        <v>2014</v>
      </c>
    </row>
    <row r="3570" spans="1:19">
      <c r="A3570" t="s">
        <v>3593</v>
      </c>
      <c r="B3570" s="2">
        <v>41716</v>
      </c>
      <c r="C3570" s="2" t="str">
        <f>VLOOKUP(Sales_Data17[[#This Row],[Customer Name Index]],Customer_Data[#All],2,0)</f>
        <v>Eminence Corp</v>
      </c>
      <c r="D3570">
        <v>18</v>
      </c>
      <c r="E3570" t="s">
        <v>2</v>
      </c>
      <c r="F3570" t="s">
        <v>8168</v>
      </c>
      <c r="G3570" t="s">
        <v>8025</v>
      </c>
      <c r="H3570" t="str">
        <f>VLOOKUP(Sales_Data17[[#This Row],[Delivery Region Index]],Regions_Table[#All],2,0)</f>
        <v>Victoria</v>
      </c>
      <c r="I3570" t="str">
        <f>VLOOKUP(Sales_Data17[[#This Row],[Delivery Region Index]],Regions_Table[#All],3,0)</f>
        <v>Latrobe City</v>
      </c>
      <c r="J3570">
        <v>52</v>
      </c>
      <c r="K3570">
        <v>8</v>
      </c>
      <c r="L3570" t="str">
        <f>VLOOKUP(Sales_Data17[[#This Row],[Product Description Index]],Products_Data[#All],2,0)</f>
        <v>Shoes</v>
      </c>
      <c r="M3570">
        <v>5</v>
      </c>
      <c r="N3570" s="9">
        <v>88.588888888888903</v>
      </c>
      <c r="O3570" s="9">
        <f>Sales_Data17[[#This Row],[Order Quantity]]*Sales_Data17[[#This Row],[Unit Price]]</f>
        <v>442.94444444444451</v>
      </c>
      <c r="P3570" s="9">
        <v>66.441666666666663</v>
      </c>
      <c r="Q3570" s="9">
        <f>Sales_Data17[[#This Row],[Line Total]]-(Sales_Data17[[#This Row],[Total Unit Cost]]*Sales_Data17[[#This Row],[Order Quantity]])</f>
        <v>110.7361111111112</v>
      </c>
      <c r="R3570" s="1" t="str">
        <f>TEXT(Sales_Data17[[#This Row],[OrderDate]],"MMM")</f>
        <v>Mar</v>
      </c>
      <c r="S3570" s="1" t="str">
        <f t="shared" si="55"/>
        <v>2014</v>
      </c>
    </row>
    <row r="3571" spans="1:19">
      <c r="A3571" t="s">
        <v>3594</v>
      </c>
      <c r="B3571" s="2">
        <v>41716</v>
      </c>
      <c r="C3571" s="2" t="str">
        <f>VLOOKUP(Sales_Data17[[#This Row],[Customer Name Index]],Customer_Data[#All],2,0)</f>
        <v>Ole Group</v>
      </c>
      <c r="D3571">
        <v>13</v>
      </c>
      <c r="E3571" t="s">
        <v>2</v>
      </c>
      <c r="F3571" t="s">
        <v>8168</v>
      </c>
      <c r="G3571" t="s">
        <v>8026</v>
      </c>
      <c r="H3571" t="str">
        <f>VLOOKUP(Sales_Data17[[#This Row],[Delivery Region Index]],Regions_Table[#All],2,0)</f>
        <v>Queensland</v>
      </c>
      <c r="I3571" t="str">
        <f>VLOOKUP(Sales_Data17[[#This Row],[Delivery Region Index]],Regions_Table[#All],3,0)</f>
        <v>Maryborough</v>
      </c>
      <c r="J3571">
        <v>37</v>
      </c>
      <c r="K3571">
        <v>6</v>
      </c>
      <c r="L3571" t="str">
        <f>VLOOKUP(Sales_Data17[[#This Row],[Product Description Index]],Products_Data[#All],2,0)</f>
        <v>Socks</v>
      </c>
      <c r="M3571">
        <v>7</v>
      </c>
      <c r="N3571" s="9">
        <v>596.29999999999995</v>
      </c>
      <c r="O3571" s="9">
        <f>Sales_Data17[[#This Row],[Order Quantity]]*Sales_Data17[[#This Row],[Unit Price]]</f>
        <v>4174.0999999999995</v>
      </c>
      <c r="P3571" s="9">
        <v>393.55799999999999</v>
      </c>
      <c r="Q3571" s="9">
        <f>Sales_Data17[[#This Row],[Line Total]]-(Sales_Data17[[#This Row],[Total Unit Cost]]*Sales_Data17[[#This Row],[Order Quantity]])</f>
        <v>1419.1939999999995</v>
      </c>
      <c r="R3571" s="1" t="str">
        <f>TEXT(Sales_Data17[[#This Row],[OrderDate]],"MMM")</f>
        <v>Mar</v>
      </c>
      <c r="S3571" s="1" t="str">
        <f t="shared" si="55"/>
        <v>2014</v>
      </c>
    </row>
    <row r="3572" spans="1:19">
      <c r="A3572" t="s">
        <v>3595</v>
      </c>
      <c r="B3572" s="2">
        <v>41717</v>
      </c>
      <c r="C3572" s="2" t="str">
        <f>VLOOKUP(Sales_Data17[[#This Row],[Customer Name Index]],Customer_Data[#All],2,0)</f>
        <v>Medsep Group</v>
      </c>
      <c r="D3572">
        <v>8</v>
      </c>
      <c r="E3572" t="s">
        <v>4</v>
      </c>
      <c r="F3572" t="s">
        <v>8168</v>
      </c>
      <c r="G3572" t="s">
        <v>8027</v>
      </c>
      <c r="H3572" t="str">
        <f>VLOOKUP(Sales_Data17[[#This Row],[Delivery Region Index]],Regions_Table[#All],2,0)</f>
        <v>New South Wales</v>
      </c>
      <c r="I3572" t="str">
        <f>VLOOKUP(Sales_Data17[[#This Row],[Delivery Region Index]],Regions_Table[#All],3,0)</f>
        <v>Tweed Heads</v>
      </c>
      <c r="J3572">
        <v>22</v>
      </c>
      <c r="K3572">
        <v>4</v>
      </c>
      <c r="L3572" t="str">
        <f>VLOOKUP(Sales_Data17[[#This Row],[Product Description Index]],Products_Data[#All],2,0)</f>
        <v>Jeans</v>
      </c>
      <c r="M3572">
        <v>5</v>
      </c>
      <c r="N3572" s="9">
        <v>371.47777777777782</v>
      </c>
      <c r="O3572" s="9">
        <f>Sales_Data17[[#This Row],[Order Quantity]]*Sales_Data17[[#This Row],[Unit Price]]</f>
        <v>1857.3888888888891</v>
      </c>
      <c r="P3572" s="9">
        <v>152.30588888888889</v>
      </c>
      <c r="Q3572" s="9">
        <f>Sales_Data17[[#This Row],[Line Total]]-(Sales_Data17[[#This Row],[Total Unit Cost]]*Sales_Data17[[#This Row],[Order Quantity]])</f>
        <v>1095.8594444444448</v>
      </c>
      <c r="R3572" s="1" t="str">
        <f>TEXT(Sales_Data17[[#This Row],[OrderDate]],"MMM")</f>
        <v>Mar</v>
      </c>
      <c r="S3572" s="1" t="str">
        <f t="shared" si="55"/>
        <v>2014</v>
      </c>
    </row>
    <row r="3573" spans="1:19">
      <c r="A3573" t="s">
        <v>3596</v>
      </c>
      <c r="B3573" s="2">
        <v>41717</v>
      </c>
      <c r="C3573" s="2" t="str">
        <f>VLOOKUP(Sales_Data17[[#This Row],[Customer Name Index]],Customer_Data[#All],2,0)</f>
        <v>Ole Group</v>
      </c>
      <c r="D3573">
        <v>13</v>
      </c>
      <c r="E3573" t="s">
        <v>4</v>
      </c>
      <c r="F3573" t="s">
        <v>8168</v>
      </c>
      <c r="G3573" t="s">
        <v>8026</v>
      </c>
      <c r="H3573" t="str">
        <f>VLOOKUP(Sales_Data17[[#This Row],[Delivery Region Index]],Regions_Table[#All],2,0)</f>
        <v>Queensland</v>
      </c>
      <c r="I3573" t="str">
        <f>VLOOKUP(Sales_Data17[[#This Row],[Delivery Region Index]],Regions_Table[#All],3,0)</f>
        <v>Maryborough</v>
      </c>
      <c r="J3573">
        <v>37</v>
      </c>
      <c r="K3573">
        <v>5</v>
      </c>
      <c r="L3573" t="str">
        <f>VLOOKUP(Sales_Data17[[#This Row],[Product Description Index]],Products_Data[#All],2,0)</f>
        <v>Hats</v>
      </c>
      <c r="M3573">
        <v>3</v>
      </c>
      <c r="N3573" s="9">
        <v>437.73333333333335</v>
      </c>
      <c r="O3573" s="9">
        <f>Sales_Data17[[#This Row],[Order Quantity]]*Sales_Data17[[#This Row],[Unit Price]]</f>
        <v>1313.2</v>
      </c>
      <c r="P3573" s="9">
        <v>315.16799999999995</v>
      </c>
      <c r="Q3573" s="9">
        <f>Sales_Data17[[#This Row],[Line Total]]-(Sales_Data17[[#This Row],[Total Unit Cost]]*Sales_Data17[[#This Row],[Order Quantity]])</f>
        <v>367.69600000000014</v>
      </c>
      <c r="R3573" s="1" t="str">
        <f>TEXT(Sales_Data17[[#This Row],[OrderDate]],"MMM")</f>
        <v>Mar</v>
      </c>
      <c r="S3573" s="1" t="str">
        <f t="shared" si="55"/>
        <v>2014</v>
      </c>
    </row>
    <row r="3574" spans="1:19">
      <c r="A3574" t="s">
        <v>3597</v>
      </c>
      <c r="B3574" s="2">
        <v>41717</v>
      </c>
      <c r="C3574" s="2" t="str">
        <f>VLOOKUP(Sales_Data17[[#This Row],[Customer Name Index]],Customer_Data[#All],2,0)</f>
        <v>Elorac, Corp</v>
      </c>
      <c r="D3574">
        <v>3</v>
      </c>
      <c r="E3574" t="s">
        <v>4</v>
      </c>
      <c r="F3574" t="s">
        <v>8168</v>
      </c>
      <c r="G3574" t="s">
        <v>8027</v>
      </c>
      <c r="H3574" t="str">
        <f>VLOOKUP(Sales_Data17[[#This Row],[Delivery Region Index]],Regions_Table[#All],2,0)</f>
        <v>New South Wales</v>
      </c>
      <c r="I3574" t="str">
        <f>VLOOKUP(Sales_Data17[[#This Row],[Delivery Region Index]],Regions_Table[#All],3,0)</f>
        <v>Gosford</v>
      </c>
      <c r="J3574">
        <v>9</v>
      </c>
      <c r="K3574">
        <v>2</v>
      </c>
      <c r="L3574" t="str">
        <f>VLOOKUP(Sales_Data17[[#This Row],[Product Description Index]],Products_Data[#All],2,0)</f>
        <v>Pants</v>
      </c>
      <c r="M3574">
        <v>6</v>
      </c>
      <c r="N3574" s="9">
        <v>295.54444444444448</v>
      </c>
      <c r="O3574" s="9">
        <f>Sales_Data17[[#This Row],[Order Quantity]]*Sales_Data17[[#This Row],[Unit Price]]</f>
        <v>1773.2666666666669</v>
      </c>
      <c r="P3574" s="9">
        <v>171.41577777777778</v>
      </c>
      <c r="Q3574" s="9">
        <f>Sales_Data17[[#This Row],[Line Total]]-(Sales_Data17[[#This Row],[Total Unit Cost]]*Sales_Data17[[#This Row],[Order Quantity]])</f>
        <v>744.77200000000016</v>
      </c>
      <c r="R3574" s="1" t="str">
        <f>TEXT(Sales_Data17[[#This Row],[OrderDate]],"MMM")</f>
        <v>Mar</v>
      </c>
      <c r="S3574" s="1" t="str">
        <f t="shared" si="55"/>
        <v>2014</v>
      </c>
    </row>
    <row r="3575" spans="1:19">
      <c r="A3575" t="s">
        <v>3598</v>
      </c>
      <c r="B3575" s="2">
        <v>41717</v>
      </c>
      <c r="C3575" s="2" t="str">
        <f>VLOOKUP(Sales_Data17[[#This Row],[Customer Name Index]],Customer_Data[#All],2,0)</f>
        <v>3LAB, Ltd</v>
      </c>
      <c r="D3575">
        <v>16</v>
      </c>
      <c r="E3575" t="s">
        <v>4</v>
      </c>
      <c r="F3575" t="s">
        <v>8168</v>
      </c>
      <c r="G3575" t="s">
        <v>8025</v>
      </c>
      <c r="H3575" t="str">
        <f>VLOOKUP(Sales_Data17[[#This Row],[Delivery Region Index]],Regions_Table[#All],2,0)</f>
        <v>Queensland</v>
      </c>
      <c r="I3575" t="str">
        <f>VLOOKUP(Sales_Data17[[#This Row],[Delivery Region Index]],Regions_Table[#All],3,0)</f>
        <v>Toowoomba</v>
      </c>
      <c r="J3575">
        <v>44</v>
      </c>
      <c r="K3575">
        <v>7</v>
      </c>
      <c r="L3575" t="str">
        <f>VLOOKUP(Sales_Data17[[#This Row],[Product Description Index]],Products_Data[#All],2,0)</f>
        <v>Dress Shirts</v>
      </c>
      <c r="M3575">
        <v>6</v>
      </c>
      <c r="N3575" s="9">
        <v>81.888888888888886</v>
      </c>
      <c r="O3575" s="9">
        <f>Sales_Data17[[#This Row],[Order Quantity]]*Sales_Data17[[#This Row],[Unit Price]]</f>
        <v>491.33333333333331</v>
      </c>
      <c r="P3575" s="9">
        <v>45.038888888888891</v>
      </c>
      <c r="Q3575" s="9">
        <f>Sales_Data17[[#This Row],[Line Total]]-(Sales_Data17[[#This Row],[Total Unit Cost]]*Sales_Data17[[#This Row],[Order Quantity]])</f>
        <v>221.09999999999997</v>
      </c>
      <c r="R3575" s="1" t="str">
        <f>TEXT(Sales_Data17[[#This Row],[OrderDate]],"MMM")</f>
        <v>Mar</v>
      </c>
      <c r="S3575" s="1" t="str">
        <f t="shared" si="55"/>
        <v>2014</v>
      </c>
    </row>
    <row r="3576" spans="1:19">
      <c r="A3576" t="s">
        <v>3599</v>
      </c>
      <c r="B3576" s="2">
        <v>41717</v>
      </c>
      <c r="C3576" s="2" t="str">
        <f>VLOOKUP(Sales_Data17[[#This Row],[Customer Name Index]],Customer_Data[#All],2,0)</f>
        <v xml:space="preserve">Medline </v>
      </c>
      <c r="D3576">
        <v>12</v>
      </c>
      <c r="E3576" t="s">
        <v>2</v>
      </c>
      <c r="F3576" t="s">
        <v>8168</v>
      </c>
      <c r="G3576" t="s">
        <v>8026</v>
      </c>
      <c r="H3576" t="str">
        <f>VLOOKUP(Sales_Data17[[#This Row],[Delivery Region Index]],Regions_Table[#All],2,0)</f>
        <v>Queensland</v>
      </c>
      <c r="I3576" t="str">
        <f>VLOOKUP(Sales_Data17[[#This Row],[Delivery Region Index]],Regions_Table[#All],3,0)</f>
        <v>Ipswich</v>
      </c>
      <c r="J3576">
        <v>34</v>
      </c>
      <c r="K3576">
        <v>5</v>
      </c>
      <c r="L3576" t="str">
        <f>VLOOKUP(Sales_Data17[[#This Row],[Product Description Index]],Products_Data[#All],2,0)</f>
        <v>Hats</v>
      </c>
      <c r="M3576">
        <v>5</v>
      </c>
      <c r="N3576" s="9">
        <v>345.42222222222222</v>
      </c>
      <c r="O3576" s="9">
        <f>Sales_Data17[[#This Row],[Order Quantity]]*Sales_Data17[[#This Row],[Unit Price]]</f>
        <v>1727.1111111111111</v>
      </c>
      <c r="P3576" s="9">
        <v>283.24622222222223</v>
      </c>
      <c r="Q3576" s="9">
        <f>Sales_Data17[[#This Row],[Line Total]]-(Sales_Data17[[#This Row],[Total Unit Cost]]*Sales_Data17[[#This Row],[Order Quantity]])</f>
        <v>310.87999999999988</v>
      </c>
      <c r="R3576" s="1" t="str">
        <f>TEXT(Sales_Data17[[#This Row],[OrderDate]],"MMM")</f>
        <v>Mar</v>
      </c>
      <c r="S3576" s="1" t="str">
        <f t="shared" si="55"/>
        <v>2014</v>
      </c>
    </row>
    <row r="3577" spans="1:19">
      <c r="A3577" t="s">
        <v>3600</v>
      </c>
      <c r="B3577" s="2">
        <v>41717</v>
      </c>
      <c r="C3577" s="2" t="str">
        <f>VLOOKUP(Sales_Data17[[#This Row],[Customer Name Index]],Customer_Data[#All],2,0)</f>
        <v>Apollo Ltd</v>
      </c>
      <c r="D3577">
        <v>11</v>
      </c>
      <c r="E3577" t="s">
        <v>3</v>
      </c>
      <c r="F3577" t="s">
        <v>8168</v>
      </c>
      <c r="G3577" t="s">
        <v>8026</v>
      </c>
      <c r="H3577" t="str">
        <f>VLOOKUP(Sales_Data17[[#This Row],[Delivery Region Index]],Regions_Table[#All],2,0)</f>
        <v>Queensland</v>
      </c>
      <c r="I3577" t="str">
        <f>VLOOKUP(Sales_Data17[[#This Row],[Delivery Region Index]],Regions_Table[#All],3,0)</f>
        <v>Gold Coast</v>
      </c>
      <c r="J3577">
        <v>31</v>
      </c>
      <c r="K3577">
        <v>5</v>
      </c>
      <c r="L3577" t="str">
        <f>VLOOKUP(Sales_Data17[[#This Row],[Product Description Index]],Products_Data[#All],2,0)</f>
        <v>Hats</v>
      </c>
      <c r="M3577">
        <v>4</v>
      </c>
      <c r="N3577" s="9">
        <v>380.41111111111115</v>
      </c>
      <c r="O3577" s="9">
        <f>Sales_Data17[[#This Row],[Order Quantity]]*Sales_Data17[[#This Row],[Unit Price]]</f>
        <v>1521.6444444444446</v>
      </c>
      <c r="P3577" s="9">
        <v>243.46311111111112</v>
      </c>
      <c r="Q3577" s="9">
        <f>Sales_Data17[[#This Row],[Line Total]]-(Sales_Data17[[#This Row],[Total Unit Cost]]*Sales_Data17[[#This Row],[Order Quantity]])</f>
        <v>547.79200000000014</v>
      </c>
      <c r="R3577" s="1" t="str">
        <f>TEXT(Sales_Data17[[#This Row],[OrderDate]],"MMM")</f>
        <v>Mar</v>
      </c>
      <c r="S3577" s="1" t="str">
        <f t="shared" si="55"/>
        <v>2014</v>
      </c>
    </row>
    <row r="3578" spans="1:19">
      <c r="A3578" t="s">
        <v>3601</v>
      </c>
      <c r="B3578" s="2">
        <v>41717</v>
      </c>
      <c r="C3578" s="2" t="str">
        <f>VLOOKUP(Sales_Data17[[#This Row],[Customer Name Index]],Customer_Data[#All],2,0)</f>
        <v>ETUDE Ltd</v>
      </c>
      <c r="D3578">
        <v>4</v>
      </c>
      <c r="E3578" t="s">
        <v>3</v>
      </c>
      <c r="F3578" t="s">
        <v>8168</v>
      </c>
      <c r="G3578" t="s">
        <v>8027</v>
      </c>
      <c r="H3578" t="str">
        <f>VLOOKUP(Sales_Data17[[#This Row],[Delivery Region Index]],Regions_Table[#All],2,0)</f>
        <v>New South Wales</v>
      </c>
      <c r="I3578" t="str">
        <f>VLOOKUP(Sales_Data17[[#This Row],[Delivery Region Index]],Regions_Table[#All],3,0)</f>
        <v>Goulburn</v>
      </c>
      <c r="J3578">
        <v>10</v>
      </c>
      <c r="K3578">
        <v>2</v>
      </c>
      <c r="L3578" t="str">
        <f>VLOOKUP(Sales_Data17[[#This Row],[Product Description Index]],Products_Data[#All],2,0)</f>
        <v>Pants</v>
      </c>
      <c r="M3578">
        <v>3</v>
      </c>
      <c r="N3578" s="9">
        <v>20.100000000000001</v>
      </c>
      <c r="O3578" s="9">
        <f>Sales_Data17[[#This Row],[Order Quantity]]*Sales_Data17[[#This Row],[Unit Price]]</f>
        <v>60.300000000000004</v>
      </c>
      <c r="P3578" s="9">
        <v>13.467000000000002</v>
      </c>
      <c r="Q3578" s="9">
        <f>Sales_Data17[[#This Row],[Line Total]]-(Sales_Data17[[#This Row],[Total Unit Cost]]*Sales_Data17[[#This Row],[Order Quantity]])</f>
        <v>19.898999999999994</v>
      </c>
      <c r="R3578" s="1" t="str">
        <f>TEXT(Sales_Data17[[#This Row],[OrderDate]],"MMM")</f>
        <v>Mar</v>
      </c>
      <c r="S3578" s="1" t="str">
        <f t="shared" si="55"/>
        <v>2014</v>
      </c>
    </row>
    <row r="3579" spans="1:19">
      <c r="A3579" t="s">
        <v>3602</v>
      </c>
      <c r="B3579" s="2">
        <v>41717</v>
      </c>
      <c r="C3579" s="2" t="str">
        <f>VLOOKUP(Sales_Data17[[#This Row],[Customer Name Index]],Customer_Data[#All],2,0)</f>
        <v>3LAB, Ltd</v>
      </c>
      <c r="D3579">
        <v>16</v>
      </c>
      <c r="E3579" t="s">
        <v>4</v>
      </c>
      <c r="F3579" t="s">
        <v>8168</v>
      </c>
      <c r="G3579" t="s">
        <v>8025</v>
      </c>
      <c r="H3579" t="str">
        <f>VLOOKUP(Sales_Data17[[#This Row],[Delivery Region Index]],Regions_Table[#All],2,0)</f>
        <v>Queensland</v>
      </c>
      <c r="I3579" t="str">
        <f>VLOOKUP(Sales_Data17[[#This Row],[Delivery Region Index]],Regions_Table[#All],3,0)</f>
        <v>Townsville</v>
      </c>
      <c r="J3579">
        <v>45</v>
      </c>
      <c r="K3579">
        <v>7</v>
      </c>
      <c r="L3579" t="str">
        <f>VLOOKUP(Sales_Data17[[#This Row],[Product Description Index]],Products_Data[#All],2,0)</f>
        <v>Dress Shirts</v>
      </c>
      <c r="M3579">
        <v>9</v>
      </c>
      <c r="N3579" s="9">
        <v>136.97777777777776</v>
      </c>
      <c r="O3579" s="9">
        <f>Sales_Data17[[#This Row],[Order Quantity]]*Sales_Data17[[#This Row],[Unit Price]]</f>
        <v>1232.7999999999997</v>
      </c>
      <c r="P3579" s="9">
        <v>56.160888888888884</v>
      </c>
      <c r="Q3579" s="9">
        <f>Sales_Data17[[#This Row],[Line Total]]-(Sales_Data17[[#This Row],[Total Unit Cost]]*Sales_Data17[[#This Row],[Order Quantity]])</f>
        <v>727.35199999999975</v>
      </c>
      <c r="R3579" s="1" t="str">
        <f>TEXT(Sales_Data17[[#This Row],[OrderDate]],"MMM")</f>
        <v>Mar</v>
      </c>
      <c r="S3579" s="1" t="str">
        <f t="shared" si="55"/>
        <v>2014</v>
      </c>
    </row>
    <row r="3580" spans="1:19">
      <c r="A3580" t="s">
        <v>3603</v>
      </c>
      <c r="B3580" s="2">
        <v>41717</v>
      </c>
      <c r="C3580" s="2" t="str">
        <f>VLOOKUP(Sales_Data17[[#This Row],[Customer Name Index]],Customer_Data[#All],2,0)</f>
        <v>Apollo Ltd</v>
      </c>
      <c r="D3580">
        <v>11</v>
      </c>
      <c r="E3580" t="s">
        <v>4</v>
      </c>
      <c r="F3580" t="s">
        <v>8168</v>
      </c>
      <c r="G3580" t="s">
        <v>8026</v>
      </c>
      <c r="H3580" t="str">
        <f>VLOOKUP(Sales_Data17[[#This Row],[Delivery Region Index]],Regions_Table[#All],2,0)</f>
        <v>Queensland</v>
      </c>
      <c r="I3580" t="str">
        <f>VLOOKUP(Sales_Data17[[#This Row],[Delivery Region Index]],Regions_Table[#All],3,0)</f>
        <v>Gympie</v>
      </c>
      <c r="J3580">
        <v>32</v>
      </c>
      <c r="K3580">
        <v>5</v>
      </c>
      <c r="L3580" t="str">
        <f>VLOOKUP(Sales_Data17[[#This Row],[Product Description Index]],Products_Data[#All],2,0)</f>
        <v>Hats</v>
      </c>
      <c r="M3580">
        <v>4</v>
      </c>
      <c r="N3580" s="9">
        <v>701.26666666666677</v>
      </c>
      <c r="O3580" s="9">
        <f>Sales_Data17[[#This Row],[Order Quantity]]*Sales_Data17[[#This Row],[Unit Price]]</f>
        <v>2805.0666666666671</v>
      </c>
      <c r="P3580" s="9">
        <v>357.64600000000002</v>
      </c>
      <c r="Q3580" s="9">
        <f>Sales_Data17[[#This Row],[Line Total]]-(Sales_Data17[[#This Row],[Total Unit Cost]]*Sales_Data17[[#This Row],[Order Quantity]])</f>
        <v>1374.482666666667</v>
      </c>
      <c r="R3580" s="1" t="str">
        <f>TEXT(Sales_Data17[[#This Row],[OrderDate]],"MMM")</f>
        <v>Mar</v>
      </c>
      <c r="S3580" s="1" t="str">
        <f t="shared" si="55"/>
        <v>2014</v>
      </c>
    </row>
    <row r="3581" spans="1:19">
      <c r="A3581" t="s">
        <v>3604</v>
      </c>
      <c r="B3581" s="2">
        <v>41718</v>
      </c>
      <c r="C3581" s="2" t="str">
        <f>VLOOKUP(Sales_Data17[[#This Row],[Customer Name Index]],Customer_Data[#All],2,0)</f>
        <v>Pure Group</v>
      </c>
      <c r="D3581">
        <v>17</v>
      </c>
      <c r="E3581" t="s">
        <v>2</v>
      </c>
      <c r="F3581" t="s">
        <v>8168</v>
      </c>
      <c r="G3581" t="s">
        <v>8025</v>
      </c>
      <c r="H3581" t="str">
        <f>VLOOKUP(Sales_Data17[[#This Row],[Delivery Region Index]],Regions_Table[#All],2,0)</f>
        <v>Victoria</v>
      </c>
      <c r="I3581" t="str">
        <f>VLOOKUP(Sales_Data17[[#This Row],[Delivery Region Index]],Regions_Table[#All],3,0)</f>
        <v>Ballarat</v>
      </c>
      <c r="J3581">
        <v>49</v>
      </c>
      <c r="K3581">
        <v>7</v>
      </c>
      <c r="L3581" t="str">
        <f>VLOOKUP(Sales_Data17[[#This Row],[Product Description Index]],Products_Data[#All],2,0)</f>
        <v>Dress Shirts</v>
      </c>
      <c r="M3581">
        <v>7</v>
      </c>
      <c r="N3581" s="9">
        <v>119.11111111111111</v>
      </c>
      <c r="O3581" s="9">
        <f>Sales_Data17[[#This Row],[Order Quantity]]*Sales_Data17[[#This Row],[Unit Price]]</f>
        <v>833.77777777777783</v>
      </c>
      <c r="P3581" s="9">
        <v>80.995555555555555</v>
      </c>
      <c r="Q3581" s="9">
        <f>Sales_Data17[[#This Row],[Line Total]]-(Sales_Data17[[#This Row],[Total Unit Cost]]*Sales_Data17[[#This Row],[Order Quantity]])</f>
        <v>266.80888888888899</v>
      </c>
      <c r="R3581" s="1" t="str">
        <f>TEXT(Sales_Data17[[#This Row],[OrderDate]],"MMM")</f>
        <v>Mar</v>
      </c>
      <c r="S3581" s="1" t="str">
        <f t="shared" si="55"/>
        <v>2014</v>
      </c>
    </row>
    <row r="3582" spans="1:19">
      <c r="A3582" t="s">
        <v>3605</v>
      </c>
      <c r="B3582" s="2">
        <v>41718</v>
      </c>
      <c r="C3582" s="2" t="str">
        <f>VLOOKUP(Sales_Data17[[#This Row],[Customer Name Index]],Customer_Data[#All],2,0)</f>
        <v>3LAB, Ltd</v>
      </c>
      <c r="D3582">
        <v>16</v>
      </c>
      <c r="E3582" t="s">
        <v>4</v>
      </c>
      <c r="F3582" t="s">
        <v>8168</v>
      </c>
      <c r="G3582" t="s">
        <v>8025</v>
      </c>
      <c r="H3582" t="str">
        <f>VLOOKUP(Sales_Data17[[#This Row],[Delivery Region Index]],Regions_Table[#All],2,0)</f>
        <v>Queensland</v>
      </c>
      <c r="I3582" t="str">
        <f>VLOOKUP(Sales_Data17[[#This Row],[Delivery Region Index]],Regions_Table[#All],3,0)</f>
        <v>Toowoomba</v>
      </c>
      <c r="J3582">
        <v>44</v>
      </c>
      <c r="K3582">
        <v>7</v>
      </c>
      <c r="L3582" t="str">
        <f>VLOOKUP(Sales_Data17[[#This Row],[Product Description Index]],Products_Data[#All],2,0)</f>
        <v>Dress Shirts</v>
      </c>
      <c r="M3582">
        <v>5</v>
      </c>
      <c r="N3582" s="9">
        <v>29.777777777777779</v>
      </c>
      <c r="O3582" s="9">
        <f>Sales_Data17[[#This Row],[Order Quantity]]*Sales_Data17[[#This Row],[Unit Price]]</f>
        <v>148.88888888888889</v>
      </c>
      <c r="P3582" s="9">
        <v>17.271111111111111</v>
      </c>
      <c r="Q3582" s="9">
        <f>Sales_Data17[[#This Row],[Line Total]]-(Sales_Data17[[#This Row],[Total Unit Cost]]*Sales_Data17[[#This Row],[Order Quantity]])</f>
        <v>62.533333333333331</v>
      </c>
      <c r="R3582" s="1" t="str">
        <f>TEXT(Sales_Data17[[#This Row],[OrderDate]],"MMM")</f>
        <v>Mar</v>
      </c>
      <c r="S3582" s="1" t="str">
        <f t="shared" si="55"/>
        <v>2014</v>
      </c>
    </row>
    <row r="3583" spans="1:19">
      <c r="A3583" t="s">
        <v>3606</v>
      </c>
      <c r="B3583" s="2">
        <v>41718</v>
      </c>
      <c r="C3583" s="2" t="str">
        <f>VLOOKUP(Sales_Data17[[#This Row],[Customer Name Index]],Customer_Data[#All],2,0)</f>
        <v xml:space="preserve">Medline </v>
      </c>
      <c r="D3583">
        <v>12</v>
      </c>
      <c r="E3583" t="s">
        <v>4</v>
      </c>
      <c r="F3583" t="s">
        <v>8168</v>
      </c>
      <c r="G3583" t="s">
        <v>8026</v>
      </c>
      <c r="H3583" t="str">
        <f>VLOOKUP(Sales_Data17[[#This Row],[Delivery Region Index]],Regions_Table[#All],2,0)</f>
        <v>Queensland</v>
      </c>
      <c r="I3583" t="str">
        <f>VLOOKUP(Sales_Data17[[#This Row],[Delivery Region Index]],Regions_Table[#All],3,0)</f>
        <v>Ipswich</v>
      </c>
      <c r="J3583">
        <v>34</v>
      </c>
      <c r="K3583">
        <v>5</v>
      </c>
      <c r="L3583" t="str">
        <f>VLOOKUP(Sales_Data17[[#This Row],[Product Description Index]],Products_Data[#All],2,0)</f>
        <v>Hats</v>
      </c>
      <c r="M3583">
        <v>2</v>
      </c>
      <c r="N3583" s="9">
        <v>105.71111111111111</v>
      </c>
      <c r="O3583" s="9">
        <f>Sales_Data17[[#This Row],[Order Quantity]]*Sales_Data17[[#This Row],[Unit Price]]</f>
        <v>211.42222222222222</v>
      </c>
      <c r="P3583" s="9">
        <v>69.769333333333336</v>
      </c>
      <c r="Q3583" s="9">
        <f>Sales_Data17[[#This Row],[Line Total]]-(Sales_Data17[[#This Row],[Total Unit Cost]]*Sales_Data17[[#This Row],[Order Quantity]])</f>
        <v>71.883555555555546</v>
      </c>
      <c r="R3583" s="1" t="str">
        <f>TEXT(Sales_Data17[[#This Row],[OrderDate]],"MMM")</f>
        <v>Mar</v>
      </c>
      <c r="S3583" s="1" t="str">
        <f t="shared" si="55"/>
        <v>2014</v>
      </c>
    </row>
    <row r="3584" spans="1:19">
      <c r="A3584" t="s">
        <v>3607</v>
      </c>
      <c r="B3584" s="2">
        <v>41718</v>
      </c>
      <c r="C3584" s="2" t="str">
        <f>VLOOKUP(Sales_Data17[[#This Row],[Customer Name Index]],Customer_Data[#All],2,0)</f>
        <v>Ole Group</v>
      </c>
      <c r="D3584">
        <v>13</v>
      </c>
      <c r="E3584" t="s">
        <v>4</v>
      </c>
      <c r="F3584" t="s">
        <v>8168</v>
      </c>
      <c r="G3584" t="s">
        <v>8026</v>
      </c>
      <c r="H3584" t="str">
        <f>VLOOKUP(Sales_Data17[[#This Row],[Delivery Region Index]],Regions_Table[#All],2,0)</f>
        <v>Queensland</v>
      </c>
      <c r="I3584" t="str">
        <f>VLOOKUP(Sales_Data17[[#This Row],[Delivery Region Index]],Regions_Table[#All],3,0)</f>
        <v>Mount Isa</v>
      </c>
      <c r="J3584">
        <v>38</v>
      </c>
      <c r="K3584">
        <v>6</v>
      </c>
      <c r="L3584" t="str">
        <f>VLOOKUP(Sales_Data17[[#This Row],[Product Description Index]],Products_Data[#All],2,0)</f>
        <v>Socks</v>
      </c>
      <c r="M3584">
        <v>4</v>
      </c>
      <c r="N3584" s="9">
        <v>288.10000000000002</v>
      </c>
      <c r="O3584" s="9">
        <f>Sales_Data17[[#This Row],[Order Quantity]]*Sales_Data17[[#This Row],[Unit Price]]</f>
        <v>1152.4000000000001</v>
      </c>
      <c r="P3584" s="9">
        <v>244.88500000000002</v>
      </c>
      <c r="Q3584" s="9">
        <f>Sales_Data17[[#This Row],[Line Total]]-(Sales_Data17[[#This Row],[Total Unit Cost]]*Sales_Data17[[#This Row],[Order Quantity]])</f>
        <v>172.86</v>
      </c>
      <c r="R3584" s="1" t="str">
        <f>TEXT(Sales_Data17[[#This Row],[OrderDate]],"MMM")</f>
        <v>Mar</v>
      </c>
      <c r="S3584" s="1" t="str">
        <f t="shared" si="55"/>
        <v>2014</v>
      </c>
    </row>
    <row r="3585" spans="1:19">
      <c r="A3585" t="s">
        <v>3608</v>
      </c>
      <c r="B3585" s="2">
        <v>41719</v>
      </c>
      <c r="C3585" s="2" t="str">
        <f>VLOOKUP(Sales_Data17[[#This Row],[Customer Name Index]],Customer_Data[#All],2,0)</f>
        <v>New Ltd</v>
      </c>
      <c r="D3585">
        <v>7</v>
      </c>
      <c r="E3585" t="s">
        <v>4</v>
      </c>
      <c r="F3585" t="s">
        <v>8168</v>
      </c>
      <c r="G3585" t="s">
        <v>8027</v>
      </c>
      <c r="H3585" t="str">
        <f>VLOOKUP(Sales_Data17[[#This Row],[Delivery Region Index]],Regions_Table[#All],2,0)</f>
        <v>New South Wales</v>
      </c>
      <c r="I3585" t="str">
        <f>VLOOKUP(Sales_Data17[[#This Row],[Delivery Region Index]],Regions_Table[#All],3,0)</f>
        <v>Queanbeyan</v>
      </c>
      <c r="J3585">
        <v>20</v>
      </c>
      <c r="K3585">
        <v>3</v>
      </c>
      <c r="L3585" t="str">
        <f>VLOOKUP(Sales_Data17[[#This Row],[Product Description Index]],Products_Data[#All],2,0)</f>
        <v>Sunglasses</v>
      </c>
      <c r="M3585">
        <v>4</v>
      </c>
      <c r="N3585" s="9">
        <v>128.78888888888889</v>
      </c>
      <c r="O3585" s="9">
        <f>Sales_Data17[[#This Row],[Order Quantity]]*Sales_Data17[[#This Row],[Unit Price]]</f>
        <v>515.15555555555557</v>
      </c>
      <c r="P3585" s="9">
        <v>82.424888888888901</v>
      </c>
      <c r="Q3585" s="9">
        <f>Sales_Data17[[#This Row],[Line Total]]-(Sales_Data17[[#This Row],[Total Unit Cost]]*Sales_Data17[[#This Row],[Order Quantity]])</f>
        <v>185.45599999999996</v>
      </c>
      <c r="R3585" s="1" t="str">
        <f>TEXT(Sales_Data17[[#This Row],[OrderDate]],"MMM")</f>
        <v>Mar</v>
      </c>
      <c r="S3585" s="1" t="str">
        <f t="shared" si="55"/>
        <v>2014</v>
      </c>
    </row>
    <row r="3586" spans="1:19">
      <c r="A3586" t="s">
        <v>3609</v>
      </c>
      <c r="B3586" s="2">
        <v>41719</v>
      </c>
      <c r="C3586" s="2" t="str">
        <f>VLOOKUP(Sales_Data17[[#This Row],[Customer Name Index]],Customer_Data[#All],2,0)</f>
        <v>Procter Corp</v>
      </c>
      <c r="D3586">
        <v>5</v>
      </c>
      <c r="E3586" t="s">
        <v>4</v>
      </c>
      <c r="F3586" t="s">
        <v>8168</v>
      </c>
      <c r="G3586" t="s">
        <v>8027</v>
      </c>
      <c r="H3586" t="str">
        <f>VLOOKUP(Sales_Data17[[#This Row],[Delivery Region Index]],Regions_Table[#All],2,0)</f>
        <v>New South Wales</v>
      </c>
      <c r="I3586" t="str">
        <f>VLOOKUP(Sales_Data17[[#This Row],[Delivery Region Index]],Regions_Table[#All],3,0)</f>
        <v>Lake Macquarie</v>
      </c>
      <c r="J3586">
        <v>13</v>
      </c>
      <c r="K3586">
        <v>2</v>
      </c>
      <c r="L3586" t="str">
        <f>VLOOKUP(Sales_Data17[[#This Row],[Product Description Index]],Products_Data[#All],2,0)</f>
        <v>Pants</v>
      </c>
      <c r="M3586">
        <v>1</v>
      </c>
      <c r="N3586" s="9">
        <v>281.39999999999998</v>
      </c>
      <c r="O3586" s="9">
        <f>Sales_Data17[[#This Row],[Order Quantity]]*Sales_Data17[[#This Row],[Unit Price]]</f>
        <v>281.39999999999998</v>
      </c>
      <c r="P3586" s="9">
        <v>182.91</v>
      </c>
      <c r="Q3586" s="9">
        <f>Sales_Data17[[#This Row],[Line Total]]-(Sales_Data17[[#This Row],[Total Unit Cost]]*Sales_Data17[[#This Row],[Order Quantity]])</f>
        <v>98.489999999999981</v>
      </c>
      <c r="R3586" s="1" t="str">
        <f>TEXT(Sales_Data17[[#This Row],[OrderDate]],"MMM")</f>
        <v>Mar</v>
      </c>
      <c r="S3586" s="1" t="str">
        <f t="shared" ref="S3586:S3649" si="56">TEXT(B3586,"YYY")</f>
        <v>2014</v>
      </c>
    </row>
    <row r="3587" spans="1:19">
      <c r="A3587" t="s">
        <v>3610</v>
      </c>
      <c r="B3587" s="2">
        <v>41720</v>
      </c>
      <c r="C3587" s="2" t="str">
        <f>VLOOKUP(Sales_Data17[[#This Row],[Customer Name Index]],Customer_Data[#All],2,0)</f>
        <v xml:space="preserve">Medline </v>
      </c>
      <c r="D3587">
        <v>12</v>
      </c>
      <c r="E3587" t="s">
        <v>2</v>
      </c>
      <c r="F3587" t="s">
        <v>8168</v>
      </c>
      <c r="G3587" t="s">
        <v>8026</v>
      </c>
      <c r="H3587" t="str">
        <f>VLOOKUP(Sales_Data17[[#This Row],[Delivery Region Index]],Regions_Table[#All],2,0)</f>
        <v>Queensland</v>
      </c>
      <c r="I3587" t="str">
        <f>VLOOKUP(Sales_Data17[[#This Row],[Delivery Region Index]],Regions_Table[#All],3,0)</f>
        <v>Ipswich</v>
      </c>
      <c r="J3587">
        <v>34</v>
      </c>
      <c r="K3587">
        <v>5</v>
      </c>
      <c r="L3587" t="str">
        <f>VLOOKUP(Sales_Data17[[#This Row],[Product Description Index]],Products_Data[#All],2,0)</f>
        <v>Hats</v>
      </c>
      <c r="M3587">
        <v>3</v>
      </c>
      <c r="N3587" s="9">
        <v>221.84444444444446</v>
      </c>
      <c r="O3587" s="9">
        <f>Sales_Data17[[#This Row],[Order Quantity]]*Sales_Data17[[#This Row],[Unit Price]]</f>
        <v>665.53333333333342</v>
      </c>
      <c r="P3587" s="9">
        <v>173.0386666666667</v>
      </c>
      <c r="Q3587" s="9">
        <f>Sales_Data17[[#This Row],[Line Total]]-(Sales_Data17[[#This Row],[Total Unit Cost]]*Sales_Data17[[#This Row],[Order Quantity]])</f>
        <v>146.41733333333332</v>
      </c>
      <c r="R3587" s="1" t="str">
        <f>TEXT(Sales_Data17[[#This Row],[OrderDate]],"MMM")</f>
        <v>Mar</v>
      </c>
      <c r="S3587" s="1" t="str">
        <f t="shared" si="56"/>
        <v>2014</v>
      </c>
    </row>
    <row r="3588" spans="1:19">
      <c r="A3588" t="s">
        <v>3611</v>
      </c>
      <c r="B3588" s="2">
        <v>41720</v>
      </c>
      <c r="C3588" s="2" t="str">
        <f>VLOOKUP(Sales_Data17[[#This Row],[Customer Name Index]],Customer_Data[#All],2,0)</f>
        <v>Ole Group</v>
      </c>
      <c r="D3588">
        <v>13</v>
      </c>
      <c r="E3588" t="s">
        <v>4</v>
      </c>
      <c r="F3588" t="s">
        <v>8168</v>
      </c>
      <c r="G3588" t="s">
        <v>8026</v>
      </c>
      <c r="H3588" t="str">
        <f>VLOOKUP(Sales_Data17[[#This Row],[Delivery Region Index]],Regions_Table[#All],2,0)</f>
        <v>Queensland</v>
      </c>
      <c r="I3588" t="str">
        <f>VLOOKUP(Sales_Data17[[#This Row],[Delivery Region Index]],Regions_Table[#All],3,0)</f>
        <v>Mount Isa</v>
      </c>
      <c r="J3588">
        <v>38</v>
      </c>
      <c r="K3588">
        <v>6</v>
      </c>
      <c r="L3588" t="str">
        <f>VLOOKUP(Sales_Data17[[#This Row],[Product Description Index]],Products_Data[#All],2,0)</f>
        <v>Socks</v>
      </c>
      <c r="M3588">
        <v>3</v>
      </c>
      <c r="N3588" s="9">
        <v>116.87777777777779</v>
      </c>
      <c r="O3588" s="9">
        <f>Sales_Data17[[#This Row],[Order Quantity]]*Sales_Data17[[#This Row],[Unit Price]]</f>
        <v>350.63333333333338</v>
      </c>
      <c r="P3588" s="9">
        <v>67.789111111111112</v>
      </c>
      <c r="Q3588" s="9">
        <f>Sales_Data17[[#This Row],[Line Total]]-(Sales_Data17[[#This Row],[Total Unit Cost]]*Sales_Data17[[#This Row],[Order Quantity]])</f>
        <v>147.26600000000005</v>
      </c>
      <c r="R3588" s="1" t="str">
        <f>TEXT(Sales_Data17[[#This Row],[OrderDate]],"MMM")</f>
        <v>Mar</v>
      </c>
      <c r="S3588" s="1" t="str">
        <f t="shared" si="56"/>
        <v>2014</v>
      </c>
    </row>
    <row r="3589" spans="1:19">
      <c r="A3589" t="s">
        <v>3612</v>
      </c>
      <c r="B3589" s="2">
        <v>41720</v>
      </c>
      <c r="C3589" s="2" t="str">
        <f>VLOOKUP(Sales_Data17[[#This Row],[Customer Name Index]],Customer_Data[#All],2,0)</f>
        <v xml:space="preserve">Ei </v>
      </c>
      <c r="D3589">
        <v>9</v>
      </c>
      <c r="E3589" t="s">
        <v>2</v>
      </c>
      <c r="F3589" t="s">
        <v>8168</v>
      </c>
      <c r="G3589" t="s">
        <v>8027</v>
      </c>
      <c r="H3589" t="str">
        <f>VLOOKUP(Sales_Data17[[#This Row],[Delivery Region Index]],Regions_Table[#All],2,0)</f>
        <v>Queensland</v>
      </c>
      <c r="I3589" t="str">
        <f>VLOOKUP(Sales_Data17[[#This Row],[Delivery Region Index]],Regions_Table[#All],3,0)</f>
        <v>Bundaberg</v>
      </c>
      <c r="J3589">
        <v>27</v>
      </c>
      <c r="K3589">
        <v>4</v>
      </c>
      <c r="L3589" t="str">
        <f>VLOOKUP(Sales_Data17[[#This Row],[Product Description Index]],Products_Data[#All],2,0)</f>
        <v>Jeans</v>
      </c>
      <c r="M3589">
        <v>6</v>
      </c>
      <c r="N3589" s="9">
        <v>204.72222222222223</v>
      </c>
      <c r="O3589" s="9">
        <f>Sales_Data17[[#This Row],[Order Quantity]]*Sales_Data17[[#This Row],[Unit Price]]</f>
        <v>1228.3333333333335</v>
      </c>
      <c r="P3589" s="9">
        <v>85.983333333333334</v>
      </c>
      <c r="Q3589" s="9">
        <f>Sales_Data17[[#This Row],[Line Total]]-(Sales_Data17[[#This Row],[Total Unit Cost]]*Sales_Data17[[#This Row],[Order Quantity]])</f>
        <v>712.43333333333351</v>
      </c>
      <c r="R3589" s="1" t="str">
        <f>TEXT(Sales_Data17[[#This Row],[OrderDate]],"MMM")</f>
        <v>Mar</v>
      </c>
      <c r="S3589" s="1" t="str">
        <f t="shared" si="56"/>
        <v>2014</v>
      </c>
    </row>
    <row r="3590" spans="1:19">
      <c r="A3590" t="s">
        <v>3613</v>
      </c>
      <c r="B3590" s="2">
        <v>41721</v>
      </c>
      <c r="C3590" s="2" t="str">
        <f>VLOOKUP(Sales_Data17[[#This Row],[Customer Name Index]],Customer_Data[#All],2,0)</f>
        <v>3LAB, Ltd</v>
      </c>
      <c r="D3590">
        <v>16</v>
      </c>
      <c r="E3590" t="s">
        <v>4</v>
      </c>
      <c r="F3590" t="s">
        <v>8168</v>
      </c>
      <c r="G3590" t="s">
        <v>8025</v>
      </c>
      <c r="H3590" t="str">
        <f>VLOOKUP(Sales_Data17[[#This Row],[Delivery Region Index]],Regions_Table[#All],2,0)</f>
        <v>South Australia</v>
      </c>
      <c r="I3590" t="str">
        <f>VLOOKUP(Sales_Data17[[#This Row],[Delivery Region Index]],Regions_Table[#All],3,0)</f>
        <v>Adelaide</v>
      </c>
      <c r="J3590">
        <v>46</v>
      </c>
      <c r="K3590">
        <v>7</v>
      </c>
      <c r="L3590" t="str">
        <f>VLOOKUP(Sales_Data17[[#This Row],[Product Description Index]],Products_Data[#All],2,0)</f>
        <v>Dress Shirts</v>
      </c>
      <c r="M3590">
        <v>8</v>
      </c>
      <c r="N3590" s="9">
        <v>270.97777777777782</v>
      </c>
      <c r="O3590" s="9">
        <f>Sales_Data17[[#This Row],[Order Quantity]]*Sales_Data17[[#This Row],[Unit Price]]</f>
        <v>2167.8222222222225</v>
      </c>
      <c r="P3590" s="9">
        <v>214.07244444444447</v>
      </c>
      <c r="Q3590" s="9">
        <f>Sales_Data17[[#This Row],[Line Total]]-(Sales_Data17[[#This Row],[Total Unit Cost]]*Sales_Data17[[#This Row],[Order Quantity]])</f>
        <v>455.24266666666676</v>
      </c>
      <c r="R3590" s="1" t="str">
        <f>TEXT(Sales_Data17[[#This Row],[OrderDate]],"MMM")</f>
        <v>Mar</v>
      </c>
      <c r="S3590" s="1" t="str">
        <f t="shared" si="56"/>
        <v>2014</v>
      </c>
    </row>
    <row r="3591" spans="1:19">
      <c r="A3591" t="s">
        <v>3614</v>
      </c>
      <c r="B3591" s="2">
        <v>41721</v>
      </c>
      <c r="C3591" s="2" t="str">
        <f>VLOOKUP(Sales_Data17[[#This Row],[Customer Name Index]],Customer_Data[#All],2,0)</f>
        <v>Medsep Group</v>
      </c>
      <c r="D3591">
        <v>8</v>
      </c>
      <c r="E3591" t="s">
        <v>4</v>
      </c>
      <c r="F3591" t="s">
        <v>8168</v>
      </c>
      <c r="G3591" t="s">
        <v>8027</v>
      </c>
      <c r="H3591" t="str">
        <f>VLOOKUP(Sales_Data17[[#This Row],[Delivery Region Index]],Regions_Table[#All],2,0)</f>
        <v>New South Wales</v>
      </c>
      <c r="I3591" t="str">
        <f>VLOOKUP(Sales_Data17[[#This Row],[Delivery Region Index]],Regions_Table[#All],3,0)</f>
        <v>Wollongong</v>
      </c>
      <c r="J3591">
        <v>24</v>
      </c>
      <c r="K3591">
        <v>4</v>
      </c>
      <c r="L3591" t="str">
        <f>VLOOKUP(Sales_Data17[[#This Row],[Product Description Index]],Products_Data[#All],2,0)</f>
        <v>Jeans</v>
      </c>
      <c r="M3591">
        <v>6</v>
      </c>
      <c r="N3591" s="9">
        <v>444.43333333333334</v>
      </c>
      <c r="O3591" s="9">
        <f>Sales_Data17[[#This Row],[Order Quantity]]*Sales_Data17[[#This Row],[Unit Price]]</f>
        <v>2666.6</v>
      </c>
      <c r="P3591" s="9">
        <v>253.32699999999997</v>
      </c>
      <c r="Q3591" s="9">
        <f>Sales_Data17[[#This Row],[Line Total]]-(Sales_Data17[[#This Row],[Total Unit Cost]]*Sales_Data17[[#This Row],[Order Quantity]])</f>
        <v>1146.6380000000001</v>
      </c>
      <c r="R3591" s="1" t="str">
        <f>TEXT(Sales_Data17[[#This Row],[OrderDate]],"MMM")</f>
        <v>Mar</v>
      </c>
      <c r="S3591" s="1" t="str">
        <f t="shared" si="56"/>
        <v>2014</v>
      </c>
    </row>
    <row r="3592" spans="1:19">
      <c r="A3592" t="s">
        <v>3615</v>
      </c>
      <c r="B3592" s="2">
        <v>41721</v>
      </c>
      <c r="C3592" s="2" t="str">
        <f>VLOOKUP(Sales_Data17[[#This Row],[Customer Name Index]],Customer_Data[#All],2,0)</f>
        <v>Eminence Corp</v>
      </c>
      <c r="D3592">
        <v>18</v>
      </c>
      <c r="E3592" t="s">
        <v>4</v>
      </c>
      <c r="F3592" t="s">
        <v>8168</v>
      </c>
      <c r="G3592" t="s">
        <v>8025</v>
      </c>
      <c r="H3592" t="str">
        <f>VLOOKUP(Sales_Data17[[#This Row],[Delivery Region Index]],Regions_Table[#All],2,0)</f>
        <v>Victoria</v>
      </c>
      <c r="I3592" t="str">
        <f>VLOOKUP(Sales_Data17[[#This Row],[Delivery Region Index]],Regions_Table[#All],3,0)</f>
        <v>Bendigo</v>
      </c>
      <c r="J3592">
        <v>50</v>
      </c>
      <c r="K3592">
        <v>7</v>
      </c>
      <c r="L3592" t="str">
        <f>VLOOKUP(Sales_Data17[[#This Row],[Product Description Index]],Products_Data[#All],2,0)</f>
        <v>Dress Shirts</v>
      </c>
      <c r="M3592">
        <v>7</v>
      </c>
      <c r="N3592" s="9">
        <v>432.52222222222224</v>
      </c>
      <c r="O3592" s="9">
        <f>Sales_Data17[[#This Row],[Order Quantity]]*Sales_Data17[[#This Row],[Unit Price]]</f>
        <v>3027.6555555555556</v>
      </c>
      <c r="P3592" s="9">
        <v>268.1637777777778</v>
      </c>
      <c r="Q3592" s="9">
        <f>Sales_Data17[[#This Row],[Line Total]]-(Sales_Data17[[#This Row],[Total Unit Cost]]*Sales_Data17[[#This Row],[Order Quantity]])</f>
        <v>1150.509111111111</v>
      </c>
      <c r="R3592" s="1" t="str">
        <f>TEXT(Sales_Data17[[#This Row],[OrderDate]],"MMM")</f>
        <v>Mar</v>
      </c>
      <c r="S3592" s="1" t="str">
        <f t="shared" si="56"/>
        <v>2014</v>
      </c>
    </row>
    <row r="3593" spans="1:19">
      <c r="A3593" t="s">
        <v>3616</v>
      </c>
      <c r="B3593" s="2">
        <v>41722</v>
      </c>
      <c r="C3593" s="2" t="str">
        <f>VLOOKUP(Sales_Data17[[#This Row],[Customer Name Index]],Customer_Data[#All],2,0)</f>
        <v xml:space="preserve">WakeFern </v>
      </c>
      <c r="D3593">
        <v>2</v>
      </c>
      <c r="E3593" t="s">
        <v>4</v>
      </c>
      <c r="F3593" t="s">
        <v>8168</v>
      </c>
      <c r="G3593" t="s">
        <v>8027</v>
      </c>
      <c r="H3593" t="str">
        <f>VLOOKUP(Sales_Data17[[#This Row],[Delivery Region Index]],Regions_Table[#All],2,0)</f>
        <v>New South Wales</v>
      </c>
      <c r="I3593" t="str">
        <f>VLOOKUP(Sales_Data17[[#This Row],[Delivery Region Index]],Regions_Table[#All],3,0)</f>
        <v>Bathurst</v>
      </c>
      <c r="J3593">
        <v>4</v>
      </c>
      <c r="K3593">
        <v>1</v>
      </c>
      <c r="L3593" t="str">
        <f>VLOOKUP(Sales_Data17[[#This Row],[Product Description Index]],Products_Data[#All],2,0)</f>
        <v>Shirts</v>
      </c>
      <c r="M3593">
        <v>3</v>
      </c>
      <c r="N3593" s="9">
        <v>439.9666666666667</v>
      </c>
      <c r="O3593" s="9">
        <f>Sales_Data17[[#This Row],[Order Quantity]]*Sales_Data17[[#This Row],[Unit Price]]</f>
        <v>1319.9</v>
      </c>
      <c r="P3593" s="9">
        <v>338.7743333333334</v>
      </c>
      <c r="Q3593" s="9">
        <f>Sales_Data17[[#This Row],[Line Total]]-(Sales_Data17[[#This Row],[Total Unit Cost]]*Sales_Data17[[#This Row],[Order Quantity]])</f>
        <v>303.57699999999988</v>
      </c>
      <c r="R3593" s="1" t="str">
        <f>TEXT(Sales_Data17[[#This Row],[OrderDate]],"MMM")</f>
        <v>Mar</v>
      </c>
      <c r="S3593" s="1" t="str">
        <f t="shared" si="56"/>
        <v>2014</v>
      </c>
    </row>
    <row r="3594" spans="1:19">
      <c r="A3594" t="s">
        <v>3617</v>
      </c>
      <c r="B3594" s="2">
        <v>41722</v>
      </c>
      <c r="C3594" s="2" t="str">
        <f>VLOOKUP(Sales_Data17[[#This Row],[Customer Name Index]],Customer_Data[#All],2,0)</f>
        <v>Medsep Group</v>
      </c>
      <c r="D3594">
        <v>8</v>
      </c>
      <c r="E3594" t="s">
        <v>4</v>
      </c>
      <c r="F3594" t="s">
        <v>8168</v>
      </c>
      <c r="G3594" t="s">
        <v>8027</v>
      </c>
      <c r="H3594" t="str">
        <f>VLOOKUP(Sales_Data17[[#This Row],[Delivery Region Index]],Regions_Table[#All],2,0)</f>
        <v>New South Wales</v>
      </c>
      <c r="I3594" t="str">
        <f>VLOOKUP(Sales_Data17[[#This Row],[Delivery Region Index]],Regions_Table[#All],3,0)</f>
        <v>Tweed Heads</v>
      </c>
      <c r="J3594">
        <v>22</v>
      </c>
      <c r="K3594">
        <v>3</v>
      </c>
      <c r="L3594" t="str">
        <f>VLOOKUP(Sales_Data17[[#This Row],[Product Description Index]],Products_Data[#All],2,0)</f>
        <v>Sunglasses</v>
      </c>
      <c r="M3594">
        <v>7</v>
      </c>
      <c r="N3594" s="9">
        <v>689.3555555555555</v>
      </c>
      <c r="O3594" s="9">
        <f>Sales_Data17[[#This Row],[Order Quantity]]*Sales_Data17[[#This Row],[Unit Price]]</f>
        <v>4825.4888888888881</v>
      </c>
      <c r="P3594" s="9">
        <v>551.48444444444453</v>
      </c>
      <c r="Q3594" s="9">
        <f>Sales_Data17[[#This Row],[Line Total]]-(Sales_Data17[[#This Row],[Total Unit Cost]]*Sales_Data17[[#This Row],[Order Quantity]])</f>
        <v>965.09777777777617</v>
      </c>
      <c r="R3594" s="1" t="str">
        <f>TEXT(Sales_Data17[[#This Row],[OrderDate]],"MMM")</f>
        <v>Mar</v>
      </c>
      <c r="S3594" s="1" t="str">
        <f t="shared" si="56"/>
        <v>2014</v>
      </c>
    </row>
    <row r="3595" spans="1:19">
      <c r="A3595" t="s">
        <v>3618</v>
      </c>
      <c r="B3595" s="2">
        <v>41722</v>
      </c>
      <c r="C3595" s="2" t="str">
        <f>VLOOKUP(Sales_Data17[[#This Row],[Customer Name Index]],Customer_Data[#All],2,0)</f>
        <v>Ole Group</v>
      </c>
      <c r="D3595">
        <v>13</v>
      </c>
      <c r="E3595" t="s">
        <v>3</v>
      </c>
      <c r="F3595" t="s">
        <v>8168</v>
      </c>
      <c r="G3595" t="s">
        <v>8026</v>
      </c>
      <c r="H3595" t="str">
        <f>VLOOKUP(Sales_Data17[[#This Row],[Delivery Region Index]],Regions_Table[#All],2,0)</f>
        <v>Queensland</v>
      </c>
      <c r="I3595" t="str">
        <f>VLOOKUP(Sales_Data17[[#This Row],[Delivery Region Index]],Regions_Table[#All],3,0)</f>
        <v>Mount Isa</v>
      </c>
      <c r="J3595">
        <v>38</v>
      </c>
      <c r="K3595">
        <v>6</v>
      </c>
      <c r="L3595" t="str">
        <f>VLOOKUP(Sales_Data17[[#This Row],[Product Description Index]],Products_Data[#All],2,0)</f>
        <v>Socks</v>
      </c>
      <c r="M3595">
        <v>2</v>
      </c>
      <c r="N3595" s="9">
        <v>122.08888888888889</v>
      </c>
      <c r="O3595" s="9">
        <f>Sales_Data17[[#This Row],[Order Quantity]]*Sales_Data17[[#This Row],[Unit Price]]</f>
        <v>244.17777777777778</v>
      </c>
      <c r="P3595" s="9">
        <v>87.903999999999996</v>
      </c>
      <c r="Q3595" s="9">
        <f>Sales_Data17[[#This Row],[Line Total]]-(Sales_Data17[[#This Row],[Total Unit Cost]]*Sales_Data17[[#This Row],[Order Quantity]])</f>
        <v>68.369777777777784</v>
      </c>
      <c r="R3595" s="1" t="str">
        <f>TEXT(Sales_Data17[[#This Row],[OrderDate]],"MMM")</f>
        <v>Mar</v>
      </c>
      <c r="S3595" s="1" t="str">
        <f t="shared" si="56"/>
        <v>2014</v>
      </c>
    </row>
    <row r="3596" spans="1:19">
      <c r="A3596" t="s">
        <v>3619</v>
      </c>
      <c r="B3596" s="2">
        <v>41722</v>
      </c>
      <c r="C3596" s="2" t="str">
        <f>VLOOKUP(Sales_Data17[[#This Row],[Customer Name Index]],Customer_Data[#All],2,0)</f>
        <v xml:space="preserve">Ei </v>
      </c>
      <c r="D3596">
        <v>9</v>
      </c>
      <c r="E3596" t="s">
        <v>2</v>
      </c>
      <c r="F3596" t="s">
        <v>8168</v>
      </c>
      <c r="G3596" t="s">
        <v>8027</v>
      </c>
      <c r="H3596" t="str">
        <f>VLOOKUP(Sales_Data17[[#This Row],[Delivery Region Index]],Regions_Table[#All],2,0)</f>
        <v>Queensland</v>
      </c>
      <c r="I3596" t="str">
        <f>VLOOKUP(Sales_Data17[[#This Row],[Delivery Region Index]],Regions_Table[#All],3,0)</f>
        <v>Bundaberg</v>
      </c>
      <c r="J3596">
        <v>27</v>
      </c>
      <c r="K3596">
        <v>4</v>
      </c>
      <c r="L3596" t="str">
        <f>VLOOKUP(Sales_Data17[[#This Row],[Product Description Index]],Products_Data[#All],2,0)</f>
        <v>Jeans</v>
      </c>
      <c r="M3596">
        <v>5</v>
      </c>
      <c r="N3596" s="9">
        <v>212.91111111111113</v>
      </c>
      <c r="O3596" s="9">
        <f>Sales_Data17[[#This Row],[Order Quantity]]*Sales_Data17[[#This Row],[Unit Price]]</f>
        <v>1064.5555555555557</v>
      </c>
      <c r="P3596" s="9">
        <v>155.42511111111111</v>
      </c>
      <c r="Q3596" s="9">
        <f>Sales_Data17[[#This Row],[Line Total]]-(Sales_Data17[[#This Row],[Total Unit Cost]]*Sales_Data17[[#This Row],[Order Quantity]])</f>
        <v>287.43000000000006</v>
      </c>
      <c r="R3596" s="1" t="str">
        <f>TEXT(Sales_Data17[[#This Row],[OrderDate]],"MMM")</f>
        <v>Mar</v>
      </c>
      <c r="S3596" s="1" t="str">
        <f t="shared" si="56"/>
        <v>2014</v>
      </c>
    </row>
    <row r="3597" spans="1:19">
      <c r="A3597" t="s">
        <v>3620</v>
      </c>
      <c r="B3597" s="2">
        <v>41722</v>
      </c>
      <c r="C3597" s="2" t="str">
        <f>VLOOKUP(Sales_Data17[[#This Row],[Customer Name Index]],Customer_Data[#All],2,0)</f>
        <v>Apollo Ltd</v>
      </c>
      <c r="D3597">
        <v>11</v>
      </c>
      <c r="E3597" t="s">
        <v>2</v>
      </c>
      <c r="F3597" t="s">
        <v>8168</v>
      </c>
      <c r="G3597" t="s">
        <v>8026</v>
      </c>
      <c r="H3597" t="str">
        <f>VLOOKUP(Sales_Data17[[#This Row],[Delivery Region Index]],Regions_Table[#All],2,0)</f>
        <v>Queensland</v>
      </c>
      <c r="I3597" t="str">
        <f>VLOOKUP(Sales_Data17[[#This Row],[Delivery Region Index]],Regions_Table[#All],3,0)</f>
        <v>Gympie</v>
      </c>
      <c r="J3597">
        <v>32</v>
      </c>
      <c r="K3597">
        <v>5</v>
      </c>
      <c r="L3597" t="str">
        <f>VLOOKUP(Sales_Data17[[#This Row],[Product Description Index]],Products_Data[#All],2,0)</f>
        <v>Hats</v>
      </c>
      <c r="M3597">
        <v>1</v>
      </c>
      <c r="N3597" s="9">
        <v>442.94444444444446</v>
      </c>
      <c r="O3597" s="9">
        <f>Sales_Data17[[#This Row],[Order Quantity]]*Sales_Data17[[#This Row],[Unit Price]]</f>
        <v>442.94444444444446</v>
      </c>
      <c r="P3597" s="9">
        <v>349.92611111111114</v>
      </c>
      <c r="Q3597" s="9">
        <f>Sales_Data17[[#This Row],[Line Total]]-(Sales_Data17[[#This Row],[Total Unit Cost]]*Sales_Data17[[#This Row],[Order Quantity]])</f>
        <v>93.018333333333317</v>
      </c>
      <c r="R3597" s="1" t="str">
        <f>TEXT(Sales_Data17[[#This Row],[OrderDate]],"MMM")</f>
        <v>Mar</v>
      </c>
      <c r="S3597" s="1" t="str">
        <f t="shared" si="56"/>
        <v>2014</v>
      </c>
    </row>
    <row r="3598" spans="1:19">
      <c r="A3598" t="s">
        <v>3621</v>
      </c>
      <c r="B3598" s="2">
        <v>41722</v>
      </c>
      <c r="C3598" s="2" t="str">
        <f>VLOOKUP(Sales_Data17[[#This Row],[Customer Name Index]],Customer_Data[#All],2,0)</f>
        <v xml:space="preserve">Ei </v>
      </c>
      <c r="D3598">
        <v>9</v>
      </c>
      <c r="E3598" t="s">
        <v>4</v>
      </c>
      <c r="F3598" t="s">
        <v>8168</v>
      </c>
      <c r="G3598" t="s">
        <v>8027</v>
      </c>
      <c r="H3598" t="str">
        <f>VLOOKUP(Sales_Data17[[#This Row],[Delivery Region Index]],Regions_Table[#All],2,0)</f>
        <v>Queensland</v>
      </c>
      <c r="I3598" t="str">
        <f>VLOOKUP(Sales_Data17[[#This Row],[Delivery Region Index]],Regions_Table[#All],3,0)</f>
        <v>Brisbane</v>
      </c>
      <c r="J3598">
        <v>26</v>
      </c>
      <c r="K3598">
        <v>4</v>
      </c>
      <c r="L3598" t="str">
        <f>VLOOKUP(Sales_Data17[[#This Row],[Product Description Index]],Products_Data[#All],2,0)</f>
        <v>Jeans</v>
      </c>
      <c r="M3598">
        <v>5</v>
      </c>
      <c r="N3598" s="9">
        <v>281.39999999999998</v>
      </c>
      <c r="O3598" s="9">
        <f>Sales_Data17[[#This Row],[Order Quantity]]*Sales_Data17[[#This Row],[Unit Price]]</f>
        <v>1407</v>
      </c>
      <c r="P3598" s="9">
        <v>208.23599999999999</v>
      </c>
      <c r="Q3598" s="9">
        <f>Sales_Data17[[#This Row],[Line Total]]-(Sales_Data17[[#This Row],[Total Unit Cost]]*Sales_Data17[[#This Row],[Order Quantity]])</f>
        <v>365.82000000000016</v>
      </c>
      <c r="R3598" s="1" t="str">
        <f>TEXT(Sales_Data17[[#This Row],[OrderDate]],"MMM")</f>
        <v>Mar</v>
      </c>
      <c r="S3598" s="1" t="str">
        <f t="shared" si="56"/>
        <v>2014</v>
      </c>
    </row>
    <row r="3599" spans="1:19">
      <c r="A3599" t="s">
        <v>3622</v>
      </c>
      <c r="B3599" s="2">
        <v>41722</v>
      </c>
      <c r="C3599" s="2" t="str">
        <f>VLOOKUP(Sales_Data17[[#This Row],[Customer Name Index]],Customer_Data[#All],2,0)</f>
        <v>ETUDE Ltd</v>
      </c>
      <c r="D3599">
        <v>4</v>
      </c>
      <c r="E3599" t="s">
        <v>4</v>
      </c>
      <c r="F3599" t="s">
        <v>8168</v>
      </c>
      <c r="G3599" t="s">
        <v>8027</v>
      </c>
      <c r="H3599" t="str">
        <f>VLOOKUP(Sales_Data17[[#This Row],[Delivery Region Index]],Regions_Table[#All],2,0)</f>
        <v>New South Wales</v>
      </c>
      <c r="I3599" t="str">
        <f>VLOOKUP(Sales_Data17[[#This Row],[Delivery Region Index]],Regions_Table[#All],3,0)</f>
        <v>Goulburn</v>
      </c>
      <c r="J3599">
        <v>10</v>
      </c>
      <c r="K3599">
        <v>2</v>
      </c>
      <c r="L3599" t="str">
        <f>VLOOKUP(Sales_Data17[[#This Row],[Product Description Index]],Products_Data[#All],2,0)</f>
        <v>Pants</v>
      </c>
      <c r="M3599">
        <v>1</v>
      </c>
      <c r="N3599" s="9">
        <v>112.41111111111111</v>
      </c>
      <c r="O3599" s="9">
        <f>Sales_Data17[[#This Row],[Order Quantity]]*Sales_Data17[[#This Row],[Unit Price]]</f>
        <v>112.41111111111111</v>
      </c>
      <c r="P3599" s="9">
        <v>62.950222222222237</v>
      </c>
      <c r="Q3599" s="9">
        <f>Sales_Data17[[#This Row],[Line Total]]-(Sales_Data17[[#This Row],[Total Unit Cost]]*Sales_Data17[[#This Row],[Order Quantity]])</f>
        <v>49.460888888888874</v>
      </c>
      <c r="R3599" s="1" t="str">
        <f>TEXT(Sales_Data17[[#This Row],[OrderDate]],"MMM")</f>
        <v>Mar</v>
      </c>
      <c r="S3599" s="1" t="str">
        <f t="shared" si="56"/>
        <v>2014</v>
      </c>
    </row>
    <row r="3600" spans="1:19">
      <c r="A3600" t="s">
        <v>3623</v>
      </c>
      <c r="B3600" s="2">
        <v>41722</v>
      </c>
      <c r="C3600" s="2" t="str">
        <f>VLOOKUP(Sales_Data17[[#This Row],[Customer Name Index]],Customer_Data[#All],2,0)</f>
        <v>Pacific Ltd</v>
      </c>
      <c r="D3600">
        <v>20</v>
      </c>
      <c r="E3600" t="s">
        <v>2</v>
      </c>
      <c r="F3600" t="s">
        <v>8168</v>
      </c>
      <c r="G3600" t="s">
        <v>8028</v>
      </c>
      <c r="H3600" t="str">
        <f>VLOOKUP(Sales_Data17[[#This Row],[Delivery Region Index]],Regions_Table[#All],2,0)</f>
        <v>Victoria</v>
      </c>
      <c r="I3600" t="str">
        <f>VLOOKUP(Sales_Data17[[#This Row],[Delivery Region Index]],Regions_Table[#All],3,0)</f>
        <v>Wodonga</v>
      </c>
      <c r="J3600">
        <v>58</v>
      </c>
      <c r="K3600">
        <v>8</v>
      </c>
      <c r="L3600" t="str">
        <f>VLOOKUP(Sales_Data17[[#This Row],[Product Description Index]],Products_Data[#All],2,0)</f>
        <v>Shoes</v>
      </c>
      <c r="M3600">
        <v>9</v>
      </c>
      <c r="N3600" s="9">
        <v>703.5</v>
      </c>
      <c r="O3600" s="9">
        <f>Sales_Data17[[#This Row],[Order Quantity]]*Sales_Data17[[#This Row],[Unit Price]]</f>
        <v>6331.5</v>
      </c>
      <c r="P3600" s="9">
        <v>330.64499999999998</v>
      </c>
      <c r="Q3600" s="9">
        <f>Sales_Data17[[#This Row],[Line Total]]-(Sales_Data17[[#This Row],[Total Unit Cost]]*Sales_Data17[[#This Row],[Order Quantity]])</f>
        <v>3355.6950000000002</v>
      </c>
      <c r="R3600" s="1" t="str">
        <f>TEXT(Sales_Data17[[#This Row],[OrderDate]],"MMM")</f>
        <v>Mar</v>
      </c>
      <c r="S3600" s="1" t="str">
        <f t="shared" si="56"/>
        <v>2014</v>
      </c>
    </row>
    <row r="3601" spans="1:19">
      <c r="A3601" t="s">
        <v>3624</v>
      </c>
      <c r="B3601" s="2">
        <v>41724</v>
      </c>
      <c r="C3601" s="2" t="str">
        <f>VLOOKUP(Sales_Data17[[#This Row],[Customer Name Index]],Customer_Data[#All],2,0)</f>
        <v>Pacific Ltd</v>
      </c>
      <c r="D3601">
        <v>20</v>
      </c>
      <c r="E3601" t="s">
        <v>4</v>
      </c>
      <c r="F3601" t="s">
        <v>8168</v>
      </c>
      <c r="G3601" t="s">
        <v>8028</v>
      </c>
      <c r="H3601" t="str">
        <f>VLOOKUP(Sales_Data17[[#This Row],[Delivery Region Index]],Regions_Table[#All],2,0)</f>
        <v>Victoria</v>
      </c>
      <c r="I3601" t="str">
        <f>VLOOKUP(Sales_Data17[[#This Row],[Delivery Region Index]],Regions_Table[#All],3,0)</f>
        <v>Warrnambool</v>
      </c>
      <c r="J3601">
        <v>57</v>
      </c>
      <c r="K3601">
        <v>8</v>
      </c>
      <c r="L3601" t="str">
        <f>VLOOKUP(Sales_Data17[[#This Row],[Product Description Index]],Products_Data[#All],2,0)</f>
        <v>Shoes</v>
      </c>
      <c r="M3601">
        <v>6</v>
      </c>
      <c r="N3601" s="9">
        <v>601.51111111111118</v>
      </c>
      <c r="O3601" s="9">
        <f>Sales_Data17[[#This Row],[Order Quantity]]*Sales_Data17[[#This Row],[Unit Price]]</f>
        <v>3609.0666666666671</v>
      </c>
      <c r="P3601" s="9">
        <v>415.04266666666666</v>
      </c>
      <c r="Q3601" s="9">
        <f>Sales_Data17[[#This Row],[Line Total]]-(Sales_Data17[[#This Row],[Total Unit Cost]]*Sales_Data17[[#This Row],[Order Quantity]])</f>
        <v>1118.8106666666672</v>
      </c>
      <c r="R3601" s="1" t="str">
        <f>TEXT(Sales_Data17[[#This Row],[OrderDate]],"MMM")</f>
        <v>Mar</v>
      </c>
      <c r="S3601" s="1" t="str">
        <f t="shared" si="56"/>
        <v>2014</v>
      </c>
    </row>
    <row r="3602" spans="1:19">
      <c r="A3602" t="s">
        <v>3625</v>
      </c>
      <c r="B3602" s="2">
        <v>41724</v>
      </c>
      <c r="C3602" s="2" t="str">
        <f>VLOOKUP(Sales_Data17[[#This Row],[Customer Name Index]],Customer_Data[#All],2,0)</f>
        <v>New Ltd</v>
      </c>
      <c r="D3602">
        <v>7</v>
      </c>
      <c r="E3602" t="s">
        <v>4</v>
      </c>
      <c r="F3602" t="s">
        <v>8168</v>
      </c>
      <c r="G3602" t="s">
        <v>8027</v>
      </c>
      <c r="H3602" t="str">
        <f>VLOOKUP(Sales_Data17[[#This Row],[Delivery Region Index]],Regions_Table[#All],2,0)</f>
        <v>New South Wales</v>
      </c>
      <c r="I3602" t="str">
        <f>VLOOKUP(Sales_Data17[[#This Row],[Delivery Region Index]],Regions_Table[#All],3,0)</f>
        <v>Orange</v>
      </c>
      <c r="J3602">
        <v>18</v>
      </c>
      <c r="K3602">
        <v>3</v>
      </c>
      <c r="L3602" t="str">
        <f>VLOOKUP(Sales_Data17[[#This Row],[Product Description Index]],Products_Data[#All],2,0)</f>
        <v>Sunglasses</v>
      </c>
      <c r="M3602">
        <v>7</v>
      </c>
      <c r="N3602" s="9">
        <v>26.055555555555557</v>
      </c>
      <c r="O3602" s="9">
        <f>Sales_Data17[[#This Row],[Order Quantity]]*Sales_Data17[[#This Row],[Unit Price]]</f>
        <v>182.38888888888891</v>
      </c>
      <c r="P3602" s="9">
        <v>15.112222222222222</v>
      </c>
      <c r="Q3602" s="9">
        <f>Sales_Data17[[#This Row],[Line Total]]-(Sales_Data17[[#This Row],[Total Unit Cost]]*Sales_Data17[[#This Row],[Order Quantity]])</f>
        <v>76.603333333333353</v>
      </c>
      <c r="R3602" s="1" t="str">
        <f>TEXT(Sales_Data17[[#This Row],[OrderDate]],"MMM")</f>
        <v>Mar</v>
      </c>
      <c r="S3602" s="1" t="str">
        <f t="shared" si="56"/>
        <v>2014</v>
      </c>
    </row>
    <row r="3603" spans="1:19">
      <c r="A3603" t="s">
        <v>3626</v>
      </c>
      <c r="B3603" s="2">
        <v>41724</v>
      </c>
      <c r="C3603" s="2" t="str">
        <f>VLOOKUP(Sales_Data17[[#This Row],[Customer Name Index]],Customer_Data[#All],2,0)</f>
        <v>New Ltd</v>
      </c>
      <c r="D3603">
        <v>7</v>
      </c>
      <c r="E3603" t="s">
        <v>4</v>
      </c>
      <c r="F3603" t="s">
        <v>8168</v>
      </c>
      <c r="G3603" t="s">
        <v>8027</v>
      </c>
      <c r="H3603" t="str">
        <f>VLOOKUP(Sales_Data17[[#This Row],[Delivery Region Index]],Regions_Table[#All],2,0)</f>
        <v>New South Wales</v>
      </c>
      <c r="I3603" t="str">
        <f>VLOOKUP(Sales_Data17[[#This Row],[Delivery Region Index]],Regions_Table[#All],3,0)</f>
        <v>Tamworth</v>
      </c>
      <c r="J3603">
        <v>21</v>
      </c>
      <c r="K3603">
        <v>3</v>
      </c>
      <c r="L3603" t="str">
        <f>VLOOKUP(Sales_Data17[[#This Row],[Product Description Index]],Products_Data[#All],2,0)</f>
        <v>Sunglasses</v>
      </c>
      <c r="M3603">
        <v>4</v>
      </c>
      <c r="N3603" s="9">
        <v>26.8</v>
      </c>
      <c r="O3603" s="9">
        <f>Sales_Data17[[#This Row],[Order Quantity]]*Sales_Data17[[#This Row],[Unit Price]]</f>
        <v>107.2</v>
      </c>
      <c r="P3603" s="9">
        <v>18.760000000000002</v>
      </c>
      <c r="Q3603" s="9">
        <f>Sales_Data17[[#This Row],[Line Total]]-(Sales_Data17[[#This Row],[Total Unit Cost]]*Sales_Data17[[#This Row],[Order Quantity]])</f>
        <v>32.159999999999997</v>
      </c>
      <c r="R3603" s="1" t="str">
        <f>TEXT(Sales_Data17[[#This Row],[OrderDate]],"MMM")</f>
        <v>Mar</v>
      </c>
      <c r="S3603" s="1" t="str">
        <f t="shared" si="56"/>
        <v>2014</v>
      </c>
    </row>
    <row r="3604" spans="1:19">
      <c r="A3604" t="s">
        <v>3627</v>
      </c>
      <c r="B3604" s="2">
        <v>41724</v>
      </c>
      <c r="C3604" s="2" t="str">
        <f>VLOOKUP(Sales_Data17[[#This Row],[Customer Name Index]],Customer_Data[#All],2,0)</f>
        <v>PEDIFIX, Corp</v>
      </c>
      <c r="D3604">
        <v>6</v>
      </c>
      <c r="E3604" t="s">
        <v>4</v>
      </c>
      <c r="F3604" t="s">
        <v>8168</v>
      </c>
      <c r="G3604" t="s">
        <v>8027</v>
      </c>
      <c r="H3604" t="str">
        <f>VLOOKUP(Sales_Data17[[#This Row],[Delivery Region Index]],Regions_Table[#All],2,0)</f>
        <v>New South Wales</v>
      </c>
      <c r="I3604" t="str">
        <f>VLOOKUP(Sales_Data17[[#This Row],[Delivery Region Index]],Regions_Table[#All],3,0)</f>
        <v>Nowra</v>
      </c>
      <c r="J3604">
        <v>17</v>
      </c>
      <c r="K3604">
        <v>3</v>
      </c>
      <c r="L3604" t="str">
        <f>VLOOKUP(Sales_Data17[[#This Row],[Product Description Index]],Products_Data[#All],2,0)</f>
        <v>Sunglasses</v>
      </c>
      <c r="M3604">
        <v>1</v>
      </c>
      <c r="N3604" s="9">
        <v>27.544444444444444</v>
      </c>
      <c r="O3604" s="9">
        <f>Sales_Data17[[#This Row],[Order Quantity]]*Sales_Data17[[#This Row],[Unit Price]]</f>
        <v>27.544444444444444</v>
      </c>
      <c r="P3604" s="9">
        <v>18.730222222222224</v>
      </c>
      <c r="Q3604" s="9">
        <f>Sales_Data17[[#This Row],[Line Total]]-(Sales_Data17[[#This Row],[Total Unit Cost]]*Sales_Data17[[#This Row],[Order Quantity]])</f>
        <v>8.8142222222222202</v>
      </c>
      <c r="R3604" s="1" t="str">
        <f>TEXT(Sales_Data17[[#This Row],[OrderDate]],"MMM")</f>
        <v>Mar</v>
      </c>
      <c r="S3604" s="1" t="str">
        <f t="shared" si="56"/>
        <v>2014</v>
      </c>
    </row>
    <row r="3605" spans="1:19">
      <c r="A3605" t="s">
        <v>3628</v>
      </c>
      <c r="B3605" s="2">
        <v>41724</v>
      </c>
      <c r="C3605" s="2" t="str">
        <f>VLOOKUP(Sales_Data17[[#This Row],[Customer Name Index]],Customer_Data[#All],2,0)</f>
        <v xml:space="preserve">Linde </v>
      </c>
      <c r="D3605">
        <v>14</v>
      </c>
      <c r="E3605" t="s">
        <v>2</v>
      </c>
      <c r="F3605" t="s">
        <v>8168</v>
      </c>
      <c r="G3605" t="s">
        <v>8026</v>
      </c>
      <c r="H3605" t="str">
        <f>VLOOKUP(Sales_Data17[[#This Row],[Delivery Region Index]],Regions_Table[#All],2,0)</f>
        <v>Queensland</v>
      </c>
      <c r="I3605" t="str">
        <f>VLOOKUP(Sales_Data17[[#This Row],[Delivery Region Index]],Regions_Table[#All],3,0)</f>
        <v>Redcliffe</v>
      </c>
      <c r="J3605">
        <v>40</v>
      </c>
      <c r="K3605">
        <v>6</v>
      </c>
      <c r="L3605" t="str">
        <f>VLOOKUP(Sales_Data17[[#This Row],[Product Description Index]],Products_Data[#All],2,0)</f>
        <v>Socks</v>
      </c>
      <c r="M3605">
        <v>8</v>
      </c>
      <c r="N3605" s="9">
        <v>728.81111111111113</v>
      </c>
      <c r="O3605" s="9">
        <f>Sales_Data17[[#This Row],[Order Quantity]]*Sales_Data17[[#This Row],[Unit Price]]</f>
        <v>5830.4888888888891</v>
      </c>
      <c r="P3605" s="9">
        <v>371.69366666666667</v>
      </c>
      <c r="Q3605" s="9">
        <f>Sales_Data17[[#This Row],[Line Total]]-(Sales_Data17[[#This Row],[Total Unit Cost]]*Sales_Data17[[#This Row],[Order Quantity]])</f>
        <v>2856.9395555555557</v>
      </c>
      <c r="R3605" s="1" t="str">
        <f>TEXT(Sales_Data17[[#This Row],[OrderDate]],"MMM")</f>
        <v>Mar</v>
      </c>
      <c r="S3605" s="1" t="str">
        <f t="shared" si="56"/>
        <v>2014</v>
      </c>
    </row>
    <row r="3606" spans="1:19">
      <c r="A3606" t="s">
        <v>3629</v>
      </c>
      <c r="B3606" s="2">
        <v>41724</v>
      </c>
      <c r="C3606" s="2" t="str">
        <f>VLOOKUP(Sales_Data17[[#This Row],[Customer Name Index]],Customer_Data[#All],2,0)</f>
        <v>Apollo Ltd</v>
      </c>
      <c r="D3606">
        <v>11</v>
      </c>
      <c r="E3606" t="s">
        <v>4</v>
      </c>
      <c r="F3606" t="s">
        <v>8168</v>
      </c>
      <c r="G3606" t="s">
        <v>8026</v>
      </c>
      <c r="H3606" t="str">
        <f>VLOOKUP(Sales_Data17[[#This Row],[Delivery Region Index]],Regions_Table[#All],2,0)</f>
        <v>Queensland</v>
      </c>
      <c r="I3606" t="str">
        <f>VLOOKUP(Sales_Data17[[#This Row],[Delivery Region Index]],Regions_Table[#All],3,0)</f>
        <v>Gold Coast</v>
      </c>
      <c r="J3606">
        <v>31</v>
      </c>
      <c r="K3606">
        <v>5</v>
      </c>
      <c r="L3606" t="str">
        <f>VLOOKUP(Sales_Data17[[#This Row],[Product Description Index]],Products_Data[#All],2,0)</f>
        <v>Hats</v>
      </c>
      <c r="M3606">
        <v>8</v>
      </c>
      <c r="N3606" s="9">
        <v>221.10000000000002</v>
      </c>
      <c r="O3606" s="9">
        <f>Sales_Data17[[#This Row],[Order Quantity]]*Sales_Data17[[#This Row],[Unit Price]]</f>
        <v>1768.8000000000002</v>
      </c>
      <c r="P3606" s="9">
        <v>176.88</v>
      </c>
      <c r="Q3606" s="9">
        <f>Sales_Data17[[#This Row],[Line Total]]-(Sales_Data17[[#This Row],[Total Unit Cost]]*Sales_Data17[[#This Row],[Order Quantity]])</f>
        <v>353.76000000000022</v>
      </c>
      <c r="R3606" s="1" t="str">
        <f>TEXT(Sales_Data17[[#This Row],[OrderDate]],"MMM")</f>
        <v>Mar</v>
      </c>
      <c r="S3606" s="1" t="str">
        <f t="shared" si="56"/>
        <v>2014</v>
      </c>
    </row>
    <row r="3607" spans="1:19">
      <c r="A3607" t="s">
        <v>3630</v>
      </c>
      <c r="B3607" s="2">
        <v>41725</v>
      </c>
      <c r="C3607" s="2" t="str">
        <f>VLOOKUP(Sales_Data17[[#This Row],[Customer Name Index]],Customer_Data[#All],2,0)</f>
        <v>Eminence Corp</v>
      </c>
      <c r="D3607">
        <v>18</v>
      </c>
      <c r="E3607" t="s">
        <v>4</v>
      </c>
      <c r="F3607" t="s">
        <v>8168</v>
      </c>
      <c r="G3607" t="s">
        <v>8025</v>
      </c>
      <c r="H3607" t="str">
        <f>VLOOKUP(Sales_Data17[[#This Row],[Delivery Region Index]],Regions_Table[#All],2,0)</f>
        <v>Victoria</v>
      </c>
      <c r="I3607" t="str">
        <f>VLOOKUP(Sales_Data17[[#This Row],[Delivery Region Index]],Regions_Table[#All],3,0)</f>
        <v>Bendigo</v>
      </c>
      <c r="J3607">
        <v>50</v>
      </c>
      <c r="K3607">
        <v>7</v>
      </c>
      <c r="L3607" t="str">
        <f>VLOOKUP(Sales_Data17[[#This Row],[Product Description Index]],Products_Data[#All],2,0)</f>
        <v>Dress Shirts</v>
      </c>
      <c r="M3607">
        <v>6</v>
      </c>
      <c r="N3607" s="9">
        <v>107.2</v>
      </c>
      <c r="O3607" s="9">
        <f>Sales_Data17[[#This Row],[Order Quantity]]*Sales_Data17[[#This Row],[Unit Price]]</f>
        <v>643.20000000000005</v>
      </c>
      <c r="P3607" s="9">
        <v>69.680000000000007</v>
      </c>
      <c r="Q3607" s="9">
        <f>Sales_Data17[[#This Row],[Line Total]]-(Sales_Data17[[#This Row],[Total Unit Cost]]*Sales_Data17[[#This Row],[Order Quantity]])</f>
        <v>225.12</v>
      </c>
      <c r="R3607" s="1" t="str">
        <f>TEXT(Sales_Data17[[#This Row],[OrderDate]],"MMM")</f>
        <v>Mar</v>
      </c>
      <c r="S3607" s="1" t="str">
        <f t="shared" si="56"/>
        <v>2014</v>
      </c>
    </row>
    <row r="3608" spans="1:19">
      <c r="A3608" t="s">
        <v>3631</v>
      </c>
      <c r="B3608" s="2">
        <v>41725</v>
      </c>
      <c r="C3608" s="2" t="str">
        <f>VLOOKUP(Sales_Data17[[#This Row],[Customer Name Index]],Customer_Data[#All],2,0)</f>
        <v>Apollo Ltd</v>
      </c>
      <c r="D3608">
        <v>11</v>
      </c>
      <c r="E3608" t="s">
        <v>3</v>
      </c>
      <c r="F3608" t="s">
        <v>8168</v>
      </c>
      <c r="G3608" t="s">
        <v>8026</v>
      </c>
      <c r="H3608" t="str">
        <f>VLOOKUP(Sales_Data17[[#This Row],[Delivery Region Index]],Regions_Table[#All],2,0)</f>
        <v>Queensland</v>
      </c>
      <c r="I3608" t="str">
        <f>VLOOKUP(Sales_Data17[[#This Row],[Delivery Region Index]],Regions_Table[#All],3,0)</f>
        <v>Gold Coast</v>
      </c>
      <c r="J3608">
        <v>31</v>
      </c>
      <c r="K3608">
        <v>5</v>
      </c>
      <c r="L3608" t="str">
        <f>VLOOKUP(Sales_Data17[[#This Row],[Product Description Index]],Products_Data[#All],2,0)</f>
        <v>Hats</v>
      </c>
      <c r="M3608">
        <v>2</v>
      </c>
      <c r="N3608" s="9">
        <v>119.11111111111111</v>
      </c>
      <c r="O3608" s="9">
        <f>Sales_Data17[[#This Row],[Order Quantity]]*Sales_Data17[[#This Row],[Unit Price]]</f>
        <v>238.22222222222223</v>
      </c>
      <c r="P3608" s="9">
        <v>59.555555555555557</v>
      </c>
      <c r="Q3608" s="9">
        <f>Sales_Data17[[#This Row],[Line Total]]-(Sales_Data17[[#This Row],[Total Unit Cost]]*Sales_Data17[[#This Row],[Order Quantity]])</f>
        <v>119.11111111111111</v>
      </c>
      <c r="R3608" s="1" t="str">
        <f>TEXT(Sales_Data17[[#This Row],[OrderDate]],"MMM")</f>
        <v>Mar</v>
      </c>
      <c r="S3608" s="1" t="str">
        <f t="shared" si="56"/>
        <v>2014</v>
      </c>
    </row>
    <row r="3609" spans="1:19">
      <c r="A3609" t="s">
        <v>3632</v>
      </c>
      <c r="B3609" s="2">
        <v>41725</v>
      </c>
      <c r="C3609" s="2" t="str">
        <f>VLOOKUP(Sales_Data17[[#This Row],[Customer Name Index]],Customer_Data[#All],2,0)</f>
        <v>Avon Corp</v>
      </c>
      <c r="D3609">
        <v>1</v>
      </c>
      <c r="E3609" t="s">
        <v>2</v>
      </c>
      <c r="F3609" t="s">
        <v>8168</v>
      </c>
      <c r="G3609" t="s">
        <v>8027</v>
      </c>
      <c r="H3609" t="str">
        <f>VLOOKUP(Sales_Data17[[#This Row],[Delivery Region Index]],Regions_Table[#All],2,0)</f>
        <v>New South Wales</v>
      </c>
      <c r="I3609" t="str">
        <f>VLOOKUP(Sales_Data17[[#This Row],[Delivery Region Index]],Regions_Table[#All],3,0)</f>
        <v>Albury</v>
      </c>
      <c r="J3609">
        <v>2</v>
      </c>
      <c r="K3609">
        <v>1</v>
      </c>
      <c r="L3609" t="str">
        <f>VLOOKUP(Sales_Data17[[#This Row],[Product Description Index]],Products_Data[#All],2,0)</f>
        <v>Shirts</v>
      </c>
      <c r="M3609">
        <v>3</v>
      </c>
      <c r="N3609" s="9">
        <v>20.844444444444445</v>
      </c>
      <c r="O3609" s="9">
        <f>Sales_Data17[[#This Row],[Order Quantity]]*Sales_Data17[[#This Row],[Unit Price]]</f>
        <v>62.533333333333331</v>
      </c>
      <c r="P3609" s="9">
        <v>16.258666666666667</v>
      </c>
      <c r="Q3609" s="9">
        <f>Sales_Data17[[#This Row],[Line Total]]-(Sales_Data17[[#This Row],[Total Unit Cost]]*Sales_Data17[[#This Row],[Order Quantity]])</f>
        <v>13.757333333333335</v>
      </c>
      <c r="R3609" s="1" t="str">
        <f>TEXT(Sales_Data17[[#This Row],[OrderDate]],"MMM")</f>
        <v>Mar</v>
      </c>
      <c r="S3609" s="1" t="str">
        <f t="shared" si="56"/>
        <v>2014</v>
      </c>
    </row>
    <row r="3610" spans="1:19">
      <c r="A3610" t="s">
        <v>3633</v>
      </c>
      <c r="B3610" s="2">
        <v>41725</v>
      </c>
      <c r="C3610" s="2" t="str">
        <f>VLOOKUP(Sales_Data17[[#This Row],[Customer Name Index]],Customer_Data[#All],2,0)</f>
        <v>Ole Group</v>
      </c>
      <c r="D3610">
        <v>13</v>
      </c>
      <c r="E3610" t="s">
        <v>3</v>
      </c>
      <c r="F3610" t="s">
        <v>8168</v>
      </c>
      <c r="G3610" t="s">
        <v>8026</v>
      </c>
      <c r="H3610" t="str">
        <f>VLOOKUP(Sales_Data17[[#This Row],[Delivery Region Index]],Regions_Table[#All],2,0)</f>
        <v>Queensland</v>
      </c>
      <c r="I3610" t="str">
        <f>VLOOKUP(Sales_Data17[[#This Row],[Delivery Region Index]],Regions_Table[#All],3,0)</f>
        <v>Maryborough</v>
      </c>
      <c r="J3610">
        <v>37</v>
      </c>
      <c r="K3610">
        <v>6</v>
      </c>
      <c r="L3610" t="str">
        <f>VLOOKUP(Sales_Data17[[#This Row],[Product Description Index]],Products_Data[#All],2,0)</f>
        <v>Socks</v>
      </c>
      <c r="M3610">
        <v>2</v>
      </c>
      <c r="N3610" s="9">
        <v>435.5</v>
      </c>
      <c r="O3610" s="9">
        <f>Sales_Data17[[#This Row],[Order Quantity]]*Sales_Data17[[#This Row],[Unit Price]]</f>
        <v>871</v>
      </c>
      <c r="P3610" s="9">
        <v>178.55499999999998</v>
      </c>
      <c r="Q3610" s="9">
        <f>Sales_Data17[[#This Row],[Line Total]]-(Sales_Data17[[#This Row],[Total Unit Cost]]*Sales_Data17[[#This Row],[Order Quantity]])</f>
        <v>513.8900000000001</v>
      </c>
      <c r="R3610" s="1" t="str">
        <f>TEXT(Sales_Data17[[#This Row],[OrderDate]],"MMM")</f>
        <v>Mar</v>
      </c>
      <c r="S3610" s="1" t="str">
        <f t="shared" si="56"/>
        <v>2014</v>
      </c>
    </row>
    <row r="3611" spans="1:19">
      <c r="A3611" t="s">
        <v>3634</v>
      </c>
      <c r="B3611" s="2">
        <v>41726</v>
      </c>
      <c r="C3611" s="2" t="str">
        <f>VLOOKUP(Sales_Data17[[#This Row],[Customer Name Index]],Customer_Data[#All],2,0)</f>
        <v xml:space="preserve">Ei </v>
      </c>
      <c r="D3611">
        <v>9</v>
      </c>
      <c r="E3611" t="s">
        <v>3</v>
      </c>
      <c r="F3611" t="s">
        <v>8168</v>
      </c>
      <c r="G3611" t="s">
        <v>8027</v>
      </c>
      <c r="H3611" t="str">
        <f>VLOOKUP(Sales_Data17[[#This Row],[Delivery Region Index]],Regions_Table[#All],2,0)</f>
        <v>New South Wales</v>
      </c>
      <c r="I3611" t="str">
        <f>VLOOKUP(Sales_Data17[[#This Row],[Delivery Region Index]],Regions_Table[#All],3,0)</f>
        <v>Wyong</v>
      </c>
      <c r="J3611">
        <v>25</v>
      </c>
      <c r="K3611">
        <v>4</v>
      </c>
      <c r="L3611" t="str">
        <f>VLOOKUP(Sales_Data17[[#This Row],[Product Description Index]],Products_Data[#All],2,0)</f>
        <v>Jeans</v>
      </c>
      <c r="M3611">
        <v>6</v>
      </c>
      <c r="N3611" s="9">
        <v>268.74444444444447</v>
      </c>
      <c r="O3611" s="9">
        <f>Sales_Data17[[#This Row],[Order Quantity]]*Sales_Data17[[#This Row],[Unit Price]]</f>
        <v>1612.4666666666667</v>
      </c>
      <c r="P3611" s="9">
        <v>171.99644444444448</v>
      </c>
      <c r="Q3611" s="9">
        <f>Sales_Data17[[#This Row],[Line Total]]-(Sales_Data17[[#This Row],[Total Unit Cost]]*Sales_Data17[[#This Row],[Order Quantity]])</f>
        <v>580.48799999999983</v>
      </c>
      <c r="R3611" s="1" t="str">
        <f>TEXT(Sales_Data17[[#This Row],[OrderDate]],"MMM")</f>
        <v>Mar</v>
      </c>
      <c r="S3611" s="1" t="str">
        <f t="shared" si="56"/>
        <v>2014</v>
      </c>
    </row>
    <row r="3612" spans="1:19">
      <c r="A3612" t="s">
        <v>3635</v>
      </c>
      <c r="B3612" s="2">
        <v>41726</v>
      </c>
      <c r="C3612" s="2" t="str">
        <f>VLOOKUP(Sales_Data17[[#This Row],[Customer Name Index]],Customer_Data[#All],2,0)</f>
        <v>21st Ltd</v>
      </c>
      <c r="D3612">
        <v>10</v>
      </c>
      <c r="E3612" t="s">
        <v>2</v>
      </c>
      <c r="F3612" t="s">
        <v>8168</v>
      </c>
      <c r="G3612" t="s">
        <v>8026</v>
      </c>
      <c r="H3612" t="str">
        <f>VLOOKUP(Sales_Data17[[#This Row],[Delivery Region Index]],Regions_Table[#All],2,0)</f>
        <v>Queensland</v>
      </c>
      <c r="I3612" t="str">
        <f>VLOOKUP(Sales_Data17[[#This Row],[Delivery Region Index]],Regions_Table[#All],3,0)</f>
        <v>Charters Towers</v>
      </c>
      <c r="J3612">
        <v>29</v>
      </c>
      <c r="K3612">
        <v>4</v>
      </c>
      <c r="L3612" t="str">
        <f>VLOOKUP(Sales_Data17[[#This Row],[Product Description Index]],Products_Data[#All],2,0)</f>
        <v>Jeans</v>
      </c>
      <c r="M3612">
        <v>8</v>
      </c>
      <c r="N3612" s="9">
        <v>372.22222222222223</v>
      </c>
      <c r="O3612" s="9">
        <f>Sales_Data17[[#This Row],[Order Quantity]]*Sales_Data17[[#This Row],[Unit Price]]</f>
        <v>2977.7777777777778</v>
      </c>
      <c r="P3612" s="9">
        <v>182.38888888888889</v>
      </c>
      <c r="Q3612" s="9">
        <f>Sales_Data17[[#This Row],[Line Total]]-(Sales_Data17[[#This Row],[Total Unit Cost]]*Sales_Data17[[#This Row],[Order Quantity]])</f>
        <v>1518.6666666666667</v>
      </c>
      <c r="R3612" s="1" t="str">
        <f>TEXT(Sales_Data17[[#This Row],[OrderDate]],"MMM")</f>
        <v>Mar</v>
      </c>
      <c r="S3612" s="1" t="str">
        <f t="shared" si="56"/>
        <v>2014</v>
      </c>
    </row>
    <row r="3613" spans="1:19">
      <c r="A3613" t="s">
        <v>3636</v>
      </c>
      <c r="B3613" s="2">
        <v>41726</v>
      </c>
      <c r="C3613" s="2" t="str">
        <f>VLOOKUP(Sales_Data17[[#This Row],[Customer Name Index]],Customer_Data[#All],2,0)</f>
        <v>Medsep Group</v>
      </c>
      <c r="D3613">
        <v>8</v>
      </c>
      <c r="E3613" t="s">
        <v>4</v>
      </c>
      <c r="F3613" t="s">
        <v>8168</v>
      </c>
      <c r="G3613" t="s">
        <v>8027</v>
      </c>
      <c r="H3613" t="str">
        <f>VLOOKUP(Sales_Data17[[#This Row],[Delivery Region Index]],Regions_Table[#All],2,0)</f>
        <v>New South Wales</v>
      </c>
      <c r="I3613" t="str">
        <f>VLOOKUP(Sales_Data17[[#This Row],[Delivery Region Index]],Regions_Table[#All],3,0)</f>
        <v>Tweed Heads</v>
      </c>
      <c r="J3613">
        <v>22</v>
      </c>
      <c r="K3613">
        <v>4</v>
      </c>
      <c r="L3613" t="str">
        <f>VLOOKUP(Sales_Data17[[#This Row],[Product Description Index]],Products_Data[#All],2,0)</f>
        <v>Jeans</v>
      </c>
      <c r="M3613">
        <v>5</v>
      </c>
      <c r="N3613" s="9">
        <v>440.71111111111111</v>
      </c>
      <c r="O3613" s="9">
        <f>Sales_Data17[[#This Row],[Order Quantity]]*Sales_Data17[[#This Row],[Unit Price]]</f>
        <v>2203.5555555555557</v>
      </c>
      <c r="P3613" s="9">
        <v>246.79822222222225</v>
      </c>
      <c r="Q3613" s="9">
        <f>Sales_Data17[[#This Row],[Line Total]]-(Sales_Data17[[#This Row],[Total Unit Cost]]*Sales_Data17[[#This Row],[Order Quantity]])</f>
        <v>969.56444444444446</v>
      </c>
      <c r="R3613" s="1" t="str">
        <f>TEXT(Sales_Data17[[#This Row],[OrderDate]],"MMM")</f>
        <v>Mar</v>
      </c>
      <c r="S3613" s="1" t="str">
        <f t="shared" si="56"/>
        <v>2014</v>
      </c>
    </row>
    <row r="3614" spans="1:19">
      <c r="A3614" t="s">
        <v>3637</v>
      </c>
      <c r="B3614" s="2">
        <v>41727</v>
      </c>
      <c r="C3614" s="2" t="str">
        <f>VLOOKUP(Sales_Data17[[#This Row],[Customer Name Index]],Customer_Data[#All],2,0)</f>
        <v>Avon Corp</v>
      </c>
      <c r="D3614">
        <v>1</v>
      </c>
      <c r="E3614" t="s">
        <v>4</v>
      </c>
      <c r="F3614" t="s">
        <v>8168</v>
      </c>
      <c r="G3614" t="s">
        <v>8027</v>
      </c>
      <c r="H3614" t="str">
        <f>VLOOKUP(Sales_Data17[[#This Row],[Delivery Region Index]],Regions_Table[#All],2,0)</f>
        <v>New South Wales</v>
      </c>
      <c r="I3614" t="str">
        <f>VLOOKUP(Sales_Data17[[#This Row],[Delivery Region Index]],Regions_Table[#All],3,0)</f>
        <v>Armidale</v>
      </c>
      <c r="J3614">
        <v>3</v>
      </c>
      <c r="K3614">
        <v>1</v>
      </c>
      <c r="L3614" t="str">
        <f>VLOOKUP(Sales_Data17[[#This Row],[Product Description Index]],Products_Data[#All],2,0)</f>
        <v>Shirts</v>
      </c>
      <c r="M3614">
        <v>5</v>
      </c>
      <c r="N3614" s="9">
        <v>444.43333333333334</v>
      </c>
      <c r="O3614" s="9">
        <f>Sales_Data17[[#This Row],[Order Quantity]]*Sales_Data17[[#This Row],[Unit Price]]</f>
        <v>2222.1666666666665</v>
      </c>
      <c r="P3614" s="9">
        <v>253.32699999999997</v>
      </c>
      <c r="Q3614" s="9">
        <f>Sales_Data17[[#This Row],[Line Total]]-(Sales_Data17[[#This Row],[Total Unit Cost]]*Sales_Data17[[#This Row],[Order Quantity]])</f>
        <v>955.53166666666675</v>
      </c>
      <c r="R3614" s="1" t="str">
        <f>TEXT(Sales_Data17[[#This Row],[OrderDate]],"MMM")</f>
        <v>Mar</v>
      </c>
      <c r="S3614" s="1" t="str">
        <f t="shared" si="56"/>
        <v>2014</v>
      </c>
    </row>
    <row r="3615" spans="1:19">
      <c r="A3615" t="s">
        <v>3638</v>
      </c>
      <c r="B3615" s="2">
        <v>41727</v>
      </c>
      <c r="C3615" s="2" t="str">
        <f>VLOOKUP(Sales_Data17[[#This Row],[Customer Name Index]],Customer_Data[#All],2,0)</f>
        <v>Avon Corp</v>
      </c>
      <c r="D3615">
        <v>1</v>
      </c>
      <c r="E3615" t="s">
        <v>2</v>
      </c>
      <c r="F3615" t="s">
        <v>8168</v>
      </c>
      <c r="G3615" t="s">
        <v>8027</v>
      </c>
      <c r="H3615" t="str">
        <f>VLOOKUP(Sales_Data17[[#This Row],[Delivery Region Index]],Regions_Table[#All],2,0)</f>
        <v>New South Wales</v>
      </c>
      <c r="I3615" t="str">
        <f>VLOOKUP(Sales_Data17[[#This Row],[Delivery Region Index]],Regions_Table[#All],3,0)</f>
        <v>Armidale</v>
      </c>
      <c r="J3615">
        <v>3</v>
      </c>
      <c r="K3615">
        <v>1</v>
      </c>
      <c r="L3615" t="str">
        <f>VLOOKUP(Sales_Data17[[#This Row],[Product Description Index]],Products_Data[#All],2,0)</f>
        <v>Shirts</v>
      </c>
      <c r="M3615">
        <v>9</v>
      </c>
      <c r="N3615" s="9">
        <v>132.51111111111112</v>
      </c>
      <c r="O3615" s="9">
        <f>Sales_Data17[[#This Row],[Order Quantity]]*Sales_Data17[[#This Row],[Unit Price]]</f>
        <v>1192.6000000000001</v>
      </c>
      <c r="P3615" s="9">
        <v>59.63000000000001</v>
      </c>
      <c r="Q3615" s="9">
        <f>Sales_Data17[[#This Row],[Line Total]]-(Sales_Data17[[#This Row],[Total Unit Cost]]*Sales_Data17[[#This Row],[Order Quantity]])</f>
        <v>655.93000000000006</v>
      </c>
      <c r="R3615" s="1" t="str">
        <f>TEXT(Sales_Data17[[#This Row],[OrderDate]],"MMM")</f>
        <v>Mar</v>
      </c>
      <c r="S3615" s="1" t="str">
        <f t="shared" si="56"/>
        <v>2014</v>
      </c>
    </row>
    <row r="3616" spans="1:19">
      <c r="A3616" t="s">
        <v>3639</v>
      </c>
      <c r="B3616" s="2">
        <v>41727</v>
      </c>
      <c r="C3616" s="2" t="str">
        <f>VLOOKUP(Sales_Data17[[#This Row],[Customer Name Index]],Customer_Data[#All],2,0)</f>
        <v>PEDIFIX, Corp</v>
      </c>
      <c r="D3616">
        <v>6</v>
      </c>
      <c r="E3616" t="s">
        <v>4</v>
      </c>
      <c r="F3616" t="s">
        <v>8168</v>
      </c>
      <c r="G3616" t="s">
        <v>8027</v>
      </c>
      <c r="H3616" t="str">
        <f>VLOOKUP(Sales_Data17[[#This Row],[Delivery Region Index]],Regions_Table[#All],2,0)</f>
        <v>New South Wales</v>
      </c>
      <c r="I3616" t="str">
        <f>VLOOKUP(Sales_Data17[[#This Row],[Delivery Region Index]],Regions_Table[#All],3,0)</f>
        <v>Maitland</v>
      </c>
      <c r="J3616">
        <v>15</v>
      </c>
      <c r="K3616">
        <v>3</v>
      </c>
      <c r="L3616" t="str">
        <f>VLOOKUP(Sales_Data17[[#This Row],[Product Description Index]],Products_Data[#All],2,0)</f>
        <v>Sunglasses</v>
      </c>
      <c r="M3616">
        <v>7</v>
      </c>
      <c r="N3616" s="9">
        <v>120.60000000000001</v>
      </c>
      <c r="O3616" s="9">
        <f>Sales_Data17[[#This Row],[Order Quantity]]*Sales_Data17[[#This Row],[Unit Price]]</f>
        <v>844.2</v>
      </c>
      <c r="P3616" s="9">
        <v>95.274000000000015</v>
      </c>
      <c r="Q3616" s="9">
        <f>Sales_Data17[[#This Row],[Line Total]]-(Sales_Data17[[#This Row],[Total Unit Cost]]*Sales_Data17[[#This Row],[Order Quantity]])</f>
        <v>177.28199999999993</v>
      </c>
      <c r="R3616" s="1" t="str">
        <f>TEXT(Sales_Data17[[#This Row],[OrderDate]],"MMM")</f>
        <v>Mar</v>
      </c>
      <c r="S3616" s="1" t="str">
        <f t="shared" si="56"/>
        <v>2014</v>
      </c>
    </row>
    <row r="3617" spans="1:19">
      <c r="A3617" t="s">
        <v>3640</v>
      </c>
      <c r="B3617" s="2">
        <v>41727</v>
      </c>
      <c r="C3617" s="2" t="str">
        <f>VLOOKUP(Sales_Data17[[#This Row],[Customer Name Index]],Customer_Data[#All],2,0)</f>
        <v xml:space="preserve">Ei </v>
      </c>
      <c r="D3617">
        <v>9</v>
      </c>
      <c r="E3617" t="s">
        <v>4</v>
      </c>
      <c r="F3617" t="s">
        <v>8168</v>
      </c>
      <c r="G3617" t="s">
        <v>8027</v>
      </c>
      <c r="H3617" t="str">
        <f>VLOOKUP(Sales_Data17[[#This Row],[Delivery Region Index]],Regions_Table[#All],2,0)</f>
        <v>New South Wales</v>
      </c>
      <c r="I3617" t="str">
        <f>VLOOKUP(Sales_Data17[[#This Row],[Delivery Region Index]],Regions_Table[#All],3,0)</f>
        <v>Wollongong</v>
      </c>
      <c r="J3617">
        <v>24</v>
      </c>
      <c r="K3617">
        <v>4</v>
      </c>
      <c r="L3617" t="str">
        <f>VLOOKUP(Sales_Data17[[#This Row],[Product Description Index]],Products_Data[#All],2,0)</f>
        <v>Jeans</v>
      </c>
      <c r="M3617">
        <v>7</v>
      </c>
      <c r="N3617" s="9">
        <v>636.5</v>
      </c>
      <c r="O3617" s="9">
        <f>Sales_Data17[[#This Row],[Order Quantity]]*Sales_Data17[[#This Row],[Unit Price]]</f>
        <v>4455.5</v>
      </c>
      <c r="P3617" s="9">
        <v>381.9</v>
      </c>
      <c r="Q3617" s="9">
        <f>Sales_Data17[[#This Row],[Line Total]]-(Sales_Data17[[#This Row],[Total Unit Cost]]*Sales_Data17[[#This Row],[Order Quantity]])</f>
        <v>1782.2000000000003</v>
      </c>
      <c r="R3617" s="1" t="str">
        <f>TEXT(Sales_Data17[[#This Row],[OrderDate]],"MMM")</f>
        <v>Mar</v>
      </c>
      <c r="S3617" s="1" t="str">
        <f t="shared" si="56"/>
        <v>2014</v>
      </c>
    </row>
    <row r="3618" spans="1:19">
      <c r="A3618" t="s">
        <v>3641</v>
      </c>
      <c r="B3618" s="2">
        <v>41728</v>
      </c>
      <c r="C3618" s="2" t="str">
        <f>VLOOKUP(Sales_Data17[[#This Row],[Customer Name Index]],Customer_Data[#All],2,0)</f>
        <v>New Ltd</v>
      </c>
      <c r="D3618">
        <v>7</v>
      </c>
      <c r="E3618" t="s">
        <v>3</v>
      </c>
      <c r="F3618" t="s">
        <v>8168</v>
      </c>
      <c r="G3618" t="s">
        <v>8027</v>
      </c>
      <c r="H3618" t="str">
        <f>VLOOKUP(Sales_Data17[[#This Row],[Delivery Region Index]],Regions_Table[#All],2,0)</f>
        <v>New South Wales</v>
      </c>
      <c r="I3618" t="str">
        <f>VLOOKUP(Sales_Data17[[#This Row],[Delivery Region Index]],Regions_Table[#All],3,0)</f>
        <v>Port Macquarie</v>
      </c>
      <c r="J3618">
        <v>19</v>
      </c>
      <c r="K3618">
        <v>3</v>
      </c>
      <c r="L3618" t="str">
        <f>VLOOKUP(Sales_Data17[[#This Row],[Product Description Index]],Products_Data[#All],2,0)</f>
        <v>Sunglasses</v>
      </c>
      <c r="M3618">
        <v>7</v>
      </c>
      <c r="N3618" s="9">
        <v>116.13333333333334</v>
      </c>
      <c r="O3618" s="9">
        <f>Sales_Data17[[#This Row],[Order Quantity]]*Sales_Data17[[#This Row],[Unit Price]]</f>
        <v>812.93333333333339</v>
      </c>
      <c r="P3618" s="9">
        <v>59.228000000000002</v>
      </c>
      <c r="Q3618" s="9">
        <f>Sales_Data17[[#This Row],[Line Total]]-(Sales_Data17[[#This Row],[Total Unit Cost]]*Sales_Data17[[#This Row],[Order Quantity]])</f>
        <v>398.33733333333339</v>
      </c>
      <c r="R3618" s="1" t="str">
        <f>TEXT(Sales_Data17[[#This Row],[OrderDate]],"MMM")</f>
        <v>Mar</v>
      </c>
      <c r="S3618" s="1" t="str">
        <f t="shared" si="56"/>
        <v>2014</v>
      </c>
    </row>
    <row r="3619" spans="1:19">
      <c r="A3619" t="s">
        <v>3642</v>
      </c>
      <c r="B3619" s="2">
        <v>41728</v>
      </c>
      <c r="C3619" s="2" t="str">
        <f>VLOOKUP(Sales_Data17[[#This Row],[Customer Name Index]],Customer_Data[#All],2,0)</f>
        <v>Medsep Group</v>
      </c>
      <c r="D3619">
        <v>8</v>
      </c>
      <c r="E3619" t="s">
        <v>4</v>
      </c>
      <c r="F3619" t="s">
        <v>8168</v>
      </c>
      <c r="G3619" t="s">
        <v>8027</v>
      </c>
      <c r="H3619" t="str">
        <f>VLOOKUP(Sales_Data17[[#This Row],[Delivery Region Index]],Regions_Table[#All],2,0)</f>
        <v>New South Wales</v>
      </c>
      <c r="I3619" t="str">
        <f>VLOOKUP(Sales_Data17[[#This Row],[Delivery Region Index]],Regions_Table[#All],3,0)</f>
        <v>Wagga Wagga</v>
      </c>
      <c r="J3619">
        <v>23</v>
      </c>
      <c r="K3619">
        <v>4</v>
      </c>
      <c r="L3619" t="str">
        <f>VLOOKUP(Sales_Data17[[#This Row],[Product Description Index]],Products_Data[#All],2,0)</f>
        <v>Jeans</v>
      </c>
      <c r="M3619">
        <v>6</v>
      </c>
      <c r="N3619" s="9">
        <v>292.56666666666666</v>
      </c>
      <c r="O3619" s="9">
        <f>Sales_Data17[[#This Row],[Order Quantity]]*Sales_Data17[[#This Row],[Unit Price]]</f>
        <v>1755.4</v>
      </c>
      <c r="P3619" s="9">
        <v>163.83733333333333</v>
      </c>
      <c r="Q3619" s="9">
        <f>Sales_Data17[[#This Row],[Line Total]]-(Sales_Data17[[#This Row],[Total Unit Cost]]*Sales_Data17[[#This Row],[Order Quantity]])</f>
        <v>772.37600000000009</v>
      </c>
      <c r="R3619" s="1" t="str">
        <f>TEXT(Sales_Data17[[#This Row],[OrderDate]],"MMM")</f>
        <v>Mar</v>
      </c>
      <c r="S3619" s="1" t="str">
        <f t="shared" si="56"/>
        <v>2014</v>
      </c>
    </row>
    <row r="3620" spans="1:19">
      <c r="A3620" t="s">
        <v>3643</v>
      </c>
      <c r="B3620" s="2">
        <v>41728</v>
      </c>
      <c r="C3620" s="2" t="str">
        <f>VLOOKUP(Sales_Data17[[#This Row],[Customer Name Index]],Customer_Data[#All],2,0)</f>
        <v xml:space="preserve">Qualitest </v>
      </c>
      <c r="D3620">
        <v>19</v>
      </c>
      <c r="E3620" t="s">
        <v>2</v>
      </c>
      <c r="F3620" t="s">
        <v>8168</v>
      </c>
      <c r="G3620" t="s">
        <v>8028</v>
      </c>
      <c r="H3620" t="str">
        <f>VLOOKUP(Sales_Data17[[#This Row],[Delivery Region Index]],Regions_Table[#All],2,0)</f>
        <v>Victoria</v>
      </c>
      <c r="I3620" t="str">
        <f>VLOOKUP(Sales_Data17[[#This Row],[Delivery Region Index]],Regions_Table[#All],3,0)</f>
        <v>Mildura</v>
      </c>
      <c r="J3620">
        <v>53</v>
      </c>
      <c r="K3620">
        <v>8</v>
      </c>
      <c r="L3620" t="str">
        <f>VLOOKUP(Sales_Data17[[#This Row],[Product Description Index]],Products_Data[#All],2,0)</f>
        <v>Shoes</v>
      </c>
      <c r="M3620">
        <v>3</v>
      </c>
      <c r="N3620" s="9">
        <v>206.21111111111111</v>
      </c>
      <c r="O3620" s="9">
        <f>Sales_Data17[[#This Row],[Order Quantity]]*Sales_Data17[[#This Row],[Unit Price]]</f>
        <v>618.63333333333333</v>
      </c>
      <c r="P3620" s="9">
        <v>160.84466666666668</v>
      </c>
      <c r="Q3620" s="9">
        <f>Sales_Data17[[#This Row],[Line Total]]-(Sales_Data17[[#This Row],[Total Unit Cost]]*Sales_Data17[[#This Row],[Order Quantity]])</f>
        <v>136.09933333333328</v>
      </c>
      <c r="R3620" s="1" t="str">
        <f>TEXT(Sales_Data17[[#This Row],[OrderDate]],"MMM")</f>
        <v>Mar</v>
      </c>
      <c r="S3620" s="1" t="str">
        <f t="shared" si="56"/>
        <v>2014</v>
      </c>
    </row>
    <row r="3621" spans="1:19">
      <c r="A3621" t="s">
        <v>3644</v>
      </c>
      <c r="B3621" s="2">
        <v>41728</v>
      </c>
      <c r="C3621" s="2" t="str">
        <f>VLOOKUP(Sales_Data17[[#This Row],[Customer Name Index]],Customer_Data[#All],2,0)</f>
        <v xml:space="preserve">Medline </v>
      </c>
      <c r="D3621">
        <v>12</v>
      </c>
      <c r="E3621" t="s">
        <v>3</v>
      </c>
      <c r="F3621" t="s">
        <v>8168</v>
      </c>
      <c r="G3621" t="s">
        <v>8026</v>
      </c>
      <c r="H3621" t="str">
        <f>VLOOKUP(Sales_Data17[[#This Row],[Delivery Region Index]],Regions_Table[#All],2,0)</f>
        <v>Queensland</v>
      </c>
      <c r="I3621" t="str">
        <f>VLOOKUP(Sales_Data17[[#This Row],[Delivery Region Index]],Regions_Table[#All],3,0)</f>
        <v>Ipswich</v>
      </c>
      <c r="J3621">
        <v>34</v>
      </c>
      <c r="K3621">
        <v>5</v>
      </c>
      <c r="L3621" t="str">
        <f>VLOOKUP(Sales_Data17[[#This Row],[Product Description Index]],Products_Data[#All],2,0)</f>
        <v>Hats</v>
      </c>
      <c r="M3621">
        <v>2</v>
      </c>
      <c r="N3621" s="9">
        <v>260.55555555555554</v>
      </c>
      <c r="O3621" s="9">
        <f>Sales_Data17[[#This Row],[Order Quantity]]*Sales_Data17[[#This Row],[Unit Price]]</f>
        <v>521.11111111111109</v>
      </c>
      <c r="P3621" s="9">
        <v>184.99444444444441</v>
      </c>
      <c r="Q3621" s="9">
        <f>Sales_Data17[[#This Row],[Line Total]]-(Sales_Data17[[#This Row],[Total Unit Cost]]*Sales_Data17[[#This Row],[Order Quantity]])</f>
        <v>151.12222222222226</v>
      </c>
      <c r="R3621" s="1" t="str">
        <f>TEXT(Sales_Data17[[#This Row],[OrderDate]],"MMM")</f>
        <v>Mar</v>
      </c>
      <c r="S3621" s="1" t="str">
        <f t="shared" si="56"/>
        <v>2014</v>
      </c>
    </row>
    <row r="3622" spans="1:19">
      <c r="A3622" t="s">
        <v>3645</v>
      </c>
      <c r="B3622" s="2">
        <v>41728</v>
      </c>
      <c r="C3622" s="2" t="str">
        <f>VLOOKUP(Sales_Data17[[#This Row],[Customer Name Index]],Customer_Data[#All],2,0)</f>
        <v xml:space="preserve">Medline </v>
      </c>
      <c r="D3622">
        <v>12</v>
      </c>
      <c r="E3622" t="s">
        <v>4</v>
      </c>
      <c r="F3622" t="s">
        <v>8168</v>
      </c>
      <c r="G3622" t="s">
        <v>8026</v>
      </c>
      <c r="H3622" t="str">
        <f>VLOOKUP(Sales_Data17[[#This Row],[Delivery Region Index]],Regions_Table[#All],2,0)</f>
        <v>Queensland</v>
      </c>
      <c r="I3622" t="str">
        <f>VLOOKUP(Sales_Data17[[#This Row],[Delivery Region Index]],Regions_Table[#All],3,0)</f>
        <v>Logan City</v>
      </c>
      <c r="J3622">
        <v>35</v>
      </c>
      <c r="K3622">
        <v>5</v>
      </c>
      <c r="L3622" t="str">
        <f>VLOOKUP(Sales_Data17[[#This Row],[Product Description Index]],Products_Data[#All],2,0)</f>
        <v>Hats</v>
      </c>
      <c r="M3622">
        <v>8</v>
      </c>
      <c r="N3622" s="9">
        <v>637.24444444444441</v>
      </c>
      <c r="O3622" s="9">
        <f>Sales_Data17[[#This Row],[Order Quantity]]*Sales_Data17[[#This Row],[Unit Price]]</f>
        <v>5097.9555555555553</v>
      </c>
      <c r="P3622" s="9">
        <v>312.24977777777781</v>
      </c>
      <c r="Q3622" s="9">
        <f>Sales_Data17[[#This Row],[Line Total]]-(Sales_Data17[[#This Row],[Total Unit Cost]]*Sales_Data17[[#This Row],[Order Quantity]])</f>
        <v>2599.9573333333328</v>
      </c>
      <c r="R3622" s="1" t="str">
        <f>TEXT(Sales_Data17[[#This Row],[OrderDate]],"MMM")</f>
        <v>Mar</v>
      </c>
      <c r="S3622" s="1" t="str">
        <f t="shared" si="56"/>
        <v>2014</v>
      </c>
    </row>
    <row r="3623" spans="1:19">
      <c r="A3623" t="s">
        <v>3646</v>
      </c>
      <c r="B3623" s="2">
        <v>41728</v>
      </c>
      <c r="C3623" s="2" t="str">
        <f>VLOOKUP(Sales_Data17[[#This Row],[Customer Name Index]],Customer_Data[#All],2,0)</f>
        <v>Medsep Group</v>
      </c>
      <c r="D3623">
        <v>8</v>
      </c>
      <c r="E3623" t="s">
        <v>2</v>
      </c>
      <c r="F3623" t="s">
        <v>8168</v>
      </c>
      <c r="G3623" t="s">
        <v>8027</v>
      </c>
      <c r="H3623" t="str">
        <f>VLOOKUP(Sales_Data17[[#This Row],[Delivery Region Index]],Regions_Table[#All],2,0)</f>
        <v>New South Wales</v>
      </c>
      <c r="I3623" t="str">
        <f>VLOOKUP(Sales_Data17[[#This Row],[Delivery Region Index]],Regions_Table[#All],3,0)</f>
        <v>Wollongong</v>
      </c>
      <c r="J3623">
        <v>24</v>
      </c>
      <c r="K3623">
        <v>4</v>
      </c>
      <c r="L3623" t="str">
        <f>VLOOKUP(Sales_Data17[[#This Row],[Product Description Index]],Products_Data[#All],2,0)</f>
        <v>Jeans</v>
      </c>
      <c r="M3623">
        <v>7</v>
      </c>
      <c r="N3623" s="9">
        <v>252.36666666666667</v>
      </c>
      <c r="O3623" s="9">
        <f>Sales_Data17[[#This Row],[Order Quantity]]*Sales_Data17[[#This Row],[Unit Price]]</f>
        <v>1766.5666666666666</v>
      </c>
      <c r="P3623" s="9">
        <v>179.18033333333335</v>
      </c>
      <c r="Q3623" s="9">
        <f>Sales_Data17[[#This Row],[Line Total]]-(Sales_Data17[[#This Row],[Total Unit Cost]]*Sales_Data17[[#This Row],[Order Quantity]])</f>
        <v>512.30433333333303</v>
      </c>
      <c r="R3623" s="1" t="str">
        <f>TEXT(Sales_Data17[[#This Row],[OrderDate]],"MMM")</f>
        <v>Mar</v>
      </c>
      <c r="S3623" s="1" t="str">
        <f t="shared" si="56"/>
        <v>2014</v>
      </c>
    </row>
    <row r="3624" spans="1:19">
      <c r="A3624" t="s">
        <v>3647</v>
      </c>
      <c r="B3624" s="2">
        <v>41729</v>
      </c>
      <c r="C3624" s="2" t="str">
        <f>VLOOKUP(Sales_Data17[[#This Row],[Customer Name Index]],Customer_Data[#All],2,0)</f>
        <v>Rochester Ltd</v>
      </c>
      <c r="D3624">
        <v>15</v>
      </c>
      <c r="E3624" t="s">
        <v>3</v>
      </c>
      <c r="F3624" t="s">
        <v>8168</v>
      </c>
      <c r="G3624" t="s">
        <v>8025</v>
      </c>
      <c r="H3624" t="str">
        <f>VLOOKUP(Sales_Data17[[#This Row],[Delivery Region Index]],Regions_Table[#All],2,0)</f>
        <v>Queensland</v>
      </c>
      <c r="I3624" t="str">
        <f>VLOOKUP(Sales_Data17[[#This Row],[Delivery Region Index]],Regions_Table[#All],3,0)</f>
        <v>Sunshine Coast</v>
      </c>
      <c r="J3624">
        <v>42</v>
      </c>
      <c r="K3624">
        <v>6</v>
      </c>
      <c r="L3624" t="str">
        <f>VLOOKUP(Sales_Data17[[#This Row],[Product Description Index]],Products_Data[#All],2,0)</f>
        <v>Socks</v>
      </c>
      <c r="M3624">
        <v>8</v>
      </c>
      <c r="N3624" s="9">
        <v>205.46666666666667</v>
      </c>
      <c r="O3624" s="9">
        <f>Sales_Data17[[#This Row],[Order Quantity]]*Sales_Data17[[#This Row],[Unit Price]]</f>
        <v>1643.7333333333333</v>
      </c>
      <c r="P3624" s="9">
        <v>145.88133333333334</v>
      </c>
      <c r="Q3624" s="9">
        <f>Sales_Data17[[#This Row],[Line Total]]-(Sales_Data17[[#This Row],[Total Unit Cost]]*Sales_Data17[[#This Row],[Order Quantity]])</f>
        <v>476.68266666666659</v>
      </c>
      <c r="R3624" s="1" t="str">
        <f>TEXT(Sales_Data17[[#This Row],[OrderDate]],"MMM")</f>
        <v>Mar</v>
      </c>
      <c r="S3624" s="1" t="str">
        <f t="shared" si="56"/>
        <v>2014</v>
      </c>
    </row>
    <row r="3625" spans="1:19">
      <c r="A3625" t="s">
        <v>3648</v>
      </c>
      <c r="B3625" s="2">
        <v>41730</v>
      </c>
      <c r="C3625" s="2" t="str">
        <f>VLOOKUP(Sales_Data17[[#This Row],[Customer Name Index]],Customer_Data[#All],2,0)</f>
        <v>Pacific Ltd</v>
      </c>
      <c r="D3625">
        <v>20</v>
      </c>
      <c r="E3625" t="s">
        <v>3</v>
      </c>
      <c r="F3625" t="s">
        <v>8168</v>
      </c>
      <c r="G3625" t="s">
        <v>8028</v>
      </c>
      <c r="H3625" t="str">
        <f>VLOOKUP(Sales_Data17[[#This Row],[Delivery Region Index]],Regions_Table[#All],2,0)</f>
        <v>Victoria</v>
      </c>
      <c r="I3625" t="str">
        <f>VLOOKUP(Sales_Data17[[#This Row],[Delivery Region Index]],Regions_Table[#All],3,0)</f>
        <v>Warrnambool</v>
      </c>
      <c r="J3625">
        <v>57</v>
      </c>
      <c r="K3625">
        <v>8</v>
      </c>
      <c r="L3625" t="str">
        <f>VLOOKUP(Sales_Data17[[#This Row],[Product Description Index]],Products_Data[#All],2,0)</f>
        <v>Shoes</v>
      </c>
      <c r="M3625">
        <v>9</v>
      </c>
      <c r="N3625" s="9">
        <v>425.82222222222225</v>
      </c>
      <c r="O3625" s="9">
        <f>Sales_Data17[[#This Row],[Order Quantity]]*Sales_Data17[[#This Row],[Unit Price]]</f>
        <v>3832.4</v>
      </c>
      <c r="P3625" s="9">
        <v>183.10355555555554</v>
      </c>
      <c r="Q3625" s="9">
        <f>Sales_Data17[[#This Row],[Line Total]]-(Sales_Data17[[#This Row],[Total Unit Cost]]*Sales_Data17[[#This Row],[Order Quantity]])</f>
        <v>2184.4680000000003</v>
      </c>
      <c r="R3625" s="1" t="str">
        <f>TEXT(Sales_Data17[[#This Row],[OrderDate]],"MMM")</f>
        <v>Apr</v>
      </c>
      <c r="S3625" s="1" t="str">
        <f t="shared" si="56"/>
        <v>2014</v>
      </c>
    </row>
    <row r="3626" spans="1:19">
      <c r="A3626" t="s">
        <v>3649</v>
      </c>
      <c r="B3626" s="2">
        <v>41730</v>
      </c>
      <c r="C3626" s="2" t="str">
        <f>VLOOKUP(Sales_Data17[[#This Row],[Customer Name Index]],Customer_Data[#All],2,0)</f>
        <v>Procter Corp</v>
      </c>
      <c r="D3626">
        <v>5</v>
      </c>
      <c r="E3626" t="s">
        <v>2</v>
      </c>
      <c r="F3626" t="s">
        <v>8168</v>
      </c>
      <c r="G3626" t="s">
        <v>8027</v>
      </c>
      <c r="H3626" t="str">
        <f>VLOOKUP(Sales_Data17[[#This Row],[Delivery Region Index]],Regions_Table[#All],2,0)</f>
        <v>New South Wales</v>
      </c>
      <c r="I3626" t="str">
        <f>VLOOKUP(Sales_Data17[[#This Row],[Delivery Region Index]],Regions_Table[#All],3,0)</f>
        <v>Maitland</v>
      </c>
      <c r="J3626">
        <v>15</v>
      </c>
      <c r="K3626">
        <v>2</v>
      </c>
      <c r="L3626" t="str">
        <f>VLOOKUP(Sales_Data17[[#This Row],[Product Description Index]],Products_Data[#All],2,0)</f>
        <v>Pants</v>
      </c>
      <c r="M3626">
        <v>9</v>
      </c>
      <c r="N3626" s="9">
        <v>290.33333333333331</v>
      </c>
      <c r="O3626" s="9">
        <f>Sales_Data17[[#This Row],[Order Quantity]]*Sales_Data17[[#This Row],[Unit Price]]</f>
        <v>2613</v>
      </c>
      <c r="P3626" s="9">
        <v>197.42666666666668</v>
      </c>
      <c r="Q3626" s="9">
        <f>Sales_Data17[[#This Row],[Line Total]]-(Sales_Data17[[#This Row],[Total Unit Cost]]*Sales_Data17[[#This Row],[Order Quantity]])</f>
        <v>836.15999999999985</v>
      </c>
      <c r="R3626" s="1" t="str">
        <f>TEXT(Sales_Data17[[#This Row],[OrderDate]],"MMM")</f>
        <v>Apr</v>
      </c>
      <c r="S3626" s="1" t="str">
        <f t="shared" si="56"/>
        <v>2014</v>
      </c>
    </row>
    <row r="3627" spans="1:19">
      <c r="A3627" t="s">
        <v>3650</v>
      </c>
      <c r="B3627" s="2">
        <v>41730</v>
      </c>
      <c r="C3627" s="2" t="str">
        <f>VLOOKUP(Sales_Data17[[#This Row],[Customer Name Index]],Customer_Data[#All],2,0)</f>
        <v>ETUDE Ltd</v>
      </c>
      <c r="D3627">
        <v>4</v>
      </c>
      <c r="E3627" t="s">
        <v>2</v>
      </c>
      <c r="F3627" t="s">
        <v>8168</v>
      </c>
      <c r="G3627" t="s">
        <v>8027</v>
      </c>
      <c r="H3627" t="str">
        <f>VLOOKUP(Sales_Data17[[#This Row],[Delivery Region Index]],Regions_Table[#All],2,0)</f>
        <v>New South Wales</v>
      </c>
      <c r="I3627" t="str">
        <f>VLOOKUP(Sales_Data17[[#This Row],[Delivery Region Index]],Regions_Table[#All],3,0)</f>
        <v>Goulburn</v>
      </c>
      <c r="J3627">
        <v>10</v>
      </c>
      <c r="K3627">
        <v>2</v>
      </c>
      <c r="L3627" t="str">
        <f>VLOOKUP(Sales_Data17[[#This Row],[Product Description Index]],Products_Data[#All],2,0)</f>
        <v>Pants</v>
      </c>
      <c r="M3627">
        <v>4</v>
      </c>
      <c r="N3627" s="9">
        <v>20.844444444444445</v>
      </c>
      <c r="O3627" s="9">
        <f>Sales_Data17[[#This Row],[Order Quantity]]*Sales_Data17[[#This Row],[Unit Price]]</f>
        <v>83.37777777777778</v>
      </c>
      <c r="P3627" s="9">
        <v>17.509333333333334</v>
      </c>
      <c r="Q3627" s="9">
        <f>Sales_Data17[[#This Row],[Line Total]]-(Sales_Data17[[#This Row],[Total Unit Cost]]*Sales_Data17[[#This Row],[Order Quantity]])</f>
        <v>13.340444444444444</v>
      </c>
      <c r="R3627" s="1" t="str">
        <f>TEXT(Sales_Data17[[#This Row],[OrderDate]],"MMM")</f>
        <v>Apr</v>
      </c>
      <c r="S3627" s="1" t="str">
        <f t="shared" si="56"/>
        <v>2014</v>
      </c>
    </row>
    <row r="3628" spans="1:19">
      <c r="A3628" t="s">
        <v>3651</v>
      </c>
      <c r="B3628" s="2">
        <v>41730</v>
      </c>
      <c r="C3628" s="2" t="str">
        <f>VLOOKUP(Sales_Data17[[#This Row],[Customer Name Index]],Customer_Data[#All],2,0)</f>
        <v>Medsep Group</v>
      </c>
      <c r="D3628">
        <v>8</v>
      </c>
      <c r="E3628" t="s">
        <v>2</v>
      </c>
      <c r="F3628" t="s">
        <v>8168</v>
      </c>
      <c r="G3628" t="s">
        <v>8027</v>
      </c>
      <c r="H3628" t="str">
        <f>VLOOKUP(Sales_Data17[[#This Row],[Delivery Region Index]],Regions_Table[#All],2,0)</f>
        <v>New South Wales</v>
      </c>
      <c r="I3628" t="str">
        <f>VLOOKUP(Sales_Data17[[#This Row],[Delivery Region Index]],Regions_Table[#All],3,0)</f>
        <v>Wagga Wagga</v>
      </c>
      <c r="J3628">
        <v>23</v>
      </c>
      <c r="K3628">
        <v>4</v>
      </c>
      <c r="L3628" t="str">
        <f>VLOOKUP(Sales_Data17[[#This Row],[Product Description Index]],Products_Data[#All],2,0)</f>
        <v>Jeans</v>
      </c>
      <c r="M3628">
        <v>9</v>
      </c>
      <c r="N3628" s="9">
        <v>20.100000000000001</v>
      </c>
      <c r="O3628" s="9">
        <f>Sales_Data17[[#This Row],[Order Quantity]]*Sales_Data17[[#This Row],[Unit Price]]</f>
        <v>180.9</v>
      </c>
      <c r="P3628" s="9">
        <v>12.864000000000001</v>
      </c>
      <c r="Q3628" s="9">
        <f>Sales_Data17[[#This Row],[Line Total]]-(Sales_Data17[[#This Row],[Total Unit Cost]]*Sales_Data17[[#This Row],[Order Quantity]])</f>
        <v>65.123999999999995</v>
      </c>
      <c r="R3628" s="1" t="str">
        <f>TEXT(Sales_Data17[[#This Row],[OrderDate]],"MMM")</f>
        <v>Apr</v>
      </c>
      <c r="S3628" s="1" t="str">
        <f t="shared" si="56"/>
        <v>2014</v>
      </c>
    </row>
    <row r="3629" spans="1:19">
      <c r="A3629" t="s">
        <v>3652</v>
      </c>
      <c r="B3629" s="2">
        <v>41730</v>
      </c>
      <c r="C3629" s="2" t="str">
        <f>VLOOKUP(Sales_Data17[[#This Row],[Customer Name Index]],Customer_Data[#All],2,0)</f>
        <v>Procter Corp</v>
      </c>
      <c r="D3629">
        <v>5</v>
      </c>
      <c r="E3629" t="s">
        <v>2</v>
      </c>
      <c r="F3629" t="s">
        <v>8168</v>
      </c>
      <c r="G3629" t="s">
        <v>8027</v>
      </c>
      <c r="H3629" t="str">
        <f>VLOOKUP(Sales_Data17[[#This Row],[Delivery Region Index]],Regions_Table[#All],2,0)</f>
        <v>New South Wales</v>
      </c>
      <c r="I3629" t="str">
        <f>VLOOKUP(Sales_Data17[[#This Row],[Delivery Region Index]],Regions_Table[#All],3,0)</f>
        <v>Lake Macquarie</v>
      </c>
      <c r="J3629">
        <v>13</v>
      </c>
      <c r="K3629">
        <v>2</v>
      </c>
      <c r="L3629" t="str">
        <f>VLOOKUP(Sales_Data17[[#This Row],[Product Description Index]],Products_Data[#All],2,0)</f>
        <v>Pants</v>
      </c>
      <c r="M3629">
        <v>9</v>
      </c>
      <c r="N3629" s="9">
        <v>570.98888888888894</v>
      </c>
      <c r="O3629" s="9">
        <f>Sales_Data17[[#This Row],[Order Quantity]]*Sales_Data17[[#This Row],[Unit Price]]</f>
        <v>5138.9000000000005</v>
      </c>
      <c r="P3629" s="9">
        <v>399.6922222222222</v>
      </c>
      <c r="Q3629" s="9">
        <f>Sales_Data17[[#This Row],[Line Total]]-(Sales_Data17[[#This Row],[Total Unit Cost]]*Sales_Data17[[#This Row],[Order Quantity]])</f>
        <v>1541.670000000001</v>
      </c>
      <c r="R3629" s="1" t="str">
        <f>TEXT(Sales_Data17[[#This Row],[OrderDate]],"MMM")</f>
        <v>Apr</v>
      </c>
      <c r="S3629" s="1" t="str">
        <f t="shared" si="56"/>
        <v>2014</v>
      </c>
    </row>
    <row r="3630" spans="1:19">
      <c r="A3630" t="s">
        <v>3653</v>
      </c>
      <c r="B3630" s="2">
        <v>41731</v>
      </c>
      <c r="C3630" s="2" t="str">
        <f>VLOOKUP(Sales_Data17[[#This Row],[Customer Name Index]],Customer_Data[#All],2,0)</f>
        <v xml:space="preserve">Qualitest </v>
      </c>
      <c r="D3630">
        <v>19</v>
      </c>
      <c r="E3630" t="s">
        <v>4</v>
      </c>
      <c r="F3630" t="s">
        <v>8168</v>
      </c>
      <c r="G3630" t="s">
        <v>8028</v>
      </c>
      <c r="H3630" t="str">
        <f>VLOOKUP(Sales_Data17[[#This Row],[Delivery Region Index]],Regions_Table[#All],2,0)</f>
        <v>Victoria</v>
      </c>
      <c r="I3630" t="str">
        <f>VLOOKUP(Sales_Data17[[#This Row],[Delivery Region Index]],Regions_Table[#All],3,0)</f>
        <v>Shepparton</v>
      </c>
      <c r="J3630">
        <v>54</v>
      </c>
      <c r="K3630">
        <v>8</v>
      </c>
      <c r="L3630" t="str">
        <f>VLOOKUP(Sales_Data17[[#This Row],[Product Description Index]],Products_Data[#All],2,0)</f>
        <v>Shoes</v>
      </c>
      <c r="M3630">
        <v>1</v>
      </c>
      <c r="N3630" s="9">
        <v>690.1</v>
      </c>
      <c r="O3630" s="9">
        <f>Sales_Data17[[#This Row],[Order Quantity]]*Sales_Data17[[#This Row],[Unit Price]]</f>
        <v>690.1</v>
      </c>
      <c r="P3630" s="9">
        <v>469.26800000000003</v>
      </c>
      <c r="Q3630" s="9">
        <f>Sales_Data17[[#This Row],[Line Total]]-(Sales_Data17[[#This Row],[Total Unit Cost]]*Sales_Data17[[#This Row],[Order Quantity]])</f>
        <v>220.83199999999999</v>
      </c>
      <c r="R3630" s="1" t="str">
        <f>TEXT(Sales_Data17[[#This Row],[OrderDate]],"MMM")</f>
        <v>Apr</v>
      </c>
      <c r="S3630" s="1" t="str">
        <f t="shared" si="56"/>
        <v>2014</v>
      </c>
    </row>
    <row r="3631" spans="1:19">
      <c r="A3631" t="s">
        <v>3654</v>
      </c>
      <c r="B3631" s="2">
        <v>41731</v>
      </c>
      <c r="C3631" s="2" t="str">
        <f>VLOOKUP(Sales_Data17[[#This Row],[Customer Name Index]],Customer_Data[#All],2,0)</f>
        <v>Elorac, Corp</v>
      </c>
      <c r="D3631">
        <v>3</v>
      </c>
      <c r="E3631" t="s">
        <v>4</v>
      </c>
      <c r="F3631" t="s">
        <v>8168</v>
      </c>
      <c r="G3631" t="s">
        <v>8027</v>
      </c>
      <c r="H3631" t="str">
        <f>VLOOKUP(Sales_Data17[[#This Row],[Delivery Region Index]],Regions_Table[#All],2,0)</f>
        <v>New South Wales</v>
      </c>
      <c r="I3631" t="str">
        <f>VLOOKUP(Sales_Data17[[#This Row],[Delivery Region Index]],Regions_Table[#All],3,0)</f>
        <v>Dubbo</v>
      </c>
      <c r="J3631">
        <v>8</v>
      </c>
      <c r="K3631">
        <v>2</v>
      </c>
      <c r="L3631" t="str">
        <f>VLOOKUP(Sales_Data17[[#This Row],[Product Description Index]],Products_Data[#All],2,0)</f>
        <v>Pants</v>
      </c>
      <c r="M3631">
        <v>5</v>
      </c>
      <c r="N3631" s="9">
        <v>28.288888888888888</v>
      </c>
      <c r="O3631" s="9">
        <f>Sales_Data17[[#This Row],[Order Quantity]]*Sales_Data17[[#This Row],[Unit Price]]</f>
        <v>141.44444444444443</v>
      </c>
      <c r="P3631" s="9">
        <v>22.348222222222223</v>
      </c>
      <c r="Q3631" s="9">
        <f>Sales_Data17[[#This Row],[Line Total]]-(Sales_Data17[[#This Row],[Total Unit Cost]]*Sales_Data17[[#This Row],[Order Quantity]])</f>
        <v>29.703333333333319</v>
      </c>
      <c r="R3631" s="1" t="str">
        <f>TEXT(Sales_Data17[[#This Row],[OrderDate]],"MMM")</f>
        <v>Apr</v>
      </c>
      <c r="S3631" s="1" t="str">
        <f t="shared" si="56"/>
        <v>2014</v>
      </c>
    </row>
    <row r="3632" spans="1:19">
      <c r="A3632" t="s">
        <v>3655</v>
      </c>
      <c r="B3632" s="2">
        <v>41731</v>
      </c>
      <c r="C3632" s="2" t="str">
        <f>VLOOKUP(Sales_Data17[[#This Row],[Customer Name Index]],Customer_Data[#All],2,0)</f>
        <v>Rochester Ltd</v>
      </c>
      <c r="D3632">
        <v>15</v>
      </c>
      <c r="E3632" t="s">
        <v>3</v>
      </c>
      <c r="F3632" t="s">
        <v>8168</v>
      </c>
      <c r="G3632" t="s">
        <v>8025</v>
      </c>
      <c r="H3632" t="str">
        <f>VLOOKUP(Sales_Data17[[#This Row],[Delivery Region Index]],Regions_Table[#All],2,0)</f>
        <v>Queensland</v>
      </c>
      <c r="I3632" t="str">
        <f>VLOOKUP(Sales_Data17[[#This Row],[Delivery Region Index]],Regions_Table[#All],3,0)</f>
        <v>Sunshine Coast</v>
      </c>
      <c r="J3632">
        <v>42</v>
      </c>
      <c r="K3632">
        <v>6</v>
      </c>
      <c r="L3632" t="str">
        <f>VLOOKUP(Sales_Data17[[#This Row],[Product Description Index]],Products_Data[#All],2,0)</f>
        <v>Socks</v>
      </c>
      <c r="M3632">
        <v>9</v>
      </c>
      <c r="N3632" s="9">
        <v>111.66666666666667</v>
      </c>
      <c r="O3632" s="9">
        <f>Sales_Data17[[#This Row],[Order Quantity]]*Sales_Data17[[#This Row],[Unit Price]]</f>
        <v>1005</v>
      </c>
      <c r="P3632" s="9">
        <v>55.833333333333336</v>
      </c>
      <c r="Q3632" s="9">
        <f>Sales_Data17[[#This Row],[Line Total]]-(Sales_Data17[[#This Row],[Total Unit Cost]]*Sales_Data17[[#This Row],[Order Quantity]])</f>
        <v>502.5</v>
      </c>
      <c r="R3632" s="1" t="str">
        <f>TEXT(Sales_Data17[[#This Row],[OrderDate]],"MMM")</f>
        <v>Apr</v>
      </c>
      <c r="S3632" s="1" t="str">
        <f t="shared" si="56"/>
        <v>2014</v>
      </c>
    </row>
    <row r="3633" spans="1:19">
      <c r="A3633" t="s">
        <v>3656</v>
      </c>
      <c r="B3633" s="2">
        <v>41731</v>
      </c>
      <c r="C3633" s="2" t="str">
        <f>VLOOKUP(Sales_Data17[[#This Row],[Customer Name Index]],Customer_Data[#All],2,0)</f>
        <v>Pure Group</v>
      </c>
      <c r="D3633">
        <v>17</v>
      </c>
      <c r="E3633" t="s">
        <v>4</v>
      </c>
      <c r="F3633" t="s">
        <v>8168</v>
      </c>
      <c r="G3633" t="s">
        <v>8025</v>
      </c>
      <c r="H3633" t="str">
        <f>VLOOKUP(Sales_Data17[[#This Row],[Delivery Region Index]],Regions_Table[#All],2,0)</f>
        <v>Victoria</v>
      </c>
      <c r="I3633" t="str">
        <f>VLOOKUP(Sales_Data17[[#This Row],[Delivery Region Index]],Regions_Table[#All],3,0)</f>
        <v>Benalla</v>
      </c>
      <c r="J3633">
        <v>48</v>
      </c>
      <c r="K3633">
        <v>7</v>
      </c>
      <c r="L3633" t="str">
        <f>VLOOKUP(Sales_Data17[[#This Row],[Product Description Index]],Products_Data[#All],2,0)</f>
        <v>Dress Shirts</v>
      </c>
      <c r="M3633">
        <v>1</v>
      </c>
      <c r="N3633" s="9">
        <v>270.23333333333335</v>
      </c>
      <c r="O3633" s="9">
        <f>Sales_Data17[[#This Row],[Order Quantity]]*Sales_Data17[[#This Row],[Unit Price]]</f>
        <v>270.23333333333335</v>
      </c>
      <c r="P3633" s="9">
        <v>175.65166666666667</v>
      </c>
      <c r="Q3633" s="9">
        <f>Sales_Data17[[#This Row],[Line Total]]-(Sales_Data17[[#This Row],[Total Unit Cost]]*Sales_Data17[[#This Row],[Order Quantity]])</f>
        <v>94.581666666666678</v>
      </c>
      <c r="R3633" s="1" t="str">
        <f>TEXT(Sales_Data17[[#This Row],[OrderDate]],"MMM")</f>
        <v>Apr</v>
      </c>
      <c r="S3633" s="1" t="str">
        <f t="shared" si="56"/>
        <v>2014</v>
      </c>
    </row>
    <row r="3634" spans="1:19">
      <c r="A3634" t="s">
        <v>3657</v>
      </c>
      <c r="B3634" s="2">
        <v>41732</v>
      </c>
      <c r="C3634" s="2" t="str">
        <f>VLOOKUP(Sales_Data17[[#This Row],[Customer Name Index]],Customer_Data[#All],2,0)</f>
        <v xml:space="preserve">Linde </v>
      </c>
      <c r="D3634">
        <v>14</v>
      </c>
      <c r="E3634" t="s">
        <v>2</v>
      </c>
      <c r="F3634" t="s">
        <v>8168</v>
      </c>
      <c r="G3634" t="s">
        <v>8026</v>
      </c>
      <c r="H3634" t="str">
        <f>VLOOKUP(Sales_Data17[[#This Row],[Delivery Region Index]],Regions_Table[#All],2,0)</f>
        <v>Queensland</v>
      </c>
      <c r="I3634" t="str">
        <f>VLOOKUP(Sales_Data17[[#This Row],[Delivery Region Index]],Regions_Table[#All],3,0)</f>
        <v>Redcliffe</v>
      </c>
      <c r="J3634">
        <v>40</v>
      </c>
      <c r="K3634">
        <v>6</v>
      </c>
      <c r="L3634" t="str">
        <f>VLOOKUP(Sales_Data17[[#This Row],[Product Description Index]],Products_Data[#All],2,0)</f>
        <v>Socks</v>
      </c>
      <c r="M3634">
        <v>5</v>
      </c>
      <c r="N3634" s="9">
        <v>27.544444444444444</v>
      </c>
      <c r="O3634" s="9">
        <f>Sales_Data17[[#This Row],[Order Quantity]]*Sales_Data17[[#This Row],[Unit Price]]</f>
        <v>137.72222222222223</v>
      </c>
      <c r="P3634" s="9">
        <v>14.047666666666666</v>
      </c>
      <c r="Q3634" s="9">
        <f>Sales_Data17[[#This Row],[Line Total]]-(Sales_Data17[[#This Row],[Total Unit Cost]]*Sales_Data17[[#This Row],[Order Quantity]])</f>
        <v>67.483888888888899</v>
      </c>
      <c r="R3634" s="1" t="str">
        <f>TEXT(Sales_Data17[[#This Row],[OrderDate]],"MMM")</f>
        <v>Apr</v>
      </c>
      <c r="S3634" s="1" t="str">
        <f t="shared" si="56"/>
        <v>2014</v>
      </c>
    </row>
    <row r="3635" spans="1:19">
      <c r="A3635" t="s">
        <v>3658</v>
      </c>
      <c r="B3635" s="2">
        <v>41732</v>
      </c>
      <c r="C3635" s="2" t="str">
        <f>VLOOKUP(Sales_Data17[[#This Row],[Customer Name Index]],Customer_Data[#All],2,0)</f>
        <v xml:space="preserve">Ei </v>
      </c>
      <c r="D3635">
        <v>9</v>
      </c>
      <c r="E3635" t="s">
        <v>2</v>
      </c>
      <c r="F3635" t="s">
        <v>8168</v>
      </c>
      <c r="G3635" t="s">
        <v>8027</v>
      </c>
      <c r="H3635" t="str">
        <f>VLOOKUP(Sales_Data17[[#This Row],[Delivery Region Index]],Regions_Table[#All],2,0)</f>
        <v>Queensland</v>
      </c>
      <c r="I3635" t="str">
        <f>VLOOKUP(Sales_Data17[[#This Row],[Delivery Region Index]],Regions_Table[#All],3,0)</f>
        <v>Brisbane</v>
      </c>
      <c r="J3635">
        <v>26</v>
      </c>
      <c r="K3635">
        <v>4</v>
      </c>
      <c r="L3635" t="str">
        <f>VLOOKUP(Sales_Data17[[#This Row],[Product Description Index]],Products_Data[#All],2,0)</f>
        <v>Jeans</v>
      </c>
      <c r="M3635">
        <v>7</v>
      </c>
      <c r="N3635" s="9">
        <v>125.8111111111111</v>
      </c>
      <c r="O3635" s="9">
        <f>Sales_Data17[[#This Row],[Order Quantity]]*Sales_Data17[[#This Row],[Unit Price]]</f>
        <v>880.67777777777769</v>
      </c>
      <c r="P3635" s="9">
        <v>74.228555555555545</v>
      </c>
      <c r="Q3635" s="9">
        <f>Sales_Data17[[#This Row],[Line Total]]-(Sales_Data17[[#This Row],[Total Unit Cost]]*Sales_Data17[[#This Row],[Order Quantity]])</f>
        <v>361.07788888888888</v>
      </c>
      <c r="R3635" s="1" t="str">
        <f>TEXT(Sales_Data17[[#This Row],[OrderDate]],"MMM")</f>
        <v>Apr</v>
      </c>
      <c r="S3635" s="1" t="str">
        <f t="shared" si="56"/>
        <v>2014</v>
      </c>
    </row>
    <row r="3636" spans="1:19">
      <c r="A3636" t="s">
        <v>3659</v>
      </c>
      <c r="B3636" s="2">
        <v>41732</v>
      </c>
      <c r="C3636" s="2" t="str">
        <f>VLOOKUP(Sales_Data17[[#This Row],[Customer Name Index]],Customer_Data[#All],2,0)</f>
        <v>New Ltd</v>
      </c>
      <c r="D3636">
        <v>7</v>
      </c>
      <c r="E3636" t="s">
        <v>3</v>
      </c>
      <c r="F3636" t="s">
        <v>8168</v>
      </c>
      <c r="G3636" t="s">
        <v>8027</v>
      </c>
      <c r="H3636" t="str">
        <f>VLOOKUP(Sales_Data17[[#This Row],[Delivery Region Index]],Regions_Table[#All],2,0)</f>
        <v>New South Wales</v>
      </c>
      <c r="I3636" t="str">
        <f>VLOOKUP(Sales_Data17[[#This Row],[Delivery Region Index]],Regions_Table[#All],3,0)</f>
        <v>Port Macquarie</v>
      </c>
      <c r="J3636">
        <v>19</v>
      </c>
      <c r="K3636">
        <v>3</v>
      </c>
      <c r="L3636" t="str">
        <f>VLOOKUP(Sales_Data17[[#This Row],[Product Description Index]],Products_Data[#All],2,0)</f>
        <v>Sunglasses</v>
      </c>
      <c r="M3636">
        <v>8</v>
      </c>
      <c r="N3636" s="9">
        <v>115.38888888888889</v>
      </c>
      <c r="O3636" s="9">
        <f>Sales_Data17[[#This Row],[Order Quantity]]*Sales_Data17[[#This Row],[Unit Price]]</f>
        <v>923.11111111111109</v>
      </c>
      <c r="P3636" s="9">
        <v>73.848888888888894</v>
      </c>
      <c r="Q3636" s="9">
        <f>Sales_Data17[[#This Row],[Line Total]]-(Sales_Data17[[#This Row],[Total Unit Cost]]*Sales_Data17[[#This Row],[Order Quantity]])</f>
        <v>332.31999999999994</v>
      </c>
      <c r="R3636" s="1" t="str">
        <f>TEXT(Sales_Data17[[#This Row],[OrderDate]],"MMM")</f>
        <v>Apr</v>
      </c>
      <c r="S3636" s="1" t="str">
        <f t="shared" si="56"/>
        <v>2014</v>
      </c>
    </row>
    <row r="3637" spans="1:19">
      <c r="A3637" t="s">
        <v>3660</v>
      </c>
      <c r="B3637" s="2">
        <v>41732</v>
      </c>
      <c r="C3637" s="2" t="str">
        <f>VLOOKUP(Sales_Data17[[#This Row],[Customer Name Index]],Customer_Data[#All],2,0)</f>
        <v xml:space="preserve">Linde </v>
      </c>
      <c r="D3637">
        <v>14</v>
      </c>
      <c r="E3637" t="s">
        <v>4</v>
      </c>
      <c r="F3637" t="s">
        <v>8168</v>
      </c>
      <c r="G3637" t="s">
        <v>8026</v>
      </c>
      <c r="H3637" t="str">
        <f>VLOOKUP(Sales_Data17[[#This Row],[Delivery Region Index]],Regions_Table[#All],2,0)</f>
        <v>Queensland</v>
      </c>
      <c r="I3637" t="str">
        <f>VLOOKUP(Sales_Data17[[#This Row],[Delivery Region Index]],Regions_Table[#All],3,0)</f>
        <v>Mount Isa</v>
      </c>
      <c r="J3637">
        <v>38</v>
      </c>
      <c r="K3637">
        <v>6</v>
      </c>
      <c r="L3637" t="str">
        <f>VLOOKUP(Sales_Data17[[#This Row],[Product Description Index]],Products_Data[#All],2,0)</f>
        <v>Socks</v>
      </c>
      <c r="M3637">
        <v>2</v>
      </c>
      <c r="N3637" s="9">
        <v>23.077777777777779</v>
      </c>
      <c r="O3637" s="9">
        <f>Sales_Data17[[#This Row],[Order Quantity]]*Sales_Data17[[#This Row],[Unit Price]]</f>
        <v>46.155555555555559</v>
      </c>
      <c r="P3637" s="9">
        <v>9.9234444444444456</v>
      </c>
      <c r="Q3637" s="9">
        <f>Sales_Data17[[#This Row],[Line Total]]-(Sales_Data17[[#This Row],[Total Unit Cost]]*Sales_Data17[[#This Row],[Order Quantity]])</f>
        <v>26.308666666666667</v>
      </c>
      <c r="R3637" s="1" t="str">
        <f>TEXT(Sales_Data17[[#This Row],[OrderDate]],"MMM")</f>
        <v>Apr</v>
      </c>
      <c r="S3637" s="1" t="str">
        <f t="shared" si="56"/>
        <v>2014</v>
      </c>
    </row>
    <row r="3638" spans="1:19">
      <c r="A3638" t="s">
        <v>3661</v>
      </c>
      <c r="B3638" s="2">
        <v>41733</v>
      </c>
      <c r="C3638" s="2" t="str">
        <f>VLOOKUP(Sales_Data17[[#This Row],[Customer Name Index]],Customer_Data[#All],2,0)</f>
        <v>21st Ltd</v>
      </c>
      <c r="D3638">
        <v>10</v>
      </c>
      <c r="E3638" t="s">
        <v>2</v>
      </c>
      <c r="F3638" t="s">
        <v>8168</v>
      </c>
      <c r="G3638" t="s">
        <v>8027</v>
      </c>
      <c r="H3638" t="str">
        <f>VLOOKUP(Sales_Data17[[#This Row],[Delivery Region Index]],Regions_Table[#All],2,0)</f>
        <v>Queensland</v>
      </c>
      <c r="I3638" t="str">
        <f>VLOOKUP(Sales_Data17[[#This Row],[Delivery Region Index]],Regions_Table[#All],3,0)</f>
        <v>Bundaberg</v>
      </c>
      <c r="J3638">
        <v>27</v>
      </c>
      <c r="K3638">
        <v>4</v>
      </c>
      <c r="L3638" t="str">
        <f>VLOOKUP(Sales_Data17[[#This Row],[Product Description Index]],Products_Data[#All],2,0)</f>
        <v>Jeans</v>
      </c>
      <c r="M3638">
        <v>2</v>
      </c>
      <c r="N3638" s="9">
        <v>256.83333333333331</v>
      </c>
      <c r="O3638" s="9">
        <f>Sales_Data17[[#This Row],[Order Quantity]]*Sales_Data17[[#This Row],[Unit Price]]</f>
        <v>513.66666666666663</v>
      </c>
      <c r="P3638" s="9">
        <v>192.625</v>
      </c>
      <c r="Q3638" s="9">
        <f>Sales_Data17[[#This Row],[Line Total]]-(Sales_Data17[[#This Row],[Total Unit Cost]]*Sales_Data17[[#This Row],[Order Quantity]])</f>
        <v>128.41666666666663</v>
      </c>
      <c r="R3638" s="1" t="str">
        <f>TEXT(Sales_Data17[[#This Row],[OrderDate]],"MMM")</f>
        <v>Apr</v>
      </c>
      <c r="S3638" s="1" t="str">
        <f t="shared" si="56"/>
        <v>2014</v>
      </c>
    </row>
    <row r="3639" spans="1:19">
      <c r="A3639" t="s">
        <v>3662</v>
      </c>
      <c r="B3639" s="2">
        <v>41733</v>
      </c>
      <c r="C3639" s="2" t="str">
        <f>VLOOKUP(Sales_Data17[[#This Row],[Customer Name Index]],Customer_Data[#All],2,0)</f>
        <v xml:space="preserve">Medline </v>
      </c>
      <c r="D3639">
        <v>12</v>
      </c>
      <c r="E3639" t="s">
        <v>3</v>
      </c>
      <c r="F3639" t="s">
        <v>8168</v>
      </c>
      <c r="G3639" t="s">
        <v>8026</v>
      </c>
      <c r="H3639" t="str">
        <f>VLOOKUP(Sales_Data17[[#This Row],[Delivery Region Index]],Regions_Table[#All],2,0)</f>
        <v>Queensland</v>
      </c>
      <c r="I3639" t="str">
        <f>VLOOKUP(Sales_Data17[[#This Row],[Delivery Region Index]],Regions_Table[#All],3,0)</f>
        <v>Ipswich</v>
      </c>
      <c r="J3639">
        <v>34</v>
      </c>
      <c r="K3639">
        <v>5</v>
      </c>
      <c r="L3639" t="str">
        <f>VLOOKUP(Sales_Data17[[#This Row],[Product Description Index]],Products_Data[#All],2,0)</f>
        <v>Hats</v>
      </c>
      <c r="M3639">
        <v>6</v>
      </c>
      <c r="N3639" s="9">
        <v>333.51111111111112</v>
      </c>
      <c r="O3639" s="9">
        <f>Sales_Data17[[#This Row],[Order Quantity]]*Sales_Data17[[#This Row],[Unit Price]]</f>
        <v>2001.0666666666666</v>
      </c>
      <c r="P3639" s="9">
        <v>260.13866666666667</v>
      </c>
      <c r="Q3639" s="9">
        <f>Sales_Data17[[#This Row],[Line Total]]-(Sales_Data17[[#This Row],[Total Unit Cost]]*Sales_Data17[[#This Row],[Order Quantity]])</f>
        <v>440.23466666666673</v>
      </c>
      <c r="R3639" s="1" t="str">
        <f>TEXT(Sales_Data17[[#This Row],[OrderDate]],"MMM")</f>
        <v>Apr</v>
      </c>
      <c r="S3639" s="1" t="str">
        <f t="shared" si="56"/>
        <v>2014</v>
      </c>
    </row>
    <row r="3640" spans="1:19">
      <c r="A3640" t="s">
        <v>3663</v>
      </c>
      <c r="B3640" s="2">
        <v>41733</v>
      </c>
      <c r="C3640" s="2" t="str">
        <f>VLOOKUP(Sales_Data17[[#This Row],[Customer Name Index]],Customer_Data[#All],2,0)</f>
        <v>Pure Group</v>
      </c>
      <c r="D3640">
        <v>17</v>
      </c>
      <c r="E3640" t="s">
        <v>4</v>
      </c>
      <c r="F3640" t="s">
        <v>8168</v>
      </c>
      <c r="G3640" t="s">
        <v>8025</v>
      </c>
      <c r="H3640" t="str">
        <f>VLOOKUP(Sales_Data17[[#This Row],[Delivery Region Index]],Regions_Table[#All],2,0)</f>
        <v>Victoria</v>
      </c>
      <c r="I3640" t="str">
        <f>VLOOKUP(Sales_Data17[[#This Row],[Delivery Region Index]],Regions_Table[#All],3,0)</f>
        <v>Benalla</v>
      </c>
      <c r="J3640">
        <v>48</v>
      </c>
      <c r="K3640">
        <v>7</v>
      </c>
      <c r="L3640" t="str">
        <f>VLOOKUP(Sales_Data17[[#This Row],[Product Description Index]],Products_Data[#All],2,0)</f>
        <v>Dress Shirts</v>
      </c>
      <c r="M3640">
        <v>3</v>
      </c>
      <c r="N3640" s="9">
        <v>18.611111111111111</v>
      </c>
      <c r="O3640" s="9">
        <f>Sales_Data17[[#This Row],[Order Quantity]]*Sales_Data17[[#This Row],[Unit Price]]</f>
        <v>55.833333333333329</v>
      </c>
      <c r="P3640" s="9">
        <v>12.283333333333335</v>
      </c>
      <c r="Q3640" s="9">
        <f>Sales_Data17[[#This Row],[Line Total]]-(Sales_Data17[[#This Row],[Total Unit Cost]]*Sales_Data17[[#This Row],[Order Quantity]])</f>
        <v>18.98333333333332</v>
      </c>
      <c r="R3640" s="1" t="str">
        <f>TEXT(Sales_Data17[[#This Row],[OrderDate]],"MMM")</f>
        <v>Apr</v>
      </c>
      <c r="S3640" s="1" t="str">
        <f t="shared" si="56"/>
        <v>2014</v>
      </c>
    </row>
    <row r="3641" spans="1:19">
      <c r="A3641" t="s">
        <v>3664</v>
      </c>
      <c r="B3641" s="2">
        <v>41734</v>
      </c>
      <c r="C3641" s="2" t="str">
        <f>VLOOKUP(Sales_Data17[[#This Row],[Customer Name Index]],Customer_Data[#All],2,0)</f>
        <v>Rochester Ltd</v>
      </c>
      <c r="D3641">
        <v>15</v>
      </c>
      <c r="E3641" t="s">
        <v>3</v>
      </c>
      <c r="F3641" t="s">
        <v>8168</v>
      </c>
      <c r="G3641" t="s">
        <v>8025</v>
      </c>
      <c r="H3641" t="str">
        <f>VLOOKUP(Sales_Data17[[#This Row],[Delivery Region Index]],Regions_Table[#All],2,0)</f>
        <v>Queensland</v>
      </c>
      <c r="I3641" t="str">
        <f>VLOOKUP(Sales_Data17[[#This Row],[Delivery Region Index]],Regions_Table[#All],3,0)</f>
        <v>Thuringowa</v>
      </c>
      <c r="J3641">
        <v>43</v>
      </c>
      <c r="K3641">
        <v>6</v>
      </c>
      <c r="L3641" t="str">
        <f>VLOOKUP(Sales_Data17[[#This Row],[Product Description Index]],Products_Data[#All],2,0)</f>
        <v>Socks</v>
      </c>
      <c r="M3641">
        <v>2</v>
      </c>
      <c r="N3641" s="9">
        <v>428.8</v>
      </c>
      <c r="O3641" s="9">
        <f>Sales_Data17[[#This Row],[Order Quantity]]*Sales_Data17[[#This Row],[Unit Price]]</f>
        <v>857.6</v>
      </c>
      <c r="P3641" s="9">
        <v>222.976</v>
      </c>
      <c r="Q3641" s="9">
        <f>Sales_Data17[[#This Row],[Line Total]]-(Sales_Data17[[#This Row],[Total Unit Cost]]*Sales_Data17[[#This Row],[Order Quantity]])</f>
        <v>411.64800000000002</v>
      </c>
      <c r="R3641" s="1" t="str">
        <f>TEXT(Sales_Data17[[#This Row],[OrderDate]],"MMM")</f>
        <v>Apr</v>
      </c>
      <c r="S3641" s="1" t="str">
        <f t="shared" si="56"/>
        <v>2014</v>
      </c>
    </row>
    <row r="3642" spans="1:19">
      <c r="A3642" t="s">
        <v>3665</v>
      </c>
      <c r="B3642" s="2">
        <v>41734</v>
      </c>
      <c r="C3642" s="2" t="str">
        <f>VLOOKUP(Sales_Data17[[#This Row],[Customer Name Index]],Customer_Data[#All],2,0)</f>
        <v>3LAB, Ltd</v>
      </c>
      <c r="D3642">
        <v>16</v>
      </c>
      <c r="E3642" t="s">
        <v>2</v>
      </c>
      <c r="F3642" t="s">
        <v>8168</v>
      </c>
      <c r="G3642" t="s">
        <v>8025</v>
      </c>
      <c r="H3642" t="str">
        <f>VLOOKUP(Sales_Data17[[#This Row],[Delivery Region Index]],Regions_Table[#All],2,0)</f>
        <v>South Australia</v>
      </c>
      <c r="I3642" t="str">
        <f>VLOOKUP(Sales_Data17[[#This Row],[Delivery Region Index]],Regions_Table[#All],3,0)</f>
        <v>Adelaide</v>
      </c>
      <c r="J3642">
        <v>46</v>
      </c>
      <c r="K3642">
        <v>7</v>
      </c>
      <c r="L3642" t="str">
        <f>VLOOKUP(Sales_Data17[[#This Row],[Product Description Index]],Products_Data[#All],2,0)</f>
        <v>Dress Shirts</v>
      </c>
      <c r="M3642">
        <v>4</v>
      </c>
      <c r="N3642" s="9">
        <v>26.055555555555557</v>
      </c>
      <c r="O3642" s="9">
        <f>Sales_Data17[[#This Row],[Order Quantity]]*Sales_Data17[[#This Row],[Unit Price]]</f>
        <v>104.22222222222223</v>
      </c>
      <c r="P3642" s="9">
        <v>14.851666666666667</v>
      </c>
      <c r="Q3642" s="9">
        <f>Sales_Data17[[#This Row],[Line Total]]-(Sales_Data17[[#This Row],[Total Unit Cost]]*Sales_Data17[[#This Row],[Order Quantity]])</f>
        <v>44.815555555555562</v>
      </c>
      <c r="R3642" s="1" t="str">
        <f>TEXT(Sales_Data17[[#This Row],[OrderDate]],"MMM")</f>
        <v>Apr</v>
      </c>
      <c r="S3642" s="1" t="str">
        <f t="shared" si="56"/>
        <v>2014</v>
      </c>
    </row>
    <row r="3643" spans="1:19">
      <c r="A3643" t="s">
        <v>3666</v>
      </c>
      <c r="B3643" s="2">
        <v>41734</v>
      </c>
      <c r="C3643" s="2" t="str">
        <f>VLOOKUP(Sales_Data17[[#This Row],[Customer Name Index]],Customer_Data[#All],2,0)</f>
        <v>PEDIFIX, Corp</v>
      </c>
      <c r="D3643">
        <v>6</v>
      </c>
      <c r="E3643" t="s">
        <v>4</v>
      </c>
      <c r="F3643" t="s">
        <v>8168</v>
      </c>
      <c r="G3643" t="s">
        <v>8027</v>
      </c>
      <c r="H3643" t="str">
        <f>VLOOKUP(Sales_Data17[[#This Row],[Delivery Region Index]],Regions_Table[#All],2,0)</f>
        <v>New South Wales</v>
      </c>
      <c r="I3643" t="str">
        <f>VLOOKUP(Sales_Data17[[#This Row],[Delivery Region Index]],Regions_Table[#All],3,0)</f>
        <v>Maitland</v>
      </c>
      <c r="J3643">
        <v>15</v>
      </c>
      <c r="K3643">
        <v>3</v>
      </c>
      <c r="L3643" t="str">
        <f>VLOOKUP(Sales_Data17[[#This Row],[Product Description Index]],Products_Data[#All],2,0)</f>
        <v>Sunglasses</v>
      </c>
      <c r="M3643">
        <v>8</v>
      </c>
      <c r="N3643" s="9">
        <v>114.64444444444445</v>
      </c>
      <c r="O3643" s="9">
        <f>Sales_Data17[[#This Row],[Order Quantity]]*Sales_Data17[[#This Row],[Unit Price]]</f>
        <v>917.15555555555557</v>
      </c>
      <c r="P3643" s="9">
        <v>76.811777777777777</v>
      </c>
      <c r="Q3643" s="9">
        <f>Sales_Data17[[#This Row],[Line Total]]-(Sales_Data17[[#This Row],[Total Unit Cost]]*Sales_Data17[[#This Row],[Order Quantity]])</f>
        <v>302.66133333333335</v>
      </c>
      <c r="R3643" s="1" t="str">
        <f>TEXT(Sales_Data17[[#This Row],[OrderDate]],"MMM")</f>
        <v>Apr</v>
      </c>
      <c r="S3643" s="1" t="str">
        <f t="shared" si="56"/>
        <v>2014</v>
      </c>
    </row>
    <row r="3644" spans="1:19">
      <c r="A3644" t="s">
        <v>3667</v>
      </c>
      <c r="B3644" s="2">
        <v>41734</v>
      </c>
      <c r="C3644" s="2" t="str">
        <f>VLOOKUP(Sales_Data17[[#This Row],[Customer Name Index]],Customer_Data[#All],2,0)</f>
        <v xml:space="preserve">WakeFern </v>
      </c>
      <c r="D3644">
        <v>2</v>
      </c>
      <c r="E3644" t="s">
        <v>4</v>
      </c>
      <c r="F3644" t="s">
        <v>8168</v>
      </c>
      <c r="G3644" t="s">
        <v>8027</v>
      </c>
      <c r="H3644" t="str">
        <f>VLOOKUP(Sales_Data17[[#This Row],[Delivery Region Index]],Regions_Table[#All],2,0)</f>
        <v>New South Wales</v>
      </c>
      <c r="I3644" t="str">
        <f>VLOOKUP(Sales_Data17[[#This Row],[Delivery Region Index]],Regions_Table[#All],3,0)</f>
        <v>Cessnock</v>
      </c>
      <c r="J3644">
        <v>6</v>
      </c>
      <c r="K3644">
        <v>1</v>
      </c>
      <c r="L3644" t="str">
        <f>VLOOKUP(Sales_Data17[[#This Row],[Product Description Index]],Products_Data[#All],2,0)</f>
        <v>Shirts</v>
      </c>
      <c r="M3644">
        <v>8</v>
      </c>
      <c r="N3644" s="9">
        <v>424.33333333333331</v>
      </c>
      <c r="O3644" s="9">
        <f>Sales_Data17[[#This Row],[Order Quantity]]*Sales_Data17[[#This Row],[Unit Price]]</f>
        <v>3394.6666666666665</v>
      </c>
      <c r="P3644" s="9">
        <v>314.00666666666666</v>
      </c>
      <c r="Q3644" s="9">
        <f>Sales_Data17[[#This Row],[Line Total]]-(Sales_Data17[[#This Row],[Total Unit Cost]]*Sales_Data17[[#This Row],[Order Quantity]])</f>
        <v>882.61333333333323</v>
      </c>
      <c r="R3644" s="1" t="str">
        <f>TEXT(Sales_Data17[[#This Row],[OrderDate]],"MMM")</f>
        <v>Apr</v>
      </c>
      <c r="S3644" s="1" t="str">
        <f t="shared" si="56"/>
        <v>2014</v>
      </c>
    </row>
    <row r="3645" spans="1:19">
      <c r="A3645" t="s">
        <v>3668</v>
      </c>
      <c r="B3645" s="2">
        <v>41734</v>
      </c>
      <c r="C3645" s="2" t="str">
        <f>VLOOKUP(Sales_Data17[[#This Row],[Customer Name Index]],Customer_Data[#All],2,0)</f>
        <v>Procter Corp</v>
      </c>
      <c r="D3645">
        <v>5</v>
      </c>
      <c r="E3645" t="s">
        <v>4</v>
      </c>
      <c r="F3645" t="s">
        <v>8168</v>
      </c>
      <c r="G3645" t="s">
        <v>8027</v>
      </c>
      <c r="H3645" t="str">
        <f>VLOOKUP(Sales_Data17[[#This Row],[Delivery Region Index]],Regions_Table[#All],2,0)</f>
        <v>New South Wales</v>
      </c>
      <c r="I3645" t="str">
        <f>VLOOKUP(Sales_Data17[[#This Row],[Delivery Region Index]],Regions_Table[#All],3,0)</f>
        <v>Griffith</v>
      </c>
      <c r="J3645">
        <v>12</v>
      </c>
      <c r="K3645">
        <v>2</v>
      </c>
      <c r="L3645" t="str">
        <f>VLOOKUP(Sales_Data17[[#This Row],[Product Description Index]],Products_Data[#All],2,0)</f>
        <v>Pants</v>
      </c>
      <c r="M3645">
        <v>4</v>
      </c>
      <c r="N3645" s="9">
        <v>408.70000000000005</v>
      </c>
      <c r="O3645" s="9">
        <f>Sales_Data17[[#This Row],[Order Quantity]]*Sales_Data17[[#This Row],[Unit Price]]</f>
        <v>1634.8000000000002</v>
      </c>
      <c r="P3645" s="9">
        <v>273.82900000000001</v>
      </c>
      <c r="Q3645" s="9">
        <f>Sales_Data17[[#This Row],[Line Total]]-(Sales_Data17[[#This Row],[Total Unit Cost]]*Sales_Data17[[#This Row],[Order Quantity]])</f>
        <v>539.48400000000015</v>
      </c>
      <c r="R3645" s="1" t="str">
        <f>TEXT(Sales_Data17[[#This Row],[OrderDate]],"MMM")</f>
        <v>Apr</v>
      </c>
      <c r="S3645" s="1" t="str">
        <f t="shared" si="56"/>
        <v>2014</v>
      </c>
    </row>
    <row r="3646" spans="1:19">
      <c r="A3646" t="s">
        <v>3669</v>
      </c>
      <c r="B3646" s="2">
        <v>41735</v>
      </c>
      <c r="C3646" s="2" t="str">
        <f>VLOOKUP(Sales_Data17[[#This Row],[Customer Name Index]],Customer_Data[#All],2,0)</f>
        <v>Rochester Ltd</v>
      </c>
      <c r="D3646">
        <v>15</v>
      </c>
      <c r="E3646" t="s">
        <v>4</v>
      </c>
      <c r="F3646" t="s">
        <v>8168</v>
      </c>
      <c r="G3646" t="s">
        <v>8025</v>
      </c>
      <c r="H3646" t="str">
        <f>VLOOKUP(Sales_Data17[[#This Row],[Delivery Region Index]],Regions_Table[#All],2,0)</f>
        <v>Queensland</v>
      </c>
      <c r="I3646" t="str">
        <f>VLOOKUP(Sales_Data17[[#This Row],[Delivery Region Index]],Regions_Table[#All],3,0)</f>
        <v>Sunshine Coast</v>
      </c>
      <c r="J3646">
        <v>42</v>
      </c>
      <c r="K3646">
        <v>6</v>
      </c>
      <c r="L3646" t="str">
        <f>VLOOKUP(Sales_Data17[[#This Row],[Product Description Index]],Products_Data[#All],2,0)</f>
        <v>Socks</v>
      </c>
      <c r="M3646">
        <v>5</v>
      </c>
      <c r="N3646" s="9">
        <v>107.94444444444444</v>
      </c>
      <c r="O3646" s="9">
        <f>Sales_Data17[[#This Row],[Order Quantity]]*Sales_Data17[[#This Row],[Unit Price]]</f>
        <v>539.72222222222217</v>
      </c>
      <c r="P3646" s="9">
        <v>46.416111111111114</v>
      </c>
      <c r="Q3646" s="9">
        <f>Sales_Data17[[#This Row],[Line Total]]-(Sales_Data17[[#This Row],[Total Unit Cost]]*Sales_Data17[[#This Row],[Order Quantity]])</f>
        <v>307.64166666666659</v>
      </c>
      <c r="R3646" s="1" t="str">
        <f>TEXT(Sales_Data17[[#This Row],[OrderDate]],"MMM")</f>
        <v>Apr</v>
      </c>
      <c r="S3646" s="1" t="str">
        <f t="shared" si="56"/>
        <v>2014</v>
      </c>
    </row>
    <row r="3647" spans="1:19">
      <c r="A3647" t="s">
        <v>3670</v>
      </c>
      <c r="B3647" s="2">
        <v>41735</v>
      </c>
      <c r="C3647" s="2" t="str">
        <f>VLOOKUP(Sales_Data17[[#This Row],[Customer Name Index]],Customer_Data[#All],2,0)</f>
        <v xml:space="preserve">Medline </v>
      </c>
      <c r="D3647">
        <v>12</v>
      </c>
      <c r="E3647" t="s">
        <v>2</v>
      </c>
      <c r="F3647" t="s">
        <v>8168</v>
      </c>
      <c r="G3647" t="s">
        <v>8026</v>
      </c>
      <c r="H3647" t="str">
        <f>VLOOKUP(Sales_Data17[[#This Row],[Delivery Region Index]],Regions_Table[#All],2,0)</f>
        <v>Queensland</v>
      </c>
      <c r="I3647" t="str">
        <f>VLOOKUP(Sales_Data17[[#This Row],[Delivery Region Index]],Regions_Table[#All],3,0)</f>
        <v>Logan City</v>
      </c>
      <c r="J3647">
        <v>35</v>
      </c>
      <c r="K3647">
        <v>5</v>
      </c>
      <c r="L3647" t="str">
        <f>VLOOKUP(Sales_Data17[[#This Row],[Product Description Index]],Products_Data[#All],2,0)</f>
        <v>Hats</v>
      </c>
      <c r="M3647">
        <v>1</v>
      </c>
      <c r="N3647" s="9">
        <v>667.76666666666677</v>
      </c>
      <c r="O3647" s="9">
        <f>Sales_Data17[[#This Row],[Order Quantity]]*Sales_Data17[[#This Row],[Unit Price]]</f>
        <v>667.76666666666677</v>
      </c>
      <c r="P3647" s="9">
        <v>500.82500000000005</v>
      </c>
      <c r="Q3647" s="9">
        <f>Sales_Data17[[#This Row],[Line Total]]-(Sales_Data17[[#This Row],[Total Unit Cost]]*Sales_Data17[[#This Row],[Order Quantity]])</f>
        <v>166.94166666666672</v>
      </c>
      <c r="R3647" s="1" t="str">
        <f>TEXT(Sales_Data17[[#This Row],[OrderDate]],"MMM")</f>
        <v>Apr</v>
      </c>
      <c r="S3647" s="1" t="str">
        <f t="shared" si="56"/>
        <v>2014</v>
      </c>
    </row>
    <row r="3648" spans="1:19">
      <c r="A3648" t="s">
        <v>3671</v>
      </c>
      <c r="B3648" s="2">
        <v>41735</v>
      </c>
      <c r="C3648" s="2" t="str">
        <f>VLOOKUP(Sales_Data17[[#This Row],[Customer Name Index]],Customer_Data[#All],2,0)</f>
        <v>Eminence Corp</v>
      </c>
      <c r="D3648">
        <v>18</v>
      </c>
      <c r="E3648" t="s">
        <v>4</v>
      </c>
      <c r="F3648" t="s">
        <v>8168</v>
      </c>
      <c r="G3648" t="s">
        <v>8025</v>
      </c>
      <c r="H3648" t="str">
        <f>VLOOKUP(Sales_Data17[[#This Row],[Delivery Region Index]],Regions_Table[#All],2,0)</f>
        <v>Victoria</v>
      </c>
      <c r="I3648" t="str">
        <f>VLOOKUP(Sales_Data17[[#This Row],[Delivery Region Index]],Regions_Table[#All],3,0)</f>
        <v>Latrobe City</v>
      </c>
      <c r="J3648">
        <v>52</v>
      </c>
      <c r="K3648">
        <v>8</v>
      </c>
      <c r="L3648" t="str">
        <f>VLOOKUP(Sales_Data17[[#This Row],[Product Description Index]],Products_Data[#All],2,0)</f>
        <v>Shoes</v>
      </c>
      <c r="M3648">
        <v>2</v>
      </c>
      <c r="N3648" s="9">
        <v>124.32222222222224</v>
      </c>
      <c r="O3648" s="9">
        <f>Sales_Data17[[#This Row],[Order Quantity]]*Sales_Data17[[#This Row],[Unit Price]]</f>
        <v>248.64444444444447</v>
      </c>
      <c r="P3648" s="9">
        <v>87.025555555555556</v>
      </c>
      <c r="Q3648" s="9">
        <f>Sales_Data17[[#This Row],[Line Total]]-(Sales_Data17[[#This Row],[Total Unit Cost]]*Sales_Data17[[#This Row],[Order Quantity]])</f>
        <v>74.593333333333362</v>
      </c>
      <c r="R3648" s="1" t="str">
        <f>TEXT(Sales_Data17[[#This Row],[OrderDate]],"MMM")</f>
        <v>Apr</v>
      </c>
      <c r="S3648" s="1" t="str">
        <f t="shared" si="56"/>
        <v>2014</v>
      </c>
    </row>
    <row r="3649" spans="1:19">
      <c r="A3649" t="s">
        <v>3672</v>
      </c>
      <c r="B3649" s="2">
        <v>41735</v>
      </c>
      <c r="C3649" s="2" t="str">
        <f>VLOOKUP(Sales_Data17[[#This Row],[Customer Name Index]],Customer_Data[#All],2,0)</f>
        <v xml:space="preserve">Linde </v>
      </c>
      <c r="D3649">
        <v>14</v>
      </c>
      <c r="E3649" t="s">
        <v>2</v>
      </c>
      <c r="F3649" t="s">
        <v>8168</v>
      </c>
      <c r="G3649" t="s">
        <v>8026</v>
      </c>
      <c r="H3649" t="str">
        <f>VLOOKUP(Sales_Data17[[#This Row],[Delivery Region Index]],Regions_Table[#All],2,0)</f>
        <v>Queensland</v>
      </c>
      <c r="I3649" t="str">
        <f>VLOOKUP(Sales_Data17[[#This Row],[Delivery Region Index]],Regions_Table[#All],3,0)</f>
        <v>Nambour</v>
      </c>
      <c r="J3649">
        <v>39</v>
      </c>
      <c r="K3649">
        <v>6</v>
      </c>
      <c r="L3649" t="str">
        <f>VLOOKUP(Sales_Data17[[#This Row],[Product Description Index]],Products_Data[#All],2,0)</f>
        <v>Socks</v>
      </c>
      <c r="M3649">
        <v>1</v>
      </c>
      <c r="N3649" s="9">
        <v>299.26666666666665</v>
      </c>
      <c r="O3649" s="9">
        <f>Sales_Data17[[#This Row],[Order Quantity]]*Sales_Data17[[#This Row],[Unit Price]]</f>
        <v>299.26666666666665</v>
      </c>
      <c r="P3649" s="9">
        <v>230.43533333333335</v>
      </c>
      <c r="Q3649" s="9">
        <f>Sales_Data17[[#This Row],[Line Total]]-(Sales_Data17[[#This Row],[Total Unit Cost]]*Sales_Data17[[#This Row],[Order Quantity]])</f>
        <v>68.831333333333305</v>
      </c>
      <c r="R3649" s="1" t="str">
        <f>TEXT(Sales_Data17[[#This Row],[OrderDate]],"MMM")</f>
        <v>Apr</v>
      </c>
      <c r="S3649" s="1" t="str">
        <f t="shared" si="56"/>
        <v>2014</v>
      </c>
    </row>
    <row r="3650" spans="1:19">
      <c r="A3650" t="s">
        <v>3673</v>
      </c>
      <c r="B3650" s="2">
        <v>41735</v>
      </c>
      <c r="C3650" s="2" t="str">
        <f>VLOOKUP(Sales_Data17[[#This Row],[Customer Name Index]],Customer_Data[#All],2,0)</f>
        <v xml:space="preserve">WakeFern </v>
      </c>
      <c r="D3650">
        <v>2</v>
      </c>
      <c r="E3650" t="s">
        <v>2</v>
      </c>
      <c r="F3650" t="s">
        <v>8168</v>
      </c>
      <c r="G3650" t="s">
        <v>8027</v>
      </c>
      <c r="H3650" t="str">
        <f>VLOOKUP(Sales_Data17[[#This Row],[Delivery Region Index]],Regions_Table[#All],2,0)</f>
        <v>New South Wales</v>
      </c>
      <c r="I3650" t="str">
        <f>VLOOKUP(Sales_Data17[[#This Row],[Delivery Region Index]],Regions_Table[#All],3,0)</f>
        <v>Broken Hill</v>
      </c>
      <c r="J3650">
        <v>5</v>
      </c>
      <c r="K3650">
        <v>1</v>
      </c>
      <c r="L3650" t="str">
        <f>VLOOKUP(Sales_Data17[[#This Row],[Product Description Index]],Products_Data[#All],2,0)</f>
        <v>Shirts</v>
      </c>
      <c r="M3650">
        <v>7</v>
      </c>
      <c r="N3650" s="9">
        <v>194.3</v>
      </c>
      <c r="O3650" s="9">
        <f>Sales_Data17[[#This Row],[Order Quantity]]*Sales_Data17[[#This Row],[Unit Price]]</f>
        <v>1360.1000000000001</v>
      </c>
      <c r="P3650" s="9">
        <v>149.61099999999999</v>
      </c>
      <c r="Q3650" s="9">
        <f>Sales_Data17[[#This Row],[Line Total]]-(Sales_Data17[[#This Row],[Total Unit Cost]]*Sales_Data17[[#This Row],[Order Quantity]])</f>
        <v>312.82300000000009</v>
      </c>
      <c r="R3650" s="1" t="str">
        <f>TEXT(Sales_Data17[[#This Row],[OrderDate]],"MMM")</f>
        <v>Apr</v>
      </c>
      <c r="S3650" s="1" t="str">
        <f t="shared" ref="S3650:S3713" si="57">TEXT(B3650,"YYY")</f>
        <v>2014</v>
      </c>
    </row>
    <row r="3651" spans="1:19">
      <c r="A3651" t="s">
        <v>3674</v>
      </c>
      <c r="B3651" s="2">
        <v>41735</v>
      </c>
      <c r="C3651" s="2" t="str">
        <f>VLOOKUP(Sales_Data17[[#This Row],[Customer Name Index]],Customer_Data[#All],2,0)</f>
        <v>21st Ltd</v>
      </c>
      <c r="D3651">
        <v>10</v>
      </c>
      <c r="E3651" t="s">
        <v>4</v>
      </c>
      <c r="F3651" t="s">
        <v>8168</v>
      </c>
      <c r="G3651" t="s">
        <v>8026</v>
      </c>
      <c r="H3651" t="str">
        <f>VLOOKUP(Sales_Data17[[#This Row],[Delivery Region Index]],Regions_Table[#All],2,0)</f>
        <v>Queensland</v>
      </c>
      <c r="I3651" t="str">
        <f>VLOOKUP(Sales_Data17[[#This Row],[Delivery Region Index]],Regions_Table[#All],3,0)</f>
        <v>Cairns</v>
      </c>
      <c r="J3651">
        <v>28</v>
      </c>
      <c r="K3651">
        <v>4</v>
      </c>
      <c r="L3651" t="str">
        <f>VLOOKUP(Sales_Data17[[#This Row],[Product Description Index]],Products_Data[#All],2,0)</f>
        <v>Jeans</v>
      </c>
      <c r="M3651">
        <v>6</v>
      </c>
      <c r="N3651" s="9">
        <v>192.06666666666669</v>
      </c>
      <c r="O3651" s="9">
        <f>Sales_Data17[[#This Row],[Order Quantity]]*Sales_Data17[[#This Row],[Unit Price]]</f>
        <v>1152.4000000000001</v>
      </c>
      <c r="P3651" s="9">
        <v>130.60533333333333</v>
      </c>
      <c r="Q3651" s="9">
        <f>Sales_Data17[[#This Row],[Line Total]]-(Sales_Data17[[#This Row],[Total Unit Cost]]*Sales_Data17[[#This Row],[Order Quantity]])</f>
        <v>368.76800000000003</v>
      </c>
      <c r="R3651" s="1" t="str">
        <f>TEXT(Sales_Data17[[#This Row],[OrderDate]],"MMM")</f>
        <v>Apr</v>
      </c>
      <c r="S3651" s="1" t="str">
        <f t="shared" si="57"/>
        <v>2014</v>
      </c>
    </row>
    <row r="3652" spans="1:19">
      <c r="A3652" t="s">
        <v>3675</v>
      </c>
      <c r="B3652" s="2">
        <v>41735</v>
      </c>
      <c r="C3652" s="2" t="str">
        <f>VLOOKUP(Sales_Data17[[#This Row],[Customer Name Index]],Customer_Data[#All],2,0)</f>
        <v>Ole Group</v>
      </c>
      <c r="D3652">
        <v>13</v>
      </c>
      <c r="E3652" t="s">
        <v>4</v>
      </c>
      <c r="F3652" t="s">
        <v>8168</v>
      </c>
      <c r="G3652" t="s">
        <v>8026</v>
      </c>
      <c r="H3652" t="str">
        <f>VLOOKUP(Sales_Data17[[#This Row],[Delivery Region Index]],Regions_Table[#All],2,0)</f>
        <v>Queensland</v>
      </c>
      <c r="I3652" t="str">
        <f>VLOOKUP(Sales_Data17[[#This Row],[Delivery Region Index]],Regions_Table[#All],3,0)</f>
        <v>Mackay</v>
      </c>
      <c r="J3652">
        <v>36</v>
      </c>
      <c r="K3652">
        <v>5</v>
      </c>
      <c r="L3652" t="str">
        <f>VLOOKUP(Sales_Data17[[#This Row],[Product Description Index]],Products_Data[#All],2,0)</f>
        <v>Hats</v>
      </c>
      <c r="M3652">
        <v>7</v>
      </c>
      <c r="N3652" s="9">
        <v>439.9666666666667</v>
      </c>
      <c r="O3652" s="9">
        <f>Sales_Data17[[#This Row],[Order Quantity]]*Sales_Data17[[#This Row],[Unit Price]]</f>
        <v>3079.7666666666669</v>
      </c>
      <c r="P3652" s="9">
        <v>246.38133333333337</v>
      </c>
      <c r="Q3652" s="9">
        <f>Sales_Data17[[#This Row],[Line Total]]-(Sales_Data17[[#This Row],[Total Unit Cost]]*Sales_Data17[[#This Row],[Order Quantity]])</f>
        <v>1355.0973333333332</v>
      </c>
      <c r="R3652" s="1" t="str">
        <f>TEXT(Sales_Data17[[#This Row],[OrderDate]],"MMM")</f>
        <v>Apr</v>
      </c>
      <c r="S3652" s="1" t="str">
        <f t="shared" si="57"/>
        <v>2014</v>
      </c>
    </row>
    <row r="3653" spans="1:19">
      <c r="A3653" t="s">
        <v>3676</v>
      </c>
      <c r="B3653" s="2">
        <v>41735</v>
      </c>
      <c r="C3653" s="2" t="str">
        <f>VLOOKUP(Sales_Data17[[#This Row],[Customer Name Index]],Customer_Data[#All],2,0)</f>
        <v>Ole Group</v>
      </c>
      <c r="D3653">
        <v>13</v>
      </c>
      <c r="E3653" t="s">
        <v>4</v>
      </c>
      <c r="F3653" t="s">
        <v>8168</v>
      </c>
      <c r="G3653" t="s">
        <v>8026</v>
      </c>
      <c r="H3653" t="str">
        <f>VLOOKUP(Sales_Data17[[#This Row],[Delivery Region Index]],Regions_Table[#All],2,0)</f>
        <v>Queensland</v>
      </c>
      <c r="I3653" t="str">
        <f>VLOOKUP(Sales_Data17[[#This Row],[Delivery Region Index]],Regions_Table[#All],3,0)</f>
        <v>Mount Isa</v>
      </c>
      <c r="J3653">
        <v>38</v>
      </c>
      <c r="K3653">
        <v>6</v>
      </c>
      <c r="L3653" t="str">
        <f>VLOOKUP(Sales_Data17[[#This Row],[Product Description Index]],Products_Data[#All],2,0)</f>
        <v>Socks</v>
      </c>
      <c r="M3653">
        <v>5</v>
      </c>
      <c r="N3653" s="9">
        <v>87.1</v>
      </c>
      <c r="O3653" s="9">
        <f>Sales_Data17[[#This Row],[Order Quantity]]*Sales_Data17[[#This Row],[Unit Price]]</f>
        <v>435.5</v>
      </c>
      <c r="P3653" s="9">
        <v>47.034000000000006</v>
      </c>
      <c r="Q3653" s="9">
        <f>Sales_Data17[[#This Row],[Line Total]]-(Sales_Data17[[#This Row],[Total Unit Cost]]*Sales_Data17[[#This Row],[Order Quantity]])</f>
        <v>200.32999999999998</v>
      </c>
      <c r="R3653" s="1" t="str">
        <f>TEXT(Sales_Data17[[#This Row],[OrderDate]],"MMM")</f>
        <v>Apr</v>
      </c>
      <c r="S3653" s="1" t="str">
        <f t="shared" si="57"/>
        <v>2014</v>
      </c>
    </row>
    <row r="3654" spans="1:19">
      <c r="A3654" t="s">
        <v>3677</v>
      </c>
      <c r="B3654" s="2">
        <v>41736</v>
      </c>
      <c r="C3654" s="2" t="str">
        <f>VLOOKUP(Sales_Data17[[#This Row],[Customer Name Index]],Customer_Data[#All],2,0)</f>
        <v>Eminence Corp</v>
      </c>
      <c r="D3654">
        <v>18</v>
      </c>
      <c r="E3654" t="s">
        <v>4</v>
      </c>
      <c r="F3654" t="s">
        <v>8168</v>
      </c>
      <c r="G3654" t="s">
        <v>8025</v>
      </c>
      <c r="H3654" t="str">
        <f>VLOOKUP(Sales_Data17[[#This Row],[Delivery Region Index]],Regions_Table[#All],2,0)</f>
        <v>Victoria</v>
      </c>
      <c r="I3654" t="str">
        <f>VLOOKUP(Sales_Data17[[#This Row],[Delivery Region Index]],Regions_Table[#All],3,0)</f>
        <v>Geelong</v>
      </c>
      <c r="J3654">
        <v>51</v>
      </c>
      <c r="K3654">
        <v>8</v>
      </c>
      <c r="L3654" t="str">
        <f>VLOOKUP(Sales_Data17[[#This Row],[Product Description Index]],Products_Data[#All],2,0)</f>
        <v>Shoes</v>
      </c>
      <c r="M3654">
        <v>8</v>
      </c>
      <c r="N3654" s="9">
        <v>199.51111111111112</v>
      </c>
      <c r="O3654" s="9">
        <f>Sales_Data17[[#This Row],[Order Quantity]]*Sales_Data17[[#This Row],[Unit Price]]</f>
        <v>1596.088888888889</v>
      </c>
      <c r="P3654" s="9">
        <v>155.61866666666668</v>
      </c>
      <c r="Q3654" s="9">
        <f>Sales_Data17[[#This Row],[Line Total]]-(Sales_Data17[[#This Row],[Total Unit Cost]]*Sales_Data17[[#This Row],[Order Quantity]])</f>
        <v>351.13955555555549</v>
      </c>
      <c r="R3654" s="1" t="str">
        <f>TEXT(Sales_Data17[[#This Row],[OrderDate]],"MMM")</f>
        <v>Apr</v>
      </c>
      <c r="S3654" s="1" t="str">
        <f t="shared" si="57"/>
        <v>2014</v>
      </c>
    </row>
    <row r="3655" spans="1:19">
      <c r="A3655" t="s">
        <v>3678</v>
      </c>
      <c r="B3655" s="2">
        <v>41736</v>
      </c>
      <c r="C3655" s="2" t="str">
        <f>VLOOKUP(Sales_Data17[[#This Row],[Customer Name Index]],Customer_Data[#All],2,0)</f>
        <v>ETUDE Ltd</v>
      </c>
      <c r="D3655">
        <v>4</v>
      </c>
      <c r="E3655" t="s">
        <v>4</v>
      </c>
      <c r="F3655" t="s">
        <v>8168</v>
      </c>
      <c r="G3655" t="s">
        <v>8027</v>
      </c>
      <c r="H3655" t="str">
        <f>VLOOKUP(Sales_Data17[[#This Row],[Delivery Region Index]],Regions_Table[#All],2,0)</f>
        <v>New South Wales</v>
      </c>
      <c r="I3655" t="str">
        <f>VLOOKUP(Sales_Data17[[#This Row],[Delivery Region Index]],Regions_Table[#All],3,0)</f>
        <v>Goulburn</v>
      </c>
      <c r="J3655">
        <v>10</v>
      </c>
      <c r="K3655">
        <v>2</v>
      </c>
      <c r="L3655" t="str">
        <f>VLOOKUP(Sales_Data17[[#This Row],[Product Description Index]],Products_Data[#All],2,0)</f>
        <v>Pants</v>
      </c>
      <c r="M3655">
        <v>9</v>
      </c>
      <c r="N3655" s="9">
        <v>663.3</v>
      </c>
      <c r="O3655" s="9">
        <f>Sales_Data17[[#This Row],[Order Quantity]]*Sales_Data17[[#This Row],[Unit Price]]</f>
        <v>5969.7</v>
      </c>
      <c r="P3655" s="9">
        <v>371.44800000000004</v>
      </c>
      <c r="Q3655" s="9">
        <f>Sales_Data17[[#This Row],[Line Total]]-(Sales_Data17[[#This Row],[Total Unit Cost]]*Sales_Data17[[#This Row],[Order Quantity]])</f>
        <v>2626.6679999999997</v>
      </c>
      <c r="R3655" s="1" t="str">
        <f>TEXT(Sales_Data17[[#This Row],[OrderDate]],"MMM")</f>
        <v>Apr</v>
      </c>
      <c r="S3655" s="1" t="str">
        <f t="shared" si="57"/>
        <v>2014</v>
      </c>
    </row>
    <row r="3656" spans="1:19">
      <c r="A3656" t="s">
        <v>3679</v>
      </c>
      <c r="B3656" s="2">
        <v>41737</v>
      </c>
      <c r="C3656" s="2" t="str">
        <f>VLOOKUP(Sales_Data17[[#This Row],[Customer Name Index]],Customer_Data[#All],2,0)</f>
        <v>21st Ltd</v>
      </c>
      <c r="D3656">
        <v>10</v>
      </c>
      <c r="E3656" t="s">
        <v>2</v>
      </c>
      <c r="F3656" t="s">
        <v>8168</v>
      </c>
      <c r="G3656" t="s">
        <v>8026</v>
      </c>
      <c r="H3656" t="str">
        <f>VLOOKUP(Sales_Data17[[#This Row],[Delivery Region Index]],Regions_Table[#All],2,0)</f>
        <v>Queensland</v>
      </c>
      <c r="I3656" t="str">
        <f>VLOOKUP(Sales_Data17[[#This Row],[Delivery Region Index]],Regions_Table[#All],3,0)</f>
        <v>Charters Towers</v>
      </c>
      <c r="J3656">
        <v>29</v>
      </c>
      <c r="K3656">
        <v>4</v>
      </c>
      <c r="L3656" t="str">
        <f>VLOOKUP(Sales_Data17[[#This Row],[Product Description Index]],Products_Data[#All],2,0)</f>
        <v>Jeans</v>
      </c>
      <c r="M3656">
        <v>9</v>
      </c>
      <c r="N3656" s="9">
        <v>286.61111111111109</v>
      </c>
      <c r="O3656" s="9">
        <f>Sales_Data17[[#This Row],[Order Quantity]]*Sales_Data17[[#This Row],[Unit Price]]</f>
        <v>2579.5</v>
      </c>
      <c r="P3656" s="9">
        <v>235.02111111111111</v>
      </c>
      <c r="Q3656" s="9">
        <f>Sales_Data17[[#This Row],[Line Total]]-(Sales_Data17[[#This Row],[Total Unit Cost]]*Sales_Data17[[#This Row],[Order Quantity]])</f>
        <v>464.30999999999995</v>
      </c>
      <c r="R3656" s="1" t="str">
        <f>TEXT(Sales_Data17[[#This Row],[OrderDate]],"MMM")</f>
        <v>Apr</v>
      </c>
      <c r="S3656" s="1" t="str">
        <f t="shared" si="57"/>
        <v>2014</v>
      </c>
    </row>
    <row r="3657" spans="1:19">
      <c r="A3657" t="s">
        <v>3680</v>
      </c>
      <c r="B3657" s="2">
        <v>41737</v>
      </c>
      <c r="C3657" s="2" t="str">
        <f>VLOOKUP(Sales_Data17[[#This Row],[Customer Name Index]],Customer_Data[#All],2,0)</f>
        <v>New Ltd</v>
      </c>
      <c r="D3657">
        <v>7</v>
      </c>
      <c r="E3657" t="s">
        <v>3</v>
      </c>
      <c r="F3657" t="s">
        <v>8168</v>
      </c>
      <c r="G3657" t="s">
        <v>8027</v>
      </c>
      <c r="H3657" t="str">
        <f>VLOOKUP(Sales_Data17[[#This Row],[Delivery Region Index]],Regions_Table[#All],2,0)</f>
        <v>New South Wales</v>
      </c>
      <c r="I3657" t="str">
        <f>VLOOKUP(Sales_Data17[[#This Row],[Delivery Region Index]],Regions_Table[#All],3,0)</f>
        <v>Queanbeyan</v>
      </c>
      <c r="J3657">
        <v>20</v>
      </c>
      <c r="K3657">
        <v>3</v>
      </c>
      <c r="L3657" t="str">
        <f>VLOOKUP(Sales_Data17[[#This Row],[Product Description Index]],Products_Data[#All],2,0)</f>
        <v>Sunglasses</v>
      </c>
      <c r="M3657">
        <v>8</v>
      </c>
      <c r="N3657" s="9">
        <v>24.566666666666666</v>
      </c>
      <c r="O3657" s="9">
        <f>Sales_Data17[[#This Row],[Order Quantity]]*Sales_Data17[[#This Row],[Unit Price]]</f>
        <v>196.53333333333333</v>
      </c>
      <c r="P3657" s="9">
        <v>14.248666666666667</v>
      </c>
      <c r="Q3657" s="9">
        <f>Sales_Data17[[#This Row],[Line Total]]-(Sales_Data17[[#This Row],[Total Unit Cost]]*Sales_Data17[[#This Row],[Order Quantity]])</f>
        <v>82.543999999999997</v>
      </c>
      <c r="R3657" s="1" t="str">
        <f>TEXT(Sales_Data17[[#This Row],[OrderDate]],"MMM")</f>
        <v>Apr</v>
      </c>
      <c r="S3657" s="1" t="str">
        <f t="shared" si="57"/>
        <v>2014</v>
      </c>
    </row>
    <row r="3658" spans="1:19">
      <c r="A3658" t="s">
        <v>3681</v>
      </c>
      <c r="B3658" s="2">
        <v>41737</v>
      </c>
      <c r="C3658" s="2" t="str">
        <f>VLOOKUP(Sales_Data17[[#This Row],[Customer Name Index]],Customer_Data[#All],2,0)</f>
        <v>Avon Corp</v>
      </c>
      <c r="D3658">
        <v>1</v>
      </c>
      <c r="E3658" t="s">
        <v>4</v>
      </c>
      <c r="F3658" t="s">
        <v>8168</v>
      </c>
      <c r="G3658" t="s">
        <v>8027</v>
      </c>
      <c r="H3658" t="str">
        <f>VLOOKUP(Sales_Data17[[#This Row],[Delivery Region Index]],Regions_Table[#All],2,0)</f>
        <v>New South Wales</v>
      </c>
      <c r="I3658" t="str">
        <f>VLOOKUP(Sales_Data17[[#This Row],[Delivery Region Index]],Regions_Table[#All],3,0)</f>
        <v>Sydney</v>
      </c>
      <c r="J3658">
        <v>1</v>
      </c>
      <c r="K3658">
        <v>1</v>
      </c>
      <c r="L3658" t="str">
        <f>VLOOKUP(Sales_Data17[[#This Row],[Product Description Index]],Products_Data[#All],2,0)</f>
        <v>Shirts</v>
      </c>
      <c r="M3658">
        <v>5</v>
      </c>
      <c r="N3658" s="9">
        <v>271.72222222222223</v>
      </c>
      <c r="O3658" s="9">
        <f>Sales_Data17[[#This Row],[Order Quantity]]*Sales_Data17[[#This Row],[Unit Price]]</f>
        <v>1358.6111111111111</v>
      </c>
      <c r="P3658" s="9">
        <v>154.88166666666666</v>
      </c>
      <c r="Q3658" s="9">
        <f>Sales_Data17[[#This Row],[Line Total]]-(Sales_Data17[[#This Row],[Total Unit Cost]]*Sales_Data17[[#This Row],[Order Quantity]])</f>
        <v>584.20277777777778</v>
      </c>
      <c r="R3658" s="1" t="str">
        <f>TEXT(Sales_Data17[[#This Row],[OrderDate]],"MMM")</f>
        <v>Apr</v>
      </c>
      <c r="S3658" s="1" t="str">
        <f t="shared" si="57"/>
        <v>2014</v>
      </c>
    </row>
    <row r="3659" spans="1:19">
      <c r="A3659" t="s">
        <v>3682</v>
      </c>
      <c r="B3659" s="2">
        <v>41737</v>
      </c>
      <c r="C3659" s="2" t="str">
        <f>VLOOKUP(Sales_Data17[[#This Row],[Customer Name Index]],Customer_Data[#All],2,0)</f>
        <v>PEDIFIX, Corp</v>
      </c>
      <c r="D3659">
        <v>6</v>
      </c>
      <c r="E3659" t="s">
        <v>2</v>
      </c>
      <c r="F3659" t="s">
        <v>8168</v>
      </c>
      <c r="G3659" t="s">
        <v>8027</v>
      </c>
      <c r="H3659" t="str">
        <f>VLOOKUP(Sales_Data17[[#This Row],[Delivery Region Index]],Regions_Table[#All],2,0)</f>
        <v>New South Wales</v>
      </c>
      <c r="I3659" t="str">
        <f>VLOOKUP(Sales_Data17[[#This Row],[Delivery Region Index]],Regions_Table[#All],3,0)</f>
        <v>Nowra</v>
      </c>
      <c r="J3659">
        <v>17</v>
      </c>
      <c r="K3659">
        <v>3</v>
      </c>
      <c r="L3659" t="str">
        <f>VLOOKUP(Sales_Data17[[#This Row],[Product Description Index]],Products_Data[#All],2,0)</f>
        <v>Sunglasses</v>
      </c>
      <c r="M3659">
        <v>5</v>
      </c>
      <c r="N3659" s="9">
        <v>124.32222222222224</v>
      </c>
      <c r="O3659" s="9">
        <f>Sales_Data17[[#This Row],[Order Quantity]]*Sales_Data17[[#This Row],[Unit Price]]</f>
        <v>621.6111111111112</v>
      </c>
      <c r="P3659" s="9">
        <v>69.620444444444445</v>
      </c>
      <c r="Q3659" s="9">
        <f>Sales_Data17[[#This Row],[Line Total]]-(Sales_Data17[[#This Row],[Total Unit Cost]]*Sales_Data17[[#This Row],[Order Quantity]])</f>
        <v>273.50888888888898</v>
      </c>
      <c r="R3659" s="1" t="str">
        <f>TEXT(Sales_Data17[[#This Row],[OrderDate]],"MMM")</f>
        <v>Apr</v>
      </c>
      <c r="S3659" s="1" t="str">
        <f t="shared" si="57"/>
        <v>2014</v>
      </c>
    </row>
    <row r="3660" spans="1:19">
      <c r="A3660" t="s">
        <v>3683</v>
      </c>
      <c r="B3660" s="2">
        <v>41738</v>
      </c>
      <c r="C3660" s="2" t="str">
        <f>VLOOKUP(Sales_Data17[[#This Row],[Customer Name Index]],Customer_Data[#All],2,0)</f>
        <v>Pure Group</v>
      </c>
      <c r="D3660">
        <v>17</v>
      </c>
      <c r="E3660" t="s">
        <v>2</v>
      </c>
      <c r="F3660" t="s">
        <v>8168</v>
      </c>
      <c r="G3660" t="s">
        <v>8025</v>
      </c>
      <c r="H3660" t="str">
        <f>VLOOKUP(Sales_Data17[[#This Row],[Delivery Region Index]],Regions_Table[#All],2,0)</f>
        <v>Victoria</v>
      </c>
      <c r="I3660" t="str">
        <f>VLOOKUP(Sales_Data17[[#This Row],[Delivery Region Index]],Regions_Table[#All],3,0)</f>
        <v>Benalla</v>
      </c>
      <c r="J3660">
        <v>48</v>
      </c>
      <c r="K3660">
        <v>7</v>
      </c>
      <c r="L3660" t="str">
        <f>VLOOKUP(Sales_Data17[[#This Row],[Product Description Index]],Products_Data[#All],2,0)</f>
        <v>Dress Shirts</v>
      </c>
      <c r="M3660">
        <v>8</v>
      </c>
      <c r="N3660" s="9">
        <v>138.46666666666667</v>
      </c>
      <c r="O3660" s="9">
        <f>Sales_Data17[[#This Row],[Order Quantity]]*Sales_Data17[[#This Row],[Unit Price]]</f>
        <v>1107.7333333333333</v>
      </c>
      <c r="P3660" s="9">
        <v>66.463999999999999</v>
      </c>
      <c r="Q3660" s="9">
        <f>Sales_Data17[[#This Row],[Line Total]]-(Sales_Data17[[#This Row],[Total Unit Cost]]*Sales_Data17[[#This Row],[Order Quantity]])</f>
        <v>576.02133333333336</v>
      </c>
      <c r="R3660" s="1" t="str">
        <f>TEXT(Sales_Data17[[#This Row],[OrderDate]],"MMM")</f>
        <v>Apr</v>
      </c>
      <c r="S3660" s="1" t="str">
        <f t="shared" si="57"/>
        <v>2014</v>
      </c>
    </row>
    <row r="3661" spans="1:19">
      <c r="A3661" t="s">
        <v>3684</v>
      </c>
      <c r="B3661" s="2">
        <v>41738</v>
      </c>
      <c r="C3661" s="2" t="str">
        <f>VLOOKUP(Sales_Data17[[#This Row],[Customer Name Index]],Customer_Data[#All],2,0)</f>
        <v xml:space="preserve">Linde </v>
      </c>
      <c r="D3661">
        <v>14</v>
      </c>
      <c r="E3661" t="s">
        <v>4</v>
      </c>
      <c r="F3661" t="s">
        <v>8168</v>
      </c>
      <c r="G3661" t="s">
        <v>8026</v>
      </c>
      <c r="H3661" t="str">
        <f>VLOOKUP(Sales_Data17[[#This Row],[Delivery Region Index]],Regions_Table[#All],2,0)</f>
        <v>Queensland</v>
      </c>
      <c r="I3661" t="str">
        <f>VLOOKUP(Sales_Data17[[#This Row],[Delivery Region Index]],Regions_Table[#All],3,0)</f>
        <v>Rockhampton</v>
      </c>
      <c r="J3661">
        <v>41</v>
      </c>
      <c r="K3661">
        <v>6</v>
      </c>
      <c r="L3661" t="str">
        <f>VLOOKUP(Sales_Data17[[#This Row],[Product Description Index]],Products_Data[#All],2,0)</f>
        <v>Socks</v>
      </c>
      <c r="M3661">
        <v>4</v>
      </c>
      <c r="N3661" s="9">
        <v>133.25555555555556</v>
      </c>
      <c r="O3661" s="9">
        <f>Sales_Data17[[#This Row],[Order Quantity]]*Sales_Data17[[#This Row],[Unit Price]]</f>
        <v>533.02222222222224</v>
      </c>
      <c r="P3661" s="9">
        <v>63.962666666666664</v>
      </c>
      <c r="Q3661" s="9">
        <f>Sales_Data17[[#This Row],[Line Total]]-(Sales_Data17[[#This Row],[Total Unit Cost]]*Sales_Data17[[#This Row],[Order Quantity]])</f>
        <v>277.17155555555559</v>
      </c>
      <c r="R3661" s="1" t="str">
        <f>TEXT(Sales_Data17[[#This Row],[OrderDate]],"MMM")</f>
        <v>Apr</v>
      </c>
      <c r="S3661" s="1" t="str">
        <f t="shared" si="57"/>
        <v>2014</v>
      </c>
    </row>
    <row r="3662" spans="1:19">
      <c r="A3662" t="s">
        <v>3685</v>
      </c>
      <c r="B3662" s="2">
        <v>41738</v>
      </c>
      <c r="C3662" s="2" t="str">
        <f>VLOOKUP(Sales_Data17[[#This Row],[Customer Name Index]],Customer_Data[#All],2,0)</f>
        <v>PEDIFIX, Corp</v>
      </c>
      <c r="D3662">
        <v>6</v>
      </c>
      <c r="E3662" t="s">
        <v>4</v>
      </c>
      <c r="F3662" t="s">
        <v>8168</v>
      </c>
      <c r="G3662" t="s">
        <v>8027</v>
      </c>
      <c r="H3662" t="str">
        <f>VLOOKUP(Sales_Data17[[#This Row],[Delivery Region Index]],Regions_Table[#All],2,0)</f>
        <v>New South Wales</v>
      </c>
      <c r="I3662" t="str">
        <f>VLOOKUP(Sales_Data17[[#This Row],[Delivery Region Index]],Regions_Table[#All],3,0)</f>
        <v>Newcastle</v>
      </c>
      <c r="J3662">
        <v>16</v>
      </c>
      <c r="K3662">
        <v>3</v>
      </c>
      <c r="L3662" t="str">
        <f>VLOOKUP(Sales_Data17[[#This Row],[Product Description Index]],Products_Data[#All],2,0)</f>
        <v>Sunglasses</v>
      </c>
      <c r="M3662">
        <v>9</v>
      </c>
      <c r="N3662" s="9">
        <v>19.355555555555558</v>
      </c>
      <c r="O3662" s="9">
        <f>Sales_Data17[[#This Row],[Order Quantity]]*Sales_Data17[[#This Row],[Unit Price]]</f>
        <v>174.20000000000002</v>
      </c>
      <c r="P3662" s="9">
        <v>12.968222222222224</v>
      </c>
      <c r="Q3662" s="9">
        <f>Sales_Data17[[#This Row],[Line Total]]-(Sales_Data17[[#This Row],[Total Unit Cost]]*Sales_Data17[[#This Row],[Order Quantity]])</f>
        <v>57.486000000000004</v>
      </c>
      <c r="R3662" s="1" t="str">
        <f>TEXT(Sales_Data17[[#This Row],[OrderDate]],"MMM")</f>
        <v>Apr</v>
      </c>
      <c r="S3662" s="1" t="str">
        <f t="shared" si="57"/>
        <v>2014</v>
      </c>
    </row>
    <row r="3663" spans="1:19">
      <c r="A3663" t="s">
        <v>3686</v>
      </c>
      <c r="B3663" s="2">
        <v>41739</v>
      </c>
      <c r="C3663" s="2" t="str">
        <f>VLOOKUP(Sales_Data17[[#This Row],[Customer Name Index]],Customer_Data[#All],2,0)</f>
        <v>Pure Group</v>
      </c>
      <c r="D3663">
        <v>17</v>
      </c>
      <c r="E3663" t="s">
        <v>4</v>
      </c>
      <c r="F3663" t="s">
        <v>8168</v>
      </c>
      <c r="G3663" t="s">
        <v>8025</v>
      </c>
      <c r="H3663" t="str">
        <f>VLOOKUP(Sales_Data17[[#This Row],[Delivery Region Index]],Regions_Table[#All],2,0)</f>
        <v>Victoria</v>
      </c>
      <c r="I3663" t="str">
        <f>VLOOKUP(Sales_Data17[[#This Row],[Delivery Region Index]],Regions_Table[#All],3,0)</f>
        <v>Ballarat</v>
      </c>
      <c r="J3663">
        <v>49</v>
      </c>
      <c r="K3663">
        <v>7</v>
      </c>
      <c r="L3663" t="str">
        <f>VLOOKUP(Sales_Data17[[#This Row],[Product Description Index]],Products_Data[#All],2,0)</f>
        <v>Dress Shirts</v>
      </c>
      <c r="M3663">
        <v>9</v>
      </c>
      <c r="N3663" s="9">
        <v>664.04444444444448</v>
      </c>
      <c r="O3663" s="9">
        <f>Sales_Data17[[#This Row],[Order Quantity]]*Sales_Data17[[#This Row],[Unit Price]]</f>
        <v>5976.4000000000005</v>
      </c>
      <c r="P3663" s="9">
        <v>358.58400000000006</v>
      </c>
      <c r="Q3663" s="9">
        <f>Sales_Data17[[#This Row],[Line Total]]-(Sales_Data17[[#This Row],[Total Unit Cost]]*Sales_Data17[[#This Row],[Order Quantity]])</f>
        <v>2749.1440000000002</v>
      </c>
      <c r="R3663" s="1" t="str">
        <f>TEXT(Sales_Data17[[#This Row],[OrderDate]],"MMM")</f>
        <v>Apr</v>
      </c>
      <c r="S3663" s="1" t="str">
        <f t="shared" si="57"/>
        <v>2014</v>
      </c>
    </row>
    <row r="3664" spans="1:19">
      <c r="A3664" t="s">
        <v>3687</v>
      </c>
      <c r="B3664" s="2">
        <v>41739</v>
      </c>
      <c r="C3664" s="2" t="str">
        <f>VLOOKUP(Sales_Data17[[#This Row],[Customer Name Index]],Customer_Data[#All],2,0)</f>
        <v>Apollo Ltd</v>
      </c>
      <c r="D3664">
        <v>11</v>
      </c>
      <c r="E3664" t="s">
        <v>2</v>
      </c>
      <c r="F3664" t="s">
        <v>8168</v>
      </c>
      <c r="G3664" t="s">
        <v>8026</v>
      </c>
      <c r="H3664" t="str">
        <f>VLOOKUP(Sales_Data17[[#This Row],[Delivery Region Index]],Regions_Table[#All],2,0)</f>
        <v>Queensland</v>
      </c>
      <c r="I3664" t="str">
        <f>VLOOKUP(Sales_Data17[[#This Row],[Delivery Region Index]],Regions_Table[#All],3,0)</f>
        <v>Gold Coast</v>
      </c>
      <c r="J3664">
        <v>31</v>
      </c>
      <c r="K3664">
        <v>5</v>
      </c>
      <c r="L3664" t="str">
        <f>VLOOKUP(Sales_Data17[[#This Row],[Product Description Index]],Products_Data[#All],2,0)</f>
        <v>Hats</v>
      </c>
      <c r="M3664">
        <v>2</v>
      </c>
      <c r="N3664" s="9">
        <v>380.41111111111115</v>
      </c>
      <c r="O3664" s="9">
        <f>Sales_Data17[[#This Row],[Order Quantity]]*Sales_Data17[[#This Row],[Unit Price]]</f>
        <v>760.82222222222231</v>
      </c>
      <c r="P3664" s="9">
        <v>281.50422222222221</v>
      </c>
      <c r="Q3664" s="9">
        <f>Sales_Data17[[#This Row],[Line Total]]-(Sales_Data17[[#This Row],[Total Unit Cost]]*Sales_Data17[[#This Row],[Order Quantity]])</f>
        <v>197.81377777777789</v>
      </c>
      <c r="R3664" s="1" t="str">
        <f>TEXT(Sales_Data17[[#This Row],[OrderDate]],"MMM")</f>
        <v>Apr</v>
      </c>
      <c r="S3664" s="1" t="str">
        <f t="shared" si="57"/>
        <v>2014</v>
      </c>
    </row>
    <row r="3665" spans="1:19">
      <c r="A3665" t="s">
        <v>3688</v>
      </c>
      <c r="B3665" s="2">
        <v>41739</v>
      </c>
      <c r="C3665" s="2" t="str">
        <f>VLOOKUP(Sales_Data17[[#This Row],[Customer Name Index]],Customer_Data[#All],2,0)</f>
        <v>Ole Group</v>
      </c>
      <c r="D3665">
        <v>13</v>
      </c>
      <c r="E3665" t="s">
        <v>4</v>
      </c>
      <c r="F3665" t="s">
        <v>8168</v>
      </c>
      <c r="G3665" t="s">
        <v>8026</v>
      </c>
      <c r="H3665" t="str">
        <f>VLOOKUP(Sales_Data17[[#This Row],[Delivery Region Index]],Regions_Table[#All],2,0)</f>
        <v>Queensland</v>
      </c>
      <c r="I3665" t="str">
        <f>VLOOKUP(Sales_Data17[[#This Row],[Delivery Region Index]],Regions_Table[#All],3,0)</f>
        <v>Maryborough</v>
      </c>
      <c r="J3665">
        <v>37</v>
      </c>
      <c r="K3665">
        <v>6</v>
      </c>
      <c r="L3665" t="str">
        <f>VLOOKUP(Sales_Data17[[#This Row],[Product Description Index]],Products_Data[#All],2,0)</f>
        <v>Socks</v>
      </c>
      <c r="M3665">
        <v>4</v>
      </c>
      <c r="N3665" s="9">
        <v>113.90000000000002</v>
      </c>
      <c r="O3665" s="9">
        <f>Sales_Data17[[#This Row],[Order Quantity]]*Sales_Data17[[#This Row],[Unit Price]]</f>
        <v>455.60000000000008</v>
      </c>
      <c r="P3665" s="9">
        <v>64.923000000000002</v>
      </c>
      <c r="Q3665" s="9">
        <f>Sales_Data17[[#This Row],[Line Total]]-(Sales_Data17[[#This Row],[Total Unit Cost]]*Sales_Data17[[#This Row],[Order Quantity]])</f>
        <v>195.90800000000007</v>
      </c>
      <c r="R3665" s="1" t="str">
        <f>TEXT(Sales_Data17[[#This Row],[OrderDate]],"MMM")</f>
        <v>Apr</v>
      </c>
      <c r="S3665" s="1" t="str">
        <f t="shared" si="57"/>
        <v>2014</v>
      </c>
    </row>
    <row r="3666" spans="1:19">
      <c r="A3666" t="s">
        <v>3689</v>
      </c>
      <c r="B3666" s="2">
        <v>41739</v>
      </c>
      <c r="C3666" s="2" t="str">
        <f>VLOOKUP(Sales_Data17[[#This Row],[Customer Name Index]],Customer_Data[#All],2,0)</f>
        <v xml:space="preserve">Ei </v>
      </c>
      <c r="D3666">
        <v>9</v>
      </c>
      <c r="E3666" t="s">
        <v>2</v>
      </c>
      <c r="F3666" t="s">
        <v>8168</v>
      </c>
      <c r="G3666" t="s">
        <v>8027</v>
      </c>
      <c r="H3666" t="str">
        <f>VLOOKUP(Sales_Data17[[#This Row],[Delivery Region Index]],Regions_Table[#All],2,0)</f>
        <v>New South Wales</v>
      </c>
      <c r="I3666" t="str">
        <f>VLOOKUP(Sales_Data17[[#This Row],[Delivery Region Index]],Regions_Table[#All],3,0)</f>
        <v>Wyong</v>
      </c>
      <c r="J3666">
        <v>25</v>
      </c>
      <c r="K3666">
        <v>4</v>
      </c>
      <c r="L3666" t="str">
        <f>VLOOKUP(Sales_Data17[[#This Row],[Product Description Index]],Products_Data[#All],2,0)</f>
        <v>Jeans</v>
      </c>
      <c r="M3666">
        <v>3</v>
      </c>
      <c r="N3666" s="9">
        <v>442.20000000000005</v>
      </c>
      <c r="O3666" s="9">
        <f>Sales_Data17[[#This Row],[Order Quantity]]*Sales_Data17[[#This Row],[Unit Price]]</f>
        <v>1326.6000000000001</v>
      </c>
      <c r="P3666" s="9">
        <v>291.85200000000003</v>
      </c>
      <c r="Q3666" s="9">
        <f>Sales_Data17[[#This Row],[Line Total]]-(Sales_Data17[[#This Row],[Total Unit Cost]]*Sales_Data17[[#This Row],[Order Quantity]])</f>
        <v>451.0440000000001</v>
      </c>
      <c r="R3666" s="1" t="str">
        <f>TEXT(Sales_Data17[[#This Row],[OrderDate]],"MMM")</f>
        <v>Apr</v>
      </c>
      <c r="S3666" s="1" t="str">
        <f t="shared" si="57"/>
        <v>2014</v>
      </c>
    </row>
    <row r="3667" spans="1:19">
      <c r="A3667" t="s">
        <v>3690</v>
      </c>
      <c r="B3667" s="2">
        <v>41739</v>
      </c>
      <c r="C3667" s="2" t="str">
        <f>VLOOKUP(Sales_Data17[[#This Row],[Customer Name Index]],Customer_Data[#All],2,0)</f>
        <v xml:space="preserve">Linde </v>
      </c>
      <c r="D3667">
        <v>14</v>
      </c>
      <c r="E3667" t="s">
        <v>2</v>
      </c>
      <c r="F3667" t="s">
        <v>8168</v>
      </c>
      <c r="G3667" t="s">
        <v>8026</v>
      </c>
      <c r="H3667" t="str">
        <f>VLOOKUP(Sales_Data17[[#This Row],[Delivery Region Index]],Regions_Table[#All],2,0)</f>
        <v>Queensland</v>
      </c>
      <c r="I3667" t="str">
        <f>VLOOKUP(Sales_Data17[[#This Row],[Delivery Region Index]],Regions_Table[#All],3,0)</f>
        <v>Rockhampton</v>
      </c>
      <c r="J3667">
        <v>41</v>
      </c>
      <c r="K3667">
        <v>6</v>
      </c>
      <c r="L3667" t="str">
        <f>VLOOKUP(Sales_Data17[[#This Row],[Product Description Index]],Products_Data[#All],2,0)</f>
        <v>Socks</v>
      </c>
      <c r="M3667">
        <v>6</v>
      </c>
      <c r="N3667" s="9">
        <v>425.07777777777778</v>
      </c>
      <c r="O3667" s="9">
        <f>Sales_Data17[[#This Row],[Order Quantity]]*Sales_Data17[[#This Row],[Unit Price]]</f>
        <v>2550.4666666666667</v>
      </c>
      <c r="P3667" s="9">
        <v>357.06533333333334</v>
      </c>
      <c r="Q3667" s="9">
        <f>Sales_Data17[[#This Row],[Line Total]]-(Sales_Data17[[#This Row],[Total Unit Cost]]*Sales_Data17[[#This Row],[Order Quantity]])</f>
        <v>408.07466666666687</v>
      </c>
      <c r="R3667" s="1" t="str">
        <f>TEXT(Sales_Data17[[#This Row],[OrderDate]],"MMM")</f>
        <v>Apr</v>
      </c>
      <c r="S3667" s="1" t="str">
        <f t="shared" si="57"/>
        <v>2014</v>
      </c>
    </row>
    <row r="3668" spans="1:19">
      <c r="A3668" t="s">
        <v>3691</v>
      </c>
      <c r="B3668" s="2">
        <v>41739</v>
      </c>
      <c r="C3668" s="2" t="str">
        <f>VLOOKUP(Sales_Data17[[#This Row],[Customer Name Index]],Customer_Data[#All],2,0)</f>
        <v>Elorac, Corp</v>
      </c>
      <c r="D3668">
        <v>3</v>
      </c>
      <c r="E3668" t="s">
        <v>4</v>
      </c>
      <c r="F3668" t="s">
        <v>8168</v>
      </c>
      <c r="G3668" t="s">
        <v>8027</v>
      </c>
      <c r="H3668" t="str">
        <f>VLOOKUP(Sales_Data17[[#This Row],[Delivery Region Index]],Regions_Table[#All],2,0)</f>
        <v>New South Wales</v>
      </c>
      <c r="I3668" t="str">
        <f>VLOOKUP(Sales_Data17[[#This Row],[Delivery Region Index]],Regions_Table[#All],3,0)</f>
        <v>Dubbo</v>
      </c>
      <c r="J3668">
        <v>8</v>
      </c>
      <c r="K3668">
        <v>1</v>
      </c>
      <c r="L3668" t="str">
        <f>VLOOKUP(Sales_Data17[[#This Row],[Product Description Index]],Products_Data[#All],2,0)</f>
        <v>Shirts</v>
      </c>
      <c r="M3668">
        <v>4</v>
      </c>
      <c r="N3668" s="9">
        <v>432.52222222222224</v>
      </c>
      <c r="O3668" s="9">
        <f>Sales_Data17[[#This Row],[Order Quantity]]*Sales_Data17[[#This Row],[Unit Price]]</f>
        <v>1730.088888888889</v>
      </c>
      <c r="P3668" s="9">
        <v>229.2367777777778</v>
      </c>
      <c r="Q3668" s="9">
        <f>Sales_Data17[[#This Row],[Line Total]]-(Sales_Data17[[#This Row],[Total Unit Cost]]*Sales_Data17[[#This Row],[Order Quantity]])</f>
        <v>813.14177777777775</v>
      </c>
      <c r="R3668" s="1" t="str">
        <f>TEXT(Sales_Data17[[#This Row],[OrderDate]],"MMM")</f>
        <v>Apr</v>
      </c>
      <c r="S3668" s="1" t="str">
        <f t="shared" si="57"/>
        <v>2014</v>
      </c>
    </row>
    <row r="3669" spans="1:19">
      <c r="A3669" t="s">
        <v>3692</v>
      </c>
      <c r="B3669" s="2">
        <v>41739</v>
      </c>
      <c r="C3669" s="2" t="str">
        <f>VLOOKUP(Sales_Data17[[#This Row],[Customer Name Index]],Customer_Data[#All],2,0)</f>
        <v xml:space="preserve">Medline </v>
      </c>
      <c r="D3669">
        <v>12</v>
      </c>
      <c r="E3669" t="s">
        <v>3</v>
      </c>
      <c r="F3669" t="s">
        <v>8168</v>
      </c>
      <c r="G3669" t="s">
        <v>8026</v>
      </c>
      <c r="H3669" t="str">
        <f>VLOOKUP(Sales_Data17[[#This Row],[Delivery Region Index]],Regions_Table[#All],2,0)</f>
        <v>Queensland</v>
      </c>
      <c r="I3669" t="str">
        <f>VLOOKUP(Sales_Data17[[#This Row],[Delivery Region Index]],Regions_Table[#All],3,0)</f>
        <v>Hervey Bay</v>
      </c>
      <c r="J3669">
        <v>33</v>
      </c>
      <c r="K3669">
        <v>5</v>
      </c>
      <c r="L3669" t="str">
        <f>VLOOKUP(Sales_Data17[[#This Row],[Product Description Index]],Products_Data[#All],2,0)</f>
        <v>Hats</v>
      </c>
      <c r="M3669">
        <v>3</v>
      </c>
      <c r="N3669" s="9">
        <v>113.15555555555555</v>
      </c>
      <c r="O3669" s="9">
        <f>Sales_Data17[[#This Row],[Order Quantity]]*Sales_Data17[[#This Row],[Unit Price]]</f>
        <v>339.46666666666664</v>
      </c>
      <c r="P3669" s="9">
        <v>74.682666666666663</v>
      </c>
      <c r="Q3669" s="9">
        <f>Sales_Data17[[#This Row],[Line Total]]-(Sales_Data17[[#This Row],[Total Unit Cost]]*Sales_Data17[[#This Row],[Order Quantity]])</f>
        <v>115.41866666666664</v>
      </c>
      <c r="R3669" s="1" t="str">
        <f>TEXT(Sales_Data17[[#This Row],[OrderDate]],"MMM")</f>
        <v>Apr</v>
      </c>
      <c r="S3669" s="1" t="str">
        <f t="shared" si="57"/>
        <v>2014</v>
      </c>
    </row>
    <row r="3670" spans="1:19">
      <c r="A3670" t="s">
        <v>3693</v>
      </c>
      <c r="B3670" s="2">
        <v>41739</v>
      </c>
      <c r="C3670" s="2" t="str">
        <f>VLOOKUP(Sales_Data17[[#This Row],[Customer Name Index]],Customer_Data[#All],2,0)</f>
        <v>Pure Group</v>
      </c>
      <c r="D3670">
        <v>17</v>
      </c>
      <c r="E3670" t="s">
        <v>2</v>
      </c>
      <c r="F3670" t="s">
        <v>8168</v>
      </c>
      <c r="G3670" t="s">
        <v>8025</v>
      </c>
      <c r="H3670" t="str">
        <f>VLOOKUP(Sales_Data17[[#This Row],[Delivery Region Index]],Regions_Table[#All],2,0)</f>
        <v>Victoria</v>
      </c>
      <c r="I3670" t="str">
        <f>VLOOKUP(Sales_Data17[[#This Row],[Delivery Region Index]],Regions_Table[#All],3,0)</f>
        <v>Ballarat</v>
      </c>
      <c r="J3670">
        <v>49</v>
      </c>
      <c r="K3670">
        <v>7</v>
      </c>
      <c r="L3670" t="str">
        <f>VLOOKUP(Sales_Data17[[#This Row],[Product Description Index]],Products_Data[#All],2,0)</f>
        <v>Dress Shirts</v>
      </c>
      <c r="M3670">
        <v>5</v>
      </c>
      <c r="N3670" s="9">
        <v>111.66666666666667</v>
      </c>
      <c r="O3670" s="9">
        <f>Sales_Data17[[#This Row],[Order Quantity]]*Sales_Data17[[#This Row],[Unit Price]]</f>
        <v>558.33333333333337</v>
      </c>
      <c r="P3670" s="9">
        <v>87.1</v>
      </c>
      <c r="Q3670" s="9">
        <f>Sales_Data17[[#This Row],[Line Total]]-(Sales_Data17[[#This Row],[Total Unit Cost]]*Sales_Data17[[#This Row],[Order Quantity]])</f>
        <v>122.83333333333337</v>
      </c>
      <c r="R3670" s="1" t="str">
        <f>TEXT(Sales_Data17[[#This Row],[OrderDate]],"MMM")</f>
        <v>Apr</v>
      </c>
      <c r="S3670" s="1" t="str">
        <f t="shared" si="57"/>
        <v>2014</v>
      </c>
    </row>
    <row r="3671" spans="1:19">
      <c r="A3671" t="s">
        <v>3694</v>
      </c>
      <c r="B3671" s="2">
        <v>41740</v>
      </c>
      <c r="C3671" s="2" t="str">
        <f>VLOOKUP(Sales_Data17[[#This Row],[Customer Name Index]],Customer_Data[#All],2,0)</f>
        <v>Procter Corp</v>
      </c>
      <c r="D3671">
        <v>5</v>
      </c>
      <c r="E3671" t="s">
        <v>4</v>
      </c>
      <c r="F3671" t="s">
        <v>8168</v>
      </c>
      <c r="G3671" t="s">
        <v>8027</v>
      </c>
      <c r="H3671" t="str">
        <f>VLOOKUP(Sales_Data17[[#This Row],[Delivery Region Index]],Regions_Table[#All],2,0)</f>
        <v>New South Wales</v>
      </c>
      <c r="I3671" t="str">
        <f>VLOOKUP(Sales_Data17[[#This Row],[Delivery Region Index]],Regions_Table[#All],3,0)</f>
        <v>Lake Macquarie</v>
      </c>
      <c r="J3671">
        <v>13</v>
      </c>
      <c r="K3671">
        <v>2</v>
      </c>
      <c r="L3671" t="str">
        <f>VLOOKUP(Sales_Data17[[#This Row],[Product Description Index]],Products_Data[#All],2,0)</f>
        <v>Pants</v>
      </c>
      <c r="M3671">
        <v>7</v>
      </c>
      <c r="N3671" s="9">
        <v>592.57777777777778</v>
      </c>
      <c r="O3671" s="9">
        <f>Sales_Data17[[#This Row],[Order Quantity]]*Sales_Data17[[#This Row],[Unit Price]]</f>
        <v>4148.0444444444447</v>
      </c>
      <c r="P3671" s="9">
        <v>462.21066666666661</v>
      </c>
      <c r="Q3671" s="9">
        <f>Sales_Data17[[#This Row],[Line Total]]-(Sales_Data17[[#This Row],[Total Unit Cost]]*Sales_Data17[[#This Row],[Order Quantity]])</f>
        <v>912.56977777777865</v>
      </c>
      <c r="R3671" s="1" t="str">
        <f>TEXT(Sales_Data17[[#This Row],[OrderDate]],"MMM")</f>
        <v>Apr</v>
      </c>
      <c r="S3671" s="1" t="str">
        <f t="shared" si="57"/>
        <v>2014</v>
      </c>
    </row>
    <row r="3672" spans="1:19">
      <c r="A3672" t="s">
        <v>3695</v>
      </c>
      <c r="B3672" s="2">
        <v>41740</v>
      </c>
      <c r="C3672" s="2" t="str">
        <f>VLOOKUP(Sales_Data17[[#This Row],[Customer Name Index]],Customer_Data[#All],2,0)</f>
        <v>Ole Group</v>
      </c>
      <c r="D3672">
        <v>13</v>
      </c>
      <c r="E3672" t="s">
        <v>4</v>
      </c>
      <c r="F3672" t="s">
        <v>8168</v>
      </c>
      <c r="G3672" t="s">
        <v>8026</v>
      </c>
      <c r="H3672" t="str">
        <f>VLOOKUP(Sales_Data17[[#This Row],[Delivery Region Index]],Regions_Table[#All],2,0)</f>
        <v>Queensland</v>
      </c>
      <c r="I3672" t="str">
        <f>VLOOKUP(Sales_Data17[[#This Row],[Delivery Region Index]],Regions_Table[#All],3,0)</f>
        <v>Maryborough</v>
      </c>
      <c r="J3672">
        <v>37</v>
      </c>
      <c r="K3672">
        <v>6</v>
      </c>
      <c r="L3672" t="str">
        <f>VLOOKUP(Sales_Data17[[#This Row],[Product Description Index]],Products_Data[#All],2,0)</f>
        <v>Socks</v>
      </c>
      <c r="M3672">
        <v>9</v>
      </c>
      <c r="N3672" s="9">
        <v>264.27777777777777</v>
      </c>
      <c r="O3672" s="9">
        <f>Sales_Data17[[#This Row],[Order Quantity]]*Sales_Data17[[#This Row],[Unit Price]]</f>
        <v>2378.5</v>
      </c>
      <c r="P3672" s="9">
        <v>224.63611111111109</v>
      </c>
      <c r="Q3672" s="9">
        <f>Sales_Data17[[#This Row],[Line Total]]-(Sales_Data17[[#This Row],[Total Unit Cost]]*Sales_Data17[[#This Row],[Order Quantity]])</f>
        <v>356.77500000000009</v>
      </c>
      <c r="R3672" s="1" t="str">
        <f>TEXT(Sales_Data17[[#This Row],[OrderDate]],"MMM")</f>
        <v>Apr</v>
      </c>
      <c r="S3672" s="1" t="str">
        <f t="shared" si="57"/>
        <v>2014</v>
      </c>
    </row>
    <row r="3673" spans="1:19">
      <c r="A3673" t="s">
        <v>3696</v>
      </c>
      <c r="B3673" s="2">
        <v>41740</v>
      </c>
      <c r="C3673" s="2" t="str">
        <f>VLOOKUP(Sales_Data17[[#This Row],[Customer Name Index]],Customer_Data[#All],2,0)</f>
        <v>Elorac, Corp</v>
      </c>
      <c r="D3673">
        <v>3</v>
      </c>
      <c r="E3673" t="s">
        <v>4</v>
      </c>
      <c r="F3673" t="s">
        <v>8168</v>
      </c>
      <c r="G3673" t="s">
        <v>8027</v>
      </c>
      <c r="H3673" t="str">
        <f>VLOOKUP(Sales_Data17[[#This Row],[Delivery Region Index]],Regions_Table[#All],2,0)</f>
        <v>New South Wales</v>
      </c>
      <c r="I3673" t="str">
        <f>VLOOKUP(Sales_Data17[[#This Row],[Delivery Region Index]],Regions_Table[#All],3,0)</f>
        <v>Gosford</v>
      </c>
      <c r="J3673">
        <v>9</v>
      </c>
      <c r="K3673">
        <v>2</v>
      </c>
      <c r="L3673" t="str">
        <f>VLOOKUP(Sales_Data17[[#This Row],[Product Description Index]],Products_Data[#All],2,0)</f>
        <v>Pants</v>
      </c>
      <c r="M3673">
        <v>5</v>
      </c>
      <c r="N3673" s="9">
        <v>221.10000000000002</v>
      </c>
      <c r="O3673" s="9">
        <f>Sales_Data17[[#This Row],[Order Quantity]]*Sales_Data17[[#This Row],[Unit Price]]</f>
        <v>1105.5</v>
      </c>
      <c r="P3673" s="9">
        <v>161.40299999999999</v>
      </c>
      <c r="Q3673" s="9">
        <f>Sales_Data17[[#This Row],[Line Total]]-(Sales_Data17[[#This Row],[Total Unit Cost]]*Sales_Data17[[#This Row],[Order Quantity]])</f>
        <v>298.48500000000001</v>
      </c>
      <c r="R3673" s="1" t="str">
        <f>TEXT(Sales_Data17[[#This Row],[OrderDate]],"MMM")</f>
        <v>Apr</v>
      </c>
      <c r="S3673" s="1" t="str">
        <f t="shared" si="57"/>
        <v>2014</v>
      </c>
    </row>
    <row r="3674" spans="1:19">
      <c r="A3674" t="s">
        <v>3697</v>
      </c>
      <c r="B3674" s="2">
        <v>41740</v>
      </c>
      <c r="C3674" s="2" t="str">
        <f>VLOOKUP(Sales_Data17[[#This Row],[Customer Name Index]],Customer_Data[#All],2,0)</f>
        <v>Avon Corp</v>
      </c>
      <c r="D3674">
        <v>1</v>
      </c>
      <c r="E3674" t="s">
        <v>4</v>
      </c>
      <c r="F3674" t="s">
        <v>8168</v>
      </c>
      <c r="G3674" t="s">
        <v>8027</v>
      </c>
      <c r="H3674" t="str">
        <f>VLOOKUP(Sales_Data17[[#This Row],[Delivery Region Index]],Regions_Table[#All],2,0)</f>
        <v>New South Wales</v>
      </c>
      <c r="I3674" t="str">
        <f>VLOOKUP(Sales_Data17[[#This Row],[Delivery Region Index]],Regions_Table[#All],3,0)</f>
        <v>Sydney</v>
      </c>
      <c r="J3674">
        <v>1</v>
      </c>
      <c r="K3674">
        <v>1</v>
      </c>
      <c r="L3674" t="str">
        <f>VLOOKUP(Sales_Data17[[#This Row],[Product Description Index]],Products_Data[#All],2,0)</f>
        <v>Shirts</v>
      </c>
      <c r="M3674">
        <v>3</v>
      </c>
      <c r="N3674" s="9">
        <v>275.44444444444446</v>
      </c>
      <c r="O3674" s="9">
        <f>Sales_Data17[[#This Row],[Order Quantity]]*Sales_Data17[[#This Row],[Unit Price]]</f>
        <v>826.33333333333337</v>
      </c>
      <c r="P3674" s="9">
        <v>223.11</v>
      </c>
      <c r="Q3674" s="9">
        <f>Sales_Data17[[#This Row],[Line Total]]-(Sales_Data17[[#This Row],[Total Unit Cost]]*Sales_Data17[[#This Row],[Order Quantity]])</f>
        <v>157.00333333333333</v>
      </c>
      <c r="R3674" s="1" t="str">
        <f>TEXT(Sales_Data17[[#This Row],[OrderDate]],"MMM")</f>
        <v>Apr</v>
      </c>
      <c r="S3674" s="1" t="str">
        <f t="shared" si="57"/>
        <v>2014</v>
      </c>
    </row>
    <row r="3675" spans="1:19">
      <c r="A3675" t="s">
        <v>3698</v>
      </c>
      <c r="B3675" s="2">
        <v>41741</v>
      </c>
      <c r="C3675" s="2" t="str">
        <f>VLOOKUP(Sales_Data17[[#This Row],[Customer Name Index]],Customer_Data[#All],2,0)</f>
        <v xml:space="preserve">WakeFern </v>
      </c>
      <c r="D3675">
        <v>2</v>
      </c>
      <c r="E3675" t="s">
        <v>3</v>
      </c>
      <c r="F3675" t="s">
        <v>8168</v>
      </c>
      <c r="G3675" t="s">
        <v>8027</v>
      </c>
      <c r="H3675" t="str">
        <f>VLOOKUP(Sales_Data17[[#This Row],[Delivery Region Index]],Regions_Table[#All],2,0)</f>
        <v>New South Wales</v>
      </c>
      <c r="I3675" t="str">
        <f>VLOOKUP(Sales_Data17[[#This Row],[Delivery Region Index]],Regions_Table[#All],3,0)</f>
        <v>Broken Hill</v>
      </c>
      <c r="J3675">
        <v>5</v>
      </c>
      <c r="K3675">
        <v>1</v>
      </c>
      <c r="L3675" t="str">
        <f>VLOOKUP(Sales_Data17[[#This Row],[Product Description Index]],Products_Data[#All],2,0)</f>
        <v>Shirts</v>
      </c>
      <c r="M3675">
        <v>3</v>
      </c>
      <c r="N3675" s="9">
        <v>109.43333333333334</v>
      </c>
      <c r="O3675" s="9">
        <f>Sales_Data17[[#This Row],[Order Quantity]]*Sales_Data17[[#This Row],[Unit Price]]</f>
        <v>328.3</v>
      </c>
      <c r="P3675" s="9">
        <v>61.282666666666678</v>
      </c>
      <c r="Q3675" s="9">
        <f>Sales_Data17[[#This Row],[Line Total]]-(Sales_Data17[[#This Row],[Total Unit Cost]]*Sales_Data17[[#This Row],[Order Quantity]])</f>
        <v>144.45199999999997</v>
      </c>
      <c r="R3675" s="1" t="str">
        <f>TEXT(Sales_Data17[[#This Row],[OrderDate]],"MMM")</f>
        <v>Apr</v>
      </c>
      <c r="S3675" s="1" t="str">
        <f t="shared" si="57"/>
        <v>2014</v>
      </c>
    </row>
    <row r="3676" spans="1:19">
      <c r="A3676" t="s">
        <v>3699</v>
      </c>
      <c r="B3676" s="2">
        <v>41741</v>
      </c>
      <c r="C3676" s="2" t="str">
        <f>VLOOKUP(Sales_Data17[[#This Row],[Customer Name Index]],Customer_Data[#All],2,0)</f>
        <v>Avon Corp</v>
      </c>
      <c r="D3676">
        <v>1</v>
      </c>
      <c r="E3676" t="s">
        <v>2</v>
      </c>
      <c r="F3676" t="s">
        <v>8168</v>
      </c>
      <c r="G3676" t="s">
        <v>8027</v>
      </c>
      <c r="H3676" t="str">
        <f>VLOOKUP(Sales_Data17[[#This Row],[Delivery Region Index]],Regions_Table[#All],2,0)</f>
        <v>New South Wales</v>
      </c>
      <c r="I3676" t="str">
        <f>VLOOKUP(Sales_Data17[[#This Row],[Delivery Region Index]],Regions_Table[#All],3,0)</f>
        <v>Sydney</v>
      </c>
      <c r="J3676">
        <v>1</v>
      </c>
      <c r="K3676">
        <v>1</v>
      </c>
      <c r="L3676" t="str">
        <f>VLOOKUP(Sales_Data17[[#This Row],[Product Description Index]],Products_Data[#All],2,0)</f>
        <v>Shirts</v>
      </c>
      <c r="M3676">
        <v>3</v>
      </c>
      <c r="N3676" s="9">
        <v>99.01111111111112</v>
      </c>
      <c r="O3676" s="9">
        <f>Sales_Data17[[#This Row],[Order Quantity]]*Sales_Data17[[#This Row],[Unit Price]]</f>
        <v>297.03333333333336</v>
      </c>
      <c r="P3676" s="9">
        <v>57.426444444444442</v>
      </c>
      <c r="Q3676" s="9">
        <f>Sales_Data17[[#This Row],[Line Total]]-(Sales_Data17[[#This Row],[Total Unit Cost]]*Sales_Data17[[#This Row],[Order Quantity]])</f>
        <v>124.75400000000002</v>
      </c>
      <c r="R3676" s="1" t="str">
        <f>TEXT(Sales_Data17[[#This Row],[OrderDate]],"MMM")</f>
        <v>Apr</v>
      </c>
      <c r="S3676" s="1" t="str">
        <f t="shared" si="57"/>
        <v>2014</v>
      </c>
    </row>
    <row r="3677" spans="1:19">
      <c r="A3677" t="s">
        <v>3700</v>
      </c>
      <c r="B3677" s="2">
        <v>41741</v>
      </c>
      <c r="C3677" s="2" t="str">
        <f>VLOOKUP(Sales_Data17[[#This Row],[Customer Name Index]],Customer_Data[#All],2,0)</f>
        <v>New Ltd</v>
      </c>
      <c r="D3677">
        <v>7</v>
      </c>
      <c r="E3677" t="s">
        <v>2</v>
      </c>
      <c r="F3677" t="s">
        <v>8168</v>
      </c>
      <c r="G3677" t="s">
        <v>8027</v>
      </c>
      <c r="H3677" t="str">
        <f>VLOOKUP(Sales_Data17[[#This Row],[Delivery Region Index]],Regions_Table[#All],2,0)</f>
        <v>New South Wales</v>
      </c>
      <c r="I3677" t="str">
        <f>VLOOKUP(Sales_Data17[[#This Row],[Delivery Region Index]],Regions_Table[#All],3,0)</f>
        <v>Queanbeyan</v>
      </c>
      <c r="J3677">
        <v>20</v>
      </c>
      <c r="K3677">
        <v>3</v>
      </c>
      <c r="L3677" t="str">
        <f>VLOOKUP(Sales_Data17[[#This Row],[Product Description Index]],Products_Data[#All],2,0)</f>
        <v>Sunglasses</v>
      </c>
      <c r="M3677">
        <v>4</v>
      </c>
      <c r="N3677" s="9">
        <v>445.92222222222222</v>
      </c>
      <c r="O3677" s="9">
        <f>Sales_Data17[[#This Row],[Order Quantity]]*Sales_Data17[[#This Row],[Unit Price]]</f>
        <v>1783.6888888888889</v>
      </c>
      <c r="P3677" s="9">
        <v>329.98244444444447</v>
      </c>
      <c r="Q3677" s="9">
        <f>Sales_Data17[[#This Row],[Line Total]]-(Sales_Data17[[#This Row],[Total Unit Cost]]*Sales_Data17[[#This Row],[Order Quantity]])</f>
        <v>463.759111111111</v>
      </c>
      <c r="R3677" s="1" t="str">
        <f>TEXT(Sales_Data17[[#This Row],[OrderDate]],"MMM")</f>
        <v>Apr</v>
      </c>
      <c r="S3677" s="1" t="str">
        <f t="shared" si="57"/>
        <v>2014</v>
      </c>
    </row>
    <row r="3678" spans="1:19">
      <c r="A3678" t="s">
        <v>3701</v>
      </c>
      <c r="B3678" s="2">
        <v>41742</v>
      </c>
      <c r="C3678" s="2" t="str">
        <f>VLOOKUP(Sales_Data17[[#This Row],[Customer Name Index]],Customer_Data[#All],2,0)</f>
        <v xml:space="preserve">Linde </v>
      </c>
      <c r="D3678">
        <v>14</v>
      </c>
      <c r="E3678" t="s">
        <v>3</v>
      </c>
      <c r="F3678" t="s">
        <v>8168</v>
      </c>
      <c r="G3678" t="s">
        <v>8026</v>
      </c>
      <c r="H3678" t="str">
        <f>VLOOKUP(Sales_Data17[[#This Row],[Delivery Region Index]],Regions_Table[#All],2,0)</f>
        <v>Queensland</v>
      </c>
      <c r="I3678" t="str">
        <f>VLOOKUP(Sales_Data17[[#This Row],[Delivery Region Index]],Regions_Table[#All],3,0)</f>
        <v>Redcliffe</v>
      </c>
      <c r="J3678">
        <v>40</v>
      </c>
      <c r="K3678">
        <v>6</v>
      </c>
      <c r="L3678" t="str">
        <f>VLOOKUP(Sales_Data17[[#This Row],[Product Description Index]],Products_Data[#All],2,0)</f>
        <v>Socks</v>
      </c>
      <c r="M3678">
        <v>4</v>
      </c>
      <c r="N3678" s="9">
        <v>703.5</v>
      </c>
      <c r="O3678" s="9">
        <f>Sales_Data17[[#This Row],[Order Quantity]]*Sales_Data17[[#This Row],[Unit Price]]</f>
        <v>2814</v>
      </c>
      <c r="P3678" s="9">
        <v>365.82</v>
      </c>
      <c r="Q3678" s="9">
        <f>Sales_Data17[[#This Row],[Line Total]]-(Sales_Data17[[#This Row],[Total Unit Cost]]*Sales_Data17[[#This Row],[Order Quantity]])</f>
        <v>1350.72</v>
      </c>
      <c r="R3678" s="1" t="str">
        <f>TEXT(Sales_Data17[[#This Row],[OrderDate]],"MMM")</f>
        <v>Apr</v>
      </c>
      <c r="S3678" s="1" t="str">
        <f t="shared" si="57"/>
        <v>2014</v>
      </c>
    </row>
    <row r="3679" spans="1:19">
      <c r="A3679" t="s">
        <v>3702</v>
      </c>
      <c r="B3679" s="2">
        <v>41742</v>
      </c>
      <c r="C3679" s="2" t="str">
        <f>VLOOKUP(Sales_Data17[[#This Row],[Customer Name Index]],Customer_Data[#All],2,0)</f>
        <v>Apollo Ltd</v>
      </c>
      <c r="D3679">
        <v>11</v>
      </c>
      <c r="E3679" t="s">
        <v>3</v>
      </c>
      <c r="F3679" t="s">
        <v>8168</v>
      </c>
      <c r="G3679" t="s">
        <v>8026</v>
      </c>
      <c r="H3679" t="str">
        <f>VLOOKUP(Sales_Data17[[#This Row],[Delivery Region Index]],Regions_Table[#All],2,0)</f>
        <v>Queensland</v>
      </c>
      <c r="I3679" t="str">
        <f>VLOOKUP(Sales_Data17[[#This Row],[Delivery Region Index]],Regions_Table[#All],3,0)</f>
        <v>Gladstone</v>
      </c>
      <c r="J3679">
        <v>30</v>
      </c>
      <c r="K3679">
        <v>5</v>
      </c>
      <c r="L3679" t="str">
        <f>VLOOKUP(Sales_Data17[[#This Row],[Product Description Index]],Products_Data[#All],2,0)</f>
        <v>Hats</v>
      </c>
      <c r="M3679">
        <v>8</v>
      </c>
      <c r="N3679" s="9">
        <v>587.36666666666667</v>
      </c>
      <c r="O3679" s="9">
        <f>Sales_Data17[[#This Row],[Order Quantity]]*Sales_Data17[[#This Row],[Unit Price]]</f>
        <v>4698.9333333333334</v>
      </c>
      <c r="P3679" s="9">
        <v>281.93599999999998</v>
      </c>
      <c r="Q3679" s="9">
        <f>Sales_Data17[[#This Row],[Line Total]]-(Sales_Data17[[#This Row],[Total Unit Cost]]*Sales_Data17[[#This Row],[Order Quantity]])</f>
        <v>2443.4453333333336</v>
      </c>
      <c r="R3679" s="1" t="str">
        <f>TEXT(Sales_Data17[[#This Row],[OrderDate]],"MMM")</f>
        <v>Apr</v>
      </c>
      <c r="S3679" s="1" t="str">
        <f t="shared" si="57"/>
        <v>2014</v>
      </c>
    </row>
    <row r="3680" spans="1:19">
      <c r="A3680" t="s">
        <v>3703</v>
      </c>
      <c r="B3680" s="2">
        <v>41742</v>
      </c>
      <c r="C3680" s="2" t="str">
        <f>VLOOKUP(Sales_Data17[[#This Row],[Customer Name Index]],Customer_Data[#All],2,0)</f>
        <v xml:space="preserve">Linde </v>
      </c>
      <c r="D3680">
        <v>14</v>
      </c>
      <c r="E3680" t="s">
        <v>4</v>
      </c>
      <c r="F3680" t="s">
        <v>8168</v>
      </c>
      <c r="G3680" t="s">
        <v>8026</v>
      </c>
      <c r="H3680" t="str">
        <f>VLOOKUP(Sales_Data17[[#This Row],[Delivery Region Index]],Regions_Table[#All],2,0)</f>
        <v>Queensland</v>
      </c>
      <c r="I3680" t="str">
        <f>VLOOKUP(Sales_Data17[[#This Row],[Delivery Region Index]],Regions_Table[#All],3,0)</f>
        <v>Redcliffe</v>
      </c>
      <c r="J3680">
        <v>40</v>
      </c>
      <c r="K3680">
        <v>6</v>
      </c>
      <c r="L3680" t="str">
        <f>VLOOKUP(Sales_Data17[[#This Row],[Product Description Index]],Products_Data[#All],2,0)</f>
        <v>Socks</v>
      </c>
      <c r="M3680">
        <v>8</v>
      </c>
      <c r="N3680" s="9">
        <v>190.57777777777778</v>
      </c>
      <c r="O3680" s="9">
        <f>Sales_Data17[[#This Row],[Order Quantity]]*Sales_Data17[[#This Row],[Unit Price]]</f>
        <v>1524.6222222222223</v>
      </c>
      <c r="P3680" s="9">
        <v>112.44088888888888</v>
      </c>
      <c r="Q3680" s="9">
        <f>Sales_Data17[[#This Row],[Line Total]]-(Sales_Data17[[#This Row],[Total Unit Cost]]*Sales_Data17[[#This Row],[Order Quantity]])</f>
        <v>625.09511111111124</v>
      </c>
      <c r="R3680" s="1" t="str">
        <f>TEXT(Sales_Data17[[#This Row],[OrderDate]],"MMM")</f>
        <v>Apr</v>
      </c>
      <c r="S3680" s="1" t="str">
        <f t="shared" si="57"/>
        <v>2014</v>
      </c>
    </row>
    <row r="3681" spans="1:19">
      <c r="A3681" t="s">
        <v>3704</v>
      </c>
      <c r="B3681" s="2">
        <v>41742</v>
      </c>
      <c r="C3681" s="2" t="str">
        <f>VLOOKUP(Sales_Data17[[#This Row],[Customer Name Index]],Customer_Data[#All],2,0)</f>
        <v xml:space="preserve">Linde </v>
      </c>
      <c r="D3681">
        <v>14</v>
      </c>
      <c r="E3681" t="s">
        <v>4</v>
      </c>
      <c r="F3681" t="s">
        <v>8168</v>
      </c>
      <c r="G3681" t="s">
        <v>8026</v>
      </c>
      <c r="H3681" t="str">
        <f>VLOOKUP(Sales_Data17[[#This Row],[Delivery Region Index]],Regions_Table[#All],2,0)</f>
        <v>Queensland</v>
      </c>
      <c r="I3681" t="str">
        <f>VLOOKUP(Sales_Data17[[#This Row],[Delivery Region Index]],Regions_Table[#All],3,0)</f>
        <v>Nambour</v>
      </c>
      <c r="J3681">
        <v>39</v>
      </c>
      <c r="K3681">
        <v>6</v>
      </c>
      <c r="L3681" t="str">
        <f>VLOOKUP(Sales_Data17[[#This Row],[Product Description Index]],Products_Data[#All],2,0)</f>
        <v>Socks</v>
      </c>
      <c r="M3681">
        <v>1</v>
      </c>
      <c r="N3681" s="9">
        <v>118.36666666666666</v>
      </c>
      <c r="O3681" s="9">
        <f>Sales_Data17[[#This Row],[Order Quantity]]*Sales_Data17[[#This Row],[Unit Price]]</f>
        <v>118.36666666666666</v>
      </c>
      <c r="P3681" s="9">
        <v>78.122</v>
      </c>
      <c r="Q3681" s="9">
        <f>Sales_Data17[[#This Row],[Line Total]]-(Sales_Data17[[#This Row],[Total Unit Cost]]*Sales_Data17[[#This Row],[Order Quantity]])</f>
        <v>40.24466666666666</v>
      </c>
      <c r="R3681" s="1" t="str">
        <f>TEXT(Sales_Data17[[#This Row],[OrderDate]],"MMM")</f>
        <v>Apr</v>
      </c>
      <c r="S3681" s="1" t="str">
        <f t="shared" si="57"/>
        <v>2014</v>
      </c>
    </row>
    <row r="3682" spans="1:19">
      <c r="A3682" t="s">
        <v>3705</v>
      </c>
      <c r="B3682" s="2">
        <v>41742</v>
      </c>
      <c r="C3682" s="2" t="str">
        <f>VLOOKUP(Sales_Data17[[#This Row],[Customer Name Index]],Customer_Data[#All],2,0)</f>
        <v xml:space="preserve">Qualitest </v>
      </c>
      <c r="D3682">
        <v>19</v>
      </c>
      <c r="E3682" t="s">
        <v>4</v>
      </c>
      <c r="F3682" t="s">
        <v>8168</v>
      </c>
      <c r="G3682" t="s">
        <v>8028</v>
      </c>
      <c r="H3682" t="str">
        <f>VLOOKUP(Sales_Data17[[#This Row],[Delivery Region Index]],Regions_Table[#All],2,0)</f>
        <v>Victoria</v>
      </c>
      <c r="I3682" t="str">
        <f>VLOOKUP(Sales_Data17[[#This Row],[Delivery Region Index]],Regions_Table[#All],3,0)</f>
        <v>Mildura</v>
      </c>
      <c r="J3682">
        <v>53</v>
      </c>
      <c r="K3682">
        <v>8</v>
      </c>
      <c r="L3682" t="str">
        <f>VLOOKUP(Sales_Data17[[#This Row],[Product Description Index]],Products_Data[#All],2,0)</f>
        <v>Shoes</v>
      </c>
      <c r="M3682">
        <v>3</v>
      </c>
      <c r="N3682" s="9">
        <v>278.42222222222222</v>
      </c>
      <c r="O3682" s="9">
        <f>Sales_Data17[[#This Row],[Order Quantity]]*Sales_Data17[[#This Row],[Unit Price]]</f>
        <v>835.26666666666665</v>
      </c>
      <c r="P3682" s="9">
        <v>172.62177777777777</v>
      </c>
      <c r="Q3682" s="9">
        <f>Sales_Data17[[#This Row],[Line Total]]-(Sales_Data17[[#This Row],[Total Unit Cost]]*Sales_Data17[[#This Row],[Order Quantity]])</f>
        <v>317.40133333333335</v>
      </c>
      <c r="R3682" s="1" t="str">
        <f>TEXT(Sales_Data17[[#This Row],[OrderDate]],"MMM")</f>
        <v>Apr</v>
      </c>
      <c r="S3682" s="1" t="str">
        <f t="shared" si="57"/>
        <v>2014</v>
      </c>
    </row>
    <row r="3683" spans="1:19">
      <c r="A3683" t="s">
        <v>3706</v>
      </c>
      <c r="B3683" s="2">
        <v>41742</v>
      </c>
      <c r="C3683" s="2" t="str">
        <f>VLOOKUP(Sales_Data17[[#This Row],[Customer Name Index]],Customer_Data[#All],2,0)</f>
        <v xml:space="preserve">Medline </v>
      </c>
      <c r="D3683">
        <v>12</v>
      </c>
      <c r="E3683" t="s">
        <v>2</v>
      </c>
      <c r="F3683" t="s">
        <v>8168</v>
      </c>
      <c r="G3683" t="s">
        <v>8026</v>
      </c>
      <c r="H3683" t="str">
        <f>VLOOKUP(Sales_Data17[[#This Row],[Delivery Region Index]],Regions_Table[#All],2,0)</f>
        <v>Queensland</v>
      </c>
      <c r="I3683" t="str">
        <f>VLOOKUP(Sales_Data17[[#This Row],[Delivery Region Index]],Regions_Table[#All],3,0)</f>
        <v>Logan City</v>
      </c>
      <c r="J3683">
        <v>35</v>
      </c>
      <c r="K3683">
        <v>5</v>
      </c>
      <c r="L3683" t="str">
        <f>VLOOKUP(Sales_Data17[[#This Row],[Product Description Index]],Products_Data[#All],2,0)</f>
        <v>Hats</v>
      </c>
      <c r="M3683">
        <v>1</v>
      </c>
      <c r="N3683" s="9">
        <v>111.66666666666667</v>
      </c>
      <c r="O3683" s="9">
        <f>Sales_Data17[[#This Row],[Order Quantity]]*Sales_Data17[[#This Row],[Unit Price]]</f>
        <v>111.66666666666667</v>
      </c>
      <c r="P3683" s="9">
        <v>82.63333333333334</v>
      </c>
      <c r="Q3683" s="9">
        <f>Sales_Data17[[#This Row],[Line Total]]-(Sales_Data17[[#This Row],[Total Unit Cost]]*Sales_Data17[[#This Row],[Order Quantity]])</f>
        <v>29.033333333333331</v>
      </c>
      <c r="R3683" s="1" t="str">
        <f>TEXT(Sales_Data17[[#This Row],[OrderDate]],"MMM")</f>
        <v>Apr</v>
      </c>
      <c r="S3683" s="1" t="str">
        <f t="shared" si="57"/>
        <v>2014</v>
      </c>
    </row>
    <row r="3684" spans="1:19">
      <c r="A3684" t="s">
        <v>3707</v>
      </c>
      <c r="B3684" s="2">
        <v>41743</v>
      </c>
      <c r="C3684" s="2" t="str">
        <f>VLOOKUP(Sales_Data17[[#This Row],[Customer Name Index]],Customer_Data[#All],2,0)</f>
        <v xml:space="preserve">Ei </v>
      </c>
      <c r="D3684">
        <v>9</v>
      </c>
      <c r="E3684" t="s">
        <v>2</v>
      </c>
      <c r="F3684" t="s">
        <v>8168</v>
      </c>
      <c r="G3684" t="s">
        <v>8027</v>
      </c>
      <c r="H3684" t="str">
        <f>VLOOKUP(Sales_Data17[[#This Row],[Delivery Region Index]],Regions_Table[#All],2,0)</f>
        <v>New South Wales</v>
      </c>
      <c r="I3684" t="str">
        <f>VLOOKUP(Sales_Data17[[#This Row],[Delivery Region Index]],Regions_Table[#All],3,0)</f>
        <v>Wyong</v>
      </c>
      <c r="J3684">
        <v>25</v>
      </c>
      <c r="K3684">
        <v>4</v>
      </c>
      <c r="L3684" t="str">
        <f>VLOOKUP(Sales_Data17[[#This Row],[Product Description Index]],Products_Data[#All],2,0)</f>
        <v>Jeans</v>
      </c>
      <c r="M3684">
        <v>3</v>
      </c>
      <c r="N3684" s="9">
        <v>111.66666666666667</v>
      </c>
      <c r="O3684" s="9">
        <f>Sales_Data17[[#This Row],[Order Quantity]]*Sales_Data17[[#This Row],[Unit Price]]</f>
        <v>335</v>
      </c>
      <c r="P3684" s="9">
        <v>69.233333333333334</v>
      </c>
      <c r="Q3684" s="9">
        <f>Sales_Data17[[#This Row],[Line Total]]-(Sales_Data17[[#This Row],[Total Unit Cost]]*Sales_Data17[[#This Row],[Order Quantity]])</f>
        <v>127.30000000000001</v>
      </c>
      <c r="R3684" s="1" t="str">
        <f>TEXT(Sales_Data17[[#This Row],[OrderDate]],"MMM")</f>
        <v>Apr</v>
      </c>
      <c r="S3684" s="1" t="str">
        <f t="shared" si="57"/>
        <v>2014</v>
      </c>
    </row>
    <row r="3685" spans="1:19">
      <c r="A3685" t="s">
        <v>3708</v>
      </c>
      <c r="B3685" s="2">
        <v>41743</v>
      </c>
      <c r="C3685" s="2" t="str">
        <f>VLOOKUP(Sales_Data17[[#This Row],[Customer Name Index]],Customer_Data[#All],2,0)</f>
        <v>Ole Group</v>
      </c>
      <c r="D3685">
        <v>13</v>
      </c>
      <c r="E3685" t="s">
        <v>4</v>
      </c>
      <c r="F3685" t="s">
        <v>8168</v>
      </c>
      <c r="G3685" t="s">
        <v>8026</v>
      </c>
      <c r="H3685" t="str">
        <f>VLOOKUP(Sales_Data17[[#This Row],[Delivery Region Index]],Regions_Table[#All],2,0)</f>
        <v>Queensland</v>
      </c>
      <c r="I3685" t="str">
        <f>VLOOKUP(Sales_Data17[[#This Row],[Delivery Region Index]],Regions_Table[#All],3,0)</f>
        <v>Mount Isa</v>
      </c>
      <c r="J3685">
        <v>38</v>
      </c>
      <c r="K3685">
        <v>6</v>
      </c>
      <c r="L3685" t="str">
        <f>VLOOKUP(Sales_Data17[[#This Row],[Product Description Index]],Products_Data[#All],2,0)</f>
        <v>Socks</v>
      </c>
      <c r="M3685">
        <v>6</v>
      </c>
      <c r="N3685" s="9">
        <v>195.04444444444445</v>
      </c>
      <c r="O3685" s="9">
        <f>Sales_Data17[[#This Row],[Order Quantity]]*Sales_Data17[[#This Row],[Unit Price]]</f>
        <v>1170.2666666666667</v>
      </c>
      <c r="P3685" s="9">
        <v>105.32400000000001</v>
      </c>
      <c r="Q3685" s="9">
        <f>Sales_Data17[[#This Row],[Line Total]]-(Sales_Data17[[#This Row],[Total Unit Cost]]*Sales_Data17[[#This Row],[Order Quantity]])</f>
        <v>538.32266666666658</v>
      </c>
      <c r="R3685" s="1" t="str">
        <f>TEXT(Sales_Data17[[#This Row],[OrderDate]],"MMM")</f>
        <v>Apr</v>
      </c>
      <c r="S3685" s="1" t="str">
        <f t="shared" si="57"/>
        <v>2014</v>
      </c>
    </row>
    <row r="3686" spans="1:19">
      <c r="A3686" t="s">
        <v>3709</v>
      </c>
      <c r="B3686" s="2">
        <v>41743</v>
      </c>
      <c r="C3686" s="2" t="str">
        <f>VLOOKUP(Sales_Data17[[#This Row],[Customer Name Index]],Customer_Data[#All],2,0)</f>
        <v xml:space="preserve">Medline </v>
      </c>
      <c r="D3686">
        <v>12</v>
      </c>
      <c r="E3686" t="s">
        <v>2</v>
      </c>
      <c r="F3686" t="s">
        <v>8168</v>
      </c>
      <c r="G3686" t="s">
        <v>8026</v>
      </c>
      <c r="H3686" t="str">
        <f>VLOOKUP(Sales_Data17[[#This Row],[Delivery Region Index]],Regions_Table[#All],2,0)</f>
        <v>Queensland</v>
      </c>
      <c r="I3686" t="str">
        <f>VLOOKUP(Sales_Data17[[#This Row],[Delivery Region Index]],Regions_Table[#All],3,0)</f>
        <v>Hervey Bay</v>
      </c>
      <c r="J3686">
        <v>33</v>
      </c>
      <c r="K3686">
        <v>5</v>
      </c>
      <c r="L3686" t="str">
        <f>VLOOKUP(Sales_Data17[[#This Row],[Product Description Index]],Products_Data[#All],2,0)</f>
        <v>Hats</v>
      </c>
      <c r="M3686">
        <v>7</v>
      </c>
      <c r="N3686" s="9">
        <v>201.74444444444444</v>
      </c>
      <c r="O3686" s="9">
        <f>Sales_Data17[[#This Row],[Order Quantity]]*Sales_Data17[[#This Row],[Unit Price]]</f>
        <v>1412.211111111111</v>
      </c>
      <c r="P3686" s="9">
        <v>127.099</v>
      </c>
      <c r="Q3686" s="9">
        <f>Sales_Data17[[#This Row],[Line Total]]-(Sales_Data17[[#This Row],[Total Unit Cost]]*Sales_Data17[[#This Row],[Order Quantity]])</f>
        <v>522.51811111111101</v>
      </c>
      <c r="R3686" s="1" t="str">
        <f>TEXT(Sales_Data17[[#This Row],[OrderDate]],"MMM")</f>
        <v>Apr</v>
      </c>
      <c r="S3686" s="1" t="str">
        <f t="shared" si="57"/>
        <v>2014</v>
      </c>
    </row>
    <row r="3687" spans="1:19">
      <c r="A3687" t="s">
        <v>3710</v>
      </c>
      <c r="B3687" s="2">
        <v>41743</v>
      </c>
      <c r="C3687" s="2" t="str">
        <f>VLOOKUP(Sales_Data17[[#This Row],[Customer Name Index]],Customer_Data[#All],2,0)</f>
        <v>Pacific Ltd</v>
      </c>
      <c r="D3687">
        <v>20</v>
      </c>
      <c r="E3687" t="s">
        <v>2</v>
      </c>
      <c r="F3687" t="s">
        <v>8168</v>
      </c>
      <c r="G3687" t="s">
        <v>8028</v>
      </c>
      <c r="H3687" t="str">
        <f>VLOOKUP(Sales_Data17[[#This Row],[Delivery Region Index]],Regions_Table[#All],2,0)</f>
        <v>Victoria</v>
      </c>
      <c r="I3687" t="str">
        <f>VLOOKUP(Sales_Data17[[#This Row],[Delivery Region Index]],Regions_Table[#All],3,0)</f>
        <v>Wodonga</v>
      </c>
      <c r="J3687">
        <v>58</v>
      </c>
      <c r="K3687">
        <v>8</v>
      </c>
      <c r="L3687" t="str">
        <f>VLOOKUP(Sales_Data17[[#This Row],[Product Description Index]],Products_Data[#All],2,0)</f>
        <v>Shoes</v>
      </c>
      <c r="M3687">
        <v>4</v>
      </c>
      <c r="N3687" s="9">
        <v>275.44444444444446</v>
      </c>
      <c r="O3687" s="9">
        <f>Sales_Data17[[#This Row],[Order Quantity]]*Sales_Data17[[#This Row],[Unit Price]]</f>
        <v>1101.7777777777778</v>
      </c>
      <c r="P3687" s="9">
        <v>121.19555555555556</v>
      </c>
      <c r="Q3687" s="9">
        <f>Sales_Data17[[#This Row],[Line Total]]-(Sales_Data17[[#This Row],[Total Unit Cost]]*Sales_Data17[[#This Row],[Order Quantity]])</f>
        <v>616.9955555555556</v>
      </c>
      <c r="R3687" s="1" t="str">
        <f>TEXT(Sales_Data17[[#This Row],[OrderDate]],"MMM")</f>
        <v>Apr</v>
      </c>
      <c r="S3687" s="1" t="str">
        <f t="shared" si="57"/>
        <v>2014</v>
      </c>
    </row>
    <row r="3688" spans="1:19">
      <c r="A3688" t="s">
        <v>3711</v>
      </c>
      <c r="B3688" s="2">
        <v>41744</v>
      </c>
      <c r="C3688" s="2" t="str">
        <f>VLOOKUP(Sales_Data17[[#This Row],[Customer Name Index]],Customer_Data[#All],2,0)</f>
        <v>Medsep Group</v>
      </c>
      <c r="D3688">
        <v>8</v>
      </c>
      <c r="E3688" t="s">
        <v>4</v>
      </c>
      <c r="F3688" t="s">
        <v>8168</v>
      </c>
      <c r="G3688" t="s">
        <v>8027</v>
      </c>
      <c r="H3688" t="str">
        <f>VLOOKUP(Sales_Data17[[#This Row],[Delivery Region Index]],Regions_Table[#All],2,0)</f>
        <v>New South Wales</v>
      </c>
      <c r="I3688" t="str">
        <f>VLOOKUP(Sales_Data17[[#This Row],[Delivery Region Index]],Regions_Table[#All],3,0)</f>
        <v>Tweed Heads</v>
      </c>
      <c r="J3688">
        <v>22</v>
      </c>
      <c r="K3688">
        <v>3</v>
      </c>
      <c r="L3688" t="str">
        <f>VLOOKUP(Sales_Data17[[#This Row],[Product Description Index]],Products_Data[#All],2,0)</f>
        <v>Sunglasses</v>
      </c>
      <c r="M3688">
        <v>3</v>
      </c>
      <c r="N3688" s="9">
        <v>267.25555555555559</v>
      </c>
      <c r="O3688" s="9">
        <f>Sales_Data17[[#This Row],[Order Quantity]]*Sales_Data17[[#This Row],[Unit Price]]</f>
        <v>801.76666666666677</v>
      </c>
      <c r="P3688" s="9">
        <v>138.97288888888889</v>
      </c>
      <c r="Q3688" s="9">
        <f>Sales_Data17[[#This Row],[Line Total]]-(Sales_Data17[[#This Row],[Total Unit Cost]]*Sales_Data17[[#This Row],[Order Quantity]])</f>
        <v>384.84800000000007</v>
      </c>
      <c r="R3688" s="1" t="str">
        <f>TEXT(Sales_Data17[[#This Row],[OrderDate]],"MMM")</f>
        <v>Apr</v>
      </c>
      <c r="S3688" s="1" t="str">
        <f t="shared" si="57"/>
        <v>2014</v>
      </c>
    </row>
    <row r="3689" spans="1:19">
      <c r="A3689" t="s">
        <v>3712</v>
      </c>
      <c r="B3689" s="2">
        <v>41744</v>
      </c>
      <c r="C3689" s="2" t="str">
        <f>VLOOKUP(Sales_Data17[[#This Row],[Customer Name Index]],Customer_Data[#All],2,0)</f>
        <v xml:space="preserve">Linde </v>
      </c>
      <c r="D3689">
        <v>14</v>
      </c>
      <c r="E3689" t="s">
        <v>4</v>
      </c>
      <c r="F3689" t="s">
        <v>8168</v>
      </c>
      <c r="G3689" t="s">
        <v>8026</v>
      </c>
      <c r="H3689" t="str">
        <f>VLOOKUP(Sales_Data17[[#This Row],[Delivery Region Index]],Regions_Table[#All],2,0)</f>
        <v>Queensland</v>
      </c>
      <c r="I3689" t="str">
        <f>VLOOKUP(Sales_Data17[[#This Row],[Delivery Region Index]],Regions_Table[#All],3,0)</f>
        <v>Rockhampton</v>
      </c>
      <c r="J3689">
        <v>41</v>
      </c>
      <c r="K3689">
        <v>6</v>
      </c>
      <c r="L3689" t="str">
        <f>VLOOKUP(Sales_Data17[[#This Row],[Product Description Index]],Products_Data[#All],2,0)</f>
        <v>Socks</v>
      </c>
      <c r="M3689">
        <v>6</v>
      </c>
      <c r="N3689" s="9">
        <v>608.95555555555563</v>
      </c>
      <c r="O3689" s="9">
        <f>Sales_Data17[[#This Row],[Order Quantity]]*Sales_Data17[[#This Row],[Unit Price]]</f>
        <v>3653.7333333333336</v>
      </c>
      <c r="P3689" s="9">
        <v>438.44800000000004</v>
      </c>
      <c r="Q3689" s="9">
        <f>Sales_Data17[[#This Row],[Line Total]]-(Sales_Data17[[#This Row],[Total Unit Cost]]*Sales_Data17[[#This Row],[Order Quantity]])</f>
        <v>1023.0453333333335</v>
      </c>
      <c r="R3689" s="1" t="str">
        <f>TEXT(Sales_Data17[[#This Row],[OrderDate]],"MMM")</f>
        <v>Apr</v>
      </c>
      <c r="S3689" s="1" t="str">
        <f t="shared" si="57"/>
        <v>2014</v>
      </c>
    </row>
    <row r="3690" spans="1:19">
      <c r="A3690" t="s">
        <v>3713</v>
      </c>
      <c r="B3690" s="2">
        <v>41744</v>
      </c>
      <c r="C3690" s="2" t="str">
        <f>VLOOKUP(Sales_Data17[[#This Row],[Customer Name Index]],Customer_Data[#All],2,0)</f>
        <v xml:space="preserve">WakeFern </v>
      </c>
      <c r="D3690">
        <v>2</v>
      </c>
      <c r="E3690" t="s">
        <v>4</v>
      </c>
      <c r="F3690" t="s">
        <v>8168</v>
      </c>
      <c r="G3690" t="s">
        <v>8027</v>
      </c>
      <c r="H3690" t="str">
        <f>VLOOKUP(Sales_Data17[[#This Row],[Delivery Region Index]],Regions_Table[#All],2,0)</f>
        <v>New South Wales</v>
      </c>
      <c r="I3690" t="str">
        <f>VLOOKUP(Sales_Data17[[#This Row],[Delivery Region Index]],Regions_Table[#All],3,0)</f>
        <v>Broken Hill</v>
      </c>
      <c r="J3690">
        <v>5</v>
      </c>
      <c r="K3690">
        <v>1</v>
      </c>
      <c r="L3690" t="str">
        <f>VLOOKUP(Sales_Data17[[#This Row],[Product Description Index]],Products_Data[#All],2,0)</f>
        <v>Shirts</v>
      </c>
      <c r="M3690">
        <v>9</v>
      </c>
      <c r="N3690" s="9">
        <v>29.777777777777779</v>
      </c>
      <c r="O3690" s="9">
        <f>Sales_Data17[[#This Row],[Order Quantity]]*Sales_Data17[[#This Row],[Unit Price]]</f>
        <v>268</v>
      </c>
      <c r="P3690" s="9">
        <v>18.462222222222223</v>
      </c>
      <c r="Q3690" s="9">
        <f>Sales_Data17[[#This Row],[Line Total]]-(Sales_Data17[[#This Row],[Total Unit Cost]]*Sales_Data17[[#This Row],[Order Quantity]])</f>
        <v>101.83999999999997</v>
      </c>
      <c r="R3690" s="1" t="str">
        <f>TEXT(Sales_Data17[[#This Row],[OrderDate]],"MMM")</f>
        <v>Apr</v>
      </c>
      <c r="S3690" s="1" t="str">
        <f t="shared" si="57"/>
        <v>2014</v>
      </c>
    </row>
    <row r="3691" spans="1:19">
      <c r="A3691" t="s">
        <v>3714</v>
      </c>
      <c r="B3691" s="2">
        <v>41744</v>
      </c>
      <c r="C3691" s="2" t="str">
        <f>VLOOKUP(Sales_Data17[[#This Row],[Customer Name Index]],Customer_Data[#All],2,0)</f>
        <v>3LAB, Ltd</v>
      </c>
      <c r="D3691">
        <v>16</v>
      </c>
      <c r="E3691" t="s">
        <v>3</v>
      </c>
      <c r="F3691" t="s">
        <v>8168</v>
      </c>
      <c r="G3691" t="s">
        <v>8025</v>
      </c>
      <c r="H3691" t="str">
        <f>VLOOKUP(Sales_Data17[[#This Row],[Delivery Region Index]],Regions_Table[#All],2,0)</f>
        <v>Queensland</v>
      </c>
      <c r="I3691" t="str">
        <f>VLOOKUP(Sales_Data17[[#This Row],[Delivery Region Index]],Regions_Table[#All],3,0)</f>
        <v>Toowoomba</v>
      </c>
      <c r="J3691">
        <v>44</v>
      </c>
      <c r="K3691">
        <v>7</v>
      </c>
      <c r="L3691" t="str">
        <f>VLOOKUP(Sales_Data17[[#This Row],[Product Description Index]],Products_Data[#All],2,0)</f>
        <v>Dress Shirts</v>
      </c>
      <c r="M3691">
        <v>3</v>
      </c>
      <c r="N3691" s="9">
        <v>703.5</v>
      </c>
      <c r="O3691" s="9">
        <f>Sales_Data17[[#This Row],[Order Quantity]]*Sales_Data17[[#This Row],[Unit Price]]</f>
        <v>2110.5</v>
      </c>
      <c r="P3691" s="9">
        <v>288.435</v>
      </c>
      <c r="Q3691" s="9">
        <f>Sales_Data17[[#This Row],[Line Total]]-(Sales_Data17[[#This Row],[Total Unit Cost]]*Sales_Data17[[#This Row],[Order Quantity]])</f>
        <v>1245.1949999999999</v>
      </c>
      <c r="R3691" s="1" t="str">
        <f>TEXT(Sales_Data17[[#This Row],[OrderDate]],"MMM")</f>
        <v>Apr</v>
      </c>
      <c r="S3691" s="1" t="str">
        <f t="shared" si="57"/>
        <v>2014</v>
      </c>
    </row>
    <row r="3692" spans="1:19">
      <c r="A3692" t="s">
        <v>3715</v>
      </c>
      <c r="B3692" s="2">
        <v>41744</v>
      </c>
      <c r="C3692" s="2" t="str">
        <f>VLOOKUP(Sales_Data17[[#This Row],[Customer Name Index]],Customer_Data[#All],2,0)</f>
        <v>Medsep Group</v>
      </c>
      <c r="D3692">
        <v>8</v>
      </c>
      <c r="E3692" t="s">
        <v>4</v>
      </c>
      <c r="F3692" t="s">
        <v>8168</v>
      </c>
      <c r="G3692" t="s">
        <v>8027</v>
      </c>
      <c r="H3692" t="str">
        <f>VLOOKUP(Sales_Data17[[#This Row],[Delivery Region Index]],Regions_Table[#All],2,0)</f>
        <v>New South Wales</v>
      </c>
      <c r="I3692" t="str">
        <f>VLOOKUP(Sales_Data17[[#This Row],[Delivery Region Index]],Regions_Table[#All],3,0)</f>
        <v>Tweed Heads</v>
      </c>
      <c r="J3692">
        <v>22</v>
      </c>
      <c r="K3692">
        <v>3</v>
      </c>
      <c r="L3692" t="str">
        <f>VLOOKUP(Sales_Data17[[#This Row],[Product Description Index]],Products_Data[#All],2,0)</f>
        <v>Sunglasses</v>
      </c>
      <c r="M3692">
        <v>9</v>
      </c>
      <c r="N3692" s="9">
        <v>81.144444444444446</v>
      </c>
      <c r="O3692" s="9">
        <f>Sales_Data17[[#This Row],[Order Quantity]]*Sales_Data17[[#This Row],[Unit Price]]</f>
        <v>730.3</v>
      </c>
      <c r="P3692" s="9">
        <v>40.572222222222223</v>
      </c>
      <c r="Q3692" s="9">
        <f>Sales_Data17[[#This Row],[Line Total]]-(Sales_Data17[[#This Row],[Total Unit Cost]]*Sales_Data17[[#This Row],[Order Quantity]])</f>
        <v>365.15</v>
      </c>
      <c r="R3692" s="1" t="str">
        <f>TEXT(Sales_Data17[[#This Row],[OrderDate]],"MMM")</f>
        <v>Apr</v>
      </c>
      <c r="S3692" s="1" t="str">
        <f t="shared" si="57"/>
        <v>2014</v>
      </c>
    </row>
    <row r="3693" spans="1:19">
      <c r="A3693" t="s">
        <v>3716</v>
      </c>
      <c r="B3693" s="2">
        <v>41744</v>
      </c>
      <c r="C3693" s="2" t="str">
        <f>VLOOKUP(Sales_Data17[[#This Row],[Customer Name Index]],Customer_Data[#All],2,0)</f>
        <v>Avon Corp</v>
      </c>
      <c r="D3693">
        <v>1</v>
      </c>
      <c r="E3693" t="s">
        <v>4</v>
      </c>
      <c r="F3693" t="s">
        <v>8168</v>
      </c>
      <c r="G3693" t="s">
        <v>8027</v>
      </c>
      <c r="H3693" t="str">
        <f>VLOOKUP(Sales_Data17[[#This Row],[Delivery Region Index]],Regions_Table[#All],2,0)</f>
        <v>New South Wales</v>
      </c>
      <c r="I3693" t="str">
        <f>VLOOKUP(Sales_Data17[[#This Row],[Delivery Region Index]],Regions_Table[#All],3,0)</f>
        <v>Sydney</v>
      </c>
      <c r="J3693">
        <v>1</v>
      </c>
      <c r="K3693">
        <v>1</v>
      </c>
      <c r="L3693" t="str">
        <f>VLOOKUP(Sales_Data17[[#This Row],[Product Description Index]],Products_Data[#All],2,0)</f>
        <v>Shirts</v>
      </c>
      <c r="M3693">
        <v>5</v>
      </c>
      <c r="N3693" s="9">
        <v>20.844444444444445</v>
      </c>
      <c r="O3693" s="9">
        <f>Sales_Data17[[#This Row],[Order Quantity]]*Sales_Data17[[#This Row],[Unit Price]]</f>
        <v>104.22222222222223</v>
      </c>
      <c r="P3693" s="9">
        <v>16.258666666666667</v>
      </c>
      <c r="Q3693" s="9">
        <f>Sales_Data17[[#This Row],[Line Total]]-(Sales_Data17[[#This Row],[Total Unit Cost]]*Sales_Data17[[#This Row],[Order Quantity]])</f>
        <v>22.928888888888892</v>
      </c>
      <c r="R3693" s="1" t="str">
        <f>TEXT(Sales_Data17[[#This Row],[OrderDate]],"MMM")</f>
        <v>Apr</v>
      </c>
      <c r="S3693" s="1" t="str">
        <f t="shared" si="57"/>
        <v>2014</v>
      </c>
    </row>
    <row r="3694" spans="1:19">
      <c r="A3694" t="s">
        <v>3717</v>
      </c>
      <c r="B3694" s="2">
        <v>41745</v>
      </c>
      <c r="C3694" s="2" t="str">
        <f>VLOOKUP(Sales_Data17[[#This Row],[Customer Name Index]],Customer_Data[#All],2,0)</f>
        <v>New Ltd</v>
      </c>
      <c r="D3694">
        <v>7</v>
      </c>
      <c r="E3694" t="s">
        <v>4</v>
      </c>
      <c r="F3694" t="s">
        <v>8168</v>
      </c>
      <c r="G3694" t="s">
        <v>8027</v>
      </c>
      <c r="H3694" t="str">
        <f>VLOOKUP(Sales_Data17[[#This Row],[Delivery Region Index]],Regions_Table[#All],2,0)</f>
        <v>New South Wales</v>
      </c>
      <c r="I3694" t="str">
        <f>VLOOKUP(Sales_Data17[[#This Row],[Delivery Region Index]],Regions_Table[#All],3,0)</f>
        <v>Tamworth</v>
      </c>
      <c r="J3694">
        <v>21</v>
      </c>
      <c r="K3694">
        <v>3</v>
      </c>
      <c r="L3694" t="str">
        <f>VLOOKUP(Sales_Data17[[#This Row],[Product Description Index]],Products_Data[#All],2,0)</f>
        <v>Sunglasses</v>
      </c>
      <c r="M3694">
        <v>2</v>
      </c>
      <c r="N3694" s="9">
        <v>424.33333333333331</v>
      </c>
      <c r="O3694" s="9">
        <f>Sales_Data17[[#This Row],[Order Quantity]]*Sales_Data17[[#This Row],[Unit Price]]</f>
        <v>848.66666666666663</v>
      </c>
      <c r="P3694" s="9">
        <v>258.84333333333336</v>
      </c>
      <c r="Q3694" s="9">
        <f>Sales_Data17[[#This Row],[Line Total]]-(Sales_Data17[[#This Row],[Total Unit Cost]]*Sales_Data17[[#This Row],[Order Quantity]])</f>
        <v>330.9799999999999</v>
      </c>
      <c r="R3694" s="1" t="str">
        <f>TEXT(Sales_Data17[[#This Row],[OrderDate]],"MMM")</f>
        <v>Apr</v>
      </c>
      <c r="S3694" s="1" t="str">
        <f t="shared" si="57"/>
        <v>2014</v>
      </c>
    </row>
    <row r="3695" spans="1:19">
      <c r="A3695" t="s">
        <v>3718</v>
      </c>
      <c r="B3695" s="2">
        <v>41745</v>
      </c>
      <c r="C3695" s="2" t="str">
        <f>VLOOKUP(Sales_Data17[[#This Row],[Customer Name Index]],Customer_Data[#All],2,0)</f>
        <v>Apollo Ltd</v>
      </c>
      <c r="D3695">
        <v>11</v>
      </c>
      <c r="E3695" t="s">
        <v>4</v>
      </c>
      <c r="F3695" t="s">
        <v>8168</v>
      </c>
      <c r="G3695" t="s">
        <v>8026</v>
      </c>
      <c r="H3695" t="str">
        <f>VLOOKUP(Sales_Data17[[#This Row],[Delivery Region Index]],Regions_Table[#All],2,0)</f>
        <v>Queensland</v>
      </c>
      <c r="I3695" t="str">
        <f>VLOOKUP(Sales_Data17[[#This Row],[Delivery Region Index]],Regions_Table[#All],3,0)</f>
        <v>Gold Coast</v>
      </c>
      <c r="J3695">
        <v>31</v>
      </c>
      <c r="K3695">
        <v>5</v>
      </c>
      <c r="L3695" t="str">
        <f>VLOOKUP(Sales_Data17[[#This Row],[Product Description Index]],Products_Data[#All],2,0)</f>
        <v>Hats</v>
      </c>
      <c r="M3695">
        <v>6</v>
      </c>
      <c r="N3695" s="9">
        <v>26.8</v>
      </c>
      <c r="O3695" s="9">
        <f>Sales_Data17[[#This Row],[Order Quantity]]*Sales_Data17[[#This Row],[Unit Price]]</f>
        <v>160.80000000000001</v>
      </c>
      <c r="P3695" s="9">
        <v>15.008000000000003</v>
      </c>
      <c r="Q3695" s="9">
        <f>Sales_Data17[[#This Row],[Line Total]]-(Sales_Data17[[#This Row],[Total Unit Cost]]*Sales_Data17[[#This Row],[Order Quantity]])</f>
        <v>70.751999999999995</v>
      </c>
      <c r="R3695" s="1" t="str">
        <f>TEXT(Sales_Data17[[#This Row],[OrderDate]],"MMM")</f>
        <v>Apr</v>
      </c>
      <c r="S3695" s="1" t="str">
        <f t="shared" si="57"/>
        <v>2014</v>
      </c>
    </row>
    <row r="3696" spans="1:19">
      <c r="A3696" t="s">
        <v>3719</v>
      </c>
      <c r="B3696" s="2">
        <v>41745</v>
      </c>
      <c r="C3696" s="2" t="str">
        <f>VLOOKUP(Sales_Data17[[#This Row],[Customer Name Index]],Customer_Data[#All],2,0)</f>
        <v>Ole Group</v>
      </c>
      <c r="D3696">
        <v>13</v>
      </c>
      <c r="E3696" t="s">
        <v>2</v>
      </c>
      <c r="F3696" t="s">
        <v>8168</v>
      </c>
      <c r="G3696" t="s">
        <v>8026</v>
      </c>
      <c r="H3696" t="str">
        <f>VLOOKUP(Sales_Data17[[#This Row],[Delivery Region Index]],Regions_Table[#All],2,0)</f>
        <v>Queensland</v>
      </c>
      <c r="I3696" t="str">
        <f>VLOOKUP(Sales_Data17[[#This Row],[Delivery Region Index]],Regions_Table[#All],3,0)</f>
        <v>Mackay</v>
      </c>
      <c r="J3696">
        <v>36</v>
      </c>
      <c r="K3696">
        <v>5</v>
      </c>
      <c r="L3696" t="str">
        <f>VLOOKUP(Sales_Data17[[#This Row],[Product Description Index]],Products_Data[#All],2,0)</f>
        <v>Hats</v>
      </c>
      <c r="M3696">
        <v>6</v>
      </c>
      <c r="N3696" s="9">
        <v>144.42222222222222</v>
      </c>
      <c r="O3696" s="9">
        <f>Sales_Data17[[#This Row],[Order Quantity]]*Sales_Data17[[#This Row],[Unit Price]]</f>
        <v>866.5333333333333</v>
      </c>
      <c r="P3696" s="9">
        <v>106.87244444444444</v>
      </c>
      <c r="Q3696" s="9">
        <f>Sales_Data17[[#This Row],[Line Total]]-(Sales_Data17[[#This Row],[Total Unit Cost]]*Sales_Data17[[#This Row],[Order Quantity]])</f>
        <v>225.29866666666669</v>
      </c>
      <c r="R3696" s="1" t="str">
        <f>TEXT(Sales_Data17[[#This Row],[OrderDate]],"MMM")</f>
        <v>Apr</v>
      </c>
      <c r="S3696" s="1" t="str">
        <f t="shared" si="57"/>
        <v>2014</v>
      </c>
    </row>
    <row r="3697" spans="1:19">
      <c r="A3697" t="s">
        <v>3720</v>
      </c>
      <c r="B3697" s="2">
        <v>41746</v>
      </c>
      <c r="C3697" s="2" t="str">
        <f>VLOOKUP(Sales_Data17[[#This Row],[Customer Name Index]],Customer_Data[#All],2,0)</f>
        <v xml:space="preserve">Qualitest </v>
      </c>
      <c r="D3697">
        <v>19</v>
      </c>
      <c r="E3697" t="s">
        <v>2</v>
      </c>
      <c r="F3697" t="s">
        <v>8168</v>
      </c>
      <c r="G3697" t="s">
        <v>8028</v>
      </c>
      <c r="H3697" t="str">
        <f>VLOOKUP(Sales_Data17[[#This Row],[Delivery Region Index]],Regions_Table[#All],2,0)</f>
        <v>Victoria</v>
      </c>
      <c r="I3697" t="str">
        <f>VLOOKUP(Sales_Data17[[#This Row],[Delivery Region Index]],Regions_Table[#All],3,0)</f>
        <v>Swan Hill</v>
      </c>
      <c r="J3697">
        <v>55</v>
      </c>
      <c r="K3697">
        <v>8</v>
      </c>
      <c r="L3697" t="str">
        <f>VLOOKUP(Sales_Data17[[#This Row],[Product Description Index]],Products_Data[#All],2,0)</f>
        <v>Shoes</v>
      </c>
      <c r="M3697">
        <v>1</v>
      </c>
      <c r="N3697" s="9">
        <v>123.57777777777778</v>
      </c>
      <c r="O3697" s="9">
        <f>Sales_Data17[[#This Row],[Order Quantity]]*Sales_Data17[[#This Row],[Unit Price]]</f>
        <v>123.57777777777778</v>
      </c>
      <c r="P3697" s="9">
        <v>50.666888888888892</v>
      </c>
      <c r="Q3697" s="9">
        <f>Sales_Data17[[#This Row],[Line Total]]-(Sales_Data17[[#This Row],[Total Unit Cost]]*Sales_Data17[[#This Row],[Order Quantity]])</f>
        <v>72.910888888888891</v>
      </c>
      <c r="R3697" s="1" t="str">
        <f>TEXT(Sales_Data17[[#This Row],[OrderDate]],"MMM")</f>
        <v>Apr</v>
      </c>
      <c r="S3697" s="1" t="str">
        <f t="shared" si="57"/>
        <v>2014</v>
      </c>
    </row>
    <row r="3698" spans="1:19">
      <c r="A3698" t="s">
        <v>3721</v>
      </c>
      <c r="B3698" s="2">
        <v>41746</v>
      </c>
      <c r="C3698" s="2" t="str">
        <f>VLOOKUP(Sales_Data17[[#This Row],[Customer Name Index]],Customer_Data[#All],2,0)</f>
        <v xml:space="preserve">Qualitest </v>
      </c>
      <c r="D3698">
        <v>19</v>
      </c>
      <c r="E3698" t="s">
        <v>2</v>
      </c>
      <c r="F3698" t="s">
        <v>8168</v>
      </c>
      <c r="G3698" t="s">
        <v>8028</v>
      </c>
      <c r="H3698" t="str">
        <f>VLOOKUP(Sales_Data17[[#This Row],[Delivery Region Index]],Regions_Table[#All],2,0)</f>
        <v>Victoria</v>
      </c>
      <c r="I3698" t="str">
        <f>VLOOKUP(Sales_Data17[[#This Row],[Delivery Region Index]],Regions_Table[#All],3,0)</f>
        <v>Swan Hill</v>
      </c>
      <c r="J3698">
        <v>55</v>
      </c>
      <c r="K3698">
        <v>8</v>
      </c>
      <c r="L3698" t="str">
        <f>VLOOKUP(Sales_Data17[[#This Row],[Product Description Index]],Products_Data[#All],2,0)</f>
        <v>Shoes</v>
      </c>
      <c r="M3698">
        <v>3</v>
      </c>
      <c r="N3698" s="9">
        <v>445.17777777777775</v>
      </c>
      <c r="O3698" s="9">
        <f>Sales_Data17[[#This Row],[Order Quantity]]*Sales_Data17[[#This Row],[Unit Price]]</f>
        <v>1335.5333333333333</v>
      </c>
      <c r="P3698" s="9">
        <v>316.07622222222221</v>
      </c>
      <c r="Q3698" s="9">
        <f>Sales_Data17[[#This Row],[Line Total]]-(Sales_Data17[[#This Row],[Total Unit Cost]]*Sales_Data17[[#This Row],[Order Quantity]])</f>
        <v>387.30466666666666</v>
      </c>
      <c r="R3698" s="1" t="str">
        <f>TEXT(Sales_Data17[[#This Row],[OrderDate]],"MMM")</f>
        <v>Apr</v>
      </c>
      <c r="S3698" s="1" t="str">
        <f t="shared" si="57"/>
        <v>2014</v>
      </c>
    </row>
    <row r="3699" spans="1:19">
      <c r="A3699" t="s">
        <v>3722</v>
      </c>
      <c r="B3699" s="2">
        <v>41746</v>
      </c>
      <c r="C3699" s="2" t="str">
        <f>VLOOKUP(Sales_Data17[[#This Row],[Customer Name Index]],Customer_Data[#All],2,0)</f>
        <v>Eminence Corp</v>
      </c>
      <c r="D3699">
        <v>18</v>
      </c>
      <c r="E3699" t="s">
        <v>4</v>
      </c>
      <c r="F3699" t="s">
        <v>8168</v>
      </c>
      <c r="G3699" t="s">
        <v>8025</v>
      </c>
      <c r="H3699" t="str">
        <f>VLOOKUP(Sales_Data17[[#This Row],[Delivery Region Index]],Regions_Table[#All],2,0)</f>
        <v>Victoria</v>
      </c>
      <c r="I3699" t="str">
        <f>VLOOKUP(Sales_Data17[[#This Row],[Delivery Region Index]],Regions_Table[#All],3,0)</f>
        <v>Latrobe City</v>
      </c>
      <c r="J3699">
        <v>52</v>
      </c>
      <c r="K3699">
        <v>8</v>
      </c>
      <c r="L3699" t="str">
        <f>VLOOKUP(Sales_Data17[[#This Row],[Product Description Index]],Products_Data[#All],2,0)</f>
        <v>Shoes</v>
      </c>
      <c r="M3699">
        <v>6</v>
      </c>
      <c r="N3699" s="9">
        <v>108.6888888888889</v>
      </c>
      <c r="O3699" s="9">
        <f>Sales_Data17[[#This Row],[Order Quantity]]*Sales_Data17[[#This Row],[Unit Price]]</f>
        <v>652.13333333333344</v>
      </c>
      <c r="P3699" s="9">
        <v>66.300222222222217</v>
      </c>
      <c r="Q3699" s="9">
        <f>Sales_Data17[[#This Row],[Line Total]]-(Sales_Data17[[#This Row],[Total Unit Cost]]*Sales_Data17[[#This Row],[Order Quantity]])</f>
        <v>254.33200000000011</v>
      </c>
      <c r="R3699" s="1" t="str">
        <f>TEXT(Sales_Data17[[#This Row],[OrderDate]],"MMM")</f>
        <v>Apr</v>
      </c>
      <c r="S3699" s="1" t="str">
        <f t="shared" si="57"/>
        <v>2014</v>
      </c>
    </row>
    <row r="3700" spans="1:19">
      <c r="A3700" t="s">
        <v>3723</v>
      </c>
      <c r="B3700" s="2">
        <v>41746</v>
      </c>
      <c r="C3700" s="2" t="str">
        <f>VLOOKUP(Sales_Data17[[#This Row],[Customer Name Index]],Customer_Data[#All],2,0)</f>
        <v>Medsep Group</v>
      </c>
      <c r="D3700">
        <v>8</v>
      </c>
      <c r="E3700" t="s">
        <v>2</v>
      </c>
      <c r="F3700" t="s">
        <v>8168</v>
      </c>
      <c r="G3700" t="s">
        <v>8027</v>
      </c>
      <c r="H3700" t="str">
        <f>VLOOKUP(Sales_Data17[[#This Row],[Delivery Region Index]],Regions_Table[#All],2,0)</f>
        <v>New South Wales</v>
      </c>
      <c r="I3700" t="str">
        <f>VLOOKUP(Sales_Data17[[#This Row],[Delivery Region Index]],Regions_Table[#All],3,0)</f>
        <v>Tamworth</v>
      </c>
      <c r="J3700">
        <v>21</v>
      </c>
      <c r="K3700">
        <v>3</v>
      </c>
      <c r="L3700" t="str">
        <f>VLOOKUP(Sales_Data17[[#This Row],[Product Description Index]],Products_Data[#All],2,0)</f>
        <v>Sunglasses</v>
      </c>
      <c r="M3700">
        <v>4</v>
      </c>
      <c r="N3700" s="9">
        <v>116.13333333333334</v>
      </c>
      <c r="O3700" s="9">
        <f>Sales_Data17[[#This Row],[Order Quantity]]*Sales_Data17[[#This Row],[Unit Price]]</f>
        <v>464.53333333333336</v>
      </c>
      <c r="P3700" s="9">
        <v>68.518666666666661</v>
      </c>
      <c r="Q3700" s="9">
        <f>Sales_Data17[[#This Row],[Line Total]]-(Sales_Data17[[#This Row],[Total Unit Cost]]*Sales_Data17[[#This Row],[Order Quantity]])</f>
        <v>190.45866666666672</v>
      </c>
      <c r="R3700" s="1" t="str">
        <f>TEXT(Sales_Data17[[#This Row],[OrderDate]],"MMM")</f>
        <v>Apr</v>
      </c>
      <c r="S3700" s="1" t="str">
        <f t="shared" si="57"/>
        <v>2014</v>
      </c>
    </row>
    <row r="3701" spans="1:19">
      <c r="A3701" t="s">
        <v>3724</v>
      </c>
      <c r="B3701" s="2">
        <v>41746</v>
      </c>
      <c r="C3701" s="2" t="str">
        <f>VLOOKUP(Sales_Data17[[#This Row],[Customer Name Index]],Customer_Data[#All],2,0)</f>
        <v xml:space="preserve">Ei </v>
      </c>
      <c r="D3701">
        <v>9</v>
      </c>
      <c r="E3701" t="s">
        <v>4</v>
      </c>
      <c r="F3701" t="s">
        <v>8168</v>
      </c>
      <c r="G3701" t="s">
        <v>8027</v>
      </c>
      <c r="H3701" t="str">
        <f>VLOOKUP(Sales_Data17[[#This Row],[Delivery Region Index]],Regions_Table[#All],2,0)</f>
        <v>New South Wales</v>
      </c>
      <c r="I3701" t="str">
        <f>VLOOKUP(Sales_Data17[[#This Row],[Delivery Region Index]],Regions_Table[#All],3,0)</f>
        <v>Wyong</v>
      </c>
      <c r="J3701">
        <v>25</v>
      </c>
      <c r="K3701">
        <v>4</v>
      </c>
      <c r="L3701" t="str">
        <f>VLOOKUP(Sales_Data17[[#This Row],[Product Description Index]],Products_Data[#All],2,0)</f>
        <v>Jeans</v>
      </c>
      <c r="M3701">
        <v>1</v>
      </c>
      <c r="N3701" s="9">
        <v>624.58888888888896</v>
      </c>
      <c r="O3701" s="9">
        <f>Sales_Data17[[#This Row],[Order Quantity]]*Sales_Data17[[#This Row],[Unit Price]]</f>
        <v>624.58888888888896</v>
      </c>
      <c r="P3701" s="9">
        <v>306.04855555555554</v>
      </c>
      <c r="Q3701" s="9">
        <f>Sales_Data17[[#This Row],[Line Total]]-(Sales_Data17[[#This Row],[Total Unit Cost]]*Sales_Data17[[#This Row],[Order Quantity]])</f>
        <v>318.54033333333342</v>
      </c>
      <c r="R3701" s="1" t="str">
        <f>TEXT(Sales_Data17[[#This Row],[OrderDate]],"MMM")</f>
        <v>Apr</v>
      </c>
      <c r="S3701" s="1" t="str">
        <f t="shared" si="57"/>
        <v>2014</v>
      </c>
    </row>
    <row r="3702" spans="1:19">
      <c r="A3702" t="s">
        <v>3725</v>
      </c>
      <c r="B3702" s="2">
        <v>41747</v>
      </c>
      <c r="C3702" s="2" t="str">
        <f>VLOOKUP(Sales_Data17[[#This Row],[Customer Name Index]],Customer_Data[#All],2,0)</f>
        <v xml:space="preserve">Medline </v>
      </c>
      <c r="D3702">
        <v>12</v>
      </c>
      <c r="E3702" t="s">
        <v>3</v>
      </c>
      <c r="F3702" t="s">
        <v>8168</v>
      </c>
      <c r="G3702" t="s">
        <v>8026</v>
      </c>
      <c r="H3702" t="str">
        <f>VLOOKUP(Sales_Data17[[#This Row],[Delivery Region Index]],Regions_Table[#All],2,0)</f>
        <v>Queensland</v>
      </c>
      <c r="I3702" t="str">
        <f>VLOOKUP(Sales_Data17[[#This Row],[Delivery Region Index]],Regions_Table[#All],3,0)</f>
        <v>Hervey Bay</v>
      </c>
      <c r="J3702">
        <v>33</v>
      </c>
      <c r="K3702">
        <v>5</v>
      </c>
      <c r="L3702" t="str">
        <f>VLOOKUP(Sales_Data17[[#This Row],[Product Description Index]],Products_Data[#All],2,0)</f>
        <v>Hats</v>
      </c>
      <c r="M3702">
        <v>8</v>
      </c>
      <c r="N3702" s="9">
        <v>121.34444444444446</v>
      </c>
      <c r="O3702" s="9">
        <f>Sales_Data17[[#This Row],[Order Quantity]]*Sales_Data17[[#This Row],[Unit Price]]</f>
        <v>970.7555555555557</v>
      </c>
      <c r="P3702" s="9">
        <v>95.862111111111119</v>
      </c>
      <c r="Q3702" s="9">
        <f>Sales_Data17[[#This Row],[Line Total]]-(Sales_Data17[[#This Row],[Total Unit Cost]]*Sales_Data17[[#This Row],[Order Quantity]])</f>
        <v>203.85866666666675</v>
      </c>
      <c r="R3702" s="1" t="str">
        <f>TEXT(Sales_Data17[[#This Row],[OrderDate]],"MMM")</f>
        <v>Apr</v>
      </c>
      <c r="S3702" s="1" t="str">
        <f t="shared" si="57"/>
        <v>2014</v>
      </c>
    </row>
    <row r="3703" spans="1:19">
      <c r="A3703" t="s">
        <v>3726</v>
      </c>
      <c r="B3703" s="2">
        <v>41747</v>
      </c>
      <c r="C3703" s="2" t="str">
        <f>VLOOKUP(Sales_Data17[[#This Row],[Customer Name Index]],Customer_Data[#All],2,0)</f>
        <v>Avon Corp</v>
      </c>
      <c r="D3703">
        <v>1</v>
      </c>
      <c r="E3703" t="s">
        <v>4</v>
      </c>
      <c r="F3703" t="s">
        <v>8168</v>
      </c>
      <c r="G3703" t="s">
        <v>8027</v>
      </c>
      <c r="H3703" t="str">
        <f>VLOOKUP(Sales_Data17[[#This Row],[Delivery Region Index]],Regions_Table[#All],2,0)</f>
        <v>New South Wales</v>
      </c>
      <c r="I3703" t="str">
        <f>VLOOKUP(Sales_Data17[[#This Row],[Delivery Region Index]],Regions_Table[#All],3,0)</f>
        <v>Armidale</v>
      </c>
      <c r="J3703">
        <v>3</v>
      </c>
      <c r="K3703">
        <v>1</v>
      </c>
      <c r="L3703" t="str">
        <f>VLOOKUP(Sales_Data17[[#This Row],[Product Description Index]],Products_Data[#All],2,0)</f>
        <v>Shirts</v>
      </c>
      <c r="M3703">
        <v>5</v>
      </c>
      <c r="N3703" s="9">
        <v>97.522222222222226</v>
      </c>
      <c r="O3703" s="9">
        <f>Sales_Data17[[#This Row],[Order Quantity]]*Sales_Data17[[#This Row],[Unit Price]]</f>
        <v>487.61111111111114</v>
      </c>
      <c r="P3703" s="9">
        <v>48.761111111111113</v>
      </c>
      <c r="Q3703" s="9">
        <f>Sales_Data17[[#This Row],[Line Total]]-(Sales_Data17[[#This Row],[Total Unit Cost]]*Sales_Data17[[#This Row],[Order Quantity]])</f>
        <v>243.80555555555557</v>
      </c>
      <c r="R3703" s="1" t="str">
        <f>TEXT(Sales_Data17[[#This Row],[OrderDate]],"MMM")</f>
        <v>Apr</v>
      </c>
      <c r="S3703" s="1" t="str">
        <f t="shared" si="57"/>
        <v>2014</v>
      </c>
    </row>
    <row r="3704" spans="1:19">
      <c r="A3704" t="s">
        <v>3727</v>
      </c>
      <c r="B3704" s="2">
        <v>41747</v>
      </c>
      <c r="C3704" s="2" t="str">
        <f>VLOOKUP(Sales_Data17[[#This Row],[Customer Name Index]],Customer_Data[#All],2,0)</f>
        <v>Elorac, Corp</v>
      </c>
      <c r="D3704">
        <v>3</v>
      </c>
      <c r="E3704" t="s">
        <v>2</v>
      </c>
      <c r="F3704" t="s">
        <v>8168</v>
      </c>
      <c r="G3704" t="s">
        <v>8027</v>
      </c>
      <c r="H3704" t="str">
        <f>VLOOKUP(Sales_Data17[[#This Row],[Delivery Region Index]],Regions_Table[#All],2,0)</f>
        <v>New South Wales</v>
      </c>
      <c r="I3704" t="str">
        <f>VLOOKUP(Sales_Data17[[#This Row],[Delivery Region Index]],Regions_Table[#All],3,0)</f>
        <v>Cessnock</v>
      </c>
      <c r="J3704">
        <v>6</v>
      </c>
      <c r="K3704">
        <v>1</v>
      </c>
      <c r="L3704" t="str">
        <f>VLOOKUP(Sales_Data17[[#This Row],[Product Description Index]],Products_Data[#All],2,0)</f>
        <v>Shirts</v>
      </c>
      <c r="M3704">
        <v>3</v>
      </c>
      <c r="N3704" s="9">
        <v>209.93333333333334</v>
      </c>
      <c r="O3704" s="9">
        <f>Sales_Data17[[#This Row],[Order Quantity]]*Sales_Data17[[#This Row],[Unit Price]]</f>
        <v>629.79999999999995</v>
      </c>
      <c r="P3704" s="9">
        <v>132.25800000000001</v>
      </c>
      <c r="Q3704" s="9">
        <f>Sales_Data17[[#This Row],[Line Total]]-(Sales_Data17[[#This Row],[Total Unit Cost]]*Sales_Data17[[#This Row],[Order Quantity]])</f>
        <v>233.02599999999995</v>
      </c>
      <c r="R3704" s="1" t="str">
        <f>TEXT(Sales_Data17[[#This Row],[OrderDate]],"MMM")</f>
        <v>Apr</v>
      </c>
      <c r="S3704" s="1" t="str">
        <f t="shared" si="57"/>
        <v>2014</v>
      </c>
    </row>
    <row r="3705" spans="1:19">
      <c r="A3705" t="s">
        <v>3728</v>
      </c>
      <c r="B3705" s="2">
        <v>41747</v>
      </c>
      <c r="C3705" s="2" t="str">
        <f>VLOOKUP(Sales_Data17[[#This Row],[Customer Name Index]],Customer_Data[#All],2,0)</f>
        <v>Pure Group</v>
      </c>
      <c r="D3705">
        <v>17</v>
      </c>
      <c r="E3705" t="s">
        <v>4</v>
      </c>
      <c r="F3705" t="s">
        <v>8168</v>
      </c>
      <c r="G3705" t="s">
        <v>8025</v>
      </c>
      <c r="H3705" t="str">
        <f>VLOOKUP(Sales_Data17[[#This Row],[Delivery Region Index]],Regions_Table[#All],2,0)</f>
        <v>Victoria</v>
      </c>
      <c r="I3705" t="str">
        <f>VLOOKUP(Sales_Data17[[#This Row],[Delivery Region Index]],Regions_Table[#All],3,0)</f>
        <v>Melbourne</v>
      </c>
      <c r="J3705">
        <v>47</v>
      </c>
      <c r="K3705">
        <v>7</v>
      </c>
      <c r="L3705" t="str">
        <f>VLOOKUP(Sales_Data17[[#This Row],[Product Description Index]],Products_Data[#All],2,0)</f>
        <v>Dress Shirts</v>
      </c>
      <c r="M3705">
        <v>9</v>
      </c>
      <c r="N3705" s="9">
        <v>119.85555555555555</v>
      </c>
      <c r="O3705" s="9">
        <f>Sales_Data17[[#This Row],[Order Quantity]]*Sales_Data17[[#This Row],[Unit Price]]</f>
        <v>1078.7</v>
      </c>
      <c r="P3705" s="9">
        <v>53.935000000000002</v>
      </c>
      <c r="Q3705" s="9">
        <f>Sales_Data17[[#This Row],[Line Total]]-(Sales_Data17[[#This Row],[Total Unit Cost]]*Sales_Data17[[#This Row],[Order Quantity]])</f>
        <v>593.28500000000008</v>
      </c>
      <c r="R3705" s="1" t="str">
        <f>TEXT(Sales_Data17[[#This Row],[OrderDate]],"MMM")</f>
        <v>Apr</v>
      </c>
      <c r="S3705" s="1" t="str">
        <f t="shared" si="57"/>
        <v>2014</v>
      </c>
    </row>
    <row r="3706" spans="1:19">
      <c r="A3706" t="s">
        <v>3729</v>
      </c>
      <c r="B3706" s="2">
        <v>41747</v>
      </c>
      <c r="C3706" s="2" t="str">
        <f>VLOOKUP(Sales_Data17[[#This Row],[Customer Name Index]],Customer_Data[#All],2,0)</f>
        <v>3LAB, Ltd</v>
      </c>
      <c r="D3706">
        <v>16</v>
      </c>
      <c r="E3706" t="s">
        <v>4</v>
      </c>
      <c r="F3706" t="s">
        <v>8168</v>
      </c>
      <c r="G3706" t="s">
        <v>8025</v>
      </c>
      <c r="H3706" t="str">
        <f>VLOOKUP(Sales_Data17[[#This Row],[Delivery Region Index]],Regions_Table[#All],2,0)</f>
        <v>Queensland</v>
      </c>
      <c r="I3706" t="str">
        <f>VLOOKUP(Sales_Data17[[#This Row],[Delivery Region Index]],Regions_Table[#All],3,0)</f>
        <v>Toowoomba</v>
      </c>
      <c r="J3706">
        <v>44</v>
      </c>
      <c r="K3706">
        <v>7</v>
      </c>
      <c r="L3706" t="str">
        <f>VLOOKUP(Sales_Data17[[#This Row],[Product Description Index]],Products_Data[#All],2,0)</f>
        <v>Dress Shirts</v>
      </c>
      <c r="M3706">
        <v>2</v>
      </c>
      <c r="N3706" s="9">
        <v>127.30000000000001</v>
      </c>
      <c r="O3706" s="9">
        <f>Sales_Data17[[#This Row],[Order Quantity]]*Sales_Data17[[#This Row],[Unit Price]]</f>
        <v>254.60000000000002</v>
      </c>
      <c r="P3706" s="9">
        <v>103.113</v>
      </c>
      <c r="Q3706" s="9">
        <f>Sales_Data17[[#This Row],[Line Total]]-(Sales_Data17[[#This Row],[Total Unit Cost]]*Sales_Data17[[#This Row],[Order Quantity]])</f>
        <v>48.374000000000024</v>
      </c>
      <c r="R3706" s="1" t="str">
        <f>TEXT(Sales_Data17[[#This Row],[OrderDate]],"MMM")</f>
        <v>Apr</v>
      </c>
      <c r="S3706" s="1" t="str">
        <f t="shared" si="57"/>
        <v>2014</v>
      </c>
    </row>
    <row r="3707" spans="1:19">
      <c r="A3707" t="s">
        <v>3730</v>
      </c>
      <c r="B3707" s="2">
        <v>41748</v>
      </c>
      <c r="C3707" s="2" t="str">
        <f>VLOOKUP(Sales_Data17[[#This Row],[Customer Name Index]],Customer_Data[#All],2,0)</f>
        <v xml:space="preserve">Linde </v>
      </c>
      <c r="D3707">
        <v>14</v>
      </c>
      <c r="E3707" t="s">
        <v>4</v>
      </c>
      <c r="F3707" t="s">
        <v>8168</v>
      </c>
      <c r="G3707" t="s">
        <v>8026</v>
      </c>
      <c r="H3707" t="str">
        <f>VLOOKUP(Sales_Data17[[#This Row],[Delivery Region Index]],Regions_Table[#All],2,0)</f>
        <v>Queensland</v>
      </c>
      <c r="I3707" t="str">
        <f>VLOOKUP(Sales_Data17[[#This Row],[Delivery Region Index]],Regions_Table[#All],3,0)</f>
        <v>Nambour</v>
      </c>
      <c r="J3707">
        <v>39</v>
      </c>
      <c r="K3707">
        <v>6</v>
      </c>
      <c r="L3707" t="str">
        <f>VLOOKUP(Sales_Data17[[#This Row],[Product Description Index]],Products_Data[#All],2,0)</f>
        <v>Socks</v>
      </c>
      <c r="M3707">
        <v>8</v>
      </c>
      <c r="N3707" s="9">
        <v>102.73333333333333</v>
      </c>
      <c r="O3707" s="9">
        <f>Sales_Data17[[#This Row],[Order Quantity]]*Sales_Data17[[#This Row],[Unit Price]]</f>
        <v>821.86666666666667</v>
      </c>
      <c r="P3707" s="9">
        <v>41.093333333333334</v>
      </c>
      <c r="Q3707" s="9">
        <f>Sales_Data17[[#This Row],[Line Total]]-(Sales_Data17[[#This Row],[Total Unit Cost]]*Sales_Data17[[#This Row],[Order Quantity]])</f>
        <v>493.12</v>
      </c>
      <c r="R3707" s="1" t="str">
        <f>TEXT(Sales_Data17[[#This Row],[OrderDate]],"MMM")</f>
        <v>Apr</v>
      </c>
      <c r="S3707" s="1" t="str">
        <f t="shared" si="57"/>
        <v>2014</v>
      </c>
    </row>
    <row r="3708" spans="1:19">
      <c r="A3708" t="s">
        <v>3731</v>
      </c>
      <c r="B3708" s="2">
        <v>41748</v>
      </c>
      <c r="C3708" s="2" t="str">
        <f>VLOOKUP(Sales_Data17[[#This Row],[Customer Name Index]],Customer_Data[#All],2,0)</f>
        <v>Eminence Corp</v>
      </c>
      <c r="D3708">
        <v>18</v>
      </c>
      <c r="E3708" t="s">
        <v>4</v>
      </c>
      <c r="F3708" t="s">
        <v>8168</v>
      </c>
      <c r="G3708" t="s">
        <v>8025</v>
      </c>
      <c r="H3708" t="str">
        <f>VLOOKUP(Sales_Data17[[#This Row],[Delivery Region Index]],Regions_Table[#All],2,0)</f>
        <v>Victoria</v>
      </c>
      <c r="I3708" t="str">
        <f>VLOOKUP(Sales_Data17[[#This Row],[Delivery Region Index]],Regions_Table[#All],3,0)</f>
        <v>Geelong</v>
      </c>
      <c r="J3708">
        <v>51</v>
      </c>
      <c r="K3708">
        <v>8</v>
      </c>
      <c r="L3708" t="str">
        <f>VLOOKUP(Sales_Data17[[#This Row],[Product Description Index]],Products_Data[#All],2,0)</f>
        <v>Shoes</v>
      </c>
      <c r="M3708">
        <v>8</v>
      </c>
      <c r="N3708" s="9">
        <v>122.83333333333333</v>
      </c>
      <c r="O3708" s="9">
        <f>Sales_Data17[[#This Row],[Order Quantity]]*Sales_Data17[[#This Row],[Unit Price]]</f>
        <v>982.66666666666663</v>
      </c>
      <c r="P3708" s="9">
        <v>88.44</v>
      </c>
      <c r="Q3708" s="9">
        <f>Sales_Data17[[#This Row],[Line Total]]-(Sales_Data17[[#This Row],[Total Unit Cost]]*Sales_Data17[[#This Row],[Order Quantity]])</f>
        <v>275.14666666666665</v>
      </c>
      <c r="R3708" s="1" t="str">
        <f>TEXT(Sales_Data17[[#This Row],[OrderDate]],"MMM")</f>
        <v>Apr</v>
      </c>
      <c r="S3708" s="1" t="str">
        <f t="shared" si="57"/>
        <v>2014</v>
      </c>
    </row>
    <row r="3709" spans="1:19">
      <c r="A3709" t="s">
        <v>3732</v>
      </c>
      <c r="B3709" s="2">
        <v>41748</v>
      </c>
      <c r="C3709" s="2" t="str">
        <f>VLOOKUP(Sales_Data17[[#This Row],[Customer Name Index]],Customer_Data[#All],2,0)</f>
        <v>Pure Group</v>
      </c>
      <c r="D3709">
        <v>17</v>
      </c>
      <c r="E3709" t="s">
        <v>4</v>
      </c>
      <c r="F3709" t="s">
        <v>8168</v>
      </c>
      <c r="G3709" t="s">
        <v>8025</v>
      </c>
      <c r="H3709" t="str">
        <f>VLOOKUP(Sales_Data17[[#This Row],[Delivery Region Index]],Regions_Table[#All],2,0)</f>
        <v>Victoria</v>
      </c>
      <c r="I3709" t="str">
        <f>VLOOKUP(Sales_Data17[[#This Row],[Delivery Region Index]],Regions_Table[#All],3,0)</f>
        <v>Ballarat</v>
      </c>
      <c r="J3709">
        <v>49</v>
      </c>
      <c r="K3709">
        <v>7</v>
      </c>
      <c r="L3709" t="str">
        <f>VLOOKUP(Sales_Data17[[#This Row],[Product Description Index]],Products_Data[#All],2,0)</f>
        <v>Dress Shirts</v>
      </c>
      <c r="M3709">
        <v>6</v>
      </c>
      <c r="N3709" s="9">
        <v>110.17777777777778</v>
      </c>
      <c r="O3709" s="9">
        <f>Sales_Data17[[#This Row],[Order Quantity]]*Sales_Data17[[#This Row],[Unit Price]]</f>
        <v>661.06666666666661</v>
      </c>
      <c r="P3709" s="9">
        <v>55.088888888888889</v>
      </c>
      <c r="Q3709" s="9">
        <f>Sales_Data17[[#This Row],[Line Total]]-(Sales_Data17[[#This Row],[Total Unit Cost]]*Sales_Data17[[#This Row],[Order Quantity]])</f>
        <v>330.5333333333333</v>
      </c>
      <c r="R3709" s="1" t="str">
        <f>TEXT(Sales_Data17[[#This Row],[OrderDate]],"MMM")</f>
        <v>Apr</v>
      </c>
      <c r="S3709" s="1" t="str">
        <f t="shared" si="57"/>
        <v>2014</v>
      </c>
    </row>
    <row r="3710" spans="1:19">
      <c r="A3710" t="s">
        <v>3733</v>
      </c>
      <c r="B3710" s="2">
        <v>41749</v>
      </c>
      <c r="C3710" s="2" t="str">
        <f>VLOOKUP(Sales_Data17[[#This Row],[Customer Name Index]],Customer_Data[#All],2,0)</f>
        <v>Eminence Corp</v>
      </c>
      <c r="D3710">
        <v>18</v>
      </c>
      <c r="E3710" t="s">
        <v>3</v>
      </c>
      <c r="F3710" t="s">
        <v>8168</v>
      </c>
      <c r="G3710" t="s">
        <v>8025</v>
      </c>
      <c r="H3710" t="str">
        <f>VLOOKUP(Sales_Data17[[#This Row],[Delivery Region Index]],Regions_Table[#All],2,0)</f>
        <v>Victoria</v>
      </c>
      <c r="I3710" t="str">
        <f>VLOOKUP(Sales_Data17[[#This Row],[Delivery Region Index]],Regions_Table[#All],3,0)</f>
        <v>Bendigo</v>
      </c>
      <c r="J3710">
        <v>50</v>
      </c>
      <c r="K3710">
        <v>7</v>
      </c>
      <c r="L3710" t="str">
        <f>VLOOKUP(Sales_Data17[[#This Row],[Product Description Index]],Products_Data[#All],2,0)</f>
        <v>Dress Shirts</v>
      </c>
      <c r="M3710">
        <v>9</v>
      </c>
      <c r="N3710" s="9">
        <v>99.75555555555556</v>
      </c>
      <c r="O3710" s="9">
        <f>Sales_Data17[[#This Row],[Order Quantity]]*Sales_Data17[[#This Row],[Unit Price]]</f>
        <v>897.80000000000007</v>
      </c>
      <c r="P3710" s="9">
        <v>73.819111111111113</v>
      </c>
      <c r="Q3710" s="9">
        <f>Sales_Data17[[#This Row],[Line Total]]-(Sales_Data17[[#This Row],[Total Unit Cost]]*Sales_Data17[[#This Row],[Order Quantity]])</f>
        <v>233.428</v>
      </c>
      <c r="R3710" s="1" t="str">
        <f>TEXT(Sales_Data17[[#This Row],[OrderDate]],"MMM")</f>
        <v>Apr</v>
      </c>
      <c r="S3710" s="1" t="str">
        <f t="shared" si="57"/>
        <v>2014</v>
      </c>
    </row>
    <row r="3711" spans="1:19">
      <c r="A3711" t="s">
        <v>3734</v>
      </c>
      <c r="B3711" s="2">
        <v>41749</v>
      </c>
      <c r="C3711" s="2" t="str">
        <f>VLOOKUP(Sales_Data17[[#This Row],[Customer Name Index]],Customer_Data[#All],2,0)</f>
        <v xml:space="preserve">WakeFern </v>
      </c>
      <c r="D3711">
        <v>2</v>
      </c>
      <c r="E3711" t="s">
        <v>4</v>
      </c>
      <c r="F3711" t="s">
        <v>8168</v>
      </c>
      <c r="G3711" t="s">
        <v>8027</v>
      </c>
      <c r="H3711" t="str">
        <f>VLOOKUP(Sales_Data17[[#This Row],[Delivery Region Index]],Regions_Table[#All],2,0)</f>
        <v>New South Wales</v>
      </c>
      <c r="I3711" t="str">
        <f>VLOOKUP(Sales_Data17[[#This Row],[Delivery Region Index]],Regions_Table[#All],3,0)</f>
        <v>Bathurst</v>
      </c>
      <c r="J3711">
        <v>4</v>
      </c>
      <c r="K3711">
        <v>1</v>
      </c>
      <c r="L3711" t="str">
        <f>VLOOKUP(Sales_Data17[[#This Row],[Product Description Index]],Products_Data[#All],2,0)</f>
        <v>Shirts</v>
      </c>
      <c r="M3711">
        <v>5</v>
      </c>
      <c r="N3711" s="9">
        <v>438.47777777777782</v>
      </c>
      <c r="O3711" s="9">
        <f>Sales_Data17[[#This Row],[Order Quantity]]*Sales_Data17[[#This Row],[Unit Price]]</f>
        <v>2192.3888888888891</v>
      </c>
      <c r="P3711" s="9">
        <v>179.77588888888889</v>
      </c>
      <c r="Q3711" s="9">
        <f>Sales_Data17[[#This Row],[Line Total]]-(Sales_Data17[[#This Row],[Total Unit Cost]]*Sales_Data17[[#This Row],[Order Quantity]])</f>
        <v>1293.5094444444449</v>
      </c>
      <c r="R3711" s="1" t="str">
        <f>TEXT(Sales_Data17[[#This Row],[OrderDate]],"MMM")</f>
        <v>Apr</v>
      </c>
      <c r="S3711" s="1" t="str">
        <f t="shared" si="57"/>
        <v>2014</v>
      </c>
    </row>
    <row r="3712" spans="1:19">
      <c r="A3712" t="s">
        <v>3735</v>
      </c>
      <c r="B3712" s="2">
        <v>41749</v>
      </c>
      <c r="C3712" s="2" t="str">
        <f>VLOOKUP(Sales_Data17[[#This Row],[Customer Name Index]],Customer_Data[#All],2,0)</f>
        <v>Pure Group</v>
      </c>
      <c r="D3712">
        <v>17</v>
      </c>
      <c r="E3712" t="s">
        <v>2</v>
      </c>
      <c r="F3712" t="s">
        <v>8168</v>
      </c>
      <c r="G3712" t="s">
        <v>8025</v>
      </c>
      <c r="H3712" t="str">
        <f>VLOOKUP(Sales_Data17[[#This Row],[Delivery Region Index]],Regions_Table[#All],2,0)</f>
        <v>Victoria</v>
      </c>
      <c r="I3712" t="str">
        <f>VLOOKUP(Sales_Data17[[#This Row],[Delivery Region Index]],Regions_Table[#All],3,0)</f>
        <v>Benalla</v>
      </c>
      <c r="J3712">
        <v>48</v>
      </c>
      <c r="K3712">
        <v>7</v>
      </c>
      <c r="L3712" t="str">
        <f>VLOOKUP(Sales_Data17[[#This Row],[Product Description Index]],Products_Data[#All],2,0)</f>
        <v>Dress Shirts</v>
      </c>
      <c r="M3712">
        <v>9</v>
      </c>
      <c r="N3712" s="9">
        <v>683.40000000000009</v>
      </c>
      <c r="O3712" s="9">
        <f>Sales_Data17[[#This Row],[Order Quantity]]*Sales_Data17[[#This Row],[Unit Price]]</f>
        <v>6150.6</v>
      </c>
      <c r="P3712" s="9">
        <v>321.19800000000004</v>
      </c>
      <c r="Q3712" s="9">
        <f>Sales_Data17[[#This Row],[Line Total]]-(Sales_Data17[[#This Row],[Total Unit Cost]]*Sales_Data17[[#This Row],[Order Quantity]])</f>
        <v>3259.8180000000002</v>
      </c>
      <c r="R3712" s="1" t="str">
        <f>TEXT(Sales_Data17[[#This Row],[OrderDate]],"MMM")</f>
        <v>Apr</v>
      </c>
      <c r="S3712" s="1" t="str">
        <f t="shared" si="57"/>
        <v>2014</v>
      </c>
    </row>
    <row r="3713" spans="1:19">
      <c r="A3713" t="s">
        <v>3736</v>
      </c>
      <c r="B3713" s="2">
        <v>41750</v>
      </c>
      <c r="C3713" s="2" t="str">
        <f>VLOOKUP(Sales_Data17[[#This Row],[Customer Name Index]],Customer_Data[#All],2,0)</f>
        <v xml:space="preserve">Qualitest </v>
      </c>
      <c r="D3713">
        <v>19</v>
      </c>
      <c r="E3713" t="s">
        <v>2</v>
      </c>
      <c r="F3713" t="s">
        <v>8168</v>
      </c>
      <c r="G3713" t="s">
        <v>8028</v>
      </c>
      <c r="H3713" t="str">
        <f>VLOOKUP(Sales_Data17[[#This Row],[Delivery Region Index]],Regions_Table[#All],2,0)</f>
        <v>Victoria</v>
      </c>
      <c r="I3713" t="str">
        <f>VLOOKUP(Sales_Data17[[#This Row],[Delivery Region Index]],Regions_Table[#All],3,0)</f>
        <v>Mildura</v>
      </c>
      <c r="J3713">
        <v>53</v>
      </c>
      <c r="K3713">
        <v>8</v>
      </c>
      <c r="L3713" t="str">
        <f>VLOOKUP(Sales_Data17[[#This Row],[Product Description Index]],Products_Data[#All],2,0)</f>
        <v>Shoes</v>
      </c>
      <c r="M3713">
        <v>9</v>
      </c>
      <c r="N3713" s="9">
        <v>23.822222222222223</v>
      </c>
      <c r="O3713" s="9">
        <f>Sales_Data17[[#This Row],[Order Quantity]]*Sales_Data17[[#This Row],[Unit Price]]</f>
        <v>214.4</v>
      </c>
      <c r="P3713" s="9">
        <v>16.199111111111112</v>
      </c>
      <c r="Q3713" s="9">
        <f>Sales_Data17[[#This Row],[Line Total]]-(Sales_Data17[[#This Row],[Total Unit Cost]]*Sales_Data17[[#This Row],[Order Quantity]])</f>
        <v>68.608000000000004</v>
      </c>
      <c r="R3713" s="1" t="str">
        <f>TEXT(Sales_Data17[[#This Row],[OrderDate]],"MMM")</f>
        <v>Apr</v>
      </c>
      <c r="S3713" s="1" t="str">
        <f t="shared" si="57"/>
        <v>2014</v>
      </c>
    </row>
    <row r="3714" spans="1:19">
      <c r="A3714" t="s">
        <v>3737</v>
      </c>
      <c r="B3714" s="2">
        <v>41750</v>
      </c>
      <c r="C3714" s="2" t="str">
        <f>VLOOKUP(Sales_Data17[[#This Row],[Customer Name Index]],Customer_Data[#All],2,0)</f>
        <v>Procter Corp</v>
      </c>
      <c r="D3714">
        <v>5</v>
      </c>
      <c r="E3714" t="s">
        <v>3</v>
      </c>
      <c r="F3714" t="s">
        <v>8168</v>
      </c>
      <c r="G3714" t="s">
        <v>8027</v>
      </c>
      <c r="H3714" t="str">
        <f>VLOOKUP(Sales_Data17[[#This Row],[Delivery Region Index]],Regions_Table[#All],2,0)</f>
        <v>New South Wales</v>
      </c>
      <c r="I3714" t="str">
        <f>VLOOKUP(Sales_Data17[[#This Row],[Delivery Region Index]],Regions_Table[#All],3,0)</f>
        <v>Griffith</v>
      </c>
      <c r="J3714">
        <v>12</v>
      </c>
      <c r="K3714">
        <v>2</v>
      </c>
      <c r="L3714" t="str">
        <f>VLOOKUP(Sales_Data17[[#This Row],[Product Description Index]],Products_Data[#All],2,0)</f>
        <v>Pants</v>
      </c>
      <c r="M3714">
        <v>9</v>
      </c>
      <c r="N3714" s="9">
        <v>27.544444444444444</v>
      </c>
      <c r="O3714" s="9">
        <f>Sales_Data17[[#This Row],[Order Quantity]]*Sales_Data17[[#This Row],[Unit Price]]</f>
        <v>247.9</v>
      </c>
      <c r="P3714" s="9">
        <v>18.179333333333332</v>
      </c>
      <c r="Q3714" s="9">
        <f>Sales_Data17[[#This Row],[Line Total]]-(Sales_Data17[[#This Row],[Total Unit Cost]]*Sales_Data17[[#This Row],[Order Quantity]])</f>
        <v>84.28600000000003</v>
      </c>
      <c r="R3714" s="1" t="str">
        <f>TEXT(Sales_Data17[[#This Row],[OrderDate]],"MMM")</f>
        <v>Apr</v>
      </c>
      <c r="S3714" s="1" t="str">
        <f t="shared" ref="S3714:S3777" si="58">TEXT(B3714,"YYY")</f>
        <v>2014</v>
      </c>
    </row>
    <row r="3715" spans="1:19">
      <c r="A3715" t="s">
        <v>3738</v>
      </c>
      <c r="B3715" s="2">
        <v>41750</v>
      </c>
      <c r="C3715" s="2" t="str">
        <f>VLOOKUP(Sales_Data17[[#This Row],[Customer Name Index]],Customer_Data[#All],2,0)</f>
        <v xml:space="preserve">Medline </v>
      </c>
      <c r="D3715">
        <v>12</v>
      </c>
      <c r="E3715" t="s">
        <v>2</v>
      </c>
      <c r="F3715" t="s">
        <v>8168</v>
      </c>
      <c r="G3715" t="s">
        <v>8026</v>
      </c>
      <c r="H3715" t="str">
        <f>VLOOKUP(Sales_Data17[[#This Row],[Delivery Region Index]],Regions_Table[#All],2,0)</f>
        <v>Queensland</v>
      </c>
      <c r="I3715" t="str">
        <f>VLOOKUP(Sales_Data17[[#This Row],[Delivery Region Index]],Regions_Table[#All],3,0)</f>
        <v>Hervey Bay</v>
      </c>
      <c r="J3715">
        <v>33</v>
      </c>
      <c r="K3715">
        <v>5</v>
      </c>
      <c r="L3715" t="str">
        <f>VLOOKUP(Sales_Data17[[#This Row],[Product Description Index]],Products_Data[#All],2,0)</f>
        <v>Hats</v>
      </c>
      <c r="M3715">
        <v>5</v>
      </c>
      <c r="N3715" s="9">
        <v>439.9666666666667</v>
      </c>
      <c r="O3715" s="9">
        <f>Sales_Data17[[#This Row],[Order Quantity]]*Sales_Data17[[#This Row],[Unit Price]]</f>
        <v>2199.8333333333335</v>
      </c>
      <c r="P3715" s="9">
        <v>356.37300000000005</v>
      </c>
      <c r="Q3715" s="9">
        <f>Sales_Data17[[#This Row],[Line Total]]-(Sales_Data17[[#This Row],[Total Unit Cost]]*Sales_Data17[[#This Row],[Order Quantity]])</f>
        <v>417.96833333333325</v>
      </c>
      <c r="R3715" s="1" t="str">
        <f>TEXT(Sales_Data17[[#This Row],[OrderDate]],"MMM")</f>
        <v>Apr</v>
      </c>
      <c r="S3715" s="1" t="str">
        <f t="shared" si="58"/>
        <v>2014</v>
      </c>
    </row>
    <row r="3716" spans="1:19">
      <c r="A3716" t="s">
        <v>3739</v>
      </c>
      <c r="B3716" s="2">
        <v>41750</v>
      </c>
      <c r="C3716" s="2" t="str">
        <f>VLOOKUP(Sales_Data17[[#This Row],[Customer Name Index]],Customer_Data[#All],2,0)</f>
        <v>Pacific Ltd</v>
      </c>
      <c r="D3716">
        <v>20</v>
      </c>
      <c r="E3716" t="s">
        <v>4</v>
      </c>
      <c r="F3716" t="s">
        <v>8168</v>
      </c>
      <c r="G3716" t="s">
        <v>8028</v>
      </c>
      <c r="H3716" t="str">
        <f>VLOOKUP(Sales_Data17[[#This Row],[Delivery Region Index]],Regions_Table[#All],2,0)</f>
        <v>Victoria</v>
      </c>
      <c r="I3716" t="str">
        <f>VLOOKUP(Sales_Data17[[#This Row],[Delivery Region Index]],Regions_Table[#All],3,0)</f>
        <v>Wodonga</v>
      </c>
      <c r="J3716">
        <v>58</v>
      </c>
      <c r="K3716">
        <v>8</v>
      </c>
      <c r="L3716" t="str">
        <f>VLOOKUP(Sales_Data17[[#This Row],[Product Description Index]],Products_Data[#All],2,0)</f>
        <v>Shoes</v>
      </c>
      <c r="M3716">
        <v>7</v>
      </c>
      <c r="N3716" s="9">
        <v>422.1</v>
      </c>
      <c r="O3716" s="9">
        <f>Sales_Data17[[#This Row],[Order Quantity]]*Sales_Data17[[#This Row],[Unit Price]]</f>
        <v>2954.7000000000003</v>
      </c>
      <c r="P3716" s="9">
        <v>320.79600000000005</v>
      </c>
      <c r="Q3716" s="9">
        <f>Sales_Data17[[#This Row],[Line Total]]-(Sales_Data17[[#This Row],[Total Unit Cost]]*Sales_Data17[[#This Row],[Order Quantity]])</f>
        <v>709.12800000000016</v>
      </c>
      <c r="R3716" s="1" t="str">
        <f>TEXT(Sales_Data17[[#This Row],[OrderDate]],"MMM")</f>
        <v>Apr</v>
      </c>
      <c r="S3716" s="1" t="str">
        <f t="shared" si="58"/>
        <v>2014</v>
      </c>
    </row>
    <row r="3717" spans="1:19">
      <c r="A3717" t="s">
        <v>3740</v>
      </c>
      <c r="B3717" s="2">
        <v>41750</v>
      </c>
      <c r="C3717" s="2" t="str">
        <f>VLOOKUP(Sales_Data17[[#This Row],[Customer Name Index]],Customer_Data[#All],2,0)</f>
        <v>Ole Group</v>
      </c>
      <c r="D3717">
        <v>13</v>
      </c>
      <c r="E3717" t="s">
        <v>4</v>
      </c>
      <c r="F3717" t="s">
        <v>8168</v>
      </c>
      <c r="G3717" t="s">
        <v>8026</v>
      </c>
      <c r="H3717" t="str">
        <f>VLOOKUP(Sales_Data17[[#This Row],[Delivery Region Index]],Regions_Table[#All],2,0)</f>
        <v>Queensland</v>
      </c>
      <c r="I3717" t="str">
        <f>VLOOKUP(Sales_Data17[[#This Row],[Delivery Region Index]],Regions_Table[#All],3,0)</f>
        <v>Maryborough</v>
      </c>
      <c r="J3717">
        <v>37</v>
      </c>
      <c r="K3717">
        <v>6</v>
      </c>
      <c r="L3717" t="str">
        <f>VLOOKUP(Sales_Data17[[#This Row],[Product Description Index]],Products_Data[#All],2,0)</f>
        <v>Socks</v>
      </c>
      <c r="M3717">
        <v>5</v>
      </c>
      <c r="N3717" s="9">
        <v>434.75555555555559</v>
      </c>
      <c r="O3717" s="9">
        <f>Sales_Data17[[#This Row],[Order Quantity]]*Sales_Data17[[#This Row],[Unit Price]]</f>
        <v>2173.7777777777778</v>
      </c>
      <c r="P3717" s="9">
        <v>199.98755555555556</v>
      </c>
      <c r="Q3717" s="9">
        <f>Sales_Data17[[#This Row],[Line Total]]-(Sales_Data17[[#This Row],[Total Unit Cost]]*Sales_Data17[[#This Row],[Order Quantity]])</f>
        <v>1173.8400000000001</v>
      </c>
      <c r="R3717" s="1" t="str">
        <f>TEXT(Sales_Data17[[#This Row],[OrderDate]],"MMM")</f>
        <v>Apr</v>
      </c>
      <c r="S3717" s="1" t="str">
        <f t="shared" si="58"/>
        <v>2014</v>
      </c>
    </row>
    <row r="3718" spans="1:19">
      <c r="A3718" t="s">
        <v>3741</v>
      </c>
      <c r="B3718" s="2">
        <v>41751</v>
      </c>
      <c r="C3718" s="2" t="str">
        <f>VLOOKUP(Sales_Data17[[#This Row],[Customer Name Index]],Customer_Data[#All],2,0)</f>
        <v xml:space="preserve">Medline </v>
      </c>
      <c r="D3718">
        <v>12</v>
      </c>
      <c r="E3718" t="s">
        <v>4</v>
      </c>
      <c r="F3718" t="s">
        <v>8168</v>
      </c>
      <c r="G3718" t="s">
        <v>8026</v>
      </c>
      <c r="H3718" t="str">
        <f>VLOOKUP(Sales_Data17[[#This Row],[Delivery Region Index]],Regions_Table[#All],2,0)</f>
        <v>Queensland</v>
      </c>
      <c r="I3718" t="str">
        <f>VLOOKUP(Sales_Data17[[#This Row],[Delivery Region Index]],Regions_Table[#All],3,0)</f>
        <v>Hervey Bay</v>
      </c>
      <c r="J3718">
        <v>33</v>
      </c>
      <c r="K3718">
        <v>5</v>
      </c>
      <c r="L3718" t="str">
        <f>VLOOKUP(Sales_Data17[[#This Row],[Product Description Index]],Products_Data[#All],2,0)</f>
        <v>Hats</v>
      </c>
      <c r="M3718">
        <v>5</v>
      </c>
      <c r="N3718" s="9">
        <v>29.033333333333335</v>
      </c>
      <c r="O3718" s="9">
        <f>Sales_Data17[[#This Row],[Order Quantity]]*Sales_Data17[[#This Row],[Unit Price]]</f>
        <v>145.16666666666669</v>
      </c>
      <c r="P3718" s="9">
        <v>12.193999999999999</v>
      </c>
      <c r="Q3718" s="9">
        <f>Sales_Data17[[#This Row],[Line Total]]-(Sales_Data17[[#This Row],[Total Unit Cost]]*Sales_Data17[[#This Row],[Order Quantity]])</f>
        <v>84.196666666666687</v>
      </c>
      <c r="R3718" s="1" t="str">
        <f>TEXT(Sales_Data17[[#This Row],[OrderDate]],"MMM")</f>
        <v>Apr</v>
      </c>
      <c r="S3718" s="1" t="str">
        <f t="shared" si="58"/>
        <v>2014</v>
      </c>
    </row>
    <row r="3719" spans="1:19">
      <c r="A3719" t="s">
        <v>3742</v>
      </c>
      <c r="B3719" s="2">
        <v>41751</v>
      </c>
      <c r="C3719" s="2" t="str">
        <f>VLOOKUP(Sales_Data17[[#This Row],[Customer Name Index]],Customer_Data[#All],2,0)</f>
        <v>ETUDE Ltd</v>
      </c>
      <c r="D3719">
        <v>4</v>
      </c>
      <c r="E3719" t="s">
        <v>4</v>
      </c>
      <c r="F3719" t="s">
        <v>8168</v>
      </c>
      <c r="G3719" t="s">
        <v>8027</v>
      </c>
      <c r="H3719" t="str">
        <f>VLOOKUP(Sales_Data17[[#This Row],[Delivery Region Index]],Regions_Table[#All],2,0)</f>
        <v>New South Wales</v>
      </c>
      <c r="I3719" t="str">
        <f>VLOOKUP(Sales_Data17[[#This Row],[Delivery Region Index]],Regions_Table[#All],3,0)</f>
        <v>Gosford</v>
      </c>
      <c r="J3719">
        <v>9</v>
      </c>
      <c r="K3719">
        <v>2</v>
      </c>
      <c r="L3719" t="str">
        <f>VLOOKUP(Sales_Data17[[#This Row],[Product Description Index]],Products_Data[#All],2,0)</f>
        <v>Pants</v>
      </c>
      <c r="M3719">
        <v>6</v>
      </c>
      <c r="N3719" s="9">
        <v>259.06666666666666</v>
      </c>
      <c r="O3719" s="9">
        <f>Sales_Data17[[#This Row],[Order Quantity]]*Sales_Data17[[#This Row],[Unit Price]]</f>
        <v>1554.4</v>
      </c>
      <c r="P3719" s="9">
        <v>168.39333333333332</v>
      </c>
      <c r="Q3719" s="9">
        <f>Sales_Data17[[#This Row],[Line Total]]-(Sales_Data17[[#This Row],[Total Unit Cost]]*Sales_Data17[[#This Row],[Order Quantity]])</f>
        <v>544.04000000000019</v>
      </c>
      <c r="R3719" s="1" t="str">
        <f>TEXT(Sales_Data17[[#This Row],[OrderDate]],"MMM")</f>
        <v>Apr</v>
      </c>
      <c r="S3719" s="1" t="str">
        <f t="shared" si="58"/>
        <v>2014</v>
      </c>
    </row>
    <row r="3720" spans="1:19">
      <c r="A3720" t="s">
        <v>3743</v>
      </c>
      <c r="B3720" s="2">
        <v>41751</v>
      </c>
      <c r="C3720" s="2" t="str">
        <f>VLOOKUP(Sales_Data17[[#This Row],[Customer Name Index]],Customer_Data[#All],2,0)</f>
        <v>21st Ltd</v>
      </c>
      <c r="D3720">
        <v>10</v>
      </c>
      <c r="E3720" t="s">
        <v>4</v>
      </c>
      <c r="F3720" t="s">
        <v>8168</v>
      </c>
      <c r="G3720" t="s">
        <v>8026</v>
      </c>
      <c r="H3720" t="str">
        <f>VLOOKUP(Sales_Data17[[#This Row],[Delivery Region Index]],Regions_Table[#All],2,0)</f>
        <v>Queensland</v>
      </c>
      <c r="I3720" t="str">
        <f>VLOOKUP(Sales_Data17[[#This Row],[Delivery Region Index]],Regions_Table[#All],3,0)</f>
        <v>Cairns</v>
      </c>
      <c r="J3720">
        <v>28</v>
      </c>
      <c r="K3720">
        <v>4</v>
      </c>
      <c r="L3720" t="str">
        <f>VLOOKUP(Sales_Data17[[#This Row],[Product Description Index]],Products_Data[#All],2,0)</f>
        <v>Jeans</v>
      </c>
      <c r="M3720">
        <v>8</v>
      </c>
      <c r="N3720" s="9">
        <v>122.08888888888889</v>
      </c>
      <c r="O3720" s="9">
        <f>Sales_Data17[[#This Row],[Order Quantity]]*Sales_Data17[[#This Row],[Unit Price]]</f>
        <v>976.71111111111111</v>
      </c>
      <c r="P3720" s="9">
        <v>89.124888888888876</v>
      </c>
      <c r="Q3720" s="9">
        <f>Sales_Data17[[#This Row],[Line Total]]-(Sales_Data17[[#This Row],[Total Unit Cost]]*Sales_Data17[[#This Row],[Order Quantity]])</f>
        <v>263.7120000000001</v>
      </c>
      <c r="R3720" s="1" t="str">
        <f>TEXT(Sales_Data17[[#This Row],[OrderDate]],"MMM")</f>
        <v>Apr</v>
      </c>
      <c r="S3720" s="1" t="str">
        <f t="shared" si="58"/>
        <v>2014</v>
      </c>
    </row>
    <row r="3721" spans="1:19">
      <c r="A3721" t="s">
        <v>3744</v>
      </c>
      <c r="B3721" s="2">
        <v>41751</v>
      </c>
      <c r="C3721" s="2" t="str">
        <f>VLOOKUP(Sales_Data17[[#This Row],[Customer Name Index]],Customer_Data[#All],2,0)</f>
        <v xml:space="preserve">Medline </v>
      </c>
      <c r="D3721">
        <v>12</v>
      </c>
      <c r="E3721" t="s">
        <v>4</v>
      </c>
      <c r="F3721" t="s">
        <v>8168</v>
      </c>
      <c r="G3721" t="s">
        <v>8026</v>
      </c>
      <c r="H3721" t="str">
        <f>VLOOKUP(Sales_Data17[[#This Row],[Delivery Region Index]],Regions_Table[#All],2,0)</f>
        <v>Queensland</v>
      </c>
      <c r="I3721" t="str">
        <f>VLOOKUP(Sales_Data17[[#This Row],[Delivery Region Index]],Regions_Table[#All],3,0)</f>
        <v>Hervey Bay</v>
      </c>
      <c r="J3721">
        <v>33</v>
      </c>
      <c r="K3721">
        <v>5</v>
      </c>
      <c r="L3721" t="str">
        <f>VLOOKUP(Sales_Data17[[#This Row],[Product Description Index]],Products_Data[#All],2,0)</f>
        <v>Hats</v>
      </c>
      <c r="M3721">
        <v>6</v>
      </c>
      <c r="N3721" s="9">
        <v>438.47777777777782</v>
      </c>
      <c r="O3721" s="9">
        <f>Sales_Data17[[#This Row],[Order Quantity]]*Sales_Data17[[#This Row],[Unit Price]]</f>
        <v>2630.8666666666668</v>
      </c>
      <c r="P3721" s="9">
        <v>355.16700000000003</v>
      </c>
      <c r="Q3721" s="9">
        <f>Sales_Data17[[#This Row],[Line Total]]-(Sales_Data17[[#This Row],[Total Unit Cost]]*Sales_Data17[[#This Row],[Order Quantity]])</f>
        <v>499.86466666666638</v>
      </c>
      <c r="R3721" s="1" t="str">
        <f>TEXT(Sales_Data17[[#This Row],[OrderDate]],"MMM")</f>
        <v>Apr</v>
      </c>
      <c r="S3721" s="1" t="str">
        <f t="shared" si="58"/>
        <v>2014</v>
      </c>
    </row>
    <row r="3722" spans="1:19">
      <c r="A3722" t="s">
        <v>3745</v>
      </c>
      <c r="B3722" s="2">
        <v>41751</v>
      </c>
      <c r="C3722" s="2" t="str">
        <f>VLOOKUP(Sales_Data17[[#This Row],[Customer Name Index]],Customer_Data[#All],2,0)</f>
        <v>Pure Group</v>
      </c>
      <c r="D3722">
        <v>17</v>
      </c>
      <c r="E3722" t="s">
        <v>4</v>
      </c>
      <c r="F3722" t="s">
        <v>8168</v>
      </c>
      <c r="G3722" t="s">
        <v>8025</v>
      </c>
      <c r="H3722" t="str">
        <f>VLOOKUP(Sales_Data17[[#This Row],[Delivery Region Index]],Regions_Table[#All],2,0)</f>
        <v>Victoria</v>
      </c>
      <c r="I3722" t="str">
        <f>VLOOKUP(Sales_Data17[[#This Row],[Delivery Region Index]],Regions_Table[#All],3,0)</f>
        <v>Ballarat</v>
      </c>
      <c r="J3722">
        <v>49</v>
      </c>
      <c r="K3722">
        <v>7</v>
      </c>
      <c r="L3722" t="str">
        <f>VLOOKUP(Sales_Data17[[#This Row],[Product Description Index]],Products_Data[#All],2,0)</f>
        <v>Dress Shirts</v>
      </c>
      <c r="M3722">
        <v>7</v>
      </c>
      <c r="N3722" s="9">
        <v>206.21111111111111</v>
      </c>
      <c r="O3722" s="9">
        <f>Sales_Data17[[#This Row],[Order Quantity]]*Sales_Data17[[#This Row],[Unit Price]]</f>
        <v>1443.4777777777776</v>
      </c>
      <c r="P3722" s="9">
        <v>98.981333333333339</v>
      </c>
      <c r="Q3722" s="9">
        <f>Sales_Data17[[#This Row],[Line Total]]-(Sales_Data17[[#This Row],[Total Unit Cost]]*Sales_Data17[[#This Row],[Order Quantity]])</f>
        <v>750.60844444444433</v>
      </c>
      <c r="R3722" s="1" t="str">
        <f>TEXT(Sales_Data17[[#This Row],[OrderDate]],"MMM")</f>
        <v>Apr</v>
      </c>
      <c r="S3722" s="1" t="str">
        <f t="shared" si="58"/>
        <v>2014</v>
      </c>
    </row>
    <row r="3723" spans="1:19">
      <c r="A3723" t="s">
        <v>3746</v>
      </c>
      <c r="B3723" s="2">
        <v>41752</v>
      </c>
      <c r="C3723" s="2" t="str">
        <f>VLOOKUP(Sales_Data17[[#This Row],[Customer Name Index]],Customer_Data[#All],2,0)</f>
        <v>Medsep Group</v>
      </c>
      <c r="D3723">
        <v>8</v>
      </c>
      <c r="E3723" t="s">
        <v>4</v>
      </c>
      <c r="F3723" t="s">
        <v>8168</v>
      </c>
      <c r="G3723" t="s">
        <v>8027</v>
      </c>
      <c r="H3723" t="str">
        <f>VLOOKUP(Sales_Data17[[#This Row],[Delivery Region Index]],Regions_Table[#All],2,0)</f>
        <v>New South Wales</v>
      </c>
      <c r="I3723" t="str">
        <f>VLOOKUP(Sales_Data17[[#This Row],[Delivery Region Index]],Regions_Table[#All],3,0)</f>
        <v>Wagga Wagga</v>
      </c>
      <c r="J3723">
        <v>23</v>
      </c>
      <c r="K3723">
        <v>4</v>
      </c>
      <c r="L3723" t="str">
        <f>VLOOKUP(Sales_Data17[[#This Row],[Product Description Index]],Products_Data[#All],2,0)</f>
        <v>Jeans</v>
      </c>
      <c r="M3723">
        <v>5</v>
      </c>
      <c r="N3723" s="9">
        <v>640.9666666666667</v>
      </c>
      <c r="O3723" s="9">
        <f>Sales_Data17[[#This Row],[Order Quantity]]*Sales_Data17[[#This Row],[Unit Price]]</f>
        <v>3204.8333333333335</v>
      </c>
      <c r="P3723" s="9">
        <v>301.25433333333331</v>
      </c>
      <c r="Q3723" s="9">
        <f>Sales_Data17[[#This Row],[Line Total]]-(Sales_Data17[[#This Row],[Total Unit Cost]]*Sales_Data17[[#This Row],[Order Quantity]])</f>
        <v>1698.561666666667</v>
      </c>
      <c r="R3723" s="1" t="str">
        <f>TEXT(Sales_Data17[[#This Row],[OrderDate]],"MMM")</f>
        <v>Apr</v>
      </c>
      <c r="S3723" s="1" t="str">
        <f t="shared" si="58"/>
        <v>2014</v>
      </c>
    </row>
    <row r="3724" spans="1:19">
      <c r="A3724" t="s">
        <v>3747</v>
      </c>
      <c r="B3724" s="2">
        <v>41752</v>
      </c>
      <c r="C3724" s="2" t="str">
        <f>VLOOKUP(Sales_Data17[[#This Row],[Customer Name Index]],Customer_Data[#All],2,0)</f>
        <v>Rochester Ltd</v>
      </c>
      <c r="D3724">
        <v>15</v>
      </c>
      <c r="E3724" t="s">
        <v>2</v>
      </c>
      <c r="F3724" t="s">
        <v>8168</v>
      </c>
      <c r="G3724" t="s">
        <v>8025</v>
      </c>
      <c r="H3724" t="str">
        <f>VLOOKUP(Sales_Data17[[#This Row],[Delivery Region Index]],Regions_Table[#All],2,0)</f>
        <v>Queensland</v>
      </c>
      <c r="I3724" t="str">
        <f>VLOOKUP(Sales_Data17[[#This Row],[Delivery Region Index]],Regions_Table[#All],3,0)</f>
        <v>Thuringowa</v>
      </c>
      <c r="J3724">
        <v>43</v>
      </c>
      <c r="K3724">
        <v>6</v>
      </c>
      <c r="L3724" t="str">
        <f>VLOOKUP(Sales_Data17[[#This Row],[Product Description Index]],Products_Data[#All],2,0)</f>
        <v>Socks</v>
      </c>
      <c r="M3724">
        <v>9</v>
      </c>
      <c r="N3724" s="9">
        <v>81.888888888888886</v>
      </c>
      <c r="O3724" s="9">
        <f>Sales_Data17[[#This Row],[Order Quantity]]*Sales_Data17[[#This Row],[Unit Price]]</f>
        <v>737</v>
      </c>
      <c r="P3724" s="9">
        <v>38.487777777777779</v>
      </c>
      <c r="Q3724" s="9">
        <f>Sales_Data17[[#This Row],[Line Total]]-(Sales_Data17[[#This Row],[Total Unit Cost]]*Sales_Data17[[#This Row],[Order Quantity]])</f>
        <v>390.61</v>
      </c>
      <c r="R3724" s="1" t="str">
        <f>TEXT(Sales_Data17[[#This Row],[OrderDate]],"MMM")</f>
        <v>Apr</v>
      </c>
      <c r="S3724" s="1" t="str">
        <f t="shared" si="58"/>
        <v>2014</v>
      </c>
    </row>
    <row r="3725" spans="1:19">
      <c r="A3725" t="s">
        <v>3748</v>
      </c>
      <c r="B3725" s="2">
        <v>41752</v>
      </c>
      <c r="C3725" s="2" t="str">
        <f>VLOOKUP(Sales_Data17[[#This Row],[Customer Name Index]],Customer_Data[#All],2,0)</f>
        <v>ETUDE Ltd</v>
      </c>
      <c r="D3725">
        <v>4</v>
      </c>
      <c r="E3725" t="s">
        <v>2</v>
      </c>
      <c r="F3725" t="s">
        <v>8168</v>
      </c>
      <c r="G3725" t="s">
        <v>8027</v>
      </c>
      <c r="H3725" t="str">
        <f>VLOOKUP(Sales_Data17[[#This Row],[Delivery Region Index]],Regions_Table[#All],2,0)</f>
        <v>New South Wales</v>
      </c>
      <c r="I3725" t="str">
        <f>VLOOKUP(Sales_Data17[[#This Row],[Delivery Region Index]],Regions_Table[#All],3,0)</f>
        <v>Grafton</v>
      </c>
      <c r="J3725">
        <v>11</v>
      </c>
      <c r="K3725">
        <v>2</v>
      </c>
      <c r="L3725" t="str">
        <f>VLOOKUP(Sales_Data17[[#This Row],[Product Description Index]],Products_Data[#All],2,0)</f>
        <v>Pants</v>
      </c>
      <c r="M3725">
        <v>2</v>
      </c>
      <c r="N3725" s="9">
        <v>666.27777777777783</v>
      </c>
      <c r="O3725" s="9">
        <f>Sales_Data17[[#This Row],[Order Quantity]]*Sales_Data17[[#This Row],[Unit Price]]</f>
        <v>1332.5555555555557</v>
      </c>
      <c r="P3725" s="9">
        <v>266.51111111111112</v>
      </c>
      <c r="Q3725" s="9">
        <f>Sales_Data17[[#This Row],[Line Total]]-(Sales_Data17[[#This Row],[Total Unit Cost]]*Sales_Data17[[#This Row],[Order Quantity]])</f>
        <v>799.53333333333342</v>
      </c>
      <c r="R3725" s="1" t="str">
        <f>TEXT(Sales_Data17[[#This Row],[OrderDate]],"MMM")</f>
        <v>Apr</v>
      </c>
      <c r="S3725" s="1" t="str">
        <f t="shared" si="58"/>
        <v>2014</v>
      </c>
    </row>
    <row r="3726" spans="1:19">
      <c r="A3726" t="s">
        <v>3749</v>
      </c>
      <c r="B3726" s="2">
        <v>41752</v>
      </c>
      <c r="C3726" s="2" t="str">
        <f>VLOOKUP(Sales_Data17[[#This Row],[Customer Name Index]],Customer_Data[#All],2,0)</f>
        <v xml:space="preserve">WakeFern </v>
      </c>
      <c r="D3726">
        <v>2</v>
      </c>
      <c r="E3726" t="s">
        <v>4</v>
      </c>
      <c r="F3726" t="s">
        <v>8168</v>
      </c>
      <c r="G3726" t="s">
        <v>8027</v>
      </c>
      <c r="H3726" t="str">
        <f>VLOOKUP(Sales_Data17[[#This Row],[Delivery Region Index]],Regions_Table[#All],2,0)</f>
        <v>New South Wales</v>
      </c>
      <c r="I3726" t="str">
        <f>VLOOKUP(Sales_Data17[[#This Row],[Delivery Region Index]],Regions_Table[#All],3,0)</f>
        <v>Broken Hill</v>
      </c>
      <c r="J3726">
        <v>5</v>
      </c>
      <c r="K3726">
        <v>1</v>
      </c>
      <c r="L3726" t="str">
        <f>VLOOKUP(Sales_Data17[[#This Row],[Product Description Index]],Products_Data[#All],2,0)</f>
        <v>Shirts</v>
      </c>
      <c r="M3726">
        <v>6</v>
      </c>
      <c r="N3726" s="9">
        <v>117.62222222222223</v>
      </c>
      <c r="O3726" s="9">
        <f>Sales_Data17[[#This Row],[Order Quantity]]*Sales_Data17[[#This Row],[Unit Price]]</f>
        <v>705.73333333333335</v>
      </c>
      <c r="P3726" s="9">
        <v>99.978888888888889</v>
      </c>
      <c r="Q3726" s="9">
        <f>Sales_Data17[[#This Row],[Line Total]]-(Sales_Data17[[#This Row],[Total Unit Cost]]*Sales_Data17[[#This Row],[Order Quantity]])</f>
        <v>105.86000000000001</v>
      </c>
      <c r="R3726" s="1" t="str">
        <f>TEXT(Sales_Data17[[#This Row],[OrderDate]],"MMM")</f>
        <v>Apr</v>
      </c>
      <c r="S3726" s="1" t="str">
        <f t="shared" si="58"/>
        <v>2014</v>
      </c>
    </row>
    <row r="3727" spans="1:19">
      <c r="A3727" t="s">
        <v>3750</v>
      </c>
      <c r="B3727" s="2">
        <v>41752</v>
      </c>
      <c r="C3727" s="2" t="str">
        <f>VLOOKUP(Sales_Data17[[#This Row],[Customer Name Index]],Customer_Data[#All],2,0)</f>
        <v>Apollo Ltd</v>
      </c>
      <c r="D3727">
        <v>11</v>
      </c>
      <c r="E3727" t="s">
        <v>4</v>
      </c>
      <c r="F3727" t="s">
        <v>8168</v>
      </c>
      <c r="G3727" t="s">
        <v>8026</v>
      </c>
      <c r="H3727" t="str">
        <f>VLOOKUP(Sales_Data17[[#This Row],[Delivery Region Index]],Regions_Table[#All],2,0)</f>
        <v>Queensland</v>
      </c>
      <c r="I3727" t="str">
        <f>VLOOKUP(Sales_Data17[[#This Row],[Delivery Region Index]],Regions_Table[#All],3,0)</f>
        <v>Gladstone</v>
      </c>
      <c r="J3727">
        <v>30</v>
      </c>
      <c r="K3727">
        <v>5</v>
      </c>
      <c r="L3727" t="str">
        <f>VLOOKUP(Sales_Data17[[#This Row],[Product Description Index]],Products_Data[#All],2,0)</f>
        <v>Hats</v>
      </c>
      <c r="M3727">
        <v>9</v>
      </c>
      <c r="N3727" s="9">
        <v>99.75555555555556</v>
      </c>
      <c r="O3727" s="9">
        <f>Sales_Data17[[#This Row],[Order Quantity]]*Sales_Data17[[#This Row],[Unit Price]]</f>
        <v>897.80000000000007</v>
      </c>
      <c r="P3727" s="9">
        <v>68.831333333333333</v>
      </c>
      <c r="Q3727" s="9">
        <f>Sales_Data17[[#This Row],[Line Total]]-(Sales_Data17[[#This Row],[Total Unit Cost]]*Sales_Data17[[#This Row],[Order Quantity]])</f>
        <v>278.3180000000001</v>
      </c>
      <c r="R3727" s="1" t="str">
        <f>TEXT(Sales_Data17[[#This Row],[OrderDate]],"MMM")</f>
        <v>Apr</v>
      </c>
      <c r="S3727" s="1" t="str">
        <f t="shared" si="58"/>
        <v>2014</v>
      </c>
    </row>
    <row r="3728" spans="1:19">
      <c r="A3728" t="s">
        <v>3751</v>
      </c>
      <c r="B3728" s="2">
        <v>41752</v>
      </c>
      <c r="C3728" s="2" t="str">
        <f>VLOOKUP(Sales_Data17[[#This Row],[Customer Name Index]],Customer_Data[#All],2,0)</f>
        <v xml:space="preserve">WakeFern </v>
      </c>
      <c r="D3728">
        <v>2</v>
      </c>
      <c r="E3728" t="s">
        <v>3</v>
      </c>
      <c r="F3728" t="s">
        <v>8168</v>
      </c>
      <c r="G3728" t="s">
        <v>8027</v>
      </c>
      <c r="H3728" t="str">
        <f>VLOOKUP(Sales_Data17[[#This Row],[Delivery Region Index]],Regions_Table[#All],2,0)</f>
        <v>New South Wales</v>
      </c>
      <c r="I3728" t="str">
        <f>VLOOKUP(Sales_Data17[[#This Row],[Delivery Region Index]],Regions_Table[#All],3,0)</f>
        <v>Cessnock</v>
      </c>
      <c r="J3728">
        <v>6</v>
      </c>
      <c r="K3728">
        <v>1</v>
      </c>
      <c r="L3728" t="str">
        <f>VLOOKUP(Sales_Data17[[#This Row],[Product Description Index]],Products_Data[#All],2,0)</f>
        <v>Shirts</v>
      </c>
      <c r="M3728">
        <v>5</v>
      </c>
      <c r="N3728" s="9">
        <v>290.33333333333331</v>
      </c>
      <c r="O3728" s="9">
        <f>Sales_Data17[[#This Row],[Order Quantity]]*Sales_Data17[[#This Row],[Unit Price]]</f>
        <v>1451.6666666666665</v>
      </c>
      <c r="P3728" s="9">
        <v>148.07000000000002</v>
      </c>
      <c r="Q3728" s="9">
        <f>Sales_Data17[[#This Row],[Line Total]]-(Sales_Data17[[#This Row],[Total Unit Cost]]*Sales_Data17[[#This Row],[Order Quantity]])</f>
        <v>711.31666666666638</v>
      </c>
      <c r="R3728" s="1" t="str">
        <f>TEXT(Sales_Data17[[#This Row],[OrderDate]],"MMM")</f>
        <v>Apr</v>
      </c>
      <c r="S3728" s="1" t="str">
        <f t="shared" si="58"/>
        <v>2014</v>
      </c>
    </row>
    <row r="3729" spans="1:19">
      <c r="A3729" t="s">
        <v>3752</v>
      </c>
      <c r="B3729" s="2">
        <v>41753</v>
      </c>
      <c r="C3729" s="2" t="str">
        <f>VLOOKUP(Sales_Data17[[#This Row],[Customer Name Index]],Customer_Data[#All],2,0)</f>
        <v>PEDIFIX, Corp</v>
      </c>
      <c r="D3729">
        <v>6</v>
      </c>
      <c r="E3729" t="s">
        <v>4</v>
      </c>
      <c r="F3729" t="s">
        <v>8168</v>
      </c>
      <c r="G3729" t="s">
        <v>8027</v>
      </c>
      <c r="H3729" t="str">
        <f>VLOOKUP(Sales_Data17[[#This Row],[Delivery Region Index]],Regions_Table[#All],2,0)</f>
        <v>New South Wales</v>
      </c>
      <c r="I3729" t="str">
        <f>VLOOKUP(Sales_Data17[[#This Row],[Delivery Region Index]],Regions_Table[#All],3,0)</f>
        <v>Newcastle</v>
      </c>
      <c r="J3729">
        <v>16</v>
      </c>
      <c r="K3729">
        <v>3</v>
      </c>
      <c r="L3729" t="str">
        <f>VLOOKUP(Sales_Data17[[#This Row],[Product Description Index]],Products_Data[#All],2,0)</f>
        <v>Sunglasses</v>
      </c>
      <c r="M3729">
        <v>5</v>
      </c>
      <c r="N3729" s="9">
        <v>624.58888888888896</v>
      </c>
      <c r="O3729" s="9">
        <f>Sales_Data17[[#This Row],[Order Quantity]]*Sales_Data17[[#This Row],[Unit Price]]</f>
        <v>3122.9444444444448</v>
      </c>
      <c r="P3729" s="9">
        <v>368.50744444444445</v>
      </c>
      <c r="Q3729" s="9">
        <f>Sales_Data17[[#This Row],[Line Total]]-(Sales_Data17[[#This Row],[Total Unit Cost]]*Sales_Data17[[#This Row],[Order Quantity]])</f>
        <v>1280.4072222222226</v>
      </c>
      <c r="R3729" s="1" t="str">
        <f>TEXT(Sales_Data17[[#This Row],[OrderDate]],"MMM")</f>
        <v>Apr</v>
      </c>
      <c r="S3729" s="1" t="str">
        <f t="shared" si="58"/>
        <v>2014</v>
      </c>
    </row>
    <row r="3730" spans="1:19">
      <c r="A3730" t="s">
        <v>3753</v>
      </c>
      <c r="B3730" s="2">
        <v>41753</v>
      </c>
      <c r="C3730" s="2" t="str">
        <f>VLOOKUP(Sales_Data17[[#This Row],[Customer Name Index]],Customer_Data[#All],2,0)</f>
        <v>Ole Group</v>
      </c>
      <c r="D3730">
        <v>13</v>
      </c>
      <c r="E3730" t="s">
        <v>4</v>
      </c>
      <c r="F3730" t="s">
        <v>8168</v>
      </c>
      <c r="G3730" t="s">
        <v>8026</v>
      </c>
      <c r="H3730" t="str">
        <f>VLOOKUP(Sales_Data17[[#This Row],[Delivery Region Index]],Regions_Table[#All],2,0)</f>
        <v>Queensland</v>
      </c>
      <c r="I3730" t="str">
        <f>VLOOKUP(Sales_Data17[[#This Row],[Delivery Region Index]],Regions_Table[#All],3,0)</f>
        <v>Maryborough</v>
      </c>
      <c r="J3730">
        <v>37</v>
      </c>
      <c r="K3730">
        <v>5</v>
      </c>
      <c r="L3730" t="str">
        <f>VLOOKUP(Sales_Data17[[#This Row],[Product Description Index]],Products_Data[#All],2,0)</f>
        <v>Hats</v>
      </c>
      <c r="M3730">
        <v>1</v>
      </c>
      <c r="N3730" s="9">
        <v>105.71111111111111</v>
      </c>
      <c r="O3730" s="9">
        <f>Sales_Data17[[#This Row],[Order Quantity]]*Sales_Data17[[#This Row],[Unit Price]]</f>
        <v>105.71111111111111</v>
      </c>
      <c r="P3730" s="9">
        <v>81.397555555555556</v>
      </c>
      <c r="Q3730" s="9">
        <f>Sales_Data17[[#This Row],[Line Total]]-(Sales_Data17[[#This Row],[Total Unit Cost]]*Sales_Data17[[#This Row],[Order Quantity]])</f>
        <v>24.313555555555553</v>
      </c>
      <c r="R3730" s="1" t="str">
        <f>TEXT(Sales_Data17[[#This Row],[OrderDate]],"MMM")</f>
        <v>Apr</v>
      </c>
      <c r="S3730" s="1" t="str">
        <f t="shared" si="58"/>
        <v>2014</v>
      </c>
    </row>
    <row r="3731" spans="1:19">
      <c r="A3731" t="s">
        <v>3754</v>
      </c>
      <c r="B3731" s="2">
        <v>41754</v>
      </c>
      <c r="C3731" s="2" t="str">
        <f>VLOOKUP(Sales_Data17[[#This Row],[Customer Name Index]],Customer_Data[#All],2,0)</f>
        <v>Pure Group</v>
      </c>
      <c r="D3731">
        <v>17</v>
      </c>
      <c r="E3731" t="s">
        <v>3</v>
      </c>
      <c r="F3731" t="s">
        <v>8168</v>
      </c>
      <c r="G3731" t="s">
        <v>8025</v>
      </c>
      <c r="H3731" t="str">
        <f>VLOOKUP(Sales_Data17[[#This Row],[Delivery Region Index]],Regions_Table[#All],2,0)</f>
        <v>Victoria</v>
      </c>
      <c r="I3731" t="str">
        <f>VLOOKUP(Sales_Data17[[#This Row],[Delivery Region Index]],Regions_Table[#All],3,0)</f>
        <v>Melbourne</v>
      </c>
      <c r="J3731">
        <v>47</v>
      </c>
      <c r="K3731">
        <v>7</v>
      </c>
      <c r="L3731" t="str">
        <f>VLOOKUP(Sales_Data17[[#This Row],[Product Description Index]],Products_Data[#All],2,0)</f>
        <v>Dress Shirts</v>
      </c>
      <c r="M3731">
        <v>7</v>
      </c>
      <c r="N3731" s="9">
        <v>20.844444444444445</v>
      </c>
      <c r="O3731" s="9">
        <f>Sales_Data17[[#This Row],[Order Quantity]]*Sales_Data17[[#This Row],[Unit Price]]</f>
        <v>145.91111111111113</v>
      </c>
      <c r="P3731" s="9">
        <v>8.963111111111111</v>
      </c>
      <c r="Q3731" s="9">
        <f>Sales_Data17[[#This Row],[Line Total]]-(Sales_Data17[[#This Row],[Total Unit Cost]]*Sales_Data17[[#This Row],[Order Quantity]])</f>
        <v>83.169333333333356</v>
      </c>
      <c r="R3731" s="1" t="str">
        <f>TEXT(Sales_Data17[[#This Row],[OrderDate]],"MMM")</f>
        <v>Apr</v>
      </c>
      <c r="S3731" s="1" t="str">
        <f t="shared" si="58"/>
        <v>2014</v>
      </c>
    </row>
    <row r="3732" spans="1:19">
      <c r="A3732" t="s">
        <v>3755</v>
      </c>
      <c r="B3732" s="2">
        <v>41754</v>
      </c>
      <c r="C3732" s="2" t="str">
        <f>VLOOKUP(Sales_Data17[[#This Row],[Customer Name Index]],Customer_Data[#All],2,0)</f>
        <v xml:space="preserve">Linde </v>
      </c>
      <c r="D3732">
        <v>14</v>
      </c>
      <c r="E3732" t="s">
        <v>2</v>
      </c>
      <c r="F3732" t="s">
        <v>8168</v>
      </c>
      <c r="G3732" t="s">
        <v>8026</v>
      </c>
      <c r="H3732" t="str">
        <f>VLOOKUP(Sales_Data17[[#This Row],[Delivery Region Index]],Regions_Table[#All],2,0)</f>
        <v>Queensland</v>
      </c>
      <c r="I3732" t="str">
        <f>VLOOKUP(Sales_Data17[[#This Row],[Delivery Region Index]],Regions_Table[#All],3,0)</f>
        <v>Nambour</v>
      </c>
      <c r="J3732">
        <v>39</v>
      </c>
      <c r="K3732">
        <v>6</v>
      </c>
      <c r="L3732" t="str">
        <f>VLOOKUP(Sales_Data17[[#This Row],[Product Description Index]],Products_Data[#All],2,0)</f>
        <v>Socks</v>
      </c>
      <c r="M3732">
        <v>6</v>
      </c>
      <c r="N3732" s="9">
        <v>431.77777777777777</v>
      </c>
      <c r="O3732" s="9">
        <f>Sales_Data17[[#This Row],[Order Quantity]]*Sales_Data17[[#This Row],[Unit Price]]</f>
        <v>2590.6666666666665</v>
      </c>
      <c r="P3732" s="9">
        <v>267.70222222222225</v>
      </c>
      <c r="Q3732" s="9">
        <f>Sales_Data17[[#This Row],[Line Total]]-(Sales_Data17[[#This Row],[Total Unit Cost]]*Sales_Data17[[#This Row],[Order Quantity]])</f>
        <v>984.45333333333292</v>
      </c>
      <c r="R3732" s="1" t="str">
        <f>TEXT(Sales_Data17[[#This Row],[OrderDate]],"MMM")</f>
        <v>Apr</v>
      </c>
      <c r="S3732" s="1" t="str">
        <f t="shared" si="58"/>
        <v>2014</v>
      </c>
    </row>
    <row r="3733" spans="1:19">
      <c r="A3733" t="s">
        <v>3756</v>
      </c>
      <c r="B3733" s="2">
        <v>41754</v>
      </c>
      <c r="C3733" s="2" t="str">
        <f>VLOOKUP(Sales_Data17[[#This Row],[Customer Name Index]],Customer_Data[#All],2,0)</f>
        <v>PEDIFIX, Corp</v>
      </c>
      <c r="D3733">
        <v>6</v>
      </c>
      <c r="E3733" t="s">
        <v>4</v>
      </c>
      <c r="F3733" t="s">
        <v>8168</v>
      </c>
      <c r="G3733" t="s">
        <v>8027</v>
      </c>
      <c r="H3733" t="str">
        <f>VLOOKUP(Sales_Data17[[#This Row],[Delivery Region Index]],Regions_Table[#All],2,0)</f>
        <v>New South Wales</v>
      </c>
      <c r="I3733" t="str">
        <f>VLOOKUP(Sales_Data17[[#This Row],[Delivery Region Index]],Regions_Table[#All],3,0)</f>
        <v>Nowra</v>
      </c>
      <c r="J3733">
        <v>17</v>
      </c>
      <c r="K3733">
        <v>3</v>
      </c>
      <c r="L3733" t="str">
        <f>VLOOKUP(Sales_Data17[[#This Row],[Product Description Index]],Products_Data[#All],2,0)</f>
        <v>Sunglasses</v>
      </c>
      <c r="M3733">
        <v>7</v>
      </c>
      <c r="N3733" s="9">
        <v>201.74444444444444</v>
      </c>
      <c r="O3733" s="9">
        <f>Sales_Data17[[#This Row],[Order Quantity]]*Sales_Data17[[#This Row],[Unit Price]]</f>
        <v>1412.211111111111</v>
      </c>
      <c r="P3733" s="9">
        <v>108.94200000000001</v>
      </c>
      <c r="Q3733" s="9">
        <f>Sales_Data17[[#This Row],[Line Total]]-(Sales_Data17[[#This Row],[Total Unit Cost]]*Sales_Data17[[#This Row],[Order Quantity]])</f>
        <v>649.61711111111094</v>
      </c>
      <c r="R3733" s="1" t="str">
        <f>TEXT(Sales_Data17[[#This Row],[OrderDate]],"MMM")</f>
        <v>Apr</v>
      </c>
      <c r="S3733" s="1" t="str">
        <f t="shared" si="58"/>
        <v>2014</v>
      </c>
    </row>
    <row r="3734" spans="1:19">
      <c r="A3734" t="s">
        <v>3757</v>
      </c>
      <c r="B3734" s="2">
        <v>41754</v>
      </c>
      <c r="C3734" s="2" t="str">
        <f>VLOOKUP(Sales_Data17[[#This Row],[Customer Name Index]],Customer_Data[#All],2,0)</f>
        <v>Apollo Ltd</v>
      </c>
      <c r="D3734">
        <v>11</v>
      </c>
      <c r="E3734" t="s">
        <v>4</v>
      </c>
      <c r="F3734" t="s">
        <v>8168</v>
      </c>
      <c r="G3734" t="s">
        <v>8026</v>
      </c>
      <c r="H3734" t="str">
        <f>VLOOKUP(Sales_Data17[[#This Row],[Delivery Region Index]],Regions_Table[#All],2,0)</f>
        <v>Queensland</v>
      </c>
      <c r="I3734" t="str">
        <f>VLOOKUP(Sales_Data17[[#This Row],[Delivery Region Index]],Regions_Table[#All],3,0)</f>
        <v>Gympie</v>
      </c>
      <c r="J3734">
        <v>32</v>
      </c>
      <c r="K3734">
        <v>5</v>
      </c>
      <c r="L3734" t="str">
        <f>VLOOKUP(Sales_Data17[[#This Row],[Product Description Index]],Products_Data[#All],2,0)</f>
        <v>Hats</v>
      </c>
      <c r="M3734">
        <v>9</v>
      </c>
      <c r="N3734" s="9">
        <v>314.89999999999998</v>
      </c>
      <c r="O3734" s="9">
        <f>Sales_Data17[[#This Row],[Order Quantity]]*Sales_Data17[[#This Row],[Unit Price]]</f>
        <v>2834.1</v>
      </c>
      <c r="P3734" s="9">
        <v>214.13200000000001</v>
      </c>
      <c r="Q3734" s="9">
        <f>Sales_Data17[[#This Row],[Line Total]]-(Sales_Data17[[#This Row],[Total Unit Cost]]*Sales_Data17[[#This Row],[Order Quantity]])</f>
        <v>906.91199999999981</v>
      </c>
      <c r="R3734" s="1" t="str">
        <f>TEXT(Sales_Data17[[#This Row],[OrderDate]],"MMM")</f>
        <v>Apr</v>
      </c>
      <c r="S3734" s="1" t="str">
        <f t="shared" si="58"/>
        <v>2014</v>
      </c>
    </row>
    <row r="3735" spans="1:19">
      <c r="A3735" t="s">
        <v>3758</v>
      </c>
      <c r="B3735" s="2">
        <v>41754</v>
      </c>
      <c r="C3735" s="2" t="str">
        <f>VLOOKUP(Sales_Data17[[#This Row],[Customer Name Index]],Customer_Data[#All],2,0)</f>
        <v>Medsep Group</v>
      </c>
      <c r="D3735">
        <v>8</v>
      </c>
      <c r="E3735" t="s">
        <v>3</v>
      </c>
      <c r="F3735" t="s">
        <v>8168</v>
      </c>
      <c r="G3735" t="s">
        <v>8027</v>
      </c>
      <c r="H3735" t="str">
        <f>VLOOKUP(Sales_Data17[[#This Row],[Delivery Region Index]],Regions_Table[#All],2,0)</f>
        <v>New South Wales</v>
      </c>
      <c r="I3735" t="str">
        <f>VLOOKUP(Sales_Data17[[#This Row],[Delivery Region Index]],Regions_Table[#All],3,0)</f>
        <v>Tamworth</v>
      </c>
      <c r="J3735">
        <v>21</v>
      </c>
      <c r="K3735">
        <v>3</v>
      </c>
      <c r="L3735" t="str">
        <f>VLOOKUP(Sales_Data17[[#This Row],[Product Description Index]],Products_Data[#All],2,0)</f>
        <v>Sunglasses</v>
      </c>
      <c r="M3735">
        <v>9</v>
      </c>
      <c r="N3735" s="9">
        <v>107.94444444444444</v>
      </c>
      <c r="O3735" s="9">
        <f>Sales_Data17[[#This Row],[Order Quantity]]*Sales_Data17[[#This Row],[Unit Price]]</f>
        <v>971.5</v>
      </c>
      <c r="P3735" s="9">
        <v>74.481666666666655</v>
      </c>
      <c r="Q3735" s="9">
        <f>Sales_Data17[[#This Row],[Line Total]]-(Sales_Data17[[#This Row],[Total Unit Cost]]*Sales_Data17[[#This Row],[Order Quantity]])</f>
        <v>301.16500000000008</v>
      </c>
      <c r="R3735" s="1" t="str">
        <f>TEXT(Sales_Data17[[#This Row],[OrderDate]],"MMM")</f>
        <v>Apr</v>
      </c>
      <c r="S3735" s="1" t="str">
        <f t="shared" si="58"/>
        <v>2014</v>
      </c>
    </row>
    <row r="3736" spans="1:19">
      <c r="A3736" t="s">
        <v>3759</v>
      </c>
      <c r="B3736" s="2">
        <v>41754</v>
      </c>
      <c r="C3736" s="2" t="str">
        <f>VLOOKUP(Sales_Data17[[#This Row],[Customer Name Index]],Customer_Data[#All],2,0)</f>
        <v>Medsep Group</v>
      </c>
      <c r="D3736">
        <v>8</v>
      </c>
      <c r="E3736" t="s">
        <v>4</v>
      </c>
      <c r="F3736" t="s">
        <v>8168</v>
      </c>
      <c r="G3736" t="s">
        <v>8027</v>
      </c>
      <c r="H3736" t="str">
        <f>VLOOKUP(Sales_Data17[[#This Row],[Delivery Region Index]],Regions_Table[#All],2,0)</f>
        <v>New South Wales</v>
      </c>
      <c r="I3736" t="str">
        <f>VLOOKUP(Sales_Data17[[#This Row],[Delivery Region Index]],Regions_Table[#All],3,0)</f>
        <v>Wollongong</v>
      </c>
      <c r="J3736">
        <v>24</v>
      </c>
      <c r="K3736">
        <v>4</v>
      </c>
      <c r="L3736" t="str">
        <f>VLOOKUP(Sales_Data17[[#This Row],[Product Description Index]],Products_Data[#All],2,0)</f>
        <v>Jeans</v>
      </c>
      <c r="M3736">
        <v>6</v>
      </c>
      <c r="N3736" s="9">
        <v>20.100000000000001</v>
      </c>
      <c r="O3736" s="9">
        <f>Sales_Data17[[#This Row],[Order Quantity]]*Sales_Data17[[#This Row],[Unit Price]]</f>
        <v>120.60000000000001</v>
      </c>
      <c r="P3736" s="9">
        <v>9.6479999999999997</v>
      </c>
      <c r="Q3736" s="9">
        <f>Sales_Data17[[#This Row],[Line Total]]-(Sales_Data17[[#This Row],[Total Unit Cost]]*Sales_Data17[[#This Row],[Order Quantity]])</f>
        <v>62.71200000000001</v>
      </c>
      <c r="R3736" s="1" t="str">
        <f>TEXT(Sales_Data17[[#This Row],[OrderDate]],"MMM")</f>
        <v>Apr</v>
      </c>
      <c r="S3736" s="1" t="str">
        <f t="shared" si="58"/>
        <v>2014</v>
      </c>
    </row>
    <row r="3737" spans="1:19">
      <c r="A3737" t="s">
        <v>3760</v>
      </c>
      <c r="B3737" s="2">
        <v>41754</v>
      </c>
      <c r="C3737" s="2" t="str">
        <f>VLOOKUP(Sales_Data17[[#This Row],[Customer Name Index]],Customer_Data[#All],2,0)</f>
        <v>PEDIFIX, Corp</v>
      </c>
      <c r="D3737">
        <v>6</v>
      </c>
      <c r="E3737" t="s">
        <v>3</v>
      </c>
      <c r="F3737" t="s">
        <v>8168</v>
      </c>
      <c r="G3737" t="s">
        <v>8027</v>
      </c>
      <c r="H3737" t="str">
        <f>VLOOKUP(Sales_Data17[[#This Row],[Delivery Region Index]],Regions_Table[#All],2,0)</f>
        <v>New South Wales</v>
      </c>
      <c r="I3737" t="str">
        <f>VLOOKUP(Sales_Data17[[#This Row],[Delivery Region Index]],Regions_Table[#All],3,0)</f>
        <v>Maitland</v>
      </c>
      <c r="J3737">
        <v>15</v>
      </c>
      <c r="K3737">
        <v>3</v>
      </c>
      <c r="L3737" t="str">
        <f>VLOOKUP(Sales_Data17[[#This Row],[Product Description Index]],Products_Data[#All],2,0)</f>
        <v>Sunglasses</v>
      </c>
      <c r="M3737">
        <v>9</v>
      </c>
      <c r="N3737" s="9">
        <v>23.077777777777779</v>
      </c>
      <c r="O3737" s="9">
        <f>Sales_Data17[[#This Row],[Order Quantity]]*Sales_Data17[[#This Row],[Unit Price]]</f>
        <v>207.70000000000002</v>
      </c>
      <c r="P3737" s="9">
        <v>12.692777777777779</v>
      </c>
      <c r="Q3737" s="9">
        <f>Sales_Data17[[#This Row],[Line Total]]-(Sales_Data17[[#This Row],[Total Unit Cost]]*Sales_Data17[[#This Row],[Order Quantity]])</f>
        <v>93.465000000000003</v>
      </c>
      <c r="R3737" s="1" t="str">
        <f>TEXT(Sales_Data17[[#This Row],[OrderDate]],"MMM")</f>
        <v>Apr</v>
      </c>
      <c r="S3737" s="1" t="str">
        <f t="shared" si="58"/>
        <v>2014</v>
      </c>
    </row>
    <row r="3738" spans="1:19">
      <c r="A3738" t="s">
        <v>3761</v>
      </c>
      <c r="B3738" s="2">
        <v>41754</v>
      </c>
      <c r="C3738" s="2" t="str">
        <f>VLOOKUP(Sales_Data17[[#This Row],[Customer Name Index]],Customer_Data[#All],2,0)</f>
        <v>Medsep Group</v>
      </c>
      <c r="D3738">
        <v>8</v>
      </c>
      <c r="E3738" t="s">
        <v>2</v>
      </c>
      <c r="F3738" t="s">
        <v>8168</v>
      </c>
      <c r="G3738" t="s">
        <v>8027</v>
      </c>
      <c r="H3738" t="str">
        <f>VLOOKUP(Sales_Data17[[#This Row],[Delivery Region Index]],Regions_Table[#All],2,0)</f>
        <v>New South Wales</v>
      </c>
      <c r="I3738" t="str">
        <f>VLOOKUP(Sales_Data17[[#This Row],[Delivery Region Index]],Regions_Table[#All],3,0)</f>
        <v>Wagga Wagga</v>
      </c>
      <c r="J3738">
        <v>23</v>
      </c>
      <c r="K3738">
        <v>4</v>
      </c>
      <c r="L3738" t="str">
        <f>VLOOKUP(Sales_Data17[[#This Row],[Product Description Index]],Products_Data[#All],2,0)</f>
        <v>Jeans</v>
      </c>
      <c r="M3738">
        <v>6</v>
      </c>
      <c r="N3738" s="9">
        <v>442.20000000000005</v>
      </c>
      <c r="O3738" s="9">
        <f>Sales_Data17[[#This Row],[Order Quantity]]*Sales_Data17[[#This Row],[Unit Price]]</f>
        <v>2653.2000000000003</v>
      </c>
      <c r="P3738" s="9">
        <v>300.69600000000003</v>
      </c>
      <c r="Q3738" s="9">
        <f>Sales_Data17[[#This Row],[Line Total]]-(Sales_Data17[[#This Row],[Total Unit Cost]]*Sales_Data17[[#This Row],[Order Quantity]])</f>
        <v>849.02400000000011</v>
      </c>
      <c r="R3738" s="1" t="str">
        <f>TEXT(Sales_Data17[[#This Row],[OrderDate]],"MMM")</f>
        <v>Apr</v>
      </c>
      <c r="S3738" s="1" t="str">
        <f t="shared" si="58"/>
        <v>2014</v>
      </c>
    </row>
    <row r="3739" spans="1:19">
      <c r="A3739" t="s">
        <v>3762</v>
      </c>
      <c r="B3739" s="2">
        <v>41754</v>
      </c>
      <c r="C3739" s="2" t="str">
        <f>VLOOKUP(Sales_Data17[[#This Row],[Customer Name Index]],Customer_Data[#All],2,0)</f>
        <v>3LAB, Ltd</v>
      </c>
      <c r="D3739">
        <v>16</v>
      </c>
      <c r="E3739" t="s">
        <v>4</v>
      </c>
      <c r="F3739" t="s">
        <v>8168</v>
      </c>
      <c r="G3739" t="s">
        <v>8025</v>
      </c>
      <c r="H3739" t="str">
        <f>VLOOKUP(Sales_Data17[[#This Row],[Delivery Region Index]],Regions_Table[#All],2,0)</f>
        <v>South Australia</v>
      </c>
      <c r="I3739" t="str">
        <f>VLOOKUP(Sales_Data17[[#This Row],[Delivery Region Index]],Regions_Table[#All],3,0)</f>
        <v>Adelaide</v>
      </c>
      <c r="J3739">
        <v>46</v>
      </c>
      <c r="K3739">
        <v>7</v>
      </c>
      <c r="L3739" t="str">
        <f>VLOOKUP(Sales_Data17[[#This Row],[Product Description Index]],Products_Data[#All],2,0)</f>
        <v>Dress Shirts</v>
      </c>
      <c r="M3739">
        <v>3</v>
      </c>
      <c r="N3739" s="9">
        <v>24.566666666666666</v>
      </c>
      <c r="O3739" s="9">
        <f>Sales_Data17[[#This Row],[Order Quantity]]*Sales_Data17[[#This Row],[Unit Price]]</f>
        <v>73.7</v>
      </c>
      <c r="P3739" s="9">
        <v>17.196666666666665</v>
      </c>
      <c r="Q3739" s="9">
        <f>Sales_Data17[[#This Row],[Line Total]]-(Sales_Data17[[#This Row],[Total Unit Cost]]*Sales_Data17[[#This Row],[Order Quantity]])</f>
        <v>22.110000000000007</v>
      </c>
      <c r="R3739" s="1" t="str">
        <f>TEXT(Sales_Data17[[#This Row],[OrderDate]],"MMM")</f>
        <v>Apr</v>
      </c>
      <c r="S3739" s="1" t="str">
        <f t="shared" si="58"/>
        <v>2014</v>
      </c>
    </row>
    <row r="3740" spans="1:19">
      <c r="A3740" t="s">
        <v>3763</v>
      </c>
      <c r="B3740" s="2">
        <v>41755</v>
      </c>
      <c r="C3740" s="2" t="str">
        <f>VLOOKUP(Sales_Data17[[#This Row],[Customer Name Index]],Customer_Data[#All],2,0)</f>
        <v>Medsep Group</v>
      </c>
      <c r="D3740">
        <v>8</v>
      </c>
      <c r="E3740" t="s">
        <v>2</v>
      </c>
      <c r="F3740" t="s">
        <v>8168</v>
      </c>
      <c r="G3740" t="s">
        <v>8027</v>
      </c>
      <c r="H3740" t="str">
        <f>VLOOKUP(Sales_Data17[[#This Row],[Delivery Region Index]],Regions_Table[#All],2,0)</f>
        <v>New South Wales</v>
      </c>
      <c r="I3740" t="str">
        <f>VLOOKUP(Sales_Data17[[#This Row],[Delivery Region Index]],Regions_Table[#All],3,0)</f>
        <v>Tweed Heads</v>
      </c>
      <c r="J3740">
        <v>22</v>
      </c>
      <c r="K3740">
        <v>4</v>
      </c>
      <c r="L3740" t="str">
        <f>VLOOKUP(Sales_Data17[[#This Row],[Product Description Index]],Products_Data[#All],2,0)</f>
        <v>Jeans</v>
      </c>
      <c r="M3740">
        <v>9</v>
      </c>
      <c r="N3740" s="9">
        <v>117.62222222222223</v>
      </c>
      <c r="O3740" s="9">
        <f>Sales_Data17[[#This Row],[Order Quantity]]*Sales_Data17[[#This Row],[Unit Price]]</f>
        <v>1058.6000000000001</v>
      </c>
      <c r="P3740" s="9">
        <v>55.282444444444451</v>
      </c>
      <c r="Q3740" s="9">
        <f>Sales_Data17[[#This Row],[Line Total]]-(Sales_Data17[[#This Row],[Total Unit Cost]]*Sales_Data17[[#This Row],[Order Quantity]])</f>
        <v>561.05800000000011</v>
      </c>
      <c r="R3740" s="1" t="str">
        <f>TEXT(Sales_Data17[[#This Row],[OrderDate]],"MMM")</f>
        <v>Apr</v>
      </c>
      <c r="S3740" s="1" t="str">
        <f t="shared" si="58"/>
        <v>2014</v>
      </c>
    </row>
    <row r="3741" spans="1:19">
      <c r="A3741" t="s">
        <v>3764</v>
      </c>
      <c r="B3741" s="2">
        <v>41755</v>
      </c>
      <c r="C3741" s="2" t="str">
        <f>VLOOKUP(Sales_Data17[[#This Row],[Customer Name Index]],Customer_Data[#All],2,0)</f>
        <v>Rochester Ltd</v>
      </c>
      <c r="D3741">
        <v>15</v>
      </c>
      <c r="E3741" t="s">
        <v>2</v>
      </c>
      <c r="F3741" t="s">
        <v>8168</v>
      </c>
      <c r="G3741" t="s">
        <v>8025</v>
      </c>
      <c r="H3741" t="str">
        <f>VLOOKUP(Sales_Data17[[#This Row],[Delivery Region Index]],Regions_Table[#All],2,0)</f>
        <v>Queensland</v>
      </c>
      <c r="I3741" t="str">
        <f>VLOOKUP(Sales_Data17[[#This Row],[Delivery Region Index]],Regions_Table[#All],3,0)</f>
        <v>Rockhampton</v>
      </c>
      <c r="J3741">
        <v>41</v>
      </c>
      <c r="K3741">
        <v>6</v>
      </c>
      <c r="L3741" t="str">
        <f>VLOOKUP(Sales_Data17[[#This Row],[Product Description Index]],Products_Data[#All],2,0)</f>
        <v>Socks</v>
      </c>
      <c r="M3741">
        <v>9</v>
      </c>
      <c r="N3741" s="9">
        <v>658.83333333333337</v>
      </c>
      <c r="O3741" s="9">
        <f>Sales_Data17[[#This Row],[Order Quantity]]*Sales_Data17[[#This Row],[Unit Price]]</f>
        <v>5929.5</v>
      </c>
      <c r="P3741" s="9">
        <v>395.29999999999995</v>
      </c>
      <c r="Q3741" s="9">
        <f>Sales_Data17[[#This Row],[Line Total]]-(Sales_Data17[[#This Row],[Total Unit Cost]]*Sales_Data17[[#This Row],[Order Quantity]])</f>
        <v>2371.8000000000002</v>
      </c>
      <c r="R3741" s="1" t="str">
        <f>TEXT(Sales_Data17[[#This Row],[OrderDate]],"MMM")</f>
        <v>Apr</v>
      </c>
      <c r="S3741" s="1" t="str">
        <f t="shared" si="58"/>
        <v>2014</v>
      </c>
    </row>
    <row r="3742" spans="1:19">
      <c r="A3742" t="s">
        <v>3765</v>
      </c>
      <c r="B3742" s="2">
        <v>41755</v>
      </c>
      <c r="C3742" s="2" t="str">
        <f>VLOOKUP(Sales_Data17[[#This Row],[Customer Name Index]],Customer_Data[#All],2,0)</f>
        <v>Elorac, Corp</v>
      </c>
      <c r="D3742">
        <v>3</v>
      </c>
      <c r="E3742" t="s">
        <v>3</v>
      </c>
      <c r="F3742" t="s">
        <v>8168</v>
      </c>
      <c r="G3742" t="s">
        <v>8027</v>
      </c>
      <c r="H3742" t="str">
        <f>VLOOKUP(Sales_Data17[[#This Row],[Delivery Region Index]],Regions_Table[#All],2,0)</f>
        <v>New South Wales</v>
      </c>
      <c r="I3742" t="str">
        <f>VLOOKUP(Sales_Data17[[#This Row],[Delivery Region Index]],Regions_Table[#All],3,0)</f>
        <v>Gosford</v>
      </c>
      <c r="J3742">
        <v>9</v>
      </c>
      <c r="K3742">
        <v>2</v>
      </c>
      <c r="L3742" t="str">
        <f>VLOOKUP(Sales_Data17[[#This Row],[Product Description Index]],Products_Data[#All],2,0)</f>
        <v>Pants</v>
      </c>
      <c r="M3742">
        <v>3</v>
      </c>
      <c r="N3742" s="9">
        <v>100.5</v>
      </c>
      <c r="O3742" s="9">
        <f>Sales_Data17[[#This Row],[Order Quantity]]*Sales_Data17[[#This Row],[Unit Price]]</f>
        <v>301.5</v>
      </c>
      <c r="P3742" s="9">
        <v>53.265000000000008</v>
      </c>
      <c r="Q3742" s="9">
        <f>Sales_Data17[[#This Row],[Line Total]]-(Sales_Data17[[#This Row],[Total Unit Cost]]*Sales_Data17[[#This Row],[Order Quantity]])</f>
        <v>141.70499999999998</v>
      </c>
      <c r="R3742" s="1" t="str">
        <f>TEXT(Sales_Data17[[#This Row],[OrderDate]],"MMM")</f>
        <v>Apr</v>
      </c>
      <c r="S3742" s="1" t="str">
        <f t="shared" si="58"/>
        <v>2014</v>
      </c>
    </row>
    <row r="3743" spans="1:19">
      <c r="A3743" t="s">
        <v>3766</v>
      </c>
      <c r="B3743" s="2">
        <v>41755</v>
      </c>
      <c r="C3743" s="2" t="str">
        <f>VLOOKUP(Sales_Data17[[#This Row],[Customer Name Index]],Customer_Data[#All],2,0)</f>
        <v>Apollo Ltd</v>
      </c>
      <c r="D3743">
        <v>11</v>
      </c>
      <c r="E3743" t="s">
        <v>3</v>
      </c>
      <c r="F3743" t="s">
        <v>8168</v>
      </c>
      <c r="G3743" t="s">
        <v>8026</v>
      </c>
      <c r="H3743" t="str">
        <f>VLOOKUP(Sales_Data17[[#This Row],[Delivery Region Index]],Regions_Table[#All],2,0)</f>
        <v>Queensland</v>
      </c>
      <c r="I3743" t="str">
        <f>VLOOKUP(Sales_Data17[[#This Row],[Delivery Region Index]],Regions_Table[#All],3,0)</f>
        <v>Gold Coast</v>
      </c>
      <c r="J3743">
        <v>31</v>
      </c>
      <c r="K3743">
        <v>5</v>
      </c>
      <c r="L3743" t="str">
        <f>VLOOKUP(Sales_Data17[[#This Row],[Product Description Index]],Products_Data[#All],2,0)</f>
        <v>Hats</v>
      </c>
      <c r="M3743">
        <v>5</v>
      </c>
      <c r="N3743" s="9">
        <v>259.06666666666666</v>
      </c>
      <c r="O3743" s="9">
        <f>Sales_Data17[[#This Row],[Order Quantity]]*Sales_Data17[[#This Row],[Unit Price]]</f>
        <v>1295.3333333333333</v>
      </c>
      <c r="P3743" s="9">
        <v>212.43466666666666</v>
      </c>
      <c r="Q3743" s="9">
        <f>Sales_Data17[[#This Row],[Line Total]]-(Sales_Data17[[#This Row],[Total Unit Cost]]*Sales_Data17[[#This Row],[Order Quantity]])</f>
        <v>233.16000000000008</v>
      </c>
      <c r="R3743" s="1" t="str">
        <f>TEXT(Sales_Data17[[#This Row],[OrderDate]],"MMM")</f>
        <v>Apr</v>
      </c>
      <c r="S3743" s="1" t="str">
        <f t="shared" si="58"/>
        <v>2014</v>
      </c>
    </row>
    <row r="3744" spans="1:19">
      <c r="A3744" t="s">
        <v>3767</v>
      </c>
      <c r="B3744" s="2">
        <v>41755</v>
      </c>
      <c r="C3744" s="2" t="str">
        <f>VLOOKUP(Sales_Data17[[#This Row],[Customer Name Index]],Customer_Data[#All],2,0)</f>
        <v xml:space="preserve">Ei </v>
      </c>
      <c r="D3744">
        <v>9</v>
      </c>
      <c r="E3744" t="s">
        <v>4</v>
      </c>
      <c r="F3744" t="s">
        <v>8168</v>
      </c>
      <c r="G3744" t="s">
        <v>8027</v>
      </c>
      <c r="H3744" t="str">
        <f>VLOOKUP(Sales_Data17[[#This Row],[Delivery Region Index]],Regions_Table[#All],2,0)</f>
        <v>Queensland</v>
      </c>
      <c r="I3744" t="str">
        <f>VLOOKUP(Sales_Data17[[#This Row],[Delivery Region Index]],Regions_Table[#All],3,0)</f>
        <v>Brisbane</v>
      </c>
      <c r="J3744">
        <v>26</v>
      </c>
      <c r="K3744">
        <v>4</v>
      </c>
      <c r="L3744" t="str">
        <f>VLOOKUP(Sales_Data17[[#This Row],[Product Description Index]],Products_Data[#All],2,0)</f>
        <v>Jeans</v>
      </c>
      <c r="M3744">
        <v>5</v>
      </c>
      <c r="N3744" s="9">
        <v>219.61111111111111</v>
      </c>
      <c r="O3744" s="9">
        <f>Sales_Data17[[#This Row],[Order Quantity]]*Sales_Data17[[#This Row],[Unit Price]]</f>
        <v>1098.0555555555557</v>
      </c>
      <c r="P3744" s="9">
        <v>180.08111111111108</v>
      </c>
      <c r="Q3744" s="9">
        <f>Sales_Data17[[#This Row],[Line Total]]-(Sales_Data17[[#This Row],[Total Unit Cost]]*Sales_Data17[[#This Row],[Order Quantity]])</f>
        <v>197.6500000000002</v>
      </c>
      <c r="R3744" s="1" t="str">
        <f>TEXT(Sales_Data17[[#This Row],[OrderDate]],"MMM")</f>
        <v>Apr</v>
      </c>
      <c r="S3744" s="1" t="str">
        <f t="shared" si="58"/>
        <v>2014</v>
      </c>
    </row>
    <row r="3745" spans="1:19">
      <c r="A3745" t="s">
        <v>3768</v>
      </c>
      <c r="B3745" s="2">
        <v>41755</v>
      </c>
      <c r="C3745" s="2" t="str">
        <f>VLOOKUP(Sales_Data17[[#This Row],[Customer Name Index]],Customer_Data[#All],2,0)</f>
        <v xml:space="preserve">Qualitest </v>
      </c>
      <c r="D3745">
        <v>19</v>
      </c>
      <c r="E3745" t="s">
        <v>2</v>
      </c>
      <c r="F3745" t="s">
        <v>8168</v>
      </c>
      <c r="G3745" t="s">
        <v>8028</v>
      </c>
      <c r="H3745" t="str">
        <f>VLOOKUP(Sales_Data17[[#This Row],[Delivery Region Index]],Regions_Table[#All],2,0)</f>
        <v>Victoria</v>
      </c>
      <c r="I3745" t="str">
        <f>VLOOKUP(Sales_Data17[[#This Row],[Delivery Region Index]],Regions_Table[#All],3,0)</f>
        <v>Wangaratta</v>
      </c>
      <c r="J3745">
        <v>56</v>
      </c>
      <c r="K3745">
        <v>8</v>
      </c>
      <c r="L3745" t="str">
        <f>VLOOKUP(Sales_Data17[[#This Row],[Product Description Index]],Products_Data[#All],2,0)</f>
        <v>Shoes</v>
      </c>
      <c r="M3745">
        <v>6</v>
      </c>
      <c r="N3745" s="9">
        <v>638.73333333333335</v>
      </c>
      <c r="O3745" s="9">
        <f>Sales_Data17[[#This Row],[Order Quantity]]*Sales_Data17[[#This Row],[Unit Price]]</f>
        <v>3832.4</v>
      </c>
      <c r="P3745" s="9">
        <v>498.21200000000005</v>
      </c>
      <c r="Q3745" s="9">
        <f>Sales_Data17[[#This Row],[Line Total]]-(Sales_Data17[[#This Row],[Total Unit Cost]]*Sales_Data17[[#This Row],[Order Quantity]])</f>
        <v>843.1279999999997</v>
      </c>
      <c r="R3745" s="1" t="str">
        <f>TEXT(Sales_Data17[[#This Row],[OrderDate]],"MMM")</f>
        <v>Apr</v>
      </c>
      <c r="S3745" s="1" t="str">
        <f t="shared" si="58"/>
        <v>2014</v>
      </c>
    </row>
    <row r="3746" spans="1:19">
      <c r="A3746" t="s">
        <v>3769</v>
      </c>
      <c r="B3746" s="2">
        <v>41756</v>
      </c>
      <c r="C3746" s="2" t="str">
        <f>VLOOKUP(Sales_Data17[[#This Row],[Customer Name Index]],Customer_Data[#All],2,0)</f>
        <v>Medsep Group</v>
      </c>
      <c r="D3746">
        <v>8</v>
      </c>
      <c r="E3746" t="s">
        <v>3</v>
      </c>
      <c r="F3746" t="s">
        <v>8168</v>
      </c>
      <c r="G3746" t="s">
        <v>8027</v>
      </c>
      <c r="H3746" t="str">
        <f>VLOOKUP(Sales_Data17[[#This Row],[Delivery Region Index]],Regions_Table[#All],2,0)</f>
        <v>New South Wales</v>
      </c>
      <c r="I3746" t="str">
        <f>VLOOKUP(Sales_Data17[[#This Row],[Delivery Region Index]],Regions_Table[#All],3,0)</f>
        <v>Tweed Heads</v>
      </c>
      <c r="J3746">
        <v>22</v>
      </c>
      <c r="K3746">
        <v>4</v>
      </c>
      <c r="L3746" t="str">
        <f>VLOOKUP(Sales_Data17[[#This Row],[Product Description Index]],Products_Data[#All],2,0)</f>
        <v>Jeans</v>
      </c>
      <c r="M3746">
        <v>9</v>
      </c>
      <c r="N3746" s="9">
        <v>146.65555555555557</v>
      </c>
      <c r="O3746" s="9">
        <f>Sales_Data17[[#This Row],[Order Quantity]]*Sales_Data17[[#This Row],[Unit Price]]</f>
        <v>1319.9</v>
      </c>
      <c r="P3746" s="9">
        <v>80.660555555555575</v>
      </c>
      <c r="Q3746" s="9">
        <f>Sales_Data17[[#This Row],[Line Total]]-(Sales_Data17[[#This Row],[Total Unit Cost]]*Sales_Data17[[#This Row],[Order Quantity]])</f>
        <v>593.95499999999993</v>
      </c>
      <c r="R3746" s="1" t="str">
        <f>TEXT(Sales_Data17[[#This Row],[OrderDate]],"MMM")</f>
        <v>Apr</v>
      </c>
      <c r="S3746" s="1" t="str">
        <f t="shared" si="58"/>
        <v>2014</v>
      </c>
    </row>
    <row r="3747" spans="1:19">
      <c r="A3747" t="s">
        <v>3770</v>
      </c>
      <c r="B3747" s="2">
        <v>41756</v>
      </c>
      <c r="C3747" s="2" t="str">
        <f>VLOOKUP(Sales_Data17[[#This Row],[Customer Name Index]],Customer_Data[#All],2,0)</f>
        <v>Elorac, Corp</v>
      </c>
      <c r="D3747">
        <v>3</v>
      </c>
      <c r="E3747" t="s">
        <v>2</v>
      </c>
      <c r="F3747" t="s">
        <v>8168</v>
      </c>
      <c r="G3747" t="s">
        <v>8027</v>
      </c>
      <c r="H3747" t="str">
        <f>VLOOKUP(Sales_Data17[[#This Row],[Delivery Region Index]],Regions_Table[#All],2,0)</f>
        <v>New South Wales</v>
      </c>
      <c r="I3747" t="str">
        <f>VLOOKUP(Sales_Data17[[#This Row],[Delivery Region Index]],Regions_Table[#All],3,0)</f>
        <v>Dubbo</v>
      </c>
      <c r="J3747">
        <v>8</v>
      </c>
      <c r="K3747">
        <v>2</v>
      </c>
      <c r="L3747" t="str">
        <f>VLOOKUP(Sales_Data17[[#This Row],[Product Description Index]],Products_Data[#All],2,0)</f>
        <v>Pants</v>
      </c>
      <c r="M3747">
        <v>9</v>
      </c>
      <c r="N3747" s="9">
        <v>106.45555555555556</v>
      </c>
      <c r="O3747" s="9">
        <f>Sales_Data17[[#This Row],[Order Quantity]]*Sales_Data17[[#This Row],[Unit Price]]</f>
        <v>958.1</v>
      </c>
      <c r="P3747" s="9">
        <v>54.292333333333339</v>
      </c>
      <c r="Q3747" s="9">
        <f>Sales_Data17[[#This Row],[Line Total]]-(Sales_Data17[[#This Row],[Total Unit Cost]]*Sales_Data17[[#This Row],[Order Quantity]])</f>
        <v>469.46899999999999</v>
      </c>
      <c r="R3747" s="1" t="str">
        <f>TEXT(Sales_Data17[[#This Row],[OrderDate]],"MMM")</f>
        <v>Apr</v>
      </c>
      <c r="S3747" s="1" t="str">
        <f t="shared" si="58"/>
        <v>2014</v>
      </c>
    </row>
    <row r="3748" spans="1:19">
      <c r="A3748" t="s">
        <v>3771</v>
      </c>
      <c r="B3748" s="2">
        <v>41757</v>
      </c>
      <c r="C3748" s="2" t="str">
        <f>VLOOKUP(Sales_Data17[[#This Row],[Customer Name Index]],Customer_Data[#All],2,0)</f>
        <v>Pacific Ltd</v>
      </c>
      <c r="D3748">
        <v>20</v>
      </c>
      <c r="E3748" t="s">
        <v>2</v>
      </c>
      <c r="F3748" t="s">
        <v>8168</v>
      </c>
      <c r="G3748" t="s">
        <v>8028</v>
      </c>
      <c r="H3748" t="str">
        <f>VLOOKUP(Sales_Data17[[#This Row],[Delivery Region Index]],Regions_Table[#All],2,0)</f>
        <v>Victoria</v>
      </c>
      <c r="I3748" t="str">
        <f>VLOOKUP(Sales_Data17[[#This Row],[Delivery Region Index]],Regions_Table[#All],3,0)</f>
        <v>Wangaratta</v>
      </c>
      <c r="J3748">
        <v>56</v>
      </c>
      <c r="K3748">
        <v>8</v>
      </c>
      <c r="L3748" t="str">
        <f>VLOOKUP(Sales_Data17[[#This Row],[Product Description Index]],Products_Data[#All],2,0)</f>
        <v>Shoes</v>
      </c>
      <c r="M3748">
        <v>7</v>
      </c>
      <c r="N3748" s="9">
        <v>626.82222222222231</v>
      </c>
      <c r="O3748" s="9">
        <f>Sales_Data17[[#This Row],[Order Quantity]]*Sales_Data17[[#This Row],[Unit Price]]</f>
        <v>4387.7555555555564</v>
      </c>
      <c r="P3748" s="9">
        <v>463.84844444444451</v>
      </c>
      <c r="Q3748" s="9">
        <f>Sales_Data17[[#This Row],[Line Total]]-(Sales_Data17[[#This Row],[Total Unit Cost]]*Sales_Data17[[#This Row],[Order Quantity]])</f>
        <v>1140.8164444444446</v>
      </c>
      <c r="R3748" s="1" t="str">
        <f>TEXT(Sales_Data17[[#This Row],[OrderDate]],"MMM")</f>
        <v>Apr</v>
      </c>
      <c r="S3748" s="1" t="str">
        <f t="shared" si="58"/>
        <v>2014</v>
      </c>
    </row>
    <row r="3749" spans="1:19">
      <c r="A3749" t="s">
        <v>3772</v>
      </c>
      <c r="B3749" s="2">
        <v>41757</v>
      </c>
      <c r="C3749" s="2" t="str">
        <f>VLOOKUP(Sales_Data17[[#This Row],[Customer Name Index]],Customer_Data[#All],2,0)</f>
        <v>Ole Group</v>
      </c>
      <c r="D3749">
        <v>13</v>
      </c>
      <c r="E3749" t="s">
        <v>2</v>
      </c>
      <c r="F3749" t="s">
        <v>8168</v>
      </c>
      <c r="G3749" t="s">
        <v>8026</v>
      </c>
      <c r="H3749" t="str">
        <f>VLOOKUP(Sales_Data17[[#This Row],[Delivery Region Index]],Regions_Table[#All],2,0)</f>
        <v>Queensland</v>
      </c>
      <c r="I3749" t="str">
        <f>VLOOKUP(Sales_Data17[[#This Row],[Delivery Region Index]],Regions_Table[#All],3,0)</f>
        <v>Maryborough</v>
      </c>
      <c r="J3749">
        <v>37</v>
      </c>
      <c r="K3749">
        <v>6</v>
      </c>
      <c r="L3749" t="str">
        <f>VLOOKUP(Sales_Data17[[#This Row],[Product Description Index]],Products_Data[#All],2,0)</f>
        <v>Socks</v>
      </c>
      <c r="M3749">
        <v>2</v>
      </c>
      <c r="N3749" s="9">
        <v>82.63333333333334</v>
      </c>
      <c r="O3749" s="9">
        <f>Sales_Data17[[#This Row],[Order Quantity]]*Sales_Data17[[#This Row],[Unit Price]]</f>
        <v>165.26666666666668</v>
      </c>
      <c r="P3749" s="9">
        <v>38.837666666666664</v>
      </c>
      <c r="Q3749" s="9">
        <f>Sales_Data17[[#This Row],[Line Total]]-(Sales_Data17[[#This Row],[Total Unit Cost]]*Sales_Data17[[#This Row],[Order Quantity]])</f>
        <v>87.591333333333353</v>
      </c>
      <c r="R3749" s="1" t="str">
        <f>TEXT(Sales_Data17[[#This Row],[OrderDate]],"MMM")</f>
        <v>Apr</v>
      </c>
      <c r="S3749" s="1" t="str">
        <f t="shared" si="58"/>
        <v>2014</v>
      </c>
    </row>
    <row r="3750" spans="1:19">
      <c r="A3750" t="s">
        <v>3773</v>
      </c>
      <c r="B3750" s="2">
        <v>41757</v>
      </c>
      <c r="C3750" s="2" t="str">
        <f>VLOOKUP(Sales_Data17[[#This Row],[Customer Name Index]],Customer_Data[#All],2,0)</f>
        <v>3LAB, Ltd</v>
      </c>
      <c r="D3750">
        <v>16</v>
      </c>
      <c r="E3750" t="s">
        <v>3</v>
      </c>
      <c r="F3750" t="s">
        <v>8168</v>
      </c>
      <c r="G3750" t="s">
        <v>8025</v>
      </c>
      <c r="H3750" t="str">
        <f>VLOOKUP(Sales_Data17[[#This Row],[Delivery Region Index]],Regions_Table[#All],2,0)</f>
        <v>Queensland</v>
      </c>
      <c r="I3750" t="str">
        <f>VLOOKUP(Sales_Data17[[#This Row],[Delivery Region Index]],Regions_Table[#All],3,0)</f>
        <v>Toowoomba</v>
      </c>
      <c r="J3750">
        <v>44</v>
      </c>
      <c r="K3750">
        <v>7</v>
      </c>
      <c r="L3750" t="str">
        <f>VLOOKUP(Sales_Data17[[#This Row],[Product Description Index]],Products_Data[#All],2,0)</f>
        <v>Dress Shirts</v>
      </c>
      <c r="M3750">
        <v>2</v>
      </c>
      <c r="N3750" s="9">
        <v>424.33333333333331</v>
      </c>
      <c r="O3750" s="9">
        <f>Sales_Data17[[#This Row],[Order Quantity]]*Sales_Data17[[#This Row],[Unit Price]]</f>
        <v>848.66666666666663</v>
      </c>
      <c r="P3750" s="9">
        <v>212.16666666666666</v>
      </c>
      <c r="Q3750" s="9">
        <f>Sales_Data17[[#This Row],[Line Total]]-(Sales_Data17[[#This Row],[Total Unit Cost]]*Sales_Data17[[#This Row],[Order Quantity]])</f>
        <v>424.33333333333331</v>
      </c>
      <c r="R3750" s="1" t="str">
        <f>TEXT(Sales_Data17[[#This Row],[OrderDate]],"MMM")</f>
        <v>Apr</v>
      </c>
      <c r="S3750" s="1" t="str">
        <f t="shared" si="58"/>
        <v>2014</v>
      </c>
    </row>
    <row r="3751" spans="1:19">
      <c r="A3751" t="s">
        <v>3774</v>
      </c>
      <c r="B3751" s="2">
        <v>41758</v>
      </c>
      <c r="C3751" s="2" t="str">
        <f>VLOOKUP(Sales_Data17[[#This Row],[Customer Name Index]],Customer_Data[#All],2,0)</f>
        <v xml:space="preserve">Qualitest </v>
      </c>
      <c r="D3751">
        <v>19</v>
      </c>
      <c r="E3751" t="s">
        <v>4</v>
      </c>
      <c r="F3751" t="s">
        <v>8168</v>
      </c>
      <c r="G3751" t="s">
        <v>8028</v>
      </c>
      <c r="H3751" t="str">
        <f>VLOOKUP(Sales_Data17[[#This Row],[Delivery Region Index]],Regions_Table[#All],2,0)</f>
        <v>Victoria</v>
      </c>
      <c r="I3751" t="str">
        <f>VLOOKUP(Sales_Data17[[#This Row],[Delivery Region Index]],Regions_Table[#All],3,0)</f>
        <v>Shepparton</v>
      </c>
      <c r="J3751">
        <v>54</v>
      </c>
      <c r="K3751">
        <v>8</v>
      </c>
      <c r="L3751" t="str">
        <f>VLOOKUP(Sales_Data17[[#This Row],[Product Description Index]],Products_Data[#All],2,0)</f>
        <v>Shoes</v>
      </c>
      <c r="M3751">
        <v>7</v>
      </c>
      <c r="N3751" s="9">
        <v>294.8</v>
      </c>
      <c r="O3751" s="9">
        <f>Sales_Data17[[#This Row],[Order Quantity]]*Sales_Data17[[#This Row],[Unit Price]]</f>
        <v>2063.6</v>
      </c>
      <c r="P3751" s="9">
        <v>165.08800000000005</v>
      </c>
      <c r="Q3751" s="9">
        <f>Sales_Data17[[#This Row],[Line Total]]-(Sales_Data17[[#This Row],[Total Unit Cost]]*Sales_Data17[[#This Row],[Order Quantity]])</f>
        <v>907.98399999999947</v>
      </c>
      <c r="R3751" s="1" t="str">
        <f>TEXT(Sales_Data17[[#This Row],[OrderDate]],"MMM")</f>
        <v>Apr</v>
      </c>
      <c r="S3751" s="1" t="str">
        <f t="shared" si="58"/>
        <v>2014</v>
      </c>
    </row>
    <row r="3752" spans="1:19">
      <c r="A3752" t="s">
        <v>3775</v>
      </c>
      <c r="B3752" s="2">
        <v>41758</v>
      </c>
      <c r="C3752" s="2" t="str">
        <f>VLOOKUP(Sales_Data17[[#This Row],[Customer Name Index]],Customer_Data[#All],2,0)</f>
        <v>Pacific Ltd</v>
      </c>
      <c r="D3752">
        <v>20</v>
      </c>
      <c r="E3752" t="s">
        <v>4</v>
      </c>
      <c r="F3752" t="s">
        <v>8168</v>
      </c>
      <c r="G3752" t="s">
        <v>8028</v>
      </c>
      <c r="H3752" t="str">
        <f>VLOOKUP(Sales_Data17[[#This Row],[Delivery Region Index]],Regions_Table[#All],2,0)</f>
        <v>Victoria</v>
      </c>
      <c r="I3752" t="str">
        <f>VLOOKUP(Sales_Data17[[#This Row],[Delivery Region Index]],Regions_Table[#All],3,0)</f>
        <v>Wodonga</v>
      </c>
      <c r="J3752">
        <v>58</v>
      </c>
      <c r="K3752">
        <v>8</v>
      </c>
      <c r="L3752" t="str">
        <f>VLOOKUP(Sales_Data17[[#This Row],[Product Description Index]],Products_Data[#All],2,0)</f>
        <v>Shoes</v>
      </c>
      <c r="M3752">
        <v>8</v>
      </c>
      <c r="N3752" s="9">
        <v>215.88888888888889</v>
      </c>
      <c r="O3752" s="9">
        <f>Sales_Data17[[#This Row],[Order Quantity]]*Sales_Data17[[#This Row],[Unit Price]]</f>
        <v>1727.1111111111111</v>
      </c>
      <c r="P3752" s="9">
        <v>120.89777777777779</v>
      </c>
      <c r="Q3752" s="9">
        <f>Sales_Data17[[#This Row],[Line Total]]-(Sales_Data17[[#This Row],[Total Unit Cost]]*Sales_Data17[[#This Row],[Order Quantity]])</f>
        <v>759.92888888888876</v>
      </c>
      <c r="R3752" s="1" t="str">
        <f>TEXT(Sales_Data17[[#This Row],[OrderDate]],"MMM")</f>
        <v>Apr</v>
      </c>
      <c r="S3752" s="1" t="str">
        <f t="shared" si="58"/>
        <v>2014</v>
      </c>
    </row>
    <row r="3753" spans="1:19">
      <c r="A3753" t="s">
        <v>3776</v>
      </c>
      <c r="B3753" s="2">
        <v>41758</v>
      </c>
      <c r="C3753" s="2" t="str">
        <f>VLOOKUP(Sales_Data17[[#This Row],[Customer Name Index]],Customer_Data[#All],2,0)</f>
        <v>21st Ltd</v>
      </c>
      <c r="D3753">
        <v>10</v>
      </c>
      <c r="E3753" t="s">
        <v>4</v>
      </c>
      <c r="F3753" t="s">
        <v>8168</v>
      </c>
      <c r="G3753" t="s">
        <v>8026</v>
      </c>
      <c r="H3753" t="str">
        <f>VLOOKUP(Sales_Data17[[#This Row],[Delivery Region Index]],Regions_Table[#All],2,0)</f>
        <v>Queensland</v>
      </c>
      <c r="I3753" t="str">
        <f>VLOOKUP(Sales_Data17[[#This Row],[Delivery Region Index]],Regions_Table[#All],3,0)</f>
        <v>Cairns</v>
      </c>
      <c r="J3753">
        <v>28</v>
      </c>
      <c r="K3753">
        <v>4</v>
      </c>
      <c r="L3753" t="str">
        <f>VLOOKUP(Sales_Data17[[#This Row],[Product Description Index]],Products_Data[#All],2,0)</f>
        <v>Jeans</v>
      </c>
      <c r="M3753">
        <v>5</v>
      </c>
      <c r="N3753" s="9">
        <v>214.4</v>
      </c>
      <c r="O3753" s="9">
        <f>Sales_Data17[[#This Row],[Order Quantity]]*Sales_Data17[[#This Row],[Unit Price]]</f>
        <v>1072</v>
      </c>
      <c r="P3753" s="9">
        <v>171.52000000000004</v>
      </c>
      <c r="Q3753" s="9">
        <f>Sales_Data17[[#This Row],[Line Total]]-(Sales_Data17[[#This Row],[Total Unit Cost]]*Sales_Data17[[#This Row],[Order Quantity]])</f>
        <v>214.39999999999986</v>
      </c>
      <c r="R3753" s="1" t="str">
        <f>TEXT(Sales_Data17[[#This Row],[OrderDate]],"MMM")</f>
        <v>Apr</v>
      </c>
      <c r="S3753" s="1" t="str">
        <f t="shared" si="58"/>
        <v>2014</v>
      </c>
    </row>
    <row r="3754" spans="1:19">
      <c r="A3754" t="s">
        <v>3777</v>
      </c>
      <c r="B3754" s="2">
        <v>41758</v>
      </c>
      <c r="C3754" s="2" t="str">
        <f>VLOOKUP(Sales_Data17[[#This Row],[Customer Name Index]],Customer_Data[#All],2,0)</f>
        <v>Rochester Ltd</v>
      </c>
      <c r="D3754">
        <v>15</v>
      </c>
      <c r="E3754" t="s">
        <v>2</v>
      </c>
      <c r="F3754" t="s">
        <v>8168</v>
      </c>
      <c r="G3754" t="s">
        <v>8025</v>
      </c>
      <c r="H3754" t="str">
        <f>VLOOKUP(Sales_Data17[[#This Row],[Delivery Region Index]],Regions_Table[#All],2,0)</f>
        <v>Queensland</v>
      </c>
      <c r="I3754" t="str">
        <f>VLOOKUP(Sales_Data17[[#This Row],[Delivery Region Index]],Regions_Table[#All],3,0)</f>
        <v>Sunshine Coast</v>
      </c>
      <c r="J3754">
        <v>42</v>
      </c>
      <c r="K3754">
        <v>6</v>
      </c>
      <c r="L3754" t="str">
        <f>VLOOKUP(Sales_Data17[[#This Row],[Product Description Index]],Products_Data[#All],2,0)</f>
        <v>Socks</v>
      </c>
      <c r="M3754">
        <v>1</v>
      </c>
      <c r="N3754" s="9">
        <v>201</v>
      </c>
      <c r="O3754" s="9">
        <f>Sales_Data17[[#This Row],[Order Quantity]]*Sales_Data17[[#This Row],[Unit Price]]</f>
        <v>201</v>
      </c>
      <c r="P3754" s="9">
        <v>148.74</v>
      </c>
      <c r="Q3754" s="9">
        <f>Sales_Data17[[#This Row],[Line Total]]-(Sales_Data17[[#This Row],[Total Unit Cost]]*Sales_Data17[[#This Row],[Order Quantity]])</f>
        <v>52.259999999999991</v>
      </c>
      <c r="R3754" s="1" t="str">
        <f>TEXT(Sales_Data17[[#This Row],[OrderDate]],"MMM")</f>
        <v>Apr</v>
      </c>
      <c r="S3754" s="1" t="str">
        <f t="shared" si="58"/>
        <v>2014</v>
      </c>
    </row>
    <row r="3755" spans="1:19">
      <c r="A3755" t="s">
        <v>3778</v>
      </c>
      <c r="B3755" s="2">
        <v>41758</v>
      </c>
      <c r="C3755" s="2" t="str">
        <f>VLOOKUP(Sales_Data17[[#This Row],[Customer Name Index]],Customer_Data[#All],2,0)</f>
        <v>Pacific Ltd</v>
      </c>
      <c r="D3755">
        <v>20</v>
      </c>
      <c r="E3755" t="s">
        <v>3</v>
      </c>
      <c r="F3755" t="s">
        <v>8168</v>
      </c>
      <c r="G3755" t="s">
        <v>8028</v>
      </c>
      <c r="H3755" t="str">
        <f>VLOOKUP(Sales_Data17[[#This Row],[Delivery Region Index]],Regions_Table[#All],2,0)</f>
        <v>Victoria</v>
      </c>
      <c r="I3755" t="str">
        <f>VLOOKUP(Sales_Data17[[#This Row],[Delivery Region Index]],Regions_Table[#All],3,0)</f>
        <v>Wangaratta</v>
      </c>
      <c r="J3755">
        <v>56</v>
      </c>
      <c r="K3755">
        <v>8</v>
      </c>
      <c r="L3755" t="str">
        <f>VLOOKUP(Sales_Data17[[#This Row],[Product Description Index]],Products_Data[#All],2,0)</f>
        <v>Shoes</v>
      </c>
      <c r="M3755">
        <v>1</v>
      </c>
      <c r="N3755" s="9">
        <v>111.66666666666667</v>
      </c>
      <c r="O3755" s="9">
        <f>Sales_Data17[[#This Row],[Order Quantity]]*Sales_Data17[[#This Row],[Unit Price]]</f>
        <v>111.66666666666667</v>
      </c>
      <c r="P3755" s="9">
        <v>90.45</v>
      </c>
      <c r="Q3755" s="9">
        <f>Sales_Data17[[#This Row],[Line Total]]-(Sales_Data17[[#This Row],[Total Unit Cost]]*Sales_Data17[[#This Row],[Order Quantity]])</f>
        <v>21.216666666666669</v>
      </c>
      <c r="R3755" s="1" t="str">
        <f>TEXT(Sales_Data17[[#This Row],[OrderDate]],"MMM")</f>
        <v>Apr</v>
      </c>
      <c r="S3755" s="1" t="str">
        <f t="shared" si="58"/>
        <v>2014</v>
      </c>
    </row>
    <row r="3756" spans="1:19">
      <c r="A3756" t="s">
        <v>3779</v>
      </c>
      <c r="B3756" s="2">
        <v>41759</v>
      </c>
      <c r="C3756" s="2" t="str">
        <f>VLOOKUP(Sales_Data17[[#This Row],[Customer Name Index]],Customer_Data[#All],2,0)</f>
        <v>Apollo Ltd</v>
      </c>
      <c r="D3756">
        <v>11</v>
      </c>
      <c r="E3756" t="s">
        <v>2</v>
      </c>
      <c r="F3756" t="s">
        <v>8168</v>
      </c>
      <c r="G3756" t="s">
        <v>8026</v>
      </c>
      <c r="H3756" t="str">
        <f>VLOOKUP(Sales_Data17[[#This Row],[Delivery Region Index]],Regions_Table[#All],2,0)</f>
        <v>Queensland</v>
      </c>
      <c r="I3756" t="str">
        <f>VLOOKUP(Sales_Data17[[#This Row],[Delivery Region Index]],Regions_Table[#All],3,0)</f>
        <v>Gympie</v>
      </c>
      <c r="J3756">
        <v>32</v>
      </c>
      <c r="K3756">
        <v>5</v>
      </c>
      <c r="L3756" t="str">
        <f>VLOOKUP(Sales_Data17[[#This Row],[Product Description Index]],Products_Data[#All],2,0)</f>
        <v>Hats</v>
      </c>
      <c r="M3756">
        <v>5</v>
      </c>
      <c r="N3756" s="9">
        <v>191.32222222222222</v>
      </c>
      <c r="O3756" s="9">
        <f>Sales_Data17[[#This Row],[Order Quantity]]*Sales_Data17[[#This Row],[Unit Price]]</f>
        <v>956.61111111111109</v>
      </c>
      <c r="P3756" s="9">
        <v>122.44622222222223</v>
      </c>
      <c r="Q3756" s="9">
        <f>Sales_Data17[[#This Row],[Line Total]]-(Sales_Data17[[#This Row],[Total Unit Cost]]*Sales_Data17[[#This Row],[Order Quantity]])</f>
        <v>344.37999999999988</v>
      </c>
      <c r="R3756" s="1" t="str">
        <f>TEXT(Sales_Data17[[#This Row],[OrderDate]],"MMM")</f>
        <v>Apr</v>
      </c>
      <c r="S3756" s="1" t="str">
        <f t="shared" si="58"/>
        <v>2014</v>
      </c>
    </row>
    <row r="3757" spans="1:19">
      <c r="A3757" t="s">
        <v>3780</v>
      </c>
      <c r="B3757" s="2">
        <v>41759</v>
      </c>
      <c r="C3757" s="2" t="str">
        <f>VLOOKUP(Sales_Data17[[#This Row],[Customer Name Index]],Customer_Data[#All],2,0)</f>
        <v>PEDIFIX, Corp</v>
      </c>
      <c r="D3757">
        <v>6</v>
      </c>
      <c r="E3757" t="s">
        <v>2</v>
      </c>
      <c r="F3757" t="s">
        <v>8168</v>
      </c>
      <c r="G3757" t="s">
        <v>8027</v>
      </c>
      <c r="H3757" t="str">
        <f>VLOOKUP(Sales_Data17[[#This Row],[Delivery Region Index]],Regions_Table[#All],2,0)</f>
        <v>New South Wales</v>
      </c>
      <c r="I3757" t="str">
        <f>VLOOKUP(Sales_Data17[[#This Row],[Delivery Region Index]],Regions_Table[#All],3,0)</f>
        <v>Maitland</v>
      </c>
      <c r="J3757">
        <v>15</v>
      </c>
      <c r="K3757">
        <v>3</v>
      </c>
      <c r="L3757" t="str">
        <f>VLOOKUP(Sales_Data17[[#This Row],[Product Description Index]],Products_Data[#All],2,0)</f>
        <v>Sunglasses</v>
      </c>
      <c r="M3757">
        <v>7</v>
      </c>
      <c r="N3757" s="9">
        <v>93.055555555555557</v>
      </c>
      <c r="O3757" s="9">
        <f>Sales_Data17[[#This Row],[Order Quantity]]*Sales_Data17[[#This Row],[Unit Price]]</f>
        <v>651.38888888888891</v>
      </c>
      <c r="P3757" s="9">
        <v>40.944444444444443</v>
      </c>
      <c r="Q3757" s="9">
        <f>Sales_Data17[[#This Row],[Line Total]]-(Sales_Data17[[#This Row],[Total Unit Cost]]*Sales_Data17[[#This Row],[Order Quantity]])</f>
        <v>364.77777777777783</v>
      </c>
      <c r="R3757" s="1" t="str">
        <f>TEXT(Sales_Data17[[#This Row],[OrderDate]],"MMM")</f>
        <v>Apr</v>
      </c>
      <c r="S3757" s="1" t="str">
        <f t="shared" si="58"/>
        <v>2014</v>
      </c>
    </row>
    <row r="3758" spans="1:19">
      <c r="A3758" t="s">
        <v>3781</v>
      </c>
      <c r="B3758" s="2">
        <v>41759</v>
      </c>
      <c r="C3758" s="2" t="str">
        <f>VLOOKUP(Sales_Data17[[#This Row],[Customer Name Index]],Customer_Data[#All],2,0)</f>
        <v>Medsep Group</v>
      </c>
      <c r="D3758">
        <v>8</v>
      </c>
      <c r="E3758" t="s">
        <v>4</v>
      </c>
      <c r="F3758" t="s">
        <v>8168</v>
      </c>
      <c r="G3758" t="s">
        <v>8027</v>
      </c>
      <c r="H3758" t="str">
        <f>VLOOKUP(Sales_Data17[[#This Row],[Delivery Region Index]],Regions_Table[#All],2,0)</f>
        <v>New South Wales</v>
      </c>
      <c r="I3758" t="str">
        <f>VLOOKUP(Sales_Data17[[#This Row],[Delivery Region Index]],Regions_Table[#All],3,0)</f>
        <v>Wagga Wagga</v>
      </c>
      <c r="J3758">
        <v>23</v>
      </c>
      <c r="K3758">
        <v>4</v>
      </c>
      <c r="L3758" t="str">
        <f>VLOOKUP(Sales_Data17[[#This Row],[Product Description Index]],Products_Data[#All],2,0)</f>
        <v>Jeans</v>
      </c>
      <c r="M3758">
        <v>2</v>
      </c>
      <c r="N3758" s="9">
        <v>428.05555555555554</v>
      </c>
      <c r="O3758" s="9">
        <f>Sales_Data17[[#This Row],[Order Quantity]]*Sales_Data17[[#This Row],[Unit Price]]</f>
        <v>856.11111111111109</v>
      </c>
      <c r="P3758" s="9">
        <v>359.56666666666666</v>
      </c>
      <c r="Q3758" s="9">
        <f>Sales_Data17[[#This Row],[Line Total]]-(Sales_Data17[[#This Row],[Total Unit Cost]]*Sales_Data17[[#This Row],[Order Quantity]])</f>
        <v>136.97777777777776</v>
      </c>
      <c r="R3758" s="1" t="str">
        <f>TEXT(Sales_Data17[[#This Row],[OrderDate]],"MMM")</f>
        <v>Apr</v>
      </c>
      <c r="S3758" s="1" t="str">
        <f t="shared" si="58"/>
        <v>2014</v>
      </c>
    </row>
    <row r="3759" spans="1:19">
      <c r="A3759" t="s">
        <v>3782</v>
      </c>
      <c r="B3759" s="2">
        <v>41759</v>
      </c>
      <c r="C3759" s="2" t="str">
        <f>VLOOKUP(Sales_Data17[[#This Row],[Customer Name Index]],Customer_Data[#All],2,0)</f>
        <v>Avon Corp</v>
      </c>
      <c r="D3759">
        <v>1</v>
      </c>
      <c r="E3759" t="s">
        <v>3</v>
      </c>
      <c r="F3759" t="s">
        <v>8168</v>
      </c>
      <c r="G3759" t="s">
        <v>8027</v>
      </c>
      <c r="H3759" t="str">
        <f>VLOOKUP(Sales_Data17[[#This Row],[Delivery Region Index]],Regions_Table[#All],2,0)</f>
        <v>New South Wales</v>
      </c>
      <c r="I3759" t="str">
        <f>VLOOKUP(Sales_Data17[[#This Row],[Delivery Region Index]],Regions_Table[#All],3,0)</f>
        <v>Armidale</v>
      </c>
      <c r="J3759">
        <v>3</v>
      </c>
      <c r="K3759">
        <v>1</v>
      </c>
      <c r="L3759" t="str">
        <f>VLOOKUP(Sales_Data17[[#This Row],[Product Description Index]],Products_Data[#All],2,0)</f>
        <v>Shirts</v>
      </c>
      <c r="M3759">
        <v>2</v>
      </c>
      <c r="N3759" s="9">
        <v>404.97777777777782</v>
      </c>
      <c r="O3759" s="9">
        <f>Sales_Data17[[#This Row],[Order Quantity]]*Sales_Data17[[#This Row],[Unit Price]]</f>
        <v>809.95555555555563</v>
      </c>
      <c r="P3759" s="9">
        <v>315.88266666666669</v>
      </c>
      <c r="Q3759" s="9">
        <f>Sales_Data17[[#This Row],[Line Total]]-(Sales_Data17[[#This Row],[Total Unit Cost]]*Sales_Data17[[#This Row],[Order Quantity]])</f>
        <v>178.19022222222225</v>
      </c>
      <c r="R3759" s="1" t="str">
        <f>TEXT(Sales_Data17[[#This Row],[OrderDate]],"MMM")</f>
        <v>Apr</v>
      </c>
      <c r="S3759" s="1" t="str">
        <f t="shared" si="58"/>
        <v>2014</v>
      </c>
    </row>
    <row r="3760" spans="1:19">
      <c r="A3760" t="s">
        <v>3783</v>
      </c>
      <c r="B3760" s="2">
        <v>41759</v>
      </c>
      <c r="C3760" s="2" t="str">
        <f>VLOOKUP(Sales_Data17[[#This Row],[Customer Name Index]],Customer_Data[#All],2,0)</f>
        <v>Elorac, Corp</v>
      </c>
      <c r="D3760">
        <v>3</v>
      </c>
      <c r="E3760" t="s">
        <v>2</v>
      </c>
      <c r="F3760" t="s">
        <v>8168</v>
      </c>
      <c r="G3760" t="s">
        <v>8027</v>
      </c>
      <c r="H3760" t="str">
        <f>VLOOKUP(Sales_Data17[[#This Row],[Delivery Region Index]],Regions_Table[#All],2,0)</f>
        <v>New South Wales</v>
      </c>
      <c r="I3760" t="str">
        <f>VLOOKUP(Sales_Data17[[#This Row],[Delivery Region Index]],Regions_Table[#All],3,0)</f>
        <v>Dubbo</v>
      </c>
      <c r="J3760">
        <v>8</v>
      </c>
      <c r="K3760">
        <v>2</v>
      </c>
      <c r="L3760" t="str">
        <f>VLOOKUP(Sales_Data17[[#This Row],[Product Description Index]],Products_Data[#All],2,0)</f>
        <v>Pants</v>
      </c>
      <c r="M3760">
        <v>1</v>
      </c>
      <c r="N3760" s="9">
        <v>25.311111111111114</v>
      </c>
      <c r="O3760" s="9">
        <f>Sales_Data17[[#This Row],[Order Quantity]]*Sales_Data17[[#This Row],[Unit Price]]</f>
        <v>25.311111111111114</v>
      </c>
      <c r="P3760" s="9">
        <v>13.414888888888889</v>
      </c>
      <c r="Q3760" s="9">
        <f>Sales_Data17[[#This Row],[Line Total]]-(Sales_Data17[[#This Row],[Total Unit Cost]]*Sales_Data17[[#This Row],[Order Quantity]])</f>
        <v>11.896222222222224</v>
      </c>
      <c r="R3760" s="1" t="str">
        <f>TEXT(Sales_Data17[[#This Row],[OrderDate]],"MMM")</f>
        <v>Apr</v>
      </c>
      <c r="S3760" s="1" t="str">
        <f t="shared" si="58"/>
        <v>2014</v>
      </c>
    </row>
    <row r="3761" spans="1:19">
      <c r="A3761" t="s">
        <v>3784</v>
      </c>
      <c r="B3761" s="2">
        <v>41759</v>
      </c>
      <c r="C3761" s="2" t="str">
        <f>VLOOKUP(Sales_Data17[[#This Row],[Customer Name Index]],Customer_Data[#All],2,0)</f>
        <v>ETUDE Ltd</v>
      </c>
      <c r="D3761">
        <v>4</v>
      </c>
      <c r="E3761" t="s">
        <v>4</v>
      </c>
      <c r="F3761" t="s">
        <v>8168</v>
      </c>
      <c r="G3761" t="s">
        <v>8027</v>
      </c>
      <c r="H3761" t="str">
        <f>VLOOKUP(Sales_Data17[[#This Row],[Delivery Region Index]],Regions_Table[#All],2,0)</f>
        <v>New South Wales</v>
      </c>
      <c r="I3761" t="str">
        <f>VLOOKUP(Sales_Data17[[#This Row],[Delivery Region Index]],Regions_Table[#All],3,0)</f>
        <v>Gosford</v>
      </c>
      <c r="J3761">
        <v>9</v>
      </c>
      <c r="K3761">
        <v>2</v>
      </c>
      <c r="L3761" t="str">
        <f>VLOOKUP(Sales_Data17[[#This Row],[Product Description Index]],Products_Data[#All],2,0)</f>
        <v>Pants</v>
      </c>
      <c r="M3761">
        <v>4</v>
      </c>
      <c r="N3761" s="9">
        <v>374.45555555555552</v>
      </c>
      <c r="O3761" s="9">
        <f>Sales_Data17[[#This Row],[Order Quantity]]*Sales_Data17[[#This Row],[Unit Price]]</f>
        <v>1497.8222222222221</v>
      </c>
      <c r="P3761" s="9">
        <v>228.41788888888888</v>
      </c>
      <c r="Q3761" s="9">
        <f>Sales_Data17[[#This Row],[Line Total]]-(Sales_Data17[[#This Row],[Total Unit Cost]]*Sales_Data17[[#This Row],[Order Quantity]])</f>
        <v>584.15066666666655</v>
      </c>
      <c r="R3761" s="1" t="str">
        <f>TEXT(Sales_Data17[[#This Row],[OrderDate]],"MMM")</f>
        <v>Apr</v>
      </c>
      <c r="S3761" s="1" t="str">
        <f t="shared" si="58"/>
        <v>2014</v>
      </c>
    </row>
    <row r="3762" spans="1:19">
      <c r="A3762" t="s">
        <v>3785</v>
      </c>
      <c r="B3762" s="2">
        <v>41759</v>
      </c>
      <c r="C3762" s="2" t="str">
        <f>VLOOKUP(Sales_Data17[[#This Row],[Customer Name Index]],Customer_Data[#All],2,0)</f>
        <v>Eminence Corp</v>
      </c>
      <c r="D3762">
        <v>18</v>
      </c>
      <c r="E3762" t="s">
        <v>2</v>
      </c>
      <c r="F3762" t="s">
        <v>8168</v>
      </c>
      <c r="G3762" t="s">
        <v>8025</v>
      </c>
      <c r="H3762" t="str">
        <f>VLOOKUP(Sales_Data17[[#This Row],[Delivery Region Index]],Regions_Table[#All],2,0)</f>
        <v>Victoria</v>
      </c>
      <c r="I3762" t="str">
        <f>VLOOKUP(Sales_Data17[[#This Row],[Delivery Region Index]],Regions_Table[#All],3,0)</f>
        <v>Latrobe City</v>
      </c>
      <c r="J3762">
        <v>52</v>
      </c>
      <c r="K3762">
        <v>8</v>
      </c>
      <c r="L3762" t="str">
        <f>VLOOKUP(Sales_Data17[[#This Row],[Product Description Index]],Products_Data[#All],2,0)</f>
        <v>Shoes</v>
      </c>
      <c r="M3762">
        <v>1</v>
      </c>
      <c r="N3762" s="9">
        <v>116.87777777777779</v>
      </c>
      <c r="O3762" s="9">
        <f>Sales_Data17[[#This Row],[Order Quantity]]*Sales_Data17[[#This Row],[Unit Price]]</f>
        <v>116.87777777777779</v>
      </c>
      <c r="P3762" s="9">
        <v>61.945222222222228</v>
      </c>
      <c r="Q3762" s="9">
        <f>Sales_Data17[[#This Row],[Line Total]]-(Sales_Data17[[#This Row],[Total Unit Cost]]*Sales_Data17[[#This Row],[Order Quantity]])</f>
        <v>54.932555555555567</v>
      </c>
      <c r="R3762" s="1" t="str">
        <f>TEXT(Sales_Data17[[#This Row],[OrderDate]],"MMM")</f>
        <v>Apr</v>
      </c>
      <c r="S3762" s="1" t="str">
        <f t="shared" si="58"/>
        <v>2014</v>
      </c>
    </row>
    <row r="3763" spans="1:19">
      <c r="A3763" t="s">
        <v>3786</v>
      </c>
      <c r="B3763" s="2">
        <v>41760</v>
      </c>
      <c r="C3763" s="2" t="str">
        <f>VLOOKUP(Sales_Data17[[#This Row],[Customer Name Index]],Customer_Data[#All],2,0)</f>
        <v>Procter Corp</v>
      </c>
      <c r="D3763">
        <v>5</v>
      </c>
      <c r="E3763" t="s">
        <v>2</v>
      </c>
      <c r="F3763" t="s">
        <v>8168</v>
      </c>
      <c r="G3763" t="s">
        <v>8027</v>
      </c>
      <c r="H3763" t="str">
        <f>VLOOKUP(Sales_Data17[[#This Row],[Delivery Region Index]],Regions_Table[#All],2,0)</f>
        <v>New South Wales</v>
      </c>
      <c r="I3763" t="str">
        <f>VLOOKUP(Sales_Data17[[#This Row],[Delivery Region Index]],Regions_Table[#All],3,0)</f>
        <v>Lismore</v>
      </c>
      <c r="J3763">
        <v>14</v>
      </c>
      <c r="K3763">
        <v>2</v>
      </c>
      <c r="L3763" t="str">
        <f>VLOOKUP(Sales_Data17[[#This Row],[Product Description Index]],Products_Data[#All],2,0)</f>
        <v>Pants</v>
      </c>
      <c r="M3763">
        <v>7</v>
      </c>
      <c r="N3763" s="9">
        <v>440.71111111111111</v>
      </c>
      <c r="O3763" s="9">
        <f>Sales_Data17[[#This Row],[Order Quantity]]*Sales_Data17[[#This Row],[Unit Price]]</f>
        <v>3084.9777777777776</v>
      </c>
      <c r="P3763" s="9">
        <v>370.19733333333329</v>
      </c>
      <c r="Q3763" s="9">
        <f>Sales_Data17[[#This Row],[Line Total]]-(Sales_Data17[[#This Row],[Total Unit Cost]]*Sales_Data17[[#This Row],[Order Quantity]])</f>
        <v>493.59644444444484</v>
      </c>
      <c r="R3763" s="1" t="str">
        <f>TEXT(Sales_Data17[[#This Row],[OrderDate]],"MMM")</f>
        <v>May</v>
      </c>
      <c r="S3763" s="1" t="str">
        <f t="shared" si="58"/>
        <v>2014</v>
      </c>
    </row>
    <row r="3764" spans="1:19">
      <c r="A3764" t="s">
        <v>3787</v>
      </c>
      <c r="B3764" s="2">
        <v>41760</v>
      </c>
      <c r="C3764" s="2" t="str">
        <f>VLOOKUP(Sales_Data17[[#This Row],[Customer Name Index]],Customer_Data[#All],2,0)</f>
        <v>Rochester Ltd</v>
      </c>
      <c r="D3764">
        <v>15</v>
      </c>
      <c r="E3764" t="s">
        <v>4</v>
      </c>
      <c r="F3764" t="s">
        <v>8168</v>
      </c>
      <c r="G3764" t="s">
        <v>8025</v>
      </c>
      <c r="H3764" t="str">
        <f>VLOOKUP(Sales_Data17[[#This Row],[Delivery Region Index]],Regions_Table[#All],2,0)</f>
        <v>Queensland</v>
      </c>
      <c r="I3764" t="str">
        <f>VLOOKUP(Sales_Data17[[#This Row],[Delivery Region Index]],Regions_Table[#All],3,0)</f>
        <v>Sunshine Coast</v>
      </c>
      <c r="J3764">
        <v>42</v>
      </c>
      <c r="K3764">
        <v>6</v>
      </c>
      <c r="L3764" t="str">
        <f>VLOOKUP(Sales_Data17[[#This Row],[Product Description Index]],Products_Data[#All],2,0)</f>
        <v>Socks</v>
      </c>
      <c r="M3764">
        <v>6</v>
      </c>
      <c r="N3764" s="9">
        <v>26.8</v>
      </c>
      <c r="O3764" s="9">
        <f>Sales_Data17[[#This Row],[Order Quantity]]*Sales_Data17[[#This Row],[Unit Price]]</f>
        <v>160.80000000000001</v>
      </c>
      <c r="P3764" s="9">
        <v>10.720000000000002</v>
      </c>
      <c r="Q3764" s="9">
        <f>Sales_Data17[[#This Row],[Line Total]]-(Sales_Data17[[#This Row],[Total Unit Cost]]*Sales_Data17[[#This Row],[Order Quantity]])</f>
        <v>96.47999999999999</v>
      </c>
      <c r="R3764" s="1" t="str">
        <f>TEXT(Sales_Data17[[#This Row],[OrderDate]],"MMM")</f>
        <v>May</v>
      </c>
      <c r="S3764" s="1" t="str">
        <f t="shared" si="58"/>
        <v>2014</v>
      </c>
    </row>
    <row r="3765" spans="1:19">
      <c r="A3765" t="s">
        <v>3788</v>
      </c>
      <c r="B3765" s="2">
        <v>41761</v>
      </c>
      <c r="C3765" s="2" t="str">
        <f>VLOOKUP(Sales_Data17[[#This Row],[Customer Name Index]],Customer_Data[#All],2,0)</f>
        <v>ETUDE Ltd</v>
      </c>
      <c r="D3765">
        <v>4</v>
      </c>
      <c r="E3765" t="s">
        <v>4</v>
      </c>
      <c r="F3765" t="s">
        <v>8168</v>
      </c>
      <c r="G3765" t="s">
        <v>8027</v>
      </c>
      <c r="H3765" t="str">
        <f>VLOOKUP(Sales_Data17[[#This Row],[Delivery Region Index]],Regions_Table[#All],2,0)</f>
        <v>New South Wales</v>
      </c>
      <c r="I3765" t="str">
        <f>VLOOKUP(Sales_Data17[[#This Row],[Delivery Region Index]],Regions_Table[#All],3,0)</f>
        <v>Grafton</v>
      </c>
      <c r="J3765">
        <v>11</v>
      </c>
      <c r="K3765">
        <v>2</v>
      </c>
      <c r="L3765" t="str">
        <f>VLOOKUP(Sales_Data17[[#This Row],[Product Description Index]],Products_Data[#All],2,0)</f>
        <v>Pants</v>
      </c>
      <c r="M3765">
        <v>3</v>
      </c>
      <c r="N3765" s="9">
        <v>349.88888888888891</v>
      </c>
      <c r="O3765" s="9">
        <f>Sales_Data17[[#This Row],[Order Quantity]]*Sales_Data17[[#This Row],[Unit Price]]</f>
        <v>1049.6666666666667</v>
      </c>
      <c r="P3765" s="9">
        <v>192.4388888888889</v>
      </c>
      <c r="Q3765" s="9">
        <f>Sales_Data17[[#This Row],[Line Total]]-(Sales_Data17[[#This Row],[Total Unit Cost]]*Sales_Data17[[#This Row],[Order Quantity]])</f>
        <v>472.35</v>
      </c>
      <c r="R3765" s="1" t="str">
        <f>TEXT(Sales_Data17[[#This Row],[OrderDate]],"MMM")</f>
        <v>May</v>
      </c>
      <c r="S3765" s="1" t="str">
        <f t="shared" si="58"/>
        <v>2014</v>
      </c>
    </row>
    <row r="3766" spans="1:19">
      <c r="A3766" t="s">
        <v>3789</v>
      </c>
      <c r="B3766" s="2">
        <v>41761</v>
      </c>
      <c r="C3766" s="2" t="str">
        <f>VLOOKUP(Sales_Data17[[#This Row],[Customer Name Index]],Customer_Data[#All],2,0)</f>
        <v xml:space="preserve">Linde </v>
      </c>
      <c r="D3766">
        <v>14</v>
      </c>
      <c r="E3766" t="s">
        <v>2</v>
      </c>
      <c r="F3766" t="s">
        <v>8168</v>
      </c>
      <c r="G3766" t="s">
        <v>8026</v>
      </c>
      <c r="H3766" t="str">
        <f>VLOOKUP(Sales_Data17[[#This Row],[Delivery Region Index]],Regions_Table[#All],2,0)</f>
        <v>Queensland</v>
      </c>
      <c r="I3766" t="str">
        <f>VLOOKUP(Sales_Data17[[#This Row],[Delivery Region Index]],Regions_Table[#All],3,0)</f>
        <v>Redcliffe</v>
      </c>
      <c r="J3766">
        <v>40</v>
      </c>
      <c r="K3766">
        <v>6</v>
      </c>
      <c r="L3766" t="str">
        <f>VLOOKUP(Sales_Data17[[#This Row],[Product Description Index]],Products_Data[#All],2,0)</f>
        <v>Socks</v>
      </c>
      <c r="M3766">
        <v>7</v>
      </c>
      <c r="N3766" s="9">
        <v>101.24444444444445</v>
      </c>
      <c r="O3766" s="9">
        <f>Sales_Data17[[#This Row],[Order Quantity]]*Sales_Data17[[#This Row],[Unit Price]]</f>
        <v>708.71111111111122</v>
      </c>
      <c r="P3766" s="9">
        <v>80.995555555555555</v>
      </c>
      <c r="Q3766" s="9">
        <f>Sales_Data17[[#This Row],[Line Total]]-(Sales_Data17[[#This Row],[Total Unit Cost]]*Sales_Data17[[#This Row],[Order Quantity]])</f>
        <v>141.74222222222238</v>
      </c>
      <c r="R3766" s="1" t="str">
        <f>TEXT(Sales_Data17[[#This Row],[OrderDate]],"MMM")</f>
        <v>May</v>
      </c>
      <c r="S3766" s="1" t="str">
        <f t="shared" si="58"/>
        <v>2014</v>
      </c>
    </row>
    <row r="3767" spans="1:19">
      <c r="A3767" t="s">
        <v>3790</v>
      </c>
      <c r="B3767" s="2">
        <v>41761</v>
      </c>
      <c r="C3767" s="2" t="str">
        <f>VLOOKUP(Sales_Data17[[#This Row],[Customer Name Index]],Customer_Data[#All],2,0)</f>
        <v xml:space="preserve">Ei </v>
      </c>
      <c r="D3767">
        <v>9</v>
      </c>
      <c r="E3767" t="s">
        <v>4</v>
      </c>
      <c r="F3767" t="s">
        <v>8168</v>
      </c>
      <c r="G3767" t="s">
        <v>8027</v>
      </c>
      <c r="H3767" t="str">
        <f>VLOOKUP(Sales_Data17[[#This Row],[Delivery Region Index]],Regions_Table[#All],2,0)</f>
        <v>New South Wales</v>
      </c>
      <c r="I3767" t="str">
        <f>VLOOKUP(Sales_Data17[[#This Row],[Delivery Region Index]],Regions_Table[#All],3,0)</f>
        <v>Wyong</v>
      </c>
      <c r="J3767">
        <v>25</v>
      </c>
      <c r="K3767">
        <v>4</v>
      </c>
      <c r="L3767" t="str">
        <f>VLOOKUP(Sales_Data17[[#This Row],[Product Description Index]],Products_Data[#All],2,0)</f>
        <v>Jeans</v>
      </c>
      <c r="M3767">
        <v>5</v>
      </c>
      <c r="N3767" s="9">
        <v>260.55555555555554</v>
      </c>
      <c r="O3767" s="9">
        <f>Sales_Data17[[#This Row],[Order Quantity]]*Sales_Data17[[#This Row],[Unit Price]]</f>
        <v>1302.7777777777778</v>
      </c>
      <c r="P3767" s="9">
        <v>195.41666666666666</v>
      </c>
      <c r="Q3767" s="9">
        <f>Sales_Data17[[#This Row],[Line Total]]-(Sales_Data17[[#This Row],[Total Unit Cost]]*Sales_Data17[[#This Row],[Order Quantity]])</f>
        <v>325.69444444444457</v>
      </c>
      <c r="R3767" s="1" t="str">
        <f>TEXT(Sales_Data17[[#This Row],[OrderDate]],"MMM")</f>
        <v>May</v>
      </c>
      <c r="S3767" s="1" t="str">
        <f t="shared" si="58"/>
        <v>2014</v>
      </c>
    </row>
    <row r="3768" spans="1:19">
      <c r="A3768" t="s">
        <v>3791</v>
      </c>
      <c r="B3768" s="2">
        <v>41762</v>
      </c>
      <c r="C3768" s="2" t="str">
        <f>VLOOKUP(Sales_Data17[[#This Row],[Customer Name Index]],Customer_Data[#All],2,0)</f>
        <v xml:space="preserve">Linde </v>
      </c>
      <c r="D3768">
        <v>14</v>
      </c>
      <c r="E3768" t="s">
        <v>4</v>
      </c>
      <c r="F3768" t="s">
        <v>8168</v>
      </c>
      <c r="G3768" t="s">
        <v>8026</v>
      </c>
      <c r="H3768" t="str">
        <f>VLOOKUP(Sales_Data17[[#This Row],[Delivery Region Index]],Regions_Table[#All],2,0)</f>
        <v>Queensland</v>
      </c>
      <c r="I3768" t="str">
        <f>VLOOKUP(Sales_Data17[[#This Row],[Delivery Region Index]],Regions_Table[#All],3,0)</f>
        <v>Nambour</v>
      </c>
      <c r="J3768">
        <v>39</v>
      </c>
      <c r="K3768">
        <v>6</v>
      </c>
      <c r="L3768" t="str">
        <f>VLOOKUP(Sales_Data17[[#This Row],[Product Description Index]],Products_Data[#All],2,0)</f>
        <v>Socks</v>
      </c>
      <c r="M3768">
        <v>8</v>
      </c>
      <c r="N3768" s="9">
        <v>590.34444444444443</v>
      </c>
      <c r="O3768" s="9">
        <f>Sales_Data17[[#This Row],[Order Quantity]]*Sales_Data17[[#This Row],[Unit Price]]</f>
        <v>4722.7555555555555</v>
      </c>
      <c r="P3768" s="9">
        <v>236.13777777777781</v>
      </c>
      <c r="Q3768" s="9">
        <f>Sales_Data17[[#This Row],[Line Total]]-(Sales_Data17[[#This Row],[Total Unit Cost]]*Sales_Data17[[#This Row],[Order Quantity]])</f>
        <v>2833.6533333333327</v>
      </c>
      <c r="R3768" s="1" t="str">
        <f>TEXT(Sales_Data17[[#This Row],[OrderDate]],"MMM")</f>
        <v>May</v>
      </c>
      <c r="S3768" s="1" t="str">
        <f t="shared" si="58"/>
        <v>2014</v>
      </c>
    </row>
    <row r="3769" spans="1:19">
      <c r="A3769" t="s">
        <v>3792</v>
      </c>
      <c r="B3769" s="2">
        <v>41762</v>
      </c>
      <c r="C3769" s="2" t="str">
        <f>VLOOKUP(Sales_Data17[[#This Row],[Customer Name Index]],Customer_Data[#All],2,0)</f>
        <v>Avon Corp</v>
      </c>
      <c r="D3769">
        <v>1</v>
      </c>
      <c r="E3769" t="s">
        <v>4</v>
      </c>
      <c r="F3769" t="s">
        <v>8168</v>
      </c>
      <c r="G3769" t="s">
        <v>8027</v>
      </c>
      <c r="H3769" t="str">
        <f>VLOOKUP(Sales_Data17[[#This Row],[Delivery Region Index]],Regions_Table[#All],2,0)</f>
        <v>New South Wales</v>
      </c>
      <c r="I3769" t="str">
        <f>VLOOKUP(Sales_Data17[[#This Row],[Delivery Region Index]],Regions_Table[#All],3,0)</f>
        <v>Albury</v>
      </c>
      <c r="J3769">
        <v>2</v>
      </c>
      <c r="K3769">
        <v>1</v>
      </c>
      <c r="L3769" t="str">
        <f>VLOOKUP(Sales_Data17[[#This Row],[Product Description Index]],Products_Data[#All],2,0)</f>
        <v>Shirts</v>
      </c>
      <c r="M3769">
        <v>2</v>
      </c>
      <c r="N3769" s="9">
        <v>279.16666666666669</v>
      </c>
      <c r="O3769" s="9">
        <f>Sales_Data17[[#This Row],[Order Quantity]]*Sales_Data17[[#This Row],[Unit Price]]</f>
        <v>558.33333333333337</v>
      </c>
      <c r="P3769" s="9">
        <v>147.95833333333334</v>
      </c>
      <c r="Q3769" s="9">
        <f>Sales_Data17[[#This Row],[Line Total]]-(Sales_Data17[[#This Row],[Total Unit Cost]]*Sales_Data17[[#This Row],[Order Quantity]])</f>
        <v>262.41666666666669</v>
      </c>
      <c r="R3769" s="1" t="str">
        <f>TEXT(Sales_Data17[[#This Row],[OrderDate]],"MMM")</f>
        <v>May</v>
      </c>
      <c r="S3769" s="1" t="str">
        <f t="shared" si="58"/>
        <v>2014</v>
      </c>
    </row>
    <row r="3770" spans="1:19">
      <c r="A3770" t="s">
        <v>3793</v>
      </c>
      <c r="B3770" s="2">
        <v>41762</v>
      </c>
      <c r="C3770" s="2" t="str">
        <f>VLOOKUP(Sales_Data17[[#This Row],[Customer Name Index]],Customer_Data[#All],2,0)</f>
        <v>New Ltd</v>
      </c>
      <c r="D3770">
        <v>7</v>
      </c>
      <c r="E3770" t="s">
        <v>4</v>
      </c>
      <c r="F3770" t="s">
        <v>8168</v>
      </c>
      <c r="G3770" t="s">
        <v>8027</v>
      </c>
      <c r="H3770" t="str">
        <f>VLOOKUP(Sales_Data17[[#This Row],[Delivery Region Index]],Regions_Table[#All],2,0)</f>
        <v>New South Wales</v>
      </c>
      <c r="I3770" t="str">
        <f>VLOOKUP(Sales_Data17[[#This Row],[Delivery Region Index]],Regions_Table[#All],3,0)</f>
        <v>Queanbeyan</v>
      </c>
      <c r="J3770">
        <v>20</v>
      </c>
      <c r="K3770">
        <v>3</v>
      </c>
      <c r="L3770" t="str">
        <f>VLOOKUP(Sales_Data17[[#This Row],[Product Description Index]],Products_Data[#All],2,0)</f>
        <v>Sunglasses</v>
      </c>
      <c r="M3770">
        <v>8</v>
      </c>
      <c r="N3770" s="9">
        <v>446.66666666666669</v>
      </c>
      <c r="O3770" s="9">
        <f>Sales_Data17[[#This Row],[Order Quantity]]*Sales_Data17[[#This Row],[Unit Price]]</f>
        <v>3573.3333333333335</v>
      </c>
      <c r="P3770" s="9">
        <v>254.59999999999997</v>
      </c>
      <c r="Q3770" s="9">
        <f>Sales_Data17[[#This Row],[Line Total]]-(Sales_Data17[[#This Row],[Total Unit Cost]]*Sales_Data17[[#This Row],[Order Quantity]])</f>
        <v>1536.5333333333338</v>
      </c>
      <c r="R3770" s="1" t="str">
        <f>TEXT(Sales_Data17[[#This Row],[OrderDate]],"MMM")</f>
        <v>May</v>
      </c>
      <c r="S3770" s="1" t="str">
        <f t="shared" si="58"/>
        <v>2014</v>
      </c>
    </row>
    <row r="3771" spans="1:19">
      <c r="A3771" t="s">
        <v>3794</v>
      </c>
      <c r="B3771" s="2">
        <v>41762</v>
      </c>
      <c r="C3771" s="2" t="str">
        <f>VLOOKUP(Sales_Data17[[#This Row],[Customer Name Index]],Customer_Data[#All],2,0)</f>
        <v>Procter Corp</v>
      </c>
      <c r="D3771">
        <v>5</v>
      </c>
      <c r="E3771" t="s">
        <v>3</v>
      </c>
      <c r="F3771" t="s">
        <v>8168</v>
      </c>
      <c r="G3771" t="s">
        <v>8027</v>
      </c>
      <c r="H3771" t="str">
        <f>VLOOKUP(Sales_Data17[[#This Row],[Delivery Region Index]],Regions_Table[#All],2,0)</f>
        <v>New South Wales</v>
      </c>
      <c r="I3771" t="str">
        <f>VLOOKUP(Sales_Data17[[#This Row],[Delivery Region Index]],Regions_Table[#All],3,0)</f>
        <v>Lismore</v>
      </c>
      <c r="J3771">
        <v>14</v>
      </c>
      <c r="K3771">
        <v>2</v>
      </c>
      <c r="L3771" t="str">
        <f>VLOOKUP(Sales_Data17[[#This Row],[Product Description Index]],Products_Data[#All],2,0)</f>
        <v>Pants</v>
      </c>
      <c r="M3771">
        <v>3</v>
      </c>
      <c r="N3771" s="9">
        <v>21.588888888888889</v>
      </c>
      <c r="O3771" s="9">
        <f>Sales_Data17[[#This Row],[Order Quantity]]*Sales_Data17[[#This Row],[Unit Price]]</f>
        <v>64.766666666666666</v>
      </c>
      <c r="P3771" s="9">
        <v>13.601000000000001</v>
      </c>
      <c r="Q3771" s="9">
        <f>Sales_Data17[[#This Row],[Line Total]]-(Sales_Data17[[#This Row],[Total Unit Cost]]*Sales_Data17[[#This Row],[Order Quantity]])</f>
        <v>23.963666666666661</v>
      </c>
      <c r="R3771" s="1" t="str">
        <f>TEXT(Sales_Data17[[#This Row],[OrderDate]],"MMM")</f>
        <v>May</v>
      </c>
      <c r="S3771" s="1" t="str">
        <f t="shared" si="58"/>
        <v>2014</v>
      </c>
    </row>
    <row r="3772" spans="1:19">
      <c r="A3772" t="s">
        <v>3795</v>
      </c>
      <c r="B3772" s="2">
        <v>41762</v>
      </c>
      <c r="C3772" s="2" t="str">
        <f>VLOOKUP(Sales_Data17[[#This Row],[Customer Name Index]],Customer_Data[#All],2,0)</f>
        <v>ETUDE Ltd</v>
      </c>
      <c r="D3772">
        <v>4</v>
      </c>
      <c r="E3772" t="s">
        <v>4</v>
      </c>
      <c r="F3772" t="s">
        <v>8168</v>
      </c>
      <c r="G3772" t="s">
        <v>8027</v>
      </c>
      <c r="H3772" t="str">
        <f>VLOOKUP(Sales_Data17[[#This Row],[Delivery Region Index]],Regions_Table[#All],2,0)</f>
        <v>New South Wales</v>
      </c>
      <c r="I3772" t="str">
        <f>VLOOKUP(Sales_Data17[[#This Row],[Delivery Region Index]],Regions_Table[#All],3,0)</f>
        <v>Goulburn</v>
      </c>
      <c r="J3772">
        <v>10</v>
      </c>
      <c r="K3772">
        <v>2</v>
      </c>
      <c r="L3772" t="str">
        <f>VLOOKUP(Sales_Data17[[#This Row],[Product Description Index]],Products_Data[#All],2,0)</f>
        <v>Pants</v>
      </c>
      <c r="M3772">
        <v>5</v>
      </c>
      <c r="N3772" s="9">
        <v>87.844444444444449</v>
      </c>
      <c r="O3772" s="9">
        <f>Sales_Data17[[#This Row],[Order Quantity]]*Sales_Data17[[#This Row],[Unit Price]]</f>
        <v>439.22222222222223</v>
      </c>
      <c r="P3772" s="9">
        <v>48.314444444444447</v>
      </c>
      <c r="Q3772" s="9">
        <f>Sales_Data17[[#This Row],[Line Total]]-(Sales_Data17[[#This Row],[Total Unit Cost]]*Sales_Data17[[#This Row],[Order Quantity]])</f>
        <v>197.64999999999998</v>
      </c>
      <c r="R3772" s="1" t="str">
        <f>TEXT(Sales_Data17[[#This Row],[OrderDate]],"MMM")</f>
        <v>May</v>
      </c>
      <c r="S3772" s="1" t="str">
        <f t="shared" si="58"/>
        <v>2014</v>
      </c>
    </row>
    <row r="3773" spans="1:19">
      <c r="A3773" t="s">
        <v>3796</v>
      </c>
      <c r="B3773" s="2">
        <v>41762</v>
      </c>
      <c r="C3773" s="2" t="str">
        <f>VLOOKUP(Sales_Data17[[#This Row],[Customer Name Index]],Customer_Data[#All],2,0)</f>
        <v>Pacific Ltd</v>
      </c>
      <c r="D3773">
        <v>20</v>
      </c>
      <c r="E3773" t="s">
        <v>4</v>
      </c>
      <c r="F3773" t="s">
        <v>8168</v>
      </c>
      <c r="G3773" t="s">
        <v>8028</v>
      </c>
      <c r="H3773" t="str">
        <f>VLOOKUP(Sales_Data17[[#This Row],[Delivery Region Index]],Regions_Table[#All],2,0)</f>
        <v>Victoria</v>
      </c>
      <c r="I3773" t="str">
        <f>VLOOKUP(Sales_Data17[[#This Row],[Delivery Region Index]],Regions_Table[#All],3,0)</f>
        <v>Warrnambool</v>
      </c>
      <c r="J3773">
        <v>57</v>
      </c>
      <c r="K3773">
        <v>8</v>
      </c>
      <c r="L3773" t="str">
        <f>VLOOKUP(Sales_Data17[[#This Row],[Product Description Index]],Products_Data[#All],2,0)</f>
        <v>Shoes</v>
      </c>
      <c r="M3773">
        <v>6</v>
      </c>
      <c r="N3773" s="9">
        <v>360.31111111111113</v>
      </c>
      <c r="O3773" s="9">
        <f>Sales_Data17[[#This Row],[Order Quantity]]*Sales_Data17[[#This Row],[Unit Price]]</f>
        <v>2161.8666666666668</v>
      </c>
      <c r="P3773" s="9">
        <v>273.83644444444445</v>
      </c>
      <c r="Q3773" s="9">
        <f>Sales_Data17[[#This Row],[Line Total]]-(Sales_Data17[[#This Row],[Total Unit Cost]]*Sales_Data17[[#This Row],[Order Quantity]])</f>
        <v>518.84799999999996</v>
      </c>
      <c r="R3773" s="1" t="str">
        <f>TEXT(Sales_Data17[[#This Row],[OrderDate]],"MMM")</f>
        <v>May</v>
      </c>
      <c r="S3773" s="1" t="str">
        <f t="shared" si="58"/>
        <v>2014</v>
      </c>
    </row>
    <row r="3774" spans="1:19">
      <c r="A3774" t="s">
        <v>3797</v>
      </c>
      <c r="B3774" s="2">
        <v>41762</v>
      </c>
      <c r="C3774" s="2" t="str">
        <f>VLOOKUP(Sales_Data17[[#This Row],[Customer Name Index]],Customer_Data[#All],2,0)</f>
        <v xml:space="preserve">Ei </v>
      </c>
      <c r="D3774">
        <v>9</v>
      </c>
      <c r="E3774" t="s">
        <v>3</v>
      </c>
      <c r="F3774" t="s">
        <v>8168</v>
      </c>
      <c r="G3774" t="s">
        <v>8027</v>
      </c>
      <c r="H3774" t="str">
        <f>VLOOKUP(Sales_Data17[[#This Row],[Delivery Region Index]],Regions_Table[#All],2,0)</f>
        <v>Queensland</v>
      </c>
      <c r="I3774" t="str">
        <f>VLOOKUP(Sales_Data17[[#This Row],[Delivery Region Index]],Regions_Table[#All],3,0)</f>
        <v>Brisbane</v>
      </c>
      <c r="J3774">
        <v>26</v>
      </c>
      <c r="K3774">
        <v>4</v>
      </c>
      <c r="L3774" t="str">
        <f>VLOOKUP(Sales_Data17[[#This Row],[Product Description Index]],Products_Data[#All],2,0)</f>
        <v>Jeans</v>
      </c>
      <c r="M3774">
        <v>1</v>
      </c>
      <c r="N3774" s="9">
        <v>26.055555555555557</v>
      </c>
      <c r="O3774" s="9">
        <f>Sales_Data17[[#This Row],[Order Quantity]]*Sales_Data17[[#This Row],[Unit Price]]</f>
        <v>26.055555555555557</v>
      </c>
      <c r="P3774" s="9">
        <v>18.238888888888887</v>
      </c>
      <c r="Q3774" s="9">
        <f>Sales_Data17[[#This Row],[Line Total]]-(Sales_Data17[[#This Row],[Total Unit Cost]]*Sales_Data17[[#This Row],[Order Quantity]])</f>
        <v>7.81666666666667</v>
      </c>
      <c r="R3774" s="1" t="str">
        <f>TEXT(Sales_Data17[[#This Row],[OrderDate]],"MMM")</f>
        <v>May</v>
      </c>
      <c r="S3774" s="1" t="str">
        <f t="shared" si="58"/>
        <v>2014</v>
      </c>
    </row>
    <row r="3775" spans="1:19">
      <c r="A3775" t="s">
        <v>3798</v>
      </c>
      <c r="B3775" s="2">
        <v>41762</v>
      </c>
      <c r="C3775" s="2" t="str">
        <f>VLOOKUP(Sales_Data17[[#This Row],[Customer Name Index]],Customer_Data[#All],2,0)</f>
        <v>Procter Corp</v>
      </c>
      <c r="D3775">
        <v>5</v>
      </c>
      <c r="E3775" t="s">
        <v>4</v>
      </c>
      <c r="F3775" t="s">
        <v>8168</v>
      </c>
      <c r="G3775" t="s">
        <v>8027</v>
      </c>
      <c r="H3775" t="str">
        <f>VLOOKUP(Sales_Data17[[#This Row],[Delivery Region Index]],Regions_Table[#All],2,0)</f>
        <v>New South Wales</v>
      </c>
      <c r="I3775" t="str">
        <f>VLOOKUP(Sales_Data17[[#This Row],[Delivery Region Index]],Regions_Table[#All],3,0)</f>
        <v>Griffith</v>
      </c>
      <c r="J3775">
        <v>12</v>
      </c>
      <c r="K3775">
        <v>2</v>
      </c>
      <c r="L3775" t="str">
        <f>VLOOKUP(Sales_Data17[[#This Row],[Product Description Index]],Products_Data[#All],2,0)</f>
        <v>Pants</v>
      </c>
      <c r="M3775">
        <v>1</v>
      </c>
      <c r="N3775" s="9">
        <v>610.44444444444446</v>
      </c>
      <c r="O3775" s="9">
        <f>Sales_Data17[[#This Row],[Order Quantity]]*Sales_Data17[[#This Row],[Unit Price]]</f>
        <v>610.44444444444446</v>
      </c>
      <c r="P3775" s="9">
        <v>402.89333333333332</v>
      </c>
      <c r="Q3775" s="9">
        <f>Sales_Data17[[#This Row],[Line Total]]-(Sales_Data17[[#This Row],[Total Unit Cost]]*Sales_Data17[[#This Row],[Order Quantity]])</f>
        <v>207.55111111111114</v>
      </c>
      <c r="R3775" s="1" t="str">
        <f>TEXT(Sales_Data17[[#This Row],[OrderDate]],"MMM")</f>
        <v>May</v>
      </c>
      <c r="S3775" s="1" t="str">
        <f t="shared" si="58"/>
        <v>2014</v>
      </c>
    </row>
    <row r="3776" spans="1:19">
      <c r="A3776" t="s">
        <v>3799</v>
      </c>
      <c r="B3776" s="2">
        <v>41762</v>
      </c>
      <c r="C3776" s="2" t="str">
        <f>VLOOKUP(Sales_Data17[[#This Row],[Customer Name Index]],Customer_Data[#All],2,0)</f>
        <v xml:space="preserve">Linde </v>
      </c>
      <c r="D3776">
        <v>14</v>
      </c>
      <c r="E3776" t="s">
        <v>2</v>
      </c>
      <c r="F3776" t="s">
        <v>8168</v>
      </c>
      <c r="G3776" t="s">
        <v>8026</v>
      </c>
      <c r="H3776" t="str">
        <f>VLOOKUP(Sales_Data17[[#This Row],[Delivery Region Index]],Regions_Table[#All],2,0)</f>
        <v>Queensland</v>
      </c>
      <c r="I3776" t="str">
        <f>VLOOKUP(Sales_Data17[[#This Row],[Delivery Region Index]],Regions_Table[#All],3,0)</f>
        <v>Rockhampton</v>
      </c>
      <c r="J3776">
        <v>41</v>
      </c>
      <c r="K3776">
        <v>6</v>
      </c>
      <c r="L3776" t="str">
        <f>VLOOKUP(Sales_Data17[[#This Row],[Product Description Index]],Products_Data[#All],2,0)</f>
        <v>Socks</v>
      </c>
      <c r="M3776">
        <v>8</v>
      </c>
      <c r="N3776" s="9">
        <v>290.33333333333331</v>
      </c>
      <c r="O3776" s="9">
        <f>Sales_Data17[[#This Row],[Order Quantity]]*Sales_Data17[[#This Row],[Unit Price]]</f>
        <v>2322.6666666666665</v>
      </c>
      <c r="P3776" s="9">
        <v>211.94333333333333</v>
      </c>
      <c r="Q3776" s="9">
        <f>Sales_Data17[[#This Row],[Line Total]]-(Sales_Data17[[#This Row],[Total Unit Cost]]*Sales_Data17[[#This Row],[Order Quantity]])</f>
        <v>627.11999999999989</v>
      </c>
      <c r="R3776" s="1" t="str">
        <f>TEXT(Sales_Data17[[#This Row],[OrderDate]],"MMM")</f>
        <v>May</v>
      </c>
      <c r="S3776" s="1" t="str">
        <f t="shared" si="58"/>
        <v>2014</v>
      </c>
    </row>
    <row r="3777" spans="1:19">
      <c r="A3777" t="s">
        <v>3800</v>
      </c>
      <c r="B3777" s="2">
        <v>41763</v>
      </c>
      <c r="C3777" s="2" t="str">
        <f>VLOOKUP(Sales_Data17[[#This Row],[Customer Name Index]],Customer_Data[#All],2,0)</f>
        <v>New Ltd</v>
      </c>
      <c r="D3777">
        <v>7</v>
      </c>
      <c r="E3777" t="s">
        <v>2</v>
      </c>
      <c r="F3777" t="s">
        <v>8168</v>
      </c>
      <c r="G3777" t="s">
        <v>8027</v>
      </c>
      <c r="H3777" t="str">
        <f>VLOOKUP(Sales_Data17[[#This Row],[Delivery Region Index]],Regions_Table[#All],2,0)</f>
        <v>New South Wales</v>
      </c>
      <c r="I3777" t="str">
        <f>VLOOKUP(Sales_Data17[[#This Row],[Delivery Region Index]],Regions_Table[#All],3,0)</f>
        <v>Port Macquarie</v>
      </c>
      <c r="J3777">
        <v>19</v>
      </c>
      <c r="K3777">
        <v>3</v>
      </c>
      <c r="L3777" t="str">
        <f>VLOOKUP(Sales_Data17[[#This Row],[Product Description Index]],Products_Data[#All],2,0)</f>
        <v>Sunglasses</v>
      </c>
      <c r="M3777">
        <v>3</v>
      </c>
      <c r="N3777" s="9">
        <v>128.78888888888889</v>
      </c>
      <c r="O3777" s="9">
        <f>Sales_Data17[[#This Row],[Order Quantity]]*Sales_Data17[[#This Row],[Unit Price]]</f>
        <v>386.36666666666667</v>
      </c>
      <c r="P3777" s="9">
        <v>60.530777777777786</v>
      </c>
      <c r="Q3777" s="9">
        <f>Sales_Data17[[#This Row],[Line Total]]-(Sales_Data17[[#This Row],[Total Unit Cost]]*Sales_Data17[[#This Row],[Order Quantity]])</f>
        <v>204.77433333333332</v>
      </c>
      <c r="R3777" s="1" t="str">
        <f>TEXT(Sales_Data17[[#This Row],[OrderDate]],"MMM")</f>
        <v>May</v>
      </c>
      <c r="S3777" s="1" t="str">
        <f t="shared" si="58"/>
        <v>2014</v>
      </c>
    </row>
    <row r="3778" spans="1:19">
      <c r="A3778" t="s">
        <v>3801</v>
      </c>
      <c r="B3778" s="2">
        <v>41764</v>
      </c>
      <c r="C3778" s="2" t="str">
        <f>VLOOKUP(Sales_Data17[[#This Row],[Customer Name Index]],Customer_Data[#All],2,0)</f>
        <v>Pure Group</v>
      </c>
      <c r="D3778">
        <v>17</v>
      </c>
      <c r="E3778" t="s">
        <v>3</v>
      </c>
      <c r="F3778" t="s">
        <v>8168</v>
      </c>
      <c r="G3778" t="s">
        <v>8025</v>
      </c>
      <c r="H3778" t="str">
        <f>VLOOKUP(Sales_Data17[[#This Row],[Delivery Region Index]],Regions_Table[#All],2,0)</f>
        <v>Victoria</v>
      </c>
      <c r="I3778" t="str">
        <f>VLOOKUP(Sales_Data17[[#This Row],[Delivery Region Index]],Regions_Table[#All],3,0)</f>
        <v>Ballarat</v>
      </c>
      <c r="J3778">
        <v>49</v>
      </c>
      <c r="K3778">
        <v>7</v>
      </c>
      <c r="L3778" t="str">
        <f>VLOOKUP(Sales_Data17[[#This Row],[Product Description Index]],Products_Data[#All],2,0)</f>
        <v>Dress Shirts</v>
      </c>
      <c r="M3778">
        <v>9</v>
      </c>
      <c r="N3778" s="9">
        <v>201</v>
      </c>
      <c r="O3778" s="9">
        <f>Sales_Data17[[#This Row],[Order Quantity]]*Sales_Data17[[#This Row],[Unit Price]]</f>
        <v>1809</v>
      </c>
      <c r="P3778" s="9">
        <v>86.43</v>
      </c>
      <c r="Q3778" s="9">
        <f>Sales_Data17[[#This Row],[Line Total]]-(Sales_Data17[[#This Row],[Total Unit Cost]]*Sales_Data17[[#This Row],[Order Quantity]])</f>
        <v>1031.1299999999999</v>
      </c>
      <c r="R3778" s="1" t="str">
        <f>TEXT(Sales_Data17[[#This Row],[OrderDate]],"MMM")</f>
        <v>May</v>
      </c>
      <c r="S3778" s="1" t="str">
        <f t="shared" ref="S3778:S3841" si="59">TEXT(B3778,"YYY")</f>
        <v>2014</v>
      </c>
    </row>
    <row r="3779" spans="1:19">
      <c r="A3779" t="s">
        <v>3802</v>
      </c>
      <c r="B3779" s="2">
        <v>41764</v>
      </c>
      <c r="C3779" s="2" t="str">
        <f>VLOOKUP(Sales_Data17[[#This Row],[Customer Name Index]],Customer_Data[#All],2,0)</f>
        <v xml:space="preserve">WakeFern </v>
      </c>
      <c r="D3779">
        <v>2</v>
      </c>
      <c r="E3779" t="s">
        <v>3</v>
      </c>
      <c r="F3779" t="s">
        <v>8168</v>
      </c>
      <c r="G3779" t="s">
        <v>8027</v>
      </c>
      <c r="H3779" t="str">
        <f>VLOOKUP(Sales_Data17[[#This Row],[Delivery Region Index]],Regions_Table[#All],2,0)</f>
        <v>New South Wales</v>
      </c>
      <c r="I3779" t="str">
        <f>VLOOKUP(Sales_Data17[[#This Row],[Delivery Region Index]],Regions_Table[#All],3,0)</f>
        <v>Cessnock</v>
      </c>
      <c r="J3779">
        <v>6</v>
      </c>
      <c r="K3779">
        <v>1</v>
      </c>
      <c r="L3779" t="str">
        <f>VLOOKUP(Sales_Data17[[#This Row],[Product Description Index]],Products_Data[#All],2,0)</f>
        <v>Shirts</v>
      </c>
      <c r="M3779">
        <v>1</v>
      </c>
      <c r="N3779" s="9">
        <v>113.15555555555555</v>
      </c>
      <c r="O3779" s="9">
        <f>Sales_Data17[[#This Row],[Order Quantity]]*Sales_Data17[[#This Row],[Unit Price]]</f>
        <v>113.15555555555555</v>
      </c>
      <c r="P3779" s="9">
        <v>95.050666666666658</v>
      </c>
      <c r="Q3779" s="9">
        <f>Sales_Data17[[#This Row],[Line Total]]-(Sales_Data17[[#This Row],[Total Unit Cost]]*Sales_Data17[[#This Row],[Order Quantity]])</f>
        <v>18.104888888888894</v>
      </c>
      <c r="R3779" s="1" t="str">
        <f>TEXT(Sales_Data17[[#This Row],[OrderDate]],"MMM")</f>
        <v>May</v>
      </c>
      <c r="S3779" s="1" t="str">
        <f t="shared" si="59"/>
        <v>2014</v>
      </c>
    </row>
    <row r="3780" spans="1:19">
      <c r="A3780" t="s">
        <v>3803</v>
      </c>
      <c r="B3780" s="2">
        <v>41765</v>
      </c>
      <c r="C3780" s="2" t="str">
        <f>VLOOKUP(Sales_Data17[[#This Row],[Customer Name Index]],Customer_Data[#All],2,0)</f>
        <v>Avon Corp</v>
      </c>
      <c r="D3780">
        <v>1</v>
      </c>
      <c r="E3780" t="s">
        <v>4</v>
      </c>
      <c r="F3780" t="s">
        <v>8168</v>
      </c>
      <c r="G3780" t="s">
        <v>8027</v>
      </c>
      <c r="H3780" t="str">
        <f>VLOOKUP(Sales_Data17[[#This Row],[Delivery Region Index]],Regions_Table[#All],2,0)</f>
        <v>New South Wales</v>
      </c>
      <c r="I3780" t="str">
        <f>VLOOKUP(Sales_Data17[[#This Row],[Delivery Region Index]],Regions_Table[#All],3,0)</f>
        <v>Sydney</v>
      </c>
      <c r="J3780">
        <v>1</v>
      </c>
      <c r="K3780">
        <v>1</v>
      </c>
      <c r="L3780" t="str">
        <f>VLOOKUP(Sales_Data17[[#This Row],[Product Description Index]],Products_Data[#All],2,0)</f>
        <v>Shirts</v>
      </c>
      <c r="M3780">
        <v>7</v>
      </c>
      <c r="N3780" s="9">
        <v>141.44444444444446</v>
      </c>
      <c r="O3780" s="9">
        <f>Sales_Data17[[#This Row],[Order Quantity]]*Sales_Data17[[#This Row],[Unit Price]]</f>
        <v>990.1111111111112</v>
      </c>
      <c r="P3780" s="9">
        <v>115.98444444444443</v>
      </c>
      <c r="Q3780" s="9">
        <f>Sales_Data17[[#This Row],[Line Total]]-(Sales_Data17[[#This Row],[Total Unit Cost]]*Sales_Data17[[#This Row],[Order Quantity]])</f>
        <v>178.22000000000014</v>
      </c>
      <c r="R3780" s="1" t="str">
        <f>TEXT(Sales_Data17[[#This Row],[OrderDate]],"MMM")</f>
        <v>May</v>
      </c>
      <c r="S3780" s="1" t="str">
        <f t="shared" si="59"/>
        <v>2014</v>
      </c>
    </row>
    <row r="3781" spans="1:19">
      <c r="A3781" t="s">
        <v>3804</v>
      </c>
      <c r="B3781" s="2">
        <v>41765</v>
      </c>
      <c r="C3781" s="2" t="str">
        <f>VLOOKUP(Sales_Data17[[#This Row],[Customer Name Index]],Customer_Data[#All],2,0)</f>
        <v xml:space="preserve">Linde </v>
      </c>
      <c r="D3781">
        <v>14</v>
      </c>
      <c r="E3781" t="s">
        <v>2</v>
      </c>
      <c r="F3781" t="s">
        <v>8168</v>
      </c>
      <c r="G3781" t="s">
        <v>8026</v>
      </c>
      <c r="H3781" t="str">
        <f>VLOOKUP(Sales_Data17[[#This Row],[Delivery Region Index]],Regions_Table[#All],2,0)</f>
        <v>Queensland</v>
      </c>
      <c r="I3781" t="str">
        <f>VLOOKUP(Sales_Data17[[#This Row],[Delivery Region Index]],Regions_Table[#All],3,0)</f>
        <v>Redcliffe</v>
      </c>
      <c r="J3781">
        <v>40</v>
      </c>
      <c r="K3781">
        <v>6</v>
      </c>
      <c r="L3781" t="str">
        <f>VLOOKUP(Sales_Data17[[#This Row],[Product Description Index]],Products_Data[#All],2,0)</f>
        <v>Socks</v>
      </c>
      <c r="M3781">
        <v>7</v>
      </c>
      <c r="N3781" s="9">
        <v>23.077777777777779</v>
      </c>
      <c r="O3781" s="9">
        <f>Sales_Data17[[#This Row],[Order Quantity]]*Sales_Data17[[#This Row],[Unit Price]]</f>
        <v>161.54444444444445</v>
      </c>
      <c r="P3781" s="9">
        <v>17.539111111111112</v>
      </c>
      <c r="Q3781" s="9">
        <f>Sales_Data17[[#This Row],[Line Total]]-(Sales_Data17[[#This Row],[Total Unit Cost]]*Sales_Data17[[#This Row],[Order Quantity]])</f>
        <v>38.770666666666671</v>
      </c>
      <c r="R3781" s="1" t="str">
        <f>TEXT(Sales_Data17[[#This Row],[OrderDate]],"MMM")</f>
        <v>May</v>
      </c>
      <c r="S3781" s="1" t="str">
        <f t="shared" si="59"/>
        <v>2014</v>
      </c>
    </row>
    <row r="3782" spans="1:19">
      <c r="A3782" t="s">
        <v>3805</v>
      </c>
      <c r="B3782" s="2">
        <v>41765</v>
      </c>
      <c r="C3782" s="2" t="str">
        <f>VLOOKUP(Sales_Data17[[#This Row],[Customer Name Index]],Customer_Data[#All],2,0)</f>
        <v xml:space="preserve">WakeFern </v>
      </c>
      <c r="D3782">
        <v>2</v>
      </c>
      <c r="E3782" t="s">
        <v>4</v>
      </c>
      <c r="F3782" t="s">
        <v>8168</v>
      </c>
      <c r="G3782" t="s">
        <v>8027</v>
      </c>
      <c r="H3782" t="str">
        <f>VLOOKUP(Sales_Data17[[#This Row],[Delivery Region Index]],Regions_Table[#All],2,0)</f>
        <v>New South Wales</v>
      </c>
      <c r="I3782" t="str">
        <f>VLOOKUP(Sales_Data17[[#This Row],[Delivery Region Index]],Regions_Table[#All],3,0)</f>
        <v>Broken Hill</v>
      </c>
      <c r="J3782">
        <v>5</v>
      </c>
      <c r="K3782">
        <v>1</v>
      </c>
      <c r="L3782" t="str">
        <f>VLOOKUP(Sales_Data17[[#This Row],[Product Description Index]],Products_Data[#All],2,0)</f>
        <v>Shirts</v>
      </c>
      <c r="M3782">
        <v>4</v>
      </c>
      <c r="N3782" s="9">
        <v>95.288888888888891</v>
      </c>
      <c r="O3782" s="9">
        <f>Sales_Data17[[#This Row],[Order Quantity]]*Sales_Data17[[#This Row],[Unit Price]]</f>
        <v>381.15555555555557</v>
      </c>
      <c r="P3782" s="9">
        <v>72.419555555555561</v>
      </c>
      <c r="Q3782" s="9">
        <f>Sales_Data17[[#This Row],[Line Total]]-(Sales_Data17[[#This Row],[Total Unit Cost]]*Sales_Data17[[#This Row],[Order Quantity]])</f>
        <v>91.47733333333332</v>
      </c>
      <c r="R3782" s="1" t="str">
        <f>TEXT(Sales_Data17[[#This Row],[OrderDate]],"MMM")</f>
        <v>May</v>
      </c>
      <c r="S3782" s="1" t="str">
        <f t="shared" si="59"/>
        <v>2014</v>
      </c>
    </row>
    <row r="3783" spans="1:19">
      <c r="A3783" t="s">
        <v>3806</v>
      </c>
      <c r="B3783" s="2">
        <v>41766</v>
      </c>
      <c r="C3783" s="2" t="str">
        <f>VLOOKUP(Sales_Data17[[#This Row],[Customer Name Index]],Customer_Data[#All],2,0)</f>
        <v>Ole Group</v>
      </c>
      <c r="D3783">
        <v>13</v>
      </c>
      <c r="E3783" t="s">
        <v>4</v>
      </c>
      <c r="F3783" t="s">
        <v>8168</v>
      </c>
      <c r="G3783" t="s">
        <v>8026</v>
      </c>
      <c r="H3783" t="str">
        <f>VLOOKUP(Sales_Data17[[#This Row],[Delivery Region Index]],Regions_Table[#All],2,0)</f>
        <v>Queensland</v>
      </c>
      <c r="I3783" t="str">
        <f>VLOOKUP(Sales_Data17[[#This Row],[Delivery Region Index]],Regions_Table[#All],3,0)</f>
        <v>Mackay</v>
      </c>
      <c r="J3783">
        <v>36</v>
      </c>
      <c r="K3783">
        <v>5</v>
      </c>
      <c r="L3783" t="str">
        <f>VLOOKUP(Sales_Data17[[#This Row],[Product Description Index]],Products_Data[#All],2,0)</f>
        <v>Hats</v>
      </c>
      <c r="M3783">
        <v>1</v>
      </c>
      <c r="N3783" s="9">
        <v>138.46666666666667</v>
      </c>
      <c r="O3783" s="9">
        <f>Sales_Data17[[#This Row],[Order Quantity]]*Sales_Data17[[#This Row],[Unit Price]]</f>
        <v>138.46666666666667</v>
      </c>
      <c r="P3783" s="9">
        <v>67.848666666666674</v>
      </c>
      <c r="Q3783" s="9">
        <f>Sales_Data17[[#This Row],[Line Total]]-(Sales_Data17[[#This Row],[Total Unit Cost]]*Sales_Data17[[#This Row],[Order Quantity]])</f>
        <v>70.617999999999995</v>
      </c>
      <c r="R3783" s="1" t="str">
        <f>TEXT(Sales_Data17[[#This Row],[OrderDate]],"MMM")</f>
        <v>May</v>
      </c>
      <c r="S3783" s="1" t="str">
        <f t="shared" si="59"/>
        <v>2014</v>
      </c>
    </row>
    <row r="3784" spans="1:19">
      <c r="A3784" t="s">
        <v>3807</v>
      </c>
      <c r="B3784" s="2">
        <v>41766</v>
      </c>
      <c r="C3784" s="2" t="str">
        <f>VLOOKUP(Sales_Data17[[#This Row],[Customer Name Index]],Customer_Data[#All],2,0)</f>
        <v xml:space="preserve">WakeFern </v>
      </c>
      <c r="D3784">
        <v>2</v>
      </c>
      <c r="E3784" t="s">
        <v>2</v>
      </c>
      <c r="F3784" t="s">
        <v>8168</v>
      </c>
      <c r="G3784" t="s">
        <v>8027</v>
      </c>
      <c r="H3784" t="str">
        <f>VLOOKUP(Sales_Data17[[#This Row],[Delivery Region Index]],Regions_Table[#All],2,0)</f>
        <v>New South Wales</v>
      </c>
      <c r="I3784" t="str">
        <f>VLOOKUP(Sales_Data17[[#This Row],[Delivery Region Index]],Regions_Table[#All],3,0)</f>
        <v>Broken Hill</v>
      </c>
      <c r="J3784">
        <v>5</v>
      </c>
      <c r="K3784">
        <v>1</v>
      </c>
      <c r="L3784" t="str">
        <f>VLOOKUP(Sales_Data17[[#This Row],[Product Description Index]],Products_Data[#All],2,0)</f>
        <v>Shirts</v>
      </c>
      <c r="M3784">
        <v>4</v>
      </c>
      <c r="N3784" s="9">
        <v>186.85555555555555</v>
      </c>
      <c r="O3784" s="9">
        <f>Sales_Data17[[#This Row],[Order Quantity]]*Sales_Data17[[#This Row],[Unit Price]]</f>
        <v>747.42222222222222</v>
      </c>
      <c r="P3784" s="9">
        <v>87.822111111111113</v>
      </c>
      <c r="Q3784" s="9">
        <f>Sales_Data17[[#This Row],[Line Total]]-(Sales_Data17[[#This Row],[Total Unit Cost]]*Sales_Data17[[#This Row],[Order Quantity]])</f>
        <v>396.13377777777777</v>
      </c>
      <c r="R3784" s="1" t="str">
        <f>TEXT(Sales_Data17[[#This Row],[OrderDate]],"MMM")</f>
        <v>May</v>
      </c>
      <c r="S3784" s="1" t="str">
        <f t="shared" si="59"/>
        <v>2014</v>
      </c>
    </row>
    <row r="3785" spans="1:19">
      <c r="A3785" t="s">
        <v>3808</v>
      </c>
      <c r="B3785" s="2">
        <v>41766</v>
      </c>
      <c r="C3785" s="2" t="str">
        <f>VLOOKUP(Sales_Data17[[#This Row],[Customer Name Index]],Customer_Data[#All],2,0)</f>
        <v>Pacific Ltd</v>
      </c>
      <c r="D3785">
        <v>20</v>
      </c>
      <c r="E3785" t="s">
        <v>2</v>
      </c>
      <c r="F3785" t="s">
        <v>8168</v>
      </c>
      <c r="G3785" t="s">
        <v>8028</v>
      </c>
      <c r="H3785" t="str">
        <f>VLOOKUP(Sales_Data17[[#This Row],[Delivery Region Index]],Regions_Table[#All],2,0)</f>
        <v>Victoria</v>
      </c>
      <c r="I3785" t="str">
        <f>VLOOKUP(Sales_Data17[[#This Row],[Delivery Region Index]],Regions_Table[#All],3,0)</f>
        <v>Warrnambool</v>
      </c>
      <c r="J3785">
        <v>57</v>
      </c>
      <c r="K3785">
        <v>8</v>
      </c>
      <c r="L3785" t="str">
        <f>VLOOKUP(Sales_Data17[[#This Row],[Product Description Index]],Products_Data[#All],2,0)</f>
        <v>Shoes</v>
      </c>
      <c r="M3785">
        <v>8</v>
      </c>
      <c r="N3785" s="9">
        <v>439.22222222222223</v>
      </c>
      <c r="O3785" s="9">
        <f>Sales_Data17[[#This Row],[Order Quantity]]*Sales_Data17[[#This Row],[Unit Price]]</f>
        <v>3513.7777777777778</v>
      </c>
      <c r="P3785" s="9">
        <v>285.49444444444447</v>
      </c>
      <c r="Q3785" s="9">
        <f>Sales_Data17[[#This Row],[Line Total]]-(Sales_Data17[[#This Row],[Total Unit Cost]]*Sales_Data17[[#This Row],[Order Quantity]])</f>
        <v>1229.8222222222221</v>
      </c>
      <c r="R3785" s="1" t="str">
        <f>TEXT(Sales_Data17[[#This Row],[OrderDate]],"MMM")</f>
        <v>May</v>
      </c>
      <c r="S3785" s="1" t="str">
        <f t="shared" si="59"/>
        <v>2014</v>
      </c>
    </row>
    <row r="3786" spans="1:19">
      <c r="A3786" t="s">
        <v>3809</v>
      </c>
      <c r="B3786" s="2">
        <v>41766</v>
      </c>
      <c r="C3786" s="2" t="str">
        <f>VLOOKUP(Sales_Data17[[#This Row],[Customer Name Index]],Customer_Data[#All],2,0)</f>
        <v xml:space="preserve">WakeFern </v>
      </c>
      <c r="D3786">
        <v>2</v>
      </c>
      <c r="E3786" t="s">
        <v>4</v>
      </c>
      <c r="F3786" t="s">
        <v>8168</v>
      </c>
      <c r="G3786" t="s">
        <v>8027</v>
      </c>
      <c r="H3786" t="str">
        <f>VLOOKUP(Sales_Data17[[#This Row],[Delivery Region Index]],Regions_Table[#All],2,0)</f>
        <v>New South Wales</v>
      </c>
      <c r="I3786" t="str">
        <f>VLOOKUP(Sales_Data17[[#This Row],[Delivery Region Index]],Regions_Table[#All],3,0)</f>
        <v>Broken Hill</v>
      </c>
      <c r="J3786">
        <v>5</v>
      </c>
      <c r="K3786">
        <v>1</v>
      </c>
      <c r="L3786" t="str">
        <f>VLOOKUP(Sales_Data17[[#This Row],[Product Description Index]],Products_Data[#All],2,0)</f>
        <v>Shirts</v>
      </c>
      <c r="M3786">
        <v>6</v>
      </c>
      <c r="N3786" s="9">
        <v>418.37777777777779</v>
      </c>
      <c r="O3786" s="9">
        <f>Sales_Data17[[#This Row],[Order Quantity]]*Sales_Data17[[#This Row],[Unit Price]]</f>
        <v>2510.2666666666669</v>
      </c>
      <c r="P3786" s="9">
        <v>263.57800000000003</v>
      </c>
      <c r="Q3786" s="9">
        <f>Sales_Data17[[#This Row],[Line Total]]-(Sales_Data17[[#This Row],[Total Unit Cost]]*Sales_Data17[[#This Row],[Order Quantity]])</f>
        <v>928.79866666666658</v>
      </c>
      <c r="R3786" s="1" t="str">
        <f>TEXT(Sales_Data17[[#This Row],[OrderDate]],"MMM")</f>
        <v>May</v>
      </c>
      <c r="S3786" s="1" t="str">
        <f t="shared" si="59"/>
        <v>2014</v>
      </c>
    </row>
    <row r="3787" spans="1:19">
      <c r="A3787" t="s">
        <v>3810</v>
      </c>
      <c r="B3787" s="2">
        <v>41766</v>
      </c>
      <c r="C3787" s="2" t="str">
        <f>VLOOKUP(Sales_Data17[[#This Row],[Customer Name Index]],Customer_Data[#All],2,0)</f>
        <v>Procter Corp</v>
      </c>
      <c r="D3787">
        <v>5</v>
      </c>
      <c r="E3787" t="s">
        <v>4</v>
      </c>
      <c r="F3787" t="s">
        <v>8168</v>
      </c>
      <c r="G3787" t="s">
        <v>8027</v>
      </c>
      <c r="H3787" t="str">
        <f>VLOOKUP(Sales_Data17[[#This Row],[Delivery Region Index]],Regions_Table[#All],2,0)</f>
        <v>New South Wales</v>
      </c>
      <c r="I3787" t="str">
        <f>VLOOKUP(Sales_Data17[[#This Row],[Delivery Region Index]],Regions_Table[#All],3,0)</f>
        <v>Lismore</v>
      </c>
      <c r="J3787">
        <v>14</v>
      </c>
      <c r="K3787">
        <v>2</v>
      </c>
      <c r="L3787" t="str">
        <f>VLOOKUP(Sales_Data17[[#This Row],[Product Description Index]],Products_Data[#All],2,0)</f>
        <v>Pants</v>
      </c>
      <c r="M3787">
        <v>6</v>
      </c>
      <c r="N3787" s="9">
        <v>119.11111111111111</v>
      </c>
      <c r="O3787" s="9">
        <f>Sales_Data17[[#This Row],[Order Quantity]]*Sales_Data17[[#This Row],[Unit Price]]</f>
        <v>714.66666666666674</v>
      </c>
      <c r="P3787" s="9">
        <v>69.084444444444443</v>
      </c>
      <c r="Q3787" s="9">
        <f>Sales_Data17[[#This Row],[Line Total]]-(Sales_Data17[[#This Row],[Total Unit Cost]]*Sales_Data17[[#This Row],[Order Quantity]])</f>
        <v>300.16000000000008</v>
      </c>
      <c r="R3787" s="1" t="str">
        <f>TEXT(Sales_Data17[[#This Row],[OrderDate]],"MMM")</f>
        <v>May</v>
      </c>
      <c r="S3787" s="1" t="str">
        <f t="shared" si="59"/>
        <v>2014</v>
      </c>
    </row>
    <row r="3788" spans="1:19">
      <c r="A3788" t="s">
        <v>3811</v>
      </c>
      <c r="B3788" s="2">
        <v>41766</v>
      </c>
      <c r="C3788" s="2" t="str">
        <f>VLOOKUP(Sales_Data17[[#This Row],[Customer Name Index]],Customer_Data[#All],2,0)</f>
        <v>21st Ltd</v>
      </c>
      <c r="D3788">
        <v>10</v>
      </c>
      <c r="E3788" t="s">
        <v>4</v>
      </c>
      <c r="F3788" t="s">
        <v>8168</v>
      </c>
      <c r="G3788" t="s">
        <v>8027</v>
      </c>
      <c r="H3788" t="str">
        <f>VLOOKUP(Sales_Data17[[#This Row],[Delivery Region Index]],Regions_Table[#All],2,0)</f>
        <v>Queensland</v>
      </c>
      <c r="I3788" t="str">
        <f>VLOOKUP(Sales_Data17[[#This Row],[Delivery Region Index]],Regions_Table[#All],3,0)</f>
        <v>Bundaberg</v>
      </c>
      <c r="J3788">
        <v>27</v>
      </c>
      <c r="K3788">
        <v>4</v>
      </c>
      <c r="L3788" t="str">
        <f>VLOOKUP(Sales_Data17[[#This Row],[Product Description Index]],Products_Data[#All],2,0)</f>
        <v>Jeans</v>
      </c>
      <c r="M3788">
        <v>2</v>
      </c>
      <c r="N3788" s="9">
        <v>202.48888888888891</v>
      </c>
      <c r="O3788" s="9">
        <f>Sales_Data17[[#This Row],[Order Quantity]]*Sales_Data17[[#This Row],[Unit Price]]</f>
        <v>404.97777777777782</v>
      </c>
      <c r="P3788" s="9">
        <v>161.99111111111111</v>
      </c>
      <c r="Q3788" s="9">
        <f>Sales_Data17[[#This Row],[Line Total]]-(Sales_Data17[[#This Row],[Total Unit Cost]]*Sales_Data17[[#This Row],[Order Quantity]])</f>
        <v>80.995555555555597</v>
      </c>
      <c r="R3788" s="1" t="str">
        <f>TEXT(Sales_Data17[[#This Row],[OrderDate]],"MMM")</f>
        <v>May</v>
      </c>
      <c r="S3788" s="1" t="str">
        <f t="shared" si="59"/>
        <v>2014</v>
      </c>
    </row>
    <row r="3789" spans="1:19">
      <c r="A3789" t="s">
        <v>3812</v>
      </c>
      <c r="B3789" s="2">
        <v>41767</v>
      </c>
      <c r="C3789" s="2" t="str">
        <f>VLOOKUP(Sales_Data17[[#This Row],[Customer Name Index]],Customer_Data[#All],2,0)</f>
        <v>PEDIFIX, Corp</v>
      </c>
      <c r="D3789">
        <v>6</v>
      </c>
      <c r="E3789" t="s">
        <v>3</v>
      </c>
      <c r="F3789" t="s">
        <v>8168</v>
      </c>
      <c r="G3789" t="s">
        <v>8027</v>
      </c>
      <c r="H3789" t="str">
        <f>VLOOKUP(Sales_Data17[[#This Row],[Delivery Region Index]],Regions_Table[#All],2,0)</f>
        <v>New South Wales</v>
      </c>
      <c r="I3789" t="str">
        <f>VLOOKUP(Sales_Data17[[#This Row],[Delivery Region Index]],Regions_Table[#All],3,0)</f>
        <v>Maitland</v>
      </c>
      <c r="J3789">
        <v>15</v>
      </c>
      <c r="K3789">
        <v>3</v>
      </c>
      <c r="L3789" t="str">
        <f>VLOOKUP(Sales_Data17[[#This Row],[Product Description Index]],Products_Data[#All],2,0)</f>
        <v>Sunglasses</v>
      </c>
      <c r="M3789">
        <v>9</v>
      </c>
      <c r="N3789" s="9">
        <v>105.71111111111111</v>
      </c>
      <c r="O3789" s="9">
        <f>Sales_Data17[[#This Row],[Order Quantity]]*Sales_Data17[[#This Row],[Unit Price]]</f>
        <v>951.4</v>
      </c>
      <c r="P3789" s="9">
        <v>68.712222222222223</v>
      </c>
      <c r="Q3789" s="9">
        <f>Sales_Data17[[#This Row],[Line Total]]-(Sales_Data17[[#This Row],[Total Unit Cost]]*Sales_Data17[[#This Row],[Order Quantity]])</f>
        <v>332.99</v>
      </c>
      <c r="R3789" s="1" t="str">
        <f>TEXT(Sales_Data17[[#This Row],[OrderDate]],"MMM")</f>
        <v>May</v>
      </c>
      <c r="S3789" s="1" t="str">
        <f t="shared" si="59"/>
        <v>2014</v>
      </c>
    </row>
    <row r="3790" spans="1:19">
      <c r="A3790" t="s">
        <v>3813</v>
      </c>
      <c r="B3790" s="2">
        <v>41767</v>
      </c>
      <c r="C3790" s="2" t="str">
        <f>VLOOKUP(Sales_Data17[[#This Row],[Customer Name Index]],Customer_Data[#All],2,0)</f>
        <v>ETUDE Ltd</v>
      </c>
      <c r="D3790">
        <v>4</v>
      </c>
      <c r="E3790" t="s">
        <v>4</v>
      </c>
      <c r="F3790" t="s">
        <v>8168</v>
      </c>
      <c r="G3790" t="s">
        <v>8027</v>
      </c>
      <c r="H3790" t="str">
        <f>VLOOKUP(Sales_Data17[[#This Row],[Delivery Region Index]],Regions_Table[#All],2,0)</f>
        <v>New South Wales</v>
      </c>
      <c r="I3790" t="str">
        <f>VLOOKUP(Sales_Data17[[#This Row],[Delivery Region Index]],Regions_Table[#All],3,0)</f>
        <v>Goulburn</v>
      </c>
      <c r="J3790">
        <v>10</v>
      </c>
      <c r="K3790">
        <v>2</v>
      </c>
      <c r="L3790" t="str">
        <f>VLOOKUP(Sales_Data17[[#This Row],[Product Description Index]],Products_Data[#All],2,0)</f>
        <v>Pants</v>
      </c>
      <c r="M3790">
        <v>8</v>
      </c>
      <c r="N3790" s="9">
        <v>209.1888888888889</v>
      </c>
      <c r="O3790" s="9">
        <f>Sales_Data17[[#This Row],[Order Quantity]]*Sales_Data17[[#This Row],[Unit Price]]</f>
        <v>1673.5111111111112</v>
      </c>
      <c r="P3790" s="9">
        <v>100.41066666666667</v>
      </c>
      <c r="Q3790" s="9">
        <f>Sales_Data17[[#This Row],[Line Total]]-(Sales_Data17[[#This Row],[Total Unit Cost]]*Sales_Data17[[#This Row],[Order Quantity]])</f>
        <v>870.22577777777781</v>
      </c>
      <c r="R3790" s="1" t="str">
        <f>TEXT(Sales_Data17[[#This Row],[OrderDate]],"MMM")</f>
        <v>May</v>
      </c>
      <c r="S3790" s="1" t="str">
        <f t="shared" si="59"/>
        <v>2014</v>
      </c>
    </row>
    <row r="3791" spans="1:19">
      <c r="A3791" t="s">
        <v>3814</v>
      </c>
      <c r="B3791" s="2">
        <v>41767</v>
      </c>
      <c r="C3791" s="2" t="str">
        <f>VLOOKUP(Sales_Data17[[#This Row],[Customer Name Index]],Customer_Data[#All],2,0)</f>
        <v xml:space="preserve">Ei </v>
      </c>
      <c r="D3791">
        <v>9</v>
      </c>
      <c r="E3791" t="s">
        <v>4</v>
      </c>
      <c r="F3791" t="s">
        <v>8168</v>
      </c>
      <c r="G3791" t="s">
        <v>8027</v>
      </c>
      <c r="H3791" t="str">
        <f>VLOOKUP(Sales_Data17[[#This Row],[Delivery Region Index]],Regions_Table[#All],2,0)</f>
        <v>New South Wales</v>
      </c>
      <c r="I3791" t="str">
        <f>VLOOKUP(Sales_Data17[[#This Row],[Delivery Region Index]],Regions_Table[#All],3,0)</f>
        <v>Wyong</v>
      </c>
      <c r="J3791">
        <v>25</v>
      </c>
      <c r="K3791">
        <v>4</v>
      </c>
      <c r="L3791" t="str">
        <f>VLOOKUP(Sales_Data17[[#This Row],[Product Description Index]],Products_Data[#All],2,0)</f>
        <v>Jeans</v>
      </c>
      <c r="M3791">
        <v>5</v>
      </c>
      <c r="N3791" s="9">
        <v>101.98888888888888</v>
      </c>
      <c r="O3791" s="9">
        <f>Sales_Data17[[#This Row],[Order Quantity]]*Sales_Data17[[#This Row],[Unit Price]]</f>
        <v>509.9444444444444</v>
      </c>
      <c r="P3791" s="9">
        <v>68.332555555555558</v>
      </c>
      <c r="Q3791" s="9">
        <f>Sales_Data17[[#This Row],[Line Total]]-(Sales_Data17[[#This Row],[Total Unit Cost]]*Sales_Data17[[#This Row],[Order Quantity]])</f>
        <v>168.28166666666658</v>
      </c>
      <c r="R3791" s="1" t="str">
        <f>TEXT(Sales_Data17[[#This Row],[OrderDate]],"MMM")</f>
        <v>May</v>
      </c>
      <c r="S3791" s="1" t="str">
        <f t="shared" si="59"/>
        <v>2014</v>
      </c>
    </row>
    <row r="3792" spans="1:19">
      <c r="A3792" t="s">
        <v>3815</v>
      </c>
      <c r="B3792" s="2">
        <v>41767</v>
      </c>
      <c r="C3792" s="2" t="str">
        <f>VLOOKUP(Sales_Data17[[#This Row],[Customer Name Index]],Customer_Data[#All],2,0)</f>
        <v xml:space="preserve">Qualitest </v>
      </c>
      <c r="D3792">
        <v>19</v>
      </c>
      <c r="E3792" t="s">
        <v>2</v>
      </c>
      <c r="F3792" t="s">
        <v>8168</v>
      </c>
      <c r="G3792" t="s">
        <v>8028</v>
      </c>
      <c r="H3792" t="str">
        <f>VLOOKUP(Sales_Data17[[#This Row],[Delivery Region Index]],Regions_Table[#All],2,0)</f>
        <v>Victoria</v>
      </c>
      <c r="I3792" t="str">
        <f>VLOOKUP(Sales_Data17[[#This Row],[Delivery Region Index]],Regions_Table[#All],3,0)</f>
        <v>Mildura</v>
      </c>
      <c r="J3792">
        <v>53</v>
      </c>
      <c r="K3792">
        <v>8</v>
      </c>
      <c r="L3792" t="str">
        <f>VLOOKUP(Sales_Data17[[#This Row],[Product Description Index]],Products_Data[#All],2,0)</f>
        <v>Shoes</v>
      </c>
      <c r="M3792">
        <v>5</v>
      </c>
      <c r="N3792" s="9">
        <v>627.56666666666672</v>
      </c>
      <c r="O3792" s="9">
        <f>Sales_Data17[[#This Row],[Order Quantity]]*Sales_Data17[[#This Row],[Unit Price]]</f>
        <v>3137.8333333333335</v>
      </c>
      <c r="P3792" s="9">
        <v>508.32900000000001</v>
      </c>
      <c r="Q3792" s="9">
        <f>Sales_Data17[[#This Row],[Line Total]]-(Sales_Data17[[#This Row],[Total Unit Cost]]*Sales_Data17[[#This Row],[Order Quantity]])</f>
        <v>596.1883333333335</v>
      </c>
      <c r="R3792" s="1" t="str">
        <f>TEXT(Sales_Data17[[#This Row],[OrderDate]],"MMM")</f>
        <v>May</v>
      </c>
      <c r="S3792" s="1" t="str">
        <f t="shared" si="59"/>
        <v>2014</v>
      </c>
    </row>
    <row r="3793" spans="1:19">
      <c r="A3793" t="s">
        <v>3816</v>
      </c>
      <c r="B3793" s="2">
        <v>41767</v>
      </c>
      <c r="C3793" s="2" t="str">
        <f>VLOOKUP(Sales_Data17[[#This Row],[Customer Name Index]],Customer_Data[#All],2,0)</f>
        <v>Elorac, Corp</v>
      </c>
      <c r="D3793">
        <v>3</v>
      </c>
      <c r="E3793" t="s">
        <v>2</v>
      </c>
      <c r="F3793" t="s">
        <v>8168</v>
      </c>
      <c r="G3793" t="s">
        <v>8027</v>
      </c>
      <c r="H3793" t="str">
        <f>VLOOKUP(Sales_Data17[[#This Row],[Delivery Region Index]],Regions_Table[#All],2,0)</f>
        <v>New South Wales</v>
      </c>
      <c r="I3793" t="str">
        <f>VLOOKUP(Sales_Data17[[#This Row],[Delivery Region Index]],Regions_Table[#All],3,0)</f>
        <v>Dubbo</v>
      </c>
      <c r="J3793">
        <v>8</v>
      </c>
      <c r="K3793">
        <v>1</v>
      </c>
      <c r="L3793" t="str">
        <f>VLOOKUP(Sales_Data17[[#This Row],[Product Description Index]],Products_Data[#All],2,0)</f>
        <v>Shirts</v>
      </c>
      <c r="M3793">
        <v>1</v>
      </c>
      <c r="N3793" s="9">
        <v>212.91111111111113</v>
      </c>
      <c r="O3793" s="9">
        <f>Sales_Data17[[#This Row],[Order Quantity]]*Sales_Data17[[#This Row],[Unit Price]]</f>
        <v>212.91111111111113</v>
      </c>
      <c r="P3793" s="9">
        <v>89.422666666666657</v>
      </c>
      <c r="Q3793" s="9">
        <f>Sales_Data17[[#This Row],[Line Total]]-(Sales_Data17[[#This Row],[Total Unit Cost]]*Sales_Data17[[#This Row],[Order Quantity]])</f>
        <v>123.48844444444447</v>
      </c>
      <c r="R3793" s="1" t="str">
        <f>TEXT(Sales_Data17[[#This Row],[OrderDate]],"MMM")</f>
        <v>May</v>
      </c>
      <c r="S3793" s="1" t="str">
        <f t="shared" si="59"/>
        <v>2014</v>
      </c>
    </row>
    <row r="3794" spans="1:19">
      <c r="A3794" t="s">
        <v>3817</v>
      </c>
      <c r="B3794" s="2">
        <v>41768</v>
      </c>
      <c r="C3794" s="2" t="str">
        <f>VLOOKUP(Sales_Data17[[#This Row],[Customer Name Index]],Customer_Data[#All],2,0)</f>
        <v>ETUDE Ltd</v>
      </c>
      <c r="D3794">
        <v>4</v>
      </c>
      <c r="E3794" t="s">
        <v>4</v>
      </c>
      <c r="F3794" t="s">
        <v>8168</v>
      </c>
      <c r="G3794" t="s">
        <v>8027</v>
      </c>
      <c r="H3794" t="str">
        <f>VLOOKUP(Sales_Data17[[#This Row],[Delivery Region Index]],Regions_Table[#All],2,0)</f>
        <v>New South Wales</v>
      </c>
      <c r="I3794" t="str">
        <f>VLOOKUP(Sales_Data17[[#This Row],[Delivery Region Index]],Regions_Table[#All],3,0)</f>
        <v>Gosford</v>
      </c>
      <c r="J3794">
        <v>9</v>
      </c>
      <c r="K3794">
        <v>2</v>
      </c>
      <c r="L3794" t="str">
        <f>VLOOKUP(Sales_Data17[[#This Row],[Product Description Index]],Products_Data[#All],2,0)</f>
        <v>Pants</v>
      </c>
      <c r="M3794">
        <v>5</v>
      </c>
      <c r="N3794" s="9">
        <v>208.44444444444446</v>
      </c>
      <c r="O3794" s="9">
        <f>Sales_Data17[[#This Row],[Order Quantity]]*Sales_Data17[[#This Row],[Unit Price]]</f>
        <v>1042.2222222222222</v>
      </c>
      <c r="P3794" s="9">
        <v>116.7288888888889</v>
      </c>
      <c r="Q3794" s="9">
        <f>Sales_Data17[[#This Row],[Line Total]]-(Sales_Data17[[#This Row],[Total Unit Cost]]*Sales_Data17[[#This Row],[Order Quantity]])</f>
        <v>458.57777777777767</v>
      </c>
      <c r="R3794" s="1" t="str">
        <f>TEXT(Sales_Data17[[#This Row],[OrderDate]],"MMM")</f>
        <v>May</v>
      </c>
      <c r="S3794" s="1" t="str">
        <f t="shared" si="59"/>
        <v>2014</v>
      </c>
    </row>
    <row r="3795" spans="1:19">
      <c r="A3795" t="s">
        <v>3818</v>
      </c>
      <c r="B3795" s="2">
        <v>41768</v>
      </c>
      <c r="C3795" s="2" t="str">
        <f>VLOOKUP(Sales_Data17[[#This Row],[Customer Name Index]],Customer_Data[#All],2,0)</f>
        <v xml:space="preserve">Qualitest </v>
      </c>
      <c r="D3795">
        <v>19</v>
      </c>
      <c r="E3795" t="s">
        <v>4</v>
      </c>
      <c r="F3795" t="s">
        <v>8168</v>
      </c>
      <c r="G3795" t="s">
        <v>8028</v>
      </c>
      <c r="H3795" t="str">
        <f>VLOOKUP(Sales_Data17[[#This Row],[Delivery Region Index]],Regions_Table[#All],2,0)</f>
        <v>Victoria</v>
      </c>
      <c r="I3795" t="str">
        <f>VLOOKUP(Sales_Data17[[#This Row],[Delivery Region Index]],Regions_Table[#All],3,0)</f>
        <v>Swan Hill</v>
      </c>
      <c r="J3795">
        <v>55</v>
      </c>
      <c r="K3795">
        <v>8</v>
      </c>
      <c r="L3795" t="str">
        <f>VLOOKUP(Sales_Data17[[#This Row],[Product Description Index]],Products_Data[#All],2,0)</f>
        <v>Shoes</v>
      </c>
      <c r="M3795">
        <v>3</v>
      </c>
      <c r="N3795" s="9">
        <v>88.588888888888903</v>
      </c>
      <c r="O3795" s="9">
        <f>Sales_Data17[[#This Row],[Order Quantity]]*Sales_Data17[[#This Row],[Unit Price]]</f>
        <v>265.76666666666671</v>
      </c>
      <c r="P3795" s="9">
        <v>46.06622222222223</v>
      </c>
      <c r="Q3795" s="9">
        <f>Sales_Data17[[#This Row],[Line Total]]-(Sales_Data17[[#This Row],[Total Unit Cost]]*Sales_Data17[[#This Row],[Order Quantity]])</f>
        <v>127.56800000000001</v>
      </c>
      <c r="R3795" s="1" t="str">
        <f>TEXT(Sales_Data17[[#This Row],[OrderDate]],"MMM")</f>
        <v>May</v>
      </c>
      <c r="S3795" s="1" t="str">
        <f t="shared" si="59"/>
        <v>2014</v>
      </c>
    </row>
    <row r="3796" spans="1:19">
      <c r="A3796" t="s">
        <v>3819</v>
      </c>
      <c r="B3796" s="2">
        <v>41768</v>
      </c>
      <c r="C3796" s="2" t="str">
        <f>VLOOKUP(Sales_Data17[[#This Row],[Customer Name Index]],Customer_Data[#All],2,0)</f>
        <v>ETUDE Ltd</v>
      </c>
      <c r="D3796">
        <v>4</v>
      </c>
      <c r="E3796" t="s">
        <v>4</v>
      </c>
      <c r="F3796" t="s">
        <v>8168</v>
      </c>
      <c r="G3796" t="s">
        <v>8027</v>
      </c>
      <c r="H3796" t="str">
        <f>VLOOKUP(Sales_Data17[[#This Row],[Delivery Region Index]],Regions_Table[#All],2,0)</f>
        <v>New South Wales</v>
      </c>
      <c r="I3796" t="str">
        <f>VLOOKUP(Sales_Data17[[#This Row],[Delivery Region Index]],Regions_Table[#All],3,0)</f>
        <v>Goulburn</v>
      </c>
      <c r="J3796">
        <v>10</v>
      </c>
      <c r="K3796">
        <v>2</v>
      </c>
      <c r="L3796" t="str">
        <f>VLOOKUP(Sales_Data17[[#This Row],[Product Description Index]],Products_Data[#All],2,0)</f>
        <v>Pants</v>
      </c>
      <c r="M3796">
        <v>2</v>
      </c>
      <c r="N3796" s="9">
        <v>117.62222222222223</v>
      </c>
      <c r="O3796" s="9">
        <f>Sales_Data17[[#This Row],[Order Quantity]]*Sales_Data17[[#This Row],[Unit Price]]</f>
        <v>235.24444444444447</v>
      </c>
      <c r="P3796" s="9">
        <v>72.925777777777796</v>
      </c>
      <c r="Q3796" s="9">
        <f>Sales_Data17[[#This Row],[Line Total]]-(Sales_Data17[[#This Row],[Total Unit Cost]]*Sales_Data17[[#This Row],[Order Quantity]])</f>
        <v>89.392888888888876</v>
      </c>
      <c r="R3796" s="1" t="str">
        <f>TEXT(Sales_Data17[[#This Row],[OrderDate]],"MMM")</f>
        <v>May</v>
      </c>
      <c r="S3796" s="1" t="str">
        <f t="shared" si="59"/>
        <v>2014</v>
      </c>
    </row>
    <row r="3797" spans="1:19">
      <c r="A3797" t="s">
        <v>3820</v>
      </c>
      <c r="B3797" s="2">
        <v>41768</v>
      </c>
      <c r="C3797" s="2" t="str">
        <f>VLOOKUP(Sales_Data17[[#This Row],[Customer Name Index]],Customer_Data[#All],2,0)</f>
        <v>Elorac, Corp</v>
      </c>
      <c r="D3797">
        <v>3</v>
      </c>
      <c r="E3797" t="s">
        <v>4</v>
      </c>
      <c r="F3797" t="s">
        <v>8168</v>
      </c>
      <c r="G3797" t="s">
        <v>8027</v>
      </c>
      <c r="H3797" t="str">
        <f>VLOOKUP(Sales_Data17[[#This Row],[Delivery Region Index]],Regions_Table[#All],2,0)</f>
        <v>New South Wales</v>
      </c>
      <c r="I3797" t="str">
        <f>VLOOKUP(Sales_Data17[[#This Row],[Delivery Region Index]],Regions_Table[#All],3,0)</f>
        <v>Dubbo</v>
      </c>
      <c r="J3797">
        <v>8</v>
      </c>
      <c r="K3797">
        <v>2</v>
      </c>
      <c r="L3797" t="str">
        <f>VLOOKUP(Sales_Data17[[#This Row],[Product Description Index]],Products_Data[#All],2,0)</f>
        <v>Pants</v>
      </c>
      <c r="M3797">
        <v>6</v>
      </c>
      <c r="N3797" s="9">
        <v>413.91111111111115</v>
      </c>
      <c r="O3797" s="9">
        <f>Sales_Data17[[#This Row],[Order Quantity]]*Sales_Data17[[#This Row],[Unit Price]]</f>
        <v>2483.4666666666672</v>
      </c>
      <c r="P3797" s="9">
        <v>293.87688888888891</v>
      </c>
      <c r="Q3797" s="9">
        <f>Sales_Data17[[#This Row],[Line Total]]-(Sales_Data17[[#This Row],[Total Unit Cost]]*Sales_Data17[[#This Row],[Order Quantity]])</f>
        <v>720.20533333333378</v>
      </c>
      <c r="R3797" s="1" t="str">
        <f>TEXT(Sales_Data17[[#This Row],[OrderDate]],"MMM")</f>
        <v>May</v>
      </c>
      <c r="S3797" s="1" t="str">
        <f t="shared" si="59"/>
        <v>2014</v>
      </c>
    </row>
    <row r="3798" spans="1:19">
      <c r="A3798" t="s">
        <v>3821</v>
      </c>
      <c r="B3798" s="2">
        <v>41768</v>
      </c>
      <c r="C3798" s="2" t="str">
        <f>VLOOKUP(Sales_Data17[[#This Row],[Customer Name Index]],Customer_Data[#All],2,0)</f>
        <v xml:space="preserve">Qualitest </v>
      </c>
      <c r="D3798">
        <v>19</v>
      </c>
      <c r="E3798" t="s">
        <v>3</v>
      </c>
      <c r="F3798" t="s">
        <v>8168</v>
      </c>
      <c r="G3798" t="s">
        <v>8028</v>
      </c>
      <c r="H3798" t="str">
        <f>VLOOKUP(Sales_Data17[[#This Row],[Delivery Region Index]],Regions_Table[#All],2,0)</f>
        <v>Victoria</v>
      </c>
      <c r="I3798" t="str">
        <f>VLOOKUP(Sales_Data17[[#This Row],[Delivery Region Index]],Regions_Table[#All],3,0)</f>
        <v>Mildura</v>
      </c>
      <c r="J3798">
        <v>53</v>
      </c>
      <c r="K3798">
        <v>8</v>
      </c>
      <c r="L3798" t="str">
        <f>VLOOKUP(Sales_Data17[[#This Row],[Product Description Index]],Products_Data[#All],2,0)</f>
        <v>Shoes</v>
      </c>
      <c r="M3798">
        <v>2</v>
      </c>
      <c r="N3798" s="9">
        <v>122.08888888888889</v>
      </c>
      <c r="O3798" s="9">
        <f>Sales_Data17[[#This Row],[Order Quantity]]*Sales_Data17[[#This Row],[Unit Price]]</f>
        <v>244.17777777777778</v>
      </c>
      <c r="P3798" s="9">
        <v>74.47422222222221</v>
      </c>
      <c r="Q3798" s="9">
        <f>Sales_Data17[[#This Row],[Line Total]]-(Sales_Data17[[#This Row],[Total Unit Cost]]*Sales_Data17[[#This Row],[Order Quantity]])</f>
        <v>95.229333333333358</v>
      </c>
      <c r="R3798" s="1" t="str">
        <f>TEXT(Sales_Data17[[#This Row],[OrderDate]],"MMM")</f>
        <v>May</v>
      </c>
      <c r="S3798" s="1" t="str">
        <f t="shared" si="59"/>
        <v>2014</v>
      </c>
    </row>
    <row r="3799" spans="1:19">
      <c r="A3799" t="s">
        <v>3822</v>
      </c>
      <c r="B3799" s="2">
        <v>41768</v>
      </c>
      <c r="C3799" s="2" t="str">
        <f>VLOOKUP(Sales_Data17[[#This Row],[Customer Name Index]],Customer_Data[#All],2,0)</f>
        <v>Apollo Ltd</v>
      </c>
      <c r="D3799">
        <v>11</v>
      </c>
      <c r="E3799" t="s">
        <v>4</v>
      </c>
      <c r="F3799" t="s">
        <v>8168</v>
      </c>
      <c r="G3799" t="s">
        <v>8026</v>
      </c>
      <c r="H3799" t="str">
        <f>VLOOKUP(Sales_Data17[[#This Row],[Delivery Region Index]],Regions_Table[#All],2,0)</f>
        <v>Queensland</v>
      </c>
      <c r="I3799" t="str">
        <f>VLOOKUP(Sales_Data17[[#This Row],[Delivery Region Index]],Regions_Table[#All],3,0)</f>
        <v>Gold Coast</v>
      </c>
      <c r="J3799">
        <v>31</v>
      </c>
      <c r="K3799">
        <v>5</v>
      </c>
      <c r="L3799" t="str">
        <f>VLOOKUP(Sales_Data17[[#This Row],[Product Description Index]],Products_Data[#All],2,0)</f>
        <v>Hats</v>
      </c>
      <c r="M3799">
        <v>4</v>
      </c>
      <c r="N3799" s="9">
        <v>425.07777777777778</v>
      </c>
      <c r="O3799" s="9">
        <f>Sales_Data17[[#This Row],[Order Quantity]]*Sales_Data17[[#This Row],[Unit Price]]</f>
        <v>1700.3111111111111</v>
      </c>
      <c r="P3799" s="9">
        <v>212.53888888888889</v>
      </c>
      <c r="Q3799" s="9">
        <f>Sales_Data17[[#This Row],[Line Total]]-(Sales_Data17[[#This Row],[Total Unit Cost]]*Sales_Data17[[#This Row],[Order Quantity]])</f>
        <v>850.15555555555557</v>
      </c>
      <c r="R3799" s="1" t="str">
        <f>TEXT(Sales_Data17[[#This Row],[OrderDate]],"MMM")</f>
        <v>May</v>
      </c>
      <c r="S3799" s="1" t="str">
        <f t="shared" si="59"/>
        <v>2014</v>
      </c>
    </row>
    <row r="3800" spans="1:19">
      <c r="A3800" t="s">
        <v>3823</v>
      </c>
      <c r="B3800" s="2">
        <v>41768</v>
      </c>
      <c r="C3800" s="2" t="str">
        <f>VLOOKUP(Sales_Data17[[#This Row],[Customer Name Index]],Customer_Data[#All],2,0)</f>
        <v xml:space="preserve">WakeFern </v>
      </c>
      <c r="D3800">
        <v>2</v>
      </c>
      <c r="E3800" t="s">
        <v>4</v>
      </c>
      <c r="F3800" t="s">
        <v>8168</v>
      </c>
      <c r="G3800" t="s">
        <v>8027</v>
      </c>
      <c r="H3800" t="str">
        <f>VLOOKUP(Sales_Data17[[#This Row],[Delivery Region Index]],Regions_Table[#All],2,0)</f>
        <v>New South Wales</v>
      </c>
      <c r="I3800" t="str">
        <f>VLOOKUP(Sales_Data17[[#This Row],[Delivery Region Index]],Regions_Table[#All],3,0)</f>
        <v>Broken Hill</v>
      </c>
      <c r="J3800">
        <v>5</v>
      </c>
      <c r="K3800">
        <v>1</v>
      </c>
      <c r="L3800" t="str">
        <f>VLOOKUP(Sales_Data17[[#This Row],[Product Description Index]],Products_Data[#All],2,0)</f>
        <v>Shirts</v>
      </c>
      <c r="M3800">
        <v>4</v>
      </c>
      <c r="N3800" s="9">
        <v>721.36666666666667</v>
      </c>
      <c r="O3800" s="9">
        <f>Sales_Data17[[#This Row],[Order Quantity]]*Sales_Data17[[#This Row],[Unit Price]]</f>
        <v>2885.4666666666667</v>
      </c>
      <c r="P3800" s="9">
        <v>295.76033333333334</v>
      </c>
      <c r="Q3800" s="9">
        <f>Sales_Data17[[#This Row],[Line Total]]-(Sales_Data17[[#This Row],[Total Unit Cost]]*Sales_Data17[[#This Row],[Order Quantity]])</f>
        <v>1702.4253333333334</v>
      </c>
      <c r="R3800" s="1" t="str">
        <f>TEXT(Sales_Data17[[#This Row],[OrderDate]],"MMM")</f>
        <v>May</v>
      </c>
      <c r="S3800" s="1" t="str">
        <f t="shared" si="59"/>
        <v>2014</v>
      </c>
    </row>
    <row r="3801" spans="1:19">
      <c r="A3801" t="s">
        <v>3824</v>
      </c>
      <c r="B3801" s="2">
        <v>41768</v>
      </c>
      <c r="C3801" s="2" t="str">
        <f>VLOOKUP(Sales_Data17[[#This Row],[Customer Name Index]],Customer_Data[#All],2,0)</f>
        <v>Ole Group</v>
      </c>
      <c r="D3801">
        <v>13</v>
      </c>
      <c r="E3801" t="s">
        <v>3</v>
      </c>
      <c r="F3801" t="s">
        <v>8168</v>
      </c>
      <c r="G3801" t="s">
        <v>8026</v>
      </c>
      <c r="H3801" t="str">
        <f>VLOOKUP(Sales_Data17[[#This Row],[Delivery Region Index]],Regions_Table[#All],2,0)</f>
        <v>Queensland</v>
      </c>
      <c r="I3801" t="str">
        <f>VLOOKUP(Sales_Data17[[#This Row],[Delivery Region Index]],Regions_Table[#All],3,0)</f>
        <v>Maryborough</v>
      </c>
      <c r="J3801">
        <v>37</v>
      </c>
      <c r="K3801">
        <v>6</v>
      </c>
      <c r="L3801" t="str">
        <f>VLOOKUP(Sales_Data17[[#This Row],[Product Description Index]],Products_Data[#All],2,0)</f>
        <v>Socks</v>
      </c>
      <c r="M3801">
        <v>9</v>
      </c>
      <c r="N3801" s="9">
        <v>120.60000000000001</v>
      </c>
      <c r="O3801" s="9">
        <f>Sales_Data17[[#This Row],[Order Quantity]]*Sales_Data17[[#This Row],[Unit Price]]</f>
        <v>1085.4000000000001</v>
      </c>
      <c r="P3801" s="9">
        <v>97.686000000000007</v>
      </c>
      <c r="Q3801" s="9">
        <f>Sales_Data17[[#This Row],[Line Total]]-(Sales_Data17[[#This Row],[Total Unit Cost]]*Sales_Data17[[#This Row],[Order Quantity]])</f>
        <v>206.226</v>
      </c>
      <c r="R3801" s="1" t="str">
        <f>TEXT(Sales_Data17[[#This Row],[OrderDate]],"MMM")</f>
        <v>May</v>
      </c>
      <c r="S3801" s="1" t="str">
        <f t="shared" si="59"/>
        <v>2014</v>
      </c>
    </row>
    <row r="3802" spans="1:19">
      <c r="A3802" t="s">
        <v>3825</v>
      </c>
      <c r="B3802" s="2">
        <v>41769</v>
      </c>
      <c r="C3802" s="2" t="str">
        <f>VLOOKUP(Sales_Data17[[#This Row],[Customer Name Index]],Customer_Data[#All],2,0)</f>
        <v>Avon Corp</v>
      </c>
      <c r="D3802">
        <v>1</v>
      </c>
      <c r="E3802" t="s">
        <v>4</v>
      </c>
      <c r="F3802" t="s">
        <v>8168</v>
      </c>
      <c r="G3802" t="s">
        <v>8027</v>
      </c>
      <c r="H3802" t="str">
        <f>VLOOKUP(Sales_Data17[[#This Row],[Delivery Region Index]],Regions_Table[#All],2,0)</f>
        <v>New South Wales</v>
      </c>
      <c r="I3802" t="str">
        <f>VLOOKUP(Sales_Data17[[#This Row],[Delivery Region Index]],Regions_Table[#All],3,0)</f>
        <v>Sydney</v>
      </c>
      <c r="J3802">
        <v>1</v>
      </c>
      <c r="K3802">
        <v>1</v>
      </c>
      <c r="L3802" t="str">
        <f>VLOOKUP(Sales_Data17[[#This Row],[Product Description Index]],Products_Data[#All],2,0)</f>
        <v>Shirts</v>
      </c>
      <c r="M3802">
        <v>4</v>
      </c>
      <c r="N3802" s="9">
        <v>192.06666666666669</v>
      </c>
      <c r="O3802" s="9">
        <f>Sales_Data17[[#This Row],[Order Quantity]]*Sales_Data17[[#This Row],[Unit Price]]</f>
        <v>768.26666666666677</v>
      </c>
      <c r="P3802" s="9">
        <v>113.31933333333333</v>
      </c>
      <c r="Q3802" s="9">
        <f>Sales_Data17[[#This Row],[Line Total]]-(Sales_Data17[[#This Row],[Total Unit Cost]]*Sales_Data17[[#This Row],[Order Quantity]])</f>
        <v>314.98933333333343</v>
      </c>
      <c r="R3802" s="1" t="str">
        <f>TEXT(Sales_Data17[[#This Row],[OrderDate]],"MMM")</f>
        <v>May</v>
      </c>
      <c r="S3802" s="1" t="str">
        <f t="shared" si="59"/>
        <v>2014</v>
      </c>
    </row>
    <row r="3803" spans="1:19">
      <c r="A3803" t="s">
        <v>3826</v>
      </c>
      <c r="B3803" s="2">
        <v>41769</v>
      </c>
      <c r="C3803" s="2" t="str">
        <f>VLOOKUP(Sales_Data17[[#This Row],[Customer Name Index]],Customer_Data[#All],2,0)</f>
        <v>3LAB, Ltd</v>
      </c>
      <c r="D3803">
        <v>16</v>
      </c>
      <c r="E3803" t="s">
        <v>3</v>
      </c>
      <c r="F3803" t="s">
        <v>8168</v>
      </c>
      <c r="G3803" t="s">
        <v>8025</v>
      </c>
      <c r="H3803" t="str">
        <f>VLOOKUP(Sales_Data17[[#This Row],[Delivery Region Index]],Regions_Table[#All],2,0)</f>
        <v>South Australia</v>
      </c>
      <c r="I3803" t="str">
        <f>VLOOKUP(Sales_Data17[[#This Row],[Delivery Region Index]],Regions_Table[#All],3,0)</f>
        <v>Adelaide</v>
      </c>
      <c r="J3803">
        <v>46</v>
      </c>
      <c r="K3803">
        <v>7</v>
      </c>
      <c r="L3803" t="str">
        <f>VLOOKUP(Sales_Data17[[#This Row],[Product Description Index]],Products_Data[#All],2,0)</f>
        <v>Dress Shirts</v>
      </c>
      <c r="M3803">
        <v>7</v>
      </c>
      <c r="N3803" s="9">
        <v>212.91111111111113</v>
      </c>
      <c r="O3803" s="9">
        <f>Sales_Data17[[#This Row],[Order Quantity]]*Sales_Data17[[#This Row],[Unit Price]]</f>
        <v>1490.377777777778</v>
      </c>
      <c r="P3803" s="9">
        <v>153.29599999999999</v>
      </c>
      <c r="Q3803" s="9">
        <f>Sales_Data17[[#This Row],[Line Total]]-(Sales_Data17[[#This Row],[Total Unit Cost]]*Sales_Data17[[#This Row],[Order Quantity]])</f>
        <v>417.30577777777808</v>
      </c>
      <c r="R3803" s="1" t="str">
        <f>TEXT(Sales_Data17[[#This Row],[OrderDate]],"MMM")</f>
        <v>May</v>
      </c>
      <c r="S3803" s="1" t="str">
        <f t="shared" si="59"/>
        <v>2014</v>
      </c>
    </row>
    <row r="3804" spans="1:19">
      <c r="A3804" t="s">
        <v>3827</v>
      </c>
      <c r="B3804" s="2">
        <v>41769</v>
      </c>
      <c r="C3804" s="2" t="str">
        <f>VLOOKUP(Sales_Data17[[#This Row],[Customer Name Index]],Customer_Data[#All],2,0)</f>
        <v>Eminence Corp</v>
      </c>
      <c r="D3804">
        <v>18</v>
      </c>
      <c r="E3804" t="s">
        <v>4</v>
      </c>
      <c r="F3804" t="s">
        <v>8168</v>
      </c>
      <c r="G3804" t="s">
        <v>8025</v>
      </c>
      <c r="H3804" t="str">
        <f>VLOOKUP(Sales_Data17[[#This Row],[Delivery Region Index]],Regions_Table[#All],2,0)</f>
        <v>Victoria</v>
      </c>
      <c r="I3804" t="str">
        <f>VLOOKUP(Sales_Data17[[#This Row],[Delivery Region Index]],Regions_Table[#All],3,0)</f>
        <v>Geelong</v>
      </c>
      <c r="J3804">
        <v>51</v>
      </c>
      <c r="K3804">
        <v>7</v>
      </c>
      <c r="L3804" t="str">
        <f>VLOOKUP(Sales_Data17[[#This Row],[Product Description Index]],Products_Data[#All],2,0)</f>
        <v>Dress Shirts</v>
      </c>
      <c r="M3804">
        <v>9</v>
      </c>
      <c r="N3804" s="9">
        <v>370.73333333333335</v>
      </c>
      <c r="O3804" s="9">
        <f>Sales_Data17[[#This Row],[Order Quantity]]*Sales_Data17[[#This Row],[Unit Price]]</f>
        <v>3336.6000000000004</v>
      </c>
      <c r="P3804" s="9">
        <v>274.34266666666667</v>
      </c>
      <c r="Q3804" s="9">
        <f>Sales_Data17[[#This Row],[Line Total]]-(Sales_Data17[[#This Row],[Total Unit Cost]]*Sales_Data17[[#This Row],[Order Quantity]])</f>
        <v>867.51600000000053</v>
      </c>
      <c r="R3804" s="1" t="str">
        <f>TEXT(Sales_Data17[[#This Row],[OrderDate]],"MMM")</f>
        <v>May</v>
      </c>
      <c r="S3804" s="1" t="str">
        <f t="shared" si="59"/>
        <v>2014</v>
      </c>
    </row>
    <row r="3805" spans="1:19">
      <c r="A3805" t="s">
        <v>3828</v>
      </c>
      <c r="B3805" s="2">
        <v>41769</v>
      </c>
      <c r="C3805" s="2" t="str">
        <f>VLOOKUP(Sales_Data17[[#This Row],[Customer Name Index]],Customer_Data[#All],2,0)</f>
        <v>Rochester Ltd</v>
      </c>
      <c r="D3805">
        <v>15</v>
      </c>
      <c r="E3805" t="s">
        <v>2</v>
      </c>
      <c r="F3805" t="s">
        <v>8168</v>
      </c>
      <c r="G3805" t="s">
        <v>8025</v>
      </c>
      <c r="H3805" t="str">
        <f>VLOOKUP(Sales_Data17[[#This Row],[Delivery Region Index]],Regions_Table[#All],2,0)</f>
        <v>Queensland</v>
      </c>
      <c r="I3805" t="str">
        <f>VLOOKUP(Sales_Data17[[#This Row],[Delivery Region Index]],Regions_Table[#All],3,0)</f>
        <v>Rockhampton</v>
      </c>
      <c r="J3805">
        <v>41</v>
      </c>
      <c r="K3805">
        <v>6</v>
      </c>
      <c r="L3805" t="str">
        <f>VLOOKUP(Sales_Data17[[#This Row],[Product Description Index]],Products_Data[#All],2,0)</f>
        <v>Socks</v>
      </c>
      <c r="M3805">
        <v>4</v>
      </c>
      <c r="N3805" s="9">
        <v>25.311111111111114</v>
      </c>
      <c r="O3805" s="9">
        <f>Sales_Data17[[#This Row],[Order Quantity]]*Sales_Data17[[#This Row],[Unit Price]]</f>
        <v>101.24444444444445</v>
      </c>
      <c r="P3805" s="9">
        <v>17.97088888888889</v>
      </c>
      <c r="Q3805" s="9">
        <f>Sales_Data17[[#This Row],[Line Total]]-(Sales_Data17[[#This Row],[Total Unit Cost]]*Sales_Data17[[#This Row],[Order Quantity]])</f>
        <v>29.360888888888894</v>
      </c>
      <c r="R3805" s="1" t="str">
        <f>TEXT(Sales_Data17[[#This Row],[OrderDate]],"MMM")</f>
        <v>May</v>
      </c>
      <c r="S3805" s="1" t="str">
        <f t="shared" si="59"/>
        <v>2014</v>
      </c>
    </row>
    <row r="3806" spans="1:19">
      <c r="A3806" t="s">
        <v>3829</v>
      </c>
      <c r="B3806" s="2">
        <v>41769</v>
      </c>
      <c r="C3806" s="2" t="str">
        <f>VLOOKUP(Sales_Data17[[#This Row],[Customer Name Index]],Customer_Data[#All],2,0)</f>
        <v xml:space="preserve">Linde </v>
      </c>
      <c r="D3806">
        <v>14</v>
      </c>
      <c r="E3806" t="s">
        <v>4</v>
      </c>
      <c r="F3806" t="s">
        <v>8168</v>
      </c>
      <c r="G3806" t="s">
        <v>8026</v>
      </c>
      <c r="H3806" t="str">
        <f>VLOOKUP(Sales_Data17[[#This Row],[Delivery Region Index]],Regions_Table[#All],2,0)</f>
        <v>Queensland</v>
      </c>
      <c r="I3806" t="str">
        <f>VLOOKUP(Sales_Data17[[#This Row],[Delivery Region Index]],Regions_Table[#All],3,0)</f>
        <v>Nambour</v>
      </c>
      <c r="J3806">
        <v>39</v>
      </c>
      <c r="K3806">
        <v>6</v>
      </c>
      <c r="L3806" t="str">
        <f>VLOOKUP(Sales_Data17[[#This Row],[Product Description Index]],Products_Data[#All],2,0)</f>
        <v>Socks</v>
      </c>
      <c r="M3806">
        <v>5</v>
      </c>
      <c r="N3806" s="9">
        <v>296.28888888888889</v>
      </c>
      <c r="O3806" s="9">
        <f>Sales_Data17[[#This Row],[Order Quantity]]*Sales_Data17[[#This Row],[Unit Price]]</f>
        <v>1481.4444444444443</v>
      </c>
      <c r="P3806" s="9">
        <v>204.43933333333331</v>
      </c>
      <c r="Q3806" s="9">
        <f>Sales_Data17[[#This Row],[Line Total]]-(Sales_Data17[[#This Row],[Total Unit Cost]]*Sales_Data17[[#This Row],[Order Quantity]])</f>
        <v>459.24777777777786</v>
      </c>
      <c r="R3806" s="1" t="str">
        <f>TEXT(Sales_Data17[[#This Row],[OrderDate]],"MMM")</f>
        <v>May</v>
      </c>
      <c r="S3806" s="1" t="str">
        <f t="shared" si="59"/>
        <v>2014</v>
      </c>
    </row>
    <row r="3807" spans="1:19">
      <c r="A3807" t="s">
        <v>3830</v>
      </c>
      <c r="B3807" s="2">
        <v>41770</v>
      </c>
      <c r="C3807" s="2" t="str">
        <f>VLOOKUP(Sales_Data17[[#This Row],[Customer Name Index]],Customer_Data[#All],2,0)</f>
        <v>Medsep Group</v>
      </c>
      <c r="D3807">
        <v>8</v>
      </c>
      <c r="E3807" t="s">
        <v>4</v>
      </c>
      <c r="F3807" t="s">
        <v>8168</v>
      </c>
      <c r="G3807" t="s">
        <v>8027</v>
      </c>
      <c r="H3807" t="str">
        <f>VLOOKUP(Sales_Data17[[#This Row],[Delivery Region Index]],Regions_Table[#All],2,0)</f>
        <v>New South Wales</v>
      </c>
      <c r="I3807" t="str">
        <f>VLOOKUP(Sales_Data17[[#This Row],[Delivery Region Index]],Regions_Table[#All],3,0)</f>
        <v>Tamworth</v>
      </c>
      <c r="J3807">
        <v>21</v>
      </c>
      <c r="K3807">
        <v>3</v>
      </c>
      <c r="L3807" t="str">
        <f>VLOOKUP(Sales_Data17[[#This Row],[Product Description Index]],Products_Data[#All],2,0)</f>
        <v>Sunglasses</v>
      </c>
      <c r="M3807">
        <v>3</v>
      </c>
      <c r="N3807" s="9">
        <v>18.611111111111111</v>
      </c>
      <c r="O3807" s="9">
        <f>Sales_Data17[[#This Row],[Order Quantity]]*Sales_Data17[[#This Row],[Unit Price]]</f>
        <v>55.833333333333329</v>
      </c>
      <c r="P3807" s="9">
        <v>12.469444444444445</v>
      </c>
      <c r="Q3807" s="9">
        <f>Sales_Data17[[#This Row],[Line Total]]-(Sales_Data17[[#This Row],[Total Unit Cost]]*Sales_Data17[[#This Row],[Order Quantity]])</f>
        <v>18.424999999999997</v>
      </c>
      <c r="R3807" s="1" t="str">
        <f>TEXT(Sales_Data17[[#This Row],[OrderDate]],"MMM")</f>
        <v>May</v>
      </c>
      <c r="S3807" s="1" t="str">
        <f t="shared" si="59"/>
        <v>2014</v>
      </c>
    </row>
    <row r="3808" spans="1:19">
      <c r="A3808" t="s">
        <v>3831</v>
      </c>
      <c r="B3808" s="2">
        <v>41770</v>
      </c>
      <c r="C3808" s="2" t="str">
        <f>VLOOKUP(Sales_Data17[[#This Row],[Customer Name Index]],Customer_Data[#All],2,0)</f>
        <v>3LAB, Ltd</v>
      </c>
      <c r="D3808">
        <v>16</v>
      </c>
      <c r="E3808" t="s">
        <v>2</v>
      </c>
      <c r="F3808" t="s">
        <v>8168</v>
      </c>
      <c r="G3808" t="s">
        <v>8025</v>
      </c>
      <c r="H3808" t="str">
        <f>VLOOKUP(Sales_Data17[[#This Row],[Delivery Region Index]],Regions_Table[#All],2,0)</f>
        <v>Queensland</v>
      </c>
      <c r="I3808" t="str">
        <f>VLOOKUP(Sales_Data17[[#This Row],[Delivery Region Index]],Regions_Table[#All],3,0)</f>
        <v>Townsville</v>
      </c>
      <c r="J3808">
        <v>45</v>
      </c>
      <c r="K3808">
        <v>7</v>
      </c>
      <c r="L3808" t="str">
        <f>VLOOKUP(Sales_Data17[[#This Row],[Product Description Index]],Products_Data[#All],2,0)</f>
        <v>Dress Shirts</v>
      </c>
      <c r="M3808">
        <v>9</v>
      </c>
      <c r="N3808" s="9">
        <v>423.5888888888889</v>
      </c>
      <c r="O3808" s="9">
        <f>Sales_Data17[[#This Row],[Order Quantity]]*Sales_Data17[[#This Row],[Unit Price]]</f>
        <v>3812.3</v>
      </c>
      <c r="P3808" s="9">
        <v>292.27633333333335</v>
      </c>
      <c r="Q3808" s="9">
        <f>Sales_Data17[[#This Row],[Line Total]]-(Sales_Data17[[#This Row],[Total Unit Cost]]*Sales_Data17[[#This Row],[Order Quantity]])</f>
        <v>1181.8130000000001</v>
      </c>
      <c r="R3808" s="1" t="str">
        <f>TEXT(Sales_Data17[[#This Row],[OrderDate]],"MMM")</f>
        <v>May</v>
      </c>
      <c r="S3808" s="1" t="str">
        <f t="shared" si="59"/>
        <v>2014</v>
      </c>
    </row>
    <row r="3809" spans="1:19">
      <c r="A3809" t="s">
        <v>3832</v>
      </c>
      <c r="B3809" s="2">
        <v>41770</v>
      </c>
      <c r="C3809" s="2" t="str">
        <f>VLOOKUP(Sales_Data17[[#This Row],[Customer Name Index]],Customer_Data[#All],2,0)</f>
        <v>Apollo Ltd</v>
      </c>
      <c r="D3809">
        <v>11</v>
      </c>
      <c r="E3809" t="s">
        <v>4</v>
      </c>
      <c r="F3809" t="s">
        <v>8168</v>
      </c>
      <c r="G3809" t="s">
        <v>8026</v>
      </c>
      <c r="H3809" t="str">
        <f>VLOOKUP(Sales_Data17[[#This Row],[Delivery Region Index]],Regions_Table[#All],2,0)</f>
        <v>Queensland</v>
      </c>
      <c r="I3809" t="str">
        <f>VLOOKUP(Sales_Data17[[#This Row],[Delivery Region Index]],Regions_Table[#All],3,0)</f>
        <v>Gold Coast</v>
      </c>
      <c r="J3809">
        <v>31</v>
      </c>
      <c r="K3809">
        <v>5</v>
      </c>
      <c r="L3809" t="str">
        <f>VLOOKUP(Sales_Data17[[#This Row],[Product Description Index]],Products_Data[#All],2,0)</f>
        <v>Hats</v>
      </c>
      <c r="M3809">
        <v>6</v>
      </c>
      <c r="N3809" s="9">
        <v>349.88888888888891</v>
      </c>
      <c r="O3809" s="9">
        <f>Sales_Data17[[#This Row],[Order Quantity]]*Sales_Data17[[#This Row],[Unit Price]]</f>
        <v>2099.3333333333335</v>
      </c>
      <c r="P3809" s="9">
        <v>216.93111111111111</v>
      </c>
      <c r="Q3809" s="9">
        <f>Sales_Data17[[#This Row],[Line Total]]-(Sales_Data17[[#This Row],[Total Unit Cost]]*Sales_Data17[[#This Row],[Order Quantity]])</f>
        <v>797.7466666666669</v>
      </c>
      <c r="R3809" s="1" t="str">
        <f>TEXT(Sales_Data17[[#This Row],[OrderDate]],"MMM")</f>
        <v>May</v>
      </c>
      <c r="S3809" s="1" t="str">
        <f t="shared" si="59"/>
        <v>2014</v>
      </c>
    </row>
    <row r="3810" spans="1:19">
      <c r="A3810" t="s">
        <v>3833</v>
      </c>
      <c r="B3810" s="2">
        <v>41770</v>
      </c>
      <c r="C3810" s="2" t="str">
        <f>VLOOKUP(Sales_Data17[[#This Row],[Customer Name Index]],Customer_Data[#All],2,0)</f>
        <v>Pacific Ltd</v>
      </c>
      <c r="D3810">
        <v>20</v>
      </c>
      <c r="E3810" t="s">
        <v>2</v>
      </c>
      <c r="F3810" t="s">
        <v>8168</v>
      </c>
      <c r="G3810" t="s">
        <v>8028</v>
      </c>
      <c r="H3810" t="str">
        <f>VLOOKUP(Sales_Data17[[#This Row],[Delivery Region Index]],Regions_Table[#All],2,0)</f>
        <v>Victoria</v>
      </c>
      <c r="I3810" t="str">
        <f>VLOOKUP(Sales_Data17[[#This Row],[Delivery Region Index]],Regions_Table[#All],3,0)</f>
        <v>Wodonga</v>
      </c>
      <c r="J3810">
        <v>58</v>
      </c>
      <c r="K3810">
        <v>8</v>
      </c>
      <c r="L3810" t="str">
        <f>VLOOKUP(Sales_Data17[[#This Row],[Product Description Index]],Products_Data[#All],2,0)</f>
        <v>Shoes</v>
      </c>
      <c r="M3810">
        <v>1</v>
      </c>
      <c r="N3810" s="9">
        <v>431.77777777777777</v>
      </c>
      <c r="O3810" s="9">
        <f>Sales_Data17[[#This Row],[Order Quantity]]*Sales_Data17[[#This Row],[Unit Price]]</f>
        <v>431.77777777777777</v>
      </c>
      <c r="P3810" s="9">
        <v>181.34666666666666</v>
      </c>
      <c r="Q3810" s="9">
        <f>Sales_Data17[[#This Row],[Line Total]]-(Sales_Data17[[#This Row],[Total Unit Cost]]*Sales_Data17[[#This Row],[Order Quantity]])</f>
        <v>250.43111111111111</v>
      </c>
      <c r="R3810" s="1" t="str">
        <f>TEXT(Sales_Data17[[#This Row],[OrderDate]],"MMM")</f>
        <v>May</v>
      </c>
      <c r="S3810" s="1" t="str">
        <f t="shared" si="59"/>
        <v>2014</v>
      </c>
    </row>
    <row r="3811" spans="1:19">
      <c r="A3811" t="s">
        <v>3834</v>
      </c>
      <c r="B3811" s="2">
        <v>41770</v>
      </c>
      <c r="C3811" s="2" t="str">
        <f>VLOOKUP(Sales_Data17[[#This Row],[Customer Name Index]],Customer_Data[#All],2,0)</f>
        <v>Procter Corp</v>
      </c>
      <c r="D3811">
        <v>5</v>
      </c>
      <c r="E3811" t="s">
        <v>3</v>
      </c>
      <c r="F3811" t="s">
        <v>8168</v>
      </c>
      <c r="G3811" t="s">
        <v>8027</v>
      </c>
      <c r="H3811" t="str">
        <f>VLOOKUP(Sales_Data17[[#This Row],[Delivery Region Index]],Regions_Table[#All],2,0)</f>
        <v>New South Wales</v>
      </c>
      <c r="I3811" t="str">
        <f>VLOOKUP(Sales_Data17[[#This Row],[Delivery Region Index]],Regions_Table[#All],3,0)</f>
        <v>Lismore</v>
      </c>
      <c r="J3811">
        <v>14</v>
      </c>
      <c r="K3811">
        <v>2</v>
      </c>
      <c r="L3811" t="str">
        <f>VLOOKUP(Sales_Data17[[#This Row],[Product Description Index]],Products_Data[#All],2,0)</f>
        <v>Pants</v>
      </c>
      <c r="M3811">
        <v>7</v>
      </c>
      <c r="N3811" s="9">
        <v>588.11111111111109</v>
      </c>
      <c r="O3811" s="9">
        <f>Sales_Data17[[#This Row],[Order Quantity]]*Sales_Data17[[#This Row],[Unit Price]]</f>
        <v>4116.7777777777774</v>
      </c>
      <c r="P3811" s="9">
        <v>276.41222222222223</v>
      </c>
      <c r="Q3811" s="9">
        <f>Sales_Data17[[#This Row],[Line Total]]-(Sales_Data17[[#This Row],[Total Unit Cost]]*Sales_Data17[[#This Row],[Order Quantity]])</f>
        <v>2181.8922222222218</v>
      </c>
      <c r="R3811" s="1" t="str">
        <f>TEXT(Sales_Data17[[#This Row],[OrderDate]],"MMM")</f>
        <v>May</v>
      </c>
      <c r="S3811" s="1" t="str">
        <f t="shared" si="59"/>
        <v>2014</v>
      </c>
    </row>
    <row r="3812" spans="1:19">
      <c r="A3812" t="s">
        <v>3835</v>
      </c>
      <c r="B3812" s="2">
        <v>41770</v>
      </c>
      <c r="C3812" s="2" t="str">
        <f>VLOOKUP(Sales_Data17[[#This Row],[Customer Name Index]],Customer_Data[#All],2,0)</f>
        <v>3LAB, Ltd</v>
      </c>
      <c r="D3812">
        <v>16</v>
      </c>
      <c r="E3812" t="s">
        <v>4</v>
      </c>
      <c r="F3812" t="s">
        <v>8168</v>
      </c>
      <c r="G3812" t="s">
        <v>8025</v>
      </c>
      <c r="H3812" t="str">
        <f>VLOOKUP(Sales_Data17[[#This Row],[Delivery Region Index]],Regions_Table[#All],2,0)</f>
        <v>South Australia</v>
      </c>
      <c r="I3812" t="str">
        <f>VLOOKUP(Sales_Data17[[#This Row],[Delivery Region Index]],Regions_Table[#All],3,0)</f>
        <v>Adelaide</v>
      </c>
      <c r="J3812">
        <v>46</v>
      </c>
      <c r="K3812">
        <v>7</v>
      </c>
      <c r="L3812" t="str">
        <f>VLOOKUP(Sales_Data17[[#This Row],[Product Description Index]],Products_Data[#All],2,0)</f>
        <v>Dress Shirts</v>
      </c>
      <c r="M3812">
        <v>5</v>
      </c>
      <c r="N3812" s="9">
        <v>116.13333333333334</v>
      </c>
      <c r="O3812" s="9">
        <f>Sales_Data17[[#This Row],[Order Quantity]]*Sales_Data17[[#This Row],[Unit Price]]</f>
        <v>580.66666666666674</v>
      </c>
      <c r="P3812" s="9">
        <v>91.745333333333349</v>
      </c>
      <c r="Q3812" s="9">
        <f>Sales_Data17[[#This Row],[Line Total]]-(Sales_Data17[[#This Row],[Total Unit Cost]]*Sales_Data17[[#This Row],[Order Quantity]])</f>
        <v>121.94</v>
      </c>
      <c r="R3812" s="1" t="str">
        <f>TEXT(Sales_Data17[[#This Row],[OrderDate]],"MMM")</f>
        <v>May</v>
      </c>
      <c r="S3812" s="1" t="str">
        <f t="shared" si="59"/>
        <v>2014</v>
      </c>
    </row>
    <row r="3813" spans="1:19">
      <c r="A3813" t="s">
        <v>3836</v>
      </c>
      <c r="B3813" s="2">
        <v>41771</v>
      </c>
      <c r="C3813" s="2" t="str">
        <f>VLOOKUP(Sales_Data17[[#This Row],[Customer Name Index]],Customer_Data[#All],2,0)</f>
        <v>Pure Group</v>
      </c>
      <c r="D3813">
        <v>17</v>
      </c>
      <c r="E3813" t="s">
        <v>4</v>
      </c>
      <c r="F3813" t="s">
        <v>8168</v>
      </c>
      <c r="G3813" t="s">
        <v>8025</v>
      </c>
      <c r="H3813" t="str">
        <f>VLOOKUP(Sales_Data17[[#This Row],[Delivery Region Index]],Regions_Table[#All],2,0)</f>
        <v>Victoria</v>
      </c>
      <c r="I3813" t="str">
        <f>VLOOKUP(Sales_Data17[[#This Row],[Delivery Region Index]],Regions_Table[#All],3,0)</f>
        <v>Melbourne</v>
      </c>
      <c r="J3813">
        <v>47</v>
      </c>
      <c r="K3813">
        <v>7</v>
      </c>
      <c r="L3813" t="str">
        <f>VLOOKUP(Sales_Data17[[#This Row],[Product Description Index]],Products_Data[#All],2,0)</f>
        <v>Dress Shirts</v>
      </c>
      <c r="M3813">
        <v>2</v>
      </c>
      <c r="N3813" s="9">
        <v>375.20000000000005</v>
      </c>
      <c r="O3813" s="9">
        <f>Sales_Data17[[#This Row],[Order Quantity]]*Sales_Data17[[#This Row],[Unit Price]]</f>
        <v>750.40000000000009</v>
      </c>
      <c r="P3813" s="9">
        <v>225.12</v>
      </c>
      <c r="Q3813" s="9">
        <f>Sales_Data17[[#This Row],[Line Total]]-(Sales_Data17[[#This Row],[Total Unit Cost]]*Sales_Data17[[#This Row],[Order Quantity]])</f>
        <v>300.16000000000008</v>
      </c>
      <c r="R3813" s="1" t="str">
        <f>TEXT(Sales_Data17[[#This Row],[OrderDate]],"MMM")</f>
        <v>May</v>
      </c>
      <c r="S3813" s="1" t="str">
        <f t="shared" si="59"/>
        <v>2014</v>
      </c>
    </row>
    <row r="3814" spans="1:19">
      <c r="A3814" t="s">
        <v>3837</v>
      </c>
      <c r="B3814" s="2">
        <v>41771</v>
      </c>
      <c r="C3814" s="2" t="str">
        <f>VLOOKUP(Sales_Data17[[#This Row],[Customer Name Index]],Customer_Data[#All],2,0)</f>
        <v xml:space="preserve">Ei </v>
      </c>
      <c r="D3814">
        <v>9</v>
      </c>
      <c r="E3814" t="s">
        <v>4</v>
      </c>
      <c r="F3814" t="s">
        <v>8168</v>
      </c>
      <c r="G3814" t="s">
        <v>8027</v>
      </c>
      <c r="H3814" t="str">
        <f>VLOOKUP(Sales_Data17[[#This Row],[Delivery Region Index]],Regions_Table[#All],2,0)</f>
        <v>New South Wales</v>
      </c>
      <c r="I3814" t="str">
        <f>VLOOKUP(Sales_Data17[[#This Row],[Delivery Region Index]],Regions_Table[#All],3,0)</f>
        <v>Wyong</v>
      </c>
      <c r="J3814">
        <v>25</v>
      </c>
      <c r="K3814">
        <v>4</v>
      </c>
      <c r="L3814" t="str">
        <f>VLOOKUP(Sales_Data17[[#This Row],[Product Description Index]],Products_Data[#All],2,0)</f>
        <v>Jeans</v>
      </c>
      <c r="M3814">
        <v>3</v>
      </c>
      <c r="N3814" s="9">
        <v>196.53333333333333</v>
      </c>
      <c r="O3814" s="9">
        <f>Sales_Data17[[#This Row],[Order Quantity]]*Sales_Data17[[#This Row],[Unit Price]]</f>
        <v>589.6</v>
      </c>
      <c r="P3814" s="9">
        <v>129.71200000000002</v>
      </c>
      <c r="Q3814" s="9">
        <f>Sales_Data17[[#This Row],[Line Total]]-(Sales_Data17[[#This Row],[Total Unit Cost]]*Sales_Data17[[#This Row],[Order Quantity]])</f>
        <v>200.46399999999994</v>
      </c>
      <c r="R3814" s="1" t="str">
        <f>TEXT(Sales_Data17[[#This Row],[OrderDate]],"MMM")</f>
        <v>May</v>
      </c>
      <c r="S3814" s="1" t="str">
        <f t="shared" si="59"/>
        <v>2014</v>
      </c>
    </row>
    <row r="3815" spans="1:19">
      <c r="A3815" t="s">
        <v>3838</v>
      </c>
      <c r="B3815" s="2">
        <v>41771</v>
      </c>
      <c r="C3815" s="2" t="str">
        <f>VLOOKUP(Sales_Data17[[#This Row],[Customer Name Index]],Customer_Data[#All],2,0)</f>
        <v>21st Ltd</v>
      </c>
      <c r="D3815">
        <v>10</v>
      </c>
      <c r="E3815" t="s">
        <v>4</v>
      </c>
      <c r="F3815" t="s">
        <v>8168</v>
      </c>
      <c r="G3815" t="s">
        <v>8027</v>
      </c>
      <c r="H3815" t="str">
        <f>VLOOKUP(Sales_Data17[[#This Row],[Delivery Region Index]],Regions_Table[#All],2,0)</f>
        <v>Queensland</v>
      </c>
      <c r="I3815" t="str">
        <f>VLOOKUP(Sales_Data17[[#This Row],[Delivery Region Index]],Regions_Table[#All],3,0)</f>
        <v>Bundaberg</v>
      </c>
      <c r="J3815">
        <v>27</v>
      </c>
      <c r="K3815">
        <v>4</v>
      </c>
      <c r="L3815" t="str">
        <f>VLOOKUP(Sales_Data17[[#This Row],[Product Description Index]],Products_Data[#All],2,0)</f>
        <v>Jeans</v>
      </c>
      <c r="M3815">
        <v>8</v>
      </c>
      <c r="N3815" s="9">
        <v>259.06666666666666</v>
      </c>
      <c r="O3815" s="9">
        <f>Sales_Data17[[#This Row],[Order Quantity]]*Sales_Data17[[#This Row],[Unit Price]]</f>
        <v>2072.5333333333333</v>
      </c>
      <c r="P3815" s="9">
        <v>186.52799999999999</v>
      </c>
      <c r="Q3815" s="9">
        <f>Sales_Data17[[#This Row],[Line Total]]-(Sales_Data17[[#This Row],[Total Unit Cost]]*Sales_Data17[[#This Row],[Order Quantity]])</f>
        <v>580.30933333333337</v>
      </c>
      <c r="R3815" s="1" t="str">
        <f>TEXT(Sales_Data17[[#This Row],[OrderDate]],"MMM")</f>
        <v>May</v>
      </c>
      <c r="S3815" s="1" t="str">
        <f t="shared" si="59"/>
        <v>2014</v>
      </c>
    </row>
    <row r="3816" spans="1:19">
      <c r="A3816" t="s">
        <v>3839</v>
      </c>
      <c r="B3816" s="2">
        <v>41771</v>
      </c>
      <c r="C3816" s="2" t="str">
        <f>VLOOKUP(Sales_Data17[[#This Row],[Customer Name Index]],Customer_Data[#All],2,0)</f>
        <v>Eminence Corp</v>
      </c>
      <c r="D3816">
        <v>18</v>
      </c>
      <c r="E3816" t="s">
        <v>4</v>
      </c>
      <c r="F3816" t="s">
        <v>8168</v>
      </c>
      <c r="G3816" t="s">
        <v>8025</v>
      </c>
      <c r="H3816" t="str">
        <f>VLOOKUP(Sales_Data17[[#This Row],[Delivery Region Index]],Regions_Table[#All],2,0)</f>
        <v>Victoria</v>
      </c>
      <c r="I3816" t="str">
        <f>VLOOKUP(Sales_Data17[[#This Row],[Delivery Region Index]],Regions_Table[#All],3,0)</f>
        <v>Bendigo</v>
      </c>
      <c r="J3816">
        <v>50</v>
      </c>
      <c r="K3816">
        <v>7</v>
      </c>
      <c r="L3816" t="str">
        <f>VLOOKUP(Sales_Data17[[#This Row],[Product Description Index]],Products_Data[#All],2,0)</f>
        <v>Dress Shirts</v>
      </c>
      <c r="M3816">
        <v>8</v>
      </c>
      <c r="N3816" s="9">
        <v>121.34444444444446</v>
      </c>
      <c r="O3816" s="9">
        <f>Sales_Data17[[#This Row],[Order Quantity]]*Sales_Data17[[#This Row],[Unit Price]]</f>
        <v>970.7555555555557</v>
      </c>
      <c r="P3816" s="9">
        <v>57.031888888888894</v>
      </c>
      <c r="Q3816" s="9">
        <f>Sales_Data17[[#This Row],[Line Total]]-(Sales_Data17[[#This Row],[Total Unit Cost]]*Sales_Data17[[#This Row],[Order Quantity]])</f>
        <v>514.50044444444461</v>
      </c>
      <c r="R3816" s="1" t="str">
        <f>TEXT(Sales_Data17[[#This Row],[OrderDate]],"MMM")</f>
        <v>May</v>
      </c>
      <c r="S3816" s="1" t="str">
        <f t="shared" si="59"/>
        <v>2014</v>
      </c>
    </row>
    <row r="3817" spans="1:19">
      <c r="A3817" t="s">
        <v>3840</v>
      </c>
      <c r="B3817" s="2">
        <v>41771</v>
      </c>
      <c r="C3817" s="2" t="str">
        <f>VLOOKUP(Sales_Data17[[#This Row],[Customer Name Index]],Customer_Data[#All],2,0)</f>
        <v xml:space="preserve">Medline </v>
      </c>
      <c r="D3817">
        <v>12</v>
      </c>
      <c r="E3817" t="s">
        <v>4</v>
      </c>
      <c r="F3817" t="s">
        <v>8168</v>
      </c>
      <c r="G3817" t="s">
        <v>8026</v>
      </c>
      <c r="H3817" t="str">
        <f>VLOOKUP(Sales_Data17[[#This Row],[Delivery Region Index]],Regions_Table[#All],2,0)</f>
        <v>Queensland</v>
      </c>
      <c r="I3817" t="str">
        <f>VLOOKUP(Sales_Data17[[#This Row],[Delivery Region Index]],Regions_Table[#All],3,0)</f>
        <v>Ipswich</v>
      </c>
      <c r="J3817">
        <v>34</v>
      </c>
      <c r="K3817">
        <v>5</v>
      </c>
      <c r="L3817" t="str">
        <f>VLOOKUP(Sales_Data17[[#This Row],[Product Description Index]],Products_Data[#All],2,0)</f>
        <v>Hats</v>
      </c>
      <c r="M3817">
        <v>1</v>
      </c>
      <c r="N3817" s="9">
        <v>270.23333333333335</v>
      </c>
      <c r="O3817" s="9">
        <f>Sales_Data17[[#This Row],[Order Quantity]]*Sales_Data17[[#This Row],[Unit Price]]</f>
        <v>270.23333333333335</v>
      </c>
      <c r="P3817" s="9">
        <v>210.78200000000001</v>
      </c>
      <c r="Q3817" s="9">
        <f>Sales_Data17[[#This Row],[Line Total]]-(Sales_Data17[[#This Row],[Total Unit Cost]]*Sales_Data17[[#This Row],[Order Quantity]])</f>
        <v>59.451333333333338</v>
      </c>
      <c r="R3817" s="1" t="str">
        <f>TEXT(Sales_Data17[[#This Row],[OrderDate]],"MMM")</f>
        <v>May</v>
      </c>
      <c r="S3817" s="1" t="str">
        <f t="shared" si="59"/>
        <v>2014</v>
      </c>
    </row>
    <row r="3818" spans="1:19">
      <c r="A3818" t="s">
        <v>3841</v>
      </c>
      <c r="B3818" s="2">
        <v>41771</v>
      </c>
      <c r="C3818" s="2" t="str">
        <f>VLOOKUP(Sales_Data17[[#This Row],[Customer Name Index]],Customer_Data[#All],2,0)</f>
        <v>Medsep Group</v>
      </c>
      <c r="D3818">
        <v>8</v>
      </c>
      <c r="E3818" t="s">
        <v>3</v>
      </c>
      <c r="F3818" t="s">
        <v>8168</v>
      </c>
      <c r="G3818" t="s">
        <v>8027</v>
      </c>
      <c r="H3818" t="str">
        <f>VLOOKUP(Sales_Data17[[#This Row],[Delivery Region Index]],Regions_Table[#All],2,0)</f>
        <v>New South Wales</v>
      </c>
      <c r="I3818" t="str">
        <f>VLOOKUP(Sales_Data17[[#This Row],[Delivery Region Index]],Regions_Table[#All],3,0)</f>
        <v>Wagga Wagga</v>
      </c>
      <c r="J3818">
        <v>23</v>
      </c>
      <c r="K3818">
        <v>4</v>
      </c>
      <c r="L3818" t="str">
        <f>VLOOKUP(Sales_Data17[[#This Row],[Product Description Index]],Products_Data[#All],2,0)</f>
        <v>Jeans</v>
      </c>
      <c r="M3818">
        <v>5</v>
      </c>
      <c r="N3818" s="9">
        <v>81.888888888888886</v>
      </c>
      <c r="O3818" s="9">
        <f>Sales_Data17[[#This Row],[Order Quantity]]*Sales_Data17[[#This Row],[Unit Price]]</f>
        <v>409.44444444444446</v>
      </c>
      <c r="P3818" s="9">
        <v>58.141111111111108</v>
      </c>
      <c r="Q3818" s="9">
        <f>Sales_Data17[[#This Row],[Line Total]]-(Sales_Data17[[#This Row],[Total Unit Cost]]*Sales_Data17[[#This Row],[Order Quantity]])</f>
        <v>118.73888888888894</v>
      </c>
      <c r="R3818" s="1" t="str">
        <f>TEXT(Sales_Data17[[#This Row],[OrderDate]],"MMM")</f>
        <v>May</v>
      </c>
      <c r="S3818" s="1" t="str">
        <f t="shared" si="59"/>
        <v>2014</v>
      </c>
    </row>
    <row r="3819" spans="1:19">
      <c r="A3819" t="s">
        <v>3842</v>
      </c>
      <c r="B3819" s="2">
        <v>41771</v>
      </c>
      <c r="C3819" s="2" t="str">
        <f>VLOOKUP(Sales_Data17[[#This Row],[Customer Name Index]],Customer_Data[#All],2,0)</f>
        <v>Avon Corp</v>
      </c>
      <c r="D3819">
        <v>1</v>
      </c>
      <c r="E3819" t="s">
        <v>4</v>
      </c>
      <c r="F3819" t="s">
        <v>8168</v>
      </c>
      <c r="G3819" t="s">
        <v>8027</v>
      </c>
      <c r="H3819" t="str">
        <f>VLOOKUP(Sales_Data17[[#This Row],[Delivery Region Index]],Regions_Table[#All],2,0)</f>
        <v>New South Wales</v>
      </c>
      <c r="I3819" t="str">
        <f>VLOOKUP(Sales_Data17[[#This Row],[Delivery Region Index]],Regions_Table[#All],3,0)</f>
        <v>Sydney</v>
      </c>
      <c r="J3819">
        <v>1</v>
      </c>
      <c r="K3819">
        <v>1</v>
      </c>
      <c r="L3819" t="str">
        <f>VLOOKUP(Sales_Data17[[#This Row],[Product Description Index]],Products_Data[#All],2,0)</f>
        <v>Shirts</v>
      </c>
      <c r="M3819">
        <v>9</v>
      </c>
      <c r="N3819" s="9">
        <v>122.83333333333333</v>
      </c>
      <c r="O3819" s="9">
        <f>Sales_Data17[[#This Row],[Order Quantity]]*Sales_Data17[[#This Row],[Unit Price]]</f>
        <v>1105.5</v>
      </c>
      <c r="P3819" s="9">
        <v>94.581666666666663</v>
      </c>
      <c r="Q3819" s="9">
        <f>Sales_Data17[[#This Row],[Line Total]]-(Sales_Data17[[#This Row],[Total Unit Cost]]*Sales_Data17[[#This Row],[Order Quantity]])</f>
        <v>254.26499999999999</v>
      </c>
      <c r="R3819" s="1" t="str">
        <f>TEXT(Sales_Data17[[#This Row],[OrderDate]],"MMM")</f>
        <v>May</v>
      </c>
      <c r="S3819" s="1" t="str">
        <f t="shared" si="59"/>
        <v>2014</v>
      </c>
    </row>
    <row r="3820" spans="1:19">
      <c r="A3820" t="s">
        <v>3843</v>
      </c>
      <c r="B3820" s="2">
        <v>41772</v>
      </c>
      <c r="C3820" s="2" t="str">
        <f>VLOOKUP(Sales_Data17[[#This Row],[Customer Name Index]],Customer_Data[#All],2,0)</f>
        <v>Elorac, Corp</v>
      </c>
      <c r="D3820">
        <v>3</v>
      </c>
      <c r="E3820" t="s">
        <v>4</v>
      </c>
      <c r="F3820" t="s">
        <v>8168</v>
      </c>
      <c r="G3820" t="s">
        <v>8027</v>
      </c>
      <c r="H3820" t="str">
        <f>VLOOKUP(Sales_Data17[[#This Row],[Delivery Region Index]],Regions_Table[#All],2,0)</f>
        <v>New South Wales</v>
      </c>
      <c r="I3820" t="str">
        <f>VLOOKUP(Sales_Data17[[#This Row],[Delivery Region Index]],Regions_Table[#All],3,0)</f>
        <v>Dubbo</v>
      </c>
      <c r="J3820">
        <v>8</v>
      </c>
      <c r="K3820">
        <v>2</v>
      </c>
      <c r="L3820" t="str">
        <f>VLOOKUP(Sales_Data17[[#This Row],[Product Description Index]],Products_Data[#All],2,0)</f>
        <v>Pants</v>
      </c>
      <c r="M3820">
        <v>6</v>
      </c>
      <c r="N3820" s="9">
        <v>311.92222222222222</v>
      </c>
      <c r="O3820" s="9">
        <f>Sales_Data17[[#This Row],[Order Quantity]]*Sales_Data17[[#This Row],[Unit Price]]</f>
        <v>1871.5333333333333</v>
      </c>
      <c r="P3820" s="9">
        <v>227.70322222222225</v>
      </c>
      <c r="Q3820" s="9">
        <f>Sales_Data17[[#This Row],[Line Total]]-(Sales_Data17[[#This Row],[Total Unit Cost]]*Sales_Data17[[#This Row],[Order Quantity]])</f>
        <v>505.31399999999985</v>
      </c>
      <c r="R3820" s="1" t="str">
        <f>TEXT(Sales_Data17[[#This Row],[OrderDate]],"MMM")</f>
        <v>May</v>
      </c>
      <c r="S3820" s="1" t="str">
        <f t="shared" si="59"/>
        <v>2014</v>
      </c>
    </row>
    <row r="3821" spans="1:19">
      <c r="A3821" t="s">
        <v>3844</v>
      </c>
      <c r="B3821" s="2">
        <v>41772</v>
      </c>
      <c r="C3821" s="2" t="str">
        <f>VLOOKUP(Sales_Data17[[#This Row],[Customer Name Index]],Customer_Data[#All],2,0)</f>
        <v>Procter Corp</v>
      </c>
      <c r="D3821">
        <v>5</v>
      </c>
      <c r="E3821" t="s">
        <v>2</v>
      </c>
      <c r="F3821" t="s">
        <v>8168</v>
      </c>
      <c r="G3821" t="s">
        <v>8027</v>
      </c>
      <c r="H3821" t="str">
        <f>VLOOKUP(Sales_Data17[[#This Row],[Delivery Region Index]],Regions_Table[#All],2,0)</f>
        <v>New South Wales</v>
      </c>
      <c r="I3821" t="str">
        <f>VLOOKUP(Sales_Data17[[#This Row],[Delivery Region Index]],Regions_Table[#All],3,0)</f>
        <v>Lake Macquarie</v>
      </c>
      <c r="J3821">
        <v>13</v>
      </c>
      <c r="K3821">
        <v>2</v>
      </c>
      <c r="L3821" t="str">
        <f>VLOOKUP(Sales_Data17[[#This Row],[Product Description Index]],Products_Data[#All],2,0)</f>
        <v>Pants</v>
      </c>
      <c r="M3821">
        <v>9</v>
      </c>
      <c r="N3821" s="9">
        <v>253.85555555555558</v>
      </c>
      <c r="O3821" s="9">
        <f>Sales_Data17[[#This Row],[Order Quantity]]*Sales_Data17[[#This Row],[Unit Price]]</f>
        <v>2284.7000000000003</v>
      </c>
      <c r="P3821" s="9">
        <v>187.85311111111113</v>
      </c>
      <c r="Q3821" s="9">
        <f>Sales_Data17[[#This Row],[Line Total]]-(Sales_Data17[[#This Row],[Total Unit Cost]]*Sales_Data17[[#This Row],[Order Quantity]])</f>
        <v>594.02200000000016</v>
      </c>
      <c r="R3821" s="1" t="str">
        <f>TEXT(Sales_Data17[[#This Row],[OrderDate]],"MMM")</f>
        <v>May</v>
      </c>
      <c r="S3821" s="1" t="str">
        <f t="shared" si="59"/>
        <v>2014</v>
      </c>
    </row>
    <row r="3822" spans="1:19">
      <c r="A3822" t="s">
        <v>3845</v>
      </c>
      <c r="B3822" s="2">
        <v>41772</v>
      </c>
      <c r="C3822" s="2" t="str">
        <f>VLOOKUP(Sales_Data17[[#This Row],[Customer Name Index]],Customer_Data[#All],2,0)</f>
        <v>New Ltd</v>
      </c>
      <c r="D3822">
        <v>7</v>
      </c>
      <c r="E3822" t="s">
        <v>4</v>
      </c>
      <c r="F3822" t="s">
        <v>8168</v>
      </c>
      <c r="G3822" t="s">
        <v>8027</v>
      </c>
      <c r="H3822" t="str">
        <f>VLOOKUP(Sales_Data17[[#This Row],[Delivery Region Index]],Regions_Table[#All],2,0)</f>
        <v>New South Wales</v>
      </c>
      <c r="I3822" t="str">
        <f>VLOOKUP(Sales_Data17[[#This Row],[Delivery Region Index]],Regions_Table[#All],3,0)</f>
        <v>Orange</v>
      </c>
      <c r="J3822">
        <v>18</v>
      </c>
      <c r="K3822">
        <v>3</v>
      </c>
      <c r="L3822" t="str">
        <f>VLOOKUP(Sales_Data17[[#This Row],[Product Description Index]],Products_Data[#All],2,0)</f>
        <v>Sunglasses</v>
      </c>
      <c r="M3822">
        <v>4</v>
      </c>
      <c r="N3822" s="9">
        <v>124.32222222222224</v>
      </c>
      <c r="O3822" s="9">
        <f>Sales_Data17[[#This Row],[Order Quantity]]*Sales_Data17[[#This Row],[Unit Price]]</f>
        <v>497.28888888888895</v>
      </c>
      <c r="P3822" s="9">
        <v>72.106888888888889</v>
      </c>
      <c r="Q3822" s="9">
        <f>Sales_Data17[[#This Row],[Line Total]]-(Sales_Data17[[#This Row],[Total Unit Cost]]*Sales_Data17[[#This Row],[Order Quantity]])</f>
        <v>208.86133333333339</v>
      </c>
      <c r="R3822" s="1" t="str">
        <f>TEXT(Sales_Data17[[#This Row],[OrderDate]],"MMM")</f>
        <v>May</v>
      </c>
      <c r="S3822" s="1" t="str">
        <f t="shared" si="59"/>
        <v>2014</v>
      </c>
    </row>
    <row r="3823" spans="1:19">
      <c r="A3823" t="s">
        <v>3846</v>
      </c>
      <c r="B3823" s="2">
        <v>41772</v>
      </c>
      <c r="C3823" s="2" t="str">
        <f>VLOOKUP(Sales_Data17[[#This Row],[Customer Name Index]],Customer_Data[#All],2,0)</f>
        <v xml:space="preserve">Qualitest </v>
      </c>
      <c r="D3823">
        <v>19</v>
      </c>
      <c r="E3823" t="s">
        <v>3</v>
      </c>
      <c r="F3823" t="s">
        <v>8168</v>
      </c>
      <c r="G3823" t="s">
        <v>8028</v>
      </c>
      <c r="H3823" t="str">
        <f>VLOOKUP(Sales_Data17[[#This Row],[Delivery Region Index]],Regions_Table[#All],2,0)</f>
        <v>Victoria</v>
      </c>
      <c r="I3823" t="str">
        <f>VLOOKUP(Sales_Data17[[#This Row],[Delivery Region Index]],Regions_Table[#All],3,0)</f>
        <v>Shepparton</v>
      </c>
      <c r="J3823">
        <v>54</v>
      </c>
      <c r="K3823">
        <v>8</v>
      </c>
      <c r="L3823" t="str">
        <f>VLOOKUP(Sales_Data17[[#This Row],[Product Description Index]],Products_Data[#All],2,0)</f>
        <v>Shoes</v>
      </c>
      <c r="M3823">
        <v>3</v>
      </c>
      <c r="N3823" s="9">
        <v>247.15555555555557</v>
      </c>
      <c r="O3823" s="9">
        <f>Sales_Data17[[#This Row],[Order Quantity]]*Sales_Data17[[#This Row],[Unit Price]]</f>
        <v>741.4666666666667</v>
      </c>
      <c r="P3823" s="9">
        <v>163.12266666666667</v>
      </c>
      <c r="Q3823" s="9">
        <f>Sales_Data17[[#This Row],[Line Total]]-(Sales_Data17[[#This Row],[Total Unit Cost]]*Sales_Data17[[#This Row],[Order Quantity]])</f>
        <v>252.09866666666665</v>
      </c>
      <c r="R3823" s="1" t="str">
        <f>TEXT(Sales_Data17[[#This Row],[OrderDate]],"MMM")</f>
        <v>May</v>
      </c>
      <c r="S3823" s="1" t="str">
        <f t="shared" si="59"/>
        <v>2014</v>
      </c>
    </row>
    <row r="3824" spans="1:19">
      <c r="A3824" t="s">
        <v>3847</v>
      </c>
      <c r="B3824" s="2">
        <v>41772</v>
      </c>
      <c r="C3824" s="2" t="str">
        <f>VLOOKUP(Sales_Data17[[#This Row],[Customer Name Index]],Customer_Data[#All],2,0)</f>
        <v>Apollo Ltd</v>
      </c>
      <c r="D3824">
        <v>11</v>
      </c>
      <c r="E3824" t="s">
        <v>3</v>
      </c>
      <c r="F3824" t="s">
        <v>8168</v>
      </c>
      <c r="G3824" t="s">
        <v>8026</v>
      </c>
      <c r="H3824" t="str">
        <f>VLOOKUP(Sales_Data17[[#This Row],[Delivery Region Index]],Regions_Table[#All],2,0)</f>
        <v>Queensland</v>
      </c>
      <c r="I3824" t="str">
        <f>VLOOKUP(Sales_Data17[[#This Row],[Delivery Region Index]],Regions_Table[#All],3,0)</f>
        <v>Gympie</v>
      </c>
      <c r="J3824">
        <v>32</v>
      </c>
      <c r="K3824">
        <v>5</v>
      </c>
      <c r="L3824" t="str">
        <f>VLOOKUP(Sales_Data17[[#This Row],[Product Description Index]],Products_Data[#All],2,0)</f>
        <v>Hats</v>
      </c>
      <c r="M3824">
        <v>7</v>
      </c>
      <c r="N3824" s="9">
        <v>220.35555555555555</v>
      </c>
      <c r="O3824" s="9">
        <f>Sales_Data17[[#This Row],[Order Quantity]]*Sales_Data17[[#This Row],[Unit Price]]</f>
        <v>1542.4888888888888</v>
      </c>
      <c r="P3824" s="9">
        <v>96.956444444444458</v>
      </c>
      <c r="Q3824" s="9">
        <f>Sales_Data17[[#This Row],[Line Total]]-(Sales_Data17[[#This Row],[Total Unit Cost]]*Sales_Data17[[#This Row],[Order Quantity]])</f>
        <v>863.79377777777768</v>
      </c>
      <c r="R3824" s="1" t="str">
        <f>TEXT(Sales_Data17[[#This Row],[OrderDate]],"MMM")</f>
        <v>May</v>
      </c>
      <c r="S3824" s="1" t="str">
        <f t="shared" si="59"/>
        <v>2014</v>
      </c>
    </row>
    <row r="3825" spans="1:19">
      <c r="A3825" t="s">
        <v>3848</v>
      </c>
      <c r="B3825" s="2">
        <v>41773</v>
      </c>
      <c r="C3825" s="2" t="str">
        <f>VLOOKUP(Sales_Data17[[#This Row],[Customer Name Index]],Customer_Data[#All],2,0)</f>
        <v>Rochester Ltd</v>
      </c>
      <c r="D3825">
        <v>15</v>
      </c>
      <c r="E3825" t="s">
        <v>4</v>
      </c>
      <c r="F3825" t="s">
        <v>8168</v>
      </c>
      <c r="G3825" t="s">
        <v>8025</v>
      </c>
      <c r="H3825" t="str">
        <f>VLOOKUP(Sales_Data17[[#This Row],[Delivery Region Index]],Regions_Table[#All],2,0)</f>
        <v>Queensland</v>
      </c>
      <c r="I3825" t="str">
        <f>VLOOKUP(Sales_Data17[[#This Row],[Delivery Region Index]],Regions_Table[#All],3,0)</f>
        <v>Sunshine Coast</v>
      </c>
      <c r="J3825">
        <v>42</v>
      </c>
      <c r="K3825">
        <v>6</v>
      </c>
      <c r="L3825" t="str">
        <f>VLOOKUP(Sales_Data17[[#This Row],[Product Description Index]],Products_Data[#All],2,0)</f>
        <v>Socks</v>
      </c>
      <c r="M3825">
        <v>3</v>
      </c>
      <c r="N3825" s="9">
        <v>125.8111111111111</v>
      </c>
      <c r="O3825" s="9">
        <f>Sales_Data17[[#This Row],[Order Quantity]]*Sales_Data17[[#This Row],[Unit Price]]</f>
        <v>377.43333333333328</v>
      </c>
      <c r="P3825" s="9">
        <v>54.098777777777769</v>
      </c>
      <c r="Q3825" s="9">
        <f>Sales_Data17[[#This Row],[Line Total]]-(Sales_Data17[[#This Row],[Total Unit Cost]]*Sales_Data17[[#This Row],[Order Quantity]])</f>
        <v>215.13699999999997</v>
      </c>
      <c r="R3825" s="1" t="str">
        <f>TEXT(Sales_Data17[[#This Row],[OrderDate]],"MMM")</f>
        <v>May</v>
      </c>
      <c r="S3825" s="1" t="str">
        <f t="shared" si="59"/>
        <v>2014</v>
      </c>
    </row>
    <row r="3826" spans="1:19">
      <c r="A3826" t="s">
        <v>3849</v>
      </c>
      <c r="B3826" s="2">
        <v>41773</v>
      </c>
      <c r="C3826" s="2" t="str">
        <f>VLOOKUP(Sales_Data17[[#This Row],[Customer Name Index]],Customer_Data[#All],2,0)</f>
        <v>Pure Group</v>
      </c>
      <c r="D3826">
        <v>17</v>
      </c>
      <c r="E3826" t="s">
        <v>2</v>
      </c>
      <c r="F3826" t="s">
        <v>8168</v>
      </c>
      <c r="G3826" t="s">
        <v>8025</v>
      </c>
      <c r="H3826" t="str">
        <f>VLOOKUP(Sales_Data17[[#This Row],[Delivery Region Index]],Regions_Table[#All],2,0)</f>
        <v>Victoria</v>
      </c>
      <c r="I3826" t="str">
        <f>VLOOKUP(Sales_Data17[[#This Row],[Delivery Region Index]],Regions_Table[#All],3,0)</f>
        <v>Melbourne</v>
      </c>
      <c r="J3826">
        <v>47</v>
      </c>
      <c r="K3826">
        <v>7</v>
      </c>
      <c r="L3826" t="str">
        <f>VLOOKUP(Sales_Data17[[#This Row],[Product Description Index]],Products_Data[#All],2,0)</f>
        <v>Dress Shirts</v>
      </c>
      <c r="M3826">
        <v>9</v>
      </c>
      <c r="N3826" s="9">
        <v>214.4</v>
      </c>
      <c r="O3826" s="9">
        <f>Sales_Data17[[#This Row],[Order Quantity]]*Sales_Data17[[#This Row],[Unit Price]]</f>
        <v>1929.6000000000001</v>
      </c>
      <c r="P3826" s="9">
        <v>115.77600000000001</v>
      </c>
      <c r="Q3826" s="9">
        <f>Sales_Data17[[#This Row],[Line Total]]-(Sales_Data17[[#This Row],[Total Unit Cost]]*Sales_Data17[[#This Row],[Order Quantity]])</f>
        <v>887.61599999999999</v>
      </c>
      <c r="R3826" s="1" t="str">
        <f>TEXT(Sales_Data17[[#This Row],[OrderDate]],"MMM")</f>
        <v>May</v>
      </c>
      <c r="S3826" s="1" t="str">
        <f t="shared" si="59"/>
        <v>2014</v>
      </c>
    </row>
    <row r="3827" spans="1:19">
      <c r="A3827" t="s">
        <v>3850</v>
      </c>
      <c r="B3827" s="2">
        <v>41774</v>
      </c>
      <c r="C3827" s="2" t="str">
        <f>VLOOKUP(Sales_Data17[[#This Row],[Customer Name Index]],Customer_Data[#All],2,0)</f>
        <v>Rochester Ltd</v>
      </c>
      <c r="D3827">
        <v>15</v>
      </c>
      <c r="E3827" t="s">
        <v>4</v>
      </c>
      <c r="F3827" t="s">
        <v>8168</v>
      </c>
      <c r="G3827" t="s">
        <v>8025</v>
      </c>
      <c r="H3827" t="str">
        <f>VLOOKUP(Sales_Data17[[#This Row],[Delivery Region Index]],Regions_Table[#All],2,0)</f>
        <v>Queensland</v>
      </c>
      <c r="I3827" t="str">
        <f>VLOOKUP(Sales_Data17[[#This Row],[Delivery Region Index]],Regions_Table[#All],3,0)</f>
        <v>Rockhampton</v>
      </c>
      <c r="J3827">
        <v>41</v>
      </c>
      <c r="K3827">
        <v>6</v>
      </c>
      <c r="L3827" t="str">
        <f>VLOOKUP(Sales_Data17[[#This Row],[Product Description Index]],Products_Data[#All],2,0)</f>
        <v>Socks</v>
      </c>
      <c r="M3827">
        <v>2</v>
      </c>
      <c r="N3827" s="9">
        <v>443.68888888888893</v>
      </c>
      <c r="O3827" s="9">
        <f>Sales_Data17[[#This Row],[Order Quantity]]*Sales_Data17[[#This Row],[Unit Price]]</f>
        <v>887.37777777777785</v>
      </c>
      <c r="P3827" s="9">
        <v>204.09688888888891</v>
      </c>
      <c r="Q3827" s="9">
        <f>Sales_Data17[[#This Row],[Line Total]]-(Sales_Data17[[#This Row],[Total Unit Cost]]*Sales_Data17[[#This Row],[Order Quantity]])</f>
        <v>479.18400000000003</v>
      </c>
      <c r="R3827" s="1" t="str">
        <f>TEXT(Sales_Data17[[#This Row],[OrderDate]],"MMM")</f>
        <v>May</v>
      </c>
      <c r="S3827" s="1" t="str">
        <f t="shared" si="59"/>
        <v>2014</v>
      </c>
    </row>
    <row r="3828" spans="1:19">
      <c r="A3828" t="s">
        <v>3851</v>
      </c>
      <c r="B3828" s="2">
        <v>41774</v>
      </c>
      <c r="C3828" s="2" t="str">
        <f>VLOOKUP(Sales_Data17[[#This Row],[Customer Name Index]],Customer_Data[#All],2,0)</f>
        <v xml:space="preserve">Linde </v>
      </c>
      <c r="D3828">
        <v>14</v>
      </c>
      <c r="E3828" t="s">
        <v>4</v>
      </c>
      <c r="F3828" t="s">
        <v>8168</v>
      </c>
      <c r="G3828" t="s">
        <v>8026</v>
      </c>
      <c r="H3828" t="str">
        <f>VLOOKUP(Sales_Data17[[#This Row],[Delivery Region Index]],Regions_Table[#All],2,0)</f>
        <v>Queensland</v>
      </c>
      <c r="I3828" t="str">
        <f>VLOOKUP(Sales_Data17[[#This Row],[Delivery Region Index]],Regions_Table[#All],3,0)</f>
        <v>Redcliffe</v>
      </c>
      <c r="J3828">
        <v>40</v>
      </c>
      <c r="K3828">
        <v>6</v>
      </c>
      <c r="L3828" t="str">
        <f>VLOOKUP(Sales_Data17[[#This Row],[Product Description Index]],Products_Data[#All],2,0)</f>
        <v>Socks</v>
      </c>
      <c r="M3828">
        <v>7</v>
      </c>
      <c r="N3828" s="9">
        <v>23.077777777777779</v>
      </c>
      <c r="O3828" s="9">
        <f>Sales_Data17[[#This Row],[Order Quantity]]*Sales_Data17[[#This Row],[Unit Price]]</f>
        <v>161.54444444444445</v>
      </c>
      <c r="P3828" s="9">
        <v>14.308222222222222</v>
      </c>
      <c r="Q3828" s="9">
        <f>Sales_Data17[[#This Row],[Line Total]]-(Sales_Data17[[#This Row],[Total Unit Cost]]*Sales_Data17[[#This Row],[Order Quantity]])</f>
        <v>61.386888888888905</v>
      </c>
      <c r="R3828" s="1" t="str">
        <f>TEXT(Sales_Data17[[#This Row],[OrderDate]],"MMM")</f>
        <v>May</v>
      </c>
      <c r="S3828" s="1" t="str">
        <f t="shared" si="59"/>
        <v>2014</v>
      </c>
    </row>
    <row r="3829" spans="1:19">
      <c r="A3829" t="s">
        <v>3852</v>
      </c>
      <c r="B3829" s="2">
        <v>41774</v>
      </c>
      <c r="C3829" s="2" t="str">
        <f>VLOOKUP(Sales_Data17[[#This Row],[Customer Name Index]],Customer_Data[#All],2,0)</f>
        <v>ETUDE Ltd</v>
      </c>
      <c r="D3829">
        <v>4</v>
      </c>
      <c r="E3829" t="s">
        <v>3</v>
      </c>
      <c r="F3829" t="s">
        <v>8168</v>
      </c>
      <c r="G3829" t="s">
        <v>8027</v>
      </c>
      <c r="H3829" t="str">
        <f>VLOOKUP(Sales_Data17[[#This Row],[Delivery Region Index]],Regions_Table[#All],2,0)</f>
        <v>New South Wales</v>
      </c>
      <c r="I3829" t="str">
        <f>VLOOKUP(Sales_Data17[[#This Row],[Delivery Region Index]],Regions_Table[#All],3,0)</f>
        <v>Grafton</v>
      </c>
      <c r="J3829">
        <v>11</v>
      </c>
      <c r="K3829">
        <v>2</v>
      </c>
      <c r="L3829" t="str">
        <f>VLOOKUP(Sales_Data17[[#This Row],[Product Description Index]],Products_Data[#All],2,0)</f>
        <v>Pants</v>
      </c>
      <c r="M3829">
        <v>9</v>
      </c>
      <c r="N3829" s="9">
        <v>119.11111111111111</v>
      </c>
      <c r="O3829" s="9">
        <f>Sales_Data17[[#This Row],[Order Quantity]]*Sales_Data17[[#This Row],[Unit Price]]</f>
        <v>1072</v>
      </c>
      <c r="P3829" s="9">
        <v>88.142222222222216</v>
      </c>
      <c r="Q3829" s="9">
        <f>Sales_Data17[[#This Row],[Line Total]]-(Sales_Data17[[#This Row],[Total Unit Cost]]*Sales_Data17[[#This Row],[Order Quantity]])</f>
        <v>278.72000000000003</v>
      </c>
      <c r="R3829" s="1" t="str">
        <f>TEXT(Sales_Data17[[#This Row],[OrderDate]],"MMM")</f>
        <v>May</v>
      </c>
      <c r="S3829" s="1" t="str">
        <f t="shared" si="59"/>
        <v>2014</v>
      </c>
    </row>
    <row r="3830" spans="1:19">
      <c r="A3830" t="s">
        <v>3853</v>
      </c>
      <c r="B3830" s="2">
        <v>41774</v>
      </c>
      <c r="C3830" s="2" t="str">
        <f>VLOOKUP(Sales_Data17[[#This Row],[Customer Name Index]],Customer_Data[#All],2,0)</f>
        <v>Elorac, Corp</v>
      </c>
      <c r="D3830">
        <v>3</v>
      </c>
      <c r="E3830" t="s">
        <v>3</v>
      </c>
      <c r="F3830" t="s">
        <v>8168</v>
      </c>
      <c r="G3830" t="s">
        <v>8027</v>
      </c>
      <c r="H3830" t="str">
        <f>VLOOKUP(Sales_Data17[[#This Row],[Delivery Region Index]],Regions_Table[#All],2,0)</f>
        <v>New South Wales</v>
      </c>
      <c r="I3830" t="str">
        <f>VLOOKUP(Sales_Data17[[#This Row],[Delivery Region Index]],Regions_Table[#All],3,0)</f>
        <v>Cessnock</v>
      </c>
      <c r="J3830">
        <v>6</v>
      </c>
      <c r="K3830">
        <v>1</v>
      </c>
      <c r="L3830" t="str">
        <f>VLOOKUP(Sales_Data17[[#This Row],[Product Description Index]],Products_Data[#All],2,0)</f>
        <v>Shirts</v>
      </c>
      <c r="M3830">
        <v>2</v>
      </c>
      <c r="N3830" s="9">
        <v>725.83333333333337</v>
      </c>
      <c r="O3830" s="9">
        <f>Sales_Data17[[#This Row],[Order Quantity]]*Sales_Data17[[#This Row],[Unit Price]]</f>
        <v>1451.6666666666667</v>
      </c>
      <c r="P3830" s="9">
        <v>326.625</v>
      </c>
      <c r="Q3830" s="9">
        <f>Sales_Data17[[#This Row],[Line Total]]-(Sales_Data17[[#This Row],[Total Unit Cost]]*Sales_Data17[[#This Row],[Order Quantity]])</f>
        <v>798.41666666666674</v>
      </c>
      <c r="R3830" s="1" t="str">
        <f>TEXT(Sales_Data17[[#This Row],[OrderDate]],"MMM")</f>
        <v>May</v>
      </c>
      <c r="S3830" s="1" t="str">
        <f t="shared" si="59"/>
        <v>2014</v>
      </c>
    </row>
    <row r="3831" spans="1:19">
      <c r="A3831" t="s">
        <v>3854</v>
      </c>
      <c r="B3831" s="2">
        <v>41774</v>
      </c>
      <c r="C3831" s="2" t="str">
        <f>VLOOKUP(Sales_Data17[[#This Row],[Customer Name Index]],Customer_Data[#All],2,0)</f>
        <v xml:space="preserve">Qualitest </v>
      </c>
      <c r="D3831">
        <v>19</v>
      </c>
      <c r="E3831" t="s">
        <v>4</v>
      </c>
      <c r="F3831" t="s">
        <v>8168</v>
      </c>
      <c r="G3831" t="s">
        <v>8028</v>
      </c>
      <c r="H3831" t="str">
        <f>VLOOKUP(Sales_Data17[[#This Row],[Delivery Region Index]],Regions_Table[#All],2,0)</f>
        <v>Victoria</v>
      </c>
      <c r="I3831" t="str">
        <f>VLOOKUP(Sales_Data17[[#This Row],[Delivery Region Index]],Regions_Table[#All],3,0)</f>
        <v>Swan Hill</v>
      </c>
      <c r="J3831">
        <v>55</v>
      </c>
      <c r="K3831">
        <v>8</v>
      </c>
      <c r="L3831" t="str">
        <f>VLOOKUP(Sales_Data17[[#This Row],[Product Description Index]],Products_Data[#All],2,0)</f>
        <v>Shoes</v>
      </c>
      <c r="M3831">
        <v>9</v>
      </c>
      <c r="N3831" s="9">
        <v>220.35555555555555</v>
      </c>
      <c r="O3831" s="9">
        <f>Sales_Data17[[#This Row],[Order Quantity]]*Sales_Data17[[#This Row],[Unit Price]]</f>
        <v>1983.2</v>
      </c>
      <c r="P3831" s="9">
        <v>158.65600000000001</v>
      </c>
      <c r="Q3831" s="9">
        <f>Sales_Data17[[#This Row],[Line Total]]-(Sales_Data17[[#This Row],[Total Unit Cost]]*Sales_Data17[[#This Row],[Order Quantity]])</f>
        <v>555.29600000000005</v>
      </c>
      <c r="R3831" s="1" t="str">
        <f>TEXT(Sales_Data17[[#This Row],[OrderDate]],"MMM")</f>
        <v>May</v>
      </c>
      <c r="S3831" s="1" t="str">
        <f t="shared" si="59"/>
        <v>2014</v>
      </c>
    </row>
    <row r="3832" spans="1:19">
      <c r="A3832" t="s">
        <v>3855</v>
      </c>
      <c r="B3832" s="2">
        <v>41774</v>
      </c>
      <c r="C3832" s="2" t="str">
        <f>VLOOKUP(Sales_Data17[[#This Row],[Customer Name Index]],Customer_Data[#All],2,0)</f>
        <v>3LAB, Ltd</v>
      </c>
      <c r="D3832">
        <v>16</v>
      </c>
      <c r="E3832" t="s">
        <v>2</v>
      </c>
      <c r="F3832" t="s">
        <v>8168</v>
      </c>
      <c r="G3832" t="s">
        <v>8025</v>
      </c>
      <c r="H3832" t="str">
        <f>VLOOKUP(Sales_Data17[[#This Row],[Delivery Region Index]],Regions_Table[#All],2,0)</f>
        <v>South Australia</v>
      </c>
      <c r="I3832" t="str">
        <f>VLOOKUP(Sales_Data17[[#This Row],[Delivery Region Index]],Regions_Table[#All],3,0)</f>
        <v>Adelaide</v>
      </c>
      <c r="J3832">
        <v>46</v>
      </c>
      <c r="K3832">
        <v>7</v>
      </c>
      <c r="L3832" t="str">
        <f>VLOOKUP(Sales_Data17[[#This Row],[Product Description Index]],Products_Data[#All],2,0)</f>
        <v>Dress Shirts</v>
      </c>
      <c r="M3832">
        <v>3</v>
      </c>
      <c r="N3832" s="9">
        <v>212.91111111111113</v>
      </c>
      <c r="O3832" s="9">
        <f>Sales_Data17[[#This Row],[Order Quantity]]*Sales_Data17[[#This Row],[Unit Price]]</f>
        <v>638.73333333333335</v>
      </c>
      <c r="P3832" s="9">
        <v>112.84288888888891</v>
      </c>
      <c r="Q3832" s="9">
        <f>Sales_Data17[[#This Row],[Line Total]]-(Sales_Data17[[#This Row],[Total Unit Cost]]*Sales_Data17[[#This Row],[Order Quantity]])</f>
        <v>300.20466666666664</v>
      </c>
      <c r="R3832" s="1" t="str">
        <f>TEXT(Sales_Data17[[#This Row],[OrderDate]],"MMM")</f>
        <v>May</v>
      </c>
      <c r="S3832" s="1" t="str">
        <f t="shared" si="59"/>
        <v>2014</v>
      </c>
    </row>
    <row r="3833" spans="1:19">
      <c r="A3833" t="s">
        <v>3856</v>
      </c>
      <c r="B3833" s="2">
        <v>41775</v>
      </c>
      <c r="C3833" s="2" t="str">
        <f>VLOOKUP(Sales_Data17[[#This Row],[Customer Name Index]],Customer_Data[#All],2,0)</f>
        <v>Ole Group</v>
      </c>
      <c r="D3833">
        <v>13</v>
      </c>
      <c r="E3833" t="s">
        <v>4</v>
      </c>
      <c r="F3833" t="s">
        <v>8168</v>
      </c>
      <c r="G3833" t="s">
        <v>8026</v>
      </c>
      <c r="H3833" t="str">
        <f>VLOOKUP(Sales_Data17[[#This Row],[Delivery Region Index]],Regions_Table[#All],2,0)</f>
        <v>Queensland</v>
      </c>
      <c r="I3833" t="str">
        <f>VLOOKUP(Sales_Data17[[#This Row],[Delivery Region Index]],Regions_Table[#All],3,0)</f>
        <v>Mackay</v>
      </c>
      <c r="J3833">
        <v>36</v>
      </c>
      <c r="K3833">
        <v>5</v>
      </c>
      <c r="L3833" t="str">
        <f>VLOOKUP(Sales_Data17[[#This Row],[Product Description Index]],Products_Data[#All],2,0)</f>
        <v>Hats</v>
      </c>
      <c r="M3833">
        <v>9</v>
      </c>
      <c r="N3833" s="9">
        <v>435.5</v>
      </c>
      <c r="O3833" s="9">
        <f>Sales_Data17[[#This Row],[Order Quantity]]*Sales_Data17[[#This Row],[Unit Price]]</f>
        <v>3919.5</v>
      </c>
      <c r="P3833" s="9">
        <v>187.26499999999999</v>
      </c>
      <c r="Q3833" s="9">
        <f>Sales_Data17[[#This Row],[Line Total]]-(Sales_Data17[[#This Row],[Total Unit Cost]]*Sales_Data17[[#This Row],[Order Quantity]])</f>
        <v>2234.1150000000002</v>
      </c>
      <c r="R3833" s="1" t="str">
        <f>TEXT(Sales_Data17[[#This Row],[OrderDate]],"MMM")</f>
        <v>May</v>
      </c>
      <c r="S3833" s="1" t="str">
        <f t="shared" si="59"/>
        <v>2014</v>
      </c>
    </row>
    <row r="3834" spans="1:19">
      <c r="A3834" t="s">
        <v>3857</v>
      </c>
      <c r="B3834" s="2">
        <v>41775</v>
      </c>
      <c r="C3834" s="2" t="str">
        <f>VLOOKUP(Sales_Data17[[#This Row],[Customer Name Index]],Customer_Data[#All],2,0)</f>
        <v>3LAB, Ltd</v>
      </c>
      <c r="D3834">
        <v>16</v>
      </c>
      <c r="E3834" t="s">
        <v>3</v>
      </c>
      <c r="F3834" t="s">
        <v>8168</v>
      </c>
      <c r="G3834" t="s">
        <v>8025</v>
      </c>
      <c r="H3834" t="str">
        <f>VLOOKUP(Sales_Data17[[#This Row],[Delivery Region Index]],Regions_Table[#All],2,0)</f>
        <v>South Australia</v>
      </c>
      <c r="I3834" t="str">
        <f>VLOOKUP(Sales_Data17[[#This Row],[Delivery Region Index]],Regions_Table[#All],3,0)</f>
        <v>Adelaide</v>
      </c>
      <c r="J3834">
        <v>46</v>
      </c>
      <c r="K3834">
        <v>7</v>
      </c>
      <c r="L3834" t="str">
        <f>VLOOKUP(Sales_Data17[[#This Row],[Product Description Index]],Products_Data[#All],2,0)</f>
        <v>Dress Shirts</v>
      </c>
      <c r="M3834">
        <v>6</v>
      </c>
      <c r="N3834" s="9">
        <v>697.54444444444448</v>
      </c>
      <c r="O3834" s="9">
        <f>Sales_Data17[[#This Row],[Order Quantity]]*Sales_Data17[[#This Row],[Unit Price]]</f>
        <v>4185.2666666666664</v>
      </c>
      <c r="P3834" s="9">
        <v>292.96866666666671</v>
      </c>
      <c r="Q3834" s="9">
        <f>Sales_Data17[[#This Row],[Line Total]]-(Sales_Data17[[#This Row],[Total Unit Cost]]*Sales_Data17[[#This Row],[Order Quantity]])</f>
        <v>2427.4546666666661</v>
      </c>
      <c r="R3834" s="1" t="str">
        <f>TEXT(Sales_Data17[[#This Row],[OrderDate]],"MMM")</f>
        <v>May</v>
      </c>
      <c r="S3834" s="1" t="str">
        <f t="shared" si="59"/>
        <v>2014</v>
      </c>
    </row>
    <row r="3835" spans="1:19">
      <c r="A3835" t="s">
        <v>3858</v>
      </c>
      <c r="B3835" s="2">
        <v>41775</v>
      </c>
      <c r="C3835" s="2" t="str">
        <f>VLOOKUP(Sales_Data17[[#This Row],[Customer Name Index]],Customer_Data[#All],2,0)</f>
        <v>Procter Corp</v>
      </c>
      <c r="D3835">
        <v>5</v>
      </c>
      <c r="E3835" t="s">
        <v>2</v>
      </c>
      <c r="F3835" t="s">
        <v>8168</v>
      </c>
      <c r="G3835" t="s">
        <v>8027</v>
      </c>
      <c r="H3835" t="str">
        <f>VLOOKUP(Sales_Data17[[#This Row],[Delivery Region Index]],Regions_Table[#All],2,0)</f>
        <v>New South Wales</v>
      </c>
      <c r="I3835" t="str">
        <f>VLOOKUP(Sales_Data17[[#This Row],[Delivery Region Index]],Regions_Table[#All],3,0)</f>
        <v>Lismore</v>
      </c>
      <c r="J3835">
        <v>14</v>
      </c>
      <c r="K3835">
        <v>2</v>
      </c>
      <c r="L3835" t="str">
        <f>VLOOKUP(Sales_Data17[[#This Row],[Product Description Index]],Products_Data[#All],2,0)</f>
        <v>Pants</v>
      </c>
      <c r="M3835">
        <v>4</v>
      </c>
      <c r="N3835" s="9">
        <v>114.64444444444445</v>
      </c>
      <c r="O3835" s="9">
        <f>Sales_Data17[[#This Row],[Order Quantity]]*Sales_Data17[[#This Row],[Unit Price]]</f>
        <v>458.57777777777778</v>
      </c>
      <c r="P3835" s="9">
        <v>65.347333333333324</v>
      </c>
      <c r="Q3835" s="9">
        <f>Sales_Data17[[#This Row],[Line Total]]-(Sales_Data17[[#This Row],[Total Unit Cost]]*Sales_Data17[[#This Row],[Order Quantity]])</f>
        <v>197.18844444444449</v>
      </c>
      <c r="R3835" s="1" t="str">
        <f>TEXT(Sales_Data17[[#This Row],[OrderDate]],"MMM")</f>
        <v>May</v>
      </c>
      <c r="S3835" s="1" t="str">
        <f t="shared" si="59"/>
        <v>2014</v>
      </c>
    </row>
    <row r="3836" spans="1:19">
      <c r="A3836" t="s">
        <v>3859</v>
      </c>
      <c r="B3836" s="2">
        <v>41776</v>
      </c>
      <c r="C3836" s="2" t="str">
        <f>VLOOKUP(Sales_Data17[[#This Row],[Customer Name Index]],Customer_Data[#All],2,0)</f>
        <v>ETUDE Ltd</v>
      </c>
      <c r="D3836">
        <v>4</v>
      </c>
      <c r="E3836" t="s">
        <v>2</v>
      </c>
      <c r="F3836" t="s">
        <v>8168</v>
      </c>
      <c r="G3836" t="s">
        <v>8027</v>
      </c>
      <c r="H3836" t="str">
        <f>VLOOKUP(Sales_Data17[[#This Row],[Delivery Region Index]],Regions_Table[#All],2,0)</f>
        <v>New South Wales</v>
      </c>
      <c r="I3836" t="str">
        <f>VLOOKUP(Sales_Data17[[#This Row],[Delivery Region Index]],Regions_Table[#All],3,0)</f>
        <v>Grafton</v>
      </c>
      <c r="J3836">
        <v>11</v>
      </c>
      <c r="K3836">
        <v>2</v>
      </c>
      <c r="L3836" t="str">
        <f>VLOOKUP(Sales_Data17[[#This Row],[Product Description Index]],Products_Data[#All],2,0)</f>
        <v>Pants</v>
      </c>
      <c r="M3836">
        <v>2</v>
      </c>
      <c r="N3836" s="9">
        <v>289.5888888888889</v>
      </c>
      <c r="O3836" s="9">
        <f>Sales_Data17[[#This Row],[Order Quantity]]*Sales_Data17[[#This Row],[Unit Price]]</f>
        <v>579.17777777777781</v>
      </c>
      <c r="P3836" s="9">
        <v>237.4628888888889</v>
      </c>
      <c r="Q3836" s="9">
        <f>Sales_Data17[[#This Row],[Line Total]]-(Sales_Data17[[#This Row],[Total Unit Cost]]*Sales_Data17[[#This Row],[Order Quantity]])</f>
        <v>104.25200000000001</v>
      </c>
      <c r="R3836" s="1" t="str">
        <f>TEXT(Sales_Data17[[#This Row],[OrderDate]],"MMM")</f>
        <v>May</v>
      </c>
      <c r="S3836" s="1" t="str">
        <f t="shared" si="59"/>
        <v>2014</v>
      </c>
    </row>
    <row r="3837" spans="1:19">
      <c r="A3837" t="s">
        <v>3860</v>
      </c>
      <c r="B3837" s="2">
        <v>41776</v>
      </c>
      <c r="C3837" s="2" t="str">
        <f>VLOOKUP(Sales_Data17[[#This Row],[Customer Name Index]],Customer_Data[#All],2,0)</f>
        <v xml:space="preserve">Qualitest </v>
      </c>
      <c r="D3837">
        <v>19</v>
      </c>
      <c r="E3837" t="s">
        <v>4</v>
      </c>
      <c r="F3837" t="s">
        <v>8168</v>
      </c>
      <c r="G3837" t="s">
        <v>8028</v>
      </c>
      <c r="H3837" t="str">
        <f>VLOOKUP(Sales_Data17[[#This Row],[Delivery Region Index]],Regions_Table[#All],2,0)</f>
        <v>Victoria</v>
      </c>
      <c r="I3837" t="str">
        <f>VLOOKUP(Sales_Data17[[#This Row],[Delivery Region Index]],Regions_Table[#All],3,0)</f>
        <v>Mildura</v>
      </c>
      <c r="J3837">
        <v>53</v>
      </c>
      <c r="K3837">
        <v>8</v>
      </c>
      <c r="L3837" t="str">
        <f>VLOOKUP(Sales_Data17[[#This Row],[Product Description Index]],Products_Data[#All],2,0)</f>
        <v>Shoes</v>
      </c>
      <c r="M3837">
        <v>5</v>
      </c>
      <c r="N3837" s="9">
        <v>222.58888888888887</v>
      </c>
      <c r="O3837" s="9">
        <f>Sales_Data17[[#This Row],[Order Quantity]]*Sales_Data17[[#This Row],[Unit Price]]</f>
        <v>1112.9444444444443</v>
      </c>
      <c r="P3837" s="9">
        <v>142.4568888888889</v>
      </c>
      <c r="Q3837" s="9">
        <f>Sales_Data17[[#This Row],[Line Total]]-(Sales_Data17[[#This Row],[Total Unit Cost]]*Sales_Data17[[#This Row],[Order Quantity]])</f>
        <v>400.65999999999985</v>
      </c>
      <c r="R3837" s="1" t="str">
        <f>TEXT(Sales_Data17[[#This Row],[OrderDate]],"MMM")</f>
        <v>May</v>
      </c>
      <c r="S3837" s="1" t="str">
        <f t="shared" si="59"/>
        <v>2014</v>
      </c>
    </row>
    <row r="3838" spans="1:19">
      <c r="A3838" t="s">
        <v>3861</v>
      </c>
      <c r="B3838" s="2">
        <v>41776</v>
      </c>
      <c r="C3838" s="2" t="str">
        <f>VLOOKUP(Sales_Data17[[#This Row],[Customer Name Index]],Customer_Data[#All],2,0)</f>
        <v>Rochester Ltd</v>
      </c>
      <c r="D3838">
        <v>15</v>
      </c>
      <c r="E3838" t="s">
        <v>3</v>
      </c>
      <c r="F3838" t="s">
        <v>8168</v>
      </c>
      <c r="G3838" t="s">
        <v>8025</v>
      </c>
      <c r="H3838" t="str">
        <f>VLOOKUP(Sales_Data17[[#This Row],[Delivery Region Index]],Regions_Table[#All],2,0)</f>
        <v>Queensland</v>
      </c>
      <c r="I3838" t="str">
        <f>VLOOKUP(Sales_Data17[[#This Row],[Delivery Region Index]],Regions_Table[#All],3,0)</f>
        <v>Sunshine Coast</v>
      </c>
      <c r="J3838">
        <v>42</v>
      </c>
      <c r="K3838">
        <v>6</v>
      </c>
      <c r="L3838" t="str">
        <f>VLOOKUP(Sales_Data17[[#This Row],[Product Description Index]],Products_Data[#All],2,0)</f>
        <v>Socks</v>
      </c>
      <c r="M3838">
        <v>2</v>
      </c>
      <c r="N3838" s="9">
        <v>622.3555555555555</v>
      </c>
      <c r="O3838" s="9">
        <f>Sales_Data17[[#This Row],[Order Quantity]]*Sales_Data17[[#This Row],[Unit Price]]</f>
        <v>1244.711111111111</v>
      </c>
      <c r="P3838" s="9">
        <v>255.16577777777775</v>
      </c>
      <c r="Q3838" s="9">
        <f>Sales_Data17[[#This Row],[Line Total]]-(Sales_Data17[[#This Row],[Total Unit Cost]]*Sales_Data17[[#This Row],[Order Quantity]])</f>
        <v>734.3795555555555</v>
      </c>
      <c r="R3838" s="1" t="str">
        <f>TEXT(Sales_Data17[[#This Row],[OrderDate]],"MMM")</f>
        <v>May</v>
      </c>
      <c r="S3838" s="1" t="str">
        <f t="shared" si="59"/>
        <v>2014</v>
      </c>
    </row>
    <row r="3839" spans="1:19">
      <c r="A3839" t="s">
        <v>3862</v>
      </c>
      <c r="B3839" s="2">
        <v>41776</v>
      </c>
      <c r="C3839" s="2" t="str">
        <f>VLOOKUP(Sales_Data17[[#This Row],[Customer Name Index]],Customer_Data[#All],2,0)</f>
        <v>PEDIFIX, Corp</v>
      </c>
      <c r="D3839">
        <v>6</v>
      </c>
      <c r="E3839" t="s">
        <v>4</v>
      </c>
      <c r="F3839" t="s">
        <v>8168</v>
      </c>
      <c r="G3839" t="s">
        <v>8027</v>
      </c>
      <c r="H3839" t="str">
        <f>VLOOKUP(Sales_Data17[[#This Row],[Delivery Region Index]],Regions_Table[#All],2,0)</f>
        <v>New South Wales</v>
      </c>
      <c r="I3839" t="str">
        <f>VLOOKUP(Sales_Data17[[#This Row],[Delivery Region Index]],Regions_Table[#All],3,0)</f>
        <v>Nowra</v>
      </c>
      <c r="J3839">
        <v>17</v>
      </c>
      <c r="K3839">
        <v>3</v>
      </c>
      <c r="L3839" t="str">
        <f>VLOOKUP(Sales_Data17[[#This Row],[Product Description Index]],Products_Data[#All],2,0)</f>
        <v>Sunglasses</v>
      </c>
      <c r="M3839">
        <v>6</v>
      </c>
      <c r="N3839" s="9">
        <v>280.65555555555557</v>
      </c>
      <c r="O3839" s="9">
        <f>Sales_Data17[[#This Row],[Order Quantity]]*Sales_Data17[[#This Row],[Unit Price]]</f>
        <v>1683.9333333333334</v>
      </c>
      <c r="P3839" s="9">
        <v>199.26544444444443</v>
      </c>
      <c r="Q3839" s="9">
        <f>Sales_Data17[[#This Row],[Line Total]]-(Sales_Data17[[#This Row],[Total Unit Cost]]*Sales_Data17[[#This Row],[Order Quantity]])</f>
        <v>488.34066666666695</v>
      </c>
      <c r="R3839" s="1" t="str">
        <f>TEXT(Sales_Data17[[#This Row],[OrderDate]],"MMM")</f>
        <v>May</v>
      </c>
      <c r="S3839" s="1" t="str">
        <f t="shared" si="59"/>
        <v>2014</v>
      </c>
    </row>
    <row r="3840" spans="1:19">
      <c r="A3840" t="s">
        <v>3863</v>
      </c>
      <c r="B3840" s="2">
        <v>41776</v>
      </c>
      <c r="C3840" s="2" t="str">
        <f>VLOOKUP(Sales_Data17[[#This Row],[Customer Name Index]],Customer_Data[#All],2,0)</f>
        <v>3LAB, Ltd</v>
      </c>
      <c r="D3840">
        <v>16</v>
      </c>
      <c r="E3840" t="s">
        <v>2</v>
      </c>
      <c r="F3840" t="s">
        <v>8168</v>
      </c>
      <c r="G3840" t="s">
        <v>8025</v>
      </c>
      <c r="H3840" t="str">
        <f>VLOOKUP(Sales_Data17[[#This Row],[Delivery Region Index]],Regions_Table[#All],2,0)</f>
        <v>South Australia</v>
      </c>
      <c r="I3840" t="str">
        <f>VLOOKUP(Sales_Data17[[#This Row],[Delivery Region Index]],Regions_Table[#All],3,0)</f>
        <v>Adelaide</v>
      </c>
      <c r="J3840">
        <v>46</v>
      </c>
      <c r="K3840">
        <v>7</v>
      </c>
      <c r="L3840" t="str">
        <f>VLOOKUP(Sales_Data17[[#This Row],[Product Description Index]],Products_Data[#All],2,0)</f>
        <v>Dress Shirts</v>
      </c>
      <c r="M3840">
        <v>2</v>
      </c>
      <c r="N3840" s="9">
        <v>256.0888888888889</v>
      </c>
      <c r="O3840" s="9">
        <f>Sales_Data17[[#This Row],[Order Quantity]]*Sales_Data17[[#This Row],[Unit Price]]</f>
        <v>512.17777777777781</v>
      </c>
      <c r="P3840" s="9">
        <v>176.70133333333331</v>
      </c>
      <c r="Q3840" s="9">
        <f>Sales_Data17[[#This Row],[Line Total]]-(Sales_Data17[[#This Row],[Total Unit Cost]]*Sales_Data17[[#This Row],[Order Quantity]])</f>
        <v>158.77511111111119</v>
      </c>
      <c r="R3840" s="1" t="str">
        <f>TEXT(Sales_Data17[[#This Row],[OrderDate]],"MMM")</f>
        <v>May</v>
      </c>
      <c r="S3840" s="1" t="str">
        <f t="shared" si="59"/>
        <v>2014</v>
      </c>
    </row>
    <row r="3841" spans="1:19">
      <c r="A3841" t="s">
        <v>3864</v>
      </c>
      <c r="B3841" s="2">
        <v>41776</v>
      </c>
      <c r="C3841" s="2" t="str">
        <f>VLOOKUP(Sales_Data17[[#This Row],[Customer Name Index]],Customer_Data[#All],2,0)</f>
        <v>Elorac, Corp</v>
      </c>
      <c r="D3841">
        <v>3</v>
      </c>
      <c r="E3841" t="s">
        <v>4</v>
      </c>
      <c r="F3841" t="s">
        <v>8168</v>
      </c>
      <c r="G3841" t="s">
        <v>8027</v>
      </c>
      <c r="H3841" t="str">
        <f>VLOOKUP(Sales_Data17[[#This Row],[Delivery Region Index]],Regions_Table[#All],2,0)</f>
        <v>New South Wales</v>
      </c>
      <c r="I3841" t="str">
        <f>VLOOKUP(Sales_Data17[[#This Row],[Delivery Region Index]],Regions_Table[#All],3,0)</f>
        <v>Dubbo</v>
      </c>
      <c r="J3841">
        <v>8</v>
      </c>
      <c r="K3841">
        <v>2</v>
      </c>
      <c r="L3841" t="str">
        <f>VLOOKUP(Sales_Data17[[#This Row],[Product Description Index]],Products_Data[#All],2,0)</f>
        <v>Pants</v>
      </c>
      <c r="M3841">
        <v>3</v>
      </c>
      <c r="N3841" s="9">
        <v>223.33333333333334</v>
      </c>
      <c r="O3841" s="9">
        <f>Sales_Data17[[#This Row],[Order Quantity]]*Sales_Data17[[#This Row],[Unit Price]]</f>
        <v>670</v>
      </c>
      <c r="P3841" s="9">
        <v>160.80000000000001</v>
      </c>
      <c r="Q3841" s="9">
        <f>Sales_Data17[[#This Row],[Line Total]]-(Sales_Data17[[#This Row],[Total Unit Cost]]*Sales_Data17[[#This Row],[Order Quantity]])</f>
        <v>187.59999999999997</v>
      </c>
      <c r="R3841" s="1" t="str">
        <f>TEXT(Sales_Data17[[#This Row],[OrderDate]],"MMM")</f>
        <v>May</v>
      </c>
      <c r="S3841" s="1" t="str">
        <f t="shared" si="59"/>
        <v>2014</v>
      </c>
    </row>
    <row r="3842" spans="1:19">
      <c r="A3842" t="s">
        <v>3865</v>
      </c>
      <c r="B3842" s="2">
        <v>41776</v>
      </c>
      <c r="C3842" s="2" t="str">
        <f>VLOOKUP(Sales_Data17[[#This Row],[Customer Name Index]],Customer_Data[#All],2,0)</f>
        <v>Procter Corp</v>
      </c>
      <c r="D3842">
        <v>5</v>
      </c>
      <c r="E3842" t="s">
        <v>4</v>
      </c>
      <c r="F3842" t="s">
        <v>8168</v>
      </c>
      <c r="G3842" t="s">
        <v>8027</v>
      </c>
      <c r="H3842" t="str">
        <f>VLOOKUP(Sales_Data17[[#This Row],[Delivery Region Index]],Regions_Table[#All],2,0)</f>
        <v>New South Wales</v>
      </c>
      <c r="I3842" t="str">
        <f>VLOOKUP(Sales_Data17[[#This Row],[Delivery Region Index]],Regions_Table[#All],3,0)</f>
        <v>Maitland</v>
      </c>
      <c r="J3842">
        <v>15</v>
      </c>
      <c r="K3842">
        <v>2</v>
      </c>
      <c r="L3842" t="str">
        <f>VLOOKUP(Sales_Data17[[#This Row],[Product Description Index]],Products_Data[#All],2,0)</f>
        <v>Pants</v>
      </c>
      <c r="M3842">
        <v>8</v>
      </c>
      <c r="N3842" s="9">
        <v>18.611111111111111</v>
      </c>
      <c r="O3842" s="9">
        <f>Sales_Data17[[#This Row],[Order Quantity]]*Sales_Data17[[#This Row],[Unit Price]]</f>
        <v>148.88888888888889</v>
      </c>
      <c r="P3842" s="9">
        <v>12.283333333333335</v>
      </c>
      <c r="Q3842" s="9">
        <f>Sales_Data17[[#This Row],[Line Total]]-(Sales_Data17[[#This Row],[Total Unit Cost]]*Sales_Data17[[#This Row],[Order Quantity]])</f>
        <v>50.622222222222206</v>
      </c>
      <c r="R3842" s="1" t="str">
        <f>TEXT(Sales_Data17[[#This Row],[OrderDate]],"MMM")</f>
        <v>May</v>
      </c>
      <c r="S3842" s="1" t="str">
        <f t="shared" ref="S3842:S3905" si="60">TEXT(B3842,"YYY")</f>
        <v>2014</v>
      </c>
    </row>
    <row r="3843" spans="1:19">
      <c r="A3843" t="s">
        <v>3866</v>
      </c>
      <c r="B3843" s="2">
        <v>41776</v>
      </c>
      <c r="C3843" s="2" t="str">
        <f>VLOOKUP(Sales_Data17[[#This Row],[Customer Name Index]],Customer_Data[#All],2,0)</f>
        <v>New Ltd</v>
      </c>
      <c r="D3843">
        <v>7</v>
      </c>
      <c r="E3843" t="s">
        <v>2</v>
      </c>
      <c r="F3843" t="s">
        <v>8168</v>
      </c>
      <c r="G3843" t="s">
        <v>8027</v>
      </c>
      <c r="H3843" t="str">
        <f>VLOOKUP(Sales_Data17[[#This Row],[Delivery Region Index]],Regions_Table[#All],2,0)</f>
        <v>New South Wales</v>
      </c>
      <c r="I3843" t="str">
        <f>VLOOKUP(Sales_Data17[[#This Row],[Delivery Region Index]],Regions_Table[#All],3,0)</f>
        <v>Port Macquarie</v>
      </c>
      <c r="J3843">
        <v>19</v>
      </c>
      <c r="K3843">
        <v>3</v>
      </c>
      <c r="L3843" t="str">
        <f>VLOOKUP(Sales_Data17[[#This Row],[Product Description Index]],Products_Data[#All],2,0)</f>
        <v>Sunglasses</v>
      </c>
      <c r="M3843">
        <v>6</v>
      </c>
      <c r="N3843" s="9">
        <v>280.65555555555557</v>
      </c>
      <c r="O3843" s="9">
        <f>Sales_Data17[[#This Row],[Order Quantity]]*Sales_Data17[[#This Row],[Unit Price]]</f>
        <v>1683.9333333333334</v>
      </c>
      <c r="P3843" s="9">
        <v>112.26222222222223</v>
      </c>
      <c r="Q3843" s="9">
        <f>Sales_Data17[[#This Row],[Line Total]]-(Sales_Data17[[#This Row],[Total Unit Cost]]*Sales_Data17[[#This Row],[Order Quantity]])</f>
        <v>1010.36</v>
      </c>
      <c r="R3843" s="1" t="str">
        <f>TEXT(Sales_Data17[[#This Row],[OrderDate]],"MMM")</f>
        <v>May</v>
      </c>
      <c r="S3843" s="1" t="str">
        <f t="shared" si="60"/>
        <v>2014</v>
      </c>
    </row>
    <row r="3844" spans="1:19">
      <c r="A3844" t="s">
        <v>3867</v>
      </c>
      <c r="B3844" s="2">
        <v>41776</v>
      </c>
      <c r="C3844" s="2" t="str">
        <f>VLOOKUP(Sales_Data17[[#This Row],[Customer Name Index]],Customer_Data[#All],2,0)</f>
        <v xml:space="preserve">Qualitest </v>
      </c>
      <c r="D3844">
        <v>19</v>
      </c>
      <c r="E3844" t="s">
        <v>4</v>
      </c>
      <c r="F3844" t="s">
        <v>8168</v>
      </c>
      <c r="G3844" t="s">
        <v>8028</v>
      </c>
      <c r="H3844" t="str">
        <f>VLOOKUP(Sales_Data17[[#This Row],[Delivery Region Index]],Regions_Table[#All],2,0)</f>
        <v>Victoria</v>
      </c>
      <c r="I3844" t="str">
        <f>VLOOKUP(Sales_Data17[[#This Row],[Delivery Region Index]],Regions_Table[#All],3,0)</f>
        <v>Swan Hill</v>
      </c>
      <c r="J3844">
        <v>55</v>
      </c>
      <c r="K3844">
        <v>8</v>
      </c>
      <c r="L3844" t="str">
        <f>VLOOKUP(Sales_Data17[[#This Row],[Product Description Index]],Products_Data[#All],2,0)</f>
        <v>Shoes</v>
      </c>
      <c r="M3844">
        <v>8</v>
      </c>
      <c r="N3844" s="9">
        <v>132.51111111111112</v>
      </c>
      <c r="O3844" s="9">
        <f>Sales_Data17[[#This Row],[Order Quantity]]*Sales_Data17[[#This Row],[Unit Price]]</f>
        <v>1060.088888888889</v>
      </c>
      <c r="P3844" s="9">
        <v>55.654666666666671</v>
      </c>
      <c r="Q3844" s="9">
        <f>Sales_Data17[[#This Row],[Line Total]]-(Sales_Data17[[#This Row],[Total Unit Cost]]*Sales_Data17[[#This Row],[Order Quantity]])</f>
        <v>614.85155555555559</v>
      </c>
      <c r="R3844" s="1" t="str">
        <f>TEXT(Sales_Data17[[#This Row],[OrderDate]],"MMM")</f>
        <v>May</v>
      </c>
      <c r="S3844" s="1" t="str">
        <f t="shared" si="60"/>
        <v>2014</v>
      </c>
    </row>
    <row r="3845" spans="1:19">
      <c r="A3845" t="s">
        <v>3868</v>
      </c>
      <c r="B3845" s="2">
        <v>41777</v>
      </c>
      <c r="C3845" s="2" t="str">
        <f>VLOOKUP(Sales_Data17[[#This Row],[Customer Name Index]],Customer_Data[#All],2,0)</f>
        <v>Avon Corp</v>
      </c>
      <c r="D3845">
        <v>1</v>
      </c>
      <c r="E3845" t="s">
        <v>4</v>
      </c>
      <c r="F3845" t="s">
        <v>8168</v>
      </c>
      <c r="G3845" t="s">
        <v>8027</v>
      </c>
      <c r="H3845" t="str">
        <f>VLOOKUP(Sales_Data17[[#This Row],[Delivery Region Index]],Regions_Table[#All],2,0)</f>
        <v>New South Wales</v>
      </c>
      <c r="I3845" t="str">
        <f>VLOOKUP(Sales_Data17[[#This Row],[Delivery Region Index]],Regions_Table[#All],3,0)</f>
        <v>Albury</v>
      </c>
      <c r="J3845">
        <v>2</v>
      </c>
      <c r="K3845">
        <v>1</v>
      </c>
      <c r="L3845" t="str">
        <f>VLOOKUP(Sales_Data17[[#This Row],[Product Description Index]],Products_Data[#All],2,0)</f>
        <v>Shirts</v>
      </c>
      <c r="M3845">
        <v>6</v>
      </c>
      <c r="N3845" s="9">
        <v>29.777777777777779</v>
      </c>
      <c r="O3845" s="9">
        <f>Sales_Data17[[#This Row],[Order Quantity]]*Sales_Data17[[#This Row],[Unit Price]]</f>
        <v>178.66666666666669</v>
      </c>
      <c r="P3845" s="9">
        <v>19.05777777777778</v>
      </c>
      <c r="Q3845" s="9">
        <f>Sales_Data17[[#This Row],[Line Total]]-(Sales_Data17[[#This Row],[Total Unit Cost]]*Sales_Data17[[#This Row],[Order Quantity]])</f>
        <v>64.320000000000007</v>
      </c>
      <c r="R3845" s="1" t="str">
        <f>TEXT(Sales_Data17[[#This Row],[OrderDate]],"MMM")</f>
        <v>May</v>
      </c>
      <c r="S3845" s="1" t="str">
        <f t="shared" si="60"/>
        <v>2014</v>
      </c>
    </row>
    <row r="3846" spans="1:19">
      <c r="A3846" t="s">
        <v>3869</v>
      </c>
      <c r="B3846" s="2">
        <v>41777</v>
      </c>
      <c r="C3846" s="2" t="str">
        <f>VLOOKUP(Sales_Data17[[#This Row],[Customer Name Index]],Customer_Data[#All],2,0)</f>
        <v xml:space="preserve">Linde </v>
      </c>
      <c r="D3846">
        <v>14</v>
      </c>
      <c r="E3846" t="s">
        <v>3</v>
      </c>
      <c r="F3846" t="s">
        <v>8168</v>
      </c>
      <c r="G3846" t="s">
        <v>8026</v>
      </c>
      <c r="H3846" t="str">
        <f>VLOOKUP(Sales_Data17[[#This Row],[Delivery Region Index]],Regions_Table[#All],2,0)</f>
        <v>Queensland</v>
      </c>
      <c r="I3846" t="str">
        <f>VLOOKUP(Sales_Data17[[#This Row],[Delivery Region Index]],Regions_Table[#All],3,0)</f>
        <v>Rockhampton</v>
      </c>
      <c r="J3846">
        <v>41</v>
      </c>
      <c r="K3846">
        <v>6</v>
      </c>
      <c r="L3846" t="str">
        <f>VLOOKUP(Sales_Data17[[#This Row],[Product Description Index]],Products_Data[#All],2,0)</f>
        <v>Socks</v>
      </c>
      <c r="M3846">
        <v>6</v>
      </c>
      <c r="N3846" s="9">
        <v>125.8111111111111</v>
      </c>
      <c r="O3846" s="9">
        <f>Sales_Data17[[#This Row],[Order Quantity]]*Sales_Data17[[#This Row],[Unit Price]]</f>
        <v>754.86666666666656</v>
      </c>
      <c r="P3846" s="9">
        <v>67.938000000000002</v>
      </c>
      <c r="Q3846" s="9">
        <f>Sales_Data17[[#This Row],[Line Total]]-(Sales_Data17[[#This Row],[Total Unit Cost]]*Sales_Data17[[#This Row],[Order Quantity]])</f>
        <v>347.23866666666652</v>
      </c>
      <c r="R3846" s="1" t="str">
        <f>TEXT(Sales_Data17[[#This Row],[OrderDate]],"MMM")</f>
        <v>May</v>
      </c>
      <c r="S3846" s="1" t="str">
        <f t="shared" si="60"/>
        <v>2014</v>
      </c>
    </row>
    <row r="3847" spans="1:19">
      <c r="A3847" t="s">
        <v>3870</v>
      </c>
      <c r="B3847" s="2">
        <v>41778</v>
      </c>
      <c r="C3847" s="2" t="str">
        <f>VLOOKUP(Sales_Data17[[#This Row],[Customer Name Index]],Customer_Data[#All],2,0)</f>
        <v>3LAB, Ltd</v>
      </c>
      <c r="D3847">
        <v>16</v>
      </c>
      <c r="E3847" t="s">
        <v>3</v>
      </c>
      <c r="F3847" t="s">
        <v>8168</v>
      </c>
      <c r="G3847" t="s">
        <v>8025</v>
      </c>
      <c r="H3847" t="str">
        <f>VLOOKUP(Sales_Data17[[#This Row],[Delivery Region Index]],Regions_Table[#All],2,0)</f>
        <v>Queensland</v>
      </c>
      <c r="I3847" t="str">
        <f>VLOOKUP(Sales_Data17[[#This Row],[Delivery Region Index]],Regions_Table[#All],3,0)</f>
        <v>Townsville</v>
      </c>
      <c r="J3847">
        <v>45</v>
      </c>
      <c r="K3847">
        <v>7</v>
      </c>
      <c r="L3847" t="str">
        <f>VLOOKUP(Sales_Data17[[#This Row],[Product Description Index]],Products_Data[#All],2,0)</f>
        <v>Dress Shirts</v>
      </c>
      <c r="M3847">
        <v>4</v>
      </c>
      <c r="N3847" s="9">
        <v>201</v>
      </c>
      <c r="O3847" s="9">
        <f>Sales_Data17[[#This Row],[Order Quantity]]*Sales_Data17[[#This Row],[Unit Price]]</f>
        <v>804</v>
      </c>
      <c r="P3847" s="9">
        <v>130.65</v>
      </c>
      <c r="Q3847" s="9">
        <f>Sales_Data17[[#This Row],[Line Total]]-(Sales_Data17[[#This Row],[Total Unit Cost]]*Sales_Data17[[#This Row],[Order Quantity]])</f>
        <v>281.39999999999998</v>
      </c>
      <c r="R3847" s="1" t="str">
        <f>TEXT(Sales_Data17[[#This Row],[OrderDate]],"MMM")</f>
        <v>May</v>
      </c>
      <c r="S3847" s="1" t="str">
        <f t="shared" si="60"/>
        <v>2014</v>
      </c>
    </row>
    <row r="3848" spans="1:19">
      <c r="A3848" t="s">
        <v>3871</v>
      </c>
      <c r="B3848" s="2">
        <v>41778</v>
      </c>
      <c r="C3848" s="2" t="str">
        <f>VLOOKUP(Sales_Data17[[#This Row],[Customer Name Index]],Customer_Data[#All],2,0)</f>
        <v>Apollo Ltd</v>
      </c>
      <c r="D3848">
        <v>11</v>
      </c>
      <c r="E3848" t="s">
        <v>3</v>
      </c>
      <c r="F3848" t="s">
        <v>8168</v>
      </c>
      <c r="G3848" t="s">
        <v>8026</v>
      </c>
      <c r="H3848" t="str">
        <f>VLOOKUP(Sales_Data17[[#This Row],[Delivery Region Index]],Regions_Table[#All],2,0)</f>
        <v>Queensland</v>
      </c>
      <c r="I3848" t="str">
        <f>VLOOKUP(Sales_Data17[[#This Row],[Delivery Region Index]],Regions_Table[#All],3,0)</f>
        <v>Gladstone</v>
      </c>
      <c r="J3848">
        <v>30</v>
      </c>
      <c r="K3848">
        <v>5</v>
      </c>
      <c r="L3848" t="str">
        <f>VLOOKUP(Sales_Data17[[#This Row],[Product Description Index]],Products_Data[#All],2,0)</f>
        <v>Hats</v>
      </c>
      <c r="M3848">
        <v>2</v>
      </c>
      <c r="N3848" s="9">
        <v>124.32222222222224</v>
      </c>
      <c r="O3848" s="9">
        <f>Sales_Data17[[#This Row],[Order Quantity]]*Sales_Data17[[#This Row],[Unit Price]]</f>
        <v>248.64444444444447</v>
      </c>
      <c r="P3848" s="9">
        <v>74.593333333333334</v>
      </c>
      <c r="Q3848" s="9">
        <f>Sales_Data17[[#This Row],[Line Total]]-(Sales_Data17[[#This Row],[Total Unit Cost]]*Sales_Data17[[#This Row],[Order Quantity]])</f>
        <v>99.457777777777807</v>
      </c>
      <c r="R3848" s="1" t="str">
        <f>TEXT(Sales_Data17[[#This Row],[OrderDate]],"MMM")</f>
        <v>May</v>
      </c>
      <c r="S3848" s="1" t="str">
        <f t="shared" si="60"/>
        <v>2014</v>
      </c>
    </row>
    <row r="3849" spans="1:19">
      <c r="A3849" t="s">
        <v>3872</v>
      </c>
      <c r="B3849" s="2">
        <v>41778</v>
      </c>
      <c r="C3849" s="2" t="str">
        <f>VLOOKUP(Sales_Data17[[#This Row],[Customer Name Index]],Customer_Data[#All],2,0)</f>
        <v>Pure Group</v>
      </c>
      <c r="D3849">
        <v>17</v>
      </c>
      <c r="E3849" t="s">
        <v>4</v>
      </c>
      <c r="F3849" t="s">
        <v>8168</v>
      </c>
      <c r="G3849" t="s">
        <v>8025</v>
      </c>
      <c r="H3849" t="str">
        <f>VLOOKUP(Sales_Data17[[#This Row],[Delivery Region Index]],Regions_Table[#All],2,0)</f>
        <v>Victoria</v>
      </c>
      <c r="I3849" t="str">
        <f>VLOOKUP(Sales_Data17[[#This Row],[Delivery Region Index]],Regions_Table[#All],3,0)</f>
        <v>Benalla</v>
      </c>
      <c r="J3849">
        <v>48</v>
      </c>
      <c r="K3849">
        <v>7</v>
      </c>
      <c r="L3849" t="str">
        <f>VLOOKUP(Sales_Data17[[#This Row],[Product Description Index]],Products_Data[#All],2,0)</f>
        <v>Dress Shirts</v>
      </c>
      <c r="M3849">
        <v>7</v>
      </c>
      <c r="N3849" s="9">
        <v>113.90000000000002</v>
      </c>
      <c r="O3849" s="9">
        <f>Sales_Data17[[#This Row],[Order Quantity]]*Sales_Data17[[#This Row],[Unit Price]]</f>
        <v>797.30000000000018</v>
      </c>
      <c r="P3849" s="9">
        <v>77.452000000000012</v>
      </c>
      <c r="Q3849" s="9">
        <f>Sales_Data17[[#This Row],[Line Total]]-(Sales_Data17[[#This Row],[Total Unit Cost]]*Sales_Data17[[#This Row],[Order Quantity]])</f>
        <v>255.13600000000008</v>
      </c>
      <c r="R3849" s="1" t="str">
        <f>TEXT(Sales_Data17[[#This Row],[OrderDate]],"MMM")</f>
        <v>May</v>
      </c>
      <c r="S3849" s="1" t="str">
        <f t="shared" si="60"/>
        <v>2014</v>
      </c>
    </row>
    <row r="3850" spans="1:19">
      <c r="A3850" t="s">
        <v>3873</v>
      </c>
      <c r="B3850" s="2">
        <v>41778</v>
      </c>
      <c r="C3850" s="2" t="str">
        <f>VLOOKUP(Sales_Data17[[#This Row],[Customer Name Index]],Customer_Data[#All],2,0)</f>
        <v>Avon Corp</v>
      </c>
      <c r="D3850">
        <v>1</v>
      </c>
      <c r="E3850" t="s">
        <v>4</v>
      </c>
      <c r="F3850" t="s">
        <v>8168</v>
      </c>
      <c r="G3850" t="s">
        <v>8027</v>
      </c>
      <c r="H3850" t="str">
        <f>VLOOKUP(Sales_Data17[[#This Row],[Delivery Region Index]],Regions_Table[#All],2,0)</f>
        <v>New South Wales</v>
      </c>
      <c r="I3850" t="str">
        <f>VLOOKUP(Sales_Data17[[#This Row],[Delivery Region Index]],Regions_Table[#All],3,0)</f>
        <v>Sydney</v>
      </c>
      <c r="J3850">
        <v>1</v>
      </c>
      <c r="K3850">
        <v>1</v>
      </c>
      <c r="L3850" t="str">
        <f>VLOOKUP(Sales_Data17[[#This Row],[Product Description Index]],Products_Data[#All],2,0)</f>
        <v>Shirts</v>
      </c>
      <c r="M3850">
        <v>3</v>
      </c>
      <c r="N3850" s="9">
        <v>343.18888888888893</v>
      </c>
      <c r="O3850" s="9">
        <f>Sales_Data17[[#This Row],[Order Quantity]]*Sales_Data17[[#This Row],[Unit Price]]</f>
        <v>1029.5666666666668</v>
      </c>
      <c r="P3850" s="9">
        <v>229.93655555555557</v>
      </c>
      <c r="Q3850" s="9">
        <f>Sales_Data17[[#This Row],[Line Total]]-(Sales_Data17[[#This Row],[Total Unit Cost]]*Sales_Data17[[#This Row],[Order Quantity]])</f>
        <v>339.75700000000006</v>
      </c>
      <c r="R3850" s="1" t="str">
        <f>TEXT(Sales_Data17[[#This Row],[OrderDate]],"MMM")</f>
        <v>May</v>
      </c>
      <c r="S3850" s="1" t="str">
        <f t="shared" si="60"/>
        <v>2014</v>
      </c>
    </row>
    <row r="3851" spans="1:19">
      <c r="A3851" t="s">
        <v>3874</v>
      </c>
      <c r="B3851" s="2">
        <v>41779</v>
      </c>
      <c r="C3851" s="2" t="str">
        <f>VLOOKUP(Sales_Data17[[#This Row],[Customer Name Index]],Customer_Data[#All],2,0)</f>
        <v xml:space="preserve">WakeFern </v>
      </c>
      <c r="D3851">
        <v>2</v>
      </c>
      <c r="E3851" t="s">
        <v>4</v>
      </c>
      <c r="F3851" t="s">
        <v>8168</v>
      </c>
      <c r="G3851" t="s">
        <v>8027</v>
      </c>
      <c r="H3851" t="str">
        <f>VLOOKUP(Sales_Data17[[#This Row],[Delivery Region Index]],Regions_Table[#All],2,0)</f>
        <v>New South Wales</v>
      </c>
      <c r="I3851" t="str">
        <f>VLOOKUP(Sales_Data17[[#This Row],[Delivery Region Index]],Regions_Table[#All],3,0)</f>
        <v>Bathurst</v>
      </c>
      <c r="J3851">
        <v>4</v>
      </c>
      <c r="K3851">
        <v>1</v>
      </c>
      <c r="L3851" t="str">
        <f>VLOOKUP(Sales_Data17[[#This Row],[Product Description Index]],Products_Data[#All],2,0)</f>
        <v>Shirts</v>
      </c>
      <c r="M3851">
        <v>8</v>
      </c>
      <c r="N3851" s="9">
        <v>108.6888888888889</v>
      </c>
      <c r="O3851" s="9">
        <f>Sales_Data17[[#This Row],[Order Quantity]]*Sales_Data17[[#This Row],[Unit Price]]</f>
        <v>869.51111111111118</v>
      </c>
      <c r="P3851" s="9">
        <v>58.692000000000007</v>
      </c>
      <c r="Q3851" s="9">
        <f>Sales_Data17[[#This Row],[Line Total]]-(Sales_Data17[[#This Row],[Total Unit Cost]]*Sales_Data17[[#This Row],[Order Quantity]])</f>
        <v>399.97511111111112</v>
      </c>
      <c r="R3851" s="1" t="str">
        <f>TEXT(Sales_Data17[[#This Row],[OrderDate]],"MMM")</f>
        <v>May</v>
      </c>
      <c r="S3851" s="1" t="str">
        <f t="shared" si="60"/>
        <v>2014</v>
      </c>
    </row>
    <row r="3852" spans="1:19">
      <c r="A3852" t="s">
        <v>3875</v>
      </c>
      <c r="B3852" s="2">
        <v>41779</v>
      </c>
      <c r="C3852" s="2" t="str">
        <f>VLOOKUP(Sales_Data17[[#This Row],[Customer Name Index]],Customer_Data[#All],2,0)</f>
        <v>Procter Corp</v>
      </c>
      <c r="D3852">
        <v>5</v>
      </c>
      <c r="E3852" t="s">
        <v>4</v>
      </c>
      <c r="F3852" t="s">
        <v>8168</v>
      </c>
      <c r="G3852" t="s">
        <v>8027</v>
      </c>
      <c r="H3852" t="str">
        <f>VLOOKUP(Sales_Data17[[#This Row],[Delivery Region Index]],Regions_Table[#All],2,0)</f>
        <v>New South Wales</v>
      </c>
      <c r="I3852" t="str">
        <f>VLOOKUP(Sales_Data17[[#This Row],[Delivery Region Index]],Regions_Table[#All],3,0)</f>
        <v>Lismore</v>
      </c>
      <c r="J3852">
        <v>14</v>
      </c>
      <c r="K3852">
        <v>2</v>
      </c>
      <c r="L3852" t="str">
        <f>VLOOKUP(Sales_Data17[[#This Row],[Product Description Index]],Products_Data[#All],2,0)</f>
        <v>Pants</v>
      </c>
      <c r="M3852">
        <v>6</v>
      </c>
      <c r="N3852" s="9">
        <v>29.033333333333335</v>
      </c>
      <c r="O3852" s="9">
        <f>Sales_Data17[[#This Row],[Order Quantity]]*Sales_Data17[[#This Row],[Unit Price]]</f>
        <v>174.20000000000002</v>
      </c>
      <c r="P3852" s="9">
        <v>19.742666666666668</v>
      </c>
      <c r="Q3852" s="9">
        <f>Sales_Data17[[#This Row],[Line Total]]-(Sales_Data17[[#This Row],[Total Unit Cost]]*Sales_Data17[[#This Row],[Order Quantity]])</f>
        <v>55.744</v>
      </c>
      <c r="R3852" s="1" t="str">
        <f>TEXT(Sales_Data17[[#This Row],[OrderDate]],"MMM")</f>
        <v>May</v>
      </c>
      <c r="S3852" s="1" t="str">
        <f t="shared" si="60"/>
        <v>2014</v>
      </c>
    </row>
    <row r="3853" spans="1:19">
      <c r="A3853" t="s">
        <v>3876</v>
      </c>
      <c r="B3853" s="2">
        <v>41779</v>
      </c>
      <c r="C3853" s="2" t="str">
        <f>VLOOKUP(Sales_Data17[[#This Row],[Customer Name Index]],Customer_Data[#All],2,0)</f>
        <v>ETUDE Ltd</v>
      </c>
      <c r="D3853">
        <v>4</v>
      </c>
      <c r="E3853" t="s">
        <v>2</v>
      </c>
      <c r="F3853" t="s">
        <v>8168</v>
      </c>
      <c r="G3853" t="s">
        <v>8027</v>
      </c>
      <c r="H3853" t="str">
        <f>VLOOKUP(Sales_Data17[[#This Row],[Delivery Region Index]],Regions_Table[#All],2,0)</f>
        <v>New South Wales</v>
      </c>
      <c r="I3853" t="str">
        <f>VLOOKUP(Sales_Data17[[#This Row],[Delivery Region Index]],Regions_Table[#All],3,0)</f>
        <v>Goulburn</v>
      </c>
      <c r="J3853">
        <v>10</v>
      </c>
      <c r="K3853">
        <v>2</v>
      </c>
      <c r="L3853" t="str">
        <f>VLOOKUP(Sales_Data17[[#This Row],[Product Description Index]],Products_Data[#All],2,0)</f>
        <v>Pants</v>
      </c>
      <c r="M3853">
        <v>7</v>
      </c>
      <c r="N3853" s="9">
        <v>128.78888888888889</v>
      </c>
      <c r="O3853" s="9">
        <f>Sales_Data17[[#This Row],[Order Quantity]]*Sales_Data17[[#This Row],[Unit Price]]</f>
        <v>901.52222222222224</v>
      </c>
      <c r="P3853" s="9">
        <v>55.379222222222232</v>
      </c>
      <c r="Q3853" s="9">
        <f>Sales_Data17[[#This Row],[Line Total]]-(Sales_Data17[[#This Row],[Total Unit Cost]]*Sales_Data17[[#This Row],[Order Quantity]])</f>
        <v>513.86766666666654</v>
      </c>
      <c r="R3853" s="1" t="str">
        <f>TEXT(Sales_Data17[[#This Row],[OrderDate]],"MMM")</f>
        <v>May</v>
      </c>
      <c r="S3853" s="1" t="str">
        <f t="shared" si="60"/>
        <v>2014</v>
      </c>
    </row>
    <row r="3854" spans="1:19">
      <c r="A3854" t="s">
        <v>3877</v>
      </c>
      <c r="B3854" s="2">
        <v>41779</v>
      </c>
      <c r="C3854" s="2" t="str">
        <f>VLOOKUP(Sales_Data17[[#This Row],[Customer Name Index]],Customer_Data[#All],2,0)</f>
        <v>Rochester Ltd</v>
      </c>
      <c r="D3854">
        <v>15</v>
      </c>
      <c r="E3854" t="s">
        <v>4</v>
      </c>
      <c r="F3854" t="s">
        <v>8168</v>
      </c>
      <c r="G3854" t="s">
        <v>8025</v>
      </c>
      <c r="H3854" t="str">
        <f>VLOOKUP(Sales_Data17[[#This Row],[Delivery Region Index]],Regions_Table[#All],2,0)</f>
        <v>Queensland</v>
      </c>
      <c r="I3854" t="str">
        <f>VLOOKUP(Sales_Data17[[#This Row],[Delivery Region Index]],Regions_Table[#All],3,0)</f>
        <v>Thuringowa</v>
      </c>
      <c r="J3854">
        <v>43</v>
      </c>
      <c r="K3854">
        <v>6</v>
      </c>
      <c r="L3854" t="str">
        <f>VLOOKUP(Sales_Data17[[#This Row],[Product Description Index]],Products_Data[#All],2,0)</f>
        <v>Socks</v>
      </c>
      <c r="M3854">
        <v>7</v>
      </c>
      <c r="N3854" s="9">
        <v>688.61111111111109</v>
      </c>
      <c r="O3854" s="9">
        <f>Sales_Data17[[#This Row],[Order Quantity]]*Sales_Data17[[#This Row],[Unit Price]]</f>
        <v>4820.2777777777774</v>
      </c>
      <c r="P3854" s="9">
        <v>399.39444444444439</v>
      </c>
      <c r="Q3854" s="9">
        <f>Sales_Data17[[#This Row],[Line Total]]-(Sales_Data17[[#This Row],[Total Unit Cost]]*Sales_Data17[[#This Row],[Order Quantity]])</f>
        <v>2024.5166666666664</v>
      </c>
      <c r="R3854" s="1" t="str">
        <f>TEXT(Sales_Data17[[#This Row],[OrderDate]],"MMM")</f>
        <v>May</v>
      </c>
      <c r="S3854" s="1" t="str">
        <f t="shared" si="60"/>
        <v>2014</v>
      </c>
    </row>
    <row r="3855" spans="1:19">
      <c r="A3855" t="s">
        <v>3878</v>
      </c>
      <c r="B3855" s="2">
        <v>41780</v>
      </c>
      <c r="C3855" s="2" t="str">
        <f>VLOOKUP(Sales_Data17[[#This Row],[Customer Name Index]],Customer_Data[#All],2,0)</f>
        <v>Pure Group</v>
      </c>
      <c r="D3855">
        <v>17</v>
      </c>
      <c r="E3855" t="s">
        <v>3</v>
      </c>
      <c r="F3855" t="s">
        <v>8168</v>
      </c>
      <c r="G3855" t="s">
        <v>8025</v>
      </c>
      <c r="H3855" t="str">
        <f>VLOOKUP(Sales_Data17[[#This Row],[Delivery Region Index]],Regions_Table[#All],2,0)</f>
        <v>Victoria</v>
      </c>
      <c r="I3855" t="str">
        <f>VLOOKUP(Sales_Data17[[#This Row],[Delivery Region Index]],Regions_Table[#All],3,0)</f>
        <v>Ballarat</v>
      </c>
      <c r="J3855">
        <v>49</v>
      </c>
      <c r="K3855">
        <v>7</v>
      </c>
      <c r="L3855" t="str">
        <f>VLOOKUP(Sales_Data17[[#This Row],[Product Description Index]],Products_Data[#All],2,0)</f>
        <v>Dress Shirts</v>
      </c>
      <c r="M3855">
        <v>8</v>
      </c>
      <c r="N3855" s="9">
        <v>620.12222222222226</v>
      </c>
      <c r="O3855" s="9">
        <f>Sales_Data17[[#This Row],[Order Quantity]]*Sales_Data17[[#This Row],[Unit Price]]</f>
        <v>4960.9777777777781</v>
      </c>
      <c r="P3855" s="9">
        <v>359.6708888888889</v>
      </c>
      <c r="Q3855" s="9">
        <f>Sales_Data17[[#This Row],[Line Total]]-(Sales_Data17[[#This Row],[Total Unit Cost]]*Sales_Data17[[#This Row],[Order Quantity]])</f>
        <v>2083.6106666666669</v>
      </c>
      <c r="R3855" s="1" t="str">
        <f>TEXT(Sales_Data17[[#This Row],[OrderDate]],"MMM")</f>
        <v>May</v>
      </c>
      <c r="S3855" s="1" t="str">
        <f t="shared" si="60"/>
        <v>2014</v>
      </c>
    </row>
    <row r="3856" spans="1:19">
      <c r="A3856" t="s">
        <v>3879</v>
      </c>
      <c r="B3856" s="2">
        <v>41780</v>
      </c>
      <c r="C3856" s="2" t="str">
        <f>VLOOKUP(Sales_Data17[[#This Row],[Customer Name Index]],Customer_Data[#All],2,0)</f>
        <v>Procter Corp</v>
      </c>
      <c r="D3856">
        <v>5</v>
      </c>
      <c r="E3856" t="s">
        <v>4</v>
      </c>
      <c r="F3856" t="s">
        <v>8168</v>
      </c>
      <c r="G3856" t="s">
        <v>8027</v>
      </c>
      <c r="H3856" t="str">
        <f>VLOOKUP(Sales_Data17[[#This Row],[Delivery Region Index]],Regions_Table[#All],2,0)</f>
        <v>New South Wales</v>
      </c>
      <c r="I3856" t="str">
        <f>VLOOKUP(Sales_Data17[[#This Row],[Delivery Region Index]],Regions_Table[#All],3,0)</f>
        <v>Lismore</v>
      </c>
      <c r="J3856">
        <v>14</v>
      </c>
      <c r="K3856">
        <v>2</v>
      </c>
      <c r="L3856" t="str">
        <f>VLOOKUP(Sales_Data17[[#This Row],[Product Description Index]],Products_Data[#All],2,0)</f>
        <v>Pants</v>
      </c>
      <c r="M3856">
        <v>2</v>
      </c>
      <c r="N3856" s="9">
        <v>116.87777777777779</v>
      </c>
      <c r="O3856" s="9">
        <f>Sales_Data17[[#This Row],[Order Quantity]]*Sales_Data17[[#This Row],[Unit Price]]</f>
        <v>233.75555555555559</v>
      </c>
      <c r="P3856" s="9">
        <v>95.839777777777783</v>
      </c>
      <c r="Q3856" s="9">
        <f>Sales_Data17[[#This Row],[Line Total]]-(Sales_Data17[[#This Row],[Total Unit Cost]]*Sales_Data17[[#This Row],[Order Quantity]])</f>
        <v>42.076000000000022</v>
      </c>
      <c r="R3856" s="1" t="str">
        <f>TEXT(Sales_Data17[[#This Row],[OrderDate]],"MMM")</f>
        <v>May</v>
      </c>
      <c r="S3856" s="1" t="str">
        <f t="shared" si="60"/>
        <v>2014</v>
      </c>
    </row>
    <row r="3857" spans="1:19">
      <c r="A3857" t="s">
        <v>3880</v>
      </c>
      <c r="B3857" s="2">
        <v>41780</v>
      </c>
      <c r="C3857" s="2" t="str">
        <f>VLOOKUP(Sales_Data17[[#This Row],[Customer Name Index]],Customer_Data[#All],2,0)</f>
        <v>21st Ltd</v>
      </c>
      <c r="D3857">
        <v>10</v>
      </c>
      <c r="E3857" t="s">
        <v>2</v>
      </c>
      <c r="F3857" t="s">
        <v>8168</v>
      </c>
      <c r="G3857" t="s">
        <v>8027</v>
      </c>
      <c r="H3857" t="str">
        <f>VLOOKUP(Sales_Data17[[#This Row],[Delivery Region Index]],Regions_Table[#All],2,0)</f>
        <v>Queensland</v>
      </c>
      <c r="I3857" t="str">
        <f>VLOOKUP(Sales_Data17[[#This Row],[Delivery Region Index]],Regions_Table[#All],3,0)</f>
        <v>Bundaberg</v>
      </c>
      <c r="J3857">
        <v>27</v>
      </c>
      <c r="K3857">
        <v>4</v>
      </c>
      <c r="L3857" t="str">
        <f>VLOOKUP(Sales_Data17[[#This Row],[Product Description Index]],Products_Data[#All],2,0)</f>
        <v>Jeans</v>
      </c>
      <c r="M3857">
        <v>4</v>
      </c>
      <c r="N3857" s="9">
        <v>24.566666666666666</v>
      </c>
      <c r="O3857" s="9">
        <f>Sales_Data17[[#This Row],[Order Quantity]]*Sales_Data17[[#This Row],[Unit Price]]</f>
        <v>98.266666666666666</v>
      </c>
      <c r="P3857" s="9">
        <v>15.231333333333332</v>
      </c>
      <c r="Q3857" s="9">
        <f>Sales_Data17[[#This Row],[Line Total]]-(Sales_Data17[[#This Row],[Total Unit Cost]]*Sales_Data17[[#This Row],[Order Quantity]])</f>
        <v>37.341333333333338</v>
      </c>
      <c r="R3857" s="1" t="str">
        <f>TEXT(Sales_Data17[[#This Row],[OrderDate]],"MMM")</f>
        <v>May</v>
      </c>
      <c r="S3857" s="1" t="str">
        <f t="shared" si="60"/>
        <v>2014</v>
      </c>
    </row>
    <row r="3858" spans="1:19">
      <c r="A3858" t="s">
        <v>3881</v>
      </c>
      <c r="B3858" s="2">
        <v>41780</v>
      </c>
      <c r="C3858" s="2" t="str">
        <f>VLOOKUP(Sales_Data17[[#This Row],[Customer Name Index]],Customer_Data[#All],2,0)</f>
        <v>PEDIFIX, Corp</v>
      </c>
      <c r="D3858">
        <v>6</v>
      </c>
      <c r="E3858" t="s">
        <v>4</v>
      </c>
      <c r="F3858" t="s">
        <v>8168</v>
      </c>
      <c r="G3858" t="s">
        <v>8027</v>
      </c>
      <c r="H3858" t="str">
        <f>VLOOKUP(Sales_Data17[[#This Row],[Delivery Region Index]],Regions_Table[#All],2,0)</f>
        <v>New South Wales</v>
      </c>
      <c r="I3858" t="str">
        <f>VLOOKUP(Sales_Data17[[#This Row],[Delivery Region Index]],Regions_Table[#All],3,0)</f>
        <v>Maitland</v>
      </c>
      <c r="J3858">
        <v>15</v>
      </c>
      <c r="K3858">
        <v>3</v>
      </c>
      <c r="L3858" t="str">
        <f>VLOOKUP(Sales_Data17[[#This Row],[Product Description Index]],Products_Data[#All],2,0)</f>
        <v>Sunglasses</v>
      </c>
      <c r="M3858">
        <v>7</v>
      </c>
      <c r="N3858" s="9">
        <v>431.03333333333336</v>
      </c>
      <c r="O3858" s="9">
        <f>Sales_Data17[[#This Row],[Order Quantity]]*Sales_Data17[[#This Row],[Unit Price]]</f>
        <v>3017.2333333333336</v>
      </c>
      <c r="P3858" s="9">
        <v>262.93033333333335</v>
      </c>
      <c r="Q3858" s="9">
        <f>Sales_Data17[[#This Row],[Line Total]]-(Sales_Data17[[#This Row],[Total Unit Cost]]*Sales_Data17[[#This Row],[Order Quantity]])</f>
        <v>1176.721</v>
      </c>
      <c r="R3858" s="1" t="str">
        <f>TEXT(Sales_Data17[[#This Row],[OrderDate]],"MMM")</f>
        <v>May</v>
      </c>
      <c r="S3858" s="1" t="str">
        <f t="shared" si="60"/>
        <v>2014</v>
      </c>
    </row>
    <row r="3859" spans="1:19">
      <c r="A3859" t="s">
        <v>3882</v>
      </c>
      <c r="B3859" s="2">
        <v>41780</v>
      </c>
      <c r="C3859" s="2" t="str">
        <f>VLOOKUP(Sales_Data17[[#This Row],[Customer Name Index]],Customer_Data[#All],2,0)</f>
        <v>New Ltd</v>
      </c>
      <c r="D3859">
        <v>7</v>
      </c>
      <c r="E3859" t="s">
        <v>4</v>
      </c>
      <c r="F3859" t="s">
        <v>8168</v>
      </c>
      <c r="G3859" t="s">
        <v>8027</v>
      </c>
      <c r="H3859" t="str">
        <f>VLOOKUP(Sales_Data17[[#This Row],[Delivery Region Index]],Regions_Table[#All],2,0)</f>
        <v>New South Wales</v>
      </c>
      <c r="I3859" t="str">
        <f>VLOOKUP(Sales_Data17[[#This Row],[Delivery Region Index]],Regions_Table[#All],3,0)</f>
        <v>Port Macquarie</v>
      </c>
      <c r="J3859">
        <v>19</v>
      </c>
      <c r="K3859">
        <v>3</v>
      </c>
      <c r="L3859" t="str">
        <f>VLOOKUP(Sales_Data17[[#This Row],[Product Description Index]],Products_Data[#All],2,0)</f>
        <v>Sunglasses</v>
      </c>
      <c r="M3859">
        <v>2</v>
      </c>
      <c r="N3859" s="9">
        <v>126.55555555555556</v>
      </c>
      <c r="O3859" s="9">
        <f>Sales_Data17[[#This Row],[Order Quantity]]*Sales_Data17[[#This Row],[Unit Price]]</f>
        <v>253.11111111111111</v>
      </c>
      <c r="P3859" s="9">
        <v>94.916666666666671</v>
      </c>
      <c r="Q3859" s="9">
        <f>Sales_Data17[[#This Row],[Line Total]]-(Sales_Data17[[#This Row],[Total Unit Cost]]*Sales_Data17[[#This Row],[Order Quantity]])</f>
        <v>63.277777777777771</v>
      </c>
      <c r="R3859" s="1" t="str">
        <f>TEXT(Sales_Data17[[#This Row],[OrderDate]],"MMM")</f>
        <v>May</v>
      </c>
      <c r="S3859" s="1" t="str">
        <f t="shared" si="60"/>
        <v>2014</v>
      </c>
    </row>
    <row r="3860" spans="1:19">
      <c r="A3860" t="s">
        <v>3883</v>
      </c>
      <c r="B3860" s="2">
        <v>41781</v>
      </c>
      <c r="C3860" s="2" t="str">
        <f>VLOOKUP(Sales_Data17[[#This Row],[Customer Name Index]],Customer_Data[#All],2,0)</f>
        <v>Eminence Corp</v>
      </c>
      <c r="D3860">
        <v>18</v>
      </c>
      <c r="E3860" t="s">
        <v>3</v>
      </c>
      <c r="F3860" t="s">
        <v>8168</v>
      </c>
      <c r="G3860" t="s">
        <v>8025</v>
      </c>
      <c r="H3860" t="str">
        <f>VLOOKUP(Sales_Data17[[#This Row],[Delivery Region Index]],Regions_Table[#All],2,0)</f>
        <v>Victoria</v>
      </c>
      <c r="I3860" t="str">
        <f>VLOOKUP(Sales_Data17[[#This Row],[Delivery Region Index]],Regions_Table[#All],3,0)</f>
        <v>Latrobe City</v>
      </c>
      <c r="J3860">
        <v>52</v>
      </c>
      <c r="K3860">
        <v>8</v>
      </c>
      <c r="L3860" t="str">
        <f>VLOOKUP(Sales_Data17[[#This Row],[Product Description Index]],Products_Data[#All],2,0)</f>
        <v>Shoes</v>
      </c>
      <c r="M3860">
        <v>1</v>
      </c>
      <c r="N3860" s="9">
        <v>104.22222222222223</v>
      </c>
      <c r="O3860" s="9">
        <f>Sales_Data17[[#This Row],[Order Quantity]]*Sales_Data17[[#This Row],[Unit Price]]</f>
        <v>104.22222222222223</v>
      </c>
      <c r="P3860" s="9">
        <v>65.660000000000011</v>
      </c>
      <c r="Q3860" s="9">
        <f>Sales_Data17[[#This Row],[Line Total]]-(Sales_Data17[[#This Row],[Total Unit Cost]]*Sales_Data17[[#This Row],[Order Quantity]])</f>
        <v>38.562222222222218</v>
      </c>
      <c r="R3860" s="1" t="str">
        <f>TEXT(Sales_Data17[[#This Row],[OrderDate]],"MMM")</f>
        <v>May</v>
      </c>
      <c r="S3860" s="1" t="str">
        <f t="shared" si="60"/>
        <v>2014</v>
      </c>
    </row>
    <row r="3861" spans="1:19">
      <c r="A3861" t="s">
        <v>3884</v>
      </c>
      <c r="B3861" s="2">
        <v>41781</v>
      </c>
      <c r="C3861" s="2" t="str">
        <f>VLOOKUP(Sales_Data17[[#This Row],[Customer Name Index]],Customer_Data[#All],2,0)</f>
        <v>New Ltd</v>
      </c>
      <c r="D3861">
        <v>7</v>
      </c>
      <c r="E3861" t="s">
        <v>3</v>
      </c>
      <c r="F3861" t="s">
        <v>8168</v>
      </c>
      <c r="G3861" t="s">
        <v>8027</v>
      </c>
      <c r="H3861" t="str">
        <f>VLOOKUP(Sales_Data17[[#This Row],[Delivery Region Index]],Regions_Table[#All],2,0)</f>
        <v>New South Wales</v>
      </c>
      <c r="I3861" t="str">
        <f>VLOOKUP(Sales_Data17[[#This Row],[Delivery Region Index]],Regions_Table[#All],3,0)</f>
        <v>Tamworth</v>
      </c>
      <c r="J3861">
        <v>21</v>
      </c>
      <c r="K3861">
        <v>3</v>
      </c>
      <c r="L3861" t="str">
        <f>VLOOKUP(Sales_Data17[[#This Row],[Product Description Index]],Products_Data[#All],2,0)</f>
        <v>Sunglasses</v>
      </c>
      <c r="M3861">
        <v>2</v>
      </c>
      <c r="N3861" s="9">
        <v>22.333333333333332</v>
      </c>
      <c r="O3861" s="9">
        <f>Sales_Data17[[#This Row],[Order Quantity]]*Sales_Data17[[#This Row],[Unit Price]]</f>
        <v>44.666666666666664</v>
      </c>
      <c r="P3861" s="9">
        <v>18.536666666666665</v>
      </c>
      <c r="Q3861" s="9">
        <f>Sales_Data17[[#This Row],[Line Total]]-(Sales_Data17[[#This Row],[Total Unit Cost]]*Sales_Data17[[#This Row],[Order Quantity]])</f>
        <v>7.5933333333333337</v>
      </c>
      <c r="R3861" s="1" t="str">
        <f>TEXT(Sales_Data17[[#This Row],[OrderDate]],"MMM")</f>
        <v>May</v>
      </c>
      <c r="S3861" s="1" t="str">
        <f t="shared" si="60"/>
        <v>2014</v>
      </c>
    </row>
    <row r="3862" spans="1:19">
      <c r="A3862" t="s">
        <v>3885</v>
      </c>
      <c r="B3862" s="2">
        <v>41782</v>
      </c>
      <c r="C3862" s="2" t="str">
        <f>VLOOKUP(Sales_Data17[[#This Row],[Customer Name Index]],Customer_Data[#All],2,0)</f>
        <v>ETUDE Ltd</v>
      </c>
      <c r="D3862">
        <v>4</v>
      </c>
      <c r="E3862" t="s">
        <v>3</v>
      </c>
      <c r="F3862" t="s">
        <v>8168</v>
      </c>
      <c r="G3862" t="s">
        <v>8027</v>
      </c>
      <c r="H3862" t="str">
        <f>VLOOKUP(Sales_Data17[[#This Row],[Delivery Region Index]],Regions_Table[#All],2,0)</f>
        <v>New South Wales</v>
      </c>
      <c r="I3862" t="str">
        <f>VLOOKUP(Sales_Data17[[#This Row],[Delivery Region Index]],Regions_Table[#All],3,0)</f>
        <v>Grafton</v>
      </c>
      <c r="J3862">
        <v>11</v>
      </c>
      <c r="K3862">
        <v>2</v>
      </c>
      <c r="L3862" t="str">
        <f>VLOOKUP(Sales_Data17[[#This Row],[Product Description Index]],Products_Data[#All],2,0)</f>
        <v>Pants</v>
      </c>
      <c r="M3862">
        <v>6</v>
      </c>
      <c r="N3862" s="9">
        <v>196.53333333333333</v>
      </c>
      <c r="O3862" s="9">
        <f>Sales_Data17[[#This Row],[Order Quantity]]*Sales_Data17[[#This Row],[Unit Price]]</f>
        <v>1179.2</v>
      </c>
      <c r="P3862" s="9">
        <v>135.608</v>
      </c>
      <c r="Q3862" s="9">
        <f>Sales_Data17[[#This Row],[Line Total]]-(Sales_Data17[[#This Row],[Total Unit Cost]]*Sales_Data17[[#This Row],[Order Quantity]])</f>
        <v>365.55200000000002</v>
      </c>
      <c r="R3862" s="1" t="str">
        <f>TEXT(Sales_Data17[[#This Row],[OrderDate]],"MMM")</f>
        <v>May</v>
      </c>
      <c r="S3862" s="1" t="str">
        <f t="shared" si="60"/>
        <v>2014</v>
      </c>
    </row>
    <row r="3863" spans="1:19">
      <c r="A3863" t="s">
        <v>3886</v>
      </c>
      <c r="B3863" s="2">
        <v>41782</v>
      </c>
      <c r="C3863" s="2" t="str">
        <f>VLOOKUP(Sales_Data17[[#This Row],[Customer Name Index]],Customer_Data[#All],2,0)</f>
        <v>Pacific Ltd</v>
      </c>
      <c r="D3863">
        <v>20</v>
      </c>
      <c r="E3863" t="s">
        <v>4</v>
      </c>
      <c r="F3863" t="s">
        <v>8168</v>
      </c>
      <c r="G3863" t="s">
        <v>8028</v>
      </c>
      <c r="H3863" t="str">
        <f>VLOOKUP(Sales_Data17[[#This Row],[Delivery Region Index]],Regions_Table[#All],2,0)</f>
        <v>Victoria</v>
      </c>
      <c r="I3863" t="str">
        <f>VLOOKUP(Sales_Data17[[#This Row],[Delivery Region Index]],Regions_Table[#All],3,0)</f>
        <v>Warrnambool</v>
      </c>
      <c r="J3863">
        <v>57</v>
      </c>
      <c r="K3863">
        <v>8</v>
      </c>
      <c r="L3863" t="str">
        <f>VLOOKUP(Sales_Data17[[#This Row],[Product Description Index]],Products_Data[#All],2,0)</f>
        <v>Shoes</v>
      </c>
      <c r="M3863">
        <v>4</v>
      </c>
      <c r="N3863" s="9">
        <v>190.57777777777778</v>
      </c>
      <c r="O3863" s="9">
        <f>Sales_Data17[[#This Row],[Order Quantity]]*Sales_Data17[[#This Row],[Unit Price]]</f>
        <v>762.31111111111113</v>
      </c>
      <c r="P3863" s="9">
        <v>148.65066666666667</v>
      </c>
      <c r="Q3863" s="9">
        <f>Sales_Data17[[#This Row],[Line Total]]-(Sales_Data17[[#This Row],[Total Unit Cost]]*Sales_Data17[[#This Row],[Order Quantity]])</f>
        <v>167.70844444444447</v>
      </c>
      <c r="R3863" s="1" t="str">
        <f>TEXT(Sales_Data17[[#This Row],[OrderDate]],"MMM")</f>
        <v>May</v>
      </c>
      <c r="S3863" s="1" t="str">
        <f t="shared" si="60"/>
        <v>2014</v>
      </c>
    </row>
    <row r="3864" spans="1:19">
      <c r="A3864" t="s">
        <v>3887</v>
      </c>
      <c r="B3864" s="2">
        <v>41782</v>
      </c>
      <c r="C3864" s="2" t="str">
        <f>VLOOKUP(Sales_Data17[[#This Row],[Customer Name Index]],Customer_Data[#All],2,0)</f>
        <v xml:space="preserve">Qualitest </v>
      </c>
      <c r="D3864">
        <v>19</v>
      </c>
      <c r="E3864" t="s">
        <v>2</v>
      </c>
      <c r="F3864" t="s">
        <v>8168</v>
      </c>
      <c r="G3864" t="s">
        <v>8028</v>
      </c>
      <c r="H3864" t="str">
        <f>VLOOKUP(Sales_Data17[[#This Row],[Delivery Region Index]],Regions_Table[#All],2,0)</f>
        <v>Victoria</v>
      </c>
      <c r="I3864" t="str">
        <f>VLOOKUP(Sales_Data17[[#This Row],[Delivery Region Index]],Regions_Table[#All],3,0)</f>
        <v>Swan Hill</v>
      </c>
      <c r="J3864">
        <v>55</v>
      </c>
      <c r="K3864">
        <v>8</v>
      </c>
      <c r="L3864" t="str">
        <f>VLOOKUP(Sales_Data17[[#This Row],[Product Description Index]],Products_Data[#All],2,0)</f>
        <v>Shoes</v>
      </c>
      <c r="M3864">
        <v>6</v>
      </c>
      <c r="N3864" s="9">
        <v>127.30000000000001</v>
      </c>
      <c r="O3864" s="9">
        <f>Sales_Data17[[#This Row],[Order Quantity]]*Sales_Data17[[#This Row],[Unit Price]]</f>
        <v>763.80000000000007</v>
      </c>
      <c r="P3864" s="9">
        <v>99.294000000000011</v>
      </c>
      <c r="Q3864" s="9">
        <f>Sales_Data17[[#This Row],[Line Total]]-(Sales_Data17[[#This Row],[Total Unit Cost]]*Sales_Data17[[#This Row],[Order Quantity]])</f>
        <v>168.03599999999994</v>
      </c>
      <c r="R3864" s="1" t="str">
        <f>TEXT(Sales_Data17[[#This Row],[OrderDate]],"MMM")</f>
        <v>May</v>
      </c>
      <c r="S3864" s="1" t="str">
        <f t="shared" si="60"/>
        <v>2014</v>
      </c>
    </row>
    <row r="3865" spans="1:19">
      <c r="A3865" t="s">
        <v>3888</v>
      </c>
      <c r="B3865" s="2">
        <v>41782</v>
      </c>
      <c r="C3865" s="2" t="str">
        <f>VLOOKUP(Sales_Data17[[#This Row],[Customer Name Index]],Customer_Data[#All],2,0)</f>
        <v>Apollo Ltd</v>
      </c>
      <c r="D3865">
        <v>11</v>
      </c>
      <c r="E3865" t="s">
        <v>4</v>
      </c>
      <c r="F3865" t="s">
        <v>8168</v>
      </c>
      <c r="G3865" t="s">
        <v>8026</v>
      </c>
      <c r="H3865" t="str">
        <f>VLOOKUP(Sales_Data17[[#This Row],[Delivery Region Index]],Regions_Table[#All],2,0)</f>
        <v>Queensland</v>
      </c>
      <c r="I3865" t="str">
        <f>VLOOKUP(Sales_Data17[[#This Row],[Delivery Region Index]],Regions_Table[#All],3,0)</f>
        <v>Gladstone</v>
      </c>
      <c r="J3865">
        <v>30</v>
      </c>
      <c r="K3865">
        <v>5</v>
      </c>
      <c r="L3865" t="str">
        <f>VLOOKUP(Sales_Data17[[#This Row],[Product Description Index]],Products_Data[#All],2,0)</f>
        <v>Hats</v>
      </c>
      <c r="M3865">
        <v>7</v>
      </c>
      <c r="N3865" s="9">
        <v>436.98888888888888</v>
      </c>
      <c r="O3865" s="9">
        <f>Sales_Data17[[#This Row],[Order Quantity]]*Sales_Data17[[#This Row],[Unit Price]]</f>
        <v>3058.922222222222</v>
      </c>
      <c r="P3865" s="9">
        <v>310.2621111111111</v>
      </c>
      <c r="Q3865" s="9">
        <f>Sales_Data17[[#This Row],[Line Total]]-(Sales_Data17[[#This Row],[Total Unit Cost]]*Sales_Data17[[#This Row],[Order Quantity]])</f>
        <v>887.08744444444437</v>
      </c>
      <c r="R3865" s="1" t="str">
        <f>TEXT(Sales_Data17[[#This Row],[OrderDate]],"MMM")</f>
        <v>May</v>
      </c>
      <c r="S3865" s="1" t="str">
        <f t="shared" si="60"/>
        <v>2014</v>
      </c>
    </row>
    <row r="3866" spans="1:19">
      <c r="A3866" t="s">
        <v>3889</v>
      </c>
      <c r="B3866" s="2">
        <v>41783</v>
      </c>
      <c r="C3866" s="2" t="str">
        <f>VLOOKUP(Sales_Data17[[#This Row],[Customer Name Index]],Customer_Data[#All],2,0)</f>
        <v xml:space="preserve">WakeFern </v>
      </c>
      <c r="D3866">
        <v>2</v>
      </c>
      <c r="E3866" t="s">
        <v>2</v>
      </c>
      <c r="F3866" t="s">
        <v>8168</v>
      </c>
      <c r="G3866" t="s">
        <v>8027</v>
      </c>
      <c r="H3866" t="str">
        <f>VLOOKUP(Sales_Data17[[#This Row],[Delivery Region Index]],Regions_Table[#All],2,0)</f>
        <v>New South Wales</v>
      </c>
      <c r="I3866" t="str">
        <f>VLOOKUP(Sales_Data17[[#This Row],[Delivery Region Index]],Regions_Table[#All],3,0)</f>
        <v>Cessnock</v>
      </c>
      <c r="J3866">
        <v>6</v>
      </c>
      <c r="K3866">
        <v>1</v>
      </c>
      <c r="L3866" t="str">
        <f>VLOOKUP(Sales_Data17[[#This Row],[Product Description Index]],Products_Data[#All],2,0)</f>
        <v>Shirts</v>
      </c>
      <c r="M3866">
        <v>8</v>
      </c>
      <c r="N3866" s="9">
        <v>288.84444444444443</v>
      </c>
      <c r="O3866" s="9">
        <f>Sales_Data17[[#This Row],[Order Quantity]]*Sales_Data17[[#This Row],[Unit Price]]</f>
        <v>2310.7555555555555</v>
      </c>
      <c r="P3866" s="9">
        <v>190.63733333333334</v>
      </c>
      <c r="Q3866" s="9">
        <f>Sales_Data17[[#This Row],[Line Total]]-(Sales_Data17[[#This Row],[Total Unit Cost]]*Sales_Data17[[#This Row],[Order Quantity]])</f>
        <v>785.65688888888872</v>
      </c>
      <c r="R3866" s="1" t="str">
        <f>TEXT(Sales_Data17[[#This Row],[OrderDate]],"MMM")</f>
        <v>May</v>
      </c>
      <c r="S3866" s="1" t="str">
        <f t="shared" si="60"/>
        <v>2014</v>
      </c>
    </row>
    <row r="3867" spans="1:19">
      <c r="A3867" t="s">
        <v>3890</v>
      </c>
      <c r="B3867" s="2">
        <v>41783</v>
      </c>
      <c r="C3867" s="2" t="str">
        <f>VLOOKUP(Sales_Data17[[#This Row],[Customer Name Index]],Customer_Data[#All],2,0)</f>
        <v>New Ltd</v>
      </c>
      <c r="D3867">
        <v>7</v>
      </c>
      <c r="E3867" t="s">
        <v>4</v>
      </c>
      <c r="F3867" t="s">
        <v>8168</v>
      </c>
      <c r="G3867" t="s">
        <v>8027</v>
      </c>
      <c r="H3867" t="str">
        <f>VLOOKUP(Sales_Data17[[#This Row],[Delivery Region Index]],Regions_Table[#All],2,0)</f>
        <v>New South Wales</v>
      </c>
      <c r="I3867" t="str">
        <f>VLOOKUP(Sales_Data17[[#This Row],[Delivery Region Index]],Regions_Table[#All],3,0)</f>
        <v>Queanbeyan</v>
      </c>
      <c r="J3867">
        <v>20</v>
      </c>
      <c r="K3867">
        <v>3</v>
      </c>
      <c r="L3867" t="str">
        <f>VLOOKUP(Sales_Data17[[#This Row],[Product Description Index]],Products_Data[#All],2,0)</f>
        <v>Sunglasses</v>
      </c>
      <c r="M3867">
        <v>1</v>
      </c>
      <c r="N3867" s="9">
        <v>719.87777777777785</v>
      </c>
      <c r="O3867" s="9">
        <f>Sales_Data17[[#This Row],[Order Quantity]]*Sales_Data17[[#This Row],[Unit Price]]</f>
        <v>719.87777777777785</v>
      </c>
      <c r="P3867" s="9">
        <v>518.31200000000001</v>
      </c>
      <c r="Q3867" s="9">
        <f>Sales_Data17[[#This Row],[Line Total]]-(Sales_Data17[[#This Row],[Total Unit Cost]]*Sales_Data17[[#This Row],[Order Quantity]])</f>
        <v>201.56577777777784</v>
      </c>
      <c r="R3867" s="1" t="str">
        <f>TEXT(Sales_Data17[[#This Row],[OrderDate]],"MMM")</f>
        <v>May</v>
      </c>
      <c r="S3867" s="1" t="str">
        <f t="shared" si="60"/>
        <v>2014</v>
      </c>
    </row>
    <row r="3868" spans="1:19">
      <c r="A3868" t="s">
        <v>3891</v>
      </c>
      <c r="B3868" s="2">
        <v>41784</v>
      </c>
      <c r="C3868" s="2" t="str">
        <f>VLOOKUP(Sales_Data17[[#This Row],[Customer Name Index]],Customer_Data[#All],2,0)</f>
        <v>Rochester Ltd</v>
      </c>
      <c r="D3868">
        <v>15</v>
      </c>
      <c r="E3868" t="s">
        <v>4</v>
      </c>
      <c r="F3868" t="s">
        <v>8168</v>
      </c>
      <c r="G3868" t="s">
        <v>8025</v>
      </c>
      <c r="H3868" t="str">
        <f>VLOOKUP(Sales_Data17[[#This Row],[Delivery Region Index]],Regions_Table[#All],2,0)</f>
        <v>Queensland</v>
      </c>
      <c r="I3868" t="str">
        <f>VLOOKUP(Sales_Data17[[#This Row],[Delivery Region Index]],Regions_Table[#All],3,0)</f>
        <v>Thuringowa</v>
      </c>
      <c r="J3868">
        <v>43</v>
      </c>
      <c r="K3868">
        <v>6</v>
      </c>
      <c r="L3868" t="str">
        <f>VLOOKUP(Sales_Data17[[#This Row],[Product Description Index]],Products_Data[#All],2,0)</f>
        <v>Socks</v>
      </c>
      <c r="M3868">
        <v>6</v>
      </c>
      <c r="N3868" s="9">
        <v>190.57777777777778</v>
      </c>
      <c r="O3868" s="9">
        <f>Sales_Data17[[#This Row],[Order Quantity]]*Sales_Data17[[#This Row],[Unit Price]]</f>
        <v>1143.4666666666667</v>
      </c>
      <c r="P3868" s="9">
        <v>108.62933333333334</v>
      </c>
      <c r="Q3868" s="9">
        <f>Sales_Data17[[#This Row],[Line Total]]-(Sales_Data17[[#This Row],[Total Unit Cost]]*Sales_Data17[[#This Row],[Order Quantity]])</f>
        <v>491.69066666666663</v>
      </c>
      <c r="R3868" s="1" t="str">
        <f>TEXT(Sales_Data17[[#This Row],[OrderDate]],"MMM")</f>
        <v>May</v>
      </c>
      <c r="S3868" s="1" t="str">
        <f t="shared" si="60"/>
        <v>2014</v>
      </c>
    </row>
    <row r="3869" spans="1:19">
      <c r="A3869" t="s">
        <v>3892</v>
      </c>
      <c r="B3869" s="2">
        <v>41784</v>
      </c>
      <c r="C3869" s="2" t="str">
        <f>VLOOKUP(Sales_Data17[[#This Row],[Customer Name Index]],Customer_Data[#All],2,0)</f>
        <v>Ole Group</v>
      </c>
      <c r="D3869">
        <v>13</v>
      </c>
      <c r="E3869" t="s">
        <v>4</v>
      </c>
      <c r="F3869" t="s">
        <v>8168</v>
      </c>
      <c r="G3869" t="s">
        <v>8026</v>
      </c>
      <c r="H3869" t="str">
        <f>VLOOKUP(Sales_Data17[[#This Row],[Delivery Region Index]],Regions_Table[#All],2,0)</f>
        <v>Queensland</v>
      </c>
      <c r="I3869" t="str">
        <f>VLOOKUP(Sales_Data17[[#This Row],[Delivery Region Index]],Regions_Table[#All],3,0)</f>
        <v>Mackay</v>
      </c>
      <c r="J3869">
        <v>36</v>
      </c>
      <c r="K3869">
        <v>5</v>
      </c>
      <c r="L3869" t="str">
        <f>VLOOKUP(Sales_Data17[[#This Row],[Product Description Index]],Products_Data[#All],2,0)</f>
        <v>Hats</v>
      </c>
      <c r="M3869">
        <v>9</v>
      </c>
      <c r="N3869" s="9">
        <v>723.6</v>
      </c>
      <c r="O3869" s="9">
        <f>Sales_Data17[[#This Row],[Order Quantity]]*Sales_Data17[[#This Row],[Unit Price]]</f>
        <v>6512.4000000000005</v>
      </c>
      <c r="P3869" s="9">
        <v>528.22800000000007</v>
      </c>
      <c r="Q3869" s="9">
        <f>Sales_Data17[[#This Row],[Line Total]]-(Sales_Data17[[#This Row],[Total Unit Cost]]*Sales_Data17[[#This Row],[Order Quantity]])</f>
        <v>1758.348</v>
      </c>
      <c r="R3869" s="1" t="str">
        <f>TEXT(Sales_Data17[[#This Row],[OrderDate]],"MMM")</f>
        <v>May</v>
      </c>
      <c r="S3869" s="1" t="str">
        <f t="shared" si="60"/>
        <v>2014</v>
      </c>
    </row>
    <row r="3870" spans="1:19">
      <c r="A3870" t="s">
        <v>3893</v>
      </c>
      <c r="B3870" s="2">
        <v>41784</v>
      </c>
      <c r="C3870" s="2" t="str">
        <f>VLOOKUP(Sales_Data17[[#This Row],[Customer Name Index]],Customer_Data[#All],2,0)</f>
        <v>21st Ltd</v>
      </c>
      <c r="D3870">
        <v>10</v>
      </c>
      <c r="E3870" t="s">
        <v>4</v>
      </c>
      <c r="F3870" t="s">
        <v>8168</v>
      </c>
      <c r="G3870" t="s">
        <v>8026</v>
      </c>
      <c r="H3870" t="str">
        <f>VLOOKUP(Sales_Data17[[#This Row],[Delivery Region Index]],Regions_Table[#All],2,0)</f>
        <v>Queensland</v>
      </c>
      <c r="I3870" t="str">
        <f>VLOOKUP(Sales_Data17[[#This Row],[Delivery Region Index]],Regions_Table[#All],3,0)</f>
        <v>Charters Towers</v>
      </c>
      <c r="J3870">
        <v>29</v>
      </c>
      <c r="K3870">
        <v>4</v>
      </c>
      <c r="L3870" t="str">
        <f>VLOOKUP(Sales_Data17[[#This Row],[Product Description Index]],Products_Data[#All],2,0)</f>
        <v>Jeans</v>
      </c>
      <c r="M3870">
        <v>3</v>
      </c>
      <c r="N3870" s="9">
        <v>98.266666666666666</v>
      </c>
      <c r="O3870" s="9">
        <f>Sales_Data17[[#This Row],[Order Quantity]]*Sales_Data17[[#This Row],[Unit Price]]</f>
        <v>294.8</v>
      </c>
      <c r="P3870" s="9">
        <v>66.821333333333342</v>
      </c>
      <c r="Q3870" s="9">
        <f>Sales_Data17[[#This Row],[Line Total]]-(Sales_Data17[[#This Row],[Total Unit Cost]]*Sales_Data17[[#This Row],[Order Quantity]])</f>
        <v>94.335999999999984</v>
      </c>
      <c r="R3870" s="1" t="str">
        <f>TEXT(Sales_Data17[[#This Row],[OrderDate]],"MMM")</f>
        <v>May</v>
      </c>
      <c r="S3870" s="1" t="str">
        <f t="shared" si="60"/>
        <v>2014</v>
      </c>
    </row>
    <row r="3871" spans="1:19">
      <c r="A3871" t="s">
        <v>3894</v>
      </c>
      <c r="B3871" s="2">
        <v>41784</v>
      </c>
      <c r="C3871" s="2" t="str">
        <f>VLOOKUP(Sales_Data17[[#This Row],[Customer Name Index]],Customer_Data[#All],2,0)</f>
        <v>Procter Corp</v>
      </c>
      <c r="D3871">
        <v>5</v>
      </c>
      <c r="E3871" t="s">
        <v>4</v>
      </c>
      <c r="F3871" t="s">
        <v>8168</v>
      </c>
      <c r="G3871" t="s">
        <v>8027</v>
      </c>
      <c r="H3871" t="str">
        <f>VLOOKUP(Sales_Data17[[#This Row],[Delivery Region Index]],Regions_Table[#All],2,0)</f>
        <v>New South Wales</v>
      </c>
      <c r="I3871" t="str">
        <f>VLOOKUP(Sales_Data17[[#This Row],[Delivery Region Index]],Regions_Table[#All],3,0)</f>
        <v>Maitland</v>
      </c>
      <c r="J3871">
        <v>15</v>
      </c>
      <c r="K3871">
        <v>2</v>
      </c>
      <c r="L3871" t="str">
        <f>VLOOKUP(Sales_Data17[[#This Row],[Product Description Index]],Products_Data[#All],2,0)</f>
        <v>Pants</v>
      </c>
      <c r="M3871">
        <v>4</v>
      </c>
      <c r="N3871" s="9">
        <v>111.66666666666667</v>
      </c>
      <c r="O3871" s="9">
        <f>Sales_Data17[[#This Row],[Order Quantity]]*Sales_Data17[[#This Row],[Unit Price]]</f>
        <v>446.66666666666669</v>
      </c>
      <c r="P3871" s="9">
        <v>68.11666666666666</v>
      </c>
      <c r="Q3871" s="9">
        <f>Sales_Data17[[#This Row],[Line Total]]-(Sales_Data17[[#This Row],[Total Unit Cost]]*Sales_Data17[[#This Row],[Order Quantity]])</f>
        <v>174.20000000000005</v>
      </c>
      <c r="R3871" s="1" t="str">
        <f>TEXT(Sales_Data17[[#This Row],[OrderDate]],"MMM")</f>
        <v>May</v>
      </c>
      <c r="S3871" s="1" t="str">
        <f t="shared" si="60"/>
        <v>2014</v>
      </c>
    </row>
    <row r="3872" spans="1:19">
      <c r="A3872" t="s">
        <v>3895</v>
      </c>
      <c r="B3872" s="2">
        <v>41784</v>
      </c>
      <c r="C3872" s="2" t="str">
        <f>VLOOKUP(Sales_Data17[[#This Row],[Customer Name Index]],Customer_Data[#All],2,0)</f>
        <v xml:space="preserve">Qualitest </v>
      </c>
      <c r="D3872">
        <v>19</v>
      </c>
      <c r="E3872" t="s">
        <v>4</v>
      </c>
      <c r="F3872" t="s">
        <v>8168</v>
      </c>
      <c r="G3872" t="s">
        <v>8028</v>
      </c>
      <c r="H3872" t="str">
        <f>VLOOKUP(Sales_Data17[[#This Row],[Delivery Region Index]],Regions_Table[#All],2,0)</f>
        <v>Victoria</v>
      </c>
      <c r="I3872" t="str">
        <f>VLOOKUP(Sales_Data17[[#This Row],[Delivery Region Index]],Regions_Table[#All],3,0)</f>
        <v>Mildura</v>
      </c>
      <c r="J3872">
        <v>53</v>
      </c>
      <c r="K3872">
        <v>8</v>
      </c>
      <c r="L3872" t="str">
        <f>VLOOKUP(Sales_Data17[[#This Row],[Product Description Index]],Products_Data[#All],2,0)</f>
        <v>Shoes</v>
      </c>
      <c r="M3872">
        <v>6</v>
      </c>
      <c r="N3872" s="9">
        <v>19.355555555555558</v>
      </c>
      <c r="O3872" s="9">
        <f>Sales_Data17[[#This Row],[Order Quantity]]*Sales_Data17[[#This Row],[Unit Price]]</f>
        <v>116.13333333333335</v>
      </c>
      <c r="P3872" s="9">
        <v>14.90377777777778</v>
      </c>
      <c r="Q3872" s="9">
        <f>Sales_Data17[[#This Row],[Line Total]]-(Sales_Data17[[#This Row],[Total Unit Cost]]*Sales_Data17[[#This Row],[Order Quantity]])</f>
        <v>26.710666666666668</v>
      </c>
      <c r="R3872" s="1" t="str">
        <f>TEXT(Sales_Data17[[#This Row],[OrderDate]],"MMM")</f>
        <v>May</v>
      </c>
      <c r="S3872" s="1" t="str">
        <f t="shared" si="60"/>
        <v>2014</v>
      </c>
    </row>
    <row r="3873" spans="1:19">
      <c r="A3873" t="s">
        <v>3896</v>
      </c>
      <c r="B3873" s="2">
        <v>41784</v>
      </c>
      <c r="C3873" s="2" t="str">
        <f>VLOOKUP(Sales_Data17[[#This Row],[Customer Name Index]],Customer_Data[#All],2,0)</f>
        <v>Ole Group</v>
      </c>
      <c r="D3873">
        <v>13</v>
      </c>
      <c r="E3873" t="s">
        <v>2</v>
      </c>
      <c r="F3873" t="s">
        <v>8168</v>
      </c>
      <c r="G3873" t="s">
        <v>8026</v>
      </c>
      <c r="H3873" t="str">
        <f>VLOOKUP(Sales_Data17[[#This Row],[Delivery Region Index]],Regions_Table[#All],2,0)</f>
        <v>Queensland</v>
      </c>
      <c r="I3873" t="str">
        <f>VLOOKUP(Sales_Data17[[#This Row],[Delivery Region Index]],Regions_Table[#All],3,0)</f>
        <v>Mount Isa</v>
      </c>
      <c r="J3873">
        <v>38</v>
      </c>
      <c r="K3873">
        <v>6</v>
      </c>
      <c r="L3873" t="str">
        <f>VLOOKUP(Sales_Data17[[#This Row],[Product Description Index]],Products_Data[#All],2,0)</f>
        <v>Socks</v>
      </c>
      <c r="M3873">
        <v>5</v>
      </c>
      <c r="N3873" s="9">
        <v>111.66666666666667</v>
      </c>
      <c r="O3873" s="9">
        <f>Sales_Data17[[#This Row],[Order Quantity]]*Sales_Data17[[#This Row],[Unit Price]]</f>
        <v>558.33333333333337</v>
      </c>
      <c r="P3873" s="9">
        <v>82.63333333333334</v>
      </c>
      <c r="Q3873" s="9">
        <f>Sales_Data17[[#This Row],[Line Total]]-(Sales_Data17[[#This Row],[Total Unit Cost]]*Sales_Data17[[#This Row],[Order Quantity]])</f>
        <v>145.16666666666669</v>
      </c>
      <c r="R3873" s="1" t="str">
        <f>TEXT(Sales_Data17[[#This Row],[OrderDate]],"MMM")</f>
        <v>May</v>
      </c>
      <c r="S3873" s="1" t="str">
        <f t="shared" si="60"/>
        <v>2014</v>
      </c>
    </row>
    <row r="3874" spans="1:19">
      <c r="A3874" t="s">
        <v>3897</v>
      </c>
      <c r="B3874" s="2">
        <v>41785</v>
      </c>
      <c r="C3874" s="2" t="str">
        <f>VLOOKUP(Sales_Data17[[#This Row],[Customer Name Index]],Customer_Data[#All],2,0)</f>
        <v>Avon Corp</v>
      </c>
      <c r="D3874">
        <v>1</v>
      </c>
      <c r="E3874" t="s">
        <v>4</v>
      </c>
      <c r="F3874" t="s">
        <v>8168</v>
      </c>
      <c r="G3874" t="s">
        <v>8027</v>
      </c>
      <c r="H3874" t="str">
        <f>VLOOKUP(Sales_Data17[[#This Row],[Delivery Region Index]],Regions_Table[#All],2,0)</f>
        <v>New South Wales</v>
      </c>
      <c r="I3874" t="str">
        <f>VLOOKUP(Sales_Data17[[#This Row],[Delivery Region Index]],Regions_Table[#All],3,0)</f>
        <v>Sydney</v>
      </c>
      <c r="J3874">
        <v>1</v>
      </c>
      <c r="K3874">
        <v>1</v>
      </c>
      <c r="L3874" t="str">
        <f>VLOOKUP(Sales_Data17[[#This Row],[Product Description Index]],Products_Data[#All],2,0)</f>
        <v>Shirts</v>
      </c>
      <c r="M3874">
        <v>7</v>
      </c>
      <c r="N3874" s="9">
        <v>685.63333333333333</v>
      </c>
      <c r="O3874" s="9">
        <f>Sales_Data17[[#This Row],[Order Quantity]]*Sales_Data17[[#This Row],[Unit Price]]</f>
        <v>4799.4333333333334</v>
      </c>
      <c r="P3874" s="9">
        <v>555.36299999999994</v>
      </c>
      <c r="Q3874" s="9">
        <f>Sales_Data17[[#This Row],[Line Total]]-(Sales_Data17[[#This Row],[Total Unit Cost]]*Sales_Data17[[#This Row],[Order Quantity]])</f>
        <v>911.89233333333368</v>
      </c>
      <c r="R3874" s="1" t="str">
        <f>TEXT(Sales_Data17[[#This Row],[OrderDate]],"MMM")</f>
        <v>May</v>
      </c>
      <c r="S3874" s="1" t="str">
        <f t="shared" si="60"/>
        <v>2014</v>
      </c>
    </row>
    <row r="3875" spans="1:19">
      <c r="A3875" t="s">
        <v>3898</v>
      </c>
      <c r="B3875" s="2">
        <v>41786</v>
      </c>
      <c r="C3875" s="2" t="str">
        <f>VLOOKUP(Sales_Data17[[#This Row],[Customer Name Index]],Customer_Data[#All],2,0)</f>
        <v>ETUDE Ltd</v>
      </c>
      <c r="D3875">
        <v>4</v>
      </c>
      <c r="E3875" t="s">
        <v>4</v>
      </c>
      <c r="F3875" t="s">
        <v>8168</v>
      </c>
      <c r="G3875" t="s">
        <v>8027</v>
      </c>
      <c r="H3875" t="str">
        <f>VLOOKUP(Sales_Data17[[#This Row],[Delivery Region Index]],Regions_Table[#All],2,0)</f>
        <v>New South Wales</v>
      </c>
      <c r="I3875" t="str">
        <f>VLOOKUP(Sales_Data17[[#This Row],[Delivery Region Index]],Regions_Table[#All],3,0)</f>
        <v>Goulburn</v>
      </c>
      <c r="J3875">
        <v>10</v>
      </c>
      <c r="K3875">
        <v>2</v>
      </c>
      <c r="L3875" t="str">
        <f>VLOOKUP(Sales_Data17[[#This Row],[Product Description Index]],Products_Data[#All],2,0)</f>
        <v>Pants</v>
      </c>
      <c r="M3875">
        <v>5</v>
      </c>
      <c r="N3875" s="9">
        <v>20.844444444444445</v>
      </c>
      <c r="O3875" s="9">
        <f>Sales_Data17[[#This Row],[Order Quantity]]*Sales_Data17[[#This Row],[Unit Price]]</f>
        <v>104.22222222222223</v>
      </c>
      <c r="P3875" s="9">
        <v>14.799555555555555</v>
      </c>
      <c r="Q3875" s="9">
        <f>Sales_Data17[[#This Row],[Line Total]]-(Sales_Data17[[#This Row],[Total Unit Cost]]*Sales_Data17[[#This Row],[Order Quantity]])</f>
        <v>30.224444444444458</v>
      </c>
      <c r="R3875" s="1" t="str">
        <f>TEXT(Sales_Data17[[#This Row],[OrderDate]],"MMM")</f>
        <v>May</v>
      </c>
      <c r="S3875" s="1" t="str">
        <f t="shared" si="60"/>
        <v>2014</v>
      </c>
    </row>
    <row r="3876" spans="1:19">
      <c r="A3876" t="s">
        <v>3899</v>
      </c>
      <c r="B3876" s="2">
        <v>41786</v>
      </c>
      <c r="C3876" s="2" t="str">
        <f>VLOOKUP(Sales_Data17[[#This Row],[Customer Name Index]],Customer_Data[#All],2,0)</f>
        <v>Elorac, Corp</v>
      </c>
      <c r="D3876">
        <v>3</v>
      </c>
      <c r="E3876" t="s">
        <v>4</v>
      </c>
      <c r="F3876" t="s">
        <v>8168</v>
      </c>
      <c r="G3876" t="s">
        <v>8027</v>
      </c>
      <c r="H3876" t="str">
        <f>VLOOKUP(Sales_Data17[[#This Row],[Delivery Region Index]],Regions_Table[#All],2,0)</f>
        <v>New South Wales</v>
      </c>
      <c r="I3876" t="str">
        <f>VLOOKUP(Sales_Data17[[#This Row],[Delivery Region Index]],Regions_Table[#All],3,0)</f>
        <v>Dubbo</v>
      </c>
      <c r="J3876">
        <v>8</v>
      </c>
      <c r="K3876">
        <v>1</v>
      </c>
      <c r="L3876" t="str">
        <f>VLOOKUP(Sales_Data17[[#This Row],[Product Description Index]],Products_Data[#All],2,0)</f>
        <v>Shirts</v>
      </c>
      <c r="M3876">
        <v>2</v>
      </c>
      <c r="N3876" s="9">
        <v>26.055555555555557</v>
      </c>
      <c r="O3876" s="9">
        <f>Sales_Data17[[#This Row],[Order Quantity]]*Sales_Data17[[#This Row],[Unit Price]]</f>
        <v>52.111111111111114</v>
      </c>
      <c r="P3876" s="9">
        <v>10.943333333333333</v>
      </c>
      <c r="Q3876" s="9">
        <f>Sales_Data17[[#This Row],[Line Total]]-(Sales_Data17[[#This Row],[Total Unit Cost]]*Sales_Data17[[#This Row],[Order Quantity]])</f>
        <v>30.224444444444448</v>
      </c>
      <c r="R3876" s="1" t="str">
        <f>TEXT(Sales_Data17[[#This Row],[OrderDate]],"MMM")</f>
        <v>May</v>
      </c>
      <c r="S3876" s="1" t="str">
        <f t="shared" si="60"/>
        <v>2014</v>
      </c>
    </row>
    <row r="3877" spans="1:19">
      <c r="A3877" t="s">
        <v>3900</v>
      </c>
      <c r="B3877" s="2">
        <v>41786</v>
      </c>
      <c r="C3877" s="2" t="str">
        <f>VLOOKUP(Sales_Data17[[#This Row],[Customer Name Index]],Customer_Data[#All],2,0)</f>
        <v>Medsep Group</v>
      </c>
      <c r="D3877">
        <v>8</v>
      </c>
      <c r="E3877" t="s">
        <v>4</v>
      </c>
      <c r="F3877" t="s">
        <v>8168</v>
      </c>
      <c r="G3877" t="s">
        <v>8027</v>
      </c>
      <c r="H3877" t="str">
        <f>VLOOKUP(Sales_Data17[[#This Row],[Delivery Region Index]],Regions_Table[#All],2,0)</f>
        <v>New South Wales</v>
      </c>
      <c r="I3877" t="str">
        <f>VLOOKUP(Sales_Data17[[#This Row],[Delivery Region Index]],Regions_Table[#All],3,0)</f>
        <v>Wagga Wagga</v>
      </c>
      <c r="J3877">
        <v>23</v>
      </c>
      <c r="K3877">
        <v>4</v>
      </c>
      <c r="L3877" t="str">
        <f>VLOOKUP(Sales_Data17[[#This Row],[Product Description Index]],Products_Data[#All],2,0)</f>
        <v>Jeans</v>
      </c>
      <c r="M3877">
        <v>8</v>
      </c>
      <c r="N3877" s="9">
        <v>121.34444444444446</v>
      </c>
      <c r="O3877" s="9">
        <f>Sales_Data17[[#This Row],[Order Quantity]]*Sales_Data17[[#This Row],[Unit Price]]</f>
        <v>970.7555555555557</v>
      </c>
      <c r="P3877" s="9">
        <v>72.806666666666672</v>
      </c>
      <c r="Q3877" s="9">
        <f>Sales_Data17[[#This Row],[Line Total]]-(Sales_Data17[[#This Row],[Total Unit Cost]]*Sales_Data17[[#This Row],[Order Quantity]])</f>
        <v>388.30222222222233</v>
      </c>
      <c r="R3877" s="1" t="str">
        <f>TEXT(Sales_Data17[[#This Row],[OrderDate]],"MMM")</f>
        <v>May</v>
      </c>
      <c r="S3877" s="1" t="str">
        <f t="shared" si="60"/>
        <v>2014</v>
      </c>
    </row>
    <row r="3878" spans="1:19">
      <c r="A3878" t="s">
        <v>3901</v>
      </c>
      <c r="B3878" s="2">
        <v>41786</v>
      </c>
      <c r="C3878" s="2" t="str">
        <f>VLOOKUP(Sales_Data17[[#This Row],[Customer Name Index]],Customer_Data[#All],2,0)</f>
        <v>Pure Group</v>
      </c>
      <c r="D3878">
        <v>17</v>
      </c>
      <c r="E3878" t="s">
        <v>3</v>
      </c>
      <c r="F3878" t="s">
        <v>8168</v>
      </c>
      <c r="G3878" t="s">
        <v>8025</v>
      </c>
      <c r="H3878" t="str">
        <f>VLOOKUP(Sales_Data17[[#This Row],[Delivery Region Index]],Regions_Table[#All],2,0)</f>
        <v>Victoria</v>
      </c>
      <c r="I3878" t="str">
        <f>VLOOKUP(Sales_Data17[[#This Row],[Delivery Region Index]],Regions_Table[#All],3,0)</f>
        <v>Melbourne</v>
      </c>
      <c r="J3878">
        <v>47</v>
      </c>
      <c r="K3878">
        <v>7</v>
      </c>
      <c r="L3878" t="str">
        <f>VLOOKUP(Sales_Data17[[#This Row],[Product Description Index]],Products_Data[#All],2,0)</f>
        <v>Dress Shirts</v>
      </c>
      <c r="M3878">
        <v>4</v>
      </c>
      <c r="N3878" s="9">
        <v>114.64444444444445</v>
      </c>
      <c r="O3878" s="9">
        <f>Sales_Data17[[#This Row],[Order Quantity]]*Sales_Data17[[#This Row],[Unit Price]]</f>
        <v>458.57777777777778</v>
      </c>
      <c r="P3878" s="9">
        <v>87.129777777777775</v>
      </c>
      <c r="Q3878" s="9">
        <f>Sales_Data17[[#This Row],[Line Total]]-(Sales_Data17[[#This Row],[Total Unit Cost]]*Sales_Data17[[#This Row],[Order Quantity]])</f>
        <v>110.05866666666668</v>
      </c>
      <c r="R3878" s="1" t="str">
        <f>TEXT(Sales_Data17[[#This Row],[OrderDate]],"MMM")</f>
        <v>May</v>
      </c>
      <c r="S3878" s="1" t="str">
        <f t="shared" si="60"/>
        <v>2014</v>
      </c>
    </row>
    <row r="3879" spans="1:19">
      <c r="A3879" t="s">
        <v>3902</v>
      </c>
      <c r="B3879" s="2">
        <v>41786</v>
      </c>
      <c r="C3879" s="2" t="str">
        <f>VLOOKUP(Sales_Data17[[#This Row],[Customer Name Index]],Customer_Data[#All],2,0)</f>
        <v>Pure Group</v>
      </c>
      <c r="D3879">
        <v>17</v>
      </c>
      <c r="E3879" t="s">
        <v>2</v>
      </c>
      <c r="F3879" t="s">
        <v>8168</v>
      </c>
      <c r="G3879" t="s">
        <v>8025</v>
      </c>
      <c r="H3879" t="str">
        <f>VLOOKUP(Sales_Data17[[#This Row],[Delivery Region Index]],Regions_Table[#All],2,0)</f>
        <v>Victoria</v>
      </c>
      <c r="I3879" t="str">
        <f>VLOOKUP(Sales_Data17[[#This Row],[Delivery Region Index]],Regions_Table[#All],3,0)</f>
        <v>Benalla</v>
      </c>
      <c r="J3879">
        <v>48</v>
      </c>
      <c r="K3879">
        <v>7</v>
      </c>
      <c r="L3879" t="str">
        <f>VLOOKUP(Sales_Data17[[#This Row],[Product Description Index]],Products_Data[#All],2,0)</f>
        <v>Dress Shirts</v>
      </c>
      <c r="M3879">
        <v>1</v>
      </c>
      <c r="N3879" s="9">
        <v>24.566666666666666</v>
      </c>
      <c r="O3879" s="9">
        <f>Sales_Data17[[#This Row],[Order Quantity]]*Sales_Data17[[#This Row],[Unit Price]]</f>
        <v>24.566666666666666</v>
      </c>
      <c r="P3879" s="9">
        <v>14.248666666666667</v>
      </c>
      <c r="Q3879" s="9">
        <f>Sales_Data17[[#This Row],[Line Total]]-(Sales_Data17[[#This Row],[Total Unit Cost]]*Sales_Data17[[#This Row],[Order Quantity]])</f>
        <v>10.318</v>
      </c>
      <c r="R3879" s="1" t="str">
        <f>TEXT(Sales_Data17[[#This Row],[OrderDate]],"MMM")</f>
        <v>May</v>
      </c>
      <c r="S3879" s="1" t="str">
        <f t="shared" si="60"/>
        <v>2014</v>
      </c>
    </row>
    <row r="3880" spans="1:19">
      <c r="A3880" t="s">
        <v>3903</v>
      </c>
      <c r="B3880" s="2">
        <v>41786</v>
      </c>
      <c r="C3880" s="2" t="str">
        <f>VLOOKUP(Sales_Data17[[#This Row],[Customer Name Index]],Customer_Data[#All],2,0)</f>
        <v>ETUDE Ltd</v>
      </c>
      <c r="D3880">
        <v>4</v>
      </c>
      <c r="E3880" t="s">
        <v>4</v>
      </c>
      <c r="F3880" t="s">
        <v>8168</v>
      </c>
      <c r="G3880" t="s">
        <v>8027</v>
      </c>
      <c r="H3880" t="str">
        <f>VLOOKUP(Sales_Data17[[#This Row],[Delivery Region Index]],Regions_Table[#All],2,0)</f>
        <v>New South Wales</v>
      </c>
      <c r="I3880" t="str">
        <f>VLOOKUP(Sales_Data17[[#This Row],[Delivery Region Index]],Regions_Table[#All],3,0)</f>
        <v>Griffith</v>
      </c>
      <c r="J3880">
        <v>12</v>
      </c>
      <c r="K3880">
        <v>2</v>
      </c>
      <c r="L3880" t="str">
        <f>VLOOKUP(Sales_Data17[[#This Row],[Product Description Index]],Products_Data[#All],2,0)</f>
        <v>Pants</v>
      </c>
      <c r="M3880">
        <v>6</v>
      </c>
      <c r="N3880" s="9">
        <v>29.777777777777779</v>
      </c>
      <c r="O3880" s="9">
        <f>Sales_Data17[[#This Row],[Order Quantity]]*Sales_Data17[[#This Row],[Unit Price]]</f>
        <v>178.66666666666669</v>
      </c>
      <c r="P3880" s="9">
        <v>25.31111111111111</v>
      </c>
      <c r="Q3880" s="9">
        <f>Sales_Data17[[#This Row],[Line Total]]-(Sales_Data17[[#This Row],[Total Unit Cost]]*Sales_Data17[[#This Row],[Order Quantity]])</f>
        <v>26.800000000000011</v>
      </c>
      <c r="R3880" s="1" t="str">
        <f>TEXT(Sales_Data17[[#This Row],[OrderDate]],"MMM")</f>
        <v>May</v>
      </c>
      <c r="S3880" s="1" t="str">
        <f t="shared" si="60"/>
        <v>2014</v>
      </c>
    </row>
    <row r="3881" spans="1:19">
      <c r="A3881" t="s">
        <v>3904</v>
      </c>
      <c r="B3881" s="2">
        <v>41786</v>
      </c>
      <c r="C3881" s="2" t="str">
        <f>VLOOKUP(Sales_Data17[[#This Row],[Customer Name Index]],Customer_Data[#All],2,0)</f>
        <v>Procter Corp</v>
      </c>
      <c r="D3881">
        <v>5</v>
      </c>
      <c r="E3881" t="s">
        <v>3</v>
      </c>
      <c r="F3881" t="s">
        <v>8168</v>
      </c>
      <c r="G3881" t="s">
        <v>8027</v>
      </c>
      <c r="H3881" t="str">
        <f>VLOOKUP(Sales_Data17[[#This Row],[Delivery Region Index]],Regions_Table[#All],2,0)</f>
        <v>New South Wales</v>
      </c>
      <c r="I3881" t="str">
        <f>VLOOKUP(Sales_Data17[[#This Row],[Delivery Region Index]],Regions_Table[#All],3,0)</f>
        <v>Lismore</v>
      </c>
      <c r="J3881">
        <v>14</v>
      </c>
      <c r="K3881">
        <v>2</v>
      </c>
      <c r="L3881" t="str">
        <f>VLOOKUP(Sales_Data17[[#This Row],[Product Description Index]],Products_Data[#All],2,0)</f>
        <v>Pants</v>
      </c>
      <c r="M3881">
        <v>4</v>
      </c>
      <c r="N3881" s="9">
        <v>23.822222222222223</v>
      </c>
      <c r="O3881" s="9">
        <f>Sales_Data17[[#This Row],[Order Quantity]]*Sales_Data17[[#This Row],[Unit Price]]</f>
        <v>95.288888888888891</v>
      </c>
      <c r="P3881" s="9">
        <v>18.343111111111114</v>
      </c>
      <c r="Q3881" s="9">
        <f>Sales_Data17[[#This Row],[Line Total]]-(Sales_Data17[[#This Row],[Total Unit Cost]]*Sales_Data17[[#This Row],[Order Quantity]])</f>
        <v>21.916444444444437</v>
      </c>
      <c r="R3881" s="1" t="str">
        <f>TEXT(Sales_Data17[[#This Row],[OrderDate]],"MMM")</f>
        <v>May</v>
      </c>
      <c r="S3881" s="1" t="str">
        <f t="shared" si="60"/>
        <v>2014</v>
      </c>
    </row>
    <row r="3882" spans="1:19">
      <c r="A3882" t="s">
        <v>3905</v>
      </c>
      <c r="B3882" s="2">
        <v>41786</v>
      </c>
      <c r="C3882" s="2" t="str">
        <f>VLOOKUP(Sales_Data17[[#This Row],[Customer Name Index]],Customer_Data[#All],2,0)</f>
        <v>Medsep Group</v>
      </c>
      <c r="D3882">
        <v>8</v>
      </c>
      <c r="E3882" t="s">
        <v>2</v>
      </c>
      <c r="F3882" t="s">
        <v>8168</v>
      </c>
      <c r="G3882" t="s">
        <v>8027</v>
      </c>
      <c r="H3882" t="str">
        <f>VLOOKUP(Sales_Data17[[#This Row],[Delivery Region Index]],Regions_Table[#All],2,0)</f>
        <v>New South Wales</v>
      </c>
      <c r="I3882" t="str">
        <f>VLOOKUP(Sales_Data17[[#This Row],[Delivery Region Index]],Regions_Table[#All],3,0)</f>
        <v>Tamworth</v>
      </c>
      <c r="J3882">
        <v>21</v>
      </c>
      <c r="K3882">
        <v>3</v>
      </c>
      <c r="L3882" t="str">
        <f>VLOOKUP(Sales_Data17[[#This Row],[Product Description Index]],Products_Data[#All],2,0)</f>
        <v>Sunglasses</v>
      </c>
      <c r="M3882">
        <v>5</v>
      </c>
      <c r="N3882" s="9">
        <v>19.355555555555558</v>
      </c>
      <c r="O3882" s="9">
        <f>Sales_Data17[[#This Row],[Order Quantity]]*Sales_Data17[[#This Row],[Unit Price]]</f>
        <v>96.777777777777786</v>
      </c>
      <c r="P3882" s="9">
        <v>12.194000000000001</v>
      </c>
      <c r="Q3882" s="9">
        <f>Sales_Data17[[#This Row],[Line Total]]-(Sales_Data17[[#This Row],[Total Unit Cost]]*Sales_Data17[[#This Row],[Order Quantity]])</f>
        <v>35.80777777777778</v>
      </c>
      <c r="R3882" s="1" t="str">
        <f>TEXT(Sales_Data17[[#This Row],[OrderDate]],"MMM")</f>
        <v>May</v>
      </c>
      <c r="S3882" s="1" t="str">
        <f t="shared" si="60"/>
        <v>2014</v>
      </c>
    </row>
    <row r="3883" spans="1:19">
      <c r="A3883" t="s">
        <v>3906</v>
      </c>
      <c r="B3883" s="2">
        <v>41787</v>
      </c>
      <c r="C3883" s="2" t="str">
        <f>VLOOKUP(Sales_Data17[[#This Row],[Customer Name Index]],Customer_Data[#All],2,0)</f>
        <v>ETUDE Ltd</v>
      </c>
      <c r="D3883">
        <v>4</v>
      </c>
      <c r="E3883" t="s">
        <v>2</v>
      </c>
      <c r="F3883" t="s">
        <v>8168</v>
      </c>
      <c r="G3883" t="s">
        <v>8027</v>
      </c>
      <c r="H3883" t="str">
        <f>VLOOKUP(Sales_Data17[[#This Row],[Delivery Region Index]],Regions_Table[#All],2,0)</f>
        <v>New South Wales</v>
      </c>
      <c r="I3883" t="str">
        <f>VLOOKUP(Sales_Data17[[#This Row],[Delivery Region Index]],Regions_Table[#All],3,0)</f>
        <v>Goulburn</v>
      </c>
      <c r="J3883">
        <v>10</v>
      </c>
      <c r="K3883">
        <v>2</v>
      </c>
      <c r="L3883" t="str">
        <f>VLOOKUP(Sales_Data17[[#This Row],[Product Description Index]],Products_Data[#All],2,0)</f>
        <v>Pants</v>
      </c>
      <c r="M3883">
        <v>2</v>
      </c>
      <c r="N3883" s="9">
        <v>567.26666666666677</v>
      </c>
      <c r="O3883" s="9">
        <f>Sales_Data17[[#This Row],[Order Quantity]]*Sales_Data17[[#This Row],[Unit Price]]</f>
        <v>1134.5333333333335</v>
      </c>
      <c r="P3883" s="9">
        <v>226.90666666666669</v>
      </c>
      <c r="Q3883" s="9">
        <f>Sales_Data17[[#This Row],[Line Total]]-(Sales_Data17[[#This Row],[Total Unit Cost]]*Sales_Data17[[#This Row],[Order Quantity]])</f>
        <v>680.72000000000014</v>
      </c>
      <c r="R3883" s="1" t="str">
        <f>TEXT(Sales_Data17[[#This Row],[OrderDate]],"MMM")</f>
        <v>May</v>
      </c>
      <c r="S3883" s="1" t="str">
        <f t="shared" si="60"/>
        <v>2014</v>
      </c>
    </row>
    <row r="3884" spans="1:19">
      <c r="A3884" t="s">
        <v>3907</v>
      </c>
      <c r="B3884" s="2">
        <v>41787</v>
      </c>
      <c r="C3884" s="2" t="str">
        <f>VLOOKUP(Sales_Data17[[#This Row],[Customer Name Index]],Customer_Data[#All],2,0)</f>
        <v xml:space="preserve">Ei </v>
      </c>
      <c r="D3884">
        <v>9</v>
      </c>
      <c r="E3884" t="s">
        <v>2</v>
      </c>
      <c r="F3884" t="s">
        <v>8168</v>
      </c>
      <c r="G3884" t="s">
        <v>8027</v>
      </c>
      <c r="H3884" t="str">
        <f>VLOOKUP(Sales_Data17[[#This Row],[Delivery Region Index]],Regions_Table[#All],2,0)</f>
        <v>New South Wales</v>
      </c>
      <c r="I3884" t="str">
        <f>VLOOKUP(Sales_Data17[[#This Row],[Delivery Region Index]],Regions_Table[#All],3,0)</f>
        <v>Wollongong</v>
      </c>
      <c r="J3884">
        <v>24</v>
      </c>
      <c r="K3884">
        <v>4</v>
      </c>
      <c r="L3884" t="str">
        <f>VLOOKUP(Sales_Data17[[#This Row],[Product Description Index]],Products_Data[#All],2,0)</f>
        <v>Jeans</v>
      </c>
      <c r="M3884">
        <v>7</v>
      </c>
      <c r="N3884" s="9">
        <v>356.5888888888889</v>
      </c>
      <c r="O3884" s="9">
        <f>Sales_Data17[[#This Row],[Order Quantity]]*Sales_Data17[[#This Row],[Unit Price]]</f>
        <v>2496.1222222222223</v>
      </c>
      <c r="P3884" s="9">
        <v>149.76733333333334</v>
      </c>
      <c r="Q3884" s="9">
        <f>Sales_Data17[[#This Row],[Line Total]]-(Sales_Data17[[#This Row],[Total Unit Cost]]*Sales_Data17[[#This Row],[Order Quantity]])</f>
        <v>1447.7508888888888</v>
      </c>
      <c r="R3884" s="1" t="str">
        <f>TEXT(Sales_Data17[[#This Row],[OrderDate]],"MMM")</f>
        <v>May</v>
      </c>
      <c r="S3884" s="1" t="str">
        <f t="shared" si="60"/>
        <v>2014</v>
      </c>
    </row>
    <row r="3885" spans="1:19">
      <c r="A3885" t="s">
        <v>3908</v>
      </c>
      <c r="B3885" s="2">
        <v>41787</v>
      </c>
      <c r="C3885" s="2" t="str">
        <f>VLOOKUP(Sales_Data17[[#This Row],[Customer Name Index]],Customer_Data[#All],2,0)</f>
        <v>Elorac, Corp</v>
      </c>
      <c r="D3885">
        <v>3</v>
      </c>
      <c r="E3885" t="s">
        <v>4</v>
      </c>
      <c r="F3885" t="s">
        <v>8168</v>
      </c>
      <c r="G3885" t="s">
        <v>8027</v>
      </c>
      <c r="H3885" t="str">
        <f>VLOOKUP(Sales_Data17[[#This Row],[Delivery Region Index]],Regions_Table[#All],2,0)</f>
        <v>New South Wales</v>
      </c>
      <c r="I3885" t="str">
        <f>VLOOKUP(Sales_Data17[[#This Row],[Delivery Region Index]],Regions_Table[#All],3,0)</f>
        <v>Dubbo</v>
      </c>
      <c r="J3885">
        <v>8</v>
      </c>
      <c r="K3885">
        <v>2</v>
      </c>
      <c r="L3885" t="str">
        <f>VLOOKUP(Sales_Data17[[#This Row],[Product Description Index]],Products_Data[#All],2,0)</f>
        <v>Pants</v>
      </c>
      <c r="M3885">
        <v>3</v>
      </c>
      <c r="N3885" s="9">
        <v>221.84444444444446</v>
      </c>
      <c r="O3885" s="9">
        <f>Sales_Data17[[#This Row],[Order Quantity]]*Sales_Data17[[#This Row],[Unit Price]]</f>
        <v>665.53333333333342</v>
      </c>
      <c r="P3885" s="9">
        <v>188.56777777777779</v>
      </c>
      <c r="Q3885" s="9">
        <f>Sales_Data17[[#This Row],[Line Total]]-(Sales_Data17[[#This Row],[Total Unit Cost]]*Sales_Data17[[#This Row],[Order Quantity]])</f>
        <v>99.830000000000041</v>
      </c>
      <c r="R3885" s="1" t="str">
        <f>TEXT(Sales_Data17[[#This Row],[OrderDate]],"MMM")</f>
        <v>May</v>
      </c>
      <c r="S3885" s="1" t="str">
        <f t="shared" si="60"/>
        <v>2014</v>
      </c>
    </row>
    <row r="3886" spans="1:19">
      <c r="A3886" t="s">
        <v>3909</v>
      </c>
      <c r="B3886" s="2">
        <v>41787</v>
      </c>
      <c r="C3886" s="2" t="str">
        <f>VLOOKUP(Sales_Data17[[#This Row],[Customer Name Index]],Customer_Data[#All],2,0)</f>
        <v>Medsep Group</v>
      </c>
      <c r="D3886">
        <v>8</v>
      </c>
      <c r="E3886" t="s">
        <v>3</v>
      </c>
      <c r="F3886" t="s">
        <v>8168</v>
      </c>
      <c r="G3886" t="s">
        <v>8027</v>
      </c>
      <c r="H3886" t="str">
        <f>VLOOKUP(Sales_Data17[[#This Row],[Delivery Region Index]],Regions_Table[#All],2,0)</f>
        <v>New South Wales</v>
      </c>
      <c r="I3886" t="str">
        <f>VLOOKUP(Sales_Data17[[#This Row],[Delivery Region Index]],Regions_Table[#All],3,0)</f>
        <v>Tamworth</v>
      </c>
      <c r="J3886">
        <v>21</v>
      </c>
      <c r="K3886">
        <v>3</v>
      </c>
      <c r="L3886" t="str">
        <f>VLOOKUP(Sales_Data17[[#This Row],[Product Description Index]],Products_Data[#All],2,0)</f>
        <v>Sunglasses</v>
      </c>
      <c r="M3886">
        <v>9</v>
      </c>
      <c r="N3886" s="9">
        <v>385.62222222222221</v>
      </c>
      <c r="O3886" s="9">
        <f>Sales_Data17[[#This Row],[Order Quantity]]*Sales_Data17[[#This Row],[Unit Price]]</f>
        <v>3470.6</v>
      </c>
      <c r="P3886" s="9">
        <v>327.77888888888884</v>
      </c>
      <c r="Q3886" s="9">
        <f>Sales_Data17[[#This Row],[Line Total]]-(Sales_Data17[[#This Row],[Total Unit Cost]]*Sales_Data17[[#This Row],[Order Quantity]])</f>
        <v>520.59000000000015</v>
      </c>
      <c r="R3886" s="1" t="str">
        <f>TEXT(Sales_Data17[[#This Row],[OrderDate]],"MMM")</f>
        <v>May</v>
      </c>
      <c r="S3886" s="1" t="str">
        <f t="shared" si="60"/>
        <v>2014</v>
      </c>
    </row>
    <row r="3887" spans="1:19">
      <c r="A3887" t="s">
        <v>3910</v>
      </c>
      <c r="B3887" s="2">
        <v>41788</v>
      </c>
      <c r="C3887" s="2" t="str">
        <f>VLOOKUP(Sales_Data17[[#This Row],[Customer Name Index]],Customer_Data[#All],2,0)</f>
        <v xml:space="preserve">Ei </v>
      </c>
      <c r="D3887">
        <v>9</v>
      </c>
      <c r="E3887" t="s">
        <v>2</v>
      </c>
      <c r="F3887" t="s">
        <v>8168</v>
      </c>
      <c r="G3887" t="s">
        <v>8027</v>
      </c>
      <c r="H3887" t="str">
        <f>VLOOKUP(Sales_Data17[[#This Row],[Delivery Region Index]],Regions_Table[#All],2,0)</f>
        <v>Queensland</v>
      </c>
      <c r="I3887" t="str">
        <f>VLOOKUP(Sales_Data17[[#This Row],[Delivery Region Index]],Regions_Table[#All],3,0)</f>
        <v>Brisbane</v>
      </c>
      <c r="J3887">
        <v>26</v>
      </c>
      <c r="K3887">
        <v>4</v>
      </c>
      <c r="L3887" t="str">
        <f>VLOOKUP(Sales_Data17[[#This Row],[Product Description Index]],Products_Data[#All],2,0)</f>
        <v>Jeans</v>
      </c>
      <c r="M3887">
        <v>3</v>
      </c>
      <c r="N3887" s="9">
        <v>640.9666666666667</v>
      </c>
      <c r="O3887" s="9">
        <f>Sales_Data17[[#This Row],[Order Quantity]]*Sales_Data17[[#This Row],[Unit Price]]</f>
        <v>1922.9</v>
      </c>
      <c r="P3887" s="9">
        <v>487.13466666666659</v>
      </c>
      <c r="Q3887" s="9">
        <f>Sales_Data17[[#This Row],[Line Total]]-(Sales_Data17[[#This Row],[Total Unit Cost]]*Sales_Data17[[#This Row],[Order Quantity]])</f>
        <v>461.49600000000032</v>
      </c>
      <c r="R3887" s="1" t="str">
        <f>TEXT(Sales_Data17[[#This Row],[OrderDate]],"MMM")</f>
        <v>May</v>
      </c>
      <c r="S3887" s="1" t="str">
        <f t="shared" si="60"/>
        <v>2014</v>
      </c>
    </row>
    <row r="3888" spans="1:19">
      <c r="A3888" t="s">
        <v>3911</v>
      </c>
      <c r="B3888" s="2">
        <v>41788</v>
      </c>
      <c r="C3888" s="2" t="str">
        <f>VLOOKUP(Sales_Data17[[#This Row],[Customer Name Index]],Customer_Data[#All],2,0)</f>
        <v xml:space="preserve">WakeFern </v>
      </c>
      <c r="D3888">
        <v>2</v>
      </c>
      <c r="E3888" t="s">
        <v>4</v>
      </c>
      <c r="F3888" t="s">
        <v>8168</v>
      </c>
      <c r="G3888" t="s">
        <v>8027</v>
      </c>
      <c r="H3888" t="str">
        <f>VLOOKUP(Sales_Data17[[#This Row],[Delivery Region Index]],Regions_Table[#All],2,0)</f>
        <v>New South Wales</v>
      </c>
      <c r="I3888" t="str">
        <f>VLOOKUP(Sales_Data17[[#This Row],[Delivery Region Index]],Regions_Table[#All],3,0)</f>
        <v>Cessnock</v>
      </c>
      <c r="J3888">
        <v>6</v>
      </c>
      <c r="K3888">
        <v>1</v>
      </c>
      <c r="L3888" t="str">
        <f>VLOOKUP(Sales_Data17[[#This Row],[Product Description Index]],Products_Data[#All],2,0)</f>
        <v>Shirts</v>
      </c>
      <c r="M3888">
        <v>7</v>
      </c>
      <c r="N3888" s="9">
        <v>446.66666666666669</v>
      </c>
      <c r="O3888" s="9">
        <f>Sales_Data17[[#This Row],[Order Quantity]]*Sales_Data17[[#This Row],[Unit Price]]</f>
        <v>3126.666666666667</v>
      </c>
      <c r="P3888" s="9">
        <v>263.5333333333333</v>
      </c>
      <c r="Q3888" s="9">
        <f>Sales_Data17[[#This Row],[Line Total]]-(Sales_Data17[[#This Row],[Total Unit Cost]]*Sales_Data17[[#This Row],[Order Quantity]])</f>
        <v>1281.9333333333338</v>
      </c>
      <c r="R3888" s="1" t="str">
        <f>TEXT(Sales_Data17[[#This Row],[OrderDate]],"MMM")</f>
        <v>May</v>
      </c>
      <c r="S3888" s="1" t="str">
        <f t="shared" si="60"/>
        <v>2014</v>
      </c>
    </row>
    <row r="3889" spans="1:19">
      <c r="A3889" t="s">
        <v>3912</v>
      </c>
      <c r="B3889" s="2">
        <v>41788</v>
      </c>
      <c r="C3889" s="2" t="str">
        <f>VLOOKUP(Sales_Data17[[#This Row],[Customer Name Index]],Customer_Data[#All],2,0)</f>
        <v>Eminence Corp</v>
      </c>
      <c r="D3889">
        <v>18</v>
      </c>
      <c r="E3889" t="s">
        <v>4</v>
      </c>
      <c r="F3889" t="s">
        <v>8168</v>
      </c>
      <c r="G3889" t="s">
        <v>8025</v>
      </c>
      <c r="H3889" t="str">
        <f>VLOOKUP(Sales_Data17[[#This Row],[Delivery Region Index]],Regions_Table[#All],2,0)</f>
        <v>Victoria</v>
      </c>
      <c r="I3889" t="str">
        <f>VLOOKUP(Sales_Data17[[#This Row],[Delivery Region Index]],Regions_Table[#All],3,0)</f>
        <v>Geelong</v>
      </c>
      <c r="J3889">
        <v>51</v>
      </c>
      <c r="K3889">
        <v>7</v>
      </c>
      <c r="L3889" t="str">
        <f>VLOOKUP(Sales_Data17[[#This Row],[Product Description Index]],Products_Data[#All],2,0)</f>
        <v>Dress Shirts</v>
      </c>
      <c r="M3889">
        <v>9</v>
      </c>
      <c r="N3889" s="9">
        <v>285.86666666666667</v>
      </c>
      <c r="O3889" s="9">
        <f>Sales_Data17[[#This Row],[Order Quantity]]*Sales_Data17[[#This Row],[Unit Price]]</f>
        <v>2572.8000000000002</v>
      </c>
      <c r="P3889" s="9">
        <v>131.49866666666668</v>
      </c>
      <c r="Q3889" s="9">
        <f>Sales_Data17[[#This Row],[Line Total]]-(Sales_Data17[[#This Row],[Total Unit Cost]]*Sales_Data17[[#This Row],[Order Quantity]])</f>
        <v>1389.3120000000001</v>
      </c>
      <c r="R3889" s="1" t="str">
        <f>TEXT(Sales_Data17[[#This Row],[OrderDate]],"MMM")</f>
        <v>May</v>
      </c>
      <c r="S3889" s="1" t="str">
        <f t="shared" si="60"/>
        <v>2014</v>
      </c>
    </row>
    <row r="3890" spans="1:19">
      <c r="A3890" t="s">
        <v>3913</v>
      </c>
      <c r="B3890" s="2">
        <v>41788</v>
      </c>
      <c r="C3890" s="2" t="str">
        <f>VLOOKUP(Sales_Data17[[#This Row],[Customer Name Index]],Customer_Data[#All],2,0)</f>
        <v xml:space="preserve">Qualitest </v>
      </c>
      <c r="D3890">
        <v>19</v>
      </c>
      <c r="E3890" t="s">
        <v>2</v>
      </c>
      <c r="F3890" t="s">
        <v>8168</v>
      </c>
      <c r="G3890" t="s">
        <v>8028</v>
      </c>
      <c r="H3890" t="str">
        <f>VLOOKUP(Sales_Data17[[#This Row],[Delivery Region Index]],Regions_Table[#All],2,0)</f>
        <v>Victoria</v>
      </c>
      <c r="I3890" t="str">
        <f>VLOOKUP(Sales_Data17[[#This Row],[Delivery Region Index]],Regions_Table[#All],3,0)</f>
        <v>Shepparton</v>
      </c>
      <c r="J3890">
        <v>54</v>
      </c>
      <c r="K3890">
        <v>8</v>
      </c>
      <c r="L3890" t="str">
        <f>VLOOKUP(Sales_Data17[[#This Row],[Product Description Index]],Products_Data[#All],2,0)</f>
        <v>Shoes</v>
      </c>
      <c r="M3890">
        <v>3</v>
      </c>
      <c r="N3890" s="9">
        <v>352.12222222222221</v>
      </c>
      <c r="O3890" s="9">
        <f>Sales_Data17[[#This Row],[Order Quantity]]*Sales_Data17[[#This Row],[Unit Price]]</f>
        <v>1056.3666666666666</v>
      </c>
      <c r="P3890" s="9">
        <v>147.89133333333334</v>
      </c>
      <c r="Q3890" s="9">
        <f>Sales_Data17[[#This Row],[Line Total]]-(Sales_Data17[[#This Row],[Total Unit Cost]]*Sales_Data17[[#This Row],[Order Quantity]])</f>
        <v>612.69266666666658</v>
      </c>
      <c r="R3890" s="1" t="str">
        <f>TEXT(Sales_Data17[[#This Row],[OrderDate]],"MMM")</f>
        <v>May</v>
      </c>
      <c r="S3890" s="1" t="str">
        <f t="shared" si="60"/>
        <v>2014</v>
      </c>
    </row>
    <row r="3891" spans="1:19">
      <c r="A3891" t="s">
        <v>3914</v>
      </c>
      <c r="B3891" s="2">
        <v>41788</v>
      </c>
      <c r="C3891" s="2" t="str">
        <f>VLOOKUP(Sales_Data17[[#This Row],[Customer Name Index]],Customer_Data[#All],2,0)</f>
        <v xml:space="preserve">Medline </v>
      </c>
      <c r="D3891">
        <v>12</v>
      </c>
      <c r="E3891" t="s">
        <v>2</v>
      </c>
      <c r="F3891" t="s">
        <v>8168</v>
      </c>
      <c r="G3891" t="s">
        <v>8026</v>
      </c>
      <c r="H3891" t="str">
        <f>VLOOKUP(Sales_Data17[[#This Row],[Delivery Region Index]],Regions_Table[#All],2,0)</f>
        <v>Queensland</v>
      </c>
      <c r="I3891" t="str">
        <f>VLOOKUP(Sales_Data17[[#This Row],[Delivery Region Index]],Regions_Table[#All],3,0)</f>
        <v>Hervey Bay</v>
      </c>
      <c r="J3891">
        <v>33</v>
      </c>
      <c r="K3891">
        <v>5</v>
      </c>
      <c r="L3891" t="str">
        <f>VLOOKUP(Sales_Data17[[#This Row],[Product Description Index]],Products_Data[#All],2,0)</f>
        <v>Hats</v>
      </c>
      <c r="M3891">
        <v>2</v>
      </c>
      <c r="N3891" s="9">
        <v>123.57777777777778</v>
      </c>
      <c r="O3891" s="9">
        <f>Sales_Data17[[#This Row],[Order Quantity]]*Sales_Data17[[#This Row],[Unit Price]]</f>
        <v>247.15555555555557</v>
      </c>
      <c r="P3891" s="9">
        <v>65.496222222222229</v>
      </c>
      <c r="Q3891" s="9">
        <f>Sales_Data17[[#This Row],[Line Total]]-(Sales_Data17[[#This Row],[Total Unit Cost]]*Sales_Data17[[#This Row],[Order Quantity]])</f>
        <v>116.16311111111111</v>
      </c>
      <c r="R3891" s="1" t="str">
        <f>TEXT(Sales_Data17[[#This Row],[OrderDate]],"MMM")</f>
        <v>May</v>
      </c>
      <c r="S3891" s="1" t="str">
        <f t="shared" si="60"/>
        <v>2014</v>
      </c>
    </row>
    <row r="3892" spans="1:19">
      <c r="A3892" t="s">
        <v>3915</v>
      </c>
      <c r="B3892" s="2">
        <v>41788</v>
      </c>
      <c r="C3892" s="2" t="str">
        <f>VLOOKUP(Sales_Data17[[#This Row],[Customer Name Index]],Customer_Data[#All],2,0)</f>
        <v>21st Ltd</v>
      </c>
      <c r="D3892">
        <v>10</v>
      </c>
      <c r="E3892" t="s">
        <v>2</v>
      </c>
      <c r="F3892" t="s">
        <v>8168</v>
      </c>
      <c r="G3892" t="s">
        <v>8027</v>
      </c>
      <c r="H3892" t="str">
        <f>VLOOKUP(Sales_Data17[[#This Row],[Delivery Region Index]],Regions_Table[#All],2,0)</f>
        <v>Queensland</v>
      </c>
      <c r="I3892" t="str">
        <f>VLOOKUP(Sales_Data17[[#This Row],[Delivery Region Index]],Regions_Table[#All],3,0)</f>
        <v>Cairns</v>
      </c>
      <c r="J3892">
        <v>28</v>
      </c>
      <c r="K3892">
        <v>4</v>
      </c>
      <c r="L3892" t="str">
        <f>VLOOKUP(Sales_Data17[[#This Row],[Product Description Index]],Products_Data[#All],2,0)</f>
        <v>Jeans</v>
      </c>
      <c r="M3892">
        <v>8</v>
      </c>
      <c r="N3892" s="9">
        <v>119.11111111111111</v>
      </c>
      <c r="O3892" s="9">
        <f>Sales_Data17[[#This Row],[Order Quantity]]*Sales_Data17[[#This Row],[Unit Price]]</f>
        <v>952.88888888888891</v>
      </c>
      <c r="P3892" s="9">
        <v>53.6</v>
      </c>
      <c r="Q3892" s="9">
        <f>Sales_Data17[[#This Row],[Line Total]]-(Sales_Data17[[#This Row],[Total Unit Cost]]*Sales_Data17[[#This Row],[Order Quantity]])</f>
        <v>524.08888888888896</v>
      </c>
      <c r="R3892" s="1" t="str">
        <f>TEXT(Sales_Data17[[#This Row],[OrderDate]],"MMM")</f>
        <v>May</v>
      </c>
      <c r="S3892" s="1" t="str">
        <f t="shared" si="60"/>
        <v>2014</v>
      </c>
    </row>
    <row r="3893" spans="1:19">
      <c r="A3893" t="s">
        <v>3916</v>
      </c>
      <c r="B3893" s="2">
        <v>41788</v>
      </c>
      <c r="C3893" s="2" t="str">
        <f>VLOOKUP(Sales_Data17[[#This Row],[Customer Name Index]],Customer_Data[#All],2,0)</f>
        <v xml:space="preserve">Linde </v>
      </c>
      <c r="D3893">
        <v>14</v>
      </c>
      <c r="E3893" t="s">
        <v>2</v>
      </c>
      <c r="F3893" t="s">
        <v>8168</v>
      </c>
      <c r="G3893" t="s">
        <v>8026</v>
      </c>
      <c r="H3893" t="str">
        <f>VLOOKUP(Sales_Data17[[#This Row],[Delivery Region Index]],Regions_Table[#All],2,0)</f>
        <v>Queensland</v>
      </c>
      <c r="I3893" t="str">
        <f>VLOOKUP(Sales_Data17[[#This Row],[Delivery Region Index]],Regions_Table[#All],3,0)</f>
        <v>Nambour</v>
      </c>
      <c r="J3893">
        <v>39</v>
      </c>
      <c r="K3893">
        <v>6</v>
      </c>
      <c r="L3893" t="str">
        <f>VLOOKUP(Sales_Data17[[#This Row],[Product Description Index]],Products_Data[#All],2,0)</f>
        <v>Socks</v>
      </c>
      <c r="M3893">
        <v>3</v>
      </c>
      <c r="N3893" s="9">
        <v>269.48888888888888</v>
      </c>
      <c r="O3893" s="9">
        <f>Sales_Data17[[#This Row],[Order Quantity]]*Sales_Data17[[#This Row],[Unit Price]]</f>
        <v>808.4666666666667</v>
      </c>
      <c r="P3893" s="9">
        <v>191.33711111111108</v>
      </c>
      <c r="Q3893" s="9">
        <f>Sales_Data17[[#This Row],[Line Total]]-(Sales_Data17[[#This Row],[Total Unit Cost]]*Sales_Data17[[#This Row],[Order Quantity]])</f>
        <v>234.45533333333344</v>
      </c>
      <c r="R3893" s="1" t="str">
        <f>TEXT(Sales_Data17[[#This Row],[OrderDate]],"MMM")</f>
        <v>May</v>
      </c>
      <c r="S3893" s="1" t="str">
        <f t="shared" si="60"/>
        <v>2014</v>
      </c>
    </row>
    <row r="3894" spans="1:19">
      <c r="A3894" t="s">
        <v>3917</v>
      </c>
      <c r="B3894" s="2">
        <v>41788</v>
      </c>
      <c r="C3894" s="2" t="str">
        <f>VLOOKUP(Sales_Data17[[#This Row],[Customer Name Index]],Customer_Data[#All],2,0)</f>
        <v>Avon Corp</v>
      </c>
      <c r="D3894">
        <v>1</v>
      </c>
      <c r="E3894" t="s">
        <v>4</v>
      </c>
      <c r="F3894" t="s">
        <v>8168</v>
      </c>
      <c r="G3894" t="s">
        <v>8027</v>
      </c>
      <c r="H3894" t="str">
        <f>VLOOKUP(Sales_Data17[[#This Row],[Delivery Region Index]],Regions_Table[#All],2,0)</f>
        <v>New South Wales</v>
      </c>
      <c r="I3894" t="str">
        <f>VLOOKUP(Sales_Data17[[#This Row],[Delivery Region Index]],Regions_Table[#All],3,0)</f>
        <v>Armidale</v>
      </c>
      <c r="J3894">
        <v>3</v>
      </c>
      <c r="K3894">
        <v>1</v>
      </c>
      <c r="L3894" t="str">
        <f>VLOOKUP(Sales_Data17[[#This Row],[Product Description Index]],Products_Data[#All],2,0)</f>
        <v>Shirts</v>
      </c>
      <c r="M3894">
        <v>4</v>
      </c>
      <c r="N3894" s="9">
        <v>425.07777777777778</v>
      </c>
      <c r="O3894" s="9">
        <f>Sales_Data17[[#This Row],[Order Quantity]]*Sales_Data17[[#This Row],[Unit Price]]</f>
        <v>1700.3111111111111</v>
      </c>
      <c r="P3894" s="9">
        <v>323.05911111111112</v>
      </c>
      <c r="Q3894" s="9">
        <f>Sales_Data17[[#This Row],[Line Total]]-(Sales_Data17[[#This Row],[Total Unit Cost]]*Sales_Data17[[#This Row],[Order Quantity]])</f>
        <v>408.07466666666664</v>
      </c>
      <c r="R3894" s="1" t="str">
        <f>TEXT(Sales_Data17[[#This Row],[OrderDate]],"MMM")</f>
        <v>May</v>
      </c>
      <c r="S3894" s="1" t="str">
        <f t="shared" si="60"/>
        <v>2014</v>
      </c>
    </row>
    <row r="3895" spans="1:19">
      <c r="A3895" t="s">
        <v>3918</v>
      </c>
      <c r="B3895" s="2">
        <v>41788</v>
      </c>
      <c r="C3895" s="2" t="str">
        <f>VLOOKUP(Sales_Data17[[#This Row],[Customer Name Index]],Customer_Data[#All],2,0)</f>
        <v>Eminence Corp</v>
      </c>
      <c r="D3895">
        <v>18</v>
      </c>
      <c r="E3895" t="s">
        <v>2</v>
      </c>
      <c r="F3895" t="s">
        <v>8168</v>
      </c>
      <c r="G3895" t="s">
        <v>8025</v>
      </c>
      <c r="H3895" t="str">
        <f>VLOOKUP(Sales_Data17[[#This Row],[Delivery Region Index]],Regions_Table[#All],2,0)</f>
        <v>Victoria</v>
      </c>
      <c r="I3895" t="str">
        <f>VLOOKUP(Sales_Data17[[#This Row],[Delivery Region Index]],Regions_Table[#All],3,0)</f>
        <v>Geelong</v>
      </c>
      <c r="J3895">
        <v>51</v>
      </c>
      <c r="K3895">
        <v>8</v>
      </c>
      <c r="L3895" t="str">
        <f>VLOOKUP(Sales_Data17[[#This Row],[Product Description Index]],Products_Data[#All],2,0)</f>
        <v>Shoes</v>
      </c>
      <c r="M3895">
        <v>1</v>
      </c>
      <c r="N3895" s="9">
        <v>126.55555555555556</v>
      </c>
      <c r="O3895" s="9">
        <f>Sales_Data17[[#This Row],[Order Quantity]]*Sales_Data17[[#This Row],[Unit Price]]</f>
        <v>126.55555555555556</v>
      </c>
      <c r="P3895" s="9">
        <v>67.074444444444453</v>
      </c>
      <c r="Q3895" s="9">
        <f>Sales_Data17[[#This Row],[Line Total]]-(Sales_Data17[[#This Row],[Total Unit Cost]]*Sales_Data17[[#This Row],[Order Quantity]])</f>
        <v>59.481111111111105</v>
      </c>
      <c r="R3895" s="1" t="str">
        <f>TEXT(Sales_Data17[[#This Row],[OrderDate]],"MMM")</f>
        <v>May</v>
      </c>
      <c r="S3895" s="1" t="str">
        <f t="shared" si="60"/>
        <v>2014</v>
      </c>
    </row>
    <row r="3896" spans="1:19">
      <c r="A3896" t="s">
        <v>3919</v>
      </c>
      <c r="B3896" s="2">
        <v>41789</v>
      </c>
      <c r="C3896" s="2" t="str">
        <f>VLOOKUP(Sales_Data17[[#This Row],[Customer Name Index]],Customer_Data[#All],2,0)</f>
        <v xml:space="preserve">Linde </v>
      </c>
      <c r="D3896">
        <v>14</v>
      </c>
      <c r="E3896" t="s">
        <v>4</v>
      </c>
      <c r="F3896" t="s">
        <v>8168</v>
      </c>
      <c r="G3896" t="s">
        <v>8026</v>
      </c>
      <c r="H3896" t="str">
        <f>VLOOKUP(Sales_Data17[[#This Row],[Delivery Region Index]],Regions_Table[#All],2,0)</f>
        <v>Queensland</v>
      </c>
      <c r="I3896" t="str">
        <f>VLOOKUP(Sales_Data17[[#This Row],[Delivery Region Index]],Regions_Table[#All],3,0)</f>
        <v>Redcliffe</v>
      </c>
      <c r="J3896">
        <v>40</v>
      </c>
      <c r="K3896">
        <v>6</v>
      </c>
      <c r="L3896" t="str">
        <f>VLOOKUP(Sales_Data17[[#This Row],[Product Description Index]],Products_Data[#All],2,0)</f>
        <v>Socks</v>
      </c>
      <c r="M3896">
        <v>6</v>
      </c>
      <c r="N3896" s="9">
        <v>20.844444444444445</v>
      </c>
      <c r="O3896" s="9">
        <f>Sales_Data17[[#This Row],[Order Quantity]]*Sales_Data17[[#This Row],[Unit Price]]</f>
        <v>125.06666666666666</v>
      </c>
      <c r="P3896" s="9">
        <v>14.382666666666665</v>
      </c>
      <c r="Q3896" s="9">
        <f>Sales_Data17[[#This Row],[Line Total]]-(Sales_Data17[[#This Row],[Total Unit Cost]]*Sales_Data17[[#This Row],[Order Quantity]])</f>
        <v>38.770666666666671</v>
      </c>
      <c r="R3896" s="1" t="str">
        <f>TEXT(Sales_Data17[[#This Row],[OrderDate]],"MMM")</f>
        <v>May</v>
      </c>
      <c r="S3896" s="1" t="str">
        <f t="shared" si="60"/>
        <v>2014</v>
      </c>
    </row>
    <row r="3897" spans="1:19">
      <c r="A3897" t="s">
        <v>3920</v>
      </c>
      <c r="B3897" s="2">
        <v>41789</v>
      </c>
      <c r="C3897" s="2" t="str">
        <f>VLOOKUP(Sales_Data17[[#This Row],[Customer Name Index]],Customer_Data[#All],2,0)</f>
        <v>Pure Group</v>
      </c>
      <c r="D3897">
        <v>17</v>
      </c>
      <c r="E3897" t="s">
        <v>2</v>
      </c>
      <c r="F3897" t="s">
        <v>8168</v>
      </c>
      <c r="G3897" t="s">
        <v>8025</v>
      </c>
      <c r="H3897" t="str">
        <f>VLOOKUP(Sales_Data17[[#This Row],[Delivery Region Index]],Regions_Table[#All],2,0)</f>
        <v>Victoria</v>
      </c>
      <c r="I3897" t="str">
        <f>VLOOKUP(Sales_Data17[[#This Row],[Delivery Region Index]],Regions_Table[#All],3,0)</f>
        <v>Ballarat</v>
      </c>
      <c r="J3897">
        <v>49</v>
      </c>
      <c r="K3897">
        <v>7</v>
      </c>
      <c r="L3897" t="str">
        <f>VLOOKUP(Sales_Data17[[#This Row],[Product Description Index]],Products_Data[#All],2,0)</f>
        <v>Dress Shirts</v>
      </c>
      <c r="M3897">
        <v>7</v>
      </c>
      <c r="N3897" s="9">
        <v>96.033333333333346</v>
      </c>
      <c r="O3897" s="9">
        <f>Sales_Data17[[#This Row],[Order Quantity]]*Sales_Data17[[#This Row],[Unit Price]]</f>
        <v>672.23333333333346</v>
      </c>
      <c r="P3897" s="9">
        <v>68.183666666666667</v>
      </c>
      <c r="Q3897" s="9">
        <f>Sales_Data17[[#This Row],[Line Total]]-(Sales_Data17[[#This Row],[Total Unit Cost]]*Sales_Data17[[#This Row],[Order Quantity]])</f>
        <v>194.94766666666681</v>
      </c>
      <c r="R3897" s="1" t="str">
        <f>TEXT(Sales_Data17[[#This Row],[OrderDate]],"MMM")</f>
        <v>May</v>
      </c>
      <c r="S3897" s="1" t="str">
        <f t="shared" si="60"/>
        <v>2014</v>
      </c>
    </row>
    <row r="3898" spans="1:19">
      <c r="A3898" t="s">
        <v>3921</v>
      </c>
      <c r="B3898" s="2">
        <v>41789</v>
      </c>
      <c r="C3898" s="2" t="str">
        <f>VLOOKUP(Sales_Data17[[#This Row],[Customer Name Index]],Customer_Data[#All],2,0)</f>
        <v>New Ltd</v>
      </c>
      <c r="D3898">
        <v>7</v>
      </c>
      <c r="E3898" t="s">
        <v>4</v>
      </c>
      <c r="F3898" t="s">
        <v>8168</v>
      </c>
      <c r="G3898" t="s">
        <v>8027</v>
      </c>
      <c r="H3898" t="str">
        <f>VLOOKUP(Sales_Data17[[#This Row],[Delivery Region Index]],Regions_Table[#All],2,0)</f>
        <v>New South Wales</v>
      </c>
      <c r="I3898" t="str">
        <f>VLOOKUP(Sales_Data17[[#This Row],[Delivery Region Index]],Regions_Table[#All],3,0)</f>
        <v>Queanbeyan</v>
      </c>
      <c r="J3898">
        <v>20</v>
      </c>
      <c r="K3898">
        <v>3</v>
      </c>
      <c r="L3898" t="str">
        <f>VLOOKUP(Sales_Data17[[#This Row],[Product Description Index]],Products_Data[#All],2,0)</f>
        <v>Sunglasses</v>
      </c>
      <c r="M3898">
        <v>6</v>
      </c>
      <c r="N3898" s="9">
        <v>633.52222222222224</v>
      </c>
      <c r="O3898" s="9">
        <f>Sales_Data17[[#This Row],[Order Quantity]]*Sales_Data17[[#This Row],[Unit Price]]</f>
        <v>3801.1333333333332</v>
      </c>
      <c r="P3898" s="9">
        <v>316.76111111111112</v>
      </c>
      <c r="Q3898" s="9">
        <f>Sales_Data17[[#This Row],[Line Total]]-(Sales_Data17[[#This Row],[Total Unit Cost]]*Sales_Data17[[#This Row],[Order Quantity]])</f>
        <v>1900.5666666666666</v>
      </c>
      <c r="R3898" s="1" t="str">
        <f>TEXT(Sales_Data17[[#This Row],[OrderDate]],"MMM")</f>
        <v>May</v>
      </c>
      <c r="S3898" s="1" t="str">
        <f t="shared" si="60"/>
        <v>2014</v>
      </c>
    </row>
    <row r="3899" spans="1:19">
      <c r="A3899" t="s">
        <v>3922</v>
      </c>
      <c r="B3899" s="2">
        <v>41790</v>
      </c>
      <c r="C3899" s="2" t="str">
        <f>VLOOKUP(Sales_Data17[[#This Row],[Customer Name Index]],Customer_Data[#All],2,0)</f>
        <v>Eminence Corp</v>
      </c>
      <c r="D3899">
        <v>18</v>
      </c>
      <c r="E3899" t="s">
        <v>4</v>
      </c>
      <c r="F3899" t="s">
        <v>8168</v>
      </c>
      <c r="G3899" t="s">
        <v>8025</v>
      </c>
      <c r="H3899" t="str">
        <f>VLOOKUP(Sales_Data17[[#This Row],[Delivery Region Index]],Regions_Table[#All],2,0)</f>
        <v>Victoria</v>
      </c>
      <c r="I3899" t="str">
        <f>VLOOKUP(Sales_Data17[[#This Row],[Delivery Region Index]],Regions_Table[#All],3,0)</f>
        <v>Latrobe City</v>
      </c>
      <c r="J3899">
        <v>52</v>
      </c>
      <c r="K3899">
        <v>8</v>
      </c>
      <c r="L3899" t="str">
        <f>VLOOKUP(Sales_Data17[[#This Row],[Product Description Index]],Products_Data[#All],2,0)</f>
        <v>Shoes</v>
      </c>
      <c r="M3899">
        <v>4</v>
      </c>
      <c r="N3899" s="9">
        <v>100.5</v>
      </c>
      <c r="O3899" s="9">
        <f>Sales_Data17[[#This Row],[Order Quantity]]*Sales_Data17[[#This Row],[Unit Price]]</f>
        <v>402</v>
      </c>
      <c r="P3899" s="9">
        <v>79.39500000000001</v>
      </c>
      <c r="Q3899" s="9">
        <f>Sales_Data17[[#This Row],[Line Total]]-(Sales_Data17[[#This Row],[Total Unit Cost]]*Sales_Data17[[#This Row],[Order Quantity]])</f>
        <v>84.419999999999959</v>
      </c>
      <c r="R3899" s="1" t="str">
        <f>TEXT(Sales_Data17[[#This Row],[OrderDate]],"MMM")</f>
        <v>May</v>
      </c>
      <c r="S3899" s="1" t="str">
        <f t="shared" si="60"/>
        <v>2014</v>
      </c>
    </row>
    <row r="3900" spans="1:19">
      <c r="A3900" t="s">
        <v>3923</v>
      </c>
      <c r="B3900" s="2">
        <v>41790</v>
      </c>
      <c r="C3900" s="2" t="str">
        <f>VLOOKUP(Sales_Data17[[#This Row],[Customer Name Index]],Customer_Data[#All],2,0)</f>
        <v>ETUDE Ltd</v>
      </c>
      <c r="D3900">
        <v>4</v>
      </c>
      <c r="E3900" t="s">
        <v>4</v>
      </c>
      <c r="F3900" t="s">
        <v>8168</v>
      </c>
      <c r="G3900" t="s">
        <v>8027</v>
      </c>
      <c r="H3900" t="str">
        <f>VLOOKUP(Sales_Data17[[#This Row],[Delivery Region Index]],Regions_Table[#All],2,0)</f>
        <v>New South Wales</v>
      </c>
      <c r="I3900" t="str">
        <f>VLOOKUP(Sales_Data17[[#This Row],[Delivery Region Index]],Regions_Table[#All],3,0)</f>
        <v>Griffith</v>
      </c>
      <c r="J3900">
        <v>12</v>
      </c>
      <c r="K3900">
        <v>2</v>
      </c>
      <c r="L3900" t="str">
        <f>VLOOKUP(Sales_Data17[[#This Row],[Product Description Index]],Products_Data[#All],2,0)</f>
        <v>Pants</v>
      </c>
      <c r="M3900">
        <v>1</v>
      </c>
      <c r="N3900" s="9">
        <v>128.78888888888889</v>
      </c>
      <c r="O3900" s="9">
        <f>Sales_Data17[[#This Row],[Order Quantity]]*Sales_Data17[[#This Row],[Unit Price]]</f>
        <v>128.78888888888889</v>
      </c>
      <c r="P3900" s="9">
        <v>91.440111111111108</v>
      </c>
      <c r="Q3900" s="9">
        <f>Sales_Data17[[#This Row],[Line Total]]-(Sales_Data17[[#This Row],[Total Unit Cost]]*Sales_Data17[[#This Row],[Order Quantity]])</f>
        <v>37.348777777777784</v>
      </c>
      <c r="R3900" s="1" t="str">
        <f>TEXT(Sales_Data17[[#This Row],[OrderDate]],"MMM")</f>
        <v>May</v>
      </c>
      <c r="S3900" s="1" t="str">
        <f t="shared" si="60"/>
        <v>2014</v>
      </c>
    </row>
    <row r="3901" spans="1:19">
      <c r="A3901" t="s">
        <v>3924</v>
      </c>
      <c r="B3901" s="2">
        <v>41790</v>
      </c>
      <c r="C3901" s="2" t="str">
        <f>VLOOKUP(Sales_Data17[[#This Row],[Customer Name Index]],Customer_Data[#All],2,0)</f>
        <v>Pure Group</v>
      </c>
      <c r="D3901">
        <v>17</v>
      </c>
      <c r="E3901" t="s">
        <v>2</v>
      </c>
      <c r="F3901" t="s">
        <v>8168</v>
      </c>
      <c r="G3901" t="s">
        <v>8025</v>
      </c>
      <c r="H3901" t="str">
        <f>VLOOKUP(Sales_Data17[[#This Row],[Delivery Region Index]],Regions_Table[#All],2,0)</f>
        <v>Victoria</v>
      </c>
      <c r="I3901" t="str">
        <f>VLOOKUP(Sales_Data17[[#This Row],[Delivery Region Index]],Regions_Table[#All],3,0)</f>
        <v>Bendigo</v>
      </c>
      <c r="J3901">
        <v>50</v>
      </c>
      <c r="K3901">
        <v>7</v>
      </c>
      <c r="L3901" t="str">
        <f>VLOOKUP(Sales_Data17[[#This Row],[Product Description Index]],Products_Data[#All],2,0)</f>
        <v>Dress Shirts</v>
      </c>
      <c r="M3901">
        <v>8</v>
      </c>
      <c r="N3901" s="9">
        <v>27.544444444444444</v>
      </c>
      <c r="O3901" s="9">
        <f>Sales_Data17[[#This Row],[Order Quantity]]*Sales_Data17[[#This Row],[Unit Price]]</f>
        <v>220.35555555555555</v>
      </c>
      <c r="P3901" s="9">
        <v>19.556555555555555</v>
      </c>
      <c r="Q3901" s="9">
        <f>Sales_Data17[[#This Row],[Line Total]]-(Sales_Data17[[#This Row],[Total Unit Cost]]*Sales_Data17[[#This Row],[Order Quantity]])</f>
        <v>63.903111111111116</v>
      </c>
      <c r="R3901" s="1" t="str">
        <f>TEXT(Sales_Data17[[#This Row],[OrderDate]],"MMM")</f>
        <v>May</v>
      </c>
      <c r="S3901" s="1" t="str">
        <f t="shared" si="60"/>
        <v>2014</v>
      </c>
    </row>
    <row r="3902" spans="1:19">
      <c r="A3902" t="s">
        <v>3925</v>
      </c>
      <c r="B3902" s="2">
        <v>41790</v>
      </c>
      <c r="C3902" s="2" t="str">
        <f>VLOOKUP(Sales_Data17[[#This Row],[Customer Name Index]],Customer_Data[#All],2,0)</f>
        <v xml:space="preserve">Qualitest </v>
      </c>
      <c r="D3902">
        <v>19</v>
      </c>
      <c r="E3902" t="s">
        <v>2</v>
      </c>
      <c r="F3902" t="s">
        <v>8168</v>
      </c>
      <c r="G3902" t="s">
        <v>8028</v>
      </c>
      <c r="H3902" t="str">
        <f>VLOOKUP(Sales_Data17[[#This Row],[Delivery Region Index]],Regions_Table[#All],2,0)</f>
        <v>Victoria</v>
      </c>
      <c r="I3902" t="str">
        <f>VLOOKUP(Sales_Data17[[#This Row],[Delivery Region Index]],Regions_Table[#All],3,0)</f>
        <v>Shepparton</v>
      </c>
      <c r="J3902">
        <v>54</v>
      </c>
      <c r="K3902">
        <v>8</v>
      </c>
      <c r="L3902" t="str">
        <f>VLOOKUP(Sales_Data17[[#This Row],[Product Description Index]],Products_Data[#All],2,0)</f>
        <v>Shoes</v>
      </c>
      <c r="M3902">
        <v>5</v>
      </c>
      <c r="N3902" s="9">
        <v>435.5</v>
      </c>
      <c r="O3902" s="9">
        <f>Sales_Data17[[#This Row],[Order Quantity]]*Sales_Data17[[#This Row],[Unit Price]]</f>
        <v>2177.5</v>
      </c>
      <c r="P3902" s="9">
        <v>200.33</v>
      </c>
      <c r="Q3902" s="9">
        <f>Sales_Data17[[#This Row],[Line Total]]-(Sales_Data17[[#This Row],[Total Unit Cost]]*Sales_Data17[[#This Row],[Order Quantity]])</f>
        <v>1175.8499999999999</v>
      </c>
      <c r="R3902" s="1" t="str">
        <f>TEXT(Sales_Data17[[#This Row],[OrderDate]],"MMM")</f>
        <v>May</v>
      </c>
      <c r="S3902" s="1" t="str">
        <f t="shared" si="60"/>
        <v>2014</v>
      </c>
    </row>
    <row r="3903" spans="1:19">
      <c r="A3903" t="s">
        <v>3926</v>
      </c>
      <c r="B3903" s="2">
        <v>41790</v>
      </c>
      <c r="C3903" s="2" t="str">
        <f>VLOOKUP(Sales_Data17[[#This Row],[Customer Name Index]],Customer_Data[#All],2,0)</f>
        <v>Apollo Ltd</v>
      </c>
      <c r="D3903">
        <v>11</v>
      </c>
      <c r="E3903" t="s">
        <v>2</v>
      </c>
      <c r="F3903" t="s">
        <v>8168</v>
      </c>
      <c r="G3903" t="s">
        <v>8026</v>
      </c>
      <c r="H3903" t="str">
        <f>VLOOKUP(Sales_Data17[[#This Row],[Delivery Region Index]],Regions_Table[#All],2,0)</f>
        <v>Queensland</v>
      </c>
      <c r="I3903" t="str">
        <f>VLOOKUP(Sales_Data17[[#This Row],[Delivery Region Index]],Regions_Table[#All],3,0)</f>
        <v>Gympie</v>
      </c>
      <c r="J3903">
        <v>32</v>
      </c>
      <c r="K3903">
        <v>5</v>
      </c>
      <c r="L3903" t="str">
        <f>VLOOKUP(Sales_Data17[[#This Row],[Product Description Index]],Products_Data[#All],2,0)</f>
        <v>Hats</v>
      </c>
      <c r="M3903">
        <v>7</v>
      </c>
      <c r="N3903" s="9">
        <v>284.37777777777779</v>
      </c>
      <c r="O3903" s="9">
        <f>Sales_Data17[[#This Row],[Order Quantity]]*Sales_Data17[[#This Row],[Unit Price]]</f>
        <v>1990.6444444444446</v>
      </c>
      <c r="P3903" s="9">
        <v>190.53311111111114</v>
      </c>
      <c r="Q3903" s="9">
        <f>Sales_Data17[[#This Row],[Line Total]]-(Sales_Data17[[#This Row],[Total Unit Cost]]*Sales_Data17[[#This Row],[Order Quantity]])</f>
        <v>656.91266666666661</v>
      </c>
      <c r="R3903" s="1" t="str">
        <f>TEXT(Sales_Data17[[#This Row],[OrderDate]],"MMM")</f>
        <v>May</v>
      </c>
      <c r="S3903" s="1" t="str">
        <f t="shared" si="60"/>
        <v>2014</v>
      </c>
    </row>
    <row r="3904" spans="1:19">
      <c r="A3904" t="s">
        <v>3927</v>
      </c>
      <c r="B3904" s="2">
        <v>41791</v>
      </c>
      <c r="C3904" s="2" t="str">
        <f>VLOOKUP(Sales_Data17[[#This Row],[Customer Name Index]],Customer_Data[#All],2,0)</f>
        <v>New Ltd</v>
      </c>
      <c r="D3904">
        <v>7</v>
      </c>
      <c r="E3904" t="s">
        <v>2</v>
      </c>
      <c r="F3904" t="s">
        <v>8168</v>
      </c>
      <c r="G3904" t="s">
        <v>8027</v>
      </c>
      <c r="H3904" t="str">
        <f>VLOOKUP(Sales_Data17[[#This Row],[Delivery Region Index]],Regions_Table[#All],2,0)</f>
        <v>New South Wales</v>
      </c>
      <c r="I3904" t="str">
        <f>VLOOKUP(Sales_Data17[[#This Row],[Delivery Region Index]],Regions_Table[#All],3,0)</f>
        <v>Orange</v>
      </c>
      <c r="J3904">
        <v>18</v>
      </c>
      <c r="K3904">
        <v>3</v>
      </c>
      <c r="L3904" t="str">
        <f>VLOOKUP(Sales_Data17[[#This Row],[Product Description Index]],Products_Data[#All],2,0)</f>
        <v>Sunglasses</v>
      </c>
      <c r="M3904">
        <v>3</v>
      </c>
      <c r="N3904" s="9">
        <v>285.86666666666667</v>
      </c>
      <c r="O3904" s="9">
        <f>Sales_Data17[[#This Row],[Order Quantity]]*Sales_Data17[[#This Row],[Unit Price]]</f>
        <v>857.6</v>
      </c>
      <c r="P3904" s="9">
        <v>131.49866666666668</v>
      </c>
      <c r="Q3904" s="9">
        <f>Sales_Data17[[#This Row],[Line Total]]-(Sales_Data17[[#This Row],[Total Unit Cost]]*Sales_Data17[[#This Row],[Order Quantity]])</f>
        <v>463.10399999999998</v>
      </c>
      <c r="R3904" s="1" t="str">
        <f>TEXT(Sales_Data17[[#This Row],[OrderDate]],"MMM")</f>
        <v>Jun</v>
      </c>
      <c r="S3904" s="1" t="str">
        <f t="shared" si="60"/>
        <v>2014</v>
      </c>
    </row>
    <row r="3905" spans="1:19">
      <c r="A3905" t="s">
        <v>3928</v>
      </c>
      <c r="B3905" s="2">
        <v>41791</v>
      </c>
      <c r="C3905" s="2" t="str">
        <f>VLOOKUP(Sales_Data17[[#This Row],[Customer Name Index]],Customer_Data[#All],2,0)</f>
        <v xml:space="preserve">Medline </v>
      </c>
      <c r="D3905">
        <v>12</v>
      </c>
      <c r="E3905" t="s">
        <v>2</v>
      </c>
      <c r="F3905" t="s">
        <v>8168</v>
      </c>
      <c r="G3905" t="s">
        <v>8026</v>
      </c>
      <c r="H3905" t="str">
        <f>VLOOKUP(Sales_Data17[[#This Row],[Delivery Region Index]],Regions_Table[#All],2,0)</f>
        <v>Queensland</v>
      </c>
      <c r="I3905" t="str">
        <f>VLOOKUP(Sales_Data17[[#This Row],[Delivery Region Index]],Regions_Table[#All],3,0)</f>
        <v>Logan City</v>
      </c>
      <c r="J3905">
        <v>35</v>
      </c>
      <c r="K3905">
        <v>5</v>
      </c>
      <c r="L3905" t="str">
        <f>VLOOKUP(Sales_Data17[[#This Row],[Product Description Index]],Products_Data[#All],2,0)</f>
        <v>Hats</v>
      </c>
      <c r="M3905">
        <v>1</v>
      </c>
      <c r="N3905" s="9">
        <v>307.45555555555552</v>
      </c>
      <c r="O3905" s="9">
        <f>Sales_Data17[[#This Row],[Order Quantity]]*Sales_Data17[[#This Row],[Unit Price]]</f>
        <v>307.45555555555552</v>
      </c>
      <c r="P3905" s="9">
        <v>193.697</v>
      </c>
      <c r="Q3905" s="9">
        <f>Sales_Data17[[#This Row],[Line Total]]-(Sales_Data17[[#This Row],[Total Unit Cost]]*Sales_Data17[[#This Row],[Order Quantity]])</f>
        <v>113.75855555555552</v>
      </c>
      <c r="R3905" s="1" t="str">
        <f>TEXT(Sales_Data17[[#This Row],[OrderDate]],"MMM")</f>
        <v>Jun</v>
      </c>
      <c r="S3905" s="1" t="str">
        <f t="shared" si="60"/>
        <v>2014</v>
      </c>
    </row>
    <row r="3906" spans="1:19">
      <c r="A3906" t="s">
        <v>3929</v>
      </c>
      <c r="B3906" s="2">
        <v>41791</v>
      </c>
      <c r="C3906" s="2" t="str">
        <f>VLOOKUP(Sales_Data17[[#This Row],[Customer Name Index]],Customer_Data[#All],2,0)</f>
        <v xml:space="preserve">Linde </v>
      </c>
      <c r="D3906">
        <v>14</v>
      </c>
      <c r="E3906" t="s">
        <v>4</v>
      </c>
      <c r="F3906" t="s">
        <v>8168</v>
      </c>
      <c r="G3906" t="s">
        <v>8026</v>
      </c>
      <c r="H3906" t="str">
        <f>VLOOKUP(Sales_Data17[[#This Row],[Delivery Region Index]],Regions_Table[#All],2,0)</f>
        <v>Queensland</v>
      </c>
      <c r="I3906" t="str">
        <f>VLOOKUP(Sales_Data17[[#This Row],[Delivery Region Index]],Regions_Table[#All],3,0)</f>
        <v>Nambour</v>
      </c>
      <c r="J3906">
        <v>39</v>
      </c>
      <c r="K3906">
        <v>6</v>
      </c>
      <c r="L3906" t="str">
        <f>VLOOKUP(Sales_Data17[[#This Row],[Product Description Index]],Products_Data[#All],2,0)</f>
        <v>Socks</v>
      </c>
      <c r="M3906">
        <v>2</v>
      </c>
      <c r="N3906" s="9">
        <v>212.91111111111113</v>
      </c>
      <c r="O3906" s="9">
        <f>Sales_Data17[[#This Row],[Order Quantity]]*Sales_Data17[[#This Row],[Unit Price]]</f>
        <v>425.82222222222225</v>
      </c>
      <c r="P3906" s="9">
        <v>114.97200000000001</v>
      </c>
      <c r="Q3906" s="9">
        <f>Sales_Data17[[#This Row],[Line Total]]-(Sales_Data17[[#This Row],[Total Unit Cost]]*Sales_Data17[[#This Row],[Order Quantity]])</f>
        <v>195.87822222222223</v>
      </c>
      <c r="R3906" s="1" t="str">
        <f>TEXT(Sales_Data17[[#This Row],[OrderDate]],"MMM")</f>
        <v>Jun</v>
      </c>
      <c r="S3906" s="1" t="str">
        <f t="shared" ref="S3906:S3969" si="61">TEXT(B3906,"YYY")</f>
        <v>2014</v>
      </c>
    </row>
    <row r="3907" spans="1:19">
      <c r="A3907" t="s">
        <v>3930</v>
      </c>
      <c r="B3907" s="2">
        <v>41791</v>
      </c>
      <c r="C3907" s="2" t="str">
        <f>VLOOKUP(Sales_Data17[[#This Row],[Customer Name Index]],Customer_Data[#All],2,0)</f>
        <v>Apollo Ltd</v>
      </c>
      <c r="D3907">
        <v>11</v>
      </c>
      <c r="E3907" t="s">
        <v>2</v>
      </c>
      <c r="F3907" t="s">
        <v>8168</v>
      </c>
      <c r="G3907" t="s">
        <v>8026</v>
      </c>
      <c r="H3907" t="str">
        <f>VLOOKUP(Sales_Data17[[#This Row],[Delivery Region Index]],Regions_Table[#All],2,0)</f>
        <v>Queensland</v>
      </c>
      <c r="I3907" t="str">
        <f>VLOOKUP(Sales_Data17[[#This Row],[Delivery Region Index]],Regions_Table[#All],3,0)</f>
        <v>Gladstone</v>
      </c>
      <c r="J3907">
        <v>30</v>
      </c>
      <c r="K3907">
        <v>5</v>
      </c>
      <c r="L3907" t="str">
        <f>VLOOKUP(Sales_Data17[[#This Row],[Product Description Index]],Products_Data[#All],2,0)</f>
        <v>Hats</v>
      </c>
      <c r="M3907">
        <v>3</v>
      </c>
      <c r="N3907" s="9">
        <v>190.57777777777778</v>
      </c>
      <c r="O3907" s="9">
        <f>Sales_Data17[[#This Row],[Order Quantity]]*Sales_Data17[[#This Row],[Unit Price]]</f>
        <v>571.73333333333335</v>
      </c>
      <c r="P3907" s="9">
        <v>104.81777777777779</v>
      </c>
      <c r="Q3907" s="9">
        <f>Sales_Data17[[#This Row],[Line Total]]-(Sales_Data17[[#This Row],[Total Unit Cost]]*Sales_Data17[[#This Row],[Order Quantity]])</f>
        <v>257.27999999999997</v>
      </c>
      <c r="R3907" s="1" t="str">
        <f>TEXT(Sales_Data17[[#This Row],[OrderDate]],"MMM")</f>
        <v>Jun</v>
      </c>
      <c r="S3907" s="1" t="str">
        <f t="shared" si="61"/>
        <v>2014</v>
      </c>
    </row>
    <row r="3908" spans="1:19">
      <c r="A3908" t="s">
        <v>3931</v>
      </c>
      <c r="B3908" s="2">
        <v>41791</v>
      </c>
      <c r="C3908" s="2" t="str">
        <f>VLOOKUP(Sales_Data17[[#This Row],[Customer Name Index]],Customer_Data[#All],2,0)</f>
        <v>Avon Corp</v>
      </c>
      <c r="D3908">
        <v>1</v>
      </c>
      <c r="E3908" t="s">
        <v>4</v>
      </c>
      <c r="F3908" t="s">
        <v>8168</v>
      </c>
      <c r="G3908" t="s">
        <v>8027</v>
      </c>
      <c r="H3908" t="str">
        <f>VLOOKUP(Sales_Data17[[#This Row],[Delivery Region Index]],Regions_Table[#All],2,0)</f>
        <v>New South Wales</v>
      </c>
      <c r="I3908" t="str">
        <f>VLOOKUP(Sales_Data17[[#This Row],[Delivery Region Index]],Regions_Table[#All],3,0)</f>
        <v>Sydney</v>
      </c>
      <c r="J3908">
        <v>1</v>
      </c>
      <c r="K3908">
        <v>1</v>
      </c>
      <c r="L3908" t="str">
        <f>VLOOKUP(Sales_Data17[[#This Row],[Product Description Index]],Products_Data[#All],2,0)</f>
        <v>Shirts</v>
      </c>
      <c r="M3908">
        <v>3</v>
      </c>
      <c r="N3908" s="9">
        <v>112.41111111111111</v>
      </c>
      <c r="O3908" s="9">
        <f>Sales_Data17[[#This Row],[Order Quantity]]*Sales_Data17[[#This Row],[Unit Price]]</f>
        <v>337.23333333333335</v>
      </c>
      <c r="P3908" s="9">
        <v>65.198444444444434</v>
      </c>
      <c r="Q3908" s="9">
        <f>Sales_Data17[[#This Row],[Line Total]]-(Sales_Data17[[#This Row],[Total Unit Cost]]*Sales_Data17[[#This Row],[Order Quantity]])</f>
        <v>141.63800000000003</v>
      </c>
      <c r="R3908" s="1" t="str">
        <f>TEXT(Sales_Data17[[#This Row],[OrderDate]],"MMM")</f>
        <v>Jun</v>
      </c>
      <c r="S3908" s="1" t="str">
        <f t="shared" si="61"/>
        <v>2014</v>
      </c>
    </row>
    <row r="3909" spans="1:19">
      <c r="A3909" t="s">
        <v>3932</v>
      </c>
      <c r="B3909" s="2">
        <v>41792</v>
      </c>
      <c r="C3909" s="2" t="str">
        <f>VLOOKUP(Sales_Data17[[#This Row],[Customer Name Index]],Customer_Data[#All],2,0)</f>
        <v xml:space="preserve">Qualitest </v>
      </c>
      <c r="D3909">
        <v>19</v>
      </c>
      <c r="E3909" t="s">
        <v>4</v>
      </c>
      <c r="F3909" t="s">
        <v>8168</v>
      </c>
      <c r="G3909" t="s">
        <v>8028</v>
      </c>
      <c r="H3909" t="str">
        <f>VLOOKUP(Sales_Data17[[#This Row],[Delivery Region Index]],Regions_Table[#All],2,0)</f>
        <v>Victoria</v>
      </c>
      <c r="I3909" t="str">
        <f>VLOOKUP(Sales_Data17[[#This Row],[Delivery Region Index]],Regions_Table[#All],3,0)</f>
        <v>Shepparton</v>
      </c>
      <c r="J3909">
        <v>54</v>
      </c>
      <c r="K3909">
        <v>8</v>
      </c>
      <c r="L3909" t="str">
        <f>VLOOKUP(Sales_Data17[[#This Row],[Product Description Index]],Products_Data[#All],2,0)</f>
        <v>Shoes</v>
      </c>
      <c r="M3909">
        <v>2</v>
      </c>
      <c r="N3909" s="9">
        <v>113.90000000000002</v>
      </c>
      <c r="O3909" s="9">
        <f>Sales_Data17[[#This Row],[Order Quantity]]*Sales_Data17[[#This Row],[Unit Price]]</f>
        <v>227.80000000000004</v>
      </c>
      <c r="P3909" s="9">
        <v>75.174000000000021</v>
      </c>
      <c r="Q3909" s="9">
        <f>Sales_Data17[[#This Row],[Line Total]]-(Sales_Data17[[#This Row],[Total Unit Cost]]*Sales_Data17[[#This Row],[Order Quantity]])</f>
        <v>77.451999999999998</v>
      </c>
      <c r="R3909" s="1" t="str">
        <f>TEXT(Sales_Data17[[#This Row],[OrderDate]],"MMM")</f>
        <v>Jun</v>
      </c>
      <c r="S3909" s="1" t="str">
        <f t="shared" si="61"/>
        <v>2014</v>
      </c>
    </row>
    <row r="3910" spans="1:19">
      <c r="A3910" t="s">
        <v>3933</v>
      </c>
      <c r="B3910" s="2">
        <v>41792</v>
      </c>
      <c r="C3910" s="2" t="str">
        <f>VLOOKUP(Sales_Data17[[#This Row],[Customer Name Index]],Customer_Data[#All],2,0)</f>
        <v xml:space="preserve">Linde </v>
      </c>
      <c r="D3910">
        <v>14</v>
      </c>
      <c r="E3910" t="s">
        <v>4</v>
      </c>
      <c r="F3910" t="s">
        <v>8168</v>
      </c>
      <c r="G3910" t="s">
        <v>8026</v>
      </c>
      <c r="H3910" t="str">
        <f>VLOOKUP(Sales_Data17[[#This Row],[Delivery Region Index]],Regions_Table[#All],2,0)</f>
        <v>Queensland</v>
      </c>
      <c r="I3910" t="str">
        <f>VLOOKUP(Sales_Data17[[#This Row],[Delivery Region Index]],Regions_Table[#All],3,0)</f>
        <v>Nambour</v>
      </c>
      <c r="J3910">
        <v>39</v>
      </c>
      <c r="K3910">
        <v>6</v>
      </c>
      <c r="L3910" t="str">
        <f>VLOOKUP(Sales_Data17[[#This Row],[Product Description Index]],Products_Data[#All],2,0)</f>
        <v>Socks</v>
      </c>
      <c r="M3910">
        <v>4</v>
      </c>
      <c r="N3910" s="9">
        <v>118.36666666666666</v>
      </c>
      <c r="O3910" s="9">
        <f>Sales_Data17[[#This Row],[Order Quantity]]*Sales_Data17[[#This Row],[Unit Price]]</f>
        <v>473.46666666666664</v>
      </c>
      <c r="P3910" s="9">
        <v>92.325999999999993</v>
      </c>
      <c r="Q3910" s="9">
        <f>Sales_Data17[[#This Row],[Line Total]]-(Sales_Data17[[#This Row],[Total Unit Cost]]*Sales_Data17[[#This Row],[Order Quantity]])</f>
        <v>104.16266666666667</v>
      </c>
      <c r="R3910" s="1" t="str">
        <f>TEXT(Sales_Data17[[#This Row],[OrderDate]],"MMM")</f>
        <v>Jun</v>
      </c>
      <c r="S3910" s="1" t="str">
        <f t="shared" si="61"/>
        <v>2014</v>
      </c>
    </row>
    <row r="3911" spans="1:19">
      <c r="A3911" t="s">
        <v>3934</v>
      </c>
      <c r="B3911" s="2">
        <v>41792</v>
      </c>
      <c r="C3911" s="2" t="str">
        <f>VLOOKUP(Sales_Data17[[#This Row],[Customer Name Index]],Customer_Data[#All],2,0)</f>
        <v xml:space="preserve">Qualitest </v>
      </c>
      <c r="D3911">
        <v>19</v>
      </c>
      <c r="E3911" t="s">
        <v>4</v>
      </c>
      <c r="F3911" t="s">
        <v>8168</v>
      </c>
      <c r="G3911" t="s">
        <v>8028</v>
      </c>
      <c r="H3911" t="str">
        <f>VLOOKUP(Sales_Data17[[#This Row],[Delivery Region Index]],Regions_Table[#All],2,0)</f>
        <v>Victoria</v>
      </c>
      <c r="I3911" t="str">
        <f>VLOOKUP(Sales_Data17[[#This Row],[Delivery Region Index]],Regions_Table[#All],3,0)</f>
        <v>Mildura</v>
      </c>
      <c r="J3911">
        <v>53</v>
      </c>
      <c r="K3911">
        <v>8</v>
      </c>
      <c r="L3911" t="str">
        <f>VLOOKUP(Sales_Data17[[#This Row],[Product Description Index]],Products_Data[#All],2,0)</f>
        <v>Shoes</v>
      </c>
      <c r="M3911">
        <v>1</v>
      </c>
      <c r="N3911" s="9">
        <v>125.8111111111111</v>
      </c>
      <c r="O3911" s="9">
        <f>Sales_Data17[[#This Row],[Order Quantity]]*Sales_Data17[[#This Row],[Unit Price]]</f>
        <v>125.8111111111111</v>
      </c>
      <c r="P3911" s="9">
        <v>100.64888888888889</v>
      </c>
      <c r="Q3911" s="9">
        <f>Sales_Data17[[#This Row],[Line Total]]-(Sales_Data17[[#This Row],[Total Unit Cost]]*Sales_Data17[[#This Row],[Order Quantity]])</f>
        <v>25.162222222222212</v>
      </c>
      <c r="R3911" s="1" t="str">
        <f>TEXT(Sales_Data17[[#This Row],[OrderDate]],"MMM")</f>
        <v>Jun</v>
      </c>
      <c r="S3911" s="1" t="str">
        <f t="shared" si="61"/>
        <v>2014</v>
      </c>
    </row>
    <row r="3912" spans="1:19">
      <c r="A3912" t="s">
        <v>3935</v>
      </c>
      <c r="B3912" s="2">
        <v>41792</v>
      </c>
      <c r="C3912" s="2" t="str">
        <f>VLOOKUP(Sales_Data17[[#This Row],[Customer Name Index]],Customer_Data[#All],2,0)</f>
        <v xml:space="preserve">WakeFern </v>
      </c>
      <c r="D3912">
        <v>2</v>
      </c>
      <c r="E3912" t="s">
        <v>4</v>
      </c>
      <c r="F3912" t="s">
        <v>8168</v>
      </c>
      <c r="G3912" t="s">
        <v>8027</v>
      </c>
      <c r="H3912" t="str">
        <f>VLOOKUP(Sales_Data17[[#This Row],[Delivery Region Index]],Regions_Table[#All],2,0)</f>
        <v>New South Wales</v>
      </c>
      <c r="I3912" t="str">
        <f>VLOOKUP(Sales_Data17[[#This Row],[Delivery Region Index]],Regions_Table[#All],3,0)</f>
        <v>Bathurst</v>
      </c>
      <c r="J3912">
        <v>4</v>
      </c>
      <c r="K3912">
        <v>1</v>
      </c>
      <c r="L3912" t="str">
        <f>VLOOKUP(Sales_Data17[[#This Row],[Product Description Index]],Products_Data[#All],2,0)</f>
        <v>Shirts</v>
      </c>
      <c r="M3912">
        <v>3</v>
      </c>
      <c r="N3912" s="9">
        <v>98.266666666666666</v>
      </c>
      <c r="O3912" s="9">
        <f>Sales_Data17[[#This Row],[Order Quantity]]*Sales_Data17[[#This Row],[Unit Price]]</f>
        <v>294.8</v>
      </c>
      <c r="P3912" s="9">
        <v>76.647999999999996</v>
      </c>
      <c r="Q3912" s="9">
        <f>Sales_Data17[[#This Row],[Line Total]]-(Sales_Data17[[#This Row],[Total Unit Cost]]*Sales_Data17[[#This Row],[Order Quantity]])</f>
        <v>64.856000000000023</v>
      </c>
      <c r="R3912" s="1" t="str">
        <f>TEXT(Sales_Data17[[#This Row],[OrderDate]],"MMM")</f>
        <v>Jun</v>
      </c>
      <c r="S3912" s="1" t="str">
        <f t="shared" si="61"/>
        <v>2014</v>
      </c>
    </row>
    <row r="3913" spans="1:19">
      <c r="A3913" t="s">
        <v>3936</v>
      </c>
      <c r="B3913" s="2">
        <v>41792</v>
      </c>
      <c r="C3913" s="2" t="str">
        <f>VLOOKUP(Sales_Data17[[#This Row],[Customer Name Index]],Customer_Data[#All],2,0)</f>
        <v>Medsep Group</v>
      </c>
      <c r="D3913">
        <v>8</v>
      </c>
      <c r="E3913" t="s">
        <v>2</v>
      </c>
      <c r="F3913" t="s">
        <v>8168</v>
      </c>
      <c r="G3913" t="s">
        <v>8027</v>
      </c>
      <c r="H3913" t="str">
        <f>VLOOKUP(Sales_Data17[[#This Row],[Delivery Region Index]],Regions_Table[#All],2,0)</f>
        <v>New South Wales</v>
      </c>
      <c r="I3913" t="str">
        <f>VLOOKUP(Sales_Data17[[#This Row],[Delivery Region Index]],Regions_Table[#All],3,0)</f>
        <v>Tamworth</v>
      </c>
      <c r="J3913">
        <v>21</v>
      </c>
      <c r="K3913">
        <v>3</v>
      </c>
      <c r="L3913" t="str">
        <f>VLOOKUP(Sales_Data17[[#This Row],[Product Description Index]],Products_Data[#All],2,0)</f>
        <v>Sunglasses</v>
      </c>
      <c r="M3913">
        <v>6</v>
      </c>
      <c r="N3913" s="9">
        <v>107.94444444444444</v>
      </c>
      <c r="O3913" s="9">
        <f>Sales_Data17[[#This Row],[Order Quantity]]*Sales_Data17[[#This Row],[Unit Price]]</f>
        <v>647.66666666666663</v>
      </c>
      <c r="P3913" s="9">
        <v>58.29</v>
      </c>
      <c r="Q3913" s="9">
        <f>Sales_Data17[[#This Row],[Line Total]]-(Sales_Data17[[#This Row],[Total Unit Cost]]*Sales_Data17[[#This Row],[Order Quantity]])</f>
        <v>297.92666666666662</v>
      </c>
      <c r="R3913" s="1" t="str">
        <f>TEXT(Sales_Data17[[#This Row],[OrderDate]],"MMM")</f>
        <v>Jun</v>
      </c>
      <c r="S3913" s="1" t="str">
        <f t="shared" si="61"/>
        <v>2014</v>
      </c>
    </row>
    <row r="3914" spans="1:19">
      <c r="A3914" t="s">
        <v>3937</v>
      </c>
      <c r="B3914" s="2">
        <v>41792</v>
      </c>
      <c r="C3914" s="2" t="str">
        <f>VLOOKUP(Sales_Data17[[#This Row],[Customer Name Index]],Customer_Data[#All],2,0)</f>
        <v>Pure Group</v>
      </c>
      <c r="D3914">
        <v>17</v>
      </c>
      <c r="E3914" t="s">
        <v>2</v>
      </c>
      <c r="F3914" t="s">
        <v>8168</v>
      </c>
      <c r="G3914" t="s">
        <v>8025</v>
      </c>
      <c r="H3914" t="str">
        <f>VLOOKUP(Sales_Data17[[#This Row],[Delivery Region Index]],Regions_Table[#All],2,0)</f>
        <v>Victoria</v>
      </c>
      <c r="I3914" t="str">
        <f>VLOOKUP(Sales_Data17[[#This Row],[Delivery Region Index]],Regions_Table[#All],3,0)</f>
        <v>Bendigo</v>
      </c>
      <c r="J3914">
        <v>50</v>
      </c>
      <c r="K3914">
        <v>7</v>
      </c>
      <c r="L3914" t="str">
        <f>VLOOKUP(Sales_Data17[[#This Row],[Product Description Index]],Products_Data[#All],2,0)</f>
        <v>Dress Shirts</v>
      </c>
      <c r="M3914">
        <v>3</v>
      </c>
      <c r="N3914" s="9">
        <v>198.02222222222224</v>
      </c>
      <c r="O3914" s="9">
        <f>Sales_Data17[[#This Row],[Order Quantity]]*Sales_Data17[[#This Row],[Unit Price]]</f>
        <v>594.06666666666672</v>
      </c>
      <c r="P3914" s="9">
        <v>144.55622222222223</v>
      </c>
      <c r="Q3914" s="9">
        <f>Sales_Data17[[#This Row],[Line Total]]-(Sales_Data17[[#This Row],[Total Unit Cost]]*Sales_Data17[[#This Row],[Order Quantity]])</f>
        <v>160.39800000000002</v>
      </c>
      <c r="R3914" s="1" t="str">
        <f>TEXT(Sales_Data17[[#This Row],[OrderDate]],"MMM")</f>
        <v>Jun</v>
      </c>
      <c r="S3914" s="1" t="str">
        <f t="shared" si="61"/>
        <v>2014</v>
      </c>
    </row>
    <row r="3915" spans="1:19">
      <c r="A3915" t="s">
        <v>3938</v>
      </c>
      <c r="B3915" s="2">
        <v>41792</v>
      </c>
      <c r="C3915" s="2" t="str">
        <f>VLOOKUP(Sales_Data17[[#This Row],[Customer Name Index]],Customer_Data[#All],2,0)</f>
        <v>Elorac, Corp</v>
      </c>
      <c r="D3915">
        <v>3</v>
      </c>
      <c r="E3915" t="s">
        <v>4</v>
      </c>
      <c r="F3915" t="s">
        <v>8168</v>
      </c>
      <c r="G3915" t="s">
        <v>8027</v>
      </c>
      <c r="H3915" t="str">
        <f>VLOOKUP(Sales_Data17[[#This Row],[Delivery Region Index]],Regions_Table[#All],2,0)</f>
        <v>New South Wales</v>
      </c>
      <c r="I3915" t="str">
        <f>VLOOKUP(Sales_Data17[[#This Row],[Delivery Region Index]],Regions_Table[#All],3,0)</f>
        <v>Coffs Harbour</v>
      </c>
      <c r="J3915">
        <v>7</v>
      </c>
      <c r="K3915">
        <v>1</v>
      </c>
      <c r="L3915" t="str">
        <f>VLOOKUP(Sales_Data17[[#This Row],[Product Description Index]],Products_Data[#All],2,0)</f>
        <v>Shirts</v>
      </c>
      <c r="M3915">
        <v>6</v>
      </c>
      <c r="N3915" s="9">
        <v>123.57777777777778</v>
      </c>
      <c r="O3915" s="9">
        <f>Sales_Data17[[#This Row],[Order Quantity]]*Sales_Data17[[#This Row],[Unit Price]]</f>
        <v>741.4666666666667</v>
      </c>
      <c r="P3915" s="9">
        <v>55.61</v>
      </c>
      <c r="Q3915" s="9">
        <f>Sales_Data17[[#This Row],[Line Total]]-(Sales_Data17[[#This Row],[Total Unit Cost]]*Sales_Data17[[#This Row],[Order Quantity]])</f>
        <v>407.80666666666673</v>
      </c>
      <c r="R3915" s="1" t="str">
        <f>TEXT(Sales_Data17[[#This Row],[OrderDate]],"MMM")</f>
        <v>Jun</v>
      </c>
      <c r="S3915" s="1" t="str">
        <f t="shared" si="61"/>
        <v>2014</v>
      </c>
    </row>
    <row r="3916" spans="1:19">
      <c r="A3916" t="s">
        <v>3939</v>
      </c>
      <c r="B3916" s="2">
        <v>41792</v>
      </c>
      <c r="C3916" s="2" t="str">
        <f>VLOOKUP(Sales_Data17[[#This Row],[Customer Name Index]],Customer_Data[#All],2,0)</f>
        <v>New Ltd</v>
      </c>
      <c r="D3916">
        <v>7</v>
      </c>
      <c r="E3916" t="s">
        <v>3</v>
      </c>
      <c r="F3916" t="s">
        <v>8168</v>
      </c>
      <c r="G3916" t="s">
        <v>8027</v>
      </c>
      <c r="H3916" t="str">
        <f>VLOOKUP(Sales_Data17[[#This Row],[Delivery Region Index]],Regions_Table[#All],2,0)</f>
        <v>New South Wales</v>
      </c>
      <c r="I3916" t="str">
        <f>VLOOKUP(Sales_Data17[[#This Row],[Delivery Region Index]],Regions_Table[#All],3,0)</f>
        <v>Port Macquarie</v>
      </c>
      <c r="J3916">
        <v>19</v>
      </c>
      <c r="K3916">
        <v>3</v>
      </c>
      <c r="L3916" t="str">
        <f>VLOOKUP(Sales_Data17[[#This Row],[Product Description Index]],Products_Data[#All],2,0)</f>
        <v>Sunglasses</v>
      </c>
      <c r="M3916">
        <v>7</v>
      </c>
      <c r="N3916" s="9">
        <v>268</v>
      </c>
      <c r="O3916" s="9">
        <f>Sales_Data17[[#This Row],[Order Quantity]]*Sales_Data17[[#This Row],[Unit Price]]</f>
        <v>1876</v>
      </c>
      <c r="P3916" s="9">
        <v>179.56000000000003</v>
      </c>
      <c r="Q3916" s="9">
        <f>Sales_Data17[[#This Row],[Line Total]]-(Sales_Data17[[#This Row],[Total Unit Cost]]*Sales_Data17[[#This Row],[Order Quantity]])</f>
        <v>619.0799999999997</v>
      </c>
      <c r="R3916" s="1" t="str">
        <f>TEXT(Sales_Data17[[#This Row],[OrderDate]],"MMM")</f>
        <v>Jun</v>
      </c>
      <c r="S3916" s="1" t="str">
        <f t="shared" si="61"/>
        <v>2014</v>
      </c>
    </row>
    <row r="3917" spans="1:19">
      <c r="A3917" t="s">
        <v>3940</v>
      </c>
      <c r="B3917" s="2">
        <v>41793</v>
      </c>
      <c r="C3917" s="2" t="str">
        <f>VLOOKUP(Sales_Data17[[#This Row],[Customer Name Index]],Customer_Data[#All],2,0)</f>
        <v>Elorac, Corp</v>
      </c>
      <c r="D3917">
        <v>3</v>
      </c>
      <c r="E3917" t="s">
        <v>2</v>
      </c>
      <c r="F3917" t="s">
        <v>8168</v>
      </c>
      <c r="G3917" t="s">
        <v>8027</v>
      </c>
      <c r="H3917" t="str">
        <f>VLOOKUP(Sales_Data17[[#This Row],[Delivery Region Index]],Regions_Table[#All],2,0)</f>
        <v>New South Wales</v>
      </c>
      <c r="I3917" t="str">
        <f>VLOOKUP(Sales_Data17[[#This Row],[Delivery Region Index]],Regions_Table[#All],3,0)</f>
        <v>Gosford</v>
      </c>
      <c r="J3917">
        <v>9</v>
      </c>
      <c r="K3917">
        <v>2</v>
      </c>
      <c r="L3917" t="str">
        <f>VLOOKUP(Sales_Data17[[#This Row],[Product Description Index]],Products_Data[#All],2,0)</f>
        <v>Pants</v>
      </c>
      <c r="M3917">
        <v>8</v>
      </c>
      <c r="N3917" s="9">
        <v>433.26666666666665</v>
      </c>
      <c r="O3917" s="9">
        <f>Sales_Data17[[#This Row],[Order Quantity]]*Sales_Data17[[#This Row],[Unit Price]]</f>
        <v>3466.1333333333332</v>
      </c>
      <c r="P3917" s="9">
        <v>342.28066666666672</v>
      </c>
      <c r="Q3917" s="9">
        <f>Sales_Data17[[#This Row],[Line Total]]-(Sales_Data17[[#This Row],[Total Unit Cost]]*Sales_Data17[[#This Row],[Order Quantity]])</f>
        <v>727.88799999999947</v>
      </c>
      <c r="R3917" s="1" t="str">
        <f>TEXT(Sales_Data17[[#This Row],[OrderDate]],"MMM")</f>
        <v>Jun</v>
      </c>
      <c r="S3917" s="1" t="str">
        <f t="shared" si="61"/>
        <v>2014</v>
      </c>
    </row>
    <row r="3918" spans="1:19">
      <c r="A3918" t="s">
        <v>3941</v>
      </c>
      <c r="B3918" s="2">
        <v>41793</v>
      </c>
      <c r="C3918" s="2" t="str">
        <f>VLOOKUP(Sales_Data17[[#This Row],[Customer Name Index]],Customer_Data[#All],2,0)</f>
        <v xml:space="preserve">WakeFern </v>
      </c>
      <c r="D3918">
        <v>2</v>
      </c>
      <c r="E3918" t="s">
        <v>2</v>
      </c>
      <c r="F3918" t="s">
        <v>8168</v>
      </c>
      <c r="G3918" t="s">
        <v>8027</v>
      </c>
      <c r="H3918" t="str">
        <f>VLOOKUP(Sales_Data17[[#This Row],[Delivery Region Index]],Regions_Table[#All],2,0)</f>
        <v>New South Wales</v>
      </c>
      <c r="I3918" t="str">
        <f>VLOOKUP(Sales_Data17[[#This Row],[Delivery Region Index]],Regions_Table[#All],3,0)</f>
        <v>Bathurst</v>
      </c>
      <c r="J3918">
        <v>4</v>
      </c>
      <c r="K3918">
        <v>1</v>
      </c>
      <c r="L3918" t="str">
        <f>VLOOKUP(Sales_Data17[[#This Row],[Product Description Index]],Products_Data[#All],2,0)</f>
        <v>Shirts</v>
      </c>
      <c r="M3918">
        <v>7</v>
      </c>
      <c r="N3918" s="9">
        <v>442.20000000000005</v>
      </c>
      <c r="O3918" s="9">
        <f>Sales_Data17[[#This Row],[Order Quantity]]*Sales_Data17[[#This Row],[Unit Price]]</f>
        <v>3095.4000000000005</v>
      </c>
      <c r="P3918" s="9">
        <v>362.60400000000004</v>
      </c>
      <c r="Q3918" s="9">
        <f>Sales_Data17[[#This Row],[Line Total]]-(Sales_Data17[[#This Row],[Total Unit Cost]]*Sales_Data17[[#This Row],[Order Quantity]])</f>
        <v>557.17200000000048</v>
      </c>
      <c r="R3918" s="1" t="str">
        <f>TEXT(Sales_Data17[[#This Row],[OrderDate]],"MMM")</f>
        <v>Jun</v>
      </c>
      <c r="S3918" s="1" t="str">
        <f t="shared" si="61"/>
        <v>2014</v>
      </c>
    </row>
    <row r="3919" spans="1:19">
      <c r="A3919" t="s">
        <v>3942</v>
      </c>
      <c r="B3919" s="2">
        <v>41793</v>
      </c>
      <c r="C3919" s="2" t="str">
        <f>VLOOKUP(Sales_Data17[[#This Row],[Customer Name Index]],Customer_Data[#All],2,0)</f>
        <v>Pacific Ltd</v>
      </c>
      <c r="D3919">
        <v>20</v>
      </c>
      <c r="E3919" t="s">
        <v>2</v>
      </c>
      <c r="F3919" t="s">
        <v>8168</v>
      </c>
      <c r="G3919" t="s">
        <v>8028</v>
      </c>
      <c r="H3919" t="str">
        <f>VLOOKUP(Sales_Data17[[#This Row],[Delivery Region Index]],Regions_Table[#All],2,0)</f>
        <v>Victoria</v>
      </c>
      <c r="I3919" t="str">
        <f>VLOOKUP(Sales_Data17[[#This Row],[Delivery Region Index]],Regions_Table[#All],3,0)</f>
        <v>Wodonga</v>
      </c>
      <c r="J3919">
        <v>58</v>
      </c>
      <c r="K3919">
        <v>8</v>
      </c>
      <c r="L3919" t="str">
        <f>VLOOKUP(Sales_Data17[[#This Row],[Product Description Index]],Products_Data[#All],2,0)</f>
        <v>Shoes</v>
      </c>
      <c r="M3919">
        <v>1</v>
      </c>
      <c r="N3919" s="9">
        <v>279.91111111111115</v>
      </c>
      <c r="O3919" s="9">
        <f>Sales_Data17[[#This Row],[Order Quantity]]*Sales_Data17[[#This Row],[Unit Price]]</f>
        <v>279.91111111111115</v>
      </c>
      <c r="P3919" s="9">
        <v>156.75022222222225</v>
      </c>
      <c r="Q3919" s="9">
        <f>Sales_Data17[[#This Row],[Line Total]]-(Sales_Data17[[#This Row],[Total Unit Cost]]*Sales_Data17[[#This Row],[Order Quantity]])</f>
        <v>123.16088888888891</v>
      </c>
      <c r="R3919" s="1" t="str">
        <f>TEXT(Sales_Data17[[#This Row],[OrderDate]],"MMM")</f>
        <v>Jun</v>
      </c>
      <c r="S3919" s="1" t="str">
        <f t="shared" si="61"/>
        <v>2014</v>
      </c>
    </row>
    <row r="3920" spans="1:19">
      <c r="A3920" t="s">
        <v>3943</v>
      </c>
      <c r="B3920" s="2">
        <v>41793</v>
      </c>
      <c r="C3920" s="2" t="str">
        <f>VLOOKUP(Sales_Data17[[#This Row],[Customer Name Index]],Customer_Data[#All],2,0)</f>
        <v>New Ltd</v>
      </c>
      <c r="D3920">
        <v>7</v>
      </c>
      <c r="E3920" t="s">
        <v>4</v>
      </c>
      <c r="F3920" t="s">
        <v>8168</v>
      </c>
      <c r="G3920" t="s">
        <v>8027</v>
      </c>
      <c r="H3920" t="str">
        <f>VLOOKUP(Sales_Data17[[#This Row],[Delivery Region Index]],Regions_Table[#All],2,0)</f>
        <v>New South Wales</v>
      </c>
      <c r="I3920" t="str">
        <f>VLOOKUP(Sales_Data17[[#This Row],[Delivery Region Index]],Regions_Table[#All],3,0)</f>
        <v>Orange</v>
      </c>
      <c r="J3920">
        <v>18</v>
      </c>
      <c r="K3920">
        <v>3</v>
      </c>
      <c r="L3920" t="str">
        <f>VLOOKUP(Sales_Data17[[#This Row],[Product Description Index]],Products_Data[#All],2,0)</f>
        <v>Sunglasses</v>
      </c>
      <c r="M3920">
        <v>8</v>
      </c>
      <c r="N3920" s="9">
        <v>94.544444444444437</v>
      </c>
      <c r="O3920" s="9">
        <f>Sales_Data17[[#This Row],[Order Quantity]]*Sales_Data17[[#This Row],[Unit Price]]</f>
        <v>756.3555555555555</v>
      </c>
      <c r="P3920" s="9">
        <v>63.344777777777786</v>
      </c>
      <c r="Q3920" s="9">
        <f>Sales_Data17[[#This Row],[Line Total]]-(Sales_Data17[[#This Row],[Total Unit Cost]]*Sales_Data17[[#This Row],[Order Quantity]])</f>
        <v>249.59733333333321</v>
      </c>
      <c r="R3920" s="1" t="str">
        <f>TEXT(Sales_Data17[[#This Row],[OrderDate]],"MMM")</f>
        <v>Jun</v>
      </c>
      <c r="S3920" s="1" t="str">
        <f t="shared" si="61"/>
        <v>2014</v>
      </c>
    </row>
    <row r="3921" spans="1:19">
      <c r="A3921" t="s">
        <v>3944</v>
      </c>
      <c r="B3921" s="2">
        <v>41793</v>
      </c>
      <c r="C3921" s="2" t="str">
        <f>VLOOKUP(Sales_Data17[[#This Row],[Customer Name Index]],Customer_Data[#All],2,0)</f>
        <v>Apollo Ltd</v>
      </c>
      <c r="D3921">
        <v>11</v>
      </c>
      <c r="E3921" t="s">
        <v>4</v>
      </c>
      <c r="F3921" t="s">
        <v>8168</v>
      </c>
      <c r="G3921" t="s">
        <v>8026</v>
      </c>
      <c r="H3921" t="str">
        <f>VLOOKUP(Sales_Data17[[#This Row],[Delivery Region Index]],Regions_Table[#All],2,0)</f>
        <v>Queensland</v>
      </c>
      <c r="I3921" t="str">
        <f>VLOOKUP(Sales_Data17[[#This Row],[Delivery Region Index]],Regions_Table[#All],3,0)</f>
        <v>Gladstone</v>
      </c>
      <c r="J3921">
        <v>30</v>
      </c>
      <c r="K3921">
        <v>5</v>
      </c>
      <c r="L3921" t="str">
        <f>VLOOKUP(Sales_Data17[[#This Row],[Product Description Index]],Products_Data[#All],2,0)</f>
        <v>Hats</v>
      </c>
      <c r="M3921">
        <v>6</v>
      </c>
      <c r="N3921" s="9">
        <v>218.86666666666667</v>
      </c>
      <c r="O3921" s="9">
        <f>Sales_Data17[[#This Row],[Order Quantity]]*Sales_Data17[[#This Row],[Unit Price]]</f>
        <v>1313.2</v>
      </c>
      <c r="P3921" s="9">
        <v>183.84799999999998</v>
      </c>
      <c r="Q3921" s="9">
        <f>Sales_Data17[[#This Row],[Line Total]]-(Sales_Data17[[#This Row],[Total Unit Cost]]*Sales_Data17[[#This Row],[Order Quantity]])</f>
        <v>210.11200000000008</v>
      </c>
      <c r="R3921" s="1" t="str">
        <f>TEXT(Sales_Data17[[#This Row],[OrderDate]],"MMM")</f>
        <v>Jun</v>
      </c>
      <c r="S3921" s="1" t="str">
        <f t="shared" si="61"/>
        <v>2014</v>
      </c>
    </row>
    <row r="3922" spans="1:19">
      <c r="A3922" t="s">
        <v>3945</v>
      </c>
      <c r="B3922" s="2">
        <v>41793</v>
      </c>
      <c r="C3922" s="2" t="str">
        <f>VLOOKUP(Sales_Data17[[#This Row],[Customer Name Index]],Customer_Data[#All],2,0)</f>
        <v>ETUDE Ltd</v>
      </c>
      <c r="D3922">
        <v>4</v>
      </c>
      <c r="E3922" t="s">
        <v>2</v>
      </c>
      <c r="F3922" t="s">
        <v>8168</v>
      </c>
      <c r="G3922" t="s">
        <v>8027</v>
      </c>
      <c r="H3922" t="str">
        <f>VLOOKUP(Sales_Data17[[#This Row],[Delivery Region Index]],Regions_Table[#All],2,0)</f>
        <v>New South Wales</v>
      </c>
      <c r="I3922" t="str">
        <f>VLOOKUP(Sales_Data17[[#This Row],[Delivery Region Index]],Regions_Table[#All],3,0)</f>
        <v>Griffith</v>
      </c>
      <c r="J3922">
        <v>12</v>
      </c>
      <c r="K3922">
        <v>2</v>
      </c>
      <c r="L3922" t="str">
        <f>VLOOKUP(Sales_Data17[[#This Row],[Product Description Index]],Products_Data[#All],2,0)</f>
        <v>Pants</v>
      </c>
      <c r="M3922">
        <v>1</v>
      </c>
      <c r="N3922" s="9">
        <v>119.85555555555555</v>
      </c>
      <c r="O3922" s="9">
        <f>Sales_Data17[[#This Row],[Order Quantity]]*Sales_Data17[[#This Row],[Unit Price]]</f>
        <v>119.85555555555555</v>
      </c>
      <c r="P3922" s="9">
        <v>68.317666666666653</v>
      </c>
      <c r="Q3922" s="9">
        <f>Sales_Data17[[#This Row],[Line Total]]-(Sales_Data17[[#This Row],[Total Unit Cost]]*Sales_Data17[[#This Row],[Order Quantity]])</f>
        <v>51.537888888888901</v>
      </c>
      <c r="R3922" s="1" t="str">
        <f>TEXT(Sales_Data17[[#This Row],[OrderDate]],"MMM")</f>
        <v>Jun</v>
      </c>
      <c r="S3922" s="1" t="str">
        <f t="shared" si="61"/>
        <v>2014</v>
      </c>
    </row>
    <row r="3923" spans="1:19">
      <c r="A3923" t="s">
        <v>3946</v>
      </c>
      <c r="B3923" s="2">
        <v>41793</v>
      </c>
      <c r="C3923" s="2" t="str">
        <f>VLOOKUP(Sales_Data17[[#This Row],[Customer Name Index]],Customer_Data[#All],2,0)</f>
        <v>Procter Corp</v>
      </c>
      <c r="D3923">
        <v>5</v>
      </c>
      <c r="E3923" t="s">
        <v>2</v>
      </c>
      <c r="F3923" t="s">
        <v>8168</v>
      </c>
      <c r="G3923" t="s">
        <v>8027</v>
      </c>
      <c r="H3923" t="str">
        <f>VLOOKUP(Sales_Data17[[#This Row],[Delivery Region Index]],Regions_Table[#All],2,0)</f>
        <v>New South Wales</v>
      </c>
      <c r="I3923" t="str">
        <f>VLOOKUP(Sales_Data17[[#This Row],[Delivery Region Index]],Regions_Table[#All],3,0)</f>
        <v>Lake Macquarie</v>
      </c>
      <c r="J3923">
        <v>13</v>
      </c>
      <c r="K3923">
        <v>2</v>
      </c>
      <c r="L3923" t="str">
        <f>VLOOKUP(Sales_Data17[[#This Row],[Product Description Index]],Products_Data[#All],2,0)</f>
        <v>Pants</v>
      </c>
      <c r="M3923">
        <v>9</v>
      </c>
      <c r="N3923" s="9">
        <v>208.44444444444446</v>
      </c>
      <c r="O3923" s="9">
        <f>Sales_Data17[[#This Row],[Order Quantity]]*Sales_Data17[[#This Row],[Unit Price]]</f>
        <v>1876</v>
      </c>
      <c r="P3923" s="9">
        <v>164.67111111111112</v>
      </c>
      <c r="Q3923" s="9">
        <f>Sales_Data17[[#This Row],[Line Total]]-(Sales_Data17[[#This Row],[Total Unit Cost]]*Sales_Data17[[#This Row],[Order Quantity]])</f>
        <v>393.96000000000004</v>
      </c>
      <c r="R3923" s="1" t="str">
        <f>TEXT(Sales_Data17[[#This Row],[OrderDate]],"MMM")</f>
        <v>Jun</v>
      </c>
      <c r="S3923" s="1" t="str">
        <f t="shared" si="61"/>
        <v>2014</v>
      </c>
    </row>
    <row r="3924" spans="1:19">
      <c r="A3924" t="s">
        <v>3947</v>
      </c>
      <c r="B3924" s="2">
        <v>41793</v>
      </c>
      <c r="C3924" s="2" t="str">
        <f>VLOOKUP(Sales_Data17[[#This Row],[Customer Name Index]],Customer_Data[#All],2,0)</f>
        <v xml:space="preserve">WakeFern </v>
      </c>
      <c r="D3924">
        <v>2</v>
      </c>
      <c r="E3924" t="s">
        <v>4</v>
      </c>
      <c r="F3924" t="s">
        <v>8168</v>
      </c>
      <c r="G3924" t="s">
        <v>8027</v>
      </c>
      <c r="H3924" t="str">
        <f>VLOOKUP(Sales_Data17[[#This Row],[Delivery Region Index]],Regions_Table[#All],2,0)</f>
        <v>New South Wales</v>
      </c>
      <c r="I3924" t="str">
        <f>VLOOKUP(Sales_Data17[[#This Row],[Delivery Region Index]],Regions_Table[#All],3,0)</f>
        <v>Bathurst</v>
      </c>
      <c r="J3924">
        <v>4</v>
      </c>
      <c r="K3924">
        <v>1</v>
      </c>
      <c r="L3924" t="str">
        <f>VLOOKUP(Sales_Data17[[#This Row],[Product Description Index]],Products_Data[#All],2,0)</f>
        <v>Shirts</v>
      </c>
      <c r="M3924">
        <v>7</v>
      </c>
      <c r="N3924" s="9">
        <v>197.27777777777777</v>
      </c>
      <c r="O3924" s="9">
        <f>Sales_Data17[[#This Row],[Order Quantity]]*Sales_Data17[[#This Row],[Unit Price]]</f>
        <v>1380.9444444444443</v>
      </c>
      <c r="P3924" s="9">
        <v>153.87666666666667</v>
      </c>
      <c r="Q3924" s="9">
        <f>Sales_Data17[[#This Row],[Line Total]]-(Sales_Data17[[#This Row],[Total Unit Cost]]*Sales_Data17[[#This Row],[Order Quantity]])</f>
        <v>303.80777777777757</v>
      </c>
      <c r="R3924" s="1" t="str">
        <f>TEXT(Sales_Data17[[#This Row],[OrderDate]],"MMM")</f>
        <v>Jun</v>
      </c>
      <c r="S3924" s="1" t="str">
        <f t="shared" si="61"/>
        <v>2014</v>
      </c>
    </row>
    <row r="3925" spans="1:19">
      <c r="A3925" t="s">
        <v>3948</v>
      </c>
      <c r="B3925" s="2">
        <v>41793</v>
      </c>
      <c r="C3925" s="2" t="str">
        <f>VLOOKUP(Sales_Data17[[#This Row],[Customer Name Index]],Customer_Data[#All],2,0)</f>
        <v>ETUDE Ltd</v>
      </c>
      <c r="D3925">
        <v>4</v>
      </c>
      <c r="E3925" t="s">
        <v>3</v>
      </c>
      <c r="F3925" t="s">
        <v>8168</v>
      </c>
      <c r="G3925" t="s">
        <v>8027</v>
      </c>
      <c r="H3925" t="str">
        <f>VLOOKUP(Sales_Data17[[#This Row],[Delivery Region Index]],Regions_Table[#All],2,0)</f>
        <v>New South Wales</v>
      </c>
      <c r="I3925" t="str">
        <f>VLOOKUP(Sales_Data17[[#This Row],[Delivery Region Index]],Regions_Table[#All],3,0)</f>
        <v>Grafton</v>
      </c>
      <c r="J3925">
        <v>11</v>
      </c>
      <c r="K3925">
        <v>2</v>
      </c>
      <c r="L3925" t="str">
        <f>VLOOKUP(Sales_Data17[[#This Row],[Product Description Index]],Products_Data[#All],2,0)</f>
        <v>Pants</v>
      </c>
      <c r="M3925">
        <v>5</v>
      </c>
      <c r="N3925" s="9">
        <v>93.800000000000011</v>
      </c>
      <c r="O3925" s="9">
        <f>Sales_Data17[[#This Row],[Order Quantity]]*Sales_Data17[[#This Row],[Unit Price]]</f>
        <v>469.00000000000006</v>
      </c>
      <c r="P3925" s="9">
        <v>51.59</v>
      </c>
      <c r="Q3925" s="9">
        <f>Sales_Data17[[#This Row],[Line Total]]-(Sales_Data17[[#This Row],[Total Unit Cost]]*Sales_Data17[[#This Row],[Order Quantity]])</f>
        <v>211.05</v>
      </c>
      <c r="R3925" s="1" t="str">
        <f>TEXT(Sales_Data17[[#This Row],[OrderDate]],"MMM")</f>
        <v>Jun</v>
      </c>
      <c r="S3925" s="1" t="str">
        <f t="shared" si="61"/>
        <v>2014</v>
      </c>
    </row>
    <row r="3926" spans="1:19">
      <c r="A3926" t="s">
        <v>3949</v>
      </c>
      <c r="B3926" s="2">
        <v>41793</v>
      </c>
      <c r="C3926" s="2" t="str">
        <f>VLOOKUP(Sales_Data17[[#This Row],[Customer Name Index]],Customer_Data[#All],2,0)</f>
        <v>Ole Group</v>
      </c>
      <c r="D3926">
        <v>13</v>
      </c>
      <c r="E3926" t="s">
        <v>2</v>
      </c>
      <c r="F3926" t="s">
        <v>8168</v>
      </c>
      <c r="G3926" t="s">
        <v>8026</v>
      </c>
      <c r="H3926" t="str">
        <f>VLOOKUP(Sales_Data17[[#This Row],[Delivery Region Index]],Regions_Table[#All],2,0)</f>
        <v>Queensland</v>
      </c>
      <c r="I3926" t="str">
        <f>VLOOKUP(Sales_Data17[[#This Row],[Delivery Region Index]],Regions_Table[#All],3,0)</f>
        <v>Mackay</v>
      </c>
      <c r="J3926">
        <v>36</v>
      </c>
      <c r="K3926">
        <v>5</v>
      </c>
      <c r="L3926" t="str">
        <f>VLOOKUP(Sales_Data17[[#This Row],[Product Description Index]],Products_Data[#All],2,0)</f>
        <v>Hats</v>
      </c>
      <c r="M3926">
        <v>4</v>
      </c>
      <c r="N3926" s="9">
        <v>18.611111111111111</v>
      </c>
      <c r="O3926" s="9">
        <f>Sales_Data17[[#This Row],[Order Quantity]]*Sales_Data17[[#This Row],[Unit Price]]</f>
        <v>74.444444444444443</v>
      </c>
      <c r="P3926" s="9">
        <v>10.608333333333333</v>
      </c>
      <c r="Q3926" s="9">
        <f>Sales_Data17[[#This Row],[Line Total]]-(Sales_Data17[[#This Row],[Total Unit Cost]]*Sales_Data17[[#This Row],[Order Quantity]])</f>
        <v>32.011111111111113</v>
      </c>
      <c r="R3926" s="1" t="str">
        <f>TEXT(Sales_Data17[[#This Row],[OrderDate]],"MMM")</f>
        <v>Jun</v>
      </c>
      <c r="S3926" s="1" t="str">
        <f t="shared" si="61"/>
        <v>2014</v>
      </c>
    </row>
    <row r="3927" spans="1:19">
      <c r="A3927" t="s">
        <v>3950</v>
      </c>
      <c r="B3927" s="2">
        <v>41793</v>
      </c>
      <c r="C3927" s="2" t="str">
        <f>VLOOKUP(Sales_Data17[[#This Row],[Customer Name Index]],Customer_Data[#All],2,0)</f>
        <v xml:space="preserve">Qualitest </v>
      </c>
      <c r="D3927">
        <v>19</v>
      </c>
      <c r="E3927" t="s">
        <v>2</v>
      </c>
      <c r="F3927" t="s">
        <v>8168</v>
      </c>
      <c r="G3927" t="s">
        <v>8028</v>
      </c>
      <c r="H3927" t="str">
        <f>VLOOKUP(Sales_Data17[[#This Row],[Delivery Region Index]],Regions_Table[#All],2,0)</f>
        <v>Victoria</v>
      </c>
      <c r="I3927" t="str">
        <f>VLOOKUP(Sales_Data17[[#This Row],[Delivery Region Index]],Regions_Table[#All],3,0)</f>
        <v>Swan Hill</v>
      </c>
      <c r="J3927">
        <v>55</v>
      </c>
      <c r="K3927">
        <v>8</v>
      </c>
      <c r="L3927" t="str">
        <f>VLOOKUP(Sales_Data17[[#This Row],[Product Description Index]],Products_Data[#All],2,0)</f>
        <v>Shoes</v>
      </c>
      <c r="M3927">
        <v>2</v>
      </c>
      <c r="N3927" s="9">
        <v>122.83333333333333</v>
      </c>
      <c r="O3927" s="9">
        <f>Sales_Data17[[#This Row],[Order Quantity]]*Sales_Data17[[#This Row],[Unit Price]]</f>
        <v>245.66666666666666</v>
      </c>
      <c r="P3927" s="9">
        <v>89.668333333333337</v>
      </c>
      <c r="Q3927" s="9">
        <f>Sales_Data17[[#This Row],[Line Total]]-(Sales_Data17[[#This Row],[Total Unit Cost]]*Sales_Data17[[#This Row],[Order Quantity]])</f>
        <v>66.329999999999984</v>
      </c>
      <c r="R3927" s="1" t="str">
        <f>TEXT(Sales_Data17[[#This Row],[OrderDate]],"MMM")</f>
        <v>Jun</v>
      </c>
      <c r="S3927" s="1" t="str">
        <f t="shared" si="61"/>
        <v>2014</v>
      </c>
    </row>
    <row r="3928" spans="1:19">
      <c r="A3928" t="s">
        <v>3951</v>
      </c>
      <c r="B3928" s="2">
        <v>41793</v>
      </c>
      <c r="C3928" s="2" t="str">
        <f>VLOOKUP(Sales_Data17[[#This Row],[Customer Name Index]],Customer_Data[#All],2,0)</f>
        <v>ETUDE Ltd</v>
      </c>
      <c r="D3928">
        <v>4</v>
      </c>
      <c r="E3928" t="s">
        <v>4</v>
      </c>
      <c r="F3928" t="s">
        <v>8168</v>
      </c>
      <c r="G3928" t="s">
        <v>8027</v>
      </c>
      <c r="H3928" t="str">
        <f>VLOOKUP(Sales_Data17[[#This Row],[Delivery Region Index]],Regions_Table[#All],2,0)</f>
        <v>New South Wales</v>
      </c>
      <c r="I3928" t="str">
        <f>VLOOKUP(Sales_Data17[[#This Row],[Delivery Region Index]],Regions_Table[#All],3,0)</f>
        <v>Griffith</v>
      </c>
      <c r="J3928">
        <v>12</v>
      </c>
      <c r="K3928">
        <v>2</v>
      </c>
      <c r="L3928" t="str">
        <f>VLOOKUP(Sales_Data17[[#This Row],[Product Description Index]],Products_Data[#All],2,0)</f>
        <v>Pants</v>
      </c>
      <c r="M3928">
        <v>5</v>
      </c>
      <c r="N3928" s="9">
        <v>342.44444444444446</v>
      </c>
      <c r="O3928" s="9">
        <f>Sales_Data17[[#This Row],[Order Quantity]]*Sales_Data17[[#This Row],[Unit Price]]</f>
        <v>1712.2222222222222</v>
      </c>
      <c r="P3928" s="9">
        <v>260.25777777777779</v>
      </c>
      <c r="Q3928" s="9">
        <f>Sales_Data17[[#This Row],[Line Total]]-(Sales_Data17[[#This Row],[Total Unit Cost]]*Sales_Data17[[#This Row],[Order Quantity]])</f>
        <v>410.93333333333317</v>
      </c>
      <c r="R3928" s="1" t="str">
        <f>TEXT(Sales_Data17[[#This Row],[OrderDate]],"MMM")</f>
        <v>Jun</v>
      </c>
      <c r="S3928" s="1" t="str">
        <f t="shared" si="61"/>
        <v>2014</v>
      </c>
    </row>
    <row r="3929" spans="1:19">
      <c r="A3929" t="s">
        <v>3952</v>
      </c>
      <c r="B3929" s="2">
        <v>41794</v>
      </c>
      <c r="C3929" s="2" t="str">
        <f>VLOOKUP(Sales_Data17[[#This Row],[Customer Name Index]],Customer_Data[#All],2,0)</f>
        <v>Elorac, Corp</v>
      </c>
      <c r="D3929">
        <v>3</v>
      </c>
      <c r="E3929" t="s">
        <v>4</v>
      </c>
      <c r="F3929" t="s">
        <v>8168</v>
      </c>
      <c r="G3929" t="s">
        <v>8027</v>
      </c>
      <c r="H3929" t="str">
        <f>VLOOKUP(Sales_Data17[[#This Row],[Delivery Region Index]],Regions_Table[#All],2,0)</f>
        <v>New South Wales</v>
      </c>
      <c r="I3929" t="str">
        <f>VLOOKUP(Sales_Data17[[#This Row],[Delivery Region Index]],Regions_Table[#All],3,0)</f>
        <v>Dubbo</v>
      </c>
      <c r="J3929">
        <v>8</v>
      </c>
      <c r="K3929">
        <v>2</v>
      </c>
      <c r="L3929" t="str">
        <f>VLOOKUP(Sales_Data17[[#This Row],[Product Description Index]],Products_Data[#All],2,0)</f>
        <v>Pants</v>
      </c>
      <c r="M3929">
        <v>4</v>
      </c>
      <c r="N3929" s="9">
        <v>96.033333333333346</v>
      </c>
      <c r="O3929" s="9">
        <f>Sales_Data17[[#This Row],[Order Quantity]]*Sales_Data17[[#This Row],[Unit Price]]</f>
        <v>384.13333333333338</v>
      </c>
      <c r="P3929" s="9">
        <v>79.707666666666668</v>
      </c>
      <c r="Q3929" s="9">
        <f>Sales_Data17[[#This Row],[Line Total]]-(Sales_Data17[[#This Row],[Total Unit Cost]]*Sales_Data17[[#This Row],[Order Quantity]])</f>
        <v>65.30266666666671</v>
      </c>
      <c r="R3929" s="1" t="str">
        <f>TEXT(Sales_Data17[[#This Row],[OrderDate]],"MMM")</f>
        <v>Jun</v>
      </c>
      <c r="S3929" s="1" t="str">
        <f t="shared" si="61"/>
        <v>2014</v>
      </c>
    </row>
    <row r="3930" spans="1:19">
      <c r="A3930" t="s">
        <v>3953</v>
      </c>
      <c r="B3930" s="2">
        <v>41794</v>
      </c>
      <c r="C3930" s="2" t="str">
        <f>VLOOKUP(Sales_Data17[[#This Row],[Customer Name Index]],Customer_Data[#All],2,0)</f>
        <v xml:space="preserve">Qualitest </v>
      </c>
      <c r="D3930">
        <v>19</v>
      </c>
      <c r="E3930" t="s">
        <v>4</v>
      </c>
      <c r="F3930" t="s">
        <v>8168</v>
      </c>
      <c r="G3930" t="s">
        <v>8028</v>
      </c>
      <c r="H3930" t="str">
        <f>VLOOKUP(Sales_Data17[[#This Row],[Delivery Region Index]],Regions_Table[#All],2,0)</f>
        <v>Victoria</v>
      </c>
      <c r="I3930" t="str">
        <f>VLOOKUP(Sales_Data17[[#This Row],[Delivery Region Index]],Regions_Table[#All],3,0)</f>
        <v>Shepparton</v>
      </c>
      <c r="J3930">
        <v>54</v>
      </c>
      <c r="K3930">
        <v>8</v>
      </c>
      <c r="L3930" t="str">
        <f>VLOOKUP(Sales_Data17[[#This Row],[Product Description Index]],Products_Data[#All],2,0)</f>
        <v>Shoes</v>
      </c>
      <c r="M3930">
        <v>4</v>
      </c>
      <c r="N3930" s="9">
        <v>294.05555555555554</v>
      </c>
      <c r="O3930" s="9">
        <f>Sales_Data17[[#This Row],[Order Quantity]]*Sales_Data17[[#This Row],[Unit Price]]</f>
        <v>1176.2222222222222</v>
      </c>
      <c r="P3930" s="9">
        <v>155.84944444444443</v>
      </c>
      <c r="Q3930" s="9">
        <f>Sales_Data17[[#This Row],[Line Total]]-(Sales_Data17[[#This Row],[Total Unit Cost]]*Sales_Data17[[#This Row],[Order Quantity]])</f>
        <v>552.82444444444445</v>
      </c>
      <c r="R3930" s="1" t="str">
        <f>TEXT(Sales_Data17[[#This Row],[OrderDate]],"MMM")</f>
        <v>Jun</v>
      </c>
      <c r="S3930" s="1" t="str">
        <f t="shared" si="61"/>
        <v>2014</v>
      </c>
    </row>
    <row r="3931" spans="1:19">
      <c r="A3931" t="s">
        <v>3954</v>
      </c>
      <c r="B3931" s="2">
        <v>41794</v>
      </c>
      <c r="C3931" s="2" t="str">
        <f>VLOOKUP(Sales_Data17[[#This Row],[Customer Name Index]],Customer_Data[#All],2,0)</f>
        <v xml:space="preserve">Linde </v>
      </c>
      <c r="D3931">
        <v>14</v>
      </c>
      <c r="E3931" t="s">
        <v>3</v>
      </c>
      <c r="F3931" t="s">
        <v>8168</v>
      </c>
      <c r="G3931" t="s">
        <v>8026</v>
      </c>
      <c r="H3931" t="str">
        <f>VLOOKUP(Sales_Data17[[#This Row],[Delivery Region Index]],Regions_Table[#All],2,0)</f>
        <v>Queensland</v>
      </c>
      <c r="I3931" t="str">
        <f>VLOOKUP(Sales_Data17[[#This Row],[Delivery Region Index]],Regions_Table[#All],3,0)</f>
        <v>Redcliffe</v>
      </c>
      <c r="J3931">
        <v>40</v>
      </c>
      <c r="K3931">
        <v>6</v>
      </c>
      <c r="L3931" t="str">
        <f>VLOOKUP(Sales_Data17[[#This Row],[Product Description Index]],Products_Data[#All],2,0)</f>
        <v>Socks</v>
      </c>
      <c r="M3931">
        <v>4</v>
      </c>
      <c r="N3931" s="9">
        <v>194.3</v>
      </c>
      <c r="O3931" s="9">
        <f>Sales_Data17[[#This Row],[Order Quantity]]*Sales_Data17[[#This Row],[Unit Price]]</f>
        <v>777.2</v>
      </c>
      <c r="P3931" s="9">
        <v>161.26900000000001</v>
      </c>
      <c r="Q3931" s="9">
        <f>Sales_Data17[[#This Row],[Line Total]]-(Sales_Data17[[#This Row],[Total Unit Cost]]*Sales_Data17[[#This Row],[Order Quantity]])</f>
        <v>132.12400000000002</v>
      </c>
      <c r="R3931" s="1" t="str">
        <f>TEXT(Sales_Data17[[#This Row],[OrderDate]],"MMM")</f>
        <v>Jun</v>
      </c>
      <c r="S3931" s="1" t="str">
        <f t="shared" si="61"/>
        <v>2014</v>
      </c>
    </row>
    <row r="3932" spans="1:19">
      <c r="A3932" t="s">
        <v>3955</v>
      </c>
      <c r="B3932" s="2">
        <v>41794</v>
      </c>
      <c r="C3932" s="2" t="str">
        <f>VLOOKUP(Sales_Data17[[#This Row],[Customer Name Index]],Customer_Data[#All],2,0)</f>
        <v>Procter Corp</v>
      </c>
      <c r="D3932">
        <v>5</v>
      </c>
      <c r="E3932" t="s">
        <v>2</v>
      </c>
      <c r="F3932" t="s">
        <v>8168</v>
      </c>
      <c r="G3932" t="s">
        <v>8027</v>
      </c>
      <c r="H3932" t="str">
        <f>VLOOKUP(Sales_Data17[[#This Row],[Delivery Region Index]],Regions_Table[#All],2,0)</f>
        <v>New South Wales</v>
      </c>
      <c r="I3932" t="str">
        <f>VLOOKUP(Sales_Data17[[#This Row],[Delivery Region Index]],Regions_Table[#All],3,0)</f>
        <v>Lake Macquarie</v>
      </c>
      <c r="J3932">
        <v>13</v>
      </c>
      <c r="K3932">
        <v>2</v>
      </c>
      <c r="L3932" t="str">
        <f>VLOOKUP(Sales_Data17[[#This Row],[Product Description Index]],Products_Data[#All],2,0)</f>
        <v>Pants</v>
      </c>
      <c r="M3932">
        <v>2</v>
      </c>
      <c r="N3932" s="9">
        <v>195.04444444444445</v>
      </c>
      <c r="O3932" s="9">
        <f>Sales_Data17[[#This Row],[Order Quantity]]*Sales_Data17[[#This Row],[Unit Price]]</f>
        <v>390.0888888888889</v>
      </c>
      <c r="P3932" s="9">
        <v>109.2248888888889</v>
      </c>
      <c r="Q3932" s="9">
        <f>Sales_Data17[[#This Row],[Line Total]]-(Sales_Data17[[#This Row],[Total Unit Cost]]*Sales_Data17[[#This Row],[Order Quantity]])</f>
        <v>171.63911111111111</v>
      </c>
      <c r="R3932" s="1" t="str">
        <f>TEXT(Sales_Data17[[#This Row],[OrderDate]],"MMM")</f>
        <v>Jun</v>
      </c>
      <c r="S3932" s="1" t="str">
        <f t="shared" si="61"/>
        <v>2014</v>
      </c>
    </row>
    <row r="3933" spans="1:19">
      <c r="A3933" t="s">
        <v>3956</v>
      </c>
      <c r="B3933" s="2">
        <v>41794</v>
      </c>
      <c r="C3933" s="2" t="str">
        <f>VLOOKUP(Sales_Data17[[#This Row],[Customer Name Index]],Customer_Data[#All],2,0)</f>
        <v xml:space="preserve">Linde </v>
      </c>
      <c r="D3933">
        <v>14</v>
      </c>
      <c r="E3933" t="s">
        <v>4</v>
      </c>
      <c r="F3933" t="s">
        <v>8168</v>
      </c>
      <c r="G3933" t="s">
        <v>8026</v>
      </c>
      <c r="H3933" t="str">
        <f>VLOOKUP(Sales_Data17[[#This Row],[Delivery Region Index]],Regions_Table[#All],2,0)</f>
        <v>Queensland</v>
      </c>
      <c r="I3933" t="str">
        <f>VLOOKUP(Sales_Data17[[#This Row],[Delivery Region Index]],Regions_Table[#All],3,0)</f>
        <v>Mount Isa</v>
      </c>
      <c r="J3933">
        <v>38</v>
      </c>
      <c r="K3933">
        <v>6</v>
      </c>
      <c r="L3933" t="str">
        <f>VLOOKUP(Sales_Data17[[#This Row],[Product Description Index]],Products_Data[#All],2,0)</f>
        <v>Socks</v>
      </c>
      <c r="M3933">
        <v>9</v>
      </c>
      <c r="N3933" s="9">
        <v>122.83333333333333</v>
      </c>
      <c r="O3933" s="9">
        <f>Sales_Data17[[#This Row],[Order Quantity]]*Sales_Data17[[#This Row],[Unit Price]]</f>
        <v>1105.5</v>
      </c>
      <c r="P3933" s="9">
        <v>94.581666666666663</v>
      </c>
      <c r="Q3933" s="9">
        <f>Sales_Data17[[#This Row],[Line Total]]-(Sales_Data17[[#This Row],[Total Unit Cost]]*Sales_Data17[[#This Row],[Order Quantity]])</f>
        <v>254.26499999999999</v>
      </c>
      <c r="R3933" s="1" t="str">
        <f>TEXT(Sales_Data17[[#This Row],[OrderDate]],"MMM")</f>
        <v>Jun</v>
      </c>
      <c r="S3933" s="1" t="str">
        <f t="shared" si="61"/>
        <v>2014</v>
      </c>
    </row>
    <row r="3934" spans="1:19">
      <c r="A3934" t="s">
        <v>3957</v>
      </c>
      <c r="B3934" s="2">
        <v>41794</v>
      </c>
      <c r="C3934" s="2" t="str">
        <f>VLOOKUP(Sales_Data17[[#This Row],[Customer Name Index]],Customer_Data[#All],2,0)</f>
        <v>Eminence Corp</v>
      </c>
      <c r="D3934">
        <v>18</v>
      </c>
      <c r="E3934" t="s">
        <v>4</v>
      </c>
      <c r="F3934" t="s">
        <v>8168</v>
      </c>
      <c r="G3934" t="s">
        <v>8025</v>
      </c>
      <c r="H3934" t="str">
        <f>VLOOKUP(Sales_Data17[[#This Row],[Delivery Region Index]],Regions_Table[#All],2,0)</f>
        <v>Victoria</v>
      </c>
      <c r="I3934" t="str">
        <f>VLOOKUP(Sales_Data17[[#This Row],[Delivery Region Index]],Regions_Table[#All],3,0)</f>
        <v>Latrobe City</v>
      </c>
      <c r="J3934">
        <v>52</v>
      </c>
      <c r="K3934">
        <v>8</v>
      </c>
      <c r="L3934" t="str">
        <f>VLOOKUP(Sales_Data17[[#This Row],[Product Description Index]],Products_Data[#All],2,0)</f>
        <v>Shoes</v>
      </c>
      <c r="M3934">
        <v>8</v>
      </c>
      <c r="N3934" s="9">
        <v>122.83333333333333</v>
      </c>
      <c r="O3934" s="9">
        <f>Sales_Data17[[#This Row],[Order Quantity]]*Sales_Data17[[#This Row],[Unit Price]]</f>
        <v>982.66666666666663</v>
      </c>
      <c r="P3934" s="9">
        <v>72.471666666666664</v>
      </c>
      <c r="Q3934" s="9">
        <f>Sales_Data17[[#This Row],[Line Total]]-(Sales_Data17[[#This Row],[Total Unit Cost]]*Sales_Data17[[#This Row],[Order Quantity]])</f>
        <v>402.89333333333332</v>
      </c>
      <c r="R3934" s="1" t="str">
        <f>TEXT(Sales_Data17[[#This Row],[OrderDate]],"MMM")</f>
        <v>Jun</v>
      </c>
      <c r="S3934" s="1" t="str">
        <f t="shared" si="61"/>
        <v>2014</v>
      </c>
    </row>
    <row r="3935" spans="1:19">
      <c r="A3935" t="s">
        <v>3958</v>
      </c>
      <c r="B3935" s="2">
        <v>41795</v>
      </c>
      <c r="C3935" s="2" t="str">
        <f>VLOOKUP(Sales_Data17[[#This Row],[Customer Name Index]],Customer_Data[#All],2,0)</f>
        <v xml:space="preserve">Ei </v>
      </c>
      <c r="D3935">
        <v>9</v>
      </c>
      <c r="E3935" t="s">
        <v>4</v>
      </c>
      <c r="F3935" t="s">
        <v>8168</v>
      </c>
      <c r="G3935" t="s">
        <v>8027</v>
      </c>
      <c r="H3935" t="str">
        <f>VLOOKUP(Sales_Data17[[#This Row],[Delivery Region Index]],Regions_Table[#All],2,0)</f>
        <v>Queensland</v>
      </c>
      <c r="I3935" t="str">
        <f>VLOOKUP(Sales_Data17[[#This Row],[Delivery Region Index]],Regions_Table[#All],3,0)</f>
        <v>Brisbane</v>
      </c>
      <c r="J3935">
        <v>26</v>
      </c>
      <c r="K3935">
        <v>4</v>
      </c>
      <c r="L3935" t="str">
        <f>VLOOKUP(Sales_Data17[[#This Row],[Product Description Index]],Products_Data[#All],2,0)</f>
        <v>Jeans</v>
      </c>
      <c r="M3935">
        <v>1</v>
      </c>
      <c r="N3935" s="9">
        <v>439.22222222222223</v>
      </c>
      <c r="O3935" s="9">
        <f>Sales_Data17[[#This Row],[Order Quantity]]*Sales_Data17[[#This Row],[Unit Price]]</f>
        <v>439.22222222222223</v>
      </c>
      <c r="P3935" s="9">
        <v>325.02444444444444</v>
      </c>
      <c r="Q3935" s="9">
        <f>Sales_Data17[[#This Row],[Line Total]]-(Sales_Data17[[#This Row],[Total Unit Cost]]*Sales_Data17[[#This Row],[Order Quantity]])</f>
        <v>114.19777777777779</v>
      </c>
      <c r="R3935" s="1" t="str">
        <f>TEXT(Sales_Data17[[#This Row],[OrderDate]],"MMM")</f>
        <v>Jun</v>
      </c>
      <c r="S3935" s="1" t="str">
        <f t="shared" si="61"/>
        <v>2014</v>
      </c>
    </row>
    <row r="3936" spans="1:19">
      <c r="A3936" t="s">
        <v>3959</v>
      </c>
      <c r="B3936" s="2">
        <v>41795</v>
      </c>
      <c r="C3936" s="2" t="str">
        <f>VLOOKUP(Sales_Data17[[#This Row],[Customer Name Index]],Customer_Data[#All],2,0)</f>
        <v>Elorac, Corp</v>
      </c>
      <c r="D3936">
        <v>3</v>
      </c>
      <c r="E3936" t="s">
        <v>2</v>
      </c>
      <c r="F3936" t="s">
        <v>8168</v>
      </c>
      <c r="G3936" t="s">
        <v>8027</v>
      </c>
      <c r="H3936" t="str">
        <f>VLOOKUP(Sales_Data17[[#This Row],[Delivery Region Index]],Regions_Table[#All],2,0)</f>
        <v>New South Wales</v>
      </c>
      <c r="I3936" t="str">
        <f>VLOOKUP(Sales_Data17[[#This Row],[Delivery Region Index]],Regions_Table[#All],3,0)</f>
        <v>Dubbo</v>
      </c>
      <c r="J3936">
        <v>8</v>
      </c>
      <c r="K3936">
        <v>1</v>
      </c>
      <c r="L3936" t="str">
        <f>VLOOKUP(Sales_Data17[[#This Row],[Product Description Index]],Products_Data[#All],2,0)</f>
        <v>Shirts</v>
      </c>
      <c r="M3936">
        <v>4</v>
      </c>
      <c r="N3936" s="9">
        <v>646.17777777777781</v>
      </c>
      <c r="O3936" s="9">
        <f>Sales_Data17[[#This Row],[Order Quantity]]*Sales_Data17[[#This Row],[Unit Price]]</f>
        <v>2584.7111111111112</v>
      </c>
      <c r="P3936" s="9">
        <v>458.78622222222225</v>
      </c>
      <c r="Q3936" s="9">
        <f>Sales_Data17[[#This Row],[Line Total]]-(Sales_Data17[[#This Row],[Total Unit Cost]]*Sales_Data17[[#This Row],[Order Quantity]])</f>
        <v>749.56622222222222</v>
      </c>
      <c r="R3936" s="1" t="str">
        <f>TEXT(Sales_Data17[[#This Row],[OrderDate]],"MMM")</f>
        <v>Jun</v>
      </c>
      <c r="S3936" s="1" t="str">
        <f t="shared" si="61"/>
        <v>2014</v>
      </c>
    </row>
    <row r="3937" spans="1:19">
      <c r="A3937" t="s">
        <v>3960</v>
      </c>
      <c r="B3937" s="2">
        <v>41795</v>
      </c>
      <c r="C3937" s="2" t="str">
        <f>VLOOKUP(Sales_Data17[[#This Row],[Customer Name Index]],Customer_Data[#All],2,0)</f>
        <v>Apollo Ltd</v>
      </c>
      <c r="D3937">
        <v>11</v>
      </c>
      <c r="E3937" t="s">
        <v>2</v>
      </c>
      <c r="F3937" t="s">
        <v>8168</v>
      </c>
      <c r="G3937" t="s">
        <v>8026</v>
      </c>
      <c r="H3937" t="str">
        <f>VLOOKUP(Sales_Data17[[#This Row],[Delivery Region Index]],Regions_Table[#All],2,0)</f>
        <v>Queensland</v>
      </c>
      <c r="I3937" t="str">
        <f>VLOOKUP(Sales_Data17[[#This Row],[Delivery Region Index]],Regions_Table[#All],3,0)</f>
        <v>Gympie</v>
      </c>
      <c r="J3937">
        <v>32</v>
      </c>
      <c r="K3937">
        <v>5</v>
      </c>
      <c r="L3937" t="str">
        <f>VLOOKUP(Sales_Data17[[#This Row],[Product Description Index]],Products_Data[#All],2,0)</f>
        <v>Hats</v>
      </c>
      <c r="M3937">
        <v>5</v>
      </c>
      <c r="N3937" s="9">
        <v>356.5888888888889</v>
      </c>
      <c r="O3937" s="9">
        <f>Sales_Data17[[#This Row],[Order Quantity]]*Sales_Data17[[#This Row],[Unit Price]]</f>
        <v>1782.9444444444446</v>
      </c>
      <c r="P3937" s="9">
        <v>288.83700000000005</v>
      </c>
      <c r="Q3937" s="9">
        <f>Sales_Data17[[#This Row],[Line Total]]-(Sales_Data17[[#This Row],[Total Unit Cost]]*Sales_Data17[[#This Row],[Order Quantity]])</f>
        <v>338.7594444444444</v>
      </c>
      <c r="R3937" s="1" t="str">
        <f>TEXT(Sales_Data17[[#This Row],[OrderDate]],"MMM")</f>
        <v>Jun</v>
      </c>
      <c r="S3937" s="1" t="str">
        <f t="shared" si="61"/>
        <v>2014</v>
      </c>
    </row>
    <row r="3938" spans="1:19">
      <c r="A3938" t="s">
        <v>3961</v>
      </c>
      <c r="B3938" s="2">
        <v>41796</v>
      </c>
      <c r="C3938" s="2" t="str">
        <f>VLOOKUP(Sales_Data17[[#This Row],[Customer Name Index]],Customer_Data[#All],2,0)</f>
        <v xml:space="preserve">Linde </v>
      </c>
      <c r="D3938">
        <v>14</v>
      </c>
      <c r="E3938" t="s">
        <v>2</v>
      </c>
      <c r="F3938" t="s">
        <v>8168</v>
      </c>
      <c r="G3938" t="s">
        <v>8026</v>
      </c>
      <c r="H3938" t="str">
        <f>VLOOKUP(Sales_Data17[[#This Row],[Delivery Region Index]],Regions_Table[#All],2,0)</f>
        <v>Queensland</v>
      </c>
      <c r="I3938" t="str">
        <f>VLOOKUP(Sales_Data17[[#This Row],[Delivery Region Index]],Regions_Table[#All],3,0)</f>
        <v>Nambour</v>
      </c>
      <c r="J3938">
        <v>39</v>
      </c>
      <c r="K3938">
        <v>6</v>
      </c>
      <c r="L3938" t="str">
        <f>VLOOKUP(Sales_Data17[[#This Row],[Product Description Index]],Products_Data[#All],2,0)</f>
        <v>Socks</v>
      </c>
      <c r="M3938">
        <v>4</v>
      </c>
      <c r="N3938" s="9">
        <v>255.34444444444443</v>
      </c>
      <c r="O3938" s="9">
        <f>Sales_Data17[[#This Row],[Order Quantity]]*Sales_Data17[[#This Row],[Unit Price]]</f>
        <v>1021.3777777777777</v>
      </c>
      <c r="P3938" s="9">
        <v>114.905</v>
      </c>
      <c r="Q3938" s="9">
        <f>Sales_Data17[[#This Row],[Line Total]]-(Sales_Data17[[#This Row],[Total Unit Cost]]*Sales_Data17[[#This Row],[Order Quantity]])</f>
        <v>561.75777777777773</v>
      </c>
      <c r="R3938" s="1" t="str">
        <f>TEXT(Sales_Data17[[#This Row],[OrderDate]],"MMM")</f>
        <v>Jun</v>
      </c>
      <c r="S3938" s="1" t="str">
        <f t="shared" si="61"/>
        <v>2014</v>
      </c>
    </row>
    <row r="3939" spans="1:19">
      <c r="A3939" t="s">
        <v>3962</v>
      </c>
      <c r="B3939" s="2">
        <v>41796</v>
      </c>
      <c r="C3939" s="2" t="str">
        <f>VLOOKUP(Sales_Data17[[#This Row],[Customer Name Index]],Customer_Data[#All],2,0)</f>
        <v>ETUDE Ltd</v>
      </c>
      <c r="D3939">
        <v>4</v>
      </c>
      <c r="E3939" t="s">
        <v>2</v>
      </c>
      <c r="F3939" t="s">
        <v>8168</v>
      </c>
      <c r="G3939" t="s">
        <v>8027</v>
      </c>
      <c r="H3939" t="str">
        <f>VLOOKUP(Sales_Data17[[#This Row],[Delivery Region Index]],Regions_Table[#All],2,0)</f>
        <v>New South Wales</v>
      </c>
      <c r="I3939" t="str">
        <f>VLOOKUP(Sales_Data17[[#This Row],[Delivery Region Index]],Regions_Table[#All],3,0)</f>
        <v>Goulburn</v>
      </c>
      <c r="J3939">
        <v>10</v>
      </c>
      <c r="K3939">
        <v>2</v>
      </c>
      <c r="L3939" t="str">
        <f>VLOOKUP(Sales_Data17[[#This Row],[Product Description Index]],Products_Data[#All],2,0)</f>
        <v>Pants</v>
      </c>
      <c r="M3939">
        <v>6</v>
      </c>
      <c r="N3939" s="9">
        <v>438.47777777777782</v>
      </c>
      <c r="O3939" s="9">
        <f>Sales_Data17[[#This Row],[Order Quantity]]*Sales_Data17[[#This Row],[Unit Price]]</f>
        <v>2630.8666666666668</v>
      </c>
      <c r="P3939" s="9">
        <v>192.93022222222223</v>
      </c>
      <c r="Q3939" s="9">
        <f>Sales_Data17[[#This Row],[Line Total]]-(Sales_Data17[[#This Row],[Total Unit Cost]]*Sales_Data17[[#This Row],[Order Quantity]])</f>
        <v>1473.2853333333335</v>
      </c>
      <c r="R3939" s="1" t="str">
        <f>TEXT(Sales_Data17[[#This Row],[OrderDate]],"MMM")</f>
        <v>Jun</v>
      </c>
      <c r="S3939" s="1" t="str">
        <f t="shared" si="61"/>
        <v>2014</v>
      </c>
    </row>
    <row r="3940" spans="1:19">
      <c r="A3940" t="s">
        <v>3963</v>
      </c>
      <c r="B3940" s="2">
        <v>41796</v>
      </c>
      <c r="C3940" s="2" t="str">
        <f>VLOOKUP(Sales_Data17[[#This Row],[Customer Name Index]],Customer_Data[#All],2,0)</f>
        <v>Procter Corp</v>
      </c>
      <c r="D3940">
        <v>5</v>
      </c>
      <c r="E3940" t="s">
        <v>2</v>
      </c>
      <c r="F3940" t="s">
        <v>8168</v>
      </c>
      <c r="G3940" t="s">
        <v>8027</v>
      </c>
      <c r="H3940" t="str">
        <f>VLOOKUP(Sales_Data17[[#This Row],[Delivery Region Index]],Regions_Table[#All],2,0)</f>
        <v>New South Wales</v>
      </c>
      <c r="I3940" t="str">
        <f>VLOOKUP(Sales_Data17[[#This Row],[Delivery Region Index]],Regions_Table[#All],3,0)</f>
        <v>Lismore</v>
      </c>
      <c r="J3940">
        <v>14</v>
      </c>
      <c r="K3940">
        <v>2</v>
      </c>
      <c r="L3940" t="str">
        <f>VLOOKUP(Sales_Data17[[#This Row],[Product Description Index]],Products_Data[#All],2,0)</f>
        <v>Pants</v>
      </c>
      <c r="M3940">
        <v>8</v>
      </c>
      <c r="N3940" s="9">
        <v>436.98888888888888</v>
      </c>
      <c r="O3940" s="9">
        <f>Sales_Data17[[#This Row],[Order Quantity]]*Sales_Data17[[#This Row],[Unit Price]]</f>
        <v>3495.911111111111</v>
      </c>
      <c r="P3940" s="9">
        <v>297.15244444444448</v>
      </c>
      <c r="Q3940" s="9">
        <f>Sales_Data17[[#This Row],[Line Total]]-(Sales_Data17[[#This Row],[Total Unit Cost]]*Sales_Data17[[#This Row],[Order Quantity]])</f>
        <v>1118.6915555555552</v>
      </c>
      <c r="R3940" s="1" t="str">
        <f>TEXT(Sales_Data17[[#This Row],[OrderDate]],"MMM")</f>
        <v>Jun</v>
      </c>
      <c r="S3940" s="1" t="str">
        <f t="shared" si="61"/>
        <v>2014</v>
      </c>
    </row>
    <row r="3941" spans="1:19">
      <c r="A3941" t="s">
        <v>3964</v>
      </c>
      <c r="B3941" s="2">
        <v>41796</v>
      </c>
      <c r="C3941" s="2" t="str">
        <f>VLOOKUP(Sales_Data17[[#This Row],[Customer Name Index]],Customer_Data[#All],2,0)</f>
        <v xml:space="preserve">Linde </v>
      </c>
      <c r="D3941">
        <v>14</v>
      </c>
      <c r="E3941" t="s">
        <v>4</v>
      </c>
      <c r="F3941" t="s">
        <v>8168</v>
      </c>
      <c r="G3941" t="s">
        <v>8026</v>
      </c>
      <c r="H3941" t="str">
        <f>VLOOKUP(Sales_Data17[[#This Row],[Delivery Region Index]],Regions_Table[#All],2,0)</f>
        <v>Queensland</v>
      </c>
      <c r="I3941" t="str">
        <f>VLOOKUP(Sales_Data17[[#This Row],[Delivery Region Index]],Regions_Table[#All],3,0)</f>
        <v>Nambour</v>
      </c>
      <c r="J3941">
        <v>39</v>
      </c>
      <c r="K3941">
        <v>6</v>
      </c>
      <c r="L3941" t="str">
        <f>VLOOKUP(Sales_Data17[[#This Row],[Product Description Index]],Products_Data[#All],2,0)</f>
        <v>Socks</v>
      </c>
      <c r="M3941">
        <v>5</v>
      </c>
      <c r="N3941" s="9">
        <v>111.66666666666667</v>
      </c>
      <c r="O3941" s="9">
        <f>Sales_Data17[[#This Row],[Order Quantity]]*Sales_Data17[[#This Row],[Unit Price]]</f>
        <v>558.33333333333337</v>
      </c>
      <c r="P3941" s="9">
        <v>63.649999999999991</v>
      </c>
      <c r="Q3941" s="9">
        <f>Sales_Data17[[#This Row],[Line Total]]-(Sales_Data17[[#This Row],[Total Unit Cost]]*Sales_Data17[[#This Row],[Order Quantity]])</f>
        <v>240.08333333333343</v>
      </c>
      <c r="R3941" s="1" t="str">
        <f>TEXT(Sales_Data17[[#This Row],[OrderDate]],"MMM")</f>
        <v>Jun</v>
      </c>
      <c r="S3941" s="1" t="str">
        <f t="shared" si="61"/>
        <v>2014</v>
      </c>
    </row>
    <row r="3942" spans="1:19">
      <c r="A3942" t="s">
        <v>3965</v>
      </c>
      <c r="B3942" s="2">
        <v>41796</v>
      </c>
      <c r="C3942" s="2" t="str">
        <f>VLOOKUP(Sales_Data17[[#This Row],[Customer Name Index]],Customer_Data[#All],2,0)</f>
        <v>ETUDE Ltd</v>
      </c>
      <c r="D3942">
        <v>4</v>
      </c>
      <c r="E3942" t="s">
        <v>4</v>
      </c>
      <c r="F3942" t="s">
        <v>8168</v>
      </c>
      <c r="G3942" t="s">
        <v>8027</v>
      </c>
      <c r="H3942" t="str">
        <f>VLOOKUP(Sales_Data17[[#This Row],[Delivery Region Index]],Regions_Table[#All],2,0)</f>
        <v>New South Wales</v>
      </c>
      <c r="I3942" t="str">
        <f>VLOOKUP(Sales_Data17[[#This Row],[Delivery Region Index]],Regions_Table[#All],3,0)</f>
        <v>Goulburn</v>
      </c>
      <c r="J3942">
        <v>10</v>
      </c>
      <c r="K3942">
        <v>2</v>
      </c>
      <c r="L3942" t="str">
        <f>VLOOKUP(Sales_Data17[[#This Row],[Product Description Index]],Products_Data[#All],2,0)</f>
        <v>Pants</v>
      </c>
      <c r="M3942">
        <v>7</v>
      </c>
      <c r="N3942" s="9">
        <v>288.10000000000002</v>
      </c>
      <c r="O3942" s="9">
        <f>Sales_Data17[[#This Row],[Order Quantity]]*Sales_Data17[[#This Row],[Unit Price]]</f>
        <v>2016.7000000000003</v>
      </c>
      <c r="P3942" s="9">
        <v>135.40700000000001</v>
      </c>
      <c r="Q3942" s="9">
        <f>Sales_Data17[[#This Row],[Line Total]]-(Sales_Data17[[#This Row],[Total Unit Cost]]*Sales_Data17[[#This Row],[Order Quantity]])</f>
        <v>1068.8510000000001</v>
      </c>
      <c r="R3942" s="1" t="str">
        <f>TEXT(Sales_Data17[[#This Row],[OrderDate]],"MMM")</f>
        <v>Jun</v>
      </c>
      <c r="S3942" s="1" t="str">
        <f t="shared" si="61"/>
        <v>2014</v>
      </c>
    </row>
    <row r="3943" spans="1:19">
      <c r="A3943" t="s">
        <v>3966</v>
      </c>
      <c r="B3943" s="2">
        <v>41796</v>
      </c>
      <c r="C3943" s="2" t="str">
        <f>VLOOKUP(Sales_Data17[[#This Row],[Customer Name Index]],Customer_Data[#All],2,0)</f>
        <v>PEDIFIX, Corp</v>
      </c>
      <c r="D3943">
        <v>6</v>
      </c>
      <c r="E3943" t="s">
        <v>3</v>
      </c>
      <c r="F3943" t="s">
        <v>8168</v>
      </c>
      <c r="G3943" t="s">
        <v>8027</v>
      </c>
      <c r="H3943" t="str">
        <f>VLOOKUP(Sales_Data17[[#This Row],[Delivery Region Index]],Regions_Table[#All],2,0)</f>
        <v>New South Wales</v>
      </c>
      <c r="I3943" t="str">
        <f>VLOOKUP(Sales_Data17[[#This Row],[Delivery Region Index]],Regions_Table[#All],3,0)</f>
        <v>Nowra</v>
      </c>
      <c r="J3943">
        <v>17</v>
      </c>
      <c r="K3943">
        <v>3</v>
      </c>
      <c r="L3943" t="str">
        <f>VLOOKUP(Sales_Data17[[#This Row],[Product Description Index]],Products_Data[#All],2,0)</f>
        <v>Sunglasses</v>
      </c>
      <c r="M3943">
        <v>6</v>
      </c>
      <c r="N3943" s="9">
        <v>127.30000000000001</v>
      </c>
      <c r="O3943" s="9">
        <f>Sales_Data17[[#This Row],[Order Quantity]]*Sales_Data17[[#This Row],[Unit Price]]</f>
        <v>763.80000000000007</v>
      </c>
      <c r="P3943" s="9">
        <v>89.11</v>
      </c>
      <c r="Q3943" s="9">
        <f>Sales_Data17[[#This Row],[Line Total]]-(Sales_Data17[[#This Row],[Total Unit Cost]]*Sales_Data17[[#This Row],[Order Quantity]])</f>
        <v>229.1400000000001</v>
      </c>
      <c r="R3943" s="1" t="str">
        <f>TEXT(Sales_Data17[[#This Row],[OrderDate]],"MMM")</f>
        <v>Jun</v>
      </c>
      <c r="S3943" s="1" t="str">
        <f t="shared" si="61"/>
        <v>2014</v>
      </c>
    </row>
    <row r="3944" spans="1:19">
      <c r="A3944" t="s">
        <v>3967</v>
      </c>
      <c r="B3944" s="2">
        <v>41796</v>
      </c>
      <c r="C3944" s="2" t="str">
        <f>VLOOKUP(Sales_Data17[[#This Row],[Customer Name Index]],Customer_Data[#All],2,0)</f>
        <v>PEDIFIX, Corp</v>
      </c>
      <c r="D3944">
        <v>6</v>
      </c>
      <c r="E3944" t="s">
        <v>4</v>
      </c>
      <c r="F3944" t="s">
        <v>8168</v>
      </c>
      <c r="G3944" t="s">
        <v>8027</v>
      </c>
      <c r="H3944" t="str">
        <f>VLOOKUP(Sales_Data17[[#This Row],[Delivery Region Index]],Regions_Table[#All],2,0)</f>
        <v>New South Wales</v>
      </c>
      <c r="I3944" t="str">
        <f>VLOOKUP(Sales_Data17[[#This Row],[Delivery Region Index]],Regions_Table[#All],3,0)</f>
        <v>Maitland</v>
      </c>
      <c r="J3944">
        <v>15</v>
      </c>
      <c r="K3944">
        <v>3</v>
      </c>
      <c r="L3944" t="str">
        <f>VLOOKUP(Sales_Data17[[#This Row],[Product Description Index]],Products_Data[#All],2,0)</f>
        <v>Sunglasses</v>
      </c>
      <c r="M3944">
        <v>4</v>
      </c>
      <c r="N3944" s="9">
        <v>128.78888888888889</v>
      </c>
      <c r="O3944" s="9">
        <f>Sales_Data17[[#This Row],[Order Quantity]]*Sales_Data17[[#This Row],[Unit Price]]</f>
        <v>515.15555555555557</v>
      </c>
      <c r="P3944" s="9">
        <v>52.803444444444452</v>
      </c>
      <c r="Q3944" s="9">
        <f>Sales_Data17[[#This Row],[Line Total]]-(Sales_Data17[[#This Row],[Total Unit Cost]]*Sales_Data17[[#This Row],[Order Quantity]])</f>
        <v>303.94177777777776</v>
      </c>
      <c r="R3944" s="1" t="str">
        <f>TEXT(Sales_Data17[[#This Row],[OrderDate]],"MMM")</f>
        <v>Jun</v>
      </c>
      <c r="S3944" s="1" t="str">
        <f t="shared" si="61"/>
        <v>2014</v>
      </c>
    </row>
    <row r="3945" spans="1:19">
      <c r="A3945" t="s">
        <v>3968</v>
      </c>
      <c r="B3945" s="2">
        <v>41797</v>
      </c>
      <c r="C3945" s="2" t="str">
        <f>VLOOKUP(Sales_Data17[[#This Row],[Customer Name Index]],Customer_Data[#All],2,0)</f>
        <v>Rochester Ltd</v>
      </c>
      <c r="D3945">
        <v>15</v>
      </c>
      <c r="E3945" t="s">
        <v>4</v>
      </c>
      <c r="F3945" t="s">
        <v>8168</v>
      </c>
      <c r="G3945" t="s">
        <v>8025</v>
      </c>
      <c r="H3945" t="str">
        <f>VLOOKUP(Sales_Data17[[#This Row],[Delivery Region Index]],Regions_Table[#All],2,0)</f>
        <v>Queensland</v>
      </c>
      <c r="I3945" t="str">
        <f>VLOOKUP(Sales_Data17[[#This Row],[Delivery Region Index]],Regions_Table[#All],3,0)</f>
        <v>Sunshine Coast</v>
      </c>
      <c r="J3945">
        <v>42</v>
      </c>
      <c r="K3945">
        <v>6</v>
      </c>
      <c r="L3945" t="str">
        <f>VLOOKUP(Sales_Data17[[#This Row],[Product Description Index]],Products_Data[#All],2,0)</f>
        <v>Socks</v>
      </c>
      <c r="M3945">
        <v>8</v>
      </c>
      <c r="N3945" s="9">
        <v>121.34444444444446</v>
      </c>
      <c r="O3945" s="9">
        <f>Sales_Data17[[#This Row],[Order Quantity]]*Sales_Data17[[#This Row],[Unit Price]]</f>
        <v>970.7555555555557</v>
      </c>
      <c r="P3945" s="9">
        <v>52.178111111111122</v>
      </c>
      <c r="Q3945" s="9">
        <f>Sales_Data17[[#This Row],[Line Total]]-(Sales_Data17[[#This Row],[Total Unit Cost]]*Sales_Data17[[#This Row],[Order Quantity]])</f>
        <v>553.33066666666673</v>
      </c>
      <c r="R3945" s="1" t="str">
        <f>TEXT(Sales_Data17[[#This Row],[OrderDate]],"MMM")</f>
        <v>Jun</v>
      </c>
      <c r="S3945" s="1" t="str">
        <f t="shared" si="61"/>
        <v>2014</v>
      </c>
    </row>
    <row r="3946" spans="1:19">
      <c r="A3946" t="s">
        <v>3969</v>
      </c>
      <c r="B3946" s="2">
        <v>41797</v>
      </c>
      <c r="C3946" s="2" t="str">
        <f>VLOOKUP(Sales_Data17[[#This Row],[Customer Name Index]],Customer_Data[#All],2,0)</f>
        <v>Eminence Corp</v>
      </c>
      <c r="D3946">
        <v>18</v>
      </c>
      <c r="E3946" t="s">
        <v>4</v>
      </c>
      <c r="F3946" t="s">
        <v>8168</v>
      </c>
      <c r="G3946" t="s">
        <v>8025</v>
      </c>
      <c r="H3946" t="str">
        <f>VLOOKUP(Sales_Data17[[#This Row],[Delivery Region Index]],Regions_Table[#All],2,0)</f>
        <v>Victoria</v>
      </c>
      <c r="I3946" t="str">
        <f>VLOOKUP(Sales_Data17[[#This Row],[Delivery Region Index]],Regions_Table[#All],3,0)</f>
        <v>Latrobe City</v>
      </c>
      <c r="J3946">
        <v>52</v>
      </c>
      <c r="K3946">
        <v>8</v>
      </c>
      <c r="L3946" t="str">
        <f>VLOOKUP(Sales_Data17[[#This Row],[Product Description Index]],Products_Data[#All],2,0)</f>
        <v>Shoes</v>
      </c>
      <c r="M3946">
        <v>2</v>
      </c>
      <c r="N3946" s="9">
        <v>101.98888888888888</v>
      </c>
      <c r="O3946" s="9">
        <f>Sales_Data17[[#This Row],[Order Quantity]]*Sales_Data17[[#This Row],[Unit Price]]</f>
        <v>203.97777777777776</v>
      </c>
      <c r="P3946" s="9">
        <v>64.253</v>
      </c>
      <c r="Q3946" s="9">
        <f>Sales_Data17[[#This Row],[Line Total]]-(Sales_Data17[[#This Row],[Total Unit Cost]]*Sales_Data17[[#This Row],[Order Quantity]])</f>
        <v>75.47177777777776</v>
      </c>
      <c r="R3946" s="1" t="str">
        <f>TEXT(Sales_Data17[[#This Row],[OrderDate]],"MMM")</f>
        <v>Jun</v>
      </c>
      <c r="S3946" s="1" t="str">
        <f t="shared" si="61"/>
        <v>2014</v>
      </c>
    </row>
    <row r="3947" spans="1:19">
      <c r="A3947" t="s">
        <v>3970</v>
      </c>
      <c r="B3947" s="2">
        <v>41798</v>
      </c>
      <c r="C3947" s="2" t="str">
        <f>VLOOKUP(Sales_Data17[[#This Row],[Customer Name Index]],Customer_Data[#All],2,0)</f>
        <v xml:space="preserve">Linde </v>
      </c>
      <c r="D3947">
        <v>14</v>
      </c>
      <c r="E3947" t="s">
        <v>4</v>
      </c>
      <c r="F3947" t="s">
        <v>8168</v>
      </c>
      <c r="G3947" t="s">
        <v>8026</v>
      </c>
      <c r="H3947" t="str">
        <f>VLOOKUP(Sales_Data17[[#This Row],[Delivery Region Index]],Regions_Table[#All],2,0)</f>
        <v>Queensland</v>
      </c>
      <c r="I3947" t="str">
        <f>VLOOKUP(Sales_Data17[[#This Row],[Delivery Region Index]],Regions_Table[#All],3,0)</f>
        <v>Redcliffe</v>
      </c>
      <c r="J3947">
        <v>40</v>
      </c>
      <c r="K3947">
        <v>6</v>
      </c>
      <c r="L3947" t="str">
        <f>VLOOKUP(Sales_Data17[[#This Row],[Product Description Index]],Products_Data[#All],2,0)</f>
        <v>Socks</v>
      </c>
      <c r="M3947">
        <v>9</v>
      </c>
      <c r="N3947" s="9">
        <v>29.033333333333335</v>
      </c>
      <c r="O3947" s="9">
        <f>Sales_Data17[[#This Row],[Order Quantity]]*Sales_Data17[[#This Row],[Unit Price]]</f>
        <v>261.3</v>
      </c>
      <c r="P3947" s="9">
        <v>21.484666666666666</v>
      </c>
      <c r="Q3947" s="9">
        <f>Sales_Data17[[#This Row],[Line Total]]-(Sales_Data17[[#This Row],[Total Unit Cost]]*Sales_Data17[[#This Row],[Order Quantity]])</f>
        <v>67.938000000000017</v>
      </c>
      <c r="R3947" s="1" t="str">
        <f>TEXT(Sales_Data17[[#This Row],[OrderDate]],"MMM")</f>
        <v>Jun</v>
      </c>
      <c r="S3947" s="1" t="str">
        <f t="shared" si="61"/>
        <v>2014</v>
      </c>
    </row>
    <row r="3948" spans="1:19">
      <c r="A3948" t="s">
        <v>3971</v>
      </c>
      <c r="B3948" s="2">
        <v>41798</v>
      </c>
      <c r="C3948" s="2" t="str">
        <f>VLOOKUP(Sales_Data17[[#This Row],[Customer Name Index]],Customer_Data[#All],2,0)</f>
        <v>Ole Group</v>
      </c>
      <c r="D3948">
        <v>13</v>
      </c>
      <c r="E3948" t="s">
        <v>4</v>
      </c>
      <c r="F3948" t="s">
        <v>8168</v>
      </c>
      <c r="G3948" t="s">
        <v>8026</v>
      </c>
      <c r="H3948" t="str">
        <f>VLOOKUP(Sales_Data17[[#This Row],[Delivery Region Index]],Regions_Table[#All],2,0)</f>
        <v>Queensland</v>
      </c>
      <c r="I3948" t="str">
        <f>VLOOKUP(Sales_Data17[[#This Row],[Delivery Region Index]],Regions_Table[#All],3,0)</f>
        <v>Mackay</v>
      </c>
      <c r="J3948">
        <v>36</v>
      </c>
      <c r="K3948">
        <v>5</v>
      </c>
      <c r="L3948" t="str">
        <f>VLOOKUP(Sales_Data17[[#This Row],[Product Description Index]],Products_Data[#All],2,0)</f>
        <v>Hats</v>
      </c>
      <c r="M3948">
        <v>1</v>
      </c>
      <c r="N3948" s="9">
        <v>218.12222222222223</v>
      </c>
      <c r="O3948" s="9">
        <f>Sales_Data17[[#This Row],[Order Quantity]]*Sales_Data17[[#This Row],[Unit Price]]</f>
        <v>218.12222222222223</v>
      </c>
      <c r="P3948" s="9">
        <v>163.59166666666667</v>
      </c>
      <c r="Q3948" s="9">
        <f>Sales_Data17[[#This Row],[Line Total]]-(Sales_Data17[[#This Row],[Total Unit Cost]]*Sales_Data17[[#This Row],[Order Quantity]])</f>
        <v>54.530555555555566</v>
      </c>
      <c r="R3948" s="1" t="str">
        <f>TEXT(Sales_Data17[[#This Row],[OrderDate]],"MMM")</f>
        <v>Jun</v>
      </c>
      <c r="S3948" s="1" t="str">
        <f t="shared" si="61"/>
        <v>2014</v>
      </c>
    </row>
    <row r="3949" spans="1:19">
      <c r="A3949" t="s">
        <v>3972</v>
      </c>
      <c r="B3949" s="2">
        <v>41798</v>
      </c>
      <c r="C3949" s="2" t="str">
        <f>VLOOKUP(Sales_Data17[[#This Row],[Customer Name Index]],Customer_Data[#All],2,0)</f>
        <v>Procter Corp</v>
      </c>
      <c r="D3949">
        <v>5</v>
      </c>
      <c r="E3949" t="s">
        <v>3</v>
      </c>
      <c r="F3949" t="s">
        <v>8168</v>
      </c>
      <c r="G3949" t="s">
        <v>8027</v>
      </c>
      <c r="H3949" t="str">
        <f>VLOOKUP(Sales_Data17[[#This Row],[Delivery Region Index]],Regions_Table[#All],2,0)</f>
        <v>New South Wales</v>
      </c>
      <c r="I3949" t="str">
        <f>VLOOKUP(Sales_Data17[[#This Row],[Delivery Region Index]],Regions_Table[#All],3,0)</f>
        <v>Maitland</v>
      </c>
      <c r="J3949">
        <v>15</v>
      </c>
      <c r="K3949">
        <v>2</v>
      </c>
      <c r="L3949" t="str">
        <f>VLOOKUP(Sales_Data17[[#This Row],[Product Description Index]],Products_Data[#All],2,0)</f>
        <v>Pants</v>
      </c>
      <c r="M3949">
        <v>2</v>
      </c>
      <c r="N3949" s="9">
        <v>663.3</v>
      </c>
      <c r="O3949" s="9">
        <f>Sales_Data17[[#This Row],[Order Quantity]]*Sales_Data17[[#This Row],[Unit Price]]</f>
        <v>1326.6</v>
      </c>
      <c r="P3949" s="9">
        <v>291.85200000000003</v>
      </c>
      <c r="Q3949" s="9">
        <f>Sales_Data17[[#This Row],[Line Total]]-(Sales_Data17[[#This Row],[Total Unit Cost]]*Sales_Data17[[#This Row],[Order Quantity]])</f>
        <v>742.89599999999984</v>
      </c>
      <c r="R3949" s="1" t="str">
        <f>TEXT(Sales_Data17[[#This Row],[OrderDate]],"MMM")</f>
        <v>Jun</v>
      </c>
      <c r="S3949" s="1" t="str">
        <f t="shared" si="61"/>
        <v>2014</v>
      </c>
    </row>
    <row r="3950" spans="1:19">
      <c r="A3950" t="s">
        <v>3973</v>
      </c>
      <c r="B3950" s="2">
        <v>41798</v>
      </c>
      <c r="C3950" s="2" t="str">
        <f>VLOOKUP(Sales_Data17[[#This Row],[Customer Name Index]],Customer_Data[#All],2,0)</f>
        <v>3LAB, Ltd</v>
      </c>
      <c r="D3950">
        <v>16</v>
      </c>
      <c r="E3950" t="s">
        <v>4</v>
      </c>
      <c r="F3950" t="s">
        <v>8168</v>
      </c>
      <c r="G3950" t="s">
        <v>8025</v>
      </c>
      <c r="H3950" t="str">
        <f>VLOOKUP(Sales_Data17[[#This Row],[Delivery Region Index]],Regions_Table[#All],2,0)</f>
        <v>South Australia</v>
      </c>
      <c r="I3950" t="str">
        <f>VLOOKUP(Sales_Data17[[#This Row],[Delivery Region Index]],Regions_Table[#All],3,0)</f>
        <v>Adelaide</v>
      </c>
      <c r="J3950">
        <v>46</v>
      </c>
      <c r="K3950">
        <v>7</v>
      </c>
      <c r="L3950" t="str">
        <f>VLOOKUP(Sales_Data17[[#This Row],[Product Description Index]],Products_Data[#All],2,0)</f>
        <v>Dress Shirts</v>
      </c>
      <c r="M3950">
        <v>1</v>
      </c>
      <c r="N3950" s="9">
        <v>338.72222222222223</v>
      </c>
      <c r="O3950" s="9">
        <f>Sales_Data17[[#This Row],[Order Quantity]]*Sales_Data17[[#This Row],[Unit Price]]</f>
        <v>338.72222222222223</v>
      </c>
      <c r="P3950" s="9">
        <v>135.48888888888891</v>
      </c>
      <c r="Q3950" s="9">
        <f>Sales_Data17[[#This Row],[Line Total]]-(Sales_Data17[[#This Row],[Total Unit Cost]]*Sales_Data17[[#This Row],[Order Quantity]])</f>
        <v>203.23333333333332</v>
      </c>
      <c r="R3950" s="1" t="str">
        <f>TEXT(Sales_Data17[[#This Row],[OrderDate]],"MMM")</f>
        <v>Jun</v>
      </c>
      <c r="S3950" s="1" t="str">
        <f t="shared" si="61"/>
        <v>2014</v>
      </c>
    </row>
    <row r="3951" spans="1:19">
      <c r="A3951" t="s">
        <v>3974</v>
      </c>
      <c r="B3951" s="2">
        <v>41799</v>
      </c>
      <c r="C3951" s="2" t="str">
        <f>VLOOKUP(Sales_Data17[[#This Row],[Customer Name Index]],Customer_Data[#All],2,0)</f>
        <v>Pure Group</v>
      </c>
      <c r="D3951">
        <v>17</v>
      </c>
      <c r="E3951" t="s">
        <v>4</v>
      </c>
      <c r="F3951" t="s">
        <v>8168</v>
      </c>
      <c r="G3951" t="s">
        <v>8025</v>
      </c>
      <c r="H3951" t="str">
        <f>VLOOKUP(Sales_Data17[[#This Row],[Delivery Region Index]],Regions_Table[#All],2,0)</f>
        <v>Victoria</v>
      </c>
      <c r="I3951" t="str">
        <f>VLOOKUP(Sales_Data17[[#This Row],[Delivery Region Index]],Regions_Table[#All],3,0)</f>
        <v>Melbourne</v>
      </c>
      <c r="J3951">
        <v>47</v>
      </c>
      <c r="K3951">
        <v>7</v>
      </c>
      <c r="L3951" t="str">
        <f>VLOOKUP(Sales_Data17[[#This Row],[Product Description Index]],Products_Data[#All],2,0)</f>
        <v>Dress Shirts</v>
      </c>
      <c r="M3951">
        <v>5</v>
      </c>
      <c r="N3951" s="9">
        <v>97.522222222222226</v>
      </c>
      <c r="O3951" s="9">
        <f>Sales_Data17[[#This Row],[Order Quantity]]*Sales_Data17[[#This Row],[Unit Price]]</f>
        <v>487.61111111111114</v>
      </c>
      <c r="P3951" s="9">
        <v>72.166444444444451</v>
      </c>
      <c r="Q3951" s="9">
        <f>Sales_Data17[[#This Row],[Line Total]]-(Sales_Data17[[#This Row],[Total Unit Cost]]*Sales_Data17[[#This Row],[Order Quantity]])</f>
        <v>126.7788888888889</v>
      </c>
      <c r="R3951" s="1" t="str">
        <f>TEXT(Sales_Data17[[#This Row],[OrderDate]],"MMM")</f>
        <v>Jun</v>
      </c>
      <c r="S3951" s="1" t="str">
        <f t="shared" si="61"/>
        <v>2014</v>
      </c>
    </row>
    <row r="3952" spans="1:19">
      <c r="A3952" t="s">
        <v>3975</v>
      </c>
      <c r="B3952" s="2">
        <v>41799</v>
      </c>
      <c r="C3952" s="2" t="str">
        <f>VLOOKUP(Sales_Data17[[#This Row],[Customer Name Index]],Customer_Data[#All],2,0)</f>
        <v>Avon Corp</v>
      </c>
      <c r="D3952">
        <v>1</v>
      </c>
      <c r="E3952" t="s">
        <v>4</v>
      </c>
      <c r="F3952" t="s">
        <v>8168</v>
      </c>
      <c r="G3952" t="s">
        <v>8027</v>
      </c>
      <c r="H3952" t="str">
        <f>VLOOKUP(Sales_Data17[[#This Row],[Delivery Region Index]],Regions_Table[#All],2,0)</f>
        <v>New South Wales</v>
      </c>
      <c r="I3952" t="str">
        <f>VLOOKUP(Sales_Data17[[#This Row],[Delivery Region Index]],Regions_Table[#All],3,0)</f>
        <v>Albury</v>
      </c>
      <c r="J3952">
        <v>2</v>
      </c>
      <c r="K3952">
        <v>1</v>
      </c>
      <c r="L3952" t="str">
        <f>VLOOKUP(Sales_Data17[[#This Row],[Product Description Index]],Products_Data[#All],2,0)</f>
        <v>Shirts</v>
      </c>
      <c r="M3952">
        <v>4</v>
      </c>
      <c r="N3952" s="9">
        <v>215.88888888888889</v>
      </c>
      <c r="O3952" s="9">
        <f>Sales_Data17[[#This Row],[Order Quantity]]*Sales_Data17[[#This Row],[Unit Price]]</f>
        <v>863.55555555555554</v>
      </c>
      <c r="P3952" s="9">
        <v>136.01</v>
      </c>
      <c r="Q3952" s="9">
        <f>Sales_Data17[[#This Row],[Line Total]]-(Sales_Data17[[#This Row],[Total Unit Cost]]*Sales_Data17[[#This Row],[Order Quantity]])</f>
        <v>319.51555555555558</v>
      </c>
      <c r="R3952" s="1" t="str">
        <f>TEXT(Sales_Data17[[#This Row],[OrderDate]],"MMM")</f>
        <v>Jun</v>
      </c>
      <c r="S3952" s="1" t="str">
        <f t="shared" si="61"/>
        <v>2014</v>
      </c>
    </row>
    <row r="3953" spans="1:19">
      <c r="A3953" t="s">
        <v>3976</v>
      </c>
      <c r="B3953" s="2">
        <v>41799</v>
      </c>
      <c r="C3953" s="2" t="str">
        <f>VLOOKUP(Sales_Data17[[#This Row],[Customer Name Index]],Customer_Data[#All],2,0)</f>
        <v>Eminence Corp</v>
      </c>
      <c r="D3953">
        <v>18</v>
      </c>
      <c r="E3953" t="s">
        <v>4</v>
      </c>
      <c r="F3953" t="s">
        <v>8168</v>
      </c>
      <c r="G3953" t="s">
        <v>8025</v>
      </c>
      <c r="H3953" t="str">
        <f>VLOOKUP(Sales_Data17[[#This Row],[Delivery Region Index]],Regions_Table[#All],2,0)</f>
        <v>Victoria</v>
      </c>
      <c r="I3953" t="str">
        <f>VLOOKUP(Sales_Data17[[#This Row],[Delivery Region Index]],Regions_Table[#All],3,0)</f>
        <v>Latrobe City</v>
      </c>
      <c r="J3953">
        <v>52</v>
      </c>
      <c r="K3953">
        <v>8</v>
      </c>
      <c r="L3953" t="str">
        <f>VLOOKUP(Sales_Data17[[#This Row],[Product Description Index]],Products_Data[#All],2,0)</f>
        <v>Shoes</v>
      </c>
      <c r="M3953">
        <v>8</v>
      </c>
      <c r="N3953" s="9">
        <v>250.87777777777779</v>
      </c>
      <c r="O3953" s="9">
        <f>Sales_Data17[[#This Row],[Order Quantity]]*Sales_Data17[[#This Row],[Unit Price]]</f>
        <v>2007.0222222222224</v>
      </c>
      <c r="P3953" s="9">
        <v>200.70222222222225</v>
      </c>
      <c r="Q3953" s="9">
        <f>Sales_Data17[[#This Row],[Line Total]]-(Sales_Data17[[#This Row],[Total Unit Cost]]*Sales_Data17[[#This Row],[Order Quantity]])</f>
        <v>401.40444444444438</v>
      </c>
      <c r="R3953" s="1" t="str">
        <f>TEXT(Sales_Data17[[#This Row],[OrderDate]],"MMM")</f>
        <v>Jun</v>
      </c>
      <c r="S3953" s="1" t="str">
        <f t="shared" si="61"/>
        <v>2014</v>
      </c>
    </row>
    <row r="3954" spans="1:19">
      <c r="A3954" t="s">
        <v>3977</v>
      </c>
      <c r="B3954" s="2">
        <v>41799</v>
      </c>
      <c r="C3954" s="2" t="str">
        <f>VLOOKUP(Sales_Data17[[#This Row],[Customer Name Index]],Customer_Data[#All],2,0)</f>
        <v>21st Ltd</v>
      </c>
      <c r="D3954">
        <v>10</v>
      </c>
      <c r="E3954" t="s">
        <v>4</v>
      </c>
      <c r="F3954" t="s">
        <v>8168</v>
      </c>
      <c r="G3954" t="s">
        <v>8026</v>
      </c>
      <c r="H3954" t="str">
        <f>VLOOKUP(Sales_Data17[[#This Row],[Delivery Region Index]],Regions_Table[#All],2,0)</f>
        <v>Queensland</v>
      </c>
      <c r="I3954" t="str">
        <f>VLOOKUP(Sales_Data17[[#This Row],[Delivery Region Index]],Regions_Table[#All],3,0)</f>
        <v>Charters Towers</v>
      </c>
      <c r="J3954">
        <v>29</v>
      </c>
      <c r="K3954">
        <v>4</v>
      </c>
      <c r="L3954" t="str">
        <f>VLOOKUP(Sales_Data17[[#This Row],[Product Description Index]],Products_Data[#All],2,0)</f>
        <v>Jeans</v>
      </c>
      <c r="M3954">
        <v>4</v>
      </c>
      <c r="N3954" s="9">
        <v>122.83333333333333</v>
      </c>
      <c r="O3954" s="9">
        <f>Sales_Data17[[#This Row],[Order Quantity]]*Sales_Data17[[#This Row],[Unit Price]]</f>
        <v>491.33333333333331</v>
      </c>
      <c r="P3954" s="9">
        <v>88.44</v>
      </c>
      <c r="Q3954" s="9">
        <f>Sales_Data17[[#This Row],[Line Total]]-(Sales_Data17[[#This Row],[Total Unit Cost]]*Sales_Data17[[#This Row],[Order Quantity]])</f>
        <v>137.57333333333332</v>
      </c>
      <c r="R3954" s="1" t="str">
        <f>TEXT(Sales_Data17[[#This Row],[OrderDate]],"MMM")</f>
        <v>Jun</v>
      </c>
      <c r="S3954" s="1" t="str">
        <f t="shared" si="61"/>
        <v>2014</v>
      </c>
    </row>
    <row r="3955" spans="1:19">
      <c r="A3955" t="s">
        <v>3978</v>
      </c>
      <c r="B3955" s="2">
        <v>41799</v>
      </c>
      <c r="C3955" s="2" t="str">
        <f>VLOOKUP(Sales_Data17[[#This Row],[Customer Name Index]],Customer_Data[#All],2,0)</f>
        <v xml:space="preserve">WakeFern </v>
      </c>
      <c r="D3955">
        <v>2</v>
      </c>
      <c r="E3955" t="s">
        <v>3</v>
      </c>
      <c r="F3955" t="s">
        <v>8168</v>
      </c>
      <c r="G3955" t="s">
        <v>8027</v>
      </c>
      <c r="H3955" t="str">
        <f>VLOOKUP(Sales_Data17[[#This Row],[Delivery Region Index]],Regions_Table[#All],2,0)</f>
        <v>New South Wales</v>
      </c>
      <c r="I3955" t="str">
        <f>VLOOKUP(Sales_Data17[[#This Row],[Delivery Region Index]],Regions_Table[#All],3,0)</f>
        <v>Bathurst</v>
      </c>
      <c r="J3955">
        <v>4</v>
      </c>
      <c r="K3955">
        <v>1</v>
      </c>
      <c r="L3955" t="str">
        <f>VLOOKUP(Sales_Data17[[#This Row],[Product Description Index]],Products_Data[#All],2,0)</f>
        <v>Shirts</v>
      </c>
      <c r="M3955">
        <v>2</v>
      </c>
      <c r="N3955" s="9">
        <v>120.60000000000001</v>
      </c>
      <c r="O3955" s="9">
        <f>Sales_Data17[[#This Row],[Order Quantity]]*Sales_Data17[[#This Row],[Unit Price]]</f>
        <v>241.20000000000002</v>
      </c>
      <c r="P3955" s="9">
        <v>82.00800000000001</v>
      </c>
      <c r="Q3955" s="9">
        <f>Sales_Data17[[#This Row],[Line Total]]-(Sales_Data17[[#This Row],[Total Unit Cost]]*Sales_Data17[[#This Row],[Order Quantity]])</f>
        <v>77.183999999999997</v>
      </c>
      <c r="R3955" s="1" t="str">
        <f>TEXT(Sales_Data17[[#This Row],[OrderDate]],"MMM")</f>
        <v>Jun</v>
      </c>
      <c r="S3955" s="1" t="str">
        <f t="shared" si="61"/>
        <v>2014</v>
      </c>
    </row>
    <row r="3956" spans="1:19">
      <c r="A3956" t="s">
        <v>3979</v>
      </c>
      <c r="B3956" s="2">
        <v>41800</v>
      </c>
      <c r="C3956" s="2" t="str">
        <f>VLOOKUP(Sales_Data17[[#This Row],[Customer Name Index]],Customer_Data[#All],2,0)</f>
        <v>New Ltd</v>
      </c>
      <c r="D3956">
        <v>7</v>
      </c>
      <c r="E3956" t="s">
        <v>4</v>
      </c>
      <c r="F3956" t="s">
        <v>8168</v>
      </c>
      <c r="G3956" t="s">
        <v>8027</v>
      </c>
      <c r="H3956" t="str">
        <f>VLOOKUP(Sales_Data17[[#This Row],[Delivery Region Index]],Regions_Table[#All],2,0)</f>
        <v>New South Wales</v>
      </c>
      <c r="I3956" t="str">
        <f>VLOOKUP(Sales_Data17[[#This Row],[Delivery Region Index]],Regions_Table[#All],3,0)</f>
        <v>Queanbeyan</v>
      </c>
      <c r="J3956">
        <v>20</v>
      </c>
      <c r="K3956">
        <v>3</v>
      </c>
      <c r="L3956" t="str">
        <f>VLOOKUP(Sales_Data17[[#This Row],[Product Description Index]],Products_Data[#All],2,0)</f>
        <v>Sunglasses</v>
      </c>
      <c r="M3956">
        <v>4</v>
      </c>
      <c r="N3956" s="9">
        <v>719.13333333333333</v>
      </c>
      <c r="O3956" s="9">
        <f>Sales_Data17[[#This Row],[Order Quantity]]*Sales_Data17[[#This Row],[Unit Price]]</f>
        <v>2876.5333333333333</v>
      </c>
      <c r="P3956" s="9">
        <v>345.18399999999997</v>
      </c>
      <c r="Q3956" s="9">
        <f>Sales_Data17[[#This Row],[Line Total]]-(Sales_Data17[[#This Row],[Total Unit Cost]]*Sales_Data17[[#This Row],[Order Quantity]])</f>
        <v>1495.7973333333334</v>
      </c>
      <c r="R3956" s="1" t="str">
        <f>TEXT(Sales_Data17[[#This Row],[OrderDate]],"MMM")</f>
        <v>Jun</v>
      </c>
      <c r="S3956" s="1" t="str">
        <f t="shared" si="61"/>
        <v>2014</v>
      </c>
    </row>
    <row r="3957" spans="1:19">
      <c r="A3957" t="s">
        <v>3980</v>
      </c>
      <c r="B3957" s="2">
        <v>41800</v>
      </c>
      <c r="C3957" s="2" t="str">
        <f>VLOOKUP(Sales_Data17[[#This Row],[Customer Name Index]],Customer_Data[#All],2,0)</f>
        <v>Eminence Corp</v>
      </c>
      <c r="D3957">
        <v>18</v>
      </c>
      <c r="E3957" t="s">
        <v>4</v>
      </c>
      <c r="F3957" t="s">
        <v>8168</v>
      </c>
      <c r="G3957" t="s">
        <v>8025</v>
      </c>
      <c r="H3957" t="str">
        <f>VLOOKUP(Sales_Data17[[#This Row],[Delivery Region Index]],Regions_Table[#All],2,0)</f>
        <v>Victoria</v>
      </c>
      <c r="I3957" t="str">
        <f>VLOOKUP(Sales_Data17[[#This Row],[Delivery Region Index]],Regions_Table[#All],3,0)</f>
        <v>Latrobe City</v>
      </c>
      <c r="J3957">
        <v>52</v>
      </c>
      <c r="K3957">
        <v>8</v>
      </c>
      <c r="L3957" t="str">
        <f>VLOOKUP(Sales_Data17[[#This Row],[Product Description Index]],Products_Data[#All],2,0)</f>
        <v>Shoes</v>
      </c>
      <c r="M3957">
        <v>7</v>
      </c>
      <c r="N3957" s="9">
        <v>648.41111111111104</v>
      </c>
      <c r="O3957" s="9">
        <f>Sales_Data17[[#This Row],[Order Quantity]]*Sales_Data17[[#This Row],[Unit Price]]</f>
        <v>4538.8777777777777</v>
      </c>
      <c r="P3957" s="9">
        <v>363.11022222222226</v>
      </c>
      <c r="Q3957" s="9">
        <f>Sales_Data17[[#This Row],[Line Total]]-(Sales_Data17[[#This Row],[Total Unit Cost]]*Sales_Data17[[#This Row],[Order Quantity]])</f>
        <v>1997.1062222222217</v>
      </c>
      <c r="R3957" s="1" t="str">
        <f>TEXT(Sales_Data17[[#This Row],[OrderDate]],"MMM")</f>
        <v>Jun</v>
      </c>
      <c r="S3957" s="1" t="str">
        <f t="shared" si="61"/>
        <v>2014</v>
      </c>
    </row>
    <row r="3958" spans="1:19">
      <c r="A3958" t="s">
        <v>3981</v>
      </c>
      <c r="B3958" s="2">
        <v>41800</v>
      </c>
      <c r="C3958" s="2" t="str">
        <f>VLOOKUP(Sales_Data17[[#This Row],[Customer Name Index]],Customer_Data[#All],2,0)</f>
        <v>3LAB, Ltd</v>
      </c>
      <c r="D3958">
        <v>16</v>
      </c>
      <c r="E3958" t="s">
        <v>4</v>
      </c>
      <c r="F3958" t="s">
        <v>8168</v>
      </c>
      <c r="G3958" t="s">
        <v>8025</v>
      </c>
      <c r="H3958" t="str">
        <f>VLOOKUP(Sales_Data17[[#This Row],[Delivery Region Index]],Regions_Table[#All],2,0)</f>
        <v>South Australia</v>
      </c>
      <c r="I3958" t="str">
        <f>VLOOKUP(Sales_Data17[[#This Row],[Delivery Region Index]],Regions_Table[#All],3,0)</f>
        <v>Adelaide</v>
      </c>
      <c r="J3958">
        <v>46</v>
      </c>
      <c r="K3958">
        <v>7</v>
      </c>
      <c r="L3958" t="str">
        <f>VLOOKUP(Sales_Data17[[#This Row],[Product Description Index]],Products_Data[#All],2,0)</f>
        <v>Dress Shirts</v>
      </c>
      <c r="M3958">
        <v>6</v>
      </c>
      <c r="N3958" s="9">
        <v>445.92222222222222</v>
      </c>
      <c r="O3958" s="9">
        <f>Sales_Data17[[#This Row],[Order Quantity]]*Sales_Data17[[#This Row],[Unit Price]]</f>
        <v>2675.5333333333333</v>
      </c>
      <c r="P3958" s="9">
        <v>209.58344444444444</v>
      </c>
      <c r="Q3958" s="9">
        <f>Sales_Data17[[#This Row],[Line Total]]-(Sales_Data17[[#This Row],[Total Unit Cost]]*Sales_Data17[[#This Row],[Order Quantity]])</f>
        <v>1418.0326666666667</v>
      </c>
      <c r="R3958" s="1" t="str">
        <f>TEXT(Sales_Data17[[#This Row],[OrderDate]],"MMM")</f>
        <v>Jun</v>
      </c>
      <c r="S3958" s="1" t="str">
        <f t="shared" si="61"/>
        <v>2014</v>
      </c>
    </row>
    <row r="3959" spans="1:19">
      <c r="A3959" t="s">
        <v>3982</v>
      </c>
      <c r="B3959" s="2">
        <v>41800</v>
      </c>
      <c r="C3959" s="2" t="str">
        <f>VLOOKUP(Sales_Data17[[#This Row],[Customer Name Index]],Customer_Data[#All],2,0)</f>
        <v>21st Ltd</v>
      </c>
      <c r="D3959">
        <v>10</v>
      </c>
      <c r="E3959" t="s">
        <v>4</v>
      </c>
      <c r="F3959" t="s">
        <v>8168</v>
      </c>
      <c r="G3959" t="s">
        <v>8027</v>
      </c>
      <c r="H3959" t="str">
        <f>VLOOKUP(Sales_Data17[[#This Row],[Delivery Region Index]],Regions_Table[#All],2,0)</f>
        <v>Queensland</v>
      </c>
      <c r="I3959" t="str">
        <f>VLOOKUP(Sales_Data17[[#This Row],[Delivery Region Index]],Regions_Table[#All],3,0)</f>
        <v>Bundaberg</v>
      </c>
      <c r="J3959">
        <v>27</v>
      </c>
      <c r="K3959">
        <v>4</v>
      </c>
      <c r="L3959" t="str">
        <f>VLOOKUP(Sales_Data17[[#This Row],[Product Description Index]],Products_Data[#All],2,0)</f>
        <v>Jeans</v>
      </c>
      <c r="M3959">
        <v>1</v>
      </c>
      <c r="N3959" s="9">
        <v>344.67777777777775</v>
      </c>
      <c r="O3959" s="9">
        <f>Sales_Data17[[#This Row],[Order Quantity]]*Sales_Data17[[#This Row],[Unit Price]]</f>
        <v>344.67777777777775</v>
      </c>
      <c r="P3959" s="9">
        <v>261.95511111111114</v>
      </c>
      <c r="Q3959" s="9">
        <f>Sales_Data17[[#This Row],[Line Total]]-(Sales_Data17[[#This Row],[Total Unit Cost]]*Sales_Data17[[#This Row],[Order Quantity]])</f>
        <v>82.722666666666612</v>
      </c>
      <c r="R3959" s="1" t="str">
        <f>TEXT(Sales_Data17[[#This Row],[OrderDate]],"MMM")</f>
        <v>Jun</v>
      </c>
      <c r="S3959" s="1" t="str">
        <f t="shared" si="61"/>
        <v>2014</v>
      </c>
    </row>
    <row r="3960" spans="1:19">
      <c r="A3960" t="s">
        <v>3983</v>
      </c>
      <c r="B3960" s="2">
        <v>41800</v>
      </c>
      <c r="C3960" s="2" t="str">
        <f>VLOOKUP(Sales_Data17[[#This Row],[Customer Name Index]],Customer_Data[#All],2,0)</f>
        <v>Ole Group</v>
      </c>
      <c r="D3960">
        <v>13</v>
      </c>
      <c r="E3960" t="s">
        <v>4</v>
      </c>
      <c r="F3960" t="s">
        <v>8168</v>
      </c>
      <c r="G3960" t="s">
        <v>8026</v>
      </c>
      <c r="H3960" t="str">
        <f>VLOOKUP(Sales_Data17[[#This Row],[Delivery Region Index]],Regions_Table[#All],2,0)</f>
        <v>Queensland</v>
      </c>
      <c r="I3960" t="str">
        <f>VLOOKUP(Sales_Data17[[#This Row],[Delivery Region Index]],Regions_Table[#All],3,0)</f>
        <v>Maryborough</v>
      </c>
      <c r="J3960">
        <v>37</v>
      </c>
      <c r="K3960">
        <v>6</v>
      </c>
      <c r="L3960" t="str">
        <f>VLOOKUP(Sales_Data17[[#This Row],[Product Description Index]],Products_Data[#All],2,0)</f>
        <v>Socks</v>
      </c>
      <c r="M3960">
        <v>4</v>
      </c>
      <c r="N3960" s="9">
        <v>124.32222222222224</v>
      </c>
      <c r="O3960" s="9">
        <f>Sales_Data17[[#This Row],[Order Quantity]]*Sales_Data17[[#This Row],[Unit Price]]</f>
        <v>497.28888888888895</v>
      </c>
      <c r="P3960" s="9">
        <v>65.890777777777785</v>
      </c>
      <c r="Q3960" s="9">
        <f>Sales_Data17[[#This Row],[Line Total]]-(Sales_Data17[[#This Row],[Total Unit Cost]]*Sales_Data17[[#This Row],[Order Quantity]])</f>
        <v>233.72577777777781</v>
      </c>
      <c r="R3960" s="1" t="str">
        <f>TEXT(Sales_Data17[[#This Row],[OrderDate]],"MMM")</f>
        <v>Jun</v>
      </c>
      <c r="S3960" s="1" t="str">
        <f t="shared" si="61"/>
        <v>2014</v>
      </c>
    </row>
    <row r="3961" spans="1:19">
      <c r="A3961" t="s">
        <v>3984</v>
      </c>
      <c r="B3961" s="2">
        <v>41801</v>
      </c>
      <c r="C3961" s="2" t="str">
        <f>VLOOKUP(Sales_Data17[[#This Row],[Customer Name Index]],Customer_Data[#All],2,0)</f>
        <v xml:space="preserve">Qualitest </v>
      </c>
      <c r="D3961">
        <v>19</v>
      </c>
      <c r="E3961" t="s">
        <v>4</v>
      </c>
      <c r="F3961" t="s">
        <v>8168</v>
      </c>
      <c r="G3961" t="s">
        <v>8028</v>
      </c>
      <c r="H3961" t="str">
        <f>VLOOKUP(Sales_Data17[[#This Row],[Delivery Region Index]],Regions_Table[#All],2,0)</f>
        <v>Victoria</v>
      </c>
      <c r="I3961" t="str">
        <f>VLOOKUP(Sales_Data17[[#This Row],[Delivery Region Index]],Regions_Table[#All],3,0)</f>
        <v>Swan Hill</v>
      </c>
      <c r="J3961">
        <v>55</v>
      </c>
      <c r="K3961">
        <v>8</v>
      </c>
      <c r="L3961" t="str">
        <f>VLOOKUP(Sales_Data17[[#This Row],[Product Description Index]],Products_Data[#All],2,0)</f>
        <v>Shoes</v>
      </c>
      <c r="M3961">
        <v>5</v>
      </c>
      <c r="N3961" s="9">
        <v>434.01111111111112</v>
      </c>
      <c r="O3961" s="9">
        <f>Sales_Data17[[#This Row],[Order Quantity]]*Sales_Data17[[#This Row],[Unit Price]]</f>
        <v>2170.0555555555557</v>
      </c>
      <c r="P3961" s="9">
        <v>251.72644444444444</v>
      </c>
      <c r="Q3961" s="9">
        <f>Sales_Data17[[#This Row],[Line Total]]-(Sales_Data17[[#This Row],[Total Unit Cost]]*Sales_Data17[[#This Row],[Order Quantity]])</f>
        <v>911.4233333333334</v>
      </c>
      <c r="R3961" s="1" t="str">
        <f>TEXT(Sales_Data17[[#This Row],[OrderDate]],"MMM")</f>
        <v>Jun</v>
      </c>
      <c r="S3961" s="1" t="str">
        <f t="shared" si="61"/>
        <v>2014</v>
      </c>
    </row>
    <row r="3962" spans="1:19">
      <c r="A3962" t="s">
        <v>3985</v>
      </c>
      <c r="B3962" s="2">
        <v>41801</v>
      </c>
      <c r="C3962" s="2" t="str">
        <f>VLOOKUP(Sales_Data17[[#This Row],[Customer Name Index]],Customer_Data[#All],2,0)</f>
        <v>PEDIFIX, Corp</v>
      </c>
      <c r="D3962">
        <v>6</v>
      </c>
      <c r="E3962" t="s">
        <v>2</v>
      </c>
      <c r="F3962" t="s">
        <v>8168</v>
      </c>
      <c r="G3962" t="s">
        <v>8027</v>
      </c>
      <c r="H3962" t="str">
        <f>VLOOKUP(Sales_Data17[[#This Row],[Delivery Region Index]],Regions_Table[#All],2,0)</f>
        <v>New South Wales</v>
      </c>
      <c r="I3962" t="str">
        <f>VLOOKUP(Sales_Data17[[#This Row],[Delivery Region Index]],Regions_Table[#All],3,0)</f>
        <v>Maitland</v>
      </c>
      <c r="J3962">
        <v>15</v>
      </c>
      <c r="K3962">
        <v>3</v>
      </c>
      <c r="L3962" t="str">
        <f>VLOOKUP(Sales_Data17[[#This Row],[Product Description Index]],Products_Data[#All],2,0)</f>
        <v>Sunglasses</v>
      </c>
      <c r="M3962">
        <v>4</v>
      </c>
      <c r="N3962" s="9">
        <v>443.68888888888893</v>
      </c>
      <c r="O3962" s="9">
        <f>Sales_Data17[[#This Row],[Order Quantity]]*Sales_Data17[[#This Row],[Unit Price]]</f>
        <v>1774.7555555555557</v>
      </c>
      <c r="P3962" s="9">
        <v>195.22311111111111</v>
      </c>
      <c r="Q3962" s="9">
        <f>Sales_Data17[[#This Row],[Line Total]]-(Sales_Data17[[#This Row],[Total Unit Cost]]*Sales_Data17[[#This Row],[Order Quantity]])</f>
        <v>993.86311111111127</v>
      </c>
      <c r="R3962" s="1" t="str">
        <f>TEXT(Sales_Data17[[#This Row],[OrderDate]],"MMM")</f>
        <v>Jun</v>
      </c>
      <c r="S3962" s="1" t="str">
        <f t="shared" si="61"/>
        <v>2014</v>
      </c>
    </row>
    <row r="3963" spans="1:19">
      <c r="A3963" t="s">
        <v>3986</v>
      </c>
      <c r="B3963" s="2">
        <v>41801</v>
      </c>
      <c r="C3963" s="2" t="str">
        <f>VLOOKUP(Sales_Data17[[#This Row],[Customer Name Index]],Customer_Data[#All],2,0)</f>
        <v>21st Ltd</v>
      </c>
      <c r="D3963">
        <v>10</v>
      </c>
      <c r="E3963" t="s">
        <v>2</v>
      </c>
      <c r="F3963" t="s">
        <v>8168</v>
      </c>
      <c r="G3963" t="s">
        <v>8026</v>
      </c>
      <c r="H3963" t="str">
        <f>VLOOKUP(Sales_Data17[[#This Row],[Delivery Region Index]],Regions_Table[#All],2,0)</f>
        <v>Queensland</v>
      </c>
      <c r="I3963" t="str">
        <f>VLOOKUP(Sales_Data17[[#This Row],[Delivery Region Index]],Regions_Table[#All],3,0)</f>
        <v>Cairns</v>
      </c>
      <c r="J3963">
        <v>28</v>
      </c>
      <c r="K3963">
        <v>4</v>
      </c>
      <c r="L3963" t="str">
        <f>VLOOKUP(Sales_Data17[[#This Row],[Product Description Index]],Products_Data[#All],2,0)</f>
        <v>Jeans</v>
      </c>
      <c r="M3963">
        <v>6</v>
      </c>
      <c r="N3963" s="9">
        <v>605.23333333333335</v>
      </c>
      <c r="O3963" s="9">
        <f>Sales_Data17[[#This Row],[Order Quantity]]*Sales_Data17[[#This Row],[Unit Price]]</f>
        <v>3631.4</v>
      </c>
      <c r="P3963" s="9">
        <v>290.512</v>
      </c>
      <c r="Q3963" s="9">
        <f>Sales_Data17[[#This Row],[Line Total]]-(Sales_Data17[[#This Row],[Total Unit Cost]]*Sales_Data17[[#This Row],[Order Quantity]])</f>
        <v>1888.328</v>
      </c>
      <c r="R3963" s="1" t="str">
        <f>TEXT(Sales_Data17[[#This Row],[OrderDate]],"MMM")</f>
        <v>Jun</v>
      </c>
      <c r="S3963" s="1" t="str">
        <f t="shared" si="61"/>
        <v>2014</v>
      </c>
    </row>
    <row r="3964" spans="1:19">
      <c r="A3964" t="s">
        <v>3987</v>
      </c>
      <c r="B3964" s="2">
        <v>41801</v>
      </c>
      <c r="C3964" s="2" t="str">
        <f>VLOOKUP(Sales_Data17[[#This Row],[Customer Name Index]],Customer_Data[#All],2,0)</f>
        <v>21st Ltd</v>
      </c>
      <c r="D3964">
        <v>10</v>
      </c>
      <c r="E3964" t="s">
        <v>4</v>
      </c>
      <c r="F3964" t="s">
        <v>8168</v>
      </c>
      <c r="G3964" t="s">
        <v>8027</v>
      </c>
      <c r="H3964" t="str">
        <f>VLOOKUP(Sales_Data17[[#This Row],[Delivery Region Index]],Regions_Table[#All],2,0)</f>
        <v>Queensland</v>
      </c>
      <c r="I3964" t="str">
        <f>VLOOKUP(Sales_Data17[[#This Row],[Delivery Region Index]],Regions_Table[#All],3,0)</f>
        <v>Bundaberg</v>
      </c>
      <c r="J3964">
        <v>27</v>
      </c>
      <c r="K3964">
        <v>4</v>
      </c>
      <c r="L3964" t="str">
        <f>VLOOKUP(Sales_Data17[[#This Row],[Product Description Index]],Products_Data[#All],2,0)</f>
        <v>Jeans</v>
      </c>
      <c r="M3964">
        <v>5</v>
      </c>
      <c r="N3964" s="9">
        <v>127.30000000000001</v>
      </c>
      <c r="O3964" s="9">
        <f>Sales_Data17[[#This Row],[Order Quantity]]*Sales_Data17[[#This Row],[Unit Price]]</f>
        <v>636.5</v>
      </c>
      <c r="P3964" s="9">
        <v>103.113</v>
      </c>
      <c r="Q3964" s="9">
        <f>Sales_Data17[[#This Row],[Line Total]]-(Sales_Data17[[#This Row],[Total Unit Cost]]*Sales_Data17[[#This Row],[Order Quantity]])</f>
        <v>120.93499999999995</v>
      </c>
      <c r="R3964" s="1" t="str">
        <f>TEXT(Sales_Data17[[#This Row],[OrderDate]],"MMM")</f>
        <v>Jun</v>
      </c>
      <c r="S3964" s="1" t="str">
        <f t="shared" si="61"/>
        <v>2014</v>
      </c>
    </row>
    <row r="3965" spans="1:19">
      <c r="A3965" t="s">
        <v>3988</v>
      </c>
      <c r="B3965" s="2">
        <v>41802</v>
      </c>
      <c r="C3965" s="2" t="str">
        <f>VLOOKUP(Sales_Data17[[#This Row],[Customer Name Index]],Customer_Data[#All],2,0)</f>
        <v xml:space="preserve">WakeFern </v>
      </c>
      <c r="D3965">
        <v>2</v>
      </c>
      <c r="E3965" t="s">
        <v>2</v>
      </c>
      <c r="F3965" t="s">
        <v>8168</v>
      </c>
      <c r="G3965" t="s">
        <v>8027</v>
      </c>
      <c r="H3965" t="str">
        <f>VLOOKUP(Sales_Data17[[#This Row],[Delivery Region Index]],Regions_Table[#All],2,0)</f>
        <v>New South Wales</v>
      </c>
      <c r="I3965" t="str">
        <f>VLOOKUP(Sales_Data17[[#This Row],[Delivery Region Index]],Regions_Table[#All],3,0)</f>
        <v>Bathurst</v>
      </c>
      <c r="J3965">
        <v>4</v>
      </c>
      <c r="K3965">
        <v>1</v>
      </c>
      <c r="L3965" t="str">
        <f>VLOOKUP(Sales_Data17[[#This Row],[Product Description Index]],Products_Data[#All],2,0)</f>
        <v>Shirts</v>
      </c>
      <c r="M3965">
        <v>6</v>
      </c>
      <c r="N3965" s="9">
        <v>728.81111111111113</v>
      </c>
      <c r="O3965" s="9">
        <f>Sales_Data17[[#This Row],[Order Quantity]]*Sales_Data17[[#This Row],[Unit Price]]</f>
        <v>4372.8666666666668</v>
      </c>
      <c r="P3965" s="9">
        <v>459.15100000000007</v>
      </c>
      <c r="Q3965" s="9">
        <f>Sales_Data17[[#This Row],[Line Total]]-(Sales_Data17[[#This Row],[Total Unit Cost]]*Sales_Data17[[#This Row],[Order Quantity]])</f>
        <v>1617.9606666666664</v>
      </c>
      <c r="R3965" s="1" t="str">
        <f>TEXT(Sales_Data17[[#This Row],[OrderDate]],"MMM")</f>
        <v>Jun</v>
      </c>
      <c r="S3965" s="1" t="str">
        <f t="shared" si="61"/>
        <v>2014</v>
      </c>
    </row>
    <row r="3966" spans="1:19">
      <c r="A3966" t="s">
        <v>3989</v>
      </c>
      <c r="B3966" s="2">
        <v>41802</v>
      </c>
      <c r="C3966" s="2" t="str">
        <f>VLOOKUP(Sales_Data17[[#This Row],[Customer Name Index]],Customer_Data[#All],2,0)</f>
        <v>New Ltd</v>
      </c>
      <c r="D3966">
        <v>7</v>
      </c>
      <c r="E3966" t="s">
        <v>2</v>
      </c>
      <c r="F3966" t="s">
        <v>8168</v>
      </c>
      <c r="G3966" t="s">
        <v>8027</v>
      </c>
      <c r="H3966" t="str">
        <f>VLOOKUP(Sales_Data17[[#This Row],[Delivery Region Index]],Regions_Table[#All],2,0)</f>
        <v>New South Wales</v>
      </c>
      <c r="I3966" t="str">
        <f>VLOOKUP(Sales_Data17[[#This Row],[Delivery Region Index]],Regions_Table[#All],3,0)</f>
        <v>Port Macquarie</v>
      </c>
      <c r="J3966">
        <v>19</v>
      </c>
      <c r="K3966">
        <v>3</v>
      </c>
      <c r="L3966" t="str">
        <f>VLOOKUP(Sales_Data17[[#This Row],[Product Description Index]],Products_Data[#All],2,0)</f>
        <v>Sunglasses</v>
      </c>
      <c r="M3966">
        <v>2</v>
      </c>
      <c r="N3966" s="9">
        <v>94.544444444444437</v>
      </c>
      <c r="O3966" s="9">
        <f>Sales_Data17[[#This Row],[Order Quantity]]*Sales_Data17[[#This Row],[Unit Price]]</f>
        <v>189.08888888888887</v>
      </c>
      <c r="P3966" s="9">
        <v>48.217666666666666</v>
      </c>
      <c r="Q3966" s="9">
        <f>Sales_Data17[[#This Row],[Line Total]]-(Sales_Data17[[#This Row],[Total Unit Cost]]*Sales_Data17[[#This Row],[Order Quantity]])</f>
        <v>92.653555555555542</v>
      </c>
      <c r="R3966" s="1" t="str">
        <f>TEXT(Sales_Data17[[#This Row],[OrderDate]],"MMM")</f>
        <v>Jun</v>
      </c>
      <c r="S3966" s="1" t="str">
        <f t="shared" si="61"/>
        <v>2014</v>
      </c>
    </row>
    <row r="3967" spans="1:19">
      <c r="A3967" t="s">
        <v>3990</v>
      </c>
      <c r="B3967" s="2">
        <v>41802</v>
      </c>
      <c r="C3967" s="2" t="str">
        <f>VLOOKUP(Sales_Data17[[#This Row],[Customer Name Index]],Customer_Data[#All],2,0)</f>
        <v>Procter Corp</v>
      </c>
      <c r="D3967">
        <v>5</v>
      </c>
      <c r="E3967" t="s">
        <v>2</v>
      </c>
      <c r="F3967" t="s">
        <v>8168</v>
      </c>
      <c r="G3967" t="s">
        <v>8027</v>
      </c>
      <c r="H3967" t="str">
        <f>VLOOKUP(Sales_Data17[[#This Row],[Delivery Region Index]],Regions_Table[#All],2,0)</f>
        <v>New South Wales</v>
      </c>
      <c r="I3967" t="str">
        <f>VLOOKUP(Sales_Data17[[#This Row],[Delivery Region Index]],Regions_Table[#All],3,0)</f>
        <v>Maitland</v>
      </c>
      <c r="J3967">
        <v>15</v>
      </c>
      <c r="K3967">
        <v>2</v>
      </c>
      <c r="L3967" t="str">
        <f>VLOOKUP(Sales_Data17[[#This Row],[Product Description Index]],Products_Data[#All],2,0)</f>
        <v>Pants</v>
      </c>
      <c r="M3967">
        <v>5</v>
      </c>
      <c r="N3967" s="9">
        <v>119.11111111111111</v>
      </c>
      <c r="O3967" s="9">
        <f>Sales_Data17[[#This Row],[Order Quantity]]*Sales_Data17[[#This Row],[Unit Price]]</f>
        <v>595.55555555555554</v>
      </c>
      <c r="P3967" s="9">
        <v>78.61333333333333</v>
      </c>
      <c r="Q3967" s="9">
        <f>Sales_Data17[[#This Row],[Line Total]]-(Sales_Data17[[#This Row],[Total Unit Cost]]*Sales_Data17[[#This Row],[Order Quantity]])</f>
        <v>202.48888888888888</v>
      </c>
      <c r="R3967" s="1" t="str">
        <f>TEXT(Sales_Data17[[#This Row],[OrderDate]],"MMM")</f>
        <v>Jun</v>
      </c>
      <c r="S3967" s="1" t="str">
        <f t="shared" si="61"/>
        <v>2014</v>
      </c>
    </row>
    <row r="3968" spans="1:19">
      <c r="A3968" t="s">
        <v>3991</v>
      </c>
      <c r="B3968" s="2">
        <v>41802</v>
      </c>
      <c r="C3968" s="2" t="str">
        <f>VLOOKUP(Sales_Data17[[#This Row],[Customer Name Index]],Customer_Data[#All],2,0)</f>
        <v>Apollo Ltd</v>
      </c>
      <c r="D3968">
        <v>11</v>
      </c>
      <c r="E3968" t="s">
        <v>4</v>
      </c>
      <c r="F3968" t="s">
        <v>8168</v>
      </c>
      <c r="G3968" t="s">
        <v>8026</v>
      </c>
      <c r="H3968" t="str">
        <f>VLOOKUP(Sales_Data17[[#This Row],[Delivery Region Index]],Regions_Table[#All],2,0)</f>
        <v>Queensland</v>
      </c>
      <c r="I3968" t="str">
        <f>VLOOKUP(Sales_Data17[[#This Row],[Delivery Region Index]],Regions_Table[#All],3,0)</f>
        <v>Gold Coast</v>
      </c>
      <c r="J3968">
        <v>31</v>
      </c>
      <c r="K3968">
        <v>5</v>
      </c>
      <c r="L3968" t="str">
        <f>VLOOKUP(Sales_Data17[[#This Row],[Product Description Index]],Products_Data[#All],2,0)</f>
        <v>Hats</v>
      </c>
      <c r="M3968">
        <v>3</v>
      </c>
      <c r="N3968" s="9">
        <v>113.90000000000002</v>
      </c>
      <c r="O3968" s="9">
        <f>Sales_Data17[[#This Row],[Order Quantity]]*Sales_Data17[[#This Row],[Unit Price]]</f>
        <v>341.70000000000005</v>
      </c>
      <c r="P3968" s="9">
        <v>69.478999999999999</v>
      </c>
      <c r="Q3968" s="9">
        <f>Sales_Data17[[#This Row],[Line Total]]-(Sales_Data17[[#This Row],[Total Unit Cost]]*Sales_Data17[[#This Row],[Order Quantity]])</f>
        <v>133.26300000000003</v>
      </c>
      <c r="R3968" s="1" t="str">
        <f>TEXT(Sales_Data17[[#This Row],[OrderDate]],"MMM")</f>
        <v>Jun</v>
      </c>
      <c r="S3968" s="1" t="str">
        <f t="shared" si="61"/>
        <v>2014</v>
      </c>
    </row>
    <row r="3969" spans="1:19">
      <c r="A3969" t="s">
        <v>3992</v>
      </c>
      <c r="B3969" s="2">
        <v>41802</v>
      </c>
      <c r="C3969" s="2" t="str">
        <f>VLOOKUP(Sales_Data17[[#This Row],[Customer Name Index]],Customer_Data[#All],2,0)</f>
        <v>Pacific Ltd</v>
      </c>
      <c r="D3969">
        <v>20</v>
      </c>
      <c r="E3969" t="s">
        <v>4</v>
      </c>
      <c r="F3969" t="s">
        <v>8168</v>
      </c>
      <c r="G3969" t="s">
        <v>8028</v>
      </c>
      <c r="H3969" t="str">
        <f>VLOOKUP(Sales_Data17[[#This Row],[Delivery Region Index]],Regions_Table[#All],2,0)</f>
        <v>Victoria</v>
      </c>
      <c r="I3969" t="str">
        <f>VLOOKUP(Sales_Data17[[#This Row],[Delivery Region Index]],Regions_Table[#All],3,0)</f>
        <v>Wodonga</v>
      </c>
      <c r="J3969">
        <v>58</v>
      </c>
      <c r="K3969">
        <v>8</v>
      </c>
      <c r="L3969" t="str">
        <f>VLOOKUP(Sales_Data17[[#This Row],[Product Description Index]],Products_Data[#All],2,0)</f>
        <v>Shoes</v>
      </c>
      <c r="M3969">
        <v>2</v>
      </c>
      <c r="N3969" s="9">
        <v>436.24444444444447</v>
      </c>
      <c r="O3969" s="9">
        <f>Sales_Data17[[#This Row],[Order Quantity]]*Sales_Data17[[#This Row],[Unit Price]]</f>
        <v>872.48888888888894</v>
      </c>
      <c r="P3969" s="9">
        <v>335.90822222222226</v>
      </c>
      <c r="Q3969" s="9">
        <f>Sales_Data17[[#This Row],[Line Total]]-(Sales_Data17[[#This Row],[Total Unit Cost]]*Sales_Data17[[#This Row],[Order Quantity]])</f>
        <v>200.67244444444441</v>
      </c>
      <c r="R3969" s="1" t="str">
        <f>TEXT(Sales_Data17[[#This Row],[OrderDate]],"MMM")</f>
        <v>Jun</v>
      </c>
      <c r="S3969" s="1" t="str">
        <f t="shared" si="61"/>
        <v>2014</v>
      </c>
    </row>
    <row r="3970" spans="1:19">
      <c r="A3970" t="s">
        <v>3993</v>
      </c>
      <c r="B3970" s="2">
        <v>41802</v>
      </c>
      <c r="C3970" s="2" t="str">
        <f>VLOOKUP(Sales_Data17[[#This Row],[Customer Name Index]],Customer_Data[#All],2,0)</f>
        <v>Medsep Group</v>
      </c>
      <c r="D3970">
        <v>8</v>
      </c>
      <c r="E3970" t="s">
        <v>4</v>
      </c>
      <c r="F3970" t="s">
        <v>8168</v>
      </c>
      <c r="G3970" t="s">
        <v>8027</v>
      </c>
      <c r="H3970" t="str">
        <f>VLOOKUP(Sales_Data17[[#This Row],[Delivery Region Index]],Regions_Table[#All],2,0)</f>
        <v>New South Wales</v>
      </c>
      <c r="I3970" t="str">
        <f>VLOOKUP(Sales_Data17[[#This Row],[Delivery Region Index]],Regions_Table[#All],3,0)</f>
        <v>Tweed Heads</v>
      </c>
      <c r="J3970">
        <v>22</v>
      </c>
      <c r="K3970">
        <v>3</v>
      </c>
      <c r="L3970" t="str">
        <f>VLOOKUP(Sales_Data17[[#This Row],[Product Description Index]],Products_Data[#All],2,0)</f>
        <v>Sunglasses</v>
      </c>
      <c r="M3970">
        <v>9</v>
      </c>
      <c r="N3970" s="9">
        <v>23.077777777777779</v>
      </c>
      <c r="O3970" s="9">
        <f>Sales_Data17[[#This Row],[Order Quantity]]*Sales_Data17[[#This Row],[Unit Price]]</f>
        <v>207.70000000000002</v>
      </c>
      <c r="P3970" s="9">
        <v>15.231333333333335</v>
      </c>
      <c r="Q3970" s="9">
        <f>Sales_Data17[[#This Row],[Line Total]]-(Sales_Data17[[#This Row],[Total Unit Cost]]*Sales_Data17[[#This Row],[Order Quantity]])</f>
        <v>70.617999999999995</v>
      </c>
      <c r="R3970" s="1" t="str">
        <f>TEXT(Sales_Data17[[#This Row],[OrderDate]],"MMM")</f>
        <v>Jun</v>
      </c>
      <c r="S3970" s="1" t="str">
        <f t="shared" ref="S3970:S4033" si="62">TEXT(B3970,"YYY")</f>
        <v>2014</v>
      </c>
    </row>
    <row r="3971" spans="1:19">
      <c r="A3971" t="s">
        <v>3994</v>
      </c>
      <c r="B3971" s="2">
        <v>41802</v>
      </c>
      <c r="C3971" s="2" t="str">
        <f>VLOOKUP(Sales_Data17[[#This Row],[Customer Name Index]],Customer_Data[#All],2,0)</f>
        <v>Eminence Corp</v>
      </c>
      <c r="D3971">
        <v>18</v>
      </c>
      <c r="E3971" t="s">
        <v>2</v>
      </c>
      <c r="F3971" t="s">
        <v>8168</v>
      </c>
      <c r="G3971" t="s">
        <v>8025</v>
      </c>
      <c r="H3971" t="str">
        <f>VLOOKUP(Sales_Data17[[#This Row],[Delivery Region Index]],Regions_Table[#All],2,0)</f>
        <v>Victoria</v>
      </c>
      <c r="I3971" t="str">
        <f>VLOOKUP(Sales_Data17[[#This Row],[Delivery Region Index]],Regions_Table[#All],3,0)</f>
        <v>Mildura</v>
      </c>
      <c r="J3971">
        <v>53</v>
      </c>
      <c r="K3971">
        <v>8</v>
      </c>
      <c r="L3971" t="str">
        <f>VLOOKUP(Sales_Data17[[#This Row],[Product Description Index]],Products_Data[#All],2,0)</f>
        <v>Shoes</v>
      </c>
      <c r="M3971">
        <v>4</v>
      </c>
      <c r="N3971" s="9">
        <v>294.05555555555554</v>
      </c>
      <c r="O3971" s="9">
        <f>Sales_Data17[[#This Row],[Order Quantity]]*Sales_Data17[[#This Row],[Unit Price]]</f>
        <v>1176.2222222222222</v>
      </c>
      <c r="P3971" s="9">
        <v>138.20611111111111</v>
      </c>
      <c r="Q3971" s="9">
        <f>Sales_Data17[[#This Row],[Line Total]]-(Sales_Data17[[#This Row],[Total Unit Cost]]*Sales_Data17[[#This Row],[Order Quantity]])</f>
        <v>623.39777777777772</v>
      </c>
      <c r="R3971" s="1" t="str">
        <f>TEXT(Sales_Data17[[#This Row],[OrderDate]],"MMM")</f>
        <v>Jun</v>
      </c>
      <c r="S3971" s="1" t="str">
        <f t="shared" si="62"/>
        <v>2014</v>
      </c>
    </row>
    <row r="3972" spans="1:19">
      <c r="A3972" t="s">
        <v>3995</v>
      </c>
      <c r="B3972" s="2">
        <v>41802</v>
      </c>
      <c r="C3972" s="2" t="str">
        <f>VLOOKUP(Sales_Data17[[#This Row],[Customer Name Index]],Customer_Data[#All],2,0)</f>
        <v>21st Ltd</v>
      </c>
      <c r="D3972">
        <v>10</v>
      </c>
      <c r="E3972" t="s">
        <v>2</v>
      </c>
      <c r="F3972" t="s">
        <v>8168</v>
      </c>
      <c r="G3972" t="s">
        <v>8026</v>
      </c>
      <c r="H3972" t="str">
        <f>VLOOKUP(Sales_Data17[[#This Row],[Delivery Region Index]],Regions_Table[#All],2,0)</f>
        <v>Queensland</v>
      </c>
      <c r="I3972" t="str">
        <f>VLOOKUP(Sales_Data17[[#This Row],[Delivery Region Index]],Regions_Table[#All],3,0)</f>
        <v>Cairns</v>
      </c>
      <c r="J3972">
        <v>28</v>
      </c>
      <c r="K3972">
        <v>4</v>
      </c>
      <c r="L3972" t="str">
        <f>VLOOKUP(Sales_Data17[[#This Row],[Product Description Index]],Products_Data[#All],2,0)</f>
        <v>Jeans</v>
      </c>
      <c r="M3972">
        <v>5</v>
      </c>
      <c r="N3972" s="9">
        <v>80.400000000000006</v>
      </c>
      <c r="O3972" s="9">
        <f>Sales_Data17[[#This Row],[Order Quantity]]*Sales_Data17[[#This Row],[Unit Price]]</f>
        <v>402</v>
      </c>
      <c r="P3972" s="9">
        <v>40.200000000000003</v>
      </c>
      <c r="Q3972" s="9">
        <f>Sales_Data17[[#This Row],[Line Total]]-(Sales_Data17[[#This Row],[Total Unit Cost]]*Sales_Data17[[#This Row],[Order Quantity]])</f>
        <v>201</v>
      </c>
      <c r="R3972" s="1" t="str">
        <f>TEXT(Sales_Data17[[#This Row],[OrderDate]],"MMM")</f>
        <v>Jun</v>
      </c>
      <c r="S3972" s="1" t="str">
        <f t="shared" si="62"/>
        <v>2014</v>
      </c>
    </row>
    <row r="3973" spans="1:19">
      <c r="A3973" t="s">
        <v>3996</v>
      </c>
      <c r="B3973" s="2">
        <v>41803</v>
      </c>
      <c r="C3973" s="2" t="str">
        <f>VLOOKUP(Sales_Data17[[#This Row],[Customer Name Index]],Customer_Data[#All],2,0)</f>
        <v>Ole Group</v>
      </c>
      <c r="D3973">
        <v>13</v>
      </c>
      <c r="E3973" t="s">
        <v>4</v>
      </c>
      <c r="F3973" t="s">
        <v>8168</v>
      </c>
      <c r="G3973" t="s">
        <v>8026</v>
      </c>
      <c r="H3973" t="str">
        <f>VLOOKUP(Sales_Data17[[#This Row],[Delivery Region Index]],Regions_Table[#All],2,0)</f>
        <v>Queensland</v>
      </c>
      <c r="I3973" t="str">
        <f>VLOOKUP(Sales_Data17[[#This Row],[Delivery Region Index]],Regions_Table[#All],3,0)</f>
        <v>Maryborough</v>
      </c>
      <c r="J3973">
        <v>37</v>
      </c>
      <c r="K3973">
        <v>6</v>
      </c>
      <c r="L3973" t="str">
        <f>VLOOKUP(Sales_Data17[[#This Row],[Product Description Index]],Products_Data[#All],2,0)</f>
        <v>Socks</v>
      </c>
      <c r="M3973">
        <v>8</v>
      </c>
      <c r="N3973" s="9">
        <v>126.55555555555556</v>
      </c>
      <c r="O3973" s="9">
        <f>Sales_Data17[[#This Row],[Order Quantity]]*Sales_Data17[[#This Row],[Unit Price]]</f>
        <v>1012.4444444444445</v>
      </c>
      <c r="P3973" s="9">
        <v>63.277777777777779</v>
      </c>
      <c r="Q3973" s="9">
        <f>Sales_Data17[[#This Row],[Line Total]]-(Sales_Data17[[#This Row],[Total Unit Cost]]*Sales_Data17[[#This Row],[Order Quantity]])</f>
        <v>506.22222222222223</v>
      </c>
      <c r="R3973" s="1" t="str">
        <f>TEXT(Sales_Data17[[#This Row],[OrderDate]],"MMM")</f>
        <v>Jun</v>
      </c>
      <c r="S3973" s="1" t="str">
        <f t="shared" si="62"/>
        <v>2014</v>
      </c>
    </row>
    <row r="3974" spans="1:19">
      <c r="A3974" t="s">
        <v>3997</v>
      </c>
      <c r="B3974" s="2">
        <v>41803</v>
      </c>
      <c r="C3974" s="2" t="str">
        <f>VLOOKUP(Sales_Data17[[#This Row],[Customer Name Index]],Customer_Data[#All],2,0)</f>
        <v>Procter Corp</v>
      </c>
      <c r="D3974">
        <v>5</v>
      </c>
      <c r="E3974" t="s">
        <v>2</v>
      </c>
      <c r="F3974" t="s">
        <v>8168</v>
      </c>
      <c r="G3974" t="s">
        <v>8027</v>
      </c>
      <c r="H3974" t="str">
        <f>VLOOKUP(Sales_Data17[[#This Row],[Delivery Region Index]],Regions_Table[#All],2,0)</f>
        <v>New South Wales</v>
      </c>
      <c r="I3974" t="str">
        <f>VLOOKUP(Sales_Data17[[#This Row],[Delivery Region Index]],Regions_Table[#All],3,0)</f>
        <v>Lake Macquarie</v>
      </c>
      <c r="J3974">
        <v>13</v>
      </c>
      <c r="K3974">
        <v>2</v>
      </c>
      <c r="L3974" t="str">
        <f>VLOOKUP(Sales_Data17[[#This Row],[Product Description Index]],Products_Data[#All],2,0)</f>
        <v>Pants</v>
      </c>
      <c r="M3974">
        <v>1</v>
      </c>
      <c r="N3974" s="9">
        <v>661.81111111111113</v>
      </c>
      <c r="O3974" s="9">
        <f>Sales_Data17[[#This Row],[Order Quantity]]*Sales_Data17[[#This Row],[Unit Price]]</f>
        <v>661.81111111111113</v>
      </c>
      <c r="P3974" s="9">
        <v>450.0315555555556</v>
      </c>
      <c r="Q3974" s="9">
        <f>Sales_Data17[[#This Row],[Line Total]]-(Sales_Data17[[#This Row],[Total Unit Cost]]*Sales_Data17[[#This Row],[Order Quantity]])</f>
        <v>211.77955555555553</v>
      </c>
      <c r="R3974" s="1" t="str">
        <f>TEXT(Sales_Data17[[#This Row],[OrderDate]],"MMM")</f>
        <v>Jun</v>
      </c>
      <c r="S3974" s="1" t="str">
        <f t="shared" si="62"/>
        <v>2014</v>
      </c>
    </row>
    <row r="3975" spans="1:19">
      <c r="A3975" t="s">
        <v>3998</v>
      </c>
      <c r="B3975" s="2">
        <v>41804</v>
      </c>
      <c r="C3975" s="2" t="str">
        <f>VLOOKUP(Sales_Data17[[#This Row],[Customer Name Index]],Customer_Data[#All],2,0)</f>
        <v>PEDIFIX, Corp</v>
      </c>
      <c r="D3975">
        <v>6</v>
      </c>
      <c r="E3975" t="s">
        <v>3</v>
      </c>
      <c r="F3975" t="s">
        <v>8168</v>
      </c>
      <c r="G3975" t="s">
        <v>8027</v>
      </c>
      <c r="H3975" t="str">
        <f>VLOOKUP(Sales_Data17[[#This Row],[Delivery Region Index]],Regions_Table[#All],2,0)</f>
        <v>New South Wales</v>
      </c>
      <c r="I3975" t="str">
        <f>VLOOKUP(Sales_Data17[[#This Row],[Delivery Region Index]],Regions_Table[#All],3,0)</f>
        <v>Maitland</v>
      </c>
      <c r="J3975">
        <v>15</v>
      </c>
      <c r="K3975">
        <v>3</v>
      </c>
      <c r="L3975" t="str">
        <f>VLOOKUP(Sales_Data17[[#This Row],[Product Description Index]],Products_Data[#All],2,0)</f>
        <v>Sunglasses</v>
      </c>
      <c r="M3975">
        <v>2</v>
      </c>
      <c r="N3975" s="9">
        <v>95.288888888888891</v>
      </c>
      <c r="O3975" s="9">
        <f>Sales_Data17[[#This Row],[Order Quantity]]*Sales_Data17[[#This Row],[Unit Price]]</f>
        <v>190.57777777777778</v>
      </c>
      <c r="P3975" s="9">
        <v>56.220444444444439</v>
      </c>
      <c r="Q3975" s="9">
        <f>Sales_Data17[[#This Row],[Line Total]]-(Sales_Data17[[#This Row],[Total Unit Cost]]*Sales_Data17[[#This Row],[Order Quantity]])</f>
        <v>78.136888888888905</v>
      </c>
      <c r="R3975" s="1" t="str">
        <f>TEXT(Sales_Data17[[#This Row],[OrderDate]],"MMM")</f>
        <v>Jun</v>
      </c>
      <c r="S3975" s="1" t="str">
        <f t="shared" si="62"/>
        <v>2014</v>
      </c>
    </row>
    <row r="3976" spans="1:19">
      <c r="A3976" t="s">
        <v>3999</v>
      </c>
      <c r="B3976" s="2">
        <v>41804</v>
      </c>
      <c r="C3976" s="2" t="str">
        <f>VLOOKUP(Sales_Data17[[#This Row],[Customer Name Index]],Customer_Data[#All],2,0)</f>
        <v>Pacific Ltd</v>
      </c>
      <c r="D3976">
        <v>20</v>
      </c>
      <c r="E3976" t="s">
        <v>4</v>
      </c>
      <c r="F3976" t="s">
        <v>8168</v>
      </c>
      <c r="G3976" t="s">
        <v>8028</v>
      </c>
      <c r="H3976" t="str">
        <f>VLOOKUP(Sales_Data17[[#This Row],[Delivery Region Index]],Regions_Table[#All],2,0)</f>
        <v>Victoria</v>
      </c>
      <c r="I3976" t="str">
        <f>VLOOKUP(Sales_Data17[[#This Row],[Delivery Region Index]],Regions_Table[#All],3,0)</f>
        <v>Wangaratta</v>
      </c>
      <c r="J3976">
        <v>56</v>
      </c>
      <c r="K3976">
        <v>8</v>
      </c>
      <c r="L3976" t="str">
        <f>VLOOKUP(Sales_Data17[[#This Row],[Product Description Index]],Products_Data[#All],2,0)</f>
        <v>Shoes</v>
      </c>
      <c r="M3976">
        <v>1</v>
      </c>
      <c r="N3976" s="9">
        <v>433.26666666666665</v>
      </c>
      <c r="O3976" s="9">
        <f>Sales_Data17[[#This Row],[Order Quantity]]*Sales_Data17[[#This Row],[Unit Price]]</f>
        <v>433.26666666666665</v>
      </c>
      <c r="P3976" s="9">
        <v>290.2886666666667</v>
      </c>
      <c r="Q3976" s="9">
        <f>Sales_Data17[[#This Row],[Line Total]]-(Sales_Data17[[#This Row],[Total Unit Cost]]*Sales_Data17[[#This Row],[Order Quantity]])</f>
        <v>142.97799999999995</v>
      </c>
      <c r="R3976" s="1" t="str">
        <f>TEXT(Sales_Data17[[#This Row],[OrderDate]],"MMM")</f>
        <v>Jun</v>
      </c>
      <c r="S3976" s="1" t="str">
        <f t="shared" si="62"/>
        <v>2014</v>
      </c>
    </row>
    <row r="3977" spans="1:19">
      <c r="A3977" t="s">
        <v>4000</v>
      </c>
      <c r="B3977" s="2">
        <v>41804</v>
      </c>
      <c r="C3977" s="2" t="str">
        <f>VLOOKUP(Sales_Data17[[#This Row],[Customer Name Index]],Customer_Data[#All],2,0)</f>
        <v>Pure Group</v>
      </c>
      <c r="D3977">
        <v>17</v>
      </c>
      <c r="E3977" t="s">
        <v>2</v>
      </c>
      <c r="F3977" t="s">
        <v>8168</v>
      </c>
      <c r="G3977" t="s">
        <v>8025</v>
      </c>
      <c r="H3977" t="str">
        <f>VLOOKUP(Sales_Data17[[#This Row],[Delivery Region Index]],Regions_Table[#All],2,0)</f>
        <v>Victoria</v>
      </c>
      <c r="I3977" t="str">
        <f>VLOOKUP(Sales_Data17[[#This Row],[Delivery Region Index]],Regions_Table[#All],3,0)</f>
        <v>Bendigo</v>
      </c>
      <c r="J3977">
        <v>50</v>
      </c>
      <c r="K3977">
        <v>7</v>
      </c>
      <c r="L3977" t="str">
        <f>VLOOKUP(Sales_Data17[[#This Row],[Product Description Index]],Products_Data[#All],2,0)</f>
        <v>Dress Shirts</v>
      </c>
      <c r="M3977">
        <v>6</v>
      </c>
      <c r="N3977" s="9">
        <v>204.72222222222223</v>
      </c>
      <c r="O3977" s="9">
        <f>Sales_Data17[[#This Row],[Order Quantity]]*Sales_Data17[[#This Row],[Unit Price]]</f>
        <v>1228.3333333333335</v>
      </c>
      <c r="P3977" s="9">
        <v>169.91944444444442</v>
      </c>
      <c r="Q3977" s="9">
        <f>Sales_Data17[[#This Row],[Line Total]]-(Sales_Data17[[#This Row],[Total Unit Cost]]*Sales_Data17[[#This Row],[Order Quantity]])</f>
        <v>208.81666666666695</v>
      </c>
      <c r="R3977" s="1" t="str">
        <f>TEXT(Sales_Data17[[#This Row],[OrderDate]],"MMM")</f>
        <v>Jun</v>
      </c>
      <c r="S3977" s="1" t="str">
        <f t="shared" si="62"/>
        <v>2014</v>
      </c>
    </row>
    <row r="3978" spans="1:19">
      <c r="A3978" t="s">
        <v>4001</v>
      </c>
      <c r="B3978" s="2">
        <v>41804</v>
      </c>
      <c r="C3978" s="2" t="str">
        <f>VLOOKUP(Sales_Data17[[#This Row],[Customer Name Index]],Customer_Data[#All],2,0)</f>
        <v>Eminence Corp</v>
      </c>
      <c r="D3978">
        <v>18</v>
      </c>
      <c r="E3978" t="s">
        <v>4</v>
      </c>
      <c r="F3978" t="s">
        <v>8168</v>
      </c>
      <c r="G3978" t="s">
        <v>8025</v>
      </c>
      <c r="H3978" t="str">
        <f>VLOOKUP(Sales_Data17[[#This Row],[Delivery Region Index]],Regions_Table[#All],2,0)</f>
        <v>Victoria</v>
      </c>
      <c r="I3978" t="str">
        <f>VLOOKUP(Sales_Data17[[#This Row],[Delivery Region Index]],Regions_Table[#All],3,0)</f>
        <v>Bendigo</v>
      </c>
      <c r="J3978">
        <v>50</v>
      </c>
      <c r="K3978">
        <v>7</v>
      </c>
      <c r="L3978" t="str">
        <f>VLOOKUP(Sales_Data17[[#This Row],[Product Description Index]],Products_Data[#All],2,0)</f>
        <v>Dress Shirts</v>
      </c>
      <c r="M3978">
        <v>6</v>
      </c>
      <c r="N3978" s="9">
        <v>23.822222222222223</v>
      </c>
      <c r="O3978" s="9">
        <f>Sales_Data17[[#This Row],[Order Quantity]]*Sales_Data17[[#This Row],[Unit Price]]</f>
        <v>142.93333333333334</v>
      </c>
      <c r="P3978" s="9">
        <v>10.72</v>
      </c>
      <c r="Q3978" s="9">
        <f>Sales_Data17[[#This Row],[Line Total]]-(Sales_Data17[[#This Row],[Total Unit Cost]]*Sales_Data17[[#This Row],[Order Quantity]])</f>
        <v>78.61333333333333</v>
      </c>
      <c r="R3978" s="1" t="str">
        <f>TEXT(Sales_Data17[[#This Row],[OrderDate]],"MMM")</f>
        <v>Jun</v>
      </c>
      <c r="S3978" s="1" t="str">
        <f t="shared" si="62"/>
        <v>2014</v>
      </c>
    </row>
    <row r="3979" spans="1:19">
      <c r="A3979" t="s">
        <v>4002</v>
      </c>
      <c r="B3979" s="2">
        <v>41804</v>
      </c>
      <c r="C3979" s="2" t="str">
        <f>VLOOKUP(Sales_Data17[[#This Row],[Customer Name Index]],Customer_Data[#All],2,0)</f>
        <v xml:space="preserve">Linde </v>
      </c>
      <c r="D3979">
        <v>14</v>
      </c>
      <c r="E3979" t="s">
        <v>4</v>
      </c>
      <c r="F3979" t="s">
        <v>8168</v>
      </c>
      <c r="G3979" t="s">
        <v>8026</v>
      </c>
      <c r="H3979" t="str">
        <f>VLOOKUP(Sales_Data17[[#This Row],[Delivery Region Index]],Regions_Table[#All],2,0)</f>
        <v>Queensland</v>
      </c>
      <c r="I3979" t="str">
        <f>VLOOKUP(Sales_Data17[[#This Row],[Delivery Region Index]],Regions_Table[#All],3,0)</f>
        <v>Mount Isa</v>
      </c>
      <c r="J3979">
        <v>38</v>
      </c>
      <c r="K3979">
        <v>6</v>
      </c>
      <c r="L3979" t="str">
        <f>VLOOKUP(Sales_Data17[[#This Row],[Product Description Index]],Products_Data[#All],2,0)</f>
        <v>Socks</v>
      </c>
      <c r="M3979">
        <v>1</v>
      </c>
      <c r="N3979" s="9">
        <v>126.55555555555556</v>
      </c>
      <c r="O3979" s="9">
        <f>Sales_Data17[[#This Row],[Order Quantity]]*Sales_Data17[[#This Row],[Unit Price]]</f>
        <v>126.55555555555556</v>
      </c>
      <c r="P3979" s="9">
        <v>55.684444444444445</v>
      </c>
      <c r="Q3979" s="9">
        <f>Sales_Data17[[#This Row],[Line Total]]-(Sales_Data17[[#This Row],[Total Unit Cost]]*Sales_Data17[[#This Row],[Order Quantity]])</f>
        <v>70.871111111111105</v>
      </c>
      <c r="R3979" s="1" t="str">
        <f>TEXT(Sales_Data17[[#This Row],[OrderDate]],"MMM")</f>
        <v>Jun</v>
      </c>
      <c r="S3979" s="1" t="str">
        <f t="shared" si="62"/>
        <v>2014</v>
      </c>
    </row>
    <row r="3980" spans="1:19">
      <c r="A3980" t="s">
        <v>4003</v>
      </c>
      <c r="B3980" s="2">
        <v>41805</v>
      </c>
      <c r="C3980" s="2" t="str">
        <f>VLOOKUP(Sales_Data17[[#This Row],[Customer Name Index]],Customer_Data[#All],2,0)</f>
        <v>Pacific Ltd</v>
      </c>
      <c r="D3980">
        <v>20</v>
      </c>
      <c r="E3980" t="s">
        <v>4</v>
      </c>
      <c r="F3980" t="s">
        <v>8168</v>
      </c>
      <c r="G3980" t="s">
        <v>8028</v>
      </c>
      <c r="H3980" t="str">
        <f>VLOOKUP(Sales_Data17[[#This Row],[Delivery Region Index]],Regions_Table[#All],2,0)</f>
        <v>Victoria</v>
      </c>
      <c r="I3980" t="str">
        <f>VLOOKUP(Sales_Data17[[#This Row],[Delivery Region Index]],Regions_Table[#All],3,0)</f>
        <v>Wangaratta</v>
      </c>
      <c r="J3980">
        <v>56</v>
      </c>
      <c r="K3980">
        <v>8</v>
      </c>
      <c r="L3980" t="str">
        <f>VLOOKUP(Sales_Data17[[#This Row],[Product Description Index]],Products_Data[#All],2,0)</f>
        <v>Shoes</v>
      </c>
      <c r="M3980">
        <v>5</v>
      </c>
      <c r="N3980" s="9">
        <v>78.166666666666671</v>
      </c>
      <c r="O3980" s="9">
        <f>Sales_Data17[[#This Row],[Order Quantity]]*Sales_Data17[[#This Row],[Unit Price]]</f>
        <v>390.83333333333337</v>
      </c>
      <c r="P3980" s="9">
        <v>33.611666666666665</v>
      </c>
      <c r="Q3980" s="9">
        <f>Sales_Data17[[#This Row],[Line Total]]-(Sales_Data17[[#This Row],[Total Unit Cost]]*Sales_Data17[[#This Row],[Order Quantity]])</f>
        <v>222.77500000000003</v>
      </c>
      <c r="R3980" s="1" t="str">
        <f>TEXT(Sales_Data17[[#This Row],[OrderDate]],"MMM")</f>
        <v>Jun</v>
      </c>
      <c r="S3980" s="1" t="str">
        <f t="shared" si="62"/>
        <v>2014</v>
      </c>
    </row>
    <row r="3981" spans="1:19">
      <c r="A3981" t="s">
        <v>4004</v>
      </c>
      <c r="B3981" s="2">
        <v>41805</v>
      </c>
      <c r="C3981" s="2" t="str">
        <f>VLOOKUP(Sales_Data17[[#This Row],[Customer Name Index]],Customer_Data[#All],2,0)</f>
        <v>21st Ltd</v>
      </c>
      <c r="D3981">
        <v>10</v>
      </c>
      <c r="E3981" t="s">
        <v>2</v>
      </c>
      <c r="F3981" t="s">
        <v>8168</v>
      </c>
      <c r="G3981" t="s">
        <v>8027</v>
      </c>
      <c r="H3981" t="str">
        <f>VLOOKUP(Sales_Data17[[#This Row],[Delivery Region Index]],Regions_Table[#All],2,0)</f>
        <v>Queensland</v>
      </c>
      <c r="I3981" t="str">
        <f>VLOOKUP(Sales_Data17[[#This Row],[Delivery Region Index]],Regions_Table[#All],3,0)</f>
        <v>Bundaberg</v>
      </c>
      <c r="J3981">
        <v>27</v>
      </c>
      <c r="K3981">
        <v>4</v>
      </c>
      <c r="L3981" t="str">
        <f>VLOOKUP(Sales_Data17[[#This Row],[Product Description Index]],Products_Data[#All],2,0)</f>
        <v>Jeans</v>
      </c>
      <c r="M3981">
        <v>5</v>
      </c>
      <c r="N3981" s="9">
        <v>690.84444444444443</v>
      </c>
      <c r="O3981" s="9">
        <f>Sales_Data17[[#This Row],[Order Quantity]]*Sales_Data17[[#This Row],[Unit Price]]</f>
        <v>3454.2222222222222</v>
      </c>
      <c r="P3981" s="9">
        <v>310.88</v>
      </c>
      <c r="Q3981" s="9">
        <f>Sales_Data17[[#This Row],[Line Total]]-(Sales_Data17[[#This Row],[Total Unit Cost]]*Sales_Data17[[#This Row],[Order Quantity]])</f>
        <v>1899.8222222222221</v>
      </c>
      <c r="R3981" s="1" t="str">
        <f>TEXT(Sales_Data17[[#This Row],[OrderDate]],"MMM")</f>
        <v>Jun</v>
      </c>
      <c r="S3981" s="1" t="str">
        <f t="shared" si="62"/>
        <v>2014</v>
      </c>
    </row>
    <row r="3982" spans="1:19">
      <c r="A3982" t="s">
        <v>4005</v>
      </c>
      <c r="B3982" s="2">
        <v>41805</v>
      </c>
      <c r="C3982" s="2" t="str">
        <f>VLOOKUP(Sales_Data17[[#This Row],[Customer Name Index]],Customer_Data[#All],2,0)</f>
        <v>Medsep Group</v>
      </c>
      <c r="D3982">
        <v>8</v>
      </c>
      <c r="E3982" t="s">
        <v>3</v>
      </c>
      <c r="F3982" t="s">
        <v>8168</v>
      </c>
      <c r="G3982" t="s">
        <v>8027</v>
      </c>
      <c r="H3982" t="str">
        <f>VLOOKUP(Sales_Data17[[#This Row],[Delivery Region Index]],Regions_Table[#All],2,0)</f>
        <v>New South Wales</v>
      </c>
      <c r="I3982" t="str">
        <f>VLOOKUP(Sales_Data17[[#This Row],[Delivery Region Index]],Regions_Table[#All],3,0)</f>
        <v>Wagga Wagga</v>
      </c>
      <c r="J3982">
        <v>23</v>
      </c>
      <c r="K3982">
        <v>4</v>
      </c>
      <c r="L3982" t="str">
        <f>VLOOKUP(Sales_Data17[[#This Row],[Product Description Index]],Products_Data[#All],2,0)</f>
        <v>Jeans</v>
      </c>
      <c r="M3982">
        <v>9</v>
      </c>
      <c r="N3982" s="9">
        <v>402.74444444444447</v>
      </c>
      <c r="O3982" s="9">
        <f>Sales_Data17[[#This Row],[Order Quantity]]*Sales_Data17[[#This Row],[Unit Price]]</f>
        <v>3624.7000000000003</v>
      </c>
      <c r="P3982" s="9">
        <v>342.33277777777784</v>
      </c>
      <c r="Q3982" s="9">
        <f>Sales_Data17[[#This Row],[Line Total]]-(Sales_Data17[[#This Row],[Total Unit Cost]]*Sales_Data17[[#This Row],[Order Quantity]])</f>
        <v>543.70499999999993</v>
      </c>
      <c r="R3982" s="1" t="str">
        <f>TEXT(Sales_Data17[[#This Row],[OrderDate]],"MMM")</f>
        <v>Jun</v>
      </c>
      <c r="S3982" s="1" t="str">
        <f t="shared" si="62"/>
        <v>2014</v>
      </c>
    </row>
    <row r="3983" spans="1:19">
      <c r="A3983" t="s">
        <v>4006</v>
      </c>
      <c r="B3983" s="2">
        <v>41805</v>
      </c>
      <c r="C3983" s="2" t="str">
        <f>VLOOKUP(Sales_Data17[[#This Row],[Customer Name Index]],Customer_Data[#All],2,0)</f>
        <v>ETUDE Ltd</v>
      </c>
      <c r="D3983">
        <v>4</v>
      </c>
      <c r="E3983" t="s">
        <v>3</v>
      </c>
      <c r="F3983" t="s">
        <v>8168</v>
      </c>
      <c r="G3983" t="s">
        <v>8027</v>
      </c>
      <c r="H3983" t="str">
        <f>VLOOKUP(Sales_Data17[[#This Row],[Delivery Region Index]],Regions_Table[#All],2,0)</f>
        <v>New South Wales</v>
      </c>
      <c r="I3983" t="str">
        <f>VLOOKUP(Sales_Data17[[#This Row],[Delivery Region Index]],Regions_Table[#All],3,0)</f>
        <v>Gosford</v>
      </c>
      <c r="J3983">
        <v>9</v>
      </c>
      <c r="K3983">
        <v>2</v>
      </c>
      <c r="L3983" t="str">
        <f>VLOOKUP(Sales_Data17[[#This Row],[Product Description Index]],Products_Data[#All],2,0)</f>
        <v>Pants</v>
      </c>
      <c r="M3983">
        <v>6</v>
      </c>
      <c r="N3983" s="9">
        <v>191.32222222222222</v>
      </c>
      <c r="O3983" s="9">
        <f>Sales_Data17[[#This Row],[Order Quantity]]*Sales_Data17[[#This Row],[Unit Price]]</f>
        <v>1147.9333333333334</v>
      </c>
      <c r="P3983" s="9">
        <v>133.92555555555555</v>
      </c>
      <c r="Q3983" s="9">
        <f>Sales_Data17[[#This Row],[Line Total]]-(Sales_Data17[[#This Row],[Total Unit Cost]]*Sales_Data17[[#This Row],[Order Quantity]])</f>
        <v>344.38000000000011</v>
      </c>
      <c r="R3983" s="1" t="str">
        <f>TEXT(Sales_Data17[[#This Row],[OrderDate]],"MMM")</f>
        <v>Jun</v>
      </c>
      <c r="S3983" s="1" t="str">
        <f t="shared" si="62"/>
        <v>2014</v>
      </c>
    </row>
    <row r="3984" spans="1:19">
      <c r="A3984" t="s">
        <v>4007</v>
      </c>
      <c r="B3984" s="2">
        <v>41806</v>
      </c>
      <c r="C3984" s="2" t="str">
        <f>VLOOKUP(Sales_Data17[[#This Row],[Customer Name Index]],Customer_Data[#All],2,0)</f>
        <v>Medsep Group</v>
      </c>
      <c r="D3984">
        <v>8</v>
      </c>
      <c r="E3984" t="s">
        <v>4</v>
      </c>
      <c r="F3984" t="s">
        <v>8168</v>
      </c>
      <c r="G3984" t="s">
        <v>8027</v>
      </c>
      <c r="H3984" t="str">
        <f>VLOOKUP(Sales_Data17[[#This Row],[Delivery Region Index]],Regions_Table[#All],2,0)</f>
        <v>New South Wales</v>
      </c>
      <c r="I3984" t="str">
        <f>VLOOKUP(Sales_Data17[[#This Row],[Delivery Region Index]],Regions_Table[#All],3,0)</f>
        <v>Wollongong</v>
      </c>
      <c r="J3984">
        <v>24</v>
      </c>
      <c r="K3984">
        <v>4</v>
      </c>
      <c r="L3984" t="str">
        <f>VLOOKUP(Sales_Data17[[#This Row],[Product Description Index]],Products_Data[#All],2,0)</f>
        <v>Jeans</v>
      </c>
      <c r="M3984">
        <v>7</v>
      </c>
      <c r="N3984" s="9">
        <v>203.23333333333335</v>
      </c>
      <c r="O3984" s="9">
        <f>Sales_Data17[[#This Row],[Order Quantity]]*Sales_Data17[[#This Row],[Unit Price]]</f>
        <v>1422.6333333333334</v>
      </c>
      <c r="P3984" s="9">
        <v>97.552000000000007</v>
      </c>
      <c r="Q3984" s="9">
        <f>Sales_Data17[[#This Row],[Line Total]]-(Sales_Data17[[#This Row],[Total Unit Cost]]*Sales_Data17[[#This Row],[Order Quantity]])</f>
        <v>739.76933333333341</v>
      </c>
      <c r="R3984" s="1" t="str">
        <f>TEXT(Sales_Data17[[#This Row],[OrderDate]],"MMM")</f>
        <v>Jun</v>
      </c>
      <c r="S3984" s="1" t="str">
        <f t="shared" si="62"/>
        <v>2014</v>
      </c>
    </row>
    <row r="3985" spans="1:19">
      <c r="A3985" t="s">
        <v>4008</v>
      </c>
      <c r="B3985" s="2">
        <v>41806</v>
      </c>
      <c r="C3985" s="2" t="str">
        <f>VLOOKUP(Sales_Data17[[#This Row],[Customer Name Index]],Customer_Data[#All],2,0)</f>
        <v>Apollo Ltd</v>
      </c>
      <c r="D3985">
        <v>11</v>
      </c>
      <c r="E3985" t="s">
        <v>2</v>
      </c>
      <c r="F3985" t="s">
        <v>8168</v>
      </c>
      <c r="G3985" t="s">
        <v>8026</v>
      </c>
      <c r="H3985" t="str">
        <f>VLOOKUP(Sales_Data17[[#This Row],[Delivery Region Index]],Regions_Table[#All],2,0)</f>
        <v>Queensland</v>
      </c>
      <c r="I3985" t="str">
        <f>VLOOKUP(Sales_Data17[[#This Row],[Delivery Region Index]],Regions_Table[#All],3,0)</f>
        <v>Gympie</v>
      </c>
      <c r="J3985">
        <v>32</v>
      </c>
      <c r="K3985">
        <v>5</v>
      </c>
      <c r="L3985" t="str">
        <f>VLOOKUP(Sales_Data17[[#This Row],[Product Description Index]],Products_Data[#All],2,0)</f>
        <v>Hats</v>
      </c>
      <c r="M3985">
        <v>1</v>
      </c>
      <c r="N3985" s="9">
        <v>678.93333333333339</v>
      </c>
      <c r="O3985" s="9">
        <f>Sales_Data17[[#This Row],[Order Quantity]]*Sales_Data17[[#This Row],[Unit Price]]</f>
        <v>678.93333333333339</v>
      </c>
      <c r="P3985" s="9">
        <v>515.98933333333343</v>
      </c>
      <c r="Q3985" s="9">
        <f>Sales_Data17[[#This Row],[Line Total]]-(Sales_Data17[[#This Row],[Total Unit Cost]]*Sales_Data17[[#This Row],[Order Quantity]])</f>
        <v>162.94399999999996</v>
      </c>
      <c r="R3985" s="1" t="str">
        <f>TEXT(Sales_Data17[[#This Row],[OrderDate]],"MMM")</f>
        <v>Jun</v>
      </c>
      <c r="S3985" s="1" t="str">
        <f t="shared" si="62"/>
        <v>2014</v>
      </c>
    </row>
    <row r="3986" spans="1:19">
      <c r="A3986" t="s">
        <v>4009</v>
      </c>
      <c r="B3986" s="2">
        <v>41806</v>
      </c>
      <c r="C3986" s="2" t="str">
        <f>VLOOKUP(Sales_Data17[[#This Row],[Customer Name Index]],Customer_Data[#All],2,0)</f>
        <v>Procter Corp</v>
      </c>
      <c r="D3986">
        <v>5</v>
      </c>
      <c r="E3986" t="s">
        <v>4</v>
      </c>
      <c r="F3986" t="s">
        <v>8168</v>
      </c>
      <c r="G3986" t="s">
        <v>8027</v>
      </c>
      <c r="H3986" t="str">
        <f>VLOOKUP(Sales_Data17[[#This Row],[Delivery Region Index]],Regions_Table[#All],2,0)</f>
        <v>New South Wales</v>
      </c>
      <c r="I3986" t="str">
        <f>VLOOKUP(Sales_Data17[[#This Row],[Delivery Region Index]],Regions_Table[#All],3,0)</f>
        <v>Lake Macquarie</v>
      </c>
      <c r="J3986">
        <v>13</v>
      </c>
      <c r="K3986">
        <v>2</v>
      </c>
      <c r="L3986" t="str">
        <f>VLOOKUP(Sales_Data17[[#This Row],[Product Description Index]],Products_Data[#All],2,0)</f>
        <v>Pants</v>
      </c>
      <c r="M3986">
        <v>7</v>
      </c>
      <c r="N3986" s="9">
        <v>431.77777777777777</v>
      </c>
      <c r="O3986" s="9">
        <f>Sales_Data17[[#This Row],[Order Quantity]]*Sales_Data17[[#This Row],[Unit Price]]</f>
        <v>3022.4444444444443</v>
      </c>
      <c r="P3986" s="9">
        <v>237.47777777777779</v>
      </c>
      <c r="Q3986" s="9">
        <f>Sales_Data17[[#This Row],[Line Total]]-(Sales_Data17[[#This Row],[Total Unit Cost]]*Sales_Data17[[#This Row],[Order Quantity]])</f>
        <v>1360.1</v>
      </c>
      <c r="R3986" s="1" t="str">
        <f>TEXT(Sales_Data17[[#This Row],[OrderDate]],"MMM")</f>
        <v>Jun</v>
      </c>
      <c r="S3986" s="1" t="str">
        <f t="shared" si="62"/>
        <v>2014</v>
      </c>
    </row>
    <row r="3987" spans="1:19">
      <c r="A3987" t="s">
        <v>4010</v>
      </c>
      <c r="B3987" s="2">
        <v>41806</v>
      </c>
      <c r="C3987" s="2" t="str">
        <f>VLOOKUP(Sales_Data17[[#This Row],[Customer Name Index]],Customer_Data[#All],2,0)</f>
        <v>Eminence Corp</v>
      </c>
      <c r="D3987">
        <v>18</v>
      </c>
      <c r="E3987" t="s">
        <v>4</v>
      </c>
      <c r="F3987" t="s">
        <v>8168</v>
      </c>
      <c r="G3987" t="s">
        <v>8025</v>
      </c>
      <c r="H3987" t="str">
        <f>VLOOKUP(Sales_Data17[[#This Row],[Delivery Region Index]],Regions_Table[#All],2,0)</f>
        <v>Victoria</v>
      </c>
      <c r="I3987" t="str">
        <f>VLOOKUP(Sales_Data17[[#This Row],[Delivery Region Index]],Regions_Table[#All],3,0)</f>
        <v>Latrobe City</v>
      </c>
      <c r="J3987">
        <v>52</v>
      </c>
      <c r="K3987">
        <v>8</v>
      </c>
      <c r="L3987" t="str">
        <f>VLOOKUP(Sales_Data17[[#This Row],[Product Description Index]],Products_Data[#All],2,0)</f>
        <v>Shoes</v>
      </c>
      <c r="M3987">
        <v>7</v>
      </c>
      <c r="N3987" s="9">
        <v>562.05555555555554</v>
      </c>
      <c r="O3987" s="9">
        <f>Sales_Data17[[#This Row],[Order Quantity]]*Sales_Data17[[#This Row],[Unit Price]]</f>
        <v>3934.3888888888887</v>
      </c>
      <c r="P3987" s="9">
        <v>415.92111111111109</v>
      </c>
      <c r="Q3987" s="9">
        <f>Sales_Data17[[#This Row],[Line Total]]-(Sales_Data17[[#This Row],[Total Unit Cost]]*Sales_Data17[[#This Row],[Order Quantity]])</f>
        <v>1022.9411111111112</v>
      </c>
      <c r="R3987" s="1" t="str">
        <f>TEXT(Sales_Data17[[#This Row],[OrderDate]],"MMM")</f>
        <v>Jun</v>
      </c>
      <c r="S3987" s="1" t="str">
        <f t="shared" si="62"/>
        <v>2014</v>
      </c>
    </row>
    <row r="3988" spans="1:19">
      <c r="A3988" t="s">
        <v>4011</v>
      </c>
      <c r="B3988" s="2">
        <v>41806</v>
      </c>
      <c r="C3988" s="2" t="str">
        <f>VLOOKUP(Sales_Data17[[#This Row],[Customer Name Index]],Customer_Data[#All],2,0)</f>
        <v>Pacific Ltd</v>
      </c>
      <c r="D3988">
        <v>20</v>
      </c>
      <c r="E3988" t="s">
        <v>3</v>
      </c>
      <c r="F3988" t="s">
        <v>8168</v>
      </c>
      <c r="G3988" t="s">
        <v>8028</v>
      </c>
      <c r="H3988" t="str">
        <f>VLOOKUP(Sales_Data17[[#This Row],[Delivery Region Index]],Regions_Table[#All],2,0)</f>
        <v>Victoria</v>
      </c>
      <c r="I3988" t="str">
        <f>VLOOKUP(Sales_Data17[[#This Row],[Delivery Region Index]],Regions_Table[#All],3,0)</f>
        <v>Wangaratta</v>
      </c>
      <c r="J3988">
        <v>56</v>
      </c>
      <c r="K3988">
        <v>8</v>
      </c>
      <c r="L3988" t="str">
        <f>VLOOKUP(Sales_Data17[[#This Row],[Product Description Index]],Products_Data[#All],2,0)</f>
        <v>Shoes</v>
      </c>
      <c r="M3988">
        <v>4</v>
      </c>
      <c r="N3988" s="9">
        <v>121.34444444444446</v>
      </c>
      <c r="O3988" s="9">
        <f>Sales_Data17[[#This Row],[Order Quantity]]*Sales_Data17[[#This Row],[Unit Price]]</f>
        <v>485.37777777777785</v>
      </c>
      <c r="P3988" s="9">
        <v>86.154555555555561</v>
      </c>
      <c r="Q3988" s="9">
        <f>Sales_Data17[[#This Row],[Line Total]]-(Sales_Data17[[#This Row],[Total Unit Cost]]*Sales_Data17[[#This Row],[Order Quantity]])</f>
        <v>140.75955555555561</v>
      </c>
      <c r="R3988" s="1" t="str">
        <f>TEXT(Sales_Data17[[#This Row],[OrderDate]],"MMM")</f>
        <v>Jun</v>
      </c>
      <c r="S3988" s="1" t="str">
        <f t="shared" si="62"/>
        <v>2014</v>
      </c>
    </row>
    <row r="3989" spans="1:19">
      <c r="A3989" t="s">
        <v>4012</v>
      </c>
      <c r="B3989" s="2">
        <v>41806</v>
      </c>
      <c r="C3989" s="2" t="str">
        <f>VLOOKUP(Sales_Data17[[#This Row],[Customer Name Index]],Customer_Data[#All],2,0)</f>
        <v>Eminence Corp</v>
      </c>
      <c r="D3989">
        <v>18</v>
      </c>
      <c r="E3989" t="s">
        <v>4</v>
      </c>
      <c r="F3989" t="s">
        <v>8168</v>
      </c>
      <c r="G3989" t="s">
        <v>8025</v>
      </c>
      <c r="H3989" t="str">
        <f>VLOOKUP(Sales_Data17[[#This Row],[Delivery Region Index]],Regions_Table[#All],2,0)</f>
        <v>Victoria</v>
      </c>
      <c r="I3989" t="str">
        <f>VLOOKUP(Sales_Data17[[#This Row],[Delivery Region Index]],Regions_Table[#All],3,0)</f>
        <v>Geelong</v>
      </c>
      <c r="J3989">
        <v>51</v>
      </c>
      <c r="K3989">
        <v>7</v>
      </c>
      <c r="L3989" t="str">
        <f>VLOOKUP(Sales_Data17[[#This Row],[Product Description Index]],Products_Data[#All],2,0)</f>
        <v>Dress Shirts</v>
      </c>
      <c r="M3989">
        <v>9</v>
      </c>
      <c r="N3989" s="9">
        <v>216.63333333333333</v>
      </c>
      <c r="O3989" s="9">
        <f>Sales_Data17[[#This Row],[Order Quantity]]*Sales_Data17[[#This Row],[Unit Price]]</f>
        <v>1949.6999999999998</v>
      </c>
      <c r="P3989" s="9">
        <v>99.651333333333341</v>
      </c>
      <c r="Q3989" s="9">
        <f>Sales_Data17[[#This Row],[Line Total]]-(Sales_Data17[[#This Row],[Total Unit Cost]]*Sales_Data17[[#This Row],[Order Quantity]])</f>
        <v>1052.8379999999997</v>
      </c>
      <c r="R3989" s="1" t="str">
        <f>TEXT(Sales_Data17[[#This Row],[OrderDate]],"MMM")</f>
        <v>Jun</v>
      </c>
      <c r="S3989" s="1" t="str">
        <f t="shared" si="62"/>
        <v>2014</v>
      </c>
    </row>
    <row r="3990" spans="1:19">
      <c r="A3990" t="s">
        <v>4013</v>
      </c>
      <c r="B3990" s="2">
        <v>41806</v>
      </c>
      <c r="C3990" s="2" t="str">
        <f>VLOOKUP(Sales_Data17[[#This Row],[Customer Name Index]],Customer_Data[#All],2,0)</f>
        <v>21st Ltd</v>
      </c>
      <c r="D3990">
        <v>10</v>
      </c>
      <c r="E3990" t="s">
        <v>4</v>
      </c>
      <c r="F3990" t="s">
        <v>8168</v>
      </c>
      <c r="G3990" t="s">
        <v>8027</v>
      </c>
      <c r="H3990" t="str">
        <f>VLOOKUP(Sales_Data17[[#This Row],[Delivery Region Index]],Regions_Table[#All],2,0)</f>
        <v>Queensland</v>
      </c>
      <c r="I3990" t="str">
        <f>VLOOKUP(Sales_Data17[[#This Row],[Delivery Region Index]],Regions_Table[#All],3,0)</f>
        <v>Bundaberg</v>
      </c>
      <c r="J3990">
        <v>27</v>
      </c>
      <c r="K3990">
        <v>4</v>
      </c>
      <c r="L3990" t="str">
        <f>VLOOKUP(Sales_Data17[[#This Row],[Product Description Index]],Products_Data[#All],2,0)</f>
        <v>Jeans</v>
      </c>
      <c r="M3990">
        <v>9</v>
      </c>
      <c r="N3990" s="9">
        <v>431.77777777777777</v>
      </c>
      <c r="O3990" s="9">
        <f>Sales_Data17[[#This Row],[Order Quantity]]*Sales_Data17[[#This Row],[Unit Price]]</f>
        <v>3886</v>
      </c>
      <c r="P3990" s="9">
        <v>358.37555555555554</v>
      </c>
      <c r="Q3990" s="9">
        <f>Sales_Data17[[#This Row],[Line Total]]-(Sales_Data17[[#This Row],[Total Unit Cost]]*Sales_Data17[[#This Row],[Order Quantity]])</f>
        <v>660.62000000000035</v>
      </c>
      <c r="R3990" s="1" t="str">
        <f>TEXT(Sales_Data17[[#This Row],[OrderDate]],"MMM")</f>
        <v>Jun</v>
      </c>
      <c r="S3990" s="1" t="str">
        <f t="shared" si="62"/>
        <v>2014</v>
      </c>
    </row>
    <row r="3991" spans="1:19">
      <c r="A3991" t="s">
        <v>4014</v>
      </c>
      <c r="B3991" s="2">
        <v>41806</v>
      </c>
      <c r="C3991" s="2" t="str">
        <f>VLOOKUP(Sales_Data17[[#This Row],[Customer Name Index]],Customer_Data[#All],2,0)</f>
        <v xml:space="preserve">Linde </v>
      </c>
      <c r="D3991">
        <v>14</v>
      </c>
      <c r="E3991" t="s">
        <v>2</v>
      </c>
      <c r="F3991" t="s">
        <v>8168</v>
      </c>
      <c r="G3991" t="s">
        <v>8026</v>
      </c>
      <c r="H3991" t="str">
        <f>VLOOKUP(Sales_Data17[[#This Row],[Delivery Region Index]],Regions_Table[#All],2,0)</f>
        <v>Queensland</v>
      </c>
      <c r="I3991" t="str">
        <f>VLOOKUP(Sales_Data17[[#This Row],[Delivery Region Index]],Regions_Table[#All],3,0)</f>
        <v>Rockhampton</v>
      </c>
      <c r="J3991">
        <v>41</v>
      </c>
      <c r="K3991">
        <v>6</v>
      </c>
      <c r="L3991" t="str">
        <f>VLOOKUP(Sales_Data17[[#This Row],[Product Description Index]],Products_Data[#All],2,0)</f>
        <v>Socks</v>
      </c>
      <c r="M3991">
        <v>9</v>
      </c>
      <c r="N3991" s="9">
        <v>375.20000000000005</v>
      </c>
      <c r="O3991" s="9">
        <f>Sales_Data17[[#This Row],[Order Quantity]]*Sales_Data17[[#This Row],[Unit Price]]</f>
        <v>3376.8</v>
      </c>
      <c r="P3991" s="9">
        <v>172.59200000000001</v>
      </c>
      <c r="Q3991" s="9">
        <f>Sales_Data17[[#This Row],[Line Total]]-(Sales_Data17[[#This Row],[Total Unit Cost]]*Sales_Data17[[#This Row],[Order Quantity]])</f>
        <v>1823.472</v>
      </c>
      <c r="R3991" s="1" t="str">
        <f>TEXT(Sales_Data17[[#This Row],[OrderDate]],"MMM")</f>
        <v>Jun</v>
      </c>
      <c r="S3991" s="1" t="str">
        <f t="shared" si="62"/>
        <v>2014</v>
      </c>
    </row>
    <row r="3992" spans="1:19">
      <c r="A3992" t="s">
        <v>4015</v>
      </c>
      <c r="B3992" s="2">
        <v>41807</v>
      </c>
      <c r="C3992" s="2" t="str">
        <f>VLOOKUP(Sales_Data17[[#This Row],[Customer Name Index]],Customer_Data[#All],2,0)</f>
        <v>Elorac, Corp</v>
      </c>
      <c r="D3992">
        <v>3</v>
      </c>
      <c r="E3992" t="s">
        <v>4</v>
      </c>
      <c r="F3992" t="s">
        <v>8168</v>
      </c>
      <c r="G3992" t="s">
        <v>8027</v>
      </c>
      <c r="H3992" t="str">
        <f>VLOOKUP(Sales_Data17[[#This Row],[Delivery Region Index]],Regions_Table[#All],2,0)</f>
        <v>New South Wales</v>
      </c>
      <c r="I3992" t="str">
        <f>VLOOKUP(Sales_Data17[[#This Row],[Delivery Region Index]],Regions_Table[#All],3,0)</f>
        <v>Dubbo</v>
      </c>
      <c r="J3992">
        <v>8</v>
      </c>
      <c r="K3992">
        <v>2</v>
      </c>
      <c r="L3992" t="str">
        <f>VLOOKUP(Sales_Data17[[#This Row],[Product Description Index]],Products_Data[#All],2,0)</f>
        <v>Pants</v>
      </c>
      <c r="M3992">
        <v>3</v>
      </c>
      <c r="N3992" s="9">
        <v>20.100000000000001</v>
      </c>
      <c r="O3992" s="9">
        <f>Sales_Data17[[#This Row],[Order Quantity]]*Sales_Data17[[#This Row],[Unit Price]]</f>
        <v>60.300000000000004</v>
      </c>
      <c r="P3992" s="9">
        <v>9.6479999999999997</v>
      </c>
      <c r="Q3992" s="9">
        <f>Sales_Data17[[#This Row],[Line Total]]-(Sales_Data17[[#This Row],[Total Unit Cost]]*Sales_Data17[[#This Row],[Order Quantity]])</f>
        <v>31.356000000000005</v>
      </c>
      <c r="R3992" s="1" t="str">
        <f>TEXT(Sales_Data17[[#This Row],[OrderDate]],"MMM")</f>
        <v>Jun</v>
      </c>
      <c r="S3992" s="1" t="str">
        <f t="shared" si="62"/>
        <v>2014</v>
      </c>
    </row>
    <row r="3993" spans="1:19">
      <c r="A3993" t="s">
        <v>4016</v>
      </c>
      <c r="B3993" s="2">
        <v>41807</v>
      </c>
      <c r="C3993" s="2" t="str">
        <f>VLOOKUP(Sales_Data17[[#This Row],[Customer Name Index]],Customer_Data[#All],2,0)</f>
        <v>3LAB, Ltd</v>
      </c>
      <c r="D3993">
        <v>16</v>
      </c>
      <c r="E3993" t="s">
        <v>4</v>
      </c>
      <c r="F3993" t="s">
        <v>8168</v>
      </c>
      <c r="G3993" t="s">
        <v>8025</v>
      </c>
      <c r="H3993" t="str">
        <f>VLOOKUP(Sales_Data17[[#This Row],[Delivery Region Index]],Regions_Table[#All],2,0)</f>
        <v>Queensland</v>
      </c>
      <c r="I3993" t="str">
        <f>VLOOKUP(Sales_Data17[[#This Row],[Delivery Region Index]],Regions_Table[#All],3,0)</f>
        <v>Townsville</v>
      </c>
      <c r="J3993">
        <v>45</v>
      </c>
      <c r="K3993">
        <v>7</v>
      </c>
      <c r="L3993" t="str">
        <f>VLOOKUP(Sales_Data17[[#This Row],[Product Description Index]],Products_Data[#All],2,0)</f>
        <v>Dress Shirts</v>
      </c>
      <c r="M3993">
        <v>4</v>
      </c>
      <c r="N3993" s="9">
        <v>27.544444444444444</v>
      </c>
      <c r="O3993" s="9">
        <f>Sales_Data17[[#This Row],[Order Quantity]]*Sales_Data17[[#This Row],[Unit Price]]</f>
        <v>110.17777777777778</v>
      </c>
      <c r="P3993" s="9">
        <v>22.861888888888888</v>
      </c>
      <c r="Q3993" s="9">
        <f>Sales_Data17[[#This Row],[Line Total]]-(Sales_Data17[[#This Row],[Total Unit Cost]]*Sales_Data17[[#This Row],[Order Quantity]])</f>
        <v>18.730222222222224</v>
      </c>
      <c r="R3993" s="1" t="str">
        <f>TEXT(Sales_Data17[[#This Row],[OrderDate]],"MMM")</f>
        <v>Jun</v>
      </c>
      <c r="S3993" s="1" t="str">
        <f t="shared" si="62"/>
        <v>2014</v>
      </c>
    </row>
    <row r="3994" spans="1:19">
      <c r="A3994" t="s">
        <v>4017</v>
      </c>
      <c r="B3994" s="2">
        <v>41807</v>
      </c>
      <c r="C3994" s="2" t="str">
        <f>VLOOKUP(Sales_Data17[[#This Row],[Customer Name Index]],Customer_Data[#All],2,0)</f>
        <v>Rochester Ltd</v>
      </c>
      <c r="D3994">
        <v>15</v>
      </c>
      <c r="E3994" t="s">
        <v>2</v>
      </c>
      <c r="F3994" t="s">
        <v>8168</v>
      </c>
      <c r="G3994" t="s">
        <v>8025</v>
      </c>
      <c r="H3994" t="str">
        <f>VLOOKUP(Sales_Data17[[#This Row],[Delivery Region Index]],Regions_Table[#All],2,0)</f>
        <v>Queensland</v>
      </c>
      <c r="I3994" t="str">
        <f>VLOOKUP(Sales_Data17[[#This Row],[Delivery Region Index]],Regions_Table[#All],3,0)</f>
        <v>Toowoomba</v>
      </c>
      <c r="J3994">
        <v>44</v>
      </c>
      <c r="K3994">
        <v>6</v>
      </c>
      <c r="L3994" t="str">
        <f>VLOOKUP(Sales_Data17[[#This Row],[Product Description Index]],Products_Data[#All],2,0)</f>
        <v>Socks</v>
      </c>
      <c r="M3994">
        <v>1</v>
      </c>
      <c r="N3994" s="9">
        <v>348.4</v>
      </c>
      <c r="O3994" s="9">
        <f>Sales_Data17[[#This Row],[Order Quantity]]*Sales_Data17[[#This Row],[Unit Price]]</f>
        <v>348.4</v>
      </c>
      <c r="P3994" s="9">
        <v>278.72000000000003</v>
      </c>
      <c r="Q3994" s="9">
        <f>Sales_Data17[[#This Row],[Line Total]]-(Sales_Data17[[#This Row],[Total Unit Cost]]*Sales_Data17[[#This Row],[Order Quantity]])</f>
        <v>69.67999999999995</v>
      </c>
      <c r="R3994" s="1" t="str">
        <f>TEXT(Sales_Data17[[#This Row],[OrderDate]],"MMM")</f>
        <v>Jun</v>
      </c>
      <c r="S3994" s="1" t="str">
        <f t="shared" si="62"/>
        <v>2014</v>
      </c>
    </row>
    <row r="3995" spans="1:19">
      <c r="A3995" t="s">
        <v>4018</v>
      </c>
      <c r="B3995" s="2">
        <v>41807</v>
      </c>
      <c r="C3995" s="2" t="str">
        <f>VLOOKUP(Sales_Data17[[#This Row],[Customer Name Index]],Customer_Data[#All],2,0)</f>
        <v xml:space="preserve">WakeFern </v>
      </c>
      <c r="D3995">
        <v>2</v>
      </c>
      <c r="E3995" t="s">
        <v>2</v>
      </c>
      <c r="F3995" t="s">
        <v>8168</v>
      </c>
      <c r="G3995" t="s">
        <v>8027</v>
      </c>
      <c r="H3995" t="str">
        <f>VLOOKUP(Sales_Data17[[#This Row],[Delivery Region Index]],Regions_Table[#All],2,0)</f>
        <v>New South Wales</v>
      </c>
      <c r="I3995" t="str">
        <f>VLOOKUP(Sales_Data17[[#This Row],[Delivery Region Index]],Regions_Table[#All],3,0)</f>
        <v>Bathurst</v>
      </c>
      <c r="J3995">
        <v>4</v>
      </c>
      <c r="K3995">
        <v>1</v>
      </c>
      <c r="L3995" t="str">
        <f>VLOOKUP(Sales_Data17[[#This Row],[Product Description Index]],Products_Data[#All],2,0)</f>
        <v>Shirts</v>
      </c>
      <c r="M3995">
        <v>1</v>
      </c>
      <c r="N3995" s="9">
        <v>276.18888888888893</v>
      </c>
      <c r="O3995" s="9">
        <f>Sales_Data17[[#This Row],[Order Quantity]]*Sales_Data17[[#This Row],[Unit Price]]</f>
        <v>276.18888888888893</v>
      </c>
      <c r="P3995" s="9">
        <v>193.33222222222221</v>
      </c>
      <c r="Q3995" s="9">
        <f>Sales_Data17[[#This Row],[Line Total]]-(Sales_Data17[[#This Row],[Total Unit Cost]]*Sales_Data17[[#This Row],[Order Quantity]])</f>
        <v>82.856666666666712</v>
      </c>
      <c r="R3995" s="1" t="str">
        <f>TEXT(Sales_Data17[[#This Row],[OrderDate]],"MMM")</f>
        <v>Jun</v>
      </c>
      <c r="S3995" s="1" t="str">
        <f t="shared" si="62"/>
        <v>2014</v>
      </c>
    </row>
    <row r="3996" spans="1:19">
      <c r="A3996" t="s">
        <v>4019</v>
      </c>
      <c r="B3996" s="2">
        <v>41808</v>
      </c>
      <c r="C3996" s="2" t="str">
        <f>VLOOKUP(Sales_Data17[[#This Row],[Customer Name Index]],Customer_Data[#All],2,0)</f>
        <v xml:space="preserve">Medline </v>
      </c>
      <c r="D3996">
        <v>12</v>
      </c>
      <c r="E3996" t="s">
        <v>4</v>
      </c>
      <c r="F3996" t="s">
        <v>8168</v>
      </c>
      <c r="G3996" t="s">
        <v>8026</v>
      </c>
      <c r="H3996" t="str">
        <f>VLOOKUP(Sales_Data17[[#This Row],[Delivery Region Index]],Regions_Table[#All],2,0)</f>
        <v>Queensland</v>
      </c>
      <c r="I3996" t="str">
        <f>VLOOKUP(Sales_Data17[[#This Row],[Delivery Region Index]],Regions_Table[#All],3,0)</f>
        <v>Hervey Bay</v>
      </c>
      <c r="J3996">
        <v>33</v>
      </c>
      <c r="K3996">
        <v>5</v>
      </c>
      <c r="L3996" t="str">
        <f>VLOOKUP(Sales_Data17[[#This Row],[Product Description Index]],Products_Data[#All],2,0)</f>
        <v>Hats</v>
      </c>
      <c r="M3996">
        <v>7</v>
      </c>
      <c r="N3996" s="9">
        <v>445.92222222222222</v>
      </c>
      <c r="O3996" s="9">
        <f>Sales_Data17[[#This Row],[Order Quantity]]*Sales_Data17[[#This Row],[Unit Price]]</f>
        <v>3121.4555555555553</v>
      </c>
      <c r="P3996" s="9">
        <v>356.73777777777781</v>
      </c>
      <c r="Q3996" s="9">
        <f>Sales_Data17[[#This Row],[Line Total]]-(Sales_Data17[[#This Row],[Total Unit Cost]]*Sales_Data17[[#This Row],[Order Quantity]])</f>
        <v>624.29111111111069</v>
      </c>
      <c r="R3996" s="1" t="str">
        <f>TEXT(Sales_Data17[[#This Row],[OrderDate]],"MMM")</f>
        <v>Jun</v>
      </c>
      <c r="S3996" s="1" t="str">
        <f t="shared" si="62"/>
        <v>2014</v>
      </c>
    </row>
    <row r="3997" spans="1:19">
      <c r="A3997" t="s">
        <v>4020</v>
      </c>
      <c r="B3997" s="2">
        <v>41808</v>
      </c>
      <c r="C3997" s="2" t="str">
        <f>VLOOKUP(Sales_Data17[[#This Row],[Customer Name Index]],Customer_Data[#All],2,0)</f>
        <v xml:space="preserve">WakeFern </v>
      </c>
      <c r="D3997">
        <v>2</v>
      </c>
      <c r="E3997" t="s">
        <v>4</v>
      </c>
      <c r="F3997" t="s">
        <v>8168</v>
      </c>
      <c r="G3997" t="s">
        <v>8027</v>
      </c>
      <c r="H3997" t="str">
        <f>VLOOKUP(Sales_Data17[[#This Row],[Delivery Region Index]],Regions_Table[#All],2,0)</f>
        <v>New South Wales</v>
      </c>
      <c r="I3997" t="str">
        <f>VLOOKUP(Sales_Data17[[#This Row],[Delivery Region Index]],Regions_Table[#All],3,0)</f>
        <v>Cessnock</v>
      </c>
      <c r="J3997">
        <v>6</v>
      </c>
      <c r="K3997">
        <v>1</v>
      </c>
      <c r="L3997" t="str">
        <f>VLOOKUP(Sales_Data17[[#This Row],[Product Description Index]],Products_Data[#All],2,0)</f>
        <v>Shirts</v>
      </c>
      <c r="M3997">
        <v>6</v>
      </c>
      <c r="N3997" s="9">
        <v>705.73333333333335</v>
      </c>
      <c r="O3997" s="9">
        <f>Sales_Data17[[#This Row],[Order Quantity]]*Sales_Data17[[#This Row],[Unit Price]]</f>
        <v>4234.3999999999996</v>
      </c>
      <c r="P3997" s="9">
        <v>338.75200000000001</v>
      </c>
      <c r="Q3997" s="9">
        <f>Sales_Data17[[#This Row],[Line Total]]-(Sales_Data17[[#This Row],[Total Unit Cost]]*Sales_Data17[[#This Row],[Order Quantity]])</f>
        <v>2201.8879999999995</v>
      </c>
      <c r="R3997" s="1" t="str">
        <f>TEXT(Sales_Data17[[#This Row],[OrderDate]],"MMM")</f>
        <v>Jun</v>
      </c>
      <c r="S3997" s="1" t="str">
        <f t="shared" si="62"/>
        <v>2014</v>
      </c>
    </row>
    <row r="3998" spans="1:19">
      <c r="A3998" t="s">
        <v>4021</v>
      </c>
      <c r="B3998" s="2">
        <v>41808</v>
      </c>
      <c r="C3998" s="2" t="str">
        <f>VLOOKUP(Sales_Data17[[#This Row],[Customer Name Index]],Customer_Data[#All],2,0)</f>
        <v>Elorac, Corp</v>
      </c>
      <c r="D3998">
        <v>3</v>
      </c>
      <c r="E3998" t="s">
        <v>4</v>
      </c>
      <c r="F3998" t="s">
        <v>8168</v>
      </c>
      <c r="G3998" t="s">
        <v>8027</v>
      </c>
      <c r="H3998" t="str">
        <f>VLOOKUP(Sales_Data17[[#This Row],[Delivery Region Index]],Regions_Table[#All],2,0)</f>
        <v>New South Wales</v>
      </c>
      <c r="I3998" t="str">
        <f>VLOOKUP(Sales_Data17[[#This Row],[Delivery Region Index]],Regions_Table[#All],3,0)</f>
        <v>Coffs Harbour</v>
      </c>
      <c r="J3998">
        <v>7</v>
      </c>
      <c r="K3998">
        <v>1</v>
      </c>
      <c r="L3998" t="str">
        <f>VLOOKUP(Sales_Data17[[#This Row],[Product Description Index]],Products_Data[#All],2,0)</f>
        <v>Shirts</v>
      </c>
      <c r="M3998">
        <v>5</v>
      </c>
      <c r="N3998" s="9">
        <v>128.04444444444445</v>
      </c>
      <c r="O3998" s="9">
        <f>Sales_Data17[[#This Row],[Order Quantity]]*Sales_Data17[[#This Row],[Unit Price]]</f>
        <v>640.22222222222229</v>
      </c>
      <c r="P3998" s="9">
        <v>71.704888888888902</v>
      </c>
      <c r="Q3998" s="9">
        <f>Sales_Data17[[#This Row],[Line Total]]-(Sales_Data17[[#This Row],[Total Unit Cost]]*Sales_Data17[[#This Row],[Order Quantity]])</f>
        <v>281.69777777777779</v>
      </c>
      <c r="R3998" s="1" t="str">
        <f>TEXT(Sales_Data17[[#This Row],[OrderDate]],"MMM")</f>
        <v>Jun</v>
      </c>
      <c r="S3998" s="1" t="str">
        <f t="shared" si="62"/>
        <v>2014</v>
      </c>
    </row>
    <row r="3999" spans="1:19">
      <c r="A3999" t="s">
        <v>4022</v>
      </c>
      <c r="B3999" s="2">
        <v>41808</v>
      </c>
      <c r="C3999" s="2" t="str">
        <f>VLOOKUP(Sales_Data17[[#This Row],[Customer Name Index]],Customer_Data[#All],2,0)</f>
        <v>Procter Corp</v>
      </c>
      <c r="D3999">
        <v>5</v>
      </c>
      <c r="E3999" t="s">
        <v>4</v>
      </c>
      <c r="F3999" t="s">
        <v>8168</v>
      </c>
      <c r="G3999" t="s">
        <v>8027</v>
      </c>
      <c r="H3999" t="str">
        <f>VLOOKUP(Sales_Data17[[#This Row],[Delivery Region Index]],Regions_Table[#All],2,0)</f>
        <v>New South Wales</v>
      </c>
      <c r="I3999" t="str">
        <f>VLOOKUP(Sales_Data17[[#This Row],[Delivery Region Index]],Regions_Table[#All],3,0)</f>
        <v>Lake Macquarie</v>
      </c>
      <c r="J3999">
        <v>13</v>
      </c>
      <c r="K3999">
        <v>2</v>
      </c>
      <c r="L3999" t="str">
        <f>VLOOKUP(Sales_Data17[[#This Row],[Product Description Index]],Products_Data[#All],2,0)</f>
        <v>Pants</v>
      </c>
      <c r="M3999">
        <v>5</v>
      </c>
      <c r="N3999" s="9">
        <v>111.66666666666667</v>
      </c>
      <c r="O3999" s="9">
        <f>Sales_Data17[[#This Row],[Order Quantity]]*Sales_Data17[[#This Row],[Unit Price]]</f>
        <v>558.33333333333337</v>
      </c>
      <c r="P3999" s="9">
        <v>80.400000000000006</v>
      </c>
      <c r="Q3999" s="9">
        <f>Sales_Data17[[#This Row],[Line Total]]-(Sales_Data17[[#This Row],[Total Unit Cost]]*Sales_Data17[[#This Row],[Order Quantity]])</f>
        <v>156.33333333333337</v>
      </c>
      <c r="R3999" s="1" t="str">
        <f>TEXT(Sales_Data17[[#This Row],[OrderDate]],"MMM")</f>
        <v>Jun</v>
      </c>
      <c r="S3999" s="1" t="str">
        <f t="shared" si="62"/>
        <v>2014</v>
      </c>
    </row>
    <row r="4000" spans="1:19">
      <c r="A4000" t="s">
        <v>4023</v>
      </c>
      <c r="B4000" s="2">
        <v>41808</v>
      </c>
      <c r="C4000" s="2" t="str">
        <f>VLOOKUP(Sales_Data17[[#This Row],[Customer Name Index]],Customer_Data[#All],2,0)</f>
        <v xml:space="preserve">Linde </v>
      </c>
      <c r="D4000">
        <v>14</v>
      </c>
      <c r="E4000" t="s">
        <v>2</v>
      </c>
      <c r="F4000" t="s">
        <v>8168</v>
      </c>
      <c r="G4000" t="s">
        <v>8026</v>
      </c>
      <c r="H4000" t="str">
        <f>VLOOKUP(Sales_Data17[[#This Row],[Delivery Region Index]],Regions_Table[#All],2,0)</f>
        <v>Queensland</v>
      </c>
      <c r="I4000" t="str">
        <f>VLOOKUP(Sales_Data17[[#This Row],[Delivery Region Index]],Regions_Table[#All],3,0)</f>
        <v>Nambour</v>
      </c>
      <c r="J4000">
        <v>39</v>
      </c>
      <c r="K4000">
        <v>6</v>
      </c>
      <c r="L4000" t="str">
        <f>VLOOKUP(Sales_Data17[[#This Row],[Product Description Index]],Products_Data[#All],2,0)</f>
        <v>Socks</v>
      </c>
      <c r="M4000">
        <v>8</v>
      </c>
      <c r="N4000" s="9">
        <v>428.05555555555554</v>
      </c>
      <c r="O4000" s="9">
        <f>Sales_Data17[[#This Row],[Order Quantity]]*Sales_Data17[[#This Row],[Unit Price]]</f>
        <v>3424.4444444444443</v>
      </c>
      <c r="P4000" s="9">
        <v>273.95555555555552</v>
      </c>
      <c r="Q4000" s="9">
        <f>Sales_Data17[[#This Row],[Line Total]]-(Sales_Data17[[#This Row],[Total Unit Cost]]*Sales_Data17[[#This Row],[Order Quantity]])</f>
        <v>1232.8000000000002</v>
      </c>
      <c r="R4000" s="1" t="str">
        <f>TEXT(Sales_Data17[[#This Row],[OrderDate]],"MMM")</f>
        <v>Jun</v>
      </c>
      <c r="S4000" s="1" t="str">
        <f t="shared" si="62"/>
        <v>2014</v>
      </c>
    </row>
    <row r="4001" spans="1:19">
      <c r="A4001" t="s">
        <v>4024</v>
      </c>
      <c r="B4001" s="2">
        <v>41808</v>
      </c>
      <c r="C4001" s="2" t="str">
        <f>VLOOKUP(Sales_Data17[[#This Row],[Customer Name Index]],Customer_Data[#All],2,0)</f>
        <v>21st Ltd</v>
      </c>
      <c r="D4001">
        <v>10</v>
      </c>
      <c r="E4001" t="s">
        <v>4</v>
      </c>
      <c r="F4001" t="s">
        <v>8168</v>
      </c>
      <c r="G4001" t="s">
        <v>8026</v>
      </c>
      <c r="H4001" t="str">
        <f>VLOOKUP(Sales_Data17[[#This Row],[Delivery Region Index]],Regions_Table[#All],2,0)</f>
        <v>Queensland</v>
      </c>
      <c r="I4001" t="str">
        <f>VLOOKUP(Sales_Data17[[#This Row],[Delivery Region Index]],Regions_Table[#All],3,0)</f>
        <v>Cairns</v>
      </c>
      <c r="J4001">
        <v>28</v>
      </c>
      <c r="K4001">
        <v>4</v>
      </c>
      <c r="L4001" t="str">
        <f>VLOOKUP(Sales_Data17[[#This Row],[Product Description Index]],Products_Data[#All],2,0)</f>
        <v>Jeans</v>
      </c>
      <c r="M4001">
        <v>6</v>
      </c>
      <c r="N4001" s="9">
        <v>113.15555555555555</v>
      </c>
      <c r="O4001" s="9">
        <f>Sales_Data17[[#This Row],[Order Quantity]]*Sales_Data17[[#This Row],[Unit Price]]</f>
        <v>678.93333333333328</v>
      </c>
      <c r="P4001" s="9">
        <v>53.18311111111111</v>
      </c>
      <c r="Q4001" s="9">
        <f>Sales_Data17[[#This Row],[Line Total]]-(Sales_Data17[[#This Row],[Total Unit Cost]]*Sales_Data17[[#This Row],[Order Quantity]])</f>
        <v>359.83466666666664</v>
      </c>
      <c r="R4001" s="1" t="str">
        <f>TEXT(Sales_Data17[[#This Row],[OrderDate]],"MMM")</f>
        <v>Jun</v>
      </c>
      <c r="S4001" s="1" t="str">
        <f t="shared" si="62"/>
        <v>2014</v>
      </c>
    </row>
    <row r="4002" spans="1:19">
      <c r="A4002" t="s">
        <v>4025</v>
      </c>
      <c r="B4002" s="2">
        <v>41808</v>
      </c>
      <c r="C4002" s="2" t="str">
        <f>VLOOKUP(Sales_Data17[[#This Row],[Customer Name Index]],Customer_Data[#All],2,0)</f>
        <v>ETUDE Ltd</v>
      </c>
      <c r="D4002">
        <v>4</v>
      </c>
      <c r="E4002" t="s">
        <v>2</v>
      </c>
      <c r="F4002" t="s">
        <v>8168</v>
      </c>
      <c r="G4002" t="s">
        <v>8027</v>
      </c>
      <c r="H4002" t="str">
        <f>VLOOKUP(Sales_Data17[[#This Row],[Delivery Region Index]],Regions_Table[#All],2,0)</f>
        <v>New South Wales</v>
      </c>
      <c r="I4002" t="str">
        <f>VLOOKUP(Sales_Data17[[#This Row],[Delivery Region Index]],Regions_Table[#All],3,0)</f>
        <v>Griffith</v>
      </c>
      <c r="J4002">
        <v>12</v>
      </c>
      <c r="K4002">
        <v>2</v>
      </c>
      <c r="L4002" t="str">
        <f>VLOOKUP(Sales_Data17[[#This Row],[Product Description Index]],Products_Data[#All],2,0)</f>
        <v>Pants</v>
      </c>
      <c r="M4002">
        <v>1</v>
      </c>
      <c r="N4002" s="9">
        <v>123.57777777777778</v>
      </c>
      <c r="O4002" s="9">
        <f>Sales_Data17[[#This Row],[Order Quantity]]*Sales_Data17[[#This Row],[Unit Price]]</f>
        <v>123.57777777777778</v>
      </c>
      <c r="P4002" s="9">
        <v>103.80533333333334</v>
      </c>
      <c r="Q4002" s="9">
        <f>Sales_Data17[[#This Row],[Line Total]]-(Sales_Data17[[#This Row],[Total Unit Cost]]*Sales_Data17[[#This Row],[Order Quantity]])</f>
        <v>19.772444444444446</v>
      </c>
      <c r="R4002" s="1" t="str">
        <f>TEXT(Sales_Data17[[#This Row],[OrderDate]],"MMM")</f>
        <v>Jun</v>
      </c>
      <c r="S4002" s="1" t="str">
        <f t="shared" si="62"/>
        <v>2014</v>
      </c>
    </row>
    <row r="4003" spans="1:19">
      <c r="A4003" t="s">
        <v>4026</v>
      </c>
      <c r="B4003" s="2">
        <v>41809</v>
      </c>
      <c r="C4003" s="2" t="str">
        <f>VLOOKUP(Sales_Data17[[#This Row],[Customer Name Index]],Customer_Data[#All],2,0)</f>
        <v>21st Ltd</v>
      </c>
      <c r="D4003">
        <v>10</v>
      </c>
      <c r="E4003" t="s">
        <v>2</v>
      </c>
      <c r="F4003" t="s">
        <v>8168</v>
      </c>
      <c r="G4003" t="s">
        <v>8026</v>
      </c>
      <c r="H4003" t="str">
        <f>VLOOKUP(Sales_Data17[[#This Row],[Delivery Region Index]],Regions_Table[#All],2,0)</f>
        <v>Queensland</v>
      </c>
      <c r="I4003" t="str">
        <f>VLOOKUP(Sales_Data17[[#This Row],[Delivery Region Index]],Regions_Table[#All],3,0)</f>
        <v>Charters Towers</v>
      </c>
      <c r="J4003">
        <v>29</v>
      </c>
      <c r="K4003">
        <v>4</v>
      </c>
      <c r="L4003" t="str">
        <f>VLOOKUP(Sales_Data17[[#This Row],[Product Description Index]],Products_Data[#All],2,0)</f>
        <v>Jeans</v>
      </c>
      <c r="M4003">
        <v>4</v>
      </c>
      <c r="N4003" s="9">
        <v>197.27777777777777</v>
      </c>
      <c r="O4003" s="9">
        <f>Sales_Data17[[#This Row],[Order Quantity]]*Sales_Data17[[#This Row],[Unit Price]]</f>
        <v>789.11111111111109</v>
      </c>
      <c r="P4003" s="9">
        <v>138.09444444444443</v>
      </c>
      <c r="Q4003" s="9">
        <f>Sales_Data17[[#This Row],[Line Total]]-(Sales_Data17[[#This Row],[Total Unit Cost]]*Sales_Data17[[#This Row],[Order Quantity]])</f>
        <v>236.73333333333335</v>
      </c>
      <c r="R4003" s="1" t="str">
        <f>TEXT(Sales_Data17[[#This Row],[OrderDate]],"MMM")</f>
        <v>Jun</v>
      </c>
      <c r="S4003" s="1" t="str">
        <f t="shared" si="62"/>
        <v>2014</v>
      </c>
    </row>
    <row r="4004" spans="1:19">
      <c r="A4004" t="s">
        <v>4027</v>
      </c>
      <c r="B4004" s="2">
        <v>41809</v>
      </c>
      <c r="C4004" s="2" t="str">
        <f>VLOOKUP(Sales_Data17[[#This Row],[Customer Name Index]],Customer_Data[#All],2,0)</f>
        <v>Medsep Group</v>
      </c>
      <c r="D4004">
        <v>8</v>
      </c>
      <c r="E4004" t="s">
        <v>2</v>
      </c>
      <c r="F4004" t="s">
        <v>8168</v>
      </c>
      <c r="G4004" t="s">
        <v>8027</v>
      </c>
      <c r="H4004" t="str">
        <f>VLOOKUP(Sales_Data17[[#This Row],[Delivery Region Index]],Regions_Table[#All],2,0)</f>
        <v>New South Wales</v>
      </c>
      <c r="I4004" t="str">
        <f>VLOOKUP(Sales_Data17[[#This Row],[Delivery Region Index]],Regions_Table[#All],3,0)</f>
        <v>Tweed Heads</v>
      </c>
      <c r="J4004">
        <v>22</v>
      </c>
      <c r="K4004">
        <v>3</v>
      </c>
      <c r="L4004" t="str">
        <f>VLOOKUP(Sales_Data17[[#This Row],[Product Description Index]],Products_Data[#All],2,0)</f>
        <v>Sunglasses</v>
      </c>
      <c r="M4004">
        <v>8</v>
      </c>
      <c r="N4004" s="9">
        <v>611.93333333333339</v>
      </c>
      <c r="O4004" s="9">
        <f>Sales_Data17[[#This Row],[Order Quantity]]*Sales_Data17[[#This Row],[Unit Price]]</f>
        <v>4895.4666666666672</v>
      </c>
      <c r="P4004" s="9">
        <v>452.83066666666673</v>
      </c>
      <c r="Q4004" s="9">
        <f>Sales_Data17[[#This Row],[Line Total]]-(Sales_Data17[[#This Row],[Total Unit Cost]]*Sales_Data17[[#This Row],[Order Quantity]])</f>
        <v>1272.8213333333333</v>
      </c>
      <c r="R4004" s="1" t="str">
        <f>TEXT(Sales_Data17[[#This Row],[OrderDate]],"MMM")</f>
        <v>Jun</v>
      </c>
      <c r="S4004" s="1" t="str">
        <f t="shared" si="62"/>
        <v>2014</v>
      </c>
    </row>
    <row r="4005" spans="1:19">
      <c r="A4005" t="s">
        <v>4028</v>
      </c>
      <c r="B4005" s="2">
        <v>41809</v>
      </c>
      <c r="C4005" s="2" t="str">
        <f>VLOOKUP(Sales_Data17[[#This Row],[Customer Name Index]],Customer_Data[#All],2,0)</f>
        <v>Eminence Corp</v>
      </c>
      <c r="D4005">
        <v>18</v>
      </c>
      <c r="E4005" t="s">
        <v>4</v>
      </c>
      <c r="F4005" t="s">
        <v>8168</v>
      </c>
      <c r="G4005" t="s">
        <v>8025</v>
      </c>
      <c r="H4005" t="str">
        <f>VLOOKUP(Sales_Data17[[#This Row],[Delivery Region Index]],Regions_Table[#All],2,0)</f>
        <v>Victoria</v>
      </c>
      <c r="I4005" t="str">
        <f>VLOOKUP(Sales_Data17[[#This Row],[Delivery Region Index]],Regions_Table[#All],3,0)</f>
        <v>Bendigo</v>
      </c>
      <c r="J4005">
        <v>50</v>
      </c>
      <c r="K4005">
        <v>7</v>
      </c>
      <c r="L4005" t="str">
        <f>VLOOKUP(Sales_Data17[[#This Row],[Product Description Index]],Products_Data[#All],2,0)</f>
        <v>Dress Shirts</v>
      </c>
      <c r="M4005">
        <v>3</v>
      </c>
      <c r="N4005" s="9">
        <v>426.56666666666666</v>
      </c>
      <c r="O4005" s="9">
        <f>Sales_Data17[[#This Row],[Order Quantity]]*Sales_Data17[[#This Row],[Unit Price]]</f>
        <v>1279.7</v>
      </c>
      <c r="P4005" s="9">
        <v>273.00266666666664</v>
      </c>
      <c r="Q4005" s="9">
        <f>Sales_Data17[[#This Row],[Line Total]]-(Sales_Data17[[#This Row],[Total Unit Cost]]*Sales_Data17[[#This Row],[Order Quantity]])</f>
        <v>460.69200000000012</v>
      </c>
      <c r="R4005" s="1" t="str">
        <f>TEXT(Sales_Data17[[#This Row],[OrderDate]],"MMM")</f>
        <v>Jun</v>
      </c>
      <c r="S4005" s="1" t="str">
        <f t="shared" si="62"/>
        <v>2014</v>
      </c>
    </row>
    <row r="4006" spans="1:19">
      <c r="A4006" t="s">
        <v>4029</v>
      </c>
      <c r="B4006" s="2">
        <v>41809</v>
      </c>
      <c r="C4006" s="2" t="str">
        <f>VLOOKUP(Sales_Data17[[#This Row],[Customer Name Index]],Customer_Data[#All],2,0)</f>
        <v>Rochester Ltd</v>
      </c>
      <c r="D4006">
        <v>15</v>
      </c>
      <c r="E4006" t="s">
        <v>4</v>
      </c>
      <c r="F4006" t="s">
        <v>8168</v>
      </c>
      <c r="G4006" t="s">
        <v>8025</v>
      </c>
      <c r="H4006" t="str">
        <f>VLOOKUP(Sales_Data17[[#This Row],[Delivery Region Index]],Regions_Table[#All],2,0)</f>
        <v>Queensland</v>
      </c>
      <c r="I4006" t="str">
        <f>VLOOKUP(Sales_Data17[[#This Row],[Delivery Region Index]],Regions_Table[#All],3,0)</f>
        <v>Thuringowa</v>
      </c>
      <c r="J4006">
        <v>43</v>
      </c>
      <c r="K4006">
        <v>6</v>
      </c>
      <c r="L4006" t="str">
        <f>VLOOKUP(Sales_Data17[[#This Row],[Product Description Index]],Products_Data[#All],2,0)</f>
        <v>Socks</v>
      </c>
      <c r="M4006">
        <v>5</v>
      </c>
      <c r="N4006" s="9">
        <v>270.97777777777782</v>
      </c>
      <c r="O4006" s="9">
        <f>Sales_Data17[[#This Row],[Order Quantity]]*Sales_Data17[[#This Row],[Unit Price]]</f>
        <v>1354.8888888888891</v>
      </c>
      <c r="P4006" s="9">
        <v>222.20177777777778</v>
      </c>
      <c r="Q4006" s="9">
        <f>Sales_Data17[[#This Row],[Line Total]]-(Sales_Data17[[#This Row],[Total Unit Cost]]*Sales_Data17[[#This Row],[Order Quantity]])</f>
        <v>243.88000000000034</v>
      </c>
      <c r="R4006" s="1" t="str">
        <f>TEXT(Sales_Data17[[#This Row],[OrderDate]],"MMM")</f>
        <v>Jun</v>
      </c>
      <c r="S4006" s="1" t="str">
        <f t="shared" si="62"/>
        <v>2014</v>
      </c>
    </row>
    <row r="4007" spans="1:19">
      <c r="A4007" t="s">
        <v>4030</v>
      </c>
      <c r="B4007" s="2">
        <v>41809</v>
      </c>
      <c r="C4007" s="2" t="str">
        <f>VLOOKUP(Sales_Data17[[#This Row],[Customer Name Index]],Customer_Data[#All],2,0)</f>
        <v xml:space="preserve">WakeFern </v>
      </c>
      <c r="D4007">
        <v>2</v>
      </c>
      <c r="E4007" t="s">
        <v>2</v>
      </c>
      <c r="F4007" t="s">
        <v>8168</v>
      </c>
      <c r="G4007" t="s">
        <v>8027</v>
      </c>
      <c r="H4007" t="str">
        <f>VLOOKUP(Sales_Data17[[#This Row],[Delivery Region Index]],Regions_Table[#All],2,0)</f>
        <v>New South Wales</v>
      </c>
      <c r="I4007" t="str">
        <f>VLOOKUP(Sales_Data17[[#This Row],[Delivery Region Index]],Regions_Table[#All],3,0)</f>
        <v>Broken Hill</v>
      </c>
      <c r="J4007">
        <v>5</v>
      </c>
      <c r="K4007">
        <v>1</v>
      </c>
      <c r="L4007" t="str">
        <f>VLOOKUP(Sales_Data17[[#This Row],[Product Description Index]],Products_Data[#All],2,0)</f>
        <v>Shirts</v>
      </c>
      <c r="M4007">
        <v>8</v>
      </c>
      <c r="N4007" s="9">
        <v>418.37777777777779</v>
      </c>
      <c r="O4007" s="9">
        <f>Sales_Data17[[#This Row],[Order Quantity]]*Sales_Data17[[#This Row],[Unit Price]]</f>
        <v>3347.0222222222224</v>
      </c>
      <c r="P4007" s="9">
        <v>313.78333333333336</v>
      </c>
      <c r="Q4007" s="9">
        <f>Sales_Data17[[#This Row],[Line Total]]-(Sales_Data17[[#This Row],[Total Unit Cost]]*Sales_Data17[[#This Row],[Order Quantity]])</f>
        <v>836.75555555555547</v>
      </c>
      <c r="R4007" s="1" t="str">
        <f>TEXT(Sales_Data17[[#This Row],[OrderDate]],"MMM")</f>
        <v>Jun</v>
      </c>
      <c r="S4007" s="1" t="str">
        <f t="shared" si="62"/>
        <v>2014</v>
      </c>
    </row>
    <row r="4008" spans="1:19">
      <c r="A4008" t="s">
        <v>4031</v>
      </c>
      <c r="B4008" s="2">
        <v>41809</v>
      </c>
      <c r="C4008" s="2" t="str">
        <f>VLOOKUP(Sales_Data17[[#This Row],[Customer Name Index]],Customer_Data[#All],2,0)</f>
        <v>PEDIFIX, Corp</v>
      </c>
      <c r="D4008">
        <v>6</v>
      </c>
      <c r="E4008" t="s">
        <v>2</v>
      </c>
      <c r="F4008" t="s">
        <v>8168</v>
      </c>
      <c r="G4008" t="s">
        <v>8027</v>
      </c>
      <c r="H4008" t="str">
        <f>VLOOKUP(Sales_Data17[[#This Row],[Delivery Region Index]],Regions_Table[#All],2,0)</f>
        <v>New South Wales</v>
      </c>
      <c r="I4008" t="str">
        <f>VLOOKUP(Sales_Data17[[#This Row],[Delivery Region Index]],Regions_Table[#All],3,0)</f>
        <v>Orange</v>
      </c>
      <c r="J4008">
        <v>18</v>
      </c>
      <c r="K4008">
        <v>3</v>
      </c>
      <c r="L4008" t="str">
        <f>VLOOKUP(Sales_Data17[[#This Row],[Product Description Index]],Products_Data[#All],2,0)</f>
        <v>Sunglasses</v>
      </c>
      <c r="M4008">
        <v>4</v>
      </c>
      <c r="N4008" s="9">
        <v>446.66666666666669</v>
      </c>
      <c r="O4008" s="9">
        <f>Sales_Data17[[#This Row],[Order Quantity]]*Sales_Data17[[#This Row],[Unit Price]]</f>
        <v>1786.6666666666667</v>
      </c>
      <c r="P4008" s="9">
        <v>294.8</v>
      </c>
      <c r="Q4008" s="9">
        <f>Sales_Data17[[#This Row],[Line Total]]-(Sales_Data17[[#This Row],[Total Unit Cost]]*Sales_Data17[[#This Row],[Order Quantity]])</f>
        <v>607.4666666666667</v>
      </c>
      <c r="R4008" s="1" t="str">
        <f>TEXT(Sales_Data17[[#This Row],[OrderDate]],"MMM")</f>
        <v>Jun</v>
      </c>
      <c r="S4008" s="1" t="str">
        <f t="shared" si="62"/>
        <v>2014</v>
      </c>
    </row>
    <row r="4009" spans="1:19">
      <c r="A4009" t="s">
        <v>4032</v>
      </c>
      <c r="B4009" s="2">
        <v>41810</v>
      </c>
      <c r="C4009" s="2" t="str">
        <f>VLOOKUP(Sales_Data17[[#This Row],[Customer Name Index]],Customer_Data[#All],2,0)</f>
        <v>PEDIFIX, Corp</v>
      </c>
      <c r="D4009">
        <v>6</v>
      </c>
      <c r="E4009" t="s">
        <v>4</v>
      </c>
      <c r="F4009" t="s">
        <v>8168</v>
      </c>
      <c r="G4009" t="s">
        <v>8027</v>
      </c>
      <c r="H4009" t="str">
        <f>VLOOKUP(Sales_Data17[[#This Row],[Delivery Region Index]],Regions_Table[#All],2,0)</f>
        <v>New South Wales</v>
      </c>
      <c r="I4009" t="str">
        <f>VLOOKUP(Sales_Data17[[#This Row],[Delivery Region Index]],Regions_Table[#All],3,0)</f>
        <v>Newcastle</v>
      </c>
      <c r="J4009">
        <v>16</v>
      </c>
      <c r="K4009">
        <v>3</v>
      </c>
      <c r="L4009" t="str">
        <f>VLOOKUP(Sales_Data17[[#This Row],[Product Description Index]],Products_Data[#All],2,0)</f>
        <v>Sunglasses</v>
      </c>
      <c r="M4009">
        <v>5</v>
      </c>
      <c r="N4009" s="9">
        <v>98.266666666666666</v>
      </c>
      <c r="O4009" s="9">
        <f>Sales_Data17[[#This Row],[Order Quantity]]*Sales_Data17[[#This Row],[Unit Price]]</f>
        <v>491.33333333333331</v>
      </c>
      <c r="P4009" s="9">
        <v>77.63066666666667</v>
      </c>
      <c r="Q4009" s="9">
        <f>Sales_Data17[[#This Row],[Line Total]]-(Sales_Data17[[#This Row],[Total Unit Cost]]*Sales_Data17[[#This Row],[Order Quantity]])</f>
        <v>103.17999999999995</v>
      </c>
      <c r="R4009" s="1" t="str">
        <f>TEXT(Sales_Data17[[#This Row],[OrderDate]],"MMM")</f>
        <v>Jun</v>
      </c>
      <c r="S4009" s="1" t="str">
        <f t="shared" si="62"/>
        <v>2014</v>
      </c>
    </row>
    <row r="4010" spans="1:19">
      <c r="A4010" t="s">
        <v>4033</v>
      </c>
      <c r="B4010" s="2">
        <v>41810</v>
      </c>
      <c r="C4010" s="2" t="str">
        <f>VLOOKUP(Sales_Data17[[#This Row],[Customer Name Index]],Customer_Data[#All],2,0)</f>
        <v>ETUDE Ltd</v>
      </c>
      <c r="D4010">
        <v>4</v>
      </c>
      <c r="E4010" t="s">
        <v>4</v>
      </c>
      <c r="F4010" t="s">
        <v>8168</v>
      </c>
      <c r="G4010" t="s">
        <v>8027</v>
      </c>
      <c r="H4010" t="str">
        <f>VLOOKUP(Sales_Data17[[#This Row],[Delivery Region Index]],Regions_Table[#All],2,0)</f>
        <v>New South Wales</v>
      </c>
      <c r="I4010" t="str">
        <f>VLOOKUP(Sales_Data17[[#This Row],[Delivery Region Index]],Regions_Table[#All],3,0)</f>
        <v>Griffith</v>
      </c>
      <c r="J4010">
        <v>12</v>
      </c>
      <c r="K4010">
        <v>2</v>
      </c>
      <c r="L4010" t="str">
        <f>VLOOKUP(Sales_Data17[[#This Row],[Product Description Index]],Products_Data[#All],2,0)</f>
        <v>Pants</v>
      </c>
      <c r="M4010">
        <v>1</v>
      </c>
      <c r="N4010" s="9">
        <v>221.10000000000002</v>
      </c>
      <c r="O4010" s="9">
        <f>Sales_Data17[[#This Row],[Order Quantity]]*Sales_Data17[[#This Row],[Unit Price]]</f>
        <v>221.10000000000002</v>
      </c>
      <c r="P4010" s="9">
        <v>176.88</v>
      </c>
      <c r="Q4010" s="9">
        <f>Sales_Data17[[#This Row],[Line Total]]-(Sales_Data17[[#This Row],[Total Unit Cost]]*Sales_Data17[[#This Row],[Order Quantity]])</f>
        <v>44.220000000000027</v>
      </c>
      <c r="R4010" s="1" t="str">
        <f>TEXT(Sales_Data17[[#This Row],[OrderDate]],"MMM")</f>
        <v>Jun</v>
      </c>
      <c r="S4010" s="1" t="str">
        <f t="shared" si="62"/>
        <v>2014</v>
      </c>
    </row>
    <row r="4011" spans="1:19">
      <c r="A4011" t="s">
        <v>4034</v>
      </c>
      <c r="B4011" s="2">
        <v>41810</v>
      </c>
      <c r="C4011" s="2" t="str">
        <f>VLOOKUP(Sales_Data17[[#This Row],[Customer Name Index]],Customer_Data[#All],2,0)</f>
        <v>Pure Group</v>
      </c>
      <c r="D4011">
        <v>17</v>
      </c>
      <c r="E4011" t="s">
        <v>2</v>
      </c>
      <c r="F4011" t="s">
        <v>8168</v>
      </c>
      <c r="G4011" t="s">
        <v>8025</v>
      </c>
      <c r="H4011" t="str">
        <f>VLOOKUP(Sales_Data17[[#This Row],[Delivery Region Index]],Regions_Table[#All],2,0)</f>
        <v>Victoria</v>
      </c>
      <c r="I4011" t="str">
        <f>VLOOKUP(Sales_Data17[[#This Row],[Delivery Region Index]],Regions_Table[#All],3,0)</f>
        <v>Melbourne</v>
      </c>
      <c r="J4011">
        <v>47</v>
      </c>
      <c r="K4011">
        <v>7</v>
      </c>
      <c r="L4011" t="str">
        <f>VLOOKUP(Sales_Data17[[#This Row],[Product Description Index]],Products_Data[#All],2,0)</f>
        <v>Dress Shirts</v>
      </c>
      <c r="M4011">
        <v>6</v>
      </c>
      <c r="N4011" s="9">
        <v>432.52222222222224</v>
      </c>
      <c r="O4011" s="9">
        <f>Sales_Data17[[#This Row],[Order Quantity]]*Sales_Data17[[#This Row],[Unit Price]]</f>
        <v>2595.1333333333332</v>
      </c>
      <c r="P4011" s="9">
        <v>229.2367777777778</v>
      </c>
      <c r="Q4011" s="9">
        <f>Sales_Data17[[#This Row],[Line Total]]-(Sales_Data17[[#This Row],[Total Unit Cost]]*Sales_Data17[[#This Row],[Order Quantity]])</f>
        <v>1219.7126666666663</v>
      </c>
      <c r="R4011" s="1" t="str">
        <f>TEXT(Sales_Data17[[#This Row],[OrderDate]],"MMM")</f>
        <v>Jun</v>
      </c>
      <c r="S4011" s="1" t="str">
        <f t="shared" si="62"/>
        <v>2014</v>
      </c>
    </row>
    <row r="4012" spans="1:19">
      <c r="A4012" t="s">
        <v>4035</v>
      </c>
      <c r="B4012" s="2">
        <v>41811</v>
      </c>
      <c r="C4012" s="2" t="str">
        <f>VLOOKUP(Sales_Data17[[#This Row],[Customer Name Index]],Customer_Data[#All],2,0)</f>
        <v>Pacific Ltd</v>
      </c>
      <c r="D4012">
        <v>20</v>
      </c>
      <c r="E4012" t="s">
        <v>2</v>
      </c>
      <c r="F4012" t="s">
        <v>8168</v>
      </c>
      <c r="G4012" t="s">
        <v>8028</v>
      </c>
      <c r="H4012" t="str">
        <f>VLOOKUP(Sales_Data17[[#This Row],[Delivery Region Index]],Regions_Table[#All],2,0)</f>
        <v>Victoria</v>
      </c>
      <c r="I4012" t="str">
        <f>VLOOKUP(Sales_Data17[[#This Row],[Delivery Region Index]],Regions_Table[#All],3,0)</f>
        <v>Wodonga</v>
      </c>
      <c r="J4012">
        <v>58</v>
      </c>
      <c r="K4012">
        <v>8</v>
      </c>
      <c r="L4012" t="str">
        <f>VLOOKUP(Sales_Data17[[#This Row],[Product Description Index]],Products_Data[#All],2,0)</f>
        <v>Shoes</v>
      </c>
      <c r="M4012">
        <v>7</v>
      </c>
      <c r="N4012" s="9">
        <v>95.288888888888891</v>
      </c>
      <c r="O4012" s="9">
        <f>Sales_Data17[[#This Row],[Order Quantity]]*Sales_Data17[[#This Row],[Unit Price]]</f>
        <v>667.02222222222224</v>
      </c>
      <c r="P4012" s="9">
        <v>41.92711111111111</v>
      </c>
      <c r="Q4012" s="9">
        <f>Sales_Data17[[#This Row],[Line Total]]-(Sales_Data17[[#This Row],[Total Unit Cost]]*Sales_Data17[[#This Row],[Order Quantity]])</f>
        <v>373.53244444444448</v>
      </c>
      <c r="R4012" s="1" t="str">
        <f>TEXT(Sales_Data17[[#This Row],[OrderDate]],"MMM")</f>
        <v>Jun</v>
      </c>
      <c r="S4012" s="1" t="str">
        <f t="shared" si="62"/>
        <v>2014</v>
      </c>
    </row>
    <row r="4013" spans="1:19">
      <c r="A4013" t="s">
        <v>4036</v>
      </c>
      <c r="B4013" s="2">
        <v>41811</v>
      </c>
      <c r="C4013" s="2" t="str">
        <f>VLOOKUP(Sales_Data17[[#This Row],[Customer Name Index]],Customer_Data[#All],2,0)</f>
        <v>Pure Group</v>
      </c>
      <c r="D4013">
        <v>17</v>
      </c>
      <c r="E4013" t="s">
        <v>2</v>
      </c>
      <c r="F4013" t="s">
        <v>8168</v>
      </c>
      <c r="G4013" t="s">
        <v>8025</v>
      </c>
      <c r="H4013" t="str">
        <f>VLOOKUP(Sales_Data17[[#This Row],[Delivery Region Index]],Regions_Table[#All],2,0)</f>
        <v>Victoria</v>
      </c>
      <c r="I4013" t="str">
        <f>VLOOKUP(Sales_Data17[[#This Row],[Delivery Region Index]],Regions_Table[#All],3,0)</f>
        <v>Benalla</v>
      </c>
      <c r="J4013">
        <v>48</v>
      </c>
      <c r="K4013">
        <v>7</v>
      </c>
      <c r="L4013" t="str">
        <f>VLOOKUP(Sales_Data17[[#This Row],[Product Description Index]],Products_Data[#All],2,0)</f>
        <v>Dress Shirts</v>
      </c>
      <c r="M4013">
        <v>7</v>
      </c>
      <c r="N4013" s="9">
        <v>113.90000000000002</v>
      </c>
      <c r="O4013" s="9">
        <f>Sales_Data17[[#This Row],[Order Quantity]]*Sales_Data17[[#This Row],[Unit Price]]</f>
        <v>797.30000000000018</v>
      </c>
      <c r="P4013" s="9">
        <v>61.506000000000007</v>
      </c>
      <c r="Q4013" s="9">
        <f>Sales_Data17[[#This Row],[Line Total]]-(Sales_Data17[[#This Row],[Total Unit Cost]]*Sales_Data17[[#This Row],[Order Quantity]])</f>
        <v>366.75800000000015</v>
      </c>
      <c r="R4013" s="1" t="str">
        <f>TEXT(Sales_Data17[[#This Row],[OrderDate]],"MMM")</f>
        <v>Jun</v>
      </c>
      <c r="S4013" s="1" t="str">
        <f t="shared" si="62"/>
        <v>2014</v>
      </c>
    </row>
    <row r="4014" spans="1:19">
      <c r="A4014" t="s">
        <v>4037</v>
      </c>
      <c r="B4014" s="2">
        <v>41811</v>
      </c>
      <c r="C4014" s="2" t="str">
        <f>VLOOKUP(Sales_Data17[[#This Row],[Customer Name Index]],Customer_Data[#All],2,0)</f>
        <v>Pure Group</v>
      </c>
      <c r="D4014">
        <v>17</v>
      </c>
      <c r="E4014" t="s">
        <v>2</v>
      </c>
      <c r="F4014" t="s">
        <v>8168</v>
      </c>
      <c r="G4014" t="s">
        <v>8025</v>
      </c>
      <c r="H4014" t="str">
        <f>VLOOKUP(Sales_Data17[[#This Row],[Delivery Region Index]],Regions_Table[#All],2,0)</f>
        <v>Victoria</v>
      </c>
      <c r="I4014" t="str">
        <f>VLOOKUP(Sales_Data17[[#This Row],[Delivery Region Index]],Regions_Table[#All],3,0)</f>
        <v>Benalla</v>
      </c>
      <c r="J4014">
        <v>48</v>
      </c>
      <c r="K4014">
        <v>7</v>
      </c>
      <c r="L4014" t="str">
        <f>VLOOKUP(Sales_Data17[[#This Row],[Product Description Index]],Products_Data[#All],2,0)</f>
        <v>Dress Shirts</v>
      </c>
      <c r="M4014">
        <v>2</v>
      </c>
      <c r="N4014" s="9">
        <v>571.73333333333335</v>
      </c>
      <c r="O4014" s="9">
        <f>Sales_Data17[[#This Row],[Order Quantity]]*Sales_Data17[[#This Row],[Unit Price]]</f>
        <v>1143.4666666666667</v>
      </c>
      <c r="P4014" s="9">
        <v>405.9306666666667</v>
      </c>
      <c r="Q4014" s="9">
        <f>Sales_Data17[[#This Row],[Line Total]]-(Sales_Data17[[#This Row],[Total Unit Cost]]*Sales_Data17[[#This Row],[Order Quantity]])</f>
        <v>331.60533333333331</v>
      </c>
      <c r="R4014" s="1" t="str">
        <f>TEXT(Sales_Data17[[#This Row],[OrderDate]],"MMM")</f>
        <v>Jun</v>
      </c>
      <c r="S4014" s="1" t="str">
        <f t="shared" si="62"/>
        <v>2014</v>
      </c>
    </row>
    <row r="4015" spans="1:19">
      <c r="A4015" t="s">
        <v>4038</v>
      </c>
      <c r="B4015" s="2">
        <v>41811</v>
      </c>
      <c r="C4015" s="2" t="str">
        <f>VLOOKUP(Sales_Data17[[#This Row],[Customer Name Index]],Customer_Data[#All],2,0)</f>
        <v>New Ltd</v>
      </c>
      <c r="D4015">
        <v>7</v>
      </c>
      <c r="E4015" t="s">
        <v>2</v>
      </c>
      <c r="F4015" t="s">
        <v>8168</v>
      </c>
      <c r="G4015" t="s">
        <v>8027</v>
      </c>
      <c r="H4015" t="str">
        <f>VLOOKUP(Sales_Data17[[#This Row],[Delivery Region Index]],Regions_Table[#All],2,0)</f>
        <v>New South Wales</v>
      </c>
      <c r="I4015" t="str">
        <f>VLOOKUP(Sales_Data17[[#This Row],[Delivery Region Index]],Regions_Table[#All],3,0)</f>
        <v>Port Macquarie</v>
      </c>
      <c r="J4015">
        <v>19</v>
      </c>
      <c r="K4015">
        <v>3</v>
      </c>
      <c r="L4015" t="str">
        <f>VLOOKUP(Sales_Data17[[#This Row],[Product Description Index]],Products_Data[#All],2,0)</f>
        <v>Sunglasses</v>
      </c>
      <c r="M4015">
        <v>9</v>
      </c>
      <c r="N4015" s="9">
        <v>146.65555555555557</v>
      </c>
      <c r="O4015" s="9">
        <f>Sales_Data17[[#This Row],[Order Quantity]]*Sales_Data17[[#This Row],[Unit Price]]</f>
        <v>1319.9</v>
      </c>
      <c r="P4015" s="9">
        <v>105.592</v>
      </c>
      <c r="Q4015" s="9">
        <f>Sales_Data17[[#This Row],[Line Total]]-(Sales_Data17[[#This Row],[Total Unit Cost]]*Sales_Data17[[#This Row],[Order Quantity]])</f>
        <v>369.57200000000012</v>
      </c>
      <c r="R4015" s="1" t="str">
        <f>TEXT(Sales_Data17[[#This Row],[OrderDate]],"MMM")</f>
        <v>Jun</v>
      </c>
      <c r="S4015" s="1" t="str">
        <f t="shared" si="62"/>
        <v>2014</v>
      </c>
    </row>
    <row r="4016" spans="1:19">
      <c r="A4016" t="s">
        <v>4039</v>
      </c>
      <c r="B4016" s="2">
        <v>41811</v>
      </c>
      <c r="C4016" s="2" t="str">
        <f>VLOOKUP(Sales_Data17[[#This Row],[Customer Name Index]],Customer_Data[#All],2,0)</f>
        <v xml:space="preserve">Medline </v>
      </c>
      <c r="D4016">
        <v>12</v>
      </c>
      <c r="E4016" t="s">
        <v>2</v>
      </c>
      <c r="F4016" t="s">
        <v>8168</v>
      </c>
      <c r="G4016" t="s">
        <v>8026</v>
      </c>
      <c r="H4016" t="str">
        <f>VLOOKUP(Sales_Data17[[#This Row],[Delivery Region Index]],Regions_Table[#All],2,0)</f>
        <v>Queensland</v>
      </c>
      <c r="I4016" t="str">
        <f>VLOOKUP(Sales_Data17[[#This Row],[Delivery Region Index]],Regions_Table[#All],3,0)</f>
        <v>Logan City</v>
      </c>
      <c r="J4016">
        <v>35</v>
      </c>
      <c r="K4016">
        <v>5</v>
      </c>
      <c r="L4016" t="str">
        <f>VLOOKUP(Sales_Data17[[#This Row],[Product Description Index]],Products_Data[#All],2,0)</f>
        <v>Hats</v>
      </c>
      <c r="M4016">
        <v>9</v>
      </c>
      <c r="N4016" s="9">
        <v>98.266666666666666</v>
      </c>
      <c r="O4016" s="9">
        <f>Sales_Data17[[#This Row],[Order Quantity]]*Sales_Data17[[#This Row],[Unit Price]]</f>
        <v>884.4</v>
      </c>
      <c r="P4016" s="9">
        <v>67.804000000000002</v>
      </c>
      <c r="Q4016" s="9">
        <f>Sales_Data17[[#This Row],[Line Total]]-(Sales_Data17[[#This Row],[Total Unit Cost]]*Sales_Data17[[#This Row],[Order Quantity]])</f>
        <v>274.16399999999999</v>
      </c>
      <c r="R4016" s="1" t="str">
        <f>TEXT(Sales_Data17[[#This Row],[OrderDate]],"MMM")</f>
        <v>Jun</v>
      </c>
      <c r="S4016" s="1" t="str">
        <f t="shared" si="62"/>
        <v>2014</v>
      </c>
    </row>
    <row r="4017" spans="1:19">
      <c r="A4017" t="s">
        <v>4040</v>
      </c>
      <c r="B4017" s="2">
        <v>41811</v>
      </c>
      <c r="C4017" s="2" t="str">
        <f>VLOOKUP(Sales_Data17[[#This Row],[Customer Name Index]],Customer_Data[#All],2,0)</f>
        <v>Pacific Ltd</v>
      </c>
      <c r="D4017">
        <v>20</v>
      </c>
      <c r="E4017" t="s">
        <v>2</v>
      </c>
      <c r="F4017" t="s">
        <v>8168</v>
      </c>
      <c r="G4017" t="s">
        <v>8028</v>
      </c>
      <c r="H4017" t="str">
        <f>VLOOKUP(Sales_Data17[[#This Row],[Delivery Region Index]],Regions_Table[#All],2,0)</f>
        <v>Victoria</v>
      </c>
      <c r="I4017" t="str">
        <f>VLOOKUP(Sales_Data17[[#This Row],[Delivery Region Index]],Regions_Table[#All],3,0)</f>
        <v>Wodonga</v>
      </c>
      <c r="J4017">
        <v>58</v>
      </c>
      <c r="K4017">
        <v>8</v>
      </c>
      <c r="L4017" t="str">
        <f>VLOOKUP(Sales_Data17[[#This Row],[Product Description Index]],Products_Data[#All],2,0)</f>
        <v>Shoes</v>
      </c>
      <c r="M4017">
        <v>9</v>
      </c>
      <c r="N4017" s="9">
        <v>128.04444444444445</v>
      </c>
      <c r="O4017" s="9">
        <f>Sales_Data17[[#This Row],[Order Quantity]]*Sales_Data17[[#This Row],[Unit Price]]</f>
        <v>1152.4000000000001</v>
      </c>
      <c r="P4017" s="9">
        <v>84.509333333333345</v>
      </c>
      <c r="Q4017" s="9">
        <f>Sales_Data17[[#This Row],[Line Total]]-(Sales_Data17[[#This Row],[Total Unit Cost]]*Sales_Data17[[#This Row],[Order Quantity]])</f>
        <v>391.81600000000003</v>
      </c>
      <c r="R4017" s="1" t="str">
        <f>TEXT(Sales_Data17[[#This Row],[OrderDate]],"MMM")</f>
        <v>Jun</v>
      </c>
      <c r="S4017" s="1" t="str">
        <f t="shared" si="62"/>
        <v>2014</v>
      </c>
    </row>
    <row r="4018" spans="1:19">
      <c r="A4018" t="s">
        <v>4041</v>
      </c>
      <c r="B4018" s="2">
        <v>41811</v>
      </c>
      <c r="C4018" s="2" t="str">
        <f>VLOOKUP(Sales_Data17[[#This Row],[Customer Name Index]],Customer_Data[#All],2,0)</f>
        <v>3LAB, Ltd</v>
      </c>
      <c r="D4018">
        <v>16</v>
      </c>
      <c r="E4018" t="s">
        <v>4</v>
      </c>
      <c r="F4018" t="s">
        <v>8168</v>
      </c>
      <c r="G4018" t="s">
        <v>8025</v>
      </c>
      <c r="H4018" t="str">
        <f>VLOOKUP(Sales_Data17[[#This Row],[Delivery Region Index]],Regions_Table[#All],2,0)</f>
        <v>Queensland</v>
      </c>
      <c r="I4018" t="str">
        <f>VLOOKUP(Sales_Data17[[#This Row],[Delivery Region Index]],Regions_Table[#All],3,0)</f>
        <v>Townsville</v>
      </c>
      <c r="J4018">
        <v>45</v>
      </c>
      <c r="K4018">
        <v>7</v>
      </c>
      <c r="L4018" t="str">
        <f>VLOOKUP(Sales_Data17[[#This Row],[Product Description Index]],Products_Data[#All],2,0)</f>
        <v>Dress Shirts</v>
      </c>
      <c r="M4018">
        <v>5</v>
      </c>
      <c r="N4018" s="9">
        <v>436.98888888888888</v>
      </c>
      <c r="O4018" s="9">
        <f>Sales_Data17[[#This Row],[Order Quantity]]*Sales_Data17[[#This Row],[Unit Price]]</f>
        <v>2184.9444444444443</v>
      </c>
      <c r="P4018" s="9">
        <v>284.04277777777781</v>
      </c>
      <c r="Q4018" s="9">
        <f>Sales_Data17[[#This Row],[Line Total]]-(Sales_Data17[[#This Row],[Total Unit Cost]]*Sales_Data17[[#This Row],[Order Quantity]])</f>
        <v>764.73055555555538</v>
      </c>
      <c r="R4018" s="1" t="str">
        <f>TEXT(Sales_Data17[[#This Row],[OrderDate]],"MMM")</f>
        <v>Jun</v>
      </c>
      <c r="S4018" s="1" t="str">
        <f t="shared" si="62"/>
        <v>2014</v>
      </c>
    </row>
    <row r="4019" spans="1:19">
      <c r="A4019" t="s">
        <v>4042</v>
      </c>
      <c r="B4019" s="2">
        <v>41812</v>
      </c>
      <c r="C4019" s="2" t="str">
        <f>VLOOKUP(Sales_Data17[[#This Row],[Customer Name Index]],Customer_Data[#All],2,0)</f>
        <v>21st Ltd</v>
      </c>
      <c r="D4019">
        <v>10</v>
      </c>
      <c r="E4019" t="s">
        <v>4</v>
      </c>
      <c r="F4019" t="s">
        <v>8168</v>
      </c>
      <c r="G4019" t="s">
        <v>8027</v>
      </c>
      <c r="H4019" t="str">
        <f>VLOOKUP(Sales_Data17[[#This Row],[Delivery Region Index]],Regions_Table[#All],2,0)</f>
        <v>Queensland</v>
      </c>
      <c r="I4019" t="str">
        <f>VLOOKUP(Sales_Data17[[#This Row],[Delivery Region Index]],Regions_Table[#All],3,0)</f>
        <v>Bundaberg</v>
      </c>
      <c r="J4019">
        <v>27</v>
      </c>
      <c r="K4019">
        <v>4</v>
      </c>
      <c r="L4019" t="str">
        <f>VLOOKUP(Sales_Data17[[#This Row],[Product Description Index]],Products_Data[#All],2,0)</f>
        <v>Jeans</v>
      </c>
      <c r="M4019">
        <v>3</v>
      </c>
      <c r="N4019" s="9">
        <v>99.01111111111112</v>
      </c>
      <c r="O4019" s="9">
        <f>Sales_Data17[[#This Row],[Order Quantity]]*Sales_Data17[[#This Row],[Unit Price]]</f>
        <v>297.03333333333336</v>
      </c>
      <c r="P4019" s="9">
        <v>57.426444444444442</v>
      </c>
      <c r="Q4019" s="9">
        <f>Sales_Data17[[#This Row],[Line Total]]-(Sales_Data17[[#This Row],[Total Unit Cost]]*Sales_Data17[[#This Row],[Order Quantity]])</f>
        <v>124.75400000000002</v>
      </c>
      <c r="R4019" s="1" t="str">
        <f>TEXT(Sales_Data17[[#This Row],[OrderDate]],"MMM")</f>
        <v>Jun</v>
      </c>
      <c r="S4019" s="1" t="str">
        <f t="shared" si="62"/>
        <v>2014</v>
      </c>
    </row>
    <row r="4020" spans="1:19">
      <c r="A4020" t="s">
        <v>4043</v>
      </c>
      <c r="B4020" s="2">
        <v>41813</v>
      </c>
      <c r="C4020" s="2" t="str">
        <f>VLOOKUP(Sales_Data17[[#This Row],[Customer Name Index]],Customer_Data[#All],2,0)</f>
        <v xml:space="preserve">Medline </v>
      </c>
      <c r="D4020">
        <v>12</v>
      </c>
      <c r="E4020" t="s">
        <v>2</v>
      </c>
      <c r="F4020" t="s">
        <v>8168</v>
      </c>
      <c r="G4020" t="s">
        <v>8026</v>
      </c>
      <c r="H4020" t="str">
        <f>VLOOKUP(Sales_Data17[[#This Row],[Delivery Region Index]],Regions_Table[#All],2,0)</f>
        <v>Queensland</v>
      </c>
      <c r="I4020" t="str">
        <f>VLOOKUP(Sales_Data17[[#This Row],[Delivery Region Index]],Regions_Table[#All],3,0)</f>
        <v>Hervey Bay</v>
      </c>
      <c r="J4020">
        <v>33</v>
      </c>
      <c r="K4020">
        <v>5</v>
      </c>
      <c r="L4020" t="str">
        <f>VLOOKUP(Sales_Data17[[#This Row],[Product Description Index]],Products_Data[#All],2,0)</f>
        <v>Hats</v>
      </c>
      <c r="M4020">
        <v>5</v>
      </c>
      <c r="N4020" s="9">
        <v>440.71111111111111</v>
      </c>
      <c r="O4020" s="9">
        <f>Sales_Data17[[#This Row],[Order Quantity]]*Sales_Data17[[#This Row],[Unit Price]]</f>
        <v>2203.5555555555557</v>
      </c>
      <c r="P4020" s="9">
        <v>352.56888888888892</v>
      </c>
      <c r="Q4020" s="9">
        <f>Sales_Data17[[#This Row],[Line Total]]-(Sales_Data17[[#This Row],[Total Unit Cost]]*Sales_Data17[[#This Row],[Order Quantity]])</f>
        <v>440.71111111111099</v>
      </c>
      <c r="R4020" s="1" t="str">
        <f>TEXT(Sales_Data17[[#This Row],[OrderDate]],"MMM")</f>
        <v>Jun</v>
      </c>
      <c r="S4020" s="1" t="str">
        <f t="shared" si="62"/>
        <v>2014</v>
      </c>
    </row>
    <row r="4021" spans="1:19">
      <c r="A4021" t="s">
        <v>4044</v>
      </c>
      <c r="B4021" s="2">
        <v>41813</v>
      </c>
      <c r="C4021" s="2" t="str">
        <f>VLOOKUP(Sales_Data17[[#This Row],[Customer Name Index]],Customer_Data[#All],2,0)</f>
        <v>Elorac, Corp</v>
      </c>
      <c r="D4021">
        <v>3</v>
      </c>
      <c r="E4021" t="s">
        <v>4</v>
      </c>
      <c r="F4021" t="s">
        <v>8168</v>
      </c>
      <c r="G4021" t="s">
        <v>8027</v>
      </c>
      <c r="H4021" t="str">
        <f>VLOOKUP(Sales_Data17[[#This Row],[Delivery Region Index]],Regions_Table[#All],2,0)</f>
        <v>New South Wales</v>
      </c>
      <c r="I4021" t="str">
        <f>VLOOKUP(Sales_Data17[[#This Row],[Delivery Region Index]],Regions_Table[#All],3,0)</f>
        <v>Coffs Harbour</v>
      </c>
      <c r="J4021">
        <v>7</v>
      </c>
      <c r="K4021">
        <v>1</v>
      </c>
      <c r="L4021" t="str">
        <f>VLOOKUP(Sales_Data17[[#This Row],[Product Description Index]],Products_Data[#All],2,0)</f>
        <v>Shirts</v>
      </c>
      <c r="M4021">
        <v>3</v>
      </c>
      <c r="N4021" s="9">
        <v>84.12222222222222</v>
      </c>
      <c r="O4021" s="9">
        <f>Sales_Data17[[#This Row],[Order Quantity]]*Sales_Data17[[#This Row],[Unit Price]]</f>
        <v>252.36666666666667</v>
      </c>
      <c r="P4021" s="9">
        <v>36.172555555555554</v>
      </c>
      <c r="Q4021" s="9">
        <f>Sales_Data17[[#This Row],[Line Total]]-(Sales_Data17[[#This Row],[Total Unit Cost]]*Sales_Data17[[#This Row],[Order Quantity]])</f>
        <v>143.84900000000002</v>
      </c>
      <c r="R4021" s="1" t="str">
        <f>TEXT(Sales_Data17[[#This Row],[OrderDate]],"MMM")</f>
        <v>Jun</v>
      </c>
      <c r="S4021" s="1" t="str">
        <f t="shared" si="62"/>
        <v>2014</v>
      </c>
    </row>
    <row r="4022" spans="1:19">
      <c r="A4022" t="s">
        <v>4045</v>
      </c>
      <c r="B4022" s="2">
        <v>41814</v>
      </c>
      <c r="C4022" s="2" t="str">
        <f>VLOOKUP(Sales_Data17[[#This Row],[Customer Name Index]],Customer_Data[#All],2,0)</f>
        <v>Apollo Ltd</v>
      </c>
      <c r="D4022">
        <v>11</v>
      </c>
      <c r="E4022" t="s">
        <v>2</v>
      </c>
      <c r="F4022" t="s">
        <v>8168</v>
      </c>
      <c r="G4022" t="s">
        <v>8026</v>
      </c>
      <c r="H4022" t="str">
        <f>VLOOKUP(Sales_Data17[[#This Row],[Delivery Region Index]],Regions_Table[#All],2,0)</f>
        <v>Queensland</v>
      </c>
      <c r="I4022" t="str">
        <f>VLOOKUP(Sales_Data17[[#This Row],[Delivery Region Index]],Regions_Table[#All],3,0)</f>
        <v>Gympie</v>
      </c>
      <c r="J4022">
        <v>32</v>
      </c>
      <c r="K4022">
        <v>5</v>
      </c>
      <c r="L4022" t="str">
        <f>VLOOKUP(Sales_Data17[[#This Row],[Product Description Index]],Products_Data[#All],2,0)</f>
        <v>Hats</v>
      </c>
      <c r="M4022">
        <v>2</v>
      </c>
      <c r="N4022" s="9">
        <v>20.100000000000001</v>
      </c>
      <c r="O4022" s="9">
        <f>Sales_Data17[[#This Row],[Order Quantity]]*Sales_Data17[[#This Row],[Unit Price]]</f>
        <v>40.200000000000003</v>
      </c>
      <c r="P4022" s="9">
        <v>12.663</v>
      </c>
      <c r="Q4022" s="9">
        <f>Sales_Data17[[#This Row],[Line Total]]-(Sales_Data17[[#This Row],[Total Unit Cost]]*Sales_Data17[[#This Row],[Order Quantity]])</f>
        <v>14.874000000000002</v>
      </c>
      <c r="R4022" s="1" t="str">
        <f>TEXT(Sales_Data17[[#This Row],[OrderDate]],"MMM")</f>
        <v>Jun</v>
      </c>
      <c r="S4022" s="1" t="str">
        <f t="shared" si="62"/>
        <v>2014</v>
      </c>
    </row>
    <row r="4023" spans="1:19">
      <c r="A4023" t="s">
        <v>4046</v>
      </c>
      <c r="B4023" s="2">
        <v>41814</v>
      </c>
      <c r="C4023" s="2" t="str">
        <f>VLOOKUP(Sales_Data17[[#This Row],[Customer Name Index]],Customer_Data[#All],2,0)</f>
        <v xml:space="preserve">Qualitest </v>
      </c>
      <c r="D4023">
        <v>19</v>
      </c>
      <c r="E4023" t="s">
        <v>2</v>
      </c>
      <c r="F4023" t="s">
        <v>8168</v>
      </c>
      <c r="G4023" t="s">
        <v>8028</v>
      </c>
      <c r="H4023" t="str">
        <f>VLOOKUP(Sales_Data17[[#This Row],[Delivery Region Index]],Regions_Table[#All],2,0)</f>
        <v>Victoria</v>
      </c>
      <c r="I4023" t="str">
        <f>VLOOKUP(Sales_Data17[[#This Row],[Delivery Region Index]],Regions_Table[#All],3,0)</f>
        <v>Swan Hill</v>
      </c>
      <c r="J4023">
        <v>55</v>
      </c>
      <c r="K4023">
        <v>8</v>
      </c>
      <c r="L4023" t="str">
        <f>VLOOKUP(Sales_Data17[[#This Row],[Product Description Index]],Products_Data[#All],2,0)</f>
        <v>Shoes</v>
      </c>
      <c r="M4023">
        <v>2</v>
      </c>
      <c r="N4023" s="9">
        <v>200.25555555555556</v>
      </c>
      <c r="O4023" s="9">
        <f>Sales_Data17[[#This Row],[Order Quantity]]*Sales_Data17[[#This Row],[Unit Price]]</f>
        <v>400.51111111111112</v>
      </c>
      <c r="P4023" s="9">
        <v>118.15077777777778</v>
      </c>
      <c r="Q4023" s="9">
        <f>Sales_Data17[[#This Row],[Line Total]]-(Sales_Data17[[#This Row],[Total Unit Cost]]*Sales_Data17[[#This Row],[Order Quantity]])</f>
        <v>164.20955555555557</v>
      </c>
      <c r="R4023" s="1" t="str">
        <f>TEXT(Sales_Data17[[#This Row],[OrderDate]],"MMM")</f>
        <v>Jun</v>
      </c>
      <c r="S4023" s="1" t="str">
        <f t="shared" si="62"/>
        <v>2014</v>
      </c>
    </row>
    <row r="4024" spans="1:19">
      <c r="A4024" t="s">
        <v>4047</v>
      </c>
      <c r="B4024" s="2">
        <v>41814</v>
      </c>
      <c r="C4024" s="2" t="str">
        <f>VLOOKUP(Sales_Data17[[#This Row],[Customer Name Index]],Customer_Data[#All],2,0)</f>
        <v>Eminence Corp</v>
      </c>
      <c r="D4024">
        <v>18</v>
      </c>
      <c r="E4024" t="s">
        <v>4</v>
      </c>
      <c r="F4024" t="s">
        <v>8168</v>
      </c>
      <c r="G4024" t="s">
        <v>8025</v>
      </c>
      <c r="H4024" t="str">
        <f>VLOOKUP(Sales_Data17[[#This Row],[Delivery Region Index]],Regions_Table[#All],2,0)</f>
        <v>Victoria</v>
      </c>
      <c r="I4024" t="str">
        <f>VLOOKUP(Sales_Data17[[#This Row],[Delivery Region Index]],Regions_Table[#All],3,0)</f>
        <v>Bendigo</v>
      </c>
      <c r="J4024">
        <v>50</v>
      </c>
      <c r="K4024">
        <v>7</v>
      </c>
      <c r="L4024" t="str">
        <f>VLOOKUP(Sales_Data17[[#This Row],[Product Description Index]],Products_Data[#All],2,0)</f>
        <v>Dress Shirts</v>
      </c>
      <c r="M4024">
        <v>6</v>
      </c>
      <c r="N4024" s="9">
        <v>19.355555555555558</v>
      </c>
      <c r="O4024" s="9">
        <f>Sales_Data17[[#This Row],[Order Quantity]]*Sales_Data17[[#This Row],[Unit Price]]</f>
        <v>116.13333333333335</v>
      </c>
      <c r="P4024" s="9">
        <v>12.000444444444446</v>
      </c>
      <c r="Q4024" s="9">
        <f>Sales_Data17[[#This Row],[Line Total]]-(Sales_Data17[[#This Row],[Total Unit Cost]]*Sales_Data17[[#This Row],[Order Quantity]])</f>
        <v>44.130666666666684</v>
      </c>
      <c r="R4024" s="1" t="str">
        <f>TEXT(Sales_Data17[[#This Row],[OrderDate]],"MMM")</f>
        <v>Jun</v>
      </c>
      <c r="S4024" s="1" t="str">
        <f t="shared" si="62"/>
        <v>2014</v>
      </c>
    </row>
    <row r="4025" spans="1:19">
      <c r="A4025" t="s">
        <v>4048</v>
      </c>
      <c r="B4025" s="2">
        <v>41814</v>
      </c>
      <c r="C4025" s="2" t="str">
        <f>VLOOKUP(Sales_Data17[[#This Row],[Customer Name Index]],Customer_Data[#All],2,0)</f>
        <v>ETUDE Ltd</v>
      </c>
      <c r="D4025">
        <v>4</v>
      </c>
      <c r="E4025" t="s">
        <v>4</v>
      </c>
      <c r="F4025" t="s">
        <v>8168</v>
      </c>
      <c r="G4025" t="s">
        <v>8027</v>
      </c>
      <c r="H4025" t="str">
        <f>VLOOKUP(Sales_Data17[[#This Row],[Delivery Region Index]],Regions_Table[#All],2,0)</f>
        <v>New South Wales</v>
      </c>
      <c r="I4025" t="str">
        <f>VLOOKUP(Sales_Data17[[#This Row],[Delivery Region Index]],Regions_Table[#All],3,0)</f>
        <v>Goulburn</v>
      </c>
      <c r="J4025">
        <v>10</v>
      </c>
      <c r="K4025">
        <v>2</v>
      </c>
      <c r="L4025" t="str">
        <f>VLOOKUP(Sales_Data17[[#This Row],[Product Description Index]],Products_Data[#All],2,0)</f>
        <v>Pants</v>
      </c>
      <c r="M4025">
        <v>7</v>
      </c>
      <c r="N4025" s="9">
        <v>24.566666666666666</v>
      </c>
      <c r="O4025" s="9">
        <f>Sales_Data17[[#This Row],[Order Quantity]]*Sales_Data17[[#This Row],[Unit Price]]</f>
        <v>171.96666666666667</v>
      </c>
      <c r="P4025" s="9">
        <v>14.985666666666665</v>
      </c>
      <c r="Q4025" s="9">
        <f>Sales_Data17[[#This Row],[Line Total]]-(Sales_Data17[[#This Row],[Total Unit Cost]]*Sales_Data17[[#This Row],[Order Quantity]])</f>
        <v>67.067000000000007</v>
      </c>
      <c r="R4025" s="1" t="str">
        <f>TEXT(Sales_Data17[[#This Row],[OrderDate]],"MMM")</f>
        <v>Jun</v>
      </c>
      <c r="S4025" s="1" t="str">
        <f t="shared" si="62"/>
        <v>2014</v>
      </c>
    </row>
    <row r="4026" spans="1:19">
      <c r="A4026" t="s">
        <v>4049</v>
      </c>
      <c r="B4026" s="2">
        <v>41814</v>
      </c>
      <c r="C4026" s="2" t="str">
        <f>VLOOKUP(Sales_Data17[[#This Row],[Customer Name Index]],Customer_Data[#All],2,0)</f>
        <v>3LAB, Ltd</v>
      </c>
      <c r="D4026">
        <v>16</v>
      </c>
      <c r="E4026" t="s">
        <v>4</v>
      </c>
      <c r="F4026" t="s">
        <v>8168</v>
      </c>
      <c r="G4026" t="s">
        <v>8025</v>
      </c>
      <c r="H4026" t="str">
        <f>VLOOKUP(Sales_Data17[[#This Row],[Delivery Region Index]],Regions_Table[#All],2,0)</f>
        <v>South Australia</v>
      </c>
      <c r="I4026" t="str">
        <f>VLOOKUP(Sales_Data17[[#This Row],[Delivery Region Index]],Regions_Table[#All],3,0)</f>
        <v>Adelaide</v>
      </c>
      <c r="J4026">
        <v>46</v>
      </c>
      <c r="K4026">
        <v>7</v>
      </c>
      <c r="L4026" t="str">
        <f>VLOOKUP(Sales_Data17[[#This Row],[Product Description Index]],Products_Data[#All],2,0)</f>
        <v>Dress Shirts</v>
      </c>
      <c r="M4026">
        <v>9</v>
      </c>
      <c r="N4026" s="9">
        <v>247.15555555555557</v>
      </c>
      <c r="O4026" s="9">
        <f>Sales_Data17[[#This Row],[Order Quantity]]*Sales_Data17[[#This Row],[Unit Price]]</f>
        <v>2224.4</v>
      </c>
      <c r="P4026" s="9">
        <v>205.13911111111111</v>
      </c>
      <c r="Q4026" s="9">
        <f>Sales_Data17[[#This Row],[Line Total]]-(Sales_Data17[[#This Row],[Total Unit Cost]]*Sales_Data17[[#This Row],[Order Quantity]])</f>
        <v>378.14800000000014</v>
      </c>
      <c r="R4026" s="1" t="str">
        <f>TEXT(Sales_Data17[[#This Row],[OrderDate]],"MMM")</f>
        <v>Jun</v>
      </c>
      <c r="S4026" s="1" t="str">
        <f t="shared" si="62"/>
        <v>2014</v>
      </c>
    </row>
    <row r="4027" spans="1:19">
      <c r="A4027" t="s">
        <v>4050</v>
      </c>
      <c r="B4027" s="2">
        <v>41814</v>
      </c>
      <c r="C4027" s="2" t="str">
        <f>VLOOKUP(Sales_Data17[[#This Row],[Customer Name Index]],Customer_Data[#All],2,0)</f>
        <v>Procter Corp</v>
      </c>
      <c r="D4027">
        <v>5</v>
      </c>
      <c r="E4027" t="s">
        <v>4</v>
      </c>
      <c r="F4027" t="s">
        <v>8168</v>
      </c>
      <c r="G4027" t="s">
        <v>8027</v>
      </c>
      <c r="H4027" t="str">
        <f>VLOOKUP(Sales_Data17[[#This Row],[Delivery Region Index]],Regions_Table[#All],2,0)</f>
        <v>New South Wales</v>
      </c>
      <c r="I4027" t="str">
        <f>VLOOKUP(Sales_Data17[[#This Row],[Delivery Region Index]],Regions_Table[#All],3,0)</f>
        <v>Lismore</v>
      </c>
      <c r="J4027">
        <v>14</v>
      </c>
      <c r="K4027">
        <v>2</v>
      </c>
      <c r="L4027" t="str">
        <f>VLOOKUP(Sales_Data17[[#This Row],[Product Description Index]],Products_Data[#All],2,0)</f>
        <v>Pants</v>
      </c>
      <c r="M4027">
        <v>3</v>
      </c>
      <c r="N4027" s="9">
        <v>337.97777777777782</v>
      </c>
      <c r="O4027" s="9">
        <f>Sales_Data17[[#This Row],[Order Quantity]]*Sales_Data17[[#This Row],[Unit Price]]</f>
        <v>1013.9333333333334</v>
      </c>
      <c r="P4027" s="9">
        <v>226.44511111111115</v>
      </c>
      <c r="Q4027" s="9">
        <f>Sales_Data17[[#This Row],[Line Total]]-(Sales_Data17[[#This Row],[Total Unit Cost]]*Sales_Data17[[#This Row],[Order Quantity]])</f>
        <v>334.59799999999996</v>
      </c>
      <c r="R4027" s="1" t="str">
        <f>TEXT(Sales_Data17[[#This Row],[OrderDate]],"MMM")</f>
        <v>Jun</v>
      </c>
      <c r="S4027" s="1" t="str">
        <f t="shared" si="62"/>
        <v>2014</v>
      </c>
    </row>
    <row r="4028" spans="1:19">
      <c r="A4028" t="s">
        <v>4051</v>
      </c>
      <c r="B4028" s="2">
        <v>41814</v>
      </c>
      <c r="C4028" s="2" t="str">
        <f>VLOOKUP(Sales_Data17[[#This Row],[Customer Name Index]],Customer_Data[#All],2,0)</f>
        <v>Procter Corp</v>
      </c>
      <c r="D4028">
        <v>5</v>
      </c>
      <c r="E4028" t="s">
        <v>3</v>
      </c>
      <c r="F4028" t="s">
        <v>8168</v>
      </c>
      <c r="G4028" t="s">
        <v>8027</v>
      </c>
      <c r="H4028" t="str">
        <f>VLOOKUP(Sales_Data17[[#This Row],[Delivery Region Index]],Regions_Table[#All],2,0)</f>
        <v>New South Wales</v>
      </c>
      <c r="I4028" t="str">
        <f>VLOOKUP(Sales_Data17[[#This Row],[Delivery Region Index]],Regions_Table[#All],3,0)</f>
        <v>Griffith</v>
      </c>
      <c r="J4028">
        <v>12</v>
      </c>
      <c r="K4028">
        <v>2</v>
      </c>
      <c r="L4028" t="str">
        <f>VLOOKUP(Sales_Data17[[#This Row],[Product Description Index]],Products_Data[#All],2,0)</f>
        <v>Pants</v>
      </c>
      <c r="M4028">
        <v>6</v>
      </c>
      <c r="N4028" s="9">
        <v>439.22222222222223</v>
      </c>
      <c r="O4028" s="9">
        <f>Sales_Data17[[#This Row],[Order Quantity]]*Sales_Data17[[#This Row],[Unit Price]]</f>
        <v>2635.3333333333335</v>
      </c>
      <c r="P4028" s="9">
        <v>338.20111111111112</v>
      </c>
      <c r="Q4028" s="9">
        <f>Sales_Data17[[#This Row],[Line Total]]-(Sales_Data17[[#This Row],[Total Unit Cost]]*Sales_Data17[[#This Row],[Order Quantity]])</f>
        <v>606.12666666666678</v>
      </c>
      <c r="R4028" s="1" t="str">
        <f>TEXT(Sales_Data17[[#This Row],[OrderDate]],"MMM")</f>
        <v>Jun</v>
      </c>
      <c r="S4028" s="1" t="str">
        <f t="shared" si="62"/>
        <v>2014</v>
      </c>
    </row>
    <row r="4029" spans="1:19">
      <c r="A4029" t="s">
        <v>4052</v>
      </c>
      <c r="B4029" s="2">
        <v>41814</v>
      </c>
      <c r="C4029" s="2" t="str">
        <f>VLOOKUP(Sales_Data17[[#This Row],[Customer Name Index]],Customer_Data[#All],2,0)</f>
        <v>3LAB, Ltd</v>
      </c>
      <c r="D4029">
        <v>16</v>
      </c>
      <c r="E4029" t="s">
        <v>4</v>
      </c>
      <c r="F4029" t="s">
        <v>8168</v>
      </c>
      <c r="G4029" t="s">
        <v>8025</v>
      </c>
      <c r="H4029" t="str">
        <f>VLOOKUP(Sales_Data17[[#This Row],[Delivery Region Index]],Regions_Table[#All],2,0)</f>
        <v>South Australia</v>
      </c>
      <c r="I4029" t="str">
        <f>VLOOKUP(Sales_Data17[[#This Row],[Delivery Region Index]],Regions_Table[#All],3,0)</f>
        <v>Adelaide</v>
      </c>
      <c r="J4029">
        <v>46</v>
      </c>
      <c r="K4029">
        <v>7</v>
      </c>
      <c r="L4029" t="str">
        <f>VLOOKUP(Sales_Data17[[#This Row],[Product Description Index]],Products_Data[#All],2,0)</f>
        <v>Dress Shirts</v>
      </c>
      <c r="M4029">
        <v>2</v>
      </c>
      <c r="N4029" s="9">
        <v>119.85555555555555</v>
      </c>
      <c r="O4029" s="9">
        <f>Sales_Data17[[#This Row],[Order Quantity]]*Sales_Data17[[#This Row],[Unit Price]]</f>
        <v>239.71111111111111</v>
      </c>
      <c r="P4029" s="9">
        <v>62.3248888888889</v>
      </c>
      <c r="Q4029" s="9">
        <f>Sales_Data17[[#This Row],[Line Total]]-(Sales_Data17[[#This Row],[Total Unit Cost]]*Sales_Data17[[#This Row],[Order Quantity]])</f>
        <v>115.06133333333331</v>
      </c>
      <c r="R4029" s="1" t="str">
        <f>TEXT(Sales_Data17[[#This Row],[OrderDate]],"MMM")</f>
        <v>Jun</v>
      </c>
      <c r="S4029" s="1" t="str">
        <f t="shared" si="62"/>
        <v>2014</v>
      </c>
    </row>
    <row r="4030" spans="1:19">
      <c r="A4030" t="s">
        <v>4053</v>
      </c>
      <c r="B4030" s="2">
        <v>41815</v>
      </c>
      <c r="C4030" s="2" t="str">
        <f>VLOOKUP(Sales_Data17[[#This Row],[Customer Name Index]],Customer_Data[#All],2,0)</f>
        <v>ETUDE Ltd</v>
      </c>
      <c r="D4030">
        <v>4</v>
      </c>
      <c r="E4030" t="s">
        <v>4</v>
      </c>
      <c r="F4030" t="s">
        <v>8168</v>
      </c>
      <c r="G4030" t="s">
        <v>8027</v>
      </c>
      <c r="H4030" t="str">
        <f>VLOOKUP(Sales_Data17[[#This Row],[Delivery Region Index]],Regions_Table[#All],2,0)</f>
        <v>New South Wales</v>
      </c>
      <c r="I4030" t="str">
        <f>VLOOKUP(Sales_Data17[[#This Row],[Delivery Region Index]],Regions_Table[#All],3,0)</f>
        <v>Goulburn</v>
      </c>
      <c r="J4030">
        <v>10</v>
      </c>
      <c r="K4030">
        <v>2</v>
      </c>
      <c r="L4030" t="str">
        <f>VLOOKUP(Sales_Data17[[#This Row],[Product Description Index]],Products_Data[#All],2,0)</f>
        <v>Pants</v>
      </c>
      <c r="M4030">
        <v>6</v>
      </c>
      <c r="N4030" s="9">
        <v>29.777777777777779</v>
      </c>
      <c r="O4030" s="9">
        <f>Sales_Data17[[#This Row],[Order Quantity]]*Sales_Data17[[#This Row],[Unit Price]]</f>
        <v>178.66666666666669</v>
      </c>
      <c r="P4030" s="9">
        <v>19.653333333333332</v>
      </c>
      <c r="Q4030" s="9">
        <f>Sales_Data17[[#This Row],[Line Total]]-(Sales_Data17[[#This Row],[Total Unit Cost]]*Sales_Data17[[#This Row],[Order Quantity]])</f>
        <v>60.746666666666698</v>
      </c>
      <c r="R4030" s="1" t="str">
        <f>TEXT(Sales_Data17[[#This Row],[OrderDate]],"MMM")</f>
        <v>Jun</v>
      </c>
      <c r="S4030" s="1" t="str">
        <f t="shared" si="62"/>
        <v>2014</v>
      </c>
    </row>
    <row r="4031" spans="1:19">
      <c r="A4031" t="s">
        <v>4054</v>
      </c>
      <c r="B4031" s="2">
        <v>41815</v>
      </c>
      <c r="C4031" s="2" t="str">
        <f>VLOOKUP(Sales_Data17[[#This Row],[Customer Name Index]],Customer_Data[#All],2,0)</f>
        <v>Ole Group</v>
      </c>
      <c r="D4031">
        <v>13</v>
      </c>
      <c r="E4031" t="s">
        <v>3</v>
      </c>
      <c r="F4031" t="s">
        <v>8168</v>
      </c>
      <c r="G4031" t="s">
        <v>8026</v>
      </c>
      <c r="H4031" t="str">
        <f>VLOOKUP(Sales_Data17[[#This Row],[Delivery Region Index]],Regions_Table[#All],2,0)</f>
        <v>Queensland</v>
      </c>
      <c r="I4031" t="str">
        <f>VLOOKUP(Sales_Data17[[#This Row],[Delivery Region Index]],Regions_Table[#All],3,0)</f>
        <v>Maryborough</v>
      </c>
      <c r="J4031">
        <v>37</v>
      </c>
      <c r="K4031">
        <v>5</v>
      </c>
      <c r="L4031" t="str">
        <f>VLOOKUP(Sales_Data17[[#This Row],[Product Description Index]],Products_Data[#All],2,0)</f>
        <v>Hats</v>
      </c>
      <c r="M4031">
        <v>2</v>
      </c>
      <c r="N4031" s="9">
        <v>144.42222222222222</v>
      </c>
      <c r="O4031" s="9">
        <f>Sales_Data17[[#This Row],[Order Quantity]]*Sales_Data17[[#This Row],[Unit Price]]</f>
        <v>288.84444444444443</v>
      </c>
      <c r="P4031" s="9">
        <v>112.64933333333335</v>
      </c>
      <c r="Q4031" s="9">
        <f>Sales_Data17[[#This Row],[Line Total]]-(Sales_Data17[[#This Row],[Total Unit Cost]]*Sales_Data17[[#This Row],[Order Quantity]])</f>
        <v>63.545777777777744</v>
      </c>
      <c r="R4031" s="1" t="str">
        <f>TEXT(Sales_Data17[[#This Row],[OrderDate]],"MMM")</f>
        <v>Jun</v>
      </c>
      <c r="S4031" s="1" t="str">
        <f t="shared" si="62"/>
        <v>2014</v>
      </c>
    </row>
    <row r="4032" spans="1:19">
      <c r="A4032" t="s">
        <v>4055</v>
      </c>
      <c r="B4032" s="2">
        <v>41815</v>
      </c>
      <c r="C4032" s="2" t="str">
        <f>VLOOKUP(Sales_Data17[[#This Row],[Customer Name Index]],Customer_Data[#All],2,0)</f>
        <v xml:space="preserve">Linde </v>
      </c>
      <c r="D4032">
        <v>14</v>
      </c>
      <c r="E4032" t="s">
        <v>4</v>
      </c>
      <c r="F4032" t="s">
        <v>8168</v>
      </c>
      <c r="G4032" t="s">
        <v>8026</v>
      </c>
      <c r="H4032" t="str">
        <f>VLOOKUP(Sales_Data17[[#This Row],[Delivery Region Index]],Regions_Table[#All],2,0)</f>
        <v>Queensland</v>
      </c>
      <c r="I4032" t="str">
        <f>VLOOKUP(Sales_Data17[[#This Row],[Delivery Region Index]],Regions_Table[#All],3,0)</f>
        <v>Rockhampton</v>
      </c>
      <c r="J4032">
        <v>41</v>
      </c>
      <c r="K4032">
        <v>6</v>
      </c>
      <c r="L4032" t="str">
        <f>VLOOKUP(Sales_Data17[[#This Row],[Product Description Index]],Products_Data[#All],2,0)</f>
        <v>Socks</v>
      </c>
      <c r="M4032">
        <v>5</v>
      </c>
      <c r="N4032" s="9">
        <v>120.60000000000001</v>
      </c>
      <c r="O4032" s="9">
        <f>Sales_Data17[[#This Row],[Order Quantity]]*Sales_Data17[[#This Row],[Unit Price]]</f>
        <v>603</v>
      </c>
      <c r="P4032" s="9">
        <v>96.480000000000018</v>
      </c>
      <c r="Q4032" s="9">
        <f>Sales_Data17[[#This Row],[Line Total]]-(Sales_Data17[[#This Row],[Total Unit Cost]]*Sales_Data17[[#This Row],[Order Quantity]])</f>
        <v>120.59999999999991</v>
      </c>
      <c r="R4032" s="1" t="str">
        <f>TEXT(Sales_Data17[[#This Row],[OrderDate]],"MMM")</f>
        <v>Jun</v>
      </c>
      <c r="S4032" s="1" t="str">
        <f t="shared" si="62"/>
        <v>2014</v>
      </c>
    </row>
    <row r="4033" spans="1:19">
      <c r="A4033" t="s">
        <v>4056</v>
      </c>
      <c r="B4033" s="2">
        <v>41815</v>
      </c>
      <c r="C4033" s="2" t="str">
        <f>VLOOKUP(Sales_Data17[[#This Row],[Customer Name Index]],Customer_Data[#All],2,0)</f>
        <v>Apollo Ltd</v>
      </c>
      <c r="D4033">
        <v>11</v>
      </c>
      <c r="E4033" t="s">
        <v>3</v>
      </c>
      <c r="F4033" t="s">
        <v>8168</v>
      </c>
      <c r="G4033" t="s">
        <v>8026</v>
      </c>
      <c r="H4033" t="str">
        <f>VLOOKUP(Sales_Data17[[#This Row],[Delivery Region Index]],Regions_Table[#All],2,0)</f>
        <v>Queensland</v>
      </c>
      <c r="I4033" t="str">
        <f>VLOOKUP(Sales_Data17[[#This Row],[Delivery Region Index]],Regions_Table[#All],3,0)</f>
        <v>Gold Coast</v>
      </c>
      <c r="J4033">
        <v>31</v>
      </c>
      <c r="K4033">
        <v>5</v>
      </c>
      <c r="L4033" t="str">
        <f>VLOOKUP(Sales_Data17[[#This Row],[Product Description Index]],Products_Data[#All],2,0)</f>
        <v>Hats</v>
      </c>
      <c r="M4033">
        <v>6</v>
      </c>
      <c r="N4033" s="9">
        <v>122.83333333333333</v>
      </c>
      <c r="O4033" s="9">
        <f>Sales_Data17[[#This Row],[Order Quantity]]*Sales_Data17[[#This Row],[Unit Price]]</f>
        <v>737</v>
      </c>
      <c r="P4033" s="9">
        <v>97.038333333333341</v>
      </c>
      <c r="Q4033" s="9">
        <f>Sales_Data17[[#This Row],[Line Total]]-(Sales_Data17[[#This Row],[Total Unit Cost]]*Sales_Data17[[#This Row],[Order Quantity]])</f>
        <v>154.76999999999998</v>
      </c>
      <c r="R4033" s="1" t="str">
        <f>TEXT(Sales_Data17[[#This Row],[OrderDate]],"MMM")</f>
        <v>Jun</v>
      </c>
      <c r="S4033" s="1" t="str">
        <f t="shared" si="62"/>
        <v>2014</v>
      </c>
    </row>
    <row r="4034" spans="1:19">
      <c r="A4034" t="s">
        <v>4057</v>
      </c>
      <c r="B4034" s="2">
        <v>41815</v>
      </c>
      <c r="C4034" s="2" t="str">
        <f>VLOOKUP(Sales_Data17[[#This Row],[Customer Name Index]],Customer_Data[#All],2,0)</f>
        <v xml:space="preserve">Medline </v>
      </c>
      <c r="D4034">
        <v>12</v>
      </c>
      <c r="E4034" t="s">
        <v>2</v>
      </c>
      <c r="F4034" t="s">
        <v>8168</v>
      </c>
      <c r="G4034" t="s">
        <v>8026</v>
      </c>
      <c r="H4034" t="str">
        <f>VLOOKUP(Sales_Data17[[#This Row],[Delivery Region Index]],Regions_Table[#All],2,0)</f>
        <v>Queensland</v>
      </c>
      <c r="I4034" t="str">
        <f>VLOOKUP(Sales_Data17[[#This Row],[Delivery Region Index]],Regions_Table[#All],3,0)</f>
        <v>Ipswich</v>
      </c>
      <c r="J4034">
        <v>34</v>
      </c>
      <c r="K4034">
        <v>5</v>
      </c>
      <c r="L4034" t="str">
        <f>VLOOKUP(Sales_Data17[[#This Row],[Product Description Index]],Products_Data[#All],2,0)</f>
        <v>Hats</v>
      </c>
      <c r="M4034">
        <v>4</v>
      </c>
      <c r="N4034" s="9">
        <v>192.06666666666669</v>
      </c>
      <c r="O4034" s="9">
        <f>Sales_Data17[[#This Row],[Order Quantity]]*Sales_Data17[[#This Row],[Unit Price]]</f>
        <v>768.26666666666677</v>
      </c>
      <c r="P4034" s="9">
        <v>124.84333333333335</v>
      </c>
      <c r="Q4034" s="9">
        <f>Sales_Data17[[#This Row],[Line Total]]-(Sales_Data17[[#This Row],[Total Unit Cost]]*Sales_Data17[[#This Row],[Order Quantity]])</f>
        <v>268.89333333333337</v>
      </c>
      <c r="R4034" s="1" t="str">
        <f>TEXT(Sales_Data17[[#This Row],[OrderDate]],"MMM")</f>
        <v>Jun</v>
      </c>
      <c r="S4034" s="1" t="str">
        <f t="shared" ref="S4034:S4097" si="63">TEXT(B4034,"YYY")</f>
        <v>2014</v>
      </c>
    </row>
    <row r="4035" spans="1:19">
      <c r="A4035" t="s">
        <v>4058</v>
      </c>
      <c r="B4035" s="2">
        <v>41816</v>
      </c>
      <c r="C4035" s="2" t="str">
        <f>VLOOKUP(Sales_Data17[[#This Row],[Customer Name Index]],Customer_Data[#All],2,0)</f>
        <v>Rochester Ltd</v>
      </c>
      <c r="D4035">
        <v>15</v>
      </c>
      <c r="E4035" t="s">
        <v>2</v>
      </c>
      <c r="F4035" t="s">
        <v>8168</v>
      </c>
      <c r="G4035" t="s">
        <v>8025</v>
      </c>
      <c r="H4035" t="str">
        <f>VLOOKUP(Sales_Data17[[#This Row],[Delivery Region Index]],Regions_Table[#All],2,0)</f>
        <v>Queensland</v>
      </c>
      <c r="I4035" t="str">
        <f>VLOOKUP(Sales_Data17[[#This Row],[Delivery Region Index]],Regions_Table[#All],3,0)</f>
        <v>Thuringowa</v>
      </c>
      <c r="J4035">
        <v>43</v>
      </c>
      <c r="K4035">
        <v>6</v>
      </c>
      <c r="L4035" t="str">
        <f>VLOOKUP(Sales_Data17[[#This Row],[Product Description Index]],Products_Data[#All],2,0)</f>
        <v>Socks</v>
      </c>
      <c r="M4035">
        <v>3</v>
      </c>
      <c r="N4035" s="9">
        <v>264.27777777777777</v>
      </c>
      <c r="O4035" s="9">
        <f>Sales_Data17[[#This Row],[Order Quantity]]*Sales_Data17[[#This Row],[Unit Price]]</f>
        <v>792.83333333333326</v>
      </c>
      <c r="P4035" s="9">
        <v>195.56555555555553</v>
      </c>
      <c r="Q4035" s="9">
        <f>Sales_Data17[[#This Row],[Line Total]]-(Sales_Data17[[#This Row],[Total Unit Cost]]*Sales_Data17[[#This Row],[Order Quantity]])</f>
        <v>206.13666666666666</v>
      </c>
      <c r="R4035" s="1" t="str">
        <f>TEXT(Sales_Data17[[#This Row],[OrderDate]],"MMM")</f>
        <v>Jun</v>
      </c>
      <c r="S4035" s="1" t="str">
        <f t="shared" si="63"/>
        <v>2014</v>
      </c>
    </row>
    <row r="4036" spans="1:19">
      <c r="A4036" t="s">
        <v>4059</v>
      </c>
      <c r="B4036" s="2">
        <v>41816</v>
      </c>
      <c r="C4036" s="2" t="str">
        <f>VLOOKUP(Sales_Data17[[#This Row],[Customer Name Index]],Customer_Data[#All],2,0)</f>
        <v xml:space="preserve">Medline </v>
      </c>
      <c r="D4036">
        <v>12</v>
      </c>
      <c r="E4036" t="s">
        <v>4</v>
      </c>
      <c r="F4036" t="s">
        <v>8168</v>
      </c>
      <c r="G4036" t="s">
        <v>8026</v>
      </c>
      <c r="H4036" t="str">
        <f>VLOOKUP(Sales_Data17[[#This Row],[Delivery Region Index]],Regions_Table[#All],2,0)</f>
        <v>Queensland</v>
      </c>
      <c r="I4036" t="str">
        <f>VLOOKUP(Sales_Data17[[#This Row],[Delivery Region Index]],Regions_Table[#All],3,0)</f>
        <v>Logan City</v>
      </c>
      <c r="J4036">
        <v>35</v>
      </c>
      <c r="K4036">
        <v>5</v>
      </c>
      <c r="L4036" t="str">
        <f>VLOOKUP(Sales_Data17[[#This Row],[Product Description Index]],Products_Data[#All],2,0)</f>
        <v>Hats</v>
      </c>
      <c r="M4036">
        <v>5</v>
      </c>
      <c r="N4036" s="9">
        <v>355.1</v>
      </c>
      <c r="O4036" s="9">
        <f>Sales_Data17[[#This Row],[Order Quantity]]*Sales_Data17[[#This Row],[Unit Price]]</f>
        <v>1775.5</v>
      </c>
      <c r="P4036" s="9">
        <v>262.774</v>
      </c>
      <c r="Q4036" s="9">
        <f>Sales_Data17[[#This Row],[Line Total]]-(Sales_Data17[[#This Row],[Total Unit Cost]]*Sales_Data17[[#This Row],[Order Quantity]])</f>
        <v>461.63000000000011</v>
      </c>
      <c r="R4036" s="1" t="str">
        <f>TEXT(Sales_Data17[[#This Row],[OrderDate]],"MMM")</f>
        <v>Jun</v>
      </c>
      <c r="S4036" s="1" t="str">
        <f t="shared" si="63"/>
        <v>2014</v>
      </c>
    </row>
    <row r="4037" spans="1:19">
      <c r="A4037" t="s">
        <v>4060</v>
      </c>
      <c r="B4037" s="2">
        <v>41816</v>
      </c>
      <c r="C4037" s="2" t="str">
        <f>VLOOKUP(Sales_Data17[[#This Row],[Customer Name Index]],Customer_Data[#All],2,0)</f>
        <v>Medsep Group</v>
      </c>
      <c r="D4037">
        <v>8</v>
      </c>
      <c r="E4037" t="s">
        <v>4</v>
      </c>
      <c r="F4037" t="s">
        <v>8168</v>
      </c>
      <c r="G4037" t="s">
        <v>8027</v>
      </c>
      <c r="H4037" t="str">
        <f>VLOOKUP(Sales_Data17[[#This Row],[Delivery Region Index]],Regions_Table[#All],2,0)</f>
        <v>New South Wales</v>
      </c>
      <c r="I4037" t="str">
        <f>VLOOKUP(Sales_Data17[[#This Row],[Delivery Region Index]],Regions_Table[#All],3,0)</f>
        <v>Wagga Wagga</v>
      </c>
      <c r="J4037">
        <v>23</v>
      </c>
      <c r="K4037">
        <v>4</v>
      </c>
      <c r="L4037" t="str">
        <f>VLOOKUP(Sales_Data17[[#This Row],[Product Description Index]],Products_Data[#All],2,0)</f>
        <v>Jeans</v>
      </c>
      <c r="M4037">
        <v>8</v>
      </c>
      <c r="N4037" s="9">
        <v>23.822222222222223</v>
      </c>
      <c r="O4037" s="9">
        <f>Sales_Data17[[#This Row],[Order Quantity]]*Sales_Data17[[#This Row],[Unit Price]]</f>
        <v>190.57777777777778</v>
      </c>
      <c r="P4037" s="9">
        <v>17.152000000000001</v>
      </c>
      <c r="Q4037" s="9">
        <f>Sales_Data17[[#This Row],[Line Total]]-(Sales_Data17[[#This Row],[Total Unit Cost]]*Sales_Data17[[#This Row],[Order Quantity]])</f>
        <v>53.361777777777775</v>
      </c>
      <c r="R4037" s="1" t="str">
        <f>TEXT(Sales_Data17[[#This Row],[OrderDate]],"MMM")</f>
        <v>Jun</v>
      </c>
      <c r="S4037" s="1" t="str">
        <f t="shared" si="63"/>
        <v>2014</v>
      </c>
    </row>
    <row r="4038" spans="1:19">
      <c r="A4038" t="s">
        <v>4061</v>
      </c>
      <c r="B4038" s="2">
        <v>41816</v>
      </c>
      <c r="C4038" s="2" t="str">
        <f>VLOOKUP(Sales_Data17[[#This Row],[Customer Name Index]],Customer_Data[#All],2,0)</f>
        <v>Ole Group</v>
      </c>
      <c r="D4038">
        <v>13</v>
      </c>
      <c r="E4038" t="s">
        <v>4</v>
      </c>
      <c r="F4038" t="s">
        <v>8168</v>
      </c>
      <c r="G4038" t="s">
        <v>8026</v>
      </c>
      <c r="H4038" t="str">
        <f>VLOOKUP(Sales_Data17[[#This Row],[Delivery Region Index]],Regions_Table[#All],2,0)</f>
        <v>Queensland</v>
      </c>
      <c r="I4038" t="str">
        <f>VLOOKUP(Sales_Data17[[#This Row],[Delivery Region Index]],Regions_Table[#All],3,0)</f>
        <v>Mackay</v>
      </c>
      <c r="J4038">
        <v>36</v>
      </c>
      <c r="K4038">
        <v>5</v>
      </c>
      <c r="L4038" t="str">
        <f>VLOOKUP(Sales_Data17[[#This Row],[Product Description Index]],Products_Data[#All],2,0)</f>
        <v>Hats</v>
      </c>
      <c r="M4038">
        <v>8</v>
      </c>
      <c r="N4038" s="9">
        <v>109.43333333333334</v>
      </c>
      <c r="O4038" s="9">
        <f>Sales_Data17[[#This Row],[Order Quantity]]*Sales_Data17[[#This Row],[Unit Price]]</f>
        <v>875.4666666666667</v>
      </c>
      <c r="P4038" s="9">
        <v>88.641000000000005</v>
      </c>
      <c r="Q4038" s="9">
        <f>Sales_Data17[[#This Row],[Line Total]]-(Sales_Data17[[#This Row],[Total Unit Cost]]*Sales_Data17[[#This Row],[Order Quantity]])</f>
        <v>166.33866666666665</v>
      </c>
      <c r="R4038" s="1" t="str">
        <f>TEXT(Sales_Data17[[#This Row],[OrderDate]],"MMM")</f>
        <v>Jun</v>
      </c>
      <c r="S4038" s="1" t="str">
        <f t="shared" si="63"/>
        <v>2014</v>
      </c>
    </row>
    <row r="4039" spans="1:19">
      <c r="A4039" t="s">
        <v>4062</v>
      </c>
      <c r="B4039" s="2">
        <v>41816</v>
      </c>
      <c r="C4039" s="2" t="str">
        <f>VLOOKUP(Sales_Data17[[#This Row],[Customer Name Index]],Customer_Data[#All],2,0)</f>
        <v xml:space="preserve">WakeFern </v>
      </c>
      <c r="D4039">
        <v>2</v>
      </c>
      <c r="E4039" t="s">
        <v>2</v>
      </c>
      <c r="F4039" t="s">
        <v>8168</v>
      </c>
      <c r="G4039" t="s">
        <v>8027</v>
      </c>
      <c r="H4039" t="str">
        <f>VLOOKUP(Sales_Data17[[#This Row],[Delivery Region Index]],Regions_Table[#All],2,0)</f>
        <v>New South Wales</v>
      </c>
      <c r="I4039" t="str">
        <f>VLOOKUP(Sales_Data17[[#This Row],[Delivery Region Index]],Regions_Table[#All],3,0)</f>
        <v>Bathurst</v>
      </c>
      <c r="J4039">
        <v>4</v>
      </c>
      <c r="K4039">
        <v>1</v>
      </c>
      <c r="L4039" t="str">
        <f>VLOOKUP(Sales_Data17[[#This Row],[Product Description Index]],Products_Data[#All],2,0)</f>
        <v>Shirts</v>
      </c>
      <c r="M4039">
        <v>9</v>
      </c>
      <c r="N4039" s="9">
        <v>209.93333333333334</v>
      </c>
      <c r="O4039" s="9">
        <f>Sales_Data17[[#This Row],[Order Quantity]]*Sales_Data17[[#This Row],[Unit Price]]</f>
        <v>1889.4</v>
      </c>
      <c r="P4039" s="9">
        <v>121.76133333333334</v>
      </c>
      <c r="Q4039" s="9">
        <f>Sales_Data17[[#This Row],[Line Total]]-(Sales_Data17[[#This Row],[Total Unit Cost]]*Sales_Data17[[#This Row],[Order Quantity]])</f>
        <v>793.548</v>
      </c>
      <c r="R4039" s="1" t="str">
        <f>TEXT(Sales_Data17[[#This Row],[OrderDate]],"MMM")</f>
        <v>Jun</v>
      </c>
      <c r="S4039" s="1" t="str">
        <f t="shared" si="63"/>
        <v>2014</v>
      </c>
    </row>
    <row r="4040" spans="1:19">
      <c r="A4040" t="s">
        <v>4063</v>
      </c>
      <c r="B4040" s="2">
        <v>41817</v>
      </c>
      <c r="C4040" s="2" t="str">
        <f>VLOOKUP(Sales_Data17[[#This Row],[Customer Name Index]],Customer_Data[#All],2,0)</f>
        <v>21st Ltd</v>
      </c>
      <c r="D4040">
        <v>10</v>
      </c>
      <c r="E4040" t="s">
        <v>2</v>
      </c>
      <c r="F4040" t="s">
        <v>8168</v>
      </c>
      <c r="G4040" t="s">
        <v>8027</v>
      </c>
      <c r="H4040" t="str">
        <f>VLOOKUP(Sales_Data17[[#This Row],[Delivery Region Index]],Regions_Table[#All],2,0)</f>
        <v>Queensland</v>
      </c>
      <c r="I4040" t="str">
        <f>VLOOKUP(Sales_Data17[[#This Row],[Delivery Region Index]],Regions_Table[#All],3,0)</f>
        <v>Bundaberg</v>
      </c>
      <c r="J4040">
        <v>27</v>
      </c>
      <c r="K4040">
        <v>4</v>
      </c>
      <c r="L4040" t="str">
        <f>VLOOKUP(Sales_Data17[[#This Row],[Product Description Index]],Products_Data[#All],2,0)</f>
        <v>Jeans</v>
      </c>
      <c r="M4040">
        <v>6</v>
      </c>
      <c r="N4040" s="9">
        <v>99.01111111111112</v>
      </c>
      <c r="O4040" s="9">
        <f>Sales_Data17[[#This Row],[Order Quantity]]*Sales_Data17[[#This Row],[Unit Price]]</f>
        <v>594.06666666666672</v>
      </c>
      <c r="P4040" s="9">
        <v>83.169333333333327</v>
      </c>
      <c r="Q4040" s="9">
        <f>Sales_Data17[[#This Row],[Line Total]]-(Sales_Data17[[#This Row],[Total Unit Cost]]*Sales_Data17[[#This Row],[Order Quantity]])</f>
        <v>95.050666666666757</v>
      </c>
      <c r="R4040" s="1" t="str">
        <f>TEXT(Sales_Data17[[#This Row],[OrderDate]],"MMM")</f>
        <v>Jun</v>
      </c>
      <c r="S4040" s="1" t="str">
        <f t="shared" si="63"/>
        <v>2014</v>
      </c>
    </row>
    <row r="4041" spans="1:19">
      <c r="A4041" t="s">
        <v>4064</v>
      </c>
      <c r="B4041" s="2">
        <v>41817</v>
      </c>
      <c r="C4041" s="2" t="str">
        <f>VLOOKUP(Sales_Data17[[#This Row],[Customer Name Index]],Customer_Data[#All],2,0)</f>
        <v>Apollo Ltd</v>
      </c>
      <c r="D4041">
        <v>11</v>
      </c>
      <c r="E4041" t="s">
        <v>4</v>
      </c>
      <c r="F4041" t="s">
        <v>8168</v>
      </c>
      <c r="G4041" t="s">
        <v>8026</v>
      </c>
      <c r="H4041" t="str">
        <f>VLOOKUP(Sales_Data17[[#This Row],[Delivery Region Index]],Regions_Table[#All],2,0)</f>
        <v>Queensland</v>
      </c>
      <c r="I4041" t="str">
        <f>VLOOKUP(Sales_Data17[[#This Row],[Delivery Region Index]],Regions_Table[#All],3,0)</f>
        <v>Gold Coast</v>
      </c>
      <c r="J4041">
        <v>31</v>
      </c>
      <c r="K4041">
        <v>5</v>
      </c>
      <c r="L4041" t="str">
        <f>VLOOKUP(Sales_Data17[[#This Row],[Product Description Index]],Products_Data[#All],2,0)</f>
        <v>Hats</v>
      </c>
      <c r="M4041">
        <v>1</v>
      </c>
      <c r="N4041" s="9">
        <v>125.06666666666668</v>
      </c>
      <c r="O4041" s="9">
        <f>Sales_Data17[[#This Row],[Order Quantity]]*Sales_Data17[[#This Row],[Unit Price]]</f>
        <v>125.06666666666668</v>
      </c>
      <c r="P4041" s="9">
        <v>91.298666666666676</v>
      </c>
      <c r="Q4041" s="9">
        <f>Sales_Data17[[#This Row],[Line Total]]-(Sales_Data17[[#This Row],[Total Unit Cost]]*Sales_Data17[[#This Row],[Order Quantity]])</f>
        <v>33.768000000000001</v>
      </c>
      <c r="R4041" s="1" t="str">
        <f>TEXT(Sales_Data17[[#This Row],[OrderDate]],"MMM")</f>
        <v>Jun</v>
      </c>
      <c r="S4041" s="1" t="str">
        <f t="shared" si="63"/>
        <v>2014</v>
      </c>
    </row>
    <row r="4042" spans="1:19">
      <c r="A4042" t="s">
        <v>4065</v>
      </c>
      <c r="B4042" s="2">
        <v>41817</v>
      </c>
      <c r="C4042" s="2" t="str">
        <f>VLOOKUP(Sales_Data17[[#This Row],[Customer Name Index]],Customer_Data[#All],2,0)</f>
        <v>PEDIFIX, Corp</v>
      </c>
      <c r="D4042">
        <v>6</v>
      </c>
      <c r="E4042" t="s">
        <v>3</v>
      </c>
      <c r="F4042" t="s">
        <v>8168</v>
      </c>
      <c r="G4042" t="s">
        <v>8027</v>
      </c>
      <c r="H4042" t="str">
        <f>VLOOKUP(Sales_Data17[[#This Row],[Delivery Region Index]],Regions_Table[#All],2,0)</f>
        <v>New South Wales</v>
      </c>
      <c r="I4042" t="str">
        <f>VLOOKUP(Sales_Data17[[#This Row],[Delivery Region Index]],Regions_Table[#All],3,0)</f>
        <v>Orange</v>
      </c>
      <c r="J4042">
        <v>18</v>
      </c>
      <c r="K4042">
        <v>3</v>
      </c>
      <c r="L4042" t="str">
        <f>VLOOKUP(Sales_Data17[[#This Row],[Product Description Index]],Products_Data[#All],2,0)</f>
        <v>Sunglasses</v>
      </c>
      <c r="M4042">
        <v>7</v>
      </c>
      <c r="N4042" s="9">
        <v>720.62222222222226</v>
      </c>
      <c r="O4042" s="9">
        <f>Sales_Data17[[#This Row],[Order Quantity]]*Sales_Data17[[#This Row],[Unit Price]]</f>
        <v>5044.3555555555558</v>
      </c>
      <c r="P4042" s="9">
        <v>302.66133333333335</v>
      </c>
      <c r="Q4042" s="9">
        <f>Sales_Data17[[#This Row],[Line Total]]-(Sales_Data17[[#This Row],[Total Unit Cost]]*Sales_Data17[[#This Row],[Order Quantity]])</f>
        <v>2925.7262222222225</v>
      </c>
      <c r="R4042" s="1" t="str">
        <f>TEXT(Sales_Data17[[#This Row],[OrderDate]],"MMM")</f>
        <v>Jun</v>
      </c>
      <c r="S4042" s="1" t="str">
        <f t="shared" si="63"/>
        <v>2014</v>
      </c>
    </row>
    <row r="4043" spans="1:19">
      <c r="A4043" t="s">
        <v>4066</v>
      </c>
      <c r="B4043" s="2">
        <v>41818</v>
      </c>
      <c r="C4043" s="2" t="str">
        <f>VLOOKUP(Sales_Data17[[#This Row],[Customer Name Index]],Customer_Data[#All],2,0)</f>
        <v xml:space="preserve">Qualitest </v>
      </c>
      <c r="D4043">
        <v>19</v>
      </c>
      <c r="E4043" t="s">
        <v>4</v>
      </c>
      <c r="F4043" t="s">
        <v>8168</v>
      </c>
      <c r="G4043" t="s">
        <v>8028</v>
      </c>
      <c r="H4043" t="str">
        <f>VLOOKUP(Sales_Data17[[#This Row],[Delivery Region Index]],Regions_Table[#All],2,0)</f>
        <v>Victoria</v>
      </c>
      <c r="I4043" t="str">
        <f>VLOOKUP(Sales_Data17[[#This Row],[Delivery Region Index]],Regions_Table[#All],3,0)</f>
        <v>Shepparton</v>
      </c>
      <c r="J4043">
        <v>54</v>
      </c>
      <c r="K4043">
        <v>8</v>
      </c>
      <c r="L4043" t="str">
        <f>VLOOKUP(Sales_Data17[[#This Row],[Product Description Index]],Products_Data[#All],2,0)</f>
        <v>Shoes</v>
      </c>
      <c r="M4043">
        <v>5</v>
      </c>
      <c r="N4043" s="9">
        <v>253.85555555555558</v>
      </c>
      <c r="O4043" s="9">
        <f>Sales_Data17[[#This Row],[Order Quantity]]*Sales_Data17[[#This Row],[Unit Price]]</f>
        <v>1269.2777777777778</v>
      </c>
      <c r="P4043" s="9">
        <v>157.39044444444446</v>
      </c>
      <c r="Q4043" s="9">
        <f>Sales_Data17[[#This Row],[Line Total]]-(Sales_Data17[[#This Row],[Total Unit Cost]]*Sales_Data17[[#This Row],[Order Quantity]])</f>
        <v>482.32555555555552</v>
      </c>
      <c r="R4043" s="1" t="str">
        <f>TEXT(Sales_Data17[[#This Row],[OrderDate]],"MMM")</f>
        <v>Jun</v>
      </c>
      <c r="S4043" s="1" t="str">
        <f t="shared" si="63"/>
        <v>2014</v>
      </c>
    </row>
    <row r="4044" spans="1:19">
      <c r="A4044" t="s">
        <v>4067</v>
      </c>
      <c r="B4044" s="2">
        <v>41819</v>
      </c>
      <c r="C4044" s="2" t="str">
        <f>VLOOKUP(Sales_Data17[[#This Row],[Customer Name Index]],Customer_Data[#All],2,0)</f>
        <v>Medsep Group</v>
      </c>
      <c r="D4044">
        <v>8</v>
      </c>
      <c r="E4044" t="s">
        <v>4</v>
      </c>
      <c r="F4044" t="s">
        <v>8168</v>
      </c>
      <c r="G4044" t="s">
        <v>8027</v>
      </c>
      <c r="H4044" t="str">
        <f>VLOOKUP(Sales_Data17[[#This Row],[Delivery Region Index]],Regions_Table[#All],2,0)</f>
        <v>New South Wales</v>
      </c>
      <c r="I4044" t="str">
        <f>VLOOKUP(Sales_Data17[[#This Row],[Delivery Region Index]],Regions_Table[#All],3,0)</f>
        <v>Wollongong</v>
      </c>
      <c r="J4044">
        <v>24</v>
      </c>
      <c r="K4044">
        <v>4</v>
      </c>
      <c r="L4044" t="str">
        <f>VLOOKUP(Sales_Data17[[#This Row],[Product Description Index]],Products_Data[#All],2,0)</f>
        <v>Jeans</v>
      </c>
      <c r="M4044">
        <v>4</v>
      </c>
      <c r="N4044" s="9">
        <v>693.82222222222231</v>
      </c>
      <c r="O4044" s="9">
        <f>Sales_Data17[[#This Row],[Order Quantity]]*Sales_Data17[[#This Row],[Unit Price]]</f>
        <v>2775.2888888888892</v>
      </c>
      <c r="P4044" s="9">
        <v>381.60222222222228</v>
      </c>
      <c r="Q4044" s="9">
        <f>Sales_Data17[[#This Row],[Line Total]]-(Sales_Data17[[#This Row],[Total Unit Cost]]*Sales_Data17[[#This Row],[Order Quantity]])</f>
        <v>1248.8800000000001</v>
      </c>
      <c r="R4044" s="1" t="str">
        <f>TEXT(Sales_Data17[[#This Row],[OrderDate]],"MMM")</f>
        <v>Jun</v>
      </c>
      <c r="S4044" s="1" t="str">
        <f t="shared" si="63"/>
        <v>2014</v>
      </c>
    </row>
    <row r="4045" spans="1:19">
      <c r="A4045" t="s">
        <v>4068</v>
      </c>
      <c r="B4045" s="2">
        <v>41819</v>
      </c>
      <c r="C4045" s="2" t="str">
        <f>VLOOKUP(Sales_Data17[[#This Row],[Customer Name Index]],Customer_Data[#All],2,0)</f>
        <v>Medsep Group</v>
      </c>
      <c r="D4045">
        <v>8</v>
      </c>
      <c r="E4045" t="s">
        <v>4</v>
      </c>
      <c r="F4045" t="s">
        <v>8168</v>
      </c>
      <c r="G4045" t="s">
        <v>8027</v>
      </c>
      <c r="H4045" t="str">
        <f>VLOOKUP(Sales_Data17[[#This Row],[Delivery Region Index]],Regions_Table[#All],2,0)</f>
        <v>New South Wales</v>
      </c>
      <c r="I4045" t="str">
        <f>VLOOKUP(Sales_Data17[[#This Row],[Delivery Region Index]],Regions_Table[#All],3,0)</f>
        <v>Tweed Heads</v>
      </c>
      <c r="J4045">
        <v>22</v>
      </c>
      <c r="K4045">
        <v>3</v>
      </c>
      <c r="L4045" t="str">
        <f>VLOOKUP(Sales_Data17[[#This Row],[Product Description Index]],Products_Data[#All],2,0)</f>
        <v>Sunglasses</v>
      </c>
      <c r="M4045">
        <v>1</v>
      </c>
      <c r="N4045" s="9">
        <v>559.07777777777778</v>
      </c>
      <c r="O4045" s="9">
        <f>Sales_Data17[[#This Row],[Order Quantity]]*Sales_Data17[[#This Row],[Unit Price]]</f>
        <v>559.07777777777778</v>
      </c>
      <c r="P4045" s="9">
        <v>245.99422222222222</v>
      </c>
      <c r="Q4045" s="9">
        <f>Sales_Data17[[#This Row],[Line Total]]-(Sales_Data17[[#This Row],[Total Unit Cost]]*Sales_Data17[[#This Row],[Order Quantity]])</f>
        <v>313.08355555555556</v>
      </c>
      <c r="R4045" s="1" t="str">
        <f>TEXT(Sales_Data17[[#This Row],[OrderDate]],"MMM")</f>
        <v>Jun</v>
      </c>
      <c r="S4045" s="1" t="str">
        <f t="shared" si="63"/>
        <v>2014</v>
      </c>
    </row>
    <row r="4046" spans="1:19">
      <c r="A4046" t="s">
        <v>4069</v>
      </c>
      <c r="B4046" s="2">
        <v>41819</v>
      </c>
      <c r="C4046" s="2" t="str">
        <f>VLOOKUP(Sales_Data17[[#This Row],[Customer Name Index]],Customer_Data[#All],2,0)</f>
        <v>Pacific Ltd</v>
      </c>
      <c r="D4046">
        <v>20</v>
      </c>
      <c r="E4046" t="s">
        <v>2</v>
      </c>
      <c r="F4046" t="s">
        <v>8168</v>
      </c>
      <c r="G4046" t="s">
        <v>8028</v>
      </c>
      <c r="H4046" t="str">
        <f>VLOOKUP(Sales_Data17[[#This Row],[Delivery Region Index]],Regions_Table[#All],2,0)</f>
        <v>Victoria</v>
      </c>
      <c r="I4046" t="str">
        <f>VLOOKUP(Sales_Data17[[#This Row],[Delivery Region Index]],Regions_Table[#All],3,0)</f>
        <v>Warrnambool</v>
      </c>
      <c r="J4046">
        <v>57</v>
      </c>
      <c r="K4046">
        <v>8</v>
      </c>
      <c r="L4046" t="str">
        <f>VLOOKUP(Sales_Data17[[#This Row],[Product Description Index]],Products_Data[#All],2,0)</f>
        <v>Shoes</v>
      </c>
      <c r="M4046">
        <v>6</v>
      </c>
      <c r="N4046" s="9">
        <v>665.5333333333333</v>
      </c>
      <c r="O4046" s="9">
        <f>Sales_Data17[[#This Row],[Order Quantity]]*Sales_Data17[[#This Row],[Unit Price]]</f>
        <v>3993.2</v>
      </c>
      <c r="P4046" s="9">
        <v>525.77133333333336</v>
      </c>
      <c r="Q4046" s="9">
        <f>Sales_Data17[[#This Row],[Line Total]]-(Sales_Data17[[#This Row],[Total Unit Cost]]*Sales_Data17[[#This Row],[Order Quantity]])</f>
        <v>838.57199999999966</v>
      </c>
      <c r="R4046" s="1" t="str">
        <f>TEXT(Sales_Data17[[#This Row],[OrderDate]],"MMM")</f>
        <v>Jun</v>
      </c>
      <c r="S4046" s="1" t="str">
        <f t="shared" si="63"/>
        <v>2014</v>
      </c>
    </row>
    <row r="4047" spans="1:19">
      <c r="A4047" t="s">
        <v>4070</v>
      </c>
      <c r="B4047" s="2">
        <v>41819</v>
      </c>
      <c r="C4047" s="2" t="str">
        <f>VLOOKUP(Sales_Data17[[#This Row],[Customer Name Index]],Customer_Data[#All],2,0)</f>
        <v xml:space="preserve">Medline </v>
      </c>
      <c r="D4047">
        <v>12</v>
      </c>
      <c r="E4047" t="s">
        <v>3</v>
      </c>
      <c r="F4047" t="s">
        <v>8168</v>
      </c>
      <c r="G4047" t="s">
        <v>8026</v>
      </c>
      <c r="H4047" t="str">
        <f>VLOOKUP(Sales_Data17[[#This Row],[Delivery Region Index]],Regions_Table[#All],2,0)</f>
        <v>Queensland</v>
      </c>
      <c r="I4047" t="str">
        <f>VLOOKUP(Sales_Data17[[#This Row],[Delivery Region Index]],Regions_Table[#All],3,0)</f>
        <v>Hervey Bay</v>
      </c>
      <c r="J4047">
        <v>33</v>
      </c>
      <c r="K4047">
        <v>5</v>
      </c>
      <c r="L4047" t="str">
        <f>VLOOKUP(Sales_Data17[[#This Row],[Product Description Index]],Products_Data[#All],2,0)</f>
        <v>Hats</v>
      </c>
      <c r="M4047">
        <v>7</v>
      </c>
      <c r="N4047" s="9">
        <v>413.91111111111115</v>
      </c>
      <c r="O4047" s="9">
        <f>Sales_Data17[[#This Row],[Order Quantity]]*Sales_Data17[[#This Row],[Unit Price]]</f>
        <v>2897.3777777777782</v>
      </c>
      <c r="P4047" s="9">
        <v>273.18133333333338</v>
      </c>
      <c r="Q4047" s="9">
        <f>Sales_Data17[[#This Row],[Line Total]]-(Sales_Data17[[#This Row],[Total Unit Cost]]*Sales_Data17[[#This Row],[Order Quantity]])</f>
        <v>985.10844444444456</v>
      </c>
      <c r="R4047" s="1" t="str">
        <f>TEXT(Sales_Data17[[#This Row],[OrderDate]],"MMM")</f>
        <v>Jun</v>
      </c>
      <c r="S4047" s="1" t="str">
        <f t="shared" si="63"/>
        <v>2014</v>
      </c>
    </row>
    <row r="4048" spans="1:19">
      <c r="A4048" t="s">
        <v>4071</v>
      </c>
      <c r="B4048" s="2">
        <v>41820</v>
      </c>
      <c r="C4048" s="2" t="str">
        <f>VLOOKUP(Sales_Data17[[#This Row],[Customer Name Index]],Customer_Data[#All],2,0)</f>
        <v>Rochester Ltd</v>
      </c>
      <c r="D4048">
        <v>15</v>
      </c>
      <c r="E4048" t="s">
        <v>4</v>
      </c>
      <c r="F4048" t="s">
        <v>8168</v>
      </c>
      <c r="G4048" t="s">
        <v>8025</v>
      </c>
      <c r="H4048" t="str">
        <f>VLOOKUP(Sales_Data17[[#This Row],[Delivery Region Index]],Regions_Table[#All],2,0)</f>
        <v>Queensland</v>
      </c>
      <c r="I4048" t="str">
        <f>VLOOKUP(Sales_Data17[[#This Row],[Delivery Region Index]],Regions_Table[#All],3,0)</f>
        <v>Toowoomba</v>
      </c>
      <c r="J4048">
        <v>44</v>
      </c>
      <c r="K4048">
        <v>6</v>
      </c>
      <c r="L4048" t="str">
        <f>VLOOKUP(Sales_Data17[[#This Row],[Product Description Index]],Products_Data[#All],2,0)</f>
        <v>Socks</v>
      </c>
      <c r="M4048">
        <v>2</v>
      </c>
      <c r="N4048" s="9">
        <v>120.60000000000001</v>
      </c>
      <c r="O4048" s="9">
        <f>Sales_Data17[[#This Row],[Order Quantity]]*Sales_Data17[[#This Row],[Unit Price]]</f>
        <v>241.20000000000002</v>
      </c>
      <c r="P4048" s="9">
        <v>97.686000000000007</v>
      </c>
      <c r="Q4048" s="9">
        <f>Sales_Data17[[#This Row],[Line Total]]-(Sales_Data17[[#This Row],[Total Unit Cost]]*Sales_Data17[[#This Row],[Order Quantity]])</f>
        <v>45.828000000000003</v>
      </c>
      <c r="R4048" s="1" t="str">
        <f>TEXT(Sales_Data17[[#This Row],[OrderDate]],"MMM")</f>
        <v>Jun</v>
      </c>
      <c r="S4048" s="1" t="str">
        <f t="shared" si="63"/>
        <v>2014</v>
      </c>
    </row>
    <row r="4049" spans="1:19">
      <c r="A4049" t="s">
        <v>4072</v>
      </c>
      <c r="B4049" s="2">
        <v>41820</v>
      </c>
      <c r="C4049" s="2" t="str">
        <f>VLOOKUP(Sales_Data17[[#This Row],[Customer Name Index]],Customer_Data[#All],2,0)</f>
        <v>3LAB, Ltd</v>
      </c>
      <c r="D4049">
        <v>16</v>
      </c>
      <c r="E4049" t="s">
        <v>4</v>
      </c>
      <c r="F4049" t="s">
        <v>8168</v>
      </c>
      <c r="G4049" t="s">
        <v>8025</v>
      </c>
      <c r="H4049" t="str">
        <f>VLOOKUP(Sales_Data17[[#This Row],[Delivery Region Index]],Regions_Table[#All],2,0)</f>
        <v>South Australia</v>
      </c>
      <c r="I4049" t="str">
        <f>VLOOKUP(Sales_Data17[[#This Row],[Delivery Region Index]],Regions_Table[#All],3,0)</f>
        <v>Adelaide</v>
      </c>
      <c r="J4049">
        <v>46</v>
      </c>
      <c r="K4049">
        <v>7</v>
      </c>
      <c r="L4049" t="str">
        <f>VLOOKUP(Sales_Data17[[#This Row],[Product Description Index]],Products_Data[#All],2,0)</f>
        <v>Dress Shirts</v>
      </c>
      <c r="M4049">
        <v>1</v>
      </c>
      <c r="N4049" s="9">
        <v>565.77777777777783</v>
      </c>
      <c r="O4049" s="9">
        <f>Sales_Data17[[#This Row],[Order Quantity]]*Sales_Data17[[#This Row],[Unit Price]]</f>
        <v>565.77777777777783</v>
      </c>
      <c r="P4049" s="9">
        <v>265.91555555555556</v>
      </c>
      <c r="Q4049" s="9">
        <f>Sales_Data17[[#This Row],[Line Total]]-(Sales_Data17[[#This Row],[Total Unit Cost]]*Sales_Data17[[#This Row],[Order Quantity]])</f>
        <v>299.86222222222227</v>
      </c>
      <c r="R4049" s="1" t="str">
        <f>TEXT(Sales_Data17[[#This Row],[OrderDate]],"MMM")</f>
        <v>Jun</v>
      </c>
      <c r="S4049" s="1" t="str">
        <f t="shared" si="63"/>
        <v>2014</v>
      </c>
    </row>
    <row r="4050" spans="1:19">
      <c r="A4050" t="s">
        <v>4073</v>
      </c>
      <c r="B4050" s="2">
        <v>41820</v>
      </c>
      <c r="C4050" s="2" t="str">
        <f>VLOOKUP(Sales_Data17[[#This Row],[Customer Name Index]],Customer_Data[#All],2,0)</f>
        <v xml:space="preserve">Medline </v>
      </c>
      <c r="D4050">
        <v>12</v>
      </c>
      <c r="E4050" t="s">
        <v>2</v>
      </c>
      <c r="F4050" t="s">
        <v>8168</v>
      </c>
      <c r="G4050" t="s">
        <v>8026</v>
      </c>
      <c r="H4050" t="str">
        <f>VLOOKUP(Sales_Data17[[#This Row],[Delivery Region Index]],Regions_Table[#All],2,0)</f>
        <v>Queensland</v>
      </c>
      <c r="I4050" t="str">
        <f>VLOOKUP(Sales_Data17[[#This Row],[Delivery Region Index]],Regions_Table[#All],3,0)</f>
        <v>Gympie</v>
      </c>
      <c r="J4050">
        <v>32</v>
      </c>
      <c r="K4050">
        <v>5</v>
      </c>
      <c r="L4050" t="str">
        <f>VLOOKUP(Sales_Data17[[#This Row],[Product Description Index]],Products_Data[#All],2,0)</f>
        <v>Hats</v>
      </c>
      <c r="M4050">
        <v>9</v>
      </c>
      <c r="N4050" s="9">
        <v>670.74444444444441</v>
      </c>
      <c r="O4050" s="9">
        <f>Sales_Data17[[#This Row],[Order Quantity]]*Sales_Data17[[#This Row],[Unit Price]]</f>
        <v>6036.7</v>
      </c>
      <c r="P4050" s="9">
        <v>456.10622222222224</v>
      </c>
      <c r="Q4050" s="9">
        <f>Sales_Data17[[#This Row],[Line Total]]-(Sales_Data17[[#This Row],[Total Unit Cost]]*Sales_Data17[[#This Row],[Order Quantity]])</f>
        <v>1931.7439999999997</v>
      </c>
      <c r="R4050" s="1" t="str">
        <f>TEXT(Sales_Data17[[#This Row],[OrderDate]],"MMM")</f>
        <v>Jun</v>
      </c>
      <c r="S4050" s="1" t="str">
        <f t="shared" si="63"/>
        <v>2014</v>
      </c>
    </row>
    <row r="4051" spans="1:19">
      <c r="A4051" t="s">
        <v>4074</v>
      </c>
      <c r="B4051" s="2">
        <v>41820</v>
      </c>
      <c r="C4051" s="2" t="str">
        <f>VLOOKUP(Sales_Data17[[#This Row],[Customer Name Index]],Customer_Data[#All],2,0)</f>
        <v xml:space="preserve">Medline </v>
      </c>
      <c r="D4051">
        <v>12</v>
      </c>
      <c r="E4051" t="s">
        <v>3</v>
      </c>
      <c r="F4051" t="s">
        <v>8168</v>
      </c>
      <c r="G4051" t="s">
        <v>8026</v>
      </c>
      <c r="H4051" t="str">
        <f>VLOOKUP(Sales_Data17[[#This Row],[Delivery Region Index]],Regions_Table[#All],2,0)</f>
        <v>Queensland</v>
      </c>
      <c r="I4051" t="str">
        <f>VLOOKUP(Sales_Data17[[#This Row],[Delivery Region Index]],Regions_Table[#All],3,0)</f>
        <v>Hervey Bay</v>
      </c>
      <c r="J4051">
        <v>33</v>
      </c>
      <c r="K4051">
        <v>5</v>
      </c>
      <c r="L4051" t="str">
        <f>VLOOKUP(Sales_Data17[[#This Row],[Product Description Index]],Products_Data[#All],2,0)</f>
        <v>Hats</v>
      </c>
      <c r="M4051">
        <v>7</v>
      </c>
      <c r="N4051" s="9">
        <v>430.28888888888889</v>
      </c>
      <c r="O4051" s="9">
        <f>Sales_Data17[[#This Row],[Order Quantity]]*Sales_Data17[[#This Row],[Unit Price]]</f>
        <v>3012.0222222222224</v>
      </c>
      <c r="P4051" s="9">
        <v>314.11088888888889</v>
      </c>
      <c r="Q4051" s="9">
        <f>Sales_Data17[[#This Row],[Line Total]]-(Sales_Data17[[#This Row],[Total Unit Cost]]*Sales_Data17[[#This Row],[Order Quantity]])</f>
        <v>813.24600000000009</v>
      </c>
      <c r="R4051" s="1" t="str">
        <f>TEXT(Sales_Data17[[#This Row],[OrderDate]],"MMM")</f>
        <v>Jun</v>
      </c>
      <c r="S4051" s="1" t="str">
        <f t="shared" si="63"/>
        <v>2014</v>
      </c>
    </row>
    <row r="4052" spans="1:19">
      <c r="A4052" t="s">
        <v>4075</v>
      </c>
      <c r="B4052" s="2">
        <v>41820</v>
      </c>
      <c r="C4052" s="2" t="str">
        <f>VLOOKUP(Sales_Data17[[#This Row],[Customer Name Index]],Customer_Data[#All],2,0)</f>
        <v>Pure Group</v>
      </c>
      <c r="D4052">
        <v>17</v>
      </c>
      <c r="E4052" t="s">
        <v>4</v>
      </c>
      <c r="F4052" t="s">
        <v>8168</v>
      </c>
      <c r="G4052" t="s">
        <v>8025</v>
      </c>
      <c r="H4052" t="str">
        <f>VLOOKUP(Sales_Data17[[#This Row],[Delivery Region Index]],Regions_Table[#All],2,0)</f>
        <v>Victoria</v>
      </c>
      <c r="I4052" t="str">
        <f>VLOOKUP(Sales_Data17[[#This Row],[Delivery Region Index]],Regions_Table[#All],3,0)</f>
        <v>Melbourne</v>
      </c>
      <c r="J4052">
        <v>47</v>
      </c>
      <c r="K4052">
        <v>7</v>
      </c>
      <c r="L4052" t="str">
        <f>VLOOKUP(Sales_Data17[[#This Row],[Product Description Index]],Products_Data[#All],2,0)</f>
        <v>Dress Shirts</v>
      </c>
      <c r="M4052">
        <v>3</v>
      </c>
      <c r="N4052" s="9">
        <v>326.81111111111113</v>
      </c>
      <c r="O4052" s="9">
        <f>Sales_Data17[[#This Row],[Order Quantity]]*Sales_Data17[[#This Row],[Unit Price]]</f>
        <v>980.43333333333339</v>
      </c>
      <c r="P4052" s="9">
        <v>176.47800000000001</v>
      </c>
      <c r="Q4052" s="9">
        <f>Sales_Data17[[#This Row],[Line Total]]-(Sales_Data17[[#This Row],[Total Unit Cost]]*Sales_Data17[[#This Row],[Order Quantity]])</f>
        <v>450.99933333333342</v>
      </c>
      <c r="R4052" s="1" t="str">
        <f>TEXT(Sales_Data17[[#This Row],[OrderDate]],"MMM")</f>
        <v>Jun</v>
      </c>
      <c r="S4052" s="1" t="str">
        <f t="shared" si="63"/>
        <v>2014</v>
      </c>
    </row>
    <row r="4053" spans="1:19">
      <c r="A4053" t="s">
        <v>4076</v>
      </c>
      <c r="B4053" s="2">
        <v>41820</v>
      </c>
      <c r="C4053" s="2" t="str">
        <f>VLOOKUP(Sales_Data17[[#This Row],[Customer Name Index]],Customer_Data[#All],2,0)</f>
        <v xml:space="preserve">Linde </v>
      </c>
      <c r="D4053">
        <v>14</v>
      </c>
      <c r="E4053" t="s">
        <v>4</v>
      </c>
      <c r="F4053" t="s">
        <v>8168</v>
      </c>
      <c r="G4053" t="s">
        <v>8026</v>
      </c>
      <c r="H4053" t="str">
        <f>VLOOKUP(Sales_Data17[[#This Row],[Delivery Region Index]],Regions_Table[#All],2,0)</f>
        <v>Queensland</v>
      </c>
      <c r="I4053" t="str">
        <f>VLOOKUP(Sales_Data17[[#This Row],[Delivery Region Index]],Regions_Table[#All],3,0)</f>
        <v>Nambour</v>
      </c>
      <c r="J4053">
        <v>39</v>
      </c>
      <c r="K4053">
        <v>6</v>
      </c>
      <c r="L4053" t="str">
        <f>VLOOKUP(Sales_Data17[[#This Row],[Product Description Index]],Products_Data[#All],2,0)</f>
        <v>Socks</v>
      </c>
      <c r="M4053">
        <v>8</v>
      </c>
      <c r="N4053" s="9">
        <v>26.8</v>
      </c>
      <c r="O4053" s="9">
        <f>Sales_Data17[[#This Row],[Order Quantity]]*Sales_Data17[[#This Row],[Unit Price]]</f>
        <v>214.4</v>
      </c>
      <c r="P4053" s="9">
        <v>17.688000000000002</v>
      </c>
      <c r="Q4053" s="9">
        <f>Sales_Data17[[#This Row],[Line Total]]-(Sales_Data17[[#This Row],[Total Unit Cost]]*Sales_Data17[[#This Row],[Order Quantity]])</f>
        <v>72.895999999999987</v>
      </c>
      <c r="R4053" s="1" t="str">
        <f>TEXT(Sales_Data17[[#This Row],[OrderDate]],"MMM")</f>
        <v>Jun</v>
      </c>
      <c r="S4053" s="1" t="str">
        <f t="shared" si="63"/>
        <v>2014</v>
      </c>
    </row>
    <row r="4054" spans="1:19">
      <c r="A4054" t="s">
        <v>4077</v>
      </c>
      <c r="B4054" s="2">
        <v>41821</v>
      </c>
      <c r="C4054" s="2" t="str">
        <f>VLOOKUP(Sales_Data17[[#This Row],[Customer Name Index]],Customer_Data[#All],2,0)</f>
        <v xml:space="preserve">Qualitest </v>
      </c>
      <c r="D4054">
        <v>19</v>
      </c>
      <c r="E4054" t="s">
        <v>4</v>
      </c>
      <c r="F4054" t="s">
        <v>8168</v>
      </c>
      <c r="G4054" t="s">
        <v>8028</v>
      </c>
      <c r="H4054" t="str">
        <f>VLOOKUP(Sales_Data17[[#This Row],[Delivery Region Index]],Regions_Table[#All],2,0)</f>
        <v>Victoria</v>
      </c>
      <c r="I4054" t="str">
        <f>VLOOKUP(Sales_Data17[[#This Row],[Delivery Region Index]],Regions_Table[#All],3,0)</f>
        <v>Swan Hill</v>
      </c>
      <c r="J4054">
        <v>55</v>
      </c>
      <c r="K4054">
        <v>8</v>
      </c>
      <c r="L4054" t="str">
        <f>VLOOKUP(Sales_Data17[[#This Row],[Product Description Index]],Products_Data[#All],2,0)</f>
        <v>Shoes</v>
      </c>
      <c r="M4054">
        <v>3</v>
      </c>
      <c r="N4054" s="9">
        <v>29.777777777777779</v>
      </c>
      <c r="O4054" s="9">
        <f>Sales_Data17[[#This Row],[Order Quantity]]*Sales_Data17[[#This Row],[Unit Price]]</f>
        <v>89.333333333333343</v>
      </c>
      <c r="P4054" s="9">
        <v>19.951111111111111</v>
      </c>
      <c r="Q4054" s="9">
        <f>Sales_Data17[[#This Row],[Line Total]]-(Sales_Data17[[#This Row],[Total Unit Cost]]*Sales_Data17[[#This Row],[Order Quantity]])</f>
        <v>29.480000000000011</v>
      </c>
      <c r="R4054" s="1" t="str">
        <f>TEXT(Sales_Data17[[#This Row],[OrderDate]],"MMM")</f>
        <v>Jul</v>
      </c>
      <c r="S4054" s="1" t="str">
        <f t="shared" si="63"/>
        <v>2014</v>
      </c>
    </row>
    <row r="4055" spans="1:19">
      <c r="A4055" t="s">
        <v>4078</v>
      </c>
      <c r="B4055" s="2">
        <v>41822</v>
      </c>
      <c r="C4055" s="2" t="str">
        <f>VLOOKUP(Sales_Data17[[#This Row],[Customer Name Index]],Customer_Data[#All],2,0)</f>
        <v>21st Ltd</v>
      </c>
      <c r="D4055">
        <v>10</v>
      </c>
      <c r="E4055" t="s">
        <v>2</v>
      </c>
      <c r="F4055" t="s">
        <v>8168</v>
      </c>
      <c r="G4055" t="s">
        <v>8026</v>
      </c>
      <c r="H4055" t="str">
        <f>VLOOKUP(Sales_Data17[[#This Row],[Delivery Region Index]],Regions_Table[#All],2,0)</f>
        <v>Queensland</v>
      </c>
      <c r="I4055" t="str">
        <f>VLOOKUP(Sales_Data17[[#This Row],[Delivery Region Index]],Regions_Table[#All],3,0)</f>
        <v>Cairns</v>
      </c>
      <c r="J4055">
        <v>28</v>
      </c>
      <c r="K4055">
        <v>4</v>
      </c>
      <c r="L4055" t="str">
        <f>VLOOKUP(Sales_Data17[[#This Row],[Product Description Index]],Products_Data[#All],2,0)</f>
        <v>Jeans</v>
      </c>
      <c r="M4055">
        <v>1</v>
      </c>
      <c r="N4055" s="9">
        <v>18.611111111111111</v>
      </c>
      <c r="O4055" s="9">
        <f>Sales_Data17[[#This Row],[Order Quantity]]*Sales_Data17[[#This Row],[Unit Price]]</f>
        <v>18.611111111111111</v>
      </c>
      <c r="P4055" s="9">
        <v>10.050000000000001</v>
      </c>
      <c r="Q4055" s="9">
        <f>Sales_Data17[[#This Row],[Line Total]]-(Sales_Data17[[#This Row],[Total Unit Cost]]*Sales_Data17[[#This Row],[Order Quantity]])</f>
        <v>8.56111111111111</v>
      </c>
      <c r="R4055" s="1" t="str">
        <f>TEXT(Sales_Data17[[#This Row],[OrderDate]],"MMM")</f>
        <v>Jul</v>
      </c>
      <c r="S4055" s="1" t="str">
        <f t="shared" si="63"/>
        <v>2014</v>
      </c>
    </row>
    <row r="4056" spans="1:19">
      <c r="A4056" t="s">
        <v>4079</v>
      </c>
      <c r="B4056" s="2">
        <v>41822</v>
      </c>
      <c r="C4056" s="2" t="str">
        <f>VLOOKUP(Sales_Data17[[#This Row],[Customer Name Index]],Customer_Data[#All],2,0)</f>
        <v>Pacific Ltd</v>
      </c>
      <c r="D4056">
        <v>20</v>
      </c>
      <c r="E4056" t="s">
        <v>4</v>
      </c>
      <c r="F4056" t="s">
        <v>8168</v>
      </c>
      <c r="G4056" t="s">
        <v>8028</v>
      </c>
      <c r="H4056" t="str">
        <f>VLOOKUP(Sales_Data17[[#This Row],[Delivery Region Index]],Regions_Table[#All],2,0)</f>
        <v>Victoria</v>
      </c>
      <c r="I4056" t="str">
        <f>VLOOKUP(Sales_Data17[[#This Row],[Delivery Region Index]],Regions_Table[#All],3,0)</f>
        <v>Warrnambool</v>
      </c>
      <c r="J4056">
        <v>57</v>
      </c>
      <c r="K4056">
        <v>8</v>
      </c>
      <c r="L4056" t="str">
        <f>VLOOKUP(Sales_Data17[[#This Row],[Product Description Index]],Products_Data[#All],2,0)</f>
        <v>Shoes</v>
      </c>
      <c r="M4056">
        <v>3</v>
      </c>
      <c r="N4056" s="9">
        <v>216.63333333333333</v>
      </c>
      <c r="O4056" s="9">
        <f>Sales_Data17[[#This Row],[Order Quantity]]*Sales_Data17[[#This Row],[Unit Price]]</f>
        <v>649.9</v>
      </c>
      <c r="P4056" s="9">
        <v>110.483</v>
      </c>
      <c r="Q4056" s="9">
        <f>Sales_Data17[[#This Row],[Line Total]]-(Sales_Data17[[#This Row],[Total Unit Cost]]*Sales_Data17[[#This Row],[Order Quantity]])</f>
        <v>318.45099999999996</v>
      </c>
      <c r="R4056" s="1" t="str">
        <f>TEXT(Sales_Data17[[#This Row],[OrderDate]],"MMM")</f>
        <v>Jul</v>
      </c>
      <c r="S4056" s="1" t="str">
        <f t="shared" si="63"/>
        <v>2014</v>
      </c>
    </row>
    <row r="4057" spans="1:19">
      <c r="A4057" t="s">
        <v>4080</v>
      </c>
      <c r="B4057" s="2">
        <v>41822</v>
      </c>
      <c r="C4057" s="2" t="str">
        <f>VLOOKUP(Sales_Data17[[#This Row],[Customer Name Index]],Customer_Data[#All],2,0)</f>
        <v xml:space="preserve">Linde </v>
      </c>
      <c r="D4057">
        <v>14</v>
      </c>
      <c r="E4057" t="s">
        <v>4</v>
      </c>
      <c r="F4057" t="s">
        <v>8168</v>
      </c>
      <c r="G4057" t="s">
        <v>8026</v>
      </c>
      <c r="H4057" t="str">
        <f>VLOOKUP(Sales_Data17[[#This Row],[Delivery Region Index]],Regions_Table[#All],2,0)</f>
        <v>Queensland</v>
      </c>
      <c r="I4057" t="str">
        <f>VLOOKUP(Sales_Data17[[#This Row],[Delivery Region Index]],Regions_Table[#All],3,0)</f>
        <v>Nambour</v>
      </c>
      <c r="J4057">
        <v>39</v>
      </c>
      <c r="K4057">
        <v>6</v>
      </c>
      <c r="L4057" t="str">
        <f>VLOOKUP(Sales_Data17[[#This Row],[Product Description Index]],Products_Data[#All],2,0)</f>
        <v>Socks</v>
      </c>
      <c r="M4057">
        <v>9</v>
      </c>
      <c r="N4057" s="9">
        <v>297.77777777777777</v>
      </c>
      <c r="O4057" s="9">
        <f>Sales_Data17[[#This Row],[Order Quantity]]*Sales_Data17[[#This Row],[Unit Price]]</f>
        <v>2680</v>
      </c>
      <c r="P4057" s="9">
        <v>238.22222222222223</v>
      </c>
      <c r="Q4057" s="9">
        <f>Sales_Data17[[#This Row],[Line Total]]-(Sales_Data17[[#This Row],[Total Unit Cost]]*Sales_Data17[[#This Row],[Order Quantity]])</f>
        <v>536</v>
      </c>
      <c r="R4057" s="1" t="str">
        <f>TEXT(Sales_Data17[[#This Row],[OrderDate]],"MMM")</f>
        <v>Jul</v>
      </c>
      <c r="S4057" s="1" t="str">
        <f t="shared" si="63"/>
        <v>2014</v>
      </c>
    </row>
    <row r="4058" spans="1:19">
      <c r="A4058" t="s">
        <v>4081</v>
      </c>
      <c r="B4058" s="2">
        <v>41822</v>
      </c>
      <c r="C4058" s="2" t="str">
        <f>VLOOKUP(Sales_Data17[[#This Row],[Customer Name Index]],Customer_Data[#All],2,0)</f>
        <v>3LAB, Ltd</v>
      </c>
      <c r="D4058">
        <v>16</v>
      </c>
      <c r="E4058" t="s">
        <v>4</v>
      </c>
      <c r="F4058" t="s">
        <v>8168</v>
      </c>
      <c r="G4058" t="s">
        <v>8025</v>
      </c>
      <c r="H4058" t="str">
        <f>VLOOKUP(Sales_Data17[[#This Row],[Delivery Region Index]],Regions_Table[#All],2,0)</f>
        <v>South Australia</v>
      </c>
      <c r="I4058" t="str">
        <f>VLOOKUP(Sales_Data17[[#This Row],[Delivery Region Index]],Regions_Table[#All],3,0)</f>
        <v>Adelaide</v>
      </c>
      <c r="J4058">
        <v>46</v>
      </c>
      <c r="K4058">
        <v>7</v>
      </c>
      <c r="L4058" t="str">
        <f>VLOOKUP(Sales_Data17[[#This Row],[Product Description Index]],Products_Data[#All],2,0)</f>
        <v>Dress Shirts</v>
      </c>
      <c r="M4058">
        <v>3</v>
      </c>
      <c r="N4058" s="9">
        <v>442.94444444444446</v>
      </c>
      <c r="O4058" s="9">
        <f>Sales_Data17[[#This Row],[Order Quantity]]*Sales_Data17[[#This Row],[Unit Price]]</f>
        <v>1328.8333333333335</v>
      </c>
      <c r="P4058" s="9">
        <v>287.91388888888889</v>
      </c>
      <c r="Q4058" s="9">
        <f>Sales_Data17[[#This Row],[Line Total]]-(Sales_Data17[[#This Row],[Total Unit Cost]]*Sales_Data17[[#This Row],[Order Quantity]])</f>
        <v>465.09166666666681</v>
      </c>
      <c r="R4058" s="1" t="str">
        <f>TEXT(Sales_Data17[[#This Row],[OrderDate]],"MMM")</f>
        <v>Jul</v>
      </c>
      <c r="S4058" s="1" t="str">
        <f t="shared" si="63"/>
        <v>2014</v>
      </c>
    </row>
    <row r="4059" spans="1:19">
      <c r="A4059" t="s">
        <v>4082</v>
      </c>
      <c r="B4059" s="2">
        <v>41822</v>
      </c>
      <c r="C4059" s="2" t="str">
        <f>VLOOKUP(Sales_Data17[[#This Row],[Customer Name Index]],Customer_Data[#All],2,0)</f>
        <v>Rochester Ltd</v>
      </c>
      <c r="D4059">
        <v>15</v>
      </c>
      <c r="E4059" t="s">
        <v>4</v>
      </c>
      <c r="F4059" t="s">
        <v>8168</v>
      </c>
      <c r="G4059" t="s">
        <v>8025</v>
      </c>
      <c r="H4059" t="str">
        <f>VLOOKUP(Sales_Data17[[#This Row],[Delivery Region Index]],Regions_Table[#All],2,0)</f>
        <v>Queensland</v>
      </c>
      <c r="I4059" t="str">
        <f>VLOOKUP(Sales_Data17[[#This Row],[Delivery Region Index]],Regions_Table[#All],3,0)</f>
        <v>Toowoomba</v>
      </c>
      <c r="J4059">
        <v>44</v>
      </c>
      <c r="K4059">
        <v>6</v>
      </c>
      <c r="L4059" t="str">
        <f>VLOOKUP(Sales_Data17[[#This Row],[Product Description Index]],Products_Data[#All],2,0)</f>
        <v>Socks</v>
      </c>
      <c r="M4059">
        <v>2</v>
      </c>
      <c r="N4059" s="9">
        <v>18.611111111111111</v>
      </c>
      <c r="O4059" s="9">
        <f>Sales_Data17[[#This Row],[Order Quantity]]*Sales_Data17[[#This Row],[Unit Price]]</f>
        <v>37.222222222222221</v>
      </c>
      <c r="P4059" s="9">
        <v>8.375</v>
      </c>
      <c r="Q4059" s="9">
        <f>Sales_Data17[[#This Row],[Line Total]]-(Sales_Data17[[#This Row],[Total Unit Cost]]*Sales_Data17[[#This Row],[Order Quantity]])</f>
        <v>20.472222222222221</v>
      </c>
      <c r="R4059" s="1" t="str">
        <f>TEXT(Sales_Data17[[#This Row],[OrderDate]],"MMM")</f>
        <v>Jul</v>
      </c>
      <c r="S4059" s="1" t="str">
        <f t="shared" si="63"/>
        <v>2014</v>
      </c>
    </row>
    <row r="4060" spans="1:19">
      <c r="A4060" t="s">
        <v>4083</v>
      </c>
      <c r="B4060" s="2">
        <v>41822</v>
      </c>
      <c r="C4060" s="2" t="str">
        <f>VLOOKUP(Sales_Data17[[#This Row],[Customer Name Index]],Customer_Data[#All],2,0)</f>
        <v>Avon Corp</v>
      </c>
      <c r="D4060">
        <v>1</v>
      </c>
      <c r="E4060" t="s">
        <v>4</v>
      </c>
      <c r="F4060" t="s">
        <v>8168</v>
      </c>
      <c r="G4060" t="s">
        <v>8027</v>
      </c>
      <c r="H4060" t="str">
        <f>VLOOKUP(Sales_Data17[[#This Row],[Delivery Region Index]],Regions_Table[#All],2,0)</f>
        <v>New South Wales</v>
      </c>
      <c r="I4060" t="str">
        <f>VLOOKUP(Sales_Data17[[#This Row],[Delivery Region Index]],Regions_Table[#All],3,0)</f>
        <v>Albury</v>
      </c>
      <c r="J4060">
        <v>2</v>
      </c>
      <c r="K4060">
        <v>1</v>
      </c>
      <c r="L4060" t="str">
        <f>VLOOKUP(Sales_Data17[[#This Row],[Product Description Index]],Products_Data[#All],2,0)</f>
        <v>Shirts</v>
      </c>
      <c r="M4060">
        <v>7</v>
      </c>
      <c r="N4060" s="9">
        <v>21.588888888888889</v>
      </c>
      <c r="O4060" s="9">
        <f>Sales_Data17[[#This Row],[Order Quantity]]*Sales_Data17[[#This Row],[Unit Price]]</f>
        <v>151.12222222222221</v>
      </c>
      <c r="P4060" s="9">
        <v>10.794444444444444</v>
      </c>
      <c r="Q4060" s="9">
        <f>Sales_Data17[[#This Row],[Line Total]]-(Sales_Data17[[#This Row],[Total Unit Cost]]*Sales_Data17[[#This Row],[Order Quantity]])</f>
        <v>75.561111111111103</v>
      </c>
      <c r="R4060" s="1" t="str">
        <f>TEXT(Sales_Data17[[#This Row],[OrderDate]],"MMM")</f>
        <v>Jul</v>
      </c>
      <c r="S4060" s="1" t="str">
        <f t="shared" si="63"/>
        <v>2014</v>
      </c>
    </row>
    <row r="4061" spans="1:19">
      <c r="A4061" t="s">
        <v>4084</v>
      </c>
      <c r="B4061" s="2">
        <v>41823</v>
      </c>
      <c r="C4061" s="2" t="str">
        <f>VLOOKUP(Sales_Data17[[#This Row],[Customer Name Index]],Customer_Data[#All],2,0)</f>
        <v>ETUDE Ltd</v>
      </c>
      <c r="D4061">
        <v>4</v>
      </c>
      <c r="E4061" t="s">
        <v>2</v>
      </c>
      <c r="F4061" t="s">
        <v>8168</v>
      </c>
      <c r="G4061" t="s">
        <v>8027</v>
      </c>
      <c r="H4061" t="str">
        <f>VLOOKUP(Sales_Data17[[#This Row],[Delivery Region Index]],Regions_Table[#All],2,0)</f>
        <v>New South Wales</v>
      </c>
      <c r="I4061" t="str">
        <f>VLOOKUP(Sales_Data17[[#This Row],[Delivery Region Index]],Regions_Table[#All],3,0)</f>
        <v>Grafton</v>
      </c>
      <c r="J4061">
        <v>11</v>
      </c>
      <c r="K4061">
        <v>2</v>
      </c>
      <c r="L4061" t="str">
        <f>VLOOKUP(Sales_Data17[[#This Row],[Product Description Index]],Products_Data[#All],2,0)</f>
        <v>Pants</v>
      </c>
      <c r="M4061">
        <v>2</v>
      </c>
      <c r="N4061" s="9">
        <v>265.02222222222224</v>
      </c>
      <c r="O4061" s="9">
        <f>Sales_Data17[[#This Row],[Order Quantity]]*Sales_Data17[[#This Row],[Unit Price]]</f>
        <v>530.04444444444448</v>
      </c>
      <c r="P4061" s="9">
        <v>119.26000000000002</v>
      </c>
      <c r="Q4061" s="9">
        <f>Sales_Data17[[#This Row],[Line Total]]-(Sales_Data17[[#This Row],[Total Unit Cost]]*Sales_Data17[[#This Row],[Order Quantity]])</f>
        <v>291.52444444444444</v>
      </c>
      <c r="R4061" s="1" t="str">
        <f>TEXT(Sales_Data17[[#This Row],[OrderDate]],"MMM")</f>
        <v>Jul</v>
      </c>
      <c r="S4061" s="1" t="str">
        <f t="shared" si="63"/>
        <v>2014</v>
      </c>
    </row>
    <row r="4062" spans="1:19">
      <c r="A4062" t="s">
        <v>4085</v>
      </c>
      <c r="B4062" s="2">
        <v>41823</v>
      </c>
      <c r="C4062" s="2" t="str">
        <f>VLOOKUP(Sales_Data17[[#This Row],[Customer Name Index]],Customer_Data[#All],2,0)</f>
        <v>Medsep Group</v>
      </c>
      <c r="D4062">
        <v>8</v>
      </c>
      <c r="E4062" t="s">
        <v>4</v>
      </c>
      <c r="F4062" t="s">
        <v>8168</v>
      </c>
      <c r="G4062" t="s">
        <v>8027</v>
      </c>
      <c r="H4062" t="str">
        <f>VLOOKUP(Sales_Data17[[#This Row],[Delivery Region Index]],Regions_Table[#All],2,0)</f>
        <v>New South Wales</v>
      </c>
      <c r="I4062" t="str">
        <f>VLOOKUP(Sales_Data17[[#This Row],[Delivery Region Index]],Regions_Table[#All],3,0)</f>
        <v>Wagga Wagga</v>
      </c>
      <c r="J4062">
        <v>23</v>
      </c>
      <c r="K4062">
        <v>4</v>
      </c>
      <c r="L4062" t="str">
        <f>VLOOKUP(Sales_Data17[[#This Row],[Product Description Index]],Products_Data[#All],2,0)</f>
        <v>Jeans</v>
      </c>
      <c r="M4062">
        <v>4</v>
      </c>
      <c r="N4062" s="9">
        <v>579.92222222222222</v>
      </c>
      <c r="O4062" s="9">
        <f>Sales_Data17[[#This Row],[Order Quantity]]*Sales_Data17[[#This Row],[Unit Price]]</f>
        <v>2319.6888888888889</v>
      </c>
      <c r="P4062" s="9">
        <v>400.14633333333336</v>
      </c>
      <c r="Q4062" s="9">
        <f>Sales_Data17[[#This Row],[Line Total]]-(Sales_Data17[[#This Row],[Total Unit Cost]]*Sales_Data17[[#This Row],[Order Quantity]])</f>
        <v>719.10355555555543</v>
      </c>
      <c r="R4062" s="1" t="str">
        <f>TEXT(Sales_Data17[[#This Row],[OrderDate]],"MMM")</f>
        <v>Jul</v>
      </c>
      <c r="S4062" s="1" t="str">
        <f t="shared" si="63"/>
        <v>2014</v>
      </c>
    </row>
    <row r="4063" spans="1:19">
      <c r="A4063" t="s">
        <v>4086</v>
      </c>
      <c r="B4063" s="2">
        <v>41823</v>
      </c>
      <c r="C4063" s="2" t="str">
        <f>VLOOKUP(Sales_Data17[[#This Row],[Customer Name Index]],Customer_Data[#All],2,0)</f>
        <v>3LAB, Ltd</v>
      </c>
      <c r="D4063">
        <v>16</v>
      </c>
      <c r="E4063" t="s">
        <v>4</v>
      </c>
      <c r="F4063" t="s">
        <v>8168</v>
      </c>
      <c r="G4063" t="s">
        <v>8025</v>
      </c>
      <c r="H4063" t="str">
        <f>VLOOKUP(Sales_Data17[[#This Row],[Delivery Region Index]],Regions_Table[#All],2,0)</f>
        <v>South Australia</v>
      </c>
      <c r="I4063" t="str">
        <f>VLOOKUP(Sales_Data17[[#This Row],[Delivery Region Index]],Regions_Table[#All],3,0)</f>
        <v>Adelaide</v>
      </c>
      <c r="J4063">
        <v>46</v>
      </c>
      <c r="K4063">
        <v>7</v>
      </c>
      <c r="L4063" t="str">
        <f>VLOOKUP(Sales_Data17[[#This Row],[Product Description Index]],Products_Data[#All],2,0)</f>
        <v>Dress Shirts</v>
      </c>
      <c r="M4063">
        <v>9</v>
      </c>
      <c r="N4063" s="9">
        <v>247.15555555555557</v>
      </c>
      <c r="O4063" s="9">
        <f>Sales_Data17[[#This Row],[Order Quantity]]*Sales_Data17[[#This Row],[Unit Price]]</f>
        <v>2224.4</v>
      </c>
      <c r="P4063" s="9">
        <v>168.06577777777778</v>
      </c>
      <c r="Q4063" s="9">
        <f>Sales_Data17[[#This Row],[Line Total]]-(Sales_Data17[[#This Row],[Total Unit Cost]]*Sales_Data17[[#This Row],[Order Quantity]])</f>
        <v>711.80799999999999</v>
      </c>
      <c r="R4063" s="1" t="str">
        <f>TEXT(Sales_Data17[[#This Row],[OrderDate]],"MMM")</f>
        <v>Jul</v>
      </c>
      <c r="S4063" s="1" t="str">
        <f t="shared" si="63"/>
        <v>2014</v>
      </c>
    </row>
    <row r="4064" spans="1:19">
      <c r="A4064" t="s">
        <v>4087</v>
      </c>
      <c r="B4064" s="2">
        <v>41823</v>
      </c>
      <c r="C4064" s="2" t="str">
        <f>VLOOKUP(Sales_Data17[[#This Row],[Customer Name Index]],Customer_Data[#All],2,0)</f>
        <v>3LAB, Ltd</v>
      </c>
      <c r="D4064">
        <v>16</v>
      </c>
      <c r="E4064" t="s">
        <v>3</v>
      </c>
      <c r="F4064" t="s">
        <v>8168</v>
      </c>
      <c r="G4064" t="s">
        <v>8025</v>
      </c>
      <c r="H4064" t="str">
        <f>VLOOKUP(Sales_Data17[[#This Row],[Delivery Region Index]],Regions_Table[#All],2,0)</f>
        <v>Queensland</v>
      </c>
      <c r="I4064" t="str">
        <f>VLOOKUP(Sales_Data17[[#This Row],[Delivery Region Index]],Regions_Table[#All],3,0)</f>
        <v>Townsville</v>
      </c>
      <c r="J4064">
        <v>45</v>
      </c>
      <c r="K4064">
        <v>7</v>
      </c>
      <c r="L4064" t="str">
        <f>VLOOKUP(Sales_Data17[[#This Row],[Product Description Index]],Products_Data[#All],2,0)</f>
        <v>Dress Shirts</v>
      </c>
      <c r="M4064">
        <v>2</v>
      </c>
      <c r="N4064" s="9">
        <v>247.89999999999998</v>
      </c>
      <c r="O4064" s="9">
        <f>Sales_Data17[[#This Row],[Order Quantity]]*Sales_Data17[[#This Row],[Unit Price]]</f>
        <v>495.79999999999995</v>
      </c>
      <c r="P4064" s="9">
        <v>163.614</v>
      </c>
      <c r="Q4064" s="9">
        <f>Sales_Data17[[#This Row],[Line Total]]-(Sales_Data17[[#This Row],[Total Unit Cost]]*Sales_Data17[[#This Row],[Order Quantity]])</f>
        <v>168.57199999999995</v>
      </c>
      <c r="R4064" s="1" t="str">
        <f>TEXT(Sales_Data17[[#This Row],[OrderDate]],"MMM")</f>
        <v>Jul</v>
      </c>
      <c r="S4064" s="1" t="str">
        <f t="shared" si="63"/>
        <v>2014</v>
      </c>
    </row>
    <row r="4065" spans="1:19">
      <c r="A4065" t="s">
        <v>4088</v>
      </c>
      <c r="B4065" s="2">
        <v>41823</v>
      </c>
      <c r="C4065" s="2" t="str">
        <f>VLOOKUP(Sales_Data17[[#This Row],[Customer Name Index]],Customer_Data[#All],2,0)</f>
        <v xml:space="preserve">Linde </v>
      </c>
      <c r="D4065">
        <v>14</v>
      </c>
      <c r="E4065" t="s">
        <v>2</v>
      </c>
      <c r="F4065" t="s">
        <v>8168</v>
      </c>
      <c r="G4065" t="s">
        <v>8026</v>
      </c>
      <c r="H4065" t="str">
        <f>VLOOKUP(Sales_Data17[[#This Row],[Delivery Region Index]],Regions_Table[#All],2,0)</f>
        <v>Queensland</v>
      </c>
      <c r="I4065" t="str">
        <f>VLOOKUP(Sales_Data17[[#This Row],[Delivery Region Index]],Regions_Table[#All],3,0)</f>
        <v>Rockhampton</v>
      </c>
      <c r="J4065">
        <v>41</v>
      </c>
      <c r="K4065">
        <v>6</v>
      </c>
      <c r="L4065" t="str">
        <f>VLOOKUP(Sales_Data17[[#This Row],[Product Description Index]],Products_Data[#All],2,0)</f>
        <v>Socks</v>
      </c>
      <c r="M4065">
        <v>4</v>
      </c>
      <c r="N4065" s="9">
        <v>655.11111111111109</v>
      </c>
      <c r="O4065" s="9">
        <f>Sales_Data17[[#This Row],[Order Quantity]]*Sales_Data17[[#This Row],[Unit Price]]</f>
        <v>2620.4444444444443</v>
      </c>
      <c r="P4065" s="9">
        <v>504.43555555555554</v>
      </c>
      <c r="Q4065" s="9">
        <f>Sales_Data17[[#This Row],[Line Total]]-(Sales_Data17[[#This Row],[Total Unit Cost]]*Sales_Data17[[#This Row],[Order Quantity]])</f>
        <v>602.70222222222219</v>
      </c>
      <c r="R4065" s="1" t="str">
        <f>TEXT(Sales_Data17[[#This Row],[OrderDate]],"MMM")</f>
        <v>Jul</v>
      </c>
      <c r="S4065" s="1" t="str">
        <f t="shared" si="63"/>
        <v>2014</v>
      </c>
    </row>
    <row r="4066" spans="1:19">
      <c r="A4066" t="s">
        <v>4089</v>
      </c>
      <c r="B4066" s="2">
        <v>41823</v>
      </c>
      <c r="C4066" s="2" t="str">
        <f>VLOOKUP(Sales_Data17[[#This Row],[Customer Name Index]],Customer_Data[#All],2,0)</f>
        <v>Eminence Corp</v>
      </c>
      <c r="D4066">
        <v>18</v>
      </c>
      <c r="E4066" t="s">
        <v>4</v>
      </c>
      <c r="F4066" t="s">
        <v>8168</v>
      </c>
      <c r="G4066" t="s">
        <v>8025</v>
      </c>
      <c r="H4066" t="str">
        <f>VLOOKUP(Sales_Data17[[#This Row],[Delivery Region Index]],Regions_Table[#All],2,0)</f>
        <v>Victoria</v>
      </c>
      <c r="I4066" t="str">
        <f>VLOOKUP(Sales_Data17[[#This Row],[Delivery Region Index]],Regions_Table[#All],3,0)</f>
        <v>Latrobe City</v>
      </c>
      <c r="J4066">
        <v>52</v>
      </c>
      <c r="K4066">
        <v>8</v>
      </c>
      <c r="L4066" t="str">
        <f>VLOOKUP(Sales_Data17[[#This Row],[Product Description Index]],Products_Data[#All],2,0)</f>
        <v>Shoes</v>
      </c>
      <c r="M4066">
        <v>3</v>
      </c>
      <c r="N4066" s="9">
        <v>293.31111111111113</v>
      </c>
      <c r="O4066" s="9">
        <f>Sales_Data17[[#This Row],[Order Quantity]]*Sales_Data17[[#This Row],[Unit Price]]</f>
        <v>879.93333333333339</v>
      </c>
      <c r="P4066" s="9">
        <v>205.31777777777776</v>
      </c>
      <c r="Q4066" s="9">
        <f>Sales_Data17[[#This Row],[Line Total]]-(Sales_Data17[[#This Row],[Total Unit Cost]]*Sales_Data17[[#This Row],[Order Quantity]])</f>
        <v>263.98000000000013</v>
      </c>
      <c r="R4066" s="1" t="str">
        <f>TEXT(Sales_Data17[[#This Row],[OrderDate]],"MMM")</f>
        <v>Jul</v>
      </c>
      <c r="S4066" s="1" t="str">
        <f t="shared" si="63"/>
        <v>2014</v>
      </c>
    </row>
    <row r="4067" spans="1:19">
      <c r="A4067" t="s">
        <v>4090</v>
      </c>
      <c r="B4067" s="2">
        <v>41823</v>
      </c>
      <c r="C4067" s="2" t="str">
        <f>VLOOKUP(Sales_Data17[[#This Row],[Customer Name Index]],Customer_Data[#All],2,0)</f>
        <v xml:space="preserve">Ei </v>
      </c>
      <c r="D4067">
        <v>9</v>
      </c>
      <c r="E4067" t="s">
        <v>3</v>
      </c>
      <c r="F4067" t="s">
        <v>8168</v>
      </c>
      <c r="G4067" t="s">
        <v>8027</v>
      </c>
      <c r="H4067" t="str">
        <f>VLOOKUP(Sales_Data17[[#This Row],[Delivery Region Index]],Regions_Table[#All],2,0)</f>
        <v>New South Wales</v>
      </c>
      <c r="I4067" t="str">
        <f>VLOOKUP(Sales_Data17[[#This Row],[Delivery Region Index]],Regions_Table[#All],3,0)</f>
        <v>Wollongong</v>
      </c>
      <c r="J4067">
        <v>24</v>
      </c>
      <c r="K4067">
        <v>4</v>
      </c>
      <c r="L4067" t="str">
        <f>VLOOKUP(Sales_Data17[[#This Row],[Product Description Index]],Products_Data[#All],2,0)</f>
        <v>Jeans</v>
      </c>
      <c r="M4067">
        <v>9</v>
      </c>
      <c r="N4067" s="9">
        <v>116.13333333333334</v>
      </c>
      <c r="O4067" s="9">
        <f>Sales_Data17[[#This Row],[Order Quantity]]*Sales_Data17[[#This Row],[Unit Price]]</f>
        <v>1045.2</v>
      </c>
      <c r="P4067" s="9">
        <v>77.809333333333342</v>
      </c>
      <c r="Q4067" s="9">
        <f>Sales_Data17[[#This Row],[Line Total]]-(Sales_Data17[[#This Row],[Total Unit Cost]]*Sales_Data17[[#This Row],[Order Quantity]])</f>
        <v>344.91599999999994</v>
      </c>
      <c r="R4067" s="1" t="str">
        <f>TEXT(Sales_Data17[[#This Row],[OrderDate]],"MMM")</f>
        <v>Jul</v>
      </c>
      <c r="S4067" s="1" t="str">
        <f t="shared" si="63"/>
        <v>2014</v>
      </c>
    </row>
    <row r="4068" spans="1:19">
      <c r="A4068" t="s">
        <v>4091</v>
      </c>
      <c r="B4068" s="2">
        <v>41823</v>
      </c>
      <c r="C4068" s="2" t="str">
        <f>VLOOKUP(Sales_Data17[[#This Row],[Customer Name Index]],Customer_Data[#All],2,0)</f>
        <v>3LAB, Ltd</v>
      </c>
      <c r="D4068">
        <v>16</v>
      </c>
      <c r="E4068" t="s">
        <v>4</v>
      </c>
      <c r="F4068" t="s">
        <v>8168</v>
      </c>
      <c r="G4068" t="s">
        <v>8025</v>
      </c>
      <c r="H4068" t="str">
        <f>VLOOKUP(Sales_Data17[[#This Row],[Delivery Region Index]],Regions_Table[#All],2,0)</f>
        <v>South Australia</v>
      </c>
      <c r="I4068" t="str">
        <f>VLOOKUP(Sales_Data17[[#This Row],[Delivery Region Index]],Regions_Table[#All],3,0)</f>
        <v>Adelaide</v>
      </c>
      <c r="J4068">
        <v>46</v>
      </c>
      <c r="K4068">
        <v>7</v>
      </c>
      <c r="L4068" t="str">
        <f>VLOOKUP(Sales_Data17[[#This Row],[Product Description Index]],Products_Data[#All],2,0)</f>
        <v>Dress Shirts</v>
      </c>
      <c r="M4068">
        <v>3</v>
      </c>
      <c r="N4068" s="9">
        <v>142.93333333333334</v>
      </c>
      <c r="O4068" s="9">
        <f>Sales_Data17[[#This Row],[Order Quantity]]*Sales_Data17[[#This Row],[Unit Price]]</f>
        <v>428.8</v>
      </c>
      <c r="P4068" s="9">
        <v>105.77066666666667</v>
      </c>
      <c r="Q4068" s="9">
        <f>Sales_Data17[[#This Row],[Line Total]]-(Sales_Data17[[#This Row],[Total Unit Cost]]*Sales_Data17[[#This Row],[Order Quantity]])</f>
        <v>111.488</v>
      </c>
      <c r="R4068" s="1" t="str">
        <f>TEXT(Sales_Data17[[#This Row],[OrderDate]],"MMM")</f>
        <v>Jul</v>
      </c>
      <c r="S4068" s="1" t="str">
        <f t="shared" si="63"/>
        <v>2014</v>
      </c>
    </row>
    <row r="4069" spans="1:19">
      <c r="A4069" t="s">
        <v>4092</v>
      </c>
      <c r="B4069" s="2">
        <v>41823</v>
      </c>
      <c r="C4069" s="2" t="str">
        <f>VLOOKUP(Sales_Data17[[#This Row],[Customer Name Index]],Customer_Data[#All],2,0)</f>
        <v>Procter Corp</v>
      </c>
      <c r="D4069">
        <v>5</v>
      </c>
      <c r="E4069" t="s">
        <v>2</v>
      </c>
      <c r="F4069" t="s">
        <v>8168</v>
      </c>
      <c r="G4069" t="s">
        <v>8027</v>
      </c>
      <c r="H4069" t="str">
        <f>VLOOKUP(Sales_Data17[[#This Row],[Delivery Region Index]],Regions_Table[#All],2,0)</f>
        <v>New South Wales</v>
      </c>
      <c r="I4069" t="str">
        <f>VLOOKUP(Sales_Data17[[#This Row],[Delivery Region Index]],Regions_Table[#All],3,0)</f>
        <v>Lismore</v>
      </c>
      <c r="J4069">
        <v>14</v>
      </c>
      <c r="K4069">
        <v>2</v>
      </c>
      <c r="L4069" t="str">
        <f>VLOOKUP(Sales_Data17[[#This Row],[Product Description Index]],Products_Data[#All],2,0)</f>
        <v>Pants</v>
      </c>
      <c r="M4069">
        <v>5</v>
      </c>
      <c r="N4069" s="9">
        <v>429.54444444444448</v>
      </c>
      <c r="O4069" s="9">
        <f>Sales_Data17[[#This Row],[Order Quantity]]*Sales_Data17[[#This Row],[Unit Price]]</f>
        <v>2147.7222222222226</v>
      </c>
      <c r="P4069" s="9">
        <v>197.59044444444444</v>
      </c>
      <c r="Q4069" s="9">
        <f>Sales_Data17[[#This Row],[Line Total]]-(Sales_Data17[[#This Row],[Total Unit Cost]]*Sales_Data17[[#This Row],[Order Quantity]])</f>
        <v>1159.7700000000004</v>
      </c>
      <c r="R4069" s="1" t="str">
        <f>TEXT(Sales_Data17[[#This Row],[OrderDate]],"MMM")</f>
        <v>Jul</v>
      </c>
      <c r="S4069" s="1" t="str">
        <f t="shared" si="63"/>
        <v>2014</v>
      </c>
    </row>
    <row r="4070" spans="1:19">
      <c r="A4070" t="s">
        <v>4093</v>
      </c>
      <c r="B4070" s="2">
        <v>41823</v>
      </c>
      <c r="C4070" s="2" t="str">
        <f>VLOOKUP(Sales_Data17[[#This Row],[Customer Name Index]],Customer_Data[#All],2,0)</f>
        <v>3LAB, Ltd</v>
      </c>
      <c r="D4070">
        <v>16</v>
      </c>
      <c r="E4070" t="s">
        <v>4</v>
      </c>
      <c r="F4070" t="s">
        <v>8168</v>
      </c>
      <c r="G4070" t="s">
        <v>8025</v>
      </c>
      <c r="H4070" t="str">
        <f>VLOOKUP(Sales_Data17[[#This Row],[Delivery Region Index]],Regions_Table[#All],2,0)</f>
        <v>Queensland</v>
      </c>
      <c r="I4070" t="str">
        <f>VLOOKUP(Sales_Data17[[#This Row],[Delivery Region Index]],Regions_Table[#All],3,0)</f>
        <v>Townsville</v>
      </c>
      <c r="J4070">
        <v>45</v>
      </c>
      <c r="K4070">
        <v>7</v>
      </c>
      <c r="L4070" t="str">
        <f>VLOOKUP(Sales_Data17[[#This Row],[Product Description Index]],Products_Data[#All],2,0)</f>
        <v>Dress Shirts</v>
      </c>
      <c r="M4070">
        <v>9</v>
      </c>
      <c r="N4070" s="9">
        <v>724.34444444444443</v>
      </c>
      <c r="O4070" s="9">
        <f>Sales_Data17[[#This Row],[Order Quantity]]*Sales_Data17[[#This Row],[Unit Price]]</f>
        <v>6519.1</v>
      </c>
      <c r="P4070" s="9">
        <v>391.14600000000002</v>
      </c>
      <c r="Q4070" s="9">
        <f>Sales_Data17[[#This Row],[Line Total]]-(Sales_Data17[[#This Row],[Total Unit Cost]]*Sales_Data17[[#This Row],[Order Quantity]])</f>
        <v>2998.7860000000001</v>
      </c>
      <c r="R4070" s="1" t="str">
        <f>TEXT(Sales_Data17[[#This Row],[OrderDate]],"MMM")</f>
        <v>Jul</v>
      </c>
      <c r="S4070" s="1" t="str">
        <f t="shared" si="63"/>
        <v>2014</v>
      </c>
    </row>
    <row r="4071" spans="1:19">
      <c r="A4071" t="s">
        <v>4094</v>
      </c>
      <c r="B4071" s="2">
        <v>41824</v>
      </c>
      <c r="C4071" s="2" t="str">
        <f>VLOOKUP(Sales_Data17[[#This Row],[Customer Name Index]],Customer_Data[#All],2,0)</f>
        <v>21st Ltd</v>
      </c>
      <c r="D4071">
        <v>10</v>
      </c>
      <c r="E4071" t="s">
        <v>3</v>
      </c>
      <c r="F4071" t="s">
        <v>8168</v>
      </c>
      <c r="G4071" t="s">
        <v>8026</v>
      </c>
      <c r="H4071" t="str">
        <f>VLOOKUP(Sales_Data17[[#This Row],[Delivery Region Index]],Regions_Table[#All],2,0)</f>
        <v>Queensland</v>
      </c>
      <c r="I4071" t="str">
        <f>VLOOKUP(Sales_Data17[[#This Row],[Delivery Region Index]],Regions_Table[#All],3,0)</f>
        <v>Cairns</v>
      </c>
      <c r="J4071">
        <v>28</v>
      </c>
      <c r="K4071">
        <v>4</v>
      </c>
      <c r="L4071" t="str">
        <f>VLOOKUP(Sales_Data17[[#This Row],[Product Description Index]],Products_Data[#All],2,0)</f>
        <v>Jeans</v>
      </c>
      <c r="M4071">
        <v>8</v>
      </c>
      <c r="N4071" s="9">
        <v>445.17777777777775</v>
      </c>
      <c r="O4071" s="9">
        <f>Sales_Data17[[#This Row],[Order Quantity]]*Sales_Data17[[#This Row],[Unit Price]]</f>
        <v>3561.422222222222</v>
      </c>
      <c r="P4071" s="9">
        <v>373.9493333333333</v>
      </c>
      <c r="Q4071" s="9">
        <f>Sales_Data17[[#This Row],[Line Total]]-(Sales_Data17[[#This Row],[Total Unit Cost]]*Sales_Data17[[#This Row],[Order Quantity]])</f>
        <v>569.82755555555559</v>
      </c>
      <c r="R4071" s="1" t="str">
        <f>TEXT(Sales_Data17[[#This Row],[OrderDate]],"MMM")</f>
        <v>Jul</v>
      </c>
      <c r="S4071" s="1" t="str">
        <f t="shared" si="63"/>
        <v>2014</v>
      </c>
    </row>
    <row r="4072" spans="1:19">
      <c r="A4072" t="s">
        <v>4095</v>
      </c>
      <c r="B4072" s="2">
        <v>41824</v>
      </c>
      <c r="C4072" s="2" t="str">
        <f>VLOOKUP(Sales_Data17[[#This Row],[Customer Name Index]],Customer_Data[#All],2,0)</f>
        <v xml:space="preserve">Medline </v>
      </c>
      <c r="D4072">
        <v>12</v>
      </c>
      <c r="E4072" t="s">
        <v>4</v>
      </c>
      <c r="F4072" t="s">
        <v>8168</v>
      </c>
      <c r="G4072" t="s">
        <v>8026</v>
      </c>
      <c r="H4072" t="str">
        <f>VLOOKUP(Sales_Data17[[#This Row],[Delivery Region Index]],Regions_Table[#All],2,0)</f>
        <v>Queensland</v>
      </c>
      <c r="I4072" t="str">
        <f>VLOOKUP(Sales_Data17[[#This Row],[Delivery Region Index]],Regions_Table[#All],3,0)</f>
        <v>Hervey Bay</v>
      </c>
      <c r="J4072">
        <v>33</v>
      </c>
      <c r="K4072">
        <v>5</v>
      </c>
      <c r="L4072" t="str">
        <f>VLOOKUP(Sales_Data17[[#This Row],[Product Description Index]],Products_Data[#All],2,0)</f>
        <v>Hats</v>
      </c>
      <c r="M4072">
        <v>8</v>
      </c>
      <c r="N4072" s="9">
        <v>119.85555555555555</v>
      </c>
      <c r="O4072" s="9">
        <f>Sales_Data17[[#This Row],[Order Quantity]]*Sales_Data17[[#This Row],[Unit Price]]</f>
        <v>958.84444444444443</v>
      </c>
      <c r="P4072" s="9">
        <v>93.487333333333339</v>
      </c>
      <c r="Q4072" s="9">
        <f>Sales_Data17[[#This Row],[Line Total]]-(Sales_Data17[[#This Row],[Total Unit Cost]]*Sales_Data17[[#This Row],[Order Quantity]])</f>
        <v>210.94577777777772</v>
      </c>
      <c r="R4072" s="1" t="str">
        <f>TEXT(Sales_Data17[[#This Row],[OrderDate]],"MMM")</f>
        <v>Jul</v>
      </c>
      <c r="S4072" s="1" t="str">
        <f t="shared" si="63"/>
        <v>2014</v>
      </c>
    </row>
    <row r="4073" spans="1:19">
      <c r="A4073" t="s">
        <v>4096</v>
      </c>
      <c r="B4073" s="2">
        <v>41824</v>
      </c>
      <c r="C4073" s="2" t="str">
        <f>VLOOKUP(Sales_Data17[[#This Row],[Customer Name Index]],Customer_Data[#All],2,0)</f>
        <v>Elorac, Corp</v>
      </c>
      <c r="D4073">
        <v>3</v>
      </c>
      <c r="E4073" t="s">
        <v>4</v>
      </c>
      <c r="F4073" t="s">
        <v>8168</v>
      </c>
      <c r="G4073" t="s">
        <v>8027</v>
      </c>
      <c r="H4073" t="str">
        <f>VLOOKUP(Sales_Data17[[#This Row],[Delivery Region Index]],Regions_Table[#All],2,0)</f>
        <v>New South Wales</v>
      </c>
      <c r="I4073" t="str">
        <f>VLOOKUP(Sales_Data17[[#This Row],[Delivery Region Index]],Regions_Table[#All],3,0)</f>
        <v>Gosford</v>
      </c>
      <c r="J4073">
        <v>9</v>
      </c>
      <c r="K4073">
        <v>2</v>
      </c>
      <c r="L4073" t="str">
        <f>VLOOKUP(Sales_Data17[[#This Row],[Product Description Index]],Products_Data[#All],2,0)</f>
        <v>Pants</v>
      </c>
      <c r="M4073">
        <v>8</v>
      </c>
      <c r="N4073" s="9">
        <v>125.06666666666668</v>
      </c>
      <c r="O4073" s="9">
        <f>Sales_Data17[[#This Row],[Order Quantity]]*Sales_Data17[[#This Row],[Unit Price]]</f>
        <v>1000.5333333333334</v>
      </c>
      <c r="P4073" s="9">
        <v>75.040000000000006</v>
      </c>
      <c r="Q4073" s="9">
        <f>Sales_Data17[[#This Row],[Line Total]]-(Sales_Data17[[#This Row],[Total Unit Cost]]*Sales_Data17[[#This Row],[Order Quantity]])</f>
        <v>400.21333333333337</v>
      </c>
      <c r="R4073" s="1" t="str">
        <f>TEXT(Sales_Data17[[#This Row],[OrderDate]],"MMM")</f>
        <v>Jul</v>
      </c>
      <c r="S4073" s="1" t="str">
        <f t="shared" si="63"/>
        <v>2014</v>
      </c>
    </row>
    <row r="4074" spans="1:19">
      <c r="A4074" t="s">
        <v>4097</v>
      </c>
      <c r="B4074" s="2">
        <v>41824</v>
      </c>
      <c r="C4074" s="2" t="str">
        <f>VLOOKUP(Sales_Data17[[#This Row],[Customer Name Index]],Customer_Data[#All],2,0)</f>
        <v xml:space="preserve">Medline </v>
      </c>
      <c r="D4074">
        <v>12</v>
      </c>
      <c r="E4074" t="s">
        <v>2</v>
      </c>
      <c r="F4074" t="s">
        <v>8168</v>
      </c>
      <c r="G4074" t="s">
        <v>8026</v>
      </c>
      <c r="H4074" t="str">
        <f>VLOOKUP(Sales_Data17[[#This Row],[Delivery Region Index]],Regions_Table[#All],2,0)</f>
        <v>Queensland</v>
      </c>
      <c r="I4074" t="str">
        <f>VLOOKUP(Sales_Data17[[#This Row],[Delivery Region Index]],Regions_Table[#All],3,0)</f>
        <v>Hervey Bay</v>
      </c>
      <c r="J4074">
        <v>33</v>
      </c>
      <c r="K4074">
        <v>5</v>
      </c>
      <c r="L4074" t="str">
        <f>VLOOKUP(Sales_Data17[[#This Row],[Product Description Index]],Products_Data[#All],2,0)</f>
        <v>Hats</v>
      </c>
      <c r="M4074">
        <v>1</v>
      </c>
      <c r="N4074" s="9">
        <v>27.544444444444444</v>
      </c>
      <c r="O4074" s="9">
        <f>Sales_Data17[[#This Row],[Order Quantity]]*Sales_Data17[[#This Row],[Unit Price]]</f>
        <v>27.544444444444444</v>
      </c>
      <c r="P4074" s="9">
        <v>22.586444444444442</v>
      </c>
      <c r="Q4074" s="9">
        <f>Sales_Data17[[#This Row],[Line Total]]-(Sales_Data17[[#This Row],[Total Unit Cost]]*Sales_Data17[[#This Row],[Order Quantity]])</f>
        <v>4.958000000000002</v>
      </c>
      <c r="R4074" s="1" t="str">
        <f>TEXT(Sales_Data17[[#This Row],[OrderDate]],"MMM")</f>
        <v>Jul</v>
      </c>
      <c r="S4074" s="1" t="str">
        <f t="shared" si="63"/>
        <v>2014</v>
      </c>
    </row>
    <row r="4075" spans="1:19">
      <c r="A4075" t="s">
        <v>4098</v>
      </c>
      <c r="B4075" s="2">
        <v>41825</v>
      </c>
      <c r="C4075" s="2" t="str">
        <f>VLOOKUP(Sales_Data17[[#This Row],[Customer Name Index]],Customer_Data[#All],2,0)</f>
        <v>3LAB, Ltd</v>
      </c>
      <c r="D4075">
        <v>16</v>
      </c>
      <c r="E4075" t="s">
        <v>4</v>
      </c>
      <c r="F4075" t="s">
        <v>8168</v>
      </c>
      <c r="G4075" t="s">
        <v>8025</v>
      </c>
      <c r="H4075" t="str">
        <f>VLOOKUP(Sales_Data17[[#This Row],[Delivery Region Index]],Regions_Table[#All],2,0)</f>
        <v>South Australia</v>
      </c>
      <c r="I4075" t="str">
        <f>VLOOKUP(Sales_Data17[[#This Row],[Delivery Region Index]],Regions_Table[#All],3,0)</f>
        <v>Adelaide</v>
      </c>
      <c r="J4075">
        <v>46</v>
      </c>
      <c r="K4075">
        <v>7</v>
      </c>
      <c r="L4075" t="str">
        <f>VLOOKUP(Sales_Data17[[#This Row],[Product Description Index]],Products_Data[#All],2,0)</f>
        <v>Dress Shirts</v>
      </c>
      <c r="M4075">
        <v>4</v>
      </c>
      <c r="N4075" s="9">
        <v>264.27777777777777</v>
      </c>
      <c r="O4075" s="9">
        <f>Sales_Data17[[#This Row],[Order Quantity]]*Sales_Data17[[#This Row],[Unit Price]]</f>
        <v>1057.1111111111111</v>
      </c>
      <c r="P4075" s="9">
        <v>208.77944444444447</v>
      </c>
      <c r="Q4075" s="9">
        <f>Sales_Data17[[#This Row],[Line Total]]-(Sales_Data17[[#This Row],[Total Unit Cost]]*Sales_Data17[[#This Row],[Order Quantity]])</f>
        <v>221.99333333333323</v>
      </c>
      <c r="R4075" s="1" t="str">
        <f>TEXT(Sales_Data17[[#This Row],[OrderDate]],"MMM")</f>
        <v>Jul</v>
      </c>
      <c r="S4075" s="1" t="str">
        <f t="shared" si="63"/>
        <v>2014</v>
      </c>
    </row>
    <row r="4076" spans="1:19">
      <c r="A4076" t="s">
        <v>4099</v>
      </c>
      <c r="B4076" s="2">
        <v>41825</v>
      </c>
      <c r="C4076" s="2" t="str">
        <f>VLOOKUP(Sales_Data17[[#This Row],[Customer Name Index]],Customer_Data[#All],2,0)</f>
        <v>Pure Group</v>
      </c>
      <c r="D4076">
        <v>17</v>
      </c>
      <c r="E4076" t="s">
        <v>2</v>
      </c>
      <c r="F4076" t="s">
        <v>8168</v>
      </c>
      <c r="G4076" t="s">
        <v>8025</v>
      </c>
      <c r="H4076" t="str">
        <f>VLOOKUP(Sales_Data17[[#This Row],[Delivery Region Index]],Regions_Table[#All],2,0)</f>
        <v>Victoria</v>
      </c>
      <c r="I4076" t="str">
        <f>VLOOKUP(Sales_Data17[[#This Row],[Delivery Region Index]],Regions_Table[#All],3,0)</f>
        <v>Benalla</v>
      </c>
      <c r="J4076">
        <v>48</v>
      </c>
      <c r="K4076">
        <v>7</v>
      </c>
      <c r="L4076" t="str">
        <f>VLOOKUP(Sales_Data17[[#This Row],[Product Description Index]],Products_Data[#All],2,0)</f>
        <v>Dress Shirts</v>
      </c>
      <c r="M4076">
        <v>2</v>
      </c>
      <c r="N4076" s="9">
        <v>28.288888888888888</v>
      </c>
      <c r="O4076" s="9">
        <f>Sales_Data17[[#This Row],[Order Quantity]]*Sales_Data17[[#This Row],[Unit Price]]</f>
        <v>56.577777777777776</v>
      </c>
      <c r="P4076" s="9">
        <v>15.276000000000002</v>
      </c>
      <c r="Q4076" s="9">
        <f>Sales_Data17[[#This Row],[Line Total]]-(Sales_Data17[[#This Row],[Total Unit Cost]]*Sales_Data17[[#This Row],[Order Quantity]])</f>
        <v>26.025777777777773</v>
      </c>
      <c r="R4076" s="1" t="str">
        <f>TEXT(Sales_Data17[[#This Row],[OrderDate]],"MMM")</f>
        <v>Jul</v>
      </c>
      <c r="S4076" s="1" t="str">
        <f t="shared" si="63"/>
        <v>2014</v>
      </c>
    </row>
    <row r="4077" spans="1:19">
      <c r="A4077" t="s">
        <v>4100</v>
      </c>
      <c r="B4077" s="2">
        <v>41826</v>
      </c>
      <c r="C4077" s="2" t="str">
        <f>VLOOKUP(Sales_Data17[[#This Row],[Customer Name Index]],Customer_Data[#All],2,0)</f>
        <v>Elorac, Corp</v>
      </c>
      <c r="D4077">
        <v>3</v>
      </c>
      <c r="E4077" t="s">
        <v>2</v>
      </c>
      <c r="F4077" t="s">
        <v>8168</v>
      </c>
      <c r="G4077" t="s">
        <v>8027</v>
      </c>
      <c r="H4077" t="str">
        <f>VLOOKUP(Sales_Data17[[#This Row],[Delivery Region Index]],Regions_Table[#All],2,0)</f>
        <v>New South Wales</v>
      </c>
      <c r="I4077" t="str">
        <f>VLOOKUP(Sales_Data17[[#This Row],[Delivery Region Index]],Regions_Table[#All],3,0)</f>
        <v>Coffs Harbour</v>
      </c>
      <c r="J4077">
        <v>7</v>
      </c>
      <c r="K4077">
        <v>1</v>
      </c>
      <c r="L4077" t="str">
        <f>VLOOKUP(Sales_Data17[[#This Row],[Product Description Index]],Products_Data[#All],2,0)</f>
        <v>Shirts</v>
      </c>
      <c r="M4077">
        <v>3</v>
      </c>
      <c r="N4077" s="9">
        <v>367.75555555555559</v>
      </c>
      <c r="O4077" s="9">
        <f>Sales_Data17[[#This Row],[Order Quantity]]*Sales_Data17[[#This Row],[Unit Price]]</f>
        <v>1103.2666666666669</v>
      </c>
      <c r="P4077" s="9">
        <v>294.20444444444445</v>
      </c>
      <c r="Q4077" s="9">
        <f>Sales_Data17[[#This Row],[Line Total]]-(Sales_Data17[[#This Row],[Total Unit Cost]]*Sales_Data17[[#This Row],[Order Quantity]])</f>
        <v>220.65333333333353</v>
      </c>
      <c r="R4077" s="1" t="str">
        <f>TEXT(Sales_Data17[[#This Row],[OrderDate]],"MMM")</f>
        <v>Jul</v>
      </c>
      <c r="S4077" s="1" t="str">
        <f t="shared" si="63"/>
        <v>2014</v>
      </c>
    </row>
    <row r="4078" spans="1:19">
      <c r="A4078" t="s">
        <v>4101</v>
      </c>
      <c r="B4078" s="2">
        <v>41826</v>
      </c>
      <c r="C4078" s="2" t="str">
        <f>VLOOKUP(Sales_Data17[[#This Row],[Customer Name Index]],Customer_Data[#All],2,0)</f>
        <v>Rochester Ltd</v>
      </c>
      <c r="D4078">
        <v>15</v>
      </c>
      <c r="E4078" t="s">
        <v>4</v>
      </c>
      <c r="F4078" t="s">
        <v>8168</v>
      </c>
      <c r="G4078" t="s">
        <v>8025</v>
      </c>
      <c r="H4078" t="str">
        <f>VLOOKUP(Sales_Data17[[#This Row],[Delivery Region Index]],Regions_Table[#All],2,0)</f>
        <v>Queensland</v>
      </c>
      <c r="I4078" t="str">
        <f>VLOOKUP(Sales_Data17[[#This Row],[Delivery Region Index]],Regions_Table[#All],3,0)</f>
        <v>Toowoomba</v>
      </c>
      <c r="J4078">
        <v>44</v>
      </c>
      <c r="K4078">
        <v>6</v>
      </c>
      <c r="L4078" t="str">
        <f>VLOOKUP(Sales_Data17[[#This Row],[Product Description Index]],Products_Data[#All],2,0)</f>
        <v>Socks</v>
      </c>
      <c r="M4078">
        <v>3</v>
      </c>
      <c r="N4078" s="9">
        <v>210.67777777777781</v>
      </c>
      <c r="O4078" s="9">
        <f>Sales_Data17[[#This Row],[Order Quantity]]*Sales_Data17[[#This Row],[Unit Price]]</f>
        <v>632.03333333333342</v>
      </c>
      <c r="P4078" s="9">
        <v>111.65922222222224</v>
      </c>
      <c r="Q4078" s="9">
        <f>Sales_Data17[[#This Row],[Line Total]]-(Sales_Data17[[#This Row],[Total Unit Cost]]*Sales_Data17[[#This Row],[Order Quantity]])</f>
        <v>297.0556666666667</v>
      </c>
      <c r="R4078" s="1" t="str">
        <f>TEXT(Sales_Data17[[#This Row],[OrderDate]],"MMM")</f>
        <v>Jul</v>
      </c>
      <c r="S4078" s="1" t="str">
        <f t="shared" si="63"/>
        <v>2014</v>
      </c>
    </row>
    <row r="4079" spans="1:19">
      <c r="A4079" t="s">
        <v>4102</v>
      </c>
      <c r="B4079" s="2">
        <v>41826</v>
      </c>
      <c r="C4079" s="2" t="str">
        <f>VLOOKUP(Sales_Data17[[#This Row],[Customer Name Index]],Customer_Data[#All],2,0)</f>
        <v>ETUDE Ltd</v>
      </c>
      <c r="D4079">
        <v>4</v>
      </c>
      <c r="E4079" t="s">
        <v>4</v>
      </c>
      <c r="F4079" t="s">
        <v>8168</v>
      </c>
      <c r="G4079" t="s">
        <v>8027</v>
      </c>
      <c r="H4079" t="str">
        <f>VLOOKUP(Sales_Data17[[#This Row],[Delivery Region Index]],Regions_Table[#All],2,0)</f>
        <v>New South Wales</v>
      </c>
      <c r="I4079" t="str">
        <f>VLOOKUP(Sales_Data17[[#This Row],[Delivery Region Index]],Regions_Table[#All],3,0)</f>
        <v>Grafton</v>
      </c>
      <c r="J4079">
        <v>11</v>
      </c>
      <c r="K4079">
        <v>2</v>
      </c>
      <c r="L4079" t="str">
        <f>VLOOKUP(Sales_Data17[[#This Row],[Product Description Index]],Products_Data[#All],2,0)</f>
        <v>Pants</v>
      </c>
      <c r="M4079">
        <v>1</v>
      </c>
      <c r="N4079" s="9">
        <v>130.27777777777777</v>
      </c>
      <c r="O4079" s="9">
        <f>Sales_Data17[[#This Row],[Order Quantity]]*Sales_Data17[[#This Row],[Unit Price]]</f>
        <v>130.27777777777777</v>
      </c>
      <c r="P4079" s="9">
        <v>105.52500000000001</v>
      </c>
      <c r="Q4079" s="9">
        <f>Sales_Data17[[#This Row],[Line Total]]-(Sales_Data17[[#This Row],[Total Unit Cost]]*Sales_Data17[[#This Row],[Order Quantity]])</f>
        <v>24.752777777777766</v>
      </c>
      <c r="R4079" s="1" t="str">
        <f>TEXT(Sales_Data17[[#This Row],[OrderDate]],"MMM")</f>
        <v>Jul</v>
      </c>
      <c r="S4079" s="1" t="str">
        <f t="shared" si="63"/>
        <v>2014</v>
      </c>
    </row>
    <row r="4080" spans="1:19">
      <c r="A4080" t="s">
        <v>4103</v>
      </c>
      <c r="B4080" s="2">
        <v>41827</v>
      </c>
      <c r="C4080" s="2" t="str">
        <f>VLOOKUP(Sales_Data17[[#This Row],[Customer Name Index]],Customer_Data[#All],2,0)</f>
        <v>Avon Corp</v>
      </c>
      <c r="D4080">
        <v>1</v>
      </c>
      <c r="E4080" t="s">
        <v>2</v>
      </c>
      <c r="F4080" t="s">
        <v>8168</v>
      </c>
      <c r="G4080" t="s">
        <v>8027</v>
      </c>
      <c r="H4080" t="str">
        <f>VLOOKUP(Sales_Data17[[#This Row],[Delivery Region Index]],Regions_Table[#All],2,0)</f>
        <v>New South Wales</v>
      </c>
      <c r="I4080" t="str">
        <f>VLOOKUP(Sales_Data17[[#This Row],[Delivery Region Index]],Regions_Table[#All],3,0)</f>
        <v>Armidale</v>
      </c>
      <c r="J4080">
        <v>3</v>
      </c>
      <c r="K4080">
        <v>1</v>
      </c>
      <c r="L4080" t="str">
        <f>VLOOKUP(Sales_Data17[[#This Row],[Product Description Index]],Products_Data[#All],2,0)</f>
        <v>Shirts</v>
      </c>
      <c r="M4080">
        <v>6</v>
      </c>
      <c r="N4080" s="9">
        <v>365.52222222222224</v>
      </c>
      <c r="O4080" s="9">
        <f>Sales_Data17[[#This Row],[Order Quantity]]*Sales_Data17[[#This Row],[Unit Price]]</f>
        <v>2193.1333333333332</v>
      </c>
      <c r="P4080" s="9">
        <v>149.86411111111113</v>
      </c>
      <c r="Q4080" s="9">
        <f>Sales_Data17[[#This Row],[Line Total]]-(Sales_Data17[[#This Row],[Total Unit Cost]]*Sales_Data17[[#This Row],[Order Quantity]])</f>
        <v>1293.9486666666664</v>
      </c>
      <c r="R4080" s="1" t="str">
        <f>TEXT(Sales_Data17[[#This Row],[OrderDate]],"MMM")</f>
        <v>Jul</v>
      </c>
      <c r="S4080" s="1" t="str">
        <f t="shared" si="63"/>
        <v>2014</v>
      </c>
    </row>
    <row r="4081" spans="1:19">
      <c r="A4081" t="s">
        <v>4104</v>
      </c>
      <c r="B4081" s="2">
        <v>41827</v>
      </c>
      <c r="C4081" s="2" t="str">
        <f>VLOOKUP(Sales_Data17[[#This Row],[Customer Name Index]],Customer_Data[#All],2,0)</f>
        <v xml:space="preserve">Ei </v>
      </c>
      <c r="D4081">
        <v>9</v>
      </c>
      <c r="E4081" t="s">
        <v>4</v>
      </c>
      <c r="F4081" t="s">
        <v>8168</v>
      </c>
      <c r="G4081" t="s">
        <v>8027</v>
      </c>
      <c r="H4081" t="str">
        <f>VLOOKUP(Sales_Data17[[#This Row],[Delivery Region Index]],Regions_Table[#All],2,0)</f>
        <v>Queensland</v>
      </c>
      <c r="I4081" t="str">
        <f>VLOOKUP(Sales_Data17[[#This Row],[Delivery Region Index]],Regions_Table[#All],3,0)</f>
        <v>Bundaberg</v>
      </c>
      <c r="J4081">
        <v>27</v>
      </c>
      <c r="K4081">
        <v>4</v>
      </c>
      <c r="L4081" t="str">
        <f>VLOOKUP(Sales_Data17[[#This Row],[Product Description Index]],Products_Data[#All],2,0)</f>
        <v>Jeans</v>
      </c>
      <c r="M4081">
        <v>8</v>
      </c>
      <c r="N4081" s="9">
        <v>115.38888888888889</v>
      </c>
      <c r="O4081" s="9">
        <f>Sales_Data17[[#This Row],[Order Quantity]]*Sales_Data17[[#This Row],[Unit Price]]</f>
        <v>923.11111111111109</v>
      </c>
      <c r="P4081" s="9">
        <v>69.233333333333334</v>
      </c>
      <c r="Q4081" s="9">
        <f>Sales_Data17[[#This Row],[Line Total]]-(Sales_Data17[[#This Row],[Total Unit Cost]]*Sales_Data17[[#This Row],[Order Quantity]])</f>
        <v>369.24444444444441</v>
      </c>
      <c r="R4081" s="1" t="str">
        <f>TEXT(Sales_Data17[[#This Row],[OrderDate]],"MMM")</f>
        <v>Jul</v>
      </c>
      <c r="S4081" s="1" t="str">
        <f t="shared" si="63"/>
        <v>2014</v>
      </c>
    </row>
    <row r="4082" spans="1:19">
      <c r="A4082" t="s">
        <v>4105</v>
      </c>
      <c r="B4082" s="2">
        <v>41827</v>
      </c>
      <c r="C4082" s="2" t="str">
        <f>VLOOKUP(Sales_Data17[[#This Row],[Customer Name Index]],Customer_Data[#All],2,0)</f>
        <v>Pacific Ltd</v>
      </c>
      <c r="D4082">
        <v>20</v>
      </c>
      <c r="E4082" t="s">
        <v>3</v>
      </c>
      <c r="F4082" t="s">
        <v>8168</v>
      </c>
      <c r="G4082" t="s">
        <v>8028</v>
      </c>
      <c r="H4082" t="str">
        <f>VLOOKUP(Sales_Data17[[#This Row],[Delivery Region Index]],Regions_Table[#All],2,0)</f>
        <v>Victoria</v>
      </c>
      <c r="I4082" t="str">
        <f>VLOOKUP(Sales_Data17[[#This Row],[Delivery Region Index]],Regions_Table[#All],3,0)</f>
        <v>Wodonga</v>
      </c>
      <c r="J4082">
        <v>58</v>
      </c>
      <c r="K4082">
        <v>8</v>
      </c>
      <c r="L4082" t="str">
        <f>VLOOKUP(Sales_Data17[[#This Row],[Product Description Index]],Products_Data[#All],2,0)</f>
        <v>Shoes</v>
      </c>
      <c r="M4082">
        <v>7</v>
      </c>
      <c r="N4082" s="9">
        <v>125.06666666666668</v>
      </c>
      <c r="O4082" s="9">
        <f>Sales_Data17[[#This Row],[Order Quantity]]*Sales_Data17[[#This Row],[Unit Price]]</f>
        <v>875.4666666666667</v>
      </c>
      <c r="P4082" s="9">
        <v>97.552000000000021</v>
      </c>
      <c r="Q4082" s="9">
        <f>Sales_Data17[[#This Row],[Line Total]]-(Sales_Data17[[#This Row],[Total Unit Cost]]*Sales_Data17[[#This Row],[Order Quantity]])</f>
        <v>192.60266666666655</v>
      </c>
      <c r="R4082" s="1" t="str">
        <f>TEXT(Sales_Data17[[#This Row],[OrderDate]],"MMM")</f>
        <v>Jul</v>
      </c>
      <c r="S4082" s="1" t="str">
        <f t="shared" si="63"/>
        <v>2014</v>
      </c>
    </row>
    <row r="4083" spans="1:19">
      <c r="A4083" t="s">
        <v>4106</v>
      </c>
      <c r="B4083" s="2">
        <v>41827</v>
      </c>
      <c r="C4083" s="2" t="str">
        <f>VLOOKUP(Sales_Data17[[#This Row],[Customer Name Index]],Customer_Data[#All],2,0)</f>
        <v>Pacific Ltd</v>
      </c>
      <c r="D4083">
        <v>20</v>
      </c>
      <c r="E4083" t="s">
        <v>4</v>
      </c>
      <c r="F4083" t="s">
        <v>8168</v>
      </c>
      <c r="G4083" t="s">
        <v>8028</v>
      </c>
      <c r="H4083" t="str">
        <f>VLOOKUP(Sales_Data17[[#This Row],[Delivery Region Index]],Regions_Table[#All],2,0)</f>
        <v>Victoria</v>
      </c>
      <c r="I4083" t="str">
        <f>VLOOKUP(Sales_Data17[[#This Row],[Delivery Region Index]],Regions_Table[#All],3,0)</f>
        <v>Warrnambool</v>
      </c>
      <c r="J4083">
        <v>57</v>
      </c>
      <c r="K4083">
        <v>8</v>
      </c>
      <c r="L4083" t="str">
        <f>VLOOKUP(Sales_Data17[[#This Row],[Product Description Index]],Products_Data[#All],2,0)</f>
        <v>Shoes</v>
      </c>
      <c r="M4083">
        <v>7</v>
      </c>
      <c r="N4083" s="9">
        <v>207.7</v>
      </c>
      <c r="O4083" s="9">
        <f>Sales_Data17[[#This Row],[Order Quantity]]*Sales_Data17[[#This Row],[Unit Price]]</f>
        <v>1453.8999999999999</v>
      </c>
      <c r="P4083" s="9">
        <v>166.16</v>
      </c>
      <c r="Q4083" s="9">
        <f>Sales_Data17[[#This Row],[Line Total]]-(Sales_Data17[[#This Row],[Total Unit Cost]]*Sales_Data17[[#This Row],[Order Quantity]])</f>
        <v>290.77999999999997</v>
      </c>
      <c r="R4083" s="1" t="str">
        <f>TEXT(Sales_Data17[[#This Row],[OrderDate]],"MMM")</f>
        <v>Jul</v>
      </c>
      <c r="S4083" s="1" t="str">
        <f t="shared" si="63"/>
        <v>2014</v>
      </c>
    </row>
    <row r="4084" spans="1:19">
      <c r="A4084" t="s">
        <v>4107</v>
      </c>
      <c r="B4084" s="2">
        <v>41827</v>
      </c>
      <c r="C4084" s="2" t="str">
        <f>VLOOKUP(Sales_Data17[[#This Row],[Customer Name Index]],Customer_Data[#All],2,0)</f>
        <v>Medsep Group</v>
      </c>
      <c r="D4084">
        <v>8</v>
      </c>
      <c r="E4084" t="s">
        <v>2</v>
      </c>
      <c r="F4084" t="s">
        <v>8168</v>
      </c>
      <c r="G4084" t="s">
        <v>8027</v>
      </c>
      <c r="H4084" t="str">
        <f>VLOOKUP(Sales_Data17[[#This Row],[Delivery Region Index]],Regions_Table[#All],2,0)</f>
        <v>New South Wales</v>
      </c>
      <c r="I4084" t="str">
        <f>VLOOKUP(Sales_Data17[[#This Row],[Delivery Region Index]],Regions_Table[#All],3,0)</f>
        <v>Tweed Heads</v>
      </c>
      <c r="J4084">
        <v>22</v>
      </c>
      <c r="K4084">
        <v>3</v>
      </c>
      <c r="L4084" t="str">
        <f>VLOOKUP(Sales_Data17[[#This Row],[Product Description Index]],Products_Data[#All],2,0)</f>
        <v>Sunglasses</v>
      </c>
      <c r="M4084">
        <v>4</v>
      </c>
      <c r="N4084" s="9">
        <v>124.32222222222224</v>
      </c>
      <c r="O4084" s="9">
        <f>Sales_Data17[[#This Row],[Order Quantity]]*Sales_Data17[[#This Row],[Unit Price]]</f>
        <v>497.28888888888895</v>
      </c>
      <c r="P4084" s="9">
        <v>78.323000000000008</v>
      </c>
      <c r="Q4084" s="9">
        <f>Sales_Data17[[#This Row],[Line Total]]-(Sales_Data17[[#This Row],[Total Unit Cost]]*Sales_Data17[[#This Row],[Order Quantity]])</f>
        <v>183.99688888888892</v>
      </c>
      <c r="R4084" s="1" t="str">
        <f>TEXT(Sales_Data17[[#This Row],[OrderDate]],"MMM")</f>
        <v>Jul</v>
      </c>
      <c r="S4084" s="1" t="str">
        <f t="shared" si="63"/>
        <v>2014</v>
      </c>
    </row>
    <row r="4085" spans="1:19">
      <c r="A4085" t="s">
        <v>4108</v>
      </c>
      <c r="B4085" s="2">
        <v>41828</v>
      </c>
      <c r="C4085" s="2" t="str">
        <f>VLOOKUP(Sales_Data17[[#This Row],[Customer Name Index]],Customer_Data[#All],2,0)</f>
        <v xml:space="preserve">Medline </v>
      </c>
      <c r="D4085">
        <v>12</v>
      </c>
      <c r="E4085" t="s">
        <v>4</v>
      </c>
      <c r="F4085" t="s">
        <v>8168</v>
      </c>
      <c r="G4085" t="s">
        <v>8026</v>
      </c>
      <c r="H4085" t="str">
        <f>VLOOKUP(Sales_Data17[[#This Row],[Delivery Region Index]],Regions_Table[#All],2,0)</f>
        <v>Queensland</v>
      </c>
      <c r="I4085" t="str">
        <f>VLOOKUP(Sales_Data17[[#This Row],[Delivery Region Index]],Regions_Table[#All],3,0)</f>
        <v>Hervey Bay</v>
      </c>
      <c r="J4085">
        <v>33</v>
      </c>
      <c r="K4085">
        <v>5</v>
      </c>
      <c r="L4085" t="str">
        <f>VLOOKUP(Sales_Data17[[#This Row],[Product Description Index]],Products_Data[#All],2,0)</f>
        <v>Hats</v>
      </c>
      <c r="M4085">
        <v>4</v>
      </c>
      <c r="N4085" s="9">
        <v>218.86666666666667</v>
      </c>
      <c r="O4085" s="9">
        <f>Sales_Data17[[#This Row],[Order Quantity]]*Sales_Data17[[#This Row],[Unit Price]]</f>
        <v>875.4666666666667</v>
      </c>
      <c r="P4085" s="9">
        <v>91.923999999999992</v>
      </c>
      <c r="Q4085" s="9">
        <f>Sales_Data17[[#This Row],[Line Total]]-(Sales_Data17[[#This Row],[Total Unit Cost]]*Sales_Data17[[#This Row],[Order Quantity]])</f>
        <v>507.77066666666673</v>
      </c>
      <c r="R4085" s="1" t="str">
        <f>TEXT(Sales_Data17[[#This Row],[OrderDate]],"MMM")</f>
        <v>Jul</v>
      </c>
      <c r="S4085" s="1" t="str">
        <f t="shared" si="63"/>
        <v>2014</v>
      </c>
    </row>
    <row r="4086" spans="1:19">
      <c r="A4086" t="s">
        <v>4109</v>
      </c>
      <c r="B4086" s="2">
        <v>41828</v>
      </c>
      <c r="C4086" s="2" t="str">
        <f>VLOOKUP(Sales_Data17[[#This Row],[Customer Name Index]],Customer_Data[#All],2,0)</f>
        <v xml:space="preserve">Medline </v>
      </c>
      <c r="D4086">
        <v>12</v>
      </c>
      <c r="E4086" t="s">
        <v>2</v>
      </c>
      <c r="F4086" t="s">
        <v>8168</v>
      </c>
      <c r="G4086" t="s">
        <v>8026</v>
      </c>
      <c r="H4086" t="str">
        <f>VLOOKUP(Sales_Data17[[#This Row],[Delivery Region Index]],Regions_Table[#All],2,0)</f>
        <v>Queensland</v>
      </c>
      <c r="I4086" t="str">
        <f>VLOOKUP(Sales_Data17[[#This Row],[Delivery Region Index]],Regions_Table[#All],3,0)</f>
        <v>Ipswich</v>
      </c>
      <c r="J4086">
        <v>34</v>
      </c>
      <c r="K4086">
        <v>5</v>
      </c>
      <c r="L4086" t="str">
        <f>VLOOKUP(Sales_Data17[[#This Row],[Product Description Index]],Products_Data[#All],2,0)</f>
        <v>Hats</v>
      </c>
      <c r="M4086">
        <v>3</v>
      </c>
      <c r="N4086" s="9">
        <v>436.98888888888888</v>
      </c>
      <c r="O4086" s="9">
        <f>Sales_Data17[[#This Row],[Order Quantity]]*Sales_Data17[[#This Row],[Unit Price]]</f>
        <v>1310.9666666666667</v>
      </c>
      <c r="P4086" s="9">
        <v>179.16544444444446</v>
      </c>
      <c r="Q4086" s="9">
        <f>Sales_Data17[[#This Row],[Line Total]]-(Sales_Data17[[#This Row],[Total Unit Cost]]*Sales_Data17[[#This Row],[Order Quantity]])</f>
        <v>773.47033333333331</v>
      </c>
      <c r="R4086" s="1" t="str">
        <f>TEXT(Sales_Data17[[#This Row],[OrderDate]],"MMM")</f>
        <v>Jul</v>
      </c>
      <c r="S4086" s="1" t="str">
        <f t="shared" si="63"/>
        <v>2014</v>
      </c>
    </row>
    <row r="4087" spans="1:19">
      <c r="A4087" t="s">
        <v>4110</v>
      </c>
      <c r="B4087" s="2">
        <v>41828</v>
      </c>
      <c r="C4087" s="2" t="str">
        <f>VLOOKUP(Sales_Data17[[#This Row],[Customer Name Index]],Customer_Data[#All],2,0)</f>
        <v xml:space="preserve">Medline </v>
      </c>
      <c r="D4087">
        <v>12</v>
      </c>
      <c r="E4087" t="s">
        <v>4</v>
      </c>
      <c r="F4087" t="s">
        <v>8168</v>
      </c>
      <c r="G4087" t="s">
        <v>8026</v>
      </c>
      <c r="H4087" t="str">
        <f>VLOOKUP(Sales_Data17[[#This Row],[Delivery Region Index]],Regions_Table[#All],2,0)</f>
        <v>Queensland</v>
      </c>
      <c r="I4087" t="str">
        <f>VLOOKUP(Sales_Data17[[#This Row],[Delivery Region Index]],Regions_Table[#All],3,0)</f>
        <v>Ipswich</v>
      </c>
      <c r="J4087">
        <v>34</v>
      </c>
      <c r="K4087">
        <v>5</v>
      </c>
      <c r="L4087" t="str">
        <f>VLOOKUP(Sales_Data17[[#This Row],[Product Description Index]],Products_Data[#All],2,0)</f>
        <v>Hats</v>
      </c>
      <c r="M4087">
        <v>7</v>
      </c>
      <c r="N4087" s="9">
        <v>131.76666666666668</v>
      </c>
      <c r="O4087" s="9">
        <f>Sales_Data17[[#This Row],[Order Quantity]]*Sales_Data17[[#This Row],[Unit Price]]</f>
        <v>922.36666666666679</v>
      </c>
      <c r="P4087" s="9">
        <v>80.37766666666667</v>
      </c>
      <c r="Q4087" s="9">
        <f>Sales_Data17[[#This Row],[Line Total]]-(Sales_Data17[[#This Row],[Total Unit Cost]]*Sales_Data17[[#This Row],[Order Quantity]])</f>
        <v>359.72300000000007</v>
      </c>
      <c r="R4087" s="1" t="str">
        <f>TEXT(Sales_Data17[[#This Row],[OrderDate]],"MMM")</f>
        <v>Jul</v>
      </c>
      <c r="S4087" s="1" t="str">
        <f t="shared" si="63"/>
        <v>2014</v>
      </c>
    </row>
    <row r="4088" spans="1:19">
      <c r="A4088" t="s">
        <v>4111</v>
      </c>
      <c r="B4088" s="2">
        <v>41828</v>
      </c>
      <c r="C4088" s="2" t="str">
        <f>VLOOKUP(Sales_Data17[[#This Row],[Customer Name Index]],Customer_Data[#All],2,0)</f>
        <v>Ole Group</v>
      </c>
      <c r="D4088">
        <v>13</v>
      </c>
      <c r="E4088" t="s">
        <v>2</v>
      </c>
      <c r="F4088" t="s">
        <v>8168</v>
      </c>
      <c r="G4088" t="s">
        <v>8026</v>
      </c>
      <c r="H4088" t="str">
        <f>VLOOKUP(Sales_Data17[[#This Row],[Delivery Region Index]],Regions_Table[#All],2,0)</f>
        <v>Queensland</v>
      </c>
      <c r="I4088" t="str">
        <f>VLOOKUP(Sales_Data17[[#This Row],[Delivery Region Index]],Regions_Table[#All],3,0)</f>
        <v>Maryborough</v>
      </c>
      <c r="J4088">
        <v>37</v>
      </c>
      <c r="K4088">
        <v>6</v>
      </c>
      <c r="L4088" t="str">
        <f>VLOOKUP(Sales_Data17[[#This Row],[Product Description Index]],Products_Data[#All],2,0)</f>
        <v>Socks</v>
      </c>
      <c r="M4088">
        <v>6</v>
      </c>
      <c r="N4088" s="9">
        <v>119.85555555555555</v>
      </c>
      <c r="O4088" s="9">
        <f>Sales_Data17[[#This Row],[Order Quantity]]*Sales_Data17[[#This Row],[Unit Price]]</f>
        <v>719.13333333333333</v>
      </c>
      <c r="P4088" s="9">
        <v>74.310444444444443</v>
      </c>
      <c r="Q4088" s="9">
        <f>Sales_Data17[[#This Row],[Line Total]]-(Sales_Data17[[#This Row],[Total Unit Cost]]*Sales_Data17[[#This Row],[Order Quantity]])</f>
        <v>273.27066666666667</v>
      </c>
      <c r="R4088" s="1" t="str">
        <f>TEXT(Sales_Data17[[#This Row],[OrderDate]],"MMM")</f>
        <v>Jul</v>
      </c>
      <c r="S4088" s="1" t="str">
        <f t="shared" si="63"/>
        <v>2014</v>
      </c>
    </row>
    <row r="4089" spans="1:19">
      <c r="A4089" t="s">
        <v>4112</v>
      </c>
      <c r="B4089" s="2">
        <v>41829</v>
      </c>
      <c r="C4089" s="2" t="str">
        <f>VLOOKUP(Sales_Data17[[#This Row],[Customer Name Index]],Customer_Data[#All],2,0)</f>
        <v>3LAB, Ltd</v>
      </c>
      <c r="D4089">
        <v>16</v>
      </c>
      <c r="E4089" t="s">
        <v>2</v>
      </c>
      <c r="F4089" t="s">
        <v>8168</v>
      </c>
      <c r="G4089" t="s">
        <v>8025</v>
      </c>
      <c r="H4089" t="str">
        <f>VLOOKUP(Sales_Data17[[#This Row],[Delivery Region Index]],Regions_Table[#All],2,0)</f>
        <v>South Australia</v>
      </c>
      <c r="I4089" t="str">
        <f>VLOOKUP(Sales_Data17[[#This Row],[Delivery Region Index]],Regions_Table[#All],3,0)</f>
        <v>Adelaide</v>
      </c>
      <c r="J4089">
        <v>46</v>
      </c>
      <c r="K4089">
        <v>7</v>
      </c>
      <c r="L4089" t="str">
        <f>VLOOKUP(Sales_Data17[[#This Row],[Product Description Index]],Products_Data[#All],2,0)</f>
        <v>Dress Shirts</v>
      </c>
      <c r="M4089">
        <v>6</v>
      </c>
      <c r="N4089" s="9">
        <v>107.94444444444444</v>
      </c>
      <c r="O4089" s="9">
        <f>Sales_Data17[[#This Row],[Order Quantity]]*Sales_Data17[[#This Row],[Unit Price]]</f>
        <v>647.66666666666663</v>
      </c>
      <c r="P4089" s="9">
        <v>48.575000000000003</v>
      </c>
      <c r="Q4089" s="9">
        <f>Sales_Data17[[#This Row],[Line Total]]-(Sales_Data17[[#This Row],[Total Unit Cost]]*Sales_Data17[[#This Row],[Order Quantity]])</f>
        <v>356.21666666666658</v>
      </c>
      <c r="R4089" s="1" t="str">
        <f>TEXT(Sales_Data17[[#This Row],[OrderDate]],"MMM")</f>
        <v>Jul</v>
      </c>
      <c r="S4089" s="1" t="str">
        <f t="shared" si="63"/>
        <v>2014</v>
      </c>
    </row>
    <row r="4090" spans="1:19">
      <c r="A4090" t="s">
        <v>4113</v>
      </c>
      <c r="B4090" s="2">
        <v>41829</v>
      </c>
      <c r="C4090" s="2" t="str">
        <f>VLOOKUP(Sales_Data17[[#This Row],[Customer Name Index]],Customer_Data[#All],2,0)</f>
        <v>ETUDE Ltd</v>
      </c>
      <c r="D4090">
        <v>4</v>
      </c>
      <c r="E4090" t="s">
        <v>4</v>
      </c>
      <c r="F4090" t="s">
        <v>8168</v>
      </c>
      <c r="G4090" t="s">
        <v>8027</v>
      </c>
      <c r="H4090" t="str">
        <f>VLOOKUP(Sales_Data17[[#This Row],[Delivery Region Index]],Regions_Table[#All],2,0)</f>
        <v>New South Wales</v>
      </c>
      <c r="I4090" t="str">
        <f>VLOOKUP(Sales_Data17[[#This Row],[Delivery Region Index]],Regions_Table[#All],3,0)</f>
        <v>Goulburn</v>
      </c>
      <c r="J4090">
        <v>10</v>
      </c>
      <c r="K4090">
        <v>2</v>
      </c>
      <c r="L4090" t="str">
        <f>VLOOKUP(Sales_Data17[[#This Row],[Product Description Index]],Products_Data[#All],2,0)</f>
        <v>Pants</v>
      </c>
      <c r="M4090">
        <v>6</v>
      </c>
      <c r="N4090" s="9">
        <v>18.611111111111111</v>
      </c>
      <c r="O4090" s="9">
        <f>Sales_Data17[[#This Row],[Order Quantity]]*Sales_Data17[[#This Row],[Unit Price]]</f>
        <v>111.66666666666666</v>
      </c>
      <c r="P4090" s="9">
        <v>15.819444444444445</v>
      </c>
      <c r="Q4090" s="9">
        <f>Sales_Data17[[#This Row],[Line Total]]-(Sales_Data17[[#This Row],[Total Unit Cost]]*Sales_Data17[[#This Row],[Order Quantity]])</f>
        <v>16.749999999999986</v>
      </c>
      <c r="R4090" s="1" t="str">
        <f>TEXT(Sales_Data17[[#This Row],[OrderDate]],"MMM")</f>
        <v>Jul</v>
      </c>
      <c r="S4090" s="1" t="str">
        <f t="shared" si="63"/>
        <v>2014</v>
      </c>
    </row>
    <row r="4091" spans="1:19">
      <c r="A4091" t="s">
        <v>4114</v>
      </c>
      <c r="B4091" s="2">
        <v>41829</v>
      </c>
      <c r="C4091" s="2" t="str">
        <f>VLOOKUP(Sales_Data17[[#This Row],[Customer Name Index]],Customer_Data[#All],2,0)</f>
        <v>Medsep Group</v>
      </c>
      <c r="D4091">
        <v>8</v>
      </c>
      <c r="E4091" t="s">
        <v>4</v>
      </c>
      <c r="F4091" t="s">
        <v>8168</v>
      </c>
      <c r="G4091" t="s">
        <v>8027</v>
      </c>
      <c r="H4091" t="str">
        <f>VLOOKUP(Sales_Data17[[#This Row],[Delivery Region Index]],Regions_Table[#All],2,0)</f>
        <v>New South Wales</v>
      </c>
      <c r="I4091" t="str">
        <f>VLOOKUP(Sales_Data17[[#This Row],[Delivery Region Index]],Regions_Table[#All],3,0)</f>
        <v>Wagga Wagga</v>
      </c>
      <c r="J4091">
        <v>23</v>
      </c>
      <c r="K4091">
        <v>4</v>
      </c>
      <c r="L4091" t="str">
        <f>VLOOKUP(Sales_Data17[[#This Row],[Product Description Index]],Products_Data[#All],2,0)</f>
        <v>Jeans</v>
      </c>
      <c r="M4091">
        <v>5</v>
      </c>
      <c r="N4091" s="9">
        <v>438.47777777777782</v>
      </c>
      <c r="O4091" s="9">
        <f>Sales_Data17[[#This Row],[Order Quantity]]*Sales_Data17[[#This Row],[Unit Price]]</f>
        <v>2192.3888888888891</v>
      </c>
      <c r="P4091" s="9">
        <v>249.93233333333333</v>
      </c>
      <c r="Q4091" s="9">
        <f>Sales_Data17[[#This Row],[Line Total]]-(Sales_Data17[[#This Row],[Total Unit Cost]]*Sales_Data17[[#This Row],[Order Quantity]])</f>
        <v>942.72722222222251</v>
      </c>
      <c r="R4091" s="1" t="str">
        <f>TEXT(Sales_Data17[[#This Row],[OrderDate]],"MMM")</f>
        <v>Jul</v>
      </c>
      <c r="S4091" s="1" t="str">
        <f t="shared" si="63"/>
        <v>2014</v>
      </c>
    </row>
    <row r="4092" spans="1:19">
      <c r="A4092" t="s">
        <v>4115</v>
      </c>
      <c r="B4092" s="2">
        <v>41830</v>
      </c>
      <c r="C4092" s="2" t="str">
        <f>VLOOKUP(Sales_Data17[[#This Row],[Customer Name Index]],Customer_Data[#All],2,0)</f>
        <v>Rochester Ltd</v>
      </c>
      <c r="D4092">
        <v>15</v>
      </c>
      <c r="E4092" t="s">
        <v>4</v>
      </c>
      <c r="F4092" t="s">
        <v>8168</v>
      </c>
      <c r="G4092" t="s">
        <v>8025</v>
      </c>
      <c r="H4092" t="str">
        <f>VLOOKUP(Sales_Data17[[#This Row],[Delivery Region Index]],Regions_Table[#All],2,0)</f>
        <v>Queensland</v>
      </c>
      <c r="I4092" t="str">
        <f>VLOOKUP(Sales_Data17[[#This Row],[Delivery Region Index]],Regions_Table[#All],3,0)</f>
        <v>Rockhampton</v>
      </c>
      <c r="J4092">
        <v>41</v>
      </c>
      <c r="K4092">
        <v>6</v>
      </c>
      <c r="L4092" t="str">
        <f>VLOOKUP(Sales_Data17[[#This Row],[Product Description Index]],Products_Data[#All],2,0)</f>
        <v>Socks</v>
      </c>
      <c r="M4092">
        <v>7</v>
      </c>
      <c r="N4092" s="9">
        <v>111.66666666666667</v>
      </c>
      <c r="O4092" s="9">
        <f>Sales_Data17[[#This Row],[Order Quantity]]*Sales_Data17[[#This Row],[Unit Price]]</f>
        <v>781.66666666666674</v>
      </c>
      <c r="P4092" s="9">
        <v>78.166666666666671</v>
      </c>
      <c r="Q4092" s="9">
        <f>Sales_Data17[[#This Row],[Line Total]]-(Sales_Data17[[#This Row],[Total Unit Cost]]*Sales_Data17[[#This Row],[Order Quantity]])</f>
        <v>234.5</v>
      </c>
      <c r="R4092" s="1" t="str">
        <f>TEXT(Sales_Data17[[#This Row],[OrderDate]],"MMM")</f>
        <v>Jul</v>
      </c>
      <c r="S4092" s="1" t="str">
        <f t="shared" si="63"/>
        <v>2014</v>
      </c>
    </row>
    <row r="4093" spans="1:19">
      <c r="A4093" t="s">
        <v>4116</v>
      </c>
      <c r="B4093" s="2">
        <v>41830</v>
      </c>
      <c r="C4093" s="2" t="str">
        <f>VLOOKUP(Sales_Data17[[#This Row],[Customer Name Index]],Customer_Data[#All],2,0)</f>
        <v>PEDIFIX, Corp</v>
      </c>
      <c r="D4093">
        <v>6</v>
      </c>
      <c r="E4093" t="s">
        <v>4</v>
      </c>
      <c r="F4093" t="s">
        <v>8168</v>
      </c>
      <c r="G4093" t="s">
        <v>8027</v>
      </c>
      <c r="H4093" t="str">
        <f>VLOOKUP(Sales_Data17[[#This Row],[Delivery Region Index]],Regions_Table[#All],2,0)</f>
        <v>New South Wales</v>
      </c>
      <c r="I4093" t="str">
        <f>VLOOKUP(Sales_Data17[[#This Row],[Delivery Region Index]],Regions_Table[#All],3,0)</f>
        <v>Nowra</v>
      </c>
      <c r="J4093">
        <v>17</v>
      </c>
      <c r="K4093">
        <v>3</v>
      </c>
      <c r="L4093" t="str">
        <f>VLOOKUP(Sales_Data17[[#This Row],[Product Description Index]],Products_Data[#All],2,0)</f>
        <v>Sunglasses</v>
      </c>
      <c r="M4093">
        <v>7</v>
      </c>
      <c r="N4093" s="9">
        <v>112.41111111111111</v>
      </c>
      <c r="O4093" s="9">
        <f>Sales_Data17[[#This Row],[Order Quantity]]*Sales_Data17[[#This Row],[Unit Price]]</f>
        <v>786.87777777777774</v>
      </c>
      <c r="P4093" s="9">
        <v>53.957333333333331</v>
      </c>
      <c r="Q4093" s="9">
        <f>Sales_Data17[[#This Row],[Line Total]]-(Sales_Data17[[#This Row],[Total Unit Cost]]*Sales_Data17[[#This Row],[Order Quantity]])</f>
        <v>409.17644444444443</v>
      </c>
      <c r="R4093" s="1" t="str">
        <f>TEXT(Sales_Data17[[#This Row],[OrderDate]],"MMM")</f>
        <v>Jul</v>
      </c>
      <c r="S4093" s="1" t="str">
        <f t="shared" si="63"/>
        <v>2014</v>
      </c>
    </row>
    <row r="4094" spans="1:19">
      <c r="A4094" t="s">
        <v>4117</v>
      </c>
      <c r="B4094" s="2">
        <v>41830</v>
      </c>
      <c r="C4094" s="2" t="str">
        <f>VLOOKUP(Sales_Data17[[#This Row],[Customer Name Index]],Customer_Data[#All],2,0)</f>
        <v xml:space="preserve">Linde </v>
      </c>
      <c r="D4094">
        <v>14</v>
      </c>
      <c r="E4094" t="s">
        <v>3</v>
      </c>
      <c r="F4094" t="s">
        <v>8168</v>
      </c>
      <c r="G4094" t="s">
        <v>8026</v>
      </c>
      <c r="H4094" t="str">
        <f>VLOOKUP(Sales_Data17[[#This Row],[Delivery Region Index]],Regions_Table[#All],2,0)</f>
        <v>Queensland</v>
      </c>
      <c r="I4094" t="str">
        <f>VLOOKUP(Sales_Data17[[#This Row],[Delivery Region Index]],Regions_Table[#All],3,0)</f>
        <v>Redcliffe</v>
      </c>
      <c r="J4094">
        <v>40</v>
      </c>
      <c r="K4094">
        <v>6</v>
      </c>
      <c r="L4094" t="str">
        <f>VLOOKUP(Sales_Data17[[#This Row],[Product Description Index]],Products_Data[#All],2,0)</f>
        <v>Socks</v>
      </c>
      <c r="M4094">
        <v>9</v>
      </c>
      <c r="N4094" s="9">
        <v>326.81111111111113</v>
      </c>
      <c r="O4094" s="9">
        <f>Sales_Data17[[#This Row],[Order Quantity]]*Sales_Data17[[#This Row],[Unit Price]]</f>
        <v>2941.3</v>
      </c>
      <c r="P4094" s="9">
        <v>186.28233333333333</v>
      </c>
      <c r="Q4094" s="9">
        <f>Sales_Data17[[#This Row],[Line Total]]-(Sales_Data17[[#This Row],[Total Unit Cost]]*Sales_Data17[[#This Row],[Order Quantity]])</f>
        <v>1264.7590000000002</v>
      </c>
      <c r="R4094" s="1" t="str">
        <f>TEXT(Sales_Data17[[#This Row],[OrderDate]],"MMM")</f>
        <v>Jul</v>
      </c>
      <c r="S4094" s="1" t="str">
        <f t="shared" si="63"/>
        <v>2014</v>
      </c>
    </row>
    <row r="4095" spans="1:19">
      <c r="A4095" t="s">
        <v>4118</v>
      </c>
      <c r="B4095" s="2">
        <v>41830</v>
      </c>
      <c r="C4095" s="2" t="str">
        <f>VLOOKUP(Sales_Data17[[#This Row],[Customer Name Index]],Customer_Data[#All],2,0)</f>
        <v xml:space="preserve">Qualitest </v>
      </c>
      <c r="D4095">
        <v>19</v>
      </c>
      <c r="E4095" t="s">
        <v>4</v>
      </c>
      <c r="F4095" t="s">
        <v>8168</v>
      </c>
      <c r="G4095" t="s">
        <v>8028</v>
      </c>
      <c r="H4095" t="str">
        <f>VLOOKUP(Sales_Data17[[#This Row],[Delivery Region Index]],Regions_Table[#All],2,0)</f>
        <v>Victoria</v>
      </c>
      <c r="I4095" t="str">
        <f>VLOOKUP(Sales_Data17[[#This Row],[Delivery Region Index]],Regions_Table[#All],3,0)</f>
        <v>Swan Hill</v>
      </c>
      <c r="J4095">
        <v>55</v>
      </c>
      <c r="K4095">
        <v>8</v>
      </c>
      <c r="L4095" t="str">
        <f>VLOOKUP(Sales_Data17[[#This Row],[Product Description Index]],Products_Data[#All],2,0)</f>
        <v>Shoes</v>
      </c>
      <c r="M4095">
        <v>1</v>
      </c>
      <c r="N4095" s="9">
        <v>425.82222222222225</v>
      </c>
      <c r="O4095" s="9">
        <f>Sales_Data17[[#This Row],[Order Quantity]]*Sales_Data17[[#This Row],[Unit Price]]</f>
        <v>425.82222222222225</v>
      </c>
      <c r="P4095" s="9">
        <v>302.33377777777775</v>
      </c>
      <c r="Q4095" s="9">
        <f>Sales_Data17[[#This Row],[Line Total]]-(Sales_Data17[[#This Row],[Total Unit Cost]]*Sales_Data17[[#This Row],[Order Quantity]])</f>
        <v>123.4884444444445</v>
      </c>
      <c r="R4095" s="1" t="str">
        <f>TEXT(Sales_Data17[[#This Row],[OrderDate]],"MMM")</f>
        <v>Jul</v>
      </c>
      <c r="S4095" s="1" t="str">
        <f t="shared" si="63"/>
        <v>2014</v>
      </c>
    </row>
    <row r="4096" spans="1:19">
      <c r="A4096" t="s">
        <v>4119</v>
      </c>
      <c r="B4096" s="2">
        <v>41830</v>
      </c>
      <c r="C4096" s="2" t="str">
        <f>VLOOKUP(Sales_Data17[[#This Row],[Customer Name Index]],Customer_Data[#All],2,0)</f>
        <v xml:space="preserve">WakeFern </v>
      </c>
      <c r="D4096">
        <v>2</v>
      </c>
      <c r="E4096" t="s">
        <v>2</v>
      </c>
      <c r="F4096" t="s">
        <v>8168</v>
      </c>
      <c r="G4096" t="s">
        <v>8027</v>
      </c>
      <c r="H4096" t="str">
        <f>VLOOKUP(Sales_Data17[[#This Row],[Delivery Region Index]],Regions_Table[#All],2,0)</f>
        <v>New South Wales</v>
      </c>
      <c r="I4096" t="str">
        <f>VLOOKUP(Sales_Data17[[#This Row],[Delivery Region Index]],Regions_Table[#All],3,0)</f>
        <v>Bathurst</v>
      </c>
      <c r="J4096">
        <v>4</v>
      </c>
      <c r="K4096">
        <v>1</v>
      </c>
      <c r="L4096" t="str">
        <f>VLOOKUP(Sales_Data17[[#This Row],[Product Description Index]],Products_Data[#All],2,0)</f>
        <v>Shirts</v>
      </c>
      <c r="M4096">
        <v>2</v>
      </c>
      <c r="N4096" s="9">
        <v>442.94444444444446</v>
      </c>
      <c r="O4096" s="9">
        <f>Sales_Data17[[#This Row],[Order Quantity]]*Sales_Data17[[#This Row],[Unit Price]]</f>
        <v>885.88888888888891</v>
      </c>
      <c r="P4096" s="9">
        <v>301.20222222222225</v>
      </c>
      <c r="Q4096" s="9">
        <f>Sales_Data17[[#This Row],[Line Total]]-(Sales_Data17[[#This Row],[Total Unit Cost]]*Sales_Data17[[#This Row],[Order Quantity]])</f>
        <v>283.48444444444442</v>
      </c>
      <c r="R4096" s="1" t="str">
        <f>TEXT(Sales_Data17[[#This Row],[OrderDate]],"MMM")</f>
        <v>Jul</v>
      </c>
      <c r="S4096" s="1" t="str">
        <f t="shared" si="63"/>
        <v>2014</v>
      </c>
    </row>
    <row r="4097" spans="1:19">
      <c r="A4097" t="s">
        <v>4120</v>
      </c>
      <c r="B4097" s="2">
        <v>41831</v>
      </c>
      <c r="C4097" s="2" t="str">
        <f>VLOOKUP(Sales_Data17[[#This Row],[Customer Name Index]],Customer_Data[#All],2,0)</f>
        <v>21st Ltd</v>
      </c>
      <c r="D4097">
        <v>10</v>
      </c>
      <c r="E4097" t="s">
        <v>2</v>
      </c>
      <c r="F4097" t="s">
        <v>8168</v>
      </c>
      <c r="G4097" t="s">
        <v>8026</v>
      </c>
      <c r="H4097" t="str">
        <f>VLOOKUP(Sales_Data17[[#This Row],[Delivery Region Index]],Regions_Table[#All],2,0)</f>
        <v>Queensland</v>
      </c>
      <c r="I4097" t="str">
        <f>VLOOKUP(Sales_Data17[[#This Row],[Delivery Region Index]],Regions_Table[#All],3,0)</f>
        <v>Charters Towers</v>
      </c>
      <c r="J4097">
        <v>29</v>
      </c>
      <c r="K4097">
        <v>4</v>
      </c>
      <c r="L4097" t="str">
        <f>VLOOKUP(Sales_Data17[[#This Row],[Product Description Index]],Products_Data[#All],2,0)</f>
        <v>Jeans</v>
      </c>
      <c r="M4097">
        <v>6</v>
      </c>
      <c r="N4097" s="9">
        <v>112.41111111111111</v>
      </c>
      <c r="O4097" s="9">
        <f>Sales_Data17[[#This Row],[Order Quantity]]*Sales_Data17[[#This Row],[Unit Price]]</f>
        <v>674.4666666666667</v>
      </c>
      <c r="P4097" s="9">
        <v>92.177111111111103</v>
      </c>
      <c r="Q4097" s="9">
        <f>Sales_Data17[[#This Row],[Line Total]]-(Sales_Data17[[#This Row],[Total Unit Cost]]*Sales_Data17[[#This Row],[Order Quantity]])</f>
        <v>121.40400000000011</v>
      </c>
      <c r="R4097" s="1" t="str">
        <f>TEXT(Sales_Data17[[#This Row],[OrderDate]],"MMM")</f>
        <v>Jul</v>
      </c>
      <c r="S4097" s="1" t="str">
        <f t="shared" si="63"/>
        <v>2014</v>
      </c>
    </row>
    <row r="4098" spans="1:19">
      <c r="A4098" t="s">
        <v>4121</v>
      </c>
      <c r="B4098" s="2">
        <v>41832</v>
      </c>
      <c r="C4098" s="2" t="str">
        <f>VLOOKUP(Sales_Data17[[#This Row],[Customer Name Index]],Customer_Data[#All],2,0)</f>
        <v>Apollo Ltd</v>
      </c>
      <c r="D4098">
        <v>11</v>
      </c>
      <c r="E4098" t="s">
        <v>2</v>
      </c>
      <c r="F4098" t="s">
        <v>8168</v>
      </c>
      <c r="G4098" t="s">
        <v>8026</v>
      </c>
      <c r="H4098" t="str">
        <f>VLOOKUP(Sales_Data17[[#This Row],[Delivery Region Index]],Regions_Table[#All],2,0)</f>
        <v>Queensland</v>
      </c>
      <c r="I4098" t="str">
        <f>VLOOKUP(Sales_Data17[[#This Row],[Delivery Region Index]],Regions_Table[#All],3,0)</f>
        <v>Gympie</v>
      </c>
      <c r="J4098">
        <v>32</v>
      </c>
      <c r="K4098">
        <v>5</v>
      </c>
      <c r="L4098" t="str">
        <f>VLOOKUP(Sales_Data17[[#This Row],[Product Description Index]],Products_Data[#All],2,0)</f>
        <v>Hats</v>
      </c>
      <c r="M4098">
        <v>9</v>
      </c>
      <c r="N4098" s="9">
        <v>295.54444444444448</v>
      </c>
      <c r="O4098" s="9">
        <f>Sales_Data17[[#This Row],[Order Quantity]]*Sales_Data17[[#This Row],[Unit Price]]</f>
        <v>2659.9000000000005</v>
      </c>
      <c r="P4098" s="9">
        <v>192.10388888888892</v>
      </c>
      <c r="Q4098" s="9">
        <f>Sales_Data17[[#This Row],[Line Total]]-(Sales_Data17[[#This Row],[Total Unit Cost]]*Sales_Data17[[#This Row],[Order Quantity]])</f>
        <v>930.96500000000037</v>
      </c>
      <c r="R4098" s="1" t="str">
        <f>TEXT(Sales_Data17[[#This Row],[OrderDate]],"MMM")</f>
        <v>Jul</v>
      </c>
      <c r="S4098" s="1" t="str">
        <f t="shared" ref="S4098:S4161" si="64">TEXT(B4098,"YYY")</f>
        <v>2014</v>
      </c>
    </row>
    <row r="4099" spans="1:19">
      <c r="A4099" t="s">
        <v>4122</v>
      </c>
      <c r="B4099" s="2">
        <v>41833</v>
      </c>
      <c r="C4099" s="2" t="str">
        <f>VLOOKUP(Sales_Data17[[#This Row],[Customer Name Index]],Customer_Data[#All],2,0)</f>
        <v>PEDIFIX, Corp</v>
      </c>
      <c r="D4099">
        <v>6</v>
      </c>
      <c r="E4099" t="s">
        <v>2</v>
      </c>
      <c r="F4099" t="s">
        <v>8168</v>
      </c>
      <c r="G4099" t="s">
        <v>8027</v>
      </c>
      <c r="H4099" t="str">
        <f>VLOOKUP(Sales_Data17[[#This Row],[Delivery Region Index]],Regions_Table[#All],2,0)</f>
        <v>New South Wales</v>
      </c>
      <c r="I4099" t="str">
        <f>VLOOKUP(Sales_Data17[[#This Row],[Delivery Region Index]],Regions_Table[#All],3,0)</f>
        <v>Newcastle</v>
      </c>
      <c r="J4099">
        <v>16</v>
      </c>
      <c r="K4099">
        <v>3</v>
      </c>
      <c r="L4099" t="str">
        <f>VLOOKUP(Sales_Data17[[#This Row],[Product Description Index]],Products_Data[#All],2,0)</f>
        <v>Sunglasses</v>
      </c>
      <c r="M4099">
        <v>2</v>
      </c>
      <c r="N4099" s="9">
        <v>118.36666666666666</v>
      </c>
      <c r="O4099" s="9">
        <f>Sales_Data17[[#This Row],[Order Quantity]]*Sales_Data17[[#This Row],[Unit Price]]</f>
        <v>236.73333333333332</v>
      </c>
      <c r="P4099" s="9">
        <v>65.101666666666674</v>
      </c>
      <c r="Q4099" s="9">
        <f>Sales_Data17[[#This Row],[Line Total]]-(Sales_Data17[[#This Row],[Total Unit Cost]]*Sales_Data17[[#This Row],[Order Quantity]])</f>
        <v>106.52999999999997</v>
      </c>
      <c r="R4099" s="1" t="str">
        <f>TEXT(Sales_Data17[[#This Row],[OrderDate]],"MMM")</f>
        <v>Jul</v>
      </c>
      <c r="S4099" s="1" t="str">
        <f t="shared" si="64"/>
        <v>2014</v>
      </c>
    </row>
    <row r="4100" spans="1:19">
      <c r="A4100" t="s">
        <v>4123</v>
      </c>
      <c r="B4100" s="2">
        <v>41833</v>
      </c>
      <c r="C4100" s="2" t="str">
        <f>VLOOKUP(Sales_Data17[[#This Row],[Customer Name Index]],Customer_Data[#All],2,0)</f>
        <v>Ole Group</v>
      </c>
      <c r="D4100">
        <v>13</v>
      </c>
      <c r="E4100" t="s">
        <v>4</v>
      </c>
      <c r="F4100" t="s">
        <v>8168</v>
      </c>
      <c r="G4100" t="s">
        <v>8026</v>
      </c>
      <c r="H4100" t="str">
        <f>VLOOKUP(Sales_Data17[[#This Row],[Delivery Region Index]],Regions_Table[#All],2,0)</f>
        <v>Queensland</v>
      </c>
      <c r="I4100" t="str">
        <f>VLOOKUP(Sales_Data17[[#This Row],[Delivery Region Index]],Regions_Table[#All],3,0)</f>
        <v>Mackay</v>
      </c>
      <c r="J4100">
        <v>36</v>
      </c>
      <c r="K4100">
        <v>5</v>
      </c>
      <c r="L4100" t="str">
        <f>VLOOKUP(Sales_Data17[[#This Row],[Product Description Index]],Products_Data[#All],2,0)</f>
        <v>Hats</v>
      </c>
      <c r="M4100">
        <v>7</v>
      </c>
      <c r="N4100" s="9">
        <v>215.14444444444445</v>
      </c>
      <c r="O4100" s="9">
        <f>Sales_Data17[[#This Row],[Order Quantity]]*Sales_Data17[[#This Row],[Unit Price]]</f>
        <v>1506.0111111111112</v>
      </c>
      <c r="P4100" s="9">
        <v>111.87511111111111</v>
      </c>
      <c r="Q4100" s="9">
        <f>Sales_Data17[[#This Row],[Line Total]]-(Sales_Data17[[#This Row],[Total Unit Cost]]*Sales_Data17[[#This Row],[Order Quantity]])</f>
        <v>722.88533333333339</v>
      </c>
      <c r="R4100" s="1" t="str">
        <f>TEXT(Sales_Data17[[#This Row],[OrderDate]],"MMM")</f>
        <v>Jul</v>
      </c>
      <c r="S4100" s="1" t="str">
        <f t="shared" si="64"/>
        <v>2014</v>
      </c>
    </row>
    <row r="4101" spans="1:19">
      <c r="A4101" t="s">
        <v>4124</v>
      </c>
      <c r="B4101" s="2">
        <v>41833</v>
      </c>
      <c r="C4101" s="2" t="str">
        <f>VLOOKUP(Sales_Data17[[#This Row],[Customer Name Index]],Customer_Data[#All],2,0)</f>
        <v xml:space="preserve">Ei </v>
      </c>
      <c r="D4101">
        <v>9</v>
      </c>
      <c r="E4101" t="s">
        <v>4</v>
      </c>
      <c r="F4101" t="s">
        <v>8168</v>
      </c>
      <c r="G4101" t="s">
        <v>8027</v>
      </c>
      <c r="H4101" t="str">
        <f>VLOOKUP(Sales_Data17[[#This Row],[Delivery Region Index]],Regions_Table[#All],2,0)</f>
        <v>Queensland</v>
      </c>
      <c r="I4101" t="str">
        <f>VLOOKUP(Sales_Data17[[#This Row],[Delivery Region Index]],Regions_Table[#All],3,0)</f>
        <v>Brisbane</v>
      </c>
      <c r="J4101">
        <v>26</v>
      </c>
      <c r="K4101">
        <v>4</v>
      </c>
      <c r="L4101" t="str">
        <f>VLOOKUP(Sales_Data17[[#This Row],[Product Description Index]],Products_Data[#All],2,0)</f>
        <v>Jeans</v>
      </c>
      <c r="M4101">
        <v>4</v>
      </c>
      <c r="N4101" s="9">
        <v>24.566666666666666</v>
      </c>
      <c r="O4101" s="9">
        <f>Sales_Data17[[#This Row],[Order Quantity]]*Sales_Data17[[#This Row],[Unit Price]]</f>
        <v>98.266666666666666</v>
      </c>
      <c r="P4101" s="9">
        <v>12.529</v>
      </c>
      <c r="Q4101" s="9">
        <f>Sales_Data17[[#This Row],[Line Total]]-(Sales_Data17[[#This Row],[Total Unit Cost]]*Sales_Data17[[#This Row],[Order Quantity]])</f>
        <v>48.150666666666666</v>
      </c>
      <c r="R4101" s="1" t="str">
        <f>TEXT(Sales_Data17[[#This Row],[OrderDate]],"MMM")</f>
        <v>Jul</v>
      </c>
      <c r="S4101" s="1" t="str">
        <f t="shared" si="64"/>
        <v>2014</v>
      </c>
    </row>
    <row r="4102" spans="1:19">
      <c r="A4102" t="s">
        <v>4125</v>
      </c>
      <c r="B4102" s="2">
        <v>41834</v>
      </c>
      <c r="C4102" s="2" t="str">
        <f>VLOOKUP(Sales_Data17[[#This Row],[Customer Name Index]],Customer_Data[#All],2,0)</f>
        <v>Elorac, Corp</v>
      </c>
      <c r="D4102">
        <v>3</v>
      </c>
      <c r="E4102" t="s">
        <v>4</v>
      </c>
      <c r="F4102" t="s">
        <v>8168</v>
      </c>
      <c r="G4102" t="s">
        <v>8027</v>
      </c>
      <c r="H4102" t="str">
        <f>VLOOKUP(Sales_Data17[[#This Row],[Delivery Region Index]],Regions_Table[#All],2,0)</f>
        <v>New South Wales</v>
      </c>
      <c r="I4102" t="str">
        <f>VLOOKUP(Sales_Data17[[#This Row],[Delivery Region Index]],Regions_Table[#All],3,0)</f>
        <v>Coffs Harbour</v>
      </c>
      <c r="J4102">
        <v>7</v>
      </c>
      <c r="K4102">
        <v>1</v>
      </c>
      <c r="L4102" t="str">
        <f>VLOOKUP(Sales_Data17[[#This Row],[Product Description Index]],Products_Data[#All],2,0)</f>
        <v>Shirts</v>
      </c>
      <c r="M4102">
        <v>9</v>
      </c>
      <c r="N4102" s="9">
        <v>143.67777777777781</v>
      </c>
      <c r="O4102" s="9">
        <f>Sales_Data17[[#This Row],[Order Quantity]]*Sales_Data17[[#This Row],[Unit Price]]</f>
        <v>1293.1000000000004</v>
      </c>
      <c r="P4102" s="9">
        <v>120.68933333333335</v>
      </c>
      <c r="Q4102" s="9">
        <f>Sales_Data17[[#This Row],[Line Total]]-(Sales_Data17[[#This Row],[Total Unit Cost]]*Sales_Data17[[#This Row],[Order Quantity]])</f>
        <v>206.89600000000019</v>
      </c>
      <c r="R4102" s="1" t="str">
        <f>TEXT(Sales_Data17[[#This Row],[OrderDate]],"MMM")</f>
        <v>Jul</v>
      </c>
      <c r="S4102" s="1" t="str">
        <f t="shared" si="64"/>
        <v>2014</v>
      </c>
    </row>
    <row r="4103" spans="1:19">
      <c r="A4103" t="s">
        <v>4126</v>
      </c>
      <c r="B4103" s="2">
        <v>41834</v>
      </c>
      <c r="C4103" s="2" t="str">
        <f>VLOOKUP(Sales_Data17[[#This Row],[Customer Name Index]],Customer_Data[#All],2,0)</f>
        <v xml:space="preserve">Medline </v>
      </c>
      <c r="D4103">
        <v>12</v>
      </c>
      <c r="E4103" t="s">
        <v>4</v>
      </c>
      <c r="F4103" t="s">
        <v>8168</v>
      </c>
      <c r="G4103" t="s">
        <v>8026</v>
      </c>
      <c r="H4103" t="str">
        <f>VLOOKUP(Sales_Data17[[#This Row],[Delivery Region Index]],Regions_Table[#All],2,0)</f>
        <v>Queensland</v>
      </c>
      <c r="I4103" t="str">
        <f>VLOOKUP(Sales_Data17[[#This Row],[Delivery Region Index]],Regions_Table[#All],3,0)</f>
        <v>Logan City</v>
      </c>
      <c r="J4103">
        <v>35</v>
      </c>
      <c r="K4103">
        <v>5</v>
      </c>
      <c r="L4103" t="str">
        <f>VLOOKUP(Sales_Data17[[#This Row],[Product Description Index]],Products_Data[#All],2,0)</f>
        <v>Hats</v>
      </c>
      <c r="M4103">
        <v>7</v>
      </c>
      <c r="N4103" s="9">
        <v>295.54444444444448</v>
      </c>
      <c r="O4103" s="9">
        <f>Sales_Data17[[#This Row],[Order Quantity]]*Sales_Data17[[#This Row],[Unit Price]]</f>
        <v>2068.8111111111111</v>
      </c>
      <c r="P4103" s="9">
        <v>132.995</v>
      </c>
      <c r="Q4103" s="9">
        <f>Sales_Data17[[#This Row],[Line Total]]-(Sales_Data17[[#This Row],[Total Unit Cost]]*Sales_Data17[[#This Row],[Order Quantity]])</f>
        <v>1137.846111111111</v>
      </c>
      <c r="R4103" s="1" t="str">
        <f>TEXT(Sales_Data17[[#This Row],[OrderDate]],"MMM")</f>
        <v>Jul</v>
      </c>
      <c r="S4103" s="1" t="str">
        <f t="shared" si="64"/>
        <v>2014</v>
      </c>
    </row>
    <row r="4104" spans="1:19">
      <c r="A4104" t="s">
        <v>4127</v>
      </c>
      <c r="B4104" s="2">
        <v>41834</v>
      </c>
      <c r="C4104" s="2" t="str">
        <f>VLOOKUP(Sales_Data17[[#This Row],[Customer Name Index]],Customer_Data[#All],2,0)</f>
        <v>Pure Group</v>
      </c>
      <c r="D4104">
        <v>17</v>
      </c>
      <c r="E4104" t="s">
        <v>3</v>
      </c>
      <c r="F4104" t="s">
        <v>8168</v>
      </c>
      <c r="G4104" t="s">
        <v>8025</v>
      </c>
      <c r="H4104" t="str">
        <f>VLOOKUP(Sales_Data17[[#This Row],[Delivery Region Index]],Regions_Table[#All],2,0)</f>
        <v>Victoria</v>
      </c>
      <c r="I4104" t="str">
        <f>VLOOKUP(Sales_Data17[[#This Row],[Delivery Region Index]],Regions_Table[#All],3,0)</f>
        <v>Melbourne</v>
      </c>
      <c r="J4104">
        <v>47</v>
      </c>
      <c r="K4104">
        <v>7</v>
      </c>
      <c r="L4104" t="str">
        <f>VLOOKUP(Sales_Data17[[#This Row],[Product Description Index]],Products_Data[#All],2,0)</f>
        <v>Dress Shirts</v>
      </c>
      <c r="M4104">
        <v>3</v>
      </c>
      <c r="N4104" s="9">
        <v>125.06666666666668</v>
      </c>
      <c r="O4104" s="9">
        <f>Sales_Data17[[#This Row],[Order Quantity]]*Sales_Data17[[#This Row],[Unit Price]]</f>
        <v>375.20000000000005</v>
      </c>
      <c r="P4104" s="9">
        <v>61.282666666666678</v>
      </c>
      <c r="Q4104" s="9">
        <f>Sales_Data17[[#This Row],[Line Total]]-(Sales_Data17[[#This Row],[Total Unit Cost]]*Sales_Data17[[#This Row],[Order Quantity]])</f>
        <v>191.352</v>
      </c>
      <c r="R4104" s="1" t="str">
        <f>TEXT(Sales_Data17[[#This Row],[OrderDate]],"MMM")</f>
        <v>Jul</v>
      </c>
      <c r="S4104" s="1" t="str">
        <f t="shared" si="64"/>
        <v>2014</v>
      </c>
    </row>
    <row r="4105" spans="1:19">
      <c r="A4105" t="s">
        <v>4128</v>
      </c>
      <c r="B4105" s="2">
        <v>41834</v>
      </c>
      <c r="C4105" s="2" t="str">
        <f>VLOOKUP(Sales_Data17[[#This Row],[Customer Name Index]],Customer_Data[#All],2,0)</f>
        <v>Ole Group</v>
      </c>
      <c r="D4105">
        <v>13</v>
      </c>
      <c r="E4105" t="s">
        <v>2</v>
      </c>
      <c r="F4105" t="s">
        <v>8168</v>
      </c>
      <c r="G4105" t="s">
        <v>8026</v>
      </c>
      <c r="H4105" t="str">
        <f>VLOOKUP(Sales_Data17[[#This Row],[Delivery Region Index]],Regions_Table[#All],2,0)</f>
        <v>Queensland</v>
      </c>
      <c r="I4105" t="str">
        <f>VLOOKUP(Sales_Data17[[#This Row],[Delivery Region Index]],Regions_Table[#All],3,0)</f>
        <v>Mount Isa</v>
      </c>
      <c r="J4105">
        <v>38</v>
      </c>
      <c r="K4105">
        <v>6</v>
      </c>
      <c r="L4105" t="str">
        <f>VLOOKUP(Sales_Data17[[#This Row],[Product Description Index]],Products_Data[#All],2,0)</f>
        <v>Socks</v>
      </c>
      <c r="M4105">
        <v>3</v>
      </c>
      <c r="N4105" s="9">
        <v>118.36666666666666</v>
      </c>
      <c r="O4105" s="9">
        <f>Sales_Data17[[#This Row],[Order Quantity]]*Sales_Data17[[#This Row],[Unit Price]]</f>
        <v>355.09999999999997</v>
      </c>
      <c r="P4105" s="9">
        <v>95.87700000000001</v>
      </c>
      <c r="Q4105" s="9">
        <f>Sales_Data17[[#This Row],[Line Total]]-(Sales_Data17[[#This Row],[Total Unit Cost]]*Sales_Data17[[#This Row],[Order Quantity]])</f>
        <v>67.468999999999937</v>
      </c>
      <c r="R4105" s="1" t="str">
        <f>TEXT(Sales_Data17[[#This Row],[OrderDate]],"MMM")</f>
        <v>Jul</v>
      </c>
      <c r="S4105" s="1" t="str">
        <f t="shared" si="64"/>
        <v>2014</v>
      </c>
    </row>
    <row r="4106" spans="1:19">
      <c r="A4106" t="s">
        <v>4129</v>
      </c>
      <c r="B4106" s="2">
        <v>41834</v>
      </c>
      <c r="C4106" s="2" t="str">
        <f>VLOOKUP(Sales_Data17[[#This Row],[Customer Name Index]],Customer_Data[#All],2,0)</f>
        <v xml:space="preserve">Ei </v>
      </c>
      <c r="D4106">
        <v>9</v>
      </c>
      <c r="E4106" t="s">
        <v>4</v>
      </c>
      <c r="F4106" t="s">
        <v>8168</v>
      </c>
      <c r="G4106" t="s">
        <v>8027</v>
      </c>
      <c r="H4106" t="str">
        <f>VLOOKUP(Sales_Data17[[#This Row],[Delivery Region Index]],Regions_Table[#All],2,0)</f>
        <v>New South Wales</v>
      </c>
      <c r="I4106" t="str">
        <f>VLOOKUP(Sales_Data17[[#This Row],[Delivery Region Index]],Regions_Table[#All],3,0)</f>
        <v>Wollongong</v>
      </c>
      <c r="J4106">
        <v>24</v>
      </c>
      <c r="K4106">
        <v>4</v>
      </c>
      <c r="L4106" t="str">
        <f>VLOOKUP(Sales_Data17[[#This Row],[Product Description Index]],Products_Data[#All],2,0)</f>
        <v>Jeans</v>
      </c>
      <c r="M4106">
        <v>6</v>
      </c>
      <c r="N4106" s="9">
        <v>675.95555555555563</v>
      </c>
      <c r="O4106" s="9">
        <f>Sales_Data17[[#This Row],[Order Quantity]]*Sales_Data17[[#This Row],[Unit Price]]</f>
        <v>4055.7333333333336</v>
      </c>
      <c r="P4106" s="9">
        <v>506.96666666666675</v>
      </c>
      <c r="Q4106" s="9">
        <f>Sales_Data17[[#This Row],[Line Total]]-(Sales_Data17[[#This Row],[Total Unit Cost]]*Sales_Data17[[#This Row],[Order Quantity]])</f>
        <v>1013.9333333333329</v>
      </c>
      <c r="R4106" s="1" t="str">
        <f>TEXT(Sales_Data17[[#This Row],[OrderDate]],"MMM")</f>
        <v>Jul</v>
      </c>
      <c r="S4106" s="1" t="str">
        <f t="shared" si="64"/>
        <v>2014</v>
      </c>
    </row>
    <row r="4107" spans="1:19">
      <c r="A4107" t="s">
        <v>4130</v>
      </c>
      <c r="B4107" s="2">
        <v>41834</v>
      </c>
      <c r="C4107" s="2" t="str">
        <f>VLOOKUP(Sales_Data17[[#This Row],[Customer Name Index]],Customer_Data[#All],2,0)</f>
        <v>ETUDE Ltd</v>
      </c>
      <c r="D4107">
        <v>4</v>
      </c>
      <c r="E4107" t="s">
        <v>4</v>
      </c>
      <c r="F4107" t="s">
        <v>8168</v>
      </c>
      <c r="G4107" t="s">
        <v>8027</v>
      </c>
      <c r="H4107" t="str">
        <f>VLOOKUP(Sales_Data17[[#This Row],[Delivery Region Index]],Regions_Table[#All],2,0)</f>
        <v>New South Wales</v>
      </c>
      <c r="I4107" t="str">
        <f>VLOOKUP(Sales_Data17[[#This Row],[Delivery Region Index]],Regions_Table[#All],3,0)</f>
        <v>Grafton</v>
      </c>
      <c r="J4107">
        <v>11</v>
      </c>
      <c r="K4107">
        <v>2</v>
      </c>
      <c r="L4107" t="str">
        <f>VLOOKUP(Sales_Data17[[#This Row],[Product Description Index]],Products_Data[#All],2,0)</f>
        <v>Pants</v>
      </c>
      <c r="M4107">
        <v>2</v>
      </c>
      <c r="N4107" s="9">
        <v>100.5</v>
      </c>
      <c r="O4107" s="9">
        <f>Sales_Data17[[#This Row],[Order Quantity]]*Sales_Data17[[#This Row],[Unit Price]]</f>
        <v>201</v>
      </c>
      <c r="P4107" s="9">
        <v>65.325000000000003</v>
      </c>
      <c r="Q4107" s="9">
        <f>Sales_Data17[[#This Row],[Line Total]]-(Sales_Data17[[#This Row],[Total Unit Cost]]*Sales_Data17[[#This Row],[Order Quantity]])</f>
        <v>70.349999999999994</v>
      </c>
      <c r="R4107" s="1" t="str">
        <f>TEXT(Sales_Data17[[#This Row],[OrderDate]],"MMM")</f>
        <v>Jul</v>
      </c>
      <c r="S4107" s="1" t="str">
        <f t="shared" si="64"/>
        <v>2014</v>
      </c>
    </row>
    <row r="4108" spans="1:19">
      <c r="A4108" t="s">
        <v>4131</v>
      </c>
      <c r="B4108" s="2">
        <v>41835</v>
      </c>
      <c r="C4108" s="2" t="str">
        <f>VLOOKUP(Sales_Data17[[#This Row],[Customer Name Index]],Customer_Data[#All],2,0)</f>
        <v xml:space="preserve">Qualitest </v>
      </c>
      <c r="D4108">
        <v>19</v>
      </c>
      <c r="E4108" t="s">
        <v>4</v>
      </c>
      <c r="F4108" t="s">
        <v>8168</v>
      </c>
      <c r="G4108" t="s">
        <v>8028</v>
      </c>
      <c r="H4108" t="str">
        <f>VLOOKUP(Sales_Data17[[#This Row],[Delivery Region Index]],Regions_Table[#All],2,0)</f>
        <v>Victoria</v>
      </c>
      <c r="I4108" t="str">
        <f>VLOOKUP(Sales_Data17[[#This Row],[Delivery Region Index]],Regions_Table[#All],3,0)</f>
        <v>Mildura</v>
      </c>
      <c r="J4108">
        <v>53</v>
      </c>
      <c r="K4108">
        <v>8</v>
      </c>
      <c r="L4108" t="str">
        <f>VLOOKUP(Sales_Data17[[#This Row],[Product Description Index]],Products_Data[#All],2,0)</f>
        <v>Shoes</v>
      </c>
      <c r="M4108">
        <v>6</v>
      </c>
      <c r="N4108" s="9">
        <v>209.1888888888889</v>
      </c>
      <c r="O4108" s="9">
        <f>Sales_Data17[[#This Row],[Order Quantity]]*Sales_Data17[[#This Row],[Unit Price]]</f>
        <v>1255.1333333333334</v>
      </c>
      <c r="P4108" s="9">
        <v>138.06466666666668</v>
      </c>
      <c r="Q4108" s="9">
        <f>Sales_Data17[[#This Row],[Line Total]]-(Sales_Data17[[#This Row],[Total Unit Cost]]*Sales_Data17[[#This Row],[Order Quantity]])</f>
        <v>426.74533333333329</v>
      </c>
      <c r="R4108" s="1" t="str">
        <f>TEXT(Sales_Data17[[#This Row],[OrderDate]],"MMM")</f>
        <v>Jul</v>
      </c>
      <c r="S4108" s="1" t="str">
        <f t="shared" si="64"/>
        <v>2014</v>
      </c>
    </row>
    <row r="4109" spans="1:19">
      <c r="A4109" t="s">
        <v>4132</v>
      </c>
      <c r="B4109" s="2">
        <v>41835</v>
      </c>
      <c r="C4109" s="2" t="str">
        <f>VLOOKUP(Sales_Data17[[#This Row],[Customer Name Index]],Customer_Data[#All],2,0)</f>
        <v xml:space="preserve">WakeFern </v>
      </c>
      <c r="D4109">
        <v>2</v>
      </c>
      <c r="E4109" t="s">
        <v>2</v>
      </c>
      <c r="F4109" t="s">
        <v>8168</v>
      </c>
      <c r="G4109" t="s">
        <v>8027</v>
      </c>
      <c r="H4109" t="str">
        <f>VLOOKUP(Sales_Data17[[#This Row],[Delivery Region Index]],Regions_Table[#All],2,0)</f>
        <v>New South Wales</v>
      </c>
      <c r="I4109" t="str">
        <f>VLOOKUP(Sales_Data17[[#This Row],[Delivery Region Index]],Regions_Table[#All],3,0)</f>
        <v>Cessnock</v>
      </c>
      <c r="J4109">
        <v>6</v>
      </c>
      <c r="K4109">
        <v>1</v>
      </c>
      <c r="L4109" t="str">
        <f>VLOOKUP(Sales_Data17[[#This Row],[Product Description Index]],Products_Data[#All],2,0)</f>
        <v>Shirts</v>
      </c>
      <c r="M4109">
        <v>6</v>
      </c>
      <c r="N4109" s="9">
        <v>190.57777777777778</v>
      </c>
      <c r="O4109" s="9">
        <f>Sales_Data17[[#This Row],[Order Quantity]]*Sales_Data17[[#This Row],[Unit Price]]</f>
        <v>1143.4666666666667</v>
      </c>
      <c r="P4109" s="9">
        <v>81.948444444444448</v>
      </c>
      <c r="Q4109" s="9">
        <f>Sales_Data17[[#This Row],[Line Total]]-(Sales_Data17[[#This Row],[Total Unit Cost]]*Sales_Data17[[#This Row],[Order Quantity]])</f>
        <v>651.77600000000007</v>
      </c>
      <c r="R4109" s="1" t="str">
        <f>TEXT(Sales_Data17[[#This Row],[OrderDate]],"MMM")</f>
        <v>Jul</v>
      </c>
      <c r="S4109" s="1" t="str">
        <f t="shared" si="64"/>
        <v>2014</v>
      </c>
    </row>
    <row r="4110" spans="1:19">
      <c r="A4110" t="s">
        <v>4133</v>
      </c>
      <c r="B4110" s="2">
        <v>41836</v>
      </c>
      <c r="C4110" s="2" t="str">
        <f>VLOOKUP(Sales_Data17[[#This Row],[Customer Name Index]],Customer_Data[#All],2,0)</f>
        <v xml:space="preserve">WakeFern </v>
      </c>
      <c r="D4110">
        <v>2</v>
      </c>
      <c r="E4110" t="s">
        <v>4</v>
      </c>
      <c r="F4110" t="s">
        <v>8168</v>
      </c>
      <c r="G4110" t="s">
        <v>8027</v>
      </c>
      <c r="H4110" t="str">
        <f>VLOOKUP(Sales_Data17[[#This Row],[Delivery Region Index]],Regions_Table[#All],2,0)</f>
        <v>New South Wales</v>
      </c>
      <c r="I4110" t="str">
        <f>VLOOKUP(Sales_Data17[[#This Row],[Delivery Region Index]],Regions_Table[#All],3,0)</f>
        <v>Bathurst</v>
      </c>
      <c r="J4110">
        <v>4</v>
      </c>
      <c r="K4110">
        <v>1</v>
      </c>
      <c r="L4110" t="str">
        <f>VLOOKUP(Sales_Data17[[#This Row],[Product Description Index]],Products_Data[#All],2,0)</f>
        <v>Shirts</v>
      </c>
      <c r="M4110">
        <v>1</v>
      </c>
      <c r="N4110" s="9">
        <v>433.26666666666665</v>
      </c>
      <c r="O4110" s="9">
        <f>Sales_Data17[[#This Row],[Order Quantity]]*Sales_Data17[[#This Row],[Unit Price]]</f>
        <v>433.26666666666665</v>
      </c>
      <c r="P4110" s="9">
        <v>324.95000000000005</v>
      </c>
      <c r="Q4110" s="9">
        <f>Sales_Data17[[#This Row],[Line Total]]-(Sales_Data17[[#This Row],[Total Unit Cost]]*Sales_Data17[[#This Row],[Order Quantity]])</f>
        <v>108.31666666666661</v>
      </c>
      <c r="R4110" s="1" t="str">
        <f>TEXT(Sales_Data17[[#This Row],[OrderDate]],"MMM")</f>
        <v>Jul</v>
      </c>
      <c r="S4110" s="1" t="str">
        <f t="shared" si="64"/>
        <v>2014</v>
      </c>
    </row>
    <row r="4111" spans="1:19">
      <c r="A4111" t="s">
        <v>4134</v>
      </c>
      <c r="B4111" s="2">
        <v>41836</v>
      </c>
      <c r="C4111" s="2" t="str">
        <f>VLOOKUP(Sales_Data17[[#This Row],[Customer Name Index]],Customer_Data[#All],2,0)</f>
        <v>21st Ltd</v>
      </c>
      <c r="D4111">
        <v>10</v>
      </c>
      <c r="E4111" t="s">
        <v>4</v>
      </c>
      <c r="F4111" t="s">
        <v>8168</v>
      </c>
      <c r="G4111" t="s">
        <v>8027</v>
      </c>
      <c r="H4111" t="str">
        <f>VLOOKUP(Sales_Data17[[#This Row],[Delivery Region Index]],Regions_Table[#All],2,0)</f>
        <v>Queensland</v>
      </c>
      <c r="I4111" t="str">
        <f>VLOOKUP(Sales_Data17[[#This Row],[Delivery Region Index]],Regions_Table[#All],3,0)</f>
        <v>Bundaberg</v>
      </c>
      <c r="J4111">
        <v>27</v>
      </c>
      <c r="K4111">
        <v>4</v>
      </c>
      <c r="L4111" t="str">
        <f>VLOOKUP(Sales_Data17[[#This Row],[Product Description Index]],Products_Data[#All],2,0)</f>
        <v>Jeans</v>
      </c>
      <c r="M4111">
        <v>5</v>
      </c>
      <c r="N4111" s="9">
        <v>390.0888888888889</v>
      </c>
      <c r="O4111" s="9">
        <f>Sales_Data17[[#This Row],[Order Quantity]]*Sales_Data17[[#This Row],[Unit Price]]</f>
        <v>1950.4444444444446</v>
      </c>
      <c r="P4111" s="9">
        <v>218.4497777777778</v>
      </c>
      <c r="Q4111" s="9">
        <f>Sales_Data17[[#This Row],[Line Total]]-(Sales_Data17[[#This Row],[Total Unit Cost]]*Sales_Data17[[#This Row],[Order Quantity]])</f>
        <v>858.19555555555553</v>
      </c>
      <c r="R4111" s="1" t="str">
        <f>TEXT(Sales_Data17[[#This Row],[OrderDate]],"MMM")</f>
        <v>Jul</v>
      </c>
      <c r="S4111" s="1" t="str">
        <f t="shared" si="64"/>
        <v>2014</v>
      </c>
    </row>
    <row r="4112" spans="1:19">
      <c r="A4112" t="s">
        <v>4135</v>
      </c>
      <c r="B4112" s="2">
        <v>41836</v>
      </c>
      <c r="C4112" s="2" t="str">
        <f>VLOOKUP(Sales_Data17[[#This Row],[Customer Name Index]],Customer_Data[#All],2,0)</f>
        <v>Ole Group</v>
      </c>
      <c r="D4112">
        <v>13</v>
      </c>
      <c r="E4112" t="s">
        <v>3</v>
      </c>
      <c r="F4112" t="s">
        <v>8168</v>
      </c>
      <c r="G4112" t="s">
        <v>8026</v>
      </c>
      <c r="H4112" t="str">
        <f>VLOOKUP(Sales_Data17[[#This Row],[Delivery Region Index]],Regions_Table[#All],2,0)</f>
        <v>Queensland</v>
      </c>
      <c r="I4112" t="str">
        <f>VLOOKUP(Sales_Data17[[#This Row],[Delivery Region Index]],Regions_Table[#All],3,0)</f>
        <v>Mackay</v>
      </c>
      <c r="J4112">
        <v>36</v>
      </c>
      <c r="K4112">
        <v>5</v>
      </c>
      <c r="L4112" t="str">
        <f>VLOOKUP(Sales_Data17[[#This Row],[Product Description Index]],Products_Data[#All],2,0)</f>
        <v>Hats</v>
      </c>
      <c r="M4112">
        <v>4</v>
      </c>
      <c r="N4112" s="9">
        <v>108.6888888888889</v>
      </c>
      <c r="O4112" s="9">
        <f>Sales_Data17[[#This Row],[Order Quantity]]*Sales_Data17[[#This Row],[Unit Price]]</f>
        <v>434.75555555555559</v>
      </c>
      <c r="P4112" s="9">
        <v>43.475555555555559</v>
      </c>
      <c r="Q4112" s="9">
        <f>Sales_Data17[[#This Row],[Line Total]]-(Sales_Data17[[#This Row],[Total Unit Cost]]*Sales_Data17[[#This Row],[Order Quantity]])</f>
        <v>260.85333333333335</v>
      </c>
      <c r="R4112" s="1" t="str">
        <f>TEXT(Sales_Data17[[#This Row],[OrderDate]],"MMM")</f>
        <v>Jul</v>
      </c>
      <c r="S4112" s="1" t="str">
        <f t="shared" si="64"/>
        <v>2014</v>
      </c>
    </row>
    <row r="4113" spans="1:19">
      <c r="A4113" t="s">
        <v>4136</v>
      </c>
      <c r="B4113" s="2">
        <v>41836</v>
      </c>
      <c r="C4113" s="2" t="str">
        <f>VLOOKUP(Sales_Data17[[#This Row],[Customer Name Index]],Customer_Data[#All],2,0)</f>
        <v>Apollo Ltd</v>
      </c>
      <c r="D4113">
        <v>11</v>
      </c>
      <c r="E4113" t="s">
        <v>4</v>
      </c>
      <c r="F4113" t="s">
        <v>8168</v>
      </c>
      <c r="G4113" t="s">
        <v>8026</v>
      </c>
      <c r="H4113" t="str">
        <f>VLOOKUP(Sales_Data17[[#This Row],[Delivery Region Index]],Regions_Table[#All],2,0)</f>
        <v>Queensland</v>
      </c>
      <c r="I4113" t="str">
        <f>VLOOKUP(Sales_Data17[[#This Row],[Delivery Region Index]],Regions_Table[#All],3,0)</f>
        <v>Gladstone</v>
      </c>
      <c r="J4113">
        <v>30</v>
      </c>
      <c r="K4113">
        <v>5</v>
      </c>
      <c r="L4113" t="str">
        <f>VLOOKUP(Sales_Data17[[#This Row],[Product Description Index]],Products_Data[#All],2,0)</f>
        <v>Hats</v>
      </c>
      <c r="M4113">
        <v>7</v>
      </c>
      <c r="N4113" s="9">
        <v>710.2</v>
      </c>
      <c r="O4113" s="9">
        <f>Sales_Data17[[#This Row],[Order Quantity]]*Sales_Data17[[#This Row],[Unit Price]]</f>
        <v>4971.4000000000005</v>
      </c>
      <c r="P4113" s="9">
        <v>390.61</v>
      </c>
      <c r="Q4113" s="9">
        <f>Sales_Data17[[#This Row],[Line Total]]-(Sales_Data17[[#This Row],[Total Unit Cost]]*Sales_Data17[[#This Row],[Order Quantity]])</f>
        <v>2237.1300000000006</v>
      </c>
      <c r="R4113" s="1" t="str">
        <f>TEXT(Sales_Data17[[#This Row],[OrderDate]],"MMM")</f>
        <v>Jul</v>
      </c>
      <c r="S4113" s="1" t="str">
        <f t="shared" si="64"/>
        <v>2014</v>
      </c>
    </row>
    <row r="4114" spans="1:19">
      <c r="A4114" t="s">
        <v>4137</v>
      </c>
      <c r="B4114" s="2">
        <v>41836</v>
      </c>
      <c r="C4114" s="2" t="str">
        <f>VLOOKUP(Sales_Data17[[#This Row],[Customer Name Index]],Customer_Data[#All],2,0)</f>
        <v>21st Ltd</v>
      </c>
      <c r="D4114">
        <v>10</v>
      </c>
      <c r="E4114" t="s">
        <v>2</v>
      </c>
      <c r="F4114" t="s">
        <v>8168</v>
      </c>
      <c r="G4114" t="s">
        <v>8026</v>
      </c>
      <c r="H4114" t="str">
        <f>VLOOKUP(Sales_Data17[[#This Row],[Delivery Region Index]],Regions_Table[#All],2,0)</f>
        <v>Queensland</v>
      </c>
      <c r="I4114" t="str">
        <f>VLOOKUP(Sales_Data17[[#This Row],[Delivery Region Index]],Regions_Table[#All],3,0)</f>
        <v>Cairns</v>
      </c>
      <c r="J4114">
        <v>28</v>
      </c>
      <c r="K4114">
        <v>4</v>
      </c>
      <c r="L4114" t="str">
        <f>VLOOKUP(Sales_Data17[[#This Row],[Product Description Index]],Products_Data[#All],2,0)</f>
        <v>Jeans</v>
      </c>
      <c r="M4114">
        <v>1</v>
      </c>
      <c r="N4114" s="9">
        <v>204.72222222222223</v>
      </c>
      <c r="O4114" s="9">
        <f>Sales_Data17[[#This Row],[Order Quantity]]*Sales_Data17[[#This Row],[Unit Price]]</f>
        <v>204.72222222222223</v>
      </c>
      <c r="P4114" s="9">
        <v>124.88055555555555</v>
      </c>
      <c r="Q4114" s="9">
        <f>Sales_Data17[[#This Row],[Line Total]]-(Sales_Data17[[#This Row],[Total Unit Cost]]*Sales_Data17[[#This Row],[Order Quantity]])</f>
        <v>79.841666666666683</v>
      </c>
      <c r="R4114" s="1" t="str">
        <f>TEXT(Sales_Data17[[#This Row],[OrderDate]],"MMM")</f>
        <v>Jul</v>
      </c>
      <c r="S4114" s="1" t="str">
        <f t="shared" si="64"/>
        <v>2014</v>
      </c>
    </row>
    <row r="4115" spans="1:19">
      <c r="A4115" t="s">
        <v>4138</v>
      </c>
      <c r="B4115" s="2">
        <v>41836</v>
      </c>
      <c r="C4115" s="2" t="str">
        <f>VLOOKUP(Sales_Data17[[#This Row],[Customer Name Index]],Customer_Data[#All],2,0)</f>
        <v>21st Ltd</v>
      </c>
      <c r="D4115">
        <v>10</v>
      </c>
      <c r="E4115" t="s">
        <v>2</v>
      </c>
      <c r="F4115" t="s">
        <v>8168</v>
      </c>
      <c r="G4115" t="s">
        <v>8026</v>
      </c>
      <c r="H4115" t="str">
        <f>VLOOKUP(Sales_Data17[[#This Row],[Delivery Region Index]],Regions_Table[#All],2,0)</f>
        <v>Queensland</v>
      </c>
      <c r="I4115" t="str">
        <f>VLOOKUP(Sales_Data17[[#This Row],[Delivery Region Index]],Regions_Table[#All],3,0)</f>
        <v>Charters Towers</v>
      </c>
      <c r="J4115">
        <v>29</v>
      </c>
      <c r="K4115">
        <v>4</v>
      </c>
      <c r="L4115" t="str">
        <f>VLOOKUP(Sales_Data17[[#This Row],[Product Description Index]],Products_Data[#All],2,0)</f>
        <v>Jeans</v>
      </c>
      <c r="M4115">
        <v>3</v>
      </c>
      <c r="N4115" s="9">
        <v>431.77777777777777</v>
      </c>
      <c r="O4115" s="9">
        <f>Sales_Data17[[#This Row],[Order Quantity]]*Sales_Data17[[#This Row],[Unit Price]]</f>
        <v>1295.3333333333333</v>
      </c>
      <c r="P4115" s="9">
        <v>172.71111111111111</v>
      </c>
      <c r="Q4115" s="9">
        <f>Sales_Data17[[#This Row],[Line Total]]-(Sales_Data17[[#This Row],[Total Unit Cost]]*Sales_Data17[[#This Row],[Order Quantity]])</f>
        <v>777.19999999999993</v>
      </c>
      <c r="R4115" s="1" t="str">
        <f>TEXT(Sales_Data17[[#This Row],[OrderDate]],"MMM")</f>
        <v>Jul</v>
      </c>
      <c r="S4115" s="1" t="str">
        <f t="shared" si="64"/>
        <v>2014</v>
      </c>
    </row>
    <row r="4116" spans="1:19">
      <c r="A4116" t="s">
        <v>4139</v>
      </c>
      <c r="B4116" s="2">
        <v>41836</v>
      </c>
      <c r="C4116" s="2" t="str">
        <f>VLOOKUP(Sales_Data17[[#This Row],[Customer Name Index]],Customer_Data[#All],2,0)</f>
        <v>Eminence Corp</v>
      </c>
      <c r="D4116">
        <v>18</v>
      </c>
      <c r="E4116" t="s">
        <v>2</v>
      </c>
      <c r="F4116" t="s">
        <v>8168</v>
      </c>
      <c r="G4116" t="s">
        <v>8025</v>
      </c>
      <c r="H4116" t="str">
        <f>VLOOKUP(Sales_Data17[[#This Row],[Delivery Region Index]],Regions_Table[#All],2,0)</f>
        <v>Victoria</v>
      </c>
      <c r="I4116" t="str">
        <f>VLOOKUP(Sales_Data17[[#This Row],[Delivery Region Index]],Regions_Table[#All],3,0)</f>
        <v>Geelong</v>
      </c>
      <c r="J4116">
        <v>51</v>
      </c>
      <c r="K4116">
        <v>7</v>
      </c>
      <c r="L4116" t="str">
        <f>VLOOKUP(Sales_Data17[[#This Row],[Product Description Index]],Products_Data[#All],2,0)</f>
        <v>Dress Shirts</v>
      </c>
      <c r="M4116">
        <v>5</v>
      </c>
      <c r="N4116" s="9">
        <v>201</v>
      </c>
      <c r="O4116" s="9">
        <f>Sales_Data17[[#This Row],[Order Quantity]]*Sales_Data17[[#This Row],[Unit Price]]</f>
        <v>1005</v>
      </c>
      <c r="P4116" s="9">
        <v>170.85</v>
      </c>
      <c r="Q4116" s="9">
        <f>Sales_Data17[[#This Row],[Line Total]]-(Sales_Data17[[#This Row],[Total Unit Cost]]*Sales_Data17[[#This Row],[Order Quantity]])</f>
        <v>150.75</v>
      </c>
      <c r="R4116" s="1" t="str">
        <f>TEXT(Sales_Data17[[#This Row],[OrderDate]],"MMM")</f>
        <v>Jul</v>
      </c>
      <c r="S4116" s="1" t="str">
        <f t="shared" si="64"/>
        <v>2014</v>
      </c>
    </row>
    <row r="4117" spans="1:19">
      <c r="A4117" t="s">
        <v>4140</v>
      </c>
      <c r="B4117" s="2">
        <v>41837</v>
      </c>
      <c r="C4117" s="2" t="str">
        <f>VLOOKUP(Sales_Data17[[#This Row],[Customer Name Index]],Customer_Data[#All],2,0)</f>
        <v>Pure Group</v>
      </c>
      <c r="D4117">
        <v>17</v>
      </c>
      <c r="E4117" t="s">
        <v>2</v>
      </c>
      <c r="F4117" t="s">
        <v>8168</v>
      </c>
      <c r="G4117" t="s">
        <v>8025</v>
      </c>
      <c r="H4117" t="str">
        <f>VLOOKUP(Sales_Data17[[#This Row],[Delivery Region Index]],Regions_Table[#All],2,0)</f>
        <v>Victoria</v>
      </c>
      <c r="I4117" t="str">
        <f>VLOOKUP(Sales_Data17[[#This Row],[Delivery Region Index]],Regions_Table[#All],3,0)</f>
        <v>Ballarat</v>
      </c>
      <c r="J4117">
        <v>49</v>
      </c>
      <c r="K4117">
        <v>7</v>
      </c>
      <c r="L4117" t="str">
        <f>VLOOKUP(Sales_Data17[[#This Row],[Product Description Index]],Products_Data[#All],2,0)</f>
        <v>Dress Shirts</v>
      </c>
      <c r="M4117">
        <v>3</v>
      </c>
      <c r="N4117" s="9">
        <v>693.07777777777778</v>
      </c>
      <c r="O4117" s="9">
        <f>Sales_Data17[[#This Row],[Order Quantity]]*Sales_Data17[[#This Row],[Unit Price]]</f>
        <v>2079.2333333333336</v>
      </c>
      <c r="P4117" s="9">
        <v>561.39300000000003</v>
      </c>
      <c r="Q4117" s="9">
        <f>Sales_Data17[[#This Row],[Line Total]]-(Sales_Data17[[#This Row],[Total Unit Cost]]*Sales_Data17[[#This Row],[Order Quantity]])</f>
        <v>395.05433333333349</v>
      </c>
      <c r="R4117" s="1" t="str">
        <f>TEXT(Sales_Data17[[#This Row],[OrderDate]],"MMM")</f>
        <v>Jul</v>
      </c>
      <c r="S4117" s="1" t="str">
        <f t="shared" si="64"/>
        <v>2014</v>
      </c>
    </row>
    <row r="4118" spans="1:19">
      <c r="A4118" t="s">
        <v>4141</v>
      </c>
      <c r="B4118" s="2">
        <v>41837</v>
      </c>
      <c r="C4118" s="2" t="str">
        <f>VLOOKUP(Sales_Data17[[#This Row],[Customer Name Index]],Customer_Data[#All],2,0)</f>
        <v>Medsep Group</v>
      </c>
      <c r="D4118">
        <v>8</v>
      </c>
      <c r="E4118" t="s">
        <v>2</v>
      </c>
      <c r="F4118" t="s">
        <v>8168</v>
      </c>
      <c r="G4118" t="s">
        <v>8027</v>
      </c>
      <c r="H4118" t="str">
        <f>VLOOKUP(Sales_Data17[[#This Row],[Delivery Region Index]],Regions_Table[#All],2,0)</f>
        <v>New South Wales</v>
      </c>
      <c r="I4118" t="str">
        <f>VLOOKUP(Sales_Data17[[#This Row],[Delivery Region Index]],Regions_Table[#All],3,0)</f>
        <v>Tamworth</v>
      </c>
      <c r="J4118">
        <v>21</v>
      </c>
      <c r="K4118">
        <v>3</v>
      </c>
      <c r="L4118" t="str">
        <f>VLOOKUP(Sales_Data17[[#This Row],[Product Description Index]],Products_Data[#All],2,0)</f>
        <v>Sunglasses</v>
      </c>
      <c r="M4118">
        <v>8</v>
      </c>
      <c r="N4118" s="9">
        <v>428.8</v>
      </c>
      <c r="O4118" s="9">
        <f>Sales_Data17[[#This Row],[Order Quantity]]*Sales_Data17[[#This Row],[Unit Price]]</f>
        <v>3430.4</v>
      </c>
      <c r="P4118" s="9">
        <v>283.00800000000004</v>
      </c>
      <c r="Q4118" s="9">
        <f>Sales_Data17[[#This Row],[Line Total]]-(Sales_Data17[[#This Row],[Total Unit Cost]]*Sales_Data17[[#This Row],[Order Quantity]])</f>
        <v>1166.3359999999998</v>
      </c>
      <c r="R4118" s="1" t="str">
        <f>TEXT(Sales_Data17[[#This Row],[OrderDate]],"MMM")</f>
        <v>Jul</v>
      </c>
      <c r="S4118" s="1" t="str">
        <f t="shared" si="64"/>
        <v>2014</v>
      </c>
    </row>
    <row r="4119" spans="1:19">
      <c r="A4119" t="s">
        <v>4142</v>
      </c>
      <c r="B4119" s="2">
        <v>41837</v>
      </c>
      <c r="C4119" s="2" t="str">
        <f>VLOOKUP(Sales_Data17[[#This Row],[Customer Name Index]],Customer_Data[#All],2,0)</f>
        <v>Apollo Ltd</v>
      </c>
      <c r="D4119">
        <v>11</v>
      </c>
      <c r="E4119" t="s">
        <v>3</v>
      </c>
      <c r="F4119" t="s">
        <v>8168</v>
      </c>
      <c r="G4119" t="s">
        <v>8026</v>
      </c>
      <c r="H4119" t="str">
        <f>VLOOKUP(Sales_Data17[[#This Row],[Delivery Region Index]],Regions_Table[#All],2,0)</f>
        <v>Queensland</v>
      </c>
      <c r="I4119" t="str">
        <f>VLOOKUP(Sales_Data17[[#This Row],[Delivery Region Index]],Regions_Table[#All],3,0)</f>
        <v>Gympie</v>
      </c>
      <c r="J4119">
        <v>32</v>
      </c>
      <c r="K4119">
        <v>5</v>
      </c>
      <c r="L4119" t="str">
        <f>VLOOKUP(Sales_Data17[[#This Row],[Product Description Index]],Products_Data[#All],2,0)</f>
        <v>Hats</v>
      </c>
      <c r="M4119">
        <v>6</v>
      </c>
      <c r="N4119" s="9">
        <v>139.21111111111111</v>
      </c>
      <c r="O4119" s="9">
        <f>Sales_Data17[[#This Row],[Order Quantity]]*Sales_Data17[[#This Row],[Unit Price]]</f>
        <v>835.26666666666665</v>
      </c>
      <c r="P4119" s="9">
        <v>87.703000000000017</v>
      </c>
      <c r="Q4119" s="9">
        <f>Sales_Data17[[#This Row],[Line Total]]-(Sales_Data17[[#This Row],[Total Unit Cost]]*Sales_Data17[[#This Row],[Order Quantity]])</f>
        <v>309.04866666666658</v>
      </c>
      <c r="R4119" s="1" t="str">
        <f>TEXT(Sales_Data17[[#This Row],[OrderDate]],"MMM")</f>
        <v>Jul</v>
      </c>
      <c r="S4119" s="1" t="str">
        <f t="shared" si="64"/>
        <v>2014</v>
      </c>
    </row>
    <row r="4120" spans="1:19">
      <c r="A4120" t="s">
        <v>4143</v>
      </c>
      <c r="B4120" s="2">
        <v>41837</v>
      </c>
      <c r="C4120" s="2" t="str">
        <f>VLOOKUP(Sales_Data17[[#This Row],[Customer Name Index]],Customer_Data[#All],2,0)</f>
        <v>Pacific Ltd</v>
      </c>
      <c r="D4120">
        <v>20</v>
      </c>
      <c r="E4120" t="s">
        <v>4</v>
      </c>
      <c r="F4120" t="s">
        <v>8168</v>
      </c>
      <c r="G4120" t="s">
        <v>8028</v>
      </c>
      <c r="H4120" t="str">
        <f>VLOOKUP(Sales_Data17[[#This Row],[Delivery Region Index]],Regions_Table[#All],2,0)</f>
        <v>Victoria</v>
      </c>
      <c r="I4120" t="str">
        <f>VLOOKUP(Sales_Data17[[#This Row],[Delivery Region Index]],Regions_Table[#All],3,0)</f>
        <v>Warrnambool</v>
      </c>
      <c r="J4120">
        <v>57</v>
      </c>
      <c r="K4120">
        <v>8</v>
      </c>
      <c r="L4120" t="str">
        <f>VLOOKUP(Sales_Data17[[#This Row],[Product Description Index]],Products_Data[#All],2,0)</f>
        <v>Shoes</v>
      </c>
      <c r="M4120">
        <v>7</v>
      </c>
      <c r="N4120" s="9">
        <v>118.36666666666666</v>
      </c>
      <c r="O4120" s="9">
        <f>Sales_Data17[[#This Row],[Order Quantity]]*Sales_Data17[[#This Row],[Unit Price]]</f>
        <v>828.56666666666661</v>
      </c>
      <c r="P4120" s="9">
        <v>60.366999999999997</v>
      </c>
      <c r="Q4120" s="9">
        <f>Sales_Data17[[#This Row],[Line Total]]-(Sales_Data17[[#This Row],[Total Unit Cost]]*Sales_Data17[[#This Row],[Order Quantity]])</f>
        <v>405.99766666666665</v>
      </c>
      <c r="R4120" s="1" t="str">
        <f>TEXT(Sales_Data17[[#This Row],[OrderDate]],"MMM")</f>
        <v>Jul</v>
      </c>
      <c r="S4120" s="1" t="str">
        <f t="shared" si="64"/>
        <v>2014</v>
      </c>
    </row>
    <row r="4121" spans="1:19">
      <c r="A4121" t="s">
        <v>4144</v>
      </c>
      <c r="B4121" s="2">
        <v>41839</v>
      </c>
      <c r="C4121" s="2" t="str">
        <f>VLOOKUP(Sales_Data17[[#This Row],[Customer Name Index]],Customer_Data[#All],2,0)</f>
        <v xml:space="preserve">WakeFern </v>
      </c>
      <c r="D4121">
        <v>2</v>
      </c>
      <c r="E4121" t="s">
        <v>3</v>
      </c>
      <c r="F4121" t="s">
        <v>8168</v>
      </c>
      <c r="G4121" t="s">
        <v>8027</v>
      </c>
      <c r="H4121" t="str">
        <f>VLOOKUP(Sales_Data17[[#This Row],[Delivery Region Index]],Regions_Table[#All],2,0)</f>
        <v>New South Wales</v>
      </c>
      <c r="I4121" t="str">
        <f>VLOOKUP(Sales_Data17[[#This Row],[Delivery Region Index]],Regions_Table[#All],3,0)</f>
        <v>Bathurst</v>
      </c>
      <c r="J4121">
        <v>4</v>
      </c>
      <c r="K4121">
        <v>1</v>
      </c>
      <c r="L4121" t="str">
        <f>VLOOKUP(Sales_Data17[[#This Row],[Product Description Index]],Products_Data[#All],2,0)</f>
        <v>Shirts</v>
      </c>
      <c r="M4121">
        <v>2</v>
      </c>
      <c r="N4121" s="9">
        <v>297.03333333333336</v>
      </c>
      <c r="O4121" s="9">
        <f>Sales_Data17[[#This Row],[Order Quantity]]*Sales_Data17[[#This Row],[Unit Price]]</f>
        <v>594.06666666666672</v>
      </c>
      <c r="P4121" s="9">
        <v>124.754</v>
      </c>
      <c r="Q4121" s="9">
        <f>Sales_Data17[[#This Row],[Line Total]]-(Sales_Data17[[#This Row],[Total Unit Cost]]*Sales_Data17[[#This Row],[Order Quantity]])</f>
        <v>344.55866666666668</v>
      </c>
      <c r="R4121" s="1" t="str">
        <f>TEXT(Sales_Data17[[#This Row],[OrderDate]],"MMM")</f>
        <v>Jul</v>
      </c>
      <c r="S4121" s="1" t="str">
        <f t="shared" si="64"/>
        <v>2014</v>
      </c>
    </row>
    <row r="4122" spans="1:19">
      <c r="A4122" t="s">
        <v>4145</v>
      </c>
      <c r="B4122" s="2">
        <v>41839</v>
      </c>
      <c r="C4122" s="2" t="str">
        <f>VLOOKUP(Sales_Data17[[#This Row],[Customer Name Index]],Customer_Data[#All],2,0)</f>
        <v>New Ltd</v>
      </c>
      <c r="D4122">
        <v>7</v>
      </c>
      <c r="E4122" t="s">
        <v>4</v>
      </c>
      <c r="F4122" t="s">
        <v>8168</v>
      </c>
      <c r="G4122" t="s">
        <v>8027</v>
      </c>
      <c r="H4122" t="str">
        <f>VLOOKUP(Sales_Data17[[#This Row],[Delivery Region Index]],Regions_Table[#All],2,0)</f>
        <v>New South Wales</v>
      </c>
      <c r="I4122" t="str">
        <f>VLOOKUP(Sales_Data17[[#This Row],[Delivery Region Index]],Regions_Table[#All],3,0)</f>
        <v>Queanbeyan</v>
      </c>
      <c r="J4122">
        <v>20</v>
      </c>
      <c r="K4122">
        <v>3</v>
      </c>
      <c r="L4122" t="str">
        <f>VLOOKUP(Sales_Data17[[#This Row],[Product Description Index]],Products_Data[#All],2,0)</f>
        <v>Sunglasses</v>
      </c>
      <c r="M4122">
        <v>3</v>
      </c>
      <c r="N4122" s="9">
        <v>434.01111111111112</v>
      </c>
      <c r="O4122" s="9">
        <f>Sales_Data17[[#This Row],[Order Quantity]]*Sales_Data17[[#This Row],[Unit Price]]</f>
        <v>1302.0333333333333</v>
      </c>
      <c r="P4122" s="9">
        <v>282.10722222222222</v>
      </c>
      <c r="Q4122" s="9">
        <f>Sales_Data17[[#This Row],[Line Total]]-(Sales_Data17[[#This Row],[Total Unit Cost]]*Sales_Data17[[#This Row],[Order Quantity]])</f>
        <v>455.71166666666659</v>
      </c>
      <c r="R4122" s="1" t="str">
        <f>TEXT(Sales_Data17[[#This Row],[OrderDate]],"MMM")</f>
        <v>Jul</v>
      </c>
      <c r="S4122" s="1" t="str">
        <f t="shared" si="64"/>
        <v>2014</v>
      </c>
    </row>
    <row r="4123" spans="1:19">
      <c r="A4123" t="s">
        <v>4146</v>
      </c>
      <c r="B4123" s="2">
        <v>41839</v>
      </c>
      <c r="C4123" s="2" t="str">
        <f>VLOOKUP(Sales_Data17[[#This Row],[Customer Name Index]],Customer_Data[#All],2,0)</f>
        <v>Pacific Ltd</v>
      </c>
      <c r="D4123">
        <v>20</v>
      </c>
      <c r="E4123" t="s">
        <v>4</v>
      </c>
      <c r="F4123" t="s">
        <v>8168</v>
      </c>
      <c r="G4123" t="s">
        <v>8028</v>
      </c>
      <c r="H4123" t="str">
        <f>VLOOKUP(Sales_Data17[[#This Row],[Delivery Region Index]],Regions_Table[#All],2,0)</f>
        <v>Victoria</v>
      </c>
      <c r="I4123" t="str">
        <f>VLOOKUP(Sales_Data17[[#This Row],[Delivery Region Index]],Regions_Table[#All],3,0)</f>
        <v>Warrnambool</v>
      </c>
      <c r="J4123">
        <v>57</v>
      </c>
      <c r="K4123">
        <v>8</v>
      </c>
      <c r="L4123" t="str">
        <f>VLOOKUP(Sales_Data17[[#This Row],[Product Description Index]],Products_Data[#All],2,0)</f>
        <v>Shoes</v>
      </c>
      <c r="M4123">
        <v>2</v>
      </c>
      <c r="N4123" s="9">
        <v>643.94444444444446</v>
      </c>
      <c r="O4123" s="9">
        <f>Sales_Data17[[#This Row],[Order Quantity]]*Sales_Data17[[#This Row],[Unit Price]]</f>
        <v>1287.8888888888889</v>
      </c>
      <c r="P4123" s="9">
        <v>412.12444444444441</v>
      </c>
      <c r="Q4123" s="9">
        <f>Sales_Data17[[#This Row],[Line Total]]-(Sales_Data17[[#This Row],[Total Unit Cost]]*Sales_Data17[[#This Row],[Order Quantity]])</f>
        <v>463.6400000000001</v>
      </c>
      <c r="R4123" s="1" t="str">
        <f>TEXT(Sales_Data17[[#This Row],[OrderDate]],"MMM")</f>
        <v>Jul</v>
      </c>
      <c r="S4123" s="1" t="str">
        <f t="shared" si="64"/>
        <v>2014</v>
      </c>
    </row>
    <row r="4124" spans="1:19">
      <c r="A4124" t="s">
        <v>4147</v>
      </c>
      <c r="B4124" s="2">
        <v>41839</v>
      </c>
      <c r="C4124" s="2" t="str">
        <f>VLOOKUP(Sales_Data17[[#This Row],[Customer Name Index]],Customer_Data[#All],2,0)</f>
        <v>Eminence Corp</v>
      </c>
      <c r="D4124">
        <v>18</v>
      </c>
      <c r="E4124" t="s">
        <v>4</v>
      </c>
      <c r="F4124" t="s">
        <v>8168</v>
      </c>
      <c r="G4124" t="s">
        <v>8025</v>
      </c>
      <c r="H4124" t="str">
        <f>VLOOKUP(Sales_Data17[[#This Row],[Delivery Region Index]],Regions_Table[#All],2,0)</f>
        <v>Victoria</v>
      </c>
      <c r="I4124" t="str">
        <f>VLOOKUP(Sales_Data17[[#This Row],[Delivery Region Index]],Regions_Table[#All],3,0)</f>
        <v>Geelong</v>
      </c>
      <c r="J4124">
        <v>51</v>
      </c>
      <c r="K4124">
        <v>7</v>
      </c>
      <c r="L4124" t="str">
        <f>VLOOKUP(Sales_Data17[[#This Row],[Product Description Index]],Products_Data[#All],2,0)</f>
        <v>Dress Shirts</v>
      </c>
      <c r="M4124">
        <v>3</v>
      </c>
      <c r="N4124" s="9">
        <v>193.55555555555554</v>
      </c>
      <c r="O4124" s="9">
        <f>Sales_Data17[[#This Row],[Order Quantity]]*Sales_Data17[[#This Row],[Unit Price]]</f>
        <v>580.66666666666663</v>
      </c>
      <c r="P4124" s="9">
        <v>133.55333333333334</v>
      </c>
      <c r="Q4124" s="9">
        <f>Sales_Data17[[#This Row],[Line Total]]-(Sales_Data17[[#This Row],[Total Unit Cost]]*Sales_Data17[[#This Row],[Order Quantity]])</f>
        <v>180.0066666666666</v>
      </c>
      <c r="R4124" s="1" t="str">
        <f>TEXT(Sales_Data17[[#This Row],[OrderDate]],"MMM")</f>
        <v>Jul</v>
      </c>
      <c r="S4124" s="1" t="str">
        <f t="shared" si="64"/>
        <v>2014</v>
      </c>
    </row>
    <row r="4125" spans="1:19">
      <c r="A4125" t="s">
        <v>4148</v>
      </c>
      <c r="B4125" s="2">
        <v>41840</v>
      </c>
      <c r="C4125" s="2" t="str">
        <f>VLOOKUP(Sales_Data17[[#This Row],[Customer Name Index]],Customer_Data[#All],2,0)</f>
        <v>ETUDE Ltd</v>
      </c>
      <c r="D4125">
        <v>4</v>
      </c>
      <c r="E4125" t="s">
        <v>2</v>
      </c>
      <c r="F4125" t="s">
        <v>8168</v>
      </c>
      <c r="G4125" t="s">
        <v>8027</v>
      </c>
      <c r="H4125" t="str">
        <f>VLOOKUP(Sales_Data17[[#This Row],[Delivery Region Index]],Regions_Table[#All],2,0)</f>
        <v>New South Wales</v>
      </c>
      <c r="I4125" t="str">
        <f>VLOOKUP(Sales_Data17[[#This Row],[Delivery Region Index]],Regions_Table[#All],3,0)</f>
        <v>Goulburn</v>
      </c>
      <c r="J4125">
        <v>10</v>
      </c>
      <c r="K4125">
        <v>2</v>
      </c>
      <c r="L4125" t="str">
        <f>VLOOKUP(Sales_Data17[[#This Row],[Product Description Index]],Products_Data[#All],2,0)</f>
        <v>Pants</v>
      </c>
      <c r="M4125">
        <v>8</v>
      </c>
      <c r="N4125" s="9">
        <v>430.28888888888889</v>
      </c>
      <c r="O4125" s="9">
        <f>Sales_Data17[[#This Row],[Order Quantity]]*Sales_Data17[[#This Row],[Unit Price]]</f>
        <v>3442.3111111111111</v>
      </c>
      <c r="P4125" s="9">
        <v>339.92822222222225</v>
      </c>
      <c r="Q4125" s="9">
        <f>Sales_Data17[[#This Row],[Line Total]]-(Sales_Data17[[#This Row],[Total Unit Cost]]*Sales_Data17[[#This Row],[Order Quantity]])</f>
        <v>722.88533333333316</v>
      </c>
      <c r="R4125" s="1" t="str">
        <f>TEXT(Sales_Data17[[#This Row],[OrderDate]],"MMM")</f>
        <v>Jul</v>
      </c>
      <c r="S4125" s="1" t="str">
        <f t="shared" si="64"/>
        <v>2014</v>
      </c>
    </row>
    <row r="4126" spans="1:19">
      <c r="A4126" t="s">
        <v>4149</v>
      </c>
      <c r="B4126" s="2">
        <v>41840</v>
      </c>
      <c r="C4126" s="2" t="str">
        <f>VLOOKUP(Sales_Data17[[#This Row],[Customer Name Index]],Customer_Data[#All],2,0)</f>
        <v>Pacific Ltd</v>
      </c>
      <c r="D4126">
        <v>20</v>
      </c>
      <c r="E4126" t="s">
        <v>2</v>
      </c>
      <c r="F4126" t="s">
        <v>8168</v>
      </c>
      <c r="G4126" t="s">
        <v>8028</v>
      </c>
      <c r="H4126" t="str">
        <f>VLOOKUP(Sales_Data17[[#This Row],[Delivery Region Index]],Regions_Table[#All],2,0)</f>
        <v>Victoria</v>
      </c>
      <c r="I4126" t="str">
        <f>VLOOKUP(Sales_Data17[[#This Row],[Delivery Region Index]],Regions_Table[#All],3,0)</f>
        <v>Warrnambool</v>
      </c>
      <c r="J4126">
        <v>57</v>
      </c>
      <c r="K4126">
        <v>8</v>
      </c>
      <c r="L4126" t="str">
        <f>VLOOKUP(Sales_Data17[[#This Row],[Product Description Index]],Products_Data[#All],2,0)</f>
        <v>Shoes</v>
      </c>
      <c r="M4126">
        <v>9</v>
      </c>
      <c r="N4126" s="9">
        <v>29.777777777777779</v>
      </c>
      <c r="O4126" s="9">
        <f>Sales_Data17[[#This Row],[Order Quantity]]*Sales_Data17[[#This Row],[Unit Price]]</f>
        <v>268</v>
      </c>
      <c r="P4126" s="9">
        <v>19.05777777777778</v>
      </c>
      <c r="Q4126" s="9">
        <f>Sales_Data17[[#This Row],[Line Total]]-(Sales_Data17[[#This Row],[Total Unit Cost]]*Sales_Data17[[#This Row],[Order Quantity]])</f>
        <v>96.47999999999999</v>
      </c>
      <c r="R4126" s="1" t="str">
        <f>TEXT(Sales_Data17[[#This Row],[OrderDate]],"MMM")</f>
        <v>Jul</v>
      </c>
      <c r="S4126" s="1" t="str">
        <f t="shared" si="64"/>
        <v>2014</v>
      </c>
    </row>
    <row r="4127" spans="1:19">
      <c r="A4127" t="s">
        <v>4150</v>
      </c>
      <c r="B4127" s="2">
        <v>41840</v>
      </c>
      <c r="C4127" s="2" t="str">
        <f>VLOOKUP(Sales_Data17[[#This Row],[Customer Name Index]],Customer_Data[#All],2,0)</f>
        <v xml:space="preserve">Ei </v>
      </c>
      <c r="D4127">
        <v>9</v>
      </c>
      <c r="E4127" t="s">
        <v>4</v>
      </c>
      <c r="F4127" t="s">
        <v>8168</v>
      </c>
      <c r="G4127" t="s">
        <v>8027</v>
      </c>
      <c r="H4127" t="str">
        <f>VLOOKUP(Sales_Data17[[#This Row],[Delivery Region Index]],Regions_Table[#All],2,0)</f>
        <v>New South Wales</v>
      </c>
      <c r="I4127" t="str">
        <f>VLOOKUP(Sales_Data17[[#This Row],[Delivery Region Index]],Regions_Table[#All],3,0)</f>
        <v>Wollongong</v>
      </c>
      <c r="J4127">
        <v>24</v>
      </c>
      <c r="K4127">
        <v>4</v>
      </c>
      <c r="L4127" t="str">
        <f>VLOOKUP(Sales_Data17[[#This Row],[Product Description Index]],Products_Data[#All],2,0)</f>
        <v>Jeans</v>
      </c>
      <c r="M4127">
        <v>8</v>
      </c>
      <c r="N4127" s="9">
        <v>102.73333333333333</v>
      </c>
      <c r="O4127" s="9">
        <f>Sales_Data17[[#This Row],[Order Quantity]]*Sales_Data17[[#This Row],[Unit Price]]</f>
        <v>821.86666666666667</v>
      </c>
      <c r="P4127" s="9">
        <v>72.940666666666672</v>
      </c>
      <c r="Q4127" s="9">
        <f>Sales_Data17[[#This Row],[Line Total]]-(Sales_Data17[[#This Row],[Total Unit Cost]]*Sales_Data17[[#This Row],[Order Quantity]])</f>
        <v>238.3413333333333</v>
      </c>
      <c r="R4127" s="1" t="str">
        <f>TEXT(Sales_Data17[[#This Row],[OrderDate]],"MMM")</f>
        <v>Jul</v>
      </c>
      <c r="S4127" s="1" t="str">
        <f t="shared" si="64"/>
        <v>2014</v>
      </c>
    </row>
    <row r="4128" spans="1:19">
      <c r="A4128" t="s">
        <v>4151</v>
      </c>
      <c r="B4128" s="2">
        <v>41840</v>
      </c>
      <c r="C4128" s="2" t="str">
        <f>VLOOKUP(Sales_Data17[[#This Row],[Customer Name Index]],Customer_Data[#All],2,0)</f>
        <v>Rochester Ltd</v>
      </c>
      <c r="D4128">
        <v>15</v>
      </c>
      <c r="E4128" t="s">
        <v>4</v>
      </c>
      <c r="F4128" t="s">
        <v>8168</v>
      </c>
      <c r="G4128" t="s">
        <v>8025</v>
      </c>
      <c r="H4128" t="str">
        <f>VLOOKUP(Sales_Data17[[#This Row],[Delivery Region Index]],Regions_Table[#All],2,0)</f>
        <v>Queensland</v>
      </c>
      <c r="I4128" t="str">
        <f>VLOOKUP(Sales_Data17[[#This Row],[Delivery Region Index]],Regions_Table[#All],3,0)</f>
        <v>Rockhampton</v>
      </c>
      <c r="J4128">
        <v>41</v>
      </c>
      <c r="K4128">
        <v>6</v>
      </c>
      <c r="L4128" t="str">
        <f>VLOOKUP(Sales_Data17[[#This Row],[Product Description Index]],Products_Data[#All],2,0)</f>
        <v>Socks</v>
      </c>
      <c r="M4128">
        <v>5</v>
      </c>
      <c r="N4128" s="9">
        <v>427.31111111111113</v>
      </c>
      <c r="O4128" s="9">
        <f>Sales_Data17[[#This Row],[Order Quantity]]*Sales_Data17[[#This Row],[Unit Price]]</f>
        <v>2136.5555555555557</v>
      </c>
      <c r="P4128" s="9">
        <v>183.74377777777778</v>
      </c>
      <c r="Q4128" s="9">
        <f>Sales_Data17[[#This Row],[Line Total]]-(Sales_Data17[[#This Row],[Total Unit Cost]]*Sales_Data17[[#This Row],[Order Quantity]])</f>
        <v>1217.8366666666668</v>
      </c>
      <c r="R4128" s="1" t="str">
        <f>TEXT(Sales_Data17[[#This Row],[OrderDate]],"MMM")</f>
        <v>Jul</v>
      </c>
      <c r="S4128" s="1" t="str">
        <f t="shared" si="64"/>
        <v>2014</v>
      </c>
    </row>
    <row r="4129" spans="1:19">
      <c r="A4129" t="s">
        <v>4152</v>
      </c>
      <c r="B4129" s="2">
        <v>41840</v>
      </c>
      <c r="C4129" s="2" t="str">
        <f>VLOOKUP(Sales_Data17[[#This Row],[Customer Name Index]],Customer_Data[#All],2,0)</f>
        <v>21st Ltd</v>
      </c>
      <c r="D4129">
        <v>10</v>
      </c>
      <c r="E4129" t="s">
        <v>4</v>
      </c>
      <c r="F4129" t="s">
        <v>8168</v>
      </c>
      <c r="G4129" t="s">
        <v>8027</v>
      </c>
      <c r="H4129" t="str">
        <f>VLOOKUP(Sales_Data17[[#This Row],[Delivery Region Index]],Regions_Table[#All],2,0)</f>
        <v>Queensland</v>
      </c>
      <c r="I4129" t="str">
        <f>VLOOKUP(Sales_Data17[[#This Row],[Delivery Region Index]],Regions_Table[#All],3,0)</f>
        <v>Bundaberg</v>
      </c>
      <c r="J4129">
        <v>27</v>
      </c>
      <c r="K4129">
        <v>4</v>
      </c>
      <c r="L4129" t="str">
        <f>VLOOKUP(Sales_Data17[[#This Row],[Product Description Index]],Products_Data[#All],2,0)</f>
        <v>Jeans</v>
      </c>
      <c r="M4129">
        <v>9</v>
      </c>
      <c r="N4129" s="9">
        <v>115.38888888888889</v>
      </c>
      <c r="O4129" s="9">
        <f>Sales_Data17[[#This Row],[Order Quantity]]*Sales_Data17[[#This Row],[Unit Price]]</f>
        <v>1038.5</v>
      </c>
      <c r="P4129" s="9">
        <v>49.617222222222225</v>
      </c>
      <c r="Q4129" s="9">
        <f>Sales_Data17[[#This Row],[Line Total]]-(Sales_Data17[[#This Row],[Total Unit Cost]]*Sales_Data17[[#This Row],[Order Quantity]])</f>
        <v>591.94499999999994</v>
      </c>
      <c r="R4129" s="1" t="str">
        <f>TEXT(Sales_Data17[[#This Row],[OrderDate]],"MMM")</f>
        <v>Jul</v>
      </c>
      <c r="S4129" s="1" t="str">
        <f t="shared" si="64"/>
        <v>2014</v>
      </c>
    </row>
    <row r="4130" spans="1:19">
      <c r="A4130" t="s">
        <v>4153</v>
      </c>
      <c r="B4130" s="2">
        <v>41841</v>
      </c>
      <c r="C4130" s="2" t="str">
        <f>VLOOKUP(Sales_Data17[[#This Row],[Customer Name Index]],Customer_Data[#All],2,0)</f>
        <v>Pacific Ltd</v>
      </c>
      <c r="D4130">
        <v>20</v>
      </c>
      <c r="E4130" t="s">
        <v>4</v>
      </c>
      <c r="F4130" t="s">
        <v>8168</v>
      </c>
      <c r="G4130" t="s">
        <v>8028</v>
      </c>
      <c r="H4130" t="str">
        <f>VLOOKUP(Sales_Data17[[#This Row],[Delivery Region Index]],Regions_Table[#All],2,0)</f>
        <v>Victoria</v>
      </c>
      <c r="I4130" t="str">
        <f>VLOOKUP(Sales_Data17[[#This Row],[Delivery Region Index]],Regions_Table[#All],3,0)</f>
        <v>Wangaratta</v>
      </c>
      <c r="J4130">
        <v>56</v>
      </c>
      <c r="K4130">
        <v>8</v>
      </c>
      <c r="L4130" t="str">
        <f>VLOOKUP(Sales_Data17[[#This Row],[Product Description Index]],Products_Data[#All],2,0)</f>
        <v>Shoes</v>
      </c>
      <c r="M4130">
        <v>1</v>
      </c>
      <c r="N4130" s="9">
        <v>212.91111111111113</v>
      </c>
      <c r="O4130" s="9">
        <f>Sales_Data17[[#This Row],[Order Quantity]]*Sales_Data17[[#This Row],[Unit Price]]</f>
        <v>212.91111111111113</v>
      </c>
      <c r="P4130" s="9">
        <v>134.13400000000001</v>
      </c>
      <c r="Q4130" s="9">
        <f>Sales_Data17[[#This Row],[Line Total]]-(Sales_Data17[[#This Row],[Total Unit Cost]]*Sales_Data17[[#This Row],[Order Quantity]])</f>
        <v>78.777111111111111</v>
      </c>
      <c r="R4130" s="1" t="str">
        <f>TEXT(Sales_Data17[[#This Row],[OrderDate]],"MMM")</f>
        <v>Jul</v>
      </c>
      <c r="S4130" s="1" t="str">
        <f t="shared" si="64"/>
        <v>2014</v>
      </c>
    </row>
    <row r="4131" spans="1:19">
      <c r="A4131" t="s">
        <v>4154</v>
      </c>
      <c r="B4131" s="2">
        <v>41841</v>
      </c>
      <c r="C4131" s="2" t="str">
        <f>VLOOKUP(Sales_Data17[[#This Row],[Customer Name Index]],Customer_Data[#All],2,0)</f>
        <v>Elorac, Corp</v>
      </c>
      <c r="D4131">
        <v>3</v>
      </c>
      <c r="E4131" t="s">
        <v>3</v>
      </c>
      <c r="F4131" t="s">
        <v>8168</v>
      </c>
      <c r="G4131" t="s">
        <v>8027</v>
      </c>
      <c r="H4131" t="str">
        <f>VLOOKUP(Sales_Data17[[#This Row],[Delivery Region Index]],Regions_Table[#All],2,0)</f>
        <v>New South Wales</v>
      </c>
      <c r="I4131" t="str">
        <f>VLOOKUP(Sales_Data17[[#This Row],[Delivery Region Index]],Regions_Table[#All],3,0)</f>
        <v>Dubbo</v>
      </c>
      <c r="J4131">
        <v>8</v>
      </c>
      <c r="K4131">
        <v>2</v>
      </c>
      <c r="L4131" t="str">
        <f>VLOOKUP(Sales_Data17[[#This Row],[Product Description Index]],Products_Data[#All],2,0)</f>
        <v>Pants</v>
      </c>
      <c r="M4131">
        <v>6</v>
      </c>
      <c r="N4131" s="9">
        <v>209.93333333333334</v>
      </c>
      <c r="O4131" s="9">
        <f>Sales_Data17[[#This Row],[Order Quantity]]*Sales_Data17[[#This Row],[Unit Price]]</f>
        <v>1259.5999999999999</v>
      </c>
      <c r="P4131" s="9">
        <v>98.668666666666667</v>
      </c>
      <c r="Q4131" s="9">
        <f>Sales_Data17[[#This Row],[Line Total]]-(Sales_Data17[[#This Row],[Total Unit Cost]]*Sales_Data17[[#This Row],[Order Quantity]])</f>
        <v>667.58799999999997</v>
      </c>
      <c r="R4131" s="1" t="str">
        <f>TEXT(Sales_Data17[[#This Row],[OrderDate]],"MMM")</f>
        <v>Jul</v>
      </c>
      <c r="S4131" s="1" t="str">
        <f t="shared" si="64"/>
        <v>2014</v>
      </c>
    </row>
    <row r="4132" spans="1:19">
      <c r="A4132" t="s">
        <v>4155</v>
      </c>
      <c r="B4132" s="2">
        <v>41841</v>
      </c>
      <c r="C4132" s="2" t="str">
        <f>VLOOKUP(Sales_Data17[[#This Row],[Customer Name Index]],Customer_Data[#All],2,0)</f>
        <v>Rochester Ltd</v>
      </c>
      <c r="D4132">
        <v>15</v>
      </c>
      <c r="E4132" t="s">
        <v>2</v>
      </c>
      <c r="F4132" t="s">
        <v>8168</v>
      </c>
      <c r="G4132" t="s">
        <v>8025</v>
      </c>
      <c r="H4132" t="str">
        <f>VLOOKUP(Sales_Data17[[#This Row],[Delivery Region Index]],Regions_Table[#All],2,0)</f>
        <v>Queensland</v>
      </c>
      <c r="I4132" t="str">
        <f>VLOOKUP(Sales_Data17[[#This Row],[Delivery Region Index]],Regions_Table[#All],3,0)</f>
        <v>Thuringowa</v>
      </c>
      <c r="J4132">
        <v>43</v>
      </c>
      <c r="K4132">
        <v>6</v>
      </c>
      <c r="L4132" t="str">
        <f>VLOOKUP(Sales_Data17[[#This Row],[Product Description Index]],Products_Data[#All],2,0)</f>
        <v>Socks</v>
      </c>
      <c r="M4132">
        <v>5</v>
      </c>
      <c r="N4132" s="9">
        <v>116.87777777777779</v>
      </c>
      <c r="O4132" s="9">
        <f>Sales_Data17[[#This Row],[Order Quantity]]*Sales_Data17[[#This Row],[Unit Price]]</f>
        <v>584.38888888888891</v>
      </c>
      <c r="P4132" s="9">
        <v>92.333444444444453</v>
      </c>
      <c r="Q4132" s="9">
        <f>Sales_Data17[[#This Row],[Line Total]]-(Sales_Data17[[#This Row],[Total Unit Cost]]*Sales_Data17[[#This Row],[Order Quantity]])</f>
        <v>122.72166666666664</v>
      </c>
      <c r="R4132" s="1" t="str">
        <f>TEXT(Sales_Data17[[#This Row],[OrderDate]],"MMM")</f>
        <v>Jul</v>
      </c>
      <c r="S4132" s="1" t="str">
        <f t="shared" si="64"/>
        <v>2014</v>
      </c>
    </row>
    <row r="4133" spans="1:19">
      <c r="A4133" t="s">
        <v>4156</v>
      </c>
      <c r="B4133" s="2">
        <v>41841</v>
      </c>
      <c r="C4133" s="2" t="str">
        <f>VLOOKUP(Sales_Data17[[#This Row],[Customer Name Index]],Customer_Data[#All],2,0)</f>
        <v>Avon Corp</v>
      </c>
      <c r="D4133">
        <v>1</v>
      </c>
      <c r="E4133" t="s">
        <v>2</v>
      </c>
      <c r="F4133" t="s">
        <v>8168</v>
      </c>
      <c r="G4133" t="s">
        <v>8027</v>
      </c>
      <c r="H4133" t="str">
        <f>VLOOKUP(Sales_Data17[[#This Row],[Delivery Region Index]],Regions_Table[#All],2,0)</f>
        <v>New South Wales</v>
      </c>
      <c r="I4133" t="str">
        <f>VLOOKUP(Sales_Data17[[#This Row],[Delivery Region Index]],Regions_Table[#All],3,0)</f>
        <v>Albury</v>
      </c>
      <c r="J4133">
        <v>2</v>
      </c>
      <c r="K4133">
        <v>1</v>
      </c>
      <c r="L4133" t="str">
        <f>VLOOKUP(Sales_Data17[[#This Row],[Product Description Index]],Products_Data[#All],2,0)</f>
        <v>Shirts</v>
      </c>
      <c r="M4133">
        <v>4</v>
      </c>
      <c r="N4133" s="9">
        <v>119.85555555555555</v>
      </c>
      <c r="O4133" s="9">
        <f>Sales_Data17[[#This Row],[Order Quantity]]*Sales_Data17[[#This Row],[Unit Price]]</f>
        <v>479.42222222222222</v>
      </c>
      <c r="P4133" s="9">
        <v>71.913333333333341</v>
      </c>
      <c r="Q4133" s="9">
        <f>Sales_Data17[[#This Row],[Line Total]]-(Sales_Data17[[#This Row],[Total Unit Cost]]*Sales_Data17[[#This Row],[Order Quantity]])</f>
        <v>191.76888888888885</v>
      </c>
      <c r="R4133" s="1" t="str">
        <f>TEXT(Sales_Data17[[#This Row],[OrderDate]],"MMM")</f>
        <v>Jul</v>
      </c>
      <c r="S4133" s="1" t="str">
        <f t="shared" si="64"/>
        <v>2014</v>
      </c>
    </row>
    <row r="4134" spans="1:19">
      <c r="A4134" t="s">
        <v>4157</v>
      </c>
      <c r="B4134" s="2">
        <v>41841</v>
      </c>
      <c r="C4134" s="2" t="str">
        <f>VLOOKUP(Sales_Data17[[#This Row],[Customer Name Index]],Customer_Data[#All],2,0)</f>
        <v>Apollo Ltd</v>
      </c>
      <c r="D4134">
        <v>11</v>
      </c>
      <c r="E4134" t="s">
        <v>4</v>
      </c>
      <c r="F4134" t="s">
        <v>8168</v>
      </c>
      <c r="G4134" t="s">
        <v>8026</v>
      </c>
      <c r="H4134" t="str">
        <f>VLOOKUP(Sales_Data17[[#This Row],[Delivery Region Index]],Regions_Table[#All],2,0)</f>
        <v>Queensland</v>
      </c>
      <c r="I4134" t="str">
        <f>VLOOKUP(Sales_Data17[[#This Row],[Delivery Region Index]],Regions_Table[#All],3,0)</f>
        <v>Gympie</v>
      </c>
      <c r="J4134">
        <v>32</v>
      </c>
      <c r="K4134">
        <v>5</v>
      </c>
      <c r="L4134" t="str">
        <f>VLOOKUP(Sales_Data17[[#This Row],[Product Description Index]],Products_Data[#All],2,0)</f>
        <v>Hats</v>
      </c>
      <c r="M4134">
        <v>5</v>
      </c>
      <c r="N4134" s="9">
        <v>436.24444444444447</v>
      </c>
      <c r="O4134" s="9">
        <f>Sales_Data17[[#This Row],[Order Quantity]]*Sales_Data17[[#This Row],[Unit Price]]</f>
        <v>2181.2222222222222</v>
      </c>
      <c r="P4134" s="9">
        <v>292.28377777777786</v>
      </c>
      <c r="Q4134" s="9">
        <f>Sales_Data17[[#This Row],[Line Total]]-(Sales_Data17[[#This Row],[Total Unit Cost]]*Sales_Data17[[#This Row],[Order Quantity]])</f>
        <v>719.80333333333283</v>
      </c>
      <c r="R4134" s="1" t="str">
        <f>TEXT(Sales_Data17[[#This Row],[OrderDate]],"MMM")</f>
        <v>Jul</v>
      </c>
      <c r="S4134" s="1" t="str">
        <f t="shared" si="64"/>
        <v>2014</v>
      </c>
    </row>
    <row r="4135" spans="1:19">
      <c r="A4135" t="s">
        <v>4158</v>
      </c>
      <c r="B4135" s="2">
        <v>41841</v>
      </c>
      <c r="C4135" s="2" t="str">
        <f>VLOOKUP(Sales_Data17[[#This Row],[Customer Name Index]],Customer_Data[#All],2,0)</f>
        <v>Rochester Ltd</v>
      </c>
      <c r="D4135">
        <v>15</v>
      </c>
      <c r="E4135" t="s">
        <v>4</v>
      </c>
      <c r="F4135" t="s">
        <v>8168</v>
      </c>
      <c r="G4135" t="s">
        <v>8025</v>
      </c>
      <c r="H4135" t="str">
        <f>VLOOKUP(Sales_Data17[[#This Row],[Delivery Region Index]],Regions_Table[#All],2,0)</f>
        <v>Queensland</v>
      </c>
      <c r="I4135" t="str">
        <f>VLOOKUP(Sales_Data17[[#This Row],[Delivery Region Index]],Regions_Table[#All],3,0)</f>
        <v>Rockhampton</v>
      </c>
      <c r="J4135">
        <v>41</v>
      </c>
      <c r="K4135">
        <v>6</v>
      </c>
      <c r="L4135" t="str">
        <f>VLOOKUP(Sales_Data17[[#This Row],[Product Description Index]],Products_Data[#All],2,0)</f>
        <v>Socks</v>
      </c>
      <c r="M4135">
        <v>8</v>
      </c>
      <c r="N4135" s="9">
        <v>221.84444444444446</v>
      </c>
      <c r="O4135" s="9">
        <f>Sales_Data17[[#This Row],[Order Quantity]]*Sales_Data17[[#This Row],[Unit Price]]</f>
        <v>1774.7555555555557</v>
      </c>
      <c r="P4135" s="9">
        <v>139.76200000000003</v>
      </c>
      <c r="Q4135" s="9">
        <f>Sales_Data17[[#This Row],[Line Total]]-(Sales_Data17[[#This Row],[Total Unit Cost]]*Sales_Data17[[#This Row],[Order Quantity]])</f>
        <v>656.65955555555547</v>
      </c>
      <c r="R4135" s="1" t="str">
        <f>TEXT(Sales_Data17[[#This Row],[OrderDate]],"MMM")</f>
        <v>Jul</v>
      </c>
      <c r="S4135" s="1" t="str">
        <f t="shared" si="64"/>
        <v>2014</v>
      </c>
    </row>
    <row r="4136" spans="1:19">
      <c r="A4136" t="s">
        <v>4159</v>
      </c>
      <c r="B4136" s="2">
        <v>41842</v>
      </c>
      <c r="C4136" s="2" t="str">
        <f>VLOOKUP(Sales_Data17[[#This Row],[Customer Name Index]],Customer_Data[#All],2,0)</f>
        <v>New Ltd</v>
      </c>
      <c r="D4136">
        <v>7</v>
      </c>
      <c r="E4136" t="s">
        <v>4</v>
      </c>
      <c r="F4136" t="s">
        <v>8168</v>
      </c>
      <c r="G4136" t="s">
        <v>8027</v>
      </c>
      <c r="H4136" t="str">
        <f>VLOOKUP(Sales_Data17[[#This Row],[Delivery Region Index]],Regions_Table[#All],2,0)</f>
        <v>New South Wales</v>
      </c>
      <c r="I4136" t="str">
        <f>VLOOKUP(Sales_Data17[[#This Row],[Delivery Region Index]],Regions_Table[#All],3,0)</f>
        <v>Port Macquarie</v>
      </c>
      <c r="J4136">
        <v>19</v>
      </c>
      <c r="K4136">
        <v>3</v>
      </c>
      <c r="L4136" t="str">
        <f>VLOOKUP(Sales_Data17[[#This Row],[Product Description Index]],Products_Data[#All],2,0)</f>
        <v>Sunglasses</v>
      </c>
      <c r="M4136">
        <v>1</v>
      </c>
      <c r="N4136" s="9">
        <v>445.17777777777775</v>
      </c>
      <c r="O4136" s="9">
        <f>Sales_Data17[[#This Row],[Order Quantity]]*Sales_Data17[[#This Row],[Unit Price]]</f>
        <v>445.17777777777775</v>
      </c>
      <c r="P4136" s="9">
        <v>200.33</v>
      </c>
      <c r="Q4136" s="9">
        <f>Sales_Data17[[#This Row],[Line Total]]-(Sales_Data17[[#This Row],[Total Unit Cost]]*Sales_Data17[[#This Row],[Order Quantity]])</f>
        <v>244.84777777777774</v>
      </c>
      <c r="R4136" s="1" t="str">
        <f>TEXT(Sales_Data17[[#This Row],[OrderDate]],"MMM")</f>
        <v>Jul</v>
      </c>
      <c r="S4136" s="1" t="str">
        <f t="shared" si="64"/>
        <v>2014</v>
      </c>
    </row>
    <row r="4137" spans="1:19">
      <c r="A4137" t="s">
        <v>4160</v>
      </c>
      <c r="B4137" s="2">
        <v>41843</v>
      </c>
      <c r="C4137" s="2" t="str">
        <f>VLOOKUP(Sales_Data17[[#This Row],[Customer Name Index]],Customer_Data[#All],2,0)</f>
        <v xml:space="preserve">Medline </v>
      </c>
      <c r="D4137">
        <v>12</v>
      </c>
      <c r="E4137" t="s">
        <v>4</v>
      </c>
      <c r="F4137" t="s">
        <v>8168</v>
      </c>
      <c r="G4137" t="s">
        <v>8026</v>
      </c>
      <c r="H4137" t="str">
        <f>VLOOKUP(Sales_Data17[[#This Row],[Delivery Region Index]],Regions_Table[#All],2,0)</f>
        <v>Queensland</v>
      </c>
      <c r="I4137" t="str">
        <f>VLOOKUP(Sales_Data17[[#This Row],[Delivery Region Index]],Regions_Table[#All],3,0)</f>
        <v>Ipswich</v>
      </c>
      <c r="J4137">
        <v>34</v>
      </c>
      <c r="K4137">
        <v>5</v>
      </c>
      <c r="L4137" t="str">
        <f>VLOOKUP(Sales_Data17[[#This Row],[Product Description Index]],Products_Data[#All],2,0)</f>
        <v>Hats</v>
      </c>
      <c r="M4137">
        <v>9</v>
      </c>
      <c r="N4137" s="9">
        <v>290.33333333333331</v>
      </c>
      <c r="O4137" s="9">
        <f>Sales_Data17[[#This Row],[Order Quantity]]*Sales_Data17[[#This Row],[Unit Price]]</f>
        <v>2613</v>
      </c>
      <c r="P4137" s="9">
        <v>121.94</v>
      </c>
      <c r="Q4137" s="9">
        <f>Sales_Data17[[#This Row],[Line Total]]-(Sales_Data17[[#This Row],[Total Unit Cost]]*Sales_Data17[[#This Row],[Order Quantity]])</f>
        <v>1515.54</v>
      </c>
      <c r="R4137" s="1" t="str">
        <f>TEXT(Sales_Data17[[#This Row],[OrderDate]],"MMM")</f>
        <v>Jul</v>
      </c>
      <c r="S4137" s="1" t="str">
        <f t="shared" si="64"/>
        <v>2014</v>
      </c>
    </row>
    <row r="4138" spans="1:19">
      <c r="A4138" t="s">
        <v>4161</v>
      </c>
      <c r="B4138" s="2">
        <v>41843</v>
      </c>
      <c r="C4138" s="2" t="str">
        <f>VLOOKUP(Sales_Data17[[#This Row],[Customer Name Index]],Customer_Data[#All],2,0)</f>
        <v>Procter Corp</v>
      </c>
      <c r="D4138">
        <v>5</v>
      </c>
      <c r="E4138" t="s">
        <v>4</v>
      </c>
      <c r="F4138" t="s">
        <v>8168</v>
      </c>
      <c r="G4138" t="s">
        <v>8027</v>
      </c>
      <c r="H4138" t="str">
        <f>VLOOKUP(Sales_Data17[[#This Row],[Delivery Region Index]],Regions_Table[#All],2,0)</f>
        <v>New South Wales</v>
      </c>
      <c r="I4138" t="str">
        <f>VLOOKUP(Sales_Data17[[#This Row],[Delivery Region Index]],Regions_Table[#All],3,0)</f>
        <v>Lismore</v>
      </c>
      <c r="J4138">
        <v>14</v>
      </c>
      <c r="K4138">
        <v>2</v>
      </c>
      <c r="L4138" t="str">
        <f>VLOOKUP(Sales_Data17[[#This Row],[Product Description Index]],Products_Data[#All],2,0)</f>
        <v>Pants</v>
      </c>
      <c r="M4138">
        <v>7</v>
      </c>
      <c r="N4138" s="9">
        <v>293.31111111111113</v>
      </c>
      <c r="O4138" s="9">
        <f>Sales_Data17[[#This Row],[Order Quantity]]*Sales_Data17[[#This Row],[Unit Price]]</f>
        <v>2053.1777777777779</v>
      </c>
      <c r="P4138" s="9">
        <v>234.64888888888891</v>
      </c>
      <c r="Q4138" s="9">
        <f>Sales_Data17[[#This Row],[Line Total]]-(Sales_Data17[[#This Row],[Total Unit Cost]]*Sales_Data17[[#This Row],[Order Quantity]])</f>
        <v>410.63555555555558</v>
      </c>
      <c r="R4138" s="1" t="str">
        <f>TEXT(Sales_Data17[[#This Row],[OrderDate]],"MMM")</f>
        <v>Jul</v>
      </c>
      <c r="S4138" s="1" t="str">
        <f t="shared" si="64"/>
        <v>2014</v>
      </c>
    </row>
    <row r="4139" spans="1:19">
      <c r="A4139" t="s">
        <v>4162</v>
      </c>
      <c r="B4139" s="2">
        <v>41843</v>
      </c>
      <c r="C4139" s="2" t="str">
        <f>VLOOKUP(Sales_Data17[[#This Row],[Customer Name Index]],Customer_Data[#All],2,0)</f>
        <v>Eminence Corp</v>
      </c>
      <c r="D4139">
        <v>18</v>
      </c>
      <c r="E4139" t="s">
        <v>4</v>
      </c>
      <c r="F4139" t="s">
        <v>8168</v>
      </c>
      <c r="G4139" t="s">
        <v>8025</v>
      </c>
      <c r="H4139" t="str">
        <f>VLOOKUP(Sales_Data17[[#This Row],[Delivery Region Index]],Regions_Table[#All],2,0)</f>
        <v>Victoria</v>
      </c>
      <c r="I4139" t="str">
        <f>VLOOKUP(Sales_Data17[[#This Row],[Delivery Region Index]],Regions_Table[#All],3,0)</f>
        <v>Geelong</v>
      </c>
      <c r="J4139">
        <v>51</v>
      </c>
      <c r="K4139">
        <v>7</v>
      </c>
      <c r="L4139" t="str">
        <f>VLOOKUP(Sales_Data17[[#This Row],[Product Description Index]],Products_Data[#All],2,0)</f>
        <v>Dress Shirts</v>
      </c>
      <c r="M4139">
        <v>5</v>
      </c>
      <c r="N4139" s="9">
        <v>717.6444444444445</v>
      </c>
      <c r="O4139" s="9">
        <f>Sales_Data17[[#This Row],[Order Quantity]]*Sales_Data17[[#This Row],[Unit Price]]</f>
        <v>3588.2222222222226</v>
      </c>
      <c r="P4139" s="9">
        <v>523.88044444444449</v>
      </c>
      <c r="Q4139" s="9">
        <f>Sales_Data17[[#This Row],[Line Total]]-(Sales_Data17[[#This Row],[Total Unit Cost]]*Sales_Data17[[#This Row],[Order Quantity]])</f>
        <v>968.82000000000016</v>
      </c>
      <c r="R4139" s="1" t="str">
        <f>TEXT(Sales_Data17[[#This Row],[OrderDate]],"MMM")</f>
        <v>Jul</v>
      </c>
      <c r="S4139" s="1" t="str">
        <f t="shared" si="64"/>
        <v>2014</v>
      </c>
    </row>
    <row r="4140" spans="1:19">
      <c r="A4140" t="s">
        <v>4163</v>
      </c>
      <c r="B4140" s="2">
        <v>41843</v>
      </c>
      <c r="C4140" s="2" t="str">
        <f>VLOOKUP(Sales_Data17[[#This Row],[Customer Name Index]],Customer_Data[#All],2,0)</f>
        <v>New Ltd</v>
      </c>
      <c r="D4140">
        <v>7</v>
      </c>
      <c r="E4140" t="s">
        <v>3</v>
      </c>
      <c r="F4140" t="s">
        <v>8168</v>
      </c>
      <c r="G4140" t="s">
        <v>8027</v>
      </c>
      <c r="H4140" t="str">
        <f>VLOOKUP(Sales_Data17[[#This Row],[Delivery Region Index]],Regions_Table[#All],2,0)</f>
        <v>New South Wales</v>
      </c>
      <c r="I4140" t="str">
        <f>VLOOKUP(Sales_Data17[[#This Row],[Delivery Region Index]],Regions_Table[#All],3,0)</f>
        <v>Port Macquarie</v>
      </c>
      <c r="J4140">
        <v>19</v>
      </c>
      <c r="K4140">
        <v>3</v>
      </c>
      <c r="L4140" t="str">
        <f>VLOOKUP(Sales_Data17[[#This Row],[Product Description Index]],Products_Data[#All],2,0)</f>
        <v>Sunglasses</v>
      </c>
      <c r="M4140">
        <v>5</v>
      </c>
      <c r="N4140" s="9">
        <v>343.93333333333334</v>
      </c>
      <c r="O4140" s="9">
        <f>Sales_Data17[[#This Row],[Order Quantity]]*Sales_Data17[[#This Row],[Unit Price]]</f>
        <v>1719.6666666666667</v>
      </c>
      <c r="P4140" s="9">
        <v>240.7533333333333</v>
      </c>
      <c r="Q4140" s="9">
        <f>Sales_Data17[[#This Row],[Line Total]]-(Sales_Data17[[#This Row],[Total Unit Cost]]*Sales_Data17[[#This Row],[Order Quantity]])</f>
        <v>515.90000000000032</v>
      </c>
      <c r="R4140" s="1" t="str">
        <f>TEXT(Sales_Data17[[#This Row],[OrderDate]],"MMM")</f>
        <v>Jul</v>
      </c>
      <c r="S4140" s="1" t="str">
        <f t="shared" si="64"/>
        <v>2014</v>
      </c>
    </row>
    <row r="4141" spans="1:19">
      <c r="A4141" t="s">
        <v>4164</v>
      </c>
      <c r="B4141" s="2">
        <v>41843</v>
      </c>
      <c r="C4141" s="2" t="str">
        <f>VLOOKUP(Sales_Data17[[#This Row],[Customer Name Index]],Customer_Data[#All],2,0)</f>
        <v>Medsep Group</v>
      </c>
      <c r="D4141">
        <v>8</v>
      </c>
      <c r="E4141" t="s">
        <v>4</v>
      </c>
      <c r="F4141" t="s">
        <v>8168</v>
      </c>
      <c r="G4141" t="s">
        <v>8027</v>
      </c>
      <c r="H4141" t="str">
        <f>VLOOKUP(Sales_Data17[[#This Row],[Delivery Region Index]],Regions_Table[#All],2,0)</f>
        <v>New South Wales</v>
      </c>
      <c r="I4141" t="str">
        <f>VLOOKUP(Sales_Data17[[#This Row],[Delivery Region Index]],Regions_Table[#All],3,0)</f>
        <v>Tamworth</v>
      </c>
      <c r="J4141">
        <v>21</v>
      </c>
      <c r="K4141">
        <v>3</v>
      </c>
      <c r="L4141" t="str">
        <f>VLOOKUP(Sales_Data17[[#This Row],[Product Description Index]],Products_Data[#All],2,0)</f>
        <v>Sunglasses</v>
      </c>
      <c r="M4141">
        <v>1</v>
      </c>
      <c r="N4141" s="9">
        <v>125.06666666666668</v>
      </c>
      <c r="O4141" s="9">
        <f>Sales_Data17[[#This Row],[Order Quantity]]*Sales_Data17[[#This Row],[Unit Price]]</f>
        <v>125.06666666666668</v>
      </c>
      <c r="P4141" s="9">
        <v>53.778666666666673</v>
      </c>
      <c r="Q4141" s="9">
        <f>Sales_Data17[[#This Row],[Line Total]]-(Sales_Data17[[#This Row],[Total Unit Cost]]*Sales_Data17[[#This Row],[Order Quantity]])</f>
        <v>71.288000000000011</v>
      </c>
      <c r="R4141" s="1" t="str">
        <f>TEXT(Sales_Data17[[#This Row],[OrderDate]],"MMM")</f>
        <v>Jul</v>
      </c>
      <c r="S4141" s="1" t="str">
        <f t="shared" si="64"/>
        <v>2014</v>
      </c>
    </row>
    <row r="4142" spans="1:19">
      <c r="A4142" t="s">
        <v>4165</v>
      </c>
      <c r="B4142" s="2">
        <v>41843</v>
      </c>
      <c r="C4142" s="2" t="str">
        <f>VLOOKUP(Sales_Data17[[#This Row],[Customer Name Index]],Customer_Data[#All],2,0)</f>
        <v>3LAB, Ltd</v>
      </c>
      <c r="D4142">
        <v>16</v>
      </c>
      <c r="E4142" t="s">
        <v>2</v>
      </c>
      <c r="F4142" t="s">
        <v>8168</v>
      </c>
      <c r="G4142" t="s">
        <v>8025</v>
      </c>
      <c r="H4142" t="str">
        <f>VLOOKUP(Sales_Data17[[#This Row],[Delivery Region Index]],Regions_Table[#All],2,0)</f>
        <v>Victoria</v>
      </c>
      <c r="I4142" t="str">
        <f>VLOOKUP(Sales_Data17[[#This Row],[Delivery Region Index]],Regions_Table[#All],3,0)</f>
        <v>Melbourne</v>
      </c>
      <c r="J4142">
        <v>47</v>
      </c>
      <c r="K4142">
        <v>7</v>
      </c>
      <c r="L4142" t="str">
        <f>VLOOKUP(Sales_Data17[[#This Row],[Product Description Index]],Products_Data[#All],2,0)</f>
        <v>Dress Shirts</v>
      </c>
      <c r="M4142">
        <v>8</v>
      </c>
      <c r="N4142" s="9">
        <v>113.15555555555555</v>
      </c>
      <c r="O4142" s="9">
        <f>Sales_Data17[[#This Row],[Order Quantity]]*Sales_Data17[[#This Row],[Unit Price]]</f>
        <v>905.24444444444441</v>
      </c>
      <c r="P4142" s="9">
        <v>47.525333333333329</v>
      </c>
      <c r="Q4142" s="9">
        <f>Sales_Data17[[#This Row],[Line Total]]-(Sales_Data17[[#This Row],[Total Unit Cost]]*Sales_Data17[[#This Row],[Order Quantity]])</f>
        <v>525.04177777777772</v>
      </c>
      <c r="R4142" s="1" t="str">
        <f>TEXT(Sales_Data17[[#This Row],[OrderDate]],"MMM")</f>
        <v>Jul</v>
      </c>
      <c r="S4142" s="1" t="str">
        <f t="shared" si="64"/>
        <v>2014</v>
      </c>
    </row>
    <row r="4143" spans="1:19">
      <c r="A4143" t="s">
        <v>4166</v>
      </c>
      <c r="B4143" s="2">
        <v>41844</v>
      </c>
      <c r="C4143" s="2" t="str">
        <f>VLOOKUP(Sales_Data17[[#This Row],[Customer Name Index]],Customer_Data[#All],2,0)</f>
        <v xml:space="preserve">Linde </v>
      </c>
      <c r="D4143">
        <v>14</v>
      </c>
      <c r="E4143" t="s">
        <v>4</v>
      </c>
      <c r="F4143" t="s">
        <v>8168</v>
      </c>
      <c r="G4143" t="s">
        <v>8026</v>
      </c>
      <c r="H4143" t="str">
        <f>VLOOKUP(Sales_Data17[[#This Row],[Delivery Region Index]],Regions_Table[#All],2,0)</f>
        <v>Queensland</v>
      </c>
      <c r="I4143" t="str">
        <f>VLOOKUP(Sales_Data17[[#This Row],[Delivery Region Index]],Regions_Table[#All],3,0)</f>
        <v>Redcliffe</v>
      </c>
      <c r="J4143">
        <v>40</v>
      </c>
      <c r="K4143">
        <v>6</v>
      </c>
      <c r="L4143" t="str">
        <f>VLOOKUP(Sales_Data17[[#This Row],[Product Description Index]],Products_Data[#All],2,0)</f>
        <v>Socks</v>
      </c>
      <c r="M4143">
        <v>1</v>
      </c>
      <c r="N4143" s="9">
        <v>592.57777777777778</v>
      </c>
      <c r="O4143" s="9">
        <f>Sales_Data17[[#This Row],[Order Quantity]]*Sales_Data17[[#This Row],[Unit Price]]</f>
        <v>592.57777777777778</v>
      </c>
      <c r="P4143" s="9">
        <v>397.02711111111114</v>
      </c>
      <c r="Q4143" s="9">
        <f>Sales_Data17[[#This Row],[Line Total]]-(Sales_Data17[[#This Row],[Total Unit Cost]]*Sales_Data17[[#This Row],[Order Quantity]])</f>
        <v>195.55066666666664</v>
      </c>
      <c r="R4143" s="1" t="str">
        <f>TEXT(Sales_Data17[[#This Row],[OrderDate]],"MMM")</f>
        <v>Jul</v>
      </c>
      <c r="S4143" s="1" t="str">
        <f t="shared" si="64"/>
        <v>2014</v>
      </c>
    </row>
    <row r="4144" spans="1:19">
      <c r="A4144" t="s">
        <v>4167</v>
      </c>
      <c r="B4144" s="2">
        <v>41844</v>
      </c>
      <c r="C4144" s="2" t="str">
        <f>VLOOKUP(Sales_Data17[[#This Row],[Customer Name Index]],Customer_Data[#All],2,0)</f>
        <v>Ole Group</v>
      </c>
      <c r="D4144">
        <v>13</v>
      </c>
      <c r="E4144" t="s">
        <v>4</v>
      </c>
      <c r="F4144" t="s">
        <v>8168</v>
      </c>
      <c r="G4144" t="s">
        <v>8026</v>
      </c>
      <c r="H4144" t="str">
        <f>VLOOKUP(Sales_Data17[[#This Row],[Delivery Region Index]],Regions_Table[#All],2,0)</f>
        <v>Queensland</v>
      </c>
      <c r="I4144" t="str">
        <f>VLOOKUP(Sales_Data17[[#This Row],[Delivery Region Index]],Regions_Table[#All],3,0)</f>
        <v>Mackay</v>
      </c>
      <c r="J4144">
        <v>36</v>
      </c>
      <c r="K4144">
        <v>5</v>
      </c>
      <c r="L4144" t="str">
        <f>VLOOKUP(Sales_Data17[[#This Row],[Product Description Index]],Products_Data[#All],2,0)</f>
        <v>Hats</v>
      </c>
      <c r="M4144">
        <v>7</v>
      </c>
      <c r="N4144" s="9">
        <v>649.15555555555557</v>
      </c>
      <c r="O4144" s="9">
        <f>Sales_Data17[[#This Row],[Order Quantity]]*Sales_Data17[[#This Row],[Unit Price]]</f>
        <v>4544.0888888888894</v>
      </c>
      <c r="P4144" s="9">
        <v>532.30755555555561</v>
      </c>
      <c r="Q4144" s="9">
        <f>Sales_Data17[[#This Row],[Line Total]]-(Sales_Data17[[#This Row],[Total Unit Cost]]*Sales_Data17[[#This Row],[Order Quantity]])</f>
        <v>817.93600000000015</v>
      </c>
      <c r="R4144" s="1" t="str">
        <f>TEXT(Sales_Data17[[#This Row],[OrderDate]],"MMM")</f>
        <v>Jul</v>
      </c>
      <c r="S4144" s="1" t="str">
        <f t="shared" si="64"/>
        <v>2014</v>
      </c>
    </row>
    <row r="4145" spans="1:19">
      <c r="A4145" t="s">
        <v>4168</v>
      </c>
      <c r="B4145" s="2">
        <v>41844</v>
      </c>
      <c r="C4145" s="2" t="str">
        <f>VLOOKUP(Sales_Data17[[#This Row],[Customer Name Index]],Customer_Data[#All],2,0)</f>
        <v>Apollo Ltd</v>
      </c>
      <c r="D4145">
        <v>11</v>
      </c>
      <c r="E4145" t="s">
        <v>4</v>
      </c>
      <c r="F4145" t="s">
        <v>8168</v>
      </c>
      <c r="G4145" t="s">
        <v>8026</v>
      </c>
      <c r="H4145" t="str">
        <f>VLOOKUP(Sales_Data17[[#This Row],[Delivery Region Index]],Regions_Table[#All],2,0)</f>
        <v>Queensland</v>
      </c>
      <c r="I4145" t="str">
        <f>VLOOKUP(Sales_Data17[[#This Row],[Delivery Region Index]],Regions_Table[#All],3,0)</f>
        <v>Gladstone</v>
      </c>
      <c r="J4145">
        <v>30</v>
      </c>
      <c r="K4145">
        <v>5</v>
      </c>
      <c r="L4145" t="str">
        <f>VLOOKUP(Sales_Data17[[#This Row],[Product Description Index]],Products_Data[#All],2,0)</f>
        <v>Hats</v>
      </c>
      <c r="M4145">
        <v>4</v>
      </c>
      <c r="N4145" s="9">
        <v>83.37777777777778</v>
      </c>
      <c r="O4145" s="9">
        <f>Sales_Data17[[#This Row],[Order Quantity]]*Sales_Data17[[#This Row],[Unit Price]]</f>
        <v>333.51111111111112</v>
      </c>
      <c r="P4145" s="9">
        <v>61.699555555555548</v>
      </c>
      <c r="Q4145" s="9">
        <f>Sales_Data17[[#This Row],[Line Total]]-(Sales_Data17[[#This Row],[Total Unit Cost]]*Sales_Data17[[#This Row],[Order Quantity]])</f>
        <v>86.712888888888926</v>
      </c>
      <c r="R4145" s="1" t="str">
        <f>TEXT(Sales_Data17[[#This Row],[OrderDate]],"MMM")</f>
        <v>Jul</v>
      </c>
      <c r="S4145" s="1" t="str">
        <f t="shared" si="64"/>
        <v>2014</v>
      </c>
    </row>
    <row r="4146" spans="1:19">
      <c r="A4146" t="s">
        <v>4169</v>
      </c>
      <c r="B4146" s="2">
        <v>41844</v>
      </c>
      <c r="C4146" s="2" t="str">
        <f>VLOOKUP(Sales_Data17[[#This Row],[Customer Name Index]],Customer_Data[#All],2,0)</f>
        <v xml:space="preserve">Ei </v>
      </c>
      <c r="D4146">
        <v>9</v>
      </c>
      <c r="E4146" t="s">
        <v>2</v>
      </c>
      <c r="F4146" t="s">
        <v>8168</v>
      </c>
      <c r="G4146" t="s">
        <v>8027</v>
      </c>
      <c r="H4146" t="str">
        <f>VLOOKUP(Sales_Data17[[#This Row],[Delivery Region Index]],Regions_Table[#All],2,0)</f>
        <v>New South Wales</v>
      </c>
      <c r="I4146" t="str">
        <f>VLOOKUP(Sales_Data17[[#This Row],[Delivery Region Index]],Regions_Table[#All],3,0)</f>
        <v>Wyong</v>
      </c>
      <c r="J4146">
        <v>25</v>
      </c>
      <c r="K4146">
        <v>4</v>
      </c>
      <c r="L4146" t="str">
        <f>VLOOKUP(Sales_Data17[[#This Row],[Product Description Index]],Products_Data[#All],2,0)</f>
        <v>Jeans</v>
      </c>
      <c r="M4146">
        <v>4</v>
      </c>
      <c r="N4146" s="9">
        <v>441.45555555555552</v>
      </c>
      <c r="O4146" s="9">
        <f>Sales_Data17[[#This Row],[Order Quantity]]*Sales_Data17[[#This Row],[Unit Price]]</f>
        <v>1765.8222222222221</v>
      </c>
      <c r="P4146" s="9">
        <v>335.50622222222222</v>
      </c>
      <c r="Q4146" s="9">
        <f>Sales_Data17[[#This Row],[Line Total]]-(Sales_Data17[[#This Row],[Total Unit Cost]]*Sales_Data17[[#This Row],[Order Quantity]])</f>
        <v>423.7973333333332</v>
      </c>
      <c r="R4146" s="1" t="str">
        <f>TEXT(Sales_Data17[[#This Row],[OrderDate]],"MMM")</f>
        <v>Jul</v>
      </c>
      <c r="S4146" s="1" t="str">
        <f t="shared" si="64"/>
        <v>2014</v>
      </c>
    </row>
    <row r="4147" spans="1:19">
      <c r="A4147" t="s">
        <v>4170</v>
      </c>
      <c r="B4147" s="2">
        <v>41845</v>
      </c>
      <c r="C4147" s="2" t="str">
        <f>VLOOKUP(Sales_Data17[[#This Row],[Customer Name Index]],Customer_Data[#All],2,0)</f>
        <v>Eminence Corp</v>
      </c>
      <c r="D4147">
        <v>18</v>
      </c>
      <c r="E4147" t="s">
        <v>2</v>
      </c>
      <c r="F4147" t="s">
        <v>8168</v>
      </c>
      <c r="G4147" t="s">
        <v>8025</v>
      </c>
      <c r="H4147" t="str">
        <f>VLOOKUP(Sales_Data17[[#This Row],[Delivery Region Index]],Regions_Table[#All],2,0)</f>
        <v>Victoria</v>
      </c>
      <c r="I4147" t="str">
        <f>VLOOKUP(Sales_Data17[[#This Row],[Delivery Region Index]],Regions_Table[#All],3,0)</f>
        <v>Latrobe City</v>
      </c>
      <c r="J4147">
        <v>52</v>
      </c>
      <c r="K4147">
        <v>8</v>
      </c>
      <c r="L4147" t="str">
        <f>VLOOKUP(Sales_Data17[[#This Row],[Product Description Index]],Products_Data[#All],2,0)</f>
        <v>Shoes</v>
      </c>
      <c r="M4147">
        <v>8</v>
      </c>
      <c r="N4147" s="9">
        <v>215.88888888888889</v>
      </c>
      <c r="O4147" s="9">
        <f>Sales_Data17[[#This Row],[Order Quantity]]*Sales_Data17[[#This Row],[Unit Price]]</f>
        <v>1727.1111111111111</v>
      </c>
      <c r="P4147" s="9">
        <v>114.4211111111111</v>
      </c>
      <c r="Q4147" s="9">
        <f>Sales_Data17[[#This Row],[Line Total]]-(Sales_Data17[[#This Row],[Total Unit Cost]]*Sales_Data17[[#This Row],[Order Quantity]])</f>
        <v>811.74222222222227</v>
      </c>
      <c r="R4147" s="1" t="str">
        <f>TEXT(Sales_Data17[[#This Row],[OrderDate]],"MMM")</f>
        <v>Jul</v>
      </c>
      <c r="S4147" s="1" t="str">
        <f t="shared" si="64"/>
        <v>2014</v>
      </c>
    </row>
    <row r="4148" spans="1:19">
      <c r="A4148" t="s">
        <v>4171</v>
      </c>
      <c r="B4148" s="2">
        <v>41845</v>
      </c>
      <c r="C4148" s="2" t="str">
        <f>VLOOKUP(Sales_Data17[[#This Row],[Customer Name Index]],Customer_Data[#All],2,0)</f>
        <v>Avon Corp</v>
      </c>
      <c r="D4148">
        <v>1</v>
      </c>
      <c r="E4148" t="s">
        <v>3</v>
      </c>
      <c r="F4148" t="s">
        <v>8168</v>
      </c>
      <c r="G4148" t="s">
        <v>8027</v>
      </c>
      <c r="H4148" t="str">
        <f>VLOOKUP(Sales_Data17[[#This Row],[Delivery Region Index]],Regions_Table[#All],2,0)</f>
        <v>New South Wales</v>
      </c>
      <c r="I4148" t="str">
        <f>VLOOKUP(Sales_Data17[[#This Row],[Delivery Region Index]],Regions_Table[#All],3,0)</f>
        <v>Sydney</v>
      </c>
      <c r="J4148">
        <v>1</v>
      </c>
      <c r="K4148">
        <v>1</v>
      </c>
      <c r="L4148" t="str">
        <f>VLOOKUP(Sales_Data17[[#This Row],[Product Description Index]],Products_Data[#All],2,0)</f>
        <v>Shirts</v>
      </c>
      <c r="M4148">
        <v>4</v>
      </c>
      <c r="N4148" s="9">
        <v>431.03333333333336</v>
      </c>
      <c r="O4148" s="9">
        <f>Sales_Data17[[#This Row],[Order Quantity]]*Sales_Data17[[#This Row],[Unit Price]]</f>
        <v>1724.1333333333334</v>
      </c>
      <c r="P4148" s="9">
        <v>228.44766666666666</v>
      </c>
      <c r="Q4148" s="9">
        <f>Sales_Data17[[#This Row],[Line Total]]-(Sales_Data17[[#This Row],[Total Unit Cost]]*Sales_Data17[[#This Row],[Order Quantity]])</f>
        <v>810.34266666666679</v>
      </c>
      <c r="R4148" s="1" t="str">
        <f>TEXT(Sales_Data17[[#This Row],[OrderDate]],"MMM")</f>
        <v>Jul</v>
      </c>
      <c r="S4148" s="1" t="str">
        <f t="shared" si="64"/>
        <v>2014</v>
      </c>
    </row>
    <row r="4149" spans="1:19">
      <c r="A4149" t="s">
        <v>4172</v>
      </c>
      <c r="B4149" s="2">
        <v>41845</v>
      </c>
      <c r="C4149" s="2" t="str">
        <f>VLOOKUP(Sales_Data17[[#This Row],[Customer Name Index]],Customer_Data[#All],2,0)</f>
        <v>Apollo Ltd</v>
      </c>
      <c r="D4149">
        <v>11</v>
      </c>
      <c r="E4149" t="s">
        <v>2</v>
      </c>
      <c r="F4149" t="s">
        <v>8168</v>
      </c>
      <c r="G4149" t="s">
        <v>8026</v>
      </c>
      <c r="H4149" t="str">
        <f>VLOOKUP(Sales_Data17[[#This Row],[Delivery Region Index]],Regions_Table[#All],2,0)</f>
        <v>Queensland</v>
      </c>
      <c r="I4149" t="str">
        <f>VLOOKUP(Sales_Data17[[#This Row],[Delivery Region Index]],Regions_Table[#All],3,0)</f>
        <v>Gladstone</v>
      </c>
      <c r="J4149">
        <v>30</v>
      </c>
      <c r="K4149">
        <v>5</v>
      </c>
      <c r="L4149" t="str">
        <f>VLOOKUP(Sales_Data17[[#This Row],[Product Description Index]],Products_Data[#All],2,0)</f>
        <v>Hats</v>
      </c>
      <c r="M4149">
        <v>3</v>
      </c>
      <c r="N4149" s="9">
        <v>120.60000000000001</v>
      </c>
      <c r="O4149" s="9">
        <f>Sales_Data17[[#This Row],[Order Quantity]]*Sales_Data17[[#This Row],[Unit Price]]</f>
        <v>361.8</v>
      </c>
      <c r="P4149" s="9">
        <v>78.390000000000015</v>
      </c>
      <c r="Q4149" s="9">
        <f>Sales_Data17[[#This Row],[Line Total]]-(Sales_Data17[[#This Row],[Total Unit Cost]]*Sales_Data17[[#This Row],[Order Quantity]])</f>
        <v>126.62999999999997</v>
      </c>
      <c r="R4149" s="1" t="str">
        <f>TEXT(Sales_Data17[[#This Row],[OrderDate]],"MMM")</f>
        <v>Jul</v>
      </c>
      <c r="S4149" s="1" t="str">
        <f t="shared" si="64"/>
        <v>2014</v>
      </c>
    </row>
    <row r="4150" spans="1:19">
      <c r="A4150" t="s">
        <v>4173</v>
      </c>
      <c r="B4150" s="2">
        <v>41846</v>
      </c>
      <c r="C4150" s="2" t="str">
        <f>VLOOKUP(Sales_Data17[[#This Row],[Customer Name Index]],Customer_Data[#All],2,0)</f>
        <v>ETUDE Ltd</v>
      </c>
      <c r="D4150">
        <v>4</v>
      </c>
      <c r="E4150" t="s">
        <v>4</v>
      </c>
      <c r="F4150" t="s">
        <v>8168</v>
      </c>
      <c r="G4150" t="s">
        <v>8027</v>
      </c>
      <c r="H4150" t="str">
        <f>VLOOKUP(Sales_Data17[[#This Row],[Delivery Region Index]],Regions_Table[#All],2,0)</f>
        <v>New South Wales</v>
      </c>
      <c r="I4150" t="str">
        <f>VLOOKUP(Sales_Data17[[#This Row],[Delivery Region Index]],Regions_Table[#All],3,0)</f>
        <v>Goulburn</v>
      </c>
      <c r="J4150">
        <v>10</v>
      </c>
      <c r="K4150">
        <v>2</v>
      </c>
      <c r="L4150" t="str">
        <f>VLOOKUP(Sales_Data17[[#This Row],[Product Description Index]],Products_Data[#All],2,0)</f>
        <v>Pants</v>
      </c>
      <c r="M4150">
        <v>2</v>
      </c>
      <c r="N4150" s="9">
        <v>281.39999999999998</v>
      </c>
      <c r="O4150" s="9">
        <f>Sales_Data17[[#This Row],[Order Quantity]]*Sales_Data17[[#This Row],[Unit Price]]</f>
        <v>562.79999999999995</v>
      </c>
      <c r="P4150" s="9">
        <v>112.56</v>
      </c>
      <c r="Q4150" s="9">
        <f>Sales_Data17[[#This Row],[Line Total]]-(Sales_Data17[[#This Row],[Total Unit Cost]]*Sales_Data17[[#This Row],[Order Quantity]])</f>
        <v>337.67999999999995</v>
      </c>
      <c r="R4150" s="1" t="str">
        <f>TEXT(Sales_Data17[[#This Row],[OrderDate]],"MMM")</f>
        <v>Jul</v>
      </c>
      <c r="S4150" s="1" t="str">
        <f t="shared" si="64"/>
        <v>2014</v>
      </c>
    </row>
    <row r="4151" spans="1:19">
      <c r="A4151" t="s">
        <v>4174</v>
      </c>
      <c r="B4151" s="2">
        <v>41846</v>
      </c>
      <c r="C4151" s="2" t="str">
        <f>VLOOKUP(Sales_Data17[[#This Row],[Customer Name Index]],Customer_Data[#All],2,0)</f>
        <v>Ole Group</v>
      </c>
      <c r="D4151">
        <v>13</v>
      </c>
      <c r="E4151" t="s">
        <v>4</v>
      </c>
      <c r="F4151" t="s">
        <v>8168</v>
      </c>
      <c r="G4151" t="s">
        <v>8026</v>
      </c>
      <c r="H4151" t="str">
        <f>VLOOKUP(Sales_Data17[[#This Row],[Delivery Region Index]],Regions_Table[#All],2,0)</f>
        <v>Queensland</v>
      </c>
      <c r="I4151" t="str">
        <f>VLOOKUP(Sales_Data17[[#This Row],[Delivery Region Index]],Regions_Table[#All],3,0)</f>
        <v>Maryborough</v>
      </c>
      <c r="J4151">
        <v>37</v>
      </c>
      <c r="K4151">
        <v>6</v>
      </c>
      <c r="L4151" t="str">
        <f>VLOOKUP(Sales_Data17[[#This Row],[Product Description Index]],Products_Data[#All],2,0)</f>
        <v>Socks</v>
      </c>
      <c r="M4151">
        <v>9</v>
      </c>
      <c r="N4151" s="9">
        <v>437.73333333333335</v>
      </c>
      <c r="O4151" s="9">
        <f>Sales_Data17[[#This Row],[Order Quantity]]*Sales_Data17[[#This Row],[Unit Price]]</f>
        <v>3939.6000000000004</v>
      </c>
      <c r="P4151" s="9">
        <v>201.35733333333334</v>
      </c>
      <c r="Q4151" s="9">
        <f>Sales_Data17[[#This Row],[Line Total]]-(Sales_Data17[[#This Row],[Total Unit Cost]]*Sales_Data17[[#This Row],[Order Quantity]])</f>
        <v>2127.384</v>
      </c>
      <c r="R4151" s="1" t="str">
        <f>TEXT(Sales_Data17[[#This Row],[OrderDate]],"MMM")</f>
        <v>Jul</v>
      </c>
      <c r="S4151" s="1" t="str">
        <f t="shared" si="64"/>
        <v>2014</v>
      </c>
    </row>
    <row r="4152" spans="1:19">
      <c r="A4152" t="s">
        <v>4175</v>
      </c>
      <c r="B4152" s="2">
        <v>41846</v>
      </c>
      <c r="C4152" s="2" t="str">
        <f>VLOOKUP(Sales_Data17[[#This Row],[Customer Name Index]],Customer_Data[#All],2,0)</f>
        <v>ETUDE Ltd</v>
      </c>
      <c r="D4152">
        <v>4</v>
      </c>
      <c r="E4152" t="s">
        <v>2</v>
      </c>
      <c r="F4152" t="s">
        <v>8168</v>
      </c>
      <c r="G4152" t="s">
        <v>8027</v>
      </c>
      <c r="H4152" t="str">
        <f>VLOOKUP(Sales_Data17[[#This Row],[Delivery Region Index]],Regions_Table[#All],2,0)</f>
        <v>New South Wales</v>
      </c>
      <c r="I4152" t="str">
        <f>VLOOKUP(Sales_Data17[[#This Row],[Delivery Region Index]],Regions_Table[#All],3,0)</f>
        <v>Griffith</v>
      </c>
      <c r="J4152">
        <v>12</v>
      </c>
      <c r="K4152">
        <v>2</v>
      </c>
      <c r="L4152" t="str">
        <f>VLOOKUP(Sales_Data17[[#This Row],[Product Description Index]],Products_Data[#All],2,0)</f>
        <v>Pants</v>
      </c>
      <c r="M4152">
        <v>7</v>
      </c>
      <c r="N4152" s="9">
        <v>127.30000000000001</v>
      </c>
      <c r="O4152" s="9">
        <f>Sales_Data17[[#This Row],[Order Quantity]]*Sales_Data17[[#This Row],[Unit Price]]</f>
        <v>891.10000000000014</v>
      </c>
      <c r="P4152" s="9">
        <v>82.745000000000005</v>
      </c>
      <c r="Q4152" s="9">
        <f>Sales_Data17[[#This Row],[Line Total]]-(Sales_Data17[[#This Row],[Total Unit Cost]]*Sales_Data17[[#This Row],[Order Quantity]])</f>
        <v>311.8850000000001</v>
      </c>
      <c r="R4152" s="1" t="str">
        <f>TEXT(Sales_Data17[[#This Row],[OrderDate]],"MMM")</f>
        <v>Jul</v>
      </c>
      <c r="S4152" s="1" t="str">
        <f t="shared" si="64"/>
        <v>2014</v>
      </c>
    </row>
    <row r="4153" spans="1:19">
      <c r="A4153" t="s">
        <v>4176</v>
      </c>
      <c r="B4153" s="2">
        <v>41846</v>
      </c>
      <c r="C4153" s="2" t="str">
        <f>VLOOKUP(Sales_Data17[[#This Row],[Customer Name Index]],Customer_Data[#All],2,0)</f>
        <v>Avon Corp</v>
      </c>
      <c r="D4153">
        <v>1</v>
      </c>
      <c r="E4153" t="s">
        <v>3</v>
      </c>
      <c r="F4153" t="s">
        <v>8168</v>
      </c>
      <c r="G4153" t="s">
        <v>8027</v>
      </c>
      <c r="H4153" t="str">
        <f>VLOOKUP(Sales_Data17[[#This Row],[Delivery Region Index]],Regions_Table[#All],2,0)</f>
        <v>New South Wales</v>
      </c>
      <c r="I4153" t="str">
        <f>VLOOKUP(Sales_Data17[[#This Row],[Delivery Region Index]],Regions_Table[#All],3,0)</f>
        <v>Albury</v>
      </c>
      <c r="J4153">
        <v>2</v>
      </c>
      <c r="K4153">
        <v>1</v>
      </c>
      <c r="L4153" t="str">
        <f>VLOOKUP(Sales_Data17[[#This Row],[Product Description Index]],Products_Data[#All],2,0)</f>
        <v>Shirts</v>
      </c>
      <c r="M4153">
        <v>3</v>
      </c>
      <c r="N4153" s="9">
        <v>111.66666666666667</v>
      </c>
      <c r="O4153" s="9">
        <f>Sales_Data17[[#This Row],[Order Quantity]]*Sales_Data17[[#This Row],[Unit Price]]</f>
        <v>335</v>
      </c>
      <c r="P4153" s="9">
        <v>75.933333333333337</v>
      </c>
      <c r="Q4153" s="9">
        <f>Sales_Data17[[#This Row],[Line Total]]-(Sales_Data17[[#This Row],[Total Unit Cost]]*Sales_Data17[[#This Row],[Order Quantity]])</f>
        <v>107.19999999999999</v>
      </c>
      <c r="R4153" s="1" t="str">
        <f>TEXT(Sales_Data17[[#This Row],[OrderDate]],"MMM")</f>
        <v>Jul</v>
      </c>
      <c r="S4153" s="1" t="str">
        <f t="shared" si="64"/>
        <v>2014</v>
      </c>
    </row>
    <row r="4154" spans="1:19">
      <c r="A4154" t="s">
        <v>4177</v>
      </c>
      <c r="B4154" s="2">
        <v>41846</v>
      </c>
      <c r="C4154" s="2" t="str">
        <f>VLOOKUP(Sales_Data17[[#This Row],[Customer Name Index]],Customer_Data[#All],2,0)</f>
        <v xml:space="preserve">Linde </v>
      </c>
      <c r="D4154">
        <v>14</v>
      </c>
      <c r="E4154" t="s">
        <v>2</v>
      </c>
      <c r="F4154" t="s">
        <v>8168</v>
      </c>
      <c r="G4154" t="s">
        <v>8026</v>
      </c>
      <c r="H4154" t="str">
        <f>VLOOKUP(Sales_Data17[[#This Row],[Delivery Region Index]],Regions_Table[#All],2,0)</f>
        <v>Queensland</v>
      </c>
      <c r="I4154" t="str">
        <f>VLOOKUP(Sales_Data17[[#This Row],[Delivery Region Index]],Regions_Table[#All],3,0)</f>
        <v>Nambour</v>
      </c>
      <c r="J4154">
        <v>39</v>
      </c>
      <c r="K4154">
        <v>6</v>
      </c>
      <c r="L4154" t="str">
        <f>VLOOKUP(Sales_Data17[[#This Row],[Product Description Index]],Products_Data[#All],2,0)</f>
        <v>Socks</v>
      </c>
      <c r="M4154">
        <v>6</v>
      </c>
      <c r="N4154" s="9">
        <v>27.544444444444444</v>
      </c>
      <c r="O4154" s="9">
        <f>Sales_Data17[[#This Row],[Order Quantity]]*Sales_Data17[[#This Row],[Unit Price]]</f>
        <v>165.26666666666665</v>
      </c>
      <c r="P4154" s="9">
        <v>17.352999999999998</v>
      </c>
      <c r="Q4154" s="9">
        <f>Sales_Data17[[#This Row],[Line Total]]-(Sales_Data17[[#This Row],[Total Unit Cost]]*Sales_Data17[[#This Row],[Order Quantity]])</f>
        <v>61.148666666666657</v>
      </c>
      <c r="R4154" s="1" t="str">
        <f>TEXT(Sales_Data17[[#This Row],[OrderDate]],"MMM")</f>
        <v>Jul</v>
      </c>
      <c r="S4154" s="1" t="str">
        <f t="shared" si="64"/>
        <v>2014</v>
      </c>
    </row>
    <row r="4155" spans="1:19">
      <c r="A4155" t="s">
        <v>4178</v>
      </c>
      <c r="B4155" s="2">
        <v>41846</v>
      </c>
      <c r="C4155" s="2" t="str">
        <f>VLOOKUP(Sales_Data17[[#This Row],[Customer Name Index]],Customer_Data[#All],2,0)</f>
        <v>Procter Corp</v>
      </c>
      <c r="D4155">
        <v>5</v>
      </c>
      <c r="E4155" t="s">
        <v>4</v>
      </c>
      <c r="F4155" t="s">
        <v>8168</v>
      </c>
      <c r="G4155" t="s">
        <v>8027</v>
      </c>
      <c r="H4155" t="str">
        <f>VLOOKUP(Sales_Data17[[#This Row],[Delivery Region Index]],Regions_Table[#All],2,0)</f>
        <v>New South Wales</v>
      </c>
      <c r="I4155" t="str">
        <f>VLOOKUP(Sales_Data17[[#This Row],[Delivery Region Index]],Regions_Table[#All],3,0)</f>
        <v>Lismore</v>
      </c>
      <c r="J4155">
        <v>14</v>
      </c>
      <c r="K4155">
        <v>2</v>
      </c>
      <c r="L4155" t="str">
        <f>VLOOKUP(Sales_Data17[[#This Row],[Product Description Index]],Products_Data[#All],2,0)</f>
        <v>Pants</v>
      </c>
      <c r="M4155">
        <v>7</v>
      </c>
      <c r="N4155" s="9">
        <v>427.31111111111113</v>
      </c>
      <c r="O4155" s="9">
        <f>Sales_Data17[[#This Row],[Order Quantity]]*Sales_Data17[[#This Row],[Unit Price]]</f>
        <v>2991.1777777777779</v>
      </c>
      <c r="P4155" s="9">
        <v>316.21022222222223</v>
      </c>
      <c r="Q4155" s="9">
        <f>Sales_Data17[[#This Row],[Line Total]]-(Sales_Data17[[#This Row],[Total Unit Cost]]*Sales_Data17[[#This Row],[Order Quantity]])</f>
        <v>777.7062222222221</v>
      </c>
      <c r="R4155" s="1" t="str">
        <f>TEXT(Sales_Data17[[#This Row],[OrderDate]],"MMM")</f>
        <v>Jul</v>
      </c>
      <c r="S4155" s="1" t="str">
        <f t="shared" si="64"/>
        <v>2014</v>
      </c>
    </row>
    <row r="4156" spans="1:19">
      <c r="A4156" t="s">
        <v>4179</v>
      </c>
      <c r="B4156" s="2">
        <v>41846</v>
      </c>
      <c r="C4156" s="2" t="str">
        <f>VLOOKUP(Sales_Data17[[#This Row],[Customer Name Index]],Customer_Data[#All],2,0)</f>
        <v>ETUDE Ltd</v>
      </c>
      <c r="D4156">
        <v>4</v>
      </c>
      <c r="E4156" t="s">
        <v>2</v>
      </c>
      <c r="F4156" t="s">
        <v>8168</v>
      </c>
      <c r="G4156" t="s">
        <v>8027</v>
      </c>
      <c r="H4156" t="str">
        <f>VLOOKUP(Sales_Data17[[#This Row],[Delivery Region Index]],Regions_Table[#All],2,0)</f>
        <v>New South Wales</v>
      </c>
      <c r="I4156" t="str">
        <f>VLOOKUP(Sales_Data17[[#This Row],[Delivery Region Index]],Regions_Table[#All],3,0)</f>
        <v>Grafton</v>
      </c>
      <c r="J4156">
        <v>11</v>
      </c>
      <c r="K4156">
        <v>2</v>
      </c>
      <c r="L4156" t="str">
        <f>VLOOKUP(Sales_Data17[[#This Row],[Product Description Index]],Products_Data[#All],2,0)</f>
        <v>Pants</v>
      </c>
      <c r="M4156">
        <v>2</v>
      </c>
      <c r="N4156" s="9">
        <v>559.82222222222231</v>
      </c>
      <c r="O4156" s="9">
        <f>Sales_Data17[[#This Row],[Order Quantity]]*Sales_Data17[[#This Row],[Unit Price]]</f>
        <v>1119.6444444444446</v>
      </c>
      <c r="P4156" s="9">
        <v>403.072</v>
      </c>
      <c r="Q4156" s="9">
        <f>Sales_Data17[[#This Row],[Line Total]]-(Sales_Data17[[#This Row],[Total Unit Cost]]*Sales_Data17[[#This Row],[Order Quantity]])</f>
        <v>313.50044444444461</v>
      </c>
      <c r="R4156" s="1" t="str">
        <f>TEXT(Sales_Data17[[#This Row],[OrderDate]],"MMM")</f>
        <v>Jul</v>
      </c>
      <c r="S4156" s="1" t="str">
        <f t="shared" si="64"/>
        <v>2014</v>
      </c>
    </row>
    <row r="4157" spans="1:19">
      <c r="A4157" t="s">
        <v>4180</v>
      </c>
      <c r="B4157" s="2">
        <v>41846</v>
      </c>
      <c r="C4157" s="2" t="str">
        <f>VLOOKUP(Sales_Data17[[#This Row],[Customer Name Index]],Customer_Data[#All],2,0)</f>
        <v>Pure Group</v>
      </c>
      <c r="D4157">
        <v>17</v>
      </c>
      <c r="E4157" t="s">
        <v>4</v>
      </c>
      <c r="F4157" t="s">
        <v>8168</v>
      </c>
      <c r="G4157" t="s">
        <v>8025</v>
      </c>
      <c r="H4157" t="str">
        <f>VLOOKUP(Sales_Data17[[#This Row],[Delivery Region Index]],Regions_Table[#All],2,0)</f>
        <v>Victoria</v>
      </c>
      <c r="I4157" t="str">
        <f>VLOOKUP(Sales_Data17[[#This Row],[Delivery Region Index]],Regions_Table[#All],3,0)</f>
        <v>Benalla</v>
      </c>
      <c r="J4157">
        <v>48</v>
      </c>
      <c r="K4157">
        <v>7</v>
      </c>
      <c r="L4157" t="str">
        <f>VLOOKUP(Sales_Data17[[#This Row],[Product Description Index]],Products_Data[#All],2,0)</f>
        <v>Dress Shirts</v>
      </c>
      <c r="M4157">
        <v>5</v>
      </c>
      <c r="N4157" s="9">
        <v>28.288888888888888</v>
      </c>
      <c r="O4157" s="9">
        <f>Sales_Data17[[#This Row],[Order Quantity]]*Sales_Data17[[#This Row],[Unit Price]]</f>
        <v>141.44444444444443</v>
      </c>
      <c r="P4157" s="9">
        <v>18.104888888888887</v>
      </c>
      <c r="Q4157" s="9">
        <f>Sales_Data17[[#This Row],[Line Total]]-(Sales_Data17[[#This Row],[Total Unit Cost]]*Sales_Data17[[#This Row],[Order Quantity]])</f>
        <v>50.919999999999987</v>
      </c>
      <c r="R4157" s="1" t="str">
        <f>TEXT(Sales_Data17[[#This Row],[OrderDate]],"MMM")</f>
        <v>Jul</v>
      </c>
      <c r="S4157" s="1" t="str">
        <f t="shared" si="64"/>
        <v>2014</v>
      </c>
    </row>
    <row r="4158" spans="1:19">
      <c r="A4158" t="s">
        <v>4181</v>
      </c>
      <c r="B4158" s="2">
        <v>41847</v>
      </c>
      <c r="C4158" s="2" t="str">
        <f>VLOOKUP(Sales_Data17[[#This Row],[Customer Name Index]],Customer_Data[#All],2,0)</f>
        <v>Elorac, Corp</v>
      </c>
      <c r="D4158">
        <v>3</v>
      </c>
      <c r="E4158" t="s">
        <v>4</v>
      </c>
      <c r="F4158" t="s">
        <v>8168</v>
      </c>
      <c r="G4158" t="s">
        <v>8027</v>
      </c>
      <c r="H4158" t="str">
        <f>VLOOKUP(Sales_Data17[[#This Row],[Delivery Region Index]],Regions_Table[#All],2,0)</f>
        <v>New South Wales</v>
      </c>
      <c r="I4158" t="str">
        <f>VLOOKUP(Sales_Data17[[#This Row],[Delivery Region Index]],Regions_Table[#All],3,0)</f>
        <v>Gosford</v>
      </c>
      <c r="J4158">
        <v>9</v>
      </c>
      <c r="K4158">
        <v>2</v>
      </c>
      <c r="L4158" t="str">
        <f>VLOOKUP(Sales_Data17[[#This Row],[Product Description Index]],Products_Data[#All],2,0)</f>
        <v>Pants</v>
      </c>
      <c r="M4158">
        <v>4</v>
      </c>
      <c r="N4158" s="9">
        <v>284.37777777777779</v>
      </c>
      <c r="O4158" s="9">
        <f>Sales_Data17[[#This Row],[Order Quantity]]*Sales_Data17[[#This Row],[Unit Price]]</f>
        <v>1137.5111111111112</v>
      </c>
      <c r="P4158" s="9">
        <v>233.18977777777778</v>
      </c>
      <c r="Q4158" s="9">
        <f>Sales_Data17[[#This Row],[Line Total]]-(Sales_Data17[[#This Row],[Total Unit Cost]]*Sales_Data17[[#This Row],[Order Quantity]])</f>
        <v>204.75200000000007</v>
      </c>
      <c r="R4158" s="1" t="str">
        <f>TEXT(Sales_Data17[[#This Row],[OrderDate]],"MMM")</f>
        <v>Jul</v>
      </c>
      <c r="S4158" s="1" t="str">
        <f t="shared" si="64"/>
        <v>2014</v>
      </c>
    </row>
    <row r="4159" spans="1:19">
      <c r="A4159" t="s">
        <v>4182</v>
      </c>
      <c r="B4159" s="2">
        <v>41847</v>
      </c>
      <c r="C4159" s="2" t="str">
        <f>VLOOKUP(Sales_Data17[[#This Row],[Customer Name Index]],Customer_Data[#All],2,0)</f>
        <v xml:space="preserve">Ei </v>
      </c>
      <c r="D4159">
        <v>9</v>
      </c>
      <c r="E4159" t="s">
        <v>4</v>
      </c>
      <c r="F4159" t="s">
        <v>8168</v>
      </c>
      <c r="G4159" t="s">
        <v>8027</v>
      </c>
      <c r="H4159" t="str">
        <f>VLOOKUP(Sales_Data17[[#This Row],[Delivery Region Index]],Regions_Table[#All],2,0)</f>
        <v>Queensland</v>
      </c>
      <c r="I4159" t="str">
        <f>VLOOKUP(Sales_Data17[[#This Row],[Delivery Region Index]],Regions_Table[#All],3,0)</f>
        <v>Brisbane</v>
      </c>
      <c r="J4159">
        <v>26</v>
      </c>
      <c r="K4159">
        <v>4</v>
      </c>
      <c r="L4159" t="str">
        <f>VLOOKUP(Sales_Data17[[#This Row],[Product Description Index]],Products_Data[#All],2,0)</f>
        <v>Jeans</v>
      </c>
      <c r="M4159">
        <v>4</v>
      </c>
      <c r="N4159" s="9">
        <v>219.61111111111111</v>
      </c>
      <c r="O4159" s="9">
        <f>Sales_Data17[[#This Row],[Order Quantity]]*Sales_Data17[[#This Row],[Unit Price]]</f>
        <v>878.44444444444446</v>
      </c>
      <c r="P4159" s="9">
        <v>118.59000000000002</v>
      </c>
      <c r="Q4159" s="9">
        <f>Sales_Data17[[#This Row],[Line Total]]-(Sales_Data17[[#This Row],[Total Unit Cost]]*Sales_Data17[[#This Row],[Order Quantity]])</f>
        <v>404.08444444444439</v>
      </c>
      <c r="R4159" s="1" t="str">
        <f>TEXT(Sales_Data17[[#This Row],[OrderDate]],"MMM")</f>
        <v>Jul</v>
      </c>
      <c r="S4159" s="1" t="str">
        <f t="shared" si="64"/>
        <v>2014</v>
      </c>
    </row>
    <row r="4160" spans="1:19">
      <c r="A4160" t="s">
        <v>4183</v>
      </c>
      <c r="B4160" s="2">
        <v>41847</v>
      </c>
      <c r="C4160" s="2" t="str">
        <f>VLOOKUP(Sales_Data17[[#This Row],[Customer Name Index]],Customer_Data[#All],2,0)</f>
        <v>Eminence Corp</v>
      </c>
      <c r="D4160">
        <v>18</v>
      </c>
      <c r="E4160" t="s">
        <v>3</v>
      </c>
      <c r="F4160" t="s">
        <v>8168</v>
      </c>
      <c r="G4160" t="s">
        <v>8025</v>
      </c>
      <c r="H4160" t="str">
        <f>VLOOKUP(Sales_Data17[[#This Row],[Delivery Region Index]],Regions_Table[#All],2,0)</f>
        <v>Victoria</v>
      </c>
      <c r="I4160" t="str">
        <f>VLOOKUP(Sales_Data17[[#This Row],[Delivery Region Index]],Regions_Table[#All],3,0)</f>
        <v>Geelong</v>
      </c>
      <c r="J4160">
        <v>51</v>
      </c>
      <c r="K4160">
        <v>7</v>
      </c>
      <c r="L4160" t="str">
        <f>VLOOKUP(Sales_Data17[[#This Row],[Product Description Index]],Products_Data[#All],2,0)</f>
        <v>Dress Shirts</v>
      </c>
      <c r="M4160">
        <v>5</v>
      </c>
      <c r="N4160" s="9">
        <v>21.588888888888889</v>
      </c>
      <c r="O4160" s="9">
        <f>Sales_Data17[[#This Row],[Order Quantity]]*Sales_Data17[[#This Row],[Unit Price]]</f>
        <v>107.94444444444444</v>
      </c>
      <c r="P4160" s="9">
        <v>18.134666666666668</v>
      </c>
      <c r="Q4160" s="9">
        <f>Sales_Data17[[#This Row],[Line Total]]-(Sales_Data17[[#This Row],[Total Unit Cost]]*Sales_Data17[[#This Row],[Order Quantity]])</f>
        <v>17.271111111111097</v>
      </c>
      <c r="R4160" s="1" t="str">
        <f>TEXT(Sales_Data17[[#This Row],[OrderDate]],"MMM")</f>
        <v>Jul</v>
      </c>
      <c r="S4160" s="1" t="str">
        <f t="shared" si="64"/>
        <v>2014</v>
      </c>
    </row>
    <row r="4161" spans="1:19">
      <c r="A4161" t="s">
        <v>4184</v>
      </c>
      <c r="B4161" s="2">
        <v>41847</v>
      </c>
      <c r="C4161" s="2" t="str">
        <f>VLOOKUP(Sales_Data17[[#This Row],[Customer Name Index]],Customer_Data[#All],2,0)</f>
        <v>Elorac, Corp</v>
      </c>
      <c r="D4161">
        <v>3</v>
      </c>
      <c r="E4161" t="s">
        <v>4</v>
      </c>
      <c r="F4161" t="s">
        <v>8168</v>
      </c>
      <c r="G4161" t="s">
        <v>8027</v>
      </c>
      <c r="H4161" t="str">
        <f>VLOOKUP(Sales_Data17[[#This Row],[Delivery Region Index]],Regions_Table[#All],2,0)</f>
        <v>New South Wales</v>
      </c>
      <c r="I4161" t="str">
        <f>VLOOKUP(Sales_Data17[[#This Row],[Delivery Region Index]],Regions_Table[#All],3,0)</f>
        <v>Coffs Harbour</v>
      </c>
      <c r="J4161">
        <v>7</v>
      </c>
      <c r="K4161">
        <v>1</v>
      </c>
      <c r="L4161" t="str">
        <f>VLOOKUP(Sales_Data17[[#This Row],[Product Description Index]],Products_Data[#All],2,0)</f>
        <v>Shirts</v>
      </c>
      <c r="M4161">
        <v>7</v>
      </c>
      <c r="N4161" s="9">
        <v>620.86666666666667</v>
      </c>
      <c r="O4161" s="9">
        <f>Sales_Data17[[#This Row],[Order Quantity]]*Sales_Data17[[#This Row],[Unit Price]]</f>
        <v>4346.0666666666666</v>
      </c>
      <c r="P4161" s="9">
        <v>304.22466666666668</v>
      </c>
      <c r="Q4161" s="9">
        <f>Sales_Data17[[#This Row],[Line Total]]-(Sales_Data17[[#This Row],[Total Unit Cost]]*Sales_Data17[[#This Row],[Order Quantity]])</f>
        <v>2216.4939999999997</v>
      </c>
      <c r="R4161" s="1" t="str">
        <f>TEXT(Sales_Data17[[#This Row],[OrderDate]],"MMM")</f>
        <v>Jul</v>
      </c>
      <c r="S4161" s="1" t="str">
        <f t="shared" si="64"/>
        <v>2014</v>
      </c>
    </row>
    <row r="4162" spans="1:19">
      <c r="A4162" t="s">
        <v>4185</v>
      </c>
      <c r="B4162" s="2">
        <v>41847</v>
      </c>
      <c r="C4162" s="2" t="str">
        <f>VLOOKUP(Sales_Data17[[#This Row],[Customer Name Index]],Customer_Data[#All],2,0)</f>
        <v>Apollo Ltd</v>
      </c>
      <c r="D4162">
        <v>11</v>
      </c>
      <c r="E4162" t="s">
        <v>4</v>
      </c>
      <c r="F4162" t="s">
        <v>8168</v>
      </c>
      <c r="G4162" t="s">
        <v>8026</v>
      </c>
      <c r="H4162" t="str">
        <f>VLOOKUP(Sales_Data17[[#This Row],[Delivery Region Index]],Regions_Table[#All],2,0)</f>
        <v>Queensland</v>
      </c>
      <c r="I4162" t="str">
        <f>VLOOKUP(Sales_Data17[[#This Row],[Delivery Region Index]],Regions_Table[#All],3,0)</f>
        <v>Gold Coast</v>
      </c>
      <c r="J4162">
        <v>31</v>
      </c>
      <c r="K4162">
        <v>5</v>
      </c>
      <c r="L4162" t="str">
        <f>VLOOKUP(Sales_Data17[[#This Row],[Product Description Index]],Products_Data[#All],2,0)</f>
        <v>Hats</v>
      </c>
      <c r="M4162">
        <v>8</v>
      </c>
      <c r="N4162" s="9">
        <v>441.45555555555552</v>
      </c>
      <c r="O4162" s="9">
        <f>Sales_Data17[[#This Row],[Order Quantity]]*Sales_Data17[[#This Row],[Unit Price]]</f>
        <v>3531.6444444444442</v>
      </c>
      <c r="P4162" s="9">
        <v>335.50622222222222</v>
      </c>
      <c r="Q4162" s="9">
        <f>Sales_Data17[[#This Row],[Line Total]]-(Sales_Data17[[#This Row],[Total Unit Cost]]*Sales_Data17[[#This Row],[Order Quantity]])</f>
        <v>847.5946666666664</v>
      </c>
      <c r="R4162" s="1" t="str">
        <f>TEXT(Sales_Data17[[#This Row],[OrderDate]],"MMM")</f>
        <v>Jul</v>
      </c>
      <c r="S4162" s="1" t="str">
        <f t="shared" ref="S4162:S4225" si="65">TEXT(B4162,"YYY")</f>
        <v>2014</v>
      </c>
    </row>
    <row r="4163" spans="1:19">
      <c r="A4163" t="s">
        <v>4186</v>
      </c>
      <c r="B4163" s="2">
        <v>41847</v>
      </c>
      <c r="C4163" s="2" t="str">
        <f>VLOOKUP(Sales_Data17[[#This Row],[Customer Name Index]],Customer_Data[#All],2,0)</f>
        <v>3LAB, Ltd</v>
      </c>
      <c r="D4163">
        <v>16</v>
      </c>
      <c r="E4163" t="s">
        <v>4</v>
      </c>
      <c r="F4163" t="s">
        <v>8168</v>
      </c>
      <c r="G4163" t="s">
        <v>8025</v>
      </c>
      <c r="H4163" t="str">
        <f>VLOOKUP(Sales_Data17[[#This Row],[Delivery Region Index]],Regions_Table[#All],2,0)</f>
        <v>Queensland</v>
      </c>
      <c r="I4163" t="str">
        <f>VLOOKUP(Sales_Data17[[#This Row],[Delivery Region Index]],Regions_Table[#All],3,0)</f>
        <v>Toowoomba</v>
      </c>
      <c r="J4163">
        <v>44</v>
      </c>
      <c r="K4163">
        <v>7</v>
      </c>
      <c r="L4163" t="str">
        <f>VLOOKUP(Sales_Data17[[#This Row],[Product Description Index]],Products_Data[#All],2,0)</f>
        <v>Dress Shirts</v>
      </c>
      <c r="M4163">
        <v>2</v>
      </c>
      <c r="N4163" s="9">
        <v>587.36666666666667</v>
      </c>
      <c r="O4163" s="9">
        <f>Sales_Data17[[#This Row],[Order Quantity]]*Sales_Data17[[#This Row],[Unit Price]]</f>
        <v>1174.7333333333333</v>
      </c>
      <c r="P4163" s="9">
        <v>287.80966666666671</v>
      </c>
      <c r="Q4163" s="9">
        <f>Sales_Data17[[#This Row],[Line Total]]-(Sales_Data17[[#This Row],[Total Unit Cost]]*Sales_Data17[[#This Row],[Order Quantity]])</f>
        <v>599.11399999999992</v>
      </c>
      <c r="R4163" s="1" t="str">
        <f>TEXT(Sales_Data17[[#This Row],[OrderDate]],"MMM")</f>
        <v>Jul</v>
      </c>
      <c r="S4163" s="1" t="str">
        <f t="shared" si="65"/>
        <v>2014</v>
      </c>
    </row>
    <row r="4164" spans="1:19">
      <c r="A4164" t="s">
        <v>4187</v>
      </c>
      <c r="B4164" s="2">
        <v>41847</v>
      </c>
      <c r="C4164" s="2" t="str">
        <f>VLOOKUP(Sales_Data17[[#This Row],[Customer Name Index]],Customer_Data[#All],2,0)</f>
        <v>3LAB, Ltd</v>
      </c>
      <c r="D4164">
        <v>16</v>
      </c>
      <c r="E4164" t="s">
        <v>4</v>
      </c>
      <c r="F4164" t="s">
        <v>8168</v>
      </c>
      <c r="G4164" t="s">
        <v>8025</v>
      </c>
      <c r="H4164" t="str">
        <f>VLOOKUP(Sales_Data17[[#This Row],[Delivery Region Index]],Regions_Table[#All],2,0)</f>
        <v>South Australia</v>
      </c>
      <c r="I4164" t="str">
        <f>VLOOKUP(Sales_Data17[[#This Row],[Delivery Region Index]],Regions_Table[#All],3,0)</f>
        <v>Adelaide</v>
      </c>
      <c r="J4164">
        <v>46</v>
      </c>
      <c r="K4164">
        <v>7</v>
      </c>
      <c r="L4164" t="str">
        <f>VLOOKUP(Sales_Data17[[#This Row],[Product Description Index]],Products_Data[#All],2,0)</f>
        <v>Dress Shirts</v>
      </c>
      <c r="M4164">
        <v>3</v>
      </c>
      <c r="N4164" s="9">
        <v>712.43333333333339</v>
      </c>
      <c r="O4164" s="9">
        <f>Sales_Data17[[#This Row],[Order Quantity]]*Sales_Data17[[#This Row],[Unit Price]]</f>
        <v>2137.3000000000002</v>
      </c>
      <c r="P4164" s="9">
        <v>284.97333333333336</v>
      </c>
      <c r="Q4164" s="9">
        <f>Sales_Data17[[#This Row],[Line Total]]-(Sales_Data17[[#This Row],[Total Unit Cost]]*Sales_Data17[[#This Row],[Order Quantity]])</f>
        <v>1282.3800000000001</v>
      </c>
      <c r="R4164" s="1" t="str">
        <f>TEXT(Sales_Data17[[#This Row],[OrderDate]],"MMM")</f>
        <v>Jul</v>
      </c>
      <c r="S4164" s="1" t="str">
        <f t="shared" si="65"/>
        <v>2014</v>
      </c>
    </row>
    <row r="4165" spans="1:19">
      <c r="A4165" t="s">
        <v>4188</v>
      </c>
      <c r="B4165" s="2">
        <v>41848</v>
      </c>
      <c r="C4165" s="2" t="str">
        <f>VLOOKUP(Sales_Data17[[#This Row],[Customer Name Index]],Customer_Data[#All],2,0)</f>
        <v>Avon Corp</v>
      </c>
      <c r="D4165">
        <v>1</v>
      </c>
      <c r="E4165" t="s">
        <v>4</v>
      </c>
      <c r="F4165" t="s">
        <v>8168</v>
      </c>
      <c r="G4165" t="s">
        <v>8027</v>
      </c>
      <c r="H4165" t="str">
        <f>VLOOKUP(Sales_Data17[[#This Row],[Delivery Region Index]],Regions_Table[#All],2,0)</f>
        <v>New South Wales</v>
      </c>
      <c r="I4165" t="str">
        <f>VLOOKUP(Sales_Data17[[#This Row],[Delivery Region Index]],Regions_Table[#All],3,0)</f>
        <v>Armidale</v>
      </c>
      <c r="J4165">
        <v>3</v>
      </c>
      <c r="K4165">
        <v>1</v>
      </c>
      <c r="L4165" t="str">
        <f>VLOOKUP(Sales_Data17[[#This Row],[Product Description Index]],Products_Data[#All],2,0)</f>
        <v>Shirts</v>
      </c>
      <c r="M4165">
        <v>7</v>
      </c>
      <c r="N4165" s="9">
        <v>429.54444444444448</v>
      </c>
      <c r="O4165" s="9">
        <f>Sales_Data17[[#This Row],[Order Quantity]]*Sales_Data17[[#This Row],[Unit Price]]</f>
        <v>3006.8111111111111</v>
      </c>
      <c r="P4165" s="9">
        <v>193.29499999999999</v>
      </c>
      <c r="Q4165" s="9">
        <f>Sales_Data17[[#This Row],[Line Total]]-(Sales_Data17[[#This Row],[Total Unit Cost]]*Sales_Data17[[#This Row],[Order Quantity]])</f>
        <v>1653.7461111111113</v>
      </c>
      <c r="R4165" s="1" t="str">
        <f>TEXT(Sales_Data17[[#This Row],[OrderDate]],"MMM")</f>
        <v>Jul</v>
      </c>
      <c r="S4165" s="1" t="str">
        <f t="shared" si="65"/>
        <v>2014</v>
      </c>
    </row>
    <row r="4166" spans="1:19">
      <c r="A4166" t="s">
        <v>4189</v>
      </c>
      <c r="B4166" s="2">
        <v>41848</v>
      </c>
      <c r="C4166" s="2" t="str">
        <f>VLOOKUP(Sales_Data17[[#This Row],[Customer Name Index]],Customer_Data[#All],2,0)</f>
        <v>Pacific Ltd</v>
      </c>
      <c r="D4166">
        <v>20</v>
      </c>
      <c r="E4166" t="s">
        <v>4</v>
      </c>
      <c r="F4166" t="s">
        <v>8168</v>
      </c>
      <c r="G4166" t="s">
        <v>8028</v>
      </c>
      <c r="H4166" t="str">
        <f>VLOOKUP(Sales_Data17[[#This Row],[Delivery Region Index]],Regions_Table[#All],2,0)</f>
        <v>Victoria</v>
      </c>
      <c r="I4166" t="str">
        <f>VLOOKUP(Sales_Data17[[#This Row],[Delivery Region Index]],Regions_Table[#All],3,0)</f>
        <v>Wangaratta</v>
      </c>
      <c r="J4166">
        <v>56</v>
      </c>
      <c r="K4166">
        <v>8</v>
      </c>
      <c r="L4166" t="str">
        <f>VLOOKUP(Sales_Data17[[#This Row],[Product Description Index]],Products_Data[#All],2,0)</f>
        <v>Shoes</v>
      </c>
      <c r="M4166">
        <v>6</v>
      </c>
      <c r="N4166" s="9">
        <v>112.41111111111111</v>
      </c>
      <c r="O4166" s="9">
        <f>Sales_Data17[[#This Row],[Order Quantity]]*Sales_Data17[[#This Row],[Unit Price]]</f>
        <v>674.4666666666667</v>
      </c>
      <c r="P4166" s="9">
        <v>46.088555555555551</v>
      </c>
      <c r="Q4166" s="9">
        <f>Sales_Data17[[#This Row],[Line Total]]-(Sales_Data17[[#This Row],[Total Unit Cost]]*Sales_Data17[[#This Row],[Order Quantity]])</f>
        <v>397.9353333333334</v>
      </c>
      <c r="R4166" s="1" t="str">
        <f>TEXT(Sales_Data17[[#This Row],[OrderDate]],"MMM")</f>
        <v>Jul</v>
      </c>
      <c r="S4166" s="1" t="str">
        <f t="shared" si="65"/>
        <v>2014</v>
      </c>
    </row>
    <row r="4167" spans="1:19">
      <c r="A4167" t="s">
        <v>4190</v>
      </c>
      <c r="B4167" s="2">
        <v>41849</v>
      </c>
      <c r="C4167" s="2" t="str">
        <f>VLOOKUP(Sales_Data17[[#This Row],[Customer Name Index]],Customer_Data[#All],2,0)</f>
        <v xml:space="preserve">WakeFern </v>
      </c>
      <c r="D4167">
        <v>2</v>
      </c>
      <c r="E4167" t="s">
        <v>4</v>
      </c>
      <c r="F4167" t="s">
        <v>8168</v>
      </c>
      <c r="G4167" t="s">
        <v>8027</v>
      </c>
      <c r="H4167" t="str">
        <f>VLOOKUP(Sales_Data17[[#This Row],[Delivery Region Index]],Regions_Table[#All],2,0)</f>
        <v>New South Wales</v>
      </c>
      <c r="I4167" t="str">
        <f>VLOOKUP(Sales_Data17[[#This Row],[Delivery Region Index]],Regions_Table[#All],3,0)</f>
        <v>Cessnock</v>
      </c>
      <c r="J4167">
        <v>6</v>
      </c>
      <c r="K4167">
        <v>1</v>
      </c>
      <c r="L4167" t="str">
        <f>VLOOKUP(Sales_Data17[[#This Row],[Product Description Index]],Products_Data[#All],2,0)</f>
        <v>Shirts</v>
      </c>
      <c r="M4167">
        <v>6</v>
      </c>
      <c r="N4167" s="9">
        <v>428.05555555555554</v>
      </c>
      <c r="O4167" s="9">
        <f>Sales_Data17[[#This Row],[Order Quantity]]*Sales_Data17[[#This Row],[Unit Price]]</f>
        <v>2568.333333333333</v>
      </c>
      <c r="P4167" s="9">
        <v>325.32222222222225</v>
      </c>
      <c r="Q4167" s="9">
        <f>Sales_Data17[[#This Row],[Line Total]]-(Sales_Data17[[#This Row],[Total Unit Cost]]*Sales_Data17[[#This Row],[Order Quantity]])</f>
        <v>616.39999999999964</v>
      </c>
      <c r="R4167" s="1" t="str">
        <f>TEXT(Sales_Data17[[#This Row],[OrderDate]],"MMM")</f>
        <v>Jul</v>
      </c>
      <c r="S4167" s="1" t="str">
        <f t="shared" si="65"/>
        <v>2014</v>
      </c>
    </row>
    <row r="4168" spans="1:19">
      <c r="A4168" t="s">
        <v>4191</v>
      </c>
      <c r="B4168" s="2">
        <v>41849</v>
      </c>
      <c r="C4168" s="2" t="str">
        <f>VLOOKUP(Sales_Data17[[#This Row],[Customer Name Index]],Customer_Data[#All],2,0)</f>
        <v>PEDIFIX, Corp</v>
      </c>
      <c r="D4168">
        <v>6</v>
      </c>
      <c r="E4168" t="s">
        <v>4</v>
      </c>
      <c r="F4168" t="s">
        <v>8168</v>
      </c>
      <c r="G4168" t="s">
        <v>8027</v>
      </c>
      <c r="H4168" t="str">
        <f>VLOOKUP(Sales_Data17[[#This Row],[Delivery Region Index]],Regions_Table[#All],2,0)</f>
        <v>New South Wales</v>
      </c>
      <c r="I4168" t="str">
        <f>VLOOKUP(Sales_Data17[[#This Row],[Delivery Region Index]],Regions_Table[#All],3,0)</f>
        <v>Maitland</v>
      </c>
      <c r="J4168">
        <v>15</v>
      </c>
      <c r="K4168">
        <v>3</v>
      </c>
      <c r="L4168" t="str">
        <f>VLOOKUP(Sales_Data17[[#This Row],[Product Description Index]],Products_Data[#All],2,0)</f>
        <v>Sunglasses</v>
      </c>
      <c r="M4168">
        <v>3</v>
      </c>
      <c r="N4168" s="9">
        <v>189.08888888888887</v>
      </c>
      <c r="O4168" s="9">
        <f>Sales_Data17[[#This Row],[Order Quantity]]*Sales_Data17[[#This Row],[Unit Price]]</f>
        <v>567.26666666666665</v>
      </c>
      <c r="P4168" s="9">
        <v>124.79866666666668</v>
      </c>
      <c r="Q4168" s="9">
        <f>Sales_Data17[[#This Row],[Line Total]]-(Sales_Data17[[#This Row],[Total Unit Cost]]*Sales_Data17[[#This Row],[Order Quantity]])</f>
        <v>192.87066666666664</v>
      </c>
      <c r="R4168" s="1" t="str">
        <f>TEXT(Sales_Data17[[#This Row],[OrderDate]],"MMM")</f>
        <v>Jul</v>
      </c>
      <c r="S4168" s="1" t="str">
        <f t="shared" si="65"/>
        <v>2014</v>
      </c>
    </row>
    <row r="4169" spans="1:19">
      <c r="A4169" t="s">
        <v>4192</v>
      </c>
      <c r="B4169" s="2">
        <v>41849</v>
      </c>
      <c r="C4169" s="2" t="str">
        <f>VLOOKUP(Sales_Data17[[#This Row],[Customer Name Index]],Customer_Data[#All],2,0)</f>
        <v>21st Ltd</v>
      </c>
      <c r="D4169">
        <v>10</v>
      </c>
      <c r="E4169" t="s">
        <v>3</v>
      </c>
      <c r="F4169" t="s">
        <v>8168</v>
      </c>
      <c r="G4169" t="s">
        <v>8027</v>
      </c>
      <c r="H4169" t="str">
        <f>VLOOKUP(Sales_Data17[[#This Row],[Delivery Region Index]],Regions_Table[#All],2,0)</f>
        <v>Queensland</v>
      </c>
      <c r="I4169" t="str">
        <f>VLOOKUP(Sales_Data17[[#This Row],[Delivery Region Index]],Regions_Table[#All],3,0)</f>
        <v>Bundaberg</v>
      </c>
      <c r="J4169">
        <v>27</v>
      </c>
      <c r="K4169">
        <v>4</v>
      </c>
      <c r="L4169" t="str">
        <f>VLOOKUP(Sales_Data17[[#This Row],[Product Description Index]],Products_Data[#All],2,0)</f>
        <v>Jeans</v>
      </c>
      <c r="M4169">
        <v>4</v>
      </c>
      <c r="N4169" s="9">
        <v>22.333333333333332</v>
      </c>
      <c r="O4169" s="9">
        <f>Sales_Data17[[#This Row],[Order Quantity]]*Sales_Data17[[#This Row],[Unit Price]]</f>
        <v>89.333333333333329</v>
      </c>
      <c r="P4169" s="9">
        <v>16.526666666666667</v>
      </c>
      <c r="Q4169" s="9">
        <f>Sales_Data17[[#This Row],[Line Total]]-(Sales_Data17[[#This Row],[Total Unit Cost]]*Sales_Data17[[#This Row],[Order Quantity]])</f>
        <v>23.226666666666659</v>
      </c>
      <c r="R4169" s="1" t="str">
        <f>TEXT(Sales_Data17[[#This Row],[OrderDate]],"MMM")</f>
        <v>Jul</v>
      </c>
      <c r="S4169" s="1" t="str">
        <f t="shared" si="65"/>
        <v>2014</v>
      </c>
    </row>
    <row r="4170" spans="1:19">
      <c r="A4170" t="s">
        <v>4193</v>
      </c>
      <c r="B4170" s="2">
        <v>41850</v>
      </c>
      <c r="C4170" s="2" t="str">
        <f>VLOOKUP(Sales_Data17[[#This Row],[Customer Name Index]],Customer_Data[#All],2,0)</f>
        <v xml:space="preserve">Ei </v>
      </c>
      <c r="D4170">
        <v>9</v>
      </c>
      <c r="E4170" t="s">
        <v>3</v>
      </c>
      <c r="F4170" t="s">
        <v>8168</v>
      </c>
      <c r="G4170" t="s">
        <v>8027</v>
      </c>
      <c r="H4170" t="str">
        <f>VLOOKUP(Sales_Data17[[#This Row],[Delivery Region Index]],Regions_Table[#All],2,0)</f>
        <v>Queensland</v>
      </c>
      <c r="I4170" t="str">
        <f>VLOOKUP(Sales_Data17[[#This Row],[Delivery Region Index]],Regions_Table[#All],3,0)</f>
        <v>Brisbane</v>
      </c>
      <c r="J4170">
        <v>26</v>
      </c>
      <c r="K4170">
        <v>4</v>
      </c>
      <c r="L4170" t="str">
        <f>VLOOKUP(Sales_Data17[[#This Row],[Product Description Index]],Products_Data[#All],2,0)</f>
        <v>Jeans</v>
      </c>
      <c r="M4170">
        <v>8</v>
      </c>
      <c r="N4170" s="9">
        <v>282.88888888888891</v>
      </c>
      <c r="O4170" s="9">
        <f>Sales_Data17[[#This Row],[Order Quantity]]*Sales_Data17[[#This Row],[Unit Price]]</f>
        <v>2263.1111111111113</v>
      </c>
      <c r="P4170" s="9">
        <v>178.22</v>
      </c>
      <c r="Q4170" s="9">
        <f>Sales_Data17[[#This Row],[Line Total]]-(Sales_Data17[[#This Row],[Total Unit Cost]]*Sales_Data17[[#This Row],[Order Quantity]])</f>
        <v>837.35111111111132</v>
      </c>
      <c r="R4170" s="1" t="str">
        <f>TEXT(Sales_Data17[[#This Row],[OrderDate]],"MMM")</f>
        <v>Jul</v>
      </c>
      <c r="S4170" s="1" t="str">
        <f t="shared" si="65"/>
        <v>2014</v>
      </c>
    </row>
    <row r="4171" spans="1:19">
      <c r="A4171" t="s">
        <v>4194</v>
      </c>
      <c r="B4171" s="2">
        <v>41850</v>
      </c>
      <c r="C4171" s="2" t="str">
        <f>VLOOKUP(Sales_Data17[[#This Row],[Customer Name Index]],Customer_Data[#All],2,0)</f>
        <v xml:space="preserve">Linde </v>
      </c>
      <c r="D4171">
        <v>14</v>
      </c>
      <c r="E4171" t="s">
        <v>3</v>
      </c>
      <c r="F4171" t="s">
        <v>8168</v>
      </c>
      <c r="G4171" t="s">
        <v>8026</v>
      </c>
      <c r="H4171" t="str">
        <f>VLOOKUP(Sales_Data17[[#This Row],[Delivery Region Index]],Regions_Table[#All],2,0)</f>
        <v>Queensland</v>
      </c>
      <c r="I4171" t="str">
        <f>VLOOKUP(Sales_Data17[[#This Row],[Delivery Region Index]],Regions_Table[#All],3,0)</f>
        <v>Nambour</v>
      </c>
      <c r="J4171">
        <v>39</v>
      </c>
      <c r="K4171">
        <v>6</v>
      </c>
      <c r="L4171" t="str">
        <f>VLOOKUP(Sales_Data17[[#This Row],[Product Description Index]],Products_Data[#All],2,0)</f>
        <v>Socks</v>
      </c>
      <c r="M4171">
        <v>4</v>
      </c>
      <c r="N4171" s="9">
        <v>122.83333333333333</v>
      </c>
      <c r="O4171" s="9">
        <f>Sales_Data17[[#This Row],[Order Quantity]]*Sales_Data17[[#This Row],[Unit Price]]</f>
        <v>491.33333333333331</v>
      </c>
      <c r="P4171" s="9">
        <v>78.61333333333333</v>
      </c>
      <c r="Q4171" s="9">
        <f>Sales_Data17[[#This Row],[Line Total]]-(Sales_Data17[[#This Row],[Total Unit Cost]]*Sales_Data17[[#This Row],[Order Quantity]])</f>
        <v>176.88</v>
      </c>
      <c r="R4171" s="1" t="str">
        <f>TEXT(Sales_Data17[[#This Row],[OrderDate]],"MMM")</f>
        <v>Jul</v>
      </c>
      <c r="S4171" s="1" t="str">
        <f t="shared" si="65"/>
        <v>2014</v>
      </c>
    </row>
    <row r="4172" spans="1:19">
      <c r="A4172" t="s">
        <v>4195</v>
      </c>
      <c r="B4172" s="2">
        <v>41850</v>
      </c>
      <c r="C4172" s="2" t="str">
        <f>VLOOKUP(Sales_Data17[[#This Row],[Customer Name Index]],Customer_Data[#All],2,0)</f>
        <v>Rochester Ltd</v>
      </c>
      <c r="D4172">
        <v>15</v>
      </c>
      <c r="E4172" t="s">
        <v>4</v>
      </c>
      <c r="F4172" t="s">
        <v>8168</v>
      </c>
      <c r="G4172" t="s">
        <v>8025</v>
      </c>
      <c r="H4172" t="str">
        <f>VLOOKUP(Sales_Data17[[#This Row],[Delivery Region Index]],Regions_Table[#All],2,0)</f>
        <v>Queensland</v>
      </c>
      <c r="I4172" t="str">
        <f>VLOOKUP(Sales_Data17[[#This Row],[Delivery Region Index]],Regions_Table[#All],3,0)</f>
        <v>Sunshine Coast</v>
      </c>
      <c r="J4172">
        <v>42</v>
      </c>
      <c r="K4172">
        <v>6</v>
      </c>
      <c r="L4172" t="str">
        <f>VLOOKUP(Sales_Data17[[#This Row],[Product Description Index]],Products_Data[#All],2,0)</f>
        <v>Socks</v>
      </c>
      <c r="M4172">
        <v>4</v>
      </c>
      <c r="N4172" s="9">
        <v>119.85555555555555</v>
      </c>
      <c r="O4172" s="9">
        <f>Sales_Data17[[#This Row],[Order Quantity]]*Sales_Data17[[#This Row],[Unit Price]]</f>
        <v>479.42222222222222</v>
      </c>
      <c r="P4172" s="9">
        <v>51.537888888888887</v>
      </c>
      <c r="Q4172" s="9">
        <f>Sales_Data17[[#This Row],[Line Total]]-(Sales_Data17[[#This Row],[Total Unit Cost]]*Sales_Data17[[#This Row],[Order Quantity]])</f>
        <v>273.27066666666667</v>
      </c>
      <c r="R4172" s="1" t="str">
        <f>TEXT(Sales_Data17[[#This Row],[OrderDate]],"MMM")</f>
        <v>Jul</v>
      </c>
      <c r="S4172" s="1" t="str">
        <f t="shared" si="65"/>
        <v>2014</v>
      </c>
    </row>
    <row r="4173" spans="1:19">
      <c r="A4173" t="s">
        <v>4196</v>
      </c>
      <c r="B4173" s="2">
        <v>41850</v>
      </c>
      <c r="C4173" s="2" t="str">
        <f>VLOOKUP(Sales_Data17[[#This Row],[Customer Name Index]],Customer_Data[#All],2,0)</f>
        <v xml:space="preserve">Qualitest </v>
      </c>
      <c r="D4173">
        <v>19</v>
      </c>
      <c r="E4173" t="s">
        <v>4</v>
      </c>
      <c r="F4173" t="s">
        <v>8168</v>
      </c>
      <c r="G4173" t="s">
        <v>8028</v>
      </c>
      <c r="H4173" t="str">
        <f>VLOOKUP(Sales_Data17[[#This Row],[Delivery Region Index]],Regions_Table[#All],2,0)</f>
        <v>Victoria</v>
      </c>
      <c r="I4173" t="str">
        <f>VLOOKUP(Sales_Data17[[#This Row],[Delivery Region Index]],Regions_Table[#All],3,0)</f>
        <v>Shepparton</v>
      </c>
      <c r="J4173">
        <v>54</v>
      </c>
      <c r="K4173">
        <v>8</v>
      </c>
      <c r="L4173" t="str">
        <f>VLOOKUP(Sales_Data17[[#This Row],[Product Description Index]],Products_Data[#All],2,0)</f>
        <v>Shoes</v>
      </c>
      <c r="M4173">
        <v>6</v>
      </c>
      <c r="N4173" s="9">
        <v>250.87777777777779</v>
      </c>
      <c r="O4173" s="9">
        <f>Sales_Data17[[#This Row],[Order Quantity]]*Sales_Data17[[#This Row],[Unit Price]]</f>
        <v>1505.2666666666669</v>
      </c>
      <c r="P4173" s="9">
        <v>132.96522222222222</v>
      </c>
      <c r="Q4173" s="9">
        <f>Sales_Data17[[#This Row],[Line Total]]-(Sales_Data17[[#This Row],[Total Unit Cost]]*Sales_Data17[[#This Row],[Order Quantity]])</f>
        <v>707.47533333333354</v>
      </c>
      <c r="R4173" s="1" t="str">
        <f>TEXT(Sales_Data17[[#This Row],[OrderDate]],"MMM")</f>
        <v>Jul</v>
      </c>
      <c r="S4173" s="1" t="str">
        <f t="shared" si="65"/>
        <v>2014</v>
      </c>
    </row>
    <row r="4174" spans="1:19">
      <c r="A4174" t="s">
        <v>4197</v>
      </c>
      <c r="B4174" s="2">
        <v>41850</v>
      </c>
      <c r="C4174" s="2" t="str">
        <f>VLOOKUP(Sales_Data17[[#This Row],[Customer Name Index]],Customer_Data[#All],2,0)</f>
        <v>Eminence Corp</v>
      </c>
      <c r="D4174">
        <v>18</v>
      </c>
      <c r="E4174" t="s">
        <v>4</v>
      </c>
      <c r="F4174" t="s">
        <v>8168</v>
      </c>
      <c r="G4174" t="s">
        <v>8025</v>
      </c>
      <c r="H4174" t="str">
        <f>VLOOKUP(Sales_Data17[[#This Row],[Delivery Region Index]],Regions_Table[#All],2,0)</f>
        <v>Victoria</v>
      </c>
      <c r="I4174" t="str">
        <f>VLOOKUP(Sales_Data17[[#This Row],[Delivery Region Index]],Regions_Table[#All],3,0)</f>
        <v>Latrobe City</v>
      </c>
      <c r="J4174">
        <v>52</v>
      </c>
      <c r="K4174">
        <v>8</v>
      </c>
      <c r="L4174" t="str">
        <f>VLOOKUP(Sales_Data17[[#This Row],[Product Description Index]],Products_Data[#All],2,0)</f>
        <v>Shoes</v>
      </c>
      <c r="M4174">
        <v>5</v>
      </c>
      <c r="N4174" s="9">
        <v>425.82222222222225</v>
      </c>
      <c r="O4174" s="9">
        <f>Sales_Data17[[#This Row],[Order Quantity]]*Sales_Data17[[#This Row],[Unit Price]]</f>
        <v>2129.1111111111113</v>
      </c>
      <c r="P4174" s="9">
        <v>357.69066666666663</v>
      </c>
      <c r="Q4174" s="9">
        <f>Sales_Data17[[#This Row],[Line Total]]-(Sales_Data17[[#This Row],[Total Unit Cost]]*Sales_Data17[[#This Row],[Order Quantity]])</f>
        <v>340.65777777777816</v>
      </c>
      <c r="R4174" s="1" t="str">
        <f>TEXT(Sales_Data17[[#This Row],[OrderDate]],"MMM")</f>
        <v>Jul</v>
      </c>
      <c r="S4174" s="1" t="str">
        <f t="shared" si="65"/>
        <v>2014</v>
      </c>
    </row>
    <row r="4175" spans="1:19">
      <c r="A4175" t="s">
        <v>4198</v>
      </c>
      <c r="B4175" s="2">
        <v>41850</v>
      </c>
      <c r="C4175" s="2" t="str">
        <f>VLOOKUP(Sales_Data17[[#This Row],[Customer Name Index]],Customer_Data[#All],2,0)</f>
        <v>Elorac, Corp</v>
      </c>
      <c r="D4175">
        <v>3</v>
      </c>
      <c r="E4175" t="s">
        <v>4</v>
      </c>
      <c r="F4175" t="s">
        <v>8168</v>
      </c>
      <c r="G4175" t="s">
        <v>8027</v>
      </c>
      <c r="H4175" t="str">
        <f>VLOOKUP(Sales_Data17[[#This Row],[Delivery Region Index]],Regions_Table[#All],2,0)</f>
        <v>New South Wales</v>
      </c>
      <c r="I4175" t="str">
        <f>VLOOKUP(Sales_Data17[[#This Row],[Delivery Region Index]],Regions_Table[#All],3,0)</f>
        <v>Coffs Harbour</v>
      </c>
      <c r="J4175">
        <v>7</v>
      </c>
      <c r="K4175">
        <v>1</v>
      </c>
      <c r="L4175" t="str">
        <f>VLOOKUP(Sales_Data17[[#This Row],[Product Description Index]],Products_Data[#All],2,0)</f>
        <v>Shirts</v>
      </c>
      <c r="M4175">
        <v>3</v>
      </c>
      <c r="N4175" s="9">
        <v>214.4</v>
      </c>
      <c r="O4175" s="9">
        <f>Sales_Data17[[#This Row],[Order Quantity]]*Sales_Data17[[#This Row],[Unit Price]]</f>
        <v>643.20000000000005</v>
      </c>
      <c r="P4175" s="9">
        <v>111.488</v>
      </c>
      <c r="Q4175" s="9">
        <f>Sales_Data17[[#This Row],[Line Total]]-(Sales_Data17[[#This Row],[Total Unit Cost]]*Sales_Data17[[#This Row],[Order Quantity]])</f>
        <v>308.73600000000005</v>
      </c>
      <c r="R4175" s="1" t="str">
        <f>TEXT(Sales_Data17[[#This Row],[OrderDate]],"MMM")</f>
        <v>Jul</v>
      </c>
      <c r="S4175" s="1" t="str">
        <f t="shared" si="65"/>
        <v>2014</v>
      </c>
    </row>
    <row r="4176" spans="1:19">
      <c r="A4176" t="s">
        <v>4199</v>
      </c>
      <c r="B4176" s="2">
        <v>41850</v>
      </c>
      <c r="C4176" s="2" t="str">
        <f>VLOOKUP(Sales_Data17[[#This Row],[Customer Name Index]],Customer_Data[#All],2,0)</f>
        <v>Procter Corp</v>
      </c>
      <c r="D4176">
        <v>5</v>
      </c>
      <c r="E4176" t="s">
        <v>2</v>
      </c>
      <c r="F4176" t="s">
        <v>8168</v>
      </c>
      <c r="G4176" t="s">
        <v>8027</v>
      </c>
      <c r="H4176" t="str">
        <f>VLOOKUP(Sales_Data17[[#This Row],[Delivery Region Index]],Regions_Table[#All],2,0)</f>
        <v>New South Wales</v>
      </c>
      <c r="I4176" t="str">
        <f>VLOOKUP(Sales_Data17[[#This Row],[Delivery Region Index]],Regions_Table[#All],3,0)</f>
        <v>Lismore</v>
      </c>
      <c r="J4176">
        <v>14</v>
      </c>
      <c r="K4176">
        <v>2</v>
      </c>
      <c r="L4176" t="str">
        <f>VLOOKUP(Sales_Data17[[#This Row],[Product Description Index]],Products_Data[#All],2,0)</f>
        <v>Pants</v>
      </c>
      <c r="M4176">
        <v>6</v>
      </c>
      <c r="N4176" s="9">
        <v>76.677777777777777</v>
      </c>
      <c r="O4176" s="9">
        <f>Sales_Data17[[#This Row],[Order Quantity]]*Sales_Data17[[#This Row],[Unit Price]]</f>
        <v>460.06666666666666</v>
      </c>
      <c r="P4176" s="9">
        <v>58.275111111111109</v>
      </c>
      <c r="Q4176" s="9">
        <f>Sales_Data17[[#This Row],[Line Total]]-(Sales_Data17[[#This Row],[Total Unit Cost]]*Sales_Data17[[#This Row],[Order Quantity]])</f>
        <v>110.416</v>
      </c>
      <c r="R4176" s="1" t="str">
        <f>TEXT(Sales_Data17[[#This Row],[OrderDate]],"MMM")</f>
        <v>Jul</v>
      </c>
      <c r="S4176" s="1" t="str">
        <f t="shared" si="65"/>
        <v>2014</v>
      </c>
    </row>
    <row r="4177" spans="1:19">
      <c r="A4177" t="s">
        <v>4200</v>
      </c>
      <c r="B4177" s="2">
        <v>41851</v>
      </c>
      <c r="C4177" s="2" t="str">
        <f>VLOOKUP(Sales_Data17[[#This Row],[Customer Name Index]],Customer_Data[#All],2,0)</f>
        <v>Pacific Ltd</v>
      </c>
      <c r="D4177">
        <v>20</v>
      </c>
      <c r="E4177" t="s">
        <v>3</v>
      </c>
      <c r="F4177" t="s">
        <v>8168</v>
      </c>
      <c r="G4177" t="s">
        <v>8028</v>
      </c>
      <c r="H4177" t="str">
        <f>VLOOKUP(Sales_Data17[[#This Row],[Delivery Region Index]],Regions_Table[#All],2,0)</f>
        <v>Victoria</v>
      </c>
      <c r="I4177" t="str">
        <f>VLOOKUP(Sales_Data17[[#This Row],[Delivery Region Index]],Regions_Table[#All],3,0)</f>
        <v>Wangaratta</v>
      </c>
      <c r="J4177">
        <v>56</v>
      </c>
      <c r="K4177">
        <v>8</v>
      </c>
      <c r="L4177" t="str">
        <f>VLOOKUP(Sales_Data17[[#This Row],[Product Description Index]],Products_Data[#All],2,0)</f>
        <v>Shoes</v>
      </c>
      <c r="M4177">
        <v>4</v>
      </c>
      <c r="N4177" s="9">
        <v>429.54444444444448</v>
      </c>
      <c r="O4177" s="9">
        <f>Sales_Data17[[#This Row],[Order Quantity]]*Sales_Data17[[#This Row],[Unit Price]]</f>
        <v>1718.1777777777779</v>
      </c>
      <c r="P4177" s="9">
        <v>283.49933333333337</v>
      </c>
      <c r="Q4177" s="9">
        <f>Sales_Data17[[#This Row],[Line Total]]-(Sales_Data17[[#This Row],[Total Unit Cost]]*Sales_Data17[[#This Row],[Order Quantity]])</f>
        <v>584.18044444444445</v>
      </c>
      <c r="R4177" s="1" t="str">
        <f>TEXT(Sales_Data17[[#This Row],[OrderDate]],"MMM")</f>
        <v>Jul</v>
      </c>
      <c r="S4177" s="1" t="str">
        <f t="shared" si="65"/>
        <v>2014</v>
      </c>
    </row>
    <row r="4178" spans="1:19">
      <c r="A4178" t="s">
        <v>4201</v>
      </c>
      <c r="B4178" s="2">
        <v>41851</v>
      </c>
      <c r="C4178" s="2" t="str">
        <f>VLOOKUP(Sales_Data17[[#This Row],[Customer Name Index]],Customer_Data[#All],2,0)</f>
        <v>Procter Corp</v>
      </c>
      <c r="D4178">
        <v>5</v>
      </c>
      <c r="E4178" t="s">
        <v>4</v>
      </c>
      <c r="F4178" t="s">
        <v>8168</v>
      </c>
      <c r="G4178" t="s">
        <v>8027</v>
      </c>
      <c r="H4178" t="str">
        <f>VLOOKUP(Sales_Data17[[#This Row],[Delivery Region Index]],Regions_Table[#All],2,0)</f>
        <v>New South Wales</v>
      </c>
      <c r="I4178" t="str">
        <f>VLOOKUP(Sales_Data17[[#This Row],[Delivery Region Index]],Regions_Table[#All],3,0)</f>
        <v>Lismore</v>
      </c>
      <c r="J4178">
        <v>14</v>
      </c>
      <c r="K4178">
        <v>2</v>
      </c>
      <c r="L4178" t="str">
        <f>VLOOKUP(Sales_Data17[[#This Row],[Product Description Index]],Products_Data[#All],2,0)</f>
        <v>Pants</v>
      </c>
      <c r="M4178">
        <v>2</v>
      </c>
      <c r="N4178" s="9">
        <v>711.68888888888887</v>
      </c>
      <c r="O4178" s="9">
        <f>Sales_Data17[[#This Row],[Order Quantity]]*Sales_Data17[[#This Row],[Unit Price]]</f>
        <v>1423.3777777777777</v>
      </c>
      <c r="P4178" s="9">
        <v>320.26</v>
      </c>
      <c r="Q4178" s="9">
        <f>Sales_Data17[[#This Row],[Line Total]]-(Sales_Data17[[#This Row],[Total Unit Cost]]*Sales_Data17[[#This Row],[Order Quantity]])</f>
        <v>782.85777777777776</v>
      </c>
      <c r="R4178" s="1" t="str">
        <f>TEXT(Sales_Data17[[#This Row],[OrderDate]],"MMM")</f>
        <v>Jul</v>
      </c>
      <c r="S4178" s="1" t="str">
        <f t="shared" si="65"/>
        <v>2014</v>
      </c>
    </row>
    <row r="4179" spans="1:19">
      <c r="A4179" t="s">
        <v>4202</v>
      </c>
      <c r="B4179" s="2">
        <v>41851</v>
      </c>
      <c r="C4179" s="2" t="str">
        <f>VLOOKUP(Sales_Data17[[#This Row],[Customer Name Index]],Customer_Data[#All],2,0)</f>
        <v xml:space="preserve">Qualitest </v>
      </c>
      <c r="D4179">
        <v>19</v>
      </c>
      <c r="E4179" t="s">
        <v>2</v>
      </c>
      <c r="F4179" t="s">
        <v>8168</v>
      </c>
      <c r="G4179" t="s">
        <v>8028</v>
      </c>
      <c r="H4179" t="str">
        <f>VLOOKUP(Sales_Data17[[#This Row],[Delivery Region Index]],Regions_Table[#All],2,0)</f>
        <v>Victoria</v>
      </c>
      <c r="I4179" t="str">
        <f>VLOOKUP(Sales_Data17[[#This Row],[Delivery Region Index]],Regions_Table[#All],3,0)</f>
        <v>Wangaratta</v>
      </c>
      <c r="J4179">
        <v>56</v>
      </c>
      <c r="K4179">
        <v>8</v>
      </c>
      <c r="L4179" t="str">
        <f>VLOOKUP(Sales_Data17[[#This Row],[Product Description Index]],Products_Data[#All],2,0)</f>
        <v>Shoes</v>
      </c>
      <c r="M4179">
        <v>5</v>
      </c>
      <c r="N4179" s="9">
        <v>100.5</v>
      </c>
      <c r="O4179" s="9">
        <f>Sales_Data17[[#This Row],[Order Quantity]]*Sales_Data17[[#This Row],[Unit Price]]</f>
        <v>502.5</v>
      </c>
      <c r="P4179" s="9">
        <v>80.400000000000006</v>
      </c>
      <c r="Q4179" s="9">
        <f>Sales_Data17[[#This Row],[Line Total]]-(Sales_Data17[[#This Row],[Total Unit Cost]]*Sales_Data17[[#This Row],[Order Quantity]])</f>
        <v>100.5</v>
      </c>
      <c r="R4179" s="1" t="str">
        <f>TEXT(Sales_Data17[[#This Row],[OrderDate]],"MMM")</f>
        <v>Jul</v>
      </c>
      <c r="S4179" s="1" t="str">
        <f t="shared" si="65"/>
        <v>2014</v>
      </c>
    </row>
    <row r="4180" spans="1:19">
      <c r="A4180" t="s">
        <v>4203</v>
      </c>
      <c r="B4180" s="2">
        <v>41851</v>
      </c>
      <c r="C4180" s="2" t="str">
        <f>VLOOKUP(Sales_Data17[[#This Row],[Customer Name Index]],Customer_Data[#All],2,0)</f>
        <v xml:space="preserve">Ei </v>
      </c>
      <c r="D4180">
        <v>9</v>
      </c>
      <c r="E4180" t="s">
        <v>2</v>
      </c>
      <c r="F4180" t="s">
        <v>8168</v>
      </c>
      <c r="G4180" t="s">
        <v>8027</v>
      </c>
      <c r="H4180" t="str">
        <f>VLOOKUP(Sales_Data17[[#This Row],[Delivery Region Index]],Regions_Table[#All],2,0)</f>
        <v>New South Wales</v>
      </c>
      <c r="I4180" t="str">
        <f>VLOOKUP(Sales_Data17[[#This Row],[Delivery Region Index]],Regions_Table[#All],3,0)</f>
        <v>Wollongong</v>
      </c>
      <c r="J4180">
        <v>24</v>
      </c>
      <c r="K4180">
        <v>4</v>
      </c>
      <c r="L4180" t="str">
        <f>VLOOKUP(Sales_Data17[[#This Row],[Product Description Index]],Products_Data[#All],2,0)</f>
        <v>Jeans</v>
      </c>
      <c r="M4180">
        <v>6</v>
      </c>
      <c r="N4180" s="9">
        <v>408.70000000000005</v>
      </c>
      <c r="O4180" s="9">
        <f>Sales_Data17[[#This Row],[Order Quantity]]*Sales_Data17[[#This Row],[Unit Price]]</f>
        <v>2452.2000000000003</v>
      </c>
      <c r="P4180" s="9">
        <v>339.221</v>
      </c>
      <c r="Q4180" s="9">
        <f>Sales_Data17[[#This Row],[Line Total]]-(Sales_Data17[[#This Row],[Total Unit Cost]]*Sales_Data17[[#This Row],[Order Quantity]])</f>
        <v>416.87400000000025</v>
      </c>
      <c r="R4180" s="1" t="str">
        <f>TEXT(Sales_Data17[[#This Row],[OrderDate]],"MMM")</f>
        <v>Jul</v>
      </c>
      <c r="S4180" s="1" t="str">
        <f t="shared" si="65"/>
        <v>2014</v>
      </c>
    </row>
    <row r="4181" spans="1:19">
      <c r="A4181" t="s">
        <v>4204</v>
      </c>
      <c r="B4181" s="2">
        <v>41851</v>
      </c>
      <c r="C4181" s="2" t="str">
        <f>VLOOKUP(Sales_Data17[[#This Row],[Customer Name Index]],Customer_Data[#All],2,0)</f>
        <v>Ole Group</v>
      </c>
      <c r="D4181">
        <v>13</v>
      </c>
      <c r="E4181" t="s">
        <v>2</v>
      </c>
      <c r="F4181" t="s">
        <v>8168</v>
      </c>
      <c r="G4181" t="s">
        <v>8026</v>
      </c>
      <c r="H4181" t="str">
        <f>VLOOKUP(Sales_Data17[[#This Row],[Delivery Region Index]],Regions_Table[#All],2,0)</f>
        <v>Queensland</v>
      </c>
      <c r="I4181" t="str">
        <f>VLOOKUP(Sales_Data17[[#This Row],[Delivery Region Index]],Regions_Table[#All],3,0)</f>
        <v>Maryborough</v>
      </c>
      <c r="J4181">
        <v>37</v>
      </c>
      <c r="K4181">
        <v>5</v>
      </c>
      <c r="L4181" t="str">
        <f>VLOOKUP(Sales_Data17[[#This Row],[Product Description Index]],Products_Data[#All],2,0)</f>
        <v>Hats</v>
      </c>
      <c r="M4181">
        <v>6</v>
      </c>
      <c r="N4181" s="9">
        <v>440.71111111111111</v>
      </c>
      <c r="O4181" s="9">
        <f>Sales_Data17[[#This Row],[Order Quantity]]*Sales_Data17[[#This Row],[Unit Price]]</f>
        <v>2644.2666666666664</v>
      </c>
      <c r="P4181" s="9">
        <v>251.20533333333333</v>
      </c>
      <c r="Q4181" s="9">
        <f>Sales_Data17[[#This Row],[Line Total]]-(Sales_Data17[[#This Row],[Total Unit Cost]]*Sales_Data17[[#This Row],[Order Quantity]])</f>
        <v>1137.0346666666665</v>
      </c>
      <c r="R4181" s="1" t="str">
        <f>TEXT(Sales_Data17[[#This Row],[OrderDate]],"MMM")</f>
        <v>Jul</v>
      </c>
      <c r="S4181" s="1" t="str">
        <f t="shared" si="65"/>
        <v>2014</v>
      </c>
    </row>
    <row r="4182" spans="1:19">
      <c r="A4182" t="s">
        <v>4205</v>
      </c>
      <c r="B4182" s="2">
        <v>41851</v>
      </c>
      <c r="C4182" s="2" t="str">
        <f>VLOOKUP(Sales_Data17[[#This Row],[Customer Name Index]],Customer_Data[#All],2,0)</f>
        <v xml:space="preserve">Qualitest </v>
      </c>
      <c r="D4182">
        <v>19</v>
      </c>
      <c r="E4182" t="s">
        <v>2</v>
      </c>
      <c r="F4182" t="s">
        <v>8168</v>
      </c>
      <c r="G4182" t="s">
        <v>8028</v>
      </c>
      <c r="H4182" t="str">
        <f>VLOOKUP(Sales_Data17[[#This Row],[Delivery Region Index]],Regions_Table[#All],2,0)</f>
        <v>Victoria</v>
      </c>
      <c r="I4182" t="str">
        <f>VLOOKUP(Sales_Data17[[#This Row],[Delivery Region Index]],Regions_Table[#All],3,0)</f>
        <v>Mildura</v>
      </c>
      <c r="J4182">
        <v>53</v>
      </c>
      <c r="K4182">
        <v>8</v>
      </c>
      <c r="L4182" t="str">
        <f>VLOOKUP(Sales_Data17[[#This Row],[Product Description Index]],Products_Data[#All],2,0)</f>
        <v>Shoes</v>
      </c>
      <c r="M4182">
        <v>8</v>
      </c>
      <c r="N4182" s="9">
        <v>436.98888888888888</v>
      </c>
      <c r="O4182" s="9">
        <f>Sales_Data17[[#This Row],[Order Quantity]]*Sales_Data17[[#This Row],[Unit Price]]</f>
        <v>3495.911111111111</v>
      </c>
      <c r="P4182" s="9">
        <v>196.64500000000001</v>
      </c>
      <c r="Q4182" s="9">
        <f>Sales_Data17[[#This Row],[Line Total]]-(Sales_Data17[[#This Row],[Total Unit Cost]]*Sales_Data17[[#This Row],[Order Quantity]])</f>
        <v>1922.751111111111</v>
      </c>
      <c r="R4182" s="1" t="str">
        <f>TEXT(Sales_Data17[[#This Row],[OrderDate]],"MMM")</f>
        <v>Jul</v>
      </c>
      <c r="S4182" s="1" t="str">
        <f t="shared" si="65"/>
        <v>2014</v>
      </c>
    </row>
    <row r="4183" spans="1:19">
      <c r="A4183" t="s">
        <v>4206</v>
      </c>
      <c r="B4183" s="2">
        <v>41852</v>
      </c>
      <c r="C4183" s="2" t="str">
        <f>VLOOKUP(Sales_Data17[[#This Row],[Customer Name Index]],Customer_Data[#All],2,0)</f>
        <v>Elorac, Corp</v>
      </c>
      <c r="D4183">
        <v>3</v>
      </c>
      <c r="E4183" t="s">
        <v>4</v>
      </c>
      <c r="F4183" t="s">
        <v>8168</v>
      </c>
      <c r="G4183" t="s">
        <v>8027</v>
      </c>
      <c r="H4183" t="str">
        <f>VLOOKUP(Sales_Data17[[#This Row],[Delivery Region Index]],Regions_Table[#All],2,0)</f>
        <v>New South Wales</v>
      </c>
      <c r="I4183" t="str">
        <f>VLOOKUP(Sales_Data17[[#This Row],[Delivery Region Index]],Regions_Table[#All],3,0)</f>
        <v>Dubbo</v>
      </c>
      <c r="J4183">
        <v>8</v>
      </c>
      <c r="K4183">
        <v>2</v>
      </c>
      <c r="L4183" t="str">
        <f>VLOOKUP(Sales_Data17[[#This Row],[Product Description Index]],Products_Data[#All],2,0)</f>
        <v>Pants</v>
      </c>
      <c r="M4183">
        <v>9</v>
      </c>
      <c r="N4183" s="9">
        <v>253.85555555555558</v>
      </c>
      <c r="O4183" s="9">
        <f>Sales_Data17[[#This Row],[Order Quantity]]*Sales_Data17[[#This Row],[Unit Price]]</f>
        <v>2284.7000000000003</v>
      </c>
      <c r="P4183" s="9">
        <v>215.77722222222224</v>
      </c>
      <c r="Q4183" s="9">
        <f>Sales_Data17[[#This Row],[Line Total]]-(Sales_Data17[[#This Row],[Total Unit Cost]]*Sales_Data17[[#This Row],[Order Quantity]])</f>
        <v>342.70500000000015</v>
      </c>
      <c r="R4183" s="1" t="str">
        <f>TEXT(Sales_Data17[[#This Row],[OrderDate]],"MMM")</f>
        <v>Aug</v>
      </c>
      <c r="S4183" s="1" t="str">
        <f t="shared" si="65"/>
        <v>2014</v>
      </c>
    </row>
    <row r="4184" spans="1:19">
      <c r="A4184" t="s">
        <v>4207</v>
      </c>
      <c r="B4184" s="2">
        <v>41852</v>
      </c>
      <c r="C4184" s="2" t="str">
        <f>VLOOKUP(Sales_Data17[[#This Row],[Customer Name Index]],Customer_Data[#All],2,0)</f>
        <v xml:space="preserve">Ei </v>
      </c>
      <c r="D4184">
        <v>9</v>
      </c>
      <c r="E4184" t="s">
        <v>4</v>
      </c>
      <c r="F4184" t="s">
        <v>8168</v>
      </c>
      <c r="G4184" t="s">
        <v>8027</v>
      </c>
      <c r="H4184" t="str">
        <f>VLOOKUP(Sales_Data17[[#This Row],[Delivery Region Index]],Regions_Table[#All],2,0)</f>
        <v>New South Wales</v>
      </c>
      <c r="I4184" t="str">
        <f>VLOOKUP(Sales_Data17[[#This Row],[Delivery Region Index]],Regions_Table[#All],3,0)</f>
        <v>Wollongong</v>
      </c>
      <c r="J4184">
        <v>24</v>
      </c>
      <c r="K4184">
        <v>4</v>
      </c>
      <c r="L4184" t="str">
        <f>VLOOKUP(Sales_Data17[[#This Row],[Product Description Index]],Products_Data[#All],2,0)</f>
        <v>Jeans</v>
      </c>
      <c r="M4184">
        <v>7</v>
      </c>
      <c r="N4184" s="9">
        <v>425.82222222222225</v>
      </c>
      <c r="O4184" s="9">
        <f>Sales_Data17[[#This Row],[Order Quantity]]*Sales_Data17[[#This Row],[Unit Price]]</f>
        <v>2980.7555555555559</v>
      </c>
      <c r="P4184" s="9">
        <v>251.23511111111111</v>
      </c>
      <c r="Q4184" s="9">
        <f>Sales_Data17[[#This Row],[Line Total]]-(Sales_Data17[[#This Row],[Total Unit Cost]]*Sales_Data17[[#This Row],[Order Quantity]])</f>
        <v>1222.1097777777782</v>
      </c>
      <c r="R4184" s="1" t="str">
        <f>TEXT(Sales_Data17[[#This Row],[OrderDate]],"MMM")</f>
        <v>Aug</v>
      </c>
      <c r="S4184" s="1" t="str">
        <f t="shared" si="65"/>
        <v>2014</v>
      </c>
    </row>
    <row r="4185" spans="1:19">
      <c r="A4185" t="s">
        <v>4208</v>
      </c>
      <c r="B4185" s="2">
        <v>41852</v>
      </c>
      <c r="C4185" s="2" t="str">
        <f>VLOOKUP(Sales_Data17[[#This Row],[Customer Name Index]],Customer_Data[#All],2,0)</f>
        <v>Procter Corp</v>
      </c>
      <c r="D4185">
        <v>5</v>
      </c>
      <c r="E4185" t="s">
        <v>2</v>
      </c>
      <c r="F4185" t="s">
        <v>8168</v>
      </c>
      <c r="G4185" t="s">
        <v>8027</v>
      </c>
      <c r="H4185" t="str">
        <f>VLOOKUP(Sales_Data17[[#This Row],[Delivery Region Index]],Regions_Table[#All],2,0)</f>
        <v>New South Wales</v>
      </c>
      <c r="I4185" t="str">
        <f>VLOOKUP(Sales_Data17[[#This Row],[Delivery Region Index]],Regions_Table[#All],3,0)</f>
        <v>Griffith</v>
      </c>
      <c r="J4185">
        <v>12</v>
      </c>
      <c r="K4185">
        <v>2</v>
      </c>
      <c r="L4185" t="str">
        <f>VLOOKUP(Sales_Data17[[#This Row],[Product Description Index]],Products_Data[#All],2,0)</f>
        <v>Pants</v>
      </c>
      <c r="M4185">
        <v>5</v>
      </c>
      <c r="N4185" s="9">
        <v>26.8</v>
      </c>
      <c r="O4185" s="9">
        <f>Sales_Data17[[#This Row],[Order Quantity]]*Sales_Data17[[#This Row],[Unit Price]]</f>
        <v>134</v>
      </c>
      <c r="P4185" s="9">
        <v>19.296000000000003</v>
      </c>
      <c r="Q4185" s="9">
        <f>Sales_Data17[[#This Row],[Line Total]]-(Sales_Data17[[#This Row],[Total Unit Cost]]*Sales_Data17[[#This Row],[Order Quantity]])</f>
        <v>37.519999999999982</v>
      </c>
      <c r="R4185" s="1" t="str">
        <f>TEXT(Sales_Data17[[#This Row],[OrderDate]],"MMM")</f>
        <v>Aug</v>
      </c>
      <c r="S4185" s="1" t="str">
        <f t="shared" si="65"/>
        <v>2014</v>
      </c>
    </row>
    <row r="4186" spans="1:19">
      <c r="A4186" t="s">
        <v>4209</v>
      </c>
      <c r="B4186" s="2">
        <v>41852</v>
      </c>
      <c r="C4186" s="2" t="str">
        <f>VLOOKUP(Sales_Data17[[#This Row],[Customer Name Index]],Customer_Data[#All],2,0)</f>
        <v>Ole Group</v>
      </c>
      <c r="D4186">
        <v>13</v>
      </c>
      <c r="E4186" t="s">
        <v>4</v>
      </c>
      <c r="F4186" t="s">
        <v>8168</v>
      </c>
      <c r="G4186" t="s">
        <v>8026</v>
      </c>
      <c r="H4186" t="str">
        <f>VLOOKUP(Sales_Data17[[#This Row],[Delivery Region Index]],Regions_Table[#All],2,0)</f>
        <v>Queensland</v>
      </c>
      <c r="I4186" t="str">
        <f>VLOOKUP(Sales_Data17[[#This Row],[Delivery Region Index]],Regions_Table[#All],3,0)</f>
        <v>Logan City</v>
      </c>
      <c r="J4186">
        <v>35</v>
      </c>
      <c r="K4186">
        <v>5</v>
      </c>
      <c r="L4186" t="str">
        <f>VLOOKUP(Sales_Data17[[#This Row],[Product Description Index]],Products_Data[#All],2,0)</f>
        <v>Hats</v>
      </c>
      <c r="M4186">
        <v>2</v>
      </c>
      <c r="N4186" s="9">
        <v>124.32222222222224</v>
      </c>
      <c r="O4186" s="9">
        <f>Sales_Data17[[#This Row],[Order Quantity]]*Sales_Data17[[#This Row],[Unit Price]]</f>
        <v>248.64444444444447</v>
      </c>
      <c r="P4186" s="9">
        <v>57.18822222222223</v>
      </c>
      <c r="Q4186" s="9">
        <f>Sales_Data17[[#This Row],[Line Total]]-(Sales_Data17[[#This Row],[Total Unit Cost]]*Sales_Data17[[#This Row],[Order Quantity]])</f>
        <v>134.26800000000003</v>
      </c>
      <c r="R4186" s="1" t="str">
        <f>TEXT(Sales_Data17[[#This Row],[OrderDate]],"MMM")</f>
        <v>Aug</v>
      </c>
      <c r="S4186" s="1" t="str">
        <f t="shared" si="65"/>
        <v>2014</v>
      </c>
    </row>
    <row r="4187" spans="1:19">
      <c r="A4187" t="s">
        <v>4210</v>
      </c>
      <c r="B4187" s="2">
        <v>41853</v>
      </c>
      <c r="C4187" s="2" t="str">
        <f>VLOOKUP(Sales_Data17[[#This Row],[Customer Name Index]],Customer_Data[#All],2,0)</f>
        <v>Pacific Ltd</v>
      </c>
      <c r="D4187">
        <v>20</v>
      </c>
      <c r="E4187" t="s">
        <v>4</v>
      </c>
      <c r="F4187" t="s">
        <v>8168</v>
      </c>
      <c r="G4187" t="s">
        <v>8028</v>
      </c>
      <c r="H4187" t="str">
        <f>VLOOKUP(Sales_Data17[[#This Row],[Delivery Region Index]],Regions_Table[#All],2,0)</f>
        <v>Victoria</v>
      </c>
      <c r="I4187" t="str">
        <f>VLOOKUP(Sales_Data17[[#This Row],[Delivery Region Index]],Regions_Table[#All],3,0)</f>
        <v>Wodonga</v>
      </c>
      <c r="J4187">
        <v>58</v>
      </c>
      <c r="K4187">
        <v>8</v>
      </c>
      <c r="L4187" t="str">
        <f>VLOOKUP(Sales_Data17[[#This Row],[Product Description Index]],Products_Data[#All],2,0)</f>
        <v>Shoes</v>
      </c>
      <c r="M4187">
        <v>2</v>
      </c>
      <c r="N4187" s="9">
        <v>78.166666666666671</v>
      </c>
      <c r="O4187" s="9">
        <f>Sales_Data17[[#This Row],[Order Quantity]]*Sales_Data17[[#This Row],[Unit Price]]</f>
        <v>156.33333333333334</v>
      </c>
      <c r="P4187" s="9">
        <v>37.520000000000003</v>
      </c>
      <c r="Q4187" s="9">
        <f>Sales_Data17[[#This Row],[Line Total]]-(Sales_Data17[[#This Row],[Total Unit Cost]]*Sales_Data17[[#This Row],[Order Quantity]])</f>
        <v>81.293333333333337</v>
      </c>
      <c r="R4187" s="1" t="str">
        <f>TEXT(Sales_Data17[[#This Row],[OrderDate]],"MMM")</f>
        <v>Aug</v>
      </c>
      <c r="S4187" s="1" t="str">
        <f t="shared" si="65"/>
        <v>2014</v>
      </c>
    </row>
    <row r="4188" spans="1:19">
      <c r="A4188" t="s">
        <v>4211</v>
      </c>
      <c r="B4188" s="2">
        <v>41854</v>
      </c>
      <c r="C4188" s="2" t="str">
        <f>VLOOKUP(Sales_Data17[[#This Row],[Customer Name Index]],Customer_Data[#All],2,0)</f>
        <v>New Ltd</v>
      </c>
      <c r="D4188">
        <v>7</v>
      </c>
      <c r="E4188" t="s">
        <v>3</v>
      </c>
      <c r="F4188" t="s">
        <v>8168</v>
      </c>
      <c r="G4188" t="s">
        <v>8027</v>
      </c>
      <c r="H4188" t="str">
        <f>VLOOKUP(Sales_Data17[[#This Row],[Delivery Region Index]],Regions_Table[#All],2,0)</f>
        <v>New South Wales</v>
      </c>
      <c r="I4188" t="str">
        <f>VLOOKUP(Sales_Data17[[#This Row],[Delivery Region Index]],Regions_Table[#All],3,0)</f>
        <v>Port Macquarie</v>
      </c>
      <c r="J4188">
        <v>19</v>
      </c>
      <c r="K4188">
        <v>3</v>
      </c>
      <c r="L4188" t="str">
        <f>VLOOKUP(Sales_Data17[[#This Row],[Product Description Index]],Products_Data[#All],2,0)</f>
        <v>Sunglasses</v>
      </c>
      <c r="M4188">
        <v>8</v>
      </c>
      <c r="N4188" s="9">
        <v>681.16666666666663</v>
      </c>
      <c r="O4188" s="9">
        <f>Sales_Data17[[#This Row],[Order Quantity]]*Sales_Data17[[#This Row],[Unit Price]]</f>
        <v>5449.333333333333</v>
      </c>
      <c r="P4188" s="9">
        <v>388.26499999999999</v>
      </c>
      <c r="Q4188" s="9">
        <f>Sales_Data17[[#This Row],[Line Total]]-(Sales_Data17[[#This Row],[Total Unit Cost]]*Sales_Data17[[#This Row],[Order Quantity]])</f>
        <v>2343.2133333333331</v>
      </c>
      <c r="R4188" s="1" t="str">
        <f>TEXT(Sales_Data17[[#This Row],[OrderDate]],"MMM")</f>
        <v>Aug</v>
      </c>
      <c r="S4188" s="1" t="str">
        <f t="shared" si="65"/>
        <v>2014</v>
      </c>
    </row>
    <row r="4189" spans="1:19">
      <c r="A4189" t="s">
        <v>4212</v>
      </c>
      <c r="B4189" s="2">
        <v>41854</v>
      </c>
      <c r="C4189" s="2" t="str">
        <f>VLOOKUP(Sales_Data17[[#This Row],[Customer Name Index]],Customer_Data[#All],2,0)</f>
        <v>PEDIFIX, Corp</v>
      </c>
      <c r="D4189">
        <v>6</v>
      </c>
      <c r="E4189" t="s">
        <v>3</v>
      </c>
      <c r="F4189" t="s">
        <v>8168</v>
      </c>
      <c r="G4189" t="s">
        <v>8027</v>
      </c>
      <c r="H4189" t="str">
        <f>VLOOKUP(Sales_Data17[[#This Row],[Delivery Region Index]],Regions_Table[#All],2,0)</f>
        <v>New South Wales</v>
      </c>
      <c r="I4189" t="str">
        <f>VLOOKUP(Sales_Data17[[#This Row],[Delivery Region Index]],Regions_Table[#All],3,0)</f>
        <v>Nowra</v>
      </c>
      <c r="J4189">
        <v>17</v>
      </c>
      <c r="K4189">
        <v>3</v>
      </c>
      <c r="L4189" t="str">
        <f>VLOOKUP(Sales_Data17[[#This Row],[Product Description Index]],Products_Data[#All],2,0)</f>
        <v>Sunglasses</v>
      </c>
      <c r="M4189">
        <v>8</v>
      </c>
      <c r="N4189" s="9">
        <v>24.566666666666666</v>
      </c>
      <c r="O4189" s="9">
        <f>Sales_Data17[[#This Row],[Order Quantity]]*Sales_Data17[[#This Row],[Unit Price]]</f>
        <v>196.53333333333333</v>
      </c>
      <c r="P4189" s="9">
        <v>16.951000000000001</v>
      </c>
      <c r="Q4189" s="9">
        <f>Sales_Data17[[#This Row],[Line Total]]-(Sales_Data17[[#This Row],[Total Unit Cost]]*Sales_Data17[[#This Row],[Order Quantity]])</f>
        <v>60.925333333333327</v>
      </c>
      <c r="R4189" s="1" t="str">
        <f>TEXT(Sales_Data17[[#This Row],[OrderDate]],"MMM")</f>
        <v>Aug</v>
      </c>
      <c r="S4189" s="1" t="str">
        <f t="shared" si="65"/>
        <v>2014</v>
      </c>
    </row>
    <row r="4190" spans="1:19">
      <c r="A4190" t="s">
        <v>4213</v>
      </c>
      <c r="B4190" s="2">
        <v>41855</v>
      </c>
      <c r="C4190" s="2" t="str">
        <f>VLOOKUP(Sales_Data17[[#This Row],[Customer Name Index]],Customer_Data[#All],2,0)</f>
        <v>Elorac, Corp</v>
      </c>
      <c r="D4190">
        <v>3</v>
      </c>
      <c r="E4190" t="s">
        <v>4</v>
      </c>
      <c r="F4190" t="s">
        <v>8168</v>
      </c>
      <c r="G4190" t="s">
        <v>8027</v>
      </c>
      <c r="H4190" t="str">
        <f>VLOOKUP(Sales_Data17[[#This Row],[Delivery Region Index]],Regions_Table[#All],2,0)</f>
        <v>New South Wales</v>
      </c>
      <c r="I4190" t="str">
        <f>VLOOKUP(Sales_Data17[[#This Row],[Delivery Region Index]],Regions_Table[#All],3,0)</f>
        <v>Dubbo</v>
      </c>
      <c r="J4190">
        <v>8</v>
      </c>
      <c r="K4190">
        <v>1</v>
      </c>
      <c r="L4190" t="str">
        <f>VLOOKUP(Sales_Data17[[#This Row],[Product Description Index]],Products_Data[#All],2,0)</f>
        <v>Shirts</v>
      </c>
      <c r="M4190">
        <v>3</v>
      </c>
      <c r="N4190" s="9">
        <v>291.82222222222225</v>
      </c>
      <c r="O4190" s="9">
        <f>Sales_Data17[[#This Row],[Order Quantity]]*Sales_Data17[[#This Row],[Unit Price]]</f>
        <v>875.4666666666667</v>
      </c>
      <c r="P4190" s="9">
        <v>154.66577777777781</v>
      </c>
      <c r="Q4190" s="9">
        <f>Sales_Data17[[#This Row],[Line Total]]-(Sales_Data17[[#This Row],[Total Unit Cost]]*Sales_Data17[[#This Row],[Order Quantity]])</f>
        <v>411.46933333333328</v>
      </c>
      <c r="R4190" s="1" t="str">
        <f>TEXT(Sales_Data17[[#This Row],[OrderDate]],"MMM")</f>
        <v>Aug</v>
      </c>
      <c r="S4190" s="1" t="str">
        <f t="shared" si="65"/>
        <v>2014</v>
      </c>
    </row>
    <row r="4191" spans="1:19">
      <c r="A4191" t="s">
        <v>4214</v>
      </c>
      <c r="B4191" s="2">
        <v>41855</v>
      </c>
      <c r="C4191" s="2" t="str">
        <f>VLOOKUP(Sales_Data17[[#This Row],[Customer Name Index]],Customer_Data[#All],2,0)</f>
        <v>New Ltd</v>
      </c>
      <c r="D4191">
        <v>7</v>
      </c>
      <c r="E4191" t="s">
        <v>3</v>
      </c>
      <c r="F4191" t="s">
        <v>8168</v>
      </c>
      <c r="G4191" t="s">
        <v>8027</v>
      </c>
      <c r="H4191" t="str">
        <f>VLOOKUP(Sales_Data17[[#This Row],[Delivery Region Index]],Regions_Table[#All],2,0)</f>
        <v>New South Wales</v>
      </c>
      <c r="I4191" t="str">
        <f>VLOOKUP(Sales_Data17[[#This Row],[Delivery Region Index]],Regions_Table[#All],3,0)</f>
        <v>Queanbeyan</v>
      </c>
      <c r="J4191">
        <v>20</v>
      </c>
      <c r="K4191">
        <v>3</v>
      </c>
      <c r="L4191" t="str">
        <f>VLOOKUP(Sales_Data17[[#This Row],[Product Description Index]],Products_Data[#All],2,0)</f>
        <v>Sunglasses</v>
      </c>
      <c r="M4191">
        <v>2</v>
      </c>
      <c r="N4191" s="9">
        <v>192.8111111111111</v>
      </c>
      <c r="O4191" s="9">
        <f>Sales_Data17[[#This Row],[Order Quantity]]*Sales_Data17[[#This Row],[Unit Price]]</f>
        <v>385.62222222222221</v>
      </c>
      <c r="P4191" s="9">
        <v>94.47744444444443</v>
      </c>
      <c r="Q4191" s="9">
        <f>Sales_Data17[[#This Row],[Line Total]]-(Sales_Data17[[#This Row],[Total Unit Cost]]*Sales_Data17[[#This Row],[Order Quantity]])</f>
        <v>196.66733333333335</v>
      </c>
      <c r="R4191" s="1" t="str">
        <f>TEXT(Sales_Data17[[#This Row],[OrderDate]],"MMM")</f>
        <v>Aug</v>
      </c>
      <c r="S4191" s="1" t="str">
        <f t="shared" si="65"/>
        <v>2014</v>
      </c>
    </row>
    <row r="4192" spans="1:19">
      <c r="A4192" t="s">
        <v>4215</v>
      </c>
      <c r="B4192" s="2">
        <v>41855</v>
      </c>
      <c r="C4192" s="2" t="str">
        <f>VLOOKUP(Sales_Data17[[#This Row],[Customer Name Index]],Customer_Data[#All],2,0)</f>
        <v>Rochester Ltd</v>
      </c>
      <c r="D4192">
        <v>15</v>
      </c>
      <c r="E4192" t="s">
        <v>4</v>
      </c>
      <c r="F4192" t="s">
        <v>8168</v>
      </c>
      <c r="G4192" t="s">
        <v>8025</v>
      </c>
      <c r="H4192" t="str">
        <f>VLOOKUP(Sales_Data17[[#This Row],[Delivery Region Index]],Regions_Table[#All],2,0)</f>
        <v>Queensland</v>
      </c>
      <c r="I4192" t="str">
        <f>VLOOKUP(Sales_Data17[[#This Row],[Delivery Region Index]],Regions_Table[#All],3,0)</f>
        <v>Rockhampton</v>
      </c>
      <c r="J4192">
        <v>41</v>
      </c>
      <c r="K4192">
        <v>6</v>
      </c>
      <c r="L4192" t="str">
        <f>VLOOKUP(Sales_Data17[[#This Row],[Product Description Index]],Products_Data[#All],2,0)</f>
        <v>Socks</v>
      </c>
      <c r="M4192">
        <v>2</v>
      </c>
      <c r="N4192" s="9">
        <v>110.17777777777778</v>
      </c>
      <c r="O4192" s="9">
        <f>Sales_Data17[[#This Row],[Order Quantity]]*Sales_Data17[[#This Row],[Unit Price]]</f>
        <v>220.35555555555555</v>
      </c>
      <c r="P4192" s="9">
        <v>58.394222222222226</v>
      </c>
      <c r="Q4192" s="9">
        <f>Sales_Data17[[#This Row],[Line Total]]-(Sales_Data17[[#This Row],[Total Unit Cost]]*Sales_Data17[[#This Row],[Order Quantity]])</f>
        <v>103.5671111111111</v>
      </c>
      <c r="R4192" s="1" t="str">
        <f>TEXT(Sales_Data17[[#This Row],[OrderDate]],"MMM")</f>
        <v>Aug</v>
      </c>
      <c r="S4192" s="1" t="str">
        <f t="shared" si="65"/>
        <v>2014</v>
      </c>
    </row>
    <row r="4193" spans="1:19">
      <c r="A4193" t="s">
        <v>4216</v>
      </c>
      <c r="B4193" s="2">
        <v>41855</v>
      </c>
      <c r="C4193" s="2" t="str">
        <f>VLOOKUP(Sales_Data17[[#This Row],[Customer Name Index]],Customer_Data[#All],2,0)</f>
        <v>Pacific Ltd</v>
      </c>
      <c r="D4193">
        <v>20</v>
      </c>
      <c r="E4193" t="s">
        <v>4</v>
      </c>
      <c r="F4193" t="s">
        <v>8168</v>
      </c>
      <c r="G4193" t="s">
        <v>8028</v>
      </c>
      <c r="H4193" t="str">
        <f>VLOOKUP(Sales_Data17[[#This Row],[Delivery Region Index]],Regions_Table[#All],2,0)</f>
        <v>Victoria</v>
      </c>
      <c r="I4193" t="str">
        <f>VLOOKUP(Sales_Data17[[#This Row],[Delivery Region Index]],Regions_Table[#All],3,0)</f>
        <v>Wodonga</v>
      </c>
      <c r="J4193">
        <v>58</v>
      </c>
      <c r="K4193">
        <v>8</v>
      </c>
      <c r="L4193" t="str">
        <f>VLOOKUP(Sales_Data17[[#This Row],[Product Description Index]],Products_Data[#All],2,0)</f>
        <v>Shoes</v>
      </c>
      <c r="M4193">
        <v>5</v>
      </c>
      <c r="N4193" s="9">
        <v>438.47777777777782</v>
      </c>
      <c r="O4193" s="9">
        <f>Sales_Data17[[#This Row],[Order Quantity]]*Sales_Data17[[#This Row],[Unit Price]]</f>
        <v>2192.3888888888891</v>
      </c>
      <c r="P4193" s="9">
        <v>219.23888888888891</v>
      </c>
      <c r="Q4193" s="9">
        <f>Sales_Data17[[#This Row],[Line Total]]-(Sales_Data17[[#This Row],[Total Unit Cost]]*Sales_Data17[[#This Row],[Order Quantity]])</f>
        <v>1096.1944444444446</v>
      </c>
      <c r="R4193" s="1" t="str">
        <f>TEXT(Sales_Data17[[#This Row],[OrderDate]],"MMM")</f>
        <v>Aug</v>
      </c>
      <c r="S4193" s="1" t="str">
        <f t="shared" si="65"/>
        <v>2014</v>
      </c>
    </row>
    <row r="4194" spans="1:19">
      <c r="A4194" t="s">
        <v>4217</v>
      </c>
      <c r="B4194" s="2">
        <v>41855</v>
      </c>
      <c r="C4194" s="2" t="str">
        <f>VLOOKUP(Sales_Data17[[#This Row],[Customer Name Index]],Customer_Data[#All],2,0)</f>
        <v xml:space="preserve">Linde </v>
      </c>
      <c r="D4194">
        <v>14</v>
      </c>
      <c r="E4194" t="s">
        <v>4</v>
      </c>
      <c r="F4194" t="s">
        <v>8168</v>
      </c>
      <c r="G4194" t="s">
        <v>8026</v>
      </c>
      <c r="H4194" t="str">
        <f>VLOOKUP(Sales_Data17[[#This Row],[Delivery Region Index]],Regions_Table[#All],2,0)</f>
        <v>Queensland</v>
      </c>
      <c r="I4194" t="str">
        <f>VLOOKUP(Sales_Data17[[#This Row],[Delivery Region Index]],Regions_Table[#All],3,0)</f>
        <v>Redcliffe</v>
      </c>
      <c r="J4194">
        <v>40</v>
      </c>
      <c r="K4194">
        <v>6</v>
      </c>
      <c r="L4194" t="str">
        <f>VLOOKUP(Sales_Data17[[#This Row],[Product Description Index]],Products_Data[#All],2,0)</f>
        <v>Socks</v>
      </c>
      <c r="M4194">
        <v>7</v>
      </c>
      <c r="N4194" s="9">
        <v>611.18888888888887</v>
      </c>
      <c r="O4194" s="9">
        <f>Sales_Data17[[#This Row],[Order Quantity]]*Sales_Data17[[#This Row],[Unit Price]]</f>
        <v>4278.3222222222221</v>
      </c>
      <c r="P4194" s="9">
        <v>440.05599999999998</v>
      </c>
      <c r="Q4194" s="9">
        <f>Sales_Data17[[#This Row],[Line Total]]-(Sales_Data17[[#This Row],[Total Unit Cost]]*Sales_Data17[[#This Row],[Order Quantity]])</f>
        <v>1197.9302222222223</v>
      </c>
      <c r="R4194" s="1" t="str">
        <f>TEXT(Sales_Data17[[#This Row],[OrderDate]],"MMM")</f>
        <v>Aug</v>
      </c>
      <c r="S4194" s="1" t="str">
        <f t="shared" si="65"/>
        <v>2014</v>
      </c>
    </row>
    <row r="4195" spans="1:19">
      <c r="A4195" t="s">
        <v>4218</v>
      </c>
      <c r="B4195" s="2">
        <v>41855</v>
      </c>
      <c r="C4195" s="2" t="str">
        <f>VLOOKUP(Sales_Data17[[#This Row],[Customer Name Index]],Customer_Data[#All],2,0)</f>
        <v xml:space="preserve">Qualitest </v>
      </c>
      <c r="D4195">
        <v>19</v>
      </c>
      <c r="E4195" t="s">
        <v>2</v>
      </c>
      <c r="F4195" t="s">
        <v>8168</v>
      </c>
      <c r="G4195" t="s">
        <v>8028</v>
      </c>
      <c r="H4195" t="str">
        <f>VLOOKUP(Sales_Data17[[#This Row],[Delivery Region Index]],Regions_Table[#All],2,0)</f>
        <v>Victoria</v>
      </c>
      <c r="I4195" t="str">
        <f>VLOOKUP(Sales_Data17[[#This Row],[Delivery Region Index]],Regions_Table[#All],3,0)</f>
        <v>Swan Hill</v>
      </c>
      <c r="J4195">
        <v>55</v>
      </c>
      <c r="K4195">
        <v>8</v>
      </c>
      <c r="L4195" t="str">
        <f>VLOOKUP(Sales_Data17[[#This Row],[Product Description Index]],Products_Data[#All],2,0)</f>
        <v>Shoes</v>
      </c>
      <c r="M4195">
        <v>5</v>
      </c>
      <c r="N4195" s="9">
        <v>430.28888888888889</v>
      </c>
      <c r="O4195" s="9">
        <f>Sales_Data17[[#This Row],[Order Quantity]]*Sales_Data17[[#This Row],[Unit Price]]</f>
        <v>2151.4444444444443</v>
      </c>
      <c r="P4195" s="9">
        <v>292.59644444444444</v>
      </c>
      <c r="Q4195" s="9">
        <f>Sales_Data17[[#This Row],[Line Total]]-(Sales_Data17[[#This Row],[Total Unit Cost]]*Sales_Data17[[#This Row],[Order Quantity]])</f>
        <v>688.46222222222218</v>
      </c>
      <c r="R4195" s="1" t="str">
        <f>TEXT(Sales_Data17[[#This Row],[OrderDate]],"MMM")</f>
        <v>Aug</v>
      </c>
      <c r="S4195" s="1" t="str">
        <f t="shared" si="65"/>
        <v>2014</v>
      </c>
    </row>
    <row r="4196" spans="1:19">
      <c r="A4196" t="s">
        <v>4219</v>
      </c>
      <c r="B4196" s="2">
        <v>41856</v>
      </c>
      <c r="C4196" s="2" t="str">
        <f>VLOOKUP(Sales_Data17[[#This Row],[Customer Name Index]],Customer_Data[#All],2,0)</f>
        <v xml:space="preserve">Ei </v>
      </c>
      <c r="D4196">
        <v>9</v>
      </c>
      <c r="E4196" t="s">
        <v>2</v>
      </c>
      <c r="F4196" t="s">
        <v>8168</v>
      </c>
      <c r="G4196" t="s">
        <v>8027</v>
      </c>
      <c r="H4196" t="str">
        <f>VLOOKUP(Sales_Data17[[#This Row],[Delivery Region Index]],Regions_Table[#All],2,0)</f>
        <v>Queensland</v>
      </c>
      <c r="I4196" t="str">
        <f>VLOOKUP(Sales_Data17[[#This Row],[Delivery Region Index]],Regions_Table[#All],3,0)</f>
        <v>Brisbane</v>
      </c>
      <c r="J4196">
        <v>26</v>
      </c>
      <c r="K4196">
        <v>4</v>
      </c>
      <c r="L4196" t="str">
        <f>VLOOKUP(Sales_Data17[[#This Row],[Product Description Index]],Products_Data[#All],2,0)</f>
        <v>Jeans</v>
      </c>
      <c r="M4196">
        <v>7</v>
      </c>
      <c r="N4196" s="9">
        <v>26.055555555555557</v>
      </c>
      <c r="O4196" s="9">
        <f>Sales_Data17[[#This Row],[Order Quantity]]*Sales_Data17[[#This Row],[Unit Price]]</f>
        <v>182.38888888888891</v>
      </c>
      <c r="P4196" s="9">
        <v>13.809444444444445</v>
      </c>
      <c r="Q4196" s="9">
        <f>Sales_Data17[[#This Row],[Line Total]]-(Sales_Data17[[#This Row],[Total Unit Cost]]*Sales_Data17[[#This Row],[Order Quantity]])</f>
        <v>85.722777777777793</v>
      </c>
      <c r="R4196" s="1" t="str">
        <f>TEXT(Sales_Data17[[#This Row],[OrderDate]],"MMM")</f>
        <v>Aug</v>
      </c>
      <c r="S4196" s="1" t="str">
        <f t="shared" si="65"/>
        <v>2014</v>
      </c>
    </row>
    <row r="4197" spans="1:19">
      <c r="A4197" t="s">
        <v>4220</v>
      </c>
      <c r="B4197" s="2">
        <v>41856</v>
      </c>
      <c r="C4197" s="2" t="str">
        <f>VLOOKUP(Sales_Data17[[#This Row],[Customer Name Index]],Customer_Data[#All],2,0)</f>
        <v>Apollo Ltd</v>
      </c>
      <c r="D4197">
        <v>11</v>
      </c>
      <c r="E4197" t="s">
        <v>4</v>
      </c>
      <c r="F4197" t="s">
        <v>8168</v>
      </c>
      <c r="G4197" t="s">
        <v>8026</v>
      </c>
      <c r="H4197" t="str">
        <f>VLOOKUP(Sales_Data17[[#This Row],[Delivery Region Index]],Regions_Table[#All],2,0)</f>
        <v>Queensland</v>
      </c>
      <c r="I4197" t="str">
        <f>VLOOKUP(Sales_Data17[[#This Row],[Delivery Region Index]],Regions_Table[#All],3,0)</f>
        <v>Gladstone</v>
      </c>
      <c r="J4197">
        <v>30</v>
      </c>
      <c r="K4197">
        <v>5</v>
      </c>
      <c r="L4197" t="str">
        <f>VLOOKUP(Sales_Data17[[#This Row],[Product Description Index]],Products_Data[#All],2,0)</f>
        <v>Hats</v>
      </c>
      <c r="M4197">
        <v>2</v>
      </c>
      <c r="N4197" s="9">
        <v>217.37777777777779</v>
      </c>
      <c r="O4197" s="9">
        <f>Sales_Data17[[#This Row],[Order Quantity]]*Sales_Data17[[#This Row],[Unit Price]]</f>
        <v>434.75555555555559</v>
      </c>
      <c r="P4197" s="9">
        <v>156.512</v>
      </c>
      <c r="Q4197" s="9">
        <f>Sales_Data17[[#This Row],[Line Total]]-(Sales_Data17[[#This Row],[Total Unit Cost]]*Sales_Data17[[#This Row],[Order Quantity]])</f>
        <v>121.73155555555559</v>
      </c>
      <c r="R4197" s="1" t="str">
        <f>TEXT(Sales_Data17[[#This Row],[OrderDate]],"MMM")</f>
        <v>Aug</v>
      </c>
      <c r="S4197" s="1" t="str">
        <f t="shared" si="65"/>
        <v>2014</v>
      </c>
    </row>
    <row r="4198" spans="1:19">
      <c r="A4198" t="s">
        <v>4221</v>
      </c>
      <c r="B4198" s="2">
        <v>41856</v>
      </c>
      <c r="C4198" s="2" t="str">
        <f>VLOOKUP(Sales_Data17[[#This Row],[Customer Name Index]],Customer_Data[#All],2,0)</f>
        <v>PEDIFIX, Corp</v>
      </c>
      <c r="D4198">
        <v>6</v>
      </c>
      <c r="E4198" t="s">
        <v>4</v>
      </c>
      <c r="F4198" t="s">
        <v>8168</v>
      </c>
      <c r="G4198" t="s">
        <v>8027</v>
      </c>
      <c r="H4198" t="str">
        <f>VLOOKUP(Sales_Data17[[#This Row],[Delivery Region Index]],Regions_Table[#All],2,0)</f>
        <v>New South Wales</v>
      </c>
      <c r="I4198" t="str">
        <f>VLOOKUP(Sales_Data17[[#This Row],[Delivery Region Index]],Regions_Table[#All],3,0)</f>
        <v>Newcastle</v>
      </c>
      <c r="J4198">
        <v>16</v>
      </c>
      <c r="K4198">
        <v>3</v>
      </c>
      <c r="L4198" t="str">
        <f>VLOOKUP(Sales_Data17[[#This Row],[Product Description Index]],Products_Data[#All],2,0)</f>
        <v>Sunglasses</v>
      </c>
      <c r="M4198">
        <v>2</v>
      </c>
      <c r="N4198" s="9">
        <v>27.544444444444444</v>
      </c>
      <c r="O4198" s="9">
        <f>Sales_Data17[[#This Row],[Order Quantity]]*Sales_Data17[[#This Row],[Unit Price]]</f>
        <v>55.088888888888889</v>
      </c>
      <c r="P4198" s="9">
        <v>11.293222222222221</v>
      </c>
      <c r="Q4198" s="9">
        <f>Sales_Data17[[#This Row],[Line Total]]-(Sales_Data17[[#This Row],[Total Unit Cost]]*Sales_Data17[[#This Row],[Order Quantity]])</f>
        <v>32.50244444444445</v>
      </c>
      <c r="R4198" s="1" t="str">
        <f>TEXT(Sales_Data17[[#This Row],[OrderDate]],"MMM")</f>
        <v>Aug</v>
      </c>
      <c r="S4198" s="1" t="str">
        <f t="shared" si="65"/>
        <v>2014</v>
      </c>
    </row>
    <row r="4199" spans="1:19">
      <c r="A4199" t="s">
        <v>4222</v>
      </c>
      <c r="B4199" s="2">
        <v>41856</v>
      </c>
      <c r="C4199" s="2" t="str">
        <f>VLOOKUP(Sales_Data17[[#This Row],[Customer Name Index]],Customer_Data[#All],2,0)</f>
        <v>Avon Corp</v>
      </c>
      <c r="D4199">
        <v>1</v>
      </c>
      <c r="E4199" t="s">
        <v>2</v>
      </c>
      <c r="F4199" t="s">
        <v>8168</v>
      </c>
      <c r="G4199" t="s">
        <v>8027</v>
      </c>
      <c r="H4199" t="str">
        <f>VLOOKUP(Sales_Data17[[#This Row],[Delivery Region Index]],Regions_Table[#All],2,0)</f>
        <v>New South Wales</v>
      </c>
      <c r="I4199" t="str">
        <f>VLOOKUP(Sales_Data17[[#This Row],[Delivery Region Index]],Regions_Table[#All],3,0)</f>
        <v>Albury</v>
      </c>
      <c r="J4199">
        <v>2</v>
      </c>
      <c r="K4199">
        <v>1</v>
      </c>
      <c r="L4199" t="str">
        <f>VLOOKUP(Sales_Data17[[#This Row],[Product Description Index]],Products_Data[#All],2,0)</f>
        <v>Shirts</v>
      </c>
      <c r="M4199">
        <v>3</v>
      </c>
      <c r="N4199" s="9">
        <v>714.66666666666663</v>
      </c>
      <c r="O4199" s="9">
        <f>Sales_Data17[[#This Row],[Order Quantity]]*Sales_Data17[[#This Row],[Unit Price]]</f>
        <v>2144</v>
      </c>
      <c r="P4199" s="9">
        <v>485.97333333333336</v>
      </c>
      <c r="Q4199" s="9">
        <f>Sales_Data17[[#This Row],[Line Total]]-(Sales_Data17[[#This Row],[Total Unit Cost]]*Sales_Data17[[#This Row],[Order Quantity]])</f>
        <v>686.07999999999993</v>
      </c>
      <c r="R4199" s="1" t="str">
        <f>TEXT(Sales_Data17[[#This Row],[OrderDate]],"MMM")</f>
        <v>Aug</v>
      </c>
      <c r="S4199" s="1" t="str">
        <f t="shared" si="65"/>
        <v>2014</v>
      </c>
    </row>
    <row r="4200" spans="1:19">
      <c r="A4200" t="s">
        <v>4223</v>
      </c>
      <c r="B4200" s="2">
        <v>41856</v>
      </c>
      <c r="C4200" s="2" t="str">
        <f>VLOOKUP(Sales_Data17[[#This Row],[Customer Name Index]],Customer_Data[#All],2,0)</f>
        <v>3LAB, Ltd</v>
      </c>
      <c r="D4200">
        <v>16</v>
      </c>
      <c r="E4200" t="s">
        <v>4</v>
      </c>
      <c r="F4200" t="s">
        <v>8168</v>
      </c>
      <c r="G4200" t="s">
        <v>8025</v>
      </c>
      <c r="H4200" t="str">
        <f>VLOOKUP(Sales_Data17[[#This Row],[Delivery Region Index]],Regions_Table[#All],2,0)</f>
        <v>South Australia</v>
      </c>
      <c r="I4200" t="str">
        <f>VLOOKUP(Sales_Data17[[#This Row],[Delivery Region Index]],Regions_Table[#All],3,0)</f>
        <v>Adelaide</v>
      </c>
      <c r="J4200">
        <v>46</v>
      </c>
      <c r="K4200">
        <v>7</v>
      </c>
      <c r="L4200" t="str">
        <f>VLOOKUP(Sales_Data17[[#This Row],[Product Description Index]],Products_Data[#All],2,0)</f>
        <v>Dress Shirts</v>
      </c>
      <c r="M4200">
        <v>2</v>
      </c>
      <c r="N4200" s="9">
        <v>119.85555555555555</v>
      </c>
      <c r="O4200" s="9">
        <f>Sales_Data17[[#This Row],[Order Quantity]]*Sales_Data17[[#This Row],[Unit Price]]</f>
        <v>239.71111111111111</v>
      </c>
      <c r="P4200" s="9">
        <v>81.501777777777789</v>
      </c>
      <c r="Q4200" s="9">
        <f>Sales_Data17[[#This Row],[Line Total]]-(Sales_Data17[[#This Row],[Total Unit Cost]]*Sales_Data17[[#This Row],[Order Quantity]])</f>
        <v>76.70755555555553</v>
      </c>
      <c r="R4200" s="1" t="str">
        <f>TEXT(Sales_Data17[[#This Row],[OrderDate]],"MMM")</f>
        <v>Aug</v>
      </c>
      <c r="S4200" s="1" t="str">
        <f t="shared" si="65"/>
        <v>2014</v>
      </c>
    </row>
    <row r="4201" spans="1:19">
      <c r="A4201" t="s">
        <v>4224</v>
      </c>
      <c r="B4201" s="2">
        <v>41857</v>
      </c>
      <c r="C4201" s="2" t="str">
        <f>VLOOKUP(Sales_Data17[[#This Row],[Customer Name Index]],Customer_Data[#All],2,0)</f>
        <v>Pure Group</v>
      </c>
      <c r="D4201">
        <v>17</v>
      </c>
      <c r="E4201" t="s">
        <v>4</v>
      </c>
      <c r="F4201" t="s">
        <v>8168</v>
      </c>
      <c r="G4201" t="s">
        <v>8025</v>
      </c>
      <c r="H4201" t="str">
        <f>VLOOKUP(Sales_Data17[[#This Row],[Delivery Region Index]],Regions_Table[#All],2,0)</f>
        <v>Victoria</v>
      </c>
      <c r="I4201" t="str">
        <f>VLOOKUP(Sales_Data17[[#This Row],[Delivery Region Index]],Regions_Table[#All],3,0)</f>
        <v>Ballarat</v>
      </c>
      <c r="J4201">
        <v>49</v>
      </c>
      <c r="K4201">
        <v>7</v>
      </c>
      <c r="L4201" t="str">
        <f>VLOOKUP(Sales_Data17[[#This Row],[Product Description Index]],Products_Data[#All],2,0)</f>
        <v>Dress Shirts</v>
      </c>
      <c r="M4201">
        <v>1</v>
      </c>
      <c r="N4201" s="9">
        <v>250.13333333333335</v>
      </c>
      <c r="O4201" s="9">
        <f>Sales_Data17[[#This Row],[Order Quantity]]*Sales_Data17[[#This Row],[Unit Price]]</f>
        <v>250.13333333333335</v>
      </c>
      <c r="P4201" s="9">
        <v>207.61066666666667</v>
      </c>
      <c r="Q4201" s="9">
        <f>Sales_Data17[[#This Row],[Line Total]]-(Sales_Data17[[#This Row],[Total Unit Cost]]*Sales_Data17[[#This Row],[Order Quantity]])</f>
        <v>42.52266666666668</v>
      </c>
      <c r="R4201" s="1" t="str">
        <f>TEXT(Sales_Data17[[#This Row],[OrderDate]],"MMM")</f>
        <v>Aug</v>
      </c>
      <c r="S4201" s="1" t="str">
        <f t="shared" si="65"/>
        <v>2014</v>
      </c>
    </row>
    <row r="4202" spans="1:19">
      <c r="A4202" t="s">
        <v>4225</v>
      </c>
      <c r="B4202" s="2">
        <v>41857</v>
      </c>
      <c r="C4202" s="2" t="str">
        <f>VLOOKUP(Sales_Data17[[#This Row],[Customer Name Index]],Customer_Data[#All],2,0)</f>
        <v xml:space="preserve">Ei </v>
      </c>
      <c r="D4202">
        <v>9</v>
      </c>
      <c r="E4202" t="s">
        <v>4</v>
      </c>
      <c r="F4202" t="s">
        <v>8168</v>
      </c>
      <c r="G4202" t="s">
        <v>8027</v>
      </c>
      <c r="H4202" t="str">
        <f>VLOOKUP(Sales_Data17[[#This Row],[Delivery Region Index]],Regions_Table[#All],2,0)</f>
        <v>Queensland</v>
      </c>
      <c r="I4202" t="str">
        <f>VLOOKUP(Sales_Data17[[#This Row],[Delivery Region Index]],Regions_Table[#All],3,0)</f>
        <v>Brisbane</v>
      </c>
      <c r="J4202">
        <v>26</v>
      </c>
      <c r="K4202">
        <v>4</v>
      </c>
      <c r="L4202" t="str">
        <f>VLOOKUP(Sales_Data17[[#This Row],[Product Description Index]],Products_Data[#All],2,0)</f>
        <v>Jeans</v>
      </c>
      <c r="M4202">
        <v>2</v>
      </c>
      <c r="N4202" s="9">
        <v>22.333333333333332</v>
      </c>
      <c r="O4202" s="9">
        <f>Sales_Data17[[#This Row],[Order Quantity]]*Sales_Data17[[#This Row],[Unit Price]]</f>
        <v>44.666666666666664</v>
      </c>
      <c r="P4202" s="9">
        <v>18.760000000000002</v>
      </c>
      <c r="Q4202" s="9">
        <f>Sales_Data17[[#This Row],[Line Total]]-(Sales_Data17[[#This Row],[Total Unit Cost]]*Sales_Data17[[#This Row],[Order Quantity]])</f>
        <v>7.1466666666666612</v>
      </c>
      <c r="R4202" s="1" t="str">
        <f>TEXT(Sales_Data17[[#This Row],[OrderDate]],"MMM")</f>
        <v>Aug</v>
      </c>
      <c r="S4202" s="1" t="str">
        <f t="shared" si="65"/>
        <v>2014</v>
      </c>
    </row>
    <row r="4203" spans="1:19">
      <c r="A4203" t="s">
        <v>4226</v>
      </c>
      <c r="B4203" s="2">
        <v>41857</v>
      </c>
      <c r="C4203" s="2" t="str">
        <f>VLOOKUP(Sales_Data17[[#This Row],[Customer Name Index]],Customer_Data[#All],2,0)</f>
        <v>New Ltd</v>
      </c>
      <c r="D4203">
        <v>7</v>
      </c>
      <c r="E4203" t="s">
        <v>4</v>
      </c>
      <c r="F4203" t="s">
        <v>8168</v>
      </c>
      <c r="G4203" t="s">
        <v>8027</v>
      </c>
      <c r="H4203" t="str">
        <f>VLOOKUP(Sales_Data17[[#This Row],[Delivery Region Index]],Regions_Table[#All],2,0)</f>
        <v>New South Wales</v>
      </c>
      <c r="I4203" t="str">
        <f>VLOOKUP(Sales_Data17[[#This Row],[Delivery Region Index]],Regions_Table[#All],3,0)</f>
        <v>Port Macquarie</v>
      </c>
      <c r="J4203">
        <v>19</v>
      </c>
      <c r="K4203">
        <v>3</v>
      </c>
      <c r="L4203" t="str">
        <f>VLOOKUP(Sales_Data17[[#This Row],[Product Description Index]],Products_Data[#All],2,0)</f>
        <v>Sunglasses</v>
      </c>
      <c r="M4203">
        <v>3</v>
      </c>
      <c r="N4203" s="9">
        <v>112.41111111111111</v>
      </c>
      <c r="O4203" s="9">
        <f>Sales_Data17[[#This Row],[Order Quantity]]*Sales_Data17[[#This Row],[Unit Price]]</f>
        <v>337.23333333333335</v>
      </c>
      <c r="P4203" s="9">
        <v>50.585000000000008</v>
      </c>
      <c r="Q4203" s="9">
        <f>Sales_Data17[[#This Row],[Line Total]]-(Sales_Data17[[#This Row],[Total Unit Cost]]*Sales_Data17[[#This Row],[Order Quantity]])</f>
        <v>185.47833333333332</v>
      </c>
      <c r="R4203" s="1" t="str">
        <f>TEXT(Sales_Data17[[#This Row],[OrderDate]],"MMM")</f>
        <v>Aug</v>
      </c>
      <c r="S4203" s="1" t="str">
        <f t="shared" si="65"/>
        <v>2014</v>
      </c>
    </row>
    <row r="4204" spans="1:19">
      <c r="A4204" t="s">
        <v>4227</v>
      </c>
      <c r="B4204" s="2">
        <v>41857</v>
      </c>
      <c r="C4204" s="2" t="str">
        <f>VLOOKUP(Sales_Data17[[#This Row],[Customer Name Index]],Customer_Data[#All],2,0)</f>
        <v>Rochester Ltd</v>
      </c>
      <c r="D4204">
        <v>15</v>
      </c>
      <c r="E4204" t="s">
        <v>4</v>
      </c>
      <c r="F4204" t="s">
        <v>8168</v>
      </c>
      <c r="G4204" t="s">
        <v>8025</v>
      </c>
      <c r="H4204" t="str">
        <f>VLOOKUP(Sales_Data17[[#This Row],[Delivery Region Index]],Regions_Table[#All],2,0)</f>
        <v>Queensland</v>
      </c>
      <c r="I4204" t="str">
        <f>VLOOKUP(Sales_Data17[[#This Row],[Delivery Region Index]],Regions_Table[#All],3,0)</f>
        <v>Thuringowa</v>
      </c>
      <c r="J4204">
        <v>43</v>
      </c>
      <c r="K4204">
        <v>6</v>
      </c>
      <c r="L4204" t="str">
        <f>VLOOKUP(Sales_Data17[[#This Row],[Product Description Index]],Products_Data[#All],2,0)</f>
        <v>Socks</v>
      </c>
      <c r="M4204">
        <v>1</v>
      </c>
      <c r="N4204" s="9">
        <v>99.01111111111112</v>
      </c>
      <c r="O4204" s="9">
        <f>Sales_Data17[[#This Row],[Order Quantity]]*Sales_Data17[[#This Row],[Unit Price]]</f>
        <v>99.01111111111112</v>
      </c>
      <c r="P4204" s="9">
        <v>56.43633333333333</v>
      </c>
      <c r="Q4204" s="9">
        <f>Sales_Data17[[#This Row],[Line Total]]-(Sales_Data17[[#This Row],[Total Unit Cost]]*Sales_Data17[[#This Row],[Order Quantity]])</f>
        <v>42.57477777777779</v>
      </c>
      <c r="R4204" s="1" t="str">
        <f>TEXT(Sales_Data17[[#This Row],[OrderDate]],"MMM")</f>
        <v>Aug</v>
      </c>
      <c r="S4204" s="1" t="str">
        <f t="shared" si="65"/>
        <v>2014</v>
      </c>
    </row>
    <row r="4205" spans="1:19">
      <c r="A4205" t="s">
        <v>4228</v>
      </c>
      <c r="B4205" s="2">
        <v>41857</v>
      </c>
      <c r="C4205" s="2" t="str">
        <f>VLOOKUP(Sales_Data17[[#This Row],[Customer Name Index]],Customer_Data[#All],2,0)</f>
        <v>Pure Group</v>
      </c>
      <c r="D4205">
        <v>17</v>
      </c>
      <c r="E4205" t="s">
        <v>3</v>
      </c>
      <c r="F4205" t="s">
        <v>8168</v>
      </c>
      <c r="G4205" t="s">
        <v>8025</v>
      </c>
      <c r="H4205" t="str">
        <f>VLOOKUP(Sales_Data17[[#This Row],[Delivery Region Index]],Regions_Table[#All],2,0)</f>
        <v>Victoria</v>
      </c>
      <c r="I4205" t="str">
        <f>VLOOKUP(Sales_Data17[[#This Row],[Delivery Region Index]],Regions_Table[#All],3,0)</f>
        <v>Benalla</v>
      </c>
      <c r="J4205">
        <v>48</v>
      </c>
      <c r="K4205">
        <v>7</v>
      </c>
      <c r="L4205" t="str">
        <f>VLOOKUP(Sales_Data17[[#This Row],[Product Description Index]],Products_Data[#All],2,0)</f>
        <v>Dress Shirts</v>
      </c>
      <c r="M4205">
        <v>3</v>
      </c>
      <c r="N4205" s="9">
        <v>112.41111111111111</v>
      </c>
      <c r="O4205" s="9">
        <f>Sales_Data17[[#This Row],[Order Quantity]]*Sales_Data17[[#This Row],[Unit Price]]</f>
        <v>337.23333333333335</v>
      </c>
      <c r="P4205" s="9">
        <v>50.585000000000008</v>
      </c>
      <c r="Q4205" s="9">
        <f>Sales_Data17[[#This Row],[Line Total]]-(Sales_Data17[[#This Row],[Total Unit Cost]]*Sales_Data17[[#This Row],[Order Quantity]])</f>
        <v>185.47833333333332</v>
      </c>
      <c r="R4205" s="1" t="str">
        <f>TEXT(Sales_Data17[[#This Row],[OrderDate]],"MMM")</f>
        <v>Aug</v>
      </c>
      <c r="S4205" s="1" t="str">
        <f t="shared" si="65"/>
        <v>2014</v>
      </c>
    </row>
    <row r="4206" spans="1:19">
      <c r="A4206" t="s">
        <v>4229</v>
      </c>
      <c r="B4206" s="2">
        <v>41857</v>
      </c>
      <c r="C4206" s="2" t="str">
        <f>VLOOKUP(Sales_Data17[[#This Row],[Customer Name Index]],Customer_Data[#All],2,0)</f>
        <v>Procter Corp</v>
      </c>
      <c r="D4206">
        <v>5</v>
      </c>
      <c r="E4206" t="s">
        <v>3</v>
      </c>
      <c r="F4206" t="s">
        <v>8168</v>
      </c>
      <c r="G4206" t="s">
        <v>8027</v>
      </c>
      <c r="H4206" t="str">
        <f>VLOOKUP(Sales_Data17[[#This Row],[Delivery Region Index]],Regions_Table[#All],2,0)</f>
        <v>New South Wales</v>
      </c>
      <c r="I4206" t="str">
        <f>VLOOKUP(Sales_Data17[[#This Row],[Delivery Region Index]],Regions_Table[#All],3,0)</f>
        <v>Lismore</v>
      </c>
      <c r="J4206">
        <v>14</v>
      </c>
      <c r="K4206">
        <v>2</v>
      </c>
      <c r="L4206" t="str">
        <f>VLOOKUP(Sales_Data17[[#This Row],[Product Description Index]],Products_Data[#All],2,0)</f>
        <v>Pants</v>
      </c>
      <c r="M4206">
        <v>1</v>
      </c>
      <c r="N4206" s="9">
        <v>24.566666666666666</v>
      </c>
      <c r="O4206" s="9">
        <f>Sales_Data17[[#This Row],[Order Quantity]]*Sales_Data17[[#This Row],[Unit Price]]</f>
        <v>24.566666666666666</v>
      </c>
      <c r="P4206" s="9">
        <v>12.529</v>
      </c>
      <c r="Q4206" s="9">
        <f>Sales_Data17[[#This Row],[Line Total]]-(Sales_Data17[[#This Row],[Total Unit Cost]]*Sales_Data17[[#This Row],[Order Quantity]])</f>
        <v>12.037666666666667</v>
      </c>
      <c r="R4206" s="1" t="str">
        <f>TEXT(Sales_Data17[[#This Row],[OrderDate]],"MMM")</f>
        <v>Aug</v>
      </c>
      <c r="S4206" s="1" t="str">
        <f t="shared" si="65"/>
        <v>2014</v>
      </c>
    </row>
    <row r="4207" spans="1:19">
      <c r="A4207" t="s">
        <v>4230</v>
      </c>
      <c r="B4207" s="2">
        <v>41858</v>
      </c>
      <c r="C4207" s="2" t="str">
        <f>VLOOKUP(Sales_Data17[[#This Row],[Customer Name Index]],Customer_Data[#All],2,0)</f>
        <v>Avon Corp</v>
      </c>
      <c r="D4207">
        <v>1</v>
      </c>
      <c r="E4207" t="s">
        <v>2</v>
      </c>
      <c r="F4207" t="s">
        <v>8168</v>
      </c>
      <c r="G4207" t="s">
        <v>8027</v>
      </c>
      <c r="H4207" t="str">
        <f>VLOOKUP(Sales_Data17[[#This Row],[Delivery Region Index]],Regions_Table[#All],2,0)</f>
        <v>New South Wales</v>
      </c>
      <c r="I4207" t="str">
        <f>VLOOKUP(Sales_Data17[[#This Row],[Delivery Region Index]],Regions_Table[#All],3,0)</f>
        <v>Armidale</v>
      </c>
      <c r="J4207">
        <v>3</v>
      </c>
      <c r="K4207">
        <v>1</v>
      </c>
      <c r="L4207" t="str">
        <f>VLOOKUP(Sales_Data17[[#This Row],[Product Description Index]],Products_Data[#All],2,0)</f>
        <v>Shirts</v>
      </c>
      <c r="M4207">
        <v>2</v>
      </c>
      <c r="N4207" s="9">
        <v>277.67777777777775</v>
      </c>
      <c r="O4207" s="9">
        <f>Sales_Data17[[#This Row],[Order Quantity]]*Sales_Data17[[#This Row],[Unit Price]]</f>
        <v>555.3555555555555</v>
      </c>
      <c r="P4207" s="9">
        <v>113.84788888888887</v>
      </c>
      <c r="Q4207" s="9">
        <f>Sales_Data17[[#This Row],[Line Total]]-(Sales_Data17[[#This Row],[Total Unit Cost]]*Sales_Data17[[#This Row],[Order Quantity]])</f>
        <v>327.65977777777778</v>
      </c>
      <c r="R4207" s="1" t="str">
        <f>TEXT(Sales_Data17[[#This Row],[OrderDate]],"MMM")</f>
        <v>Aug</v>
      </c>
      <c r="S4207" s="1" t="str">
        <f t="shared" si="65"/>
        <v>2014</v>
      </c>
    </row>
    <row r="4208" spans="1:19">
      <c r="A4208" t="s">
        <v>4231</v>
      </c>
      <c r="B4208" s="2">
        <v>41858</v>
      </c>
      <c r="C4208" s="2" t="str">
        <f>VLOOKUP(Sales_Data17[[#This Row],[Customer Name Index]],Customer_Data[#All],2,0)</f>
        <v xml:space="preserve">Medline </v>
      </c>
      <c r="D4208">
        <v>12</v>
      </c>
      <c r="E4208" t="s">
        <v>2</v>
      </c>
      <c r="F4208" t="s">
        <v>8168</v>
      </c>
      <c r="G4208" t="s">
        <v>8026</v>
      </c>
      <c r="H4208" t="str">
        <f>VLOOKUP(Sales_Data17[[#This Row],[Delivery Region Index]],Regions_Table[#All],2,0)</f>
        <v>Queensland</v>
      </c>
      <c r="I4208" t="str">
        <f>VLOOKUP(Sales_Data17[[#This Row],[Delivery Region Index]],Regions_Table[#All],3,0)</f>
        <v>Ipswich</v>
      </c>
      <c r="J4208">
        <v>34</v>
      </c>
      <c r="K4208">
        <v>5</v>
      </c>
      <c r="L4208" t="str">
        <f>VLOOKUP(Sales_Data17[[#This Row],[Product Description Index]],Products_Data[#All],2,0)</f>
        <v>Hats</v>
      </c>
      <c r="M4208">
        <v>4</v>
      </c>
      <c r="N4208" s="9">
        <v>595.55555555555554</v>
      </c>
      <c r="O4208" s="9">
        <f>Sales_Data17[[#This Row],[Order Quantity]]*Sales_Data17[[#This Row],[Unit Price]]</f>
        <v>2382.2222222222222</v>
      </c>
      <c r="P4208" s="9">
        <v>404.97777777777782</v>
      </c>
      <c r="Q4208" s="9">
        <f>Sales_Data17[[#This Row],[Line Total]]-(Sales_Data17[[#This Row],[Total Unit Cost]]*Sales_Data17[[#This Row],[Order Quantity]])</f>
        <v>762.3111111111109</v>
      </c>
      <c r="R4208" s="1" t="str">
        <f>TEXT(Sales_Data17[[#This Row],[OrderDate]],"MMM")</f>
        <v>Aug</v>
      </c>
      <c r="S4208" s="1" t="str">
        <f t="shared" si="65"/>
        <v>2014</v>
      </c>
    </row>
    <row r="4209" spans="1:19">
      <c r="A4209" t="s">
        <v>4232</v>
      </c>
      <c r="B4209" s="2">
        <v>41858</v>
      </c>
      <c r="C4209" s="2" t="str">
        <f>VLOOKUP(Sales_Data17[[#This Row],[Customer Name Index]],Customer_Data[#All],2,0)</f>
        <v xml:space="preserve">Ei </v>
      </c>
      <c r="D4209">
        <v>9</v>
      </c>
      <c r="E4209" t="s">
        <v>2</v>
      </c>
      <c r="F4209" t="s">
        <v>8168</v>
      </c>
      <c r="G4209" t="s">
        <v>8027</v>
      </c>
      <c r="H4209" t="str">
        <f>VLOOKUP(Sales_Data17[[#This Row],[Delivery Region Index]],Regions_Table[#All],2,0)</f>
        <v>New South Wales</v>
      </c>
      <c r="I4209" t="str">
        <f>VLOOKUP(Sales_Data17[[#This Row],[Delivery Region Index]],Regions_Table[#All],3,0)</f>
        <v>Wollongong</v>
      </c>
      <c r="J4209">
        <v>24</v>
      </c>
      <c r="K4209">
        <v>4</v>
      </c>
      <c r="L4209" t="str">
        <f>VLOOKUP(Sales_Data17[[#This Row],[Product Description Index]],Products_Data[#All],2,0)</f>
        <v>Jeans</v>
      </c>
      <c r="M4209">
        <v>2</v>
      </c>
      <c r="N4209" s="9">
        <v>118.36666666666666</v>
      </c>
      <c r="O4209" s="9">
        <f>Sales_Data17[[#This Row],[Order Quantity]]*Sales_Data17[[#This Row],[Unit Price]]</f>
        <v>236.73333333333332</v>
      </c>
      <c r="P4209" s="9">
        <v>87.591333333333338</v>
      </c>
      <c r="Q4209" s="9">
        <f>Sales_Data17[[#This Row],[Line Total]]-(Sales_Data17[[#This Row],[Total Unit Cost]]*Sales_Data17[[#This Row],[Order Quantity]])</f>
        <v>61.550666666666643</v>
      </c>
      <c r="R4209" s="1" t="str">
        <f>TEXT(Sales_Data17[[#This Row],[OrderDate]],"MMM")</f>
        <v>Aug</v>
      </c>
      <c r="S4209" s="1" t="str">
        <f t="shared" si="65"/>
        <v>2014</v>
      </c>
    </row>
    <row r="4210" spans="1:19">
      <c r="A4210" t="s">
        <v>4233</v>
      </c>
      <c r="B4210" s="2">
        <v>41858</v>
      </c>
      <c r="C4210" s="2" t="str">
        <f>VLOOKUP(Sales_Data17[[#This Row],[Customer Name Index]],Customer_Data[#All],2,0)</f>
        <v>New Ltd</v>
      </c>
      <c r="D4210">
        <v>7</v>
      </c>
      <c r="E4210" t="s">
        <v>3</v>
      </c>
      <c r="F4210" t="s">
        <v>8168</v>
      </c>
      <c r="G4210" t="s">
        <v>8027</v>
      </c>
      <c r="H4210" t="str">
        <f>VLOOKUP(Sales_Data17[[#This Row],[Delivery Region Index]],Regions_Table[#All],2,0)</f>
        <v>New South Wales</v>
      </c>
      <c r="I4210" t="str">
        <f>VLOOKUP(Sales_Data17[[#This Row],[Delivery Region Index]],Regions_Table[#All],3,0)</f>
        <v>Orange</v>
      </c>
      <c r="J4210">
        <v>18</v>
      </c>
      <c r="K4210">
        <v>3</v>
      </c>
      <c r="L4210" t="str">
        <f>VLOOKUP(Sales_Data17[[#This Row],[Product Description Index]],Products_Data[#All],2,0)</f>
        <v>Sunglasses</v>
      </c>
      <c r="M4210">
        <v>8</v>
      </c>
      <c r="N4210" s="9">
        <v>113.90000000000002</v>
      </c>
      <c r="O4210" s="9">
        <f>Sales_Data17[[#This Row],[Order Quantity]]*Sales_Data17[[#This Row],[Unit Price]]</f>
        <v>911.20000000000016</v>
      </c>
      <c r="P4210" s="9">
        <v>82.00800000000001</v>
      </c>
      <c r="Q4210" s="9">
        <f>Sales_Data17[[#This Row],[Line Total]]-(Sales_Data17[[#This Row],[Total Unit Cost]]*Sales_Data17[[#This Row],[Order Quantity]])</f>
        <v>255.13600000000008</v>
      </c>
      <c r="R4210" s="1" t="str">
        <f>TEXT(Sales_Data17[[#This Row],[OrderDate]],"MMM")</f>
        <v>Aug</v>
      </c>
      <c r="S4210" s="1" t="str">
        <f t="shared" si="65"/>
        <v>2014</v>
      </c>
    </row>
    <row r="4211" spans="1:19">
      <c r="A4211" t="s">
        <v>4234</v>
      </c>
      <c r="B4211" s="2">
        <v>41858</v>
      </c>
      <c r="C4211" s="2" t="str">
        <f>VLOOKUP(Sales_Data17[[#This Row],[Customer Name Index]],Customer_Data[#All],2,0)</f>
        <v xml:space="preserve">Ei </v>
      </c>
      <c r="D4211">
        <v>9</v>
      </c>
      <c r="E4211" t="s">
        <v>2</v>
      </c>
      <c r="F4211" t="s">
        <v>8168</v>
      </c>
      <c r="G4211" t="s">
        <v>8027</v>
      </c>
      <c r="H4211" t="str">
        <f>VLOOKUP(Sales_Data17[[#This Row],[Delivery Region Index]],Regions_Table[#All],2,0)</f>
        <v>Queensland</v>
      </c>
      <c r="I4211" t="str">
        <f>VLOOKUP(Sales_Data17[[#This Row],[Delivery Region Index]],Regions_Table[#All],3,0)</f>
        <v>Brisbane</v>
      </c>
      <c r="J4211">
        <v>26</v>
      </c>
      <c r="K4211">
        <v>4</v>
      </c>
      <c r="L4211" t="str">
        <f>VLOOKUP(Sales_Data17[[#This Row],[Product Description Index]],Products_Data[#All],2,0)</f>
        <v>Jeans</v>
      </c>
      <c r="M4211">
        <v>9</v>
      </c>
      <c r="N4211" s="9">
        <v>123.57777777777778</v>
      </c>
      <c r="O4211" s="9">
        <f>Sales_Data17[[#This Row],[Order Quantity]]*Sales_Data17[[#This Row],[Unit Price]]</f>
        <v>1112.2</v>
      </c>
      <c r="P4211" s="9">
        <v>101.33377777777778</v>
      </c>
      <c r="Q4211" s="9">
        <f>Sales_Data17[[#This Row],[Line Total]]-(Sales_Data17[[#This Row],[Total Unit Cost]]*Sales_Data17[[#This Row],[Order Quantity]])</f>
        <v>200.19600000000003</v>
      </c>
      <c r="R4211" s="1" t="str">
        <f>TEXT(Sales_Data17[[#This Row],[OrderDate]],"MMM")</f>
        <v>Aug</v>
      </c>
      <c r="S4211" s="1" t="str">
        <f t="shared" si="65"/>
        <v>2014</v>
      </c>
    </row>
    <row r="4212" spans="1:19">
      <c r="A4212" t="s">
        <v>4235</v>
      </c>
      <c r="B4212" s="2">
        <v>41858</v>
      </c>
      <c r="C4212" s="2" t="str">
        <f>VLOOKUP(Sales_Data17[[#This Row],[Customer Name Index]],Customer_Data[#All],2,0)</f>
        <v>Rochester Ltd</v>
      </c>
      <c r="D4212">
        <v>15</v>
      </c>
      <c r="E4212" t="s">
        <v>4</v>
      </c>
      <c r="F4212" t="s">
        <v>8168</v>
      </c>
      <c r="G4212" t="s">
        <v>8025</v>
      </c>
      <c r="H4212" t="str">
        <f>VLOOKUP(Sales_Data17[[#This Row],[Delivery Region Index]],Regions_Table[#All],2,0)</f>
        <v>Queensland</v>
      </c>
      <c r="I4212" t="str">
        <f>VLOOKUP(Sales_Data17[[#This Row],[Delivery Region Index]],Regions_Table[#All],3,0)</f>
        <v>Thuringowa</v>
      </c>
      <c r="J4212">
        <v>43</v>
      </c>
      <c r="K4212">
        <v>6</v>
      </c>
      <c r="L4212" t="str">
        <f>VLOOKUP(Sales_Data17[[#This Row],[Product Description Index]],Products_Data[#All],2,0)</f>
        <v>Socks</v>
      </c>
      <c r="M4212">
        <v>7</v>
      </c>
      <c r="N4212" s="9">
        <v>113.15555555555555</v>
      </c>
      <c r="O4212" s="9">
        <f>Sales_Data17[[#This Row],[Order Quantity]]*Sales_Data17[[#This Row],[Unit Price]]</f>
        <v>792.08888888888885</v>
      </c>
      <c r="P4212" s="9">
        <v>70.156444444444446</v>
      </c>
      <c r="Q4212" s="9">
        <f>Sales_Data17[[#This Row],[Line Total]]-(Sales_Data17[[#This Row],[Total Unit Cost]]*Sales_Data17[[#This Row],[Order Quantity]])</f>
        <v>300.99377777777772</v>
      </c>
      <c r="R4212" s="1" t="str">
        <f>TEXT(Sales_Data17[[#This Row],[OrderDate]],"MMM")</f>
        <v>Aug</v>
      </c>
      <c r="S4212" s="1" t="str">
        <f t="shared" si="65"/>
        <v>2014</v>
      </c>
    </row>
    <row r="4213" spans="1:19">
      <c r="A4213" t="s">
        <v>4236</v>
      </c>
      <c r="B4213" s="2">
        <v>41859</v>
      </c>
      <c r="C4213" s="2" t="str">
        <f>VLOOKUP(Sales_Data17[[#This Row],[Customer Name Index]],Customer_Data[#All],2,0)</f>
        <v>ETUDE Ltd</v>
      </c>
      <c r="D4213">
        <v>4</v>
      </c>
      <c r="E4213" t="s">
        <v>4</v>
      </c>
      <c r="F4213" t="s">
        <v>8168</v>
      </c>
      <c r="G4213" t="s">
        <v>8027</v>
      </c>
      <c r="H4213" t="str">
        <f>VLOOKUP(Sales_Data17[[#This Row],[Delivery Region Index]],Regions_Table[#All],2,0)</f>
        <v>New South Wales</v>
      </c>
      <c r="I4213" t="str">
        <f>VLOOKUP(Sales_Data17[[#This Row],[Delivery Region Index]],Regions_Table[#All],3,0)</f>
        <v>Griffith</v>
      </c>
      <c r="J4213">
        <v>12</v>
      </c>
      <c r="K4213">
        <v>2</v>
      </c>
      <c r="L4213" t="str">
        <f>VLOOKUP(Sales_Data17[[#This Row],[Product Description Index]],Products_Data[#All],2,0)</f>
        <v>Pants</v>
      </c>
      <c r="M4213">
        <v>2</v>
      </c>
      <c r="N4213" s="9">
        <v>128.78888888888889</v>
      </c>
      <c r="O4213" s="9">
        <f>Sales_Data17[[#This Row],[Order Quantity]]*Sales_Data17[[#This Row],[Unit Price]]</f>
        <v>257.57777777777778</v>
      </c>
      <c r="P4213" s="9">
        <v>97.879555555555569</v>
      </c>
      <c r="Q4213" s="9">
        <f>Sales_Data17[[#This Row],[Line Total]]-(Sales_Data17[[#This Row],[Total Unit Cost]]*Sales_Data17[[#This Row],[Order Quantity]])</f>
        <v>61.818666666666644</v>
      </c>
      <c r="R4213" s="1" t="str">
        <f>TEXT(Sales_Data17[[#This Row],[OrderDate]],"MMM")</f>
        <v>Aug</v>
      </c>
      <c r="S4213" s="1" t="str">
        <f t="shared" si="65"/>
        <v>2014</v>
      </c>
    </row>
    <row r="4214" spans="1:19">
      <c r="A4214" t="s">
        <v>4237</v>
      </c>
      <c r="B4214" s="2">
        <v>41859</v>
      </c>
      <c r="C4214" s="2" t="str">
        <f>VLOOKUP(Sales_Data17[[#This Row],[Customer Name Index]],Customer_Data[#All],2,0)</f>
        <v>Apollo Ltd</v>
      </c>
      <c r="D4214">
        <v>11</v>
      </c>
      <c r="E4214" t="s">
        <v>4</v>
      </c>
      <c r="F4214" t="s">
        <v>8168</v>
      </c>
      <c r="G4214" t="s">
        <v>8026</v>
      </c>
      <c r="H4214" t="str">
        <f>VLOOKUP(Sales_Data17[[#This Row],[Delivery Region Index]],Regions_Table[#All],2,0)</f>
        <v>Queensland</v>
      </c>
      <c r="I4214" t="str">
        <f>VLOOKUP(Sales_Data17[[#This Row],[Delivery Region Index]],Regions_Table[#All],3,0)</f>
        <v>Gladstone</v>
      </c>
      <c r="J4214">
        <v>30</v>
      </c>
      <c r="K4214">
        <v>5</v>
      </c>
      <c r="L4214" t="str">
        <f>VLOOKUP(Sales_Data17[[#This Row],[Product Description Index]],Products_Data[#All],2,0)</f>
        <v>Hats</v>
      </c>
      <c r="M4214">
        <v>1</v>
      </c>
      <c r="N4214" s="9">
        <v>288.84444444444443</v>
      </c>
      <c r="O4214" s="9">
        <f>Sales_Data17[[#This Row],[Order Quantity]]*Sales_Data17[[#This Row],[Unit Price]]</f>
        <v>288.84444444444443</v>
      </c>
      <c r="P4214" s="9">
        <v>207.96799999999996</v>
      </c>
      <c r="Q4214" s="9">
        <f>Sales_Data17[[#This Row],[Line Total]]-(Sales_Data17[[#This Row],[Total Unit Cost]]*Sales_Data17[[#This Row],[Order Quantity]])</f>
        <v>80.876444444444473</v>
      </c>
      <c r="R4214" s="1" t="str">
        <f>TEXT(Sales_Data17[[#This Row],[OrderDate]],"MMM")</f>
        <v>Aug</v>
      </c>
      <c r="S4214" s="1" t="str">
        <f t="shared" si="65"/>
        <v>2014</v>
      </c>
    </row>
    <row r="4215" spans="1:19">
      <c r="A4215" t="s">
        <v>4238</v>
      </c>
      <c r="B4215" s="2">
        <v>41859</v>
      </c>
      <c r="C4215" s="2" t="str">
        <f>VLOOKUP(Sales_Data17[[#This Row],[Customer Name Index]],Customer_Data[#All],2,0)</f>
        <v>New Ltd</v>
      </c>
      <c r="D4215">
        <v>7</v>
      </c>
      <c r="E4215" t="s">
        <v>4</v>
      </c>
      <c r="F4215" t="s">
        <v>8168</v>
      </c>
      <c r="G4215" t="s">
        <v>8027</v>
      </c>
      <c r="H4215" t="str">
        <f>VLOOKUP(Sales_Data17[[#This Row],[Delivery Region Index]],Regions_Table[#All],2,0)</f>
        <v>New South Wales</v>
      </c>
      <c r="I4215" t="str">
        <f>VLOOKUP(Sales_Data17[[#This Row],[Delivery Region Index]],Regions_Table[#All],3,0)</f>
        <v>Port Macquarie</v>
      </c>
      <c r="J4215">
        <v>19</v>
      </c>
      <c r="K4215">
        <v>3</v>
      </c>
      <c r="L4215" t="str">
        <f>VLOOKUP(Sales_Data17[[#This Row],[Product Description Index]],Products_Data[#All],2,0)</f>
        <v>Sunglasses</v>
      </c>
      <c r="M4215">
        <v>1</v>
      </c>
      <c r="N4215" s="9">
        <v>28.288888888888888</v>
      </c>
      <c r="O4215" s="9">
        <f>Sales_Data17[[#This Row],[Order Quantity]]*Sales_Data17[[#This Row],[Unit Price]]</f>
        <v>28.288888888888888</v>
      </c>
      <c r="P4215" s="9">
        <v>20.65088888888889</v>
      </c>
      <c r="Q4215" s="9">
        <f>Sales_Data17[[#This Row],[Line Total]]-(Sales_Data17[[#This Row],[Total Unit Cost]]*Sales_Data17[[#This Row],[Order Quantity]])</f>
        <v>7.6379999999999981</v>
      </c>
      <c r="R4215" s="1" t="str">
        <f>TEXT(Sales_Data17[[#This Row],[OrderDate]],"MMM")</f>
        <v>Aug</v>
      </c>
      <c r="S4215" s="1" t="str">
        <f t="shared" si="65"/>
        <v>2014</v>
      </c>
    </row>
    <row r="4216" spans="1:19">
      <c r="A4216" t="s">
        <v>4239</v>
      </c>
      <c r="B4216" s="2">
        <v>41859</v>
      </c>
      <c r="C4216" s="2" t="str">
        <f>VLOOKUP(Sales_Data17[[#This Row],[Customer Name Index]],Customer_Data[#All],2,0)</f>
        <v>3LAB, Ltd</v>
      </c>
      <c r="D4216">
        <v>16</v>
      </c>
      <c r="E4216" t="s">
        <v>3</v>
      </c>
      <c r="F4216" t="s">
        <v>8168</v>
      </c>
      <c r="G4216" t="s">
        <v>8025</v>
      </c>
      <c r="H4216" t="str">
        <f>VLOOKUP(Sales_Data17[[#This Row],[Delivery Region Index]],Regions_Table[#All],2,0)</f>
        <v>South Australia</v>
      </c>
      <c r="I4216" t="str">
        <f>VLOOKUP(Sales_Data17[[#This Row],[Delivery Region Index]],Regions_Table[#All],3,0)</f>
        <v>Adelaide</v>
      </c>
      <c r="J4216">
        <v>46</v>
      </c>
      <c r="K4216">
        <v>7</v>
      </c>
      <c r="L4216" t="str">
        <f>VLOOKUP(Sales_Data17[[#This Row],[Product Description Index]],Products_Data[#All],2,0)</f>
        <v>Dress Shirts</v>
      </c>
      <c r="M4216">
        <v>1</v>
      </c>
      <c r="N4216" s="9">
        <v>604.48888888888894</v>
      </c>
      <c r="O4216" s="9">
        <f>Sales_Data17[[#This Row],[Order Quantity]]*Sales_Data17[[#This Row],[Unit Price]]</f>
        <v>604.48888888888894</v>
      </c>
      <c r="P4216" s="9">
        <v>489.63600000000014</v>
      </c>
      <c r="Q4216" s="9">
        <f>Sales_Data17[[#This Row],[Line Total]]-(Sales_Data17[[#This Row],[Total Unit Cost]]*Sales_Data17[[#This Row],[Order Quantity]])</f>
        <v>114.8528888888888</v>
      </c>
      <c r="R4216" s="1" t="str">
        <f>TEXT(Sales_Data17[[#This Row],[OrderDate]],"MMM")</f>
        <v>Aug</v>
      </c>
      <c r="S4216" s="1" t="str">
        <f t="shared" si="65"/>
        <v>2014</v>
      </c>
    </row>
    <row r="4217" spans="1:19">
      <c r="A4217" t="s">
        <v>4240</v>
      </c>
      <c r="B4217" s="2">
        <v>41859</v>
      </c>
      <c r="C4217" s="2" t="str">
        <f>VLOOKUP(Sales_Data17[[#This Row],[Customer Name Index]],Customer_Data[#All],2,0)</f>
        <v>Elorac, Corp</v>
      </c>
      <c r="D4217">
        <v>3</v>
      </c>
      <c r="E4217" t="s">
        <v>2</v>
      </c>
      <c r="F4217" t="s">
        <v>8168</v>
      </c>
      <c r="G4217" t="s">
        <v>8027</v>
      </c>
      <c r="H4217" t="str">
        <f>VLOOKUP(Sales_Data17[[#This Row],[Delivery Region Index]],Regions_Table[#All],2,0)</f>
        <v>New South Wales</v>
      </c>
      <c r="I4217" t="str">
        <f>VLOOKUP(Sales_Data17[[#This Row],[Delivery Region Index]],Regions_Table[#All],3,0)</f>
        <v>Gosford</v>
      </c>
      <c r="J4217">
        <v>9</v>
      </c>
      <c r="K4217">
        <v>2</v>
      </c>
      <c r="L4217" t="str">
        <f>VLOOKUP(Sales_Data17[[#This Row],[Product Description Index]],Products_Data[#All],2,0)</f>
        <v>Pants</v>
      </c>
      <c r="M4217">
        <v>2</v>
      </c>
      <c r="N4217" s="9">
        <v>199.51111111111112</v>
      </c>
      <c r="O4217" s="9">
        <f>Sales_Data17[[#This Row],[Order Quantity]]*Sales_Data17[[#This Row],[Unit Price]]</f>
        <v>399.02222222222224</v>
      </c>
      <c r="P4217" s="9">
        <v>97.760444444444445</v>
      </c>
      <c r="Q4217" s="9">
        <f>Sales_Data17[[#This Row],[Line Total]]-(Sales_Data17[[#This Row],[Total Unit Cost]]*Sales_Data17[[#This Row],[Order Quantity]])</f>
        <v>203.50133333333335</v>
      </c>
      <c r="R4217" s="1" t="str">
        <f>TEXT(Sales_Data17[[#This Row],[OrderDate]],"MMM")</f>
        <v>Aug</v>
      </c>
      <c r="S4217" s="1" t="str">
        <f t="shared" si="65"/>
        <v>2014</v>
      </c>
    </row>
    <row r="4218" spans="1:19">
      <c r="A4218" t="s">
        <v>4241</v>
      </c>
      <c r="B4218" s="2">
        <v>41859</v>
      </c>
      <c r="C4218" s="2" t="str">
        <f>VLOOKUP(Sales_Data17[[#This Row],[Customer Name Index]],Customer_Data[#All],2,0)</f>
        <v>Apollo Ltd</v>
      </c>
      <c r="D4218">
        <v>11</v>
      </c>
      <c r="E4218" t="s">
        <v>4</v>
      </c>
      <c r="F4218" t="s">
        <v>8168</v>
      </c>
      <c r="G4218" t="s">
        <v>8026</v>
      </c>
      <c r="H4218" t="str">
        <f>VLOOKUP(Sales_Data17[[#This Row],[Delivery Region Index]],Regions_Table[#All],2,0)</f>
        <v>Queensland</v>
      </c>
      <c r="I4218" t="str">
        <f>VLOOKUP(Sales_Data17[[#This Row],[Delivery Region Index]],Regions_Table[#All],3,0)</f>
        <v>Gold Coast</v>
      </c>
      <c r="J4218">
        <v>31</v>
      </c>
      <c r="K4218">
        <v>5</v>
      </c>
      <c r="L4218" t="str">
        <f>VLOOKUP(Sales_Data17[[#This Row],[Product Description Index]],Products_Data[#All],2,0)</f>
        <v>Hats</v>
      </c>
      <c r="M4218">
        <v>3</v>
      </c>
      <c r="N4218" s="9">
        <v>615.65555555555557</v>
      </c>
      <c r="O4218" s="9">
        <f>Sales_Data17[[#This Row],[Order Quantity]]*Sales_Data17[[#This Row],[Unit Price]]</f>
        <v>1846.9666666666667</v>
      </c>
      <c r="P4218" s="9">
        <v>455.58511111111119</v>
      </c>
      <c r="Q4218" s="9">
        <f>Sales_Data17[[#This Row],[Line Total]]-(Sales_Data17[[#This Row],[Total Unit Cost]]*Sales_Data17[[#This Row],[Order Quantity]])</f>
        <v>480.21133333333319</v>
      </c>
      <c r="R4218" s="1" t="str">
        <f>TEXT(Sales_Data17[[#This Row],[OrderDate]],"MMM")</f>
        <v>Aug</v>
      </c>
      <c r="S4218" s="1" t="str">
        <f t="shared" si="65"/>
        <v>2014</v>
      </c>
    </row>
    <row r="4219" spans="1:19">
      <c r="A4219" t="s">
        <v>4242</v>
      </c>
      <c r="B4219" s="2">
        <v>41860</v>
      </c>
      <c r="C4219" s="2" t="str">
        <f>VLOOKUP(Sales_Data17[[#This Row],[Customer Name Index]],Customer_Data[#All],2,0)</f>
        <v>Pacific Ltd</v>
      </c>
      <c r="D4219">
        <v>20</v>
      </c>
      <c r="E4219" t="s">
        <v>2</v>
      </c>
      <c r="F4219" t="s">
        <v>8168</v>
      </c>
      <c r="G4219" t="s">
        <v>8028</v>
      </c>
      <c r="H4219" t="str">
        <f>VLOOKUP(Sales_Data17[[#This Row],[Delivery Region Index]],Regions_Table[#All],2,0)</f>
        <v>Victoria</v>
      </c>
      <c r="I4219" t="str">
        <f>VLOOKUP(Sales_Data17[[#This Row],[Delivery Region Index]],Regions_Table[#All],3,0)</f>
        <v>Wodonga</v>
      </c>
      <c r="J4219">
        <v>58</v>
      </c>
      <c r="K4219">
        <v>8</v>
      </c>
      <c r="L4219" t="str">
        <f>VLOOKUP(Sales_Data17[[#This Row],[Product Description Index]],Products_Data[#All],2,0)</f>
        <v>Shoes</v>
      </c>
      <c r="M4219">
        <v>2</v>
      </c>
      <c r="N4219" s="9">
        <v>597.78888888888889</v>
      </c>
      <c r="O4219" s="9">
        <f>Sales_Data17[[#This Row],[Order Quantity]]*Sales_Data17[[#This Row],[Unit Price]]</f>
        <v>1195.5777777777778</v>
      </c>
      <c r="P4219" s="9">
        <v>508.12055555555554</v>
      </c>
      <c r="Q4219" s="9">
        <f>Sales_Data17[[#This Row],[Line Total]]-(Sales_Data17[[#This Row],[Total Unit Cost]]*Sales_Data17[[#This Row],[Order Quantity]])</f>
        <v>179.3366666666667</v>
      </c>
      <c r="R4219" s="1" t="str">
        <f>TEXT(Sales_Data17[[#This Row],[OrderDate]],"MMM")</f>
        <v>Aug</v>
      </c>
      <c r="S4219" s="1" t="str">
        <f t="shared" si="65"/>
        <v>2014</v>
      </c>
    </row>
    <row r="4220" spans="1:19">
      <c r="A4220" t="s">
        <v>4243</v>
      </c>
      <c r="B4220" s="2">
        <v>41860</v>
      </c>
      <c r="C4220" s="2" t="str">
        <f>VLOOKUP(Sales_Data17[[#This Row],[Customer Name Index]],Customer_Data[#All],2,0)</f>
        <v xml:space="preserve">Qualitest </v>
      </c>
      <c r="D4220">
        <v>19</v>
      </c>
      <c r="E4220" t="s">
        <v>4</v>
      </c>
      <c r="F4220" t="s">
        <v>8168</v>
      </c>
      <c r="G4220" t="s">
        <v>8028</v>
      </c>
      <c r="H4220" t="str">
        <f>VLOOKUP(Sales_Data17[[#This Row],[Delivery Region Index]],Regions_Table[#All],2,0)</f>
        <v>Victoria</v>
      </c>
      <c r="I4220" t="str">
        <f>VLOOKUP(Sales_Data17[[#This Row],[Delivery Region Index]],Regions_Table[#All],3,0)</f>
        <v>Shepparton</v>
      </c>
      <c r="J4220">
        <v>54</v>
      </c>
      <c r="K4220">
        <v>8</v>
      </c>
      <c r="L4220" t="str">
        <f>VLOOKUP(Sales_Data17[[#This Row],[Product Description Index]],Products_Data[#All],2,0)</f>
        <v>Shoes</v>
      </c>
      <c r="M4220">
        <v>1</v>
      </c>
      <c r="N4220" s="9">
        <v>120.60000000000001</v>
      </c>
      <c r="O4220" s="9">
        <f>Sales_Data17[[#This Row],[Order Quantity]]*Sales_Data17[[#This Row],[Unit Price]]</f>
        <v>120.60000000000001</v>
      </c>
      <c r="P4220" s="9">
        <v>57.888000000000005</v>
      </c>
      <c r="Q4220" s="9">
        <f>Sales_Data17[[#This Row],[Line Total]]-(Sales_Data17[[#This Row],[Total Unit Cost]]*Sales_Data17[[#This Row],[Order Quantity]])</f>
        <v>62.712000000000003</v>
      </c>
      <c r="R4220" s="1" t="str">
        <f>TEXT(Sales_Data17[[#This Row],[OrderDate]],"MMM")</f>
        <v>Aug</v>
      </c>
      <c r="S4220" s="1" t="str">
        <f t="shared" si="65"/>
        <v>2014</v>
      </c>
    </row>
    <row r="4221" spans="1:19">
      <c r="A4221" t="s">
        <v>4244</v>
      </c>
      <c r="B4221" s="2">
        <v>41861</v>
      </c>
      <c r="C4221" s="2" t="str">
        <f>VLOOKUP(Sales_Data17[[#This Row],[Customer Name Index]],Customer_Data[#All],2,0)</f>
        <v>Ole Group</v>
      </c>
      <c r="D4221">
        <v>13</v>
      </c>
      <c r="E4221" t="s">
        <v>4</v>
      </c>
      <c r="F4221" t="s">
        <v>8168</v>
      </c>
      <c r="G4221" t="s">
        <v>8026</v>
      </c>
      <c r="H4221" t="str">
        <f>VLOOKUP(Sales_Data17[[#This Row],[Delivery Region Index]],Regions_Table[#All],2,0)</f>
        <v>Queensland</v>
      </c>
      <c r="I4221" t="str">
        <f>VLOOKUP(Sales_Data17[[#This Row],[Delivery Region Index]],Regions_Table[#All],3,0)</f>
        <v>Mackay</v>
      </c>
      <c r="J4221">
        <v>36</v>
      </c>
      <c r="K4221">
        <v>5</v>
      </c>
      <c r="L4221" t="str">
        <f>VLOOKUP(Sales_Data17[[#This Row],[Product Description Index]],Products_Data[#All],2,0)</f>
        <v>Hats</v>
      </c>
      <c r="M4221">
        <v>8</v>
      </c>
      <c r="N4221" s="9">
        <v>119.85555555555555</v>
      </c>
      <c r="O4221" s="9">
        <f>Sales_Data17[[#This Row],[Order Quantity]]*Sales_Data17[[#This Row],[Unit Price]]</f>
        <v>958.84444444444443</v>
      </c>
      <c r="P4221" s="9">
        <v>77.906111111111116</v>
      </c>
      <c r="Q4221" s="9">
        <f>Sales_Data17[[#This Row],[Line Total]]-(Sales_Data17[[#This Row],[Total Unit Cost]]*Sales_Data17[[#This Row],[Order Quantity]])</f>
        <v>335.59555555555551</v>
      </c>
      <c r="R4221" s="1" t="str">
        <f>TEXT(Sales_Data17[[#This Row],[OrderDate]],"MMM")</f>
        <v>Aug</v>
      </c>
      <c r="S4221" s="1" t="str">
        <f t="shared" si="65"/>
        <v>2014</v>
      </c>
    </row>
    <row r="4222" spans="1:19">
      <c r="A4222" t="s">
        <v>4245</v>
      </c>
      <c r="B4222" s="2">
        <v>41862</v>
      </c>
      <c r="C4222" s="2" t="str">
        <f>VLOOKUP(Sales_Data17[[#This Row],[Customer Name Index]],Customer_Data[#All],2,0)</f>
        <v>Pure Group</v>
      </c>
      <c r="D4222">
        <v>17</v>
      </c>
      <c r="E4222" t="s">
        <v>3</v>
      </c>
      <c r="F4222" t="s">
        <v>8168</v>
      </c>
      <c r="G4222" t="s">
        <v>8025</v>
      </c>
      <c r="H4222" t="str">
        <f>VLOOKUP(Sales_Data17[[#This Row],[Delivery Region Index]],Regions_Table[#All],2,0)</f>
        <v>Victoria</v>
      </c>
      <c r="I4222" t="str">
        <f>VLOOKUP(Sales_Data17[[#This Row],[Delivery Region Index]],Regions_Table[#All],3,0)</f>
        <v>Melbourne</v>
      </c>
      <c r="J4222">
        <v>47</v>
      </c>
      <c r="K4222">
        <v>7</v>
      </c>
      <c r="L4222" t="str">
        <f>VLOOKUP(Sales_Data17[[#This Row],[Product Description Index]],Products_Data[#All],2,0)</f>
        <v>Dress Shirts</v>
      </c>
      <c r="M4222">
        <v>4</v>
      </c>
      <c r="N4222" s="9">
        <v>97.522222222222226</v>
      </c>
      <c r="O4222" s="9">
        <f>Sales_Data17[[#This Row],[Order Quantity]]*Sales_Data17[[#This Row],[Unit Price]]</f>
        <v>390.0888888888889</v>
      </c>
      <c r="P4222" s="9">
        <v>58.513333333333335</v>
      </c>
      <c r="Q4222" s="9">
        <f>Sales_Data17[[#This Row],[Line Total]]-(Sales_Data17[[#This Row],[Total Unit Cost]]*Sales_Data17[[#This Row],[Order Quantity]])</f>
        <v>156.03555555555556</v>
      </c>
      <c r="R4222" s="1" t="str">
        <f>TEXT(Sales_Data17[[#This Row],[OrderDate]],"MMM")</f>
        <v>Aug</v>
      </c>
      <c r="S4222" s="1" t="str">
        <f t="shared" si="65"/>
        <v>2014</v>
      </c>
    </row>
    <row r="4223" spans="1:19">
      <c r="A4223" t="s">
        <v>4246</v>
      </c>
      <c r="B4223" s="2">
        <v>41862</v>
      </c>
      <c r="C4223" s="2" t="str">
        <f>VLOOKUP(Sales_Data17[[#This Row],[Customer Name Index]],Customer_Data[#All],2,0)</f>
        <v>Medsep Group</v>
      </c>
      <c r="D4223">
        <v>8</v>
      </c>
      <c r="E4223" t="s">
        <v>4</v>
      </c>
      <c r="F4223" t="s">
        <v>8168</v>
      </c>
      <c r="G4223" t="s">
        <v>8027</v>
      </c>
      <c r="H4223" t="str">
        <f>VLOOKUP(Sales_Data17[[#This Row],[Delivery Region Index]],Regions_Table[#All],2,0)</f>
        <v>New South Wales</v>
      </c>
      <c r="I4223" t="str">
        <f>VLOOKUP(Sales_Data17[[#This Row],[Delivery Region Index]],Regions_Table[#All],3,0)</f>
        <v>Wagga Wagga</v>
      </c>
      <c r="J4223">
        <v>23</v>
      </c>
      <c r="K4223">
        <v>4</v>
      </c>
      <c r="L4223" t="str">
        <f>VLOOKUP(Sales_Data17[[#This Row],[Product Description Index]],Products_Data[#All],2,0)</f>
        <v>Jeans</v>
      </c>
      <c r="M4223">
        <v>4</v>
      </c>
      <c r="N4223" s="9">
        <v>337.97777777777782</v>
      </c>
      <c r="O4223" s="9">
        <f>Sales_Data17[[#This Row],[Order Quantity]]*Sales_Data17[[#This Row],[Unit Price]]</f>
        <v>1351.9111111111113</v>
      </c>
      <c r="P4223" s="9">
        <v>135.19111111111113</v>
      </c>
      <c r="Q4223" s="9">
        <f>Sales_Data17[[#This Row],[Line Total]]-(Sales_Data17[[#This Row],[Total Unit Cost]]*Sales_Data17[[#This Row],[Order Quantity]])</f>
        <v>811.14666666666676</v>
      </c>
      <c r="R4223" s="1" t="str">
        <f>TEXT(Sales_Data17[[#This Row],[OrderDate]],"MMM")</f>
        <v>Aug</v>
      </c>
      <c r="S4223" s="1" t="str">
        <f t="shared" si="65"/>
        <v>2014</v>
      </c>
    </row>
    <row r="4224" spans="1:19">
      <c r="A4224" t="s">
        <v>4247</v>
      </c>
      <c r="B4224" s="2">
        <v>41863</v>
      </c>
      <c r="C4224" s="2" t="str">
        <f>VLOOKUP(Sales_Data17[[#This Row],[Customer Name Index]],Customer_Data[#All],2,0)</f>
        <v>Medsep Group</v>
      </c>
      <c r="D4224">
        <v>8</v>
      </c>
      <c r="E4224" t="s">
        <v>2</v>
      </c>
      <c r="F4224" t="s">
        <v>8168</v>
      </c>
      <c r="G4224" t="s">
        <v>8027</v>
      </c>
      <c r="H4224" t="str">
        <f>VLOOKUP(Sales_Data17[[#This Row],[Delivery Region Index]],Regions_Table[#All],2,0)</f>
        <v>New South Wales</v>
      </c>
      <c r="I4224" t="str">
        <f>VLOOKUP(Sales_Data17[[#This Row],[Delivery Region Index]],Regions_Table[#All],3,0)</f>
        <v>Tweed Heads</v>
      </c>
      <c r="J4224">
        <v>22</v>
      </c>
      <c r="K4224">
        <v>4</v>
      </c>
      <c r="L4224" t="str">
        <f>VLOOKUP(Sales_Data17[[#This Row],[Product Description Index]],Products_Data[#All],2,0)</f>
        <v>Jeans</v>
      </c>
      <c r="M4224">
        <v>7</v>
      </c>
      <c r="N4224" s="9">
        <v>722.8555555555555</v>
      </c>
      <c r="O4224" s="9">
        <f>Sales_Data17[[#This Row],[Order Quantity]]*Sales_Data17[[#This Row],[Unit Price]]</f>
        <v>5059.9888888888881</v>
      </c>
      <c r="P4224" s="9">
        <v>325.28500000000003</v>
      </c>
      <c r="Q4224" s="9">
        <f>Sales_Data17[[#This Row],[Line Total]]-(Sales_Data17[[#This Row],[Total Unit Cost]]*Sales_Data17[[#This Row],[Order Quantity]])</f>
        <v>2782.9938888888878</v>
      </c>
      <c r="R4224" s="1" t="str">
        <f>TEXT(Sales_Data17[[#This Row],[OrderDate]],"MMM")</f>
        <v>Aug</v>
      </c>
      <c r="S4224" s="1" t="str">
        <f t="shared" si="65"/>
        <v>2014</v>
      </c>
    </row>
    <row r="4225" spans="1:19">
      <c r="A4225" t="s">
        <v>4248</v>
      </c>
      <c r="B4225" s="2">
        <v>41863</v>
      </c>
      <c r="C4225" s="2" t="str">
        <f>VLOOKUP(Sales_Data17[[#This Row],[Customer Name Index]],Customer_Data[#All],2,0)</f>
        <v>Ole Group</v>
      </c>
      <c r="D4225">
        <v>13</v>
      </c>
      <c r="E4225" t="s">
        <v>4</v>
      </c>
      <c r="F4225" t="s">
        <v>8168</v>
      </c>
      <c r="G4225" t="s">
        <v>8026</v>
      </c>
      <c r="H4225" t="str">
        <f>VLOOKUP(Sales_Data17[[#This Row],[Delivery Region Index]],Regions_Table[#All],2,0)</f>
        <v>Queensland</v>
      </c>
      <c r="I4225" t="str">
        <f>VLOOKUP(Sales_Data17[[#This Row],[Delivery Region Index]],Regions_Table[#All],3,0)</f>
        <v>Mount Isa</v>
      </c>
      <c r="J4225">
        <v>38</v>
      </c>
      <c r="K4225">
        <v>6</v>
      </c>
      <c r="L4225" t="str">
        <f>VLOOKUP(Sales_Data17[[#This Row],[Product Description Index]],Products_Data[#All],2,0)</f>
        <v>Socks</v>
      </c>
      <c r="M4225">
        <v>8</v>
      </c>
      <c r="N4225" s="9">
        <v>122.83333333333333</v>
      </c>
      <c r="O4225" s="9">
        <f>Sales_Data17[[#This Row],[Order Quantity]]*Sales_Data17[[#This Row],[Unit Price]]</f>
        <v>982.66666666666663</v>
      </c>
      <c r="P4225" s="9">
        <v>49.13333333333334</v>
      </c>
      <c r="Q4225" s="9">
        <f>Sales_Data17[[#This Row],[Line Total]]-(Sales_Data17[[#This Row],[Total Unit Cost]]*Sales_Data17[[#This Row],[Order Quantity]])</f>
        <v>589.59999999999991</v>
      </c>
      <c r="R4225" s="1" t="str">
        <f>TEXT(Sales_Data17[[#This Row],[OrderDate]],"MMM")</f>
        <v>Aug</v>
      </c>
      <c r="S4225" s="1" t="str">
        <f t="shared" si="65"/>
        <v>2014</v>
      </c>
    </row>
    <row r="4226" spans="1:19">
      <c r="A4226" t="s">
        <v>4249</v>
      </c>
      <c r="B4226" s="2">
        <v>41863</v>
      </c>
      <c r="C4226" s="2" t="str">
        <f>VLOOKUP(Sales_Data17[[#This Row],[Customer Name Index]],Customer_Data[#All],2,0)</f>
        <v>3LAB, Ltd</v>
      </c>
      <c r="D4226">
        <v>16</v>
      </c>
      <c r="E4226" t="s">
        <v>4</v>
      </c>
      <c r="F4226" t="s">
        <v>8168</v>
      </c>
      <c r="G4226" t="s">
        <v>8025</v>
      </c>
      <c r="H4226" t="str">
        <f>VLOOKUP(Sales_Data17[[#This Row],[Delivery Region Index]],Regions_Table[#All],2,0)</f>
        <v>South Australia</v>
      </c>
      <c r="I4226" t="str">
        <f>VLOOKUP(Sales_Data17[[#This Row],[Delivery Region Index]],Regions_Table[#All],3,0)</f>
        <v>Adelaide</v>
      </c>
      <c r="J4226">
        <v>46</v>
      </c>
      <c r="K4226">
        <v>7</v>
      </c>
      <c r="L4226" t="str">
        <f>VLOOKUP(Sales_Data17[[#This Row],[Product Description Index]],Products_Data[#All],2,0)</f>
        <v>Dress Shirts</v>
      </c>
      <c r="M4226">
        <v>2</v>
      </c>
      <c r="N4226" s="9">
        <v>116.13333333333334</v>
      </c>
      <c r="O4226" s="9">
        <f>Sales_Data17[[#This Row],[Order Quantity]]*Sales_Data17[[#This Row],[Unit Price]]</f>
        <v>232.26666666666668</v>
      </c>
      <c r="P4226" s="9">
        <v>74.325333333333333</v>
      </c>
      <c r="Q4226" s="9">
        <f>Sales_Data17[[#This Row],[Line Total]]-(Sales_Data17[[#This Row],[Total Unit Cost]]*Sales_Data17[[#This Row],[Order Quantity]])</f>
        <v>83.616000000000014</v>
      </c>
      <c r="R4226" s="1" t="str">
        <f>TEXT(Sales_Data17[[#This Row],[OrderDate]],"MMM")</f>
        <v>Aug</v>
      </c>
      <c r="S4226" s="1" t="str">
        <f t="shared" ref="S4226:S4289" si="66">TEXT(B4226,"YYY")</f>
        <v>2014</v>
      </c>
    </row>
    <row r="4227" spans="1:19">
      <c r="A4227" t="s">
        <v>4250</v>
      </c>
      <c r="B4227" s="2">
        <v>41863</v>
      </c>
      <c r="C4227" s="2" t="str">
        <f>VLOOKUP(Sales_Data17[[#This Row],[Customer Name Index]],Customer_Data[#All],2,0)</f>
        <v xml:space="preserve">Ei </v>
      </c>
      <c r="D4227">
        <v>9</v>
      </c>
      <c r="E4227" t="s">
        <v>2</v>
      </c>
      <c r="F4227" t="s">
        <v>8168</v>
      </c>
      <c r="G4227" t="s">
        <v>8027</v>
      </c>
      <c r="H4227" t="str">
        <f>VLOOKUP(Sales_Data17[[#This Row],[Delivery Region Index]],Regions_Table[#All],2,0)</f>
        <v>Queensland</v>
      </c>
      <c r="I4227" t="str">
        <f>VLOOKUP(Sales_Data17[[#This Row],[Delivery Region Index]],Regions_Table[#All],3,0)</f>
        <v>Brisbane</v>
      </c>
      <c r="J4227">
        <v>26</v>
      </c>
      <c r="K4227">
        <v>4</v>
      </c>
      <c r="L4227" t="str">
        <f>VLOOKUP(Sales_Data17[[#This Row],[Product Description Index]],Products_Data[#All],2,0)</f>
        <v>Jeans</v>
      </c>
      <c r="M4227">
        <v>6</v>
      </c>
      <c r="N4227" s="9">
        <v>596.29999999999995</v>
      </c>
      <c r="O4227" s="9">
        <f>Sales_Data17[[#This Row],[Order Quantity]]*Sales_Data17[[#This Row],[Unit Price]]</f>
        <v>3577.7999999999997</v>
      </c>
      <c r="P4227" s="9">
        <v>387.59500000000003</v>
      </c>
      <c r="Q4227" s="9">
        <f>Sales_Data17[[#This Row],[Line Total]]-(Sales_Data17[[#This Row],[Total Unit Cost]]*Sales_Data17[[#This Row],[Order Quantity]])</f>
        <v>1252.2299999999996</v>
      </c>
      <c r="R4227" s="1" t="str">
        <f>TEXT(Sales_Data17[[#This Row],[OrderDate]],"MMM")</f>
        <v>Aug</v>
      </c>
      <c r="S4227" s="1" t="str">
        <f t="shared" si="66"/>
        <v>2014</v>
      </c>
    </row>
    <row r="4228" spans="1:19">
      <c r="A4228" t="s">
        <v>4251</v>
      </c>
      <c r="B4228" s="2">
        <v>41864</v>
      </c>
      <c r="C4228" s="2" t="str">
        <f>VLOOKUP(Sales_Data17[[#This Row],[Customer Name Index]],Customer_Data[#All],2,0)</f>
        <v>Medsep Group</v>
      </c>
      <c r="D4228">
        <v>8</v>
      </c>
      <c r="E4228" t="s">
        <v>2</v>
      </c>
      <c r="F4228" t="s">
        <v>8168</v>
      </c>
      <c r="G4228" t="s">
        <v>8027</v>
      </c>
      <c r="H4228" t="str">
        <f>VLOOKUP(Sales_Data17[[#This Row],[Delivery Region Index]],Regions_Table[#All],2,0)</f>
        <v>New South Wales</v>
      </c>
      <c r="I4228" t="str">
        <f>VLOOKUP(Sales_Data17[[#This Row],[Delivery Region Index]],Regions_Table[#All],3,0)</f>
        <v>Tamworth</v>
      </c>
      <c r="J4228">
        <v>21</v>
      </c>
      <c r="K4228">
        <v>3</v>
      </c>
      <c r="L4228" t="str">
        <f>VLOOKUP(Sales_Data17[[#This Row],[Product Description Index]],Products_Data[#All],2,0)</f>
        <v>Sunglasses</v>
      </c>
      <c r="M4228">
        <v>5</v>
      </c>
      <c r="N4228" s="9">
        <v>291.07777777777778</v>
      </c>
      <c r="O4228" s="9">
        <f>Sales_Data17[[#This Row],[Order Quantity]]*Sales_Data17[[#This Row],[Unit Price]]</f>
        <v>1455.3888888888889</v>
      </c>
      <c r="P4228" s="9">
        <v>145.53888888888889</v>
      </c>
      <c r="Q4228" s="9">
        <f>Sales_Data17[[#This Row],[Line Total]]-(Sales_Data17[[#This Row],[Total Unit Cost]]*Sales_Data17[[#This Row],[Order Quantity]])</f>
        <v>727.69444444444446</v>
      </c>
      <c r="R4228" s="1" t="str">
        <f>TEXT(Sales_Data17[[#This Row],[OrderDate]],"MMM")</f>
        <v>Aug</v>
      </c>
      <c r="S4228" s="1" t="str">
        <f t="shared" si="66"/>
        <v>2014</v>
      </c>
    </row>
    <row r="4229" spans="1:19">
      <c r="A4229" t="s">
        <v>4252</v>
      </c>
      <c r="B4229" s="2">
        <v>41864</v>
      </c>
      <c r="C4229" s="2" t="str">
        <f>VLOOKUP(Sales_Data17[[#This Row],[Customer Name Index]],Customer_Data[#All],2,0)</f>
        <v>21st Ltd</v>
      </c>
      <c r="D4229">
        <v>10</v>
      </c>
      <c r="E4229" t="s">
        <v>4</v>
      </c>
      <c r="F4229" t="s">
        <v>8168</v>
      </c>
      <c r="G4229" t="s">
        <v>8027</v>
      </c>
      <c r="H4229" t="str">
        <f>VLOOKUP(Sales_Data17[[#This Row],[Delivery Region Index]],Regions_Table[#All],2,0)</f>
        <v>Queensland</v>
      </c>
      <c r="I4229" t="str">
        <f>VLOOKUP(Sales_Data17[[#This Row],[Delivery Region Index]],Regions_Table[#All],3,0)</f>
        <v>Bundaberg</v>
      </c>
      <c r="J4229">
        <v>27</v>
      </c>
      <c r="K4229">
        <v>4</v>
      </c>
      <c r="L4229" t="str">
        <f>VLOOKUP(Sales_Data17[[#This Row],[Product Description Index]],Products_Data[#All],2,0)</f>
        <v>Jeans</v>
      </c>
      <c r="M4229">
        <v>1</v>
      </c>
      <c r="N4229" s="9">
        <v>117.62222222222223</v>
      </c>
      <c r="O4229" s="9">
        <f>Sales_Data17[[#This Row],[Order Quantity]]*Sales_Data17[[#This Row],[Unit Price]]</f>
        <v>117.62222222222223</v>
      </c>
      <c r="P4229" s="9">
        <v>77.630666666666684</v>
      </c>
      <c r="Q4229" s="9">
        <f>Sales_Data17[[#This Row],[Line Total]]-(Sales_Data17[[#This Row],[Total Unit Cost]]*Sales_Data17[[#This Row],[Order Quantity]])</f>
        <v>39.99155555555555</v>
      </c>
      <c r="R4229" s="1" t="str">
        <f>TEXT(Sales_Data17[[#This Row],[OrderDate]],"MMM")</f>
        <v>Aug</v>
      </c>
      <c r="S4229" s="1" t="str">
        <f t="shared" si="66"/>
        <v>2014</v>
      </c>
    </row>
    <row r="4230" spans="1:19">
      <c r="A4230" t="s">
        <v>4253</v>
      </c>
      <c r="B4230" s="2">
        <v>41864</v>
      </c>
      <c r="C4230" s="2" t="str">
        <f>VLOOKUP(Sales_Data17[[#This Row],[Customer Name Index]],Customer_Data[#All],2,0)</f>
        <v>Medsep Group</v>
      </c>
      <c r="D4230">
        <v>8</v>
      </c>
      <c r="E4230" t="s">
        <v>4</v>
      </c>
      <c r="F4230" t="s">
        <v>8168</v>
      </c>
      <c r="G4230" t="s">
        <v>8027</v>
      </c>
      <c r="H4230" t="str">
        <f>VLOOKUP(Sales_Data17[[#This Row],[Delivery Region Index]],Regions_Table[#All],2,0)</f>
        <v>New South Wales</v>
      </c>
      <c r="I4230" t="str">
        <f>VLOOKUP(Sales_Data17[[#This Row],[Delivery Region Index]],Regions_Table[#All],3,0)</f>
        <v>Wagga Wagga</v>
      </c>
      <c r="J4230">
        <v>23</v>
      </c>
      <c r="K4230">
        <v>4</v>
      </c>
      <c r="L4230" t="str">
        <f>VLOOKUP(Sales_Data17[[#This Row],[Product Description Index]],Products_Data[#All],2,0)</f>
        <v>Jeans</v>
      </c>
      <c r="M4230">
        <v>1</v>
      </c>
      <c r="N4230" s="9">
        <v>29.033333333333335</v>
      </c>
      <c r="O4230" s="9">
        <f>Sales_Data17[[#This Row],[Order Quantity]]*Sales_Data17[[#This Row],[Unit Price]]</f>
        <v>29.033333333333335</v>
      </c>
      <c r="P4230" s="9">
        <v>16.25866666666667</v>
      </c>
      <c r="Q4230" s="9">
        <f>Sales_Data17[[#This Row],[Line Total]]-(Sales_Data17[[#This Row],[Total Unit Cost]]*Sales_Data17[[#This Row],[Order Quantity]])</f>
        <v>12.774666666666665</v>
      </c>
      <c r="R4230" s="1" t="str">
        <f>TEXT(Sales_Data17[[#This Row],[OrderDate]],"MMM")</f>
        <v>Aug</v>
      </c>
      <c r="S4230" s="1" t="str">
        <f t="shared" si="66"/>
        <v>2014</v>
      </c>
    </row>
    <row r="4231" spans="1:19">
      <c r="A4231" t="s">
        <v>4254</v>
      </c>
      <c r="B4231" s="2">
        <v>41864</v>
      </c>
      <c r="C4231" s="2" t="str">
        <f>VLOOKUP(Sales_Data17[[#This Row],[Customer Name Index]],Customer_Data[#All],2,0)</f>
        <v>Pure Group</v>
      </c>
      <c r="D4231">
        <v>17</v>
      </c>
      <c r="E4231" t="s">
        <v>4</v>
      </c>
      <c r="F4231" t="s">
        <v>8168</v>
      </c>
      <c r="G4231" t="s">
        <v>8025</v>
      </c>
      <c r="H4231" t="str">
        <f>VLOOKUP(Sales_Data17[[#This Row],[Delivery Region Index]],Regions_Table[#All],2,0)</f>
        <v>Victoria</v>
      </c>
      <c r="I4231" t="str">
        <f>VLOOKUP(Sales_Data17[[#This Row],[Delivery Region Index]],Regions_Table[#All],3,0)</f>
        <v>Melbourne</v>
      </c>
      <c r="J4231">
        <v>47</v>
      </c>
      <c r="K4231">
        <v>7</v>
      </c>
      <c r="L4231" t="str">
        <f>VLOOKUP(Sales_Data17[[#This Row],[Product Description Index]],Products_Data[#All],2,0)</f>
        <v>Dress Shirts</v>
      </c>
      <c r="M4231">
        <v>1</v>
      </c>
      <c r="N4231" s="9">
        <v>621.61111111111109</v>
      </c>
      <c r="O4231" s="9">
        <f>Sales_Data17[[#This Row],[Order Quantity]]*Sales_Data17[[#This Row],[Unit Price]]</f>
        <v>621.61111111111109</v>
      </c>
      <c r="P4231" s="9">
        <v>435.12777777777774</v>
      </c>
      <c r="Q4231" s="9">
        <f>Sales_Data17[[#This Row],[Line Total]]-(Sales_Data17[[#This Row],[Total Unit Cost]]*Sales_Data17[[#This Row],[Order Quantity]])</f>
        <v>186.48333333333335</v>
      </c>
      <c r="R4231" s="1" t="str">
        <f>TEXT(Sales_Data17[[#This Row],[OrderDate]],"MMM")</f>
        <v>Aug</v>
      </c>
      <c r="S4231" s="1" t="str">
        <f t="shared" si="66"/>
        <v>2014</v>
      </c>
    </row>
    <row r="4232" spans="1:19">
      <c r="A4232" t="s">
        <v>4255</v>
      </c>
      <c r="B4232" s="2">
        <v>41865</v>
      </c>
      <c r="C4232" s="2" t="str">
        <f>VLOOKUP(Sales_Data17[[#This Row],[Customer Name Index]],Customer_Data[#All],2,0)</f>
        <v xml:space="preserve">WakeFern </v>
      </c>
      <c r="D4232">
        <v>2</v>
      </c>
      <c r="E4232" t="s">
        <v>4</v>
      </c>
      <c r="F4232" t="s">
        <v>8168</v>
      </c>
      <c r="G4232" t="s">
        <v>8027</v>
      </c>
      <c r="H4232" t="str">
        <f>VLOOKUP(Sales_Data17[[#This Row],[Delivery Region Index]],Regions_Table[#All],2,0)</f>
        <v>New South Wales</v>
      </c>
      <c r="I4232" t="str">
        <f>VLOOKUP(Sales_Data17[[#This Row],[Delivery Region Index]],Regions_Table[#All],3,0)</f>
        <v>Bathurst</v>
      </c>
      <c r="J4232">
        <v>4</v>
      </c>
      <c r="K4232">
        <v>1</v>
      </c>
      <c r="L4232" t="str">
        <f>VLOOKUP(Sales_Data17[[#This Row],[Product Description Index]],Products_Data[#All],2,0)</f>
        <v>Shirts</v>
      </c>
      <c r="M4232">
        <v>9</v>
      </c>
      <c r="N4232" s="9">
        <v>122.83333333333333</v>
      </c>
      <c r="O4232" s="9">
        <f>Sales_Data17[[#This Row],[Order Quantity]]*Sales_Data17[[#This Row],[Unit Price]]</f>
        <v>1105.5</v>
      </c>
      <c r="P4232" s="9">
        <v>65.101666666666674</v>
      </c>
      <c r="Q4232" s="9">
        <f>Sales_Data17[[#This Row],[Line Total]]-(Sales_Data17[[#This Row],[Total Unit Cost]]*Sales_Data17[[#This Row],[Order Quantity]])</f>
        <v>519.58499999999992</v>
      </c>
      <c r="R4232" s="1" t="str">
        <f>TEXT(Sales_Data17[[#This Row],[OrderDate]],"MMM")</f>
        <v>Aug</v>
      </c>
      <c r="S4232" s="1" t="str">
        <f t="shared" si="66"/>
        <v>2014</v>
      </c>
    </row>
    <row r="4233" spans="1:19">
      <c r="A4233" t="s">
        <v>4256</v>
      </c>
      <c r="B4233" s="2">
        <v>41866</v>
      </c>
      <c r="C4233" s="2" t="str">
        <f>VLOOKUP(Sales_Data17[[#This Row],[Customer Name Index]],Customer_Data[#All],2,0)</f>
        <v>Procter Corp</v>
      </c>
      <c r="D4233">
        <v>5</v>
      </c>
      <c r="E4233" t="s">
        <v>2</v>
      </c>
      <c r="F4233" t="s">
        <v>8168</v>
      </c>
      <c r="G4233" t="s">
        <v>8027</v>
      </c>
      <c r="H4233" t="str">
        <f>VLOOKUP(Sales_Data17[[#This Row],[Delivery Region Index]],Regions_Table[#All],2,0)</f>
        <v>New South Wales</v>
      </c>
      <c r="I4233" t="str">
        <f>VLOOKUP(Sales_Data17[[#This Row],[Delivery Region Index]],Regions_Table[#All],3,0)</f>
        <v>Lake Macquarie</v>
      </c>
      <c r="J4233">
        <v>13</v>
      </c>
      <c r="K4233">
        <v>2</v>
      </c>
      <c r="L4233" t="str">
        <f>VLOOKUP(Sales_Data17[[#This Row],[Product Description Index]],Products_Data[#All],2,0)</f>
        <v>Pants</v>
      </c>
      <c r="M4233">
        <v>7</v>
      </c>
      <c r="N4233" s="9">
        <v>268</v>
      </c>
      <c r="O4233" s="9">
        <f>Sales_Data17[[#This Row],[Order Quantity]]*Sales_Data17[[#This Row],[Unit Price]]</f>
        <v>1876</v>
      </c>
      <c r="P4233" s="9">
        <v>168.84</v>
      </c>
      <c r="Q4233" s="9">
        <f>Sales_Data17[[#This Row],[Line Total]]-(Sales_Data17[[#This Row],[Total Unit Cost]]*Sales_Data17[[#This Row],[Order Quantity]])</f>
        <v>694.11999999999989</v>
      </c>
      <c r="R4233" s="1" t="str">
        <f>TEXT(Sales_Data17[[#This Row],[OrderDate]],"MMM")</f>
        <v>Aug</v>
      </c>
      <c r="S4233" s="1" t="str">
        <f t="shared" si="66"/>
        <v>2014</v>
      </c>
    </row>
    <row r="4234" spans="1:19">
      <c r="A4234" t="s">
        <v>4257</v>
      </c>
      <c r="B4234" s="2">
        <v>41866</v>
      </c>
      <c r="C4234" s="2" t="str">
        <f>VLOOKUP(Sales_Data17[[#This Row],[Customer Name Index]],Customer_Data[#All],2,0)</f>
        <v>Ole Group</v>
      </c>
      <c r="D4234">
        <v>13</v>
      </c>
      <c r="E4234" t="s">
        <v>3</v>
      </c>
      <c r="F4234" t="s">
        <v>8168</v>
      </c>
      <c r="G4234" t="s">
        <v>8026</v>
      </c>
      <c r="H4234" t="str">
        <f>VLOOKUP(Sales_Data17[[#This Row],[Delivery Region Index]],Regions_Table[#All],2,0)</f>
        <v>Queensland</v>
      </c>
      <c r="I4234" t="str">
        <f>VLOOKUP(Sales_Data17[[#This Row],[Delivery Region Index]],Regions_Table[#All],3,0)</f>
        <v>Mount Isa</v>
      </c>
      <c r="J4234">
        <v>38</v>
      </c>
      <c r="K4234">
        <v>6</v>
      </c>
      <c r="L4234" t="str">
        <f>VLOOKUP(Sales_Data17[[#This Row],[Product Description Index]],Products_Data[#All],2,0)</f>
        <v>Socks</v>
      </c>
      <c r="M4234">
        <v>4</v>
      </c>
      <c r="N4234" s="9">
        <v>424.33333333333331</v>
      </c>
      <c r="O4234" s="9">
        <f>Sales_Data17[[#This Row],[Order Quantity]]*Sales_Data17[[#This Row],[Unit Price]]</f>
        <v>1697.3333333333333</v>
      </c>
      <c r="P4234" s="9">
        <v>271.57333333333332</v>
      </c>
      <c r="Q4234" s="9">
        <f>Sales_Data17[[#This Row],[Line Total]]-(Sales_Data17[[#This Row],[Total Unit Cost]]*Sales_Data17[[#This Row],[Order Quantity]])</f>
        <v>611.04</v>
      </c>
      <c r="R4234" s="1" t="str">
        <f>TEXT(Sales_Data17[[#This Row],[OrderDate]],"MMM")</f>
        <v>Aug</v>
      </c>
      <c r="S4234" s="1" t="str">
        <f t="shared" si="66"/>
        <v>2014</v>
      </c>
    </row>
    <row r="4235" spans="1:19">
      <c r="A4235" t="s">
        <v>4258</v>
      </c>
      <c r="B4235" s="2">
        <v>41866</v>
      </c>
      <c r="C4235" s="2" t="str">
        <f>VLOOKUP(Sales_Data17[[#This Row],[Customer Name Index]],Customer_Data[#All],2,0)</f>
        <v>Ole Group</v>
      </c>
      <c r="D4235">
        <v>13</v>
      </c>
      <c r="E4235" t="s">
        <v>2</v>
      </c>
      <c r="F4235" t="s">
        <v>8168</v>
      </c>
      <c r="G4235" t="s">
        <v>8026</v>
      </c>
      <c r="H4235" t="str">
        <f>VLOOKUP(Sales_Data17[[#This Row],[Delivery Region Index]],Regions_Table[#All],2,0)</f>
        <v>Queensland</v>
      </c>
      <c r="I4235" t="str">
        <f>VLOOKUP(Sales_Data17[[#This Row],[Delivery Region Index]],Regions_Table[#All],3,0)</f>
        <v>Mackay</v>
      </c>
      <c r="J4235">
        <v>36</v>
      </c>
      <c r="K4235">
        <v>5</v>
      </c>
      <c r="L4235" t="str">
        <f>VLOOKUP(Sales_Data17[[#This Row],[Product Description Index]],Products_Data[#All],2,0)</f>
        <v>Hats</v>
      </c>
      <c r="M4235">
        <v>3</v>
      </c>
      <c r="N4235" s="9">
        <v>29.777777777777779</v>
      </c>
      <c r="O4235" s="9">
        <f>Sales_Data17[[#This Row],[Order Quantity]]*Sales_Data17[[#This Row],[Unit Price]]</f>
        <v>89.333333333333343</v>
      </c>
      <c r="P4235" s="9">
        <v>20.844444444444445</v>
      </c>
      <c r="Q4235" s="9">
        <f>Sales_Data17[[#This Row],[Line Total]]-(Sales_Data17[[#This Row],[Total Unit Cost]]*Sales_Data17[[#This Row],[Order Quantity]])</f>
        <v>26.800000000000011</v>
      </c>
      <c r="R4235" s="1" t="str">
        <f>TEXT(Sales_Data17[[#This Row],[OrderDate]],"MMM")</f>
        <v>Aug</v>
      </c>
      <c r="S4235" s="1" t="str">
        <f t="shared" si="66"/>
        <v>2014</v>
      </c>
    </row>
    <row r="4236" spans="1:19">
      <c r="A4236" t="s">
        <v>4259</v>
      </c>
      <c r="B4236" s="2">
        <v>41866</v>
      </c>
      <c r="C4236" s="2" t="str">
        <f>VLOOKUP(Sales_Data17[[#This Row],[Customer Name Index]],Customer_Data[#All],2,0)</f>
        <v xml:space="preserve">WakeFern </v>
      </c>
      <c r="D4236">
        <v>2</v>
      </c>
      <c r="E4236" t="s">
        <v>4</v>
      </c>
      <c r="F4236" t="s">
        <v>8168</v>
      </c>
      <c r="G4236" t="s">
        <v>8027</v>
      </c>
      <c r="H4236" t="str">
        <f>VLOOKUP(Sales_Data17[[#This Row],[Delivery Region Index]],Regions_Table[#All],2,0)</f>
        <v>New South Wales</v>
      </c>
      <c r="I4236" t="str">
        <f>VLOOKUP(Sales_Data17[[#This Row],[Delivery Region Index]],Regions_Table[#All],3,0)</f>
        <v>Broken Hill</v>
      </c>
      <c r="J4236">
        <v>5</v>
      </c>
      <c r="K4236">
        <v>1</v>
      </c>
      <c r="L4236" t="str">
        <f>VLOOKUP(Sales_Data17[[#This Row],[Product Description Index]],Products_Data[#All],2,0)</f>
        <v>Shirts</v>
      </c>
      <c r="M4236">
        <v>9</v>
      </c>
      <c r="N4236" s="9">
        <v>25.311111111111114</v>
      </c>
      <c r="O4236" s="9">
        <f>Sales_Data17[[#This Row],[Order Quantity]]*Sales_Data17[[#This Row],[Unit Price]]</f>
        <v>227.8</v>
      </c>
      <c r="P4236" s="9">
        <v>11.136888888888889</v>
      </c>
      <c r="Q4236" s="9">
        <f>Sales_Data17[[#This Row],[Line Total]]-(Sales_Data17[[#This Row],[Total Unit Cost]]*Sales_Data17[[#This Row],[Order Quantity]])</f>
        <v>127.56800000000001</v>
      </c>
      <c r="R4236" s="1" t="str">
        <f>TEXT(Sales_Data17[[#This Row],[OrderDate]],"MMM")</f>
        <v>Aug</v>
      </c>
      <c r="S4236" s="1" t="str">
        <f t="shared" si="66"/>
        <v>2014</v>
      </c>
    </row>
    <row r="4237" spans="1:19">
      <c r="A4237" t="s">
        <v>4260</v>
      </c>
      <c r="B4237" s="2">
        <v>41866</v>
      </c>
      <c r="C4237" s="2" t="str">
        <f>VLOOKUP(Sales_Data17[[#This Row],[Customer Name Index]],Customer_Data[#All],2,0)</f>
        <v xml:space="preserve">WakeFern </v>
      </c>
      <c r="D4237">
        <v>2</v>
      </c>
      <c r="E4237" t="s">
        <v>3</v>
      </c>
      <c r="F4237" t="s">
        <v>8168</v>
      </c>
      <c r="G4237" t="s">
        <v>8027</v>
      </c>
      <c r="H4237" t="str">
        <f>VLOOKUP(Sales_Data17[[#This Row],[Delivery Region Index]],Regions_Table[#All],2,0)</f>
        <v>New South Wales</v>
      </c>
      <c r="I4237" t="str">
        <f>VLOOKUP(Sales_Data17[[#This Row],[Delivery Region Index]],Regions_Table[#All],3,0)</f>
        <v>Bathurst</v>
      </c>
      <c r="J4237">
        <v>4</v>
      </c>
      <c r="K4237">
        <v>1</v>
      </c>
      <c r="L4237" t="str">
        <f>VLOOKUP(Sales_Data17[[#This Row],[Product Description Index]],Products_Data[#All],2,0)</f>
        <v>Shirts</v>
      </c>
      <c r="M4237">
        <v>2</v>
      </c>
      <c r="N4237" s="9">
        <v>29.777777777777779</v>
      </c>
      <c r="O4237" s="9">
        <f>Sales_Data17[[#This Row],[Order Quantity]]*Sales_Data17[[#This Row],[Unit Price]]</f>
        <v>59.555555555555557</v>
      </c>
      <c r="P4237" s="9">
        <v>25.31111111111111</v>
      </c>
      <c r="Q4237" s="9">
        <f>Sales_Data17[[#This Row],[Line Total]]-(Sales_Data17[[#This Row],[Total Unit Cost]]*Sales_Data17[[#This Row],[Order Quantity]])</f>
        <v>8.9333333333333371</v>
      </c>
      <c r="R4237" s="1" t="str">
        <f>TEXT(Sales_Data17[[#This Row],[OrderDate]],"MMM")</f>
        <v>Aug</v>
      </c>
      <c r="S4237" s="1" t="str">
        <f t="shared" si="66"/>
        <v>2014</v>
      </c>
    </row>
    <row r="4238" spans="1:19">
      <c r="A4238" t="s">
        <v>4261</v>
      </c>
      <c r="B4238" s="2">
        <v>41866</v>
      </c>
      <c r="C4238" s="2" t="str">
        <f>VLOOKUP(Sales_Data17[[#This Row],[Customer Name Index]],Customer_Data[#All],2,0)</f>
        <v>Rochester Ltd</v>
      </c>
      <c r="D4238">
        <v>15</v>
      </c>
      <c r="E4238" t="s">
        <v>3</v>
      </c>
      <c r="F4238" t="s">
        <v>8168</v>
      </c>
      <c r="G4238" t="s">
        <v>8025</v>
      </c>
      <c r="H4238" t="str">
        <f>VLOOKUP(Sales_Data17[[#This Row],[Delivery Region Index]],Regions_Table[#All],2,0)</f>
        <v>Queensland</v>
      </c>
      <c r="I4238" t="str">
        <f>VLOOKUP(Sales_Data17[[#This Row],[Delivery Region Index]],Regions_Table[#All],3,0)</f>
        <v>Sunshine Coast</v>
      </c>
      <c r="J4238">
        <v>42</v>
      </c>
      <c r="K4238">
        <v>6</v>
      </c>
      <c r="L4238" t="str">
        <f>VLOOKUP(Sales_Data17[[#This Row],[Product Description Index]],Products_Data[#All],2,0)</f>
        <v>Socks</v>
      </c>
      <c r="M4238">
        <v>3</v>
      </c>
      <c r="N4238" s="9">
        <v>118.36666666666666</v>
      </c>
      <c r="O4238" s="9">
        <f>Sales_Data17[[#This Row],[Order Quantity]]*Sales_Data17[[#This Row],[Unit Price]]</f>
        <v>355.09999999999997</v>
      </c>
      <c r="P4238" s="9">
        <v>85.22399999999999</v>
      </c>
      <c r="Q4238" s="9">
        <f>Sales_Data17[[#This Row],[Line Total]]-(Sales_Data17[[#This Row],[Total Unit Cost]]*Sales_Data17[[#This Row],[Order Quantity]])</f>
        <v>99.427999999999997</v>
      </c>
      <c r="R4238" s="1" t="str">
        <f>TEXT(Sales_Data17[[#This Row],[OrderDate]],"MMM")</f>
        <v>Aug</v>
      </c>
      <c r="S4238" s="1" t="str">
        <f t="shared" si="66"/>
        <v>2014</v>
      </c>
    </row>
    <row r="4239" spans="1:19">
      <c r="A4239" t="s">
        <v>4262</v>
      </c>
      <c r="B4239" s="2">
        <v>41867</v>
      </c>
      <c r="C4239" s="2" t="str">
        <f>VLOOKUP(Sales_Data17[[#This Row],[Customer Name Index]],Customer_Data[#All],2,0)</f>
        <v>3LAB, Ltd</v>
      </c>
      <c r="D4239">
        <v>16</v>
      </c>
      <c r="E4239" t="s">
        <v>4</v>
      </c>
      <c r="F4239" t="s">
        <v>8168</v>
      </c>
      <c r="G4239" t="s">
        <v>8025</v>
      </c>
      <c r="H4239" t="str">
        <f>VLOOKUP(Sales_Data17[[#This Row],[Delivery Region Index]],Regions_Table[#All],2,0)</f>
        <v>Queensland</v>
      </c>
      <c r="I4239" t="str">
        <f>VLOOKUP(Sales_Data17[[#This Row],[Delivery Region Index]],Regions_Table[#All],3,0)</f>
        <v>Townsville</v>
      </c>
      <c r="J4239">
        <v>45</v>
      </c>
      <c r="K4239">
        <v>7</v>
      </c>
      <c r="L4239" t="str">
        <f>VLOOKUP(Sales_Data17[[#This Row],[Product Description Index]],Products_Data[#All],2,0)</f>
        <v>Dress Shirts</v>
      </c>
      <c r="M4239">
        <v>3</v>
      </c>
      <c r="N4239" s="9">
        <v>75.188888888888897</v>
      </c>
      <c r="O4239" s="9">
        <f>Sales_Data17[[#This Row],[Order Quantity]]*Sales_Data17[[#This Row],[Unit Price]]</f>
        <v>225.56666666666669</v>
      </c>
      <c r="P4239" s="9">
        <v>48.872777777777777</v>
      </c>
      <c r="Q4239" s="9">
        <f>Sales_Data17[[#This Row],[Line Total]]-(Sales_Data17[[#This Row],[Total Unit Cost]]*Sales_Data17[[#This Row],[Order Quantity]])</f>
        <v>78.948333333333352</v>
      </c>
      <c r="R4239" s="1" t="str">
        <f>TEXT(Sales_Data17[[#This Row],[OrderDate]],"MMM")</f>
        <v>Aug</v>
      </c>
      <c r="S4239" s="1" t="str">
        <f t="shared" si="66"/>
        <v>2014</v>
      </c>
    </row>
    <row r="4240" spans="1:19">
      <c r="A4240" t="s">
        <v>4263</v>
      </c>
      <c r="B4240" s="2">
        <v>41867</v>
      </c>
      <c r="C4240" s="2" t="str">
        <f>VLOOKUP(Sales_Data17[[#This Row],[Customer Name Index]],Customer_Data[#All],2,0)</f>
        <v>Eminence Corp</v>
      </c>
      <c r="D4240">
        <v>18</v>
      </c>
      <c r="E4240" t="s">
        <v>2</v>
      </c>
      <c r="F4240" t="s">
        <v>8168</v>
      </c>
      <c r="G4240" t="s">
        <v>8025</v>
      </c>
      <c r="H4240" t="str">
        <f>VLOOKUP(Sales_Data17[[#This Row],[Delivery Region Index]],Regions_Table[#All],2,0)</f>
        <v>Victoria</v>
      </c>
      <c r="I4240" t="str">
        <f>VLOOKUP(Sales_Data17[[#This Row],[Delivery Region Index]],Regions_Table[#All],3,0)</f>
        <v>Bendigo</v>
      </c>
      <c r="J4240">
        <v>50</v>
      </c>
      <c r="K4240">
        <v>7</v>
      </c>
      <c r="L4240" t="str">
        <f>VLOOKUP(Sales_Data17[[#This Row],[Product Description Index]],Products_Data[#All],2,0)</f>
        <v>Dress Shirts</v>
      </c>
      <c r="M4240">
        <v>1</v>
      </c>
      <c r="N4240" s="9">
        <v>116.87777777777779</v>
      </c>
      <c r="O4240" s="9">
        <f>Sales_Data17[[#This Row],[Order Quantity]]*Sales_Data17[[#This Row],[Unit Price]]</f>
        <v>116.87777777777779</v>
      </c>
      <c r="P4240" s="9">
        <v>70.126666666666665</v>
      </c>
      <c r="Q4240" s="9">
        <f>Sales_Data17[[#This Row],[Line Total]]-(Sales_Data17[[#This Row],[Total Unit Cost]]*Sales_Data17[[#This Row],[Order Quantity]])</f>
        <v>46.751111111111129</v>
      </c>
      <c r="R4240" s="1" t="str">
        <f>TEXT(Sales_Data17[[#This Row],[OrderDate]],"MMM")</f>
        <v>Aug</v>
      </c>
      <c r="S4240" s="1" t="str">
        <f t="shared" si="66"/>
        <v>2014</v>
      </c>
    </row>
    <row r="4241" spans="1:19">
      <c r="A4241" t="s">
        <v>4264</v>
      </c>
      <c r="B4241" s="2">
        <v>41867</v>
      </c>
      <c r="C4241" s="2" t="str">
        <f>VLOOKUP(Sales_Data17[[#This Row],[Customer Name Index]],Customer_Data[#All],2,0)</f>
        <v>Medsep Group</v>
      </c>
      <c r="D4241">
        <v>8</v>
      </c>
      <c r="E4241" t="s">
        <v>2</v>
      </c>
      <c r="F4241" t="s">
        <v>8168</v>
      </c>
      <c r="G4241" t="s">
        <v>8027</v>
      </c>
      <c r="H4241" t="str">
        <f>VLOOKUP(Sales_Data17[[#This Row],[Delivery Region Index]],Regions_Table[#All],2,0)</f>
        <v>New South Wales</v>
      </c>
      <c r="I4241" t="str">
        <f>VLOOKUP(Sales_Data17[[#This Row],[Delivery Region Index]],Regions_Table[#All],3,0)</f>
        <v>Wagga Wagga</v>
      </c>
      <c r="J4241">
        <v>23</v>
      </c>
      <c r="K4241">
        <v>4</v>
      </c>
      <c r="L4241" t="str">
        <f>VLOOKUP(Sales_Data17[[#This Row],[Product Description Index]],Products_Data[#All],2,0)</f>
        <v>Jeans</v>
      </c>
      <c r="M4241">
        <v>3</v>
      </c>
      <c r="N4241" s="9">
        <v>249.38888888888889</v>
      </c>
      <c r="O4241" s="9">
        <f>Sales_Data17[[#This Row],[Order Quantity]]*Sales_Data17[[#This Row],[Unit Price]]</f>
        <v>748.16666666666663</v>
      </c>
      <c r="P4241" s="9">
        <v>114.7188888888889</v>
      </c>
      <c r="Q4241" s="9">
        <f>Sales_Data17[[#This Row],[Line Total]]-(Sales_Data17[[#This Row],[Total Unit Cost]]*Sales_Data17[[#This Row],[Order Quantity]])</f>
        <v>404.00999999999993</v>
      </c>
      <c r="R4241" s="1" t="str">
        <f>TEXT(Sales_Data17[[#This Row],[OrderDate]],"MMM")</f>
        <v>Aug</v>
      </c>
      <c r="S4241" s="1" t="str">
        <f t="shared" si="66"/>
        <v>2014</v>
      </c>
    </row>
    <row r="4242" spans="1:19">
      <c r="A4242" t="s">
        <v>4265</v>
      </c>
      <c r="B4242" s="2">
        <v>41867</v>
      </c>
      <c r="C4242" s="2" t="str">
        <f>VLOOKUP(Sales_Data17[[#This Row],[Customer Name Index]],Customer_Data[#All],2,0)</f>
        <v xml:space="preserve">WakeFern </v>
      </c>
      <c r="D4242">
        <v>2</v>
      </c>
      <c r="E4242" t="s">
        <v>2</v>
      </c>
      <c r="F4242" t="s">
        <v>8168</v>
      </c>
      <c r="G4242" t="s">
        <v>8027</v>
      </c>
      <c r="H4242" t="str">
        <f>VLOOKUP(Sales_Data17[[#This Row],[Delivery Region Index]],Regions_Table[#All],2,0)</f>
        <v>New South Wales</v>
      </c>
      <c r="I4242" t="str">
        <f>VLOOKUP(Sales_Data17[[#This Row],[Delivery Region Index]],Regions_Table[#All],3,0)</f>
        <v>Bathurst</v>
      </c>
      <c r="J4242">
        <v>4</v>
      </c>
      <c r="K4242">
        <v>1</v>
      </c>
      <c r="L4242" t="str">
        <f>VLOOKUP(Sales_Data17[[#This Row],[Product Description Index]],Products_Data[#All],2,0)</f>
        <v>Shirts</v>
      </c>
      <c r="M4242">
        <v>6</v>
      </c>
      <c r="N4242" s="9">
        <v>442.94444444444446</v>
      </c>
      <c r="O4242" s="9">
        <f>Sales_Data17[[#This Row],[Order Quantity]]*Sales_Data17[[#This Row],[Unit Price]]</f>
        <v>2657.666666666667</v>
      </c>
      <c r="P4242" s="9">
        <v>345.49666666666667</v>
      </c>
      <c r="Q4242" s="9">
        <f>Sales_Data17[[#This Row],[Line Total]]-(Sales_Data17[[#This Row],[Total Unit Cost]]*Sales_Data17[[#This Row],[Order Quantity]])</f>
        <v>584.68666666666695</v>
      </c>
      <c r="R4242" s="1" t="str">
        <f>TEXT(Sales_Data17[[#This Row],[OrderDate]],"MMM")</f>
        <v>Aug</v>
      </c>
      <c r="S4242" s="1" t="str">
        <f t="shared" si="66"/>
        <v>2014</v>
      </c>
    </row>
    <row r="4243" spans="1:19">
      <c r="A4243" t="s">
        <v>4266</v>
      </c>
      <c r="B4243" s="2">
        <v>41867</v>
      </c>
      <c r="C4243" s="2" t="str">
        <f>VLOOKUP(Sales_Data17[[#This Row],[Customer Name Index]],Customer_Data[#All],2,0)</f>
        <v>ETUDE Ltd</v>
      </c>
      <c r="D4243">
        <v>4</v>
      </c>
      <c r="E4243" t="s">
        <v>4</v>
      </c>
      <c r="F4243" t="s">
        <v>8168</v>
      </c>
      <c r="G4243" t="s">
        <v>8027</v>
      </c>
      <c r="H4243" t="str">
        <f>VLOOKUP(Sales_Data17[[#This Row],[Delivery Region Index]],Regions_Table[#All],2,0)</f>
        <v>New South Wales</v>
      </c>
      <c r="I4243" t="str">
        <f>VLOOKUP(Sales_Data17[[#This Row],[Delivery Region Index]],Regions_Table[#All],3,0)</f>
        <v>Goulburn</v>
      </c>
      <c r="J4243">
        <v>10</v>
      </c>
      <c r="K4243">
        <v>2</v>
      </c>
      <c r="L4243" t="str">
        <f>VLOOKUP(Sales_Data17[[#This Row],[Product Description Index]],Products_Data[#All],2,0)</f>
        <v>Pants</v>
      </c>
      <c r="M4243">
        <v>8</v>
      </c>
      <c r="N4243" s="9">
        <v>711.68888888888887</v>
      </c>
      <c r="O4243" s="9">
        <f>Sales_Data17[[#This Row],[Order Quantity]]*Sales_Data17[[#This Row],[Unit Price]]</f>
        <v>5693.5111111111109</v>
      </c>
      <c r="P4243" s="9">
        <v>462.59777777777776</v>
      </c>
      <c r="Q4243" s="9">
        <f>Sales_Data17[[#This Row],[Line Total]]-(Sales_Data17[[#This Row],[Total Unit Cost]]*Sales_Data17[[#This Row],[Order Quantity]])</f>
        <v>1992.7288888888888</v>
      </c>
      <c r="R4243" s="1" t="str">
        <f>TEXT(Sales_Data17[[#This Row],[OrderDate]],"MMM")</f>
        <v>Aug</v>
      </c>
      <c r="S4243" s="1" t="str">
        <f t="shared" si="66"/>
        <v>2014</v>
      </c>
    </row>
    <row r="4244" spans="1:19">
      <c r="A4244" t="s">
        <v>4267</v>
      </c>
      <c r="B4244" s="2">
        <v>41867</v>
      </c>
      <c r="C4244" s="2" t="str">
        <f>VLOOKUP(Sales_Data17[[#This Row],[Customer Name Index]],Customer_Data[#All],2,0)</f>
        <v>Ole Group</v>
      </c>
      <c r="D4244">
        <v>13</v>
      </c>
      <c r="E4244" t="s">
        <v>4</v>
      </c>
      <c r="F4244" t="s">
        <v>8168</v>
      </c>
      <c r="G4244" t="s">
        <v>8026</v>
      </c>
      <c r="H4244" t="str">
        <f>VLOOKUP(Sales_Data17[[#This Row],[Delivery Region Index]],Regions_Table[#All],2,0)</f>
        <v>Queensland</v>
      </c>
      <c r="I4244" t="str">
        <f>VLOOKUP(Sales_Data17[[#This Row],[Delivery Region Index]],Regions_Table[#All],3,0)</f>
        <v>Mount Isa</v>
      </c>
      <c r="J4244">
        <v>38</v>
      </c>
      <c r="K4244">
        <v>6</v>
      </c>
      <c r="L4244" t="str">
        <f>VLOOKUP(Sales_Data17[[#This Row],[Product Description Index]],Products_Data[#All],2,0)</f>
        <v>Socks</v>
      </c>
      <c r="M4244">
        <v>5</v>
      </c>
      <c r="N4244" s="9">
        <v>119.85555555555555</v>
      </c>
      <c r="O4244" s="9">
        <f>Sales_Data17[[#This Row],[Order Quantity]]*Sales_Data17[[#This Row],[Unit Price]]</f>
        <v>599.27777777777783</v>
      </c>
      <c r="P4244" s="9">
        <v>71.913333333333341</v>
      </c>
      <c r="Q4244" s="9">
        <f>Sales_Data17[[#This Row],[Line Total]]-(Sales_Data17[[#This Row],[Total Unit Cost]]*Sales_Data17[[#This Row],[Order Quantity]])</f>
        <v>239.71111111111111</v>
      </c>
      <c r="R4244" s="1" t="str">
        <f>TEXT(Sales_Data17[[#This Row],[OrderDate]],"MMM")</f>
        <v>Aug</v>
      </c>
      <c r="S4244" s="1" t="str">
        <f t="shared" si="66"/>
        <v>2014</v>
      </c>
    </row>
    <row r="4245" spans="1:19">
      <c r="A4245" t="s">
        <v>4268</v>
      </c>
      <c r="B4245" s="2">
        <v>41868</v>
      </c>
      <c r="C4245" s="2" t="str">
        <f>VLOOKUP(Sales_Data17[[#This Row],[Customer Name Index]],Customer_Data[#All],2,0)</f>
        <v>PEDIFIX, Corp</v>
      </c>
      <c r="D4245">
        <v>6</v>
      </c>
      <c r="E4245" t="s">
        <v>2</v>
      </c>
      <c r="F4245" t="s">
        <v>8168</v>
      </c>
      <c r="G4245" t="s">
        <v>8027</v>
      </c>
      <c r="H4245" t="str">
        <f>VLOOKUP(Sales_Data17[[#This Row],[Delivery Region Index]],Regions_Table[#All],2,0)</f>
        <v>New South Wales</v>
      </c>
      <c r="I4245" t="str">
        <f>VLOOKUP(Sales_Data17[[#This Row],[Delivery Region Index]],Regions_Table[#All],3,0)</f>
        <v>Newcastle</v>
      </c>
      <c r="J4245">
        <v>16</v>
      </c>
      <c r="K4245">
        <v>3</v>
      </c>
      <c r="L4245" t="str">
        <f>VLOOKUP(Sales_Data17[[#This Row],[Product Description Index]],Products_Data[#All],2,0)</f>
        <v>Sunglasses</v>
      </c>
      <c r="M4245">
        <v>9</v>
      </c>
      <c r="N4245" s="9">
        <v>605.23333333333335</v>
      </c>
      <c r="O4245" s="9">
        <f>Sales_Data17[[#This Row],[Order Quantity]]*Sales_Data17[[#This Row],[Unit Price]]</f>
        <v>5447.1</v>
      </c>
      <c r="P4245" s="9">
        <v>302.61666666666667</v>
      </c>
      <c r="Q4245" s="9">
        <f>Sales_Data17[[#This Row],[Line Total]]-(Sales_Data17[[#This Row],[Total Unit Cost]]*Sales_Data17[[#This Row],[Order Quantity]])</f>
        <v>2723.55</v>
      </c>
      <c r="R4245" s="1" t="str">
        <f>TEXT(Sales_Data17[[#This Row],[OrderDate]],"MMM")</f>
        <v>Aug</v>
      </c>
      <c r="S4245" s="1" t="str">
        <f t="shared" si="66"/>
        <v>2014</v>
      </c>
    </row>
    <row r="4246" spans="1:19">
      <c r="A4246" t="s">
        <v>4269</v>
      </c>
      <c r="B4246" s="2">
        <v>41868</v>
      </c>
      <c r="C4246" s="2" t="str">
        <f>VLOOKUP(Sales_Data17[[#This Row],[Customer Name Index]],Customer_Data[#All],2,0)</f>
        <v>Eminence Corp</v>
      </c>
      <c r="D4246">
        <v>18</v>
      </c>
      <c r="E4246" t="s">
        <v>4</v>
      </c>
      <c r="F4246" t="s">
        <v>8168</v>
      </c>
      <c r="G4246" t="s">
        <v>8025</v>
      </c>
      <c r="H4246" t="str">
        <f>VLOOKUP(Sales_Data17[[#This Row],[Delivery Region Index]],Regions_Table[#All],2,0)</f>
        <v>Victoria</v>
      </c>
      <c r="I4246" t="str">
        <f>VLOOKUP(Sales_Data17[[#This Row],[Delivery Region Index]],Regions_Table[#All],3,0)</f>
        <v>Geelong</v>
      </c>
      <c r="J4246">
        <v>51</v>
      </c>
      <c r="K4246">
        <v>8</v>
      </c>
      <c r="L4246" t="str">
        <f>VLOOKUP(Sales_Data17[[#This Row],[Product Description Index]],Products_Data[#All],2,0)</f>
        <v>Shoes</v>
      </c>
      <c r="M4246">
        <v>5</v>
      </c>
      <c r="N4246" s="9">
        <v>19.355555555555558</v>
      </c>
      <c r="O4246" s="9">
        <f>Sales_Data17[[#This Row],[Order Quantity]]*Sales_Data17[[#This Row],[Unit Price]]</f>
        <v>96.777777777777786</v>
      </c>
      <c r="P4246" s="9">
        <v>12.194000000000001</v>
      </c>
      <c r="Q4246" s="9">
        <f>Sales_Data17[[#This Row],[Line Total]]-(Sales_Data17[[#This Row],[Total Unit Cost]]*Sales_Data17[[#This Row],[Order Quantity]])</f>
        <v>35.80777777777778</v>
      </c>
      <c r="R4246" s="1" t="str">
        <f>TEXT(Sales_Data17[[#This Row],[OrderDate]],"MMM")</f>
        <v>Aug</v>
      </c>
      <c r="S4246" s="1" t="str">
        <f t="shared" si="66"/>
        <v>2014</v>
      </c>
    </row>
    <row r="4247" spans="1:19">
      <c r="A4247" t="s">
        <v>4270</v>
      </c>
      <c r="B4247" s="2">
        <v>41868</v>
      </c>
      <c r="C4247" s="2" t="str">
        <f>VLOOKUP(Sales_Data17[[#This Row],[Customer Name Index]],Customer_Data[#All],2,0)</f>
        <v>21st Ltd</v>
      </c>
      <c r="D4247">
        <v>10</v>
      </c>
      <c r="E4247" t="s">
        <v>4</v>
      </c>
      <c r="F4247" t="s">
        <v>8168</v>
      </c>
      <c r="G4247" t="s">
        <v>8026</v>
      </c>
      <c r="H4247" t="str">
        <f>VLOOKUP(Sales_Data17[[#This Row],[Delivery Region Index]],Regions_Table[#All],2,0)</f>
        <v>Queensland</v>
      </c>
      <c r="I4247" t="str">
        <f>VLOOKUP(Sales_Data17[[#This Row],[Delivery Region Index]],Regions_Table[#All],3,0)</f>
        <v>Charters Towers</v>
      </c>
      <c r="J4247">
        <v>29</v>
      </c>
      <c r="K4247">
        <v>4</v>
      </c>
      <c r="L4247" t="str">
        <f>VLOOKUP(Sales_Data17[[#This Row],[Product Description Index]],Products_Data[#All],2,0)</f>
        <v>Jeans</v>
      </c>
      <c r="M4247">
        <v>4</v>
      </c>
      <c r="N4247" s="9">
        <v>141.44444444444446</v>
      </c>
      <c r="O4247" s="9">
        <f>Sales_Data17[[#This Row],[Order Quantity]]*Sales_Data17[[#This Row],[Unit Price]]</f>
        <v>565.77777777777783</v>
      </c>
      <c r="P4247" s="9">
        <v>56.577777777777783</v>
      </c>
      <c r="Q4247" s="9">
        <f>Sales_Data17[[#This Row],[Line Total]]-(Sales_Data17[[#This Row],[Total Unit Cost]]*Sales_Data17[[#This Row],[Order Quantity]])</f>
        <v>339.4666666666667</v>
      </c>
      <c r="R4247" s="1" t="str">
        <f>TEXT(Sales_Data17[[#This Row],[OrderDate]],"MMM")</f>
        <v>Aug</v>
      </c>
      <c r="S4247" s="1" t="str">
        <f t="shared" si="66"/>
        <v>2014</v>
      </c>
    </row>
    <row r="4248" spans="1:19">
      <c r="A4248" t="s">
        <v>4271</v>
      </c>
      <c r="B4248" s="2">
        <v>41868</v>
      </c>
      <c r="C4248" s="2" t="str">
        <f>VLOOKUP(Sales_Data17[[#This Row],[Customer Name Index]],Customer_Data[#All],2,0)</f>
        <v>21st Ltd</v>
      </c>
      <c r="D4248">
        <v>10</v>
      </c>
      <c r="E4248" t="s">
        <v>3</v>
      </c>
      <c r="F4248" t="s">
        <v>8168</v>
      </c>
      <c r="G4248" t="s">
        <v>8026</v>
      </c>
      <c r="H4248" t="str">
        <f>VLOOKUP(Sales_Data17[[#This Row],[Delivery Region Index]],Regions_Table[#All],2,0)</f>
        <v>Queensland</v>
      </c>
      <c r="I4248" t="str">
        <f>VLOOKUP(Sales_Data17[[#This Row],[Delivery Region Index]],Regions_Table[#All],3,0)</f>
        <v>Charters Towers</v>
      </c>
      <c r="J4248">
        <v>29</v>
      </c>
      <c r="K4248">
        <v>4</v>
      </c>
      <c r="L4248" t="str">
        <f>VLOOKUP(Sales_Data17[[#This Row],[Product Description Index]],Products_Data[#All],2,0)</f>
        <v>Jeans</v>
      </c>
      <c r="M4248">
        <v>7</v>
      </c>
      <c r="N4248" s="9">
        <v>119.11111111111111</v>
      </c>
      <c r="O4248" s="9">
        <f>Sales_Data17[[#This Row],[Order Quantity]]*Sales_Data17[[#This Row],[Unit Price]]</f>
        <v>833.77777777777783</v>
      </c>
      <c r="P4248" s="9">
        <v>48.835555555555551</v>
      </c>
      <c r="Q4248" s="9">
        <f>Sales_Data17[[#This Row],[Line Total]]-(Sales_Data17[[#This Row],[Total Unit Cost]]*Sales_Data17[[#This Row],[Order Quantity]])</f>
        <v>491.92888888888899</v>
      </c>
      <c r="R4248" s="1" t="str">
        <f>TEXT(Sales_Data17[[#This Row],[OrderDate]],"MMM")</f>
        <v>Aug</v>
      </c>
      <c r="S4248" s="1" t="str">
        <f t="shared" si="66"/>
        <v>2014</v>
      </c>
    </row>
    <row r="4249" spans="1:19">
      <c r="A4249" t="s">
        <v>4272</v>
      </c>
      <c r="B4249" s="2">
        <v>41868</v>
      </c>
      <c r="C4249" s="2" t="str">
        <f>VLOOKUP(Sales_Data17[[#This Row],[Customer Name Index]],Customer_Data[#All],2,0)</f>
        <v>Medsep Group</v>
      </c>
      <c r="D4249">
        <v>8</v>
      </c>
      <c r="E4249" t="s">
        <v>4</v>
      </c>
      <c r="F4249" t="s">
        <v>8168</v>
      </c>
      <c r="G4249" t="s">
        <v>8027</v>
      </c>
      <c r="H4249" t="str">
        <f>VLOOKUP(Sales_Data17[[#This Row],[Delivery Region Index]],Regions_Table[#All],2,0)</f>
        <v>New South Wales</v>
      </c>
      <c r="I4249" t="str">
        <f>VLOOKUP(Sales_Data17[[#This Row],[Delivery Region Index]],Regions_Table[#All],3,0)</f>
        <v>Tamworth</v>
      </c>
      <c r="J4249">
        <v>21</v>
      </c>
      <c r="K4249">
        <v>3</v>
      </c>
      <c r="L4249" t="str">
        <f>VLOOKUP(Sales_Data17[[#This Row],[Product Description Index]],Products_Data[#All],2,0)</f>
        <v>Sunglasses</v>
      </c>
      <c r="M4249">
        <v>9</v>
      </c>
      <c r="N4249" s="9">
        <v>299.26666666666665</v>
      </c>
      <c r="O4249" s="9">
        <f>Sales_Data17[[#This Row],[Order Quantity]]*Sales_Data17[[#This Row],[Unit Price]]</f>
        <v>2693.3999999999996</v>
      </c>
      <c r="P4249" s="9">
        <v>125.69200000000001</v>
      </c>
      <c r="Q4249" s="9">
        <f>Sales_Data17[[#This Row],[Line Total]]-(Sales_Data17[[#This Row],[Total Unit Cost]]*Sales_Data17[[#This Row],[Order Quantity]])</f>
        <v>1562.1719999999996</v>
      </c>
      <c r="R4249" s="1" t="str">
        <f>TEXT(Sales_Data17[[#This Row],[OrderDate]],"MMM")</f>
        <v>Aug</v>
      </c>
      <c r="S4249" s="1" t="str">
        <f t="shared" si="66"/>
        <v>2014</v>
      </c>
    </row>
    <row r="4250" spans="1:19">
      <c r="A4250" t="s">
        <v>4273</v>
      </c>
      <c r="B4250" s="2">
        <v>41869</v>
      </c>
      <c r="C4250" s="2" t="str">
        <f>VLOOKUP(Sales_Data17[[#This Row],[Customer Name Index]],Customer_Data[#All],2,0)</f>
        <v>Eminence Corp</v>
      </c>
      <c r="D4250">
        <v>18</v>
      </c>
      <c r="E4250" t="s">
        <v>4</v>
      </c>
      <c r="F4250" t="s">
        <v>8168</v>
      </c>
      <c r="G4250" t="s">
        <v>8025</v>
      </c>
      <c r="H4250" t="str">
        <f>VLOOKUP(Sales_Data17[[#This Row],[Delivery Region Index]],Regions_Table[#All],2,0)</f>
        <v>Victoria</v>
      </c>
      <c r="I4250" t="str">
        <f>VLOOKUP(Sales_Data17[[#This Row],[Delivery Region Index]],Regions_Table[#All],3,0)</f>
        <v>Bendigo</v>
      </c>
      <c r="J4250">
        <v>50</v>
      </c>
      <c r="K4250">
        <v>7</v>
      </c>
      <c r="L4250" t="str">
        <f>VLOOKUP(Sales_Data17[[#This Row],[Product Description Index]],Products_Data[#All],2,0)</f>
        <v>Dress Shirts</v>
      </c>
      <c r="M4250">
        <v>4</v>
      </c>
      <c r="N4250" s="9">
        <v>113.90000000000002</v>
      </c>
      <c r="O4250" s="9">
        <f>Sales_Data17[[#This Row],[Order Quantity]]*Sales_Data17[[#This Row],[Unit Price]]</f>
        <v>455.60000000000008</v>
      </c>
      <c r="P4250" s="9">
        <v>76.313000000000017</v>
      </c>
      <c r="Q4250" s="9">
        <f>Sales_Data17[[#This Row],[Line Total]]-(Sales_Data17[[#This Row],[Total Unit Cost]]*Sales_Data17[[#This Row],[Order Quantity]])</f>
        <v>150.34800000000001</v>
      </c>
      <c r="R4250" s="1" t="str">
        <f>TEXT(Sales_Data17[[#This Row],[OrderDate]],"MMM")</f>
        <v>Aug</v>
      </c>
      <c r="S4250" s="1" t="str">
        <f t="shared" si="66"/>
        <v>2014</v>
      </c>
    </row>
    <row r="4251" spans="1:19">
      <c r="A4251" t="s">
        <v>4274</v>
      </c>
      <c r="B4251" s="2">
        <v>41869</v>
      </c>
      <c r="C4251" s="2" t="str">
        <f>VLOOKUP(Sales_Data17[[#This Row],[Customer Name Index]],Customer_Data[#All],2,0)</f>
        <v>Avon Corp</v>
      </c>
      <c r="D4251">
        <v>1</v>
      </c>
      <c r="E4251" t="s">
        <v>2</v>
      </c>
      <c r="F4251" t="s">
        <v>8168</v>
      </c>
      <c r="G4251" t="s">
        <v>8027</v>
      </c>
      <c r="H4251" t="str">
        <f>VLOOKUP(Sales_Data17[[#This Row],[Delivery Region Index]],Regions_Table[#All],2,0)</f>
        <v>New South Wales</v>
      </c>
      <c r="I4251" t="str">
        <f>VLOOKUP(Sales_Data17[[#This Row],[Delivery Region Index]],Regions_Table[#All],3,0)</f>
        <v>Armidale</v>
      </c>
      <c r="J4251">
        <v>3</v>
      </c>
      <c r="K4251">
        <v>1</v>
      </c>
      <c r="L4251" t="str">
        <f>VLOOKUP(Sales_Data17[[#This Row],[Product Description Index]],Products_Data[#All],2,0)</f>
        <v>Shirts</v>
      </c>
      <c r="M4251">
        <v>5</v>
      </c>
      <c r="N4251" s="9">
        <v>125.06666666666668</v>
      </c>
      <c r="O4251" s="9">
        <f>Sales_Data17[[#This Row],[Order Quantity]]*Sales_Data17[[#This Row],[Unit Price]]</f>
        <v>625.33333333333337</v>
      </c>
      <c r="P4251" s="9">
        <v>67.536000000000001</v>
      </c>
      <c r="Q4251" s="9">
        <f>Sales_Data17[[#This Row],[Line Total]]-(Sales_Data17[[#This Row],[Total Unit Cost]]*Sales_Data17[[#This Row],[Order Quantity]])</f>
        <v>287.65333333333336</v>
      </c>
      <c r="R4251" s="1" t="str">
        <f>TEXT(Sales_Data17[[#This Row],[OrderDate]],"MMM")</f>
        <v>Aug</v>
      </c>
      <c r="S4251" s="1" t="str">
        <f t="shared" si="66"/>
        <v>2014</v>
      </c>
    </row>
    <row r="4252" spans="1:19">
      <c r="A4252" t="s">
        <v>4275</v>
      </c>
      <c r="B4252" s="2">
        <v>41869</v>
      </c>
      <c r="C4252" s="2" t="str">
        <f>VLOOKUP(Sales_Data17[[#This Row],[Customer Name Index]],Customer_Data[#All],2,0)</f>
        <v>Ole Group</v>
      </c>
      <c r="D4252">
        <v>13</v>
      </c>
      <c r="E4252" t="s">
        <v>4</v>
      </c>
      <c r="F4252" t="s">
        <v>8168</v>
      </c>
      <c r="G4252" t="s">
        <v>8026</v>
      </c>
      <c r="H4252" t="str">
        <f>VLOOKUP(Sales_Data17[[#This Row],[Delivery Region Index]],Regions_Table[#All],2,0)</f>
        <v>Queensland</v>
      </c>
      <c r="I4252" t="str">
        <f>VLOOKUP(Sales_Data17[[#This Row],[Delivery Region Index]],Regions_Table[#All],3,0)</f>
        <v>Mount Isa</v>
      </c>
      <c r="J4252">
        <v>38</v>
      </c>
      <c r="K4252">
        <v>6</v>
      </c>
      <c r="L4252" t="str">
        <f>VLOOKUP(Sales_Data17[[#This Row],[Product Description Index]],Products_Data[#All],2,0)</f>
        <v>Socks</v>
      </c>
      <c r="M4252">
        <v>4</v>
      </c>
      <c r="N4252" s="9">
        <v>700.52222222222224</v>
      </c>
      <c r="O4252" s="9">
        <f>Sales_Data17[[#This Row],[Order Quantity]]*Sales_Data17[[#This Row],[Unit Price]]</f>
        <v>2802.088888888889</v>
      </c>
      <c r="P4252" s="9">
        <v>490.36555555555555</v>
      </c>
      <c r="Q4252" s="9">
        <f>Sales_Data17[[#This Row],[Line Total]]-(Sales_Data17[[#This Row],[Total Unit Cost]]*Sales_Data17[[#This Row],[Order Quantity]])</f>
        <v>840.62666666666678</v>
      </c>
      <c r="R4252" s="1" t="str">
        <f>TEXT(Sales_Data17[[#This Row],[OrderDate]],"MMM")</f>
        <v>Aug</v>
      </c>
      <c r="S4252" s="1" t="str">
        <f t="shared" si="66"/>
        <v>2014</v>
      </c>
    </row>
    <row r="4253" spans="1:19">
      <c r="A4253" t="s">
        <v>4276</v>
      </c>
      <c r="B4253" s="2">
        <v>41869</v>
      </c>
      <c r="C4253" s="2" t="str">
        <f>VLOOKUP(Sales_Data17[[#This Row],[Customer Name Index]],Customer_Data[#All],2,0)</f>
        <v>Pure Group</v>
      </c>
      <c r="D4253">
        <v>17</v>
      </c>
      <c r="E4253" t="s">
        <v>2</v>
      </c>
      <c r="F4253" t="s">
        <v>8168</v>
      </c>
      <c r="G4253" t="s">
        <v>8025</v>
      </c>
      <c r="H4253" t="str">
        <f>VLOOKUP(Sales_Data17[[#This Row],[Delivery Region Index]],Regions_Table[#All],2,0)</f>
        <v>Victoria</v>
      </c>
      <c r="I4253" t="str">
        <f>VLOOKUP(Sales_Data17[[#This Row],[Delivery Region Index]],Regions_Table[#All],3,0)</f>
        <v>Benalla</v>
      </c>
      <c r="J4253">
        <v>48</v>
      </c>
      <c r="K4253">
        <v>7</v>
      </c>
      <c r="L4253" t="str">
        <f>VLOOKUP(Sales_Data17[[#This Row],[Product Description Index]],Products_Data[#All],2,0)</f>
        <v>Dress Shirts</v>
      </c>
      <c r="M4253">
        <v>6</v>
      </c>
      <c r="N4253" s="9">
        <v>255.34444444444443</v>
      </c>
      <c r="O4253" s="9">
        <f>Sales_Data17[[#This Row],[Order Quantity]]*Sales_Data17[[#This Row],[Unit Price]]</f>
        <v>1532.0666666666666</v>
      </c>
      <c r="P4253" s="9">
        <v>183.84799999999998</v>
      </c>
      <c r="Q4253" s="9">
        <f>Sales_Data17[[#This Row],[Line Total]]-(Sales_Data17[[#This Row],[Total Unit Cost]]*Sales_Data17[[#This Row],[Order Quantity]])</f>
        <v>428.97866666666664</v>
      </c>
      <c r="R4253" s="1" t="str">
        <f>TEXT(Sales_Data17[[#This Row],[OrderDate]],"MMM")</f>
        <v>Aug</v>
      </c>
      <c r="S4253" s="1" t="str">
        <f t="shared" si="66"/>
        <v>2014</v>
      </c>
    </row>
    <row r="4254" spans="1:19">
      <c r="A4254" t="s">
        <v>4277</v>
      </c>
      <c r="B4254" s="2">
        <v>41869</v>
      </c>
      <c r="C4254" s="2" t="str">
        <f>VLOOKUP(Sales_Data17[[#This Row],[Customer Name Index]],Customer_Data[#All],2,0)</f>
        <v xml:space="preserve">WakeFern </v>
      </c>
      <c r="D4254">
        <v>2</v>
      </c>
      <c r="E4254" t="s">
        <v>2</v>
      </c>
      <c r="F4254" t="s">
        <v>8168</v>
      </c>
      <c r="G4254" t="s">
        <v>8027</v>
      </c>
      <c r="H4254" t="str">
        <f>VLOOKUP(Sales_Data17[[#This Row],[Delivery Region Index]],Regions_Table[#All],2,0)</f>
        <v>New South Wales</v>
      </c>
      <c r="I4254" t="str">
        <f>VLOOKUP(Sales_Data17[[#This Row],[Delivery Region Index]],Regions_Table[#All],3,0)</f>
        <v>Cessnock</v>
      </c>
      <c r="J4254">
        <v>6</v>
      </c>
      <c r="K4254">
        <v>1</v>
      </c>
      <c r="L4254" t="str">
        <f>VLOOKUP(Sales_Data17[[#This Row],[Product Description Index]],Products_Data[#All],2,0)</f>
        <v>Shirts</v>
      </c>
      <c r="M4254">
        <v>7</v>
      </c>
      <c r="N4254" s="9">
        <v>442.20000000000005</v>
      </c>
      <c r="O4254" s="9">
        <f>Sales_Data17[[#This Row],[Order Quantity]]*Sales_Data17[[#This Row],[Unit Price]]</f>
        <v>3095.4000000000005</v>
      </c>
      <c r="P4254" s="9">
        <v>203.41200000000001</v>
      </c>
      <c r="Q4254" s="9">
        <f>Sales_Data17[[#This Row],[Line Total]]-(Sales_Data17[[#This Row],[Total Unit Cost]]*Sales_Data17[[#This Row],[Order Quantity]])</f>
        <v>1671.5160000000005</v>
      </c>
      <c r="R4254" s="1" t="str">
        <f>TEXT(Sales_Data17[[#This Row],[OrderDate]],"MMM")</f>
        <v>Aug</v>
      </c>
      <c r="S4254" s="1" t="str">
        <f t="shared" si="66"/>
        <v>2014</v>
      </c>
    </row>
    <row r="4255" spans="1:19">
      <c r="A4255" t="s">
        <v>4278</v>
      </c>
      <c r="B4255" s="2">
        <v>41870</v>
      </c>
      <c r="C4255" s="2" t="str">
        <f>VLOOKUP(Sales_Data17[[#This Row],[Customer Name Index]],Customer_Data[#All],2,0)</f>
        <v>Pure Group</v>
      </c>
      <c r="D4255">
        <v>17</v>
      </c>
      <c r="E4255" t="s">
        <v>4</v>
      </c>
      <c r="F4255" t="s">
        <v>8168</v>
      </c>
      <c r="G4255" t="s">
        <v>8025</v>
      </c>
      <c r="H4255" t="str">
        <f>VLOOKUP(Sales_Data17[[#This Row],[Delivery Region Index]],Regions_Table[#All],2,0)</f>
        <v>Victoria</v>
      </c>
      <c r="I4255" t="str">
        <f>VLOOKUP(Sales_Data17[[#This Row],[Delivery Region Index]],Regions_Table[#All],3,0)</f>
        <v>Ballarat</v>
      </c>
      <c r="J4255">
        <v>49</v>
      </c>
      <c r="K4255">
        <v>7</v>
      </c>
      <c r="L4255" t="str">
        <f>VLOOKUP(Sales_Data17[[#This Row],[Product Description Index]],Products_Data[#All],2,0)</f>
        <v>Dress Shirts</v>
      </c>
      <c r="M4255">
        <v>4</v>
      </c>
      <c r="N4255" s="9">
        <v>288.10000000000002</v>
      </c>
      <c r="O4255" s="9">
        <f>Sales_Data17[[#This Row],[Order Quantity]]*Sales_Data17[[#This Row],[Unit Price]]</f>
        <v>1152.4000000000001</v>
      </c>
      <c r="P4255" s="9">
        <v>164.21699999999998</v>
      </c>
      <c r="Q4255" s="9">
        <f>Sales_Data17[[#This Row],[Line Total]]-(Sales_Data17[[#This Row],[Total Unit Cost]]*Sales_Data17[[#This Row],[Order Quantity]])</f>
        <v>495.53200000000015</v>
      </c>
      <c r="R4255" s="1" t="str">
        <f>TEXT(Sales_Data17[[#This Row],[OrderDate]],"MMM")</f>
        <v>Aug</v>
      </c>
      <c r="S4255" s="1" t="str">
        <f t="shared" si="66"/>
        <v>2014</v>
      </c>
    </row>
    <row r="4256" spans="1:19">
      <c r="A4256" t="s">
        <v>4279</v>
      </c>
      <c r="B4256" s="2">
        <v>41870</v>
      </c>
      <c r="C4256" s="2" t="str">
        <f>VLOOKUP(Sales_Data17[[#This Row],[Customer Name Index]],Customer_Data[#All],2,0)</f>
        <v>Avon Corp</v>
      </c>
      <c r="D4256">
        <v>1</v>
      </c>
      <c r="E4256" t="s">
        <v>2</v>
      </c>
      <c r="F4256" t="s">
        <v>8168</v>
      </c>
      <c r="G4256" t="s">
        <v>8027</v>
      </c>
      <c r="H4256" t="str">
        <f>VLOOKUP(Sales_Data17[[#This Row],[Delivery Region Index]],Regions_Table[#All],2,0)</f>
        <v>New South Wales</v>
      </c>
      <c r="I4256" t="str">
        <f>VLOOKUP(Sales_Data17[[#This Row],[Delivery Region Index]],Regions_Table[#All],3,0)</f>
        <v>Albury</v>
      </c>
      <c r="J4256">
        <v>2</v>
      </c>
      <c r="K4256">
        <v>1</v>
      </c>
      <c r="L4256" t="str">
        <f>VLOOKUP(Sales_Data17[[#This Row],[Product Description Index]],Products_Data[#All],2,0)</f>
        <v>Shirts</v>
      </c>
      <c r="M4256">
        <v>4</v>
      </c>
      <c r="N4256" s="9">
        <v>74.444444444444443</v>
      </c>
      <c r="O4256" s="9">
        <f>Sales_Data17[[#This Row],[Order Quantity]]*Sales_Data17[[#This Row],[Unit Price]]</f>
        <v>297.77777777777777</v>
      </c>
      <c r="P4256" s="9">
        <v>45.411111111111111</v>
      </c>
      <c r="Q4256" s="9">
        <f>Sales_Data17[[#This Row],[Line Total]]-(Sales_Data17[[#This Row],[Total Unit Cost]]*Sales_Data17[[#This Row],[Order Quantity]])</f>
        <v>116.13333333333333</v>
      </c>
      <c r="R4256" s="1" t="str">
        <f>TEXT(Sales_Data17[[#This Row],[OrderDate]],"MMM")</f>
        <v>Aug</v>
      </c>
      <c r="S4256" s="1" t="str">
        <f t="shared" si="66"/>
        <v>2014</v>
      </c>
    </row>
    <row r="4257" spans="1:19">
      <c r="A4257" t="s">
        <v>4280</v>
      </c>
      <c r="B4257" s="2">
        <v>41870</v>
      </c>
      <c r="C4257" s="2" t="str">
        <f>VLOOKUP(Sales_Data17[[#This Row],[Customer Name Index]],Customer_Data[#All],2,0)</f>
        <v xml:space="preserve">Medline </v>
      </c>
      <c r="D4257">
        <v>12</v>
      </c>
      <c r="E4257" t="s">
        <v>2</v>
      </c>
      <c r="F4257" t="s">
        <v>8168</v>
      </c>
      <c r="G4257" t="s">
        <v>8026</v>
      </c>
      <c r="H4257" t="str">
        <f>VLOOKUP(Sales_Data17[[#This Row],[Delivery Region Index]],Regions_Table[#All],2,0)</f>
        <v>Queensland</v>
      </c>
      <c r="I4257" t="str">
        <f>VLOOKUP(Sales_Data17[[#This Row],[Delivery Region Index]],Regions_Table[#All],3,0)</f>
        <v>Ipswich</v>
      </c>
      <c r="J4257">
        <v>34</v>
      </c>
      <c r="K4257">
        <v>5</v>
      </c>
      <c r="L4257" t="str">
        <f>VLOOKUP(Sales_Data17[[#This Row],[Product Description Index]],Products_Data[#All],2,0)</f>
        <v>Hats</v>
      </c>
      <c r="M4257">
        <v>3</v>
      </c>
      <c r="N4257" s="9">
        <v>385.62222222222221</v>
      </c>
      <c r="O4257" s="9">
        <f>Sales_Data17[[#This Row],[Order Quantity]]*Sales_Data17[[#This Row],[Unit Price]]</f>
        <v>1156.8666666666666</v>
      </c>
      <c r="P4257" s="9">
        <v>239.08577777777776</v>
      </c>
      <c r="Q4257" s="9">
        <f>Sales_Data17[[#This Row],[Line Total]]-(Sales_Data17[[#This Row],[Total Unit Cost]]*Sales_Data17[[#This Row],[Order Quantity]])</f>
        <v>439.60933333333332</v>
      </c>
      <c r="R4257" s="1" t="str">
        <f>TEXT(Sales_Data17[[#This Row],[OrderDate]],"MMM")</f>
        <v>Aug</v>
      </c>
      <c r="S4257" s="1" t="str">
        <f t="shared" si="66"/>
        <v>2014</v>
      </c>
    </row>
    <row r="4258" spans="1:19">
      <c r="A4258" t="s">
        <v>4281</v>
      </c>
      <c r="B4258" s="2">
        <v>41871</v>
      </c>
      <c r="C4258" s="2" t="str">
        <f>VLOOKUP(Sales_Data17[[#This Row],[Customer Name Index]],Customer_Data[#All],2,0)</f>
        <v>PEDIFIX, Corp</v>
      </c>
      <c r="D4258">
        <v>6</v>
      </c>
      <c r="E4258" t="s">
        <v>4</v>
      </c>
      <c r="F4258" t="s">
        <v>8168</v>
      </c>
      <c r="G4258" t="s">
        <v>8027</v>
      </c>
      <c r="H4258" t="str">
        <f>VLOOKUP(Sales_Data17[[#This Row],[Delivery Region Index]],Regions_Table[#All],2,0)</f>
        <v>New South Wales</v>
      </c>
      <c r="I4258" t="str">
        <f>VLOOKUP(Sales_Data17[[#This Row],[Delivery Region Index]],Regions_Table[#All],3,0)</f>
        <v>Nowra</v>
      </c>
      <c r="J4258">
        <v>17</v>
      </c>
      <c r="K4258">
        <v>3</v>
      </c>
      <c r="L4258" t="str">
        <f>VLOOKUP(Sales_Data17[[#This Row],[Product Description Index]],Products_Data[#All],2,0)</f>
        <v>Sunglasses</v>
      </c>
      <c r="M4258">
        <v>5</v>
      </c>
      <c r="N4258" s="9">
        <v>128.04444444444445</v>
      </c>
      <c r="O4258" s="9">
        <f>Sales_Data17[[#This Row],[Order Quantity]]*Sales_Data17[[#This Row],[Unit Price]]</f>
        <v>640.22222222222229</v>
      </c>
      <c r="P4258" s="9">
        <v>81.948444444444448</v>
      </c>
      <c r="Q4258" s="9">
        <f>Sales_Data17[[#This Row],[Line Total]]-(Sales_Data17[[#This Row],[Total Unit Cost]]*Sales_Data17[[#This Row],[Order Quantity]])</f>
        <v>230.48000000000002</v>
      </c>
      <c r="R4258" s="1" t="str">
        <f>TEXT(Sales_Data17[[#This Row],[OrderDate]],"MMM")</f>
        <v>Aug</v>
      </c>
      <c r="S4258" s="1" t="str">
        <f t="shared" si="66"/>
        <v>2014</v>
      </c>
    </row>
    <row r="4259" spans="1:19">
      <c r="A4259" t="s">
        <v>4282</v>
      </c>
      <c r="B4259" s="2">
        <v>41871</v>
      </c>
      <c r="C4259" s="2" t="str">
        <f>VLOOKUP(Sales_Data17[[#This Row],[Customer Name Index]],Customer_Data[#All],2,0)</f>
        <v xml:space="preserve">WakeFern </v>
      </c>
      <c r="D4259">
        <v>2</v>
      </c>
      <c r="E4259" t="s">
        <v>2</v>
      </c>
      <c r="F4259" t="s">
        <v>8168</v>
      </c>
      <c r="G4259" t="s">
        <v>8027</v>
      </c>
      <c r="H4259" t="str">
        <f>VLOOKUP(Sales_Data17[[#This Row],[Delivery Region Index]],Regions_Table[#All],2,0)</f>
        <v>New South Wales</v>
      </c>
      <c r="I4259" t="str">
        <f>VLOOKUP(Sales_Data17[[#This Row],[Delivery Region Index]],Regions_Table[#All],3,0)</f>
        <v>Bathurst</v>
      </c>
      <c r="J4259">
        <v>4</v>
      </c>
      <c r="K4259">
        <v>1</v>
      </c>
      <c r="L4259" t="str">
        <f>VLOOKUP(Sales_Data17[[#This Row],[Product Description Index]],Products_Data[#All],2,0)</f>
        <v>Shirts</v>
      </c>
      <c r="M4259">
        <v>1</v>
      </c>
      <c r="N4259" s="9">
        <v>92.311111111111117</v>
      </c>
      <c r="O4259" s="9">
        <f>Sales_Data17[[#This Row],[Order Quantity]]*Sales_Data17[[#This Row],[Unit Price]]</f>
        <v>92.311111111111117</v>
      </c>
      <c r="P4259" s="9">
        <v>45.232444444444447</v>
      </c>
      <c r="Q4259" s="9">
        <f>Sales_Data17[[#This Row],[Line Total]]-(Sales_Data17[[#This Row],[Total Unit Cost]]*Sales_Data17[[#This Row],[Order Quantity]])</f>
        <v>47.07866666666667</v>
      </c>
      <c r="R4259" s="1" t="str">
        <f>TEXT(Sales_Data17[[#This Row],[OrderDate]],"MMM")</f>
        <v>Aug</v>
      </c>
      <c r="S4259" s="1" t="str">
        <f t="shared" si="66"/>
        <v>2014</v>
      </c>
    </row>
    <row r="4260" spans="1:19">
      <c r="A4260" t="s">
        <v>4283</v>
      </c>
      <c r="B4260" s="2">
        <v>41871</v>
      </c>
      <c r="C4260" s="2" t="str">
        <f>VLOOKUP(Sales_Data17[[#This Row],[Customer Name Index]],Customer_Data[#All],2,0)</f>
        <v>ETUDE Ltd</v>
      </c>
      <c r="D4260">
        <v>4</v>
      </c>
      <c r="E4260" t="s">
        <v>4</v>
      </c>
      <c r="F4260" t="s">
        <v>8168</v>
      </c>
      <c r="G4260" t="s">
        <v>8027</v>
      </c>
      <c r="H4260" t="str">
        <f>VLOOKUP(Sales_Data17[[#This Row],[Delivery Region Index]],Regions_Table[#All],2,0)</f>
        <v>New South Wales</v>
      </c>
      <c r="I4260" t="str">
        <f>VLOOKUP(Sales_Data17[[#This Row],[Delivery Region Index]],Regions_Table[#All],3,0)</f>
        <v>Grafton</v>
      </c>
      <c r="J4260">
        <v>11</v>
      </c>
      <c r="K4260">
        <v>2</v>
      </c>
      <c r="L4260" t="str">
        <f>VLOOKUP(Sales_Data17[[#This Row],[Product Description Index]],Products_Data[#All],2,0)</f>
        <v>Pants</v>
      </c>
      <c r="M4260">
        <v>3</v>
      </c>
      <c r="N4260" s="9">
        <v>123.57777777777778</v>
      </c>
      <c r="O4260" s="9">
        <f>Sales_Data17[[#This Row],[Order Quantity]]*Sales_Data17[[#This Row],[Unit Price]]</f>
        <v>370.73333333333335</v>
      </c>
      <c r="P4260" s="9">
        <v>67.967777777777783</v>
      </c>
      <c r="Q4260" s="9">
        <f>Sales_Data17[[#This Row],[Line Total]]-(Sales_Data17[[#This Row],[Total Unit Cost]]*Sales_Data17[[#This Row],[Order Quantity]])</f>
        <v>166.82999999999998</v>
      </c>
      <c r="R4260" s="1" t="str">
        <f>TEXT(Sales_Data17[[#This Row],[OrderDate]],"MMM")</f>
        <v>Aug</v>
      </c>
      <c r="S4260" s="1" t="str">
        <f t="shared" si="66"/>
        <v>2014</v>
      </c>
    </row>
    <row r="4261" spans="1:19">
      <c r="A4261" t="s">
        <v>4284</v>
      </c>
      <c r="B4261" s="2">
        <v>41871</v>
      </c>
      <c r="C4261" s="2" t="str">
        <f>VLOOKUP(Sales_Data17[[#This Row],[Customer Name Index]],Customer_Data[#All],2,0)</f>
        <v xml:space="preserve">Qualitest </v>
      </c>
      <c r="D4261">
        <v>19</v>
      </c>
      <c r="E4261" t="s">
        <v>4</v>
      </c>
      <c r="F4261" t="s">
        <v>8168</v>
      </c>
      <c r="G4261" t="s">
        <v>8028</v>
      </c>
      <c r="H4261" t="str">
        <f>VLOOKUP(Sales_Data17[[#This Row],[Delivery Region Index]],Regions_Table[#All],2,0)</f>
        <v>Victoria</v>
      </c>
      <c r="I4261" t="str">
        <f>VLOOKUP(Sales_Data17[[#This Row],[Delivery Region Index]],Regions_Table[#All],3,0)</f>
        <v>Mildura</v>
      </c>
      <c r="J4261">
        <v>53</v>
      </c>
      <c r="K4261">
        <v>8</v>
      </c>
      <c r="L4261" t="str">
        <f>VLOOKUP(Sales_Data17[[#This Row],[Product Description Index]],Products_Data[#All],2,0)</f>
        <v>Shoes</v>
      </c>
      <c r="M4261">
        <v>2</v>
      </c>
      <c r="N4261" s="9">
        <v>120.60000000000001</v>
      </c>
      <c r="O4261" s="9">
        <f>Sales_Data17[[#This Row],[Order Quantity]]*Sales_Data17[[#This Row],[Unit Price]]</f>
        <v>241.20000000000002</v>
      </c>
      <c r="P4261" s="9">
        <v>56.682000000000002</v>
      </c>
      <c r="Q4261" s="9">
        <f>Sales_Data17[[#This Row],[Line Total]]-(Sales_Data17[[#This Row],[Total Unit Cost]]*Sales_Data17[[#This Row],[Order Quantity]])</f>
        <v>127.83600000000001</v>
      </c>
      <c r="R4261" s="1" t="str">
        <f>TEXT(Sales_Data17[[#This Row],[OrderDate]],"MMM")</f>
        <v>Aug</v>
      </c>
      <c r="S4261" s="1" t="str">
        <f t="shared" si="66"/>
        <v>2014</v>
      </c>
    </row>
    <row r="4262" spans="1:19">
      <c r="A4262" t="s">
        <v>4285</v>
      </c>
      <c r="B4262" s="2">
        <v>41871</v>
      </c>
      <c r="C4262" s="2" t="str">
        <f>VLOOKUP(Sales_Data17[[#This Row],[Customer Name Index]],Customer_Data[#All],2,0)</f>
        <v>Procter Corp</v>
      </c>
      <c r="D4262">
        <v>5</v>
      </c>
      <c r="E4262" t="s">
        <v>2</v>
      </c>
      <c r="F4262" t="s">
        <v>8168</v>
      </c>
      <c r="G4262" t="s">
        <v>8027</v>
      </c>
      <c r="H4262" t="str">
        <f>VLOOKUP(Sales_Data17[[#This Row],[Delivery Region Index]],Regions_Table[#All],2,0)</f>
        <v>New South Wales</v>
      </c>
      <c r="I4262" t="str">
        <f>VLOOKUP(Sales_Data17[[#This Row],[Delivery Region Index]],Regions_Table[#All],3,0)</f>
        <v>Lake Macquarie</v>
      </c>
      <c r="J4262">
        <v>13</v>
      </c>
      <c r="K4262">
        <v>2</v>
      </c>
      <c r="L4262" t="str">
        <f>VLOOKUP(Sales_Data17[[#This Row],[Product Description Index]],Products_Data[#All],2,0)</f>
        <v>Pants</v>
      </c>
      <c r="M4262">
        <v>3</v>
      </c>
      <c r="N4262" s="9">
        <v>279.91111111111115</v>
      </c>
      <c r="O4262" s="9">
        <f>Sales_Data17[[#This Row],[Order Quantity]]*Sales_Data17[[#This Row],[Unit Price]]</f>
        <v>839.73333333333346</v>
      </c>
      <c r="P4262" s="9">
        <v>218.3306666666667</v>
      </c>
      <c r="Q4262" s="9">
        <f>Sales_Data17[[#This Row],[Line Total]]-(Sales_Data17[[#This Row],[Total Unit Cost]]*Sales_Data17[[#This Row],[Order Quantity]])</f>
        <v>184.74133333333339</v>
      </c>
      <c r="R4262" s="1" t="str">
        <f>TEXT(Sales_Data17[[#This Row],[OrderDate]],"MMM")</f>
        <v>Aug</v>
      </c>
      <c r="S4262" s="1" t="str">
        <f t="shared" si="66"/>
        <v>2014</v>
      </c>
    </row>
    <row r="4263" spans="1:19">
      <c r="A4263" t="s">
        <v>4286</v>
      </c>
      <c r="B4263" s="2">
        <v>41871</v>
      </c>
      <c r="C4263" s="2" t="str">
        <f>VLOOKUP(Sales_Data17[[#This Row],[Customer Name Index]],Customer_Data[#All],2,0)</f>
        <v xml:space="preserve">Linde </v>
      </c>
      <c r="D4263">
        <v>14</v>
      </c>
      <c r="E4263" t="s">
        <v>2</v>
      </c>
      <c r="F4263" t="s">
        <v>8168</v>
      </c>
      <c r="G4263" t="s">
        <v>8026</v>
      </c>
      <c r="H4263" t="str">
        <f>VLOOKUP(Sales_Data17[[#This Row],[Delivery Region Index]],Regions_Table[#All],2,0)</f>
        <v>Queensland</v>
      </c>
      <c r="I4263" t="str">
        <f>VLOOKUP(Sales_Data17[[#This Row],[Delivery Region Index]],Regions_Table[#All],3,0)</f>
        <v>Rockhampton</v>
      </c>
      <c r="J4263">
        <v>41</v>
      </c>
      <c r="K4263">
        <v>6</v>
      </c>
      <c r="L4263" t="str">
        <f>VLOOKUP(Sales_Data17[[#This Row],[Product Description Index]],Products_Data[#All],2,0)</f>
        <v>Socks</v>
      </c>
      <c r="M4263">
        <v>3</v>
      </c>
      <c r="N4263" s="9">
        <v>123.57777777777778</v>
      </c>
      <c r="O4263" s="9">
        <f>Sales_Data17[[#This Row],[Order Quantity]]*Sales_Data17[[#This Row],[Unit Price]]</f>
        <v>370.73333333333335</v>
      </c>
      <c r="P4263" s="9">
        <v>81.561333333333337</v>
      </c>
      <c r="Q4263" s="9">
        <f>Sales_Data17[[#This Row],[Line Total]]-(Sales_Data17[[#This Row],[Total Unit Cost]]*Sales_Data17[[#This Row],[Order Quantity]])</f>
        <v>126.04933333333332</v>
      </c>
      <c r="R4263" s="1" t="str">
        <f>TEXT(Sales_Data17[[#This Row],[OrderDate]],"MMM")</f>
        <v>Aug</v>
      </c>
      <c r="S4263" s="1" t="str">
        <f t="shared" si="66"/>
        <v>2014</v>
      </c>
    </row>
    <row r="4264" spans="1:19">
      <c r="A4264" t="s">
        <v>4287</v>
      </c>
      <c r="B4264" s="2">
        <v>41872</v>
      </c>
      <c r="C4264" s="2" t="str">
        <f>VLOOKUP(Sales_Data17[[#This Row],[Customer Name Index]],Customer_Data[#All],2,0)</f>
        <v>Procter Corp</v>
      </c>
      <c r="D4264">
        <v>5</v>
      </c>
      <c r="E4264" t="s">
        <v>4</v>
      </c>
      <c r="F4264" t="s">
        <v>8168</v>
      </c>
      <c r="G4264" t="s">
        <v>8027</v>
      </c>
      <c r="H4264" t="str">
        <f>VLOOKUP(Sales_Data17[[#This Row],[Delivery Region Index]],Regions_Table[#All],2,0)</f>
        <v>New South Wales</v>
      </c>
      <c r="I4264" t="str">
        <f>VLOOKUP(Sales_Data17[[#This Row],[Delivery Region Index]],Regions_Table[#All],3,0)</f>
        <v>Lismore</v>
      </c>
      <c r="J4264">
        <v>14</v>
      </c>
      <c r="K4264">
        <v>2</v>
      </c>
      <c r="L4264" t="str">
        <f>VLOOKUP(Sales_Data17[[#This Row],[Product Description Index]],Products_Data[#All],2,0)</f>
        <v>Pants</v>
      </c>
      <c r="M4264">
        <v>6</v>
      </c>
      <c r="N4264" s="9">
        <v>131.02222222222224</v>
      </c>
      <c r="O4264" s="9">
        <f>Sales_Data17[[#This Row],[Order Quantity]]*Sales_Data17[[#This Row],[Unit Price]]</f>
        <v>786.13333333333344</v>
      </c>
      <c r="P4264" s="9">
        <v>89.095111111111123</v>
      </c>
      <c r="Q4264" s="9">
        <f>Sales_Data17[[#This Row],[Line Total]]-(Sales_Data17[[#This Row],[Total Unit Cost]]*Sales_Data17[[#This Row],[Order Quantity]])</f>
        <v>251.5626666666667</v>
      </c>
      <c r="R4264" s="1" t="str">
        <f>TEXT(Sales_Data17[[#This Row],[OrderDate]],"MMM")</f>
        <v>Aug</v>
      </c>
      <c r="S4264" s="1" t="str">
        <f t="shared" si="66"/>
        <v>2014</v>
      </c>
    </row>
    <row r="4265" spans="1:19">
      <c r="A4265" t="s">
        <v>4288</v>
      </c>
      <c r="B4265" s="2">
        <v>41872</v>
      </c>
      <c r="C4265" s="2" t="str">
        <f>VLOOKUP(Sales_Data17[[#This Row],[Customer Name Index]],Customer_Data[#All],2,0)</f>
        <v>Elorac, Corp</v>
      </c>
      <c r="D4265">
        <v>3</v>
      </c>
      <c r="E4265" t="s">
        <v>4</v>
      </c>
      <c r="F4265" t="s">
        <v>8168</v>
      </c>
      <c r="G4265" t="s">
        <v>8027</v>
      </c>
      <c r="H4265" t="str">
        <f>VLOOKUP(Sales_Data17[[#This Row],[Delivery Region Index]],Regions_Table[#All],2,0)</f>
        <v>New South Wales</v>
      </c>
      <c r="I4265" t="str">
        <f>VLOOKUP(Sales_Data17[[#This Row],[Delivery Region Index]],Regions_Table[#All],3,0)</f>
        <v>Gosford</v>
      </c>
      <c r="J4265">
        <v>9</v>
      </c>
      <c r="K4265">
        <v>2</v>
      </c>
      <c r="L4265" t="str">
        <f>VLOOKUP(Sales_Data17[[#This Row],[Product Description Index]],Products_Data[#All],2,0)</f>
        <v>Pants</v>
      </c>
      <c r="M4265">
        <v>6</v>
      </c>
      <c r="N4265" s="9">
        <v>208.44444444444446</v>
      </c>
      <c r="O4265" s="9">
        <f>Sales_Data17[[#This Row],[Order Quantity]]*Sales_Data17[[#This Row],[Unit Price]]</f>
        <v>1250.6666666666667</v>
      </c>
      <c r="P4265" s="9">
        <v>116.7288888888889</v>
      </c>
      <c r="Q4265" s="9">
        <f>Sales_Data17[[#This Row],[Line Total]]-(Sales_Data17[[#This Row],[Total Unit Cost]]*Sales_Data17[[#This Row],[Order Quantity]])</f>
        <v>550.29333333333329</v>
      </c>
      <c r="R4265" s="1" t="str">
        <f>TEXT(Sales_Data17[[#This Row],[OrderDate]],"MMM")</f>
        <v>Aug</v>
      </c>
      <c r="S4265" s="1" t="str">
        <f t="shared" si="66"/>
        <v>2014</v>
      </c>
    </row>
    <row r="4266" spans="1:19">
      <c r="A4266" t="s">
        <v>4289</v>
      </c>
      <c r="B4266" s="2">
        <v>41872</v>
      </c>
      <c r="C4266" s="2" t="str">
        <f>VLOOKUP(Sales_Data17[[#This Row],[Customer Name Index]],Customer_Data[#All],2,0)</f>
        <v>21st Ltd</v>
      </c>
      <c r="D4266">
        <v>10</v>
      </c>
      <c r="E4266" t="s">
        <v>2</v>
      </c>
      <c r="F4266" t="s">
        <v>8168</v>
      </c>
      <c r="G4266" t="s">
        <v>8027</v>
      </c>
      <c r="H4266" t="str">
        <f>VLOOKUP(Sales_Data17[[#This Row],[Delivery Region Index]],Regions_Table[#All],2,0)</f>
        <v>Queensland</v>
      </c>
      <c r="I4266" t="str">
        <f>VLOOKUP(Sales_Data17[[#This Row],[Delivery Region Index]],Regions_Table[#All],3,0)</f>
        <v>Bundaberg</v>
      </c>
      <c r="J4266">
        <v>27</v>
      </c>
      <c r="K4266">
        <v>4</v>
      </c>
      <c r="L4266" t="str">
        <f>VLOOKUP(Sales_Data17[[#This Row],[Product Description Index]],Products_Data[#All],2,0)</f>
        <v>Jeans</v>
      </c>
      <c r="M4266">
        <v>7</v>
      </c>
      <c r="N4266" s="9">
        <v>265.76666666666665</v>
      </c>
      <c r="O4266" s="9">
        <f>Sales_Data17[[#This Row],[Order Quantity]]*Sales_Data17[[#This Row],[Unit Price]]</f>
        <v>1860.3666666666666</v>
      </c>
      <c r="P4266" s="9">
        <v>162.11766666666665</v>
      </c>
      <c r="Q4266" s="9">
        <f>Sales_Data17[[#This Row],[Line Total]]-(Sales_Data17[[#This Row],[Total Unit Cost]]*Sales_Data17[[#This Row],[Order Quantity]])</f>
        <v>725.54299999999989</v>
      </c>
      <c r="R4266" s="1" t="str">
        <f>TEXT(Sales_Data17[[#This Row],[OrderDate]],"MMM")</f>
        <v>Aug</v>
      </c>
      <c r="S4266" s="1" t="str">
        <f t="shared" si="66"/>
        <v>2014</v>
      </c>
    </row>
    <row r="4267" spans="1:19">
      <c r="A4267" t="s">
        <v>4290</v>
      </c>
      <c r="B4267" s="2">
        <v>41872</v>
      </c>
      <c r="C4267" s="2" t="str">
        <f>VLOOKUP(Sales_Data17[[#This Row],[Customer Name Index]],Customer_Data[#All],2,0)</f>
        <v>Medsep Group</v>
      </c>
      <c r="D4267">
        <v>8</v>
      </c>
      <c r="E4267" t="s">
        <v>2</v>
      </c>
      <c r="F4267" t="s">
        <v>8168</v>
      </c>
      <c r="G4267" t="s">
        <v>8027</v>
      </c>
      <c r="H4267" t="str">
        <f>VLOOKUP(Sales_Data17[[#This Row],[Delivery Region Index]],Regions_Table[#All],2,0)</f>
        <v>New South Wales</v>
      </c>
      <c r="I4267" t="str">
        <f>VLOOKUP(Sales_Data17[[#This Row],[Delivery Region Index]],Regions_Table[#All],3,0)</f>
        <v>Tamworth</v>
      </c>
      <c r="J4267">
        <v>21</v>
      </c>
      <c r="K4267">
        <v>3</v>
      </c>
      <c r="L4267" t="str">
        <f>VLOOKUP(Sales_Data17[[#This Row],[Product Description Index]],Products_Data[#All],2,0)</f>
        <v>Sunglasses</v>
      </c>
      <c r="M4267">
        <v>9</v>
      </c>
      <c r="N4267" s="9">
        <v>214.4</v>
      </c>
      <c r="O4267" s="9">
        <f>Sales_Data17[[#This Row],[Order Quantity]]*Sales_Data17[[#This Row],[Unit Price]]</f>
        <v>1929.6000000000001</v>
      </c>
      <c r="P4267" s="9">
        <v>115.77600000000001</v>
      </c>
      <c r="Q4267" s="9">
        <f>Sales_Data17[[#This Row],[Line Total]]-(Sales_Data17[[#This Row],[Total Unit Cost]]*Sales_Data17[[#This Row],[Order Quantity]])</f>
        <v>887.61599999999999</v>
      </c>
      <c r="R4267" s="1" t="str">
        <f>TEXT(Sales_Data17[[#This Row],[OrderDate]],"MMM")</f>
        <v>Aug</v>
      </c>
      <c r="S4267" s="1" t="str">
        <f t="shared" si="66"/>
        <v>2014</v>
      </c>
    </row>
    <row r="4268" spans="1:19">
      <c r="A4268" t="s">
        <v>4291</v>
      </c>
      <c r="B4268" s="2">
        <v>41873</v>
      </c>
      <c r="C4268" s="2" t="str">
        <f>VLOOKUP(Sales_Data17[[#This Row],[Customer Name Index]],Customer_Data[#All],2,0)</f>
        <v>New Ltd</v>
      </c>
      <c r="D4268">
        <v>7</v>
      </c>
      <c r="E4268" t="s">
        <v>2</v>
      </c>
      <c r="F4268" t="s">
        <v>8168</v>
      </c>
      <c r="G4268" t="s">
        <v>8027</v>
      </c>
      <c r="H4268" t="str">
        <f>VLOOKUP(Sales_Data17[[#This Row],[Delivery Region Index]],Regions_Table[#All],2,0)</f>
        <v>New South Wales</v>
      </c>
      <c r="I4268" t="str">
        <f>VLOOKUP(Sales_Data17[[#This Row],[Delivery Region Index]],Regions_Table[#All],3,0)</f>
        <v>Tamworth</v>
      </c>
      <c r="J4268">
        <v>21</v>
      </c>
      <c r="K4268">
        <v>3</v>
      </c>
      <c r="L4268" t="str">
        <f>VLOOKUP(Sales_Data17[[#This Row],[Product Description Index]],Products_Data[#All],2,0)</f>
        <v>Sunglasses</v>
      </c>
      <c r="M4268">
        <v>9</v>
      </c>
      <c r="N4268" s="9">
        <v>126.55555555555556</v>
      </c>
      <c r="O4268" s="9">
        <f>Sales_Data17[[#This Row],[Order Quantity]]*Sales_Data17[[#This Row],[Unit Price]]</f>
        <v>1139</v>
      </c>
      <c r="P4268" s="9">
        <v>92.385555555555555</v>
      </c>
      <c r="Q4268" s="9">
        <f>Sales_Data17[[#This Row],[Line Total]]-(Sales_Data17[[#This Row],[Total Unit Cost]]*Sales_Data17[[#This Row],[Order Quantity]])</f>
        <v>307.52999999999997</v>
      </c>
      <c r="R4268" s="1" t="str">
        <f>TEXT(Sales_Data17[[#This Row],[OrderDate]],"MMM")</f>
        <v>Aug</v>
      </c>
      <c r="S4268" s="1" t="str">
        <f t="shared" si="66"/>
        <v>2014</v>
      </c>
    </row>
    <row r="4269" spans="1:19">
      <c r="A4269" t="s">
        <v>4292</v>
      </c>
      <c r="B4269" s="2">
        <v>41873</v>
      </c>
      <c r="C4269" s="2" t="str">
        <f>VLOOKUP(Sales_Data17[[#This Row],[Customer Name Index]],Customer_Data[#All],2,0)</f>
        <v>Rochester Ltd</v>
      </c>
      <c r="D4269">
        <v>15</v>
      </c>
      <c r="E4269" t="s">
        <v>2</v>
      </c>
      <c r="F4269" t="s">
        <v>8168</v>
      </c>
      <c r="G4269" t="s">
        <v>8025</v>
      </c>
      <c r="H4269" t="str">
        <f>VLOOKUP(Sales_Data17[[#This Row],[Delivery Region Index]],Regions_Table[#All],2,0)</f>
        <v>Queensland</v>
      </c>
      <c r="I4269" t="str">
        <f>VLOOKUP(Sales_Data17[[#This Row],[Delivery Region Index]],Regions_Table[#All],3,0)</f>
        <v>Sunshine Coast</v>
      </c>
      <c r="J4269">
        <v>42</v>
      </c>
      <c r="K4269">
        <v>6</v>
      </c>
      <c r="L4269" t="str">
        <f>VLOOKUP(Sales_Data17[[#This Row],[Product Description Index]],Products_Data[#All],2,0)</f>
        <v>Socks</v>
      </c>
      <c r="M4269">
        <v>2</v>
      </c>
      <c r="N4269" s="9">
        <v>426.56666666666666</v>
      </c>
      <c r="O4269" s="9">
        <f>Sales_Data17[[#This Row],[Order Quantity]]*Sales_Data17[[#This Row],[Unit Price]]</f>
        <v>853.13333333333333</v>
      </c>
      <c r="P4269" s="9">
        <v>221.81466666666668</v>
      </c>
      <c r="Q4269" s="9">
        <f>Sales_Data17[[#This Row],[Line Total]]-(Sales_Data17[[#This Row],[Total Unit Cost]]*Sales_Data17[[#This Row],[Order Quantity]])</f>
        <v>409.50399999999996</v>
      </c>
      <c r="R4269" s="1" t="str">
        <f>TEXT(Sales_Data17[[#This Row],[OrderDate]],"MMM")</f>
        <v>Aug</v>
      </c>
      <c r="S4269" s="1" t="str">
        <f t="shared" si="66"/>
        <v>2014</v>
      </c>
    </row>
    <row r="4270" spans="1:19">
      <c r="A4270" t="s">
        <v>4293</v>
      </c>
      <c r="B4270" s="2">
        <v>41873</v>
      </c>
      <c r="C4270" s="2" t="str">
        <f>VLOOKUP(Sales_Data17[[#This Row],[Customer Name Index]],Customer_Data[#All],2,0)</f>
        <v>PEDIFIX, Corp</v>
      </c>
      <c r="D4270">
        <v>6</v>
      </c>
      <c r="E4270" t="s">
        <v>3</v>
      </c>
      <c r="F4270" t="s">
        <v>8168</v>
      </c>
      <c r="G4270" t="s">
        <v>8027</v>
      </c>
      <c r="H4270" t="str">
        <f>VLOOKUP(Sales_Data17[[#This Row],[Delivery Region Index]],Regions_Table[#All],2,0)</f>
        <v>New South Wales</v>
      </c>
      <c r="I4270" t="str">
        <f>VLOOKUP(Sales_Data17[[#This Row],[Delivery Region Index]],Regions_Table[#All],3,0)</f>
        <v>Nowra</v>
      </c>
      <c r="J4270">
        <v>17</v>
      </c>
      <c r="K4270">
        <v>3</v>
      </c>
      <c r="L4270" t="str">
        <f>VLOOKUP(Sales_Data17[[#This Row],[Product Description Index]],Products_Data[#All],2,0)</f>
        <v>Sunglasses</v>
      </c>
      <c r="M4270">
        <v>1</v>
      </c>
      <c r="N4270" s="9">
        <v>288.84444444444443</v>
      </c>
      <c r="O4270" s="9">
        <f>Sales_Data17[[#This Row],[Order Quantity]]*Sales_Data17[[#This Row],[Unit Price]]</f>
        <v>288.84444444444443</v>
      </c>
      <c r="P4270" s="9">
        <v>127.09155555555556</v>
      </c>
      <c r="Q4270" s="9">
        <f>Sales_Data17[[#This Row],[Line Total]]-(Sales_Data17[[#This Row],[Total Unit Cost]]*Sales_Data17[[#This Row],[Order Quantity]])</f>
        <v>161.75288888888889</v>
      </c>
      <c r="R4270" s="1" t="str">
        <f>TEXT(Sales_Data17[[#This Row],[OrderDate]],"MMM")</f>
        <v>Aug</v>
      </c>
      <c r="S4270" s="1" t="str">
        <f t="shared" si="66"/>
        <v>2014</v>
      </c>
    </row>
    <row r="4271" spans="1:19">
      <c r="A4271" t="s">
        <v>4294</v>
      </c>
      <c r="B4271" s="2">
        <v>41873</v>
      </c>
      <c r="C4271" s="2" t="str">
        <f>VLOOKUP(Sales_Data17[[#This Row],[Customer Name Index]],Customer_Data[#All],2,0)</f>
        <v>Apollo Ltd</v>
      </c>
      <c r="D4271">
        <v>11</v>
      </c>
      <c r="E4271" t="s">
        <v>4</v>
      </c>
      <c r="F4271" t="s">
        <v>8168</v>
      </c>
      <c r="G4271" t="s">
        <v>8026</v>
      </c>
      <c r="H4271" t="str">
        <f>VLOOKUP(Sales_Data17[[#This Row],[Delivery Region Index]],Regions_Table[#All],2,0)</f>
        <v>Queensland</v>
      </c>
      <c r="I4271" t="str">
        <f>VLOOKUP(Sales_Data17[[#This Row],[Delivery Region Index]],Regions_Table[#All],3,0)</f>
        <v>Gold Coast</v>
      </c>
      <c r="J4271">
        <v>31</v>
      </c>
      <c r="K4271">
        <v>5</v>
      </c>
      <c r="L4271" t="str">
        <f>VLOOKUP(Sales_Data17[[#This Row],[Product Description Index]],Products_Data[#All],2,0)</f>
        <v>Hats</v>
      </c>
      <c r="M4271">
        <v>7</v>
      </c>
      <c r="N4271" s="9">
        <v>428.8</v>
      </c>
      <c r="O4271" s="9">
        <f>Sales_Data17[[#This Row],[Order Quantity]]*Sales_Data17[[#This Row],[Unit Price]]</f>
        <v>3001.6</v>
      </c>
      <c r="P4271" s="9">
        <v>261.56799999999998</v>
      </c>
      <c r="Q4271" s="9">
        <f>Sales_Data17[[#This Row],[Line Total]]-(Sales_Data17[[#This Row],[Total Unit Cost]]*Sales_Data17[[#This Row],[Order Quantity]])</f>
        <v>1170.624</v>
      </c>
      <c r="R4271" s="1" t="str">
        <f>TEXT(Sales_Data17[[#This Row],[OrderDate]],"MMM")</f>
        <v>Aug</v>
      </c>
      <c r="S4271" s="1" t="str">
        <f t="shared" si="66"/>
        <v>2014</v>
      </c>
    </row>
    <row r="4272" spans="1:19">
      <c r="A4272" t="s">
        <v>4295</v>
      </c>
      <c r="B4272" s="2">
        <v>41873</v>
      </c>
      <c r="C4272" s="2" t="str">
        <f>VLOOKUP(Sales_Data17[[#This Row],[Customer Name Index]],Customer_Data[#All],2,0)</f>
        <v>ETUDE Ltd</v>
      </c>
      <c r="D4272">
        <v>4</v>
      </c>
      <c r="E4272" t="s">
        <v>2</v>
      </c>
      <c r="F4272" t="s">
        <v>8168</v>
      </c>
      <c r="G4272" t="s">
        <v>8027</v>
      </c>
      <c r="H4272" t="str">
        <f>VLOOKUP(Sales_Data17[[#This Row],[Delivery Region Index]],Regions_Table[#All],2,0)</f>
        <v>New South Wales</v>
      </c>
      <c r="I4272" t="str">
        <f>VLOOKUP(Sales_Data17[[#This Row],[Delivery Region Index]],Regions_Table[#All],3,0)</f>
        <v>Grafton</v>
      </c>
      <c r="J4272">
        <v>11</v>
      </c>
      <c r="K4272">
        <v>2</v>
      </c>
      <c r="L4272" t="str">
        <f>VLOOKUP(Sales_Data17[[#This Row],[Product Description Index]],Products_Data[#All],2,0)</f>
        <v>Pants</v>
      </c>
      <c r="M4272">
        <v>9</v>
      </c>
      <c r="N4272" s="9">
        <v>26.055555555555557</v>
      </c>
      <c r="O4272" s="9">
        <f>Sales_Data17[[#This Row],[Order Quantity]]*Sales_Data17[[#This Row],[Unit Price]]</f>
        <v>234.5</v>
      </c>
      <c r="P4272" s="9">
        <v>14.07</v>
      </c>
      <c r="Q4272" s="9">
        <f>Sales_Data17[[#This Row],[Line Total]]-(Sales_Data17[[#This Row],[Total Unit Cost]]*Sales_Data17[[#This Row],[Order Quantity]])</f>
        <v>107.87</v>
      </c>
      <c r="R4272" s="1" t="str">
        <f>TEXT(Sales_Data17[[#This Row],[OrderDate]],"MMM")</f>
        <v>Aug</v>
      </c>
      <c r="S4272" s="1" t="str">
        <f t="shared" si="66"/>
        <v>2014</v>
      </c>
    </row>
    <row r="4273" spans="1:19">
      <c r="A4273" t="s">
        <v>4296</v>
      </c>
      <c r="B4273" s="2">
        <v>41873</v>
      </c>
      <c r="C4273" s="2" t="str">
        <f>VLOOKUP(Sales_Data17[[#This Row],[Customer Name Index]],Customer_Data[#All],2,0)</f>
        <v xml:space="preserve">Ei </v>
      </c>
      <c r="D4273">
        <v>9</v>
      </c>
      <c r="E4273" t="s">
        <v>3</v>
      </c>
      <c r="F4273" t="s">
        <v>8168</v>
      </c>
      <c r="G4273" t="s">
        <v>8027</v>
      </c>
      <c r="H4273" t="str">
        <f>VLOOKUP(Sales_Data17[[#This Row],[Delivery Region Index]],Regions_Table[#All],2,0)</f>
        <v>New South Wales</v>
      </c>
      <c r="I4273" t="str">
        <f>VLOOKUP(Sales_Data17[[#This Row],[Delivery Region Index]],Regions_Table[#All],3,0)</f>
        <v>Wollongong</v>
      </c>
      <c r="J4273">
        <v>24</v>
      </c>
      <c r="K4273">
        <v>4</v>
      </c>
      <c r="L4273" t="str">
        <f>VLOOKUP(Sales_Data17[[#This Row],[Product Description Index]],Products_Data[#All],2,0)</f>
        <v>Jeans</v>
      </c>
      <c r="M4273">
        <v>3</v>
      </c>
      <c r="N4273" s="9">
        <v>104.96666666666667</v>
      </c>
      <c r="O4273" s="9">
        <f>Sales_Data17[[#This Row],[Order Quantity]]*Sales_Data17[[#This Row],[Unit Price]]</f>
        <v>314.89999999999998</v>
      </c>
      <c r="P4273" s="9">
        <v>74.526333333333326</v>
      </c>
      <c r="Q4273" s="9">
        <f>Sales_Data17[[#This Row],[Line Total]]-(Sales_Data17[[#This Row],[Total Unit Cost]]*Sales_Data17[[#This Row],[Order Quantity]])</f>
        <v>91.320999999999998</v>
      </c>
      <c r="R4273" s="1" t="str">
        <f>TEXT(Sales_Data17[[#This Row],[OrderDate]],"MMM")</f>
        <v>Aug</v>
      </c>
      <c r="S4273" s="1" t="str">
        <f t="shared" si="66"/>
        <v>2014</v>
      </c>
    </row>
    <row r="4274" spans="1:19">
      <c r="A4274" t="s">
        <v>4297</v>
      </c>
      <c r="B4274" s="2">
        <v>41873</v>
      </c>
      <c r="C4274" s="2" t="str">
        <f>VLOOKUP(Sales_Data17[[#This Row],[Customer Name Index]],Customer_Data[#All],2,0)</f>
        <v>Eminence Corp</v>
      </c>
      <c r="D4274">
        <v>18</v>
      </c>
      <c r="E4274" t="s">
        <v>2</v>
      </c>
      <c r="F4274" t="s">
        <v>8168</v>
      </c>
      <c r="G4274" t="s">
        <v>8025</v>
      </c>
      <c r="H4274" t="str">
        <f>VLOOKUP(Sales_Data17[[#This Row],[Delivery Region Index]],Regions_Table[#All],2,0)</f>
        <v>Victoria</v>
      </c>
      <c r="I4274" t="str">
        <f>VLOOKUP(Sales_Data17[[#This Row],[Delivery Region Index]],Regions_Table[#All],3,0)</f>
        <v>Latrobe City</v>
      </c>
      <c r="J4274">
        <v>52</v>
      </c>
      <c r="K4274">
        <v>8</v>
      </c>
      <c r="L4274" t="str">
        <f>VLOOKUP(Sales_Data17[[#This Row],[Product Description Index]],Products_Data[#All],2,0)</f>
        <v>Shoes</v>
      </c>
      <c r="M4274">
        <v>2</v>
      </c>
      <c r="N4274" s="9">
        <v>426.56666666666666</v>
      </c>
      <c r="O4274" s="9">
        <f>Sales_Data17[[#This Row],[Order Quantity]]*Sales_Data17[[#This Row],[Unit Price]]</f>
        <v>853.13333333333333</v>
      </c>
      <c r="P4274" s="9">
        <v>324.19066666666663</v>
      </c>
      <c r="Q4274" s="9">
        <f>Sales_Data17[[#This Row],[Line Total]]-(Sales_Data17[[#This Row],[Total Unit Cost]]*Sales_Data17[[#This Row],[Order Quantity]])</f>
        <v>204.75200000000007</v>
      </c>
      <c r="R4274" s="1" t="str">
        <f>TEXT(Sales_Data17[[#This Row],[OrderDate]],"MMM")</f>
        <v>Aug</v>
      </c>
      <c r="S4274" s="1" t="str">
        <f t="shared" si="66"/>
        <v>2014</v>
      </c>
    </row>
    <row r="4275" spans="1:19">
      <c r="A4275" t="s">
        <v>4298</v>
      </c>
      <c r="B4275" s="2">
        <v>41874</v>
      </c>
      <c r="C4275" s="2" t="str">
        <f>VLOOKUP(Sales_Data17[[#This Row],[Customer Name Index]],Customer_Data[#All],2,0)</f>
        <v>Eminence Corp</v>
      </c>
      <c r="D4275">
        <v>18</v>
      </c>
      <c r="E4275" t="s">
        <v>4</v>
      </c>
      <c r="F4275" t="s">
        <v>8168</v>
      </c>
      <c r="G4275" t="s">
        <v>8025</v>
      </c>
      <c r="H4275" t="str">
        <f>VLOOKUP(Sales_Data17[[#This Row],[Delivery Region Index]],Regions_Table[#All],2,0)</f>
        <v>Victoria</v>
      </c>
      <c r="I4275" t="str">
        <f>VLOOKUP(Sales_Data17[[#This Row],[Delivery Region Index]],Regions_Table[#All],3,0)</f>
        <v>Latrobe City</v>
      </c>
      <c r="J4275">
        <v>52</v>
      </c>
      <c r="K4275">
        <v>8</v>
      </c>
      <c r="L4275" t="str">
        <f>VLOOKUP(Sales_Data17[[#This Row],[Product Description Index]],Products_Data[#All],2,0)</f>
        <v>Shoes</v>
      </c>
      <c r="M4275">
        <v>1</v>
      </c>
      <c r="N4275" s="9">
        <v>122.08888888888889</v>
      </c>
      <c r="O4275" s="9">
        <f>Sales_Data17[[#This Row],[Order Quantity]]*Sales_Data17[[#This Row],[Unit Price]]</f>
        <v>122.08888888888889</v>
      </c>
      <c r="P4275" s="9">
        <v>103.77555555555554</v>
      </c>
      <c r="Q4275" s="9">
        <f>Sales_Data17[[#This Row],[Line Total]]-(Sales_Data17[[#This Row],[Total Unit Cost]]*Sales_Data17[[#This Row],[Order Quantity]])</f>
        <v>18.313333333333347</v>
      </c>
      <c r="R4275" s="1" t="str">
        <f>TEXT(Sales_Data17[[#This Row],[OrderDate]],"MMM")</f>
        <v>Aug</v>
      </c>
      <c r="S4275" s="1" t="str">
        <f t="shared" si="66"/>
        <v>2014</v>
      </c>
    </row>
    <row r="4276" spans="1:19">
      <c r="A4276" t="s">
        <v>4299</v>
      </c>
      <c r="B4276" s="2">
        <v>41874</v>
      </c>
      <c r="C4276" s="2" t="str">
        <f>VLOOKUP(Sales_Data17[[#This Row],[Customer Name Index]],Customer_Data[#All],2,0)</f>
        <v>3LAB, Ltd</v>
      </c>
      <c r="D4276">
        <v>16</v>
      </c>
      <c r="E4276" t="s">
        <v>2</v>
      </c>
      <c r="F4276" t="s">
        <v>8168</v>
      </c>
      <c r="G4276" t="s">
        <v>8025</v>
      </c>
      <c r="H4276" t="str">
        <f>VLOOKUP(Sales_Data17[[#This Row],[Delivery Region Index]],Regions_Table[#All],2,0)</f>
        <v>South Australia</v>
      </c>
      <c r="I4276" t="str">
        <f>VLOOKUP(Sales_Data17[[#This Row],[Delivery Region Index]],Regions_Table[#All],3,0)</f>
        <v>Adelaide</v>
      </c>
      <c r="J4276">
        <v>46</v>
      </c>
      <c r="K4276">
        <v>7</v>
      </c>
      <c r="L4276" t="str">
        <f>VLOOKUP(Sales_Data17[[#This Row],[Product Description Index]],Products_Data[#All],2,0)</f>
        <v>Dress Shirts</v>
      </c>
      <c r="M4276">
        <v>6</v>
      </c>
      <c r="N4276" s="9">
        <v>196.53333333333333</v>
      </c>
      <c r="O4276" s="9">
        <f>Sales_Data17[[#This Row],[Order Quantity]]*Sales_Data17[[#This Row],[Unit Price]]</f>
        <v>1179.2</v>
      </c>
      <c r="P4276" s="9">
        <v>110.05866666666667</v>
      </c>
      <c r="Q4276" s="9">
        <f>Sales_Data17[[#This Row],[Line Total]]-(Sales_Data17[[#This Row],[Total Unit Cost]]*Sales_Data17[[#This Row],[Order Quantity]])</f>
        <v>518.84800000000007</v>
      </c>
      <c r="R4276" s="1" t="str">
        <f>TEXT(Sales_Data17[[#This Row],[OrderDate]],"MMM")</f>
        <v>Aug</v>
      </c>
      <c r="S4276" s="1" t="str">
        <f t="shared" si="66"/>
        <v>2014</v>
      </c>
    </row>
    <row r="4277" spans="1:19">
      <c r="A4277" t="s">
        <v>4300</v>
      </c>
      <c r="B4277" s="2">
        <v>41874</v>
      </c>
      <c r="C4277" s="2" t="str">
        <f>VLOOKUP(Sales_Data17[[#This Row],[Customer Name Index]],Customer_Data[#All],2,0)</f>
        <v>Eminence Corp</v>
      </c>
      <c r="D4277">
        <v>18</v>
      </c>
      <c r="E4277" t="s">
        <v>3</v>
      </c>
      <c r="F4277" t="s">
        <v>8168</v>
      </c>
      <c r="G4277" t="s">
        <v>8025</v>
      </c>
      <c r="H4277" t="str">
        <f>VLOOKUP(Sales_Data17[[#This Row],[Delivery Region Index]],Regions_Table[#All],2,0)</f>
        <v>Victoria</v>
      </c>
      <c r="I4277" t="str">
        <f>VLOOKUP(Sales_Data17[[#This Row],[Delivery Region Index]],Regions_Table[#All],3,0)</f>
        <v>Geelong</v>
      </c>
      <c r="J4277">
        <v>51</v>
      </c>
      <c r="K4277">
        <v>7</v>
      </c>
      <c r="L4277" t="str">
        <f>VLOOKUP(Sales_Data17[[#This Row],[Product Description Index]],Products_Data[#All],2,0)</f>
        <v>Dress Shirts</v>
      </c>
      <c r="M4277">
        <v>2</v>
      </c>
      <c r="N4277" s="9">
        <v>443.68888888888893</v>
      </c>
      <c r="O4277" s="9">
        <f>Sales_Data17[[#This Row],[Order Quantity]]*Sales_Data17[[#This Row],[Unit Price]]</f>
        <v>887.37777777777785</v>
      </c>
      <c r="P4277" s="9">
        <v>190.78622222222222</v>
      </c>
      <c r="Q4277" s="9">
        <f>Sales_Data17[[#This Row],[Line Total]]-(Sales_Data17[[#This Row],[Total Unit Cost]]*Sales_Data17[[#This Row],[Order Quantity]])</f>
        <v>505.80533333333341</v>
      </c>
      <c r="R4277" s="1" t="str">
        <f>TEXT(Sales_Data17[[#This Row],[OrderDate]],"MMM")</f>
        <v>Aug</v>
      </c>
      <c r="S4277" s="1" t="str">
        <f t="shared" si="66"/>
        <v>2014</v>
      </c>
    </row>
    <row r="4278" spans="1:19">
      <c r="A4278" t="s">
        <v>4301</v>
      </c>
      <c r="B4278" s="2">
        <v>41874</v>
      </c>
      <c r="C4278" s="2" t="str">
        <f>VLOOKUP(Sales_Data17[[#This Row],[Customer Name Index]],Customer_Data[#All],2,0)</f>
        <v xml:space="preserve">Qualitest </v>
      </c>
      <c r="D4278">
        <v>19</v>
      </c>
      <c r="E4278" t="s">
        <v>4</v>
      </c>
      <c r="F4278" t="s">
        <v>8168</v>
      </c>
      <c r="G4278" t="s">
        <v>8028</v>
      </c>
      <c r="H4278" t="str">
        <f>VLOOKUP(Sales_Data17[[#This Row],[Delivery Region Index]],Regions_Table[#All],2,0)</f>
        <v>Victoria</v>
      </c>
      <c r="I4278" t="str">
        <f>VLOOKUP(Sales_Data17[[#This Row],[Delivery Region Index]],Regions_Table[#All],3,0)</f>
        <v>Mildura</v>
      </c>
      <c r="J4278">
        <v>53</v>
      </c>
      <c r="K4278">
        <v>8</v>
      </c>
      <c r="L4278" t="str">
        <f>VLOOKUP(Sales_Data17[[#This Row],[Product Description Index]],Products_Data[#All],2,0)</f>
        <v>Shoes</v>
      </c>
      <c r="M4278">
        <v>2</v>
      </c>
      <c r="N4278" s="9">
        <v>26.8</v>
      </c>
      <c r="O4278" s="9">
        <f>Sales_Data17[[#This Row],[Order Quantity]]*Sales_Data17[[#This Row],[Unit Price]]</f>
        <v>53.6</v>
      </c>
      <c r="P4278" s="9">
        <v>14.740000000000002</v>
      </c>
      <c r="Q4278" s="9">
        <f>Sales_Data17[[#This Row],[Line Total]]-(Sales_Data17[[#This Row],[Total Unit Cost]]*Sales_Data17[[#This Row],[Order Quantity]])</f>
        <v>24.119999999999997</v>
      </c>
      <c r="R4278" s="1" t="str">
        <f>TEXT(Sales_Data17[[#This Row],[OrderDate]],"MMM")</f>
        <v>Aug</v>
      </c>
      <c r="S4278" s="1" t="str">
        <f t="shared" si="66"/>
        <v>2014</v>
      </c>
    </row>
    <row r="4279" spans="1:19">
      <c r="A4279" t="s">
        <v>4302</v>
      </c>
      <c r="B4279" s="2">
        <v>41874</v>
      </c>
      <c r="C4279" s="2" t="str">
        <f>VLOOKUP(Sales_Data17[[#This Row],[Customer Name Index]],Customer_Data[#All],2,0)</f>
        <v xml:space="preserve">Qualitest </v>
      </c>
      <c r="D4279">
        <v>19</v>
      </c>
      <c r="E4279" t="s">
        <v>3</v>
      </c>
      <c r="F4279" t="s">
        <v>8168</v>
      </c>
      <c r="G4279" t="s">
        <v>8028</v>
      </c>
      <c r="H4279" t="str">
        <f>VLOOKUP(Sales_Data17[[#This Row],[Delivery Region Index]],Regions_Table[#All],2,0)</f>
        <v>Victoria</v>
      </c>
      <c r="I4279" t="str">
        <f>VLOOKUP(Sales_Data17[[#This Row],[Delivery Region Index]],Regions_Table[#All],3,0)</f>
        <v>Shepparton</v>
      </c>
      <c r="J4279">
        <v>54</v>
      </c>
      <c r="K4279">
        <v>8</v>
      </c>
      <c r="L4279" t="str">
        <f>VLOOKUP(Sales_Data17[[#This Row],[Product Description Index]],Products_Data[#All],2,0)</f>
        <v>Shoes</v>
      </c>
      <c r="M4279">
        <v>3</v>
      </c>
      <c r="N4279" s="9">
        <v>436.24444444444447</v>
      </c>
      <c r="O4279" s="9">
        <f>Sales_Data17[[#This Row],[Order Quantity]]*Sales_Data17[[#This Row],[Unit Price]]</f>
        <v>1308.7333333333333</v>
      </c>
      <c r="P4279" s="9">
        <v>266.10911111111113</v>
      </c>
      <c r="Q4279" s="9">
        <f>Sales_Data17[[#This Row],[Line Total]]-(Sales_Data17[[#This Row],[Total Unit Cost]]*Sales_Data17[[#This Row],[Order Quantity]])</f>
        <v>510.40599999999995</v>
      </c>
      <c r="R4279" s="1" t="str">
        <f>TEXT(Sales_Data17[[#This Row],[OrderDate]],"MMM")</f>
        <v>Aug</v>
      </c>
      <c r="S4279" s="1" t="str">
        <f t="shared" si="66"/>
        <v>2014</v>
      </c>
    </row>
    <row r="4280" spans="1:19">
      <c r="A4280" t="s">
        <v>4303</v>
      </c>
      <c r="B4280" s="2">
        <v>41874</v>
      </c>
      <c r="C4280" s="2" t="str">
        <f>VLOOKUP(Sales_Data17[[#This Row],[Customer Name Index]],Customer_Data[#All],2,0)</f>
        <v xml:space="preserve">Linde </v>
      </c>
      <c r="D4280">
        <v>14</v>
      </c>
      <c r="E4280" t="s">
        <v>4</v>
      </c>
      <c r="F4280" t="s">
        <v>8168</v>
      </c>
      <c r="G4280" t="s">
        <v>8026</v>
      </c>
      <c r="H4280" t="str">
        <f>VLOOKUP(Sales_Data17[[#This Row],[Delivery Region Index]],Regions_Table[#All],2,0)</f>
        <v>Queensland</v>
      </c>
      <c r="I4280" t="str">
        <f>VLOOKUP(Sales_Data17[[#This Row],[Delivery Region Index]],Regions_Table[#All],3,0)</f>
        <v>Redcliffe</v>
      </c>
      <c r="J4280">
        <v>40</v>
      </c>
      <c r="K4280">
        <v>6</v>
      </c>
      <c r="L4280" t="str">
        <f>VLOOKUP(Sales_Data17[[#This Row],[Product Description Index]],Products_Data[#All],2,0)</f>
        <v>Socks</v>
      </c>
      <c r="M4280">
        <v>9</v>
      </c>
      <c r="N4280" s="9">
        <v>372.22222222222223</v>
      </c>
      <c r="O4280" s="9">
        <f>Sales_Data17[[#This Row],[Order Quantity]]*Sales_Data17[[#This Row],[Unit Price]]</f>
        <v>3350</v>
      </c>
      <c r="P4280" s="9">
        <v>286.61111111111109</v>
      </c>
      <c r="Q4280" s="9">
        <f>Sales_Data17[[#This Row],[Line Total]]-(Sales_Data17[[#This Row],[Total Unit Cost]]*Sales_Data17[[#This Row],[Order Quantity]])</f>
        <v>770.5</v>
      </c>
      <c r="R4280" s="1" t="str">
        <f>TEXT(Sales_Data17[[#This Row],[OrderDate]],"MMM")</f>
        <v>Aug</v>
      </c>
      <c r="S4280" s="1" t="str">
        <f t="shared" si="66"/>
        <v>2014</v>
      </c>
    </row>
    <row r="4281" spans="1:19">
      <c r="A4281" t="s">
        <v>4304</v>
      </c>
      <c r="B4281" s="2">
        <v>41875</v>
      </c>
      <c r="C4281" s="2" t="str">
        <f>VLOOKUP(Sales_Data17[[#This Row],[Customer Name Index]],Customer_Data[#All],2,0)</f>
        <v>Medsep Group</v>
      </c>
      <c r="D4281">
        <v>8</v>
      </c>
      <c r="E4281" t="s">
        <v>4</v>
      </c>
      <c r="F4281" t="s">
        <v>8168</v>
      </c>
      <c r="G4281" t="s">
        <v>8027</v>
      </c>
      <c r="H4281" t="str">
        <f>VLOOKUP(Sales_Data17[[#This Row],[Delivery Region Index]],Regions_Table[#All],2,0)</f>
        <v>New South Wales</v>
      </c>
      <c r="I4281" t="str">
        <f>VLOOKUP(Sales_Data17[[#This Row],[Delivery Region Index]],Regions_Table[#All],3,0)</f>
        <v>Wagga Wagga</v>
      </c>
      <c r="J4281">
        <v>23</v>
      </c>
      <c r="K4281">
        <v>4</v>
      </c>
      <c r="L4281" t="str">
        <f>VLOOKUP(Sales_Data17[[#This Row],[Product Description Index]],Products_Data[#All],2,0)</f>
        <v>Jeans</v>
      </c>
      <c r="M4281">
        <v>4</v>
      </c>
      <c r="N4281" s="9">
        <v>203.97777777777776</v>
      </c>
      <c r="O4281" s="9">
        <f>Sales_Data17[[#This Row],[Order Quantity]]*Sales_Data17[[#This Row],[Unit Price]]</f>
        <v>815.91111111111104</v>
      </c>
      <c r="P4281" s="9">
        <v>93.829777777777778</v>
      </c>
      <c r="Q4281" s="9">
        <f>Sales_Data17[[#This Row],[Line Total]]-(Sales_Data17[[#This Row],[Total Unit Cost]]*Sales_Data17[[#This Row],[Order Quantity]])</f>
        <v>440.59199999999993</v>
      </c>
      <c r="R4281" s="1" t="str">
        <f>TEXT(Sales_Data17[[#This Row],[OrderDate]],"MMM")</f>
        <v>Aug</v>
      </c>
      <c r="S4281" s="1" t="str">
        <f t="shared" si="66"/>
        <v>2014</v>
      </c>
    </row>
    <row r="4282" spans="1:19">
      <c r="A4282" t="s">
        <v>4305</v>
      </c>
      <c r="B4282" s="2">
        <v>41875</v>
      </c>
      <c r="C4282" s="2" t="str">
        <f>VLOOKUP(Sales_Data17[[#This Row],[Customer Name Index]],Customer_Data[#All],2,0)</f>
        <v>Pacific Ltd</v>
      </c>
      <c r="D4282">
        <v>20</v>
      </c>
      <c r="E4282" t="s">
        <v>3</v>
      </c>
      <c r="F4282" t="s">
        <v>8168</v>
      </c>
      <c r="G4282" t="s">
        <v>8028</v>
      </c>
      <c r="H4282" t="str">
        <f>VLOOKUP(Sales_Data17[[#This Row],[Delivery Region Index]],Regions_Table[#All],2,0)</f>
        <v>Victoria</v>
      </c>
      <c r="I4282" t="str">
        <f>VLOOKUP(Sales_Data17[[#This Row],[Delivery Region Index]],Regions_Table[#All],3,0)</f>
        <v>Wodonga</v>
      </c>
      <c r="J4282">
        <v>58</v>
      </c>
      <c r="K4282">
        <v>8</v>
      </c>
      <c r="L4282" t="str">
        <f>VLOOKUP(Sales_Data17[[#This Row],[Product Description Index]],Products_Data[#All],2,0)</f>
        <v>Shoes</v>
      </c>
      <c r="M4282">
        <v>8</v>
      </c>
      <c r="N4282" s="9">
        <v>124.32222222222224</v>
      </c>
      <c r="O4282" s="9">
        <f>Sales_Data17[[#This Row],[Order Quantity]]*Sales_Data17[[#This Row],[Unit Price]]</f>
        <v>994.5777777777779</v>
      </c>
      <c r="P4282" s="9">
        <v>103.18744444444445</v>
      </c>
      <c r="Q4282" s="9">
        <f>Sales_Data17[[#This Row],[Line Total]]-(Sales_Data17[[#This Row],[Total Unit Cost]]*Sales_Data17[[#This Row],[Order Quantity]])</f>
        <v>169.07822222222228</v>
      </c>
      <c r="R4282" s="1" t="str">
        <f>TEXT(Sales_Data17[[#This Row],[OrderDate]],"MMM")</f>
        <v>Aug</v>
      </c>
      <c r="S4282" s="1" t="str">
        <f t="shared" si="66"/>
        <v>2014</v>
      </c>
    </row>
    <row r="4283" spans="1:19">
      <c r="A4283" t="s">
        <v>4306</v>
      </c>
      <c r="B4283" s="2">
        <v>41875</v>
      </c>
      <c r="C4283" s="2" t="str">
        <f>VLOOKUP(Sales_Data17[[#This Row],[Customer Name Index]],Customer_Data[#All],2,0)</f>
        <v xml:space="preserve">Qualitest </v>
      </c>
      <c r="D4283">
        <v>19</v>
      </c>
      <c r="E4283" t="s">
        <v>4</v>
      </c>
      <c r="F4283" t="s">
        <v>8168</v>
      </c>
      <c r="G4283" t="s">
        <v>8028</v>
      </c>
      <c r="H4283" t="str">
        <f>VLOOKUP(Sales_Data17[[#This Row],[Delivery Region Index]],Regions_Table[#All],2,0)</f>
        <v>Victoria</v>
      </c>
      <c r="I4283" t="str">
        <f>VLOOKUP(Sales_Data17[[#This Row],[Delivery Region Index]],Regions_Table[#All],3,0)</f>
        <v>Shepparton</v>
      </c>
      <c r="J4283">
        <v>54</v>
      </c>
      <c r="K4283">
        <v>8</v>
      </c>
      <c r="L4283" t="str">
        <f>VLOOKUP(Sales_Data17[[#This Row],[Product Description Index]],Products_Data[#All],2,0)</f>
        <v>Shoes</v>
      </c>
      <c r="M4283">
        <v>9</v>
      </c>
      <c r="N4283" s="9">
        <v>116.87777777777779</v>
      </c>
      <c r="O4283" s="9">
        <f>Sales_Data17[[#This Row],[Order Quantity]]*Sales_Data17[[#This Row],[Unit Price]]</f>
        <v>1051.9000000000001</v>
      </c>
      <c r="P4283" s="9">
        <v>63.114000000000004</v>
      </c>
      <c r="Q4283" s="9">
        <f>Sales_Data17[[#This Row],[Line Total]]-(Sales_Data17[[#This Row],[Total Unit Cost]]*Sales_Data17[[#This Row],[Order Quantity]])</f>
        <v>483.87400000000002</v>
      </c>
      <c r="R4283" s="1" t="str">
        <f>TEXT(Sales_Data17[[#This Row],[OrderDate]],"MMM")</f>
        <v>Aug</v>
      </c>
      <c r="S4283" s="1" t="str">
        <f t="shared" si="66"/>
        <v>2014</v>
      </c>
    </row>
    <row r="4284" spans="1:19">
      <c r="A4284" t="s">
        <v>4307</v>
      </c>
      <c r="B4284" s="2">
        <v>41875</v>
      </c>
      <c r="C4284" s="2" t="str">
        <f>VLOOKUP(Sales_Data17[[#This Row],[Customer Name Index]],Customer_Data[#All],2,0)</f>
        <v>Elorac, Corp</v>
      </c>
      <c r="D4284">
        <v>3</v>
      </c>
      <c r="E4284" t="s">
        <v>4</v>
      </c>
      <c r="F4284" t="s">
        <v>8168</v>
      </c>
      <c r="G4284" t="s">
        <v>8027</v>
      </c>
      <c r="H4284" t="str">
        <f>VLOOKUP(Sales_Data17[[#This Row],[Delivery Region Index]],Regions_Table[#All],2,0)</f>
        <v>New South Wales</v>
      </c>
      <c r="I4284" t="str">
        <f>VLOOKUP(Sales_Data17[[#This Row],[Delivery Region Index]],Regions_Table[#All],3,0)</f>
        <v>Gosford</v>
      </c>
      <c r="J4284">
        <v>9</v>
      </c>
      <c r="K4284">
        <v>2</v>
      </c>
      <c r="L4284" t="str">
        <f>VLOOKUP(Sales_Data17[[#This Row],[Product Description Index]],Products_Data[#All],2,0)</f>
        <v>Pants</v>
      </c>
      <c r="M4284">
        <v>6</v>
      </c>
      <c r="N4284" s="9">
        <v>397.53333333333336</v>
      </c>
      <c r="O4284" s="9">
        <f>Sales_Data17[[#This Row],[Order Quantity]]*Sales_Data17[[#This Row],[Unit Price]]</f>
        <v>2385.2000000000003</v>
      </c>
      <c r="P4284" s="9">
        <v>222.61866666666668</v>
      </c>
      <c r="Q4284" s="9">
        <f>Sales_Data17[[#This Row],[Line Total]]-(Sales_Data17[[#This Row],[Total Unit Cost]]*Sales_Data17[[#This Row],[Order Quantity]])</f>
        <v>1049.4880000000003</v>
      </c>
      <c r="R4284" s="1" t="str">
        <f>TEXT(Sales_Data17[[#This Row],[OrderDate]],"MMM")</f>
        <v>Aug</v>
      </c>
      <c r="S4284" s="1" t="str">
        <f t="shared" si="66"/>
        <v>2014</v>
      </c>
    </row>
    <row r="4285" spans="1:19">
      <c r="A4285" t="s">
        <v>4308</v>
      </c>
      <c r="B4285" s="2">
        <v>41875</v>
      </c>
      <c r="C4285" s="2" t="str">
        <f>VLOOKUP(Sales_Data17[[#This Row],[Customer Name Index]],Customer_Data[#All],2,0)</f>
        <v xml:space="preserve">Qualitest </v>
      </c>
      <c r="D4285">
        <v>19</v>
      </c>
      <c r="E4285" t="s">
        <v>2</v>
      </c>
      <c r="F4285" t="s">
        <v>8168</v>
      </c>
      <c r="G4285" t="s">
        <v>8028</v>
      </c>
      <c r="H4285" t="str">
        <f>VLOOKUP(Sales_Data17[[#This Row],[Delivery Region Index]],Regions_Table[#All],2,0)</f>
        <v>Victoria</v>
      </c>
      <c r="I4285" t="str">
        <f>VLOOKUP(Sales_Data17[[#This Row],[Delivery Region Index]],Regions_Table[#All],3,0)</f>
        <v>Shepparton</v>
      </c>
      <c r="J4285">
        <v>54</v>
      </c>
      <c r="K4285">
        <v>8</v>
      </c>
      <c r="L4285" t="str">
        <f>VLOOKUP(Sales_Data17[[#This Row],[Product Description Index]],Products_Data[#All],2,0)</f>
        <v>Shoes</v>
      </c>
      <c r="M4285">
        <v>1</v>
      </c>
      <c r="N4285" s="9">
        <v>439.22222222222223</v>
      </c>
      <c r="O4285" s="9">
        <f>Sales_Data17[[#This Row],[Order Quantity]]*Sales_Data17[[#This Row],[Unit Price]]</f>
        <v>439.22222222222223</v>
      </c>
      <c r="P4285" s="9">
        <v>272.31777777777779</v>
      </c>
      <c r="Q4285" s="9">
        <f>Sales_Data17[[#This Row],[Line Total]]-(Sales_Data17[[#This Row],[Total Unit Cost]]*Sales_Data17[[#This Row],[Order Quantity]])</f>
        <v>166.90444444444444</v>
      </c>
      <c r="R4285" s="1" t="str">
        <f>TEXT(Sales_Data17[[#This Row],[OrderDate]],"MMM")</f>
        <v>Aug</v>
      </c>
      <c r="S4285" s="1" t="str">
        <f t="shared" si="66"/>
        <v>2014</v>
      </c>
    </row>
    <row r="4286" spans="1:19">
      <c r="A4286" t="s">
        <v>4309</v>
      </c>
      <c r="B4286" s="2">
        <v>41875</v>
      </c>
      <c r="C4286" s="2" t="str">
        <f>VLOOKUP(Sales_Data17[[#This Row],[Customer Name Index]],Customer_Data[#All],2,0)</f>
        <v>Eminence Corp</v>
      </c>
      <c r="D4286">
        <v>18</v>
      </c>
      <c r="E4286" t="s">
        <v>4</v>
      </c>
      <c r="F4286" t="s">
        <v>8168</v>
      </c>
      <c r="G4286" t="s">
        <v>8025</v>
      </c>
      <c r="H4286" t="str">
        <f>VLOOKUP(Sales_Data17[[#This Row],[Delivery Region Index]],Regions_Table[#All],2,0)</f>
        <v>Victoria</v>
      </c>
      <c r="I4286" t="str">
        <f>VLOOKUP(Sales_Data17[[#This Row],[Delivery Region Index]],Regions_Table[#All],3,0)</f>
        <v>Latrobe City</v>
      </c>
      <c r="J4286">
        <v>52</v>
      </c>
      <c r="K4286">
        <v>8</v>
      </c>
      <c r="L4286" t="str">
        <f>VLOOKUP(Sales_Data17[[#This Row],[Product Description Index]],Products_Data[#All],2,0)</f>
        <v>Shoes</v>
      </c>
      <c r="M4286">
        <v>1</v>
      </c>
      <c r="N4286" s="9">
        <v>292.56666666666666</v>
      </c>
      <c r="O4286" s="9">
        <f>Sales_Data17[[#This Row],[Order Quantity]]*Sales_Data17[[#This Row],[Unit Price]]</f>
        <v>292.56666666666666</v>
      </c>
      <c r="P4286" s="9">
        <v>140.43199999999999</v>
      </c>
      <c r="Q4286" s="9">
        <f>Sales_Data17[[#This Row],[Line Total]]-(Sales_Data17[[#This Row],[Total Unit Cost]]*Sales_Data17[[#This Row],[Order Quantity]])</f>
        <v>152.13466666666667</v>
      </c>
      <c r="R4286" s="1" t="str">
        <f>TEXT(Sales_Data17[[#This Row],[OrderDate]],"MMM")</f>
        <v>Aug</v>
      </c>
      <c r="S4286" s="1" t="str">
        <f t="shared" si="66"/>
        <v>2014</v>
      </c>
    </row>
    <row r="4287" spans="1:19">
      <c r="A4287" t="s">
        <v>4310</v>
      </c>
      <c r="B4287" s="2">
        <v>41876</v>
      </c>
      <c r="C4287" s="2" t="str">
        <f>VLOOKUP(Sales_Data17[[#This Row],[Customer Name Index]],Customer_Data[#All],2,0)</f>
        <v>Avon Corp</v>
      </c>
      <c r="D4287">
        <v>1</v>
      </c>
      <c r="E4287" t="s">
        <v>2</v>
      </c>
      <c r="F4287" t="s">
        <v>8168</v>
      </c>
      <c r="G4287" t="s">
        <v>8027</v>
      </c>
      <c r="H4287" t="str">
        <f>VLOOKUP(Sales_Data17[[#This Row],[Delivery Region Index]],Regions_Table[#All],2,0)</f>
        <v>New South Wales</v>
      </c>
      <c r="I4287" t="str">
        <f>VLOOKUP(Sales_Data17[[#This Row],[Delivery Region Index]],Regions_Table[#All],3,0)</f>
        <v>Sydney</v>
      </c>
      <c r="J4287">
        <v>1</v>
      </c>
      <c r="K4287">
        <v>1</v>
      </c>
      <c r="L4287" t="str">
        <f>VLOOKUP(Sales_Data17[[#This Row],[Product Description Index]],Products_Data[#All],2,0)</f>
        <v>Shirts</v>
      </c>
      <c r="M4287">
        <v>4</v>
      </c>
      <c r="N4287" s="9">
        <v>116.13333333333334</v>
      </c>
      <c r="O4287" s="9">
        <f>Sales_Data17[[#This Row],[Order Quantity]]*Sales_Data17[[#This Row],[Unit Price]]</f>
        <v>464.53333333333336</v>
      </c>
      <c r="P4287" s="9">
        <v>46.45333333333334</v>
      </c>
      <c r="Q4287" s="9">
        <f>Sales_Data17[[#This Row],[Line Total]]-(Sales_Data17[[#This Row],[Total Unit Cost]]*Sales_Data17[[#This Row],[Order Quantity]])</f>
        <v>278.72000000000003</v>
      </c>
      <c r="R4287" s="1" t="str">
        <f>TEXT(Sales_Data17[[#This Row],[OrderDate]],"MMM")</f>
        <v>Aug</v>
      </c>
      <c r="S4287" s="1" t="str">
        <f t="shared" si="66"/>
        <v>2014</v>
      </c>
    </row>
    <row r="4288" spans="1:19">
      <c r="A4288" t="s">
        <v>4311</v>
      </c>
      <c r="B4288" s="2">
        <v>41876</v>
      </c>
      <c r="C4288" s="2" t="str">
        <f>VLOOKUP(Sales_Data17[[#This Row],[Customer Name Index]],Customer_Data[#All],2,0)</f>
        <v>Pure Group</v>
      </c>
      <c r="D4288">
        <v>17</v>
      </c>
      <c r="E4288" t="s">
        <v>4</v>
      </c>
      <c r="F4288" t="s">
        <v>8168</v>
      </c>
      <c r="G4288" t="s">
        <v>8025</v>
      </c>
      <c r="H4288" t="str">
        <f>VLOOKUP(Sales_Data17[[#This Row],[Delivery Region Index]],Regions_Table[#All],2,0)</f>
        <v>Victoria</v>
      </c>
      <c r="I4288" t="str">
        <f>VLOOKUP(Sales_Data17[[#This Row],[Delivery Region Index]],Regions_Table[#All],3,0)</f>
        <v>Ballarat</v>
      </c>
      <c r="J4288">
        <v>49</v>
      </c>
      <c r="K4288">
        <v>7</v>
      </c>
      <c r="L4288" t="str">
        <f>VLOOKUP(Sales_Data17[[#This Row],[Product Description Index]],Products_Data[#All],2,0)</f>
        <v>Dress Shirts</v>
      </c>
      <c r="M4288">
        <v>3</v>
      </c>
      <c r="N4288" s="9">
        <v>421.35555555555561</v>
      </c>
      <c r="O4288" s="9">
        <f>Sales_Data17[[#This Row],[Order Quantity]]*Sales_Data17[[#This Row],[Unit Price]]</f>
        <v>1264.0666666666668</v>
      </c>
      <c r="P4288" s="9">
        <v>235.95911111111116</v>
      </c>
      <c r="Q4288" s="9">
        <f>Sales_Data17[[#This Row],[Line Total]]-(Sales_Data17[[#This Row],[Total Unit Cost]]*Sales_Data17[[#This Row],[Order Quantity]])</f>
        <v>556.18933333333337</v>
      </c>
      <c r="R4288" s="1" t="str">
        <f>TEXT(Sales_Data17[[#This Row],[OrderDate]],"MMM")</f>
        <v>Aug</v>
      </c>
      <c r="S4288" s="1" t="str">
        <f t="shared" si="66"/>
        <v>2014</v>
      </c>
    </row>
    <row r="4289" spans="1:19">
      <c r="A4289" t="s">
        <v>4312</v>
      </c>
      <c r="B4289" s="2">
        <v>41876</v>
      </c>
      <c r="C4289" s="2" t="str">
        <f>VLOOKUP(Sales_Data17[[#This Row],[Customer Name Index]],Customer_Data[#All],2,0)</f>
        <v>New Ltd</v>
      </c>
      <c r="D4289">
        <v>7</v>
      </c>
      <c r="E4289" t="s">
        <v>4</v>
      </c>
      <c r="F4289" t="s">
        <v>8168</v>
      </c>
      <c r="G4289" t="s">
        <v>8027</v>
      </c>
      <c r="H4289" t="str">
        <f>VLOOKUP(Sales_Data17[[#This Row],[Delivery Region Index]],Regions_Table[#All],2,0)</f>
        <v>New South Wales</v>
      </c>
      <c r="I4289" t="str">
        <f>VLOOKUP(Sales_Data17[[#This Row],[Delivery Region Index]],Regions_Table[#All],3,0)</f>
        <v>Queanbeyan</v>
      </c>
      <c r="J4289">
        <v>20</v>
      </c>
      <c r="K4289">
        <v>3</v>
      </c>
      <c r="L4289" t="str">
        <f>VLOOKUP(Sales_Data17[[#This Row],[Product Description Index]],Products_Data[#All],2,0)</f>
        <v>Sunglasses</v>
      </c>
      <c r="M4289">
        <v>4</v>
      </c>
      <c r="N4289" s="9">
        <v>294.8</v>
      </c>
      <c r="O4289" s="9">
        <f>Sales_Data17[[#This Row],[Order Quantity]]*Sales_Data17[[#This Row],[Unit Price]]</f>
        <v>1179.2</v>
      </c>
      <c r="P4289" s="9">
        <v>194.56800000000004</v>
      </c>
      <c r="Q4289" s="9">
        <f>Sales_Data17[[#This Row],[Line Total]]-(Sales_Data17[[#This Row],[Total Unit Cost]]*Sales_Data17[[#This Row],[Order Quantity]])</f>
        <v>400.92799999999988</v>
      </c>
      <c r="R4289" s="1" t="str">
        <f>TEXT(Sales_Data17[[#This Row],[OrderDate]],"MMM")</f>
        <v>Aug</v>
      </c>
      <c r="S4289" s="1" t="str">
        <f t="shared" si="66"/>
        <v>2014</v>
      </c>
    </row>
    <row r="4290" spans="1:19">
      <c r="A4290" t="s">
        <v>4313</v>
      </c>
      <c r="B4290" s="2">
        <v>41876</v>
      </c>
      <c r="C4290" s="2" t="str">
        <f>VLOOKUP(Sales_Data17[[#This Row],[Customer Name Index]],Customer_Data[#All],2,0)</f>
        <v xml:space="preserve">Medline </v>
      </c>
      <c r="D4290">
        <v>12</v>
      </c>
      <c r="E4290" t="s">
        <v>4</v>
      </c>
      <c r="F4290" t="s">
        <v>8168</v>
      </c>
      <c r="G4290" t="s">
        <v>8026</v>
      </c>
      <c r="H4290" t="str">
        <f>VLOOKUP(Sales_Data17[[#This Row],[Delivery Region Index]],Regions_Table[#All],2,0)</f>
        <v>Queensland</v>
      </c>
      <c r="I4290" t="str">
        <f>VLOOKUP(Sales_Data17[[#This Row],[Delivery Region Index]],Regions_Table[#All],3,0)</f>
        <v>Hervey Bay</v>
      </c>
      <c r="J4290">
        <v>33</v>
      </c>
      <c r="K4290">
        <v>5</v>
      </c>
      <c r="L4290" t="str">
        <f>VLOOKUP(Sales_Data17[[#This Row],[Product Description Index]],Products_Data[#All],2,0)</f>
        <v>Hats</v>
      </c>
      <c r="M4290">
        <v>2</v>
      </c>
      <c r="N4290" s="9">
        <v>111.66666666666667</v>
      </c>
      <c r="O4290" s="9">
        <f>Sales_Data17[[#This Row],[Order Quantity]]*Sales_Data17[[#This Row],[Unit Price]]</f>
        <v>223.33333333333334</v>
      </c>
      <c r="P4290" s="9">
        <v>44.666666666666664</v>
      </c>
      <c r="Q4290" s="9">
        <f>Sales_Data17[[#This Row],[Line Total]]-(Sales_Data17[[#This Row],[Total Unit Cost]]*Sales_Data17[[#This Row],[Order Quantity]])</f>
        <v>134</v>
      </c>
      <c r="R4290" s="1" t="str">
        <f>TEXT(Sales_Data17[[#This Row],[OrderDate]],"MMM")</f>
        <v>Aug</v>
      </c>
      <c r="S4290" s="1" t="str">
        <f t="shared" ref="S4290:S4353" si="67">TEXT(B4290,"YYY")</f>
        <v>2014</v>
      </c>
    </row>
    <row r="4291" spans="1:19">
      <c r="A4291" t="s">
        <v>4314</v>
      </c>
      <c r="B4291" s="2">
        <v>41876</v>
      </c>
      <c r="C4291" s="2" t="str">
        <f>VLOOKUP(Sales_Data17[[#This Row],[Customer Name Index]],Customer_Data[#All],2,0)</f>
        <v xml:space="preserve">Medline </v>
      </c>
      <c r="D4291">
        <v>12</v>
      </c>
      <c r="E4291" t="s">
        <v>3</v>
      </c>
      <c r="F4291" t="s">
        <v>8168</v>
      </c>
      <c r="G4291" t="s">
        <v>8026</v>
      </c>
      <c r="H4291" t="str">
        <f>VLOOKUP(Sales_Data17[[#This Row],[Delivery Region Index]],Regions_Table[#All],2,0)</f>
        <v>Queensland</v>
      </c>
      <c r="I4291" t="str">
        <f>VLOOKUP(Sales_Data17[[#This Row],[Delivery Region Index]],Regions_Table[#All],3,0)</f>
        <v>Ipswich</v>
      </c>
      <c r="J4291">
        <v>34</v>
      </c>
      <c r="K4291">
        <v>5</v>
      </c>
      <c r="L4291" t="str">
        <f>VLOOKUP(Sales_Data17[[#This Row],[Product Description Index]],Products_Data[#All],2,0)</f>
        <v>Hats</v>
      </c>
      <c r="M4291">
        <v>7</v>
      </c>
      <c r="N4291" s="9">
        <v>658.83333333333337</v>
      </c>
      <c r="O4291" s="9">
        <f>Sales_Data17[[#This Row],[Order Quantity]]*Sales_Data17[[#This Row],[Unit Price]]</f>
        <v>4611.8333333333339</v>
      </c>
      <c r="P4291" s="9">
        <v>467.77166666666665</v>
      </c>
      <c r="Q4291" s="9">
        <f>Sales_Data17[[#This Row],[Line Total]]-(Sales_Data17[[#This Row],[Total Unit Cost]]*Sales_Data17[[#This Row],[Order Quantity]])</f>
        <v>1337.4316666666673</v>
      </c>
      <c r="R4291" s="1" t="str">
        <f>TEXT(Sales_Data17[[#This Row],[OrderDate]],"MMM")</f>
        <v>Aug</v>
      </c>
      <c r="S4291" s="1" t="str">
        <f t="shared" si="67"/>
        <v>2014</v>
      </c>
    </row>
    <row r="4292" spans="1:19">
      <c r="A4292" t="s">
        <v>4315</v>
      </c>
      <c r="B4292" s="2">
        <v>41876</v>
      </c>
      <c r="C4292" s="2" t="str">
        <f>VLOOKUP(Sales_Data17[[#This Row],[Customer Name Index]],Customer_Data[#All],2,0)</f>
        <v xml:space="preserve">Medline </v>
      </c>
      <c r="D4292">
        <v>12</v>
      </c>
      <c r="E4292" t="s">
        <v>2</v>
      </c>
      <c r="F4292" t="s">
        <v>8168</v>
      </c>
      <c r="G4292" t="s">
        <v>8026</v>
      </c>
      <c r="H4292" t="str">
        <f>VLOOKUP(Sales_Data17[[#This Row],[Delivery Region Index]],Regions_Table[#All],2,0)</f>
        <v>Queensland</v>
      </c>
      <c r="I4292" t="str">
        <f>VLOOKUP(Sales_Data17[[#This Row],[Delivery Region Index]],Regions_Table[#All],3,0)</f>
        <v>Ipswich</v>
      </c>
      <c r="J4292">
        <v>34</v>
      </c>
      <c r="K4292">
        <v>5</v>
      </c>
      <c r="L4292" t="str">
        <f>VLOOKUP(Sales_Data17[[#This Row],[Product Description Index]],Products_Data[#All],2,0)</f>
        <v>Hats</v>
      </c>
      <c r="M4292">
        <v>7</v>
      </c>
      <c r="N4292" s="9">
        <v>387.11111111111109</v>
      </c>
      <c r="O4292" s="9">
        <f>Sales_Data17[[#This Row],[Order Quantity]]*Sales_Data17[[#This Row],[Unit Price]]</f>
        <v>2709.7777777777774</v>
      </c>
      <c r="P4292" s="9">
        <v>181.94222222222223</v>
      </c>
      <c r="Q4292" s="9">
        <f>Sales_Data17[[#This Row],[Line Total]]-(Sales_Data17[[#This Row],[Total Unit Cost]]*Sales_Data17[[#This Row],[Order Quantity]])</f>
        <v>1436.1822222222218</v>
      </c>
      <c r="R4292" s="1" t="str">
        <f>TEXT(Sales_Data17[[#This Row],[OrderDate]],"MMM")</f>
        <v>Aug</v>
      </c>
      <c r="S4292" s="1" t="str">
        <f t="shared" si="67"/>
        <v>2014</v>
      </c>
    </row>
    <row r="4293" spans="1:19">
      <c r="A4293" t="s">
        <v>4316</v>
      </c>
      <c r="B4293" s="2">
        <v>41876</v>
      </c>
      <c r="C4293" s="2" t="str">
        <f>VLOOKUP(Sales_Data17[[#This Row],[Customer Name Index]],Customer_Data[#All],2,0)</f>
        <v xml:space="preserve">Qualitest </v>
      </c>
      <c r="D4293">
        <v>19</v>
      </c>
      <c r="E4293" t="s">
        <v>4</v>
      </c>
      <c r="F4293" t="s">
        <v>8168</v>
      </c>
      <c r="G4293" t="s">
        <v>8028</v>
      </c>
      <c r="H4293" t="str">
        <f>VLOOKUP(Sales_Data17[[#This Row],[Delivery Region Index]],Regions_Table[#All],2,0)</f>
        <v>Victoria</v>
      </c>
      <c r="I4293" t="str">
        <f>VLOOKUP(Sales_Data17[[#This Row],[Delivery Region Index]],Regions_Table[#All],3,0)</f>
        <v>Mildura</v>
      </c>
      <c r="J4293">
        <v>53</v>
      </c>
      <c r="K4293">
        <v>8</v>
      </c>
      <c r="L4293" t="str">
        <f>VLOOKUP(Sales_Data17[[#This Row],[Product Description Index]],Products_Data[#All],2,0)</f>
        <v>Shoes</v>
      </c>
      <c r="M4293">
        <v>7</v>
      </c>
      <c r="N4293" s="9">
        <v>206.21111111111111</v>
      </c>
      <c r="O4293" s="9">
        <f>Sales_Data17[[#This Row],[Order Quantity]]*Sales_Data17[[#This Row],[Unit Price]]</f>
        <v>1443.4777777777776</v>
      </c>
      <c r="P4293" s="9">
        <v>164.96888888888893</v>
      </c>
      <c r="Q4293" s="9">
        <f>Sales_Data17[[#This Row],[Line Total]]-(Sales_Data17[[#This Row],[Total Unit Cost]]*Sales_Data17[[#This Row],[Order Quantity]])</f>
        <v>288.69555555555507</v>
      </c>
      <c r="R4293" s="1" t="str">
        <f>TEXT(Sales_Data17[[#This Row],[OrderDate]],"MMM")</f>
        <v>Aug</v>
      </c>
      <c r="S4293" s="1" t="str">
        <f t="shared" si="67"/>
        <v>2014</v>
      </c>
    </row>
    <row r="4294" spans="1:19">
      <c r="A4294" t="s">
        <v>4317</v>
      </c>
      <c r="B4294" s="2">
        <v>41876</v>
      </c>
      <c r="C4294" s="2" t="str">
        <f>VLOOKUP(Sales_Data17[[#This Row],[Customer Name Index]],Customer_Data[#All],2,0)</f>
        <v xml:space="preserve">Linde </v>
      </c>
      <c r="D4294">
        <v>14</v>
      </c>
      <c r="E4294" t="s">
        <v>3</v>
      </c>
      <c r="F4294" t="s">
        <v>8168</v>
      </c>
      <c r="G4294" t="s">
        <v>8026</v>
      </c>
      <c r="H4294" t="str">
        <f>VLOOKUP(Sales_Data17[[#This Row],[Delivery Region Index]],Regions_Table[#All],2,0)</f>
        <v>Queensland</v>
      </c>
      <c r="I4294" t="str">
        <f>VLOOKUP(Sales_Data17[[#This Row],[Delivery Region Index]],Regions_Table[#All],3,0)</f>
        <v>Nambour</v>
      </c>
      <c r="J4294">
        <v>39</v>
      </c>
      <c r="K4294">
        <v>6</v>
      </c>
      <c r="L4294" t="str">
        <f>VLOOKUP(Sales_Data17[[#This Row],[Product Description Index]],Products_Data[#All],2,0)</f>
        <v>Socks</v>
      </c>
      <c r="M4294">
        <v>7</v>
      </c>
      <c r="N4294" s="9">
        <v>618.63333333333333</v>
      </c>
      <c r="O4294" s="9">
        <f>Sales_Data17[[#This Row],[Order Quantity]]*Sales_Data17[[#This Row],[Unit Price]]</f>
        <v>4330.4333333333334</v>
      </c>
      <c r="P4294" s="9">
        <v>303.13033333333328</v>
      </c>
      <c r="Q4294" s="9">
        <f>Sales_Data17[[#This Row],[Line Total]]-(Sales_Data17[[#This Row],[Total Unit Cost]]*Sales_Data17[[#This Row],[Order Quantity]])</f>
        <v>2208.5210000000006</v>
      </c>
      <c r="R4294" s="1" t="str">
        <f>TEXT(Sales_Data17[[#This Row],[OrderDate]],"MMM")</f>
        <v>Aug</v>
      </c>
      <c r="S4294" s="1" t="str">
        <f t="shared" si="67"/>
        <v>2014</v>
      </c>
    </row>
    <row r="4295" spans="1:19">
      <c r="A4295" t="s">
        <v>4318</v>
      </c>
      <c r="B4295" s="2">
        <v>41876</v>
      </c>
      <c r="C4295" s="2" t="str">
        <f>VLOOKUP(Sales_Data17[[#This Row],[Customer Name Index]],Customer_Data[#All],2,0)</f>
        <v>Pacific Ltd</v>
      </c>
      <c r="D4295">
        <v>20</v>
      </c>
      <c r="E4295" t="s">
        <v>2</v>
      </c>
      <c r="F4295" t="s">
        <v>8168</v>
      </c>
      <c r="G4295" t="s">
        <v>8028</v>
      </c>
      <c r="H4295" t="str">
        <f>VLOOKUP(Sales_Data17[[#This Row],[Delivery Region Index]],Regions_Table[#All],2,0)</f>
        <v>Victoria</v>
      </c>
      <c r="I4295" t="str">
        <f>VLOOKUP(Sales_Data17[[#This Row],[Delivery Region Index]],Regions_Table[#All],3,0)</f>
        <v>Warrnambool</v>
      </c>
      <c r="J4295">
        <v>57</v>
      </c>
      <c r="K4295">
        <v>8</v>
      </c>
      <c r="L4295" t="str">
        <f>VLOOKUP(Sales_Data17[[#This Row],[Product Description Index]],Products_Data[#All],2,0)</f>
        <v>Shoes</v>
      </c>
      <c r="M4295">
        <v>3</v>
      </c>
      <c r="N4295" s="9">
        <v>110.92222222222223</v>
      </c>
      <c r="O4295" s="9">
        <f>Sales_Data17[[#This Row],[Order Quantity]]*Sales_Data17[[#This Row],[Unit Price]]</f>
        <v>332.76666666666671</v>
      </c>
      <c r="P4295" s="9">
        <v>44.368888888888897</v>
      </c>
      <c r="Q4295" s="9">
        <f>Sales_Data17[[#This Row],[Line Total]]-(Sales_Data17[[#This Row],[Total Unit Cost]]*Sales_Data17[[#This Row],[Order Quantity]])</f>
        <v>199.66000000000003</v>
      </c>
      <c r="R4295" s="1" t="str">
        <f>TEXT(Sales_Data17[[#This Row],[OrderDate]],"MMM")</f>
        <v>Aug</v>
      </c>
      <c r="S4295" s="1" t="str">
        <f t="shared" si="67"/>
        <v>2014</v>
      </c>
    </row>
    <row r="4296" spans="1:19">
      <c r="A4296" t="s">
        <v>4319</v>
      </c>
      <c r="B4296" s="2">
        <v>41877</v>
      </c>
      <c r="C4296" s="2" t="str">
        <f>VLOOKUP(Sales_Data17[[#This Row],[Customer Name Index]],Customer_Data[#All],2,0)</f>
        <v>21st Ltd</v>
      </c>
      <c r="D4296">
        <v>10</v>
      </c>
      <c r="E4296" t="s">
        <v>2</v>
      </c>
      <c r="F4296" t="s">
        <v>8168</v>
      </c>
      <c r="G4296" t="s">
        <v>8026</v>
      </c>
      <c r="H4296" t="str">
        <f>VLOOKUP(Sales_Data17[[#This Row],[Delivery Region Index]],Regions_Table[#All],2,0)</f>
        <v>Queensland</v>
      </c>
      <c r="I4296" t="str">
        <f>VLOOKUP(Sales_Data17[[#This Row],[Delivery Region Index]],Regions_Table[#All],3,0)</f>
        <v>Cairns</v>
      </c>
      <c r="J4296">
        <v>28</v>
      </c>
      <c r="K4296">
        <v>4</v>
      </c>
      <c r="L4296" t="str">
        <f>VLOOKUP(Sales_Data17[[#This Row],[Product Description Index]],Products_Data[#All],2,0)</f>
        <v>Jeans</v>
      </c>
      <c r="M4296">
        <v>4</v>
      </c>
      <c r="N4296" s="9">
        <v>291.82222222222225</v>
      </c>
      <c r="O4296" s="9">
        <f>Sales_Data17[[#This Row],[Order Quantity]]*Sales_Data17[[#This Row],[Unit Price]]</f>
        <v>1167.288888888889</v>
      </c>
      <c r="P4296" s="9">
        <v>198.43911111111115</v>
      </c>
      <c r="Q4296" s="9">
        <f>Sales_Data17[[#This Row],[Line Total]]-(Sales_Data17[[#This Row],[Total Unit Cost]]*Sales_Data17[[#This Row],[Order Quantity]])</f>
        <v>373.53244444444442</v>
      </c>
      <c r="R4296" s="1" t="str">
        <f>TEXT(Sales_Data17[[#This Row],[OrderDate]],"MMM")</f>
        <v>Aug</v>
      </c>
      <c r="S4296" s="1" t="str">
        <f t="shared" si="67"/>
        <v>2014</v>
      </c>
    </row>
    <row r="4297" spans="1:19">
      <c r="A4297" t="s">
        <v>4320</v>
      </c>
      <c r="B4297" s="2">
        <v>41877</v>
      </c>
      <c r="C4297" s="2" t="str">
        <f>VLOOKUP(Sales_Data17[[#This Row],[Customer Name Index]],Customer_Data[#All],2,0)</f>
        <v>ETUDE Ltd</v>
      </c>
      <c r="D4297">
        <v>4</v>
      </c>
      <c r="E4297" t="s">
        <v>4</v>
      </c>
      <c r="F4297" t="s">
        <v>8168</v>
      </c>
      <c r="G4297" t="s">
        <v>8027</v>
      </c>
      <c r="H4297" t="str">
        <f>VLOOKUP(Sales_Data17[[#This Row],[Delivery Region Index]],Regions_Table[#All],2,0)</f>
        <v>New South Wales</v>
      </c>
      <c r="I4297" t="str">
        <f>VLOOKUP(Sales_Data17[[#This Row],[Delivery Region Index]],Regions_Table[#All],3,0)</f>
        <v>Goulburn</v>
      </c>
      <c r="J4297">
        <v>10</v>
      </c>
      <c r="K4297">
        <v>2</v>
      </c>
      <c r="L4297" t="str">
        <f>VLOOKUP(Sales_Data17[[#This Row],[Product Description Index]],Products_Data[#All],2,0)</f>
        <v>Pants</v>
      </c>
      <c r="M4297">
        <v>4</v>
      </c>
      <c r="N4297" s="9">
        <v>123.57777777777778</v>
      </c>
      <c r="O4297" s="9">
        <f>Sales_Data17[[#This Row],[Order Quantity]]*Sales_Data17[[#This Row],[Unit Price]]</f>
        <v>494.31111111111113</v>
      </c>
      <c r="P4297" s="9">
        <v>72.910888888888891</v>
      </c>
      <c r="Q4297" s="9">
        <f>Sales_Data17[[#This Row],[Line Total]]-(Sales_Data17[[#This Row],[Total Unit Cost]]*Sales_Data17[[#This Row],[Order Quantity]])</f>
        <v>202.66755555555557</v>
      </c>
      <c r="R4297" s="1" t="str">
        <f>TEXT(Sales_Data17[[#This Row],[OrderDate]],"MMM")</f>
        <v>Aug</v>
      </c>
      <c r="S4297" s="1" t="str">
        <f t="shared" si="67"/>
        <v>2014</v>
      </c>
    </row>
    <row r="4298" spans="1:19">
      <c r="A4298" t="s">
        <v>4321</v>
      </c>
      <c r="B4298" s="2">
        <v>41877</v>
      </c>
      <c r="C4298" s="2" t="str">
        <f>VLOOKUP(Sales_Data17[[#This Row],[Customer Name Index]],Customer_Data[#All],2,0)</f>
        <v>PEDIFIX, Corp</v>
      </c>
      <c r="D4298">
        <v>6</v>
      </c>
      <c r="E4298" t="s">
        <v>2</v>
      </c>
      <c r="F4298" t="s">
        <v>8168</v>
      </c>
      <c r="G4298" t="s">
        <v>8027</v>
      </c>
      <c r="H4298" t="str">
        <f>VLOOKUP(Sales_Data17[[#This Row],[Delivery Region Index]],Regions_Table[#All],2,0)</f>
        <v>New South Wales</v>
      </c>
      <c r="I4298" t="str">
        <f>VLOOKUP(Sales_Data17[[#This Row],[Delivery Region Index]],Regions_Table[#All],3,0)</f>
        <v>Nowra</v>
      </c>
      <c r="J4298">
        <v>17</v>
      </c>
      <c r="K4298">
        <v>3</v>
      </c>
      <c r="L4298" t="str">
        <f>VLOOKUP(Sales_Data17[[#This Row],[Product Description Index]],Products_Data[#All],2,0)</f>
        <v>Sunglasses</v>
      </c>
      <c r="M4298">
        <v>6</v>
      </c>
      <c r="N4298" s="9">
        <v>25.311111111111114</v>
      </c>
      <c r="O4298" s="9">
        <f>Sales_Data17[[#This Row],[Order Quantity]]*Sales_Data17[[#This Row],[Unit Price]]</f>
        <v>151.86666666666667</v>
      </c>
      <c r="P4298" s="9">
        <v>10.883777777777778</v>
      </c>
      <c r="Q4298" s="9">
        <f>Sales_Data17[[#This Row],[Line Total]]-(Sales_Data17[[#This Row],[Total Unit Cost]]*Sales_Data17[[#This Row],[Order Quantity]])</f>
        <v>86.564000000000007</v>
      </c>
      <c r="R4298" s="1" t="str">
        <f>TEXT(Sales_Data17[[#This Row],[OrderDate]],"MMM")</f>
        <v>Aug</v>
      </c>
      <c r="S4298" s="1" t="str">
        <f t="shared" si="67"/>
        <v>2014</v>
      </c>
    </row>
    <row r="4299" spans="1:19">
      <c r="A4299" t="s">
        <v>4322</v>
      </c>
      <c r="B4299" s="2">
        <v>41877</v>
      </c>
      <c r="C4299" s="2" t="str">
        <f>VLOOKUP(Sales_Data17[[#This Row],[Customer Name Index]],Customer_Data[#All],2,0)</f>
        <v>New Ltd</v>
      </c>
      <c r="D4299">
        <v>7</v>
      </c>
      <c r="E4299" t="s">
        <v>2</v>
      </c>
      <c r="F4299" t="s">
        <v>8168</v>
      </c>
      <c r="G4299" t="s">
        <v>8027</v>
      </c>
      <c r="H4299" t="str">
        <f>VLOOKUP(Sales_Data17[[#This Row],[Delivery Region Index]],Regions_Table[#All],2,0)</f>
        <v>New South Wales</v>
      </c>
      <c r="I4299" t="str">
        <f>VLOOKUP(Sales_Data17[[#This Row],[Delivery Region Index]],Regions_Table[#All],3,0)</f>
        <v>Port Macquarie</v>
      </c>
      <c r="J4299">
        <v>19</v>
      </c>
      <c r="K4299">
        <v>3</v>
      </c>
      <c r="L4299" t="str">
        <f>VLOOKUP(Sales_Data17[[#This Row],[Product Description Index]],Products_Data[#All],2,0)</f>
        <v>Sunglasses</v>
      </c>
      <c r="M4299">
        <v>1</v>
      </c>
      <c r="N4299" s="9">
        <v>439.9666666666667</v>
      </c>
      <c r="O4299" s="9">
        <f>Sales_Data17[[#This Row],[Order Quantity]]*Sales_Data17[[#This Row],[Unit Price]]</f>
        <v>439.9666666666667</v>
      </c>
      <c r="P4299" s="9">
        <v>215.58366666666669</v>
      </c>
      <c r="Q4299" s="9">
        <f>Sales_Data17[[#This Row],[Line Total]]-(Sales_Data17[[#This Row],[Total Unit Cost]]*Sales_Data17[[#This Row],[Order Quantity]])</f>
        <v>224.38300000000001</v>
      </c>
      <c r="R4299" s="1" t="str">
        <f>TEXT(Sales_Data17[[#This Row],[OrderDate]],"MMM")</f>
        <v>Aug</v>
      </c>
      <c r="S4299" s="1" t="str">
        <f t="shared" si="67"/>
        <v>2014</v>
      </c>
    </row>
    <row r="4300" spans="1:19">
      <c r="A4300" t="s">
        <v>4323</v>
      </c>
      <c r="B4300" s="2">
        <v>41878</v>
      </c>
      <c r="C4300" s="2" t="str">
        <f>VLOOKUP(Sales_Data17[[#This Row],[Customer Name Index]],Customer_Data[#All],2,0)</f>
        <v>Procter Corp</v>
      </c>
      <c r="D4300">
        <v>5</v>
      </c>
      <c r="E4300" t="s">
        <v>2</v>
      </c>
      <c r="F4300" t="s">
        <v>8168</v>
      </c>
      <c r="G4300" t="s">
        <v>8027</v>
      </c>
      <c r="H4300" t="str">
        <f>VLOOKUP(Sales_Data17[[#This Row],[Delivery Region Index]],Regions_Table[#All],2,0)</f>
        <v>New South Wales</v>
      </c>
      <c r="I4300" t="str">
        <f>VLOOKUP(Sales_Data17[[#This Row],[Delivery Region Index]],Regions_Table[#All],3,0)</f>
        <v>Lismore</v>
      </c>
      <c r="J4300">
        <v>14</v>
      </c>
      <c r="K4300">
        <v>2</v>
      </c>
      <c r="L4300" t="str">
        <f>VLOOKUP(Sales_Data17[[#This Row],[Product Description Index]],Products_Data[#All],2,0)</f>
        <v>Pants</v>
      </c>
      <c r="M4300">
        <v>6</v>
      </c>
      <c r="N4300" s="9">
        <v>677.44444444444446</v>
      </c>
      <c r="O4300" s="9">
        <f>Sales_Data17[[#This Row],[Order Quantity]]*Sales_Data17[[#This Row],[Unit Price]]</f>
        <v>4064.666666666667</v>
      </c>
      <c r="P4300" s="9">
        <v>535.18111111111114</v>
      </c>
      <c r="Q4300" s="9">
        <f>Sales_Data17[[#This Row],[Line Total]]-(Sales_Data17[[#This Row],[Total Unit Cost]]*Sales_Data17[[#This Row],[Order Quantity]])</f>
        <v>853.57999999999993</v>
      </c>
      <c r="R4300" s="1" t="str">
        <f>TEXT(Sales_Data17[[#This Row],[OrderDate]],"MMM")</f>
        <v>Aug</v>
      </c>
      <c r="S4300" s="1" t="str">
        <f t="shared" si="67"/>
        <v>2014</v>
      </c>
    </row>
    <row r="4301" spans="1:19">
      <c r="A4301" t="s">
        <v>4324</v>
      </c>
      <c r="B4301" s="2">
        <v>41878</v>
      </c>
      <c r="C4301" s="2" t="str">
        <f>VLOOKUP(Sales_Data17[[#This Row],[Customer Name Index]],Customer_Data[#All],2,0)</f>
        <v>Pure Group</v>
      </c>
      <c r="D4301">
        <v>17</v>
      </c>
      <c r="E4301" t="s">
        <v>4</v>
      </c>
      <c r="F4301" t="s">
        <v>8168</v>
      </c>
      <c r="G4301" t="s">
        <v>8025</v>
      </c>
      <c r="H4301" t="str">
        <f>VLOOKUP(Sales_Data17[[#This Row],[Delivery Region Index]],Regions_Table[#All],2,0)</f>
        <v>Victoria</v>
      </c>
      <c r="I4301" t="str">
        <f>VLOOKUP(Sales_Data17[[#This Row],[Delivery Region Index]],Regions_Table[#All],3,0)</f>
        <v>Melbourne</v>
      </c>
      <c r="J4301">
        <v>47</v>
      </c>
      <c r="K4301">
        <v>7</v>
      </c>
      <c r="L4301" t="str">
        <f>VLOOKUP(Sales_Data17[[#This Row],[Product Description Index]],Products_Data[#All],2,0)</f>
        <v>Dress Shirts</v>
      </c>
      <c r="M4301">
        <v>5</v>
      </c>
      <c r="N4301" s="9">
        <v>283.63333333333338</v>
      </c>
      <c r="O4301" s="9">
        <f>Sales_Data17[[#This Row],[Order Quantity]]*Sales_Data17[[#This Row],[Unit Price]]</f>
        <v>1418.166666666667</v>
      </c>
      <c r="P4301" s="9">
        <v>167.34366666666668</v>
      </c>
      <c r="Q4301" s="9">
        <f>Sales_Data17[[#This Row],[Line Total]]-(Sales_Data17[[#This Row],[Total Unit Cost]]*Sales_Data17[[#This Row],[Order Quantity]])</f>
        <v>581.44833333333361</v>
      </c>
      <c r="R4301" s="1" t="str">
        <f>TEXT(Sales_Data17[[#This Row],[OrderDate]],"MMM")</f>
        <v>Aug</v>
      </c>
      <c r="S4301" s="1" t="str">
        <f t="shared" si="67"/>
        <v>2014</v>
      </c>
    </row>
    <row r="4302" spans="1:19">
      <c r="A4302" t="s">
        <v>4325</v>
      </c>
      <c r="B4302" s="2">
        <v>41878</v>
      </c>
      <c r="C4302" s="2" t="str">
        <f>VLOOKUP(Sales_Data17[[#This Row],[Customer Name Index]],Customer_Data[#All],2,0)</f>
        <v>Pure Group</v>
      </c>
      <c r="D4302">
        <v>17</v>
      </c>
      <c r="E4302" t="s">
        <v>4</v>
      </c>
      <c r="F4302" t="s">
        <v>8168</v>
      </c>
      <c r="G4302" t="s">
        <v>8025</v>
      </c>
      <c r="H4302" t="str">
        <f>VLOOKUP(Sales_Data17[[#This Row],[Delivery Region Index]],Regions_Table[#All],2,0)</f>
        <v>Victoria</v>
      </c>
      <c r="I4302" t="str">
        <f>VLOOKUP(Sales_Data17[[#This Row],[Delivery Region Index]],Regions_Table[#All],3,0)</f>
        <v>Melbourne</v>
      </c>
      <c r="J4302">
        <v>47</v>
      </c>
      <c r="K4302">
        <v>7</v>
      </c>
      <c r="L4302" t="str">
        <f>VLOOKUP(Sales_Data17[[#This Row],[Product Description Index]],Products_Data[#All],2,0)</f>
        <v>Dress Shirts</v>
      </c>
      <c r="M4302">
        <v>4</v>
      </c>
      <c r="N4302" s="9">
        <v>113.90000000000002</v>
      </c>
      <c r="O4302" s="9">
        <f>Sales_Data17[[#This Row],[Order Quantity]]*Sales_Data17[[#This Row],[Unit Price]]</f>
        <v>455.60000000000008</v>
      </c>
      <c r="P4302" s="9">
        <v>56.95000000000001</v>
      </c>
      <c r="Q4302" s="9">
        <f>Sales_Data17[[#This Row],[Line Total]]-(Sales_Data17[[#This Row],[Total Unit Cost]]*Sales_Data17[[#This Row],[Order Quantity]])</f>
        <v>227.80000000000004</v>
      </c>
      <c r="R4302" s="1" t="str">
        <f>TEXT(Sales_Data17[[#This Row],[OrderDate]],"MMM")</f>
        <v>Aug</v>
      </c>
      <c r="S4302" s="1" t="str">
        <f t="shared" si="67"/>
        <v>2014</v>
      </c>
    </row>
    <row r="4303" spans="1:19">
      <c r="A4303" t="s">
        <v>4326</v>
      </c>
      <c r="B4303" s="2">
        <v>41878</v>
      </c>
      <c r="C4303" s="2" t="str">
        <f>VLOOKUP(Sales_Data17[[#This Row],[Customer Name Index]],Customer_Data[#All],2,0)</f>
        <v xml:space="preserve">Linde </v>
      </c>
      <c r="D4303">
        <v>14</v>
      </c>
      <c r="E4303" t="s">
        <v>4</v>
      </c>
      <c r="F4303" t="s">
        <v>8168</v>
      </c>
      <c r="G4303" t="s">
        <v>8026</v>
      </c>
      <c r="H4303" t="str">
        <f>VLOOKUP(Sales_Data17[[#This Row],[Delivery Region Index]],Regions_Table[#All],2,0)</f>
        <v>Queensland</v>
      </c>
      <c r="I4303" t="str">
        <f>VLOOKUP(Sales_Data17[[#This Row],[Delivery Region Index]],Regions_Table[#All],3,0)</f>
        <v>Mount Isa</v>
      </c>
      <c r="J4303">
        <v>38</v>
      </c>
      <c r="K4303">
        <v>6</v>
      </c>
      <c r="L4303" t="str">
        <f>VLOOKUP(Sales_Data17[[#This Row],[Product Description Index]],Products_Data[#All],2,0)</f>
        <v>Socks</v>
      </c>
      <c r="M4303">
        <v>8</v>
      </c>
      <c r="N4303" s="9">
        <v>269.48888888888888</v>
      </c>
      <c r="O4303" s="9">
        <f>Sales_Data17[[#This Row],[Order Quantity]]*Sales_Data17[[#This Row],[Unit Price]]</f>
        <v>2155.911111111111</v>
      </c>
      <c r="P4303" s="9">
        <v>161.69333333333333</v>
      </c>
      <c r="Q4303" s="9">
        <f>Sales_Data17[[#This Row],[Line Total]]-(Sales_Data17[[#This Row],[Total Unit Cost]]*Sales_Data17[[#This Row],[Order Quantity]])</f>
        <v>862.36444444444442</v>
      </c>
      <c r="R4303" s="1" t="str">
        <f>TEXT(Sales_Data17[[#This Row],[OrderDate]],"MMM")</f>
        <v>Aug</v>
      </c>
      <c r="S4303" s="1" t="str">
        <f t="shared" si="67"/>
        <v>2014</v>
      </c>
    </row>
    <row r="4304" spans="1:19">
      <c r="A4304" t="s">
        <v>4327</v>
      </c>
      <c r="B4304" s="2">
        <v>41879</v>
      </c>
      <c r="C4304" s="2" t="str">
        <f>VLOOKUP(Sales_Data17[[#This Row],[Customer Name Index]],Customer_Data[#All],2,0)</f>
        <v>Rochester Ltd</v>
      </c>
      <c r="D4304">
        <v>15</v>
      </c>
      <c r="E4304" t="s">
        <v>4</v>
      </c>
      <c r="F4304" t="s">
        <v>8168</v>
      </c>
      <c r="G4304" t="s">
        <v>8025</v>
      </c>
      <c r="H4304" t="str">
        <f>VLOOKUP(Sales_Data17[[#This Row],[Delivery Region Index]],Regions_Table[#All],2,0)</f>
        <v>Queensland</v>
      </c>
      <c r="I4304" t="str">
        <f>VLOOKUP(Sales_Data17[[#This Row],[Delivery Region Index]],Regions_Table[#All],3,0)</f>
        <v>Thuringowa</v>
      </c>
      <c r="J4304">
        <v>43</v>
      </c>
      <c r="K4304">
        <v>6</v>
      </c>
      <c r="L4304" t="str">
        <f>VLOOKUP(Sales_Data17[[#This Row],[Product Description Index]],Products_Data[#All],2,0)</f>
        <v>Socks</v>
      </c>
      <c r="M4304">
        <v>1</v>
      </c>
      <c r="N4304" s="9">
        <v>432.52222222222224</v>
      </c>
      <c r="O4304" s="9">
        <f>Sales_Data17[[#This Row],[Order Quantity]]*Sales_Data17[[#This Row],[Unit Price]]</f>
        <v>432.52222222222224</v>
      </c>
      <c r="P4304" s="9">
        <v>220.58633333333336</v>
      </c>
      <c r="Q4304" s="9">
        <f>Sales_Data17[[#This Row],[Line Total]]-(Sales_Data17[[#This Row],[Total Unit Cost]]*Sales_Data17[[#This Row],[Order Quantity]])</f>
        <v>211.93588888888888</v>
      </c>
      <c r="R4304" s="1" t="str">
        <f>TEXT(Sales_Data17[[#This Row],[OrderDate]],"MMM")</f>
        <v>Aug</v>
      </c>
      <c r="S4304" s="1" t="str">
        <f t="shared" si="67"/>
        <v>2014</v>
      </c>
    </row>
    <row r="4305" spans="1:19">
      <c r="A4305" t="s">
        <v>4328</v>
      </c>
      <c r="B4305" s="2">
        <v>41879</v>
      </c>
      <c r="C4305" s="2" t="str">
        <f>VLOOKUP(Sales_Data17[[#This Row],[Customer Name Index]],Customer_Data[#All],2,0)</f>
        <v>Avon Corp</v>
      </c>
      <c r="D4305">
        <v>1</v>
      </c>
      <c r="E4305" t="s">
        <v>4</v>
      </c>
      <c r="F4305" t="s">
        <v>8168</v>
      </c>
      <c r="G4305" t="s">
        <v>8027</v>
      </c>
      <c r="H4305" t="str">
        <f>VLOOKUP(Sales_Data17[[#This Row],[Delivery Region Index]],Regions_Table[#All],2,0)</f>
        <v>New South Wales</v>
      </c>
      <c r="I4305" t="str">
        <f>VLOOKUP(Sales_Data17[[#This Row],[Delivery Region Index]],Regions_Table[#All],3,0)</f>
        <v>Albury</v>
      </c>
      <c r="J4305">
        <v>2</v>
      </c>
      <c r="K4305">
        <v>1</v>
      </c>
      <c r="L4305" t="str">
        <f>VLOOKUP(Sales_Data17[[#This Row],[Product Description Index]],Products_Data[#All],2,0)</f>
        <v>Shirts</v>
      </c>
      <c r="M4305">
        <v>6</v>
      </c>
      <c r="N4305" s="9">
        <v>434.01111111111112</v>
      </c>
      <c r="O4305" s="9">
        <f>Sales_Data17[[#This Row],[Order Quantity]]*Sales_Data17[[#This Row],[Unit Price]]</f>
        <v>2604.0666666666666</v>
      </c>
      <c r="P4305" s="9">
        <v>225.68577777777779</v>
      </c>
      <c r="Q4305" s="9">
        <f>Sales_Data17[[#This Row],[Line Total]]-(Sales_Data17[[#This Row],[Total Unit Cost]]*Sales_Data17[[#This Row],[Order Quantity]])</f>
        <v>1249.9519999999998</v>
      </c>
      <c r="R4305" s="1" t="str">
        <f>TEXT(Sales_Data17[[#This Row],[OrderDate]],"MMM")</f>
        <v>Aug</v>
      </c>
      <c r="S4305" s="1" t="str">
        <f t="shared" si="67"/>
        <v>2014</v>
      </c>
    </row>
    <row r="4306" spans="1:19">
      <c r="A4306" t="s">
        <v>4329</v>
      </c>
      <c r="B4306" s="2">
        <v>41880</v>
      </c>
      <c r="C4306" s="2" t="str">
        <f>VLOOKUP(Sales_Data17[[#This Row],[Customer Name Index]],Customer_Data[#All],2,0)</f>
        <v>Procter Corp</v>
      </c>
      <c r="D4306">
        <v>5</v>
      </c>
      <c r="E4306" t="s">
        <v>4</v>
      </c>
      <c r="F4306" t="s">
        <v>8168</v>
      </c>
      <c r="G4306" t="s">
        <v>8027</v>
      </c>
      <c r="H4306" t="str">
        <f>VLOOKUP(Sales_Data17[[#This Row],[Delivery Region Index]],Regions_Table[#All],2,0)</f>
        <v>New South Wales</v>
      </c>
      <c r="I4306" t="str">
        <f>VLOOKUP(Sales_Data17[[#This Row],[Delivery Region Index]],Regions_Table[#All],3,0)</f>
        <v>Lake Macquarie</v>
      </c>
      <c r="J4306">
        <v>13</v>
      </c>
      <c r="K4306">
        <v>2</v>
      </c>
      <c r="L4306" t="str">
        <f>VLOOKUP(Sales_Data17[[#This Row],[Product Description Index]],Products_Data[#All],2,0)</f>
        <v>Pants</v>
      </c>
      <c r="M4306">
        <v>7</v>
      </c>
      <c r="N4306" s="9">
        <v>115.38888888888889</v>
      </c>
      <c r="O4306" s="9">
        <f>Sales_Data17[[#This Row],[Order Quantity]]*Sales_Data17[[#This Row],[Unit Price]]</f>
        <v>807.72222222222217</v>
      </c>
      <c r="P4306" s="9">
        <v>91.157222222222231</v>
      </c>
      <c r="Q4306" s="9">
        <f>Sales_Data17[[#This Row],[Line Total]]-(Sales_Data17[[#This Row],[Total Unit Cost]]*Sales_Data17[[#This Row],[Order Quantity]])</f>
        <v>169.62166666666656</v>
      </c>
      <c r="R4306" s="1" t="str">
        <f>TEXT(Sales_Data17[[#This Row],[OrderDate]],"MMM")</f>
        <v>Aug</v>
      </c>
      <c r="S4306" s="1" t="str">
        <f t="shared" si="67"/>
        <v>2014</v>
      </c>
    </row>
    <row r="4307" spans="1:19">
      <c r="A4307" t="s">
        <v>4330</v>
      </c>
      <c r="B4307" s="2">
        <v>41880</v>
      </c>
      <c r="C4307" s="2" t="str">
        <f>VLOOKUP(Sales_Data17[[#This Row],[Customer Name Index]],Customer_Data[#All],2,0)</f>
        <v>Medsep Group</v>
      </c>
      <c r="D4307">
        <v>8</v>
      </c>
      <c r="E4307" t="s">
        <v>4</v>
      </c>
      <c r="F4307" t="s">
        <v>8168</v>
      </c>
      <c r="G4307" t="s">
        <v>8027</v>
      </c>
      <c r="H4307" t="str">
        <f>VLOOKUP(Sales_Data17[[#This Row],[Delivery Region Index]],Regions_Table[#All],2,0)</f>
        <v>New South Wales</v>
      </c>
      <c r="I4307" t="str">
        <f>VLOOKUP(Sales_Data17[[#This Row],[Delivery Region Index]],Regions_Table[#All],3,0)</f>
        <v>Wagga Wagga</v>
      </c>
      <c r="J4307">
        <v>23</v>
      </c>
      <c r="K4307">
        <v>4</v>
      </c>
      <c r="L4307" t="str">
        <f>VLOOKUP(Sales_Data17[[#This Row],[Product Description Index]],Products_Data[#All],2,0)</f>
        <v>Jeans</v>
      </c>
      <c r="M4307">
        <v>4</v>
      </c>
      <c r="N4307" s="9">
        <v>266.51111111111112</v>
      </c>
      <c r="O4307" s="9">
        <f>Sales_Data17[[#This Row],[Order Quantity]]*Sales_Data17[[#This Row],[Unit Price]]</f>
        <v>1066.0444444444445</v>
      </c>
      <c r="P4307" s="9">
        <v>143.91600000000003</v>
      </c>
      <c r="Q4307" s="9">
        <f>Sales_Data17[[#This Row],[Line Total]]-(Sales_Data17[[#This Row],[Total Unit Cost]]*Sales_Data17[[#This Row],[Order Quantity]])</f>
        <v>490.38044444444438</v>
      </c>
      <c r="R4307" s="1" t="str">
        <f>TEXT(Sales_Data17[[#This Row],[OrderDate]],"MMM")</f>
        <v>Aug</v>
      </c>
      <c r="S4307" s="1" t="str">
        <f t="shared" si="67"/>
        <v>2014</v>
      </c>
    </row>
    <row r="4308" spans="1:19">
      <c r="A4308" t="s">
        <v>4331</v>
      </c>
      <c r="B4308" s="2">
        <v>41880</v>
      </c>
      <c r="C4308" s="2" t="str">
        <f>VLOOKUP(Sales_Data17[[#This Row],[Customer Name Index]],Customer_Data[#All],2,0)</f>
        <v>Pure Group</v>
      </c>
      <c r="D4308">
        <v>17</v>
      </c>
      <c r="E4308" t="s">
        <v>4</v>
      </c>
      <c r="F4308" t="s">
        <v>8168</v>
      </c>
      <c r="G4308" t="s">
        <v>8025</v>
      </c>
      <c r="H4308" t="str">
        <f>VLOOKUP(Sales_Data17[[#This Row],[Delivery Region Index]],Regions_Table[#All],2,0)</f>
        <v>Victoria</v>
      </c>
      <c r="I4308" t="str">
        <f>VLOOKUP(Sales_Data17[[#This Row],[Delivery Region Index]],Regions_Table[#All],3,0)</f>
        <v>Ballarat</v>
      </c>
      <c r="J4308">
        <v>49</v>
      </c>
      <c r="K4308">
        <v>7</v>
      </c>
      <c r="L4308" t="str">
        <f>VLOOKUP(Sales_Data17[[#This Row],[Product Description Index]],Products_Data[#All],2,0)</f>
        <v>Dress Shirts</v>
      </c>
      <c r="M4308">
        <v>7</v>
      </c>
      <c r="N4308" s="9">
        <v>209.1888888888889</v>
      </c>
      <c r="O4308" s="9">
        <f>Sales_Data17[[#This Row],[Order Quantity]]*Sales_Data17[[#This Row],[Unit Price]]</f>
        <v>1464.3222222222223</v>
      </c>
      <c r="P4308" s="9">
        <v>152.7078888888889</v>
      </c>
      <c r="Q4308" s="9">
        <f>Sales_Data17[[#This Row],[Line Total]]-(Sales_Data17[[#This Row],[Total Unit Cost]]*Sales_Data17[[#This Row],[Order Quantity]])</f>
        <v>395.36699999999996</v>
      </c>
      <c r="R4308" s="1" t="str">
        <f>TEXT(Sales_Data17[[#This Row],[OrderDate]],"MMM")</f>
        <v>Aug</v>
      </c>
      <c r="S4308" s="1" t="str">
        <f t="shared" si="67"/>
        <v>2014</v>
      </c>
    </row>
    <row r="4309" spans="1:19">
      <c r="A4309" t="s">
        <v>4332</v>
      </c>
      <c r="B4309" s="2">
        <v>41880</v>
      </c>
      <c r="C4309" s="2" t="str">
        <f>VLOOKUP(Sales_Data17[[#This Row],[Customer Name Index]],Customer_Data[#All],2,0)</f>
        <v>Avon Corp</v>
      </c>
      <c r="D4309">
        <v>1</v>
      </c>
      <c r="E4309" t="s">
        <v>2</v>
      </c>
      <c r="F4309" t="s">
        <v>8168</v>
      </c>
      <c r="G4309" t="s">
        <v>8027</v>
      </c>
      <c r="H4309" t="str">
        <f>VLOOKUP(Sales_Data17[[#This Row],[Delivery Region Index]],Regions_Table[#All],2,0)</f>
        <v>New South Wales</v>
      </c>
      <c r="I4309" t="str">
        <f>VLOOKUP(Sales_Data17[[#This Row],[Delivery Region Index]],Regions_Table[#All],3,0)</f>
        <v>Albury</v>
      </c>
      <c r="J4309">
        <v>2</v>
      </c>
      <c r="K4309">
        <v>1</v>
      </c>
      <c r="L4309" t="str">
        <f>VLOOKUP(Sales_Data17[[#This Row],[Product Description Index]],Products_Data[#All],2,0)</f>
        <v>Shirts</v>
      </c>
      <c r="M4309">
        <v>8</v>
      </c>
      <c r="N4309" s="9">
        <v>127.30000000000001</v>
      </c>
      <c r="O4309" s="9">
        <f>Sales_Data17[[#This Row],[Order Quantity]]*Sales_Data17[[#This Row],[Unit Price]]</f>
        <v>1018.4000000000001</v>
      </c>
      <c r="P4309" s="9">
        <v>92.929000000000002</v>
      </c>
      <c r="Q4309" s="9">
        <f>Sales_Data17[[#This Row],[Line Total]]-(Sales_Data17[[#This Row],[Total Unit Cost]]*Sales_Data17[[#This Row],[Order Quantity]])</f>
        <v>274.96800000000007</v>
      </c>
      <c r="R4309" s="1" t="str">
        <f>TEXT(Sales_Data17[[#This Row],[OrderDate]],"MMM")</f>
        <v>Aug</v>
      </c>
      <c r="S4309" s="1" t="str">
        <f t="shared" si="67"/>
        <v>2014</v>
      </c>
    </row>
    <row r="4310" spans="1:19">
      <c r="A4310" t="s">
        <v>4333</v>
      </c>
      <c r="B4310" s="2">
        <v>41880</v>
      </c>
      <c r="C4310" s="2" t="str">
        <f>VLOOKUP(Sales_Data17[[#This Row],[Customer Name Index]],Customer_Data[#All],2,0)</f>
        <v>Apollo Ltd</v>
      </c>
      <c r="D4310">
        <v>11</v>
      </c>
      <c r="E4310" t="s">
        <v>2</v>
      </c>
      <c r="F4310" t="s">
        <v>8168</v>
      </c>
      <c r="G4310" t="s">
        <v>8026</v>
      </c>
      <c r="H4310" t="str">
        <f>VLOOKUP(Sales_Data17[[#This Row],[Delivery Region Index]],Regions_Table[#All],2,0)</f>
        <v>Queensland</v>
      </c>
      <c r="I4310" t="str">
        <f>VLOOKUP(Sales_Data17[[#This Row],[Delivery Region Index]],Regions_Table[#All],3,0)</f>
        <v>Gladstone</v>
      </c>
      <c r="J4310">
        <v>30</v>
      </c>
      <c r="K4310">
        <v>5</v>
      </c>
      <c r="L4310" t="str">
        <f>VLOOKUP(Sales_Data17[[#This Row],[Product Description Index]],Products_Data[#All],2,0)</f>
        <v>Hats</v>
      </c>
      <c r="M4310">
        <v>1</v>
      </c>
      <c r="N4310" s="9">
        <v>410.93333333333334</v>
      </c>
      <c r="O4310" s="9">
        <f>Sales_Data17[[#This Row],[Order Quantity]]*Sales_Data17[[#This Row],[Unit Price]]</f>
        <v>410.93333333333334</v>
      </c>
      <c r="P4310" s="9">
        <v>341.07466666666664</v>
      </c>
      <c r="Q4310" s="9">
        <f>Sales_Data17[[#This Row],[Line Total]]-(Sales_Data17[[#This Row],[Total Unit Cost]]*Sales_Data17[[#This Row],[Order Quantity]])</f>
        <v>69.858666666666693</v>
      </c>
      <c r="R4310" s="1" t="str">
        <f>TEXT(Sales_Data17[[#This Row],[OrderDate]],"MMM")</f>
        <v>Aug</v>
      </c>
      <c r="S4310" s="1" t="str">
        <f t="shared" si="67"/>
        <v>2014</v>
      </c>
    </row>
    <row r="4311" spans="1:19">
      <c r="A4311" t="s">
        <v>4334</v>
      </c>
      <c r="B4311" s="2">
        <v>41880</v>
      </c>
      <c r="C4311" s="2" t="str">
        <f>VLOOKUP(Sales_Data17[[#This Row],[Customer Name Index]],Customer_Data[#All],2,0)</f>
        <v>Eminence Corp</v>
      </c>
      <c r="D4311">
        <v>18</v>
      </c>
      <c r="E4311" t="s">
        <v>4</v>
      </c>
      <c r="F4311" t="s">
        <v>8168</v>
      </c>
      <c r="G4311" t="s">
        <v>8025</v>
      </c>
      <c r="H4311" t="str">
        <f>VLOOKUP(Sales_Data17[[#This Row],[Delivery Region Index]],Regions_Table[#All],2,0)</f>
        <v>Victoria</v>
      </c>
      <c r="I4311" t="str">
        <f>VLOOKUP(Sales_Data17[[#This Row],[Delivery Region Index]],Regions_Table[#All],3,0)</f>
        <v>Latrobe City</v>
      </c>
      <c r="J4311">
        <v>52</v>
      </c>
      <c r="K4311">
        <v>8</v>
      </c>
      <c r="L4311" t="str">
        <f>VLOOKUP(Sales_Data17[[#This Row],[Product Description Index]],Products_Data[#All],2,0)</f>
        <v>Shoes</v>
      </c>
      <c r="M4311">
        <v>1</v>
      </c>
      <c r="N4311" s="9">
        <v>248.64444444444447</v>
      </c>
      <c r="O4311" s="9">
        <f>Sales_Data17[[#This Row],[Order Quantity]]*Sales_Data17[[#This Row],[Unit Price]]</f>
        <v>248.64444444444447</v>
      </c>
      <c r="P4311" s="9">
        <v>186.48333333333335</v>
      </c>
      <c r="Q4311" s="9">
        <f>Sales_Data17[[#This Row],[Line Total]]-(Sales_Data17[[#This Row],[Total Unit Cost]]*Sales_Data17[[#This Row],[Order Quantity]])</f>
        <v>62.161111111111126</v>
      </c>
      <c r="R4311" s="1" t="str">
        <f>TEXT(Sales_Data17[[#This Row],[OrderDate]],"MMM")</f>
        <v>Aug</v>
      </c>
      <c r="S4311" s="1" t="str">
        <f t="shared" si="67"/>
        <v>2014</v>
      </c>
    </row>
    <row r="4312" spans="1:19">
      <c r="A4312" t="s">
        <v>4335</v>
      </c>
      <c r="B4312" s="2">
        <v>41880</v>
      </c>
      <c r="C4312" s="2" t="str">
        <f>VLOOKUP(Sales_Data17[[#This Row],[Customer Name Index]],Customer_Data[#All],2,0)</f>
        <v>Apollo Ltd</v>
      </c>
      <c r="D4312">
        <v>11</v>
      </c>
      <c r="E4312" t="s">
        <v>4</v>
      </c>
      <c r="F4312" t="s">
        <v>8168</v>
      </c>
      <c r="G4312" t="s">
        <v>8026</v>
      </c>
      <c r="H4312" t="str">
        <f>VLOOKUP(Sales_Data17[[#This Row],[Delivery Region Index]],Regions_Table[#All],2,0)</f>
        <v>Queensland</v>
      </c>
      <c r="I4312" t="str">
        <f>VLOOKUP(Sales_Data17[[#This Row],[Delivery Region Index]],Regions_Table[#All],3,0)</f>
        <v>Gladstone</v>
      </c>
      <c r="J4312">
        <v>30</v>
      </c>
      <c r="K4312">
        <v>5</v>
      </c>
      <c r="L4312" t="str">
        <f>VLOOKUP(Sales_Data17[[#This Row],[Product Description Index]],Products_Data[#All],2,0)</f>
        <v>Hats</v>
      </c>
      <c r="M4312">
        <v>8</v>
      </c>
      <c r="N4312" s="9">
        <v>21.588888888888889</v>
      </c>
      <c r="O4312" s="9">
        <f>Sales_Data17[[#This Row],[Order Quantity]]*Sales_Data17[[#This Row],[Unit Price]]</f>
        <v>172.71111111111111</v>
      </c>
      <c r="P4312" s="9">
        <v>11.442111111111112</v>
      </c>
      <c r="Q4312" s="9">
        <f>Sales_Data17[[#This Row],[Line Total]]-(Sales_Data17[[#This Row],[Total Unit Cost]]*Sales_Data17[[#This Row],[Order Quantity]])</f>
        <v>81.174222222222213</v>
      </c>
      <c r="R4312" s="1" t="str">
        <f>TEXT(Sales_Data17[[#This Row],[OrderDate]],"MMM")</f>
        <v>Aug</v>
      </c>
      <c r="S4312" s="1" t="str">
        <f t="shared" si="67"/>
        <v>2014</v>
      </c>
    </row>
    <row r="4313" spans="1:19">
      <c r="A4313" t="s">
        <v>4336</v>
      </c>
      <c r="B4313" s="2">
        <v>41880</v>
      </c>
      <c r="C4313" s="2" t="str">
        <f>VLOOKUP(Sales_Data17[[#This Row],[Customer Name Index]],Customer_Data[#All],2,0)</f>
        <v>3LAB, Ltd</v>
      </c>
      <c r="D4313">
        <v>16</v>
      </c>
      <c r="E4313" t="s">
        <v>2</v>
      </c>
      <c r="F4313" t="s">
        <v>8168</v>
      </c>
      <c r="G4313" t="s">
        <v>8025</v>
      </c>
      <c r="H4313" t="str">
        <f>VLOOKUP(Sales_Data17[[#This Row],[Delivery Region Index]],Regions_Table[#All],2,0)</f>
        <v>Queensland</v>
      </c>
      <c r="I4313" t="str">
        <f>VLOOKUP(Sales_Data17[[#This Row],[Delivery Region Index]],Regions_Table[#All],3,0)</f>
        <v>Townsville</v>
      </c>
      <c r="J4313">
        <v>45</v>
      </c>
      <c r="K4313">
        <v>7</v>
      </c>
      <c r="L4313" t="str">
        <f>VLOOKUP(Sales_Data17[[#This Row],[Product Description Index]],Products_Data[#All],2,0)</f>
        <v>Dress Shirts</v>
      </c>
      <c r="M4313">
        <v>9</v>
      </c>
      <c r="N4313" s="9">
        <v>118.36666666666666</v>
      </c>
      <c r="O4313" s="9">
        <f>Sales_Data17[[#This Row],[Order Quantity]]*Sales_Data17[[#This Row],[Unit Price]]</f>
        <v>1065.3</v>
      </c>
      <c r="P4313" s="9">
        <v>67.468999999999994</v>
      </c>
      <c r="Q4313" s="9">
        <f>Sales_Data17[[#This Row],[Line Total]]-(Sales_Data17[[#This Row],[Total Unit Cost]]*Sales_Data17[[#This Row],[Order Quantity]])</f>
        <v>458.07899999999995</v>
      </c>
      <c r="R4313" s="1" t="str">
        <f>TEXT(Sales_Data17[[#This Row],[OrderDate]],"MMM")</f>
        <v>Aug</v>
      </c>
      <c r="S4313" s="1" t="str">
        <f t="shared" si="67"/>
        <v>2014</v>
      </c>
    </row>
    <row r="4314" spans="1:19">
      <c r="A4314" t="s">
        <v>4337</v>
      </c>
      <c r="B4314" s="2">
        <v>41880</v>
      </c>
      <c r="C4314" s="2" t="str">
        <f>VLOOKUP(Sales_Data17[[#This Row],[Customer Name Index]],Customer_Data[#All],2,0)</f>
        <v>Medsep Group</v>
      </c>
      <c r="D4314">
        <v>8</v>
      </c>
      <c r="E4314" t="s">
        <v>4</v>
      </c>
      <c r="F4314" t="s">
        <v>8168</v>
      </c>
      <c r="G4314" t="s">
        <v>8027</v>
      </c>
      <c r="H4314" t="str">
        <f>VLOOKUP(Sales_Data17[[#This Row],[Delivery Region Index]],Regions_Table[#All],2,0)</f>
        <v>New South Wales</v>
      </c>
      <c r="I4314" t="str">
        <f>VLOOKUP(Sales_Data17[[#This Row],[Delivery Region Index]],Regions_Table[#All],3,0)</f>
        <v>Tamworth</v>
      </c>
      <c r="J4314">
        <v>21</v>
      </c>
      <c r="K4314">
        <v>3</v>
      </c>
      <c r="L4314" t="str">
        <f>VLOOKUP(Sales_Data17[[#This Row],[Product Description Index]],Products_Data[#All],2,0)</f>
        <v>Sunglasses</v>
      </c>
      <c r="M4314">
        <v>1</v>
      </c>
      <c r="N4314" s="9">
        <v>74.444444444444443</v>
      </c>
      <c r="O4314" s="9">
        <f>Sales_Data17[[#This Row],[Order Quantity]]*Sales_Data17[[#This Row],[Unit Price]]</f>
        <v>74.444444444444443</v>
      </c>
      <c r="P4314" s="9">
        <v>33.5</v>
      </c>
      <c r="Q4314" s="9">
        <f>Sales_Data17[[#This Row],[Line Total]]-(Sales_Data17[[#This Row],[Total Unit Cost]]*Sales_Data17[[#This Row],[Order Quantity]])</f>
        <v>40.944444444444443</v>
      </c>
      <c r="R4314" s="1" t="str">
        <f>TEXT(Sales_Data17[[#This Row],[OrderDate]],"MMM")</f>
        <v>Aug</v>
      </c>
      <c r="S4314" s="1" t="str">
        <f t="shared" si="67"/>
        <v>2014</v>
      </c>
    </row>
    <row r="4315" spans="1:19">
      <c r="A4315" t="s">
        <v>4338</v>
      </c>
      <c r="B4315" s="2">
        <v>41881</v>
      </c>
      <c r="C4315" s="2" t="str">
        <f>VLOOKUP(Sales_Data17[[#This Row],[Customer Name Index]],Customer_Data[#All],2,0)</f>
        <v>Medsep Group</v>
      </c>
      <c r="D4315">
        <v>8</v>
      </c>
      <c r="E4315" t="s">
        <v>2</v>
      </c>
      <c r="F4315" t="s">
        <v>8168</v>
      </c>
      <c r="G4315" t="s">
        <v>8027</v>
      </c>
      <c r="H4315" t="str">
        <f>VLOOKUP(Sales_Data17[[#This Row],[Delivery Region Index]],Regions_Table[#All],2,0)</f>
        <v>New South Wales</v>
      </c>
      <c r="I4315" t="str">
        <f>VLOOKUP(Sales_Data17[[#This Row],[Delivery Region Index]],Regions_Table[#All],3,0)</f>
        <v>Wollongong</v>
      </c>
      <c r="J4315">
        <v>24</v>
      </c>
      <c r="K4315">
        <v>4</v>
      </c>
      <c r="L4315" t="str">
        <f>VLOOKUP(Sales_Data17[[#This Row],[Product Description Index]],Products_Data[#All],2,0)</f>
        <v>Jeans</v>
      </c>
      <c r="M4315">
        <v>3</v>
      </c>
      <c r="N4315" s="9">
        <v>106.45555555555556</v>
      </c>
      <c r="O4315" s="9">
        <f>Sales_Data17[[#This Row],[Order Quantity]]*Sales_Data17[[#This Row],[Unit Price]]</f>
        <v>319.36666666666667</v>
      </c>
      <c r="P4315" s="9">
        <v>50.034111111111109</v>
      </c>
      <c r="Q4315" s="9">
        <f>Sales_Data17[[#This Row],[Line Total]]-(Sales_Data17[[#This Row],[Total Unit Cost]]*Sales_Data17[[#This Row],[Order Quantity]])</f>
        <v>169.26433333333335</v>
      </c>
      <c r="R4315" s="1" t="str">
        <f>TEXT(Sales_Data17[[#This Row],[OrderDate]],"MMM")</f>
        <v>Aug</v>
      </c>
      <c r="S4315" s="1" t="str">
        <f t="shared" si="67"/>
        <v>2014</v>
      </c>
    </row>
    <row r="4316" spans="1:19">
      <c r="A4316" t="s">
        <v>4339</v>
      </c>
      <c r="B4316" s="2">
        <v>41881</v>
      </c>
      <c r="C4316" s="2" t="str">
        <f>VLOOKUP(Sales_Data17[[#This Row],[Customer Name Index]],Customer_Data[#All],2,0)</f>
        <v xml:space="preserve">WakeFern </v>
      </c>
      <c r="D4316">
        <v>2</v>
      </c>
      <c r="E4316" t="s">
        <v>2</v>
      </c>
      <c r="F4316" t="s">
        <v>8168</v>
      </c>
      <c r="G4316" t="s">
        <v>8027</v>
      </c>
      <c r="H4316" t="str">
        <f>VLOOKUP(Sales_Data17[[#This Row],[Delivery Region Index]],Regions_Table[#All],2,0)</f>
        <v>New South Wales</v>
      </c>
      <c r="I4316" t="str">
        <f>VLOOKUP(Sales_Data17[[#This Row],[Delivery Region Index]],Regions_Table[#All],3,0)</f>
        <v>Broken Hill</v>
      </c>
      <c r="J4316">
        <v>5</v>
      </c>
      <c r="K4316">
        <v>1</v>
      </c>
      <c r="L4316" t="str">
        <f>VLOOKUP(Sales_Data17[[#This Row],[Product Description Index]],Products_Data[#All],2,0)</f>
        <v>Shirts</v>
      </c>
      <c r="M4316">
        <v>4</v>
      </c>
      <c r="N4316" s="9">
        <v>119.85555555555555</v>
      </c>
      <c r="O4316" s="9">
        <f>Sales_Data17[[#This Row],[Order Quantity]]*Sales_Data17[[#This Row],[Unit Price]]</f>
        <v>479.42222222222222</v>
      </c>
      <c r="P4316" s="9">
        <v>91.090222222222224</v>
      </c>
      <c r="Q4316" s="9">
        <f>Sales_Data17[[#This Row],[Line Total]]-(Sales_Data17[[#This Row],[Total Unit Cost]]*Sales_Data17[[#This Row],[Order Quantity]])</f>
        <v>115.06133333333332</v>
      </c>
      <c r="R4316" s="1" t="str">
        <f>TEXT(Sales_Data17[[#This Row],[OrderDate]],"MMM")</f>
        <v>Aug</v>
      </c>
      <c r="S4316" s="1" t="str">
        <f t="shared" si="67"/>
        <v>2014</v>
      </c>
    </row>
    <row r="4317" spans="1:19">
      <c r="A4317" t="s">
        <v>4340</v>
      </c>
      <c r="B4317" s="2">
        <v>41881</v>
      </c>
      <c r="C4317" s="2" t="str">
        <f>VLOOKUP(Sales_Data17[[#This Row],[Customer Name Index]],Customer_Data[#All],2,0)</f>
        <v>Pacific Ltd</v>
      </c>
      <c r="D4317">
        <v>20</v>
      </c>
      <c r="E4317" t="s">
        <v>4</v>
      </c>
      <c r="F4317" t="s">
        <v>8168</v>
      </c>
      <c r="G4317" t="s">
        <v>8028</v>
      </c>
      <c r="H4317" t="str">
        <f>VLOOKUP(Sales_Data17[[#This Row],[Delivery Region Index]],Regions_Table[#All],2,0)</f>
        <v>Victoria</v>
      </c>
      <c r="I4317" t="str">
        <f>VLOOKUP(Sales_Data17[[#This Row],[Delivery Region Index]],Regions_Table[#All],3,0)</f>
        <v>Warrnambool</v>
      </c>
      <c r="J4317">
        <v>57</v>
      </c>
      <c r="K4317">
        <v>8</v>
      </c>
      <c r="L4317" t="str">
        <f>VLOOKUP(Sales_Data17[[#This Row],[Product Description Index]],Products_Data[#All],2,0)</f>
        <v>Shoes</v>
      </c>
      <c r="M4317">
        <v>2</v>
      </c>
      <c r="N4317" s="9">
        <v>20.844444444444445</v>
      </c>
      <c r="O4317" s="9">
        <f>Sales_Data17[[#This Row],[Order Quantity]]*Sales_Data17[[#This Row],[Unit Price]]</f>
        <v>41.68888888888889</v>
      </c>
      <c r="P4317" s="9">
        <v>11.464444444444446</v>
      </c>
      <c r="Q4317" s="9">
        <f>Sales_Data17[[#This Row],[Line Total]]-(Sales_Data17[[#This Row],[Total Unit Cost]]*Sales_Data17[[#This Row],[Order Quantity]])</f>
        <v>18.759999999999998</v>
      </c>
      <c r="R4317" s="1" t="str">
        <f>TEXT(Sales_Data17[[#This Row],[OrderDate]],"MMM")</f>
        <v>Aug</v>
      </c>
      <c r="S4317" s="1" t="str">
        <f t="shared" si="67"/>
        <v>2014</v>
      </c>
    </row>
    <row r="4318" spans="1:19">
      <c r="A4318" t="s">
        <v>4341</v>
      </c>
      <c r="B4318" s="2">
        <v>41882</v>
      </c>
      <c r="C4318" s="2" t="str">
        <f>VLOOKUP(Sales_Data17[[#This Row],[Customer Name Index]],Customer_Data[#All],2,0)</f>
        <v>Elorac, Corp</v>
      </c>
      <c r="D4318">
        <v>3</v>
      </c>
      <c r="E4318" t="s">
        <v>4</v>
      </c>
      <c r="F4318" t="s">
        <v>8168</v>
      </c>
      <c r="G4318" t="s">
        <v>8027</v>
      </c>
      <c r="H4318" t="str">
        <f>VLOOKUP(Sales_Data17[[#This Row],[Delivery Region Index]],Regions_Table[#All],2,0)</f>
        <v>New South Wales</v>
      </c>
      <c r="I4318" t="str">
        <f>VLOOKUP(Sales_Data17[[#This Row],[Delivery Region Index]],Regions_Table[#All],3,0)</f>
        <v>Coffs Harbour</v>
      </c>
      <c r="J4318">
        <v>7</v>
      </c>
      <c r="K4318">
        <v>1</v>
      </c>
      <c r="L4318" t="str">
        <f>VLOOKUP(Sales_Data17[[#This Row],[Product Description Index]],Products_Data[#All],2,0)</f>
        <v>Shirts</v>
      </c>
      <c r="M4318">
        <v>4</v>
      </c>
      <c r="N4318" s="9">
        <v>419.12222222222221</v>
      </c>
      <c r="O4318" s="9">
        <f>Sales_Data17[[#This Row],[Order Quantity]]*Sales_Data17[[#This Row],[Unit Price]]</f>
        <v>1676.4888888888888</v>
      </c>
      <c r="P4318" s="9">
        <v>234.70844444444447</v>
      </c>
      <c r="Q4318" s="9">
        <f>Sales_Data17[[#This Row],[Line Total]]-(Sales_Data17[[#This Row],[Total Unit Cost]]*Sales_Data17[[#This Row],[Order Quantity]])</f>
        <v>737.65511111111095</v>
      </c>
      <c r="R4318" s="1" t="str">
        <f>TEXT(Sales_Data17[[#This Row],[OrderDate]],"MMM")</f>
        <v>Aug</v>
      </c>
      <c r="S4318" s="1" t="str">
        <f t="shared" si="67"/>
        <v>2014</v>
      </c>
    </row>
    <row r="4319" spans="1:19">
      <c r="A4319" t="s">
        <v>4342</v>
      </c>
      <c r="B4319" s="2">
        <v>41883</v>
      </c>
      <c r="C4319" s="2" t="str">
        <f>VLOOKUP(Sales_Data17[[#This Row],[Customer Name Index]],Customer_Data[#All],2,0)</f>
        <v>Elorac, Corp</v>
      </c>
      <c r="D4319">
        <v>3</v>
      </c>
      <c r="E4319" t="s">
        <v>2</v>
      </c>
      <c r="F4319" t="s">
        <v>8168</v>
      </c>
      <c r="G4319" t="s">
        <v>8027</v>
      </c>
      <c r="H4319" t="str">
        <f>VLOOKUP(Sales_Data17[[#This Row],[Delivery Region Index]],Regions_Table[#All],2,0)</f>
        <v>New South Wales</v>
      </c>
      <c r="I4319" t="str">
        <f>VLOOKUP(Sales_Data17[[#This Row],[Delivery Region Index]],Regions_Table[#All],3,0)</f>
        <v>Gosford</v>
      </c>
      <c r="J4319">
        <v>9</v>
      </c>
      <c r="K4319">
        <v>2</v>
      </c>
      <c r="L4319" t="str">
        <f>VLOOKUP(Sales_Data17[[#This Row],[Product Description Index]],Products_Data[#All],2,0)</f>
        <v>Pants</v>
      </c>
      <c r="M4319">
        <v>6</v>
      </c>
      <c r="N4319" s="9">
        <v>82.63333333333334</v>
      </c>
      <c r="O4319" s="9">
        <f>Sales_Data17[[#This Row],[Order Quantity]]*Sales_Data17[[#This Row],[Unit Price]]</f>
        <v>495.80000000000007</v>
      </c>
      <c r="P4319" s="9">
        <v>52.058999999999997</v>
      </c>
      <c r="Q4319" s="9">
        <f>Sales_Data17[[#This Row],[Line Total]]-(Sales_Data17[[#This Row],[Total Unit Cost]]*Sales_Data17[[#This Row],[Order Quantity]])</f>
        <v>183.44600000000008</v>
      </c>
      <c r="R4319" s="1" t="str">
        <f>TEXT(Sales_Data17[[#This Row],[OrderDate]],"MMM")</f>
        <v>Sep</v>
      </c>
      <c r="S4319" s="1" t="str">
        <f t="shared" si="67"/>
        <v>2014</v>
      </c>
    </row>
    <row r="4320" spans="1:19">
      <c r="A4320" t="s">
        <v>4343</v>
      </c>
      <c r="B4320" s="2">
        <v>41883</v>
      </c>
      <c r="C4320" s="2" t="str">
        <f>VLOOKUP(Sales_Data17[[#This Row],[Customer Name Index]],Customer_Data[#All],2,0)</f>
        <v xml:space="preserve">Qualitest </v>
      </c>
      <c r="D4320">
        <v>19</v>
      </c>
      <c r="E4320" t="s">
        <v>2</v>
      </c>
      <c r="F4320" t="s">
        <v>8168</v>
      </c>
      <c r="G4320" t="s">
        <v>8028</v>
      </c>
      <c r="H4320" t="str">
        <f>VLOOKUP(Sales_Data17[[#This Row],[Delivery Region Index]],Regions_Table[#All],2,0)</f>
        <v>Victoria</v>
      </c>
      <c r="I4320" t="str">
        <f>VLOOKUP(Sales_Data17[[#This Row],[Delivery Region Index]],Regions_Table[#All],3,0)</f>
        <v>Shepparton</v>
      </c>
      <c r="J4320">
        <v>54</v>
      </c>
      <c r="K4320">
        <v>8</v>
      </c>
      <c r="L4320" t="str">
        <f>VLOOKUP(Sales_Data17[[#This Row],[Product Description Index]],Products_Data[#All],2,0)</f>
        <v>Shoes</v>
      </c>
      <c r="M4320">
        <v>5</v>
      </c>
      <c r="N4320" s="9">
        <v>442.20000000000005</v>
      </c>
      <c r="O4320" s="9">
        <f>Sales_Data17[[#This Row],[Order Quantity]]*Sales_Data17[[#This Row],[Unit Price]]</f>
        <v>2211</v>
      </c>
      <c r="P4320" s="9">
        <v>344.916</v>
      </c>
      <c r="Q4320" s="9">
        <f>Sales_Data17[[#This Row],[Line Total]]-(Sales_Data17[[#This Row],[Total Unit Cost]]*Sales_Data17[[#This Row],[Order Quantity]])</f>
        <v>486.42000000000007</v>
      </c>
      <c r="R4320" s="1" t="str">
        <f>TEXT(Sales_Data17[[#This Row],[OrderDate]],"MMM")</f>
        <v>Sep</v>
      </c>
      <c r="S4320" s="1" t="str">
        <f t="shared" si="67"/>
        <v>2014</v>
      </c>
    </row>
    <row r="4321" spans="1:19">
      <c r="A4321" t="s">
        <v>4344</v>
      </c>
      <c r="B4321" s="2">
        <v>41883</v>
      </c>
      <c r="C4321" s="2" t="str">
        <f>VLOOKUP(Sales_Data17[[#This Row],[Customer Name Index]],Customer_Data[#All],2,0)</f>
        <v xml:space="preserve">Ei </v>
      </c>
      <c r="D4321">
        <v>9</v>
      </c>
      <c r="E4321" t="s">
        <v>4</v>
      </c>
      <c r="F4321" t="s">
        <v>8168</v>
      </c>
      <c r="G4321" t="s">
        <v>8027</v>
      </c>
      <c r="H4321" t="str">
        <f>VLOOKUP(Sales_Data17[[#This Row],[Delivery Region Index]],Regions_Table[#All],2,0)</f>
        <v>Queensland</v>
      </c>
      <c r="I4321" t="str">
        <f>VLOOKUP(Sales_Data17[[#This Row],[Delivery Region Index]],Regions_Table[#All],3,0)</f>
        <v>Brisbane</v>
      </c>
      <c r="J4321">
        <v>26</v>
      </c>
      <c r="K4321">
        <v>4</v>
      </c>
      <c r="L4321" t="str">
        <f>VLOOKUP(Sales_Data17[[#This Row],[Product Description Index]],Products_Data[#All],2,0)</f>
        <v>Jeans</v>
      </c>
      <c r="M4321">
        <v>7</v>
      </c>
      <c r="N4321" s="9">
        <v>440.71111111111111</v>
      </c>
      <c r="O4321" s="9">
        <f>Sales_Data17[[#This Row],[Order Quantity]]*Sales_Data17[[#This Row],[Unit Price]]</f>
        <v>3084.9777777777776</v>
      </c>
      <c r="P4321" s="9">
        <v>202.72711111111113</v>
      </c>
      <c r="Q4321" s="9">
        <f>Sales_Data17[[#This Row],[Line Total]]-(Sales_Data17[[#This Row],[Total Unit Cost]]*Sales_Data17[[#This Row],[Order Quantity]])</f>
        <v>1665.8879999999997</v>
      </c>
      <c r="R4321" s="1" t="str">
        <f>TEXT(Sales_Data17[[#This Row],[OrderDate]],"MMM")</f>
        <v>Sep</v>
      </c>
      <c r="S4321" s="1" t="str">
        <f t="shared" si="67"/>
        <v>2014</v>
      </c>
    </row>
    <row r="4322" spans="1:19">
      <c r="A4322" t="s">
        <v>4345</v>
      </c>
      <c r="B4322" s="2">
        <v>41884</v>
      </c>
      <c r="C4322" s="2" t="str">
        <f>VLOOKUP(Sales_Data17[[#This Row],[Customer Name Index]],Customer_Data[#All],2,0)</f>
        <v>Avon Corp</v>
      </c>
      <c r="D4322">
        <v>1</v>
      </c>
      <c r="E4322" t="s">
        <v>2</v>
      </c>
      <c r="F4322" t="s">
        <v>8168</v>
      </c>
      <c r="G4322" t="s">
        <v>8027</v>
      </c>
      <c r="H4322" t="str">
        <f>VLOOKUP(Sales_Data17[[#This Row],[Delivery Region Index]],Regions_Table[#All],2,0)</f>
        <v>New South Wales</v>
      </c>
      <c r="I4322" t="str">
        <f>VLOOKUP(Sales_Data17[[#This Row],[Delivery Region Index]],Regions_Table[#All],3,0)</f>
        <v>Albury</v>
      </c>
      <c r="J4322">
        <v>2</v>
      </c>
      <c r="K4322">
        <v>1</v>
      </c>
      <c r="L4322" t="str">
        <f>VLOOKUP(Sales_Data17[[#This Row],[Product Description Index]],Products_Data[#All],2,0)</f>
        <v>Shirts</v>
      </c>
      <c r="M4322">
        <v>7</v>
      </c>
      <c r="N4322" s="9">
        <v>25.311111111111114</v>
      </c>
      <c r="O4322" s="9">
        <f>Sales_Data17[[#This Row],[Order Quantity]]*Sales_Data17[[#This Row],[Unit Price]]</f>
        <v>177.17777777777781</v>
      </c>
      <c r="P4322" s="9">
        <v>12.655555555555557</v>
      </c>
      <c r="Q4322" s="9">
        <f>Sales_Data17[[#This Row],[Line Total]]-(Sales_Data17[[#This Row],[Total Unit Cost]]*Sales_Data17[[#This Row],[Order Quantity]])</f>
        <v>88.588888888888903</v>
      </c>
      <c r="R4322" s="1" t="str">
        <f>TEXT(Sales_Data17[[#This Row],[OrderDate]],"MMM")</f>
        <v>Sep</v>
      </c>
      <c r="S4322" s="1" t="str">
        <f t="shared" si="67"/>
        <v>2014</v>
      </c>
    </row>
    <row r="4323" spans="1:19">
      <c r="A4323" t="s">
        <v>4346</v>
      </c>
      <c r="B4323" s="2">
        <v>41884</v>
      </c>
      <c r="C4323" s="2" t="str">
        <f>VLOOKUP(Sales_Data17[[#This Row],[Customer Name Index]],Customer_Data[#All],2,0)</f>
        <v>3LAB, Ltd</v>
      </c>
      <c r="D4323">
        <v>16</v>
      </c>
      <c r="E4323" t="s">
        <v>2</v>
      </c>
      <c r="F4323" t="s">
        <v>8168</v>
      </c>
      <c r="G4323" t="s">
        <v>8025</v>
      </c>
      <c r="H4323" t="str">
        <f>VLOOKUP(Sales_Data17[[#This Row],[Delivery Region Index]],Regions_Table[#All],2,0)</f>
        <v>Queensland</v>
      </c>
      <c r="I4323" t="str">
        <f>VLOOKUP(Sales_Data17[[#This Row],[Delivery Region Index]],Regions_Table[#All],3,0)</f>
        <v>Townsville</v>
      </c>
      <c r="J4323">
        <v>45</v>
      </c>
      <c r="K4323">
        <v>7</v>
      </c>
      <c r="L4323" t="str">
        <f>VLOOKUP(Sales_Data17[[#This Row],[Product Description Index]],Products_Data[#All],2,0)</f>
        <v>Dress Shirts</v>
      </c>
      <c r="M4323">
        <v>4</v>
      </c>
      <c r="N4323" s="9">
        <v>646.92222222222222</v>
      </c>
      <c r="O4323" s="9">
        <f>Sales_Data17[[#This Row],[Order Quantity]]*Sales_Data17[[#This Row],[Unit Price]]</f>
        <v>2587.6888888888889</v>
      </c>
      <c r="P4323" s="9">
        <v>304.05344444444444</v>
      </c>
      <c r="Q4323" s="9">
        <f>Sales_Data17[[#This Row],[Line Total]]-(Sales_Data17[[#This Row],[Total Unit Cost]]*Sales_Data17[[#This Row],[Order Quantity]])</f>
        <v>1371.4751111111111</v>
      </c>
      <c r="R4323" s="1" t="str">
        <f>TEXT(Sales_Data17[[#This Row],[OrderDate]],"MMM")</f>
        <v>Sep</v>
      </c>
      <c r="S4323" s="1" t="str">
        <f t="shared" si="67"/>
        <v>2014</v>
      </c>
    </row>
    <row r="4324" spans="1:19">
      <c r="A4324" t="s">
        <v>4347</v>
      </c>
      <c r="B4324" s="2">
        <v>41884</v>
      </c>
      <c r="C4324" s="2" t="str">
        <f>VLOOKUP(Sales_Data17[[#This Row],[Customer Name Index]],Customer_Data[#All],2,0)</f>
        <v>ETUDE Ltd</v>
      </c>
      <c r="D4324">
        <v>4</v>
      </c>
      <c r="E4324" t="s">
        <v>2</v>
      </c>
      <c r="F4324" t="s">
        <v>8168</v>
      </c>
      <c r="G4324" t="s">
        <v>8027</v>
      </c>
      <c r="H4324" t="str">
        <f>VLOOKUP(Sales_Data17[[#This Row],[Delivery Region Index]],Regions_Table[#All],2,0)</f>
        <v>New South Wales</v>
      </c>
      <c r="I4324" t="str">
        <f>VLOOKUP(Sales_Data17[[#This Row],[Delivery Region Index]],Regions_Table[#All],3,0)</f>
        <v>Grafton</v>
      </c>
      <c r="J4324">
        <v>11</v>
      </c>
      <c r="K4324">
        <v>2</v>
      </c>
      <c r="L4324" t="str">
        <f>VLOOKUP(Sales_Data17[[#This Row],[Product Description Index]],Products_Data[#All],2,0)</f>
        <v>Pants</v>
      </c>
      <c r="M4324">
        <v>4</v>
      </c>
      <c r="N4324" s="9">
        <v>132.51111111111112</v>
      </c>
      <c r="O4324" s="9">
        <f>Sales_Data17[[#This Row],[Order Quantity]]*Sales_Data17[[#This Row],[Unit Price]]</f>
        <v>530.04444444444448</v>
      </c>
      <c r="P4324" s="9">
        <v>66.25555555555556</v>
      </c>
      <c r="Q4324" s="9">
        <f>Sales_Data17[[#This Row],[Line Total]]-(Sales_Data17[[#This Row],[Total Unit Cost]]*Sales_Data17[[#This Row],[Order Quantity]])</f>
        <v>265.02222222222224</v>
      </c>
      <c r="R4324" s="1" t="str">
        <f>TEXT(Sales_Data17[[#This Row],[OrderDate]],"MMM")</f>
        <v>Sep</v>
      </c>
      <c r="S4324" s="1" t="str">
        <f t="shared" si="67"/>
        <v>2014</v>
      </c>
    </row>
    <row r="4325" spans="1:19">
      <c r="A4325" t="s">
        <v>4348</v>
      </c>
      <c r="B4325" s="2">
        <v>41884</v>
      </c>
      <c r="C4325" s="2" t="str">
        <f>VLOOKUP(Sales_Data17[[#This Row],[Customer Name Index]],Customer_Data[#All],2,0)</f>
        <v>21st Ltd</v>
      </c>
      <c r="D4325">
        <v>10</v>
      </c>
      <c r="E4325" t="s">
        <v>4</v>
      </c>
      <c r="F4325" t="s">
        <v>8168</v>
      </c>
      <c r="G4325" t="s">
        <v>8026</v>
      </c>
      <c r="H4325" t="str">
        <f>VLOOKUP(Sales_Data17[[#This Row],[Delivery Region Index]],Regions_Table[#All],2,0)</f>
        <v>Queensland</v>
      </c>
      <c r="I4325" t="str">
        <f>VLOOKUP(Sales_Data17[[#This Row],[Delivery Region Index]],Regions_Table[#All],3,0)</f>
        <v>Charters Towers</v>
      </c>
      <c r="J4325">
        <v>29</v>
      </c>
      <c r="K4325">
        <v>4</v>
      </c>
      <c r="L4325" t="str">
        <f>VLOOKUP(Sales_Data17[[#This Row],[Product Description Index]],Products_Data[#All],2,0)</f>
        <v>Jeans</v>
      </c>
      <c r="M4325">
        <v>6</v>
      </c>
      <c r="N4325" s="9">
        <v>195.78888888888889</v>
      </c>
      <c r="O4325" s="9">
        <f>Sales_Data17[[#This Row],[Order Quantity]]*Sales_Data17[[#This Row],[Unit Price]]</f>
        <v>1174.7333333333333</v>
      </c>
      <c r="P4325" s="9">
        <v>86.147111111111116</v>
      </c>
      <c r="Q4325" s="9">
        <f>Sales_Data17[[#This Row],[Line Total]]-(Sales_Data17[[#This Row],[Total Unit Cost]]*Sales_Data17[[#This Row],[Order Quantity]])</f>
        <v>657.85066666666671</v>
      </c>
      <c r="R4325" s="1" t="str">
        <f>TEXT(Sales_Data17[[#This Row],[OrderDate]],"MMM")</f>
        <v>Sep</v>
      </c>
      <c r="S4325" s="1" t="str">
        <f t="shared" si="67"/>
        <v>2014</v>
      </c>
    </row>
    <row r="4326" spans="1:19">
      <c r="A4326" t="s">
        <v>4349</v>
      </c>
      <c r="B4326" s="2">
        <v>41885</v>
      </c>
      <c r="C4326" s="2" t="str">
        <f>VLOOKUP(Sales_Data17[[#This Row],[Customer Name Index]],Customer_Data[#All],2,0)</f>
        <v>Ole Group</v>
      </c>
      <c r="D4326">
        <v>13</v>
      </c>
      <c r="E4326" t="s">
        <v>2</v>
      </c>
      <c r="F4326" t="s">
        <v>8168</v>
      </c>
      <c r="G4326" t="s">
        <v>8026</v>
      </c>
      <c r="H4326" t="str">
        <f>VLOOKUP(Sales_Data17[[#This Row],[Delivery Region Index]],Regions_Table[#All],2,0)</f>
        <v>Queensland</v>
      </c>
      <c r="I4326" t="str">
        <f>VLOOKUP(Sales_Data17[[#This Row],[Delivery Region Index]],Regions_Table[#All],3,0)</f>
        <v>Mount Isa</v>
      </c>
      <c r="J4326">
        <v>38</v>
      </c>
      <c r="K4326">
        <v>6</v>
      </c>
      <c r="L4326" t="str">
        <f>VLOOKUP(Sales_Data17[[#This Row],[Product Description Index]],Products_Data[#All],2,0)</f>
        <v>Socks</v>
      </c>
      <c r="M4326">
        <v>2</v>
      </c>
      <c r="N4326" s="9">
        <v>100.5</v>
      </c>
      <c r="O4326" s="9">
        <f>Sales_Data17[[#This Row],[Order Quantity]]*Sales_Data17[[#This Row],[Unit Price]]</f>
        <v>201</v>
      </c>
      <c r="P4326" s="9">
        <v>52.260000000000005</v>
      </c>
      <c r="Q4326" s="9">
        <f>Sales_Data17[[#This Row],[Line Total]]-(Sales_Data17[[#This Row],[Total Unit Cost]]*Sales_Data17[[#This Row],[Order Quantity]])</f>
        <v>96.47999999999999</v>
      </c>
      <c r="R4326" s="1" t="str">
        <f>TEXT(Sales_Data17[[#This Row],[OrderDate]],"MMM")</f>
        <v>Sep</v>
      </c>
      <c r="S4326" s="1" t="str">
        <f t="shared" si="67"/>
        <v>2014</v>
      </c>
    </row>
    <row r="4327" spans="1:19">
      <c r="A4327" t="s">
        <v>4350</v>
      </c>
      <c r="B4327" s="2">
        <v>41885</v>
      </c>
      <c r="C4327" s="2" t="str">
        <f>VLOOKUP(Sales_Data17[[#This Row],[Customer Name Index]],Customer_Data[#All],2,0)</f>
        <v xml:space="preserve">Qualitest </v>
      </c>
      <c r="D4327">
        <v>19</v>
      </c>
      <c r="E4327" t="s">
        <v>4</v>
      </c>
      <c r="F4327" t="s">
        <v>8168</v>
      </c>
      <c r="G4327" t="s">
        <v>8028</v>
      </c>
      <c r="H4327" t="str">
        <f>VLOOKUP(Sales_Data17[[#This Row],[Delivery Region Index]],Regions_Table[#All],2,0)</f>
        <v>Victoria</v>
      </c>
      <c r="I4327" t="str">
        <f>VLOOKUP(Sales_Data17[[#This Row],[Delivery Region Index]],Regions_Table[#All],3,0)</f>
        <v>Swan Hill</v>
      </c>
      <c r="J4327">
        <v>55</v>
      </c>
      <c r="K4327">
        <v>8</v>
      </c>
      <c r="L4327" t="str">
        <f>VLOOKUP(Sales_Data17[[#This Row],[Product Description Index]],Products_Data[#All],2,0)</f>
        <v>Shoes</v>
      </c>
      <c r="M4327">
        <v>2</v>
      </c>
      <c r="N4327" s="9">
        <v>26.055555555555557</v>
      </c>
      <c r="O4327" s="9">
        <f>Sales_Data17[[#This Row],[Order Quantity]]*Sales_Data17[[#This Row],[Unit Price]]</f>
        <v>52.111111111111114</v>
      </c>
      <c r="P4327" s="9">
        <v>17.71777777777778</v>
      </c>
      <c r="Q4327" s="9">
        <f>Sales_Data17[[#This Row],[Line Total]]-(Sales_Data17[[#This Row],[Total Unit Cost]]*Sales_Data17[[#This Row],[Order Quantity]])</f>
        <v>16.675555555555555</v>
      </c>
      <c r="R4327" s="1" t="str">
        <f>TEXT(Sales_Data17[[#This Row],[OrderDate]],"MMM")</f>
        <v>Sep</v>
      </c>
      <c r="S4327" s="1" t="str">
        <f t="shared" si="67"/>
        <v>2014</v>
      </c>
    </row>
    <row r="4328" spans="1:19">
      <c r="A4328" t="s">
        <v>4351</v>
      </c>
      <c r="B4328" s="2">
        <v>41885</v>
      </c>
      <c r="C4328" s="2" t="str">
        <f>VLOOKUP(Sales_Data17[[#This Row],[Customer Name Index]],Customer_Data[#All],2,0)</f>
        <v xml:space="preserve">Qualitest </v>
      </c>
      <c r="D4328">
        <v>19</v>
      </c>
      <c r="E4328" t="s">
        <v>4</v>
      </c>
      <c r="F4328" t="s">
        <v>8168</v>
      </c>
      <c r="G4328" t="s">
        <v>8028</v>
      </c>
      <c r="H4328" t="str">
        <f>VLOOKUP(Sales_Data17[[#This Row],[Delivery Region Index]],Regions_Table[#All],2,0)</f>
        <v>Victoria</v>
      </c>
      <c r="I4328" t="str">
        <f>VLOOKUP(Sales_Data17[[#This Row],[Delivery Region Index]],Regions_Table[#All],3,0)</f>
        <v>Shepparton</v>
      </c>
      <c r="J4328">
        <v>54</v>
      </c>
      <c r="K4328">
        <v>8</v>
      </c>
      <c r="L4328" t="str">
        <f>VLOOKUP(Sales_Data17[[#This Row],[Product Description Index]],Products_Data[#All],2,0)</f>
        <v>Shoes</v>
      </c>
      <c r="M4328">
        <v>5</v>
      </c>
      <c r="N4328" s="9">
        <v>330.53333333333336</v>
      </c>
      <c r="O4328" s="9">
        <f>Sales_Data17[[#This Row],[Order Quantity]]*Sales_Data17[[#This Row],[Unit Price]]</f>
        <v>1652.6666666666667</v>
      </c>
      <c r="P4328" s="9">
        <v>185.09866666666667</v>
      </c>
      <c r="Q4328" s="9">
        <f>Sales_Data17[[#This Row],[Line Total]]-(Sales_Data17[[#This Row],[Total Unit Cost]]*Sales_Data17[[#This Row],[Order Quantity]])</f>
        <v>727.1733333333334</v>
      </c>
      <c r="R4328" s="1" t="str">
        <f>TEXT(Sales_Data17[[#This Row],[OrderDate]],"MMM")</f>
        <v>Sep</v>
      </c>
      <c r="S4328" s="1" t="str">
        <f t="shared" si="67"/>
        <v>2014</v>
      </c>
    </row>
    <row r="4329" spans="1:19">
      <c r="A4329" t="s">
        <v>4352</v>
      </c>
      <c r="B4329" s="2">
        <v>41886</v>
      </c>
      <c r="C4329" s="2" t="str">
        <f>VLOOKUP(Sales_Data17[[#This Row],[Customer Name Index]],Customer_Data[#All],2,0)</f>
        <v>3LAB, Ltd</v>
      </c>
      <c r="D4329">
        <v>16</v>
      </c>
      <c r="E4329" t="s">
        <v>4</v>
      </c>
      <c r="F4329" t="s">
        <v>8168</v>
      </c>
      <c r="G4329" t="s">
        <v>8025</v>
      </c>
      <c r="H4329" t="str">
        <f>VLOOKUP(Sales_Data17[[#This Row],[Delivery Region Index]],Regions_Table[#All],2,0)</f>
        <v>South Australia</v>
      </c>
      <c r="I4329" t="str">
        <f>VLOOKUP(Sales_Data17[[#This Row],[Delivery Region Index]],Regions_Table[#All],3,0)</f>
        <v>Adelaide</v>
      </c>
      <c r="J4329">
        <v>46</v>
      </c>
      <c r="K4329">
        <v>7</v>
      </c>
      <c r="L4329" t="str">
        <f>VLOOKUP(Sales_Data17[[#This Row],[Product Description Index]],Products_Data[#All],2,0)</f>
        <v>Dress Shirts</v>
      </c>
      <c r="M4329">
        <v>6</v>
      </c>
      <c r="N4329" s="9">
        <v>116.87777777777779</v>
      </c>
      <c r="O4329" s="9">
        <f>Sales_Data17[[#This Row],[Order Quantity]]*Sales_Data17[[#This Row],[Unit Price]]</f>
        <v>701.26666666666677</v>
      </c>
      <c r="P4329" s="9">
        <v>77.139333333333354</v>
      </c>
      <c r="Q4329" s="9">
        <f>Sales_Data17[[#This Row],[Line Total]]-(Sales_Data17[[#This Row],[Total Unit Cost]]*Sales_Data17[[#This Row],[Order Quantity]])</f>
        <v>238.43066666666664</v>
      </c>
      <c r="R4329" s="1" t="str">
        <f>TEXT(Sales_Data17[[#This Row],[OrderDate]],"MMM")</f>
        <v>Sep</v>
      </c>
      <c r="S4329" s="1" t="str">
        <f t="shared" si="67"/>
        <v>2014</v>
      </c>
    </row>
    <row r="4330" spans="1:19">
      <c r="A4330" t="s">
        <v>4353</v>
      </c>
      <c r="B4330" s="2">
        <v>41886</v>
      </c>
      <c r="C4330" s="2" t="str">
        <f>VLOOKUP(Sales_Data17[[#This Row],[Customer Name Index]],Customer_Data[#All],2,0)</f>
        <v>Apollo Ltd</v>
      </c>
      <c r="D4330">
        <v>11</v>
      </c>
      <c r="E4330" t="s">
        <v>2</v>
      </c>
      <c r="F4330" t="s">
        <v>8168</v>
      </c>
      <c r="G4330" t="s">
        <v>8026</v>
      </c>
      <c r="H4330" t="str">
        <f>VLOOKUP(Sales_Data17[[#This Row],[Delivery Region Index]],Regions_Table[#All],2,0)</f>
        <v>Queensland</v>
      </c>
      <c r="I4330" t="str">
        <f>VLOOKUP(Sales_Data17[[#This Row],[Delivery Region Index]],Regions_Table[#All],3,0)</f>
        <v>Gladstone</v>
      </c>
      <c r="J4330">
        <v>30</v>
      </c>
      <c r="K4330">
        <v>5</v>
      </c>
      <c r="L4330" t="str">
        <f>VLOOKUP(Sales_Data17[[#This Row],[Product Description Index]],Products_Data[#All],2,0)</f>
        <v>Hats</v>
      </c>
      <c r="M4330">
        <v>5</v>
      </c>
      <c r="N4330" s="9">
        <v>93.055555555555557</v>
      </c>
      <c r="O4330" s="9">
        <f>Sales_Data17[[#This Row],[Order Quantity]]*Sales_Data17[[#This Row],[Unit Price]]</f>
        <v>465.27777777777777</v>
      </c>
      <c r="P4330" s="9">
        <v>63.277777777777779</v>
      </c>
      <c r="Q4330" s="9">
        <f>Sales_Data17[[#This Row],[Line Total]]-(Sales_Data17[[#This Row],[Total Unit Cost]]*Sales_Data17[[#This Row],[Order Quantity]])</f>
        <v>148.88888888888886</v>
      </c>
      <c r="R4330" s="1" t="str">
        <f>TEXT(Sales_Data17[[#This Row],[OrderDate]],"MMM")</f>
        <v>Sep</v>
      </c>
      <c r="S4330" s="1" t="str">
        <f t="shared" si="67"/>
        <v>2014</v>
      </c>
    </row>
    <row r="4331" spans="1:19">
      <c r="A4331" t="s">
        <v>4354</v>
      </c>
      <c r="B4331" s="2">
        <v>41886</v>
      </c>
      <c r="C4331" s="2" t="str">
        <f>VLOOKUP(Sales_Data17[[#This Row],[Customer Name Index]],Customer_Data[#All],2,0)</f>
        <v>PEDIFIX, Corp</v>
      </c>
      <c r="D4331">
        <v>6</v>
      </c>
      <c r="E4331" t="s">
        <v>2</v>
      </c>
      <c r="F4331" t="s">
        <v>8168</v>
      </c>
      <c r="G4331" t="s">
        <v>8027</v>
      </c>
      <c r="H4331" t="str">
        <f>VLOOKUP(Sales_Data17[[#This Row],[Delivery Region Index]],Regions_Table[#All],2,0)</f>
        <v>New South Wales</v>
      </c>
      <c r="I4331" t="str">
        <f>VLOOKUP(Sales_Data17[[#This Row],[Delivery Region Index]],Regions_Table[#All],3,0)</f>
        <v>Newcastle</v>
      </c>
      <c r="J4331">
        <v>16</v>
      </c>
      <c r="K4331">
        <v>3</v>
      </c>
      <c r="L4331" t="str">
        <f>VLOOKUP(Sales_Data17[[#This Row],[Product Description Index]],Products_Data[#All],2,0)</f>
        <v>Sunglasses</v>
      </c>
      <c r="M4331">
        <v>6</v>
      </c>
      <c r="N4331" s="9">
        <v>563.54444444444448</v>
      </c>
      <c r="O4331" s="9">
        <f>Sales_Data17[[#This Row],[Order Quantity]]*Sales_Data17[[#This Row],[Unit Price]]</f>
        <v>3381.2666666666669</v>
      </c>
      <c r="P4331" s="9">
        <v>360.6684444444445</v>
      </c>
      <c r="Q4331" s="9">
        <f>Sales_Data17[[#This Row],[Line Total]]-(Sales_Data17[[#This Row],[Total Unit Cost]]*Sales_Data17[[#This Row],[Order Quantity]])</f>
        <v>1217.2559999999999</v>
      </c>
      <c r="R4331" s="1" t="str">
        <f>TEXT(Sales_Data17[[#This Row],[OrderDate]],"MMM")</f>
        <v>Sep</v>
      </c>
      <c r="S4331" s="1" t="str">
        <f t="shared" si="67"/>
        <v>2014</v>
      </c>
    </row>
    <row r="4332" spans="1:19">
      <c r="A4332" t="s">
        <v>4355</v>
      </c>
      <c r="B4332" s="2">
        <v>41886</v>
      </c>
      <c r="C4332" s="2" t="str">
        <f>VLOOKUP(Sales_Data17[[#This Row],[Customer Name Index]],Customer_Data[#All],2,0)</f>
        <v>Medsep Group</v>
      </c>
      <c r="D4332">
        <v>8</v>
      </c>
      <c r="E4332" t="s">
        <v>2</v>
      </c>
      <c r="F4332" t="s">
        <v>8168</v>
      </c>
      <c r="G4332" t="s">
        <v>8027</v>
      </c>
      <c r="H4332" t="str">
        <f>VLOOKUP(Sales_Data17[[#This Row],[Delivery Region Index]],Regions_Table[#All],2,0)</f>
        <v>New South Wales</v>
      </c>
      <c r="I4332" t="str">
        <f>VLOOKUP(Sales_Data17[[#This Row],[Delivery Region Index]],Regions_Table[#All],3,0)</f>
        <v>Wagga Wagga</v>
      </c>
      <c r="J4332">
        <v>23</v>
      </c>
      <c r="K4332">
        <v>4</v>
      </c>
      <c r="L4332" t="str">
        <f>VLOOKUP(Sales_Data17[[#This Row],[Product Description Index]],Products_Data[#All],2,0)</f>
        <v>Jeans</v>
      </c>
      <c r="M4332">
        <v>6</v>
      </c>
      <c r="N4332" s="9">
        <v>716.15555555555557</v>
      </c>
      <c r="O4332" s="9">
        <f>Sales_Data17[[#This Row],[Order Quantity]]*Sales_Data17[[#This Row],[Unit Price]]</f>
        <v>4296.9333333333334</v>
      </c>
      <c r="P4332" s="9">
        <v>601.57066666666674</v>
      </c>
      <c r="Q4332" s="9">
        <f>Sales_Data17[[#This Row],[Line Total]]-(Sales_Data17[[#This Row],[Total Unit Cost]]*Sales_Data17[[#This Row],[Order Quantity]])</f>
        <v>687.50933333333296</v>
      </c>
      <c r="R4332" s="1" t="str">
        <f>TEXT(Sales_Data17[[#This Row],[OrderDate]],"MMM")</f>
        <v>Sep</v>
      </c>
      <c r="S4332" s="1" t="str">
        <f t="shared" si="67"/>
        <v>2014</v>
      </c>
    </row>
    <row r="4333" spans="1:19">
      <c r="A4333" t="s">
        <v>4356</v>
      </c>
      <c r="B4333" s="2">
        <v>41886</v>
      </c>
      <c r="C4333" s="2" t="str">
        <f>VLOOKUP(Sales_Data17[[#This Row],[Customer Name Index]],Customer_Data[#All],2,0)</f>
        <v>New Ltd</v>
      </c>
      <c r="D4333">
        <v>7</v>
      </c>
      <c r="E4333" t="s">
        <v>2</v>
      </c>
      <c r="F4333" t="s">
        <v>8168</v>
      </c>
      <c r="G4333" t="s">
        <v>8027</v>
      </c>
      <c r="H4333" t="str">
        <f>VLOOKUP(Sales_Data17[[#This Row],[Delivery Region Index]],Regions_Table[#All],2,0)</f>
        <v>New South Wales</v>
      </c>
      <c r="I4333" t="str">
        <f>VLOOKUP(Sales_Data17[[#This Row],[Delivery Region Index]],Regions_Table[#All],3,0)</f>
        <v>Queanbeyan</v>
      </c>
      <c r="J4333">
        <v>20</v>
      </c>
      <c r="K4333">
        <v>3</v>
      </c>
      <c r="L4333" t="str">
        <f>VLOOKUP(Sales_Data17[[#This Row],[Product Description Index]],Products_Data[#All],2,0)</f>
        <v>Sunglasses</v>
      </c>
      <c r="M4333">
        <v>1</v>
      </c>
      <c r="N4333" s="9">
        <v>94.544444444444437</v>
      </c>
      <c r="O4333" s="9">
        <f>Sales_Data17[[#This Row],[Order Quantity]]*Sales_Data17[[#This Row],[Unit Price]]</f>
        <v>94.544444444444437</v>
      </c>
      <c r="P4333" s="9">
        <v>71.853777777777779</v>
      </c>
      <c r="Q4333" s="9">
        <f>Sales_Data17[[#This Row],[Line Total]]-(Sales_Data17[[#This Row],[Total Unit Cost]]*Sales_Data17[[#This Row],[Order Quantity]])</f>
        <v>22.690666666666658</v>
      </c>
      <c r="R4333" s="1" t="str">
        <f>TEXT(Sales_Data17[[#This Row],[OrderDate]],"MMM")</f>
        <v>Sep</v>
      </c>
      <c r="S4333" s="1" t="str">
        <f t="shared" si="67"/>
        <v>2014</v>
      </c>
    </row>
    <row r="4334" spans="1:19">
      <c r="A4334" t="s">
        <v>4357</v>
      </c>
      <c r="B4334" s="2">
        <v>41887</v>
      </c>
      <c r="C4334" s="2" t="str">
        <f>VLOOKUP(Sales_Data17[[#This Row],[Customer Name Index]],Customer_Data[#All],2,0)</f>
        <v>Procter Corp</v>
      </c>
      <c r="D4334">
        <v>5</v>
      </c>
      <c r="E4334" t="s">
        <v>2</v>
      </c>
      <c r="F4334" t="s">
        <v>8168</v>
      </c>
      <c r="G4334" t="s">
        <v>8027</v>
      </c>
      <c r="H4334" t="str">
        <f>VLOOKUP(Sales_Data17[[#This Row],[Delivery Region Index]],Regions_Table[#All],2,0)</f>
        <v>New South Wales</v>
      </c>
      <c r="I4334" t="str">
        <f>VLOOKUP(Sales_Data17[[#This Row],[Delivery Region Index]],Regions_Table[#All],3,0)</f>
        <v>Griffith</v>
      </c>
      <c r="J4334">
        <v>12</v>
      </c>
      <c r="K4334">
        <v>2</v>
      </c>
      <c r="L4334" t="str">
        <f>VLOOKUP(Sales_Data17[[#This Row],[Product Description Index]],Products_Data[#All],2,0)</f>
        <v>Pants</v>
      </c>
      <c r="M4334">
        <v>3</v>
      </c>
      <c r="N4334" s="9">
        <v>76.677777777777777</v>
      </c>
      <c r="O4334" s="9">
        <f>Sales_Data17[[#This Row],[Order Quantity]]*Sales_Data17[[#This Row],[Unit Price]]</f>
        <v>230.03333333333333</v>
      </c>
      <c r="P4334" s="9">
        <v>61.342222222222226</v>
      </c>
      <c r="Q4334" s="9">
        <f>Sales_Data17[[#This Row],[Line Total]]-(Sales_Data17[[#This Row],[Total Unit Cost]]*Sales_Data17[[#This Row],[Order Quantity]])</f>
        <v>46.006666666666661</v>
      </c>
      <c r="R4334" s="1" t="str">
        <f>TEXT(Sales_Data17[[#This Row],[OrderDate]],"MMM")</f>
        <v>Sep</v>
      </c>
      <c r="S4334" s="1" t="str">
        <f t="shared" si="67"/>
        <v>2014</v>
      </c>
    </row>
    <row r="4335" spans="1:19">
      <c r="A4335" t="s">
        <v>4358</v>
      </c>
      <c r="B4335" s="2">
        <v>41887</v>
      </c>
      <c r="C4335" s="2" t="str">
        <f>VLOOKUP(Sales_Data17[[#This Row],[Customer Name Index]],Customer_Data[#All],2,0)</f>
        <v>Medsep Group</v>
      </c>
      <c r="D4335">
        <v>8</v>
      </c>
      <c r="E4335" t="s">
        <v>4</v>
      </c>
      <c r="F4335" t="s">
        <v>8168</v>
      </c>
      <c r="G4335" t="s">
        <v>8027</v>
      </c>
      <c r="H4335" t="str">
        <f>VLOOKUP(Sales_Data17[[#This Row],[Delivery Region Index]],Regions_Table[#All],2,0)</f>
        <v>New South Wales</v>
      </c>
      <c r="I4335" t="str">
        <f>VLOOKUP(Sales_Data17[[#This Row],[Delivery Region Index]],Regions_Table[#All],3,0)</f>
        <v>Wagga Wagga</v>
      </c>
      <c r="J4335">
        <v>23</v>
      </c>
      <c r="K4335">
        <v>4</v>
      </c>
      <c r="L4335" t="str">
        <f>VLOOKUP(Sales_Data17[[#This Row],[Product Description Index]],Products_Data[#All],2,0)</f>
        <v>Jeans</v>
      </c>
      <c r="M4335">
        <v>8</v>
      </c>
      <c r="N4335" s="9">
        <v>18.611111111111111</v>
      </c>
      <c r="O4335" s="9">
        <f>Sales_Data17[[#This Row],[Order Quantity]]*Sales_Data17[[#This Row],[Unit Price]]</f>
        <v>148.88888888888889</v>
      </c>
      <c r="P4335" s="9">
        <v>8.56111111111111</v>
      </c>
      <c r="Q4335" s="9">
        <f>Sales_Data17[[#This Row],[Line Total]]-(Sales_Data17[[#This Row],[Total Unit Cost]]*Sales_Data17[[#This Row],[Order Quantity]])</f>
        <v>80.400000000000006</v>
      </c>
      <c r="R4335" s="1" t="str">
        <f>TEXT(Sales_Data17[[#This Row],[OrderDate]],"MMM")</f>
        <v>Sep</v>
      </c>
      <c r="S4335" s="1" t="str">
        <f t="shared" si="67"/>
        <v>2014</v>
      </c>
    </row>
    <row r="4336" spans="1:19">
      <c r="A4336" t="s">
        <v>4359</v>
      </c>
      <c r="B4336" s="2">
        <v>41887</v>
      </c>
      <c r="C4336" s="2" t="str">
        <f>VLOOKUP(Sales_Data17[[#This Row],[Customer Name Index]],Customer_Data[#All],2,0)</f>
        <v xml:space="preserve">Linde </v>
      </c>
      <c r="D4336">
        <v>14</v>
      </c>
      <c r="E4336" t="s">
        <v>2</v>
      </c>
      <c r="F4336" t="s">
        <v>8168</v>
      </c>
      <c r="G4336" t="s">
        <v>8026</v>
      </c>
      <c r="H4336" t="str">
        <f>VLOOKUP(Sales_Data17[[#This Row],[Delivery Region Index]],Regions_Table[#All],2,0)</f>
        <v>Queensland</v>
      </c>
      <c r="I4336" t="str">
        <f>VLOOKUP(Sales_Data17[[#This Row],[Delivery Region Index]],Regions_Table[#All],3,0)</f>
        <v>Nambour</v>
      </c>
      <c r="J4336">
        <v>39</v>
      </c>
      <c r="K4336">
        <v>6</v>
      </c>
      <c r="L4336" t="str">
        <f>VLOOKUP(Sales_Data17[[#This Row],[Product Description Index]],Products_Data[#All],2,0)</f>
        <v>Socks</v>
      </c>
      <c r="M4336">
        <v>6</v>
      </c>
      <c r="N4336" s="9">
        <v>122.08888888888889</v>
      </c>
      <c r="O4336" s="9">
        <f>Sales_Data17[[#This Row],[Order Quantity]]*Sales_Data17[[#This Row],[Unit Price]]</f>
        <v>732.5333333333333</v>
      </c>
      <c r="P4336" s="9">
        <v>63.486222222222217</v>
      </c>
      <c r="Q4336" s="9">
        <f>Sales_Data17[[#This Row],[Line Total]]-(Sales_Data17[[#This Row],[Total Unit Cost]]*Sales_Data17[[#This Row],[Order Quantity]])</f>
        <v>351.61599999999999</v>
      </c>
      <c r="R4336" s="1" t="str">
        <f>TEXT(Sales_Data17[[#This Row],[OrderDate]],"MMM")</f>
        <v>Sep</v>
      </c>
      <c r="S4336" s="1" t="str">
        <f t="shared" si="67"/>
        <v>2014</v>
      </c>
    </row>
    <row r="4337" spans="1:19">
      <c r="A4337" t="s">
        <v>4360</v>
      </c>
      <c r="B4337" s="2">
        <v>41887</v>
      </c>
      <c r="C4337" s="2" t="str">
        <f>VLOOKUP(Sales_Data17[[#This Row],[Customer Name Index]],Customer_Data[#All],2,0)</f>
        <v>3LAB, Ltd</v>
      </c>
      <c r="D4337">
        <v>16</v>
      </c>
      <c r="E4337" t="s">
        <v>4</v>
      </c>
      <c r="F4337" t="s">
        <v>8168</v>
      </c>
      <c r="G4337" t="s">
        <v>8025</v>
      </c>
      <c r="H4337" t="str">
        <f>VLOOKUP(Sales_Data17[[#This Row],[Delivery Region Index]],Regions_Table[#All],2,0)</f>
        <v>Queensland</v>
      </c>
      <c r="I4337" t="str">
        <f>VLOOKUP(Sales_Data17[[#This Row],[Delivery Region Index]],Regions_Table[#All],3,0)</f>
        <v>Townsville</v>
      </c>
      <c r="J4337">
        <v>45</v>
      </c>
      <c r="K4337">
        <v>7</v>
      </c>
      <c r="L4337" t="str">
        <f>VLOOKUP(Sales_Data17[[#This Row],[Product Description Index]],Products_Data[#All],2,0)</f>
        <v>Dress Shirts</v>
      </c>
      <c r="M4337">
        <v>9</v>
      </c>
      <c r="N4337" s="9">
        <v>281.39999999999998</v>
      </c>
      <c r="O4337" s="9">
        <f>Sales_Data17[[#This Row],[Order Quantity]]*Sales_Data17[[#This Row],[Unit Price]]</f>
        <v>2532.6</v>
      </c>
      <c r="P4337" s="9">
        <v>216.678</v>
      </c>
      <c r="Q4337" s="9">
        <f>Sales_Data17[[#This Row],[Line Total]]-(Sales_Data17[[#This Row],[Total Unit Cost]]*Sales_Data17[[#This Row],[Order Quantity]])</f>
        <v>582.49800000000005</v>
      </c>
      <c r="R4337" s="1" t="str">
        <f>TEXT(Sales_Data17[[#This Row],[OrderDate]],"MMM")</f>
        <v>Sep</v>
      </c>
      <c r="S4337" s="1" t="str">
        <f t="shared" si="67"/>
        <v>2014</v>
      </c>
    </row>
    <row r="4338" spans="1:19">
      <c r="A4338" t="s">
        <v>4361</v>
      </c>
      <c r="B4338" s="2">
        <v>41888</v>
      </c>
      <c r="C4338" s="2" t="str">
        <f>VLOOKUP(Sales_Data17[[#This Row],[Customer Name Index]],Customer_Data[#All],2,0)</f>
        <v xml:space="preserve">Ei </v>
      </c>
      <c r="D4338">
        <v>9</v>
      </c>
      <c r="E4338" t="s">
        <v>4</v>
      </c>
      <c r="F4338" t="s">
        <v>8168</v>
      </c>
      <c r="G4338" t="s">
        <v>8027</v>
      </c>
      <c r="H4338" t="str">
        <f>VLOOKUP(Sales_Data17[[#This Row],[Delivery Region Index]],Regions_Table[#All],2,0)</f>
        <v>Queensland</v>
      </c>
      <c r="I4338" t="str">
        <f>VLOOKUP(Sales_Data17[[#This Row],[Delivery Region Index]],Regions_Table[#All],3,0)</f>
        <v>Brisbane</v>
      </c>
      <c r="J4338">
        <v>26</v>
      </c>
      <c r="K4338">
        <v>4</v>
      </c>
      <c r="L4338" t="str">
        <f>VLOOKUP(Sales_Data17[[#This Row],[Product Description Index]],Products_Data[#All],2,0)</f>
        <v>Jeans</v>
      </c>
      <c r="M4338">
        <v>7</v>
      </c>
      <c r="N4338" s="9">
        <v>120.60000000000001</v>
      </c>
      <c r="O4338" s="9">
        <f>Sales_Data17[[#This Row],[Order Quantity]]*Sales_Data17[[#This Row],[Unit Price]]</f>
        <v>844.2</v>
      </c>
      <c r="P4338" s="9">
        <v>65.124000000000009</v>
      </c>
      <c r="Q4338" s="9">
        <f>Sales_Data17[[#This Row],[Line Total]]-(Sales_Data17[[#This Row],[Total Unit Cost]]*Sales_Data17[[#This Row],[Order Quantity]])</f>
        <v>388.33199999999999</v>
      </c>
      <c r="R4338" s="1" t="str">
        <f>TEXT(Sales_Data17[[#This Row],[OrderDate]],"MMM")</f>
        <v>Sep</v>
      </c>
      <c r="S4338" s="1" t="str">
        <f t="shared" si="67"/>
        <v>2014</v>
      </c>
    </row>
    <row r="4339" spans="1:19">
      <c r="A4339" t="s">
        <v>4362</v>
      </c>
      <c r="B4339" s="2">
        <v>41888</v>
      </c>
      <c r="C4339" s="2" t="str">
        <f>VLOOKUP(Sales_Data17[[#This Row],[Customer Name Index]],Customer_Data[#All],2,0)</f>
        <v>21st Ltd</v>
      </c>
      <c r="D4339">
        <v>10</v>
      </c>
      <c r="E4339" t="s">
        <v>4</v>
      </c>
      <c r="F4339" t="s">
        <v>8168</v>
      </c>
      <c r="G4339" t="s">
        <v>8027</v>
      </c>
      <c r="H4339" t="str">
        <f>VLOOKUP(Sales_Data17[[#This Row],[Delivery Region Index]],Regions_Table[#All],2,0)</f>
        <v>Queensland</v>
      </c>
      <c r="I4339" t="str">
        <f>VLOOKUP(Sales_Data17[[#This Row],[Delivery Region Index]],Regions_Table[#All],3,0)</f>
        <v>Bundaberg</v>
      </c>
      <c r="J4339">
        <v>27</v>
      </c>
      <c r="K4339">
        <v>4</v>
      </c>
      <c r="L4339" t="str">
        <f>VLOOKUP(Sales_Data17[[#This Row],[Product Description Index]],Products_Data[#All],2,0)</f>
        <v>Jeans</v>
      </c>
      <c r="M4339">
        <v>6</v>
      </c>
      <c r="N4339" s="9">
        <v>105.71111111111111</v>
      </c>
      <c r="O4339" s="9">
        <f>Sales_Data17[[#This Row],[Order Quantity]]*Sales_Data17[[#This Row],[Unit Price]]</f>
        <v>634.26666666666665</v>
      </c>
      <c r="P4339" s="9">
        <v>78.226222222222219</v>
      </c>
      <c r="Q4339" s="9">
        <f>Sales_Data17[[#This Row],[Line Total]]-(Sales_Data17[[#This Row],[Total Unit Cost]]*Sales_Data17[[#This Row],[Order Quantity]])</f>
        <v>164.90933333333334</v>
      </c>
      <c r="R4339" s="1" t="str">
        <f>TEXT(Sales_Data17[[#This Row],[OrderDate]],"MMM")</f>
        <v>Sep</v>
      </c>
      <c r="S4339" s="1" t="str">
        <f t="shared" si="67"/>
        <v>2014</v>
      </c>
    </row>
    <row r="4340" spans="1:19">
      <c r="A4340" t="s">
        <v>4363</v>
      </c>
      <c r="B4340" s="2">
        <v>41888</v>
      </c>
      <c r="C4340" s="2" t="str">
        <f>VLOOKUP(Sales_Data17[[#This Row],[Customer Name Index]],Customer_Data[#All],2,0)</f>
        <v xml:space="preserve">Ei </v>
      </c>
      <c r="D4340">
        <v>9</v>
      </c>
      <c r="E4340" t="s">
        <v>4</v>
      </c>
      <c r="F4340" t="s">
        <v>8168</v>
      </c>
      <c r="G4340" t="s">
        <v>8027</v>
      </c>
      <c r="H4340" t="str">
        <f>VLOOKUP(Sales_Data17[[#This Row],[Delivery Region Index]],Regions_Table[#All],2,0)</f>
        <v>Queensland</v>
      </c>
      <c r="I4340" t="str">
        <f>VLOOKUP(Sales_Data17[[#This Row],[Delivery Region Index]],Regions_Table[#All],3,0)</f>
        <v>Brisbane</v>
      </c>
      <c r="J4340">
        <v>26</v>
      </c>
      <c r="K4340">
        <v>4</v>
      </c>
      <c r="L4340" t="str">
        <f>VLOOKUP(Sales_Data17[[#This Row],[Product Description Index]],Products_Data[#All],2,0)</f>
        <v>Jeans</v>
      </c>
      <c r="M4340">
        <v>4</v>
      </c>
      <c r="N4340" s="9">
        <v>287.35555555555561</v>
      </c>
      <c r="O4340" s="9">
        <f>Sales_Data17[[#This Row],[Order Quantity]]*Sales_Data17[[#This Row],[Unit Price]]</f>
        <v>1149.4222222222224</v>
      </c>
      <c r="P4340" s="9">
        <v>129.31000000000003</v>
      </c>
      <c r="Q4340" s="9">
        <f>Sales_Data17[[#This Row],[Line Total]]-(Sales_Data17[[#This Row],[Total Unit Cost]]*Sales_Data17[[#This Row],[Order Quantity]])</f>
        <v>632.18222222222232</v>
      </c>
      <c r="R4340" s="1" t="str">
        <f>TEXT(Sales_Data17[[#This Row],[OrderDate]],"MMM")</f>
        <v>Sep</v>
      </c>
      <c r="S4340" s="1" t="str">
        <f t="shared" si="67"/>
        <v>2014</v>
      </c>
    </row>
    <row r="4341" spans="1:19">
      <c r="A4341" t="s">
        <v>4364</v>
      </c>
      <c r="B4341" s="2">
        <v>41889</v>
      </c>
      <c r="C4341" s="2" t="str">
        <f>VLOOKUP(Sales_Data17[[#This Row],[Customer Name Index]],Customer_Data[#All],2,0)</f>
        <v>3LAB, Ltd</v>
      </c>
      <c r="D4341">
        <v>16</v>
      </c>
      <c r="E4341" t="s">
        <v>2</v>
      </c>
      <c r="F4341" t="s">
        <v>8168</v>
      </c>
      <c r="G4341" t="s">
        <v>8025</v>
      </c>
      <c r="H4341" t="str">
        <f>VLOOKUP(Sales_Data17[[#This Row],[Delivery Region Index]],Regions_Table[#All],2,0)</f>
        <v>South Australia</v>
      </c>
      <c r="I4341" t="str">
        <f>VLOOKUP(Sales_Data17[[#This Row],[Delivery Region Index]],Regions_Table[#All],3,0)</f>
        <v>Adelaide</v>
      </c>
      <c r="J4341">
        <v>46</v>
      </c>
      <c r="K4341">
        <v>7</v>
      </c>
      <c r="L4341" t="str">
        <f>VLOOKUP(Sales_Data17[[#This Row],[Product Description Index]],Products_Data[#All],2,0)</f>
        <v>Dress Shirts</v>
      </c>
      <c r="M4341">
        <v>7</v>
      </c>
      <c r="N4341" s="9">
        <v>189.83333333333334</v>
      </c>
      <c r="O4341" s="9">
        <f>Sales_Data17[[#This Row],[Order Quantity]]*Sales_Data17[[#This Row],[Unit Price]]</f>
        <v>1328.8333333333335</v>
      </c>
      <c r="P4341" s="9">
        <v>129.08666666666667</v>
      </c>
      <c r="Q4341" s="9">
        <f>Sales_Data17[[#This Row],[Line Total]]-(Sales_Data17[[#This Row],[Total Unit Cost]]*Sales_Data17[[#This Row],[Order Quantity]])</f>
        <v>425.2266666666668</v>
      </c>
      <c r="R4341" s="1" t="str">
        <f>TEXT(Sales_Data17[[#This Row],[OrderDate]],"MMM")</f>
        <v>Sep</v>
      </c>
      <c r="S4341" s="1" t="str">
        <f t="shared" si="67"/>
        <v>2014</v>
      </c>
    </row>
    <row r="4342" spans="1:19">
      <c r="A4342" t="s">
        <v>4365</v>
      </c>
      <c r="B4342" s="2">
        <v>41889</v>
      </c>
      <c r="C4342" s="2" t="str">
        <f>VLOOKUP(Sales_Data17[[#This Row],[Customer Name Index]],Customer_Data[#All],2,0)</f>
        <v xml:space="preserve">Medline </v>
      </c>
      <c r="D4342">
        <v>12</v>
      </c>
      <c r="E4342" t="s">
        <v>4</v>
      </c>
      <c r="F4342" t="s">
        <v>8168</v>
      </c>
      <c r="G4342" t="s">
        <v>8026</v>
      </c>
      <c r="H4342" t="str">
        <f>VLOOKUP(Sales_Data17[[#This Row],[Delivery Region Index]],Regions_Table[#All],2,0)</f>
        <v>Queensland</v>
      </c>
      <c r="I4342" t="str">
        <f>VLOOKUP(Sales_Data17[[#This Row],[Delivery Region Index]],Regions_Table[#All],3,0)</f>
        <v>Ipswich</v>
      </c>
      <c r="J4342">
        <v>34</v>
      </c>
      <c r="K4342">
        <v>5</v>
      </c>
      <c r="L4342" t="str">
        <f>VLOOKUP(Sales_Data17[[#This Row],[Product Description Index]],Products_Data[#All],2,0)</f>
        <v>Hats</v>
      </c>
      <c r="M4342">
        <v>8</v>
      </c>
      <c r="N4342" s="9">
        <v>119.85555555555555</v>
      </c>
      <c r="O4342" s="9">
        <f>Sales_Data17[[#This Row],[Order Quantity]]*Sales_Data17[[#This Row],[Unit Price]]</f>
        <v>958.84444444444443</v>
      </c>
      <c r="P4342" s="9">
        <v>56.332111111111111</v>
      </c>
      <c r="Q4342" s="9">
        <f>Sales_Data17[[#This Row],[Line Total]]-(Sales_Data17[[#This Row],[Total Unit Cost]]*Sales_Data17[[#This Row],[Order Quantity]])</f>
        <v>508.18755555555555</v>
      </c>
      <c r="R4342" s="1" t="str">
        <f>TEXT(Sales_Data17[[#This Row],[OrderDate]],"MMM")</f>
        <v>Sep</v>
      </c>
      <c r="S4342" s="1" t="str">
        <f t="shared" si="67"/>
        <v>2014</v>
      </c>
    </row>
    <row r="4343" spans="1:19">
      <c r="A4343" t="s">
        <v>4366</v>
      </c>
      <c r="B4343" s="2">
        <v>41889</v>
      </c>
      <c r="C4343" s="2" t="str">
        <f>VLOOKUP(Sales_Data17[[#This Row],[Customer Name Index]],Customer_Data[#All],2,0)</f>
        <v xml:space="preserve">Linde </v>
      </c>
      <c r="D4343">
        <v>14</v>
      </c>
      <c r="E4343" t="s">
        <v>2</v>
      </c>
      <c r="F4343" t="s">
        <v>8168</v>
      </c>
      <c r="G4343" t="s">
        <v>8026</v>
      </c>
      <c r="H4343" t="str">
        <f>VLOOKUP(Sales_Data17[[#This Row],[Delivery Region Index]],Regions_Table[#All],2,0)</f>
        <v>Queensland</v>
      </c>
      <c r="I4343" t="str">
        <f>VLOOKUP(Sales_Data17[[#This Row],[Delivery Region Index]],Regions_Table[#All],3,0)</f>
        <v>Redcliffe</v>
      </c>
      <c r="J4343">
        <v>40</v>
      </c>
      <c r="K4343">
        <v>6</v>
      </c>
      <c r="L4343" t="str">
        <f>VLOOKUP(Sales_Data17[[#This Row],[Product Description Index]],Products_Data[#All],2,0)</f>
        <v>Socks</v>
      </c>
      <c r="M4343">
        <v>9</v>
      </c>
      <c r="N4343" s="9">
        <v>125.8111111111111</v>
      </c>
      <c r="O4343" s="9">
        <f>Sales_Data17[[#This Row],[Order Quantity]]*Sales_Data17[[#This Row],[Unit Price]]</f>
        <v>1132.3</v>
      </c>
      <c r="P4343" s="9">
        <v>84.293444444444447</v>
      </c>
      <c r="Q4343" s="9">
        <f>Sales_Data17[[#This Row],[Line Total]]-(Sales_Data17[[#This Row],[Total Unit Cost]]*Sales_Data17[[#This Row],[Order Quantity]])</f>
        <v>373.65899999999988</v>
      </c>
      <c r="R4343" s="1" t="str">
        <f>TEXT(Sales_Data17[[#This Row],[OrderDate]],"MMM")</f>
        <v>Sep</v>
      </c>
      <c r="S4343" s="1" t="str">
        <f t="shared" si="67"/>
        <v>2014</v>
      </c>
    </row>
    <row r="4344" spans="1:19">
      <c r="A4344" t="s">
        <v>4367</v>
      </c>
      <c r="B4344" s="2">
        <v>41889</v>
      </c>
      <c r="C4344" s="2" t="str">
        <f>VLOOKUP(Sales_Data17[[#This Row],[Customer Name Index]],Customer_Data[#All],2,0)</f>
        <v>Elorac, Corp</v>
      </c>
      <c r="D4344">
        <v>3</v>
      </c>
      <c r="E4344" t="s">
        <v>3</v>
      </c>
      <c r="F4344" t="s">
        <v>8168</v>
      </c>
      <c r="G4344" t="s">
        <v>8027</v>
      </c>
      <c r="H4344" t="str">
        <f>VLOOKUP(Sales_Data17[[#This Row],[Delivery Region Index]],Regions_Table[#All],2,0)</f>
        <v>New South Wales</v>
      </c>
      <c r="I4344" t="str">
        <f>VLOOKUP(Sales_Data17[[#This Row],[Delivery Region Index]],Regions_Table[#All],3,0)</f>
        <v>Coffs Harbour</v>
      </c>
      <c r="J4344">
        <v>7</v>
      </c>
      <c r="K4344">
        <v>1</v>
      </c>
      <c r="L4344" t="str">
        <f>VLOOKUP(Sales_Data17[[#This Row],[Product Description Index]],Products_Data[#All],2,0)</f>
        <v>Shirts</v>
      </c>
      <c r="M4344">
        <v>6</v>
      </c>
      <c r="N4344" s="9">
        <v>220.35555555555555</v>
      </c>
      <c r="O4344" s="9">
        <f>Sales_Data17[[#This Row],[Order Quantity]]*Sales_Data17[[#This Row],[Unit Price]]</f>
        <v>1322.1333333333332</v>
      </c>
      <c r="P4344" s="9">
        <v>141.02755555555555</v>
      </c>
      <c r="Q4344" s="9">
        <f>Sales_Data17[[#This Row],[Line Total]]-(Sales_Data17[[#This Row],[Total Unit Cost]]*Sales_Data17[[#This Row],[Order Quantity]])</f>
        <v>475.96799999999985</v>
      </c>
      <c r="R4344" s="1" t="str">
        <f>TEXT(Sales_Data17[[#This Row],[OrderDate]],"MMM")</f>
        <v>Sep</v>
      </c>
      <c r="S4344" s="1" t="str">
        <f t="shared" si="67"/>
        <v>2014</v>
      </c>
    </row>
    <row r="4345" spans="1:19">
      <c r="A4345" t="s">
        <v>4368</v>
      </c>
      <c r="B4345" s="2">
        <v>41889</v>
      </c>
      <c r="C4345" s="2" t="str">
        <f>VLOOKUP(Sales_Data17[[#This Row],[Customer Name Index]],Customer_Data[#All],2,0)</f>
        <v>Avon Corp</v>
      </c>
      <c r="D4345">
        <v>1</v>
      </c>
      <c r="E4345" t="s">
        <v>4</v>
      </c>
      <c r="F4345" t="s">
        <v>8168</v>
      </c>
      <c r="G4345" t="s">
        <v>8027</v>
      </c>
      <c r="H4345" t="str">
        <f>VLOOKUP(Sales_Data17[[#This Row],[Delivery Region Index]],Regions_Table[#All],2,0)</f>
        <v>New South Wales</v>
      </c>
      <c r="I4345" t="str">
        <f>VLOOKUP(Sales_Data17[[#This Row],[Delivery Region Index]],Regions_Table[#All],3,0)</f>
        <v>Albury</v>
      </c>
      <c r="J4345">
        <v>2</v>
      </c>
      <c r="K4345">
        <v>1</v>
      </c>
      <c r="L4345" t="str">
        <f>VLOOKUP(Sales_Data17[[#This Row],[Product Description Index]],Products_Data[#All],2,0)</f>
        <v>Shirts</v>
      </c>
      <c r="M4345">
        <v>3</v>
      </c>
      <c r="N4345" s="9">
        <v>116.87777777777779</v>
      </c>
      <c r="O4345" s="9">
        <f>Sales_Data17[[#This Row],[Order Quantity]]*Sales_Data17[[#This Row],[Unit Price]]</f>
        <v>350.63333333333338</v>
      </c>
      <c r="P4345" s="9">
        <v>82.983222222222224</v>
      </c>
      <c r="Q4345" s="9">
        <f>Sales_Data17[[#This Row],[Line Total]]-(Sales_Data17[[#This Row],[Total Unit Cost]]*Sales_Data17[[#This Row],[Order Quantity]])</f>
        <v>101.68366666666671</v>
      </c>
      <c r="R4345" s="1" t="str">
        <f>TEXT(Sales_Data17[[#This Row],[OrderDate]],"MMM")</f>
        <v>Sep</v>
      </c>
      <c r="S4345" s="1" t="str">
        <f t="shared" si="67"/>
        <v>2014</v>
      </c>
    </row>
    <row r="4346" spans="1:19">
      <c r="A4346" t="s">
        <v>4369</v>
      </c>
      <c r="B4346" s="2">
        <v>41889</v>
      </c>
      <c r="C4346" s="2" t="str">
        <f>VLOOKUP(Sales_Data17[[#This Row],[Customer Name Index]],Customer_Data[#All],2,0)</f>
        <v>New Ltd</v>
      </c>
      <c r="D4346">
        <v>7</v>
      </c>
      <c r="E4346" t="s">
        <v>2</v>
      </c>
      <c r="F4346" t="s">
        <v>8168</v>
      </c>
      <c r="G4346" t="s">
        <v>8027</v>
      </c>
      <c r="H4346" t="str">
        <f>VLOOKUP(Sales_Data17[[#This Row],[Delivery Region Index]],Regions_Table[#All],2,0)</f>
        <v>New South Wales</v>
      </c>
      <c r="I4346" t="str">
        <f>VLOOKUP(Sales_Data17[[#This Row],[Delivery Region Index]],Regions_Table[#All],3,0)</f>
        <v>Port Macquarie</v>
      </c>
      <c r="J4346">
        <v>19</v>
      </c>
      <c r="K4346">
        <v>3</v>
      </c>
      <c r="L4346" t="str">
        <f>VLOOKUP(Sales_Data17[[#This Row],[Product Description Index]],Products_Data[#All],2,0)</f>
        <v>Sunglasses</v>
      </c>
      <c r="M4346">
        <v>5</v>
      </c>
      <c r="N4346" s="9">
        <v>442.20000000000005</v>
      </c>
      <c r="O4346" s="9">
        <f>Sales_Data17[[#This Row],[Order Quantity]]*Sales_Data17[[#This Row],[Unit Price]]</f>
        <v>2211</v>
      </c>
      <c r="P4346" s="9">
        <v>252.05399999999997</v>
      </c>
      <c r="Q4346" s="9">
        <f>Sales_Data17[[#This Row],[Line Total]]-(Sales_Data17[[#This Row],[Total Unit Cost]]*Sales_Data17[[#This Row],[Order Quantity]])</f>
        <v>950.73</v>
      </c>
      <c r="R4346" s="1" t="str">
        <f>TEXT(Sales_Data17[[#This Row],[OrderDate]],"MMM")</f>
        <v>Sep</v>
      </c>
      <c r="S4346" s="1" t="str">
        <f t="shared" si="67"/>
        <v>2014</v>
      </c>
    </row>
    <row r="4347" spans="1:19">
      <c r="A4347" t="s">
        <v>4370</v>
      </c>
      <c r="B4347" s="2">
        <v>41890</v>
      </c>
      <c r="C4347" s="2" t="str">
        <f>VLOOKUP(Sales_Data17[[#This Row],[Customer Name Index]],Customer_Data[#All],2,0)</f>
        <v>PEDIFIX, Corp</v>
      </c>
      <c r="D4347">
        <v>6</v>
      </c>
      <c r="E4347" t="s">
        <v>4</v>
      </c>
      <c r="F4347" t="s">
        <v>8168</v>
      </c>
      <c r="G4347" t="s">
        <v>8027</v>
      </c>
      <c r="H4347" t="str">
        <f>VLOOKUP(Sales_Data17[[#This Row],[Delivery Region Index]],Regions_Table[#All],2,0)</f>
        <v>New South Wales</v>
      </c>
      <c r="I4347" t="str">
        <f>VLOOKUP(Sales_Data17[[#This Row],[Delivery Region Index]],Regions_Table[#All],3,0)</f>
        <v>Newcastle</v>
      </c>
      <c r="J4347">
        <v>16</v>
      </c>
      <c r="K4347">
        <v>3</v>
      </c>
      <c r="L4347" t="str">
        <f>VLOOKUP(Sales_Data17[[#This Row],[Product Description Index]],Products_Data[#All],2,0)</f>
        <v>Sunglasses</v>
      </c>
      <c r="M4347">
        <v>4</v>
      </c>
      <c r="N4347" s="9">
        <v>189.83333333333334</v>
      </c>
      <c r="O4347" s="9">
        <f>Sales_Data17[[#This Row],[Order Quantity]]*Sales_Data17[[#This Row],[Unit Price]]</f>
        <v>759.33333333333337</v>
      </c>
      <c r="P4347" s="9">
        <v>75.933333333333337</v>
      </c>
      <c r="Q4347" s="9">
        <f>Sales_Data17[[#This Row],[Line Total]]-(Sales_Data17[[#This Row],[Total Unit Cost]]*Sales_Data17[[#This Row],[Order Quantity]])</f>
        <v>455.6</v>
      </c>
      <c r="R4347" s="1" t="str">
        <f>TEXT(Sales_Data17[[#This Row],[OrderDate]],"MMM")</f>
        <v>Sep</v>
      </c>
      <c r="S4347" s="1" t="str">
        <f t="shared" si="67"/>
        <v>2014</v>
      </c>
    </row>
    <row r="4348" spans="1:19">
      <c r="A4348" t="s">
        <v>4371</v>
      </c>
      <c r="B4348" s="2">
        <v>41890</v>
      </c>
      <c r="C4348" s="2" t="str">
        <f>VLOOKUP(Sales_Data17[[#This Row],[Customer Name Index]],Customer_Data[#All],2,0)</f>
        <v>Elorac, Corp</v>
      </c>
      <c r="D4348">
        <v>3</v>
      </c>
      <c r="E4348" t="s">
        <v>4</v>
      </c>
      <c r="F4348" t="s">
        <v>8168</v>
      </c>
      <c r="G4348" t="s">
        <v>8027</v>
      </c>
      <c r="H4348" t="str">
        <f>VLOOKUP(Sales_Data17[[#This Row],[Delivery Region Index]],Regions_Table[#All],2,0)</f>
        <v>New South Wales</v>
      </c>
      <c r="I4348" t="str">
        <f>VLOOKUP(Sales_Data17[[#This Row],[Delivery Region Index]],Regions_Table[#All],3,0)</f>
        <v>Coffs Harbour</v>
      </c>
      <c r="J4348">
        <v>7</v>
      </c>
      <c r="K4348">
        <v>1</v>
      </c>
      <c r="L4348" t="str">
        <f>VLOOKUP(Sales_Data17[[#This Row],[Product Description Index]],Products_Data[#All],2,0)</f>
        <v>Shirts</v>
      </c>
      <c r="M4348">
        <v>3</v>
      </c>
      <c r="N4348" s="9">
        <v>111.66666666666667</v>
      </c>
      <c r="O4348" s="9">
        <f>Sales_Data17[[#This Row],[Order Quantity]]*Sales_Data17[[#This Row],[Unit Price]]</f>
        <v>335</v>
      </c>
      <c r="P4348" s="9">
        <v>69.233333333333334</v>
      </c>
      <c r="Q4348" s="9">
        <f>Sales_Data17[[#This Row],[Line Total]]-(Sales_Data17[[#This Row],[Total Unit Cost]]*Sales_Data17[[#This Row],[Order Quantity]])</f>
        <v>127.30000000000001</v>
      </c>
      <c r="R4348" s="1" t="str">
        <f>TEXT(Sales_Data17[[#This Row],[OrderDate]],"MMM")</f>
        <v>Sep</v>
      </c>
      <c r="S4348" s="1" t="str">
        <f t="shared" si="67"/>
        <v>2014</v>
      </c>
    </row>
    <row r="4349" spans="1:19">
      <c r="A4349" t="s">
        <v>4372</v>
      </c>
      <c r="B4349" s="2">
        <v>41890</v>
      </c>
      <c r="C4349" s="2" t="str">
        <f>VLOOKUP(Sales_Data17[[#This Row],[Customer Name Index]],Customer_Data[#All],2,0)</f>
        <v>Avon Corp</v>
      </c>
      <c r="D4349">
        <v>1</v>
      </c>
      <c r="E4349" t="s">
        <v>4</v>
      </c>
      <c r="F4349" t="s">
        <v>8168</v>
      </c>
      <c r="G4349" t="s">
        <v>8027</v>
      </c>
      <c r="H4349" t="str">
        <f>VLOOKUP(Sales_Data17[[#This Row],[Delivery Region Index]],Regions_Table[#All],2,0)</f>
        <v>New South Wales</v>
      </c>
      <c r="I4349" t="str">
        <f>VLOOKUP(Sales_Data17[[#This Row],[Delivery Region Index]],Regions_Table[#All],3,0)</f>
        <v>Sydney</v>
      </c>
      <c r="J4349">
        <v>1</v>
      </c>
      <c r="K4349">
        <v>1</v>
      </c>
      <c r="L4349" t="str">
        <f>VLOOKUP(Sales_Data17[[#This Row],[Product Description Index]],Products_Data[#All],2,0)</f>
        <v>Shirts</v>
      </c>
      <c r="M4349">
        <v>2</v>
      </c>
      <c r="N4349" s="9">
        <v>427.31111111111113</v>
      </c>
      <c r="O4349" s="9">
        <f>Sales_Data17[[#This Row],[Order Quantity]]*Sales_Data17[[#This Row],[Unit Price]]</f>
        <v>854.62222222222226</v>
      </c>
      <c r="P4349" s="9">
        <v>290.57155555555556</v>
      </c>
      <c r="Q4349" s="9">
        <f>Sales_Data17[[#This Row],[Line Total]]-(Sales_Data17[[#This Row],[Total Unit Cost]]*Sales_Data17[[#This Row],[Order Quantity]])</f>
        <v>273.47911111111114</v>
      </c>
      <c r="R4349" s="1" t="str">
        <f>TEXT(Sales_Data17[[#This Row],[OrderDate]],"MMM")</f>
        <v>Sep</v>
      </c>
      <c r="S4349" s="1" t="str">
        <f t="shared" si="67"/>
        <v>2014</v>
      </c>
    </row>
    <row r="4350" spans="1:19">
      <c r="A4350" t="s">
        <v>4373</v>
      </c>
      <c r="B4350" s="2">
        <v>41890</v>
      </c>
      <c r="C4350" s="2" t="str">
        <f>VLOOKUP(Sales_Data17[[#This Row],[Customer Name Index]],Customer_Data[#All],2,0)</f>
        <v xml:space="preserve">Linde </v>
      </c>
      <c r="D4350">
        <v>14</v>
      </c>
      <c r="E4350" t="s">
        <v>4</v>
      </c>
      <c r="F4350" t="s">
        <v>8168</v>
      </c>
      <c r="G4350" t="s">
        <v>8026</v>
      </c>
      <c r="H4350" t="str">
        <f>VLOOKUP(Sales_Data17[[#This Row],[Delivery Region Index]],Regions_Table[#All],2,0)</f>
        <v>Queensland</v>
      </c>
      <c r="I4350" t="str">
        <f>VLOOKUP(Sales_Data17[[#This Row],[Delivery Region Index]],Regions_Table[#All],3,0)</f>
        <v>Redcliffe</v>
      </c>
      <c r="J4350">
        <v>40</v>
      </c>
      <c r="K4350">
        <v>6</v>
      </c>
      <c r="L4350" t="str">
        <f>VLOOKUP(Sales_Data17[[#This Row],[Product Description Index]],Products_Data[#All],2,0)</f>
        <v>Socks</v>
      </c>
      <c r="M4350">
        <v>6</v>
      </c>
      <c r="N4350" s="9">
        <v>125.06666666666668</v>
      </c>
      <c r="O4350" s="9">
        <f>Sales_Data17[[#This Row],[Order Quantity]]*Sales_Data17[[#This Row],[Unit Price]]</f>
        <v>750.40000000000009</v>
      </c>
      <c r="P4350" s="9">
        <v>73.789333333333332</v>
      </c>
      <c r="Q4350" s="9">
        <f>Sales_Data17[[#This Row],[Line Total]]-(Sales_Data17[[#This Row],[Total Unit Cost]]*Sales_Data17[[#This Row],[Order Quantity]])</f>
        <v>307.6640000000001</v>
      </c>
      <c r="R4350" s="1" t="str">
        <f>TEXT(Sales_Data17[[#This Row],[OrderDate]],"MMM")</f>
        <v>Sep</v>
      </c>
      <c r="S4350" s="1" t="str">
        <f t="shared" si="67"/>
        <v>2014</v>
      </c>
    </row>
    <row r="4351" spans="1:19">
      <c r="A4351" t="s">
        <v>4374</v>
      </c>
      <c r="B4351" s="2">
        <v>41891</v>
      </c>
      <c r="C4351" s="2" t="str">
        <f>VLOOKUP(Sales_Data17[[#This Row],[Customer Name Index]],Customer_Data[#All],2,0)</f>
        <v xml:space="preserve">Medline </v>
      </c>
      <c r="D4351">
        <v>12</v>
      </c>
      <c r="E4351" t="s">
        <v>4</v>
      </c>
      <c r="F4351" t="s">
        <v>8168</v>
      </c>
      <c r="G4351" t="s">
        <v>8026</v>
      </c>
      <c r="H4351" t="str">
        <f>VLOOKUP(Sales_Data17[[#This Row],[Delivery Region Index]],Regions_Table[#All],2,0)</f>
        <v>Queensland</v>
      </c>
      <c r="I4351" t="str">
        <f>VLOOKUP(Sales_Data17[[#This Row],[Delivery Region Index]],Regions_Table[#All],3,0)</f>
        <v>Hervey Bay</v>
      </c>
      <c r="J4351">
        <v>33</v>
      </c>
      <c r="K4351">
        <v>5</v>
      </c>
      <c r="L4351" t="str">
        <f>VLOOKUP(Sales_Data17[[#This Row],[Product Description Index]],Products_Data[#All],2,0)</f>
        <v>Hats</v>
      </c>
      <c r="M4351">
        <v>5</v>
      </c>
      <c r="N4351" s="9">
        <v>113.90000000000002</v>
      </c>
      <c r="O4351" s="9">
        <f>Sales_Data17[[#This Row],[Order Quantity]]*Sales_Data17[[#This Row],[Unit Price]]</f>
        <v>569.50000000000011</v>
      </c>
      <c r="P4351" s="9">
        <v>74.035000000000011</v>
      </c>
      <c r="Q4351" s="9">
        <f>Sales_Data17[[#This Row],[Line Total]]-(Sales_Data17[[#This Row],[Total Unit Cost]]*Sales_Data17[[#This Row],[Order Quantity]])</f>
        <v>199.32500000000005</v>
      </c>
      <c r="R4351" s="1" t="str">
        <f>TEXT(Sales_Data17[[#This Row],[OrderDate]],"MMM")</f>
        <v>Sep</v>
      </c>
      <c r="S4351" s="1" t="str">
        <f t="shared" si="67"/>
        <v>2014</v>
      </c>
    </row>
    <row r="4352" spans="1:19">
      <c r="A4352" t="s">
        <v>4375</v>
      </c>
      <c r="B4352" s="2">
        <v>41891</v>
      </c>
      <c r="C4352" s="2" t="str">
        <f>VLOOKUP(Sales_Data17[[#This Row],[Customer Name Index]],Customer_Data[#All],2,0)</f>
        <v>21st Ltd</v>
      </c>
      <c r="D4352">
        <v>10</v>
      </c>
      <c r="E4352" t="s">
        <v>4</v>
      </c>
      <c r="F4352" t="s">
        <v>8168</v>
      </c>
      <c r="G4352" t="s">
        <v>8026</v>
      </c>
      <c r="H4352" t="str">
        <f>VLOOKUP(Sales_Data17[[#This Row],[Delivery Region Index]],Regions_Table[#All],2,0)</f>
        <v>Queensland</v>
      </c>
      <c r="I4352" t="str">
        <f>VLOOKUP(Sales_Data17[[#This Row],[Delivery Region Index]],Regions_Table[#All],3,0)</f>
        <v>Cairns</v>
      </c>
      <c r="J4352">
        <v>28</v>
      </c>
      <c r="K4352">
        <v>4</v>
      </c>
      <c r="L4352" t="str">
        <f>VLOOKUP(Sales_Data17[[#This Row],[Product Description Index]],Products_Data[#All],2,0)</f>
        <v>Jeans</v>
      </c>
      <c r="M4352">
        <v>2</v>
      </c>
      <c r="N4352" s="9">
        <v>728.81111111111113</v>
      </c>
      <c r="O4352" s="9">
        <f>Sales_Data17[[#This Row],[Order Quantity]]*Sales_Data17[[#This Row],[Unit Price]]</f>
        <v>1457.6222222222223</v>
      </c>
      <c r="P4352" s="9">
        <v>604.9132222222222</v>
      </c>
      <c r="Q4352" s="9">
        <f>Sales_Data17[[#This Row],[Line Total]]-(Sales_Data17[[#This Row],[Total Unit Cost]]*Sales_Data17[[#This Row],[Order Quantity]])</f>
        <v>247.79577777777786</v>
      </c>
      <c r="R4352" s="1" t="str">
        <f>TEXT(Sales_Data17[[#This Row],[OrderDate]],"MMM")</f>
        <v>Sep</v>
      </c>
      <c r="S4352" s="1" t="str">
        <f t="shared" si="67"/>
        <v>2014</v>
      </c>
    </row>
    <row r="4353" spans="1:19">
      <c r="A4353" t="s">
        <v>4376</v>
      </c>
      <c r="B4353" s="2">
        <v>41891</v>
      </c>
      <c r="C4353" s="2" t="str">
        <f>VLOOKUP(Sales_Data17[[#This Row],[Customer Name Index]],Customer_Data[#All],2,0)</f>
        <v xml:space="preserve">Ei </v>
      </c>
      <c r="D4353">
        <v>9</v>
      </c>
      <c r="E4353" t="s">
        <v>2</v>
      </c>
      <c r="F4353" t="s">
        <v>8168</v>
      </c>
      <c r="G4353" t="s">
        <v>8027</v>
      </c>
      <c r="H4353" t="str">
        <f>VLOOKUP(Sales_Data17[[#This Row],[Delivery Region Index]],Regions_Table[#All],2,0)</f>
        <v>Queensland</v>
      </c>
      <c r="I4353" t="str">
        <f>VLOOKUP(Sales_Data17[[#This Row],[Delivery Region Index]],Regions_Table[#All],3,0)</f>
        <v>Brisbane</v>
      </c>
      <c r="J4353">
        <v>26</v>
      </c>
      <c r="K4353">
        <v>4</v>
      </c>
      <c r="L4353" t="str">
        <f>VLOOKUP(Sales_Data17[[#This Row],[Product Description Index]],Products_Data[#All],2,0)</f>
        <v>Jeans</v>
      </c>
      <c r="M4353">
        <v>7</v>
      </c>
      <c r="N4353" s="9">
        <v>257.57777777777778</v>
      </c>
      <c r="O4353" s="9">
        <f>Sales_Data17[[#This Row],[Order Quantity]]*Sales_Data17[[#This Row],[Unit Price]]</f>
        <v>1803.0444444444445</v>
      </c>
      <c r="P4353" s="9">
        <v>115.91000000000001</v>
      </c>
      <c r="Q4353" s="9">
        <f>Sales_Data17[[#This Row],[Line Total]]-(Sales_Data17[[#This Row],[Total Unit Cost]]*Sales_Data17[[#This Row],[Order Quantity]])</f>
        <v>991.67444444444436</v>
      </c>
      <c r="R4353" s="1" t="str">
        <f>TEXT(Sales_Data17[[#This Row],[OrderDate]],"MMM")</f>
        <v>Sep</v>
      </c>
      <c r="S4353" s="1" t="str">
        <f t="shared" si="67"/>
        <v>2014</v>
      </c>
    </row>
    <row r="4354" spans="1:19">
      <c r="A4354" t="s">
        <v>4377</v>
      </c>
      <c r="B4354" s="2">
        <v>41891</v>
      </c>
      <c r="C4354" s="2" t="str">
        <f>VLOOKUP(Sales_Data17[[#This Row],[Customer Name Index]],Customer_Data[#All],2,0)</f>
        <v>Elorac, Corp</v>
      </c>
      <c r="D4354">
        <v>3</v>
      </c>
      <c r="E4354" t="s">
        <v>4</v>
      </c>
      <c r="F4354" t="s">
        <v>8168</v>
      </c>
      <c r="G4354" t="s">
        <v>8027</v>
      </c>
      <c r="H4354" t="str">
        <f>VLOOKUP(Sales_Data17[[#This Row],[Delivery Region Index]],Regions_Table[#All],2,0)</f>
        <v>New South Wales</v>
      </c>
      <c r="I4354" t="str">
        <f>VLOOKUP(Sales_Data17[[#This Row],[Delivery Region Index]],Regions_Table[#All],3,0)</f>
        <v>Cessnock</v>
      </c>
      <c r="J4354">
        <v>6</v>
      </c>
      <c r="K4354">
        <v>1</v>
      </c>
      <c r="L4354" t="str">
        <f>VLOOKUP(Sales_Data17[[#This Row],[Product Description Index]],Products_Data[#All],2,0)</f>
        <v>Shirts</v>
      </c>
      <c r="M4354">
        <v>3</v>
      </c>
      <c r="N4354" s="9">
        <v>117.62222222222223</v>
      </c>
      <c r="O4354" s="9">
        <f>Sales_Data17[[#This Row],[Order Quantity]]*Sales_Data17[[#This Row],[Unit Price]]</f>
        <v>352.86666666666667</v>
      </c>
      <c r="P4354" s="9">
        <v>72.925777777777796</v>
      </c>
      <c r="Q4354" s="9">
        <f>Sales_Data17[[#This Row],[Line Total]]-(Sales_Data17[[#This Row],[Total Unit Cost]]*Sales_Data17[[#This Row],[Order Quantity]])</f>
        <v>134.08933333333329</v>
      </c>
      <c r="R4354" s="1" t="str">
        <f>TEXT(Sales_Data17[[#This Row],[OrderDate]],"MMM")</f>
        <v>Sep</v>
      </c>
      <c r="S4354" s="1" t="str">
        <f t="shared" ref="S4354:S4417" si="68">TEXT(B4354,"YYY")</f>
        <v>2014</v>
      </c>
    </row>
    <row r="4355" spans="1:19">
      <c r="A4355" t="s">
        <v>4378</v>
      </c>
      <c r="B4355" s="2">
        <v>41892</v>
      </c>
      <c r="C4355" s="2" t="str">
        <f>VLOOKUP(Sales_Data17[[#This Row],[Customer Name Index]],Customer_Data[#All],2,0)</f>
        <v xml:space="preserve">Ei </v>
      </c>
      <c r="D4355">
        <v>9</v>
      </c>
      <c r="E4355" t="s">
        <v>2</v>
      </c>
      <c r="F4355" t="s">
        <v>8168</v>
      </c>
      <c r="G4355" t="s">
        <v>8027</v>
      </c>
      <c r="H4355" t="str">
        <f>VLOOKUP(Sales_Data17[[#This Row],[Delivery Region Index]],Regions_Table[#All],2,0)</f>
        <v>New South Wales</v>
      </c>
      <c r="I4355" t="str">
        <f>VLOOKUP(Sales_Data17[[#This Row],[Delivery Region Index]],Regions_Table[#All],3,0)</f>
        <v>Wyong</v>
      </c>
      <c r="J4355">
        <v>25</v>
      </c>
      <c r="K4355">
        <v>4</v>
      </c>
      <c r="L4355" t="str">
        <f>VLOOKUP(Sales_Data17[[#This Row],[Product Description Index]],Products_Data[#All],2,0)</f>
        <v>Jeans</v>
      </c>
      <c r="M4355">
        <v>8</v>
      </c>
      <c r="N4355" s="9">
        <v>195.78888888888889</v>
      </c>
      <c r="O4355" s="9">
        <f>Sales_Data17[[#This Row],[Order Quantity]]*Sales_Data17[[#This Row],[Unit Price]]</f>
        <v>1566.3111111111111</v>
      </c>
      <c r="P4355" s="9">
        <v>150.75744444444447</v>
      </c>
      <c r="Q4355" s="9">
        <f>Sales_Data17[[#This Row],[Line Total]]-(Sales_Data17[[#This Row],[Total Unit Cost]]*Sales_Data17[[#This Row],[Order Quantity]])</f>
        <v>360.25155555555534</v>
      </c>
      <c r="R4355" s="1" t="str">
        <f>TEXT(Sales_Data17[[#This Row],[OrderDate]],"MMM")</f>
        <v>Sep</v>
      </c>
      <c r="S4355" s="1" t="str">
        <f t="shared" si="68"/>
        <v>2014</v>
      </c>
    </row>
    <row r="4356" spans="1:19">
      <c r="A4356" t="s">
        <v>4379</v>
      </c>
      <c r="B4356" s="2">
        <v>41892</v>
      </c>
      <c r="C4356" s="2" t="str">
        <f>VLOOKUP(Sales_Data17[[#This Row],[Customer Name Index]],Customer_Data[#All],2,0)</f>
        <v xml:space="preserve">Linde </v>
      </c>
      <c r="D4356">
        <v>14</v>
      </c>
      <c r="E4356" t="s">
        <v>4</v>
      </c>
      <c r="F4356" t="s">
        <v>8168</v>
      </c>
      <c r="G4356" t="s">
        <v>8026</v>
      </c>
      <c r="H4356" t="str">
        <f>VLOOKUP(Sales_Data17[[#This Row],[Delivery Region Index]],Regions_Table[#All],2,0)</f>
        <v>Queensland</v>
      </c>
      <c r="I4356" t="str">
        <f>VLOOKUP(Sales_Data17[[#This Row],[Delivery Region Index]],Regions_Table[#All],3,0)</f>
        <v>Redcliffe</v>
      </c>
      <c r="J4356">
        <v>40</v>
      </c>
      <c r="K4356">
        <v>6</v>
      </c>
      <c r="L4356" t="str">
        <f>VLOOKUP(Sales_Data17[[#This Row],[Product Description Index]],Products_Data[#All],2,0)</f>
        <v>Socks</v>
      </c>
      <c r="M4356">
        <v>9</v>
      </c>
      <c r="N4356" s="9">
        <v>116.87777777777779</v>
      </c>
      <c r="O4356" s="9">
        <f>Sales_Data17[[#This Row],[Order Quantity]]*Sales_Data17[[#This Row],[Unit Price]]</f>
        <v>1051.9000000000001</v>
      </c>
      <c r="P4356" s="9">
        <v>50.257444444444445</v>
      </c>
      <c r="Q4356" s="9">
        <f>Sales_Data17[[#This Row],[Line Total]]-(Sales_Data17[[#This Row],[Total Unit Cost]]*Sales_Data17[[#This Row],[Order Quantity]])</f>
        <v>599.58300000000008</v>
      </c>
      <c r="R4356" s="1" t="str">
        <f>TEXT(Sales_Data17[[#This Row],[OrderDate]],"MMM")</f>
        <v>Sep</v>
      </c>
      <c r="S4356" s="1" t="str">
        <f t="shared" si="68"/>
        <v>2014</v>
      </c>
    </row>
    <row r="4357" spans="1:19">
      <c r="A4357" t="s">
        <v>4380</v>
      </c>
      <c r="B4357" s="2">
        <v>41892</v>
      </c>
      <c r="C4357" s="2" t="str">
        <f>VLOOKUP(Sales_Data17[[#This Row],[Customer Name Index]],Customer_Data[#All],2,0)</f>
        <v xml:space="preserve">Linde </v>
      </c>
      <c r="D4357">
        <v>14</v>
      </c>
      <c r="E4357" t="s">
        <v>4</v>
      </c>
      <c r="F4357" t="s">
        <v>8168</v>
      </c>
      <c r="G4357" t="s">
        <v>8026</v>
      </c>
      <c r="H4357" t="str">
        <f>VLOOKUP(Sales_Data17[[#This Row],[Delivery Region Index]],Regions_Table[#All],2,0)</f>
        <v>Queensland</v>
      </c>
      <c r="I4357" t="str">
        <f>VLOOKUP(Sales_Data17[[#This Row],[Delivery Region Index]],Regions_Table[#All],3,0)</f>
        <v>Nambour</v>
      </c>
      <c r="J4357">
        <v>39</v>
      </c>
      <c r="K4357">
        <v>6</v>
      </c>
      <c r="L4357" t="str">
        <f>VLOOKUP(Sales_Data17[[#This Row],[Product Description Index]],Products_Data[#All],2,0)</f>
        <v>Socks</v>
      </c>
      <c r="M4357">
        <v>9</v>
      </c>
      <c r="N4357" s="9">
        <v>285.86666666666667</v>
      </c>
      <c r="O4357" s="9">
        <f>Sales_Data17[[#This Row],[Order Quantity]]*Sales_Data17[[#This Row],[Unit Price]]</f>
        <v>2572.8000000000002</v>
      </c>
      <c r="P4357" s="9">
        <v>145.79200000000003</v>
      </c>
      <c r="Q4357" s="9">
        <f>Sales_Data17[[#This Row],[Line Total]]-(Sales_Data17[[#This Row],[Total Unit Cost]]*Sales_Data17[[#This Row],[Order Quantity]])</f>
        <v>1260.672</v>
      </c>
      <c r="R4357" s="1" t="str">
        <f>TEXT(Sales_Data17[[#This Row],[OrderDate]],"MMM")</f>
        <v>Sep</v>
      </c>
      <c r="S4357" s="1" t="str">
        <f t="shared" si="68"/>
        <v>2014</v>
      </c>
    </row>
    <row r="4358" spans="1:19">
      <c r="A4358" t="s">
        <v>4381</v>
      </c>
      <c r="B4358" s="2">
        <v>41892</v>
      </c>
      <c r="C4358" s="2" t="str">
        <f>VLOOKUP(Sales_Data17[[#This Row],[Customer Name Index]],Customer_Data[#All],2,0)</f>
        <v>Avon Corp</v>
      </c>
      <c r="D4358">
        <v>1</v>
      </c>
      <c r="E4358" t="s">
        <v>2</v>
      </c>
      <c r="F4358" t="s">
        <v>8168</v>
      </c>
      <c r="G4358" t="s">
        <v>8027</v>
      </c>
      <c r="H4358" t="str">
        <f>VLOOKUP(Sales_Data17[[#This Row],[Delivery Region Index]],Regions_Table[#All],2,0)</f>
        <v>New South Wales</v>
      </c>
      <c r="I4358" t="str">
        <f>VLOOKUP(Sales_Data17[[#This Row],[Delivery Region Index]],Regions_Table[#All],3,0)</f>
        <v>Armidale</v>
      </c>
      <c r="J4358">
        <v>3</v>
      </c>
      <c r="K4358">
        <v>1</v>
      </c>
      <c r="L4358" t="str">
        <f>VLOOKUP(Sales_Data17[[#This Row],[Product Description Index]],Products_Data[#All],2,0)</f>
        <v>Shirts</v>
      </c>
      <c r="M4358">
        <v>7</v>
      </c>
      <c r="N4358" s="9">
        <v>203.97777777777776</v>
      </c>
      <c r="O4358" s="9">
        <f>Sales_Data17[[#This Row],[Order Quantity]]*Sales_Data17[[#This Row],[Unit Price]]</f>
        <v>1427.8444444444444</v>
      </c>
      <c r="P4358" s="9">
        <v>157.06288888888889</v>
      </c>
      <c r="Q4358" s="9">
        <f>Sales_Data17[[#This Row],[Line Total]]-(Sales_Data17[[#This Row],[Total Unit Cost]]*Sales_Data17[[#This Row],[Order Quantity]])</f>
        <v>328.40422222222219</v>
      </c>
      <c r="R4358" s="1" t="str">
        <f>TEXT(Sales_Data17[[#This Row],[OrderDate]],"MMM")</f>
        <v>Sep</v>
      </c>
      <c r="S4358" s="1" t="str">
        <f t="shared" si="68"/>
        <v>2014</v>
      </c>
    </row>
    <row r="4359" spans="1:19">
      <c r="A4359" t="s">
        <v>4382</v>
      </c>
      <c r="B4359" s="2">
        <v>41893</v>
      </c>
      <c r="C4359" s="2" t="str">
        <f>VLOOKUP(Sales_Data17[[#This Row],[Customer Name Index]],Customer_Data[#All],2,0)</f>
        <v>Eminence Corp</v>
      </c>
      <c r="D4359">
        <v>18</v>
      </c>
      <c r="E4359" t="s">
        <v>3</v>
      </c>
      <c r="F4359" t="s">
        <v>8168</v>
      </c>
      <c r="G4359" t="s">
        <v>8025</v>
      </c>
      <c r="H4359" t="str">
        <f>VLOOKUP(Sales_Data17[[#This Row],[Delivery Region Index]],Regions_Table[#All],2,0)</f>
        <v>Victoria</v>
      </c>
      <c r="I4359" t="str">
        <f>VLOOKUP(Sales_Data17[[#This Row],[Delivery Region Index]],Regions_Table[#All],3,0)</f>
        <v>Geelong</v>
      </c>
      <c r="J4359">
        <v>51</v>
      </c>
      <c r="K4359">
        <v>7</v>
      </c>
      <c r="L4359" t="str">
        <f>VLOOKUP(Sales_Data17[[#This Row],[Product Description Index]],Products_Data[#All],2,0)</f>
        <v>Dress Shirts</v>
      </c>
      <c r="M4359">
        <v>4</v>
      </c>
      <c r="N4359" s="9">
        <v>119.85555555555555</v>
      </c>
      <c r="O4359" s="9">
        <f>Sales_Data17[[#This Row],[Order Quantity]]*Sales_Data17[[#This Row],[Unit Price]]</f>
        <v>479.42222222222222</v>
      </c>
      <c r="P4359" s="9">
        <v>50.339333333333336</v>
      </c>
      <c r="Q4359" s="9">
        <f>Sales_Data17[[#This Row],[Line Total]]-(Sales_Data17[[#This Row],[Total Unit Cost]]*Sales_Data17[[#This Row],[Order Quantity]])</f>
        <v>278.06488888888885</v>
      </c>
      <c r="R4359" s="1" t="str">
        <f>TEXT(Sales_Data17[[#This Row],[OrderDate]],"MMM")</f>
        <v>Sep</v>
      </c>
      <c r="S4359" s="1" t="str">
        <f t="shared" si="68"/>
        <v>2014</v>
      </c>
    </row>
    <row r="4360" spans="1:19">
      <c r="A4360" t="s">
        <v>4383</v>
      </c>
      <c r="B4360" s="2">
        <v>41893</v>
      </c>
      <c r="C4360" s="2" t="str">
        <f>VLOOKUP(Sales_Data17[[#This Row],[Customer Name Index]],Customer_Data[#All],2,0)</f>
        <v>Rochester Ltd</v>
      </c>
      <c r="D4360">
        <v>15</v>
      </c>
      <c r="E4360" t="s">
        <v>4</v>
      </c>
      <c r="F4360" t="s">
        <v>8168</v>
      </c>
      <c r="G4360" t="s">
        <v>8025</v>
      </c>
      <c r="H4360" t="str">
        <f>VLOOKUP(Sales_Data17[[#This Row],[Delivery Region Index]],Regions_Table[#All],2,0)</f>
        <v>Queensland</v>
      </c>
      <c r="I4360" t="str">
        <f>VLOOKUP(Sales_Data17[[#This Row],[Delivery Region Index]],Regions_Table[#All],3,0)</f>
        <v>Thuringowa</v>
      </c>
      <c r="J4360">
        <v>43</v>
      </c>
      <c r="K4360">
        <v>6</v>
      </c>
      <c r="L4360" t="str">
        <f>VLOOKUP(Sales_Data17[[#This Row],[Product Description Index]],Products_Data[#All],2,0)</f>
        <v>Socks</v>
      </c>
      <c r="M4360">
        <v>9</v>
      </c>
      <c r="N4360" s="9">
        <v>435.5</v>
      </c>
      <c r="O4360" s="9">
        <f>Sales_Data17[[#This Row],[Order Quantity]]*Sales_Data17[[#This Row],[Unit Price]]</f>
        <v>3919.5</v>
      </c>
      <c r="P4360" s="9">
        <v>335.33499999999998</v>
      </c>
      <c r="Q4360" s="9">
        <f>Sales_Data17[[#This Row],[Line Total]]-(Sales_Data17[[#This Row],[Total Unit Cost]]*Sales_Data17[[#This Row],[Order Quantity]])</f>
        <v>901.48500000000013</v>
      </c>
      <c r="R4360" s="1" t="str">
        <f>TEXT(Sales_Data17[[#This Row],[OrderDate]],"MMM")</f>
        <v>Sep</v>
      </c>
      <c r="S4360" s="1" t="str">
        <f t="shared" si="68"/>
        <v>2014</v>
      </c>
    </row>
    <row r="4361" spans="1:19">
      <c r="A4361" t="s">
        <v>4384</v>
      </c>
      <c r="B4361" s="2">
        <v>41893</v>
      </c>
      <c r="C4361" s="2" t="str">
        <f>VLOOKUP(Sales_Data17[[#This Row],[Customer Name Index]],Customer_Data[#All],2,0)</f>
        <v xml:space="preserve">Medline </v>
      </c>
      <c r="D4361">
        <v>12</v>
      </c>
      <c r="E4361" t="s">
        <v>4</v>
      </c>
      <c r="F4361" t="s">
        <v>8168</v>
      </c>
      <c r="G4361" t="s">
        <v>8026</v>
      </c>
      <c r="H4361" t="str">
        <f>VLOOKUP(Sales_Data17[[#This Row],[Delivery Region Index]],Regions_Table[#All],2,0)</f>
        <v>Queensland</v>
      </c>
      <c r="I4361" t="str">
        <f>VLOOKUP(Sales_Data17[[#This Row],[Delivery Region Index]],Regions_Table[#All],3,0)</f>
        <v>Hervey Bay</v>
      </c>
      <c r="J4361">
        <v>33</v>
      </c>
      <c r="K4361">
        <v>5</v>
      </c>
      <c r="L4361" t="str">
        <f>VLOOKUP(Sales_Data17[[#This Row],[Product Description Index]],Products_Data[#All],2,0)</f>
        <v>Hats</v>
      </c>
      <c r="M4361">
        <v>8</v>
      </c>
      <c r="N4361" s="9">
        <v>632.0333333333333</v>
      </c>
      <c r="O4361" s="9">
        <f>Sales_Data17[[#This Row],[Order Quantity]]*Sales_Data17[[#This Row],[Unit Price]]</f>
        <v>5056.2666666666664</v>
      </c>
      <c r="P4361" s="9">
        <v>461.3843333333333</v>
      </c>
      <c r="Q4361" s="9">
        <f>Sales_Data17[[#This Row],[Line Total]]-(Sales_Data17[[#This Row],[Total Unit Cost]]*Sales_Data17[[#This Row],[Order Quantity]])</f>
        <v>1365.192</v>
      </c>
      <c r="R4361" s="1" t="str">
        <f>TEXT(Sales_Data17[[#This Row],[OrderDate]],"MMM")</f>
        <v>Sep</v>
      </c>
      <c r="S4361" s="1" t="str">
        <f t="shared" si="68"/>
        <v>2014</v>
      </c>
    </row>
    <row r="4362" spans="1:19">
      <c r="A4362" t="s">
        <v>4385</v>
      </c>
      <c r="B4362" s="2">
        <v>41893</v>
      </c>
      <c r="C4362" s="2" t="str">
        <f>VLOOKUP(Sales_Data17[[#This Row],[Customer Name Index]],Customer_Data[#All],2,0)</f>
        <v xml:space="preserve">Medline </v>
      </c>
      <c r="D4362">
        <v>12</v>
      </c>
      <c r="E4362" t="s">
        <v>4</v>
      </c>
      <c r="F4362" t="s">
        <v>8168</v>
      </c>
      <c r="G4362" t="s">
        <v>8026</v>
      </c>
      <c r="H4362" t="str">
        <f>VLOOKUP(Sales_Data17[[#This Row],[Delivery Region Index]],Regions_Table[#All],2,0)</f>
        <v>Queensland</v>
      </c>
      <c r="I4362" t="str">
        <f>VLOOKUP(Sales_Data17[[#This Row],[Delivery Region Index]],Regions_Table[#All],3,0)</f>
        <v>Ipswich</v>
      </c>
      <c r="J4362">
        <v>34</v>
      </c>
      <c r="K4362">
        <v>5</v>
      </c>
      <c r="L4362" t="str">
        <f>VLOOKUP(Sales_Data17[[#This Row],[Product Description Index]],Products_Data[#All],2,0)</f>
        <v>Hats</v>
      </c>
      <c r="M4362">
        <v>7</v>
      </c>
      <c r="N4362" s="9">
        <v>270.97777777777782</v>
      </c>
      <c r="O4362" s="9">
        <f>Sales_Data17[[#This Row],[Order Quantity]]*Sales_Data17[[#This Row],[Unit Price]]</f>
        <v>1896.8444444444447</v>
      </c>
      <c r="P4362" s="9">
        <v>157.1671111111111</v>
      </c>
      <c r="Q4362" s="9">
        <f>Sales_Data17[[#This Row],[Line Total]]-(Sales_Data17[[#This Row],[Total Unit Cost]]*Sales_Data17[[#This Row],[Order Quantity]])</f>
        <v>796.67466666666701</v>
      </c>
      <c r="R4362" s="1" t="str">
        <f>TEXT(Sales_Data17[[#This Row],[OrderDate]],"MMM")</f>
        <v>Sep</v>
      </c>
      <c r="S4362" s="1" t="str">
        <f t="shared" si="68"/>
        <v>2014</v>
      </c>
    </row>
    <row r="4363" spans="1:19">
      <c r="A4363" t="s">
        <v>4386</v>
      </c>
      <c r="B4363" s="2">
        <v>41893</v>
      </c>
      <c r="C4363" s="2" t="str">
        <f>VLOOKUP(Sales_Data17[[#This Row],[Customer Name Index]],Customer_Data[#All],2,0)</f>
        <v>Pacific Ltd</v>
      </c>
      <c r="D4363">
        <v>20</v>
      </c>
      <c r="E4363" t="s">
        <v>2</v>
      </c>
      <c r="F4363" t="s">
        <v>8168</v>
      </c>
      <c r="G4363" t="s">
        <v>8028</v>
      </c>
      <c r="H4363" t="str">
        <f>VLOOKUP(Sales_Data17[[#This Row],[Delivery Region Index]],Regions_Table[#All],2,0)</f>
        <v>Victoria</v>
      </c>
      <c r="I4363" t="str">
        <f>VLOOKUP(Sales_Data17[[#This Row],[Delivery Region Index]],Regions_Table[#All],3,0)</f>
        <v>Wodonga</v>
      </c>
      <c r="J4363">
        <v>58</v>
      </c>
      <c r="K4363">
        <v>8</v>
      </c>
      <c r="L4363" t="str">
        <f>VLOOKUP(Sales_Data17[[#This Row],[Product Description Index]],Products_Data[#All],2,0)</f>
        <v>Shoes</v>
      </c>
      <c r="M4363">
        <v>2</v>
      </c>
      <c r="N4363" s="9">
        <v>93.055555555555557</v>
      </c>
      <c r="O4363" s="9">
        <f>Sales_Data17[[#This Row],[Order Quantity]]*Sales_Data17[[#This Row],[Unit Price]]</f>
        <v>186.11111111111111</v>
      </c>
      <c r="P4363" s="9">
        <v>55.833333333333336</v>
      </c>
      <c r="Q4363" s="9">
        <f>Sales_Data17[[#This Row],[Line Total]]-(Sales_Data17[[#This Row],[Total Unit Cost]]*Sales_Data17[[#This Row],[Order Quantity]])</f>
        <v>74.444444444444443</v>
      </c>
      <c r="R4363" s="1" t="str">
        <f>TEXT(Sales_Data17[[#This Row],[OrderDate]],"MMM")</f>
        <v>Sep</v>
      </c>
      <c r="S4363" s="1" t="str">
        <f t="shared" si="68"/>
        <v>2014</v>
      </c>
    </row>
    <row r="4364" spans="1:19">
      <c r="A4364" t="s">
        <v>4387</v>
      </c>
      <c r="B4364" s="2">
        <v>41893</v>
      </c>
      <c r="C4364" s="2" t="str">
        <f>VLOOKUP(Sales_Data17[[#This Row],[Customer Name Index]],Customer_Data[#All],2,0)</f>
        <v>21st Ltd</v>
      </c>
      <c r="D4364">
        <v>10</v>
      </c>
      <c r="E4364" t="s">
        <v>2</v>
      </c>
      <c r="F4364" t="s">
        <v>8168</v>
      </c>
      <c r="G4364" t="s">
        <v>8027</v>
      </c>
      <c r="H4364" t="str">
        <f>VLOOKUP(Sales_Data17[[#This Row],[Delivery Region Index]],Regions_Table[#All],2,0)</f>
        <v>Queensland</v>
      </c>
      <c r="I4364" t="str">
        <f>VLOOKUP(Sales_Data17[[#This Row],[Delivery Region Index]],Regions_Table[#All],3,0)</f>
        <v>Bundaberg</v>
      </c>
      <c r="J4364">
        <v>27</v>
      </c>
      <c r="K4364">
        <v>4</v>
      </c>
      <c r="L4364" t="str">
        <f>VLOOKUP(Sales_Data17[[#This Row],[Product Description Index]],Products_Data[#All],2,0)</f>
        <v>Jeans</v>
      </c>
      <c r="M4364">
        <v>5</v>
      </c>
      <c r="N4364" s="9">
        <v>715.41111111111104</v>
      </c>
      <c r="O4364" s="9">
        <f>Sales_Data17[[#This Row],[Order Quantity]]*Sales_Data17[[#This Row],[Unit Price]]</f>
        <v>3577.0555555555552</v>
      </c>
      <c r="P4364" s="9">
        <v>486.47955555555552</v>
      </c>
      <c r="Q4364" s="9">
        <f>Sales_Data17[[#This Row],[Line Total]]-(Sales_Data17[[#This Row],[Total Unit Cost]]*Sales_Data17[[#This Row],[Order Quantity]])</f>
        <v>1144.6577777777775</v>
      </c>
      <c r="R4364" s="1" t="str">
        <f>TEXT(Sales_Data17[[#This Row],[OrderDate]],"MMM")</f>
        <v>Sep</v>
      </c>
      <c r="S4364" s="1" t="str">
        <f t="shared" si="68"/>
        <v>2014</v>
      </c>
    </row>
    <row r="4365" spans="1:19">
      <c r="A4365" t="s">
        <v>4388</v>
      </c>
      <c r="B4365" s="2">
        <v>41893</v>
      </c>
      <c r="C4365" s="2" t="str">
        <f>VLOOKUP(Sales_Data17[[#This Row],[Customer Name Index]],Customer_Data[#All],2,0)</f>
        <v>Medsep Group</v>
      </c>
      <c r="D4365">
        <v>8</v>
      </c>
      <c r="E4365" t="s">
        <v>4</v>
      </c>
      <c r="F4365" t="s">
        <v>8168</v>
      </c>
      <c r="G4365" t="s">
        <v>8027</v>
      </c>
      <c r="H4365" t="str">
        <f>VLOOKUP(Sales_Data17[[#This Row],[Delivery Region Index]],Regions_Table[#All],2,0)</f>
        <v>New South Wales</v>
      </c>
      <c r="I4365" t="str">
        <f>VLOOKUP(Sales_Data17[[#This Row],[Delivery Region Index]],Regions_Table[#All],3,0)</f>
        <v>Tweed Heads</v>
      </c>
      <c r="J4365">
        <v>22</v>
      </c>
      <c r="K4365">
        <v>3</v>
      </c>
      <c r="L4365" t="str">
        <f>VLOOKUP(Sales_Data17[[#This Row],[Product Description Index]],Products_Data[#All],2,0)</f>
        <v>Sunglasses</v>
      </c>
      <c r="M4365">
        <v>9</v>
      </c>
      <c r="N4365" s="9">
        <v>199.51111111111112</v>
      </c>
      <c r="O4365" s="9">
        <f>Sales_Data17[[#This Row],[Order Quantity]]*Sales_Data17[[#This Row],[Unit Price]]</f>
        <v>1795.6000000000001</v>
      </c>
      <c r="P4365" s="9">
        <v>155.61866666666668</v>
      </c>
      <c r="Q4365" s="9">
        <f>Sales_Data17[[#This Row],[Line Total]]-(Sales_Data17[[#This Row],[Total Unit Cost]]*Sales_Data17[[#This Row],[Order Quantity]])</f>
        <v>395.03199999999993</v>
      </c>
      <c r="R4365" s="1" t="str">
        <f>TEXT(Sales_Data17[[#This Row],[OrderDate]],"MMM")</f>
        <v>Sep</v>
      </c>
      <c r="S4365" s="1" t="str">
        <f t="shared" si="68"/>
        <v>2014</v>
      </c>
    </row>
    <row r="4366" spans="1:19">
      <c r="A4366" t="s">
        <v>4389</v>
      </c>
      <c r="B4366" s="2">
        <v>41893</v>
      </c>
      <c r="C4366" s="2" t="str">
        <f>VLOOKUP(Sales_Data17[[#This Row],[Customer Name Index]],Customer_Data[#All],2,0)</f>
        <v>Medsep Group</v>
      </c>
      <c r="D4366">
        <v>8</v>
      </c>
      <c r="E4366" t="s">
        <v>2</v>
      </c>
      <c r="F4366" t="s">
        <v>8168</v>
      </c>
      <c r="G4366" t="s">
        <v>8027</v>
      </c>
      <c r="H4366" t="str">
        <f>VLOOKUP(Sales_Data17[[#This Row],[Delivery Region Index]],Regions_Table[#All],2,0)</f>
        <v>New South Wales</v>
      </c>
      <c r="I4366" t="str">
        <f>VLOOKUP(Sales_Data17[[#This Row],[Delivery Region Index]],Regions_Table[#All],3,0)</f>
        <v>Wagga Wagga</v>
      </c>
      <c r="J4366">
        <v>23</v>
      </c>
      <c r="K4366">
        <v>4</v>
      </c>
      <c r="L4366" t="str">
        <f>VLOOKUP(Sales_Data17[[#This Row],[Product Description Index]],Products_Data[#All],2,0)</f>
        <v>Jeans</v>
      </c>
      <c r="M4366">
        <v>4</v>
      </c>
      <c r="N4366" s="9">
        <v>115.38888888888889</v>
      </c>
      <c r="O4366" s="9">
        <f>Sales_Data17[[#This Row],[Order Quantity]]*Sales_Data17[[#This Row],[Unit Price]]</f>
        <v>461.55555555555554</v>
      </c>
      <c r="P4366" s="9">
        <v>88.849444444444444</v>
      </c>
      <c r="Q4366" s="9">
        <f>Sales_Data17[[#This Row],[Line Total]]-(Sales_Data17[[#This Row],[Total Unit Cost]]*Sales_Data17[[#This Row],[Order Quantity]])</f>
        <v>106.15777777777777</v>
      </c>
      <c r="R4366" s="1" t="str">
        <f>TEXT(Sales_Data17[[#This Row],[OrderDate]],"MMM")</f>
        <v>Sep</v>
      </c>
      <c r="S4366" s="1" t="str">
        <f t="shared" si="68"/>
        <v>2014</v>
      </c>
    </row>
    <row r="4367" spans="1:19">
      <c r="A4367" t="s">
        <v>4390</v>
      </c>
      <c r="B4367" s="2">
        <v>41893</v>
      </c>
      <c r="C4367" s="2" t="str">
        <f>VLOOKUP(Sales_Data17[[#This Row],[Customer Name Index]],Customer_Data[#All],2,0)</f>
        <v>Avon Corp</v>
      </c>
      <c r="D4367">
        <v>1</v>
      </c>
      <c r="E4367" t="s">
        <v>4</v>
      </c>
      <c r="F4367" t="s">
        <v>8168</v>
      </c>
      <c r="G4367" t="s">
        <v>8027</v>
      </c>
      <c r="H4367" t="str">
        <f>VLOOKUP(Sales_Data17[[#This Row],[Delivery Region Index]],Regions_Table[#All],2,0)</f>
        <v>New South Wales</v>
      </c>
      <c r="I4367" t="str">
        <f>VLOOKUP(Sales_Data17[[#This Row],[Delivery Region Index]],Regions_Table[#All],3,0)</f>
        <v>Armidale</v>
      </c>
      <c r="J4367">
        <v>3</v>
      </c>
      <c r="K4367">
        <v>1</v>
      </c>
      <c r="L4367" t="str">
        <f>VLOOKUP(Sales_Data17[[#This Row],[Product Description Index]],Products_Data[#All],2,0)</f>
        <v>Shirts</v>
      </c>
      <c r="M4367">
        <v>1</v>
      </c>
      <c r="N4367" s="9">
        <v>19.355555555555558</v>
      </c>
      <c r="O4367" s="9">
        <f>Sales_Data17[[#This Row],[Order Quantity]]*Sales_Data17[[#This Row],[Unit Price]]</f>
        <v>19.355555555555558</v>
      </c>
      <c r="P4367" s="9">
        <v>9.4842222222222219</v>
      </c>
      <c r="Q4367" s="9">
        <f>Sales_Data17[[#This Row],[Line Total]]-(Sales_Data17[[#This Row],[Total Unit Cost]]*Sales_Data17[[#This Row],[Order Quantity]])</f>
        <v>9.871333333333336</v>
      </c>
      <c r="R4367" s="1" t="str">
        <f>TEXT(Sales_Data17[[#This Row],[OrderDate]],"MMM")</f>
        <v>Sep</v>
      </c>
      <c r="S4367" s="1" t="str">
        <f t="shared" si="68"/>
        <v>2014</v>
      </c>
    </row>
    <row r="4368" spans="1:19">
      <c r="A4368" t="s">
        <v>4391</v>
      </c>
      <c r="B4368" s="2">
        <v>41894</v>
      </c>
      <c r="C4368" s="2" t="str">
        <f>VLOOKUP(Sales_Data17[[#This Row],[Customer Name Index]],Customer_Data[#All],2,0)</f>
        <v>Elorac, Corp</v>
      </c>
      <c r="D4368">
        <v>3</v>
      </c>
      <c r="E4368" t="s">
        <v>4</v>
      </c>
      <c r="F4368" t="s">
        <v>8168</v>
      </c>
      <c r="G4368" t="s">
        <v>8027</v>
      </c>
      <c r="H4368" t="str">
        <f>VLOOKUP(Sales_Data17[[#This Row],[Delivery Region Index]],Regions_Table[#All],2,0)</f>
        <v>New South Wales</v>
      </c>
      <c r="I4368" t="str">
        <f>VLOOKUP(Sales_Data17[[#This Row],[Delivery Region Index]],Regions_Table[#All],3,0)</f>
        <v>Dubbo</v>
      </c>
      <c r="J4368">
        <v>8</v>
      </c>
      <c r="K4368">
        <v>2</v>
      </c>
      <c r="L4368" t="str">
        <f>VLOOKUP(Sales_Data17[[#This Row],[Product Description Index]],Products_Data[#All],2,0)</f>
        <v>Pants</v>
      </c>
      <c r="M4368">
        <v>8</v>
      </c>
      <c r="N4368" s="9">
        <v>576.20000000000005</v>
      </c>
      <c r="O4368" s="9">
        <f>Sales_Data17[[#This Row],[Order Quantity]]*Sales_Data17[[#This Row],[Unit Price]]</f>
        <v>4609.6000000000004</v>
      </c>
      <c r="P4368" s="9">
        <v>345.72</v>
      </c>
      <c r="Q4368" s="9">
        <f>Sales_Data17[[#This Row],[Line Total]]-(Sales_Data17[[#This Row],[Total Unit Cost]]*Sales_Data17[[#This Row],[Order Quantity]])</f>
        <v>1843.8400000000001</v>
      </c>
      <c r="R4368" s="1" t="str">
        <f>TEXT(Sales_Data17[[#This Row],[OrderDate]],"MMM")</f>
        <v>Sep</v>
      </c>
      <c r="S4368" s="1" t="str">
        <f t="shared" si="68"/>
        <v>2014</v>
      </c>
    </row>
    <row r="4369" spans="1:19">
      <c r="A4369" t="s">
        <v>4392</v>
      </c>
      <c r="B4369" s="2">
        <v>41894</v>
      </c>
      <c r="C4369" s="2" t="str">
        <f>VLOOKUP(Sales_Data17[[#This Row],[Customer Name Index]],Customer_Data[#All],2,0)</f>
        <v>Elorac, Corp</v>
      </c>
      <c r="D4369">
        <v>3</v>
      </c>
      <c r="E4369" t="s">
        <v>2</v>
      </c>
      <c r="F4369" t="s">
        <v>8168</v>
      </c>
      <c r="G4369" t="s">
        <v>8027</v>
      </c>
      <c r="H4369" t="str">
        <f>VLOOKUP(Sales_Data17[[#This Row],[Delivery Region Index]],Regions_Table[#All],2,0)</f>
        <v>New South Wales</v>
      </c>
      <c r="I4369" t="str">
        <f>VLOOKUP(Sales_Data17[[#This Row],[Delivery Region Index]],Regions_Table[#All],3,0)</f>
        <v>Gosford</v>
      </c>
      <c r="J4369">
        <v>9</v>
      </c>
      <c r="K4369">
        <v>2</v>
      </c>
      <c r="L4369" t="str">
        <f>VLOOKUP(Sales_Data17[[#This Row],[Product Description Index]],Products_Data[#All],2,0)</f>
        <v>Pants</v>
      </c>
      <c r="M4369">
        <v>7</v>
      </c>
      <c r="N4369" s="9">
        <v>116.13333333333334</v>
      </c>
      <c r="O4369" s="9">
        <f>Sales_Data17[[#This Row],[Order Quantity]]*Sales_Data17[[#This Row],[Unit Price]]</f>
        <v>812.93333333333339</v>
      </c>
      <c r="P4369" s="9">
        <v>56.905333333333338</v>
      </c>
      <c r="Q4369" s="9">
        <f>Sales_Data17[[#This Row],[Line Total]]-(Sales_Data17[[#This Row],[Total Unit Cost]]*Sales_Data17[[#This Row],[Order Quantity]])</f>
        <v>414.596</v>
      </c>
      <c r="R4369" s="1" t="str">
        <f>TEXT(Sales_Data17[[#This Row],[OrderDate]],"MMM")</f>
        <v>Sep</v>
      </c>
      <c r="S4369" s="1" t="str">
        <f t="shared" si="68"/>
        <v>2014</v>
      </c>
    </row>
    <row r="4370" spans="1:19">
      <c r="A4370" t="s">
        <v>4393</v>
      </c>
      <c r="B4370" s="2">
        <v>41894</v>
      </c>
      <c r="C4370" s="2" t="str">
        <f>VLOOKUP(Sales_Data17[[#This Row],[Customer Name Index]],Customer_Data[#All],2,0)</f>
        <v>Pacific Ltd</v>
      </c>
      <c r="D4370">
        <v>20</v>
      </c>
      <c r="E4370" t="s">
        <v>4</v>
      </c>
      <c r="F4370" t="s">
        <v>8168</v>
      </c>
      <c r="G4370" t="s">
        <v>8028</v>
      </c>
      <c r="H4370" t="str">
        <f>VLOOKUP(Sales_Data17[[#This Row],[Delivery Region Index]],Regions_Table[#All],2,0)</f>
        <v>Victoria</v>
      </c>
      <c r="I4370" t="str">
        <f>VLOOKUP(Sales_Data17[[#This Row],[Delivery Region Index]],Regions_Table[#All],3,0)</f>
        <v>Wangaratta</v>
      </c>
      <c r="J4370">
        <v>56</v>
      </c>
      <c r="K4370">
        <v>8</v>
      </c>
      <c r="L4370" t="str">
        <f>VLOOKUP(Sales_Data17[[#This Row],[Product Description Index]],Products_Data[#All],2,0)</f>
        <v>Shoes</v>
      </c>
      <c r="M4370">
        <v>6</v>
      </c>
      <c r="N4370" s="9">
        <v>430.28888888888889</v>
      </c>
      <c r="O4370" s="9">
        <f>Sales_Data17[[#This Row],[Order Quantity]]*Sales_Data17[[#This Row],[Unit Price]]</f>
        <v>2581.7333333333336</v>
      </c>
      <c r="P4370" s="9">
        <v>253.87044444444442</v>
      </c>
      <c r="Q4370" s="9">
        <f>Sales_Data17[[#This Row],[Line Total]]-(Sales_Data17[[#This Row],[Total Unit Cost]]*Sales_Data17[[#This Row],[Order Quantity]])</f>
        <v>1058.510666666667</v>
      </c>
      <c r="R4370" s="1" t="str">
        <f>TEXT(Sales_Data17[[#This Row],[OrderDate]],"MMM")</f>
        <v>Sep</v>
      </c>
      <c r="S4370" s="1" t="str">
        <f t="shared" si="68"/>
        <v>2014</v>
      </c>
    </row>
    <row r="4371" spans="1:19">
      <c r="A4371" t="s">
        <v>4394</v>
      </c>
      <c r="B4371" s="2">
        <v>41895</v>
      </c>
      <c r="C4371" s="2" t="str">
        <f>VLOOKUP(Sales_Data17[[#This Row],[Customer Name Index]],Customer_Data[#All],2,0)</f>
        <v>Eminence Corp</v>
      </c>
      <c r="D4371">
        <v>18</v>
      </c>
      <c r="E4371" t="s">
        <v>4</v>
      </c>
      <c r="F4371" t="s">
        <v>8168</v>
      </c>
      <c r="G4371" t="s">
        <v>8025</v>
      </c>
      <c r="H4371" t="str">
        <f>VLOOKUP(Sales_Data17[[#This Row],[Delivery Region Index]],Regions_Table[#All],2,0)</f>
        <v>Victoria</v>
      </c>
      <c r="I4371" t="str">
        <f>VLOOKUP(Sales_Data17[[#This Row],[Delivery Region Index]],Regions_Table[#All],3,0)</f>
        <v>Geelong</v>
      </c>
      <c r="J4371">
        <v>51</v>
      </c>
      <c r="K4371">
        <v>8</v>
      </c>
      <c r="L4371" t="str">
        <f>VLOOKUP(Sales_Data17[[#This Row],[Product Description Index]],Products_Data[#All],2,0)</f>
        <v>Shoes</v>
      </c>
      <c r="M4371">
        <v>5</v>
      </c>
      <c r="N4371" s="9">
        <v>213.65555555555557</v>
      </c>
      <c r="O4371" s="9">
        <f>Sales_Data17[[#This Row],[Order Quantity]]*Sales_Data17[[#This Row],[Unit Price]]</f>
        <v>1068.2777777777778</v>
      </c>
      <c r="P4371" s="9">
        <v>123.92022222222221</v>
      </c>
      <c r="Q4371" s="9">
        <f>Sales_Data17[[#This Row],[Line Total]]-(Sales_Data17[[#This Row],[Total Unit Cost]]*Sales_Data17[[#This Row],[Order Quantity]])</f>
        <v>448.67666666666673</v>
      </c>
      <c r="R4371" s="1" t="str">
        <f>TEXT(Sales_Data17[[#This Row],[OrderDate]],"MMM")</f>
        <v>Sep</v>
      </c>
      <c r="S4371" s="1" t="str">
        <f t="shared" si="68"/>
        <v>2014</v>
      </c>
    </row>
    <row r="4372" spans="1:19">
      <c r="A4372" t="s">
        <v>4395</v>
      </c>
      <c r="B4372" s="2">
        <v>41895</v>
      </c>
      <c r="C4372" s="2" t="str">
        <f>VLOOKUP(Sales_Data17[[#This Row],[Customer Name Index]],Customer_Data[#All],2,0)</f>
        <v>PEDIFIX, Corp</v>
      </c>
      <c r="D4372">
        <v>6</v>
      </c>
      <c r="E4372" t="s">
        <v>4</v>
      </c>
      <c r="F4372" t="s">
        <v>8168</v>
      </c>
      <c r="G4372" t="s">
        <v>8027</v>
      </c>
      <c r="H4372" t="str">
        <f>VLOOKUP(Sales_Data17[[#This Row],[Delivery Region Index]],Regions_Table[#All],2,0)</f>
        <v>New South Wales</v>
      </c>
      <c r="I4372" t="str">
        <f>VLOOKUP(Sales_Data17[[#This Row],[Delivery Region Index]],Regions_Table[#All],3,0)</f>
        <v>Maitland</v>
      </c>
      <c r="J4372">
        <v>15</v>
      </c>
      <c r="K4372">
        <v>3</v>
      </c>
      <c r="L4372" t="str">
        <f>VLOOKUP(Sales_Data17[[#This Row],[Product Description Index]],Products_Data[#All],2,0)</f>
        <v>Sunglasses</v>
      </c>
      <c r="M4372">
        <v>4</v>
      </c>
      <c r="N4372" s="9">
        <v>248.64444444444447</v>
      </c>
      <c r="O4372" s="9">
        <f>Sales_Data17[[#This Row],[Order Quantity]]*Sales_Data17[[#This Row],[Unit Price]]</f>
        <v>994.5777777777779</v>
      </c>
      <c r="P4372" s="9">
        <v>104.43066666666668</v>
      </c>
      <c r="Q4372" s="9">
        <f>Sales_Data17[[#This Row],[Line Total]]-(Sales_Data17[[#This Row],[Total Unit Cost]]*Sales_Data17[[#This Row],[Order Quantity]])</f>
        <v>576.85511111111123</v>
      </c>
      <c r="R4372" s="1" t="str">
        <f>TEXT(Sales_Data17[[#This Row],[OrderDate]],"MMM")</f>
        <v>Sep</v>
      </c>
      <c r="S4372" s="1" t="str">
        <f t="shared" si="68"/>
        <v>2014</v>
      </c>
    </row>
    <row r="4373" spans="1:19">
      <c r="A4373" t="s">
        <v>4396</v>
      </c>
      <c r="B4373" s="2">
        <v>41895</v>
      </c>
      <c r="C4373" s="2" t="str">
        <f>VLOOKUP(Sales_Data17[[#This Row],[Customer Name Index]],Customer_Data[#All],2,0)</f>
        <v>ETUDE Ltd</v>
      </c>
      <c r="D4373">
        <v>4</v>
      </c>
      <c r="E4373" t="s">
        <v>4</v>
      </c>
      <c r="F4373" t="s">
        <v>8168</v>
      </c>
      <c r="G4373" t="s">
        <v>8027</v>
      </c>
      <c r="H4373" t="str">
        <f>VLOOKUP(Sales_Data17[[#This Row],[Delivery Region Index]],Regions_Table[#All],2,0)</f>
        <v>New South Wales</v>
      </c>
      <c r="I4373" t="str">
        <f>VLOOKUP(Sales_Data17[[#This Row],[Delivery Region Index]],Regions_Table[#All],3,0)</f>
        <v>Goulburn</v>
      </c>
      <c r="J4373">
        <v>10</v>
      </c>
      <c r="K4373">
        <v>2</v>
      </c>
      <c r="L4373" t="str">
        <f>VLOOKUP(Sales_Data17[[#This Row],[Product Description Index]],Products_Data[#All],2,0)</f>
        <v>Pants</v>
      </c>
      <c r="M4373">
        <v>2</v>
      </c>
      <c r="N4373" s="9">
        <v>115.38888888888889</v>
      </c>
      <c r="O4373" s="9">
        <f>Sales_Data17[[#This Row],[Order Quantity]]*Sales_Data17[[#This Row],[Unit Price]]</f>
        <v>230.77777777777777</v>
      </c>
      <c r="P4373" s="9">
        <v>53.078888888888891</v>
      </c>
      <c r="Q4373" s="9">
        <f>Sales_Data17[[#This Row],[Line Total]]-(Sales_Data17[[#This Row],[Total Unit Cost]]*Sales_Data17[[#This Row],[Order Quantity]])</f>
        <v>124.61999999999999</v>
      </c>
      <c r="R4373" s="1" t="str">
        <f>TEXT(Sales_Data17[[#This Row],[OrderDate]],"MMM")</f>
        <v>Sep</v>
      </c>
      <c r="S4373" s="1" t="str">
        <f t="shared" si="68"/>
        <v>2014</v>
      </c>
    </row>
    <row r="4374" spans="1:19">
      <c r="A4374" t="s">
        <v>4397</v>
      </c>
      <c r="B4374" s="2">
        <v>41895</v>
      </c>
      <c r="C4374" s="2" t="str">
        <f>VLOOKUP(Sales_Data17[[#This Row],[Customer Name Index]],Customer_Data[#All],2,0)</f>
        <v>Avon Corp</v>
      </c>
      <c r="D4374">
        <v>1</v>
      </c>
      <c r="E4374" t="s">
        <v>3</v>
      </c>
      <c r="F4374" t="s">
        <v>8168</v>
      </c>
      <c r="G4374" t="s">
        <v>8027</v>
      </c>
      <c r="H4374" t="str">
        <f>VLOOKUP(Sales_Data17[[#This Row],[Delivery Region Index]],Regions_Table[#All],2,0)</f>
        <v>New South Wales</v>
      </c>
      <c r="I4374" t="str">
        <f>VLOOKUP(Sales_Data17[[#This Row],[Delivery Region Index]],Regions_Table[#All],3,0)</f>
        <v>Armidale</v>
      </c>
      <c r="J4374">
        <v>3</v>
      </c>
      <c r="K4374">
        <v>1</v>
      </c>
      <c r="L4374" t="str">
        <f>VLOOKUP(Sales_Data17[[#This Row],[Product Description Index]],Products_Data[#All],2,0)</f>
        <v>Shirts</v>
      </c>
      <c r="M4374">
        <v>7</v>
      </c>
      <c r="N4374" s="9">
        <v>26.055555555555557</v>
      </c>
      <c r="O4374" s="9">
        <f>Sales_Data17[[#This Row],[Order Quantity]]*Sales_Data17[[#This Row],[Unit Price]]</f>
        <v>182.38888888888891</v>
      </c>
      <c r="P4374" s="9">
        <v>19.020555555555557</v>
      </c>
      <c r="Q4374" s="9">
        <f>Sales_Data17[[#This Row],[Line Total]]-(Sales_Data17[[#This Row],[Total Unit Cost]]*Sales_Data17[[#This Row],[Order Quantity]])</f>
        <v>49.245000000000005</v>
      </c>
      <c r="R4374" s="1" t="str">
        <f>TEXT(Sales_Data17[[#This Row],[OrderDate]],"MMM")</f>
        <v>Sep</v>
      </c>
      <c r="S4374" s="1" t="str">
        <f t="shared" si="68"/>
        <v>2014</v>
      </c>
    </row>
    <row r="4375" spans="1:19">
      <c r="A4375" t="s">
        <v>4398</v>
      </c>
      <c r="B4375" s="2">
        <v>41895</v>
      </c>
      <c r="C4375" s="2" t="str">
        <f>VLOOKUP(Sales_Data17[[#This Row],[Customer Name Index]],Customer_Data[#All],2,0)</f>
        <v xml:space="preserve">Medline </v>
      </c>
      <c r="D4375">
        <v>12</v>
      </c>
      <c r="E4375" t="s">
        <v>4</v>
      </c>
      <c r="F4375" t="s">
        <v>8168</v>
      </c>
      <c r="G4375" t="s">
        <v>8026</v>
      </c>
      <c r="H4375" t="str">
        <f>VLOOKUP(Sales_Data17[[#This Row],[Delivery Region Index]],Regions_Table[#All],2,0)</f>
        <v>Queensland</v>
      </c>
      <c r="I4375" t="str">
        <f>VLOOKUP(Sales_Data17[[#This Row],[Delivery Region Index]],Regions_Table[#All],3,0)</f>
        <v>Hervey Bay</v>
      </c>
      <c r="J4375">
        <v>33</v>
      </c>
      <c r="K4375">
        <v>5</v>
      </c>
      <c r="L4375" t="str">
        <f>VLOOKUP(Sales_Data17[[#This Row],[Product Description Index]],Products_Data[#All],2,0)</f>
        <v>Hats</v>
      </c>
      <c r="M4375">
        <v>3</v>
      </c>
      <c r="N4375" s="9">
        <v>125.06666666666668</v>
      </c>
      <c r="O4375" s="9">
        <f>Sales_Data17[[#This Row],[Order Quantity]]*Sales_Data17[[#This Row],[Unit Price]]</f>
        <v>375.20000000000005</v>
      </c>
      <c r="P4375" s="9">
        <v>82.544000000000011</v>
      </c>
      <c r="Q4375" s="9">
        <f>Sales_Data17[[#This Row],[Line Total]]-(Sales_Data17[[#This Row],[Total Unit Cost]]*Sales_Data17[[#This Row],[Order Quantity]])</f>
        <v>127.56800000000001</v>
      </c>
      <c r="R4375" s="1" t="str">
        <f>TEXT(Sales_Data17[[#This Row],[OrderDate]],"MMM")</f>
        <v>Sep</v>
      </c>
      <c r="S4375" s="1" t="str">
        <f t="shared" si="68"/>
        <v>2014</v>
      </c>
    </row>
    <row r="4376" spans="1:19">
      <c r="A4376" t="s">
        <v>4399</v>
      </c>
      <c r="B4376" s="2">
        <v>41895</v>
      </c>
      <c r="C4376" s="2" t="str">
        <f>VLOOKUP(Sales_Data17[[#This Row],[Customer Name Index]],Customer_Data[#All],2,0)</f>
        <v xml:space="preserve">Linde </v>
      </c>
      <c r="D4376">
        <v>14</v>
      </c>
      <c r="E4376" t="s">
        <v>4</v>
      </c>
      <c r="F4376" t="s">
        <v>8168</v>
      </c>
      <c r="G4376" t="s">
        <v>8026</v>
      </c>
      <c r="H4376" t="str">
        <f>VLOOKUP(Sales_Data17[[#This Row],[Delivery Region Index]],Regions_Table[#All],2,0)</f>
        <v>Queensland</v>
      </c>
      <c r="I4376" t="str">
        <f>VLOOKUP(Sales_Data17[[#This Row],[Delivery Region Index]],Regions_Table[#All],3,0)</f>
        <v>Redcliffe</v>
      </c>
      <c r="J4376">
        <v>40</v>
      </c>
      <c r="K4376">
        <v>6</v>
      </c>
      <c r="L4376" t="str">
        <f>VLOOKUP(Sales_Data17[[#This Row],[Product Description Index]],Products_Data[#All],2,0)</f>
        <v>Socks</v>
      </c>
      <c r="M4376">
        <v>4</v>
      </c>
      <c r="N4376" s="9">
        <v>122.83333333333333</v>
      </c>
      <c r="O4376" s="9">
        <f>Sales_Data17[[#This Row],[Order Quantity]]*Sales_Data17[[#This Row],[Unit Price]]</f>
        <v>491.33333333333331</v>
      </c>
      <c r="P4376" s="9">
        <v>77.385000000000005</v>
      </c>
      <c r="Q4376" s="9">
        <f>Sales_Data17[[#This Row],[Line Total]]-(Sales_Data17[[#This Row],[Total Unit Cost]]*Sales_Data17[[#This Row],[Order Quantity]])</f>
        <v>181.79333333333329</v>
      </c>
      <c r="R4376" s="1" t="str">
        <f>TEXT(Sales_Data17[[#This Row],[OrderDate]],"MMM")</f>
        <v>Sep</v>
      </c>
      <c r="S4376" s="1" t="str">
        <f t="shared" si="68"/>
        <v>2014</v>
      </c>
    </row>
    <row r="4377" spans="1:19">
      <c r="A4377" t="s">
        <v>4400</v>
      </c>
      <c r="B4377" s="2">
        <v>41896</v>
      </c>
      <c r="C4377" s="2" t="str">
        <f>VLOOKUP(Sales_Data17[[#This Row],[Customer Name Index]],Customer_Data[#All],2,0)</f>
        <v xml:space="preserve">Linde </v>
      </c>
      <c r="D4377">
        <v>14</v>
      </c>
      <c r="E4377" t="s">
        <v>4</v>
      </c>
      <c r="F4377" t="s">
        <v>8168</v>
      </c>
      <c r="G4377" t="s">
        <v>8026</v>
      </c>
      <c r="H4377" t="str">
        <f>VLOOKUP(Sales_Data17[[#This Row],[Delivery Region Index]],Regions_Table[#All],2,0)</f>
        <v>Queensland</v>
      </c>
      <c r="I4377" t="str">
        <f>VLOOKUP(Sales_Data17[[#This Row],[Delivery Region Index]],Regions_Table[#All],3,0)</f>
        <v>Redcliffe</v>
      </c>
      <c r="J4377">
        <v>40</v>
      </c>
      <c r="K4377">
        <v>6</v>
      </c>
      <c r="L4377" t="str">
        <f>VLOOKUP(Sales_Data17[[#This Row],[Product Description Index]],Products_Data[#All],2,0)</f>
        <v>Socks</v>
      </c>
      <c r="M4377">
        <v>7</v>
      </c>
      <c r="N4377" s="9">
        <v>269.48888888888888</v>
      </c>
      <c r="O4377" s="9">
        <f>Sales_Data17[[#This Row],[Order Quantity]]*Sales_Data17[[#This Row],[Unit Price]]</f>
        <v>1886.4222222222222</v>
      </c>
      <c r="P4377" s="9">
        <v>223.67577777777777</v>
      </c>
      <c r="Q4377" s="9">
        <f>Sales_Data17[[#This Row],[Line Total]]-(Sales_Data17[[#This Row],[Total Unit Cost]]*Sales_Data17[[#This Row],[Order Quantity]])</f>
        <v>320.69177777777782</v>
      </c>
      <c r="R4377" s="1" t="str">
        <f>TEXT(Sales_Data17[[#This Row],[OrderDate]],"MMM")</f>
        <v>Sep</v>
      </c>
      <c r="S4377" s="1" t="str">
        <f t="shared" si="68"/>
        <v>2014</v>
      </c>
    </row>
    <row r="4378" spans="1:19">
      <c r="A4378" t="s">
        <v>4401</v>
      </c>
      <c r="B4378" s="2">
        <v>41896</v>
      </c>
      <c r="C4378" s="2" t="str">
        <f>VLOOKUP(Sales_Data17[[#This Row],[Customer Name Index]],Customer_Data[#All],2,0)</f>
        <v>New Ltd</v>
      </c>
      <c r="D4378">
        <v>7</v>
      </c>
      <c r="E4378" t="s">
        <v>4</v>
      </c>
      <c r="F4378" t="s">
        <v>8168</v>
      </c>
      <c r="G4378" t="s">
        <v>8027</v>
      </c>
      <c r="H4378" t="str">
        <f>VLOOKUP(Sales_Data17[[#This Row],[Delivery Region Index]],Regions_Table[#All],2,0)</f>
        <v>New South Wales</v>
      </c>
      <c r="I4378" t="str">
        <f>VLOOKUP(Sales_Data17[[#This Row],[Delivery Region Index]],Regions_Table[#All],3,0)</f>
        <v>Queanbeyan</v>
      </c>
      <c r="J4378">
        <v>20</v>
      </c>
      <c r="K4378">
        <v>3</v>
      </c>
      <c r="L4378" t="str">
        <f>VLOOKUP(Sales_Data17[[#This Row],[Product Description Index]],Products_Data[#All],2,0)</f>
        <v>Sunglasses</v>
      </c>
      <c r="M4378">
        <v>5</v>
      </c>
      <c r="N4378" s="9">
        <v>259.81111111111113</v>
      </c>
      <c r="O4378" s="9">
        <f>Sales_Data17[[#This Row],[Order Quantity]]*Sales_Data17[[#This Row],[Unit Price]]</f>
        <v>1299.0555555555557</v>
      </c>
      <c r="P4378" s="9">
        <v>220.83944444444444</v>
      </c>
      <c r="Q4378" s="9">
        <f>Sales_Data17[[#This Row],[Line Total]]-(Sales_Data17[[#This Row],[Total Unit Cost]]*Sales_Data17[[#This Row],[Order Quantity]])</f>
        <v>194.85833333333358</v>
      </c>
      <c r="R4378" s="1" t="str">
        <f>TEXT(Sales_Data17[[#This Row],[OrderDate]],"MMM")</f>
        <v>Sep</v>
      </c>
      <c r="S4378" s="1" t="str">
        <f t="shared" si="68"/>
        <v>2014</v>
      </c>
    </row>
    <row r="4379" spans="1:19">
      <c r="A4379" t="s">
        <v>4402</v>
      </c>
      <c r="B4379" s="2">
        <v>41896</v>
      </c>
      <c r="C4379" s="2" t="str">
        <f>VLOOKUP(Sales_Data17[[#This Row],[Customer Name Index]],Customer_Data[#All],2,0)</f>
        <v>PEDIFIX, Corp</v>
      </c>
      <c r="D4379">
        <v>6</v>
      </c>
      <c r="E4379" t="s">
        <v>4</v>
      </c>
      <c r="F4379" t="s">
        <v>8168</v>
      </c>
      <c r="G4379" t="s">
        <v>8027</v>
      </c>
      <c r="H4379" t="str">
        <f>VLOOKUP(Sales_Data17[[#This Row],[Delivery Region Index]],Regions_Table[#All],2,0)</f>
        <v>New South Wales</v>
      </c>
      <c r="I4379" t="str">
        <f>VLOOKUP(Sales_Data17[[#This Row],[Delivery Region Index]],Regions_Table[#All],3,0)</f>
        <v>Orange</v>
      </c>
      <c r="J4379">
        <v>18</v>
      </c>
      <c r="K4379">
        <v>3</v>
      </c>
      <c r="L4379" t="str">
        <f>VLOOKUP(Sales_Data17[[#This Row],[Product Description Index]],Products_Data[#All],2,0)</f>
        <v>Sunglasses</v>
      </c>
      <c r="M4379">
        <v>9</v>
      </c>
      <c r="N4379" s="9">
        <v>83.37777777777778</v>
      </c>
      <c r="O4379" s="9">
        <f>Sales_Data17[[#This Row],[Order Quantity]]*Sales_Data17[[#This Row],[Unit Price]]</f>
        <v>750.4</v>
      </c>
      <c r="P4379" s="9">
        <v>70.871111111111105</v>
      </c>
      <c r="Q4379" s="9">
        <f>Sales_Data17[[#This Row],[Line Total]]-(Sales_Data17[[#This Row],[Total Unit Cost]]*Sales_Data17[[#This Row],[Order Quantity]])</f>
        <v>112.56000000000006</v>
      </c>
      <c r="R4379" s="1" t="str">
        <f>TEXT(Sales_Data17[[#This Row],[OrderDate]],"MMM")</f>
        <v>Sep</v>
      </c>
      <c r="S4379" s="1" t="str">
        <f t="shared" si="68"/>
        <v>2014</v>
      </c>
    </row>
    <row r="4380" spans="1:19">
      <c r="A4380" t="s">
        <v>4403</v>
      </c>
      <c r="B4380" s="2">
        <v>41897</v>
      </c>
      <c r="C4380" s="2" t="str">
        <f>VLOOKUP(Sales_Data17[[#This Row],[Customer Name Index]],Customer_Data[#All],2,0)</f>
        <v>Eminence Corp</v>
      </c>
      <c r="D4380">
        <v>18</v>
      </c>
      <c r="E4380" t="s">
        <v>4</v>
      </c>
      <c r="F4380" t="s">
        <v>8168</v>
      </c>
      <c r="G4380" t="s">
        <v>8025</v>
      </c>
      <c r="H4380" t="str">
        <f>VLOOKUP(Sales_Data17[[#This Row],[Delivery Region Index]],Regions_Table[#All],2,0)</f>
        <v>Victoria</v>
      </c>
      <c r="I4380" t="str">
        <f>VLOOKUP(Sales_Data17[[#This Row],[Delivery Region Index]],Regions_Table[#All],3,0)</f>
        <v>Latrobe City</v>
      </c>
      <c r="J4380">
        <v>52</v>
      </c>
      <c r="K4380">
        <v>8</v>
      </c>
      <c r="L4380" t="str">
        <f>VLOOKUP(Sales_Data17[[#This Row],[Product Description Index]],Products_Data[#All],2,0)</f>
        <v>Shoes</v>
      </c>
      <c r="M4380">
        <v>9</v>
      </c>
      <c r="N4380" s="9">
        <v>418.37777777777779</v>
      </c>
      <c r="O4380" s="9">
        <f>Sales_Data17[[#This Row],[Order Quantity]]*Sales_Data17[[#This Row],[Unit Price]]</f>
        <v>3765.4</v>
      </c>
      <c r="P4380" s="9">
        <v>351.43733333333336</v>
      </c>
      <c r="Q4380" s="9">
        <f>Sales_Data17[[#This Row],[Line Total]]-(Sales_Data17[[#This Row],[Total Unit Cost]]*Sales_Data17[[#This Row],[Order Quantity]])</f>
        <v>602.46399999999994</v>
      </c>
      <c r="R4380" s="1" t="str">
        <f>TEXT(Sales_Data17[[#This Row],[OrderDate]],"MMM")</f>
        <v>Sep</v>
      </c>
      <c r="S4380" s="1" t="str">
        <f t="shared" si="68"/>
        <v>2014</v>
      </c>
    </row>
    <row r="4381" spans="1:19">
      <c r="A4381" t="s">
        <v>4404</v>
      </c>
      <c r="B4381" s="2">
        <v>41897</v>
      </c>
      <c r="C4381" s="2" t="str">
        <f>VLOOKUP(Sales_Data17[[#This Row],[Customer Name Index]],Customer_Data[#All],2,0)</f>
        <v>Avon Corp</v>
      </c>
      <c r="D4381">
        <v>1</v>
      </c>
      <c r="E4381" t="s">
        <v>4</v>
      </c>
      <c r="F4381" t="s">
        <v>8168</v>
      </c>
      <c r="G4381" t="s">
        <v>8027</v>
      </c>
      <c r="H4381" t="str">
        <f>VLOOKUP(Sales_Data17[[#This Row],[Delivery Region Index]],Regions_Table[#All],2,0)</f>
        <v>New South Wales</v>
      </c>
      <c r="I4381" t="str">
        <f>VLOOKUP(Sales_Data17[[#This Row],[Delivery Region Index]],Regions_Table[#All],3,0)</f>
        <v>Armidale</v>
      </c>
      <c r="J4381">
        <v>3</v>
      </c>
      <c r="K4381">
        <v>1</v>
      </c>
      <c r="L4381" t="str">
        <f>VLOOKUP(Sales_Data17[[#This Row],[Product Description Index]],Products_Data[#All],2,0)</f>
        <v>Shirts</v>
      </c>
      <c r="M4381">
        <v>9</v>
      </c>
      <c r="N4381" s="9">
        <v>438.47777777777782</v>
      </c>
      <c r="O4381" s="9">
        <f>Sales_Data17[[#This Row],[Order Quantity]]*Sales_Data17[[#This Row],[Unit Price]]</f>
        <v>3946.3</v>
      </c>
      <c r="P4381" s="9">
        <v>324.47355555555555</v>
      </c>
      <c r="Q4381" s="9">
        <f>Sales_Data17[[#This Row],[Line Total]]-(Sales_Data17[[#This Row],[Total Unit Cost]]*Sales_Data17[[#This Row],[Order Quantity]])</f>
        <v>1026.0380000000005</v>
      </c>
      <c r="R4381" s="1" t="str">
        <f>TEXT(Sales_Data17[[#This Row],[OrderDate]],"MMM")</f>
        <v>Sep</v>
      </c>
      <c r="S4381" s="1" t="str">
        <f t="shared" si="68"/>
        <v>2014</v>
      </c>
    </row>
    <row r="4382" spans="1:19">
      <c r="A4382" t="s">
        <v>4405</v>
      </c>
      <c r="B4382" s="2">
        <v>41897</v>
      </c>
      <c r="C4382" s="2" t="str">
        <f>VLOOKUP(Sales_Data17[[#This Row],[Customer Name Index]],Customer_Data[#All],2,0)</f>
        <v>21st Ltd</v>
      </c>
      <c r="D4382">
        <v>10</v>
      </c>
      <c r="E4382" t="s">
        <v>4</v>
      </c>
      <c r="F4382" t="s">
        <v>8168</v>
      </c>
      <c r="G4382" t="s">
        <v>8027</v>
      </c>
      <c r="H4382" t="str">
        <f>VLOOKUP(Sales_Data17[[#This Row],[Delivery Region Index]],Regions_Table[#All],2,0)</f>
        <v>Queensland</v>
      </c>
      <c r="I4382" t="str">
        <f>VLOOKUP(Sales_Data17[[#This Row],[Delivery Region Index]],Regions_Table[#All],3,0)</f>
        <v>Bundaberg</v>
      </c>
      <c r="J4382">
        <v>27</v>
      </c>
      <c r="K4382">
        <v>4</v>
      </c>
      <c r="L4382" t="str">
        <f>VLOOKUP(Sales_Data17[[#This Row],[Product Description Index]],Products_Data[#All],2,0)</f>
        <v>Jeans</v>
      </c>
      <c r="M4382">
        <v>6</v>
      </c>
      <c r="N4382" s="9">
        <v>96.777777777777771</v>
      </c>
      <c r="O4382" s="9">
        <f>Sales_Data17[[#This Row],[Order Quantity]]*Sales_Data17[[#This Row],[Unit Price]]</f>
        <v>580.66666666666663</v>
      </c>
      <c r="P4382" s="9">
        <v>45.485555555555557</v>
      </c>
      <c r="Q4382" s="9">
        <f>Sales_Data17[[#This Row],[Line Total]]-(Sales_Data17[[#This Row],[Total Unit Cost]]*Sales_Data17[[#This Row],[Order Quantity]])</f>
        <v>307.75333333333327</v>
      </c>
      <c r="R4382" s="1" t="str">
        <f>TEXT(Sales_Data17[[#This Row],[OrderDate]],"MMM")</f>
        <v>Sep</v>
      </c>
      <c r="S4382" s="1" t="str">
        <f t="shared" si="68"/>
        <v>2014</v>
      </c>
    </row>
    <row r="4383" spans="1:19">
      <c r="A4383" t="s">
        <v>4406</v>
      </c>
      <c r="B4383" s="2">
        <v>41897</v>
      </c>
      <c r="C4383" s="2" t="str">
        <f>VLOOKUP(Sales_Data17[[#This Row],[Customer Name Index]],Customer_Data[#All],2,0)</f>
        <v>Apollo Ltd</v>
      </c>
      <c r="D4383">
        <v>11</v>
      </c>
      <c r="E4383" t="s">
        <v>4</v>
      </c>
      <c r="F4383" t="s">
        <v>8168</v>
      </c>
      <c r="G4383" t="s">
        <v>8026</v>
      </c>
      <c r="H4383" t="str">
        <f>VLOOKUP(Sales_Data17[[#This Row],[Delivery Region Index]],Regions_Table[#All],2,0)</f>
        <v>Queensland</v>
      </c>
      <c r="I4383" t="str">
        <f>VLOOKUP(Sales_Data17[[#This Row],[Delivery Region Index]],Regions_Table[#All],3,0)</f>
        <v>Gladstone</v>
      </c>
      <c r="J4383">
        <v>30</v>
      </c>
      <c r="K4383">
        <v>5</v>
      </c>
      <c r="L4383" t="str">
        <f>VLOOKUP(Sales_Data17[[#This Row],[Product Description Index]],Products_Data[#All],2,0)</f>
        <v>Hats</v>
      </c>
      <c r="M4383">
        <v>2</v>
      </c>
      <c r="N4383" s="9">
        <v>82.63333333333334</v>
      </c>
      <c r="O4383" s="9">
        <f>Sales_Data17[[#This Row],[Order Quantity]]*Sales_Data17[[#This Row],[Unit Price]]</f>
        <v>165.26666666666668</v>
      </c>
      <c r="P4383" s="9">
        <v>63.62766666666667</v>
      </c>
      <c r="Q4383" s="9">
        <f>Sales_Data17[[#This Row],[Line Total]]-(Sales_Data17[[#This Row],[Total Unit Cost]]*Sales_Data17[[#This Row],[Order Quantity]])</f>
        <v>38.01133333333334</v>
      </c>
      <c r="R4383" s="1" t="str">
        <f>TEXT(Sales_Data17[[#This Row],[OrderDate]],"MMM")</f>
        <v>Sep</v>
      </c>
      <c r="S4383" s="1" t="str">
        <f t="shared" si="68"/>
        <v>2014</v>
      </c>
    </row>
    <row r="4384" spans="1:19">
      <c r="A4384" t="s">
        <v>4407</v>
      </c>
      <c r="B4384" s="2">
        <v>41898</v>
      </c>
      <c r="C4384" s="2" t="str">
        <f>VLOOKUP(Sales_Data17[[#This Row],[Customer Name Index]],Customer_Data[#All],2,0)</f>
        <v>Ole Group</v>
      </c>
      <c r="D4384">
        <v>13</v>
      </c>
      <c r="E4384" t="s">
        <v>2</v>
      </c>
      <c r="F4384" t="s">
        <v>8168</v>
      </c>
      <c r="G4384" t="s">
        <v>8026</v>
      </c>
      <c r="H4384" t="str">
        <f>VLOOKUP(Sales_Data17[[#This Row],[Delivery Region Index]],Regions_Table[#All],2,0)</f>
        <v>Queensland</v>
      </c>
      <c r="I4384" t="str">
        <f>VLOOKUP(Sales_Data17[[#This Row],[Delivery Region Index]],Regions_Table[#All],3,0)</f>
        <v>Mount Isa</v>
      </c>
      <c r="J4384">
        <v>38</v>
      </c>
      <c r="K4384">
        <v>6</v>
      </c>
      <c r="L4384" t="str">
        <f>VLOOKUP(Sales_Data17[[#This Row],[Product Description Index]],Products_Data[#All],2,0)</f>
        <v>Socks</v>
      </c>
      <c r="M4384">
        <v>6</v>
      </c>
      <c r="N4384" s="9">
        <v>215.14444444444445</v>
      </c>
      <c r="O4384" s="9">
        <f>Sales_Data17[[#This Row],[Order Quantity]]*Sales_Data17[[#This Row],[Unit Price]]</f>
        <v>1290.8666666666668</v>
      </c>
      <c r="P4384" s="9">
        <v>152.75255555555555</v>
      </c>
      <c r="Q4384" s="9">
        <f>Sales_Data17[[#This Row],[Line Total]]-(Sales_Data17[[#This Row],[Total Unit Cost]]*Sales_Data17[[#This Row],[Order Quantity]])</f>
        <v>374.35133333333351</v>
      </c>
      <c r="R4384" s="1" t="str">
        <f>TEXT(Sales_Data17[[#This Row],[OrderDate]],"MMM")</f>
        <v>Sep</v>
      </c>
      <c r="S4384" s="1" t="str">
        <f t="shared" si="68"/>
        <v>2014</v>
      </c>
    </row>
    <row r="4385" spans="1:19">
      <c r="A4385" t="s">
        <v>4408</v>
      </c>
      <c r="B4385" s="2">
        <v>41898</v>
      </c>
      <c r="C4385" s="2" t="str">
        <f>VLOOKUP(Sales_Data17[[#This Row],[Customer Name Index]],Customer_Data[#All],2,0)</f>
        <v>Pure Group</v>
      </c>
      <c r="D4385">
        <v>17</v>
      </c>
      <c r="E4385" t="s">
        <v>2</v>
      </c>
      <c r="F4385" t="s">
        <v>8168</v>
      </c>
      <c r="G4385" t="s">
        <v>8025</v>
      </c>
      <c r="H4385" t="str">
        <f>VLOOKUP(Sales_Data17[[#This Row],[Delivery Region Index]],Regions_Table[#All],2,0)</f>
        <v>Victoria</v>
      </c>
      <c r="I4385" t="str">
        <f>VLOOKUP(Sales_Data17[[#This Row],[Delivery Region Index]],Regions_Table[#All],3,0)</f>
        <v>Ballarat</v>
      </c>
      <c r="J4385">
        <v>49</v>
      </c>
      <c r="K4385">
        <v>7</v>
      </c>
      <c r="L4385" t="str">
        <f>VLOOKUP(Sales_Data17[[#This Row],[Product Description Index]],Products_Data[#All],2,0)</f>
        <v>Dress Shirts</v>
      </c>
      <c r="M4385">
        <v>8</v>
      </c>
      <c r="N4385" s="9">
        <v>285.86666666666667</v>
      </c>
      <c r="O4385" s="9">
        <f>Sales_Data17[[#This Row],[Order Quantity]]*Sales_Data17[[#This Row],[Unit Price]]</f>
        <v>2286.9333333333334</v>
      </c>
      <c r="P4385" s="9">
        <v>168.66133333333335</v>
      </c>
      <c r="Q4385" s="9">
        <f>Sales_Data17[[#This Row],[Line Total]]-(Sales_Data17[[#This Row],[Total Unit Cost]]*Sales_Data17[[#This Row],[Order Quantity]])</f>
        <v>937.64266666666663</v>
      </c>
      <c r="R4385" s="1" t="str">
        <f>TEXT(Sales_Data17[[#This Row],[OrderDate]],"MMM")</f>
        <v>Sep</v>
      </c>
      <c r="S4385" s="1" t="str">
        <f t="shared" si="68"/>
        <v>2014</v>
      </c>
    </row>
    <row r="4386" spans="1:19">
      <c r="A4386" t="s">
        <v>4409</v>
      </c>
      <c r="B4386" s="2">
        <v>41898</v>
      </c>
      <c r="C4386" s="2" t="str">
        <f>VLOOKUP(Sales_Data17[[#This Row],[Customer Name Index]],Customer_Data[#All],2,0)</f>
        <v>ETUDE Ltd</v>
      </c>
      <c r="D4386">
        <v>4</v>
      </c>
      <c r="E4386" t="s">
        <v>2</v>
      </c>
      <c r="F4386" t="s">
        <v>8168</v>
      </c>
      <c r="G4386" t="s">
        <v>8027</v>
      </c>
      <c r="H4386" t="str">
        <f>VLOOKUP(Sales_Data17[[#This Row],[Delivery Region Index]],Regions_Table[#All],2,0)</f>
        <v>New South Wales</v>
      </c>
      <c r="I4386" t="str">
        <f>VLOOKUP(Sales_Data17[[#This Row],[Delivery Region Index]],Regions_Table[#All],3,0)</f>
        <v>Grafton</v>
      </c>
      <c r="J4386">
        <v>11</v>
      </c>
      <c r="K4386">
        <v>2</v>
      </c>
      <c r="L4386" t="str">
        <f>VLOOKUP(Sales_Data17[[#This Row],[Product Description Index]],Products_Data[#All],2,0)</f>
        <v>Pants</v>
      </c>
      <c r="M4386">
        <v>5</v>
      </c>
      <c r="N4386" s="9">
        <v>94.544444444444437</v>
      </c>
      <c r="O4386" s="9">
        <f>Sales_Data17[[#This Row],[Order Quantity]]*Sales_Data17[[#This Row],[Unit Price]]</f>
        <v>472.72222222222217</v>
      </c>
      <c r="P4386" s="9">
        <v>39.708666666666666</v>
      </c>
      <c r="Q4386" s="9">
        <f>Sales_Data17[[#This Row],[Line Total]]-(Sales_Data17[[#This Row],[Total Unit Cost]]*Sales_Data17[[#This Row],[Order Quantity]])</f>
        <v>274.17888888888888</v>
      </c>
      <c r="R4386" s="1" t="str">
        <f>TEXT(Sales_Data17[[#This Row],[OrderDate]],"MMM")</f>
        <v>Sep</v>
      </c>
      <c r="S4386" s="1" t="str">
        <f t="shared" si="68"/>
        <v>2014</v>
      </c>
    </row>
    <row r="4387" spans="1:19">
      <c r="A4387" t="s">
        <v>4410</v>
      </c>
      <c r="B4387" s="2">
        <v>41899</v>
      </c>
      <c r="C4387" s="2" t="str">
        <f>VLOOKUP(Sales_Data17[[#This Row],[Customer Name Index]],Customer_Data[#All],2,0)</f>
        <v>New Ltd</v>
      </c>
      <c r="D4387">
        <v>7</v>
      </c>
      <c r="E4387" t="s">
        <v>2</v>
      </c>
      <c r="F4387" t="s">
        <v>8168</v>
      </c>
      <c r="G4387" t="s">
        <v>8027</v>
      </c>
      <c r="H4387" t="str">
        <f>VLOOKUP(Sales_Data17[[#This Row],[Delivery Region Index]],Regions_Table[#All],2,0)</f>
        <v>New South Wales</v>
      </c>
      <c r="I4387" t="str">
        <f>VLOOKUP(Sales_Data17[[#This Row],[Delivery Region Index]],Regions_Table[#All],3,0)</f>
        <v>Orange</v>
      </c>
      <c r="J4387">
        <v>18</v>
      </c>
      <c r="K4387">
        <v>3</v>
      </c>
      <c r="L4387" t="str">
        <f>VLOOKUP(Sales_Data17[[#This Row],[Product Description Index]],Products_Data[#All],2,0)</f>
        <v>Sunglasses</v>
      </c>
      <c r="M4387">
        <v>8</v>
      </c>
      <c r="N4387" s="9">
        <v>279.91111111111115</v>
      </c>
      <c r="O4387" s="9">
        <f>Sales_Data17[[#This Row],[Order Quantity]]*Sales_Data17[[#This Row],[Unit Price]]</f>
        <v>2239.2888888888892</v>
      </c>
      <c r="P4387" s="9">
        <v>209.93333333333334</v>
      </c>
      <c r="Q4387" s="9">
        <f>Sales_Data17[[#This Row],[Line Total]]-(Sales_Data17[[#This Row],[Total Unit Cost]]*Sales_Data17[[#This Row],[Order Quantity]])</f>
        <v>559.82222222222254</v>
      </c>
      <c r="R4387" s="1" t="str">
        <f>TEXT(Sales_Data17[[#This Row],[OrderDate]],"MMM")</f>
        <v>Sep</v>
      </c>
      <c r="S4387" s="1" t="str">
        <f t="shared" si="68"/>
        <v>2014</v>
      </c>
    </row>
    <row r="4388" spans="1:19">
      <c r="A4388" t="s">
        <v>4411</v>
      </c>
      <c r="B4388" s="2">
        <v>41899</v>
      </c>
      <c r="C4388" s="2" t="str">
        <f>VLOOKUP(Sales_Data17[[#This Row],[Customer Name Index]],Customer_Data[#All],2,0)</f>
        <v>Rochester Ltd</v>
      </c>
      <c r="D4388">
        <v>15</v>
      </c>
      <c r="E4388" t="s">
        <v>4</v>
      </c>
      <c r="F4388" t="s">
        <v>8168</v>
      </c>
      <c r="G4388" t="s">
        <v>8025</v>
      </c>
      <c r="H4388" t="str">
        <f>VLOOKUP(Sales_Data17[[#This Row],[Delivery Region Index]],Regions_Table[#All],2,0)</f>
        <v>Queensland</v>
      </c>
      <c r="I4388" t="str">
        <f>VLOOKUP(Sales_Data17[[#This Row],[Delivery Region Index]],Regions_Table[#All],3,0)</f>
        <v>Sunshine Coast</v>
      </c>
      <c r="J4388">
        <v>42</v>
      </c>
      <c r="K4388">
        <v>6</v>
      </c>
      <c r="L4388" t="str">
        <f>VLOOKUP(Sales_Data17[[#This Row],[Product Description Index]],Products_Data[#All],2,0)</f>
        <v>Socks</v>
      </c>
      <c r="M4388">
        <v>2</v>
      </c>
      <c r="N4388" s="9">
        <v>116.13333333333334</v>
      </c>
      <c r="O4388" s="9">
        <f>Sales_Data17[[#This Row],[Order Quantity]]*Sales_Data17[[#This Row],[Unit Price]]</f>
        <v>232.26666666666668</v>
      </c>
      <c r="P4388" s="9">
        <v>58.06666666666667</v>
      </c>
      <c r="Q4388" s="9">
        <f>Sales_Data17[[#This Row],[Line Total]]-(Sales_Data17[[#This Row],[Total Unit Cost]]*Sales_Data17[[#This Row],[Order Quantity]])</f>
        <v>116.13333333333334</v>
      </c>
      <c r="R4388" s="1" t="str">
        <f>TEXT(Sales_Data17[[#This Row],[OrderDate]],"MMM")</f>
        <v>Sep</v>
      </c>
      <c r="S4388" s="1" t="str">
        <f t="shared" si="68"/>
        <v>2014</v>
      </c>
    </row>
    <row r="4389" spans="1:19">
      <c r="A4389" t="s">
        <v>4412</v>
      </c>
      <c r="B4389" s="2">
        <v>41899</v>
      </c>
      <c r="C4389" s="2" t="str">
        <f>VLOOKUP(Sales_Data17[[#This Row],[Customer Name Index]],Customer_Data[#All],2,0)</f>
        <v>21st Ltd</v>
      </c>
      <c r="D4389">
        <v>10</v>
      </c>
      <c r="E4389" t="s">
        <v>2</v>
      </c>
      <c r="F4389" t="s">
        <v>8168</v>
      </c>
      <c r="G4389" t="s">
        <v>8026</v>
      </c>
      <c r="H4389" t="str">
        <f>VLOOKUP(Sales_Data17[[#This Row],[Delivery Region Index]],Regions_Table[#All],2,0)</f>
        <v>Queensland</v>
      </c>
      <c r="I4389" t="str">
        <f>VLOOKUP(Sales_Data17[[#This Row],[Delivery Region Index]],Regions_Table[#All],3,0)</f>
        <v>Charters Towers</v>
      </c>
      <c r="J4389">
        <v>29</v>
      </c>
      <c r="K4389">
        <v>4</v>
      </c>
      <c r="L4389" t="str">
        <f>VLOOKUP(Sales_Data17[[#This Row],[Product Description Index]],Products_Data[#All],2,0)</f>
        <v>Jeans</v>
      </c>
      <c r="M4389">
        <v>7</v>
      </c>
      <c r="N4389" s="9">
        <v>630.54444444444448</v>
      </c>
      <c r="O4389" s="9">
        <f>Sales_Data17[[#This Row],[Order Quantity]]*Sales_Data17[[#This Row],[Unit Price]]</f>
        <v>4413.8111111111111</v>
      </c>
      <c r="P4389" s="9">
        <v>460.29744444444452</v>
      </c>
      <c r="Q4389" s="9">
        <f>Sales_Data17[[#This Row],[Line Total]]-(Sales_Data17[[#This Row],[Total Unit Cost]]*Sales_Data17[[#This Row],[Order Quantity]])</f>
        <v>1191.7289999999994</v>
      </c>
      <c r="R4389" s="1" t="str">
        <f>TEXT(Sales_Data17[[#This Row],[OrderDate]],"MMM")</f>
        <v>Sep</v>
      </c>
      <c r="S4389" s="1" t="str">
        <f t="shared" si="68"/>
        <v>2014</v>
      </c>
    </row>
    <row r="4390" spans="1:19">
      <c r="A4390" t="s">
        <v>4413</v>
      </c>
      <c r="B4390" s="2">
        <v>41900</v>
      </c>
      <c r="C4390" s="2" t="str">
        <f>VLOOKUP(Sales_Data17[[#This Row],[Customer Name Index]],Customer_Data[#All],2,0)</f>
        <v>3LAB, Ltd</v>
      </c>
      <c r="D4390">
        <v>16</v>
      </c>
      <c r="E4390" t="s">
        <v>4</v>
      </c>
      <c r="F4390" t="s">
        <v>8168</v>
      </c>
      <c r="G4390" t="s">
        <v>8025</v>
      </c>
      <c r="H4390" t="str">
        <f>VLOOKUP(Sales_Data17[[#This Row],[Delivery Region Index]],Regions_Table[#All],2,0)</f>
        <v>South Australia</v>
      </c>
      <c r="I4390" t="str">
        <f>VLOOKUP(Sales_Data17[[#This Row],[Delivery Region Index]],Regions_Table[#All],3,0)</f>
        <v>Adelaide</v>
      </c>
      <c r="J4390">
        <v>46</v>
      </c>
      <c r="K4390">
        <v>7</v>
      </c>
      <c r="L4390" t="str">
        <f>VLOOKUP(Sales_Data17[[#This Row],[Product Description Index]],Products_Data[#All],2,0)</f>
        <v>Dress Shirts</v>
      </c>
      <c r="M4390">
        <v>1</v>
      </c>
      <c r="N4390" s="9">
        <v>267.25555555555559</v>
      </c>
      <c r="O4390" s="9">
        <f>Sales_Data17[[#This Row],[Order Quantity]]*Sales_Data17[[#This Row],[Unit Price]]</f>
        <v>267.25555555555559</v>
      </c>
      <c r="P4390" s="9">
        <v>181.73377777777782</v>
      </c>
      <c r="Q4390" s="9">
        <f>Sales_Data17[[#This Row],[Line Total]]-(Sales_Data17[[#This Row],[Total Unit Cost]]*Sales_Data17[[#This Row],[Order Quantity]])</f>
        <v>85.521777777777771</v>
      </c>
      <c r="R4390" s="1" t="str">
        <f>TEXT(Sales_Data17[[#This Row],[OrderDate]],"MMM")</f>
        <v>Sep</v>
      </c>
      <c r="S4390" s="1" t="str">
        <f t="shared" si="68"/>
        <v>2014</v>
      </c>
    </row>
    <row r="4391" spans="1:19">
      <c r="A4391" t="s">
        <v>4414</v>
      </c>
      <c r="B4391" s="2">
        <v>41900</v>
      </c>
      <c r="C4391" s="2" t="str">
        <f>VLOOKUP(Sales_Data17[[#This Row],[Customer Name Index]],Customer_Data[#All],2,0)</f>
        <v>Avon Corp</v>
      </c>
      <c r="D4391">
        <v>1</v>
      </c>
      <c r="E4391" t="s">
        <v>2</v>
      </c>
      <c r="F4391" t="s">
        <v>8168</v>
      </c>
      <c r="G4391" t="s">
        <v>8027</v>
      </c>
      <c r="H4391" t="str">
        <f>VLOOKUP(Sales_Data17[[#This Row],[Delivery Region Index]],Regions_Table[#All],2,0)</f>
        <v>New South Wales</v>
      </c>
      <c r="I4391" t="str">
        <f>VLOOKUP(Sales_Data17[[#This Row],[Delivery Region Index]],Regions_Table[#All],3,0)</f>
        <v>Armidale</v>
      </c>
      <c r="J4391">
        <v>3</v>
      </c>
      <c r="K4391">
        <v>1</v>
      </c>
      <c r="L4391" t="str">
        <f>VLOOKUP(Sales_Data17[[#This Row],[Product Description Index]],Products_Data[#All],2,0)</f>
        <v>Shirts</v>
      </c>
      <c r="M4391">
        <v>1</v>
      </c>
      <c r="N4391" s="9">
        <v>343.93333333333334</v>
      </c>
      <c r="O4391" s="9">
        <f>Sales_Data17[[#This Row],[Order Quantity]]*Sales_Data17[[#This Row],[Unit Price]]</f>
        <v>343.93333333333334</v>
      </c>
      <c r="P4391" s="9">
        <v>292.34333333333336</v>
      </c>
      <c r="Q4391" s="9">
        <f>Sales_Data17[[#This Row],[Line Total]]-(Sales_Data17[[#This Row],[Total Unit Cost]]*Sales_Data17[[#This Row],[Order Quantity]])</f>
        <v>51.589999999999975</v>
      </c>
      <c r="R4391" s="1" t="str">
        <f>TEXT(Sales_Data17[[#This Row],[OrderDate]],"MMM")</f>
        <v>Sep</v>
      </c>
      <c r="S4391" s="1" t="str">
        <f t="shared" si="68"/>
        <v>2014</v>
      </c>
    </row>
    <row r="4392" spans="1:19">
      <c r="A4392" t="s">
        <v>4415</v>
      </c>
      <c r="B4392" s="2">
        <v>41900</v>
      </c>
      <c r="C4392" s="2" t="str">
        <f>VLOOKUP(Sales_Data17[[#This Row],[Customer Name Index]],Customer_Data[#All],2,0)</f>
        <v xml:space="preserve">WakeFern </v>
      </c>
      <c r="D4392">
        <v>2</v>
      </c>
      <c r="E4392" t="s">
        <v>2</v>
      </c>
      <c r="F4392" t="s">
        <v>8168</v>
      </c>
      <c r="G4392" t="s">
        <v>8027</v>
      </c>
      <c r="H4392" t="str">
        <f>VLOOKUP(Sales_Data17[[#This Row],[Delivery Region Index]],Regions_Table[#All],2,0)</f>
        <v>New South Wales</v>
      </c>
      <c r="I4392" t="str">
        <f>VLOOKUP(Sales_Data17[[#This Row],[Delivery Region Index]],Regions_Table[#All],3,0)</f>
        <v>Broken Hill</v>
      </c>
      <c r="J4392">
        <v>5</v>
      </c>
      <c r="K4392">
        <v>1</v>
      </c>
      <c r="L4392" t="str">
        <f>VLOOKUP(Sales_Data17[[#This Row],[Product Description Index]],Products_Data[#All],2,0)</f>
        <v>Shirts</v>
      </c>
      <c r="M4392">
        <v>1</v>
      </c>
      <c r="N4392" s="9">
        <v>118.36666666666666</v>
      </c>
      <c r="O4392" s="9">
        <f>Sales_Data17[[#This Row],[Order Quantity]]*Sales_Data17[[#This Row],[Unit Price]]</f>
        <v>118.36666666666666</v>
      </c>
      <c r="P4392" s="9">
        <v>50.897666666666659</v>
      </c>
      <c r="Q4392" s="9">
        <f>Sales_Data17[[#This Row],[Line Total]]-(Sales_Data17[[#This Row],[Total Unit Cost]]*Sales_Data17[[#This Row],[Order Quantity]])</f>
        <v>67.468999999999994</v>
      </c>
      <c r="R4392" s="1" t="str">
        <f>TEXT(Sales_Data17[[#This Row],[OrderDate]],"MMM")</f>
        <v>Sep</v>
      </c>
      <c r="S4392" s="1" t="str">
        <f t="shared" si="68"/>
        <v>2014</v>
      </c>
    </row>
    <row r="4393" spans="1:19">
      <c r="A4393" t="s">
        <v>4416</v>
      </c>
      <c r="B4393" s="2">
        <v>41901</v>
      </c>
      <c r="C4393" s="2" t="str">
        <f>VLOOKUP(Sales_Data17[[#This Row],[Customer Name Index]],Customer_Data[#All],2,0)</f>
        <v>Pacific Ltd</v>
      </c>
      <c r="D4393">
        <v>20</v>
      </c>
      <c r="E4393" t="s">
        <v>4</v>
      </c>
      <c r="F4393" t="s">
        <v>8168</v>
      </c>
      <c r="G4393" t="s">
        <v>8028</v>
      </c>
      <c r="H4393" t="str">
        <f>VLOOKUP(Sales_Data17[[#This Row],[Delivery Region Index]],Regions_Table[#All],2,0)</f>
        <v>Victoria</v>
      </c>
      <c r="I4393" t="str">
        <f>VLOOKUP(Sales_Data17[[#This Row],[Delivery Region Index]],Regions_Table[#All],3,0)</f>
        <v>Wodonga</v>
      </c>
      <c r="J4393">
        <v>58</v>
      </c>
      <c r="K4393">
        <v>8</v>
      </c>
      <c r="L4393" t="str">
        <f>VLOOKUP(Sales_Data17[[#This Row],[Product Description Index]],Products_Data[#All],2,0)</f>
        <v>Shoes</v>
      </c>
      <c r="M4393">
        <v>5</v>
      </c>
      <c r="N4393" s="9">
        <v>323.0888888888889</v>
      </c>
      <c r="O4393" s="9">
        <f>Sales_Data17[[#This Row],[Order Quantity]]*Sales_Data17[[#This Row],[Unit Price]]</f>
        <v>1615.4444444444446</v>
      </c>
      <c r="P4393" s="9">
        <v>248.77844444444449</v>
      </c>
      <c r="Q4393" s="9">
        <f>Sales_Data17[[#This Row],[Line Total]]-(Sales_Data17[[#This Row],[Total Unit Cost]]*Sales_Data17[[#This Row],[Order Quantity]])</f>
        <v>371.5522222222221</v>
      </c>
      <c r="R4393" s="1" t="str">
        <f>TEXT(Sales_Data17[[#This Row],[OrderDate]],"MMM")</f>
        <v>Sep</v>
      </c>
      <c r="S4393" s="1" t="str">
        <f t="shared" si="68"/>
        <v>2014</v>
      </c>
    </row>
    <row r="4394" spans="1:19">
      <c r="A4394" t="s">
        <v>4417</v>
      </c>
      <c r="B4394" s="2">
        <v>41901</v>
      </c>
      <c r="C4394" s="2" t="str">
        <f>VLOOKUP(Sales_Data17[[#This Row],[Customer Name Index]],Customer_Data[#All],2,0)</f>
        <v>Eminence Corp</v>
      </c>
      <c r="D4394">
        <v>18</v>
      </c>
      <c r="E4394" t="s">
        <v>4</v>
      </c>
      <c r="F4394" t="s">
        <v>8168</v>
      </c>
      <c r="G4394" t="s">
        <v>8025</v>
      </c>
      <c r="H4394" t="str">
        <f>VLOOKUP(Sales_Data17[[#This Row],[Delivery Region Index]],Regions_Table[#All],2,0)</f>
        <v>Victoria</v>
      </c>
      <c r="I4394" t="str">
        <f>VLOOKUP(Sales_Data17[[#This Row],[Delivery Region Index]],Regions_Table[#All],3,0)</f>
        <v>Geelong</v>
      </c>
      <c r="J4394">
        <v>51</v>
      </c>
      <c r="K4394">
        <v>7</v>
      </c>
      <c r="L4394" t="str">
        <f>VLOOKUP(Sales_Data17[[#This Row],[Product Description Index]],Products_Data[#All],2,0)</f>
        <v>Dress Shirts</v>
      </c>
      <c r="M4394">
        <v>8</v>
      </c>
      <c r="N4394" s="9">
        <v>116.13333333333334</v>
      </c>
      <c r="O4394" s="9">
        <f>Sales_Data17[[#This Row],[Order Quantity]]*Sales_Data17[[#This Row],[Unit Price]]</f>
        <v>929.06666666666672</v>
      </c>
      <c r="P4394" s="9">
        <v>82.454666666666668</v>
      </c>
      <c r="Q4394" s="9">
        <f>Sales_Data17[[#This Row],[Line Total]]-(Sales_Data17[[#This Row],[Total Unit Cost]]*Sales_Data17[[#This Row],[Order Quantity]])</f>
        <v>269.42933333333337</v>
      </c>
      <c r="R4394" s="1" t="str">
        <f>TEXT(Sales_Data17[[#This Row],[OrderDate]],"MMM")</f>
        <v>Sep</v>
      </c>
      <c r="S4394" s="1" t="str">
        <f t="shared" si="68"/>
        <v>2014</v>
      </c>
    </row>
    <row r="4395" spans="1:19">
      <c r="A4395" t="s">
        <v>4418</v>
      </c>
      <c r="B4395" s="2">
        <v>41901</v>
      </c>
      <c r="C4395" s="2" t="str">
        <f>VLOOKUP(Sales_Data17[[#This Row],[Customer Name Index]],Customer_Data[#All],2,0)</f>
        <v>PEDIFIX, Corp</v>
      </c>
      <c r="D4395">
        <v>6</v>
      </c>
      <c r="E4395" t="s">
        <v>4</v>
      </c>
      <c r="F4395" t="s">
        <v>8168</v>
      </c>
      <c r="G4395" t="s">
        <v>8027</v>
      </c>
      <c r="H4395" t="str">
        <f>VLOOKUP(Sales_Data17[[#This Row],[Delivery Region Index]],Regions_Table[#All],2,0)</f>
        <v>New South Wales</v>
      </c>
      <c r="I4395" t="str">
        <f>VLOOKUP(Sales_Data17[[#This Row],[Delivery Region Index]],Regions_Table[#All],3,0)</f>
        <v>Nowra</v>
      </c>
      <c r="J4395">
        <v>17</v>
      </c>
      <c r="K4395">
        <v>3</v>
      </c>
      <c r="L4395" t="str">
        <f>VLOOKUP(Sales_Data17[[#This Row],[Product Description Index]],Products_Data[#All],2,0)</f>
        <v>Sunglasses</v>
      </c>
      <c r="M4395">
        <v>7</v>
      </c>
      <c r="N4395" s="9">
        <v>291.07777777777778</v>
      </c>
      <c r="O4395" s="9">
        <f>Sales_Data17[[#This Row],[Order Quantity]]*Sales_Data17[[#This Row],[Unit Price]]</f>
        <v>2037.5444444444445</v>
      </c>
      <c r="P4395" s="9">
        <v>122.25266666666668</v>
      </c>
      <c r="Q4395" s="9">
        <f>Sales_Data17[[#This Row],[Line Total]]-(Sales_Data17[[#This Row],[Total Unit Cost]]*Sales_Data17[[#This Row],[Order Quantity]])</f>
        <v>1181.7757777777776</v>
      </c>
      <c r="R4395" s="1" t="str">
        <f>TEXT(Sales_Data17[[#This Row],[OrderDate]],"MMM")</f>
        <v>Sep</v>
      </c>
      <c r="S4395" s="1" t="str">
        <f t="shared" si="68"/>
        <v>2014</v>
      </c>
    </row>
    <row r="4396" spans="1:19">
      <c r="A4396" t="s">
        <v>4419</v>
      </c>
      <c r="B4396" s="2">
        <v>41901</v>
      </c>
      <c r="C4396" s="2" t="str">
        <f>VLOOKUP(Sales_Data17[[#This Row],[Customer Name Index]],Customer_Data[#All],2,0)</f>
        <v>Elorac, Corp</v>
      </c>
      <c r="D4396">
        <v>3</v>
      </c>
      <c r="E4396" t="s">
        <v>3</v>
      </c>
      <c r="F4396" t="s">
        <v>8168</v>
      </c>
      <c r="G4396" t="s">
        <v>8027</v>
      </c>
      <c r="H4396" t="str">
        <f>VLOOKUP(Sales_Data17[[#This Row],[Delivery Region Index]],Regions_Table[#All],2,0)</f>
        <v>New South Wales</v>
      </c>
      <c r="I4396" t="str">
        <f>VLOOKUP(Sales_Data17[[#This Row],[Delivery Region Index]],Regions_Table[#All],3,0)</f>
        <v>Coffs Harbour</v>
      </c>
      <c r="J4396">
        <v>7</v>
      </c>
      <c r="K4396">
        <v>1</v>
      </c>
      <c r="L4396" t="str">
        <f>VLOOKUP(Sales_Data17[[#This Row],[Product Description Index]],Products_Data[#All],2,0)</f>
        <v>Shirts</v>
      </c>
      <c r="M4396">
        <v>2</v>
      </c>
      <c r="N4396" s="9">
        <v>144.42222222222222</v>
      </c>
      <c r="O4396" s="9">
        <f>Sales_Data17[[#This Row],[Order Quantity]]*Sales_Data17[[#This Row],[Unit Price]]</f>
        <v>288.84444444444443</v>
      </c>
      <c r="P4396" s="9">
        <v>79.432222222222222</v>
      </c>
      <c r="Q4396" s="9">
        <f>Sales_Data17[[#This Row],[Line Total]]-(Sales_Data17[[#This Row],[Total Unit Cost]]*Sales_Data17[[#This Row],[Order Quantity]])</f>
        <v>129.97999999999999</v>
      </c>
      <c r="R4396" s="1" t="str">
        <f>TEXT(Sales_Data17[[#This Row],[OrderDate]],"MMM")</f>
        <v>Sep</v>
      </c>
      <c r="S4396" s="1" t="str">
        <f t="shared" si="68"/>
        <v>2014</v>
      </c>
    </row>
    <row r="4397" spans="1:19">
      <c r="A4397" t="s">
        <v>4420</v>
      </c>
      <c r="B4397" s="2">
        <v>41901</v>
      </c>
      <c r="C4397" s="2" t="str">
        <f>VLOOKUP(Sales_Data17[[#This Row],[Customer Name Index]],Customer_Data[#All],2,0)</f>
        <v xml:space="preserve">Qualitest </v>
      </c>
      <c r="D4397">
        <v>19</v>
      </c>
      <c r="E4397" t="s">
        <v>2</v>
      </c>
      <c r="F4397" t="s">
        <v>8168</v>
      </c>
      <c r="G4397" t="s">
        <v>8028</v>
      </c>
      <c r="H4397" t="str">
        <f>VLOOKUP(Sales_Data17[[#This Row],[Delivery Region Index]],Regions_Table[#All],2,0)</f>
        <v>Victoria</v>
      </c>
      <c r="I4397" t="str">
        <f>VLOOKUP(Sales_Data17[[#This Row],[Delivery Region Index]],Regions_Table[#All],3,0)</f>
        <v>Shepparton</v>
      </c>
      <c r="J4397">
        <v>54</v>
      </c>
      <c r="K4397">
        <v>8</v>
      </c>
      <c r="L4397" t="str">
        <f>VLOOKUP(Sales_Data17[[#This Row],[Product Description Index]],Products_Data[#All],2,0)</f>
        <v>Shoes</v>
      </c>
      <c r="M4397">
        <v>2</v>
      </c>
      <c r="N4397" s="9">
        <v>28.288888888888888</v>
      </c>
      <c r="O4397" s="9">
        <f>Sales_Data17[[#This Row],[Order Quantity]]*Sales_Data17[[#This Row],[Unit Price]]</f>
        <v>56.577777777777776</v>
      </c>
      <c r="P4397" s="9">
        <v>23.196888888888889</v>
      </c>
      <c r="Q4397" s="9">
        <f>Sales_Data17[[#This Row],[Line Total]]-(Sales_Data17[[#This Row],[Total Unit Cost]]*Sales_Data17[[#This Row],[Order Quantity]])</f>
        <v>10.183999999999997</v>
      </c>
      <c r="R4397" s="1" t="str">
        <f>TEXT(Sales_Data17[[#This Row],[OrderDate]],"MMM")</f>
        <v>Sep</v>
      </c>
      <c r="S4397" s="1" t="str">
        <f t="shared" si="68"/>
        <v>2014</v>
      </c>
    </row>
    <row r="4398" spans="1:19">
      <c r="A4398" t="s">
        <v>4421</v>
      </c>
      <c r="B4398" s="2">
        <v>41901</v>
      </c>
      <c r="C4398" s="2" t="str">
        <f>VLOOKUP(Sales_Data17[[#This Row],[Customer Name Index]],Customer_Data[#All],2,0)</f>
        <v>PEDIFIX, Corp</v>
      </c>
      <c r="D4398">
        <v>6</v>
      </c>
      <c r="E4398" t="s">
        <v>2</v>
      </c>
      <c r="F4398" t="s">
        <v>8168</v>
      </c>
      <c r="G4398" t="s">
        <v>8027</v>
      </c>
      <c r="H4398" t="str">
        <f>VLOOKUP(Sales_Data17[[#This Row],[Delivery Region Index]],Regions_Table[#All],2,0)</f>
        <v>New South Wales</v>
      </c>
      <c r="I4398" t="str">
        <f>VLOOKUP(Sales_Data17[[#This Row],[Delivery Region Index]],Regions_Table[#All],3,0)</f>
        <v>Maitland</v>
      </c>
      <c r="J4398">
        <v>15</v>
      </c>
      <c r="K4398">
        <v>3</v>
      </c>
      <c r="L4398" t="str">
        <f>VLOOKUP(Sales_Data17[[#This Row],[Product Description Index]],Products_Data[#All],2,0)</f>
        <v>Sunglasses</v>
      </c>
      <c r="M4398">
        <v>8</v>
      </c>
      <c r="N4398" s="9">
        <v>98.266666666666666</v>
      </c>
      <c r="O4398" s="9">
        <f>Sales_Data17[[#This Row],[Order Quantity]]*Sales_Data17[[#This Row],[Unit Price]]</f>
        <v>786.13333333333333</v>
      </c>
      <c r="P4398" s="9">
        <v>76.647999999999996</v>
      </c>
      <c r="Q4398" s="9">
        <f>Sales_Data17[[#This Row],[Line Total]]-(Sales_Data17[[#This Row],[Total Unit Cost]]*Sales_Data17[[#This Row],[Order Quantity]])</f>
        <v>172.94933333333336</v>
      </c>
      <c r="R4398" s="1" t="str">
        <f>TEXT(Sales_Data17[[#This Row],[OrderDate]],"MMM")</f>
        <v>Sep</v>
      </c>
      <c r="S4398" s="1" t="str">
        <f t="shared" si="68"/>
        <v>2014</v>
      </c>
    </row>
    <row r="4399" spans="1:19">
      <c r="A4399" t="s">
        <v>4422</v>
      </c>
      <c r="B4399" s="2">
        <v>41901</v>
      </c>
      <c r="C4399" s="2" t="str">
        <f>VLOOKUP(Sales_Data17[[#This Row],[Customer Name Index]],Customer_Data[#All],2,0)</f>
        <v>Eminence Corp</v>
      </c>
      <c r="D4399">
        <v>18</v>
      </c>
      <c r="E4399" t="s">
        <v>4</v>
      </c>
      <c r="F4399" t="s">
        <v>8168</v>
      </c>
      <c r="G4399" t="s">
        <v>8025</v>
      </c>
      <c r="H4399" t="str">
        <f>VLOOKUP(Sales_Data17[[#This Row],[Delivery Region Index]],Regions_Table[#All],2,0)</f>
        <v>Victoria</v>
      </c>
      <c r="I4399" t="str">
        <f>VLOOKUP(Sales_Data17[[#This Row],[Delivery Region Index]],Regions_Table[#All],3,0)</f>
        <v>Geelong</v>
      </c>
      <c r="J4399">
        <v>51</v>
      </c>
      <c r="K4399">
        <v>8</v>
      </c>
      <c r="L4399" t="str">
        <f>VLOOKUP(Sales_Data17[[#This Row],[Product Description Index]],Products_Data[#All],2,0)</f>
        <v>Shoes</v>
      </c>
      <c r="M4399">
        <v>8</v>
      </c>
      <c r="N4399" s="9">
        <v>29.777777777777779</v>
      </c>
      <c r="O4399" s="9">
        <f>Sales_Data17[[#This Row],[Order Quantity]]*Sales_Data17[[#This Row],[Unit Price]]</f>
        <v>238.22222222222223</v>
      </c>
      <c r="P4399" s="9">
        <v>16.079999999999998</v>
      </c>
      <c r="Q4399" s="9">
        <f>Sales_Data17[[#This Row],[Line Total]]-(Sales_Data17[[#This Row],[Total Unit Cost]]*Sales_Data17[[#This Row],[Order Quantity]])</f>
        <v>109.58222222222224</v>
      </c>
      <c r="R4399" s="1" t="str">
        <f>TEXT(Sales_Data17[[#This Row],[OrderDate]],"MMM")</f>
        <v>Sep</v>
      </c>
      <c r="S4399" s="1" t="str">
        <f t="shared" si="68"/>
        <v>2014</v>
      </c>
    </row>
    <row r="4400" spans="1:19">
      <c r="A4400" t="s">
        <v>4423</v>
      </c>
      <c r="B4400" s="2">
        <v>41901</v>
      </c>
      <c r="C4400" s="2" t="str">
        <f>VLOOKUP(Sales_Data17[[#This Row],[Customer Name Index]],Customer_Data[#All],2,0)</f>
        <v>PEDIFIX, Corp</v>
      </c>
      <c r="D4400">
        <v>6</v>
      </c>
      <c r="E4400" t="s">
        <v>3</v>
      </c>
      <c r="F4400" t="s">
        <v>8168</v>
      </c>
      <c r="G4400" t="s">
        <v>8027</v>
      </c>
      <c r="H4400" t="str">
        <f>VLOOKUP(Sales_Data17[[#This Row],[Delivery Region Index]],Regions_Table[#All],2,0)</f>
        <v>New South Wales</v>
      </c>
      <c r="I4400" t="str">
        <f>VLOOKUP(Sales_Data17[[#This Row],[Delivery Region Index]],Regions_Table[#All],3,0)</f>
        <v>Nowra</v>
      </c>
      <c r="J4400">
        <v>17</v>
      </c>
      <c r="K4400">
        <v>3</v>
      </c>
      <c r="L4400" t="str">
        <f>VLOOKUP(Sales_Data17[[#This Row],[Product Description Index]],Products_Data[#All],2,0)</f>
        <v>Sunglasses</v>
      </c>
      <c r="M4400">
        <v>7</v>
      </c>
      <c r="N4400" s="9">
        <v>26.055555555555557</v>
      </c>
      <c r="O4400" s="9">
        <f>Sales_Data17[[#This Row],[Order Quantity]]*Sales_Data17[[#This Row],[Unit Price]]</f>
        <v>182.38888888888891</v>
      </c>
      <c r="P4400" s="9">
        <v>19.541666666666668</v>
      </c>
      <c r="Q4400" s="9">
        <f>Sales_Data17[[#This Row],[Line Total]]-(Sales_Data17[[#This Row],[Total Unit Cost]]*Sales_Data17[[#This Row],[Order Quantity]])</f>
        <v>45.597222222222229</v>
      </c>
      <c r="R4400" s="1" t="str">
        <f>TEXT(Sales_Data17[[#This Row],[OrderDate]],"MMM")</f>
        <v>Sep</v>
      </c>
      <c r="S4400" s="1" t="str">
        <f t="shared" si="68"/>
        <v>2014</v>
      </c>
    </row>
    <row r="4401" spans="1:19">
      <c r="A4401" t="s">
        <v>4424</v>
      </c>
      <c r="B4401" s="2">
        <v>41902</v>
      </c>
      <c r="C4401" s="2" t="str">
        <f>VLOOKUP(Sales_Data17[[#This Row],[Customer Name Index]],Customer_Data[#All],2,0)</f>
        <v>Rochester Ltd</v>
      </c>
      <c r="D4401">
        <v>15</v>
      </c>
      <c r="E4401" t="s">
        <v>3</v>
      </c>
      <c r="F4401" t="s">
        <v>8168</v>
      </c>
      <c r="G4401" t="s">
        <v>8025</v>
      </c>
      <c r="H4401" t="str">
        <f>VLOOKUP(Sales_Data17[[#This Row],[Delivery Region Index]],Regions_Table[#All],2,0)</f>
        <v>Queensland</v>
      </c>
      <c r="I4401" t="str">
        <f>VLOOKUP(Sales_Data17[[#This Row],[Delivery Region Index]],Regions_Table[#All],3,0)</f>
        <v>Sunshine Coast</v>
      </c>
      <c r="J4401">
        <v>42</v>
      </c>
      <c r="K4401">
        <v>6</v>
      </c>
      <c r="L4401" t="str">
        <f>VLOOKUP(Sales_Data17[[#This Row],[Product Description Index]],Products_Data[#All],2,0)</f>
        <v>Socks</v>
      </c>
      <c r="M4401">
        <v>4</v>
      </c>
      <c r="N4401" s="9">
        <v>113.15555555555555</v>
      </c>
      <c r="O4401" s="9">
        <f>Sales_Data17[[#This Row],[Order Quantity]]*Sales_Data17[[#This Row],[Unit Price]]</f>
        <v>452.62222222222221</v>
      </c>
      <c r="P4401" s="9">
        <v>64.498666666666665</v>
      </c>
      <c r="Q4401" s="9">
        <f>Sales_Data17[[#This Row],[Line Total]]-(Sales_Data17[[#This Row],[Total Unit Cost]]*Sales_Data17[[#This Row],[Order Quantity]])</f>
        <v>194.62755555555555</v>
      </c>
      <c r="R4401" s="1" t="str">
        <f>TEXT(Sales_Data17[[#This Row],[OrderDate]],"MMM")</f>
        <v>Sep</v>
      </c>
      <c r="S4401" s="1" t="str">
        <f t="shared" si="68"/>
        <v>2014</v>
      </c>
    </row>
    <row r="4402" spans="1:19">
      <c r="A4402" t="s">
        <v>4425</v>
      </c>
      <c r="B4402" s="2">
        <v>41902</v>
      </c>
      <c r="C4402" s="2" t="str">
        <f>VLOOKUP(Sales_Data17[[#This Row],[Customer Name Index]],Customer_Data[#All],2,0)</f>
        <v>ETUDE Ltd</v>
      </c>
      <c r="D4402">
        <v>4</v>
      </c>
      <c r="E4402" t="s">
        <v>2</v>
      </c>
      <c r="F4402" t="s">
        <v>8168</v>
      </c>
      <c r="G4402" t="s">
        <v>8027</v>
      </c>
      <c r="H4402" t="str">
        <f>VLOOKUP(Sales_Data17[[#This Row],[Delivery Region Index]],Regions_Table[#All],2,0)</f>
        <v>New South Wales</v>
      </c>
      <c r="I4402" t="str">
        <f>VLOOKUP(Sales_Data17[[#This Row],[Delivery Region Index]],Regions_Table[#All],3,0)</f>
        <v>Grafton</v>
      </c>
      <c r="J4402">
        <v>11</v>
      </c>
      <c r="K4402">
        <v>2</v>
      </c>
      <c r="L4402" t="str">
        <f>VLOOKUP(Sales_Data17[[#This Row],[Product Description Index]],Products_Data[#All],2,0)</f>
        <v>Pants</v>
      </c>
      <c r="M4402">
        <v>7</v>
      </c>
      <c r="N4402" s="9">
        <v>369.98888888888888</v>
      </c>
      <c r="O4402" s="9">
        <f>Sales_Data17[[#This Row],[Order Quantity]]*Sales_Data17[[#This Row],[Unit Price]]</f>
        <v>2589.922222222222</v>
      </c>
      <c r="P4402" s="9">
        <v>233.09299999999999</v>
      </c>
      <c r="Q4402" s="9">
        <f>Sales_Data17[[#This Row],[Line Total]]-(Sales_Data17[[#This Row],[Total Unit Cost]]*Sales_Data17[[#This Row],[Order Quantity]])</f>
        <v>958.27122222222215</v>
      </c>
      <c r="R4402" s="1" t="str">
        <f>TEXT(Sales_Data17[[#This Row],[OrderDate]],"MMM")</f>
        <v>Sep</v>
      </c>
      <c r="S4402" s="1" t="str">
        <f t="shared" si="68"/>
        <v>2014</v>
      </c>
    </row>
    <row r="4403" spans="1:19">
      <c r="A4403" t="s">
        <v>4426</v>
      </c>
      <c r="B4403" s="2">
        <v>41902</v>
      </c>
      <c r="C4403" s="2" t="str">
        <f>VLOOKUP(Sales_Data17[[#This Row],[Customer Name Index]],Customer_Data[#All],2,0)</f>
        <v xml:space="preserve">Ei </v>
      </c>
      <c r="D4403">
        <v>9</v>
      </c>
      <c r="E4403" t="s">
        <v>4</v>
      </c>
      <c r="F4403" t="s">
        <v>8168</v>
      </c>
      <c r="G4403" t="s">
        <v>8027</v>
      </c>
      <c r="H4403" t="str">
        <f>VLOOKUP(Sales_Data17[[#This Row],[Delivery Region Index]],Regions_Table[#All],2,0)</f>
        <v>New South Wales</v>
      </c>
      <c r="I4403" t="str">
        <f>VLOOKUP(Sales_Data17[[#This Row],[Delivery Region Index]],Regions_Table[#All],3,0)</f>
        <v>Wyong</v>
      </c>
      <c r="J4403">
        <v>25</v>
      </c>
      <c r="K4403">
        <v>4</v>
      </c>
      <c r="L4403" t="str">
        <f>VLOOKUP(Sales_Data17[[#This Row],[Product Description Index]],Products_Data[#All],2,0)</f>
        <v>Jeans</v>
      </c>
      <c r="M4403">
        <v>7</v>
      </c>
      <c r="N4403" s="9">
        <v>442.94444444444446</v>
      </c>
      <c r="O4403" s="9">
        <f>Sales_Data17[[#This Row],[Order Quantity]]*Sales_Data17[[#This Row],[Unit Price]]</f>
        <v>3100.6111111111113</v>
      </c>
      <c r="P4403" s="9">
        <v>265.76666666666665</v>
      </c>
      <c r="Q4403" s="9">
        <f>Sales_Data17[[#This Row],[Line Total]]-(Sales_Data17[[#This Row],[Total Unit Cost]]*Sales_Data17[[#This Row],[Order Quantity]])</f>
        <v>1240.2444444444448</v>
      </c>
      <c r="R4403" s="1" t="str">
        <f>TEXT(Sales_Data17[[#This Row],[OrderDate]],"MMM")</f>
        <v>Sep</v>
      </c>
      <c r="S4403" s="1" t="str">
        <f t="shared" si="68"/>
        <v>2014</v>
      </c>
    </row>
    <row r="4404" spans="1:19">
      <c r="A4404" t="s">
        <v>4427</v>
      </c>
      <c r="B4404" s="2">
        <v>41902</v>
      </c>
      <c r="C4404" s="2" t="str">
        <f>VLOOKUP(Sales_Data17[[#This Row],[Customer Name Index]],Customer_Data[#All],2,0)</f>
        <v xml:space="preserve">Qualitest </v>
      </c>
      <c r="D4404">
        <v>19</v>
      </c>
      <c r="E4404" t="s">
        <v>2</v>
      </c>
      <c r="F4404" t="s">
        <v>8168</v>
      </c>
      <c r="G4404" t="s">
        <v>8028</v>
      </c>
      <c r="H4404" t="str">
        <f>VLOOKUP(Sales_Data17[[#This Row],[Delivery Region Index]],Regions_Table[#All],2,0)</f>
        <v>Victoria</v>
      </c>
      <c r="I4404" t="str">
        <f>VLOOKUP(Sales_Data17[[#This Row],[Delivery Region Index]],Regions_Table[#All],3,0)</f>
        <v>Shepparton</v>
      </c>
      <c r="J4404">
        <v>54</v>
      </c>
      <c r="K4404">
        <v>8</v>
      </c>
      <c r="L4404" t="str">
        <f>VLOOKUP(Sales_Data17[[#This Row],[Product Description Index]],Products_Data[#All],2,0)</f>
        <v>Shoes</v>
      </c>
      <c r="M4404">
        <v>3</v>
      </c>
      <c r="N4404" s="9">
        <v>279.91111111111115</v>
      </c>
      <c r="O4404" s="9">
        <f>Sales_Data17[[#This Row],[Order Quantity]]*Sales_Data17[[#This Row],[Unit Price]]</f>
        <v>839.73333333333346</v>
      </c>
      <c r="P4404" s="9">
        <v>117.56266666666667</v>
      </c>
      <c r="Q4404" s="9">
        <f>Sales_Data17[[#This Row],[Line Total]]-(Sales_Data17[[#This Row],[Total Unit Cost]]*Sales_Data17[[#This Row],[Order Quantity]])</f>
        <v>487.04533333333347</v>
      </c>
      <c r="R4404" s="1" t="str">
        <f>TEXT(Sales_Data17[[#This Row],[OrderDate]],"MMM")</f>
        <v>Sep</v>
      </c>
      <c r="S4404" s="1" t="str">
        <f t="shared" si="68"/>
        <v>2014</v>
      </c>
    </row>
    <row r="4405" spans="1:19">
      <c r="A4405" t="s">
        <v>4428</v>
      </c>
      <c r="B4405" s="2">
        <v>41902</v>
      </c>
      <c r="C4405" s="2" t="str">
        <f>VLOOKUP(Sales_Data17[[#This Row],[Customer Name Index]],Customer_Data[#All],2,0)</f>
        <v>ETUDE Ltd</v>
      </c>
      <c r="D4405">
        <v>4</v>
      </c>
      <c r="E4405" t="s">
        <v>4</v>
      </c>
      <c r="F4405" t="s">
        <v>8168</v>
      </c>
      <c r="G4405" t="s">
        <v>8027</v>
      </c>
      <c r="H4405" t="str">
        <f>VLOOKUP(Sales_Data17[[#This Row],[Delivery Region Index]],Regions_Table[#All],2,0)</f>
        <v>New South Wales</v>
      </c>
      <c r="I4405" t="str">
        <f>VLOOKUP(Sales_Data17[[#This Row],[Delivery Region Index]],Regions_Table[#All],3,0)</f>
        <v>Grafton</v>
      </c>
      <c r="J4405">
        <v>11</v>
      </c>
      <c r="K4405">
        <v>2</v>
      </c>
      <c r="L4405" t="str">
        <f>VLOOKUP(Sales_Data17[[#This Row],[Product Description Index]],Products_Data[#All],2,0)</f>
        <v>Pants</v>
      </c>
      <c r="M4405">
        <v>1</v>
      </c>
      <c r="N4405" s="9">
        <v>640.9666666666667</v>
      </c>
      <c r="O4405" s="9">
        <f>Sales_Data17[[#This Row],[Order Quantity]]*Sales_Data17[[#This Row],[Unit Price]]</f>
        <v>640.9666666666667</v>
      </c>
      <c r="P4405" s="9">
        <v>455.0863333333333</v>
      </c>
      <c r="Q4405" s="9">
        <f>Sales_Data17[[#This Row],[Line Total]]-(Sales_Data17[[#This Row],[Total Unit Cost]]*Sales_Data17[[#This Row],[Order Quantity]])</f>
        <v>185.8803333333334</v>
      </c>
      <c r="R4405" s="1" t="str">
        <f>TEXT(Sales_Data17[[#This Row],[OrderDate]],"MMM")</f>
        <v>Sep</v>
      </c>
      <c r="S4405" s="1" t="str">
        <f t="shared" si="68"/>
        <v>2014</v>
      </c>
    </row>
    <row r="4406" spans="1:19">
      <c r="A4406" t="s">
        <v>4429</v>
      </c>
      <c r="B4406" s="2">
        <v>41902</v>
      </c>
      <c r="C4406" s="2" t="str">
        <f>VLOOKUP(Sales_Data17[[#This Row],[Customer Name Index]],Customer_Data[#All],2,0)</f>
        <v>3LAB, Ltd</v>
      </c>
      <c r="D4406">
        <v>16</v>
      </c>
      <c r="E4406" t="s">
        <v>2</v>
      </c>
      <c r="F4406" t="s">
        <v>8168</v>
      </c>
      <c r="G4406" t="s">
        <v>8025</v>
      </c>
      <c r="H4406" t="str">
        <f>VLOOKUP(Sales_Data17[[#This Row],[Delivery Region Index]],Regions_Table[#All],2,0)</f>
        <v>South Australia</v>
      </c>
      <c r="I4406" t="str">
        <f>VLOOKUP(Sales_Data17[[#This Row],[Delivery Region Index]],Regions_Table[#All],3,0)</f>
        <v>Adelaide</v>
      </c>
      <c r="J4406">
        <v>46</v>
      </c>
      <c r="K4406">
        <v>7</v>
      </c>
      <c r="L4406" t="str">
        <f>VLOOKUP(Sales_Data17[[#This Row],[Product Description Index]],Products_Data[#All],2,0)</f>
        <v>Dress Shirts</v>
      </c>
      <c r="M4406">
        <v>4</v>
      </c>
      <c r="N4406" s="9">
        <v>429.54444444444448</v>
      </c>
      <c r="O4406" s="9">
        <f>Sales_Data17[[#This Row],[Order Quantity]]*Sales_Data17[[#This Row],[Unit Price]]</f>
        <v>1718.1777777777779</v>
      </c>
      <c r="P4406" s="9">
        <v>257.72666666666669</v>
      </c>
      <c r="Q4406" s="9">
        <f>Sales_Data17[[#This Row],[Line Total]]-(Sales_Data17[[#This Row],[Total Unit Cost]]*Sales_Data17[[#This Row],[Order Quantity]])</f>
        <v>687.27111111111117</v>
      </c>
      <c r="R4406" s="1" t="str">
        <f>TEXT(Sales_Data17[[#This Row],[OrderDate]],"MMM")</f>
        <v>Sep</v>
      </c>
      <c r="S4406" s="1" t="str">
        <f t="shared" si="68"/>
        <v>2014</v>
      </c>
    </row>
    <row r="4407" spans="1:19">
      <c r="A4407" t="s">
        <v>4430</v>
      </c>
      <c r="B4407" s="2">
        <v>41902</v>
      </c>
      <c r="C4407" s="2" t="str">
        <f>VLOOKUP(Sales_Data17[[#This Row],[Customer Name Index]],Customer_Data[#All],2,0)</f>
        <v>Pure Group</v>
      </c>
      <c r="D4407">
        <v>17</v>
      </c>
      <c r="E4407" t="s">
        <v>4</v>
      </c>
      <c r="F4407" t="s">
        <v>8168</v>
      </c>
      <c r="G4407" t="s">
        <v>8025</v>
      </c>
      <c r="H4407" t="str">
        <f>VLOOKUP(Sales_Data17[[#This Row],[Delivery Region Index]],Regions_Table[#All],2,0)</f>
        <v>Victoria</v>
      </c>
      <c r="I4407" t="str">
        <f>VLOOKUP(Sales_Data17[[#This Row],[Delivery Region Index]],Regions_Table[#All],3,0)</f>
        <v>Ballarat</v>
      </c>
      <c r="J4407">
        <v>49</v>
      </c>
      <c r="K4407">
        <v>7</v>
      </c>
      <c r="L4407" t="str">
        <f>VLOOKUP(Sales_Data17[[#This Row],[Product Description Index]],Products_Data[#All],2,0)</f>
        <v>Dress Shirts</v>
      </c>
      <c r="M4407">
        <v>3</v>
      </c>
      <c r="N4407" s="9">
        <v>430.28888888888889</v>
      </c>
      <c r="O4407" s="9">
        <f>Sales_Data17[[#This Row],[Order Quantity]]*Sales_Data17[[#This Row],[Unit Price]]</f>
        <v>1290.8666666666668</v>
      </c>
      <c r="P4407" s="9">
        <v>245.26466666666661</v>
      </c>
      <c r="Q4407" s="9">
        <f>Sales_Data17[[#This Row],[Line Total]]-(Sales_Data17[[#This Row],[Total Unit Cost]]*Sales_Data17[[#This Row],[Order Quantity]])</f>
        <v>555.07266666666692</v>
      </c>
      <c r="R4407" s="1" t="str">
        <f>TEXT(Sales_Data17[[#This Row],[OrderDate]],"MMM")</f>
        <v>Sep</v>
      </c>
      <c r="S4407" s="1" t="str">
        <f t="shared" si="68"/>
        <v>2014</v>
      </c>
    </row>
    <row r="4408" spans="1:19">
      <c r="A4408" t="s">
        <v>4431</v>
      </c>
      <c r="B4408" s="2">
        <v>41903</v>
      </c>
      <c r="C4408" s="2" t="str">
        <f>VLOOKUP(Sales_Data17[[#This Row],[Customer Name Index]],Customer_Data[#All],2,0)</f>
        <v>New Ltd</v>
      </c>
      <c r="D4408">
        <v>7</v>
      </c>
      <c r="E4408" t="s">
        <v>4</v>
      </c>
      <c r="F4408" t="s">
        <v>8168</v>
      </c>
      <c r="G4408" t="s">
        <v>8027</v>
      </c>
      <c r="H4408" t="str">
        <f>VLOOKUP(Sales_Data17[[#This Row],[Delivery Region Index]],Regions_Table[#All],2,0)</f>
        <v>New South Wales</v>
      </c>
      <c r="I4408" t="str">
        <f>VLOOKUP(Sales_Data17[[#This Row],[Delivery Region Index]],Regions_Table[#All],3,0)</f>
        <v>Queanbeyan</v>
      </c>
      <c r="J4408">
        <v>20</v>
      </c>
      <c r="K4408">
        <v>3</v>
      </c>
      <c r="L4408" t="str">
        <f>VLOOKUP(Sales_Data17[[#This Row],[Product Description Index]],Products_Data[#All],2,0)</f>
        <v>Sunglasses</v>
      </c>
      <c r="M4408">
        <v>4</v>
      </c>
      <c r="N4408" s="9">
        <v>428.05555555555554</v>
      </c>
      <c r="O4408" s="9">
        <f>Sales_Data17[[#This Row],[Order Quantity]]*Sales_Data17[[#This Row],[Unit Price]]</f>
        <v>1712.2222222222222</v>
      </c>
      <c r="P4408" s="9">
        <v>226.86944444444444</v>
      </c>
      <c r="Q4408" s="9">
        <f>Sales_Data17[[#This Row],[Line Total]]-(Sales_Data17[[#This Row],[Total Unit Cost]]*Sales_Data17[[#This Row],[Order Quantity]])</f>
        <v>804.74444444444441</v>
      </c>
      <c r="R4408" s="1" t="str">
        <f>TEXT(Sales_Data17[[#This Row],[OrderDate]],"MMM")</f>
        <v>Sep</v>
      </c>
      <c r="S4408" s="1" t="str">
        <f t="shared" si="68"/>
        <v>2014</v>
      </c>
    </row>
    <row r="4409" spans="1:19">
      <c r="A4409" t="s">
        <v>4432</v>
      </c>
      <c r="B4409" s="2">
        <v>41903</v>
      </c>
      <c r="C4409" s="2" t="str">
        <f>VLOOKUP(Sales_Data17[[#This Row],[Customer Name Index]],Customer_Data[#All],2,0)</f>
        <v>PEDIFIX, Corp</v>
      </c>
      <c r="D4409">
        <v>6</v>
      </c>
      <c r="E4409" t="s">
        <v>2</v>
      </c>
      <c r="F4409" t="s">
        <v>8168</v>
      </c>
      <c r="G4409" t="s">
        <v>8027</v>
      </c>
      <c r="H4409" t="str">
        <f>VLOOKUP(Sales_Data17[[#This Row],[Delivery Region Index]],Regions_Table[#All],2,0)</f>
        <v>New South Wales</v>
      </c>
      <c r="I4409" t="str">
        <f>VLOOKUP(Sales_Data17[[#This Row],[Delivery Region Index]],Regions_Table[#All],3,0)</f>
        <v>Nowra</v>
      </c>
      <c r="J4409">
        <v>17</v>
      </c>
      <c r="K4409">
        <v>3</v>
      </c>
      <c r="L4409" t="str">
        <f>VLOOKUP(Sales_Data17[[#This Row],[Product Description Index]],Products_Data[#All],2,0)</f>
        <v>Sunglasses</v>
      </c>
      <c r="M4409">
        <v>1</v>
      </c>
      <c r="N4409" s="9">
        <v>727.32222222222231</v>
      </c>
      <c r="O4409" s="9">
        <f>Sales_Data17[[#This Row],[Order Quantity]]*Sales_Data17[[#This Row],[Unit Price]]</f>
        <v>727.32222222222231</v>
      </c>
      <c r="P4409" s="9">
        <v>305.47533333333337</v>
      </c>
      <c r="Q4409" s="9">
        <f>Sales_Data17[[#This Row],[Line Total]]-(Sales_Data17[[#This Row],[Total Unit Cost]]*Sales_Data17[[#This Row],[Order Quantity]])</f>
        <v>421.84688888888894</v>
      </c>
      <c r="R4409" s="1" t="str">
        <f>TEXT(Sales_Data17[[#This Row],[OrderDate]],"MMM")</f>
        <v>Sep</v>
      </c>
      <c r="S4409" s="1" t="str">
        <f t="shared" si="68"/>
        <v>2014</v>
      </c>
    </row>
    <row r="4410" spans="1:19">
      <c r="A4410" t="s">
        <v>4433</v>
      </c>
      <c r="B4410" s="2">
        <v>41904</v>
      </c>
      <c r="C4410" s="2" t="str">
        <f>VLOOKUP(Sales_Data17[[#This Row],[Customer Name Index]],Customer_Data[#All],2,0)</f>
        <v>3LAB, Ltd</v>
      </c>
      <c r="D4410">
        <v>16</v>
      </c>
      <c r="E4410" t="s">
        <v>4</v>
      </c>
      <c r="F4410" t="s">
        <v>8168</v>
      </c>
      <c r="G4410" t="s">
        <v>8025</v>
      </c>
      <c r="H4410" t="str">
        <f>VLOOKUP(Sales_Data17[[#This Row],[Delivery Region Index]],Regions_Table[#All],2,0)</f>
        <v>Queensland</v>
      </c>
      <c r="I4410" t="str">
        <f>VLOOKUP(Sales_Data17[[#This Row],[Delivery Region Index]],Regions_Table[#All],3,0)</f>
        <v>Townsville</v>
      </c>
      <c r="J4410">
        <v>45</v>
      </c>
      <c r="K4410">
        <v>7</v>
      </c>
      <c r="L4410" t="str">
        <f>VLOOKUP(Sales_Data17[[#This Row],[Product Description Index]],Products_Data[#All],2,0)</f>
        <v>Dress Shirts</v>
      </c>
      <c r="M4410">
        <v>4</v>
      </c>
      <c r="N4410" s="9">
        <v>390.0888888888889</v>
      </c>
      <c r="O4410" s="9">
        <f>Sales_Data17[[#This Row],[Order Quantity]]*Sales_Data17[[#This Row],[Unit Price]]</f>
        <v>1560.3555555555556</v>
      </c>
      <c r="P4410" s="9">
        <v>198.94533333333334</v>
      </c>
      <c r="Q4410" s="9">
        <f>Sales_Data17[[#This Row],[Line Total]]-(Sales_Data17[[#This Row],[Total Unit Cost]]*Sales_Data17[[#This Row],[Order Quantity]])</f>
        <v>764.57422222222226</v>
      </c>
      <c r="R4410" s="1" t="str">
        <f>TEXT(Sales_Data17[[#This Row],[OrderDate]],"MMM")</f>
        <v>Sep</v>
      </c>
      <c r="S4410" s="1" t="str">
        <f t="shared" si="68"/>
        <v>2014</v>
      </c>
    </row>
    <row r="4411" spans="1:19">
      <c r="A4411" t="s">
        <v>4434</v>
      </c>
      <c r="B4411" s="2">
        <v>41904</v>
      </c>
      <c r="C4411" s="2" t="str">
        <f>VLOOKUP(Sales_Data17[[#This Row],[Customer Name Index]],Customer_Data[#All],2,0)</f>
        <v>PEDIFIX, Corp</v>
      </c>
      <c r="D4411">
        <v>6</v>
      </c>
      <c r="E4411" t="s">
        <v>4</v>
      </c>
      <c r="F4411" t="s">
        <v>8168</v>
      </c>
      <c r="G4411" t="s">
        <v>8027</v>
      </c>
      <c r="H4411" t="str">
        <f>VLOOKUP(Sales_Data17[[#This Row],[Delivery Region Index]],Regions_Table[#All],2,0)</f>
        <v>New South Wales</v>
      </c>
      <c r="I4411" t="str">
        <f>VLOOKUP(Sales_Data17[[#This Row],[Delivery Region Index]],Regions_Table[#All],3,0)</f>
        <v>Nowra</v>
      </c>
      <c r="J4411">
        <v>17</v>
      </c>
      <c r="K4411">
        <v>3</v>
      </c>
      <c r="L4411" t="str">
        <f>VLOOKUP(Sales_Data17[[#This Row],[Product Description Index]],Products_Data[#All],2,0)</f>
        <v>Sunglasses</v>
      </c>
      <c r="M4411">
        <v>7</v>
      </c>
      <c r="N4411" s="9">
        <v>279.16666666666669</v>
      </c>
      <c r="O4411" s="9">
        <f>Sales_Data17[[#This Row],[Order Quantity]]*Sales_Data17[[#This Row],[Unit Price]]</f>
        <v>1954.1666666666667</v>
      </c>
      <c r="P4411" s="9">
        <v>147.95833333333334</v>
      </c>
      <c r="Q4411" s="9">
        <f>Sales_Data17[[#This Row],[Line Total]]-(Sales_Data17[[#This Row],[Total Unit Cost]]*Sales_Data17[[#This Row],[Order Quantity]])</f>
        <v>918.45833333333326</v>
      </c>
      <c r="R4411" s="1" t="str">
        <f>TEXT(Sales_Data17[[#This Row],[OrderDate]],"MMM")</f>
        <v>Sep</v>
      </c>
      <c r="S4411" s="1" t="str">
        <f t="shared" si="68"/>
        <v>2014</v>
      </c>
    </row>
    <row r="4412" spans="1:19">
      <c r="A4412" t="s">
        <v>4435</v>
      </c>
      <c r="B4412" s="2">
        <v>41904</v>
      </c>
      <c r="C4412" s="2" t="str">
        <f>VLOOKUP(Sales_Data17[[#This Row],[Customer Name Index]],Customer_Data[#All],2,0)</f>
        <v xml:space="preserve">WakeFern </v>
      </c>
      <c r="D4412">
        <v>2</v>
      </c>
      <c r="E4412" t="s">
        <v>2</v>
      </c>
      <c r="F4412" t="s">
        <v>8168</v>
      </c>
      <c r="G4412" t="s">
        <v>8027</v>
      </c>
      <c r="H4412" t="str">
        <f>VLOOKUP(Sales_Data17[[#This Row],[Delivery Region Index]],Regions_Table[#All],2,0)</f>
        <v>New South Wales</v>
      </c>
      <c r="I4412" t="str">
        <f>VLOOKUP(Sales_Data17[[#This Row],[Delivery Region Index]],Regions_Table[#All],3,0)</f>
        <v>Broken Hill</v>
      </c>
      <c r="J4412">
        <v>5</v>
      </c>
      <c r="K4412">
        <v>1</v>
      </c>
      <c r="L4412" t="str">
        <f>VLOOKUP(Sales_Data17[[#This Row],[Product Description Index]],Products_Data[#All],2,0)</f>
        <v>Shirts</v>
      </c>
      <c r="M4412">
        <v>1</v>
      </c>
      <c r="N4412" s="9">
        <v>137.72222222222223</v>
      </c>
      <c r="O4412" s="9">
        <f>Sales_Data17[[#This Row],[Order Quantity]]*Sales_Data17[[#This Row],[Unit Price]]</f>
        <v>137.72222222222223</v>
      </c>
      <c r="P4412" s="9">
        <v>104.66888888888889</v>
      </c>
      <c r="Q4412" s="9">
        <f>Sales_Data17[[#This Row],[Line Total]]-(Sales_Data17[[#This Row],[Total Unit Cost]]*Sales_Data17[[#This Row],[Order Quantity]])</f>
        <v>33.053333333333342</v>
      </c>
      <c r="R4412" s="1" t="str">
        <f>TEXT(Sales_Data17[[#This Row],[OrderDate]],"MMM")</f>
        <v>Sep</v>
      </c>
      <c r="S4412" s="1" t="str">
        <f t="shared" si="68"/>
        <v>2014</v>
      </c>
    </row>
    <row r="4413" spans="1:19">
      <c r="A4413" t="s">
        <v>4436</v>
      </c>
      <c r="B4413" s="2">
        <v>41904</v>
      </c>
      <c r="C4413" s="2" t="str">
        <f>VLOOKUP(Sales_Data17[[#This Row],[Customer Name Index]],Customer_Data[#All],2,0)</f>
        <v>Elorac, Corp</v>
      </c>
      <c r="D4413">
        <v>3</v>
      </c>
      <c r="E4413" t="s">
        <v>4</v>
      </c>
      <c r="F4413" t="s">
        <v>8168</v>
      </c>
      <c r="G4413" t="s">
        <v>8027</v>
      </c>
      <c r="H4413" t="str">
        <f>VLOOKUP(Sales_Data17[[#This Row],[Delivery Region Index]],Regions_Table[#All],2,0)</f>
        <v>New South Wales</v>
      </c>
      <c r="I4413" t="str">
        <f>VLOOKUP(Sales_Data17[[#This Row],[Delivery Region Index]],Regions_Table[#All],3,0)</f>
        <v>Coffs Harbour</v>
      </c>
      <c r="J4413">
        <v>7</v>
      </c>
      <c r="K4413">
        <v>1</v>
      </c>
      <c r="L4413" t="str">
        <f>VLOOKUP(Sales_Data17[[#This Row],[Product Description Index]],Products_Data[#All],2,0)</f>
        <v>Shirts</v>
      </c>
      <c r="M4413">
        <v>6</v>
      </c>
      <c r="N4413" s="9">
        <v>223.33333333333334</v>
      </c>
      <c r="O4413" s="9">
        <f>Sales_Data17[[#This Row],[Order Quantity]]*Sales_Data17[[#This Row],[Unit Price]]</f>
        <v>1340</v>
      </c>
      <c r="P4413" s="9">
        <v>104.96666666666665</v>
      </c>
      <c r="Q4413" s="9">
        <f>Sales_Data17[[#This Row],[Line Total]]-(Sales_Data17[[#This Row],[Total Unit Cost]]*Sales_Data17[[#This Row],[Order Quantity]])</f>
        <v>710.2</v>
      </c>
      <c r="R4413" s="1" t="str">
        <f>TEXT(Sales_Data17[[#This Row],[OrderDate]],"MMM")</f>
        <v>Sep</v>
      </c>
      <c r="S4413" s="1" t="str">
        <f t="shared" si="68"/>
        <v>2014</v>
      </c>
    </row>
    <row r="4414" spans="1:19">
      <c r="A4414" t="s">
        <v>4437</v>
      </c>
      <c r="B4414" s="2">
        <v>41905</v>
      </c>
      <c r="C4414" s="2" t="str">
        <f>VLOOKUP(Sales_Data17[[#This Row],[Customer Name Index]],Customer_Data[#All],2,0)</f>
        <v>Medsep Group</v>
      </c>
      <c r="D4414">
        <v>8</v>
      </c>
      <c r="E4414" t="s">
        <v>4</v>
      </c>
      <c r="F4414" t="s">
        <v>8168</v>
      </c>
      <c r="G4414" t="s">
        <v>8027</v>
      </c>
      <c r="H4414" t="str">
        <f>VLOOKUP(Sales_Data17[[#This Row],[Delivery Region Index]],Regions_Table[#All],2,0)</f>
        <v>New South Wales</v>
      </c>
      <c r="I4414" t="str">
        <f>VLOOKUP(Sales_Data17[[#This Row],[Delivery Region Index]],Regions_Table[#All],3,0)</f>
        <v>Wagga Wagga</v>
      </c>
      <c r="J4414">
        <v>23</v>
      </c>
      <c r="K4414">
        <v>4</v>
      </c>
      <c r="L4414" t="str">
        <f>VLOOKUP(Sales_Data17[[#This Row],[Product Description Index]],Products_Data[#All],2,0)</f>
        <v>Jeans</v>
      </c>
      <c r="M4414">
        <v>4</v>
      </c>
      <c r="N4414" s="9">
        <v>22.333333333333332</v>
      </c>
      <c r="O4414" s="9">
        <f>Sales_Data17[[#This Row],[Order Quantity]]*Sales_Data17[[#This Row],[Unit Price]]</f>
        <v>89.333333333333329</v>
      </c>
      <c r="P4414" s="9">
        <v>12.729999999999999</v>
      </c>
      <c r="Q4414" s="9">
        <f>Sales_Data17[[#This Row],[Line Total]]-(Sales_Data17[[#This Row],[Total Unit Cost]]*Sales_Data17[[#This Row],[Order Quantity]])</f>
        <v>38.413333333333334</v>
      </c>
      <c r="R4414" s="1" t="str">
        <f>TEXT(Sales_Data17[[#This Row],[OrderDate]],"MMM")</f>
        <v>Sep</v>
      </c>
      <c r="S4414" s="1" t="str">
        <f t="shared" si="68"/>
        <v>2014</v>
      </c>
    </row>
    <row r="4415" spans="1:19">
      <c r="A4415" t="s">
        <v>4438</v>
      </c>
      <c r="B4415" s="2">
        <v>41905</v>
      </c>
      <c r="C4415" s="2" t="str">
        <f>VLOOKUP(Sales_Data17[[#This Row],[Customer Name Index]],Customer_Data[#All],2,0)</f>
        <v>PEDIFIX, Corp</v>
      </c>
      <c r="D4415">
        <v>6</v>
      </c>
      <c r="E4415" t="s">
        <v>4</v>
      </c>
      <c r="F4415" t="s">
        <v>8168</v>
      </c>
      <c r="G4415" t="s">
        <v>8027</v>
      </c>
      <c r="H4415" t="str">
        <f>VLOOKUP(Sales_Data17[[#This Row],[Delivery Region Index]],Regions_Table[#All],2,0)</f>
        <v>New South Wales</v>
      </c>
      <c r="I4415" t="str">
        <f>VLOOKUP(Sales_Data17[[#This Row],[Delivery Region Index]],Regions_Table[#All],3,0)</f>
        <v>Orange</v>
      </c>
      <c r="J4415">
        <v>18</v>
      </c>
      <c r="K4415">
        <v>3</v>
      </c>
      <c r="L4415" t="str">
        <f>VLOOKUP(Sales_Data17[[#This Row],[Product Description Index]],Products_Data[#All],2,0)</f>
        <v>Sunglasses</v>
      </c>
      <c r="M4415">
        <v>1</v>
      </c>
      <c r="N4415" s="9">
        <v>282.14444444444445</v>
      </c>
      <c r="O4415" s="9">
        <f>Sales_Data17[[#This Row],[Order Quantity]]*Sales_Data17[[#This Row],[Unit Price]]</f>
        <v>282.14444444444445</v>
      </c>
      <c r="P4415" s="9">
        <v>231.35844444444444</v>
      </c>
      <c r="Q4415" s="9">
        <f>Sales_Data17[[#This Row],[Line Total]]-(Sales_Data17[[#This Row],[Total Unit Cost]]*Sales_Data17[[#This Row],[Order Quantity]])</f>
        <v>50.786000000000001</v>
      </c>
      <c r="R4415" s="1" t="str">
        <f>TEXT(Sales_Data17[[#This Row],[OrderDate]],"MMM")</f>
        <v>Sep</v>
      </c>
      <c r="S4415" s="1" t="str">
        <f t="shared" si="68"/>
        <v>2014</v>
      </c>
    </row>
    <row r="4416" spans="1:19">
      <c r="A4416" t="s">
        <v>4439</v>
      </c>
      <c r="B4416" s="2">
        <v>41905</v>
      </c>
      <c r="C4416" s="2" t="str">
        <f>VLOOKUP(Sales_Data17[[#This Row],[Customer Name Index]],Customer_Data[#All],2,0)</f>
        <v xml:space="preserve">Medline </v>
      </c>
      <c r="D4416">
        <v>12</v>
      </c>
      <c r="E4416" t="s">
        <v>3</v>
      </c>
      <c r="F4416" t="s">
        <v>8168</v>
      </c>
      <c r="G4416" t="s">
        <v>8026</v>
      </c>
      <c r="H4416" t="str">
        <f>VLOOKUP(Sales_Data17[[#This Row],[Delivery Region Index]],Regions_Table[#All],2,0)</f>
        <v>Queensland</v>
      </c>
      <c r="I4416" t="str">
        <f>VLOOKUP(Sales_Data17[[#This Row],[Delivery Region Index]],Regions_Table[#All],3,0)</f>
        <v>Ipswich</v>
      </c>
      <c r="J4416">
        <v>34</v>
      </c>
      <c r="K4416">
        <v>5</v>
      </c>
      <c r="L4416" t="str">
        <f>VLOOKUP(Sales_Data17[[#This Row],[Product Description Index]],Products_Data[#All],2,0)</f>
        <v>Hats</v>
      </c>
      <c r="M4416">
        <v>8</v>
      </c>
      <c r="N4416" s="9">
        <v>22.333333333333332</v>
      </c>
      <c r="O4416" s="9">
        <f>Sales_Data17[[#This Row],[Order Quantity]]*Sales_Data17[[#This Row],[Unit Price]]</f>
        <v>178.66666666666666</v>
      </c>
      <c r="P4416" s="9">
        <v>9.8266666666666662</v>
      </c>
      <c r="Q4416" s="9">
        <f>Sales_Data17[[#This Row],[Line Total]]-(Sales_Data17[[#This Row],[Total Unit Cost]]*Sales_Data17[[#This Row],[Order Quantity]])</f>
        <v>100.05333333333333</v>
      </c>
      <c r="R4416" s="1" t="str">
        <f>TEXT(Sales_Data17[[#This Row],[OrderDate]],"MMM")</f>
        <v>Sep</v>
      </c>
      <c r="S4416" s="1" t="str">
        <f t="shared" si="68"/>
        <v>2014</v>
      </c>
    </row>
    <row r="4417" spans="1:19">
      <c r="A4417" t="s">
        <v>4440</v>
      </c>
      <c r="B4417" s="2">
        <v>41905</v>
      </c>
      <c r="C4417" s="2" t="str">
        <f>VLOOKUP(Sales_Data17[[#This Row],[Customer Name Index]],Customer_Data[#All],2,0)</f>
        <v>ETUDE Ltd</v>
      </c>
      <c r="D4417">
        <v>4</v>
      </c>
      <c r="E4417" t="s">
        <v>4</v>
      </c>
      <c r="F4417" t="s">
        <v>8168</v>
      </c>
      <c r="G4417" t="s">
        <v>8027</v>
      </c>
      <c r="H4417" t="str">
        <f>VLOOKUP(Sales_Data17[[#This Row],[Delivery Region Index]],Regions_Table[#All],2,0)</f>
        <v>New South Wales</v>
      </c>
      <c r="I4417" t="str">
        <f>VLOOKUP(Sales_Data17[[#This Row],[Delivery Region Index]],Regions_Table[#All],3,0)</f>
        <v>Griffith</v>
      </c>
      <c r="J4417">
        <v>12</v>
      </c>
      <c r="K4417">
        <v>2</v>
      </c>
      <c r="L4417" t="str">
        <f>VLOOKUP(Sales_Data17[[#This Row],[Product Description Index]],Products_Data[#All],2,0)</f>
        <v>Pants</v>
      </c>
      <c r="M4417">
        <v>8</v>
      </c>
      <c r="N4417" s="9">
        <v>436.24444444444447</v>
      </c>
      <c r="O4417" s="9">
        <f>Sales_Data17[[#This Row],[Order Quantity]]*Sales_Data17[[#This Row],[Unit Price]]</f>
        <v>3489.9555555555557</v>
      </c>
      <c r="P4417" s="9">
        <v>357.72044444444441</v>
      </c>
      <c r="Q4417" s="9">
        <f>Sales_Data17[[#This Row],[Line Total]]-(Sales_Data17[[#This Row],[Total Unit Cost]]*Sales_Data17[[#This Row],[Order Quantity]])</f>
        <v>628.19200000000046</v>
      </c>
      <c r="R4417" s="1" t="str">
        <f>TEXT(Sales_Data17[[#This Row],[OrderDate]],"MMM")</f>
        <v>Sep</v>
      </c>
      <c r="S4417" s="1" t="str">
        <f t="shared" si="68"/>
        <v>2014</v>
      </c>
    </row>
    <row r="4418" spans="1:19">
      <c r="A4418" t="s">
        <v>4441</v>
      </c>
      <c r="B4418" s="2">
        <v>41906</v>
      </c>
      <c r="C4418" s="2" t="str">
        <f>VLOOKUP(Sales_Data17[[#This Row],[Customer Name Index]],Customer_Data[#All],2,0)</f>
        <v xml:space="preserve">Linde </v>
      </c>
      <c r="D4418">
        <v>14</v>
      </c>
      <c r="E4418" t="s">
        <v>2</v>
      </c>
      <c r="F4418" t="s">
        <v>8168</v>
      </c>
      <c r="G4418" t="s">
        <v>8026</v>
      </c>
      <c r="H4418" t="str">
        <f>VLOOKUP(Sales_Data17[[#This Row],[Delivery Region Index]],Regions_Table[#All],2,0)</f>
        <v>Queensland</v>
      </c>
      <c r="I4418" t="str">
        <f>VLOOKUP(Sales_Data17[[#This Row],[Delivery Region Index]],Regions_Table[#All],3,0)</f>
        <v>Nambour</v>
      </c>
      <c r="J4418">
        <v>39</v>
      </c>
      <c r="K4418">
        <v>6</v>
      </c>
      <c r="L4418" t="str">
        <f>VLOOKUP(Sales_Data17[[#This Row],[Product Description Index]],Products_Data[#All],2,0)</f>
        <v>Socks</v>
      </c>
      <c r="M4418">
        <v>7</v>
      </c>
      <c r="N4418" s="9">
        <v>265.02222222222224</v>
      </c>
      <c r="O4418" s="9">
        <f>Sales_Data17[[#This Row],[Order Quantity]]*Sales_Data17[[#This Row],[Unit Price]]</f>
        <v>1855.1555555555556</v>
      </c>
      <c r="P4418" s="9">
        <v>129.86088888888889</v>
      </c>
      <c r="Q4418" s="9">
        <f>Sales_Data17[[#This Row],[Line Total]]-(Sales_Data17[[#This Row],[Total Unit Cost]]*Sales_Data17[[#This Row],[Order Quantity]])</f>
        <v>946.12933333333331</v>
      </c>
      <c r="R4418" s="1" t="str">
        <f>TEXT(Sales_Data17[[#This Row],[OrderDate]],"MMM")</f>
        <v>Sep</v>
      </c>
      <c r="S4418" s="1" t="str">
        <f t="shared" ref="S4418:S4481" si="69">TEXT(B4418,"YYY")</f>
        <v>2014</v>
      </c>
    </row>
    <row r="4419" spans="1:19">
      <c r="A4419" t="s">
        <v>4442</v>
      </c>
      <c r="B4419" s="2">
        <v>41906</v>
      </c>
      <c r="C4419" s="2" t="str">
        <f>VLOOKUP(Sales_Data17[[#This Row],[Customer Name Index]],Customer_Data[#All],2,0)</f>
        <v>Procter Corp</v>
      </c>
      <c r="D4419">
        <v>5</v>
      </c>
      <c r="E4419" t="s">
        <v>2</v>
      </c>
      <c r="F4419" t="s">
        <v>8168</v>
      </c>
      <c r="G4419" t="s">
        <v>8027</v>
      </c>
      <c r="H4419" t="str">
        <f>VLOOKUP(Sales_Data17[[#This Row],[Delivery Region Index]],Regions_Table[#All],2,0)</f>
        <v>New South Wales</v>
      </c>
      <c r="I4419" t="str">
        <f>VLOOKUP(Sales_Data17[[#This Row],[Delivery Region Index]],Regions_Table[#All],3,0)</f>
        <v>Lake Macquarie</v>
      </c>
      <c r="J4419">
        <v>13</v>
      </c>
      <c r="K4419">
        <v>2</v>
      </c>
      <c r="L4419" t="str">
        <f>VLOOKUP(Sales_Data17[[#This Row],[Product Description Index]],Products_Data[#All],2,0)</f>
        <v>Pants</v>
      </c>
      <c r="M4419">
        <v>2</v>
      </c>
      <c r="N4419" s="9">
        <v>310.43333333333334</v>
      </c>
      <c r="O4419" s="9">
        <f>Sales_Data17[[#This Row],[Order Quantity]]*Sales_Data17[[#This Row],[Unit Price]]</f>
        <v>620.86666666666667</v>
      </c>
      <c r="P4419" s="9">
        <v>152.11233333333334</v>
      </c>
      <c r="Q4419" s="9">
        <f>Sales_Data17[[#This Row],[Line Total]]-(Sales_Data17[[#This Row],[Total Unit Cost]]*Sales_Data17[[#This Row],[Order Quantity]])</f>
        <v>316.642</v>
      </c>
      <c r="R4419" s="1" t="str">
        <f>TEXT(Sales_Data17[[#This Row],[OrderDate]],"MMM")</f>
        <v>Sep</v>
      </c>
      <c r="S4419" s="1" t="str">
        <f t="shared" si="69"/>
        <v>2014</v>
      </c>
    </row>
    <row r="4420" spans="1:19">
      <c r="A4420" t="s">
        <v>4443</v>
      </c>
      <c r="B4420" s="2">
        <v>41907</v>
      </c>
      <c r="C4420" s="2" t="str">
        <f>VLOOKUP(Sales_Data17[[#This Row],[Customer Name Index]],Customer_Data[#All],2,0)</f>
        <v>Pacific Ltd</v>
      </c>
      <c r="D4420">
        <v>20</v>
      </c>
      <c r="E4420" t="s">
        <v>4</v>
      </c>
      <c r="F4420" t="s">
        <v>8168</v>
      </c>
      <c r="G4420" t="s">
        <v>8028</v>
      </c>
      <c r="H4420" t="str">
        <f>VLOOKUP(Sales_Data17[[#This Row],[Delivery Region Index]],Regions_Table[#All],2,0)</f>
        <v>Victoria</v>
      </c>
      <c r="I4420" t="str">
        <f>VLOOKUP(Sales_Data17[[#This Row],[Delivery Region Index]],Regions_Table[#All],3,0)</f>
        <v>Wangaratta</v>
      </c>
      <c r="J4420">
        <v>56</v>
      </c>
      <c r="K4420">
        <v>8</v>
      </c>
      <c r="L4420" t="str">
        <f>VLOOKUP(Sales_Data17[[#This Row],[Product Description Index]],Products_Data[#All],2,0)</f>
        <v>Shoes</v>
      </c>
      <c r="M4420">
        <v>7</v>
      </c>
      <c r="N4420" s="9">
        <v>28.288888888888888</v>
      </c>
      <c r="O4420" s="9">
        <f>Sales_Data17[[#This Row],[Order Quantity]]*Sales_Data17[[#This Row],[Unit Price]]</f>
        <v>198.02222222222221</v>
      </c>
      <c r="P4420" s="9">
        <v>13.861555555555555</v>
      </c>
      <c r="Q4420" s="9">
        <f>Sales_Data17[[#This Row],[Line Total]]-(Sales_Data17[[#This Row],[Total Unit Cost]]*Sales_Data17[[#This Row],[Order Quantity]])</f>
        <v>100.99133333333333</v>
      </c>
      <c r="R4420" s="1" t="str">
        <f>TEXT(Sales_Data17[[#This Row],[OrderDate]],"MMM")</f>
        <v>Sep</v>
      </c>
      <c r="S4420" s="1" t="str">
        <f t="shared" si="69"/>
        <v>2014</v>
      </c>
    </row>
    <row r="4421" spans="1:19">
      <c r="A4421" t="s">
        <v>4444</v>
      </c>
      <c r="B4421" s="2">
        <v>41907</v>
      </c>
      <c r="C4421" s="2" t="str">
        <f>VLOOKUP(Sales_Data17[[#This Row],[Customer Name Index]],Customer_Data[#All],2,0)</f>
        <v>Pacific Ltd</v>
      </c>
      <c r="D4421">
        <v>20</v>
      </c>
      <c r="E4421" t="s">
        <v>2</v>
      </c>
      <c r="F4421" t="s">
        <v>8168</v>
      </c>
      <c r="G4421" t="s">
        <v>8028</v>
      </c>
      <c r="H4421" t="str">
        <f>VLOOKUP(Sales_Data17[[#This Row],[Delivery Region Index]],Regions_Table[#All],2,0)</f>
        <v>Victoria</v>
      </c>
      <c r="I4421" t="str">
        <f>VLOOKUP(Sales_Data17[[#This Row],[Delivery Region Index]],Regions_Table[#All],3,0)</f>
        <v>Wodonga</v>
      </c>
      <c r="J4421">
        <v>58</v>
      </c>
      <c r="K4421">
        <v>8</v>
      </c>
      <c r="L4421" t="str">
        <f>VLOOKUP(Sales_Data17[[#This Row],[Product Description Index]],Products_Data[#All],2,0)</f>
        <v>Shoes</v>
      </c>
      <c r="M4421">
        <v>9</v>
      </c>
      <c r="N4421" s="9">
        <v>432.52222222222224</v>
      </c>
      <c r="O4421" s="9">
        <f>Sales_Data17[[#This Row],[Order Quantity]]*Sales_Data17[[#This Row],[Unit Price]]</f>
        <v>3892.7000000000003</v>
      </c>
      <c r="P4421" s="9">
        <v>358.99344444444449</v>
      </c>
      <c r="Q4421" s="9">
        <f>Sales_Data17[[#This Row],[Line Total]]-(Sales_Data17[[#This Row],[Total Unit Cost]]*Sales_Data17[[#This Row],[Order Quantity]])</f>
        <v>661.75900000000001</v>
      </c>
      <c r="R4421" s="1" t="str">
        <f>TEXT(Sales_Data17[[#This Row],[OrderDate]],"MMM")</f>
        <v>Sep</v>
      </c>
      <c r="S4421" s="1" t="str">
        <f t="shared" si="69"/>
        <v>2014</v>
      </c>
    </row>
    <row r="4422" spans="1:19">
      <c r="A4422" t="s">
        <v>4445</v>
      </c>
      <c r="B4422" s="2">
        <v>41908</v>
      </c>
      <c r="C4422" s="2" t="str">
        <f>VLOOKUP(Sales_Data17[[#This Row],[Customer Name Index]],Customer_Data[#All],2,0)</f>
        <v>3LAB, Ltd</v>
      </c>
      <c r="D4422">
        <v>16</v>
      </c>
      <c r="E4422" t="s">
        <v>2</v>
      </c>
      <c r="F4422" t="s">
        <v>8168</v>
      </c>
      <c r="G4422" t="s">
        <v>8025</v>
      </c>
      <c r="H4422" t="str">
        <f>VLOOKUP(Sales_Data17[[#This Row],[Delivery Region Index]],Regions_Table[#All],2,0)</f>
        <v>Queensland</v>
      </c>
      <c r="I4422" t="str">
        <f>VLOOKUP(Sales_Data17[[#This Row],[Delivery Region Index]],Regions_Table[#All],3,0)</f>
        <v>Townsville</v>
      </c>
      <c r="J4422">
        <v>45</v>
      </c>
      <c r="K4422">
        <v>7</v>
      </c>
      <c r="L4422" t="str">
        <f>VLOOKUP(Sales_Data17[[#This Row],[Product Description Index]],Products_Data[#All],2,0)</f>
        <v>Dress Shirts</v>
      </c>
      <c r="M4422">
        <v>3</v>
      </c>
      <c r="N4422" s="9">
        <v>430.28888888888889</v>
      </c>
      <c r="O4422" s="9">
        <f>Sales_Data17[[#This Row],[Order Quantity]]*Sales_Data17[[#This Row],[Unit Price]]</f>
        <v>1290.8666666666668</v>
      </c>
      <c r="P4422" s="9">
        <v>258.17333333333335</v>
      </c>
      <c r="Q4422" s="9">
        <f>Sales_Data17[[#This Row],[Line Total]]-(Sales_Data17[[#This Row],[Total Unit Cost]]*Sales_Data17[[#This Row],[Order Quantity]])</f>
        <v>516.34666666666681</v>
      </c>
      <c r="R4422" s="1" t="str">
        <f>TEXT(Sales_Data17[[#This Row],[OrderDate]],"MMM")</f>
        <v>Sep</v>
      </c>
      <c r="S4422" s="1" t="str">
        <f t="shared" si="69"/>
        <v>2014</v>
      </c>
    </row>
    <row r="4423" spans="1:19">
      <c r="A4423" t="s">
        <v>4446</v>
      </c>
      <c r="B4423" s="2">
        <v>41908</v>
      </c>
      <c r="C4423" s="2" t="str">
        <f>VLOOKUP(Sales_Data17[[#This Row],[Customer Name Index]],Customer_Data[#All],2,0)</f>
        <v>Rochester Ltd</v>
      </c>
      <c r="D4423">
        <v>15</v>
      </c>
      <c r="E4423" t="s">
        <v>4</v>
      </c>
      <c r="F4423" t="s">
        <v>8168</v>
      </c>
      <c r="G4423" t="s">
        <v>8025</v>
      </c>
      <c r="H4423" t="str">
        <f>VLOOKUP(Sales_Data17[[#This Row],[Delivery Region Index]],Regions_Table[#All],2,0)</f>
        <v>Queensland</v>
      </c>
      <c r="I4423" t="str">
        <f>VLOOKUP(Sales_Data17[[#This Row],[Delivery Region Index]],Regions_Table[#All],3,0)</f>
        <v>Thuringowa</v>
      </c>
      <c r="J4423">
        <v>43</v>
      </c>
      <c r="K4423">
        <v>6</v>
      </c>
      <c r="L4423" t="str">
        <f>VLOOKUP(Sales_Data17[[#This Row],[Product Description Index]],Products_Data[#All],2,0)</f>
        <v>Socks</v>
      </c>
      <c r="M4423">
        <v>7</v>
      </c>
      <c r="N4423" s="9">
        <v>116.87777777777779</v>
      </c>
      <c r="O4423" s="9">
        <f>Sales_Data17[[#This Row],[Order Quantity]]*Sales_Data17[[#This Row],[Unit Price]]</f>
        <v>818.14444444444462</v>
      </c>
      <c r="P4423" s="9">
        <v>50.257444444444445</v>
      </c>
      <c r="Q4423" s="9">
        <f>Sales_Data17[[#This Row],[Line Total]]-(Sales_Data17[[#This Row],[Total Unit Cost]]*Sales_Data17[[#This Row],[Order Quantity]])</f>
        <v>466.3423333333335</v>
      </c>
      <c r="R4423" s="1" t="str">
        <f>TEXT(Sales_Data17[[#This Row],[OrderDate]],"MMM")</f>
        <v>Sep</v>
      </c>
      <c r="S4423" s="1" t="str">
        <f t="shared" si="69"/>
        <v>2014</v>
      </c>
    </row>
    <row r="4424" spans="1:19">
      <c r="A4424" t="s">
        <v>4447</v>
      </c>
      <c r="B4424" s="2">
        <v>41908</v>
      </c>
      <c r="C4424" s="2" t="str">
        <f>VLOOKUP(Sales_Data17[[#This Row],[Customer Name Index]],Customer_Data[#All],2,0)</f>
        <v xml:space="preserve">WakeFern </v>
      </c>
      <c r="D4424">
        <v>2</v>
      </c>
      <c r="E4424" t="s">
        <v>2</v>
      </c>
      <c r="F4424" t="s">
        <v>8168</v>
      </c>
      <c r="G4424" t="s">
        <v>8027</v>
      </c>
      <c r="H4424" t="str">
        <f>VLOOKUP(Sales_Data17[[#This Row],[Delivery Region Index]],Regions_Table[#All],2,0)</f>
        <v>New South Wales</v>
      </c>
      <c r="I4424" t="str">
        <f>VLOOKUP(Sales_Data17[[#This Row],[Delivery Region Index]],Regions_Table[#All],3,0)</f>
        <v>Cessnock</v>
      </c>
      <c r="J4424">
        <v>6</v>
      </c>
      <c r="K4424">
        <v>1</v>
      </c>
      <c r="L4424" t="str">
        <f>VLOOKUP(Sales_Data17[[#This Row],[Product Description Index]],Products_Data[#All],2,0)</f>
        <v>Shirts</v>
      </c>
      <c r="M4424">
        <v>9</v>
      </c>
      <c r="N4424" s="9">
        <v>25.311111111111114</v>
      </c>
      <c r="O4424" s="9">
        <f>Sales_Data17[[#This Row],[Order Quantity]]*Sales_Data17[[#This Row],[Unit Price]]</f>
        <v>227.8</v>
      </c>
      <c r="P4424" s="9">
        <v>11.643111111111113</v>
      </c>
      <c r="Q4424" s="9">
        <f>Sales_Data17[[#This Row],[Line Total]]-(Sales_Data17[[#This Row],[Total Unit Cost]]*Sales_Data17[[#This Row],[Order Quantity]])</f>
        <v>123.012</v>
      </c>
      <c r="R4424" s="1" t="str">
        <f>TEXT(Sales_Data17[[#This Row],[OrderDate]],"MMM")</f>
        <v>Sep</v>
      </c>
      <c r="S4424" s="1" t="str">
        <f t="shared" si="69"/>
        <v>2014</v>
      </c>
    </row>
    <row r="4425" spans="1:19">
      <c r="A4425" t="s">
        <v>4448</v>
      </c>
      <c r="B4425" s="2">
        <v>41908</v>
      </c>
      <c r="C4425" s="2" t="str">
        <f>VLOOKUP(Sales_Data17[[#This Row],[Customer Name Index]],Customer_Data[#All],2,0)</f>
        <v>Ole Group</v>
      </c>
      <c r="D4425">
        <v>13</v>
      </c>
      <c r="E4425" t="s">
        <v>2</v>
      </c>
      <c r="F4425" t="s">
        <v>8168</v>
      </c>
      <c r="G4425" t="s">
        <v>8026</v>
      </c>
      <c r="H4425" t="str">
        <f>VLOOKUP(Sales_Data17[[#This Row],[Delivery Region Index]],Regions_Table[#All],2,0)</f>
        <v>Queensland</v>
      </c>
      <c r="I4425" t="str">
        <f>VLOOKUP(Sales_Data17[[#This Row],[Delivery Region Index]],Regions_Table[#All],3,0)</f>
        <v>Maryborough</v>
      </c>
      <c r="J4425">
        <v>37</v>
      </c>
      <c r="K4425">
        <v>6</v>
      </c>
      <c r="L4425" t="str">
        <f>VLOOKUP(Sales_Data17[[#This Row],[Product Description Index]],Products_Data[#All],2,0)</f>
        <v>Socks</v>
      </c>
      <c r="M4425">
        <v>3</v>
      </c>
      <c r="N4425" s="9">
        <v>431.03333333333336</v>
      </c>
      <c r="O4425" s="9">
        <f>Sales_Data17[[#This Row],[Order Quantity]]*Sales_Data17[[#This Row],[Unit Price]]</f>
        <v>1293.1000000000001</v>
      </c>
      <c r="P4425" s="9">
        <v>310.34399999999999</v>
      </c>
      <c r="Q4425" s="9">
        <f>Sales_Data17[[#This Row],[Line Total]]-(Sales_Data17[[#This Row],[Total Unit Cost]]*Sales_Data17[[#This Row],[Order Quantity]])</f>
        <v>362.06800000000021</v>
      </c>
      <c r="R4425" s="1" t="str">
        <f>TEXT(Sales_Data17[[#This Row],[OrderDate]],"MMM")</f>
        <v>Sep</v>
      </c>
      <c r="S4425" s="1" t="str">
        <f t="shared" si="69"/>
        <v>2014</v>
      </c>
    </row>
    <row r="4426" spans="1:19">
      <c r="A4426" t="s">
        <v>4449</v>
      </c>
      <c r="B4426" s="2">
        <v>41908</v>
      </c>
      <c r="C4426" s="2" t="str">
        <f>VLOOKUP(Sales_Data17[[#This Row],[Customer Name Index]],Customer_Data[#All],2,0)</f>
        <v>Pure Group</v>
      </c>
      <c r="D4426">
        <v>17</v>
      </c>
      <c r="E4426" t="s">
        <v>2</v>
      </c>
      <c r="F4426" t="s">
        <v>8168</v>
      </c>
      <c r="G4426" t="s">
        <v>8025</v>
      </c>
      <c r="H4426" t="str">
        <f>VLOOKUP(Sales_Data17[[#This Row],[Delivery Region Index]],Regions_Table[#All],2,0)</f>
        <v>Victoria</v>
      </c>
      <c r="I4426" t="str">
        <f>VLOOKUP(Sales_Data17[[#This Row],[Delivery Region Index]],Regions_Table[#All],3,0)</f>
        <v>Melbourne</v>
      </c>
      <c r="J4426">
        <v>47</v>
      </c>
      <c r="K4426">
        <v>7</v>
      </c>
      <c r="L4426" t="str">
        <f>VLOOKUP(Sales_Data17[[#This Row],[Product Description Index]],Products_Data[#All],2,0)</f>
        <v>Dress Shirts</v>
      </c>
      <c r="M4426">
        <v>1</v>
      </c>
      <c r="N4426" s="9">
        <v>122.83333333333333</v>
      </c>
      <c r="O4426" s="9">
        <f>Sales_Data17[[#This Row],[Order Quantity]]*Sales_Data17[[#This Row],[Unit Price]]</f>
        <v>122.83333333333333</v>
      </c>
      <c r="P4426" s="9">
        <v>90.896666666666661</v>
      </c>
      <c r="Q4426" s="9">
        <f>Sales_Data17[[#This Row],[Line Total]]-(Sales_Data17[[#This Row],[Total Unit Cost]]*Sales_Data17[[#This Row],[Order Quantity]])</f>
        <v>31.936666666666667</v>
      </c>
      <c r="R4426" s="1" t="str">
        <f>TEXT(Sales_Data17[[#This Row],[OrderDate]],"MMM")</f>
        <v>Sep</v>
      </c>
      <c r="S4426" s="1" t="str">
        <f t="shared" si="69"/>
        <v>2014</v>
      </c>
    </row>
    <row r="4427" spans="1:19">
      <c r="A4427" t="s">
        <v>4450</v>
      </c>
      <c r="B4427" s="2">
        <v>41908</v>
      </c>
      <c r="C4427" s="2" t="str">
        <f>VLOOKUP(Sales_Data17[[#This Row],[Customer Name Index]],Customer_Data[#All],2,0)</f>
        <v xml:space="preserve">Qualitest </v>
      </c>
      <c r="D4427">
        <v>19</v>
      </c>
      <c r="E4427" t="s">
        <v>3</v>
      </c>
      <c r="F4427" t="s">
        <v>8168</v>
      </c>
      <c r="G4427" t="s">
        <v>8028</v>
      </c>
      <c r="H4427" t="str">
        <f>VLOOKUP(Sales_Data17[[#This Row],[Delivery Region Index]],Regions_Table[#All],2,0)</f>
        <v>Victoria</v>
      </c>
      <c r="I4427" t="str">
        <f>VLOOKUP(Sales_Data17[[#This Row],[Delivery Region Index]],Regions_Table[#All],3,0)</f>
        <v>Mildura</v>
      </c>
      <c r="J4427">
        <v>53</v>
      </c>
      <c r="K4427">
        <v>8</v>
      </c>
      <c r="L4427" t="str">
        <f>VLOOKUP(Sales_Data17[[#This Row],[Product Description Index]],Products_Data[#All],2,0)</f>
        <v>Shoes</v>
      </c>
      <c r="M4427">
        <v>8</v>
      </c>
      <c r="N4427" s="9">
        <v>443.68888888888893</v>
      </c>
      <c r="O4427" s="9">
        <f>Sales_Data17[[#This Row],[Order Quantity]]*Sales_Data17[[#This Row],[Unit Price]]</f>
        <v>3549.5111111111114</v>
      </c>
      <c r="P4427" s="9">
        <v>292.83466666666669</v>
      </c>
      <c r="Q4427" s="9">
        <f>Sales_Data17[[#This Row],[Line Total]]-(Sales_Data17[[#This Row],[Total Unit Cost]]*Sales_Data17[[#This Row],[Order Quantity]])</f>
        <v>1206.8337777777779</v>
      </c>
      <c r="R4427" s="1" t="str">
        <f>TEXT(Sales_Data17[[#This Row],[OrderDate]],"MMM")</f>
        <v>Sep</v>
      </c>
      <c r="S4427" s="1" t="str">
        <f t="shared" si="69"/>
        <v>2014</v>
      </c>
    </row>
    <row r="4428" spans="1:19">
      <c r="A4428" t="s">
        <v>4451</v>
      </c>
      <c r="B4428" s="2">
        <v>41908</v>
      </c>
      <c r="C4428" s="2" t="str">
        <f>VLOOKUP(Sales_Data17[[#This Row],[Customer Name Index]],Customer_Data[#All],2,0)</f>
        <v>Pacific Ltd</v>
      </c>
      <c r="D4428">
        <v>20</v>
      </c>
      <c r="E4428" t="s">
        <v>4</v>
      </c>
      <c r="F4428" t="s">
        <v>8168</v>
      </c>
      <c r="G4428" t="s">
        <v>8028</v>
      </c>
      <c r="H4428" t="str">
        <f>VLOOKUP(Sales_Data17[[#This Row],[Delivery Region Index]],Regions_Table[#All],2,0)</f>
        <v>Victoria</v>
      </c>
      <c r="I4428" t="str">
        <f>VLOOKUP(Sales_Data17[[#This Row],[Delivery Region Index]],Regions_Table[#All],3,0)</f>
        <v>Wodonga</v>
      </c>
      <c r="J4428">
        <v>58</v>
      </c>
      <c r="K4428">
        <v>8</v>
      </c>
      <c r="L4428" t="str">
        <f>VLOOKUP(Sales_Data17[[#This Row],[Product Description Index]],Products_Data[#All],2,0)</f>
        <v>Shoes</v>
      </c>
      <c r="M4428">
        <v>1</v>
      </c>
      <c r="N4428" s="9">
        <v>20.844444444444445</v>
      </c>
      <c r="O4428" s="9">
        <f>Sales_Data17[[#This Row],[Order Quantity]]*Sales_Data17[[#This Row],[Unit Price]]</f>
        <v>20.844444444444445</v>
      </c>
      <c r="P4428" s="9">
        <v>14.382666666666665</v>
      </c>
      <c r="Q4428" s="9">
        <f>Sales_Data17[[#This Row],[Line Total]]-(Sales_Data17[[#This Row],[Total Unit Cost]]*Sales_Data17[[#This Row],[Order Quantity]])</f>
        <v>6.4617777777777796</v>
      </c>
      <c r="R4428" s="1" t="str">
        <f>TEXT(Sales_Data17[[#This Row],[OrderDate]],"MMM")</f>
        <v>Sep</v>
      </c>
      <c r="S4428" s="1" t="str">
        <f t="shared" si="69"/>
        <v>2014</v>
      </c>
    </row>
    <row r="4429" spans="1:19">
      <c r="A4429" t="s">
        <v>4452</v>
      </c>
      <c r="B4429" s="2">
        <v>41908</v>
      </c>
      <c r="C4429" s="2" t="str">
        <f>VLOOKUP(Sales_Data17[[#This Row],[Customer Name Index]],Customer_Data[#All],2,0)</f>
        <v>Avon Corp</v>
      </c>
      <c r="D4429">
        <v>1</v>
      </c>
      <c r="E4429" t="s">
        <v>4</v>
      </c>
      <c r="F4429" t="s">
        <v>8168</v>
      </c>
      <c r="G4429" t="s">
        <v>8027</v>
      </c>
      <c r="H4429" t="str">
        <f>VLOOKUP(Sales_Data17[[#This Row],[Delivery Region Index]],Regions_Table[#All],2,0)</f>
        <v>New South Wales</v>
      </c>
      <c r="I4429" t="str">
        <f>VLOOKUP(Sales_Data17[[#This Row],[Delivery Region Index]],Regions_Table[#All],3,0)</f>
        <v>Albury</v>
      </c>
      <c r="J4429">
        <v>2</v>
      </c>
      <c r="K4429">
        <v>1</v>
      </c>
      <c r="L4429" t="str">
        <f>VLOOKUP(Sales_Data17[[#This Row],[Product Description Index]],Products_Data[#All],2,0)</f>
        <v>Shirts</v>
      </c>
      <c r="M4429">
        <v>7</v>
      </c>
      <c r="N4429" s="9">
        <v>706.47777777777776</v>
      </c>
      <c r="O4429" s="9">
        <f>Sales_Data17[[#This Row],[Order Quantity]]*Sales_Data17[[#This Row],[Unit Price]]</f>
        <v>4945.344444444444</v>
      </c>
      <c r="P4429" s="9">
        <v>438.01622222222227</v>
      </c>
      <c r="Q4429" s="9">
        <f>Sales_Data17[[#This Row],[Line Total]]-(Sales_Data17[[#This Row],[Total Unit Cost]]*Sales_Data17[[#This Row],[Order Quantity]])</f>
        <v>1879.2308888888883</v>
      </c>
      <c r="R4429" s="1" t="str">
        <f>TEXT(Sales_Data17[[#This Row],[OrderDate]],"MMM")</f>
        <v>Sep</v>
      </c>
      <c r="S4429" s="1" t="str">
        <f t="shared" si="69"/>
        <v>2014</v>
      </c>
    </row>
    <row r="4430" spans="1:19">
      <c r="A4430" t="s">
        <v>4453</v>
      </c>
      <c r="B4430" s="2">
        <v>41909</v>
      </c>
      <c r="C4430" s="2" t="str">
        <f>VLOOKUP(Sales_Data17[[#This Row],[Customer Name Index]],Customer_Data[#All],2,0)</f>
        <v>Rochester Ltd</v>
      </c>
      <c r="D4430">
        <v>15</v>
      </c>
      <c r="E4430" t="s">
        <v>2</v>
      </c>
      <c r="F4430" t="s">
        <v>8168</v>
      </c>
      <c r="G4430" t="s">
        <v>8025</v>
      </c>
      <c r="H4430" t="str">
        <f>VLOOKUP(Sales_Data17[[#This Row],[Delivery Region Index]],Regions_Table[#All],2,0)</f>
        <v>Queensland</v>
      </c>
      <c r="I4430" t="str">
        <f>VLOOKUP(Sales_Data17[[#This Row],[Delivery Region Index]],Regions_Table[#All],3,0)</f>
        <v>Sunshine Coast</v>
      </c>
      <c r="J4430">
        <v>42</v>
      </c>
      <c r="K4430">
        <v>6</v>
      </c>
      <c r="L4430" t="str">
        <f>VLOOKUP(Sales_Data17[[#This Row],[Product Description Index]],Products_Data[#All],2,0)</f>
        <v>Socks</v>
      </c>
      <c r="M4430">
        <v>4</v>
      </c>
      <c r="N4430" s="9">
        <v>445.17777777777775</v>
      </c>
      <c r="O4430" s="9">
        <f>Sales_Data17[[#This Row],[Order Quantity]]*Sales_Data17[[#This Row],[Unit Price]]</f>
        <v>1780.711111111111</v>
      </c>
      <c r="P4430" s="9">
        <v>316.07622222222221</v>
      </c>
      <c r="Q4430" s="9">
        <f>Sales_Data17[[#This Row],[Line Total]]-(Sales_Data17[[#This Row],[Total Unit Cost]]*Sales_Data17[[#This Row],[Order Quantity]])</f>
        <v>516.40622222222214</v>
      </c>
      <c r="R4430" s="1" t="str">
        <f>TEXT(Sales_Data17[[#This Row],[OrderDate]],"MMM")</f>
        <v>Sep</v>
      </c>
      <c r="S4430" s="1" t="str">
        <f t="shared" si="69"/>
        <v>2014</v>
      </c>
    </row>
    <row r="4431" spans="1:19">
      <c r="A4431" t="s">
        <v>4454</v>
      </c>
      <c r="B4431" s="2">
        <v>41909</v>
      </c>
      <c r="C4431" s="2" t="str">
        <f>VLOOKUP(Sales_Data17[[#This Row],[Customer Name Index]],Customer_Data[#All],2,0)</f>
        <v>ETUDE Ltd</v>
      </c>
      <c r="D4431">
        <v>4</v>
      </c>
      <c r="E4431" t="s">
        <v>4</v>
      </c>
      <c r="F4431" t="s">
        <v>8168</v>
      </c>
      <c r="G4431" t="s">
        <v>8027</v>
      </c>
      <c r="H4431" t="str">
        <f>VLOOKUP(Sales_Data17[[#This Row],[Delivery Region Index]],Regions_Table[#All],2,0)</f>
        <v>New South Wales</v>
      </c>
      <c r="I4431" t="str">
        <f>VLOOKUP(Sales_Data17[[#This Row],[Delivery Region Index]],Regions_Table[#All],3,0)</f>
        <v>Grafton</v>
      </c>
      <c r="J4431">
        <v>11</v>
      </c>
      <c r="K4431">
        <v>2</v>
      </c>
      <c r="L4431" t="str">
        <f>VLOOKUP(Sales_Data17[[#This Row],[Product Description Index]],Products_Data[#All],2,0)</f>
        <v>Pants</v>
      </c>
      <c r="M4431">
        <v>4</v>
      </c>
      <c r="N4431" s="9">
        <v>445.17777777777775</v>
      </c>
      <c r="O4431" s="9">
        <f>Sales_Data17[[#This Row],[Order Quantity]]*Sales_Data17[[#This Row],[Unit Price]]</f>
        <v>1780.711111111111</v>
      </c>
      <c r="P4431" s="9">
        <v>195.87822222222223</v>
      </c>
      <c r="Q4431" s="9">
        <f>Sales_Data17[[#This Row],[Line Total]]-(Sales_Data17[[#This Row],[Total Unit Cost]]*Sales_Data17[[#This Row],[Order Quantity]])</f>
        <v>997.19822222222206</v>
      </c>
      <c r="R4431" s="1" t="str">
        <f>TEXT(Sales_Data17[[#This Row],[OrderDate]],"MMM")</f>
        <v>Sep</v>
      </c>
      <c r="S4431" s="1" t="str">
        <f t="shared" si="69"/>
        <v>2014</v>
      </c>
    </row>
    <row r="4432" spans="1:19">
      <c r="A4432" t="s">
        <v>4455</v>
      </c>
      <c r="B4432" s="2">
        <v>41909</v>
      </c>
      <c r="C4432" s="2" t="str">
        <f>VLOOKUP(Sales_Data17[[#This Row],[Customer Name Index]],Customer_Data[#All],2,0)</f>
        <v>PEDIFIX, Corp</v>
      </c>
      <c r="D4432">
        <v>6</v>
      </c>
      <c r="E4432" t="s">
        <v>2</v>
      </c>
      <c r="F4432" t="s">
        <v>8168</v>
      </c>
      <c r="G4432" t="s">
        <v>8027</v>
      </c>
      <c r="H4432" t="str">
        <f>VLOOKUP(Sales_Data17[[#This Row],[Delivery Region Index]],Regions_Table[#All],2,0)</f>
        <v>New South Wales</v>
      </c>
      <c r="I4432" t="str">
        <f>VLOOKUP(Sales_Data17[[#This Row],[Delivery Region Index]],Regions_Table[#All],3,0)</f>
        <v>Nowra</v>
      </c>
      <c r="J4432">
        <v>17</v>
      </c>
      <c r="K4432">
        <v>3</v>
      </c>
      <c r="L4432" t="str">
        <f>VLOOKUP(Sales_Data17[[#This Row],[Product Description Index]],Products_Data[#All],2,0)</f>
        <v>Sunglasses</v>
      </c>
      <c r="M4432">
        <v>6</v>
      </c>
      <c r="N4432" s="9">
        <v>436.98888888888888</v>
      </c>
      <c r="O4432" s="9">
        <f>Sales_Data17[[#This Row],[Order Quantity]]*Sales_Data17[[#This Row],[Unit Price]]</f>
        <v>2621.9333333333334</v>
      </c>
      <c r="P4432" s="9">
        <v>231.60411111111114</v>
      </c>
      <c r="Q4432" s="9">
        <f>Sales_Data17[[#This Row],[Line Total]]-(Sales_Data17[[#This Row],[Total Unit Cost]]*Sales_Data17[[#This Row],[Order Quantity]])</f>
        <v>1232.3086666666666</v>
      </c>
      <c r="R4432" s="1" t="str">
        <f>TEXT(Sales_Data17[[#This Row],[OrderDate]],"MMM")</f>
        <v>Sep</v>
      </c>
      <c r="S4432" s="1" t="str">
        <f t="shared" si="69"/>
        <v>2014</v>
      </c>
    </row>
    <row r="4433" spans="1:19">
      <c r="A4433" t="s">
        <v>4456</v>
      </c>
      <c r="B4433" s="2">
        <v>41910</v>
      </c>
      <c r="C4433" s="2" t="str">
        <f>VLOOKUP(Sales_Data17[[#This Row],[Customer Name Index]],Customer_Data[#All],2,0)</f>
        <v>Pacific Ltd</v>
      </c>
      <c r="D4433">
        <v>20</v>
      </c>
      <c r="E4433" t="s">
        <v>2</v>
      </c>
      <c r="F4433" t="s">
        <v>8168</v>
      </c>
      <c r="G4433" t="s">
        <v>8028</v>
      </c>
      <c r="H4433" t="str">
        <f>VLOOKUP(Sales_Data17[[#This Row],[Delivery Region Index]],Regions_Table[#All],2,0)</f>
        <v>Victoria</v>
      </c>
      <c r="I4433" t="str">
        <f>VLOOKUP(Sales_Data17[[#This Row],[Delivery Region Index]],Regions_Table[#All],3,0)</f>
        <v>Wodonga</v>
      </c>
      <c r="J4433">
        <v>58</v>
      </c>
      <c r="K4433">
        <v>8</v>
      </c>
      <c r="L4433" t="str">
        <f>VLOOKUP(Sales_Data17[[#This Row],[Product Description Index]],Products_Data[#All],2,0)</f>
        <v>Shoes</v>
      </c>
      <c r="M4433">
        <v>7</v>
      </c>
      <c r="N4433" s="9">
        <v>671.48888888888894</v>
      </c>
      <c r="O4433" s="9">
        <f>Sales_Data17[[#This Row],[Order Quantity]]*Sales_Data17[[#This Row],[Unit Price]]</f>
        <v>4700.4222222222224</v>
      </c>
      <c r="P4433" s="9">
        <v>329.02955555555559</v>
      </c>
      <c r="Q4433" s="9">
        <f>Sales_Data17[[#This Row],[Line Total]]-(Sales_Data17[[#This Row],[Total Unit Cost]]*Sales_Data17[[#This Row],[Order Quantity]])</f>
        <v>2397.2153333333335</v>
      </c>
      <c r="R4433" s="1" t="str">
        <f>TEXT(Sales_Data17[[#This Row],[OrderDate]],"MMM")</f>
        <v>Sep</v>
      </c>
      <c r="S4433" s="1" t="str">
        <f t="shared" si="69"/>
        <v>2014</v>
      </c>
    </row>
    <row r="4434" spans="1:19">
      <c r="A4434" t="s">
        <v>4457</v>
      </c>
      <c r="B4434" s="2">
        <v>41910</v>
      </c>
      <c r="C4434" s="2" t="str">
        <f>VLOOKUP(Sales_Data17[[#This Row],[Customer Name Index]],Customer_Data[#All],2,0)</f>
        <v>Apollo Ltd</v>
      </c>
      <c r="D4434">
        <v>11</v>
      </c>
      <c r="E4434" t="s">
        <v>4</v>
      </c>
      <c r="F4434" t="s">
        <v>8168</v>
      </c>
      <c r="G4434" t="s">
        <v>8026</v>
      </c>
      <c r="H4434" t="str">
        <f>VLOOKUP(Sales_Data17[[#This Row],[Delivery Region Index]],Regions_Table[#All],2,0)</f>
        <v>Queensland</v>
      </c>
      <c r="I4434" t="str">
        <f>VLOOKUP(Sales_Data17[[#This Row],[Delivery Region Index]],Regions_Table[#All],3,0)</f>
        <v>Gold Coast</v>
      </c>
      <c r="J4434">
        <v>31</v>
      </c>
      <c r="K4434">
        <v>5</v>
      </c>
      <c r="L4434" t="str">
        <f>VLOOKUP(Sales_Data17[[#This Row],[Product Description Index]],Products_Data[#All],2,0)</f>
        <v>Hats</v>
      </c>
      <c r="M4434">
        <v>5</v>
      </c>
      <c r="N4434" s="9">
        <v>123.57777777777778</v>
      </c>
      <c r="O4434" s="9">
        <f>Sales_Data17[[#This Row],[Order Quantity]]*Sales_Data17[[#This Row],[Unit Price]]</f>
        <v>617.88888888888891</v>
      </c>
      <c r="P4434" s="9">
        <v>95.154888888888891</v>
      </c>
      <c r="Q4434" s="9">
        <f>Sales_Data17[[#This Row],[Line Total]]-(Sales_Data17[[#This Row],[Total Unit Cost]]*Sales_Data17[[#This Row],[Order Quantity]])</f>
        <v>142.11444444444447</v>
      </c>
      <c r="R4434" s="1" t="str">
        <f>TEXT(Sales_Data17[[#This Row],[OrderDate]],"MMM")</f>
        <v>Sep</v>
      </c>
      <c r="S4434" s="1" t="str">
        <f t="shared" si="69"/>
        <v>2014</v>
      </c>
    </row>
    <row r="4435" spans="1:19">
      <c r="A4435" t="s">
        <v>4458</v>
      </c>
      <c r="B4435" s="2">
        <v>41910</v>
      </c>
      <c r="C4435" s="2" t="str">
        <f>VLOOKUP(Sales_Data17[[#This Row],[Customer Name Index]],Customer_Data[#All],2,0)</f>
        <v>Eminence Corp</v>
      </c>
      <c r="D4435">
        <v>18</v>
      </c>
      <c r="E4435" t="s">
        <v>4</v>
      </c>
      <c r="F4435" t="s">
        <v>8168</v>
      </c>
      <c r="G4435" t="s">
        <v>8025</v>
      </c>
      <c r="H4435" t="str">
        <f>VLOOKUP(Sales_Data17[[#This Row],[Delivery Region Index]],Regions_Table[#All],2,0)</f>
        <v>Victoria</v>
      </c>
      <c r="I4435" t="str">
        <f>VLOOKUP(Sales_Data17[[#This Row],[Delivery Region Index]],Regions_Table[#All],3,0)</f>
        <v>Geelong</v>
      </c>
      <c r="J4435">
        <v>51</v>
      </c>
      <c r="K4435">
        <v>8</v>
      </c>
      <c r="L4435" t="str">
        <f>VLOOKUP(Sales_Data17[[#This Row],[Product Description Index]],Products_Data[#All],2,0)</f>
        <v>Shoes</v>
      </c>
      <c r="M4435">
        <v>3</v>
      </c>
      <c r="N4435" s="9">
        <v>218.86666666666667</v>
      </c>
      <c r="O4435" s="9">
        <f>Sales_Data17[[#This Row],[Order Quantity]]*Sales_Data17[[#This Row],[Unit Price]]</f>
        <v>656.6</v>
      </c>
      <c r="P4435" s="9">
        <v>91.923999999999992</v>
      </c>
      <c r="Q4435" s="9">
        <f>Sales_Data17[[#This Row],[Line Total]]-(Sales_Data17[[#This Row],[Total Unit Cost]]*Sales_Data17[[#This Row],[Order Quantity]])</f>
        <v>380.82800000000003</v>
      </c>
      <c r="R4435" s="1" t="str">
        <f>TEXT(Sales_Data17[[#This Row],[OrderDate]],"MMM")</f>
        <v>Sep</v>
      </c>
      <c r="S4435" s="1" t="str">
        <f t="shared" si="69"/>
        <v>2014</v>
      </c>
    </row>
    <row r="4436" spans="1:19">
      <c r="A4436" t="s">
        <v>4459</v>
      </c>
      <c r="B4436" s="2">
        <v>41911</v>
      </c>
      <c r="C4436" s="2" t="str">
        <f>VLOOKUP(Sales_Data17[[#This Row],[Customer Name Index]],Customer_Data[#All],2,0)</f>
        <v>Elorac, Corp</v>
      </c>
      <c r="D4436">
        <v>3</v>
      </c>
      <c r="E4436" t="s">
        <v>4</v>
      </c>
      <c r="F4436" t="s">
        <v>8168</v>
      </c>
      <c r="G4436" t="s">
        <v>8027</v>
      </c>
      <c r="H4436" t="str">
        <f>VLOOKUP(Sales_Data17[[#This Row],[Delivery Region Index]],Regions_Table[#All],2,0)</f>
        <v>New South Wales</v>
      </c>
      <c r="I4436" t="str">
        <f>VLOOKUP(Sales_Data17[[#This Row],[Delivery Region Index]],Regions_Table[#All],3,0)</f>
        <v>Dubbo</v>
      </c>
      <c r="J4436">
        <v>8</v>
      </c>
      <c r="K4436">
        <v>2</v>
      </c>
      <c r="L4436" t="str">
        <f>VLOOKUP(Sales_Data17[[#This Row],[Product Description Index]],Products_Data[#All],2,0)</f>
        <v>Pants</v>
      </c>
      <c r="M4436">
        <v>7</v>
      </c>
      <c r="N4436" s="9">
        <v>289.5888888888889</v>
      </c>
      <c r="O4436" s="9">
        <f>Sales_Data17[[#This Row],[Order Quantity]]*Sales_Data17[[#This Row],[Unit Price]]</f>
        <v>2027.1222222222223</v>
      </c>
      <c r="P4436" s="9">
        <v>199.81633333333332</v>
      </c>
      <c r="Q4436" s="9">
        <f>Sales_Data17[[#This Row],[Line Total]]-(Sales_Data17[[#This Row],[Total Unit Cost]]*Sales_Data17[[#This Row],[Order Quantity]])</f>
        <v>628.40788888888892</v>
      </c>
      <c r="R4436" s="1" t="str">
        <f>TEXT(Sales_Data17[[#This Row],[OrderDate]],"MMM")</f>
        <v>Sep</v>
      </c>
      <c r="S4436" s="1" t="str">
        <f t="shared" si="69"/>
        <v>2014</v>
      </c>
    </row>
    <row r="4437" spans="1:19">
      <c r="A4437" t="s">
        <v>4460</v>
      </c>
      <c r="B4437" s="2">
        <v>41911</v>
      </c>
      <c r="C4437" s="2" t="str">
        <f>VLOOKUP(Sales_Data17[[#This Row],[Customer Name Index]],Customer_Data[#All],2,0)</f>
        <v>Eminence Corp</v>
      </c>
      <c r="D4437">
        <v>18</v>
      </c>
      <c r="E4437" t="s">
        <v>4</v>
      </c>
      <c r="F4437" t="s">
        <v>8168</v>
      </c>
      <c r="G4437" t="s">
        <v>8025</v>
      </c>
      <c r="H4437" t="str">
        <f>VLOOKUP(Sales_Data17[[#This Row],[Delivery Region Index]],Regions_Table[#All],2,0)</f>
        <v>Victoria</v>
      </c>
      <c r="I4437" t="str">
        <f>VLOOKUP(Sales_Data17[[#This Row],[Delivery Region Index]],Regions_Table[#All],3,0)</f>
        <v>Mildura</v>
      </c>
      <c r="J4437">
        <v>53</v>
      </c>
      <c r="K4437">
        <v>8</v>
      </c>
      <c r="L4437" t="str">
        <f>VLOOKUP(Sales_Data17[[#This Row],[Product Description Index]],Products_Data[#All],2,0)</f>
        <v>Shoes</v>
      </c>
      <c r="M4437">
        <v>5</v>
      </c>
      <c r="N4437" s="9">
        <v>29.777777777777779</v>
      </c>
      <c r="O4437" s="9">
        <f>Sales_Data17[[#This Row],[Order Quantity]]*Sales_Data17[[#This Row],[Unit Price]]</f>
        <v>148.88888888888889</v>
      </c>
      <c r="P4437" s="9">
        <v>20.844444444444445</v>
      </c>
      <c r="Q4437" s="9">
        <f>Sales_Data17[[#This Row],[Line Total]]-(Sales_Data17[[#This Row],[Total Unit Cost]]*Sales_Data17[[#This Row],[Order Quantity]])</f>
        <v>44.666666666666657</v>
      </c>
      <c r="R4437" s="1" t="str">
        <f>TEXT(Sales_Data17[[#This Row],[OrderDate]],"MMM")</f>
        <v>Sep</v>
      </c>
      <c r="S4437" s="1" t="str">
        <f t="shared" si="69"/>
        <v>2014</v>
      </c>
    </row>
    <row r="4438" spans="1:19">
      <c r="A4438" t="s">
        <v>4461</v>
      </c>
      <c r="B4438" s="2">
        <v>41912</v>
      </c>
      <c r="C4438" s="2" t="str">
        <f>VLOOKUP(Sales_Data17[[#This Row],[Customer Name Index]],Customer_Data[#All],2,0)</f>
        <v>Rochester Ltd</v>
      </c>
      <c r="D4438">
        <v>15</v>
      </c>
      <c r="E4438" t="s">
        <v>4</v>
      </c>
      <c r="F4438" t="s">
        <v>8168</v>
      </c>
      <c r="G4438" t="s">
        <v>8025</v>
      </c>
      <c r="H4438" t="str">
        <f>VLOOKUP(Sales_Data17[[#This Row],[Delivery Region Index]],Regions_Table[#All],2,0)</f>
        <v>Queensland</v>
      </c>
      <c r="I4438" t="str">
        <f>VLOOKUP(Sales_Data17[[#This Row],[Delivery Region Index]],Regions_Table[#All],3,0)</f>
        <v>Sunshine Coast</v>
      </c>
      <c r="J4438">
        <v>42</v>
      </c>
      <c r="K4438">
        <v>6</v>
      </c>
      <c r="L4438" t="str">
        <f>VLOOKUP(Sales_Data17[[#This Row],[Product Description Index]],Products_Data[#All],2,0)</f>
        <v>Socks</v>
      </c>
      <c r="M4438">
        <v>8</v>
      </c>
      <c r="N4438" s="9">
        <v>211.42222222222222</v>
      </c>
      <c r="O4438" s="9">
        <f>Sales_Data17[[#This Row],[Order Quantity]]*Sales_Data17[[#This Row],[Unit Price]]</f>
        <v>1691.3777777777777</v>
      </c>
      <c r="P4438" s="9">
        <v>90.911555555555552</v>
      </c>
      <c r="Q4438" s="9">
        <f>Sales_Data17[[#This Row],[Line Total]]-(Sales_Data17[[#This Row],[Total Unit Cost]]*Sales_Data17[[#This Row],[Order Quantity]])</f>
        <v>964.08533333333332</v>
      </c>
      <c r="R4438" s="1" t="str">
        <f>TEXT(Sales_Data17[[#This Row],[OrderDate]],"MMM")</f>
        <v>Sep</v>
      </c>
      <c r="S4438" s="1" t="str">
        <f t="shared" si="69"/>
        <v>2014</v>
      </c>
    </row>
    <row r="4439" spans="1:19">
      <c r="A4439" t="s">
        <v>4462</v>
      </c>
      <c r="B4439" s="2">
        <v>41912</v>
      </c>
      <c r="C4439" s="2" t="str">
        <f>VLOOKUP(Sales_Data17[[#This Row],[Customer Name Index]],Customer_Data[#All],2,0)</f>
        <v>3LAB, Ltd</v>
      </c>
      <c r="D4439">
        <v>16</v>
      </c>
      <c r="E4439" t="s">
        <v>4</v>
      </c>
      <c r="F4439" t="s">
        <v>8168</v>
      </c>
      <c r="G4439" t="s">
        <v>8025</v>
      </c>
      <c r="H4439" t="str">
        <f>VLOOKUP(Sales_Data17[[#This Row],[Delivery Region Index]],Regions_Table[#All],2,0)</f>
        <v>Queensland</v>
      </c>
      <c r="I4439" t="str">
        <f>VLOOKUP(Sales_Data17[[#This Row],[Delivery Region Index]],Regions_Table[#All],3,0)</f>
        <v>Townsville</v>
      </c>
      <c r="J4439">
        <v>45</v>
      </c>
      <c r="K4439">
        <v>7</v>
      </c>
      <c r="L4439" t="str">
        <f>VLOOKUP(Sales_Data17[[#This Row],[Product Description Index]],Products_Data[#All],2,0)</f>
        <v>Dress Shirts</v>
      </c>
      <c r="M4439">
        <v>3</v>
      </c>
      <c r="N4439" s="9">
        <v>284.37777777777779</v>
      </c>
      <c r="O4439" s="9">
        <f>Sales_Data17[[#This Row],[Order Quantity]]*Sales_Data17[[#This Row],[Unit Price]]</f>
        <v>853.13333333333344</v>
      </c>
      <c r="P4439" s="9">
        <v>199.06444444444443</v>
      </c>
      <c r="Q4439" s="9">
        <f>Sales_Data17[[#This Row],[Line Total]]-(Sales_Data17[[#This Row],[Total Unit Cost]]*Sales_Data17[[#This Row],[Order Quantity]])</f>
        <v>255.94000000000017</v>
      </c>
      <c r="R4439" s="1" t="str">
        <f>TEXT(Sales_Data17[[#This Row],[OrderDate]],"MMM")</f>
        <v>Sep</v>
      </c>
      <c r="S4439" s="1" t="str">
        <f t="shared" si="69"/>
        <v>2014</v>
      </c>
    </row>
    <row r="4440" spans="1:19">
      <c r="A4440" t="s">
        <v>4463</v>
      </c>
      <c r="B4440" s="2">
        <v>41912</v>
      </c>
      <c r="C4440" s="2" t="str">
        <f>VLOOKUP(Sales_Data17[[#This Row],[Customer Name Index]],Customer_Data[#All],2,0)</f>
        <v>PEDIFIX, Corp</v>
      </c>
      <c r="D4440">
        <v>6</v>
      </c>
      <c r="E4440" t="s">
        <v>3</v>
      </c>
      <c r="F4440" t="s">
        <v>8168</v>
      </c>
      <c r="G4440" t="s">
        <v>8027</v>
      </c>
      <c r="H4440" t="str">
        <f>VLOOKUP(Sales_Data17[[#This Row],[Delivery Region Index]],Regions_Table[#All],2,0)</f>
        <v>New South Wales</v>
      </c>
      <c r="I4440" t="str">
        <f>VLOOKUP(Sales_Data17[[#This Row],[Delivery Region Index]],Regions_Table[#All],3,0)</f>
        <v>Newcastle</v>
      </c>
      <c r="J4440">
        <v>16</v>
      </c>
      <c r="K4440">
        <v>3</v>
      </c>
      <c r="L4440" t="str">
        <f>VLOOKUP(Sales_Data17[[#This Row],[Product Description Index]],Products_Data[#All],2,0)</f>
        <v>Sunglasses</v>
      </c>
      <c r="M4440">
        <v>6</v>
      </c>
      <c r="N4440" s="9">
        <v>431.03333333333336</v>
      </c>
      <c r="O4440" s="9">
        <f>Sales_Data17[[#This Row],[Order Quantity]]*Sales_Data17[[#This Row],[Unit Price]]</f>
        <v>2586.2000000000003</v>
      </c>
      <c r="P4440" s="9">
        <v>344.82666666666671</v>
      </c>
      <c r="Q4440" s="9">
        <f>Sales_Data17[[#This Row],[Line Total]]-(Sales_Data17[[#This Row],[Total Unit Cost]]*Sales_Data17[[#This Row],[Order Quantity]])</f>
        <v>517.24000000000024</v>
      </c>
      <c r="R4440" s="1" t="str">
        <f>TEXT(Sales_Data17[[#This Row],[OrderDate]],"MMM")</f>
        <v>Sep</v>
      </c>
      <c r="S4440" s="1" t="str">
        <f t="shared" si="69"/>
        <v>2014</v>
      </c>
    </row>
    <row r="4441" spans="1:19">
      <c r="A4441" t="s">
        <v>4464</v>
      </c>
      <c r="B4441" s="2">
        <v>41912</v>
      </c>
      <c r="C4441" s="2" t="str">
        <f>VLOOKUP(Sales_Data17[[#This Row],[Customer Name Index]],Customer_Data[#All],2,0)</f>
        <v>Medsep Group</v>
      </c>
      <c r="D4441">
        <v>8</v>
      </c>
      <c r="E4441" t="s">
        <v>2</v>
      </c>
      <c r="F4441" t="s">
        <v>8168</v>
      </c>
      <c r="G4441" t="s">
        <v>8027</v>
      </c>
      <c r="H4441" t="str">
        <f>VLOOKUP(Sales_Data17[[#This Row],[Delivery Region Index]],Regions_Table[#All],2,0)</f>
        <v>New South Wales</v>
      </c>
      <c r="I4441" t="str">
        <f>VLOOKUP(Sales_Data17[[#This Row],[Delivery Region Index]],Regions_Table[#All],3,0)</f>
        <v>Tamworth</v>
      </c>
      <c r="J4441">
        <v>21</v>
      </c>
      <c r="K4441">
        <v>3</v>
      </c>
      <c r="L4441" t="str">
        <f>VLOOKUP(Sales_Data17[[#This Row],[Product Description Index]],Products_Data[#All],2,0)</f>
        <v>Sunglasses</v>
      </c>
      <c r="M4441">
        <v>5</v>
      </c>
      <c r="N4441" s="9">
        <v>428.8</v>
      </c>
      <c r="O4441" s="9">
        <f>Sales_Data17[[#This Row],[Order Quantity]]*Sales_Data17[[#This Row],[Unit Price]]</f>
        <v>2144</v>
      </c>
      <c r="P4441" s="9">
        <v>360.19200000000001</v>
      </c>
      <c r="Q4441" s="9">
        <f>Sales_Data17[[#This Row],[Line Total]]-(Sales_Data17[[#This Row],[Total Unit Cost]]*Sales_Data17[[#This Row],[Order Quantity]])</f>
        <v>343.03999999999996</v>
      </c>
      <c r="R4441" s="1" t="str">
        <f>TEXT(Sales_Data17[[#This Row],[OrderDate]],"MMM")</f>
        <v>Sep</v>
      </c>
      <c r="S4441" s="1" t="str">
        <f t="shared" si="69"/>
        <v>2014</v>
      </c>
    </row>
    <row r="4442" spans="1:19">
      <c r="A4442" t="s">
        <v>4465</v>
      </c>
      <c r="B4442" s="2">
        <v>41913</v>
      </c>
      <c r="C4442" s="2" t="str">
        <f>VLOOKUP(Sales_Data17[[#This Row],[Customer Name Index]],Customer_Data[#All],2,0)</f>
        <v>Avon Corp</v>
      </c>
      <c r="D4442">
        <v>1</v>
      </c>
      <c r="E4442" t="s">
        <v>4</v>
      </c>
      <c r="F4442" t="s">
        <v>8168</v>
      </c>
      <c r="G4442" t="s">
        <v>8027</v>
      </c>
      <c r="H4442" t="str">
        <f>VLOOKUP(Sales_Data17[[#This Row],[Delivery Region Index]],Regions_Table[#All],2,0)</f>
        <v>New South Wales</v>
      </c>
      <c r="I4442" t="str">
        <f>VLOOKUP(Sales_Data17[[#This Row],[Delivery Region Index]],Regions_Table[#All],3,0)</f>
        <v>Armidale</v>
      </c>
      <c r="J4442">
        <v>3</v>
      </c>
      <c r="K4442">
        <v>1</v>
      </c>
      <c r="L4442" t="str">
        <f>VLOOKUP(Sales_Data17[[#This Row],[Product Description Index]],Products_Data[#All],2,0)</f>
        <v>Shirts</v>
      </c>
      <c r="M4442">
        <v>8</v>
      </c>
      <c r="N4442" s="9">
        <v>198.02222222222224</v>
      </c>
      <c r="O4442" s="9">
        <f>Sales_Data17[[#This Row],[Order Quantity]]*Sales_Data17[[#This Row],[Unit Price]]</f>
        <v>1584.1777777777779</v>
      </c>
      <c r="P4442" s="9">
        <v>118.81333333333333</v>
      </c>
      <c r="Q4442" s="9">
        <f>Sales_Data17[[#This Row],[Line Total]]-(Sales_Data17[[#This Row],[Total Unit Cost]]*Sales_Data17[[#This Row],[Order Quantity]])</f>
        <v>633.67111111111126</v>
      </c>
      <c r="R4442" s="1" t="str">
        <f>TEXT(Sales_Data17[[#This Row],[OrderDate]],"MMM")</f>
        <v>Oct</v>
      </c>
      <c r="S4442" s="1" t="str">
        <f t="shared" si="69"/>
        <v>2014</v>
      </c>
    </row>
    <row r="4443" spans="1:19">
      <c r="A4443" t="s">
        <v>4466</v>
      </c>
      <c r="B4443" s="2">
        <v>41913</v>
      </c>
      <c r="C4443" s="2" t="str">
        <f>VLOOKUP(Sales_Data17[[#This Row],[Customer Name Index]],Customer_Data[#All],2,0)</f>
        <v>Pacific Ltd</v>
      </c>
      <c r="D4443">
        <v>20</v>
      </c>
      <c r="E4443" t="s">
        <v>4</v>
      </c>
      <c r="F4443" t="s">
        <v>8168</v>
      </c>
      <c r="G4443" t="s">
        <v>8028</v>
      </c>
      <c r="H4443" t="str">
        <f>VLOOKUP(Sales_Data17[[#This Row],[Delivery Region Index]],Regions_Table[#All],2,0)</f>
        <v>Victoria</v>
      </c>
      <c r="I4443" t="str">
        <f>VLOOKUP(Sales_Data17[[#This Row],[Delivery Region Index]],Regions_Table[#All],3,0)</f>
        <v>Wodonga</v>
      </c>
      <c r="J4443">
        <v>58</v>
      </c>
      <c r="K4443">
        <v>8</v>
      </c>
      <c r="L4443" t="str">
        <f>VLOOKUP(Sales_Data17[[#This Row],[Product Description Index]],Products_Data[#All],2,0)</f>
        <v>Shoes</v>
      </c>
      <c r="M4443">
        <v>6</v>
      </c>
      <c r="N4443" s="9">
        <v>29.777777777777779</v>
      </c>
      <c r="O4443" s="9">
        <f>Sales_Data17[[#This Row],[Order Quantity]]*Sales_Data17[[#This Row],[Unit Price]]</f>
        <v>178.66666666666669</v>
      </c>
      <c r="P4443" s="9">
        <v>12.506666666666668</v>
      </c>
      <c r="Q4443" s="9">
        <f>Sales_Data17[[#This Row],[Line Total]]-(Sales_Data17[[#This Row],[Total Unit Cost]]*Sales_Data17[[#This Row],[Order Quantity]])</f>
        <v>103.62666666666668</v>
      </c>
      <c r="R4443" s="1" t="str">
        <f>TEXT(Sales_Data17[[#This Row],[OrderDate]],"MMM")</f>
        <v>Oct</v>
      </c>
      <c r="S4443" s="1" t="str">
        <f t="shared" si="69"/>
        <v>2014</v>
      </c>
    </row>
    <row r="4444" spans="1:19">
      <c r="A4444" t="s">
        <v>4467</v>
      </c>
      <c r="B4444" s="2">
        <v>41914</v>
      </c>
      <c r="C4444" s="2" t="str">
        <f>VLOOKUP(Sales_Data17[[#This Row],[Customer Name Index]],Customer_Data[#All],2,0)</f>
        <v>New Ltd</v>
      </c>
      <c r="D4444">
        <v>7</v>
      </c>
      <c r="E4444" t="s">
        <v>4</v>
      </c>
      <c r="F4444" t="s">
        <v>8168</v>
      </c>
      <c r="G4444" t="s">
        <v>8027</v>
      </c>
      <c r="H4444" t="str">
        <f>VLOOKUP(Sales_Data17[[#This Row],[Delivery Region Index]],Regions_Table[#All],2,0)</f>
        <v>New South Wales</v>
      </c>
      <c r="I4444" t="str">
        <f>VLOOKUP(Sales_Data17[[#This Row],[Delivery Region Index]],Regions_Table[#All],3,0)</f>
        <v>Port Macquarie</v>
      </c>
      <c r="J4444">
        <v>19</v>
      </c>
      <c r="K4444">
        <v>3</v>
      </c>
      <c r="L4444" t="str">
        <f>VLOOKUP(Sales_Data17[[#This Row],[Product Description Index]],Products_Data[#All],2,0)</f>
        <v>Sunglasses</v>
      </c>
      <c r="M4444">
        <v>4</v>
      </c>
      <c r="N4444" s="9">
        <v>687.12222222222226</v>
      </c>
      <c r="O4444" s="9">
        <f>Sales_Data17[[#This Row],[Order Quantity]]*Sales_Data17[[#This Row],[Unit Price]]</f>
        <v>2748.4888888888891</v>
      </c>
      <c r="P4444" s="9">
        <v>419.14455555555554</v>
      </c>
      <c r="Q4444" s="9">
        <f>Sales_Data17[[#This Row],[Line Total]]-(Sales_Data17[[#This Row],[Total Unit Cost]]*Sales_Data17[[#This Row],[Order Quantity]])</f>
        <v>1071.9106666666669</v>
      </c>
      <c r="R4444" s="1" t="str">
        <f>TEXT(Sales_Data17[[#This Row],[OrderDate]],"MMM")</f>
        <v>Oct</v>
      </c>
      <c r="S4444" s="1" t="str">
        <f t="shared" si="69"/>
        <v>2014</v>
      </c>
    </row>
    <row r="4445" spans="1:19">
      <c r="A4445" t="s">
        <v>4468</v>
      </c>
      <c r="B4445" s="2">
        <v>41914</v>
      </c>
      <c r="C4445" s="2" t="str">
        <f>VLOOKUP(Sales_Data17[[#This Row],[Customer Name Index]],Customer_Data[#All],2,0)</f>
        <v>PEDIFIX, Corp</v>
      </c>
      <c r="D4445">
        <v>6</v>
      </c>
      <c r="E4445" t="s">
        <v>3</v>
      </c>
      <c r="F4445" t="s">
        <v>8168</v>
      </c>
      <c r="G4445" t="s">
        <v>8027</v>
      </c>
      <c r="H4445" t="str">
        <f>VLOOKUP(Sales_Data17[[#This Row],[Delivery Region Index]],Regions_Table[#All],2,0)</f>
        <v>New South Wales</v>
      </c>
      <c r="I4445" t="str">
        <f>VLOOKUP(Sales_Data17[[#This Row],[Delivery Region Index]],Regions_Table[#All],3,0)</f>
        <v>Maitland</v>
      </c>
      <c r="J4445">
        <v>15</v>
      </c>
      <c r="K4445">
        <v>3</v>
      </c>
      <c r="L4445" t="str">
        <f>VLOOKUP(Sales_Data17[[#This Row],[Product Description Index]],Products_Data[#All],2,0)</f>
        <v>Sunglasses</v>
      </c>
      <c r="M4445">
        <v>1</v>
      </c>
      <c r="N4445" s="9">
        <v>268</v>
      </c>
      <c r="O4445" s="9">
        <f>Sales_Data17[[#This Row],[Order Quantity]]*Sales_Data17[[#This Row],[Unit Price]]</f>
        <v>268</v>
      </c>
      <c r="P4445" s="9">
        <v>134</v>
      </c>
      <c r="Q4445" s="9">
        <f>Sales_Data17[[#This Row],[Line Total]]-(Sales_Data17[[#This Row],[Total Unit Cost]]*Sales_Data17[[#This Row],[Order Quantity]])</f>
        <v>134</v>
      </c>
      <c r="R4445" s="1" t="str">
        <f>TEXT(Sales_Data17[[#This Row],[OrderDate]],"MMM")</f>
        <v>Oct</v>
      </c>
      <c r="S4445" s="1" t="str">
        <f t="shared" si="69"/>
        <v>2014</v>
      </c>
    </row>
    <row r="4446" spans="1:19">
      <c r="A4446" t="s">
        <v>4469</v>
      </c>
      <c r="B4446" s="2">
        <v>41914</v>
      </c>
      <c r="C4446" s="2" t="str">
        <f>VLOOKUP(Sales_Data17[[#This Row],[Customer Name Index]],Customer_Data[#All],2,0)</f>
        <v>Medsep Group</v>
      </c>
      <c r="D4446">
        <v>8</v>
      </c>
      <c r="E4446" t="s">
        <v>4</v>
      </c>
      <c r="F4446" t="s">
        <v>8168</v>
      </c>
      <c r="G4446" t="s">
        <v>8027</v>
      </c>
      <c r="H4446" t="str">
        <f>VLOOKUP(Sales_Data17[[#This Row],[Delivery Region Index]],Regions_Table[#All],2,0)</f>
        <v>New South Wales</v>
      </c>
      <c r="I4446" t="str">
        <f>VLOOKUP(Sales_Data17[[#This Row],[Delivery Region Index]],Regions_Table[#All],3,0)</f>
        <v>Tweed Heads</v>
      </c>
      <c r="J4446">
        <v>22</v>
      </c>
      <c r="K4446">
        <v>3</v>
      </c>
      <c r="L4446" t="str">
        <f>VLOOKUP(Sales_Data17[[#This Row],[Product Description Index]],Products_Data[#All],2,0)</f>
        <v>Sunglasses</v>
      </c>
      <c r="M4446">
        <v>7</v>
      </c>
      <c r="N4446" s="9">
        <v>99.01111111111112</v>
      </c>
      <c r="O4446" s="9">
        <f>Sales_Data17[[#This Row],[Order Quantity]]*Sales_Data17[[#This Row],[Unit Price]]</f>
        <v>693.07777777777778</v>
      </c>
      <c r="P4446" s="9">
        <v>77.228666666666669</v>
      </c>
      <c r="Q4446" s="9">
        <f>Sales_Data17[[#This Row],[Line Total]]-(Sales_Data17[[#This Row],[Total Unit Cost]]*Sales_Data17[[#This Row],[Order Quantity]])</f>
        <v>152.47711111111107</v>
      </c>
      <c r="R4446" s="1" t="str">
        <f>TEXT(Sales_Data17[[#This Row],[OrderDate]],"MMM")</f>
        <v>Oct</v>
      </c>
      <c r="S4446" s="1" t="str">
        <f t="shared" si="69"/>
        <v>2014</v>
      </c>
    </row>
    <row r="4447" spans="1:19">
      <c r="A4447" t="s">
        <v>4470</v>
      </c>
      <c r="B4447" s="2">
        <v>41914</v>
      </c>
      <c r="C4447" s="2" t="str">
        <f>VLOOKUP(Sales_Data17[[#This Row],[Customer Name Index]],Customer_Data[#All],2,0)</f>
        <v>ETUDE Ltd</v>
      </c>
      <c r="D4447">
        <v>4</v>
      </c>
      <c r="E4447" t="s">
        <v>2</v>
      </c>
      <c r="F4447" t="s">
        <v>8168</v>
      </c>
      <c r="G4447" t="s">
        <v>8027</v>
      </c>
      <c r="H4447" t="str">
        <f>VLOOKUP(Sales_Data17[[#This Row],[Delivery Region Index]],Regions_Table[#All],2,0)</f>
        <v>New South Wales</v>
      </c>
      <c r="I4447" t="str">
        <f>VLOOKUP(Sales_Data17[[#This Row],[Delivery Region Index]],Regions_Table[#All],3,0)</f>
        <v>Griffith</v>
      </c>
      <c r="J4447">
        <v>12</v>
      </c>
      <c r="K4447">
        <v>2</v>
      </c>
      <c r="L4447" t="str">
        <f>VLOOKUP(Sales_Data17[[#This Row],[Product Description Index]],Products_Data[#All],2,0)</f>
        <v>Pants</v>
      </c>
      <c r="M4447">
        <v>4</v>
      </c>
      <c r="N4447" s="9">
        <v>287.35555555555561</v>
      </c>
      <c r="O4447" s="9">
        <f>Sales_Data17[[#This Row],[Order Quantity]]*Sales_Data17[[#This Row],[Unit Price]]</f>
        <v>1149.4222222222224</v>
      </c>
      <c r="P4447" s="9">
        <v>183.90755555555558</v>
      </c>
      <c r="Q4447" s="9">
        <f>Sales_Data17[[#This Row],[Line Total]]-(Sales_Data17[[#This Row],[Total Unit Cost]]*Sales_Data17[[#This Row],[Order Quantity]])</f>
        <v>413.79200000000014</v>
      </c>
      <c r="R4447" s="1" t="str">
        <f>TEXT(Sales_Data17[[#This Row],[OrderDate]],"MMM")</f>
        <v>Oct</v>
      </c>
      <c r="S4447" s="1" t="str">
        <f t="shared" si="69"/>
        <v>2014</v>
      </c>
    </row>
    <row r="4448" spans="1:19">
      <c r="A4448" t="s">
        <v>4471</v>
      </c>
      <c r="B4448" s="2">
        <v>41914</v>
      </c>
      <c r="C4448" s="2" t="str">
        <f>VLOOKUP(Sales_Data17[[#This Row],[Customer Name Index]],Customer_Data[#All],2,0)</f>
        <v xml:space="preserve">Ei </v>
      </c>
      <c r="D4448">
        <v>9</v>
      </c>
      <c r="E4448" t="s">
        <v>4</v>
      </c>
      <c r="F4448" t="s">
        <v>8168</v>
      </c>
      <c r="G4448" t="s">
        <v>8027</v>
      </c>
      <c r="H4448" t="str">
        <f>VLOOKUP(Sales_Data17[[#This Row],[Delivery Region Index]],Regions_Table[#All],2,0)</f>
        <v>New South Wales</v>
      </c>
      <c r="I4448" t="str">
        <f>VLOOKUP(Sales_Data17[[#This Row],[Delivery Region Index]],Regions_Table[#All],3,0)</f>
        <v>Wyong</v>
      </c>
      <c r="J4448">
        <v>25</v>
      </c>
      <c r="K4448">
        <v>4</v>
      </c>
      <c r="L4448" t="str">
        <f>VLOOKUP(Sales_Data17[[#This Row],[Product Description Index]],Products_Data[#All],2,0)</f>
        <v>Jeans</v>
      </c>
      <c r="M4448">
        <v>1</v>
      </c>
      <c r="N4448" s="9">
        <v>126.55555555555556</v>
      </c>
      <c r="O4448" s="9">
        <f>Sales_Data17[[#This Row],[Order Quantity]]*Sales_Data17[[#This Row],[Unit Price]]</f>
        <v>126.55555555555556</v>
      </c>
      <c r="P4448" s="9">
        <v>63.277777777777779</v>
      </c>
      <c r="Q4448" s="9">
        <f>Sales_Data17[[#This Row],[Line Total]]-(Sales_Data17[[#This Row],[Total Unit Cost]]*Sales_Data17[[#This Row],[Order Quantity]])</f>
        <v>63.277777777777779</v>
      </c>
      <c r="R4448" s="1" t="str">
        <f>TEXT(Sales_Data17[[#This Row],[OrderDate]],"MMM")</f>
        <v>Oct</v>
      </c>
      <c r="S4448" s="1" t="str">
        <f t="shared" si="69"/>
        <v>2014</v>
      </c>
    </row>
    <row r="4449" spans="1:19">
      <c r="A4449" t="s">
        <v>4472</v>
      </c>
      <c r="B4449" s="2">
        <v>41915</v>
      </c>
      <c r="C4449" s="2" t="str">
        <f>VLOOKUP(Sales_Data17[[#This Row],[Customer Name Index]],Customer_Data[#All],2,0)</f>
        <v>Avon Corp</v>
      </c>
      <c r="D4449">
        <v>1</v>
      </c>
      <c r="E4449" t="s">
        <v>3</v>
      </c>
      <c r="F4449" t="s">
        <v>8168</v>
      </c>
      <c r="G4449" t="s">
        <v>8027</v>
      </c>
      <c r="H4449" t="str">
        <f>VLOOKUP(Sales_Data17[[#This Row],[Delivery Region Index]],Regions_Table[#All],2,0)</f>
        <v>New South Wales</v>
      </c>
      <c r="I4449" t="str">
        <f>VLOOKUP(Sales_Data17[[#This Row],[Delivery Region Index]],Regions_Table[#All],3,0)</f>
        <v>Albury</v>
      </c>
      <c r="J4449">
        <v>2</v>
      </c>
      <c r="K4449">
        <v>1</v>
      </c>
      <c r="L4449" t="str">
        <f>VLOOKUP(Sales_Data17[[#This Row],[Product Description Index]],Products_Data[#All],2,0)</f>
        <v>Shirts</v>
      </c>
      <c r="M4449">
        <v>1</v>
      </c>
      <c r="N4449" s="9">
        <v>697.54444444444448</v>
      </c>
      <c r="O4449" s="9">
        <f>Sales_Data17[[#This Row],[Order Quantity]]*Sales_Data17[[#This Row],[Unit Price]]</f>
        <v>697.54444444444448</v>
      </c>
      <c r="P4449" s="9">
        <v>460.37933333333342</v>
      </c>
      <c r="Q4449" s="9">
        <f>Sales_Data17[[#This Row],[Line Total]]-(Sales_Data17[[#This Row],[Total Unit Cost]]*Sales_Data17[[#This Row],[Order Quantity]])</f>
        <v>237.16511111111106</v>
      </c>
      <c r="R4449" s="1" t="str">
        <f>TEXT(Sales_Data17[[#This Row],[OrderDate]],"MMM")</f>
        <v>Oct</v>
      </c>
      <c r="S4449" s="1" t="str">
        <f t="shared" si="69"/>
        <v>2014</v>
      </c>
    </row>
    <row r="4450" spans="1:19">
      <c r="A4450" t="s">
        <v>4473</v>
      </c>
      <c r="B4450" s="2">
        <v>41915</v>
      </c>
      <c r="C4450" s="2" t="str">
        <f>VLOOKUP(Sales_Data17[[#This Row],[Customer Name Index]],Customer_Data[#All],2,0)</f>
        <v>Pacific Ltd</v>
      </c>
      <c r="D4450">
        <v>20</v>
      </c>
      <c r="E4450" t="s">
        <v>3</v>
      </c>
      <c r="F4450" t="s">
        <v>8168</v>
      </c>
      <c r="G4450" t="s">
        <v>8028</v>
      </c>
      <c r="H4450" t="str">
        <f>VLOOKUP(Sales_Data17[[#This Row],[Delivery Region Index]],Regions_Table[#All],2,0)</f>
        <v>Victoria</v>
      </c>
      <c r="I4450" t="str">
        <f>VLOOKUP(Sales_Data17[[#This Row],[Delivery Region Index]],Regions_Table[#All],3,0)</f>
        <v>Wangaratta</v>
      </c>
      <c r="J4450">
        <v>56</v>
      </c>
      <c r="K4450">
        <v>8</v>
      </c>
      <c r="L4450" t="str">
        <f>VLOOKUP(Sales_Data17[[#This Row],[Product Description Index]],Products_Data[#All],2,0)</f>
        <v>Shoes</v>
      </c>
      <c r="M4450">
        <v>3</v>
      </c>
      <c r="N4450" s="9">
        <v>445.92222222222222</v>
      </c>
      <c r="O4450" s="9">
        <f>Sales_Data17[[#This Row],[Order Quantity]]*Sales_Data17[[#This Row],[Unit Price]]</f>
        <v>1337.7666666666667</v>
      </c>
      <c r="P4450" s="9">
        <v>227.42033333333336</v>
      </c>
      <c r="Q4450" s="9">
        <f>Sales_Data17[[#This Row],[Line Total]]-(Sales_Data17[[#This Row],[Total Unit Cost]]*Sales_Data17[[#This Row],[Order Quantity]])</f>
        <v>655.50566666666657</v>
      </c>
      <c r="R4450" s="1" t="str">
        <f>TEXT(Sales_Data17[[#This Row],[OrderDate]],"MMM")</f>
        <v>Oct</v>
      </c>
      <c r="S4450" s="1" t="str">
        <f t="shared" si="69"/>
        <v>2014</v>
      </c>
    </row>
    <row r="4451" spans="1:19">
      <c r="A4451" t="s">
        <v>4474</v>
      </c>
      <c r="B4451" s="2">
        <v>41915</v>
      </c>
      <c r="C4451" s="2" t="str">
        <f>VLOOKUP(Sales_Data17[[#This Row],[Customer Name Index]],Customer_Data[#All],2,0)</f>
        <v xml:space="preserve">Qualitest </v>
      </c>
      <c r="D4451">
        <v>19</v>
      </c>
      <c r="E4451" t="s">
        <v>4</v>
      </c>
      <c r="F4451" t="s">
        <v>8168</v>
      </c>
      <c r="G4451" t="s">
        <v>8028</v>
      </c>
      <c r="H4451" t="str">
        <f>VLOOKUP(Sales_Data17[[#This Row],[Delivery Region Index]],Regions_Table[#All],2,0)</f>
        <v>Victoria</v>
      </c>
      <c r="I4451" t="str">
        <f>VLOOKUP(Sales_Data17[[#This Row],[Delivery Region Index]],Regions_Table[#All],3,0)</f>
        <v>Mildura</v>
      </c>
      <c r="J4451">
        <v>53</v>
      </c>
      <c r="K4451">
        <v>8</v>
      </c>
      <c r="L4451" t="str">
        <f>VLOOKUP(Sales_Data17[[#This Row],[Product Description Index]],Products_Data[#All],2,0)</f>
        <v>Shoes</v>
      </c>
      <c r="M4451">
        <v>6</v>
      </c>
      <c r="N4451" s="9">
        <v>560.56666666666672</v>
      </c>
      <c r="O4451" s="9">
        <f>Sales_Data17[[#This Row],[Order Quantity]]*Sales_Data17[[#This Row],[Unit Price]]</f>
        <v>3363.4000000000005</v>
      </c>
      <c r="P4451" s="9">
        <v>285.88900000000001</v>
      </c>
      <c r="Q4451" s="9">
        <f>Sales_Data17[[#This Row],[Line Total]]-(Sales_Data17[[#This Row],[Total Unit Cost]]*Sales_Data17[[#This Row],[Order Quantity]])</f>
        <v>1648.0660000000005</v>
      </c>
      <c r="R4451" s="1" t="str">
        <f>TEXT(Sales_Data17[[#This Row],[OrderDate]],"MMM")</f>
        <v>Oct</v>
      </c>
      <c r="S4451" s="1" t="str">
        <f t="shared" si="69"/>
        <v>2014</v>
      </c>
    </row>
    <row r="4452" spans="1:19">
      <c r="A4452" t="s">
        <v>4475</v>
      </c>
      <c r="B4452" s="2">
        <v>41915</v>
      </c>
      <c r="C4452" s="2" t="str">
        <f>VLOOKUP(Sales_Data17[[#This Row],[Customer Name Index]],Customer_Data[#All],2,0)</f>
        <v>Avon Corp</v>
      </c>
      <c r="D4452">
        <v>1</v>
      </c>
      <c r="E4452" t="s">
        <v>4</v>
      </c>
      <c r="F4452" t="s">
        <v>8168</v>
      </c>
      <c r="G4452" t="s">
        <v>8027</v>
      </c>
      <c r="H4452" t="str">
        <f>VLOOKUP(Sales_Data17[[#This Row],[Delivery Region Index]],Regions_Table[#All],2,0)</f>
        <v>New South Wales</v>
      </c>
      <c r="I4452" t="str">
        <f>VLOOKUP(Sales_Data17[[#This Row],[Delivery Region Index]],Regions_Table[#All],3,0)</f>
        <v>Albury</v>
      </c>
      <c r="J4452">
        <v>2</v>
      </c>
      <c r="K4452">
        <v>1</v>
      </c>
      <c r="L4452" t="str">
        <f>VLOOKUP(Sales_Data17[[#This Row],[Product Description Index]],Products_Data[#All],2,0)</f>
        <v>Shirts</v>
      </c>
      <c r="M4452">
        <v>1</v>
      </c>
      <c r="N4452" s="9">
        <v>197.27777777777777</v>
      </c>
      <c r="O4452" s="9">
        <f>Sales_Data17[[#This Row],[Order Quantity]]*Sales_Data17[[#This Row],[Unit Price]]</f>
        <v>197.27777777777777</v>
      </c>
      <c r="P4452" s="9">
        <v>128.23055555555555</v>
      </c>
      <c r="Q4452" s="9">
        <f>Sales_Data17[[#This Row],[Line Total]]-(Sales_Data17[[#This Row],[Total Unit Cost]]*Sales_Data17[[#This Row],[Order Quantity]])</f>
        <v>69.047222222222217</v>
      </c>
      <c r="R4452" s="1" t="str">
        <f>TEXT(Sales_Data17[[#This Row],[OrderDate]],"MMM")</f>
        <v>Oct</v>
      </c>
      <c r="S4452" s="1" t="str">
        <f t="shared" si="69"/>
        <v>2014</v>
      </c>
    </row>
    <row r="4453" spans="1:19">
      <c r="A4453" t="s">
        <v>4476</v>
      </c>
      <c r="B4453" s="2">
        <v>41915</v>
      </c>
      <c r="C4453" s="2" t="str">
        <f>VLOOKUP(Sales_Data17[[#This Row],[Customer Name Index]],Customer_Data[#All],2,0)</f>
        <v>ETUDE Ltd</v>
      </c>
      <c r="D4453">
        <v>4</v>
      </c>
      <c r="E4453" t="s">
        <v>4</v>
      </c>
      <c r="F4453" t="s">
        <v>8168</v>
      </c>
      <c r="G4453" t="s">
        <v>8027</v>
      </c>
      <c r="H4453" t="str">
        <f>VLOOKUP(Sales_Data17[[#This Row],[Delivery Region Index]],Regions_Table[#All],2,0)</f>
        <v>New South Wales</v>
      </c>
      <c r="I4453" t="str">
        <f>VLOOKUP(Sales_Data17[[#This Row],[Delivery Region Index]],Regions_Table[#All],3,0)</f>
        <v>Grafton</v>
      </c>
      <c r="J4453">
        <v>11</v>
      </c>
      <c r="K4453">
        <v>2</v>
      </c>
      <c r="L4453" t="str">
        <f>VLOOKUP(Sales_Data17[[#This Row],[Product Description Index]],Products_Data[#All],2,0)</f>
        <v>Pants</v>
      </c>
      <c r="M4453">
        <v>7</v>
      </c>
      <c r="N4453" s="9">
        <v>193.55555555555554</v>
      </c>
      <c r="O4453" s="9">
        <f>Sales_Data17[[#This Row],[Order Quantity]]*Sales_Data17[[#This Row],[Unit Price]]</f>
        <v>1354.8888888888887</v>
      </c>
      <c r="P4453" s="9">
        <v>102.58444444444444</v>
      </c>
      <c r="Q4453" s="9">
        <f>Sales_Data17[[#This Row],[Line Total]]-(Sales_Data17[[#This Row],[Total Unit Cost]]*Sales_Data17[[#This Row],[Order Quantity]])</f>
        <v>636.79777777777758</v>
      </c>
      <c r="R4453" s="1" t="str">
        <f>TEXT(Sales_Data17[[#This Row],[OrderDate]],"MMM")</f>
        <v>Oct</v>
      </c>
      <c r="S4453" s="1" t="str">
        <f t="shared" si="69"/>
        <v>2014</v>
      </c>
    </row>
    <row r="4454" spans="1:19">
      <c r="A4454" t="s">
        <v>4477</v>
      </c>
      <c r="B4454" s="2">
        <v>41916</v>
      </c>
      <c r="C4454" s="2" t="str">
        <f>VLOOKUP(Sales_Data17[[#This Row],[Customer Name Index]],Customer_Data[#All],2,0)</f>
        <v>Eminence Corp</v>
      </c>
      <c r="D4454">
        <v>18</v>
      </c>
      <c r="E4454" t="s">
        <v>4</v>
      </c>
      <c r="F4454" t="s">
        <v>8168</v>
      </c>
      <c r="G4454" t="s">
        <v>8025</v>
      </c>
      <c r="H4454" t="str">
        <f>VLOOKUP(Sales_Data17[[#This Row],[Delivery Region Index]],Regions_Table[#All],2,0)</f>
        <v>Victoria</v>
      </c>
      <c r="I4454" t="str">
        <f>VLOOKUP(Sales_Data17[[#This Row],[Delivery Region Index]],Regions_Table[#All],3,0)</f>
        <v>Latrobe City</v>
      </c>
      <c r="J4454">
        <v>52</v>
      </c>
      <c r="K4454">
        <v>8</v>
      </c>
      <c r="L4454" t="str">
        <f>VLOOKUP(Sales_Data17[[#This Row],[Product Description Index]],Products_Data[#All],2,0)</f>
        <v>Shoes</v>
      </c>
      <c r="M4454">
        <v>2</v>
      </c>
      <c r="N4454" s="9">
        <v>21.588888888888889</v>
      </c>
      <c r="O4454" s="9">
        <f>Sales_Data17[[#This Row],[Order Quantity]]*Sales_Data17[[#This Row],[Unit Price]]</f>
        <v>43.177777777777777</v>
      </c>
      <c r="P4454" s="9">
        <v>9.2832222222222232</v>
      </c>
      <c r="Q4454" s="9">
        <f>Sales_Data17[[#This Row],[Line Total]]-(Sales_Data17[[#This Row],[Total Unit Cost]]*Sales_Data17[[#This Row],[Order Quantity]])</f>
        <v>24.611333333333331</v>
      </c>
      <c r="R4454" s="1" t="str">
        <f>TEXT(Sales_Data17[[#This Row],[OrderDate]],"MMM")</f>
        <v>Oct</v>
      </c>
      <c r="S4454" s="1" t="str">
        <f t="shared" si="69"/>
        <v>2014</v>
      </c>
    </row>
    <row r="4455" spans="1:19">
      <c r="A4455" t="s">
        <v>4478</v>
      </c>
      <c r="B4455" s="2">
        <v>41916</v>
      </c>
      <c r="C4455" s="2" t="str">
        <f>VLOOKUP(Sales_Data17[[#This Row],[Customer Name Index]],Customer_Data[#All],2,0)</f>
        <v>Procter Corp</v>
      </c>
      <c r="D4455">
        <v>5</v>
      </c>
      <c r="E4455" t="s">
        <v>4</v>
      </c>
      <c r="F4455" t="s">
        <v>8168</v>
      </c>
      <c r="G4455" t="s">
        <v>8027</v>
      </c>
      <c r="H4455" t="str">
        <f>VLOOKUP(Sales_Data17[[#This Row],[Delivery Region Index]],Regions_Table[#All],2,0)</f>
        <v>New South Wales</v>
      </c>
      <c r="I4455" t="str">
        <f>VLOOKUP(Sales_Data17[[#This Row],[Delivery Region Index]],Regions_Table[#All],3,0)</f>
        <v>Lismore</v>
      </c>
      <c r="J4455">
        <v>14</v>
      </c>
      <c r="K4455">
        <v>2</v>
      </c>
      <c r="L4455" t="str">
        <f>VLOOKUP(Sales_Data17[[#This Row],[Product Description Index]],Products_Data[#All],2,0)</f>
        <v>Pants</v>
      </c>
      <c r="M4455">
        <v>4</v>
      </c>
      <c r="N4455" s="9">
        <v>192.06666666666669</v>
      </c>
      <c r="O4455" s="9">
        <f>Sales_Data17[[#This Row],[Order Quantity]]*Sales_Data17[[#This Row],[Unit Price]]</f>
        <v>768.26666666666677</v>
      </c>
      <c r="P4455" s="9">
        <v>161.33600000000001</v>
      </c>
      <c r="Q4455" s="9">
        <f>Sales_Data17[[#This Row],[Line Total]]-(Sales_Data17[[#This Row],[Total Unit Cost]]*Sales_Data17[[#This Row],[Order Quantity]])</f>
        <v>122.92266666666671</v>
      </c>
      <c r="R4455" s="1" t="str">
        <f>TEXT(Sales_Data17[[#This Row],[OrderDate]],"MMM")</f>
        <v>Oct</v>
      </c>
      <c r="S4455" s="1" t="str">
        <f t="shared" si="69"/>
        <v>2014</v>
      </c>
    </row>
    <row r="4456" spans="1:19">
      <c r="A4456" t="s">
        <v>4479</v>
      </c>
      <c r="B4456" s="2">
        <v>41917</v>
      </c>
      <c r="C4456" s="2" t="str">
        <f>VLOOKUP(Sales_Data17[[#This Row],[Customer Name Index]],Customer_Data[#All],2,0)</f>
        <v>Pacific Ltd</v>
      </c>
      <c r="D4456">
        <v>20</v>
      </c>
      <c r="E4456" t="s">
        <v>2</v>
      </c>
      <c r="F4456" t="s">
        <v>8168</v>
      </c>
      <c r="G4456" t="s">
        <v>8028</v>
      </c>
      <c r="H4456" t="str">
        <f>VLOOKUP(Sales_Data17[[#This Row],[Delivery Region Index]],Regions_Table[#All],2,0)</f>
        <v>Victoria</v>
      </c>
      <c r="I4456" t="str">
        <f>VLOOKUP(Sales_Data17[[#This Row],[Delivery Region Index]],Regions_Table[#All],3,0)</f>
        <v>Wangaratta</v>
      </c>
      <c r="J4456">
        <v>56</v>
      </c>
      <c r="K4456">
        <v>8</v>
      </c>
      <c r="L4456" t="str">
        <f>VLOOKUP(Sales_Data17[[#This Row],[Product Description Index]],Products_Data[#All],2,0)</f>
        <v>Shoes</v>
      </c>
      <c r="M4456">
        <v>6</v>
      </c>
      <c r="N4456" s="9">
        <v>18.611111111111111</v>
      </c>
      <c r="O4456" s="9">
        <f>Sales_Data17[[#This Row],[Order Quantity]]*Sales_Data17[[#This Row],[Unit Price]]</f>
        <v>111.66666666666666</v>
      </c>
      <c r="P4456" s="9">
        <v>7.6305555555555555</v>
      </c>
      <c r="Q4456" s="9">
        <f>Sales_Data17[[#This Row],[Line Total]]-(Sales_Data17[[#This Row],[Total Unit Cost]]*Sales_Data17[[#This Row],[Order Quantity]])</f>
        <v>65.883333333333326</v>
      </c>
      <c r="R4456" s="1" t="str">
        <f>TEXT(Sales_Data17[[#This Row],[OrderDate]],"MMM")</f>
        <v>Oct</v>
      </c>
      <c r="S4456" s="1" t="str">
        <f t="shared" si="69"/>
        <v>2014</v>
      </c>
    </row>
    <row r="4457" spans="1:19">
      <c r="A4457" t="s">
        <v>4480</v>
      </c>
      <c r="B4457" s="2">
        <v>41917</v>
      </c>
      <c r="C4457" s="2" t="str">
        <f>VLOOKUP(Sales_Data17[[#This Row],[Customer Name Index]],Customer_Data[#All],2,0)</f>
        <v>Avon Corp</v>
      </c>
      <c r="D4457">
        <v>1</v>
      </c>
      <c r="E4457" t="s">
        <v>2</v>
      </c>
      <c r="F4457" t="s">
        <v>8168</v>
      </c>
      <c r="G4457" t="s">
        <v>8027</v>
      </c>
      <c r="H4457" t="str">
        <f>VLOOKUP(Sales_Data17[[#This Row],[Delivery Region Index]],Regions_Table[#All],2,0)</f>
        <v>New South Wales</v>
      </c>
      <c r="I4457" t="str">
        <f>VLOOKUP(Sales_Data17[[#This Row],[Delivery Region Index]],Regions_Table[#All],3,0)</f>
        <v>Sydney</v>
      </c>
      <c r="J4457">
        <v>1</v>
      </c>
      <c r="K4457">
        <v>1</v>
      </c>
      <c r="L4457" t="str">
        <f>VLOOKUP(Sales_Data17[[#This Row],[Product Description Index]],Products_Data[#All],2,0)</f>
        <v>Shirts</v>
      </c>
      <c r="M4457">
        <v>5</v>
      </c>
      <c r="N4457" s="9">
        <v>208.44444444444446</v>
      </c>
      <c r="O4457" s="9">
        <f>Sales_Data17[[#This Row],[Order Quantity]]*Sales_Data17[[#This Row],[Unit Price]]</f>
        <v>1042.2222222222222</v>
      </c>
      <c r="P4457" s="9">
        <v>112.56</v>
      </c>
      <c r="Q4457" s="9">
        <f>Sales_Data17[[#This Row],[Line Total]]-(Sales_Data17[[#This Row],[Total Unit Cost]]*Sales_Data17[[#This Row],[Order Quantity]])</f>
        <v>479.42222222222222</v>
      </c>
      <c r="R4457" s="1" t="str">
        <f>TEXT(Sales_Data17[[#This Row],[OrderDate]],"MMM")</f>
        <v>Oct</v>
      </c>
      <c r="S4457" s="1" t="str">
        <f t="shared" si="69"/>
        <v>2014</v>
      </c>
    </row>
    <row r="4458" spans="1:19">
      <c r="A4458" t="s">
        <v>4481</v>
      </c>
      <c r="B4458" s="2">
        <v>41917</v>
      </c>
      <c r="C4458" s="2" t="str">
        <f>VLOOKUP(Sales_Data17[[#This Row],[Customer Name Index]],Customer_Data[#All],2,0)</f>
        <v>3LAB, Ltd</v>
      </c>
      <c r="D4458">
        <v>16</v>
      </c>
      <c r="E4458" t="s">
        <v>2</v>
      </c>
      <c r="F4458" t="s">
        <v>8168</v>
      </c>
      <c r="G4458" t="s">
        <v>8025</v>
      </c>
      <c r="H4458" t="str">
        <f>VLOOKUP(Sales_Data17[[#This Row],[Delivery Region Index]],Regions_Table[#All],2,0)</f>
        <v>South Australia</v>
      </c>
      <c r="I4458" t="str">
        <f>VLOOKUP(Sales_Data17[[#This Row],[Delivery Region Index]],Regions_Table[#All],3,0)</f>
        <v>Adelaide</v>
      </c>
      <c r="J4458">
        <v>46</v>
      </c>
      <c r="K4458">
        <v>7</v>
      </c>
      <c r="L4458" t="str">
        <f>VLOOKUP(Sales_Data17[[#This Row],[Product Description Index]],Products_Data[#All],2,0)</f>
        <v>Dress Shirts</v>
      </c>
      <c r="M4458">
        <v>9</v>
      </c>
      <c r="N4458" s="9">
        <v>702.75555555555559</v>
      </c>
      <c r="O4458" s="9">
        <f>Sales_Data17[[#This Row],[Order Quantity]]*Sales_Data17[[#This Row],[Unit Price]]</f>
        <v>6324.8</v>
      </c>
      <c r="P4458" s="9">
        <v>562.20444444444445</v>
      </c>
      <c r="Q4458" s="9">
        <f>Sales_Data17[[#This Row],[Line Total]]-(Sales_Data17[[#This Row],[Total Unit Cost]]*Sales_Data17[[#This Row],[Order Quantity]])</f>
        <v>1264.96</v>
      </c>
      <c r="R4458" s="1" t="str">
        <f>TEXT(Sales_Data17[[#This Row],[OrderDate]],"MMM")</f>
        <v>Oct</v>
      </c>
      <c r="S4458" s="1" t="str">
        <f t="shared" si="69"/>
        <v>2014</v>
      </c>
    </row>
    <row r="4459" spans="1:19">
      <c r="A4459" t="s">
        <v>4482</v>
      </c>
      <c r="B4459" s="2">
        <v>41917</v>
      </c>
      <c r="C4459" s="2" t="str">
        <f>VLOOKUP(Sales_Data17[[#This Row],[Customer Name Index]],Customer_Data[#All],2,0)</f>
        <v>Ole Group</v>
      </c>
      <c r="D4459">
        <v>13</v>
      </c>
      <c r="E4459" t="s">
        <v>4</v>
      </c>
      <c r="F4459" t="s">
        <v>8168</v>
      </c>
      <c r="G4459" t="s">
        <v>8026</v>
      </c>
      <c r="H4459" t="str">
        <f>VLOOKUP(Sales_Data17[[#This Row],[Delivery Region Index]],Regions_Table[#All],2,0)</f>
        <v>Queensland</v>
      </c>
      <c r="I4459" t="str">
        <f>VLOOKUP(Sales_Data17[[#This Row],[Delivery Region Index]],Regions_Table[#All],3,0)</f>
        <v>Mount Isa</v>
      </c>
      <c r="J4459">
        <v>38</v>
      </c>
      <c r="K4459">
        <v>6</v>
      </c>
      <c r="L4459" t="str">
        <f>VLOOKUP(Sales_Data17[[#This Row],[Product Description Index]],Products_Data[#All],2,0)</f>
        <v>Socks</v>
      </c>
      <c r="M4459">
        <v>4</v>
      </c>
      <c r="N4459" s="9">
        <v>430.28888888888889</v>
      </c>
      <c r="O4459" s="9">
        <f>Sales_Data17[[#This Row],[Order Quantity]]*Sales_Data17[[#This Row],[Unit Price]]</f>
        <v>1721.1555555555556</v>
      </c>
      <c r="P4459" s="9">
        <v>193.63</v>
      </c>
      <c r="Q4459" s="9">
        <f>Sales_Data17[[#This Row],[Line Total]]-(Sales_Data17[[#This Row],[Total Unit Cost]]*Sales_Data17[[#This Row],[Order Quantity]])</f>
        <v>946.63555555555558</v>
      </c>
      <c r="R4459" s="1" t="str">
        <f>TEXT(Sales_Data17[[#This Row],[OrderDate]],"MMM")</f>
        <v>Oct</v>
      </c>
      <c r="S4459" s="1" t="str">
        <f t="shared" si="69"/>
        <v>2014</v>
      </c>
    </row>
    <row r="4460" spans="1:19">
      <c r="A4460" t="s">
        <v>4483</v>
      </c>
      <c r="B4460" s="2">
        <v>41918</v>
      </c>
      <c r="C4460" s="2" t="str">
        <f>VLOOKUP(Sales_Data17[[#This Row],[Customer Name Index]],Customer_Data[#All],2,0)</f>
        <v>3LAB, Ltd</v>
      </c>
      <c r="D4460">
        <v>16</v>
      </c>
      <c r="E4460" t="s">
        <v>4</v>
      </c>
      <c r="F4460" t="s">
        <v>8168</v>
      </c>
      <c r="G4460" t="s">
        <v>8025</v>
      </c>
      <c r="H4460" t="str">
        <f>VLOOKUP(Sales_Data17[[#This Row],[Delivery Region Index]],Regions_Table[#All],2,0)</f>
        <v>Queensland</v>
      </c>
      <c r="I4460" t="str">
        <f>VLOOKUP(Sales_Data17[[#This Row],[Delivery Region Index]],Regions_Table[#All],3,0)</f>
        <v>Townsville</v>
      </c>
      <c r="J4460">
        <v>45</v>
      </c>
      <c r="K4460">
        <v>7</v>
      </c>
      <c r="L4460" t="str">
        <f>VLOOKUP(Sales_Data17[[#This Row],[Product Description Index]],Products_Data[#All],2,0)</f>
        <v>Dress Shirts</v>
      </c>
      <c r="M4460">
        <v>8</v>
      </c>
      <c r="N4460" s="9">
        <v>94.544444444444437</v>
      </c>
      <c r="O4460" s="9">
        <f>Sales_Data17[[#This Row],[Order Quantity]]*Sales_Data17[[#This Row],[Unit Price]]</f>
        <v>756.3555555555555</v>
      </c>
      <c r="P4460" s="9">
        <v>40.654111111111114</v>
      </c>
      <c r="Q4460" s="9">
        <f>Sales_Data17[[#This Row],[Line Total]]-(Sales_Data17[[#This Row],[Total Unit Cost]]*Sales_Data17[[#This Row],[Order Quantity]])</f>
        <v>431.12266666666659</v>
      </c>
      <c r="R4460" s="1" t="str">
        <f>TEXT(Sales_Data17[[#This Row],[OrderDate]],"MMM")</f>
        <v>Oct</v>
      </c>
      <c r="S4460" s="1" t="str">
        <f t="shared" si="69"/>
        <v>2014</v>
      </c>
    </row>
    <row r="4461" spans="1:19">
      <c r="A4461" t="s">
        <v>4484</v>
      </c>
      <c r="B4461" s="2">
        <v>41918</v>
      </c>
      <c r="C4461" s="2" t="str">
        <f>VLOOKUP(Sales_Data17[[#This Row],[Customer Name Index]],Customer_Data[#All],2,0)</f>
        <v>Rochester Ltd</v>
      </c>
      <c r="D4461">
        <v>15</v>
      </c>
      <c r="E4461" t="s">
        <v>4</v>
      </c>
      <c r="F4461" t="s">
        <v>8168</v>
      </c>
      <c r="G4461" t="s">
        <v>8025</v>
      </c>
      <c r="H4461" t="str">
        <f>VLOOKUP(Sales_Data17[[#This Row],[Delivery Region Index]],Regions_Table[#All],2,0)</f>
        <v>Queensland</v>
      </c>
      <c r="I4461" t="str">
        <f>VLOOKUP(Sales_Data17[[#This Row],[Delivery Region Index]],Regions_Table[#All],3,0)</f>
        <v>Rockhampton</v>
      </c>
      <c r="J4461">
        <v>41</v>
      </c>
      <c r="K4461">
        <v>6</v>
      </c>
      <c r="L4461" t="str">
        <f>VLOOKUP(Sales_Data17[[#This Row],[Product Description Index]],Products_Data[#All],2,0)</f>
        <v>Socks</v>
      </c>
      <c r="M4461">
        <v>6</v>
      </c>
      <c r="N4461" s="9">
        <v>275.44444444444446</v>
      </c>
      <c r="O4461" s="9">
        <f>Sales_Data17[[#This Row],[Order Quantity]]*Sales_Data17[[#This Row],[Unit Price]]</f>
        <v>1652.6666666666667</v>
      </c>
      <c r="P4461" s="9">
        <v>225.86444444444444</v>
      </c>
      <c r="Q4461" s="9">
        <f>Sales_Data17[[#This Row],[Line Total]]-(Sales_Data17[[#This Row],[Total Unit Cost]]*Sales_Data17[[#This Row],[Order Quantity]])</f>
        <v>297.48</v>
      </c>
      <c r="R4461" s="1" t="str">
        <f>TEXT(Sales_Data17[[#This Row],[OrderDate]],"MMM")</f>
        <v>Oct</v>
      </c>
      <c r="S4461" s="1" t="str">
        <f t="shared" si="69"/>
        <v>2014</v>
      </c>
    </row>
    <row r="4462" spans="1:19">
      <c r="A4462" t="s">
        <v>4485</v>
      </c>
      <c r="B4462" s="2">
        <v>41918</v>
      </c>
      <c r="C4462" s="2" t="str">
        <f>VLOOKUP(Sales_Data17[[#This Row],[Customer Name Index]],Customer_Data[#All],2,0)</f>
        <v xml:space="preserve">Linde </v>
      </c>
      <c r="D4462">
        <v>14</v>
      </c>
      <c r="E4462" t="s">
        <v>2</v>
      </c>
      <c r="F4462" t="s">
        <v>8168</v>
      </c>
      <c r="G4462" t="s">
        <v>8026</v>
      </c>
      <c r="H4462" t="str">
        <f>VLOOKUP(Sales_Data17[[#This Row],[Delivery Region Index]],Regions_Table[#All],2,0)</f>
        <v>Queensland</v>
      </c>
      <c r="I4462" t="str">
        <f>VLOOKUP(Sales_Data17[[#This Row],[Delivery Region Index]],Regions_Table[#All],3,0)</f>
        <v>Redcliffe</v>
      </c>
      <c r="J4462">
        <v>40</v>
      </c>
      <c r="K4462">
        <v>6</v>
      </c>
      <c r="L4462" t="str">
        <f>VLOOKUP(Sales_Data17[[#This Row],[Product Description Index]],Products_Data[#All],2,0)</f>
        <v>Socks</v>
      </c>
      <c r="M4462">
        <v>9</v>
      </c>
      <c r="N4462" s="9">
        <v>590.34444444444443</v>
      </c>
      <c r="O4462" s="9">
        <f>Sales_Data17[[#This Row],[Order Quantity]]*Sales_Data17[[#This Row],[Unit Price]]</f>
        <v>5313.1</v>
      </c>
      <c r="P4462" s="9">
        <v>283.36533333333335</v>
      </c>
      <c r="Q4462" s="9">
        <f>Sales_Data17[[#This Row],[Line Total]]-(Sales_Data17[[#This Row],[Total Unit Cost]]*Sales_Data17[[#This Row],[Order Quantity]])</f>
        <v>2762.8120000000004</v>
      </c>
      <c r="R4462" s="1" t="str">
        <f>TEXT(Sales_Data17[[#This Row],[OrderDate]],"MMM")</f>
        <v>Oct</v>
      </c>
      <c r="S4462" s="1" t="str">
        <f t="shared" si="69"/>
        <v>2014</v>
      </c>
    </row>
    <row r="4463" spans="1:19">
      <c r="A4463" t="s">
        <v>4486</v>
      </c>
      <c r="B4463" s="2">
        <v>41918</v>
      </c>
      <c r="C4463" s="2" t="str">
        <f>VLOOKUP(Sales_Data17[[#This Row],[Customer Name Index]],Customer_Data[#All],2,0)</f>
        <v>Procter Corp</v>
      </c>
      <c r="D4463">
        <v>5</v>
      </c>
      <c r="E4463" t="s">
        <v>3</v>
      </c>
      <c r="F4463" t="s">
        <v>8168</v>
      </c>
      <c r="G4463" t="s">
        <v>8027</v>
      </c>
      <c r="H4463" t="str">
        <f>VLOOKUP(Sales_Data17[[#This Row],[Delivery Region Index]],Regions_Table[#All],2,0)</f>
        <v>New South Wales</v>
      </c>
      <c r="I4463" t="str">
        <f>VLOOKUP(Sales_Data17[[#This Row],[Delivery Region Index]],Regions_Table[#All],3,0)</f>
        <v>Lismore</v>
      </c>
      <c r="J4463">
        <v>14</v>
      </c>
      <c r="K4463">
        <v>2</v>
      </c>
      <c r="L4463" t="str">
        <f>VLOOKUP(Sales_Data17[[#This Row],[Product Description Index]],Products_Data[#All],2,0)</f>
        <v>Pants</v>
      </c>
      <c r="M4463">
        <v>9</v>
      </c>
      <c r="N4463" s="9">
        <v>289.5888888888889</v>
      </c>
      <c r="O4463" s="9">
        <f>Sales_Data17[[#This Row],[Order Quantity]]*Sales_Data17[[#This Row],[Unit Price]]</f>
        <v>2606.3000000000002</v>
      </c>
      <c r="P4463" s="9">
        <v>141.89855555555556</v>
      </c>
      <c r="Q4463" s="9">
        <f>Sales_Data17[[#This Row],[Line Total]]-(Sales_Data17[[#This Row],[Total Unit Cost]]*Sales_Data17[[#This Row],[Order Quantity]])</f>
        <v>1329.2130000000002</v>
      </c>
      <c r="R4463" s="1" t="str">
        <f>TEXT(Sales_Data17[[#This Row],[OrderDate]],"MMM")</f>
        <v>Oct</v>
      </c>
      <c r="S4463" s="1" t="str">
        <f t="shared" si="69"/>
        <v>2014</v>
      </c>
    </row>
    <row r="4464" spans="1:19">
      <c r="A4464" t="s">
        <v>4487</v>
      </c>
      <c r="B4464" s="2">
        <v>41919</v>
      </c>
      <c r="C4464" s="2" t="str">
        <f>VLOOKUP(Sales_Data17[[#This Row],[Customer Name Index]],Customer_Data[#All],2,0)</f>
        <v>PEDIFIX, Corp</v>
      </c>
      <c r="D4464">
        <v>6</v>
      </c>
      <c r="E4464" t="s">
        <v>2</v>
      </c>
      <c r="F4464" t="s">
        <v>8168</v>
      </c>
      <c r="G4464" t="s">
        <v>8027</v>
      </c>
      <c r="H4464" t="str">
        <f>VLOOKUP(Sales_Data17[[#This Row],[Delivery Region Index]],Regions_Table[#All],2,0)</f>
        <v>New South Wales</v>
      </c>
      <c r="I4464" t="str">
        <f>VLOOKUP(Sales_Data17[[#This Row],[Delivery Region Index]],Regions_Table[#All],3,0)</f>
        <v>Nowra</v>
      </c>
      <c r="J4464">
        <v>17</v>
      </c>
      <c r="K4464">
        <v>3</v>
      </c>
      <c r="L4464" t="str">
        <f>VLOOKUP(Sales_Data17[[#This Row],[Product Description Index]],Products_Data[#All],2,0)</f>
        <v>Sunglasses</v>
      </c>
      <c r="M4464">
        <v>5</v>
      </c>
      <c r="N4464" s="9">
        <v>593.32222222222231</v>
      </c>
      <c r="O4464" s="9">
        <f>Sales_Data17[[#This Row],[Order Quantity]]*Sales_Data17[[#This Row],[Unit Price]]</f>
        <v>2966.6111111111113</v>
      </c>
      <c r="P4464" s="9">
        <v>243.2621111111111</v>
      </c>
      <c r="Q4464" s="9">
        <f>Sales_Data17[[#This Row],[Line Total]]-(Sales_Data17[[#This Row],[Total Unit Cost]]*Sales_Data17[[#This Row],[Order Quantity]])</f>
        <v>1750.3005555555558</v>
      </c>
      <c r="R4464" s="1" t="str">
        <f>TEXT(Sales_Data17[[#This Row],[OrderDate]],"MMM")</f>
        <v>Oct</v>
      </c>
      <c r="S4464" s="1" t="str">
        <f t="shared" si="69"/>
        <v>2014</v>
      </c>
    </row>
    <row r="4465" spans="1:19">
      <c r="A4465" t="s">
        <v>4488</v>
      </c>
      <c r="B4465" s="2">
        <v>41919</v>
      </c>
      <c r="C4465" s="2" t="str">
        <f>VLOOKUP(Sales_Data17[[#This Row],[Customer Name Index]],Customer_Data[#All],2,0)</f>
        <v>Apollo Ltd</v>
      </c>
      <c r="D4465">
        <v>11</v>
      </c>
      <c r="E4465" t="s">
        <v>4</v>
      </c>
      <c r="F4465" t="s">
        <v>8168</v>
      </c>
      <c r="G4465" t="s">
        <v>8026</v>
      </c>
      <c r="H4465" t="str">
        <f>VLOOKUP(Sales_Data17[[#This Row],[Delivery Region Index]],Regions_Table[#All],2,0)</f>
        <v>Queensland</v>
      </c>
      <c r="I4465" t="str">
        <f>VLOOKUP(Sales_Data17[[#This Row],[Delivery Region Index]],Regions_Table[#All],3,0)</f>
        <v>Gladstone</v>
      </c>
      <c r="J4465">
        <v>30</v>
      </c>
      <c r="K4465">
        <v>5</v>
      </c>
      <c r="L4465" t="str">
        <f>VLOOKUP(Sales_Data17[[#This Row],[Product Description Index]],Products_Data[#All],2,0)</f>
        <v>Hats</v>
      </c>
      <c r="M4465">
        <v>1</v>
      </c>
      <c r="N4465" s="9">
        <v>220.35555555555555</v>
      </c>
      <c r="O4465" s="9">
        <f>Sales_Data17[[#This Row],[Order Quantity]]*Sales_Data17[[#This Row],[Unit Price]]</f>
        <v>220.35555555555555</v>
      </c>
      <c r="P4465" s="9">
        <v>149.84177777777779</v>
      </c>
      <c r="Q4465" s="9">
        <f>Sales_Data17[[#This Row],[Line Total]]-(Sales_Data17[[#This Row],[Total Unit Cost]]*Sales_Data17[[#This Row],[Order Quantity]])</f>
        <v>70.513777777777761</v>
      </c>
      <c r="R4465" s="1" t="str">
        <f>TEXT(Sales_Data17[[#This Row],[OrderDate]],"MMM")</f>
        <v>Oct</v>
      </c>
      <c r="S4465" s="1" t="str">
        <f t="shared" si="69"/>
        <v>2014</v>
      </c>
    </row>
    <row r="4466" spans="1:19">
      <c r="A4466" t="s">
        <v>4489</v>
      </c>
      <c r="B4466" s="2">
        <v>41919</v>
      </c>
      <c r="C4466" s="2" t="str">
        <f>VLOOKUP(Sales_Data17[[#This Row],[Customer Name Index]],Customer_Data[#All],2,0)</f>
        <v>Medsep Group</v>
      </c>
      <c r="D4466">
        <v>8</v>
      </c>
      <c r="E4466" t="s">
        <v>2</v>
      </c>
      <c r="F4466" t="s">
        <v>8168</v>
      </c>
      <c r="G4466" t="s">
        <v>8027</v>
      </c>
      <c r="H4466" t="str">
        <f>VLOOKUP(Sales_Data17[[#This Row],[Delivery Region Index]],Regions_Table[#All],2,0)</f>
        <v>New South Wales</v>
      </c>
      <c r="I4466" t="str">
        <f>VLOOKUP(Sales_Data17[[#This Row],[Delivery Region Index]],Regions_Table[#All],3,0)</f>
        <v>Wagga Wagga</v>
      </c>
      <c r="J4466">
        <v>23</v>
      </c>
      <c r="K4466">
        <v>4</v>
      </c>
      <c r="L4466" t="str">
        <f>VLOOKUP(Sales_Data17[[#This Row],[Product Description Index]],Products_Data[#All],2,0)</f>
        <v>Jeans</v>
      </c>
      <c r="M4466">
        <v>4</v>
      </c>
      <c r="N4466" s="9">
        <v>190.57777777777778</v>
      </c>
      <c r="O4466" s="9">
        <f>Sales_Data17[[#This Row],[Order Quantity]]*Sales_Data17[[#This Row],[Unit Price]]</f>
        <v>762.31111111111113</v>
      </c>
      <c r="P4466" s="9">
        <v>131.49866666666665</v>
      </c>
      <c r="Q4466" s="9">
        <f>Sales_Data17[[#This Row],[Line Total]]-(Sales_Data17[[#This Row],[Total Unit Cost]]*Sales_Data17[[#This Row],[Order Quantity]])</f>
        <v>236.31644444444453</v>
      </c>
      <c r="R4466" s="1" t="str">
        <f>TEXT(Sales_Data17[[#This Row],[OrderDate]],"MMM")</f>
        <v>Oct</v>
      </c>
      <c r="S4466" s="1" t="str">
        <f t="shared" si="69"/>
        <v>2014</v>
      </c>
    </row>
    <row r="4467" spans="1:19">
      <c r="A4467" t="s">
        <v>4490</v>
      </c>
      <c r="B4467" s="2">
        <v>41919</v>
      </c>
      <c r="C4467" s="2" t="str">
        <f>VLOOKUP(Sales_Data17[[#This Row],[Customer Name Index]],Customer_Data[#All],2,0)</f>
        <v>Avon Corp</v>
      </c>
      <c r="D4467">
        <v>1</v>
      </c>
      <c r="E4467" t="s">
        <v>3</v>
      </c>
      <c r="F4467" t="s">
        <v>8168</v>
      </c>
      <c r="G4467" t="s">
        <v>8027</v>
      </c>
      <c r="H4467" t="str">
        <f>VLOOKUP(Sales_Data17[[#This Row],[Delivery Region Index]],Regions_Table[#All],2,0)</f>
        <v>New South Wales</v>
      </c>
      <c r="I4467" t="str">
        <f>VLOOKUP(Sales_Data17[[#This Row],[Delivery Region Index]],Regions_Table[#All],3,0)</f>
        <v>Albury</v>
      </c>
      <c r="J4467">
        <v>2</v>
      </c>
      <c r="K4467">
        <v>1</v>
      </c>
      <c r="L4467" t="str">
        <f>VLOOKUP(Sales_Data17[[#This Row],[Product Description Index]],Products_Data[#All],2,0)</f>
        <v>Shirts</v>
      </c>
      <c r="M4467">
        <v>8</v>
      </c>
      <c r="N4467" s="9">
        <v>426.56666666666666</v>
      </c>
      <c r="O4467" s="9">
        <f>Sales_Data17[[#This Row],[Order Quantity]]*Sales_Data17[[#This Row],[Unit Price]]</f>
        <v>3412.5333333333333</v>
      </c>
      <c r="P4467" s="9">
        <v>238.87733333333335</v>
      </c>
      <c r="Q4467" s="9">
        <f>Sales_Data17[[#This Row],[Line Total]]-(Sales_Data17[[#This Row],[Total Unit Cost]]*Sales_Data17[[#This Row],[Order Quantity]])</f>
        <v>1501.5146666666665</v>
      </c>
      <c r="R4467" s="1" t="str">
        <f>TEXT(Sales_Data17[[#This Row],[OrderDate]],"MMM")</f>
        <v>Oct</v>
      </c>
      <c r="S4467" s="1" t="str">
        <f t="shared" si="69"/>
        <v>2014</v>
      </c>
    </row>
    <row r="4468" spans="1:19">
      <c r="A4468" t="s">
        <v>4491</v>
      </c>
      <c r="B4468" s="2">
        <v>41919</v>
      </c>
      <c r="C4468" s="2" t="str">
        <f>VLOOKUP(Sales_Data17[[#This Row],[Customer Name Index]],Customer_Data[#All],2,0)</f>
        <v>Apollo Ltd</v>
      </c>
      <c r="D4468">
        <v>11</v>
      </c>
      <c r="E4468" t="s">
        <v>3</v>
      </c>
      <c r="F4468" t="s">
        <v>8168</v>
      </c>
      <c r="G4468" t="s">
        <v>8026</v>
      </c>
      <c r="H4468" t="str">
        <f>VLOOKUP(Sales_Data17[[#This Row],[Delivery Region Index]],Regions_Table[#All],2,0)</f>
        <v>Queensland</v>
      </c>
      <c r="I4468" t="str">
        <f>VLOOKUP(Sales_Data17[[#This Row],[Delivery Region Index]],Regions_Table[#All],3,0)</f>
        <v>Gladstone</v>
      </c>
      <c r="J4468">
        <v>30</v>
      </c>
      <c r="K4468">
        <v>5</v>
      </c>
      <c r="L4468" t="str">
        <f>VLOOKUP(Sales_Data17[[#This Row],[Product Description Index]],Products_Data[#All],2,0)</f>
        <v>Hats</v>
      </c>
      <c r="M4468">
        <v>5</v>
      </c>
      <c r="N4468" s="9">
        <v>443.68888888888893</v>
      </c>
      <c r="O4468" s="9">
        <f>Sales_Data17[[#This Row],[Order Quantity]]*Sales_Data17[[#This Row],[Unit Price]]</f>
        <v>2218.4444444444448</v>
      </c>
      <c r="P4468" s="9">
        <v>252.90266666666665</v>
      </c>
      <c r="Q4468" s="9">
        <f>Sales_Data17[[#This Row],[Line Total]]-(Sales_Data17[[#This Row],[Total Unit Cost]]*Sales_Data17[[#This Row],[Order Quantity]])</f>
        <v>953.93111111111148</v>
      </c>
      <c r="R4468" s="1" t="str">
        <f>TEXT(Sales_Data17[[#This Row],[OrderDate]],"MMM")</f>
        <v>Oct</v>
      </c>
      <c r="S4468" s="1" t="str">
        <f t="shared" si="69"/>
        <v>2014</v>
      </c>
    </row>
    <row r="4469" spans="1:19">
      <c r="A4469" t="s">
        <v>4492</v>
      </c>
      <c r="B4469" s="2">
        <v>41919</v>
      </c>
      <c r="C4469" s="2" t="str">
        <f>VLOOKUP(Sales_Data17[[#This Row],[Customer Name Index]],Customer_Data[#All],2,0)</f>
        <v>New Ltd</v>
      </c>
      <c r="D4469">
        <v>7</v>
      </c>
      <c r="E4469" t="s">
        <v>2</v>
      </c>
      <c r="F4469" t="s">
        <v>8168</v>
      </c>
      <c r="G4469" t="s">
        <v>8027</v>
      </c>
      <c r="H4469" t="str">
        <f>VLOOKUP(Sales_Data17[[#This Row],[Delivery Region Index]],Regions_Table[#All],2,0)</f>
        <v>New South Wales</v>
      </c>
      <c r="I4469" t="str">
        <f>VLOOKUP(Sales_Data17[[#This Row],[Delivery Region Index]],Regions_Table[#All],3,0)</f>
        <v>Port Macquarie</v>
      </c>
      <c r="J4469">
        <v>19</v>
      </c>
      <c r="K4469">
        <v>3</v>
      </c>
      <c r="L4469" t="str">
        <f>VLOOKUP(Sales_Data17[[#This Row],[Product Description Index]],Products_Data[#All],2,0)</f>
        <v>Sunglasses</v>
      </c>
      <c r="M4469">
        <v>4</v>
      </c>
      <c r="N4469" s="9">
        <v>130.27777777777777</v>
      </c>
      <c r="O4469" s="9">
        <f>Sales_Data17[[#This Row],[Order Quantity]]*Sales_Data17[[#This Row],[Unit Price]]</f>
        <v>521.11111111111109</v>
      </c>
      <c r="P4469" s="9">
        <v>82.074999999999989</v>
      </c>
      <c r="Q4469" s="9">
        <f>Sales_Data17[[#This Row],[Line Total]]-(Sales_Data17[[#This Row],[Total Unit Cost]]*Sales_Data17[[#This Row],[Order Quantity]])</f>
        <v>192.81111111111113</v>
      </c>
      <c r="R4469" s="1" t="str">
        <f>TEXT(Sales_Data17[[#This Row],[OrderDate]],"MMM")</f>
        <v>Oct</v>
      </c>
      <c r="S4469" s="1" t="str">
        <f t="shared" si="69"/>
        <v>2014</v>
      </c>
    </row>
    <row r="4470" spans="1:19">
      <c r="A4470" t="s">
        <v>4493</v>
      </c>
      <c r="B4470" s="2">
        <v>41919</v>
      </c>
      <c r="C4470" s="2" t="str">
        <f>VLOOKUP(Sales_Data17[[#This Row],[Customer Name Index]],Customer_Data[#All],2,0)</f>
        <v>3LAB, Ltd</v>
      </c>
      <c r="D4470">
        <v>16</v>
      </c>
      <c r="E4470" t="s">
        <v>4</v>
      </c>
      <c r="F4470" t="s">
        <v>8168</v>
      </c>
      <c r="G4470" t="s">
        <v>8025</v>
      </c>
      <c r="H4470" t="str">
        <f>VLOOKUP(Sales_Data17[[#This Row],[Delivery Region Index]],Regions_Table[#All],2,0)</f>
        <v>Queensland</v>
      </c>
      <c r="I4470" t="str">
        <f>VLOOKUP(Sales_Data17[[#This Row],[Delivery Region Index]],Regions_Table[#All],3,0)</f>
        <v>Townsville</v>
      </c>
      <c r="J4470">
        <v>45</v>
      </c>
      <c r="K4470">
        <v>7</v>
      </c>
      <c r="L4470" t="str">
        <f>VLOOKUP(Sales_Data17[[#This Row],[Product Description Index]],Products_Data[#All],2,0)</f>
        <v>Dress Shirts</v>
      </c>
      <c r="M4470">
        <v>8</v>
      </c>
      <c r="N4470" s="9">
        <v>307.45555555555552</v>
      </c>
      <c r="O4470" s="9">
        <f>Sales_Data17[[#This Row],[Order Quantity]]*Sales_Data17[[#This Row],[Unit Price]]</f>
        <v>2459.6444444444442</v>
      </c>
      <c r="P4470" s="9">
        <v>181.39877777777778</v>
      </c>
      <c r="Q4470" s="9">
        <f>Sales_Data17[[#This Row],[Line Total]]-(Sales_Data17[[#This Row],[Total Unit Cost]]*Sales_Data17[[#This Row],[Order Quantity]])</f>
        <v>1008.4542222222219</v>
      </c>
      <c r="R4470" s="1" t="str">
        <f>TEXT(Sales_Data17[[#This Row],[OrderDate]],"MMM")</f>
        <v>Oct</v>
      </c>
      <c r="S4470" s="1" t="str">
        <f t="shared" si="69"/>
        <v>2014</v>
      </c>
    </row>
    <row r="4471" spans="1:19">
      <c r="A4471" t="s">
        <v>4494</v>
      </c>
      <c r="B4471" s="2">
        <v>41919</v>
      </c>
      <c r="C4471" s="2" t="str">
        <f>VLOOKUP(Sales_Data17[[#This Row],[Customer Name Index]],Customer_Data[#All],2,0)</f>
        <v>Ole Group</v>
      </c>
      <c r="D4471">
        <v>13</v>
      </c>
      <c r="E4471" t="s">
        <v>4</v>
      </c>
      <c r="F4471" t="s">
        <v>8168</v>
      </c>
      <c r="G4471" t="s">
        <v>8026</v>
      </c>
      <c r="H4471" t="str">
        <f>VLOOKUP(Sales_Data17[[#This Row],[Delivery Region Index]],Regions_Table[#All],2,0)</f>
        <v>Queensland</v>
      </c>
      <c r="I4471" t="str">
        <f>VLOOKUP(Sales_Data17[[#This Row],[Delivery Region Index]],Regions_Table[#All],3,0)</f>
        <v>Mount Isa</v>
      </c>
      <c r="J4471">
        <v>38</v>
      </c>
      <c r="K4471">
        <v>6</v>
      </c>
      <c r="L4471" t="str">
        <f>VLOOKUP(Sales_Data17[[#This Row],[Product Description Index]],Products_Data[#All],2,0)</f>
        <v>Socks</v>
      </c>
      <c r="M4471">
        <v>5</v>
      </c>
      <c r="N4471" s="9">
        <v>96.777777777777771</v>
      </c>
      <c r="O4471" s="9">
        <f>Sales_Data17[[#This Row],[Order Quantity]]*Sales_Data17[[#This Row],[Unit Price]]</f>
        <v>483.88888888888886</v>
      </c>
      <c r="P4471" s="9">
        <v>41.614444444444445</v>
      </c>
      <c r="Q4471" s="9">
        <f>Sales_Data17[[#This Row],[Line Total]]-(Sales_Data17[[#This Row],[Total Unit Cost]]*Sales_Data17[[#This Row],[Order Quantity]])</f>
        <v>275.81666666666661</v>
      </c>
      <c r="R4471" s="1" t="str">
        <f>TEXT(Sales_Data17[[#This Row],[OrderDate]],"MMM")</f>
        <v>Oct</v>
      </c>
      <c r="S4471" s="1" t="str">
        <f t="shared" si="69"/>
        <v>2014</v>
      </c>
    </row>
    <row r="4472" spans="1:19">
      <c r="A4472" t="s">
        <v>4495</v>
      </c>
      <c r="B4472" s="2">
        <v>41920</v>
      </c>
      <c r="C4472" s="2" t="str">
        <f>VLOOKUP(Sales_Data17[[#This Row],[Customer Name Index]],Customer_Data[#All],2,0)</f>
        <v xml:space="preserve">Medline </v>
      </c>
      <c r="D4472">
        <v>12</v>
      </c>
      <c r="E4472" t="s">
        <v>2</v>
      </c>
      <c r="F4472" t="s">
        <v>8168</v>
      </c>
      <c r="G4472" t="s">
        <v>8026</v>
      </c>
      <c r="H4472" t="str">
        <f>VLOOKUP(Sales_Data17[[#This Row],[Delivery Region Index]],Regions_Table[#All],2,0)</f>
        <v>Queensland</v>
      </c>
      <c r="I4472" t="str">
        <f>VLOOKUP(Sales_Data17[[#This Row],[Delivery Region Index]],Regions_Table[#All],3,0)</f>
        <v>Logan City</v>
      </c>
      <c r="J4472">
        <v>35</v>
      </c>
      <c r="K4472">
        <v>5</v>
      </c>
      <c r="L4472" t="str">
        <f>VLOOKUP(Sales_Data17[[#This Row],[Product Description Index]],Products_Data[#All],2,0)</f>
        <v>Hats</v>
      </c>
      <c r="M4472">
        <v>4</v>
      </c>
      <c r="N4472" s="9">
        <v>268</v>
      </c>
      <c r="O4472" s="9">
        <f>Sales_Data17[[#This Row],[Order Quantity]]*Sales_Data17[[#This Row],[Unit Price]]</f>
        <v>1072</v>
      </c>
      <c r="P4472" s="9">
        <v>147.4</v>
      </c>
      <c r="Q4472" s="9">
        <f>Sales_Data17[[#This Row],[Line Total]]-(Sales_Data17[[#This Row],[Total Unit Cost]]*Sales_Data17[[#This Row],[Order Quantity]])</f>
        <v>482.4</v>
      </c>
      <c r="R4472" s="1" t="str">
        <f>TEXT(Sales_Data17[[#This Row],[OrderDate]],"MMM")</f>
        <v>Oct</v>
      </c>
      <c r="S4472" s="1" t="str">
        <f t="shared" si="69"/>
        <v>2014</v>
      </c>
    </row>
    <row r="4473" spans="1:19">
      <c r="A4473" t="s">
        <v>4496</v>
      </c>
      <c r="B4473" s="2">
        <v>41920</v>
      </c>
      <c r="C4473" s="2" t="str">
        <f>VLOOKUP(Sales_Data17[[#This Row],[Customer Name Index]],Customer_Data[#All],2,0)</f>
        <v xml:space="preserve">Ei </v>
      </c>
      <c r="D4473">
        <v>9</v>
      </c>
      <c r="E4473" t="s">
        <v>4</v>
      </c>
      <c r="F4473" t="s">
        <v>8168</v>
      </c>
      <c r="G4473" t="s">
        <v>8027</v>
      </c>
      <c r="H4473" t="str">
        <f>VLOOKUP(Sales_Data17[[#This Row],[Delivery Region Index]],Regions_Table[#All],2,0)</f>
        <v>New South Wales</v>
      </c>
      <c r="I4473" t="str">
        <f>VLOOKUP(Sales_Data17[[#This Row],[Delivery Region Index]],Regions_Table[#All],3,0)</f>
        <v>Wyong</v>
      </c>
      <c r="J4473">
        <v>25</v>
      </c>
      <c r="K4473">
        <v>4</v>
      </c>
      <c r="L4473" t="str">
        <f>VLOOKUP(Sales_Data17[[#This Row],[Product Description Index]],Products_Data[#All],2,0)</f>
        <v>Jeans</v>
      </c>
      <c r="M4473">
        <v>8</v>
      </c>
      <c r="N4473" s="9">
        <v>265.02222222222224</v>
      </c>
      <c r="O4473" s="9">
        <f>Sales_Data17[[#This Row],[Order Quantity]]*Sales_Data17[[#This Row],[Unit Price]]</f>
        <v>2120.1777777777779</v>
      </c>
      <c r="P4473" s="9">
        <v>169.61422222222225</v>
      </c>
      <c r="Q4473" s="9">
        <f>Sales_Data17[[#This Row],[Line Total]]-(Sales_Data17[[#This Row],[Total Unit Cost]]*Sales_Data17[[#This Row],[Order Quantity]])</f>
        <v>763.2639999999999</v>
      </c>
      <c r="R4473" s="1" t="str">
        <f>TEXT(Sales_Data17[[#This Row],[OrderDate]],"MMM")</f>
        <v>Oct</v>
      </c>
      <c r="S4473" s="1" t="str">
        <f t="shared" si="69"/>
        <v>2014</v>
      </c>
    </row>
    <row r="4474" spans="1:19">
      <c r="A4474" t="s">
        <v>4497</v>
      </c>
      <c r="B4474" s="2">
        <v>41920</v>
      </c>
      <c r="C4474" s="2" t="str">
        <f>VLOOKUP(Sales_Data17[[#This Row],[Customer Name Index]],Customer_Data[#All],2,0)</f>
        <v xml:space="preserve">Medline </v>
      </c>
      <c r="D4474">
        <v>12</v>
      </c>
      <c r="E4474" t="s">
        <v>2</v>
      </c>
      <c r="F4474" t="s">
        <v>8168</v>
      </c>
      <c r="G4474" t="s">
        <v>8026</v>
      </c>
      <c r="H4474" t="str">
        <f>VLOOKUP(Sales_Data17[[#This Row],[Delivery Region Index]],Regions_Table[#All],2,0)</f>
        <v>Queensland</v>
      </c>
      <c r="I4474" t="str">
        <f>VLOOKUP(Sales_Data17[[#This Row],[Delivery Region Index]],Regions_Table[#All],3,0)</f>
        <v>Hervey Bay</v>
      </c>
      <c r="J4474">
        <v>33</v>
      </c>
      <c r="K4474">
        <v>5</v>
      </c>
      <c r="L4474" t="str">
        <f>VLOOKUP(Sales_Data17[[#This Row],[Product Description Index]],Products_Data[#All],2,0)</f>
        <v>Hats</v>
      </c>
      <c r="M4474">
        <v>1</v>
      </c>
      <c r="N4474" s="9">
        <v>265.76666666666665</v>
      </c>
      <c r="O4474" s="9">
        <f>Sales_Data17[[#This Row],[Order Quantity]]*Sales_Data17[[#This Row],[Unit Price]]</f>
        <v>265.76666666666665</v>
      </c>
      <c r="P4474" s="9">
        <v>209.95566666666667</v>
      </c>
      <c r="Q4474" s="9">
        <f>Sales_Data17[[#This Row],[Line Total]]-(Sales_Data17[[#This Row],[Total Unit Cost]]*Sales_Data17[[#This Row],[Order Quantity]])</f>
        <v>55.810999999999979</v>
      </c>
      <c r="R4474" s="1" t="str">
        <f>TEXT(Sales_Data17[[#This Row],[OrderDate]],"MMM")</f>
        <v>Oct</v>
      </c>
      <c r="S4474" s="1" t="str">
        <f t="shared" si="69"/>
        <v>2014</v>
      </c>
    </row>
    <row r="4475" spans="1:19">
      <c r="A4475" t="s">
        <v>4498</v>
      </c>
      <c r="B4475" s="2">
        <v>41920</v>
      </c>
      <c r="C4475" s="2" t="str">
        <f>VLOOKUP(Sales_Data17[[#This Row],[Customer Name Index]],Customer_Data[#All],2,0)</f>
        <v>Procter Corp</v>
      </c>
      <c r="D4475">
        <v>5</v>
      </c>
      <c r="E4475" t="s">
        <v>2</v>
      </c>
      <c r="F4475" t="s">
        <v>8168</v>
      </c>
      <c r="G4475" t="s">
        <v>8027</v>
      </c>
      <c r="H4475" t="str">
        <f>VLOOKUP(Sales_Data17[[#This Row],[Delivery Region Index]],Regions_Table[#All],2,0)</f>
        <v>New South Wales</v>
      </c>
      <c r="I4475" t="str">
        <f>VLOOKUP(Sales_Data17[[#This Row],[Delivery Region Index]],Regions_Table[#All],3,0)</f>
        <v>Lake Macquarie</v>
      </c>
      <c r="J4475">
        <v>13</v>
      </c>
      <c r="K4475">
        <v>2</v>
      </c>
      <c r="L4475" t="str">
        <f>VLOOKUP(Sales_Data17[[#This Row],[Product Description Index]],Products_Data[#All],2,0)</f>
        <v>Pants</v>
      </c>
      <c r="M4475">
        <v>3</v>
      </c>
      <c r="N4475" s="9">
        <v>258.32222222222225</v>
      </c>
      <c r="O4475" s="9">
        <f>Sales_Data17[[#This Row],[Order Quantity]]*Sales_Data17[[#This Row],[Unit Price]]</f>
        <v>774.9666666666667</v>
      </c>
      <c r="P4475" s="9">
        <v>152.41011111111112</v>
      </c>
      <c r="Q4475" s="9">
        <f>Sales_Data17[[#This Row],[Line Total]]-(Sales_Data17[[#This Row],[Total Unit Cost]]*Sales_Data17[[#This Row],[Order Quantity]])</f>
        <v>317.73633333333333</v>
      </c>
      <c r="R4475" s="1" t="str">
        <f>TEXT(Sales_Data17[[#This Row],[OrderDate]],"MMM")</f>
        <v>Oct</v>
      </c>
      <c r="S4475" s="1" t="str">
        <f t="shared" si="69"/>
        <v>2014</v>
      </c>
    </row>
    <row r="4476" spans="1:19">
      <c r="A4476" t="s">
        <v>4499</v>
      </c>
      <c r="B4476" s="2">
        <v>41920</v>
      </c>
      <c r="C4476" s="2" t="str">
        <f>VLOOKUP(Sales_Data17[[#This Row],[Customer Name Index]],Customer_Data[#All],2,0)</f>
        <v>PEDIFIX, Corp</v>
      </c>
      <c r="D4476">
        <v>6</v>
      </c>
      <c r="E4476" t="s">
        <v>3</v>
      </c>
      <c r="F4476" t="s">
        <v>8168</v>
      </c>
      <c r="G4476" t="s">
        <v>8027</v>
      </c>
      <c r="H4476" t="str">
        <f>VLOOKUP(Sales_Data17[[#This Row],[Delivery Region Index]],Regions_Table[#All],2,0)</f>
        <v>New South Wales</v>
      </c>
      <c r="I4476" t="str">
        <f>VLOOKUP(Sales_Data17[[#This Row],[Delivery Region Index]],Regions_Table[#All],3,0)</f>
        <v>Nowra</v>
      </c>
      <c r="J4476">
        <v>17</v>
      </c>
      <c r="K4476">
        <v>3</v>
      </c>
      <c r="L4476" t="str">
        <f>VLOOKUP(Sales_Data17[[#This Row],[Product Description Index]],Products_Data[#All],2,0)</f>
        <v>Sunglasses</v>
      </c>
      <c r="M4476">
        <v>5</v>
      </c>
      <c r="N4476" s="9">
        <v>410.18888888888893</v>
      </c>
      <c r="O4476" s="9">
        <f>Sales_Data17[[#This Row],[Order Quantity]]*Sales_Data17[[#This Row],[Unit Price]]</f>
        <v>2050.9444444444448</v>
      </c>
      <c r="P4476" s="9">
        <v>266.62277777777786</v>
      </c>
      <c r="Q4476" s="9">
        <f>Sales_Data17[[#This Row],[Line Total]]-(Sales_Data17[[#This Row],[Total Unit Cost]]*Sales_Data17[[#This Row],[Order Quantity]])</f>
        <v>717.83055555555552</v>
      </c>
      <c r="R4476" s="1" t="str">
        <f>TEXT(Sales_Data17[[#This Row],[OrderDate]],"MMM")</f>
        <v>Oct</v>
      </c>
      <c r="S4476" s="1" t="str">
        <f t="shared" si="69"/>
        <v>2014</v>
      </c>
    </row>
    <row r="4477" spans="1:19">
      <c r="A4477" t="s">
        <v>4500</v>
      </c>
      <c r="B4477" s="2">
        <v>41920</v>
      </c>
      <c r="C4477" s="2" t="str">
        <f>VLOOKUP(Sales_Data17[[#This Row],[Customer Name Index]],Customer_Data[#All],2,0)</f>
        <v>21st Ltd</v>
      </c>
      <c r="D4477">
        <v>10</v>
      </c>
      <c r="E4477" t="s">
        <v>3</v>
      </c>
      <c r="F4477" t="s">
        <v>8168</v>
      </c>
      <c r="G4477" t="s">
        <v>8026</v>
      </c>
      <c r="H4477" t="str">
        <f>VLOOKUP(Sales_Data17[[#This Row],[Delivery Region Index]],Regions_Table[#All],2,0)</f>
        <v>Queensland</v>
      </c>
      <c r="I4477" t="str">
        <f>VLOOKUP(Sales_Data17[[#This Row],[Delivery Region Index]],Regions_Table[#All],3,0)</f>
        <v>Charters Towers</v>
      </c>
      <c r="J4477">
        <v>29</v>
      </c>
      <c r="K4477">
        <v>4</v>
      </c>
      <c r="L4477" t="str">
        <f>VLOOKUP(Sales_Data17[[#This Row],[Product Description Index]],Products_Data[#All],2,0)</f>
        <v>Jeans</v>
      </c>
      <c r="M4477">
        <v>5</v>
      </c>
      <c r="N4477" s="9">
        <v>100.5</v>
      </c>
      <c r="O4477" s="9">
        <f>Sales_Data17[[#This Row],[Order Quantity]]*Sales_Data17[[#This Row],[Unit Price]]</f>
        <v>502.5</v>
      </c>
      <c r="P4477" s="9">
        <v>56.28</v>
      </c>
      <c r="Q4477" s="9">
        <f>Sales_Data17[[#This Row],[Line Total]]-(Sales_Data17[[#This Row],[Total Unit Cost]]*Sales_Data17[[#This Row],[Order Quantity]])</f>
        <v>221.10000000000002</v>
      </c>
      <c r="R4477" s="1" t="str">
        <f>TEXT(Sales_Data17[[#This Row],[OrderDate]],"MMM")</f>
        <v>Oct</v>
      </c>
      <c r="S4477" s="1" t="str">
        <f t="shared" si="69"/>
        <v>2014</v>
      </c>
    </row>
    <row r="4478" spans="1:19">
      <c r="A4478" t="s">
        <v>4501</v>
      </c>
      <c r="B4478" s="2">
        <v>41920</v>
      </c>
      <c r="C4478" s="2" t="str">
        <f>VLOOKUP(Sales_Data17[[#This Row],[Customer Name Index]],Customer_Data[#All],2,0)</f>
        <v>PEDIFIX, Corp</v>
      </c>
      <c r="D4478">
        <v>6</v>
      </c>
      <c r="E4478" t="s">
        <v>4</v>
      </c>
      <c r="F4478" t="s">
        <v>8168</v>
      </c>
      <c r="G4478" t="s">
        <v>8027</v>
      </c>
      <c r="H4478" t="str">
        <f>VLOOKUP(Sales_Data17[[#This Row],[Delivery Region Index]],Regions_Table[#All],2,0)</f>
        <v>New South Wales</v>
      </c>
      <c r="I4478" t="str">
        <f>VLOOKUP(Sales_Data17[[#This Row],[Delivery Region Index]],Regions_Table[#All],3,0)</f>
        <v>Orange</v>
      </c>
      <c r="J4478">
        <v>18</v>
      </c>
      <c r="K4478">
        <v>3</v>
      </c>
      <c r="L4478" t="str">
        <f>VLOOKUP(Sales_Data17[[#This Row],[Product Description Index]],Products_Data[#All],2,0)</f>
        <v>Sunglasses</v>
      </c>
      <c r="M4478">
        <v>6</v>
      </c>
      <c r="N4478" s="9">
        <v>190.57777777777778</v>
      </c>
      <c r="O4478" s="9">
        <f>Sales_Data17[[#This Row],[Order Quantity]]*Sales_Data17[[#This Row],[Unit Price]]</f>
        <v>1143.4666666666667</v>
      </c>
      <c r="P4478" s="9">
        <v>104.81777777777779</v>
      </c>
      <c r="Q4478" s="9">
        <f>Sales_Data17[[#This Row],[Line Total]]-(Sales_Data17[[#This Row],[Total Unit Cost]]*Sales_Data17[[#This Row],[Order Quantity]])</f>
        <v>514.55999999999995</v>
      </c>
      <c r="R4478" s="1" t="str">
        <f>TEXT(Sales_Data17[[#This Row],[OrderDate]],"MMM")</f>
        <v>Oct</v>
      </c>
      <c r="S4478" s="1" t="str">
        <f t="shared" si="69"/>
        <v>2014</v>
      </c>
    </row>
    <row r="4479" spans="1:19">
      <c r="A4479" t="s">
        <v>4502</v>
      </c>
      <c r="B4479" s="2">
        <v>41920</v>
      </c>
      <c r="C4479" s="2" t="str">
        <f>VLOOKUP(Sales_Data17[[#This Row],[Customer Name Index]],Customer_Data[#All],2,0)</f>
        <v>21st Ltd</v>
      </c>
      <c r="D4479">
        <v>10</v>
      </c>
      <c r="E4479" t="s">
        <v>3</v>
      </c>
      <c r="F4479" t="s">
        <v>8168</v>
      </c>
      <c r="G4479" t="s">
        <v>8026</v>
      </c>
      <c r="H4479" t="str">
        <f>VLOOKUP(Sales_Data17[[#This Row],[Delivery Region Index]],Regions_Table[#All],2,0)</f>
        <v>Queensland</v>
      </c>
      <c r="I4479" t="str">
        <f>VLOOKUP(Sales_Data17[[#This Row],[Delivery Region Index]],Regions_Table[#All],3,0)</f>
        <v>Cairns</v>
      </c>
      <c r="J4479">
        <v>28</v>
      </c>
      <c r="K4479">
        <v>4</v>
      </c>
      <c r="L4479" t="str">
        <f>VLOOKUP(Sales_Data17[[#This Row],[Product Description Index]],Products_Data[#All],2,0)</f>
        <v>Jeans</v>
      </c>
      <c r="M4479">
        <v>3</v>
      </c>
      <c r="N4479" s="9">
        <v>104.22222222222223</v>
      </c>
      <c r="O4479" s="9">
        <f>Sales_Data17[[#This Row],[Order Quantity]]*Sales_Data17[[#This Row],[Unit Price]]</f>
        <v>312.66666666666669</v>
      </c>
      <c r="P4479" s="9">
        <v>57.32222222222223</v>
      </c>
      <c r="Q4479" s="9">
        <f>Sales_Data17[[#This Row],[Line Total]]-(Sales_Data17[[#This Row],[Total Unit Cost]]*Sales_Data17[[#This Row],[Order Quantity]])</f>
        <v>140.69999999999999</v>
      </c>
      <c r="R4479" s="1" t="str">
        <f>TEXT(Sales_Data17[[#This Row],[OrderDate]],"MMM")</f>
        <v>Oct</v>
      </c>
      <c r="S4479" s="1" t="str">
        <f t="shared" si="69"/>
        <v>2014</v>
      </c>
    </row>
    <row r="4480" spans="1:19">
      <c r="A4480" t="s">
        <v>4503</v>
      </c>
      <c r="B4480" s="2">
        <v>41921</v>
      </c>
      <c r="C4480" s="2" t="str">
        <f>VLOOKUP(Sales_Data17[[#This Row],[Customer Name Index]],Customer_Data[#All],2,0)</f>
        <v>Medsep Group</v>
      </c>
      <c r="D4480">
        <v>8</v>
      </c>
      <c r="E4480" t="s">
        <v>3</v>
      </c>
      <c r="F4480" t="s">
        <v>8168</v>
      </c>
      <c r="G4480" t="s">
        <v>8027</v>
      </c>
      <c r="H4480" t="str">
        <f>VLOOKUP(Sales_Data17[[#This Row],[Delivery Region Index]],Regions_Table[#All],2,0)</f>
        <v>New South Wales</v>
      </c>
      <c r="I4480" t="str">
        <f>VLOOKUP(Sales_Data17[[#This Row],[Delivery Region Index]],Regions_Table[#All],3,0)</f>
        <v>Tweed Heads</v>
      </c>
      <c r="J4480">
        <v>22</v>
      </c>
      <c r="K4480">
        <v>3</v>
      </c>
      <c r="L4480" t="str">
        <f>VLOOKUP(Sales_Data17[[#This Row],[Product Description Index]],Products_Data[#All],2,0)</f>
        <v>Sunglasses</v>
      </c>
      <c r="M4480">
        <v>4</v>
      </c>
      <c r="N4480" s="9">
        <v>445.17777777777775</v>
      </c>
      <c r="O4480" s="9">
        <f>Sales_Data17[[#This Row],[Order Quantity]]*Sales_Data17[[#This Row],[Unit Price]]</f>
        <v>1780.711111111111</v>
      </c>
      <c r="P4480" s="9">
        <v>195.87822222222223</v>
      </c>
      <c r="Q4480" s="9">
        <f>Sales_Data17[[#This Row],[Line Total]]-(Sales_Data17[[#This Row],[Total Unit Cost]]*Sales_Data17[[#This Row],[Order Quantity]])</f>
        <v>997.19822222222206</v>
      </c>
      <c r="R4480" s="1" t="str">
        <f>TEXT(Sales_Data17[[#This Row],[OrderDate]],"MMM")</f>
        <v>Oct</v>
      </c>
      <c r="S4480" s="1" t="str">
        <f t="shared" si="69"/>
        <v>2014</v>
      </c>
    </row>
    <row r="4481" spans="1:19">
      <c r="A4481" t="s">
        <v>4504</v>
      </c>
      <c r="B4481" s="2">
        <v>41921</v>
      </c>
      <c r="C4481" s="2" t="str">
        <f>VLOOKUP(Sales_Data17[[#This Row],[Customer Name Index]],Customer_Data[#All],2,0)</f>
        <v>Eminence Corp</v>
      </c>
      <c r="D4481">
        <v>18</v>
      </c>
      <c r="E4481" t="s">
        <v>3</v>
      </c>
      <c r="F4481" t="s">
        <v>8168</v>
      </c>
      <c r="G4481" t="s">
        <v>8025</v>
      </c>
      <c r="H4481" t="str">
        <f>VLOOKUP(Sales_Data17[[#This Row],[Delivery Region Index]],Regions_Table[#All],2,0)</f>
        <v>Victoria</v>
      </c>
      <c r="I4481" t="str">
        <f>VLOOKUP(Sales_Data17[[#This Row],[Delivery Region Index]],Regions_Table[#All],3,0)</f>
        <v>Geelong</v>
      </c>
      <c r="J4481">
        <v>51</v>
      </c>
      <c r="K4481">
        <v>7</v>
      </c>
      <c r="L4481" t="str">
        <f>VLOOKUP(Sales_Data17[[#This Row],[Product Description Index]],Products_Data[#All],2,0)</f>
        <v>Dress Shirts</v>
      </c>
      <c r="M4481">
        <v>2</v>
      </c>
      <c r="N4481" s="9">
        <v>136.97777777777776</v>
      </c>
      <c r="O4481" s="9">
        <f>Sales_Data17[[#This Row],[Order Quantity]]*Sales_Data17[[#This Row],[Unit Price]]</f>
        <v>273.95555555555552</v>
      </c>
      <c r="P4481" s="9">
        <v>69.858666666666664</v>
      </c>
      <c r="Q4481" s="9">
        <f>Sales_Data17[[#This Row],[Line Total]]-(Sales_Data17[[#This Row],[Total Unit Cost]]*Sales_Data17[[#This Row],[Order Quantity]])</f>
        <v>134.23822222222219</v>
      </c>
      <c r="R4481" s="1" t="str">
        <f>TEXT(Sales_Data17[[#This Row],[OrderDate]],"MMM")</f>
        <v>Oct</v>
      </c>
      <c r="S4481" s="1" t="str">
        <f t="shared" si="69"/>
        <v>2014</v>
      </c>
    </row>
    <row r="4482" spans="1:19">
      <c r="A4482" t="s">
        <v>4505</v>
      </c>
      <c r="B4482" s="2">
        <v>41921</v>
      </c>
      <c r="C4482" s="2" t="str">
        <f>VLOOKUP(Sales_Data17[[#This Row],[Customer Name Index]],Customer_Data[#All],2,0)</f>
        <v>21st Ltd</v>
      </c>
      <c r="D4482">
        <v>10</v>
      </c>
      <c r="E4482" t="s">
        <v>2</v>
      </c>
      <c r="F4482" t="s">
        <v>8168</v>
      </c>
      <c r="G4482" t="s">
        <v>8026</v>
      </c>
      <c r="H4482" t="str">
        <f>VLOOKUP(Sales_Data17[[#This Row],[Delivery Region Index]],Regions_Table[#All],2,0)</f>
        <v>Queensland</v>
      </c>
      <c r="I4482" t="str">
        <f>VLOOKUP(Sales_Data17[[#This Row],[Delivery Region Index]],Regions_Table[#All],3,0)</f>
        <v>Cairns</v>
      </c>
      <c r="J4482">
        <v>28</v>
      </c>
      <c r="K4482">
        <v>4</v>
      </c>
      <c r="L4482" t="str">
        <f>VLOOKUP(Sales_Data17[[#This Row],[Product Description Index]],Products_Data[#All],2,0)</f>
        <v>Jeans</v>
      </c>
      <c r="M4482">
        <v>6</v>
      </c>
      <c r="N4482" s="9">
        <v>432.52222222222224</v>
      </c>
      <c r="O4482" s="9">
        <f>Sales_Data17[[#This Row],[Order Quantity]]*Sales_Data17[[#This Row],[Unit Price]]</f>
        <v>2595.1333333333332</v>
      </c>
      <c r="P4482" s="9">
        <v>255.18811111111114</v>
      </c>
      <c r="Q4482" s="9">
        <f>Sales_Data17[[#This Row],[Line Total]]-(Sales_Data17[[#This Row],[Total Unit Cost]]*Sales_Data17[[#This Row],[Order Quantity]])</f>
        <v>1064.0046666666663</v>
      </c>
      <c r="R4482" s="1" t="str">
        <f>TEXT(Sales_Data17[[#This Row],[OrderDate]],"MMM")</f>
        <v>Oct</v>
      </c>
      <c r="S4482" s="1" t="str">
        <f t="shared" ref="S4482:S4545" si="70">TEXT(B4482,"YYY")</f>
        <v>2014</v>
      </c>
    </row>
    <row r="4483" spans="1:19">
      <c r="A4483" t="s">
        <v>4506</v>
      </c>
      <c r="B4483" s="2">
        <v>41921</v>
      </c>
      <c r="C4483" s="2" t="str">
        <f>VLOOKUP(Sales_Data17[[#This Row],[Customer Name Index]],Customer_Data[#All],2,0)</f>
        <v>ETUDE Ltd</v>
      </c>
      <c r="D4483">
        <v>4</v>
      </c>
      <c r="E4483" t="s">
        <v>2</v>
      </c>
      <c r="F4483" t="s">
        <v>8168</v>
      </c>
      <c r="G4483" t="s">
        <v>8027</v>
      </c>
      <c r="H4483" t="str">
        <f>VLOOKUP(Sales_Data17[[#This Row],[Delivery Region Index]],Regions_Table[#All],2,0)</f>
        <v>New South Wales</v>
      </c>
      <c r="I4483" t="str">
        <f>VLOOKUP(Sales_Data17[[#This Row],[Delivery Region Index]],Regions_Table[#All],3,0)</f>
        <v>Griffith</v>
      </c>
      <c r="J4483">
        <v>12</v>
      </c>
      <c r="K4483">
        <v>2</v>
      </c>
      <c r="L4483" t="str">
        <f>VLOOKUP(Sales_Data17[[#This Row],[Product Description Index]],Products_Data[#All],2,0)</f>
        <v>Pants</v>
      </c>
      <c r="M4483">
        <v>9</v>
      </c>
      <c r="N4483" s="9">
        <v>276.18888888888893</v>
      </c>
      <c r="O4483" s="9">
        <f>Sales_Data17[[#This Row],[Order Quantity]]*Sales_Data17[[#This Row],[Unit Price]]</f>
        <v>2485.7000000000003</v>
      </c>
      <c r="P4483" s="9">
        <v>121.52311111111112</v>
      </c>
      <c r="Q4483" s="9">
        <f>Sales_Data17[[#This Row],[Line Total]]-(Sales_Data17[[#This Row],[Total Unit Cost]]*Sales_Data17[[#This Row],[Order Quantity]])</f>
        <v>1391.9920000000002</v>
      </c>
      <c r="R4483" s="1" t="str">
        <f>TEXT(Sales_Data17[[#This Row],[OrderDate]],"MMM")</f>
        <v>Oct</v>
      </c>
      <c r="S4483" s="1" t="str">
        <f t="shared" si="70"/>
        <v>2014</v>
      </c>
    </row>
    <row r="4484" spans="1:19">
      <c r="A4484" t="s">
        <v>4507</v>
      </c>
      <c r="B4484" s="2">
        <v>41921</v>
      </c>
      <c r="C4484" s="2" t="str">
        <f>VLOOKUP(Sales_Data17[[#This Row],[Customer Name Index]],Customer_Data[#All],2,0)</f>
        <v>Ole Group</v>
      </c>
      <c r="D4484">
        <v>13</v>
      </c>
      <c r="E4484" t="s">
        <v>3</v>
      </c>
      <c r="F4484" t="s">
        <v>8168</v>
      </c>
      <c r="G4484" t="s">
        <v>8026</v>
      </c>
      <c r="H4484" t="str">
        <f>VLOOKUP(Sales_Data17[[#This Row],[Delivery Region Index]],Regions_Table[#All],2,0)</f>
        <v>Queensland</v>
      </c>
      <c r="I4484" t="str">
        <f>VLOOKUP(Sales_Data17[[#This Row],[Delivery Region Index]],Regions_Table[#All],3,0)</f>
        <v>Mackay</v>
      </c>
      <c r="J4484">
        <v>36</v>
      </c>
      <c r="K4484">
        <v>5</v>
      </c>
      <c r="L4484" t="str">
        <f>VLOOKUP(Sales_Data17[[#This Row],[Product Description Index]],Products_Data[#All],2,0)</f>
        <v>Hats</v>
      </c>
      <c r="M4484">
        <v>1</v>
      </c>
      <c r="N4484" s="9">
        <v>193.55555555555554</v>
      </c>
      <c r="O4484" s="9">
        <f>Sales_Data17[[#This Row],[Order Quantity]]*Sales_Data17[[#This Row],[Unit Price]]</f>
        <v>193.55555555555554</v>
      </c>
      <c r="P4484" s="9">
        <v>149.03777777777776</v>
      </c>
      <c r="Q4484" s="9">
        <f>Sales_Data17[[#This Row],[Line Total]]-(Sales_Data17[[#This Row],[Total Unit Cost]]*Sales_Data17[[#This Row],[Order Quantity]])</f>
        <v>44.517777777777781</v>
      </c>
      <c r="R4484" s="1" t="str">
        <f>TEXT(Sales_Data17[[#This Row],[OrderDate]],"MMM")</f>
        <v>Oct</v>
      </c>
      <c r="S4484" s="1" t="str">
        <f t="shared" si="70"/>
        <v>2014</v>
      </c>
    </row>
    <row r="4485" spans="1:19">
      <c r="A4485" t="s">
        <v>4508</v>
      </c>
      <c r="B4485" s="2">
        <v>41921</v>
      </c>
      <c r="C4485" s="2" t="str">
        <f>VLOOKUP(Sales_Data17[[#This Row],[Customer Name Index]],Customer_Data[#All],2,0)</f>
        <v>Elorac, Corp</v>
      </c>
      <c r="D4485">
        <v>3</v>
      </c>
      <c r="E4485" t="s">
        <v>4</v>
      </c>
      <c r="F4485" t="s">
        <v>8168</v>
      </c>
      <c r="G4485" t="s">
        <v>8027</v>
      </c>
      <c r="H4485" t="str">
        <f>VLOOKUP(Sales_Data17[[#This Row],[Delivery Region Index]],Regions_Table[#All],2,0)</f>
        <v>New South Wales</v>
      </c>
      <c r="I4485" t="str">
        <f>VLOOKUP(Sales_Data17[[#This Row],[Delivery Region Index]],Regions_Table[#All],3,0)</f>
        <v>Cessnock</v>
      </c>
      <c r="J4485">
        <v>6</v>
      </c>
      <c r="K4485">
        <v>1</v>
      </c>
      <c r="L4485" t="str">
        <f>VLOOKUP(Sales_Data17[[#This Row],[Product Description Index]],Products_Data[#All],2,0)</f>
        <v>Shirts</v>
      </c>
      <c r="M4485">
        <v>1</v>
      </c>
      <c r="N4485" s="9">
        <v>20.844444444444445</v>
      </c>
      <c r="O4485" s="9">
        <f>Sales_Data17[[#This Row],[Order Quantity]]*Sales_Data17[[#This Row],[Unit Price]]</f>
        <v>20.844444444444445</v>
      </c>
      <c r="P4485" s="9">
        <v>10.213777777777777</v>
      </c>
      <c r="Q4485" s="9">
        <f>Sales_Data17[[#This Row],[Line Total]]-(Sales_Data17[[#This Row],[Total Unit Cost]]*Sales_Data17[[#This Row],[Order Quantity]])</f>
        <v>10.630666666666668</v>
      </c>
      <c r="R4485" s="1" t="str">
        <f>TEXT(Sales_Data17[[#This Row],[OrderDate]],"MMM")</f>
        <v>Oct</v>
      </c>
      <c r="S4485" s="1" t="str">
        <f t="shared" si="70"/>
        <v>2014</v>
      </c>
    </row>
    <row r="4486" spans="1:19">
      <c r="A4486" t="s">
        <v>4509</v>
      </c>
      <c r="B4486" s="2">
        <v>41922</v>
      </c>
      <c r="C4486" s="2" t="str">
        <f>VLOOKUP(Sales_Data17[[#This Row],[Customer Name Index]],Customer_Data[#All],2,0)</f>
        <v xml:space="preserve">WakeFern </v>
      </c>
      <c r="D4486">
        <v>2</v>
      </c>
      <c r="E4486" t="s">
        <v>4</v>
      </c>
      <c r="F4486" t="s">
        <v>8168</v>
      </c>
      <c r="G4486" t="s">
        <v>8027</v>
      </c>
      <c r="H4486" t="str">
        <f>VLOOKUP(Sales_Data17[[#This Row],[Delivery Region Index]],Regions_Table[#All],2,0)</f>
        <v>New South Wales</v>
      </c>
      <c r="I4486" t="str">
        <f>VLOOKUP(Sales_Data17[[#This Row],[Delivery Region Index]],Regions_Table[#All],3,0)</f>
        <v>Broken Hill</v>
      </c>
      <c r="J4486">
        <v>5</v>
      </c>
      <c r="K4486">
        <v>1</v>
      </c>
      <c r="L4486" t="str">
        <f>VLOOKUP(Sales_Data17[[#This Row],[Product Description Index]],Products_Data[#All],2,0)</f>
        <v>Shirts</v>
      </c>
      <c r="M4486">
        <v>6</v>
      </c>
      <c r="N4486" s="9">
        <v>440.71111111111111</v>
      </c>
      <c r="O4486" s="9">
        <f>Sales_Data17[[#This Row],[Order Quantity]]*Sales_Data17[[#This Row],[Unit Price]]</f>
        <v>2644.2666666666664</v>
      </c>
      <c r="P4486" s="9">
        <v>237.98400000000004</v>
      </c>
      <c r="Q4486" s="9">
        <f>Sales_Data17[[#This Row],[Line Total]]-(Sales_Data17[[#This Row],[Total Unit Cost]]*Sales_Data17[[#This Row],[Order Quantity]])</f>
        <v>1216.3626666666662</v>
      </c>
      <c r="R4486" s="1" t="str">
        <f>TEXT(Sales_Data17[[#This Row],[OrderDate]],"MMM")</f>
        <v>Oct</v>
      </c>
      <c r="S4486" s="1" t="str">
        <f t="shared" si="70"/>
        <v>2014</v>
      </c>
    </row>
    <row r="4487" spans="1:19">
      <c r="A4487" t="s">
        <v>4510</v>
      </c>
      <c r="B4487" s="2">
        <v>41922</v>
      </c>
      <c r="C4487" s="2" t="str">
        <f>VLOOKUP(Sales_Data17[[#This Row],[Customer Name Index]],Customer_Data[#All],2,0)</f>
        <v>Pure Group</v>
      </c>
      <c r="D4487">
        <v>17</v>
      </c>
      <c r="E4487" t="s">
        <v>4</v>
      </c>
      <c r="F4487" t="s">
        <v>8168</v>
      </c>
      <c r="G4487" t="s">
        <v>8025</v>
      </c>
      <c r="H4487" t="str">
        <f>VLOOKUP(Sales_Data17[[#This Row],[Delivery Region Index]],Regions_Table[#All],2,0)</f>
        <v>Victoria</v>
      </c>
      <c r="I4487" t="str">
        <f>VLOOKUP(Sales_Data17[[#This Row],[Delivery Region Index]],Regions_Table[#All],3,0)</f>
        <v>Melbourne</v>
      </c>
      <c r="J4487">
        <v>47</v>
      </c>
      <c r="K4487">
        <v>7</v>
      </c>
      <c r="L4487" t="str">
        <f>VLOOKUP(Sales_Data17[[#This Row],[Product Description Index]],Products_Data[#All],2,0)</f>
        <v>Dress Shirts</v>
      </c>
      <c r="M4487">
        <v>5</v>
      </c>
      <c r="N4487" s="9">
        <v>119.11111111111111</v>
      </c>
      <c r="O4487" s="9">
        <f>Sales_Data17[[#This Row],[Order Quantity]]*Sales_Data17[[#This Row],[Unit Price]]</f>
        <v>595.55555555555554</v>
      </c>
      <c r="P4487" s="9">
        <v>64.319999999999993</v>
      </c>
      <c r="Q4487" s="9">
        <f>Sales_Data17[[#This Row],[Line Total]]-(Sales_Data17[[#This Row],[Total Unit Cost]]*Sales_Data17[[#This Row],[Order Quantity]])</f>
        <v>273.95555555555558</v>
      </c>
      <c r="R4487" s="1" t="str">
        <f>TEXT(Sales_Data17[[#This Row],[OrderDate]],"MMM")</f>
        <v>Oct</v>
      </c>
      <c r="S4487" s="1" t="str">
        <f t="shared" si="70"/>
        <v>2014</v>
      </c>
    </row>
    <row r="4488" spans="1:19">
      <c r="A4488" t="s">
        <v>4511</v>
      </c>
      <c r="B4488" s="2">
        <v>41922</v>
      </c>
      <c r="C4488" s="2" t="str">
        <f>VLOOKUP(Sales_Data17[[#This Row],[Customer Name Index]],Customer_Data[#All],2,0)</f>
        <v>Pure Group</v>
      </c>
      <c r="D4488">
        <v>17</v>
      </c>
      <c r="E4488" t="s">
        <v>4</v>
      </c>
      <c r="F4488" t="s">
        <v>8168</v>
      </c>
      <c r="G4488" t="s">
        <v>8025</v>
      </c>
      <c r="H4488" t="str">
        <f>VLOOKUP(Sales_Data17[[#This Row],[Delivery Region Index]],Regions_Table[#All],2,0)</f>
        <v>Victoria</v>
      </c>
      <c r="I4488" t="str">
        <f>VLOOKUP(Sales_Data17[[#This Row],[Delivery Region Index]],Regions_Table[#All],3,0)</f>
        <v>Benalla</v>
      </c>
      <c r="J4488">
        <v>48</v>
      </c>
      <c r="K4488">
        <v>7</v>
      </c>
      <c r="L4488" t="str">
        <f>VLOOKUP(Sales_Data17[[#This Row],[Product Description Index]],Products_Data[#All],2,0)</f>
        <v>Dress Shirts</v>
      </c>
      <c r="M4488">
        <v>4</v>
      </c>
      <c r="N4488" s="9">
        <v>97.522222222222226</v>
      </c>
      <c r="O4488" s="9">
        <f>Sales_Data17[[#This Row],[Order Quantity]]*Sales_Data17[[#This Row],[Unit Price]]</f>
        <v>390.0888888888889</v>
      </c>
      <c r="P4488" s="9">
        <v>75.092111111111123</v>
      </c>
      <c r="Q4488" s="9">
        <f>Sales_Data17[[#This Row],[Line Total]]-(Sales_Data17[[#This Row],[Total Unit Cost]]*Sales_Data17[[#This Row],[Order Quantity]])</f>
        <v>89.720444444444411</v>
      </c>
      <c r="R4488" s="1" t="str">
        <f>TEXT(Sales_Data17[[#This Row],[OrderDate]],"MMM")</f>
        <v>Oct</v>
      </c>
      <c r="S4488" s="1" t="str">
        <f t="shared" si="70"/>
        <v>2014</v>
      </c>
    </row>
    <row r="4489" spans="1:19">
      <c r="A4489" t="s">
        <v>4512</v>
      </c>
      <c r="B4489" s="2">
        <v>41923</v>
      </c>
      <c r="C4489" s="2" t="str">
        <f>VLOOKUP(Sales_Data17[[#This Row],[Customer Name Index]],Customer_Data[#All],2,0)</f>
        <v xml:space="preserve">Linde </v>
      </c>
      <c r="D4489">
        <v>14</v>
      </c>
      <c r="E4489" t="s">
        <v>4</v>
      </c>
      <c r="F4489" t="s">
        <v>8168</v>
      </c>
      <c r="G4489" t="s">
        <v>8026</v>
      </c>
      <c r="H4489" t="str">
        <f>VLOOKUP(Sales_Data17[[#This Row],[Delivery Region Index]],Regions_Table[#All],2,0)</f>
        <v>Queensland</v>
      </c>
      <c r="I4489" t="str">
        <f>VLOOKUP(Sales_Data17[[#This Row],[Delivery Region Index]],Regions_Table[#All],3,0)</f>
        <v>Nambour</v>
      </c>
      <c r="J4489">
        <v>39</v>
      </c>
      <c r="K4489">
        <v>6</v>
      </c>
      <c r="L4489" t="str">
        <f>VLOOKUP(Sales_Data17[[#This Row],[Product Description Index]],Products_Data[#All],2,0)</f>
        <v>Socks</v>
      </c>
      <c r="M4489">
        <v>8</v>
      </c>
      <c r="N4489" s="9">
        <v>633.52222222222224</v>
      </c>
      <c r="O4489" s="9">
        <f>Sales_Data17[[#This Row],[Order Quantity]]*Sales_Data17[[#This Row],[Unit Price]]</f>
        <v>5068.1777777777779</v>
      </c>
      <c r="P4489" s="9">
        <v>418.12466666666666</v>
      </c>
      <c r="Q4489" s="9">
        <f>Sales_Data17[[#This Row],[Line Total]]-(Sales_Data17[[#This Row],[Total Unit Cost]]*Sales_Data17[[#This Row],[Order Quantity]])</f>
        <v>1723.1804444444447</v>
      </c>
      <c r="R4489" s="1" t="str">
        <f>TEXT(Sales_Data17[[#This Row],[OrderDate]],"MMM")</f>
        <v>Oct</v>
      </c>
      <c r="S4489" s="1" t="str">
        <f t="shared" si="70"/>
        <v>2014</v>
      </c>
    </row>
    <row r="4490" spans="1:19">
      <c r="A4490" t="s">
        <v>4513</v>
      </c>
      <c r="B4490" s="2">
        <v>41923</v>
      </c>
      <c r="C4490" s="2" t="str">
        <f>VLOOKUP(Sales_Data17[[#This Row],[Customer Name Index]],Customer_Data[#All],2,0)</f>
        <v>Procter Corp</v>
      </c>
      <c r="D4490">
        <v>5</v>
      </c>
      <c r="E4490" t="s">
        <v>3</v>
      </c>
      <c r="F4490" t="s">
        <v>8168</v>
      </c>
      <c r="G4490" t="s">
        <v>8027</v>
      </c>
      <c r="H4490" t="str">
        <f>VLOOKUP(Sales_Data17[[#This Row],[Delivery Region Index]],Regions_Table[#All],2,0)</f>
        <v>New South Wales</v>
      </c>
      <c r="I4490" t="str">
        <f>VLOOKUP(Sales_Data17[[#This Row],[Delivery Region Index]],Regions_Table[#All],3,0)</f>
        <v>Griffith</v>
      </c>
      <c r="J4490">
        <v>12</v>
      </c>
      <c r="K4490">
        <v>2</v>
      </c>
      <c r="L4490" t="str">
        <f>VLOOKUP(Sales_Data17[[#This Row],[Product Description Index]],Products_Data[#All],2,0)</f>
        <v>Pants</v>
      </c>
      <c r="M4490">
        <v>8</v>
      </c>
      <c r="N4490" s="9">
        <v>189.83333333333334</v>
      </c>
      <c r="O4490" s="9">
        <f>Sales_Data17[[#This Row],[Order Quantity]]*Sales_Data17[[#This Row],[Unit Price]]</f>
        <v>1518.6666666666667</v>
      </c>
      <c r="P4490" s="9">
        <v>108.20499999999998</v>
      </c>
      <c r="Q4490" s="9">
        <f>Sales_Data17[[#This Row],[Line Total]]-(Sales_Data17[[#This Row],[Total Unit Cost]]*Sales_Data17[[#This Row],[Order Quantity]])</f>
        <v>653.02666666666687</v>
      </c>
      <c r="R4490" s="1" t="str">
        <f>TEXT(Sales_Data17[[#This Row],[OrderDate]],"MMM")</f>
        <v>Oct</v>
      </c>
      <c r="S4490" s="1" t="str">
        <f t="shared" si="70"/>
        <v>2014</v>
      </c>
    </row>
    <row r="4491" spans="1:19">
      <c r="A4491" t="s">
        <v>4514</v>
      </c>
      <c r="B4491" s="2">
        <v>41924</v>
      </c>
      <c r="C4491" s="2" t="str">
        <f>VLOOKUP(Sales_Data17[[#This Row],[Customer Name Index]],Customer_Data[#All],2,0)</f>
        <v>PEDIFIX, Corp</v>
      </c>
      <c r="D4491">
        <v>6</v>
      </c>
      <c r="E4491" t="s">
        <v>2</v>
      </c>
      <c r="F4491" t="s">
        <v>8168</v>
      </c>
      <c r="G4491" t="s">
        <v>8027</v>
      </c>
      <c r="H4491" t="str">
        <f>VLOOKUP(Sales_Data17[[#This Row],[Delivery Region Index]],Regions_Table[#All],2,0)</f>
        <v>New South Wales</v>
      </c>
      <c r="I4491" t="str">
        <f>VLOOKUP(Sales_Data17[[#This Row],[Delivery Region Index]],Regions_Table[#All],3,0)</f>
        <v>Nowra</v>
      </c>
      <c r="J4491">
        <v>17</v>
      </c>
      <c r="K4491">
        <v>3</v>
      </c>
      <c r="L4491" t="str">
        <f>VLOOKUP(Sales_Data17[[#This Row],[Product Description Index]],Products_Data[#All],2,0)</f>
        <v>Sunglasses</v>
      </c>
      <c r="M4491">
        <v>2</v>
      </c>
      <c r="N4491" s="9">
        <v>96.777777777777771</v>
      </c>
      <c r="O4491" s="9">
        <f>Sales_Data17[[#This Row],[Order Quantity]]*Sales_Data17[[#This Row],[Unit Price]]</f>
        <v>193.55555555555554</v>
      </c>
      <c r="P4491" s="9">
        <v>76.454444444444448</v>
      </c>
      <c r="Q4491" s="9">
        <f>Sales_Data17[[#This Row],[Line Total]]-(Sales_Data17[[#This Row],[Total Unit Cost]]*Sales_Data17[[#This Row],[Order Quantity]])</f>
        <v>40.646666666666647</v>
      </c>
      <c r="R4491" s="1" t="str">
        <f>TEXT(Sales_Data17[[#This Row],[OrderDate]],"MMM")</f>
        <v>Oct</v>
      </c>
      <c r="S4491" s="1" t="str">
        <f t="shared" si="70"/>
        <v>2014</v>
      </c>
    </row>
    <row r="4492" spans="1:19">
      <c r="A4492" t="s">
        <v>4515</v>
      </c>
      <c r="B4492" s="2">
        <v>41924</v>
      </c>
      <c r="C4492" s="2" t="str">
        <f>VLOOKUP(Sales_Data17[[#This Row],[Customer Name Index]],Customer_Data[#All],2,0)</f>
        <v xml:space="preserve">WakeFern </v>
      </c>
      <c r="D4492">
        <v>2</v>
      </c>
      <c r="E4492" t="s">
        <v>2</v>
      </c>
      <c r="F4492" t="s">
        <v>8168</v>
      </c>
      <c r="G4492" t="s">
        <v>8027</v>
      </c>
      <c r="H4492" t="str">
        <f>VLOOKUP(Sales_Data17[[#This Row],[Delivery Region Index]],Regions_Table[#All],2,0)</f>
        <v>New South Wales</v>
      </c>
      <c r="I4492" t="str">
        <f>VLOOKUP(Sales_Data17[[#This Row],[Delivery Region Index]],Regions_Table[#All],3,0)</f>
        <v>Broken Hill</v>
      </c>
      <c r="J4492">
        <v>5</v>
      </c>
      <c r="K4492">
        <v>1</v>
      </c>
      <c r="L4492" t="str">
        <f>VLOOKUP(Sales_Data17[[#This Row],[Product Description Index]],Products_Data[#All],2,0)</f>
        <v>Shirts</v>
      </c>
      <c r="M4492">
        <v>3</v>
      </c>
      <c r="N4492" s="9">
        <v>670</v>
      </c>
      <c r="O4492" s="9">
        <f>Sales_Data17[[#This Row],[Order Quantity]]*Sales_Data17[[#This Row],[Unit Price]]</f>
        <v>2010</v>
      </c>
      <c r="P4492" s="9">
        <v>321.60000000000002</v>
      </c>
      <c r="Q4492" s="9">
        <f>Sales_Data17[[#This Row],[Line Total]]-(Sales_Data17[[#This Row],[Total Unit Cost]]*Sales_Data17[[#This Row],[Order Quantity]])</f>
        <v>1045.1999999999998</v>
      </c>
      <c r="R4492" s="1" t="str">
        <f>TEXT(Sales_Data17[[#This Row],[OrderDate]],"MMM")</f>
        <v>Oct</v>
      </c>
      <c r="S4492" s="1" t="str">
        <f t="shared" si="70"/>
        <v>2014</v>
      </c>
    </row>
    <row r="4493" spans="1:19">
      <c r="A4493" t="s">
        <v>4516</v>
      </c>
      <c r="B4493" s="2">
        <v>41924</v>
      </c>
      <c r="C4493" s="2" t="str">
        <f>VLOOKUP(Sales_Data17[[#This Row],[Customer Name Index]],Customer_Data[#All],2,0)</f>
        <v>Avon Corp</v>
      </c>
      <c r="D4493">
        <v>1</v>
      </c>
      <c r="E4493" t="s">
        <v>4</v>
      </c>
      <c r="F4493" t="s">
        <v>8168</v>
      </c>
      <c r="G4493" t="s">
        <v>8027</v>
      </c>
      <c r="H4493" t="str">
        <f>VLOOKUP(Sales_Data17[[#This Row],[Delivery Region Index]],Regions_Table[#All],2,0)</f>
        <v>New South Wales</v>
      </c>
      <c r="I4493" t="str">
        <f>VLOOKUP(Sales_Data17[[#This Row],[Delivery Region Index]],Regions_Table[#All],3,0)</f>
        <v>Sydney</v>
      </c>
      <c r="J4493">
        <v>1</v>
      </c>
      <c r="K4493">
        <v>1</v>
      </c>
      <c r="L4493" t="str">
        <f>VLOOKUP(Sales_Data17[[#This Row],[Product Description Index]],Products_Data[#All],2,0)</f>
        <v>Shirts</v>
      </c>
      <c r="M4493">
        <v>1</v>
      </c>
      <c r="N4493" s="9">
        <v>600.76666666666677</v>
      </c>
      <c r="O4493" s="9">
        <f>Sales_Data17[[#This Row],[Order Quantity]]*Sales_Data17[[#This Row],[Unit Price]]</f>
        <v>600.76666666666677</v>
      </c>
      <c r="P4493" s="9">
        <v>408.52133333333336</v>
      </c>
      <c r="Q4493" s="9">
        <f>Sales_Data17[[#This Row],[Line Total]]-(Sales_Data17[[#This Row],[Total Unit Cost]]*Sales_Data17[[#This Row],[Order Quantity]])</f>
        <v>192.24533333333341</v>
      </c>
      <c r="R4493" s="1" t="str">
        <f>TEXT(Sales_Data17[[#This Row],[OrderDate]],"MMM")</f>
        <v>Oct</v>
      </c>
      <c r="S4493" s="1" t="str">
        <f t="shared" si="70"/>
        <v>2014</v>
      </c>
    </row>
    <row r="4494" spans="1:19">
      <c r="A4494" t="s">
        <v>4517</v>
      </c>
      <c r="B4494" s="2">
        <v>41924</v>
      </c>
      <c r="C4494" s="2" t="str">
        <f>VLOOKUP(Sales_Data17[[#This Row],[Customer Name Index]],Customer_Data[#All],2,0)</f>
        <v xml:space="preserve">WakeFern </v>
      </c>
      <c r="D4494">
        <v>2</v>
      </c>
      <c r="E4494" t="s">
        <v>4</v>
      </c>
      <c r="F4494" t="s">
        <v>8168</v>
      </c>
      <c r="G4494" t="s">
        <v>8027</v>
      </c>
      <c r="H4494" t="str">
        <f>VLOOKUP(Sales_Data17[[#This Row],[Delivery Region Index]],Regions_Table[#All],2,0)</f>
        <v>New South Wales</v>
      </c>
      <c r="I4494" t="str">
        <f>VLOOKUP(Sales_Data17[[#This Row],[Delivery Region Index]],Regions_Table[#All],3,0)</f>
        <v>Bathurst</v>
      </c>
      <c r="J4494">
        <v>4</v>
      </c>
      <c r="K4494">
        <v>1</v>
      </c>
      <c r="L4494" t="str">
        <f>VLOOKUP(Sales_Data17[[#This Row],[Product Description Index]],Products_Data[#All],2,0)</f>
        <v>Shirts</v>
      </c>
      <c r="M4494">
        <v>6</v>
      </c>
      <c r="N4494" s="9">
        <v>87.1</v>
      </c>
      <c r="O4494" s="9">
        <f>Sales_Data17[[#This Row],[Order Quantity]]*Sales_Data17[[#This Row],[Unit Price]]</f>
        <v>522.59999999999991</v>
      </c>
      <c r="P4494" s="9">
        <v>39.195</v>
      </c>
      <c r="Q4494" s="9">
        <f>Sales_Data17[[#This Row],[Line Total]]-(Sales_Data17[[#This Row],[Total Unit Cost]]*Sales_Data17[[#This Row],[Order Quantity]])</f>
        <v>287.42999999999989</v>
      </c>
      <c r="R4494" s="1" t="str">
        <f>TEXT(Sales_Data17[[#This Row],[OrderDate]],"MMM")</f>
        <v>Oct</v>
      </c>
      <c r="S4494" s="1" t="str">
        <f t="shared" si="70"/>
        <v>2014</v>
      </c>
    </row>
    <row r="4495" spans="1:19">
      <c r="A4495" t="s">
        <v>4518</v>
      </c>
      <c r="B4495" s="2">
        <v>41924</v>
      </c>
      <c r="C4495" s="2" t="str">
        <f>VLOOKUP(Sales_Data17[[#This Row],[Customer Name Index]],Customer_Data[#All],2,0)</f>
        <v>New Ltd</v>
      </c>
      <c r="D4495">
        <v>7</v>
      </c>
      <c r="E4495" t="s">
        <v>4</v>
      </c>
      <c r="F4495" t="s">
        <v>8168</v>
      </c>
      <c r="G4495" t="s">
        <v>8027</v>
      </c>
      <c r="H4495" t="str">
        <f>VLOOKUP(Sales_Data17[[#This Row],[Delivery Region Index]],Regions_Table[#All],2,0)</f>
        <v>New South Wales</v>
      </c>
      <c r="I4495" t="str">
        <f>VLOOKUP(Sales_Data17[[#This Row],[Delivery Region Index]],Regions_Table[#All],3,0)</f>
        <v>Port Macquarie</v>
      </c>
      <c r="J4495">
        <v>19</v>
      </c>
      <c r="K4495">
        <v>3</v>
      </c>
      <c r="L4495" t="str">
        <f>VLOOKUP(Sales_Data17[[#This Row],[Product Description Index]],Products_Data[#All],2,0)</f>
        <v>Sunglasses</v>
      </c>
      <c r="M4495">
        <v>8</v>
      </c>
      <c r="N4495" s="9">
        <v>29.777777777777779</v>
      </c>
      <c r="O4495" s="9">
        <f>Sales_Data17[[#This Row],[Order Quantity]]*Sales_Data17[[#This Row],[Unit Price]]</f>
        <v>238.22222222222223</v>
      </c>
      <c r="P4495" s="9">
        <v>16.37777777777778</v>
      </c>
      <c r="Q4495" s="9">
        <f>Sales_Data17[[#This Row],[Line Total]]-(Sales_Data17[[#This Row],[Total Unit Cost]]*Sales_Data17[[#This Row],[Order Quantity]])</f>
        <v>107.19999999999999</v>
      </c>
      <c r="R4495" s="1" t="str">
        <f>TEXT(Sales_Data17[[#This Row],[OrderDate]],"MMM")</f>
        <v>Oct</v>
      </c>
      <c r="S4495" s="1" t="str">
        <f t="shared" si="70"/>
        <v>2014</v>
      </c>
    </row>
    <row r="4496" spans="1:19">
      <c r="A4496" t="s">
        <v>4519</v>
      </c>
      <c r="B4496" s="2">
        <v>41925</v>
      </c>
      <c r="C4496" s="2" t="str">
        <f>VLOOKUP(Sales_Data17[[#This Row],[Customer Name Index]],Customer_Data[#All],2,0)</f>
        <v xml:space="preserve">Ei </v>
      </c>
      <c r="D4496">
        <v>9</v>
      </c>
      <c r="E4496" t="s">
        <v>2</v>
      </c>
      <c r="F4496" t="s">
        <v>8168</v>
      </c>
      <c r="G4496" t="s">
        <v>8027</v>
      </c>
      <c r="H4496" t="str">
        <f>VLOOKUP(Sales_Data17[[#This Row],[Delivery Region Index]],Regions_Table[#All],2,0)</f>
        <v>Queensland</v>
      </c>
      <c r="I4496" t="str">
        <f>VLOOKUP(Sales_Data17[[#This Row],[Delivery Region Index]],Regions_Table[#All],3,0)</f>
        <v>Brisbane</v>
      </c>
      <c r="J4496">
        <v>26</v>
      </c>
      <c r="K4496">
        <v>4</v>
      </c>
      <c r="L4496" t="str">
        <f>VLOOKUP(Sales_Data17[[#This Row],[Product Description Index]],Products_Data[#All],2,0)</f>
        <v>Jeans</v>
      </c>
      <c r="M4496">
        <v>6</v>
      </c>
      <c r="N4496" s="9">
        <v>215.14444444444445</v>
      </c>
      <c r="O4496" s="9">
        <f>Sales_Data17[[#This Row],[Order Quantity]]*Sales_Data17[[#This Row],[Unit Price]]</f>
        <v>1290.8666666666668</v>
      </c>
      <c r="P4496" s="9">
        <v>88.209222222222209</v>
      </c>
      <c r="Q4496" s="9">
        <f>Sales_Data17[[#This Row],[Line Total]]-(Sales_Data17[[#This Row],[Total Unit Cost]]*Sales_Data17[[#This Row],[Order Quantity]])</f>
        <v>761.6113333333335</v>
      </c>
      <c r="R4496" s="1" t="str">
        <f>TEXT(Sales_Data17[[#This Row],[OrderDate]],"MMM")</f>
        <v>Oct</v>
      </c>
      <c r="S4496" s="1" t="str">
        <f t="shared" si="70"/>
        <v>2014</v>
      </c>
    </row>
    <row r="4497" spans="1:19">
      <c r="A4497" t="s">
        <v>4520</v>
      </c>
      <c r="B4497" s="2">
        <v>41925</v>
      </c>
      <c r="C4497" s="2" t="str">
        <f>VLOOKUP(Sales_Data17[[#This Row],[Customer Name Index]],Customer_Data[#All],2,0)</f>
        <v>Pure Group</v>
      </c>
      <c r="D4497">
        <v>17</v>
      </c>
      <c r="E4497" t="s">
        <v>2</v>
      </c>
      <c r="F4497" t="s">
        <v>8168</v>
      </c>
      <c r="G4497" t="s">
        <v>8025</v>
      </c>
      <c r="H4497" t="str">
        <f>VLOOKUP(Sales_Data17[[#This Row],[Delivery Region Index]],Regions_Table[#All],2,0)</f>
        <v>Victoria</v>
      </c>
      <c r="I4497" t="str">
        <f>VLOOKUP(Sales_Data17[[#This Row],[Delivery Region Index]],Regions_Table[#All],3,0)</f>
        <v>Melbourne</v>
      </c>
      <c r="J4497">
        <v>47</v>
      </c>
      <c r="K4497">
        <v>7</v>
      </c>
      <c r="L4497" t="str">
        <f>VLOOKUP(Sales_Data17[[#This Row],[Product Description Index]],Products_Data[#All],2,0)</f>
        <v>Dress Shirts</v>
      </c>
      <c r="M4497">
        <v>1</v>
      </c>
      <c r="N4497" s="9">
        <v>119.85555555555555</v>
      </c>
      <c r="O4497" s="9">
        <f>Sales_Data17[[#This Row],[Order Quantity]]*Sales_Data17[[#This Row],[Unit Price]]</f>
        <v>119.85555555555555</v>
      </c>
      <c r="P4497" s="9">
        <v>76.707555555555558</v>
      </c>
      <c r="Q4497" s="9">
        <f>Sales_Data17[[#This Row],[Line Total]]-(Sales_Data17[[#This Row],[Total Unit Cost]]*Sales_Data17[[#This Row],[Order Quantity]])</f>
        <v>43.147999999999996</v>
      </c>
      <c r="R4497" s="1" t="str">
        <f>TEXT(Sales_Data17[[#This Row],[OrderDate]],"MMM")</f>
        <v>Oct</v>
      </c>
      <c r="S4497" s="1" t="str">
        <f t="shared" si="70"/>
        <v>2014</v>
      </c>
    </row>
    <row r="4498" spans="1:19">
      <c r="A4498" t="s">
        <v>4521</v>
      </c>
      <c r="B4498" s="2">
        <v>41925</v>
      </c>
      <c r="C4498" s="2" t="str">
        <f>VLOOKUP(Sales_Data17[[#This Row],[Customer Name Index]],Customer_Data[#All],2,0)</f>
        <v>ETUDE Ltd</v>
      </c>
      <c r="D4498">
        <v>4</v>
      </c>
      <c r="E4498" t="s">
        <v>4</v>
      </c>
      <c r="F4498" t="s">
        <v>8168</v>
      </c>
      <c r="G4498" t="s">
        <v>8027</v>
      </c>
      <c r="H4498" t="str">
        <f>VLOOKUP(Sales_Data17[[#This Row],[Delivery Region Index]],Regions_Table[#All],2,0)</f>
        <v>New South Wales</v>
      </c>
      <c r="I4498" t="str">
        <f>VLOOKUP(Sales_Data17[[#This Row],[Delivery Region Index]],Regions_Table[#All],3,0)</f>
        <v>Grafton</v>
      </c>
      <c r="J4498">
        <v>11</v>
      </c>
      <c r="K4498">
        <v>2</v>
      </c>
      <c r="L4498" t="str">
        <f>VLOOKUP(Sales_Data17[[#This Row],[Product Description Index]],Products_Data[#All],2,0)</f>
        <v>Pants</v>
      </c>
      <c r="M4498">
        <v>8</v>
      </c>
      <c r="N4498" s="9">
        <v>420.61111111111109</v>
      </c>
      <c r="O4498" s="9">
        <f>Sales_Data17[[#This Row],[Order Quantity]]*Sales_Data17[[#This Row],[Unit Price]]</f>
        <v>3364.8888888888887</v>
      </c>
      <c r="P4498" s="9">
        <v>218.71777777777777</v>
      </c>
      <c r="Q4498" s="9">
        <f>Sales_Data17[[#This Row],[Line Total]]-(Sales_Data17[[#This Row],[Total Unit Cost]]*Sales_Data17[[#This Row],[Order Quantity]])</f>
        <v>1615.1466666666665</v>
      </c>
      <c r="R4498" s="1" t="str">
        <f>TEXT(Sales_Data17[[#This Row],[OrderDate]],"MMM")</f>
        <v>Oct</v>
      </c>
      <c r="S4498" s="1" t="str">
        <f t="shared" si="70"/>
        <v>2014</v>
      </c>
    </row>
    <row r="4499" spans="1:19">
      <c r="A4499" t="s">
        <v>4522</v>
      </c>
      <c r="B4499" s="2">
        <v>41925</v>
      </c>
      <c r="C4499" s="2" t="str">
        <f>VLOOKUP(Sales_Data17[[#This Row],[Customer Name Index]],Customer_Data[#All],2,0)</f>
        <v>Ole Group</v>
      </c>
      <c r="D4499">
        <v>13</v>
      </c>
      <c r="E4499" t="s">
        <v>4</v>
      </c>
      <c r="F4499" t="s">
        <v>8168</v>
      </c>
      <c r="G4499" t="s">
        <v>8026</v>
      </c>
      <c r="H4499" t="str">
        <f>VLOOKUP(Sales_Data17[[#This Row],[Delivery Region Index]],Regions_Table[#All],2,0)</f>
        <v>Queensland</v>
      </c>
      <c r="I4499" t="str">
        <f>VLOOKUP(Sales_Data17[[#This Row],[Delivery Region Index]],Regions_Table[#All],3,0)</f>
        <v>Mount Isa</v>
      </c>
      <c r="J4499">
        <v>38</v>
      </c>
      <c r="K4499">
        <v>6</v>
      </c>
      <c r="L4499" t="str">
        <f>VLOOKUP(Sales_Data17[[#This Row],[Product Description Index]],Products_Data[#All],2,0)</f>
        <v>Socks</v>
      </c>
      <c r="M4499">
        <v>2</v>
      </c>
      <c r="N4499" s="9">
        <v>288.84444444444443</v>
      </c>
      <c r="O4499" s="9">
        <f>Sales_Data17[[#This Row],[Order Quantity]]*Sales_Data17[[#This Row],[Unit Price]]</f>
        <v>577.68888888888887</v>
      </c>
      <c r="P4499" s="9">
        <v>181.97200000000001</v>
      </c>
      <c r="Q4499" s="9">
        <f>Sales_Data17[[#This Row],[Line Total]]-(Sales_Data17[[#This Row],[Total Unit Cost]]*Sales_Data17[[#This Row],[Order Quantity]])</f>
        <v>213.74488888888885</v>
      </c>
      <c r="R4499" s="1" t="str">
        <f>TEXT(Sales_Data17[[#This Row],[OrderDate]],"MMM")</f>
        <v>Oct</v>
      </c>
      <c r="S4499" s="1" t="str">
        <f t="shared" si="70"/>
        <v>2014</v>
      </c>
    </row>
    <row r="4500" spans="1:19">
      <c r="A4500" t="s">
        <v>4523</v>
      </c>
      <c r="B4500" s="2">
        <v>41926</v>
      </c>
      <c r="C4500" s="2" t="str">
        <f>VLOOKUP(Sales_Data17[[#This Row],[Customer Name Index]],Customer_Data[#All],2,0)</f>
        <v>Rochester Ltd</v>
      </c>
      <c r="D4500">
        <v>15</v>
      </c>
      <c r="E4500" t="s">
        <v>2</v>
      </c>
      <c r="F4500" t="s">
        <v>8168</v>
      </c>
      <c r="G4500" t="s">
        <v>8025</v>
      </c>
      <c r="H4500" t="str">
        <f>VLOOKUP(Sales_Data17[[#This Row],[Delivery Region Index]],Regions_Table[#All],2,0)</f>
        <v>Queensland</v>
      </c>
      <c r="I4500" t="str">
        <f>VLOOKUP(Sales_Data17[[#This Row],[Delivery Region Index]],Regions_Table[#All],3,0)</f>
        <v>Sunshine Coast</v>
      </c>
      <c r="J4500">
        <v>42</v>
      </c>
      <c r="K4500">
        <v>6</v>
      </c>
      <c r="L4500" t="str">
        <f>VLOOKUP(Sales_Data17[[#This Row],[Product Description Index]],Products_Data[#All],2,0)</f>
        <v>Socks</v>
      </c>
      <c r="M4500">
        <v>1</v>
      </c>
      <c r="N4500" s="9">
        <v>222.58888888888887</v>
      </c>
      <c r="O4500" s="9">
        <f>Sales_Data17[[#This Row],[Order Quantity]]*Sales_Data17[[#This Row],[Unit Price]]</f>
        <v>222.58888888888887</v>
      </c>
      <c r="P4500" s="9">
        <v>169.16755555555557</v>
      </c>
      <c r="Q4500" s="9">
        <f>Sales_Data17[[#This Row],[Line Total]]-(Sales_Data17[[#This Row],[Total Unit Cost]]*Sales_Data17[[#This Row],[Order Quantity]])</f>
        <v>53.421333333333308</v>
      </c>
      <c r="R4500" s="1" t="str">
        <f>TEXT(Sales_Data17[[#This Row],[OrderDate]],"MMM")</f>
        <v>Oct</v>
      </c>
      <c r="S4500" s="1" t="str">
        <f t="shared" si="70"/>
        <v>2014</v>
      </c>
    </row>
    <row r="4501" spans="1:19">
      <c r="A4501" t="s">
        <v>4524</v>
      </c>
      <c r="B4501" s="2">
        <v>41926</v>
      </c>
      <c r="C4501" s="2" t="str">
        <f>VLOOKUP(Sales_Data17[[#This Row],[Customer Name Index]],Customer_Data[#All],2,0)</f>
        <v>Apollo Ltd</v>
      </c>
      <c r="D4501">
        <v>11</v>
      </c>
      <c r="E4501" t="s">
        <v>4</v>
      </c>
      <c r="F4501" t="s">
        <v>8168</v>
      </c>
      <c r="G4501" t="s">
        <v>8026</v>
      </c>
      <c r="H4501" t="str">
        <f>VLOOKUP(Sales_Data17[[#This Row],[Delivery Region Index]],Regions_Table[#All],2,0)</f>
        <v>Queensland</v>
      </c>
      <c r="I4501" t="str">
        <f>VLOOKUP(Sales_Data17[[#This Row],[Delivery Region Index]],Regions_Table[#All],3,0)</f>
        <v>Gladstone</v>
      </c>
      <c r="J4501">
        <v>30</v>
      </c>
      <c r="K4501">
        <v>5</v>
      </c>
      <c r="L4501" t="str">
        <f>VLOOKUP(Sales_Data17[[#This Row],[Product Description Index]],Products_Data[#All],2,0)</f>
        <v>Hats</v>
      </c>
      <c r="M4501">
        <v>8</v>
      </c>
      <c r="N4501" s="9">
        <v>442.20000000000005</v>
      </c>
      <c r="O4501" s="9">
        <f>Sales_Data17[[#This Row],[Order Quantity]]*Sales_Data17[[#This Row],[Unit Price]]</f>
        <v>3537.6000000000004</v>
      </c>
      <c r="P4501" s="9">
        <v>296.27400000000006</v>
      </c>
      <c r="Q4501" s="9">
        <f>Sales_Data17[[#This Row],[Line Total]]-(Sales_Data17[[#This Row],[Total Unit Cost]]*Sales_Data17[[#This Row],[Order Quantity]])</f>
        <v>1167.4079999999999</v>
      </c>
      <c r="R4501" s="1" t="str">
        <f>TEXT(Sales_Data17[[#This Row],[OrderDate]],"MMM")</f>
        <v>Oct</v>
      </c>
      <c r="S4501" s="1" t="str">
        <f t="shared" si="70"/>
        <v>2014</v>
      </c>
    </row>
    <row r="4502" spans="1:19">
      <c r="A4502" t="s">
        <v>4525</v>
      </c>
      <c r="B4502" s="2">
        <v>41926</v>
      </c>
      <c r="C4502" s="2" t="str">
        <f>VLOOKUP(Sales_Data17[[#This Row],[Customer Name Index]],Customer_Data[#All],2,0)</f>
        <v>Pure Group</v>
      </c>
      <c r="D4502">
        <v>17</v>
      </c>
      <c r="E4502" t="s">
        <v>4</v>
      </c>
      <c r="F4502" t="s">
        <v>8168</v>
      </c>
      <c r="G4502" t="s">
        <v>8025</v>
      </c>
      <c r="H4502" t="str">
        <f>VLOOKUP(Sales_Data17[[#This Row],[Delivery Region Index]],Regions_Table[#All],2,0)</f>
        <v>Victoria</v>
      </c>
      <c r="I4502" t="str">
        <f>VLOOKUP(Sales_Data17[[#This Row],[Delivery Region Index]],Regions_Table[#All],3,0)</f>
        <v>Benalla</v>
      </c>
      <c r="J4502">
        <v>48</v>
      </c>
      <c r="K4502">
        <v>7</v>
      </c>
      <c r="L4502" t="str">
        <f>VLOOKUP(Sales_Data17[[#This Row],[Product Description Index]],Products_Data[#All],2,0)</f>
        <v>Dress Shirts</v>
      </c>
      <c r="M4502">
        <v>5</v>
      </c>
      <c r="N4502" s="9">
        <v>125.06666666666668</v>
      </c>
      <c r="O4502" s="9">
        <f>Sales_Data17[[#This Row],[Order Quantity]]*Sales_Data17[[#This Row],[Unit Price]]</f>
        <v>625.33333333333337</v>
      </c>
      <c r="P4502" s="9">
        <v>63.784000000000006</v>
      </c>
      <c r="Q4502" s="9">
        <f>Sales_Data17[[#This Row],[Line Total]]-(Sales_Data17[[#This Row],[Total Unit Cost]]*Sales_Data17[[#This Row],[Order Quantity]])</f>
        <v>306.41333333333336</v>
      </c>
      <c r="R4502" s="1" t="str">
        <f>TEXT(Sales_Data17[[#This Row],[OrderDate]],"MMM")</f>
        <v>Oct</v>
      </c>
      <c r="S4502" s="1" t="str">
        <f t="shared" si="70"/>
        <v>2014</v>
      </c>
    </row>
    <row r="4503" spans="1:19">
      <c r="A4503" t="s">
        <v>4526</v>
      </c>
      <c r="B4503" s="2">
        <v>41926</v>
      </c>
      <c r="C4503" s="2" t="str">
        <f>VLOOKUP(Sales_Data17[[#This Row],[Customer Name Index]],Customer_Data[#All],2,0)</f>
        <v>Rochester Ltd</v>
      </c>
      <c r="D4503">
        <v>15</v>
      </c>
      <c r="E4503" t="s">
        <v>4</v>
      </c>
      <c r="F4503" t="s">
        <v>8168</v>
      </c>
      <c r="G4503" t="s">
        <v>8025</v>
      </c>
      <c r="H4503" t="str">
        <f>VLOOKUP(Sales_Data17[[#This Row],[Delivery Region Index]],Regions_Table[#All],2,0)</f>
        <v>Queensland</v>
      </c>
      <c r="I4503" t="str">
        <f>VLOOKUP(Sales_Data17[[#This Row],[Delivery Region Index]],Regions_Table[#All],3,0)</f>
        <v>Toowoomba</v>
      </c>
      <c r="J4503">
        <v>44</v>
      </c>
      <c r="K4503">
        <v>6</v>
      </c>
      <c r="L4503" t="str">
        <f>VLOOKUP(Sales_Data17[[#This Row],[Product Description Index]],Products_Data[#All],2,0)</f>
        <v>Socks</v>
      </c>
      <c r="M4503">
        <v>3</v>
      </c>
      <c r="N4503" s="9">
        <v>302.98888888888888</v>
      </c>
      <c r="O4503" s="9">
        <f>Sales_Data17[[#This Row],[Order Quantity]]*Sales_Data17[[#This Row],[Unit Price]]</f>
        <v>908.9666666666667</v>
      </c>
      <c r="P4503" s="9">
        <v>157.55422222222222</v>
      </c>
      <c r="Q4503" s="9">
        <f>Sales_Data17[[#This Row],[Line Total]]-(Sales_Data17[[#This Row],[Total Unit Cost]]*Sales_Data17[[#This Row],[Order Quantity]])</f>
        <v>436.30400000000003</v>
      </c>
      <c r="R4503" s="1" t="str">
        <f>TEXT(Sales_Data17[[#This Row],[OrderDate]],"MMM")</f>
        <v>Oct</v>
      </c>
      <c r="S4503" s="1" t="str">
        <f t="shared" si="70"/>
        <v>2014</v>
      </c>
    </row>
    <row r="4504" spans="1:19">
      <c r="A4504" t="s">
        <v>4527</v>
      </c>
      <c r="B4504" s="2">
        <v>41926</v>
      </c>
      <c r="C4504" s="2" t="str">
        <f>VLOOKUP(Sales_Data17[[#This Row],[Customer Name Index]],Customer_Data[#All],2,0)</f>
        <v>Apollo Ltd</v>
      </c>
      <c r="D4504">
        <v>11</v>
      </c>
      <c r="E4504" t="s">
        <v>4</v>
      </c>
      <c r="F4504" t="s">
        <v>8168</v>
      </c>
      <c r="G4504" t="s">
        <v>8026</v>
      </c>
      <c r="H4504" t="str">
        <f>VLOOKUP(Sales_Data17[[#This Row],[Delivery Region Index]],Regions_Table[#All],2,0)</f>
        <v>Queensland</v>
      </c>
      <c r="I4504" t="str">
        <f>VLOOKUP(Sales_Data17[[#This Row],[Delivery Region Index]],Regions_Table[#All],3,0)</f>
        <v>Gladstone</v>
      </c>
      <c r="J4504">
        <v>30</v>
      </c>
      <c r="K4504">
        <v>5</v>
      </c>
      <c r="L4504" t="str">
        <f>VLOOKUP(Sales_Data17[[#This Row],[Product Description Index]],Products_Data[#All],2,0)</f>
        <v>Hats</v>
      </c>
      <c r="M4504">
        <v>7</v>
      </c>
      <c r="N4504" s="9">
        <v>215.88888888888889</v>
      </c>
      <c r="O4504" s="9">
        <f>Sales_Data17[[#This Row],[Order Quantity]]*Sales_Data17[[#This Row],[Unit Price]]</f>
        <v>1511.2222222222222</v>
      </c>
      <c r="P4504" s="9">
        <v>153.2811111111111</v>
      </c>
      <c r="Q4504" s="9">
        <f>Sales_Data17[[#This Row],[Line Total]]-(Sales_Data17[[#This Row],[Total Unit Cost]]*Sales_Data17[[#This Row],[Order Quantity]])</f>
        <v>438.25444444444452</v>
      </c>
      <c r="R4504" s="1" t="str">
        <f>TEXT(Sales_Data17[[#This Row],[OrderDate]],"MMM")</f>
        <v>Oct</v>
      </c>
      <c r="S4504" s="1" t="str">
        <f t="shared" si="70"/>
        <v>2014</v>
      </c>
    </row>
    <row r="4505" spans="1:19">
      <c r="A4505" t="s">
        <v>4528</v>
      </c>
      <c r="B4505" s="2">
        <v>41926</v>
      </c>
      <c r="C4505" s="2" t="str">
        <f>VLOOKUP(Sales_Data17[[#This Row],[Customer Name Index]],Customer_Data[#All],2,0)</f>
        <v>Avon Corp</v>
      </c>
      <c r="D4505">
        <v>1</v>
      </c>
      <c r="E4505" t="s">
        <v>4</v>
      </c>
      <c r="F4505" t="s">
        <v>8168</v>
      </c>
      <c r="G4505" t="s">
        <v>8027</v>
      </c>
      <c r="H4505" t="str">
        <f>VLOOKUP(Sales_Data17[[#This Row],[Delivery Region Index]],Regions_Table[#All],2,0)</f>
        <v>New South Wales</v>
      </c>
      <c r="I4505" t="str">
        <f>VLOOKUP(Sales_Data17[[#This Row],[Delivery Region Index]],Regions_Table[#All],3,0)</f>
        <v>Albury</v>
      </c>
      <c r="J4505">
        <v>2</v>
      </c>
      <c r="K4505">
        <v>1</v>
      </c>
      <c r="L4505" t="str">
        <f>VLOOKUP(Sales_Data17[[#This Row],[Product Description Index]],Products_Data[#All],2,0)</f>
        <v>Shirts</v>
      </c>
      <c r="M4505">
        <v>6</v>
      </c>
      <c r="N4505" s="9">
        <v>119.85555555555555</v>
      </c>
      <c r="O4505" s="9">
        <f>Sales_Data17[[#This Row],[Order Quantity]]*Sales_Data17[[#This Row],[Unit Price]]</f>
        <v>719.13333333333333</v>
      </c>
      <c r="P4505" s="9">
        <v>86.295999999999992</v>
      </c>
      <c r="Q4505" s="9">
        <f>Sales_Data17[[#This Row],[Line Total]]-(Sales_Data17[[#This Row],[Total Unit Cost]]*Sales_Data17[[#This Row],[Order Quantity]])</f>
        <v>201.35733333333337</v>
      </c>
      <c r="R4505" s="1" t="str">
        <f>TEXT(Sales_Data17[[#This Row],[OrderDate]],"MMM")</f>
        <v>Oct</v>
      </c>
      <c r="S4505" s="1" t="str">
        <f t="shared" si="70"/>
        <v>2014</v>
      </c>
    </row>
    <row r="4506" spans="1:19">
      <c r="A4506" t="s">
        <v>4529</v>
      </c>
      <c r="B4506" s="2">
        <v>41927</v>
      </c>
      <c r="C4506" s="2" t="str">
        <f>VLOOKUP(Sales_Data17[[#This Row],[Customer Name Index]],Customer_Data[#All],2,0)</f>
        <v>Rochester Ltd</v>
      </c>
      <c r="D4506">
        <v>15</v>
      </c>
      <c r="E4506" t="s">
        <v>2</v>
      </c>
      <c r="F4506" t="s">
        <v>8168</v>
      </c>
      <c r="G4506" t="s">
        <v>8025</v>
      </c>
      <c r="H4506" t="str">
        <f>VLOOKUP(Sales_Data17[[#This Row],[Delivery Region Index]],Regions_Table[#All],2,0)</f>
        <v>Queensland</v>
      </c>
      <c r="I4506" t="str">
        <f>VLOOKUP(Sales_Data17[[#This Row],[Delivery Region Index]],Regions_Table[#All],3,0)</f>
        <v>Thuringowa</v>
      </c>
      <c r="J4506">
        <v>43</v>
      </c>
      <c r="K4506">
        <v>6</v>
      </c>
      <c r="L4506" t="str">
        <f>VLOOKUP(Sales_Data17[[#This Row],[Product Description Index]],Products_Data[#All],2,0)</f>
        <v>Socks</v>
      </c>
      <c r="M4506">
        <v>5</v>
      </c>
      <c r="N4506" s="9">
        <v>583.6444444444445</v>
      </c>
      <c r="O4506" s="9">
        <f>Sales_Data17[[#This Row],[Order Quantity]]*Sales_Data17[[#This Row],[Unit Price]]</f>
        <v>2918.2222222222226</v>
      </c>
      <c r="P4506" s="9">
        <v>431.8968888888889</v>
      </c>
      <c r="Q4506" s="9">
        <f>Sales_Data17[[#This Row],[Line Total]]-(Sales_Data17[[#This Row],[Total Unit Cost]]*Sales_Data17[[#This Row],[Order Quantity]])</f>
        <v>758.73777777777832</v>
      </c>
      <c r="R4506" s="1" t="str">
        <f>TEXT(Sales_Data17[[#This Row],[OrderDate]],"MMM")</f>
        <v>Oct</v>
      </c>
      <c r="S4506" s="1" t="str">
        <f t="shared" si="70"/>
        <v>2014</v>
      </c>
    </row>
    <row r="4507" spans="1:19">
      <c r="A4507" t="s">
        <v>4530</v>
      </c>
      <c r="B4507" s="2">
        <v>41927</v>
      </c>
      <c r="C4507" s="2" t="str">
        <f>VLOOKUP(Sales_Data17[[#This Row],[Customer Name Index]],Customer_Data[#All],2,0)</f>
        <v>Rochester Ltd</v>
      </c>
      <c r="D4507">
        <v>15</v>
      </c>
      <c r="E4507" t="s">
        <v>3</v>
      </c>
      <c r="F4507" t="s">
        <v>8168</v>
      </c>
      <c r="G4507" t="s">
        <v>8025</v>
      </c>
      <c r="H4507" t="str">
        <f>VLOOKUP(Sales_Data17[[#This Row],[Delivery Region Index]],Regions_Table[#All],2,0)</f>
        <v>Queensland</v>
      </c>
      <c r="I4507" t="str">
        <f>VLOOKUP(Sales_Data17[[#This Row],[Delivery Region Index]],Regions_Table[#All],3,0)</f>
        <v>Thuringowa</v>
      </c>
      <c r="J4507">
        <v>43</v>
      </c>
      <c r="K4507">
        <v>6</v>
      </c>
      <c r="L4507" t="str">
        <f>VLOOKUP(Sales_Data17[[#This Row],[Product Description Index]],Products_Data[#All],2,0)</f>
        <v>Socks</v>
      </c>
      <c r="M4507">
        <v>6</v>
      </c>
      <c r="N4507" s="9">
        <v>700.52222222222224</v>
      </c>
      <c r="O4507" s="9">
        <f>Sales_Data17[[#This Row],[Order Quantity]]*Sales_Data17[[#This Row],[Unit Price]]</f>
        <v>4203.1333333333332</v>
      </c>
      <c r="P4507" s="9">
        <v>462.34466666666663</v>
      </c>
      <c r="Q4507" s="9">
        <f>Sales_Data17[[#This Row],[Line Total]]-(Sales_Data17[[#This Row],[Total Unit Cost]]*Sales_Data17[[#This Row],[Order Quantity]])</f>
        <v>1429.0653333333335</v>
      </c>
      <c r="R4507" s="1" t="str">
        <f>TEXT(Sales_Data17[[#This Row],[OrderDate]],"MMM")</f>
        <v>Oct</v>
      </c>
      <c r="S4507" s="1" t="str">
        <f t="shared" si="70"/>
        <v>2014</v>
      </c>
    </row>
    <row r="4508" spans="1:19">
      <c r="A4508" t="s">
        <v>4531</v>
      </c>
      <c r="B4508" s="2">
        <v>41927</v>
      </c>
      <c r="C4508" s="2" t="str">
        <f>VLOOKUP(Sales_Data17[[#This Row],[Customer Name Index]],Customer_Data[#All],2,0)</f>
        <v>Ole Group</v>
      </c>
      <c r="D4508">
        <v>13</v>
      </c>
      <c r="E4508" t="s">
        <v>2</v>
      </c>
      <c r="F4508" t="s">
        <v>8168</v>
      </c>
      <c r="G4508" t="s">
        <v>8026</v>
      </c>
      <c r="H4508" t="str">
        <f>VLOOKUP(Sales_Data17[[#This Row],[Delivery Region Index]],Regions_Table[#All],2,0)</f>
        <v>Queensland</v>
      </c>
      <c r="I4508" t="str">
        <f>VLOOKUP(Sales_Data17[[#This Row],[Delivery Region Index]],Regions_Table[#All],3,0)</f>
        <v>Mackay</v>
      </c>
      <c r="J4508">
        <v>36</v>
      </c>
      <c r="K4508">
        <v>5</v>
      </c>
      <c r="L4508" t="str">
        <f>VLOOKUP(Sales_Data17[[#This Row],[Product Description Index]],Products_Data[#All],2,0)</f>
        <v>Hats</v>
      </c>
      <c r="M4508">
        <v>9</v>
      </c>
      <c r="N4508" s="9">
        <v>259.06666666666666</v>
      </c>
      <c r="O4508" s="9">
        <f>Sales_Data17[[#This Row],[Order Quantity]]*Sales_Data17[[#This Row],[Unit Price]]</f>
        <v>2331.6</v>
      </c>
      <c r="P4508" s="9">
        <v>165.80266666666665</v>
      </c>
      <c r="Q4508" s="9">
        <f>Sales_Data17[[#This Row],[Line Total]]-(Sales_Data17[[#This Row],[Total Unit Cost]]*Sales_Data17[[#This Row],[Order Quantity]])</f>
        <v>839.37599999999998</v>
      </c>
      <c r="R4508" s="1" t="str">
        <f>TEXT(Sales_Data17[[#This Row],[OrderDate]],"MMM")</f>
        <v>Oct</v>
      </c>
      <c r="S4508" s="1" t="str">
        <f t="shared" si="70"/>
        <v>2014</v>
      </c>
    </row>
    <row r="4509" spans="1:19">
      <c r="A4509" t="s">
        <v>4532</v>
      </c>
      <c r="B4509" s="2">
        <v>41927</v>
      </c>
      <c r="C4509" s="2" t="str">
        <f>VLOOKUP(Sales_Data17[[#This Row],[Customer Name Index]],Customer_Data[#All],2,0)</f>
        <v>Eminence Corp</v>
      </c>
      <c r="D4509">
        <v>18</v>
      </c>
      <c r="E4509" t="s">
        <v>2</v>
      </c>
      <c r="F4509" t="s">
        <v>8168</v>
      </c>
      <c r="G4509" t="s">
        <v>8025</v>
      </c>
      <c r="H4509" t="str">
        <f>VLOOKUP(Sales_Data17[[#This Row],[Delivery Region Index]],Regions_Table[#All],2,0)</f>
        <v>Victoria</v>
      </c>
      <c r="I4509" t="str">
        <f>VLOOKUP(Sales_Data17[[#This Row],[Delivery Region Index]],Regions_Table[#All],3,0)</f>
        <v>Bendigo</v>
      </c>
      <c r="J4509">
        <v>50</v>
      </c>
      <c r="K4509">
        <v>7</v>
      </c>
      <c r="L4509" t="str">
        <f>VLOOKUP(Sales_Data17[[#This Row],[Product Description Index]],Products_Data[#All],2,0)</f>
        <v>Dress Shirts</v>
      </c>
      <c r="M4509">
        <v>8</v>
      </c>
      <c r="N4509" s="9">
        <v>120.60000000000001</v>
      </c>
      <c r="O4509" s="9">
        <f>Sales_Data17[[#This Row],[Order Quantity]]*Sales_Data17[[#This Row],[Unit Price]]</f>
        <v>964.80000000000007</v>
      </c>
      <c r="P4509" s="9">
        <v>102.51</v>
      </c>
      <c r="Q4509" s="9">
        <f>Sales_Data17[[#This Row],[Line Total]]-(Sales_Data17[[#This Row],[Total Unit Cost]]*Sales_Data17[[#This Row],[Order Quantity]])</f>
        <v>144.72000000000003</v>
      </c>
      <c r="R4509" s="1" t="str">
        <f>TEXT(Sales_Data17[[#This Row],[OrderDate]],"MMM")</f>
        <v>Oct</v>
      </c>
      <c r="S4509" s="1" t="str">
        <f t="shared" si="70"/>
        <v>2014</v>
      </c>
    </row>
    <row r="4510" spans="1:19">
      <c r="A4510" t="s">
        <v>4533</v>
      </c>
      <c r="B4510" s="2">
        <v>41927</v>
      </c>
      <c r="C4510" s="2" t="str">
        <f>VLOOKUP(Sales_Data17[[#This Row],[Customer Name Index]],Customer_Data[#All],2,0)</f>
        <v xml:space="preserve">WakeFern </v>
      </c>
      <c r="D4510">
        <v>2</v>
      </c>
      <c r="E4510" t="s">
        <v>2</v>
      </c>
      <c r="F4510" t="s">
        <v>8168</v>
      </c>
      <c r="G4510" t="s">
        <v>8027</v>
      </c>
      <c r="H4510" t="str">
        <f>VLOOKUP(Sales_Data17[[#This Row],[Delivery Region Index]],Regions_Table[#All],2,0)</f>
        <v>New South Wales</v>
      </c>
      <c r="I4510" t="str">
        <f>VLOOKUP(Sales_Data17[[#This Row],[Delivery Region Index]],Regions_Table[#All],3,0)</f>
        <v>Cessnock</v>
      </c>
      <c r="J4510">
        <v>6</v>
      </c>
      <c r="K4510">
        <v>1</v>
      </c>
      <c r="L4510" t="str">
        <f>VLOOKUP(Sales_Data17[[#This Row],[Product Description Index]],Products_Data[#All],2,0)</f>
        <v>Shirts</v>
      </c>
      <c r="M4510">
        <v>9</v>
      </c>
      <c r="N4510" s="9">
        <v>343.93333333333334</v>
      </c>
      <c r="O4510" s="9">
        <f>Sales_Data17[[#This Row],[Order Quantity]]*Sales_Data17[[#This Row],[Unit Price]]</f>
        <v>3095.4</v>
      </c>
      <c r="P4510" s="9">
        <v>233.87466666666671</v>
      </c>
      <c r="Q4510" s="9">
        <f>Sales_Data17[[#This Row],[Line Total]]-(Sales_Data17[[#This Row],[Total Unit Cost]]*Sales_Data17[[#This Row],[Order Quantity]])</f>
        <v>990.52799999999979</v>
      </c>
      <c r="R4510" s="1" t="str">
        <f>TEXT(Sales_Data17[[#This Row],[OrderDate]],"MMM")</f>
        <v>Oct</v>
      </c>
      <c r="S4510" s="1" t="str">
        <f t="shared" si="70"/>
        <v>2014</v>
      </c>
    </row>
    <row r="4511" spans="1:19">
      <c r="A4511" t="s">
        <v>4534</v>
      </c>
      <c r="B4511" s="2">
        <v>41927</v>
      </c>
      <c r="C4511" s="2" t="str">
        <f>VLOOKUP(Sales_Data17[[#This Row],[Customer Name Index]],Customer_Data[#All],2,0)</f>
        <v xml:space="preserve">Ei </v>
      </c>
      <c r="D4511">
        <v>9</v>
      </c>
      <c r="E4511" t="s">
        <v>3</v>
      </c>
      <c r="F4511" t="s">
        <v>8168</v>
      </c>
      <c r="G4511" t="s">
        <v>8027</v>
      </c>
      <c r="H4511" t="str">
        <f>VLOOKUP(Sales_Data17[[#This Row],[Delivery Region Index]],Regions_Table[#All],2,0)</f>
        <v>New South Wales</v>
      </c>
      <c r="I4511" t="str">
        <f>VLOOKUP(Sales_Data17[[#This Row],[Delivery Region Index]],Regions_Table[#All],3,0)</f>
        <v>Wyong</v>
      </c>
      <c r="J4511">
        <v>25</v>
      </c>
      <c r="K4511">
        <v>4</v>
      </c>
      <c r="L4511" t="str">
        <f>VLOOKUP(Sales_Data17[[#This Row],[Product Description Index]],Products_Data[#All],2,0)</f>
        <v>Jeans</v>
      </c>
      <c r="M4511">
        <v>3</v>
      </c>
      <c r="N4511" s="9">
        <v>428.05555555555554</v>
      </c>
      <c r="O4511" s="9">
        <f>Sales_Data17[[#This Row],[Order Quantity]]*Sales_Data17[[#This Row],[Unit Price]]</f>
        <v>1284.1666666666665</v>
      </c>
      <c r="P4511" s="9">
        <v>355.2861111111111</v>
      </c>
      <c r="Q4511" s="9">
        <f>Sales_Data17[[#This Row],[Line Total]]-(Sales_Data17[[#This Row],[Total Unit Cost]]*Sales_Data17[[#This Row],[Order Quantity]])</f>
        <v>218.30833333333317</v>
      </c>
      <c r="R4511" s="1" t="str">
        <f>TEXT(Sales_Data17[[#This Row],[OrderDate]],"MMM")</f>
        <v>Oct</v>
      </c>
      <c r="S4511" s="1" t="str">
        <f t="shared" si="70"/>
        <v>2014</v>
      </c>
    </row>
    <row r="4512" spans="1:19">
      <c r="A4512" t="s">
        <v>4535</v>
      </c>
      <c r="B4512" s="2">
        <v>41928</v>
      </c>
      <c r="C4512" s="2" t="str">
        <f>VLOOKUP(Sales_Data17[[#This Row],[Customer Name Index]],Customer_Data[#All],2,0)</f>
        <v>Apollo Ltd</v>
      </c>
      <c r="D4512">
        <v>11</v>
      </c>
      <c r="E4512" t="s">
        <v>2</v>
      </c>
      <c r="F4512" t="s">
        <v>8168</v>
      </c>
      <c r="G4512" t="s">
        <v>8026</v>
      </c>
      <c r="H4512" t="str">
        <f>VLOOKUP(Sales_Data17[[#This Row],[Delivery Region Index]],Regions_Table[#All],2,0)</f>
        <v>Queensland</v>
      </c>
      <c r="I4512" t="str">
        <f>VLOOKUP(Sales_Data17[[#This Row],[Delivery Region Index]],Regions_Table[#All],3,0)</f>
        <v>Gympie</v>
      </c>
      <c r="J4512">
        <v>32</v>
      </c>
      <c r="K4512">
        <v>5</v>
      </c>
      <c r="L4512" t="str">
        <f>VLOOKUP(Sales_Data17[[#This Row],[Product Description Index]],Products_Data[#All],2,0)</f>
        <v>Hats</v>
      </c>
      <c r="M4512">
        <v>1</v>
      </c>
      <c r="N4512" s="9">
        <v>117.62222222222223</v>
      </c>
      <c r="O4512" s="9">
        <f>Sales_Data17[[#This Row],[Order Quantity]]*Sales_Data17[[#This Row],[Unit Price]]</f>
        <v>117.62222222222223</v>
      </c>
      <c r="P4512" s="9">
        <v>85.864222222222239</v>
      </c>
      <c r="Q4512" s="9">
        <f>Sales_Data17[[#This Row],[Line Total]]-(Sales_Data17[[#This Row],[Total Unit Cost]]*Sales_Data17[[#This Row],[Order Quantity]])</f>
        <v>31.757999999999996</v>
      </c>
      <c r="R4512" s="1" t="str">
        <f>TEXT(Sales_Data17[[#This Row],[OrderDate]],"MMM")</f>
        <v>Oct</v>
      </c>
      <c r="S4512" s="1" t="str">
        <f t="shared" si="70"/>
        <v>2014</v>
      </c>
    </row>
    <row r="4513" spans="1:19">
      <c r="A4513" t="s">
        <v>4536</v>
      </c>
      <c r="B4513" s="2">
        <v>41928</v>
      </c>
      <c r="C4513" s="2" t="str">
        <f>VLOOKUP(Sales_Data17[[#This Row],[Customer Name Index]],Customer_Data[#All],2,0)</f>
        <v>PEDIFIX, Corp</v>
      </c>
      <c r="D4513">
        <v>6</v>
      </c>
      <c r="E4513" t="s">
        <v>4</v>
      </c>
      <c r="F4513" t="s">
        <v>8168</v>
      </c>
      <c r="G4513" t="s">
        <v>8027</v>
      </c>
      <c r="H4513" t="str">
        <f>VLOOKUP(Sales_Data17[[#This Row],[Delivery Region Index]],Regions_Table[#All],2,0)</f>
        <v>New South Wales</v>
      </c>
      <c r="I4513" t="str">
        <f>VLOOKUP(Sales_Data17[[#This Row],[Delivery Region Index]],Regions_Table[#All],3,0)</f>
        <v>Maitland</v>
      </c>
      <c r="J4513">
        <v>15</v>
      </c>
      <c r="K4513">
        <v>3</v>
      </c>
      <c r="L4513" t="str">
        <f>VLOOKUP(Sales_Data17[[#This Row],[Product Description Index]],Products_Data[#All],2,0)</f>
        <v>Sunglasses</v>
      </c>
      <c r="M4513">
        <v>6</v>
      </c>
      <c r="N4513" s="9">
        <v>291.07777777777778</v>
      </c>
      <c r="O4513" s="9">
        <f>Sales_Data17[[#This Row],[Order Quantity]]*Sales_Data17[[#This Row],[Unit Price]]</f>
        <v>1746.4666666666667</v>
      </c>
      <c r="P4513" s="9">
        <v>229.95144444444446</v>
      </c>
      <c r="Q4513" s="9">
        <f>Sales_Data17[[#This Row],[Line Total]]-(Sales_Data17[[#This Row],[Total Unit Cost]]*Sales_Data17[[#This Row],[Order Quantity]])</f>
        <v>366.75799999999981</v>
      </c>
      <c r="R4513" s="1" t="str">
        <f>TEXT(Sales_Data17[[#This Row],[OrderDate]],"MMM")</f>
        <v>Oct</v>
      </c>
      <c r="S4513" s="1" t="str">
        <f t="shared" si="70"/>
        <v>2014</v>
      </c>
    </row>
    <row r="4514" spans="1:19">
      <c r="A4514" t="s">
        <v>4537</v>
      </c>
      <c r="B4514" s="2">
        <v>41928</v>
      </c>
      <c r="C4514" s="2" t="str">
        <f>VLOOKUP(Sales_Data17[[#This Row],[Customer Name Index]],Customer_Data[#All],2,0)</f>
        <v>Ole Group</v>
      </c>
      <c r="D4514">
        <v>13</v>
      </c>
      <c r="E4514" t="s">
        <v>3</v>
      </c>
      <c r="F4514" t="s">
        <v>8168</v>
      </c>
      <c r="G4514" t="s">
        <v>8026</v>
      </c>
      <c r="H4514" t="str">
        <f>VLOOKUP(Sales_Data17[[#This Row],[Delivery Region Index]],Regions_Table[#All],2,0)</f>
        <v>Queensland</v>
      </c>
      <c r="I4514" t="str">
        <f>VLOOKUP(Sales_Data17[[#This Row],[Delivery Region Index]],Regions_Table[#All],3,0)</f>
        <v>Maryborough</v>
      </c>
      <c r="J4514">
        <v>37</v>
      </c>
      <c r="K4514">
        <v>6</v>
      </c>
      <c r="L4514" t="str">
        <f>VLOOKUP(Sales_Data17[[#This Row],[Product Description Index]],Products_Data[#All],2,0)</f>
        <v>Socks</v>
      </c>
      <c r="M4514">
        <v>2</v>
      </c>
      <c r="N4514" s="9">
        <v>441.45555555555552</v>
      </c>
      <c r="O4514" s="9">
        <f>Sales_Data17[[#This Row],[Order Quantity]]*Sales_Data17[[#This Row],[Unit Price]]</f>
        <v>882.91111111111104</v>
      </c>
      <c r="P4514" s="9">
        <v>185.41133333333335</v>
      </c>
      <c r="Q4514" s="9">
        <f>Sales_Data17[[#This Row],[Line Total]]-(Sales_Data17[[#This Row],[Total Unit Cost]]*Sales_Data17[[#This Row],[Order Quantity]])</f>
        <v>512.08844444444435</v>
      </c>
      <c r="R4514" s="1" t="str">
        <f>TEXT(Sales_Data17[[#This Row],[OrderDate]],"MMM")</f>
        <v>Oct</v>
      </c>
      <c r="S4514" s="1" t="str">
        <f t="shared" si="70"/>
        <v>2014</v>
      </c>
    </row>
    <row r="4515" spans="1:19">
      <c r="A4515" t="s">
        <v>4538</v>
      </c>
      <c r="B4515" s="2">
        <v>41928</v>
      </c>
      <c r="C4515" s="2" t="str">
        <f>VLOOKUP(Sales_Data17[[#This Row],[Customer Name Index]],Customer_Data[#All],2,0)</f>
        <v>Pure Group</v>
      </c>
      <c r="D4515">
        <v>17</v>
      </c>
      <c r="E4515" t="s">
        <v>4</v>
      </c>
      <c r="F4515" t="s">
        <v>8168</v>
      </c>
      <c r="G4515" t="s">
        <v>8025</v>
      </c>
      <c r="H4515" t="str">
        <f>VLOOKUP(Sales_Data17[[#This Row],[Delivery Region Index]],Regions_Table[#All],2,0)</f>
        <v>Victoria</v>
      </c>
      <c r="I4515" t="str">
        <f>VLOOKUP(Sales_Data17[[#This Row],[Delivery Region Index]],Regions_Table[#All],3,0)</f>
        <v>Ballarat</v>
      </c>
      <c r="J4515">
        <v>49</v>
      </c>
      <c r="K4515">
        <v>7</v>
      </c>
      <c r="L4515" t="str">
        <f>VLOOKUP(Sales_Data17[[#This Row],[Product Description Index]],Products_Data[#All],2,0)</f>
        <v>Dress Shirts</v>
      </c>
      <c r="M4515">
        <v>9</v>
      </c>
      <c r="N4515" s="9">
        <v>20.844444444444445</v>
      </c>
      <c r="O4515" s="9">
        <f>Sales_Data17[[#This Row],[Order Quantity]]*Sales_Data17[[#This Row],[Unit Price]]</f>
        <v>187.6</v>
      </c>
      <c r="P4515" s="9">
        <v>16.675555555555558</v>
      </c>
      <c r="Q4515" s="9">
        <f>Sales_Data17[[#This Row],[Line Total]]-(Sales_Data17[[#This Row],[Total Unit Cost]]*Sales_Data17[[#This Row],[Order Quantity]])</f>
        <v>37.519999999999982</v>
      </c>
      <c r="R4515" s="1" t="str">
        <f>TEXT(Sales_Data17[[#This Row],[OrderDate]],"MMM")</f>
        <v>Oct</v>
      </c>
      <c r="S4515" s="1" t="str">
        <f t="shared" si="70"/>
        <v>2014</v>
      </c>
    </row>
    <row r="4516" spans="1:19">
      <c r="A4516" t="s">
        <v>4539</v>
      </c>
      <c r="B4516" s="2">
        <v>41928</v>
      </c>
      <c r="C4516" s="2" t="str">
        <f>VLOOKUP(Sales_Data17[[#This Row],[Customer Name Index]],Customer_Data[#All],2,0)</f>
        <v>Medsep Group</v>
      </c>
      <c r="D4516">
        <v>8</v>
      </c>
      <c r="E4516" t="s">
        <v>2</v>
      </c>
      <c r="F4516" t="s">
        <v>8168</v>
      </c>
      <c r="G4516" t="s">
        <v>8027</v>
      </c>
      <c r="H4516" t="str">
        <f>VLOOKUP(Sales_Data17[[#This Row],[Delivery Region Index]],Regions_Table[#All],2,0)</f>
        <v>New South Wales</v>
      </c>
      <c r="I4516" t="str">
        <f>VLOOKUP(Sales_Data17[[#This Row],[Delivery Region Index]],Regions_Table[#All],3,0)</f>
        <v>Tweed Heads</v>
      </c>
      <c r="J4516">
        <v>22</v>
      </c>
      <c r="K4516">
        <v>3</v>
      </c>
      <c r="L4516" t="str">
        <f>VLOOKUP(Sales_Data17[[#This Row],[Product Description Index]],Products_Data[#All],2,0)</f>
        <v>Sunglasses</v>
      </c>
      <c r="M4516">
        <v>2</v>
      </c>
      <c r="N4516" s="9">
        <v>414.65555555555557</v>
      </c>
      <c r="O4516" s="9">
        <f>Sales_Data17[[#This Row],[Order Quantity]]*Sales_Data17[[#This Row],[Unit Price]]</f>
        <v>829.31111111111113</v>
      </c>
      <c r="P4516" s="9">
        <v>261.233</v>
      </c>
      <c r="Q4516" s="9">
        <f>Sales_Data17[[#This Row],[Line Total]]-(Sales_Data17[[#This Row],[Total Unit Cost]]*Sales_Data17[[#This Row],[Order Quantity]])</f>
        <v>306.84511111111112</v>
      </c>
      <c r="R4516" s="1" t="str">
        <f>TEXT(Sales_Data17[[#This Row],[OrderDate]],"MMM")</f>
        <v>Oct</v>
      </c>
      <c r="S4516" s="1" t="str">
        <f t="shared" si="70"/>
        <v>2014</v>
      </c>
    </row>
    <row r="4517" spans="1:19">
      <c r="A4517" t="s">
        <v>4540</v>
      </c>
      <c r="B4517" s="2">
        <v>41928</v>
      </c>
      <c r="C4517" s="2" t="str">
        <f>VLOOKUP(Sales_Data17[[#This Row],[Customer Name Index]],Customer_Data[#All],2,0)</f>
        <v>3LAB, Ltd</v>
      </c>
      <c r="D4517">
        <v>16</v>
      </c>
      <c r="E4517" t="s">
        <v>2</v>
      </c>
      <c r="F4517" t="s">
        <v>8168</v>
      </c>
      <c r="G4517" t="s">
        <v>8025</v>
      </c>
      <c r="H4517" t="str">
        <f>VLOOKUP(Sales_Data17[[#This Row],[Delivery Region Index]],Regions_Table[#All],2,0)</f>
        <v>South Australia</v>
      </c>
      <c r="I4517" t="str">
        <f>VLOOKUP(Sales_Data17[[#This Row],[Delivery Region Index]],Regions_Table[#All],3,0)</f>
        <v>Adelaide</v>
      </c>
      <c r="J4517">
        <v>46</v>
      </c>
      <c r="K4517">
        <v>7</v>
      </c>
      <c r="L4517" t="str">
        <f>VLOOKUP(Sales_Data17[[#This Row],[Product Description Index]],Products_Data[#All],2,0)</f>
        <v>Dress Shirts</v>
      </c>
      <c r="M4517">
        <v>9</v>
      </c>
      <c r="N4517" s="9">
        <v>121.34444444444446</v>
      </c>
      <c r="O4517" s="9">
        <f>Sales_Data17[[#This Row],[Order Quantity]]*Sales_Data17[[#This Row],[Unit Price]]</f>
        <v>1092.1000000000001</v>
      </c>
      <c r="P4517" s="9">
        <v>52.178111111111122</v>
      </c>
      <c r="Q4517" s="9">
        <f>Sales_Data17[[#This Row],[Line Total]]-(Sales_Data17[[#This Row],[Total Unit Cost]]*Sales_Data17[[#This Row],[Order Quantity]])</f>
        <v>622.49700000000007</v>
      </c>
      <c r="R4517" s="1" t="str">
        <f>TEXT(Sales_Data17[[#This Row],[OrderDate]],"MMM")</f>
        <v>Oct</v>
      </c>
      <c r="S4517" s="1" t="str">
        <f t="shared" si="70"/>
        <v>2014</v>
      </c>
    </row>
    <row r="4518" spans="1:19">
      <c r="A4518" t="s">
        <v>4541</v>
      </c>
      <c r="B4518" s="2">
        <v>41928</v>
      </c>
      <c r="C4518" s="2" t="str">
        <f>VLOOKUP(Sales_Data17[[#This Row],[Customer Name Index]],Customer_Data[#All],2,0)</f>
        <v>Procter Corp</v>
      </c>
      <c r="D4518">
        <v>5</v>
      </c>
      <c r="E4518" t="s">
        <v>4</v>
      </c>
      <c r="F4518" t="s">
        <v>8168</v>
      </c>
      <c r="G4518" t="s">
        <v>8027</v>
      </c>
      <c r="H4518" t="str">
        <f>VLOOKUP(Sales_Data17[[#This Row],[Delivery Region Index]],Regions_Table[#All],2,0)</f>
        <v>New South Wales</v>
      </c>
      <c r="I4518" t="str">
        <f>VLOOKUP(Sales_Data17[[#This Row],[Delivery Region Index]],Regions_Table[#All],3,0)</f>
        <v>Lismore</v>
      </c>
      <c r="J4518">
        <v>14</v>
      </c>
      <c r="K4518">
        <v>2</v>
      </c>
      <c r="L4518" t="str">
        <f>VLOOKUP(Sales_Data17[[#This Row],[Product Description Index]],Products_Data[#All],2,0)</f>
        <v>Pants</v>
      </c>
      <c r="M4518">
        <v>7</v>
      </c>
      <c r="N4518" s="9">
        <v>442.94444444444446</v>
      </c>
      <c r="O4518" s="9">
        <f>Sales_Data17[[#This Row],[Order Quantity]]*Sales_Data17[[#This Row],[Unit Price]]</f>
        <v>3100.6111111111113</v>
      </c>
      <c r="P4518" s="9">
        <v>367.64388888888885</v>
      </c>
      <c r="Q4518" s="9">
        <f>Sales_Data17[[#This Row],[Line Total]]-(Sales_Data17[[#This Row],[Total Unit Cost]]*Sales_Data17[[#This Row],[Order Quantity]])</f>
        <v>527.10388888888929</v>
      </c>
      <c r="R4518" s="1" t="str">
        <f>TEXT(Sales_Data17[[#This Row],[OrderDate]],"MMM")</f>
        <v>Oct</v>
      </c>
      <c r="S4518" s="1" t="str">
        <f t="shared" si="70"/>
        <v>2014</v>
      </c>
    </row>
    <row r="4519" spans="1:19">
      <c r="A4519" t="s">
        <v>4542</v>
      </c>
      <c r="B4519" s="2">
        <v>41929</v>
      </c>
      <c r="C4519" s="2" t="str">
        <f>VLOOKUP(Sales_Data17[[#This Row],[Customer Name Index]],Customer_Data[#All],2,0)</f>
        <v>3LAB, Ltd</v>
      </c>
      <c r="D4519">
        <v>16</v>
      </c>
      <c r="E4519" t="s">
        <v>4</v>
      </c>
      <c r="F4519" t="s">
        <v>8168</v>
      </c>
      <c r="G4519" t="s">
        <v>8025</v>
      </c>
      <c r="H4519" t="str">
        <f>VLOOKUP(Sales_Data17[[#This Row],[Delivery Region Index]],Regions_Table[#All],2,0)</f>
        <v>Queensland</v>
      </c>
      <c r="I4519" t="str">
        <f>VLOOKUP(Sales_Data17[[#This Row],[Delivery Region Index]],Regions_Table[#All],3,0)</f>
        <v>Toowoomba</v>
      </c>
      <c r="J4519">
        <v>44</v>
      </c>
      <c r="K4519">
        <v>7</v>
      </c>
      <c r="L4519" t="str">
        <f>VLOOKUP(Sales_Data17[[#This Row],[Product Description Index]],Products_Data[#All],2,0)</f>
        <v>Dress Shirts</v>
      </c>
      <c r="M4519">
        <v>3</v>
      </c>
      <c r="N4519" s="9">
        <v>703.5</v>
      </c>
      <c r="O4519" s="9">
        <f>Sales_Data17[[#This Row],[Order Quantity]]*Sales_Data17[[#This Row],[Unit Price]]</f>
        <v>2110.5</v>
      </c>
      <c r="P4519" s="9">
        <v>527.625</v>
      </c>
      <c r="Q4519" s="9">
        <f>Sales_Data17[[#This Row],[Line Total]]-(Sales_Data17[[#This Row],[Total Unit Cost]]*Sales_Data17[[#This Row],[Order Quantity]])</f>
        <v>527.625</v>
      </c>
      <c r="R4519" s="1" t="str">
        <f>TEXT(Sales_Data17[[#This Row],[OrderDate]],"MMM")</f>
        <v>Oct</v>
      </c>
      <c r="S4519" s="1" t="str">
        <f t="shared" si="70"/>
        <v>2014</v>
      </c>
    </row>
    <row r="4520" spans="1:19">
      <c r="A4520" t="s">
        <v>4543</v>
      </c>
      <c r="B4520" s="2">
        <v>41929</v>
      </c>
      <c r="C4520" s="2" t="str">
        <f>VLOOKUP(Sales_Data17[[#This Row],[Customer Name Index]],Customer_Data[#All],2,0)</f>
        <v>Pure Group</v>
      </c>
      <c r="D4520">
        <v>17</v>
      </c>
      <c r="E4520" t="s">
        <v>4</v>
      </c>
      <c r="F4520" t="s">
        <v>8168</v>
      </c>
      <c r="G4520" t="s">
        <v>8025</v>
      </c>
      <c r="H4520" t="str">
        <f>VLOOKUP(Sales_Data17[[#This Row],[Delivery Region Index]],Regions_Table[#All],2,0)</f>
        <v>Victoria</v>
      </c>
      <c r="I4520" t="str">
        <f>VLOOKUP(Sales_Data17[[#This Row],[Delivery Region Index]],Regions_Table[#All],3,0)</f>
        <v>Benalla</v>
      </c>
      <c r="J4520">
        <v>48</v>
      </c>
      <c r="K4520">
        <v>7</v>
      </c>
      <c r="L4520" t="str">
        <f>VLOOKUP(Sales_Data17[[#This Row],[Product Description Index]],Products_Data[#All],2,0)</f>
        <v>Dress Shirts</v>
      </c>
      <c r="M4520">
        <v>4</v>
      </c>
      <c r="N4520" s="9">
        <v>571.73333333333335</v>
      </c>
      <c r="O4520" s="9">
        <f>Sales_Data17[[#This Row],[Order Quantity]]*Sales_Data17[[#This Row],[Unit Price]]</f>
        <v>2286.9333333333334</v>
      </c>
      <c r="P4520" s="9">
        <v>354.47466666666674</v>
      </c>
      <c r="Q4520" s="9">
        <f>Sales_Data17[[#This Row],[Line Total]]-(Sales_Data17[[#This Row],[Total Unit Cost]]*Sales_Data17[[#This Row],[Order Quantity]])</f>
        <v>869.03466666666645</v>
      </c>
      <c r="R4520" s="1" t="str">
        <f>TEXT(Sales_Data17[[#This Row],[OrderDate]],"MMM")</f>
        <v>Oct</v>
      </c>
      <c r="S4520" s="1" t="str">
        <f t="shared" si="70"/>
        <v>2014</v>
      </c>
    </row>
    <row r="4521" spans="1:19">
      <c r="A4521" t="s">
        <v>4544</v>
      </c>
      <c r="B4521" s="2">
        <v>41929</v>
      </c>
      <c r="C4521" s="2" t="str">
        <f>VLOOKUP(Sales_Data17[[#This Row],[Customer Name Index]],Customer_Data[#All],2,0)</f>
        <v>Elorac, Corp</v>
      </c>
      <c r="D4521">
        <v>3</v>
      </c>
      <c r="E4521" t="s">
        <v>3</v>
      </c>
      <c r="F4521" t="s">
        <v>8168</v>
      </c>
      <c r="G4521" t="s">
        <v>8027</v>
      </c>
      <c r="H4521" t="str">
        <f>VLOOKUP(Sales_Data17[[#This Row],[Delivery Region Index]],Regions_Table[#All],2,0)</f>
        <v>New South Wales</v>
      </c>
      <c r="I4521" t="str">
        <f>VLOOKUP(Sales_Data17[[#This Row],[Delivery Region Index]],Regions_Table[#All],3,0)</f>
        <v>Coffs Harbour</v>
      </c>
      <c r="J4521">
        <v>7</v>
      </c>
      <c r="K4521">
        <v>1</v>
      </c>
      <c r="L4521" t="str">
        <f>VLOOKUP(Sales_Data17[[#This Row],[Product Description Index]],Products_Data[#All],2,0)</f>
        <v>Shirts</v>
      </c>
      <c r="M4521">
        <v>7</v>
      </c>
      <c r="N4521" s="9">
        <v>426.56666666666666</v>
      </c>
      <c r="O4521" s="9">
        <f>Sales_Data17[[#This Row],[Order Quantity]]*Sales_Data17[[#This Row],[Unit Price]]</f>
        <v>2985.9666666666667</v>
      </c>
      <c r="P4521" s="9">
        <v>243.14299999999997</v>
      </c>
      <c r="Q4521" s="9">
        <f>Sales_Data17[[#This Row],[Line Total]]-(Sales_Data17[[#This Row],[Total Unit Cost]]*Sales_Data17[[#This Row],[Order Quantity]])</f>
        <v>1283.9656666666669</v>
      </c>
      <c r="R4521" s="1" t="str">
        <f>TEXT(Sales_Data17[[#This Row],[OrderDate]],"MMM")</f>
        <v>Oct</v>
      </c>
      <c r="S4521" s="1" t="str">
        <f t="shared" si="70"/>
        <v>2014</v>
      </c>
    </row>
    <row r="4522" spans="1:19">
      <c r="A4522" t="s">
        <v>4545</v>
      </c>
      <c r="B4522" s="2">
        <v>41929</v>
      </c>
      <c r="C4522" s="2" t="str">
        <f>VLOOKUP(Sales_Data17[[#This Row],[Customer Name Index]],Customer_Data[#All],2,0)</f>
        <v>21st Ltd</v>
      </c>
      <c r="D4522">
        <v>10</v>
      </c>
      <c r="E4522" t="s">
        <v>2</v>
      </c>
      <c r="F4522" t="s">
        <v>8168</v>
      </c>
      <c r="G4522" t="s">
        <v>8026</v>
      </c>
      <c r="H4522" t="str">
        <f>VLOOKUP(Sales_Data17[[#This Row],[Delivery Region Index]],Regions_Table[#All],2,0)</f>
        <v>Queensland</v>
      </c>
      <c r="I4522" t="str">
        <f>VLOOKUP(Sales_Data17[[#This Row],[Delivery Region Index]],Regions_Table[#All],3,0)</f>
        <v>Cairns</v>
      </c>
      <c r="J4522">
        <v>28</v>
      </c>
      <c r="K4522">
        <v>4</v>
      </c>
      <c r="L4522" t="str">
        <f>VLOOKUP(Sales_Data17[[#This Row],[Product Description Index]],Products_Data[#All],2,0)</f>
        <v>Jeans</v>
      </c>
      <c r="M4522">
        <v>2</v>
      </c>
      <c r="N4522" s="9">
        <v>281.39999999999998</v>
      </c>
      <c r="O4522" s="9">
        <f>Sales_Data17[[#This Row],[Order Quantity]]*Sales_Data17[[#This Row],[Unit Price]]</f>
        <v>562.79999999999995</v>
      </c>
      <c r="P4522" s="9">
        <v>177.28200000000001</v>
      </c>
      <c r="Q4522" s="9">
        <f>Sales_Data17[[#This Row],[Line Total]]-(Sales_Data17[[#This Row],[Total Unit Cost]]*Sales_Data17[[#This Row],[Order Quantity]])</f>
        <v>208.23599999999993</v>
      </c>
      <c r="R4522" s="1" t="str">
        <f>TEXT(Sales_Data17[[#This Row],[OrderDate]],"MMM")</f>
        <v>Oct</v>
      </c>
      <c r="S4522" s="1" t="str">
        <f t="shared" si="70"/>
        <v>2014</v>
      </c>
    </row>
    <row r="4523" spans="1:19">
      <c r="A4523" t="s">
        <v>4546</v>
      </c>
      <c r="B4523" s="2">
        <v>41929</v>
      </c>
      <c r="C4523" s="2" t="str">
        <f>VLOOKUP(Sales_Data17[[#This Row],[Customer Name Index]],Customer_Data[#All],2,0)</f>
        <v>Ole Group</v>
      </c>
      <c r="D4523">
        <v>13</v>
      </c>
      <c r="E4523" t="s">
        <v>4</v>
      </c>
      <c r="F4523" t="s">
        <v>8168</v>
      </c>
      <c r="G4523" t="s">
        <v>8026</v>
      </c>
      <c r="H4523" t="str">
        <f>VLOOKUP(Sales_Data17[[#This Row],[Delivery Region Index]],Regions_Table[#All],2,0)</f>
        <v>Queensland</v>
      </c>
      <c r="I4523" t="str">
        <f>VLOOKUP(Sales_Data17[[#This Row],[Delivery Region Index]],Regions_Table[#All],3,0)</f>
        <v>Mackay</v>
      </c>
      <c r="J4523">
        <v>36</v>
      </c>
      <c r="K4523">
        <v>5</v>
      </c>
      <c r="L4523" t="str">
        <f>VLOOKUP(Sales_Data17[[#This Row],[Product Description Index]],Products_Data[#All],2,0)</f>
        <v>Hats</v>
      </c>
      <c r="M4523">
        <v>8</v>
      </c>
      <c r="N4523" s="9">
        <v>257.57777777777778</v>
      </c>
      <c r="O4523" s="9">
        <f>Sales_Data17[[#This Row],[Order Quantity]]*Sales_Data17[[#This Row],[Unit Price]]</f>
        <v>2060.6222222222223</v>
      </c>
      <c r="P4523" s="9">
        <v>216.36533333333335</v>
      </c>
      <c r="Q4523" s="9">
        <f>Sales_Data17[[#This Row],[Line Total]]-(Sales_Data17[[#This Row],[Total Unit Cost]]*Sales_Data17[[#This Row],[Order Quantity]])</f>
        <v>329.69955555555543</v>
      </c>
      <c r="R4523" s="1" t="str">
        <f>TEXT(Sales_Data17[[#This Row],[OrderDate]],"MMM")</f>
        <v>Oct</v>
      </c>
      <c r="S4523" s="1" t="str">
        <f t="shared" si="70"/>
        <v>2014</v>
      </c>
    </row>
    <row r="4524" spans="1:19">
      <c r="A4524" t="s">
        <v>4547</v>
      </c>
      <c r="B4524" s="2">
        <v>41929</v>
      </c>
      <c r="C4524" s="2" t="str">
        <f>VLOOKUP(Sales_Data17[[#This Row],[Customer Name Index]],Customer_Data[#All],2,0)</f>
        <v xml:space="preserve">Medline </v>
      </c>
      <c r="D4524">
        <v>12</v>
      </c>
      <c r="E4524" t="s">
        <v>2</v>
      </c>
      <c r="F4524" t="s">
        <v>8168</v>
      </c>
      <c r="G4524" t="s">
        <v>8026</v>
      </c>
      <c r="H4524" t="str">
        <f>VLOOKUP(Sales_Data17[[#This Row],[Delivery Region Index]],Regions_Table[#All],2,0)</f>
        <v>Queensland</v>
      </c>
      <c r="I4524" t="str">
        <f>VLOOKUP(Sales_Data17[[#This Row],[Delivery Region Index]],Regions_Table[#All],3,0)</f>
        <v>Logan City</v>
      </c>
      <c r="J4524">
        <v>35</v>
      </c>
      <c r="K4524">
        <v>5</v>
      </c>
      <c r="L4524" t="str">
        <f>VLOOKUP(Sales_Data17[[#This Row],[Product Description Index]],Products_Data[#All],2,0)</f>
        <v>Hats</v>
      </c>
      <c r="M4524">
        <v>1</v>
      </c>
      <c r="N4524" s="9">
        <v>102.73333333333333</v>
      </c>
      <c r="O4524" s="9">
        <f>Sales_Data17[[#This Row],[Order Quantity]]*Sales_Data17[[#This Row],[Unit Price]]</f>
        <v>102.73333333333333</v>
      </c>
      <c r="P4524" s="9">
        <v>62.667333333333332</v>
      </c>
      <c r="Q4524" s="9">
        <f>Sales_Data17[[#This Row],[Line Total]]-(Sales_Data17[[#This Row],[Total Unit Cost]]*Sales_Data17[[#This Row],[Order Quantity]])</f>
        <v>40.066000000000003</v>
      </c>
      <c r="R4524" s="1" t="str">
        <f>TEXT(Sales_Data17[[#This Row],[OrderDate]],"MMM")</f>
        <v>Oct</v>
      </c>
      <c r="S4524" s="1" t="str">
        <f t="shared" si="70"/>
        <v>2014</v>
      </c>
    </row>
    <row r="4525" spans="1:19">
      <c r="A4525" t="s">
        <v>4548</v>
      </c>
      <c r="B4525" s="2">
        <v>41930</v>
      </c>
      <c r="C4525" s="2" t="str">
        <f>VLOOKUP(Sales_Data17[[#This Row],[Customer Name Index]],Customer_Data[#All],2,0)</f>
        <v xml:space="preserve">Qualitest </v>
      </c>
      <c r="D4525">
        <v>19</v>
      </c>
      <c r="E4525" t="s">
        <v>4</v>
      </c>
      <c r="F4525" t="s">
        <v>8168</v>
      </c>
      <c r="G4525" t="s">
        <v>8028</v>
      </c>
      <c r="H4525" t="str">
        <f>VLOOKUP(Sales_Data17[[#This Row],[Delivery Region Index]],Regions_Table[#All],2,0)</f>
        <v>Victoria</v>
      </c>
      <c r="I4525" t="str">
        <f>VLOOKUP(Sales_Data17[[#This Row],[Delivery Region Index]],Regions_Table[#All],3,0)</f>
        <v>Swan Hill</v>
      </c>
      <c r="J4525">
        <v>55</v>
      </c>
      <c r="K4525">
        <v>8</v>
      </c>
      <c r="L4525" t="str">
        <f>VLOOKUP(Sales_Data17[[#This Row],[Product Description Index]],Products_Data[#All],2,0)</f>
        <v>Shoes</v>
      </c>
      <c r="M4525">
        <v>9</v>
      </c>
      <c r="N4525" s="9">
        <v>191.32222222222222</v>
      </c>
      <c r="O4525" s="9">
        <f>Sales_Data17[[#This Row],[Order Quantity]]*Sales_Data17[[#This Row],[Unit Price]]</f>
        <v>1721.9</v>
      </c>
      <c r="P4525" s="9">
        <v>76.528888888888901</v>
      </c>
      <c r="Q4525" s="9">
        <f>Sales_Data17[[#This Row],[Line Total]]-(Sales_Data17[[#This Row],[Total Unit Cost]]*Sales_Data17[[#This Row],[Order Quantity]])</f>
        <v>1033.1399999999999</v>
      </c>
      <c r="R4525" s="1" t="str">
        <f>TEXT(Sales_Data17[[#This Row],[OrderDate]],"MMM")</f>
        <v>Oct</v>
      </c>
      <c r="S4525" s="1" t="str">
        <f t="shared" si="70"/>
        <v>2014</v>
      </c>
    </row>
    <row r="4526" spans="1:19">
      <c r="A4526" t="s">
        <v>4549</v>
      </c>
      <c r="B4526" s="2">
        <v>41930</v>
      </c>
      <c r="C4526" s="2" t="str">
        <f>VLOOKUP(Sales_Data17[[#This Row],[Customer Name Index]],Customer_Data[#All],2,0)</f>
        <v>Rochester Ltd</v>
      </c>
      <c r="D4526">
        <v>15</v>
      </c>
      <c r="E4526" t="s">
        <v>2</v>
      </c>
      <c r="F4526" t="s">
        <v>8168</v>
      </c>
      <c r="G4526" t="s">
        <v>8025</v>
      </c>
      <c r="H4526" t="str">
        <f>VLOOKUP(Sales_Data17[[#This Row],[Delivery Region Index]],Regions_Table[#All],2,0)</f>
        <v>Queensland</v>
      </c>
      <c r="I4526" t="str">
        <f>VLOOKUP(Sales_Data17[[#This Row],[Delivery Region Index]],Regions_Table[#All],3,0)</f>
        <v>Toowoomba</v>
      </c>
      <c r="J4526">
        <v>44</v>
      </c>
      <c r="K4526">
        <v>6</v>
      </c>
      <c r="L4526" t="str">
        <f>VLOOKUP(Sales_Data17[[#This Row],[Product Description Index]],Products_Data[#All],2,0)</f>
        <v>Socks</v>
      </c>
      <c r="M4526">
        <v>1</v>
      </c>
      <c r="N4526" s="9">
        <v>20.100000000000001</v>
      </c>
      <c r="O4526" s="9">
        <f>Sales_Data17[[#This Row],[Order Quantity]]*Sales_Data17[[#This Row],[Unit Price]]</f>
        <v>20.100000000000001</v>
      </c>
      <c r="P4526" s="9">
        <v>10.050000000000001</v>
      </c>
      <c r="Q4526" s="9">
        <f>Sales_Data17[[#This Row],[Line Total]]-(Sales_Data17[[#This Row],[Total Unit Cost]]*Sales_Data17[[#This Row],[Order Quantity]])</f>
        <v>10.050000000000001</v>
      </c>
      <c r="R4526" s="1" t="str">
        <f>TEXT(Sales_Data17[[#This Row],[OrderDate]],"MMM")</f>
        <v>Oct</v>
      </c>
      <c r="S4526" s="1" t="str">
        <f t="shared" si="70"/>
        <v>2014</v>
      </c>
    </row>
    <row r="4527" spans="1:19">
      <c r="A4527" t="s">
        <v>4550</v>
      </c>
      <c r="B4527" s="2">
        <v>41930</v>
      </c>
      <c r="C4527" s="2" t="str">
        <f>VLOOKUP(Sales_Data17[[#This Row],[Customer Name Index]],Customer_Data[#All],2,0)</f>
        <v>Rochester Ltd</v>
      </c>
      <c r="D4527">
        <v>15</v>
      </c>
      <c r="E4527" t="s">
        <v>4</v>
      </c>
      <c r="F4527" t="s">
        <v>8168</v>
      </c>
      <c r="G4527" t="s">
        <v>8025</v>
      </c>
      <c r="H4527" t="str">
        <f>VLOOKUP(Sales_Data17[[#This Row],[Delivery Region Index]],Regions_Table[#All],2,0)</f>
        <v>Queensland</v>
      </c>
      <c r="I4527" t="str">
        <f>VLOOKUP(Sales_Data17[[#This Row],[Delivery Region Index]],Regions_Table[#All],3,0)</f>
        <v>Sunshine Coast</v>
      </c>
      <c r="J4527">
        <v>42</v>
      </c>
      <c r="K4527">
        <v>6</v>
      </c>
      <c r="L4527" t="str">
        <f>VLOOKUP(Sales_Data17[[#This Row],[Product Description Index]],Products_Data[#All],2,0)</f>
        <v>Socks</v>
      </c>
      <c r="M4527">
        <v>4</v>
      </c>
      <c r="N4527" s="9">
        <v>112.41111111111111</v>
      </c>
      <c r="O4527" s="9">
        <f>Sales_Data17[[#This Row],[Order Quantity]]*Sales_Data17[[#This Row],[Unit Price]]</f>
        <v>449.64444444444445</v>
      </c>
      <c r="P4527" s="9">
        <v>50.585000000000008</v>
      </c>
      <c r="Q4527" s="9">
        <f>Sales_Data17[[#This Row],[Line Total]]-(Sales_Data17[[#This Row],[Total Unit Cost]]*Sales_Data17[[#This Row],[Order Quantity]])</f>
        <v>247.30444444444441</v>
      </c>
      <c r="R4527" s="1" t="str">
        <f>TEXT(Sales_Data17[[#This Row],[OrderDate]],"MMM")</f>
        <v>Oct</v>
      </c>
      <c r="S4527" s="1" t="str">
        <f t="shared" si="70"/>
        <v>2014</v>
      </c>
    </row>
    <row r="4528" spans="1:19">
      <c r="A4528" t="s">
        <v>4551</v>
      </c>
      <c r="B4528" s="2">
        <v>41930</v>
      </c>
      <c r="C4528" s="2" t="str">
        <f>VLOOKUP(Sales_Data17[[#This Row],[Customer Name Index]],Customer_Data[#All],2,0)</f>
        <v xml:space="preserve">Qualitest </v>
      </c>
      <c r="D4528">
        <v>19</v>
      </c>
      <c r="E4528" t="s">
        <v>4</v>
      </c>
      <c r="F4528" t="s">
        <v>8168</v>
      </c>
      <c r="G4528" t="s">
        <v>8028</v>
      </c>
      <c r="H4528" t="str">
        <f>VLOOKUP(Sales_Data17[[#This Row],[Delivery Region Index]],Regions_Table[#All],2,0)</f>
        <v>Victoria</v>
      </c>
      <c r="I4528" t="str">
        <f>VLOOKUP(Sales_Data17[[#This Row],[Delivery Region Index]],Regions_Table[#All],3,0)</f>
        <v>Shepparton</v>
      </c>
      <c r="J4528">
        <v>54</v>
      </c>
      <c r="K4528">
        <v>8</v>
      </c>
      <c r="L4528" t="str">
        <f>VLOOKUP(Sales_Data17[[#This Row],[Product Description Index]],Products_Data[#All],2,0)</f>
        <v>Shoes</v>
      </c>
      <c r="M4528">
        <v>1</v>
      </c>
      <c r="N4528" s="9">
        <v>111.66666666666667</v>
      </c>
      <c r="O4528" s="9">
        <f>Sales_Data17[[#This Row],[Order Quantity]]*Sales_Data17[[#This Row],[Unit Price]]</f>
        <v>111.66666666666667</v>
      </c>
      <c r="P4528" s="9">
        <v>60.300000000000004</v>
      </c>
      <c r="Q4528" s="9">
        <f>Sales_Data17[[#This Row],[Line Total]]-(Sales_Data17[[#This Row],[Total Unit Cost]]*Sales_Data17[[#This Row],[Order Quantity]])</f>
        <v>51.366666666666667</v>
      </c>
      <c r="R4528" s="1" t="str">
        <f>TEXT(Sales_Data17[[#This Row],[OrderDate]],"MMM")</f>
        <v>Oct</v>
      </c>
      <c r="S4528" s="1" t="str">
        <f t="shared" si="70"/>
        <v>2014</v>
      </c>
    </row>
    <row r="4529" spans="1:19">
      <c r="A4529" t="s">
        <v>4552</v>
      </c>
      <c r="B4529" s="2">
        <v>41930</v>
      </c>
      <c r="C4529" s="2" t="str">
        <f>VLOOKUP(Sales_Data17[[#This Row],[Customer Name Index]],Customer_Data[#All],2,0)</f>
        <v xml:space="preserve">Ei </v>
      </c>
      <c r="D4529">
        <v>9</v>
      </c>
      <c r="E4529" t="s">
        <v>4</v>
      </c>
      <c r="F4529" t="s">
        <v>8168</v>
      </c>
      <c r="G4529" t="s">
        <v>8027</v>
      </c>
      <c r="H4529" t="str">
        <f>VLOOKUP(Sales_Data17[[#This Row],[Delivery Region Index]],Regions_Table[#All],2,0)</f>
        <v>New South Wales</v>
      </c>
      <c r="I4529" t="str">
        <f>VLOOKUP(Sales_Data17[[#This Row],[Delivery Region Index]],Regions_Table[#All],3,0)</f>
        <v>Wollongong</v>
      </c>
      <c r="J4529">
        <v>24</v>
      </c>
      <c r="K4529">
        <v>4</v>
      </c>
      <c r="L4529" t="str">
        <f>VLOOKUP(Sales_Data17[[#This Row],[Product Description Index]],Products_Data[#All],2,0)</f>
        <v>Jeans</v>
      </c>
      <c r="M4529">
        <v>1</v>
      </c>
      <c r="N4529" s="9">
        <v>132.51111111111112</v>
      </c>
      <c r="O4529" s="9">
        <f>Sales_Data17[[#This Row],[Order Quantity]]*Sales_Data17[[#This Row],[Unit Price]]</f>
        <v>132.51111111111112</v>
      </c>
      <c r="P4529" s="9">
        <v>102.03355555555557</v>
      </c>
      <c r="Q4529" s="9">
        <f>Sales_Data17[[#This Row],[Line Total]]-(Sales_Data17[[#This Row],[Total Unit Cost]]*Sales_Data17[[#This Row],[Order Quantity]])</f>
        <v>30.477555555555554</v>
      </c>
      <c r="R4529" s="1" t="str">
        <f>TEXT(Sales_Data17[[#This Row],[OrderDate]],"MMM")</f>
        <v>Oct</v>
      </c>
      <c r="S4529" s="1" t="str">
        <f t="shared" si="70"/>
        <v>2014</v>
      </c>
    </row>
    <row r="4530" spans="1:19">
      <c r="A4530" t="s">
        <v>4553</v>
      </c>
      <c r="B4530" s="2">
        <v>41930</v>
      </c>
      <c r="C4530" s="2" t="str">
        <f>VLOOKUP(Sales_Data17[[#This Row],[Customer Name Index]],Customer_Data[#All],2,0)</f>
        <v>PEDIFIX, Corp</v>
      </c>
      <c r="D4530">
        <v>6</v>
      </c>
      <c r="E4530" t="s">
        <v>4</v>
      </c>
      <c r="F4530" t="s">
        <v>8168</v>
      </c>
      <c r="G4530" t="s">
        <v>8027</v>
      </c>
      <c r="H4530" t="str">
        <f>VLOOKUP(Sales_Data17[[#This Row],[Delivery Region Index]],Regions_Table[#All],2,0)</f>
        <v>New South Wales</v>
      </c>
      <c r="I4530" t="str">
        <f>VLOOKUP(Sales_Data17[[#This Row],[Delivery Region Index]],Regions_Table[#All],3,0)</f>
        <v>Nowra</v>
      </c>
      <c r="J4530">
        <v>17</v>
      </c>
      <c r="K4530">
        <v>3</v>
      </c>
      <c r="L4530" t="str">
        <f>VLOOKUP(Sales_Data17[[#This Row],[Product Description Index]],Products_Data[#All],2,0)</f>
        <v>Sunglasses</v>
      </c>
      <c r="M4530">
        <v>1</v>
      </c>
      <c r="N4530" s="9">
        <v>90.077777777777783</v>
      </c>
      <c r="O4530" s="9">
        <f>Sales_Data17[[#This Row],[Order Quantity]]*Sales_Data17[[#This Row],[Unit Price]]</f>
        <v>90.077777777777783</v>
      </c>
      <c r="P4530" s="9">
        <v>75.665333333333336</v>
      </c>
      <c r="Q4530" s="9">
        <f>Sales_Data17[[#This Row],[Line Total]]-(Sales_Data17[[#This Row],[Total Unit Cost]]*Sales_Data17[[#This Row],[Order Quantity]])</f>
        <v>14.412444444444446</v>
      </c>
      <c r="R4530" s="1" t="str">
        <f>TEXT(Sales_Data17[[#This Row],[OrderDate]],"MMM")</f>
        <v>Oct</v>
      </c>
      <c r="S4530" s="1" t="str">
        <f t="shared" si="70"/>
        <v>2014</v>
      </c>
    </row>
    <row r="4531" spans="1:19">
      <c r="A4531" t="s">
        <v>4554</v>
      </c>
      <c r="B4531" s="2">
        <v>41930</v>
      </c>
      <c r="C4531" s="2" t="str">
        <f>VLOOKUP(Sales_Data17[[#This Row],[Customer Name Index]],Customer_Data[#All],2,0)</f>
        <v>Apollo Ltd</v>
      </c>
      <c r="D4531">
        <v>11</v>
      </c>
      <c r="E4531" t="s">
        <v>2</v>
      </c>
      <c r="F4531" t="s">
        <v>8168</v>
      </c>
      <c r="G4531" t="s">
        <v>8026</v>
      </c>
      <c r="H4531" t="str">
        <f>VLOOKUP(Sales_Data17[[#This Row],[Delivery Region Index]],Regions_Table[#All],2,0)</f>
        <v>Queensland</v>
      </c>
      <c r="I4531" t="str">
        <f>VLOOKUP(Sales_Data17[[#This Row],[Delivery Region Index]],Regions_Table[#All],3,0)</f>
        <v>Gladstone</v>
      </c>
      <c r="J4531">
        <v>30</v>
      </c>
      <c r="K4531">
        <v>5</v>
      </c>
      <c r="L4531" t="str">
        <f>VLOOKUP(Sales_Data17[[#This Row],[Product Description Index]],Products_Data[#All],2,0)</f>
        <v>Hats</v>
      </c>
      <c r="M4531">
        <v>1</v>
      </c>
      <c r="N4531" s="9">
        <v>598.5333333333333</v>
      </c>
      <c r="O4531" s="9">
        <f>Sales_Data17[[#This Row],[Order Quantity]]*Sales_Data17[[#This Row],[Unit Price]]</f>
        <v>598.5333333333333</v>
      </c>
      <c r="P4531" s="9">
        <v>430.94400000000002</v>
      </c>
      <c r="Q4531" s="9">
        <f>Sales_Data17[[#This Row],[Line Total]]-(Sales_Data17[[#This Row],[Total Unit Cost]]*Sales_Data17[[#This Row],[Order Quantity]])</f>
        <v>167.58933333333329</v>
      </c>
      <c r="R4531" s="1" t="str">
        <f>TEXT(Sales_Data17[[#This Row],[OrderDate]],"MMM")</f>
        <v>Oct</v>
      </c>
      <c r="S4531" s="1" t="str">
        <f t="shared" si="70"/>
        <v>2014</v>
      </c>
    </row>
    <row r="4532" spans="1:19">
      <c r="A4532" t="s">
        <v>4555</v>
      </c>
      <c r="B4532" s="2">
        <v>41930</v>
      </c>
      <c r="C4532" s="2" t="str">
        <f>VLOOKUP(Sales_Data17[[#This Row],[Customer Name Index]],Customer_Data[#All],2,0)</f>
        <v xml:space="preserve">Ei </v>
      </c>
      <c r="D4532">
        <v>9</v>
      </c>
      <c r="E4532" t="s">
        <v>3</v>
      </c>
      <c r="F4532" t="s">
        <v>8168</v>
      </c>
      <c r="G4532" t="s">
        <v>8027</v>
      </c>
      <c r="H4532" t="str">
        <f>VLOOKUP(Sales_Data17[[#This Row],[Delivery Region Index]],Regions_Table[#All],2,0)</f>
        <v>New South Wales</v>
      </c>
      <c r="I4532" t="str">
        <f>VLOOKUP(Sales_Data17[[#This Row],[Delivery Region Index]],Regions_Table[#All],3,0)</f>
        <v>Wyong</v>
      </c>
      <c r="J4532">
        <v>25</v>
      </c>
      <c r="K4532">
        <v>4</v>
      </c>
      <c r="L4532" t="str">
        <f>VLOOKUP(Sales_Data17[[#This Row],[Product Description Index]],Products_Data[#All],2,0)</f>
        <v>Jeans</v>
      </c>
      <c r="M4532">
        <v>3</v>
      </c>
      <c r="N4532" s="9">
        <v>201.74444444444444</v>
      </c>
      <c r="O4532" s="9">
        <f>Sales_Data17[[#This Row],[Order Quantity]]*Sales_Data17[[#This Row],[Unit Price]]</f>
        <v>605.23333333333335</v>
      </c>
      <c r="P4532" s="9">
        <v>114.99433333333332</v>
      </c>
      <c r="Q4532" s="9">
        <f>Sales_Data17[[#This Row],[Line Total]]-(Sales_Data17[[#This Row],[Total Unit Cost]]*Sales_Data17[[#This Row],[Order Quantity]])</f>
        <v>260.2503333333334</v>
      </c>
      <c r="R4532" s="1" t="str">
        <f>TEXT(Sales_Data17[[#This Row],[OrderDate]],"MMM")</f>
        <v>Oct</v>
      </c>
      <c r="S4532" s="1" t="str">
        <f t="shared" si="70"/>
        <v>2014</v>
      </c>
    </row>
    <row r="4533" spans="1:19">
      <c r="A4533" t="s">
        <v>4556</v>
      </c>
      <c r="B4533" s="2">
        <v>41930</v>
      </c>
      <c r="C4533" s="2" t="str">
        <f>VLOOKUP(Sales_Data17[[#This Row],[Customer Name Index]],Customer_Data[#All],2,0)</f>
        <v>21st Ltd</v>
      </c>
      <c r="D4533">
        <v>10</v>
      </c>
      <c r="E4533" t="s">
        <v>4</v>
      </c>
      <c r="F4533" t="s">
        <v>8168</v>
      </c>
      <c r="G4533" t="s">
        <v>8027</v>
      </c>
      <c r="H4533" t="str">
        <f>VLOOKUP(Sales_Data17[[#This Row],[Delivery Region Index]],Regions_Table[#All],2,0)</f>
        <v>Queensland</v>
      </c>
      <c r="I4533" t="str">
        <f>VLOOKUP(Sales_Data17[[#This Row],[Delivery Region Index]],Regions_Table[#All],3,0)</f>
        <v>Bundaberg</v>
      </c>
      <c r="J4533">
        <v>27</v>
      </c>
      <c r="K4533">
        <v>4</v>
      </c>
      <c r="L4533" t="str">
        <f>VLOOKUP(Sales_Data17[[#This Row],[Product Description Index]],Products_Data[#All],2,0)</f>
        <v>Jeans</v>
      </c>
      <c r="M4533">
        <v>9</v>
      </c>
      <c r="N4533" s="9">
        <v>116.87777777777779</v>
      </c>
      <c r="O4533" s="9">
        <f>Sales_Data17[[#This Row],[Order Quantity]]*Sales_Data17[[#This Row],[Unit Price]]</f>
        <v>1051.9000000000001</v>
      </c>
      <c r="P4533" s="9">
        <v>64.282777777777781</v>
      </c>
      <c r="Q4533" s="9">
        <f>Sales_Data17[[#This Row],[Line Total]]-(Sales_Data17[[#This Row],[Total Unit Cost]]*Sales_Data17[[#This Row],[Order Quantity]])</f>
        <v>473.35500000000002</v>
      </c>
      <c r="R4533" s="1" t="str">
        <f>TEXT(Sales_Data17[[#This Row],[OrderDate]],"MMM")</f>
        <v>Oct</v>
      </c>
      <c r="S4533" s="1" t="str">
        <f t="shared" si="70"/>
        <v>2014</v>
      </c>
    </row>
    <row r="4534" spans="1:19">
      <c r="A4534" t="s">
        <v>4557</v>
      </c>
      <c r="B4534" s="2">
        <v>41931</v>
      </c>
      <c r="C4534" s="2" t="str">
        <f>VLOOKUP(Sales_Data17[[#This Row],[Customer Name Index]],Customer_Data[#All],2,0)</f>
        <v>3LAB, Ltd</v>
      </c>
      <c r="D4534">
        <v>16</v>
      </c>
      <c r="E4534" t="s">
        <v>4</v>
      </c>
      <c r="F4534" t="s">
        <v>8168</v>
      </c>
      <c r="G4534" t="s">
        <v>8025</v>
      </c>
      <c r="H4534" t="str">
        <f>VLOOKUP(Sales_Data17[[#This Row],[Delivery Region Index]],Regions_Table[#All],2,0)</f>
        <v>South Australia</v>
      </c>
      <c r="I4534" t="str">
        <f>VLOOKUP(Sales_Data17[[#This Row],[Delivery Region Index]],Regions_Table[#All],3,0)</f>
        <v>Adelaide</v>
      </c>
      <c r="J4534">
        <v>46</v>
      </c>
      <c r="K4534">
        <v>7</v>
      </c>
      <c r="L4534" t="str">
        <f>VLOOKUP(Sales_Data17[[#This Row],[Product Description Index]],Products_Data[#All],2,0)</f>
        <v>Dress Shirts</v>
      </c>
      <c r="M4534">
        <v>6</v>
      </c>
      <c r="N4534" s="9">
        <v>121.34444444444446</v>
      </c>
      <c r="O4534" s="9">
        <f>Sales_Data17[[#This Row],[Order Quantity]]*Sales_Data17[[#This Row],[Unit Price]]</f>
        <v>728.06666666666683</v>
      </c>
      <c r="P4534" s="9">
        <v>67.952888888888907</v>
      </c>
      <c r="Q4534" s="9">
        <f>Sales_Data17[[#This Row],[Line Total]]-(Sales_Data17[[#This Row],[Total Unit Cost]]*Sales_Data17[[#This Row],[Order Quantity]])</f>
        <v>320.34933333333339</v>
      </c>
      <c r="R4534" s="1" t="str">
        <f>TEXT(Sales_Data17[[#This Row],[OrderDate]],"MMM")</f>
        <v>Oct</v>
      </c>
      <c r="S4534" s="1" t="str">
        <f t="shared" si="70"/>
        <v>2014</v>
      </c>
    </row>
    <row r="4535" spans="1:19">
      <c r="A4535" t="s">
        <v>4558</v>
      </c>
      <c r="B4535" s="2">
        <v>41931</v>
      </c>
      <c r="C4535" s="2" t="str">
        <f>VLOOKUP(Sales_Data17[[#This Row],[Customer Name Index]],Customer_Data[#All],2,0)</f>
        <v>Medsep Group</v>
      </c>
      <c r="D4535">
        <v>8</v>
      </c>
      <c r="E4535" t="s">
        <v>2</v>
      </c>
      <c r="F4535" t="s">
        <v>8168</v>
      </c>
      <c r="G4535" t="s">
        <v>8027</v>
      </c>
      <c r="H4535" t="str">
        <f>VLOOKUP(Sales_Data17[[#This Row],[Delivery Region Index]],Regions_Table[#All],2,0)</f>
        <v>New South Wales</v>
      </c>
      <c r="I4535" t="str">
        <f>VLOOKUP(Sales_Data17[[#This Row],[Delivery Region Index]],Regions_Table[#All],3,0)</f>
        <v>Tamworth</v>
      </c>
      <c r="J4535">
        <v>21</v>
      </c>
      <c r="K4535">
        <v>3</v>
      </c>
      <c r="L4535" t="str">
        <f>VLOOKUP(Sales_Data17[[#This Row],[Product Description Index]],Products_Data[#All],2,0)</f>
        <v>Sunglasses</v>
      </c>
      <c r="M4535">
        <v>9</v>
      </c>
      <c r="N4535" s="9">
        <v>215.14444444444445</v>
      </c>
      <c r="O4535" s="9">
        <f>Sales_Data17[[#This Row],[Order Quantity]]*Sales_Data17[[#This Row],[Unit Price]]</f>
        <v>1936.3</v>
      </c>
      <c r="P4535" s="9">
        <v>174.267</v>
      </c>
      <c r="Q4535" s="9">
        <f>Sales_Data17[[#This Row],[Line Total]]-(Sales_Data17[[#This Row],[Total Unit Cost]]*Sales_Data17[[#This Row],[Order Quantity]])</f>
        <v>367.89699999999993</v>
      </c>
      <c r="R4535" s="1" t="str">
        <f>TEXT(Sales_Data17[[#This Row],[OrderDate]],"MMM")</f>
        <v>Oct</v>
      </c>
      <c r="S4535" s="1" t="str">
        <f t="shared" si="70"/>
        <v>2014</v>
      </c>
    </row>
    <row r="4536" spans="1:19">
      <c r="A4536" t="s">
        <v>4559</v>
      </c>
      <c r="B4536" s="2">
        <v>41931</v>
      </c>
      <c r="C4536" s="2" t="str">
        <f>VLOOKUP(Sales_Data17[[#This Row],[Customer Name Index]],Customer_Data[#All],2,0)</f>
        <v>Elorac, Corp</v>
      </c>
      <c r="D4536">
        <v>3</v>
      </c>
      <c r="E4536" t="s">
        <v>4</v>
      </c>
      <c r="F4536" t="s">
        <v>8168</v>
      </c>
      <c r="G4536" t="s">
        <v>8027</v>
      </c>
      <c r="H4536" t="str">
        <f>VLOOKUP(Sales_Data17[[#This Row],[Delivery Region Index]],Regions_Table[#All],2,0)</f>
        <v>New South Wales</v>
      </c>
      <c r="I4536" t="str">
        <f>VLOOKUP(Sales_Data17[[#This Row],[Delivery Region Index]],Regions_Table[#All],3,0)</f>
        <v>Gosford</v>
      </c>
      <c r="J4536">
        <v>9</v>
      </c>
      <c r="K4536">
        <v>2</v>
      </c>
      <c r="L4536" t="str">
        <f>VLOOKUP(Sales_Data17[[#This Row],[Product Description Index]],Products_Data[#All],2,0)</f>
        <v>Pants</v>
      </c>
      <c r="M4536">
        <v>9</v>
      </c>
      <c r="N4536" s="9">
        <v>381.9</v>
      </c>
      <c r="O4536" s="9">
        <f>Sales_Data17[[#This Row],[Order Quantity]]*Sales_Data17[[#This Row],[Unit Price]]</f>
        <v>3437.1</v>
      </c>
      <c r="P4536" s="9">
        <v>320.79599999999999</v>
      </c>
      <c r="Q4536" s="9">
        <f>Sales_Data17[[#This Row],[Line Total]]-(Sales_Data17[[#This Row],[Total Unit Cost]]*Sales_Data17[[#This Row],[Order Quantity]])</f>
        <v>549.93600000000015</v>
      </c>
      <c r="R4536" s="1" t="str">
        <f>TEXT(Sales_Data17[[#This Row],[OrderDate]],"MMM")</f>
        <v>Oct</v>
      </c>
      <c r="S4536" s="1" t="str">
        <f t="shared" si="70"/>
        <v>2014</v>
      </c>
    </row>
    <row r="4537" spans="1:19">
      <c r="A4537" t="s">
        <v>4560</v>
      </c>
      <c r="B4537" s="2">
        <v>41931</v>
      </c>
      <c r="C4537" s="2" t="str">
        <f>VLOOKUP(Sales_Data17[[#This Row],[Customer Name Index]],Customer_Data[#All],2,0)</f>
        <v xml:space="preserve">Linde </v>
      </c>
      <c r="D4537">
        <v>14</v>
      </c>
      <c r="E4537" t="s">
        <v>4</v>
      </c>
      <c r="F4537" t="s">
        <v>8168</v>
      </c>
      <c r="G4537" t="s">
        <v>8026</v>
      </c>
      <c r="H4537" t="str">
        <f>VLOOKUP(Sales_Data17[[#This Row],[Delivery Region Index]],Regions_Table[#All],2,0)</f>
        <v>Queensland</v>
      </c>
      <c r="I4537" t="str">
        <f>VLOOKUP(Sales_Data17[[#This Row],[Delivery Region Index]],Regions_Table[#All],3,0)</f>
        <v>Rockhampton</v>
      </c>
      <c r="J4537">
        <v>41</v>
      </c>
      <c r="K4537">
        <v>6</v>
      </c>
      <c r="L4537" t="str">
        <f>VLOOKUP(Sales_Data17[[#This Row],[Product Description Index]],Products_Data[#All],2,0)</f>
        <v>Socks</v>
      </c>
      <c r="M4537">
        <v>2</v>
      </c>
      <c r="N4537" s="9">
        <v>353.61111111111109</v>
      </c>
      <c r="O4537" s="9">
        <f>Sales_Data17[[#This Row],[Order Quantity]]*Sales_Data17[[#This Row],[Unit Price]]</f>
        <v>707.22222222222217</v>
      </c>
      <c r="P4537" s="9">
        <v>198.02222222222224</v>
      </c>
      <c r="Q4537" s="9">
        <f>Sales_Data17[[#This Row],[Line Total]]-(Sales_Data17[[#This Row],[Total Unit Cost]]*Sales_Data17[[#This Row],[Order Quantity]])</f>
        <v>311.17777777777769</v>
      </c>
      <c r="R4537" s="1" t="str">
        <f>TEXT(Sales_Data17[[#This Row],[OrderDate]],"MMM")</f>
        <v>Oct</v>
      </c>
      <c r="S4537" s="1" t="str">
        <f t="shared" si="70"/>
        <v>2014</v>
      </c>
    </row>
    <row r="4538" spans="1:19">
      <c r="A4538" t="s">
        <v>4561</v>
      </c>
      <c r="B4538" s="2">
        <v>41931</v>
      </c>
      <c r="C4538" s="2" t="str">
        <f>VLOOKUP(Sales_Data17[[#This Row],[Customer Name Index]],Customer_Data[#All],2,0)</f>
        <v>Pacific Ltd</v>
      </c>
      <c r="D4538">
        <v>20</v>
      </c>
      <c r="E4538" t="s">
        <v>3</v>
      </c>
      <c r="F4538" t="s">
        <v>8168</v>
      </c>
      <c r="G4538" t="s">
        <v>8028</v>
      </c>
      <c r="H4538" t="str">
        <f>VLOOKUP(Sales_Data17[[#This Row],[Delivery Region Index]],Regions_Table[#All],2,0)</f>
        <v>Victoria</v>
      </c>
      <c r="I4538" t="str">
        <f>VLOOKUP(Sales_Data17[[#This Row],[Delivery Region Index]],Regions_Table[#All],3,0)</f>
        <v>Warrnambool</v>
      </c>
      <c r="J4538">
        <v>57</v>
      </c>
      <c r="K4538">
        <v>8</v>
      </c>
      <c r="L4538" t="str">
        <f>VLOOKUP(Sales_Data17[[#This Row],[Product Description Index]],Products_Data[#All],2,0)</f>
        <v>Shoes</v>
      </c>
      <c r="M4538">
        <v>5</v>
      </c>
      <c r="N4538" s="9">
        <v>421.35555555555561</v>
      </c>
      <c r="O4538" s="9">
        <f>Sales_Data17[[#This Row],[Order Quantity]]*Sales_Data17[[#This Row],[Unit Price]]</f>
        <v>2106.7777777777783</v>
      </c>
      <c r="P4538" s="9">
        <v>248.5997777777778</v>
      </c>
      <c r="Q4538" s="9">
        <f>Sales_Data17[[#This Row],[Line Total]]-(Sales_Data17[[#This Row],[Total Unit Cost]]*Sales_Data17[[#This Row],[Order Quantity]])</f>
        <v>863.77888888888924</v>
      </c>
      <c r="R4538" s="1" t="str">
        <f>TEXT(Sales_Data17[[#This Row],[OrderDate]],"MMM")</f>
        <v>Oct</v>
      </c>
      <c r="S4538" s="1" t="str">
        <f t="shared" si="70"/>
        <v>2014</v>
      </c>
    </row>
    <row r="4539" spans="1:19">
      <c r="A4539" t="s">
        <v>4562</v>
      </c>
      <c r="B4539" s="2">
        <v>41931</v>
      </c>
      <c r="C4539" s="2" t="str">
        <f>VLOOKUP(Sales_Data17[[#This Row],[Customer Name Index]],Customer_Data[#All],2,0)</f>
        <v>New Ltd</v>
      </c>
      <c r="D4539">
        <v>7</v>
      </c>
      <c r="E4539" t="s">
        <v>2</v>
      </c>
      <c r="F4539" t="s">
        <v>8168</v>
      </c>
      <c r="G4539" t="s">
        <v>8027</v>
      </c>
      <c r="H4539" t="str">
        <f>VLOOKUP(Sales_Data17[[#This Row],[Delivery Region Index]],Regions_Table[#All],2,0)</f>
        <v>New South Wales</v>
      </c>
      <c r="I4539" t="str">
        <f>VLOOKUP(Sales_Data17[[#This Row],[Delivery Region Index]],Regions_Table[#All],3,0)</f>
        <v>Port Macquarie</v>
      </c>
      <c r="J4539">
        <v>19</v>
      </c>
      <c r="K4539">
        <v>3</v>
      </c>
      <c r="L4539" t="str">
        <f>VLOOKUP(Sales_Data17[[#This Row],[Product Description Index]],Products_Data[#All],2,0)</f>
        <v>Sunglasses</v>
      </c>
      <c r="M4539">
        <v>3</v>
      </c>
      <c r="N4539" s="9">
        <v>125.8111111111111</v>
      </c>
      <c r="O4539" s="9">
        <f>Sales_Data17[[#This Row],[Order Quantity]]*Sales_Data17[[#This Row],[Unit Price]]</f>
        <v>377.43333333333328</v>
      </c>
      <c r="P4539" s="9">
        <v>88.067777777777764</v>
      </c>
      <c r="Q4539" s="9">
        <f>Sales_Data17[[#This Row],[Line Total]]-(Sales_Data17[[#This Row],[Total Unit Cost]]*Sales_Data17[[#This Row],[Order Quantity]])</f>
        <v>113.23000000000002</v>
      </c>
      <c r="R4539" s="1" t="str">
        <f>TEXT(Sales_Data17[[#This Row],[OrderDate]],"MMM")</f>
        <v>Oct</v>
      </c>
      <c r="S4539" s="1" t="str">
        <f t="shared" si="70"/>
        <v>2014</v>
      </c>
    </row>
    <row r="4540" spans="1:19">
      <c r="A4540" t="s">
        <v>4563</v>
      </c>
      <c r="B4540" s="2">
        <v>41932</v>
      </c>
      <c r="C4540" s="2" t="str">
        <f>VLOOKUP(Sales_Data17[[#This Row],[Customer Name Index]],Customer_Data[#All],2,0)</f>
        <v>Pacific Ltd</v>
      </c>
      <c r="D4540">
        <v>20</v>
      </c>
      <c r="E4540" t="s">
        <v>3</v>
      </c>
      <c r="F4540" t="s">
        <v>8168</v>
      </c>
      <c r="G4540" t="s">
        <v>8028</v>
      </c>
      <c r="H4540" t="str">
        <f>VLOOKUP(Sales_Data17[[#This Row],[Delivery Region Index]],Regions_Table[#All],2,0)</f>
        <v>Victoria</v>
      </c>
      <c r="I4540" t="str">
        <f>VLOOKUP(Sales_Data17[[#This Row],[Delivery Region Index]],Regions_Table[#All],3,0)</f>
        <v>Warrnambool</v>
      </c>
      <c r="J4540">
        <v>57</v>
      </c>
      <c r="K4540">
        <v>8</v>
      </c>
      <c r="L4540" t="str">
        <f>VLOOKUP(Sales_Data17[[#This Row],[Product Description Index]],Products_Data[#All],2,0)</f>
        <v>Shoes</v>
      </c>
      <c r="M4540">
        <v>5</v>
      </c>
      <c r="N4540" s="9">
        <v>100.5</v>
      </c>
      <c r="O4540" s="9">
        <f>Sales_Data17[[#This Row],[Order Quantity]]*Sales_Data17[[#This Row],[Unit Price]]</f>
        <v>502.5</v>
      </c>
      <c r="P4540" s="9">
        <v>85.424999999999997</v>
      </c>
      <c r="Q4540" s="9">
        <f>Sales_Data17[[#This Row],[Line Total]]-(Sales_Data17[[#This Row],[Total Unit Cost]]*Sales_Data17[[#This Row],[Order Quantity]])</f>
        <v>75.375</v>
      </c>
      <c r="R4540" s="1" t="str">
        <f>TEXT(Sales_Data17[[#This Row],[OrderDate]],"MMM")</f>
        <v>Oct</v>
      </c>
      <c r="S4540" s="1" t="str">
        <f t="shared" si="70"/>
        <v>2014</v>
      </c>
    </row>
    <row r="4541" spans="1:19">
      <c r="A4541" t="s">
        <v>4564</v>
      </c>
      <c r="B4541" s="2">
        <v>41932</v>
      </c>
      <c r="C4541" s="2" t="str">
        <f>VLOOKUP(Sales_Data17[[#This Row],[Customer Name Index]],Customer_Data[#All],2,0)</f>
        <v>Medsep Group</v>
      </c>
      <c r="D4541">
        <v>8</v>
      </c>
      <c r="E4541" t="s">
        <v>4</v>
      </c>
      <c r="F4541" t="s">
        <v>8168</v>
      </c>
      <c r="G4541" t="s">
        <v>8027</v>
      </c>
      <c r="H4541" t="str">
        <f>VLOOKUP(Sales_Data17[[#This Row],[Delivery Region Index]],Regions_Table[#All],2,0)</f>
        <v>New South Wales</v>
      </c>
      <c r="I4541" t="str">
        <f>VLOOKUP(Sales_Data17[[#This Row],[Delivery Region Index]],Regions_Table[#All],3,0)</f>
        <v>Wagga Wagga</v>
      </c>
      <c r="J4541">
        <v>23</v>
      </c>
      <c r="K4541">
        <v>4</v>
      </c>
      <c r="L4541" t="str">
        <f>VLOOKUP(Sales_Data17[[#This Row],[Product Description Index]],Products_Data[#All],2,0)</f>
        <v>Jeans</v>
      </c>
      <c r="M4541">
        <v>3</v>
      </c>
      <c r="N4541" s="9">
        <v>442.94444444444446</v>
      </c>
      <c r="O4541" s="9">
        <f>Sales_Data17[[#This Row],[Order Quantity]]*Sales_Data17[[#This Row],[Unit Price]]</f>
        <v>1328.8333333333335</v>
      </c>
      <c r="P4541" s="9">
        <v>279.05500000000001</v>
      </c>
      <c r="Q4541" s="9">
        <f>Sales_Data17[[#This Row],[Line Total]]-(Sales_Data17[[#This Row],[Total Unit Cost]]*Sales_Data17[[#This Row],[Order Quantity]])</f>
        <v>491.66833333333352</v>
      </c>
      <c r="R4541" s="1" t="str">
        <f>TEXT(Sales_Data17[[#This Row],[OrderDate]],"MMM")</f>
        <v>Oct</v>
      </c>
      <c r="S4541" s="1" t="str">
        <f t="shared" si="70"/>
        <v>2014</v>
      </c>
    </row>
    <row r="4542" spans="1:19">
      <c r="A4542" t="s">
        <v>4565</v>
      </c>
      <c r="B4542" s="2">
        <v>41933</v>
      </c>
      <c r="C4542" s="2" t="str">
        <f>VLOOKUP(Sales_Data17[[#This Row],[Customer Name Index]],Customer_Data[#All],2,0)</f>
        <v>Ole Group</v>
      </c>
      <c r="D4542">
        <v>13</v>
      </c>
      <c r="E4542" t="s">
        <v>4</v>
      </c>
      <c r="F4542" t="s">
        <v>8168</v>
      </c>
      <c r="G4542" t="s">
        <v>8026</v>
      </c>
      <c r="H4542" t="str">
        <f>VLOOKUP(Sales_Data17[[#This Row],[Delivery Region Index]],Regions_Table[#All],2,0)</f>
        <v>Queensland</v>
      </c>
      <c r="I4542" t="str">
        <f>VLOOKUP(Sales_Data17[[#This Row],[Delivery Region Index]],Regions_Table[#All],3,0)</f>
        <v>Mount Isa</v>
      </c>
      <c r="J4542">
        <v>38</v>
      </c>
      <c r="K4542">
        <v>6</v>
      </c>
      <c r="L4542" t="str">
        <f>VLOOKUP(Sales_Data17[[#This Row],[Product Description Index]],Products_Data[#All],2,0)</f>
        <v>Socks</v>
      </c>
      <c r="M4542">
        <v>5</v>
      </c>
      <c r="N4542" s="9">
        <v>116.87777777777779</v>
      </c>
      <c r="O4542" s="9">
        <f>Sales_Data17[[#This Row],[Order Quantity]]*Sales_Data17[[#This Row],[Unit Price]]</f>
        <v>584.38888888888891</v>
      </c>
      <c r="P4542" s="9">
        <v>73.63300000000001</v>
      </c>
      <c r="Q4542" s="9">
        <f>Sales_Data17[[#This Row],[Line Total]]-(Sales_Data17[[#This Row],[Total Unit Cost]]*Sales_Data17[[#This Row],[Order Quantity]])</f>
        <v>216.22388888888884</v>
      </c>
      <c r="R4542" s="1" t="str">
        <f>TEXT(Sales_Data17[[#This Row],[OrderDate]],"MMM")</f>
        <v>Oct</v>
      </c>
      <c r="S4542" s="1" t="str">
        <f t="shared" si="70"/>
        <v>2014</v>
      </c>
    </row>
    <row r="4543" spans="1:19">
      <c r="A4543" t="s">
        <v>4566</v>
      </c>
      <c r="B4543" s="2">
        <v>41933</v>
      </c>
      <c r="C4543" s="2" t="str">
        <f>VLOOKUP(Sales_Data17[[#This Row],[Customer Name Index]],Customer_Data[#All],2,0)</f>
        <v>New Ltd</v>
      </c>
      <c r="D4543">
        <v>7</v>
      </c>
      <c r="E4543" t="s">
        <v>2</v>
      </c>
      <c r="F4543" t="s">
        <v>8168</v>
      </c>
      <c r="G4543" t="s">
        <v>8027</v>
      </c>
      <c r="H4543" t="str">
        <f>VLOOKUP(Sales_Data17[[#This Row],[Delivery Region Index]],Regions_Table[#All],2,0)</f>
        <v>New South Wales</v>
      </c>
      <c r="I4543" t="str">
        <f>VLOOKUP(Sales_Data17[[#This Row],[Delivery Region Index]],Regions_Table[#All],3,0)</f>
        <v>Queanbeyan</v>
      </c>
      <c r="J4543">
        <v>20</v>
      </c>
      <c r="K4543">
        <v>3</v>
      </c>
      <c r="L4543" t="str">
        <f>VLOOKUP(Sales_Data17[[#This Row],[Product Description Index]],Products_Data[#All],2,0)</f>
        <v>Sunglasses</v>
      </c>
      <c r="M4543">
        <v>5</v>
      </c>
      <c r="N4543" s="9">
        <v>107.2</v>
      </c>
      <c r="O4543" s="9">
        <f>Sales_Data17[[#This Row],[Order Quantity]]*Sales_Data17[[#This Row],[Unit Price]]</f>
        <v>536</v>
      </c>
      <c r="P4543" s="9">
        <v>45.024000000000001</v>
      </c>
      <c r="Q4543" s="9">
        <f>Sales_Data17[[#This Row],[Line Total]]-(Sales_Data17[[#This Row],[Total Unit Cost]]*Sales_Data17[[#This Row],[Order Quantity]])</f>
        <v>310.88</v>
      </c>
      <c r="R4543" s="1" t="str">
        <f>TEXT(Sales_Data17[[#This Row],[OrderDate]],"MMM")</f>
        <v>Oct</v>
      </c>
      <c r="S4543" s="1" t="str">
        <f t="shared" si="70"/>
        <v>2014</v>
      </c>
    </row>
    <row r="4544" spans="1:19">
      <c r="A4544" t="s">
        <v>4567</v>
      </c>
      <c r="B4544" s="2">
        <v>41933</v>
      </c>
      <c r="C4544" s="2" t="str">
        <f>VLOOKUP(Sales_Data17[[#This Row],[Customer Name Index]],Customer_Data[#All],2,0)</f>
        <v>Elorac, Corp</v>
      </c>
      <c r="D4544">
        <v>3</v>
      </c>
      <c r="E4544" t="s">
        <v>4</v>
      </c>
      <c r="F4544" t="s">
        <v>8168</v>
      </c>
      <c r="G4544" t="s">
        <v>8027</v>
      </c>
      <c r="H4544" t="str">
        <f>VLOOKUP(Sales_Data17[[#This Row],[Delivery Region Index]],Regions_Table[#All],2,0)</f>
        <v>New South Wales</v>
      </c>
      <c r="I4544" t="str">
        <f>VLOOKUP(Sales_Data17[[#This Row],[Delivery Region Index]],Regions_Table[#All],3,0)</f>
        <v>Coffs Harbour</v>
      </c>
      <c r="J4544">
        <v>7</v>
      </c>
      <c r="K4544">
        <v>1</v>
      </c>
      <c r="L4544" t="str">
        <f>VLOOKUP(Sales_Data17[[#This Row],[Product Description Index]],Products_Data[#All],2,0)</f>
        <v>Shirts</v>
      </c>
      <c r="M4544">
        <v>2</v>
      </c>
      <c r="N4544" s="9">
        <v>122.08888888888889</v>
      </c>
      <c r="O4544" s="9">
        <f>Sales_Data17[[#This Row],[Order Quantity]]*Sales_Data17[[#This Row],[Unit Price]]</f>
        <v>244.17777777777778</v>
      </c>
      <c r="P4544" s="9">
        <v>57.381777777777771</v>
      </c>
      <c r="Q4544" s="9">
        <f>Sales_Data17[[#This Row],[Line Total]]-(Sales_Data17[[#This Row],[Total Unit Cost]]*Sales_Data17[[#This Row],[Order Quantity]])</f>
        <v>129.41422222222224</v>
      </c>
      <c r="R4544" s="1" t="str">
        <f>TEXT(Sales_Data17[[#This Row],[OrderDate]],"MMM")</f>
        <v>Oct</v>
      </c>
      <c r="S4544" s="1" t="str">
        <f t="shared" si="70"/>
        <v>2014</v>
      </c>
    </row>
    <row r="4545" spans="1:19">
      <c r="A4545" t="s">
        <v>4568</v>
      </c>
      <c r="B4545" s="2">
        <v>41933</v>
      </c>
      <c r="C4545" s="2" t="str">
        <f>VLOOKUP(Sales_Data17[[#This Row],[Customer Name Index]],Customer_Data[#All],2,0)</f>
        <v>Rochester Ltd</v>
      </c>
      <c r="D4545">
        <v>15</v>
      </c>
      <c r="E4545" t="s">
        <v>4</v>
      </c>
      <c r="F4545" t="s">
        <v>8168</v>
      </c>
      <c r="G4545" t="s">
        <v>8025</v>
      </c>
      <c r="H4545" t="str">
        <f>VLOOKUP(Sales_Data17[[#This Row],[Delivery Region Index]],Regions_Table[#All],2,0)</f>
        <v>Queensland</v>
      </c>
      <c r="I4545" t="str">
        <f>VLOOKUP(Sales_Data17[[#This Row],[Delivery Region Index]],Regions_Table[#All],3,0)</f>
        <v>Sunshine Coast</v>
      </c>
      <c r="J4545">
        <v>42</v>
      </c>
      <c r="K4545">
        <v>6</v>
      </c>
      <c r="L4545" t="str">
        <f>VLOOKUP(Sales_Data17[[#This Row],[Product Description Index]],Products_Data[#All],2,0)</f>
        <v>Socks</v>
      </c>
      <c r="M4545">
        <v>8</v>
      </c>
      <c r="N4545" s="9">
        <v>287.35555555555561</v>
      </c>
      <c r="O4545" s="9">
        <f>Sales_Data17[[#This Row],[Order Quantity]]*Sales_Data17[[#This Row],[Unit Price]]</f>
        <v>2298.8444444444449</v>
      </c>
      <c r="P4545" s="9">
        <v>152.29844444444447</v>
      </c>
      <c r="Q4545" s="9">
        <f>Sales_Data17[[#This Row],[Line Total]]-(Sales_Data17[[#This Row],[Total Unit Cost]]*Sales_Data17[[#This Row],[Order Quantity]])</f>
        <v>1080.4568888888891</v>
      </c>
      <c r="R4545" s="1" t="str">
        <f>TEXT(Sales_Data17[[#This Row],[OrderDate]],"MMM")</f>
        <v>Oct</v>
      </c>
      <c r="S4545" s="1" t="str">
        <f t="shared" si="70"/>
        <v>2014</v>
      </c>
    </row>
    <row r="4546" spans="1:19">
      <c r="A4546" t="s">
        <v>4569</v>
      </c>
      <c r="B4546" s="2">
        <v>41933</v>
      </c>
      <c r="C4546" s="2" t="str">
        <f>VLOOKUP(Sales_Data17[[#This Row],[Customer Name Index]],Customer_Data[#All],2,0)</f>
        <v>Pure Group</v>
      </c>
      <c r="D4546">
        <v>17</v>
      </c>
      <c r="E4546" t="s">
        <v>4</v>
      </c>
      <c r="F4546" t="s">
        <v>8168</v>
      </c>
      <c r="G4546" t="s">
        <v>8025</v>
      </c>
      <c r="H4546" t="str">
        <f>VLOOKUP(Sales_Data17[[#This Row],[Delivery Region Index]],Regions_Table[#All],2,0)</f>
        <v>Victoria</v>
      </c>
      <c r="I4546" t="str">
        <f>VLOOKUP(Sales_Data17[[#This Row],[Delivery Region Index]],Regions_Table[#All],3,0)</f>
        <v>Benalla</v>
      </c>
      <c r="J4546">
        <v>48</v>
      </c>
      <c r="K4546">
        <v>7</v>
      </c>
      <c r="L4546" t="str">
        <f>VLOOKUP(Sales_Data17[[#This Row],[Product Description Index]],Products_Data[#All],2,0)</f>
        <v>Dress Shirts</v>
      </c>
      <c r="M4546">
        <v>3</v>
      </c>
      <c r="N4546" s="9">
        <v>626.07777777777778</v>
      </c>
      <c r="O4546" s="9">
        <f>Sales_Data17[[#This Row],[Order Quantity]]*Sales_Data17[[#This Row],[Unit Price]]</f>
        <v>1878.2333333333333</v>
      </c>
      <c r="P4546" s="9">
        <v>363.1251111111111</v>
      </c>
      <c r="Q4546" s="9">
        <f>Sales_Data17[[#This Row],[Line Total]]-(Sales_Data17[[#This Row],[Total Unit Cost]]*Sales_Data17[[#This Row],[Order Quantity]])</f>
        <v>788.85799999999995</v>
      </c>
      <c r="R4546" s="1" t="str">
        <f>TEXT(Sales_Data17[[#This Row],[OrderDate]],"MMM")</f>
        <v>Oct</v>
      </c>
      <c r="S4546" s="1" t="str">
        <f t="shared" ref="S4546:S4609" si="71">TEXT(B4546,"YYY")</f>
        <v>2014</v>
      </c>
    </row>
    <row r="4547" spans="1:19">
      <c r="A4547" t="s">
        <v>4570</v>
      </c>
      <c r="B4547" s="2">
        <v>41933</v>
      </c>
      <c r="C4547" s="2" t="str">
        <f>VLOOKUP(Sales_Data17[[#This Row],[Customer Name Index]],Customer_Data[#All],2,0)</f>
        <v>Ole Group</v>
      </c>
      <c r="D4547">
        <v>13</v>
      </c>
      <c r="E4547" t="s">
        <v>4</v>
      </c>
      <c r="F4547" t="s">
        <v>8168</v>
      </c>
      <c r="G4547" t="s">
        <v>8026</v>
      </c>
      <c r="H4547" t="str">
        <f>VLOOKUP(Sales_Data17[[#This Row],[Delivery Region Index]],Regions_Table[#All],2,0)</f>
        <v>Queensland</v>
      </c>
      <c r="I4547" t="str">
        <f>VLOOKUP(Sales_Data17[[#This Row],[Delivery Region Index]],Regions_Table[#All],3,0)</f>
        <v>Maryborough</v>
      </c>
      <c r="J4547">
        <v>37</v>
      </c>
      <c r="K4547">
        <v>6</v>
      </c>
      <c r="L4547" t="str">
        <f>VLOOKUP(Sales_Data17[[#This Row],[Product Description Index]],Products_Data[#All],2,0)</f>
        <v>Socks</v>
      </c>
      <c r="M4547">
        <v>4</v>
      </c>
      <c r="N4547" s="9">
        <v>428.8</v>
      </c>
      <c r="O4547" s="9">
        <f>Sales_Data17[[#This Row],[Order Quantity]]*Sales_Data17[[#This Row],[Unit Price]]</f>
        <v>1715.2</v>
      </c>
      <c r="P4547" s="9">
        <v>317.31200000000001</v>
      </c>
      <c r="Q4547" s="9">
        <f>Sales_Data17[[#This Row],[Line Total]]-(Sales_Data17[[#This Row],[Total Unit Cost]]*Sales_Data17[[#This Row],[Order Quantity]])</f>
        <v>445.952</v>
      </c>
      <c r="R4547" s="1" t="str">
        <f>TEXT(Sales_Data17[[#This Row],[OrderDate]],"MMM")</f>
        <v>Oct</v>
      </c>
      <c r="S4547" s="1" t="str">
        <f t="shared" si="71"/>
        <v>2014</v>
      </c>
    </row>
    <row r="4548" spans="1:19">
      <c r="A4548" t="s">
        <v>4571</v>
      </c>
      <c r="B4548" s="2">
        <v>41934</v>
      </c>
      <c r="C4548" s="2" t="str">
        <f>VLOOKUP(Sales_Data17[[#This Row],[Customer Name Index]],Customer_Data[#All],2,0)</f>
        <v xml:space="preserve">Qualitest </v>
      </c>
      <c r="D4548">
        <v>19</v>
      </c>
      <c r="E4548" t="s">
        <v>4</v>
      </c>
      <c r="F4548" t="s">
        <v>8168</v>
      </c>
      <c r="G4548" t="s">
        <v>8028</v>
      </c>
      <c r="H4548" t="str">
        <f>VLOOKUP(Sales_Data17[[#This Row],[Delivery Region Index]],Regions_Table[#All],2,0)</f>
        <v>Victoria</v>
      </c>
      <c r="I4548" t="str">
        <f>VLOOKUP(Sales_Data17[[#This Row],[Delivery Region Index]],Regions_Table[#All],3,0)</f>
        <v>Swan Hill</v>
      </c>
      <c r="J4548">
        <v>55</v>
      </c>
      <c r="K4548">
        <v>8</v>
      </c>
      <c r="L4548" t="str">
        <f>VLOOKUP(Sales_Data17[[#This Row],[Product Description Index]],Products_Data[#All],2,0)</f>
        <v>Shoes</v>
      </c>
      <c r="M4548">
        <v>3</v>
      </c>
      <c r="N4548" s="9">
        <v>23.077777777777779</v>
      </c>
      <c r="O4548" s="9">
        <f>Sales_Data17[[#This Row],[Order Quantity]]*Sales_Data17[[#This Row],[Unit Price]]</f>
        <v>69.233333333333334</v>
      </c>
      <c r="P4548" s="9">
        <v>10.61577777777778</v>
      </c>
      <c r="Q4548" s="9">
        <f>Sales_Data17[[#This Row],[Line Total]]-(Sales_Data17[[#This Row],[Total Unit Cost]]*Sales_Data17[[#This Row],[Order Quantity]])</f>
        <v>37.385999999999996</v>
      </c>
      <c r="R4548" s="1" t="str">
        <f>TEXT(Sales_Data17[[#This Row],[OrderDate]],"MMM")</f>
        <v>Oct</v>
      </c>
      <c r="S4548" s="1" t="str">
        <f t="shared" si="71"/>
        <v>2014</v>
      </c>
    </row>
    <row r="4549" spans="1:19">
      <c r="A4549" t="s">
        <v>4572</v>
      </c>
      <c r="B4549" s="2">
        <v>41934</v>
      </c>
      <c r="C4549" s="2" t="str">
        <f>VLOOKUP(Sales_Data17[[#This Row],[Customer Name Index]],Customer_Data[#All],2,0)</f>
        <v>PEDIFIX, Corp</v>
      </c>
      <c r="D4549">
        <v>6</v>
      </c>
      <c r="E4549" t="s">
        <v>4</v>
      </c>
      <c r="F4549" t="s">
        <v>8168</v>
      </c>
      <c r="G4549" t="s">
        <v>8027</v>
      </c>
      <c r="H4549" t="str">
        <f>VLOOKUP(Sales_Data17[[#This Row],[Delivery Region Index]],Regions_Table[#All],2,0)</f>
        <v>New South Wales</v>
      </c>
      <c r="I4549" t="str">
        <f>VLOOKUP(Sales_Data17[[#This Row],[Delivery Region Index]],Regions_Table[#All],3,0)</f>
        <v>Newcastle</v>
      </c>
      <c r="J4549">
        <v>16</v>
      </c>
      <c r="K4549">
        <v>3</v>
      </c>
      <c r="L4549" t="str">
        <f>VLOOKUP(Sales_Data17[[#This Row],[Product Description Index]],Products_Data[#All],2,0)</f>
        <v>Sunglasses</v>
      </c>
      <c r="M4549">
        <v>5</v>
      </c>
      <c r="N4549" s="9">
        <v>126.55555555555556</v>
      </c>
      <c r="O4549" s="9">
        <f>Sales_Data17[[#This Row],[Order Quantity]]*Sales_Data17[[#This Row],[Unit Price]]</f>
        <v>632.77777777777783</v>
      </c>
      <c r="P4549" s="9">
        <v>68.34</v>
      </c>
      <c r="Q4549" s="9">
        <f>Sales_Data17[[#This Row],[Line Total]]-(Sales_Data17[[#This Row],[Total Unit Cost]]*Sales_Data17[[#This Row],[Order Quantity]])</f>
        <v>291.07777777777778</v>
      </c>
      <c r="R4549" s="1" t="str">
        <f>TEXT(Sales_Data17[[#This Row],[OrderDate]],"MMM")</f>
        <v>Oct</v>
      </c>
      <c r="S4549" s="1" t="str">
        <f t="shared" si="71"/>
        <v>2014</v>
      </c>
    </row>
    <row r="4550" spans="1:19">
      <c r="A4550" t="s">
        <v>4573</v>
      </c>
      <c r="B4550" s="2">
        <v>41934</v>
      </c>
      <c r="C4550" s="2" t="str">
        <f>VLOOKUP(Sales_Data17[[#This Row],[Customer Name Index]],Customer_Data[#All],2,0)</f>
        <v>Procter Corp</v>
      </c>
      <c r="D4550">
        <v>5</v>
      </c>
      <c r="E4550" t="s">
        <v>2</v>
      </c>
      <c r="F4550" t="s">
        <v>8168</v>
      </c>
      <c r="G4550" t="s">
        <v>8027</v>
      </c>
      <c r="H4550" t="str">
        <f>VLOOKUP(Sales_Data17[[#This Row],[Delivery Region Index]],Regions_Table[#All],2,0)</f>
        <v>New South Wales</v>
      </c>
      <c r="I4550" t="str">
        <f>VLOOKUP(Sales_Data17[[#This Row],[Delivery Region Index]],Regions_Table[#All],3,0)</f>
        <v>Lismore</v>
      </c>
      <c r="J4550">
        <v>14</v>
      </c>
      <c r="K4550">
        <v>2</v>
      </c>
      <c r="L4550" t="str">
        <f>VLOOKUP(Sales_Data17[[#This Row],[Product Description Index]],Products_Data[#All],2,0)</f>
        <v>Pants</v>
      </c>
      <c r="M4550">
        <v>2</v>
      </c>
      <c r="N4550" s="9">
        <v>442.94444444444446</v>
      </c>
      <c r="O4550" s="9">
        <f>Sales_Data17[[#This Row],[Order Quantity]]*Sales_Data17[[#This Row],[Unit Price]]</f>
        <v>885.88888888888891</v>
      </c>
      <c r="P4550" s="9">
        <v>323.34944444444443</v>
      </c>
      <c r="Q4550" s="9">
        <f>Sales_Data17[[#This Row],[Line Total]]-(Sales_Data17[[#This Row],[Total Unit Cost]]*Sales_Data17[[#This Row],[Order Quantity]])</f>
        <v>239.19000000000005</v>
      </c>
      <c r="R4550" s="1" t="str">
        <f>TEXT(Sales_Data17[[#This Row],[OrderDate]],"MMM")</f>
        <v>Oct</v>
      </c>
      <c r="S4550" s="1" t="str">
        <f t="shared" si="71"/>
        <v>2014</v>
      </c>
    </row>
    <row r="4551" spans="1:19">
      <c r="A4551" t="s">
        <v>4574</v>
      </c>
      <c r="B4551" s="2">
        <v>41934</v>
      </c>
      <c r="C4551" s="2" t="str">
        <f>VLOOKUP(Sales_Data17[[#This Row],[Customer Name Index]],Customer_Data[#All],2,0)</f>
        <v>New Ltd</v>
      </c>
      <c r="D4551">
        <v>7</v>
      </c>
      <c r="E4551" t="s">
        <v>4</v>
      </c>
      <c r="F4551" t="s">
        <v>8168</v>
      </c>
      <c r="G4551" t="s">
        <v>8027</v>
      </c>
      <c r="H4551" t="str">
        <f>VLOOKUP(Sales_Data17[[#This Row],[Delivery Region Index]],Regions_Table[#All],2,0)</f>
        <v>New South Wales</v>
      </c>
      <c r="I4551" t="str">
        <f>VLOOKUP(Sales_Data17[[#This Row],[Delivery Region Index]],Regions_Table[#All],3,0)</f>
        <v>Tamworth</v>
      </c>
      <c r="J4551">
        <v>21</v>
      </c>
      <c r="K4551">
        <v>3</v>
      </c>
      <c r="L4551" t="str">
        <f>VLOOKUP(Sales_Data17[[#This Row],[Product Description Index]],Products_Data[#All],2,0)</f>
        <v>Sunglasses</v>
      </c>
      <c r="M4551">
        <v>1</v>
      </c>
      <c r="N4551" s="9">
        <v>104.96666666666667</v>
      </c>
      <c r="O4551" s="9">
        <f>Sales_Data17[[#This Row],[Order Quantity]]*Sales_Data17[[#This Row],[Unit Price]]</f>
        <v>104.96666666666667</v>
      </c>
      <c r="P4551" s="9">
        <v>41.986666666666672</v>
      </c>
      <c r="Q4551" s="9">
        <f>Sales_Data17[[#This Row],[Line Total]]-(Sales_Data17[[#This Row],[Total Unit Cost]]*Sales_Data17[[#This Row],[Order Quantity]])</f>
        <v>62.98</v>
      </c>
      <c r="R4551" s="1" t="str">
        <f>TEXT(Sales_Data17[[#This Row],[OrderDate]],"MMM")</f>
        <v>Oct</v>
      </c>
      <c r="S4551" s="1" t="str">
        <f t="shared" si="71"/>
        <v>2014</v>
      </c>
    </row>
    <row r="4552" spans="1:19">
      <c r="A4552" t="s">
        <v>4575</v>
      </c>
      <c r="B4552" s="2">
        <v>41934</v>
      </c>
      <c r="C4552" s="2" t="str">
        <f>VLOOKUP(Sales_Data17[[#This Row],[Customer Name Index]],Customer_Data[#All],2,0)</f>
        <v>Elorac, Corp</v>
      </c>
      <c r="D4552">
        <v>3</v>
      </c>
      <c r="E4552" t="s">
        <v>4</v>
      </c>
      <c r="F4552" t="s">
        <v>8168</v>
      </c>
      <c r="G4552" t="s">
        <v>8027</v>
      </c>
      <c r="H4552" t="str">
        <f>VLOOKUP(Sales_Data17[[#This Row],[Delivery Region Index]],Regions_Table[#All],2,0)</f>
        <v>New South Wales</v>
      </c>
      <c r="I4552" t="str">
        <f>VLOOKUP(Sales_Data17[[#This Row],[Delivery Region Index]],Regions_Table[#All],3,0)</f>
        <v>Dubbo</v>
      </c>
      <c r="J4552">
        <v>8</v>
      </c>
      <c r="K4552">
        <v>2</v>
      </c>
      <c r="L4552" t="str">
        <f>VLOOKUP(Sales_Data17[[#This Row],[Product Description Index]],Products_Data[#All],2,0)</f>
        <v>Pants</v>
      </c>
      <c r="M4552">
        <v>8</v>
      </c>
      <c r="N4552" s="9">
        <v>98.266666666666666</v>
      </c>
      <c r="O4552" s="9">
        <f>Sales_Data17[[#This Row],[Order Quantity]]*Sales_Data17[[#This Row],[Unit Price]]</f>
        <v>786.13333333333333</v>
      </c>
      <c r="P4552" s="9">
        <v>43.237333333333332</v>
      </c>
      <c r="Q4552" s="9">
        <f>Sales_Data17[[#This Row],[Line Total]]-(Sales_Data17[[#This Row],[Total Unit Cost]]*Sales_Data17[[#This Row],[Order Quantity]])</f>
        <v>440.23466666666667</v>
      </c>
      <c r="R4552" s="1" t="str">
        <f>TEXT(Sales_Data17[[#This Row],[OrderDate]],"MMM")</f>
        <v>Oct</v>
      </c>
      <c r="S4552" s="1" t="str">
        <f t="shared" si="71"/>
        <v>2014</v>
      </c>
    </row>
    <row r="4553" spans="1:19">
      <c r="A4553" t="s">
        <v>4576</v>
      </c>
      <c r="B4553" s="2">
        <v>41935</v>
      </c>
      <c r="C4553" s="2" t="str">
        <f>VLOOKUP(Sales_Data17[[#This Row],[Customer Name Index]],Customer_Data[#All],2,0)</f>
        <v>Eminence Corp</v>
      </c>
      <c r="D4553">
        <v>18</v>
      </c>
      <c r="E4553" t="s">
        <v>4</v>
      </c>
      <c r="F4553" t="s">
        <v>8168</v>
      </c>
      <c r="G4553" t="s">
        <v>8025</v>
      </c>
      <c r="H4553" t="str">
        <f>VLOOKUP(Sales_Data17[[#This Row],[Delivery Region Index]],Regions_Table[#All],2,0)</f>
        <v>Victoria</v>
      </c>
      <c r="I4553" t="str">
        <f>VLOOKUP(Sales_Data17[[#This Row],[Delivery Region Index]],Regions_Table[#All],3,0)</f>
        <v>Geelong</v>
      </c>
      <c r="J4553">
        <v>51</v>
      </c>
      <c r="K4553">
        <v>8</v>
      </c>
      <c r="L4553" t="str">
        <f>VLOOKUP(Sales_Data17[[#This Row],[Product Description Index]],Products_Data[#All],2,0)</f>
        <v>Shoes</v>
      </c>
      <c r="M4553">
        <v>8</v>
      </c>
      <c r="N4553" s="9">
        <v>124.32222222222224</v>
      </c>
      <c r="O4553" s="9">
        <f>Sales_Data17[[#This Row],[Order Quantity]]*Sales_Data17[[#This Row],[Unit Price]]</f>
        <v>994.5777777777779</v>
      </c>
      <c r="P4553" s="9">
        <v>84.539111111111126</v>
      </c>
      <c r="Q4553" s="9">
        <f>Sales_Data17[[#This Row],[Line Total]]-(Sales_Data17[[#This Row],[Total Unit Cost]]*Sales_Data17[[#This Row],[Order Quantity]])</f>
        <v>318.26488888888889</v>
      </c>
      <c r="R4553" s="1" t="str">
        <f>TEXT(Sales_Data17[[#This Row],[OrderDate]],"MMM")</f>
        <v>Oct</v>
      </c>
      <c r="S4553" s="1" t="str">
        <f t="shared" si="71"/>
        <v>2014</v>
      </c>
    </row>
    <row r="4554" spans="1:19">
      <c r="A4554" t="s">
        <v>4577</v>
      </c>
      <c r="B4554" s="2">
        <v>41935</v>
      </c>
      <c r="C4554" s="2" t="str">
        <f>VLOOKUP(Sales_Data17[[#This Row],[Customer Name Index]],Customer_Data[#All],2,0)</f>
        <v>Avon Corp</v>
      </c>
      <c r="D4554">
        <v>1</v>
      </c>
      <c r="E4554" t="s">
        <v>4</v>
      </c>
      <c r="F4554" t="s">
        <v>8168</v>
      </c>
      <c r="G4554" t="s">
        <v>8027</v>
      </c>
      <c r="H4554" t="str">
        <f>VLOOKUP(Sales_Data17[[#This Row],[Delivery Region Index]],Regions_Table[#All],2,0)</f>
        <v>New South Wales</v>
      </c>
      <c r="I4554" t="str">
        <f>VLOOKUP(Sales_Data17[[#This Row],[Delivery Region Index]],Regions_Table[#All],3,0)</f>
        <v>Albury</v>
      </c>
      <c r="J4554">
        <v>2</v>
      </c>
      <c r="K4554">
        <v>1</v>
      </c>
      <c r="L4554" t="str">
        <f>VLOOKUP(Sales_Data17[[#This Row],[Product Description Index]],Products_Data[#All],2,0)</f>
        <v>Shirts</v>
      </c>
      <c r="M4554">
        <v>3</v>
      </c>
      <c r="N4554" s="9">
        <v>136.97777777777776</v>
      </c>
      <c r="O4554" s="9">
        <f>Sales_Data17[[#This Row],[Order Quantity]]*Sales_Data17[[#This Row],[Unit Price]]</f>
        <v>410.93333333333328</v>
      </c>
      <c r="P4554" s="9">
        <v>87.665777777777777</v>
      </c>
      <c r="Q4554" s="9">
        <f>Sales_Data17[[#This Row],[Line Total]]-(Sales_Data17[[#This Row],[Total Unit Cost]]*Sales_Data17[[#This Row],[Order Quantity]])</f>
        <v>147.93599999999992</v>
      </c>
      <c r="R4554" s="1" t="str">
        <f>TEXT(Sales_Data17[[#This Row],[OrderDate]],"MMM")</f>
        <v>Oct</v>
      </c>
      <c r="S4554" s="1" t="str">
        <f t="shared" si="71"/>
        <v>2014</v>
      </c>
    </row>
    <row r="4555" spans="1:19">
      <c r="A4555" t="s">
        <v>4578</v>
      </c>
      <c r="B4555" s="2">
        <v>41936</v>
      </c>
      <c r="C4555" s="2" t="str">
        <f>VLOOKUP(Sales_Data17[[#This Row],[Customer Name Index]],Customer_Data[#All],2,0)</f>
        <v xml:space="preserve">Ei </v>
      </c>
      <c r="D4555">
        <v>9</v>
      </c>
      <c r="E4555" t="s">
        <v>4</v>
      </c>
      <c r="F4555" t="s">
        <v>8168</v>
      </c>
      <c r="G4555" t="s">
        <v>8027</v>
      </c>
      <c r="H4555" t="str">
        <f>VLOOKUP(Sales_Data17[[#This Row],[Delivery Region Index]],Regions_Table[#All],2,0)</f>
        <v>New South Wales</v>
      </c>
      <c r="I4555" t="str">
        <f>VLOOKUP(Sales_Data17[[#This Row],[Delivery Region Index]],Regions_Table[#All],3,0)</f>
        <v>Wollongong</v>
      </c>
      <c r="J4555">
        <v>24</v>
      </c>
      <c r="K4555">
        <v>4</v>
      </c>
      <c r="L4555" t="str">
        <f>VLOOKUP(Sales_Data17[[#This Row],[Product Description Index]],Products_Data[#All],2,0)</f>
        <v>Jeans</v>
      </c>
      <c r="M4555">
        <v>4</v>
      </c>
      <c r="N4555" s="9">
        <v>21.588888888888889</v>
      </c>
      <c r="O4555" s="9">
        <f>Sales_Data17[[#This Row],[Order Quantity]]*Sales_Data17[[#This Row],[Unit Price]]</f>
        <v>86.355555555555554</v>
      </c>
      <c r="P4555" s="9">
        <v>14.248666666666667</v>
      </c>
      <c r="Q4555" s="9">
        <f>Sales_Data17[[#This Row],[Line Total]]-(Sales_Data17[[#This Row],[Total Unit Cost]]*Sales_Data17[[#This Row],[Order Quantity]])</f>
        <v>29.360888888888887</v>
      </c>
      <c r="R4555" s="1" t="str">
        <f>TEXT(Sales_Data17[[#This Row],[OrderDate]],"MMM")</f>
        <v>Oct</v>
      </c>
      <c r="S4555" s="1" t="str">
        <f t="shared" si="71"/>
        <v>2014</v>
      </c>
    </row>
    <row r="4556" spans="1:19">
      <c r="A4556" t="s">
        <v>4579</v>
      </c>
      <c r="B4556" s="2">
        <v>41936</v>
      </c>
      <c r="C4556" s="2" t="str">
        <f>VLOOKUP(Sales_Data17[[#This Row],[Customer Name Index]],Customer_Data[#All],2,0)</f>
        <v>Pacific Ltd</v>
      </c>
      <c r="D4556">
        <v>20</v>
      </c>
      <c r="E4556" t="s">
        <v>2</v>
      </c>
      <c r="F4556" t="s">
        <v>8168</v>
      </c>
      <c r="G4556" t="s">
        <v>8028</v>
      </c>
      <c r="H4556" t="str">
        <f>VLOOKUP(Sales_Data17[[#This Row],[Delivery Region Index]],Regions_Table[#All],2,0)</f>
        <v>Victoria</v>
      </c>
      <c r="I4556" t="str">
        <f>VLOOKUP(Sales_Data17[[#This Row],[Delivery Region Index]],Regions_Table[#All],3,0)</f>
        <v>Warrnambool</v>
      </c>
      <c r="J4556">
        <v>57</v>
      </c>
      <c r="K4556">
        <v>8</v>
      </c>
      <c r="L4556" t="str">
        <f>VLOOKUP(Sales_Data17[[#This Row],[Product Description Index]],Products_Data[#All],2,0)</f>
        <v>Shoes</v>
      </c>
      <c r="M4556">
        <v>7</v>
      </c>
      <c r="N4556" s="9">
        <v>113.90000000000002</v>
      </c>
      <c r="O4556" s="9">
        <f>Sales_Data17[[#This Row],[Order Quantity]]*Sales_Data17[[#This Row],[Unit Price]]</f>
        <v>797.30000000000018</v>
      </c>
      <c r="P4556" s="9">
        <v>69.478999999999999</v>
      </c>
      <c r="Q4556" s="9">
        <f>Sales_Data17[[#This Row],[Line Total]]-(Sales_Data17[[#This Row],[Total Unit Cost]]*Sales_Data17[[#This Row],[Order Quantity]])</f>
        <v>310.94700000000017</v>
      </c>
      <c r="R4556" s="1" t="str">
        <f>TEXT(Sales_Data17[[#This Row],[OrderDate]],"MMM")</f>
        <v>Oct</v>
      </c>
      <c r="S4556" s="1" t="str">
        <f t="shared" si="71"/>
        <v>2014</v>
      </c>
    </row>
    <row r="4557" spans="1:19">
      <c r="A4557" t="s">
        <v>4580</v>
      </c>
      <c r="B4557" s="2">
        <v>41936</v>
      </c>
      <c r="C4557" s="2" t="str">
        <f>VLOOKUP(Sales_Data17[[#This Row],[Customer Name Index]],Customer_Data[#All],2,0)</f>
        <v xml:space="preserve">Medline </v>
      </c>
      <c r="D4557">
        <v>12</v>
      </c>
      <c r="E4557" t="s">
        <v>4</v>
      </c>
      <c r="F4557" t="s">
        <v>8168</v>
      </c>
      <c r="G4557" t="s">
        <v>8026</v>
      </c>
      <c r="H4557" t="str">
        <f>VLOOKUP(Sales_Data17[[#This Row],[Delivery Region Index]],Regions_Table[#All],2,0)</f>
        <v>Queensland</v>
      </c>
      <c r="I4557" t="str">
        <f>VLOOKUP(Sales_Data17[[#This Row],[Delivery Region Index]],Regions_Table[#All],3,0)</f>
        <v>Hervey Bay</v>
      </c>
      <c r="J4557">
        <v>33</v>
      </c>
      <c r="K4557">
        <v>5</v>
      </c>
      <c r="L4557" t="str">
        <f>VLOOKUP(Sales_Data17[[#This Row],[Product Description Index]],Products_Data[#All],2,0)</f>
        <v>Hats</v>
      </c>
      <c r="M4557">
        <v>3</v>
      </c>
      <c r="N4557" s="9">
        <v>435.5</v>
      </c>
      <c r="O4557" s="9">
        <f>Sales_Data17[[#This Row],[Order Quantity]]*Sales_Data17[[#This Row],[Unit Price]]</f>
        <v>1306.5</v>
      </c>
      <c r="P4557" s="9">
        <v>270.01</v>
      </c>
      <c r="Q4557" s="9">
        <f>Sales_Data17[[#This Row],[Line Total]]-(Sales_Data17[[#This Row],[Total Unit Cost]]*Sales_Data17[[#This Row],[Order Quantity]])</f>
        <v>496.47</v>
      </c>
      <c r="R4557" s="1" t="str">
        <f>TEXT(Sales_Data17[[#This Row],[OrderDate]],"MMM")</f>
        <v>Oct</v>
      </c>
      <c r="S4557" s="1" t="str">
        <f t="shared" si="71"/>
        <v>2014</v>
      </c>
    </row>
    <row r="4558" spans="1:19">
      <c r="A4558" t="s">
        <v>4581</v>
      </c>
      <c r="B4558" s="2">
        <v>41936</v>
      </c>
      <c r="C4558" s="2" t="str">
        <f>VLOOKUP(Sales_Data17[[#This Row],[Customer Name Index]],Customer_Data[#All],2,0)</f>
        <v>Ole Group</v>
      </c>
      <c r="D4558">
        <v>13</v>
      </c>
      <c r="E4558" t="s">
        <v>3</v>
      </c>
      <c r="F4558" t="s">
        <v>8168</v>
      </c>
      <c r="G4558" t="s">
        <v>8026</v>
      </c>
      <c r="H4558" t="str">
        <f>VLOOKUP(Sales_Data17[[#This Row],[Delivery Region Index]],Regions_Table[#All],2,0)</f>
        <v>Queensland</v>
      </c>
      <c r="I4558" t="str">
        <f>VLOOKUP(Sales_Data17[[#This Row],[Delivery Region Index]],Regions_Table[#All],3,0)</f>
        <v>Mount Isa</v>
      </c>
      <c r="J4558">
        <v>38</v>
      </c>
      <c r="K4558">
        <v>6</v>
      </c>
      <c r="L4558" t="str">
        <f>VLOOKUP(Sales_Data17[[#This Row],[Product Description Index]],Products_Data[#All],2,0)</f>
        <v>Socks</v>
      </c>
      <c r="M4558">
        <v>3</v>
      </c>
      <c r="N4558" s="9">
        <v>198.02222222222224</v>
      </c>
      <c r="O4558" s="9">
        <f>Sales_Data17[[#This Row],[Order Quantity]]*Sales_Data17[[#This Row],[Unit Price]]</f>
        <v>594.06666666666672</v>
      </c>
      <c r="P4558" s="9">
        <v>106.932</v>
      </c>
      <c r="Q4558" s="9">
        <f>Sales_Data17[[#This Row],[Line Total]]-(Sales_Data17[[#This Row],[Total Unit Cost]]*Sales_Data17[[#This Row],[Order Quantity]])</f>
        <v>273.27066666666673</v>
      </c>
      <c r="R4558" s="1" t="str">
        <f>TEXT(Sales_Data17[[#This Row],[OrderDate]],"MMM")</f>
        <v>Oct</v>
      </c>
      <c r="S4558" s="1" t="str">
        <f t="shared" si="71"/>
        <v>2014</v>
      </c>
    </row>
    <row r="4559" spans="1:19">
      <c r="A4559" t="s">
        <v>4582</v>
      </c>
      <c r="B4559" s="2">
        <v>41936</v>
      </c>
      <c r="C4559" s="2" t="str">
        <f>VLOOKUP(Sales_Data17[[#This Row],[Customer Name Index]],Customer_Data[#All],2,0)</f>
        <v xml:space="preserve">Linde </v>
      </c>
      <c r="D4559">
        <v>14</v>
      </c>
      <c r="E4559" t="s">
        <v>4</v>
      </c>
      <c r="F4559" t="s">
        <v>8168</v>
      </c>
      <c r="G4559" t="s">
        <v>8026</v>
      </c>
      <c r="H4559" t="str">
        <f>VLOOKUP(Sales_Data17[[#This Row],[Delivery Region Index]],Regions_Table[#All],2,0)</f>
        <v>Queensland</v>
      </c>
      <c r="I4559" t="str">
        <f>VLOOKUP(Sales_Data17[[#This Row],[Delivery Region Index]],Regions_Table[#All],3,0)</f>
        <v>Rockhampton</v>
      </c>
      <c r="J4559">
        <v>41</v>
      </c>
      <c r="K4559">
        <v>6</v>
      </c>
      <c r="L4559" t="str">
        <f>VLOOKUP(Sales_Data17[[#This Row],[Product Description Index]],Products_Data[#All],2,0)</f>
        <v>Socks</v>
      </c>
      <c r="M4559">
        <v>8</v>
      </c>
      <c r="N4559" s="9">
        <v>253.11111111111111</v>
      </c>
      <c r="O4559" s="9">
        <f>Sales_Data17[[#This Row],[Order Quantity]]*Sales_Data17[[#This Row],[Unit Price]]</f>
        <v>2024.8888888888889</v>
      </c>
      <c r="P4559" s="9">
        <v>124.02444444444444</v>
      </c>
      <c r="Q4559" s="9">
        <f>Sales_Data17[[#This Row],[Line Total]]-(Sales_Data17[[#This Row],[Total Unit Cost]]*Sales_Data17[[#This Row],[Order Quantity]])</f>
        <v>1032.6933333333334</v>
      </c>
      <c r="R4559" s="1" t="str">
        <f>TEXT(Sales_Data17[[#This Row],[OrderDate]],"MMM")</f>
        <v>Oct</v>
      </c>
      <c r="S4559" s="1" t="str">
        <f t="shared" si="71"/>
        <v>2014</v>
      </c>
    </row>
    <row r="4560" spans="1:19">
      <c r="A4560" t="s">
        <v>4583</v>
      </c>
      <c r="B4560" s="2">
        <v>41936</v>
      </c>
      <c r="C4560" s="2" t="str">
        <f>VLOOKUP(Sales_Data17[[#This Row],[Customer Name Index]],Customer_Data[#All],2,0)</f>
        <v>Eminence Corp</v>
      </c>
      <c r="D4560">
        <v>18</v>
      </c>
      <c r="E4560" t="s">
        <v>4</v>
      </c>
      <c r="F4560" t="s">
        <v>8168</v>
      </c>
      <c r="G4560" t="s">
        <v>8025</v>
      </c>
      <c r="H4560" t="str">
        <f>VLOOKUP(Sales_Data17[[#This Row],[Delivery Region Index]],Regions_Table[#All],2,0)</f>
        <v>Victoria</v>
      </c>
      <c r="I4560" t="str">
        <f>VLOOKUP(Sales_Data17[[#This Row],[Delivery Region Index]],Regions_Table[#All],3,0)</f>
        <v>Geelong</v>
      </c>
      <c r="J4560">
        <v>51</v>
      </c>
      <c r="K4560">
        <v>7</v>
      </c>
      <c r="L4560" t="str">
        <f>VLOOKUP(Sales_Data17[[#This Row],[Product Description Index]],Products_Data[#All],2,0)</f>
        <v>Dress Shirts</v>
      </c>
      <c r="M4560">
        <v>1</v>
      </c>
      <c r="N4560" s="9">
        <v>281.39999999999998</v>
      </c>
      <c r="O4560" s="9">
        <f>Sales_Data17[[#This Row],[Order Quantity]]*Sales_Data17[[#This Row],[Unit Price]]</f>
        <v>281.39999999999998</v>
      </c>
      <c r="P4560" s="9">
        <v>230.74799999999999</v>
      </c>
      <c r="Q4560" s="9">
        <f>Sales_Data17[[#This Row],[Line Total]]-(Sales_Data17[[#This Row],[Total Unit Cost]]*Sales_Data17[[#This Row],[Order Quantity]])</f>
        <v>50.651999999999987</v>
      </c>
      <c r="R4560" s="1" t="str">
        <f>TEXT(Sales_Data17[[#This Row],[OrderDate]],"MMM")</f>
        <v>Oct</v>
      </c>
      <c r="S4560" s="1" t="str">
        <f t="shared" si="71"/>
        <v>2014</v>
      </c>
    </row>
    <row r="4561" spans="1:19">
      <c r="A4561" t="s">
        <v>4584</v>
      </c>
      <c r="B4561" s="2">
        <v>41936</v>
      </c>
      <c r="C4561" s="2" t="str">
        <f>VLOOKUP(Sales_Data17[[#This Row],[Customer Name Index]],Customer_Data[#All],2,0)</f>
        <v>Pure Group</v>
      </c>
      <c r="D4561">
        <v>17</v>
      </c>
      <c r="E4561" t="s">
        <v>2</v>
      </c>
      <c r="F4561" t="s">
        <v>8168</v>
      </c>
      <c r="G4561" t="s">
        <v>8025</v>
      </c>
      <c r="H4561" t="str">
        <f>VLOOKUP(Sales_Data17[[#This Row],[Delivery Region Index]],Regions_Table[#All],2,0)</f>
        <v>Victoria</v>
      </c>
      <c r="I4561" t="str">
        <f>VLOOKUP(Sales_Data17[[#This Row],[Delivery Region Index]],Regions_Table[#All],3,0)</f>
        <v>Bendigo</v>
      </c>
      <c r="J4561">
        <v>50</v>
      </c>
      <c r="K4561">
        <v>7</v>
      </c>
      <c r="L4561" t="str">
        <f>VLOOKUP(Sales_Data17[[#This Row],[Product Description Index]],Products_Data[#All],2,0)</f>
        <v>Dress Shirts</v>
      </c>
      <c r="M4561">
        <v>7</v>
      </c>
      <c r="N4561" s="9">
        <v>444.43333333333334</v>
      </c>
      <c r="O4561" s="9">
        <f>Sales_Data17[[#This Row],[Order Quantity]]*Sales_Data17[[#This Row],[Unit Price]]</f>
        <v>3111.0333333333333</v>
      </c>
      <c r="P4561" s="9">
        <v>257.77133333333336</v>
      </c>
      <c r="Q4561" s="9">
        <f>Sales_Data17[[#This Row],[Line Total]]-(Sales_Data17[[#This Row],[Total Unit Cost]]*Sales_Data17[[#This Row],[Order Quantity]])</f>
        <v>1306.6339999999998</v>
      </c>
      <c r="R4561" s="1" t="str">
        <f>TEXT(Sales_Data17[[#This Row],[OrderDate]],"MMM")</f>
        <v>Oct</v>
      </c>
      <c r="S4561" s="1" t="str">
        <f t="shared" si="71"/>
        <v>2014</v>
      </c>
    </row>
    <row r="4562" spans="1:19">
      <c r="A4562" t="s">
        <v>4585</v>
      </c>
      <c r="B4562" s="2">
        <v>41937</v>
      </c>
      <c r="C4562" s="2" t="str">
        <f>VLOOKUP(Sales_Data17[[#This Row],[Customer Name Index]],Customer_Data[#All],2,0)</f>
        <v>ETUDE Ltd</v>
      </c>
      <c r="D4562">
        <v>4</v>
      </c>
      <c r="E4562" t="s">
        <v>2</v>
      </c>
      <c r="F4562" t="s">
        <v>8168</v>
      </c>
      <c r="G4562" t="s">
        <v>8027</v>
      </c>
      <c r="H4562" t="str">
        <f>VLOOKUP(Sales_Data17[[#This Row],[Delivery Region Index]],Regions_Table[#All],2,0)</f>
        <v>New South Wales</v>
      </c>
      <c r="I4562" t="str">
        <f>VLOOKUP(Sales_Data17[[#This Row],[Delivery Region Index]],Regions_Table[#All],3,0)</f>
        <v>Gosford</v>
      </c>
      <c r="J4562">
        <v>9</v>
      </c>
      <c r="K4562">
        <v>2</v>
      </c>
      <c r="L4562" t="str">
        <f>VLOOKUP(Sales_Data17[[#This Row],[Product Description Index]],Products_Data[#All],2,0)</f>
        <v>Pants</v>
      </c>
      <c r="M4562">
        <v>6</v>
      </c>
      <c r="N4562" s="9">
        <v>203.23333333333335</v>
      </c>
      <c r="O4562" s="9">
        <f>Sales_Data17[[#This Row],[Order Quantity]]*Sales_Data17[[#This Row],[Unit Price]]</f>
        <v>1219.4000000000001</v>
      </c>
      <c r="P4562" s="9">
        <v>83.325666666666677</v>
      </c>
      <c r="Q4562" s="9">
        <f>Sales_Data17[[#This Row],[Line Total]]-(Sales_Data17[[#This Row],[Total Unit Cost]]*Sales_Data17[[#This Row],[Order Quantity]])</f>
        <v>719.44600000000003</v>
      </c>
      <c r="R4562" s="1" t="str">
        <f>TEXT(Sales_Data17[[#This Row],[OrderDate]],"MMM")</f>
        <v>Oct</v>
      </c>
      <c r="S4562" s="1" t="str">
        <f t="shared" si="71"/>
        <v>2014</v>
      </c>
    </row>
    <row r="4563" spans="1:19">
      <c r="A4563" t="s">
        <v>4586</v>
      </c>
      <c r="B4563" s="2">
        <v>41937</v>
      </c>
      <c r="C4563" s="2" t="str">
        <f>VLOOKUP(Sales_Data17[[#This Row],[Customer Name Index]],Customer_Data[#All],2,0)</f>
        <v xml:space="preserve">Ei </v>
      </c>
      <c r="D4563">
        <v>9</v>
      </c>
      <c r="E4563" t="s">
        <v>4</v>
      </c>
      <c r="F4563" t="s">
        <v>8168</v>
      </c>
      <c r="G4563" t="s">
        <v>8027</v>
      </c>
      <c r="H4563" t="str">
        <f>VLOOKUP(Sales_Data17[[#This Row],[Delivery Region Index]],Regions_Table[#All],2,0)</f>
        <v>New South Wales</v>
      </c>
      <c r="I4563" t="str">
        <f>VLOOKUP(Sales_Data17[[#This Row],[Delivery Region Index]],Regions_Table[#All],3,0)</f>
        <v>Wyong</v>
      </c>
      <c r="J4563">
        <v>25</v>
      </c>
      <c r="K4563">
        <v>4</v>
      </c>
      <c r="L4563" t="str">
        <f>VLOOKUP(Sales_Data17[[#This Row],[Product Description Index]],Products_Data[#All],2,0)</f>
        <v>Jeans</v>
      </c>
      <c r="M4563">
        <v>3</v>
      </c>
      <c r="N4563" s="9">
        <v>661.06666666666672</v>
      </c>
      <c r="O4563" s="9">
        <f>Sales_Data17[[#This Row],[Order Quantity]]*Sales_Data17[[#This Row],[Unit Price]]</f>
        <v>1983.2000000000003</v>
      </c>
      <c r="P4563" s="9">
        <v>277.64799999999997</v>
      </c>
      <c r="Q4563" s="9">
        <f>Sales_Data17[[#This Row],[Line Total]]-(Sales_Data17[[#This Row],[Total Unit Cost]]*Sales_Data17[[#This Row],[Order Quantity]])</f>
        <v>1150.2560000000003</v>
      </c>
      <c r="R4563" s="1" t="str">
        <f>TEXT(Sales_Data17[[#This Row],[OrderDate]],"MMM")</f>
        <v>Oct</v>
      </c>
      <c r="S4563" s="1" t="str">
        <f t="shared" si="71"/>
        <v>2014</v>
      </c>
    </row>
    <row r="4564" spans="1:19">
      <c r="A4564" t="s">
        <v>4587</v>
      </c>
      <c r="B4564" s="2">
        <v>41937</v>
      </c>
      <c r="C4564" s="2" t="str">
        <f>VLOOKUP(Sales_Data17[[#This Row],[Customer Name Index]],Customer_Data[#All],2,0)</f>
        <v>PEDIFIX, Corp</v>
      </c>
      <c r="D4564">
        <v>6</v>
      </c>
      <c r="E4564" t="s">
        <v>4</v>
      </c>
      <c r="F4564" t="s">
        <v>8168</v>
      </c>
      <c r="G4564" t="s">
        <v>8027</v>
      </c>
      <c r="H4564" t="str">
        <f>VLOOKUP(Sales_Data17[[#This Row],[Delivery Region Index]],Regions_Table[#All],2,0)</f>
        <v>New South Wales</v>
      </c>
      <c r="I4564" t="str">
        <f>VLOOKUP(Sales_Data17[[#This Row],[Delivery Region Index]],Regions_Table[#All],3,0)</f>
        <v>Newcastle</v>
      </c>
      <c r="J4564">
        <v>16</v>
      </c>
      <c r="K4564">
        <v>3</v>
      </c>
      <c r="L4564" t="str">
        <f>VLOOKUP(Sales_Data17[[#This Row],[Product Description Index]],Products_Data[#All],2,0)</f>
        <v>Sunglasses</v>
      </c>
      <c r="M4564">
        <v>6</v>
      </c>
      <c r="N4564" s="9">
        <v>118.36666666666666</v>
      </c>
      <c r="O4564" s="9">
        <f>Sales_Data17[[#This Row],[Order Quantity]]*Sales_Data17[[#This Row],[Unit Price]]</f>
        <v>710.19999999999993</v>
      </c>
      <c r="P4564" s="9">
        <v>86.407666666666671</v>
      </c>
      <c r="Q4564" s="9">
        <f>Sales_Data17[[#This Row],[Line Total]]-(Sales_Data17[[#This Row],[Total Unit Cost]]*Sales_Data17[[#This Row],[Order Quantity]])</f>
        <v>191.75399999999991</v>
      </c>
      <c r="R4564" s="1" t="str">
        <f>TEXT(Sales_Data17[[#This Row],[OrderDate]],"MMM")</f>
        <v>Oct</v>
      </c>
      <c r="S4564" s="1" t="str">
        <f t="shared" si="71"/>
        <v>2014</v>
      </c>
    </row>
    <row r="4565" spans="1:19">
      <c r="A4565" t="s">
        <v>4588</v>
      </c>
      <c r="B4565" s="2">
        <v>41937</v>
      </c>
      <c r="C4565" s="2" t="str">
        <f>VLOOKUP(Sales_Data17[[#This Row],[Customer Name Index]],Customer_Data[#All],2,0)</f>
        <v>Procter Corp</v>
      </c>
      <c r="D4565">
        <v>5</v>
      </c>
      <c r="E4565" t="s">
        <v>4</v>
      </c>
      <c r="F4565" t="s">
        <v>8168</v>
      </c>
      <c r="G4565" t="s">
        <v>8027</v>
      </c>
      <c r="H4565" t="str">
        <f>VLOOKUP(Sales_Data17[[#This Row],[Delivery Region Index]],Regions_Table[#All],2,0)</f>
        <v>New South Wales</v>
      </c>
      <c r="I4565" t="str">
        <f>VLOOKUP(Sales_Data17[[#This Row],[Delivery Region Index]],Regions_Table[#All],3,0)</f>
        <v>Lake Macquarie</v>
      </c>
      <c r="J4565">
        <v>13</v>
      </c>
      <c r="K4565">
        <v>2</v>
      </c>
      <c r="L4565" t="str">
        <f>VLOOKUP(Sales_Data17[[#This Row],[Product Description Index]],Products_Data[#All],2,0)</f>
        <v>Pants</v>
      </c>
      <c r="M4565">
        <v>6</v>
      </c>
      <c r="N4565" s="9">
        <v>122.83333333333333</v>
      </c>
      <c r="O4565" s="9">
        <f>Sales_Data17[[#This Row],[Order Quantity]]*Sales_Data17[[#This Row],[Unit Price]]</f>
        <v>737</v>
      </c>
      <c r="P4565" s="9">
        <v>57.731666666666655</v>
      </c>
      <c r="Q4565" s="9">
        <f>Sales_Data17[[#This Row],[Line Total]]-(Sales_Data17[[#This Row],[Total Unit Cost]]*Sales_Data17[[#This Row],[Order Quantity]])</f>
        <v>390.61000000000007</v>
      </c>
      <c r="R4565" s="1" t="str">
        <f>TEXT(Sales_Data17[[#This Row],[OrderDate]],"MMM")</f>
        <v>Oct</v>
      </c>
      <c r="S4565" s="1" t="str">
        <f t="shared" si="71"/>
        <v>2014</v>
      </c>
    </row>
    <row r="4566" spans="1:19">
      <c r="A4566" t="s">
        <v>4589</v>
      </c>
      <c r="B4566" s="2">
        <v>41937</v>
      </c>
      <c r="C4566" s="2" t="str">
        <f>VLOOKUP(Sales_Data17[[#This Row],[Customer Name Index]],Customer_Data[#All],2,0)</f>
        <v xml:space="preserve">Medline </v>
      </c>
      <c r="D4566">
        <v>12</v>
      </c>
      <c r="E4566" t="s">
        <v>2</v>
      </c>
      <c r="F4566" t="s">
        <v>8168</v>
      </c>
      <c r="G4566" t="s">
        <v>8026</v>
      </c>
      <c r="H4566" t="str">
        <f>VLOOKUP(Sales_Data17[[#This Row],[Delivery Region Index]],Regions_Table[#All],2,0)</f>
        <v>Queensland</v>
      </c>
      <c r="I4566" t="str">
        <f>VLOOKUP(Sales_Data17[[#This Row],[Delivery Region Index]],Regions_Table[#All],3,0)</f>
        <v>Ipswich</v>
      </c>
      <c r="J4566">
        <v>34</v>
      </c>
      <c r="K4566">
        <v>5</v>
      </c>
      <c r="L4566" t="str">
        <f>VLOOKUP(Sales_Data17[[#This Row],[Product Description Index]],Products_Data[#All],2,0)</f>
        <v>Hats</v>
      </c>
      <c r="M4566">
        <v>2</v>
      </c>
      <c r="N4566" s="9">
        <v>297.77777777777777</v>
      </c>
      <c r="O4566" s="9">
        <f>Sales_Data17[[#This Row],[Order Quantity]]*Sales_Data17[[#This Row],[Unit Price]]</f>
        <v>595.55555555555554</v>
      </c>
      <c r="P4566" s="9">
        <v>187.60000000000002</v>
      </c>
      <c r="Q4566" s="9">
        <f>Sales_Data17[[#This Row],[Line Total]]-(Sales_Data17[[#This Row],[Total Unit Cost]]*Sales_Data17[[#This Row],[Order Quantity]])</f>
        <v>220.3555555555555</v>
      </c>
      <c r="R4566" s="1" t="str">
        <f>TEXT(Sales_Data17[[#This Row],[OrderDate]],"MMM")</f>
        <v>Oct</v>
      </c>
      <c r="S4566" s="1" t="str">
        <f t="shared" si="71"/>
        <v>2014</v>
      </c>
    </row>
    <row r="4567" spans="1:19">
      <c r="A4567" t="s">
        <v>4590</v>
      </c>
      <c r="B4567" s="2">
        <v>41937</v>
      </c>
      <c r="C4567" s="2" t="str">
        <f>VLOOKUP(Sales_Data17[[#This Row],[Customer Name Index]],Customer_Data[#All],2,0)</f>
        <v>3LAB, Ltd</v>
      </c>
      <c r="D4567">
        <v>16</v>
      </c>
      <c r="E4567" t="s">
        <v>2</v>
      </c>
      <c r="F4567" t="s">
        <v>8168</v>
      </c>
      <c r="G4567" t="s">
        <v>8025</v>
      </c>
      <c r="H4567" t="str">
        <f>VLOOKUP(Sales_Data17[[#This Row],[Delivery Region Index]],Regions_Table[#All],2,0)</f>
        <v>Queensland</v>
      </c>
      <c r="I4567" t="str">
        <f>VLOOKUP(Sales_Data17[[#This Row],[Delivery Region Index]],Regions_Table[#All],3,0)</f>
        <v>Toowoomba</v>
      </c>
      <c r="J4567">
        <v>44</v>
      </c>
      <c r="K4567">
        <v>7</v>
      </c>
      <c r="L4567" t="str">
        <f>VLOOKUP(Sales_Data17[[#This Row],[Product Description Index]],Products_Data[#All],2,0)</f>
        <v>Dress Shirts</v>
      </c>
      <c r="M4567">
        <v>6</v>
      </c>
      <c r="N4567" s="9">
        <v>86.355555555555554</v>
      </c>
      <c r="O4567" s="9">
        <f>Sales_Data17[[#This Row],[Order Quantity]]*Sales_Data17[[#This Row],[Unit Price]]</f>
        <v>518.13333333333333</v>
      </c>
      <c r="P4567" s="9">
        <v>59.585333333333338</v>
      </c>
      <c r="Q4567" s="9">
        <f>Sales_Data17[[#This Row],[Line Total]]-(Sales_Data17[[#This Row],[Total Unit Cost]]*Sales_Data17[[#This Row],[Order Quantity]])</f>
        <v>160.62133333333327</v>
      </c>
      <c r="R4567" s="1" t="str">
        <f>TEXT(Sales_Data17[[#This Row],[OrderDate]],"MMM")</f>
        <v>Oct</v>
      </c>
      <c r="S4567" s="1" t="str">
        <f t="shared" si="71"/>
        <v>2014</v>
      </c>
    </row>
    <row r="4568" spans="1:19">
      <c r="A4568" t="s">
        <v>4591</v>
      </c>
      <c r="B4568" s="2">
        <v>41937</v>
      </c>
      <c r="C4568" s="2" t="str">
        <f>VLOOKUP(Sales_Data17[[#This Row],[Customer Name Index]],Customer_Data[#All],2,0)</f>
        <v xml:space="preserve">Linde </v>
      </c>
      <c r="D4568">
        <v>14</v>
      </c>
      <c r="E4568" t="s">
        <v>2</v>
      </c>
      <c r="F4568" t="s">
        <v>8168</v>
      </c>
      <c r="G4568" t="s">
        <v>8026</v>
      </c>
      <c r="H4568" t="str">
        <f>VLOOKUP(Sales_Data17[[#This Row],[Delivery Region Index]],Regions_Table[#All],2,0)</f>
        <v>Queensland</v>
      </c>
      <c r="I4568" t="str">
        <f>VLOOKUP(Sales_Data17[[#This Row],[Delivery Region Index]],Regions_Table[#All],3,0)</f>
        <v>Redcliffe</v>
      </c>
      <c r="J4568">
        <v>40</v>
      </c>
      <c r="K4568">
        <v>6</v>
      </c>
      <c r="L4568" t="str">
        <f>VLOOKUP(Sales_Data17[[#This Row],[Product Description Index]],Products_Data[#All],2,0)</f>
        <v>Socks</v>
      </c>
      <c r="M4568">
        <v>1</v>
      </c>
      <c r="N4568" s="9">
        <v>429.54444444444448</v>
      </c>
      <c r="O4568" s="9">
        <f>Sales_Data17[[#This Row],[Order Quantity]]*Sales_Data17[[#This Row],[Unit Price]]</f>
        <v>429.54444444444448</v>
      </c>
      <c r="P4568" s="9">
        <v>206.18133333333333</v>
      </c>
      <c r="Q4568" s="9">
        <f>Sales_Data17[[#This Row],[Line Total]]-(Sales_Data17[[#This Row],[Total Unit Cost]]*Sales_Data17[[#This Row],[Order Quantity]])</f>
        <v>223.36311111111115</v>
      </c>
      <c r="R4568" s="1" t="str">
        <f>TEXT(Sales_Data17[[#This Row],[OrderDate]],"MMM")</f>
        <v>Oct</v>
      </c>
      <c r="S4568" s="1" t="str">
        <f t="shared" si="71"/>
        <v>2014</v>
      </c>
    </row>
    <row r="4569" spans="1:19">
      <c r="A4569" t="s">
        <v>4592</v>
      </c>
      <c r="B4569" s="2">
        <v>41937</v>
      </c>
      <c r="C4569" s="2" t="str">
        <f>VLOOKUP(Sales_Data17[[#This Row],[Customer Name Index]],Customer_Data[#All],2,0)</f>
        <v>Pacific Ltd</v>
      </c>
      <c r="D4569">
        <v>20</v>
      </c>
      <c r="E4569" t="s">
        <v>3</v>
      </c>
      <c r="F4569" t="s">
        <v>8168</v>
      </c>
      <c r="G4569" t="s">
        <v>8028</v>
      </c>
      <c r="H4569" t="str">
        <f>VLOOKUP(Sales_Data17[[#This Row],[Delivery Region Index]],Regions_Table[#All],2,0)</f>
        <v>Victoria</v>
      </c>
      <c r="I4569" t="str">
        <f>VLOOKUP(Sales_Data17[[#This Row],[Delivery Region Index]],Regions_Table[#All],3,0)</f>
        <v>Wangaratta</v>
      </c>
      <c r="J4569">
        <v>56</v>
      </c>
      <c r="K4569">
        <v>8</v>
      </c>
      <c r="L4569" t="str">
        <f>VLOOKUP(Sales_Data17[[#This Row],[Product Description Index]],Products_Data[#All],2,0)</f>
        <v>Shoes</v>
      </c>
      <c r="M4569">
        <v>2</v>
      </c>
      <c r="N4569" s="9">
        <v>222.58888888888887</v>
      </c>
      <c r="O4569" s="9">
        <f>Sales_Data17[[#This Row],[Order Quantity]]*Sales_Data17[[#This Row],[Unit Price]]</f>
        <v>445.17777777777775</v>
      </c>
      <c r="P4569" s="9">
        <v>129.10155555555556</v>
      </c>
      <c r="Q4569" s="9">
        <f>Sales_Data17[[#This Row],[Line Total]]-(Sales_Data17[[#This Row],[Total Unit Cost]]*Sales_Data17[[#This Row],[Order Quantity]])</f>
        <v>186.97466666666662</v>
      </c>
      <c r="R4569" s="1" t="str">
        <f>TEXT(Sales_Data17[[#This Row],[OrderDate]],"MMM")</f>
        <v>Oct</v>
      </c>
      <c r="S4569" s="1" t="str">
        <f t="shared" si="71"/>
        <v>2014</v>
      </c>
    </row>
    <row r="4570" spans="1:19">
      <c r="A4570" t="s">
        <v>4593</v>
      </c>
      <c r="B4570" s="2">
        <v>41938</v>
      </c>
      <c r="C4570" s="2" t="str">
        <f>VLOOKUP(Sales_Data17[[#This Row],[Customer Name Index]],Customer_Data[#All],2,0)</f>
        <v xml:space="preserve">Linde </v>
      </c>
      <c r="D4570">
        <v>14</v>
      </c>
      <c r="E4570" t="s">
        <v>2</v>
      </c>
      <c r="F4570" t="s">
        <v>8168</v>
      </c>
      <c r="G4570" t="s">
        <v>8026</v>
      </c>
      <c r="H4570" t="str">
        <f>VLOOKUP(Sales_Data17[[#This Row],[Delivery Region Index]],Regions_Table[#All],2,0)</f>
        <v>Queensland</v>
      </c>
      <c r="I4570" t="str">
        <f>VLOOKUP(Sales_Data17[[#This Row],[Delivery Region Index]],Regions_Table[#All],3,0)</f>
        <v>Redcliffe</v>
      </c>
      <c r="J4570">
        <v>40</v>
      </c>
      <c r="K4570">
        <v>6</v>
      </c>
      <c r="L4570" t="str">
        <f>VLOOKUP(Sales_Data17[[#This Row],[Product Description Index]],Products_Data[#All],2,0)</f>
        <v>Socks</v>
      </c>
      <c r="M4570">
        <v>5</v>
      </c>
      <c r="N4570" s="9">
        <v>690.1</v>
      </c>
      <c r="O4570" s="9">
        <f>Sales_Data17[[#This Row],[Order Quantity]]*Sales_Data17[[#This Row],[Unit Price]]</f>
        <v>3450.5</v>
      </c>
      <c r="P4570" s="9">
        <v>317.44600000000008</v>
      </c>
      <c r="Q4570" s="9">
        <f>Sales_Data17[[#This Row],[Line Total]]-(Sales_Data17[[#This Row],[Total Unit Cost]]*Sales_Data17[[#This Row],[Order Quantity]])</f>
        <v>1863.2699999999995</v>
      </c>
      <c r="R4570" s="1" t="str">
        <f>TEXT(Sales_Data17[[#This Row],[OrderDate]],"MMM")</f>
        <v>Oct</v>
      </c>
      <c r="S4570" s="1" t="str">
        <f t="shared" si="71"/>
        <v>2014</v>
      </c>
    </row>
    <row r="4571" spans="1:19">
      <c r="A4571" t="s">
        <v>4594</v>
      </c>
      <c r="B4571" s="2">
        <v>41938</v>
      </c>
      <c r="C4571" s="2" t="str">
        <f>VLOOKUP(Sales_Data17[[#This Row],[Customer Name Index]],Customer_Data[#All],2,0)</f>
        <v>3LAB, Ltd</v>
      </c>
      <c r="D4571">
        <v>16</v>
      </c>
      <c r="E4571" t="s">
        <v>2</v>
      </c>
      <c r="F4571" t="s">
        <v>8168</v>
      </c>
      <c r="G4571" t="s">
        <v>8025</v>
      </c>
      <c r="H4571" t="str">
        <f>VLOOKUP(Sales_Data17[[#This Row],[Delivery Region Index]],Regions_Table[#All],2,0)</f>
        <v>Queensland</v>
      </c>
      <c r="I4571" t="str">
        <f>VLOOKUP(Sales_Data17[[#This Row],[Delivery Region Index]],Regions_Table[#All],3,0)</f>
        <v>Toowoomba</v>
      </c>
      <c r="J4571">
        <v>44</v>
      </c>
      <c r="K4571">
        <v>7</v>
      </c>
      <c r="L4571" t="str">
        <f>VLOOKUP(Sales_Data17[[#This Row],[Product Description Index]],Products_Data[#All],2,0)</f>
        <v>Dress Shirts</v>
      </c>
      <c r="M4571">
        <v>2</v>
      </c>
      <c r="N4571" s="9">
        <v>286.61111111111109</v>
      </c>
      <c r="O4571" s="9">
        <f>Sales_Data17[[#This Row],[Order Quantity]]*Sales_Data17[[#This Row],[Unit Price]]</f>
        <v>573.22222222222217</v>
      </c>
      <c r="P4571" s="9">
        <v>226.42277777777778</v>
      </c>
      <c r="Q4571" s="9">
        <f>Sales_Data17[[#This Row],[Line Total]]-(Sales_Data17[[#This Row],[Total Unit Cost]]*Sales_Data17[[#This Row],[Order Quantity]])</f>
        <v>120.37666666666661</v>
      </c>
      <c r="R4571" s="1" t="str">
        <f>TEXT(Sales_Data17[[#This Row],[OrderDate]],"MMM")</f>
        <v>Oct</v>
      </c>
      <c r="S4571" s="1" t="str">
        <f t="shared" si="71"/>
        <v>2014</v>
      </c>
    </row>
    <row r="4572" spans="1:19">
      <c r="A4572" t="s">
        <v>4595</v>
      </c>
      <c r="B4572" s="2">
        <v>41938</v>
      </c>
      <c r="C4572" s="2" t="str">
        <f>VLOOKUP(Sales_Data17[[#This Row],[Customer Name Index]],Customer_Data[#All],2,0)</f>
        <v>Avon Corp</v>
      </c>
      <c r="D4572">
        <v>1</v>
      </c>
      <c r="E4572" t="s">
        <v>4</v>
      </c>
      <c r="F4572" t="s">
        <v>8168</v>
      </c>
      <c r="G4572" t="s">
        <v>8027</v>
      </c>
      <c r="H4572" t="str">
        <f>VLOOKUP(Sales_Data17[[#This Row],[Delivery Region Index]],Regions_Table[#All],2,0)</f>
        <v>New South Wales</v>
      </c>
      <c r="I4572" t="str">
        <f>VLOOKUP(Sales_Data17[[#This Row],[Delivery Region Index]],Regions_Table[#All],3,0)</f>
        <v>Albury</v>
      </c>
      <c r="J4572">
        <v>2</v>
      </c>
      <c r="K4572">
        <v>1</v>
      </c>
      <c r="L4572" t="str">
        <f>VLOOKUP(Sales_Data17[[#This Row],[Product Description Index]],Products_Data[#All],2,0)</f>
        <v>Shirts</v>
      </c>
      <c r="M4572">
        <v>8</v>
      </c>
      <c r="N4572" s="9">
        <v>22.333333333333332</v>
      </c>
      <c r="O4572" s="9">
        <f>Sales_Data17[[#This Row],[Order Quantity]]*Sales_Data17[[#This Row],[Unit Price]]</f>
        <v>178.66666666666666</v>
      </c>
      <c r="P4572" s="9">
        <v>13.176666666666666</v>
      </c>
      <c r="Q4572" s="9">
        <f>Sales_Data17[[#This Row],[Line Total]]-(Sales_Data17[[#This Row],[Total Unit Cost]]*Sales_Data17[[#This Row],[Order Quantity]])</f>
        <v>73.25333333333333</v>
      </c>
      <c r="R4572" s="1" t="str">
        <f>TEXT(Sales_Data17[[#This Row],[OrderDate]],"MMM")</f>
        <v>Oct</v>
      </c>
      <c r="S4572" s="1" t="str">
        <f t="shared" si="71"/>
        <v>2014</v>
      </c>
    </row>
    <row r="4573" spans="1:19">
      <c r="A4573" t="s">
        <v>4596</v>
      </c>
      <c r="B4573" s="2">
        <v>41938</v>
      </c>
      <c r="C4573" s="2" t="str">
        <f>VLOOKUP(Sales_Data17[[#This Row],[Customer Name Index]],Customer_Data[#All],2,0)</f>
        <v>Elorac, Corp</v>
      </c>
      <c r="D4573">
        <v>3</v>
      </c>
      <c r="E4573" t="s">
        <v>2</v>
      </c>
      <c r="F4573" t="s">
        <v>8168</v>
      </c>
      <c r="G4573" t="s">
        <v>8027</v>
      </c>
      <c r="H4573" t="str">
        <f>VLOOKUP(Sales_Data17[[#This Row],[Delivery Region Index]],Regions_Table[#All],2,0)</f>
        <v>New South Wales</v>
      </c>
      <c r="I4573" t="str">
        <f>VLOOKUP(Sales_Data17[[#This Row],[Delivery Region Index]],Regions_Table[#All],3,0)</f>
        <v>Coffs Harbour</v>
      </c>
      <c r="J4573">
        <v>7</v>
      </c>
      <c r="K4573">
        <v>1</v>
      </c>
      <c r="L4573" t="str">
        <f>VLOOKUP(Sales_Data17[[#This Row],[Product Description Index]],Products_Data[#All],2,0)</f>
        <v>Shirts</v>
      </c>
      <c r="M4573">
        <v>6</v>
      </c>
      <c r="N4573" s="9">
        <v>191.32222222222222</v>
      </c>
      <c r="O4573" s="9">
        <f>Sales_Data17[[#This Row],[Order Quantity]]*Sales_Data17[[#This Row],[Unit Price]]</f>
        <v>1147.9333333333334</v>
      </c>
      <c r="P4573" s="9">
        <v>103.31400000000002</v>
      </c>
      <c r="Q4573" s="9">
        <f>Sales_Data17[[#This Row],[Line Total]]-(Sales_Data17[[#This Row],[Total Unit Cost]]*Sales_Data17[[#This Row],[Order Quantity]])</f>
        <v>528.04933333333327</v>
      </c>
      <c r="R4573" s="1" t="str">
        <f>TEXT(Sales_Data17[[#This Row],[OrderDate]],"MMM")</f>
        <v>Oct</v>
      </c>
      <c r="S4573" s="1" t="str">
        <f t="shared" si="71"/>
        <v>2014</v>
      </c>
    </row>
    <row r="4574" spans="1:19">
      <c r="A4574" t="s">
        <v>4597</v>
      </c>
      <c r="B4574" s="2">
        <v>41938</v>
      </c>
      <c r="C4574" s="2" t="str">
        <f>VLOOKUP(Sales_Data17[[#This Row],[Customer Name Index]],Customer_Data[#All],2,0)</f>
        <v>Eminence Corp</v>
      </c>
      <c r="D4574">
        <v>18</v>
      </c>
      <c r="E4574" t="s">
        <v>4</v>
      </c>
      <c r="F4574" t="s">
        <v>8168</v>
      </c>
      <c r="G4574" t="s">
        <v>8025</v>
      </c>
      <c r="H4574" t="str">
        <f>VLOOKUP(Sales_Data17[[#This Row],[Delivery Region Index]],Regions_Table[#All],2,0)</f>
        <v>Victoria</v>
      </c>
      <c r="I4574" t="str">
        <f>VLOOKUP(Sales_Data17[[#This Row],[Delivery Region Index]],Regions_Table[#All],3,0)</f>
        <v>Geelong</v>
      </c>
      <c r="J4574">
        <v>51</v>
      </c>
      <c r="K4574">
        <v>7</v>
      </c>
      <c r="L4574" t="str">
        <f>VLOOKUP(Sales_Data17[[#This Row],[Product Description Index]],Products_Data[#All],2,0)</f>
        <v>Dress Shirts</v>
      </c>
      <c r="M4574">
        <v>4</v>
      </c>
      <c r="N4574" s="9">
        <v>581.41111111111104</v>
      </c>
      <c r="O4574" s="9">
        <f>Sales_Data17[[#This Row],[Order Quantity]]*Sales_Data17[[#This Row],[Unit Price]]</f>
        <v>2325.6444444444442</v>
      </c>
      <c r="P4574" s="9">
        <v>436.05833333333328</v>
      </c>
      <c r="Q4574" s="9">
        <f>Sales_Data17[[#This Row],[Line Total]]-(Sales_Data17[[#This Row],[Total Unit Cost]]*Sales_Data17[[#This Row],[Order Quantity]])</f>
        <v>581.41111111111104</v>
      </c>
      <c r="R4574" s="1" t="str">
        <f>TEXT(Sales_Data17[[#This Row],[OrderDate]],"MMM")</f>
        <v>Oct</v>
      </c>
      <c r="S4574" s="1" t="str">
        <f t="shared" si="71"/>
        <v>2014</v>
      </c>
    </row>
    <row r="4575" spans="1:19">
      <c r="A4575" t="s">
        <v>4598</v>
      </c>
      <c r="B4575" s="2">
        <v>41938</v>
      </c>
      <c r="C4575" s="2" t="str">
        <f>VLOOKUP(Sales_Data17[[#This Row],[Customer Name Index]],Customer_Data[#All],2,0)</f>
        <v>21st Ltd</v>
      </c>
      <c r="D4575">
        <v>10</v>
      </c>
      <c r="E4575" t="s">
        <v>2</v>
      </c>
      <c r="F4575" t="s">
        <v>8168</v>
      </c>
      <c r="G4575" t="s">
        <v>8026</v>
      </c>
      <c r="H4575" t="str">
        <f>VLOOKUP(Sales_Data17[[#This Row],[Delivery Region Index]],Regions_Table[#All],2,0)</f>
        <v>Queensland</v>
      </c>
      <c r="I4575" t="str">
        <f>VLOOKUP(Sales_Data17[[#This Row],[Delivery Region Index]],Regions_Table[#All],3,0)</f>
        <v>Cairns</v>
      </c>
      <c r="J4575">
        <v>28</v>
      </c>
      <c r="K4575">
        <v>4</v>
      </c>
      <c r="L4575" t="str">
        <f>VLOOKUP(Sales_Data17[[#This Row],[Product Description Index]],Products_Data[#All],2,0)</f>
        <v>Jeans</v>
      </c>
      <c r="M4575">
        <v>3</v>
      </c>
      <c r="N4575" s="9">
        <v>601.51111111111118</v>
      </c>
      <c r="O4575" s="9">
        <f>Sales_Data17[[#This Row],[Order Quantity]]*Sales_Data17[[#This Row],[Unit Price]]</f>
        <v>1804.5333333333335</v>
      </c>
      <c r="P4575" s="9">
        <v>318.80088888888895</v>
      </c>
      <c r="Q4575" s="9">
        <f>Sales_Data17[[#This Row],[Line Total]]-(Sales_Data17[[#This Row],[Total Unit Cost]]*Sales_Data17[[#This Row],[Order Quantity]])</f>
        <v>848.13066666666668</v>
      </c>
      <c r="R4575" s="1" t="str">
        <f>TEXT(Sales_Data17[[#This Row],[OrderDate]],"MMM")</f>
        <v>Oct</v>
      </c>
      <c r="S4575" s="1" t="str">
        <f t="shared" si="71"/>
        <v>2014</v>
      </c>
    </row>
    <row r="4576" spans="1:19">
      <c r="A4576" t="s">
        <v>4599</v>
      </c>
      <c r="B4576" s="2">
        <v>41938</v>
      </c>
      <c r="C4576" s="2" t="str">
        <f>VLOOKUP(Sales_Data17[[#This Row],[Customer Name Index]],Customer_Data[#All],2,0)</f>
        <v>Procter Corp</v>
      </c>
      <c r="D4576">
        <v>5</v>
      </c>
      <c r="E4576" t="s">
        <v>4</v>
      </c>
      <c r="F4576" t="s">
        <v>8168</v>
      </c>
      <c r="G4576" t="s">
        <v>8027</v>
      </c>
      <c r="H4576" t="str">
        <f>VLOOKUP(Sales_Data17[[#This Row],[Delivery Region Index]],Regions_Table[#All],2,0)</f>
        <v>New South Wales</v>
      </c>
      <c r="I4576" t="str">
        <f>VLOOKUP(Sales_Data17[[#This Row],[Delivery Region Index]],Regions_Table[#All],3,0)</f>
        <v>Lake Macquarie</v>
      </c>
      <c r="J4576">
        <v>13</v>
      </c>
      <c r="K4576">
        <v>2</v>
      </c>
      <c r="L4576" t="str">
        <f>VLOOKUP(Sales_Data17[[#This Row],[Product Description Index]],Products_Data[#All],2,0)</f>
        <v>Pants</v>
      </c>
      <c r="M4576">
        <v>9</v>
      </c>
      <c r="N4576" s="9">
        <v>112.41111111111111</v>
      </c>
      <c r="O4576" s="9">
        <f>Sales_Data17[[#This Row],[Order Quantity]]*Sales_Data17[[#This Row],[Unit Price]]</f>
        <v>1011.7</v>
      </c>
      <c r="P4576" s="9">
        <v>67.446666666666658</v>
      </c>
      <c r="Q4576" s="9">
        <f>Sales_Data17[[#This Row],[Line Total]]-(Sales_Data17[[#This Row],[Total Unit Cost]]*Sales_Data17[[#This Row],[Order Quantity]])</f>
        <v>404.68000000000006</v>
      </c>
      <c r="R4576" s="1" t="str">
        <f>TEXT(Sales_Data17[[#This Row],[OrderDate]],"MMM")</f>
        <v>Oct</v>
      </c>
      <c r="S4576" s="1" t="str">
        <f t="shared" si="71"/>
        <v>2014</v>
      </c>
    </row>
    <row r="4577" spans="1:19">
      <c r="A4577" t="s">
        <v>4600</v>
      </c>
      <c r="B4577" s="2">
        <v>41938</v>
      </c>
      <c r="C4577" s="2" t="str">
        <f>VLOOKUP(Sales_Data17[[#This Row],[Customer Name Index]],Customer_Data[#All],2,0)</f>
        <v>3LAB, Ltd</v>
      </c>
      <c r="D4577">
        <v>16</v>
      </c>
      <c r="E4577" t="s">
        <v>3</v>
      </c>
      <c r="F4577" t="s">
        <v>8168</v>
      </c>
      <c r="G4577" t="s">
        <v>8025</v>
      </c>
      <c r="H4577" t="str">
        <f>VLOOKUP(Sales_Data17[[#This Row],[Delivery Region Index]],Regions_Table[#All],2,0)</f>
        <v>Queensland</v>
      </c>
      <c r="I4577" t="str">
        <f>VLOOKUP(Sales_Data17[[#This Row],[Delivery Region Index]],Regions_Table[#All],3,0)</f>
        <v>Townsville</v>
      </c>
      <c r="J4577">
        <v>45</v>
      </c>
      <c r="K4577">
        <v>7</v>
      </c>
      <c r="L4577" t="str">
        <f>VLOOKUP(Sales_Data17[[#This Row],[Product Description Index]],Products_Data[#All],2,0)</f>
        <v>Dress Shirts</v>
      </c>
      <c r="M4577">
        <v>6</v>
      </c>
      <c r="N4577" s="9">
        <v>445.17777777777775</v>
      </c>
      <c r="O4577" s="9">
        <f>Sales_Data17[[#This Row],[Order Quantity]]*Sales_Data17[[#This Row],[Unit Price]]</f>
        <v>2671.0666666666666</v>
      </c>
      <c r="P4577" s="9">
        <v>280.46199999999999</v>
      </c>
      <c r="Q4577" s="9">
        <f>Sales_Data17[[#This Row],[Line Total]]-(Sales_Data17[[#This Row],[Total Unit Cost]]*Sales_Data17[[#This Row],[Order Quantity]])</f>
        <v>988.29466666666667</v>
      </c>
      <c r="R4577" s="1" t="str">
        <f>TEXT(Sales_Data17[[#This Row],[OrderDate]],"MMM")</f>
        <v>Oct</v>
      </c>
      <c r="S4577" s="1" t="str">
        <f t="shared" si="71"/>
        <v>2014</v>
      </c>
    </row>
    <row r="4578" spans="1:19">
      <c r="A4578" t="s">
        <v>4601</v>
      </c>
      <c r="B4578" s="2">
        <v>41938</v>
      </c>
      <c r="C4578" s="2" t="str">
        <f>VLOOKUP(Sales_Data17[[#This Row],[Customer Name Index]],Customer_Data[#All],2,0)</f>
        <v>21st Ltd</v>
      </c>
      <c r="D4578">
        <v>10</v>
      </c>
      <c r="E4578" t="s">
        <v>4</v>
      </c>
      <c r="F4578" t="s">
        <v>8168</v>
      </c>
      <c r="G4578" t="s">
        <v>8027</v>
      </c>
      <c r="H4578" t="str">
        <f>VLOOKUP(Sales_Data17[[#This Row],[Delivery Region Index]],Regions_Table[#All],2,0)</f>
        <v>Queensland</v>
      </c>
      <c r="I4578" t="str">
        <f>VLOOKUP(Sales_Data17[[#This Row],[Delivery Region Index]],Regions_Table[#All],3,0)</f>
        <v>Bundaberg</v>
      </c>
      <c r="J4578">
        <v>27</v>
      </c>
      <c r="K4578">
        <v>4</v>
      </c>
      <c r="L4578" t="str">
        <f>VLOOKUP(Sales_Data17[[#This Row],[Product Description Index]],Products_Data[#All],2,0)</f>
        <v>Jeans</v>
      </c>
      <c r="M4578">
        <v>4</v>
      </c>
      <c r="N4578" s="9">
        <v>206.21111111111111</v>
      </c>
      <c r="O4578" s="9">
        <f>Sales_Data17[[#This Row],[Order Quantity]]*Sales_Data17[[#This Row],[Unit Price]]</f>
        <v>824.84444444444443</v>
      </c>
      <c r="P4578" s="9">
        <v>152.59622222222222</v>
      </c>
      <c r="Q4578" s="9">
        <f>Sales_Data17[[#This Row],[Line Total]]-(Sales_Data17[[#This Row],[Total Unit Cost]]*Sales_Data17[[#This Row],[Order Quantity]])</f>
        <v>214.45955555555554</v>
      </c>
      <c r="R4578" s="1" t="str">
        <f>TEXT(Sales_Data17[[#This Row],[OrderDate]],"MMM")</f>
        <v>Oct</v>
      </c>
      <c r="S4578" s="1" t="str">
        <f t="shared" si="71"/>
        <v>2014</v>
      </c>
    </row>
    <row r="4579" spans="1:19">
      <c r="A4579" t="s">
        <v>4602</v>
      </c>
      <c r="B4579" s="2">
        <v>41939</v>
      </c>
      <c r="C4579" s="2" t="str">
        <f>VLOOKUP(Sales_Data17[[#This Row],[Customer Name Index]],Customer_Data[#All],2,0)</f>
        <v>New Ltd</v>
      </c>
      <c r="D4579">
        <v>7</v>
      </c>
      <c r="E4579" t="s">
        <v>4</v>
      </c>
      <c r="F4579" t="s">
        <v>8168</v>
      </c>
      <c r="G4579" t="s">
        <v>8027</v>
      </c>
      <c r="H4579" t="str">
        <f>VLOOKUP(Sales_Data17[[#This Row],[Delivery Region Index]],Regions_Table[#All],2,0)</f>
        <v>New South Wales</v>
      </c>
      <c r="I4579" t="str">
        <f>VLOOKUP(Sales_Data17[[#This Row],[Delivery Region Index]],Regions_Table[#All],3,0)</f>
        <v>Tamworth</v>
      </c>
      <c r="J4579">
        <v>21</v>
      </c>
      <c r="K4579">
        <v>3</v>
      </c>
      <c r="L4579" t="str">
        <f>VLOOKUP(Sales_Data17[[#This Row],[Product Description Index]],Products_Data[#All],2,0)</f>
        <v>Sunglasses</v>
      </c>
      <c r="M4579">
        <v>1</v>
      </c>
      <c r="N4579" s="9">
        <v>405.72222222222223</v>
      </c>
      <c r="O4579" s="9">
        <f>Sales_Data17[[#This Row],[Order Quantity]]*Sales_Data17[[#This Row],[Unit Price]]</f>
        <v>405.72222222222223</v>
      </c>
      <c r="P4579" s="9">
        <v>324.57777777777778</v>
      </c>
      <c r="Q4579" s="9">
        <f>Sales_Data17[[#This Row],[Line Total]]-(Sales_Data17[[#This Row],[Total Unit Cost]]*Sales_Data17[[#This Row],[Order Quantity]])</f>
        <v>81.144444444444446</v>
      </c>
      <c r="R4579" s="1" t="str">
        <f>TEXT(Sales_Data17[[#This Row],[OrderDate]],"MMM")</f>
        <v>Oct</v>
      </c>
      <c r="S4579" s="1" t="str">
        <f t="shared" si="71"/>
        <v>2014</v>
      </c>
    </row>
    <row r="4580" spans="1:19">
      <c r="A4580" t="s">
        <v>4603</v>
      </c>
      <c r="B4580" s="2">
        <v>41939</v>
      </c>
      <c r="C4580" s="2" t="str">
        <f>VLOOKUP(Sales_Data17[[#This Row],[Customer Name Index]],Customer_Data[#All],2,0)</f>
        <v>Pacific Ltd</v>
      </c>
      <c r="D4580">
        <v>20</v>
      </c>
      <c r="E4580" t="s">
        <v>2</v>
      </c>
      <c r="F4580" t="s">
        <v>8168</v>
      </c>
      <c r="G4580" t="s">
        <v>8028</v>
      </c>
      <c r="H4580" t="str">
        <f>VLOOKUP(Sales_Data17[[#This Row],[Delivery Region Index]],Regions_Table[#All],2,0)</f>
        <v>Victoria</v>
      </c>
      <c r="I4580" t="str">
        <f>VLOOKUP(Sales_Data17[[#This Row],[Delivery Region Index]],Regions_Table[#All],3,0)</f>
        <v>Warrnambool</v>
      </c>
      <c r="J4580">
        <v>57</v>
      </c>
      <c r="K4580">
        <v>8</v>
      </c>
      <c r="L4580" t="str">
        <f>VLOOKUP(Sales_Data17[[#This Row],[Product Description Index]],Products_Data[#All],2,0)</f>
        <v>Shoes</v>
      </c>
      <c r="M4580">
        <v>8</v>
      </c>
      <c r="N4580" s="9">
        <v>20.844444444444445</v>
      </c>
      <c r="O4580" s="9">
        <f>Sales_Data17[[#This Row],[Order Quantity]]*Sales_Data17[[#This Row],[Unit Price]]</f>
        <v>166.75555555555556</v>
      </c>
      <c r="P4580" s="9">
        <v>11.047555555555554</v>
      </c>
      <c r="Q4580" s="9">
        <f>Sales_Data17[[#This Row],[Line Total]]-(Sales_Data17[[#This Row],[Total Unit Cost]]*Sales_Data17[[#This Row],[Order Quantity]])</f>
        <v>78.375111111111124</v>
      </c>
      <c r="R4580" s="1" t="str">
        <f>TEXT(Sales_Data17[[#This Row],[OrderDate]],"MMM")</f>
        <v>Oct</v>
      </c>
      <c r="S4580" s="1" t="str">
        <f t="shared" si="71"/>
        <v>2014</v>
      </c>
    </row>
    <row r="4581" spans="1:19">
      <c r="A4581" t="s">
        <v>4604</v>
      </c>
      <c r="B4581" s="2">
        <v>41939</v>
      </c>
      <c r="C4581" s="2" t="str">
        <f>VLOOKUP(Sales_Data17[[#This Row],[Customer Name Index]],Customer_Data[#All],2,0)</f>
        <v xml:space="preserve">Medline </v>
      </c>
      <c r="D4581">
        <v>12</v>
      </c>
      <c r="E4581" t="s">
        <v>4</v>
      </c>
      <c r="F4581" t="s">
        <v>8168</v>
      </c>
      <c r="G4581" t="s">
        <v>8026</v>
      </c>
      <c r="H4581" t="str">
        <f>VLOOKUP(Sales_Data17[[#This Row],[Delivery Region Index]],Regions_Table[#All],2,0)</f>
        <v>Queensland</v>
      </c>
      <c r="I4581" t="str">
        <f>VLOOKUP(Sales_Data17[[#This Row],[Delivery Region Index]],Regions_Table[#All],3,0)</f>
        <v>Ipswich</v>
      </c>
      <c r="J4581">
        <v>34</v>
      </c>
      <c r="K4581">
        <v>5</v>
      </c>
      <c r="L4581" t="str">
        <f>VLOOKUP(Sales_Data17[[#This Row],[Product Description Index]],Products_Data[#All],2,0)</f>
        <v>Hats</v>
      </c>
      <c r="M4581">
        <v>6</v>
      </c>
      <c r="N4581" s="9">
        <v>125.06666666666668</v>
      </c>
      <c r="O4581" s="9">
        <f>Sales_Data17[[#This Row],[Order Quantity]]*Sales_Data17[[#This Row],[Unit Price]]</f>
        <v>750.40000000000009</v>
      </c>
      <c r="P4581" s="9">
        <v>67.536000000000001</v>
      </c>
      <c r="Q4581" s="9">
        <f>Sales_Data17[[#This Row],[Line Total]]-(Sales_Data17[[#This Row],[Total Unit Cost]]*Sales_Data17[[#This Row],[Order Quantity]])</f>
        <v>345.18400000000008</v>
      </c>
      <c r="R4581" s="1" t="str">
        <f>TEXT(Sales_Data17[[#This Row],[OrderDate]],"MMM")</f>
        <v>Oct</v>
      </c>
      <c r="S4581" s="1" t="str">
        <f t="shared" si="71"/>
        <v>2014</v>
      </c>
    </row>
    <row r="4582" spans="1:19">
      <c r="A4582" t="s">
        <v>4605</v>
      </c>
      <c r="B4582" s="2">
        <v>41939</v>
      </c>
      <c r="C4582" s="2" t="str">
        <f>VLOOKUP(Sales_Data17[[#This Row],[Customer Name Index]],Customer_Data[#All],2,0)</f>
        <v>Avon Corp</v>
      </c>
      <c r="D4582">
        <v>1</v>
      </c>
      <c r="E4582" t="s">
        <v>2</v>
      </c>
      <c r="F4582" t="s">
        <v>8168</v>
      </c>
      <c r="G4582" t="s">
        <v>8027</v>
      </c>
      <c r="H4582" t="str">
        <f>VLOOKUP(Sales_Data17[[#This Row],[Delivery Region Index]],Regions_Table[#All],2,0)</f>
        <v>New South Wales</v>
      </c>
      <c r="I4582" t="str">
        <f>VLOOKUP(Sales_Data17[[#This Row],[Delivery Region Index]],Regions_Table[#All],3,0)</f>
        <v>Albury</v>
      </c>
      <c r="J4582">
        <v>2</v>
      </c>
      <c r="K4582">
        <v>1</v>
      </c>
      <c r="L4582" t="str">
        <f>VLOOKUP(Sales_Data17[[#This Row],[Product Description Index]],Products_Data[#All],2,0)</f>
        <v>Shirts</v>
      </c>
      <c r="M4582">
        <v>9</v>
      </c>
      <c r="N4582" s="9">
        <v>560.56666666666672</v>
      </c>
      <c r="O4582" s="9">
        <f>Sales_Data17[[#This Row],[Order Quantity]]*Sales_Data17[[#This Row],[Unit Price]]</f>
        <v>5045.1000000000004</v>
      </c>
      <c r="P4582" s="9">
        <v>336.34</v>
      </c>
      <c r="Q4582" s="9">
        <f>Sales_Data17[[#This Row],[Line Total]]-(Sales_Data17[[#This Row],[Total Unit Cost]]*Sales_Data17[[#This Row],[Order Quantity]])</f>
        <v>2018.0400000000004</v>
      </c>
      <c r="R4582" s="1" t="str">
        <f>TEXT(Sales_Data17[[#This Row],[OrderDate]],"MMM")</f>
        <v>Oct</v>
      </c>
      <c r="S4582" s="1" t="str">
        <f t="shared" si="71"/>
        <v>2014</v>
      </c>
    </row>
    <row r="4583" spans="1:19">
      <c r="A4583" t="s">
        <v>4606</v>
      </c>
      <c r="B4583" s="2">
        <v>41939</v>
      </c>
      <c r="C4583" s="2" t="str">
        <f>VLOOKUP(Sales_Data17[[#This Row],[Customer Name Index]],Customer_Data[#All],2,0)</f>
        <v>Eminence Corp</v>
      </c>
      <c r="D4583">
        <v>18</v>
      </c>
      <c r="E4583" t="s">
        <v>2</v>
      </c>
      <c r="F4583" t="s">
        <v>8168</v>
      </c>
      <c r="G4583" t="s">
        <v>8025</v>
      </c>
      <c r="H4583" t="str">
        <f>VLOOKUP(Sales_Data17[[#This Row],[Delivery Region Index]],Regions_Table[#All],2,0)</f>
        <v>Victoria</v>
      </c>
      <c r="I4583" t="str">
        <f>VLOOKUP(Sales_Data17[[#This Row],[Delivery Region Index]],Regions_Table[#All],3,0)</f>
        <v>Geelong</v>
      </c>
      <c r="J4583">
        <v>51</v>
      </c>
      <c r="K4583">
        <v>7</v>
      </c>
      <c r="L4583" t="str">
        <f>VLOOKUP(Sales_Data17[[#This Row],[Product Description Index]],Products_Data[#All],2,0)</f>
        <v>Dress Shirts</v>
      </c>
      <c r="M4583">
        <v>9</v>
      </c>
      <c r="N4583" s="9">
        <v>23.822222222222223</v>
      </c>
      <c r="O4583" s="9">
        <f>Sales_Data17[[#This Row],[Order Quantity]]*Sales_Data17[[#This Row],[Unit Price]]</f>
        <v>214.4</v>
      </c>
      <c r="P4583" s="9">
        <v>16.675555555555555</v>
      </c>
      <c r="Q4583" s="9">
        <f>Sales_Data17[[#This Row],[Line Total]]-(Sales_Data17[[#This Row],[Total Unit Cost]]*Sales_Data17[[#This Row],[Order Quantity]])</f>
        <v>64.320000000000022</v>
      </c>
      <c r="R4583" s="1" t="str">
        <f>TEXT(Sales_Data17[[#This Row],[OrderDate]],"MMM")</f>
        <v>Oct</v>
      </c>
      <c r="S4583" s="1" t="str">
        <f t="shared" si="71"/>
        <v>2014</v>
      </c>
    </row>
    <row r="4584" spans="1:19">
      <c r="A4584" t="s">
        <v>4607</v>
      </c>
      <c r="B4584" s="2">
        <v>41940</v>
      </c>
      <c r="C4584" s="2" t="str">
        <f>VLOOKUP(Sales_Data17[[#This Row],[Customer Name Index]],Customer_Data[#All],2,0)</f>
        <v xml:space="preserve">Qualitest </v>
      </c>
      <c r="D4584">
        <v>19</v>
      </c>
      <c r="E4584" t="s">
        <v>2</v>
      </c>
      <c r="F4584" t="s">
        <v>8168</v>
      </c>
      <c r="G4584" t="s">
        <v>8028</v>
      </c>
      <c r="H4584" t="str">
        <f>VLOOKUP(Sales_Data17[[#This Row],[Delivery Region Index]],Regions_Table[#All],2,0)</f>
        <v>Victoria</v>
      </c>
      <c r="I4584" t="str">
        <f>VLOOKUP(Sales_Data17[[#This Row],[Delivery Region Index]],Regions_Table[#All],3,0)</f>
        <v>Mildura</v>
      </c>
      <c r="J4584">
        <v>53</v>
      </c>
      <c r="K4584">
        <v>8</v>
      </c>
      <c r="L4584" t="str">
        <f>VLOOKUP(Sales_Data17[[#This Row],[Product Description Index]],Products_Data[#All],2,0)</f>
        <v>Shoes</v>
      </c>
      <c r="M4584">
        <v>7</v>
      </c>
      <c r="N4584" s="9">
        <v>208.44444444444446</v>
      </c>
      <c r="O4584" s="9">
        <f>Sales_Data17[[#This Row],[Order Quantity]]*Sales_Data17[[#This Row],[Unit Price]]</f>
        <v>1459.1111111111113</v>
      </c>
      <c r="P4584" s="9">
        <v>147.99555555555557</v>
      </c>
      <c r="Q4584" s="9">
        <f>Sales_Data17[[#This Row],[Line Total]]-(Sales_Data17[[#This Row],[Total Unit Cost]]*Sales_Data17[[#This Row],[Order Quantity]])</f>
        <v>423.14222222222224</v>
      </c>
      <c r="R4584" s="1" t="str">
        <f>TEXT(Sales_Data17[[#This Row],[OrderDate]],"MMM")</f>
        <v>Oct</v>
      </c>
      <c r="S4584" s="1" t="str">
        <f t="shared" si="71"/>
        <v>2014</v>
      </c>
    </row>
    <row r="4585" spans="1:19">
      <c r="A4585" t="s">
        <v>4608</v>
      </c>
      <c r="B4585" s="2">
        <v>41940</v>
      </c>
      <c r="C4585" s="2" t="str">
        <f>VLOOKUP(Sales_Data17[[#This Row],[Customer Name Index]],Customer_Data[#All],2,0)</f>
        <v>Apollo Ltd</v>
      </c>
      <c r="D4585">
        <v>11</v>
      </c>
      <c r="E4585" t="s">
        <v>4</v>
      </c>
      <c r="F4585" t="s">
        <v>8168</v>
      </c>
      <c r="G4585" t="s">
        <v>8026</v>
      </c>
      <c r="H4585" t="str">
        <f>VLOOKUP(Sales_Data17[[#This Row],[Delivery Region Index]],Regions_Table[#All],2,0)</f>
        <v>Queensland</v>
      </c>
      <c r="I4585" t="str">
        <f>VLOOKUP(Sales_Data17[[#This Row],[Delivery Region Index]],Regions_Table[#All],3,0)</f>
        <v>Gladstone</v>
      </c>
      <c r="J4585">
        <v>30</v>
      </c>
      <c r="K4585">
        <v>5</v>
      </c>
      <c r="L4585" t="str">
        <f>VLOOKUP(Sales_Data17[[#This Row],[Product Description Index]],Products_Data[#All],2,0)</f>
        <v>Hats</v>
      </c>
      <c r="M4585">
        <v>6</v>
      </c>
      <c r="N4585" s="9">
        <v>125.06666666666668</v>
      </c>
      <c r="O4585" s="9">
        <f>Sales_Data17[[#This Row],[Order Quantity]]*Sales_Data17[[#This Row],[Unit Price]]</f>
        <v>750.40000000000009</v>
      </c>
      <c r="P4585" s="9">
        <v>61.282666666666678</v>
      </c>
      <c r="Q4585" s="9">
        <f>Sales_Data17[[#This Row],[Line Total]]-(Sales_Data17[[#This Row],[Total Unit Cost]]*Sales_Data17[[#This Row],[Order Quantity]])</f>
        <v>382.70400000000001</v>
      </c>
      <c r="R4585" s="1" t="str">
        <f>TEXT(Sales_Data17[[#This Row],[OrderDate]],"MMM")</f>
        <v>Oct</v>
      </c>
      <c r="S4585" s="1" t="str">
        <f t="shared" si="71"/>
        <v>2014</v>
      </c>
    </row>
    <row r="4586" spans="1:19">
      <c r="A4586" t="s">
        <v>4609</v>
      </c>
      <c r="B4586" s="2">
        <v>41940</v>
      </c>
      <c r="C4586" s="2" t="str">
        <f>VLOOKUP(Sales_Data17[[#This Row],[Customer Name Index]],Customer_Data[#All],2,0)</f>
        <v>Procter Corp</v>
      </c>
      <c r="D4586">
        <v>5</v>
      </c>
      <c r="E4586" t="s">
        <v>2</v>
      </c>
      <c r="F4586" t="s">
        <v>8168</v>
      </c>
      <c r="G4586" t="s">
        <v>8027</v>
      </c>
      <c r="H4586" t="str">
        <f>VLOOKUP(Sales_Data17[[#This Row],[Delivery Region Index]],Regions_Table[#All],2,0)</f>
        <v>New South Wales</v>
      </c>
      <c r="I4586" t="str">
        <f>VLOOKUP(Sales_Data17[[#This Row],[Delivery Region Index]],Regions_Table[#All],3,0)</f>
        <v>Lismore</v>
      </c>
      <c r="J4586">
        <v>14</v>
      </c>
      <c r="K4586">
        <v>2</v>
      </c>
      <c r="L4586" t="str">
        <f>VLOOKUP(Sales_Data17[[#This Row],[Product Description Index]],Products_Data[#All],2,0)</f>
        <v>Pants</v>
      </c>
      <c r="M4586">
        <v>6</v>
      </c>
      <c r="N4586" s="9">
        <v>442.94444444444446</v>
      </c>
      <c r="O4586" s="9">
        <f>Sales_Data17[[#This Row],[Order Quantity]]*Sales_Data17[[#This Row],[Unit Price]]</f>
        <v>2657.666666666667</v>
      </c>
      <c r="P4586" s="9">
        <v>332.20833333333331</v>
      </c>
      <c r="Q4586" s="9">
        <f>Sales_Data17[[#This Row],[Line Total]]-(Sales_Data17[[#This Row],[Total Unit Cost]]*Sales_Data17[[#This Row],[Order Quantity]])</f>
        <v>664.41666666666697</v>
      </c>
      <c r="R4586" s="1" t="str">
        <f>TEXT(Sales_Data17[[#This Row],[OrderDate]],"MMM")</f>
        <v>Oct</v>
      </c>
      <c r="S4586" s="1" t="str">
        <f t="shared" si="71"/>
        <v>2014</v>
      </c>
    </row>
    <row r="4587" spans="1:19">
      <c r="A4587" t="s">
        <v>4610</v>
      </c>
      <c r="B4587" s="2">
        <v>41941</v>
      </c>
      <c r="C4587" s="2" t="str">
        <f>VLOOKUP(Sales_Data17[[#This Row],[Customer Name Index]],Customer_Data[#All],2,0)</f>
        <v xml:space="preserve">Ei </v>
      </c>
      <c r="D4587">
        <v>9</v>
      </c>
      <c r="E4587" t="s">
        <v>2</v>
      </c>
      <c r="F4587" t="s">
        <v>8168</v>
      </c>
      <c r="G4587" t="s">
        <v>8027</v>
      </c>
      <c r="H4587" t="str">
        <f>VLOOKUP(Sales_Data17[[#This Row],[Delivery Region Index]],Regions_Table[#All],2,0)</f>
        <v>Queensland</v>
      </c>
      <c r="I4587" t="str">
        <f>VLOOKUP(Sales_Data17[[#This Row],[Delivery Region Index]],Regions_Table[#All],3,0)</f>
        <v>Bundaberg</v>
      </c>
      <c r="J4587">
        <v>27</v>
      </c>
      <c r="K4587">
        <v>4</v>
      </c>
      <c r="L4587" t="str">
        <f>VLOOKUP(Sales_Data17[[#This Row],[Product Description Index]],Products_Data[#All],2,0)</f>
        <v>Jeans</v>
      </c>
      <c r="M4587">
        <v>5</v>
      </c>
      <c r="N4587" s="9">
        <v>689.3555555555555</v>
      </c>
      <c r="O4587" s="9">
        <f>Sales_Data17[[#This Row],[Order Quantity]]*Sales_Data17[[#This Row],[Unit Price]]</f>
        <v>3446.7777777777774</v>
      </c>
      <c r="P4587" s="9">
        <v>544.59088888888891</v>
      </c>
      <c r="Q4587" s="9">
        <f>Sales_Data17[[#This Row],[Line Total]]-(Sales_Data17[[#This Row],[Total Unit Cost]]*Sales_Data17[[#This Row],[Order Quantity]])</f>
        <v>723.82333333333281</v>
      </c>
      <c r="R4587" s="1" t="str">
        <f>TEXT(Sales_Data17[[#This Row],[OrderDate]],"MMM")</f>
        <v>Oct</v>
      </c>
      <c r="S4587" s="1" t="str">
        <f t="shared" si="71"/>
        <v>2014</v>
      </c>
    </row>
    <row r="4588" spans="1:19">
      <c r="A4588" t="s">
        <v>4611</v>
      </c>
      <c r="B4588" s="2">
        <v>41941</v>
      </c>
      <c r="C4588" s="2" t="str">
        <f>VLOOKUP(Sales_Data17[[#This Row],[Customer Name Index]],Customer_Data[#All],2,0)</f>
        <v>Eminence Corp</v>
      </c>
      <c r="D4588">
        <v>18</v>
      </c>
      <c r="E4588" t="s">
        <v>4</v>
      </c>
      <c r="F4588" t="s">
        <v>8168</v>
      </c>
      <c r="G4588" t="s">
        <v>8025</v>
      </c>
      <c r="H4588" t="str">
        <f>VLOOKUP(Sales_Data17[[#This Row],[Delivery Region Index]],Regions_Table[#All],2,0)</f>
        <v>Victoria</v>
      </c>
      <c r="I4588" t="str">
        <f>VLOOKUP(Sales_Data17[[#This Row],[Delivery Region Index]],Regions_Table[#All],3,0)</f>
        <v>Bendigo</v>
      </c>
      <c r="J4588">
        <v>50</v>
      </c>
      <c r="K4588">
        <v>7</v>
      </c>
      <c r="L4588" t="str">
        <f>VLOOKUP(Sales_Data17[[#This Row],[Product Description Index]],Products_Data[#All],2,0)</f>
        <v>Dress Shirts</v>
      </c>
      <c r="M4588">
        <v>8</v>
      </c>
      <c r="N4588" s="9">
        <v>118.36666666666666</v>
      </c>
      <c r="O4588" s="9">
        <f>Sales_Data17[[#This Row],[Order Quantity]]*Sales_Data17[[#This Row],[Unit Price]]</f>
        <v>946.93333333333328</v>
      </c>
      <c r="P4588" s="9">
        <v>85.22399999999999</v>
      </c>
      <c r="Q4588" s="9">
        <f>Sales_Data17[[#This Row],[Line Total]]-(Sales_Data17[[#This Row],[Total Unit Cost]]*Sales_Data17[[#This Row],[Order Quantity]])</f>
        <v>265.14133333333336</v>
      </c>
      <c r="R4588" s="1" t="str">
        <f>TEXT(Sales_Data17[[#This Row],[OrderDate]],"MMM")</f>
        <v>Oct</v>
      </c>
      <c r="S4588" s="1" t="str">
        <f t="shared" si="71"/>
        <v>2014</v>
      </c>
    </row>
    <row r="4589" spans="1:19">
      <c r="A4589" t="s">
        <v>4612</v>
      </c>
      <c r="B4589" s="2">
        <v>41941</v>
      </c>
      <c r="C4589" s="2" t="str">
        <f>VLOOKUP(Sales_Data17[[#This Row],[Customer Name Index]],Customer_Data[#All],2,0)</f>
        <v>Eminence Corp</v>
      </c>
      <c r="D4589">
        <v>18</v>
      </c>
      <c r="E4589" t="s">
        <v>4</v>
      </c>
      <c r="F4589" t="s">
        <v>8168</v>
      </c>
      <c r="G4589" t="s">
        <v>8025</v>
      </c>
      <c r="H4589" t="str">
        <f>VLOOKUP(Sales_Data17[[#This Row],[Delivery Region Index]],Regions_Table[#All],2,0)</f>
        <v>Victoria</v>
      </c>
      <c r="I4589" t="str">
        <f>VLOOKUP(Sales_Data17[[#This Row],[Delivery Region Index]],Regions_Table[#All],3,0)</f>
        <v>Mildura</v>
      </c>
      <c r="J4589">
        <v>53</v>
      </c>
      <c r="K4589">
        <v>8</v>
      </c>
      <c r="L4589" t="str">
        <f>VLOOKUP(Sales_Data17[[#This Row],[Product Description Index]],Products_Data[#All],2,0)</f>
        <v>Shoes</v>
      </c>
      <c r="M4589">
        <v>1</v>
      </c>
      <c r="N4589" s="9">
        <v>115.38888888888889</v>
      </c>
      <c r="O4589" s="9">
        <f>Sales_Data17[[#This Row],[Order Quantity]]*Sales_Data17[[#This Row],[Unit Price]]</f>
        <v>115.38888888888889</v>
      </c>
      <c r="P4589" s="9">
        <v>70.387222222222221</v>
      </c>
      <c r="Q4589" s="9">
        <f>Sales_Data17[[#This Row],[Line Total]]-(Sales_Data17[[#This Row],[Total Unit Cost]]*Sales_Data17[[#This Row],[Order Quantity]])</f>
        <v>45.001666666666665</v>
      </c>
      <c r="R4589" s="1" t="str">
        <f>TEXT(Sales_Data17[[#This Row],[OrderDate]],"MMM")</f>
        <v>Oct</v>
      </c>
      <c r="S4589" s="1" t="str">
        <f t="shared" si="71"/>
        <v>2014</v>
      </c>
    </row>
    <row r="4590" spans="1:19">
      <c r="A4590" t="s">
        <v>4613</v>
      </c>
      <c r="B4590" s="2">
        <v>41942</v>
      </c>
      <c r="C4590" s="2" t="str">
        <f>VLOOKUP(Sales_Data17[[#This Row],[Customer Name Index]],Customer_Data[#All],2,0)</f>
        <v xml:space="preserve">Linde </v>
      </c>
      <c r="D4590">
        <v>14</v>
      </c>
      <c r="E4590" t="s">
        <v>4</v>
      </c>
      <c r="F4590" t="s">
        <v>8168</v>
      </c>
      <c r="G4590" t="s">
        <v>8026</v>
      </c>
      <c r="H4590" t="str">
        <f>VLOOKUP(Sales_Data17[[#This Row],[Delivery Region Index]],Regions_Table[#All],2,0)</f>
        <v>Queensland</v>
      </c>
      <c r="I4590" t="str">
        <f>VLOOKUP(Sales_Data17[[#This Row],[Delivery Region Index]],Regions_Table[#All],3,0)</f>
        <v>Redcliffe</v>
      </c>
      <c r="J4590">
        <v>40</v>
      </c>
      <c r="K4590">
        <v>6</v>
      </c>
      <c r="L4590" t="str">
        <f>VLOOKUP(Sales_Data17[[#This Row],[Product Description Index]],Products_Data[#All],2,0)</f>
        <v>Socks</v>
      </c>
      <c r="M4590">
        <v>2</v>
      </c>
      <c r="N4590" s="9">
        <v>726.57777777777778</v>
      </c>
      <c r="O4590" s="9">
        <f>Sales_Data17[[#This Row],[Order Quantity]]*Sales_Data17[[#This Row],[Unit Price]]</f>
        <v>1453.1555555555556</v>
      </c>
      <c r="P4590" s="9">
        <v>348.75733333333329</v>
      </c>
      <c r="Q4590" s="9">
        <f>Sales_Data17[[#This Row],[Line Total]]-(Sales_Data17[[#This Row],[Total Unit Cost]]*Sales_Data17[[#This Row],[Order Quantity]])</f>
        <v>755.64088888888898</v>
      </c>
      <c r="R4590" s="1" t="str">
        <f>TEXT(Sales_Data17[[#This Row],[OrderDate]],"MMM")</f>
        <v>Oct</v>
      </c>
      <c r="S4590" s="1" t="str">
        <f t="shared" si="71"/>
        <v>2014</v>
      </c>
    </row>
    <row r="4591" spans="1:19">
      <c r="A4591" t="s">
        <v>4614</v>
      </c>
      <c r="B4591" s="2">
        <v>41942</v>
      </c>
      <c r="C4591" s="2" t="str">
        <f>VLOOKUP(Sales_Data17[[#This Row],[Customer Name Index]],Customer_Data[#All],2,0)</f>
        <v xml:space="preserve">Medline </v>
      </c>
      <c r="D4591">
        <v>12</v>
      </c>
      <c r="E4591" t="s">
        <v>2</v>
      </c>
      <c r="F4591" t="s">
        <v>8168</v>
      </c>
      <c r="G4591" t="s">
        <v>8026</v>
      </c>
      <c r="H4591" t="str">
        <f>VLOOKUP(Sales_Data17[[#This Row],[Delivery Region Index]],Regions_Table[#All],2,0)</f>
        <v>Queensland</v>
      </c>
      <c r="I4591" t="str">
        <f>VLOOKUP(Sales_Data17[[#This Row],[Delivery Region Index]],Regions_Table[#All],3,0)</f>
        <v>Hervey Bay</v>
      </c>
      <c r="J4591">
        <v>33</v>
      </c>
      <c r="K4591">
        <v>5</v>
      </c>
      <c r="L4591" t="str">
        <f>VLOOKUP(Sales_Data17[[#This Row],[Product Description Index]],Products_Data[#All],2,0)</f>
        <v>Hats</v>
      </c>
      <c r="M4591">
        <v>5</v>
      </c>
      <c r="N4591" s="9">
        <v>112.41111111111111</v>
      </c>
      <c r="O4591" s="9">
        <f>Sales_Data17[[#This Row],[Order Quantity]]*Sales_Data17[[#This Row],[Unit Price]]</f>
        <v>562.05555555555554</v>
      </c>
      <c r="P4591" s="9">
        <v>58.453777777777788</v>
      </c>
      <c r="Q4591" s="9">
        <f>Sales_Data17[[#This Row],[Line Total]]-(Sales_Data17[[#This Row],[Total Unit Cost]]*Sales_Data17[[#This Row],[Order Quantity]])</f>
        <v>269.78666666666663</v>
      </c>
      <c r="R4591" s="1" t="str">
        <f>TEXT(Sales_Data17[[#This Row],[OrderDate]],"MMM")</f>
        <v>Oct</v>
      </c>
      <c r="S4591" s="1" t="str">
        <f t="shared" si="71"/>
        <v>2014</v>
      </c>
    </row>
    <row r="4592" spans="1:19">
      <c r="A4592" t="s">
        <v>4615</v>
      </c>
      <c r="B4592" s="2">
        <v>41942</v>
      </c>
      <c r="C4592" s="2" t="str">
        <f>VLOOKUP(Sales_Data17[[#This Row],[Customer Name Index]],Customer_Data[#All],2,0)</f>
        <v xml:space="preserve">Ei </v>
      </c>
      <c r="D4592">
        <v>9</v>
      </c>
      <c r="E4592" t="s">
        <v>2</v>
      </c>
      <c r="F4592" t="s">
        <v>8168</v>
      </c>
      <c r="G4592" t="s">
        <v>8027</v>
      </c>
      <c r="H4592" t="str">
        <f>VLOOKUP(Sales_Data17[[#This Row],[Delivery Region Index]],Regions_Table[#All],2,0)</f>
        <v>Queensland</v>
      </c>
      <c r="I4592" t="str">
        <f>VLOOKUP(Sales_Data17[[#This Row],[Delivery Region Index]],Regions_Table[#All],3,0)</f>
        <v>Brisbane</v>
      </c>
      <c r="J4592">
        <v>26</v>
      </c>
      <c r="K4592">
        <v>4</v>
      </c>
      <c r="L4592" t="str">
        <f>VLOOKUP(Sales_Data17[[#This Row],[Product Description Index]],Products_Data[#All],2,0)</f>
        <v>Jeans</v>
      </c>
      <c r="M4592">
        <v>8</v>
      </c>
      <c r="N4592" s="9">
        <v>360.31111111111113</v>
      </c>
      <c r="O4592" s="9">
        <f>Sales_Data17[[#This Row],[Order Quantity]]*Sales_Data17[[#This Row],[Unit Price]]</f>
        <v>2882.4888888888891</v>
      </c>
      <c r="P4592" s="9">
        <v>284.64577777777782</v>
      </c>
      <c r="Q4592" s="9">
        <f>Sales_Data17[[#This Row],[Line Total]]-(Sales_Data17[[#This Row],[Total Unit Cost]]*Sales_Data17[[#This Row],[Order Quantity]])</f>
        <v>605.32266666666646</v>
      </c>
      <c r="R4592" s="1" t="str">
        <f>TEXT(Sales_Data17[[#This Row],[OrderDate]],"MMM")</f>
        <v>Oct</v>
      </c>
      <c r="S4592" s="1" t="str">
        <f t="shared" si="71"/>
        <v>2014</v>
      </c>
    </row>
    <row r="4593" spans="1:19">
      <c r="A4593" t="s">
        <v>4616</v>
      </c>
      <c r="B4593" s="2">
        <v>41942</v>
      </c>
      <c r="C4593" s="2" t="str">
        <f>VLOOKUP(Sales_Data17[[#This Row],[Customer Name Index]],Customer_Data[#All],2,0)</f>
        <v xml:space="preserve">Linde </v>
      </c>
      <c r="D4593">
        <v>14</v>
      </c>
      <c r="E4593" t="s">
        <v>4</v>
      </c>
      <c r="F4593" t="s">
        <v>8168</v>
      </c>
      <c r="G4593" t="s">
        <v>8026</v>
      </c>
      <c r="H4593" t="str">
        <f>VLOOKUP(Sales_Data17[[#This Row],[Delivery Region Index]],Regions_Table[#All],2,0)</f>
        <v>Queensland</v>
      </c>
      <c r="I4593" t="str">
        <f>VLOOKUP(Sales_Data17[[#This Row],[Delivery Region Index]],Regions_Table[#All],3,0)</f>
        <v>Mount Isa</v>
      </c>
      <c r="J4593">
        <v>38</v>
      </c>
      <c r="K4593">
        <v>6</v>
      </c>
      <c r="L4593" t="str">
        <f>VLOOKUP(Sales_Data17[[#This Row],[Product Description Index]],Products_Data[#All],2,0)</f>
        <v>Socks</v>
      </c>
      <c r="M4593">
        <v>6</v>
      </c>
      <c r="N4593" s="9">
        <v>191.32222222222222</v>
      </c>
      <c r="O4593" s="9">
        <f>Sales_Data17[[#This Row],[Order Quantity]]*Sales_Data17[[#This Row],[Unit Price]]</f>
        <v>1147.9333333333334</v>
      </c>
      <c r="P4593" s="9">
        <v>93.747888888888895</v>
      </c>
      <c r="Q4593" s="9">
        <f>Sales_Data17[[#This Row],[Line Total]]-(Sales_Data17[[#This Row],[Total Unit Cost]]*Sales_Data17[[#This Row],[Order Quantity]])</f>
        <v>585.44600000000003</v>
      </c>
      <c r="R4593" s="1" t="str">
        <f>TEXT(Sales_Data17[[#This Row],[OrderDate]],"MMM")</f>
        <v>Oct</v>
      </c>
      <c r="S4593" s="1" t="str">
        <f t="shared" si="71"/>
        <v>2014</v>
      </c>
    </row>
    <row r="4594" spans="1:19">
      <c r="A4594" t="s">
        <v>4617</v>
      </c>
      <c r="B4594" s="2">
        <v>41942</v>
      </c>
      <c r="C4594" s="2" t="str">
        <f>VLOOKUP(Sales_Data17[[#This Row],[Customer Name Index]],Customer_Data[#All],2,0)</f>
        <v>ETUDE Ltd</v>
      </c>
      <c r="D4594">
        <v>4</v>
      </c>
      <c r="E4594" t="s">
        <v>4</v>
      </c>
      <c r="F4594" t="s">
        <v>8168</v>
      </c>
      <c r="G4594" t="s">
        <v>8027</v>
      </c>
      <c r="H4594" t="str">
        <f>VLOOKUP(Sales_Data17[[#This Row],[Delivery Region Index]],Regions_Table[#All],2,0)</f>
        <v>New South Wales</v>
      </c>
      <c r="I4594" t="str">
        <f>VLOOKUP(Sales_Data17[[#This Row],[Delivery Region Index]],Regions_Table[#All],3,0)</f>
        <v>Gosford</v>
      </c>
      <c r="J4594">
        <v>9</v>
      </c>
      <c r="K4594">
        <v>2</v>
      </c>
      <c r="L4594" t="str">
        <f>VLOOKUP(Sales_Data17[[#This Row],[Product Description Index]],Products_Data[#All],2,0)</f>
        <v>Pants</v>
      </c>
      <c r="M4594">
        <v>9</v>
      </c>
      <c r="N4594" s="9">
        <v>442.94444444444446</v>
      </c>
      <c r="O4594" s="9">
        <f>Sales_Data17[[#This Row],[Order Quantity]]*Sales_Data17[[#This Row],[Unit Price]]</f>
        <v>3986.5</v>
      </c>
      <c r="P4594" s="9">
        <v>323.34944444444443</v>
      </c>
      <c r="Q4594" s="9">
        <f>Sales_Data17[[#This Row],[Line Total]]-(Sales_Data17[[#This Row],[Total Unit Cost]]*Sales_Data17[[#This Row],[Order Quantity]])</f>
        <v>1076.355</v>
      </c>
      <c r="R4594" s="1" t="str">
        <f>TEXT(Sales_Data17[[#This Row],[OrderDate]],"MMM")</f>
        <v>Oct</v>
      </c>
      <c r="S4594" s="1" t="str">
        <f t="shared" si="71"/>
        <v>2014</v>
      </c>
    </row>
    <row r="4595" spans="1:19">
      <c r="A4595" t="s">
        <v>4618</v>
      </c>
      <c r="B4595" s="2">
        <v>41943</v>
      </c>
      <c r="C4595" s="2" t="str">
        <f>VLOOKUP(Sales_Data17[[#This Row],[Customer Name Index]],Customer_Data[#All],2,0)</f>
        <v>Elorac, Corp</v>
      </c>
      <c r="D4595">
        <v>3</v>
      </c>
      <c r="E4595" t="s">
        <v>4</v>
      </c>
      <c r="F4595" t="s">
        <v>8168</v>
      </c>
      <c r="G4595" t="s">
        <v>8027</v>
      </c>
      <c r="H4595" t="str">
        <f>VLOOKUP(Sales_Data17[[#This Row],[Delivery Region Index]],Regions_Table[#All],2,0)</f>
        <v>New South Wales</v>
      </c>
      <c r="I4595" t="str">
        <f>VLOOKUP(Sales_Data17[[#This Row],[Delivery Region Index]],Regions_Table[#All],3,0)</f>
        <v>Gosford</v>
      </c>
      <c r="J4595">
        <v>9</v>
      </c>
      <c r="K4595">
        <v>2</v>
      </c>
      <c r="L4595" t="str">
        <f>VLOOKUP(Sales_Data17[[#This Row],[Product Description Index]],Products_Data[#All],2,0)</f>
        <v>Pants</v>
      </c>
      <c r="M4595">
        <v>6</v>
      </c>
      <c r="N4595" s="9">
        <v>192.06666666666669</v>
      </c>
      <c r="O4595" s="9">
        <f>Sales_Data17[[#This Row],[Order Quantity]]*Sales_Data17[[#This Row],[Unit Price]]</f>
        <v>1152.4000000000001</v>
      </c>
      <c r="P4595" s="9">
        <v>142.12933333333334</v>
      </c>
      <c r="Q4595" s="9">
        <f>Sales_Data17[[#This Row],[Line Total]]-(Sales_Data17[[#This Row],[Total Unit Cost]]*Sales_Data17[[#This Row],[Order Quantity]])</f>
        <v>299.62400000000002</v>
      </c>
      <c r="R4595" s="1" t="str">
        <f>TEXT(Sales_Data17[[#This Row],[OrderDate]],"MMM")</f>
        <v>Oct</v>
      </c>
      <c r="S4595" s="1" t="str">
        <f t="shared" si="71"/>
        <v>2014</v>
      </c>
    </row>
    <row r="4596" spans="1:19">
      <c r="A4596" t="s">
        <v>4619</v>
      </c>
      <c r="B4596" s="2">
        <v>41943</v>
      </c>
      <c r="C4596" s="2" t="str">
        <f>VLOOKUP(Sales_Data17[[#This Row],[Customer Name Index]],Customer_Data[#All],2,0)</f>
        <v xml:space="preserve">Qualitest </v>
      </c>
      <c r="D4596">
        <v>19</v>
      </c>
      <c r="E4596" t="s">
        <v>2</v>
      </c>
      <c r="F4596" t="s">
        <v>8168</v>
      </c>
      <c r="G4596" t="s">
        <v>8028</v>
      </c>
      <c r="H4596" t="str">
        <f>VLOOKUP(Sales_Data17[[#This Row],[Delivery Region Index]],Regions_Table[#All],2,0)</f>
        <v>Victoria</v>
      </c>
      <c r="I4596" t="str">
        <f>VLOOKUP(Sales_Data17[[#This Row],[Delivery Region Index]],Regions_Table[#All],3,0)</f>
        <v>Mildura</v>
      </c>
      <c r="J4596">
        <v>53</v>
      </c>
      <c r="K4596">
        <v>8</v>
      </c>
      <c r="L4596" t="str">
        <f>VLOOKUP(Sales_Data17[[#This Row],[Product Description Index]],Products_Data[#All],2,0)</f>
        <v>Shoes</v>
      </c>
      <c r="M4596">
        <v>8</v>
      </c>
      <c r="N4596" s="9">
        <v>22.333333333333332</v>
      </c>
      <c r="O4596" s="9">
        <f>Sales_Data17[[#This Row],[Order Quantity]]*Sales_Data17[[#This Row],[Unit Price]]</f>
        <v>178.66666666666666</v>
      </c>
      <c r="P4596" s="9">
        <v>11.836666666666666</v>
      </c>
      <c r="Q4596" s="9">
        <f>Sales_Data17[[#This Row],[Line Total]]-(Sales_Data17[[#This Row],[Total Unit Cost]]*Sales_Data17[[#This Row],[Order Quantity]])</f>
        <v>83.973333333333329</v>
      </c>
      <c r="R4596" s="1" t="str">
        <f>TEXT(Sales_Data17[[#This Row],[OrderDate]],"MMM")</f>
        <v>Oct</v>
      </c>
      <c r="S4596" s="1" t="str">
        <f t="shared" si="71"/>
        <v>2014</v>
      </c>
    </row>
    <row r="4597" spans="1:19">
      <c r="A4597" t="s">
        <v>4620</v>
      </c>
      <c r="B4597" s="2">
        <v>41943</v>
      </c>
      <c r="C4597" s="2" t="str">
        <f>VLOOKUP(Sales_Data17[[#This Row],[Customer Name Index]],Customer_Data[#All],2,0)</f>
        <v>Pure Group</v>
      </c>
      <c r="D4597">
        <v>17</v>
      </c>
      <c r="E4597" t="s">
        <v>2</v>
      </c>
      <c r="F4597" t="s">
        <v>8168</v>
      </c>
      <c r="G4597" t="s">
        <v>8025</v>
      </c>
      <c r="H4597" t="str">
        <f>VLOOKUP(Sales_Data17[[#This Row],[Delivery Region Index]],Regions_Table[#All],2,0)</f>
        <v>Victoria</v>
      </c>
      <c r="I4597" t="str">
        <f>VLOOKUP(Sales_Data17[[#This Row],[Delivery Region Index]],Regions_Table[#All],3,0)</f>
        <v>Benalla</v>
      </c>
      <c r="J4597">
        <v>48</v>
      </c>
      <c r="K4597">
        <v>7</v>
      </c>
      <c r="L4597" t="str">
        <f>VLOOKUP(Sales_Data17[[#This Row],[Product Description Index]],Products_Data[#All],2,0)</f>
        <v>Dress Shirts</v>
      </c>
      <c r="M4597">
        <v>9</v>
      </c>
      <c r="N4597" s="9">
        <v>107.94444444444444</v>
      </c>
      <c r="O4597" s="9">
        <f>Sales_Data17[[#This Row],[Order Quantity]]*Sales_Data17[[#This Row],[Unit Price]]</f>
        <v>971.5</v>
      </c>
      <c r="P4597" s="9">
        <v>64.766666666666666</v>
      </c>
      <c r="Q4597" s="9">
        <f>Sales_Data17[[#This Row],[Line Total]]-(Sales_Data17[[#This Row],[Total Unit Cost]]*Sales_Data17[[#This Row],[Order Quantity]])</f>
        <v>388.6</v>
      </c>
      <c r="R4597" s="1" t="str">
        <f>TEXT(Sales_Data17[[#This Row],[OrderDate]],"MMM")</f>
        <v>Oct</v>
      </c>
      <c r="S4597" s="1" t="str">
        <f t="shared" si="71"/>
        <v>2014</v>
      </c>
    </row>
    <row r="4598" spans="1:19">
      <c r="A4598" t="s">
        <v>4621</v>
      </c>
      <c r="B4598" s="2">
        <v>41943</v>
      </c>
      <c r="C4598" s="2" t="str">
        <f>VLOOKUP(Sales_Data17[[#This Row],[Customer Name Index]],Customer_Data[#All],2,0)</f>
        <v xml:space="preserve">WakeFern </v>
      </c>
      <c r="D4598">
        <v>2</v>
      </c>
      <c r="E4598" t="s">
        <v>4</v>
      </c>
      <c r="F4598" t="s">
        <v>8168</v>
      </c>
      <c r="G4598" t="s">
        <v>8027</v>
      </c>
      <c r="H4598" t="str">
        <f>VLOOKUP(Sales_Data17[[#This Row],[Delivery Region Index]],Regions_Table[#All],2,0)</f>
        <v>New South Wales</v>
      </c>
      <c r="I4598" t="str">
        <f>VLOOKUP(Sales_Data17[[#This Row],[Delivery Region Index]],Regions_Table[#All],3,0)</f>
        <v>Cessnock</v>
      </c>
      <c r="J4598">
        <v>6</v>
      </c>
      <c r="K4598">
        <v>1</v>
      </c>
      <c r="L4598" t="str">
        <f>VLOOKUP(Sales_Data17[[#This Row],[Product Description Index]],Products_Data[#All],2,0)</f>
        <v>Shirts</v>
      </c>
      <c r="M4598">
        <v>9</v>
      </c>
      <c r="N4598" s="9">
        <v>106.45555555555556</v>
      </c>
      <c r="O4598" s="9">
        <f>Sales_Data17[[#This Row],[Order Quantity]]*Sales_Data17[[#This Row],[Unit Price]]</f>
        <v>958.1</v>
      </c>
      <c r="P4598" s="9">
        <v>66.00244444444445</v>
      </c>
      <c r="Q4598" s="9">
        <f>Sales_Data17[[#This Row],[Line Total]]-(Sales_Data17[[#This Row],[Total Unit Cost]]*Sales_Data17[[#This Row],[Order Quantity]])</f>
        <v>364.07799999999997</v>
      </c>
      <c r="R4598" s="1" t="str">
        <f>TEXT(Sales_Data17[[#This Row],[OrderDate]],"MMM")</f>
        <v>Oct</v>
      </c>
      <c r="S4598" s="1" t="str">
        <f t="shared" si="71"/>
        <v>2014</v>
      </c>
    </row>
    <row r="4599" spans="1:19">
      <c r="A4599" t="s">
        <v>4622</v>
      </c>
      <c r="B4599" s="2">
        <v>41944</v>
      </c>
      <c r="C4599" s="2" t="str">
        <f>VLOOKUP(Sales_Data17[[#This Row],[Customer Name Index]],Customer_Data[#All],2,0)</f>
        <v>Procter Corp</v>
      </c>
      <c r="D4599">
        <v>5</v>
      </c>
      <c r="E4599" t="s">
        <v>4</v>
      </c>
      <c r="F4599" t="s">
        <v>8168</v>
      </c>
      <c r="G4599" t="s">
        <v>8027</v>
      </c>
      <c r="H4599" t="str">
        <f>VLOOKUP(Sales_Data17[[#This Row],[Delivery Region Index]],Regions_Table[#All],2,0)</f>
        <v>New South Wales</v>
      </c>
      <c r="I4599" t="str">
        <f>VLOOKUP(Sales_Data17[[#This Row],[Delivery Region Index]],Regions_Table[#All],3,0)</f>
        <v>Lismore</v>
      </c>
      <c r="J4599">
        <v>14</v>
      </c>
      <c r="K4599">
        <v>2</v>
      </c>
      <c r="L4599" t="str">
        <f>VLOOKUP(Sales_Data17[[#This Row],[Product Description Index]],Products_Data[#All],2,0)</f>
        <v>Pants</v>
      </c>
      <c r="M4599">
        <v>7</v>
      </c>
      <c r="N4599" s="9">
        <v>439.22222222222223</v>
      </c>
      <c r="O4599" s="9">
        <f>Sales_Data17[[#This Row],[Order Quantity]]*Sales_Data17[[#This Row],[Unit Price]]</f>
        <v>3074.5555555555557</v>
      </c>
      <c r="P4599" s="9">
        <v>202.04222222222222</v>
      </c>
      <c r="Q4599" s="9">
        <f>Sales_Data17[[#This Row],[Line Total]]-(Sales_Data17[[#This Row],[Total Unit Cost]]*Sales_Data17[[#This Row],[Order Quantity]])</f>
        <v>1660.2600000000002</v>
      </c>
      <c r="R4599" s="1" t="str">
        <f>TEXT(Sales_Data17[[#This Row],[OrderDate]],"MMM")</f>
        <v>Nov</v>
      </c>
      <c r="S4599" s="1" t="str">
        <f t="shared" si="71"/>
        <v>2014</v>
      </c>
    </row>
    <row r="4600" spans="1:19">
      <c r="A4600" t="s">
        <v>4623</v>
      </c>
      <c r="B4600" s="2">
        <v>41944</v>
      </c>
      <c r="C4600" s="2" t="str">
        <f>VLOOKUP(Sales_Data17[[#This Row],[Customer Name Index]],Customer_Data[#All],2,0)</f>
        <v>Procter Corp</v>
      </c>
      <c r="D4600">
        <v>5</v>
      </c>
      <c r="E4600" t="s">
        <v>4</v>
      </c>
      <c r="F4600" t="s">
        <v>8168</v>
      </c>
      <c r="G4600" t="s">
        <v>8027</v>
      </c>
      <c r="H4600" t="str">
        <f>VLOOKUP(Sales_Data17[[#This Row],[Delivery Region Index]],Regions_Table[#All],2,0)</f>
        <v>New South Wales</v>
      </c>
      <c r="I4600" t="str">
        <f>VLOOKUP(Sales_Data17[[#This Row],[Delivery Region Index]],Regions_Table[#All],3,0)</f>
        <v>Lismore</v>
      </c>
      <c r="J4600">
        <v>14</v>
      </c>
      <c r="K4600">
        <v>2</v>
      </c>
      <c r="L4600" t="str">
        <f>VLOOKUP(Sales_Data17[[#This Row],[Product Description Index]],Products_Data[#All],2,0)</f>
        <v>Pants</v>
      </c>
      <c r="M4600">
        <v>3</v>
      </c>
      <c r="N4600" s="9">
        <v>137.72222222222223</v>
      </c>
      <c r="O4600" s="9">
        <f>Sales_Data17[[#This Row],[Order Quantity]]*Sales_Data17[[#This Row],[Unit Price]]</f>
        <v>413.16666666666669</v>
      </c>
      <c r="P4600" s="9">
        <v>78.501666666666665</v>
      </c>
      <c r="Q4600" s="9">
        <f>Sales_Data17[[#This Row],[Line Total]]-(Sales_Data17[[#This Row],[Total Unit Cost]]*Sales_Data17[[#This Row],[Order Quantity]])</f>
        <v>177.66166666666669</v>
      </c>
      <c r="R4600" s="1" t="str">
        <f>TEXT(Sales_Data17[[#This Row],[OrderDate]],"MMM")</f>
        <v>Nov</v>
      </c>
      <c r="S4600" s="1" t="str">
        <f t="shared" si="71"/>
        <v>2014</v>
      </c>
    </row>
    <row r="4601" spans="1:19">
      <c r="A4601" t="s">
        <v>4624</v>
      </c>
      <c r="B4601" s="2">
        <v>41944</v>
      </c>
      <c r="C4601" s="2" t="str">
        <f>VLOOKUP(Sales_Data17[[#This Row],[Customer Name Index]],Customer_Data[#All],2,0)</f>
        <v>New Ltd</v>
      </c>
      <c r="D4601">
        <v>7</v>
      </c>
      <c r="E4601" t="s">
        <v>4</v>
      </c>
      <c r="F4601" t="s">
        <v>8168</v>
      </c>
      <c r="G4601" t="s">
        <v>8027</v>
      </c>
      <c r="H4601" t="str">
        <f>VLOOKUP(Sales_Data17[[#This Row],[Delivery Region Index]],Regions_Table[#All],2,0)</f>
        <v>New South Wales</v>
      </c>
      <c r="I4601" t="str">
        <f>VLOOKUP(Sales_Data17[[#This Row],[Delivery Region Index]],Regions_Table[#All],3,0)</f>
        <v>Tamworth</v>
      </c>
      <c r="J4601">
        <v>21</v>
      </c>
      <c r="K4601">
        <v>3</v>
      </c>
      <c r="L4601" t="str">
        <f>VLOOKUP(Sales_Data17[[#This Row],[Product Description Index]],Products_Data[#All],2,0)</f>
        <v>Sunglasses</v>
      </c>
      <c r="M4601">
        <v>1</v>
      </c>
      <c r="N4601" s="9">
        <v>624.58888888888896</v>
      </c>
      <c r="O4601" s="9">
        <f>Sales_Data17[[#This Row],[Order Quantity]]*Sales_Data17[[#This Row],[Unit Price]]</f>
        <v>624.58888888888896</v>
      </c>
      <c r="P4601" s="9">
        <v>468.44166666666672</v>
      </c>
      <c r="Q4601" s="9">
        <f>Sales_Data17[[#This Row],[Line Total]]-(Sales_Data17[[#This Row],[Total Unit Cost]]*Sales_Data17[[#This Row],[Order Quantity]])</f>
        <v>156.14722222222224</v>
      </c>
      <c r="R4601" s="1" t="str">
        <f>TEXT(Sales_Data17[[#This Row],[OrderDate]],"MMM")</f>
        <v>Nov</v>
      </c>
      <c r="S4601" s="1" t="str">
        <f t="shared" si="71"/>
        <v>2014</v>
      </c>
    </row>
    <row r="4602" spans="1:19">
      <c r="A4602" t="s">
        <v>4625</v>
      </c>
      <c r="B4602" s="2">
        <v>41944</v>
      </c>
      <c r="C4602" s="2" t="str">
        <f>VLOOKUP(Sales_Data17[[#This Row],[Customer Name Index]],Customer_Data[#All],2,0)</f>
        <v>Procter Corp</v>
      </c>
      <c r="D4602">
        <v>5</v>
      </c>
      <c r="E4602" t="s">
        <v>4</v>
      </c>
      <c r="F4602" t="s">
        <v>8168</v>
      </c>
      <c r="G4602" t="s">
        <v>8027</v>
      </c>
      <c r="H4602" t="str">
        <f>VLOOKUP(Sales_Data17[[#This Row],[Delivery Region Index]],Regions_Table[#All],2,0)</f>
        <v>New South Wales</v>
      </c>
      <c r="I4602" t="str">
        <f>VLOOKUP(Sales_Data17[[#This Row],[Delivery Region Index]],Regions_Table[#All],3,0)</f>
        <v>Maitland</v>
      </c>
      <c r="J4602">
        <v>15</v>
      </c>
      <c r="K4602">
        <v>2</v>
      </c>
      <c r="L4602" t="str">
        <f>VLOOKUP(Sales_Data17[[#This Row],[Product Description Index]],Products_Data[#All],2,0)</f>
        <v>Pants</v>
      </c>
      <c r="M4602">
        <v>1</v>
      </c>
      <c r="N4602" s="9">
        <v>426.56666666666666</v>
      </c>
      <c r="O4602" s="9">
        <f>Sales_Data17[[#This Row],[Order Quantity]]*Sales_Data17[[#This Row],[Unit Price]]</f>
        <v>426.56666666666666</v>
      </c>
      <c r="P4602" s="9">
        <v>209.01766666666666</v>
      </c>
      <c r="Q4602" s="9">
        <f>Sales_Data17[[#This Row],[Line Total]]-(Sales_Data17[[#This Row],[Total Unit Cost]]*Sales_Data17[[#This Row],[Order Quantity]])</f>
        <v>217.54900000000001</v>
      </c>
      <c r="R4602" s="1" t="str">
        <f>TEXT(Sales_Data17[[#This Row],[OrderDate]],"MMM")</f>
        <v>Nov</v>
      </c>
      <c r="S4602" s="1" t="str">
        <f t="shared" si="71"/>
        <v>2014</v>
      </c>
    </row>
    <row r="4603" spans="1:19">
      <c r="A4603" t="s">
        <v>4626</v>
      </c>
      <c r="B4603" s="2">
        <v>41944</v>
      </c>
      <c r="C4603" s="2" t="str">
        <f>VLOOKUP(Sales_Data17[[#This Row],[Customer Name Index]],Customer_Data[#All],2,0)</f>
        <v>Pure Group</v>
      </c>
      <c r="D4603">
        <v>17</v>
      </c>
      <c r="E4603" t="s">
        <v>2</v>
      </c>
      <c r="F4603" t="s">
        <v>8168</v>
      </c>
      <c r="G4603" t="s">
        <v>8025</v>
      </c>
      <c r="H4603" t="str">
        <f>VLOOKUP(Sales_Data17[[#This Row],[Delivery Region Index]],Regions_Table[#All],2,0)</f>
        <v>Victoria</v>
      </c>
      <c r="I4603" t="str">
        <f>VLOOKUP(Sales_Data17[[#This Row],[Delivery Region Index]],Regions_Table[#All],3,0)</f>
        <v>Ballarat</v>
      </c>
      <c r="J4603">
        <v>49</v>
      </c>
      <c r="K4603">
        <v>7</v>
      </c>
      <c r="L4603" t="str">
        <f>VLOOKUP(Sales_Data17[[#This Row],[Product Description Index]],Products_Data[#All],2,0)</f>
        <v>Dress Shirts</v>
      </c>
      <c r="M4603">
        <v>9</v>
      </c>
      <c r="N4603" s="9">
        <v>279.91111111111115</v>
      </c>
      <c r="O4603" s="9">
        <f>Sales_Data17[[#This Row],[Order Quantity]]*Sales_Data17[[#This Row],[Unit Price]]</f>
        <v>2519.2000000000003</v>
      </c>
      <c r="P4603" s="9">
        <v>145.55377777777778</v>
      </c>
      <c r="Q4603" s="9">
        <f>Sales_Data17[[#This Row],[Line Total]]-(Sales_Data17[[#This Row],[Total Unit Cost]]*Sales_Data17[[#This Row],[Order Quantity]])</f>
        <v>1209.2160000000003</v>
      </c>
      <c r="R4603" s="1" t="str">
        <f>TEXT(Sales_Data17[[#This Row],[OrderDate]],"MMM")</f>
        <v>Nov</v>
      </c>
      <c r="S4603" s="1" t="str">
        <f t="shared" si="71"/>
        <v>2014</v>
      </c>
    </row>
    <row r="4604" spans="1:19">
      <c r="A4604" t="s">
        <v>4627</v>
      </c>
      <c r="B4604" s="2">
        <v>41945</v>
      </c>
      <c r="C4604" s="2" t="str">
        <f>VLOOKUP(Sales_Data17[[#This Row],[Customer Name Index]],Customer_Data[#All],2,0)</f>
        <v xml:space="preserve">Ei </v>
      </c>
      <c r="D4604">
        <v>9</v>
      </c>
      <c r="E4604" t="s">
        <v>2</v>
      </c>
      <c r="F4604" t="s">
        <v>8168</v>
      </c>
      <c r="G4604" t="s">
        <v>8027</v>
      </c>
      <c r="H4604" t="str">
        <f>VLOOKUP(Sales_Data17[[#This Row],[Delivery Region Index]],Regions_Table[#All],2,0)</f>
        <v>New South Wales</v>
      </c>
      <c r="I4604" t="str">
        <f>VLOOKUP(Sales_Data17[[#This Row],[Delivery Region Index]],Regions_Table[#All],3,0)</f>
        <v>Wyong</v>
      </c>
      <c r="J4604">
        <v>25</v>
      </c>
      <c r="K4604">
        <v>4</v>
      </c>
      <c r="L4604" t="str">
        <f>VLOOKUP(Sales_Data17[[#This Row],[Product Description Index]],Products_Data[#All],2,0)</f>
        <v>Jeans</v>
      </c>
      <c r="M4604">
        <v>6</v>
      </c>
      <c r="N4604" s="9">
        <v>111.66666666666667</v>
      </c>
      <c r="O4604" s="9">
        <f>Sales_Data17[[#This Row],[Order Quantity]]*Sales_Data17[[#This Row],[Unit Price]]</f>
        <v>670</v>
      </c>
      <c r="P4604" s="9">
        <v>63.649999999999991</v>
      </c>
      <c r="Q4604" s="9">
        <f>Sales_Data17[[#This Row],[Line Total]]-(Sales_Data17[[#This Row],[Total Unit Cost]]*Sales_Data17[[#This Row],[Order Quantity]])</f>
        <v>288.10000000000002</v>
      </c>
      <c r="R4604" s="1" t="str">
        <f>TEXT(Sales_Data17[[#This Row],[OrderDate]],"MMM")</f>
        <v>Nov</v>
      </c>
      <c r="S4604" s="1" t="str">
        <f t="shared" si="71"/>
        <v>2014</v>
      </c>
    </row>
    <row r="4605" spans="1:19">
      <c r="A4605" t="s">
        <v>4628</v>
      </c>
      <c r="B4605" s="2">
        <v>41945</v>
      </c>
      <c r="C4605" s="2" t="str">
        <f>VLOOKUP(Sales_Data17[[#This Row],[Customer Name Index]],Customer_Data[#All],2,0)</f>
        <v xml:space="preserve">WakeFern </v>
      </c>
      <c r="D4605">
        <v>2</v>
      </c>
      <c r="E4605" t="s">
        <v>2</v>
      </c>
      <c r="F4605" t="s">
        <v>8168</v>
      </c>
      <c r="G4605" t="s">
        <v>8027</v>
      </c>
      <c r="H4605" t="str">
        <f>VLOOKUP(Sales_Data17[[#This Row],[Delivery Region Index]],Regions_Table[#All],2,0)</f>
        <v>New South Wales</v>
      </c>
      <c r="I4605" t="str">
        <f>VLOOKUP(Sales_Data17[[#This Row],[Delivery Region Index]],Regions_Table[#All],3,0)</f>
        <v>Bathurst</v>
      </c>
      <c r="J4605">
        <v>4</v>
      </c>
      <c r="K4605">
        <v>1</v>
      </c>
      <c r="L4605" t="str">
        <f>VLOOKUP(Sales_Data17[[#This Row],[Product Description Index]],Products_Data[#All],2,0)</f>
        <v>Shirts</v>
      </c>
      <c r="M4605">
        <v>9</v>
      </c>
      <c r="N4605" s="9">
        <v>134.74444444444444</v>
      </c>
      <c r="O4605" s="9">
        <f>Sales_Data17[[#This Row],[Order Quantity]]*Sales_Data17[[#This Row],[Unit Price]]</f>
        <v>1212.7</v>
      </c>
      <c r="P4605" s="9">
        <v>103.75322222222223</v>
      </c>
      <c r="Q4605" s="9">
        <f>Sales_Data17[[#This Row],[Line Total]]-(Sales_Data17[[#This Row],[Total Unit Cost]]*Sales_Data17[[#This Row],[Order Quantity]])</f>
        <v>278.92099999999994</v>
      </c>
      <c r="R4605" s="1" t="str">
        <f>TEXT(Sales_Data17[[#This Row],[OrderDate]],"MMM")</f>
        <v>Nov</v>
      </c>
      <c r="S4605" s="1" t="str">
        <f t="shared" si="71"/>
        <v>2014</v>
      </c>
    </row>
    <row r="4606" spans="1:19">
      <c r="A4606" t="s">
        <v>4629</v>
      </c>
      <c r="B4606" s="2">
        <v>41946</v>
      </c>
      <c r="C4606" s="2" t="str">
        <f>VLOOKUP(Sales_Data17[[#This Row],[Customer Name Index]],Customer_Data[#All],2,0)</f>
        <v xml:space="preserve">Linde </v>
      </c>
      <c r="D4606">
        <v>14</v>
      </c>
      <c r="E4606" t="s">
        <v>2</v>
      </c>
      <c r="F4606" t="s">
        <v>8168</v>
      </c>
      <c r="G4606" t="s">
        <v>8026</v>
      </c>
      <c r="H4606" t="str">
        <f>VLOOKUP(Sales_Data17[[#This Row],[Delivery Region Index]],Regions_Table[#All],2,0)</f>
        <v>Queensland</v>
      </c>
      <c r="I4606" t="str">
        <f>VLOOKUP(Sales_Data17[[#This Row],[Delivery Region Index]],Regions_Table[#All],3,0)</f>
        <v>Redcliffe</v>
      </c>
      <c r="J4606">
        <v>40</v>
      </c>
      <c r="K4606">
        <v>6</v>
      </c>
      <c r="L4606" t="str">
        <f>VLOOKUP(Sales_Data17[[#This Row],[Product Description Index]],Products_Data[#All],2,0)</f>
        <v>Socks</v>
      </c>
      <c r="M4606">
        <v>4</v>
      </c>
      <c r="N4606" s="9">
        <v>559.07777777777778</v>
      </c>
      <c r="O4606" s="9">
        <f>Sales_Data17[[#This Row],[Order Quantity]]*Sales_Data17[[#This Row],[Unit Price]]</f>
        <v>2236.3111111111111</v>
      </c>
      <c r="P4606" s="9">
        <v>262.76655555555556</v>
      </c>
      <c r="Q4606" s="9">
        <f>Sales_Data17[[#This Row],[Line Total]]-(Sales_Data17[[#This Row],[Total Unit Cost]]*Sales_Data17[[#This Row],[Order Quantity]])</f>
        <v>1185.2448888888889</v>
      </c>
      <c r="R4606" s="1" t="str">
        <f>TEXT(Sales_Data17[[#This Row],[OrderDate]],"MMM")</f>
        <v>Nov</v>
      </c>
      <c r="S4606" s="1" t="str">
        <f t="shared" si="71"/>
        <v>2014</v>
      </c>
    </row>
    <row r="4607" spans="1:19">
      <c r="A4607" t="s">
        <v>4630</v>
      </c>
      <c r="B4607" s="2">
        <v>41946</v>
      </c>
      <c r="C4607" s="2" t="str">
        <f>VLOOKUP(Sales_Data17[[#This Row],[Customer Name Index]],Customer_Data[#All],2,0)</f>
        <v>Elorac, Corp</v>
      </c>
      <c r="D4607">
        <v>3</v>
      </c>
      <c r="E4607" t="s">
        <v>4</v>
      </c>
      <c r="F4607" t="s">
        <v>8168</v>
      </c>
      <c r="G4607" t="s">
        <v>8027</v>
      </c>
      <c r="H4607" t="str">
        <f>VLOOKUP(Sales_Data17[[#This Row],[Delivery Region Index]],Regions_Table[#All],2,0)</f>
        <v>New South Wales</v>
      </c>
      <c r="I4607" t="str">
        <f>VLOOKUP(Sales_Data17[[#This Row],[Delivery Region Index]],Regions_Table[#All],3,0)</f>
        <v>Dubbo</v>
      </c>
      <c r="J4607">
        <v>8</v>
      </c>
      <c r="K4607">
        <v>2</v>
      </c>
      <c r="L4607" t="str">
        <f>VLOOKUP(Sales_Data17[[#This Row],[Product Description Index]],Products_Data[#All],2,0)</f>
        <v>Pants</v>
      </c>
      <c r="M4607">
        <v>8</v>
      </c>
      <c r="N4607" s="9">
        <v>268.74444444444447</v>
      </c>
      <c r="O4607" s="9">
        <f>Sales_Data17[[#This Row],[Order Quantity]]*Sales_Data17[[#This Row],[Unit Price]]</f>
        <v>2149.9555555555557</v>
      </c>
      <c r="P4607" s="9">
        <v>147.80944444444447</v>
      </c>
      <c r="Q4607" s="9">
        <f>Sales_Data17[[#This Row],[Line Total]]-(Sales_Data17[[#This Row],[Total Unit Cost]]*Sales_Data17[[#This Row],[Order Quantity]])</f>
        <v>967.48</v>
      </c>
      <c r="R4607" s="1" t="str">
        <f>TEXT(Sales_Data17[[#This Row],[OrderDate]],"MMM")</f>
        <v>Nov</v>
      </c>
      <c r="S4607" s="1" t="str">
        <f t="shared" si="71"/>
        <v>2014</v>
      </c>
    </row>
    <row r="4608" spans="1:19">
      <c r="A4608" t="s">
        <v>4631</v>
      </c>
      <c r="B4608" s="2">
        <v>41946</v>
      </c>
      <c r="C4608" s="2" t="str">
        <f>VLOOKUP(Sales_Data17[[#This Row],[Customer Name Index]],Customer_Data[#All],2,0)</f>
        <v>Avon Corp</v>
      </c>
      <c r="D4608">
        <v>1</v>
      </c>
      <c r="E4608" t="s">
        <v>3</v>
      </c>
      <c r="F4608" t="s">
        <v>8168</v>
      </c>
      <c r="G4608" t="s">
        <v>8027</v>
      </c>
      <c r="H4608" t="str">
        <f>VLOOKUP(Sales_Data17[[#This Row],[Delivery Region Index]],Regions_Table[#All],2,0)</f>
        <v>New South Wales</v>
      </c>
      <c r="I4608" t="str">
        <f>VLOOKUP(Sales_Data17[[#This Row],[Delivery Region Index]],Regions_Table[#All],3,0)</f>
        <v>Armidale</v>
      </c>
      <c r="J4608">
        <v>3</v>
      </c>
      <c r="K4608">
        <v>1</v>
      </c>
      <c r="L4608" t="str">
        <f>VLOOKUP(Sales_Data17[[#This Row],[Product Description Index]],Products_Data[#All],2,0)</f>
        <v>Shirts</v>
      </c>
      <c r="M4608">
        <v>4</v>
      </c>
      <c r="N4608" s="9">
        <v>120.60000000000001</v>
      </c>
      <c r="O4608" s="9">
        <f>Sales_Data17[[#This Row],[Order Quantity]]*Sales_Data17[[#This Row],[Unit Price]]</f>
        <v>482.40000000000003</v>
      </c>
      <c r="P4608" s="9">
        <v>79.596000000000018</v>
      </c>
      <c r="Q4608" s="9">
        <f>Sales_Data17[[#This Row],[Line Total]]-(Sales_Data17[[#This Row],[Total Unit Cost]]*Sales_Data17[[#This Row],[Order Quantity]])</f>
        <v>164.01599999999996</v>
      </c>
      <c r="R4608" s="1" t="str">
        <f>TEXT(Sales_Data17[[#This Row],[OrderDate]],"MMM")</f>
        <v>Nov</v>
      </c>
      <c r="S4608" s="1" t="str">
        <f t="shared" si="71"/>
        <v>2014</v>
      </c>
    </row>
    <row r="4609" spans="1:19">
      <c r="A4609" t="s">
        <v>4632</v>
      </c>
      <c r="B4609" s="2">
        <v>41946</v>
      </c>
      <c r="C4609" s="2" t="str">
        <f>VLOOKUP(Sales_Data17[[#This Row],[Customer Name Index]],Customer_Data[#All],2,0)</f>
        <v>Pacific Ltd</v>
      </c>
      <c r="D4609">
        <v>20</v>
      </c>
      <c r="E4609" t="s">
        <v>4</v>
      </c>
      <c r="F4609" t="s">
        <v>8168</v>
      </c>
      <c r="G4609" t="s">
        <v>8028</v>
      </c>
      <c r="H4609" t="str">
        <f>VLOOKUP(Sales_Data17[[#This Row],[Delivery Region Index]],Regions_Table[#All],2,0)</f>
        <v>Victoria</v>
      </c>
      <c r="I4609" t="str">
        <f>VLOOKUP(Sales_Data17[[#This Row],[Delivery Region Index]],Regions_Table[#All],3,0)</f>
        <v>Wangaratta</v>
      </c>
      <c r="J4609">
        <v>56</v>
      </c>
      <c r="K4609">
        <v>8</v>
      </c>
      <c r="L4609" t="str">
        <f>VLOOKUP(Sales_Data17[[#This Row],[Product Description Index]],Products_Data[#All],2,0)</f>
        <v>Shoes</v>
      </c>
      <c r="M4609">
        <v>3</v>
      </c>
      <c r="N4609" s="9">
        <v>636.5</v>
      </c>
      <c r="O4609" s="9">
        <f>Sales_Data17[[#This Row],[Order Quantity]]*Sales_Data17[[#This Row],[Unit Price]]</f>
        <v>1909.5</v>
      </c>
      <c r="P4609" s="9">
        <v>356.44000000000005</v>
      </c>
      <c r="Q4609" s="9">
        <f>Sales_Data17[[#This Row],[Line Total]]-(Sales_Data17[[#This Row],[Total Unit Cost]]*Sales_Data17[[#This Row],[Order Quantity]])</f>
        <v>840.17999999999984</v>
      </c>
      <c r="R4609" s="1" t="str">
        <f>TEXT(Sales_Data17[[#This Row],[OrderDate]],"MMM")</f>
        <v>Nov</v>
      </c>
      <c r="S4609" s="1" t="str">
        <f t="shared" si="71"/>
        <v>2014</v>
      </c>
    </row>
    <row r="4610" spans="1:19">
      <c r="A4610" t="s">
        <v>4633</v>
      </c>
      <c r="B4610" s="2">
        <v>41947</v>
      </c>
      <c r="C4610" s="2" t="str">
        <f>VLOOKUP(Sales_Data17[[#This Row],[Customer Name Index]],Customer_Data[#All],2,0)</f>
        <v xml:space="preserve">Qualitest </v>
      </c>
      <c r="D4610">
        <v>19</v>
      </c>
      <c r="E4610" t="s">
        <v>4</v>
      </c>
      <c r="F4610" t="s">
        <v>8168</v>
      </c>
      <c r="G4610" t="s">
        <v>8028</v>
      </c>
      <c r="H4610" t="str">
        <f>VLOOKUP(Sales_Data17[[#This Row],[Delivery Region Index]],Regions_Table[#All],2,0)</f>
        <v>Victoria</v>
      </c>
      <c r="I4610" t="str">
        <f>VLOOKUP(Sales_Data17[[#This Row],[Delivery Region Index]],Regions_Table[#All],3,0)</f>
        <v>Shepparton</v>
      </c>
      <c r="J4610">
        <v>54</v>
      </c>
      <c r="K4610">
        <v>8</v>
      </c>
      <c r="L4610" t="str">
        <f>VLOOKUP(Sales_Data17[[#This Row],[Product Description Index]],Products_Data[#All],2,0)</f>
        <v>Shoes</v>
      </c>
      <c r="M4610">
        <v>9</v>
      </c>
      <c r="N4610" s="9">
        <v>23.822222222222223</v>
      </c>
      <c r="O4610" s="9">
        <f>Sales_Data17[[#This Row],[Order Quantity]]*Sales_Data17[[#This Row],[Unit Price]]</f>
        <v>214.4</v>
      </c>
      <c r="P4610" s="9">
        <v>13.578666666666667</v>
      </c>
      <c r="Q4610" s="9">
        <f>Sales_Data17[[#This Row],[Line Total]]-(Sales_Data17[[#This Row],[Total Unit Cost]]*Sales_Data17[[#This Row],[Order Quantity]])</f>
        <v>92.192000000000007</v>
      </c>
      <c r="R4610" s="1" t="str">
        <f>TEXT(Sales_Data17[[#This Row],[OrderDate]],"MMM")</f>
        <v>Nov</v>
      </c>
      <c r="S4610" s="1" t="str">
        <f t="shared" ref="S4610:S4673" si="72">TEXT(B4610,"YYY")</f>
        <v>2014</v>
      </c>
    </row>
    <row r="4611" spans="1:19">
      <c r="A4611" t="s">
        <v>4634</v>
      </c>
      <c r="B4611" s="2">
        <v>41947</v>
      </c>
      <c r="C4611" s="2" t="str">
        <f>VLOOKUP(Sales_Data17[[#This Row],[Customer Name Index]],Customer_Data[#All],2,0)</f>
        <v>3LAB, Ltd</v>
      </c>
      <c r="D4611">
        <v>16</v>
      </c>
      <c r="E4611" t="s">
        <v>4</v>
      </c>
      <c r="F4611" t="s">
        <v>8168</v>
      </c>
      <c r="G4611" t="s">
        <v>8025</v>
      </c>
      <c r="H4611" t="str">
        <f>VLOOKUP(Sales_Data17[[#This Row],[Delivery Region Index]],Regions_Table[#All],2,0)</f>
        <v>Queensland</v>
      </c>
      <c r="I4611" t="str">
        <f>VLOOKUP(Sales_Data17[[#This Row],[Delivery Region Index]],Regions_Table[#All],3,0)</f>
        <v>Townsville</v>
      </c>
      <c r="J4611">
        <v>45</v>
      </c>
      <c r="K4611">
        <v>7</v>
      </c>
      <c r="L4611" t="str">
        <f>VLOOKUP(Sales_Data17[[#This Row],[Product Description Index]],Products_Data[#All],2,0)</f>
        <v>Dress Shirts</v>
      </c>
      <c r="M4611">
        <v>8</v>
      </c>
      <c r="N4611" s="9">
        <v>99.01111111111112</v>
      </c>
      <c r="O4611" s="9">
        <f>Sales_Data17[[#This Row],[Order Quantity]]*Sales_Data17[[#This Row],[Unit Price]]</f>
        <v>792.08888888888896</v>
      </c>
      <c r="P4611" s="9">
        <v>58.416555555555561</v>
      </c>
      <c r="Q4611" s="9">
        <f>Sales_Data17[[#This Row],[Line Total]]-(Sales_Data17[[#This Row],[Total Unit Cost]]*Sales_Data17[[#This Row],[Order Quantity]])</f>
        <v>324.75644444444447</v>
      </c>
      <c r="R4611" s="1" t="str">
        <f>TEXT(Sales_Data17[[#This Row],[OrderDate]],"MMM")</f>
        <v>Nov</v>
      </c>
      <c r="S4611" s="1" t="str">
        <f t="shared" si="72"/>
        <v>2014</v>
      </c>
    </row>
    <row r="4612" spans="1:19">
      <c r="A4612" t="s">
        <v>4635</v>
      </c>
      <c r="B4612" s="2">
        <v>41947</v>
      </c>
      <c r="C4612" s="2" t="str">
        <f>VLOOKUP(Sales_Data17[[#This Row],[Customer Name Index]],Customer_Data[#All],2,0)</f>
        <v>Elorac, Corp</v>
      </c>
      <c r="D4612">
        <v>3</v>
      </c>
      <c r="E4612" t="s">
        <v>2</v>
      </c>
      <c r="F4612" t="s">
        <v>8168</v>
      </c>
      <c r="G4612" t="s">
        <v>8027</v>
      </c>
      <c r="H4612" t="str">
        <f>VLOOKUP(Sales_Data17[[#This Row],[Delivery Region Index]],Regions_Table[#All],2,0)</f>
        <v>New South Wales</v>
      </c>
      <c r="I4612" t="str">
        <f>VLOOKUP(Sales_Data17[[#This Row],[Delivery Region Index]],Regions_Table[#All],3,0)</f>
        <v>Gosford</v>
      </c>
      <c r="J4612">
        <v>9</v>
      </c>
      <c r="K4612">
        <v>2</v>
      </c>
      <c r="L4612" t="str">
        <f>VLOOKUP(Sales_Data17[[#This Row],[Product Description Index]],Products_Data[#All],2,0)</f>
        <v>Pants</v>
      </c>
      <c r="M4612">
        <v>6</v>
      </c>
      <c r="N4612" s="9">
        <v>118.36666666666666</v>
      </c>
      <c r="O4612" s="9">
        <f>Sales_Data17[[#This Row],[Order Quantity]]*Sales_Data17[[#This Row],[Unit Price]]</f>
        <v>710.19999999999993</v>
      </c>
      <c r="P4612" s="9">
        <v>71.02</v>
      </c>
      <c r="Q4612" s="9">
        <f>Sales_Data17[[#This Row],[Line Total]]-(Sales_Data17[[#This Row],[Total Unit Cost]]*Sales_Data17[[#This Row],[Order Quantity]])</f>
        <v>284.07999999999993</v>
      </c>
      <c r="R4612" s="1" t="str">
        <f>TEXT(Sales_Data17[[#This Row],[OrderDate]],"MMM")</f>
        <v>Nov</v>
      </c>
      <c r="S4612" s="1" t="str">
        <f t="shared" si="72"/>
        <v>2014</v>
      </c>
    </row>
    <row r="4613" spans="1:19">
      <c r="A4613" t="s">
        <v>4636</v>
      </c>
      <c r="B4613" s="2">
        <v>41947</v>
      </c>
      <c r="C4613" s="2" t="str">
        <f>VLOOKUP(Sales_Data17[[#This Row],[Customer Name Index]],Customer_Data[#All],2,0)</f>
        <v>Rochester Ltd</v>
      </c>
      <c r="D4613">
        <v>15</v>
      </c>
      <c r="E4613" t="s">
        <v>4</v>
      </c>
      <c r="F4613" t="s">
        <v>8168</v>
      </c>
      <c r="G4613" t="s">
        <v>8025</v>
      </c>
      <c r="H4613" t="str">
        <f>VLOOKUP(Sales_Data17[[#This Row],[Delivery Region Index]],Regions_Table[#All],2,0)</f>
        <v>Queensland</v>
      </c>
      <c r="I4613" t="str">
        <f>VLOOKUP(Sales_Data17[[#This Row],[Delivery Region Index]],Regions_Table[#All],3,0)</f>
        <v>Thuringowa</v>
      </c>
      <c r="J4613">
        <v>43</v>
      </c>
      <c r="K4613">
        <v>6</v>
      </c>
      <c r="L4613" t="str">
        <f>VLOOKUP(Sales_Data17[[#This Row],[Product Description Index]],Products_Data[#All],2,0)</f>
        <v>Socks</v>
      </c>
      <c r="M4613">
        <v>4</v>
      </c>
      <c r="N4613" s="9">
        <v>697.54444444444448</v>
      </c>
      <c r="O4613" s="9">
        <f>Sales_Data17[[#This Row],[Order Quantity]]*Sales_Data17[[#This Row],[Unit Price]]</f>
        <v>2790.1777777777779</v>
      </c>
      <c r="P4613" s="9">
        <v>432.47755555555557</v>
      </c>
      <c r="Q4613" s="9">
        <f>Sales_Data17[[#This Row],[Line Total]]-(Sales_Data17[[#This Row],[Total Unit Cost]]*Sales_Data17[[#This Row],[Order Quantity]])</f>
        <v>1060.2675555555556</v>
      </c>
      <c r="R4613" s="1" t="str">
        <f>TEXT(Sales_Data17[[#This Row],[OrderDate]],"MMM")</f>
        <v>Nov</v>
      </c>
      <c r="S4613" s="1" t="str">
        <f t="shared" si="72"/>
        <v>2014</v>
      </c>
    </row>
    <row r="4614" spans="1:19">
      <c r="A4614" t="s">
        <v>4637</v>
      </c>
      <c r="B4614" s="2">
        <v>41948</v>
      </c>
      <c r="C4614" s="2" t="str">
        <f>VLOOKUP(Sales_Data17[[#This Row],[Customer Name Index]],Customer_Data[#All],2,0)</f>
        <v>21st Ltd</v>
      </c>
      <c r="D4614">
        <v>10</v>
      </c>
      <c r="E4614" t="s">
        <v>2</v>
      </c>
      <c r="F4614" t="s">
        <v>8168</v>
      </c>
      <c r="G4614" t="s">
        <v>8026</v>
      </c>
      <c r="H4614" t="str">
        <f>VLOOKUP(Sales_Data17[[#This Row],[Delivery Region Index]],Regions_Table[#All],2,0)</f>
        <v>Queensland</v>
      </c>
      <c r="I4614" t="str">
        <f>VLOOKUP(Sales_Data17[[#This Row],[Delivery Region Index]],Regions_Table[#All],3,0)</f>
        <v>Charters Towers</v>
      </c>
      <c r="J4614">
        <v>29</v>
      </c>
      <c r="K4614">
        <v>4</v>
      </c>
      <c r="L4614" t="str">
        <f>VLOOKUP(Sales_Data17[[#This Row],[Product Description Index]],Products_Data[#All],2,0)</f>
        <v>Jeans</v>
      </c>
      <c r="M4614">
        <v>1</v>
      </c>
      <c r="N4614" s="9">
        <v>120.60000000000001</v>
      </c>
      <c r="O4614" s="9">
        <f>Sales_Data17[[#This Row],[Order Quantity]]*Sales_Data17[[#This Row],[Unit Price]]</f>
        <v>120.60000000000001</v>
      </c>
      <c r="P4614" s="9">
        <v>96.480000000000018</v>
      </c>
      <c r="Q4614" s="9">
        <f>Sales_Data17[[#This Row],[Line Total]]-(Sales_Data17[[#This Row],[Total Unit Cost]]*Sales_Data17[[#This Row],[Order Quantity]])</f>
        <v>24.11999999999999</v>
      </c>
      <c r="R4614" s="1" t="str">
        <f>TEXT(Sales_Data17[[#This Row],[OrderDate]],"MMM")</f>
        <v>Nov</v>
      </c>
      <c r="S4614" s="1" t="str">
        <f t="shared" si="72"/>
        <v>2014</v>
      </c>
    </row>
    <row r="4615" spans="1:19">
      <c r="A4615" t="s">
        <v>4638</v>
      </c>
      <c r="B4615" s="2">
        <v>41948</v>
      </c>
      <c r="C4615" s="2" t="str">
        <f>VLOOKUP(Sales_Data17[[#This Row],[Customer Name Index]],Customer_Data[#All],2,0)</f>
        <v>Ole Group</v>
      </c>
      <c r="D4615">
        <v>13</v>
      </c>
      <c r="E4615" t="s">
        <v>4</v>
      </c>
      <c r="F4615" t="s">
        <v>8168</v>
      </c>
      <c r="G4615" t="s">
        <v>8026</v>
      </c>
      <c r="H4615" t="str">
        <f>VLOOKUP(Sales_Data17[[#This Row],[Delivery Region Index]],Regions_Table[#All],2,0)</f>
        <v>Queensland</v>
      </c>
      <c r="I4615" t="str">
        <f>VLOOKUP(Sales_Data17[[#This Row],[Delivery Region Index]],Regions_Table[#All],3,0)</f>
        <v>Mackay</v>
      </c>
      <c r="J4615">
        <v>36</v>
      </c>
      <c r="K4615">
        <v>5</v>
      </c>
      <c r="L4615" t="str">
        <f>VLOOKUP(Sales_Data17[[#This Row],[Product Description Index]],Products_Data[#All],2,0)</f>
        <v>Hats</v>
      </c>
      <c r="M4615">
        <v>5</v>
      </c>
      <c r="N4615" s="9">
        <v>599.27777777777783</v>
      </c>
      <c r="O4615" s="9">
        <f>Sales_Data17[[#This Row],[Order Quantity]]*Sales_Data17[[#This Row],[Unit Price]]</f>
        <v>2996.3888888888891</v>
      </c>
      <c r="P4615" s="9">
        <v>347.58111111111106</v>
      </c>
      <c r="Q4615" s="9">
        <f>Sales_Data17[[#This Row],[Line Total]]-(Sales_Data17[[#This Row],[Total Unit Cost]]*Sales_Data17[[#This Row],[Order Quantity]])</f>
        <v>1258.4833333333338</v>
      </c>
      <c r="R4615" s="1" t="str">
        <f>TEXT(Sales_Data17[[#This Row],[OrderDate]],"MMM")</f>
        <v>Nov</v>
      </c>
      <c r="S4615" s="1" t="str">
        <f t="shared" si="72"/>
        <v>2014</v>
      </c>
    </row>
    <row r="4616" spans="1:19">
      <c r="A4616" t="s">
        <v>4639</v>
      </c>
      <c r="B4616" s="2">
        <v>41948</v>
      </c>
      <c r="C4616" s="2" t="str">
        <f>VLOOKUP(Sales_Data17[[#This Row],[Customer Name Index]],Customer_Data[#All],2,0)</f>
        <v>New Ltd</v>
      </c>
      <c r="D4616">
        <v>7</v>
      </c>
      <c r="E4616" t="s">
        <v>4</v>
      </c>
      <c r="F4616" t="s">
        <v>8168</v>
      </c>
      <c r="G4616" t="s">
        <v>8027</v>
      </c>
      <c r="H4616" t="str">
        <f>VLOOKUP(Sales_Data17[[#This Row],[Delivery Region Index]],Regions_Table[#All],2,0)</f>
        <v>New South Wales</v>
      </c>
      <c r="I4616" t="str">
        <f>VLOOKUP(Sales_Data17[[#This Row],[Delivery Region Index]],Regions_Table[#All],3,0)</f>
        <v>Orange</v>
      </c>
      <c r="J4616">
        <v>18</v>
      </c>
      <c r="K4616">
        <v>3</v>
      </c>
      <c r="L4616" t="str">
        <f>VLOOKUP(Sales_Data17[[#This Row],[Product Description Index]],Products_Data[#All],2,0)</f>
        <v>Sunglasses</v>
      </c>
      <c r="M4616">
        <v>3</v>
      </c>
      <c r="N4616" s="9">
        <v>26.055555555555557</v>
      </c>
      <c r="O4616" s="9">
        <f>Sales_Data17[[#This Row],[Order Quantity]]*Sales_Data17[[#This Row],[Unit Price]]</f>
        <v>78.166666666666671</v>
      </c>
      <c r="P4616" s="9">
        <v>13.288333333333334</v>
      </c>
      <c r="Q4616" s="9">
        <f>Sales_Data17[[#This Row],[Line Total]]-(Sales_Data17[[#This Row],[Total Unit Cost]]*Sales_Data17[[#This Row],[Order Quantity]])</f>
        <v>38.301666666666669</v>
      </c>
      <c r="R4616" s="1" t="str">
        <f>TEXT(Sales_Data17[[#This Row],[OrderDate]],"MMM")</f>
        <v>Nov</v>
      </c>
      <c r="S4616" s="1" t="str">
        <f t="shared" si="72"/>
        <v>2014</v>
      </c>
    </row>
    <row r="4617" spans="1:19">
      <c r="A4617" t="s">
        <v>4640</v>
      </c>
      <c r="B4617" s="2">
        <v>41948</v>
      </c>
      <c r="C4617" s="2" t="str">
        <f>VLOOKUP(Sales_Data17[[#This Row],[Customer Name Index]],Customer_Data[#All],2,0)</f>
        <v>Apollo Ltd</v>
      </c>
      <c r="D4617">
        <v>11</v>
      </c>
      <c r="E4617" t="s">
        <v>2</v>
      </c>
      <c r="F4617" t="s">
        <v>8168</v>
      </c>
      <c r="G4617" t="s">
        <v>8026</v>
      </c>
      <c r="H4617" t="str">
        <f>VLOOKUP(Sales_Data17[[#This Row],[Delivery Region Index]],Regions_Table[#All],2,0)</f>
        <v>Queensland</v>
      </c>
      <c r="I4617" t="str">
        <f>VLOOKUP(Sales_Data17[[#This Row],[Delivery Region Index]],Regions_Table[#All],3,0)</f>
        <v>Gympie</v>
      </c>
      <c r="J4617">
        <v>32</v>
      </c>
      <c r="K4617">
        <v>5</v>
      </c>
      <c r="L4617" t="str">
        <f>VLOOKUP(Sales_Data17[[#This Row],[Product Description Index]],Products_Data[#All],2,0)</f>
        <v>Hats</v>
      </c>
      <c r="M4617">
        <v>5</v>
      </c>
      <c r="N4617" s="9">
        <v>108.6888888888889</v>
      </c>
      <c r="O4617" s="9">
        <f>Sales_Data17[[#This Row],[Order Quantity]]*Sales_Data17[[#This Row],[Unit Price]]</f>
        <v>543.44444444444446</v>
      </c>
      <c r="P4617" s="9">
        <v>45.649333333333331</v>
      </c>
      <c r="Q4617" s="9">
        <f>Sales_Data17[[#This Row],[Line Total]]-(Sales_Data17[[#This Row],[Total Unit Cost]]*Sales_Data17[[#This Row],[Order Quantity]])</f>
        <v>315.19777777777779</v>
      </c>
      <c r="R4617" s="1" t="str">
        <f>TEXT(Sales_Data17[[#This Row],[OrderDate]],"MMM")</f>
        <v>Nov</v>
      </c>
      <c r="S4617" s="1" t="str">
        <f t="shared" si="72"/>
        <v>2014</v>
      </c>
    </row>
    <row r="4618" spans="1:19">
      <c r="A4618" t="s">
        <v>4641</v>
      </c>
      <c r="B4618" s="2">
        <v>41948</v>
      </c>
      <c r="C4618" s="2" t="str">
        <f>VLOOKUP(Sales_Data17[[#This Row],[Customer Name Index]],Customer_Data[#All],2,0)</f>
        <v>Apollo Ltd</v>
      </c>
      <c r="D4618">
        <v>11</v>
      </c>
      <c r="E4618" t="s">
        <v>4</v>
      </c>
      <c r="F4618" t="s">
        <v>8168</v>
      </c>
      <c r="G4618" t="s">
        <v>8026</v>
      </c>
      <c r="H4618" t="str">
        <f>VLOOKUP(Sales_Data17[[#This Row],[Delivery Region Index]],Regions_Table[#All],2,0)</f>
        <v>Queensland</v>
      </c>
      <c r="I4618" t="str">
        <f>VLOOKUP(Sales_Data17[[#This Row],[Delivery Region Index]],Regions_Table[#All],3,0)</f>
        <v>Gladstone</v>
      </c>
      <c r="J4618">
        <v>30</v>
      </c>
      <c r="K4618">
        <v>5</v>
      </c>
      <c r="L4618" t="str">
        <f>VLOOKUP(Sales_Data17[[#This Row],[Product Description Index]],Products_Data[#All],2,0)</f>
        <v>Hats</v>
      </c>
      <c r="M4618">
        <v>6</v>
      </c>
      <c r="N4618" s="9">
        <v>28.288888888888888</v>
      </c>
      <c r="O4618" s="9">
        <f>Sales_Data17[[#This Row],[Order Quantity]]*Sales_Data17[[#This Row],[Unit Price]]</f>
        <v>169.73333333333332</v>
      </c>
      <c r="P4618" s="9">
        <v>17.25622222222222</v>
      </c>
      <c r="Q4618" s="9">
        <f>Sales_Data17[[#This Row],[Line Total]]-(Sales_Data17[[#This Row],[Total Unit Cost]]*Sales_Data17[[#This Row],[Order Quantity]])</f>
        <v>66.195999999999998</v>
      </c>
      <c r="R4618" s="1" t="str">
        <f>TEXT(Sales_Data17[[#This Row],[OrderDate]],"MMM")</f>
        <v>Nov</v>
      </c>
      <c r="S4618" s="1" t="str">
        <f t="shared" si="72"/>
        <v>2014</v>
      </c>
    </row>
    <row r="4619" spans="1:19">
      <c r="A4619" t="s">
        <v>4642</v>
      </c>
      <c r="B4619" s="2">
        <v>41948</v>
      </c>
      <c r="C4619" s="2" t="str">
        <f>VLOOKUP(Sales_Data17[[#This Row],[Customer Name Index]],Customer_Data[#All],2,0)</f>
        <v>Apollo Ltd</v>
      </c>
      <c r="D4619">
        <v>11</v>
      </c>
      <c r="E4619" t="s">
        <v>4</v>
      </c>
      <c r="F4619" t="s">
        <v>8168</v>
      </c>
      <c r="G4619" t="s">
        <v>8026</v>
      </c>
      <c r="H4619" t="str">
        <f>VLOOKUP(Sales_Data17[[#This Row],[Delivery Region Index]],Regions_Table[#All],2,0)</f>
        <v>Queensland</v>
      </c>
      <c r="I4619" t="str">
        <f>VLOOKUP(Sales_Data17[[#This Row],[Delivery Region Index]],Regions_Table[#All],3,0)</f>
        <v>Gladstone</v>
      </c>
      <c r="J4619">
        <v>30</v>
      </c>
      <c r="K4619">
        <v>5</v>
      </c>
      <c r="L4619" t="str">
        <f>VLOOKUP(Sales_Data17[[#This Row],[Product Description Index]],Products_Data[#All],2,0)</f>
        <v>Hats</v>
      </c>
      <c r="M4619">
        <v>9</v>
      </c>
      <c r="N4619" s="9">
        <v>139.21111111111111</v>
      </c>
      <c r="O4619" s="9">
        <f>Sales_Data17[[#This Row],[Order Quantity]]*Sales_Data17[[#This Row],[Unit Price]]</f>
        <v>1252.9000000000001</v>
      </c>
      <c r="P4619" s="9">
        <v>116.93733333333336</v>
      </c>
      <c r="Q4619" s="9">
        <f>Sales_Data17[[#This Row],[Line Total]]-(Sales_Data17[[#This Row],[Total Unit Cost]]*Sales_Data17[[#This Row],[Order Quantity]])</f>
        <v>200.46399999999994</v>
      </c>
      <c r="R4619" s="1" t="str">
        <f>TEXT(Sales_Data17[[#This Row],[OrderDate]],"MMM")</f>
        <v>Nov</v>
      </c>
      <c r="S4619" s="1" t="str">
        <f t="shared" si="72"/>
        <v>2014</v>
      </c>
    </row>
    <row r="4620" spans="1:19">
      <c r="A4620" t="s">
        <v>4643</v>
      </c>
      <c r="B4620" s="2">
        <v>41949</v>
      </c>
      <c r="C4620" s="2" t="str">
        <f>VLOOKUP(Sales_Data17[[#This Row],[Customer Name Index]],Customer_Data[#All],2,0)</f>
        <v xml:space="preserve">Qualitest </v>
      </c>
      <c r="D4620">
        <v>19</v>
      </c>
      <c r="E4620" t="s">
        <v>4</v>
      </c>
      <c r="F4620" t="s">
        <v>8168</v>
      </c>
      <c r="G4620" t="s">
        <v>8028</v>
      </c>
      <c r="H4620" t="str">
        <f>VLOOKUP(Sales_Data17[[#This Row],[Delivery Region Index]],Regions_Table[#All],2,0)</f>
        <v>Victoria</v>
      </c>
      <c r="I4620" t="str">
        <f>VLOOKUP(Sales_Data17[[#This Row],[Delivery Region Index]],Regions_Table[#All],3,0)</f>
        <v>Mildura</v>
      </c>
      <c r="J4620">
        <v>53</v>
      </c>
      <c r="K4620">
        <v>8</v>
      </c>
      <c r="L4620" t="str">
        <f>VLOOKUP(Sales_Data17[[#This Row],[Product Description Index]],Products_Data[#All],2,0)</f>
        <v>Shoes</v>
      </c>
      <c r="M4620">
        <v>3</v>
      </c>
      <c r="N4620" s="9">
        <v>122.08888888888889</v>
      </c>
      <c r="O4620" s="9">
        <f>Sales_Data17[[#This Row],[Order Quantity]]*Sales_Data17[[#This Row],[Unit Price]]</f>
        <v>366.26666666666665</v>
      </c>
      <c r="P4620" s="9">
        <v>90.345777777777769</v>
      </c>
      <c r="Q4620" s="9">
        <f>Sales_Data17[[#This Row],[Line Total]]-(Sales_Data17[[#This Row],[Total Unit Cost]]*Sales_Data17[[#This Row],[Order Quantity]])</f>
        <v>95.229333333333329</v>
      </c>
      <c r="R4620" s="1" t="str">
        <f>TEXT(Sales_Data17[[#This Row],[OrderDate]],"MMM")</f>
        <v>Nov</v>
      </c>
      <c r="S4620" s="1" t="str">
        <f t="shared" si="72"/>
        <v>2014</v>
      </c>
    </row>
    <row r="4621" spans="1:19">
      <c r="A4621" t="s">
        <v>4644</v>
      </c>
      <c r="B4621" s="2">
        <v>41949</v>
      </c>
      <c r="C4621" s="2" t="str">
        <f>VLOOKUP(Sales_Data17[[#This Row],[Customer Name Index]],Customer_Data[#All],2,0)</f>
        <v>Pacific Ltd</v>
      </c>
      <c r="D4621">
        <v>20</v>
      </c>
      <c r="E4621" t="s">
        <v>2</v>
      </c>
      <c r="F4621" t="s">
        <v>8168</v>
      </c>
      <c r="G4621" t="s">
        <v>8028</v>
      </c>
      <c r="H4621" t="str">
        <f>VLOOKUP(Sales_Data17[[#This Row],[Delivery Region Index]],Regions_Table[#All],2,0)</f>
        <v>Victoria</v>
      </c>
      <c r="I4621" t="str">
        <f>VLOOKUP(Sales_Data17[[#This Row],[Delivery Region Index]],Regions_Table[#All],3,0)</f>
        <v>Warrnambool</v>
      </c>
      <c r="J4621">
        <v>57</v>
      </c>
      <c r="K4621">
        <v>8</v>
      </c>
      <c r="L4621" t="str">
        <f>VLOOKUP(Sales_Data17[[#This Row],[Product Description Index]],Products_Data[#All],2,0)</f>
        <v>Shoes</v>
      </c>
      <c r="M4621">
        <v>5</v>
      </c>
      <c r="N4621" s="9">
        <v>117.62222222222223</v>
      </c>
      <c r="O4621" s="9">
        <f>Sales_Data17[[#This Row],[Order Quantity]]*Sales_Data17[[#This Row],[Unit Price]]</f>
        <v>588.1111111111112</v>
      </c>
      <c r="P4621" s="9">
        <v>65.868444444444464</v>
      </c>
      <c r="Q4621" s="9">
        <f>Sales_Data17[[#This Row],[Line Total]]-(Sales_Data17[[#This Row],[Total Unit Cost]]*Sales_Data17[[#This Row],[Order Quantity]])</f>
        <v>258.76888888888891</v>
      </c>
      <c r="R4621" s="1" t="str">
        <f>TEXT(Sales_Data17[[#This Row],[OrderDate]],"MMM")</f>
        <v>Nov</v>
      </c>
      <c r="S4621" s="1" t="str">
        <f t="shared" si="72"/>
        <v>2014</v>
      </c>
    </row>
    <row r="4622" spans="1:19">
      <c r="A4622" t="s">
        <v>4645</v>
      </c>
      <c r="B4622" s="2">
        <v>41949</v>
      </c>
      <c r="C4622" s="2" t="str">
        <f>VLOOKUP(Sales_Data17[[#This Row],[Customer Name Index]],Customer_Data[#All],2,0)</f>
        <v>Rochester Ltd</v>
      </c>
      <c r="D4622">
        <v>15</v>
      </c>
      <c r="E4622" t="s">
        <v>3</v>
      </c>
      <c r="F4622" t="s">
        <v>8168</v>
      </c>
      <c r="G4622" t="s">
        <v>8025</v>
      </c>
      <c r="H4622" t="str">
        <f>VLOOKUP(Sales_Data17[[#This Row],[Delivery Region Index]],Regions_Table[#All],2,0)</f>
        <v>Queensland</v>
      </c>
      <c r="I4622" t="str">
        <f>VLOOKUP(Sales_Data17[[#This Row],[Delivery Region Index]],Regions_Table[#All],3,0)</f>
        <v>Thuringowa</v>
      </c>
      <c r="J4622">
        <v>43</v>
      </c>
      <c r="K4622">
        <v>6</v>
      </c>
      <c r="L4622" t="str">
        <f>VLOOKUP(Sales_Data17[[#This Row],[Product Description Index]],Products_Data[#All],2,0)</f>
        <v>Socks</v>
      </c>
      <c r="M4622">
        <v>7</v>
      </c>
      <c r="N4622" s="9">
        <v>22.333333333333332</v>
      </c>
      <c r="O4622" s="9">
        <f>Sales_Data17[[#This Row],[Order Quantity]]*Sales_Data17[[#This Row],[Unit Price]]</f>
        <v>156.33333333333331</v>
      </c>
      <c r="P4622" s="9">
        <v>14.74</v>
      </c>
      <c r="Q4622" s="9">
        <f>Sales_Data17[[#This Row],[Line Total]]-(Sales_Data17[[#This Row],[Total Unit Cost]]*Sales_Data17[[#This Row],[Order Quantity]])</f>
        <v>53.153333333333308</v>
      </c>
      <c r="R4622" s="1" t="str">
        <f>TEXT(Sales_Data17[[#This Row],[OrderDate]],"MMM")</f>
        <v>Nov</v>
      </c>
      <c r="S4622" s="1" t="str">
        <f t="shared" si="72"/>
        <v>2014</v>
      </c>
    </row>
    <row r="4623" spans="1:19">
      <c r="A4623" t="s">
        <v>4646</v>
      </c>
      <c r="B4623" s="2">
        <v>41949</v>
      </c>
      <c r="C4623" s="2" t="str">
        <f>VLOOKUP(Sales_Data17[[#This Row],[Customer Name Index]],Customer_Data[#All],2,0)</f>
        <v xml:space="preserve">Medline </v>
      </c>
      <c r="D4623">
        <v>12</v>
      </c>
      <c r="E4623" t="s">
        <v>2</v>
      </c>
      <c r="F4623" t="s">
        <v>8168</v>
      </c>
      <c r="G4623" t="s">
        <v>8026</v>
      </c>
      <c r="H4623" t="str">
        <f>VLOOKUP(Sales_Data17[[#This Row],[Delivery Region Index]],Regions_Table[#All],2,0)</f>
        <v>Queensland</v>
      </c>
      <c r="I4623" t="str">
        <f>VLOOKUP(Sales_Data17[[#This Row],[Delivery Region Index]],Regions_Table[#All],3,0)</f>
        <v>Ipswich</v>
      </c>
      <c r="J4623">
        <v>34</v>
      </c>
      <c r="K4623">
        <v>5</v>
      </c>
      <c r="L4623" t="str">
        <f>VLOOKUP(Sales_Data17[[#This Row],[Product Description Index]],Products_Data[#All],2,0)</f>
        <v>Hats</v>
      </c>
      <c r="M4623">
        <v>6</v>
      </c>
      <c r="N4623" s="9">
        <v>116.13333333333334</v>
      </c>
      <c r="O4623" s="9">
        <f>Sales_Data17[[#This Row],[Order Quantity]]*Sales_Data17[[#This Row],[Unit Price]]</f>
        <v>696.80000000000007</v>
      </c>
      <c r="P4623" s="9">
        <v>96.390666666666661</v>
      </c>
      <c r="Q4623" s="9">
        <f>Sales_Data17[[#This Row],[Line Total]]-(Sales_Data17[[#This Row],[Total Unit Cost]]*Sales_Data17[[#This Row],[Order Quantity]])</f>
        <v>118.45600000000013</v>
      </c>
      <c r="R4623" s="1" t="str">
        <f>TEXT(Sales_Data17[[#This Row],[OrderDate]],"MMM")</f>
        <v>Nov</v>
      </c>
      <c r="S4623" s="1" t="str">
        <f t="shared" si="72"/>
        <v>2014</v>
      </c>
    </row>
    <row r="4624" spans="1:19">
      <c r="A4624" t="s">
        <v>4647</v>
      </c>
      <c r="B4624" s="2">
        <v>41950</v>
      </c>
      <c r="C4624" s="2" t="str">
        <f>VLOOKUP(Sales_Data17[[#This Row],[Customer Name Index]],Customer_Data[#All],2,0)</f>
        <v>3LAB, Ltd</v>
      </c>
      <c r="D4624">
        <v>16</v>
      </c>
      <c r="E4624" t="s">
        <v>2</v>
      </c>
      <c r="F4624" t="s">
        <v>8168</v>
      </c>
      <c r="G4624" t="s">
        <v>8025</v>
      </c>
      <c r="H4624" t="str">
        <f>VLOOKUP(Sales_Data17[[#This Row],[Delivery Region Index]],Regions_Table[#All],2,0)</f>
        <v>South Australia</v>
      </c>
      <c r="I4624" t="str">
        <f>VLOOKUP(Sales_Data17[[#This Row],[Delivery Region Index]],Regions_Table[#All],3,0)</f>
        <v>Adelaide</v>
      </c>
      <c r="J4624">
        <v>46</v>
      </c>
      <c r="K4624">
        <v>7</v>
      </c>
      <c r="L4624" t="str">
        <f>VLOOKUP(Sales_Data17[[#This Row],[Product Description Index]],Products_Data[#All],2,0)</f>
        <v>Dress Shirts</v>
      </c>
      <c r="M4624">
        <v>4</v>
      </c>
      <c r="N4624" s="9">
        <v>262.04444444444448</v>
      </c>
      <c r="O4624" s="9">
        <f>Sales_Data17[[#This Row],[Order Quantity]]*Sales_Data17[[#This Row],[Unit Price]]</f>
        <v>1048.1777777777779</v>
      </c>
      <c r="P4624" s="9">
        <v>125.78133333333332</v>
      </c>
      <c r="Q4624" s="9">
        <f>Sales_Data17[[#This Row],[Line Total]]-(Sales_Data17[[#This Row],[Total Unit Cost]]*Sales_Data17[[#This Row],[Order Quantity]])</f>
        <v>545.05244444444463</v>
      </c>
      <c r="R4624" s="1" t="str">
        <f>TEXT(Sales_Data17[[#This Row],[OrderDate]],"MMM")</f>
        <v>Nov</v>
      </c>
      <c r="S4624" s="1" t="str">
        <f t="shared" si="72"/>
        <v>2014</v>
      </c>
    </row>
    <row r="4625" spans="1:19">
      <c r="A4625" t="s">
        <v>4648</v>
      </c>
      <c r="B4625" s="2">
        <v>41950</v>
      </c>
      <c r="C4625" s="2" t="str">
        <f>VLOOKUP(Sales_Data17[[#This Row],[Customer Name Index]],Customer_Data[#All],2,0)</f>
        <v>Medsep Group</v>
      </c>
      <c r="D4625">
        <v>8</v>
      </c>
      <c r="E4625" t="s">
        <v>4</v>
      </c>
      <c r="F4625" t="s">
        <v>8168</v>
      </c>
      <c r="G4625" t="s">
        <v>8027</v>
      </c>
      <c r="H4625" t="str">
        <f>VLOOKUP(Sales_Data17[[#This Row],[Delivery Region Index]],Regions_Table[#All],2,0)</f>
        <v>New South Wales</v>
      </c>
      <c r="I4625" t="str">
        <f>VLOOKUP(Sales_Data17[[#This Row],[Delivery Region Index]],Regions_Table[#All],3,0)</f>
        <v>Tamworth</v>
      </c>
      <c r="J4625">
        <v>21</v>
      </c>
      <c r="K4625">
        <v>3</v>
      </c>
      <c r="L4625" t="str">
        <f>VLOOKUP(Sales_Data17[[#This Row],[Product Description Index]],Products_Data[#All],2,0)</f>
        <v>Sunglasses</v>
      </c>
      <c r="M4625">
        <v>2</v>
      </c>
      <c r="N4625" s="9">
        <v>285.86666666666667</v>
      </c>
      <c r="O4625" s="9">
        <f>Sales_Data17[[#This Row],[Order Quantity]]*Sales_Data17[[#This Row],[Unit Price]]</f>
        <v>571.73333333333335</v>
      </c>
      <c r="P4625" s="9">
        <v>125.78133333333335</v>
      </c>
      <c r="Q4625" s="9">
        <f>Sales_Data17[[#This Row],[Line Total]]-(Sales_Data17[[#This Row],[Total Unit Cost]]*Sales_Data17[[#This Row],[Order Quantity]])</f>
        <v>320.17066666666665</v>
      </c>
      <c r="R4625" s="1" t="str">
        <f>TEXT(Sales_Data17[[#This Row],[OrderDate]],"MMM")</f>
        <v>Nov</v>
      </c>
      <c r="S4625" s="1" t="str">
        <f t="shared" si="72"/>
        <v>2014</v>
      </c>
    </row>
    <row r="4626" spans="1:19">
      <c r="A4626" t="s">
        <v>4649</v>
      </c>
      <c r="B4626" s="2">
        <v>41950</v>
      </c>
      <c r="C4626" s="2" t="str">
        <f>VLOOKUP(Sales_Data17[[#This Row],[Customer Name Index]],Customer_Data[#All],2,0)</f>
        <v>Rochester Ltd</v>
      </c>
      <c r="D4626">
        <v>15</v>
      </c>
      <c r="E4626" t="s">
        <v>4</v>
      </c>
      <c r="F4626" t="s">
        <v>8168</v>
      </c>
      <c r="G4626" t="s">
        <v>8025</v>
      </c>
      <c r="H4626" t="str">
        <f>VLOOKUP(Sales_Data17[[#This Row],[Delivery Region Index]],Regions_Table[#All],2,0)</f>
        <v>Queensland</v>
      </c>
      <c r="I4626" t="str">
        <f>VLOOKUP(Sales_Data17[[#This Row],[Delivery Region Index]],Regions_Table[#All],3,0)</f>
        <v>Rockhampton</v>
      </c>
      <c r="J4626">
        <v>41</v>
      </c>
      <c r="K4626">
        <v>6</v>
      </c>
      <c r="L4626" t="str">
        <f>VLOOKUP(Sales_Data17[[#This Row],[Product Description Index]],Products_Data[#All],2,0)</f>
        <v>Socks</v>
      </c>
      <c r="M4626">
        <v>4</v>
      </c>
      <c r="N4626" s="9">
        <v>118.36666666666666</v>
      </c>
      <c r="O4626" s="9">
        <f>Sales_Data17[[#This Row],[Order Quantity]]*Sales_Data17[[#This Row],[Unit Price]]</f>
        <v>473.46666666666664</v>
      </c>
      <c r="P4626" s="9">
        <v>65.101666666666674</v>
      </c>
      <c r="Q4626" s="9">
        <f>Sales_Data17[[#This Row],[Line Total]]-(Sales_Data17[[#This Row],[Total Unit Cost]]*Sales_Data17[[#This Row],[Order Quantity]])</f>
        <v>213.05999999999995</v>
      </c>
      <c r="R4626" s="1" t="str">
        <f>TEXT(Sales_Data17[[#This Row],[OrderDate]],"MMM")</f>
        <v>Nov</v>
      </c>
      <c r="S4626" s="1" t="str">
        <f t="shared" si="72"/>
        <v>2014</v>
      </c>
    </row>
    <row r="4627" spans="1:19">
      <c r="A4627" t="s">
        <v>4650</v>
      </c>
      <c r="B4627" s="2">
        <v>41950</v>
      </c>
      <c r="C4627" s="2" t="str">
        <f>VLOOKUP(Sales_Data17[[#This Row],[Customer Name Index]],Customer_Data[#All],2,0)</f>
        <v>21st Ltd</v>
      </c>
      <c r="D4627">
        <v>10</v>
      </c>
      <c r="E4627" t="s">
        <v>2</v>
      </c>
      <c r="F4627" t="s">
        <v>8168</v>
      </c>
      <c r="G4627" t="s">
        <v>8027</v>
      </c>
      <c r="H4627" t="str">
        <f>VLOOKUP(Sales_Data17[[#This Row],[Delivery Region Index]],Regions_Table[#All],2,0)</f>
        <v>Queensland</v>
      </c>
      <c r="I4627" t="str">
        <f>VLOOKUP(Sales_Data17[[#This Row],[Delivery Region Index]],Regions_Table[#All],3,0)</f>
        <v>Bundaberg</v>
      </c>
      <c r="J4627">
        <v>27</v>
      </c>
      <c r="K4627">
        <v>4</v>
      </c>
      <c r="L4627" t="str">
        <f>VLOOKUP(Sales_Data17[[#This Row],[Product Description Index]],Products_Data[#All],2,0)</f>
        <v>Jeans</v>
      </c>
      <c r="M4627">
        <v>8</v>
      </c>
      <c r="N4627" s="9">
        <v>255.34444444444443</v>
      </c>
      <c r="O4627" s="9">
        <f>Sales_Data17[[#This Row],[Order Quantity]]*Sales_Data17[[#This Row],[Unit Price]]</f>
        <v>2042.7555555555555</v>
      </c>
      <c r="P4627" s="9">
        <v>209.38244444444442</v>
      </c>
      <c r="Q4627" s="9">
        <f>Sales_Data17[[#This Row],[Line Total]]-(Sales_Data17[[#This Row],[Total Unit Cost]]*Sales_Data17[[#This Row],[Order Quantity]])</f>
        <v>367.69600000000014</v>
      </c>
      <c r="R4627" s="1" t="str">
        <f>TEXT(Sales_Data17[[#This Row],[OrderDate]],"MMM")</f>
        <v>Nov</v>
      </c>
      <c r="S4627" s="1" t="str">
        <f t="shared" si="72"/>
        <v>2014</v>
      </c>
    </row>
    <row r="4628" spans="1:19">
      <c r="A4628" t="s">
        <v>4651</v>
      </c>
      <c r="B4628" s="2">
        <v>41951</v>
      </c>
      <c r="C4628" s="2" t="str">
        <f>VLOOKUP(Sales_Data17[[#This Row],[Customer Name Index]],Customer_Data[#All],2,0)</f>
        <v>Avon Corp</v>
      </c>
      <c r="D4628">
        <v>1</v>
      </c>
      <c r="E4628" t="s">
        <v>3</v>
      </c>
      <c r="F4628" t="s">
        <v>8168</v>
      </c>
      <c r="G4628" t="s">
        <v>8027</v>
      </c>
      <c r="H4628" t="str">
        <f>VLOOKUP(Sales_Data17[[#This Row],[Delivery Region Index]],Regions_Table[#All],2,0)</f>
        <v>New South Wales</v>
      </c>
      <c r="I4628" t="str">
        <f>VLOOKUP(Sales_Data17[[#This Row],[Delivery Region Index]],Regions_Table[#All],3,0)</f>
        <v>Albury</v>
      </c>
      <c r="J4628">
        <v>2</v>
      </c>
      <c r="K4628">
        <v>1</v>
      </c>
      <c r="L4628" t="str">
        <f>VLOOKUP(Sales_Data17[[#This Row],[Product Description Index]],Products_Data[#All],2,0)</f>
        <v>Shirts</v>
      </c>
      <c r="M4628">
        <v>6</v>
      </c>
      <c r="N4628" s="9">
        <v>312.66666666666669</v>
      </c>
      <c r="O4628" s="9">
        <f>Sales_Data17[[#This Row],[Order Quantity]]*Sales_Data17[[#This Row],[Unit Price]]</f>
        <v>1876</v>
      </c>
      <c r="P4628" s="9">
        <v>221.99333333333331</v>
      </c>
      <c r="Q4628" s="9">
        <f>Sales_Data17[[#This Row],[Line Total]]-(Sales_Data17[[#This Row],[Total Unit Cost]]*Sales_Data17[[#This Row],[Order Quantity]])</f>
        <v>544.04000000000019</v>
      </c>
      <c r="R4628" s="1" t="str">
        <f>TEXT(Sales_Data17[[#This Row],[OrderDate]],"MMM")</f>
        <v>Nov</v>
      </c>
      <c r="S4628" s="1" t="str">
        <f t="shared" si="72"/>
        <v>2014</v>
      </c>
    </row>
    <row r="4629" spans="1:19">
      <c r="A4629" t="s">
        <v>4652</v>
      </c>
      <c r="B4629" s="2">
        <v>41951</v>
      </c>
      <c r="C4629" s="2" t="str">
        <f>VLOOKUP(Sales_Data17[[#This Row],[Customer Name Index]],Customer_Data[#All],2,0)</f>
        <v>New Ltd</v>
      </c>
      <c r="D4629">
        <v>7</v>
      </c>
      <c r="E4629" t="s">
        <v>2</v>
      </c>
      <c r="F4629" t="s">
        <v>8168</v>
      </c>
      <c r="G4629" t="s">
        <v>8027</v>
      </c>
      <c r="H4629" t="str">
        <f>VLOOKUP(Sales_Data17[[#This Row],[Delivery Region Index]],Regions_Table[#All],2,0)</f>
        <v>New South Wales</v>
      </c>
      <c r="I4629" t="str">
        <f>VLOOKUP(Sales_Data17[[#This Row],[Delivery Region Index]],Regions_Table[#All],3,0)</f>
        <v>Orange</v>
      </c>
      <c r="J4629">
        <v>18</v>
      </c>
      <c r="K4629">
        <v>3</v>
      </c>
      <c r="L4629" t="str">
        <f>VLOOKUP(Sales_Data17[[#This Row],[Product Description Index]],Products_Data[#All],2,0)</f>
        <v>Sunglasses</v>
      </c>
      <c r="M4629">
        <v>9</v>
      </c>
      <c r="N4629" s="9">
        <v>124.32222222222224</v>
      </c>
      <c r="O4629" s="9">
        <f>Sales_Data17[[#This Row],[Order Quantity]]*Sales_Data17[[#This Row],[Unit Price]]</f>
        <v>1118.9000000000001</v>
      </c>
      <c r="P4629" s="9">
        <v>84.539111111111126</v>
      </c>
      <c r="Q4629" s="9">
        <f>Sales_Data17[[#This Row],[Line Total]]-(Sales_Data17[[#This Row],[Total Unit Cost]]*Sales_Data17[[#This Row],[Order Quantity]])</f>
        <v>358.048</v>
      </c>
      <c r="R4629" s="1" t="str">
        <f>TEXT(Sales_Data17[[#This Row],[OrderDate]],"MMM")</f>
        <v>Nov</v>
      </c>
      <c r="S4629" s="1" t="str">
        <f t="shared" si="72"/>
        <v>2014</v>
      </c>
    </row>
    <row r="4630" spans="1:19">
      <c r="A4630" t="s">
        <v>4653</v>
      </c>
      <c r="B4630" s="2">
        <v>41951</v>
      </c>
      <c r="C4630" s="2" t="str">
        <f>VLOOKUP(Sales_Data17[[#This Row],[Customer Name Index]],Customer_Data[#All],2,0)</f>
        <v>Procter Corp</v>
      </c>
      <c r="D4630">
        <v>5</v>
      </c>
      <c r="E4630" t="s">
        <v>4</v>
      </c>
      <c r="F4630" t="s">
        <v>8168</v>
      </c>
      <c r="G4630" t="s">
        <v>8027</v>
      </c>
      <c r="H4630" t="str">
        <f>VLOOKUP(Sales_Data17[[#This Row],[Delivery Region Index]],Regions_Table[#All],2,0)</f>
        <v>New South Wales</v>
      </c>
      <c r="I4630" t="str">
        <f>VLOOKUP(Sales_Data17[[#This Row],[Delivery Region Index]],Regions_Table[#All],3,0)</f>
        <v>Lismore</v>
      </c>
      <c r="J4630">
        <v>14</v>
      </c>
      <c r="K4630">
        <v>2</v>
      </c>
      <c r="L4630" t="str">
        <f>VLOOKUP(Sales_Data17[[#This Row],[Product Description Index]],Products_Data[#All],2,0)</f>
        <v>Pants</v>
      </c>
      <c r="M4630">
        <v>9</v>
      </c>
      <c r="N4630" s="9">
        <v>122.08888888888889</v>
      </c>
      <c r="O4630" s="9">
        <f>Sales_Data17[[#This Row],[Order Quantity]]*Sales_Data17[[#This Row],[Unit Price]]</f>
        <v>1098.8</v>
      </c>
      <c r="P4630" s="9">
        <v>52.498222222222218</v>
      </c>
      <c r="Q4630" s="9">
        <f>Sales_Data17[[#This Row],[Line Total]]-(Sales_Data17[[#This Row],[Total Unit Cost]]*Sales_Data17[[#This Row],[Order Quantity]])</f>
        <v>626.31600000000003</v>
      </c>
      <c r="R4630" s="1" t="str">
        <f>TEXT(Sales_Data17[[#This Row],[OrderDate]],"MMM")</f>
        <v>Nov</v>
      </c>
      <c r="S4630" s="1" t="str">
        <f t="shared" si="72"/>
        <v>2014</v>
      </c>
    </row>
    <row r="4631" spans="1:19">
      <c r="A4631" t="s">
        <v>4654</v>
      </c>
      <c r="B4631" s="2">
        <v>41951</v>
      </c>
      <c r="C4631" s="2" t="str">
        <f>VLOOKUP(Sales_Data17[[#This Row],[Customer Name Index]],Customer_Data[#All],2,0)</f>
        <v>Avon Corp</v>
      </c>
      <c r="D4631">
        <v>1</v>
      </c>
      <c r="E4631" t="s">
        <v>3</v>
      </c>
      <c r="F4631" t="s">
        <v>8168</v>
      </c>
      <c r="G4631" t="s">
        <v>8027</v>
      </c>
      <c r="H4631" t="str">
        <f>VLOOKUP(Sales_Data17[[#This Row],[Delivery Region Index]],Regions_Table[#All],2,0)</f>
        <v>New South Wales</v>
      </c>
      <c r="I4631" t="str">
        <f>VLOOKUP(Sales_Data17[[#This Row],[Delivery Region Index]],Regions_Table[#All],3,0)</f>
        <v>Armidale</v>
      </c>
      <c r="J4631">
        <v>3</v>
      </c>
      <c r="K4631">
        <v>1</v>
      </c>
      <c r="L4631" t="str">
        <f>VLOOKUP(Sales_Data17[[#This Row],[Product Description Index]],Products_Data[#All],2,0)</f>
        <v>Shirts</v>
      </c>
      <c r="M4631">
        <v>4</v>
      </c>
      <c r="N4631" s="9">
        <v>206.21111111111111</v>
      </c>
      <c r="O4631" s="9">
        <f>Sales_Data17[[#This Row],[Order Quantity]]*Sales_Data17[[#This Row],[Unit Price]]</f>
        <v>824.84444444444443</v>
      </c>
      <c r="P4631" s="9">
        <v>84.546555555555557</v>
      </c>
      <c r="Q4631" s="9">
        <f>Sales_Data17[[#This Row],[Line Total]]-(Sales_Data17[[#This Row],[Total Unit Cost]]*Sales_Data17[[#This Row],[Order Quantity]])</f>
        <v>486.65822222222221</v>
      </c>
      <c r="R4631" s="1" t="str">
        <f>TEXT(Sales_Data17[[#This Row],[OrderDate]],"MMM")</f>
        <v>Nov</v>
      </c>
      <c r="S4631" s="1" t="str">
        <f t="shared" si="72"/>
        <v>2014</v>
      </c>
    </row>
    <row r="4632" spans="1:19">
      <c r="A4632" t="s">
        <v>4655</v>
      </c>
      <c r="B4632" s="2">
        <v>41951</v>
      </c>
      <c r="C4632" s="2" t="str">
        <f>VLOOKUP(Sales_Data17[[#This Row],[Customer Name Index]],Customer_Data[#All],2,0)</f>
        <v>Avon Corp</v>
      </c>
      <c r="D4632">
        <v>1</v>
      </c>
      <c r="E4632" t="s">
        <v>2</v>
      </c>
      <c r="F4632" t="s">
        <v>8168</v>
      </c>
      <c r="G4632" t="s">
        <v>8027</v>
      </c>
      <c r="H4632" t="str">
        <f>VLOOKUP(Sales_Data17[[#This Row],[Delivery Region Index]],Regions_Table[#All],2,0)</f>
        <v>New South Wales</v>
      </c>
      <c r="I4632" t="str">
        <f>VLOOKUP(Sales_Data17[[#This Row],[Delivery Region Index]],Regions_Table[#All],3,0)</f>
        <v>Sydney</v>
      </c>
      <c r="J4632">
        <v>1</v>
      </c>
      <c r="K4632">
        <v>1</v>
      </c>
      <c r="L4632" t="str">
        <f>VLOOKUP(Sales_Data17[[#This Row],[Product Description Index]],Products_Data[#All],2,0)</f>
        <v>Shirts</v>
      </c>
      <c r="M4632">
        <v>7</v>
      </c>
      <c r="N4632" s="9">
        <v>281.39999999999998</v>
      </c>
      <c r="O4632" s="9">
        <f>Sales_Data17[[#This Row],[Order Quantity]]*Sales_Data17[[#This Row],[Unit Price]]</f>
        <v>1969.7999999999997</v>
      </c>
      <c r="P4632" s="9">
        <v>188.53800000000001</v>
      </c>
      <c r="Q4632" s="9">
        <f>Sales_Data17[[#This Row],[Line Total]]-(Sales_Data17[[#This Row],[Total Unit Cost]]*Sales_Data17[[#This Row],[Order Quantity]])</f>
        <v>650.03399999999965</v>
      </c>
      <c r="R4632" s="1" t="str">
        <f>TEXT(Sales_Data17[[#This Row],[OrderDate]],"MMM")</f>
        <v>Nov</v>
      </c>
      <c r="S4632" s="1" t="str">
        <f t="shared" si="72"/>
        <v>2014</v>
      </c>
    </row>
    <row r="4633" spans="1:19">
      <c r="A4633" t="s">
        <v>4656</v>
      </c>
      <c r="B4633" s="2">
        <v>41951</v>
      </c>
      <c r="C4633" s="2" t="str">
        <f>VLOOKUP(Sales_Data17[[#This Row],[Customer Name Index]],Customer_Data[#All],2,0)</f>
        <v>Medsep Group</v>
      </c>
      <c r="D4633">
        <v>8</v>
      </c>
      <c r="E4633" t="s">
        <v>4</v>
      </c>
      <c r="F4633" t="s">
        <v>8168</v>
      </c>
      <c r="G4633" t="s">
        <v>8027</v>
      </c>
      <c r="H4633" t="str">
        <f>VLOOKUP(Sales_Data17[[#This Row],[Delivery Region Index]],Regions_Table[#All],2,0)</f>
        <v>New South Wales</v>
      </c>
      <c r="I4633" t="str">
        <f>VLOOKUP(Sales_Data17[[#This Row],[Delivery Region Index]],Regions_Table[#All],3,0)</f>
        <v>Wagga Wagga</v>
      </c>
      <c r="J4633">
        <v>23</v>
      </c>
      <c r="K4633">
        <v>4</v>
      </c>
      <c r="L4633" t="str">
        <f>VLOOKUP(Sales_Data17[[#This Row],[Product Description Index]],Products_Data[#All],2,0)</f>
        <v>Jeans</v>
      </c>
      <c r="M4633">
        <v>4</v>
      </c>
      <c r="N4633" s="9">
        <v>148.88888888888889</v>
      </c>
      <c r="O4633" s="9">
        <f>Sales_Data17[[#This Row],[Order Quantity]]*Sales_Data17[[#This Row],[Unit Price]]</f>
        <v>595.55555555555554</v>
      </c>
      <c r="P4633" s="9">
        <v>81.8888888888889</v>
      </c>
      <c r="Q4633" s="9">
        <f>Sales_Data17[[#This Row],[Line Total]]-(Sales_Data17[[#This Row],[Total Unit Cost]]*Sales_Data17[[#This Row],[Order Quantity]])</f>
        <v>267.99999999999994</v>
      </c>
      <c r="R4633" s="1" t="str">
        <f>TEXT(Sales_Data17[[#This Row],[OrderDate]],"MMM")</f>
        <v>Nov</v>
      </c>
      <c r="S4633" s="1" t="str">
        <f t="shared" si="72"/>
        <v>2014</v>
      </c>
    </row>
    <row r="4634" spans="1:19">
      <c r="A4634" t="s">
        <v>4657</v>
      </c>
      <c r="B4634" s="2">
        <v>41951</v>
      </c>
      <c r="C4634" s="2" t="str">
        <f>VLOOKUP(Sales_Data17[[#This Row],[Customer Name Index]],Customer_Data[#All],2,0)</f>
        <v xml:space="preserve">WakeFern </v>
      </c>
      <c r="D4634">
        <v>2</v>
      </c>
      <c r="E4634" t="s">
        <v>3</v>
      </c>
      <c r="F4634" t="s">
        <v>8168</v>
      </c>
      <c r="G4634" t="s">
        <v>8027</v>
      </c>
      <c r="H4634" t="str">
        <f>VLOOKUP(Sales_Data17[[#This Row],[Delivery Region Index]],Regions_Table[#All],2,0)</f>
        <v>New South Wales</v>
      </c>
      <c r="I4634" t="str">
        <f>VLOOKUP(Sales_Data17[[#This Row],[Delivery Region Index]],Regions_Table[#All],3,0)</f>
        <v>Cessnock</v>
      </c>
      <c r="J4634">
        <v>6</v>
      </c>
      <c r="K4634">
        <v>1</v>
      </c>
      <c r="L4634" t="str">
        <f>VLOOKUP(Sales_Data17[[#This Row],[Product Description Index]],Products_Data[#All],2,0)</f>
        <v>Shirts</v>
      </c>
      <c r="M4634">
        <v>4</v>
      </c>
      <c r="N4634" s="9">
        <v>192.06666666666669</v>
      </c>
      <c r="O4634" s="9">
        <f>Sales_Data17[[#This Row],[Order Quantity]]*Sales_Data17[[#This Row],[Unit Price]]</f>
        <v>768.26666666666677</v>
      </c>
      <c r="P4634" s="9">
        <v>153.65333333333334</v>
      </c>
      <c r="Q4634" s="9">
        <f>Sales_Data17[[#This Row],[Line Total]]-(Sales_Data17[[#This Row],[Total Unit Cost]]*Sales_Data17[[#This Row],[Order Quantity]])</f>
        <v>153.65333333333342</v>
      </c>
      <c r="R4634" s="1" t="str">
        <f>TEXT(Sales_Data17[[#This Row],[OrderDate]],"MMM")</f>
        <v>Nov</v>
      </c>
      <c r="S4634" s="1" t="str">
        <f t="shared" si="72"/>
        <v>2014</v>
      </c>
    </row>
    <row r="4635" spans="1:19">
      <c r="A4635" t="s">
        <v>4658</v>
      </c>
      <c r="B4635" s="2">
        <v>41951</v>
      </c>
      <c r="C4635" s="2" t="str">
        <f>VLOOKUP(Sales_Data17[[#This Row],[Customer Name Index]],Customer_Data[#All],2,0)</f>
        <v>New Ltd</v>
      </c>
      <c r="D4635">
        <v>7</v>
      </c>
      <c r="E4635" t="s">
        <v>2</v>
      </c>
      <c r="F4635" t="s">
        <v>8168</v>
      </c>
      <c r="G4635" t="s">
        <v>8027</v>
      </c>
      <c r="H4635" t="str">
        <f>VLOOKUP(Sales_Data17[[#This Row],[Delivery Region Index]],Regions_Table[#All],2,0)</f>
        <v>New South Wales</v>
      </c>
      <c r="I4635" t="str">
        <f>VLOOKUP(Sales_Data17[[#This Row],[Delivery Region Index]],Regions_Table[#All],3,0)</f>
        <v>Queanbeyan</v>
      </c>
      <c r="J4635">
        <v>20</v>
      </c>
      <c r="K4635">
        <v>3</v>
      </c>
      <c r="L4635" t="str">
        <f>VLOOKUP(Sales_Data17[[#This Row],[Product Description Index]],Products_Data[#All],2,0)</f>
        <v>Sunglasses</v>
      </c>
      <c r="M4635">
        <v>5</v>
      </c>
      <c r="N4635" s="9">
        <v>122.83333333333333</v>
      </c>
      <c r="O4635" s="9">
        <f>Sales_Data17[[#This Row],[Order Quantity]]*Sales_Data17[[#This Row],[Unit Price]]</f>
        <v>614.16666666666663</v>
      </c>
      <c r="P4635" s="9">
        <v>54.046666666666667</v>
      </c>
      <c r="Q4635" s="9">
        <f>Sales_Data17[[#This Row],[Line Total]]-(Sales_Data17[[#This Row],[Total Unit Cost]]*Sales_Data17[[#This Row],[Order Quantity]])</f>
        <v>343.93333333333328</v>
      </c>
      <c r="R4635" s="1" t="str">
        <f>TEXT(Sales_Data17[[#This Row],[OrderDate]],"MMM")</f>
        <v>Nov</v>
      </c>
      <c r="S4635" s="1" t="str">
        <f t="shared" si="72"/>
        <v>2014</v>
      </c>
    </row>
    <row r="4636" spans="1:19">
      <c r="A4636" t="s">
        <v>4659</v>
      </c>
      <c r="B4636" s="2">
        <v>41952</v>
      </c>
      <c r="C4636" s="2" t="str">
        <f>VLOOKUP(Sales_Data17[[#This Row],[Customer Name Index]],Customer_Data[#All],2,0)</f>
        <v>Pure Group</v>
      </c>
      <c r="D4636">
        <v>17</v>
      </c>
      <c r="E4636" t="s">
        <v>3</v>
      </c>
      <c r="F4636" t="s">
        <v>8168</v>
      </c>
      <c r="G4636" t="s">
        <v>8025</v>
      </c>
      <c r="H4636" t="str">
        <f>VLOOKUP(Sales_Data17[[#This Row],[Delivery Region Index]],Regions_Table[#All],2,0)</f>
        <v>Victoria</v>
      </c>
      <c r="I4636" t="str">
        <f>VLOOKUP(Sales_Data17[[#This Row],[Delivery Region Index]],Regions_Table[#All],3,0)</f>
        <v>Melbourne</v>
      </c>
      <c r="J4636">
        <v>47</v>
      </c>
      <c r="K4636">
        <v>7</v>
      </c>
      <c r="L4636" t="str">
        <f>VLOOKUP(Sales_Data17[[#This Row],[Product Description Index]],Products_Data[#All],2,0)</f>
        <v>Dress Shirts</v>
      </c>
      <c r="M4636">
        <v>4</v>
      </c>
      <c r="N4636" s="9">
        <v>94.544444444444437</v>
      </c>
      <c r="O4636" s="9">
        <f>Sales_Data17[[#This Row],[Order Quantity]]*Sales_Data17[[#This Row],[Unit Price]]</f>
        <v>378.17777777777775</v>
      </c>
      <c r="P4636" s="9">
        <v>53.890333333333324</v>
      </c>
      <c r="Q4636" s="9">
        <f>Sales_Data17[[#This Row],[Line Total]]-(Sales_Data17[[#This Row],[Total Unit Cost]]*Sales_Data17[[#This Row],[Order Quantity]])</f>
        <v>162.61644444444445</v>
      </c>
      <c r="R4636" s="1" t="str">
        <f>TEXT(Sales_Data17[[#This Row],[OrderDate]],"MMM")</f>
        <v>Nov</v>
      </c>
      <c r="S4636" s="1" t="str">
        <f t="shared" si="72"/>
        <v>2014</v>
      </c>
    </row>
    <row r="4637" spans="1:19">
      <c r="A4637" t="s">
        <v>4660</v>
      </c>
      <c r="B4637" s="2">
        <v>41952</v>
      </c>
      <c r="C4637" s="2" t="str">
        <f>VLOOKUP(Sales_Data17[[#This Row],[Customer Name Index]],Customer_Data[#All],2,0)</f>
        <v>PEDIFIX, Corp</v>
      </c>
      <c r="D4637">
        <v>6</v>
      </c>
      <c r="E4637" t="s">
        <v>4</v>
      </c>
      <c r="F4637" t="s">
        <v>8168</v>
      </c>
      <c r="G4637" t="s">
        <v>8027</v>
      </c>
      <c r="H4637" t="str">
        <f>VLOOKUP(Sales_Data17[[#This Row],[Delivery Region Index]],Regions_Table[#All],2,0)</f>
        <v>New South Wales</v>
      </c>
      <c r="I4637" t="str">
        <f>VLOOKUP(Sales_Data17[[#This Row],[Delivery Region Index]],Regions_Table[#All],3,0)</f>
        <v>Maitland</v>
      </c>
      <c r="J4637">
        <v>15</v>
      </c>
      <c r="K4637">
        <v>3</v>
      </c>
      <c r="L4637" t="str">
        <f>VLOOKUP(Sales_Data17[[#This Row],[Product Description Index]],Products_Data[#All],2,0)</f>
        <v>Sunglasses</v>
      </c>
      <c r="M4637">
        <v>4</v>
      </c>
      <c r="N4637" s="9">
        <v>568.75555555555559</v>
      </c>
      <c r="O4637" s="9">
        <f>Sales_Data17[[#This Row],[Order Quantity]]*Sales_Data17[[#This Row],[Unit Price]]</f>
        <v>2275.0222222222224</v>
      </c>
      <c r="P4637" s="9">
        <v>335.56577777777778</v>
      </c>
      <c r="Q4637" s="9">
        <f>Sales_Data17[[#This Row],[Line Total]]-(Sales_Data17[[#This Row],[Total Unit Cost]]*Sales_Data17[[#This Row],[Order Quantity]])</f>
        <v>932.75911111111122</v>
      </c>
      <c r="R4637" s="1" t="str">
        <f>TEXT(Sales_Data17[[#This Row],[OrderDate]],"MMM")</f>
        <v>Nov</v>
      </c>
      <c r="S4637" s="1" t="str">
        <f t="shared" si="72"/>
        <v>2014</v>
      </c>
    </row>
    <row r="4638" spans="1:19">
      <c r="A4638" t="s">
        <v>4661</v>
      </c>
      <c r="B4638" s="2">
        <v>41953</v>
      </c>
      <c r="C4638" s="2" t="str">
        <f>VLOOKUP(Sales_Data17[[#This Row],[Customer Name Index]],Customer_Data[#All],2,0)</f>
        <v>Pacific Ltd</v>
      </c>
      <c r="D4638">
        <v>20</v>
      </c>
      <c r="E4638" t="s">
        <v>4</v>
      </c>
      <c r="F4638" t="s">
        <v>8168</v>
      </c>
      <c r="G4638" t="s">
        <v>8028</v>
      </c>
      <c r="H4638" t="str">
        <f>VLOOKUP(Sales_Data17[[#This Row],[Delivery Region Index]],Regions_Table[#All],2,0)</f>
        <v>Victoria</v>
      </c>
      <c r="I4638" t="str">
        <f>VLOOKUP(Sales_Data17[[#This Row],[Delivery Region Index]],Regions_Table[#All],3,0)</f>
        <v>Warrnambool</v>
      </c>
      <c r="J4638">
        <v>57</v>
      </c>
      <c r="K4638">
        <v>8</v>
      </c>
      <c r="L4638" t="str">
        <f>VLOOKUP(Sales_Data17[[#This Row],[Product Description Index]],Products_Data[#All],2,0)</f>
        <v>Shoes</v>
      </c>
      <c r="M4638">
        <v>4</v>
      </c>
      <c r="N4638" s="9">
        <v>257.57777777777778</v>
      </c>
      <c r="O4638" s="9">
        <f>Sales_Data17[[#This Row],[Order Quantity]]*Sales_Data17[[#This Row],[Unit Price]]</f>
        <v>1030.3111111111111</v>
      </c>
      <c r="P4638" s="9">
        <v>162.274</v>
      </c>
      <c r="Q4638" s="9">
        <f>Sales_Data17[[#This Row],[Line Total]]-(Sales_Data17[[#This Row],[Total Unit Cost]]*Sales_Data17[[#This Row],[Order Quantity]])</f>
        <v>381.21511111111113</v>
      </c>
      <c r="R4638" s="1" t="str">
        <f>TEXT(Sales_Data17[[#This Row],[OrderDate]],"MMM")</f>
        <v>Nov</v>
      </c>
      <c r="S4638" s="1" t="str">
        <f t="shared" si="72"/>
        <v>2014</v>
      </c>
    </row>
    <row r="4639" spans="1:19">
      <c r="A4639" t="s">
        <v>4662</v>
      </c>
      <c r="B4639" s="2">
        <v>41954</v>
      </c>
      <c r="C4639" s="2" t="str">
        <f>VLOOKUP(Sales_Data17[[#This Row],[Customer Name Index]],Customer_Data[#All],2,0)</f>
        <v xml:space="preserve">Medline </v>
      </c>
      <c r="D4639">
        <v>12</v>
      </c>
      <c r="E4639" t="s">
        <v>4</v>
      </c>
      <c r="F4639" t="s">
        <v>8168</v>
      </c>
      <c r="G4639" t="s">
        <v>8026</v>
      </c>
      <c r="H4639" t="str">
        <f>VLOOKUP(Sales_Data17[[#This Row],[Delivery Region Index]],Regions_Table[#All],2,0)</f>
        <v>Queensland</v>
      </c>
      <c r="I4639" t="str">
        <f>VLOOKUP(Sales_Data17[[#This Row],[Delivery Region Index]],Regions_Table[#All],3,0)</f>
        <v>Ipswich</v>
      </c>
      <c r="J4639">
        <v>34</v>
      </c>
      <c r="K4639">
        <v>5</v>
      </c>
      <c r="L4639" t="str">
        <f>VLOOKUP(Sales_Data17[[#This Row],[Product Description Index]],Products_Data[#All],2,0)</f>
        <v>Hats</v>
      </c>
      <c r="M4639">
        <v>6</v>
      </c>
      <c r="N4639" s="9">
        <v>93.055555555555557</v>
      </c>
      <c r="O4639" s="9">
        <f>Sales_Data17[[#This Row],[Order Quantity]]*Sales_Data17[[#This Row],[Unit Price]]</f>
        <v>558.33333333333337</v>
      </c>
      <c r="P4639" s="9">
        <v>71.652777777777771</v>
      </c>
      <c r="Q4639" s="9">
        <f>Sales_Data17[[#This Row],[Line Total]]-(Sales_Data17[[#This Row],[Total Unit Cost]]*Sales_Data17[[#This Row],[Order Quantity]])</f>
        <v>128.41666666666674</v>
      </c>
      <c r="R4639" s="1" t="str">
        <f>TEXT(Sales_Data17[[#This Row],[OrderDate]],"MMM")</f>
        <v>Nov</v>
      </c>
      <c r="S4639" s="1" t="str">
        <f t="shared" si="72"/>
        <v>2014</v>
      </c>
    </row>
    <row r="4640" spans="1:19">
      <c r="A4640" t="s">
        <v>4663</v>
      </c>
      <c r="B4640" s="2">
        <v>41954</v>
      </c>
      <c r="C4640" s="2" t="str">
        <f>VLOOKUP(Sales_Data17[[#This Row],[Customer Name Index]],Customer_Data[#All],2,0)</f>
        <v>Rochester Ltd</v>
      </c>
      <c r="D4640">
        <v>15</v>
      </c>
      <c r="E4640" t="s">
        <v>2</v>
      </c>
      <c r="F4640" t="s">
        <v>8168</v>
      </c>
      <c r="G4640" t="s">
        <v>8025</v>
      </c>
      <c r="H4640" t="str">
        <f>VLOOKUP(Sales_Data17[[#This Row],[Delivery Region Index]],Regions_Table[#All],2,0)</f>
        <v>Queensland</v>
      </c>
      <c r="I4640" t="str">
        <f>VLOOKUP(Sales_Data17[[#This Row],[Delivery Region Index]],Regions_Table[#All],3,0)</f>
        <v>Sunshine Coast</v>
      </c>
      <c r="J4640">
        <v>42</v>
      </c>
      <c r="K4640">
        <v>6</v>
      </c>
      <c r="L4640" t="str">
        <f>VLOOKUP(Sales_Data17[[#This Row],[Product Description Index]],Products_Data[#All],2,0)</f>
        <v>Socks</v>
      </c>
      <c r="M4640">
        <v>8</v>
      </c>
      <c r="N4640" s="9">
        <v>221.84444444444446</v>
      </c>
      <c r="O4640" s="9">
        <f>Sales_Data17[[#This Row],[Order Quantity]]*Sales_Data17[[#This Row],[Unit Price]]</f>
        <v>1774.7555555555557</v>
      </c>
      <c r="P4640" s="9">
        <v>148.6357777777778</v>
      </c>
      <c r="Q4640" s="9">
        <f>Sales_Data17[[#This Row],[Line Total]]-(Sales_Data17[[#This Row],[Total Unit Cost]]*Sales_Data17[[#This Row],[Order Quantity]])</f>
        <v>585.66933333333327</v>
      </c>
      <c r="R4640" s="1" t="str">
        <f>TEXT(Sales_Data17[[#This Row],[OrderDate]],"MMM")</f>
        <v>Nov</v>
      </c>
      <c r="S4640" s="1" t="str">
        <f t="shared" si="72"/>
        <v>2014</v>
      </c>
    </row>
    <row r="4641" spans="1:19">
      <c r="A4641" t="s">
        <v>4664</v>
      </c>
      <c r="B4641" s="2">
        <v>41954</v>
      </c>
      <c r="C4641" s="2" t="str">
        <f>VLOOKUP(Sales_Data17[[#This Row],[Customer Name Index]],Customer_Data[#All],2,0)</f>
        <v>Pure Group</v>
      </c>
      <c r="D4641">
        <v>17</v>
      </c>
      <c r="E4641" t="s">
        <v>4</v>
      </c>
      <c r="F4641" t="s">
        <v>8168</v>
      </c>
      <c r="G4641" t="s">
        <v>8025</v>
      </c>
      <c r="H4641" t="str">
        <f>VLOOKUP(Sales_Data17[[#This Row],[Delivery Region Index]],Regions_Table[#All],2,0)</f>
        <v>Victoria</v>
      </c>
      <c r="I4641" t="str">
        <f>VLOOKUP(Sales_Data17[[#This Row],[Delivery Region Index]],Regions_Table[#All],3,0)</f>
        <v>Benalla</v>
      </c>
      <c r="J4641">
        <v>48</v>
      </c>
      <c r="K4641">
        <v>7</v>
      </c>
      <c r="L4641" t="str">
        <f>VLOOKUP(Sales_Data17[[#This Row],[Product Description Index]],Products_Data[#All],2,0)</f>
        <v>Dress Shirts</v>
      </c>
      <c r="M4641">
        <v>4</v>
      </c>
      <c r="N4641" s="9">
        <v>445.17777777777775</v>
      </c>
      <c r="O4641" s="9">
        <f>Sales_Data17[[#This Row],[Order Quantity]]*Sales_Data17[[#This Row],[Unit Price]]</f>
        <v>1780.711111111111</v>
      </c>
      <c r="P4641" s="9">
        <v>333.88333333333333</v>
      </c>
      <c r="Q4641" s="9">
        <f>Sales_Data17[[#This Row],[Line Total]]-(Sales_Data17[[#This Row],[Total Unit Cost]]*Sales_Data17[[#This Row],[Order Quantity]])</f>
        <v>445.17777777777769</v>
      </c>
      <c r="R4641" s="1" t="str">
        <f>TEXT(Sales_Data17[[#This Row],[OrderDate]],"MMM")</f>
        <v>Nov</v>
      </c>
      <c r="S4641" s="1" t="str">
        <f t="shared" si="72"/>
        <v>2014</v>
      </c>
    </row>
    <row r="4642" spans="1:19">
      <c r="A4642" t="s">
        <v>4665</v>
      </c>
      <c r="B4642" s="2">
        <v>41955</v>
      </c>
      <c r="C4642" s="2" t="str">
        <f>VLOOKUP(Sales_Data17[[#This Row],[Customer Name Index]],Customer_Data[#All],2,0)</f>
        <v xml:space="preserve">Linde </v>
      </c>
      <c r="D4642">
        <v>14</v>
      </c>
      <c r="E4642" t="s">
        <v>4</v>
      </c>
      <c r="F4642" t="s">
        <v>8168</v>
      </c>
      <c r="G4642" t="s">
        <v>8026</v>
      </c>
      <c r="H4642" t="str">
        <f>VLOOKUP(Sales_Data17[[#This Row],[Delivery Region Index]],Regions_Table[#All],2,0)</f>
        <v>Queensland</v>
      </c>
      <c r="I4642" t="str">
        <f>VLOOKUP(Sales_Data17[[#This Row],[Delivery Region Index]],Regions_Table[#All],3,0)</f>
        <v>Nambour</v>
      </c>
      <c r="J4642">
        <v>39</v>
      </c>
      <c r="K4642">
        <v>6</v>
      </c>
      <c r="L4642" t="str">
        <f>VLOOKUP(Sales_Data17[[#This Row],[Product Description Index]],Products_Data[#All],2,0)</f>
        <v>Socks</v>
      </c>
      <c r="M4642">
        <v>3</v>
      </c>
      <c r="N4642" s="9">
        <v>116.87777777777779</v>
      </c>
      <c r="O4642" s="9">
        <f>Sales_Data17[[#This Row],[Order Quantity]]*Sales_Data17[[#This Row],[Unit Price]]</f>
        <v>350.63333333333338</v>
      </c>
      <c r="P4642" s="9">
        <v>75.970555555555563</v>
      </c>
      <c r="Q4642" s="9">
        <f>Sales_Data17[[#This Row],[Line Total]]-(Sales_Data17[[#This Row],[Total Unit Cost]]*Sales_Data17[[#This Row],[Order Quantity]])</f>
        <v>122.72166666666669</v>
      </c>
      <c r="R4642" s="1" t="str">
        <f>TEXT(Sales_Data17[[#This Row],[OrderDate]],"MMM")</f>
        <v>Nov</v>
      </c>
      <c r="S4642" s="1" t="str">
        <f t="shared" si="72"/>
        <v>2014</v>
      </c>
    </row>
    <row r="4643" spans="1:19">
      <c r="A4643" t="s">
        <v>4666</v>
      </c>
      <c r="B4643" s="2">
        <v>41955</v>
      </c>
      <c r="C4643" s="2" t="str">
        <f>VLOOKUP(Sales_Data17[[#This Row],[Customer Name Index]],Customer_Data[#All],2,0)</f>
        <v xml:space="preserve">Linde </v>
      </c>
      <c r="D4643">
        <v>14</v>
      </c>
      <c r="E4643" t="s">
        <v>4</v>
      </c>
      <c r="F4643" t="s">
        <v>8168</v>
      </c>
      <c r="G4643" t="s">
        <v>8026</v>
      </c>
      <c r="H4643" t="str">
        <f>VLOOKUP(Sales_Data17[[#This Row],[Delivery Region Index]],Regions_Table[#All],2,0)</f>
        <v>Queensland</v>
      </c>
      <c r="I4643" t="str">
        <f>VLOOKUP(Sales_Data17[[#This Row],[Delivery Region Index]],Regions_Table[#All],3,0)</f>
        <v>Redcliffe</v>
      </c>
      <c r="J4643">
        <v>40</v>
      </c>
      <c r="K4643">
        <v>6</v>
      </c>
      <c r="L4643" t="str">
        <f>VLOOKUP(Sales_Data17[[#This Row],[Product Description Index]],Products_Data[#All],2,0)</f>
        <v>Socks</v>
      </c>
      <c r="M4643">
        <v>3</v>
      </c>
      <c r="N4643" s="9">
        <v>438.47777777777782</v>
      </c>
      <c r="O4643" s="9">
        <f>Sales_Data17[[#This Row],[Order Quantity]]*Sales_Data17[[#This Row],[Unit Price]]</f>
        <v>1315.4333333333334</v>
      </c>
      <c r="P4643" s="9">
        <v>280.62577777777778</v>
      </c>
      <c r="Q4643" s="9">
        <f>Sales_Data17[[#This Row],[Line Total]]-(Sales_Data17[[#This Row],[Total Unit Cost]]*Sales_Data17[[#This Row],[Order Quantity]])</f>
        <v>473.55600000000004</v>
      </c>
      <c r="R4643" s="1" t="str">
        <f>TEXT(Sales_Data17[[#This Row],[OrderDate]],"MMM")</f>
        <v>Nov</v>
      </c>
      <c r="S4643" s="1" t="str">
        <f t="shared" si="72"/>
        <v>2014</v>
      </c>
    </row>
    <row r="4644" spans="1:19">
      <c r="A4644" t="s">
        <v>4667</v>
      </c>
      <c r="B4644" s="2">
        <v>41955</v>
      </c>
      <c r="C4644" s="2" t="str">
        <f>VLOOKUP(Sales_Data17[[#This Row],[Customer Name Index]],Customer_Data[#All],2,0)</f>
        <v>Elorac, Corp</v>
      </c>
      <c r="D4644">
        <v>3</v>
      </c>
      <c r="E4644" t="s">
        <v>4</v>
      </c>
      <c r="F4644" t="s">
        <v>8168</v>
      </c>
      <c r="G4644" t="s">
        <v>8027</v>
      </c>
      <c r="H4644" t="str">
        <f>VLOOKUP(Sales_Data17[[#This Row],[Delivery Region Index]],Regions_Table[#All],2,0)</f>
        <v>New South Wales</v>
      </c>
      <c r="I4644" t="str">
        <f>VLOOKUP(Sales_Data17[[#This Row],[Delivery Region Index]],Regions_Table[#All],3,0)</f>
        <v>Coffs Harbour</v>
      </c>
      <c r="J4644">
        <v>7</v>
      </c>
      <c r="K4644">
        <v>1</v>
      </c>
      <c r="L4644" t="str">
        <f>VLOOKUP(Sales_Data17[[#This Row],[Product Description Index]],Products_Data[#All],2,0)</f>
        <v>Shirts</v>
      </c>
      <c r="M4644">
        <v>3</v>
      </c>
      <c r="N4644" s="9">
        <v>109.43333333333334</v>
      </c>
      <c r="O4644" s="9">
        <f>Sales_Data17[[#This Row],[Order Quantity]]*Sales_Data17[[#This Row],[Unit Price]]</f>
        <v>328.3</v>
      </c>
      <c r="P4644" s="9">
        <v>52.527999999999992</v>
      </c>
      <c r="Q4644" s="9">
        <f>Sales_Data17[[#This Row],[Line Total]]-(Sales_Data17[[#This Row],[Total Unit Cost]]*Sales_Data17[[#This Row],[Order Quantity]])</f>
        <v>170.71600000000004</v>
      </c>
      <c r="R4644" s="1" t="str">
        <f>TEXT(Sales_Data17[[#This Row],[OrderDate]],"MMM")</f>
        <v>Nov</v>
      </c>
      <c r="S4644" s="1" t="str">
        <f t="shared" si="72"/>
        <v>2014</v>
      </c>
    </row>
    <row r="4645" spans="1:19">
      <c r="A4645" t="s">
        <v>4668</v>
      </c>
      <c r="B4645" s="2">
        <v>41955</v>
      </c>
      <c r="C4645" s="2" t="str">
        <f>VLOOKUP(Sales_Data17[[#This Row],[Customer Name Index]],Customer_Data[#All],2,0)</f>
        <v>3LAB, Ltd</v>
      </c>
      <c r="D4645">
        <v>16</v>
      </c>
      <c r="E4645" t="s">
        <v>2</v>
      </c>
      <c r="F4645" t="s">
        <v>8168</v>
      </c>
      <c r="G4645" t="s">
        <v>8025</v>
      </c>
      <c r="H4645" t="str">
        <f>VLOOKUP(Sales_Data17[[#This Row],[Delivery Region Index]],Regions_Table[#All],2,0)</f>
        <v>South Australia</v>
      </c>
      <c r="I4645" t="str">
        <f>VLOOKUP(Sales_Data17[[#This Row],[Delivery Region Index]],Regions_Table[#All],3,0)</f>
        <v>Adelaide</v>
      </c>
      <c r="J4645">
        <v>46</v>
      </c>
      <c r="K4645">
        <v>7</v>
      </c>
      <c r="L4645" t="str">
        <f>VLOOKUP(Sales_Data17[[#This Row],[Product Description Index]],Products_Data[#All],2,0)</f>
        <v>Dress Shirts</v>
      </c>
      <c r="M4645">
        <v>9</v>
      </c>
      <c r="N4645" s="9">
        <v>326.06666666666666</v>
      </c>
      <c r="O4645" s="9">
        <f>Sales_Data17[[#This Row],[Order Quantity]]*Sales_Data17[[#This Row],[Unit Price]]</f>
        <v>2934.6</v>
      </c>
      <c r="P4645" s="9">
        <v>166.29399999999998</v>
      </c>
      <c r="Q4645" s="9">
        <f>Sales_Data17[[#This Row],[Line Total]]-(Sales_Data17[[#This Row],[Total Unit Cost]]*Sales_Data17[[#This Row],[Order Quantity]])</f>
        <v>1437.9540000000002</v>
      </c>
      <c r="R4645" s="1" t="str">
        <f>TEXT(Sales_Data17[[#This Row],[OrderDate]],"MMM")</f>
        <v>Nov</v>
      </c>
      <c r="S4645" s="1" t="str">
        <f t="shared" si="72"/>
        <v>2014</v>
      </c>
    </row>
    <row r="4646" spans="1:19">
      <c r="A4646" t="s">
        <v>4669</v>
      </c>
      <c r="B4646" s="2">
        <v>41956</v>
      </c>
      <c r="C4646" s="2" t="str">
        <f>VLOOKUP(Sales_Data17[[#This Row],[Customer Name Index]],Customer_Data[#All],2,0)</f>
        <v>Apollo Ltd</v>
      </c>
      <c r="D4646">
        <v>11</v>
      </c>
      <c r="E4646" t="s">
        <v>4</v>
      </c>
      <c r="F4646" t="s">
        <v>8168</v>
      </c>
      <c r="G4646" t="s">
        <v>8026</v>
      </c>
      <c r="H4646" t="str">
        <f>VLOOKUP(Sales_Data17[[#This Row],[Delivery Region Index]],Regions_Table[#All],2,0)</f>
        <v>Queensland</v>
      </c>
      <c r="I4646" t="str">
        <f>VLOOKUP(Sales_Data17[[#This Row],[Delivery Region Index]],Regions_Table[#All],3,0)</f>
        <v>Gympie</v>
      </c>
      <c r="J4646">
        <v>32</v>
      </c>
      <c r="K4646">
        <v>5</v>
      </c>
      <c r="L4646" t="str">
        <f>VLOOKUP(Sales_Data17[[#This Row],[Product Description Index]],Products_Data[#All],2,0)</f>
        <v>Hats</v>
      </c>
      <c r="M4646">
        <v>2</v>
      </c>
      <c r="N4646" s="9">
        <v>422.1</v>
      </c>
      <c r="O4646" s="9">
        <f>Sales_Data17[[#This Row],[Order Quantity]]*Sales_Data17[[#This Row],[Unit Price]]</f>
        <v>844.2</v>
      </c>
      <c r="P4646" s="9">
        <v>325.01700000000005</v>
      </c>
      <c r="Q4646" s="9">
        <f>Sales_Data17[[#This Row],[Line Total]]-(Sales_Data17[[#This Row],[Total Unit Cost]]*Sales_Data17[[#This Row],[Order Quantity]])</f>
        <v>194.16599999999994</v>
      </c>
      <c r="R4646" s="1" t="str">
        <f>TEXT(Sales_Data17[[#This Row],[OrderDate]],"MMM")</f>
        <v>Nov</v>
      </c>
      <c r="S4646" s="1" t="str">
        <f t="shared" si="72"/>
        <v>2014</v>
      </c>
    </row>
    <row r="4647" spans="1:19">
      <c r="A4647" t="s">
        <v>4670</v>
      </c>
      <c r="B4647" s="2">
        <v>41956</v>
      </c>
      <c r="C4647" s="2" t="str">
        <f>VLOOKUP(Sales_Data17[[#This Row],[Customer Name Index]],Customer_Data[#All],2,0)</f>
        <v>Pure Group</v>
      </c>
      <c r="D4647">
        <v>17</v>
      </c>
      <c r="E4647" t="s">
        <v>4</v>
      </c>
      <c r="F4647" t="s">
        <v>8168</v>
      </c>
      <c r="G4647" t="s">
        <v>8025</v>
      </c>
      <c r="H4647" t="str">
        <f>VLOOKUP(Sales_Data17[[#This Row],[Delivery Region Index]],Regions_Table[#All],2,0)</f>
        <v>Victoria</v>
      </c>
      <c r="I4647" t="str">
        <f>VLOOKUP(Sales_Data17[[#This Row],[Delivery Region Index]],Regions_Table[#All],3,0)</f>
        <v>Ballarat</v>
      </c>
      <c r="J4647">
        <v>49</v>
      </c>
      <c r="K4647">
        <v>7</v>
      </c>
      <c r="L4647" t="str">
        <f>VLOOKUP(Sales_Data17[[#This Row],[Product Description Index]],Products_Data[#All],2,0)</f>
        <v>Dress Shirts</v>
      </c>
      <c r="M4647">
        <v>8</v>
      </c>
      <c r="N4647" s="9">
        <v>424.33333333333331</v>
      </c>
      <c r="O4647" s="9">
        <f>Sales_Data17[[#This Row],[Order Quantity]]*Sales_Data17[[#This Row],[Unit Price]]</f>
        <v>3394.6666666666665</v>
      </c>
      <c r="P4647" s="9">
        <v>339.4666666666667</v>
      </c>
      <c r="Q4647" s="9">
        <f>Sales_Data17[[#This Row],[Line Total]]-(Sales_Data17[[#This Row],[Total Unit Cost]]*Sales_Data17[[#This Row],[Order Quantity]])</f>
        <v>678.93333333333294</v>
      </c>
      <c r="R4647" s="1" t="str">
        <f>TEXT(Sales_Data17[[#This Row],[OrderDate]],"MMM")</f>
        <v>Nov</v>
      </c>
      <c r="S4647" s="1" t="str">
        <f t="shared" si="72"/>
        <v>2014</v>
      </c>
    </row>
    <row r="4648" spans="1:19">
      <c r="A4648" t="s">
        <v>4671</v>
      </c>
      <c r="B4648" s="2">
        <v>41956</v>
      </c>
      <c r="C4648" s="2" t="str">
        <f>VLOOKUP(Sales_Data17[[#This Row],[Customer Name Index]],Customer_Data[#All],2,0)</f>
        <v>21st Ltd</v>
      </c>
      <c r="D4648">
        <v>10</v>
      </c>
      <c r="E4648" t="s">
        <v>2</v>
      </c>
      <c r="F4648" t="s">
        <v>8168</v>
      </c>
      <c r="G4648" t="s">
        <v>8026</v>
      </c>
      <c r="H4648" t="str">
        <f>VLOOKUP(Sales_Data17[[#This Row],[Delivery Region Index]],Regions_Table[#All],2,0)</f>
        <v>Queensland</v>
      </c>
      <c r="I4648" t="str">
        <f>VLOOKUP(Sales_Data17[[#This Row],[Delivery Region Index]],Regions_Table[#All],3,0)</f>
        <v>Cairns</v>
      </c>
      <c r="J4648">
        <v>28</v>
      </c>
      <c r="K4648">
        <v>4</v>
      </c>
      <c r="L4648" t="str">
        <f>VLOOKUP(Sales_Data17[[#This Row],[Product Description Index]],Products_Data[#All],2,0)</f>
        <v>Jeans</v>
      </c>
      <c r="M4648">
        <v>7</v>
      </c>
      <c r="N4648" s="9">
        <v>207.7</v>
      </c>
      <c r="O4648" s="9">
        <f>Sales_Data17[[#This Row],[Order Quantity]]*Sales_Data17[[#This Row],[Unit Price]]</f>
        <v>1453.8999999999999</v>
      </c>
      <c r="P4648" s="9">
        <v>164.083</v>
      </c>
      <c r="Q4648" s="9">
        <f>Sales_Data17[[#This Row],[Line Total]]-(Sales_Data17[[#This Row],[Total Unit Cost]]*Sales_Data17[[#This Row],[Order Quantity]])</f>
        <v>305.31899999999996</v>
      </c>
      <c r="R4648" s="1" t="str">
        <f>TEXT(Sales_Data17[[#This Row],[OrderDate]],"MMM")</f>
        <v>Nov</v>
      </c>
      <c r="S4648" s="1" t="str">
        <f t="shared" si="72"/>
        <v>2014</v>
      </c>
    </row>
    <row r="4649" spans="1:19">
      <c r="A4649" t="s">
        <v>4672</v>
      </c>
      <c r="B4649" s="2">
        <v>41956</v>
      </c>
      <c r="C4649" s="2" t="str">
        <f>VLOOKUP(Sales_Data17[[#This Row],[Customer Name Index]],Customer_Data[#All],2,0)</f>
        <v>21st Ltd</v>
      </c>
      <c r="D4649">
        <v>10</v>
      </c>
      <c r="E4649" t="s">
        <v>2</v>
      </c>
      <c r="F4649" t="s">
        <v>8168</v>
      </c>
      <c r="G4649" t="s">
        <v>8026</v>
      </c>
      <c r="H4649" t="str">
        <f>VLOOKUP(Sales_Data17[[#This Row],[Delivery Region Index]],Regions_Table[#All],2,0)</f>
        <v>Queensland</v>
      </c>
      <c r="I4649" t="str">
        <f>VLOOKUP(Sales_Data17[[#This Row],[Delivery Region Index]],Regions_Table[#All],3,0)</f>
        <v>Charters Towers</v>
      </c>
      <c r="J4649">
        <v>29</v>
      </c>
      <c r="K4649">
        <v>4</v>
      </c>
      <c r="L4649" t="str">
        <f>VLOOKUP(Sales_Data17[[#This Row],[Product Description Index]],Products_Data[#All],2,0)</f>
        <v>Jeans</v>
      </c>
      <c r="M4649">
        <v>2</v>
      </c>
      <c r="N4649" s="9">
        <v>125.8111111111111</v>
      </c>
      <c r="O4649" s="9">
        <f>Sales_Data17[[#This Row],[Order Quantity]]*Sales_Data17[[#This Row],[Unit Price]]</f>
        <v>251.62222222222221</v>
      </c>
      <c r="P4649" s="9">
        <v>54.098777777777769</v>
      </c>
      <c r="Q4649" s="9">
        <f>Sales_Data17[[#This Row],[Line Total]]-(Sales_Data17[[#This Row],[Total Unit Cost]]*Sales_Data17[[#This Row],[Order Quantity]])</f>
        <v>143.42466666666667</v>
      </c>
      <c r="R4649" s="1" t="str">
        <f>TEXT(Sales_Data17[[#This Row],[OrderDate]],"MMM")</f>
        <v>Nov</v>
      </c>
      <c r="S4649" s="1" t="str">
        <f t="shared" si="72"/>
        <v>2014</v>
      </c>
    </row>
    <row r="4650" spans="1:19">
      <c r="A4650" t="s">
        <v>4673</v>
      </c>
      <c r="B4650" s="2">
        <v>41956</v>
      </c>
      <c r="C4650" s="2" t="str">
        <f>VLOOKUP(Sales_Data17[[#This Row],[Customer Name Index]],Customer_Data[#All],2,0)</f>
        <v>PEDIFIX, Corp</v>
      </c>
      <c r="D4650">
        <v>6</v>
      </c>
      <c r="E4650" t="s">
        <v>4</v>
      </c>
      <c r="F4650" t="s">
        <v>8168</v>
      </c>
      <c r="G4650" t="s">
        <v>8027</v>
      </c>
      <c r="H4650" t="str">
        <f>VLOOKUP(Sales_Data17[[#This Row],[Delivery Region Index]],Regions_Table[#All],2,0)</f>
        <v>New South Wales</v>
      </c>
      <c r="I4650" t="str">
        <f>VLOOKUP(Sales_Data17[[#This Row],[Delivery Region Index]],Regions_Table[#All],3,0)</f>
        <v>Nowra</v>
      </c>
      <c r="J4650">
        <v>17</v>
      </c>
      <c r="K4650">
        <v>3</v>
      </c>
      <c r="L4650" t="str">
        <f>VLOOKUP(Sales_Data17[[#This Row],[Product Description Index]],Products_Data[#All],2,0)</f>
        <v>Sunglasses</v>
      </c>
      <c r="M4650">
        <v>6</v>
      </c>
      <c r="N4650" s="9">
        <v>90.822222222222223</v>
      </c>
      <c r="O4650" s="9">
        <f>Sales_Data17[[#This Row],[Order Quantity]]*Sales_Data17[[#This Row],[Unit Price]]</f>
        <v>544.93333333333339</v>
      </c>
      <c r="P4650" s="9">
        <v>75.382444444444431</v>
      </c>
      <c r="Q4650" s="9">
        <f>Sales_Data17[[#This Row],[Line Total]]-(Sales_Data17[[#This Row],[Total Unit Cost]]*Sales_Data17[[#This Row],[Order Quantity]])</f>
        <v>92.638666666666836</v>
      </c>
      <c r="R4650" s="1" t="str">
        <f>TEXT(Sales_Data17[[#This Row],[OrderDate]],"MMM")</f>
        <v>Nov</v>
      </c>
      <c r="S4650" s="1" t="str">
        <f t="shared" si="72"/>
        <v>2014</v>
      </c>
    </row>
    <row r="4651" spans="1:19">
      <c r="A4651" t="s">
        <v>4674</v>
      </c>
      <c r="B4651" s="2">
        <v>41956</v>
      </c>
      <c r="C4651" s="2" t="str">
        <f>VLOOKUP(Sales_Data17[[#This Row],[Customer Name Index]],Customer_Data[#All],2,0)</f>
        <v>Medsep Group</v>
      </c>
      <c r="D4651">
        <v>8</v>
      </c>
      <c r="E4651" t="s">
        <v>4</v>
      </c>
      <c r="F4651" t="s">
        <v>8168</v>
      </c>
      <c r="G4651" t="s">
        <v>8027</v>
      </c>
      <c r="H4651" t="str">
        <f>VLOOKUP(Sales_Data17[[#This Row],[Delivery Region Index]],Regions_Table[#All],2,0)</f>
        <v>New South Wales</v>
      </c>
      <c r="I4651" t="str">
        <f>VLOOKUP(Sales_Data17[[#This Row],[Delivery Region Index]],Regions_Table[#All],3,0)</f>
        <v>Wagga Wagga</v>
      </c>
      <c r="J4651">
        <v>23</v>
      </c>
      <c r="K4651">
        <v>4</v>
      </c>
      <c r="L4651" t="str">
        <f>VLOOKUP(Sales_Data17[[#This Row],[Product Description Index]],Products_Data[#All],2,0)</f>
        <v>Jeans</v>
      </c>
      <c r="M4651">
        <v>5</v>
      </c>
      <c r="N4651" s="9">
        <v>125.06666666666668</v>
      </c>
      <c r="O4651" s="9">
        <f>Sales_Data17[[#This Row],[Order Quantity]]*Sales_Data17[[#This Row],[Unit Price]]</f>
        <v>625.33333333333337</v>
      </c>
      <c r="P4651" s="9">
        <v>51.277333333333338</v>
      </c>
      <c r="Q4651" s="9">
        <f>Sales_Data17[[#This Row],[Line Total]]-(Sales_Data17[[#This Row],[Total Unit Cost]]*Sales_Data17[[#This Row],[Order Quantity]])</f>
        <v>368.94666666666666</v>
      </c>
      <c r="R4651" s="1" t="str">
        <f>TEXT(Sales_Data17[[#This Row],[OrderDate]],"MMM")</f>
        <v>Nov</v>
      </c>
      <c r="S4651" s="1" t="str">
        <f t="shared" si="72"/>
        <v>2014</v>
      </c>
    </row>
    <row r="4652" spans="1:19">
      <c r="A4652" t="s">
        <v>4675</v>
      </c>
      <c r="B4652" s="2">
        <v>41956</v>
      </c>
      <c r="C4652" s="2" t="str">
        <f>VLOOKUP(Sales_Data17[[#This Row],[Customer Name Index]],Customer_Data[#All],2,0)</f>
        <v>3LAB, Ltd</v>
      </c>
      <c r="D4652">
        <v>16</v>
      </c>
      <c r="E4652" t="s">
        <v>2</v>
      </c>
      <c r="F4652" t="s">
        <v>8168</v>
      </c>
      <c r="G4652" t="s">
        <v>8025</v>
      </c>
      <c r="H4652" t="str">
        <f>VLOOKUP(Sales_Data17[[#This Row],[Delivery Region Index]],Regions_Table[#All],2,0)</f>
        <v>Victoria</v>
      </c>
      <c r="I4652" t="str">
        <f>VLOOKUP(Sales_Data17[[#This Row],[Delivery Region Index]],Regions_Table[#All],3,0)</f>
        <v>Melbourne</v>
      </c>
      <c r="J4652">
        <v>47</v>
      </c>
      <c r="K4652">
        <v>7</v>
      </c>
      <c r="L4652" t="str">
        <f>VLOOKUP(Sales_Data17[[#This Row],[Product Description Index]],Products_Data[#All],2,0)</f>
        <v>Dress Shirts</v>
      </c>
      <c r="M4652">
        <v>6</v>
      </c>
      <c r="N4652" s="9">
        <v>130.27777777777777</v>
      </c>
      <c r="O4652" s="9">
        <f>Sales_Data17[[#This Row],[Order Quantity]]*Sales_Data17[[#This Row],[Unit Price]]</f>
        <v>781.66666666666663</v>
      </c>
      <c r="P4652" s="9">
        <v>57.322222222222223</v>
      </c>
      <c r="Q4652" s="9">
        <f>Sales_Data17[[#This Row],[Line Total]]-(Sales_Data17[[#This Row],[Total Unit Cost]]*Sales_Data17[[#This Row],[Order Quantity]])</f>
        <v>437.73333333333329</v>
      </c>
      <c r="R4652" s="1" t="str">
        <f>TEXT(Sales_Data17[[#This Row],[OrderDate]],"MMM")</f>
        <v>Nov</v>
      </c>
      <c r="S4652" s="1" t="str">
        <f t="shared" si="72"/>
        <v>2014</v>
      </c>
    </row>
    <row r="4653" spans="1:19">
      <c r="A4653" t="s">
        <v>4676</v>
      </c>
      <c r="B4653" s="2">
        <v>41957</v>
      </c>
      <c r="C4653" s="2" t="str">
        <f>VLOOKUP(Sales_Data17[[#This Row],[Customer Name Index]],Customer_Data[#All],2,0)</f>
        <v>Pure Group</v>
      </c>
      <c r="D4653">
        <v>17</v>
      </c>
      <c r="E4653" t="s">
        <v>4</v>
      </c>
      <c r="F4653" t="s">
        <v>8168</v>
      </c>
      <c r="G4653" t="s">
        <v>8025</v>
      </c>
      <c r="H4653" t="str">
        <f>VLOOKUP(Sales_Data17[[#This Row],[Delivery Region Index]],Regions_Table[#All],2,0)</f>
        <v>Victoria</v>
      </c>
      <c r="I4653" t="str">
        <f>VLOOKUP(Sales_Data17[[#This Row],[Delivery Region Index]],Regions_Table[#All],3,0)</f>
        <v>Melbourne</v>
      </c>
      <c r="J4653">
        <v>47</v>
      </c>
      <c r="K4653">
        <v>7</v>
      </c>
      <c r="L4653" t="str">
        <f>VLOOKUP(Sales_Data17[[#This Row],[Product Description Index]],Products_Data[#All],2,0)</f>
        <v>Dress Shirts</v>
      </c>
      <c r="M4653">
        <v>5</v>
      </c>
      <c r="N4653" s="9">
        <v>128.04444444444445</v>
      </c>
      <c r="O4653" s="9">
        <f>Sales_Data17[[#This Row],[Order Quantity]]*Sales_Data17[[#This Row],[Unit Price]]</f>
        <v>640.22222222222229</v>
      </c>
      <c r="P4653" s="9">
        <v>83.228888888888889</v>
      </c>
      <c r="Q4653" s="9">
        <f>Sales_Data17[[#This Row],[Line Total]]-(Sales_Data17[[#This Row],[Total Unit Cost]]*Sales_Data17[[#This Row],[Order Quantity]])</f>
        <v>224.07777777777784</v>
      </c>
      <c r="R4653" s="1" t="str">
        <f>TEXT(Sales_Data17[[#This Row],[OrderDate]],"MMM")</f>
        <v>Nov</v>
      </c>
      <c r="S4653" s="1" t="str">
        <f t="shared" si="72"/>
        <v>2014</v>
      </c>
    </row>
    <row r="4654" spans="1:19">
      <c r="A4654" t="s">
        <v>4677</v>
      </c>
      <c r="B4654" s="2">
        <v>41957</v>
      </c>
      <c r="C4654" s="2" t="str">
        <f>VLOOKUP(Sales_Data17[[#This Row],[Customer Name Index]],Customer_Data[#All],2,0)</f>
        <v>Rochester Ltd</v>
      </c>
      <c r="D4654">
        <v>15</v>
      </c>
      <c r="E4654" t="s">
        <v>4</v>
      </c>
      <c r="F4654" t="s">
        <v>8168</v>
      </c>
      <c r="G4654" t="s">
        <v>8025</v>
      </c>
      <c r="H4654" t="str">
        <f>VLOOKUP(Sales_Data17[[#This Row],[Delivery Region Index]],Regions_Table[#All],2,0)</f>
        <v>Queensland</v>
      </c>
      <c r="I4654" t="str">
        <f>VLOOKUP(Sales_Data17[[#This Row],[Delivery Region Index]],Regions_Table[#All],3,0)</f>
        <v>Thuringowa</v>
      </c>
      <c r="J4654">
        <v>43</v>
      </c>
      <c r="K4654">
        <v>6</v>
      </c>
      <c r="L4654" t="str">
        <f>VLOOKUP(Sales_Data17[[#This Row],[Product Description Index]],Products_Data[#All],2,0)</f>
        <v>Socks</v>
      </c>
      <c r="M4654">
        <v>7</v>
      </c>
      <c r="N4654" s="9">
        <v>685.63333333333333</v>
      </c>
      <c r="O4654" s="9">
        <f>Sales_Data17[[#This Row],[Order Quantity]]*Sales_Data17[[#This Row],[Unit Price]]</f>
        <v>4799.4333333333334</v>
      </c>
      <c r="P4654" s="9">
        <v>363.38566666666668</v>
      </c>
      <c r="Q4654" s="9">
        <f>Sales_Data17[[#This Row],[Line Total]]-(Sales_Data17[[#This Row],[Total Unit Cost]]*Sales_Data17[[#This Row],[Order Quantity]])</f>
        <v>2255.7336666666665</v>
      </c>
      <c r="R4654" s="1" t="str">
        <f>TEXT(Sales_Data17[[#This Row],[OrderDate]],"MMM")</f>
        <v>Nov</v>
      </c>
      <c r="S4654" s="1" t="str">
        <f t="shared" si="72"/>
        <v>2014</v>
      </c>
    </row>
    <row r="4655" spans="1:19">
      <c r="A4655" t="s">
        <v>4678</v>
      </c>
      <c r="B4655" s="2">
        <v>41957</v>
      </c>
      <c r="C4655" s="2" t="str">
        <f>VLOOKUP(Sales_Data17[[#This Row],[Customer Name Index]],Customer_Data[#All],2,0)</f>
        <v>Avon Corp</v>
      </c>
      <c r="D4655">
        <v>1</v>
      </c>
      <c r="E4655" t="s">
        <v>4</v>
      </c>
      <c r="F4655" t="s">
        <v>8168</v>
      </c>
      <c r="G4655" t="s">
        <v>8027</v>
      </c>
      <c r="H4655" t="str">
        <f>VLOOKUP(Sales_Data17[[#This Row],[Delivery Region Index]],Regions_Table[#All],2,0)</f>
        <v>New South Wales</v>
      </c>
      <c r="I4655" t="str">
        <f>VLOOKUP(Sales_Data17[[#This Row],[Delivery Region Index]],Regions_Table[#All],3,0)</f>
        <v>Albury</v>
      </c>
      <c r="J4655">
        <v>2</v>
      </c>
      <c r="K4655">
        <v>1</v>
      </c>
      <c r="L4655" t="str">
        <f>VLOOKUP(Sales_Data17[[#This Row],[Product Description Index]],Products_Data[#All],2,0)</f>
        <v>Shirts</v>
      </c>
      <c r="M4655">
        <v>5</v>
      </c>
      <c r="N4655" s="9">
        <v>700.52222222222224</v>
      </c>
      <c r="O4655" s="9">
        <f>Sales_Data17[[#This Row],[Order Quantity]]*Sales_Data17[[#This Row],[Unit Price]]</f>
        <v>3502.6111111111113</v>
      </c>
      <c r="P4655" s="9">
        <v>567.423</v>
      </c>
      <c r="Q4655" s="9">
        <f>Sales_Data17[[#This Row],[Line Total]]-(Sales_Data17[[#This Row],[Total Unit Cost]]*Sales_Data17[[#This Row],[Order Quantity]])</f>
        <v>665.49611111111153</v>
      </c>
      <c r="R4655" s="1" t="str">
        <f>TEXT(Sales_Data17[[#This Row],[OrderDate]],"MMM")</f>
        <v>Nov</v>
      </c>
      <c r="S4655" s="1" t="str">
        <f t="shared" si="72"/>
        <v>2014</v>
      </c>
    </row>
    <row r="4656" spans="1:19">
      <c r="A4656" t="s">
        <v>4679</v>
      </c>
      <c r="B4656" s="2">
        <v>41957</v>
      </c>
      <c r="C4656" s="2" t="str">
        <f>VLOOKUP(Sales_Data17[[#This Row],[Customer Name Index]],Customer_Data[#All],2,0)</f>
        <v xml:space="preserve">WakeFern </v>
      </c>
      <c r="D4656">
        <v>2</v>
      </c>
      <c r="E4656" t="s">
        <v>4</v>
      </c>
      <c r="F4656" t="s">
        <v>8168</v>
      </c>
      <c r="G4656" t="s">
        <v>8027</v>
      </c>
      <c r="H4656" t="str">
        <f>VLOOKUP(Sales_Data17[[#This Row],[Delivery Region Index]],Regions_Table[#All],2,0)</f>
        <v>New South Wales</v>
      </c>
      <c r="I4656" t="str">
        <f>VLOOKUP(Sales_Data17[[#This Row],[Delivery Region Index]],Regions_Table[#All],3,0)</f>
        <v>Cessnock</v>
      </c>
      <c r="J4656">
        <v>6</v>
      </c>
      <c r="K4656">
        <v>1</v>
      </c>
      <c r="L4656" t="str">
        <f>VLOOKUP(Sales_Data17[[#This Row],[Product Description Index]],Products_Data[#All],2,0)</f>
        <v>Shirts</v>
      </c>
      <c r="M4656">
        <v>9</v>
      </c>
      <c r="N4656" s="9">
        <v>95.288888888888891</v>
      </c>
      <c r="O4656" s="9">
        <f>Sales_Data17[[#This Row],[Order Quantity]]*Sales_Data17[[#This Row],[Unit Price]]</f>
        <v>857.6</v>
      </c>
      <c r="P4656" s="9">
        <v>79.089777777777783</v>
      </c>
      <c r="Q4656" s="9">
        <f>Sales_Data17[[#This Row],[Line Total]]-(Sales_Data17[[#This Row],[Total Unit Cost]]*Sales_Data17[[#This Row],[Order Quantity]])</f>
        <v>145.79200000000003</v>
      </c>
      <c r="R4656" s="1" t="str">
        <f>TEXT(Sales_Data17[[#This Row],[OrderDate]],"MMM")</f>
        <v>Nov</v>
      </c>
      <c r="S4656" s="1" t="str">
        <f t="shared" si="72"/>
        <v>2014</v>
      </c>
    </row>
    <row r="4657" spans="1:19">
      <c r="A4657" t="s">
        <v>4680</v>
      </c>
      <c r="B4657" s="2">
        <v>41958</v>
      </c>
      <c r="C4657" s="2" t="str">
        <f>VLOOKUP(Sales_Data17[[#This Row],[Customer Name Index]],Customer_Data[#All],2,0)</f>
        <v>21st Ltd</v>
      </c>
      <c r="D4657">
        <v>10</v>
      </c>
      <c r="E4657" t="s">
        <v>2</v>
      </c>
      <c r="F4657" t="s">
        <v>8168</v>
      </c>
      <c r="G4657" t="s">
        <v>8026</v>
      </c>
      <c r="H4657" t="str">
        <f>VLOOKUP(Sales_Data17[[#This Row],[Delivery Region Index]],Regions_Table[#All],2,0)</f>
        <v>Queensland</v>
      </c>
      <c r="I4657" t="str">
        <f>VLOOKUP(Sales_Data17[[#This Row],[Delivery Region Index]],Regions_Table[#All],3,0)</f>
        <v>Charters Towers</v>
      </c>
      <c r="J4657">
        <v>29</v>
      </c>
      <c r="K4657">
        <v>4</v>
      </c>
      <c r="L4657" t="str">
        <f>VLOOKUP(Sales_Data17[[#This Row],[Product Description Index]],Products_Data[#All],2,0)</f>
        <v>Jeans</v>
      </c>
      <c r="M4657">
        <v>1</v>
      </c>
      <c r="N4657" s="9">
        <v>561.31111111111113</v>
      </c>
      <c r="O4657" s="9">
        <f>Sales_Data17[[#This Row],[Order Quantity]]*Sales_Data17[[#This Row],[Unit Price]]</f>
        <v>561.31111111111113</v>
      </c>
      <c r="P4657" s="9">
        <v>224.52444444444447</v>
      </c>
      <c r="Q4657" s="9">
        <f>Sales_Data17[[#This Row],[Line Total]]-(Sales_Data17[[#This Row],[Total Unit Cost]]*Sales_Data17[[#This Row],[Order Quantity]])</f>
        <v>336.78666666666663</v>
      </c>
      <c r="R4657" s="1" t="str">
        <f>TEXT(Sales_Data17[[#This Row],[OrderDate]],"MMM")</f>
        <v>Nov</v>
      </c>
      <c r="S4657" s="1" t="str">
        <f t="shared" si="72"/>
        <v>2014</v>
      </c>
    </row>
    <row r="4658" spans="1:19">
      <c r="A4658" t="s">
        <v>4681</v>
      </c>
      <c r="B4658" s="2">
        <v>41958</v>
      </c>
      <c r="C4658" s="2" t="str">
        <f>VLOOKUP(Sales_Data17[[#This Row],[Customer Name Index]],Customer_Data[#All],2,0)</f>
        <v>Procter Corp</v>
      </c>
      <c r="D4658">
        <v>5</v>
      </c>
      <c r="E4658" t="s">
        <v>2</v>
      </c>
      <c r="F4658" t="s">
        <v>8168</v>
      </c>
      <c r="G4658" t="s">
        <v>8027</v>
      </c>
      <c r="H4658" t="str">
        <f>VLOOKUP(Sales_Data17[[#This Row],[Delivery Region Index]],Regions_Table[#All],2,0)</f>
        <v>New South Wales</v>
      </c>
      <c r="I4658" t="str">
        <f>VLOOKUP(Sales_Data17[[#This Row],[Delivery Region Index]],Regions_Table[#All],3,0)</f>
        <v>Lake Macquarie</v>
      </c>
      <c r="J4658">
        <v>13</v>
      </c>
      <c r="K4658">
        <v>2</v>
      </c>
      <c r="L4658" t="str">
        <f>VLOOKUP(Sales_Data17[[#This Row],[Product Description Index]],Products_Data[#All],2,0)</f>
        <v>Pants</v>
      </c>
      <c r="M4658">
        <v>3</v>
      </c>
      <c r="N4658" s="9">
        <v>29.777777777777779</v>
      </c>
      <c r="O4658" s="9">
        <f>Sales_Data17[[#This Row],[Order Quantity]]*Sales_Data17[[#This Row],[Unit Price]]</f>
        <v>89.333333333333343</v>
      </c>
      <c r="P4658" s="9">
        <v>13.995555555555555</v>
      </c>
      <c r="Q4658" s="9">
        <f>Sales_Data17[[#This Row],[Line Total]]-(Sales_Data17[[#This Row],[Total Unit Cost]]*Sales_Data17[[#This Row],[Order Quantity]])</f>
        <v>47.346666666666678</v>
      </c>
      <c r="R4658" s="1" t="str">
        <f>TEXT(Sales_Data17[[#This Row],[OrderDate]],"MMM")</f>
        <v>Nov</v>
      </c>
      <c r="S4658" s="1" t="str">
        <f t="shared" si="72"/>
        <v>2014</v>
      </c>
    </row>
    <row r="4659" spans="1:19">
      <c r="A4659" t="s">
        <v>4682</v>
      </c>
      <c r="B4659" s="2">
        <v>41958</v>
      </c>
      <c r="C4659" s="2" t="str">
        <f>VLOOKUP(Sales_Data17[[#This Row],[Customer Name Index]],Customer_Data[#All],2,0)</f>
        <v>ETUDE Ltd</v>
      </c>
      <c r="D4659">
        <v>4</v>
      </c>
      <c r="E4659" t="s">
        <v>3</v>
      </c>
      <c r="F4659" t="s">
        <v>8168</v>
      </c>
      <c r="G4659" t="s">
        <v>8027</v>
      </c>
      <c r="H4659" t="str">
        <f>VLOOKUP(Sales_Data17[[#This Row],[Delivery Region Index]],Regions_Table[#All],2,0)</f>
        <v>New South Wales</v>
      </c>
      <c r="I4659" t="str">
        <f>VLOOKUP(Sales_Data17[[#This Row],[Delivery Region Index]],Regions_Table[#All],3,0)</f>
        <v>Goulburn</v>
      </c>
      <c r="J4659">
        <v>10</v>
      </c>
      <c r="K4659">
        <v>2</v>
      </c>
      <c r="L4659" t="str">
        <f>VLOOKUP(Sales_Data17[[#This Row],[Product Description Index]],Products_Data[#All],2,0)</f>
        <v>Pants</v>
      </c>
      <c r="M4659">
        <v>8</v>
      </c>
      <c r="N4659" s="9">
        <v>125.8111111111111</v>
      </c>
      <c r="O4659" s="9">
        <f>Sales_Data17[[#This Row],[Order Quantity]]*Sales_Data17[[#This Row],[Unit Price]]</f>
        <v>1006.4888888888888</v>
      </c>
      <c r="P4659" s="9">
        <v>93.100222222222214</v>
      </c>
      <c r="Q4659" s="9">
        <f>Sales_Data17[[#This Row],[Line Total]]-(Sales_Data17[[#This Row],[Total Unit Cost]]*Sales_Data17[[#This Row],[Order Quantity]])</f>
        <v>261.68711111111111</v>
      </c>
      <c r="R4659" s="1" t="str">
        <f>TEXT(Sales_Data17[[#This Row],[OrderDate]],"MMM")</f>
        <v>Nov</v>
      </c>
      <c r="S4659" s="1" t="str">
        <f t="shared" si="72"/>
        <v>2014</v>
      </c>
    </row>
    <row r="4660" spans="1:19">
      <c r="A4660" t="s">
        <v>4683</v>
      </c>
      <c r="B4660" s="2">
        <v>41958</v>
      </c>
      <c r="C4660" s="2" t="str">
        <f>VLOOKUP(Sales_Data17[[#This Row],[Customer Name Index]],Customer_Data[#All],2,0)</f>
        <v>Procter Corp</v>
      </c>
      <c r="D4660">
        <v>5</v>
      </c>
      <c r="E4660" t="s">
        <v>2</v>
      </c>
      <c r="F4660" t="s">
        <v>8168</v>
      </c>
      <c r="G4660" t="s">
        <v>8027</v>
      </c>
      <c r="H4660" t="str">
        <f>VLOOKUP(Sales_Data17[[#This Row],[Delivery Region Index]],Regions_Table[#All],2,0)</f>
        <v>New South Wales</v>
      </c>
      <c r="I4660" t="str">
        <f>VLOOKUP(Sales_Data17[[#This Row],[Delivery Region Index]],Regions_Table[#All],3,0)</f>
        <v>Maitland</v>
      </c>
      <c r="J4660">
        <v>15</v>
      </c>
      <c r="K4660">
        <v>2</v>
      </c>
      <c r="L4660" t="str">
        <f>VLOOKUP(Sales_Data17[[#This Row],[Product Description Index]],Products_Data[#All],2,0)</f>
        <v>Pants</v>
      </c>
      <c r="M4660">
        <v>5</v>
      </c>
      <c r="N4660" s="9">
        <v>367.75555555555559</v>
      </c>
      <c r="O4660" s="9">
        <f>Sales_Data17[[#This Row],[Order Quantity]]*Sales_Data17[[#This Row],[Unit Price]]</f>
        <v>1838.7777777777778</v>
      </c>
      <c r="P4660" s="9">
        <v>209.62066666666666</v>
      </c>
      <c r="Q4660" s="9">
        <f>Sales_Data17[[#This Row],[Line Total]]-(Sales_Data17[[#This Row],[Total Unit Cost]]*Sales_Data17[[#This Row],[Order Quantity]])</f>
        <v>790.67444444444459</v>
      </c>
      <c r="R4660" s="1" t="str">
        <f>TEXT(Sales_Data17[[#This Row],[OrderDate]],"MMM")</f>
        <v>Nov</v>
      </c>
      <c r="S4660" s="1" t="str">
        <f t="shared" si="72"/>
        <v>2014</v>
      </c>
    </row>
    <row r="4661" spans="1:19">
      <c r="A4661" t="s">
        <v>4684</v>
      </c>
      <c r="B4661" s="2">
        <v>41958</v>
      </c>
      <c r="C4661" s="2" t="str">
        <f>VLOOKUP(Sales_Data17[[#This Row],[Customer Name Index]],Customer_Data[#All],2,0)</f>
        <v xml:space="preserve">Linde </v>
      </c>
      <c r="D4661">
        <v>14</v>
      </c>
      <c r="E4661" t="s">
        <v>2</v>
      </c>
      <c r="F4661" t="s">
        <v>8168</v>
      </c>
      <c r="G4661" t="s">
        <v>8026</v>
      </c>
      <c r="H4661" t="str">
        <f>VLOOKUP(Sales_Data17[[#This Row],[Delivery Region Index]],Regions_Table[#All],2,0)</f>
        <v>Queensland</v>
      </c>
      <c r="I4661" t="str">
        <f>VLOOKUP(Sales_Data17[[#This Row],[Delivery Region Index]],Regions_Table[#All],3,0)</f>
        <v>Redcliffe</v>
      </c>
      <c r="J4661">
        <v>40</v>
      </c>
      <c r="K4661">
        <v>6</v>
      </c>
      <c r="L4661" t="str">
        <f>VLOOKUP(Sales_Data17[[#This Row],[Product Description Index]],Products_Data[#All],2,0)</f>
        <v>Socks</v>
      </c>
      <c r="M4661">
        <v>7</v>
      </c>
      <c r="N4661" s="9">
        <v>103.47777777777779</v>
      </c>
      <c r="O4661" s="9">
        <f>Sales_Data17[[#This Row],[Order Quantity]]*Sales_Data17[[#This Row],[Unit Price]]</f>
        <v>724.34444444444455</v>
      </c>
      <c r="P4661" s="9">
        <v>44.495444444444445</v>
      </c>
      <c r="Q4661" s="9">
        <f>Sales_Data17[[#This Row],[Line Total]]-(Sales_Data17[[#This Row],[Total Unit Cost]]*Sales_Data17[[#This Row],[Order Quantity]])</f>
        <v>412.87633333333343</v>
      </c>
      <c r="R4661" s="1" t="str">
        <f>TEXT(Sales_Data17[[#This Row],[OrderDate]],"MMM")</f>
        <v>Nov</v>
      </c>
      <c r="S4661" s="1" t="str">
        <f t="shared" si="72"/>
        <v>2014</v>
      </c>
    </row>
    <row r="4662" spans="1:19">
      <c r="A4662" t="s">
        <v>4685</v>
      </c>
      <c r="B4662" s="2">
        <v>41958</v>
      </c>
      <c r="C4662" s="2" t="str">
        <f>VLOOKUP(Sales_Data17[[#This Row],[Customer Name Index]],Customer_Data[#All],2,0)</f>
        <v xml:space="preserve">Qualitest </v>
      </c>
      <c r="D4662">
        <v>19</v>
      </c>
      <c r="E4662" t="s">
        <v>2</v>
      </c>
      <c r="F4662" t="s">
        <v>8168</v>
      </c>
      <c r="G4662" t="s">
        <v>8028</v>
      </c>
      <c r="H4662" t="str">
        <f>VLOOKUP(Sales_Data17[[#This Row],[Delivery Region Index]],Regions_Table[#All],2,0)</f>
        <v>Victoria</v>
      </c>
      <c r="I4662" t="str">
        <f>VLOOKUP(Sales_Data17[[#This Row],[Delivery Region Index]],Regions_Table[#All],3,0)</f>
        <v>Shepparton</v>
      </c>
      <c r="J4662">
        <v>54</v>
      </c>
      <c r="K4662">
        <v>8</v>
      </c>
      <c r="L4662" t="str">
        <f>VLOOKUP(Sales_Data17[[#This Row],[Product Description Index]],Products_Data[#All],2,0)</f>
        <v>Shoes</v>
      </c>
      <c r="M4662">
        <v>1</v>
      </c>
      <c r="N4662" s="9">
        <v>259.06666666666666</v>
      </c>
      <c r="O4662" s="9">
        <f>Sales_Data17[[#This Row],[Order Quantity]]*Sales_Data17[[#This Row],[Unit Price]]</f>
        <v>259.06666666666666</v>
      </c>
      <c r="P4662" s="9">
        <v>111.39866666666666</v>
      </c>
      <c r="Q4662" s="9">
        <f>Sales_Data17[[#This Row],[Line Total]]-(Sales_Data17[[#This Row],[Total Unit Cost]]*Sales_Data17[[#This Row],[Order Quantity]])</f>
        <v>147.66800000000001</v>
      </c>
      <c r="R4662" s="1" t="str">
        <f>TEXT(Sales_Data17[[#This Row],[OrderDate]],"MMM")</f>
        <v>Nov</v>
      </c>
      <c r="S4662" s="1" t="str">
        <f t="shared" si="72"/>
        <v>2014</v>
      </c>
    </row>
    <row r="4663" spans="1:19">
      <c r="A4663" t="s">
        <v>4686</v>
      </c>
      <c r="B4663" s="2">
        <v>41959</v>
      </c>
      <c r="C4663" s="2" t="str">
        <f>VLOOKUP(Sales_Data17[[#This Row],[Customer Name Index]],Customer_Data[#All],2,0)</f>
        <v>21st Ltd</v>
      </c>
      <c r="D4663">
        <v>10</v>
      </c>
      <c r="E4663" t="s">
        <v>2</v>
      </c>
      <c r="F4663" t="s">
        <v>8168</v>
      </c>
      <c r="G4663" t="s">
        <v>8026</v>
      </c>
      <c r="H4663" t="str">
        <f>VLOOKUP(Sales_Data17[[#This Row],[Delivery Region Index]],Regions_Table[#All],2,0)</f>
        <v>Queensland</v>
      </c>
      <c r="I4663" t="str">
        <f>VLOOKUP(Sales_Data17[[#This Row],[Delivery Region Index]],Regions_Table[#All],3,0)</f>
        <v>Charters Towers</v>
      </c>
      <c r="J4663">
        <v>29</v>
      </c>
      <c r="K4663">
        <v>4</v>
      </c>
      <c r="L4663" t="str">
        <f>VLOOKUP(Sales_Data17[[#This Row],[Product Description Index]],Products_Data[#All],2,0)</f>
        <v>Jeans</v>
      </c>
      <c r="M4663">
        <v>2</v>
      </c>
      <c r="N4663" s="9">
        <v>562.79999999999995</v>
      </c>
      <c r="O4663" s="9">
        <f>Sales_Data17[[#This Row],[Order Quantity]]*Sales_Data17[[#This Row],[Unit Price]]</f>
        <v>1125.5999999999999</v>
      </c>
      <c r="P4663" s="9">
        <v>225.12</v>
      </c>
      <c r="Q4663" s="9">
        <f>Sales_Data17[[#This Row],[Line Total]]-(Sales_Data17[[#This Row],[Total Unit Cost]]*Sales_Data17[[#This Row],[Order Quantity]])</f>
        <v>675.3599999999999</v>
      </c>
      <c r="R4663" s="1" t="str">
        <f>TEXT(Sales_Data17[[#This Row],[OrderDate]],"MMM")</f>
        <v>Nov</v>
      </c>
      <c r="S4663" s="1" t="str">
        <f t="shared" si="72"/>
        <v>2014</v>
      </c>
    </row>
    <row r="4664" spans="1:19">
      <c r="A4664" t="s">
        <v>4687</v>
      </c>
      <c r="B4664" s="2">
        <v>41959</v>
      </c>
      <c r="C4664" s="2" t="str">
        <f>VLOOKUP(Sales_Data17[[#This Row],[Customer Name Index]],Customer_Data[#All],2,0)</f>
        <v>Elorac, Corp</v>
      </c>
      <c r="D4664">
        <v>3</v>
      </c>
      <c r="E4664" t="s">
        <v>3</v>
      </c>
      <c r="F4664" t="s">
        <v>8168</v>
      </c>
      <c r="G4664" t="s">
        <v>8027</v>
      </c>
      <c r="H4664" t="str">
        <f>VLOOKUP(Sales_Data17[[#This Row],[Delivery Region Index]],Regions_Table[#All],2,0)</f>
        <v>New South Wales</v>
      </c>
      <c r="I4664" t="str">
        <f>VLOOKUP(Sales_Data17[[#This Row],[Delivery Region Index]],Regions_Table[#All],3,0)</f>
        <v>Dubbo</v>
      </c>
      <c r="J4664">
        <v>8</v>
      </c>
      <c r="K4664">
        <v>1</v>
      </c>
      <c r="L4664" t="str">
        <f>VLOOKUP(Sales_Data17[[#This Row],[Product Description Index]],Products_Data[#All],2,0)</f>
        <v>Shirts</v>
      </c>
      <c r="M4664">
        <v>6</v>
      </c>
      <c r="N4664" s="9">
        <v>93.055555555555557</v>
      </c>
      <c r="O4664" s="9">
        <f>Sales_Data17[[#This Row],[Order Quantity]]*Sales_Data17[[#This Row],[Unit Price]]</f>
        <v>558.33333333333337</v>
      </c>
      <c r="P4664" s="9">
        <v>72.583333333333329</v>
      </c>
      <c r="Q4664" s="9">
        <f>Sales_Data17[[#This Row],[Line Total]]-(Sales_Data17[[#This Row],[Total Unit Cost]]*Sales_Data17[[#This Row],[Order Quantity]])</f>
        <v>122.83333333333337</v>
      </c>
      <c r="R4664" s="1" t="str">
        <f>TEXT(Sales_Data17[[#This Row],[OrderDate]],"MMM")</f>
        <v>Nov</v>
      </c>
      <c r="S4664" s="1" t="str">
        <f t="shared" si="72"/>
        <v>2014</v>
      </c>
    </row>
    <row r="4665" spans="1:19">
      <c r="A4665" t="s">
        <v>4688</v>
      </c>
      <c r="B4665" s="2">
        <v>41959</v>
      </c>
      <c r="C4665" s="2" t="str">
        <f>VLOOKUP(Sales_Data17[[#This Row],[Customer Name Index]],Customer_Data[#All],2,0)</f>
        <v>Ole Group</v>
      </c>
      <c r="D4665">
        <v>13</v>
      </c>
      <c r="E4665" t="s">
        <v>3</v>
      </c>
      <c r="F4665" t="s">
        <v>8168</v>
      </c>
      <c r="G4665" t="s">
        <v>8026</v>
      </c>
      <c r="H4665" t="str">
        <f>VLOOKUP(Sales_Data17[[#This Row],[Delivery Region Index]],Regions_Table[#All],2,0)</f>
        <v>Queensland</v>
      </c>
      <c r="I4665" t="str">
        <f>VLOOKUP(Sales_Data17[[#This Row],[Delivery Region Index]],Regions_Table[#All],3,0)</f>
        <v>Maryborough</v>
      </c>
      <c r="J4665">
        <v>37</v>
      </c>
      <c r="K4665">
        <v>6</v>
      </c>
      <c r="L4665" t="str">
        <f>VLOOKUP(Sales_Data17[[#This Row],[Product Description Index]],Products_Data[#All],2,0)</f>
        <v>Socks</v>
      </c>
      <c r="M4665">
        <v>8</v>
      </c>
      <c r="N4665" s="9">
        <v>76.677777777777777</v>
      </c>
      <c r="O4665" s="9">
        <f>Sales_Data17[[#This Row],[Order Quantity]]*Sales_Data17[[#This Row],[Unit Price]]</f>
        <v>613.42222222222222</v>
      </c>
      <c r="P4665" s="9">
        <v>31.437888888888885</v>
      </c>
      <c r="Q4665" s="9">
        <f>Sales_Data17[[#This Row],[Line Total]]-(Sales_Data17[[#This Row],[Total Unit Cost]]*Sales_Data17[[#This Row],[Order Quantity]])</f>
        <v>361.91911111111114</v>
      </c>
      <c r="R4665" s="1" t="str">
        <f>TEXT(Sales_Data17[[#This Row],[OrderDate]],"MMM")</f>
        <v>Nov</v>
      </c>
      <c r="S4665" s="1" t="str">
        <f t="shared" si="72"/>
        <v>2014</v>
      </c>
    </row>
    <row r="4666" spans="1:19">
      <c r="A4666" t="s">
        <v>4689</v>
      </c>
      <c r="B4666" s="2">
        <v>41959</v>
      </c>
      <c r="C4666" s="2" t="str">
        <f>VLOOKUP(Sales_Data17[[#This Row],[Customer Name Index]],Customer_Data[#All],2,0)</f>
        <v>Ole Group</v>
      </c>
      <c r="D4666">
        <v>13</v>
      </c>
      <c r="E4666" t="s">
        <v>2</v>
      </c>
      <c r="F4666" t="s">
        <v>8168</v>
      </c>
      <c r="G4666" t="s">
        <v>8026</v>
      </c>
      <c r="H4666" t="str">
        <f>VLOOKUP(Sales_Data17[[#This Row],[Delivery Region Index]],Regions_Table[#All],2,0)</f>
        <v>Queensland</v>
      </c>
      <c r="I4666" t="str">
        <f>VLOOKUP(Sales_Data17[[#This Row],[Delivery Region Index]],Regions_Table[#All],3,0)</f>
        <v>Maryborough</v>
      </c>
      <c r="J4666">
        <v>37</v>
      </c>
      <c r="K4666">
        <v>6</v>
      </c>
      <c r="L4666" t="str">
        <f>VLOOKUP(Sales_Data17[[#This Row],[Product Description Index]],Products_Data[#All],2,0)</f>
        <v>Socks</v>
      </c>
      <c r="M4666">
        <v>9</v>
      </c>
      <c r="N4666" s="9">
        <v>291.82222222222225</v>
      </c>
      <c r="O4666" s="9">
        <f>Sales_Data17[[#This Row],[Order Quantity]]*Sales_Data17[[#This Row],[Unit Price]]</f>
        <v>2626.4</v>
      </c>
      <c r="P4666" s="9">
        <v>175.09333333333333</v>
      </c>
      <c r="Q4666" s="9">
        <f>Sales_Data17[[#This Row],[Line Total]]-(Sales_Data17[[#This Row],[Total Unit Cost]]*Sales_Data17[[#This Row],[Order Quantity]])</f>
        <v>1050.5600000000002</v>
      </c>
      <c r="R4666" s="1" t="str">
        <f>TEXT(Sales_Data17[[#This Row],[OrderDate]],"MMM")</f>
        <v>Nov</v>
      </c>
      <c r="S4666" s="1" t="str">
        <f t="shared" si="72"/>
        <v>2014</v>
      </c>
    </row>
    <row r="4667" spans="1:19">
      <c r="A4667" t="s">
        <v>4690</v>
      </c>
      <c r="B4667" s="2">
        <v>41959</v>
      </c>
      <c r="C4667" s="2" t="str">
        <f>VLOOKUP(Sales_Data17[[#This Row],[Customer Name Index]],Customer_Data[#All],2,0)</f>
        <v>Avon Corp</v>
      </c>
      <c r="D4667">
        <v>1</v>
      </c>
      <c r="E4667" t="s">
        <v>2</v>
      </c>
      <c r="F4667" t="s">
        <v>8168</v>
      </c>
      <c r="G4667" t="s">
        <v>8027</v>
      </c>
      <c r="H4667" t="str">
        <f>VLOOKUP(Sales_Data17[[#This Row],[Delivery Region Index]],Regions_Table[#All],2,0)</f>
        <v>New South Wales</v>
      </c>
      <c r="I4667" t="str">
        <f>VLOOKUP(Sales_Data17[[#This Row],[Delivery Region Index]],Regions_Table[#All],3,0)</f>
        <v>Albury</v>
      </c>
      <c r="J4667">
        <v>2</v>
      </c>
      <c r="K4667">
        <v>1</v>
      </c>
      <c r="L4667" t="str">
        <f>VLOOKUP(Sales_Data17[[#This Row],[Product Description Index]],Products_Data[#All],2,0)</f>
        <v>Shirts</v>
      </c>
      <c r="M4667">
        <v>5</v>
      </c>
      <c r="N4667" s="9">
        <v>269.48888888888888</v>
      </c>
      <c r="O4667" s="9">
        <f>Sales_Data17[[#This Row],[Order Quantity]]*Sales_Data17[[#This Row],[Unit Price]]</f>
        <v>1347.4444444444443</v>
      </c>
      <c r="P4667" s="9">
        <v>164.38822222222223</v>
      </c>
      <c r="Q4667" s="9">
        <f>Sales_Data17[[#This Row],[Line Total]]-(Sales_Data17[[#This Row],[Total Unit Cost]]*Sales_Data17[[#This Row],[Order Quantity]])</f>
        <v>525.50333333333322</v>
      </c>
      <c r="R4667" s="1" t="str">
        <f>TEXT(Sales_Data17[[#This Row],[OrderDate]],"MMM")</f>
        <v>Nov</v>
      </c>
      <c r="S4667" s="1" t="str">
        <f t="shared" si="72"/>
        <v>2014</v>
      </c>
    </row>
    <row r="4668" spans="1:19">
      <c r="A4668" t="s">
        <v>4691</v>
      </c>
      <c r="B4668" s="2">
        <v>41959</v>
      </c>
      <c r="C4668" s="2" t="str">
        <f>VLOOKUP(Sales_Data17[[#This Row],[Customer Name Index]],Customer_Data[#All],2,0)</f>
        <v>Pure Group</v>
      </c>
      <c r="D4668">
        <v>17</v>
      </c>
      <c r="E4668" t="s">
        <v>2</v>
      </c>
      <c r="F4668" t="s">
        <v>8168</v>
      </c>
      <c r="G4668" t="s">
        <v>8025</v>
      </c>
      <c r="H4668" t="str">
        <f>VLOOKUP(Sales_Data17[[#This Row],[Delivery Region Index]],Regions_Table[#All],2,0)</f>
        <v>Victoria</v>
      </c>
      <c r="I4668" t="str">
        <f>VLOOKUP(Sales_Data17[[#This Row],[Delivery Region Index]],Regions_Table[#All],3,0)</f>
        <v>Bendigo</v>
      </c>
      <c r="J4668">
        <v>50</v>
      </c>
      <c r="K4668">
        <v>7</v>
      </c>
      <c r="L4668" t="str">
        <f>VLOOKUP(Sales_Data17[[#This Row],[Product Description Index]],Products_Data[#All],2,0)</f>
        <v>Dress Shirts</v>
      </c>
      <c r="M4668">
        <v>9</v>
      </c>
      <c r="N4668" s="9">
        <v>429.54444444444448</v>
      </c>
      <c r="O4668" s="9">
        <f>Sales_Data17[[#This Row],[Order Quantity]]*Sales_Data17[[#This Row],[Unit Price]]</f>
        <v>3865.9000000000005</v>
      </c>
      <c r="P4668" s="9">
        <v>360.81733333333329</v>
      </c>
      <c r="Q4668" s="9">
        <f>Sales_Data17[[#This Row],[Line Total]]-(Sales_Data17[[#This Row],[Total Unit Cost]]*Sales_Data17[[#This Row],[Order Quantity]])</f>
        <v>618.54400000000078</v>
      </c>
      <c r="R4668" s="1" t="str">
        <f>TEXT(Sales_Data17[[#This Row],[OrderDate]],"MMM")</f>
        <v>Nov</v>
      </c>
      <c r="S4668" s="1" t="str">
        <f t="shared" si="72"/>
        <v>2014</v>
      </c>
    </row>
    <row r="4669" spans="1:19">
      <c r="A4669" t="s">
        <v>4692</v>
      </c>
      <c r="B4669" s="2">
        <v>41959</v>
      </c>
      <c r="C4669" s="2" t="str">
        <f>VLOOKUP(Sales_Data17[[#This Row],[Customer Name Index]],Customer_Data[#All],2,0)</f>
        <v>Rochester Ltd</v>
      </c>
      <c r="D4669">
        <v>15</v>
      </c>
      <c r="E4669" t="s">
        <v>4</v>
      </c>
      <c r="F4669" t="s">
        <v>8168</v>
      </c>
      <c r="G4669" t="s">
        <v>8025</v>
      </c>
      <c r="H4669" t="str">
        <f>VLOOKUP(Sales_Data17[[#This Row],[Delivery Region Index]],Regions_Table[#All],2,0)</f>
        <v>Queensland</v>
      </c>
      <c r="I4669" t="str">
        <f>VLOOKUP(Sales_Data17[[#This Row],[Delivery Region Index]],Regions_Table[#All],3,0)</f>
        <v>Toowoomba</v>
      </c>
      <c r="J4669">
        <v>44</v>
      </c>
      <c r="K4669">
        <v>6</v>
      </c>
      <c r="L4669" t="str">
        <f>VLOOKUP(Sales_Data17[[#This Row],[Product Description Index]],Products_Data[#All],2,0)</f>
        <v>Socks</v>
      </c>
      <c r="M4669">
        <v>9</v>
      </c>
      <c r="N4669" s="9">
        <v>87.1</v>
      </c>
      <c r="O4669" s="9">
        <f>Sales_Data17[[#This Row],[Order Quantity]]*Sales_Data17[[#This Row],[Unit Price]]</f>
        <v>783.9</v>
      </c>
      <c r="P4669" s="9">
        <v>55.744</v>
      </c>
      <c r="Q4669" s="9">
        <f>Sales_Data17[[#This Row],[Line Total]]-(Sales_Data17[[#This Row],[Total Unit Cost]]*Sales_Data17[[#This Row],[Order Quantity]])</f>
        <v>282.20399999999995</v>
      </c>
      <c r="R4669" s="1" t="str">
        <f>TEXT(Sales_Data17[[#This Row],[OrderDate]],"MMM")</f>
        <v>Nov</v>
      </c>
      <c r="S4669" s="1" t="str">
        <f t="shared" si="72"/>
        <v>2014</v>
      </c>
    </row>
    <row r="4670" spans="1:19">
      <c r="A4670" t="s">
        <v>4693</v>
      </c>
      <c r="B4670" s="2">
        <v>41960</v>
      </c>
      <c r="C4670" s="2" t="str">
        <f>VLOOKUP(Sales_Data17[[#This Row],[Customer Name Index]],Customer_Data[#All],2,0)</f>
        <v>Ole Group</v>
      </c>
      <c r="D4670">
        <v>13</v>
      </c>
      <c r="E4670" t="s">
        <v>4</v>
      </c>
      <c r="F4670" t="s">
        <v>8168</v>
      </c>
      <c r="G4670" t="s">
        <v>8026</v>
      </c>
      <c r="H4670" t="str">
        <f>VLOOKUP(Sales_Data17[[#This Row],[Delivery Region Index]],Regions_Table[#All],2,0)</f>
        <v>Queensland</v>
      </c>
      <c r="I4670" t="str">
        <f>VLOOKUP(Sales_Data17[[#This Row],[Delivery Region Index]],Regions_Table[#All],3,0)</f>
        <v>Mount Isa</v>
      </c>
      <c r="J4670">
        <v>38</v>
      </c>
      <c r="K4670">
        <v>6</v>
      </c>
      <c r="L4670" t="str">
        <f>VLOOKUP(Sales_Data17[[#This Row],[Product Description Index]],Products_Data[#All],2,0)</f>
        <v>Socks</v>
      </c>
      <c r="M4670">
        <v>4</v>
      </c>
      <c r="N4670" s="9">
        <v>568.01111111111118</v>
      </c>
      <c r="O4670" s="9">
        <f>Sales_Data17[[#This Row],[Order Quantity]]*Sales_Data17[[#This Row],[Unit Price]]</f>
        <v>2272.0444444444447</v>
      </c>
      <c r="P4670" s="9">
        <v>369.20722222222224</v>
      </c>
      <c r="Q4670" s="9">
        <f>Sales_Data17[[#This Row],[Line Total]]-(Sales_Data17[[#This Row],[Total Unit Cost]]*Sales_Data17[[#This Row],[Order Quantity]])</f>
        <v>795.21555555555574</v>
      </c>
      <c r="R4670" s="1" t="str">
        <f>TEXT(Sales_Data17[[#This Row],[OrderDate]],"MMM")</f>
        <v>Nov</v>
      </c>
      <c r="S4670" s="1" t="str">
        <f t="shared" si="72"/>
        <v>2014</v>
      </c>
    </row>
    <row r="4671" spans="1:19">
      <c r="A4671" t="s">
        <v>4694</v>
      </c>
      <c r="B4671" s="2">
        <v>41961</v>
      </c>
      <c r="C4671" s="2" t="str">
        <f>VLOOKUP(Sales_Data17[[#This Row],[Customer Name Index]],Customer_Data[#All],2,0)</f>
        <v>Elorac, Corp</v>
      </c>
      <c r="D4671">
        <v>3</v>
      </c>
      <c r="E4671" t="s">
        <v>3</v>
      </c>
      <c r="F4671" t="s">
        <v>8168</v>
      </c>
      <c r="G4671" t="s">
        <v>8027</v>
      </c>
      <c r="H4671" t="str">
        <f>VLOOKUP(Sales_Data17[[#This Row],[Delivery Region Index]],Regions_Table[#All],2,0)</f>
        <v>New South Wales</v>
      </c>
      <c r="I4671" t="str">
        <f>VLOOKUP(Sales_Data17[[#This Row],[Delivery Region Index]],Regions_Table[#All],3,0)</f>
        <v>Coffs Harbour</v>
      </c>
      <c r="J4671">
        <v>7</v>
      </c>
      <c r="K4671">
        <v>1</v>
      </c>
      <c r="L4671" t="str">
        <f>VLOOKUP(Sales_Data17[[#This Row],[Product Description Index]],Products_Data[#All],2,0)</f>
        <v>Shirts</v>
      </c>
      <c r="M4671">
        <v>6</v>
      </c>
      <c r="N4671" s="9">
        <v>201</v>
      </c>
      <c r="O4671" s="9">
        <f>Sales_Data17[[#This Row],[Order Quantity]]*Sales_Data17[[#This Row],[Unit Price]]</f>
        <v>1206</v>
      </c>
      <c r="P4671" s="9">
        <v>116.58</v>
      </c>
      <c r="Q4671" s="9">
        <f>Sales_Data17[[#This Row],[Line Total]]-(Sales_Data17[[#This Row],[Total Unit Cost]]*Sales_Data17[[#This Row],[Order Quantity]])</f>
        <v>506.52</v>
      </c>
      <c r="R4671" s="1" t="str">
        <f>TEXT(Sales_Data17[[#This Row],[OrderDate]],"MMM")</f>
        <v>Nov</v>
      </c>
      <c r="S4671" s="1" t="str">
        <f t="shared" si="72"/>
        <v>2014</v>
      </c>
    </row>
    <row r="4672" spans="1:19">
      <c r="A4672" t="s">
        <v>4695</v>
      </c>
      <c r="B4672" s="2">
        <v>41961</v>
      </c>
      <c r="C4672" s="2" t="str">
        <f>VLOOKUP(Sales_Data17[[#This Row],[Customer Name Index]],Customer_Data[#All],2,0)</f>
        <v xml:space="preserve">Ei </v>
      </c>
      <c r="D4672">
        <v>9</v>
      </c>
      <c r="E4672" t="s">
        <v>4</v>
      </c>
      <c r="F4672" t="s">
        <v>8168</v>
      </c>
      <c r="G4672" t="s">
        <v>8027</v>
      </c>
      <c r="H4672" t="str">
        <f>VLOOKUP(Sales_Data17[[#This Row],[Delivery Region Index]],Regions_Table[#All],2,0)</f>
        <v>New South Wales</v>
      </c>
      <c r="I4672" t="str">
        <f>VLOOKUP(Sales_Data17[[#This Row],[Delivery Region Index]],Regions_Table[#All],3,0)</f>
        <v>Wyong</v>
      </c>
      <c r="J4672">
        <v>25</v>
      </c>
      <c r="K4672">
        <v>4</v>
      </c>
      <c r="L4672" t="str">
        <f>VLOOKUP(Sales_Data17[[#This Row],[Product Description Index]],Products_Data[#All],2,0)</f>
        <v>Jeans</v>
      </c>
      <c r="M4672">
        <v>3</v>
      </c>
      <c r="N4672" s="9">
        <v>297.03333333333336</v>
      </c>
      <c r="O4672" s="9">
        <f>Sales_Data17[[#This Row],[Order Quantity]]*Sales_Data17[[#This Row],[Unit Price]]</f>
        <v>891.10000000000014</v>
      </c>
      <c r="P4672" s="9">
        <v>196.04200000000003</v>
      </c>
      <c r="Q4672" s="9">
        <f>Sales_Data17[[#This Row],[Line Total]]-(Sales_Data17[[#This Row],[Total Unit Cost]]*Sales_Data17[[#This Row],[Order Quantity]])</f>
        <v>302.97400000000005</v>
      </c>
      <c r="R4672" s="1" t="str">
        <f>TEXT(Sales_Data17[[#This Row],[OrderDate]],"MMM")</f>
        <v>Nov</v>
      </c>
      <c r="S4672" s="1" t="str">
        <f t="shared" si="72"/>
        <v>2014</v>
      </c>
    </row>
    <row r="4673" spans="1:19">
      <c r="A4673" t="s">
        <v>4696</v>
      </c>
      <c r="B4673" s="2">
        <v>41961</v>
      </c>
      <c r="C4673" s="2" t="str">
        <f>VLOOKUP(Sales_Data17[[#This Row],[Customer Name Index]],Customer_Data[#All],2,0)</f>
        <v>Eminence Corp</v>
      </c>
      <c r="D4673">
        <v>18</v>
      </c>
      <c r="E4673" t="s">
        <v>4</v>
      </c>
      <c r="F4673" t="s">
        <v>8168</v>
      </c>
      <c r="G4673" t="s">
        <v>8025</v>
      </c>
      <c r="H4673" t="str">
        <f>VLOOKUP(Sales_Data17[[#This Row],[Delivery Region Index]],Regions_Table[#All],2,0)</f>
        <v>Victoria</v>
      </c>
      <c r="I4673" t="str">
        <f>VLOOKUP(Sales_Data17[[#This Row],[Delivery Region Index]],Regions_Table[#All],3,0)</f>
        <v>Geelong</v>
      </c>
      <c r="J4673">
        <v>51</v>
      </c>
      <c r="K4673">
        <v>7</v>
      </c>
      <c r="L4673" t="str">
        <f>VLOOKUP(Sales_Data17[[#This Row],[Product Description Index]],Products_Data[#All],2,0)</f>
        <v>Dress Shirts</v>
      </c>
      <c r="M4673">
        <v>6</v>
      </c>
      <c r="N4673" s="9">
        <v>441.45555555555552</v>
      </c>
      <c r="O4673" s="9">
        <f>Sales_Data17[[#This Row],[Order Quantity]]*Sales_Data17[[#This Row],[Unit Price]]</f>
        <v>2648.7333333333331</v>
      </c>
      <c r="P4673" s="9">
        <v>309.01888888888885</v>
      </c>
      <c r="Q4673" s="9">
        <f>Sales_Data17[[#This Row],[Line Total]]-(Sales_Data17[[#This Row],[Total Unit Cost]]*Sales_Data17[[#This Row],[Order Quantity]])</f>
        <v>794.61999999999989</v>
      </c>
      <c r="R4673" s="1" t="str">
        <f>TEXT(Sales_Data17[[#This Row],[OrderDate]],"MMM")</f>
        <v>Nov</v>
      </c>
      <c r="S4673" s="1" t="str">
        <f t="shared" si="72"/>
        <v>2014</v>
      </c>
    </row>
    <row r="4674" spans="1:19">
      <c r="A4674" t="s">
        <v>4697</v>
      </c>
      <c r="B4674" s="2">
        <v>41961</v>
      </c>
      <c r="C4674" s="2" t="str">
        <f>VLOOKUP(Sales_Data17[[#This Row],[Customer Name Index]],Customer_Data[#All],2,0)</f>
        <v xml:space="preserve">WakeFern </v>
      </c>
      <c r="D4674">
        <v>2</v>
      </c>
      <c r="E4674" t="s">
        <v>2</v>
      </c>
      <c r="F4674" t="s">
        <v>8168</v>
      </c>
      <c r="G4674" t="s">
        <v>8027</v>
      </c>
      <c r="H4674" t="str">
        <f>VLOOKUP(Sales_Data17[[#This Row],[Delivery Region Index]],Regions_Table[#All],2,0)</f>
        <v>New South Wales</v>
      </c>
      <c r="I4674" t="str">
        <f>VLOOKUP(Sales_Data17[[#This Row],[Delivery Region Index]],Regions_Table[#All],3,0)</f>
        <v>Armidale</v>
      </c>
      <c r="J4674">
        <v>3</v>
      </c>
      <c r="K4674">
        <v>1</v>
      </c>
      <c r="L4674" t="str">
        <f>VLOOKUP(Sales_Data17[[#This Row],[Product Description Index]],Products_Data[#All],2,0)</f>
        <v>Shirts</v>
      </c>
      <c r="M4674">
        <v>9</v>
      </c>
      <c r="N4674" s="9">
        <v>206.95555555555558</v>
      </c>
      <c r="O4674" s="9">
        <f>Sales_Data17[[#This Row],[Order Quantity]]*Sales_Data17[[#This Row],[Unit Price]]</f>
        <v>1862.6000000000001</v>
      </c>
      <c r="P4674" s="9">
        <v>136.59066666666669</v>
      </c>
      <c r="Q4674" s="9">
        <f>Sales_Data17[[#This Row],[Line Total]]-(Sales_Data17[[#This Row],[Total Unit Cost]]*Sales_Data17[[#This Row],[Order Quantity]])</f>
        <v>633.28399999999988</v>
      </c>
      <c r="R4674" s="1" t="str">
        <f>TEXT(Sales_Data17[[#This Row],[OrderDate]],"MMM")</f>
        <v>Nov</v>
      </c>
      <c r="S4674" s="1" t="str">
        <f t="shared" ref="S4674:S4737" si="73">TEXT(B4674,"YYY")</f>
        <v>2014</v>
      </c>
    </row>
    <row r="4675" spans="1:19">
      <c r="A4675" t="s">
        <v>4698</v>
      </c>
      <c r="B4675" s="2">
        <v>41961</v>
      </c>
      <c r="C4675" s="2" t="str">
        <f>VLOOKUP(Sales_Data17[[#This Row],[Customer Name Index]],Customer_Data[#All],2,0)</f>
        <v>Eminence Corp</v>
      </c>
      <c r="D4675">
        <v>18</v>
      </c>
      <c r="E4675" t="s">
        <v>3</v>
      </c>
      <c r="F4675" t="s">
        <v>8168</v>
      </c>
      <c r="G4675" t="s">
        <v>8025</v>
      </c>
      <c r="H4675" t="str">
        <f>VLOOKUP(Sales_Data17[[#This Row],[Delivery Region Index]],Regions_Table[#All],2,0)</f>
        <v>Victoria</v>
      </c>
      <c r="I4675" t="str">
        <f>VLOOKUP(Sales_Data17[[#This Row],[Delivery Region Index]],Regions_Table[#All],3,0)</f>
        <v>Bendigo</v>
      </c>
      <c r="J4675">
        <v>50</v>
      </c>
      <c r="K4675">
        <v>7</v>
      </c>
      <c r="L4675" t="str">
        <f>VLOOKUP(Sales_Data17[[#This Row],[Product Description Index]],Products_Data[#All],2,0)</f>
        <v>Dress Shirts</v>
      </c>
      <c r="M4675">
        <v>4</v>
      </c>
      <c r="N4675" s="9">
        <v>106.45555555555556</v>
      </c>
      <c r="O4675" s="9">
        <f>Sales_Data17[[#This Row],[Order Quantity]]*Sales_Data17[[#This Row],[Unit Price]]</f>
        <v>425.82222222222225</v>
      </c>
      <c r="P4675" s="9">
        <v>58.550555555555562</v>
      </c>
      <c r="Q4675" s="9">
        <f>Sales_Data17[[#This Row],[Line Total]]-(Sales_Data17[[#This Row],[Total Unit Cost]]*Sales_Data17[[#This Row],[Order Quantity]])</f>
        <v>191.62</v>
      </c>
      <c r="R4675" s="1" t="str">
        <f>TEXT(Sales_Data17[[#This Row],[OrderDate]],"MMM")</f>
        <v>Nov</v>
      </c>
      <c r="S4675" s="1" t="str">
        <f t="shared" si="73"/>
        <v>2014</v>
      </c>
    </row>
    <row r="4676" spans="1:19">
      <c r="A4676" t="s">
        <v>4699</v>
      </c>
      <c r="B4676" s="2">
        <v>41962</v>
      </c>
      <c r="C4676" s="2" t="str">
        <f>VLOOKUP(Sales_Data17[[#This Row],[Customer Name Index]],Customer_Data[#All],2,0)</f>
        <v>Apollo Ltd</v>
      </c>
      <c r="D4676">
        <v>11</v>
      </c>
      <c r="E4676" t="s">
        <v>4</v>
      </c>
      <c r="F4676" t="s">
        <v>8168</v>
      </c>
      <c r="G4676" t="s">
        <v>8026</v>
      </c>
      <c r="H4676" t="str">
        <f>VLOOKUP(Sales_Data17[[#This Row],[Delivery Region Index]],Regions_Table[#All],2,0)</f>
        <v>Queensland</v>
      </c>
      <c r="I4676" t="str">
        <f>VLOOKUP(Sales_Data17[[#This Row],[Delivery Region Index]],Regions_Table[#All],3,0)</f>
        <v>Gladstone</v>
      </c>
      <c r="J4676">
        <v>30</v>
      </c>
      <c r="K4676">
        <v>5</v>
      </c>
      <c r="L4676" t="str">
        <f>VLOOKUP(Sales_Data17[[#This Row],[Product Description Index]],Products_Data[#All],2,0)</f>
        <v>Hats</v>
      </c>
      <c r="M4676">
        <v>4</v>
      </c>
      <c r="N4676" s="9">
        <v>101.24444444444445</v>
      </c>
      <c r="O4676" s="9">
        <f>Sales_Data17[[#This Row],[Order Quantity]]*Sales_Data17[[#This Row],[Unit Price]]</f>
        <v>404.97777777777782</v>
      </c>
      <c r="P4676" s="9">
        <v>86.057777777777773</v>
      </c>
      <c r="Q4676" s="9">
        <f>Sales_Data17[[#This Row],[Line Total]]-(Sales_Data17[[#This Row],[Total Unit Cost]]*Sales_Data17[[#This Row],[Order Quantity]])</f>
        <v>60.746666666666727</v>
      </c>
      <c r="R4676" s="1" t="str">
        <f>TEXT(Sales_Data17[[#This Row],[OrderDate]],"MMM")</f>
        <v>Nov</v>
      </c>
      <c r="S4676" s="1" t="str">
        <f t="shared" si="73"/>
        <v>2014</v>
      </c>
    </row>
    <row r="4677" spans="1:19">
      <c r="A4677" t="s">
        <v>4700</v>
      </c>
      <c r="B4677" s="2">
        <v>41962</v>
      </c>
      <c r="C4677" s="2" t="str">
        <f>VLOOKUP(Sales_Data17[[#This Row],[Customer Name Index]],Customer_Data[#All],2,0)</f>
        <v>3LAB, Ltd</v>
      </c>
      <c r="D4677">
        <v>16</v>
      </c>
      <c r="E4677" t="s">
        <v>4</v>
      </c>
      <c r="F4677" t="s">
        <v>8168</v>
      </c>
      <c r="G4677" t="s">
        <v>8025</v>
      </c>
      <c r="H4677" t="str">
        <f>VLOOKUP(Sales_Data17[[#This Row],[Delivery Region Index]],Regions_Table[#All],2,0)</f>
        <v>Queensland</v>
      </c>
      <c r="I4677" t="str">
        <f>VLOOKUP(Sales_Data17[[#This Row],[Delivery Region Index]],Regions_Table[#All],3,0)</f>
        <v>Toowoomba</v>
      </c>
      <c r="J4677">
        <v>44</v>
      </c>
      <c r="K4677">
        <v>7</v>
      </c>
      <c r="L4677" t="str">
        <f>VLOOKUP(Sales_Data17[[#This Row],[Product Description Index]],Products_Data[#All],2,0)</f>
        <v>Dress Shirts</v>
      </c>
      <c r="M4677">
        <v>2</v>
      </c>
      <c r="N4677" s="9">
        <v>113.90000000000002</v>
      </c>
      <c r="O4677" s="9">
        <f>Sales_Data17[[#This Row],[Order Quantity]]*Sales_Data17[[#This Row],[Unit Price]]</f>
        <v>227.80000000000004</v>
      </c>
      <c r="P4677" s="9">
        <v>45.560000000000009</v>
      </c>
      <c r="Q4677" s="9">
        <f>Sales_Data17[[#This Row],[Line Total]]-(Sales_Data17[[#This Row],[Total Unit Cost]]*Sales_Data17[[#This Row],[Order Quantity]])</f>
        <v>136.68</v>
      </c>
      <c r="R4677" s="1" t="str">
        <f>TEXT(Sales_Data17[[#This Row],[OrderDate]],"MMM")</f>
        <v>Nov</v>
      </c>
      <c r="S4677" s="1" t="str">
        <f t="shared" si="73"/>
        <v>2014</v>
      </c>
    </row>
    <row r="4678" spans="1:19">
      <c r="A4678" t="s">
        <v>4701</v>
      </c>
      <c r="B4678" s="2">
        <v>41962</v>
      </c>
      <c r="C4678" s="2" t="str">
        <f>VLOOKUP(Sales_Data17[[#This Row],[Customer Name Index]],Customer_Data[#All],2,0)</f>
        <v xml:space="preserve">WakeFern </v>
      </c>
      <c r="D4678">
        <v>2</v>
      </c>
      <c r="E4678" t="s">
        <v>4</v>
      </c>
      <c r="F4678" t="s">
        <v>8168</v>
      </c>
      <c r="G4678" t="s">
        <v>8027</v>
      </c>
      <c r="H4678" t="str">
        <f>VLOOKUP(Sales_Data17[[#This Row],[Delivery Region Index]],Regions_Table[#All],2,0)</f>
        <v>New South Wales</v>
      </c>
      <c r="I4678" t="str">
        <f>VLOOKUP(Sales_Data17[[#This Row],[Delivery Region Index]],Regions_Table[#All],3,0)</f>
        <v>Cessnock</v>
      </c>
      <c r="J4678">
        <v>6</v>
      </c>
      <c r="K4678">
        <v>1</v>
      </c>
      <c r="L4678" t="str">
        <f>VLOOKUP(Sales_Data17[[#This Row],[Product Description Index]],Products_Data[#All],2,0)</f>
        <v>Shirts</v>
      </c>
      <c r="M4678">
        <v>5</v>
      </c>
      <c r="N4678" s="9">
        <v>247.15555555555557</v>
      </c>
      <c r="O4678" s="9">
        <f>Sales_Data17[[#This Row],[Order Quantity]]*Sales_Data17[[#This Row],[Unit Price]]</f>
        <v>1235.7777777777778</v>
      </c>
      <c r="P4678" s="9">
        <v>103.80533333333334</v>
      </c>
      <c r="Q4678" s="9">
        <f>Sales_Data17[[#This Row],[Line Total]]-(Sales_Data17[[#This Row],[Total Unit Cost]]*Sales_Data17[[#This Row],[Order Quantity]])</f>
        <v>716.75111111111119</v>
      </c>
      <c r="R4678" s="1" t="str">
        <f>TEXT(Sales_Data17[[#This Row],[OrderDate]],"MMM")</f>
        <v>Nov</v>
      </c>
      <c r="S4678" s="1" t="str">
        <f t="shared" si="73"/>
        <v>2014</v>
      </c>
    </row>
    <row r="4679" spans="1:19">
      <c r="A4679" t="s">
        <v>4702</v>
      </c>
      <c r="B4679" s="2">
        <v>41962</v>
      </c>
      <c r="C4679" s="2" t="str">
        <f>VLOOKUP(Sales_Data17[[#This Row],[Customer Name Index]],Customer_Data[#All],2,0)</f>
        <v>Pure Group</v>
      </c>
      <c r="D4679">
        <v>17</v>
      </c>
      <c r="E4679" t="s">
        <v>2</v>
      </c>
      <c r="F4679" t="s">
        <v>8168</v>
      </c>
      <c r="G4679" t="s">
        <v>8025</v>
      </c>
      <c r="H4679" t="str">
        <f>VLOOKUP(Sales_Data17[[#This Row],[Delivery Region Index]],Regions_Table[#All],2,0)</f>
        <v>Victoria</v>
      </c>
      <c r="I4679" t="str">
        <f>VLOOKUP(Sales_Data17[[#This Row],[Delivery Region Index]],Regions_Table[#All],3,0)</f>
        <v>Benalla</v>
      </c>
      <c r="J4679">
        <v>48</v>
      </c>
      <c r="K4679">
        <v>7</v>
      </c>
      <c r="L4679" t="str">
        <f>VLOOKUP(Sales_Data17[[#This Row],[Product Description Index]],Products_Data[#All],2,0)</f>
        <v>Dress Shirts</v>
      </c>
      <c r="M4679">
        <v>2</v>
      </c>
      <c r="N4679" s="9">
        <v>262.04444444444448</v>
      </c>
      <c r="O4679" s="9">
        <f>Sales_Data17[[#This Row],[Order Quantity]]*Sales_Data17[[#This Row],[Unit Price]]</f>
        <v>524.08888888888896</v>
      </c>
      <c r="P4679" s="9">
        <v>196.53333333333336</v>
      </c>
      <c r="Q4679" s="9">
        <f>Sales_Data17[[#This Row],[Line Total]]-(Sales_Data17[[#This Row],[Total Unit Cost]]*Sales_Data17[[#This Row],[Order Quantity]])</f>
        <v>131.02222222222224</v>
      </c>
      <c r="R4679" s="1" t="str">
        <f>TEXT(Sales_Data17[[#This Row],[OrderDate]],"MMM")</f>
        <v>Nov</v>
      </c>
      <c r="S4679" s="1" t="str">
        <f t="shared" si="73"/>
        <v>2014</v>
      </c>
    </row>
    <row r="4680" spans="1:19">
      <c r="A4680" t="s">
        <v>4703</v>
      </c>
      <c r="B4680" s="2">
        <v>41962</v>
      </c>
      <c r="C4680" s="2" t="str">
        <f>VLOOKUP(Sales_Data17[[#This Row],[Customer Name Index]],Customer_Data[#All],2,0)</f>
        <v xml:space="preserve">Medline </v>
      </c>
      <c r="D4680">
        <v>12</v>
      </c>
      <c r="E4680" t="s">
        <v>4</v>
      </c>
      <c r="F4680" t="s">
        <v>8168</v>
      </c>
      <c r="G4680" t="s">
        <v>8026</v>
      </c>
      <c r="H4680" t="str">
        <f>VLOOKUP(Sales_Data17[[#This Row],[Delivery Region Index]],Regions_Table[#All],2,0)</f>
        <v>Queensland</v>
      </c>
      <c r="I4680" t="str">
        <f>VLOOKUP(Sales_Data17[[#This Row],[Delivery Region Index]],Regions_Table[#All],3,0)</f>
        <v>Ipswich</v>
      </c>
      <c r="J4680">
        <v>34</v>
      </c>
      <c r="K4680">
        <v>5</v>
      </c>
      <c r="L4680" t="str">
        <f>VLOOKUP(Sales_Data17[[#This Row],[Product Description Index]],Products_Data[#All],2,0)</f>
        <v>Hats</v>
      </c>
      <c r="M4680">
        <v>2</v>
      </c>
      <c r="N4680" s="9">
        <v>438.47777777777782</v>
      </c>
      <c r="O4680" s="9">
        <f>Sales_Data17[[#This Row],[Order Quantity]]*Sales_Data17[[#This Row],[Unit Price]]</f>
        <v>876.95555555555563</v>
      </c>
      <c r="P4680" s="9">
        <v>280.62577777777778</v>
      </c>
      <c r="Q4680" s="9">
        <f>Sales_Data17[[#This Row],[Line Total]]-(Sales_Data17[[#This Row],[Total Unit Cost]]*Sales_Data17[[#This Row],[Order Quantity]])</f>
        <v>315.70400000000006</v>
      </c>
      <c r="R4680" s="1" t="str">
        <f>TEXT(Sales_Data17[[#This Row],[OrderDate]],"MMM")</f>
        <v>Nov</v>
      </c>
      <c r="S4680" s="1" t="str">
        <f t="shared" si="73"/>
        <v>2014</v>
      </c>
    </row>
    <row r="4681" spans="1:19">
      <c r="A4681" t="s">
        <v>4704</v>
      </c>
      <c r="B4681" s="2">
        <v>41962</v>
      </c>
      <c r="C4681" s="2" t="str">
        <f>VLOOKUP(Sales_Data17[[#This Row],[Customer Name Index]],Customer_Data[#All],2,0)</f>
        <v>Eminence Corp</v>
      </c>
      <c r="D4681">
        <v>18</v>
      </c>
      <c r="E4681" t="s">
        <v>2</v>
      </c>
      <c r="F4681" t="s">
        <v>8168</v>
      </c>
      <c r="G4681" t="s">
        <v>8025</v>
      </c>
      <c r="H4681" t="str">
        <f>VLOOKUP(Sales_Data17[[#This Row],[Delivery Region Index]],Regions_Table[#All],2,0)</f>
        <v>Victoria</v>
      </c>
      <c r="I4681" t="str">
        <f>VLOOKUP(Sales_Data17[[#This Row],[Delivery Region Index]],Regions_Table[#All],3,0)</f>
        <v>Latrobe City</v>
      </c>
      <c r="J4681">
        <v>52</v>
      </c>
      <c r="K4681">
        <v>8</v>
      </c>
      <c r="L4681" t="str">
        <f>VLOOKUP(Sales_Data17[[#This Row],[Product Description Index]],Products_Data[#All],2,0)</f>
        <v>Shoes</v>
      </c>
      <c r="M4681">
        <v>2</v>
      </c>
      <c r="N4681" s="9">
        <v>101.24444444444445</v>
      </c>
      <c r="O4681" s="9">
        <f>Sales_Data17[[#This Row],[Order Quantity]]*Sales_Data17[[#This Row],[Unit Price]]</f>
        <v>202.48888888888891</v>
      </c>
      <c r="P4681" s="9">
        <v>47.584888888888891</v>
      </c>
      <c r="Q4681" s="9">
        <f>Sales_Data17[[#This Row],[Line Total]]-(Sales_Data17[[#This Row],[Total Unit Cost]]*Sales_Data17[[#This Row],[Order Quantity]])</f>
        <v>107.31911111111113</v>
      </c>
      <c r="R4681" s="1" t="str">
        <f>TEXT(Sales_Data17[[#This Row],[OrderDate]],"MMM")</f>
        <v>Nov</v>
      </c>
      <c r="S4681" s="1" t="str">
        <f t="shared" si="73"/>
        <v>2014</v>
      </c>
    </row>
    <row r="4682" spans="1:19">
      <c r="A4682" t="s">
        <v>4705</v>
      </c>
      <c r="B4682" s="2">
        <v>41963</v>
      </c>
      <c r="C4682" s="2" t="str">
        <f>VLOOKUP(Sales_Data17[[#This Row],[Customer Name Index]],Customer_Data[#All],2,0)</f>
        <v xml:space="preserve">Qualitest </v>
      </c>
      <c r="D4682">
        <v>19</v>
      </c>
      <c r="E4682" t="s">
        <v>3</v>
      </c>
      <c r="F4682" t="s">
        <v>8168</v>
      </c>
      <c r="G4682" t="s">
        <v>8028</v>
      </c>
      <c r="H4682" t="str">
        <f>VLOOKUP(Sales_Data17[[#This Row],[Delivery Region Index]],Regions_Table[#All],2,0)</f>
        <v>Victoria</v>
      </c>
      <c r="I4682" t="str">
        <f>VLOOKUP(Sales_Data17[[#This Row],[Delivery Region Index]],Regions_Table[#All],3,0)</f>
        <v>Swan Hill</v>
      </c>
      <c r="J4682">
        <v>55</v>
      </c>
      <c r="K4682">
        <v>8</v>
      </c>
      <c r="L4682" t="str">
        <f>VLOOKUP(Sales_Data17[[#This Row],[Product Description Index]],Products_Data[#All],2,0)</f>
        <v>Shoes</v>
      </c>
      <c r="M4682">
        <v>2</v>
      </c>
      <c r="N4682" s="9">
        <v>86.355555555555554</v>
      </c>
      <c r="O4682" s="9">
        <f>Sales_Data17[[#This Row],[Order Quantity]]*Sales_Data17[[#This Row],[Unit Price]]</f>
        <v>172.71111111111111</v>
      </c>
      <c r="P4682" s="9">
        <v>51.813333333333333</v>
      </c>
      <c r="Q4682" s="9">
        <f>Sales_Data17[[#This Row],[Line Total]]-(Sales_Data17[[#This Row],[Total Unit Cost]]*Sales_Data17[[#This Row],[Order Quantity]])</f>
        <v>69.084444444444443</v>
      </c>
      <c r="R4682" s="1" t="str">
        <f>TEXT(Sales_Data17[[#This Row],[OrderDate]],"MMM")</f>
        <v>Nov</v>
      </c>
      <c r="S4682" s="1" t="str">
        <f t="shared" si="73"/>
        <v>2014</v>
      </c>
    </row>
    <row r="4683" spans="1:19">
      <c r="A4683" t="s">
        <v>4706</v>
      </c>
      <c r="B4683" s="2">
        <v>41963</v>
      </c>
      <c r="C4683" s="2" t="str">
        <f>VLOOKUP(Sales_Data17[[#This Row],[Customer Name Index]],Customer_Data[#All],2,0)</f>
        <v>Pure Group</v>
      </c>
      <c r="D4683">
        <v>17</v>
      </c>
      <c r="E4683" t="s">
        <v>4</v>
      </c>
      <c r="F4683" t="s">
        <v>8168</v>
      </c>
      <c r="G4683" t="s">
        <v>8025</v>
      </c>
      <c r="H4683" t="str">
        <f>VLOOKUP(Sales_Data17[[#This Row],[Delivery Region Index]],Regions_Table[#All],2,0)</f>
        <v>Victoria</v>
      </c>
      <c r="I4683" t="str">
        <f>VLOOKUP(Sales_Data17[[#This Row],[Delivery Region Index]],Regions_Table[#All],3,0)</f>
        <v>Bendigo</v>
      </c>
      <c r="J4683">
        <v>50</v>
      </c>
      <c r="K4683">
        <v>7</v>
      </c>
      <c r="L4683" t="str">
        <f>VLOOKUP(Sales_Data17[[#This Row],[Product Description Index]],Products_Data[#All],2,0)</f>
        <v>Dress Shirts</v>
      </c>
      <c r="M4683">
        <v>9</v>
      </c>
      <c r="N4683" s="9">
        <v>260.55555555555554</v>
      </c>
      <c r="O4683" s="9">
        <f>Sales_Data17[[#This Row],[Order Quantity]]*Sales_Data17[[#This Row],[Unit Price]]</f>
        <v>2345</v>
      </c>
      <c r="P4683" s="9">
        <v>132.88333333333333</v>
      </c>
      <c r="Q4683" s="9">
        <f>Sales_Data17[[#This Row],[Line Total]]-(Sales_Data17[[#This Row],[Total Unit Cost]]*Sales_Data17[[#This Row],[Order Quantity]])</f>
        <v>1149.0500000000002</v>
      </c>
      <c r="R4683" s="1" t="str">
        <f>TEXT(Sales_Data17[[#This Row],[OrderDate]],"MMM")</f>
        <v>Nov</v>
      </c>
      <c r="S4683" s="1" t="str">
        <f t="shared" si="73"/>
        <v>2014</v>
      </c>
    </row>
    <row r="4684" spans="1:19">
      <c r="A4684" t="s">
        <v>4707</v>
      </c>
      <c r="B4684" s="2">
        <v>41963</v>
      </c>
      <c r="C4684" s="2" t="str">
        <f>VLOOKUP(Sales_Data17[[#This Row],[Customer Name Index]],Customer_Data[#All],2,0)</f>
        <v>ETUDE Ltd</v>
      </c>
      <c r="D4684">
        <v>4</v>
      </c>
      <c r="E4684" t="s">
        <v>4</v>
      </c>
      <c r="F4684" t="s">
        <v>8168</v>
      </c>
      <c r="G4684" t="s">
        <v>8027</v>
      </c>
      <c r="H4684" t="str">
        <f>VLOOKUP(Sales_Data17[[#This Row],[Delivery Region Index]],Regions_Table[#All],2,0)</f>
        <v>New South Wales</v>
      </c>
      <c r="I4684" t="str">
        <f>VLOOKUP(Sales_Data17[[#This Row],[Delivery Region Index]],Regions_Table[#All],3,0)</f>
        <v>Goulburn</v>
      </c>
      <c r="J4684">
        <v>10</v>
      </c>
      <c r="K4684">
        <v>2</v>
      </c>
      <c r="L4684" t="str">
        <f>VLOOKUP(Sales_Data17[[#This Row],[Product Description Index]],Products_Data[#All],2,0)</f>
        <v>Pants</v>
      </c>
      <c r="M4684">
        <v>5</v>
      </c>
      <c r="N4684" s="9">
        <v>351.37777777777779</v>
      </c>
      <c r="O4684" s="9">
        <f>Sales_Data17[[#This Row],[Order Quantity]]*Sales_Data17[[#This Row],[Unit Price]]</f>
        <v>1756.8888888888889</v>
      </c>
      <c r="P4684" s="9">
        <v>186.23022222222224</v>
      </c>
      <c r="Q4684" s="9">
        <f>Sales_Data17[[#This Row],[Line Total]]-(Sales_Data17[[#This Row],[Total Unit Cost]]*Sales_Data17[[#This Row],[Order Quantity]])</f>
        <v>825.73777777777775</v>
      </c>
      <c r="R4684" s="1" t="str">
        <f>TEXT(Sales_Data17[[#This Row],[OrderDate]],"MMM")</f>
        <v>Nov</v>
      </c>
      <c r="S4684" s="1" t="str">
        <f t="shared" si="73"/>
        <v>2014</v>
      </c>
    </row>
    <row r="4685" spans="1:19">
      <c r="A4685" t="s">
        <v>4708</v>
      </c>
      <c r="B4685" s="2">
        <v>41964</v>
      </c>
      <c r="C4685" s="2" t="str">
        <f>VLOOKUP(Sales_Data17[[#This Row],[Customer Name Index]],Customer_Data[#All],2,0)</f>
        <v xml:space="preserve">Ei </v>
      </c>
      <c r="D4685">
        <v>9</v>
      </c>
      <c r="E4685" t="s">
        <v>4</v>
      </c>
      <c r="F4685" t="s">
        <v>8168</v>
      </c>
      <c r="G4685" t="s">
        <v>8027</v>
      </c>
      <c r="H4685" t="str">
        <f>VLOOKUP(Sales_Data17[[#This Row],[Delivery Region Index]],Regions_Table[#All],2,0)</f>
        <v>Queensland</v>
      </c>
      <c r="I4685" t="str">
        <f>VLOOKUP(Sales_Data17[[#This Row],[Delivery Region Index]],Regions_Table[#All],3,0)</f>
        <v>Bundaberg</v>
      </c>
      <c r="J4685">
        <v>27</v>
      </c>
      <c r="K4685">
        <v>4</v>
      </c>
      <c r="L4685" t="str">
        <f>VLOOKUP(Sales_Data17[[#This Row],[Product Description Index]],Products_Data[#All],2,0)</f>
        <v>Jeans</v>
      </c>
      <c r="M4685">
        <v>2</v>
      </c>
      <c r="N4685" s="9">
        <v>281.39999999999998</v>
      </c>
      <c r="O4685" s="9">
        <f>Sales_Data17[[#This Row],[Order Quantity]]*Sales_Data17[[#This Row],[Unit Price]]</f>
        <v>562.79999999999995</v>
      </c>
      <c r="P4685" s="9">
        <v>168.84</v>
      </c>
      <c r="Q4685" s="9">
        <f>Sales_Data17[[#This Row],[Line Total]]-(Sales_Data17[[#This Row],[Total Unit Cost]]*Sales_Data17[[#This Row],[Order Quantity]])</f>
        <v>225.11999999999995</v>
      </c>
      <c r="R4685" s="1" t="str">
        <f>TEXT(Sales_Data17[[#This Row],[OrderDate]],"MMM")</f>
        <v>Nov</v>
      </c>
      <c r="S4685" s="1" t="str">
        <f t="shared" si="73"/>
        <v>2014</v>
      </c>
    </row>
    <row r="4686" spans="1:19">
      <c r="A4686" t="s">
        <v>4709</v>
      </c>
      <c r="B4686" s="2">
        <v>41964</v>
      </c>
      <c r="C4686" s="2" t="str">
        <f>VLOOKUP(Sales_Data17[[#This Row],[Customer Name Index]],Customer_Data[#All],2,0)</f>
        <v xml:space="preserve">Medline </v>
      </c>
      <c r="D4686">
        <v>12</v>
      </c>
      <c r="E4686" t="s">
        <v>4</v>
      </c>
      <c r="F4686" t="s">
        <v>8168</v>
      </c>
      <c r="G4686" t="s">
        <v>8026</v>
      </c>
      <c r="H4686" t="str">
        <f>VLOOKUP(Sales_Data17[[#This Row],[Delivery Region Index]],Regions_Table[#All],2,0)</f>
        <v>Queensland</v>
      </c>
      <c r="I4686" t="str">
        <f>VLOOKUP(Sales_Data17[[#This Row],[Delivery Region Index]],Regions_Table[#All],3,0)</f>
        <v>Ipswich</v>
      </c>
      <c r="J4686">
        <v>34</v>
      </c>
      <c r="K4686">
        <v>5</v>
      </c>
      <c r="L4686" t="str">
        <f>VLOOKUP(Sales_Data17[[#This Row],[Product Description Index]],Products_Data[#All],2,0)</f>
        <v>Hats</v>
      </c>
      <c r="M4686">
        <v>2</v>
      </c>
      <c r="N4686" s="9">
        <v>22.333333333333332</v>
      </c>
      <c r="O4686" s="9">
        <f>Sales_Data17[[#This Row],[Order Quantity]]*Sales_Data17[[#This Row],[Unit Price]]</f>
        <v>44.666666666666664</v>
      </c>
      <c r="P4686" s="9">
        <v>10.050000000000001</v>
      </c>
      <c r="Q4686" s="9">
        <f>Sales_Data17[[#This Row],[Line Total]]-(Sales_Data17[[#This Row],[Total Unit Cost]]*Sales_Data17[[#This Row],[Order Quantity]])</f>
        <v>24.566666666666663</v>
      </c>
      <c r="R4686" s="1" t="str">
        <f>TEXT(Sales_Data17[[#This Row],[OrderDate]],"MMM")</f>
        <v>Nov</v>
      </c>
      <c r="S4686" s="1" t="str">
        <f t="shared" si="73"/>
        <v>2014</v>
      </c>
    </row>
    <row r="4687" spans="1:19">
      <c r="A4687" t="s">
        <v>4710</v>
      </c>
      <c r="B4687" s="2">
        <v>41964</v>
      </c>
      <c r="C4687" s="2" t="str">
        <f>VLOOKUP(Sales_Data17[[#This Row],[Customer Name Index]],Customer_Data[#All],2,0)</f>
        <v>Procter Corp</v>
      </c>
      <c r="D4687">
        <v>5</v>
      </c>
      <c r="E4687" t="s">
        <v>3</v>
      </c>
      <c r="F4687" t="s">
        <v>8168</v>
      </c>
      <c r="G4687" t="s">
        <v>8027</v>
      </c>
      <c r="H4687" t="str">
        <f>VLOOKUP(Sales_Data17[[#This Row],[Delivery Region Index]],Regions_Table[#All],2,0)</f>
        <v>New South Wales</v>
      </c>
      <c r="I4687" t="str">
        <f>VLOOKUP(Sales_Data17[[#This Row],[Delivery Region Index]],Regions_Table[#All],3,0)</f>
        <v>Griffith</v>
      </c>
      <c r="J4687">
        <v>12</v>
      </c>
      <c r="K4687">
        <v>2</v>
      </c>
      <c r="L4687" t="str">
        <f>VLOOKUP(Sales_Data17[[#This Row],[Product Description Index]],Products_Data[#All],2,0)</f>
        <v>Pants</v>
      </c>
      <c r="M4687">
        <v>4</v>
      </c>
      <c r="N4687" s="9">
        <v>113.90000000000002</v>
      </c>
      <c r="O4687" s="9">
        <f>Sales_Data17[[#This Row],[Order Quantity]]*Sales_Data17[[#This Row],[Unit Price]]</f>
        <v>455.60000000000008</v>
      </c>
      <c r="P4687" s="9">
        <v>86.564000000000021</v>
      </c>
      <c r="Q4687" s="9">
        <f>Sales_Data17[[#This Row],[Line Total]]-(Sales_Data17[[#This Row],[Total Unit Cost]]*Sales_Data17[[#This Row],[Order Quantity]])</f>
        <v>109.34399999999999</v>
      </c>
      <c r="R4687" s="1" t="str">
        <f>TEXT(Sales_Data17[[#This Row],[OrderDate]],"MMM")</f>
        <v>Nov</v>
      </c>
      <c r="S4687" s="1" t="str">
        <f t="shared" si="73"/>
        <v>2014</v>
      </c>
    </row>
    <row r="4688" spans="1:19">
      <c r="A4688" t="s">
        <v>4711</v>
      </c>
      <c r="B4688" s="2">
        <v>41964</v>
      </c>
      <c r="C4688" s="2" t="str">
        <f>VLOOKUP(Sales_Data17[[#This Row],[Customer Name Index]],Customer_Data[#All],2,0)</f>
        <v>21st Ltd</v>
      </c>
      <c r="D4688">
        <v>10</v>
      </c>
      <c r="E4688" t="s">
        <v>4</v>
      </c>
      <c r="F4688" t="s">
        <v>8168</v>
      </c>
      <c r="G4688" t="s">
        <v>8026</v>
      </c>
      <c r="H4688" t="str">
        <f>VLOOKUP(Sales_Data17[[#This Row],[Delivery Region Index]],Regions_Table[#All],2,0)</f>
        <v>Queensland</v>
      </c>
      <c r="I4688" t="str">
        <f>VLOOKUP(Sales_Data17[[#This Row],[Delivery Region Index]],Regions_Table[#All],3,0)</f>
        <v>Cairns</v>
      </c>
      <c r="J4688">
        <v>28</v>
      </c>
      <c r="K4688">
        <v>4</v>
      </c>
      <c r="L4688" t="str">
        <f>VLOOKUP(Sales_Data17[[#This Row],[Product Description Index]],Products_Data[#All],2,0)</f>
        <v>Jeans</v>
      </c>
      <c r="M4688">
        <v>6</v>
      </c>
      <c r="N4688" s="9">
        <v>387.11111111111109</v>
      </c>
      <c r="O4688" s="9">
        <f>Sales_Data17[[#This Row],[Order Quantity]]*Sales_Data17[[#This Row],[Unit Price]]</f>
        <v>2322.6666666666665</v>
      </c>
      <c r="P4688" s="9">
        <v>174.2</v>
      </c>
      <c r="Q4688" s="9">
        <f>Sales_Data17[[#This Row],[Line Total]]-(Sales_Data17[[#This Row],[Total Unit Cost]]*Sales_Data17[[#This Row],[Order Quantity]])</f>
        <v>1277.4666666666667</v>
      </c>
      <c r="R4688" s="1" t="str">
        <f>TEXT(Sales_Data17[[#This Row],[OrderDate]],"MMM")</f>
        <v>Nov</v>
      </c>
      <c r="S4688" s="1" t="str">
        <f t="shared" si="73"/>
        <v>2014</v>
      </c>
    </row>
    <row r="4689" spans="1:19">
      <c r="A4689" t="s">
        <v>4712</v>
      </c>
      <c r="B4689" s="2">
        <v>41964</v>
      </c>
      <c r="C4689" s="2" t="str">
        <f>VLOOKUP(Sales_Data17[[#This Row],[Customer Name Index]],Customer_Data[#All],2,0)</f>
        <v xml:space="preserve">Medline </v>
      </c>
      <c r="D4689">
        <v>12</v>
      </c>
      <c r="E4689" t="s">
        <v>4</v>
      </c>
      <c r="F4689" t="s">
        <v>8168</v>
      </c>
      <c r="G4689" t="s">
        <v>8026</v>
      </c>
      <c r="H4689" t="str">
        <f>VLOOKUP(Sales_Data17[[#This Row],[Delivery Region Index]],Regions_Table[#All],2,0)</f>
        <v>Queensland</v>
      </c>
      <c r="I4689" t="str">
        <f>VLOOKUP(Sales_Data17[[#This Row],[Delivery Region Index]],Regions_Table[#All],3,0)</f>
        <v>Logan City</v>
      </c>
      <c r="J4689">
        <v>35</v>
      </c>
      <c r="K4689">
        <v>5</v>
      </c>
      <c r="L4689" t="str">
        <f>VLOOKUP(Sales_Data17[[#This Row],[Product Description Index]],Products_Data[#All],2,0)</f>
        <v>Hats</v>
      </c>
      <c r="M4689">
        <v>6</v>
      </c>
      <c r="N4689" s="9">
        <v>288.10000000000002</v>
      </c>
      <c r="O4689" s="9">
        <f>Sales_Data17[[#This Row],[Order Quantity]]*Sales_Data17[[#This Row],[Unit Price]]</f>
        <v>1728.6000000000001</v>
      </c>
      <c r="P4689" s="9">
        <v>227.59900000000002</v>
      </c>
      <c r="Q4689" s="9">
        <f>Sales_Data17[[#This Row],[Line Total]]-(Sales_Data17[[#This Row],[Total Unit Cost]]*Sales_Data17[[#This Row],[Order Quantity]])</f>
        <v>363.00600000000009</v>
      </c>
      <c r="R4689" s="1" t="str">
        <f>TEXT(Sales_Data17[[#This Row],[OrderDate]],"MMM")</f>
        <v>Nov</v>
      </c>
      <c r="S4689" s="1" t="str">
        <f t="shared" si="73"/>
        <v>2014</v>
      </c>
    </row>
    <row r="4690" spans="1:19">
      <c r="A4690" t="s">
        <v>4713</v>
      </c>
      <c r="B4690" s="2">
        <v>41965</v>
      </c>
      <c r="C4690" s="2" t="str">
        <f>VLOOKUP(Sales_Data17[[#This Row],[Customer Name Index]],Customer_Data[#All],2,0)</f>
        <v xml:space="preserve">WakeFern </v>
      </c>
      <c r="D4690">
        <v>2</v>
      </c>
      <c r="E4690" t="s">
        <v>2</v>
      </c>
      <c r="F4690" t="s">
        <v>8168</v>
      </c>
      <c r="G4690" t="s">
        <v>8027</v>
      </c>
      <c r="H4690" t="str">
        <f>VLOOKUP(Sales_Data17[[#This Row],[Delivery Region Index]],Regions_Table[#All],2,0)</f>
        <v>New South Wales</v>
      </c>
      <c r="I4690" t="str">
        <f>VLOOKUP(Sales_Data17[[#This Row],[Delivery Region Index]],Regions_Table[#All],3,0)</f>
        <v>Cessnock</v>
      </c>
      <c r="J4690">
        <v>6</v>
      </c>
      <c r="K4690">
        <v>1</v>
      </c>
      <c r="L4690" t="str">
        <f>VLOOKUP(Sales_Data17[[#This Row],[Product Description Index]],Products_Data[#All],2,0)</f>
        <v>Shirts</v>
      </c>
      <c r="M4690">
        <v>2</v>
      </c>
      <c r="N4690" s="9">
        <v>308.20000000000005</v>
      </c>
      <c r="O4690" s="9">
        <f>Sales_Data17[[#This Row],[Order Quantity]]*Sales_Data17[[#This Row],[Unit Price]]</f>
        <v>616.40000000000009</v>
      </c>
      <c r="P4690" s="9">
        <v>188.00200000000001</v>
      </c>
      <c r="Q4690" s="9">
        <f>Sales_Data17[[#This Row],[Line Total]]-(Sales_Data17[[#This Row],[Total Unit Cost]]*Sales_Data17[[#This Row],[Order Quantity]])</f>
        <v>240.39600000000007</v>
      </c>
      <c r="R4690" s="1" t="str">
        <f>TEXT(Sales_Data17[[#This Row],[OrderDate]],"MMM")</f>
        <v>Nov</v>
      </c>
      <c r="S4690" s="1" t="str">
        <f t="shared" si="73"/>
        <v>2014</v>
      </c>
    </row>
    <row r="4691" spans="1:19">
      <c r="A4691" t="s">
        <v>4714</v>
      </c>
      <c r="B4691" s="2">
        <v>41965</v>
      </c>
      <c r="C4691" s="2" t="str">
        <f>VLOOKUP(Sales_Data17[[#This Row],[Customer Name Index]],Customer_Data[#All],2,0)</f>
        <v>Avon Corp</v>
      </c>
      <c r="D4691">
        <v>1</v>
      </c>
      <c r="E4691" t="s">
        <v>3</v>
      </c>
      <c r="F4691" t="s">
        <v>8168</v>
      </c>
      <c r="G4691" t="s">
        <v>8027</v>
      </c>
      <c r="H4691" t="str">
        <f>VLOOKUP(Sales_Data17[[#This Row],[Delivery Region Index]],Regions_Table[#All],2,0)</f>
        <v>New South Wales</v>
      </c>
      <c r="I4691" t="str">
        <f>VLOOKUP(Sales_Data17[[#This Row],[Delivery Region Index]],Regions_Table[#All],3,0)</f>
        <v>Sydney</v>
      </c>
      <c r="J4691">
        <v>1</v>
      </c>
      <c r="K4691">
        <v>1</v>
      </c>
      <c r="L4691" t="str">
        <f>VLOOKUP(Sales_Data17[[#This Row],[Product Description Index]],Products_Data[#All],2,0)</f>
        <v>Shirts</v>
      </c>
      <c r="M4691">
        <v>3</v>
      </c>
      <c r="N4691" s="9">
        <v>120.60000000000001</v>
      </c>
      <c r="O4691" s="9">
        <f>Sales_Data17[[#This Row],[Order Quantity]]*Sales_Data17[[#This Row],[Unit Price]]</f>
        <v>361.8</v>
      </c>
      <c r="P4691" s="9">
        <v>67.536000000000001</v>
      </c>
      <c r="Q4691" s="9">
        <f>Sales_Data17[[#This Row],[Line Total]]-(Sales_Data17[[#This Row],[Total Unit Cost]]*Sales_Data17[[#This Row],[Order Quantity]])</f>
        <v>159.19200000000001</v>
      </c>
      <c r="R4691" s="1" t="str">
        <f>TEXT(Sales_Data17[[#This Row],[OrderDate]],"MMM")</f>
        <v>Nov</v>
      </c>
      <c r="S4691" s="1" t="str">
        <f t="shared" si="73"/>
        <v>2014</v>
      </c>
    </row>
    <row r="4692" spans="1:19">
      <c r="A4692" t="s">
        <v>4715</v>
      </c>
      <c r="B4692" s="2">
        <v>41965</v>
      </c>
      <c r="C4692" s="2" t="str">
        <f>VLOOKUP(Sales_Data17[[#This Row],[Customer Name Index]],Customer_Data[#All],2,0)</f>
        <v>Procter Corp</v>
      </c>
      <c r="D4692">
        <v>5</v>
      </c>
      <c r="E4692" t="s">
        <v>4</v>
      </c>
      <c r="F4692" t="s">
        <v>8168</v>
      </c>
      <c r="G4692" t="s">
        <v>8027</v>
      </c>
      <c r="H4692" t="str">
        <f>VLOOKUP(Sales_Data17[[#This Row],[Delivery Region Index]],Regions_Table[#All],2,0)</f>
        <v>New South Wales</v>
      </c>
      <c r="I4692" t="str">
        <f>VLOOKUP(Sales_Data17[[#This Row],[Delivery Region Index]],Regions_Table[#All],3,0)</f>
        <v>Maitland</v>
      </c>
      <c r="J4692">
        <v>15</v>
      </c>
      <c r="K4692">
        <v>2</v>
      </c>
      <c r="L4692" t="str">
        <f>VLOOKUP(Sales_Data17[[#This Row],[Product Description Index]],Products_Data[#All],2,0)</f>
        <v>Pants</v>
      </c>
      <c r="M4692">
        <v>3</v>
      </c>
      <c r="N4692" s="9">
        <v>434.75555555555559</v>
      </c>
      <c r="O4692" s="9">
        <f>Sales_Data17[[#This Row],[Order Quantity]]*Sales_Data17[[#This Row],[Unit Price]]</f>
        <v>1304.2666666666669</v>
      </c>
      <c r="P4692" s="9">
        <v>356.49955555555556</v>
      </c>
      <c r="Q4692" s="9">
        <f>Sales_Data17[[#This Row],[Line Total]]-(Sales_Data17[[#This Row],[Total Unit Cost]]*Sales_Data17[[#This Row],[Order Quantity]])</f>
        <v>234.76800000000026</v>
      </c>
      <c r="R4692" s="1" t="str">
        <f>TEXT(Sales_Data17[[#This Row],[OrderDate]],"MMM")</f>
        <v>Nov</v>
      </c>
      <c r="S4692" s="1" t="str">
        <f t="shared" si="73"/>
        <v>2014</v>
      </c>
    </row>
    <row r="4693" spans="1:19">
      <c r="A4693" t="s">
        <v>4716</v>
      </c>
      <c r="B4693" s="2">
        <v>41965</v>
      </c>
      <c r="C4693" s="2" t="str">
        <f>VLOOKUP(Sales_Data17[[#This Row],[Customer Name Index]],Customer_Data[#All],2,0)</f>
        <v>Avon Corp</v>
      </c>
      <c r="D4693">
        <v>1</v>
      </c>
      <c r="E4693" t="s">
        <v>4</v>
      </c>
      <c r="F4693" t="s">
        <v>8168</v>
      </c>
      <c r="G4693" t="s">
        <v>8027</v>
      </c>
      <c r="H4693" t="str">
        <f>VLOOKUP(Sales_Data17[[#This Row],[Delivery Region Index]],Regions_Table[#All],2,0)</f>
        <v>New South Wales</v>
      </c>
      <c r="I4693" t="str">
        <f>VLOOKUP(Sales_Data17[[#This Row],[Delivery Region Index]],Regions_Table[#All],3,0)</f>
        <v>Sydney</v>
      </c>
      <c r="J4693">
        <v>1</v>
      </c>
      <c r="K4693">
        <v>1</v>
      </c>
      <c r="L4693" t="str">
        <f>VLOOKUP(Sales_Data17[[#This Row],[Product Description Index]],Products_Data[#All],2,0)</f>
        <v>Shirts</v>
      </c>
      <c r="M4693">
        <v>2</v>
      </c>
      <c r="N4693" s="9">
        <v>18.611111111111111</v>
      </c>
      <c r="O4693" s="9">
        <f>Sales_Data17[[#This Row],[Order Quantity]]*Sales_Data17[[#This Row],[Unit Price]]</f>
        <v>37.222222222222221</v>
      </c>
      <c r="P4693" s="9">
        <v>9.3055555555555554</v>
      </c>
      <c r="Q4693" s="9">
        <f>Sales_Data17[[#This Row],[Line Total]]-(Sales_Data17[[#This Row],[Total Unit Cost]]*Sales_Data17[[#This Row],[Order Quantity]])</f>
        <v>18.611111111111111</v>
      </c>
      <c r="R4693" s="1" t="str">
        <f>TEXT(Sales_Data17[[#This Row],[OrderDate]],"MMM")</f>
        <v>Nov</v>
      </c>
      <c r="S4693" s="1" t="str">
        <f t="shared" si="73"/>
        <v>2014</v>
      </c>
    </row>
    <row r="4694" spans="1:19">
      <c r="A4694" t="s">
        <v>4717</v>
      </c>
      <c r="B4694" s="2">
        <v>41966</v>
      </c>
      <c r="C4694" s="2" t="str">
        <f>VLOOKUP(Sales_Data17[[#This Row],[Customer Name Index]],Customer_Data[#All],2,0)</f>
        <v xml:space="preserve">WakeFern </v>
      </c>
      <c r="D4694">
        <v>2</v>
      </c>
      <c r="E4694" t="s">
        <v>2</v>
      </c>
      <c r="F4694" t="s">
        <v>8168</v>
      </c>
      <c r="G4694" t="s">
        <v>8027</v>
      </c>
      <c r="H4694" t="str">
        <f>VLOOKUP(Sales_Data17[[#This Row],[Delivery Region Index]],Regions_Table[#All],2,0)</f>
        <v>New South Wales</v>
      </c>
      <c r="I4694" t="str">
        <f>VLOOKUP(Sales_Data17[[#This Row],[Delivery Region Index]],Regions_Table[#All],3,0)</f>
        <v>Bathurst</v>
      </c>
      <c r="J4694">
        <v>4</v>
      </c>
      <c r="K4694">
        <v>1</v>
      </c>
      <c r="L4694" t="str">
        <f>VLOOKUP(Sales_Data17[[#This Row],[Product Description Index]],Products_Data[#All],2,0)</f>
        <v>Shirts</v>
      </c>
      <c r="M4694">
        <v>2</v>
      </c>
      <c r="N4694" s="9">
        <v>199.51111111111112</v>
      </c>
      <c r="O4694" s="9">
        <f>Sales_Data17[[#This Row],[Order Quantity]]*Sales_Data17[[#This Row],[Unit Price]]</f>
        <v>399.02222222222224</v>
      </c>
      <c r="P4694" s="9">
        <v>99.75555555555556</v>
      </c>
      <c r="Q4694" s="9">
        <f>Sales_Data17[[#This Row],[Line Total]]-(Sales_Data17[[#This Row],[Total Unit Cost]]*Sales_Data17[[#This Row],[Order Quantity]])</f>
        <v>199.51111111111112</v>
      </c>
      <c r="R4694" s="1" t="str">
        <f>TEXT(Sales_Data17[[#This Row],[OrderDate]],"MMM")</f>
        <v>Nov</v>
      </c>
      <c r="S4694" s="1" t="str">
        <f t="shared" si="73"/>
        <v>2014</v>
      </c>
    </row>
    <row r="4695" spans="1:19">
      <c r="A4695" t="s">
        <v>4718</v>
      </c>
      <c r="B4695" s="2">
        <v>41966</v>
      </c>
      <c r="C4695" s="2" t="str">
        <f>VLOOKUP(Sales_Data17[[#This Row],[Customer Name Index]],Customer_Data[#All],2,0)</f>
        <v>Eminence Corp</v>
      </c>
      <c r="D4695">
        <v>18</v>
      </c>
      <c r="E4695" t="s">
        <v>4</v>
      </c>
      <c r="F4695" t="s">
        <v>8168</v>
      </c>
      <c r="G4695" t="s">
        <v>8025</v>
      </c>
      <c r="H4695" t="str">
        <f>VLOOKUP(Sales_Data17[[#This Row],[Delivery Region Index]],Regions_Table[#All],2,0)</f>
        <v>Victoria</v>
      </c>
      <c r="I4695" t="str">
        <f>VLOOKUP(Sales_Data17[[#This Row],[Delivery Region Index]],Regions_Table[#All],3,0)</f>
        <v>Bendigo</v>
      </c>
      <c r="J4695">
        <v>50</v>
      </c>
      <c r="K4695">
        <v>7</v>
      </c>
      <c r="L4695" t="str">
        <f>VLOOKUP(Sales_Data17[[#This Row],[Product Description Index]],Products_Data[#All],2,0)</f>
        <v>Dress Shirts</v>
      </c>
      <c r="M4695">
        <v>1</v>
      </c>
      <c r="N4695" s="9">
        <v>432.52222222222224</v>
      </c>
      <c r="O4695" s="9">
        <f>Sales_Data17[[#This Row],[Order Quantity]]*Sales_Data17[[#This Row],[Unit Price]]</f>
        <v>432.52222222222224</v>
      </c>
      <c r="P4695" s="9">
        <v>315.74122222222223</v>
      </c>
      <c r="Q4695" s="9">
        <f>Sales_Data17[[#This Row],[Line Total]]-(Sales_Data17[[#This Row],[Total Unit Cost]]*Sales_Data17[[#This Row],[Order Quantity]])</f>
        <v>116.78100000000001</v>
      </c>
      <c r="R4695" s="1" t="str">
        <f>TEXT(Sales_Data17[[#This Row],[OrderDate]],"MMM")</f>
        <v>Nov</v>
      </c>
      <c r="S4695" s="1" t="str">
        <f t="shared" si="73"/>
        <v>2014</v>
      </c>
    </row>
    <row r="4696" spans="1:19">
      <c r="A4696" t="s">
        <v>4719</v>
      </c>
      <c r="B4696" s="2">
        <v>41966</v>
      </c>
      <c r="C4696" s="2" t="str">
        <f>VLOOKUP(Sales_Data17[[#This Row],[Customer Name Index]],Customer_Data[#All],2,0)</f>
        <v>3LAB, Ltd</v>
      </c>
      <c r="D4696">
        <v>16</v>
      </c>
      <c r="E4696" t="s">
        <v>3</v>
      </c>
      <c r="F4696" t="s">
        <v>8168</v>
      </c>
      <c r="G4696" t="s">
        <v>8025</v>
      </c>
      <c r="H4696" t="str">
        <f>VLOOKUP(Sales_Data17[[#This Row],[Delivery Region Index]],Regions_Table[#All],2,0)</f>
        <v>Queensland</v>
      </c>
      <c r="I4696" t="str">
        <f>VLOOKUP(Sales_Data17[[#This Row],[Delivery Region Index]],Regions_Table[#All],3,0)</f>
        <v>Toowoomba</v>
      </c>
      <c r="J4696">
        <v>44</v>
      </c>
      <c r="K4696">
        <v>7</v>
      </c>
      <c r="L4696" t="str">
        <f>VLOOKUP(Sales_Data17[[#This Row],[Product Description Index]],Products_Data[#All],2,0)</f>
        <v>Dress Shirts</v>
      </c>
      <c r="M4696">
        <v>2</v>
      </c>
      <c r="N4696" s="9">
        <v>19.355555555555558</v>
      </c>
      <c r="O4696" s="9">
        <f>Sales_Data17[[#This Row],[Order Quantity]]*Sales_Data17[[#This Row],[Unit Price]]</f>
        <v>38.711111111111116</v>
      </c>
      <c r="P4696" s="9">
        <v>9.2906666666666666</v>
      </c>
      <c r="Q4696" s="9">
        <f>Sales_Data17[[#This Row],[Line Total]]-(Sales_Data17[[#This Row],[Total Unit Cost]]*Sales_Data17[[#This Row],[Order Quantity]])</f>
        <v>20.129777777777782</v>
      </c>
      <c r="R4696" s="1" t="str">
        <f>TEXT(Sales_Data17[[#This Row],[OrderDate]],"MMM")</f>
        <v>Nov</v>
      </c>
      <c r="S4696" s="1" t="str">
        <f t="shared" si="73"/>
        <v>2014</v>
      </c>
    </row>
    <row r="4697" spans="1:19">
      <c r="A4697" t="s">
        <v>4720</v>
      </c>
      <c r="B4697" s="2">
        <v>41966</v>
      </c>
      <c r="C4697" s="2" t="str">
        <f>VLOOKUP(Sales_Data17[[#This Row],[Customer Name Index]],Customer_Data[#All],2,0)</f>
        <v xml:space="preserve">Medline </v>
      </c>
      <c r="D4697">
        <v>12</v>
      </c>
      <c r="E4697" t="s">
        <v>4</v>
      </c>
      <c r="F4697" t="s">
        <v>8168</v>
      </c>
      <c r="G4697" t="s">
        <v>8026</v>
      </c>
      <c r="H4697" t="str">
        <f>VLOOKUP(Sales_Data17[[#This Row],[Delivery Region Index]],Regions_Table[#All],2,0)</f>
        <v>Queensland</v>
      </c>
      <c r="I4697" t="str">
        <f>VLOOKUP(Sales_Data17[[#This Row],[Delivery Region Index]],Regions_Table[#All],3,0)</f>
        <v>Ipswich</v>
      </c>
      <c r="J4697">
        <v>34</v>
      </c>
      <c r="K4697">
        <v>5</v>
      </c>
      <c r="L4697" t="str">
        <f>VLOOKUP(Sales_Data17[[#This Row],[Product Description Index]],Products_Data[#All],2,0)</f>
        <v>Hats</v>
      </c>
      <c r="M4697">
        <v>7</v>
      </c>
      <c r="N4697" s="9">
        <v>285.86666666666667</v>
      </c>
      <c r="O4697" s="9">
        <f>Sales_Data17[[#This Row],[Order Quantity]]*Sales_Data17[[#This Row],[Unit Price]]</f>
        <v>2001.0666666666666</v>
      </c>
      <c r="P4697" s="9">
        <v>208.68266666666668</v>
      </c>
      <c r="Q4697" s="9">
        <f>Sales_Data17[[#This Row],[Line Total]]-(Sales_Data17[[#This Row],[Total Unit Cost]]*Sales_Data17[[#This Row],[Order Quantity]])</f>
        <v>540.28799999999978</v>
      </c>
      <c r="R4697" s="1" t="str">
        <f>TEXT(Sales_Data17[[#This Row],[OrderDate]],"MMM")</f>
        <v>Nov</v>
      </c>
      <c r="S4697" s="1" t="str">
        <f t="shared" si="73"/>
        <v>2014</v>
      </c>
    </row>
    <row r="4698" spans="1:19">
      <c r="A4698" t="s">
        <v>4721</v>
      </c>
      <c r="B4698" s="2">
        <v>41966</v>
      </c>
      <c r="C4698" s="2" t="str">
        <f>VLOOKUP(Sales_Data17[[#This Row],[Customer Name Index]],Customer_Data[#All],2,0)</f>
        <v>Procter Corp</v>
      </c>
      <c r="D4698">
        <v>5</v>
      </c>
      <c r="E4698" t="s">
        <v>3</v>
      </c>
      <c r="F4698" t="s">
        <v>8168</v>
      </c>
      <c r="G4698" t="s">
        <v>8027</v>
      </c>
      <c r="H4698" t="str">
        <f>VLOOKUP(Sales_Data17[[#This Row],[Delivery Region Index]],Regions_Table[#All],2,0)</f>
        <v>New South Wales</v>
      </c>
      <c r="I4698" t="str">
        <f>VLOOKUP(Sales_Data17[[#This Row],[Delivery Region Index]],Regions_Table[#All],3,0)</f>
        <v>Maitland</v>
      </c>
      <c r="J4698">
        <v>15</v>
      </c>
      <c r="K4698">
        <v>2</v>
      </c>
      <c r="L4698" t="str">
        <f>VLOOKUP(Sales_Data17[[#This Row],[Product Description Index]],Products_Data[#All],2,0)</f>
        <v>Pants</v>
      </c>
      <c r="M4698">
        <v>2</v>
      </c>
      <c r="N4698" s="9">
        <v>22.333333333333332</v>
      </c>
      <c r="O4698" s="9">
        <f>Sales_Data17[[#This Row],[Order Quantity]]*Sales_Data17[[#This Row],[Unit Price]]</f>
        <v>44.666666666666664</v>
      </c>
      <c r="P4698" s="9">
        <v>10.943333333333333</v>
      </c>
      <c r="Q4698" s="9">
        <f>Sales_Data17[[#This Row],[Line Total]]-(Sales_Data17[[#This Row],[Total Unit Cost]]*Sales_Data17[[#This Row],[Order Quantity]])</f>
        <v>22.779999999999998</v>
      </c>
      <c r="R4698" s="1" t="str">
        <f>TEXT(Sales_Data17[[#This Row],[OrderDate]],"MMM")</f>
        <v>Nov</v>
      </c>
      <c r="S4698" s="1" t="str">
        <f t="shared" si="73"/>
        <v>2014</v>
      </c>
    </row>
    <row r="4699" spans="1:19">
      <c r="A4699" t="s">
        <v>4722</v>
      </c>
      <c r="B4699" s="2">
        <v>41966</v>
      </c>
      <c r="C4699" s="2" t="str">
        <f>VLOOKUP(Sales_Data17[[#This Row],[Customer Name Index]],Customer_Data[#All],2,0)</f>
        <v xml:space="preserve">Linde </v>
      </c>
      <c r="D4699">
        <v>14</v>
      </c>
      <c r="E4699" t="s">
        <v>4</v>
      </c>
      <c r="F4699" t="s">
        <v>8168</v>
      </c>
      <c r="G4699" t="s">
        <v>8026</v>
      </c>
      <c r="H4699" t="str">
        <f>VLOOKUP(Sales_Data17[[#This Row],[Delivery Region Index]],Regions_Table[#All],2,0)</f>
        <v>Queensland</v>
      </c>
      <c r="I4699" t="str">
        <f>VLOOKUP(Sales_Data17[[#This Row],[Delivery Region Index]],Regions_Table[#All],3,0)</f>
        <v>Rockhampton</v>
      </c>
      <c r="J4699">
        <v>41</v>
      </c>
      <c r="K4699">
        <v>6</v>
      </c>
      <c r="L4699" t="str">
        <f>VLOOKUP(Sales_Data17[[#This Row],[Product Description Index]],Products_Data[#All],2,0)</f>
        <v>Socks</v>
      </c>
      <c r="M4699">
        <v>8</v>
      </c>
      <c r="N4699" s="9">
        <v>444.43333333333334</v>
      </c>
      <c r="O4699" s="9">
        <f>Sales_Data17[[#This Row],[Order Quantity]]*Sales_Data17[[#This Row],[Unit Price]]</f>
        <v>3555.4666666666667</v>
      </c>
      <c r="P4699" s="9">
        <v>288.88166666666666</v>
      </c>
      <c r="Q4699" s="9">
        <f>Sales_Data17[[#This Row],[Line Total]]-(Sales_Data17[[#This Row],[Total Unit Cost]]*Sales_Data17[[#This Row],[Order Quantity]])</f>
        <v>1244.4133333333334</v>
      </c>
      <c r="R4699" s="1" t="str">
        <f>TEXT(Sales_Data17[[#This Row],[OrderDate]],"MMM")</f>
        <v>Nov</v>
      </c>
      <c r="S4699" s="1" t="str">
        <f t="shared" si="73"/>
        <v>2014</v>
      </c>
    </row>
    <row r="4700" spans="1:19">
      <c r="A4700" t="s">
        <v>4723</v>
      </c>
      <c r="B4700" s="2">
        <v>41967</v>
      </c>
      <c r="C4700" s="2" t="str">
        <f>VLOOKUP(Sales_Data17[[#This Row],[Customer Name Index]],Customer_Data[#All],2,0)</f>
        <v>Procter Corp</v>
      </c>
      <c r="D4700">
        <v>5</v>
      </c>
      <c r="E4700" t="s">
        <v>3</v>
      </c>
      <c r="F4700" t="s">
        <v>8168</v>
      </c>
      <c r="G4700" t="s">
        <v>8027</v>
      </c>
      <c r="H4700" t="str">
        <f>VLOOKUP(Sales_Data17[[#This Row],[Delivery Region Index]],Regions_Table[#All],2,0)</f>
        <v>New South Wales</v>
      </c>
      <c r="I4700" t="str">
        <f>VLOOKUP(Sales_Data17[[#This Row],[Delivery Region Index]],Regions_Table[#All],3,0)</f>
        <v>Griffith</v>
      </c>
      <c r="J4700">
        <v>12</v>
      </c>
      <c r="K4700">
        <v>2</v>
      </c>
      <c r="L4700" t="str">
        <f>VLOOKUP(Sales_Data17[[#This Row],[Product Description Index]],Products_Data[#All],2,0)</f>
        <v>Pants</v>
      </c>
      <c r="M4700">
        <v>8</v>
      </c>
      <c r="N4700" s="9">
        <v>198.76666666666668</v>
      </c>
      <c r="O4700" s="9">
        <f>Sales_Data17[[#This Row],[Order Quantity]]*Sales_Data17[[#This Row],[Unit Price]]</f>
        <v>1590.1333333333334</v>
      </c>
      <c r="P4700" s="9">
        <v>137.149</v>
      </c>
      <c r="Q4700" s="9">
        <f>Sales_Data17[[#This Row],[Line Total]]-(Sales_Data17[[#This Row],[Total Unit Cost]]*Sales_Data17[[#This Row],[Order Quantity]])</f>
        <v>492.94133333333343</v>
      </c>
      <c r="R4700" s="1" t="str">
        <f>TEXT(Sales_Data17[[#This Row],[OrderDate]],"MMM")</f>
        <v>Nov</v>
      </c>
      <c r="S4700" s="1" t="str">
        <f t="shared" si="73"/>
        <v>2014</v>
      </c>
    </row>
    <row r="4701" spans="1:19">
      <c r="A4701" t="s">
        <v>4724</v>
      </c>
      <c r="B4701" s="2">
        <v>41967</v>
      </c>
      <c r="C4701" s="2" t="str">
        <f>VLOOKUP(Sales_Data17[[#This Row],[Customer Name Index]],Customer_Data[#All],2,0)</f>
        <v>Apollo Ltd</v>
      </c>
      <c r="D4701">
        <v>11</v>
      </c>
      <c r="E4701" t="s">
        <v>4</v>
      </c>
      <c r="F4701" t="s">
        <v>8168</v>
      </c>
      <c r="G4701" t="s">
        <v>8026</v>
      </c>
      <c r="H4701" t="str">
        <f>VLOOKUP(Sales_Data17[[#This Row],[Delivery Region Index]],Regions_Table[#All],2,0)</f>
        <v>Queensland</v>
      </c>
      <c r="I4701" t="str">
        <f>VLOOKUP(Sales_Data17[[#This Row],[Delivery Region Index]],Regions_Table[#All],3,0)</f>
        <v>Gympie</v>
      </c>
      <c r="J4701">
        <v>32</v>
      </c>
      <c r="K4701">
        <v>5</v>
      </c>
      <c r="L4701" t="str">
        <f>VLOOKUP(Sales_Data17[[#This Row],[Product Description Index]],Products_Data[#All],2,0)</f>
        <v>Hats</v>
      </c>
      <c r="M4701">
        <v>6</v>
      </c>
      <c r="N4701" s="9">
        <v>22.333333333333332</v>
      </c>
      <c r="O4701" s="9">
        <f>Sales_Data17[[#This Row],[Order Quantity]]*Sales_Data17[[#This Row],[Unit Price]]</f>
        <v>134</v>
      </c>
      <c r="P4701" s="9">
        <v>14.74</v>
      </c>
      <c r="Q4701" s="9">
        <f>Sales_Data17[[#This Row],[Line Total]]-(Sales_Data17[[#This Row],[Total Unit Cost]]*Sales_Data17[[#This Row],[Order Quantity]])</f>
        <v>45.56</v>
      </c>
      <c r="R4701" s="1" t="str">
        <f>TEXT(Sales_Data17[[#This Row],[OrderDate]],"MMM")</f>
        <v>Nov</v>
      </c>
      <c r="S4701" s="1" t="str">
        <f t="shared" si="73"/>
        <v>2014</v>
      </c>
    </row>
    <row r="4702" spans="1:19">
      <c r="A4702" t="s">
        <v>4725</v>
      </c>
      <c r="B4702" s="2">
        <v>41967</v>
      </c>
      <c r="C4702" s="2" t="str">
        <f>VLOOKUP(Sales_Data17[[#This Row],[Customer Name Index]],Customer_Data[#All],2,0)</f>
        <v>Ole Group</v>
      </c>
      <c r="D4702">
        <v>13</v>
      </c>
      <c r="E4702" t="s">
        <v>4</v>
      </c>
      <c r="F4702" t="s">
        <v>8168</v>
      </c>
      <c r="G4702" t="s">
        <v>8026</v>
      </c>
      <c r="H4702" t="str">
        <f>VLOOKUP(Sales_Data17[[#This Row],[Delivery Region Index]],Regions_Table[#All],2,0)</f>
        <v>Queensland</v>
      </c>
      <c r="I4702" t="str">
        <f>VLOOKUP(Sales_Data17[[#This Row],[Delivery Region Index]],Regions_Table[#All],3,0)</f>
        <v>Maryborough</v>
      </c>
      <c r="J4702">
        <v>37</v>
      </c>
      <c r="K4702">
        <v>6</v>
      </c>
      <c r="L4702" t="str">
        <f>VLOOKUP(Sales_Data17[[#This Row],[Product Description Index]],Products_Data[#All],2,0)</f>
        <v>Socks</v>
      </c>
      <c r="M4702">
        <v>3</v>
      </c>
      <c r="N4702" s="9">
        <v>26.8</v>
      </c>
      <c r="O4702" s="9">
        <f>Sales_Data17[[#This Row],[Order Quantity]]*Sales_Data17[[#This Row],[Unit Price]]</f>
        <v>80.400000000000006</v>
      </c>
      <c r="P4702" s="9">
        <v>11.792000000000002</v>
      </c>
      <c r="Q4702" s="9">
        <f>Sales_Data17[[#This Row],[Line Total]]-(Sales_Data17[[#This Row],[Total Unit Cost]]*Sales_Data17[[#This Row],[Order Quantity]])</f>
        <v>45.024000000000001</v>
      </c>
      <c r="R4702" s="1" t="str">
        <f>TEXT(Sales_Data17[[#This Row],[OrderDate]],"MMM")</f>
        <v>Nov</v>
      </c>
      <c r="S4702" s="1" t="str">
        <f t="shared" si="73"/>
        <v>2014</v>
      </c>
    </row>
    <row r="4703" spans="1:19">
      <c r="A4703" t="s">
        <v>4726</v>
      </c>
      <c r="B4703" s="2">
        <v>41967</v>
      </c>
      <c r="C4703" s="2" t="str">
        <f>VLOOKUP(Sales_Data17[[#This Row],[Customer Name Index]],Customer_Data[#All],2,0)</f>
        <v>Pacific Ltd</v>
      </c>
      <c r="D4703">
        <v>20</v>
      </c>
      <c r="E4703" t="s">
        <v>4</v>
      </c>
      <c r="F4703" t="s">
        <v>8168</v>
      </c>
      <c r="G4703" t="s">
        <v>8028</v>
      </c>
      <c r="H4703" t="str">
        <f>VLOOKUP(Sales_Data17[[#This Row],[Delivery Region Index]],Regions_Table[#All],2,0)</f>
        <v>Victoria</v>
      </c>
      <c r="I4703" t="str">
        <f>VLOOKUP(Sales_Data17[[#This Row],[Delivery Region Index]],Regions_Table[#All],3,0)</f>
        <v>Wodonga</v>
      </c>
      <c r="J4703">
        <v>58</v>
      </c>
      <c r="K4703">
        <v>8</v>
      </c>
      <c r="L4703" t="str">
        <f>VLOOKUP(Sales_Data17[[#This Row],[Product Description Index]],Products_Data[#All],2,0)</f>
        <v>Shoes</v>
      </c>
      <c r="M4703">
        <v>4</v>
      </c>
      <c r="N4703" s="9">
        <v>118.36666666666666</v>
      </c>
      <c r="O4703" s="9">
        <f>Sales_Data17[[#This Row],[Order Quantity]]*Sales_Data17[[#This Row],[Unit Price]]</f>
        <v>473.46666666666664</v>
      </c>
      <c r="P4703" s="9">
        <v>88.774999999999991</v>
      </c>
      <c r="Q4703" s="9">
        <f>Sales_Data17[[#This Row],[Line Total]]-(Sales_Data17[[#This Row],[Total Unit Cost]]*Sales_Data17[[#This Row],[Order Quantity]])</f>
        <v>118.36666666666667</v>
      </c>
      <c r="R4703" s="1" t="str">
        <f>TEXT(Sales_Data17[[#This Row],[OrderDate]],"MMM")</f>
        <v>Nov</v>
      </c>
      <c r="S4703" s="1" t="str">
        <f t="shared" si="73"/>
        <v>2014</v>
      </c>
    </row>
    <row r="4704" spans="1:19">
      <c r="A4704" t="s">
        <v>4727</v>
      </c>
      <c r="B4704" s="2">
        <v>41967</v>
      </c>
      <c r="C4704" s="2" t="str">
        <f>VLOOKUP(Sales_Data17[[#This Row],[Customer Name Index]],Customer_Data[#All],2,0)</f>
        <v>PEDIFIX, Corp</v>
      </c>
      <c r="D4704">
        <v>6</v>
      </c>
      <c r="E4704" t="s">
        <v>4</v>
      </c>
      <c r="F4704" t="s">
        <v>8168</v>
      </c>
      <c r="G4704" t="s">
        <v>8027</v>
      </c>
      <c r="H4704" t="str">
        <f>VLOOKUP(Sales_Data17[[#This Row],[Delivery Region Index]],Regions_Table[#All],2,0)</f>
        <v>New South Wales</v>
      </c>
      <c r="I4704" t="str">
        <f>VLOOKUP(Sales_Data17[[#This Row],[Delivery Region Index]],Regions_Table[#All],3,0)</f>
        <v>Nowra</v>
      </c>
      <c r="J4704">
        <v>17</v>
      </c>
      <c r="K4704">
        <v>3</v>
      </c>
      <c r="L4704" t="str">
        <f>VLOOKUP(Sales_Data17[[#This Row],[Product Description Index]],Products_Data[#All],2,0)</f>
        <v>Sunglasses</v>
      </c>
      <c r="M4704">
        <v>1</v>
      </c>
      <c r="N4704" s="9">
        <v>270.23333333333335</v>
      </c>
      <c r="O4704" s="9">
        <f>Sales_Data17[[#This Row],[Order Quantity]]*Sales_Data17[[#This Row],[Unit Price]]</f>
        <v>270.23333333333335</v>
      </c>
      <c r="P4704" s="9">
        <v>167.54466666666667</v>
      </c>
      <c r="Q4704" s="9">
        <f>Sales_Data17[[#This Row],[Line Total]]-(Sales_Data17[[#This Row],[Total Unit Cost]]*Sales_Data17[[#This Row],[Order Quantity]])</f>
        <v>102.68866666666668</v>
      </c>
      <c r="R4704" s="1" t="str">
        <f>TEXT(Sales_Data17[[#This Row],[OrderDate]],"MMM")</f>
        <v>Nov</v>
      </c>
      <c r="S4704" s="1" t="str">
        <f t="shared" si="73"/>
        <v>2014</v>
      </c>
    </row>
    <row r="4705" spans="1:19">
      <c r="A4705" t="s">
        <v>4728</v>
      </c>
      <c r="B4705" s="2">
        <v>41968</v>
      </c>
      <c r="C4705" s="2" t="str">
        <f>VLOOKUP(Sales_Data17[[#This Row],[Customer Name Index]],Customer_Data[#All],2,0)</f>
        <v>Ole Group</v>
      </c>
      <c r="D4705">
        <v>13</v>
      </c>
      <c r="E4705" t="s">
        <v>4</v>
      </c>
      <c r="F4705" t="s">
        <v>8168</v>
      </c>
      <c r="G4705" t="s">
        <v>8026</v>
      </c>
      <c r="H4705" t="str">
        <f>VLOOKUP(Sales_Data17[[#This Row],[Delivery Region Index]],Regions_Table[#All],2,0)</f>
        <v>Queensland</v>
      </c>
      <c r="I4705" t="str">
        <f>VLOOKUP(Sales_Data17[[#This Row],[Delivery Region Index]],Regions_Table[#All],3,0)</f>
        <v>Mount Isa</v>
      </c>
      <c r="J4705">
        <v>38</v>
      </c>
      <c r="K4705">
        <v>6</v>
      </c>
      <c r="L4705" t="str">
        <f>VLOOKUP(Sales_Data17[[#This Row],[Product Description Index]],Products_Data[#All],2,0)</f>
        <v>Socks</v>
      </c>
      <c r="M4705">
        <v>3</v>
      </c>
      <c r="N4705" s="9">
        <v>425.07777777777778</v>
      </c>
      <c r="O4705" s="9">
        <f>Sales_Data17[[#This Row],[Order Quantity]]*Sales_Data17[[#This Row],[Unit Price]]</f>
        <v>1275.2333333333333</v>
      </c>
      <c r="P4705" s="9">
        <v>348.56377777777777</v>
      </c>
      <c r="Q4705" s="9">
        <f>Sales_Data17[[#This Row],[Line Total]]-(Sales_Data17[[#This Row],[Total Unit Cost]]*Sales_Data17[[#This Row],[Order Quantity]])</f>
        <v>229.54200000000014</v>
      </c>
      <c r="R4705" s="1" t="str">
        <f>TEXT(Sales_Data17[[#This Row],[OrderDate]],"MMM")</f>
        <v>Nov</v>
      </c>
      <c r="S4705" s="1" t="str">
        <f t="shared" si="73"/>
        <v>2014</v>
      </c>
    </row>
    <row r="4706" spans="1:19">
      <c r="A4706" t="s">
        <v>4729</v>
      </c>
      <c r="B4706" s="2">
        <v>41968</v>
      </c>
      <c r="C4706" s="2" t="str">
        <f>VLOOKUP(Sales_Data17[[#This Row],[Customer Name Index]],Customer_Data[#All],2,0)</f>
        <v>Apollo Ltd</v>
      </c>
      <c r="D4706">
        <v>11</v>
      </c>
      <c r="E4706" t="s">
        <v>2</v>
      </c>
      <c r="F4706" t="s">
        <v>8168</v>
      </c>
      <c r="G4706" t="s">
        <v>8026</v>
      </c>
      <c r="H4706" t="str">
        <f>VLOOKUP(Sales_Data17[[#This Row],[Delivery Region Index]],Regions_Table[#All],2,0)</f>
        <v>Queensland</v>
      </c>
      <c r="I4706" t="str">
        <f>VLOOKUP(Sales_Data17[[#This Row],[Delivery Region Index]],Regions_Table[#All],3,0)</f>
        <v>Gladstone</v>
      </c>
      <c r="J4706">
        <v>30</v>
      </c>
      <c r="K4706">
        <v>5</v>
      </c>
      <c r="L4706" t="str">
        <f>VLOOKUP(Sales_Data17[[#This Row],[Product Description Index]],Products_Data[#All],2,0)</f>
        <v>Hats</v>
      </c>
      <c r="M4706">
        <v>2</v>
      </c>
      <c r="N4706" s="9">
        <v>599.27777777777783</v>
      </c>
      <c r="O4706" s="9">
        <f>Sales_Data17[[#This Row],[Order Quantity]]*Sales_Data17[[#This Row],[Unit Price]]</f>
        <v>1198.5555555555557</v>
      </c>
      <c r="P4706" s="9">
        <v>437.47277777777776</v>
      </c>
      <c r="Q4706" s="9">
        <f>Sales_Data17[[#This Row],[Line Total]]-(Sales_Data17[[#This Row],[Total Unit Cost]]*Sales_Data17[[#This Row],[Order Quantity]])</f>
        <v>323.61000000000013</v>
      </c>
      <c r="R4706" s="1" t="str">
        <f>TEXT(Sales_Data17[[#This Row],[OrderDate]],"MMM")</f>
        <v>Nov</v>
      </c>
      <c r="S4706" s="1" t="str">
        <f t="shared" si="73"/>
        <v>2014</v>
      </c>
    </row>
    <row r="4707" spans="1:19">
      <c r="A4707" t="s">
        <v>4730</v>
      </c>
      <c r="B4707" s="2">
        <v>41968</v>
      </c>
      <c r="C4707" s="2" t="str">
        <f>VLOOKUP(Sales_Data17[[#This Row],[Customer Name Index]],Customer_Data[#All],2,0)</f>
        <v xml:space="preserve">WakeFern </v>
      </c>
      <c r="D4707">
        <v>2</v>
      </c>
      <c r="E4707" t="s">
        <v>3</v>
      </c>
      <c r="F4707" t="s">
        <v>8168</v>
      </c>
      <c r="G4707" t="s">
        <v>8027</v>
      </c>
      <c r="H4707" t="str">
        <f>VLOOKUP(Sales_Data17[[#This Row],[Delivery Region Index]],Regions_Table[#All],2,0)</f>
        <v>New South Wales</v>
      </c>
      <c r="I4707" t="str">
        <f>VLOOKUP(Sales_Data17[[#This Row],[Delivery Region Index]],Regions_Table[#All],3,0)</f>
        <v>Cessnock</v>
      </c>
      <c r="J4707">
        <v>6</v>
      </c>
      <c r="K4707">
        <v>1</v>
      </c>
      <c r="L4707" t="str">
        <f>VLOOKUP(Sales_Data17[[#This Row],[Product Description Index]],Products_Data[#All],2,0)</f>
        <v>Shirts</v>
      </c>
      <c r="M4707">
        <v>8</v>
      </c>
      <c r="N4707" s="9">
        <v>442.94444444444446</v>
      </c>
      <c r="O4707" s="9">
        <f>Sales_Data17[[#This Row],[Order Quantity]]*Sales_Data17[[#This Row],[Unit Price]]</f>
        <v>3543.5555555555557</v>
      </c>
      <c r="P4707" s="9">
        <v>186.03666666666666</v>
      </c>
      <c r="Q4707" s="9">
        <f>Sales_Data17[[#This Row],[Line Total]]-(Sales_Data17[[#This Row],[Total Unit Cost]]*Sales_Data17[[#This Row],[Order Quantity]])</f>
        <v>2055.2622222222226</v>
      </c>
      <c r="R4707" s="1" t="str">
        <f>TEXT(Sales_Data17[[#This Row],[OrderDate]],"MMM")</f>
        <v>Nov</v>
      </c>
      <c r="S4707" s="1" t="str">
        <f t="shared" si="73"/>
        <v>2014</v>
      </c>
    </row>
    <row r="4708" spans="1:19">
      <c r="A4708" t="s">
        <v>4731</v>
      </c>
      <c r="B4708" s="2">
        <v>41968</v>
      </c>
      <c r="C4708" s="2" t="str">
        <f>VLOOKUP(Sales_Data17[[#This Row],[Customer Name Index]],Customer_Data[#All],2,0)</f>
        <v>Avon Corp</v>
      </c>
      <c r="D4708">
        <v>1</v>
      </c>
      <c r="E4708" t="s">
        <v>4</v>
      </c>
      <c r="F4708" t="s">
        <v>8168</v>
      </c>
      <c r="G4708" t="s">
        <v>8027</v>
      </c>
      <c r="H4708" t="str">
        <f>VLOOKUP(Sales_Data17[[#This Row],[Delivery Region Index]],Regions_Table[#All],2,0)</f>
        <v>New South Wales</v>
      </c>
      <c r="I4708" t="str">
        <f>VLOOKUP(Sales_Data17[[#This Row],[Delivery Region Index]],Regions_Table[#All],3,0)</f>
        <v>Albury</v>
      </c>
      <c r="J4708">
        <v>2</v>
      </c>
      <c r="K4708">
        <v>1</v>
      </c>
      <c r="L4708" t="str">
        <f>VLOOKUP(Sales_Data17[[#This Row],[Product Description Index]],Products_Data[#All],2,0)</f>
        <v>Shirts</v>
      </c>
      <c r="M4708">
        <v>7</v>
      </c>
      <c r="N4708" s="9">
        <v>111.66666666666667</v>
      </c>
      <c r="O4708" s="9">
        <f>Sales_Data17[[#This Row],[Order Quantity]]*Sales_Data17[[#This Row],[Unit Price]]</f>
        <v>781.66666666666674</v>
      </c>
      <c r="P4708" s="9">
        <v>64.766666666666666</v>
      </c>
      <c r="Q4708" s="9">
        <f>Sales_Data17[[#This Row],[Line Total]]-(Sales_Data17[[#This Row],[Total Unit Cost]]*Sales_Data17[[#This Row],[Order Quantity]])</f>
        <v>328.30000000000007</v>
      </c>
      <c r="R4708" s="1" t="str">
        <f>TEXT(Sales_Data17[[#This Row],[OrderDate]],"MMM")</f>
        <v>Nov</v>
      </c>
      <c r="S4708" s="1" t="str">
        <f t="shared" si="73"/>
        <v>2014</v>
      </c>
    </row>
    <row r="4709" spans="1:19">
      <c r="A4709" t="s">
        <v>4732</v>
      </c>
      <c r="B4709" s="2">
        <v>41969</v>
      </c>
      <c r="C4709" s="2" t="str">
        <f>VLOOKUP(Sales_Data17[[#This Row],[Customer Name Index]],Customer_Data[#All],2,0)</f>
        <v xml:space="preserve">Linde </v>
      </c>
      <c r="D4709">
        <v>14</v>
      </c>
      <c r="E4709" t="s">
        <v>4</v>
      </c>
      <c r="F4709" t="s">
        <v>8168</v>
      </c>
      <c r="G4709" t="s">
        <v>8026</v>
      </c>
      <c r="H4709" t="str">
        <f>VLOOKUP(Sales_Data17[[#This Row],[Delivery Region Index]],Regions_Table[#All],2,0)</f>
        <v>Queensland</v>
      </c>
      <c r="I4709" t="str">
        <f>VLOOKUP(Sales_Data17[[#This Row],[Delivery Region Index]],Regions_Table[#All],3,0)</f>
        <v>Redcliffe</v>
      </c>
      <c r="J4709">
        <v>40</v>
      </c>
      <c r="K4709">
        <v>6</v>
      </c>
      <c r="L4709" t="str">
        <f>VLOOKUP(Sales_Data17[[#This Row],[Product Description Index]],Products_Data[#All],2,0)</f>
        <v>Socks</v>
      </c>
      <c r="M4709">
        <v>2</v>
      </c>
      <c r="N4709" s="9">
        <v>670.74444444444441</v>
      </c>
      <c r="O4709" s="9">
        <f>Sales_Data17[[#This Row],[Order Quantity]]*Sales_Data17[[#This Row],[Unit Price]]</f>
        <v>1341.4888888888888</v>
      </c>
      <c r="P4709" s="9">
        <v>315.24988888888885</v>
      </c>
      <c r="Q4709" s="9">
        <f>Sales_Data17[[#This Row],[Line Total]]-(Sales_Data17[[#This Row],[Total Unit Cost]]*Sales_Data17[[#This Row],[Order Quantity]])</f>
        <v>710.98911111111113</v>
      </c>
      <c r="R4709" s="1" t="str">
        <f>TEXT(Sales_Data17[[#This Row],[OrderDate]],"MMM")</f>
        <v>Nov</v>
      </c>
      <c r="S4709" s="1" t="str">
        <f t="shared" si="73"/>
        <v>2014</v>
      </c>
    </row>
    <row r="4710" spans="1:19">
      <c r="A4710" t="s">
        <v>4733</v>
      </c>
      <c r="B4710" s="2">
        <v>41969</v>
      </c>
      <c r="C4710" s="2" t="str">
        <f>VLOOKUP(Sales_Data17[[#This Row],[Customer Name Index]],Customer_Data[#All],2,0)</f>
        <v>Avon Corp</v>
      </c>
      <c r="D4710">
        <v>1</v>
      </c>
      <c r="E4710" t="s">
        <v>4</v>
      </c>
      <c r="F4710" t="s">
        <v>8168</v>
      </c>
      <c r="G4710" t="s">
        <v>8027</v>
      </c>
      <c r="H4710" t="str">
        <f>VLOOKUP(Sales_Data17[[#This Row],[Delivery Region Index]],Regions_Table[#All],2,0)</f>
        <v>New South Wales</v>
      </c>
      <c r="I4710" t="str">
        <f>VLOOKUP(Sales_Data17[[#This Row],[Delivery Region Index]],Regions_Table[#All],3,0)</f>
        <v>Armidale</v>
      </c>
      <c r="J4710">
        <v>3</v>
      </c>
      <c r="K4710">
        <v>1</v>
      </c>
      <c r="L4710" t="str">
        <f>VLOOKUP(Sales_Data17[[#This Row],[Product Description Index]],Products_Data[#All],2,0)</f>
        <v>Shirts</v>
      </c>
      <c r="M4710">
        <v>6</v>
      </c>
      <c r="N4710" s="9">
        <v>265.02222222222224</v>
      </c>
      <c r="O4710" s="9">
        <f>Sales_Data17[[#This Row],[Order Quantity]]*Sales_Data17[[#This Row],[Unit Price]]</f>
        <v>1590.1333333333334</v>
      </c>
      <c r="P4710" s="9">
        <v>145.76222222222225</v>
      </c>
      <c r="Q4710" s="9">
        <f>Sales_Data17[[#This Row],[Line Total]]-(Sales_Data17[[#This Row],[Total Unit Cost]]*Sales_Data17[[#This Row],[Order Quantity]])</f>
        <v>715.56</v>
      </c>
      <c r="R4710" s="1" t="str">
        <f>TEXT(Sales_Data17[[#This Row],[OrderDate]],"MMM")</f>
        <v>Nov</v>
      </c>
      <c r="S4710" s="1" t="str">
        <f t="shared" si="73"/>
        <v>2014</v>
      </c>
    </row>
    <row r="4711" spans="1:19">
      <c r="A4711" t="s">
        <v>4734</v>
      </c>
      <c r="B4711" s="2">
        <v>41969</v>
      </c>
      <c r="C4711" s="2" t="str">
        <f>VLOOKUP(Sales_Data17[[#This Row],[Customer Name Index]],Customer_Data[#All],2,0)</f>
        <v>Eminence Corp</v>
      </c>
      <c r="D4711">
        <v>18</v>
      </c>
      <c r="E4711" t="s">
        <v>4</v>
      </c>
      <c r="F4711" t="s">
        <v>8168</v>
      </c>
      <c r="G4711" t="s">
        <v>8025</v>
      </c>
      <c r="H4711" t="str">
        <f>VLOOKUP(Sales_Data17[[#This Row],[Delivery Region Index]],Regions_Table[#All],2,0)</f>
        <v>Victoria</v>
      </c>
      <c r="I4711" t="str">
        <f>VLOOKUP(Sales_Data17[[#This Row],[Delivery Region Index]],Regions_Table[#All],3,0)</f>
        <v>Geelong</v>
      </c>
      <c r="J4711">
        <v>51</v>
      </c>
      <c r="K4711">
        <v>8</v>
      </c>
      <c r="L4711" t="str">
        <f>VLOOKUP(Sales_Data17[[#This Row],[Product Description Index]],Products_Data[#All],2,0)</f>
        <v>Shoes</v>
      </c>
      <c r="M4711">
        <v>9</v>
      </c>
      <c r="N4711" s="9">
        <v>119.11111111111111</v>
      </c>
      <c r="O4711" s="9">
        <f>Sales_Data17[[#This Row],[Order Quantity]]*Sales_Data17[[#This Row],[Unit Price]]</f>
        <v>1072</v>
      </c>
      <c r="P4711" s="9">
        <v>85.759999999999991</v>
      </c>
      <c r="Q4711" s="9">
        <f>Sales_Data17[[#This Row],[Line Total]]-(Sales_Data17[[#This Row],[Total Unit Cost]]*Sales_Data17[[#This Row],[Order Quantity]])</f>
        <v>300.16000000000008</v>
      </c>
      <c r="R4711" s="1" t="str">
        <f>TEXT(Sales_Data17[[#This Row],[OrderDate]],"MMM")</f>
        <v>Nov</v>
      </c>
      <c r="S4711" s="1" t="str">
        <f t="shared" si="73"/>
        <v>2014</v>
      </c>
    </row>
    <row r="4712" spans="1:19">
      <c r="A4712" t="s">
        <v>4735</v>
      </c>
      <c r="B4712" s="2">
        <v>41969</v>
      </c>
      <c r="C4712" s="2" t="str">
        <f>VLOOKUP(Sales_Data17[[#This Row],[Customer Name Index]],Customer_Data[#All],2,0)</f>
        <v>3LAB, Ltd</v>
      </c>
      <c r="D4712">
        <v>16</v>
      </c>
      <c r="E4712" t="s">
        <v>4</v>
      </c>
      <c r="F4712" t="s">
        <v>8168</v>
      </c>
      <c r="G4712" t="s">
        <v>8025</v>
      </c>
      <c r="H4712" t="str">
        <f>VLOOKUP(Sales_Data17[[#This Row],[Delivery Region Index]],Regions_Table[#All],2,0)</f>
        <v>Queensland</v>
      </c>
      <c r="I4712" t="str">
        <f>VLOOKUP(Sales_Data17[[#This Row],[Delivery Region Index]],Regions_Table[#All],3,0)</f>
        <v>Townsville</v>
      </c>
      <c r="J4712">
        <v>45</v>
      </c>
      <c r="K4712">
        <v>7</v>
      </c>
      <c r="L4712" t="str">
        <f>VLOOKUP(Sales_Data17[[#This Row],[Product Description Index]],Products_Data[#All],2,0)</f>
        <v>Dress Shirts</v>
      </c>
      <c r="M4712">
        <v>7</v>
      </c>
      <c r="N4712" s="9">
        <v>565.0333333333333</v>
      </c>
      <c r="O4712" s="9">
        <f>Sales_Data17[[#This Row],[Order Quantity]]*Sales_Data17[[#This Row],[Unit Price]]</f>
        <v>3955.2333333333331</v>
      </c>
      <c r="P4712" s="9">
        <v>299.46766666666667</v>
      </c>
      <c r="Q4712" s="9">
        <f>Sales_Data17[[#This Row],[Line Total]]-(Sales_Data17[[#This Row],[Total Unit Cost]]*Sales_Data17[[#This Row],[Order Quantity]])</f>
        <v>1858.9596666666662</v>
      </c>
      <c r="R4712" s="1" t="str">
        <f>TEXT(Sales_Data17[[#This Row],[OrderDate]],"MMM")</f>
        <v>Nov</v>
      </c>
      <c r="S4712" s="1" t="str">
        <f t="shared" si="73"/>
        <v>2014</v>
      </c>
    </row>
    <row r="4713" spans="1:19">
      <c r="A4713" t="s">
        <v>4736</v>
      </c>
      <c r="B4713" s="2">
        <v>41969</v>
      </c>
      <c r="C4713" s="2" t="str">
        <f>VLOOKUP(Sales_Data17[[#This Row],[Customer Name Index]],Customer_Data[#All],2,0)</f>
        <v>PEDIFIX, Corp</v>
      </c>
      <c r="D4713">
        <v>6</v>
      </c>
      <c r="E4713" t="s">
        <v>4</v>
      </c>
      <c r="F4713" t="s">
        <v>8168</v>
      </c>
      <c r="G4713" t="s">
        <v>8027</v>
      </c>
      <c r="H4713" t="str">
        <f>VLOOKUP(Sales_Data17[[#This Row],[Delivery Region Index]],Regions_Table[#All],2,0)</f>
        <v>New South Wales</v>
      </c>
      <c r="I4713" t="str">
        <f>VLOOKUP(Sales_Data17[[#This Row],[Delivery Region Index]],Regions_Table[#All],3,0)</f>
        <v>Nowra</v>
      </c>
      <c r="J4713">
        <v>17</v>
      </c>
      <c r="K4713">
        <v>3</v>
      </c>
      <c r="L4713" t="str">
        <f>VLOOKUP(Sales_Data17[[#This Row],[Product Description Index]],Products_Data[#All],2,0)</f>
        <v>Sunglasses</v>
      </c>
      <c r="M4713">
        <v>9</v>
      </c>
      <c r="N4713" s="9">
        <v>427.31111111111113</v>
      </c>
      <c r="O4713" s="9">
        <f>Sales_Data17[[#This Row],[Order Quantity]]*Sales_Data17[[#This Row],[Unit Price]]</f>
        <v>3845.8</v>
      </c>
      <c r="P4713" s="9">
        <v>213.65555555555557</v>
      </c>
      <c r="Q4713" s="9">
        <f>Sales_Data17[[#This Row],[Line Total]]-(Sales_Data17[[#This Row],[Total Unit Cost]]*Sales_Data17[[#This Row],[Order Quantity]])</f>
        <v>1922.9</v>
      </c>
      <c r="R4713" s="1" t="str">
        <f>TEXT(Sales_Data17[[#This Row],[OrderDate]],"MMM")</f>
        <v>Nov</v>
      </c>
      <c r="S4713" s="1" t="str">
        <f t="shared" si="73"/>
        <v>2014</v>
      </c>
    </row>
    <row r="4714" spans="1:19">
      <c r="A4714" t="s">
        <v>4737</v>
      </c>
      <c r="B4714" s="2">
        <v>41969</v>
      </c>
      <c r="C4714" s="2" t="str">
        <f>VLOOKUP(Sales_Data17[[#This Row],[Customer Name Index]],Customer_Data[#All],2,0)</f>
        <v>Eminence Corp</v>
      </c>
      <c r="D4714">
        <v>18</v>
      </c>
      <c r="E4714" t="s">
        <v>4</v>
      </c>
      <c r="F4714" t="s">
        <v>8168</v>
      </c>
      <c r="G4714" t="s">
        <v>8025</v>
      </c>
      <c r="H4714" t="str">
        <f>VLOOKUP(Sales_Data17[[#This Row],[Delivery Region Index]],Regions_Table[#All],2,0)</f>
        <v>Victoria</v>
      </c>
      <c r="I4714" t="str">
        <f>VLOOKUP(Sales_Data17[[#This Row],[Delivery Region Index]],Regions_Table[#All],3,0)</f>
        <v>Geelong</v>
      </c>
      <c r="J4714">
        <v>51</v>
      </c>
      <c r="K4714">
        <v>8</v>
      </c>
      <c r="L4714" t="str">
        <f>VLOOKUP(Sales_Data17[[#This Row],[Product Description Index]],Products_Data[#All],2,0)</f>
        <v>Shoes</v>
      </c>
      <c r="M4714">
        <v>5</v>
      </c>
      <c r="N4714" s="9">
        <v>142.93333333333334</v>
      </c>
      <c r="O4714" s="9">
        <f>Sales_Data17[[#This Row],[Order Quantity]]*Sales_Data17[[#This Row],[Unit Price]]</f>
        <v>714.66666666666674</v>
      </c>
      <c r="P4714" s="9">
        <v>74.325333333333347</v>
      </c>
      <c r="Q4714" s="9">
        <f>Sales_Data17[[#This Row],[Line Total]]-(Sales_Data17[[#This Row],[Total Unit Cost]]*Sales_Data17[[#This Row],[Order Quantity]])</f>
        <v>343.04</v>
      </c>
      <c r="R4714" s="1" t="str">
        <f>TEXT(Sales_Data17[[#This Row],[OrderDate]],"MMM")</f>
        <v>Nov</v>
      </c>
      <c r="S4714" s="1" t="str">
        <f t="shared" si="73"/>
        <v>2014</v>
      </c>
    </row>
    <row r="4715" spans="1:19">
      <c r="A4715" t="s">
        <v>4738</v>
      </c>
      <c r="B4715" s="2">
        <v>41969</v>
      </c>
      <c r="C4715" s="2" t="str">
        <f>VLOOKUP(Sales_Data17[[#This Row],[Customer Name Index]],Customer_Data[#All],2,0)</f>
        <v xml:space="preserve">Linde </v>
      </c>
      <c r="D4715">
        <v>14</v>
      </c>
      <c r="E4715" t="s">
        <v>2</v>
      </c>
      <c r="F4715" t="s">
        <v>8168</v>
      </c>
      <c r="G4715" t="s">
        <v>8026</v>
      </c>
      <c r="H4715" t="str">
        <f>VLOOKUP(Sales_Data17[[#This Row],[Delivery Region Index]],Regions_Table[#All],2,0)</f>
        <v>Queensland</v>
      </c>
      <c r="I4715" t="str">
        <f>VLOOKUP(Sales_Data17[[#This Row],[Delivery Region Index]],Regions_Table[#All],3,0)</f>
        <v>Redcliffe</v>
      </c>
      <c r="J4715">
        <v>40</v>
      </c>
      <c r="K4715">
        <v>6</v>
      </c>
      <c r="L4715" t="str">
        <f>VLOOKUP(Sales_Data17[[#This Row],[Product Description Index]],Products_Data[#All],2,0)</f>
        <v>Socks</v>
      </c>
      <c r="M4715">
        <v>2</v>
      </c>
      <c r="N4715" s="9">
        <v>119.85555555555555</v>
      </c>
      <c r="O4715" s="9">
        <f>Sales_Data17[[#This Row],[Order Quantity]]*Sales_Data17[[#This Row],[Unit Price]]</f>
        <v>239.71111111111111</v>
      </c>
      <c r="P4715" s="9">
        <v>89.89166666666668</v>
      </c>
      <c r="Q4715" s="9">
        <f>Sales_Data17[[#This Row],[Line Total]]-(Sales_Data17[[#This Row],[Total Unit Cost]]*Sales_Data17[[#This Row],[Order Quantity]])</f>
        <v>59.927777777777749</v>
      </c>
      <c r="R4715" s="1" t="str">
        <f>TEXT(Sales_Data17[[#This Row],[OrderDate]],"MMM")</f>
        <v>Nov</v>
      </c>
      <c r="S4715" s="1" t="str">
        <f t="shared" si="73"/>
        <v>2014</v>
      </c>
    </row>
    <row r="4716" spans="1:19">
      <c r="A4716" t="s">
        <v>4739</v>
      </c>
      <c r="B4716" s="2">
        <v>41970</v>
      </c>
      <c r="C4716" s="2" t="str">
        <f>VLOOKUP(Sales_Data17[[#This Row],[Customer Name Index]],Customer_Data[#All],2,0)</f>
        <v xml:space="preserve">Linde </v>
      </c>
      <c r="D4716">
        <v>14</v>
      </c>
      <c r="E4716" t="s">
        <v>4</v>
      </c>
      <c r="F4716" t="s">
        <v>8168</v>
      </c>
      <c r="G4716" t="s">
        <v>8026</v>
      </c>
      <c r="H4716" t="str">
        <f>VLOOKUP(Sales_Data17[[#This Row],[Delivery Region Index]],Regions_Table[#All],2,0)</f>
        <v>Queensland</v>
      </c>
      <c r="I4716" t="str">
        <f>VLOOKUP(Sales_Data17[[#This Row],[Delivery Region Index]],Regions_Table[#All],3,0)</f>
        <v>Nambour</v>
      </c>
      <c r="J4716">
        <v>39</v>
      </c>
      <c r="K4716">
        <v>6</v>
      </c>
      <c r="L4716" t="str">
        <f>VLOOKUP(Sales_Data17[[#This Row],[Product Description Index]],Products_Data[#All],2,0)</f>
        <v>Socks</v>
      </c>
      <c r="M4716">
        <v>6</v>
      </c>
      <c r="N4716" s="9">
        <v>644.68888888888887</v>
      </c>
      <c r="O4716" s="9">
        <f>Sales_Data17[[#This Row],[Order Quantity]]*Sales_Data17[[#This Row],[Unit Price]]</f>
        <v>3868.1333333333332</v>
      </c>
      <c r="P4716" s="9">
        <v>509.30422222222228</v>
      </c>
      <c r="Q4716" s="9">
        <f>Sales_Data17[[#This Row],[Line Total]]-(Sales_Data17[[#This Row],[Total Unit Cost]]*Sales_Data17[[#This Row],[Order Quantity]])</f>
        <v>812.30799999999954</v>
      </c>
      <c r="R4716" s="1" t="str">
        <f>TEXT(Sales_Data17[[#This Row],[OrderDate]],"MMM")</f>
        <v>Nov</v>
      </c>
      <c r="S4716" s="1" t="str">
        <f t="shared" si="73"/>
        <v>2014</v>
      </c>
    </row>
    <row r="4717" spans="1:19">
      <c r="A4717" t="s">
        <v>4740</v>
      </c>
      <c r="B4717" s="2">
        <v>41970</v>
      </c>
      <c r="C4717" s="2" t="str">
        <f>VLOOKUP(Sales_Data17[[#This Row],[Customer Name Index]],Customer_Data[#All],2,0)</f>
        <v xml:space="preserve">Qualitest </v>
      </c>
      <c r="D4717">
        <v>19</v>
      </c>
      <c r="E4717" t="s">
        <v>2</v>
      </c>
      <c r="F4717" t="s">
        <v>8168</v>
      </c>
      <c r="G4717" t="s">
        <v>8028</v>
      </c>
      <c r="H4717" t="str">
        <f>VLOOKUP(Sales_Data17[[#This Row],[Delivery Region Index]],Regions_Table[#All],2,0)</f>
        <v>Victoria</v>
      </c>
      <c r="I4717" t="str">
        <f>VLOOKUP(Sales_Data17[[#This Row],[Delivery Region Index]],Regions_Table[#All],3,0)</f>
        <v>Shepparton</v>
      </c>
      <c r="J4717">
        <v>54</v>
      </c>
      <c r="K4717">
        <v>8</v>
      </c>
      <c r="L4717" t="str">
        <f>VLOOKUP(Sales_Data17[[#This Row],[Product Description Index]],Products_Data[#All],2,0)</f>
        <v>Shoes</v>
      </c>
      <c r="M4717">
        <v>4</v>
      </c>
      <c r="N4717" s="9">
        <v>191.32222222222222</v>
      </c>
      <c r="O4717" s="9">
        <f>Sales_Data17[[#This Row],[Order Quantity]]*Sales_Data17[[#This Row],[Unit Price]]</f>
        <v>765.28888888888889</v>
      </c>
      <c r="P4717" s="9">
        <v>116.70655555555555</v>
      </c>
      <c r="Q4717" s="9">
        <f>Sales_Data17[[#This Row],[Line Total]]-(Sales_Data17[[#This Row],[Total Unit Cost]]*Sales_Data17[[#This Row],[Order Quantity]])</f>
        <v>298.46266666666668</v>
      </c>
      <c r="R4717" s="1" t="str">
        <f>TEXT(Sales_Data17[[#This Row],[OrderDate]],"MMM")</f>
        <v>Nov</v>
      </c>
      <c r="S4717" s="1" t="str">
        <f t="shared" si="73"/>
        <v>2014</v>
      </c>
    </row>
    <row r="4718" spans="1:19">
      <c r="A4718" t="s">
        <v>4741</v>
      </c>
      <c r="B4718" s="2">
        <v>41970</v>
      </c>
      <c r="C4718" s="2" t="str">
        <f>VLOOKUP(Sales_Data17[[#This Row],[Customer Name Index]],Customer_Data[#All],2,0)</f>
        <v>ETUDE Ltd</v>
      </c>
      <c r="D4718">
        <v>4</v>
      </c>
      <c r="E4718" t="s">
        <v>3</v>
      </c>
      <c r="F4718" t="s">
        <v>8168</v>
      </c>
      <c r="G4718" t="s">
        <v>8027</v>
      </c>
      <c r="H4718" t="str">
        <f>VLOOKUP(Sales_Data17[[#This Row],[Delivery Region Index]],Regions_Table[#All],2,0)</f>
        <v>New South Wales</v>
      </c>
      <c r="I4718" t="str">
        <f>VLOOKUP(Sales_Data17[[#This Row],[Delivery Region Index]],Regions_Table[#All],3,0)</f>
        <v>Goulburn</v>
      </c>
      <c r="J4718">
        <v>10</v>
      </c>
      <c r="K4718">
        <v>2</v>
      </c>
      <c r="L4718" t="str">
        <f>VLOOKUP(Sales_Data17[[#This Row],[Product Description Index]],Products_Data[#All],2,0)</f>
        <v>Pants</v>
      </c>
      <c r="M4718">
        <v>9</v>
      </c>
      <c r="N4718" s="9">
        <v>104.96666666666667</v>
      </c>
      <c r="O4718" s="9">
        <f>Sales_Data17[[#This Row],[Order Quantity]]*Sales_Data17[[#This Row],[Unit Price]]</f>
        <v>944.7</v>
      </c>
      <c r="P4718" s="9">
        <v>81.874000000000009</v>
      </c>
      <c r="Q4718" s="9">
        <f>Sales_Data17[[#This Row],[Line Total]]-(Sales_Data17[[#This Row],[Total Unit Cost]]*Sales_Data17[[#This Row],[Order Quantity]])</f>
        <v>207.83399999999995</v>
      </c>
      <c r="R4718" s="1" t="str">
        <f>TEXT(Sales_Data17[[#This Row],[OrderDate]],"MMM")</f>
        <v>Nov</v>
      </c>
      <c r="S4718" s="1" t="str">
        <f t="shared" si="73"/>
        <v>2014</v>
      </c>
    </row>
    <row r="4719" spans="1:19">
      <c r="A4719" t="s">
        <v>4742</v>
      </c>
      <c r="B4719" s="2">
        <v>41970</v>
      </c>
      <c r="C4719" s="2" t="str">
        <f>VLOOKUP(Sales_Data17[[#This Row],[Customer Name Index]],Customer_Data[#All],2,0)</f>
        <v>Medsep Group</v>
      </c>
      <c r="D4719">
        <v>8</v>
      </c>
      <c r="E4719" t="s">
        <v>4</v>
      </c>
      <c r="F4719" t="s">
        <v>8168</v>
      </c>
      <c r="G4719" t="s">
        <v>8027</v>
      </c>
      <c r="H4719" t="str">
        <f>VLOOKUP(Sales_Data17[[#This Row],[Delivery Region Index]],Regions_Table[#All],2,0)</f>
        <v>New South Wales</v>
      </c>
      <c r="I4719" t="str">
        <f>VLOOKUP(Sales_Data17[[#This Row],[Delivery Region Index]],Regions_Table[#All],3,0)</f>
        <v>Tweed Heads</v>
      </c>
      <c r="J4719">
        <v>22</v>
      </c>
      <c r="K4719">
        <v>4</v>
      </c>
      <c r="L4719" t="str">
        <f>VLOOKUP(Sales_Data17[[#This Row],[Product Description Index]],Products_Data[#All],2,0)</f>
        <v>Jeans</v>
      </c>
      <c r="M4719">
        <v>6</v>
      </c>
      <c r="N4719" s="9">
        <v>27.544444444444444</v>
      </c>
      <c r="O4719" s="9">
        <f>Sales_Data17[[#This Row],[Order Quantity]]*Sales_Data17[[#This Row],[Unit Price]]</f>
        <v>165.26666666666665</v>
      </c>
      <c r="P4719" s="9">
        <v>14.598555555555556</v>
      </c>
      <c r="Q4719" s="9">
        <f>Sales_Data17[[#This Row],[Line Total]]-(Sales_Data17[[#This Row],[Total Unit Cost]]*Sales_Data17[[#This Row],[Order Quantity]])</f>
        <v>77.675333333333313</v>
      </c>
      <c r="R4719" s="1" t="str">
        <f>TEXT(Sales_Data17[[#This Row],[OrderDate]],"MMM")</f>
        <v>Nov</v>
      </c>
      <c r="S4719" s="1" t="str">
        <f t="shared" si="73"/>
        <v>2014</v>
      </c>
    </row>
    <row r="4720" spans="1:19">
      <c r="A4720" t="s">
        <v>4743</v>
      </c>
      <c r="B4720" s="2">
        <v>41970</v>
      </c>
      <c r="C4720" s="2" t="str">
        <f>VLOOKUP(Sales_Data17[[#This Row],[Customer Name Index]],Customer_Data[#All],2,0)</f>
        <v>Elorac, Corp</v>
      </c>
      <c r="D4720">
        <v>3</v>
      </c>
      <c r="E4720" t="s">
        <v>2</v>
      </c>
      <c r="F4720" t="s">
        <v>8168</v>
      </c>
      <c r="G4720" t="s">
        <v>8027</v>
      </c>
      <c r="H4720" t="str">
        <f>VLOOKUP(Sales_Data17[[#This Row],[Delivery Region Index]],Regions_Table[#All],2,0)</f>
        <v>New South Wales</v>
      </c>
      <c r="I4720" t="str">
        <f>VLOOKUP(Sales_Data17[[#This Row],[Delivery Region Index]],Regions_Table[#All],3,0)</f>
        <v>Dubbo</v>
      </c>
      <c r="J4720">
        <v>8</v>
      </c>
      <c r="K4720">
        <v>1</v>
      </c>
      <c r="L4720" t="str">
        <f>VLOOKUP(Sales_Data17[[#This Row],[Product Description Index]],Products_Data[#All],2,0)</f>
        <v>Shirts</v>
      </c>
      <c r="M4720">
        <v>7</v>
      </c>
      <c r="N4720" s="9">
        <v>214.4</v>
      </c>
      <c r="O4720" s="9">
        <f>Sales_Data17[[#This Row],[Order Quantity]]*Sales_Data17[[#This Row],[Unit Price]]</f>
        <v>1500.8</v>
      </c>
      <c r="P4720" s="9">
        <v>160.80000000000001</v>
      </c>
      <c r="Q4720" s="9">
        <f>Sales_Data17[[#This Row],[Line Total]]-(Sales_Data17[[#This Row],[Total Unit Cost]]*Sales_Data17[[#This Row],[Order Quantity]])</f>
        <v>375.19999999999982</v>
      </c>
      <c r="R4720" s="1" t="str">
        <f>TEXT(Sales_Data17[[#This Row],[OrderDate]],"MMM")</f>
        <v>Nov</v>
      </c>
      <c r="S4720" s="1" t="str">
        <f t="shared" si="73"/>
        <v>2014</v>
      </c>
    </row>
    <row r="4721" spans="1:19">
      <c r="A4721" t="s">
        <v>4744</v>
      </c>
      <c r="B4721" s="2">
        <v>41971</v>
      </c>
      <c r="C4721" s="2" t="str">
        <f>VLOOKUP(Sales_Data17[[#This Row],[Customer Name Index]],Customer_Data[#All],2,0)</f>
        <v>ETUDE Ltd</v>
      </c>
      <c r="D4721">
        <v>4</v>
      </c>
      <c r="E4721" t="s">
        <v>2</v>
      </c>
      <c r="F4721" t="s">
        <v>8168</v>
      </c>
      <c r="G4721" t="s">
        <v>8027</v>
      </c>
      <c r="H4721" t="str">
        <f>VLOOKUP(Sales_Data17[[#This Row],[Delivery Region Index]],Regions_Table[#All],2,0)</f>
        <v>New South Wales</v>
      </c>
      <c r="I4721" t="str">
        <f>VLOOKUP(Sales_Data17[[#This Row],[Delivery Region Index]],Regions_Table[#All],3,0)</f>
        <v>Griffith</v>
      </c>
      <c r="J4721">
        <v>12</v>
      </c>
      <c r="K4721">
        <v>2</v>
      </c>
      <c r="L4721" t="str">
        <f>VLOOKUP(Sales_Data17[[#This Row],[Product Description Index]],Products_Data[#All],2,0)</f>
        <v>Pants</v>
      </c>
      <c r="M4721">
        <v>6</v>
      </c>
      <c r="N4721" s="9">
        <v>107.94444444444444</v>
      </c>
      <c r="O4721" s="9">
        <f>Sales_Data17[[#This Row],[Order Quantity]]*Sales_Data17[[#This Row],[Unit Price]]</f>
        <v>647.66666666666663</v>
      </c>
      <c r="P4721" s="9">
        <v>68.004999999999995</v>
      </c>
      <c r="Q4721" s="9">
        <f>Sales_Data17[[#This Row],[Line Total]]-(Sales_Data17[[#This Row],[Total Unit Cost]]*Sales_Data17[[#This Row],[Order Quantity]])</f>
        <v>239.63666666666666</v>
      </c>
      <c r="R4721" s="1" t="str">
        <f>TEXT(Sales_Data17[[#This Row],[OrderDate]],"MMM")</f>
        <v>Nov</v>
      </c>
      <c r="S4721" s="1" t="str">
        <f t="shared" si="73"/>
        <v>2014</v>
      </c>
    </row>
    <row r="4722" spans="1:19">
      <c r="A4722" t="s">
        <v>4745</v>
      </c>
      <c r="B4722" s="2">
        <v>41971</v>
      </c>
      <c r="C4722" s="2" t="str">
        <f>VLOOKUP(Sales_Data17[[#This Row],[Customer Name Index]],Customer_Data[#All],2,0)</f>
        <v>Rochester Ltd</v>
      </c>
      <c r="D4722">
        <v>15</v>
      </c>
      <c r="E4722" t="s">
        <v>2</v>
      </c>
      <c r="F4722" t="s">
        <v>8168</v>
      </c>
      <c r="G4722" t="s">
        <v>8025</v>
      </c>
      <c r="H4722" t="str">
        <f>VLOOKUP(Sales_Data17[[#This Row],[Delivery Region Index]],Regions_Table[#All],2,0)</f>
        <v>Queensland</v>
      </c>
      <c r="I4722" t="str">
        <f>VLOOKUP(Sales_Data17[[#This Row],[Delivery Region Index]],Regions_Table[#All],3,0)</f>
        <v>Thuringowa</v>
      </c>
      <c r="J4722">
        <v>43</v>
      </c>
      <c r="K4722">
        <v>6</v>
      </c>
      <c r="L4722" t="str">
        <f>VLOOKUP(Sales_Data17[[#This Row],[Product Description Index]],Products_Data[#All],2,0)</f>
        <v>Socks</v>
      </c>
      <c r="M4722">
        <v>3</v>
      </c>
      <c r="N4722" s="9">
        <v>124.32222222222224</v>
      </c>
      <c r="O4722" s="9">
        <f>Sales_Data17[[#This Row],[Order Quantity]]*Sales_Data17[[#This Row],[Unit Price]]</f>
        <v>372.9666666666667</v>
      </c>
      <c r="P4722" s="9">
        <v>79.566222222222237</v>
      </c>
      <c r="Q4722" s="9">
        <f>Sales_Data17[[#This Row],[Line Total]]-(Sales_Data17[[#This Row],[Total Unit Cost]]*Sales_Data17[[#This Row],[Order Quantity]])</f>
        <v>134.26799999999997</v>
      </c>
      <c r="R4722" s="1" t="str">
        <f>TEXT(Sales_Data17[[#This Row],[OrderDate]],"MMM")</f>
        <v>Nov</v>
      </c>
      <c r="S4722" s="1" t="str">
        <f t="shared" si="73"/>
        <v>2014</v>
      </c>
    </row>
    <row r="4723" spans="1:19">
      <c r="A4723" t="s">
        <v>4746</v>
      </c>
      <c r="B4723" s="2">
        <v>41971</v>
      </c>
      <c r="C4723" s="2" t="str">
        <f>VLOOKUP(Sales_Data17[[#This Row],[Customer Name Index]],Customer_Data[#All],2,0)</f>
        <v>Pure Group</v>
      </c>
      <c r="D4723">
        <v>17</v>
      </c>
      <c r="E4723" t="s">
        <v>4</v>
      </c>
      <c r="F4723" t="s">
        <v>8168</v>
      </c>
      <c r="G4723" t="s">
        <v>8025</v>
      </c>
      <c r="H4723" t="str">
        <f>VLOOKUP(Sales_Data17[[#This Row],[Delivery Region Index]],Regions_Table[#All],2,0)</f>
        <v>Victoria</v>
      </c>
      <c r="I4723" t="str">
        <f>VLOOKUP(Sales_Data17[[#This Row],[Delivery Region Index]],Regions_Table[#All],3,0)</f>
        <v>Melbourne</v>
      </c>
      <c r="J4723">
        <v>47</v>
      </c>
      <c r="K4723">
        <v>7</v>
      </c>
      <c r="L4723" t="str">
        <f>VLOOKUP(Sales_Data17[[#This Row],[Product Description Index]],Products_Data[#All],2,0)</f>
        <v>Dress Shirts</v>
      </c>
      <c r="M4723">
        <v>9</v>
      </c>
      <c r="N4723" s="9">
        <v>110.17777777777778</v>
      </c>
      <c r="O4723" s="9">
        <f>Sales_Data17[[#This Row],[Order Quantity]]*Sales_Data17[[#This Row],[Unit Price]]</f>
        <v>991.6</v>
      </c>
      <c r="P4723" s="9">
        <v>90.345777777777769</v>
      </c>
      <c r="Q4723" s="9">
        <f>Sales_Data17[[#This Row],[Line Total]]-(Sales_Data17[[#This Row],[Total Unit Cost]]*Sales_Data17[[#This Row],[Order Quantity]])</f>
        <v>178.48800000000006</v>
      </c>
      <c r="R4723" s="1" t="str">
        <f>TEXT(Sales_Data17[[#This Row],[OrderDate]],"MMM")</f>
        <v>Nov</v>
      </c>
      <c r="S4723" s="1" t="str">
        <f t="shared" si="73"/>
        <v>2014</v>
      </c>
    </row>
    <row r="4724" spans="1:19">
      <c r="A4724" t="s">
        <v>4747</v>
      </c>
      <c r="B4724" s="2">
        <v>41971</v>
      </c>
      <c r="C4724" s="2" t="str">
        <f>VLOOKUP(Sales_Data17[[#This Row],[Customer Name Index]],Customer_Data[#All],2,0)</f>
        <v xml:space="preserve">Linde </v>
      </c>
      <c r="D4724">
        <v>14</v>
      </c>
      <c r="E4724" t="s">
        <v>2</v>
      </c>
      <c r="F4724" t="s">
        <v>8168</v>
      </c>
      <c r="G4724" t="s">
        <v>8026</v>
      </c>
      <c r="H4724" t="str">
        <f>VLOOKUP(Sales_Data17[[#This Row],[Delivery Region Index]],Regions_Table[#All],2,0)</f>
        <v>Queensland</v>
      </c>
      <c r="I4724" t="str">
        <f>VLOOKUP(Sales_Data17[[#This Row],[Delivery Region Index]],Regions_Table[#All],3,0)</f>
        <v>Nambour</v>
      </c>
      <c r="J4724">
        <v>39</v>
      </c>
      <c r="K4724">
        <v>6</v>
      </c>
      <c r="L4724" t="str">
        <f>VLOOKUP(Sales_Data17[[#This Row],[Product Description Index]],Products_Data[#All],2,0)</f>
        <v>Socks</v>
      </c>
      <c r="M4724">
        <v>6</v>
      </c>
      <c r="N4724" s="9">
        <v>254.60000000000002</v>
      </c>
      <c r="O4724" s="9">
        <f>Sales_Data17[[#This Row],[Order Quantity]]*Sales_Data17[[#This Row],[Unit Price]]</f>
        <v>1527.6000000000001</v>
      </c>
      <c r="P4724" s="9">
        <v>201.13400000000001</v>
      </c>
      <c r="Q4724" s="9">
        <f>Sales_Data17[[#This Row],[Line Total]]-(Sales_Data17[[#This Row],[Total Unit Cost]]*Sales_Data17[[#This Row],[Order Quantity]])</f>
        <v>320.79600000000005</v>
      </c>
      <c r="R4724" s="1" t="str">
        <f>TEXT(Sales_Data17[[#This Row],[OrderDate]],"MMM")</f>
        <v>Nov</v>
      </c>
      <c r="S4724" s="1" t="str">
        <f t="shared" si="73"/>
        <v>2014</v>
      </c>
    </row>
    <row r="4725" spans="1:19">
      <c r="A4725" t="s">
        <v>4748</v>
      </c>
      <c r="B4725" s="2">
        <v>41971</v>
      </c>
      <c r="C4725" s="2" t="str">
        <f>VLOOKUP(Sales_Data17[[#This Row],[Customer Name Index]],Customer_Data[#All],2,0)</f>
        <v>PEDIFIX, Corp</v>
      </c>
      <c r="D4725">
        <v>6</v>
      </c>
      <c r="E4725" t="s">
        <v>4</v>
      </c>
      <c r="F4725" t="s">
        <v>8168</v>
      </c>
      <c r="G4725" t="s">
        <v>8027</v>
      </c>
      <c r="H4725" t="str">
        <f>VLOOKUP(Sales_Data17[[#This Row],[Delivery Region Index]],Regions_Table[#All],2,0)</f>
        <v>New South Wales</v>
      </c>
      <c r="I4725" t="str">
        <f>VLOOKUP(Sales_Data17[[#This Row],[Delivery Region Index]],Regions_Table[#All],3,0)</f>
        <v>Nowra</v>
      </c>
      <c r="J4725">
        <v>17</v>
      </c>
      <c r="K4725">
        <v>3</v>
      </c>
      <c r="L4725" t="str">
        <f>VLOOKUP(Sales_Data17[[#This Row],[Product Description Index]],Products_Data[#All],2,0)</f>
        <v>Sunglasses</v>
      </c>
      <c r="M4725">
        <v>5</v>
      </c>
      <c r="N4725" s="9">
        <v>104.96666666666667</v>
      </c>
      <c r="O4725" s="9">
        <f>Sales_Data17[[#This Row],[Order Quantity]]*Sales_Data17[[#This Row],[Unit Price]]</f>
        <v>524.83333333333337</v>
      </c>
      <c r="P4725" s="9">
        <v>64.029666666666671</v>
      </c>
      <c r="Q4725" s="9">
        <f>Sales_Data17[[#This Row],[Line Total]]-(Sales_Data17[[#This Row],[Total Unit Cost]]*Sales_Data17[[#This Row],[Order Quantity]])</f>
        <v>204.685</v>
      </c>
      <c r="R4725" s="1" t="str">
        <f>TEXT(Sales_Data17[[#This Row],[OrderDate]],"MMM")</f>
        <v>Nov</v>
      </c>
      <c r="S4725" s="1" t="str">
        <f t="shared" si="73"/>
        <v>2014</v>
      </c>
    </row>
    <row r="4726" spans="1:19">
      <c r="A4726" t="s">
        <v>4749</v>
      </c>
      <c r="B4726" s="2">
        <v>41971</v>
      </c>
      <c r="C4726" s="2" t="str">
        <f>VLOOKUP(Sales_Data17[[#This Row],[Customer Name Index]],Customer_Data[#All],2,0)</f>
        <v>Apollo Ltd</v>
      </c>
      <c r="D4726">
        <v>11</v>
      </c>
      <c r="E4726" t="s">
        <v>2</v>
      </c>
      <c r="F4726" t="s">
        <v>8168</v>
      </c>
      <c r="G4726" t="s">
        <v>8026</v>
      </c>
      <c r="H4726" t="str">
        <f>VLOOKUP(Sales_Data17[[#This Row],[Delivery Region Index]],Regions_Table[#All],2,0)</f>
        <v>Queensland</v>
      </c>
      <c r="I4726" t="str">
        <f>VLOOKUP(Sales_Data17[[#This Row],[Delivery Region Index]],Regions_Table[#All],3,0)</f>
        <v>Gympie</v>
      </c>
      <c r="J4726">
        <v>32</v>
      </c>
      <c r="K4726">
        <v>5</v>
      </c>
      <c r="L4726" t="str">
        <f>VLOOKUP(Sales_Data17[[#This Row],[Product Description Index]],Products_Data[#All],2,0)</f>
        <v>Hats</v>
      </c>
      <c r="M4726">
        <v>3</v>
      </c>
      <c r="N4726" s="9">
        <v>429.54444444444448</v>
      </c>
      <c r="O4726" s="9">
        <f>Sales_Data17[[#This Row],[Order Quantity]]*Sales_Data17[[#This Row],[Unit Price]]</f>
        <v>1288.6333333333334</v>
      </c>
      <c r="P4726" s="9">
        <v>240.54488888888895</v>
      </c>
      <c r="Q4726" s="9">
        <f>Sales_Data17[[#This Row],[Line Total]]-(Sales_Data17[[#This Row],[Total Unit Cost]]*Sales_Data17[[#This Row],[Order Quantity]])</f>
        <v>566.99866666666662</v>
      </c>
      <c r="R4726" s="1" t="str">
        <f>TEXT(Sales_Data17[[#This Row],[OrderDate]],"MMM")</f>
        <v>Nov</v>
      </c>
      <c r="S4726" s="1" t="str">
        <f t="shared" si="73"/>
        <v>2014</v>
      </c>
    </row>
    <row r="4727" spans="1:19">
      <c r="A4727" t="s">
        <v>4750</v>
      </c>
      <c r="B4727" s="2">
        <v>41971</v>
      </c>
      <c r="C4727" s="2" t="str">
        <f>VLOOKUP(Sales_Data17[[#This Row],[Customer Name Index]],Customer_Data[#All],2,0)</f>
        <v xml:space="preserve">Ei </v>
      </c>
      <c r="D4727">
        <v>9</v>
      </c>
      <c r="E4727" t="s">
        <v>2</v>
      </c>
      <c r="F4727" t="s">
        <v>8168</v>
      </c>
      <c r="G4727" t="s">
        <v>8027</v>
      </c>
      <c r="H4727" t="str">
        <f>VLOOKUP(Sales_Data17[[#This Row],[Delivery Region Index]],Regions_Table[#All],2,0)</f>
        <v>New South Wales</v>
      </c>
      <c r="I4727" t="str">
        <f>VLOOKUP(Sales_Data17[[#This Row],[Delivery Region Index]],Regions_Table[#All],3,0)</f>
        <v>Wyong</v>
      </c>
      <c r="J4727">
        <v>25</v>
      </c>
      <c r="K4727">
        <v>4</v>
      </c>
      <c r="L4727" t="str">
        <f>VLOOKUP(Sales_Data17[[#This Row],[Product Description Index]],Products_Data[#All],2,0)</f>
        <v>Jeans</v>
      </c>
      <c r="M4727">
        <v>5</v>
      </c>
      <c r="N4727" s="9">
        <v>124.32222222222224</v>
      </c>
      <c r="O4727" s="9">
        <f>Sales_Data17[[#This Row],[Order Quantity]]*Sales_Data17[[#This Row],[Unit Price]]</f>
        <v>621.6111111111112</v>
      </c>
      <c r="P4727" s="9">
        <v>94.484888888888889</v>
      </c>
      <c r="Q4727" s="9">
        <f>Sales_Data17[[#This Row],[Line Total]]-(Sales_Data17[[#This Row],[Total Unit Cost]]*Sales_Data17[[#This Row],[Order Quantity]])</f>
        <v>149.18666666666672</v>
      </c>
      <c r="R4727" s="1" t="str">
        <f>TEXT(Sales_Data17[[#This Row],[OrderDate]],"MMM")</f>
        <v>Nov</v>
      </c>
      <c r="S4727" s="1" t="str">
        <f t="shared" si="73"/>
        <v>2014</v>
      </c>
    </row>
    <row r="4728" spans="1:19">
      <c r="A4728" t="s">
        <v>4751</v>
      </c>
      <c r="B4728" s="2">
        <v>41971</v>
      </c>
      <c r="C4728" s="2" t="str">
        <f>VLOOKUP(Sales_Data17[[#This Row],[Customer Name Index]],Customer_Data[#All],2,0)</f>
        <v>Avon Corp</v>
      </c>
      <c r="D4728">
        <v>1</v>
      </c>
      <c r="E4728" t="s">
        <v>2</v>
      </c>
      <c r="F4728" t="s">
        <v>8168</v>
      </c>
      <c r="G4728" t="s">
        <v>8027</v>
      </c>
      <c r="H4728" t="str">
        <f>VLOOKUP(Sales_Data17[[#This Row],[Delivery Region Index]],Regions_Table[#All],2,0)</f>
        <v>New South Wales</v>
      </c>
      <c r="I4728" t="str">
        <f>VLOOKUP(Sales_Data17[[#This Row],[Delivery Region Index]],Regions_Table[#All],3,0)</f>
        <v>Armidale</v>
      </c>
      <c r="J4728">
        <v>3</v>
      </c>
      <c r="K4728">
        <v>1</v>
      </c>
      <c r="L4728" t="str">
        <f>VLOOKUP(Sales_Data17[[#This Row],[Product Description Index]],Products_Data[#All],2,0)</f>
        <v>Shirts</v>
      </c>
      <c r="M4728">
        <v>3</v>
      </c>
      <c r="N4728" s="9">
        <v>20.100000000000001</v>
      </c>
      <c r="O4728" s="9">
        <f>Sales_Data17[[#This Row],[Order Quantity]]*Sales_Data17[[#This Row],[Unit Price]]</f>
        <v>60.300000000000004</v>
      </c>
      <c r="P4728" s="9">
        <v>13.668000000000001</v>
      </c>
      <c r="Q4728" s="9">
        <f>Sales_Data17[[#This Row],[Line Total]]-(Sales_Data17[[#This Row],[Total Unit Cost]]*Sales_Data17[[#This Row],[Order Quantity]])</f>
        <v>19.295999999999999</v>
      </c>
      <c r="R4728" s="1" t="str">
        <f>TEXT(Sales_Data17[[#This Row],[OrderDate]],"MMM")</f>
        <v>Nov</v>
      </c>
      <c r="S4728" s="1" t="str">
        <f t="shared" si="73"/>
        <v>2014</v>
      </c>
    </row>
    <row r="4729" spans="1:19">
      <c r="A4729" t="s">
        <v>4752</v>
      </c>
      <c r="B4729" s="2">
        <v>41971</v>
      </c>
      <c r="C4729" s="2" t="str">
        <f>VLOOKUP(Sales_Data17[[#This Row],[Customer Name Index]],Customer_Data[#All],2,0)</f>
        <v>3LAB, Ltd</v>
      </c>
      <c r="D4729">
        <v>16</v>
      </c>
      <c r="E4729" t="s">
        <v>3</v>
      </c>
      <c r="F4729" t="s">
        <v>8168</v>
      </c>
      <c r="G4729" t="s">
        <v>8025</v>
      </c>
      <c r="H4729" t="str">
        <f>VLOOKUP(Sales_Data17[[#This Row],[Delivery Region Index]],Regions_Table[#All],2,0)</f>
        <v>South Australia</v>
      </c>
      <c r="I4729" t="str">
        <f>VLOOKUP(Sales_Data17[[#This Row],[Delivery Region Index]],Regions_Table[#All],3,0)</f>
        <v>Adelaide</v>
      </c>
      <c r="J4729">
        <v>46</v>
      </c>
      <c r="K4729">
        <v>7</v>
      </c>
      <c r="L4729" t="str">
        <f>VLOOKUP(Sales_Data17[[#This Row],[Product Description Index]],Products_Data[#All],2,0)</f>
        <v>Dress Shirts</v>
      </c>
      <c r="M4729">
        <v>7</v>
      </c>
      <c r="N4729" s="9">
        <v>631.28888888888889</v>
      </c>
      <c r="O4729" s="9">
        <f>Sales_Data17[[#This Row],[Order Quantity]]*Sales_Data17[[#This Row],[Unit Price]]</f>
        <v>4419.0222222222219</v>
      </c>
      <c r="P4729" s="9">
        <v>359.83466666666664</v>
      </c>
      <c r="Q4729" s="9">
        <f>Sales_Data17[[#This Row],[Line Total]]-(Sales_Data17[[#This Row],[Total Unit Cost]]*Sales_Data17[[#This Row],[Order Quantity]])</f>
        <v>1900.1795555555555</v>
      </c>
      <c r="R4729" s="1" t="str">
        <f>TEXT(Sales_Data17[[#This Row],[OrderDate]],"MMM")</f>
        <v>Nov</v>
      </c>
      <c r="S4729" s="1" t="str">
        <f t="shared" si="73"/>
        <v>2014</v>
      </c>
    </row>
    <row r="4730" spans="1:19">
      <c r="A4730" t="s">
        <v>4753</v>
      </c>
      <c r="B4730" s="2">
        <v>41972</v>
      </c>
      <c r="C4730" s="2" t="str">
        <f>VLOOKUP(Sales_Data17[[#This Row],[Customer Name Index]],Customer_Data[#All],2,0)</f>
        <v>Medsep Group</v>
      </c>
      <c r="D4730">
        <v>8</v>
      </c>
      <c r="E4730" t="s">
        <v>2</v>
      </c>
      <c r="F4730" t="s">
        <v>8168</v>
      </c>
      <c r="G4730" t="s">
        <v>8027</v>
      </c>
      <c r="H4730" t="str">
        <f>VLOOKUP(Sales_Data17[[#This Row],[Delivery Region Index]],Regions_Table[#All],2,0)</f>
        <v>New South Wales</v>
      </c>
      <c r="I4730" t="str">
        <f>VLOOKUP(Sales_Data17[[#This Row],[Delivery Region Index]],Regions_Table[#All],3,0)</f>
        <v>Tweed Heads</v>
      </c>
      <c r="J4730">
        <v>22</v>
      </c>
      <c r="K4730">
        <v>3</v>
      </c>
      <c r="L4730" t="str">
        <f>VLOOKUP(Sales_Data17[[#This Row],[Product Description Index]],Products_Data[#All],2,0)</f>
        <v>Sunglasses</v>
      </c>
      <c r="M4730">
        <v>5</v>
      </c>
      <c r="N4730" s="9">
        <v>297.77777777777777</v>
      </c>
      <c r="O4730" s="9">
        <f>Sales_Data17[[#This Row],[Order Quantity]]*Sales_Data17[[#This Row],[Unit Price]]</f>
        <v>1488.8888888888889</v>
      </c>
      <c r="P4730" s="9">
        <v>175.68888888888887</v>
      </c>
      <c r="Q4730" s="9">
        <f>Sales_Data17[[#This Row],[Line Total]]-(Sales_Data17[[#This Row],[Total Unit Cost]]*Sales_Data17[[#This Row],[Order Quantity]])</f>
        <v>610.44444444444457</v>
      </c>
      <c r="R4730" s="1" t="str">
        <f>TEXT(Sales_Data17[[#This Row],[OrderDate]],"MMM")</f>
        <v>Nov</v>
      </c>
      <c r="S4730" s="1" t="str">
        <f t="shared" si="73"/>
        <v>2014</v>
      </c>
    </row>
    <row r="4731" spans="1:19">
      <c r="A4731" t="s">
        <v>4754</v>
      </c>
      <c r="B4731" s="2">
        <v>41972</v>
      </c>
      <c r="C4731" s="2" t="str">
        <f>VLOOKUP(Sales_Data17[[#This Row],[Customer Name Index]],Customer_Data[#All],2,0)</f>
        <v>Elorac, Corp</v>
      </c>
      <c r="D4731">
        <v>3</v>
      </c>
      <c r="E4731" t="s">
        <v>4</v>
      </c>
      <c r="F4731" t="s">
        <v>8168</v>
      </c>
      <c r="G4731" t="s">
        <v>8027</v>
      </c>
      <c r="H4731" t="str">
        <f>VLOOKUP(Sales_Data17[[#This Row],[Delivery Region Index]],Regions_Table[#All],2,0)</f>
        <v>New South Wales</v>
      </c>
      <c r="I4731" t="str">
        <f>VLOOKUP(Sales_Data17[[#This Row],[Delivery Region Index]],Regions_Table[#All],3,0)</f>
        <v>Dubbo</v>
      </c>
      <c r="J4731">
        <v>8</v>
      </c>
      <c r="K4731">
        <v>2</v>
      </c>
      <c r="L4731" t="str">
        <f>VLOOKUP(Sales_Data17[[#This Row],[Product Description Index]],Products_Data[#All],2,0)</f>
        <v>Pants</v>
      </c>
      <c r="M4731">
        <v>2</v>
      </c>
      <c r="N4731" s="9">
        <v>198.02222222222224</v>
      </c>
      <c r="O4731" s="9">
        <f>Sales_Data17[[#This Row],[Order Quantity]]*Sales_Data17[[#This Row],[Unit Price]]</f>
        <v>396.04444444444448</v>
      </c>
      <c r="P4731" s="9">
        <v>124.754</v>
      </c>
      <c r="Q4731" s="9">
        <f>Sales_Data17[[#This Row],[Line Total]]-(Sales_Data17[[#This Row],[Total Unit Cost]]*Sales_Data17[[#This Row],[Order Quantity]])</f>
        <v>146.53644444444447</v>
      </c>
      <c r="R4731" s="1" t="str">
        <f>TEXT(Sales_Data17[[#This Row],[OrderDate]],"MMM")</f>
        <v>Nov</v>
      </c>
      <c r="S4731" s="1" t="str">
        <f t="shared" si="73"/>
        <v>2014</v>
      </c>
    </row>
    <row r="4732" spans="1:19">
      <c r="A4732" t="s">
        <v>4755</v>
      </c>
      <c r="B4732" s="2">
        <v>41972</v>
      </c>
      <c r="C4732" s="2" t="str">
        <f>VLOOKUP(Sales_Data17[[#This Row],[Customer Name Index]],Customer_Data[#All],2,0)</f>
        <v>Apollo Ltd</v>
      </c>
      <c r="D4732">
        <v>11</v>
      </c>
      <c r="E4732" t="s">
        <v>2</v>
      </c>
      <c r="F4732" t="s">
        <v>8168</v>
      </c>
      <c r="G4732" t="s">
        <v>8026</v>
      </c>
      <c r="H4732" t="str">
        <f>VLOOKUP(Sales_Data17[[#This Row],[Delivery Region Index]],Regions_Table[#All],2,0)</f>
        <v>Queensland</v>
      </c>
      <c r="I4732" t="str">
        <f>VLOOKUP(Sales_Data17[[#This Row],[Delivery Region Index]],Regions_Table[#All],3,0)</f>
        <v>Gold Coast</v>
      </c>
      <c r="J4732">
        <v>31</v>
      </c>
      <c r="K4732">
        <v>5</v>
      </c>
      <c r="L4732" t="str">
        <f>VLOOKUP(Sales_Data17[[#This Row],[Product Description Index]],Products_Data[#All],2,0)</f>
        <v>Hats</v>
      </c>
      <c r="M4732">
        <v>8</v>
      </c>
      <c r="N4732" s="9">
        <v>120.60000000000001</v>
      </c>
      <c r="O4732" s="9">
        <f>Sales_Data17[[#This Row],[Order Quantity]]*Sales_Data17[[#This Row],[Unit Price]]</f>
        <v>964.80000000000007</v>
      </c>
      <c r="P4732" s="9">
        <v>102.51</v>
      </c>
      <c r="Q4732" s="9">
        <f>Sales_Data17[[#This Row],[Line Total]]-(Sales_Data17[[#This Row],[Total Unit Cost]]*Sales_Data17[[#This Row],[Order Quantity]])</f>
        <v>144.72000000000003</v>
      </c>
      <c r="R4732" s="1" t="str">
        <f>TEXT(Sales_Data17[[#This Row],[OrderDate]],"MMM")</f>
        <v>Nov</v>
      </c>
      <c r="S4732" s="1" t="str">
        <f t="shared" si="73"/>
        <v>2014</v>
      </c>
    </row>
    <row r="4733" spans="1:19">
      <c r="A4733" t="s">
        <v>4756</v>
      </c>
      <c r="B4733" s="2">
        <v>41973</v>
      </c>
      <c r="C4733" s="2" t="str">
        <f>VLOOKUP(Sales_Data17[[#This Row],[Customer Name Index]],Customer_Data[#All],2,0)</f>
        <v>Rochester Ltd</v>
      </c>
      <c r="D4733">
        <v>15</v>
      </c>
      <c r="E4733" t="s">
        <v>3</v>
      </c>
      <c r="F4733" t="s">
        <v>8168</v>
      </c>
      <c r="G4733" t="s">
        <v>8025</v>
      </c>
      <c r="H4733" t="str">
        <f>VLOOKUP(Sales_Data17[[#This Row],[Delivery Region Index]],Regions_Table[#All],2,0)</f>
        <v>Queensland</v>
      </c>
      <c r="I4733" t="str">
        <f>VLOOKUP(Sales_Data17[[#This Row],[Delivery Region Index]],Regions_Table[#All],3,0)</f>
        <v>Rockhampton</v>
      </c>
      <c r="J4733">
        <v>41</v>
      </c>
      <c r="K4733">
        <v>6</v>
      </c>
      <c r="L4733" t="str">
        <f>VLOOKUP(Sales_Data17[[#This Row],[Product Description Index]],Products_Data[#All],2,0)</f>
        <v>Socks</v>
      </c>
      <c r="M4733">
        <v>5</v>
      </c>
      <c r="N4733" s="9">
        <v>445.17777777777775</v>
      </c>
      <c r="O4733" s="9">
        <f>Sales_Data17[[#This Row],[Order Quantity]]*Sales_Data17[[#This Row],[Unit Price]]</f>
        <v>2225.8888888888887</v>
      </c>
      <c r="P4733" s="9">
        <v>369.49755555555549</v>
      </c>
      <c r="Q4733" s="9">
        <f>Sales_Data17[[#This Row],[Line Total]]-(Sales_Data17[[#This Row],[Total Unit Cost]]*Sales_Data17[[#This Row],[Order Quantity]])</f>
        <v>378.40111111111128</v>
      </c>
      <c r="R4733" s="1" t="str">
        <f>TEXT(Sales_Data17[[#This Row],[OrderDate]],"MMM")</f>
        <v>Nov</v>
      </c>
      <c r="S4733" s="1" t="str">
        <f t="shared" si="73"/>
        <v>2014</v>
      </c>
    </row>
    <row r="4734" spans="1:19">
      <c r="A4734" t="s">
        <v>4757</v>
      </c>
      <c r="B4734" s="2">
        <v>41973</v>
      </c>
      <c r="C4734" s="2" t="str">
        <f>VLOOKUP(Sales_Data17[[#This Row],[Customer Name Index]],Customer_Data[#All],2,0)</f>
        <v>Pure Group</v>
      </c>
      <c r="D4734">
        <v>17</v>
      </c>
      <c r="E4734" t="s">
        <v>4</v>
      </c>
      <c r="F4734" t="s">
        <v>8168</v>
      </c>
      <c r="G4734" t="s">
        <v>8025</v>
      </c>
      <c r="H4734" t="str">
        <f>VLOOKUP(Sales_Data17[[#This Row],[Delivery Region Index]],Regions_Table[#All],2,0)</f>
        <v>Victoria</v>
      </c>
      <c r="I4734" t="str">
        <f>VLOOKUP(Sales_Data17[[#This Row],[Delivery Region Index]],Regions_Table[#All],3,0)</f>
        <v>Melbourne</v>
      </c>
      <c r="J4734">
        <v>47</v>
      </c>
      <c r="K4734">
        <v>7</v>
      </c>
      <c r="L4734" t="str">
        <f>VLOOKUP(Sales_Data17[[#This Row],[Product Description Index]],Products_Data[#All],2,0)</f>
        <v>Dress Shirts</v>
      </c>
      <c r="M4734">
        <v>8</v>
      </c>
      <c r="N4734" s="9">
        <v>205.46666666666667</v>
      </c>
      <c r="O4734" s="9">
        <f>Sales_Data17[[#This Row],[Order Quantity]]*Sales_Data17[[#This Row],[Unit Price]]</f>
        <v>1643.7333333333333</v>
      </c>
      <c r="P4734" s="9">
        <v>168.48266666666666</v>
      </c>
      <c r="Q4734" s="9">
        <f>Sales_Data17[[#This Row],[Line Total]]-(Sales_Data17[[#This Row],[Total Unit Cost]]*Sales_Data17[[#This Row],[Order Quantity]])</f>
        <v>295.87200000000007</v>
      </c>
      <c r="R4734" s="1" t="str">
        <f>TEXT(Sales_Data17[[#This Row],[OrderDate]],"MMM")</f>
        <v>Nov</v>
      </c>
      <c r="S4734" s="1" t="str">
        <f t="shared" si="73"/>
        <v>2014</v>
      </c>
    </row>
    <row r="4735" spans="1:19">
      <c r="A4735" t="s">
        <v>4758</v>
      </c>
      <c r="B4735" s="2">
        <v>41973</v>
      </c>
      <c r="C4735" s="2" t="str">
        <f>VLOOKUP(Sales_Data17[[#This Row],[Customer Name Index]],Customer_Data[#All],2,0)</f>
        <v>Apollo Ltd</v>
      </c>
      <c r="D4735">
        <v>11</v>
      </c>
      <c r="E4735" t="s">
        <v>2</v>
      </c>
      <c r="F4735" t="s">
        <v>8168</v>
      </c>
      <c r="G4735" t="s">
        <v>8026</v>
      </c>
      <c r="H4735" t="str">
        <f>VLOOKUP(Sales_Data17[[#This Row],[Delivery Region Index]],Regions_Table[#All],2,0)</f>
        <v>Queensland</v>
      </c>
      <c r="I4735" t="str">
        <f>VLOOKUP(Sales_Data17[[#This Row],[Delivery Region Index]],Regions_Table[#All],3,0)</f>
        <v>Gold Coast</v>
      </c>
      <c r="J4735">
        <v>31</v>
      </c>
      <c r="K4735">
        <v>5</v>
      </c>
      <c r="L4735" t="str">
        <f>VLOOKUP(Sales_Data17[[#This Row],[Product Description Index]],Products_Data[#All],2,0)</f>
        <v>Hats</v>
      </c>
      <c r="M4735">
        <v>2</v>
      </c>
      <c r="N4735" s="9">
        <v>203.23333333333335</v>
      </c>
      <c r="O4735" s="9">
        <f>Sales_Data17[[#This Row],[Order Quantity]]*Sales_Data17[[#This Row],[Unit Price]]</f>
        <v>406.4666666666667</v>
      </c>
      <c r="P4735" s="9">
        <v>132.10166666666669</v>
      </c>
      <c r="Q4735" s="9">
        <f>Sales_Data17[[#This Row],[Line Total]]-(Sales_Data17[[#This Row],[Total Unit Cost]]*Sales_Data17[[#This Row],[Order Quantity]])</f>
        <v>142.26333333333332</v>
      </c>
      <c r="R4735" s="1" t="str">
        <f>TEXT(Sales_Data17[[#This Row],[OrderDate]],"MMM")</f>
        <v>Nov</v>
      </c>
      <c r="S4735" s="1" t="str">
        <f t="shared" si="73"/>
        <v>2014</v>
      </c>
    </row>
    <row r="4736" spans="1:19">
      <c r="A4736" t="s">
        <v>4759</v>
      </c>
      <c r="B4736" s="2">
        <v>41973</v>
      </c>
      <c r="C4736" s="2" t="str">
        <f>VLOOKUP(Sales_Data17[[#This Row],[Customer Name Index]],Customer_Data[#All],2,0)</f>
        <v>21st Ltd</v>
      </c>
      <c r="D4736">
        <v>10</v>
      </c>
      <c r="E4736" t="s">
        <v>2</v>
      </c>
      <c r="F4736" t="s">
        <v>8168</v>
      </c>
      <c r="G4736" t="s">
        <v>8026</v>
      </c>
      <c r="H4736" t="str">
        <f>VLOOKUP(Sales_Data17[[#This Row],[Delivery Region Index]],Regions_Table[#All],2,0)</f>
        <v>Queensland</v>
      </c>
      <c r="I4736" t="str">
        <f>VLOOKUP(Sales_Data17[[#This Row],[Delivery Region Index]],Regions_Table[#All],3,0)</f>
        <v>Charters Towers</v>
      </c>
      <c r="J4736">
        <v>29</v>
      </c>
      <c r="K4736">
        <v>4</v>
      </c>
      <c r="L4736" t="str">
        <f>VLOOKUP(Sales_Data17[[#This Row],[Product Description Index]],Products_Data[#All],2,0)</f>
        <v>Jeans</v>
      </c>
      <c r="M4736">
        <v>2</v>
      </c>
      <c r="N4736" s="9">
        <v>268.74444444444447</v>
      </c>
      <c r="O4736" s="9">
        <f>Sales_Data17[[#This Row],[Order Quantity]]*Sales_Data17[[#This Row],[Unit Price]]</f>
        <v>537.48888888888894</v>
      </c>
      <c r="P4736" s="9">
        <v>153.18433333333334</v>
      </c>
      <c r="Q4736" s="9">
        <f>Sales_Data17[[#This Row],[Line Total]]-(Sales_Data17[[#This Row],[Total Unit Cost]]*Sales_Data17[[#This Row],[Order Quantity]])</f>
        <v>231.12022222222225</v>
      </c>
      <c r="R4736" s="1" t="str">
        <f>TEXT(Sales_Data17[[#This Row],[OrderDate]],"MMM")</f>
        <v>Nov</v>
      </c>
      <c r="S4736" s="1" t="str">
        <f t="shared" si="73"/>
        <v>2014</v>
      </c>
    </row>
    <row r="4737" spans="1:19">
      <c r="A4737" t="s">
        <v>4760</v>
      </c>
      <c r="B4737" s="2">
        <v>41973</v>
      </c>
      <c r="C4737" s="2" t="str">
        <f>VLOOKUP(Sales_Data17[[#This Row],[Customer Name Index]],Customer_Data[#All],2,0)</f>
        <v xml:space="preserve">Linde </v>
      </c>
      <c r="D4737">
        <v>14</v>
      </c>
      <c r="E4737" t="s">
        <v>2</v>
      </c>
      <c r="F4737" t="s">
        <v>8168</v>
      </c>
      <c r="G4737" t="s">
        <v>8026</v>
      </c>
      <c r="H4737" t="str">
        <f>VLOOKUP(Sales_Data17[[#This Row],[Delivery Region Index]],Regions_Table[#All],2,0)</f>
        <v>Queensland</v>
      </c>
      <c r="I4737" t="str">
        <f>VLOOKUP(Sales_Data17[[#This Row],[Delivery Region Index]],Regions_Table[#All],3,0)</f>
        <v>Redcliffe</v>
      </c>
      <c r="J4737">
        <v>40</v>
      </c>
      <c r="K4737">
        <v>6</v>
      </c>
      <c r="L4737" t="str">
        <f>VLOOKUP(Sales_Data17[[#This Row],[Product Description Index]],Products_Data[#All],2,0)</f>
        <v>Socks</v>
      </c>
      <c r="M4737">
        <v>1</v>
      </c>
      <c r="N4737" s="9">
        <v>189.08888888888887</v>
      </c>
      <c r="O4737" s="9">
        <f>Sales_Data17[[#This Row],[Order Quantity]]*Sales_Data17[[#This Row],[Unit Price]]</f>
        <v>189.08888888888887</v>
      </c>
      <c r="P4737" s="9">
        <v>117.23511111111111</v>
      </c>
      <c r="Q4737" s="9">
        <f>Sales_Data17[[#This Row],[Line Total]]-(Sales_Data17[[#This Row],[Total Unit Cost]]*Sales_Data17[[#This Row],[Order Quantity]])</f>
        <v>71.853777777777765</v>
      </c>
      <c r="R4737" s="1" t="str">
        <f>TEXT(Sales_Data17[[#This Row],[OrderDate]],"MMM")</f>
        <v>Nov</v>
      </c>
      <c r="S4737" s="1" t="str">
        <f t="shared" si="73"/>
        <v>2014</v>
      </c>
    </row>
    <row r="4738" spans="1:19">
      <c r="A4738" t="s">
        <v>4761</v>
      </c>
      <c r="B4738" s="2">
        <v>41974</v>
      </c>
      <c r="C4738" s="2" t="str">
        <f>VLOOKUP(Sales_Data17[[#This Row],[Customer Name Index]],Customer_Data[#All],2,0)</f>
        <v xml:space="preserve">Ei </v>
      </c>
      <c r="D4738">
        <v>9</v>
      </c>
      <c r="E4738" t="s">
        <v>4</v>
      </c>
      <c r="F4738" t="s">
        <v>8168</v>
      </c>
      <c r="G4738" t="s">
        <v>8027</v>
      </c>
      <c r="H4738" t="str">
        <f>VLOOKUP(Sales_Data17[[#This Row],[Delivery Region Index]],Regions_Table[#All],2,0)</f>
        <v>Queensland</v>
      </c>
      <c r="I4738" t="str">
        <f>VLOOKUP(Sales_Data17[[#This Row],[Delivery Region Index]],Regions_Table[#All],3,0)</f>
        <v>Brisbane</v>
      </c>
      <c r="J4738">
        <v>26</v>
      </c>
      <c r="K4738">
        <v>4</v>
      </c>
      <c r="L4738" t="str">
        <f>VLOOKUP(Sales_Data17[[#This Row],[Product Description Index]],Products_Data[#All],2,0)</f>
        <v>Jeans</v>
      </c>
      <c r="M4738">
        <v>4</v>
      </c>
      <c r="N4738" s="9">
        <v>119.11111111111111</v>
      </c>
      <c r="O4738" s="9">
        <f>Sales_Data17[[#This Row],[Order Quantity]]*Sales_Data17[[#This Row],[Unit Price]]</f>
        <v>476.44444444444446</v>
      </c>
      <c r="P4738" s="9">
        <v>63.128888888888895</v>
      </c>
      <c r="Q4738" s="9">
        <f>Sales_Data17[[#This Row],[Line Total]]-(Sales_Data17[[#This Row],[Total Unit Cost]]*Sales_Data17[[#This Row],[Order Quantity]])</f>
        <v>223.92888888888888</v>
      </c>
      <c r="R4738" s="1" t="str">
        <f>TEXT(Sales_Data17[[#This Row],[OrderDate]],"MMM")</f>
        <v>Dec</v>
      </c>
      <c r="S4738" s="1" t="str">
        <f t="shared" ref="S4738:S4801" si="74">TEXT(B4738,"YYY")</f>
        <v>2014</v>
      </c>
    </row>
    <row r="4739" spans="1:19">
      <c r="A4739" t="s">
        <v>4762</v>
      </c>
      <c r="B4739" s="2">
        <v>41974</v>
      </c>
      <c r="C4739" s="2" t="str">
        <f>VLOOKUP(Sales_Data17[[#This Row],[Customer Name Index]],Customer_Data[#All],2,0)</f>
        <v>Elorac, Corp</v>
      </c>
      <c r="D4739">
        <v>3</v>
      </c>
      <c r="E4739" t="s">
        <v>4</v>
      </c>
      <c r="F4739" t="s">
        <v>8168</v>
      </c>
      <c r="G4739" t="s">
        <v>8027</v>
      </c>
      <c r="H4739" t="str">
        <f>VLOOKUP(Sales_Data17[[#This Row],[Delivery Region Index]],Regions_Table[#All],2,0)</f>
        <v>New South Wales</v>
      </c>
      <c r="I4739" t="str">
        <f>VLOOKUP(Sales_Data17[[#This Row],[Delivery Region Index]],Regions_Table[#All],3,0)</f>
        <v>Gosford</v>
      </c>
      <c r="J4739">
        <v>9</v>
      </c>
      <c r="K4739">
        <v>2</v>
      </c>
      <c r="L4739" t="str">
        <f>VLOOKUP(Sales_Data17[[#This Row],[Product Description Index]],Products_Data[#All],2,0)</f>
        <v>Pants</v>
      </c>
      <c r="M4739">
        <v>5</v>
      </c>
      <c r="N4739" s="9">
        <v>424.33333333333331</v>
      </c>
      <c r="O4739" s="9">
        <f>Sales_Data17[[#This Row],[Order Quantity]]*Sales_Data17[[#This Row],[Unit Price]]</f>
        <v>2121.6666666666665</v>
      </c>
      <c r="P4739" s="9">
        <v>318.25</v>
      </c>
      <c r="Q4739" s="9">
        <f>Sales_Data17[[#This Row],[Line Total]]-(Sales_Data17[[#This Row],[Total Unit Cost]]*Sales_Data17[[#This Row],[Order Quantity]])</f>
        <v>530.41666666666652</v>
      </c>
      <c r="R4739" s="1" t="str">
        <f>TEXT(Sales_Data17[[#This Row],[OrderDate]],"MMM")</f>
        <v>Dec</v>
      </c>
      <c r="S4739" s="1" t="str">
        <f t="shared" si="74"/>
        <v>2014</v>
      </c>
    </row>
    <row r="4740" spans="1:19">
      <c r="A4740" t="s">
        <v>4763</v>
      </c>
      <c r="B4740" s="2">
        <v>41974</v>
      </c>
      <c r="C4740" s="2" t="str">
        <f>VLOOKUP(Sales_Data17[[#This Row],[Customer Name Index]],Customer_Data[#All],2,0)</f>
        <v>PEDIFIX, Corp</v>
      </c>
      <c r="D4740">
        <v>6</v>
      </c>
      <c r="E4740" t="s">
        <v>2</v>
      </c>
      <c r="F4740" t="s">
        <v>8168</v>
      </c>
      <c r="G4740" t="s">
        <v>8027</v>
      </c>
      <c r="H4740" t="str">
        <f>VLOOKUP(Sales_Data17[[#This Row],[Delivery Region Index]],Regions_Table[#All],2,0)</f>
        <v>New South Wales</v>
      </c>
      <c r="I4740" t="str">
        <f>VLOOKUP(Sales_Data17[[#This Row],[Delivery Region Index]],Regions_Table[#All],3,0)</f>
        <v>Nowra</v>
      </c>
      <c r="J4740">
        <v>17</v>
      </c>
      <c r="K4740">
        <v>3</v>
      </c>
      <c r="L4740" t="str">
        <f>VLOOKUP(Sales_Data17[[#This Row],[Product Description Index]],Products_Data[#All],2,0)</f>
        <v>Sunglasses</v>
      </c>
      <c r="M4740">
        <v>8</v>
      </c>
      <c r="N4740" s="9">
        <v>96.777777777777771</v>
      </c>
      <c r="O4740" s="9">
        <f>Sales_Data17[[#This Row],[Order Quantity]]*Sales_Data17[[#This Row],[Unit Price]]</f>
        <v>774.22222222222217</v>
      </c>
      <c r="P4740" s="9">
        <v>82.26111111111112</v>
      </c>
      <c r="Q4740" s="9">
        <f>Sales_Data17[[#This Row],[Line Total]]-(Sales_Data17[[#This Row],[Total Unit Cost]]*Sales_Data17[[#This Row],[Order Quantity]])</f>
        <v>116.13333333333321</v>
      </c>
      <c r="R4740" s="1" t="str">
        <f>TEXT(Sales_Data17[[#This Row],[OrderDate]],"MMM")</f>
        <v>Dec</v>
      </c>
      <c r="S4740" s="1" t="str">
        <f t="shared" si="74"/>
        <v>2014</v>
      </c>
    </row>
    <row r="4741" spans="1:19">
      <c r="A4741" t="s">
        <v>4764</v>
      </c>
      <c r="B4741" s="2">
        <v>41976</v>
      </c>
      <c r="C4741" s="2" t="str">
        <f>VLOOKUP(Sales_Data17[[#This Row],[Customer Name Index]],Customer_Data[#All],2,0)</f>
        <v xml:space="preserve">Medline </v>
      </c>
      <c r="D4741">
        <v>12</v>
      </c>
      <c r="E4741" t="s">
        <v>4</v>
      </c>
      <c r="F4741" t="s">
        <v>8168</v>
      </c>
      <c r="G4741" t="s">
        <v>8026</v>
      </c>
      <c r="H4741" t="str">
        <f>VLOOKUP(Sales_Data17[[#This Row],[Delivery Region Index]],Regions_Table[#All],2,0)</f>
        <v>Queensland</v>
      </c>
      <c r="I4741" t="str">
        <f>VLOOKUP(Sales_Data17[[#This Row],[Delivery Region Index]],Regions_Table[#All],3,0)</f>
        <v>Ipswich</v>
      </c>
      <c r="J4741">
        <v>34</v>
      </c>
      <c r="K4741">
        <v>5</v>
      </c>
      <c r="L4741" t="str">
        <f>VLOOKUP(Sales_Data17[[#This Row],[Product Description Index]],Products_Data[#All],2,0)</f>
        <v>Hats</v>
      </c>
      <c r="M4741">
        <v>9</v>
      </c>
      <c r="N4741" s="9">
        <v>432.52222222222224</v>
      </c>
      <c r="O4741" s="9">
        <f>Sales_Data17[[#This Row],[Order Quantity]]*Sales_Data17[[#This Row],[Unit Price]]</f>
        <v>3892.7000000000003</v>
      </c>
      <c r="P4741" s="9">
        <v>190.30977777777781</v>
      </c>
      <c r="Q4741" s="9">
        <f>Sales_Data17[[#This Row],[Line Total]]-(Sales_Data17[[#This Row],[Total Unit Cost]]*Sales_Data17[[#This Row],[Order Quantity]])</f>
        <v>2179.9120000000003</v>
      </c>
      <c r="R4741" s="1" t="str">
        <f>TEXT(Sales_Data17[[#This Row],[OrderDate]],"MMM")</f>
        <v>Dec</v>
      </c>
      <c r="S4741" s="1" t="str">
        <f t="shared" si="74"/>
        <v>2014</v>
      </c>
    </row>
    <row r="4742" spans="1:19">
      <c r="A4742" t="s">
        <v>4765</v>
      </c>
      <c r="B4742" s="2">
        <v>41976</v>
      </c>
      <c r="C4742" s="2" t="str">
        <f>VLOOKUP(Sales_Data17[[#This Row],[Customer Name Index]],Customer_Data[#All],2,0)</f>
        <v>PEDIFIX, Corp</v>
      </c>
      <c r="D4742">
        <v>6</v>
      </c>
      <c r="E4742" t="s">
        <v>4</v>
      </c>
      <c r="F4742" t="s">
        <v>8168</v>
      </c>
      <c r="G4742" t="s">
        <v>8027</v>
      </c>
      <c r="H4742" t="str">
        <f>VLOOKUP(Sales_Data17[[#This Row],[Delivery Region Index]],Regions_Table[#All],2,0)</f>
        <v>New South Wales</v>
      </c>
      <c r="I4742" t="str">
        <f>VLOOKUP(Sales_Data17[[#This Row],[Delivery Region Index]],Regions_Table[#All],3,0)</f>
        <v>Nowra</v>
      </c>
      <c r="J4742">
        <v>17</v>
      </c>
      <c r="K4742">
        <v>3</v>
      </c>
      <c r="L4742" t="str">
        <f>VLOOKUP(Sales_Data17[[#This Row],[Product Description Index]],Products_Data[#All],2,0)</f>
        <v>Sunglasses</v>
      </c>
      <c r="M4742">
        <v>7</v>
      </c>
      <c r="N4742" s="9">
        <v>427.31111111111113</v>
      </c>
      <c r="O4742" s="9">
        <f>Sales_Data17[[#This Row],[Order Quantity]]*Sales_Data17[[#This Row],[Unit Price]]</f>
        <v>2991.1777777777779</v>
      </c>
      <c r="P4742" s="9">
        <v>264.9328888888889</v>
      </c>
      <c r="Q4742" s="9">
        <f>Sales_Data17[[#This Row],[Line Total]]-(Sales_Data17[[#This Row],[Total Unit Cost]]*Sales_Data17[[#This Row],[Order Quantity]])</f>
        <v>1136.6475555555558</v>
      </c>
      <c r="R4742" s="1" t="str">
        <f>TEXT(Sales_Data17[[#This Row],[OrderDate]],"MMM")</f>
        <v>Dec</v>
      </c>
      <c r="S4742" s="1" t="str">
        <f t="shared" si="74"/>
        <v>2014</v>
      </c>
    </row>
    <row r="4743" spans="1:19">
      <c r="A4743" t="s">
        <v>4766</v>
      </c>
      <c r="B4743" s="2">
        <v>41977</v>
      </c>
      <c r="C4743" s="2" t="str">
        <f>VLOOKUP(Sales_Data17[[#This Row],[Customer Name Index]],Customer_Data[#All],2,0)</f>
        <v>PEDIFIX, Corp</v>
      </c>
      <c r="D4743">
        <v>6</v>
      </c>
      <c r="E4743" t="s">
        <v>4</v>
      </c>
      <c r="F4743" t="s">
        <v>8168</v>
      </c>
      <c r="G4743" t="s">
        <v>8027</v>
      </c>
      <c r="H4743" t="str">
        <f>VLOOKUP(Sales_Data17[[#This Row],[Delivery Region Index]],Regions_Table[#All],2,0)</f>
        <v>New South Wales</v>
      </c>
      <c r="I4743" t="str">
        <f>VLOOKUP(Sales_Data17[[#This Row],[Delivery Region Index]],Regions_Table[#All],3,0)</f>
        <v>Newcastle</v>
      </c>
      <c r="J4743">
        <v>16</v>
      </c>
      <c r="K4743">
        <v>3</v>
      </c>
      <c r="L4743" t="str">
        <f>VLOOKUP(Sales_Data17[[#This Row],[Product Description Index]],Products_Data[#All],2,0)</f>
        <v>Sunglasses</v>
      </c>
      <c r="M4743">
        <v>4</v>
      </c>
      <c r="N4743" s="9">
        <v>120.60000000000001</v>
      </c>
      <c r="O4743" s="9">
        <f>Sales_Data17[[#This Row],[Order Quantity]]*Sales_Data17[[#This Row],[Unit Price]]</f>
        <v>482.40000000000003</v>
      </c>
      <c r="P4743" s="9">
        <v>66.330000000000013</v>
      </c>
      <c r="Q4743" s="9">
        <f>Sales_Data17[[#This Row],[Line Total]]-(Sales_Data17[[#This Row],[Total Unit Cost]]*Sales_Data17[[#This Row],[Order Quantity]])</f>
        <v>217.07999999999998</v>
      </c>
      <c r="R4743" s="1" t="str">
        <f>TEXT(Sales_Data17[[#This Row],[OrderDate]],"MMM")</f>
        <v>Dec</v>
      </c>
      <c r="S4743" s="1" t="str">
        <f t="shared" si="74"/>
        <v>2014</v>
      </c>
    </row>
    <row r="4744" spans="1:19">
      <c r="A4744" t="s">
        <v>4767</v>
      </c>
      <c r="B4744" s="2">
        <v>41977</v>
      </c>
      <c r="C4744" s="2" t="str">
        <f>VLOOKUP(Sales_Data17[[#This Row],[Customer Name Index]],Customer_Data[#All],2,0)</f>
        <v>Procter Corp</v>
      </c>
      <c r="D4744">
        <v>5</v>
      </c>
      <c r="E4744" t="s">
        <v>3</v>
      </c>
      <c r="F4744" t="s">
        <v>8168</v>
      </c>
      <c r="G4744" t="s">
        <v>8027</v>
      </c>
      <c r="H4744" t="str">
        <f>VLOOKUP(Sales_Data17[[#This Row],[Delivery Region Index]],Regions_Table[#All],2,0)</f>
        <v>New South Wales</v>
      </c>
      <c r="I4744" t="str">
        <f>VLOOKUP(Sales_Data17[[#This Row],[Delivery Region Index]],Regions_Table[#All],3,0)</f>
        <v>Lake Macquarie</v>
      </c>
      <c r="J4744">
        <v>13</v>
      </c>
      <c r="K4744">
        <v>2</v>
      </c>
      <c r="L4744" t="str">
        <f>VLOOKUP(Sales_Data17[[#This Row],[Product Description Index]],Products_Data[#All],2,0)</f>
        <v>Pants</v>
      </c>
      <c r="M4744">
        <v>6</v>
      </c>
      <c r="N4744" s="9">
        <v>249.38888888888889</v>
      </c>
      <c r="O4744" s="9">
        <f>Sales_Data17[[#This Row],[Order Quantity]]*Sales_Data17[[#This Row],[Unit Price]]</f>
        <v>1496.3333333333333</v>
      </c>
      <c r="P4744" s="9">
        <v>117.21277777777777</v>
      </c>
      <c r="Q4744" s="9">
        <f>Sales_Data17[[#This Row],[Line Total]]-(Sales_Data17[[#This Row],[Total Unit Cost]]*Sales_Data17[[#This Row],[Order Quantity]])</f>
        <v>793.05666666666662</v>
      </c>
      <c r="R4744" s="1" t="str">
        <f>TEXT(Sales_Data17[[#This Row],[OrderDate]],"MMM")</f>
        <v>Dec</v>
      </c>
      <c r="S4744" s="1" t="str">
        <f t="shared" si="74"/>
        <v>2014</v>
      </c>
    </row>
    <row r="4745" spans="1:19">
      <c r="A4745" t="s">
        <v>4768</v>
      </c>
      <c r="B4745" s="2">
        <v>41977</v>
      </c>
      <c r="C4745" s="2" t="str">
        <f>VLOOKUP(Sales_Data17[[#This Row],[Customer Name Index]],Customer_Data[#All],2,0)</f>
        <v>ETUDE Ltd</v>
      </c>
      <c r="D4745">
        <v>4</v>
      </c>
      <c r="E4745" t="s">
        <v>4</v>
      </c>
      <c r="F4745" t="s">
        <v>8168</v>
      </c>
      <c r="G4745" t="s">
        <v>8027</v>
      </c>
      <c r="H4745" t="str">
        <f>VLOOKUP(Sales_Data17[[#This Row],[Delivery Region Index]],Regions_Table[#All],2,0)</f>
        <v>New South Wales</v>
      </c>
      <c r="I4745" t="str">
        <f>VLOOKUP(Sales_Data17[[#This Row],[Delivery Region Index]],Regions_Table[#All],3,0)</f>
        <v>Grafton</v>
      </c>
      <c r="J4745">
        <v>11</v>
      </c>
      <c r="K4745">
        <v>2</v>
      </c>
      <c r="L4745" t="str">
        <f>VLOOKUP(Sales_Data17[[#This Row],[Product Description Index]],Products_Data[#All],2,0)</f>
        <v>Pants</v>
      </c>
      <c r="M4745">
        <v>1</v>
      </c>
      <c r="N4745" s="9">
        <v>111.66666666666667</v>
      </c>
      <c r="O4745" s="9">
        <f>Sales_Data17[[#This Row],[Order Quantity]]*Sales_Data17[[#This Row],[Unit Price]]</f>
        <v>111.66666666666667</v>
      </c>
      <c r="P4745" s="9">
        <v>52.483333333333327</v>
      </c>
      <c r="Q4745" s="9">
        <f>Sales_Data17[[#This Row],[Line Total]]-(Sales_Data17[[#This Row],[Total Unit Cost]]*Sales_Data17[[#This Row],[Order Quantity]])</f>
        <v>59.183333333333344</v>
      </c>
      <c r="R4745" s="1" t="str">
        <f>TEXT(Sales_Data17[[#This Row],[OrderDate]],"MMM")</f>
        <v>Dec</v>
      </c>
      <c r="S4745" s="1" t="str">
        <f t="shared" si="74"/>
        <v>2014</v>
      </c>
    </row>
    <row r="4746" spans="1:19">
      <c r="A4746" t="s">
        <v>4769</v>
      </c>
      <c r="B4746" s="2">
        <v>41978</v>
      </c>
      <c r="C4746" s="2" t="str">
        <f>VLOOKUP(Sales_Data17[[#This Row],[Customer Name Index]],Customer_Data[#All],2,0)</f>
        <v>Apollo Ltd</v>
      </c>
      <c r="D4746">
        <v>11</v>
      </c>
      <c r="E4746" t="s">
        <v>2</v>
      </c>
      <c r="F4746" t="s">
        <v>8168</v>
      </c>
      <c r="G4746" t="s">
        <v>8026</v>
      </c>
      <c r="H4746" t="str">
        <f>VLOOKUP(Sales_Data17[[#This Row],[Delivery Region Index]],Regions_Table[#All],2,0)</f>
        <v>Queensland</v>
      </c>
      <c r="I4746" t="str">
        <f>VLOOKUP(Sales_Data17[[#This Row],[Delivery Region Index]],Regions_Table[#All],3,0)</f>
        <v>Gold Coast</v>
      </c>
      <c r="J4746">
        <v>31</v>
      </c>
      <c r="K4746">
        <v>5</v>
      </c>
      <c r="L4746" t="str">
        <f>VLOOKUP(Sales_Data17[[#This Row],[Product Description Index]],Products_Data[#All],2,0)</f>
        <v>Hats</v>
      </c>
      <c r="M4746">
        <v>1</v>
      </c>
      <c r="N4746" s="9">
        <v>214.4</v>
      </c>
      <c r="O4746" s="9">
        <f>Sales_Data17[[#This Row],[Order Quantity]]*Sales_Data17[[#This Row],[Unit Price]]</f>
        <v>214.4</v>
      </c>
      <c r="P4746" s="9">
        <v>152.22400000000002</v>
      </c>
      <c r="Q4746" s="9">
        <f>Sales_Data17[[#This Row],[Line Total]]-(Sales_Data17[[#This Row],[Total Unit Cost]]*Sales_Data17[[#This Row],[Order Quantity]])</f>
        <v>62.175999999999988</v>
      </c>
      <c r="R4746" s="1" t="str">
        <f>TEXT(Sales_Data17[[#This Row],[OrderDate]],"MMM")</f>
        <v>Dec</v>
      </c>
      <c r="S4746" s="1" t="str">
        <f t="shared" si="74"/>
        <v>2014</v>
      </c>
    </row>
    <row r="4747" spans="1:19">
      <c r="A4747" t="s">
        <v>4770</v>
      </c>
      <c r="B4747" s="2">
        <v>41978</v>
      </c>
      <c r="C4747" s="2" t="str">
        <f>VLOOKUP(Sales_Data17[[#This Row],[Customer Name Index]],Customer_Data[#All],2,0)</f>
        <v xml:space="preserve">Linde </v>
      </c>
      <c r="D4747">
        <v>14</v>
      </c>
      <c r="E4747" t="s">
        <v>3</v>
      </c>
      <c r="F4747" t="s">
        <v>8168</v>
      </c>
      <c r="G4747" t="s">
        <v>8026</v>
      </c>
      <c r="H4747" t="str">
        <f>VLOOKUP(Sales_Data17[[#This Row],[Delivery Region Index]],Regions_Table[#All],2,0)</f>
        <v>Queensland</v>
      </c>
      <c r="I4747" t="str">
        <f>VLOOKUP(Sales_Data17[[#This Row],[Delivery Region Index]],Regions_Table[#All],3,0)</f>
        <v>Nambour</v>
      </c>
      <c r="J4747">
        <v>39</v>
      </c>
      <c r="K4747">
        <v>6</v>
      </c>
      <c r="L4747" t="str">
        <f>VLOOKUP(Sales_Data17[[#This Row],[Product Description Index]],Products_Data[#All],2,0)</f>
        <v>Socks</v>
      </c>
      <c r="M4747">
        <v>7</v>
      </c>
      <c r="N4747" s="9">
        <v>122.08888888888889</v>
      </c>
      <c r="O4747" s="9">
        <f>Sales_Data17[[#This Row],[Order Quantity]]*Sales_Data17[[#This Row],[Unit Price]]</f>
        <v>854.62222222222226</v>
      </c>
      <c r="P4747" s="9">
        <v>87.903999999999996</v>
      </c>
      <c r="Q4747" s="9">
        <f>Sales_Data17[[#This Row],[Line Total]]-(Sales_Data17[[#This Row],[Total Unit Cost]]*Sales_Data17[[#This Row],[Order Quantity]])</f>
        <v>239.29422222222229</v>
      </c>
      <c r="R4747" s="1" t="str">
        <f>TEXT(Sales_Data17[[#This Row],[OrderDate]],"MMM")</f>
        <v>Dec</v>
      </c>
      <c r="S4747" s="1" t="str">
        <f t="shared" si="74"/>
        <v>2014</v>
      </c>
    </row>
    <row r="4748" spans="1:19">
      <c r="A4748" t="s">
        <v>4771</v>
      </c>
      <c r="B4748" s="2">
        <v>41978</v>
      </c>
      <c r="C4748" s="2" t="str">
        <f>VLOOKUP(Sales_Data17[[#This Row],[Customer Name Index]],Customer_Data[#All],2,0)</f>
        <v>Pacific Ltd</v>
      </c>
      <c r="D4748">
        <v>20</v>
      </c>
      <c r="E4748" t="s">
        <v>4</v>
      </c>
      <c r="F4748" t="s">
        <v>8168</v>
      </c>
      <c r="G4748" t="s">
        <v>8028</v>
      </c>
      <c r="H4748" t="str">
        <f>VLOOKUP(Sales_Data17[[#This Row],[Delivery Region Index]],Regions_Table[#All],2,0)</f>
        <v>Victoria</v>
      </c>
      <c r="I4748" t="str">
        <f>VLOOKUP(Sales_Data17[[#This Row],[Delivery Region Index]],Regions_Table[#All],3,0)</f>
        <v>Warrnambool</v>
      </c>
      <c r="J4748">
        <v>57</v>
      </c>
      <c r="K4748">
        <v>8</v>
      </c>
      <c r="L4748" t="str">
        <f>VLOOKUP(Sales_Data17[[#This Row],[Product Description Index]],Products_Data[#All],2,0)</f>
        <v>Shoes</v>
      </c>
      <c r="M4748">
        <v>5</v>
      </c>
      <c r="N4748" s="9">
        <v>96.033333333333346</v>
      </c>
      <c r="O4748" s="9">
        <f>Sales_Data17[[#This Row],[Order Quantity]]*Sales_Data17[[#This Row],[Unit Price]]</f>
        <v>480.16666666666674</v>
      </c>
      <c r="P4748" s="9">
        <v>52.818333333333342</v>
      </c>
      <c r="Q4748" s="9">
        <f>Sales_Data17[[#This Row],[Line Total]]-(Sales_Data17[[#This Row],[Total Unit Cost]]*Sales_Data17[[#This Row],[Order Quantity]])</f>
        <v>216.07500000000005</v>
      </c>
      <c r="R4748" s="1" t="str">
        <f>TEXT(Sales_Data17[[#This Row],[OrderDate]],"MMM")</f>
        <v>Dec</v>
      </c>
      <c r="S4748" s="1" t="str">
        <f t="shared" si="74"/>
        <v>2014</v>
      </c>
    </row>
    <row r="4749" spans="1:19">
      <c r="A4749" t="s">
        <v>4772</v>
      </c>
      <c r="B4749" s="2">
        <v>41978</v>
      </c>
      <c r="C4749" s="2" t="str">
        <f>VLOOKUP(Sales_Data17[[#This Row],[Customer Name Index]],Customer_Data[#All],2,0)</f>
        <v>PEDIFIX, Corp</v>
      </c>
      <c r="D4749">
        <v>6</v>
      </c>
      <c r="E4749" t="s">
        <v>3</v>
      </c>
      <c r="F4749" t="s">
        <v>8168</v>
      </c>
      <c r="G4749" t="s">
        <v>8027</v>
      </c>
      <c r="H4749" t="str">
        <f>VLOOKUP(Sales_Data17[[#This Row],[Delivery Region Index]],Regions_Table[#All],2,0)</f>
        <v>New South Wales</v>
      </c>
      <c r="I4749" t="str">
        <f>VLOOKUP(Sales_Data17[[#This Row],[Delivery Region Index]],Regions_Table[#All],3,0)</f>
        <v>Newcastle</v>
      </c>
      <c r="J4749">
        <v>16</v>
      </c>
      <c r="K4749">
        <v>3</v>
      </c>
      <c r="L4749" t="str">
        <f>VLOOKUP(Sales_Data17[[#This Row],[Product Description Index]],Products_Data[#All],2,0)</f>
        <v>Sunglasses</v>
      </c>
      <c r="M4749">
        <v>3</v>
      </c>
      <c r="N4749" s="9">
        <v>658.08888888888896</v>
      </c>
      <c r="O4749" s="9">
        <f>Sales_Data17[[#This Row],[Order Quantity]]*Sales_Data17[[#This Row],[Unit Price]]</f>
        <v>1974.2666666666669</v>
      </c>
      <c r="P4749" s="9">
        <v>269.81644444444441</v>
      </c>
      <c r="Q4749" s="9">
        <f>Sales_Data17[[#This Row],[Line Total]]-(Sales_Data17[[#This Row],[Total Unit Cost]]*Sales_Data17[[#This Row],[Order Quantity]])</f>
        <v>1164.8173333333336</v>
      </c>
      <c r="R4749" s="1" t="str">
        <f>TEXT(Sales_Data17[[#This Row],[OrderDate]],"MMM")</f>
        <v>Dec</v>
      </c>
      <c r="S4749" s="1" t="str">
        <f t="shared" si="74"/>
        <v>2014</v>
      </c>
    </row>
    <row r="4750" spans="1:19">
      <c r="A4750" t="s">
        <v>4773</v>
      </c>
      <c r="B4750" s="2">
        <v>41978</v>
      </c>
      <c r="C4750" s="2" t="str">
        <f>VLOOKUP(Sales_Data17[[#This Row],[Customer Name Index]],Customer_Data[#All],2,0)</f>
        <v xml:space="preserve">Ei </v>
      </c>
      <c r="D4750">
        <v>9</v>
      </c>
      <c r="E4750" t="s">
        <v>4</v>
      </c>
      <c r="F4750" t="s">
        <v>8168</v>
      </c>
      <c r="G4750" t="s">
        <v>8027</v>
      </c>
      <c r="H4750" t="str">
        <f>VLOOKUP(Sales_Data17[[#This Row],[Delivery Region Index]],Regions_Table[#All],2,0)</f>
        <v>New South Wales</v>
      </c>
      <c r="I4750" t="str">
        <f>VLOOKUP(Sales_Data17[[#This Row],[Delivery Region Index]],Regions_Table[#All],3,0)</f>
        <v>Wyong</v>
      </c>
      <c r="J4750">
        <v>25</v>
      </c>
      <c r="K4750">
        <v>4</v>
      </c>
      <c r="L4750" t="str">
        <f>VLOOKUP(Sales_Data17[[#This Row],[Product Description Index]],Products_Data[#All],2,0)</f>
        <v>Jeans</v>
      </c>
      <c r="M4750">
        <v>9</v>
      </c>
      <c r="N4750" s="9">
        <v>428.8</v>
      </c>
      <c r="O4750" s="9">
        <f>Sales_Data17[[#This Row],[Order Quantity]]*Sales_Data17[[#This Row],[Unit Price]]</f>
        <v>3859.2000000000003</v>
      </c>
      <c r="P4750" s="9">
        <v>214.4</v>
      </c>
      <c r="Q4750" s="9">
        <f>Sales_Data17[[#This Row],[Line Total]]-(Sales_Data17[[#This Row],[Total Unit Cost]]*Sales_Data17[[#This Row],[Order Quantity]])</f>
        <v>1929.6000000000001</v>
      </c>
      <c r="R4750" s="1" t="str">
        <f>TEXT(Sales_Data17[[#This Row],[OrderDate]],"MMM")</f>
        <v>Dec</v>
      </c>
      <c r="S4750" s="1" t="str">
        <f t="shared" si="74"/>
        <v>2014</v>
      </c>
    </row>
    <row r="4751" spans="1:19">
      <c r="A4751" t="s">
        <v>4774</v>
      </c>
      <c r="B4751" s="2">
        <v>41978</v>
      </c>
      <c r="C4751" s="2" t="str">
        <f>VLOOKUP(Sales_Data17[[#This Row],[Customer Name Index]],Customer_Data[#All],2,0)</f>
        <v>Pure Group</v>
      </c>
      <c r="D4751">
        <v>17</v>
      </c>
      <c r="E4751" t="s">
        <v>4</v>
      </c>
      <c r="F4751" t="s">
        <v>8168</v>
      </c>
      <c r="G4751" t="s">
        <v>8025</v>
      </c>
      <c r="H4751" t="str">
        <f>VLOOKUP(Sales_Data17[[#This Row],[Delivery Region Index]],Regions_Table[#All],2,0)</f>
        <v>Victoria</v>
      </c>
      <c r="I4751" t="str">
        <f>VLOOKUP(Sales_Data17[[#This Row],[Delivery Region Index]],Regions_Table[#All],3,0)</f>
        <v>Benalla</v>
      </c>
      <c r="J4751">
        <v>48</v>
      </c>
      <c r="K4751">
        <v>7</v>
      </c>
      <c r="L4751" t="str">
        <f>VLOOKUP(Sales_Data17[[#This Row],[Product Description Index]],Products_Data[#All],2,0)</f>
        <v>Dress Shirts</v>
      </c>
      <c r="M4751">
        <v>4</v>
      </c>
      <c r="N4751" s="9">
        <v>434.75555555555559</v>
      </c>
      <c r="O4751" s="9">
        <f>Sales_Data17[[#This Row],[Order Quantity]]*Sales_Data17[[#This Row],[Unit Price]]</f>
        <v>1739.0222222222224</v>
      </c>
      <c r="P4751" s="9">
        <v>173.90222222222224</v>
      </c>
      <c r="Q4751" s="9">
        <f>Sales_Data17[[#This Row],[Line Total]]-(Sales_Data17[[#This Row],[Total Unit Cost]]*Sales_Data17[[#This Row],[Order Quantity]])</f>
        <v>1043.4133333333334</v>
      </c>
      <c r="R4751" s="1" t="str">
        <f>TEXT(Sales_Data17[[#This Row],[OrderDate]],"MMM")</f>
        <v>Dec</v>
      </c>
      <c r="S4751" s="1" t="str">
        <f t="shared" si="74"/>
        <v>2014</v>
      </c>
    </row>
    <row r="4752" spans="1:19">
      <c r="A4752" t="s">
        <v>4775</v>
      </c>
      <c r="B4752" s="2">
        <v>41978</v>
      </c>
      <c r="C4752" s="2" t="str">
        <f>VLOOKUP(Sales_Data17[[#This Row],[Customer Name Index]],Customer_Data[#All],2,0)</f>
        <v>ETUDE Ltd</v>
      </c>
      <c r="D4752">
        <v>4</v>
      </c>
      <c r="E4752" t="s">
        <v>4</v>
      </c>
      <c r="F4752" t="s">
        <v>8168</v>
      </c>
      <c r="G4752" t="s">
        <v>8027</v>
      </c>
      <c r="H4752" t="str">
        <f>VLOOKUP(Sales_Data17[[#This Row],[Delivery Region Index]],Regions_Table[#All],2,0)</f>
        <v>New South Wales</v>
      </c>
      <c r="I4752" t="str">
        <f>VLOOKUP(Sales_Data17[[#This Row],[Delivery Region Index]],Regions_Table[#All],3,0)</f>
        <v>Grafton</v>
      </c>
      <c r="J4752">
        <v>11</v>
      </c>
      <c r="K4752">
        <v>2</v>
      </c>
      <c r="L4752" t="str">
        <f>VLOOKUP(Sales_Data17[[#This Row],[Product Description Index]],Products_Data[#All],2,0)</f>
        <v>Pants</v>
      </c>
      <c r="M4752">
        <v>2</v>
      </c>
      <c r="N4752" s="9">
        <v>131.02222222222224</v>
      </c>
      <c r="O4752" s="9">
        <f>Sales_Data17[[#This Row],[Order Quantity]]*Sales_Data17[[#This Row],[Unit Price]]</f>
        <v>262.04444444444448</v>
      </c>
      <c r="P4752" s="9">
        <v>108.74844444444444</v>
      </c>
      <c r="Q4752" s="9">
        <f>Sales_Data17[[#This Row],[Line Total]]-(Sales_Data17[[#This Row],[Total Unit Cost]]*Sales_Data17[[#This Row],[Order Quantity]])</f>
        <v>44.54755555555559</v>
      </c>
      <c r="R4752" s="1" t="str">
        <f>TEXT(Sales_Data17[[#This Row],[OrderDate]],"MMM")</f>
        <v>Dec</v>
      </c>
      <c r="S4752" s="1" t="str">
        <f t="shared" si="74"/>
        <v>2014</v>
      </c>
    </row>
    <row r="4753" spans="1:19">
      <c r="A4753" t="s">
        <v>4776</v>
      </c>
      <c r="B4753" s="2">
        <v>41978</v>
      </c>
      <c r="C4753" s="2" t="str">
        <f>VLOOKUP(Sales_Data17[[#This Row],[Customer Name Index]],Customer_Data[#All],2,0)</f>
        <v>Pure Group</v>
      </c>
      <c r="D4753">
        <v>17</v>
      </c>
      <c r="E4753" t="s">
        <v>2</v>
      </c>
      <c r="F4753" t="s">
        <v>8168</v>
      </c>
      <c r="G4753" t="s">
        <v>8025</v>
      </c>
      <c r="H4753" t="str">
        <f>VLOOKUP(Sales_Data17[[#This Row],[Delivery Region Index]],Regions_Table[#All],2,0)</f>
        <v>Victoria</v>
      </c>
      <c r="I4753" t="str">
        <f>VLOOKUP(Sales_Data17[[#This Row],[Delivery Region Index]],Regions_Table[#All],3,0)</f>
        <v>Melbourne</v>
      </c>
      <c r="J4753">
        <v>47</v>
      </c>
      <c r="K4753">
        <v>7</v>
      </c>
      <c r="L4753" t="str">
        <f>VLOOKUP(Sales_Data17[[#This Row],[Product Description Index]],Products_Data[#All],2,0)</f>
        <v>Dress Shirts</v>
      </c>
      <c r="M4753">
        <v>3</v>
      </c>
      <c r="N4753" s="9">
        <v>186.85555555555555</v>
      </c>
      <c r="O4753" s="9">
        <f>Sales_Data17[[#This Row],[Order Quantity]]*Sales_Data17[[#This Row],[Unit Price]]</f>
        <v>560.56666666666661</v>
      </c>
      <c r="P4753" s="9">
        <v>153.22155555555554</v>
      </c>
      <c r="Q4753" s="9">
        <f>Sales_Data17[[#This Row],[Line Total]]-(Sales_Data17[[#This Row],[Total Unit Cost]]*Sales_Data17[[#This Row],[Order Quantity]])</f>
        <v>100.90199999999999</v>
      </c>
      <c r="R4753" s="1" t="str">
        <f>TEXT(Sales_Data17[[#This Row],[OrderDate]],"MMM")</f>
        <v>Dec</v>
      </c>
      <c r="S4753" s="1" t="str">
        <f t="shared" si="74"/>
        <v>2014</v>
      </c>
    </row>
    <row r="4754" spans="1:19">
      <c r="A4754" t="s">
        <v>4777</v>
      </c>
      <c r="B4754" s="2">
        <v>41979</v>
      </c>
      <c r="C4754" s="2" t="str">
        <f>VLOOKUP(Sales_Data17[[#This Row],[Customer Name Index]],Customer_Data[#All],2,0)</f>
        <v xml:space="preserve">Medline </v>
      </c>
      <c r="D4754">
        <v>12</v>
      </c>
      <c r="E4754" t="s">
        <v>4</v>
      </c>
      <c r="F4754" t="s">
        <v>8168</v>
      </c>
      <c r="G4754" t="s">
        <v>8026</v>
      </c>
      <c r="H4754" t="str">
        <f>VLOOKUP(Sales_Data17[[#This Row],[Delivery Region Index]],Regions_Table[#All],2,0)</f>
        <v>Queensland</v>
      </c>
      <c r="I4754" t="str">
        <f>VLOOKUP(Sales_Data17[[#This Row],[Delivery Region Index]],Regions_Table[#All],3,0)</f>
        <v>Hervey Bay</v>
      </c>
      <c r="J4754">
        <v>33</v>
      </c>
      <c r="K4754">
        <v>5</v>
      </c>
      <c r="L4754" t="str">
        <f>VLOOKUP(Sales_Data17[[#This Row],[Product Description Index]],Products_Data[#All],2,0)</f>
        <v>Hats</v>
      </c>
      <c r="M4754">
        <v>3</v>
      </c>
      <c r="N4754" s="9">
        <v>269.48888888888888</v>
      </c>
      <c r="O4754" s="9">
        <f>Sales_Data17[[#This Row],[Order Quantity]]*Sales_Data17[[#This Row],[Unit Price]]</f>
        <v>808.4666666666667</v>
      </c>
      <c r="P4754" s="9">
        <v>188.64222222222222</v>
      </c>
      <c r="Q4754" s="9">
        <f>Sales_Data17[[#This Row],[Line Total]]-(Sales_Data17[[#This Row],[Total Unit Cost]]*Sales_Data17[[#This Row],[Order Quantity]])</f>
        <v>242.54000000000008</v>
      </c>
      <c r="R4754" s="1" t="str">
        <f>TEXT(Sales_Data17[[#This Row],[OrderDate]],"MMM")</f>
        <v>Dec</v>
      </c>
      <c r="S4754" s="1" t="str">
        <f t="shared" si="74"/>
        <v>2014</v>
      </c>
    </row>
    <row r="4755" spans="1:19">
      <c r="A4755" t="s">
        <v>4778</v>
      </c>
      <c r="B4755" s="2">
        <v>41979</v>
      </c>
      <c r="C4755" s="2" t="str">
        <f>VLOOKUP(Sales_Data17[[#This Row],[Customer Name Index]],Customer_Data[#All],2,0)</f>
        <v>New Ltd</v>
      </c>
      <c r="D4755">
        <v>7</v>
      </c>
      <c r="E4755" t="s">
        <v>3</v>
      </c>
      <c r="F4755" t="s">
        <v>8168</v>
      </c>
      <c r="G4755" t="s">
        <v>8027</v>
      </c>
      <c r="H4755" t="str">
        <f>VLOOKUP(Sales_Data17[[#This Row],[Delivery Region Index]],Regions_Table[#All],2,0)</f>
        <v>New South Wales</v>
      </c>
      <c r="I4755" t="str">
        <f>VLOOKUP(Sales_Data17[[#This Row],[Delivery Region Index]],Regions_Table[#All],3,0)</f>
        <v>Port Macquarie</v>
      </c>
      <c r="J4755">
        <v>19</v>
      </c>
      <c r="K4755">
        <v>3</v>
      </c>
      <c r="L4755" t="str">
        <f>VLOOKUP(Sales_Data17[[#This Row],[Product Description Index]],Products_Data[#All],2,0)</f>
        <v>Sunglasses</v>
      </c>
      <c r="M4755">
        <v>7</v>
      </c>
      <c r="N4755" s="9">
        <v>124.32222222222224</v>
      </c>
      <c r="O4755" s="9">
        <f>Sales_Data17[[#This Row],[Order Quantity]]*Sales_Data17[[#This Row],[Unit Price]]</f>
        <v>870.2555555555557</v>
      </c>
      <c r="P4755" s="9">
        <v>84.539111111111126</v>
      </c>
      <c r="Q4755" s="9">
        <f>Sales_Data17[[#This Row],[Line Total]]-(Sales_Data17[[#This Row],[Total Unit Cost]]*Sales_Data17[[#This Row],[Order Quantity]])</f>
        <v>278.48177777777778</v>
      </c>
      <c r="R4755" s="1" t="str">
        <f>TEXT(Sales_Data17[[#This Row],[OrderDate]],"MMM")</f>
        <v>Dec</v>
      </c>
      <c r="S4755" s="1" t="str">
        <f t="shared" si="74"/>
        <v>2014</v>
      </c>
    </row>
    <row r="4756" spans="1:19">
      <c r="A4756" t="s">
        <v>4779</v>
      </c>
      <c r="B4756" s="2">
        <v>41979</v>
      </c>
      <c r="C4756" s="2" t="str">
        <f>VLOOKUP(Sales_Data17[[#This Row],[Customer Name Index]],Customer_Data[#All],2,0)</f>
        <v>ETUDE Ltd</v>
      </c>
      <c r="D4756">
        <v>4</v>
      </c>
      <c r="E4756" t="s">
        <v>4</v>
      </c>
      <c r="F4756" t="s">
        <v>8168</v>
      </c>
      <c r="G4756" t="s">
        <v>8027</v>
      </c>
      <c r="H4756" t="str">
        <f>VLOOKUP(Sales_Data17[[#This Row],[Delivery Region Index]],Regions_Table[#All],2,0)</f>
        <v>New South Wales</v>
      </c>
      <c r="I4756" t="str">
        <f>VLOOKUP(Sales_Data17[[#This Row],[Delivery Region Index]],Regions_Table[#All],3,0)</f>
        <v>Grafton</v>
      </c>
      <c r="J4756">
        <v>11</v>
      </c>
      <c r="K4756">
        <v>2</v>
      </c>
      <c r="L4756" t="str">
        <f>VLOOKUP(Sales_Data17[[#This Row],[Product Description Index]],Products_Data[#All],2,0)</f>
        <v>Pants</v>
      </c>
      <c r="M4756">
        <v>9</v>
      </c>
      <c r="N4756" s="9">
        <v>147.4</v>
      </c>
      <c r="O4756" s="9">
        <f>Sales_Data17[[#This Row],[Order Quantity]]*Sales_Data17[[#This Row],[Unit Price]]</f>
        <v>1326.6000000000001</v>
      </c>
      <c r="P4756" s="9">
        <v>106.128</v>
      </c>
      <c r="Q4756" s="9">
        <f>Sales_Data17[[#This Row],[Line Total]]-(Sales_Data17[[#This Row],[Total Unit Cost]]*Sales_Data17[[#This Row],[Order Quantity]])</f>
        <v>371.44800000000009</v>
      </c>
      <c r="R4756" s="1" t="str">
        <f>TEXT(Sales_Data17[[#This Row],[OrderDate]],"MMM")</f>
        <v>Dec</v>
      </c>
      <c r="S4756" s="1" t="str">
        <f t="shared" si="74"/>
        <v>2014</v>
      </c>
    </row>
    <row r="4757" spans="1:19">
      <c r="A4757" t="s">
        <v>4780</v>
      </c>
      <c r="B4757" s="2">
        <v>41980</v>
      </c>
      <c r="C4757" s="2" t="str">
        <f>VLOOKUP(Sales_Data17[[#This Row],[Customer Name Index]],Customer_Data[#All],2,0)</f>
        <v xml:space="preserve">Medline </v>
      </c>
      <c r="D4757">
        <v>12</v>
      </c>
      <c r="E4757" t="s">
        <v>4</v>
      </c>
      <c r="F4757" t="s">
        <v>8168</v>
      </c>
      <c r="G4757" t="s">
        <v>8026</v>
      </c>
      <c r="H4757" t="str">
        <f>VLOOKUP(Sales_Data17[[#This Row],[Delivery Region Index]],Regions_Table[#All],2,0)</f>
        <v>Queensland</v>
      </c>
      <c r="I4757" t="str">
        <f>VLOOKUP(Sales_Data17[[#This Row],[Delivery Region Index]],Regions_Table[#All],3,0)</f>
        <v>Hervey Bay</v>
      </c>
      <c r="J4757">
        <v>33</v>
      </c>
      <c r="K4757">
        <v>5</v>
      </c>
      <c r="L4757" t="str">
        <f>VLOOKUP(Sales_Data17[[#This Row],[Product Description Index]],Products_Data[#All],2,0)</f>
        <v>Hats</v>
      </c>
      <c r="M4757">
        <v>5</v>
      </c>
      <c r="N4757" s="9">
        <v>330.53333333333336</v>
      </c>
      <c r="O4757" s="9">
        <f>Sales_Data17[[#This Row],[Order Quantity]]*Sales_Data17[[#This Row],[Unit Price]]</f>
        <v>1652.6666666666667</v>
      </c>
      <c r="P4757" s="9">
        <v>165.26666666666668</v>
      </c>
      <c r="Q4757" s="9">
        <f>Sales_Data17[[#This Row],[Line Total]]-(Sales_Data17[[#This Row],[Total Unit Cost]]*Sales_Data17[[#This Row],[Order Quantity]])</f>
        <v>826.33333333333337</v>
      </c>
      <c r="R4757" s="1" t="str">
        <f>TEXT(Sales_Data17[[#This Row],[OrderDate]],"MMM")</f>
        <v>Dec</v>
      </c>
      <c r="S4757" s="1" t="str">
        <f t="shared" si="74"/>
        <v>2014</v>
      </c>
    </row>
    <row r="4758" spans="1:19">
      <c r="A4758" t="s">
        <v>4781</v>
      </c>
      <c r="B4758" s="2">
        <v>41980</v>
      </c>
      <c r="C4758" s="2" t="str">
        <f>VLOOKUP(Sales_Data17[[#This Row],[Customer Name Index]],Customer_Data[#All],2,0)</f>
        <v>PEDIFIX, Corp</v>
      </c>
      <c r="D4758">
        <v>6</v>
      </c>
      <c r="E4758" t="s">
        <v>3</v>
      </c>
      <c r="F4758" t="s">
        <v>8168</v>
      </c>
      <c r="G4758" t="s">
        <v>8027</v>
      </c>
      <c r="H4758" t="str">
        <f>VLOOKUP(Sales_Data17[[#This Row],[Delivery Region Index]],Regions_Table[#All],2,0)</f>
        <v>New South Wales</v>
      </c>
      <c r="I4758" t="str">
        <f>VLOOKUP(Sales_Data17[[#This Row],[Delivery Region Index]],Regions_Table[#All],3,0)</f>
        <v>Nowra</v>
      </c>
      <c r="J4758">
        <v>17</v>
      </c>
      <c r="K4758">
        <v>3</v>
      </c>
      <c r="L4758" t="str">
        <f>VLOOKUP(Sales_Data17[[#This Row],[Product Description Index]],Products_Data[#All],2,0)</f>
        <v>Sunglasses</v>
      </c>
      <c r="M4758">
        <v>1</v>
      </c>
      <c r="N4758" s="9">
        <v>20.100000000000001</v>
      </c>
      <c r="O4758" s="9">
        <f>Sales_Data17[[#This Row],[Order Quantity]]*Sales_Data17[[#This Row],[Unit Price]]</f>
        <v>20.100000000000001</v>
      </c>
      <c r="P4758" s="9">
        <v>9.8490000000000002</v>
      </c>
      <c r="Q4758" s="9">
        <f>Sales_Data17[[#This Row],[Line Total]]-(Sales_Data17[[#This Row],[Total Unit Cost]]*Sales_Data17[[#This Row],[Order Quantity]])</f>
        <v>10.251000000000001</v>
      </c>
      <c r="R4758" s="1" t="str">
        <f>TEXT(Sales_Data17[[#This Row],[OrderDate]],"MMM")</f>
        <v>Dec</v>
      </c>
      <c r="S4758" s="1" t="str">
        <f t="shared" si="74"/>
        <v>2014</v>
      </c>
    </row>
    <row r="4759" spans="1:19">
      <c r="A4759" t="s">
        <v>4782</v>
      </c>
      <c r="B4759" s="2">
        <v>41980</v>
      </c>
      <c r="C4759" s="2" t="str">
        <f>VLOOKUP(Sales_Data17[[#This Row],[Customer Name Index]],Customer_Data[#All],2,0)</f>
        <v>21st Ltd</v>
      </c>
      <c r="D4759">
        <v>10</v>
      </c>
      <c r="E4759" t="s">
        <v>2</v>
      </c>
      <c r="F4759" t="s">
        <v>8168</v>
      </c>
      <c r="G4759" t="s">
        <v>8027</v>
      </c>
      <c r="H4759" t="str">
        <f>VLOOKUP(Sales_Data17[[#This Row],[Delivery Region Index]],Regions_Table[#All],2,0)</f>
        <v>Queensland</v>
      </c>
      <c r="I4759" t="str">
        <f>VLOOKUP(Sales_Data17[[#This Row],[Delivery Region Index]],Regions_Table[#All],3,0)</f>
        <v>Bundaberg</v>
      </c>
      <c r="J4759">
        <v>27</v>
      </c>
      <c r="K4759">
        <v>4</v>
      </c>
      <c r="L4759" t="str">
        <f>VLOOKUP(Sales_Data17[[#This Row],[Product Description Index]],Products_Data[#All],2,0)</f>
        <v>Jeans</v>
      </c>
      <c r="M4759">
        <v>7</v>
      </c>
      <c r="N4759" s="9">
        <v>666.27777777777783</v>
      </c>
      <c r="O4759" s="9">
        <f>Sales_Data17[[#This Row],[Order Quantity]]*Sales_Data17[[#This Row],[Unit Price]]</f>
        <v>4663.9444444444453</v>
      </c>
      <c r="P4759" s="9">
        <v>546.34777777777776</v>
      </c>
      <c r="Q4759" s="9">
        <f>Sales_Data17[[#This Row],[Line Total]]-(Sales_Data17[[#This Row],[Total Unit Cost]]*Sales_Data17[[#This Row],[Order Quantity]])</f>
        <v>839.51000000000113</v>
      </c>
      <c r="R4759" s="1" t="str">
        <f>TEXT(Sales_Data17[[#This Row],[OrderDate]],"MMM")</f>
        <v>Dec</v>
      </c>
      <c r="S4759" s="1" t="str">
        <f t="shared" si="74"/>
        <v>2014</v>
      </c>
    </row>
    <row r="4760" spans="1:19">
      <c r="A4760" t="s">
        <v>4783</v>
      </c>
      <c r="B4760" s="2">
        <v>41981</v>
      </c>
      <c r="C4760" s="2" t="str">
        <f>VLOOKUP(Sales_Data17[[#This Row],[Customer Name Index]],Customer_Data[#All],2,0)</f>
        <v>ETUDE Ltd</v>
      </c>
      <c r="D4760">
        <v>4</v>
      </c>
      <c r="E4760" t="s">
        <v>4</v>
      </c>
      <c r="F4760" t="s">
        <v>8168</v>
      </c>
      <c r="G4760" t="s">
        <v>8027</v>
      </c>
      <c r="H4760" t="str">
        <f>VLOOKUP(Sales_Data17[[#This Row],[Delivery Region Index]],Regions_Table[#All],2,0)</f>
        <v>New South Wales</v>
      </c>
      <c r="I4760" t="str">
        <f>VLOOKUP(Sales_Data17[[#This Row],[Delivery Region Index]],Regions_Table[#All],3,0)</f>
        <v>Goulburn</v>
      </c>
      <c r="J4760">
        <v>10</v>
      </c>
      <c r="K4760">
        <v>2</v>
      </c>
      <c r="L4760" t="str">
        <f>VLOOKUP(Sales_Data17[[#This Row],[Product Description Index]],Products_Data[#All],2,0)</f>
        <v>Pants</v>
      </c>
      <c r="M4760">
        <v>4</v>
      </c>
      <c r="N4760" s="9">
        <v>269.48888888888888</v>
      </c>
      <c r="O4760" s="9">
        <f>Sales_Data17[[#This Row],[Order Quantity]]*Sales_Data17[[#This Row],[Unit Price]]</f>
        <v>1077.9555555555555</v>
      </c>
      <c r="P4760" s="9">
        <v>129.35466666666667</v>
      </c>
      <c r="Q4760" s="9">
        <f>Sales_Data17[[#This Row],[Line Total]]-(Sales_Data17[[#This Row],[Total Unit Cost]]*Sales_Data17[[#This Row],[Order Quantity]])</f>
        <v>560.53688888888883</v>
      </c>
      <c r="R4760" s="1" t="str">
        <f>TEXT(Sales_Data17[[#This Row],[OrderDate]],"MMM")</f>
        <v>Dec</v>
      </c>
      <c r="S4760" s="1" t="str">
        <f t="shared" si="74"/>
        <v>2014</v>
      </c>
    </row>
    <row r="4761" spans="1:19">
      <c r="A4761" t="s">
        <v>4784</v>
      </c>
      <c r="B4761" s="2">
        <v>41981</v>
      </c>
      <c r="C4761" s="2" t="str">
        <f>VLOOKUP(Sales_Data17[[#This Row],[Customer Name Index]],Customer_Data[#All],2,0)</f>
        <v>3LAB, Ltd</v>
      </c>
      <c r="D4761">
        <v>16</v>
      </c>
      <c r="E4761" t="s">
        <v>4</v>
      </c>
      <c r="F4761" t="s">
        <v>8168</v>
      </c>
      <c r="G4761" t="s">
        <v>8025</v>
      </c>
      <c r="H4761" t="str">
        <f>VLOOKUP(Sales_Data17[[#This Row],[Delivery Region Index]],Regions_Table[#All],2,0)</f>
        <v>South Australia</v>
      </c>
      <c r="I4761" t="str">
        <f>VLOOKUP(Sales_Data17[[#This Row],[Delivery Region Index]],Regions_Table[#All],3,0)</f>
        <v>Adelaide</v>
      </c>
      <c r="J4761">
        <v>46</v>
      </c>
      <c r="K4761">
        <v>7</v>
      </c>
      <c r="L4761" t="str">
        <f>VLOOKUP(Sales_Data17[[#This Row],[Product Description Index]],Products_Data[#All],2,0)</f>
        <v>Dress Shirts</v>
      </c>
      <c r="M4761">
        <v>3</v>
      </c>
      <c r="N4761" s="9">
        <v>606.72222222222217</v>
      </c>
      <c r="O4761" s="9">
        <f>Sales_Data17[[#This Row],[Order Quantity]]*Sales_Data17[[#This Row],[Unit Price]]</f>
        <v>1820.1666666666665</v>
      </c>
      <c r="P4761" s="9">
        <v>479.31055555555554</v>
      </c>
      <c r="Q4761" s="9">
        <f>Sales_Data17[[#This Row],[Line Total]]-(Sales_Data17[[#This Row],[Total Unit Cost]]*Sales_Data17[[#This Row],[Order Quantity]])</f>
        <v>382.2349999999999</v>
      </c>
      <c r="R4761" s="1" t="str">
        <f>TEXT(Sales_Data17[[#This Row],[OrderDate]],"MMM")</f>
        <v>Dec</v>
      </c>
      <c r="S4761" s="1" t="str">
        <f t="shared" si="74"/>
        <v>2014</v>
      </c>
    </row>
    <row r="4762" spans="1:19">
      <c r="A4762" t="s">
        <v>4785</v>
      </c>
      <c r="B4762" s="2">
        <v>41981</v>
      </c>
      <c r="C4762" s="2" t="str">
        <f>VLOOKUP(Sales_Data17[[#This Row],[Customer Name Index]],Customer_Data[#All],2,0)</f>
        <v>Medsep Group</v>
      </c>
      <c r="D4762">
        <v>8</v>
      </c>
      <c r="E4762" t="s">
        <v>2</v>
      </c>
      <c r="F4762" t="s">
        <v>8168</v>
      </c>
      <c r="G4762" t="s">
        <v>8027</v>
      </c>
      <c r="H4762" t="str">
        <f>VLOOKUP(Sales_Data17[[#This Row],[Delivery Region Index]],Regions_Table[#All],2,0)</f>
        <v>New South Wales</v>
      </c>
      <c r="I4762" t="str">
        <f>VLOOKUP(Sales_Data17[[#This Row],[Delivery Region Index]],Regions_Table[#All],3,0)</f>
        <v>Wagga Wagga</v>
      </c>
      <c r="J4762">
        <v>23</v>
      </c>
      <c r="K4762">
        <v>4</v>
      </c>
      <c r="L4762" t="str">
        <f>VLOOKUP(Sales_Data17[[#This Row],[Product Description Index]],Products_Data[#All],2,0)</f>
        <v>Jeans</v>
      </c>
      <c r="M4762">
        <v>3</v>
      </c>
      <c r="N4762" s="9">
        <v>99.01111111111112</v>
      </c>
      <c r="O4762" s="9">
        <f>Sales_Data17[[#This Row],[Order Quantity]]*Sales_Data17[[#This Row],[Unit Price]]</f>
        <v>297.03333333333336</v>
      </c>
      <c r="P4762" s="9">
        <v>55.446222222222232</v>
      </c>
      <c r="Q4762" s="9">
        <f>Sales_Data17[[#This Row],[Line Total]]-(Sales_Data17[[#This Row],[Total Unit Cost]]*Sales_Data17[[#This Row],[Order Quantity]])</f>
        <v>130.69466666666665</v>
      </c>
      <c r="R4762" s="1" t="str">
        <f>TEXT(Sales_Data17[[#This Row],[OrderDate]],"MMM")</f>
        <v>Dec</v>
      </c>
      <c r="S4762" s="1" t="str">
        <f t="shared" si="74"/>
        <v>2014</v>
      </c>
    </row>
    <row r="4763" spans="1:19">
      <c r="A4763" t="s">
        <v>4786</v>
      </c>
      <c r="B4763" s="2">
        <v>41981</v>
      </c>
      <c r="C4763" s="2" t="str">
        <f>VLOOKUP(Sales_Data17[[#This Row],[Customer Name Index]],Customer_Data[#All],2,0)</f>
        <v>Elorac, Corp</v>
      </c>
      <c r="D4763">
        <v>3</v>
      </c>
      <c r="E4763" t="s">
        <v>2</v>
      </c>
      <c r="F4763" t="s">
        <v>8168</v>
      </c>
      <c r="G4763" t="s">
        <v>8027</v>
      </c>
      <c r="H4763" t="str">
        <f>VLOOKUP(Sales_Data17[[#This Row],[Delivery Region Index]],Regions_Table[#All],2,0)</f>
        <v>New South Wales</v>
      </c>
      <c r="I4763" t="str">
        <f>VLOOKUP(Sales_Data17[[#This Row],[Delivery Region Index]],Regions_Table[#All],3,0)</f>
        <v>Coffs Harbour</v>
      </c>
      <c r="J4763">
        <v>7</v>
      </c>
      <c r="K4763">
        <v>1</v>
      </c>
      <c r="L4763" t="str">
        <f>VLOOKUP(Sales_Data17[[#This Row],[Product Description Index]],Products_Data[#All],2,0)</f>
        <v>Shirts</v>
      </c>
      <c r="M4763">
        <v>5</v>
      </c>
      <c r="N4763" s="9">
        <v>187.60000000000002</v>
      </c>
      <c r="O4763" s="9">
        <f>Sales_Data17[[#This Row],[Order Quantity]]*Sales_Data17[[#This Row],[Unit Price]]</f>
        <v>938.00000000000011</v>
      </c>
      <c r="P4763" s="9">
        <v>118.188</v>
      </c>
      <c r="Q4763" s="9">
        <f>Sales_Data17[[#This Row],[Line Total]]-(Sales_Data17[[#This Row],[Total Unit Cost]]*Sales_Data17[[#This Row],[Order Quantity]])</f>
        <v>347.06000000000006</v>
      </c>
      <c r="R4763" s="1" t="str">
        <f>TEXT(Sales_Data17[[#This Row],[OrderDate]],"MMM")</f>
        <v>Dec</v>
      </c>
      <c r="S4763" s="1" t="str">
        <f t="shared" si="74"/>
        <v>2014</v>
      </c>
    </row>
    <row r="4764" spans="1:19">
      <c r="A4764" t="s">
        <v>4787</v>
      </c>
      <c r="B4764" s="2">
        <v>41981</v>
      </c>
      <c r="C4764" s="2" t="str">
        <f>VLOOKUP(Sales_Data17[[#This Row],[Customer Name Index]],Customer_Data[#All],2,0)</f>
        <v>21st Ltd</v>
      </c>
      <c r="D4764">
        <v>10</v>
      </c>
      <c r="E4764" t="s">
        <v>3</v>
      </c>
      <c r="F4764" t="s">
        <v>8168</v>
      </c>
      <c r="G4764" t="s">
        <v>8026</v>
      </c>
      <c r="H4764" t="str">
        <f>VLOOKUP(Sales_Data17[[#This Row],[Delivery Region Index]],Regions_Table[#All],2,0)</f>
        <v>Queensland</v>
      </c>
      <c r="I4764" t="str">
        <f>VLOOKUP(Sales_Data17[[#This Row],[Delivery Region Index]],Regions_Table[#All],3,0)</f>
        <v>Cairns</v>
      </c>
      <c r="J4764">
        <v>28</v>
      </c>
      <c r="K4764">
        <v>4</v>
      </c>
      <c r="L4764" t="str">
        <f>VLOOKUP(Sales_Data17[[#This Row],[Product Description Index]],Products_Data[#All],2,0)</f>
        <v>Jeans</v>
      </c>
      <c r="M4764">
        <v>4</v>
      </c>
      <c r="N4764" s="9">
        <v>258.32222222222225</v>
      </c>
      <c r="O4764" s="9">
        <f>Sales_Data17[[#This Row],[Order Quantity]]*Sales_Data17[[#This Row],[Unit Price]]</f>
        <v>1033.288888888889</v>
      </c>
      <c r="P4764" s="9">
        <v>160.15977777777778</v>
      </c>
      <c r="Q4764" s="9">
        <f>Sales_Data17[[#This Row],[Line Total]]-(Sales_Data17[[#This Row],[Total Unit Cost]]*Sales_Data17[[#This Row],[Order Quantity]])</f>
        <v>392.6497777777779</v>
      </c>
      <c r="R4764" s="1" t="str">
        <f>TEXT(Sales_Data17[[#This Row],[OrderDate]],"MMM")</f>
        <v>Dec</v>
      </c>
      <c r="S4764" s="1" t="str">
        <f t="shared" si="74"/>
        <v>2014</v>
      </c>
    </row>
    <row r="4765" spans="1:19">
      <c r="A4765" t="s">
        <v>4788</v>
      </c>
      <c r="B4765" s="2">
        <v>41981</v>
      </c>
      <c r="C4765" s="2" t="str">
        <f>VLOOKUP(Sales_Data17[[#This Row],[Customer Name Index]],Customer_Data[#All],2,0)</f>
        <v>Procter Corp</v>
      </c>
      <c r="D4765">
        <v>5</v>
      </c>
      <c r="E4765" t="s">
        <v>4</v>
      </c>
      <c r="F4765" t="s">
        <v>8168</v>
      </c>
      <c r="G4765" t="s">
        <v>8027</v>
      </c>
      <c r="H4765" t="str">
        <f>VLOOKUP(Sales_Data17[[#This Row],[Delivery Region Index]],Regions_Table[#All],2,0)</f>
        <v>New South Wales</v>
      </c>
      <c r="I4765" t="str">
        <f>VLOOKUP(Sales_Data17[[#This Row],[Delivery Region Index]],Regions_Table[#All],3,0)</f>
        <v>Lismore</v>
      </c>
      <c r="J4765">
        <v>14</v>
      </c>
      <c r="K4765">
        <v>2</v>
      </c>
      <c r="L4765" t="str">
        <f>VLOOKUP(Sales_Data17[[#This Row],[Product Description Index]],Products_Data[#All],2,0)</f>
        <v>Pants</v>
      </c>
      <c r="M4765">
        <v>5</v>
      </c>
      <c r="N4765" s="9">
        <v>112.41111111111111</v>
      </c>
      <c r="O4765" s="9">
        <f>Sales_Data17[[#This Row],[Order Quantity]]*Sales_Data17[[#This Row],[Unit Price]]</f>
        <v>562.05555555555554</v>
      </c>
      <c r="P4765" s="9">
        <v>46.088555555555551</v>
      </c>
      <c r="Q4765" s="9">
        <f>Sales_Data17[[#This Row],[Line Total]]-(Sales_Data17[[#This Row],[Total Unit Cost]]*Sales_Data17[[#This Row],[Order Quantity]])</f>
        <v>331.61277777777775</v>
      </c>
      <c r="R4765" s="1" t="str">
        <f>TEXT(Sales_Data17[[#This Row],[OrderDate]],"MMM")</f>
        <v>Dec</v>
      </c>
      <c r="S4765" s="1" t="str">
        <f t="shared" si="74"/>
        <v>2014</v>
      </c>
    </row>
    <row r="4766" spans="1:19">
      <c r="A4766" t="s">
        <v>4789</v>
      </c>
      <c r="B4766" s="2">
        <v>41981</v>
      </c>
      <c r="C4766" s="2" t="str">
        <f>VLOOKUP(Sales_Data17[[#This Row],[Customer Name Index]],Customer_Data[#All],2,0)</f>
        <v>Elorac, Corp</v>
      </c>
      <c r="D4766">
        <v>3</v>
      </c>
      <c r="E4766" t="s">
        <v>2</v>
      </c>
      <c r="F4766" t="s">
        <v>8168</v>
      </c>
      <c r="G4766" t="s">
        <v>8027</v>
      </c>
      <c r="H4766" t="str">
        <f>VLOOKUP(Sales_Data17[[#This Row],[Delivery Region Index]],Regions_Table[#All],2,0)</f>
        <v>New South Wales</v>
      </c>
      <c r="I4766" t="str">
        <f>VLOOKUP(Sales_Data17[[#This Row],[Delivery Region Index]],Regions_Table[#All],3,0)</f>
        <v>Cessnock</v>
      </c>
      <c r="J4766">
        <v>6</v>
      </c>
      <c r="K4766">
        <v>1</v>
      </c>
      <c r="L4766" t="str">
        <f>VLOOKUP(Sales_Data17[[#This Row],[Product Description Index]],Products_Data[#All],2,0)</f>
        <v>Shirts</v>
      </c>
      <c r="M4766">
        <v>2</v>
      </c>
      <c r="N4766" s="9">
        <v>26.055555555555557</v>
      </c>
      <c r="O4766" s="9">
        <f>Sales_Data17[[#This Row],[Order Quantity]]*Sales_Data17[[#This Row],[Unit Price]]</f>
        <v>52.111111111111114</v>
      </c>
      <c r="P4766" s="9">
        <v>20.062777777777779</v>
      </c>
      <c r="Q4766" s="9">
        <f>Sales_Data17[[#This Row],[Line Total]]-(Sales_Data17[[#This Row],[Total Unit Cost]]*Sales_Data17[[#This Row],[Order Quantity]])</f>
        <v>11.985555555555557</v>
      </c>
      <c r="R4766" s="1" t="str">
        <f>TEXT(Sales_Data17[[#This Row],[OrderDate]],"MMM")</f>
        <v>Dec</v>
      </c>
      <c r="S4766" s="1" t="str">
        <f t="shared" si="74"/>
        <v>2014</v>
      </c>
    </row>
    <row r="4767" spans="1:19">
      <c r="A4767" t="s">
        <v>4790</v>
      </c>
      <c r="B4767" s="2">
        <v>41982</v>
      </c>
      <c r="C4767" s="2" t="str">
        <f>VLOOKUP(Sales_Data17[[#This Row],[Customer Name Index]],Customer_Data[#All],2,0)</f>
        <v>Pacific Ltd</v>
      </c>
      <c r="D4767">
        <v>20</v>
      </c>
      <c r="E4767" t="s">
        <v>4</v>
      </c>
      <c r="F4767" t="s">
        <v>8168</v>
      </c>
      <c r="G4767" t="s">
        <v>8028</v>
      </c>
      <c r="H4767" t="str">
        <f>VLOOKUP(Sales_Data17[[#This Row],[Delivery Region Index]],Regions_Table[#All],2,0)</f>
        <v>Victoria</v>
      </c>
      <c r="I4767" t="str">
        <f>VLOOKUP(Sales_Data17[[#This Row],[Delivery Region Index]],Regions_Table[#All],3,0)</f>
        <v>Wangaratta</v>
      </c>
      <c r="J4767">
        <v>56</v>
      </c>
      <c r="K4767">
        <v>8</v>
      </c>
      <c r="L4767" t="str">
        <f>VLOOKUP(Sales_Data17[[#This Row],[Product Description Index]],Products_Data[#All],2,0)</f>
        <v>Shoes</v>
      </c>
      <c r="M4767">
        <v>1</v>
      </c>
      <c r="N4767" s="9">
        <v>119.85555555555555</v>
      </c>
      <c r="O4767" s="9">
        <f>Sales_Data17[[#This Row],[Order Quantity]]*Sales_Data17[[#This Row],[Unit Price]]</f>
        <v>119.85555555555555</v>
      </c>
      <c r="P4767" s="9">
        <v>69.516222222222211</v>
      </c>
      <c r="Q4767" s="9">
        <f>Sales_Data17[[#This Row],[Line Total]]-(Sales_Data17[[#This Row],[Total Unit Cost]]*Sales_Data17[[#This Row],[Order Quantity]])</f>
        <v>50.339333333333343</v>
      </c>
      <c r="R4767" s="1" t="str">
        <f>TEXT(Sales_Data17[[#This Row],[OrderDate]],"MMM")</f>
        <v>Dec</v>
      </c>
      <c r="S4767" s="1" t="str">
        <f t="shared" si="74"/>
        <v>2014</v>
      </c>
    </row>
    <row r="4768" spans="1:19">
      <c r="A4768" t="s">
        <v>4791</v>
      </c>
      <c r="B4768" s="2">
        <v>41982</v>
      </c>
      <c r="C4768" s="2" t="str">
        <f>VLOOKUP(Sales_Data17[[#This Row],[Customer Name Index]],Customer_Data[#All],2,0)</f>
        <v>ETUDE Ltd</v>
      </c>
      <c r="D4768">
        <v>4</v>
      </c>
      <c r="E4768" t="s">
        <v>3</v>
      </c>
      <c r="F4768" t="s">
        <v>8168</v>
      </c>
      <c r="G4768" t="s">
        <v>8027</v>
      </c>
      <c r="H4768" t="str">
        <f>VLOOKUP(Sales_Data17[[#This Row],[Delivery Region Index]],Regions_Table[#All],2,0)</f>
        <v>New South Wales</v>
      </c>
      <c r="I4768" t="str">
        <f>VLOOKUP(Sales_Data17[[#This Row],[Delivery Region Index]],Regions_Table[#All],3,0)</f>
        <v>Grafton</v>
      </c>
      <c r="J4768">
        <v>11</v>
      </c>
      <c r="K4768">
        <v>2</v>
      </c>
      <c r="L4768" t="str">
        <f>VLOOKUP(Sales_Data17[[#This Row],[Product Description Index]],Products_Data[#All],2,0)</f>
        <v>Pants</v>
      </c>
      <c r="M4768">
        <v>8</v>
      </c>
      <c r="N4768" s="9">
        <v>23.077777777777779</v>
      </c>
      <c r="O4768" s="9">
        <f>Sales_Data17[[#This Row],[Order Quantity]]*Sales_Data17[[#This Row],[Unit Price]]</f>
        <v>184.62222222222223</v>
      </c>
      <c r="P4768" s="9">
        <v>12.462000000000002</v>
      </c>
      <c r="Q4768" s="9">
        <f>Sales_Data17[[#This Row],[Line Total]]-(Sales_Data17[[#This Row],[Total Unit Cost]]*Sales_Data17[[#This Row],[Order Quantity]])</f>
        <v>84.926222222222222</v>
      </c>
      <c r="R4768" s="1" t="str">
        <f>TEXT(Sales_Data17[[#This Row],[OrderDate]],"MMM")</f>
        <v>Dec</v>
      </c>
      <c r="S4768" s="1" t="str">
        <f t="shared" si="74"/>
        <v>2014</v>
      </c>
    </row>
    <row r="4769" spans="1:19">
      <c r="A4769" t="s">
        <v>4792</v>
      </c>
      <c r="B4769" s="2">
        <v>41982</v>
      </c>
      <c r="C4769" s="2" t="str">
        <f>VLOOKUP(Sales_Data17[[#This Row],[Customer Name Index]],Customer_Data[#All],2,0)</f>
        <v>Apollo Ltd</v>
      </c>
      <c r="D4769">
        <v>11</v>
      </c>
      <c r="E4769" t="s">
        <v>3</v>
      </c>
      <c r="F4769" t="s">
        <v>8168</v>
      </c>
      <c r="G4769" t="s">
        <v>8026</v>
      </c>
      <c r="H4769" t="str">
        <f>VLOOKUP(Sales_Data17[[#This Row],[Delivery Region Index]],Regions_Table[#All],2,0)</f>
        <v>Queensland</v>
      </c>
      <c r="I4769" t="str">
        <f>VLOOKUP(Sales_Data17[[#This Row],[Delivery Region Index]],Regions_Table[#All],3,0)</f>
        <v>Gladstone</v>
      </c>
      <c r="J4769">
        <v>30</v>
      </c>
      <c r="K4769">
        <v>5</v>
      </c>
      <c r="L4769" t="str">
        <f>VLOOKUP(Sales_Data17[[#This Row],[Product Description Index]],Products_Data[#All],2,0)</f>
        <v>Hats</v>
      </c>
      <c r="M4769">
        <v>4</v>
      </c>
      <c r="N4769" s="9">
        <v>251.62222222222221</v>
      </c>
      <c r="O4769" s="9">
        <f>Sales_Data17[[#This Row],[Order Quantity]]*Sales_Data17[[#This Row],[Unit Price]]</f>
        <v>1006.4888888888888</v>
      </c>
      <c r="P4769" s="9">
        <v>123.29488888888889</v>
      </c>
      <c r="Q4769" s="9">
        <f>Sales_Data17[[#This Row],[Line Total]]-(Sales_Data17[[#This Row],[Total Unit Cost]]*Sales_Data17[[#This Row],[Order Quantity]])</f>
        <v>513.30933333333326</v>
      </c>
      <c r="R4769" s="1" t="str">
        <f>TEXT(Sales_Data17[[#This Row],[OrderDate]],"MMM")</f>
        <v>Dec</v>
      </c>
      <c r="S4769" s="1" t="str">
        <f t="shared" si="74"/>
        <v>2014</v>
      </c>
    </row>
    <row r="4770" spans="1:19">
      <c r="A4770" t="s">
        <v>4793</v>
      </c>
      <c r="B4770" s="2">
        <v>41983</v>
      </c>
      <c r="C4770" s="2" t="str">
        <f>VLOOKUP(Sales_Data17[[#This Row],[Customer Name Index]],Customer_Data[#All],2,0)</f>
        <v>PEDIFIX, Corp</v>
      </c>
      <c r="D4770">
        <v>6</v>
      </c>
      <c r="E4770" t="s">
        <v>2</v>
      </c>
      <c r="F4770" t="s">
        <v>8168</v>
      </c>
      <c r="G4770" t="s">
        <v>8027</v>
      </c>
      <c r="H4770" t="str">
        <f>VLOOKUP(Sales_Data17[[#This Row],[Delivery Region Index]],Regions_Table[#All],2,0)</f>
        <v>New South Wales</v>
      </c>
      <c r="I4770" t="str">
        <f>VLOOKUP(Sales_Data17[[#This Row],[Delivery Region Index]],Regions_Table[#All],3,0)</f>
        <v>Maitland</v>
      </c>
      <c r="J4770">
        <v>15</v>
      </c>
      <c r="K4770">
        <v>3</v>
      </c>
      <c r="L4770" t="str">
        <f>VLOOKUP(Sales_Data17[[#This Row],[Product Description Index]],Products_Data[#All],2,0)</f>
        <v>Sunglasses</v>
      </c>
      <c r="M4770">
        <v>1</v>
      </c>
      <c r="N4770" s="9">
        <v>98.266666666666666</v>
      </c>
      <c r="O4770" s="9">
        <f>Sales_Data17[[#This Row],[Order Quantity]]*Sales_Data17[[#This Row],[Unit Price]]</f>
        <v>98.266666666666666</v>
      </c>
      <c r="P4770" s="9">
        <v>62.890666666666661</v>
      </c>
      <c r="Q4770" s="9">
        <f>Sales_Data17[[#This Row],[Line Total]]-(Sales_Data17[[#This Row],[Total Unit Cost]]*Sales_Data17[[#This Row],[Order Quantity]])</f>
        <v>35.376000000000005</v>
      </c>
      <c r="R4770" s="1" t="str">
        <f>TEXT(Sales_Data17[[#This Row],[OrderDate]],"MMM")</f>
        <v>Dec</v>
      </c>
      <c r="S4770" s="1" t="str">
        <f t="shared" si="74"/>
        <v>2014</v>
      </c>
    </row>
    <row r="4771" spans="1:19">
      <c r="A4771" t="s">
        <v>4794</v>
      </c>
      <c r="B4771" s="2">
        <v>41983</v>
      </c>
      <c r="C4771" s="2" t="str">
        <f>VLOOKUP(Sales_Data17[[#This Row],[Customer Name Index]],Customer_Data[#All],2,0)</f>
        <v>Pure Group</v>
      </c>
      <c r="D4771">
        <v>17</v>
      </c>
      <c r="E4771" t="s">
        <v>2</v>
      </c>
      <c r="F4771" t="s">
        <v>8168</v>
      </c>
      <c r="G4771" t="s">
        <v>8025</v>
      </c>
      <c r="H4771" t="str">
        <f>VLOOKUP(Sales_Data17[[#This Row],[Delivery Region Index]],Regions_Table[#All],2,0)</f>
        <v>Victoria</v>
      </c>
      <c r="I4771" t="str">
        <f>VLOOKUP(Sales_Data17[[#This Row],[Delivery Region Index]],Regions_Table[#All],3,0)</f>
        <v>Benalla</v>
      </c>
      <c r="J4771">
        <v>48</v>
      </c>
      <c r="K4771">
        <v>7</v>
      </c>
      <c r="L4771" t="str">
        <f>VLOOKUP(Sales_Data17[[#This Row],[Product Description Index]],Products_Data[#All],2,0)</f>
        <v>Dress Shirts</v>
      </c>
      <c r="M4771">
        <v>1</v>
      </c>
      <c r="N4771" s="9">
        <v>315.64444444444445</v>
      </c>
      <c r="O4771" s="9">
        <f>Sales_Data17[[#This Row],[Order Quantity]]*Sales_Data17[[#This Row],[Unit Price]]</f>
        <v>315.64444444444445</v>
      </c>
      <c r="P4771" s="9">
        <v>227.26400000000001</v>
      </c>
      <c r="Q4771" s="9">
        <f>Sales_Data17[[#This Row],[Line Total]]-(Sales_Data17[[#This Row],[Total Unit Cost]]*Sales_Data17[[#This Row],[Order Quantity]])</f>
        <v>88.380444444444436</v>
      </c>
      <c r="R4771" s="1" t="str">
        <f>TEXT(Sales_Data17[[#This Row],[OrderDate]],"MMM")</f>
        <v>Dec</v>
      </c>
      <c r="S4771" s="1" t="str">
        <f t="shared" si="74"/>
        <v>2014</v>
      </c>
    </row>
    <row r="4772" spans="1:19">
      <c r="A4772" t="s">
        <v>4795</v>
      </c>
      <c r="B4772" s="2">
        <v>41983</v>
      </c>
      <c r="C4772" s="2" t="str">
        <f>VLOOKUP(Sales_Data17[[#This Row],[Customer Name Index]],Customer_Data[#All],2,0)</f>
        <v xml:space="preserve">Qualitest </v>
      </c>
      <c r="D4772">
        <v>19</v>
      </c>
      <c r="E4772" t="s">
        <v>3</v>
      </c>
      <c r="F4772" t="s">
        <v>8168</v>
      </c>
      <c r="G4772" t="s">
        <v>8028</v>
      </c>
      <c r="H4772" t="str">
        <f>VLOOKUP(Sales_Data17[[#This Row],[Delivery Region Index]],Regions_Table[#All],2,0)</f>
        <v>Victoria</v>
      </c>
      <c r="I4772" t="str">
        <f>VLOOKUP(Sales_Data17[[#This Row],[Delivery Region Index]],Regions_Table[#All],3,0)</f>
        <v>Wangaratta</v>
      </c>
      <c r="J4772">
        <v>56</v>
      </c>
      <c r="K4772">
        <v>8</v>
      </c>
      <c r="L4772" t="str">
        <f>VLOOKUP(Sales_Data17[[#This Row],[Product Description Index]],Products_Data[#All],2,0)</f>
        <v>Shoes</v>
      </c>
      <c r="M4772">
        <v>5</v>
      </c>
      <c r="N4772" s="9">
        <v>631.28888888888889</v>
      </c>
      <c r="O4772" s="9">
        <f>Sales_Data17[[#This Row],[Order Quantity]]*Sales_Data17[[#This Row],[Unit Price]]</f>
        <v>3156.4444444444443</v>
      </c>
      <c r="P4772" s="9">
        <v>321.95733333333339</v>
      </c>
      <c r="Q4772" s="9">
        <f>Sales_Data17[[#This Row],[Line Total]]-(Sales_Data17[[#This Row],[Total Unit Cost]]*Sales_Data17[[#This Row],[Order Quantity]])</f>
        <v>1546.6577777777775</v>
      </c>
      <c r="R4772" s="1" t="str">
        <f>TEXT(Sales_Data17[[#This Row],[OrderDate]],"MMM")</f>
        <v>Dec</v>
      </c>
      <c r="S4772" s="1" t="str">
        <f t="shared" si="74"/>
        <v>2014</v>
      </c>
    </row>
    <row r="4773" spans="1:19">
      <c r="A4773" t="s">
        <v>4796</v>
      </c>
      <c r="B4773" s="2">
        <v>41983</v>
      </c>
      <c r="C4773" s="2" t="str">
        <f>VLOOKUP(Sales_Data17[[#This Row],[Customer Name Index]],Customer_Data[#All],2,0)</f>
        <v>21st Ltd</v>
      </c>
      <c r="D4773">
        <v>10</v>
      </c>
      <c r="E4773" t="s">
        <v>2</v>
      </c>
      <c r="F4773" t="s">
        <v>8168</v>
      </c>
      <c r="G4773" t="s">
        <v>8026</v>
      </c>
      <c r="H4773" t="str">
        <f>VLOOKUP(Sales_Data17[[#This Row],[Delivery Region Index]],Regions_Table[#All],2,0)</f>
        <v>Queensland</v>
      </c>
      <c r="I4773" t="str">
        <f>VLOOKUP(Sales_Data17[[#This Row],[Delivery Region Index]],Regions_Table[#All],3,0)</f>
        <v>Charters Towers</v>
      </c>
      <c r="J4773">
        <v>29</v>
      </c>
      <c r="K4773">
        <v>4</v>
      </c>
      <c r="L4773" t="str">
        <f>VLOOKUP(Sales_Data17[[#This Row],[Product Description Index]],Products_Data[#All],2,0)</f>
        <v>Jeans</v>
      </c>
      <c r="M4773">
        <v>5</v>
      </c>
      <c r="N4773" s="9">
        <v>659.57777777777778</v>
      </c>
      <c r="O4773" s="9">
        <f>Sales_Data17[[#This Row],[Order Quantity]]*Sales_Data17[[#This Row],[Unit Price]]</f>
        <v>3297.8888888888887</v>
      </c>
      <c r="P4773" s="9">
        <v>336.38466666666665</v>
      </c>
      <c r="Q4773" s="9">
        <f>Sales_Data17[[#This Row],[Line Total]]-(Sales_Data17[[#This Row],[Total Unit Cost]]*Sales_Data17[[#This Row],[Order Quantity]])</f>
        <v>1615.9655555555555</v>
      </c>
      <c r="R4773" s="1" t="str">
        <f>TEXT(Sales_Data17[[#This Row],[OrderDate]],"MMM")</f>
        <v>Dec</v>
      </c>
      <c r="S4773" s="1" t="str">
        <f t="shared" si="74"/>
        <v>2014</v>
      </c>
    </row>
    <row r="4774" spans="1:19">
      <c r="A4774" t="s">
        <v>4797</v>
      </c>
      <c r="B4774" s="2">
        <v>41984</v>
      </c>
      <c r="C4774" s="2" t="str">
        <f>VLOOKUP(Sales_Data17[[#This Row],[Customer Name Index]],Customer_Data[#All],2,0)</f>
        <v>Rochester Ltd</v>
      </c>
      <c r="D4774">
        <v>15</v>
      </c>
      <c r="E4774" t="s">
        <v>4</v>
      </c>
      <c r="F4774" t="s">
        <v>8168</v>
      </c>
      <c r="G4774" t="s">
        <v>8025</v>
      </c>
      <c r="H4774" t="str">
        <f>VLOOKUP(Sales_Data17[[#This Row],[Delivery Region Index]],Regions_Table[#All],2,0)</f>
        <v>Queensland</v>
      </c>
      <c r="I4774" t="str">
        <f>VLOOKUP(Sales_Data17[[#This Row],[Delivery Region Index]],Regions_Table[#All],3,0)</f>
        <v>Toowoomba</v>
      </c>
      <c r="J4774">
        <v>44</v>
      </c>
      <c r="K4774">
        <v>6</v>
      </c>
      <c r="L4774" t="str">
        <f>VLOOKUP(Sales_Data17[[#This Row],[Product Description Index]],Products_Data[#All],2,0)</f>
        <v>Socks</v>
      </c>
      <c r="M4774">
        <v>6</v>
      </c>
      <c r="N4774" s="9">
        <v>119.85555555555555</v>
      </c>
      <c r="O4774" s="9">
        <f>Sales_Data17[[#This Row],[Order Quantity]]*Sales_Data17[[#This Row],[Unit Price]]</f>
        <v>719.13333333333333</v>
      </c>
      <c r="P4774" s="9">
        <v>61.126333333333342</v>
      </c>
      <c r="Q4774" s="9">
        <f>Sales_Data17[[#This Row],[Line Total]]-(Sales_Data17[[#This Row],[Total Unit Cost]]*Sales_Data17[[#This Row],[Order Quantity]])</f>
        <v>352.37533333333329</v>
      </c>
      <c r="R4774" s="1" t="str">
        <f>TEXT(Sales_Data17[[#This Row],[OrderDate]],"MMM")</f>
        <v>Dec</v>
      </c>
      <c r="S4774" s="1" t="str">
        <f t="shared" si="74"/>
        <v>2014</v>
      </c>
    </row>
    <row r="4775" spans="1:19">
      <c r="A4775" t="s">
        <v>4798</v>
      </c>
      <c r="B4775" s="2">
        <v>41985</v>
      </c>
      <c r="C4775" s="2" t="str">
        <f>VLOOKUP(Sales_Data17[[#This Row],[Customer Name Index]],Customer_Data[#All],2,0)</f>
        <v>PEDIFIX, Corp</v>
      </c>
      <c r="D4775">
        <v>6</v>
      </c>
      <c r="E4775" t="s">
        <v>4</v>
      </c>
      <c r="F4775" t="s">
        <v>8168</v>
      </c>
      <c r="G4775" t="s">
        <v>8027</v>
      </c>
      <c r="H4775" t="str">
        <f>VLOOKUP(Sales_Data17[[#This Row],[Delivery Region Index]],Regions_Table[#All],2,0)</f>
        <v>New South Wales</v>
      </c>
      <c r="I4775" t="str">
        <f>VLOOKUP(Sales_Data17[[#This Row],[Delivery Region Index]],Regions_Table[#All],3,0)</f>
        <v>Newcastle</v>
      </c>
      <c r="J4775">
        <v>16</v>
      </c>
      <c r="K4775">
        <v>3</v>
      </c>
      <c r="L4775" t="str">
        <f>VLOOKUP(Sales_Data17[[#This Row],[Product Description Index]],Products_Data[#All],2,0)</f>
        <v>Sunglasses</v>
      </c>
      <c r="M4775">
        <v>7</v>
      </c>
      <c r="N4775" s="9">
        <v>294.8</v>
      </c>
      <c r="O4775" s="9">
        <f>Sales_Data17[[#This Row],[Order Quantity]]*Sales_Data17[[#This Row],[Unit Price]]</f>
        <v>2063.6</v>
      </c>
      <c r="P4775" s="9">
        <v>165.08800000000005</v>
      </c>
      <c r="Q4775" s="9">
        <f>Sales_Data17[[#This Row],[Line Total]]-(Sales_Data17[[#This Row],[Total Unit Cost]]*Sales_Data17[[#This Row],[Order Quantity]])</f>
        <v>907.98399999999947</v>
      </c>
      <c r="R4775" s="1" t="str">
        <f>TEXT(Sales_Data17[[#This Row],[OrderDate]],"MMM")</f>
        <v>Dec</v>
      </c>
      <c r="S4775" s="1" t="str">
        <f t="shared" si="74"/>
        <v>2014</v>
      </c>
    </row>
    <row r="4776" spans="1:19">
      <c r="A4776" t="s">
        <v>4799</v>
      </c>
      <c r="B4776" s="2">
        <v>41985</v>
      </c>
      <c r="C4776" s="2" t="str">
        <f>VLOOKUP(Sales_Data17[[#This Row],[Customer Name Index]],Customer_Data[#All],2,0)</f>
        <v>Avon Corp</v>
      </c>
      <c r="D4776">
        <v>1</v>
      </c>
      <c r="E4776" t="s">
        <v>4</v>
      </c>
      <c r="F4776" t="s">
        <v>8168</v>
      </c>
      <c r="G4776" t="s">
        <v>8027</v>
      </c>
      <c r="H4776" t="str">
        <f>VLOOKUP(Sales_Data17[[#This Row],[Delivery Region Index]],Regions_Table[#All],2,0)</f>
        <v>New South Wales</v>
      </c>
      <c r="I4776" t="str">
        <f>VLOOKUP(Sales_Data17[[#This Row],[Delivery Region Index]],Regions_Table[#All],3,0)</f>
        <v>Armidale</v>
      </c>
      <c r="J4776">
        <v>3</v>
      </c>
      <c r="K4776">
        <v>1</v>
      </c>
      <c r="L4776" t="str">
        <f>VLOOKUP(Sales_Data17[[#This Row],[Product Description Index]],Products_Data[#All],2,0)</f>
        <v>Shirts</v>
      </c>
      <c r="M4776">
        <v>9</v>
      </c>
      <c r="N4776" s="9">
        <v>29.777777777777779</v>
      </c>
      <c r="O4776" s="9">
        <f>Sales_Data17[[#This Row],[Order Quantity]]*Sales_Data17[[#This Row],[Unit Price]]</f>
        <v>268</v>
      </c>
      <c r="P4776" s="9">
        <v>14.591111111111111</v>
      </c>
      <c r="Q4776" s="9">
        <f>Sales_Data17[[#This Row],[Line Total]]-(Sales_Data17[[#This Row],[Total Unit Cost]]*Sales_Data17[[#This Row],[Order Quantity]])</f>
        <v>136.68</v>
      </c>
      <c r="R4776" s="1" t="str">
        <f>TEXT(Sales_Data17[[#This Row],[OrderDate]],"MMM")</f>
        <v>Dec</v>
      </c>
      <c r="S4776" s="1" t="str">
        <f t="shared" si="74"/>
        <v>2014</v>
      </c>
    </row>
    <row r="4777" spans="1:19">
      <c r="A4777" t="s">
        <v>4800</v>
      </c>
      <c r="B4777" s="2">
        <v>41985</v>
      </c>
      <c r="C4777" s="2" t="str">
        <f>VLOOKUP(Sales_Data17[[#This Row],[Customer Name Index]],Customer_Data[#All],2,0)</f>
        <v>Elorac, Corp</v>
      </c>
      <c r="D4777">
        <v>3</v>
      </c>
      <c r="E4777" t="s">
        <v>4</v>
      </c>
      <c r="F4777" t="s">
        <v>8168</v>
      </c>
      <c r="G4777" t="s">
        <v>8027</v>
      </c>
      <c r="H4777" t="str">
        <f>VLOOKUP(Sales_Data17[[#This Row],[Delivery Region Index]],Regions_Table[#All],2,0)</f>
        <v>New South Wales</v>
      </c>
      <c r="I4777" t="str">
        <f>VLOOKUP(Sales_Data17[[#This Row],[Delivery Region Index]],Regions_Table[#All],3,0)</f>
        <v>Gosford</v>
      </c>
      <c r="J4777">
        <v>9</v>
      </c>
      <c r="K4777">
        <v>2</v>
      </c>
      <c r="L4777" t="str">
        <f>VLOOKUP(Sales_Data17[[#This Row],[Product Description Index]],Products_Data[#All],2,0)</f>
        <v>Pants</v>
      </c>
      <c r="M4777">
        <v>9</v>
      </c>
      <c r="N4777" s="9">
        <v>122.08888888888889</v>
      </c>
      <c r="O4777" s="9">
        <f>Sales_Data17[[#This Row],[Order Quantity]]*Sales_Data17[[#This Row],[Unit Price]]</f>
        <v>1098.8</v>
      </c>
      <c r="P4777" s="9">
        <v>98.891999999999996</v>
      </c>
      <c r="Q4777" s="9">
        <f>Sales_Data17[[#This Row],[Line Total]]-(Sales_Data17[[#This Row],[Total Unit Cost]]*Sales_Data17[[#This Row],[Order Quantity]])</f>
        <v>208.77199999999993</v>
      </c>
      <c r="R4777" s="1" t="str">
        <f>TEXT(Sales_Data17[[#This Row],[OrderDate]],"MMM")</f>
        <v>Dec</v>
      </c>
      <c r="S4777" s="1" t="str">
        <f t="shared" si="74"/>
        <v>2014</v>
      </c>
    </row>
    <row r="4778" spans="1:19">
      <c r="A4778" t="s">
        <v>4801</v>
      </c>
      <c r="B4778" s="2">
        <v>41985</v>
      </c>
      <c r="C4778" s="2" t="str">
        <f>VLOOKUP(Sales_Data17[[#This Row],[Customer Name Index]],Customer_Data[#All],2,0)</f>
        <v>PEDIFIX, Corp</v>
      </c>
      <c r="D4778">
        <v>6</v>
      </c>
      <c r="E4778" t="s">
        <v>4</v>
      </c>
      <c r="F4778" t="s">
        <v>8168</v>
      </c>
      <c r="G4778" t="s">
        <v>8027</v>
      </c>
      <c r="H4778" t="str">
        <f>VLOOKUP(Sales_Data17[[#This Row],[Delivery Region Index]],Regions_Table[#All],2,0)</f>
        <v>New South Wales</v>
      </c>
      <c r="I4778" t="str">
        <f>VLOOKUP(Sales_Data17[[#This Row],[Delivery Region Index]],Regions_Table[#All],3,0)</f>
        <v>Newcastle</v>
      </c>
      <c r="J4778">
        <v>16</v>
      </c>
      <c r="K4778">
        <v>3</v>
      </c>
      <c r="L4778" t="str">
        <f>VLOOKUP(Sales_Data17[[#This Row],[Product Description Index]],Products_Data[#All],2,0)</f>
        <v>Sunglasses</v>
      </c>
      <c r="M4778">
        <v>4</v>
      </c>
      <c r="N4778" s="9">
        <v>444.43333333333334</v>
      </c>
      <c r="O4778" s="9">
        <f>Sales_Data17[[#This Row],[Order Quantity]]*Sales_Data17[[#This Row],[Unit Price]]</f>
        <v>1777.7333333333333</v>
      </c>
      <c r="P4778" s="9">
        <v>377.76833333333332</v>
      </c>
      <c r="Q4778" s="9">
        <f>Sales_Data17[[#This Row],[Line Total]]-(Sales_Data17[[#This Row],[Total Unit Cost]]*Sales_Data17[[#This Row],[Order Quantity]])</f>
        <v>266.66000000000008</v>
      </c>
      <c r="R4778" s="1" t="str">
        <f>TEXT(Sales_Data17[[#This Row],[OrderDate]],"MMM")</f>
        <v>Dec</v>
      </c>
      <c r="S4778" s="1" t="str">
        <f t="shared" si="74"/>
        <v>2014</v>
      </c>
    </row>
    <row r="4779" spans="1:19">
      <c r="A4779" t="s">
        <v>4802</v>
      </c>
      <c r="B4779" s="2">
        <v>41985</v>
      </c>
      <c r="C4779" s="2" t="str">
        <f>VLOOKUP(Sales_Data17[[#This Row],[Customer Name Index]],Customer_Data[#All],2,0)</f>
        <v xml:space="preserve">Medline </v>
      </c>
      <c r="D4779">
        <v>12</v>
      </c>
      <c r="E4779" t="s">
        <v>3</v>
      </c>
      <c r="F4779" t="s">
        <v>8168</v>
      </c>
      <c r="G4779" t="s">
        <v>8026</v>
      </c>
      <c r="H4779" t="str">
        <f>VLOOKUP(Sales_Data17[[#This Row],[Delivery Region Index]],Regions_Table[#All],2,0)</f>
        <v>Queensland</v>
      </c>
      <c r="I4779" t="str">
        <f>VLOOKUP(Sales_Data17[[#This Row],[Delivery Region Index]],Regions_Table[#All],3,0)</f>
        <v>Ipswich</v>
      </c>
      <c r="J4779">
        <v>34</v>
      </c>
      <c r="K4779">
        <v>5</v>
      </c>
      <c r="L4779" t="str">
        <f>VLOOKUP(Sales_Data17[[#This Row],[Product Description Index]],Products_Data[#All],2,0)</f>
        <v>Hats</v>
      </c>
      <c r="M4779">
        <v>6</v>
      </c>
      <c r="N4779" s="9">
        <v>689.3555555555555</v>
      </c>
      <c r="O4779" s="9">
        <f>Sales_Data17[[#This Row],[Order Quantity]]*Sales_Data17[[#This Row],[Unit Price]]</f>
        <v>4136.1333333333332</v>
      </c>
      <c r="P4779" s="9">
        <v>358.46488888888894</v>
      </c>
      <c r="Q4779" s="9">
        <f>Sales_Data17[[#This Row],[Line Total]]-(Sales_Data17[[#This Row],[Total Unit Cost]]*Sales_Data17[[#This Row],[Order Quantity]])</f>
        <v>1985.3439999999996</v>
      </c>
      <c r="R4779" s="1" t="str">
        <f>TEXT(Sales_Data17[[#This Row],[OrderDate]],"MMM")</f>
        <v>Dec</v>
      </c>
      <c r="S4779" s="1" t="str">
        <f t="shared" si="74"/>
        <v>2014</v>
      </c>
    </row>
    <row r="4780" spans="1:19">
      <c r="A4780" t="s">
        <v>4803</v>
      </c>
      <c r="B4780" s="2">
        <v>41985</v>
      </c>
      <c r="C4780" s="2" t="str">
        <f>VLOOKUP(Sales_Data17[[#This Row],[Customer Name Index]],Customer_Data[#All],2,0)</f>
        <v>Rochester Ltd</v>
      </c>
      <c r="D4780">
        <v>15</v>
      </c>
      <c r="E4780" t="s">
        <v>4</v>
      </c>
      <c r="F4780" t="s">
        <v>8168</v>
      </c>
      <c r="G4780" t="s">
        <v>8025</v>
      </c>
      <c r="H4780" t="str">
        <f>VLOOKUP(Sales_Data17[[#This Row],[Delivery Region Index]],Regions_Table[#All],2,0)</f>
        <v>Queensland</v>
      </c>
      <c r="I4780" t="str">
        <f>VLOOKUP(Sales_Data17[[#This Row],[Delivery Region Index]],Regions_Table[#All],3,0)</f>
        <v>Thuringowa</v>
      </c>
      <c r="J4780">
        <v>43</v>
      </c>
      <c r="K4780">
        <v>6</v>
      </c>
      <c r="L4780" t="str">
        <f>VLOOKUP(Sales_Data17[[#This Row],[Product Description Index]],Products_Data[#All],2,0)</f>
        <v>Socks</v>
      </c>
      <c r="M4780">
        <v>1</v>
      </c>
      <c r="N4780" s="9">
        <v>250.87777777777779</v>
      </c>
      <c r="O4780" s="9">
        <f>Sales_Data17[[#This Row],[Order Quantity]]*Sales_Data17[[#This Row],[Unit Price]]</f>
        <v>250.87777777777779</v>
      </c>
      <c r="P4780" s="9">
        <v>127.94766666666666</v>
      </c>
      <c r="Q4780" s="9">
        <f>Sales_Data17[[#This Row],[Line Total]]-(Sales_Data17[[#This Row],[Total Unit Cost]]*Sales_Data17[[#This Row],[Order Quantity]])</f>
        <v>122.93011111111113</v>
      </c>
      <c r="R4780" s="1" t="str">
        <f>TEXT(Sales_Data17[[#This Row],[OrderDate]],"MMM")</f>
        <v>Dec</v>
      </c>
      <c r="S4780" s="1" t="str">
        <f t="shared" si="74"/>
        <v>2014</v>
      </c>
    </row>
    <row r="4781" spans="1:19">
      <c r="A4781" t="s">
        <v>4804</v>
      </c>
      <c r="B4781" s="2">
        <v>41985</v>
      </c>
      <c r="C4781" s="2" t="str">
        <f>VLOOKUP(Sales_Data17[[#This Row],[Customer Name Index]],Customer_Data[#All],2,0)</f>
        <v>21st Ltd</v>
      </c>
      <c r="D4781">
        <v>10</v>
      </c>
      <c r="E4781" t="s">
        <v>2</v>
      </c>
      <c r="F4781" t="s">
        <v>8168</v>
      </c>
      <c r="G4781" t="s">
        <v>8026</v>
      </c>
      <c r="H4781" t="str">
        <f>VLOOKUP(Sales_Data17[[#This Row],[Delivery Region Index]],Regions_Table[#All],2,0)</f>
        <v>Queensland</v>
      </c>
      <c r="I4781" t="str">
        <f>VLOOKUP(Sales_Data17[[#This Row],[Delivery Region Index]],Regions_Table[#All],3,0)</f>
        <v>Charters Towers</v>
      </c>
      <c r="J4781">
        <v>29</v>
      </c>
      <c r="K4781">
        <v>4</v>
      </c>
      <c r="L4781" t="str">
        <f>VLOOKUP(Sales_Data17[[#This Row],[Product Description Index]],Products_Data[#All],2,0)</f>
        <v>Jeans</v>
      </c>
      <c r="M4781">
        <v>9</v>
      </c>
      <c r="N4781" s="9">
        <v>257.57777777777778</v>
      </c>
      <c r="O4781" s="9">
        <f>Sales_Data17[[#This Row],[Order Quantity]]*Sales_Data17[[#This Row],[Unit Price]]</f>
        <v>2318.1999999999998</v>
      </c>
      <c r="P4781" s="9">
        <v>162.274</v>
      </c>
      <c r="Q4781" s="9">
        <f>Sales_Data17[[#This Row],[Line Total]]-(Sales_Data17[[#This Row],[Total Unit Cost]]*Sales_Data17[[#This Row],[Order Quantity]])</f>
        <v>857.73399999999992</v>
      </c>
      <c r="R4781" s="1" t="str">
        <f>TEXT(Sales_Data17[[#This Row],[OrderDate]],"MMM")</f>
        <v>Dec</v>
      </c>
      <c r="S4781" s="1" t="str">
        <f t="shared" si="74"/>
        <v>2014</v>
      </c>
    </row>
    <row r="4782" spans="1:19">
      <c r="A4782" t="s">
        <v>4805</v>
      </c>
      <c r="B4782" s="2">
        <v>41985</v>
      </c>
      <c r="C4782" s="2" t="str">
        <f>VLOOKUP(Sales_Data17[[#This Row],[Customer Name Index]],Customer_Data[#All],2,0)</f>
        <v>Procter Corp</v>
      </c>
      <c r="D4782">
        <v>5</v>
      </c>
      <c r="E4782" t="s">
        <v>2</v>
      </c>
      <c r="F4782" t="s">
        <v>8168</v>
      </c>
      <c r="G4782" t="s">
        <v>8027</v>
      </c>
      <c r="H4782" t="str">
        <f>VLOOKUP(Sales_Data17[[#This Row],[Delivery Region Index]],Regions_Table[#All],2,0)</f>
        <v>New South Wales</v>
      </c>
      <c r="I4782" t="str">
        <f>VLOOKUP(Sales_Data17[[#This Row],[Delivery Region Index]],Regions_Table[#All],3,0)</f>
        <v>Lismore</v>
      </c>
      <c r="J4782">
        <v>14</v>
      </c>
      <c r="K4782">
        <v>2</v>
      </c>
      <c r="L4782" t="str">
        <f>VLOOKUP(Sales_Data17[[#This Row],[Product Description Index]],Products_Data[#All],2,0)</f>
        <v>Pants</v>
      </c>
      <c r="M4782">
        <v>9</v>
      </c>
      <c r="N4782" s="9">
        <v>297.77777777777777</v>
      </c>
      <c r="O4782" s="9">
        <f>Sales_Data17[[#This Row],[Order Quantity]]*Sales_Data17[[#This Row],[Unit Price]]</f>
        <v>2680</v>
      </c>
      <c r="P4782" s="9">
        <v>125.06666666666666</v>
      </c>
      <c r="Q4782" s="9">
        <f>Sales_Data17[[#This Row],[Line Total]]-(Sales_Data17[[#This Row],[Total Unit Cost]]*Sales_Data17[[#This Row],[Order Quantity]])</f>
        <v>1554.4</v>
      </c>
      <c r="R4782" s="1" t="str">
        <f>TEXT(Sales_Data17[[#This Row],[OrderDate]],"MMM")</f>
        <v>Dec</v>
      </c>
      <c r="S4782" s="1" t="str">
        <f t="shared" si="74"/>
        <v>2014</v>
      </c>
    </row>
    <row r="4783" spans="1:19">
      <c r="A4783" t="s">
        <v>4806</v>
      </c>
      <c r="B4783" s="2">
        <v>41986</v>
      </c>
      <c r="C4783" s="2" t="str">
        <f>VLOOKUP(Sales_Data17[[#This Row],[Customer Name Index]],Customer_Data[#All],2,0)</f>
        <v>Pure Group</v>
      </c>
      <c r="D4783">
        <v>17</v>
      </c>
      <c r="E4783" t="s">
        <v>4</v>
      </c>
      <c r="F4783" t="s">
        <v>8168</v>
      </c>
      <c r="G4783" t="s">
        <v>8025</v>
      </c>
      <c r="H4783" t="str">
        <f>VLOOKUP(Sales_Data17[[#This Row],[Delivery Region Index]],Regions_Table[#All],2,0)</f>
        <v>Victoria</v>
      </c>
      <c r="I4783" t="str">
        <f>VLOOKUP(Sales_Data17[[#This Row],[Delivery Region Index]],Regions_Table[#All],3,0)</f>
        <v>Ballarat</v>
      </c>
      <c r="J4783">
        <v>49</v>
      </c>
      <c r="K4783">
        <v>7</v>
      </c>
      <c r="L4783" t="str">
        <f>VLOOKUP(Sales_Data17[[#This Row],[Product Description Index]],Products_Data[#All],2,0)</f>
        <v>Dress Shirts</v>
      </c>
      <c r="M4783">
        <v>1</v>
      </c>
      <c r="N4783" s="9">
        <v>125.06666666666668</v>
      </c>
      <c r="O4783" s="9">
        <f>Sales_Data17[[#This Row],[Order Quantity]]*Sales_Data17[[#This Row],[Unit Price]]</f>
        <v>125.06666666666668</v>
      </c>
      <c r="P4783" s="9">
        <v>87.546666666666681</v>
      </c>
      <c r="Q4783" s="9">
        <f>Sales_Data17[[#This Row],[Line Total]]-(Sales_Data17[[#This Row],[Total Unit Cost]]*Sales_Data17[[#This Row],[Order Quantity]])</f>
        <v>37.519999999999996</v>
      </c>
      <c r="R4783" s="1" t="str">
        <f>TEXT(Sales_Data17[[#This Row],[OrderDate]],"MMM")</f>
        <v>Dec</v>
      </c>
      <c r="S4783" s="1" t="str">
        <f t="shared" si="74"/>
        <v>2014</v>
      </c>
    </row>
    <row r="4784" spans="1:19">
      <c r="A4784" t="s">
        <v>4807</v>
      </c>
      <c r="B4784" s="2">
        <v>41986</v>
      </c>
      <c r="C4784" s="2" t="str">
        <f>VLOOKUP(Sales_Data17[[#This Row],[Customer Name Index]],Customer_Data[#All],2,0)</f>
        <v>3LAB, Ltd</v>
      </c>
      <c r="D4784">
        <v>16</v>
      </c>
      <c r="E4784" t="s">
        <v>4</v>
      </c>
      <c r="F4784" t="s">
        <v>8168</v>
      </c>
      <c r="G4784" t="s">
        <v>8025</v>
      </c>
      <c r="H4784" t="str">
        <f>VLOOKUP(Sales_Data17[[#This Row],[Delivery Region Index]],Regions_Table[#All],2,0)</f>
        <v>Victoria</v>
      </c>
      <c r="I4784" t="str">
        <f>VLOOKUP(Sales_Data17[[#This Row],[Delivery Region Index]],Regions_Table[#All],3,0)</f>
        <v>Melbourne</v>
      </c>
      <c r="J4784">
        <v>47</v>
      </c>
      <c r="K4784">
        <v>7</v>
      </c>
      <c r="L4784" t="str">
        <f>VLOOKUP(Sales_Data17[[#This Row],[Product Description Index]],Products_Data[#All],2,0)</f>
        <v>Dress Shirts</v>
      </c>
      <c r="M4784">
        <v>4</v>
      </c>
      <c r="N4784" s="9">
        <v>436.98888888888888</v>
      </c>
      <c r="O4784" s="9">
        <f>Sales_Data17[[#This Row],[Order Quantity]]*Sales_Data17[[#This Row],[Unit Price]]</f>
        <v>1747.9555555555555</v>
      </c>
      <c r="P4784" s="9">
        <v>301.52233333333334</v>
      </c>
      <c r="Q4784" s="9">
        <f>Sales_Data17[[#This Row],[Line Total]]-(Sales_Data17[[#This Row],[Total Unit Cost]]*Sales_Data17[[#This Row],[Order Quantity]])</f>
        <v>541.86622222222218</v>
      </c>
      <c r="R4784" s="1" t="str">
        <f>TEXT(Sales_Data17[[#This Row],[OrderDate]],"MMM")</f>
        <v>Dec</v>
      </c>
      <c r="S4784" s="1" t="str">
        <f t="shared" si="74"/>
        <v>2014</v>
      </c>
    </row>
    <row r="4785" spans="1:19">
      <c r="A4785" t="s">
        <v>4808</v>
      </c>
      <c r="B4785" s="2">
        <v>41987</v>
      </c>
      <c r="C4785" s="2" t="str">
        <f>VLOOKUP(Sales_Data17[[#This Row],[Customer Name Index]],Customer_Data[#All],2,0)</f>
        <v>Pacific Ltd</v>
      </c>
      <c r="D4785">
        <v>20</v>
      </c>
      <c r="E4785" t="s">
        <v>4</v>
      </c>
      <c r="F4785" t="s">
        <v>8168</v>
      </c>
      <c r="G4785" t="s">
        <v>8028</v>
      </c>
      <c r="H4785" t="str">
        <f>VLOOKUP(Sales_Data17[[#This Row],[Delivery Region Index]],Regions_Table[#All],2,0)</f>
        <v>Victoria</v>
      </c>
      <c r="I4785" t="str">
        <f>VLOOKUP(Sales_Data17[[#This Row],[Delivery Region Index]],Regions_Table[#All],3,0)</f>
        <v>Wodonga</v>
      </c>
      <c r="J4785">
        <v>58</v>
      </c>
      <c r="K4785">
        <v>8</v>
      </c>
      <c r="L4785" t="str">
        <f>VLOOKUP(Sales_Data17[[#This Row],[Product Description Index]],Products_Data[#All],2,0)</f>
        <v>Shoes</v>
      </c>
      <c r="M4785">
        <v>4</v>
      </c>
      <c r="N4785" s="9">
        <v>606.72222222222217</v>
      </c>
      <c r="O4785" s="9">
        <f>Sales_Data17[[#This Row],[Order Quantity]]*Sales_Data17[[#This Row],[Unit Price]]</f>
        <v>2426.8888888888887</v>
      </c>
      <c r="P4785" s="9">
        <v>509.64666666666665</v>
      </c>
      <c r="Q4785" s="9">
        <f>Sales_Data17[[#This Row],[Line Total]]-(Sales_Data17[[#This Row],[Total Unit Cost]]*Sales_Data17[[#This Row],[Order Quantity]])</f>
        <v>388.3022222222221</v>
      </c>
      <c r="R4785" s="1" t="str">
        <f>TEXT(Sales_Data17[[#This Row],[OrderDate]],"MMM")</f>
        <v>Dec</v>
      </c>
      <c r="S4785" s="1" t="str">
        <f t="shared" si="74"/>
        <v>2014</v>
      </c>
    </row>
    <row r="4786" spans="1:19">
      <c r="A4786" t="s">
        <v>4809</v>
      </c>
      <c r="B4786" s="2">
        <v>41987</v>
      </c>
      <c r="C4786" s="2" t="str">
        <f>VLOOKUP(Sales_Data17[[#This Row],[Customer Name Index]],Customer_Data[#All],2,0)</f>
        <v>Pacific Ltd</v>
      </c>
      <c r="D4786">
        <v>20</v>
      </c>
      <c r="E4786" t="s">
        <v>2</v>
      </c>
      <c r="F4786" t="s">
        <v>8168</v>
      </c>
      <c r="G4786" t="s">
        <v>8028</v>
      </c>
      <c r="H4786" t="str">
        <f>VLOOKUP(Sales_Data17[[#This Row],[Delivery Region Index]],Regions_Table[#All],2,0)</f>
        <v>Victoria</v>
      </c>
      <c r="I4786" t="str">
        <f>VLOOKUP(Sales_Data17[[#This Row],[Delivery Region Index]],Regions_Table[#All],3,0)</f>
        <v>Wangaratta</v>
      </c>
      <c r="J4786">
        <v>56</v>
      </c>
      <c r="K4786">
        <v>8</v>
      </c>
      <c r="L4786" t="str">
        <f>VLOOKUP(Sales_Data17[[#This Row],[Product Description Index]],Products_Data[#All],2,0)</f>
        <v>Shoes</v>
      </c>
      <c r="M4786">
        <v>3</v>
      </c>
      <c r="N4786" s="9">
        <v>126.55555555555556</v>
      </c>
      <c r="O4786" s="9">
        <f>Sales_Data17[[#This Row],[Order Quantity]]*Sales_Data17[[#This Row],[Unit Price]]</f>
        <v>379.66666666666669</v>
      </c>
      <c r="P4786" s="9">
        <v>55.684444444444445</v>
      </c>
      <c r="Q4786" s="9">
        <f>Sales_Data17[[#This Row],[Line Total]]-(Sales_Data17[[#This Row],[Total Unit Cost]]*Sales_Data17[[#This Row],[Order Quantity]])</f>
        <v>212.61333333333334</v>
      </c>
      <c r="R4786" s="1" t="str">
        <f>TEXT(Sales_Data17[[#This Row],[OrderDate]],"MMM")</f>
        <v>Dec</v>
      </c>
      <c r="S4786" s="1" t="str">
        <f t="shared" si="74"/>
        <v>2014</v>
      </c>
    </row>
    <row r="4787" spans="1:19">
      <c r="A4787" t="s">
        <v>4810</v>
      </c>
      <c r="B4787" s="2">
        <v>41987</v>
      </c>
      <c r="C4787" s="2" t="str">
        <f>VLOOKUP(Sales_Data17[[#This Row],[Customer Name Index]],Customer_Data[#All],2,0)</f>
        <v>New Ltd</v>
      </c>
      <c r="D4787">
        <v>7</v>
      </c>
      <c r="E4787" t="s">
        <v>2</v>
      </c>
      <c r="F4787" t="s">
        <v>8168</v>
      </c>
      <c r="G4787" t="s">
        <v>8027</v>
      </c>
      <c r="H4787" t="str">
        <f>VLOOKUP(Sales_Data17[[#This Row],[Delivery Region Index]],Regions_Table[#All],2,0)</f>
        <v>New South Wales</v>
      </c>
      <c r="I4787" t="str">
        <f>VLOOKUP(Sales_Data17[[#This Row],[Delivery Region Index]],Regions_Table[#All],3,0)</f>
        <v>Tamworth</v>
      </c>
      <c r="J4787">
        <v>21</v>
      </c>
      <c r="K4787">
        <v>3</v>
      </c>
      <c r="L4787" t="str">
        <f>VLOOKUP(Sales_Data17[[#This Row],[Product Description Index]],Products_Data[#All],2,0)</f>
        <v>Sunglasses</v>
      </c>
      <c r="M4787">
        <v>2</v>
      </c>
      <c r="N4787" s="9">
        <v>28.288888888888888</v>
      </c>
      <c r="O4787" s="9">
        <f>Sales_Data17[[#This Row],[Order Quantity]]*Sales_Data17[[#This Row],[Unit Price]]</f>
        <v>56.577777777777776</v>
      </c>
      <c r="P4787" s="9">
        <v>18.387777777777778</v>
      </c>
      <c r="Q4787" s="9">
        <f>Sales_Data17[[#This Row],[Line Total]]-(Sales_Data17[[#This Row],[Total Unit Cost]]*Sales_Data17[[#This Row],[Order Quantity]])</f>
        <v>19.80222222222222</v>
      </c>
      <c r="R4787" s="1" t="str">
        <f>TEXT(Sales_Data17[[#This Row],[OrderDate]],"MMM")</f>
        <v>Dec</v>
      </c>
      <c r="S4787" s="1" t="str">
        <f t="shared" si="74"/>
        <v>2014</v>
      </c>
    </row>
    <row r="4788" spans="1:19">
      <c r="A4788" t="s">
        <v>4811</v>
      </c>
      <c r="B4788" s="2">
        <v>41987</v>
      </c>
      <c r="C4788" s="2" t="str">
        <f>VLOOKUP(Sales_Data17[[#This Row],[Customer Name Index]],Customer_Data[#All],2,0)</f>
        <v xml:space="preserve">Ei </v>
      </c>
      <c r="D4788">
        <v>9</v>
      </c>
      <c r="E4788" t="s">
        <v>2</v>
      </c>
      <c r="F4788" t="s">
        <v>8168</v>
      </c>
      <c r="G4788" t="s">
        <v>8027</v>
      </c>
      <c r="H4788" t="str">
        <f>VLOOKUP(Sales_Data17[[#This Row],[Delivery Region Index]],Regions_Table[#All],2,0)</f>
        <v>New South Wales</v>
      </c>
      <c r="I4788" t="str">
        <f>VLOOKUP(Sales_Data17[[#This Row],[Delivery Region Index]],Regions_Table[#All],3,0)</f>
        <v>Wyong</v>
      </c>
      <c r="J4788">
        <v>25</v>
      </c>
      <c r="K4788">
        <v>4</v>
      </c>
      <c r="L4788" t="str">
        <f>VLOOKUP(Sales_Data17[[#This Row],[Product Description Index]],Products_Data[#All],2,0)</f>
        <v>Jeans</v>
      </c>
      <c r="M4788">
        <v>2</v>
      </c>
      <c r="N4788" s="9">
        <v>282.14444444444445</v>
      </c>
      <c r="O4788" s="9">
        <f>Sales_Data17[[#This Row],[Order Quantity]]*Sales_Data17[[#This Row],[Unit Price]]</f>
        <v>564.28888888888889</v>
      </c>
      <c r="P4788" s="9">
        <v>112.8577777777778</v>
      </c>
      <c r="Q4788" s="9">
        <f>Sales_Data17[[#This Row],[Line Total]]-(Sales_Data17[[#This Row],[Total Unit Cost]]*Sales_Data17[[#This Row],[Order Quantity]])</f>
        <v>338.57333333333327</v>
      </c>
      <c r="R4788" s="1" t="str">
        <f>TEXT(Sales_Data17[[#This Row],[OrderDate]],"MMM")</f>
        <v>Dec</v>
      </c>
      <c r="S4788" s="1" t="str">
        <f t="shared" si="74"/>
        <v>2014</v>
      </c>
    </row>
    <row r="4789" spans="1:19">
      <c r="A4789" t="s">
        <v>4812</v>
      </c>
      <c r="B4789" s="2">
        <v>41987</v>
      </c>
      <c r="C4789" s="2" t="str">
        <f>VLOOKUP(Sales_Data17[[#This Row],[Customer Name Index]],Customer_Data[#All],2,0)</f>
        <v>Eminence Corp</v>
      </c>
      <c r="D4789">
        <v>18</v>
      </c>
      <c r="E4789" t="s">
        <v>2</v>
      </c>
      <c r="F4789" t="s">
        <v>8168</v>
      </c>
      <c r="G4789" t="s">
        <v>8025</v>
      </c>
      <c r="H4789" t="str">
        <f>VLOOKUP(Sales_Data17[[#This Row],[Delivery Region Index]],Regions_Table[#All],2,0)</f>
        <v>Victoria</v>
      </c>
      <c r="I4789" t="str">
        <f>VLOOKUP(Sales_Data17[[#This Row],[Delivery Region Index]],Regions_Table[#All],3,0)</f>
        <v>Geelong</v>
      </c>
      <c r="J4789">
        <v>51</v>
      </c>
      <c r="K4789">
        <v>7</v>
      </c>
      <c r="L4789" t="str">
        <f>VLOOKUP(Sales_Data17[[#This Row],[Product Description Index]],Products_Data[#All],2,0)</f>
        <v>Dress Shirts</v>
      </c>
      <c r="M4789">
        <v>5</v>
      </c>
      <c r="N4789" s="9">
        <v>638.73333333333335</v>
      </c>
      <c r="O4789" s="9">
        <f>Sales_Data17[[#This Row],[Order Quantity]]*Sales_Data17[[#This Row],[Unit Price]]</f>
        <v>3193.666666666667</v>
      </c>
      <c r="P4789" s="9">
        <v>510.98666666666668</v>
      </c>
      <c r="Q4789" s="9">
        <f>Sales_Data17[[#This Row],[Line Total]]-(Sales_Data17[[#This Row],[Total Unit Cost]]*Sales_Data17[[#This Row],[Order Quantity]])</f>
        <v>638.73333333333358</v>
      </c>
      <c r="R4789" s="1" t="str">
        <f>TEXT(Sales_Data17[[#This Row],[OrderDate]],"MMM")</f>
        <v>Dec</v>
      </c>
      <c r="S4789" s="1" t="str">
        <f t="shared" si="74"/>
        <v>2014</v>
      </c>
    </row>
    <row r="4790" spans="1:19">
      <c r="A4790" t="s">
        <v>4813</v>
      </c>
      <c r="B4790" s="2">
        <v>41987</v>
      </c>
      <c r="C4790" s="2" t="str">
        <f>VLOOKUP(Sales_Data17[[#This Row],[Customer Name Index]],Customer_Data[#All],2,0)</f>
        <v>ETUDE Ltd</v>
      </c>
      <c r="D4790">
        <v>4</v>
      </c>
      <c r="E4790" t="s">
        <v>4</v>
      </c>
      <c r="F4790" t="s">
        <v>8168</v>
      </c>
      <c r="G4790" t="s">
        <v>8027</v>
      </c>
      <c r="H4790" t="str">
        <f>VLOOKUP(Sales_Data17[[#This Row],[Delivery Region Index]],Regions_Table[#All],2,0)</f>
        <v>New South Wales</v>
      </c>
      <c r="I4790" t="str">
        <f>VLOOKUP(Sales_Data17[[#This Row],[Delivery Region Index]],Regions_Table[#All],3,0)</f>
        <v>Grafton</v>
      </c>
      <c r="J4790">
        <v>11</v>
      </c>
      <c r="K4790">
        <v>2</v>
      </c>
      <c r="L4790" t="str">
        <f>VLOOKUP(Sales_Data17[[#This Row],[Product Description Index]],Products_Data[#All],2,0)</f>
        <v>Pants</v>
      </c>
      <c r="M4790">
        <v>7</v>
      </c>
      <c r="N4790" s="9">
        <v>201</v>
      </c>
      <c r="O4790" s="9">
        <f>Sales_Data17[[#This Row],[Order Quantity]]*Sales_Data17[[#This Row],[Unit Price]]</f>
        <v>1407</v>
      </c>
      <c r="P4790" s="9">
        <v>132.66</v>
      </c>
      <c r="Q4790" s="9">
        <f>Sales_Data17[[#This Row],[Line Total]]-(Sales_Data17[[#This Row],[Total Unit Cost]]*Sales_Data17[[#This Row],[Order Quantity]])</f>
        <v>478.38</v>
      </c>
      <c r="R4790" s="1" t="str">
        <f>TEXT(Sales_Data17[[#This Row],[OrderDate]],"MMM")</f>
        <v>Dec</v>
      </c>
      <c r="S4790" s="1" t="str">
        <f t="shared" si="74"/>
        <v>2014</v>
      </c>
    </row>
    <row r="4791" spans="1:19">
      <c r="A4791" t="s">
        <v>4814</v>
      </c>
      <c r="B4791" s="2">
        <v>41988</v>
      </c>
      <c r="C4791" s="2" t="str">
        <f>VLOOKUP(Sales_Data17[[#This Row],[Customer Name Index]],Customer_Data[#All],2,0)</f>
        <v>Procter Corp</v>
      </c>
      <c r="D4791">
        <v>5</v>
      </c>
      <c r="E4791" t="s">
        <v>4</v>
      </c>
      <c r="F4791" t="s">
        <v>8168</v>
      </c>
      <c r="G4791" t="s">
        <v>8027</v>
      </c>
      <c r="H4791" t="str">
        <f>VLOOKUP(Sales_Data17[[#This Row],[Delivery Region Index]],Regions_Table[#All],2,0)</f>
        <v>New South Wales</v>
      </c>
      <c r="I4791" t="str">
        <f>VLOOKUP(Sales_Data17[[#This Row],[Delivery Region Index]],Regions_Table[#All],3,0)</f>
        <v>Maitland</v>
      </c>
      <c r="J4791">
        <v>15</v>
      </c>
      <c r="K4791">
        <v>2</v>
      </c>
      <c r="L4791" t="str">
        <f>VLOOKUP(Sales_Data17[[#This Row],[Product Description Index]],Products_Data[#All],2,0)</f>
        <v>Pants</v>
      </c>
      <c r="M4791">
        <v>9</v>
      </c>
      <c r="N4791" s="9">
        <v>18.611111111111111</v>
      </c>
      <c r="O4791" s="9">
        <f>Sales_Data17[[#This Row],[Order Quantity]]*Sales_Data17[[#This Row],[Unit Price]]</f>
        <v>167.5</v>
      </c>
      <c r="P4791" s="9">
        <v>13.58611111111111</v>
      </c>
      <c r="Q4791" s="9">
        <f>Sales_Data17[[#This Row],[Line Total]]-(Sales_Data17[[#This Row],[Total Unit Cost]]*Sales_Data17[[#This Row],[Order Quantity]])</f>
        <v>45.225000000000009</v>
      </c>
      <c r="R4791" s="1" t="str">
        <f>TEXT(Sales_Data17[[#This Row],[OrderDate]],"MMM")</f>
        <v>Dec</v>
      </c>
      <c r="S4791" s="1" t="str">
        <f t="shared" si="74"/>
        <v>2014</v>
      </c>
    </row>
    <row r="4792" spans="1:19">
      <c r="A4792" t="s">
        <v>4815</v>
      </c>
      <c r="B4792" s="2">
        <v>41988</v>
      </c>
      <c r="C4792" s="2" t="str">
        <f>VLOOKUP(Sales_Data17[[#This Row],[Customer Name Index]],Customer_Data[#All],2,0)</f>
        <v>PEDIFIX, Corp</v>
      </c>
      <c r="D4792">
        <v>6</v>
      </c>
      <c r="E4792" t="s">
        <v>4</v>
      </c>
      <c r="F4792" t="s">
        <v>8168</v>
      </c>
      <c r="G4792" t="s">
        <v>8027</v>
      </c>
      <c r="H4792" t="str">
        <f>VLOOKUP(Sales_Data17[[#This Row],[Delivery Region Index]],Regions_Table[#All],2,0)</f>
        <v>New South Wales</v>
      </c>
      <c r="I4792" t="str">
        <f>VLOOKUP(Sales_Data17[[#This Row],[Delivery Region Index]],Regions_Table[#All],3,0)</f>
        <v>Maitland</v>
      </c>
      <c r="J4792">
        <v>15</v>
      </c>
      <c r="K4792">
        <v>3</v>
      </c>
      <c r="L4792" t="str">
        <f>VLOOKUP(Sales_Data17[[#This Row],[Product Description Index]],Products_Data[#All],2,0)</f>
        <v>Sunglasses</v>
      </c>
      <c r="M4792">
        <v>5</v>
      </c>
      <c r="N4792" s="9">
        <v>21.588888888888889</v>
      </c>
      <c r="O4792" s="9">
        <f>Sales_Data17[[#This Row],[Order Quantity]]*Sales_Data17[[#This Row],[Unit Price]]</f>
        <v>107.94444444444444</v>
      </c>
      <c r="P4792" s="9">
        <v>17.918777777777777</v>
      </c>
      <c r="Q4792" s="9">
        <f>Sales_Data17[[#This Row],[Line Total]]-(Sales_Data17[[#This Row],[Total Unit Cost]]*Sales_Data17[[#This Row],[Order Quantity]])</f>
        <v>18.350555555555559</v>
      </c>
      <c r="R4792" s="1" t="str">
        <f>TEXT(Sales_Data17[[#This Row],[OrderDate]],"MMM")</f>
        <v>Dec</v>
      </c>
      <c r="S4792" s="1" t="str">
        <f t="shared" si="74"/>
        <v>2014</v>
      </c>
    </row>
    <row r="4793" spans="1:19">
      <c r="A4793" t="s">
        <v>4816</v>
      </c>
      <c r="B4793" s="2">
        <v>41988</v>
      </c>
      <c r="C4793" s="2" t="str">
        <f>VLOOKUP(Sales_Data17[[#This Row],[Customer Name Index]],Customer_Data[#All],2,0)</f>
        <v xml:space="preserve">WakeFern </v>
      </c>
      <c r="D4793">
        <v>2</v>
      </c>
      <c r="E4793" t="s">
        <v>3</v>
      </c>
      <c r="F4793" t="s">
        <v>8168</v>
      </c>
      <c r="G4793" t="s">
        <v>8027</v>
      </c>
      <c r="H4793" t="str">
        <f>VLOOKUP(Sales_Data17[[#This Row],[Delivery Region Index]],Regions_Table[#All],2,0)</f>
        <v>New South Wales</v>
      </c>
      <c r="I4793" t="str">
        <f>VLOOKUP(Sales_Data17[[#This Row],[Delivery Region Index]],Regions_Table[#All],3,0)</f>
        <v>Broken Hill</v>
      </c>
      <c r="J4793">
        <v>5</v>
      </c>
      <c r="K4793">
        <v>1</v>
      </c>
      <c r="L4793" t="str">
        <f>VLOOKUP(Sales_Data17[[#This Row],[Product Description Index]],Products_Data[#All],2,0)</f>
        <v>Shirts</v>
      </c>
      <c r="M4793">
        <v>9</v>
      </c>
      <c r="N4793" s="9">
        <v>436.98888888888888</v>
      </c>
      <c r="O4793" s="9">
        <f>Sales_Data17[[#This Row],[Order Quantity]]*Sales_Data17[[#This Row],[Unit Price]]</f>
        <v>3932.9</v>
      </c>
      <c r="P4793" s="9">
        <v>187.90522222222222</v>
      </c>
      <c r="Q4793" s="9">
        <f>Sales_Data17[[#This Row],[Line Total]]-(Sales_Data17[[#This Row],[Total Unit Cost]]*Sales_Data17[[#This Row],[Order Quantity]])</f>
        <v>2241.7530000000002</v>
      </c>
      <c r="R4793" s="1" t="str">
        <f>TEXT(Sales_Data17[[#This Row],[OrderDate]],"MMM")</f>
        <v>Dec</v>
      </c>
      <c r="S4793" s="1" t="str">
        <f t="shared" si="74"/>
        <v>2014</v>
      </c>
    </row>
    <row r="4794" spans="1:19">
      <c r="A4794" t="s">
        <v>4817</v>
      </c>
      <c r="B4794" s="2">
        <v>41988</v>
      </c>
      <c r="C4794" s="2" t="str">
        <f>VLOOKUP(Sales_Data17[[#This Row],[Customer Name Index]],Customer_Data[#All],2,0)</f>
        <v>Rochester Ltd</v>
      </c>
      <c r="D4794">
        <v>15</v>
      </c>
      <c r="E4794" t="s">
        <v>4</v>
      </c>
      <c r="F4794" t="s">
        <v>8168</v>
      </c>
      <c r="G4794" t="s">
        <v>8025</v>
      </c>
      <c r="H4794" t="str">
        <f>VLOOKUP(Sales_Data17[[#This Row],[Delivery Region Index]],Regions_Table[#All],2,0)</f>
        <v>Queensland</v>
      </c>
      <c r="I4794" t="str">
        <f>VLOOKUP(Sales_Data17[[#This Row],[Delivery Region Index]],Regions_Table[#All],3,0)</f>
        <v>Sunshine Coast</v>
      </c>
      <c r="J4794">
        <v>42</v>
      </c>
      <c r="K4794">
        <v>6</v>
      </c>
      <c r="L4794" t="str">
        <f>VLOOKUP(Sales_Data17[[#This Row],[Product Description Index]],Products_Data[#All],2,0)</f>
        <v>Socks</v>
      </c>
      <c r="M4794">
        <v>9</v>
      </c>
      <c r="N4794" s="9">
        <v>375.20000000000005</v>
      </c>
      <c r="O4794" s="9">
        <f>Sales_Data17[[#This Row],[Order Quantity]]*Sales_Data17[[#This Row],[Unit Price]]</f>
        <v>3376.8</v>
      </c>
      <c r="P4794" s="9">
        <v>206.36</v>
      </c>
      <c r="Q4794" s="9">
        <f>Sales_Data17[[#This Row],[Line Total]]-(Sales_Data17[[#This Row],[Total Unit Cost]]*Sales_Data17[[#This Row],[Order Quantity]])</f>
        <v>1519.56</v>
      </c>
      <c r="R4794" s="1" t="str">
        <f>TEXT(Sales_Data17[[#This Row],[OrderDate]],"MMM")</f>
        <v>Dec</v>
      </c>
      <c r="S4794" s="1" t="str">
        <f t="shared" si="74"/>
        <v>2014</v>
      </c>
    </row>
    <row r="4795" spans="1:19">
      <c r="A4795" t="s">
        <v>4818</v>
      </c>
      <c r="B4795" s="2">
        <v>41989</v>
      </c>
      <c r="C4795" s="2" t="str">
        <f>VLOOKUP(Sales_Data17[[#This Row],[Customer Name Index]],Customer_Data[#All],2,0)</f>
        <v xml:space="preserve">Ei </v>
      </c>
      <c r="D4795">
        <v>9</v>
      </c>
      <c r="E4795" t="s">
        <v>4</v>
      </c>
      <c r="F4795" t="s">
        <v>8168</v>
      </c>
      <c r="G4795" t="s">
        <v>8027</v>
      </c>
      <c r="H4795" t="str">
        <f>VLOOKUP(Sales_Data17[[#This Row],[Delivery Region Index]],Regions_Table[#All],2,0)</f>
        <v>New South Wales</v>
      </c>
      <c r="I4795" t="str">
        <f>VLOOKUP(Sales_Data17[[#This Row],[Delivery Region Index]],Regions_Table[#All],3,0)</f>
        <v>Wollongong</v>
      </c>
      <c r="J4795">
        <v>24</v>
      </c>
      <c r="K4795">
        <v>4</v>
      </c>
      <c r="L4795" t="str">
        <f>VLOOKUP(Sales_Data17[[#This Row],[Product Description Index]],Products_Data[#All],2,0)</f>
        <v>Jeans</v>
      </c>
      <c r="M4795">
        <v>4</v>
      </c>
      <c r="N4795" s="9">
        <v>603.74444444444441</v>
      </c>
      <c r="O4795" s="9">
        <f>Sales_Data17[[#This Row],[Order Quantity]]*Sales_Data17[[#This Row],[Unit Price]]</f>
        <v>2414.9777777777776</v>
      </c>
      <c r="P4795" s="9">
        <v>422.62111111111108</v>
      </c>
      <c r="Q4795" s="9">
        <f>Sales_Data17[[#This Row],[Line Total]]-(Sales_Data17[[#This Row],[Total Unit Cost]]*Sales_Data17[[#This Row],[Order Quantity]])</f>
        <v>724.49333333333334</v>
      </c>
      <c r="R4795" s="1" t="str">
        <f>TEXT(Sales_Data17[[#This Row],[OrderDate]],"MMM")</f>
        <v>Dec</v>
      </c>
      <c r="S4795" s="1" t="str">
        <f t="shared" si="74"/>
        <v>2014</v>
      </c>
    </row>
    <row r="4796" spans="1:19">
      <c r="A4796" t="s">
        <v>4819</v>
      </c>
      <c r="B4796" s="2">
        <v>41989</v>
      </c>
      <c r="C4796" s="2" t="str">
        <f>VLOOKUP(Sales_Data17[[#This Row],[Customer Name Index]],Customer_Data[#All],2,0)</f>
        <v xml:space="preserve">Linde </v>
      </c>
      <c r="D4796">
        <v>14</v>
      </c>
      <c r="E4796" t="s">
        <v>4</v>
      </c>
      <c r="F4796" t="s">
        <v>8168</v>
      </c>
      <c r="G4796" t="s">
        <v>8026</v>
      </c>
      <c r="H4796" t="str">
        <f>VLOOKUP(Sales_Data17[[#This Row],[Delivery Region Index]],Regions_Table[#All],2,0)</f>
        <v>Queensland</v>
      </c>
      <c r="I4796" t="str">
        <f>VLOOKUP(Sales_Data17[[#This Row],[Delivery Region Index]],Regions_Table[#All],3,0)</f>
        <v>Rockhampton</v>
      </c>
      <c r="J4796">
        <v>41</v>
      </c>
      <c r="K4796">
        <v>6</v>
      </c>
      <c r="L4796" t="str">
        <f>VLOOKUP(Sales_Data17[[#This Row],[Product Description Index]],Products_Data[#All],2,0)</f>
        <v>Socks</v>
      </c>
      <c r="M4796">
        <v>4</v>
      </c>
      <c r="N4796" s="9">
        <v>650.6444444444445</v>
      </c>
      <c r="O4796" s="9">
        <f>Sales_Data17[[#This Row],[Order Quantity]]*Sales_Data17[[#This Row],[Unit Price]]</f>
        <v>2602.577777777778</v>
      </c>
      <c r="P4796" s="9">
        <v>468.46400000000006</v>
      </c>
      <c r="Q4796" s="9">
        <f>Sales_Data17[[#This Row],[Line Total]]-(Sales_Data17[[#This Row],[Total Unit Cost]]*Sales_Data17[[#This Row],[Order Quantity]])</f>
        <v>728.72177777777779</v>
      </c>
      <c r="R4796" s="1" t="str">
        <f>TEXT(Sales_Data17[[#This Row],[OrderDate]],"MMM")</f>
        <v>Dec</v>
      </c>
      <c r="S4796" s="1" t="str">
        <f t="shared" si="74"/>
        <v>2014</v>
      </c>
    </row>
    <row r="4797" spans="1:19">
      <c r="A4797" t="s">
        <v>4820</v>
      </c>
      <c r="B4797" s="2">
        <v>41989</v>
      </c>
      <c r="C4797" s="2" t="str">
        <f>VLOOKUP(Sales_Data17[[#This Row],[Customer Name Index]],Customer_Data[#All],2,0)</f>
        <v>ETUDE Ltd</v>
      </c>
      <c r="D4797">
        <v>4</v>
      </c>
      <c r="E4797" t="s">
        <v>3</v>
      </c>
      <c r="F4797" t="s">
        <v>8168</v>
      </c>
      <c r="G4797" t="s">
        <v>8027</v>
      </c>
      <c r="H4797" t="str">
        <f>VLOOKUP(Sales_Data17[[#This Row],[Delivery Region Index]],Regions_Table[#All],2,0)</f>
        <v>New South Wales</v>
      </c>
      <c r="I4797" t="str">
        <f>VLOOKUP(Sales_Data17[[#This Row],[Delivery Region Index]],Regions_Table[#All],3,0)</f>
        <v>Grafton</v>
      </c>
      <c r="J4797">
        <v>11</v>
      </c>
      <c r="K4797">
        <v>2</v>
      </c>
      <c r="L4797" t="str">
        <f>VLOOKUP(Sales_Data17[[#This Row],[Product Description Index]],Products_Data[#All],2,0)</f>
        <v>Pants</v>
      </c>
      <c r="M4797">
        <v>7</v>
      </c>
      <c r="N4797" s="9">
        <v>93.800000000000011</v>
      </c>
      <c r="O4797" s="9">
        <f>Sales_Data17[[#This Row],[Order Quantity]]*Sales_Data17[[#This Row],[Unit Price]]</f>
        <v>656.60000000000014</v>
      </c>
      <c r="P4797" s="9">
        <v>48.776000000000003</v>
      </c>
      <c r="Q4797" s="9">
        <f>Sales_Data17[[#This Row],[Line Total]]-(Sales_Data17[[#This Row],[Total Unit Cost]]*Sales_Data17[[#This Row],[Order Quantity]])</f>
        <v>315.16800000000012</v>
      </c>
      <c r="R4797" s="1" t="str">
        <f>TEXT(Sales_Data17[[#This Row],[OrderDate]],"MMM")</f>
        <v>Dec</v>
      </c>
      <c r="S4797" s="1" t="str">
        <f t="shared" si="74"/>
        <v>2014</v>
      </c>
    </row>
    <row r="4798" spans="1:19">
      <c r="A4798" t="s">
        <v>4821</v>
      </c>
      <c r="B4798" s="2">
        <v>41990</v>
      </c>
      <c r="C4798" s="2" t="str">
        <f>VLOOKUP(Sales_Data17[[#This Row],[Customer Name Index]],Customer_Data[#All],2,0)</f>
        <v xml:space="preserve">Ei </v>
      </c>
      <c r="D4798">
        <v>9</v>
      </c>
      <c r="E4798" t="s">
        <v>4</v>
      </c>
      <c r="F4798" t="s">
        <v>8168</v>
      </c>
      <c r="G4798" t="s">
        <v>8027</v>
      </c>
      <c r="H4798" t="str">
        <f>VLOOKUP(Sales_Data17[[#This Row],[Delivery Region Index]],Regions_Table[#All],2,0)</f>
        <v>New South Wales</v>
      </c>
      <c r="I4798" t="str">
        <f>VLOOKUP(Sales_Data17[[#This Row],[Delivery Region Index]],Regions_Table[#All],3,0)</f>
        <v>Wollongong</v>
      </c>
      <c r="J4798">
        <v>24</v>
      </c>
      <c r="K4798">
        <v>4</v>
      </c>
      <c r="L4798" t="str">
        <f>VLOOKUP(Sales_Data17[[#This Row],[Product Description Index]],Products_Data[#All],2,0)</f>
        <v>Jeans</v>
      </c>
      <c r="M4798">
        <v>1</v>
      </c>
      <c r="N4798" s="9">
        <v>103.47777777777779</v>
      </c>
      <c r="O4798" s="9">
        <f>Sales_Data17[[#This Row],[Order Quantity]]*Sales_Data17[[#This Row],[Unit Price]]</f>
        <v>103.47777777777779</v>
      </c>
      <c r="P4798" s="9">
        <v>66.225777777777779</v>
      </c>
      <c r="Q4798" s="9">
        <f>Sales_Data17[[#This Row],[Line Total]]-(Sales_Data17[[#This Row],[Total Unit Cost]]*Sales_Data17[[#This Row],[Order Quantity]])</f>
        <v>37.25200000000001</v>
      </c>
      <c r="R4798" s="1" t="str">
        <f>TEXT(Sales_Data17[[#This Row],[OrderDate]],"MMM")</f>
        <v>Dec</v>
      </c>
      <c r="S4798" s="1" t="str">
        <f t="shared" si="74"/>
        <v>2014</v>
      </c>
    </row>
    <row r="4799" spans="1:19">
      <c r="A4799" t="s">
        <v>4822</v>
      </c>
      <c r="B4799" s="2">
        <v>41990</v>
      </c>
      <c r="C4799" s="2" t="str">
        <f>VLOOKUP(Sales_Data17[[#This Row],[Customer Name Index]],Customer_Data[#All],2,0)</f>
        <v>Ole Group</v>
      </c>
      <c r="D4799">
        <v>13</v>
      </c>
      <c r="E4799" t="s">
        <v>2</v>
      </c>
      <c r="F4799" t="s">
        <v>8168</v>
      </c>
      <c r="G4799" t="s">
        <v>8026</v>
      </c>
      <c r="H4799" t="str">
        <f>VLOOKUP(Sales_Data17[[#This Row],[Delivery Region Index]],Regions_Table[#All],2,0)</f>
        <v>Queensland</v>
      </c>
      <c r="I4799" t="str">
        <f>VLOOKUP(Sales_Data17[[#This Row],[Delivery Region Index]],Regions_Table[#All],3,0)</f>
        <v>Mackay</v>
      </c>
      <c r="J4799">
        <v>36</v>
      </c>
      <c r="K4799">
        <v>5</v>
      </c>
      <c r="L4799" t="str">
        <f>VLOOKUP(Sales_Data17[[#This Row],[Product Description Index]],Products_Data[#All],2,0)</f>
        <v>Hats</v>
      </c>
      <c r="M4799">
        <v>6</v>
      </c>
      <c r="N4799" s="9">
        <v>88.588888888888903</v>
      </c>
      <c r="O4799" s="9">
        <f>Sales_Data17[[#This Row],[Order Quantity]]*Sales_Data17[[#This Row],[Unit Price]]</f>
        <v>531.53333333333342</v>
      </c>
      <c r="P4799" s="9">
        <v>75.300555555555562</v>
      </c>
      <c r="Q4799" s="9">
        <f>Sales_Data17[[#This Row],[Line Total]]-(Sales_Data17[[#This Row],[Total Unit Cost]]*Sales_Data17[[#This Row],[Order Quantity]])</f>
        <v>79.730000000000018</v>
      </c>
      <c r="R4799" s="1" t="str">
        <f>TEXT(Sales_Data17[[#This Row],[OrderDate]],"MMM")</f>
        <v>Dec</v>
      </c>
      <c r="S4799" s="1" t="str">
        <f t="shared" si="74"/>
        <v>2014</v>
      </c>
    </row>
    <row r="4800" spans="1:19">
      <c r="A4800" t="s">
        <v>4823</v>
      </c>
      <c r="B4800" s="2">
        <v>41990</v>
      </c>
      <c r="C4800" s="2" t="str">
        <f>VLOOKUP(Sales_Data17[[#This Row],[Customer Name Index]],Customer_Data[#All],2,0)</f>
        <v>Apollo Ltd</v>
      </c>
      <c r="D4800">
        <v>11</v>
      </c>
      <c r="E4800" t="s">
        <v>4</v>
      </c>
      <c r="F4800" t="s">
        <v>8168</v>
      </c>
      <c r="G4800" t="s">
        <v>8026</v>
      </c>
      <c r="H4800" t="str">
        <f>VLOOKUP(Sales_Data17[[#This Row],[Delivery Region Index]],Regions_Table[#All],2,0)</f>
        <v>Queensland</v>
      </c>
      <c r="I4800" t="str">
        <f>VLOOKUP(Sales_Data17[[#This Row],[Delivery Region Index]],Regions_Table[#All],3,0)</f>
        <v>Gold Coast</v>
      </c>
      <c r="J4800">
        <v>31</v>
      </c>
      <c r="K4800">
        <v>5</v>
      </c>
      <c r="L4800" t="str">
        <f>VLOOKUP(Sales_Data17[[#This Row],[Product Description Index]],Products_Data[#All],2,0)</f>
        <v>Hats</v>
      </c>
      <c r="M4800">
        <v>3</v>
      </c>
      <c r="N4800" s="9">
        <v>97.522222222222226</v>
      </c>
      <c r="O4800" s="9">
        <f>Sales_Data17[[#This Row],[Order Quantity]]*Sales_Data17[[#This Row],[Unit Price]]</f>
        <v>292.56666666666666</v>
      </c>
      <c r="P4800" s="9">
        <v>51.686777777777785</v>
      </c>
      <c r="Q4800" s="9">
        <f>Sales_Data17[[#This Row],[Line Total]]-(Sales_Data17[[#This Row],[Total Unit Cost]]*Sales_Data17[[#This Row],[Order Quantity]])</f>
        <v>137.50633333333332</v>
      </c>
      <c r="R4800" s="1" t="str">
        <f>TEXT(Sales_Data17[[#This Row],[OrderDate]],"MMM")</f>
        <v>Dec</v>
      </c>
      <c r="S4800" s="1" t="str">
        <f t="shared" si="74"/>
        <v>2014</v>
      </c>
    </row>
    <row r="4801" spans="1:19">
      <c r="A4801" t="s">
        <v>4824</v>
      </c>
      <c r="B4801" s="2">
        <v>41990</v>
      </c>
      <c r="C4801" s="2" t="str">
        <f>VLOOKUP(Sales_Data17[[#This Row],[Customer Name Index]],Customer_Data[#All],2,0)</f>
        <v xml:space="preserve">Linde </v>
      </c>
      <c r="D4801">
        <v>14</v>
      </c>
      <c r="E4801" t="s">
        <v>4</v>
      </c>
      <c r="F4801" t="s">
        <v>8168</v>
      </c>
      <c r="G4801" t="s">
        <v>8026</v>
      </c>
      <c r="H4801" t="str">
        <f>VLOOKUP(Sales_Data17[[#This Row],[Delivery Region Index]],Regions_Table[#All],2,0)</f>
        <v>Queensland</v>
      </c>
      <c r="I4801" t="str">
        <f>VLOOKUP(Sales_Data17[[#This Row],[Delivery Region Index]],Regions_Table[#All],3,0)</f>
        <v>Nambour</v>
      </c>
      <c r="J4801">
        <v>39</v>
      </c>
      <c r="K4801">
        <v>6</v>
      </c>
      <c r="L4801" t="str">
        <f>VLOOKUP(Sales_Data17[[#This Row],[Product Description Index]],Products_Data[#All],2,0)</f>
        <v>Socks</v>
      </c>
      <c r="M4801">
        <v>9</v>
      </c>
      <c r="N4801" s="9">
        <v>267.25555555555559</v>
      </c>
      <c r="O4801" s="9">
        <f>Sales_Data17[[#This Row],[Order Quantity]]*Sales_Data17[[#This Row],[Unit Price]]</f>
        <v>2405.3000000000002</v>
      </c>
      <c r="P4801" s="9">
        <v>109.57477777777778</v>
      </c>
      <c r="Q4801" s="9">
        <f>Sales_Data17[[#This Row],[Line Total]]-(Sales_Data17[[#This Row],[Total Unit Cost]]*Sales_Data17[[#This Row],[Order Quantity]])</f>
        <v>1419.1270000000002</v>
      </c>
      <c r="R4801" s="1" t="str">
        <f>TEXT(Sales_Data17[[#This Row],[OrderDate]],"MMM")</f>
        <v>Dec</v>
      </c>
      <c r="S4801" s="1" t="str">
        <f t="shared" si="74"/>
        <v>2014</v>
      </c>
    </row>
    <row r="4802" spans="1:19">
      <c r="A4802" t="s">
        <v>4825</v>
      </c>
      <c r="B4802" s="2">
        <v>41990</v>
      </c>
      <c r="C4802" s="2" t="str">
        <f>VLOOKUP(Sales_Data17[[#This Row],[Customer Name Index]],Customer_Data[#All],2,0)</f>
        <v>New Ltd</v>
      </c>
      <c r="D4802">
        <v>7</v>
      </c>
      <c r="E4802" t="s">
        <v>4</v>
      </c>
      <c r="F4802" t="s">
        <v>8168</v>
      </c>
      <c r="G4802" t="s">
        <v>8027</v>
      </c>
      <c r="H4802" t="str">
        <f>VLOOKUP(Sales_Data17[[#This Row],[Delivery Region Index]],Regions_Table[#All],2,0)</f>
        <v>New South Wales</v>
      </c>
      <c r="I4802" t="str">
        <f>VLOOKUP(Sales_Data17[[#This Row],[Delivery Region Index]],Regions_Table[#All],3,0)</f>
        <v>Tamworth</v>
      </c>
      <c r="J4802">
        <v>21</v>
      </c>
      <c r="K4802">
        <v>3</v>
      </c>
      <c r="L4802" t="str">
        <f>VLOOKUP(Sales_Data17[[#This Row],[Product Description Index]],Products_Data[#All],2,0)</f>
        <v>Sunglasses</v>
      </c>
      <c r="M4802">
        <v>6</v>
      </c>
      <c r="N4802" s="9">
        <v>28.288888888888888</v>
      </c>
      <c r="O4802" s="9">
        <f>Sales_Data17[[#This Row],[Order Quantity]]*Sales_Data17[[#This Row],[Unit Price]]</f>
        <v>169.73333333333332</v>
      </c>
      <c r="P4802" s="9">
        <v>20.933777777777777</v>
      </c>
      <c r="Q4802" s="9">
        <f>Sales_Data17[[#This Row],[Line Total]]-(Sales_Data17[[#This Row],[Total Unit Cost]]*Sales_Data17[[#This Row],[Order Quantity]])</f>
        <v>44.130666666666656</v>
      </c>
      <c r="R4802" s="1" t="str">
        <f>TEXT(Sales_Data17[[#This Row],[OrderDate]],"MMM")</f>
        <v>Dec</v>
      </c>
      <c r="S4802" s="1" t="str">
        <f t="shared" ref="S4802:S4865" si="75">TEXT(B4802,"YYY")</f>
        <v>2014</v>
      </c>
    </row>
    <row r="4803" spans="1:19">
      <c r="A4803" t="s">
        <v>4826</v>
      </c>
      <c r="B4803" s="2">
        <v>41991</v>
      </c>
      <c r="C4803" s="2" t="str">
        <f>VLOOKUP(Sales_Data17[[#This Row],[Customer Name Index]],Customer_Data[#All],2,0)</f>
        <v>Eminence Corp</v>
      </c>
      <c r="D4803">
        <v>18</v>
      </c>
      <c r="E4803" t="s">
        <v>4</v>
      </c>
      <c r="F4803" t="s">
        <v>8168</v>
      </c>
      <c r="G4803" t="s">
        <v>8025</v>
      </c>
      <c r="H4803" t="str">
        <f>VLOOKUP(Sales_Data17[[#This Row],[Delivery Region Index]],Regions_Table[#All],2,0)</f>
        <v>Victoria</v>
      </c>
      <c r="I4803" t="str">
        <f>VLOOKUP(Sales_Data17[[#This Row],[Delivery Region Index]],Regions_Table[#All],3,0)</f>
        <v>Latrobe City</v>
      </c>
      <c r="J4803">
        <v>52</v>
      </c>
      <c r="K4803">
        <v>8</v>
      </c>
      <c r="L4803" t="str">
        <f>VLOOKUP(Sales_Data17[[#This Row],[Product Description Index]],Products_Data[#All],2,0)</f>
        <v>Shoes</v>
      </c>
      <c r="M4803">
        <v>3</v>
      </c>
      <c r="N4803" s="9">
        <v>220.35555555555555</v>
      </c>
      <c r="O4803" s="9">
        <f>Sales_Data17[[#This Row],[Order Quantity]]*Sales_Data17[[#This Row],[Unit Price]]</f>
        <v>661.06666666666661</v>
      </c>
      <c r="P4803" s="9">
        <v>185.09866666666665</v>
      </c>
      <c r="Q4803" s="9">
        <f>Sales_Data17[[#This Row],[Line Total]]-(Sales_Data17[[#This Row],[Total Unit Cost]]*Sales_Data17[[#This Row],[Order Quantity]])</f>
        <v>105.77066666666667</v>
      </c>
      <c r="R4803" s="1" t="str">
        <f>TEXT(Sales_Data17[[#This Row],[OrderDate]],"MMM")</f>
        <v>Dec</v>
      </c>
      <c r="S4803" s="1" t="str">
        <f t="shared" si="75"/>
        <v>2014</v>
      </c>
    </row>
    <row r="4804" spans="1:19">
      <c r="A4804" t="s">
        <v>4827</v>
      </c>
      <c r="B4804" s="2">
        <v>41991</v>
      </c>
      <c r="C4804" s="2" t="str">
        <f>VLOOKUP(Sales_Data17[[#This Row],[Customer Name Index]],Customer_Data[#All],2,0)</f>
        <v xml:space="preserve">Linde </v>
      </c>
      <c r="D4804">
        <v>14</v>
      </c>
      <c r="E4804" t="s">
        <v>3</v>
      </c>
      <c r="F4804" t="s">
        <v>8168</v>
      </c>
      <c r="G4804" t="s">
        <v>8026</v>
      </c>
      <c r="H4804" t="str">
        <f>VLOOKUP(Sales_Data17[[#This Row],[Delivery Region Index]],Regions_Table[#All],2,0)</f>
        <v>Queensland</v>
      </c>
      <c r="I4804" t="str">
        <f>VLOOKUP(Sales_Data17[[#This Row],[Delivery Region Index]],Regions_Table[#All],3,0)</f>
        <v>Rockhampton</v>
      </c>
      <c r="J4804">
        <v>41</v>
      </c>
      <c r="K4804">
        <v>6</v>
      </c>
      <c r="L4804" t="str">
        <f>VLOOKUP(Sales_Data17[[#This Row],[Product Description Index]],Products_Data[#All],2,0)</f>
        <v>Socks</v>
      </c>
      <c r="M4804">
        <v>2</v>
      </c>
      <c r="N4804" s="9">
        <v>122.08888888888889</v>
      </c>
      <c r="O4804" s="9">
        <f>Sales_Data17[[#This Row],[Order Quantity]]*Sales_Data17[[#This Row],[Unit Price]]</f>
        <v>244.17777777777778</v>
      </c>
      <c r="P4804" s="9">
        <v>87.903999999999996</v>
      </c>
      <c r="Q4804" s="9">
        <f>Sales_Data17[[#This Row],[Line Total]]-(Sales_Data17[[#This Row],[Total Unit Cost]]*Sales_Data17[[#This Row],[Order Quantity]])</f>
        <v>68.369777777777784</v>
      </c>
      <c r="R4804" s="1" t="str">
        <f>TEXT(Sales_Data17[[#This Row],[OrderDate]],"MMM")</f>
        <v>Dec</v>
      </c>
      <c r="S4804" s="1" t="str">
        <f t="shared" si="75"/>
        <v>2014</v>
      </c>
    </row>
    <row r="4805" spans="1:19">
      <c r="A4805" t="s">
        <v>4828</v>
      </c>
      <c r="B4805" s="2">
        <v>41991</v>
      </c>
      <c r="C4805" s="2" t="str">
        <f>VLOOKUP(Sales_Data17[[#This Row],[Customer Name Index]],Customer_Data[#All],2,0)</f>
        <v>21st Ltd</v>
      </c>
      <c r="D4805">
        <v>10</v>
      </c>
      <c r="E4805" t="s">
        <v>2</v>
      </c>
      <c r="F4805" t="s">
        <v>8168</v>
      </c>
      <c r="G4805" t="s">
        <v>8027</v>
      </c>
      <c r="H4805" t="str">
        <f>VLOOKUP(Sales_Data17[[#This Row],[Delivery Region Index]],Regions_Table[#All],2,0)</f>
        <v>Queensland</v>
      </c>
      <c r="I4805" t="str">
        <f>VLOOKUP(Sales_Data17[[#This Row],[Delivery Region Index]],Regions_Table[#All],3,0)</f>
        <v>Bundaberg</v>
      </c>
      <c r="J4805">
        <v>27</v>
      </c>
      <c r="K4805">
        <v>4</v>
      </c>
      <c r="L4805" t="str">
        <f>VLOOKUP(Sales_Data17[[#This Row],[Product Description Index]],Products_Data[#All],2,0)</f>
        <v>Jeans</v>
      </c>
      <c r="M4805">
        <v>1</v>
      </c>
      <c r="N4805" s="9">
        <v>142.93333333333334</v>
      </c>
      <c r="O4805" s="9">
        <f>Sales_Data17[[#This Row],[Order Quantity]]*Sales_Data17[[#This Row],[Unit Price]]</f>
        <v>142.93333333333334</v>
      </c>
      <c r="P4805" s="9">
        <v>57.173333333333339</v>
      </c>
      <c r="Q4805" s="9">
        <f>Sales_Data17[[#This Row],[Line Total]]-(Sales_Data17[[#This Row],[Total Unit Cost]]*Sales_Data17[[#This Row],[Order Quantity]])</f>
        <v>85.759999999999991</v>
      </c>
      <c r="R4805" s="1" t="str">
        <f>TEXT(Sales_Data17[[#This Row],[OrderDate]],"MMM")</f>
        <v>Dec</v>
      </c>
      <c r="S4805" s="1" t="str">
        <f t="shared" si="75"/>
        <v>2014</v>
      </c>
    </row>
    <row r="4806" spans="1:19">
      <c r="A4806" t="s">
        <v>4829</v>
      </c>
      <c r="B4806" s="2">
        <v>41991</v>
      </c>
      <c r="C4806" s="2" t="str">
        <f>VLOOKUP(Sales_Data17[[#This Row],[Customer Name Index]],Customer_Data[#All],2,0)</f>
        <v>New Ltd</v>
      </c>
      <c r="D4806">
        <v>7</v>
      </c>
      <c r="E4806" t="s">
        <v>3</v>
      </c>
      <c r="F4806" t="s">
        <v>8168</v>
      </c>
      <c r="G4806" t="s">
        <v>8027</v>
      </c>
      <c r="H4806" t="str">
        <f>VLOOKUP(Sales_Data17[[#This Row],[Delivery Region Index]],Regions_Table[#All],2,0)</f>
        <v>New South Wales</v>
      </c>
      <c r="I4806" t="str">
        <f>VLOOKUP(Sales_Data17[[#This Row],[Delivery Region Index]],Regions_Table[#All],3,0)</f>
        <v>Port Macquarie</v>
      </c>
      <c r="J4806">
        <v>19</v>
      </c>
      <c r="K4806">
        <v>3</v>
      </c>
      <c r="L4806" t="str">
        <f>VLOOKUP(Sales_Data17[[#This Row],[Product Description Index]],Products_Data[#All],2,0)</f>
        <v>Sunglasses</v>
      </c>
      <c r="M4806">
        <v>2</v>
      </c>
      <c r="N4806" s="9">
        <v>291.82222222222225</v>
      </c>
      <c r="O4806" s="9">
        <f>Sales_Data17[[#This Row],[Order Quantity]]*Sales_Data17[[#This Row],[Unit Price]]</f>
        <v>583.6444444444445</v>
      </c>
      <c r="P4806" s="9">
        <v>172.17511111111111</v>
      </c>
      <c r="Q4806" s="9">
        <f>Sales_Data17[[#This Row],[Line Total]]-(Sales_Data17[[#This Row],[Total Unit Cost]]*Sales_Data17[[#This Row],[Order Quantity]])</f>
        <v>239.29422222222229</v>
      </c>
      <c r="R4806" s="1" t="str">
        <f>TEXT(Sales_Data17[[#This Row],[OrderDate]],"MMM")</f>
        <v>Dec</v>
      </c>
      <c r="S4806" s="1" t="str">
        <f t="shared" si="75"/>
        <v>2014</v>
      </c>
    </row>
    <row r="4807" spans="1:19">
      <c r="A4807" t="s">
        <v>4830</v>
      </c>
      <c r="B4807" s="2">
        <v>41992</v>
      </c>
      <c r="C4807" s="2" t="str">
        <f>VLOOKUP(Sales_Data17[[#This Row],[Customer Name Index]],Customer_Data[#All],2,0)</f>
        <v>ETUDE Ltd</v>
      </c>
      <c r="D4807">
        <v>4</v>
      </c>
      <c r="E4807" t="s">
        <v>2</v>
      </c>
      <c r="F4807" t="s">
        <v>8168</v>
      </c>
      <c r="G4807" t="s">
        <v>8027</v>
      </c>
      <c r="H4807" t="str">
        <f>VLOOKUP(Sales_Data17[[#This Row],[Delivery Region Index]],Regions_Table[#All],2,0)</f>
        <v>New South Wales</v>
      </c>
      <c r="I4807" t="str">
        <f>VLOOKUP(Sales_Data17[[#This Row],[Delivery Region Index]],Regions_Table[#All],3,0)</f>
        <v>Goulburn</v>
      </c>
      <c r="J4807">
        <v>10</v>
      </c>
      <c r="K4807">
        <v>2</v>
      </c>
      <c r="L4807" t="str">
        <f>VLOOKUP(Sales_Data17[[#This Row],[Product Description Index]],Products_Data[#All],2,0)</f>
        <v>Pants</v>
      </c>
      <c r="M4807">
        <v>3</v>
      </c>
      <c r="N4807" s="9">
        <v>432.52222222222224</v>
      </c>
      <c r="O4807" s="9">
        <f>Sales_Data17[[#This Row],[Order Quantity]]*Sales_Data17[[#This Row],[Unit Price]]</f>
        <v>1297.5666666666666</v>
      </c>
      <c r="P4807" s="9">
        <v>246.53766666666667</v>
      </c>
      <c r="Q4807" s="9">
        <f>Sales_Data17[[#This Row],[Line Total]]-(Sales_Data17[[#This Row],[Total Unit Cost]]*Sales_Data17[[#This Row],[Order Quantity]])</f>
        <v>557.95366666666655</v>
      </c>
      <c r="R4807" s="1" t="str">
        <f>TEXT(Sales_Data17[[#This Row],[OrderDate]],"MMM")</f>
        <v>Dec</v>
      </c>
      <c r="S4807" s="1" t="str">
        <f t="shared" si="75"/>
        <v>2014</v>
      </c>
    </row>
    <row r="4808" spans="1:19">
      <c r="A4808" t="s">
        <v>4831</v>
      </c>
      <c r="B4808" s="2">
        <v>41992</v>
      </c>
      <c r="C4808" s="2" t="str">
        <f>VLOOKUP(Sales_Data17[[#This Row],[Customer Name Index]],Customer_Data[#All],2,0)</f>
        <v xml:space="preserve">Ei </v>
      </c>
      <c r="D4808">
        <v>9</v>
      </c>
      <c r="E4808" t="s">
        <v>2</v>
      </c>
      <c r="F4808" t="s">
        <v>8168</v>
      </c>
      <c r="G4808" t="s">
        <v>8027</v>
      </c>
      <c r="H4808" t="str">
        <f>VLOOKUP(Sales_Data17[[#This Row],[Delivery Region Index]],Regions_Table[#All],2,0)</f>
        <v>Queensland</v>
      </c>
      <c r="I4808" t="str">
        <f>VLOOKUP(Sales_Data17[[#This Row],[Delivery Region Index]],Regions_Table[#All],3,0)</f>
        <v>Brisbane</v>
      </c>
      <c r="J4808">
        <v>26</v>
      </c>
      <c r="K4808">
        <v>4</v>
      </c>
      <c r="L4808" t="str">
        <f>VLOOKUP(Sales_Data17[[#This Row],[Product Description Index]],Products_Data[#All],2,0)</f>
        <v>Jeans</v>
      </c>
      <c r="M4808">
        <v>8</v>
      </c>
      <c r="N4808" s="9">
        <v>126.55555555555556</v>
      </c>
      <c r="O4808" s="9">
        <f>Sales_Data17[[#This Row],[Order Quantity]]*Sales_Data17[[#This Row],[Unit Price]]</f>
        <v>1012.4444444444445</v>
      </c>
      <c r="P4808" s="9">
        <v>73.402222222222221</v>
      </c>
      <c r="Q4808" s="9">
        <f>Sales_Data17[[#This Row],[Line Total]]-(Sales_Data17[[#This Row],[Total Unit Cost]]*Sales_Data17[[#This Row],[Order Quantity]])</f>
        <v>425.22666666666669</v>
      </c>
      <c r="R4808" s="1" t="str">
        <f>TEXT(Sales_Data17[[#This Row],[OrderDate]],"MMM")</f>
        <v>Dec</v>
      </c>
      <c r="S4808" s="1" t="str">
        <f t="shared" si="75"/>
        <v>2014</v>
      </c>
    </row>
    <row r="4809" spans="1:19">
      <c r="A4809" t="s">
        <v>4832</v>
      </c>
      <c r="B4809" s="2">
        <v>41992</v>
      </c>
      <c r="C4809" s="2" t="str">
        <f>VLOOKUP(Sales_Data17[[#This Row],[Customer Name Index]],Customer_Data[#All],2,0)</f>
        <v xml:space="preserve">Linde </v>
      </c>
      <c r="D4809">
        <v>14</v>
      </c>
      <c r="E4809" t="s">
        <v>4</v>
      </c>
      <c r="F4809" t="s">
        <v>8168</v>
      </c>
      <c r="G4809" t="s">
        <v>8026</v>
      </c>
      <c r="H4809" t="str">
        <f>VLOOKUP(Sales_Data17[[#This Row],[Delivery Region Index]],Regions_Table[#All],2,0)</f>
        <v>Queensland</v>
      </c>
      <c r="I4809" t="str">
        <f>VLOOKUP(Sales_Data17[[#This Row],[Delivery Region Index]],Regions_Table[#All],3,0)</f>
        <v>Nambour</v>
      </c>
      <c r="J4809">
        <v>39</v>
      </c>
      <c r="K4809">
        <v>6</v>
      </c>
      <c r="L4809" t="str">
        <f>VLOOKUP(Sales_Data17[[#This Row],[Product Description Index]],Products_Data[#All],2,0)</f>
        <v>Socks</v>
      </c>
      <c r="M4809">
        <v>3</v>
      </c>
      <c r="N4809" s="9">
        <v>29.033333333333335</v>
      </c>
      <c r="O4809" s="9">
        <f>Sales_Data17[[#This Row],[Order Quantity]]*Sales_Data17[[#This Row],[Unit Price]]</f>
        <v>87.100000000000009</v>
      </c>
      <c r="P4809" s="9">
        <v>15.968333333333337</v>
      </c>
      <c r="Q4809" s="9">
        <f>Sales_Data17[[#This Row],[Line Total]]-(Sales_Data17[[#This Row],[Total Unit Cost]]*Sales_Data17[[#This Row],[Order Quantity]])</f>
        <v>39.194999999999993</v>
      </c>
      <c r="R4809" s="1" t="str">
        <f>TEXT(Sales_Data17[[#This Row],[OrderDate]],"MMM")</f>
        <v>Dec</v>
      </c>
      <c r="S4809" s="1" t="str">
        <f t="shared" si="75"/>
        <v>2014</v>
      </c>
    </row>
    <row r="4810" spans="1:19">
      <c r="A4810" t="s">
        <v>4833</v>
      </c>
      <c r="B4810" s="2">
        <v>41992</v>
      </c>
      <c r="C4810" s="2" t="str">
        <f>VLOOKUP(Sales_Data17[[#This Row],[Customer Name Index]],Customer_Data[#All],2,0)</f>
        <v>Apollo Ltd</v>
      </c>
      <c r="D4810">
        <v>11</v>
      </c>
      <c r="E4810" t="s">
        <v>4</v>
      </c>
      <c r="F4810" t="s">
        <v>8168</v>
      </c>
      <c r="G4810" t="s">
        <v>8026</v>
      </c>
      <c r="H4810" t="str">
        <f>VLOOKUP(Sales_Data17[[#This Row],[Delivery Region Index]],Regions_Table[#All],2,0)</f>
        <v>Queensland</v>
      </c>
      <c r="I4810" t="str">
        <f>VLOOKUP(Sales_Data17[[#This Row],[Delivery Region Index]],Regions_Table[#All],3,0)</f>
        <v>Gold Coast</v>
      </c>
      <c r="J4810">
        <v>31</v>
      </c>
      <c r="K4810">
        <v>5</v>
      </c>
      <c r="L4810" t="str">
        <f>VLOOKUP(Sales_Data17[[#This Row],[Product Description Index]],Products_Data[#All],2,0)</f>
        <v>Hats</v>
      </c>
      <c r="M4810">
        <v>7</v>
      </c>
      <c r="N4810" s="9">
        <v>26.055555555555557</v>
      </c>
      <c r="O4810" s="9">
        <f>Sales_Data17[[#This Row],[Order Quantity]]*Sales_Data17[[#This Row],[Unit Price]]</f>
        <v>182.38888888888891</v>
      </c>
      <c r="P4810" s="9">
        <v>15.893888888888888</v>
      </c>
      <c r="Q4810" s="9">
        <f>Sales_Data17[[#This Row],[Line Total]]-(Sales_Data17[[#This Row],[Total Unit Cost]]*Sales_Data17[[#This Row],[Order Quantity]])</f>
        <v>71.131666666666689</v>
      </c>
      <c r="R4810" s="1" t="str">
        <f>TEXT(Sales_Data17[[#This Row],[OrderDate]],"MMM")</f>
        <v>Dec</v>
      </c>
      <c r="S4810" s="1" t="str">
        <f t="shared" si="75"/>
        <v>2014</v>
      </c>
    </row>
    <row r="4811" spans="1:19">
      <c r="A4811" t="s">
        <v>4834</v>
      </c>
      <c r="B4811" s="2">
        <v>41992</v>
      </c>
      <c r="C4811" s="2" t="str">
        <f>VLOOKUP(Sales_Data17[[#This Row],[Customer Name Index]],Customer_Data[#All],2,0)</f>
        <v>Procter Corp</v>
      </c>
      <c r="D4811">
        <v>5</v>
      </c>
      <c r="E4811" t="s">
        <v>2</v>
      </c>
      <c r="F4811" t="s">
        <v>8168</v>
      </c>
      <c r="G4811" t="s">
        <v>8027</v>
      </c>
      <c r="H4811" t="str">
        <f>VLOOKUP(Sales_Data17[[#This Row],[Delivery Region Index]],Regions_Table[#All],2,0)</f>
        <v>New South Wales</v>
      </c>
      <c r="I4811" t="str">
        <f>VLOOKUP(Sales_Data17[[#This Row],[Delivery Region Index]],Regions_Table[#All],3,0)</f>
        <v>Lake Macquarie</v>
      </c>
      <c r="J4811">
        <v>13</v>
      </c>
      <c r="K4811">
        <v>2</v>
      </c>
      <c r="L4811" t="str">
        <f>VLOOKUP(Sales_Data17[[#This Row],[Product Description Index]],Products_Data[#All],2,0)</f>
        <v>Pants</v>
      </c>
      <c r="M4811">
        <v>4</v>
      </c>
      <c r="N4811" s="9">
        <v>146.65555555555557</v>
      </c>
      <c r="O4811" s="9">
        <f>Sales_Data17[[#This Row],[Order Quantity]]*Sales_Data17[[#This Row],[Unit Price]]</f>
        <v>586.62222222222226</v>
      </c>
      <c r="P4811" s="9">
        <v>98.259222222222235</v>
      </c>
      <c r="Q4811" s="9">
        <f>Sales_Data17[[#This Row],[Line Total]]-(Sales_Data17[[#This Row],[Total Unit Cost]]*Sales_Data17[[#This Row],[Order Quantity]])</f>
        <v>193.58533333333332</v>
      </c>
      <c r="R4811" s="1" t="str">
        <f>TEXT(Sales_Data17[[#This Row],[OrderDate]],"MMM")</f>
        <v>Dec</v>
      </c>
      <c r="S4811" s="1" t="str">
        <f t="shared" si="75"/>
        <v>2014</v>
      </c>
    </row>
    <row r="4812" spans="1:19">
      <c r="A4812" t="s">
        <v>4835</v>
      </c>
      <c r="B4812" s="2">
        <v>41992</v>
      </c>
      <c r="C4812" s="2" t="str">
        <f>VLOOKUP(Sales_Data17[[#This Row],[Customer Name Index]],Customer_Data[#All],2,0)</f>
        <v xml:space="preserve">Medline </v>
      </c>
      <c r="D4812">
        <v>12</v>
      </c>
      <c r="E4812" t="s">
        <v>2</v>
      </c>
      <c r="F4812" t="s">
        <v>8168</v>
      </c>
      <c r="G4812" t="s">
        <v>8026</v>
      </c>
      <c r="H4812" t="str">
        <f>VLOOKUP(Sales_Data17[[#This Row],[Delivery Region Index]],Regions_Table[#All],2,0)</f>
        <v>Queensland</v>
      </c>
      <c r="I4812" t="str">
        <f>VLOOKUP(Sales_Data17[[#This Row],[Delivery Region Index]],Regions_Table[#All],3,0)</f>
        <v>Logan City</v>
      </c>
      <c r="J4812">
        <v>35</v>
      </c>
      <c r="K4812">
        <v>5</v>
      </c>
      <c r="L4812" t="str">
        <f>VLOOKUP(Sales_Data17[[#This Row],[Product Description Index]],Products_Data[#All],2,0)</f>
        <v>Hats</v>
      </c>
      <c r="M4812">
        <v>6</v>
      </c>
      <c r="N4812" s="9">
        <v>297.03333333333336</v>
      </c>
      <c r="O4812" s="9">
        <f>Sales_Data17[[#This Row],[Order Quantity]]*Sales_Data17[[#This Row],[Unit Price]]</f>
        <v>1782.2000000000003</v>
      </c>
      <c r="P4812" s="9">
        <v>136.63533333333334</v>
      </c>
      <c r="Q4812" s="9">
        <f>Sales_Data17[[#This Row],[Line Total]]-(Sales_Data17[[#This Row],[Total Unit Cost]]*Sales_Data17[[#This Row],[Order Quantity]])</f>
        <v>962.38800000000026</v>
      </c>
      <c r="R4812" s="1" t="str">
        <f>TEXT(Sales_Data17[[#This Row],[OrderDate]],"MMM")</f>
        <v>Dec</v>
      </c>
      <c r="S4812" s="1" t="str">
        <f t="shared" si="75"/>
        <v>2014</v>
      </c>
    </row>
    <row r="4813" spans="1:19">
      <c r="A4813" t="s">
        <v>4836</v>
      </c>
      <c r="B4813" s="2">
        <v>41992</v>
      </c>
      <c r="C4813" s="2" t="str">
        <f>VLOOKUP(Sales_Data17[[#This Row],[Customer Name Index]],Customer_Data[#All],2,0)</f>
        <v xml:space="preserve">Linde </v>
      </c>
      <c r="D4813">
        <v>14</v>
      </c>
      <c r="E4813" t="s">
        <v>4</v>
      </c>
      <c r="F4813" t="s">
        <v>8168</v>
      </c>
      <c r="G4813" t="s">
        <v>8026</v>
      </c>
      <c r="H4813" t="str">
        <f>VLOOKUP(Sales_Data17[[#This Row],[Delivery Region Index]],Regions_Table[#All],2,0)</f>
        <v>Queensland</v>
      </c>
      <c r="I4813" t="str">
        <f>VLOOKUP(Sales_Data17[[#This Row],[Delivery Region Index]],Regions_Table[#All],3,0)</f>
        <v>Nambour</v>
      </c>
      <c r="J4813">
        <v>39</v>
      </c>
      <c r="K4813">
        <v>6</v>
      </c>
      <c r="L4813" t="str">
        <f>VLOOKUP(Sales_Data17[[#This Row],[Product Description Index]],Products_Data[#All],2,0)</f>
        <v>Socks</v>
      </c>
      <c r="M4813">
        <v>4</v>
      </c>
      <c r="N4813" s="9">
        <v>327.55555555555554</v>
      </c>
      <c r="O4813" s="9">
        <f>Sales_Data17[[#This Row],[Order Quantity]]*Sales_Data17[[#This Row],[Unit Price]]</f>
        <v>1310.2222222222222</v>
      </c>
      <c r="P4813" s="9">
        <v>180.15555555555557</v>
      </c>
      <c r="Q4813" s="9">
        <f>Sales_Data17[[#This Row],[Line Total]]-(Sales_Data17[[#This Row],[Total Unit Cost]]*Sales_Data17[[#This Row],[Order Quantity]])</f>
        <v>589.59999999999991</v>
      </c>
      <c r="R4813" s="1" t="str">
        <f>TEXT(Sales_Data17[[#This Row],[OrderDate]],"MMM")</f>
        <v>Dec</v>
      </c>
      <c r="S4813" s="1" t="str">
        <f t="shared" si="75"/>
        <v>2014</v>
      </c>
    </row>
    <row r="4814" spans="1:19">
      <c r="A4814" t="s">
        <v>4837</v>
      </c>
      <c r="B4814" s="2">
        <v>41992</v>
      </c>
      <c r="C4814" s="2" t="str">
        <f>VLOOKUP(Sales_Data17[[#This Row],[Customer Name Index]],Customer_Data[#All],2,0)</f>
        <v>Apollo Ltd</v>
      </c>
      <c r="D4814">
        <v>11</v>
      </c>
      <c r="E4814" t="s">
        <v>3</v>
      </c>
      <c r="F4814" t="s">
        <v>8168</v>
      </c>
      <c r="G4814" t="s">
        <v>8026</v>
      </c>
      <c r="H4814" t="str">
        <f>VLOOKUP(Sales_Data17[[#This Row],[Delivery Region Index]],Regions_Table[#All],2,0)</f>
        <v>Queensland</v>
      </c>
      <c r="I4814" t="str">
        <f>VLOOKUP(Sales_Data17[[#This Row],[Delivery Region Index]],Regions_Table[#All],3,0)</f>
        <v>Gladstone</v>
      </c>
      <c r="J4814">
        <v>30</v>
      </c>
      <c r="K4814">
        <v>5</v>
      </c>
      <c r="L4814" t="str">
        <f>VLOOKUP(Sales_Data17[[#This Row],[Product Description Index]],Products_Data[#All],2,0)</f>
        <v>Hats</v>
      </c>
      <c r="M4814">
        <v>2</v>
      </c>
      <c r="N4814" s="9">
        <v>18.611111111111111</v>
      </c>
      <c r="O4814" s="9">
        <f>Sales_Data17[[#This Row],[Order Quantity]]*Sales_Data17[[#This Row],[Unit Price]]</f>
        <v>37.222222222222221</v>
      </c>
      <c r="P4814" s="9">
        <v>8.375</v>
      </c>
      <c r="Q4814" s="9">
        <f>Sales_Data17[[#This Row],[Line Total]]-(Sales_Data17[[#This Row],[Total Unit Cost]]*Sales_Data17[[#This Row],[Order Quantity]])</f>
        <v>20.472222222222221</v>
      </c>
      <c r="R4814" s="1" t="str">
        <f>TEXT(Sales_Data17[[#This Row],[OrderDate]],"MMM")</f>
        <v>Dec</v>
      </c>
      <c r="S4814" s="1" t="str">
        <f t="shared" si="75"/>
        <v>2014</v>
      </c>
    </row>
    <row r="4815" spans="1:19">
      <c r="A4815" t="s">
        <v>4838</v>
      </c>
      <c r="B4815" s="2">
        <v>41993</v>
      </c>
      <c r="C4815" s="2" t="str">
        <f>VLOOKUP(Sales_Data17[[#This Row],[Customer Name Index]],Customer_Data[#All],2,0)</f>
        <v xml:space="preserve">Linde </v>
      </c>
      <c r="D4815">
        <v>14</v>
      </c>
      <c r="E4815" t="s">
        <v>4</v>
      </c>
      <c r="F4815" t="s">
        <v>8168</v>
      </c>
      <c r="G4815" t="s">
        <v>8026</v>
      </c>
      <c r="H4815" t="str">
        <f>VLOOKUP(Sales_Data17[[#This Row],[Delivery Region Index]],Regions_Table[#All],2,0)</f>
        <v>Queensland</v>
      </c>
      <c r="I4815" t="str">
        <f>VLOOKUP(Sales_Data17[[#This Row],[Delivery Region Index]],Regions_Table[#All],3,0)</f>
        <v>Rockhampton</v>
      </c>
      <c r="J4815">
        <v>41</v>
      </c>
      <c r="K4815">
        <v>6</v>
      </c>
      <c r="L4815" t="str">
        <f>VLOOKUP(Sales_Data17[[#This Row],[Product Description Index]],Products_Data[#All],2,0)</f>
        <v>Socks</v>
      </c>
      <c r="M4815">
        <v>9</v>
      </c>
      <c r="N4815" s="9">
        <v>430.28888888888889</v>
      </c>
      <c r="O4815" s="9">
        <f>Sales_Data17[[#This Row],[Order Quantity]]*Sales_Data17[[#This Row],[Unit Price]]</f>
        <v>3872.6</v>
      </c>
      <c r="P4815" s="9">
        <v>339.92822222222225</v>
      </c>
      <c r="Q4815" s="9">
        <f>Sales_Data17[[#This Row],[Line Total]]-(Sales_Data17[[#This Row],[Total Unit Cost]]*Sales_Data17[[#This Row],[Order Quantity]])</f>
        <v>813.24599999999964</v>
      </c>
      <c r="R4815" s="1" t="str">
        <f>TEXT(Sales_Data17[[#This Row],[OrderDate]],"MMM")</f>
        <v>Dec</v>
      </c>
      <c r="S4815" s="1" t="str">
        <f t="shared" si="75"/>
        <v>2014</v>
      </c>
    </row>
    <row r="4816" spans="1:19">
      <c r="A4816" t="s">
        <v>4839</v>
      </c>
      <c r="B4816" s="2">
        <v>41993</v>
      </c>
      <c r="C4816" s="2" t="str">
        <f>VLOOKUP(Sales_Data17[[#This Row],[Customer Name Index]],Customer_Data[#All],2,0)</f>
        <v>Elorac, Corp</v>
      </c>
      <c r="D4816">
        <v>3</v>
      </c>
      <c r="E4816" t="s">
        <v>2</v>
      </c>
      <c r="F4816" t="s">
        <v>8168</v>
      </c>
      <c r="G4816" t="s">
        <v>8027</v>
      </c>
      <c r="H4816" t="str">
        <f>VLOOKUP(Sales_Data17[[#This Row],[Delivery Region Index]],Regions_Table[#All],2,0)</f>
        <v>New South Wales</v>
      </c>
      <c r="I4816" t="str">
        <f>VLOOKUP(Sales_Data17[[#This Row],[Delivery Region Index]],Regions_Table[#All],3,0)</f>
        <v>Dubbo</v>
      </c>
      <c r="J4816">
        <v>8</v>
      </c>
      <c r="K4816">
        <v>2</v>
      </c>
      <c r="L4816" t="str">
        <f>VLOOKUP(Sales_Data17[[#This Row],[Product Description Index]],Products_Data[#All],2,0)</f>
        <v>Pants</v>
      </c>
      <c r="M4816">
        <v>3</v>
      </c>
      <c r="N4816" s="9">
        <v>436.98888888888888</v>
      </c>
      <c r="O4816" s="9">
        <f>Sales_Data17[[#This Row],[Order Quantity]]*Sales_Data17[[#This Row],[Unit Price]]</f>
        <v>1310.9666666666667</v>
      </c>
      <c r="P4816" s="9">
        <v>353.96100000000001</v>
      </c>
      <c r="Q4816" s="9">
        <f>Sales_Data17[[#This Row],[Line Total]]-(Sales_Data17[[#This Row],[Total Unit Cost]]*Sales_Data17[[#This Row],[Order Quantity]])</f>
        <v>249.08366666666666</v>
      </c>
      <c r="R4816" s="1" t="str">
        <f>TEXT(Sales_Data17[[#This Row],[OrderDate]],"MMM")</f>
        <v>Dec</v>
      </c>
      <c r="S4816" s="1" t="str">
        <f t="shared" si="75"/>
        <v>2014</v>
      </c>
    </row>
    <row r="4817" spans="1:19">
      <c r="A4817" t="s">
        <v>4840</v>
      </c>
      <c r="B4817" s="2">
        <v>41993</v>
      </c>
      <c r="C4817" s="2" t="str">
        <f>VLOOKUP(Sales_Data17[[#This Row],[Customer Name Index]],Customer_Data[#All],2,0)</f>
        <v>Procter Corp</v>
      </c>
      <c r="D4817">
        <v>5</v>
      </c>
      <c r="E4817" t="s">
        <v>3</v>
      </c>
      <c r="F4817" t="s">
        <v>8168</v>
      </c>
      <c r="G4817" t="s">
        <v>8027</v>
      </c>
      <c r="H4817" t="str">
        <f>VLOOKUP(Sales_Data17[[#This Row],[Delivery Region Index]],Regions_Table[#All],2,0)</f>
        <v>New South Wales</v>
      </c>
      <c r="I4817" t="str">
        <f>VLOOKUP(Sales_Data17[[#This Row],[Delivery Region Index]],Regions_Table[#All],3,0)</f>
        <v>Maitland</v>
      </c>
      <c r="J4817">
        <v>15</v>
      </c>
      <c r="K4817">
        <v>2</v>
      </c>
      <c r="L4817" t="str">
        <f>VLOOKUP(Sales_Data17[[#This Row],[Product Description Index]],Products_Data[#All],2,0)</f>
        <v>Pants</v>
      </c>
      <c r="M4817">
        <v>5</v>
      </c>
      <c r="N4817" s="9">
        <v>117.62222222222223</v>
      </c>
      <c r="O4817" s="9">
        <f>Sales_Data17[[#This Row],[Order Quantity]]*Sales_Data17[[#This Row],[Unit Price]]</f>
        <v>588.1111111111112</v>
      </c>
      <c r="P4817" s="9">
        <v>76.454444444444462</v>
      </c>
      <c r="Q4817" s="9">
        <f>Sales_Data17[[#This Row],[Line Total]]-(Sales_Data17[[#This Row],[Total Unit Cost]]*Sales_Data17[[#This Row],[Order Quantity]])</f>
        <v>205.8388888888889</v>
      </c>
      <c r="R4817" s="1" t="str">
        <f>TEXT(Sales_Data17[[#This Row],[OrderDate]],"MMM")</f>
        <v>Dec</v>
      </c>
      <c r="S4817" s="1" t="str">
        <f t="shared" si="75"/>
        <v>2014</v>
      </c>
    </row>
    <row r="4818" spans="1:19">
      <c r="A4818" t="s">
        <v>4841</v>
      </c>
      <c r="B4818" s="2">
        <v>41993</v>
      </c>
      <c r="C4818" s="2" t="str">
        <f>VLOOKUP(Sales_Data17[[#This Row],[Customer Name Index]],Customer_Data[#All],2,0)</f>
        <v>New Ltd</v>
      </c>
      <c r="D4818">
        <v>7</v>
      </c>
      <c r="E4818" t="s">
        <v>4</v>
      </c>
      <c r="F4818" t="s">
        <v>8168</v>
      </c>
      <c r="G4818" t="s">
        <v>8027</v>
      </c>
      <c r="H4818" t="str">
        <f>VLOOKUP(Sales_Data17[[#This Row],[Delivery Region Index]],Regions_Table[#All],2,0)</f>
        <v>New South Wales</v>
      </c>
      <c r="I4818" t="str">
        <f>VLOOKUP(Sales_Data17[[#This Row],[Delivery Region Index]],Regions_Table[#All],3,0)</f>
        <v>Tamworth</v>
      </c>
      <c r="J4818">
        <v>21</v>
      </c>
      <c r="K4818">
        <v>3</v>
      </c>
      <c r="L4818" t="str">
        <f>VLOOKUP(Sales_Data17[[#This Row],[Product Description Index]],Products_Data[#All],2,0)</f>
        <v>Sunglasses</v>
      </c>
      <c r="M4818">
        <v>9</v>
      </c>
      <c r="N4818" s="9">
        <v>20.844444444444445</v>
      </c>
      <c r="O4818" s="9">
        <f>Sales_Data17[[#This Row],[Order Quantity]]*Sales_Data17[[#This Row],[Unit Price]]</f>
        <v>187.6</v>
      </c>
      <c r="P4818" s="9">
        <v>9.7968888888888888</v>
      </c>
      <c r="Q4818" s="9">
        <f>Sales_Data17[[#This Row],[Line Total]]-(Sales_Data17[[#This Row],[Total Unit Cost]]*Sales_Data17[[#This Row],[Order Quantity]])</f>
        <v>99.427999999999997</v>
      </c>
      <c r="R4818" s="1" t="str">
        <f>TEXT(Sales_Data17[[#This Row],[OrderDate]],"MMM")</f>
        <v>Dec</v>
      </c>
      <c r="S4818" s="1" t="str">
        <f t="shared" si="75"/>
        <v>2014</v>
      </c>
    </row>
    <row r="4819" spans="1:19">
      <c r="A4819" t="s">
        <v>4842</v>
      </c>
      <c r="B4819" s="2">
        <v>41993</v>
      </c>
      <c r="C4819" s="2" t="str">
        <f>VLOOKUP(Sales_Data17[[#This Row],[Customer Name Index]],Customer_Data[#All],2,0)</f>
        <v xml:space="preserve">Linde </v>
      </c>
      <c r="D4819">
        <v>14</v>
      </c>
      <c r="E4819" t="s">
        <v>4</v>
      </c>
      <c r="F4819" t="s">
        <v>8168</v>
      </c>
      <c r="G4819" t="s">
        <v>8026</v>
      </c>
      <c r="H4819" t="str">
        <f>VLOOKUP(Sales_Data17[[#This Row],[Delivery Region Index]],Regions_Table[#All],2,0)</f>
        <v>Queensland</v>
      </c>
      <c r="I4819" t="str">
        <f>VLOOKUP(Sales_Data17[[#This Row],[Delivery Region Index]],Regions_Table[#All],3,0)</f>
        <v>Mount Isa</v>
      </c>
      <c r="J4819">
        <v>38</v>
      </c>
      <c r="K4819">
        <v>6</v>
      </c>
      <c r="L4819" t="str">
        <f>VLOOKUP(Sales_Data17[[#This Row],[Product Description Index]],Products_Data[#All],2,0)</f>
        <v>Socks</v>
      </c>
      <c r="M4819">
        <v>4</v>
      </c>
      <c r="N4819" s="9">
        <v>290.33333333333331</v>
      </c>
      <c r="O4819" s="9">
        <f>Sales_Data17[[#This Row],[Order Quantity]]*Sales_Data17[[#This Row],[Unit Price]]</f>
        <v>1161.3333333333333</v>
      </c>
      <c r="P4819" s="9">
        <v>240.97666666666666</v>
      </c>
      <c r="Q4819" s="9">
        <f>Sales_Data17[[#This Row],[Line Total]]-(Sales_Data17[[#This Row],[Total Unit Cost]]*Sales_Data17[[#This Row],[Order Quantity]])</f>
        <v>197.42666666666662</v>
      </c>
      <c r="R4819" s="1" t="str">
        <f>TEXT(Sales_Data17[[#This Row],[OrderDate]],"MMM")</f>
        <v>Dec</v>
      </c>
      <c r="S4819" s="1" t="str">
        <f t="shared" si="75"/>
        <v>2014</v>
      </c>
    </row>
    <row r="4820" spans="1:19">
      <c r="A4820" t="s">
        <v>4843</v>
      </c>
      <c r="B4820" s="2">
        <v>41993</v>
      </c>
      <c r="C4820" s="2" t="str">
        <f>VLOOKUP(Sales_Data17[[#This Row],[Customer Name Index]],Customer_Data[#All],2,0)</f>
        <v xml:space="preserve">WakeFern </v>
      </c>
      <c r="D4820">
        <v>2</v>
      </c>
      <c r="E4820" t="s">
        <v>4</v>
      </c>
      <c r="F4820" t="s">
        <v>8168</v>
      </c>
      <c r="G4820" t="s">
        <v>8027</v>
      </c>
      <c r="H4820" t="str">
        <f>VLOOKUP(Sales_Data17[[#This Row],[Delivery Region Index]],Regions_Table[#All],2,0)</f>
        <v>New South Wales</v>
      </c>
      <c r="I4820" t="str">
        <f>VLOOKUP(Sales_Data17[[#This Row],[Delivery Region Index]],Regions_Table[#All],3,0)</f>
        <v>Broken Hill</v>
      </c>
      <c r="J4820">
        <v>5</v>
      </c>
      <c r="K4820">
        <v>1</v>
      </c>
      <c r="L4820" t="str">
        <f>VLOOKUP(Sales_Data17[[#This Row],[Product Description Index]],Products_Data[#All],2,0)</f>
        <v>Shirts</v>
      </c>
      <c r="M4820">
        <v>8</v>
      </c>
      <c r="N4820" s="9">
        <v>218.12222222222223</v>
      </c>
      <c r="O4820" s="9">
        <f>Sales_Data17[[#This Row],[Order Quantity]]*Sales_Data17[[#This Row],[Unit Price]]</f>
        <v>1744.9777777777779</v>
      </c>
      <c r="P4820" s="9">
        <v>115.6047777777778</v>
      </c>
      <c r="Q4820" s="9">
        <f>Sales_Data17[[#This Row],[Line Total]]-(Sales_Data17[[#This Row],[Total Unit Cost]]*Sales_Data17[[#This Row],[Order Quantity]])</f>
        <v>820.13955555555549</v>
      </c>
      <c r="R4820" s="1" t="str">
        <f>TEXT(Sales_Data17[[#This Row],[OrderDate]],"MMM")</f>
        <v>Dec</v>
      </c>
      <c r="S4820" s="1" t="str">
        <f t="shared" si="75"/>
        <v>2014</v>
      </c>
    </row>
    <row r="4821" spans="1:19">
      <c r="A4821" t="s">
        <v>4844</v>
      </c>
      <c r="B4821" s="2">
        <v>41993</v>
      </c>
      <c r="C4821" s="2" t="str">
        <f>VLOOKUP(Sales_Data17[[#This Row],[Customer Name Index]],Customer_Data[#All],2,0)</f>
        <v>Procter Corp</v>
      </c>
      <c r="D4821">
        <v>5</v>
      </c>
      <c r="E4821" t="s">
        <v>4</v>
      </c>
      <c r="F4821" t="s">
        <v>8168</v>
      </c>
      <c r="G4821" t="s">
        <v>8027</v>
      </c>
      <c r="H4821" t="str">
        <f>VLOOKUP(Sales_Data17[[#This Row],[Delivery Region Index]],Regions_Table[#All],2,0)</f>
        <v>New South Wales</v>
      </c>
      <c r="I4821" t="str">
        <f>VLOOKUP(Sales_Data17[[#This Row],[Delivery Region Index]],Regions_Table[#All],3,0)</f>
        <v>Lismore</v>
      </c>
      <c r="J4821">
        <v>14</v>
      </c>
      <c r="K4821">
        <v>2</v>
      </c>
      <c r="L4821" t="str">
        <f>VLOOKUP(Sales_Data17[[#This Row],[Product Description Index]],Products_Data[#All],2,0)</f>
        <v>Pants</v>
      </c>
      <c r="M4821">
        <v>3</v>
      </c>
      <c r="N4821" s="9">
        <v>443.68888888888893</v>
      </c>
      <c r="O4821" s="9">
        <f>Sales_Data17[[#This Row],[Order Quantity]]*Sales_Data17[[#This Row],[Unit Price]]</f>
        <v>1331.0666666666668</v>
      </c>
      <c r="P4821" s="9">
        <v>350.51422222222226</v>
      </c>
      <c r="Q4821" s="9">
        <f>Sales_Data17[[#This Row],[Line Total]]-(Sales_Data17[[#This Row],[Total Unit Cost]]*Sales_Data17[[#This Row],[Order Quantity]])</f>
        <v>279.52400000000011</v>
      </c>
      <c r="R4821" s="1" t="str">
        <f>TEXT(Sales_Data17[[#This Row],[OrderDate]],"MMM")</f>
        <v>Dec</v>
      </c>
      <c r="S4821" s="1" t="str">
        <f t="shared" si="75"/>
        <v>2014</v>
      </c>
    </row>
    <row r="4822" spans="1:19">
      <c r="A4822" t="s">
        <v>4845</v>
      </c>
      <c r="B4822" s="2">
        <v>41994</v>
      </c>
      <c r="C4822" s="2" t="str">
        <f>VLOOKUP(Sales_Data17[[#This Row],[Customer Name Index]],Customer_Data[#All],2,0)</f>
        <v>ETUDE Ltd</v>
      </c>
      <c r="D4822">
        <v>4</v>
      </c>
      <c r="E4822" t="s">
        <v>4</v>
      </c>
      <c r="F4822" t="s">
        <v>8168</v>
      </c>
      <c r="G4822" t="s">
        <v>8027</v>
      </c>
      <c r="H4822" t="str">
        <f>VLOOKUP(Sales_Data17[[#This Row],[Delivery Region Index]],Regions_Table[#All],2,0)</f>
        <v>New South Wales</v>
      </c>
      <c r="I4822" t="str">
        <f>VLOOKUP(Sales_Data17[[#This Row],[Delivery Region Index]],Regions_Table[#All],3,0)</f>
        <v>Goulburn</v>
      </c>
      <c r="J4822">
        <v>10</v>
      </c>
      <c r="K4822">
        <v>2</v>
      </c>
      <c r="L4822" t="str">
        <f>VLOOKUP(Sales_Data17[[#This Row],[Product Description Index]],Products_Data[#All],2,0)</f>
        <v>Pants</v>
      </c>
      <c r="M4822">
        <v>8</v>
      </c>
      <c r="N4822" s="9">
        <v>85.611111111111114</v>
      </c>
      <c r="O4822" s="9">
        <f>Sales_Data17[[#This Row],[Order Quantity]]*Sales_Data17[[#This Row],[Unit Price]]</f>
        <v>684.88888888888891</v>
      </c>
      <c r="P4822" s="9">
        <v>43.661666666666662</v>
      </c>
      <c r="Q4822" s="9">
        <f>Sales_Data17[[#This Row],[Line Total]]-(Sales_Data17[[#This Row],[Total Unit Cost]]*Sales_Data17[[#This Row],[Order Quantity]])</f>
        <v>335.59555555555562</v>
      </c>
      <c r="R4822" s="1" t="str">
        <f>TEXT(Sales_Data17[[#This Row],[OrderDate]],"MMM")</f>
        <v>Dec</v>
      </c>
      <c r="S4822" s="1" t="str">
        <f t="shared" si="75"/>
        <v>2014</v>
      </c>
    </row>
    <row r="4823" spans="1:19">
      <c r="A4823" t="s">
        <v>4846</v>
      </c>
      <c r="B4823" s="2">
        <v>41994</v>
      </c>
      <c r="C4823" s="2" t="str">
        <f>VLOOKUP(Sales_Data17[[#This Row],[Customer Name Index]],Customer_Data[#All],2,0)</f>
        <v xml:space="preserve">WakeFern </v>
      </c>
      <c r="D4823">
        <v>2</v>
      </c>
      <c r="E4823" t="s">
        <v>2</v>
      </c>
      <c r="F4823" t="s">
        <v>8168</v>
      </c>
      <c r="G4823" t="s">
        <v>8027</v>
      </c>
      <c r="H4823" t="str">
        <f>VLOOKUP(Sales_Data17[[#This Row],[Delivery Region Index]],Regions_Table[#All],2,0)</f>
        <v>New South Wales</v>
      </c>
      <c r="I4823" t="str">
        <f>VLOOKUP(Sales_Data17[[#This Row],[Delivery Region Index]],Regions_Table[#All],3,0)</f>
        <v>Broken Hill</v>
      </c>
      <c r="J4823">
        <v>5</v>
      </c>
      <c r="K4823">
        <v>1</v>
      </c>
      <c r="L4823" t="str">
        <f>VLOOKUP(Sales_Data17[[#This Row],[Product Description Index]],Products_Data[#All],2,0)</f>
        <v>Shirts</v>
      </c>
      <c r="M4823">
        <v>6</v>
      </c>
      <c r="N4823" s="9">
        <v>615.65555555555557</v>
      </c>
      <c r="O4823" s="9">
        <f>Sales_Data17[[#This Row],[Order Quantity]]*Sales_Data17[[#This Row],[Unit Price]]</f>
        <v>3693.9333333333334</v>
      </c>
      <c r="P4823" s="9">
        <v>498.6810000000001</v>
      </c>
      <c r="Q4823" s="9">
        <f>Sales_Data17[[#This Row],[Line Total]]-(Sales_Data17[[#This Row],[Total Unit Cost]]*Sales_Data17[[#This Row],[Order Quantity]])</f>
        <v>701.8473333333327</v>
      </c>
      <c r="R4823" s="1" t="str">
        <f>TEXT(Sales_Data17[[#This Row],[OrderDate]],"MMM")</f>
        <v>Dec</v>
      </c>
      <c r="S4823" s="1" t="str">
        <f t="shared" si="75"/>
        <v>2014</v>
      </c>
    </row>
    <row r="4824" spans="1:19">
      <c r="A4824" t="s">
        <v>4847</v>
      </c>
      <c r="B4824" s="2">
        <v>41994</v>
      </c>
      <c r="C4824" s="2" t="str">
        <f>VLOOKUP(Sales_Data17[[#This Row],[Customer Name Index]],Customer_Data[#All],2,0)</f>
        <v>21st Ltd</v>
      </c>
      <c r="D4824">
        <v>10</v>
      </c>
      <c r="E4824" t="s">
        <v>4</v>
      </c>
      <c r="F4824" t="s">
        <v>8168</v>
      </c>
      <c r="G4824" t="s">
        <v>8026</v>
      </c>
      <c r="H4824" t="str">
        <f>VLOOKUP(Sales_Data17[[#This Row],[Delivery Region Index]],Regions_Table[#All],2,0)</f>
        <v>Queensland</v>
      </c>
      <c r="I4824" t="str">
        <f>VLOOKUP(Sales_Data17[[#This Row],[Delivery Region Index]],Regions_Table[#All],3,0)</f>
        <v>Charters Towers</v>
      </c>
      <c r="J4824">
        <v>29</v>
      </c>
      <c r="K4824">
        <v>4</v>
      </c>
      <c r="L4824" t="str">
        <f>VLOOKUP(Sales_Data17[[#This Row],[Product Description Index]],Products_Data[#All],2,0)</f>
        <v>Jeans</v>
      </c>
      <c r="M4824">
        <v>8</v>
      </c>
      <c r="N4824" s="9">
        <v>216.63333333333333</v>
      </c>
      <c r="O4824" s="9">
        <f>Sales_Data17[[#This Row],[Order Quantity]]*Sales_Data17[[#This Row],[Unit Price]]</f>
        <v>1733.0666666666666</v>
      </c>
      <c r="P4824" s="9">
        <v>173.3066666666667</v>
      </c>
      <c r="Q4824" s="9">
        <f>Sales_Data17[[#This Row],[Line Total]]-(Sales_Data17[[#This Row],[Total Unit Cost]]*Sales_Data17[[#This Row],[Order Quantity]])</f>
        <v>346.613333333333</v>
      </c>
      <c r="R4824" s="1" t="str">
        <f>TEXT(Sales_Data17[[#This Row],[OrderDate]],"MMM")</f>
        <v>Dec</v>
      </c>
      <c r="S4824" s="1" t="str">
        <f t="shared" si="75"/>
        <v>2014</v>
      </c>
    </row>
    <row r="4825" spans="1:19">
      <c r="A4825" t="s">
        <v>4848</v>
      </c>
      <c r="B4825" s="2">
        <v>41994</v>
      </c>
      <c r="C4825" s="2" t="str">
        <f>VLOOKUP(Sales_Data17[[#This Row],[Customer Name Index]],Customer_Data[#All],2,0)</f>
        <v>Procter Corp</v>
      </c>
      <c r="D4825">
        <v>5</v>
      </c>
      <c r="E4825" t="s">
        <v>4</v>
      </c>
      <c r="F4825" t="s">
        <v>8168</v>
      </c>
      <c r="G4825" t="s">
        <v>8027</v>
      </c>
      <c r="H4825" t="str">
        <f>VLOOKUP(Sales_Data17[[#This Row],[Delivery Region Index]],Regions_Table[#All],2,0)</f>
        <v>New South Wales</v>
      </c>
      <c r="I4825" t="str">
        <f>VLOOKUP(Sales_Data17[[#This Row],[Delivery Region Index]],Regions_Table[#All],3,0)</f>
        <v>Lismore</v>
      </c>
      <c r="J4825">
        <v>14</v>
      </c>
      <c r="K4825">
        <v>2</v>
      </c>
      <c r="L4825" t="str">
        <f>VLOOKUP(Sales_Data17[[#This Row],[Product Description Index]],Products_Data[#All],2,0)</f>
        <v>Pants</v>
      </c>
      <c r="M4825">
        <v>3</v>
      </c>
      <c r="N4825" s="9">
        <v>654.36666666666667</v>
      </c>
      <c r="O4825" s="9">
        <f>Sales_Data17[[#This Row],[Order Quantity]]*Sales_Data17[[#This Row],[Unit Price]]</f>
        <v>1963.1</v>
      </c>
      <c r="P4825" s="9">
        <v>543.12433333333331</v>
      </c>
      <c r="Q4825" s="9">
        <f>Sales_Data17[[#This Row],[Line Total]]-(Sales_Data17[[#This Row],[Total Unit Cost]]*Sales_Data17[[#This Row],[Order Quantity]])</f>
        <v>333.72699999999986</v>
      </c>
      <c r="R4825" s="1" t="str">
        <f>TEXT(Sales_Data17[[#This Row],[OrderDate]],"MMM")</f>
        <v>Dec</v>
      </c>
      <c r="S4825" s="1" t="str">
        <f t="shared" si="75"/>
        <v>2014</v>
      </c>
    </row>
    <row r="4826" spans="1:19">
      <c r="A4826" t="s">
        <v>4849</v>
      </c>
      <c r="B4826" s="2">
        <v>41994</v>
      </c>
      <c r="C4826" s="2" t="str">
        <f>VLOOKUP(Sales_Data17[[#This Row],[Customer Name Index]],Customer_Data[#All],2,0)</f>
        <v>3LAB, Ltd</v>
      </c>
      <c r="D4826">
        <v>16</v>
      </c>
      <c r="E4826" t="s">
        <v>2</v>
      </c>
      <c r="F4826" t="s">
        <v>8168</v>
      </c>
      <c r="G4826" t="s">
        <v>8025</v>
      </c>
      <c r="H4826" t="str">
        <f>VLOOKUP(Sales_Data17[[#This Row],[Delivery Region Index]],Regions_Table[#All],2,0)</f>
        <v>Queensland</v>
      </c>
      <c r="I4826" t="str">
        <f>VLOOKUP(Sales_Data17[[#This Row],[Delivery Region Index]],Regions_Table[#All],3,0)</f>
        <v>Townsville</v>
      </c>
      <c r="J4826">
        <v>45</v>
      </c>
      <c r="K4826">
        <v>7</v>
      </c>
      <c r="L4826" t="str">
        <f>VLOOKUP(Sales_Data17[[#This Row],[Product Description Index]],Products_Data[#All],2,0)</f>
        <v>Dress Shirts</v>
      </c>
      <c r="M4826">
        <v>8</v>
      </c>
      <c r="N4826" s="9">
        <v>81.144444444444446</v>
      </c>
      <c r="O4826" s="9">
        <f>Sales_Data17[[#This Row],[Order Quantity]]*Sales_Data17[[#This Row],[Unit Price]]</f>
        <v>649.15555555555557</v>
      </c>
      <c r="P4826" s="9">
        <v>55.178222222222232</v>
      </c>
      <c r="Q4826" s="9">
        <f>Sales_Data17[[#This Row],[Line Total]]-(Sales_Data17[[#This Row],[Total Unit Cost]]*Sales_Data17[[#This Row],[Order Quantity]])</f>
        <v>207.72977777777771</v>
      </c>
      <c r="R4826" s="1" t="str">
        <f>TEXT(Sales_Data17[[#This Row],[OrderDate]],"MMM")</f>
        <v>Dec</v>
      </c>
      <c r="S4826" s="1" t="str">
        <f t="shared" si="75"/>
        <v>2014</v>
      </c>
    </row>
    <row r="4827" spans="1:19">
      <c r="A4827" t="s">
        <v>4850</v>
      </c>
      <c r="B4827" s="2">
        <v>41994</v>
      </c>
      <c r="C4827" s="2" t="str">
        <f>VLOOKUP(Sales_Data17[[#This Row],[Customer Name Index]],Customer_Data[#All],2,0)</f>
        <v>Pure Group</v>
      </c>
      <c r="D4827">
        <v>17</v>
      </c>
      <c r="E4827" t="s">
        <v>3</v>
      </c>
      <c r="F4827" t="s">
        <v>8168</v>
      </c>
      <c r="G4827" t="s">
        <v>8025</v>
      </c>
      <c r="H4827" t="str">
        <f>VLOOKUP(Sales_Data17[[#This Row],[Delivery Region Index]],Regions_Table[#All],2,0)</f>
        <v>Victoria</v>
      </c>
      <c r="I4827" t="str">
        <f>VLOOKUP(Sales_Data17[[#This Row],[Delivery Region Index]],Regions_Table[#All],3,0)</f>
        <v>Benalla</v>
      </c>
      <c r="J4827">
        <v>48</v>
      </c>
      <c r="K4827">
        <v>7</v>
      </c>
      <c r="L4827" t="str">
        <f>VLOOKUP(Sales_Data17[[#This Row],[Product Description Index]],Products_Data[#All],2,0)</f>
        <v>Dress Shirts</v>
      </c>
      <c r="M4827">
        <v>7</v>
      </c>
      <c r="N4827" s="9">
        <v>430.28888888888889</v>
      </c>
      <c r="O4827" s="9">
        <f>Sales_Data17[[#This Row],[Order Quantity]]*Sales_Data17[[#This Row],[Unit Price]]</f>
        <v>3012.0222222222224</v>
      </c>
      <c r="P4827" s="9">
        <v>206.53866666666667</v>
      </c>
      <c r="Q4827" s="9">
        <f>Sales_Data17[[#This Row],[Line Total]]-(Sales_Data17[[#This Row],[Total Unit Cost]]*Sales_Data17[[#This Row],[Order Quantity]])</f>
        <v>1566.2515555555556</v>
      </c>
      <c r="R4827" s="1" t="str">
        <f>TEXT(Sales_Data17[[#This Row],[OrderDate]],"MMM")</f>
        <v>Dec</v>
      </c>
      <c r="S4827" s="1" t="str">
        <f t="shared" si="75"/>
        <v>2014</v>
      </c>
    </row>
    <row r="4828" spans="1:19">
      <c r="A4828" t="s">
        <v>4851</v>
      </c>
      <c r="B4828" s="2">
        <v>41994</v>
      </c>
      <c r="C4828" s="2" t="str">
        <f>VLOOKUP(Sales_Data17[[#This Row],[Customer Name Index]],Customer_Data[#All],2,0)</f>
        <v>Eminence Corp</v>
      </c>
      <c r="D4828">
        <v>18</v>
      </c>
      <c r="E4828" t="s">
        <v>2</v>
      </c>
      <c r="F4828" t="s">
        <v>8168</v>
      </c>
      <c r="G4828" t="s">
        <v>8025</v>
      </c>
      <c r="H4828" t="str">
        <f>VLOOKUP(Sales_Data17[[#This Row],[Delivery Region Index]],Regions_Table[#All],2,0)</f>
        <v>Victoria</v>
      </c>
      <c r="I4828" t="str">
        <f>VLOOKUP(Sales_Data17[[#This Row],[Delivery Region Index]],Regions_Table[#All],3,0)</f>
        <v>Bendigo</v>
      </c>
      <c r="J4828">
        <v>50</v>
      </c>
      <c r="K4828">
        <v>7</v>
      </c>
      <c r="L4828" t="str">
        <f>VLOOKUP(Sales_Data17[[#This Row],[Product Description Index]],Products_Data[#All],2,0)</f>
        <v>Dress Shirts</v>
      </c>
      <c r="M4828">
        <v>3</v>
      </c>
      <c r="N4828" s="9">
        <v>397.53333333333336</v>
      </c>
      <c r="O4828" s="9">
        <f>Sales_Data17[[#This Row],[Order Quantity]]*Sales_Data17[[#This Row],[Unit Price]]</f>
        <v>1192.6000000000001</v>
      </c>
      <c r="P4828" s="9">
        <v>182.86533333333335</v>
      </c>
      <c r="Q4828" s="9">
        <f>Sales_Data17[[#This Row],[Line Total]]-(Sales_Data17[[#This Row],[Total Unit Cost]]*Sales_Data17[[#This Row],[Order Quantity]])</f>
        <v>644.00400000000013</v>
      </c>
      <c r="R4828" s="1" t="str">
        <f>TEXT(Sales_Data17[[#This Row],[OrderDate]],"MMM")</f>
        <v>Dec</v>
      </c>
      <c r="S4828" s="1" t="str">
        <f t="shared" si="75"/>
        <v>2014</v>
      </c>
    </row>
    <row r="4829" spans="1:19">
      <c r="A4829" t="s">
        <v>4852</v>
      </c>
      <c r="B4829" s="2">
        <v>41994</v>
      </c>
      <c r="C4829" s="2" t="str">
        <f>VLOOKUP(Sales_Data17[[#This Row],[Customer Name Index]],Customer_Data[#All],2,0)</f>
        <v xml:space="preserve">Medline </v>
      </c>
      <c r="D4829">
        <v>12</v>
      </c>
      <c r="E4829" t="s">
        <v>4</v>
      </c>
      <c r="F4829" t="s">
        <v>8168</v>
      </c>
      <c r="G4829" t="s">
        <v>8026</v>
      </c>
      <c r="H4829" t="str">
        <f>VLOOKUP(Sales_Data17[[#This Row],[Delivery Region Index]],Regions_Table[#All],2,0)</f>
        <v>Queensland</v>
      </c>
      <c r="I4829" t="str">
        <f>VLOOKUP(Sales_Data17[[#This Row],[Delivery Region Index]],Regions_Table[#All],3,0)</f>
        <v>Hervey Bay</v>
      </c>
      <c r="J4829">
        <v>33</v>
      </c>
      <c r="K4829">
        <v>5</v>
      </c>
      <c r="L4829" t="str">
        <f>VLOOKUP(Sales_Data17[[#This Row],[Product Description Index]],Products_Data[#All],2,0)</f>
        <v>Hats</v>
      </c>
      <c r="M4829">
        <v>3</v>
      </c>
      <c r="N4829" s="9">
        <v>281.39999999999998</v>
      </c>
      <c r="O4829" s="9">
        <f>Sales_Data17[[#This Row],[Order Quantity]]*Sales_Data17[[#This Row],[Unit Price]]</f>
        <v>844.19999999999993</v>
      </c>
      <c r="P4829" s="9">
        <v>118.188</v>
      </c>
      <c r="Q4829" s="9">
        <f>Sales_Data17[[#This Row],[Line Total]]-(Sales_Data17[[#This Row],[Total Unit Cost]]*Sales_Data17[[#This Row],[Order Quantity]])</f>
        <v>489.63599999999991</v>
      </c>
      <c r="R4829" s="1" t="str">
        <f>TEXT(Sales_Data17[[#This Row],[OrderDate]],"MMM")</f>
        <v>Dec</v>
      </c>
      <c r="S4829" s="1" t="str">
        <f t="shared" si="75"/>
        <v>2014</v>
      </c>
    </row>
    <row r="4830" spans="1:19">
      <c r="A4830" t="s">
        <v>4853</v>
      </c>
      <c r="B4830" s="2">
        <v>41994</v>
      </c>
      <c r="C4830" s="2" t="str">
        <f>VLOOKUP(Sales_Data17[[#This Row],[Customer Name Index]],Customer_Data[#All],2,0)</f>
        <v>Ole Group</v>
      </c>
      <c r="D4830">
        <v>13</v>
      </c>
      <c r="E4830" t="s">
        <v>4</v>
      </c>
      <c r="F4830" t="s">
        <v>8168</v>
      </c>
      <c r="G4830" t="s">
        <v>8026</v>
      </c>
      <c r="H4830" t="str">
        <f>VLOOKUP(Sales_Data17[[#This Row],[Delivery Region Index]],Regions_Table[#All],2,0)</f>
        <v>Queensland</v>
      </c>
      <c r="I4830" t="str">
        <f>VLOOKUP(Sales_Data17[[#This Row],[Delivery Region Index]],Regions_Table[#All],3,0)</f>
        <v>Maryborough</v>
      </c>
      <c r="J4830">
        <v>37</v>
      </c>
      <c r="K4830">
        <v>6</v>
      </c>
      <c r="L4830" t="str">
        <f>VLOOKUP(Sales_Data17[[#This Row],[Product Description Index]],Products_Data[#All],2,0)</f>
        <v>Socks</v>
      </c>
      <c r="M4830">
        <v>4</v>
      </c>
      <c r="N4830" s="9">
        <v>297.03333333333336</v>
      </c>
      <c r="O4830" s="9">
        <f>Sales_Data17[[#This Row],[Order Quantity]]*Sales_Data17[[#This Row],[Unit Price]]</f>
        <v>1188.1333333333334</v>
      </c>
      <c r="P4830" s="9">
        <v>237.62666666666669</v>
      </c>
      <c r="Q4830" s="9">
        <f>Sales_Data17[[#This Row],[Line Total]]-(Sales_Data17[[#This Row],[Total Unit Cost]]*Sales_Data17[[#This Row],[Order Quantity]])</f>
        <v>237.62666666666667</v>
      </c>
      <c r="R4830" s="1" t="str">
        <f>TEXT(Sales_Data17[[#This Row],[OrderDate]],"MMM")</f>
        <v>Dec</v>
      </c>
      <c r="S4830" s="1" t="str">
        <f t="shared" si="75"/>
        <v>2014</v>
      </c>
    </row>
    <row r="4831" spans="1:19">
      <c r="A4831" t="s">
        <v>4854</v>
      </c>
      <c r="B4831" s="2">
        <v>41995</v>
      </c>
      <c r="C4831" s="2" t="str">
        <f>VLOOKUP(Sales_Data17[[#This Row],[Customer Name Index]],Customer_Data[#All],2,0)</f>
        <v>Rochester Ltd</v>
      </c>
      <c r="D4831">
        <v>15</v>
      </c>
      <c r="E4831" t="s">
        <v>4</v>
      </c>
      <c r="F4831" t="s">
        <v>8168</v>
      </c>
      <c r="G4831" t="s">
        <v>8025</v>
      </c>
      <c r="H4831" t="str">
        <f>VLOOKUP(Sales_Data17[[#This Row],[Delivery Region Index]],Regions_Table[#All],2,0)</f>
        <v>Queensland</v>
      </c>
      <c r="I4831" t="str">
        <f>VLOOKUP(Sales_Data17[[#This Row],[Delivery Region Index]],Regions_Table[#All],3,0)</f>
        <v>Toowoomba</v>
      </c>
      <c r="J4831">
        <v>44</v>
      </c>
      <c r="K4831">
        <v>6</v>
      </c>
      <c r="L4831" t="str">
        <f>VLOOKUP(Sales_Data17[[#This Row],[Product Description Index]],Products_Data[#All],2,0)</f>
        <v>Socks</v>
      </c>
      <c r="M4831">
        <v>8</v>
      </c>
      <c r="N4831" s="9">
        <v>118.36666666666666</v>
      </c>
      <c r="O4831" s="9">
        <f>Sales_Data17[[#This Row],[Order Quantity]]*Sales_Data17[[#This Row],[Unit Price]]</f>
        <v>946.93333333333328</v>
      </c>
      <c r="P4831" s="9">
        <v>99.427999999999997</v>
      </c>
      <c r="Q4831" s="9">
        <f>Sales_Data17[[#This Row],[Line Total]]-(Sales_Data17[[#This Row],[Total Unit Cost]]*Sales_Data17[[#This Row],[Order Quantity]])</f>
        <v>151.5093333333333</v>
      </c>
      <c r="R4831" s="1" t="str">
        <f>TEXT(Sales_Data17[[#This Row],[OrderDate]],"MMM")</f>
        <v>Dec</v>
      </c>
      <c r="S4831" s="1" t="str">
        <f t="shared" si="75"/>
        <v>2014</v>
      </c>
    </row>
    <row r="4832" spans="1:19">
      <c r="A4832" t="s">
        <v>4855</v>
      </c>
      <c r="B4832" s="2">
        <v>41995</v>
      </c>
      <c r="C4832" s="2" t="str">
        <f>VLOOKUP(Sales_Data17[[#This Row],[Customer Name Index]],Customer_Data[#All],2,0)</f>
        <v xml:space="preserve">Linde </v>
      </c>
      <c r="D4832">
        <v>14</v>
      </c>
      <c r="E4832" t="s">
        <v>4</v>
      </c>
      <c r="F4832" t="s">
        <v>8168</v>
      </c>
      <c r="G4832" t="s">
        <v>8026</v>
      </c>
      <c r="H4832" t="str">
        <f>VLOOKUP(Sales_Data17[[#This Row],[Delivery Region Index]],Regions_Table[#All],2,0)</f>
        <v>Queensland</v>
      </c>
      <c r="I4832" t="str">
        <f>VLOOKUP(Sales_Data17[[#This Row],[Delivery Region Index]],Regions_Table[#All],3,0)</f>
        <v>Mount Isa</v>
      </c>
      <c r="J4832">
        <v>38</v>
      </c>
      <c r="K4832">
        <v>6</v>
      </c>
      <c r="L4832" t="str">
        <f>VLOOKUP(Sales_Data17[[#This Row],[Product Description Index]],Products_Data[#All],2,0)</f>
        <v>Socks</v>
      </c>
      <c r="M4832">
        <v>5</v>
      </c>
      <c r="N4832" s="9">
        <v>125.8111111111111</v>
      </c>
      <c r="O4832" s="9">
        <f>Sales_Data17[[#This Row],[Order Quantity]]*Sales_Data17[[#This Row],[Unit Price]]</f>
        <v>629.05555555555554</v>
      </c>
      <c r="P4832" s="9">
        <v>70.454222222222228</v>
      </c>
      <c r="Q4832" s="9">
        <f>Sales_Data17[[#This Row],[Line Total]]-(Sales_Data17[[#This Row],[Total Unit Cost]]*Sales_Data17[[#This Row],[Order Quantity]])</f>
        <v>276.78444444444438</v>
      </c>
      <c r="R4832" s="1" t="str">
        <f>TEXT(Sales_Data17[[#This Row],[OrderDate]],"MMM")</f>
        <v>Dec</v>
      </c>
      <c r="S4832" s="1" t="str">
        <f t="shared" si="75"/>
        <v>2014</v>
      </c>
    </row>
    <row r="4833" spans="1:19">
      <c r="A4833" t="s">
        <v>4856</v>
      </c>
      <c r="B4833" s="2">
        <v>41995</v>
      </c>
      <c r="C4833" s="2" t="str">
        <f>VLOOKUP(Sales_Data17[[#This Row],[Customer Name Index]],Customer_Data[#All],2,0)</f>
        <v xml:space="preserve">Linde </v>
      </c>
      <c r="D4833">
        <v>14</v>
      </c>
      <c r="E4833" t="s">
        <v>4</v>
      </c>
      <c r="F4833" t="s">
        <v>8168</v>
      </c>
      <c r="G4833" t="s">
        <v>8026</v>
      </c>
      <c r="H4833" t="str">
        <f>VLOOKUP(Sales_Data17[[#This Row],[Delivery Region Index]],Regions_Table[#All],2,0)</f>
        <v>Queensland</v>
      </c>
      <c r="I4833" t="str">
        <f>VLOOKUP(Sales_Data17[[#This Row],[Delivery Region Index]],Regions_Table[#All],3,0)</f>
        <v>Nambour</v>
      </c>
      <c r="J4833">
        <v>39</v>
      </c>
      <c r="K4833">
        <v>6</v>
      </c>
      <c r="L4833" t="str">
        <f>VLOOKUP(Sales_Data17[[#This Row],[Product Description Index]],Products_Data[#All],2,0)</f>
        <v>Socks</v>
      </c>
      <c r="M4833">
        <v>1</v>
      </c>
      <c r="N4833" s="9">
        <v>592.57777777777778</v>
      </c>
      <c r="O4833" s="9">
        <f>Sales_Data17[[#This Row],[Order Quantity]]*Sales_Data17[[#This Row],[Unit Price]]</f>
        <v>592.57777777777778</v>
      </c>
      <c r="P4833" s="9">
        <v>474.06222222222226</v>
      </c>
      <c r="Q4833" s="9">
        <f>Sales_Data17[[#This Row],[Line Total]]-(Sales_Data17[[#This Row],[Total Unit Cost]]*Sales_Data17[[#This Row],[Order Quantity]])</f>
        <v>118.51555555555552</v>
      </c>
      <c r="R4833" s="1" t="str">
        <f>TEXT(Sales_Data17[[#This Row],[OrderDate]],"MMM")</f>
        <v>Dec</v>
      </c>
      <c r="S4833" s="1" t="str">
        <f t="shared" si="75"/>
        <v>2014</v>
      </c>
    </row>
    <row r="4834" spans="1:19">
      <c r="A4834" t="s">
        <v>4857</v>
      </c>
      <c r="B4834" s="2">
        <v>41995</v>
      </c>
      <c r="C4834" s="2" t="str">
        <f>VLOOKUP(Sales_Data17[[#This Row],[Customer Name Index]],Customer_Data[#All],2,0)</f>
        <v>Elorac, Corp</v>
      </c>
      <c r="D4834">
        <v>3</v>
      </c>
      <c r="E4834" t="s">
        <v>4</v>
      </c>
      <c r="F4834" t="s">
        <v>8168</v>
      </c>
      <c r="G4834" t="s">
        <v>8027</v>
      </c>
      <c r="H4834" t="str">
        <f>VLOOKUP(Sales_Data17[[#This Row],[Delivery Region Index]],Regions_Table[#All],2,0)</f>
        <v>New South Wales</v>
      </c>
      <c r="I4834" t="str">
        <f>VLOOKUP(Sales_Data17[[#This Row],[Delivery Region Index]],Regions_Table[#All],3,0)</f>
        <v>Dubbo</v>
      </c>
      <c r="J4834">
        <v>8</v>
      </c>
      <c r="K4834">
        <v>2</v>
      </c>
      <c r="L4834" t="str">
        <f>VLOOKUP(Sales_Data17[[#This Row],[Product Description Index]],Products_Data[#All],2,0)</f>
        <v>Pants</v>
      </c>
      <c r="M4834">
        <v>4</v>
      </c>
      <c r="N4834" s="9">
        <v>95.288888888888891</v>
      </c>
      <c r="O4834" s="9">
        <f>Sales_Data17[[#This Row],[Order Quantity]]*Sales_Data17[[#This Row],[Unit Price]]</f>
        <v>381.15555555555557</v>
      </c>
      <c r="P4834" s="9">
        <v>46.691555555555553</v>
      </c>
      <c r="Q4834" s="9">
        <f>Sales_Data17[[#This Row],[Line Total]]-(Sales_Data17[[#This Row],[Total Unit Cost]]*Sales_Data17[[#This Row],[Order Quantity]])</f>
        <v>194.38933333333335</v>
      </c>
      <c r="R4834" s="1" t="str">
        <f>TEXT(Sales_Data17[[#This Row],[OrderDate]],"MMM")</f>
        <v>Dec</v>
      </c>
      <c r="S4834" s="1" t="str">
        <f t="shared" si="75"/>
        <v>2014</v>
      </c>
    </row>
    <row r="4835" spans="1:19">
      <c r="A4835" t="s">
        <v>4858</v>
      </c>
      <c r="B4835" s="2">
        <v>41996</v>
      </c>
      <c r="C4835" s="2" t="str">
        <f>VLOOKUP(Sales_Data17[[#This Row],[Customer Name Index]],Customer_Data[#All],2,0)</f>
        <v>Elorac, Corp</v>
      </c>
      <c r="D4835">
        <v>3</v>
      </c>
      <c r="E4835" t="s">
        <v>3</v>
      </c>
      <c r="F4835" t="s">
        <v>8168</v>
      </c>
      <c r="G4835" t="s">
        <v>8027</v>
      </c>
      <c r="H4835" t="str">
        <f>VLOOKUP(Sales_Data17[[#This Row],[Delivery Region Index]],Regions_Table[#All],2,0)</f>
        <v>New South Wales</v>
      </c>
      <c r="I4835" t="str">
        <f>VLOOKUP(Sales_Data17[[#This Row],[Delivery Region Index]],Regions_Table[#All],3,0)</f>
        <v>Dubbo</v>
      </c>
      <c r="J4835">
        <v>8</v>
      </c>
      <c r="K4835">
        <v>2</v>
      </c>
      <c r="L4835" t="str">
        <f>VLOOKUP(Sales_Data17[[#This Row],[Product Description Index]],Products_Data[#All],2,0)</f>
        <v>Pants</v>
      </c>
      <c r="M4835">
        <v>9</v>
      </c>
      <c r="N4835" s="9">
        <v>19.355555555555558</v>
      </c>
      <c r="O4835" s="9">
        <f>Sales_Data17[[#This Row],[Order Quantity]]*Sales_Data17[[#This Row],[Unit Price]]</f>
        <v>174.20000000000002</v>
      </c>
      <c r="P4835" s="9">
        <v>14.323111111111112</v>
      </c>
      <c r="Q4835" s="9">
        <f>Sales_Data17[[#This Row],[Line Total]]-(Sales_Data17[[#This Row],[Total Unit Cost]]*Sales_Data17[[#This Row],[Order Quantity]])</f>
        <v>45.292000000000002</v>
      </c>
      <c r="R4835" s="1" t="str">
        <f>TEXT(Sales_Data17[[#This Row],[OrderDate]],"MMM")</f>
        <v>Dec</v>
      </c>
      <c r="S4835" s="1" t="str">
        <f t="shared" si="75"/>
        <v>2014</v>
      </c>
    </row>
    <row r="4836" spans="1:19">
      <c r="A4836" t="s">
        <v>4859</v>
      </c>
      <c r="B4836" s="2">
        <v>41996</v>
      </c>
      <c r="C4836" s="2" t="str">
        <f>VLOOKUP(Sales_Data17[[#This Row],[Customer Name Index]],Customer_Data[#All],2,0)</f>
        <v>ETUDE Ltd</v>
      </c>
      <c r="D4836">
        <v>4</v>
      </c>
      <c r="E4836" t="s">
        <v>3</v>
      </c>
      <c r="F4836" t="s">
        <v>8168</v>
      </c>
      <c r="G4836" t="s">
        <v>8027</v>
      </c>
      <c r="H4836" t="str">
        <f>VLOOKUP(Sales_Data17[[#This Row],[Delivery Region Index]],Regions_Table[#All],2,0)</f>
        <v>New South Wales</v>
      </c>
      <c r="I4836" t="str">
        <f>VLOOKUP(Sales_Data17[[#This Row],[Delivery Region Index]],Regions_Table[#All],3,0)</f>
        <v>Goulburn</v>
      </c>
      <c r="J4836">
        <v>10</v>
      </c>
      <c r="K4836">
        <v>2</v>
      </c>
      <c r="L4836" t="str">
        <f>VLOOKUP(Sales_Data17[[#This Row],[Product Description Index]],Products_Data[#All],2,0)</f>
        <v>Pants</v>
      </c>
      <c r="M4836">
        <v>7</v>
      </c>
      <c r="N4836" s="9">
        <v>591.83333333333337</v>
      </c>
      <c r="O4836" s="9">
        <f>Sales_Data17[[#This Row],[Order Quantity]]*Sales_Data17[[#This Row],[Unit Price]]</f>
        <v>4142.8333333333339</v>
      </c>
      <c r="P4836" s="9">
        <v>485.30333333333328</v>
      </c>
      <c r="Q4836" s="9">
        <f>Sales_Data17[[#This Row],[Line Total]]-(Sales_Data17[[#This Row],[Total Unit Cost]]*Sales_Data17[[#This Row],[Order Quantity]])</f>
        <v>745.71000000000095</v>
      </c>
      <c r="R4836" s="1" t="str">
        <f>TEXT(Sales_Data17[[#This Row],[OrderDate]],"MMM")</f>
        <v>Dec</v>
      </c>
      <c r="S4836" s="1" t="str">
        <f t="shared" si="75"/>
        <v>2014</v>
      </c>
    </row>
    <row r="4837" spans="1:19">
      <c r="A4837" t="s">
        <v>4860</v>
      </c>
      <c r="B4837" s="2">
        <v>41996</v>
      </c>
      <c r="C4837" s="2" t="str">
        <f>VLOOKUP(Sales_Data17[[#This Row],[Customer Name Index]],Customer_Data[#All],2,0)</f>
        <v>21st Ltd</v>
      </c>
      <c r="D4837">
        <v>10</v>
      </c>
      <c r="E4837" t="s">
        <v>3</v>
      </c>
      <c r="F4837" t="s">
        <v>8168</v>
      </c>
      <c r="G4837" t="s">
        <v>8026</v>
      </c>
      <c r="H4837" t="str">
        <f>VLOOKUP(Sales_Data17[[#This Row],[Delivery Region Index]],Regions_Table[#All],2,0)</f>
        <v>Queensland</v>
      </c>
      <c r="I4837" t="str">
        <f>VLOOKUP(Sales_Data17[[#This Row],[Delivery Region Index]],Regions_Table[#All],3,0)</f>
        <v>Charters Towers</v>
      </c>
      <c r="J4837">
        <v>29</v>
      </c>
      <c r="K4837">
        <v>4</v>
      </c>
      <c r="L4837" t="str">
        <f>VLOOKUP(Sales_Data17[[#This Row],[Product Description Index]],Products_Data[#All],2,0)</f>
        <v>Jeans</v>
      </c>
      <c r="M4837">
        <v>4</v>
      </c>
      <c r="N4837" s="9">
        <v>20.100000000000001</v>
      </c>
      <c r="O4837" s="9">
        <f>Sales_Data17[[#This Row],[Order Quantity]]*Sales_Data17[[#This Row],[Unit Price]]</f>
        <v>80.400000000000006</v>
      </c>
      <c r="P4837" s="9">
        <v>15.477</v>
      </c>
      <c r="Q4837" s="9">
        <f>Sales_Data17[[#This Row],[Line Total]]-(Sales_Data17[[#This Row],[Total Unit Cost]]*Sales_Data17[[#This Row],[Order Quantity]])</f>
        <v>18.492000000000004</v>
      </c>
      <c r="R4837" s="1" t="str">
        <f>TEXT(Sales_Data17[[#This Row],[OrderDate]],"MMM")</f>
        <v>Dec</v>
      </c>
      <c r="S4837" s="1" t="str">
        <f t="shared" si="75"/>
        <v>2014</v>
      </c>
    </row>
    <row r="4838" spans="1:19">
      <c r="A4838" t="s">
        <v>4861</v>
      </c>
      <c r="B4838" s="2">
        <v>41996</v>
      </c>
      <c r="C4838" s="2" t="str">
        <f>VLOOKUP(Sales_Data17[[#This Row],[Customer Name Index]],Customer_Data[#All],2,0)</f>
        <v xml:space="preserve">Qualitest </v>
      </c>
      <c r="D4838">
        <v>19</v>
      </c>
      <c r="E4838" t="s">
        <v>4</v>
      </c>
      <c r="F4838" t="s">
        <v>8168</v>
      </c>
      <c r="G4838" t="s">
        <v>8028</v>
      </c>
      <c r="H4838" t="str">
        <f>VLOOKUP(Sales_Data17[[#This Row],[Delivery Region Index]],Regions_Table[#All],2,0)</f>
        <v>Victoria</v>
      </c>
      <c r="I4838" t="str">
        <f>VLOOKUP(Sales_Data17[[#This Row],[Delivery Region Index]],Regions_Table[#All],3,0)</f>
        <v>Shepparton</v>
      </c>
      <c r="J4838">
        <v>54</v>
      </c>
      <c r="K4838">
        <v>8</v>
      </c>
      <c r="L4838" t="str">
        <f>VLOOKUP(Sales_Data17[[#This Row],[Product Description Index]],Products_Data[#All],2,0)</f>
        <v>Shoes</v>
      </c>
      <c r="M4838">
        <v>3</v>
      </c>
      <c r="N4838" s="9">
        <v>200.25555555555556</v>
      </c>
      <c r="O4838" s="9">
        <f>Sales_Data17[[#This Row],[Order Quantity]]*Sales_Data17[[#This Row],[Unit Price]]</f>
        <v>600.76666666666665</v>
      </c>
      <c r="P4838" s="9">
        <v>152.19422222222224</v>
      </c>
      <c r="Q4838" s="9">
        <f>Sales_Data17[[#This Row],[Line Total]]-(Sales_Data17[[#This Row],[Total Unit Cost]]*Sales_Data17[[#This Row],[Order Quantity]])</f>
        <v>144.18399999999997</v>
      </c>
      <c r="R4838" s="1" t="str">
        <f>TEXT(Sales_Data17[[#This Row],[OrderDate]],"MMM")</f>
        <v>Dec</v>
      </c>
      <c r="S4838" s="1" t="str">
        <f t="shared" si="75"/>
        <v>2014</v>
      </c>
    </row>
    <row r="4839" spans="1:19">
      <c r="A4839" t="s">
        <v>4862</v>
      </c>
      <c r="B4839" s="2">
        <v>41996</v>
      </c>
      <c r="C4839" s="2" t="str">
        <f>VLOOKUP(Sales_Data17[[#This Row],[Customer Name Index]],Customer_Data[#All],2,0)</f>
        <v>Procter Corp</v>
      </c>
      <c r="D4839">
        <v>5</v>
      </c>
      <c r="E4839" t="s">
        <v>4</v>
      </c>
      <c r="F4839" t="s">
        <v>8168</v>
      </c>
      <c r="G4839" t="s">
        <v>8027</v>
      </c>
      <c r="H4839" t="str">
        <f>VLOOKUP(Sales_Data17[[#This Row],[Delivery Region Index]],Regions_Table[#All],2,0)</f>
        <v>New South Wales</v>
      </c>
      <c r="I4839" t="str">
        <f>VLOOKUP(Sales_Data17[[#This Row],[Delivery Region Index]],Regions_Table[#All],3,0)</f>
        <v>Maitland</v>
      </c>
      <c r="J4839">
        <v>15</v>
      </c>
      <c r="K4839">
        <v>2</v>
      </c>
      <c r="L4839" t="str">
        <f>VLOOKUP(Sales_Data17[[#This Row],[Product Description Index]],Products_Data[#All],2,0)</f>
        <v>Pants</v>
      </c>
      <c r="M4839">
        <v>3</v>
      </c>
      <c r="N4839" s="9">
        <v>431.03333333333336</v>
      </c>
      <c r="O4839" s="9">
        <f>Sales_Data17[[#This Row],[Order Quantity]]*Sales_Data17[[#This Row],[Unit Price]]</f>
        <v>1293.1000000000001</v>
      </c>
      <c r="P4839" s="9">
        <v>189.65466666666669</v>
      </c>
      <c r="Q4839" s="9">
        <f>Sales_Data17[[#This Row],[Line Total]]-(Sales_Data17[[#This Row],[Total Unit Cost]]*Sales_Data17[[#This Row],[Order Quantity]])</f>
        <v>724.13600000000008</v>
      </c>
      <c r="R4839" s="1" t="str">
        <f>TEXT(Sales_Data17[[#This Row],[OrderDate]],"MMM")</f>
        <v>Dec</v>
      </c>
      <c r="S4839" s="1" t="str">
        <f t="shared" si="75"/>
        <v>2014</v>
      </c>
    </row>
    <row r="4840" spans="1:19">
      <c r="A4840" t="s">
        <v>4863</v>
      </c>
      <c r="B4840" s="2">
        <v>41996</v>
      </c>
      <c r="C4840" s="2" t="str">
        <f>VLOOKUP(Sales_Data17[[#This Row],[Customer Name Index]],Customer_Data[#All],2,0)</f>
        <v>Apollo Ltd</v>
      </c>
      <c r="D4840">
        <v>11</v>
      </c>
      <c r="E4840" t="s">
        <v>4</v>
      </c>
      <c r="F4840" t="s">
        <v>8168</v>
      </c>
      <c r="G4840" t="s">
        <v>8026</v>
      </c>
      <c r="H4840" t="str">
        <f>VLOOKUP(Sales_Data17[[#This Row],[Delivery Region Index]],Regions_Table[#All],2,0)</f>
        <v>Queensland</v>
      </c>
      <c r="I4840" t="str">
        <f>VLOOKUP(Sales_Data17[[#This Row],[Delivery Region Index]],Regions_Table[#All],3,0)</f>
        <v>Gympie</v>
      </c>
      <c r="J4840">
        <v>32</v>
      </c>
      <c r="K4840">
        <v>5</v>
      </c>
      <c r="L4840" t="str">
        <f>VLOOKUP(Sales_Data17[[#This Row],[Product Description Index]],Products_Data[#All],2,0)</f>
        <v>Hats</v>
      </c>
      <c r="M4840">
        <v>6</v>
      </c>
      <c r="N4840" s="9">
        <v>116.87777777777779</v>
      </c>
      <c r="O4840" s="9">
        <f>Sales_Data17[[#This Row],[Order Quantity]]*Sales_Data17[[#This Row],[Unit Price]]</f>
        <v>701.26666666666677</v>
      </c>
      <c r="P4840" s="9">
        <v>91.164666666666676</v>
      </c>
      <c r="Q4840" s="9">
        <f>Sales_Data17[[#This Row],[Line Total]]-(Sales_Data17[[#This Row],[Total Unit Cost]]*Sales_Data17[[#This Row],[Order Quantity]])</f>
        <v>154.27866666666671</v>
      </c>
      <c r="R4840" s="1" t="str">
        <f>TEXT(Sales_Data17[[#This Row],[OrderDate]],"MMM")</f>
        <v>Dec</v>
      </c>
      <c r="S4840" s="1" t="str">
        <f t="shared" si="75"/>
        <v>2014</v>
      </c>
    </row>
    <row r="4841" spans="1:19">
      <c r="A4841" t="s">
        <v>4864</v>
      </c>
      <c r="B4841" s="2">
        <v>41996</v>
      </c>
      <c r="C4841" s="2" t="str">
        <f>VLOOKUP(Sales_Data17[[#This Row],[Customer Name Index]],Customer_Data[#All],2,0)</f>
        <v>New Ltd</v>
      </c>
      <c r="D4841">
        <v>7</v>
      </c>
      <c r="E4841" t="s">
        <v>2</v>
      </c>
      <c r="F4841" t="s">
        <v>8168</v>
      </c>
      <c r="G4841" t="s">
        <v>8027</v>
      </c>
      <c r="H4841" t="str">
        <f>VLOOKUP(Sales_Data17[[#This Row],[Delivery Region Index]],Regions_Table[#All],2,0)</f>
        <v>New South Wales</v>
      </c>
      <c r="I4841" t="str">
        <f>VLOOKUP(Sales_Data17[[#This Row],[Delivery Region Index]],Regions_Table[#All],3,0)</f>
        <v>Port Macquarie</v>
      </c>
      <c r="J4841">
        <v>19</v>
      </c>
      <c r="K4841">
        <v>3</v>
      </c>
      <c r="L4841" t="str">
        <f>VLOOKUP(Sales_Data17[[#This Row],[Product Description Index]],Products_Data[#All],2,0)</f>
        <v>Sunglasses</v>
      </c>
      <c r="M4841">
        <v>6</v>
      </c>
      <c r="N4841" s="9">
        <v>434.01111111111112</v>
      </c>
      <c r="O4841" s="9">
        <f>Sales_Data17[[#This Row],[Order Quantity]]*Sales_Data17[[#This Row],[Unit Price]]</f>
        <v>2604.0666666666666</v>
      </c>
      <c r="P4841" s="9">
        <v>247.38633333333331</v>
      </c>
      <c r="Q4841" s="9">
        <f>Sales_Data17[[#This Row],[Line Total]]-(Sales_Data17[[#This Row],[Total Unit Cost]]*Sales_Data17[[#This Row],[Order Quantity]])</f>
        <v>1119.7486666666668</v>
      </c>
      <c r="R4841" s="1" t="str">
        <f>TEXT(Sales_Data17[[#This Row],[OrderDate]],"MMM")</f>
        <v>Dec</v>
      </c>
      <c r="S4841" s="1" t="str">
        <f t="shared" si="75"/>
        <v>2014</v>
      </c>
    </row>
    <row r="4842" spans="1:19">
      <c r="A4842" t="s">
        <v>4865</v>
      </c>
      <c r="B4842" s="2">
        <v>41997</v>
      </c>
      <c r="C4842" s="2" t="str">
        <f>VLOOKUP(Sales_Data17[[#This Row],[Customer Name Index]],Customer_Data[#All],2,0)</f>
        <v>Rochester Ltd</v>
      </c>
      <c r="D4842">
        <v>15</v>
      </c>
      <c r="E4842" t="s">
        <v>4</v>
      </c>
      <c r="F4842" t="s">
        <v>8168</v>
      </c>
      <c r="G4842" t="s">
        <v>8025</v>
      </c>
      <c r="H4842" t="str">
        <f>VLOOKUP(Sales_Data17[[#This Row],[Delivery Region Index]],Regions_Table[#All],2,0)</f>
        <v>Queensland</v>
      </c>
      <c r="I4842" t="str">
        <f>VLOOKUP(Sales_Data17[[#This Row],[Delivery Region Index]],Regions_Table[#All],3,0)</f>
        <v>Sunshine Coast</v>
      </c>
      <c r="J4842">
        <v>42</v>
      </c>
      <c r="K4842">
        <v>6</v>
      </c>
      <c r="L4842" t="str">
        <f>VLOOKUP(Sales_Data17[[#This Row],[Product Description Index]],Products_Data[#All],2,0)</f>
        <v>Socks</v>
      </c>
      <c r="M4842">
        <v>5</v>
      </c>
      <c r="N4842" s="9">
        <v>99.01111111111112</v>
      </c>
      <c r="O4842" s="9">
        <f>Sales_Data17[[#This Row],[Order Quantity]]*Sales_Data17[[#This Row],[Unit Price]]</f>
        <v>495.0555555555556</v>
      </c>
      <c r="P4842" s="9">
        <v>56.43633333333333</v>
      </c>
      <c r="Q4842" s="9">
        <f>Sales_Data17[[#This Row],[Line Total]]-(Sales_Data17[[#This Row],[Total Unit Cost]]*Sales_Data17[[#This Row],[Order Quantity]])</f>
        <v>212.87388888888893</v>
      </c>
      <c r="R4842" s="1" t="str">
        <f>TEXT(Sales_Data17[[#This Row],[OrderDate]],"MMM")</f>
        <v>Dec</v>
      </c>
      <c r="S4842" s="1" t="str">
        <f t="shared" si="75"/>
        <v>2014</v>
      </c>
    </row>
    <row r="4843" spans="1:19">
      <c r="A4843" t="s">
        <v>4866</v>
      </c>
      <c r="B4843" s="2">
        <v>41997</v>
      </c>
      <c r="C4843" s="2" t="str">
        <f>VLOOKUP(Sales_Data17[[#This Row],[Customer Name Index]],Customer_Data[#All],2,0)</f>
        <v>New Ltd</v>
      </c>
      <c r="D4843">
        <v>7</v>
      </c>
      <c r="E4843" t="s">
        <v>2</v>
      </c>
      <c r="F4843" t="s">
        <v>8168</v>
      </c>
      <c r="G4843" t="s">
        <v>8027</v>
      </c>
      <c r="H4843" t="str">
        <f>VLOOKUP(Sales_Data17[[#This Row],[Delivery Region Index]],Regions_Table[#All],2,0)</f>
        <v>New South Wales</v>
      </c>
      <c r="I4843" t="str">
        <f>VLOOKUP(Sales_Data17[[#This Row],[Delivery Region Index]],Regions_Table[#All],3,0)</f>
        <v>Queanbeyan</v>
      </c>
      <c r="J4843">
        <v>20</v>
      </c>
      <c r="K4843">
        <v>3</v>
      </c>
      <c r="L4843" t="str">
        <f>VLOOKUP(Sales_Data17[[#This Row],[Product Description Index]],Products_Data[#All],2,0)</f>
        <v>Sunglasses</v>
      </c>
      <c r="M4843">
        <v>2</v>
      </c>
      <c r="N4843" s="9">
        <v>24.566666666666666</v>
      </c>
      <c r="O4843" s="9">
        <f>Sales_Data17[[#This Row],[Order Quantity]]*Sales_Data17[[#This Row],[Unit Price]]</f>
        <v>49.133333333333333</v>
      </c>
      <c r="P4843" s="9">
        <v>18.916333333333331</v>
      </c>
      <c r="Q4843" s="9">
        <f>Sales_Data17[[#This Row],[Line Total]]-(Sales_Data17[[#This Row],[Total Unit Cost]]*Sales_Data17[[#This Row],[Order Quantity]])</f>
        <v>11.300666666666672</v>
      </c>
      <c r="R4843" s="1" t="str">
        <f>TEXT(Sales_Data17[[#This Row],[OrderDate]],"MMM")</f>
        <v>Dec</v>
      </c>
      <c r="S4843" s="1" t="str">
        <f t="shared" si="75"/>
        <v>2014</v>
      </c>
    </row>
    <row r="4844" spans="1:19">
      <c r="A4844" t="s">
        <v>4867</v>
      </c>
      <c r="B4844" s="2">
        <v>41998</v>
      </c>
      <c r="C4844" s="2" t="str">
        <f>VLOOKUP(Sales_Data17[[#This Row],[Customer Name Index]],Customer_Data[#All],2,0)</f>
        <v>Procter Corp</v>
      </c>
      <c r="D4844">
        <v>5</v>
      </c>
      <c r="E4844" t="s">
        <v>4</v>
      </c>
      <c r="F4844" t="s">
        <v>8168</v>
      </c>
      <c r="G4844" t="s">
        <v>8027</v>
      </c>
      <c r="H4844" t="str">
        <f>VLOOKUP(Sales_Data17[[#This Row],[Delivery Region Index]],Regions_Table[#All],2,0)</f>
        <v>New South Wales</v>
      </c>
      <c r="I4844" t="str">
        <f>VLOOKUP(Sales_Data17[[#This Row],[Delivery Region Index]],Regions_Table[#All],3,0)</f>
        <v>Lake Macquarie</v>
      </c>
      <c r="J4844">
        <v>13</v>
      </c>
      <c r="K4844">
        <v>2</v>
      </c>
      <c r="L4844" t="str">
        <f>VLOOKUP(Sales_Data17[[#This Row],[Product Description Index]],Products_Data[#All],2,0)</f>
        <v>Pants</v>
      </c>
      <c r="M4844">
        <v>1</v>
      </c>
      <c r="N4844" s="9">
        <v>442.94444444444446</v>
      </c>
      <c r="O4844" s="9">
        <f>Sales_Data17[[#This Row],[Order Quantity]]*Sales_Data17[[#This Row],[Unit Price]]</f>
        <v>442.94444444444446</v>
      </c>
      <c r="P4844" s="9">
        <v>283.48444444444448</v>
      </c>
      <c r="Q4844" s="9">
        <f>Sales_Data17[[#This Row],[Line Total]]-(Sales_Data17[[#This Row],[Total Unit Cost]]*Sales_Data17[[#This Row],[Order Quantity]])</f>
        <v>159.45999999999998</v>
      </c>
      <c r="R4844" s="1" t="str">
        <f>TEXT(Sales_Data17[[#This Row],[OrderDate]],"MMM")</f>
        <v>Dec</v>
      </c>
      <c r="S4844" s="1" t="str">
        <f t="shared" si="75"/>
        <v>2014</v>
      </c>
    </row>
    <row r="4845" spans="1:19">
      <c r="A4845" t="s">
        <v>4868</v>
      </c>
      <c r="B4845" s="2">
        <v>41998</v>
      </c>
      <c r="C4845" s="2" t="str">
        <f>VLOOKUP(Sales_Data17[[#This Row],[Customer Name Index]],Customer_Data[#All],2,0)</f>
        <v>3LAB, Ltd</v>
      </c>
      <c r="D4845">
        <v>16</v>
      </c>
      <c r="E4845" t="s">
        <v>2</v>
      </c>
      <c r="F4845" t="s">
        <v>8168</v>
      </c>
      <c r="G4845" t="s">
        <v>8025</v>
      </c>
      <c r="H4845" t="str">
        <f>VLOOKUP(Sales_Data17[[#This Row],[Delivery Region Index]],Regions_Table[#All],2,0)</f>
        <v>South Australia</v>
      </c>
      <c r="I4845" t="str">
        <f>VLOOKUP(Sales_Data17[[#This Row],[Delivery Region Index]],Regions_Table[#All],3,0)</f>
        <v>Adelaide</v>
      </c>
      <c r="J4845">
        <v>46</v>
      </c>
      <c r="K4845">
        <v>7</v>
      </c>
      <c r="L4845" t="str">
        <f>VLOOKUP(Sales_Data17[[#This Row],[Product Description Index]],Products_Data[#All],2,0)</f>
        <v>Dress Shirts</v>
      </c>
      <c r="M4845">
        <v>5</v>
      </c>
      <c r="N4845" s="9">
        <v>20.844444444444445</v>
      </c>
      <c r="O4845" s="9">
        <f>Sales_Data17[[#This Row],[Order Quantity]]*Sales_Data17[[#This Row],[Unit Price]]</f>
        <v>104.22222222222223</v>
      </c>
      <c r="P4845" s="9">
        <v>17.092444444444443</v>
      </c>
      <c r="Q4845" s="9">
        <f>Sales_Data17[[#This Row],[Line Total]]-(Sales_Data17[[#This Row],[Total Unit Cost]]*Sales_Data17[[#This Row],[Order Quantity]])</f>
        <v>18.760000000000019</v>
      </c>
      <c r="R4845" s="1" t="str">
        <f>TEXT(Sales_Data17[[#This Row],[OrderDate]],"MMM")</f>
        <v>Dec</v>
      </c>
      <c r="S4845" s="1" t="str">
        <f t="shared" si="75"/>
        <v>2014</v>
      </c>
    </row>
    <row r="4846" spans="1:19">
      <c r="A4846" t="s">
        <v>4869</v>
      </c>
      <c r="B4846" s="2">
        <v>41998</v>
      </c>
      <c r="C4846" s="2" t="str">
        <f>VLOOKUP(Sales_Data17[[#This Row],[Customer Name Index]],Customer_Data[#All],2,0)</f>
        <v>ETUDE Ltd</v>
      </c>
      <c r="D4846">
        <v>4</v>
      </c>
      <c r="E4846" t="s">
        <v>4</v>
      </c>
      <c r="F4846" t="s">
        <v>8168</v>
      </c>
      <c r="G4846" t="s">
        <v>8027</v>
      </c>
      <c r="H4846" t="str">
        <f>VLOOKUP(Sales_Data17[[#This Row],[Delivery Region Index]],Regions_Table[#All],2,0)</f>
        <v>New South Wales</v>
      </c>
      <c r="I4846" t="str">
        <f>VLOOKUP(Sales_Data17[[#This Row],[Delivery Region Index]],Regions_Table[#All],3,0)</f>
        <v>Goulburn</v>
      </c>
      <c r="J4846">
        <v>10</v>
      </c>
      <c r="K4846">
        <v>2</v>
      </c>
      <c r="L4846" t="str">
        <f>VLOOKUP(Sales_Data17[[#This Row],[Product Description Index]],Products_Data[#All],2,0)</f>
        <v>Pants</v>
      </c>
      <c r="M4846">
        <v>2</v>
      </c>
      <c r="N4846" s="9">
        <v>23.822222222222223</v>
      </c>
      <c r="O4846" s="9">
        <f>Sales_Data17[[#This Row],[Order Quantity]]*Sales_Data17[[#This Row],[Unit Price]]</f>
        <v>47.644444444444446</v>
      </c>
      <c r="P4846" s="9">
        <v>11.434666666666665</v>
      </c>
      <c r="Q4846" s="9">
        <f>Sales_Data17[[#This Row],[Line Total]]-(Sales_Data17[[#This Row],[Total Unit Cost]]*Sales_Data17[[#This Row],[Order Quantity]])</f>
        <v>24.775111111111116</v>
      </c>
      <c r="R4846" s="1" t="str">
        <f>TEXT(Sales_Data17[[#This Row],[OrderDate]],"MMM")</f>
        <v>Dec</v>
      </c>
      <c r="S4846" s="1" t="str">
        <f t="shared" si="75"/>
        <v>2014</v>
      </c>
    </row>
    <row r="4847" spans="1:19">
      <c r="A4847" t="s">
        <v>4870</v>
      </c>
      <c r="B4847" s="2">
        <v>41999</v>
      </c>
      <c r="C4847" s="2" t="str">
        <f>VLOOKUP(Sales_Data17[[#This Row],[Customer Name Index]],Customer_Data[#All],2,0)</f>
        <v xml:space="preserve">Linde </v>
      </c>
      <c r="D4847">
        <v>14</v>
      </c>
      <c r="E4847" t="s">
        <v>4</v>
      </c>
      <c r="F4847" t="s">
        <v>8168</v>
      </c>
      <c r="G4847" t="s">
        <v>8026</v>
      </c>
      <c r="H4847" t="str">
        <f>VLOOKUP(Sales_Data17[[#This Row],[Delivery Region Index]],Regions_Table[#All],2,0)</f>
        <v>Queensland</v>
      </c>
      <c r="I4847" t="str">
        <f>VLOOKUP(Sales_Data17[[#This Row],[Delivery Region Index]],Regions_Table[#All],3,0)</f>
        <v>Redcliffe</v>
      </c>
      <c r="J4847">
        <v>40</v>
      </c>
      <c r="K4847">
        <v>6</v>
      </c>
      <c r="L4847" t="str">
        <f>VLOOKUP(Sales_Data17[[#This Row],[Product Description Index]],Products_Data[#All],2,0)</f>
        <v>Socks</v>
      </c>
      <c r="M4847">
        <v>2</v>
      </c>
      <c r="N4847" s="9">
        <v>194.3</v>
      </c>
      <c r="O4847" s="9">
        <f>Sales_Data17[[#This Row],[Order Quantity]]*Sales_Data17[[#This Row],[Unit Price]]</f>
        <v>388.6</v>
      </c>
      <c r="P4847" s="9">
        <v>101.036</v>
      </c>
      <c r="Q4847" s="9">
        <f>Sales_Data17[[#This Row],[Line Total]]-(Sales_Data17[[#This Row],[Total Unit Cost]]*Sales_Data17[[#This Row],[Order Quantity]])</f>
        <v>186.52800000000002</v>
      </c>
      <c r="R4847" s="1" t="str">
        <f>TEXT(Sales_Data17[[#This Row],[OrderDate]],"MMM")</f>
        <v>Dec</v>
      </c>
      <c r="S4847" s="1" t="str">
        <f t="shared" si="75"/>
        <v>2014</v>
      </c>
    </row>
    <row r="4848" spans="1:19">
      <c r="A4848" t="s">
        <v>4871</v>
      </c>
      <c r="B4848" s="2">
        <v>42000</v>
      </c>
      <c r="C4848" s="2" t="str">
        <f>VLOOKUP(Sales_Data17[[#This Row],[Customer Name Index]],Customer_Data[#All],2,0)</f>
        <v>New Ltd</v>
      </c>
      <c r="D4848">
        <v>7</v>
      </c>
      <c r="E4848" t="s">
        <v>4</v>
      </c>
      <c r="F4848" t="s">
        <v>8168</v>
      </c>
      <c r="G4848" t="s">
        <v>8027</v>
      </c>
      <c r="H4848" t="str">
        <f>VLOOKUP(Sales_Data17[[#This Row],[Delivery Region Index]],Regions_Table[#All],2,0)</f>
        <v>New South Wales</v>
      </c>
      <c r="I4848" t="str">
        <f>VLOOKUP(Sales_Data17[[#This Row],[Delivery Region Index]],Regions_Table[#All],3,0)</f>
        <v>Tamworth</v>
      </c>
      <c r="J4848">
        <v>21</v>
      </c>
      <c r="K4848">
        <v>3</v>
      </c>
      <c r="L4848" t="str">
        <f>VLOOKUP(Sales_Data17[[#This Row],[Product Description Index]],Products_Data[#All],2,0)</f>
        <v>Sunglasses</v>
      </c>
      <c r="M4848">
        <v>2</v>
      </c>
      <c r="N4848" s="9">
        <v>218.86666666666667</v>
      </c>
      <c r="O4848" s="9">
        <f>Sales_Data17[[#This Row],[Order Quantity]]*Sales_Data17[[#This Row],[Unit Price]]</f>
        <v>437.73333333333335</v>
      </c>
      <c r="P4848" s="9">
        <v>164.14999999999998</v>
      </c>
      <c r="Q4848" s="9">
        <f>Sales_Data17[[#This Row],[Line Total]]-(Sales_Data17[[#This Row],[Total Unit Cost]]*Sales_Data17[[#This Row],[Order Quantity]])</f>
        <v>109.43333333333339</v>
      </c>
      <c r="R4848" s="1" t="str">
        <f>TEXT(Sales_Data17[[#This Row],[OrderDate]],"MMM")</f>
        <v>Dec</v>
      </c>
      <c r="S4848" s="1" t="str">
        <f t="shared" si="75"/>
        <v>2014</v>
      </c>
    </row>
    <row r="4849" spans="1:19">
      <c r="A4849" t="s">
        <v>4872</v>
      </c>
      <c r="B4849" s="2">
        <v>42000</v>
      </c>
      <c r="C4849" s="2" t="str">
        <f>VLOOKUP(Sales_Data17[[#This Row],[Customer Name Index]],Customer_Data[#All],2,0)</f>
        <v>Elorac, Corp</v>
      </c>
      <c r="D4849">
        <v>3</v>
      </c>
      <c r="E4849" t="s">
        <v>4</v>
      </c>
      <c r="F4849" t="s">
        <v>8168</v>
      </c>
      <c r="G4849" t="s">
        <v>8027</v>
      </c>
      <c r="H4849" t="str">
        <f>VLOOKUP(Sales_Data17[[#This Row],[Delivery Region Index]],Regions_Table[#All],2,0)</f>
        <v>New South Wales</v>
      </c>
      <c r="I4849" t="str">
        <f>VLOOKUP(Sales_Data17[[#This Row],[Delivery Region Index]],Regions_Table[#All],3,0)</f>
        <v>Dubbo</v>
      </c>
      <c r="J4849">
        <v>8</v>
      </c>
      <c r="K4849">
        <v>1</v>
      </c>
      <c r="L4849" t="str">
        <f>VLOOKUP(Sales_Data17[[#This Row],[Product Description Index]],Products_Data[#All],2,0)</f>
        <v>Shirts</v>
      </c>
      <c r="M4849">
        <v>9</v>
      </c>
      <c r="N4849" s="9">
        <v>439.22222222222223</v>
      </c>
      <c r="O4849" s="9">
        <f>Sales_Data17[[#This Row],[Order Quantity]]*Sales_Data17[[#This Row],[Unit Price]]</f>
        <v>3953</v>
      </c>
      <c r="P4849" s="9">
        <v>294.2788888888889</v>
      </c>
      <c r="Q4849" s="9">
        <f>Sales_Data17[[#This Row],[Line Total]]-(Sales_Data17[[#This Row],[Total Unit Cost]]*Sales_Data17[[#This Row],[Order Quantity]])</f>
        <v>1304.4899999999998</v>
      </c>
      <c r="R4849" s="1" t="str">
        <f>TEXT(Sales_Data17[[#This Row],[OrderDate]],"MMM")</f>
        <v>Dec</v>
      </c>
      <c r="S4849" s="1" t="str">
        <f t="shared" si="75"/>
        <v>2014</v>
      </c>
    </row>
    <row r="4850" spans="1:19">
      <c r="A4850" t="s">
        <v>4873</v>
      </c>
      <c r="B4850" s="2">
        <v>42000</v>
      </c>
      <c r="C4850" s="2" t="str">
        <f>VLOOKUP(Sales_Data17[[#This Row],[Customer Name Index]],Customer_Data[#All],2,0)</f>
        <v>Elorac, Corp</v>
      </c>
      <c r="D4850">
        <v>3</v>
      </c>
      <c r="E4850" t="s">
        <v>2</v>
      </c>
      <c r="F4850" t="s">
        <v>8168</v>
      </c>
      <c r="G4850" t="s">
        <v>8027</v>
      </c>
      <c r="H4850" t="str">
        <f>VLOOKUP(Sales_Data17[[#This Row],[Delivery Region Index]],Regions_Table[#All],2,0)</f>
        <v>New South Wales</v>
      </c>
      <c r="I4850" t="str">
        <f>VLOOKUP(Sales_Data17[[#This Row],[Delivery Region Index]],Regions_Table[#All],3,0)</f>
        <v>Dubbo</v>
      </c>
      <c r="J4850">
        <v>8</v>
      </c>
      <c r="K4850">
        <v>2</v>
      </c>
      <c r="L4850" t="str">
        <f>VLOOKUP(Sales_Data17[[#This Row],[Product Description Index]],Products_Data[#All],2,0)</f>
        <v>Pants</v>
      </c>
      <c r="M4850">
        <v>5</v>
      </c>
      <c r="N4850" s="9">
        <v>279.16666666666669</v>
      </c>
      <c r="O4850" s="9">
        <f>Sales_Data17[[#This Row],[Order Quantity]]*Sales_Data17[[#This Row],[Unit Price]]</f>
        <v>1395.8333333333335</v>
      </c>
      <c r="P4850" s="9">
        <v>122.83333333333333</v>
      </c>
      <c r="Q4850" s="9">
        <f>Sales_Data17[[#This Row],[Line Total]]-(Sales_Data17[[#This Row],[Total Unit Cost]]*Sales_Data17[[#This Row],[Order Quantity]])</f>
        <v>781.66666666666686</v>
      </c>
      <c r="R4850" s="1" t="str">
        <f>TEXT(Sales_Data17[[#This Row],[OrderDate]],"MMM")</f>
        <v>Dec</v>
      </c>
      <c r="S4850" s="1" t="str">
        <f t="shared" si="75"/>
        <v>2014</v>
      </c>
    </row>
    <row r="4851" spans="1:19">
      <c r="A4851" t="s">
        <v>4874</v>
      </c>
      <c r="B4851" s="2">
        <v>42000</v>
      </c>
      <c r="C4851" s="2" t="str">
        <f>VLOOKUP(Sales_Data17[[#This Row],[Customer Name Index]],Customer_Data[#All],2,0)</f>
        <v>Avon Corp</v>
      </c>
      <c r="D4851">
        <v>1</v>
      </c>
      <c r="E4851" t="s">
        <v>2</v>
      </c>
      <c r="F4851" t="s">
        <v>8168</v>
      </c>
      <c r="G4851" t="s">
        <v>8027</v>
      </c>
      <c r="H4851" t="str">
        <f>VLOOKUP(Sales_Data17[[#This Row],[Delivery Region Index]],Regions_Table[#All],2,0)</f>
        <v>New South Wales</v>
      </c>
      <c r="I4851" t="str">
        <f>VLOOKUP(Sales_Data17[[#This Row],[Delivery Region Index]],Regions_Table[#All],3,0)</f>
        <v>Albury</v>
      </c>
      <c r="J4851">
        <v>2</v>
      </c>
      <c r="K4851">
        <v>1</v>
      </c>
      <c r="L4851" t="str">
        <f>VLOOKUP(Sales_Data17[[#This Row],[Product Description Index]],Products_Data[#All],2,0)</f>
        <v>Shirts</v>
      </c>
      <c r="M4851">
        <v>8</v>
      </c>
      <c r="N4851" s="9">
        <v>425.07777777777778</v>
      </c>
      <c r="O4851" s="9">
        <f>Sales_Data17[[#This Row],[Order Quantity]]*Sales_Data17[[#This Row],[Unit Price]]</f>
        <v>3400.6222222222223</v>
      </c>
      <c r="P4851" s="9">
        <v>344.31300000000005</v>
      </c>
      <c r="Q4851" s="9">
        <f>Sales_Data17[[#This Row],[Line Total]]-(Sales_Data17[[#This Row],[Total Unit Cost]]*Sales_Data17[[#This Row],[Order Quantity]])</f>
        <v>646.1182222222219</v>
      </c>
      <c r="R4851" s="1" t="str">
        <f>TEXT(Sales_Data17[[#This Row],[OrderDate]],"MMM")</f>
        <v>Dec</v>
      </c>
      <c r="S4851" s="1" t="str">
        <f t="shared" si="75"/>
        <v>2014</v>
      </c>
    </row>
    <row r="4852" spans="1:19">
      <c r="A4852" t="s">
        <v>4875</v>
      </c>
      <c r="B4852" s="2">
        <v>42001</v>
      </c>
      <c r="C4852" s="2" t="str">
        <f>VLOOKUP(Sales_Data17[[#This Row],[Customer Name Index]],Customer_Data[#All],2,0)</f>
        <v>3LAB, Ltd</v>
      </c>
      <c r="D4852">
        <v>16</v>
      </c>
      <c r="E4852" t="s">
        <v>4</v>
      </c>
      <c r="F4852" t="s">
        <v>8168</v>
      </c>
      <c r="G4852" t="s">
        <v>8025</v>
      </c>
      <c r="H4852" t="str">
        <f>VLOOKUP(Sales_Data17[[#This Row],[Delivery Region Index]],Regions_Table[#All],2,0)</f>
        <v>Queensland</v>
      </c>
      <c r="I4852" t="str">
        <f>VLOOKUP(Sales_Data17[[#This Row],[Delivery Region Index]],Regions_Table[#All],3,0)</f>
        <v>Townsville</v>
      </c>
      <c r="J4852">
        <v>45</v>
      </c>
      <c r="K4852">
        <v>7</v>
      </c>
      <c r="L4852" t="str">
        <f>VLOOKUP(Sales_Data17[[#This Row],[Product Description Index]],Products_Data[#All],2,0)</f>
        <v>Dress Shirts</v>
      </c>
      <c r="M4852">
        <v>6</v>
      </c>
      <c r="N4852" s="9">
        <v>23.077777777777779</v>
      </c>
      <c r="O4852" s="9">
        <f>Sales_Data17[[#This Row],[Order Quantity]]*Sales_Data17[[#This Row],[Unit Price]]</f>
        <v>138.46666666666667</v>
      </c>
      <c r="P4852" s="9">
        <v>9.9234444444444456</v>
      </c>
      <c r="Q4852" s="9">
        <f>Sales_Data17[[#This Row],[Line Total]]-(Sales_Data17[[#This Row],[Total Unit Cost]]*Sales_Data17[[#This Row],[Order Quantity]])</f>
        <v>78.925999999999988</v>
      </c>
      <c r="R4852" s="1" t="str">
        <f>TEXT(Sales_Data17[[#This Row],[OrderDate]],"MMM")</f>
        <v>Dec</v>
      </c>
      <c r="S4852" s="1" t="str">
        <f t="shared" si="75"/>
        <v>2014</v>
      </c>
    </row>
    <row r="4853" spans="1:19">
      <c r="A4853" t="s">
        <v>4876</v>
      </c>
      <c r="B4853" s="2">
        <v>42001</v>
      </c>
      <c r="C4853" s="2" t="str">
        <f>VLOOKUP(Sales_Data17[[#This Row],[Customer Name Index]],Customer_Data[#All],2,0)</f>
        <v xml:space="preserve">Linde </v>
      </c>
      <c r="D4853">
        <v>14</v>
      </c>
      <c r="E4853" t="s">
        <v>4</v>
      </c>
      <c r="F4853" t="s">
        <v>8168</v>
      </c>
      <c r="G4853" t="s">
        <v>8026</v>
      </c>
      <c r="H4853" t="str">
        <f>VLOOKUP(Sales_Data17[[#This Row],[Delivery Region Index]],Regions_Table[#All],2,0)</f>
        <v>Queensland</v>
      </c>
      <c r="I4853" t="str">
        <f>VLOOKUP(Sales_Data17[[#This Row],[Delivery Region Index]],Regions_Table[#All],3,0)</f>
        <v>Rockhampton</v>
      </c>
      <c r="J4853">
        <v>41</v>
      </c>
      <c r="K4853">
        <v>6</v>
      </c>
      <c r="L4853" t="str">
        <f>VLOOKUP(Sales_Data17[[#This Row],[Product Description Index]],Products_Data[#All],2,0)</f>
        <v>Socks</v>
      </c>
      <c r="M4853">
        <v>9</v>
      </c>
      <c r="N4853" s="9">
        <v>214.4</v>
      </c>
      <c r="O4853" s="9">
        <f>Sales_Data17[[#This Row],[Order Quantity]]*Sales_Data17[[#This Row],[Unit Price]]</f>
        <v>1929.6000000000001</v>
      </c>
      <c r="P4853" s="9">
        <v>139.36000000000001</v>
      </c>
      <c r="Q4853" s="9">
        <f>Sales_Data17[[#This Row],[Line Total]]-(Sales_Data17[[#This Row],[Total Unit Cost]]*Sales_Data17[[#This Row],[Order Quantity]])</f>
        <v>675.3599999999999</v>
      </c>
      <c r="R4853" s="1" t="str">
        <f>TEXT(Sales_Data17[[#This Row],[OrderDate]],"MMM")</f>
        <v>Dec</v>
      </c>
      <c r="S4853" s="1" t="str">
        <f t="shared" si="75"/>
        <v>2014</v>
      </c>
    </row>
    <row r="4854" spans="1:19">
      <c r="A4854" t="s">
        <v>4877</v>
      </c>
      <c r="B4854" s="2">
        <v>42001</v>
      </c>
      <c r="C4854" s="2" t="str">
        <f>VLOOKUP(Sales_Data17[[#This Row],[Customer Name Index]],Customer_Data[#All],2,0)</f>
        <v>Elorac, Corp</v>
      </c>
      <c r="D4854">
        <v>3</v>
      </c>
      <c r="E4854" t="s">
        <v>4</v>
      </c>
      <c r="F4854" t="s">
        <v>8168</v>
      </c>
      <c r="G4854" t="s">
        <v>8027</v>
      </c>
      <c r="H4854" t="str">
        <f>VLOOKUP(Sales_Data17[[#This Row],[Delivery Region Index]],Regions_Table[#All],2,0)</f>
        <v>New South Wales</v>
      </c>
      <c r="I4854" t="str">
        <f>VLOOKUP(Sales_Data17[[#This Row],[Delivery Region Index]],Regions_Table[#All],3,0)</f>
        <v>Coffs Harbour</v>
      </c>
      <c r="J4854">
        <v>7</v>
      </c>
      <c r="K4854">
        <v>1</v>
      </c>
      <c r="L4854" t="str">
        <f>VLOOKUP(Sales_Data17[[#This Row],[Product Description Index]],Products_Data[#All],2,0)</f>
        <v>Shirts</v>
      </c>
      <c r="M4854">
        <v>6</v>
      </c>
      <c r="N4854" s="9">
        <v>127.30000000000001</v>
      </c>
      <c r="O4854" s="9">
        <f>Sales_Data17[[#This Row],[Order Quantity]]*Sales_Data17[[#This Row],[Unit Price]]</f>
        <v>763.80000000000007</v>
      </c>
      <c r="P4854" s="9">
        <v>50.92</v>
      </c>
      <c r="Q4854" s="9">
        <f>Sales_Data17[[#This Row],[Line Total]]-(Sales_Data17[[#This Row],[Total Unit Cost]]*Sales_Data17[[#This Row],[Order Quantity]])</f>
        <v>458.28000000000009</v>
      </c>
      <c r="R4854" s="1" t="str">
        <f>TEXT(Sales_Data17[[#This Row],[OrderDate]],"MMM")</f>
        <v>Dec</v>
      </c>
      <c r="S4854" s="1" t="str">
        <f t="shared" si="75"/>
        <v>2014</v>
      </c>
    </row>
    <row r="4855" spans="1:19">
      <c r="A4855" t="s">
        <v>4878</v>
      </c>
      <c r="B4855" s="2">
        <v>42001</v>
      </c>
      <c r="C4855" s="2" t="str">
        <f>VLOOKUP(Sales_Data17[[#This Row],[Customer Name Index]],Customer_Data[#All],2,0)</f>
        <v>Procter Corp</v>
      </c>
      <c r="D4855">
        <v>5</v>
      </c>
      <c r="E4855" t="s">
        <v>2</v>
      </c>
      <c r="F4855" t="s">
        <v>8168</v>
      </c>
      <c r="G4855" t="s">
        <v>8027</v>
      </c>
      <c r="H4855" t="str">
        <f>VLOOKUP(Sales_Data17[[#This Row],[Delivery Region Index]],Regions_Table[#All],2,0)</f>
        <v>New South Wales</v>
      </c>
      <c r="I4855" t="str">
        <f>VLOOKUP(Sales_Data17[[#This Row],[Delivery Region Index]],Regions_Table[#All],3,0)</f>
        <v>Lismore</v>
      </c>
      <c r="J4855">
        <v>14</v>
      </c>
      <c r="K4855">
        <v>2</v>
      </c>
      <c r="L4855" t="str">
        <f>VLOOKUP(Sales_Data17[[#This Row],[Product Description Index]],Products_Data[#All],2,0)</f>
        <v>Pants</v>
      </c>
      <c r="M4855">
        <v>8</v>
      </c>
      <c r="N4855" s="9">
        <v>283.63333333333338</v>
      </c>
      <c r="O4855" s="9">
        <f>Sales_Data17[[#This Row],[Order Quantity]]*Sales_Data17[[#This Row],[Unit Price]]</f>
        <v>2269.0666666666671</v>
      </c>
      <c r="P4855" s="9">
        <v>119.126</v>
      </c>
      <c r="Q4855" s="9">
        <f>Sales_Data17[[#This Row],[Line Total]]-(Sales_Data17[[#This Row],[Total Unit Cost]]*Sales_Data17[[#This Row],[Order Quantity]])</f>
        <v>1316.058666666667</v>
      </c>
      <c r="R4855" s="1" t="str">
        <f>TEXT(Sales_Data17[[#This Row],[OrderDate]],"MMM")</f>
        <v>Dec</v>
      </c>
      <c r="S4855" s="1" t="str">
        <f t="shared" si="75"/>
        <v>2014</v>
      </c>
    </row>
    <row r="4856" spans="1:19">
      <c r="A4856" t="s">
        <v>4879</v>
      </c>
      <c r="B4856" s="2">
        <v>42001</v>
      </c>
      <c r="C4856" s="2" t="str">
        <f>VLOOKUP(Sales_Data17[[#This Row],[Customer Name Index]],Customer_Data[#All],2,0)</f>
        <v>Avon Corp</v>
      </c>
      <c r="D4856">
        <v>1</v>
      </c>
      <c r="E4856" t="s">
        <v>3</v>
      </c>
      <c r="F4856" t="s">
        <v>8168</v>
      </c>
      <c r="G4856" t="s">
        <v>8027</v>
      </c>
      <c r="H4856" t="str">
        <f>VLOOKUP(Sales_Data17[[#This Row],[Delivery Region Index]],Regions_Table[#All],2,0)</f>
        <v>New South Wales</v>
      </c>
      <c r="I4856" t="str">
        <f>VLOOKUP(Sales_Data17[[#This Row],[Delivery Region Index]],Regions_Table[#All],3,0)</f>
        <v>Sydney</v>
      </c>
      <c r="J4856">
        <v>1</v>
      </c>
      <c r="K4856">
        <v>1</v>
      </c>
      <c r="L4856" t="str">
        <f>VLOOKUP(Sales_Data17[[#This Row],[Product Description Index]],Products_Data[#All],2,0)</f>
        <v>Shirts</v>
      </c>
      <c r="M4856">
        <v>5</v>
      </c>
      <c r="N4856" s="9">
        <v>617.88888888888891</v>
      </c>
      <c r="O4856" s="9">
        <f>Sales_Data17[[#This Row],[Order Quantity]]*Sales_Data17[[#This Row],[Unit Price]]</f>
        <v>3089.4444444444443</v>
      </c>
      <c r="P4856" s="9">
        <v>259.51333333333332</v>
      </c>
      <c r="Q4856" s="9">
        <f>Sales_Data17[[#This Row],[Line Total]]-(Sales_Data17[[#This Row],[Total Unit Cost]]*Sales_Data17[[#This Row],[Order Quantity]])</f>
        <v>1791.8777777777777</v>
      </c>
      <c r="R4856" s="1" t="str">
        <f>TEXT(Sales_Data17[[#This Row],[OrderDate]],"MMM")</f>
        <v>Dec</v>
      </c>
      <c r="S4856" s="1" t="str">
        <f t="shared" si="75"/>
        <v>2014</v>
      </c>
    </row>
    <row r="4857" spans="1:19">
      <c r="A4857" t="s">
        <v>4880</v>
      </c>
      <c r="B4857" s="2">
        <v>42001</v>
      </c>
      <c r="C4857" s="2" t="str">
        <f>VLOOKUP(Sales_Data17[[#This Row],[Customer Name Index]],Customer_Data[#All],2,0)</f>
        <v>3LAB, Ltd</v>
      </c>
      <c r="D4857">
        <v>16</v>
      </c>
      <c r="E4857" t="s">
        <v>3</v>
      </c>
      <c r="F4857" t="s">
        <v>8168</v>
      </c>
      <c r="G4857" t="s">
        <v>8025</v>
      </c>
      <c r="H4857" t="str">
        <f>VLOOKUP(Sales_Data17[[#This Row],[Delivery Region Index]],Regions_Table[#All],2,0)</f>
        <v>Queensland</v>
      </c>
      <c r="I4857" t="str">
        <f>VLOOKUP(Sales_Data17[[#This Row],[Delivery Region Index]],Regions_Table[#All],3,0)</f>
        <v>Toowoomba</v>
      </c>
      <c r="J4857">
        <v>44</v>
      </c>
      <c r="K4857">
        <v>7</v>
      </c>
      <c r="L4857" t="str">
        <f>VLOOKUP(Sales_Data17[[#This Row],[Product Description Index]],Products_Data[#All],2,0)</f>
        <v>Dress Shirts</v>
      </c>
      <c r="M4857">
        <v>8</v>
      </c>
      <c r="N4857" s="9">
        <v>23.822222222222223</v>
      </c>
      <c r="O4857" s="9">
        <f>Sales_Data17[[#This Row],[Order Quantity]]*Sales_Data17[[#This Row],[Unit Price]]</f>
        <v>190.57777777777778</v>
      </c>
      <c r="P4857" s="9">
        <v>13.340444444444447</v>
      </c>
      <c r="Q4857" s="9">
        <f>Sales_Data17[[#This Row],[Line Total]]-(Sales_Data17[[#This Row],[Total Unit Cost]]*Sales_Data17[[#This Row],[Order Quantity]])</f>
        <v>83.854222222222205</v>
      </c>
      <c r="R4857" s="1" t="str">
        <f>TEXT(Sales_Data17[[#This Row],[OrderDate]],"MMM")</f>
        <v>Dec</v>
      </c>
      <c r="S4857" s="1" t="str">
        <f t="shared" si="75"/>
        <v>2014</v>
      </c>
    </row>
    <row r="4858" spans="1:19">
      <c r="A4858" t="s">
        <v>4881</v>
      </c>
      <c r="B4858" s="2">
        <v>42002</v>
      </c>
      <c r="C4858" s="2" t="str">
        <f>VLOOKUP(Sales_Data17[[#This Row],[Customer Name Index]],Customer_Data[#All],2,0)</f>
        <v xml:space="preserve">Qualitest </v>
      </c>
      <c r="D4858">
        <v>19</v>
      </c>
      <c r="E4858" t="s">
        <v>4</v>
      </c>
      <c r="F4858" t="s">
        <v>8168</v>
      </c>
      <c r="G4858" t="s">
        <v>8028</v>
      </c>
      <c r="H4858" t="str">
        <f>VLOOKUP(Sales_Data17[[#This Row],[Delivery Region Index]],Regions_Table[#All],2,0)</f>
        <v>Victoria</v>
      </c>
      <c r="I4858" t="str">
        <f>VLOOKUP(Sales_Data17[[#This Row],[Delivery Region Index]],Regions_Table[#All],3,0)</f>
        <v>Shepparton</v>
      </c>
      <c r="J4858">
        <v>54</v>
      </c>
      <c r="K4858">
        <v>8</v>
      </c>
      <c r="L4858" t="str">
        <f>VLOOKUP(Sales_Data17[[#This Row],[Product Description Index]],Products_Data[#All],2,0)</f>
        <v>Shoes</v>
      </c>
      <c r="M4858">
        <v>4</v>
      </c>
      <c r="N4858" s="9">
        <v>263.53333333333336</v>
      </c>
      <c r="O4858" s="9">
        <f>Sales_Data17[[#This Row],[Order Quantity]]*Sales_Data17[[#This Row],[Unit Price]]</f>
        <v>1054.1333333333334</v>
      </c>
      <c r="P4858" s="9">
        <v>163.39066666666668</v>
      </c>
      <c r="Q4858" s="9">
        <f>Sales_Data17[[#This Row],[Line Total]]-(Sales_Data17[[#This Row],[Total Unit Cost]]*Sales_Data17[[#This Row],[Order Quantity]])</f>
        <v>400.57066666666674</v>
      </c>
      <c r="R4858" s="1" t="str">
        <f>TEXT(Sales_Data17[[#This Row],[OrderDate]],"MMM")</f>
        <v>Dec</v>
      </c>
      <c r="S4858" s="1" t="str">
        <f t="shared" si="75"/>
        <v>2014</v>
      </c>
    </row>
    <row r="4859" spans="1:19">
      <c r="A4859" t="s">
        <v>4882</v>
      </c>
      <c r="B4859" s="2">
        <v>42002</v>
      </c>
      <c r="C4859" s="2" t="str">
        <f>VLOOKUP(Sales_Data17[[#This Row],[Customer Name Index]],Customer_Data[#All],2,0)</f>
        <v>Elorac, Corp</v>
      </c>
      <c r="D4859">
        <v>3</v>
      </c>
      <c r="E4859" t="s">
        <v>4</v>
      </c>
      <c r="F4859" t="s">
        <v>8168</v>
      </c>
      <c r="G4859" t="s">
        <v>8027</v>
      </c>
      <c r="H4859" t="str">
        <f>VLOOKUP(Sales_Data17[[#This Row],[Delivery Region Index]],Regions_Table[#All],2,0)</f>
        <v>New South Wales</v>
      </c>
      <c r="I4859" t="str">
        <f>VLOOKUP(Sales_Data17[[#This Row],[Delivery Region Index]],Regions_Table[#All],3,0)</f>
        <v>Coffs Harbour</v>
      </c>
      <c r="J4859">
        <v>7</v>
      </c>
      <c r="K4859">
        <v>1</v>
      </c>
      <c r="L4859" t="str">
        <f>VLOOKUP(Sales_Data17[[#This Row],[Product Description Index]],Products_Data[#All],2,0)</f>
        <v>Shirts</v>
      </c>
      <c r="M4859">
        <v>2</v>
      </c>
      <c r="N4859" s="9">
        <v>115.38888888888889</v>
      </c>
      <c r="O4859" s="9">
        <f>Sales_Data17[[#This Row],[Order Quantity]]*Sales_Data17[[#This Row],[Unit Price]]</f>
        <v>230.77777777777777</v>
      </c>
      <c r="P4859" s="9">
        <v>55.386666666666663</v>
      </c>
      <c r="Q4859" s="9">
        <f>Sales_Data17[[#This Row],[Line Total]]-(Sales_Data17[[#This Row],[Total Unit Cost]]*Sales_Data17[[#This Row],[Order Quantity]])</f>
        <v>120.00444444444445</v>
      </c>
      <c r="R4859" s="1" t="str">
        <f>TEXT(Sales_Data17[[#This Row],[OrderDate]],"MMM")</f>
        <v>Dec</v>
      </c>
      <c r="S4859" s="1" t="str">
        <f t="shared" si="75"/>
        <v>2014</v>
      </c>
    </row>
    <row r="4860" spans="1:19">
      <c r="A4860" t="s">
        <v>4883</v>
      </c>
      <c r="B4860" s="2">
        <v>42003</v>
      </c>
      <c r="C4860" s="2" t="str">
        <f>VLOOKUP(Sales_Data17[[#This Row],[Customer Name Index]],Customer_Data[#All],2,0)</f>
        <v>Ole Group</v>
      </c>
      <c r="D4860">
        <v>13</v>
      </c>
      <c r="E4860" t="s">
        <v>2</v>
      </c>
      <c r="F4860" t="s">
        <v>8168</v>
      </c>
      <c r="G4860" t="s">
        <v>8026</v>
      </c>
      <c r="H4860" t="str">
        <f>VLOOKUP(Sales_Data17[[#This Row],[Delivery Region Index]],Regions_Table[#All],2,0)</f>
        <v>Queensland</v>
      </c>
      <c r="I4860" t="str">
        <f>VLOOKUP(Sales_Data17[[#This Row],[Delivery Region Index]],Regions_Table[#All],3,0)</f>
        <v>Mackay</v>
      </c>
      <c r="J4860">
        <v>36</v>
      </c>
      <c r="K4860">
        <v>5</v>
      </c>
      <c r="L4860" t="str">
        <f>VLOOKUP(Sales_Data17[[#This Row],[Product Description Index]],Products_Data[#All],2,0)</f>
        <v>Hats</v>
      </c>
      <c r="M4860">
        <v>9</v>
      </c>
      <c r="N4860" s="9">
        <v>112.41111111111111</v>
      </c>
      <c r="O4860" s="9">
        <f>Sales_Data17[[#This Row],[Order Quantity]]*Sales_Data17[[#This Row],[Unit Price]]</f>
        <v>1011.7</v>
      </c>
      <c r="P4860" s="9">
        <v>62.950222222222237</v>
      </c>
      <c r="Q4860" s="9">
        <f>Sales_Data17[[#This Row],[Line Total]]-(Sales_Data17[[#This Row],[Total Unit Cost]]*Sales_Data17[[#This Row],[Order Quantity]])</f>
        <v>445.14799999999991</v>
      </c>
      <c r="R4860" s="1" t="str">
        <f>TEXT(Sales_Data17[[#This Row],[OrderDate]],"MMM")</f>
        <v>Dec</v>
      </c>
      <c r="S4860" s="1" t="str">
        <f t="shared" si="75"/>
        <v>2014</v>
      </c>
    </row>
    <row r="4861" spans="1:19">
      <c r="A4861" t="s">
        <v>4884</v>
      </c>
      <c r="B4861" s="2">
        <v>42003</v>
      </c>
      <c r="C4861" s="2" t="str">
        <f>VLOOKUP(Sales_Data17[[#This Row],[Customer Name Index]],Customer_Data[#All],2,0)</f>
        <v xml:space="preserve">Ei </v>
      </c>
      <c r="D4861">
        <v>9</v>
      </c>
      <c r="E4861" t="s">
        <v>4</v>
      </c>
      <c r="F4861" t="s">
        <v>8168</v>
      </c>
      <c r="G4861" t="s">
        <v>8027</v>
      </c>
      <c r="H4861" t="str">
        <f>VLOOKUP(Sales_Data17[[#This Row],[Delivery Region Index]],Regions_Table[#All],2,0)</f>
        <v>New South Wales</v>
      </c>
      <c r="I4861" t="str">
        <f>VLOOKUP(Sales_Data17[[#This Row],[Delivery Region Index]],Regions_Table[#All],3,0)</f>
        <v>Wyong</v>
      </c>
      <c r="J4861">
        <v>25</v>
      </c>
      <c r="K4861">
        <v>4</v>
      </c>
      <c r="L4861" t="str">
        <f>VLOOKUP(Sales_Data17[[#This Row],[Product Description Index]],Products_Data[#All],2,0)</f>
        <v>Jeans</v>
      </c>
      <c r="M4861">
        <v>1</v>
      </c>
      <c r="N4861" s="9">
        <v>436.24444444444447</v>
      </c>
      <c r="O4861" s="9">
        <f>Sales_Data17[[#This Row],[Order Quantity]]*Sales_Data17[[#This Row],[Unit Price]]</f>
        <v>436.24444444444447</v>
      </c>
      <c r="P4861" s="9">
        <v>327.18333333333334</v>
      </c>
      <c r="Q4861" s="9">
        <f>Sales_Data17[[#This Row],[Line Total]]-(Sales_Data17[[#This Row],[Total Unit Cost]]*Sales_Data17[[#This Row],[Order Quantity]])</f>
        <v>109.06111111111113</v>
      </c>
      <c r="R4861" s="1" t="str">
        <f>TEXT(Sales_Data17[[#This Row],[OrderDate]],"MMM")</f>
        <v>Dec</v>
      </c>
      <c r="S4861" s="1" t="str">
        <f t="shared" si="75"/>
        <v>2014</v>
      </c>
    </row>
    <row r="4862" spans="1:19">
      <c r="A4862" t="s">
        <v>4885</v>
      </c>
      <c r="B4862" s="2">
        <v>42003</v>
      </c>
      <c r="C4862" s="2" t="str">
        <f>VLOOKUP(Sales_Data17[[#This Row],[Customer Name Index]],Customer_Data[#All],2,0)</f>
        <v xml:space="preserve">Linde </v>
      </c>
      <c r="D4862">
        <v>14</v>
      </c>
      <c r="E4862" t="s">
        <v>2</v>
      </c>
      <c r="F4862" t="s">
        <v>8168</v>
      </c>
      <c r="G4862" t="s">
        <v>8026</v>
      </c>
      <c r="H4862" t="str">
        <f>VLOOKUP(Sales_Data17[[#This Row],[Delivery Region Index]],Regions_Table[#All],2,0)</f>
        <v>Queensland</v>
      </c>
      <c r="I4862" t="str">
        <f>VLOOKUP(Sales_Data17[[#This Row],[Delivery Region Index]],Regions_Table[#All],3,0)</f>
        <v>Rockhampton</v>
      </c>
      <c r="J4862">
        <v>41</v>
      </c>
      <c r="K4862">
        <v>6</v>
      </c>
      <c r="L4862" t="str">
        <f>VLOOKUP(Sales_Data17[[#This Row],[Product Description Index]],Products_Data[#All],2,0)</f>
        <v>Socks</v>
      </c>
      <c r="M4862">
        <v>2</v>
      </c>
      <c r="N4862" s="9">
        <v>674.4666666666667</v>
      </c>
      <c r="O4862" s="9">
        <f>Sales_Data17[[#This Row],[Order Quantity]]*Sales_Data17[[#This Row],[Unit Price]]</f>
        <v>1348.9333333333334</v>
      </c>
      <c r="P4862" s="9">
        <v>458.63733333333334</v>
      </c>
      <c r="Q4862" s="9">
        <f>Sales_Data17[[#This Row],[Line Total]]-(Sales_Data17[[#This Row],[Total Unit Cost]]*Sales_Data17[[#This Row],[Order Quantity]])</f>
        <v>431.6586666666667</v>
      </c>
      <c r="R4862" s="1" t="str">
        <f>TEXT(Sales_Data17[[#This Row],[OrderDate]],"MMM")</f>
        <v>Dec</v>
      </c>
      <c r="S4862" s="1" t="str">
        <f t="shared" si="75"/>
        <v>2014</v>
      </c>
    </row>
    <row r="4863" spans="1:19">
      <c r="A4863" t="s">
        <v>4886</v>
      </c>
      <c r="B4863" s="2">
        <v>42003</v>
      </c>
      <c r="C4863" s="2" t="str">
        <f>VLOOKUP(Sales_Data17[[#This Row],[Customer Name Index]],Customer_Data[#All],2,0)</f>
        <v>Ole Group</v>
      </c>
      <c r="D4863">
        <v>13</v>
      </c>
      <c r="E4863" t="s">
        <v>2</v>
      </c>
      <c r="F4863" t="s">
        <v>8168</v>
      </c>
      <c r="G4863" t="s">
        <v>8026</v>
      </c>
      <c r="H4863" t="str">
        <f>VLOOKUP(Sales_Data17[[#This Row],[Delivery Region Index]],Regions_Table[#All],2,0)</f>
        <v>Queensland</v>
      </c>
      <c r="I4863" t="str">
        <f>VLOOKUP(Sales_Data17[[#This Row],[Delivery Region Index]],Regions_Table[#All],3,0)</f>
        <v>Mount Isa</v>
      </c>
      <c r="J4863">
        <v>38</v>
      </c>
      <c r="K4863">
        <v>6</v>
      </c>
      <c r="L4863" t="str">
        <f>VLOOKUP(Sales_Data17[[#This Row],[Product Description Index]],Products_Data[#All],2,0)</f>
        <v>Socks</v>
      </c>
      <c r="M4863">
        <v>2</v>
      </c>
      <c r="N4863" s="9">
        <v>666.27777777777783</v>
      </c>
      <c r="O4863" s="9">
        <f>Sales_Data17[[#This Row],[Order Quantity]]*Sales_Data17[[#This Row],[Unit Price]]</f>
        <v>1332.5555555555557</v>
      </c>
      <c r="P4863" s="9">
        <v>566.33611111111111</v>
      </c>
      <c r="Q4863" s="9">
        <f>Sales_Data17[[#This Row],[Line Total]]-(Sales_Data17[[#This Row],[Total Unit Cost]]*Sales_Data17[[#This Row],[Order Quantity]])</f>
        <v>199.88333333333344</v>
      </c>
      <c r="R4863" s="1" t="str">
        <f>TEXT(Sales_Data17[[#This Row],[OrderDate]],"MMM")</f>
        <v>Dec</v>
      </c>
      <c r="S4863" s="1" t="str">
        <f t="shared" si="75"/>
        <v>2014</v>
      </c>
    </row>
    <row r="4864" spans="1:19">
      <c r="A4864" t="s">
        <v>4887</v>
      </c>
      <c r="B4864" s="2">
        <v>42004</v>
      </c>
      <c r="C4864" s="2" t="str">
        <f>VLOOKUP(Sales_Data17[[#This Row],[Customer Name Index]],Customer_Data[#All],2,0)</f>
        <v>Rochester Ltd</v>
      </c>
      <c r="D4864">
        <v>15</v>
      </c>
      <c r="E4864" t="s">
        <v>3</v>
      </c>
      <c r="F4864" t="s">
        <v>8168</v>
      </c>
      <c r="G4864" t="s">
        <v>8025</v>
      </c>
      <c r="H4864" t="str">
        <f>VLOOKUP(Sales_Data17[[#This Row],[Delivery Region Index]],Regions_Table[#All],2,0)</f>
        <v>Queensland</v>
      </c>
      <c r="I4864" t="str">
        <f>VLOOKUP(Sales_Data17[[#This Row],[Delivery Region Index]],Regions_Table[#All],3,0)</f>
        <v>Thuringowa</v>
      </c>
      <c r="J4864">
        <v>43</v>
      </c>
      <c r="K4864">
        <v>6</v>
      </c>
      <c r="L4864" t="str">
        <f>VLOOKUP(Sales_Data17[[#This Row],[Product Description Index]],Products_Data[#All],2,0)</f>
        <v>Socks</v>
      </c>
      <c r="M4864">
        <v>7</v>
      </c>
      <c r="N4864" s="9">
        <v>563.54444444444448</v>
      </c>
      <c r="O4864" s="9">
        <f>Sales_Data17[[#This Row],[Order Quantity]]*Sales_Data17[[#This Row],[Unit Price]]</f>
        <v>3944.8111111111111</v>
      </c>
      <c r="P4864" s="9">
        <v>360.6684444444445</v>
      </c>
      <c r="Q4864" s="9">
        <f>Sales_Data17[[#This Row],[Line Total]]-(Sales_Data17[[#This Row],[Total Unit Cost]]*Sales_Data17[[#This Row],[Order Quantity]])</f>
        <v>1420.1319999999996</v>
      </c>
      <c r="R4864" s="1" t="str">
        <f>TEXT(Sales_Data17[[#This Row],[OrderDate]],"MMM")</f>
        <v>Dec</v>
      </c>
      <c r="S4864" s="1" t="str">
        <f t="shared" si="75"/>
        <v>2014</v>
      </c>
    </row>
    <row r="4865" spans="1:19">
      <c r="A4865" t="s">
        <v>4888</v>
      </c>
      <c r="B4865" s="2">
        <v>42004</v>
      </c>
      <c r="C4865" s="2" t="str">
        <f>VLOOKUP(Sales_Data17[[#This Row],[Customer Name Index]],Customer_Data[#All],2,0)</f>
        <v xml:space="preserve">WakeFern </v>
      </c>
      <c r="D4865">
        <v>2</v>
      </c>
      <c r="E4865" t="s">
        <v>3</v>
      </c>
      <c r="F4865" t="s">
        <v>8168</v>
      </c>
      <c r="G4865" t="s">
        <v>8027</v>
      </c>
      <c r="H4865" t="str">
        <f>VLOOKUP(Sales_Data17[[#This Row],[Delivery Region Index]],Regions_Table[#All],2,0)</f>
        <v>New South Wales</v>
      </c>
      <c r="I4865" t="str">
        <f>VLOOKUP(Sales_Data17[[#This Row],[Delivery Region Index]],Regions_Table[#All],3,0)</f>
        <v>Bathurst</v>
      </c>
      <c r="J4865">
        <v>4</v>
      </c>
      <c r="K4865">
        <v>1</v>
      </c>
      <c r="L4865" t="str">
        <f>VLOOKUP(Sales_Data17[[#This Row],[Product Description Index]],Products_Data[#All],2,0)</f>
        <v>Shirts</v>
      </c>
      <c r="M4865">
        <v>4</v>
      </c>
      <c r="N4865" s="9">
        <v>684.88888888888891</v>
      </c>
      <c r="O4865" s="9">
        <f>Sales_Data17[[#This Row],[Order Quantity]]*Sales_Data17[[#This Row],[Unit Price]]</f>
        <v>2739.5555555555557</v>
      </c>
      <c r="P4865" s="9">
        <v>458.87555555555559</v>
      </c>
      <c r="Q4865" s="9">
        <f>Sales_Data17[[#This Row],[Line Total]]-(Sales_Data17[[#This Row],[Total Unit Cost]]*Sales_Data17[[#This Row],[Order Quantity]])</f>
        <v>904.05333333333328</v>
      </c>
      <c r="R4865" s="1" t="str">
        <f>TEXT(Sales_Data17[[#This Row],[OrderDate]],"MMM")</f>
        <v>Dec</v>
      </c>
      <c r="S4865" s="1" t="str">
        <f t="shared" si="75"/>
        <v>2014</v>
      </c>
    </row>
    <row r="4866" spans="1:19">
      <c r="A4866" t="s">
        <v>4889</v>
      </c>
      <c r="B4866" s="2">
        <v>42004</v>
      </c>
      <c r="C4866" s="2" t="str">
        <f>VLOOKUP(Sales_Data17[[#This Row],[Customer Name Index]],Customer_Data[#All],2,0)</f>
        <v>Avon Corp</v>
      </c>
      <c r="D4866">
        <v>1</v>
      </c>
      <c r="E4866" t="s">
        <v>2</v>
      </c>
      <c r="F4866" t="s">
        <v>8168</v>
      </c>
      <c r="G4866" t="s">
        <v>8027</v>
      </c>
      <c r="H4866" t="str">
        <f>VLOOKUP(Sales_Data17[[#This Row],[Delivery Region Index]],Regions_Table[#All],2,0)</f>
        <v>New South Wales</v>
      </c>
      <c r="I4866" t="str">
        <f>VLOOKUP(Sales_Data17[[#This Row],[Delivery Region Index]],Regions_Table[#All],3,0)</f>
        <v>Albury</v>
      </c>
      <c r="J4866">
        <v>2</v>
      </c>
      <c r="K4866">
        <v>1</v>
      </c>
      <c r="L4866" t="str">
        <f>VLOOKUP(Sales_Data17[[#This Row],[Product Description Index]],Products_Data[#All],2,0)</f>
        <v>Shirts</v>
      </c>
      <c r="M4866">
        <v>8</v>
      </c>
      <c r="N4866" s="9">
        <v>425.07777777777778</v>
      </c>
      <c r="O4866" s="9">
        <f>Sales_Data17[[#This Row],[Order Quantity]]*Sales_Data17[[#This Row],[Unit Price]]</f>
        <v>3400.6222222222223</v>
      </c>
      <c r="P4866" s="9">
        <v>208.28811111111111</v>
      </c>
      <c r="Q4866" s="9">
        <f>Sales_Data17[[#This Row],[Line Total]]-(Sales_Data17[[#This Row],[Total Unit Cost]]*Sales_Data17[[#This Row],[Order Quantity]])</f>
        <v>1734.3173333333334</v>
      </c>
      <c r="R4866" s="1" t="str">
        <f>TEXT(Sales_Data17[[#This Row],[OrderDate]],"MMM")</f>
        <v>Dec</v>
      </c>
      <c r="S4866" s="1" t="str">
        <f t="shared" ref="S4866:S4929" si="76">TEXT(B4866,"YYY")</f>
        <v>2014</v>
      </c>
    </row>
    <row r="4867" spans="1:19">
      <c r="A4867" t="s">
        <v>4890</v>
      </c>
      <c r="B4867" s="2">
        <v>42004</v>
      </c>
      <c r="C4867" s="2" t="str">
        <f>VLOOKUP(Sales_Data17[[#This Row],[Customer Name Index]],Customer_Data[#All],2,0)</f>
        <v>New Ltd</v>
      </c>
      <c r="D4867">
        <v>7</v>
      </c>
      <c r="E4867" t="s">
        <v>4</v>
      </c>
      <c r="F4867" t="s">
        <v>8168</v>
      </c>
      <c r="G4867" t="s">
        <v>8027</v>
      </c>
      <c r="H4867" t="str">
        <f>VLOOKUP(Sales_Data17[[#This Row],[Delivery Region Index]],Regions_Table[#All],2,0)</f>
        <v>New South Wales</v>
      </c>
      <c r="I4867" t="str">
        <f>VLOOKUP(Sales_Data17[[#This Row],[Delivery Region Index]],Regions_Table[#All],3,0)</f>
        <v>Port Macquarie</v>
      </c>
      <c r="J4867">
        <v>19</v>
      </c>
      <c r="K4867">
        <v>3</v>
      </c>
      <c r="L4867" t="str">
        <f>VLOOKUP(Sales_Data17[[#This Row],[Product Description Index]],Products_Data[#All],2,0)</f>
        <v>Sunglasses</v>
      </c>
      <c r="M4867">
        <v>9</v>
      </c>
      <c r="N4867" s="9">
        <v>190.57777777777778</v>
      </c>
      <c r="O4867" s="9">
        <f>Sales_Data17[[#This Row],[Order Quantity]]*Sales_Data17[[#This Row],[Unit Price]]</f>
        <v>1715.2</v>
      </c>
      <c r="P4867" s="9">
        <v>89.571555555555562</v>
      </c>
      <c r="Q4867" s="9">
        <f>Sales_Data17[[#This Row],[Line Total]]-(Sales_Data17[[#This Row],[Total Unit Cost]]*Sales_Data17[[#This Row],[Order Quantity]])</f>
        <v>909.05600000000004</v>
      </c>
      <c r="R4867" s="1" t="str">
        <f>TEXT(Sales_Data17[[#This Row],[OrderDate]],"MMM")</f>
        <v>Dec</v>
      </c>
      <c r="S4867" s="1" t="str">
        <f t="shared" si="76"/>
        <v>2014</v>
      </c>
    </row>
    <row r="4868" spans="1:19">
      <c r="A4868" t="s">
        <v>4891</v>
      </c>
      <c r="B4868" s="2">
        <v>42004</v>
      </c>
      <c r="C4868" s="2" t="str">
        <f>VLOOKUP(Sales_Data17[[#This Row],[Customer Name Index]],Customer_Data[#All],2,0)</f>
        <v>Avon Corp</v>
      </c>
      <c r="D4868">
        <v>1</v>
      </c>
      <c r="E4868" t="s">
        <v>2</v>
      </c>
      <c r="F4868" t="s">
        <v>8168</v>
      </c>
      <c r="G4868" t="s">
        <v>8027</v>
      </c>
      <c r="H4868" t="str">
        <f>VLOOKUP(Sales_Data17[[#This Row],[Delivery Region Index]],Regions_Table[#All],2,0)</f>
        <v>New South Wales</v>
      </c>
      <c r="I4868" t="str">
        <f>VLOOKUP(Sales_Data17[[#This Row],[Delivery Region Index]],Regions_Table[#All],3,0)</f>
        <v>Sydney</v>
      </c>
      <c r="J4868">
        <v>1</v>
      </c>
      <c r="K4868">
        <v>1</v>
      </c>
      <c r="L4868" t="str">
        <f>VLOOKUP(Sales_Data17[[#This Row],[Product Description Index]],Products_Data[#All],2,0)</f>
        <v>Shirts</v>
      </c>
      <c r="M4868">
        <v>7</v>
      </c>
      <c r="N4868" s="9">
        <v>427.31111111111113</v>
      </c>
      <c r="O4868" s="9">
        <f>Sales_Data17[[#This Row],[Order Quantity]]*Sales_Data17[[#This Row],[Unit Price]]</f>
        <v>2991.1777777777779</v>
      </c>
      <c r="P4868" s="9">
        <v>247.84044444444442</v>
      </c>
      <c r="Q4868" s="9">
        <f>Sales_Data17[[#This Row],[Line Total]]-(Sales_Data17[[#This Row],[Total Unit Cost]]*Sales_Data17[[#This Row],[Order Quantity]])</f>
        <v>1256.2946666666671</v>
      </c>
      <c r="R4868" s="1" t="str">
        <f>TEXT(Sales_Data17[[#This Row],[OrderDate]],"MMM")</f>
        <v>Dec</v>
      </c>
      <c r="S4868" s="1" t="str">
        <f t="shared" si="76"/>
        <v>2014</v>
      </c>
    </row>
    <row r="4869" spans="1:19">
      <c r="A4869" t="s">
        <v>4892</v>
      </c>
      <c r="B4869" s="2">
        <v>42005</v>
      </c>
      <c r="C4869" s="2" t="str">
        <f>VLOOKUP(Sales_Data17[[#This Row],[Customer Name Index]],Customer_Data[#All],2,0)</f>
        <v>Ole Group</v>
      </c>
      <c r="D4869">
        <v>13</v>
      </c>
      <c r="E4869" t="s">
        <v>4</v>
      </c>
      <c r="F4869" t="s">
        <v>8168</v>
      </c>
      <c r="G4869" t="s">
        <v>8026</v>
      </c>
      <c r="H4869" t="str">
        <f>VLOOKUP(Sales_Data17[[#This Row],[Delivery Region Index]],Regions_Table[#All],2,0)</f>
        <v>Queensland</v>
      </c>
      <c r="I4869" t="str">
        <f>VLOOKUP(Sales_Data17[[#This Row],[Delivery Region Index]],Regions_Table[#All],3,0)</f>
        <v>Maryborough</v>
      </c>
      <c r="J4869">
        <v>37</v>
      </c>
      <c r="K4869">
        <v>6</v>
      </c>
      <c r="L4869" t="str">
        <f>VLOOKUP(Sales_Data17[[#This Row],[Product Description Index]],Products_Data[#All],2,0)</f>
        <v>Socks</v>
      </c>
      <c r="M4869">
        <v>7</v>
      </c>
      <c r="N4869" s="9">
        <v>119.85555555555555</v>
      </c>
      <c r="O4869" s="9">
        <f>Sales_Data17[[#This Row],[Order Quantity]]*Sales_Data17[[#This Row],[Unit Price]]</f>
        <v>838.98888888888882</v>
      </c>
      <c r="P4869" s="9">
        <v>47.942222222222227</v>
      </c>
      <c r="Q4869" s="9">
        <f>Sales_Data17[[#This Row],[Line Total]]-(Sales_Data17[[#This Row],[Total Unit Cost]]*Sales_Data17[[#This Row],[Order Quantity]])</f>
        <v>503.3933333333332</v>
      </c>
      <c r="R4869" s="1" t="str">
        <f>TEXT(Sales_Data17[[#This Row],[OrderDate]],"MMM")</f>
        <v>Jan</v>
      </c>
      <c r="S4869" s="1" t="str">
        <f t="shared" si="76"/>
        <v>2015</v>
      </c>
    </row>
    <row r="4870" spans="1:19">
      <c r="A4870" t="s">
        <v>4893</v>
      </c>
      <c r="B4870" s="2">
        <v>42005</v>
      </c>
      <c r="C4870" s="2" t="str">
        <f>VLOOKUP(Sales_Data17[[#This Row],[Customer Name Index]],Customer_Data[#All],2,0)</f>
        <v>21st Ltd</v>
      </c>
      <c r="D4870">
        <v>10</v>
      </c>
      <c r="E4870" t="s">
        <v>4</v>
      </c>
      <c r="F4870" t="s">
        <v>8168</v>
      </c>
      <c r="G4870" t="s">
        <v>8027</v>
      </c>
      <c r="H4870" t="str">
        <f>VLOOKUP(Sales_Data17[[#This Row],[Delivery Region Index]],Regions_Table[#All],2,0)</f>
        <v>Queensland</v>
      </c>
      <c r="I4870" t="str">
        <f>VLOOKUP(Sales_Data17[[#This Row],[Delivery Region Index]],Regions_Table[#All],3,0)</f>
        <v>Bundaberg</v>
      </c>
      <c r="J4870">
        <v>27</v>
      </c>
      <c r="K4870">
        <v>4</v>
      </c>
      <c r="L4870" t="str">
        <f>VLOOKUP(Sales_Data17[[#This Row],[Product Description Index]],Products_Data[#All],2,0)</f>
        <v>Jeans</v>
      </c>
      <c r="M4870">
        <v>8</v>
      </c>
      <c r="N4870" s="9">
        <v>116.13333333333334</v>
      </c>
      <c r="O4870" s="9">
        <f>Sales_Data17[[#This Row],[Order Quantity]]*Sales_Data17[[#This Row],[Unit Price]]</f>
        <v>929.06666666666672</v>
      </c>
      <c r="P4870" s="9">
        <v>53.421333333333337</v>
      </c>
      <c r="Q4870" s="9">
        <f>Sales_Data17[[#This Row],[Line Total]]-(Sales_Data17[[#This Row],[Total Unit Cost]]*Sales_Data17[[#This Row],[Order Quantity]])</f>
        <v>501.69600000000003</v>
      </c>
      <c r="R4870" s="1" t="str">
        <f>TEXT(Sales_Data17[[#This Row],[OrderDate]],"MMM")</f>
        <v>Jan</v>
      </c>
      <c r="S4870" s="1" t="str">
        <f t="shared" si="76"/>
        <v>2015</v>
      </c>
    </row>
    <row r="4871" spans="1:19">
      <c r="A4871" t="s">
        <v>4894</v>
      </c>
      <c r="B4871" s="2">
        <v>42006</v>
      </c>
      <c r="C4871" s="2" t="str">
        <f>VLOOKUP(Sales_Data17[[#This Row],[Customer Name Index]],Customer_Data[#All],2,0)</f>
        <v>3LAB, Ltd</v>
      </c>
      <c r="D4871">
        <v>16</v>
      </c>
      <c r="E4871" t="s">
        <v>4</v>
      </c>
      <c r="F4871" t="s">
        <v>8168</v>
      </c>
      <c r="G4871" t="s">
        <v>8025</v>
      </c>
      <c r="H4871" t="str">
        <f>VLOOKUP(Sales_Data17[[#This Row],[Delivery Region Index]],Regions_Table[#All],2,0)</f>
        <v>South Australia</v>
      </c>
      <c r="I4871" t="str">
        <f>VLOOKUP(Sales_Data17[[#This Row],[Delivery Region Index]],Regions_Table[#All],3,0)</f>
        <v>Adelaide</v>
      </c>
      <c r="J4871">
        <v>46</v>
      </c>
      <c r="K4871">
        <v>7</v>
      </c>
      <c r="L4871" t="str">
        <f>VLOOKUP(Sales_Data17[[#This Row],[Product Description Index]],Products_Data[#All],2,0)</f>
        <v>Dress Shirts</v>
      </c>
      <c r="M4871">
        <v>1</v>
      </c>
      <c r="N4871" s="9">
        <v>29.777777777777779</v>
      </c>
      <c r="O4871" s="9">
        <f>Sales_Data17[[#This Row],[Order Quantity]]*Sales_Data17[[#This Row],[Unit Price]]</f>
        <v>29.777777777777779</v>
      </c>
      <c r="P4871" s="9">
        <v>13.697777777777778</v>
      </c>
      <c r="Q4871" s="9">
        <f>Sales_Data17[[#This Row],[Line Total]]-(Sales_Data17[[#This Row],[Total Unit Cost]]*Sales_Data17[[#This Row],[Order Quantity]])</f>
        <v>16.079999999999998</v>
      </c>
      <c r="R4871" s="1" t="str">
        <f>TEXT(Sales_Data17[[#This Row],[OrderDate]],"MMM")</f>
        <v>Jan</v>
      </c>
      <c r="S4871" s="1" t="str">
        <f t="shared" si="76"/>
        <v>2015</v>
      </c>
    </row>
    <row r="4872" spans="1:19">
      <c r="A4872" t="s">
        <v>4895</v>
      </c>
      <c r="B4872" s="2">
        <v>42006</v>
      </c>
      <c r="C4872" s="2" t="str">
        <f>VLOOKUP(Sales_Data17[[#This Row],[Customer Name Index]],Customer_Data[#All],2,0)</f>
        <v>Apollo Ltd</v>
      </c>
      <c r="D4872">
        <v>11</v>
      </c>
      <c r="E4872" t="s">
        <v>3</v>
      </c>
      <c r="F4872" t="s">
        <v>8168</v>
      </c>
      <c r="G4872" t="s">
        <v>8026</v>
      </c>
      <c r="H4872" t="str">
        <f>VLOOKUP(Sales_Data17[[#This Row],[Delivery Region Index]],Regions_Table[#All],2,0)</f>
        <v>Queensland</v>
      </c>
      <c r="I4872" t="str">
        <f>VLOOKUP(Sales_Data17[[#This Row],[Delivery Region Index]],Regions_Table[#All],3,0)</f>
        <v>Gold Coast</v>
      </c>
      <c r="J4872">
        <v>31</v>
      </c>
      <c r="K4872">
        <v>5</v>
      </c>
      <c r="L4872" t="str">
        <f>VLOOKUP(Sales_Data17[[#This Row],[Product Description Index]],Products_Data[#All],2,0)</f>
        <v>Hats</v>
      </c>
      <c r="M4872">
        <v>3</v>
      </c>
      <c r="N4872" s="9">
        <v>200.25555555555556</v>
      </c>
      <c r="O4872" s="9">
        <f>Sales_Data17[[#This Row],[Order Quantity]]*Sales_Data17[[#This Row],[Unit Price]]</f>
        <v>600.76666666666665</v>
      </c>
      <c r="P4872" s="9">
        <v>128.16355555555555</v>
      </c>
      <c r="Q4872" s="9">
        <f>Sales_Data17[[#This Row],[Line Total]]-(Sales_Data17[[#This Row],[Total Unit Cost]]*Sales_Data17[[#This Row],[Order Quantity]])</f>
        <v>216.27600000000001</v>
      </c>
      <c r="R4872" s="1" t="str">
        <f>TEXT(Sales_Data17[[#This Row],[OrderDate]],"MMM")</f>
        <v>Jan</v>
      </c>
      <c r="S4872" s="1" t="str">
        <f t="shared" si="76"/>
        <v>2015</v>
      </c>
    </row>
    <row r="4873" spans="1:19">
      <c r="A4873" t="s">
        <v>4896</v>
      </c>
      <c r="B4873" s="2">
        <v>42006</v>
      </c>
      <c r="C4873" s="2" t="str">
        <f>VLOOKUP(Sales_Data17[[#This Row],[Customer Name Index]],Customer_Data[#All],2,0)</f>
        <v>Ole Group</v>
      </c>
      <c r="D4873">
        <v>13</v>
      </c>
      <c r="E4873" t="s">
        <v>2</v>
      </c>
      <c r="F4873" t="s">
        <v>8168</v>
      </c>
      <c r="G4873" t="s">
        <v>8026</v>
      </c>
      <c r="H4873" t="str">
        <f>VLOOKUP(Sales_Data17[[#This Row],[Delivery Region Index]],Regions_Table[#All],2,0)</f>
        <v>Queensland</v>
      </c>
      <c r="I4873" t="str">
        <f>VLOOKUP(Sales_Data17[[#This Row],[Delivery Region Index]],Regions_Table[#All],3,0)</f>
        <v>Logan City</v>
      </c>
      <c r="J4873">
        <v>35</v>
      </c>
      <c r="K4873">
        <v>5</v>
      </c>
      <c r="L4873" t="str">
        <f>VLOOKUP(Sales_Data17[[#This Row],[Product Description Index]],Products_Data[#All],2,0)</f>
        <v>Hats</v>
      </c>
      <c r="M4873">
        <v>3</v>
      </c>
      <c r="N4873" s="9">
        <v>113.90000000000002</v>
      </c>
      <c r="O4873" s="9">
        <f>Sales_Data17[[#This Row],[Order Quantity]]*Sales_Data17[[#This Row],[Unit Price]]</f>
        <v>341.70000000000005</v>
      </c>
      <c r="P4873" s="9">
        <v>92.259000000000015</v>
      </c>
      <c r="Q4873" s="9">
        <f>Sales_Data17[[#This Row],[Line Total]]-(Sales_Data17[[#This Row],[Total Unit Cost]]*Sales_Data17[[#This Row],[Order Quantity]])</f>
        <v>64.923000000000002</v>
      </c>
      <c r="R4873" s="1" t="str">
        <f>TEXT(Sales_Data17[[#This Row],[OrderDate]],"MMM")</f>
        <v>Jan</v>
      </c>
      <c r="S4873" s="1" t="str">
        <f t="shared" si="76"/>
        <v>2015</v>
      </c>
    </row>
    <row r="4874" spans="1:19">
      <c r="A4874" t="s">
        <v>4897</v>
      </c>
      <c r="B4874" s="2">
        <v>42006</v>
      </c>
      <c r="C4874" s="2" t="str">
        <f>VLOOKUP(Sales_Data17[[#This Row],[Customer Name Index]],Customer_Data[#All],2,0)</f>
        <v>Procter Corp</v>
      </c>
      <c r="D4874">
        <v>5</v>
      </c>
      <c r="E4874" t="s">
        <v>2</v>
      </c>
      <c r="F4874" t="s">
        <v>8168</v>
      </c>
      <c r="G4874" t="s">
        <v>8027</v>
      </c>
      <c r="H4874" t="str">
        <f>VLOOKUP(Sales_Data17[[#This Row],[Delivery Region Index]],Regions_Table[#All],2,0)</f>
        <v>New South Wales</v>
      </c>
      <c r="I4874" t="str">
        <f>VLOOKUP(Sales_Data17[[#This Row],[Delivery Region Index]],Regions_Table[#All],3,0)</f>
        <v>Lake Macquarie</v>
      </c>
      <c r="J4874">
        <v>13</v>
      </c>
      <c r="K4874">
        <v>2</v>
      </c>
      <c r="L4874" t="str">
        <f>VLOOKUP(Sales_Data17[[#This Row],[Product Description Index]],Products_Data[#All],2,0)</f>
        <v>Pants</v>
      </c>
      <c r="M4874">
        <v>3</v>
      </c>
      <c r="N4874" s="9">
        <v>286.61111111111109</v>
      </c>
      <c r="O4874" s="9">
        <f>Sales_Data17[[#This Row],[Order Quantity]]*Sales_Data17[[#This Row],[Unit Price]]</f>
        <v>859.83333333333326</v>
      </c>
      <c r="P4874" s="9">
        <v>114.64444444444445</v>
      </c>
      <c r="Q4874" s="9">
        <f>Sales_Data17[[#This Row],[Line Total]]-(Sales_Data17[[#This Row],[Total Unit Cost]]*Sales_Data17[[#This Row],[Order Quantity]])</f>
        <v>515.89999999999986</v>
      </c>
      <c r="R4874" s="1" t="str">
        <f>TEXT(Sales_Data17[[#This Row],[OrderDate]],"MMM")</f>
        <v>Jan</v>
      </c>
      <c r="S4874" s="1" t="str">
        <f t="shared" si="76"/>
        <v>2015</v>
      </c>
    </row>
    <row r="4875" spans="1:19">
      <c r="A4875" t="s">
        <v>4898</v>
      </c>
      <c r="B4875" s="2">
        <v>42006</v>
      </c>
      <c r="C4875" s="2" t="str">
        <f>VLOOKUP(Sales_Data17[[#This Row],[Customer Name Index]],Customer_Data[#All],2,0)</f>
        <v>Rochester Ltd</v>
      </c>
      <c r="D4875">
        <v>15</v>
      </c>
      <c r="E4875" t="s">
        <v>4</v>
      </c>
      <c r="F4875" t="s">
        <v>8168</v>
      </c>
      <c r="G4875" t="s">
        <v>8025</v>
      </c>
      <c r="H4875" t="str">
        <f>VLOOKUP(Sales_Data17[[#This Row],[Delivery Region Index]],Regions_Table[#All],2,0)</f>
        <v>Queensland</v>
      </c>
      <c r="I4875" t="str">
        <f>VLOOKUP(Sales_Data17[[#This Row],[Delivery Region Index]],Regions_Table[#All],3,0)</f>
        <v>Thuringowa</v>
      </c>
      <c r="J4875">
        <v>43</v>
      </c>
      <c r="K4875">
        <v>6</v>
      </c>
      <c r="L4875" t="str">
        <f>VLOOKUP(Sales_Data17[[#This Row],[Product Description Index]],Products_Data[#All],2,0)</f>
        <v>Socks</v>
      </c>
      <c r="M4875">
        <v>4</v>
      </c>
      <c r="N4875" s="9">
        <v>695.31111111111113</v>
      </c>
      <c r="O4875" s="9">
        <f>Sales_Data17[[#This Row],[Order Quantity]]*Sales_Data17[[#This Row],[Unit Price]]</f>
        <v>2781.2444444444445</v>
      </c>
      <c r="P4875" s="9">
        <v>312.89000000000004</v>
      </c>
      <c r="Q4875" s="9">
        <f>Sales_Data17[[#This Row],[Line Total]]-(Sales_Data17[[#This Row],[Total Unit Cost]]*Sales_Data17[[#This Row],[Order Quantity]])</f>
        <v>1529.6844444444444</v>
      </c>
      <c r="R4875" s="1" t="str">
        <f>TEXT(Sales_Data17[[#This Row],[OrderDate]],"MMM")</f>
        <v>Jan</v>
      </c>
      <c r="S4875" s="1" t="str">
        <f t="shared" si="76"/>
        <v>2015</v>
      </c>
    </row>
    <row r="4876" spans="1:19">
      <c r="A4876" t="s">
        <v>4899</v>
      </c>
      <c r="B4876" s="2">
        <v>42006</v>
      </c>
      <c r="C4876" s="2" t="str">
        <f>VLOOKUP(Sales_Data17[[#This Row],[Customer Name Index]],Customer_Data[#All],2,0)</f>
        <v>PEDIFIX, Corp</v>
      </c>
      <c r="D4876">
        <v>6</v>
      </c>
      <c r="E4876" t="s">
        <v>2</v>
      </c>
      <c r="F4876" t="s">
        <v>8168</v>
      </c>
      <c r="G4876" t="s">
        <v>8027</v>
      </c>
      <c r="H4876" t="str">
        <f>VLOOKUP(Sales_Data17[[#This Row],[Delivery Region Index]],Regions_Table[#All],2,0)</f>
        <v>New South Wales</v>
      </c>
      <c r="I4876" t="str">
        <f>VLOOKUP(Sales_Data17[[#This Row],[Delivery Region Index]],Regions_Table[#All],3,0)</f>
        <v>Maitland</v>
      </c>
      <c r="J4876">
        <v>15</v>
      </c>
      <c r="K4876">
        <v>3</v>
      </c>
      <c r="L4876" t="str">
        <f>VLOOKUP(Sales_Data17[[#This Row],[Product Description Index]],Products_Data[#All],2,0)</f>
        <v>Sunglasses</v>
      </c>
      <c r="M4876">
        <v>9</v>
      </c>
      <c r="N4876" s="9">
        <v>592.57777777777778</v>
      </c>
      <c r="O4876" s="9">
        <f>Sales_Data17[[#This Row],[Order Quantity]]*Sales_Data17[[#This Row],[Unit Price]]</f>
        <v>5333.2</v>
      </c>
      <c r="P4876" s="9">
        <v>491.83955555555553</v>
      </c>
      <c r="Q4876" s="9">
        <f>Sales_Data17[[#This Row],[Line Total]]-(Sales_Data17[[#This Row],[Total Unit Cost]]*Sales_Data17[[#This Row],[Order Quantity]])</f>
        <v>906.64400000000023</v>
      </c>
      <c r="R4876" s="1" t="str">
        <f>TEXT(Sales_Data17[[#This Row],[OrderDate]],"MMM")</f>
        <v>Jan</v>
      </c>
      <c r="S4876" s="1" t="str">
        <f t="shared" si="76"/>
        <v>2015</v>
      </c>
    </row>
    <row r="4877" spans="1:19">
      <c r="A4877" t="s">
        <v>4900</v>
      </c>
      <c r="B4877" s="2">
        <v>42006</v>
      </c>
      <c r="C4877" s="2" t="str">
        <f>VLOOKUP(Sales_Data17[[#This Row],[Customer Name Index]],Customer_Data[#All],2,0)</f>
        <v>Eminence Corp</v>
      </c>
      <c r="D4877">
        <v>18</v>
      </c>
      <c r="E4877" t="s">
        <v>4</v>
      </c>
      <c r="F4877" t="s">
        <v>8168</v>
      </c>
      <c r="G4877" t="s">
        <v>8025</v>
      </c>
      <c r="H4877" t="str">
        <f>VLOOKUP(Sales_Data17[[#This Row],[Delivery Region Index]],Regions_Table[#All],2,0)</f>
        <v>Victoria</v>
      </c>
      <c r="I4877" t="str">
        <f>VLOOKUP(Sales_Data17[[#This Row],[Delivery Region Index]],Regions_Table[#All],3,0)</f>
        <v>Latrobe City</v>
      </c>
      <c r="J4877">
        <v>52</v>
      </c>
      <c r="K4877">
        <v>8</v>
      </c>
      <c r="L4877" t="str">
        <f>VLOOKUP(Sales_Data17[[#This Row],[Product Description Index]],Products_Data[#All],2,0)</f>
        <v>Shoes</v>
      </c>
      <c r="M4877">
        <v>5</v>
      </c>
      <c r="N4877" s="9">
        <v>186.11111111111111</v>
      </c>
      <c r="O4877" s="9">
        <f>Sales_Data17[[#This Row],[Order Quantity]]*Sales_Data17[[#This Row],[Unit Price]]</f>
        <v>930.55555555555554</v>
      </c>
      <c r="P4877" s="9">
        <v>128.41666666666666</v>
      </c>
      <c r="Q4877" s="9">
        <f>Sales_Data17[[#This Row],[Line Total]]-(Sales_Data17[[#This Row],[Total Unit Cost]]*Sales_Data17[[#This Row],[Order Quantity]])</f>
        <v>288.47222222222229</v>
      </c>
      <c r="R4877" s="1" t="str">
        <f>TEXT(Sales_Data17[[#This Row],[OrderDate]],"MMM")</f>
        <v>Jan</v>
      </c>
      <c r="S4877" s="1" t="str">
        <f t="shared" si="76"/>
        <v>2015</v>
      </c>
    </row>
    <row r="4878" spans="1:19">
      <c r="A4878" t="s">
        <v>4901</v>
      </c>
      <c r="B4878" s="2">
        <v>42006</v>
      </c>
      <c r="C4878" s="2" t="str">
        <f>VLOOKUP(Sales_Data17[[#This Row],[Customer Name Index]],Customer_Data[#All],2,0)</f>
        <v xml:space="preserve">WakeFern </v>
      </c>
      <c r="D4878">
        <v>2</v>
      </c>
      <c r="E4878" t="s">
        <v>4</v>
      </c>
      <c r="F4878" t="s">
        <v>8168</v>
      </c>
      <c r="G4878" t="s">
        <v>8027</v>
      </c>
      <c r="H4878" t="str">
        <f>VLOOKUP(Sales_Data17[[#This Row],[Delivery Region Index]],Regions_Table[#All],2,0)</f>
        <v>New South Wales</v>
      </c>
      <c r="I4878" t="str">
        <f>VLOOKUP(Sales_Data17[[#This Row],[Delivery Region Index]],Regions_Table[#All],3,0)</f>
        <v>Cessnock</v>
      </c>
      <c r="J4878">
        <v>6</v>
      </c>
      <c r="K4878">
        <v>1</v>
      </c>
      <c r="L4878" t="str">
        <f>VLOOKUP(Sales_Data17[[#This Row],[Product Description Index]],Products_Data[#All],2,0)</f>
        <v>Shirts</v>
      </c>
      <c r="M4878">
        <v>1</v>
      </c>
      <c r="N4878" s="9">
        <v>126.55555555555556</v>
      </c>
      <c r="O4878" s="9">
        <f>Sales_Data17[[#This Row],[Order Quantity]]*Sales_Data17[[#This Row],[Unit Price]]</f>
        <v>126.55555555555556</v>
      </c>
      <c r="P4878" s="9">
        <v>51.887777777777771</v>
      </c>
      <c r="Q4878" s="9">
        <f>Sales_Data17[[#This Row],[Line Total]]-(Sales_Data17[[#This Row],[Total Unit Cost]]*Sales_Data17[[#This Row],[Order Quantity]])</f>
        <v>74.667777777777786</v>
      </c>
      <c r="R4878" s="1" t="str">
        <f>TEXT(Sales_Data17[[#This Row],[OrderDate]],"MMM")</f>
        <v>Jan</v>
      </c>
      <c r="S4878" s="1" t="str">
        <f t="shared" si="76"/>
        <v>2015</v>
      </c>
    </row>
    <row r="4879" spans="1:19">
      <c r="A4879" t="s">
        <v>4902</v>
      </c>
      <c r="B4879" s="2">
        <v>42007</v>
      </c>
      <c r="C4879" s="2" t="str">
        <f>VLOOKUP(Sales_Data17[[#This Row],[Customer Name Index]],Customer_Data[#All],2,0)</f>
        <v xml:space="preserve">WakeFern </v>
      </c>
      <c r="D4879">
        <v>2</v>
      </c>
      <c r="E4879" t="s">
        <v>2</v>
      </c>
      <c r="F4879" t="s">
        <v>8168</v>
      </c>
      <c r="G4879" t="s">
        <v>8027</v>
      </c>
      <c r="H4879" t="str">
        <f>VLOOKUP(Sales_Data17[[#This Row],[Delivery Region Index]],Regions_Table[#All],2,0)</f>
        <v>New South Wales</v>
      </c>
      <c r="I4879" t="str">
        <f>VLOOKUP(Sales_Data17[[#This Row],[Delivery Region Index]],Regions_Table[#All],3,0)</f>
        <v>Bathurst</v>
      </c>
      <c r="J4879">
        <v>4</v>
      </c>
      <c r="K4879">
        <v>1</v>
      </c>
      <c r="L4879" t="str">
        <f>VLOOKUP(Sales_Data17[[#This Row],[Product Description Index]],Products_Data[#All],2,0)</f>
        <v>Shirts</v>
      </c>
      <c r="M4879">
        <v>2</v>
      </c>
      <c r="N4879" s="9">
        <v>112.41111111111111</v>
      </c>
      <c r="O4879" s="9">
        <f>Sales_Data17[[#This Row],[Order Quantity]]*Sales_Data17[[#This Row],[Unit Price]]</f>
        <v>224.82222222222222</v>
      </c>
      <c r="P4879" s="9">
        <v>74.191333333333347</v>
      </c>
      <c r="Q4879" s="9">
        <f>Sales_Data17[[#This Row],[Line Total]]-(Sales_Data17[[#This Row],[Total Unit Cost]]*Sales_Data17[[#This Row],[Order Quantity]])</f>
        <v>76.439555555555529</v>
      </c>
      <c r="R4879" s="1" t="str">
        <f>TEXT(Sales_Data17[[#This Row],[OrderDate]],"MMM")</f>
        <v>Jan</v>
      </c>
      <c r="S4879" s="1" t="str">
        <f t="shared" si="76"/>
        <v>2015</v>
      </c>
    </row>
    <row r="4880" spans="1:19">
      <c r="A4880" t="s">
        <v>4903</v>
      </c>
      <c r="B4880" s="2">
        <v>42007</v>
      </c>
      <c r="C4880" s="2" t="str">
        <f>VLOOKUP(Sales_Data17[[#This Row],[Customer Name Index]],Customer_Data[#All],2,0)</f>
        <v xml:space="preserve">Medline </v>
      </c>
      <c r="D4880">
        <v>12</v>
      </c>
      <c r="E4880" t="s">
        <v>4</v>
      </c>
      <c r="F4880" t="s">
        <v>8168</v>
      </c>
      <c r="G4880" t="s">
        <v>8026</v>
      </c>
      <c r="H4880" t="str">
        <f>VLOOKUP(Sales_Data17[[#This Row],[Delivery Region Index]],Regions_Table[#All],2,0)</f>
        <v>Queensland</v>
      </c>
      <c r="I4880" t="str">
        <f>VLOOKUP(Sales_Data17[[#This Row],[Delivery Region Index]],Regions_Table[#All],3,0)</f>
        <v>Logan City</v>
      </c>
      <c r="J4880">
        <v>35</v>
      </c>
      <c r="K4880">
        <v>5</v>
      </c>
      <c r="L4880" t="str">
        <f>VLOOKUP(Sales_Data17[[#This Row],[Product Description Index]],Products_Data[#All],2,0)</f>
        <v>Hats</v>
      </c>
      <c r="M4880">
        <v>1</v>
      </c>
      <c r="N4880" s="9">
        <v>19.355555555555558</v>
      </c>
      <c r="O4880" s="9">
        <f>Sales_Data17[[#This Row],[Order Quantity]]*Sales_Data17[[#This Row],[Unit Price]]</f>
        <v>19.355555555555558</v>
      </c>
      <c r="P4880" s="9">
        <v>10.064888888888891</v>
      </c>
      <c r="Q4880" s="9">
        <f>Sales_Data17[[#This Row],[Line Total]]-(Sales_Data17[[#This Row],[Total Unit Cost]]*Sales_Data17[[#This Row],[Order Quantity]])</f>
        <v>9.2906666666666666</v>
      </c>
      <c r="R4880" s="1" t="str">
        <f>TEXT(Sales_Data17[[#This Row],[OrderDate]],"MMM")</f>
        <v>Jan</v>
      </c>
      <c r="S4880" s="1" t="str">
        <f t="shared" si="76"/>
        <v>2015</v>
      </c>
    </row>
    <row r="4881" spans="1:19">
      <c r="A4881" t="s">
        <v>4904</v>
      </c>
      <c r="B4881" s="2">
        <v>42007</v>
      </c>
      <c r="C4881" s="2" t="str">
        <f>VLOOKUP(Sales_Data17[[#This Row],[Customer Name Index]],Customer_Data[#All],2,0)</f>
        <v>ETUDE Ltd</v>
      </c>
      <c r="D4881">
        <v>4</v>
      </c>
      <c r="E4881" t="s">
        <v>3</v>
      </c>
      <c r="F4881" t="s">
        <v>8168</v>
      </c>
      <c r="G4881" t="s">
        <v>8027</v>
      </c>
      <c r="H4881" t="str">
        <f>VLOOKUP(Sales_Data17[[#This Row],[Delivery Region Index]],Regions_Table[#All],2,0)</f>
        <v>New South Wales</v>
      </c>
      <c r="I4881" t="str">
        <f>VLOOKUP(Sales_Data17[[#This Row],[Delivery Region Index]],Regions_Table[#All],3,0)</f>
        <v>Gosford</v>
      </c>
      <c r="J4881">
        <v>9</v>
      </c>
      <c r="K4881">
        <v>2</v>
      </c>
      <c r="L4881" t="str">
        <f>VLOOKUP(Sales_Data17[[#This Row],[Product Description Index]],Products_Data[#All],2,0)</f>
        <v>Pants</v>
      </c>
      <c r="M4881">
        <v>3</v>
      </c>
      <c r="N4881" s="9">
        <v>197.27777777777777</v>
      </c>
      <c r="O4881" s="9">
        <f>Sales_Data17[[#This Row],[Order Quantity]]*Sales_Data17[[#This Row],[Unit Price]]</f>
        <v>591.83333333333326</v>
      </c>
      <c r="P4881" s="9">
        <v>78.911111111111111</v>
      </c>
      <c r="Q4881" s="9">
        <f>Sales_Data17[[#This Row],[Line Total]]-(Sales_Data17[[#This Row],[Total Unit Cost]]*Sales_Data17[[#This Row],[Order Quantity]])</f>
        <v>355.09999999999991</v>
      </c>
      <c r="R4881" s="1" t="str">
        <f>TEXT(Sales_Data17[[#This Row],[OrderDate]],"MMM")</f>
        <v>Jan</v>
      </c>
      <c r="S4881" s="1" t="str">
        <f t="shared" si="76"/>
        <v>2015</v>
      </c>
    </row>
    <row r="4882" spans="1:19">
      <c r="A4882" t="s">
        <v>4905</v>
      </c>
      <c r="B4882" s="2">
        <v>42007</v>
      </c>
      <c r="C4882" s="2" t="str">
        <f>VLOOKUP(Sales_Data17[[#This Row],[Customer Name Index]],Customer_Data[#All],2,0)</f>
        <v>Rochester Ltd</v>
      </c>
      <c r="D4882">
        <v>15</v>
      </c>
      <c r="E4882" t="s">
        <v>4</v>
      </c>
      <c r="F4882" t="s">
        <v>8168</v>
      </c>
      <c r="G4882" t="s">
        <v>8025</v>
      </c>
      <c r="H4882" t="str">
        <f>VLOOKUP(Sales_Data17[[#This Row],[Delivery Region Index]],Regions_Table[#All],2,0)</f>
        <v>Queensland</v>
      </c>
      <c r="I4882" t="str">
        <f>VLOOKUP(Sales_Data17[[#This Row],[Delivery Region Index]],Regions_Table[#All],3,0)</f>
        <v>Sunshine Coast</v>
      </c>
      <c r="J4882">
        <v>42</v>
      </c>
      <c r="K4882">
        <v>6</v>
      </c>
      <c r="L4882" t="str">
        <f>VLOOKUP(Sales_Data17[[#This Row],[Product Description Index]],Products_Data[#All],2,0)</f>
        <v>Socks</v>
      </c>
      <c r="M4882">
        <v>4</v>
      </c>
      <c r="N4882" s="9">
        <v>118.36666666666666</v>
      </c>
      <c r="O4882" s="9">
        <f>Sales_Data17[[#This Row],[Order Quantity]]*Sales_Data17[[#This Row],[Unit Price]]</f>
        <v>473.46666666666664</v>
      </c>
      <c r="P4882" s="9">
        <v>57.999666666666663</v>
      </c>
      <c r="Q4882" s="9">
        <f>Sales_Data17[[#This Row],[Line Total]]-(Sales_Data17[[#This Row],[Total Unit Cost]]*Sales_Data17[[#This Row],[Order Quantity]])</f>
        <v>241.46799999999999</v>
      </c>
      <c r="R4882" s="1" t="str">
        <f>TEXT(Sales_Data17[[#This Row],[OrderDate]],"MMM")</f>
        <v>Jan</v>
      </c>
      <c r="S4882" s="1" t="str">
        <f t="shared" si="76"/>
        <v>2015</v>
      </c>
    </row>
    <row r="4883" spans="1:19">
      <c r="A4883" t="s">
        <v>4906</v>
      </c>
      <c r="B4883" s="2">
        <v>42007</v>
      </c>
      <c r="C4883" s="2" t="str">
        <f>VLOOKUP(Sales_Data17[[#This Row],[Customer Name Index]],Customer_Data[#All],2,0)</f>
        <v>Procter Corp</v>
      </c>
      <c r="D4883">
        <v>5</v>
      </c>
      <c r="E4883" t="s">
        <v>2</v>
      </c>
      <c r="F4883" t="s">
        <v>8168</v>
      </c>
      <c r="G4883" t="s">
        <v>8027</v>
      </c>
      <c r="H4883" t="str">
        <f>VLOOKUP(Sales_Data17[[#This Row],[Delivery Region Index]],Regions_Table[#All],2,0)</f>
        <v>New South Wales</v>
      </c>
      <c r="I4883" t="str">
        <f>VLOOKUP(Sales_Data17[[#This Row],[Delivery Region Index]],Regions_Table[#All],3,0)</f>
        <v>Maitland</v>
      </c>
      <c r="J4883">
        <v>15</v>
      </c>
      <c r="K4883">
        <v>2</v>
      </c>
      <c r="L4883" t="str">
        <f>VLOOKUP(Sales_Data17[[#This Row],[Product Description Index]],Products_Data[#All],2,0)</f>
        <v>Pants</v>
      </c>
      <c r="M4883">
        <v>5</v>
      </c>
      <c r="N4883" s="9">
        <v>680.42222222222222</v>
      </c>
      <c r="O4883" s="9">
        <f>Sales_Data17[[#This Row],[Order Quantity]]*Sales_Data17[[#This Row],[Unit Price]]</f>
        <v>3402.1111111111113</v>
      </c>
      <c r="P4883" s="9">
        <v>449.07866666666666</v>
      </c>
      <c r="Q4883" s="9">
        <f>Sales_Data17[[#This Row],[Line Total]]-(Sales_Data17[[#This Row],[Total Unit Cost]]*Sales_Data17[[#This Row],[Order Quantity]])</f>
        <v>1156.7177777777779</v>
      </c>
      <c r="R4883" s="1" t="str">
        <f>TEXT(Sales_Data17[[#This Row],[OrderDate]],"MMM")</f>
        <v>Jan</v>
      </c>
      <c r="S4883" s="1" t="str">
        <f t="shared" si="76"/>
        <v>2015</v>
      </c>
    </row>
    <row r="4884" spans="1:19">
      <c r="A4884" t="s">
        <v>4907</v>
      </c>
      <c r="B4884" s="2">
        <v>42008</v>
      </c>
      <c r="C4884" s="2" t="str">
        <f>VLOOKUP(Sales_Data17[[#This Row],[Customer Name Index]],Customer_Data[#All],2,0)</f>
        <v>ETUDE Ltd</v>
      </c>
      <c r="D4884">
        <v>4</v>
      </c>
      <c r="E4884" t="s">
        <v>4</v>
      </c>
      <c r="F4884" t="s">
        <v>8168</v>
      </c>
      <c r="G4884" t="s">
        <v>8027</v>
      </c>
      <c r="H4884" t="str">
        <f>VLOOKUP(Sales_Data17[[#This Row],[Delivery Region Index]],Regions_Table[#All],2,0)</f>
        <v>New South Wales</v>
      </c>
      <c r="I4884" t="str">
        <f>VLOOKUP(Sales_Data17[[#This Row],[Delivery Region Index]],Regions_Table[#All],3,0)</f>
        <v>Grafton</v>
      </c>
      <c r="J4884">
        <v>11</v>
      </c>
      <c r="K4884">
        <v>2</v>
      </c>
      <c r="L4884" t="str">
        <f>VLOOKUP(Sales_Data17[[#This Row],[Product Description Index]],Products_Data[#All],2,0)</f>
        <v>Pants</v>
      </c>
      <c r="M4884">
        <v>2</v>
      </c>
      <c r="N4884" s="9">
        <v>272.4666666666667</v>
      </c>
      <c r="O4884" s="9">
        <f>Sales_Data17[[#This Row],[Order Quantity]]*Sales_Data17[[#This Row],[Unit Price]]</f>
        <v>544.93333333333339</v>
      </c>
      <c r="P4884" s="9">
        <v>220.69800000000004</v>
      </c>
      <c r="Q4884" s="9">
        <f>Sales_Data17[[#This Row],[Line Total]]-(Sales_Data17[[#This Row],[Total Unit Cost]]*Sales_Data17[[#This Row],[Order Quantity]])</f>
        <v>103.53733333333332</v>
      </c>
      <c r="R4884" s="1" t="str">
        <f>TEXT(Sales_Data17[[#This Row],[OrderDate]],"MMM")</f>
        <v>Jan</v>
      </c>
      <c r="S4884" s="1" t="str">
        <f t="shared" si="76"/>
        <v>2015</v>
      </c>
    </row>
    <row r="4885" spans="1:19">
      <c r="A4885" t="s">
        <v>4908</v>
      </c>
      <c r="B4885" s="2">
        <v>42008</v>
      </c>
      <c r="C4885" s="2" t="str">
        <f>VLOOKUP(Sales_Data17[[#This Row],[Customer Name Index]],Customer_Data[#All],2,0)</f>
        <v>PEDIFIX, Corp</v>
      </c>
      <c r="D4885">
        <v>6</v>
      </c>
      <c r="E4885" t="s">
        <v>2</v>
      </c>
      <c r="F4885" t="s">
        <v>8168</v>
      </c>
      <c r="G4885" t="s">
        <v>8027</v>
      </c>
      <c r="H4885" t="str">
        <f>VLOOKUP(Sales_Data17[[#This Row],[Delivery Region Index]],Regions_Table[#All],2,0)</f>
        <v>New South Wales</v>
      </c>
      <c r="I4885" t="str">
        <f>VLOOKUP(Sales_Data17[[#This Row],[Delivery Region Index]],Regions_Table[#All],3,0)</f>
        <v>Nowra</v>
      </c>
      <c r="J4885">
        <v>17</v>
      </c>
      <c r="K4885">
        <v>3</v>
      </c>
      <c r="L4885" t="str">
        <f>VLOOKUP(Sales_Data17[[#This Row],[Product Description Index]],Products_Data[#All],2,0)</f>
        <v>Sunglasses</v>
      </c>
      <c r="M4885">
        <v>6</v>
      </c>
      <c r="N4885" s="9">
        <v>434.01111111111112</v>
      </c>
      <c r="O4885" s="9">
        <f>Sales_Data17[[#This Row],[Order Quantity]]*Sales_Data17[[#This Row],[Unit Price]]</f>
        <v>2604.0666666666666</v>
      </c>
      <c r="P4885" s="9">
        <v>247.38633333333331</v>
      </c>
      <c r="Q4885" s="9">
        <f>Sales_Data17[[#This Row],[Line Total]]-(Sales_Data17[[#This Row],[Total Unit Cost]]*Sales_Data17[[#This Row],[Order Quantity]])</f>
        <v>1119.7486666666668</v>
      </c>
      <c r="R4885" s="1" t="str">
        <f>TEXT(Sales_Data17[[#This Row],[OrderDate]],"MMM")</f>
        <v>Jan</v>
      </c>
      <c r="S4885" s="1" t="str">
        <f t="shared" si="76"/>
        <v>2015</v>
      </c>
    </row>
    <row r="4886" spans="1:19">
      <c r="A4886" t="s">
        <v>4909</v>
      </c>
      <c r="B4886" s="2">
        <v>42008</v>
      </c>
      <c r="C4886" s="2" t="str">
        <f>VLOOKUP(Sales_Data17[[#This Row],[Customer Name Index]],Customer_Data[#All],2,0)</f>
        <v>Pacific Ltd</v>
      </c>
      <c r="D4886">
        <v>20</v>
      </c>
      <c r="E4886" t="s">
        <v>4</v>
      </c>
      <c r="F4886" t="s">
        <v>8168</v>
      </c>
      <c r="G4886" t="s">
        <v>8028</v>
      </c>
      <c r="H4886" t="str">
        <f>VLOOKUP(Sales_Data17[[#This Row],[Delivery Region Index]],Regions_Table[#All],2,0)</f>
        <v>Victoria</v>
      </c>
      <c r="I4886" t="str">
        <f>VLOOKUP(Sales_Data17[[#This Row],[Delivery Region Index]],Regions_Table[#All],3,0)</f>
        <v>Wangaratta</v>
      </c>
      <c r="J4886">
        <v>56</v>
      </c>
      <c r="K4886">
        <v>8</v>
      </c>
      <c r="L4886" t="str">
        <f>VLOOKUP(Sales_Data17[[#This Row],[Product Description Index]],Products_Data[#All],2,0)</f>
        <v>Shoes</v>
      </c>
      <c r="M4886">
        <v>8</v>
      </c>
      <c r="N4886" s="9">
        <v>261.3</v>
      </c>
      <c r="O4886" s="9">
        <f>Sales_Data17[[#This Row],[Order Quantity]]*Sales_Data17[[#This Row],[Unit Price]]</f>
        <v>2090.4</v>
      </c>
      <c r="P4886" s="9">
        <v>180.297</v>
      </c>
      <c r="Q4886" s="9">
        <f>Sales_Data17[[#This Row],[Line Total]]-(Sales_Data17[[#This Row],[Total Unit Cost]]*Sales_Data17[[#This Row],[Order Quantity]])</f>
        <v>648.02400000000011</v>
      </c>
      <c r="R4886" s="1" t="str">
        <f>TEXT(Sales_Data17[[#This Row],[OrderDate]],"MMM")</f>
        <v>Jan</v>
      </c>
      <c r="S4886" s="1" t="str">
        <f t="shared" si="76"/>
        <v>2015</v>
      </c>
    </row>
    <row r="4887" spans="1:19">
      <c r="A4887" t="s">
        <v>4910</v>
      </c>
      <c r="B4887" s="2">
        <v>42008</v>
      </c>
      <c r="C4887" s="2" t="str">
        <f>VLOOKUP(Sales_Data17[[#This Row],[Customer Name Index]],Customer_Data[#All],2,0)</f>
        <v>Pacific Ltd</v>
      </c>
      <c r="D4887">
        <v>20</v>
      </c>
      <c r="E4887" t="s">
        <v>4</v>
      </c>
      <c r="F4887" t="s">
        <v>8168</v>
      </c>
      <c r="G4887" t="s">
        <v>8028</v>
      </c>
      <c r="H4887" t="str">
        <f>VLOOKUP(Sales_Data17[[#This Row],[Delivery Region Index]],Regions_Table[#All],2,0)</f>
        <v>Victoria</v>
      </c>
      <c r="I4887" t="str">
        <f>VLOOKUP(Sales_Data17[[#This Row],[Delivery Region Index]],Regions_Table[#All],3,0)</f>
        <v>Warrnambool</v>
      </c>
      <c r="J4887">
        <v>57</v>
      </c>
      <c r="K4887">
        <v>8</v>
      </c>
      <c r="L4887" t="str">
        <f>VLOOKUP(Sales_Data17[[#This Row],[Product Description Index]],Products_Data[#All],2,0)</f>
        <v>Shoes</v>
      </c>
      <c r="M4887">
        <v>1</v>
      </c>
      <c r="N4887" s="9">
        <v>110.17777777777778</v>
      </c>
      <c r="O4887" s="9">
        <f>Sales_Data17[[#This Row],[Order Quantity]]*Sales_Data17[[#This Row],[Unit Price]]</f>
        <v>110.17777777777778</v>
      </c>
      <c r="P4887" s="9">
        <v>88.14222222222223</v>
      </c>
      <c r="Q4887" s="9">
        <f>Sales_Data17[[#This Row],[Line Total]]-(Sales_Data17[[#This Row],[Total Unit Cost]]*Sales_Data17[[#This Row],[Order Quantity]])</f>
        <v>22.035555555555547</v>
      </c>
      <c r="R4887" s="1" t="str">
        <f>TEXT(Sales_Data17[[#This Row],[OrderDate]],"MMM")</f>
        <v>Jan</v>
      </c>
      <c r="S4887" s="1" t="str">
        <f t="shared" si="76"/>
        <v>2015</v>
      </c>
    </row>
    <row r="4888" spans="1:19">
      <c r="A4888" t="s">
        <v>4911</v>
      </c>
      <c r="B4888" s="2">
        <v>42008</v>
      </c>
      <c r="C4888" s="2" t="str">
        <f>VLOOKUP(Sales_Data17[[#This Row],[Customer Name Index]],Customer_Data[#All],2,0)</f>
        <v>Pacific Ltd</v>
      </c>
      <c r="D4888">
        <v>20</v>
      </c>
      <c r="E4888" t="s">
        <v>4</v>
      </c>
      <c r="F4888" t="s">
        <v>8168</v>
      </c>
      <c r="G4888" t="s">
        <v>8028</v>
      </c>
      <c r="H4888" t="str">
        <f>VLOOKUP(Sales_Data17[[#This Row],[Delivery Region Index]],Regions_Table[#All],2,0)</f>
        <v>Victoria</v>
      </c>
      <c r="I4888" t="str">
        <f>VLOOKUP(Sales_Data17[[#This Row],[Delivery Region Index]],Regions_Table[#All],3,0)</f>
        <v>Warrnambool</v>
      </c>
      <c r="J4888">
        <v>57</v>
      </c>
      <c r="K4888">
        <v>8</v>
      </c>
      <c r="L4888" t="str">
        <f>VLOOKUP(Sales_Data17[[#This Row],[Product Description Index]],Products_Data[#All],2,0)</f>
        <v>Shoes</v>
      </c>
      <c r="M4888">
        <v>7</v>
      </c>
      <c r="N4888" s="9">
        <v>580.66666666666663</v>
      </c>
      <c r="O4888" s="9">
        <f>Sales_Data17[[#This Row],[Order Quantity]]*Sales_Data17[[#This Row],[Unit Price]]</f>
        <v>4064.6666666666665</v>
      </c>
      <c r="P4888" s="9">
        <v>360.01333333333332</v>
      </c>
      <c r="Q4888" s="9">
        <f>Sales_Data17[[#This Row],[Line Total]]-(Sales_Data17[[#This Row],[Total Unit Cost]]*Sales_Data17[[#This Row],[Order Quantity]])</f>
        <v>1544.5733333333333</v>
      </c>
      <c r="R4888" s="1" t="str">
        <f>TEXT(Sales_Data17[[#This Row],[OrderDate]],"MMM")</f>
        <v>Jan</v>
      </c>
      <c r="S4888" s="1" t="str">
        <f t="shared" si="76"/>
        <v>2015</v>
      </c>
    </row>
    <row r="4889" spans="1:19">
      <c r="A4889" t="s">
        <v>4912</v>
      </c>
      <c r="B4889" s="2">
        <v>42008</v>
      </c>
      <c r="C4889" s="2" t="str">
        <f>VLOOKUP(Sales_Data17[[#This Row],[Customer Name Index]],Customer_Data[#All],2,0)</f>
        <v>ETUDE Ltd</v>
      </c>
      <c r="D4889">
        <v>4</v>
      </c>
      <c r="E4889" t="s">
        <v>4</v>
      </c>
      <c r="F4889" t="s">
        <v>8168</v>
      </c>
      <c r="G4889" t="s">
        <v>8027</v>
      </c>
      <c r="H4889" t="str">
        <f>VLOOKUP(Sales_Data17[[#This Row],[Delivery Region Index]],Regions_Table[#All],2,0)</f>
        <v>New South Wales</v>
      </c>
      <c r="I4889" t="str">
        <f>VLOOKUP(Sales_Data17[[#This Row],[Delivery Region Index]],Regions_Table[#All],3,0)</f>
        <v>Grafton</v>
      </c>
      <c r="J4889">
        <v>11</v>
      </c>
      <c r="K4889">
        <v>2</v>
      </c>
      <c r="L4889" t="str">
        <f>VLOOKUP(Sales_Data17[[#This Row],[Product Description Index]],Products_Data[#All],2,0)</f>
        <v>Pants</v>
      </c>
      <c r="M4889">
        <v>2</v>
      </c>
      <c r="N4889" s="9">
        <v>659.57777777777778</v>
      </c>
      <c r="O4889" s="9">
        <f>Sales_Data17[[#This Row],[Order Quantity]]*Sales_Data17[[#This Row],[Unit Price]]</f>
        <v>1319.1555555555556</v>
      </c>
      <c r="P4889" s="9">
        <v>336.38466666666665</v>
      </c>
      <c r="Q4889" s="9">
        <f>Sales_Data17[[#This Row],[Line Total]]-(Sales_Data17[[#This Row],[Total Unit Cost]]*Sales_Data17[[#This Row],[Order Quantity]])</f>
        <v>646.38622222222227</v>
      </c>
      <c r="R4889" s="1" t="str">
        <f>TEXT(Sales_Data17[[#This Row],[OrderDate]],"MMM")</f>
        <v>Jan</v>
      </c>
      <c r="S4889" s="1" t="str">
        <f t="shared" si="76"/>
        <v>2015</v>
      </c>
    </row>
    <row r="4890" spans="1:19">
      <c r="A4890" t="s">
        <v>4913</v>
      </c>
      <c r="B4890" s="2">
        <v>42009</v>
      </c>
      <c r="C4890" s="2" t="str">
        <f>VLOOKUP(Sales_Data17[[#This Row],[Customer Name Index]],Customer_Data[#All],2,0)</f>
        <v>Ole Group</v>
      </c>
      <c r="D4890">
        <v>13</v>
      </c>
      <c r="E4890" t="s">
        <v>4</v>
      </c>
      <c r="F4890" t="s">
        <v>8168</v>
      </c>
      <c r="G4890" t="s">
        <v>8026</v>
      </c>
      <c r="H4890" t="str">
        <f>VLOOKUP(Sales_Data17[[#This Row],[Delivery Region Index]],Regions_Table[#All],2,0)</f>
        <v>Queensland</v>
      </c>
      <c r="I4890" t="str">
        <f>VLOOKUP(Sales_Data17[[#This Row],[Delivery Region Index]],Regions_Table[#All],3,0)</f>
        <v>Maryborough</v>
      </c>
      <c r="J4890">
        <v>37</v>
      </c>
      <c r="K4890">
        <v>5</v>
      </c>
      <c r="L4890" t="str">
        <f>VLOOKUP(Sales_Data17[[#This Row],[Product Description Index]],Products_Data[#All],2,0)</f>
        <v>Hats</v>
      </c>
      <c r="M4890">
        <v>1</v>
      </c>
      <c r="N4890" s="9">
        <v>116.87777777777779</v>
      </c>
      <c r="O4890" s="9">
        <f>Sales_Data17[[#This Row],[Order Quantity]]*Sales_Data17[[#This Row],[Unit Price]]</f>
        <v>116.87777777777779</v>
      </c>
      <c r="P4890" s="9">
        <v>58.438888888888897</v>
      </c>
      <c r="Q4890" s="9">
        <f>Sales_Data17[[#This Row],[Line Total]]-(Sales_Data17[[#This Row],[Total Unit Cost]]*Sales_Data17[[#This Row],[Order Quantity]])</f>
        <v>58.438888888888897</v>
      </c>
      <c r="R4890" s="1" t="str">
        <f>TEXT(Sales_Data17[[#This Row],[OrderDate]],"MMM")</f>
        <v>Jan</v>
      </c>
      <c r="S4890" s="1" t="str">
        <f t="shared" si="76"/>
        <v>2015</v>
      </c>
    </row>
    <row r="4891" spans="1:19">
      <c r="A4891" t="s">
        <v>4914</v>
      </c>
      <c r="B4891" s="2">
        <v>42009</v>
      </c>
      <c r="C4891" s="2" t="str">
        <f>VLOOKUP(Sales_Data17[[#This Row],[Customer Name Index]],Customer_Data[#All],2,0)</f>
        <v xml:space="preserve">WakeFern </v>
      </c>
      <c r="D4891">
        <v>2</v>
      </c>
      <c r="E4891" t="s">
        <v>2</v>
      </c>
      <c r="F4891" t="s">
        <v>8168</v>
      </c>
      <c r="G4891" t="s">
        <v>8027</v>
      </c>
      <c r="H4891" t="str">
        <f>VLOOKUP(Sales_Data17[[#This Row],[Delivery Region Index]],Regions_Table[#All],2,0)</f>
        <v>New South Wales</v>
      </c>
      <c r="I4891" t="str">
        <f>VLOOKUP(Sales_Data17[[#This Row],[Delivery Region Index]],Regions_Table[#All],3,0)</f>
        <v>Bathurst</v>
      </c>
      <c r="J4891">
        <v>4</v>
      </c>
      <c r="K4891">
        <v>1</v>
      </c>
      <c r="L4891" t="str">
        <f>VLOOKUP(Sales_Data17[[#This Row],[Product Description Index]],Products_Data[#All],2,0)</f>
        <v>Shirts</v>
      </c>
      <c r="M4891">
        <v>6</v>
      </c>
      <c r="N4891" s="9">
        <v>113.15555555555555</v>
      </c>
      <c r="O4891" s="9">
        <f>Sales_Data17[[#This Row],[Order Quantity]]*Sales_Data17[[#This Row],[Unit Price]]</f>
        <v>678.93333333333328</v>
      </c>
      <c r="P4891" s="9">
        <v>88.261333333333326</v>
      </c>
      <c r="Q4891" s="9">
        <f>Sales_Data17[[#This Row],[Line Total]]-(Sales_Data17[[#This Row],[Total Unit Cost]]*Sales_Data17[[#This Row],[Order Quantity]])</f>
        <v>149.3653333333333</v>
      </c>
      <c r="R4891" s="1" t="str">
        <f>TEXT(Sales_Data17[[#This Row],[OrderDate]],"MMM")</f>
        <v>Jan</v>
      </c>
      <c r="S4891" s="1" t="str">
        <f t="shared" si="76"/>
        <v>2015</v>
      </c>
    </row>
    <row r="4892" spans="1:19">
      <c r="A4892" t="s">
        <v>4915</v>
      </c>
      <c r="B4892" s="2">
        <v>42009</v>
      </c>
      <c r="C4892" s="2" t="str">
        <f>VLOOKUP(Sales_Data17[[#This Row],[Customer Name Index]],Customer_Data[#All],2,0)</f>
        <v>Ole Group</v>
      </c>
      <c r="D4892">
        <v>13</v>
      </c>
      <c r="E4892" t="s">
        <v>2</v>
      </c>
      <c r="F4892" t="s">
        <v>8168</v>
      </c>
      <c r="G4892" t="s">
        <v>8026</v>
      </c>
      <c r="H4892" t="str">
        <f>VLOOKUP(Sales_Data17[[#This Row],[Delivery Region Index]],Regions_Table[#All],2,0)</f>
        <v>Queensland</v>
      </c>
      <c r="I4892" t="str">
        <f>VLOOKUP(Sales_Data17[[#This Row],[Delivery Region Index]],Regions_Table[#All],3,0)</f>
        <v>Mackay</v>
      </c>
      <c r="J4892">
        <v>36</v>
      </c>
      <c r="K4892">
        <v>5</v>
      </c>
      <c r="L4892" t="str">
        <f>VLOOKUP(Sales_Data17[[#This Row],[Product Description Index]],Products_Data[#All],2,0)</f>
        <v>Hats</v>
      </c>
      <c r="M4892">
        <v>8</v>
      </c>
      <c r="N4892" s="9">
        <v>414.65555555555557</v>
      </c>
      <c r="O4892" s="9">
        <f>Sales_Data17[[#This Row],[Order Quantity]]*Sales_Data17[[#This Row],[Unit Price]]</f>
        <v>3317.2444444444445</v>
      </c>
      <c r="P4892" s="9">
        <v>327.57788888888888</v>
      </c>
      <c r="Q4892" s="9">
        <f>Sales_Data17[[#This Row],[Line Total]]-(Sales_Data17[[#This Row],[Total Unit Cost]]*Sales_Data17[[#This Row],[Order Quantity]])</f>
        <v>696.6213333333335</v>
      </c>
      <c r="R4892" s="1" t="str">
        <f>TEXT(Sales_Data17[[#This Row],[OrderDate]],"MMM")</f>
        <v>Jan</v>
      </c>
      <c r="S4892" s="1" t="str">
        <f t="shared" si="76"/>
        <v>2015</v>
      </c>
    </row>
    <row r="4893" spans="1:19">
      <c r="A4893" t="s">
        <v>4916</v>
      </c>
      <c r="B4893" s="2">
        <v>42009</v>
      </c>
      <c r="C4893" s="2" t="str">
        <f>VLOOKUP(Sales_Data17[[#This Row],[Customer Name Index]],Customer_Data[#All],2,0)</f>
        <v>3LAB, Ltd</v>
      </c>
      <c r="D4893">
        <v>16</v>
      </c>
      <c r="E4893" t="s">
        <v>4</v>
      </c>
      <c r="F4893" t="s">
        <v>8168</v>
      </c>
      <c r="G4893" t="s">
        <v>8025</v>
      </c>
      <c r="H4893" t="str">
        <f>VLOOKUP(Sales_Data17[[#This Row],[Delivery Region Index]],Regions_Table[#All],2,0)</f>
        <v>Victoria</v>
      </c>
      <c r="I4893" t="str">
        <f>VLOOKUP(Sales_Data17[[#This Row],[Delivery Region Index]],Regions_Table[#All],3,0)</f>
        <v>Melbourne</v>
      </c>
      <c r="J4893">
        <v>47</v>
      </c>
      <c r="K4893">
        <v>7</v>
      </c>
      <c r="L4893" t="str">
        <f>VLOOKUP(Sales_Data17[[#This Row],[Product Description Index]],Products_Data[#All],2,0)</f>
        <v>Dress Shirts</v>
      </c>
      <c r="M4893">
        <v>2</v>
      </c>
      <c r="N4893" s="9">
        <v>364.03333333333336</v>
      </c>
      <c r="O4893" s="9">
        <f>Sales_Data17[[#This Row],[Order Quantity]]*Sales_Data17[[#This Row],[Unit Price]]</f>
        <v>728.06666666666672</v>
      </c>
      <c r="P4893" s="9">
        <v>287.58633333333336</v>
      </c>
      <c r="Q4893" s="9">
        <f>Sales_Data17[[#This Row],[Line Total]]-(Sales_Data17[[#This Row],[Total Unit Cost]]*Sales_Data17[[#This Row],[Order Quantity]])</f>
        <v>152.89400000000001</v>
      </c>
      <c r="R4893" s="1" t="str">
        <f>TEXT(Sales_Data17[[#This Row],[OrderDate]],"MMM")</f>
        <v>Jan</v>
      </c>
      <c r="S4893" s="1" t="str">
        <f t="shared" si="76"/>
        <v>2015</v>
      </c>
    </row>
    <row r="4894" spans="1:19">
      <c r="A4894" t="s">
        <v>4917</v>
      </c>
      <c r="B4894" s="2">
        <v>42009</v>
      </c>
      <c r="C4894" s="2" t="str">
        <f>VLOOKUP(Sales_Data17[[#This Row],[Customer Name Index]],Customer_Data[#All],2,0)</f>
        <v>21st Ltd</v>
      </c>
      <c r="D4894">
        <v>10</v>
      </c>
      <c r="E4894" t="s">
        <v>2</v>
      </c>
      <c r="F4894" t="s">
        <v>8168</v>
      </c>
      <c r="G4894" t="s">
        <v>8026</v>
      </c>
      <c r="H4894" t="str">
        <f>VLOOKUP(Sales_Data17[[#This Row],[Delivery Region Index]],Regions_Table[#All],2,0)</f>
        <v>Queensland</v>
      </c>
      <c r="I4894" t="str">
        <f>VLOOKUP(Sales_Data17[[#This Row],[Delivery Region Index]],Regions_Table[#All],3,0)</f>
        <v>Charters Towers</v>
      </c>
      <c r="J4894">
        <v>29</v>
      </c>
      <c r="K4894">
        <v>4</v>
      </c>
      <c r="L4894" t="str">
        <f>VLOOKUP(Sales_Data17[[#This Row],[Product Description Index]],Products_Data[#All],2,0)</f>
        <v>Jeans</v>
      </c>
      <c r="M4894">
        <v>2</v>
      </c>
      <c r="N4894" s="9">
        <v>122.83333333333333</v>
      </c>
      <c r="O4894" s="9">
        <f>Sales_Data17[[#This Row],[Order Quantity]]*Sales_Data17[[#This Row],[Unit Price]]</f>
        <v>245.66666666666666</v>
      </c>
      <c r="P4894" s="9">
        <v>79.841666666666669</v>
      </c>
      <c r="Q4894" s="9">
        <f>Sales_Data17[[#This Row],[Line Total]]-(Sales_Data17[[#This Row],[Total Unit Cost]]*Sales_Data17[[#This Row],[Order Quantity]])</f>
        <v>85.98333333333332</v>
      </c>
      <c r="R4894" s="1" t="str">
        <f>TEXT(Sales_Data17[[#This Row],[OrderDate]],"MMM")</f>
        <v>Jan</v>
      </c>
      <c r="S4894" s="1" t="str">
        <f t="shared" si="76"/>
        <v>2015</v>
      </c>
    </row>
    <row r="4895" spans="1:19">
      <c r="A4895" t="s">
        <v>4918</v>
      </c>
      <c r="B4895" s="2">
        <v>42009</v>
      </c>
      <c r="C4895" s="2" t="str">
        <f>VLOOKUP(Sales_Data17[[#This Row],[Customer Name Index]],Customer_Data[#All],2,0)</f>
        <v xml:space="preserve">Medline </v>
      </c>
      <c r="D4895">
        <v>12</v>
      </c>
      <c r="E4895" t="s">
        <v>4</v>
      </c>
      <c r="F4895" t="s">
        <v>8168</v>
      </c>
      <c r="G4895" t="s">
        <v>8026</v>
      </c>
      <c r="H4895" t="str">
        <f>VLOOKUP(Sales_Data17[[#This Row],[Delivery Region Index]],Regions_Table[#All],2,0)</f>
        <v>Queensland</v>
      </c>
      <c r="I4895" t="str">
        <f>VLOOKUP(Sales_Data17[[#This Row],[Delivery Region Index]],Regions_Table[#All],3,0)</f>
        <v>Logan City</v>
      </c>
      <c r="J4895">
        <v>35</v>
      </c>
      <c r="K4895">
        <v>5</v>
      </c>
      <c r="L4895" t="str">
        <f>VLOOKUP(Sales_Data17[[#This Row],[Product Description Index]],Products_Data[#All],2,0)</f>
        <v>Hats</v>
      </c>
      <c r="M4895">
        <v>8</v>
      </c>
      <c r="N4895" s="9">
        <v>726.57777777777778</v>
      </c>
      <c r="O4895" s="9">
        <f>Sales_Data17[[#This Row],[Order Quantity]]*Sales_Data17[[#This Row],[Unit Price]]</f>
        <v>5812.6222222222223</v>
      </c>
      <c r="P4895" s="9">
        <v>523.13599999999997</v>
      </c>
      <c r="Q4895" s="9">
        <f>Sales_Data17[[#This Row],[Line Total]]-(Sales_Data17[[#This Row],[Total Unit Cost]]*Sales_Data17[[#This Row],[Order Quantity]])</f>
        <v>1627.5342222222225</v>
      </c>
      <c r="R4895" s="1" t="str">
        <f>TEXT(Sales_Data17[[#This Row],[OrderDate]],"MMM")</f>
        <v>Jan</v>
      </c>
      <c r="S4895" s="1" t="str">
        <f t="shared" si="76"/>
        <v>2015</v>
      </c>
    </row>
    <row r="4896" spans="1:19">
      <c r="A4896" t="s">
        <v>4919</v>
      </c>
      <c r="B4896" s="2">
        <v>42009</v>
      </c>
      <c r="C4896" s="2" t="str">
        <f>VLOOKUP(Sales_Data17[[#This Row],[Customer Name Index]],Customer_Data[#All],2,0)</f>
        <v xml:space="preserve">Qualitest </v>
      </c>
      <c r="D4896">
        <v>19</v>
      </c>
      <c r="E4896" t="s">
        <v>4</v>
      </c>
      <c r="F4896" t="s">
        <v>8168</v>
      </c>
      <c r="G4896" t="s">
        <v>8028</v>
      </c>
      <c r="H4896" t="str">
        <f>VLOOKUP(Sales_Data17[[#This Row],[Delivery Region Index]],Regions_Table[#All],2,0)</f>
        <v>Victoria</v>
      </c>
      <c r="I4896" t="str">
        <f>VLOOKUP(Sales_Data17[[#This Row],[Delivery Region Index]],Regions_Table[#All],3,0)</f>
        <v>Swan Hill</v>
      </c>
      <c r="J4896">
        <v>55</v>
      </c>
      <c r="K4896">
        <v>8</v>
      </c>
      <c r="L4896" t="str">
        <f>VLOOKUP(Sales_Data17[[#This Row],[Product Description Index]],Products_Data[#All],2,0)</f>
        <v>Shoes</v>
      </c>
      <c r="M4896">
        <v>2</v>
      </c>
      <c r="N4896" s="9">
        <v>390.83333333333331</v>
      </c>
      <c r="O4896" s="9">
        <f>Sales_Data17[[#This Row],[Order Quantity]]*Sales_Data17[[#This Row],[Unit Price]]</f>
        <v>781.66666666666663</v>
      </c>
      <c r="P4896" s="9">
        <v>308.75833333333338</v>
      </c>
      <c r="Q4896" s="9">
        <f>Sales_Data17[[#This Row],[Line Total]]-(Sales_Data17[[#This Row],[Total Unit Cost]]*Sales_Data17[[#This Row],[Order Quantity]])</f>
        <v>164.14999999999986</v>
      </c>
      <c r="R4896" s="1" t="str">
        <f>TEXT(Sales_Data17[[#This Row],[OrderDate]],"MMM")</f>
        <v>Jan</v>
      </c>
      <c r="S4896" s="1" t="str">
        <f t="shared" si="76"/>
        <v>2015</v>
      </c>
    </row>
    <row r="4897" spans="1:19">
      <c r="A4897" t="s">
        <v>4920</v>
      </c>
      <c r="B4897" s="2">
        <v>42010</v>
      </c>
      <c r="C4897" s="2" t="str">
        <f>VLOOKUP(Sales_Data17[[#This Row],[Customer Name Index]],Customer_Data[#All],2,0)</f>
        <v>Medsep Group</v>
      </c>
      <c r="D4897">
        <v>8</v>
      </c>
      <c r="E4897" t="s">
        <v>3</v>
      </c>
      <c r="F4897" t="s">
        <v>8168</v>
      </c>
      <c r="G4897" t="s">
        <v>8027</v>
      </c>
      <c r="H4897" t="str">
        <f>VLOOKUP(Sales_Data17[[#This Row],[Delivery Region Index]],Regions_Table[#All],2,0)</f>
        <v>New South Wales</v>
      </c>
      <c r="I4897" t="str">
        <f>VLOOKUP(Sales_Data17[[#This Row],[Delivery Region Index]],Regions_Table[#All],3,0)</f>
        <v>Tamworth</v>
      </c>
      <c r="J4897">
        <v>21</v>
      </c>
      <c r="K4897">
        <v>3</v>
      </c>
      <c r="L4897" t="str">
        <f>VLOOKUP(Sales_Data17[[#This Row],[Product Description Index]],Products_Data[#All],2,0)</f>
        <v>Sunglasses</v>
      </c>
      <c r="M4897">
        <v>5</v>
      </c>
      <c r="N4897" s="9">
        <v>259.81111111111113</v>
      </c>
      <c r="O4897" s="9">
        <f>Sales_Data17[[#This Row],[Order Quantity]]*Sales_Data17[[#This Row],[Unit Price]]</f>
        <v>1299.0555555555557</v>
      </c>
      <c r="P4897" s="9">
        <v>122.11122222222222</v>
      </c>
      <c r="Q4897" s="9">
        <f>Sales_Data17[[#This Row],[Line Total]]-(Sales_Data17[[#This Row],[Total Unit Cost]]*Sales_Data17[[#This Row],[Order Quantity]])</f>
        <v>688.49944444444452</v>
      </c>
      <c r="R4897" s="1" t="str">
        <f>TEXT(Sales_Data17[[#This Row],[OrderDate]],"MMM")</f>
        <v>Jan</v>
      </c>
      <c r="S4897" s="1" t="str">
        <f t="shared" si="76"/>
        <v>2015</v>
      </c>
    </row>
    <row r="4898" spans="1:19">
      <c r="A4898" t="s">
        <v>4921</v>
      </c>
      <c r="B4898" s="2">
        <v>42010</v>
      </c>
      <c r="C4898" s="2" t="str">
        <f>VLOOKUP(Sales_Data17[[#This Row],[Customer Name Index]],Customer_Data[#All],2,0)</f>
        <v xml:space="preserve">Ei </v>
      </c>
      <c r="D4898">
        <v>9</v>
      </c>
      <c r="E4898" t="s">
        <v>4</v>
      </c>
      <c r="F4898" t="s">
        <v>8168</v>
      </c>
      <c r="G4898" t="s">
        <v>8027</v>
      </c>
      <c r="H4898" t="str">
        <f>VLOOKUP(Sales_Data17[[#This Row],[Delivery Region Index]],Regions_Table[#All],2,0)</f>
        <v>New South Wales</v>
      </c>
      <c r="I4898" t="str">
        <f>VLOOKUP(Sales_Data17[[#This Row],[Delivery Region Index]],Regions_Table[#All],3,0)</f>
        <v>Wollongong</v>
      </c>
      <c r="J4898">
        <v>24</v>
      </c>
      <c r="K4898">
        <v>4</v>
      </c>
      <c r="L4898" t="str">
        <f>VLOOKUP(Sales_Data17[[#This Row],[Product Description Index]],Products_Data[#All],2,0)</f>
        <v>Jeans</v>
      </c>
      <c r="M4898">
        <v>4</v>
      </c>
      <c r="N4898" s="9">
        <v>247.89999999999998</v>
      </c>
      <c r="O4898" s="9">
        <f>Sales_Data17[[#This Row],[Order Quantity]]*Sales_Data17[[#This Row],[Unit Price]]</f>
        <v>991.59999999999991</v>
      </c>
      <c r="P4898" s="9">
        <v>99.160000000000011</v>
      </c>
      <c r="Q4898" s="9">
        <f>Sales_Data17[[#This Row],[Line Total]]-(Sales_Data17[[#This Row],[Total Unit Cost]]*Sales_Data17[[#This Row],[Order Quantity]])</f>
        <v>594.95999999999981</v>
      </c>
      <c r="R4898" s="1" t="str">
        <f>TEXT(Sales_Data17[[#This Row],[OrderDate]],"MMM")</f>
        <v>Jan</v>
      </c>
      <c r="S4898" s="1" t="str">
        <f t="shared" si="76"/>
        <v>2015</v>
      </c>
    </row>
    <row r="4899" spans="1:19">
      <c r="A4899" t="s">
        <v>4922</v>
      </c>
      <c r="B4899" s="2">
        <v>42010</v>
      </c>
      <c r="C4899" s="2" t="str">
        <f>VLOOKUP(Sales_Data17[[#This Row],[Customer Name Index]],Customer_Data[#All],2,0)</f>
        <v>PEDIFIX, Corp</v>
      </c>
      <c r="D4899">
        <v>6</v>
      </c>
      <c r="E4899" t="s">
        <v>2</v>
      </c>
      <c r="F4899" t="s">
        <v>8168</v>
      </c>
      <c r="G4899" t="s">
        <v>8027</v>
      </c>
      <c r="H4899" t="str">
        <f>VLOOKUP(Sales_Data17[[#This Row],[Delivery Region Index]],Regions_Table[#All],2,0)</f>
        <v>New South Wales</v>
      </c>
      <c r="I4899" t="str">
        <f>VLOOKUP(Sales_Data17[[#This Row],[Delivery Region Index]],Regions_Table[#All],3,0)</f>
        <v>Newcastle</v>
      </c>
      <c r="J4899">
        <v>16</v>
      </c>
      <c r="K4899">
        <v>3</v>
      </c>
      <c r="L4899" t="str">
        <f>VLOOKUP(Sales_Data17[[#This Row],[Product Description Index]],Products_Data[#All],2,0)</f>
        <v>Sunglasses</v>
      </c>
      <c r="M4899">
        <v>1</v>
      </c>
      <c r="N4899" s="9">
        <v>101.24444444444445</v>
      </c>
      <c r="O4899" s="9">
        <f>Sales_Data17[[#This Row],[Order Quantity]]*Sales_Data17[[#This Row],[Unit Price]]</f>
        <v>101.24444444444445</v>
      </c>
      <c r="P4899" s="9">
        <v>59.734222222222215</v>
      </c>
      <c r="Q4899" s="9">
        <f>Sales_Data17[[#This Row],[Line Total]]-(Sales_Data17[[#This Row],[Total Unit Cost]]*Sales_Data17[[#This Row],[Order Quantity]])</f>
        <v>41.510222222222239</v>
      </c>
      <c r="R4899" s="1" t="str">
        <f>TEXT(Sales_Data17[[#This Row],[OrderDate]],"MMM")</f>
        <v>Jan</v>
      </c>
      <c r="S4899" s="1" t="str">
        <f t="shared" si="76"/>
        <v>2015</v>
      </c>
    </row>
    <row r="4900" spans="1:19">
      <c r="A4900" t="s">
        <v>4923</v>
      </c>
      <c r="B4900" s="2">
        <v>42010</v>
      </c>
      <c r="C4900" s="2" t="str">
        <f>VLOOKUP(Sales_Data17[[#This Row],[Customer Name Index]],Customer_Data[#All],2,0)</f>
        <v>Eminence Corp</v>
      </c>
      <c r="D4900">
        <v>18</v>
      </c>
      <c r="E4900" t="s">
        <v>4</v>
      </c>
      <c r="F4900" t="s">
        <v>8168</v>
      </c>
      <c r="G4900" t="s">
        <v>8025</v>
      </c>
      <c r="H4900" t="str">
        <f>VLOOKUP(Sales_Data17[[#This Row],[Delivery Region Index]],Regions_Table[#All],2,0)</f>
        <v>Victoria</v>
      </c>
      <c r="I4900" t="str">
        <f>VLOOKUP(Sales_Data17[[#This Row],[Delivery Region Index]],Regions_Table[#All],3,0)</f>
        <v>Latrobe City</v>
      </c>
      <c r="J4900">
        <v>52</v>
      </c>
      <c r="K4900">
        <v>8</v>
      </c>
      <c r="L4900" t="str">
        <f>VLOOKUP(Sales_Data17[[#This Row],[Product Description Index]],Products_Data[#All],2,0)</f>
        <v>Shoes</v>
      </c>
      <c r="M4900">
        <v>7</v>
      </c>
      <c r="N4900" s="9">
        <v>697.54444444444448</v>
      </c>
      <c r="O4900" s="9">
        <f>Sales_Data17[[#This Row],[Order Quantity]]*Sales_Data17[[#This Row],[Unit Price]]</f>
        <v>4882.8111111111111</v>
      </c>
      <c r="P4900" s="9">
        <v>502.23200000000008</v>
      </c>
      <c r="Q4900" s="9">
        <f>Sales_Data17[[#This Row],[Line Total]]-(Sales_Data17[[#This Row],[Total Unit Cost]]*Sales_Data17[[#This Row],[Order Quantity]])</f>
        <v>1367.1871111111104</v>
      </c>
      <c r="R4900" s="1" t="str">
        <f>TEXT(Sales_Data17[[#This Row],[OrderDate]],"MMM")</f>
        <v>Jan</v>
      </c>
      <c r="S4900" s="1" t="str">
        <f t="shared" si="76"/>
        <v>2015</v>
      </c>
    </row>
    <row r="4901" spans="1:19">
      <c r="A4901" t="s">
        <v>4924</v>
      </c>
      <c r="B4901" s="2">
        <v>42010</v>
      </c>
      <c r="C4901" s="2" t="str">
        <f>VLOOKUP(Sales_Data17[[#This Row],[Customer Name Index]],Customer_Data[#All],2,0)</f>
        <v xml:space="preserve">Qualitest </v>
      </c>
      <c r="D4901">
        <v>19</v>
      </c>
      <c r="E4901" t="s">
        <v>4</v>
      </c>
      <c r="F4901" t="s">
        <v>8168</v>
      </c>
      <c r="G4901" t="s">
        <v>8028</v>
      </c>
      <c r="H4901" t="str">
        <f>VLOOKUP(Sales_Data17[[#This Row],[Delivery Region Index]],Regions_Table[#All],2,0)</f>
        <v>Victoria</v>
      </c>
      <c r="I4901" t="str">
        <f>VLOOKUP(Sales_Data17[[#This Row],[Delivery Region Index]],Regions_Table[#All],3,0)</f>
        <v>Mildura</v>
      </c>
      <c r="J4901">
        <v>53</v>
      </c>
      <c r="K4901">
        <v>8</v>
      </c>
      <c r="L4901" t="str">
        <f>VLOOKUP(Sales_Data17[[#This Row],[Product Description Index]],Products_Data[#All],2,0)</f>
        <v>Shoes</v>
      </c>
      <c r="M4901">
        <v>9</v>
      </c>
      <c r="N4901" s="9">
        <v>263.53333333333336</v>
      </c>
      <c r="O4901" s="9">
        <f>Sales_Data17[[#This Row],[Order Quantity]]*Sales_Data17[[#This Row],[Unit Price]]</f>
        <v>2371.8000000000002</v>
      </c>
      <c r="P4901" s="9">
        <v>110.68400000000001</v>
      </c>
      <c r="Q4901" s="9">
        <f>Sales_Data17[[#This Row],[Line Total]]-(Sales_Data17[[#This Row],[Total Unit Cost]]*Sales_Data17[[#This Row],[Order Quantity]])</f>
        <v>1375.6440000000002</v>
      </c>
      <c r="R4901" s="1" t="str">
        <f>TEXT(Sales_Data17[[#This Row],[OrderDate]],"MMM")</f>
        <v>Jan</v>
      </c>
      <c r="S4901" s="1" t="str">
        <f t="shared" si="76"/>
        <v>2015</v>
      </c>
    </row>
    <row r="4902" spans="1:19">
      <c r="A4902" t="s">
        <v>4925</v>
      </c>
      <c r="B4902" s="2">
        <v>42010</v>
      </c>
      <c r="C4902" s="2" t="str">
        <f>VLOOKUP(Sales_Data17[[#This Row],[Customer Name Index]],Customer_Data[#All],2,0)</f>
        <v>Pure Group</v>
      </c>
      <c r="D4902">
        <v>17</v>
      </c>
      <c r="E4902" t="s">
        <v>3</v>
      </c>
      <c r="F4902" t="s">
        <v>8168</v>
      </c>
      <c r="G4902" t="s">
        <v>8025</v>
      </c>
      <c r="H4902" t="str">
        <f>VLOOKUP(Sales_Data17[[#This Row],[Delivery Region Index]],Regions_Table[#All],2,0)</f>
        <v>Victoria</v>
      </c>
      <c r="I4902" t="str">
        <f>VLOOKUP(Sales_Data17[[#This Row],[Delivery Region Index]],Regions_Table[#All],3,0)</f>
        <v>Benalla</v>
      </c>
      <c r="J4902">
        <v>48</v>
      </c>
      <c r="K4902">
        <v>7</v>
      </c>
      <c r="L4902" t="str">
        <f>VLOOKUP(Sales_Data17[[#This Row],[Product Description Index]],Products_Data[#All],2,0)</f>
        <v>Dress Shirts</v>
      </c>
      <c r="M4902">
        <v>8</v>
      </c>
      <c r="N4902" s="9">
        <v>218.86666666666667</v>
      </c>
      <c r="O4902" s="9">
        <f>Sales_Data17[[#This Row],[Order Quantity]]*Sales_Data17[[#This Row],[Unit Price]]</f>
        <v>1750.9333333333334</v>
      </c>
      <c r="P4902" s="9">
        <v>109.43333333333334</v>
      </c>
      <c r="Q4902" s="9">
        <f>Sales_Data17[[#This Row],[Line Total]]-(Sales_Data17[[#This Row],[Total Unit Cost]]*Sales_Data17[[#This Row],[Order Quantity]])</f>
        <v>875.4666666666667</v>
      </c>
      <c r="R4902" s="1" t="str">
        <f>TEXT(Sales_Data17[[#This Row],[OrderDate]],"MMM")</f>
        <v>Jan</v>
      </c>
      <c r="S4902" s="1" t="str">
        <f t="shared" si="76"/>
        <v>2015</v>
      </c>
    </row>
    <row r="4903" spans="1:19">
      <c r="A4903" t="s">
        <v>4926</v>
      </c>
      <c r="B4903" s="2">
        <v>42011</v>
      </c>
      <c r="C4903" s="2" t="str">
        <f>VLOOKUP(Sales_Data17[[#This Row],[Customer Name Index]],Customer_Data[#All],2,0)</f>
        <v xml:space="preserve">WakeFern </v>
      </c>
      <c r="D4903">
        <v>2</v>
      </c>
      <c r="E4903" t="s">
        <v>3</v>
      </c>
      <c r="F4903" t="s">
        <v>8168</v>
      </c>
      <c r="G4903" t="s">
        <v>8027</v>
      </c>
      <c r="H4903" t="str">
        <f>VLOOKUP(Sales_Data17[[#This Row],[Delivery Region Index]],Regions_Table[#All],2,0)</f>
        <v>New South Wales</v>
      </c>
      <c r="I4903" t="str">
        <f>VLOOKUP(Sales_Data17[[#This Row],[Delivery Region Index]],Regions_Table[#All],3,0)</f>
        <v>Broken Hill</v>
      </c>
      <c r="J4903">
        <v>5</v>
      </c>
      <c r="K4903">
        <v>1</v>
      </c>
      <c r="L4903" t="str">
        <f>VLOOKUP(Sales_Data17[[#This Row],[Product Description Index]],Products_Data[#All],2,0)</f>
        <v>Shirts</v>
      </c>
      <c r="M4903">
        <v>9</v>
      </c>
      <c r="N4903" s="9">
        <v>666.27777777777783</v>
      </c>
      <c r="O4903" s="9">
        <f>Sales_Data17[[#This Row],[Order Quantity]]*Sales_Data17[[#This Row],[Unit Price]]</f>
        <v>5996.5</v>
      </c>
      <c r="P4903" s="9">
        <v>313.15055555555557</v>
      </c>
      <c r="Q4903" s="9">
        <f>Sales_Data17[[#This Row],[Line Total]]-(Sales_Data17[[#This Row],[Total Unit Cost]]*Sales_Data17[[#This Row],[Order Quantity]])</f>
        <v>3178.145</v>
      </c>
      <c r="R4903" s="1" t="str">
        <f>TEXT(Sales_Data17[[#This Row],[OrderDate]],"MMM")</f>
        <v>Jan</v>
      </c>
      <c r="S4903" s="1" t="str">
        <f t="shared" si="76"/>
        <v>2015</v>
      </c>
    </row>
    <row r="4904" spans="1:19">
      <c r="A4904" t="s">
        <v>4927</v>
      </c>
      <c r="B4904" s="2">
        <v>42011</v>
      </c>
      <c r="C4904" s="2" t="str">
        <f>VLOOKUP(Sales_Data17[[#This Row],[Customer Name Index]],Customer_Data[#All],2,0)</f>
        <v>Apollo Ltd</v>
      </c>
      <c r="D4904">
        <v>11</v>
      </c>
      <c r="E4904" t="s">
        <v>3</v>
      </c>
      <c r="F4904" t="s">
        <v>8168</v>
      </c>
      <c r="G4904" t="s">
        <v>8026</v>
      </c>
      <c r="H4904" t="str">
        <f>VLOOKUP(Sales_Data17[[#This Row],[Delivery Region Index]],Regions_Table[#All],2,0)</f>
        <v>Queensland</v>
      </c>
      <c r="I4904" t="str">
        <f>VLOOKUP(Sales_Data17[[#This Row],[Delivery Region Index]],Regions_Table[#All],3,0)</f>
        <v>Gold Coast</v>
      </c>
      <c r="J4904">
        <v>31</v>
      </c>
      <c r="K4904">
        <v>5</v>
      </c>
      <c r="L4904" t="str">
        <f>VLOOKUP(Sales_Data17[[#This Row],[Product Description Index]],Products_Data[#All],2,0)</f>
        <v>Hats</v>
      </c>
      <c r="M4904">
        <v>1</v>
      </c>
      <c r="N4904" s="9">
        <v>429.54444444444448</v>
      </c>
      <c r="O4904" s="9">
        <f>Sales_Data17[[#This Row],[Order Quantity]]*Sales_Data17[[#This Row],[Unit Price]]</f>
        <v>429.54444444444448</v>
      </c>
      <c r="P4904" s="9">
        <v>266.3175555555556</v>
      </c>
      <c r="Q4904" s="9">
        <f>Sales_Data17[[#This Row],[Line Total]]-(Sales_Data17[[#This Row],[Total Unit Cost]]*Sales_Data17[[#This Row],[Order Quantity]])</f>
        <v>163.22688888888888</v>
      </c>
      <c r="R4904" s="1" t="str">
        <f>TEXT(Sales_Data17[[#This Row],[OrderDate]],"MMM")</f>
        <v>Jan</v>
      </c>
      <c r="S4904" s="1" t="str">
        <f t="shared" si="76"/>
        <v>2015</v>
      </c>
    </row>
    <row r="4905" spans="1:19">
      <c r="A4905" t="s">
        <v>4928</v>
      </c>
      <c r="B4905" s="2">
        <v>42011</v>
      </c>
      <c r="C4905" s="2" t="str">
        <f>VLOOKUP(Sales_Data17[[#This Row],[Customer Name Index]],Customer_Data[#All],2,0)</f>
        <v xml:space="preserve">WakeFern </v>
      </c>
      <c r="D4905">
        <v>2</v>
      </c>
      <c r="E4905" t="s">
        <v>4</v>
      </c>
      <c r="F4905" t="s">
        <v>8168</v>
      </c>
      <c r="G4905" t="s">
        <v>8027</v>
      </c>
      <c r="H4905" t="str">
        <f>VLOOKUP(Sales_Data17[[#This Row],[Delivery Region Index]],Regions_Table[#All],2,0)</f>
        <v>New South Wales</v>
      </c>
      <c r="I4905" t="str">
        <f>VLOOKUP(Sales_Data17[[#This Row],[Delivery Region Index]],Regions_Table[#All],3,0)</f>
        <v>Bathurst</v>
      </c>
      <c r="J4905">
        <v>4</v>
      </c>
      <c r="K4905">
        <v>1</v>
      </c>
      <c r="L4905" t="str">
        <f>VLOOKUP(Sales_Data17[[#This Row],[Product Description Index]],Products_Data[#All],2,0)</f>
        <v>Shirts</v>
      </c>
      <c r="M4905">
        <v>9</v>
      </c>
      <c r="N4905" s="9">
        <v>640.9666666666667</v>
      </c>
      <c r="O4905" s="9">
        <f>Sales_Data17[[#This Row],[Order Quantity]]*Sales_Data17[[#This Row],[Unit Price]]</f>
        <v>5768.7000000000007</v>
      </c>
      <c r="P4905" s="9">
        <v>506.36366666666669</v>
      </c>
      <c r="Q4905" s="9">
        <f>Sales_Data17[[#This Row],[Line Total]]-(Sales_Data17[[#This Row],[Total Unit Cost]]*Sales_Data17[[#This Row],[Order Quantity]])</f>
        <v>1211.4270000000006</v>
      </c>
      <c r="R4905" s="1" t="str">
        <f>TEXT(Sales_Data17[[#This Row],[OrderDate]],"MMM")</f>
        <v>Jan</v>
      </c>
      <c r="S4905" s="1" t="str">
        <f t="shared" si="76"/>
        <v>2015</v>
      </c>
    </row>
    <row r="4906" spans="1:19">
      <c r="A4906" t="s">
        <v>4929</v>
      </c>
      <c r="B4906" s="2">
        <v>42011</v>
      </c>
      <c r="C4906" s="2" t="str">
        <f>VLOOKUP(Sales_Data17[[#This Row],[Customer Name Index]],Customer_Data[#All],2,0)</f>
        <v>21st Ltd</v>
      </c>
      <c r="D4906">
        <v>10</v>
      </c>
      <c r="E4906" t="s">
        <v>4</v>
      </c>
      <c r="F4906" t="s">
        <v>8168</v>
      </c>
      <c r="G4906" t="s">
        <v>8027</v>
      </c>
      <c r="H4906" t="str">
        <f>VLOOKUP(Sales_Data17[[#This Row],[Delivery Region Index]],Regions_Table[#All],2,0)</f>
        <v>Queensland</v>
      </c>
      <c r="I4906" t="str">
        <f>VLOOKUP(Sales_Data17[[#This Row],[Delivery Region Index]],Regions_Table[#All],3,0)</f>
        <v>Bundaberg</v>
      </c>
      <c r="J4906">
        <v>27</v>
      </c>
      <c r="K4906">
        <v>4</v>
      </c>
      <c r="L4906" t="str">
        <f>VLOOKUP(Sales_Data17[[#This Row],[Product Description Index]],Products_Data[#All],2,0)</f>
        <v>Jeans</v>
      </c>
      <c r="M4906">
        <v>3</v>
      </c>
      <c r="N4906" s="9">
        <v>212.91111111111113</v>
      </c>
      <c r="O4906" s="9">
        <f>Sales_Data17[[#This Row],[Order Quantity]]*Sales_Data17[[#This Row],[Unit Price]]</f>
        <v>638.73333333333335</v>
      </c>
      <c r="P4906" s="9">
        <v>149.03777777777776</v>
      </c>
      <c r="Q4906" s="9">
        <f>Sales_Data17[[#This Row],[Line Total]]-(Sales_Data17[[#This Row],[Total Unit Cost]]*Sales_Data17[[#This Row],[Order Quantity]])</f>
        <v>191.62000000000006</v>
      </c>
      <c r="R4906" s="1" t="str">
        <f>TEXT(Sales_Data17[[#This Row],[OrderDate]],"MMM")</f>
        <v>Jan</v>
      </c>
      <c r="S4906" s="1" t="str">
        <f t="shared" si="76"/>
        <v>2015</v>
      </c>
    </row>
    <row r="4907" spans="1:19">
      <c r="A4907" t="s">
        <v>4930</v>
      </c>
      <c r="B4907" s="2">
        <v>42012</v>
      </c>
      <c r="C4907" s="2" t="str">
        <f>VLOOKUP(Sales_Data17[[#This Row],[Customer Name Index]],Customer_Data[#All],2,0)</f>
        <v>ETUDE Ltd</v>
      </c>
      <c r="D4907">
        <v>4</v>
      </c>
      <c r="E4907" t="s">
        <v>2</v>
      </c>
      <c r="F4907" t="s">
        <v>8168</v>
      </c>
      <c r="G4907" t="s">
        <v>8027</v>
      </c>
      <c r="H4907" t="str">
        <f>VLOOKUP(Sales_Data17[[#This Row],[Delivery Region Index]],Regions_Table[#All],2,0)</f>
        <v>New South Wales</v>
      </c>
      <c r="I4907" t="str">
        <f>VLOOKUP(Sales_Data17[[#This Row],[Delivery Region Index]],Regions_Table[#All],3,0)</f>
        <v>Griffith</v>
      </c>
      <c r="J4907">
        <v>12</v>
      </c>
      <c r="K4907">
        <v>2</v>
      </c>
      <c r="L4907" t="str">
        <f>VLOOKUP(Sales_Data17[[#This Row],[Product Description Index]],Products_Data[#All],2,0)</f>
        <v>Pants</v>
      </c>
      <c r="M4907">
        <v>1</v>
      </c>
      <c r="N4907" s="9">
        <v>221.10000000000002</v>
      </c>
      <c r="O4907" s="9">
        <f>Sales_Data17[[#This Row],[Order Quantity]]*Sales_Data17[[#This Row],[Unit Price]]</f>
        <v>221.10000000000002</v>
      </c>
      <c r="P4907" s="9">
        <v>154.77000000000001</v>
      </c>
      <c r="Q4907" s="9">
        <f>Sales_Data17[[#This Row],[Line Total]]-(Sales_Data17[[#This Row],[Total Unit Cost]]*Sales_Data17[[#This Row],[Order Quantity]])</f>
        <v>66.330000000000013</v>
      </c>
      <c r="R4907" s="1" t="str">
        <f>TEXT(Sales_Data17[[#This Row],[OrderDate]],"MMM")</f>
        <v>Jan</v>
      </c>
      <c r="S4907" s="1" t="str">
        <f t="shared" si="76"/>
        <v>2015</v>
      </c>
    </row>
    <row r="4908" spans="1:19">
      <c r="A4908" t="s">
        <v>4931</v>
      </c>
      <c r="B4908" s="2">
        <v>42012</v>
      </c>
      <c r="C4908" s="2" t="str">
        <f>VLOOKUP(Sales_Data17[[#This Row],[Customer Name Index]],Customer_Data[#All],2,0)</f>
        <v>Medsep Group</v>
      </c>
      <c r="D4908">
        <v>8</v>
      </c>
      <c r="E4908" t="s">
        <v>2</v>
      </c>
      <c r="F4908" t="s">
        <v>8168</v>
      </c>
      <c r="G4908" t="s">
        <v>8027</v>
      </c>
      <c r="H4908" t="str">
        <f>VLOOKUP(Sales_Data17[[#This Row],[Delivery Region Index]],Regions_Table[#All],2,0)</f>
        <v>New South Wales</v>
      </c>
      <c r="I4908" t="str">
        <f>VLOOKUP(Sales_Data17[[#This Row],[Delivery Region Index]],Regions_Table[#All],3,0)</f>
        <v>Tweed Heads</v>
      </c>
      <c r="J4908">
        <v>22</v>
      </c>
      <c r="K4908">
        <v>4</v>
      </c>
      <c r="L4908" t="str">
        <f>VLOOKUP(Sales_Data17[[#This Row],[Product Description Index]],Products_Data[#All],2,0)</f>
        <v>Jeans</v>
      </c>
      <c r="M4908">
        <v>1</v>
      </c>
      <c r="N4908" s="9">
        <v>374.45555555555552</v>
      </c>
      <c r="O4908" s="9">
        <f>Sales_Data17[[#This Row],[Order Quantity]]*Sales_Data17[[#This Row],[Unit Price]]</f>
        <v>374.45555555555552</v>
      </c>
      <c r="P4908" s="9">
        <v>307.05355555555553</v>
      </c>
      <c r="Q4908" s="9">
        <f>Sales_Data17[[#This Row],[Line Total]]-(Sales_Data17[[#This Row],[Total Unit Cost]]*Sales_Data17[[#This Row],[Order Quantity]])</f>
        <v>67.401999999999987</v>
      </c>
      <c r="R4908" s="1" t="str">
        <f>TEXT(Sales_Data17[[#This Row],[OrderDate]],"MMM")</f>
        <v>Jan</v>
      </c>
      <c r="S4908" s="1" t="str">
        <f t="shared" si="76"/>
        <v>2015</v>
      </c>
    </row>
    <row r="4909" spans="1:19">
      <c r="A4909" t="s">
        <v>4932</v>
      </c>
      <c r="B4909" s="2">
        <v>42012</v>
      </c>
      <c r="C4909" s="2" t="str">
        <f>VLOOKUP(Sales_Data17[[#This Row],[Customer Name Index]],Customer_Data[#All],2,0)</f>
        <v>Avon Corp</v>
      </c>
      <c r="D4909">
        <v>1</v>
      </c>
      <c r="E4909" t="s">
        <v>2</v>
      </c>
      <c r="F4909" t="s">
        <v>8168</v>
      </c>
      <c r="G4909" t="s">
        <v>8027</v>
      </c>
      <c r="H4909" t="str">
        <f>VLOOKUP(Sales_Data17[[#This Row],[Delivery Region Index]],Regions_Table[#All],2,0)</f>
        <v>New South Wales</v>
      </c>
      <c r="I4909" t="str">
        <f>VLOOKUP(Sales_Data17[[#This Row],[Delivery Region Index]],Regions_Table[#All],3,0)</f>
        <v>Albury</v>
      </c>
      <c r="J4909">
        <v>2</v>
      </c>
      <c r="K4909">
        <v>1</v>
      </c>
      <c r="L4909" t="str">
        <f>VLOOKUP(Sales_Data17[[#This Row],[Product Description Index]],Products_Data[#All],2,0)</f>
        <v>Shirts</v>
      </c>
      <c r="M4909">
        <v>3</v>
      </c>
      <c r="N4909" s="9">
        <v>94.544444444444437</v>
      </c>
      <c r="O4909" s="9">
        <f>Sales_Data17[[#This Row],[Order Quantity]]*Sales_Data17[[#This Row],[Unit Price]]</f>
        <v>283.63333333333333</v>
      </c>
      <c r="P4909" s="9">
        <v>77.526444444444436</v>
      </c>
      <c r="Q4909" s="9">
        <f>Sales_Data17[[#This Row],[Line Total]]-(Sales_Data17[[#This Row],[Total Unit Cost]]*Sales_Data17[[#This Row],[Order Quantity]])</f>
        <v>51.05400000000003</v>
      </c>
      <c r="R4909" s="1" t="str">
        <f>TEXT(Sales_Data17[[#This Row],[OrderDate]],"MMM")</f>
        <v>Jan</v>
      </c>
      <c r="S4909" s="1" t="str">
        <f t="shared" si="76"/>
        <v>2015</v>
      </c>
    </row>
    <row r="4910" spans="1:19">
      <c r="A4910" t="s">
        <v>4933</v>
      </c>
      <c r="B4910" s="2">
        <v>42012</v>
      </c>
      <c r="C4910" s="2" t="str">
        <f>VLOOKUP(Sales_Data17[[#This Row],[Customer Name Index]],Customer_Data[#All],2,0)</f>
        <v>Procter Corp</v>
      </c>
      <c r="D4910">
        <v>5</v>
      </c>
      <c r="E4910" t="s">
        <v>2</v>
      </c>
      <c r="F4910" t="s">
        <v>8168</v>
      </c>
      <c r="G4910" t="s">
        <v>8027</v>
      </c>
      <c r="H4910" t="str">
        <f>VLOOKUP(Sales_Data17[[#This Row],[Delivery Region Index]],Regions_Table[#All],2,0)</f>
        <v>New South Wales</v>
      </c>
      <c r="I4910" t="str">
        <f>VLOOKUP(Sales_Data17[[#This Row],[Delivery Region Index]],Regions_Table[#All],3,0)</f>
        <v>Lake Macquarie</v>
      </c>
      <c r="J4910">
        <v>13</v>
      </c>
      <c r="K4910">
        <v>2</v>
      </c>
      <c r="L4910" t="str">
        <f>VLOOKUP(Sales_Data17[[#This Row],[Product Description Index]],Products_Data[#All],2,0)</f>
        <v>Pants</v>
      </c>
      <c r="M4910">
        <v>7</v>
      </c>
      <c r="N4910" s="9">
        <v>125.06666666666668</v>
      </c>
      <c r="O4910" s="9">
        <f>Sales_Data17[[#This Row],[Order Quantity]]*Sales_Data17[[#This Row],[Unit Price]]</f>
        <v>875.4666666666667</v>
      </c>
      <c r="P4910" s="9">
        <v>77.541333333333341</v>
      </c>
      <c r="Q4910" s="9">
        <f>Sales_Data17[[#This Row],[Line Total]]-(Sales_Data17[[#This Row],[Total Unit Cost]]*Sales_Data17[[#This Row],[Order Quantity]])</f>
        <v>332.67733333333331</v>
      </c>
      <c r="R4910" s="1" t="str">
        <f>TEXT(Sales_Data17[[#This Row],[OrderDate]],"MMM")</f>
        <v>Jan</v>
      </c>
      <c r="S4910" s="1" t="str">
        <f t="shared" si="76"/>
        <v>2015</v>
      </c>
    </row>
    <row r="4911" spans="1:19">
      <c r="A4911" t="s">
        <v>4934</v>
      </c>
      <c r="B4911" s="2">
        <v>42012</v>
      </c>
      <c r="C4911" s="2" t="str">
        <f>VLOOKUP(Sales_Data17[[#This Row],[Customer Name Index]],Customer_Data[#All],2,0)</f>
        <v>Elorac, Corp</v>
      </c>
      <c r="D4911">
        <v>3</v>
      </c>
      <c r="E4911" t="s">
        <v>4</v>
      </c>
      <c r="F4911" t="s">
        <v>8168</v>
      </c>
      <c r="G4911" t="s">
        <v>8027</v>
      </c>
      <c r="H4911" t="str">
        <f>VLOOKUP(Sales_Data17[[#This Row],[Delivery Region Index]],Regions_Table[#All],2,0)</f>
        <v>New South Wales</v>
      </c>
      <c r="I4911" t="str">
        <f>VLOOKUP(Sales_Data17[[#This Row],[Delivery Region Index]],Regions_Table[#All],3,0)</f>
        <v>Gosford</v>
      </c>
      <c r="J4911">
        <v>9</v>
      </c>
      <c r="K4911">
        <v>2</v>
      </c>
      <c r="L4911" t="str">
        <f>VLOOKUP(Sales_Data17[[#This Row],[Product Description Index]],Products_Data[#All],2,0)</f>
        <v>Pants</v>
      </c>
      <c r="M4911">
        <v>2</v>
      </c>
      <c r="N4911" s="9">
        <v>684.1444444444445</v>
      </c>
      <c r="O4911" s="9">
        <f>Sales_Data17[[#This Row],[Order Quantity]]*Sales_Data17[[#This Row],[Unit Price]]</f>
        <v>1368.288888888889</v>
      </c>
      <c r="P4911" s="9">
        <v>389.96233333333328</v>
      </c>
      <c r="Q4911" s="9">
        <f>Sales_Data17[[#This Row],[Line Total]]-(Sales_Data17[[#This Row],[Total Unit Cost]]*Sales_Data17[[#This Row],[Order Quantity]])</f>
        <v>588.36422222222245</v>
      </c>
      <c r="R4911" s="1" t="str">
        <f>TEXT(Sales_Data17[[#This Row],[OrderDate]],"MMM")</f>
        <v>Jan</v>
      </c>
      <c r="S4911" s="1" t="str">
        <f t="shared" si="76"/>
        <v>2015</v>
      </c>
    </row>
    <row r="4912" spans="1:19">
      <c r="A4912" t="s">
        <v>4935</v>
      </c>
      <c r="B4912" s="2">
        <v>42013</v>
      </c>
      <c r="C4912" s="2" t="str">
        <f>VLOOKUP(Sales_Data17[[#This Row],[Customer Name Index]],Customer_Data[#All],2,0)</f>
        <v>Avon Corp</v>
      </c>
      <c r="D4912">
        <v>1</v>
      </c>
      <c r="E4912" t="s">
        <v>4</v>
      </c>
      <c r="F4912" t="s">
        <v>8168</v>
      </c>
      <c r="G4912" t="s">
        <v>8027</v>
      </c>
      <c r="H4912" t="str">
        <f>VLOOKUP(Sales_Data17[[#This Row],[Delivery Region Index]],Regions_Table[#All],2,0)</f>
        <v>New South Wales</v>
      </c>
      <c r="I4912" t="str">
        <f>VLOOKUP(Sales_Data17[[#This Row],[Delivery Region Index]],Regions_Table[#All],3,0)</f>
        <v>Armidale</v>
      </c>
      <c r="J4912">
        <v>3</v>
      </c>
      <c r="K4912">
        <v>1</v>
      </c>
      <c r="L4912" t="str">
        <f>VLOOKUP(Sales_Data17[[#This Row],[Product Description Index]],Products_Data[#All],2,0)</f>
        <v>Shirts</v>
      </c>
      <c r="M4912">
        <v>3</v>
      </c>
      <c r="N4912" s="9">
        <v>111.66666666666667</v>
      </c>
      <c r="O4912" s="9">
        <f>Sales_Data17[[#This Row],[Order Quantity]]*Sales_Data17[[#This Row],[Unit Price]]</f>
        <v>335</v>
      </c>
      <c r="P4912" s="9">
        <v>65.883333333333326</v>
      </c>
      <c r="Q4912" s="9">
        <f>Sales_Data17[[#This Row],[Line Total]]-(Sales_Data17[[#This Row],[Total Unit Cost]]*Sales_Data17[[#This Row],[Order Quantity]])</f>
        <v>137.35000000000002</v>
      </c>
      <c r="R4912" s="1" t="str">
        <f>TEXT(Sales_Data17[[#This Row],[OrderDate]],"MMM")</f>
        <v>Jan</v>
      </c>
      <c r="S4912" s="1" t="str">
        <f t="shared" si="76"/>
        <v>2015</v>
      </c>
    </row>
    <row r="4913" spans="1:19">
      <c r="A4913" t="s">
        <v>4936</v>
      </c>
      <c r="B4913" s="2">
        <v>42013</v>
      </c>
      <c r="C4913" s="2" t="str">
        <f>VLOOKUP(Sales_Data17[[#This Row],[Customer Name Index]],Customer_Data[#All],2,0)</f>
        <v>Eminence Corp</v>
      </c>
      <c r="D4913">
        <v>18</v>
      </c>
      <c r="E4913" t="s">
        <v>4</v>
      </c>
      <c r="F4913" t="s">
        <v>8168</v>
      </c>
      <c r="G4913" t="s">
        <v>8025</v>
      </c>
      <c r="H4913" t="str">
        <f>VLOOKUP(Sales_Data17[[#This Row],[Delivery Region Index]],Regions_Table[#All],2,0)</f>
        <v>Victoria</v>
      </c>
      <c r="I4913" t="str">
        <f>VLOOKUP(Sales_Data17[[#This Row],[Delivery Region Index]],Regions_Table[#All],3,0)</f>
        <v>Geelong</v>
      </c>
      <c r="J4913">
        <v>51</v>
      </c>
      <c r="K4913">
        <v>7</v>
      </c>
      <c r="L4913" t="str">
        <f>VLOOKUP(Sales_Data17[[#This Row],[Product Description Index]],Products_Data[#All],2,0)</f>
        <v>Dress Shirts</v>
      </c>
      <c r="M4913">
        <v>3</v>
      </c>
      <c r="N4913" s="9">
        <v>275.44444444444446</v>
      </c>
      <c r="O4913" s="9">
        <f>Sales_Data17[[#This Row],[Order Quantity]]*Sales_Data17[[#This Row],[Unit Price]]</f>
        <v>826.33333333333337</v>
      </c>
      <c r="P4913" s="9">
        <v>192.8111111111111</v>
      </c>
      <c r="Q4913" s="9">
        <f>Sales_Data17[[#This Row],[Line Total]]-(Sales_Data17[[#This Row],[Total Unit Cost]]*Sales_Data17[[#This Row],[Order Quantity]])</f>
        <v>247.90000000000009</v>
      </c>
      <c r="R4913" s="1" t="str">
        <f>TEXT(Sales_Data17[[#This Row],[OrderDate]],"MMM")</f>
        <v>Jan</v>
      </c>
      <c r="S4913" s="1" t="str">
        <f t="shared" si="76"/>
        <v>2015</v>
      </c>
    </row>
    <row r="4914" spans="1:19">
      <c r="A4914" t="s">
        <v>4937</v>
      </c>
      <c r="B4914" s="2">
        <v>42013</v>
      </c>
      <c r="C4914" s="2" t="str">
        <f>VLOOKUP(Sales_Data17[[#This Row],[Customer Name Index]],Customer_Data[#All],2,0)</f>
        <v>Apollo Ltd</v>
      </c>
      <c r="D4914">
        <v>11</v>
      </c>
      <c r="E4914" t="s">
        <v>2</v>
      </c>
      <c r="F4914" t="s">
        <v>8168</v>
      </c>
      <c r="G4914" t="s">
        <v>8026</v>
      </c>
      <c r="H4914" t="str">
        <f>VLOOKUP(Sales_Data17[[#This Row],[Delivery Region Index]],Regions_Table[#All],2,0)</f>
        <v>Queensland</v>
      </c>
      <c r="I4914" t="str">
        <f>VLOOKUP(Sales_Data17[[#This Row],[Delivery Region Index]],Regions_Table[#All],3,0)</f>
        <v>Gladstone</v>
      </c>
      <c r="J4914">
        <v>30</v>
      </c>
      <c r="K4914">
        <v>5</v>
      </c>
      <c r="L4914" t="str">
        <f>VLOOKUP(Sales_Data17[[#This Row],[Product Description Index]],Products_Data[#All],2,0)</f>
        <v>Hats</v>
      </c>
      <c r="M4914">
        <v>2</v>
      </c>
      <c r="N4914" s="9">
        <v>221.10000000000002</v>
      </c>
      <c r="O4914" s="9">
        <f>Sales_Data17[[#This Row],[Order Quantity]]*Sales_Data17[[#This Row],[Unit Price]]</f>
        <v>442.20000000000005</v>
      </c>
      <c r="P4914" s="9">
        <v>165.82500000000002</v>
      </c>
      <c r="Q4914" s="9">
        <f>Sales_Data17[[#This Row],[Line Total]]-(Sales_Data17[[#This Row],[Total Unit Cost]]*Sales_Data17[[#This Row],[Order Quantity]])</f>
        <v>110.55000000000001</v>
      </c>
      <c r="R4914" s="1" t="str">
        <f>TEXT(Sales_Data17[[#This Row],[OrderDate]],"MMM")</f>
        <v>Jan</v>
      </c>
      <c r="S4914" s="1" t="str">
        <f t="shared" si="76"/>
        <v>2015</v>
      </c>
    </row>
    <row r="4915" spans="1:19">
      <c r="A4915" t="s">
        <v>4938</v>
      </c>
      <c r="B4915" s="2">
        <v>42013</v>
      </c>
      <c r="C4915" s="2" t="str">
        <f>VLOOKUP(Sales_Data17[[#This Row],[Customer Name Index]],Customer_Data[#All],2,0)</f>
        <v xml:space="preserve">WakeFern </v>
      </c>
      <c r="D4915">
        <v>2</v>
      </c>
      <c r="E4915" t="s">
        <v>4</v>
      </c>
      <c r="F4915" t="s">
        <v>8168</v>
      </c>
      <c r="G4915" t="s">
        <v>8027</v>
      </c>
      <c r="H4915" t="str">
        <f>VLOOKUP(Sales_Data17[[#This Row],[Delivery Region Index]],Regions_Table[#All],2,0)</f>
        <v>New South Wales</v>
      </c>
      <c r="I4915" t="str">
        <f>VLOOKUP(Sales_Data17[[#This Row],[Delivery Region Index]],Regions_Table[#All],3,0)</f>
        <v>Cessnock</v>
      </c>
      <c r="J4915">
        <v>6</v>
      </c>
      <c r="K4915">
        <v>1</v>
      </c>
      <c r="L4915" t="str">
        <f>VLOOKUP(Sales_Data17[[#This Row],[Product Description Index]],Products_Data[#All],2,0)</f>
        <v>Shirts</v>
      </c>
      <c r="M4915">
        <v>2</v>
      </c>
      <c r="N4915" s="9">
        <v>79.655555555555551</v>
      </c>
      <c r="O4915" s="9">
        <f>Sales_Data17[[#This Row],[Order Quantity]]*Sales_Data17[[#This Row],[Unit Price]]</f>
        <v>159.3111111111111</v>
      </c>
      <c r="P4915" s="9">
        <v>37.438111111111112</v>
      </c>
      <c r="Q4915" s="9">
        <f>Sales_Data17[[#This Row],[Line Total]]-(Sales_Data17[[#This Row],[Total Unit Cost]]*Sales_Data17[[#This Row],[Order Quantity]])</f>
        <v>84.434888888888878</v>
      </c>
      <c r="R4915" s="1" t="str">
        <f>TEXT(Sales_Data17[[#This Row],[OrderDate]],"MMM")</f>
        <v>Jan</v>
      </c>
      <c r="S4915" s="1" t="str">
        <f t="shared" si="76"/>
        <v>2015</v>
      </c>
    </row>
    <row r="4916" spans="1:19">
      <c r="A4916" t="s">
        <v>4939</v>
      </c>
      <c r="B4916" s="2">
        <v>42013</v>
      </c>
      <c r="C4916" s="2" t="str">
        <f>VLOOKUP(Sales_Data17[[#This Row],[Customer Name Index]],Customer_Data[#All],2,0)</f>
        <v>Pacific Ltd</v>
      </c>
      <c r="D4916">
        <v>20</v>
      </c>
      <c r="E4916" t="s">
        <v>4</v>
      </c>
      <c r="F4916" t="s">
        <v>8168</v>
      </c>
      <c r="G4916" t="s">
        <v>8028</v>
      </c>
      <c r="H4916" t="str">
        <f>VLOOKUP(Sales_Data17[[#This Row],[Delivery Region Index]],Regions_Table[#All],2,0)</f>
        <v>Victoria</v>
      </c>
      <c r="I4916" t="str">
        <f>VLOOKUP(Sales_Data17[[#This Row],[Delivery Region Index]],Regions_Table[#All],3,0)</f>
        <v>Wangaratta</v>
      </c>
      <c r="J4916">
        <v>56</v>
      </c>
      <c r="K4916">
        <v>8</v>
      </c>
      <c r="L4916" t="str">
        <f>VLOOKUP(Sales_Data17[[#This Row],[Product Description Index]],Products_Data[#All],2,0)</f>
        <v>Shoes</v>
      </c>
      <c r="M4916">
        <v>2</v>
      </c>
      <c r="N4916" s="9">
        <v>187.60000000000002</v>
      </c>
      <c r="O4916" s="9">
        <f>Sales_Data17[[#This Row],[Order Quantity]]*Sales_Data17[[#This Row],[Unit Price]]</f>
        <v>375.20000000000005</v>
      </c>
      <c r="P4916" s="9">
        <v>99.428000000000011</v>
      </c>
      <c r="Q4916" s="9">
        <f>Sales_Data17[[#This Row],[Line Total]]-(Sales_Data17[[#This Row],[Total Unit Cost]]*Sales_Data17[[#This Row],[Order Quantity]])</f>
        <v>176.34400000000002</v>
      </c>
      <c r="R4916" s="1" t="str">
        <f>TEXT(Sales_Data17[[#This Row],[OrderDate]],"MMM")</f>
        <v>Jan</v>
      </c>
      <c r="S4916" s="1" t="str">
        <f t="shared" si="76"/>
        <v>2015</v>
      </c>
    </row>
    <row r="4917" spans="1:19">
      <c r="A4917" t="s">
        <v>4940</v>
      </c>
      <c r="B4917" s="2">
        <v>42014</v>
      </c>
      <c r="C4917" s="2" t="str">
        <f>VLOOKUP(Sales_Data17[[#This Row],[Customer Name Index]],Customer_Data[#All],2,0)</f>
        <v>Avon Corp</v>
      </c>
      <c r="D4917">
        <v>1</v>
      </c>
      <c r="E4917" t="s">
        <v>2</v>
      </c>
      <c r="F4917" t="s">
        <v>8168</v>
      </c>
      <c r="G4917" t="s">
        <v>8027</v>
      </c>
      <c r="H4917" t="str">
        <f>VLOOKUP(Sales_Data17[[#This Row],[Delivery Region Index]],Regions_Table[#All],2,0)</f>
        <v>New South Wales</v>
      </c>
      <c r="I4917" t="str">
        <f>VLOOKUP(Sales_Data17[[#This Row],[Delivery Region Index]],Regions_Table[#All],3,0)</f>
        <v>Sydney</v>
      </c>
      <c r="J4917">
        <v>1</v>
      </c>
      <c r="K4917">
        <v>1</v>
      </c>
      <c r="L4917" t="str">
        <f>VLOOKUP(Sales_Data17[[#This Row],[Product Description Index]],Products_Data[#All],2,0)</f>
        <v>Shirts</v>
      </c>
      <c r="M4917">
        <v>2</v>
      </c>
      <c r="N4917" s="9">
        <v>291.07777777777778</v>
      </c>
      <c r="O4917" s="9">
        <f>Sales_Data17[[#This Row],[Order Quantity]]*Sales_Data17[[#This Row],[Unit Price]]</f>
        <v>582.15555555555557</v>
      </c>
      <c r="P4917" s="9">
        <v>215.39755555555558</v>
      </c>
      <c r="Q4917" s="9">
        <f>Sales_Data17[[#This Row],[Line Total]]-(Sales_Data17[[#This Row],[Total Unit Cost]]*Sales_Data17[[#This Row],[Order Quantity]])</f>
        <v>151.3604444444444</v>
      </c>
      <c r="R4917" s="1" t="str">
        <f>TEXT(Sales_Data17[[#This Row],[OrderDate]],"MMM")</f>
        <v>Jan</v>
      </c>
      <c r="S4917" s="1" t="str">
        <f t="shared" si="76"/>
        <v>2015</v>
      </c>
    </row>
    <row r="4918" spans="1:19">
      <c r="A4918" t="s">
        <v>4941</v>
      </c>
      <c r="B4918" s="2">
        <v>42014</v>
      </c>
      <c r="C4918" s="2" t="str">
        <f>VLOOKUP(Sales_Data17[[#This Row],[Customer Name Index]],Customer_Data[#All],2,0)</f>
        <v xml:space="preserve">Medline </v>
      </c>
      <c r="D4918">
        <v>12</v>
      </c>
      <c r="E4918" t="s">
        <v>4</v>
      </c>
      <c r="F4918" t="s">
        <v>8168</v>
      </c>
      <c r="G4918" t="s">
        <v>8026</v>
      </c>
      <c r="H4918" t="str">
        <f>VLOOKUP(Sales_Data17[[#This Row],[Delivery Region Index]],Regions_Table[#All],2,0)</f>
        <v>Queensland</v>
      </c>
      <c r="I4918" t="str">
        <f>VLOOKUP(Sales_Data17[[#This Row],[Delivery Region Index]],Regions_Table[#All],3,0)</f>
        <v>Ipswich</v>
      </c>
      <c r="J4918">
        <v>34</v>
      </c>
      <c r="K4918">
        <v>5</v>
      </c>
      <c r="L4918" t="str">
        <f>VLOOKUP(Sales_Data17[[#This Row],[Product Description Index]],Products_Data[#All],2,0)</f>
        <v>Hats</v>
      </c>
      <c r="M4918">
        <v>4</v>
      </c>
      <c r="N4918" s="9">
        <v>192.06666666666669</v>
      </c>
      <c r="O4918" s="9">
        <f>Sales_Data17[[#This Row],[Order Quantity]]*Sales_Data17[[#This Row],[Unit Price]]</f>
        <v>768.26666666666677</v>
      </c>
      <c r="P4918" s="9">
        <v>155.57400000000001</v>
      </c>
      <c r="Q4918" s="9">
        <f>Sales_Data17[[#This Row],[Line Total]]-(Sales_Data17[[#This Row],[Total Unit Cost]]*Sales_Data17[[#This Row],[Order Quantity]])</f>
        <v>145.97066666666672</v>
      </c>
      <c r="R4918" s="1" t="str">
        <f>TEXT(Sales_Data17[[#This Row],[OrderDate]],"MMM")</f>
        <v>Jan</v>
      </c>
      <c r="S4918" s="1" t="str">
        <f t="shared" si="76"/>
        <v>2015</v>
      </c>
    </row>
    <row r="4919" spans="1:19">
      <c r="A4919" t="s">
        <v>4942</v>
      </c>
      <c r="B4919" s="2">
        <v>42014</v>
      </c>
      <c r="C4919" s="2" t="str">
        <f>VLOOKUP(Sales_Data17[[#This Row],[Customer Name Index]],Customer_Data[#All],2,0)</f>
        <v>Ole Group</v>
      </c>
      <c r="D4919">
        <v>13</v>
      </c>
      <c r="E4919" t="s">
        <v>3</v>
      </c>
      <c r="F4919" t="s">
        <v>8168</v>
      </c>
      <c r="G4919" t="s">
        <v>8026</v>
      </c>
      <c r="H4919" t="str">
        <f>VLOOKUP(Sales_Data17[[#This Row],[Delivery Region Index]],Regions_Table[#All],2,0)</f>
        <v>Queensland</v>
      </c>
      <c r="I4919" t="str">
        <f>VLOOKUP(Sales_Data17[[#This Row],[Delivery Region Index]],Regions_Table[#All],3,0)</f>
        <v>Mackay</v>
      </c>
      <c r="J4919">
        <v>36</v>
      </c>
      <c r="K4919">
        <v>5</v>
      </c>
      <c r="L4919" t="str">
        <f>VLOOKUP(Sales_Data17[[#This Row],[Product Description Index]],Products_Data[#All],2,0)</f>
        <v>Hats</v>
      </c>
      <c r="M4919">
        <v>4</v>
      </c>
      <c r="N4919" s="9">
        <v>443.68888888888893</v>
      </c>
      <c r="O4919" s="9">
        <f>Sales_Data17[[#This Row],[Order Quantity]]*Sales_Data17[[#This Row],[Unit Price]]</f>
        <v>1774.7555555555557</v>
      </c>
      <c r="P4919" s="9">
        <v>181.91244444444445</v>
      </c>
      <c r="Q4919" s="9">
        <f>Sales_Data17[[#This Row],[Line Total]]-(Sales_Data17[[#This Row],[Total Unit Cost]]*Sales_Data17[[#This Row],[Order Quantity]])</f>
        <v>1047.1057777777778</v>
      </c>
      <c r="R4919" s="1" t="str">
        <f>TEXT(Sales_Data17[[#This Row],[OrderDate]],"MMM")</f>
        <v>Jan</v>
      </c>
      <c r="S4919" s="1" t="str">
        <f t="shared" si="76"/>
        <v>2015</v>
      </c>
    </row>
    <row r="4920" spans="1:19">
      <c r="A4920" t="s">
        <v>4943</v>
      </c>
      <c r="B4920" s="2">
        <v>42015</v>
      </c>
      <c r="C4920" s="2" t="str">
        <f>VLOOKUP(Sales_Data17[[#This Row],[Customer Name Index]],Customer_Data[#All],2,0)</f>
        <v>Apollo Ltd</v>
      </c>
      <c r="D4920">
        <v>11</v>
      </c>
      <c r="E4920" t="s">
        <v>2</v>
      </c>
      <c r="F4920" t="s">
        <v>8168</v>
      </c>
      <c r="G4920" t="s">
        <v>8026</v>
      </c>
      <c r="H4920" t="str">
        <f>VLOOKUP(Sales_Data17[[#This Row],[Delivery Region Index]],Regions_Table[#All],2,0)</f>
        <v>Queensland</v>
      </c>
      <c r="I4920" t="str">
        <f>VLOOKUP(Sales_Data17[[#This Row],[Delivery Region Index]],Regions_Table[#All],3,0)</f>
        <v>Gympie</v>
      </c>
      <c r="J4920">
        <v>32</v>
      </c>
      <c r="K4920">
        <v>5</v>
      </c>
      <c r="L4920" t="str">
        <f>VLOOKUP(Sales_Data17[[#This Row],[Product Description Index]],Products_Data[#All],2,0)</f>
        <v>Hats</v>
      </c>
      <c r="M4920">
        <v>6</v>
      </c>
      <c r="N4920" s="9">
        <v>266.51111111111112</v>
      </c>
      <c r="O4920" s="9">
        <f>Sales_Data17[[#This Row],[Order Quantity]]*Sales_Data17[[#This Row],[Unit Price]]</f>
        <v>1599.0666666666666</v>
      </c>
      <c r="P4920" s="9">
        <v>133.25555555555556</v>
      </c>
      <c r="Q4920" s="9">
        <f>Sales_Data17[[#This Row],[Line Total]]-(Sales_Data17[[#This Row],[Total Unit Cost]]*Sales_Data17[[#This Row],[Order Quantity]])</f>
        <v>799.5333333333333</v>
      </c>
      <c r="R4920" s="1" t="str">
        <f>TEXT(Sales_Data17[[#This Row],[OrderDate]],"MMM")</f>
        <v>Jan</v>
      </c>
      <c r="S4920" s="1" t="str">
        <f t="shared" si="76"/>
        <v>2015</v>
      </c>
    </row>
    <row r="4921" spans="1:19">
      <c r="A4921" t="s">
        <v>4944</v>
      </c>
      <c r="B4921" s="2">
        <v>42015</v>
      </c>
      <c r="C4921" s="2" t="str">
        <f>VLOOKUP(Sales_Data17[[#This Row],[Customer Name Index]],Customer_Data[#All],2,0)</f>
        <v xml:space="preserve">WakeFern </v>
      </c>
      <c r="D4921">
        <v>2</v>
      </c>
      <c r="E4921" t="s">
        <v>2</v>
      </c>
      <c r="F4921" t="s">
        <v>8168</v>
      </c>
      <c r="G4921" t="s">
        <v>8027</v>
      </c>
      <c r="H4921" t="str">
        <f>VLOOKUP(Sales_Data17[[#This Row],[Delivery Region Index]],Regions_Table[#All],2,0)</f>
        <v>New South Wales</v>
      </c>
      <c r="I4921" t="str">
        <f>VLOOKUP(Sales_Data17[[#This Row],[Delivery Region Index]],Regions_Table[#All],3,0)</f>
        <v>Armidale</v>
      </c>
      <c r="J4921">
        <v>3</v>
      </c>
      <c r="K4921">
        <v>1</v>
      </c>
      <c r="L4921" t="str">
        <f>VLOOKUP(Sales_Data17[[#This Row],[Product Description Index]],Products_Data[#All],2,0)</f>
        <v>Shirts</v>
      </c>
      <c r="M4921">
        <v>6</v>
      </c>
      <c r="N4921" s="9">
        <v>98.266666666666666</v>
      </c>
      <c r="O4921" s="9">
        <f>Sales_Data17[[#This Row],[Order Quantity]]*Sales_Data17[[#This Row],[Unit Price]]</f>
        <v>589.6</v>
      </c>
      <c r="P4921" s="9">
        <v>60.925333333333327</v>
      </c>
      <c r="Q4921" s="9">
        <f>Sales_Data17[[#This Row],[Line Total]]-(Sales_Data17[[#This Row],[Total Unit Cost]]*Sales_Data17[[#This Row],[Order Quantity]])</f>
        <v>224.04800000000006</v>
      </c>
      <c r="R4921" s="1" t="str">
        <f>TEXT(Sales_Data17[[#This Row],[OrderDate]],"MMM")</f>
        <v>Jan</v>
      </c>
      <c r="S4921" s="1" t="str">
        <f t="shared" si="76"/>
        <v>2015</v>
      </c>
    </row>
    <row r="4922" spans="1:19">
      <c r="A4922" t="s">
        <v>4945</v>
      </c>
      <c r="B4922" s="2">
        <v>42015</v>
      </c>
      <c r="C4922" s="2" t="str">
        <f>VLOOKUP(Sales_Data17[[#This Row],[Customer Name Index]],Customer_Data[#All],2,0)</f>
        <v>PEDIFIX, Corp</v>
      </c>
      <c r="D4922">
        <v>6</v>
      </c>
      <c r="E4922" t="s">
        <v>4</v>
      </c>
      <c r="F4922" t="s">
        <v>8168</v>
      </c>
      <c r="G4922" t="s">
        <v>8027</v>
      </c>
      <c r="H4922" t="str">
        <f>VLOOKUP(Sales_Data17[[#This Row],[Delivery Region Index]],Regions_Table[#All],2,0)</f>
        <v>New South Wales</v>
      </c>
      <c r="I4922" t="str">
        <f>VLOOKUP(Sales_Data17[[#This Row],[Delivery Region Index]],Regions_Table[#All],3,0)</f>
        <v>Maitland</v>
      </c>
      <c r="J4922">
        <v>15</v>
      </c>
      <c r="K4922">
        <v>3</v>
      </c>
      <c r="L4922" t="str">
        <f>VLOOKUP(Sales_Data17[[#This Row],[Product Description Index]],Products_Data[#All],2,0)</f>
        <v>Sunglasses</v>
      </c>
      <c r="M4922">
        <v>3</v>
      </c>
      <c r="N4922" s="9">
        <v>89.333333333333329</v>
      </c>
      <c r="O4922" s="9">
        <f>Sales_Data17[[#This Row],[Order Quantity]]*Sales_Data17[[#This Row],[Unit Price]]</f>
        <v>268</v>
      </c>
      <c r="P4922" s="9">
        <v>39.306666666666665</v>
      </c>
      <c r="Q4922" s="9">
        <f>Sales_Data17[[#This Row],[Line Total]]-(Sales_Data17[[#This Row],[Total Unit Cost]]*Sales_Data17[[#This Row],[Order Quantity]])</f>
        <v>150.08000000000001</v>
      </c>
      <c r="R4922" s="1" t="str">
        <f>TEXT(Sales_Data17[[#This Row],[OrderDate]],"MMM")</f>
        <v>Jan</v>
      </c>
      <c r="S4922" s="1" t="str">
        <f t="shared" si="76"/>
        <v>2015</v>
      </c>
    </row>
    <row r="4923" spans="1:19">
      <c r="A4923" t="s">
        <v>4946</v>
      </c>
      <c r="B4923" s="2">
        <v>42015</v>
      </c>
      <c r="C4923" s="2" t="str">
        <f>VLOOKUP(Sales_Data17[[#This Row],[Customer Name Index]],Customer_Data[#All],2,0)</f>
        <v>21st Ltd</v>
      </c>
      <c r="D4923">
        <v>10</v>
      </c>
      <c r="E4923" t="s">
        <v>4</v>
      </c>
      <c r="F4923" t="s">
        <v>8168</v>
      </c>
      <c r="G4923" t="s">
        <v>8026</v>
      </c>
      <c r="H4923" t="str">
        <f>VLOOKUP(Sales_Data17[[#This Row],[Delivery Region Index]],Regions_Table[#All],2,0)</f>
        <v>Queensland</v>
      </c>
      <c r="I4923" t="str">
        <f>VLOOKUP(Sales_Data17[[#This Row],[Delivery Region Index]],Regions_Table[#All],3,0)</f>
        <v>Cairns</v>
      </c>
      <c r="J4923">
        <v>28</v>
      </c>
      <c r="K4923">
        <v>4</v>
      </c>
      <c r="L4923" t="str">
        <f>VLOOKUP(Sales_Data17[[#This Row],[Product Description Index]],Products_Data[#All],2,0)</f>
        <v>Jeans</v>
      </c>
      <c r="M4923">
        <v>9</v>
      </c>
      <c r="N4923" s="9">
        <v>99.75555555555556</v>
      </c>
      <c r="O4923" s="9">
        <f>Sales_Data17[[#This Row],[Order Quantity]]*Sales_Data17[[#This Row],[Unit Price]]</f>
        <v>897.80000000000007</v>
      </c>
      <c r="P4923" s="9">
        <v>52.870444444444452</v>
      </c>
      <c r="Q4923" s="9">
        <f>Sales_Data17[[#This Row],[Line Total]]-(Sales_Data17[[#This Row],[Total Unit Cost]]*Sales_Data17[[#This Row],[Order Quantity]])</f>
        <v>421.96600000000001</v>
      </c>
      <c r="R4923" s="1" t="str">
        <f>TEXT(Sales_Data17[[#This Row],[OrderDate]],"MMM")</f>
        <v>Jan</v>
      </c>
      <c r="S4923" s="1" t="str">
        <f t="shared" si="76"/>
        <v>2015</v>
      </c>
    </row>
    <row r="4924" spans="1:19">
      <c r="A4924" t="s">
        <v>4947</v>
      </c>
      <c r="B4924" s="2">
        <v>42016</v>
      </c>
      <c r="C4924" s="2" t="str">
        <f>VLOOKUP(Sales_Data17[[#This Row],[Customer Name Index]],Customer_Data[#All],2,0)</f>
        <v>Apollo Ltd</v>
      </c>
      <c r="D4924">
        <v>11</v>
      </c>
      <c r="E4924" t="s">
        <v>4</v>
      </c>
      <c r="F4924" t="s">
        <v>8168</v>
      </c>
      <c r="G4924" t="s">
        <v>8026</v>
      </c>
      <c r="H4924" t="str">
        <f>VLOOKUP(Sales_Data17[[#This Row],[Delivery Region Index]],Regions_Table[#All],2,0)</f>
        <v>Queensland</v>
      </c>
      <c r="I4924" t="str">
        <f>VLOOKUP(Sales_Data17[[#This Row],[Delivery Region Index]],Regions_Table[#All],3,0)</f>
        <v>Gladstone</v>
      </c>
      <c r="J4924">
        <v>30</v>
      </c>
      <c r="K4924">
        <v>5</v>
      </c>
      <c r="L4924" t="str">
        <f>VLOOKUP(Sales_Data17[[#This Row],[Product Description Index]],Products_Data[#All],2,0)</f>
        <v>Hats</v>
      </c>
      <c r="M4924">
        <v>7</v>
      </c>
      <c r="N4924" s="9">
        <v>428.8</v>
      </c>
      <c r="O4924" s="9">
        <f>Sales_Data17[[#This Row],[Order Quantity]]*Sales_Data17[[#This Row],[Unit Price]]</f>
        <v>3001.6</v>
      </c>
      <c r="P4924" s="9">
        <v>210.11199999999999</v>
      </c>
      <c r="Q4924" s="9">
        <f>Sales_Data17[[#This Row],[Line Total]]-(Sales_Data17[[#This Row],[Total Unit Cost]]*Sales_Data17[[#This Row],[Order Quantity]])</f>
        <v>1530.816</v>
      </c>
      <c r="R4924" s="1" t="str">
        <f>TEXT(Sales_Data17[[#This Row],[OrderDate]],"MMM")</f>
        <v>Jan</v>
      </c>
      <c r="S4924" s="1" t="str">
        <f t="shared" si="76"/>
        <v>2015</v>
      </c>
    </row>
    <row r="4925" spans="1:19">
      <c r="A4925" t="s">
        <v>4948</v>
      </c>
      <c r="B4925" s="2">
        <v>42016</v>
      </c>
      <c r="C4925" s="2" t="str">
        <f>VLOOKUP(Sales_Data17[[#This Row],[Customer Name Index]],Customer_Data[#All],2,0)</f>
        <v>Rochester Ltd</v>
      </c>
      <c r="D4925">
        <v>15</v>
      </c>
      <c r="E4925" t="s">
        <v>2</v>
      </c>
      <c r="F4925" t="s">
        <v>8168</v>
      </c>
      <c r="G4925" t="s">
        <v>8025</v>
      </c>
      <c r="H4925" t="str">
        <f>VLOOKUP(Sales_Data17[[#This Row],[Delivery Region Index]],Regions_Table[#All],2,0)</f>
        <v>Queensland</v>
      </c>
      <c r="I4925" t="str">
        <f>VLOOKUP(Sales_Data17[[#This Row],[Delivery Region Index]],Regions_Table[#All],3,0)</f>
        <v>Rockhampton</v>
      </c>
      <c r="J4925">
        <v>41</v>
      </c>
      <c r="K4925">
        <v>6</v>
      </c>
      <c r="L4925" t="str">
        <f>VLOOKUP(Sales_Data17[[#This Row],[Product Description Index]],Products_Data[#All],2,0)</f>
        <v>Socks</v>
      </c>
      <c r="M4925">
        <v>7</v>
      </c>
      <c r="N4925" s="9">
        <v>105.71111111111111</v>
      </c>
      <c r="O4925" s="9">
        <f>Sales_Data17[[#This Row],[Order Quantity]]*Sales_Data17[[#This Row],[Unit Price]]</f>
        <v>739.97777777777776</v>
      </c>
      <c r="P4925" s="9">
        <v>75.054888888888883</v>
      </c>
      <c r="Q4925" s="9">
        <f>Sales_Data17[[#This Row],[Line Total]]-(Sales_Data17[[#This Row],[Total Unit Cost]]*Sales_Data17[[#This Row],[Order Quantity]])</f>
        <v>214.59355555555555</v>
      </c>
      <c r="R4925" s="1" t="str">
        <f>TEXT(Sales_Data17[[#This Row],[OrderDate]],"MMM")</f>
        <v>Jan</v>
      </c>
      <c r="S4925" s="1" t="str">
        <f t="shared" si="76"/>
        <v>2015</v>
      </c>
    </row>
    <row r="4926" spans="1:19">
      <c r="A4926" t="s">
        <v>4949</v>
      </c>
      <c r="B4926" s="2">
        <v>42016</v>
      </c>
      <c r="C4926" s="2" t="str">
        <f>VLOOKUP(Sales_Data17[[#This Row],[Customer Name Index]],Customer_Data[#All],2,0)</f>
        <v xml:space="preserve">Qualitest </v>
      </c>
      <c r="D4926">
        <v>19</v>
      </c>
      <c r="E4926" t="s">
        <v>2</v>
      </c>
      <c r="F4926" t="s">
        <v>8168</v>
      </c>
      <c r="G4926" t="s">
        <v>8028</v>
      </c>
      <c r="H4926" t="str">
        <f>VLOOKUP(Sales_Data17[[#This Row],[Delivery Region Index]],Regions_Table[#All],2,0)</f>
        <v>Victoria</v>
      </c>
      <c r="I4926" t="str">
        <f>VLOOKUP(Sales_Data17[[#This Row],[Delivery Region Index]],Regions_Table[#All],3,0)</f>
        <v>Shepparton</v>
      </c>
      <c r="J4926">
        <v>54</v>
      </c>
      <c r="K4926">
        <v>8</v>
      </c>
      <c r="L4926" t="str">
        <f>VLOOKUP(Sales_Data17[[#This Row],[Product Description Index]],Products_Data[#All],2,0)</f>
        <v>Shoes</v>
      </c>
      <c r="M4926">
        <v>4</v>
      </c>
      <c r="N4926" s="9">
        <v>22.333333333333332</v>
      </c>
      <c r="O4926" s="9">
        <f>Sales_Data17[[#This Row],[Order Quantity]]*Sales_Data17[[#This Row],[Unit Price]]</f>
        <v>89.333333333333329</v>
      </c>
      <c r="P4926" s="9">
        <v>13.399999999999999</v>
      </c>
      <c r="Q4926" s="9">
        <f>Sales_Data17[[#This Row],[Line Total]]-(Sales_Data17[[#This Row],[Total Unit Cost]]*Sales_Data17[[#This Row],[Order Quantity]])</f>
        <v>35.733333333333334</v>
      </c>
      <c r="R4926" s="1" t="str">
        <f>TEXT(Sales_Data17[[#This Row],[OrderDate]],"MMM")</f>
        <v>Jan</v>
      </c>
      <c r="S4926" s="1" t="str">
        <f t="shared" si="76"/>
        <v>2015</v>
      </c>
    </row>
    <row r="4927" spans="1:19">
      <c r="A4927" t="s">
        <v>4950</v>
      </c>
      <c r="B4927" s="2">
        <v>42016</v>
      </c>
      <c r="C4927" s="2" t="str">
        <f>VLOOKUP(Sales_Data17[[#This Row],[Customer Name Index]],Customer_Data[#All],2,0)</f>
        <v>Eminence Corp</v>
      </c>
      <c r="D4927">
        <v>18</v>
      </c>
      <c r="E4927" t="s">
        <v>4</v>
      </c>
      <c r="F4927" t="s">
        <v>8168</v>
      </c>
      <c r="G4927" t="s">
        <v>8025</v>
      </c>
      <c r="H4927" t="str">
        <f>VLOOKUP(Sales_Data17[[#This Row],[Delivery Region Index]],Regions_Table[#All],2,0)</f>
        <v>Victoria</v>
      </c>
      <c r="I4927" t="str">
        <f>VLOOKUP(Sales_Data17[[#This Row],[Delivery Region Index]],Regions_Table[#All],3,0)</f>
        <v>Geelong</v>
      </c>
      <c r="J4927">
        <v>51</v>
      </c>
      <c r="K4927">
        <v>7</v>
      </c>
      <c r="L4927" t="str">
        <f>VLOOKUP(Sales_Data17[[#This Row],[Product Description Index]],Products_Data[#All],2,0)</f>
        <v>Dress Shirts</v>
      </c>
      <c r="M4927">
        <v>2</v>
      </c>
      <c r="N4927" s="9">
        <v>285.12222222222221</v>
      </c>
      <c r="O4927" s="9">
        <f>Sales_Data17[[#This Row],[Order Quantity]]*Sales_Data17[[#This Row],[Unit Price]]</f>
        <v>570.24444444444441</v>
      </c>
      <c r="P4927" s="9">
        <v>216.69288888888889</v>
      </c>
      <c r="Q4927" s="9">
        <f>Sales_Data17[[#This Row],[Line Total]]-(Sales_Data17[[#This Row],[Total Unit Cost]]*Sales_Data17[[#This Row],[Order Quantity]])</f>
        <v>136.85866666666664</v>
      </c>
      <c r="R4927" s="1" t="str">
        <f>TEXT(Sales_Data17[[#This Row],[OrderDate]],"MMM")</f>
        <v>Jan</v>
      </c>
      <c r="S4927" s="1" t="str">
        <f t="shared" si="76"/>
        <v>2015</v>
      </c>
    </row>
    <row r="4928" spans="1:19">
      <c r="A4928" t="s">
        <v>4951</v>
      </c>
      <c r="B4928" s="2">
        <v>42016</v>
      </c>
      <c r="C4928" s="2" t="str">
        <f>VLOOKUP(Sales_Data17[[#This Row],[Customer Name Index]],Customer_Data[#All],2,0)</f>
        <v xml:space="preserve">Ei </v>
      </c>
      <c r="D4928">
        <v>9</v>
      </c>
      <c r="E4928" t="s">
        <v>2</v>
      </c>
      <c r="F4928" t="s">
        <v>8168</v>
      </c>
      <c r="G4928" t="s">
        <v>8027</v>
      </c>
      <c r="H4928" t="str">
        <f>VLOOKUP(Sales_Data17[[#This Row],[Delivery Region Index]],Regions_Table[#All],2,0)</f>
        <v>New South Wales</v>
      </c>
      <c r="I4928" t="str">
        <f>VLOOKUP(Sales_Data17[[#This Row],[Delivery Region Index]],Regions_Table[#All],3,0)</f>
        <v>Wollongong</v>
      </c>
      <c r="J4928">
        <v>24</v>
      </c>
      <c r="K4928">
        <v>4</v>
      </c>
      <c r="L4928" t="str">
        <f>VLOOKUP(Sales_Data17[[#This Row],[Product Description Index]],Products_Data[#All],2,0)</f>
        <v>Jeans</v>
      </c>
      <c r="M4928">
        <v>9</v>
      </c>
      <c r="N4928" s="9">
        <v>192.06666666666669</v>
      </c>
      <c r="O4928" s="9">
        <f>Sales_Data17[[#This Row],[Order Quantity]]*Sales_Data17[[#This Row],[Unit Price]]</f>
        <v>1728.6000000000001</v>
      </c>
      <c r="P4928" s="9">
        <v>107.55733333333336</v>
      </c>
      <c r="Q4928" s="9">
        <f>Sales_Data17[[#This Row],[Line Total]]-(Sales_Data17[[#This Row],[Total Unit Cost]]*Sales_Data17[[#This Row],[Order Quantity]])</f>
        <v>760.58399999999983</v>
      </c>
      <c r="R4928" s="1" t="str">
        <f>TEXT(Sales_Data17[[#This Row],[OrderDate]],"MMM")</f>
        <v>Jan</v>
      </c>
      <c r="S4928" s="1" t="str">
        <f t="shared" si="76"/>
        <v>2015</v>
      </c>
    </row>
    <row r="4929" spans="1:19">
      <c r="A4929" t="s">
        <v>4952</v>
      </c>
      <c r="B4929" s="2">
        <v>42017</v>
      </c>
      <c r="C4929" s="2" t="str">
        <f>VLOOKUP(Sales_Data17[[#This Row],[Customer Name Index]],Customer_Data[#All],2,0)</f>
        <v>Elorac, Corp</v>
      </c>
      <c r="D4929">
        <v>3</v>
      </c>
      <c r="E4929" t="s">
        <v>2</v>
      </c>
      <c r="F4929" t="s">
        <v>8168</v>
      </c>
      <c r="G4929" t="s">
        <v>8027</v>
      </c>
      <c r="H4929" t="str">
        <f>VLOOKUP(Sales_Data17[[#This Row],[Delivery Region Index]],Regions_Table[#All],2,0)</f>
        <v>New South Wales</v>
      </c>
      <c r="I4929" t="str">
        <f>VLOOKUP(Sales_Data17[[#This Row],[Delivery Region Index]],Regions_Table[#All],3,0)</f>
        <v>Coffs Harbour</v>
      </c>
      <c r="J4929">
        <v>7</v>
      </c>
      <c r="K4929">
        <v>1</v>
      </c>
      <c r="L4929" t="str">
        <f>VLOOKUP(Sales_Data17[[#This Row],[Product Description Index]],Products_Data[#All],2,0)</f>
        <v>Shirts</v>
      </c>
      <c r="M4929">
        <v>8</v>
      </c>
      <c r="N4929" s="9">
        <v>570.24444444444441</v>
      </c>
      <c r="O4929" s="9">
        <f>Sales_Data17[[#This Row],[Order Quantity]]*Sales_Data17[[#This Row],[Unit Price]]</f>
        <v>4561.9555555555553</v>
      </c>
      <c r="P4929" s="9">
        <v>336.44422222222215</v>
      </c>
      <c r="Q4929" s="9">
        <f>Sales_Data17[[#This Row],[Line Total]]-(Sales_Data17[[#This Row],[Total Unit Cost]]*Sales_Data17[[#This Row],[Order Quantity]])</f>
        <v>1870.4017777777781</v>
      </c>
      <c r="R4929" s="1" t="str">
        <f>TEXT(Sales_Data17[[#This Row],[OrderDate]],"MMM")</f>
        <v>Jan</v>
      </c>
      <c r="S4929" s="1" t="str">
        <f t="shared" si="76"/>
        <v>2015</v>
      </c>
    </row>
    <row r="4930" spans="1:19">
      <c r="A4930" t="s">
        <v>4953</v>
      </c>
      <c r="B4930" s="2">
        <v>42017</v>
      </c>
      <c r="C4930" s="2" t="str">
        <f>VLOOKUP(Sales_Data17[[#This Row],[Customer Name Index]],Customer_Data[#All],2,0)</f>
        <v>Rochester Ltd</v>
      </c>
      <c r="D4930">
        <v>15</v>
      </c>
      <c r="E4930" t="s">
        <v>2</v>
      </c>
      <c r="F4930" t="s">
        <v>8168</v>
      </c>
      <c r="G4930" t="s">
        <v>8025</v>
      </c>
      <c r="H4930" t="str">
        <f>VLOOKUP(Sales_Data17[[#This Row],[Delivery Region Index]],Regions_Table[#All],2,0)</f>
        <v>Queensland</v>
      </c>
      <c r="I4930" t="str">
        <f>VLOOKUP(Sales_Data17[[#This Row],[Delivery Region Index]],Regions_Table[#All],3,0)</f>
        <v>Sunshine Coast</v>
      </c>
      <c r="J4930">
        <v>42</v>
      </c>
      <c r="K4930">
        <v>6</v>
      </c>
      <c r="L4930" t="str">
        <f>VLOOKUP(Sales_Data17[[#This Row],[Product Description Index]],Products_Data[#All],2,0)</f>
        <v>Socks</v>
      </c>
      <c r="M4930">
        <v>4</v>
      </c>
      <c r="N4930" s="9">
        <v>608.95555555555563</v>
      </c>
      <c r="O4930" s="9">
        <f>Sales_Data17[[#This Row],[Order Quantity]]*Sales_Data17[[#This Row],[Unit Price]]</f>
        <v>2435.8222222222225</v>
      </c>
      <c r="P4930" s="9">
        <v>493.25400000000013</v>
      </c>
      <c r="Q4930" s="9">
        <f>Sales_Data17[[#This Row],[Line Total]]-(Sales_Data17[[#This Row],[Total Unit Cost]]*Sales_Data17[[#This Row],[Order Quantity]])</f>
        <v>462.806222222222</v>
      </c>
      <c r="R4930" s="1" t="str">
        <f>TEXT(Sales_Data17[[#This Row],[OrderDate]],"MMM")</f>
        <v>Jan</v>
      </c>
      <c r="S4930" s="1" t="str">
        <f t="shared" ref="S4930:S4993" si="77">TEXT(B4930,"YYY")</f>
        <v>2015</v>
      </c>
    </row>
    <row r="4931" spans="1:19">
      <c r="A4931" t="s">
        <v>4954</v>
      </c>
      <c r="B4931" s="2">
        <v>42017</v>
      </c>
      <c r="C4931" s="2" t="str">
        <f>VLOOKUP(Sales_Data17[[#This Row],[Customer Name Index]],Customer_Data[#All],2,0)</f>
        <v>Rochester Ltd</v>
      </c>
      <c r="D4931">
        <v>15</v>
      </c>
      <c r="E4931" t="s">
        <v>3</v>
      </c>
      <c r="F4931" t="s">
        <v>8168</v>
      </c>
      <c r="G4931" t="s">
        <v>8025</v>
      </c>
      <c r="H4931" t="str">
        <f>VLOOKUP(Sales_Data17[[#This Row],[Delivery Region Index]],Regions_Table[#All],2,0)</f>
        <v>Queensland</v>
      </c>
      <c r="I4931" t="str">
        <f>VLOOKUP(Sales_Data17[[#This Row],[Delivery Region Index]],Regions_Table[#All],3,0)</f>
        <v>Sunshine Coast</v>
      </c>
      <c r="J4931">
        <v>42</v>
      </c>
      <c r="K4931">
        <v>6</v>
      </c>
      <c r="L4931" t="str">
        <f>VLOOKUP(Sales_Data17[[#This Row],[Product Description Index]],Products_Data[#All],2,0)</f>
        <v>Socks</v>
      </c>
      <c r="M4931">
        <v>8</v>
      </c>
      <c r="N4931" s="9">
        <v>439.22222222222223</v>
      </c>
      <c r="O4931" s="9">
        <f>Sales_Data17[[#This Row],[Order Quantity]]*Sales_Data17[[#This Row],[Unit Price]]</f>
        <v>3513.7777777777778</v>
      </c>
      <c r="P4931" s="9">
        <v>298.67111111111114</v>
      </c>
      <c r="Q4931" s="9">
        <f>Sales_Data17[[#This Row],[Line Total]]-(Sales_Data17[[#This Row],[Total Unit Cost]]*Sales_Data17[[#This Row],[Order Quantity]])</f>
        <v>1124.4088888888887</v>
      </c>
      <c r="R4931" s="1" t="str">
        <f>TEXT(Sales_Data17[[#This Row],[OrderDate]],"MMM")</f>
        <v>Jan</v>
      </c>
      <c r="S4931" s="1" t="str">
        <f t="shared" si="77"/>
        <v>2015</v>
      </c>
    </row>
    <row r="4932" spans="1:19">
      <c r="A4932" t="s">
        <v>4955</v>
      </c>
      <c r="B4932" s="2">
        <v>42018</v>
      </c>
      <c r="C4932" s="2" t="str">
        <f>VLOOKUP(Sales_Data17[[#This Row],[Customer Name Index]],Customer_Data[#All],2,0)</f>
        <v>21st Ltd</v>
      </c>
      <c r="D4932">
        <v>10</v>
      </c>
      <c r="E4932" t="s">
        <v>2</v>
      </c>
      <c r="F4932" t="s">
        <v>8168</v>
      </c>
      <c r="G4932" t="s">
        <v>8027</v>
      </c>
      <c r="H4932" t="str">
        <f>VLOOKUP(Sales_Data17[[#This Row],[Delivery Region Index]],Regions_Table[#All],2,0)</f>
        <v>Queensland</v>
      </c>
      <c r="I4932" t="str">
        <f>VLOOKUP(Sales_Data17[[#This Row],[Delivery Region Index]],Regions_Table[#All],3,0)</f>
        <v>Bundaberg</v>
      </c>
      <c r="J4932">
        <v>27</v>
      </c>
      <c r="K4932">
        <v>4</v>
      </c>
      <c r="L4932" t="str">
        <f>VLOOKUP(Sales_Data17[[#This Row],[Product Description Index]],Products_Data[#All],2,0)</f>
        <v>Jeans</v>
      </c>
      <c r="M4932">
        <v>6</v>
      </c>
      <c r="N4932" s="9">
        <v>107.2</v>
      </c>
      <c r="O4932" s="9">
        <f>Sales_Data17[[#This Row],[Order Quantity]]*Sales_Data17[[#This Row],[Unit Price]]</f>
        <v>643.20000000000005</v>
      </c>
      <c r="P4932" s="9">
        <v>58.960000000000008</v>
      </c>
      <c r="Q4932" s="9">
        <f>Sales_Data17[[#This Row],[Line Total]]-(Sales_Data17[[#This Row],[Total Unit Cost]]*Sales_Data17[[#This Row],[Order Quantity]])</f>
        <v>289.44</v>
      </c>
      <c r="R4932" s="1" t="str">
        <f>TEXT(Sales_Data17[[#This Row],[OrderDate]],"MMM")</f>
        <v>Jan</v>
      </c>
      <c r="S4932" s="1" t="str">
        <f t="shared" si="77"/>
        <v>2015</v>
      </c>
    </row>
    <row r="4933" spans="1:19">
      <c r="A4933" t="s">
        <v>4956</v>
      </c>
      <c r="B4933" s="2">
        <v>42018</v>
      </c>
      <c r="C4933" s="2" t="str">
        <f>VLOOKUP(Sales_Data17[[#This Row],[Customer Name Index]],Customer_Data[#All],2,0)</f>
        <v>Medsep Group</v>
      </c>
      <c r="D4933">
        <v>8</v>
      </c>
      <c r="E4933" t="s">
        <v>3</v>
      </c>
      <c r="F4933" t="s">
        <v>8168</v>
      </c>
      <c r="G4933" t="s">
        <v>8027</v>
      </c>
      <c r="H4933" t="str">
        <f>VLOOKUP(Sales_Data17[[#This Row],[Delivery Region Index]],Regions_Table[#All],2,0)</f>
        <v>New South Wales</v>
      </c>
      <c r="I4933" t="str">
        <f>VLOOKUP(Sales_Data17[[#This Row],[Delivery Region Index]],Regions_Table[#All],3,0)</f>
        <v>Tamworth</v>
      </c>
      <c r="J4933">
        <v>21</v>
      </c>
      <c r="K4933">
        <v>3</v>
      </c>
      <c r="L4933" t="str">
        <f>VLOOKUP(Sales_Data17[[#This Row],[Product Description Index]],Products_Data[#All],2,0)</f>
        <v>Sunglasses</v>
      </c>
      <c r="M4933">
        <v>2</v>
      </c>
      <c r="N4933" s="9">
        <v>215.88888888888889</v>
      </c>
      <c r="O4933" s="9">
        <f>Sales_Data17[[#This Row],[Order Quantity]]*Sales_Data17[[#This Row],[Unit Price]]</f>
        <v>431.77777777777777</v>
      </c>
      <c r="P4933" s="9">
        <v>118.73888888888889</v>
      </c>
      <c r="Q4933" s="9">
        <f>Sales_Data17[[#This Row],[Line Total]]-(Sales_Data17[[#This Row],[Total Unit Cost]]*Sales_Data17[[#This Row],[Order Quantity]])</f>
        <v>194.29999999999998</v>
      </c>
      <c r="R4933" s="1" t="str">
        <f>TEXT(Sales_Data17[[#This Row],[OrderDate]],"MMM")</f>
        <v>Jan</v>
      </c>
      <c r="S4933" s="1" t="str">
        <f t="shared" si="77"/>
        <v>2015</v>
      </c>
    </row>
    <row r="4934" spans="1:19">
      <c r="A4934" t="s">
        <v>4957</v>
      </c>
      <c r="B4934" s="2">
        <v>42018</v>
      </c>
      <c r="C4934" s="2" t="str">
        <f>VLOOKUP(Sales_Data17[[#This Row],[Customer Name Index]],Customer_Data[#All],2,0)</f>
        <v xml:space="preserve">Qualitest </v>
      </c>
      <c r="D4934">
        <v>19</v>
      </c>
      <c r="E4934" t="s">
        <v>2</v>
      </c>
      <c r="F4934" t="s">
        <v>8168</v>
      </c>
      <c r="G4934" t="s">
        <v>8028</v>
      </c>
      <c r="H4934" t="str">
        <f>VLOOKUP(Sales_Data17[[#This Row],[Delivery Region Index]],Regions_Table[#All],2,0)</f>
        <v>Victoria</v>
      </c>
      <c r="I4934" t="str">
        <f>VLOOKUP(Sales_Data17[[#This Row],[Delivery Region Index]],Regions_Table[#All],3,0)</f>
        <v>Swan Hill</v>
      </c>
      <c r="J4934">
        <v>55</v>
      </c>
      <c r="K4934">
        <v>8</v>
      </c>
      <c r="L4934" t="str">
        <f>VLOOKUP(Sales_Data17[[#This Row],[Product Description Index]],Products_Data[#All],2,0)</f>
        <v>Shoes</v>
      </c>
      <c r="M4934">
        <v>2</v>
      </c>
      <c r="N4934" s="9">
        <v>432.52222222222224</v>
      </c>
      <c r="O4934" s="9">
        <f>Sales_Data17[[#This Row],[Order Quantity]]*Sales_Data17[[#This Row],[Unit Price]]</f>
        <v>865.04444444444448</v>
      </c>
      <c r="P4934" s="9">
        <v>341.6925555555556</v>
      </c>
      <c r="Q4934" s="9">
        <f>Sales_Data17[[#This Row],[Line Total]]-(Sales_Data17[[#This Row],[Total Unit Cost]]*Sales_Data17[[#This Row],[Order Quantity]])</f>
        <v>181.65933333333328</v>
      </c>
      <c r="R4934" s="1" t="str">
        <f>TEXT(Sales_Data17[[#This Row],[OrderDate]],"MMM")</f>
        <v>Jan</v>
      </c>
      <c r="S4934" s="1" t="str">
        <f t="shared" si="77"/>
        <v>2015</v>
      </c>
    </row>
    <row r="4935" spans="1:19">
      <c r="A4935" t="s">
        <v>4958</v>
      </c>
      <c r="B4935" s="2">
        <v>42018</v>
      </c>
      <c r="C4935" s="2" t="str">
        <f>VLOOKUP(Sales_Data17[[#This Row],[Customer Name Index]],Customer_Data[#All],2,0)</f>
        <v>Medsep Group</v>
      </c>
      <c r="D4935">
        <v>8</v>
      </c>
      <c r="E4935" t="s">
        <v>4</v>
      </c>
      <c r="F4935" t="s">
        <v>8168</v>
      </c>
      <c r="G4935" t="s">
        <v>8027</v>
      </c>
      <c r="H4935" t="str">
        <f>VLOOKUP(Sales_Data17[[#This Row],[Delivery Region Index]],Regions_Table[#All],2,0)</f>
        <v>New South Wales</v>
      </c>
      <c r="I4935" t="str">
        <f>VLOOKUP(Sales_Data17[[#This Row],[Delivery Region Index]],Regions_Table[#All],3,0)</f>
        <v>Tweed Heads</v>
      </c>
      <c r="J4935">
        <v>22</v>
      </c>
      <c r="K4935">
        <v>3</v>
      </c>
      <c r="L4935" t="str">
        <f>VLOOKUP(Sales_Data17[[#This Row],[Product Description Index]],Products_Data[#All],2,0)</f>
        <v>Sunglasses</v>
      </c>
      <c r="M4935">
        <v>2</v>
      </c>
      <c r="N4935" s="9">
        <v>646.92222222222222</v>
      </c>
      <c r="O4935" s="9">
        <f>Sales_Data17[[#This Row],[Order Quantity]]*Sales_Data17[[#This Row],[Unit Price]]</f>
        <v>1293.8444444444444</v>
      </c>
      <c r="P4935" s="9">
        <v>504.59933333333333</v>
      </c>
      <c r="Q4935" s="9">
        <f>Sales_Data17[[#This Row],[Line Total]]-(Sales_Data17[[#This Row],[Total Unit Cost]]*Sales_Data17[[#This Row],[Order Quantity]])</f>
        <v>284.64577777777777</v>
      </c>
      <c r="R4935" s="1" t="str">
        <f>TEXT(Sales_Data17[[#This Row],[OrderDate]],"MMM")</f>
        <v>Jan</v>
      </c>
      <c r="S4935" s="1" t="str">
        <f t="shared" si="77"/>
        <v>2015</v>
      </c>
    </row>
    <row r="4936" spans="1:19">
      <c r="A4936" t="s">
        <v>4959</v>
      </c>
      <c r="B4936" s="2">
        <v>42018</v>
      </c>
      <c r="C4936" s="2" t="str">
        <f>VLOOKUP(Sales_Data17[[#This Row],[Customer Name Index]],Customer_Data[#All],2,0)</f>
        <v>Rochester Ltd</v>
      </c>
      <c r="D4936">
        <v>15</v>
      </c>
      <c r="E4936" t="s">
        <v>2</v>
      </c>
      <c r="F4936" t="s">
        <v>8168</v>
      </c>
      <c r="G4936" t="s">
        <v>8025</v>
      </c>
      <c r="H4936" t="str">
        <f>VLOOKUP(Sales_Data17[[#This Row],[Delivery Region Index]],Regions_Table[#All],2,0)</f>
        <v>Queensland</v>
      </c>
      <c r="I4936" t="str">
        <f>VLOOKUP(Sales_Data17[[#This Row],[Delivery Region Index]],Regions_Table[#All],3,0)</f>
        <v>Rockhampton</v>
      </c>
      <c r="J4936">
        <v>41</v>
      </c>
      <c r="K4936">
        <v>6</v>
      </c>
      <c r="L4936" t="str">
        <f>VLOOKUP(Sales_Data17[[#This Row],[Product Description Index]],Products_Data[#All],2,0)</f>
        <v>Socks</v>
      </c>
      <c r="M4936">
        <v>1</v>
      </c>
      <c r="N4936" s="9">
        <v>195.04444444444445</v>
      </c>
      <c r="O4936" s="9">
        <f>Sales_Data17[[#This Row],[Order Quantity]]*Sales_Data17[[#This Row],[Unit Price]]</f>
        <v>195.04444444444445</v>
      </c>
      <c r="P4936" s="9">
        <v>144.3328888888889</v>
      </c>
      <c r="Q4936" s="9">
        <f>Sales_Data17[[#This Row],[Line Total]]-(Sales_Data17[[#This Row],[Total Unit Cost]]*Sales_Data17[[#This Row],[Order Quantity]])</f>
        <v>50.711555555555549</v>
      </c>
      <c r="R4936" s="1" t="str">
        <f>TEXT(Sales_Data17[[#This Row],[OrderDate]],"MMM")</f>
        <v>Jan</v>
      </c>
      <c r="S4936" s="1" t="str">
        <f t="shared" si="77"/>
        <v>2015</v>
      </c>
    </row>
    <row r="4937" spans="1:19">
      <c r="A4937" t="s">
        <v>4960</v>
      </c>
      <c r="B4937" s="2">
        <v>42018</v>
      </c>
      <c r="C4937" s="2" t="str">
        <f>VLOOKUP(Sales_Data17[[#This Row],[Customer Name Index]],Customer_Data[#All],2,0)</f>
        <v>Procter Corp</v>
      </c>
      <c r="D4937">
        <v>5</v>
      </c>
      <c r="E4937" t="s">
        <v>4</v>
      </c>
      <c r="F4937" t="s">
        <v>8168</v>
      </c>
      <c r="G4937" t="s">
        <v>8027</v>
      </c>
      <c r="H4937" t="str">
        <f>VLOOKUP(Sales_Data17[[#This Row],[Delivery Region Index]],Regions_Table[#All],2,0)</f>
        <v>New South Wales</v>
      </c>
      <c r="I4937" t="str">
        <f>VLOOKUP(Sales_Data17[[#This Row],[Delivery Region Index]],Regions_Table[#All],3,0)</f>
        <v>Lake Macquarie</v>
      </c>
      <c r="J4937">
        <v>13</v>
      </c>
      <c r="K4937">
        <v>2</v>
      </c>
      <c r="L4937" t="str">
        <f>VLOOKUP(Sales_Data17[[#This Row],[Product Description Index]],Products_Data[#All],2,0)</f>
        <v>Pants</v>
      </c>
      <c r="M4937">
        <v>2</v>
      </c>
      <c r="N4937" s="9">
        <v>347.65555555555557</v>
      </c>
      <c r="O4937" s="9">
        <f>Sales_Data17[[#This Row],[Order Quantity]]*Sales_Data17[[#This Row],[Unit Price]]</f>
        <v>695.31111111111113</v>
      </c>
      <c r="P4937" s="9">
        <v>159.92155555555556</v>
      </c>
      <c r="Q4937" s="9">
        <f>Sales_Data17[[#This Row],[Line Total]]-(Sales_Data17[[#This Row],[Total Unit Cost]]*Sales_Data17[[#This Row],[Order Quantity]])</f>
        <v>375.46800000000002</v>
      </c>
      <c r="R4937" s="1" t="str">
        <f>TEXT(Sales_Data17[[#This Row],[OrderDate]],"MMM")</f>
        <v>Jan</v>
      </c>
      <c r="S4937" s="1" t="str">
        <f t="shared" si="77"/>
        <v>2015</v>
      </c>
    </row>
    <row r="4938" spans="1:19">
      <c r="A4938" t="s">
        <v>4961</v>
      </c>
      <c r="B4938" s="2">
        <v>42019</v>
      </c>
      <c r="C4938" s="2" t="str">
        <f>VLOOKUP(Sales_Data17[[#This Row],[Customer Name Index]],Customer_Data[#All],2,0)</f>
        <v>Pure Group</v>
      </c>
      <c r="D4938">
        <v>17</v>
      </c>
      <c r="E4938" t="s">
        <v>2</v>
      </c>
      <c r="F4938" t="s">
        <v>8168</v>
      </c>
      <c r="G4938" t="s">
        <v>8025</v>
      </c>
      <c r="H4938" t="str">
        <f>VLOOKUP(Sales_Data17[[#This Row],[Delivery Region Index]],Regions_Table[#All],2,0)</f>
        <v>Victoria</v>
      </c>
      <c r="I4938" t="str">
        <f>VLOOKUP(Sales_Data17[[#This Row],[Delivery Region Index]],Regions_Table[#All],3,0)</f>
        <v>Benalla</v>
      </c>
      <c r="J4938">
        <v>48</v>
      </c>
      <c r="K4938">
        <v>7</v>
      </c>
      <c r="L4938" t="str">
        <f>VLOOKUP(Sales_Data17[[#This Row],[Product Description Index]],Products_Data[#All],2,0)</f>
        <v>Dress Shirts</v>
      </c>
      <c r="M4938">
        <v>9</v>
      </c>
      <c r="N4938" s="9">
        <v>257.57777777777778</v>
      </c>
      <c r="O4938" s="9">
        <f>Sales_Data17[[#This Row],[Order Quantity]]*Sales_Data17[[#This Row],[Unit Price]]</f>
        <v>2318.1999999999998</v>
      </c>
      <c r="P4938" s="9">
        <v>172.57711111111112</v>
      </c>
      <c r="Q4938" s="9">
        <f>Sales_Data17[[#This Row],[Line Total]]-(Sales_Data17[[#This Row],[Total Unit Cost]]*Sales_Data17[[#This Row],[Order Quantity]])</f>
        <v>765.00599999999963</v>
      </c>
      <c r="R4938" s="1" t="str">
        <f>TEXT(Sales_Data17[[#This Row],[OrderDate]],"MMM")</f>
        <v>Jan</v>
      </c>
      <c r="S4938" s="1" t="str">
        <f t="shared" si="77"/>
        <v>2015</v>
      </c>
    </row>
    <row r="4939" spans="1:19">
      <c r="A4939" t="s">
        <v>4962</v>
      </c>
      <c r="B4939" s="2">
        <v>42019</v>
      </c>
      <c r="C4939" s="2" t="str">
        <f>VLOOKUP(Sales_Data17[[#This Row],[Customer Name Index]],Customer_Data[#All],2,0)</f>
        <v>21st Ltd</v>
      </c>
      <c r="D4939">
        <v>10</v>
      </c>
      <c r="E4939" t="s">
        <v>4</v>
      </c>
      <c r="F4939" t="s">
        <v>8168</v>
      </c>
      <c r="G4939" t="s">
        <v>8026</v>
      </c>
      <c r="H4939" t="str">
        <f>VLOOKUP(Sales_Data17[[#This Row],[Delivery Region Index]],Regions_Table[#All],2,0)</f>
        <v>Queensland</v>
      </c>
      <c r="I4939" t="str">
        <f>VLOOKUP(Sales_Data17[[#This Row],[Delivery Region Index]],Regions_Table[#All],3,0)</f>
        <v>Charters Towers</v>
      </c>
      <c r="J4939">
        <v>29</v>
      </c>
      <c r="K4939">
        <v>4</v>
      </c>
      <c r="L4939" t="str">
        <f>VLOOKUP(Sales_Data17[[#This Row],[Product Description Index]],Products_Data[#All],2,0)</f>
        <v>Jeans</v>
      </c>
      <c r="M4939">
        <v>8</v>
      </c>
      <c r="N4939" s="9">
        <v>192.8111111111111</v>
      </c>
      <c r="O4939" s="9">
        <f>Sales_Data17[[#This Row],[Order Quantity]]*Sales_Data17[[#This Row],[Unit Price]]</f>
        <v>1542.4888888888888</v>
      </c>
      <c r="P4939" s="9">
        <v>127.25533333333334</v>
      </c>
      <c r="Q4939" s="9">
        <f>Sales_Data17[[#This Row],[Line Total]]-(Sales_Data17[[#This Row],[Total Unit Cost]]*Sales_Data17[[#This Row],[Order Quantity]])</f>
        <v>524.4462222222221</v>
      </c>
      <c r="R4939" s="1" t="str">
        <f>TEXT(Sales_Data17[[#This Row],[OrderDate]],"MMM")</f>
        <v>Jan</v>
      </c>
      <c r="S4939" s="1" t="str">
        <f t="shared" si="77"/>
        <v>2015</v>
      </c>
    </row>
    <row r="4940" spans="1:19">
      <c r="A4940" t="s">
        <v>4963</v>
      </c>
      <c r="B4940" s="2">
        <v>42019</v>
      </c>
      <c r="C4940" s="2" t="str">
        <f>VLOOKUP(Sales_Data17[[#This Row],[Customer Name Index]],Customer_Data[#All],2,0)</f>
        <v>Procter Corp</v>
      </c>
      <c r="D4940">
        <v>5</v>
      </c>
      <c r="E4940" t="s">
        <v>4</v>
      </c>
      <c r="F4940" t="s">
        <v>8168</v>
      </c>
      <c r="G4940" t="s">
        <v>8027</v>
      </c>
      <c r="H4940" t="str">
        <f>VLOOKUP(Sales_Data17[[#This Row],[Delivery Region Index]],Regions_Table[#All],2,0)</f>
        <v>New South Wales</v>
      </c>
      <c r="I4940" t="str">
        <f>VLOOKUP(Sales_Data17[[#This Row],[Delivery Region Index]],Regions_Table[#All],3,0)</f>
        <v>Lismore</v>
      </c>
      <c r="J4940">
        <v>14</v>
      </c>
      <c r="K4940">
        <v>2</v>
      </c>
      <c r="L4940" t="str">
        <f>VLOOKUP(Sales_Data17[[#This Row],[Product Description Index]],Products_Data[#All],2,0)</f>
        <v>Pants</v>
      </c>
      <c r="M4940">
        <v>9</v>
      </c>
      <c r="N4940" s="9">
        <v>431.03333333333336</v>
      </c>
      <c r="O4940" s="9">
        <f>Sales_Data17[[#This Row],[Order Quantity]]*Sales_Data17[[#This Row],[Unit Price]]</f>
        <v>3879.3</v>
      </c>
      <c r="P4940" s="9">
        <v>172.41333333333336</v>
      </c>
      <c r="Q4940" s="9">
        <f>Sales_Data17[[#This Row],[Line Total]]-(Sales_Data17[[#This Row],[Total Unit Cost]]*Sales_Data17[[#This Row],[Order Quantity]])</f>
        <v>2327.58</v>
      </c>
      <c r="R4940" s="1" t="str">
        <f>TEXT(Sales_Data17[[#This Row],[OrderDate]],"MMM")</f>
        <v>Jan</v>
      </c>
      <c r="S4940" s="1" t="str">
        <f t="shared" si="77"/>
        <v>2015</v>
      </c>
    </row>
    <row r="4941" spans="1:19">
      <c r="A4941" t="s">
        <v>4964</v>
      </c>
      <c r="B4941" s="2">
        <v>42019</v>
      </c>
      <c r="C4941" s="2" t="str">
        <f>VLOOKUP(Sales_Data17[[#This Row],[Customer Name Index]],Customer_Data[#All],2,0)</f>
        <v>Procter Corp</v>
      </c>
      <c r="D4941">
        <v>5</v>
      </c>
      <c r="E4941" t="s">
        <v>2</v>
      </c>
      <c r="F4941" t="s">
        <v>8168</v>
      </c>
      <c r="G4941" t="s">
        <v>8027</v>
      </c>
      <c r="H4941" t="str">
        <f>VLOOKUP(Sales_Data17[[#This Row],[Delivery Region Index]],Regions_Table[#All],2,0)</f>
        <v>New South Wales</v>
      </c>
      <c r="I4941" t="str">
        <f>VLOOKUP(Sales_Data17[[#This Row],[Delivery Region Index]],Regions_Table[#All],3,0)</f>
        <v>Griffith</v>
      </c>
      <c r="J4941">
        <v>12</v>
      </c>
      <c r="K4941">
        <v>2</v>
      </c>
      <c r="L4941" t="str">
        <f>VLOOKUP(Sales_Data17[[#This Row],[Product Description Index]],Products_Data[#All],2,0)</f>
        <v>Pants</v>
      </c>
      <c r="M4941">
        <v>8</v>
      </c>
      <c r="N4941" s="9">
        <v>436.98888888888888</v>
      </c>
      <c r="O4941" s="9">
        <f>Sales_Data17[[#This Row],[Order Quantity]]*Sales_Data17[[#This Row],[Unit Price]]</f>
        <v>3495.911111111111</v>
      </c>
      <c r="P4941" s="9">
        <v>209.75466666666665</v>
      </c>
      <c r="Q4941" s="9">
        <f>Sales_Data17[[#This Row],[Line Total]]-(Sales_Data17[[#This Row],[Total Unit Cost]]*Sales_Data17[[#This Row],[Order Quantity]])</f>
        <v>1817.8737777777778</v>
      </c>
      <c r="R4941" s="1" t="str">
        <f>TEXT(Sales_Data17[[#This Row],[OrderDate]],"MMM")</f>
        <v>Jan</v>
      </c>
      <c r="S4941" s="1" t="str">
        <f t="shared" si="77"/>
        <v>2015</v>
      </c>
    </row>
    <row r="4942" spans="1:19">
      <c r="A4942" t="s">
        <v>4965</v>
      </c>
      <c r="B4942" s="2">
        <v>42019</v>
      </c>
      <c r="C4942" s="2" t="str">
        <f>VLOOKUP(Sales_Data17[[#This Row],[Customer Name Index]],Customer_Data[#All],2,0)</f>
        <v xml:space="preserve">Ei </v>
      </c>
      <c r="D4942">
        <v>9</v>
      </c>
      <c r="E4942" t="s">
        <v>2</v>
      </c>
      <c r="F4942" t="s">
        <v>8168</v>
      </c>
      <c r="G4942" t="s">
        <v>8027</v>
      </c>
      <c r="H4942" t="str">
        <f>VLOOKUP(Sales_Data17[[#This Row],[Delivery Region Index]],Regions_Table[#All],2,0)</f>
        <v>Queensland</v>
      </c>
      <c r="I4942" t="str">
        <f>VLOOKUP(Sales_Data17[[#This Row],[Delivery Region Index]],Regions_Table[#All],3,0)</f>
        <v>Brisbane</v>
      </c>
      <c r="J4942">
        <v>26</v>
      </c>
      <c r="K4942">
        <v>4</v>
      </c>
      <c r="L4942" t="str">
        <f>VLOOKUP(Sales_Data17[[#This Row],[Product Description Index]],Products_Data[#All],2,0)</f>
        <v>Jeans</v>
      </c>
      <c r="M4942">
        <v>1</v>
      </c>
      <c r="N4942" s="9">
        <v>116.13333333333334</v>
      </c>
      <c r="O4942" s="9">
        <f>Sales_Data17[[#This Row],[Order Quantity]]*Sales_Data17[[#This Row],[Unit Price]]</f>
        <v>116.13333333333334</v>
      </c>
      <c r="P4942" s="9">
        <v>60.389333333333333</v>
      </c>
      <c r="Q4942" s="9">
        <f>Sales_Data17[[#This Row],[Line Total]]-(Sales_Data17[[#This Row],[Total Unit Cost]]*Sales_Data17[[#This Row],[Order Quantity]])</f>
        <v>55.744000000000007</v>
      </c>
      <c r="R4942" s="1" t="str">
        <f>TEXT(Sales_Data17[[#This Row],[OrderDate]],"MMM")</f>
        <v>Jan</v>
      </c>
      <c r="S4942" s="1" t="str">
        <f t="shared" si="77"/>
        <v>2015</v>
      </c>
    </row>
    <row r="4943" spans="1:19">
      <c r="A4943" t="s">
        <v>4966</v>
      </c>
      <c r="B4943" s="2">
        <v>42020</v>
      </c>
      <c r="C4943" s="2" t="str">
        <f>VLOOKUP(Sales_Data17[[#This Row],[Customer Name Index]],Customer_Data[#All],2,0)</f>
        <v>ETUDE Ltd</v>
      </c>
      <c r="D4943">
        <v>4</v>
      </c>
      <c r="E4943" t="s">
        <v>2</v>
      </c>
      <c r="F4943" t="s">
        <v>8168</v>
      </c>
      <c r="G4943" t="s">
        <v>8027</v>
      </c>
      <c r="H4943" t="str">
        <f>VLOOKUP(Sales_Data17[[#This Row],[Delivery Region Index]],Regions_Table[#All],2,0)</f>
        <v>New South Wales</v>
      </c>
      <c r="I4943" t="str">
        <f>VLOOKUP(Sales_Data17[[#This Row],[Delivery Region Index]],Regions_Table[#All],3,0)</f>
        <v>Grafton</v>
      </c>
      <c r="J4943">
        <v>11</v>
      </c>
      <c r="K4943">
        <v>2</v>
      </c>
      <c r="L4943" t="str">
        <f>VLOOKUP(Sales_Data17[[#This Row],[Product Description Index]],Products_Data[#All],2,0)</f>
        <v>Pants</v>
      </c>
      <c r="M4943">
        <v>4</v>
      </c>
      <c r="N4943" s="9">
        <v>23.822222222222223</v>
      </c>
      <c r="O4943" s="9">
        <f>Sales_Data17[[#This Row],[Order Quantity]]*Sales_Data17[[#This Row],[Unit Price]]</f>
        <v>95.288888888888891</v>
      </c>
      <c r="P4943" s="9">
        <v>13.816888888888888</v>
      </c>
      <c r="Q4943" s="9">
        <f>Sales_Data17[[#This Row],[Line Total]]-(Sales_Data17[[#This Row],[Total Unit Cost]]*Sales_Data17[[#This Row],[Order Quantity]])</f>
        <v>40.021333333333338</v>
      </c>
      <c r="R4943" s="1" t="str">
        <f>TEXT(Sales_Data17[[#This Row],[OrderDate]],"MMM")</f>
        <v>Jan</v>
      </c>
      <c r="S4943" s="1" t="str">
        <f t="shared" si="77"/>
        <v>2015</v>
      </c>
    </row>
    <row r="4944" spans="1:19">
      <c r="A4944" t="s">
        <v>4967</v>
      </c>
      <c r="B4944" s="2">
        <v>42020</v>
      </c>
      <c r="C4944" s="2" t="str">
        <f>VLOOKUP(Sales_Data17[[#This Row],[Customer Name Index]],Customer_Data[#All],2,0)</f>
        <v>Pure Group</v>
      </c>
      <c r="D4944">
        <v>17</v>
      </c>
      <c r="E4944" t="s">
        <v>2</v>
      </c>
      <c r="F4944" t="s">
        <v>8168</v>
      </c>
      <c r="G4944" t="s">
        <v>8025</v>
      </c>
      <c r="H4944" t="str">
        <f>VLOOKUP(Sales_Data17[[#This Row],[Delivery Region Index]],Regions_Table[#All],2,0)</f>
        <v>Victoria</v>
      </c>
      <c r="I4944" t="str">
        <f>VLOOKUP(Sales_Data17[[#This Row],[Delivery Region Index]],Regions_Table[#All],3,0)</f>
        <v>Benalla</v>
      </c>
      <c r="J4944">
        <v>48</v>
      </c>
      <c r="K4944">
        <v>7</v>
      </c>
      <c r="L4944" t="str">
        <f>VLOOKUP(Sales_Data17[[#This Row],[Product Description Index]],Products_Data[#All],2,0)</f>
        <v>Dress Shirts</v>
      </c>
      <c r="M4944">
        <v>9</v>
      </c>
      <c r="N4944" s="9">
        <v>99.75555555555556</v>
      </c>
      <c r="O4944" s="9">
        <f>Sales_Data17[[#This Row],[Order Quantity]]*Sales_Data17[[#This Row],[Unit Price]]</f>
        <v>897.80000000000007</v>
      </c>
      <c r="P4944" s="9">
        <v>51.872888888888895</v>
      </c>
      <c r="Q4944" s="9">
        <f>Sales_Data17[[#This Row],[Line Total]]-(Sales_Data17[[#This Row],[Total Unit Cost]]*Sales_Data17[[#This Row],[Order Quantity]])</f>
        <v>430.94400000000002</v>
      </c>
      <c r="R4944" s="1" t="str">
        <f>TEXT(Sales_Data17[[#This Row],[OrderDate]],"MMM")</f>
        <v>Jan</v>
      </c>
      <c r="S4944" s="1" t="str">
        <f t="shared" si="77"/>
        <v>2015</v>
      </c>
    </row>
    <row r="4945" spans="1:19">
      <c r="A4945" t="s">
        <v>4968</v>
      </c>
      <c r="B4945" s="2">
        <v>42021</v>
      </c>
      <c r="C4945" s="2" t="str">
        <f>VLOOKUP(Sales_Data17[[#This Row],[Customer Name Index]],Customer_Data[#All],2,0)</f>
        <v>3LAB, Ltd</v>
      </c>
      <c r="D4945">
        <v>16</v>
      </c>
      <c r="E4945" t="s">
        <v>4</v>
      </c>
      <c r="F4945" t="s">
        <v>8168</v>
      </c>
      <c r="G4945" t="s">
        <v>8025</v>
      </c>
      <c r="H4945" t="str">
        <f>VLOOKUP(Sales_Data17[[#This Row],[Delivery Region Index]],Regions_Table[#All],2,0)</f>
        <v>South Australia</v>
      </c>
      <c r="I4945" t="str">
        <f>VLOOKUP(Sales_Data17[[#This Row],[Delivery Region Index]],Regions_Table[#All],3,0)</f>
        <v>Adelaide</v>
      </c>
      <c r="J4945">
        <v>46</v>
      </c>
      <c r="K4945">
        <v>7</v>
      </c>
      <c r="L4945" t="str">
        <f>VLOOKUP(Sales_Data17[[#This Row],[Product Description Index]],Products_Data[#All],2,0)</f>
        <v>Dress Shirts</v>
      </c>
      <c r="M4945">
        <v>2</v>
      </c>
      <c r="N4945" s="9">
        <v>126.55555555555556</v>
      </c>
      <c r="O4945" s="9">
        <f>Sales_Data17[[#This Row],[Order Quantity]]*Sales_Data17[[#This Row],[Unit Price]]</f>
        <v>253.11111111111111</v>
      </c>
      <c r="P4945" s="9">
        <v>79.73</v>
      </c>
      <c r="Q4945" s="9">
        <f>Sales_Data17[[#This Row],[Line Total]]-(Sales_Data17[[#This Row],[Total Unit Cost]]*Sales_Data17[[#This Row],[Order Quantity]])</f>
        <v>93.651111111111106</v>
      </c>
      <c r="R4945" s="1" t="str">
        <f>TEXT(Sales_Data17[[#This Row],[OrderDate]],"MMM")</f>
        <v>Jan</v>
      </c>
      <c r="S4945" s="1" t="str">
        <f t="shared" si="77"/>
        <v>2015</v>
      </c>
    </row>
    <row r="4946" spans="1:19">
      <c r="A4946" t="s">
        <v>4969</v>
      </c>
      <c r="B4946" s="2">
        <v>42021</v>
      </c>
      <c r="C4946" s="2" t="str">
        <f>VLOOKUP(Sales_Data17[[#This Row],[Customer Name Index]],Customer_Data[#All],2,0)</f>
        <v xml:space="preserve">Qualitest </v>
      </c>
      <c r="D4946">
        <v>19</v>
      </c>
      <c r="E4946" t="s">
        <v>2</v>
      </c>
      <c r="F4946" t="s">
        <v>8168</v>
      </c>
      <c r="G4946" t="s">
        <v>8028</v>
      </c>
      <c r="H4946" t="str">
        <f>VLOOKUP(Sales_Data17[[#This Row],[Delivery Region Index]],Regions_Table[#All],2,0)</f>
        <v>Victoria</v>
      </c>
      <c r="I4946" t="str">
        <f>VLOOKUP(Sales_Data17[[#This Row],[Delivery Region Index]],Regions_Table[#All],3,0)</f>
        <v>Shepparton</v>
      </c>
      <c r="J4946">
        <v>54</v>
      </c>
      <c r="K4946">
        <v>8</v>
      </c>
      <c r="L4946" t="str">
        <f>VLOOKUP(Sales_Data17[[#This Row],[Product Description Index]],Products_Data[#All],2,0)</f>
        <v>Shoes</v>
      </c>
      <c r="M4946">
        <v>1</v>
      </c>
      <c r="N4946" s="9">
        <v>606.72222222222217</v>
      </c>
      <c r="O4946" s="9">
        <f>Sales_Data17[[#This Row],[Order Quantity]]*Sales_Data17[[#This Row],[Unit Price]]</f>
        <v>606.72222222222217</v>
      </c>
      <c r="P4946" s="9">
        <v>260.89055555555552</v>
      </c>
      <c r="Q4946" s="9">
        <f>Sales_Data17[[#This Row],[Line Total]]-(Sales_Data17[[#This Row],[Total Unit Cost]]*Sales_Data17[[#This Row],[Order Quantity]])</f>
        <v>345.83166666666665</v>
      </c>
      <c r="R4946" s="1" t="str">
        <f>TEXT(Sales_Data17[[#This Row],[OrderDate]],"MMM")</f>
        <v>Jan</v>
      </c>
      <c r="S4946" s="1" t="str">
        <f t="shared" si="77"/>
        <v>2015</v>
      </c>
    </row>
    <row r="4947" spans="1:19">
      <c r="A4947" t="s">
        <v>4970</v>
      </c>
      <c r="B4947" s="2">
        <v>42021</v>
      </c>
      <c r="C4947" s="2" t="str">
        <f>VLOOKUP(Sales_Data17[[#This Row],[Customer Name Index]],Customer_Data[#All],2,0)</f>
        <v>New Ltd</v>
      </c>
      <c r="D4947">
        <v>7</v>
      </c>
      <c r="E4947" t="s">
        <v>4</v>
      </c>
      <c r="F4947" t="s">
        <v>8168</v>
      </c>
      <c r="G4947" t="s">
        <v>8027</v>
      </c>
      <c r="H4947" t="str">
        <f>VLOOKUP(Sales_Data17[[#This Row],[Delivery Region Index]],Regions_Table[#All],2,0)</f>
        <v>New South Wales</v>
      </c>
      <c r="I4947" t="str">
        <f>VLOOKUP(Sales_Data17[[#This Row],[Delivery Region Index]],Regions_Table[#All],3,0)</f>
        <v>Tamworth</v>
      </c>
      <c r="J4947">
        <v>21</v>
      </c>
      <c r="K4947">
        <v>3</v>
      </c>
      <c r="L4947" t="str">
        <f>VLOOKUP(Sales_Data17[[#This Row],[Product Description Index]],Products_Data[#All],2,0)</f>
        <v>Sunglasses</v>
      </c>
      <c r="M4947">
        <v>5</v>
      </c>
      <c r="N4947" s="9">
        <v>265.76666666666665</v>
      </c>
      <c r="O4947" s="9">
        <f>Sales_Data17[[#This Row],[Order Quantity]]*Sales_Data17[[#This Row],[Unit Price]]</f>
        <v>1328.8333333333333</v>
      </c>
      <c r="P4947" s="9">
        <v>204.64033333333336</v>
      </c>
      <c r="Q4947" s="9">
        <f>Sales_Data17[[#This Row],[Line Total]]-(Sales_Data17[[#This Row],[Total Unit Cost]]*Sales_Data17[[#This Row],[Order Quantity]])</f>
        <v>305.63166666666643</v>
      </c>
      <c r="R4947" s="1" t="str">
        <f>TEXT(Sales_Data17[[#This Row],[OrderDate]],"MMM")</f>
        <v>Jan</v>
      </c>
      <c r="S4947" s="1" t="str">
        <f t="shared" si="77"/>
        <v>2015</v>
      </c>
    </row>
    <row r="4948" spans="1:19">
      <c r="A4948" t="s">
        <v>4971</v>
      </c>
      <c r="B4948" s="2">
        <v>42021</v>
      </c>
      <c r="C4948" s="2" t="str">
        <f>VLOOKUP(Sales_Data17[[#This Row],[Customer Name Index]],Customer_Data[#All],2,0)</f>
        <v>3LAB, Ltd</v>
      </c>
      <c r="D4948">
        <v>16</v>
      </c>
      <c r="E4948" t="s">
        <v>4</v>
      </c>
      <c r="F4948" t="s">
        <v>8168</v>
      </c>
      <c r="G4948" t="s">
        <v>8025</v>
      </c>
      <c r="H4948" t="str">
        <f>VLOOKUP(Sales_Data17[[#This Row],[Delivery Region Index]],Regions_Table[#All],2,0)</f>
        <v>Queensland</v>
      </c>
      <c r="I4948" t="str">
        <f>VLOOKUP(Sales_Data17[[#This Row],[Delivery Region Index]],Regions_Table[#All],3,0)</f>
        <v>Toowoomba</v>
      </c>
      <c r="J4948">
        <v>44</v>
      </c>
      <c r="K4948">
        <v>7</v>
      </c>
      <c r="L4948" t="str">
        <f>VLOOKUP(Sales_Data17[[#This Row],[Product Description Index]],Products_Data[#All],2,0)</f>
        <v>Dress Shirts</v>
      </c>
      <c r="M4948">
        <v>3</v>
      </c>
      <c r="N4948" s="9">
        <v>666.27777777777783</v>
      </c>
      <c r="O4948" s="9">
        <f>Sales_Data17[[#This Row],[Order Quantity]]*Sales_Data17[[#This Row],[Unit Price]]</f>
        <v>1998.8333333333335</v>
      </c>
      <c r="P4948" s="9">
        <v>506.37111111111113</v>
      </c>
      <c r="Q4948" s="9">
        <f>Sales_Data17[[#This Row],[Line Total]]-(Sales_Data17[[#This Row],[Total Unit Cost]]*Sales_Data17[[#This Row],[Order Quantity]])</f>
        <v>479.72</v>
      </c>
      <c r="R4948" s="1" t="str">
        <f>TEXT(Sales_Data17[[#This Row],[OrderDate]],"MMM")</f>
        <v>Jan</v>
      </c>
      <c r="S4948" s="1" t="str">
        <f t="shared" si="77"/>
        <v>2015</v>
      </c>
    </row>
    <row r="4949" spans="1:19">
      <c r="A4949" t="s">
        <v>4972</v>
      </c>
      <c r="B4949" s="2">
        <v>42021</v>
      </c>
      <c r="C4949" s="2" t="str">
        <f>VLOOKUP(Sales_Data17[[#This Row],[Customer Name Index]],Customer_Data[#All],2,0)</f>
        <v xml:space="preserve">Qualitest </v>
      </c>
      <c r="D4949">
        <v>19</v>
      </c>
      <c r="E4949" t="s">
        <v>4</v>
      </c>
      <c r="F4949" t="s">
        <v>8168</v>
      </c>
      <c r="G4949" t="s">
        <v>8028</v>
      </c>
      <c r="H4949" t="str">
        <f>VLOOKUP(Sales_Data17[[#This Row],[Delivery Region Index]],Regions_Table[#All],2,0)</f>
        <v>Victoria</v>
      </c>
      <c r="I4949" t="str">
        <f>VLOOKUP(Sales_Data17[[#This Row],[Delivery Region Index]],Regions_Table[#All],3,0)</f>
        <v>Swan Hill</v>
      </c>
      <c r="J4949">
        <v>55</v>
      </c>
      <c r="K4949">
        <v>8</v>
      </c>
      <c r="L4949" t="str">
        <f>VLOOKUP(Sales_Data17[[#This Row],[Product Description Index]],Products_Data[#All],2,0)</f>
        <v>Shoes</v>
      </c>
      <c r="M4949">
        <v>7</v>
      </c>
      <c r="N4949" s="9">
        <v>192.06666666666669</v>
      </c>
      <c r="O4949" s="9">
        <f>Sales_Data17[[#This Row],[Order Quantity]]*Sales_Data17[[#This Row],[Unit Price]]</f>
        <v>1344.4666666666669</v>
      </c>
      <c r="P4949" s="9">
        <v>80.668000000000006</v>
      </c>
      <c r="Q4949" s="9">
        <f>Sales_Data17[[#This Row],[Line Total]]-(Sales_Data17[[#This Row],[Total Unit Cost]]*Sales_Data17[[#This Row],[Order Quantity]])</f>
        <v>779.79066666666688</v>
      </c>
      <c r="R4949" s="1" t="str">
        <f>TEXT(Sales_Data17[[#This Row],[OrderDate]],"MMM")</f>
        <v>Jan</v>
      </c>
      <c r="S4949" s="1" t="str">
        <f t="shared" si="77"/>
        <v>2015</v>
      </c>
    </row>
    <row r="4950" spans="1:19">
      <c r="A4950" t="s">
        <v>4973</v>
      </c>
      <c r="B4950" s="2">
        <v>42022</v>
      </c>
      <c r="C4950" s="2" t="str">
        <f>VLOOKUP(Sales_Data17[[#This Row],[Customer Name Index]],Customer_Data[#All],2,0)</f>
        <v>Eminence Corp</v>
      </c>
      <c r="D4950">
        <v>18</v>
      </c>
      <c r="E4950" t="s">
        <v>3</v>
      </c>
      <c r="F4950" t="s">
        <v>8168</v>
      </c>
      <c r="G4950" t="s">
        <v>8025</v>
      </c>
      <c r="H4950" t="str">
        <f>VLOOKUP(Sales_Data17[[#This Row],[Delivery Region Index]],Regions_Table[#All],2,0)</f>
        <v>Victoria</v>
      </c>
      <c r="I4950" t="str">
        <f>VLOOKUP(Sales_Data17[[#This Row],[Delivery Region Index]],Regions_Table[#All],3,0)</f>
        <v>Mildura</v>
      </c>
      <c r="J4950">
        <v>53</v>
      </c>
      <c r="K4950">
        <v>8</v>
      </c>
      <c r="L4950" t="str">
        <f>VLOOKUP(Sales_Data17[[#This Row],[Product Description Index]],Products_Data[#All],2,0)</f>
        <v>Shoes</v>
      </c>
      <c r="M4950">
        <v>2</v>
      </c>
      <c r="N4950" s="9">
        <v>371.47777777777782</v>
      </c>
      <c r="O4950" s="9">
        <f>Sales_Data17[[#This Row],[Order Quantity]]*Sales_Data17[[#This Row],[Unit Price]]</f>
        <v>742.95555555555563</v>
      </c>
      <c r="P4950" s="9">
        <v>248.89011111111117</v>
      </c>
      <c r="Q4950" s="9">
        <f>Sales_Data17[[#This Row],[Line Total]]-(Sales_Data17[[#This Row],[Total Unit Cost]]*Sales_Data17[[#This Row],[Order Quantity]])</f>
        <v>245.1753333333333</v>
      </c>
      <c r="R4950" s="1" t="str">
        <f>TEXT(Sales_Data17[[#This Row],[OrderDate]],"MMM")</f>
        <v>Jan</v>
      </c>
      <c r="S4950" s="1" t="str">
        <f t="shared" si="77"/>
        <v>2015</v>
      </c>
    </row>
    <row r="4951" spans="1:19">
      <c r="A4951" t="s">
        <v>4974</v>
      </c>
      <c r="B4951" s="2">
        <v>42022</v>
      </c>
      <c r="C4951" s="2" t="str">
        <f>VLOOKUP(Sales_Data17[[#This Row],[Customer Name Index]],Customer_Data[#All],2,0)</f>
        <v xml:space="preserve">Ei </v>
      </c>
      <c r="D4951">
        <v>9</v>
      </c>
      <c r="E4951" t="s">
        <v>4</v>
      </c>
      <c r="F4951" t="s">
        <v>8168</v>
      </c>
      <c r="G4951" t="s">
        <v>8027</v>
      </c>
      <c r="H4951" t="str">
        <f>VLOOKUP(Sales_Data17[[#This Row],[Delivery Region Index]],Regions_Table[#All],2,0)</f>
        <v>New South Wales</v>
      </c>
      <c r="I4951" t="str">
        <f>VLOOKUP(Sales_Data17[[#This Row],[Delivery Region Index]],Regions_Table[#All],3,0)</f>
        <v>Wollongong</v>
      </c>
      <c r="J4951">
        <v>24</v>
      </c>
      <c r="K4951">
        <v>4</v>
      </c>
      <c r="L4951" t="str">
        <f>VLOOKUP(Sales_Data17[[#This Row],[Product Description Index]],Products_Data[#All],2,0)</f>
        <v>Jeans</v>
      </c>
      <c r="M4951">
        <v>3</v>
      </c>
      <c r="N4951" s="9">
        <v>19.355555555555558</v>
      </c>
      <c r="O4951" s="9">
        <f>Sales_Data17[[#This Row],[Order Quantity]]*Sales_Data17[[#This Row],[Unit Price]]</f>
        <v>58.066666666666677</v>
      </c>
      <c r="P4951" s="9">
        <v>9.0971111111111114</v>
      </c>
      <c r="Q4951" s="9">
        <f>Sales_Data17[[#This Row],[Line Total]]-(Sales_Data17[[#This Row],[Total Unit Cost]]*Sales_Data17[[#This Row],[Order Quantity]])</f>
        <v>30.775333333333343</v>
      </c>
      <c r="R4951" s="1" t="str">
        <f>TEXT(Sales_Data17[[#This Row],[OrderDate]],"MMM")</f>
        <v>Jan</v>
      </c>
      <c r="S4951" s="1" t="str">
        <f t="shared" si="77"/>
        <v>2015</v>
      </c>
    </row>
    <row r="4952" spans="1:19">
      <c r="A4952" t="s">
        <v>4975</v>
      </c>
      <c r="B4952" s="2">
        <v>42022</v>
      </c>
      <c r="C4952" s="2" t="str">
        <f>VLOOKUP(Sales_Data17[[#This Row],[Customer Name Index]],Customer_Data[#All],2,0)</f>
        <v>Eminence Corp</v>
      </c>
      <c r="D4952">
        <v>18</v>
      </c>
      <c r="E4952" t="s">
        <v>4</v>
      </c>
      <c r="F4952" t="s">
        <v>8168</v>
      </c>
      <c r="G4952" t="s">
        <v>8025</v>
      </c>
      <c r="H4952" t="str">
        <f>VLOOKUP(Sales_Data17[[#This Row],[Delivery Region Index]],Regions_Table[#All],2,0)</f>
        <v>Victoria</v>
      </c>
      <c r="I4952" t="str">
        <f>VLOOKUP(Sales_Data17[[#This Row],[Delivery Region Index]],Regions_Table[#All],3,0)</f>
        <v>Latrobe City</v>
      </c>
      <c r="J4952">
        <v>52</v>
      </c>
      <c r="K4952">
        <v>8</v>
      </c>
      <c r="L4952" t="str">
        <f>VLOOKUP(Sales_Data17[[#This Row],[Product Description Index]],Products_Data[#All],2,0)</f>
        <v>Shoes</v>
      </c>
      <c r="M4952">
        <v>3</v>
      </c>
      <c r="N4952" s="9">
        <v>117.62222222222223</v>
      </c>
      <c r="O4952" s="9">
        <f>Sales_Data17[[#This Row],[Order Quantity]]*Sales_Data17[[#This Row],[Unit Price]]</f>
        <v>352.86666666666667</v>
      </c>
      <c r="P4952" s="9">
        <v>62.33977777777779</v>
      </c>
      <c r="Q4952" s="9">
        <f>Sales_Data17[[#This Row],[Line Total]]-(Sales_Data17[[#This Row],[Total Unit Cost]]*Sales_Data17[[#This Row],[Order Quantity]])</f>
        <v>165.8473333333333</v>
      </c>
      <c r="R4952" s="1" t="str">
        <f>TEXT(Sales_Data17[[#This Row],[OrderDate]],"MMM")</f>
        <v>Jan</v>
      </c>
      <c r="S4952" s="1" t="str">
        <f t="shared" si="77"/>
        <v>2015</v>
      </c>
    </row>
    <row r="4953" spans="1:19">
      <c r="A4953" t="s">
        <v>4976</v>
      </c>
      <c r="B4953" s="2">
        <v>42022</v>
      </c>
      <c r="C4953" s="2" t="str">
        <f>VLOOKUP(Sales_Data17[[#This Row],[Customer Name Index]],Customer_Data[#All],2,0)</f>
        <v>Eminence Corp</v>
      </c>
      <c r="D4953">
        <v>18</v>
      </c>
      <c r="E4953" t="s">
        <v>4</v>
      </c>
      <c r="F4953" t="s">
        <v>8168</v>
      </c>
      <c r="G4953" t="s">
        <v>8025</v>
      </c>
      <c r="H4953" t="str">
        <f>VLOOKUP(Sales_Data17[[#This Row],[Delivery Region Index]],Regions_Table[#All],2,0)</f>
        <v>Victoria</v>
      </c>
      <c r="I4953" t="str">
        <f>VLOOKUP(Sales_Data17[[#This Row],[Delivery Region Index]],Regions_Table[#All],3,0)</f>
        <v>Latrobe City</v>
      </c>
      <c r="J4953">
        <v>52</v>
      </c>
      <c r="K4953">
        <v>8</v>
      </c>
      <c r="L4953" t="str">
        <f>VLOOKUP(Sales_Data17[[#This Row],[Product Description Index]],Products_Data[#All],2,0)</f>
        <v>Shoes</v>
      </c>
      <c r="M4953">
        <v>9</v>
      </c>
      <c r="N4953" s="9">
        <v>107.2</v>
      </c>
      <c r="O4953" s="9">
        <f>Sales_Data17[[#This Row],[Order Quantity]]*Sales_Data17[[#This Row],[Unit Price]]</f>
        <v>964.80000000000007</v>
      </c>
      <c r="P4953" s="9">
        <v>43.951999999999998</v>
      </c>
      <c r="Q4953" s="9">
        <f>Sales_Data17[[#This Row],[Line Total]]-(Sales_Data17[[#This Row],[Total Unit Cost]]*Sales_Data17[[#This Row],[Order Quantity]])</f>
        <v>569.23200000000008</v>
      </c>
      <c r="R4953" s="1" t="str">
        <f>TEXT(Sales_Data17[[#This Row],[OrderDate]],"MMM")</f>
        <v>Jan</v>
      </c>
      <c r="S4953" s="1" t="str">
        <f t="shared" si="77"/>
        <v>2015</v>
      </c>
    </row>
    <row r="4954" spans="1:19">
      <c r="A4954" t="s">
        <v>4977</v>
      </c>
      <c r="B4954" s="2">
        <v>42022</v>
      </c>
      <c r="C4954" s="2" t="str">
        <f>VLOOKUP(Sales_Data17[[#This Row],[Customer Name Index]],Customer_Data[#All],2,0)</f>
        <v>Procter Corp</v>
      </c>
      <c r="D4954">
        <v>5</v>
      </c>
      <c r="E4954" t="s">
        <v>4</v>
      </c>
      <c r="F4954" t="s">
        <v>8168</v>
      </c>
      <c r="G4954" t="s">
        <v>8027</v>
      </c>
      <c r="H4954" t="str">
        <f>VLOOKUP(Sales_Data17[[#This Row],[Delivery Region Index]],Regions_Table[#All],2,0)</f>
        <v>New South Wales</v>
      </c>
      <c r="I4954" t="str">
        <f>VLOOKUP(Sales_Data17[[#This Row],[Delivery Region Index]],Regions_Table[#All],3,0)</f>
        <v>Lake Macquarie</v>
      </c>
      <c r="J4954">
        <v>13</v>
      </c>
      <c r="K4954">
        <v>2</v>
      </c>
      <c r="L4954" t="str">
        <f>VLOOKUP(Sales_Data17[[#This Row],[Product Description Index]],Products_Data[#All],2,0)</f>
        <v>Pants</v>
      </c>
      <c r="M4954">
        <v>4</v>
      </c>
      <c r="N4954" s="9">
        <v>440.71111111111111</v>
      </c>
      <c r="O4954" s="9">
        <f>Sales_Data17[[#This Row],[Order Quantity]]*Sales_Data17[[#This Row],[Unit Price]]</f>
        <v>1762.8444444444444</v>
      </c>
      <c r="P4954" s="9">
        <v>255.61244444444441</v>
      </c>
      <c r="Q4954" s="9">
        <f>Sales_Data17[[#This Row],[Line Total]]-(Sales_Data17[[#This Row],[Total Unit Cost]]*Sales_Data17[[#This Row],[Order Quantity]])</f>
        <v>740.39466666666681</v>
      </c>
      <c r="R4954" s="1" t="str">
        <f>TEXT(Sales_Data17[[#This Row],[OrderDate]],"MMM")</f>
        <v>Jan</v>
      </c>
      <c r="S4954" s="1" t="str">
        <f t="shared" si="77"/>
        <v>2015</v>
      </c>
    </row>
    <row r="4955" spans="1:19">
      <c r="A4955" t="s">
        <v>4978</v>
      </c>
      <c r="B4955" s="2">
        <v>42022</v>
      </c>
      <c r="C4955" s="2" t="str">
        <f>VLOOKUP(Sales_Data17[[#This Row],[Customer Name Index]],Customer_Data[#All],2,0)</f>
        <v>Elorac, Corp</v>
      </c>
      <c r="D4955">
        <v>3</v>
      </c>
      <c r="E4955" t="s">
        <v>2</v>
      </c>
      <c r="F4955" t="s">
        <v>8168</v>
      </c>
      <c r="G4955" t="s">
        <v>8027</v>
      </c>
      <c r="H4955" t="str">
        <f>VLOOKUP(Sales_Data17[[#This Row],[Delivery Region Index]],Regions_Table[#All],2,0)</f>
        <v>New South Wales</v>
      </c>
      <c r="I4955" t="str">
        <f>VLOOKUP(Sales_Data17[[#This Row],[Delivery Region Index]],Regions_Table[#All],3,0)</f>
        <v>Coffs Harbour</v>
      </c>
      <c r="J4955">
        <v>7</v>
      </c>
      <c r="K4955">
        <v>1</v>
      </c>
      <c r="L4955" t="str">
        <f>VLOOKUP(Sales_Data17[[#This Row],[Product Description Index]],Products_Data[#All],2,0)</f>
        <v>Shirts</v>
      </c>
      <c r="M4955">
        <v>7</v>
      </c>
      <c r="N4955" s="9">
        <v>292.56666666666666</v>
      </c>
      <c r="O4955" s="9">
        <f>Sales_Data17[[#This Row],[Order Quantity]]*Sales_Data17[[#This Row],[Unit Price]]</f>
        <v>2047.9666666666667</v>
      </c>
      <c r="P4955" s="9">
        <v>210.648</v>
      </c>
      <c r="Q4955" s="9">
        <f>Sales_Data17[[#This Row],[Line Total]]-(Sales_Data17[[#This Row],[Total Unit Cost]]*Sales_Data17[[#This Row],[Order Quantity]])</f>
        <v>573.43066666666664</v>
      </c>
      <c r="R4955" s="1" t="str">
        <f>TEXT(Sales_Data17[[#This Row],[OrderDate]],"MMM")</f>
        <v>Jan</v>
      </c>
      <c r="S4955" s="1" t="str">
        <f t="shared" si="77"/>
        <v>2015</v>
      </c>
    </row>
    <row r="4956" spans="1:19">
      <c r="A4956" t="s">
        <v>4979</v>
      </c>
      <c r="B4956" s="2">
        <v>42023</v>
      </c>
      <c r="C4956" s="2" t="str">
        <f>VLOOKUP(Sales_Data17[[#This Row],[Customer Name Index]],Customer_Data[#All],2,0)</f>
        <v>Pacific Ltd</v>
      </c>
      <c r="D4956">
        <v>20</v>
      </c>
      <c r="E4956" t="s">
        <v>3</v>
      </c>
      <c r="F4956" t="s">
        <v>8168</v>
      </c>
      <c r="G4956" t="s">
        <v>8028</v>
      </c>
      <c r="H4956" t="str">
        <f>VLOOKUP(Sales_Data17[[#This Row],[Delivery Region Index]],Regions_Table[#All],2,0)</f>
        <v>Victoria</v>
      </c>
      <c r="I4956" t="str">
        <f>VLOOKUP(Sales_Data17[[#This Row],[Delivery Region Index]],Regions_Table[#All],3,0)</f>
        <v>Warrnambool</v>
      </c>
      <c r="J4956">
        <v>57</v>
      </c>
      <c r="K4956">
        <v>8</v>
      </c>
      <c r="L4956" t="str">
        <f>VLOOKUP(Sales_Data17[[#This Row],[Product Description Index]],Products_Data[#All],2,0)</f>
        <v>Shoes</v>
      </c>
      <c r="M4956">
        <v>2</v>
      </c>
      <c r="N4956" s="9">
        <v>112.41111111111111</v>
      </c>
      <c r="O4956" s="9">
        <f>Sales_Data17[[#This Row],[Order Quantity]]*Sales_Data17[[#This Row],[Unit Price]]</f>
        <v>224.82222222222222</v>
      </c>
      <c r="P4956" s="9">
        <v>91.053000000000011</v>
      </c>
      <c r="Q4956" s="9">
        <f>Sales_Data17[[#This Row],[Line Total]]-(Sales_Data17[[#This Row],[Total Unit Cost]]*Sales_Data17[[#This Row],[Order Quantity]])</f>
        <v>42.7162222222222</v>
      </c>
      <c r="R4956" s="1" t="str">
        <f>TEXT(Sales_Data17[[#This Row],[OrderDate]],"MMM")</f>
        <v>Jan</v>
      </c>
      <c r="S4956" s="1" t="str">
        <f t="shared" si="77"/>
        <v>2015</v>
      </c>
    </row>
    <row r="4957" spans="1:19">
      <c r="A4957" t="s">
        <v>4980</v>
      </c>
      <c r="B4957" s="2">
        <v>42023</v>
      </c>
      <c r="C4957" s="2" t="str">
        <f>VLOOKUP(Sales_Data17[[#This Row],[Customer Name Index]],Customer_Data[#All],2,0)</f>
        <v>ETUDE Ltd</v>
      </c>
      <c r="D4957">
        <v>4</v>
      </c>
      <c r="E4957" t="s">
        <v>2</v>
      </c>
      <c r="F4957" t="s">
        <v>8168</v>
      </c>
      <c r="G4957" t="s">
        <v>8027</v>
      </c>
      <c r="H4957" t="str">
        <f>VLOOKUP(Sales_Data17[[#This Row],[Delivery Region Index]],Regions_Table[#All],2,0)</f>
        <v>New South Wales</v>
      </c>
      <c r="I4957" t="str">
        <f>VLOOKUP(Sales_Data17[[#This Row],[Delivery Region Index]],Regions_Table[#All],3,0)</f>
        <v>Goulburn</v>
      </c>
      <c r="J4957">
        <v>10</v>
      </c>
      <c r="K4957">
        <v>2</v>
      </c>
      <c r="L4957" t="str">
        <f>VLOOKUP(Sales_Data17[[#This Row],[Product Description Index]],Products_Data[#All],2,0)</f>
        <v>Pants</v>
      </c>
      <c r="M4957">
        <v>5</v>
      </c>
      <c r="N4957" s="9">
        <v>432.52222222222224</v>
      </c>
      <c r="O4957" s="9">
        <f>Sales_Data17[[#This Row],[Order Quantity]]*Sales_Data17[[#This Row],[Unit Price]]</f>
        <v>2162.6111111111113</v>
      </c>
      <c r="P4957" s="9">
        <v>311.416</v>
      </c>
      <c r="Q4957" s="9">
        <f>Sales_Data17[[#This Row],[Line Total]]-(Sales_Data17[[#This Row],[Total Unit Cost]]*Sales_Data17[[#This Row],[Order Quantity]])</f>
        <v>605.53111111111139</v>
      </c>
      <c r="R4957" s="1" t="str">
        <f>TEXT(Sales_Data17[[#This Row],[OrderDate]],"MMM")</f>
        <v>Jan</v>
      </c>
      <c r="S4957" s="1" t="str">
        <f t="shared" si="77"/>
        <v>2015</v>
      </c>
    </row>
    <row r="4958" spans="1:19">
      <c r="A4958" t="s">
        <v>4981</v>
      </c>
      <c r="B4958" s="2">
        <v>42023</v>
      </c>
      <c r="C4958" s="2" t="str">
        <f>VLOOKUP(Sales_Data17[[#This Row],[Customer Name Index]],Customer_Data[#All],2,0)</f>
        <v xml:space="preserve">Qualitest </v>
      </c>
      <c r="D4958">
        <v>19</v>
      </c>
      <c r="E4958" t="s">
        <v>2</v>
      </c>
      <c r="F4958" t="s">
        <v>8168</v>
      </c>
      <c r="G4958" t="s">
        <v>8028</v>
      </c>
      <c r="H4958" t="str">
        <f>VLOOKUP(Sales_Data17[[#This Row],[Delivery Region Index]],Regions_Table[#All],2,0)</f>
        <v>Victoria</v>
      </c>
      <c r="I4958" t="str">
        <f>VLOOKUP(Sales_Data17[[#This Row],[Delivery Region Index]],Regions_Table[#All],3,0)</f>
        <v>Mildura</v>
      </c>
      <c r="J4958">
        <v>53</v>
      </c>
      <c r="K4958">
        <v>8</v>
      </c>
      <c r="L4958" t="str">
        <f>VLOOKUP(Sales_Data17[[#This Row],[Product Description Index]],Products_Data[#All],2,0)</f>
        <v>Shoes</v>
      </c>
      <c r="M4958">
        <v>7</v>
      </c>
      <c r="N4958" s="9">
        <v>422.84444444444443</v>
      </c>
      <c r="O4958" s="9">
        <f>Sales_Data17[[#This Row],[Order Quantity]]*Sales_Data17[[#This Row],[Unit Price]]</f>
        <v>2959.911111111111</v>
      </c>
      <c r="P4958" s="9">
        <v>181.8231111111111</v>
      </c>
      <c r="Q4958" s="9">
        <f>Sales_Data17[[#This Row],[Line Total]]-(Sales_Data17[[#This Row],[Total Unit Cost]]*Sales_Data17[[#This Row],[Order Quantity]])</f>
        <v>1687.1493333333333</v>
      </c>
      <c r="R4958" s="1" t="str">
        <f>TEXT(Sales_Data17[[#This Row],[OrderDate]],"MMM")</f>
        <v>Jan</v>
      </c>
      <c r="S4958" s="1" t="str">
        <f t="shared" si="77"/>
        <v>2015</v>
      </c>
    </row>
    <row r="4959" spans="1:19">
      <c r="A4959" t="s">
        <v>4982</v>
      </c>
      <c r="B4959" s="2">
        <v>42024</v>
      </c>
      <c r="C4959" s="2" t="str">
        <f>VLOOKUP(Sales_Data17[[#This Row],[Customer Name Index]],Customer_Data[#All],2,0)</f>
        <v>Rochester Ltd</v>
      </c>
      <c r="D4959">
        <v>15</v>
      </c>
      <c r="E4959" t="s">
        <v>4</v>
      </c>
      <c r="F4959" t="s">
        <v>8168</v>
      </c>
      <c r="G4959" t="s">
        <v>8025</v>
      </c>
      <c r="H4959" t="str">
        <f>VLOOKUP(Sales_Data17[[#This Row],[Delivery Region Index]],Regions_Table[#All],2,0)</f>
        <v>Queensland</v>
      </c>
      <c r="I4959" t="str">
        <f>VLOOKUP(Sales_Data17[[#This Row],[Delivery Region Index]],Regions_Table[#All],3,0)</f>
        <v>Toowoomba</v>
      </c>
      <c r="J4959">
        <v>44</v>
      </c>
      <c r="K4959">
        <v>6</v>
      </c>
      <c r="L4959" t="str">
        <f>VLOOKUP(Sales_Data17[[#This Row],[Product Description Index]],Products_Data[#All],2,0)</f>
        <v>Socks</v>
      </c>
      <c r="M4959">
        <v>5</v>
      </c>
      <c r="N4959" s="9">
        <v>114.64444444444445</v>
      </c>
      <c r="O4959" s="9">
        <f>Sales_Data17[[#This Row],[Order Quantity]]*Sales_Data17[[#This Row],[Unit Price]]</f>
        <v>573.22222222222217</v>
      </c>
      <c r="P4959" s="9">
        <v>91.715555555555568</v>
      </c>
      <c r="Q4959" s="9">
        <f>Sales_Data17[[#This Row],[Line Total]]-(Sales_Data17[[#This Row],[Total Unit Cost]]*Sales_Data17[[#This Row],[Order Quantity]])</f>
        <v>114.64444444444433</v>
      </c>
      <c r="R4959" s="1" t="str">
        <f>TEXT(Sales_Data17[[#This Row],[OrderDate]],"MMM")</f>
        <v>Jan</v>
      </c>
      <c r="S4959" s="1" t="str">
        <f t="shared" si="77"/>
        <v>2015</v>
      </c>
    </row>
    <row r="4960" spans="1:19">
      <c r="A4960" t="s">
        <v>4983</v>
      </c>
      <c r="B4960" s="2">
        <v>42024</v>
      </c>
      <c r="C4960" s="2" t="str">
        <f>VLOOKUP(Sales_Data17[[#This Row],[Customer Name Index]],Customer_Data[#All],2,0)</f>
        <v>PEDIFIX, Corp</v>
      </c>
      <c r="D4960">
        <v>6</v>
      </c>
      <c r="E4960" t="s">
        <v>4</v>
      </c>
      <c r="F4960" t="s">
        <v>8168</v>
      </c>
      <c r="G4960" t="s">
        <v>8027</v>
      </c>
      <c r="H4960" t="str">
        <f>VLOOKUP(Sales_Data17[[#This Row],[Delivery Region Index]],Regions_Table[#All],2,0)</f>
        <v>New South Wales</v>
      </c>
      <c r="I4960" t="str">
        <f>VLOOKUP(Sales_Data17[[#This Row],[Delivery Region Index]],Regions_Table[#All],3,0)</f>
        <v>Orange</v>
      </c>
      <c r="J4960">
        <v>18</v>
      </c>
      <c r="K4960">
        <v>3</v>
      </c>
      <c r="L4960" t="str">
        <f>VLOOKUP(Sales_Data17[[#This Row],[Product Description Index]],Products_Data[#All],2,0)</f>
        <v>Sunglasses</v>
      </c>
      <c r="M4960">
        <v>2</v>
      </c>
      <c r="N4960" s="9">
        <v>676.7</v>
      </c>
      <c r="O4960" s="9">
        <f>Sales_Data17[[#This Row],[Order Quantity]]*Sales_Data17[[#This Row],[Unit Price]]</f>
        <v>1353.4</v>
      </c>
      <c r="P4960" s="9">
        <v>290.98099999999999</v>
      </c>
      <c r="Q4960" s="9">
        <f>Sales_Data17[[#This Row],[Line Total]]-(Sales_Data17[[#This Row],[Total Unit Cost]]*Sales_Data17[[#This Row],[Order Quantity]])</f>
        <v>771.4380000000001</v>
      </c>
      <c r="R4960" s="1" t="str">
        <f>TEXT(Sales_Data17[[#This Row],[OrderDate]],"MMM")</f>
        <v>Jan</v>
      </c>
      <c r="S4960" s="1" t="str">
        <f t="shared" si="77"/>
        <v>2015</v>
      </c>
    </row>
    <row r="4961" spans="1:19">
      <c r="A4961" t="s">
        <v>4984</v>
      </c>
      <c r="B4961" s="2">
        <v>42024</v>
      </c>
      <c r="C4961" s="2" t="str">
        <f>VLOOKUP(Sales_Data17[[#This Row],[Customer Name Index]],Customer_Data[#All],2,0)</f>
        <v>Pure Group</v>
      </c>
      <c r="D4961">
        <v>17</v>
      </c>
      <c r="E4961" t="s">
        <v>4</v>
      </c>
      <c r="F4961" t="s">
        <v>8168</v>
      </c>
      <c r="G4961" t="s">
        <v>8025</v>
      </c>
      <c r="H4961" t="str">
        <f>VLOOKUP(Sales_Data17[[#This Row],[Delivery Region Index]],Regions_Table[#All],2,0)</f>
        <v>Victoria</v>
      </c>
      <c r="I4961" t="str">
        <f>VLOOKUP(Sales_Data17[[#This Row],[Delivery Region Index]],Regions_Table[#All],3,0)</f>
        <v>Ballarat</v>
      </c>
      <c r="J4961">
        <v>49</v>
      </c>
      <c r="K4961">
        <v>7</v>
      </c>
      <c r="L4961" t="str">
        <f>VLOOKUP(Sales_Data17[[#This Row],[Product Description Index]],Products_Data[#All],2,0)</f>
        <v>Dress Shirts</v>
      </c>
      <c r="M4961">
        <v>1</v>
      </c>
      <c r="N4961" s="9">
        <v>432.52222222222224</v>
      </c>
      <c r="O4961" s="9">
        <f>Sales_Data17[[#This Row],[Order Quantity]]*Sales_Data17[[#This Row],[Unit Price]]</f>
        <v>432.52222222222224</v>
      </c>
      <c r="P4961" s="9">
        <v>233.56200000000004</v>
      </c>
      <c r="Q4961" s="9">
        <f>Sales_Data17[[#This Row],[Line Total]]-(Sales_Data17[[#This Row],[Total Unit Cost]]*Sales_Data17[[#This Row],[Order Quantity]])</f>
        <v>198.9602222222222</v>
      </c>
      <c r="R4961" s="1" t="str">
        <f>TEXT(Sales_Data17[[#This Row],[OrderDate]],"MMM")</f>
        <v>Jan</v>
      </c>
      <c r="S4961" s="1" t="str">
        <f t="shared" si="77"/>
        <v>2015</v>
      </c>
    </row>
    <row r="4962" spans="1:19">
      <c r="A4962" t="s">
        <v>4985</v>
      </c>
      <c r="B4962" s="2">
        <v>42024</v>
      </c>
      <c r="C4962" s="2" t="str">
        <f>VLOOKUP(Sales_Data17[[#This Row],[Customer Name Index]],Customer_Data[#All],2,0)</f>
        <v>New Ltd</v>
      </c>
      <c r="D4962">
        <v>7</v>
      </c>
      <c r="E4962" t="s">
        <v>4</v>
      </c>
      <c r="F4962" t="s">
        <v>8168</v>
      </c>
      <c r="G4962" t="s">
        <v>8027</v>
      </c>
      <c r="H4962" t="str">
        <f>VLOOKUP(Sales_Data17[[#This Row],[Delivery Region Index]],Regions_Table[#All],2,0)</f>
        <v>New South Wales</v>
      </c>
      <c r="I4962" t="str">
        <f>VLOOKUP(Sales_Data17[[#This Row],[Delivery Region Index]],Regions_Table[#All],3,0)</f>
        <v>Port Macquarie</v>
      </c>
      <c r="J4962">
        <v>19</v>
      </c>
      <c r="K4962">
        <v>3</v>
      </c>
      <c r="L4962" t="str">
        <f>VLOOKUP(Sales_Data17[[#This Row],[Product Description Index]],Products_Data[#All],2,0)</f>
        <v>Sunglasses</v>
      </c>
      <c r="M4962">
        <v>3</v>
      </c>
      <c r="N4962" s="9">
        <v>247.89999999999998</v>
      </c>
      <c r="O4962" s="9">
        <f>Sales_Data17[[#This Row],[Order Quantity]]*Sales_Data17[[#This Row],[Unit Price]]</f>
        <v>743.69999999999993</v>
      </c>
      <c r="P4962" s="9">
        <v>118.99199999999999</v>
      </c>
      <c r="Q4962" s="9">
        <f>Sales_Data17[[#This Row],[Line Total]]-(Sales_Data17[[#This Row],[Total Unit Cost]]*Sales_Data17[[#This Row],[Order Quantity]])</f>
        <v>386.72399999999993</v>
      </c>
      <c r="R4962" s="1" t="str">
        <f>TEXT(Sales_Data17[[#This Row],[OrderDate]],"MMM")</f>
        <v>Jan</v>
      </c>
      <c r="S4962" s="1" t="str">
        <f t="shared" si="77"/>
        <v>2015</v>
      </c>
    </row>
    <row r="4963" spans="1:19">
      <c r="A4963" t="s">
        <v>4986</v>
      </c>
      <c r="B4963" s="2">
        <v>42024</v>
      </c>
      <c r="C4963" s="2" t="str">
        <f>VLOOKUP(Sales_Data17[[#This Row],[Customer Name Index]],Customer_Data[#All],2,0)</f>
        <v>21st Ltd</v>
      </c>
      <c r="D4963">
        <v>10</v>
      </c>
      <c r="E4963" t="s">
        <v>4</v>
      </c>
      <c r="F4963" t="s">
        <v>8168</v>
      </c>
      <c r="G4963" t="s">
        <v>8026</v>
      </c>
      <c r="H4963" t="str">
        <f>VLOOKUP(Sales_Data17[[#This Row],[Delivery Region Index]],Regions_Table[#All],2,0)</f>
        <v>Queensland</v>
      </c>
      <c r="I4963" t="str">
        <f>VLOOKUP(Sales_Data17[[#This Row],[Delivery Region Index]],Regions_Table[#All],3,0)</f>
        <v>Cairns</v>
      </c>
      <c r="J4963">
        <v>28</v>
      </c>
      <c r="K4963">
        <v>4</v>
      </c>
      <c r="L4963" t="str">
        <f>VLOOKUP(Sales_Data17[[#This Row],[Product Description Index]],Products_Data[#All],2,0)</f>
        <v>Jeans</v>
      </c>
      <c r="M4963">
        <v>4</v>
      </c>
      <c r="N4963" s="9">
        <v>439.22222222222223</v>
      </c>
      <c r="O4963" s="9">
        <f>Sales_Data17[[#This Row],[Order Quantity]]*Sales_Data17[[#This Row],[Unit Price]]</f>
        <v>1756.8888888888889</v>
      </c>
      <c r="P4963" s="9">
        <v>368.94666666666666</v>
      </c>
      <c r="Q4963" s="9">
        <f>Sales_Data17[[#This Row],[Line Total]]-(Sales_Data17[[#This Row],[Total Unit Cost]]*Sales_Data17[[#This Row],[Order Quantity]])</f>
        <v>281.10222222222228</v>
      </c>
      <c r="R4963" s="1" t="str">
        <f>TEXT(Sales_Data17[[#This Row],[OrderDate]],"MMM")</f>
        <v>Jan</v>
      </c>
      <c r="S4963" s="1" t="str">
        <f t="shared" si="77"/>
        <v>2015</v>
      </c>
    </row>
    <row r="4964" spans="1:19">
      <c r="A4964" t="s">
        <v>4987</v>
      </c>
      <c r="B4964" s="2">
        <v>42025</v>
      </c>
      <c r="C4964" s="2" t="str">
        <f>VLOOKUP(Sales_Data17[[#This Row],[Customer Name Index]],Customer_Data[#All],2,0)</f>
        <v>Medsep Group</v>
      </c>
      <c r="D4964">
        <v>8</v>
      </c>
      <c r="E4964" t="s">
        <v>3</v>
      </c>
      <c r="F4964" t="s">
        <v>8168</v>
      </c>
      <c r="G4964" t="s">
        <v>8027</v>
      </c>
      <c r="H4964" t="str">
        <f>VLOOKUP(Sales_Data17[[#This Row],[Delivery Region Index]],Regions_Table[#All],2,0)</f>
        <v>New South Wales</v>
      </c>
      <c r="I4964" t="str">
        <f>VLOOKUP(Sales_Data17[[#This Row],[Delivery Region Index]],Regions_Table[#All],3,0)</f>
        <v>Wagga Wagga</v>
      </c>
      <c r="J4964">
        <v>23</v>
      </c>
      <c r="K4964">
        <v>4</v>
      </c>
      <c r="L4964" t="str">
        <f>VLOOKUP(Sales_Data17[[#This Row],[Product Description Index]],Products_Data[#All],2,0)</f>
        <v>Jeans</v>
      </c>
      <c r="M4964">
        <v>8</v>
      </c>
      <c r="N4964" s="9">
        <v>103.47777777777779</v>
      </c>
      <c r="O4964" s="9">
        <f>Sales_Data17[[#This Row],[Order Quantity]]*Sales_Data17[[#This Row],[Unit Price]]</f>
        <v>827.82222222222231</v>
      </c>
      <c r="P4964" s="9">
        <v>80.712666666666678</v>
      </c>
      <c r="Q4964" s="9">
        <f>Sales_Data17[[#This Row],[Line Total]]-(Sales_Data17[[#This Row],[Total Unit Cost]]*Sales_Data17[[#This Row],[Order Quantity]])</f>
        <v>182.12088888888889</v>
      </c>
      <c r="R4964" s="1" t="str">
        <f>TEXT(Sales_Data17[[#This Row],[OrderDate]],"MMM")</f>
        <v>Jan</v>
      </c>
      <c r="S4964" s="1" t="str">
        <f t="shared" si="77"/>
        <v>2015</v>
      </c>
    </row>
    <row r="4965" spans="1:19">
      <c r="A4965" t="s">
        <v>4988</v>
      </c>
      <c r="B4965" s="2">
        <v>42025</v>
      </c>
      <c r="C4965" s="2" t="str">
        <f>VLOOKUP(Sales_Data17[[#This Row],[Customer Name Index]],Customer_Data[#All],2,0)</f>
        <v>Avon Corp</v>
      </c>
      <c r="D4965">
        <v>1</v>
      </c>
      <c r="E4965" t="s">
        <v>2</v>
      </c>
      <c r="F4965" t="s">
        <v>8168</v>
      </c>
      <c r="G4965" t="s">
        <v>8027</v>
      </c>
      <c r="H4965" t="str">
        <f>VLOOKUP(Sales_Data17[[#This Row],[Delivery Region Index]],Regions_Table[#All],2,0)</f>
        <v>New South Wales</v>
      </c>
      <c r="I4965" t="str">
        <f>VLOOKUP(Sales_Data17[[#This Row],[Delivery Region Index]],Regions_Table[#All],3,0)</f>
        <v>Sydney</v>
      </c>
      <c r="J4965">
        <v>1</v>
      </c>
      <c r="K4965">
        <v>1</v>
      </c>
      <c r="L4965" t="str">
        <f>VLOOKUP(Sales_Data17[[#This Row],[Product Description Index]],Products_Data[#All],2,0)</f>
        <v>Shirts</v>
      </c>
      <c r="M4965">
        <v>4</v>
      </c>
      <c r="N4965" s="9">
        <v>291.82222222222225</v>
      </c>
      <c r="O4965" s="9">
        <f>Sales_Data17[[#This Row],[Order Quantity]]*Sales_Data17[[#This Row],[Unit Price]]</f>
        <v>1167.288888888889</v>
      </c>
      <c r="P4965" s="9">
        <v>151.74755555555555</v>
      </c>
      <c r="Q4965" s="9">
        <f>Sales_Data17[[#This Row],[Line Total]]-(Sales_Data17[[#This Row],[Total Unit Cost]]*Sales_Data17[[#This Row],[Order Quantity]])</f>
        <v>560.2986666666668</v>
      </c>
      <c r="R4965" s="1" t="str">
        <f>TEXT(Sales_Data17[[#This Row],[OrderDate]],"MMM")</f>
        <v>Jan</v>
      </c>
      <c r="S4965" s="1" t="str">
        <f t="shared" si="77"/>
        <v>2015</v>
      </c>
    </row>
    <row r="4966" spans="1:19">
      <c r="A4966" t="s">
        <v>4989</v>
      </c>
      <c r="B4966" s="2">
        <v>42025</v>
      </c>
      <c r="C4966" s="2" t="str">
        <f>VLOOKUP(Sales_Data17[[#This Row],[Customer Name Index]],Customer_Data[#All],2,0)</f>
        <v xml:space="preserve">Linde </v>
      </c>
      <c r="D4966">
        <v>14</v>
      </c>
      <c r="E4966" t="s">
        <v>2</v>
      </c>
      <c r="F4966" t="s">
        <v>8168</v>
      </c>
      <c r="G4966" t="s">
        <v>8026</v>
      </c>
      <c r="H4966" t="str">
        <f>VLOOKUP(Sales_Data17[[#This Row],[Delivery Region Index]],Regions_Table[#All],2,0)</f>
        <v>Queensland</v>
      </c>
      <c r="I4966" t="str">
        <f>VLOOKUP(Sales_Data17[[#This Row],[Delivery Region Index]],Regions_Table[#All],3,0)</f>
        <v>Rockhampton</v>
      </c>
      <c r="J4966">
        <v>41</v>
      </c>
      <c r="K4966">
        <v>6</v>
      </c>
      <c r="L4966" t="str">
        <f>VLOOKUP(Sales_Data17[[#This Row],[Product Description Index]],Products_Data[#All],2,0)</f>
        <v>Socks</v>
      </c>
      <c r="M4966">
        <v>7</v>
      </c>
      <c r="N4966" s="9">
        <v>186.85555555555555</v>
      </c>
      <c r="O4966" s="9">
        <f>Sales_Data17[[#This Row],[Order Quantity]]*Sales_Data17[[#This Row],[Unit Price]]</f>
        <v>1307.9888888888888</v>
      </c>
      <c r="P4966" s="9">
        <v>143.8787777777778</v>
      </c>
      <c r="Q4966" s="9">
        <f>Sales_Data17[[#This Row],[Line Total]]-(Sales_Data17[[#This Row],[Total Unit Cost]]*Sales_Data17[[#This Row],[Order Quantity]])</f>
        <v>300.83744444444426</v>
      </c>
      <c r="R4966" s="1" t="str">
        <f>TEXT(Sales_Data17[[#This Row],[OrderDate]],"MMM")</f>
        <v>Jan</v>
      </c>
      <c r="S4966" s="1" t="str">
        <f t="shared" si="77"/>
        <v>2015</v>
      </c>
    </row>
    <row r="4967" spans="1:19">
      <c r="A4967" t="s">
        <v>4990</v>
      </c>
      <c r="B4967" s="2">
        <v>42025</v>
      </c>
      <c r="C4967" s="2" t="str">
        <f>VLOOKUP(Sales_Data17[[#This Row],[Customer Name Index]],Customer_Data[#All],2,0)</f>
        <v>Pacific Ltd</v>
      </c>
      <c r="D4967">
        <v>20</v>
      </c>
      <c r="E4967" t="s">
        <v>2</v>
      </c>
      <c r="F4967" t="s">
        <v>8168</v>
      </c>
      <c r="G4967" t="s">
        <v>8028</v>
      </c>
      <c r="H4967" t="str">
        <f>VLOOKUP(Sales_Data17[[#This Row],[Delivery Region Index]],Regions_Table[#All],2,0)</f>
        <v>Victoria</v>
      </c>
      <c r="I4967" t="str">
        <f>VLOOKUP(Sales_Data17[[#This Row],[Delivery Region Index]],Regions_Table[#All],3,0)</f>
        <v>Warrnambool</v>
      </c>
      <c r="J4967">
        <v>57</v>
      </c>
      <c r="K4967">
        <v>8</v>
      </c>
      <c r="L4967" t="str">
        <f>VLOOKUP(Sales_Data17[[#This Row],[Product Description Index]],Products_Data[#All],2,0)</f>
        <v>Shoes</v>
      </c>
      <c r="M4967">
        <v>9</v>
      </c>
      <c r="N4967" s="9">
        <v>140.69999999999999</v>
      </c>
      <c r="O4967" s="9">
        <f>Sales_Data17[[#This Row],[Order Quantity]]*Sales_Data17[[#This Row],[Unit Price]]</f>
        <v>1266.3</v>
      </c>
      <c r="P4967" s="9">
        <v>109.746</v>
      </c>
      <c r="Q4967" s="9">
        <f>Sales_Data17[[#This Row],[Line Total]]-(Sales_Data17[[#This Row],[Total Unit Cost]]*Sales_Data17[[#This Row],[Order Quantity]])</f>
        <v>278.58600000000001</v>
      </c>
      <c r="R4967" s="1" t="str">
        <f>TEXT(Sales_Data17[[#This Row],[OrderDate]],"MMM")</f>
        <v>Jan</v>
      </c>
      <c r="S4967" s="1" t="str">
        <f t="shared" si="77"/>
        <v>2015</v>
      </c>
    </row>
    <row r="4968" spans="1:19">
      <c r="A4968" t="s">
        <v>4991</v>
      </c>
      <c r="B4968" s="2">
        <v>42025</v>
      </c>
      <c r="C4968" s="2" t="str">
        <f>VLOOKUP(Sales_Data17[[#This Row],[Customer Name Index]],Customer_Data[#All],2,0)</f>
        <v>Procter Corp</v>
      </c>
      <c r="D4968">
        <v>5</v>
      </c>
      <c r="E4968" t="s">
        <v>2</v>
      </c>
      <c r="F4968" t="s">
        <v>8168</v>
      </c>
      <c r="G4968" t="s">
        <v>8027</v>
      </c>
      <c r="H4968" t="str">
        <f>VLOOKUP(Sales_Data17[[#This Row],[Delivery Region Index]],Regions_Table[#All],2,0)</f>
        <v>New South Wales</v>
      </c>
      <c r="I4968" t="str">
        <f>VLOOKUP(Sales_Data17[[#This Row],[Delivery Region Index]],Regions_Table[#All],3,0)</f>
        <v>Lismore</v>
      </c>
      <c r="J4968">
        <v>14</v>
      </c>
      <c r="K4968">
        <v>2</v>
      </c>
      <c r="L4968" t="str">
        <f>VLOOKUP(Sales_Data17[[#This Row],[Product Description Index]],Products_Data[#All],2,0)</f>
        <v>Pants</v>
      </c>
      <c r="M4968">
        <v>4</v>
      </c>
      <c r="N4968" s="9">
        <v>372.9666666666667</v>
      </c>
      <c r="O4968" s="9">
        <f>Sales_Data17[[#This Row],[Order Quantity]]*Sales_Data17[[#This Row],[Unit Price]]</f>
        <v>1491.8666666666668</v>
      </c>
      <c r="P4968" s="9">
        <v>208.86133333333339</v>
      </c>
      <c r="Q4968" s="9">
        <f>Sales_Data17[[#This Row],[Line Total]]-(Sales_Data17[[#This Row],[Total Unit Cost]]*Sales_Data17[[#This Row],[Order Quantity]])</f>
        <v>656.42133333333322</v>
      </c>
      <c r="R4968" s="1" t="str">
        <f>TEXT(Sales_Data17[[#This Row],[OrderDate]],"MMM")</f>
        <v>Jan</v>
      </c>
      <c r="S4968" s="1" t="str">
        <f t="shared" si="77"/>
        <v>2015</v>
      </c>
    </row>
    <row r="4969" spans="1:19">
      <c r="A4969" t="s">
        <v>4992</v>
      </c>
      <c r="B4969" s="2">
        <v>42026</v>
      </c>
      <c r="C4969" s="2" t="str">
        <f>VLOOKUP(Sales_Data17[[#This Row],[Customer Name Index]],Customer_Data[#All],2,0)</f>
        <v>Ole Group</v>
      </c>
      <c r="D4969">
        <v>13</v>
      </c>
      <c r="E4969" t="s">
        <v>2</v>
      </c>
      <c r="F4969" t="s">
        <v>8168</v>
      </c>
      <c r="G4969" t="s">
        <v>8026</v>
      </c>
      <c r="H4969" t="str">
        <f>VLOOKUP(Sales_Data17[[#This Row],[Delivery Region Index]],Regions_Table[#All],2,0)</f>
        <v>Queensland</v>
      </c>
      <c r="I4969" t="str">
        <f>VLOOKUP(Sales_Data17[[#This Row],[Delivery Region Index]],Regions_Table[#All],3,0)</f>
        <v>Maryborough</v>
      </c>
      <c r="J4969">
        <v>37</v>
      </c>
      <c r="K4969">
        <v>5</v>
      </c>
      <c r="L4969" t="str">
        <f>VLOOKUP(Sales_Data17[[#This Row],[Product Description Index]],Products_Data[#All],2,0)</f>
        <v>Hats</v>
      </c>
      <c r="M4969">
        <v>5</v>
      </c>
      <c r="N4969" s="9">
        <v>123.57777777777778</v>
      </c>
      <c r="O4969" s="9">
        <f>Sales_Data17[[#This Row],[Order Quantity]]*Sales_Data17[[#This Row],[Unit Price]]</f>
        <v>617.88888888888891</v>
      </c>
      <c r="P4969" s="9">
        <v>85.268666666666661</v>
      </c>
      <c r="Q4969" s="9">
        <f>Sales_Data17[[#This Row],[Line Total]]-(Sales_Data17[[#This Row],[Total Unit Cost]]*Sales_Data17[[#This Row],[Order Quantity]])</f>
        <v>191.54555555555561</v>
      </c>
      <c r="R4969" s="1" t="str">
        <f>TEXT(Sales_Data17[[#This Row],[OrderDate]],"MMM")</f>
        <v>Jan</v>
      </c>
      <c r="S4969" s="1" t="str">
        <f t="shared" si="77"/>
        <v>2015</v>
      </c>
    </row>
    <row r="4970" spans="1:19">
      <c r="A4970" t="s">
        <v>4993</v>
      </c>
      <c r="B4970" s="2">
        <v>42026</v>
      </c>
      <c r="C4970" s="2" t="str">
        <f>VLOOKUP(Sales_Data17[[#This Row],[Customer Name Index]],Customer_Data[#All],2,0)</f>
        <v>Rochester Ltd</v>
      </c>
      <c r="D4970">
        <v>15</v>
      </c>
      <c r="E4970" t="s">
        <v>4</v>
      </c>
      <c r="F4970" t="s">
        <v>8168</v>
      </c>
      <c r="G4970" t="s">
        <v>8025</v>
      </c>
      <c r="H4970" t="str">
        <f>VLOOKUP(Sales_Data17[[#This Row],[Delivery Region Index]],Regions_Table[#All],2,0)</f>
        <v>Queensland</v>
      </c>
      <c r="I4970" t="str">
        <f>VLOOKUP(Sales_Data17[[#This Row],[Delivery Region Index]],Regions_Table[#All],3,0)</f>
        <v>Thuringowa</v>
      </c>
      <c r="J4970">
        <v>43</v>
      </c>
      <c r="K4970">
        <v>6</v>
      </c>
      <c r="L4970" t="str">
        <f>VLOOKUP(Sales_Data17[[#This Row],[Product Description Index]],Products_Data[#All],2,0)</f>
        <v>Socks</v>
      </c>
      <c r="M4970">
        <v>7</v>
      </c>
      <c r="N4970" s="9">
        <v>206.95555555555558</v>
      </c>
      <c r="O4970" s="9">
        <f>Sales_Data17[[#This Row],[Order Quantity]]*Sales_Data17[[#This Row],[Unit Price]]</f>
        <v>1448.6888888888891</v>
      </c>
      <c r="P4970" s="9">
        <v>91.060444444444457</v>
      </c>
      <c r="Q4970" s="9">
        <f>Sales_Data17[[#This Row],[Line Total]]-(Sales_Data17[[#This Row],[Total Unit Cost]]*Sales_Data17[[#This Row],[Order Quantity]])</f>
        <v>811.26577777777788</v>
      </c>
      <c r="R4970" s="1" t="str">
        <f>TEXT(Sales_Data17[[#This Row],[OrderDate]],"MMM")</f>
        <v>Jan</v>
      </c>
      <c r="S4970" s="1" t="str">
        <f t="shared" si="77"/>
        <v>2015</v>
      </c>
    </row>
    <row r="4971" spans="1:19">
      <c r="A4971" t="s">
        <v>4994</v>
      </c>
      <c r="B4971" s="2">
        <v>42026</v>
      </c>
      <c r="C4971" s="2" t="str">
        <f>VLOOKUP(Sales_Data17[[#This Row],[Customer Name Index]],Customer_Data[#All],2,0)</f>
        <v xml:space="preserve">Ei </v>
      </c>
      <c r="D4971">
        <v>9</v>
      </c>
      <c r="E4971" t="s">
        <v>2</v>
      </c>
      <c r="F4971" t="s">
        <v>8168</v>
      </c>
      <c r="G4971" t="s">
        <v>8027</v>
      </c>
      <c r="H4971" t="str">
        <f>VLOOKUP(Sales_Data17[[#This Row],[Delivery Region Index]],Regions_Table[#All],2,0)</f>
        <v>New South Wales</v>
      </c>
      <c r="I4971" t="str">
        <f>VLOOKUP(Sales_Data17[[#This Row],[Delivery Region Index]],Regions_Table[#All],3,0)</f>
        <v>Wyong</v>
      </c>
      <c r="J4971">
        <v>25</v>
      </c>
      <c r="K4971">
        <v>4</v>
      </c>
      <c r="L4971" t="str">
        <f>VLOOKUP(Sales_Data17[[#This Row],[Product Description Index]],Products_Data[#All],2,0)</f>
        <v>Jeans</v>
      </c>
      <c r="M4971">
        <v>6</v>
      </c>
      <c r="N4971" s="9">
        <v>28.288888888888888</v>
      </c>
      <c r="O4971" s="9">
        <f>Sales_Data17[[#This Row],[Order Quantity]]*Sales_Data17[[#This Row],[Unit Price]]</f>
        <v>169.73333333333332</v>
      </c>
      <c r="P4971" s="9">
        <v>11.881333333333332</v>
      </c>
      <c r="Q4971" s="9">
        <f>Sales_Data17[[#This Row],[Line Total]]-(Sales_Data17[[#This Row],[Total Unit Cost]]*Sales_Data17[[#This Row],[Order Quantity]])</f>
        <v>98.445333333333323</v>
      </c>
      <c r="R4971" s="1" t="str">
        <f>TEXT(Sales_Data17[[#This Row],[OrderDate]],"MMM")</f>
        <v>Jan</v>
      </c>
      <c r="S4971" s="1" t="str">
        <f t="shared" si="77"/>
        <v>2015</v>
      </c>
    </row>
    <row r="4972" spans="1:19">
      <c r="A4972" t="s">
        <v>4995</v>
      </c>
      <c r="B4972" s="2">
        <v>42026</v>
      </c>
      <c r="C4972" s="2" t="str">
        <f>VLOOKUP(Sales_Data17[[#This Row],[Customer Name Index]],Customer_Data[#All],2,0)</f>
        <v>21st Ltd</v>
      </c>
      <c r="D4972">
        <v>10</v>
      </c>
      <c r="E4972" t="s">
        <v>3</v>
      </c>
      <c r="F4972" t="s">
        <v>8168</v>
      </c>
      <c r="G4972" t="s">
        <v>8026</v>
      </c>
      <c r="H4972" t="str">
        <f>VLOOKUP(Sales_Data17[[#This Row],[Delivery Region Index]],Regions_Table[#All],2,0)</f>
        <v>Queensland</v>
      </c>
      <c r="I4972" t="str">
        <f>VLOOKUP(Sales_Data17[[#This Row],[Delivery Region Index]],Regions_Table[#All],3,0)</f>
        <v>Cairns</v>
      </c>
      <c r="J4972">
        <v>28</v>
      </c>
      <c r="K4972">
        <v>4</v>
      </c>
      <c r="L4972" t="str">
        <f>VLOOKUP(Sales_Data17[[#This Row],[Product Description Index]],Products_Data[#All],2,0)</f>
        <v>Jeans</v>
      </c>
      <c r="M4972">
        <v>3</v>
      </c>
      <c r="N4972" s="9">
        <v>435.5</v>
      </c>
      <c r="O4972" s="9">
        <f>Sales_Data17[[#This Row],[Order Quantity]]*Sales_Data17[[#This Row],[Unit Price]]</f>
        <v>1306.5</v>
      </c>
      <c r="P4972" s="9">
        <v>313.56</v>
      </c>
      <c r="Q4972" s="9">
        <f>Sales_Data17[[#This Row],[Line Total]]-(Sales_Data17[[#This Row],[Total Unit Cost]]*Sales_Data17[[#This Row],[Order Quantity]])</f>
        <v>365.81999999999994</v>
      </c>
      <c r="R4972" s="1" t="str">
        <f>TEXT(Sales_Data17[[#This Row],[OrderDate]],"MMM")</f>
        <v>Jan</v>
      </c>
      <c r="S4972" s="1" t="str">
        <f t="shared" si="77"/>
        <v>2015</v>
      </c>
    </row>
    <row r="4973" spans="1:19">
      <c r="A4973" t="s">
        <v>4996</v>
      </c>
      <c r="B4973" s="2">
        <v>42026</v>
      </c>
      <c r="C4973" s="2" t="str">
        <f>VLOOKUP(Sales_Data17[[#This Row],[Customer Name Index]],Customer_Data[#All],2,0)</f>
        <v>21st Ltd</v>
      </c>
      <c r="D4973">
        <v>10</v>
      </c>
      <c r="E4973" t="s">
        <v>4</v>
      </c>
      <c r="F4973" t="s">
        <v>8168</v>
      </c>
      <c r="G4973" t="s">
        <v>8026</v>
      </c>
      <c r="H4973" t="str">
        <f>VLOOKUP(Sales_Data17[[#This Row],[Delivery Region Index]],Regions_Table[#All],2,0)</f>
        <v>Queensland</v>
      </c>
      <c r="I4973" t="str">
        <f>VLOOKUP(Sales_Data17[[#This Row],[Delivery Region Index]],Regions_Table[#All],3,0)</f>
        <v>Cairns</v>
      </c>
      <c r="J4973">
        <v>28</v>
      </c>
      <c r="K4973">
        <v>4</v>
      </c>
      <c r="L4973" t="str">
        <f>VLOOKUP(Sales_Data17[[#This Row],[Product Description Index]],Products_Data[#All],2,0)</f>
        <v>Jeans</v>
      </c>
      <c r="M4973">
        <v>4</v>
      </c>
      <c r="N4973" s="9">
        <v>442.20000000000005</v>
      </c>
      <c r="O4973" s="9">
        <f>Sales_Data17[[#This Row],[Order Quantity]]*Sales_Data17[[#This Row],[Unit Price]]</f>
        <v>1768.8000000000002</v>
      </c>
      <c r="P4973" s="9">
        <v>336.072</v>
      </c>
      <c r="Q4973" s="9">
        <f>Sales_Data17[[#This Row],[Line Total]]-(Sales_Data17[[#This Row],[Total Unit Cost]]*Sales_Data17[[#This Row],[Order Quantity]])</f>
        <v>424.51200000000017</v>
      </c>
      <c r="R4973" s="1" t="str">
        <f>TEXT(Sales_Data17[[#This Row],[OrderDate]],"MMM")</f>
        <v>Jan</v>
      </c>
      <c r="S4973" s="1" t="str">
        <f t="shared" si="77"/>
        <v>2015</v>
      </c>
    </row>
    <row r="4974" spans="1:19">
      <c r="A4974" t="s">
        <v>4997</v>
      </c>
      <c r="B4974" s="2">
        <v>42026</v>
      </c>
      <c r="C4974" s="2" t="str">
        <f>VLOOKUP(Sales_Data17[[#This Row],[Customer Name Index]],Customer_Data[#All],2,0)</f>
        <v xml:space="preserve">Linde </v>
      </c>
      <c r="D4974">
        <v>14</v>
      </c>
      <c r="E4974" t="s">
        <v>4</v>
      </c>
      <c r="F4974" t="s">
        <v>8168</v>
      </c>
      <c r="G4974" t="s">
        <v>8026</v>
      </c>
      <c r="H4974" t="str">
        <f>VLOOKUP(Sales_Data17[[#This Row],[Delivery Region Index]],Regions_Table[#All],2,0)</f>
        <v>Queensland</v>
      </c>
      <c r="I4974" t="str">
        <f>VLOOKUP(Sales_Data17[[#This Row],[Delivery Region Index]],Regions_Table[#All],3,0)</f>
        <v>Nambour</v>
      </c>
      <c r="J4974">
        <v>39</v>
      </c>
      <c r="K4974">
        <v>6</v>
      </c>
      <c r="L4974" t="str">
        <f>VLOOKUP(Sales_Data17[[#This Row],[Product Description Index]],Products_Data[#All],2,0)</f>
        <v>Socks</v>
      </c>
      <c r="M4974">
        <v>9</v>
      </c>
      <c r="N4974" s="9">
        <v>428.8</v>
      </c>
      <c r="O4974" s="9">
        <f>Sales_Data17[[#This Row],[Order Quantity]]*Sales_Data17[[#This Row],[Unit Price]]</f>
        <v>3859.2000000000003</v>
      </c>
      <c r="P4974" s="9">
        <v>205.82400000000001</v>
      </c>
      <c r="Q4974" s="9">
        <f>Sales_Data17[[#This Row],[Line Total]]-(Sales_Data17[[#This Row],[Total Unit Cost]]*Sales_Data17[[#This Row],[Order Quantity]])</f>
        <v>2006.7840000000001</v>
      </c>
      <c r="R4974" s="1" t="str">
        <f>TEXT(Sales_Data17[[#This Row],[OrderDate]],"MMM")</f>
        <v>Jan</v>
      </c>
      <c r="S4974" s="1" t="str">
        <f t="shared" si="77"/>
        <v>2015</v>
      </c>
    </row>
    <row r="4975" spans="1:19">
      <c r="A4975" t="s">
        <v>4998</v>
      </c>
      <c r="B4975" s="2">
        <v>42026</v>
      </c>
      <c r="C4975" s="2" t="str">
        <f>VLOOKUP(Sales_Data17[[#This Row],[Customer Name Index]],Customer_Data[#All],2,0)</f>
        <v>21st Ltd</v>
      </c>
      <c r="D4975">
        <v>10</v>
      </c>
      <c r="E4975" t="s">
        <v>3</v>
      </c>
      <c r="F4975" t="s">
        <v>8168</v>
      </c>
      <c r="G4975" t="s">
        <v>8026</v>
      </c>
      <c r="H4975" t="str">
        <f>VLOOKUP(Sales_Data17[[#This Row],[Delivery Region Index]],Regions_Table[#All],2,0)</f>
        <v>Queensland</v>
      </c>
      <c r="I4975" t="str">
        <f>VLOOKUP(Sales_Data17[[#This Row],[Delivery Region Index]],Regions_Table[#All],3,0)</f>
        <v>Cairns</v>
      </c>
      <c r="J4975">
        <v>28</v>
      </c>
      <c r="K4975">
        <v>4</v>
      </c>
      <c r="L4975" t="str">
        <f>VLOOKUP(Sales_Data17[[#This Row],[Product Description Index]],Products_Data[#All],2,0)</f>
        <v>Jeans</v>
      </c>
      <c r="M4975">
        <v>3</v>
      </c>
      <c r="N4975" s="9">
        <v>23.822222222222223</v>
      </c>
      <c r="O4975" s="9">
        <f>Sales_Data17[[#This Row],[Order Quantity]]*Sales_Data17[[#This Row],[Unit Price]]</f>
        <v>71.466666666666669</v>
      </c>
      <c r="P4975" s="9">
        <v>12.149333333333335</v>
      </c>
      <c r="Q4975" s="9">
        <f>Sales_Data17[[#This Row],[Line Total]]-(Sales_Data17[[#This Row],[Total Unit Cost]]*Sales_Data17[[#This Row],[Order Quantity]])</f>
        <v>35.018666666666661</v>
      </c>
      <c r="R4975" s="1" t="str">
        <f>TEXT(Sales_Data17[[#This Row],[OrderDate]],"MMM")</f>
        <v>Jan</v>
      </c>
      <c r="S4975" s="1" t="str">
        <f t="shared" si="77"/>
        <v>2015</v>
      </c>
    </row>
    <row r="4976" spans="1:19">
      <c r="A4976" t="s">
        <v>4999</v>
      </c>
      <c r="B4976" s="2">
        <v>42027</v>
      </c>
      <c r="C4976" s="2" t="str">
        <f>VLOOKUP(Sales_Data17[[#This Row],[Customer Name Index]],Customer_Data[#All],2,0)</f>
        <v>Elorac, Corp</v>
      </c>
      <c r="D4976">
        <v>3</v>
      </c>
      <c r="E4976" t="s">
        <v>4</v>
      </c>
      <c r="F4976" t="s">
        <v>8168</v>
      </c>
      <c r="G4976" t="s">
        <v>8027</v>
      </c>
      <c r="H4976" t="str">
        <f>VLOOKUP(Sales_Data17[[#This Row],[Delivery Region Index]],Regions_Table[#All],2,0)</f>
        <v>New South Wales</v>
      </c>
      <c r="I4976" t="str">
        <f>VLOOKUP(Sales_Data17[[#This Row],[Delivery Region Index]],Regions_Table[#All],3,0)</f>
        <v>Coffs Harbour</v>
      </c>
      <c r="J4976">
        <v>7</v>
      </c>
      <c r="K4976">
        <v>1</v>
      </c>
      <c r="L4976" t="str">
        <f>VLOOKUP(Sales_Data17[[#This Row],[Product Description Index]],Products_Data[#All],2,0)</f>
        <v>Shirts</v>
      </c>
      <c r="M4976">
        <v>1</v>
      </c>
      <c r="N4976" s="9">
        <v>139.21111111111111</v>
      </c>
      <c r="O4976" s="9">
        <f>Sales_Data17[[#This Row],[Order Quantity]]*Sales_Data17[[#This Row],[Unit Price]]</f>
        <v>139.21111111111111</v>
      </c>
      <c r="P4976" s="9">
        <v>109.9767777777778</v>
      </c>
      <c r="Q4976" s="9">
        <f>Sales_Data17[[#This Row],[Line Total]]-(Sales_Data17[[#This Row],[Total Unit Cost]]*Sales_Data17[[#This Row],[Order Quantity]])</f>
        <v>29.234333333333311</v>
      </c>
      <c r="R4976" s="1" t="str">
        <f>TEXT(Sales_Data17[[#This Row],[OrderDate]],"MMM")</f>
        <v>Jan</v>
      </c>
      <c r="S4976" s="1" t="str">
        <f t="shared" si="77"/>
        <v>2015</v>
      </c>
    </row>
    <row r="4977" spans="1:19">
      <c r="A4977" t="s">
        <v>5000</v>
      </c>
      <c r="B4977" s="2">
        <v>42027</v>
      </c>
      <c r="C4977" s="2" t="str">
        <f>VLOOKUP(Sales_Data17[[#This Row],[Customer Name Index]],Customer_Data[#All],2,0)</f>
        <v>21st Ltd</v>
      </c>
      <c r="D4977">
        <v>10</v>
      </c>
      <c r="E4977" t="s">
        <v>4</v>
      </c>
      <c r="F4977" t="s">
        <v>8168</v>
      </c>
      <c r="G4977" t="s">
        <v>8027</v>
      </c>
      <c r="H4977" t="str">
        <f>VLOOKUP(Sales_Data17[[#This Row],[Delivery Region Index]],Regions_Table[#All],2,0)</f>
        <v>Queensland</v>
      </c>
      <c r="I4977" t="str">
        <f>VLOOKUP(Sales_Data17[[#This Row],[Delivery Region Index]],Regions_Table[#All],3,0)</f>
        <v>Bundaberg</v>
      </c>
      <c r="J4977">
        <v>27</v>
      </c>
      <c r="K4977">
        <v>4</v>
      </c>
      <c r="L4977" t="str">
        <f>VLOOKUP(Sales_Data17[[#This Row],[Product Description Index]],Products_Data[#All],2,0)</f>
        <v>Jeans</v>
      </c>
      <c r="M4977">
        <v>6</v>
      </c>
      <c r="N4977" s="9">
        <v>445.92222222222222</v>
      </c>
      <c r="O4977" s="9">
        <f>Sales_Data17[[#This Row],[Order Quantity]]*Sales_Data17[[#This Row],[Unit Price]]</f>
        <v>2675.5333333333333</v>
      </c>
      <c r="P4977" s="9">
        <v>263.09411111111115</v>
      </c>
      <c r="Q4977" s="9">
        <f>Sales_Data17[[#This Row],[Line Total]]-(Sales_Data17[[#This Row],[Total Unit Cost]]*Sales_Data17[[#This Row],[Order Quantity]])</f>
        <v>1096.9686666666664</v>
      </c>
      <c r="R4977" s="1" t="str">
        <f>TEXT(Sales_Data17[[#This Row],[OrderDate]],"MMM")</f>
        <v>Jan</v>
      </c>
      <c r="S4977" s="1" t="str">
        <f t="shared" si="77"/>
        <v>2015</v>
      </c>
    </row>
    <row r="4978" spans="1:19">
      <c r="A4978" t="s">
        <v>5001</v>
      </c>
      <c r="B4978" s="2">
        <v>42027</v>
      </c>
      <c r="C4978" s="2" t="str">
        <f>VLOOKUP(Sales_Data17[[#This Row],[Customer Name Index]],Customer_Data[#All],2,0)</f>
        <v>New Ltd</v>
      </c>
      <c r="D4978">
        <v>7</v>
      </c>
      <c r="E4978" t="s">
        <v>4</v>
      </c>
      <c r="F4978" t="s">
        <v>8168</v>
      </c>
      <c r="G4978" t="s">
        <v>8027</v>
      </c>
      <c r="H4978" t="str">
        <f>VLOOKUP(Sales_Data17[[#This Row],[Delivery Region Index]],Regions_Table[#All],2,0)</f>
        <v>New South Wales</v>
      </c>
      <c r="I4978" t="str">
        <f>VLOOKUP(Sales_Data17[[#This Row],[Delivery Region Index]],Regions_Table[#All],3,0)</f>
        <v>Tamworth</v>
      </c>
      <c r="J4978">
        <v>21</v>
      </c>
      <c r="K4978">
        <v>3</v>
      </c>
      <c r="L4978" t="str">
        <f>VLOOKUP(Sales_Data17[[#This Row],[Product Description Index]],Products_Data[#All],2,0)</f>
        <v>Sunglasses</v>
      </c>
      <c r="M4978">
        <v>5</v>
      </c>
      <c r="N4978" s="9">
        <v>123.57777777777778</v>
      </c>
      <c r="O4978" s="9">
        <f>Sales_Data17[[#This Row],[Order Quantity]]*Sales_Data17[[#This Row],[Unit Price]]</f>
        <v>617.88888888888891</v>
      </c>
      <c r="P4978" s="9">
        <v>71.675111111111107</v>
      </c>
      <c r="Q4978" s="9">
        <f>Sales_Data17[[#This Row],[Line Total]]-(Sales_Data17[[#This Row],[Total Unit Cost]]*Sales_Data17[[#This Row],[Order Quantity]])</f>
        <v>259.51333333333338</v>
      </c>
      <c r="R4978" s="1" t="str">
        <f>TEXT(Sales_Data17[[#This Row],[OrderDate]],"MMM")</f>
        <v>Jan</v>
      </c>
      <c r="S4978" s="1" t="str">
        <f t="shared" si="77"/>
        <v>2015</v>
      </c>
    </row>
    <row r="4979" spans="1:19">
      <c r="A4979" t="s">
        <v>5002</v>
      </c>
      <c r="B4979" s="2">
        <v>42027</v>
      </c>
      <c r="C4979" s="2" t="str">
        <f>VLOOKUP(Sales_Data17[[#This Row],[Customer Name Index]],Customer_Data[#All],2,0)</f>
        <v>3LAB, Ltd</v>
      </c>
      <c r="D4979">
        <v>16</v>
      </c>
      <c r="E4979" t="s">
        <v>4</v>
      </c>
      <c r="F4979" t="s">
        <v>8168</v>
      </c>
      <c r="G4979" t="s">
        <v>8025</v>
      </c>
      <c r="H4979" t="str">
        <f>VLOOKUP(Sales_Data17[[#This Row],[Delivery Region Index]],Regions_Table[#All],2,0)</f>
        <v>Victoria</v>
      </c>
      <c r="I4979" t="str">
        <f>VLOOKUP(Sales_Data17[[#This Row],[Delivery Region Index]],Regions_Table[#All],3,0)</f>
        <v>Melbourne</v>
      </c>
      <c r="J4979">
        <v>47</v>
      </c>
      <c r="K4979">
        <v>7</v>
      </c>
      <c r="L4979" t="str">
        <f>VLOOKUP(Sales_Data17[[#This Row],[Product Description Index]],Products_Data[#All],2,0)</f>
        <v>Dress Shirts</v>
      </c>
      <c r="M4979">
        <v>3</v>
      </c>
      <c r="N4979" s="9">
        <v>428.8</v>
      </c>
      <c r="O4979" s="9">
        <f>Sales_Data17[[#This Row],[Order Quantity]]*Sales_Data17[[#This Row],[Unit Price]]</f>
        <v>1286.4000000000001</v>
      </c>
      <c r="P4979" s="9">
        <v>295.87200000000001</v>
      </c>
      <c r="Q4979" s="9">
        <f>Sales_Data17[[#This Row],[Line Total]]-(Sales_Data17[[#This Row],[Total Unit Cost]]*Sales_Data17[[#This Row],[Order Quantity]])</f>
        <v>398.78400000000011</v>
      </c>
      <c r="R4979" s="1" t="str">
        <f>TEXT(Sales_Data17[[#This Row],[OrderDate]],"MMM")</f>
        <v>Jan</v>
      </c>
      <c r="S4979" s="1" t="str">
        <f t="shared" si="77"/>
        <v>2015</v>
      </c>
    </row>
    <row r="4980" spans="1:19">
      <c r="A4980" t="s">
        <v>5003</v>
      </c>
      <c r="B4980" s="2">
        <v>42028</v>
      </c>
      <c r="C4980" s="2" t="str">
        <f>VLOOKUP(Sales_Data17[[#This Row],[Customer Name Index]],Customer_Data[#All],2,0)</f>
        <v>Procter Corp</v>
      </c>
      <c r="D4980">
        <v>5</v>
      </c>
      <c r="E4980" t="s">
        <v>4</v>
      </c>
      <c r="F4980" t="s">
        <v>8168</v>
      </c>
      <c r="G4980" t="s">
        <v>8027</v>
      </c>
      <c r="H4980" t="str">
        <f>VLOOKUP(Sales_Data17[[#This Row],[Delivery Region Index]],Regions_Table[#All],2,0)</f>
        <v>New South Wales</v>
      </c>
      <c r="I4980" t="str">
        <f>VLOOKUP(Sales_Data17[[#This Row],[Delivery Region Index]],Regions_Table[#All],3,0)</f>
        <v>Lismore</v>
      </c>
      <c r="J4980">
        <v>14</v>
      </c>
      <c r="K4980">
        <v>2</v>
      </c>
      <c r="L4980" t="str">
        <f>VLOOKUP(Sales_Data17[[#This Row],[Product Description Index]],Products_Data[#All],2,0)</f>
        <v>Pants</v>
      </c>
      <c r="M4980">
        <v>1</v>
      </c>
      <c r="N4980" s="9">
        <v>425.07777777777778</v>
      </c>
      <c r="O4980" s="9">
        <f>Sales_Data17[[#This Row],[Order Quantity]]*Sales_Data17[[#This Row],[Unit Price]]</f>
        <v>425.07777777777778</v>
      </c>
      <c r="P4980" s="9">
        <v>348.56377777777777</v>
      </c>
      <c r="Q4980" s="9">
        <f>Sales_Data17[[#This Row],[Line Total]]-(Sales_Data17[[#This Row],[Total Unit Cost]]*Sales_Data17[[#This Row],[Order Quantity]])</f>
        <v>76.51400000000001</v>
      </c>
      <c r="R4980" s="1" t="str">
        <f>TEXT(Sales_Data17[[#This Row],[OrderDate]],"MMM")</f>
        <v>Jan</v>
      </c>
      <c r="S4980" s="1" t="str">
        <f t="shared" si="77"/>
        <v>2015</v>
      </c>
    </row>
    <row r="4981" spans="1:19">
      <c r="A4981" t="s">
        <v>5004</v>
      </c>
      <c r="B4981" s="2">
        <v>42028</v>
      </c>
      <c r="C4981" s="2" t="str">
        <f>VLOOKUP(Sales_Data17[[#This Row],[Customer Name Index]],Customer_Data[#All],2,0)</f>
        <v xml:space="preserve">WakeFern </v>
      </c>
      <c r="D4981">
        <v>2</v>
      </c>
      <c r="E4981" t="s">
        <v>4</v>
      </c>
      <c r="F4981" t="s">
        <v>8168</v>
      </c>
      <c r="G4981" t="s">
        <v>8027</v>
      </c>
      <c r="H4981" t="str">
        <f>VLOOKUP(Sales_Data17[[#This Row],[Delivery Region Index]],Regions_Table[#All],2,0)</f>
        <v>New South Wales</v>
      </c>
      <c r="I4981" t="str">
        <f>VLOOKUP(Sales_Data17[[#This Row],[Delivery Region Index]],Regions_Table[#All],3,0)</f>
        <v>Broken Hill</v>
      </c>
      <c r="J4981">
        <v>5</v>
      </c>
      <c r="K4981">
        <v>1</v>
      </c>
      <c r="L4981" t="str">
        <f>VLOOKUP(Sales_Data17[[#This Row],[Product Description Index]],Products_Data[#All],2,0)</f>
        <v>Shirts</v>
      </c>
      <c r="M4981">
        <v>4</v>
      </c>
      <c r="N4981" s="9">
        <v>26.8</v>
      </c>
      <c r="O4981" s="9">
        <f>Sales_Data17[[#This Row],[Order Quantity]]*Sales_Data17[[#This Row],[Unit Price]]</f>
        <v>107.2</v>
      </c>
      <c r="P4981" s="9">
        <v>19.296000000000003</v>
      </c>
      <c r="Q4981" s="9">
        <f>Sales_Data17[[#This Row],[Line Total]]-(Sales_Data17[[#This Row],[Total Unit Cost]]*Sales_Data17[[#This Row],[Order Quantity]])</f>
        <v>30.015999999999991</v>
      </c>
      <c r="R4981" s="1" t="str">
        <f>TEXT(Sales_Data17[[#This Row],[OrderDate]],"MMM")</f>
        <v>Jan</v>
      </c>
      <c r="S4981" s="1" t="str">
        <f t="shared" si="77"/>
        <v>2015</v>
      </c>
    </row>
    <row r="4982" spans="1:19">
      <c r="A4982" t="s">
        <v>5005</v>
      </c>
      <c r="B4982" s="2">
        <v>42028</v>
      </c>
      <c r="C4982" s="2" t="str">
        <f>VLOOKUP(Sales_Data17[[#This Row],[Customer Name Index]],Customer_Data[#All],2,0)</f>
        <v>Pure Group</v>
      </c>
      <c r="D4982">
        <v>17</v>
      </c>
      <c r="E4982" t="s">
        <v>4</v>
      </c>
      <c r="F4982" t="s">
        <v>8168</v>
      </c>
      <c r="G4982" t="s">
        <v>8025</v>
      </c>
      <c r="H4982" t="str">
        <f>VLOOKUP(Sales_Data17[[#This Row],[Delivery Region Index]],Regions_Table[#All],2,0)</f>
        <v>Victoria</v>
      </c>
      <c r="I4982" t="str">
        <f>VLOOKUP(Sales_Data17[[#This Row],[Delivery Region Index]],Regions_Table[#All],3,0)</f>
        <v>Benalla</v>
      </c>
      <c r="J4982">
        <v>48</v>
      </c>
      <c r="K4982">
        <v>7</v>
      </c>
      <c r="L4982" t="str">
        <f>VLOOKUP(Sales_Data17[[#This Row],[Product Description Index]],Products_Data[#All],2,0)</f>
        <v>Dress Shirts</v>
      </c>
      <c r="M4982">
        <v>2</v>
      </c>
      <c r="N4982" s="9">
        <v>442.20000000000005</v>
      </c>
      <c r="O4982" s="9">
        <f>Sales_Data17[[#This Row],[Order Quantity]]*Sales_Data17[[#This Row],[Unit Price]]</f>
        <v>884.40000000000009</v>
      </c>
      <c r="P4982" s="9">
        <v>274.16399999999999</v>
      </c>
      <c r="Q4982" s="9">
        <f>Sales_Data17[[#This Row],[Line Total]]-(Sales_Data17[[#This Row],[Total Unit Cost]]*Sales_Data17[[#This Row],[Order Quantity]])</f>
        <v>336.07200000000012</v>
      </c>
      <c r="R4982" s="1" t="str">
        <f>TEXT(Sales_Data17[[#This Row],[OrderDate]],"MMM")</f>
        <v>Jan</v>
      </c>
      <c r="S4982" s="1" t="str">
        <f t="shared" si="77"/>
        <v>2015</v>
      </c>
    </row>
    <row r="4983" spans="1:19">
      <c r="A4983" t="s">
        <v>5006</v>
      </c>
      <c r="B4983" s="2">
        <v>42028</v>
      </c>
      <c r="C4983" s="2" t="str">
        <f>VLOOKUP(Sales_Data17[[#This Row],[Customer Name Index]],Customer_Data[#All],2,0)</f>
        <v>Ole Group</v>
      </c>
      <c r="D4983">
        <v>13</v>
      </c>
      <c r="E4983" t="s">
        <v>3</v>
      </c>
      <c r="F4983" t="s">
        <v>8168</v>
      </c>
      <c r="G4983" t="s">
        <v>8026</v>
      </c>
      <c r="H4983" t="str">
        <f>VLOOKUP(Sales_Data17[[#This Row],[Delivery Region Index]],Regions_Table[#All],2,0)</f>
        <v>Queensland</v>
      </c>
      <c r="I4983" t="str">
        <f>VLOOKUP(Sales_Data17[[#This Row],[Delivery Region Index]],Regions_Table[#All],3,0)</f>
        <v>Mount Isa</v>
      </c>
      <c r="J4983">
        <v>38</v>
      </c>
      <c r="K4983">
        <v>6</v>
      </c>
      <c r="L4983" t="str">
        <f>VLOOKUP(Sales_Data17[[#This Row],[Product Description Index]],Products_Data[#All],2,0)</f>
        <v>Socks</v>
      </c>
      <c r="M4983">
        <v>8</v>
      </c>
      <c r="N4983" s="9">
        <v>433.26666666666665</v>
      </c>
      <c r="O4983" s="9">
        <f>Sales_Data17[[#This Row],[Order Quantity]]*Sales_Data17[[#This Row],[Unit Price]]</f>
        <v>3466.1333333333332</v>
      </c>
      <c r="P4983" s="9">
        <v>355.27866666666665</v>
      </c>
      <c r="Q4983" s="9">
        <f>Sales_Data17[[#This Row],[Line Total]]-(Sales_Data17[[#This Row],[Total Unit Cost]]*Sales_Data17[[#This Row],[Order Quantity]])</f>
        <v>623.904</v>
      </c>
      <c r="R4983" s="1" t="str">
        <f>TEXT(Sales_Data17[[#This Row],[OrderDate]],"MMM")</f>
        <v>Jan</v>
      </c>
      <c r="S4983" s="1" t="str">
        <f t="shared" si="77"/>
        <v>2015</v>
      </c>
    </row>
    <row r="4984" spans="1:19">
      <c r="A4984" t="s">
        <v>5007</v>
      </c>
      <c r="B4984" s="2">
        <v>42028</v>
      </c>
      <c r="C4984" s="2" t="str">
        <f>VLOOKUP(Sales_Data17[[#This Row],[Customer Name Index]],Customer_Data[#All],2,0)</f>
        <v>Elorac, Corp</v>
      </c>
      <c r="D4984">
        <v>3</v>
      </c>
      <c r="E4984" t="s">
        <v>3</v>
      </c>
      <c r="F4984" t="s">
        <v>8168</v>
      </c>
      <c r="G4984" t="s">
        <v>8027</v>
      </c>
      <c r="H4984" t="str">
        <f>VLOOKUP(Sales_Data17[[#This Row],[Delivery Region Index]],Regions_Table[#All],2,0)</f>
        <v>New South Wales</v>
      </c>
      <c r="I4984" t="str">
        <f>VLOOKUP(Sales_Data17[[#This Row],[Delivery Region Index]],Regions_Table[#All],3,0)</f>
        <v>Dubbo</v>
      </c>
      <c r="J4984">
        <v>8</v>
      </c>
      <c r="K4984">
        <v>2</v>
      </c>
      <c r="L4984" t="str">
        <f>VLOOKUP(Sales_Data17[[#This Row],[Product Description Index]],Products_Data[#All],2,0)</f>
        <v>Pants</v>
      </c>
      <c r="M4984">
        <v>9</v>
      </c>
      <c r="N4984" s="9">
        <v>268</v>
      </c>
      <c r="O4984" s="9">
        <f>Sales_Data17[[#This Row],[Order Quantity]]*Sales_Data17[[#This Row],[Unit Price]]</f>
        <v>2412</v>
      </c>
      <c r="P4984" s="9">
        <v>192.95999999999998</v>
      </c>
      <c r="Q4984" s="9">
        <f>Sales_Data17[[#This Row],[Line Total]]-(Sales_Data17[[#This Row],[Total Unit Cost]]*Sales_Data17[[#This Row],[Order Quantity]])</f>
        <v>675.36000000000013</v>
      </c>
      <c r="R4984" s="1" t="str">
        <f>TEXT(Sales_Data17[[#This Row],[OrderDate]],"MMM")</f>
        <v>Jan</v>
      </c>
      <c r="S4984" s="1" t="str">
        <f t="shared" si="77"/>
        <v>2015</v>
      </c>
    </row>
    <row r="4985" spans="1:19">
      <c r="A4985" t="s">
        <v>5008</v>
      </c>
      <c r="B4985" s="2">
        <v>42029</v>
      </c>
      <c r="C4985" s="2" t="str">
        <f>VLOOKUP(Sales_Data17[[#This Row],[Customer Name Index]],Customer_Data[#All],2,0)</f>
        <v>Procter Corp</v>
      </c>
      <c r="D4985">
        <v>5</v>
      </c>
      <c r="E4985" t="s">
        <v>2</v>
      </c>
      <c r="F4985" t="s">
        <v>8168</v>
      </c>
      <c r="G4985" t="s">
        <v>8027</v>
      </c>
      <c r="H4985" t="str">
        <f>VLOOKUP(Sales_Data17[[#This Row],[Delivery Region Index]],Regions_Table[#All],2,0)</f>
        <v>New South Wales</v>
      </c>
      <c r="I4985" t="str">
        <f>VLOOKUP(Sales_Data17[[#This Row],[Delivery Region Index]],Regions_Table[#All],3,0)</f>
        <v>Lismore</v>
      </c>
      <c r="J4985">
        <v>14</v>
      </c>
      <c r="K4985">
        <v>2</v>
      </c>
      <c r="L4985" t="str">
        <f>VLOOKUP(Sales_Data17[[#This Row],[Product Description Index]],Products_Data[#All],2,0)</f>
        <v>Pants</v>
      </c>
      <c r="M4985">
        <v>6</v>
      </c>
      <c r="N4985" s="9">
        <v>652.87777777777785</v>
      </c>
      <c r="O4985" s="9">
        <f>Sales_Data17[[#This Row],[Order Quantity]]*Sales_Data17[[#This Row],[Unit Price]]</f>
        <v>3917.2666666666673</v>
      </c>
      <c r="P4985" s="9">
        <v>476.60077777777781</v>
      </c>
      <c r="Q4985" s="9">
        <f>Sales_Data17[[#This Row],[Line Total]]-(Sales_Data17[[#This Row],[Total Unit Cost]]*Sales_Data17[[#This Row],[Order Quantity]])</f>
        <v>1057.6620000000003</v>
      </c>
      <c r="R4985" s="1" t="str">
        <f>TEXT(Sales_Data17[[#This Row],[OrderDate]],"MMM")</f>
        <v>Jan</v>
      </c>
      <c r="S4985" s="1" t="str">
        <f t="shared" si="77"/>
        <v>2015</v>
      </c>
    </row>
    <row r="4986" spans="1:19">
      <c r="A4986" t="s">
        <v>5009</v>
      </c>
      <c r="B4986" s="2">
        <v>42029</v>
      </c>
      <c r="C4986" s="2" t="str">
        <f>VLOOKUP(Sales_Data17[[#This Row],[Customer Name Index]],Customer_Data[#All],2,0)</f>
        <v xml:space="preserve">Qualitest </v>
      </c>
      <c r="D4986">
        <v>19</v>
      </c>
      <c r="E4986" t="s">
        <v>4</v>
      </c>
      <c r="F4986" t="s">
        <v>8168</v>
      </c>
      <c r="G4986" t="s">
        <v>8028</v>
      </c>
      <c r="H4986" t="str">
        <f>VLOOKUP(Sales_Data17[[#This Row],[Delivery Region Index]],Regions_Table[#All],2,0)</f>
        <v>Victoria</v>
      </c>
      <c r="I4986" t="str">
        <f>VLOOKUP(Sales_Data17[[#This Row],[Delivery Region Index]],Regions_Table[#All],3,0)</f>
        <v>Swan Hill</v>
      </c>
      <c r="J4986">
        <v>55</v>
      </c>
      <c r="K4986">
        <v>8</v>
      </c>
      <c r="L4986" t="str">
        <f>VLOOKUP(Sales_Data17[[#This Row],[Product Description Index]],Products_Data[#All],2,0)</f>
        <v>Shoes</v>
      </c>
      <c r="M4986">
        <v>7</v>
      </c>
      <c r="N4986" s="9">
        <v>588.11111111111109</v>
      </c>
      <c r="O4986" s="9">
        <f>Sales_Data17[[#This Row],[Order Quantity]]*Sales_Data17[[#This Row],[Unit Price]]</f>
        <v>4116.7777777777774</v>
      </c>
      <c r="P4986" s="9">
        <v>346.98555555555555</v>
      </c>
      <c r="Q4986" s="9">
        <f>Sales_Data17[[#This Row],[Line Total]]-(Sales_Data17[[#This Row],[Total Unit Cost]]*Sales_Data17[[#This Row],[Order Quantity]])</f>
        <v>1687.8788888888885</v>
      </c>
      <c r="R4986" s="1" t="str">
        <f>TEXT(Sales_Data17[[#This Row],[OrderDate]],"MMM")</f>
        <v>Jan</v>
      </c>
      <c r="S4986" s="1" t="str">
        <f t="shared" si="77"/>
        <v>2015</v>
      </c>
    </row>
    <row r="4987" spans="1:19">
      <c r="A4987" t="s">
        <v>5010</v>
      </c>
      <c r="B4987" s="2">
        <v>42030</v>
      </c>
      <c r="C4987" s="2" t="str">
        <f>VLOOKUP(Sales_Data17[[#This Row],[Customer Name Index]],Customer_Data[#All],2,0)</f>
        <v>3LAB, Ltd</v>
      </c>
      <c r="D4987">
        <v>16</v>
      </c>
      <c r="E4987" t="s">
        <v>4</v>
      </c>
      <c r="F4987" t="s">
        <v>8168</v>
      </c>
      <c r="G4987" t="s">
        <v>8025</v>
      </c>
      <c r="H4987" t="str">
        <f>VLOOKUP(Sales_Data17[[#This Row],[Delivery Region Index]],Regions_Table[#All],2,0)</f>
        <v>Queensland</v>
      </c>
      <c r="I4987" t="str">
        <f>VLOOKUP(Sales_Data17[[#This Row],[Delivery Region Index]],Regions_Table[#All],3,0)</f>
        <v>Townsville</v>
      </c>
      <c r="J4987">
        <v>45</v>
      </c>
      <c r="K4987">
        <v>7</v>
      </c>
      <c r="L4987" t="str">
        <f>VLOOKUP(Sales_Data17[[#This Row],[Product Description Index]],Products_Data[#All],2,0)</f>
        <v>Dress Shirts</v>
      </c>
      <c r="M4987">
        <v>8</v>
      </c>
      <c r="N4987" s="9">
        <v>434.75555555555559</v>
      </c>
      <c r="O4987" s="9">
        <f>Sales_Data17[[#This Row],[Order Quantity]]*Sales_Data17[[#This Row],[Unit Price]]</f>
        <v>3478.0444444444447</v>
      </c>
      <c r="P4987" s="9">
        <v>221.72533333333334</v>
      </c>
      <c r="Q4987" s="9">
        <f>Sales_Data17[[#This Row],[Line Total]]-(Sales_Data17[[#This Row],[Total Unit Cost]]*Sales_Data17[[#This Row],[Order Quantity]])</f>
        <v>1704.241777777778</v>
      </c>
      <c r="R4987" s="1" t="str">
        <f>TEXT(Sales_Data17[[#This Row],[OrderDate]],"MMM")</f>
        <v>Jan</v>
      </c>
      <c r="S4987" s="1" t="str">
        <f t="shared" si="77"/>
        <v>2015</v>
      </c>
    </row>
    <row r="4988" spans="1:19">
      <c r="A4988" t="s">
        <v>5011</v>
      </c>
      <c r="B4988" s="2">
        <v>42030</v>
      </c>
      <c r="C4988" s="2" t="str">
        <f>VLOOKUP(Sales_Data17[[#This Row],[Customer Name Index]],Customer_Data[#All],2,0)</f>
        <v xml:space="preserve">Linde </v>
      </c>
      <c r="D4988">
        <v>14</v>
      </c>
      <c r="E4988" t="s">
        <v>4</v>
      </c>
      <c r="F4988" t="s">
        <v>8168</v>
      </c>
      <c r="G4988" t="s">
        <v>8026</v>
      </c>
      <c r="H4988" t="str">
        <f>VLOOKUP(Sales_Data17[[#This Row],[Delivery Region Index]],Regions_Table[#All],2,0)</f>
        <v>Queensland</v>
      </c>
      <c r="I4988" t="str">
        <f>VLOOKUP(Sales_Data17[[#This Row],[Delivery Region Index]],Regions_Table[#All],3,0)</f>
        <v>Nambour</v>
      </c>
      <c r="J4988">
        <v>39</v>
      </c>
      <c r="K4988">
        <v>6</v>
      </c>
      <c r="L4988" t="str">
        <f>VLOOKUP(Sales_Data17[[#This Row],[Product Description Index]],Products_Data[#All],2,0)</f>
        <v>Socks</v>
      </c>
      <c r="M4988">
        <v>9</v>
      </c>
      <c r="N4988" s="9">
        <v>128.78888888888889</v>
      </c>
      <c r="O4988" s="9">
        <f>Sales_Data17[[#This Row],[Order Quantity]]*Sales_Data17[[#This Row],[Unit Price]]</f>
        <v>1159.0999999999999</v>
      </c>
      <c r="P4988" s="9">
        <v>79.849111111111114</v>
      </c>
      <c r="Q4988" s="9">
        <f>Sales_Data17[[#This Row],[Line Total]]-(Sales_Data17[[#This Row],[Total Unit Cost]]*Sales_Data17[[#This Row],[Order Quantity]])</f>
        <v>440.45799999999986</v>
      </c>
      <c r="R4988" s="1" t="str">
        <f>TEXT(Sales_Data17[[#This Row],[OrderDate]],"MMM")</f>
        <v>Jan</v>
      </c>
      <c r="S4988" s="1" t="str">
        <f t="shared" si="77"/>
        <v>2015</v>
      </c>
    </row>
    <row r="4989" spans="1:19">
      <c r="A4989" t="s">
        <v>5012</v>
      </c>
      <c r="B4989" s="2">
        <v>42030</v>
      </c>
      <c r="C4989" s="2" t="str">
        <f>VLOOKUP(Sales_Data17[[#This Row],[Customer Name Index]],Customer_Data[#All],2,0)</f>
        <v>Procter Corp</v>
      </c>
      <c r="D4989">
        <v>5</v>
      </c>
      <c r="E4989" t="s">
        <v>4</v>
      </c>
      <c r="F4989" t="s">
        <v>8168</v>
      </c>
      <c r="G4989" t="s">
        <v>8027</v>
      </c>
      <c r="H4989" t="str">
        <f>VLOOKUP(Sales_Data17[[#This Row],[Delivery Region Index]],Regions_Table[#All],2,0)</f>
        <v>New South Wales</v>
      </c>
      <c r="I4989" t="str">
        <f>VLOOKUP(Sales_Data17[[#This Row],[Delivery Region Index]],Regions_Table[#All],3,0)</f>
        <v>Lismore</v>
      </c>
      <c r="J4989">
        <v>14</v>
      </c>
      <c r="K4989">
        <v>2</v>
      </c>
      <c r="L4989" t="str">
        <f>VLOOKUP(Sales_Data17[[#This Row],[Product Description Index]],Products_Data[#All],2,0)</f>
        <v>Pants</v>
      </c>
      <c r="M4989">
        <v>7</v>
      </c>
      <c r="N4989" s="9">
        <v>125.06666666666668</v>
      </c>
      <c r="O4989" s="9">
        <f>Sales_Data17[[#This Row],[Order Quantity]]*Sales_Data17[[#This Row],[Unit Price]]</f>
        <v>875.4666666666667</v>
      </c>
      <c r="P4989" s="9">
        <v>66.285333333333341</v>
      </c>
      <c r="Q4989" s="9">
        <f>Sales_Data17[[#This Row],[Line Total]]-(Sales_Data17[[#This Row],[Total Unit Cost]]*Sales_Data17[[#This Row],[Order Quantity]])</f>
        <v>411.46933333333334</v>
      </c>
      <c r="R4989" s="1" t="str">
        <f>TEXT(Sales_Data17[[#This Row],[OrderDate]],"MMM")</f>
        <v>Jan</v>
      </c>
      <c r="S4989" s="1" t="str">
        <f t="shared" si="77"/>
        <v>2015</v>
      </c>
    </row>
    <row r="4990" spans="1:19">
      <c r="A4990" t="s">
        <v>5013</v>
      </c>
      <c r="B4990" s="2">
        <v>42030</v>
      </c>
      <c r="C4990" s="2" t="str">
        <f>VLOOKUP(Sales_Data17[[#This Row],[Customer Name Index]],Customer_Data[#All],2,0)</f>
        <v>New Ltd</v>
      </c>
      <c r="D4990">
        <v>7</v>
      </c>
      <c r="E4990" t="s">
        <v>4</v>
      </c>
      <c r="F4990" t="s">
        <v>8168</v>
      </c>
      <c r="G4990" t="s">
        <v>8027</v>
      </c>
      <c r="H4990" t="str">
        <f>VLOOKUP(Sales_Data17[[#This Row],[Delivery Region Index]],Regions_Table[#All],2,0)</f>
        <v>New South Wales</v>
      </c>
      <c r="I4990" t="str">
        <f>VLOOKUP(Sales_Data17[[#This Row],[Delivery Region Index]],Regions_Table[#All],3,0)</f>
        <v>Queanbeyan</v>
      </c>
      <c r="J4990">
        <v>20</v>
      </c>
      <c r="K4990">
        <v>3</v>
      </c>
      <c r="L4990" t="str">
        <f>VLOOKUP(Sales_Data17[[#This Row],[Product Description Index]],Products_Data[#All],2,0)</f>
        <v>Sunglasses</v>
      </c>
      <c r="M4990">
        <v>2</v>
      </c>
      <c r="N4990" s="9">
        <v>434.75555555555559</v>
      </c>
      <c r="O4990" s="9">
        <f>Sales_Data17[[#This Row],[Order Quantity]]*Sales_Data17[[#This Row],[Unit Price]]</f>
        <v>869.51111111111118</v>
      </c>
      <c r="P4990" s="9">
        <v>217.37777777777779</v>
      </c>
      <c r="Q4990" s="9">
        <f>Sales_Data17[[#This Row],[Line Total]]-(Sales_Data17[[#This Row],[Total Unit Cost]]*Sales_Data17[[#This Row],[Order Quantity]])</f>
        <v>434.75555555555559</v>
      </c>
      <c r="R4990" s="1" t="str">
        <f>TEXT(Sales_Data17[[#This Row],[OrderDate]],"MMM")</f>
        <v>Jan</v>
      </c>
      <c r="S4990" s="1" t="str">
        <f t="shared" si="77"/>
        <v>2015</v>
      </c>
    </row>
    <row r="4991" spans="1:19">
      <c r="A4991" t="s">
        <v>5014</v>
      </c>
      <c r="B4991" s="2">
        <v>42031</v>
      </c>
      <c r="C4991" s="2" t="str">
        <f>VLOOKUP(Sales_Data17[[#This Row],[Customer Name Index]],Customer_Data[#All],2,0)</f>
        <v>Apollo Ltd</v>
      </c>
      <c r="D4991">
        <v>11</v>
      </c>
      <c r="E4991" t="s">
        <v>2</v>
      </c>
      <c r="F4991" t="s">
        <v>8168</v>
      </c>
      <c r="G4991" t="s">
        <v>8026</v>
      </c>
      <c r="H4991" t="str">
        <f>VLOOKUP(Sales_Data17[[#This Row],[Delivery Region Index]],Regions_Table[#All],2,0)</f>
        <v>Queensland</v>
      </c>
      <c r="I4991" t="str">
        <f>VLOOKUP(Sales_Data17[[#This Row],[Delivery Region Index]],Regions_Table[#All],3,0)</f>
        <v>Gladstone</v>
      </c>
      <c r="J4991">
        <v>30</v>
      </c>
      <c r="K4991">
        <v>5</v>
      </c>
      <c r="L4991" t="str">
        <f>VLOOKUP(Sales_Data17[[#This Row],[Product Description Index]],Products_Data[#All],2,0)</f>
        <v>Hats</v>
      </c>
      <c r="M4991">
        <v>9</v>
      </c>
      <c r="N4991" s="9">
        <v>25.311111111111114</v>
      </c>
      <c r="O4991" s="9">
        <f>Sales_Data17[[#This Row],[Order Quantity]]*Sales_Data17[[#This Row],[Unit Price]]</f>
        <v>227.8</v>
      </c>
      <c r="P4991" s="9">
        <v>17.71777777777778</v>
      </c>
      <c r="Q4991" s="9">
        <f>Sales_Data17[[#This Row],[Line Total]]-(Sales_Data17[[#This Row],[Total Unit Cost]]*Sales_Data17[[#This Row],[Order Quantity]])</f>
        <v>68.34</v>
      </c>
      <c r="R4991" s="1" t="str">
        <f>TEXT(Sales_Data17[[#This Row],[OrderDate]],"MMM")</f>
        <v>Jan</v>
      </c>
      <c r="S4991" s="1" t="str">
        <f t="shared" si="77"/>
        <v>2015</v>
      </c>
    </row>
    <row r="4992" spans="1:19">
      <c r="A4992" t="s">
        <v>5015</v>
      </c>
      <c r="B4992" s="2">
        <v>42031</v>
      </c>
      <c r="C4992" s="2" t="str">
        <f>VLOOKUP(Sales_Data17[[#This Row],[Customer Name Index]],Customer_Data[#All],2,0)</f>
        <v>3LAB, Ltd</v>
      </c>
      <c r="D4992">
        <v>16</v>
      </c>
      <c r="E4992" t="s">
        <v>3</v>
      </c>
      <c r="F4992" t="s">
        <v>8168</v>
      </c>
      <c r="G4992" t="s">
        <v>8025</v>
      </c>
      <c r="H4992" t="str">
        <f>VLOOKUP(Sales_Data17[[#This Row],[Delivery Region Index]],Regions_Table[#All],2,0)</f>
        <v>Queensland</v>
      </c>
      <c r="I4992" t="str">
        <f>VLOOKUP(Sales_Data17[[#This Row],[Delivery Region Index]],Regions_Table[#All],3,0)</f>
        <v>Townsville</v>
      </c>
      <c r="J4992">
        <v>45</v>
      </c>
      <c r="K4992">
        <v>7</v>
      </c>
      <c r="L4992" t="str">
        <f>VLOOKUP(Sales_Data17[[#This Row],[Product Description Index]],Products_Data[#All],2,0)</f>
        <v>Dress Shirts</v>
      </c>
      <c r="M4992">
        <v>1</v>
      </c>
      <c r="N4992" s="9">
        <v>113.15555555555555</v>
      </c>
      <c r="O4992" s="9">
        <f>Sales_Data17[[#This Row],[Order Quantity]]*Sales_Data17[[#This Row],[Unit Price]]</f>
        <v>113.15555555555555</v>
      </c>
      <c r="P4992" s="9">
        <v>45.262222222222221</v>
      </c>
      <c r="Q4992" s="9">
        <f>Sales_Data17[[#This Row],[Line Total]]-(Sales_Data17[[#This Row],[Total Unit Cost]]*Sales_Data17[[#This Row],[Order Quantity]])</f>
        <v>67.893333333333331</v>
      </c>
      <c r="R4992" s="1" t="str">
        <f>TEXT(Sales_Data17[[#This Row],[OrderDate]],"MMM")</f>
        <v>Jan</v>
      </c>
      <c r="S4992" s="1" t="str">
        <f t="shared" si="77"/>
        <v>2015</v>
      </c>
    </row>
    <row r="4993" spans="1:19">
      <c r="A4993" t="s">
        <v>5016</v>
      </c>
      <c r="B4993" s="2">
        <v>42031</v>
      </c>
      <c r="C4993" s="2" t="str">
        <f>VLOOKUP(Sales_Data17[[#This Row],[Customer Name Index]],Customer_Data[#All],2,0)</f>
        <v xml:space="preserve">WakeFern </v>
      </c>
      <c r="D4993">
        <v>2</v>
      </c>
      <c r="E4993" t="s">
        <v>4</v>
      </c>
      <c r="F4993" t="s">
        <v>8168</v>
      </c>
      <c r="G4993" t="s">
        <v>8027</v>
      </c>
      <c r="H4993" t="str">
        <f>VLOOKUP(Sales_Data17[[#This Row],[Delivery Region Index]],Regions_Table[#All],2,0)</f>
        <v>New South Wales</v>
      </c>
      <c r="I4993" t="str">
        <f>VLOOKUP(Sales_Data17[[#This Row],[Delivery Region Index]],Regions_Table[#All],3,0)</f>
        <v>Broken Hill</v>
      </c>
      <c r="J4993">
        <v>5</v>
      </c>
      <c r="K4993">
        <v>1</v>
      </c>
      <c r="L4993" t="str">
        <f>VLOOKUP(Sales_Data17[[#This Row],[Product Description Index]],Products_Data[#All],2,0)</f>
        <v>Shirts</v>
      </c>
      <c r="M4993">
        <v>5</v>
      </c>
      <c r="N4993" s="9">
        <v>104.22222222222223</v>
      </c>
      <c r="O4993" s="9">
        <f>Sales_Data17[[#This Row],[Order Quantity]]*Sales_Data17[[#This Row],[Unit Price]]</f>
        <v>521.11111111111109</v>
      </c>
      <c r="P4993" s="9">
        <v>76.082222222222228</v>
      </c>
      <c r="Q4993" s="9">
        <f>Sales_Data17[[#This Row],[Line Total]]-(Sales_Data17[[#This Row],[Total Unit Cost]]*Sales_Data17[[#This Row],[Order Quantity]])</f>
        <v>140.69999999999993</v>
      </c>
      <c r="R4993" s="1" t="str">
        <f>TEXT(Sales_Data17[[#This Row],[OrderDate]],"MMM")</f>
        <v>Jan</v>
      </c>
      <c r="S4993" s="1" t="str">
        <f t="shared" si="77"/>
        <v>2015</v>
      </c>
    </row>
    <row r="4994" spans="1:19">
      <c r="A4994" t="s">
        <v>5017</v>
      </c>
      <c r="B4994" s="2">
        <v>42031</v>
      </c>
      <c r="C4994" s="2" t="str">
        <f>VLOOKUP(Sales_Data17[[#This Row],[Customer Name Index]],Customer_Data[#All],2,0)</f>
        <v xml:space="preserve">Linde </v>
      </c>
      <c r="D4994">
        <v>14</v>
      </c>
      <c r="E4994" t="s">
        <v>4</v>
      </c>
      <c r="F4994" t="s">
        <v>8168</v>
      </c>
      <c r="G4994" t="s">
        <v>8026</v>
      </c>
      <c r="H4994" t="str">
        <f>VLOOKUP(Sales_Data17[[#This Row],[Delivery Region Index]],Regions_Table[#All],2,0)</f>
        <v>Queensland</v>
      </c>
      <c r="I4994" t="str">
        <f>VLOOKUP(Sales_Data17[[#This Row],[Delivery Region Index]],Regions_Table[#All],3,0)</f>
        <v>Nambour</v>
      </c>
      <c r="J4994">
        <v>39</v>
      </c>
      <c r="K4994">
        <v>6</v>
      </c>
      <c r="L4994" t="str">
        <f>VLOOKUP(Sales_Data17[[#This Row],[Product Description Index]],Products_Data[#All],2,0)</f>
        <v>Socks</v>
      </c>
      <c r="M4994">
        <v>4</v>
      </c>
      <c r="N4994" s="9">
        <v>25.311111111111114</v>
      </c>
      <c r="O4994" s="9">
        <f>Sales_Data17[[#This Row],[Order Quantity]]*Sales_Data17[[#This Row],[Unit Price]]</f>
        <v>101.24444444444445</v>
      </c>
      <c r="P4994" s="9">
        <v>11.39</v>
      </c>
      <c r="Q4994" s="9">
        <f>Sales_Data17[[#This Row],[Line Total]]-(Sales_Data17[[#This Row],[Total Unit Cost]]*Sales_Data17[[#This Row],[Order Quantity]])</f>
        <v>55.684444444444452</v>
      </c>
      <c r="R4994" s="1" t="str">
        <f>TEXT(Sales_Data17[[#This Row],[OrderDate]],"MMM")</f>
        <v>Jan</v>
      </c>
      <c r="S4994" s="1" t="str">
        <f t="shared" ref="S4994:S5057" si="78">TEXT(B4994,"YYY")</f>
        <v>2015</v>
      </c>
    </row>
    <row r="4995" spans="1:19">
      <c r="A4995" t="s">
        <v>5018</v>
      </c>
      <c r="B4995" s="2">
        <v>42031</v>
      </c>
      <c r="C4995" s="2" t="str">
        <f>VLOOKUP(Sales_Data17[[#This Row],[Customer Name Index]],Customer_Data[#All],2,0)</f>
        <v>New Ltd</v>
      </c>
      <c r="D4995">
        <v>7</v>
      </c>
      <c r="E4995" t="s">
        <v>2</v>
      </c>
      <c r="F4995" t="s">
        <v>8168</v>
      </c>
      <c r="G4995" t="s">
        <v>8027</v>
      </c>
      <c r="H4995" t="str">
        <f>VLOOKUP(Sales_Data17[[#This Row],[Delivery Region Index]],Regions_Table[#All],2,0)</f>
        <v>New South Wales</v>
      </c>
      <c r="I4995" t="str">
        <f>VLOOKUP(Sales_Data17[[#This Row],[Delivery Region Index]],Regions_Table[#All],3,0)</f>
        <v>Orange</v>
      </c>
      <c r="J4995">
        <v>18</v>
      </c>
      <c r="K4995">
        <v>3</v>
      </c>
      <c r="L4995" t="str">
        <f>VLOOKUP(Sales_Data17[[#This Row],[Product Description Index]],Products_Data[#All],2,0)</f>
        <v>Sunglasses</v>
      </c>
      <c r="M4995">
        <v>3</v>
      </c>
      <c r="N4995" s="9">
        <v>111.66666666666667</v>
      </c>
      <c r="O4995" s="9">
        <f>Sales_Data17[[#This Row],[Order Quantity]]*Sales_Data17[[#This Row],[Unit Price]]</f>
        <v>335</v>
      </c>
      <c r="P4995" s="9">
        <v>74.816666666666663</v>
      </c>
      <c r="Q4995" s="9">
        <f>Sales_Data17[[#This Row],[Line Total]]-(Sales_Data17[[#This Row],[Total Unit Cost]]*Sales_Data17[[#This Row],[Order Quantity]])</f>
        <v>110.55000000000001</v>
      </c>
      <c r="R4995" s="1" t="str">
        <f>TEXT(Sales_Data17[[#This Row],[OrderDate]],"MMM")</f>
        <v>Jan</v>
      </c>
      <c r="S4995" s="1" t="str">
        <f t="shared" si="78"/>
        <v>2015</v>
      </c>
    </row>
    <row r="4996" spans="1:19">
      <c r="A4996" t="s">
        <v>5019</v>
      </c>
      <c r="B4996" s="2">
        <v>42031</v>
      </c>
      <c r="C4996" s="2" t="str">
        <f>VLOOKUP(Sales_Data17[[#This Row],[Customer Name Index]],Customer_Data[#All],2,0)</f>
        <v>New Ltd</v>
      </c>
      <c r="D4996">
        <v>7</v>
      </c>
      <c r="E4996" t="s">
        <v>2</v>
      </c>
      <c r="F4996" t="s">
        <v>8168</v>
      </c>
      <c r="G4996" t="s">
        <v>8027</v>
      </c>
      <c r="H4996" t="str">
        <f>VLOOKUP(Sales_Data17[[#This Row],[Delivery Region Index]],Regions_Table[#All],2,0)</f>
        <v>New South Wales</v>
      </c>
      <c r="I4996" t="str">
        <f>VLOOKUP(Sales_Data17[[#This Row],[Delivery Region Index]],Regions_Table[#All],3,0)</f>
        <v>Port Macquarie</v>
      </c>
      <c r="J4996">
        <v>19</v>
      </c>
      <c r="K4996">
        <v>3</v>
      </c>
      <c r="L4996" t="str">
        <f>VLOOKUP(Sales_Data17[[#This Row],[Product Description Index]],Products_Data[#All],2,0)</f>
        <v>Sunglasses</v>
      </c>
      <c r="M4996">
        <v>2</v>
      </c>
      <c r="N4996" s="9">
        <v>25.311111111111114</v>
      </c>
      <c r="O4996" s="9">
        <f>Sales_Data17[[#This Row],[Order Quantity]]*Sales_Data17[[#This Row],[Unit Price]]</f>
        <v>50.622222222222227</v>
      </c>
      <c r="P4996" s="9">
        <v>18.477111111111114</v>
      </c>
      <c r="Q4996" s="9">
        <f>Sales_Data17[[#This Row],[Line Total]]-(Sales_Data17[[#This Row],[Total Unit Cost]]*Sales_Data17[[#This Row],[Order Quantity]])</f>
        <v>13.667999999999999</v>
      </c>
      <c r="R4996" s="1" t="str">
        <f>TEXT(Sales_Data17[[#This Row],[OrderDate]],"MMM")</f>
        <v>Jan</v>
      </c>
      <c r="S4996" s="1" t="str">
        <f t="shared" si="78"/>
        <v>2015</v>
      </c>
    </row>
    <row r="4997" spans="1:19">
      <c r="A4997" t="s">
        <v>5020</v>
      </c>
      <c r="B4997" s="2">
        <v>42032</v>
      </c>
      <c r="C4997" s="2" t="str">
        <f>VLOOKUP(Sales_Data17[[#This Row],[Customer Name Index]],Customer_Data[#All],2,0)</f>
        <v>Eminence Corp</v>
      </c>
      <c r="D4997">
        <v>18</v>
      </c>
      <c r="E4997" t="s">
        <v>2</v>
      </c>
      <c r="F4997" t="s">
        <v>8168</v>
      </c>
      <c r="G4997" t="s">
        <v>8025</v>
      </c>
      <c r="H4997" t="str">
        <f>VLOOKUP(Sales_Data17[[#This Row],[Delivery Region Index]],Regions_Table[#All],2,0)</f>
        <v>Victoria</v>
      </c>
      <c r="I4997" t="str">
        <f>VLOOKUP(Sales_Data17[[#This Row],[Delivery Region Index]],Regions_Table[#All],3,0)</f>
        <v>Latrobe City</v>
      </c>
      <c r="J4997">
        <v>52</v>
      </c>
      <c r="K4997">
        <v>8</v>
      </c>
      <c r="L4997" t="str">
        <f>VLOOKUP(Sales_Data17[[#This Row],[Product Description Index]],Products_Data[#All],2,0)</f>
        <v>Shoes</v>
      </c>
      <c r="M4997">
        <v>6</v>
      </c>
      <c r="N4997" s="9">
        <v>119.11111111111111</v>
      </c>
      <c r="O4997" s="9">
        <f>Sales_Data17[[#This Row],[Order Quantity]]*Sales_Data17[[#This Row],[Unit Price]]</f>
        <v>714.66666666666674</v>
      </c>
      <c r="P4997" s="9">
        <v>60.74666666666667</v>
      </c>
      <c r="Q4997" s="9">
        <f>Sales_Data17[[#This Row],[Line Total]]-(Sales_Data17[[#This Row],[Total Unit Cost]]*Sales_Data17[[#This Row],[Order Quantity]])</f>
        <v>350.18666666666672</v>
      </c>
      <c r="R4997" s="1" t="str">
        <f>TEXT(Sales_Data17[[#This Row],[OrderDate]],"MMM")</f>
        <v>Jan</v>
      </c>
      <c r="S4997" s="1" t="str">
        <f t="shared" si="78"/>
        <v>2015</v>
      </c>
    </row>
    <row r="4998" spans="1:19">
      <c r="A4998" t="s">
        <v>5021</v>
      </c>
      <c r="B4998" s="2">
        <v>42032</v>
      </c>
      <c r="C4998" s="2" t="str">
        <f>VLOOKUP(Sales_Data17[[#This Row],[Customer Name Index]],Customer_Data[#All],2,0)</f>
        <v>Avon Corp</v>
      </c>
      <c r="D4998">
        <v>1</v>
      </c>
      <c r="E4998" t="s">
        <v>2</v>
      </c>
      <c r="F4998" t="s">
        <v>8168</v>
      </c>
      <c r="G4998" t="s">
        <v>8027</v>
      </c>
      <c r="H4998" t="str">
        <f>VLOOKUP(Sales_Data17[[#This Row],[Delivery Region Index]],Regions_Table[#All],2,0)</f>
        <v>New South Wales</v>
      </c>
      <c r="I4998" t="str">
        <f>VLOOKUP(Sales_Data17[[#This Row],[Delivery Region Index]],Regions_Table[#All],3,0)</f>
        <v>Sydney</v>
      </c>
      <c r="J4998">
        <v>1</v>
      </c>
      <c r="K4998">
        <v>1</v>
      </c>
      <c r="L4998" t="str">
        <f>VLOOKUP(Sales_Data17[[#This Row],[Product Description Index]],Products_Data[#All],2,0)</f>
        <v>Shirts</v>
      </c>
      <c r="M4998">
        <v>3</v>
      </c>
      <c r="N4998" s="9">
        <v>278.42222222222222</v>
      </c>
      <c r="O4998" s="9">
        <f>Sales_Data17[[#This Row],[Order Quantity]]*Sales_Data17[[#This Row],[Unit Price]]</f>
        <v>835.26666666666665</v>
      </c>
      <c r="P4998" s="9">
        <v>217.16933333333336</v>
      </c>
      <c r="Q4998" s="9">
        <f>Sales_Data17[[#This Row],[Line Total]]-(Sales_Data17[[#This Row],[Total Unit Cost]]*Sales_Data17[[#This Row],[Order Quantity]])</f>
        <v>183.75866666666661</v>
      </c>
      <c r="R4998" s="1" t="str">
        <f>TEXT(Sales_Data17[[#This Row],[OrderDate]],"MMM")</f>
        <v>Jan</v>
      </c>
      <c r="S4998" s="1" t="str">
        <f t="shared" si="78"/>
        <v>2015</v>
      </c>
    </row>
    <row r="4999" spans="1:19">
      <c r="A4999" t="s">
        <v>5022</v>
      </c>
      <c r="B4999" s="2">
        <v>42032</v>
      </c>
      <c r="C4999" s="2" t="str">
        <f>VLOOKUP(Sales_Data17[[#This Row],[Customer Name Index]],Customer_Data[#All],2,0)</f>
        <v>ETUDE Ltd</v>
      </c>
      <c r="D4999">
        <v>4</v>
      </c>
      <c r="E4999" t="s">
        <v>4</v>
      </c>
      <c r="F4999" t="s">
        <v>8168</v>
      </c>
      <c r="G4999" t="s">
        <v>8027</v>
      </c>
      <c r="H4999" t="str">
        <f>VLOOKUP(Sales_Data17[[#This Row],[Delivery Region Index]],Regions_Table[#All],2,0)</f>
        <v>New South Wales</v>
      </c>
      <c r="I4999" t="str">
        <f>VLOOKUP(Sales_Data17[[#This Row],[Delivery Region Index]],Regions_Table[#All],3,0)</f>
        <v>Grafton</v>
      </c>
      <c r="J4999">
        <v>11</v>
      </c>
      <c r="K4999">
        <v>2</v>
      </c>
      <c r="L4999" t="str">
        <f>VLOOKUP(Sales_Data17[[#This Row],[Product Description Index]],Products_Data[#All],2,0)</f>
        <v>Pants</v>
      </c>
      <c r="M4999">
        <v>7</v>
      </c>
      <c r="N4999" s="9">
        <v>446.66666666666669</v>
      </c>
      <c r="O4999" s="9">
        <f>Sales_Data17[[#This Row],[Order Quantity]]*Sales_Data17[[#This Row],[Unit Price]]</f>
        <v>3126.666666666667</v>
      </c>
      <c r="P4999" s="9">
        <v>335</v>
      </c>
      <c r="Q4999" s="9">
        <f>Sales_Data17[[#This Row],[Line Total]]-(Sales_Data17[[#This Row],[Total Unit Cost]]*Sales_Data17[[#This Row],[Order Quantity]])</f>
        <v>781.66666666666697</v>
      </c>
      <c r="R4999" s="1" t="str">
        <f>TEXT(Sales_Data17[[#This Row],[OrderDate]],"MMM")</f>
        <v>Jan</v>
      </c>
      <c r="S4999" s="1" t="str">
        <f t="shared" si="78"/>
        <v>2015</v>
      </c>
    </row>
    <row r="5000" spans="1:19">
      <c r="A5000" t="s">
        <v>5023</v>
      </c>
      <c r="B5000" s="2">
        <v>42032</v>
      </c>
      <c r="C5000" s="2" t="str">
        <f>VLOOKUP(Sales_Data17[[#This Row],[Customer Name Index]],Customer_Data[#All],2,0)</f>
        <v>Procter Corp</v>
      </c>
      <c r="D5000">
        <v>5</v>
      </c>
      <c r="E5000" t="s">
        <v>4</v>
      </c>
      <c r="F5000" t="s">
        <v>8168</v>
      </c>
      <c r="G5000" t="s">
        <v>8027</v>
      </c>
      <c r="H5000" t="str">
        <f>VLOOKUP(Sales_Data17[[#This Row],[Delivery Region Index]],Regions_Table[#All],2,0)</f>
        <v>New South Wales</v>
      </c>
      <c r="I5000" t="str">
        <f>VLOOKUP(Sales_Data17[[#This Row],[Delivery Region Index]],Regions_Table[#All],3,0)</f>
        <v>Maitland</v>
      </c>
      <c r="J5000">
        <v>15</v>
      </c>
      <c r="K5000">
        <v>2</v>
      </c>
      <c r="L5000" t="str">
        <f>VLOOKUP(Sales_Data17[[#This Row],[Product Description Index]],Products_Data[#All],2,0)</f>
        <v>Pants</v>
      </c>
      <c r="M5000">
        <v>4</v>
      </c>
      <c r="N5000" s="9">
        <v>657.34444444444443</v>
      </c>
      <c r="O5000" s="9">
        <f>Sales_Data17[[#This Row],[Order Quantity]]*Sales_Data17[[#This Row],[Unit Price]]</f>
        <v>2629.3777777777777</v>
      </c>
      <c r="P5000" s="9">
        <v>361.53944444444448</v>
      </c>
      <c r="Q5000" s="9">
        <f>Sales_Data17[[#This Row],[Line Total]]-(Sales_Data17[[#This Row],[Total Unit Cost]]*Sales_Data17[[#This Row],[Order Quantity]])</f>
        <v>1183.2199999999998</v>
      </c>
      <c r="R5000" s="1" t="str">
        <f>TEXT(Sales_Data17[[#This Row],[OrderDate]],"MMM")</f>
        <v>Jan</v>
      </c>
      <c r="S5000" s="1" t="str">
        <f t="shared" si="78"/>
        <v>2015</v>
      </c>
    </row>
    <row r="5001" spans="1:19">
      <c r="A5001" t="s">
        <v>5024</v>
      </c>
      <c r="B5001" s="2">
        <v>42032</v>
      </c>
      <c r="C5001" s="2" t="str">
        <f>VLOOKUP(Sales_Data17[[#This Row],[Customer Name Index]],Customer_Data[#All],2,0)</f>
        <v>3LAB, Ltd</v>
      </c>
      <c r="D5001">
        <v>16</v>
      </c>
      <c r="E5001" t="s">
        <v>4</v>
      </c>
      <c r="F5001" t="s">
        <v>8168</v>
      </c>
      <c r="G5001" t="s">
        <v>8025</v>
      </c>
      <c r="H5001" t="str">
        <f>VLOOKUP(Sales_Data17[[#This Row],[Delivery Region Index]],Regions_Table[#All],2,0)</f>
        <v>South Australia</v>
      </c>
      <c r="I5001" t="str">
        <f>VLOOKUP(Sales_Data17[[#This Row],[Delivery Region Index]],Regions_Table[#All],3,0)</f>
        <v>Adelaide</v>
      </c>
      <c r="J5001">
        <v>46</v>
      </c>
      <c r="K5001">
        <v>7</v>
      </c>
      <c r="L5001" t="str">
        <f>VLOOKUP(Sales_Data17[[#This Row],[Product Description Index]],Products_Data[#All],2,0)</f>
        <v>Dress Shirts</v>
      </c>
      <c r="M5001">
        <v>3</v>
      </c>
      <c r="N5001" s="9">
        <v>121.34444444444446</v>
      </c>
      <c r="O5001" s="9">
        <f>Sales_Data17[[#This Row],[Order Quantity]]*Sales_Data17[[#This Row],[Unit Price]]</f>
        <v>364.03333333333342</v>
      </c>
      <c r="P5001" s="9">
        <v>63.099111111111114</v>
      </c>
      <c r="Q5001" s="9">
        <f>Sales_Data17[[#This Row],[Line Total]]-(Sales_Data17[[#This Row],[Total Unit Cost]]*Sales_Data17[[#This Row],[Order Quantity]])</f>
        <v>174.73600000000008</v>
      </c>
      <c r="R5001" s="1" t="str">
        <f>TEXT(Sales_Data17[[#This Row],[OrderDate]],"MMM")</f>
        <v>Jan</v>
      </c>
      <c r="S5001" s="1" t="str">
        <f t="shared" si="78"/>
        <v>2015</v>
      </c>
    </row>
    <row r="5002" spans="1:19">
      <c r="A5002" t="s">
        <v>5025</v>
      </c>
      <c r="B5002" s="2">
        <v>42033</v>
      </c>
      <c r="C5002" s="2" t="str">
        <f>VLOOKUP(Sales_Data17[[#This Row],[Customer Name Index]],Customer_Data[#All],2,0)</f>
        <v>Ole Group</v>
      </c>
      <c r="D5002">
        <v>13</v>
      </c>
      <c r="E5002" t="s">
        <v>3</v>
      </c>
      <c r="F5002" t="s">
        <v>8168</v>
      </c>
      <c r="G5002" t="s">
        <v>8026</v>
      </c>
      <c r="H5002" t="str">
        <f>VLOOKUP(Sales_Data17[[#This Row],[Delivery Region Index]],Regions_Table[#All],2,0)</f>
        <v>Queensland</v>
      </c>
      <c r="I5002" t="str">
        <f>VLOOKUP(Sales_Data17[[#This Row],[Delivery Region Index]],Regions_Table[#All],3,0)</f>
        <v>Mackay</v>
      </c>
      <c r="J5002">
        <v>36</v>
      </c>
      <c r="K5002">
        <v>5</v>
      </c>
      <c r="L5002" t="str">
        <f>VLOOKUP(Sales_Data17[[#This Row],[Product Description Index]],Products_Data[#All],2,0)</f>
        <v>Hats</v>
      </c>
      <c r="M5002">
        <v>1</v>
      </c>
      <c r="N5002" s="9">
        <v>439.9666666666667</v>
      </c>
      <c r="O5002" s="9">
        <f>Sales_Data17[[#This Row],[Order Quantity]]*Sales_Data17[[#This Row],[Unit Price]]</f>
        <v>439.9666666666667</v>
      </c>
      <c r="P5002" s="9">
        <v>263.98</v>
      </c>
      <c r="Q5002" s="9">
        <f>Sales_Data17[[#This Row],[Line Total]]-(Sales_Data17[[#This Row],[Total Unit Cost]]*Sales_Data17[[#This Row],[Order Quantity]])</f>
        <v>175.98666666666668</v>
      </c>
      <c r="R5002" s="1" t="str">
        <f>TEXT(Sales_Data17[[#This Row],[OrderDate]],"MMM")</f>
        <v>Jan</v>
      </c>
      <c r="S5002" s="1" t="str">
        <f t="shared" si="78"/>
        <v>2015</v>
      </c>
    </row>
    <row r="5003" spans="1:19">
      <c r="A5003" t="s">
        <v>5026</v>
      </c>
      <c r="B5003" s="2">
        <v>42033</v>
      </c>
      <c r="C5003" s="2" t="str">
        <f>VLOOKUP(Sales_Data17[[#This Row],[Customer Name Index]],Customer_Data[#All],2,0)</f>
        <v>Rochester Ltd</v>
      </c>
      <c r="D5003">
        <v>15</v>
      </c>
      <c r="E5003" t="s">
        <v>2</v>
      </c>
      <c r="F5003" t="s">
        <v>8168</v>
      </c>
      <c r="G5003" t="s">
        <v>8025</v>
      </c>
      <c r="H5003" t="str">
        <f>VLOOKUP(Sales_Data17[[#This Row],[Delivery Region Index]],Regions_Table[#All],2,0)</f>
        <v>Queensland</v>
      </c>
      <c r="I5003" t="str">
        <f>VLOOKUP(Sales_Data17[[#This Row],[Delivery Region Index]],Regions_Table[#All],3,0)</f>
        <v>Thuringowa</v>
      </c>
      <c r="J5003">
        <v>43</v>
      </c>
      <c r="K5003">
        <v>6</v>
      </c>
      <c r="L5003" t="str">
        <f>VLOOKUP(Sales_Data17[[#This Row],[Product Description Index]],Products_Data[#All],2,0)</f>
        <v>Socks</v>
      </c>
      <c r="M5003">
        <v>1</v>
      </c>
      <c r="N5003" s="9">
        <v>427.31111111111113</v>
      </c>
      <c r="O5003" s="9">
        <f>Sales_Data17[[#This Row],[Order Quantity]]*Sales_Data17[[#This Row],[Unit Price]]</f>
        <v>427.31111111111113</v>
      </c>
      <c r="P5003" s="9">
        <v>209.38244444444445</v>
      </c>
      <c r="Q5003" s="9">
        <f>Sales_Data17[[#This Row],[Line Total]]-(Sales_Data17[[#This Row],[Total Unit Cost]]*Sales_Data17[[#This Row],[Order Quantity]])</f>
        <v>217.92866666666669</v>
      </c>
      <c r="R5003" s="1" t="str">
        <f>TEXT(Sales_Data17[[#This Row],[OrderDate]],"MMM")</f>
        <v>Jan</v>
      </c>
      <c r="S5003" s="1" t="str">
        <f t="shared" si="78"/>
        <v>2015</v>
      </c>
    </row>
    <row r="5004" spans="1:19">
      <c r="A5004" t="s">
        <v>5027</v>
      </c>
      <c r="B5004" s="2">
        <v>42033</v>
      </c>
      <c r="C5004" s="2" t="str">
        <f>VLOOKUP(Sales_Data17[[#This Row],[Customer Name Index]],Customer_Data[#All],2,0)</f>
        <v>3LAB, Ltd</v>
      </c>
      <c r="D5004">
        <v>16</v>
      </c>
      <c r="E5004" t="s">
        <v>4</v>
      </c>
      <c r="F5004" t="s">
        <v>8168</v>
      </c>
      <c r="G5004" t="s">
        <v>8025</v>
      </c>
      <c r="H5004" t="str">
        <f>VLOOKUP(Sales_Data17[[#This Row],[Delivery Region Index]],Regions_Table[#All],2,0)</f>
        <v>Queensland</v>
      </c>
      <c r="I5004" t="str">
        <f>VLOOKUP(Sales_Data17[[#This Row],[Delivery Region Index]],Regions_Table[#All],3,0)</f>
        <v>Townsville</v>
      </c>
      <c r="J5004">
        <v>45</v>
      </c>
      <c r="K5004">
        <v>7</v>
      </c>
      <c r="L5004" t="str">
        <f>VLOOKUP(Sales_Data17[[#This Row],[Product Description Index]],Products_Data[#All],2,0)</f>
        <v>Dress Shirts</v>
      </c>
      <c r="M5004">
        <v>7</v>
      </c>
      <c r="N5004" s="9">
        <v>435.5</v>
      </c>
      <c r="O5004" s="9">
        <f>Sales_Data17[[#This Row],[Order Quantity]]*Sales_Data17[[#This Row],[Unit Price]]</f>
        <v>3048.5</v>
      </c>
      <c r="P5004" s="9">
        <v>287.43000000000006</v>
      </c>
      <c r="Q5004" s="9">
        <f>Sales_Data17[[#This Row],[Line Total]]-(Sales_Data17[[#This Row],[Total Unit Cost]]*Sales_Data17[[#This Row],[Order Quantity]])</f>
        <v>1036.4899999999996</v>
      </c>
      <c r="R5004" s="1" t="str">
        <f>TEXT(Sales_Data17[[#This Row],[OrderDate]],"MMM")</f>
        <v>Jan</v>
      </c>
      <c r="S5004" s="1" t="str">
        <f t="shared" si="78"/>
        <v>2015</v>
      </c>
    </row>
    <row r="5005" spans="1:19">
      <c r="A5005" t="s">
        <v>5028</v>
      </c>
      <c r="B5005" s="2">
        <v>42034</v>
      </c>
      <c r="C5005" s="2" t="str">
        <f>VLOOKUP(Sales_Data17[[#This Row],[Customer Name Index]],Customer_Data[#All],2,0)</f>
        <v>Eminence Corp</v>
      </c>
      <c r="D5005">
        <v>18</v>
      </c>
      <c r="E5005" t="s">
        <v>2</v>
      </c>
      <c r="F5005" t="s">
        <v>8168</v>
      </c>
      <c r="G5005" t="s">
        <v>8025</v>
      </c>
      <c r="H5005" t="str">
        <f>VLOOKUP(Sales_Data17[[#This Row],[Delivery Region Index]],Regions_Table[#All],2,0)</f>
        <v>Victoria</v>
      </c>
      <c r="I5005" t="str">
        <f>VLOOKUP(Sales_Data17[[#This Row],[Delivery Region Index]],Regions_Table[#All],3,0)</f>
        <v>Bendigo</v>
      </c>
      <c r="J5005">
        <v>50</v>
      </c>
      <c r="K5005">
        <v>7</v>
      </c>
      <c r="L5005" t="str">
        <f>VLOOKUP(Sales_Data17[[#This Row],[Product Description Index]],Products_Data[#All],2,0)</f>
        <v>Dress Shirts</v>
      </c>
      <c r="M5005">
        <v>9</v>
      </c>
      <c r="N5005" s="9">
        <v>29.777777777777779</v>
      </c>
      <c r="O5005" s="9">
        <f>Sales_Data17[[#This Row],[Order Quantity]]*Sales_Data17[[#This Row],[Unit Price]]</f>
        <v>268</v>
      </c>
      <c r="P5005" s="9">
        <v>14.591111111111111</v>
      </c>
      <c r="Q5005" s="9">
        <f>Sales_Data17[[#This Row],[Line Total]]-(Sales_Data17[[#This Row],[Total Unit Cost]]*Sales_Data17[[#This Row],[Order Quantity]])</f>
        <v>136.68</v>
      </c>
      <c r="R5005" s="1" t="str">
        <f>TEXT(Sales_Data17[[#This Row],[OrderDate]],"MMM")</f>
        <v>Jan</v>
      </c>
      <c r="S5005" s="1" t="str">
        <f t="shared" si="78"/>
        <v>2015</v>
      </c>
    </row>
    <row r="5006" spans="1:19">
      <c r="A5006" t="s">
        <v>5029</v>
      </c>
      <c r="B5006" s="2">
        <v>42034</v>
      </c>
      <c r="C5006" s="2" t="str">
        <f>VLOOKUP(Sales_Data17[[#This Row],[Customer Name Index]],Customer_Data[#All],2,0)</f>
        <v>3LAB, Ltd</v>
      </c>
      <c r="D5006">
        <v>16</v>
      </c>
      <c r="E5006" t="s">
        <v>4</v>
      </c>
      <c r="F5006" t="s">
        <v>8168</v>
      </c>
      <c r="G5006" t="s">
        <v>8025</v>
      </c>
      <c r="H5006" t="str">
        <f>VLOOKUP(Sales_Data17[[#This Row],[Delivery Region Index]],Regions_Table[#All],2,0)</f>
        <v>South Australia</v>
      </c>
      <c r="I5006" t="str">
        <f>VLOOKUP(Sales_Data17[[#This Row],[Delivery Region Index]],Regions_Table[#All],3,0)</f>
        <v>Adelaide</v>
      </c>
      <c r="J5006">
        <v>46</v>
      </c>
      <c r="K5006">
        <v>7</v>
      </c>
      <c r="L5006" t="str">
        <f>VLOOKUP(Sales_Data17[[#This Row],[Product Description Index]],Products_Data[#All],2,0)</f>
        <v>Dress Shirts</v>
      </c>
      <c r="M5006">
        <v>3</v>
      </c>
      <c r="N5006" s="9">
        <v>442.94444444444446</v>
      </c>
      <c r="O5006" s="9">
        <f>Sales_Data17[[#This Row],[Order Quantity]]*Sales_Data17[[#This Row],[Unit Price]]</f>
        <v>1328.8333333333335</v>
      </c>
      <c r="P5006" s="9">
        <v>181.60722222222222</v>
      </c>
      <c r="Q5006" s="9">
        <f>Sales_Data17[[#This Row],[Line Total]]-(Sales_Data17[[#This Row],[Total Unit Cost]]*Sales_Data17[[#This Row],[Order Quantity]])</f>
        <v>784.01166666666677</v>
      </c>
      <c r="R5006" s="1" t="str">
        <f>TEXT(Sales_Data17[[#This Row],[OrderDate]],"MMM")</f>
        <v>Jan</v>
      </c>
      <c r="S5006" s="1" t="str">
        <f t="shared" si="78"/>
        <v>2015</v>
      </c>
    </row>
    <row r="5007" spans="1:19">
      <c r="A5007" t="s">
        <v>5030</v>
      </c>
      <c r="B5007" s="2">
        <v>42034</v>
      </c>
      <c r="C5007" s="2" t="str">
        <f>VLOOKUP(Sales_Data17[[#This Row],[Customer Name Index]],Customer_Data[#All],2,0)</f>
        <v>PEDIFIX, Corp</v>
      </c>
      <c r="D5007">
        <v>6</v>
      </c>
      <c r="E5007" t="s">
        <v>3</v>
      </c>
      <c r="F5007" t="s">
        <v>8168</v>
      </c>
      <c r="G5007" t="s">
        <v>8027</v>
      </c>
      <c r="H5007" t="str">
        <f>VLOOKUP(Sales_Data17[[#This Row],[Delivery Region Index]],Regions_Table[#All],2,0)</f>
        <v>New South Wales</v>
      </c>
      <c r="I5007" t="str">
        <f>VLOOKUP(Sales_Data17[[#This Row],[Delivery Region Index]],Regions_Table[#All],3,0)</f>
        <v>Nowra</v>
      </c>
      <c r="J5007">
        <v>17</v>
      </c>
      <c r="K5007">
        <v>3</v>
      </c>
      <c r="L5007" t="str">
        <f>VLOOKUP(Sales_Data17[[#This Row],[Product Description Index]],Products_Data[#All],2,0)</f>
        <v>Sunglasses</v>
      </c>
      <c r="M5007">
        <v>9</v>
      </c>
      <c r="N5007" s="9">
        <v>297.77777777777777</v>
      </c>
      <c r="O5007" s="9">
        <f>Sales_Data17[[#This Row],[Order Quantity]]*Sales_Data17[[#This Row],[Unit Price]]</f>
        <v>2680</v>
      </c>
      <c r="P5007" s="9">
        <v>199.51111111111112</v>
      </c>
      <c r="Q5007" s="9">
        <f>Sales_Data17[[#This Row],[Line Total]]-(Sales_Data17[[#This Row],[Total Unit Cost]]*Sales_Data17[[#This Row],[Order Quantity]])</f>
        <v>884.39999999999986</v>
      </c>
      <c r="R5007" s="1" t="str">
        <f>TEXT(Sales_Data17[[#This Row],[OrderDate]],"MMM")</f>
        <v>Jan</v>
      </c>
      <c r="S5007" s="1" t="str">
        <f t="shared" si="78"/>
        <v>2015</v>
      </c>
    </row>
    <row r="5008" spans="1:19">
      <c r="A5008" t="s">
        <v>5031</v>
      </c>
      <c r="B5008" s="2">
        <v>42034</v>
      </c>
      <c r="C5008" s="2" t="str">
        <f>VLOOKUP(Sales_Data17[[#This Row],[Customer Name Index]],Customer_Data[#All],2,0)</f>
        <v xml:space="preserve">WakeFern </v>
      </c>
      <c r="D5008">
        <v>2</v>
      </c>
      <c r="E5008" t="s">
        <v>2</v>
      </c>
      <c r="F5008" t="s">
        <v>8168</v>
      </c>
      <c r="G5008" t="s">
        <v>8027</v>
      </c>
      <c r="H5008" t="str">
        <f>VLOOKUP(Sales_Data17[[#This Row],[Delivery Region Index]],Regions_Table[#All],2,0)</f>
        <v>New South Wales</v>
      </c>
      <c r="I5008" t="str">
        <f>VLOOKUP(Sales_Data17[[#This Row],[Delivery Region Index]],Regions_Table[#All],3,0)</f>
        <v>Armidale</v>
      </c>
      <c r="J5008">
        <v>3</v>
      </c>
      <c r="K5008">
        <v>1</v>
      </c>
      <c r="L5008" t="str">
        <f>VLOOKUP(Sales_Data17[[#This Row],[Product Description Index]],Products_Data[#All],2,0)</f>
        <v>Shirts</v>
      </c>
      <c r="M5008">
        <v>9</v>
      </c>
      <c r="N5008" s="9">
        <v>116.13333333333334</v>
      </c>
      <c r="O5008" s="9">
        <f>Sales_Data17[[#This Row],[Order Quantity]]*Sales_Data17[[#This Row],[Unit Price]]</f>
        <v>1045.2</v>
      </c>
      <c r="P5008" s="9">
        <v>55.744</v>
      </c>
      <c r="Q5008" s="9">
        <f>Sales_Data17[[#This Row],[Line Total]]-(Sales_Data17[[#This Row],[Total Unit Cost]]*Sales_Data17[[#This Row],[Order Quantity]])</f>
        <v>543.50400000000002</v>
      </c>
      <c r="R5008" s="1" t="str">
        <f>TEXT(Sales_Data17[[#This Row],[OrderDate]],"MMM")</f>
        <v>Jan</v>
      </c>
      <c r="S5008" s="1" t="str">
        <f t="shared" si="78"/>
        <v>2015</v>
      </c>
    </row>
    <row r="5009" spans="1:19">
      <c r="A5009" t="s">
        <v>5032</v>
      </c>
      <c r="B5009" s="2">
        <v>42034</v>
      </c>
      <c r="C5009" s="2" t="str">
        <f>VLOOKUP(Sales_Data17[[#This Row],[Customer Name Index]],Customer_Data[#All],2,0)</f>
        <v>Medsep Group</v>
      </c>
      <c r="D5009">
        <v>8</v>
      </c>
      <c r="E5009" t="s">
        <v>2</v>
      </c>
      <c r="F5009" t="s">
        <v>8168</v>
      </c>
      <c r="G5009" t="s">
        <v>8027</v>
      </c>
      <c r="H5009" t="str">
        <f>VLOOKUP(Sales_Data17[[#This Row],[Delivery Region Index]],Regions_Table[#All],2,0)</f>
        <v>New South Wales</v>
      </c>
      <c r="I5009" t="str">
        <f>VLOOKUP(Sales_Data17[[#This Row],[Delivery Region Index]],Regions_Table[#All],3,0)</f>
        <v>Wagga Wagga</v>
      </c>
      <c r="J5009">
        <v>23</v>
      </c>
      <c r="K5009">
        <v>4</v>
      </c>
      <c r="L5009" t="str">
        <f>VLOOKUP(Sales_Data17[[#This Row],[Product Description Index]],Products_Data[#All],2,0)</f>
        <v>Jeans</v>
      </c>
      <c r="M5009">
        <v>2</v>
      </c>
      <c r="N5009" s="9">
        <v>661.06666666666672</v>
      </c>
      <c r="O5009" s="9">
        <f>Sales_Data17[[#This Row],[Order Quantity]]*Sales_Data17[[#This Row],[Unit Price]]</f>
        <v>1322.1333333333334</v>
      </c>
      <c r="P5009" s="9">
        <v>363.58666666666676</v>
      </c>
      <c r="Q5009" s="9">
        <f>Sales_Data17[[#This Row],[Line Total]]-(Sales_Data17[[#This Row],[Total Unit Cost]]*Sales_Data17[[#This Row],[Order Quantity]])</f>
        <v>594.95999999999992</v>
      </c>
      <c r="R5009" s="1" t="str">
        <f>TEXT(Sales_Data17[[#This Row],[OrderDate]],"MMM")</f>
        <v>Jan</v>
      </c>
      <c r="S5009" s="1" t="str">
        <f t="shared" si="78"/>
        <v>2015</v>
      </c>
    </row>
    <row r="5010" spans="1:19">
      <c r="A5010" t="s">
        <v>5033</v>
      </c>
      <c r="B5010" s="2">
        <v>42034</v>
      </c>
      <c r="C5010" s="2" t="str">
        <f>VLOOKUP(Sales_Data17[[#This Row],[Customer Name Index]],Customer_Data[#All],2,0)</f>
        <v>Procter Corp</v>
      </c>
      <c r="D5010">
        <v>5</v>
      </c>
      <c r="E5010" t="s">
        <v>2</v>
      </c>
      <c r="F5010" t="s">
        <v>8168</v>
      </c>
      <c r="G5010" t="s">
        <v>8027</v>
      </c>
      <c r="H5010" t="str">
        <f>VLOOKUP(Sales_Data17[[#This Row],[Delivery Region Index]],Regions_Table[#All],2,0)</f>
        <v>New South Wales</v>
      </c>
      <c r="I5010" t="str">
        <f>VLOOKUP(Sales_Data17[[#This Row],[Delivery Region Index]],Regions_Table[#All],3,0)</f>
        <v>Griffith</v>
      </c>
      <c r="J5010">
        <v>12</v>
      </c>
      <c r="K5010">
        <v>2</v>
      </c>
      <c r="L5010" t="str">
        <f>VLOOKUP(Sales_Data17[[#This Row],[Product Description Index]],Products_Data[#All],2,0)</f>
        <v>Pants</v>
      </c>
      <c r="M5010">
        <v>9</v>
      </c>
      <c r="N5010" s="9">
        <v>438.47777777777782</v>
      </c>
      <c r="O5010" s="9">
        <f>Sales_Data17[[#This Row],[Order Quantity]]*Sales_Data17[[#This Row],[Unit Price]]</f>
        <v>3946.3</v>
      </c>
      <c r="P5010" s="9">
        <v>175.39111111111114</v>
      </c>
      <c r="Q5010" s="9">
        <f>Sales_Data17[[#This Row],[Line Total]]-(Sales_Data17[[#This Row],[Total Unit Cost]]*Sales_Data17[[#This Row],[Order Quantity]])</f>
        <v>2367.7799999999997</v>
      </c>
      <c r="R5010" s="1" t="str">
        <f>TEXT(Sales_Data17[[#This Row],[OrderDate]],"MMM")</f>
        <v>Jan</v>
      </c>
      <c r="S5010" s="1" t="str">
        <f t="shared" si="78"/>
        <v>2015</v>
      </c>
    </row>
    <row r="5011" spans="1:19">
      <c r="A5011" t="s">
        <v>5034</v>
      </c>
      <c r="B5011" s="2">
        <v>42034</v>
      </c>
      <c r="C5011" s="2" t="str">
        <f>VLOOKUP(Sales_Data17[[#This Row],[Customer Name Index]],Customer_Data[#All],2,0)</f>
        <v>Procter Corp</v>
      </c>
      <c r="D5011">
        <v>5</v>
      </c>
      <c r="E5011" t="s">
        <v>4</v>
      </c>
      <c r="F5011" t="s">
        <v>8168</v>
      </c>
      <c r="G5011" t="s">
        <v>8027</v>
      </c>
      <c r="H5011" t="str">
        <f>VLOOKUP(Sales_Data17[[#This Row],[Delivery Region Index]],Regions_Table[#All],2,0)</f>
        <v>New South Wales</v>
      </c>
      <c r="I5011" t="str">
        <f>VLOOKUP(Sales_Data17[[#This Row],[Delivery Region Index]],Regions_Table[#All],3,0)</f>
        <v>Lake Macquarie</v>
      </c>
      <c r="J5011">
        <v>13</v>
      </c>
      <c r="K5011">
        <v>2</v>
      </c>
      <c r="L5011" t="str">
        <f>VLOOKUP(Sales_Data17[[#This Row],[Product Description Index]],Products_Data[#All],2,0)</f>
        <v>Pants</v>
      </c>
      <c r="M5011">
        <v>4</v>
      </c>
      <c r="N5011" s="9">
        <v>218.86666666666667</v>
      </c>
      <c r="O5011" s="9">
        <f>Sales_Data17[[#This Row],[Order Quantity]]*Sales_Data17[[#This Row],[Unit Price]]</f>
        <v>875.4666666666667</v>
      </c>
      <c r="P5011" s="9">
        <v>170.71600000000001</v>
      </c>
      <c r="Q5011" s="9">
        <f>Sales_Data17[[#This Row],[Line Total]]-(Sales_Data17[[#This Row],[Total Unit Cost]]*Sales_Data17[[#This Row],[Order Quantity]])</f>
        <v>192.60266666666666</v>
      </c>
      <c r="R5011" s="1" t="str">
        <f>TEXT(Sales_Data17[[#This Row],[OrderDate]],"MMM")</f>
        <v>Jan</v>
      </c>
      <c r="S5011" s="1" t="str">
        <f t="shared" si="78"/>
        <v>2015</v>
      </c>
    </row>
    <row r="5012" spans="1:19">
      <c r="A5012" t="s">
        <v>5035</v>
      </c>
      <c r="B5012" s="2">
        <v>42034</v>
      </c>
      <c r="C5012" s="2" t="str">
        <f>VLOOKUP(Sales_Data17[[#This Row],[Customer Name Index]],Customer_Data[#All],2,0)</f>
        <v>Avon Corp</v>
      </c>
      <c r="D5012">
        <v>1</v>
      </c>
      <c r="E5012" t="s">
        <v>3</v>
      </c>
      <c r="F5012" t="s">
        <v>8168</v>
      </c>
      <c r="G5012" t="s">
        <v>8027</v>
      </c>
      <c r="H5012" t="str">
        <f>VLOOKUP(Sales_Data17[[#This Row],[Delivery Region Index]],Regions_Table[#All],2,0)</f>
        <v>New South Wales</v>
      </c>
      <c r="I5012" t="str">
        <f>VLOOKUP(Sales_Data17[[#This Row],[Delivery Region Index]],Regions_Table[#All],3,0)</f>
        <v>Albury</v>
      </c>
      <c r="J5012">
        <v>2</v>
      </c>
      <c r="K5012">
        <v>1</v>
      </c>
      <c r="L5012" t="str">
        <f>VLOOKUP(Sales_Data17[[#This Row],[Product Description Index]],Products_Data[#All],2,0)</f>
        <v>Shirts</v>
      </c>
      <c r="M5012">
        <v>3</v>
      </c>
      <c r="N5012" s="9">
        <v>651.38888888888891</v>
      </c>
      <c r="O5012" s="9">
        <f>Sales_Data17[[#This Row],[Order Quantity]]*Sales_Data17[[#This Row],[Unit Price]]</f>
        <v>1954.1666666666667</v>
      </c>
      <c r="P5012" s="9">
        <v>319.18055555555554</v>
      </c>
      <c r="Q5012" s="9">
        <f>Sales_Data17[[#This Row],[Line Total]]-(Sales_Data17[[#This Row],[Total Unit Cost]]*Sales_Data17[[#This Row],[Order Quantity]])</f>
        <v>996.62500000000011</v>
      </c>
      <c r="R5012" s="1" t="str">
        <f>TEXT(Sales_Data17[[#This Row],[OrderDate]],"MMM")</f>
        <v>Jan</v>
      </c>
      <c r="S5012" s="1" t="str">
        <f t="shared" si="78"/>
        <v>2015</v>
      </c>
    </row>
    <row r="5013" spans="1:19">
      <c r="A5013" t="s">
        <v>5036</v>
      </c>
      <c r="B5013" s="2">
        <v>42035</v>
      </c>
      <c r="C5013" s="2" t="str">
        <f>VLOOKUP(Sales_Data17[[#This Row],[Customer Name Index]],Customer_Data[#All],2,0)</f>
        <v>21st Ltd</v>
      </c>
      <c r="D5013">
        <v>10</v>
      </c>
      <c r="E5013" t="s">
        <v>4</v>
      </c>
      <c r="F5013" t="s">
        <v>8168</v>
      </c>
      <c r="G5013" t="s">
        <v>8027</v>
      </c>
      <c r="H5013" t="str">
        <f>VLOOKUP(Sales_Data17[[#This Row],[Delivery Region Index]],Regions_Table[#All],2,0)</f>
        <v>Queensland</v>
      </c>
      <c r="I5013" t="str">
        <f>VLOOKUP(Sales_Data17[[#This Row],[Delivery Region Index]],Regions_Table[#All],3,0)</f>
        <v>Bundaberg</v>
      </c>
      <c r="J5013">
        <v>27</v>
      </c>
      <c r="K5013">
        <v>4</v>
      </c>
      <c r="L5013" t="str">
        <f>VLOOKUP(Sales_Data17[[#This Row],[Product Description Index]],Products_Data[#All],2,0)</f>
        <v>Jeans</v>
      </c>
      <c r="M5013">
        <v>1</v>
      </c>
      <c r="N5013" s="9">
        <v>186.85555555555555</v>
      </c>
      <c r="O5013" s="9">
        <f>Sales_Data17[[#This Row],[Order Quantity]]*Sales_Data17[[#This Row],[Unit Price]]</f>
        <v>186.85555555555555</v>
      </c>
      <c r="P5013" s="9">
        <v>82.216444444444448</v>
      </c>
      <c r="Q5013" s="9">
        <f>Sales_Data17[[#This Row],[Line Total]]-(Sales_Data17[[#This Row],[Total Unit Cost]]*Sales_Data17[[#This Row],[Order Quantity]])</f>
        <v>104.63911111111111</v>
      </c>
      <c r="R5013" s="1" t="str">
        <f>TEXT(Sales_Data17[[#This Row],[OrderDate]],"MMM")</f>
        <v>Jan</v>
      </c>
      <c r="S5013" s="1" t="str">
        <f t="shared" si="78"/>
        <v>2015</v>
      </c>
    </row>
    <row r="5014" spans="1:19">
      <c r="A5014" t="s">
        <v>5037</v>
      </c>
      <c r="B5014" s="2">
        <v>42035</v>
      </c>
      <c r="C5014" s="2" t="str">
        <f>VLOOKUP(Sales_Data17[[#This Row],[Customer Name Index]],Customer_Data[#All],2,0)</f>
        <v>PEDIFIX, Corp</v>
      </c>
      <c r="D5014">
        <v>6</v>
      </c>
      <c r="E5014" t="s">
        <v>4</v>
      </c>
      <c r="F5014" t="s">
        <v>8168</v>
      </c>
      <c r="G5014" t="s">
        <v>8027</v>
      </c>
      <c r="H5014" t="str">
        <f>VLOOKUP(Sales_Data17[[#This Row],[Delivery Region Index]],Regions_Table[#All],2,0)</f>
        <v>New South Wales</v>
      </c>
      <c r="I5014" t="str">
        <f>VLOOKUP(Sales_Data17[[#This Row],[Delivery Region Index]],Regions_Table[#All],3,0)</f>
        <v>Maitland</v>
      </c>
      <c r="J5014">
        <v>15</v>
      </c>
      <c r="K5014">
        <v>3</v>
      </c>
      <c r="L5014" t="str">
        <f>VLOOKUP(Sales_Data17[[#This Row],[Product Description Index]],Products_Data[#All],2,0)</f>
        <v>Sunglasses</v>
      </c>
      <c r="M5014">
        <v>2</v>
      </c>
      <c r="N5014" s="9">
        <v>270.23333333333335</v>
      </c>
      <c r="O5014" s="9">
        <f>Sales_Data17[[#This Row],[Order Quantity]]*Sales_Data17[[#This Row],[Unit Price]]</f>
        <v>540.4666666666667</v>
      </c>
      <c r="P5014" s="9">
        <v>151.33066666666667</v>
      </c>
      <c r="Q5014" s="9">
        <f>Sales_Data17[[#This Row],[Line Total]]-(Sales_Data17[[#This Row],[Total Unit Cost]]*Sales_Data17[[#This Row],[Order Quantity]])</f>
        <v>237.80533333333335</v>
      </c>
      <c r="R5014" s="1" t="str">
        <f>TEXT(Sales_Data17[[#This Row],[OrderDate]],"MMM")</f>
        <v>Jan</v>
      </c>
      <c r="S5014" s="1" t="str">
        <f t="shared" si="78"/>
        <v>2015</v>
      </c>
    </row>
    <row r="5015" spans="1:19">
      <c r="A5015" t="s">
        <v>5038</v>
      </c>
      <c r="B5015" s="2">
        <v>42035</v>
      </c>
      <c r="C5015" s="2" t="str">
        <f>VLOOKUP(Sales_Data17[[#This Row],[Customer Name Index]],Customer_Data[#All],2,0)</f>
        <v>Ole Group</v>
      </c>
      <c r="D5015">
        <v>13</v>
      </c>
      <c r="E5015" t="s">
        <v>2</v>
      </c>
      <c r="F5015" t="s">
        <v>8168</v>
      </c>
      <c r="G5015" t="s">
        <v>8026</v>
      </c>
      <c r="H5015" t="str">
        <f>VLOOKUP(Sales_Data17[[#This Row],[Delivery Region Index]],Regions_Table[#All],2,0)</f>
        <v>Queensland</v>
      </c>
      <c r="I5015" t="str">
        <f>VLOOKUP(Sales_Data17[[#This Row],[Delivery Region Index]],Regions_Table[#All],3,0)</f>
        <v>Mackay</v>
      </c>
      <c r="J5015">
        <v>36</v>
      </c>
      <c r="K5015">
        <v>5</v>
      </c>
      <c r="L5015" t="str">
        <f>VLOOKUP(Sales_Data17[[#This Row],[Product Description Index]],Products_Data[#All],2,0)</f>
        <v>Hats</v>
      </c>
      <c r="M5015">
        <v>5</v>
      </c>
      <c r="N5015" s="9">
        <v>189.08888888888887</v>
      </c>
      <c r="O5015" s="9">
        <f>Sales_Data17[[#This Row],[Order Quantity]]*Sales_Data17[[#This Row],[Unit Price]]</f>
        <v>945.44444444444434</v>
      </c>
      <c r="P5015" s="9">
        <v>158.83466666666666</v>
      </c>
      <c r="Q5015" s="9">
        <f>Sales_Data17[[#This Row],[Line Total]]-(Sales_Data17[[#This Row],[Total Unit Cost]]*Sales_Data17[[#This Row],[Order Quantity]])</f>
        <v>151.27111111111105</v>
      </c>
      <c r="R5015" s="1" t="str">
        <f>TEXT(Sales_Data17[[#This Row],[OrderDate]],"MMM")</f>
        <v>Jan</v>
      </c>
      <c r="S5015" s="1" t="str">
        <f t="shared" si="78"/>
        <v>2015</v>
      </c>
    </row>
    <row r="5016" spans="1:19">
      <c r="A5016" t="s">
        <v>5039</v>
      </c>
      <c r="B5016" s="2">
        <v>42035</v>
      </c>
      <c r="C5016" s="2" t="str">
        <f>VLOOKUP(Sales_Data17[[#This Row],[Customer Name Index]],Customer_Data[#All],2,0)</f>
        <v>21st Ltd</v>
      </c>
      <c r="D5016">
        <v>10</v>
      </c>
      <c r="E5016" t="s">
        <v>4</v>
      </c>
      <c r="F5016" t="s">
        <v>8168</v>
      </c>
      <c r="G5016" t="s">
        <v>8027</v>
      </c>
      <c r="H5016" t="str">
        <f>VLOOKUP(Sales_Data17[[#This Row],[Delivery Region Index]],Regions_Table[#All],2,0)</f>
        <v>Queensland</v>
      </c>
      <c r="I5016" t="str">
        <f>VLOOKUP(Sales_Data17[[#This Row],[Delivery Region Index]],Regions_Table[#All],3,0)</f>
        <v>Bundaberg</v>
      </c>
      <c r="J5016">
        <v>27</v>
      </c>
      <c r="K5016">
        <v>4</v>
      </c>
      <c r="L5016" t="str">
        <f>VLOOKUP(Sales_Data17[[#This Row],[Product Description Index]],Products_Data[#All],2,0)</f>
        <v>Jeans</v>
      </c>
      <c r="M5016">
        <v>7</v>
      </c>
      <c r="N5016" s="9">
        <v>389.34444444444443</v>
      </c>
      <c r="O5016" s="9">
        <f>Sales_Data17[[#This Row],[Order Quantity]]*Sales_Data17[[#This Row],[Unit Price]]</f>
        <v>2725.411111111111</v>
      </c>
      <c r="P5016" s="9">
        <v>245.28700000000001</v>
      </c>
      <c r="Q5016" s="9">
        <f>Sales_Data17[[#This Row],[Line Total]]-(Sales_Data17[[#This Row],[Total Unit Cost]]*Sales_Data17[[#This Row],[Order Quantity]])</f>
        <v>1008.402111111111</v>
      </c>
      <c r="R5016" s="1" t="str">
        <f>TEXT(Sales_Data17[[#This Row],[OrderDate]],"MMM")</f>
        <v>Jan</v>
      </c>
      <c r="S5016" s="1" t="str">
        <f t="shared" si="78"/>
        <v>2015</v>
      </c>
    </row>
    <row r="5017" spans="1:19">
      <c r="A5017" t="s">
        <v>5040</v>
      </c>
      <c r="B5017" s="2">
        <v>42035</v>
      </c>
      <c r="C5017" s="2" t="str">
        <f>VLOOKUP(Sales_Data17[[#This Row],[Customer Name Index]],Customer_Data[#All],2,0)</f>
        <v>Ole Group</v>
      </c>
      <c r="D5017">
        <v>13</v>
      </c>
      <c r="E5017" t="s">
        <v>2</v>
      </c>
      <c r="F5017" t="s">
        <v>8168</v>
      </c>
      <c r="G5017" t="s">
        <v>8026</v>
      </c>
      <c r="H5017" t="str">
        <f>VLOOKUP(Sales_Data17[[#This Row],[Delivery Region Index]],Regions_Table[#All],2,0)</f>
        <v>Queensland</v>
      </c>
      <c r="I5017" t="str">
        <f>VLOOKUP(Sales_Data17[[#This Row],[Delivery Region Index]],Regions_Table[#All],3,0)</f>
        <v>Mackay</v>
      </c>
      <c r="J5017">
        <v>36</v>
      </c>
      <c r="K5017">
        <v>5</v>
      </c>
      <c r="L5017" t="str">
        <f>VLOOKUP(Sales_Data17[[#This Row],[Product Description Index]],Products_Data[#All],2,0)</f>
        <v>Hats</v>
      </c>
      <c r="M5017">
        <v>1</v>
      </c>
      <c r="N5017" s="9">
        <v>293.31111111111113</v>
      </c>
      <c r="O5017" s="9">
        <f>Sales_Data17[[#This Row],[Order Quantity]]*Sales_Data17[[#This Row],[Unit Price]]</f>
        <v>293.31111111111113</v>
      </c>
      <c r="P5017" s="9">
        <v>187.71911111111115</v>
      </c>
      <c r="Q5017" s="9">
        <f>Sales_Data17[[#This Row],[Line Total]]-(Sales_Data17[[#This Row],[Total Unit Cost]]*Sales_Data17[[#This Row],[Order Quantity]])</f>
        <v>105.59199999999998</v>
      </c>
      <c r="R5017" s="1" t="str">
        <f>TEXT(Sales_Data17[[#This Row],[OrderDate]],"MMM")</f>
        <v>Jan</v>
      </c>
      <c r="S5017" s="1" t="str">
        <f t="shared" si="78"/>
        <v>2015</v>
      </c>
    </row>
    <row r="5018" spans="1:19">
      <c r="A5018" t="s">
        <v>5041</v>
      </c>
      <c r="B5018" s="2">
        <v>42036</v>
      </c>
      <c r="C5018" s="2" t="str">
        <f>VLOOKUP(Sales_Data17[[#This Row],[Customer Name Index]],Customer_Data[#All],2,0)</f>
        <v>Pure Group</v>
      </c>
      <c r="D5018">
        <v>17</v>
      </c>
      <c r="E5018" t="s">
        <v>4</v>
      </c>
      <c r="F5018" t="s">
        <v>8168</v>
      </c>
      <c r="G5018" t="s">
        <v>8025</v>
      </c>
      <c r="H5018" t="str">
        <f>VLOOKUP(Sales_Data17[[#This Row],[Delivery Region Index]],Regions_Table[#All],2,0)</f>
        <v>Victoria</v>
      </c>
      <c r="I5018" t="str">
        <f>VLOOKUP(Sales_Data17[[#This Row],[Delivery Region Index]],Regions_Table[#All],3,0)</f>
        <v>Melbourne</v>
      </c>
      <c r="J5018">
        <v>47</v>
      </c>
      <c r="K5018">
        <v>7</v>
      </c>
      <c r="L5018" t="str">
        <f>VLOOKUP(Sales_Data17[[#This Row],[Product Description Index]],Products_Data[#All],2,0)</f>
        <v>Dress Shirts</v>
      </c>
      <c r="M5018">
        <v>8</v>
      </c>
      <c r="N5018" s="9">
        <v>189.08888888888887</v>
      </c>
      <c r="O5018" s="9">
        <f>Sales_Data17[[#This Row],[Order Quantity]]*Sales_Data17[[#This Row],[Unit Price]]</f>
        <v>1512.711111111111</v>
      </c>
      <c r="P5018" s="9">
        <v>113.45333333333332</v>
      </c>
      <c r="Q5018" s="9">
        <f>Sales_Data17[[#This Row],[Line Total]]-(Sales_Data17[[#This Row],[Total Unit Cost]]*Sales_Data17[[#This Row],[Order Quantity]])</f>
        <v>605.08444444444444</v>
      </c>
      <c r="R5018" s="1" t="str">
        <f>TEXT(Sales_Data17[[#This Row],[OrderDate]],"MMM")</f>
        <v>Feb</v>
      </c>
      <c r="S5018" s="1" t="str">
        <f t="shared" si="78"/>
        <v>2015</v>
      </c>
    </row>
    <row r="5019" spans="1:19">
      <c r="A5019" t="s">
        <v>5042</v>
      </c>
      <c r="B5019" s="2">
        <v>42036</v>
      </c>
      <c r="C5019" s="2" t="str">
        <f>VLOOKUP(Sales_Data17[[#This Row],[Customer Name Index]],Customer_Data[#All],2,0)</f>
        <v>Procter Corp</v>
      </c>
      <c r="D5019">
        <v>5</v>
      </c>
      <c r="E5019" t="s">
        <v>2</v>
      </c>
      <c r="F5019" t="s">
        <v>8168</v>
      </c>
      <c r="G5019" t="s">
        <v>8027</v>
      </c>
      <c r="H5019" t="str">
        <f>VLOOKUP(Sales_Data17[[#This Row],[Delivery Region Index]],Regions_Table[#All],2,0)</f>
        <v>New South Wales</v>
      </c>
      <c r="I5019" t="str">
        <f>VLOOKUP(Sales_Data17[[#This Row],[Delivery Region Index]],Regions_Table[#All],3,0)</f>
        <v>Griffith</v>
      </c>
      <c r="J5019">
        <v>12</v>
      </c>
      <c r="K5019">
        <v>2</v>
      </c>
      <c r="L5019" t="str">
        <f>VLOOKUP(Sales_Data17[[#This Row],[Product Description Index]],Products_Data[#All],2,0)</f>
        <v>Pants</v>
      </c>
      <c r="M5019">
        <v>1</v>
      </c>
      <c r="N5019" s="9">
        <v>612.67777777777781</v>
      </c>
      <c r="O5019" s="9">
        <f>Sales_Data17[[#This Row],[Order Quantity]]*Sales_Data17[[#This Row],[Unit Price]]</f>
        <v>612.67777777777781</v>
      </c>
      <c r="P5019" s="9">
        <v>257.32466666666664</v>
      </c>
      <c r="Q5019" s="9">
        <f>Sales_Data17[[#This Row],[Line Total]]-(Sales_Data17[[#This Row],[Total Unit Cost]]*Sales_Data17[[#This Row],[Order Quantity]])</f>
        <v>355.35311111111116</v>
      </c>
      <c r="R5019" s="1" t="str">
        <f>TEXT(Sales_Data17[[#This Row],[OrderDate]],"MMM")</f>
        <v>Feb</v>
      </c>
      <c r="S5019" s="1" t="str">
        <f t="shared" si="78"/>
        <v>2015</v>
      </c>
    </row>
    <row r="5020" spans="1:19">
      <c r="A5020" t="s">
        <v>5043</v>
      </c>
      <c r="B5020" s="2">
        <v>42036</v>
      </c>
      <c r="C5020" s="2" t="str">
        <f>VLOOKUP(Sales_Data17[[#This Row],[Customer Name Index]],Customer_Data[#All],2,0)</f>
        <v>Procter Corp</v>
      </c>
      <c r="D5020">
        <v>5</v>
      </c>
      <c r="E5020" t="s">
        <v>4</v>
      </c>
      <c r="F5020" t="s">
        <v>8168</v>
      </c>
      <c r="G5020" t="s">
        <v>8027</v>
      </c>
      <c r="H5020" t="str">
        <f>VLOOKUP(Sales_Data17[[#This Row],[Delivery Region Index]],Regions_Table[#All],2,0)</f>
        <v>New South Wales</v>
      </c>
      <c r="I5020" t="str">
        <f>VLOOKUP(Sales_Data17[[#This Row],[Delivery Region Index]],Regions_Table[#All],3,0)</f>
        <v>Lake Macquarie</v>
      </c>
      <c r="J5020">
        <v>13</v>
      </c>
      <c r="K5020">
        <v>2</v>
      </c>
      <c r="L5020" t="str">
        <f>VLOOKUP(Sales_Data17[[#This Row],[Product Description Index]],Products_Data[#All],2,0)</f>
        <v>Pants</v>
      </c>
      <c r="M5020">
        <v>7</v>
      </c>
      <c r="N5020" s="9">
        <v>122.83333333333333</v>
      </c>
      <c r="O5020" s="9">
        <f>Sales_Data17[[#This Row],[Order Quantity]]*Sales_Data17[[#This Row],[Unit Price]]</f>
        <v>859.83333333333326</v>
      </c>
      <c r="P5020" s="9">
        <v>77.385000000000005</v>
      </c>
      <c r="Q5020" s="9">
        <f>Sales_Data17[[#This Row],[Line Total]]-(Sales_Data17[[#This Row],[Total Unit Cost]]*Sales_Data17[[#This Row],[Order Quantity]])</f>
        <v>318.13833333333321</v>
      </c>
      <c r="R5020" s="1" t="str">
        <f>TEXT(Sales_Data17[[#This Row],[OrderDate]],"MMM")</f>
        <v>Feb</v>
      </c>
      <c r="S5020" s="1" t="str">
        <f t="shared" si="78"/>
        <v>2015</v>
      </c>
    </row>
    <row r="5021" spans="1:19">
      <c r="A5021" t="s">
        <v>5044</v>
      </c>
      <c r="B5021" s="2">
        <v>42037</v>
      </c>
      <c r="C5021" s="2" t="str">
        <f>VLOOKUP(Sales_Data17[[#This Row],[Customer Name Index]],Customer_Data[#All],2,0)</f>
        <v xml:space="preserve">Qualitest </v>
      </c>
      <c r="D5021">
        <v>19</v>
      </c>
      <c r="E5021" t="s">
        <v>4</v>
      </c>
      <c r="F5021" t="s">
        <v>8168</v>
      </c>
      <c r="G5021" t="s">
        <v>8028</v>
      </c>
      <c r="H5021" t="str">
        <f>VLOOKUP(Sales_Data17[[#This Row],[Delivery Region Index]],Regions_Table[#All],2,0)</f>
        <v>Victoria</v>
      </c>
      <c r="I5021" t="str">
        <f>VLOOKUP(Sales_Data17[[#This Row],[Delivery Region Index]],Regions_Table[#All],3,0)</f>
        <v>Swan Hill</v>
      </c>
      <c r="J5021">
        <v>55</v>
      </c>
      <c r="K5021">
        <v>8</v>
      </c>
      <c r="L5021" t="str">
        <f>VLOOKUP(Sales_Data17[[#This Row],[Product Description Index]],Products_Data[#All],2,0)</f>
        <v>Shoes</v>
      </c>
      <c r="M5021">
        <v>5</v>
      </c>
      <c r="N5021" s="9">
        <v>114.64444444444445</v>
      </c>
      <c r="O5021" s="9">
        <f>Sales_Data17[[#This Row],[Order Quantity]]*Sales_Data17[[#This Row],[Unit Price]]</f>
        <v>573.22222222222217</v>
      </c>
      <c r="P5021" s="9">
        <v>90.569111111111113</v>
      </c>
      <c r="Q5021" s="9">
        <f>Sales_Data17[[#This Row],[Line Total]]-(Sales_Data17[[#This Row],[Total Unit Cost]]*Sales_Data17[[#This Row],[Order Quantity]])</f>
        <v>120.37666666666661</v>
      </c>
      <c r="R5021" s="1" t="str">
        <f>TEXT(Sales_Data17[[#This Row],[OrderDate]],"MMM")</f>
        <v>Feb</v>
      </c>
      <c r="S5021" s="1" t="str">
        <f t="shared" si="78"/>
        <v>2015</v>
      </c>
    </row>
    <row r="5022" spans="1:19">
      <c r="A5022" t="s">
        <v>5045</v>
      </c>
      <c r="B5022" s="2">
        <v>42037</v>
      </c>
      <c r="C5022" s="2" t="str">
        <f>VLOOKUP(Sales_Data17[[#This Row],[Customer Name Index]],Customer_Data[#All],2,0)</f>
        <v>Elorac, Corp</v>
      </c>
      <c r="D5022">
        <v>3</v>
      </c>
      <c r="E5022" t="s">
        <v>4</v>
      </c>
      <c r="F5022" t="s">
        <v>8168</v>
      </c>
      <c r="G5022" t="s">
        <v>8027</v>
      </c>
      <c r="H5022" t="str">
        <f>VLOOKUP(Sales_Data17[[#This Row],[Delivery Region Index]],Regions_Table[#All],2,0)</f>
        <v>New South Wales</v>
      </c>
      <c r="I5022" t="str">
        <f>VLOOKUP(Sales_Data17[[#This Row],[Delivery Region Index]],Regions_Table[#All],3,0)</f>
        <v>Dubbo</v>
      </c>
      <c r="J5022">
        <v>8</v>
      </c>
      <c r="K5022">
        <v>2</v>
      </c>
      <c r="L5022" t="str">
        <f>VLOOKUP(Sales_Data17[[#This Row],[Product Description Index]],Products_Data[#All],2,0)</f>
        <v>Pants</v>
      </c>
      <c r="M5022">
        <v>4</v>
      </c>
      <c r="N5022" s="9">
        <v>631.28888888888889</v>
      </c>
      <c r="O5022" s="9">
        <f>Sales_Data17[[#This Row],[Order Quantity]]*Sales_Data17[[#This Row],[Unit Price]]</f>
        <v>2525.1555555555556</v>
      </c>
      <c r="P5022" s="9">
        <v>454.52800000000002</v>
      </c>
      <c r="Q5022" s="9">
        <f>Sales_Data17[[#This Row],[Line Total]]-(Sales_Data17[[#This Row],[Total Unit Cost]]*Sales_Data17[[#This Row],[Order Quantity]])</f>
        <v>707.04355555555549</v>
      </c>
      <c r="R5022" s="1" t="str">
        <f>TEXT(Sales_Data17[[#This Row],[OrderDate]],"MMM")</f>
        <v>Feb</v>
      </c>
      <c r="S5022" s="1" t="str">
        <f t="shared" si="78"/>
        <v>2015</v>
      </c>
    </row>
    <row r="5023" spans="1:19">
      <c r="A5023" t="s">
        <v>5046</v>
      </c>
      <c r="B5023" s="2">
        <v>42037</v>
      </c>
      <c r="C5023" s="2" t="str">
        <f>VLOOKUP(Sales_Data17[[#This Row],[Customer Name Index]],Customer_Data[#All],2,0)</f>
        <v>21st Ltd</v>
      </c>
      <c r="D5023">
        <v>10</v>
      </c>
      <c r="E5023" t="s">
        <v>4</v>
      </c>
      <c r="F5023" t="s">
        <v>8168</v>
      </c>
      <c r="G5023" t="s">
        <v>8027</v>
      </c>
      <c r="H5023" t="str">
        <f>VLOOKUP(Sales_Data17[[#This Row],[Delivery Region Index]],Regions_Table[#All],2,0)</f>
        <v>Queensland</v>
      </c>
      <c r="I5023" t="str">
        <f>VLOOKUP(Sales_Data17[[#This Row],[Delivery Region Index]],Regions_Table[#All],3,0)</f>
        <v>Bundaberg</v>
      </c>
      <c r="J5023">
        <v>27</v>
      </c>
      <c r="K5023">
        <v>4</v>
      </c>
      <c r="L5023" t="str">
        <f>VLOOKUP(Sales_Data17[[#This Row],[Product Description Index]],Products_Data[#All],2,0)</f>
        <v>Jeans</v>
      </c>
      <c r="M5023">
        <v>8</v>
      </c>
      <c r="N5023" s="9">
        <v>280.65555555555557</v>
      </c>
      <c r="O5023" s="9">
        <f>Sales_Data17[[#This Row],[Order Quantity]]*Sales_Data17[[#This Row],[Unit Price]]</f>
        <v>2245.2444444444445</v>
      </c>
      <c r="P5023" s="9">
        <v>207.6851111111111</v>
      </c>
      <c r="Q5023" s="9">
        <f>Sales_Data17[[#This Row],[Line Total]]-(Sales_Data17[[#This Row],[Total Unit Cost]]*Sales_Data17[[#This Row],[Order Quantity]])</f>
        <v>583.76355555555574</v>
      </c>
      <c r="R5023" s="1" t="str">
        <f>TEXT(Sales_Data17[[#This Row],[OrderDate]],"MMM")</f>
        <v>Feb</v>
      </c>
      <c r="S5023" s="1" t="str">
        <f t="shared" si="78"/>
        <v>2015</v>
      </c>
    </row>
    <row r="5024" spans="1:19">
      <c r="A5024" t="s">
        <v>5047</v>
      </c>
      <c r="B5024" s="2">
        <v>42037</v>
      </c>
      <c r="C5024" s="2" t="str">
        <f>VLOOKUP(Sales_Data17[[#This Row],[Customer Name Index]],Customer_Data[#All],2,0)</f>
        <v>Pacific Ltd</v>
      </c>
      <c r="D5024">
        <v>20</v>
      </c>
      <c r="E5024" t="s">
        <v>4</v>
      </c>
      <c r="F5024" t="s">
        <v>8168</v>
      </c>
      <c r="G5024" t="s">
        <v>8028</v>
      </c>
      <c r="H5024" t="str">
        <f>VLOOKUP(Sales_Data17[[#This Row],[Delivery Region Index]],Regions_Table[#All],2,0)</f>
        <v>Victoria</v>
      </c>
      <c r="I5024" t="str">
        <f>VLOOKUP(Sales_Data17[[#This Row],[Delivery Region Index]],Regions_Table[#All],3,0)</f>
        <v>Warrnambool</v>
      </c>
      <c r="J5024">
        <v>57</v>
      </c>
      <c r="K5024">
        <v>8</v>
      </c>
      <c r="L5024" t="str">
        <f>VLOOKUP(Sales_Data17[[#This Row],[Product Description Index]],Products_Data[#All],2,0)</f>
        <v>Shoes</v>
      </c>
      <c r="M5024">
        <v>7</v>
      </c>
      <c r="N5024" s="9">
        <v>142.1888888888889</v>
      </c>
      <c r="O5024" s="9">
        <f>Sales_Data17[[#This Row],[Order Quantity]]*Sales_Data17[[#This Row],[Unit Price]]</f>
        <v>995.32222222222231</v>
      </c>
      <c r="P5024" s="9">
        <v>71.094444444444449</v>
      </c>
      <c r="Q5024" s="9">
        <f>Sales_Data17[[#This Row],[Line Total]]-(Sales_Data17[[#This Row],[Total Unit Cost]]*Sales_Data17[[#This Row],[Order Quantity]])</f>
        <v>497.66111111111115</v>
      </c>
      <c r="R5024" s="1" t="str">
        <f>TEXT(Sales_Data17[[#This Row],[OrderDate]],"MMM")</f>
        <v>Feb</v>
      </c>
      <c r="S5024" s="1" t="str">
        <f t="shared" si="78"/>
        <v>2015</v>
      </c>
    </row>
    <row r="5025" spans="1:19">
      <c r="A5025" t="s">
        <v>5048</v>
      </c>
      <c r="B5025" s="2">
        <v>42038</v>
      </c>
      <c r="C5025" s="2" t="str">
        <f>VLOOKUP(Sales_Data17[[#This Row],[Customer Name Index]],Customer_Data[#All],2,0)</f>
        <v>New Ltd</v>
      </c>
      <c r="D5025">
        <v>7</v>
      </c>
      <c r="E5025" t="s">
        <v>4</v>
      </c>
      <c r="F5025" t="s">
        <v>8168</v>
      </c>
      <c r="G5025" t="s">
        <v>8027</v>
      </c>
      <c r="H5025" t="str">
        <f>VLOOKUP(Sales_Data17[[#This Row],[Delivery Region Index]],Regions_Table[#All],2,0)</f>
        <v>New South Wales</v>
      </c>
      <c r="I5025" t="str">
        <f>VLOOKUP(Sales_Data17[[#This Row],[Delivery Region Index]],Regions_Table[#All],3,0)</f>
        <v>Tamworth</v>
      </c>
      <c r="J5025">
        <v>21</v>
      </c>
      <c r="K5025">
        <v>3</v>
      </c>
      <c r="L5025" t="str">
        <f>VLOOKUP(Sales_Data17[[#This Row],[Product Description Index]],Products_Data[#All],2,0)</f>
        <v>Sunglasses</v>
      </c>
      <c r="M5025">
        <v>8</v>
      </c>
      <c r="N5025" s="9">
        <v>343.93333333333334</v>
      </c>
      <c r="O5025" s="9">
        <f>Sales_Data17[[#This Row],[Order Quantity]]*Sales_Data17[[#This Row],[Unit Price]]</f>
        <v>2751.4666666666667</v>
      </c>
      <c r="P5025" s="9">
        <v>230.43533333333335</v>
      </c>
      <c r="Q5025" s="9">
        <f>Sales_Data17[[#This Row],[Line Total]]-(Sales_Data17[[#This Row],[Total Unit Cost]]*Sales_Data17[[#This Row],[Order Quantity]])</f>
        <v>907.98399999999992</v>
      </c>
      <c r="R5025" s="1" t="str">
        <f>TEXT(Sales_Data17[[#This Row],[OrderDate]],"MMM")</f>
        <v>Feb</v>
      </c>
      <c r="S5025" s="1" t="str">
        <f t="shared" si="78"/>
        <v>2015</v>
      </c>
    </row>
    <row r="5026" spans="1:19">
      <c r="A5026" t="s">
        <v>5049</v>
      </c>
      <c r="B5026" s="2">
        <v>42038</v>
      </c>
      <c r="C5026" s="2" t="str">
        <f>VLOOKUP(Sales_Data17[[#This Row],[Customer Name Index]],Customer_Data[#All],2,0)</f>
        <v>Elorac, Corp</v>
      </c>
      <c r="D5026">
        <v>3</v>
      </c>
      <c r="E5026" t="s">
        <v>4</v>
      </c>
      <c r="F5026" t="s">
        <v>8168</v>
      </c>
      <c r="G5026" t="s">
        <v>8027</v>
      </c>
      <c r="H5026" t="str">
        <f>VLOOKUP(Sales_Data17[[#This Row],[Delivery Region Index]],Regions_Table[#All],2,0)</f>
        <v>New South Wales</v>
      </c>
      <c r="I5026" t="str">
        <f>VLOOKUP(Sales_Data17[[#This Row],[Delivery Region Index]],Regions_Table[#All],3,0)</f>
        <v>Dubbo</v>
      </c>
      <c r="J5026">
        <v>8</v>
      </c>
      <c r="K5026">
        <v>2</v>
      </c>
      <c r="L5026" t="str">
        <f>VLOOKUP(Sales_Data17[[#This Row],[Product Description Index]],Products_Data[#All],2,0)</f>
        <v>Pants</v>
      </c>
      <c r="M5026">
        <v>3</v>
      </c>
      <c r="N5026" s="9">
        <v>19.355555555555558</v>
      </c>
      <c r="O5026" s="9">
        <f>Sales_Data17[[#This Row],[Order Quantity]]*Sales_Data17[[#This Row],[Unit Price]]</f>
        <v>58.066666666666677</v>
      </c>
      <c r="P5026" s="9">
        <v>16.258666666666667</v>
      </c>
      <c r="Q5026" s="9">
        <f>Sales_Data17[[#This Row],[Line Total]]-(Sales_Data17[[#This Row],[Total Unit Cost]]*Sales_Data17[[#This Row],[Order Quantity]])</f>
        <v>9.2906666666666808</v>
      </c>
      <c r="R5026" s="1" t="str">
        <f>TEXT(Sales_Data17[[#This Row],[OrderDate]],"MMM")</f>
        <v>Feb</v>
      </c>
      <c r="S5026" s="1" t="str">
        <f t="shared" si="78"/>
        <v>2015</v>
      </c>
    </row>
    <row r="5027" spans="1:19">
      <c r="A5027" t="s">
        <v>5050</v>
      </c>
      <c r="B5027" s="2">
        <v>42038</v>
      </c>
      <c r="C5027" s="2" t="str">
        <f>VLOOKUP(Sales_Data17[[#This Row],[Customer Name Index]],Customer_Data[#All],2,0)</f>
        <v>Avon Corp</v>
      </c>
      <c r="D5027">
        <v>1</v>
      </c>
      <c r="E5027" t="s">
        <v>4</v>
      </c>
      <c r="F5027" t="s">
        <v>8168</v>
      </c>
      <c r="G5027" t="s">
        <v>8027</v>
      </c>
      <c r="H5027" t="str">
        <f>VLOOKUP(Sales_Data17[[#This Row],[Delivery Region Index]],Regions_Table[#All],2,0)</f>
        <v>New South Wales</v>
      </c>
      <c r="I5027" t="str">
        <f>VLOOKUP(Sales_Data17[[#This Row],[Delivery Region Index]],Regions_Table[#All],3,0)</f>
        <v>Sydney</v>
      </c>
      <c r="J5027">
        <v>1</v>
      </c>
      <c r="K5027">
        <v>1</v>
      </c>
      <c r="L5027" t="str">
        <f>VLOOKUP(Sales_Data17[[#This Row],[Product Description Index]],Products_Data[#All],2,0)</f>
        <v>Shirts</v>
      </c>
      <c r="M5027">
        <v>3</v>
      </c>
      <c r="N5027" s="9">
        <v>108.6888888888889</v>
      </c>
      <c r="O5027" s="9">
        <f>Sales_Data17[[#This Row],[Order Quantity]]*Sales_Data17[[#This Row],[Unit Price]]</f>
        <v>326.06666666666672</v>
      </c>
      <c r="P5027" s="9">
        <v>76.082222222222228</v>
      </c>
      <c r="Q5027" s="9">
        <f>Sales_Data17[[#This Row],[Line Total]]-(Sales_Data17[[#This Row],[Total Unit Cost]]*Sales_Data17[[#This Row],[Order Quantity]])</f>
        <v>97.82000000000005</v>
      </c>
      <c r="R5027" s="1" t="str">
        <f>TEXT(Sales_Data17[[#This Row],[OrderDate]],"MMM")</f>
        <v>Feb</v>
      </c>
      <c r="S5027" s="1" t="str">
        <f t="shared" si="78"/>
        <v>2015</v>
      </c>
    </row>
    <row r="5028" spans="1:19">
      <c r="A5028" t="s">
        <v>5051</v>
      </c>
      <c r="B5028" s="2">
        <v>42039</v>
      </c>
      <c r="C5028" s="2" t="str">
        <f>VLOOKUP(Sales_Data17[[#This Row],[Customer Name Index]],Customer_Data[#All],2,0)</f>
        <v xml:space="preserve">Qualitest </v>
      </c>
      <c r="D5028">
        <v>19</v>
      </c>
      <c r="E5028" t="s">
        <v>4</v>
      </c>
      <c r="F5028" t="s">
        <v>8168</v>
      </c>
      <c r="G5028" t="s">
        <v>8028</v>
      </c>
      <c r="H5028" t="str">
        <f>VLOOKUP(Sales_Data17[[#This Row],[Delivery Region Index]],Regions_Table[#All],2,0)</f>
        <v>Victoria</v>
      </c>
      <c r="I5028" t="str">
        <f>VLOOKUP(Sales_Data17[[#This Row],[Delivery Region Index]],Regions_Table[#All],3,0)</f>
        <v>Shepparton</v>
      </c>
      <c r="J5028">
        <v>54</v>
      </c>
      <c r="K5028">
        <v>8</v>
      </c>
      <c r="L5028" t="str">
        <f>VLOOKUP(Sales_Data17[[#This Row],[Product Description Index]],Products_Data[#All],2,0)</f>
        <v>Shoes</v>
      </c>
      <c r="M5028">
        <v>2</v>
      </c>
      <c r="N5028" s="9">
        <v>25.311111111111114</v>
      </c>
      <c r="O5028" s="9">
        <f>Sales_Data17[[#This Row],[Order Quantity]]*Sales_Data17[[#This Row],[Unit Price]]</f>
        <v>50.622222222222227</v>
      </c>
      <c r="P5028" s="9">
        <v>16.452222222222225</v>
      </c>
      <c r="Q5028" s="9">
        <f>Sales_Data17[[#This Row],[Line Total]]-(Sales_Data17[[#This Row],[Total Unit Cost]]*Sales_Data17[[#This Row],[Order Quantity]])</f>
        <v>17.717777777777776</v>
      </c>
      <c r="R5028" s="1" t="str">
        <f>TEXT(Sales_Data17[[#This Row],[OrderDate]],"MMM")</f>
        <v>Feb</v>
      </c>
      <c r="S5028" s="1" t="str">
        <f t="shared" si="78"/>
        <v>2015</v>
      </c>
    </row>
    <row r="5029" spans="1:19">
      <c r="A5029" t="s">
        <v>5052</v>
      </c>
      <c r="B5029" s="2">
        <v>42040</v>
      </c>
      <c r="C5029" s="2" t="str">
        <f>VLOOKUP(Sales_Data17[[#This Row],[Customer Name Index]],Customer_Data[#All],2,0)</f>
        <v>Avon Corp</v>
      </c>
      <c r="D5029">
        <v>1</v>
      </c>
      <c r="E5029" t="s">
        <v>2</v>
      </c>
      <c r="F5029" t="s">
        <v>8168</v>
      </c>
      <c r="G5029" t="s">
        <v>8027</v>
      </c>
      <c r="H5029" t="str">
        <f>VLOOKUP(Sales_Data17[[#This Row],[Delivery Region Index]],Regions_Table[#All],2,0)</f>
        <v>New South Wales</v>
      </c>
      <c r="I5029" t="str">
        <f>VLOOKUP(Sales_Data17[[#This Row],[Delivery Region Index]],Regions_Table[#All],3,0)</f>
        <v>Albury</v>
      </c>
      <c r="J5029">
        <v>2</v>
      </c>
      <c r="K5029">
        <v>1</v>
      </c>
      <c r="L5029" t="str">
        <f>VLOOKUP(Sales_Data17[[#This Row],[Product Description Index]],Products_Data[#All],2,0)</f>
        <v>Shirts</v>
      </c>
      <c r="M5029">
        <v>9</v>
      </c>
      <c r="N5029" s="9">
        <v>25.311111111111114</v>
      </c>
      <c r="O5029" s="9">
        <f>Sales_Data17[[#This Row],[Order Quantity]]*Sales_Data17[[#This Row],[Unit Price]]</f>
        <v>227.8</v>
      </c>
      <c r="P5029" s="9">
        <v>17.97088888888889</v>
      </c>
      <c r="Q5029" s="9">
        <f>Sales_Data17[[#This Row],[Line Total]]-(Sales_Data17[[#This Row],[Total Unit Cost]]*Sales_Data17[[#This Row],[Order Quantity]])</f>
        <v>66.062000000000012</v>
      </c>
      <c r="R5029" s="1" t="str">
        <f>TEXT(Sales_Data17[[#This Row],[OrderDate]],"MMM")</f>
        <v>Feb</v>
      </c>
      <c r="S5029" s="1" t="str">
        <f t="shared" si="78"/>
        <v>2015</v>
      </c>
    </row>
    <row r="5030" spans="1:19">
      <c r="A5030" t="s">
        <v>5053</v>
      </c>
      <c r="B5030" s="2">
        <v>42040</v>
      </c>
      <c r="C5030" s="2" t="str">
        <f>VLOOKUP(Sales_Data17[[#This Row],[Customer Name Index]],Customer_Data[#All],2,0)</f>
        <v>3LAB, Ltd</v>
      </c>
      <c r="D5030">
        <v>16</v>
      </c>
      <c r="E5030" t="s">
        <v>3</v>
      </c>
      <c r="F5030" t="s">
        <v>8168</v>
      </c>
      <c r="G5030" t="s">
        <v>8025</v>
      </c>
      <c r="H5030" t="str">
        <f>VLOOKUP(Sales_Data17[[#This Row],[Delivery Region Index]],Regions_Table[#All],2,0)</f>
        <v>South Australia</v>
      </c>
      <c r="I5030" t="str">
        <f>VLOOKUP(Sales_Data17[[#This Row],[Delivery Region Index]],Regions_Table[#All],3,0)</f>
        <v>Adelaide</v>
      </c>
      <c r="J5030">
        <v>46</v>
      </c>
      <c r="K5030">
        <v>7</v>
      </c>
      <c r="L5030" t="str">
        <f>VLOOKUP(Sales_Data17[[#This Row],[Product Description Index]],Products_Data[#All],2,0)</f>
        <v>Dress Shirts</v>
      </c>
      <c r="M5030">
        <v>9</v>
      </c>
      <c r="N5030" s="9">
        <v>702.01111111111118</v>
      </c>
      <c r="O5030" s="9">
        <f>Sales_Data17[[#This Row],[Order Quantity]]*Sales_Data17[[#This Row],[Unit Price]]</f>
        <v>6318.1</v>
      </c>
      <c r="P5030" s="9">
        <v>526.50833333333344</v>
      </c>
      <c r="Q5030" s="9">
        <f>Sales_Data17[[#This Row],[Line Total]]-(Sales_Data17[[#This Row],[Total Unit Cost]]*Sales_Data17[[#This Row],[Order Quantity]])</f>
        <v>1579.5249999999996</v>
      </c>
      <c r="R5030" s="1" t="str">
        <f>TEXT(Sales_Data17[[#This Row],[OrderDate]],"MMM")</f>
        <v>Feb</v>
      </c>
      <c r="S5030" s="1" t="str">
        <f t="shared" si="78"/>
        <v>2015</v>
      </c>
    </row>
    <row r="5031" spans="1:19">
      <c r="A5031" t="s">
        <v>5054</v>
      </c>
      <c r="B5031" s="2">
        <v>42041</v>
      </c>
      <c r="C5031" s="2" t="str">
        <f>VLOOKUP(Sales_Data17[[#This Row],[Customer Name Index]],Customer_Data[#All],2,0)</f>
        <v>Procter Corp</v>
      </c>
      <c r="D5031">
        <v>5</v>
      </c>
      <c r="E5031" t="s">
        <v>4</v>
      </c>
      <c r="F5031" t="s">
        <v>8168</v>
      </c>
      <c r="G5031" t="s">
        <v>8027</v>
      </c>
      <c r="H5031" t="str">
        <f>VLOOKUP(Sales_Data17[[#This Row],[Delivery Region Index]],Regions_Table[#All],2,0)</f>
        <v>New South Wales</v>
      </c>
      <c r="I5031" t="str">
        <f>VLOOKUP(Sales_Data17[[#This Row],[Delivery Region Index]],Regions_Table[#All],3,0)</f>
        <v>Lismore</v>
      </c>
      <c r="J5031">
        <v>14</v>
      </c>
      <c r="K5031">
        <v>2</v>
      </c>
      <c r="L5031" t="str">
        <f>VLOOKUP(Sales_Data17[[#This Row],[Product Description Index]],Products_Data[#All],2,0)</f>
        <v>Pants</v>
      </c>
      <c r="M5031">
        <v>6</v>
      </c>
      <c r="N5031" s="9">
        <v>189.08888888888887</v>
      </c>
      <c r="O5031" s="9">
        <f>Sales_Data17[[#This Row],[Order Quantity]]*Sales_Data17[[#This Row],[Unit Price]]</f>
        <v>1134.5333333333333</v>
      </c>
      <c r="P5031" s="9">
        <v>103.99888888888889</v>
      </c>
      <c r="Q5031" s="9">
        <f>Sales_Data17[[#This Row],[Line Total]]-(Sales_Data17[[#This Row],[Total Unit Cost]]*Sales_Data17[[#This Row],[Order Quantity]])</f>
        <v>510.53999999999996</v>
      </c>
      <c r="R5031" s="1" t="str">
        <f>TEXT(Sales_Data17[[#This Row],[OrderDate]],"MMM")</f>
        <v>Feb</v>
      </c>
      <c r="S5031" s="1" t="str">
        <f t="shared" si="78"/>
        <v>2015</v>
      </c>
    </row>
    <row r="5032" spans="1:19">
      <c r="A5032" t="s">
        <v>5055</v>
      </c>
      <c r="B5032" s="2">
        <v>42041</v>
      </c>
      <c r="C5032" s="2" t="str">
        <f>VLOOKUP(Sales_Data17[[#This Row],[Customer Name Index]],Customer_Data[#All],2,0)</f>
        <v xml:space="preserve">Qualitest </v>
      </c>
      <c r="D5032">
        <v>19</v>
      </c>
      <c r="E5032" t="s">
        <v>2</v>
      </c>
      <c r="F5032" t="s">
        <v>8168</v>
      </c>
      <c r="G5032" t="s">
        <v>8028</v>
      </c>
      <c r="H5032" t="str">
        <f>VLOOKUP(Sales_Data17[[#This Row],[Delivery Region Index]],Regions_Table[#All],2,0)</f>
        <v>Victoria</v>
      </c>
      <c r="I5032" t="str">
        <f>VLOOKUP(Sales_Data17[[#This Row],[Delivery Region Index]],Regions_Table[#All],3,0)</f>
        <v>Mildura</v>
      </c>
      <c r="J5032">
        <v>53</v>
      </c>
      <c r="K5032">
        <v>8</v>
      </c>
      <c r="L5032" t="str">
        <f>VLOOKUP(Sales_Data17[[#This Row],[Product Description Index]],Products_Data[#All],2,0)</f>
        <v>Shoes</v>
      </c>
      <c r="M5032">
        <v>1</v>
      </c>
      <c r="N5032" s="9">
        <v>339.4666666666667</v>
      </c>
      <c r="O5032" s="9">
        <f>Sales_Data17[[#This Row],[Order Quantity]]*Sales_Data17[[#This Row],[Unit Price]]</f>
        <v>339.4666666666667</v>
      </c>
      <c r="P5032" s="9">
        <v>247.81066666666669</v>
      </c>
      <c r="Q5032" s="9">
        <f>Sales_Data17[[#This Row],[Line Total]]-(Sales_Data17[[#This Row],[Total Unit Cost]]*Sales_Data17[[#This Row],[Order Quantity]])</f>
        <v>91.656000000000006</v>
      </c>
      <c r="R5032" s="1" t="str">
        <f>TEXT(Sales_Data17[[#This Row],[OrderDate]],"MMM")</f>
        <v>Feb</v>
      </c>
      <c r="S5032" s="1" t="str">
        <f t="shared" si="78"/>
        <v>2015</v>
      </c>
    </row>
    <row r="5033" spans="1:19">
      <c r="A5033" t="s">
        <v>5056</v>
      </c>
      <c r="B5033" s="2">
        <v>42041</v>
      </c>
      <c r="C5033" s="2" t="str">
        <f>VLOOKUP(Sales_Data17[[#This Row],[Customer Name Index]],Customer_Data[#All],2,0)</f>
        <v>PEDIFIX, Corp</v>
      </c>
      <c r="D5033">
        <v>6</v>
      </c>
      <c r="E5033" t="s">
        <v>2</v>
      </c>
      <c r="F5033" t="s">
        <v>8168</v>
      </c>
      <c r="G5033" t="s">
        <v>8027</v>
      </c>
      <c r="H5033" t="str">
        <f>VLOOKUP(Sales_Data17[[#This Row],[Delivery Region Index]],Regions_Table[#All],2,0)</f>
        <v>New South Wales</v>
      </c>
      <c r="I5033" t="str">
        <f>VLOOKUP(Sales_Data17[[#This Row],[Delivery Region Index]],Regions_Table[#All],3,0)</f>
        <v>Maitland</v>
      </c>
      <c r="J5033">
        <v>15</v>
      </c>
      <c r="K5033">
        <v>3</v>
      </c>
      <c r="L5033" t="str">
        <f>VLOOKUP(Sales_Data17[[#This Row],[Product Description Index]],Products_Data[#All],2,0)</f>
        <v>Sunglasses</v>
      </c>
      <c r="M5033">
        <v>3</v>
      </c>
      <c r="N5033" s="9">
        <v>97.522222222222226</v>
      </c>
      <c r="O5033" s="9">
        <f>Sales_Data17[[#This Row],[Order Quantity]]*Sales_Data17[[#This Row],[Unit Price]]</f>
        <v>292.56666666666666</v>
      </c>
      <c r="P5033" s="9">
        <v>80.943444444444438</v>
      </c>
      <c r="Q5033" s="9">
        <f>Sales_Data17[[#This Row],[Line Total]]-(Sales_Data17[[#This Row],[Total Unit Cost]]*Sales_Data17[[#This Row],[Order Quantity]])</f>
        <v>49.736333333333334</v>
      </c>
      <c r="R5033" s="1" t="str">
        <f>TEXT(Sales_Data17[[#This Row],[OrderDate]],"MMM")</f>
        <v>Feb</v>
      </c>
      <c r="S5033" s="1" t="str">
        <f t="shared" si="78"/>
        <v>2015</v>
      </c>
    </row>
    <row r="5034" spans="1:19">
      <c r="A5034" t="s">
        <v>5057</v>
      </c>
      <c r="B5034" s="2">
        <v>42041</v>
      </c>
      <c r="C5034" s="2" t="str">
        <f>VLOOKUP(Sales_Data17[[#This Row],[Customer Name Index]],Customer_Data[#All],2,0)</f>
        <v>Pure Group</v>
      </c>
      <c r="D5034">
        <v>17</v>
      </c>
      <c r="E5034" t="s">
        <v>4</v>
      </c>
      <c r="F5034" t="s">
        <v>8168</v>
      </c>
      <c r="G5034" t="s">
        <v>8025</v>
      </c>
      <c r="H5034" t="str">
        <f>VLOOKUP(Sales_Data17[[#This Row],[Delivery Region Index]],Regions_Table[#All],2,0)</f>
        <v>Victoria</v>
      </c>
      <c r="I5034" t="str">
        <f>VLOOKUP(Sales_Data17[[#This Row],[Delivery Region Index]],Regions_Table[#All],3,0)</f>
        <v>Benalla</v>
      </c>
      <c r="J5034">
        <v>48</v>
      </c>
      <c r="K5034">
        <v>7</v>
      </c>
      <c r="L5034" t="str">
        <f>VLOOKUP(Sales_Data17[[#This Row],[Product Description Index]],Products_Data[#All],2,0)</f>
        <v>Dress Shirts</v>
      </c>
      <c r="M5034">
        <v>4</v>
      </c>
      <c r="N5034" s="9">
        <v>122.08888888888889</v>
      </c>
      <c r="O5034" s="9">
        <f>Sales_Data17[[#This Row],[Order Quantity]]*Sales_Data17[[#This Row],[Unit Price]]</f>
        <v>488.35555555555555</v>
      </c>
      <c r="P5034" s="9">
        <v>100.11288888888889</v>
      </c>
      <c r="Q5034" s="9">
        <f>Sales_Data17[[#This Row],[Line Total]]-(Sales_Data17[[#This Row],[Total Unit Cost]]*Sales_Data17[[#This Row],[Order Quantity]])</f>
        <v>87.903999999999996</v>
      </c>
      <c r="R5034" s="1" t="str">
        <f>TEXT(Sales_Data17[[#This Row],[OrderDate]],"MMM")</f>
        <v>Feb</v>
      </c>
      <c r="S5034" s="1" t="str">
        <f t="shared" si="78"/>
        <v>2015</v>
      </c>
    </row>
    <row r="5035" spans="1:19">
      <c r="A5035" t="s">
        <v>5058</v>
      </c>
      <c r="B5035" s="2">
        <v>42041</v>
      </c>
      <c r="C5035" s="2" t="str">
        <f>VLOOKUP(Sales_Data17[[#This Row],[Customer Name Index]],Customer_Data[#All],2,0)</f>
        <v>Procter Corp</v>
      </c>
      <c r="D5035">
        <v>5</v>
      </c>
      <c r="E5035" t="s">
        <v>4</v>
      </c>
      <c r="F5035" t="s">
        <v>8168</v>
      </c>
      <c r="G5035" t="s">
        <v>8027</v>
      </c>
      <c r="H5035" t="str">
        <f>VLOOKUP(Sales_Data17[[#This Row],[Delivery Region Index]],Regions_Table[#All],2,0)</f>
        <v>New South Wales</v>
      </c>
      <c r="I5035" t="str">
        <f>VLOOKUP(Sales_Data17[[#This Row],[Delivery Region Index]],Regions_Table[#All],3,0)</f>
        <v>Maitland</v>
      </c>
      <c r="J5035">
        <v>15</v>
      </c>
      <c r="K5035">
        <v>2</v>
      </c>
      <c r="L5035" t="str">
        <f>VLOOKUP(Sales_Data17[[#This Row],[Product Description Index]],Products_Data[#All],2,0)</f>
        <v>Pants</v>
      </c>
      <c r="M5035">
        <v>9</v>
      </c>
      <c r="N5035" s="9">
        <v>106.45555555555556</v>
      </c>
      <c r="O5035" s="9">
        <f>Sales_Data17[[#This Row],[Order Quantity]]*Sales_Data17[[#This Row],[Unit Price]]</f>
        <v>958.1</v>
      </c>
      <c r="P5035" s="9">
        <v>52.163222222222224</v>
      </c>
      <c r="Q5035" s="9">
        <f>Sales_Data17[[#This Row],[Line Total]]-(Sales_Data17[[#This Row],[Total Unit Cost]]*Sales_Data17[[#This Row],[Order Quantity]])</f>
        <v>488.63100000000003</v>
      </c>
      <c r="R5035" s="1" t="str">
        <f>TEXT(Sales_Data17[[#This Row],[OrderDate]],"MMM")</f>
        <v>Feb</v>
      </c>
      <c r="S5035" s="1" t="str">
        <f t="shared" si="78"/>
        <v>2015</v>
      </c>
    </row>
    <row r="5036" spans="1:19">
      <c r="A5036" t="s">
        <v>5059</v>
      </c>
      <c r="B5036" s="2">
        <v>42041</v>
      </c>
      <c r="C5036" s="2" t="str">
        <f>VLOOKUP(Sales_Data17[[#This Row],[Customer Name Index]],Customer_Data[#All],2,0)</f>
        <v>3LAB, Ltd</v>
      </c>
      <c r="D5036">
        <v>16</v>
      </c>
      <c r="E5036" t="s">
        <v>4</v>
      </c>
      <c r="F5036" t="s">
        <v>8168</v>
      </c>
      <c r="G5036" t="s">
        <v>8025</v>
      </c>
      <c r="H5036" t="str">
        <f>VLOOKUP(Sales_Data17[[#This Row],[Delivery Region Index]],Regions_Table[#All],2,0)</f>
        <v>Queensland</v>
      </c>
      <c r="I5036" t="str">
        <f>VLOOKUP(Sales_Data17[[#This Row],[Delivery Region Index]],Regions_Table[#All],3,0)</f>
        <v>Toowoomba</v>
      </c>
      <c r="J5036">
        <v>44</v>
      </c>
      <c r="K5036">
        <v>7</v>
      </c>
      <c r="L5036" t="str">
        <f>VLOOKUP(Sales_Data17[[#This Row],[Product Description Index]],Products_Data[#All],2,0)</f>
        <v>Dress Shirts</v>
      </c>
      <c r="M5036">
        <v>8</v>
      </c>
      <c r="N5036" s="9">
        <v>111.66666666666667</v>
      </c>
      <c r="O5036" s="9">
        <f>Sales_Data17[[#This Row],[Order Quantity]]*Sales_Data17[[#This Row],[Unit Price]]</f>
        <v>893.33333333333337</v>
      </c>
      <c r="P5036" s="9">
        <v>50.25</v>
      </c>
      <c r="Q5036" s="9">
        <f>Sales_Data17[[#This Row],[Line Total]]-(Sales_Data17[[#This Row],[Total Unit Cost]]*Sales_Data17[[#This Row],[Order Quantity]])</f>
        <v>491.33333333333337</v>
      </c>
      <c r="R5036" s="1" t="str">
        <f>TEXT(Sales_Data17[[#This Row],[OrderDate]],"MMM")</f>
        <v>Feb</v>
      </c>
      <c r="S5036" s="1" t="str">
        <f t="shared" si="78"/>
        <v>2015</v>
      </c>
    </row>
    <row r="5037" spans="1:19">
      <c r="A5037" t="s">
        <v>5060</v>
      </c>
      <c r="B5037" s="2">
        <v>42042</v>
      </c>
      <c r="C5037" s="2" t="str">
        <f>VLOOKUP(Sales_Data17[[#This Row],[Customer Name Index]],Customer_Data[#All],2,0)</f>
        <v>Medsep Group</v>
      </c>
      <c r="D5037">
        <v>8</v>
      </c>
      <c r="E5037" t="s">
        <v>4</v>
      </c>
      <c r="F5037" t="s">
        <v>8168</v>
      </c>
      <c r="G5037" t="s">
        <v>8027</v>
      </c>
      <c r="H5037" t="str">
        <f>VLOOKUP(Sales_Data17[[#This Row],[Delivery Region Index]],Regions_Table[#All],2,0)</f>
        <v>New South Wales</v>
      </c>
      <c r="I5037" t="str">
        <f>VLOOKUP(Sales_Data17[[#This Row],[Delivery Region Index]],Regions_Table[#All],3,0)</f>
        <v>Wagga Wagga</v>
      </c>
      <c r="J5037">
        <v>23</v>
      </c>
      <c r="K5037">
        <v>4</v>
      </c>
      <c r="L5037" t="str">
        <f>VLOOKUP(Sales_Data17[[#This Row],[Product Description Index]],Products_Data[#All],2,0)</f>
        <v>Jeans</v>
      </c>
      <c r="M5037">
        <v>4</v>
      </c>
      <c r="N5037" s="9">
        <v>117.62222222222223</v>
      </c>
      <c r="O5037" s="9">
        <f>Sales_Data17[[#This Row],[Order Quantity]]*Sales_Data17[[#This Row],[Unit Price]]</f>
        <v>470.48888888888894</v>
      </c>
      <c r="P5037" s="9">
        <v>89.392888888888891</v>
      </c>
      <c r="Q5037" s="9">
        <f>Sales_Data17[[#This Row],[Line Total]]-(Sales_Data17[[#This Row],[Total Unit Cost]]*Sales_Data17[[#This Row],[Order Quantity]])</f>
        <v>112.91733333333337</v>
      </c>
      <c r="R5037" s="1" t="str">
        <f>TEXT(Sales_Data17[[#This Row],[OrderDate]],"MMM")</f>
        <v>Feb</v>
      </c>
      <c r="S5037" s="1" t="str">
        <f t="shared" si="78"/>
        <v>2015</v>
      </c>
    </row>
    <row r="5038" spans="1:19">
      <c r="A5038" t="s">
        <v>5061</v>
      </c>
      <c r="B5038" s="2">
        <v>42042</v>
      </c>
      <c r="C5038" s="2" t="str">
        <f>VLOOKUP(Sales_Data17[[#This Row],[Customer Name Index]],Customer_Data[#All],2,0)</f>
        <v>Rochester Ltd</v>
      </c>
      <c r="D5038">
        <v>15</v>
      </c>
      <c r="E5038" t="s">
        <v>4</v>
      </c>
      <c r="F5038" t="s">
        <v>8168</v>
      </c>
      <c r="G5038" t="s">
        <v>8025</v>
      </c>
      <c r="H5038" t="str">
        <f>VLOOKUP(Sales_Data17[[#This Row],[Delivery Region Index]],Regions_Table[#All],2,0)</f>
        <v>Queensland</v>
      </c>
      <c r="I5038" t="str">
        <f>VLOOKUP(Sales_Data17[[#This Row],[Delivery Region Index]],Regions_Table[#All],3,0)</f>
        <v>Thuringowa</v>
      </c>
      <c r="J5038">
        <v>43</v>
      </c>
      <c r="K5038">
        <v>6</v>
      </c>
      <c r="L5038" t="str">
        <f>VLOOKUP(Sales_Data17[[#This Row],[Product Description Index]],Products_Data[#All],2,0)</f>
        <v>Socks</v>
      </c>
      <c r="M5038">
        <v>9</v>
      </c>
      <c r="N5038" s="9">
        <v>117.62222222222223</v>
      </c>
      <c r="O5038" s="9">
        <f>Sales_Data17[[#This Row],[Order Quantity]]*Sales_Data17[[#This Row],[Unit Price]]</f>
        <v>1058.6000000000001</v>
      </c>
      <c r="P5038" s="9">
        <v>77.630666666666684</v>
      </c>
      <c r="Q5038" s="9">
        <f>Sales_Data17[[#This Row],[Line Total]]-(Sales_Data17[[#This Row],[Total Unit Cost]]*Sales_Data17[[#This Row],[Order Quantity]])</f>
        <v>359.92399999999998</v>
      </c>
      <c r="R5038" s="1" t="str">
        <f>TEXT(Sales_Data17[[#This Row],[OrderDate]],"MMM")</f>
        <v>Feb</v>
      </c>
      <c r="S5038" s="1" t="str">
        <f t="shared" si="78"/>
        <v>2015</v>
      </c>
    </row>
    <row r="5039" spans="1:19">
      <c r="A5039" t="s">
        <v>5062</v>
      </c>
      <c r="B5039" s="2">
        <v>42043</v>
      </c>
      <c r="C5039" s="2" t="str">
        <f>VLOOKUP(Sales_Data17[[#This Row],[Customer Name Index]],Customer_Data[#All],2,0)</f>
        <v xml:space="preserve">Qualitest </v>
      </c>
      <c r="D5039">
        <v>19</v>
      </c>
      <c r="E5039" t="s">
        <v>4</v>
      </c>
      <c r="F5039" t="s">
        <v>8168</v>
      </c>
      <c r="G5039" t="s">
        <v>8028</v>
      </c>
      <c r="H5039" t="str">
        <f>VLOOKUP(Sales_Data17[[#This Row],[Delivery Region Index]],Regions_Table[#All],2,0)</f>
        <v>Victoria</v>
      </c>
      <c r="I5039" t="str">
        <f>VLOOKUP(Sales_Data17[[#This Row],[Delivery Region Index]],Regions_Table[#All],3,0)</f>
        <v>Shepparton</v>
      </c>
      <c r="J5039">
        <v>54</v>
      </c>
      <c r="K5039">
        <v>8</v>
      </c>
      <c r="L5039" t="str">
        <f>VLOOKUP(Sales_Data17[[#This Row],[Product Description Index]],Products_Data[#All],2,0)</f>
        <v>Shoes</v>
      </c>
      <c r="M5039">
        <v>7</v>
      </c>
      <c r="N5039" s="9">
        <v>615.65555555555557</v>
      </c>
      <c r="O5039" s="9">
        <f>Sales_Data17[[#This Row],[Order Quantity]]*Sales_Data17[[#This Row],[Unit Price]]</f>
        <v>4309.5888888888894</v>
      </c>
      <c r="P5039" s="9">
        <v>270.88844444444447</v>
      </c>
      <c r="Q5039" s="9">
        <f>Sales_Data17[[#This Row],[Line Total]]-(Sales_Data17[[#This Row],[Total Unit Cost]]*Sales_Data17[[#This Row],[Order Quantity]])</f>
        <v>2413.3697777777779</v>
      </c>
      <c r="R5039" s="1" t="str">
        <f>TEXT(Sales_Data17[[#This Row],[OrderDate]],"MMM")</f>
        <v>Feb</v>
      </c>
      <c r="S5039" s="1" t="str">
        <f t="shared" si="78"/>
        <v>2015</v>
      </c>
    </row>
    <row r="5040" spans="1:19">
      <c r="A5040" t="s">
        <v>5063</v>
      </c>
      <c r="B5040" s="2">
        <v>42043</v>
      </c>
      <c r="C5040" s="2" t="str">
        <f>VLOOKUP(Sales_Data17[[#This Row],[Customer Name Index]],Customer_Data[#All],2,0)</f>
        <v>Pure Group</v>
      </c>
      <c r="D5040">
        <v>17</v>
      </c>
      <c r="E5040" t="s">
        <v>4</v>
      </c>
      <c r="F5040" t="s">
        <v>8168</v>
      </c>
      <c r="G5040" t="s">
        <v>8025</v>
      </c>
      <c r="H5040" t="str">
        <f>VLOOKUP(Sales_Data17[[#This Row],[Delivery Region Index]],Regions_Table[#All],2,0)</f>
        <v>Victoria</v>
      </c>
      <c r="I5040" t="str">
        <f>VLOOKUP(Sales_Data17[[#This Row],[Delivery Region Index]],Regions_Table[#All],3,0)</f>
        <v>Benalla</v>
      </c>
      <c r="J5040">
        <v>48</v>
      </c>
      <c r="K5040">
        <v>7</v>
      </c>
      <c r="L5040" t="str">
        <f>VLOOKUP(Sales_Data17[[#This Row],[Product Description Index]],Products_Data[#All],2,0)</f>
        <v>Dress Shirts</v>
      </c>
      <c r="M5040">
        <v>7</v>
      </c>
      <c r="N5040" s="9">
        <v>125.8111111111111</v>
      </c>
      <c r="O5040" s="9">
        <f>Sales_Data17[[#This Row],[Order Quantity]]*Sales_Data17[[#This Row],[Unit Price]]</f>
        <v>880.67777777777769</v>
      </c>
      <c r="P5040" s="9">
        <v>66.679888888888897</v>
      </c>
      <c r="Q5040" s="9">
        <f>Sales_Data17[[#This Row],[Line Total]]-(Sales_Data17[[#This Row],[Total Unit Cost]]*Sales_Data17[[#This Row],[Order Quantity]])</f>
        <v>413.91855555555543</v>
      </c>
      <c r="R5040" s="1" t="str">
        <f>TEXT(Sales_Data17[[#This Row],[OrderDate]],"MMM")</f>
        <v>Feb</v>
      </c>
      <c r="S5040" s="1" t="str">
        <f t="shared" si="78"/>
        <v>2015</v>
      </c>
    </row>
    <row r="5041" spans="1:19">
      <c r="A5041" t="s">
        <v>5064</v>
      </c>
      <c r="B5041" s="2">
        <v>42043</v>
      </c>
      <c r="C5041" s="2" t="str">
        <f>VLOOKUP(Sales_Data17[[#This Row],[Customer Name Index]],Customer_Data[#All],2,0)</f>
        <v>Elorac, Corp</v>
      </c>
      <c r="D5041">
        <v>3</v>
      </c>
      <c r="E5041" t="s">
        <v>2</v>
      </c>
      <c r="F5041" t="s">
        <v>8168</v>
      </c>
      <c r="G5041" t="s">
        <v>8027</v>
      </c>
      <c r="H5041" t="str">
        <f>VLOOKUP(Sales_Data17[[#This Row],[Delivery Region Index]],Regions_Table[#All],2,0)</f>
        <v>New South Wales</v>
      </c>
      <c r="I5041" t="str">
        <f>VLOOKUP(Sales_Data17[[#This Row],[Delivery Region Index]],Regions_Table[#All],3,0)</f>
        <v>Dubbo</v>
      </c>
      <c r="J5041">
        <v>8</v>
      </c>
      <c r="K5041">
        <v>2</v>
      </c>
      <c r="L5041" t="str">
        <f>VLOOKUP(Sales_Data17[[#This Row],[Product Description Index]],Products_Data[#All],2,0)</f>
        <v>Pants</v>
      </c>
      <c r="M5041">
        <v>4</v>
      </c>
      <c r="N5041" s="9">
        <v>125.06666666666668</v>
      </c>
      <c r="O5041" s="9">
        <f>Sales_Data17[[#This Row],[Order Quantity]]*Sales_Data17[[#This Row],[Unit Price]]</f>
        <v>500.26666666666671</v>
      </c>
      <c r="P5041" s="9">
        <v>56.280000000000008</v>
      </c>
      <c r="Q5041" s="9">
        <f>Sales_Data17[[#This Row],[Line Total]]-(Sales_Data17[[#This Row],[Total Unit Cost]]*Sales_Data17[[#This Row],[Order Quantity]])</f>
        <v>275.14666666666665</v>
      </c>
      <c r="R5041" s="1" t="str">
        <f>TEXT(Sales_Data17[[#This Row],[OrderDate]],"MMM")</f>
        <v>Feb</v>
      </c>
      <c r="S5041" s="1" t="str">
        <f t="shared" si="78"/>
        <v>2015</v>
      </c>
    </row>
    <row r="5042" spans="1:19">
      <c r="A5042" t="s">
        <v>5065</v>
      </c>
      <c r="B5042" s="2">
        <v>42043</v>
      </c>
      <c r="C5042" s="2" t="str">
        <f>VLOOKUP(Sales_Data17[[#This Row],[Customer Name Index]],Customer_Data[#All],2,0)</f>
        <v>Eminence Corp</v>
      </c>
      <c r="D5042">
        <v>18</v>
      </c>
      <c r="E5042" t="s">
        <v>4</v>
      </c>
      <c r="F5042" t="s">
        <v>8168</v>
      </c>
      <c r="G5042" t="s">
        <v>8025</v>
      </c>
      <c r="H5042" t="str">
        <f>VLOOKUP(Sales_Data17[[#This Row],[Delivery Region Index]],Regions_Table[#All],2,0)</f>
        <v>Victoria</v>
      </c>
      <c r="I5042" t="str">
        <f>VLOOKUP(Sales_Data17[[#This Row],[Delivery Region Index]],Regions_Table[#All],3,0)</f>
        <v>Latrobe City</v>
      </c>
      <c r="J5042">
        <v>52</v>
      </c>
      <c r="K5042">
        <v>8</v>
      </c>
      <c r="L5042" t="str">
        <f>VLOOKUP(Sales_Data17[[#This Row],[Product Description Index]],Products_Data[#All],2,0)</f>
        <v>Shoes</v>
      </c>
      <c r="M5042">
        <v>7</v>
      </c>
      <c r="N5042" s="9">
        <v>283.63333333333338</v>
      </c>
      <c r="O5042" s="9">
        <f>Sales_Data17[[#This Row],[Order Quantity]]*Sales_Data17[[#This Row],[Unit Price]]</f>
        <v>1985.4333333333336</v>
      </c>
      <c r="P5042" s="9">
        <v>136.14400000000001</v>
      </c>
      <c r="Q5042" s="9">
        <f>Sales_Data17[[#This Row],[Line Total]]-(Sales_Data17[[#This Row],[Total Unit Cost]]*Sales_Data17[[#This Row],[Order Quantity]])</f>
        <v>1032.4253333333336</v>
      </c>
      <c r="R5042" s="1" t="str">
        <f>TEXT(Sales_Data17[[#This Row],[OrderDate]],"MMM")</f>
        <v>Feb</v>
      </c>
      <c r="S5042" s="1" t="str">
        <f t="shared" si="78"/>
        <v>2015</v>
      </c>
    </row>
    <row r="5043" spans="1:19">
      <c r="A5043" t="s">
        <v>5066</v>
      </c>
      <c r="B5043" s="2">
        <v>42043</v>
      </c>
      <c r="C5043" s="2" t="str">
        <f>VLOOKUP(Sales_Data17[[#This Row],[Customer Name Index]],Customer_Data[#All],2,0)</f>
        <v>Medsep Group</v>
      </c>
      <c r="D5043">
        <v>8</v>
      </c>
      <c r="E5043" t="s">
        <v>4</v>
      </c>
      <c r="F5043" t="s">
        <v>8168</v>
      </c>
      <c r="G5043" t="s">
        <v>8027</v>
      </c>
      <c r="H5043" t="str">
        <f>VLOOKUP(Sales_Data17[[#This Row],[Delivery Region Index]],Regions_Table[#All],2,0)</f>
        <v>New South Wales</v>
      </c>
      <c r="I5043" t="str">
        <f>VLOOKUP(Sales_Data17[[#This Row],[Delivery Region Index]],Regions_Table[#All],3,0)</f>
        <v>Wagga Wagga</v>
      </c>
      <c r="J5043">
        <v>23</v>
      </c>
      <c r="K5043">
        <v>4</v>
      </c>
      <c r="L5043" t="str">
        <f>VLOOKUP(Sales_Data17[[#This Row],[Product Description Index]],Products_Data[#All],2,0)</f>
        <v>Jeans</v>
      </c>
      <c r="M5043">
        <v>6</v>
      </c>
      <c r="N5043" s="9">
        <v>113.15555555555555</v>
      </c>
      <c r="O5043" s="9">
        <f>Sales_Data17[[#This Row],[Order Quantity]]*Sales_Data17[[#This Row],[Unit Price]]</f>
        <v>678.93333333333328</v>
      </c>
      <c r="P5043" s="9">
        <v>73.551111111111112</v>
      </c>
      <c r="Q5043" s="9">
        <f>Sales_Data17[[#This Row],[Line Total]]-(Sales_Data17[[#This Row],[Total Unit Cost]]*Sales_Data17[[#This Row],[Order Quantity]])</f>
        <v>237.62666666666661</v>
      </c>
      <c r="R5043" s="1" t="str">
        <f>TEXT(Sales_Data17[[#This Row],[OrderDate]],"MMM")</f>
        <v>Feb</v>
      </c>
      <c r="S5043" s="1" t="str">
        <f t="shared" si="78"/>
        <v>2015</v>
      </c>
    </row>
    <row r="5044" spans="1:19">
      <c r="A5044" t="s">
        <v>5067</v>
      </c>
      <c r="B5044" s="2">
        <v>42043</v>
      </c>
      <c r="C5044" s="2" t="str">
        <f>VLOOKUP(Sales_Data17[[#This Row],[Customer Name Index]],Customer_Data[#All],2,0)</f>
        <v>Pure Group</v>
      </c>
      <c r="D5044">
        <v>17</v>
      </c>
      <c r="E5044" t="s">
        <v>3</v>
      </c>
      <c r="F5044" t="s">
        <v>8168</v>
      </c>
      <c r="G5044" t="s">
        <v>8025</v>
      </c>
      <c r="H5044" t="str">
        <f>VLOOKUP(Sales_Data17[[#This Row],[Delivery Region Index]],Regions_Table[#All],2,0)</f>
        <v>Victoria</v>
      </c>
      <c r="I5044" t="str">
        <f>VLOOKUP(Sales_Data17[[#This Row],[Delivery Region Index]],Regions_Table[#All],3,0)</f>
        <v>Ballarat</v>
      </c>
      <c r="J5044">
        <v>49</v>
      </c>
      <c r="K5044">
        <v>7</v>
      </c>
      <c r="L5044" t="str">
        <f>VLOOKUP(Sales_Data17[[#This Row],[Product Description Index]],Products_Data[#All],2,0)</f>
        <v>Dress Shirts</v>
      </c>
      <c r="M5044">
        <v>6</v>
      </c>
      <c r="N5044" s="9">
        <v>107.2</v>
      </c>
      <c r="O5044" s="9">
        <f>Sales_Data17[[#This Row],[Order Quantity]]*Sales_Data17[[#This Row],[Unit Price]]</f>
        <v>643.20000000000005</v>
      </c>
      <c r="P5044" s="9">
        <v>52.527999999999999</v>
      </c>
      <c r="Q5044" s="9">
        <f>Sales_Data17[[#This Row],[Line Total]]-(Sales_Data17[[#This Row],[Total Unit Cost]]*Sales_Data17[[#This Row],[Order Quantity]])</f>
        <v>328.03200000000004</v>
      </c>
      <c r="R5044" s="1" t="str">
        <f>TEXT(Sales_Data17[[#This Row],[OrderDate]],"MMM")</f>
        <v>Feb</v>
      </c>
      <c r="S5044" s="1" t="str">
        <f t="shared" si="78"/>
        <v>2015</v>
      </c>
    </row>
    <row r="5045" spans="1:19">
      <c r="A5045" t="s">
        <v>5068</v>
      </c>
      <c r="B5045" s="2">
        <v>42043</v>
      </c>
      <c r="C5045" s="2" t="str">
        <f>VLOOKUP(Sales_Data17[[#This Row],[Customer Name Index]],Customer_Data[#All],2,0)</f>
        <v>Elorac, Corp</v>
      </c>
      <c r="D5045">
        <v>3</v>
      </c>
      <c r="E5045" t="s">
        <v>2</v>
      </c>
      <c r="F5045" t="s">
        <v>8168</v>
      </c>
      <c r="G5045" t="s">
        <v>8027</v>
      </c>
      <c r="H5045" t="str">
        <f>VLOOKUP(Sales_Data17[[#This Row],[Delivery Region Index]],Regions_Table[#All],2,0)</f>
        <v>New South Wales</v>
      </c>
      <c r="I5045" t="str">
        <f>VLOOKUP(Sales_Data17[[#This Row],[Delivery Region Index]],Regions_Table[#All],3,0)</f>
        <v>Coffs Harbour</v>
      </c>
      <c r="J5045">
        <v>7</v>
      </c>
      <c r="K5045">
        <v>1</v>
      </c>
      <c r="L5045" t="str">
        <f>VLOOKUP(Sales_Data17[[#This Row],[Product Description Index]],Products_Data[#All],2,0)</f>
        <v>Shirts</v>
      </c>
      <c r="M5045">
        <v>8</v>
      </c>
      <c r="N5045" s="9">
        <v>107.2</v>
      </c>
      <c r="O5045" s="9">
        <f>Sales_Data17[[#This Row],[Order Quantity]]*Sales_Data17[[#This Row],[Unit Price]]</f>
        <v>857.6</v>
      </c>
      <c r="P5045" s="9">
        <v>76.112000000000009</v>
      </c>
      <c r="Q5045" s="9">
        <f>Sales_Data17[[#This Row],[Line Total]]-(Sales_Data17[[#This Row],[Total Unit Cost]]*Sales_Data17[[#This Row],[Order Quantity]])</f>
        <v>248.70399999999995</v>
      </c>
      <c r="R5045" s="1" t="str">
        <f>TEXT(Sales_Data17[[#This Row],[OrderDate]],"MMM")</f>
        <v>Feb</v>
      </c>
      <c r="S5045" s="1" t="str">
        <f t="shared" si="78"/>
        <v>2015</v>
      </c>
    </row>
    <row r="5046" spans="1:19">
      <c r="A5046" t="s">
        <v>5069</v>
      </c>
      <c r="B5046" s="2">
        <v>42043</v>
      </c>
      <c r="C5046" s="2" t="str">
        <f>VLOOKUP(Sales_Data17[[#This Row],[Customer Name Index]],Customer_Data[#All],2,0)</f>
        <v xml:space="preserve">WakeFern </v>
      </c>
      <c r="D5046">
        <v>2</v>
      </c>
      <c r="E5046" t="s">
        <v>2</v>
      </c>
      <c r="F5046" t="s">
        <v>8168</v>
      </c>
      <c r="G5046" t="s">
        <v>8027</v>
      </c>
      <c r="H5046" t="str">
        <f>VLOOKUP(Sales_Data17[[#This Row],[Delivery Region Index]],Regions_Table[#All],2,0)</f>
        <v>New South Wales</v>
      </c>
      <c r="I5046" t="str">
        <f>VLOOKUP(Sales_Data17[[#This Row],[Delivery Region Index]],Regions_Table[#All],3,0)</f>
        <v>Cessnock</v>
      </c>
      <c r="J5046">
        <v>6</v>
      </c>
      <c r="K5046">
        <v>1</v>
      </c>
      <c r="L5046" t="str">
        <f>VLOOKUP(Sales_Data17[[#This Row],[Product Description Index]],Products_Data[#All],2,0)</f>
        <v>Shirts</v>
      </c>
      <c r="M5046">
        <v>2</v>
      </c>
      <c r="N5046" s="9">
        <v>276.93333333333334</v>
      </c>
      <c r="O5046" s="9">
        <f>Sales_Data17[[#This Row],[Order Quantity]]*Sales_Data17[[#This Row],[Unit Price]]</f>
        <v>553.86666666666667</v>
      </c>
      <c r="P5046" s="9">
        <v>110.77333333333334</v>
      </c>
      <c r="Q5046" s="9">
        <f>Sales_Data17[[#This Row],[Line Total]]-(Sales_Data17[[#This Row],[Total Unit Cost]]*Sales_Data17[[#This Row],[Order Quantity]])</f>
        <v>332.32</v>
      </c>
      <c r="R5046" s="1" t="str">
        <f>TEXT(Sales_Data17[[#This Row],[OrderDate]],"MMM")</f>
        <v>Feb</v>
      </c>
      <c r="S5046" s="1" t="str">
        <f t="shared" si="78"/>
        <v>2015</v>
      </c>
    </row>
    <row r="5047" spans="1:19">
      <c r="A5047" t="s">
        <v>5070</v>
      </c>
      <c r="B5047" s="2">
        <v>42043</v>
      </c>
      <c r="C5047" s="2" t="str">
        <f>VLOOKUP(Sales_Data17[[#This Row],[Customer Name Index]],Customer_Data[#All],2,0)</f>
        <v xml:space="preserve">Medline </v>
      </c>
      <c r="D5047">
        <v>12</v>
      </c>
      <c r="E5047" t="s">
        <v>4</v>
      </c>
      <c r="F5047" t="s">
        <v>8168</v>
      </c>
      <c r="G5047" t="s">
        <v>8026</v>
      </c>
      <c r="H5047" t="str">
        <f>VLOOKUP(Sales_Data17[[#This Row],[Delivery Region Index]],Regions_Table[#All],2,0)</f>
        <v>Queensland</v>
      </c>
      <c r="I5047" t="str">
        <f>VLOOKUP(Sales_Data17[[#This Row],[Delivery Region Index]],Regions_Table[#All],3,0)</f>
        <v>Ipswich</v>
      </c>
      <c r="J5047">
        <v>34</v>
      </c>
      <c r="K5047">
        <v>5</v>
      </c>
      <c r="L5047" t="str">
        <f>VLOOKUP(Sales_Data17[[#This Row],[Product Description Index]],Products_Data[#All],2,0)</f>
        <v>Hats</v>
      </c>
      <c r="M5047">
        <v>5</v>
      </c>
      <c r="N5047" s="9">
        <v>107.94444444444444</v>
      </c>
      <c r="O5047" s="9">
        <f>Sales_Data17[[#This Row],[Order Quantity]]*Sales_Data17[[#This Row],[Unit Price]]</f>
        <v>539.72222222222217</v>
      </c>
      <c r="P5047" s="9">
        <v>89.593888888888884</v>
      </c>
      <c r="Q5047" s="9">
        <f>Sales_Data17[[#This Row],[Line Total]]-(Sales_Data17[[#This Row],[Total Unit Cost]]*Sales_Data17[[#This Row],[Order Quantity]])</f>
        <v>91.752777777777737</v>
      </c>
      <c r="R5047" s="1" t="str">
        <f>TEXT(Sales_Data17[[#This Row],[OrderDate]],"MMM")</f>
        <v>Feb</v>
      </c>
      <c r="S5047" s="1" t="str">
        <f t="shared" si="78"/>
        <v>2015</v>
      </c>
    </row>
    <row r="5048" spans="1:19">
      <c r="A5048" t="s">
        <v>5071</v>
      </c>
      <c r="B5048" s="2">
        <v>42043</v>
      </c>
      <c r="C5048" s="2" t="str">
        <f>VLOOKUP(Sales_Data17[[#This Row],[Customer Name Index]],Customer_Data[#All],2,0)</f>
        <v>Avon Corp</v>
      </c>
      <c r="D5048">
        <v>1</v>
      </c>
      <c r="E5048" t="s">
        <v>3</v>
      </c>
      <c r="F5048" t="s">
        <v>8168</v>
      </c>
      <c r="G5048" t="s">
        <v>8027</v>
      </c>
      <c r="H5048" t="str">
        <f>VLOOKUP(Sales_Data17[[#This Row],[Delivery Region Index]],Regions_Table[#All],2,0)</f>
        <v>New South Wales</v>
      </c>
      <c r="I5048" t="str">
        <f>VLOOKUP(Sales_Data17[[#This Row],[Delivery Region Index]],Regions_Table[#All],3,0)</f>
        <v>Sydney</v>
      </c>
      <c r="J5048">
        <v>1</v>
      </c>
      <c r="K5048">
        <v>1</v>
      </c>
      <c r="L5048" t="str">
        <f>VLOOKUP(Sales_Data17[[#This Row],[Product Description Index]],Products_Data[#All],2,0)</f>
        <v>Shirts</v>
      </c>
      <c r="M5048">
        <v>8</v>
      </c>
      <c r="N5048" s="9">
        <v>118.36666666666666</v>
      </c>
      <c r="O5048" s="9">
        <f>Sales_Data17[[#This Row],[Order Quantity]]*Sales_Data17[[#This Row],[Unit Price]]</f>
        <v>946.93333333333328</v>
      </c>
      <c r="P5048" s="9">
        <v>86.407666666666671</v>
      </c>
      <c r="Q5048" s="9">
        <f>Sales_Data17[[#This Row],[Line Total]]-(Sales_Data17[[#This Row],[Total Unit Cost]]*Sales_Data17[[#This Row],[Order Quantity]])</f>
        <v>255.67199999999991</v>
      </c>
      <c r="R5048" s="1" t="str">
        <f>TEXT(Sales_Data17[[#This Row],[OrderDate]],"MMM")</f>
        <v>Feb</v>
      </c>
      <c r="S5048" s="1" t="str">
        <f t="shared" si="78"/>
        <v>2015</v>
      </c>
    </row>
    <row r="5049" spans="1:19">
      <c r="A5049" t="s">
        <v>5072</v>
      </c>
      <c r="B5049" s="2">
        <v>42044</v>
      </c>
      <c r="C5049" s="2" t="str">
        <f>VLOOKUP(Sales_Data17[[#This Row],[Customer Name Index]],Customer_Data[#All],2,0)</f>
        <v>Apollo Ltd</v>
      </c>
      <c r="D5049">
        <v>11</v>
      </c>
      <c r="E5049" t="s">
        <v>3</v>
      </c>
      <c r="F5049" t="s">
        <v>8168</v>
      </c>
      <c r="G5049" t="s">
        <v>8026</v>
      </c>
      <c r="H5049" t="str">
        <f>VLOOKUP(Sales_Data17[[#This Row],[Delivery Region Index]],Regions_Table[#All],2,0)</f>
        <v>Queensland</v>
      </c>
      <c r="I5049" t="str">
        <f>VLOOKUP(Sales_Data17[[#This Row],[Delivery Region Index]],Regions_Table[#All],3,0)</f>
        <v>Gympie</v>
      </c>
      <c r="J5049">
        <v>32</v>
      </c>
      <c r="K5049">
        <v>5</v>
      </c>
      <c r="L5049" t="str">
        <f>VLOOKUP(Sales_Data17[[#This Row],[Product Description Index]],Products_Data[#All],2,0)</f>
        <v>Hats</v>
      </c>
      <c r="M5049">
        <v>8</v>
      </c>
      <c r="N5049" s="9">
        <v>681.16666666666663</v>
      </c>
      <c r="O5049" s="9">
        <f>Sales_Data17[[#This Row],[Order Quantity]]*Sales_Data17[[#This Row],[Unit Price]]</f>
        <v>5449.333333333333</v>
      </c>
      <c r="P5049" s="9">
        <v>367.83000000000004</v>
      </c>
      <c r="Q5049" s="9">
        <f>Sales_Data17[[#This Row],[Line Total]]-(Sales_Data17[[#This Row],[Total Unit Cost]]*Sales_Data17[[#This Row],[Order Quantity]])</f>
        <v>2506.6933333333327</v>
      </c>
      <c r="R5049" s="1" t="str">
        <f>TEXT(Sales_Data17[[#This Row],[OrderDate]],"MMM")</f>
        <v>Feb</v>
      </c>
      <c r="S5049" s="1" t="str">
        <f t="shared" si="78"/>
        <v>2015</v>
      </c>
    </row>
    <row r="5050" spans="1:19">
      <c r="A5050" t="s">
        <v>5073</v>
      </c>
      <c r="B5050" s="2">
        <v>42044</v>
      </c>
      <c r="C5050" s="2" t="str">
        <f>VLOOKUP(Sales_Data17[[#This Row],[Customer Name Index]],Customer_Data[#All],2,0)</f>
        <v>Procter Corp</v>
      </c>
      <c r="D5050">
        <v>5</v>
      </c>
      <c r="E5050" t="s">
        <v>4</v>
      </c>
      <c r="F5050" t="s">
        <v>8168</v>
      </c>
      <c r="G5050" t="s">
        <v>8027</v>
      </c>
      <c r="H5050" t="str">
        <f>VLOOKUP(Sales_Data17[[#This Row],[Delivery Region Index]],Regions_Table[#All],2,0)</f>
        <v>New South Wales</v>
      </c>
      <c r="I5050" t="str">
        <f>VLOOKUP(Sales_Data17[[#This Row],[Delivery Region Index]],Regions_Table[#All],3,0)</f>
        <v>Lismore</v>
      </c>
      <c r="J5050">
        <v>14</v>
      </c>
      <c r="K5050">
        <v>2</v>
      </c>
      <c r="L5050" t="str">
        <f>VLOOKUP(Sales_Data17[[#This Row],[Product Description Index]],Products_Data[#All],2,0)</f>
        <v>Pants</v>
      </c>
      <c r="M5050">
        <v>1</v>
      </c>
      <c r="N5050" s="9">
        <v>294.8</v>
      </c>
      <c r="O5050" s="9">
        <f>Sales_Data17[[#This Row],[Order Quantity]]*Sales_Data17[[#This Row],[Unit Price]]</f>
        <v>294.8</v>
      </c>
      <c r="P5050" s="9">
        <v>215.20400000000004</v>
      </c>
      <c r="Q5050" s="9">
        <f>Sales_Data17[[#This Row],[Line Total]]-(Sales_Data17[[#This Row],[Total Unit Cost]]*Sales_Data17[[#This Row],[Order Quantity]])</f>
        <v>79.595999999999975</v>
      </c>
      <c r="R5050" s="1" t="str">
        <f>TEXT(Sales_Data17[[#This Row],[OrderDate]],"MMM")</f>
        <v>Feb</v>
      </c>
      <c r="S5050" s="1" t="str">
        <f t="shared" si="78"/>
        <v>2015</v>
      </c>
    </row>
    <row r="5051" spans="1:19">
      <c r="A5051" t="s">
        <v>5074</v>
      </c>
      <c r="B5051" s="2">
        <v>42044</v>
      </c>
      <c r="C5051" s="2" t="str">
        <f>VLOOKUP(Sales_Data17[[#This Row],[Customer Name Index]],Customer_Data[#All],2,0)</f>
        <v>Procter Corp</v>
      </c>
      <c r="D5051">
        <v>5</v>
      </c>
      <c r="E5051" t="s">
        <v>4</v>
      </c>
      <c r="F5051" t="s">
        <v>8168</v>
      </c>
      <c r="G5051" t="s">
        <v>8027</v>
      </c>
      <c r="H5051" t="str">
        <f>VLOOKUP(Sales_Data17[[#This Row],[Delivery Region Index]],Regions_Table[#All],2,0)</f>
        <v>New South Wales</v>
      </c>
      <c r="I5051" t="str">
        <f>VLOOKUP(Sales_Data17[[#This Row],[Delivery Region Index]],Regions_Table[#All],3,0)</f>
        <v>Lake Macquarie</v>
      </c>
      <c r="J5051">
        <v>13</v>
      </c>
      <c r="K5051">
        <v>2</v>
      </c>
      <c r="L5051" t="str">
        <f>VLOOKUP(Sales_Data17[[#This Row],[Product Description Index]],Products_Data[#All],2,0)</f>
        <v>Pants</v>
      </c>
      <c r="M5051">
        <v>2</v>
      </c>
      <c r="N5051" s="9">
        <v>125.06666666666668</v>
      </c>
      <c r="O5051" s="9">
        <f>Sales_Data17[[#This Row],[Order Quantity]]*Sales_Data17[[#This Row],[Unit Price]]</f>
        <v>250.13333333333335</v>
      </c>
      <c r="P5051" s="9">
        <v>67.536000000000001</v>
      </c>
      <c r="Q5051" s="9">
        <f>Sales_Data17[[#This Row],[Line Total]]-(Sales_Data17[[#This Row],[Total Unit Cost]]*Sales_Data17[[#This Row],[Order Quantity]])</f>
        <v>115.06133333333335</v>
      </c>
      <c r="R5051" s="1" t="str">
        <f>TEXT(Sales_Data17[[#This Row],[OrderDate]],"MMM")</f>
        <v>Feb</v>
      </c>
      <c r="S5051" s="1" t="str">
        <f t="shared" si="78"/>
        <v>2015</v>
      </c>
    </row>
    <row r="5052" spans="1:19">
      <c r="A5052" t="s">
        <v>5075</v>
      </c>
      <c r="B5052" s="2">
        <v>42044</v>
      </c>
      <c r="C5052" s="2" t="str">
        <f>VLOOKUP(Sales_Data17[[#This Row],[Customer Name Index]],Customer_Data[#All],2,0)</f>
        <v>New Ltd</v>
      </c>
      <c r="D5052">
        <v>7</v>
      </c>
      <c r="E5052" t="s">
        <v>2</v>
      </c>
      <c r="F5052" t="s">
        <v>8168</v>
      </c>
      <c r="G5052" t="s">
        <v>8027</v>
      </c>
      <c r="H5052" t="str">
        <f>VLOOKUP(Sales_Data17[[#This Row],[Delivery Region Index]],Regions_Table[#All],2,0)</f>
        <v>New South Wales</v>
      </c>
      <c r="I5052" t="str">
        <f>VLOOKUP(Sales_Data17[[#This Row],[Delivery Region Index]],Regions_Table[#All],3,0)</f>
        <v>Orange</v>
      </c>
      <c r="J5052">
        <v>18</v>
      </c>
      <c r="K5052">
        <v>3</v>
      </c>
      <c r="L5052" t="str">
        <f>VLOOKUP(Sales_Data17[[#This Row],[Product Description Index]],Products_Data[#All],2,0)</f>
        <v>Sunglasses</v>
      </c>
      <c r="M5052">
        <v>1</v>
      </c>
      <c r="N5052" s="9">
        <v>95.288888888888891</v>
      </c>
      <c r="O5052" s="9">
        <f>Sales_Data17[[#This Row],[Order Quantity]]*Sales_Data17[[#This Row],[Unit Price]]</f>
        <v>95.288888888888891</v>
      </c>
      <c r="P5052" s="9">
        <v>59.079111111111111</v>
      </c>
      <c r="Q5052" s="9">
        <f>Sales_Data17[[#This Row],[Line Total]]-(Sales_Data17[[#This Row],[Total Unit Cost]]*Sales_Data17[[#This Row],[Order Quantity]])</f>
        <v>36.209777777777781</v>
      </c>
      <c r="R5052" s="1" t="str">
        <f>TEXT(Sales_Data17[[#This Row],[OrderDate]],"MMM")</f>
        <v>Feb</v>
      </c>
      <c r="S5052" s="1" t="str">
        <f t="shared" si="78"/>
        <v>2015</v>
      </c>
    </row>
    <row r="5053" spans="1:19">
      <c r="A5053" t="s">
        <v>5076</v>
      </c>
      <c r="B5053" s="2">
        <v>42044</v>
      </c>
      <c r="C5053" s="2" t="str">
        <f>VLOOKUP(Sales_Data17[[#This Row],[Customer Name Index]],Customer_Data[#All],2,0)</f>
        <v>New Ltd</v>
      </c>
      <c r="D5053">
        <v>7</v>
      </c>
      <c r="E5053" t="s">
        <v>4</v>
      </c>
      <c r="F5053" t="s">
        <v>8168</v>
      </c>
      <c r="G5053" t="s">
        <v>8027</v>
      </c>
      <c r="H5053" t="str">
        <f>VLOOKUP(Sales_Data17[[#This Row],[Delivery Region Index]],Regions_Table[#All],2,0)</f>
        <v>New South Wales</v>
      </c>
      <c r="I5053" t="str">
        <f>VLOOKUP(Sales_Data17[[#This Row],[Delivery Region Index]],Regions_Table[#All],3,0)</f>
        <v>Orange</v>
      </c>
      <c r="J5053">
        <v>18</v>
      </c>
      <c r="K5053">
        <v>3</v>
      </c>
      <c r="L5053" t="str">
        <f>VLOOKUP(Sales_Data17[[#This Row],[Product Description Index]],Products_Data[#All],2,0)</f>
        <v>Sunglasses</v>
      </c>
      <c r="M5053">
        <v>6</v>
      </c>
      <c r="N5053" s="9">
        <v>198.02222222222224</v>
      </c>
      <c r="O5053" s="9">
        <f>Sales_Data17[[#This Row],[Order Quantity]]*Sales_Data17[[#This Row],[Unit Price]]</f>
        <v>1188.1333333333334</v>
      </c>
      <c r="P5053" s="9">
        <v>150.49688888888889</v>
      </c>
      <c r="Q5053" s="9">
        <f>Sales_Data17[[#This Row],[Line Total]]-(Sales_Data17[[#This Row],[Total Unit Cost]]*Sales_Data17[[#This Row],[Order Quantity]])</f>
        <v>285.15200000000004</v>
      </c>
      <c r="R5053" s="1" t="str">
        <f>TEXT(Sales_Data17[[#This Row],[OrderDate]],"MMM")</f>
        <v>Feb</v>
      </c>
      <c r="S5053" s="1" t="str">
        <f t="shared" si="78"/>
        <v>2015</v>
      </c>
    </row>
    <row r="5054" spans="1:19">
      <c r="A5054" t="s">
        <v>5077</v>
      </c>
      <c r="B5054" s="2">
        <v>42045</v>
      </c>
      <c r="C5054" s="2" t="str">
        <f>VLOOKUP(Sales_Data17[[#This Row],[Customer Name Index]],Customer_Data[#All],2,0)</f>
        <v>ETUDE Ltd</v>
      </c>
      <c r="D5054">
        <v>4</v>
      </c>
      <c r="E5054" t="s">
        <v>4</v>
      </c>
      <c r="F5054" t="s">
        <v>8168</v>
      </c>
      <c r="G5054" t="s">
        <v>8027</v>
      </c>
      <c r="H5054" t="str">
        <f>VLOOKUP(Sales_Data17[[#This Row],[Delivery Region Index]],Regions_Table[#All],2,0)</f>
        <v>New South Wales</v>
      </c>
      <c r="I5054" t="str">
        <f>VLOOKUP(Sales_Data17[[#This Row],[Delivery Region Index]],Regions_Table[#All],3,0)</f>
        <v>Grafton</v>
      </c>
      <c r="J5054">
        <v>11</v>
      </c>
      <c r="K5054">
        <v>2</v>
      </c>
      <c r="L5054" t="str">
        <f>VLOOKUP(Sales_Data17[[#This Row],[Product Description Index]],Products_Data[#All],2,0)</f>
        <v>Pants</v>
      </c>
      <c r="M5054">
        <v>5</v>
      </c>
      <c r="N5054" s="9">
        <v>223.33333333333334</v>
      </c>
      <c r="O5054" s="9">
        <f>Sales_Data17[[#This Row],[Order Quantity]]*Sales_Data17[[#This Row],[Unit Price]]</f>
        <v>1116.6666666666667</v>
      </c>
      <c r="P5054" s="9">
        <v>116.13333333333334</v>
      </c>
      <c r="Q5054" s="9">
        <f>Sales_Data17[[#This Row],[Line Total]]-(Sales_Data17[[#This Row],[Total Unit Cost]]*Sales_Data17[[#This Row],[Order Quantity]])</f>
        <v>536</v>
      </c>
      <c r="R5054" s="1" t="str">
        <f>TEXT(Sales_Data17[[#This Row],[OrderDate]],"MMM")</f>
        <v>Feb</v>
      </c>
      <c r="S5054" s="1" t="str">
        <f t="shared" si="78"/>
        <v>2015</v>
      </c>
    </row>
    <row r="5055" spans="1:19">
      <c r="A5055" t="s">
        <v>5078</v>
      </c>
      <c r="B5055" s="2">
        <v>42045</v>
      </c>
      <c r="C5055" s="2" t="str">
        <f>VLOOKUP(Sales_Data17[[#This Row],[Customer Name Index]],Customer_Data[#All],2,0)</f>
        <v>Eminence Corp</v>
      </c>
      <c r="D5055">
        <v>18</v>
      </c>
      <c r="E5055" t="s">
        <v>3</v>
      </c>
      <c r="F5055" t="s">
        <v>8168</v>
      </c>
      <c r="G5055" t="s">
        <v>8025</v>
      </c>
      <c r="H5055" t="str">
        <f>VLOOKUP(Sales_Data17[[#This Row],[Delivery Region Index]],Regions_Table[#All],2,0)</f>
        <v>Victoria</v>
      </c>
      <c r="I5055" t="str">
        <f>VLOOKUP(Sales_Data17[[#This Row],[Delivery Region Index]],Regions_Table[#All],3,0)</f>
        <v>Bendigo</v>
      </c>
      <c r="J5055">
        <v>50</v>
      </c>
      <c r="K5055">
        <v>7</v>
      </c>
      <c r="L5055" t="str">
        <f>VLOOKUP(Sales_Data17[[#This Row],[Product Description Index]],Products_Data[#All],2,0)</f>
        <v>Dress Shirts</v>
      </c>
      <c r="M5055">
        <v>6</v>
      </c>
      <c r="N5055" s="9">
        <v>95.288888888888891</v>
      </c>
      <c r="O5055" s="9">
        <f>Sales_Data17[[#This Row],[Order Quantity]]*Sales_Data17[[#This Row],[Unit Price]]</f>
        <v>571.73333333333335</v>
      </c>
      <c r="P5055" s="9">
        <v>73.372444444444454</v>
      </c>
      <c r="Q5055" s="9">
        <f>Sales_Data17[[#This Row],[Line Total]]-(Sales_Data17[[#This Row],[Total Unit Cost]]*Sales_Data17[[#This Row],[Order Quantity]])</f>
        <v>131.49866666666662</v>
      </c>
      <c r="R5055" s="1" t="str">
        <f>TEXT(Sales_Data17[[#This Row],[OrderDate]],"MMM")</f>
        <v>Feb</v>
      </c>
      <c r="S5055" s="1" t="str">
        <f t="shared" si="78"/>
        <v>2015</v>
      </c>
    </row>
    <row r="5056" spans="1:19">
      <c r="A5056" t="s">
        <v>5079</v>
      </c>
      <c r="B5056" s="2">
        <v>42045</v>
      </c>
      <c r="C5056" s="2" t="str">
        <f>VLOOKUP(Sales_Data17[[#This Row],[Customer Name Index]],Customer_Data[#All],2,0)</f>
        <v xml:space="preserve">WakeFern </v>
      </c>
      <c r="D5056">
        <v>2</v>
      </c>
      <c r="E5056" t="s">
        <v>2</v>
      </c>
      <c r="F5056" t="s">
        <v>8168</v>
      </c>
      <c r="G5056" t="s">
        <v>8027</v>
      </c>
      <c r="H5056" t="str">
        <f>VLOOKUP(Sales_Data17[[#This Row],[Delivery Region Index]],Regions_Table[#All],2,0)</f>
        <v>New South Wales</v>
      </c>
      <c r="I5056" t="str">
        <f>VLOOKUP(Sales_Data17[[#This Row],[Delivery Region Index]],Regions_Table[#All],3,0)</f>
        <v>Broken Hill</v>
      </c>
      <c r="J5056">
        <v>5</v>
      </c>
      <c r="K5056">
        <v>1</v>
      </c>
      <c r="L5056" t="str">
        <f>VLOOKUP(Sales_Data17[[#This Row],[Product Description Index]],Products_Data[#All],2,0)</f>
        <v>Shirts</v>
      </c>
      <c r="M5056">
        <v>4</v>
      </c>
      <c r="N5056" s="9">
        <v>96.777777777777771</v>
      </c>
      <c r="O5056" s="9">
        <f>Sales_Data17[[#This Row],[Order Quantity]]*Sales_Data17[[#This Row],[Unit Price]]</f>
        <v>387.11111111111109</v>
      </c>
      <c r="P5056" s="9">
        <v>71.615555555555545</v>
      </c>
      <c r="Q5056" s="9">
        <f>Sales_Data17[[#This Row],[Line Total]]-(Sales_Data17[[#This Row],[Total Unit Cost]]*Sales_Data17[[#This Row],[Order Quantity]])</f>
        <v>100.64888888888891</v>
      </c>
      <c r="R5056" s="1" t="str">
        <f>TEXT(Sales_Data17[[#This Row],[OrderDate]],"MMM")</f>
        <v>Feb</v>
      </c>
      <c r="S5056" s="1" t="str">
        <f t="shared" si="78"/>
        <v>2015</v>
      </c>
    </row>
    <row r="5057" spans="1:19">
      <c r="A5057" t="s">
        <v>5080</v>
      </c>
      <c r="B5057" s="2">
        <v>42045</v>
      </c>
      <c r="C5057" s="2" t="str">
        <f>VLOOKUP(Sales_Data17[[#This Row],[Customer Name Index]],Customer_Data[#All],2,0)</f>
        <v>ETUDE Ltd</v>
      </c>
      <c r="D5057">
        <v>4</v>
      </c>
      <c r="E5057" t="s">
        <v>2</v>
      </c>
      <c r="F5057" t="s">
        <v>8168</v>
      </c>
      <c r="G5057" t="s">
        <v>8027</v>
      </c>
      <c r="H5057" t="str">
        <f>VLOOKUP(Sales_Data17[[#This Row],[Delivery Region Index]],Regions_Table[#All],2,0)</f>
        <v>New South Wales</v>
      </c>
      <c r="I5057" t="str">
        <f>VLOOKUP(Sales_Data17[[#This Row],[Delivery Region Index]],Regions_Table[#All],3,0)</f>
        <v>Griffith</v>
      </c>
      <c r="J5057">
        <v>12</v>
      </c>
      <c r="K5057">
        <v>2</v>
      </c>
      <c r="L5057" t="str">
        <f>VLOOKUP(Sales_Data17[[#This Row],[Product Description Index]],Products_Data[#All],2,0)</f>
        <v>Pants</v>
      </c>
      <c r="M5057">
        <v>5</v>
      </c>
      <c r="N5057" s="9">
        <v>284.37777777777779</v>
      </c>
      <c r="O5057" s="9">
        <f>Sales_Data17[[#This Row],[Order Quantity]]*Sales_Data17[[#This Row],[Unit Price]]</f>
        <v>1421.8888888888889</v>
      </c>
      <c r="P5057" s="9">
        <v>216.12711111111111</v>
      </c>
      <c r="Q5057" s="9">
        <f>Sales_Data17[[#This Row],[Line Total]]-(Sales_Data17[[#This Row],[Total Unit Cost]]*Sales_Data17[[#This Row],[Order Quantity]])</f>
        <v>341.25333333333333</v>
      </c>
      <c r="R5057" s="1" t="str">
        <f>TEXT(Sales_Data17[[#This Row],[OrderDate]],"MMM")</f>
        <v>Feb</v>
      </c>
      <c r="S5057" s="1" t="str">
        <f t="shared" si="78"/>
        <v>2015</v>
      </c>
    </row>
    <row r="5058" spans="1:19">
      <c r="A5058" t="s">
        <v>5081</v>
      </c>
      <c r="B5058" s="2">
        <v>42046</v>
      </c>
      <c r="C5058" s="2" t="str">
        <f>VLOOKUP(Sales_Data17[[#This Row],[Customer Name Index]],Customer_Data[#All],2,0)</f>
        <v>Elorac, Corp</v>
      </c>
      <c r="D5058">
        <v>3</v>
      </c>
      <c r="E5058" t="s">
        <v>4</v>
      </c>
      <c r="F5058" t="s">
        <v>8168</v>
      </c>
      <c r="G5058" t="s">
        <v>8027</v>
      </c>
      <c r="H5058" t="str">
        <f>VLOOKUP(Sales_Data17[[#This Row],[Delivery Region Index]],Regions_Table[#All],2,0)</f>
        <v>New South Wales</v>
      </c>
      <c r="I5058" t="str">
        <f>VLOOKUP(Sales_Data17[[#This Row],[Delivery Region Index]],Regions_Table[#All],3,0)</f>
        <v>Dubbo</v>
      </c>
      <c r="J5058">
        <v>8</v>
      </c>
      <c r="K5058">
        <v>2</v>
      </c>
      <c r="L5058" t="str">
        <f>VLOOKUP(Sales_Data17[[#This Row],[Product Description Index]],Products_Data[#All],2,0)</f>
        <v>Pants</v>
      </c>
      <c r="M5058">
        <v>2</v>
      </c>
      <c r="N5058" s="9">
        <v>423.5888888888889</v>
      </c>
      <c r="O5058" s="9">
        <f>Sales_Data17[[#This Row],[Order Quantity]]*Sales_Data17[[#This Row],[Unit Price]]</f>
        <v>847.17777777777781</v>
      </c>
      <c r="P5058" s="9">
        <v>177.90733333333333</v>
      </c>
      <c r="Q5058" s="9">
        <f>Sales_Data17[[#This Row],[Line Total]]-(Sales_Data17[[#This Row],[Total Unit Cost]]*Sales_Data17[[#This Row],[Order Quantity]])</f>
        <v>491.36311111111115</v>
      </c>
      <c r="R5058" s="1" t="str">
        <f>TEXT(Sales_Data17[[#This Row],[OrderDate]],"MMM")</f>
        <v>Feb</v>
      </c>
      <c r="S5058" s="1" t="str">
        <f t="shared" ref="S5058:S5121" si="79">TEXT(B5058,"YYY")</f>
        <v>2015</v>
      </c>
    </row>
    <row r="5059" spans="1:19">
      <c r="A5059" t="s">
        <v>5082</v>
      </c>
      <c r="B5059" s="2">
        <v>42046</v>
      </c>
      <c r="C5059" s="2" t="str">
        <f>VLOOKUP(Sales_Data17[[#This Row],[Customer Name Index]],Customer_Data[#All],2,0)</f>
        <v>New Ltd</v>
      </c>
      <c r="D5059">
        <v>7</v>
      </c>
      <c r="E5059" t="s">
        <v>4</v>
      </c>
      <c r="F5059" t="s">
        <v>8168</v>
      </c>
      <c r="G5059" t="s">
        <v>8027</v>
      </c>
      <c r="H5059" t="str">
        <f>VLOOKUP(Sales_Data17[[#This Row],[Delivery Region Index]],Regions_Table[#All],2,0)</f>
        <v>New South Wales</v>
      </c>
      <c r="I5059" t="str">
        <f>VLOOKUP(Sales_Data17[[#This Row],[Delivery Region Index]],Regions_Table[#All],3,0)</f>
        <v>Queanbeyan</v>
      </c>
      <c r="J5059">
        <v>20</v>
      </c>
      <c r="K5059">
        <v>3</v>
      </c>
      <c r="L5059" t="str">
        <f>VLOOKUP(Sales_Data17[[#This Row],[Product Description Index]],Products_Data[#All],2,0)</f>
        <v>Sunglasses</v>
      </c>
      <c r="M5059">
        <v>3</v>
      </c>
      <c r="N5059" s="9">
        <v>117.62222222222223</v>
      </c>
      <c r="O5059" s="9">
        <f>Sales_Data17[[#This Row],[Order Quantity]]*Sales_Data17[[#This Row],[Unit Price]]</f>
        <v>352.86666666666667</v>
      </c>
      <c r="P5059" s="9">
        <v>63.516000000000012</v>
      </c>
      <c r="Q5059" s="9">
        <f>Sales_Data17[[#This Row],[Line Total]]-(Sales_Data17[[#This Row],[Total Unit Cost]]*Sales_Data17[[#This Row],[Order Quantity]])</f>
        <v>162.31866666666664</v>
      </c>
      <c r="R5059" s="1" t="str">
        <f>TEXT(Sales_Data17[[#This Row],[OrderDate]],"MMM")</f>
        <v>Feb</v>
      </c>
      <c r="S5059" s="1" t="str">
        <f t="shared" si="79"/>
        <v>2015</v>
      </c>
    </row>
    <row r="5060" spans="1:19">
      <c r="A5060" t="s">
        <v>5083</v>
      </c>
      <c r="B5060" s="2">
        <v>42046</v>
      </c>
      <c r="C5060" s="2" t="str">
        <f>VLOOKUP(Sales_Data17[[#This Row],[Customer Name Index]],Customer_Data[#All],2,0)</f>
        <v>Pure Group</v>
      </c>
      <c r="D5060">
        <v>17</v>
      </c>
      <c r="E5060" t="s">
        <v>2</v>
      </c>
      <c r="F5060" t="s">
        <v>8168</v>
      </c>
      <c r="G5060" t="s">
        <v>8025</v>
      </c>
      <c r="H5060" t="str">
        <f>VLOOKUP(Sales_Data17[[#This Row],[Delivery Region Index]],Regions_Table[#All],2,0)</f>
        <v>Victoria</v>
      </c>
      <c r="I5060" t="str">
        <f>VLOOKUP(Sales_Data17[[#This Row],[Delivery Region Index]],Regions_Table[#All],3,0)</f>
        <v>Ballarat</v>
      </c>
      <c r="J5060">
        <v>49</v>
      </c>
      <c r="K5060">
        <v>7</v>
      </c>
      <c r="L5060" t="str">
        <f>VLOOKUP(Sales_Data17[[#This Row],[Product Description Index]],Products_Data[#All],2,0)</f>
        <v>Dress Shirts</v>
      </c>
      <c r="M5060">
        <v>6</v>
      </c>
      <c r="N5060" s="9">
        <v>275.44444444444446</v>
      </c>
      <c r="O5060" s="9">
        <f>Sales_Data17[[#This Row],[Order Quantity]]*Sales_Data17[[#This Row],[Unit Price]]</f>
        <v>1652.6666666666667</v>
      </c>
      <c r="P5060" s="9">
        <v>217.60111111111112</v>
      </c>
      <c r="Q5060" s="9">
        <f>Sales_Data17[[#This Row],[Line Total]]-(Sales_Data17[[#This Row],[Total Unit Cost]]*Sales_Data17[[#This Row],[Order Quantity]])</f>
        <v>347.05999999999995</v>
      </c>
      <c r="R5060" s="1" t="str">
        <f>TEXT(Sales_Data17[[#This Row],[OrderDate]],"MMM")</f>
        <v>Feb</v>
      </c>
      <c r="S5060" s="1" t="str">
        <f t="shared" si="79"/>
        <v>2015</v>
      </c>
    </row>
    <row r="5061" spans="1:19">
      <c r="A5061" t="s">
        <v>5084</v>
      </c>
      <c r="B5061" s="2">
        <v>42046</v>
      </c>
      <c r="C5061" s="2" t="str">
        <f>VLOOKUP(Sales_Data17[[#This Row],[Customer Name Index]],Customer_Data[#All],2,0)</f>
        <v>21st Ltd</v>
      </c>
      <c r="D5061">
        <v>10</v>
      </c>
      <c r="E5061" t="s">
        <v>3</v>
      </c>
      <c r="F5061" t="s">
        <v>8168</v>
      </c>
      <c r="G5061" t="s">
        <v>8027</v>
      </c>
      <c r="H5061" t="str">
        <f>VLOOKUP(Sales_Data17[[#This Row],[Delivery Region Index]],Regions_Table[#All],2,0)</f>
        <v>Queensland</v>
      </c>
      <c r="I5061" t="str">
        <f>VLOOKUP(Sales_Data17[[#This Row],[Delivery Region Index]],Regions_Table[#All],3,0)</f>
        <v>Bundaberg</v>
      </c>
      <c r="J5061">
        <v>27</v>
      </c>
      <c r="K5061">
        <v>4</v>
      </c>
      <c r="L5061" t="str">
        <f>VLOOKUP(Sales_Data17[[#This Row],[Product Description Index]],Products_Data[#All],2,0)</f>
        <v>Jeans</v>
      </c>
      <c r="M5061">
        <v>4</v>
      </c>
      <c r="N5061" s="9">
        <v>193.55555555555554</v>
      </c>
      <c r="O5061" s="9">
        <f>Sales_Data17[[#This Row],[Order Quantity]]*Sales_Data17[[#This Row],[Unit Price]]</f>
        <v>774.22222222222217</v>
      </c>
      <c r="P5061" s="9">
        <v>164.52222222222224</v>
      </c>
      <c r="Q5061" s="9">
        <f>Sales_Data17[[#This Row],[Line Total]]-(Sales_Data17[[#This Row],[Total Unit Cost]]*Sales_Data17[[#This Row],[Order Quantity]])</f>
        <v>116.13333333333321</v>
      </c>
      <c r="R5061" s="1" t="str">
        <f>TEXT(Sales_Data17[[#This Row],[OrderDate]],"MMM")</f>
        <v>Feb</v>
      </c>
      <c r="S5061" s="1" t="str">
        <f t="shared" si="79"/>
        <v>2015</v>
      </c>
    </row>
    <row r="5062" spans="1:19">
      <c r="A5062" t="s">
        <v>5085</v>
      </c>
      <c r="B5062" s="2">
        <v>42047</v>
      </c>
      <c r="C5062" s="2" t="str">
        <f>VLOOKUP(Sales_Data17[[#This Row],[Customer Name Index]],Customer_Data[#All],2,0)</f>
        <v xml:space="preserve">Qualitest </v>
      </c>
      <c r="D5062">
        <v>19</v>
      </c>
      <c r="E5062" t="s">
        <v>4</v>
      </c>
      <c r="F5062" t="s">
        <v>8168</v>
      </c>
      <c r="G5062" t="s">
        <v>8028</v>
      </c>
      <c r="H5062" t="str">
        <f>VLOOKUP(Sales_Data17[[#This Row],[Delivery Region Index]],Regions_Table[#All],2,0)</f>
        <v>Victoria</v>
      </c>
      <c r="I5062" t="str">
        <f>VLOOKUP(Sales_Data17[[#This Row],[Delivery Region Index]],Regions_Table[#All],3,0)</f>
        <v>Shepparton</v>
      </c>
      <c r="J5062">
        <v>54</v>
      </c>
      <c r="K5062">
        <v>8</v>
      </c>
      <c r="L5062" t="str">
        <f>VLOOKUP(Sales_Data17[[#This Row],[Product Description Index]],Products_Data[#All],2,0)</f>
        <v>Shoes</v>
      </c>
      <c r="M5062">
        <v>6</v>
      </c>
      <c r="N5062" s="9">
        <v>351.37777777777779</v>
      </c>
      <c r="O5062" s="9">
        <f>Sales_Data17[[#This Row],[Order Quantity]]*Sales_Data17[[#This Row],[Unit Price]]</f>
        <v>2108.2666666666669</v>
      </c>
      <c r="P5062" s="9">
        <v>193.25777777777779</v>
      </c>
      <c r="Q5062" s="9">
        <f>Sales_Data17[[#This Row],[Line Total]]-(Sales_Data17[[#This Row],[Total Unit Cost]]*Sales_Data17[[#This Row],[Order Quantity]])</f>
        <v>948.72000000000025</v>
      </c>
      <c r="R5062" s="1" t="str">
        <f>TEXT(Sales_Data17[[#This Row],[OrderDate]],"MMM")</f>
        <v>Feb</v>
      </c>
      <c r="S5062" s="1" t="str">
        <f t="shared" si="79"/>
        <v>2015</v>
      </c>
    </row>
    <row r="5063" spans="1:19">
      <c r="A5063" t="s">
        <v>5086</v>
      </c>
      <c r="B5063" s="2">
        <v>42047</v>
      </c>
      <c r="C5063" s="2" t="str">
        <f>VLOOKUP(Sales_Data17[[#This Row],[Customer Name Index]],Customer_Data[#All],2,0)</f>
        <v xml:space="preserve">Ei </v>
      </c>
      <c r="D5063">
        <v>9</v>
      </c>
      <c r="E5063" t="s">
        <v>2</v>
      </c>
      <c r="F5063" t="s">
        <v>8168</v>
      </c>
      <c r="G5063" t="s">
        <v>8027</v>
      </c>
      <c r="H5063" t="str">
        <f>VLOOKUP(Sales_Data17[[#This Row],[Delivery Region Index]],Regions_Table[#All],2,0)</f>
        <v>Queensland</v>
      </c>
      <c r="I5063" t="str">
        <f>VLOOKUP(Sales_Data17[[#This Row],[Delivery Region Index]],Regions_Table[#All],3,0)</f>
        <v>Brisbane</v>
      </c>
      <c r="J5063">
        <v>26</v>
      </c>
      <c r="K5063">
        <v>4</v>
      </c>
      <c r="L5063" t="str">
        <f>VLOOKUP(Sales_Data17[[#This Row],[Product Description Index]],Products_Data[#All],2,0)</f>
        <v>Jeans</v>
      </c>
      <c r="M5063">
        <v>9</v>
      </c>
      <c r="N5063" s="9">
        <v>23.077777777777779</v>
      </c>
      <c r="O5063" s="9">
        <f>Sales_Data17[[#This Row],[Order Quantity]]*Sales_Data17[[#This Row],[Unit Price]]</f>
        <v>207.70000000000002</v>
      </c>
      <c r="P5063" s="9">
        <v>10.846555555555556</v>
      </c>
      <c r="Q5063" s="9">
        <f>Sales_Data17[[#This Row],[Line Total]]-(Sales_Data17[[#This Row],[Total Unit Cost]]*Sales_Data17[[#This Row],[Order Quantity]])</f>
        <v>110.08100000000002</v>
      </c>
      <c r="R5063" s="1" t="str">
        <f>TEXT(Sales_Data17[[#This Row],[OrderDate]],"MMM")</f>
        <v>Feb</v>
      </c>
      <c r="S5063" s="1" t="str">
        <f t="shared" si="79"/>
        <v>2015</v>
      </c>
    </row>
    <row r="5064" spans="1:19">
      <c r="A5064" t="s">
        <v>5087</v>
      </c>
      <c r="B5064" s="2">
        <v>42047</v>
      </c>
      <c r="C5064" s="2" t="str">
        <f>VLOOKUP(Sales_Data17[[#This Row],[Customer Name Index]],Customer_Data[#All],2,0)</f>
        <v>Medsep Group</v>
      </c>
      <c r="D5064">
        <v>8</v>
      </c>
      <c r="E5064" t="s">
        <v>4</v>
      </c>
      <c r="F5064" t="s">
        <v>8168</v>
      </c>
      <c r="G5064" t="s">
        <v>8027</v>
      </c>
      <c r="H5064" t="str">
        <f>VLOOKUP(Sales_Data17[[#This Row],[Delivery Region Index]],Regions_Table[#All],2,0)</f>
        <v>New South Wales</v>
      </c>
      <c r="I5064" t="str">
        <f>VLOOKUP(Sales_Data17[[#This Row],[Delivery Region Index]],Regions_Table[#All],3,0)</f>
        <v>Wagga Wagga</v>
      </c>
      <c r="J5064">
        <v>23</v>
      </c>
      <c r="K5064">
        <v>4</v>
      </c>
      <c r="L5064" t="str">
        <f>VLOOKUP(Sales_Data17[[#This Row],[Product Description Index]],Products_Data[#All],2,0)</f>
        <v>Jeans</v>
      </c>
      <c r="M5064">
        <v>6</v>
      </c>
      <c r="N5064" s="9">
        <v>103.47777777777779</v>
      </c>
      <c r="O5064" s="9">
        <f>Sales_Data17[[#This Row],[Order Quantity]]*Sales_Data17[[#This Row],[Unit Price]]</f>
        <v>620.86666666666679</v>
      </c>
      <c r="P5064" s="9">
        <v>67.260555555555555</v>
      </c>
      <c r="Q5064" s="9">
        <f>Sales_Data17[[#This Row],[Line Total]]-(Sales_Data17[[#This Row],[Total Unit Cost]]*Sales_Data17[[#This Row],[Order Quantity]])</f>
        <v>217.30333333333346</v>
      </c>
      <c r="R5064" s="1" t="str">
        <f>TEXT(Sales_Data17[[#This Row],[OrderDate]],"MMM")</f>
        <v>Feb</v>
      </c>
      <c r="S5064" s="1" t="str">
        <f t="shared" si="79"/>
        <v>2015</v>
      </c>
    </row>
    <row r="5065" spans="1:19">
      <c r="A5065" t="s">
        <v>5088</v>
      </c>
      <c r="B5065" s="2">
        <v>42048</v>
      </c>
      <c r="C5065" s="2" t="str">
        <f>VLOOKUP(Sales_Data17[[#This Row],[Customer Name Index]],Customer_Data[#All],2,0)</f>
        <v>Apollo Ltd</v>
      </c>
      <c r="D5065">
        <v>11</v>
      </c>
      <c r="E5065" t="s">
        <v>3</v>
      </c>
      <c r="F5065" t="s">
        <v>8168</v>
      </c>
      <c r="G5065" t="s">
        <v>8026</v>
      </c>
      <c r="H5065" t="str">
        <f>VLOOKUP(Sales_Data17[[#This Row],[Delivery Region Index]],Regions_Table[#All],2,0)</f>
        <v>Queensland</v>
      </c>
      <c r="I5065" t="str">
        <f>VLOOKUP(Sales_Data17[[#This Row],[Delivery Region Index]],Regions_Table[#All],3,0)</f>
        <v>Gympie</v>
      </c>
      <c r="J5065">
        <v>32</v>
      </c>
      <c r="K5065">
        <v>5</v>
      </c>
      <c r="L5065" t="str">
        <f>VLOOKUP(Sales_Data17[[#This Row],[Product Description Index]],Products_Data[#All],2,0)</f>
        <v>Hats</v>
      </c>
      <c r="M5065">
        <v>8</v>
      </c>
      <c r="N5065" s="9">
        <v>566.52222222222224</v>
      </c>
      <c r="O5065" s="9">
        <f>Sales_Data17[[#This Row],[Order Quantity]]*Sales_Data17[[#This Row],[Unit Price]]</f>
        <v>4532.1777777777779</v>
      </c>
      <c r="P5065" s="9">
        <v>373.90466666666663</v>
      </c>
      <c r="Q5065" s="9">
        <f>Sales_Data17[[#This Row],[Line Total]]-(Sales_Data17[[#This Row],[Total Unit Cost]]*Sales_Data17[[#This Row],[Order Quantity]])</f>
        <v>1540.9404444444449</v>
      </c>
      <c r="R5065" s="1" t="str">
        <f>TEXT(Sales_Data17[[#This Row],[OrderDate]],"MMM")</f>
        <v>Feb</v>
      </c>
      <c r="S5065" s="1" t="str">
        <f t="shared" si="79"/>
        <v>2015</v>
      </c>
    </row>
    <row r="5066" spans="1:19">
      <c r="A5066" t="s">
        <v>5089</v>
      </c>
      <c r="B5066" s="2">
        <v>42048</v>
      </c>
      <c r="C5066" s="2" t="str">
        <f>VLOOKUP(Sales_Data17[[#This Row],[Customer Name Index]],Customer_Data[#All],2,0)</f>
        <v>Pure Group</v>
      </c>
      <c r="D5066">
        <v>17</v>
      </c>
      <c r="E5066" t="s">
        <v>3</v>
      </c>
      <c r="F5066" t="s">
        <v>8168</v>
      </c>
      <c r="G5066" t="s">
        <v>8025</v>
      </c>
      <c r="H5066" t="str">
        <f>VLOOKUP(Sales_Data17[[#This Row],[Delivery Region Index]],Regions_Table[#All],2,0)</f>
        <v>Victoria</v>
      </c>
      <c r="I5066" t="str">
        <f>VLOOKUP(Sales_Data17[[#This Row],[Delivery Region Index]],Regions_Table[#All],3,0)</f>
        <v>Melbourne</v>
      </c>
      <c r="J5066">
        <v>47</v>
      </c>
      <c r="K5066">
        <v>7</v>
      </c>
      <c r="L5066" t="str">
        <f>VLOOKUP(Sales_Data17[[#This Row],[Product Description Index]],Products_Data[#All],2,0)</f>
        <v>Dress Shirts</v>
      </c>
      <c r="M5066">
        <v>9</v>
      </c>
      <c r="N5066" s="9">
        <v>129.53333333333333</v>
      </c>
      <c r="O5066" s="9">
        <f>Sales_Data17[[#This Row],[Order Quantity]]*Sales_Data17[[#This Row],[Unit Price]]</f>
        <v>1165.8</v>
      </c>
      <c r="P5066" s="9">
        <v>101.036</v>
      </c>
      <c r="Q5066" s="9">
        <f>Sales_Data17[[#This Row],[Line Total]]-(Sales_Data17[[#This Row],[Total Unit Cost]]*Sales_Data17[[#This Row],[Order Quantity]])</f>
        <v>256.47599999999989</v>
      </c>
      <c r="R5066" s="1" t="str">
        <f>TEXT(Sales_Data17[[#This Row],[OrderDate]],"MMM")</f>
        <v>Feb</v>
      </c>
      <c r="S5066" s="1" t="str">
        <f t="shared" si="79"/>
        <v>2015</v>
      </c>
    </row>
    <row r="5067" spans="1:19">
      <c r="A5067" t="s">
        <v>5090</v>
      </c>
      <c r="B5067" s="2">
        <v>42048</v>
      </c>
      <c r="C5067" s="2" t="str">
        <f>VLOOKUP(Sales_Data17[[#This Row],[Customer Name Index]],Customer_Data[#All],2,0)</f>
        <v>Rochester Ltd</v>
      </c>
      <c r="D5067">
        <v>15</v>
      </c>
      <c r="E5067" t="s">
        <v>4</v>
      </c>
      <c r="F5067" t="s">
        <v>8168</v>
      </c>
      <c r="G5067" t="s">
        <v>8025</v>
      </c>
      <c r="H5067" t="str">
        <f>VLOOKUP(Sales_Data17[[#This Row],[Delivery Region Index]],Regions_Table[#All],2,0)</f>
        <v>Queensland</v>
      </c>
      <c r="I5067" t="str">
        <f>VLOOKUP(Sales_Data17[[#This Row],[Delivery Region Index]],Regions_Table[#All],3,0)</f>
        <v>Sunshine Coast</v>
      </c>
      <c r="J5067">
        <v>42</v>
      </c>
      <c r="K5067">
        <v>6</v>
      </c>
      <c r="L5067" t="str">
        <f>VLOOKUP(Sales_Data17[[#This Row],[Product Description Index]],Products_Data[#All],2,0)</f>
        <v>Socks</v>
      </c>
      <c r="M5067">
        <v>2</v>
      </c>
      <c r="N5067" s="9">
        <v>212.16666666666666</v>
      </c>
      <c r="O5067" s="9">
        <f>Sales_Data17[[#This Row],[Order Quantity]]*Sales_Data17[[#This Row],[Unit Price]]</f>
        <v>424.33333333333331</v>
      </c>
      <c r="P5067" s="9">
        <v>106.08333333333333</v>
      </c>
      <c r="Q5067" s="9">
        <f>Sales_Data17[[#This Row],[Line Total]]-(Sales_Data17[[#This Row],[Total Unit Cost]]*Sales_Data17[[#This Row],[Order Quantity]])</f>
        <v>212.16666666666666</v>
      </c>
      <c r="R5067" s="1" t="str">
        <f>TEXT(Sales_Data17[[#This Row],[OrderDate]],"MMM")</f>
        <v>Feb</v>
      </c>
      <c r="S5067" s="1" t="str">
        <f t="shared" si="79"/>
        <v>2015</v>
      </c>
    </row>
    <row r="5068" spans="1:19">
      <c r="A5068" t="s">
        <v>5091</v>
      </c>
      <c r="B5068" s="2">
        <v>42049</v>
      </c>
      <c r="C5068" s="2" t="str">
        <f>VLOOKUP(Sales_Data17[[#This Row],[Customer Name Index]],Customer_Data[#All],2,0)</f>
        <v xml:space="preserve">WakeFern </v>
      </c>
      <c r="D5068">
        <v>2</v>
      </c>
      <c r="E5068" t="s">
        <v>2</v>
      </c>
      <c r="F5068" t="s">
        <v>8168</v>
      </c>
      <c r="G5068" t="s">
        <v>8027</v>
      </c>
      <c r="H5068" t="str">
        <f>VLOOKUP(Sales_Data17[[#This Row],[Delivery Region Index]],Regions_Table[#All],2,0)</f>
        <v>New South Wales</v>
      </c>
      <c r="I5068" t="str">
        <f>VLOOKUP(Sales_Data17[[#This Row],[Delivery Region Index]],Regions_Table[#All],3,0)</f>
        <v>Cessnock</v>
      </c>
      <c r="J5068">
        <v>6</v>
      </c>
      <c r="K5068">
        <v>1</v>
      </c>
      <c r="L5068" t="str">
        <f>VLOOKUP(Sales_Data17[[#This Row],[Product Description Index]],Products_Data[#All],2,0)</f>
        <v>Shirts</v>
      </c>
      <c r="M5068">
        <v>5</v>
      </c>
      <c r="N5068" s="9">
        <v>693.82222222222231</v>
      </c>
      <c r="O5068" s="9">
        <f>Sales_Data17[[#This Row],[Order Quantity]]*Sales_Data17[[#This Row],[Unit Price]]</f>
        <v>3469.1111111111113</v>
      </c>
      <c r="P5068" s="9">
        <v>561.99600000000009</v>
      </c>
      <c r="Q5068" s="9">
        <f>Sales_Data17[[#This Row],[Line Total]]-(Sales_Data17[[#This Row],[Total Unit Cost]]*Sales_Data17[[#This Row],[Order Quantity]])</f>
        <v>659.13111111111084</v>
      </c>
      <c r="R5068" s="1" t="str">
        <f>TEXT(Sales_Data17[[#This Row],[OrderDate]],"MMM")</f>
        <v>Feb</v>
      </c>
      <c r="S5068" s="1" t="str">
        <f t="shared" si="79"/>
        <v>2015</v>
      </c>
    </row>
    <row r="5069" spans="1:19">
      <c r="A5069" t="s">
        <v>5092</v>
      </c>
      <c r="B5069" s="2">
        <v>42049</v>
      </c>
      <c r="C5069" s="2" t="str">
        <f>VLOOKUP(Sales_Data17[[#This Row],[Customer Name Index]],Customer_Data[#All],2,0)</f>
        <v xml:space="preserve">WakeFern </v>
      </c>
      <c r="D5069">
        <v>2</v>
      </c>
      <c r="E5069" t="s">
        <v>2</v>
      </c>
      <c r="F5069" t="s">
        <v>8168</v>
      </c>
      <c r="G5069" t="s">
        <v>8027</v>
      </c>
      <c r="H5069" t="str">
        <f>VLOOKUP(Sales_Data17[[#This Row],[Delivery Region Index]],Regions_Table[#All],2,0)</f>
        <v>New South Wales</v>
      </c>
      <c r="I5069" t="str">
        <f>VLOOKUP(Sales_Data17[[#This Row],[Delivery Region Index]],Regions_Table[#All],3,0)</f>
        <v>Broken Hill</v>
      </c>
      <c r="J5069">
        <v>5</v>
      </c>
      <c r="K5069">
        <v>1</v>
      </c>
      <c r="L5069" t="str">
        <f>VLOOKUP(Sales_Data17[[#This Row],[Product Description Index]],Products_Data[#All],2,0)</f>
        <v>Shirts</v>
      </c>
      <c r="M5069">
        <v>7</v>
      </c>
      <c r="N5069" s="9">
        <v>430.28888888888889</v>
      </c>
      <c r="O5069" s="9">
        <f>Sales_Data17[[#This Row],[Order Quantity]]*Sales_Data17[[#This Row],[Unit Price]]</f>
        <v>3012.0222222222224</v>
      </c>
      <c r="P5069" s="9">
        <v>361.44266666666664</v>
      </c>
      <c r="Q5069" s="9">
        <f>Sales_Data17[[#This Row],[Line Total]]-(Sales_Data17[[#This Row],[Total Unit Cost]]*Sales_Data17[[#This Row],[Order Quantity]])</f>
        <v>481.92355555555605</v>
      </c>
      <c r="R5069" s="1" t="str">
        <f>TEXT(Sales_Data17[[#This Row],[OrderDate]],"MMM")</f>
        <v>Feb</v>
      </c>
      <c r="S5069" s="1" t="str">
        <f t="shared" si="79"/>
        <v>2015</v>
      </c>
    </row>
    <row r="5070" spans="1:19">
      <c r="A5070" t="s">
        <v>5093</v>
      </c>
      <c r="B5070" s="2">
        <v>42050</v>
      </c>
      <c r="C5070" s="2" t="str">
        <f>VLOOKUP(Sales_Data17[[#This Row],[Customer Name Index]],Customer_Data[#All],2,0)</f>
        <v>Medsep Group</v>
      </c>
      <c r="D5070">
        <v>8</v>
      </c>
      <c r="E5070" t="s">
        <v>4</v>
      </c>
      <c r="F5070" t="s">
        <v>8168</v>
      </c>
      <c r="G5070" t="s">
        <v>8027</v>
      </c>
      <c r="H5070" t="str">
        <f>VLOOKUP(Sales_Data17[[#This Row],[Delivery Region Index]],Regions_Table[#All],2,0)</f>
        <v>New South Wales</v>
      </c>
      <c r="I5070" t="str">
        <f>VLOOKUP(Sales_Data17[[#This Row],[Delivery Region Index]],Regions_Table[#All],3,0)</f>
        <v>Wagga Wagga</v>
      </c>
      <c r="J5070">
        <v>23</v>
      </c>
      <c r="K5070">
        <v>4</v>
      </c>
      <c r="L5070" t="str">
        <f>VLOOKUP(Sales_Data17[[#This Row],[Product Description Index]],Products_Data[#All],2,0)</f>
        <v>Jeans</v>
      </c>
      <c r="M5070">
        <v>9</v>
      </c>
      <c r="N5070" s="9">
        <v>195.78888888888889</v>
      </c>
      <c r="O5070" s="9">
        <f>Sales_Data17[[#This Row],[Order Quantity]]*Sales_Data17[[#This Row],[Unit Price]]</f>
        <v>1762.1</v>
      </c>
      <c r="P5070" s="9">
        <v>131.17855555555559</v>
      </c>
      <c r="Q5070" s="9">
        <f>Sales_Data17[[#This Row],[Line Total]]-(Sales_Data17[[#This Row],[Total Unit Cost]]*Sales_Data17[[#This Row],[Order Quantity]])</f>
        <v>581.49299999999948</v>
      </c>
      <c r="R5070" s="1" t="str">
        <f>TEXT(Sales_Data17[[#This Row],[OrderDate]],"MMM")</f>
        <v>Feb</v>
      </c>
      <c r="S5070" s="1" t="str">
        <f t="shared" si="79"/>
        <v>2015</v>
      </c>
    </row>
    <row r="5071" spans="1:19">
      <c r="A5071" t="s">
        <v>5094</v>
      </c>
      <c r="B5071" s="2">
        <v>42050</v>
      </c>
      <c r="C5071" s="2" t="str">
        <f>VLOOKUP(Sales_Data17[[#This Row],[Customer Name Index]],Customer_Data[#All],2,0)</f>
        <v>Ole Group</v>
      </c>
      <c r="D5071">
        <v>13</v>
      </c>
      <c r="E5071" t="s">
        <v>3</v>
      </c>
      <c r="F5071" t="s">
        <v>8168</v>
      </c>
      <c r="G5071" t="s">
        <v>8026</v>
      </c>
      <c r="H5071" t="str">
        <f>VLOOKUP(Sales_Data17[[#This Row],[Delivery Region Index]],Regions_Table[#All],2,0)</f>
        <v>Queensland</v>
      </c>
      <c r="I5071" t="str">
        <f>VLOOKUP(Sales_Data17[[#This Row],[Delivery Region Index]],Regions_Table[#All],3,0)</f>
        <v>Mount Isa</v>
      </c>
      <c r="J5071">
        <v>38</v>
      </c>
      <c r="K5071">
        <v>6</v>
      </c>
      <c r="L5071" t="str">
        <f>VLOOKUP(Sales_Data17[[#This Row],[Product Description Index]],Products_Data[#All],2,0)</f>
        <v>Socks</v>
      </c>
      <c r="M5071">
        <v>9</v>
      </c>
      <c r="N5071" s="9">
        <v>283.63333333333338</v>
      </c>
      <c r="O5071" s="9">
        <f>Sales_Data17[[#This Row],[Order Quantity]]*Sales_Data17[[#This Row],[Unit Price]]</f>
        <v>2552.7000000000003</v>
      </c>
      <c r="P5071" s="9">
        <v>164.50733333333335</v>
      </c>
      <c r="Q5071" s="9">
        <f>Sales_Data17[[#This Row],[Line Total]]-(Sales_Data17[[#This Row],[Total Unit Cost]]*Sales_Data17[[#This Row],[Order Quantity]])</f>
        <v>1072.134</v>
      </c>
      <c r="R5071" s="1" t="str">
        <f>TEXT(Sales_Data17[[#This Row],[OrderDate]],"MMM")</f>
        <v>Feb</v>
      </c>
      <c r="S5071" s="1" t="str">
        <f t="shared" si="79"/>
        <v>2015</v>
      </c>
    </row>
    <row r="5072" spans="1:19">
      <c r="A5072" t="s">
        <v>5095</v>
      </c>
      <c r="B5072" s="2">
        <v>42050</v>
      </c>
      <c r="C5072" s="2" t="str">
        <f>VLOOKUP(Sales_Data17[[#This Row],[Customer Name Index]],Customer_Data[#All],2,0)</f>
        <v>Apollo Ltd</v>
      </c>
      <c r="D5072">
        <v>11</v>
      </c>
      <c r="E5072" t="s">
        <v>3</v>
      </c>
      <c r="F5072" t="s">
        <v>8168</v>
      </c>
      <c r="G5072" t="s">
        <v>8026</v>
      </c>
      <c r="H5072" t="str">
        <f>VLOOKUP(Sales_Data17[[#This Row],[Delivery Region Index]],Regions_Table[#All],2,0)</f>
        <v>Queensland</v>
      </c>
      <c r="I5072" t="str">
        <f>VLOOKUP(Sales_Data17[[#This Row],[Delivery Region Index]],Regions_Table[#All],3,0)</f>
        <v>Gympie</v>
      </c>
      <c r="J5072">
        <v>32</v>
      </c>
      <c r="K5072">
        <v>5</v>
      </c>
      <c r="L5072" t="str">
        <f>VLOOKUP(Sales_Data17[[#This Row],[Product Description Index]],Products_Data[#All],2,0)</f>
        <v>Hats</v>
      </c>
      <c r="M5072">
        <v>6</v>
      </c>
      <c r="N5072" s="9">
        <v>111.66666666666667</v>
      </c>
      <c r="O5072" s="9">
        <f>Sales_Data17[[#This Row],[Order Quantity]]*Sales_Data17[[#This Row],[Unit Price]]</f>
        <v>670</v>
      </c>
      <c r="P5072" s="9">
        <v>55.833333333333336</v>
      </c>
      <c r="Q5072" s="9">
        <f>Sales_Data17[[#This Row],[Line Total]]-(Sales_Data17[[#This Row],[Total Unit Cost]]*Sales_Data17[[#This Row],[Order Quantity]])</f>
        <v>335</v>
      </c>
      <c r="R5072" s="1" t="str">
        <f>TEXT(Sales_Data17[[#This Row],[OrderDate]],"MMM")</f>
        <v>Feb</v>
      </c>
      <c r="S5072" s="1" t="str">
        <f t="shared" si="79"/>
        <v>2015</v>
      </c>
    </row>
    <row r="5073" spans="1:19">
      <c r="A5073" t="s">
        <v>5096</v>
      </c>
      <c r="B5073" s="2">
        <v>42050</v>
      </c>
      <c r="C5073" s="2" t="str">
        <f>VLOOKUP(Sales_Data17[[#This Row],[Customer Name Index]],Customer_Data[#All],2,0)</f>
        <v>Procter Corp</v>
      </c>
      <c r="D5073">
        <v>5</v>
      </c>
      <c r="E5073" t="s">
        <v>4</v>
      </c>
      <c r="F5073" t="s">
        <v>8168</v>
      </c>
      <c r="G5073" t="s">
        <v>8027</v>
      </c>
      <c r="H5073" t="str">
        <f>VLOOKUP(Sales_Data17[[#This Row],[Delivery Region Index]],Regions_Table[#All],2,0)</f>
        <v>New South Wales</v>
      </c>
      <c r="I5073" t="str">
        <f>VLOOKUP(Sales_Data17[[#This Row],[Delivery Region Index]],Regions_Table[#All],3,0)</f>
        <v>Lake Macquarie</v>
      </c>
      <c r="J5073">
        <v>13</v>
      </c>
      <c r="K5073">
        <v>2</v>
      </c>
      <c r="L5073" t="str">
        <f>VLOOKUP(Sales_Data17[[#This Row],[Product Description Index]],Products_Data[#All],2,0)</f>
        <v>Pants</v>
      </c>
      <c r="M5073">
        <v>7</v>
      </c>
      <c r="N5073" s="9">
        <v>148.88888888888889</v>
      </c>
      <c r="O5073" s="9">
        <f>Sales_Data17[[#This Row],[Order Quantity]]*Sales_Data17[[#This Row],[Unit Price]]</f>
        <v>1042.2222222222222</v>
      </c>
      <c r="P5073" s="9">
        <v>108.68888888888888</v>
      </c>
      <c r="Q5073" s="9">
        <f>Sales_Data17[[#This Row],[Line Total]]-(Sales_Data17[[#This Row],[Total Unit Cost]]*Sales_Data17[[#This Row],[Order Quantity]])</f>
        <v>281.39999999999998</v>
      </c>
      <c r="R5073" s="1" t="str">
        <f>TEXT(Sales_Data17[[#This Row],[OrderDate]],"MMM")</f>
        <v>Feb</v>
      </c>
      <c r="S5073" s="1" t="str">
        <f t="shared" si="79"/>
        <v>2015</v>
      </c>
    </row>
    <row r="5074" spans="1:19">
      <c r="A5074" t="s">
        <v>5097</v>
      </c>
      <c r="B5074" s="2">
        <v>42051</v>
      </c>
      <c r="C5074" s="2" t="str">
        <f>VLOOKUP(Sales_Data17[[#This Row],[Customer Name Index]],Customer_Data[#All],2,0)</f>
        <v>Pure Group</v>
      </c>
      <c r="D5074">
        <v>17</v>
      </c>
      <c r="E5074" t="s">
        <v>3</v>
      </c>
      <c r="F5074" t="s">
        <v>8168</v>
      </c>
      <c r="G5074" t="s">
        <v>8025</v>
      </c>
      <c r="H5074" t="str">
        <f>VLOOKUP(Sales_Data17[[#This Row],[Delivery Region Index]],Regions_Table[#All],2,0)</f>
        <v>Victoria</v>
      </c>
      <c r="I5074" t="str">
        <f>VLOOKUP(Sales_Data17[[#This Row],[Delivery Region Index]],Regions_Table[#All],3,0)</f>
        <v>Benalla</v>
      </c>
      <c r="J5074">
        <v>48</v>
      </c>
      <c r="K5074">
        <v>7</v>
      </c>
      <c r="L5074" t="str">
        <f>VLOOKUP(Sales_Data17[[#This Row],[Product Description Index]],Products_Data[#All],2,0)</f>
        <v>Dress Shirts</v>
      </c>
      <c r="M5074">
        <v>4</v>
      </c>
      <c r="N5074" s="9">
        <v>204.72222222222223</v>
      </c>
      <c r="O5074" s="9">
        <f>Sales_Data17[[#This Row],[Order Quantity]]*Sales_Data17[[#This Row],[Unit Price]]</f>
        <v>818.88888888888891</v>
      </c>
      <c r="P5074" s="9">
        <v>102.36111111111111</v>
      </c>
      <c r="Q5074" s="9">
        <f>Sales_Data17[[#This Row],[Line Total]]-(Sales_Data17[[#This Row],[Total Unit Cost]]*Sales_Data17[[#This Row],[Order Quantity]])</f>
        <v>409.44444444444446</v>
      </c>
      <c r="R5074" s="1" t="str">
        <f>TEXT(Sales_Data17[[#This Row],[OrderDate]],"MMM")</f>
        <v>Feb</v>
      </c>
      <c r="S5074" s="1" t="str">
        <f t="shared" si="79"/>
        <v>2015</v>
      </c>
    </row>
    <row r="5075" spans="1:19">
      <c r="A5075" t="s">
        <v>5098</v>
      </c>
      <c r="B5075" s="2">
        <v>42051</v>
      </c>
      <c r="C5075" s="2" t="str">
        <f>VLOOKUP(Sales_Data17[[#This Row],[Customer Name Index]],Customer_Data[#All],2,0)</f>
        <v xml:space="preserve">WakeFern </v>
      </c>
      <c r="D5075">
        <v>2</v>
      </c>
      <c r="E5075" t="s">
        <v>4</v>
      </c>
      <c r="F5075" t="s">
        <v>8168</v>
      </c>
      <c r="G5075" t="s">
        <v>8027</v>
      </c>
      <c r="H5075" t="str">
        <f>VLOOKUP(Sales_Data17[[#This Row],[Delivery Region Index]],Regions_Table[#All],2,0)</f>
        <v>New South Wales</v>
      </c>
      <c r="I5075" t="str">
        <f>VLOOKUP(Sales_Data17[[#This Row],[Delivery Region Index]],Regions_Table[#All],3,0)</f>
        <v>Cessnock</v>
      </c>
      <c r="J5075">
        <v>6</v>
      </c>
      <c r="K5075">
        <v>1</v>
      </c>
      <c r="L5075" t="str">
        <f>VLOOKUP(Sales_Data17[[#This Row],[Product Description Index]],Products_Data[#All],2,0)</f>
        <v>Shirts</v>
      </c>
      <c r="M5075">
        <v>6</v>
      </c>
      <c r="N5075" s="9">
        <v>428.05555555555554</v>
      </c>
      <c r="O5075" s="9">
        <f>Sales_Data17[[#This Row],[Order Quantity]]*Sales_Data17[[#This Row],[Unit Price]]</f>
        <v>2568.333333333333</v>
      </c>
      <c r="P5075" s="9">
        <v>359.56666666666666</v>
      </c>
      <c r="Q5075" s="9">
        <f>Sales_Data17[[#This Row],[Line Total]]-(Sales_Data17[[#This Row],[Total Unit Cost]]*Sales_Data17[[#This Row],[Order Quantity]])</f>
        <v>410.93333333333294</v>
      </c>
      <c r="R5075" s="1" t="str">
        <f>TEXT(Sales_Data17[[#This Row],[OrderDate]],"MMM")</f>
        <v>Feb</v>
      </c>
      <c r="S5075" s="1" t="str">
        <f t="shared" si="79"/>
        <v>2015</v>
      </c>
    </row>
    <row r="5076" spans="1:19">
      <c r="A5076" t="s">
        <v>5099</v>
      </c>
      <c r="B5076" s="2">
        <v>42051</v>
      </c>
      <c r="C5076" s="2" t="str">
        <f>VLOOKUP(Sales_Data17[[#This Row],[Customer Name Index]],Customer_Data[#All],2,0)</f>
        <v>PEDIFIX, Corp</v>
      </c>
      <c r="D5076">
        <v>6</v>
      </c>
      <c r="E5076" t="s">
        <v>2</v>
      </c>
      <c r="F5076" t="s">
        <v>8168</v>
      </c>
      <c r="G5076" t="s">
        <v>8027</v>
      </c>
      <c r="H5076" t="str">
        <f>VLOOKUP(Sales_Data17[[#This Row],[Delivery Region Index]],Regions_Table[#All],2,0)</f>
        <v>New South Wales</v>
      </c>
      <c r="I5076" t="str">
        <f>VLOOKUP(Sales_Data17[[#This Row],[Delivery Region Index]],Regions_Table[#All],3,0)</f>
        <v>Newcastle</v>
      </c>
      <c r="J5076">
        <v>16</v>
      </c>
      <c r="K5076">
        <v>3</v>
      </c>
      <c r="L5076" t="str">
        <f>VLOOKUP(Sales_Data17[[#This Row],[Product Description Index]],Products_Data[#All],2,0)</f>
        <v>Sunglasses</v>
      </c>
      <c r="M5076">
        <v>5</v>
      </c>
      <c r="N5076" s="9">
        <v>134.74444444444444</v>
      </c>
      <c r="O5076" s="9">
        <f>Sales_Data17[[#This Row],[Order Quantity]]*Sales_Data17[[#This Row],[Unit Price]]</f>
        <v>673.72222222222217</v>
      </c>
      <c r="P5076" s="9">
        <v>79.499222222222215</v>
      </c>
      <c r="Q5076" s="9">
        <f>Sales_Data17[[#This Row],[Line Total]]-(Sales_Data17[[#This Row],[Total Unit Cost]]*Sales_Data17[[#This Row],[Order Quantity]])</f>
        <v>276.22611111111109</v>
      </c>
      <c r="R5076" s="1" t="str">
        <f>TEXT(Sales_Data17[[#This Row],[OrderDate]],"MMM")</f>
        <v>Feb</v>
      </c>
      <c r="S5076" s="1" t="str">
        <f t="shared" si="79"/>
        <v>2015</v>
      </c>
    </row>
    <row r="5077" spans="1:19">
      <c r="A5077" t="s">
        <v>5100</v>
      </c>
      <c r="B5077" s="2">
        <v>42051</v>
      </c>
      <c r="C5077" s="2" t="str">
        <f>VLOOKUP(Sales_Data17[[#This Row],[Customer Name Index]],Customer_Data[#All],2,0)</f>
        <v xml:space="preserve">WakeFern </v>
      </c>
      <c r="D5077">
        <v>2</v>
      </c>
      <c r="E5077" t="s">
        <v>4</v>
      </c>
      <c r="F5077" t="s">
        <v>8168</v>
      </c>
      <c r="G5077" t="s">
        <v>8027</v>
      </c>
      <c r="H5077" t="str">
        <f>VLOOKUP(Sales_Data17[[#This Row],[Delivery Region Index]],Regions_Table[#All],2,0)</f>
        <v>New South Wales</v>
      </c>
      <c r="I5077" t="str">
        <f>VLOOKUP(Sales_Data17[[#This Row],[Delivery Region Index]],Regions_Table[#All],3,0)</f>
        <v>Broken Hill</v>
      </c>
      <c r="J5077">
        <v>5</v>
      </c>
      <c r="K5077">
        <v>1</v>
      </c>
      <c r="L5077" t="str">
        <f>VLOOKUP(Sales_Data17[[#This Row],[Product Description Index]],Products_Data[#All],2,0)</f>
        <v>Shirts</v>
      </c>
      <c r="M5077">
        <v>7</v>
      </c>
      <c r="N5077" s="9">
        <v>424.33333333333331</v>
      </c>
      <c r="O5077" s="9">
        <f>Sales_Data17[[#This Row],[Order Quantity]]*Sales_Data17[[#This Row],[Unit Price]]</f>
        <v>2970.333333333333</v>
      </c>
      <c r="P5077" s="9">
        <v>326.73666666666668</v>
      </c>
      <c r="Q5077" s="9">
        <f>Sales_Data17[[#This Row],[Line Total]]-(Sales_Data17[[#This Row],[Total Unit Cost]]*Sales_Data17[[#This Row],[Order Quantity]])</f>
        <v>683.17666666666628</v>
      </c>
      <c r="R5077" s="1" t="str">
        <f>TEXT(Sales_Data17[[#This Row],[OrderDate]],"MMM")</f>
        <v>Feb</v>
      </c>
      <c r="S5077" s="1" t="str">
        <f t="shared" si="79"/>
        <v>2015</v>
      </c>
    </row>
    <row r="5078" spans="1:19">
      <c r="A5078" t="s">
        <v>5101</v>
      </c>
      <c r="B5078" s="2">
        <v>42051</v>
      </c>
      <c r="C5078" s="2" t="str">
        <f>VLOOKUP(Sales_Data17[[#This Row],[Customer Name Index]],Customer_Data[#All],2,0)</f>
        <v>PEDIFIX, Corp</v>
      </c>
      <c r="D5078">
        <v>6</v>
      </c>
      <c r="E5078" t="s">
        <v>4</v>
      </c>
      <c r="F5078" t="s">
        <v>8168</v>
      </c>
      <c r="G5078" t="s">
        <v>8027</v>
      </c>
      <c r="H5078" t="str">
        <f>VLOOKUP(Sales_Data17[[#This Row],[Delivery Region Index]],Regions_Table[#All],2,0)</f>
        <v>New South Wales</v>
      </c>
      <c r="I5078" t="str">
        <f>VLOOKUP(Sales_Data17[[#This Row],[Delivery Region Index]],Regions_Table[#All],3,0)</f>
        <v>Newcastle</v>
      </c>
      <c r="J5078">
        <v>16</v>
      </c>
      <c r="K5078">
        <v>3</v>
      </c>
      <c r="L5078" t="str">
        <f>VLOOKUP(Sales_Data17[[#This Row],[Product Description Index]],Products_Data[#All],2,0)</f>
        <v>Sunglasses</v>
      </c>
      <c r="M5078">
        <v>1</v>
      </c>
      <c r="N5078" s="9">
        <v>118.36666666666666</v>
      </c>
      <c r="O5078" s="9">
        <f>Sales_Data17[[#This Row],[Order Quantity]]*Sales_Data17[[#This Row],[Unit Price]]</f>
        <v>118.36666666666666</v>
      </c>
      <c r="P5078" s="9">
        <v>59.18333333333333</v>
      </c>
      <c r="Q5078" s="9">
        <f>Sales_Data17[[#This Row],[Line Total]]-(Sales_Data17[[#This Row],[Total Unit Cost]]*Sales_Data17[[#This Row],[Order Quantity]])</f>
        <v>59.18333333333333</v>
      </c>
      <c r="R5078" s="1" t="str">
        <f>TEXT(Sales_Data17[[#This Row],[OrderDate]],"MMM")</f>
        <v>Feb</v>
      </c>
      <c r="S5078" s="1" t="str">
        <f t="shared" si="79"/>
        <v>2015</v>
      </c>
    </row>
    <row r="5079" spans="1:19">
      <c r="A5079" t="s">
        <v>5102</v>
      </c>
      <c r="B5079" s="2">
        <v>42052</v>
      </c>
      <c r="C5079" s="2" t="str">
        <f>VLOOKUP(Sales_Data17[[#This Row],[Customer Name Index]],Customer_Data[#All],2,0)</f>
        <v>Pure Group</v>
      </c>
      <c r="D5079">
        <v>17</v>
      </c>
      <c r="E5079" t="s">
        <v>4</v>
      </c>
      <c r="F5079" t="s">
        <v>8168</v>
      </c>
      <c r="G5079" t="s">
        <v>8025</v>
      </c>
      <c r="H5079" t="str">
        <f>VLOOKUP(Sales_Data17[[#This Row],[Delivery Region Index]],Regions_Table[#All],2,0)</f>
        <v>Victoria</v>
      </c>
      <c r="I5079" t="str">
        <f>VLOOKUP(Sales_Data17[[#This Row],[Delivery Region Index]],Regions_Table[#All],3,0)</f>
        <v>Bendigo</v>
      </c>
      <c r="J5079">
        <v>50</v>
      </c>
      <c r="K5079">
        <v>7</v>
      </c>
      <c r="L5079" t="str">
        <f>VLOOKUP(Sales_Data17[[#This Row],[Product Description Index]],Products_Data[#All],2,0)</f>
        <v>Dress Shirts</v>
      </c>
      <c r="M5079">
        <v>1</v>
      </c>
      <c r="N5079" s="9">
        <v>206.95555555555558</v>
      </c>
      <c r="O5079" s="9">
        <f>Sales_Data17[[#This Row],[Order Quantity]]*Sales_Data17[[#This Row],[Unit Price]]</f>
        <v>206.95555555555558</v>
      </c>
      <c r="P5079" s="9">
        <v>132.45155555555556</v>
      </c>
      <c r="Q5079" s="9">
        <f>Sales_Data17[[#This Row],[Line Total]]-(Sales_Data17[[#This Row],[Total Unit Cost]]*Sales_Data17[[#This Row],[Order Quantity]])</f>
        <v>74.504000000000019</v>
      </c>
      <c r="R5079" s="1" t="str">
        <f>TEXT(Sales_Data17[[#This Row],[OrderDate]],"MMM")</f>
        <v>Feb</v>
      </c>
      <c r="S5079" s="1" t="str">
        <f t="shared" si="79"/>
        <v>2015</v>
      </c>
    </row>
    <row r="5080" spans="1:19">
      <c r="A5080" t="s">
        <v>5103</v>
      </c>
      <c r="B5080" s="2">
        <v>42052</v>
      </c>
      <c r="C5080" s="2" t="str">
        <f>VLOOKUP(Sales_Data17[[#This Row],[Customer Name Index]],Customer_Data[#All],2,0)</f>
        <v xml:space="preserve">Qualitest </v>
      </c>
      <c r="D5080">
        <v>19</v>
      </c>
      <c r="E5080" t="s">
        <v>4</v>
      </c>
      <c r="F5080" t="s">
        <v>8168</v>
      </c>
      <c r="G5080" t="s">
        <v>8028</v>
      </c>
      <c r="H5080" t="str">
        <f>VLOOKUP(Sales_Data17[[#This Row],[Delivery Region Index]],Regions_Table[#All],2,0)</f>
        <v>Victoria</v>
      </c>
      <c r="I5080" t="str">
        <f>VLOOKUP(Sales_Data17[[#This Row],[Delivery Region Index]],Regions_Table[#All],3,0)</f>
        <v>Swan Hill</v>
      </c>
      <c r="J5080">
        <v>55</v>
      </c>
      <c r="K5080">
        <v>8</v>
      </c>
      <c r="L5080" t="str">
        <f>VLOOKUP(Sales_Data17[[#This Row],[Product Description Index]],Products_Data[#All],2,0)</f>
        <v>Shoes</v>
      </c>
      <c r="M5080">
        <v>4</v>
      </c>
      <c r="N5080" s="9">
        <v>221.10000000000002</v>
      </c>
      <c r="O5080" s="9">
        <f>Sales_Data17[[#This Row],[Order Quantity]]*Sales_Data17[[#This Row],[Unit Price]]</f>
        <v>884.40000000000009</v>
      </c>
      <c r="P5080" s="9">
        <v>128.238</v>
      </c>
      <c r="Q5080" s="9">
        <f>Sales_Data17[[#This Row],[Line Total]]-(Sales_Data17[[#This Row],[Total Unit Cost]]*Sales_Data17[[#This Row],[Order Quantity]])</f>
        <v>371.44800000000009</v>
      </c>
      <c r="R5080" s="1" t="str">
        <f>TEXT(Sales_Data17[[#This Row],[OrderDate]],"MMM")</f>
        <v>Feb</v>
      </c>
      <c r="S5080" s="1" t="str">
        <f t="shared" si="79"/>
        <v>2015</v>
      </c>
    </row>
    <row r="5081" spans="1:19">
      <c r="A5081" t="s">
        <v>5104</v>
      </c>
      <c r="B5081" s="2">
        <v>42052</v>
      </c>
      <c r="C5081" s="2" t="str">
        <f>VLOOKUP(Sales_Data17[[#This Row],[Customer Name Index]],Customer_Data[#All],2,0)</f>
        <v xml:space="preserve">Medline </v>
      </c>
      <c r="D5081">
        <v>12</v>
      </c>
      <c r="E5081" t="s">
        <v>2</v>
      </c>
      <c r="F5081" t="s">
        <v>8168</v>
      </c>
      <c r="G5081" t="s">
        <v>8026</v>
      </c>
      <c r="H5081" t="str">
        <f>VLOOKUP(Sales_Data17[[#This Row],[Delivery Region Index]],Regions_Table[#All],2,0)</f>
        <v>Queensland</v>
      </c>
      <c r="I5081" t="str">
        <f>VLOOKUP(Sales_Data17[[#This Row],[Delivery Region Index]],Regions_Table[#All],3,0)</f>
        <v>Ipswich</v>
      </c>
      <c r="J5081">
        <v>34</v>
      </c>
      <c r="K5081">
        <v>5</v>
      </c>
      <c r="L5081" t="str">
        <f>VLOOKUP(Sales_Data17[[#This Row],[Product Description Index]],Products_Data[#All],2,0)</f>
        <v>Hats</v>
      </c>
      <c r="M5081">
        <v>6</v>
      </c>
      <c r="N5081" s="9">
        <v>299.26666666666665</v>
      </c>
      <c r="O5081" s="9">
        <f>Sales_Data17[[#This Row],[Order Quantity]]*Sales_Data17[[#This Row],[Unit Price]]</f>
        <v>1795.6</v>
      </c>
      <c r="P5081" s="9">
        <v>254.37666666666667</v>
      </c>
      <c r="Q5081" s="9">
        <f>Sales_Data17[[#This Row],[Line Total]]-(Sales_Data17[[#This Row],[Total Unit Cost]]*Sales_Data17[[#This Row],[Order Quantity]])</f>
        <v>269.33999999999992</v>
      </c>
      <c r="R5081" s="1" t="str">
        <f>TEXT(Sales_Data17[[#This Row],[OrderDate]],"MMM")</f>
        <v>Feb</v>
      </c>
      <c r="S5081" s="1" t="str">
        <f t="shared" si="79"/>
        <v>2015</v>
      </c>
    </row>
    <row r="5082" spans="1:19">
      <c r="A5082" t="s">
        <v>5105</v>
      </c>
      <c r="B5082" s="2">
        <v>42054</v>
      </c>
      <c r="C5082" s="2" t="str">
        <f>VLOOKUP(Sales_Data17[[#This Row],[Customer Name Index]],Customer_Data[#All],2,0)</f>
        <v>Ole Group</v>
      </c>
      <c r="D5082">
        <v>13</v>
      </c>
      <c r="E5082" t="s">
        <v>4</v>
      </c>
      <c r="F5082" t="s">
        <v>8168</v>
      </c>
      <c r="G5082" t="s">
        <v>8026</v>
      </c>
      <c r="H5082" t="str">
        <f>VLOOKUP(Sales_Data17[[#This Row],[Delivery Region Index]],Regions_Table[#All],2,0)</f>
        <v>Queensland</v>
      </c>
      <c r="I5082" t="str">
        <f>VLOOKUP(Sales_Data17[[#This Row],[Delivery Region Index]],Regions_Table[#All],3,0)</f>
        <v>Mackay</v>
      </c>
      <c r="J5082">
        <v>36</v>
      </c>
      <c r="K5082">
        <v>5</v>
      </c>
      <c r="L5082" t="str">
        <f>VLOOKUP(Sales_Data17[[#This Row],[Product Description Index]],Products_Data[#All],2,0)</f>
        <v>Hats</v>
      </c>
      <c r="M5082">
        <v>8</v>
      </c>
      <c r="N5082" s="9">
        <v>446.66666666666669</v>
      </c>
      <c r="O5082" s="9">
        <f>Sales_Data17[[#This Row],[Order Quantity]]*Sales_Data17[[#This Row],[Unit Price]]</f>
        <v>3573.3333333333335</v>
      </c>
      <c r="P5082" s="9">
        <v>290.33333333333331</v>
      </c>
      <c r="Q5082" s="9">
        <f>Sales_Data17[[#This Row],[Line Total]]-(Sales_Data17[[#This Row],[Total Unit Cost]]*Sales_Data17[[#This Row],[Order Quantity]])</f>
        <v>1250.666666666667</v>
      </c>
      <c r="R5082" s="1" t="str">
        <f>TEXT(Sales_Data17[[#This Row],[OrderDate]],"MMM")</f>
        <v>Feb</v>
      </c>
      <c r="S5082" s="1" t="str">
        <f t="shared" si="79"/>
        <v>2015</v>
      </c>
    </row>
    <row r="5083" spans="1:19">
      <c r="A5083" t="s">
        <v>5106</v>
      </c>
      <c r="B5083" s="2">
        <v>42054</v>
      </c>
      <c r="C5083" s="2" t="str">
        <f>VLOOKUP(Sales_Data17[[#This Row],[Customer Name Index]],Customer_Data[#All],2,0)</f>
        <v xml:space="preserve">Medline </v>
      </c>
      <c r="D5083">
        <v>12</v>
      </c>
      <c r="E5083" t="s">
        <v>2</v>
      </c>
      <c r="F5083" t="s">
        <v>8168</v>
      </c>
      <c r="G5083" t="s">
        <v>8026</v>
      </c>
      <c r="H5083" t="str">
        <f>VLOOKUP(Sales_Data17[[#This Row],[Delivery Region Index]],Regions_Table[#All],2,0)</f>
        <v>Queensland</v>
      </c>
      <c r="I5083" t="str">
        <f>VLOOKUP(Sales_Data17[[#This Row],[Delivery Region Index]],Regions_Table[#All],3,0)</f>
        <v>Ipswich</v>
      </c>
      <c r="J5083">
        <v>34</v>
      </c>
      <c r="K5083">
        <v>5</v>
      </c>
      <c r="L5083" t="str">
        <f>VLOOKUP(Sales_Data17[[#This Row],[Product Description Index]],Products_Data[#All],2,0)</f>
        <v>Hats</v>
      </c>
      <c r="M5083">
        <v>9</v>
      </c>
      <c r="N5083" s="9">
        <v>134.74444444444444</v>
      </c>
      <c r="O5083" s="9">
        <f>Sales_Data17[[#This Row],[Order Quantity]]*Sales_Data17[[#This Row],[Unit Price]]</f>
        <v>1212.7</v>
      </c>
      <c r="P5083" s="9">
        <v>61.982444444444454</v>
      </c>
      <c r="Q5083" s="9">
        <f>Sales_Data17[[#This Row],[Line Total]]-(Sales_Data17[[#This Row],[Total Unit Cost]]*Sales_Data17[[#This Row],[Order Quantity]])</f>
        <v>654.85799999999995</v>
      </c>
      <c r="R5083" s="1" t="str">
        <f>TEXT(Sales_Data17[[#This Row],[OrderDate]],"MMM")</f>
        <v>Feb</v>
      </c>
      <c r="S5083" s="1" t="str">
        <f t="shared" si="79"/>
        <v>2015</v>
      </c>
    </row>
    <row r="5084" spans="1:19">
      <c r="A5084" t="s">
        <v>5107</v>
      </c>
      <c r="B5084" s="2">
        <v>42054</v>
      </c>
      <c r="C5084" s="2" t="str">
        <f>VLOOKUP(Sales_Data17[[#This Row],[Customer Name Index]],Customer_Data[#All],2,0)</f>
        <v xml:space="preserve">Medline </v>
      </c>
      <c r="D5084">
        <v>12</v>
      </c>
      <c r="E5084" t="s">
        <v>3</v>
      </c>
      <c r="F5084" t="s">
        <v>8168</v>
      </c>
      <c r="G5084" t="s">
        <v>8026</v>
      </c>
      <c r="H5084" t="str">
        <f>VLOOKUP(Sales_Data17[[#This Row],[Delivery Region Index]],Regions_Table[#All],2,0)</f>
        <v>Queensland</v>
      </c>
      <c r="I5084" t="str">
        <f>VLOOKUP(Sales_Data17[[#This Row],[Delivery Region Index]],Regions_Table[#All],3,0)</f>
        <v>Ipswich</v>
      </c>
      <c r="J5084">
        <v>34</v>
      </c>
      <c r="K5084">
        <v>5</v>
      </c>
      <c r="L5084" t="str">
        <f>VLOOKUP(Sales_Data17[[#This Row],[Product Description Index]],Products_Data[#All],2,0)</f>
        <v>Hats</v>
      </c>
      <c r="M5084">
        <v>6</v>
      </c>
      <c r="N5084" s="9">
        <v>387.11111111111109</v>
      </c>
      <c r="O5084" s="9">
        <f>Sales_Data17[[#This Row],[Order Quantity]]*Sales_Data17[[#This Row],[Unit Price]]</f>
        <v>2322.6666666666665</v>
      </c>
      <c r="P5084" s="9">
        <v>321.30222222222221</v>
      </c>
      <c r="Q5084" s="9">
        <f>Sales_Data17[[#This Row],[Line Total]]-(Sales_Data17[[#This Row],[Total Unit Cost]]*Sales_Data17[[#This Row],[Order Quantity]])</f>
        <v>394.85333333333324</v>
      </c>
      <c r="R5084" s="1" t="str">
        <f>TEXT(Sales_Data17[[#This Row],[OrderDate]],"MMM")</f>
        <v>Feb</v>
      </c>
      <c r="S5084" s="1" t="str">
        <f t="shared" si="79"/>
        <v>2015</v>
      </c>
    </row>
    <row r="5085" spans="1:19">
      <c r="A5085" t="s">
        <v>5108</v>
      </c>
      <c r="B5085" s="2">
        <v>42054</v>
      </c>
      <c r="C5085" s="2" t="str">
        <f>VLOOKUP(Sales_Data17[[#This Row],[Customer Name Index]],Customer_Data[#All],2,0)</f>
        <v>Medsep Group</v>
      </c>
      <c r="D5085">
        <v>8</v>
      </c>
      <c r="E5085" t="s">
        <v>4</v>
      </c>
      <c r="F5085" t="s">
        <v>8168</v>
      </c>
      <c r="G5085" t="s">
        <v>8027</v>
      </c>
      <c r="H5085" t="str">
        <f>VLOOKUP(Sales_Data17[[#This Row],[Delivery Region Index]],Regions_Table[#All],2,0)</f>
        <v>New South Wales</v>
      </c>
      <c r="I5085" t="str">
        <f>VLOOKUP(Sales_Data17[[#This Row],[Delivery Region Index]],Regions_Table[#All],3,0)</f>
        <v>Tamworth</v>
      </c>
      <c r="J5085">
        <v>21</v>
      </c>
      <c r="K5085">
        <v>3</v>
      </c>
      <c r="L5085" t="str">
        <f>VLOOKUP(Sales_Data17[[#This Row],[Product Description Index]],Products_Data[#All],2,0)</f>
        <v>Sunglasses</v>
      </c>
      <c r="M5085">
        <v>3</v>
      </c>
      <c r="N5085" s="9">
        <v>427.31111111111113</v>
      </c>
      <c r="O5085" s="9">
        <f>Sales_Data17[[#This Row],[Order Quantity]]*Sales_Data17[[#This Row],[Unit Price]]</f>
        <v>1281.9333333333334</v>
      </c>
      <c r="P5085" s="9">
        <v>277.7522222222222</v>
      </c>
      <c r="Q5085" s="9">
        <f>Sales_Data17[[#This Row],[Line Total]]-(Sales_Data17[[#This Row],[Total Unit Cost]]*Sales_Data17[[#This Row],[Order Quantity]])</f>
        <v>448.67666666666673</v>
      </c>
      <c r="R5085" s="1" t="str">
        <f>TEXT(Sales_Data17[[#This Row],[OrderDate]],"MMM")</f>
        <v>Feb</v>
      </c>
      <c r="S5085" s="1" t="str">
        <f t="shared" si="79"/>
        <v>2015</v>
      </c>
    </row>
    <row r="5086" spans="1:19">
      <c r="A5086" t="s">
        <v>5109</v>
      </c>
      <c r="B5086" s="2">
        <v>42054</v>
      </c>
      <c r="C5086" s="2" t="str">
        <f>VLOOKUP(Sales_Data17[[#This Row],[Customer Name Index]],Customer_Data[#All],2,0)</f>
        <v xml:space="preserve">Ei </v>
      </c>
      <c r="D5086">
        <v>9</v>
      </c>
      <c r="E5086" t="s">
        <v>2</v>
      </c>
      <c r="F5086" t="s">
        <v>8168</v>
      </c>
      <c r="G5086" t="s">
        <v>8027</v>
      </c>
      <c r="H5086" t="str">
        <f>VLOOKUP(Sales_Data17[[#This Row],[Delivery Region Index]],Regions_Table[#All],2,0)</f>
        <v>New South Wales</v>
      </c>
      <c r="I5086" t="str">
        <f>VLOOKUP(Sales_Data17[[#This Row],[Delivery Region Index]],Regions_Table[#All],3,0)</f>
        <v>Wyong</v>
      </c>
      <c r="J5086">
        <v>25</v>
      </c>
      <c r="K5086">
        <v>4</v>
      </c>
      <c r="L5086" t="str">
        <f>VLOOKUP(Sales_Data17[[#This Row],[Product Description Index]],Products_Data[#All],2,0)</f>
        <v>Jeans</v>
      </c>
      <c r="M5086">
        <v>4</v>
      </c>
      <c r="N5086" s="9">
        <v>266.51111111111112</v>
      </c>
      <c r="O5086" s="9">
        <f>Sales_Data17[[#This Row],[Order Quantity]]*Sales_Data17[[#This Row],[Unit Price]]</f>
        <v>1066.0444444444445</v>
      </c>
      <c r="P5086" s="9">
        <v>189.22288888888886</v>
      </c>
      <c r="Q5086" s="9">
        <f>Sales_Data17[[#This Row],[Line Total]]-(Sales_Data17[[#This Row],[Total Unit Cost]]*Sales_Data17[[#This Row],[Order Quantity]])</f>
        <v>309.15288888888904</v>
      </c>
      <c r="R5086" s="1" t="str">
        <f>TEXT(Sales_Data17[[#This Row],[OrderDate]],"MMM")</f>
        <v>Feb</v>
      </c>
      <c r="S5086" s="1" t="str">
        <f t="shared" si="79"/>
        <v>2015</v>
      </c>
    </row>
    <row r="5087" spans="1:19">
      <c r="A5087" t="s">
        <v>5110</v>
      </c>
      <c r="B5087" s="2">
        <v>42055</v>
      </c>
      <c r="C5087" s="2" t="str">
        <f>VLOOKUP(Sales_Data17[[#This Row],[Customer Name Index]],Customer_Data[#All],2,0)</f>
        <v>Pacific Ltd</v>
      </c>
      <c r="D5087">
        <v>20</v>
      </c>
      <c r="E5087" t="s">
        <v>2</v>
      </c>
      <c r="F5087" t="s">
        <v>8168</v>
      </c>
      <c r="G5087" t="s">
        <v>8028</v>
      </c>
      <c r="H5087" t="str">
        <f>VLOOKUP(Sales_Data17[[#This Row],[Delivery Region Index]],Regions_Table[#All],2,0)</f>
        <v>Victoria</v>
      </c>
      <c r="I5087" t="str">
        <f>VLOOKUP(Sales_Data17[[#This Row],[Delivery Region Index]],Regions_Table[#All],3,0)</f>
        <v>Warrnambool</v>
      </c>
      <c r="J5087">
        <v>57</v>
      </c>
      <c r="K5087">
        <v>8</v>
      </c>
      <c r="L5087" t="str">
        <f>VLOOKUP(Sales_Data17[[#This Row],[Product Description Index]],Products_Data[#All],2,0)</f>
        <v>Shoes</v>
      </c>
      <c r="M5087">
        <v>4</v>
      </c>
      <c r="N5087" s="9">
        <v>680.42222222222222</v>
      </c>
      <c r="O5087" s="9">
        <f>Sales_Data17[[#This Row],[Order Quantity]]*Sales_Data17[[#This Row],[Unit Price]]</f>
        <v>2721.6888888888889</v>
      </c>
      <c r="P5087" s="9">
        <v>435.47022222222222</v>
      </c>
      <c r="Q5087" s="9">
        <f>Sales_Data17[[#This Row],[Line Total]]-(Sales_Data17[[#This Row],[Total Unit Cost]]*Sales_Data17[[#This Row],[Order Quantity]])</f>
        <v>979.80799999999999</v>
      </c>
      <c r="R5087" s="1" t="str">
        <f>TEXT(Sales_Data17[[#This Row],[OrderDate]],"MMM")</f>
        <v>Feb</v>
      </c>
      <c r="S5087" s="1" t="str">
        <f t="shared" si="79"/>
        <v>2015</v>
      </c>
    </row>
    <row r="5088" spans="1:19">
      <c r="A5088" t="s">
        <v>5111</v>
      </c>
      <c r="B5088" s="2">
        <v>42055</v>
      </c>
      <c r="C5088" s="2" t="str">
        <f>VLOOKUP(Sales_Data17[[#This Row],[Customer Name Index]],Customer_Data[#All],2,0)</f>
        <v>Procter Corp</v>
      </c>
      <c r="D5088">
        <v>5</v>
      </c>
      <c r="E5088" t="s">
        <v>3</v>
      </c>
      <c r="F5088" t="s">
        <v>8168</v>
      </c>
      <c r="G5088" t="s">
        <v>8027</v>
      </c>
      <c r="H5088" t="str">
        <f>VLOOKUP(Sales_Data17[[#This Row],[Delivery Region Index]],Regions_Table[#All],2,0)</f>
        <v>New South Wales</v>
      </c>
      <c r="I5088" t="str">
        <f>VLOOKUP(Sales_Data17[[#This Row],[Delivery Region Index]],Regions_Table[#All],3,0)</f>
        <v>Lismore</v>
      </c>
      <c r="J5088">
        <v>14</v>
      </c>
      <c r="K5088">
        <v>2</v>
      </c>
      <c r="L5088" t="str">
        <f>VLOOKUP(Sales_Data17[[#This Row],[Product Description Index]],Products_Data[#All],2,0)</f>
        <v>Pants</v>
      </c>
      <c r="M5088">
        <v>2</v>
      </c>
      <c r="N5088" s="9">
        <v>198.76666666666668</v>
      </c>
      <c r="O5088" s="9">
        <f>Sales_Data17[[#This Row],[Order Quantity]]*Sales_Data17[[#This Row],[Unit Price]]</f>
        <v>397.53333333333336</v>
      </c>
      <c r="P5088" s="9">
        <v>135.16133333333335</v>
      </c>
      <c r="Q5088" s="9">
        <f>Sales_Data17[[#This Row],[Line Total]]-(Sales_Data17[[#This Row],[Total Unit Cost]]*Sales_Data17[[#This Row],[Order Quantity]])</f>
        <v>127.21066666666667</v>
      </c>
      <c r="R5088" s="1" t="str">
        <f>TEXT(Sales_Data17[[#This Row],[OrderDate]],"MMM")</f>
        <v>Feb</v>
      </c>
      <c r="S5088" s="1" t="str">
        <f t="shared" si="79"/>
        <v>2015</v>
      </c>
    </row>
    <row r="5089" spans="1:19">
      <c r="A5089" t="s">
        <v>5112</v>
      </c>
      <c r="B5089" s="2">
        <v>42055</v>
      </c>
      <c r="C5089" s="2" t="str">
        <f>VLOOKUP(Sales_Data17[[#This Row],[Customer Name Index]],Customer_Data[#All],2,0)</f>
        <v>Elorac, Corp</v>
      </c>
      <c r="D5089">
        <v>3</v>
      </c>
      <c r="E5089" t="s">
        <v>4</v>
      </c>
      <c r="F5089" t="s">
        <v>8168</v>
      </c>
      <c r="G5089" t="s">
        <v>8027</v>
      </c>
      <c r="H5089" t="str">
        <f>VLOOKUP(Sales_Data17[[#This Row],[Delivery Region Index]],Regions_Table[#All],2,0)</f>
        <v>New South Wales</v>
      </c>
      <c r="I5089" t="str">
        <f>VLOOKUP(Sales_Data17[[#This Row],[Delivery Region Index]],Regions_Table[#All],3,0)</f>
        <v>Gosford</v>
      </c>
      <c r="J5089">
        <v>9</v>
      </c>
      <c r="K5089">
        <v>2</v>
      </c>
      <c r="L5089" t="str">
        <f>VLOOKUP(Sales_Data17[[#This Row],[Product Description Index]],Products_Data[#All],2,0)</f>
        <v>Pants</v>
      </c>
      <c r="M5089">
        <v>2</v>
      </c>
      <c r="N5089" s="9">
        <v>436.24444444444447</v>
      </c>
      <c r="O5089" s="9">
        <f>Sales_Data17[[#This Row],[Order Quantity]]*Sales_Data17[[#This Row],[Unit Price]]</f>
        <v>872.48888888888894</v>
      </c>
      <c r="P5089" s="9">
        <v>222.48466666666667</v>
      </c>
      <c r="Q5089" s="9">
        <f>Sales_Data17[[#This Row],[Line Total]]-(Sales_Data17[[#This Row],[Total Unit Cost]]*Sales_Data17[[#This Row],[Order Quantity]])</f>
        <v>427.5195555555556</v>
      </c>
      <c r="R5089" s="1" t="str">
        <f>TEXT(Sales_Data17[[#This Row],[OrderDate]],"MMM")</f>
        <v>Feb</v>
      </c>
      <c r="S5089" s="1" t="str">
        <f t="shared" si="79"/>
        <v>2015</v>
      </c>
    </row>
    <row r="5090" spans="1:19">
      <c r="A5090" t="s">
        <v>5113</v>
      </c>
      <c r="B5090" s="2">
        <v>42055</v>
      </c>
      <c r="C5090" s="2" t="str">
        <f>VLOOKUP(Sales_Data17[[#This Row],[Customer Name Index]],Customer_Data[#All],2,0)</f>
        <v xml:space="preserve">WakeFern </v>
      </c>
      <c r="D5090">
        <v>2</v>
      </c>
      <c r="E5090" t="s">
        <v>4</v>
      </c>
      <c r="F5090" t="s">
        <v>8168</v>
      </c>
      <c r="G5090" t="s">
        <v>8027</v>
      </c>
      <c r="H5090" t="str">
        <f>VLOOKUP(Sales_Data17[[#This Row],[Delivery Region Index]],Regions_Table[#All],2,0)</f>
        <v>New South Wales</v>
      </c>
      <c r="I5090" t="str">
        <f>VLOOKUP(Sales_Data17[[#This Row],[Delivery Region Index]],Regions_Table[#All],3,0)</f>
        <v>Broken Hill</v>
      </c>
      <c r="J5090">
        <v>5</v>
      </c>
      <c r="K5090">
        <v>1</v>
      </c>
      <c r="L5090" t="str">
        <f>VLOOKUP(Sales_Data17[[#This Row],[Product Description Index]],Products_Data[#All],2,0)</f>
        <v>Shirts</v>
      </c>
      <c r="M5090">
        <v>6</v>
      </c>
      <c r="N5090" s="9">
        <v>20.100000000000001</v>
      </c>
      <c r="O5090" s="9">
        <f>Sales_Data17[[#This Row],[Order Quantity]]*Sales_Data17[[#This Row],[Unit Price]]</f>
        <v>120.60000000000001</v>
      </c>
      <c r="P5090" s="9">
        <v>13.869</v>
      </c>
      <c r="Q5090" s="9">
        <f>Sales_Data17[[#This Row],[Line Total]]-(Sales_Data17[[#This Row],[Total Unit Cost]]*Sales_Data17[[#This Row],[Order Quantity]])</f>
        <v>37.38600000000001</v>
      </c>
      <c r="R5090" s="1" t="str">
        <f>TEXT(Sales_Data17[[#This Row],[OrderDate]],"MMM")</f>
        <v>Feb</v>
      </c>
      <c r="S5090" s="1" t="str">
        <f t="shared" si="79"/>
        <v>2015</v>
      </c>
    </row>
    <row r="5091" spans="1:19">
      <c r="A5091" t="s">
        <v>5114</v>
      </c>
      <c r="B5091" s="2">
        <v>42056</v>
      </c>
      <c r="C5091" s="2" t="str">
        <f>VLOOKUP(Sales_Data17[[#This Row],[Customer Name Index]],Customer_Data[#All],2,0)</f>
        <v>Elorac, Corp</v>
      </c>
      <c r="D5091">
        <v>3</v>
      </c>
      <c r="E5091" t="s">
        <v>4</v>
      </c>
      <c r="F5091" t="s">
        <v>8168</v>
      </c>
      <c r="G5091" t="s">
        <v>8027</v>
      </c>
      <c r="H5091" t="str">
        <f>VLOOKUP(Sales_Data17[[#This Row],[Delivery Region Index]],Regions_Table[#All],2,0)</f>
        <v>New South Wales</v>
      </c>
      <c r="I5091" t="str">
        <f>VLOOKUP(Sales_Data17[[#This Row],[Delivery Region Index]],Regions_Table[#All],3,0)</f>
        <v>Coffs Harbour</v>
      </c>
      <c r="J5091">
        <v>7</v>
      </c>
      <c r="K5091">
        <v>1</v>
      </c>
      <c r="L5091" t="str">
        <f>VLOOKUP(Sales_Data17[[#This Row],[Product Description Index]],Products_Data[#All],2,0)</f>
        <v>Shirts</v>
      </c>
      <c r="M5091">
        <v>1</v>
      </c>
      <c r="N5091" s="9">
        <v>352.12222222222221</v>
      </c>
      <c r="O5091" s="9">
        <f>Sales_Data17[[#This Row],[Order Quantity]]*Sales_Data17[[#This Row],[Unit Price]]</f>
        <v>352.12222222222221</v>
      </c>
      <c r="P5091" s="9">
        <v>257.04922222222217</v>
      </c>
      <c r="Q5091" s="9">
        <f>Sales_Data17[[#This Row],[Line Total]]-(Sales_Data17[[#This Row],[Total Unit Cost]]*Sales_Data17[[#This Row],[Order Quantity]])</f>
        <v>95.073000000000036</v>
      </c>
      <c r="R5091" s="1" t="str">
        <f>TEXT(Sales_Data17[[#This Row],[OrderDate]],"MMM")</f>
        <v>Feb</v>
      </c>
      <c r="S5091" s="1" t="str">
        <f t="shared" si="79"/>
        <v>2015</v>
      </c>
    </row>
    <row r="5092" spans="1:19">
      <c r="A5092" t="s">
        <v>5115</v>
      </c>
      <c r="B5092" s="2">
        <v>42056</v>
      </c>
      <c r="C5092" s="2" t="str">
        <f>VLOOKUP(Sales_Data17[[#This Row],[Customer Name Index]],Customer_Data[#All],2,0)</f>
        <v>Rochester Ltd</v>
      </c>
      <c r="D5092">
        <v>15</v>
      </c>
      <c r="E5092" t="s">
        <v>2</v>
      </c>
      <c r="F5092" t="s">
        <v>8168</v>
      </c>
      <c r="G5092" t="s">
        <v>8025</v>
      </c>
      <c r="H5092" t="str">
        <f>VLOOKUP(Sales_Data17[[#This Row],[Delivery Region Index]],Regions_Table[#All],2,0)</f>
        <v>Queensland</v>
      </c>
      <c r="I5092" t="str">
        <f>VLOOKUP(Sales_Data17[[#This Row],[Delivery Region Index]],Regions_Table[#All],3,0)</f>
        <v>Thuringowa</v>
      </c>
      <c r="J5092">
        <v>43</v>
      </c>
      <c r="K5092">
        <v>6</v>
      </c>
      <c r="L5092" t="str">
        <f>VLOOKUP(Sales_Data17[[#This Row],[Product Description Index]],Products_Data[#All],2,0)</f>
        <v>Socks</v>
      </c>
      <c r="M5092">
        <v>1</v>
      </c>
      <c r="N5092" s="9">
        <v>130.27777777777777</v>
      </c>
      <c r="O5092" s="9">
        <f>Sales_Data17[[#This Row],[Order Quantity]]*Sales_Data17[[#This Row],[Unit Price]]</f>
        <v>130.27777777777777</v>
      </c>
      <c r="P5092" s="9">
        <v>59.927777777777777</v>
      </c>
      <c r="Q5092" s="9">
        <f>Sales_Data17[[#This Row],[Line Total]]-(Sales_Data17[[#This Row],[Total Unit Cost]]*Sales_Data17[[#This Row],[Order Quantity]])</f>
        <v>70.349999999999994</v>
      </c>
      <c r="R5092" s="1" t="str">
        <f>TEXT(Sales_Data17[[#This Row],[OrderDate]],"MMM")</f>
        <v>Feb</v>
      </c>
      <c r="S5092" s="1" t="str">
        <f t="shared" si="79"/>
        <v>2015</v>
      </c>
    </row>
    <row r="5093" spans="1:19">
      <c r="A5093" t="s">
        <v>5116</v>
      </c>
      <c r="B5093" s="2">
        <v>42056</v>
      </c>
      <c r="C5093" s="2" t="str">
        <f>VLOOKUP(Sales_Data17[[#This Row],[Customer Name Index]],Customer_Data[#All],2,0)</f>
        <v>Procter Corp</v>
      </c>
      <c r="D5093">
        <v>5</v>
      </c>
      <c r="E5093" t="s">
        <v>4</v>
      </c>
      <c r="F5093" t="s">
        <v>8168</v>
      </c>
      <c r="G5093" t="s">
        <v>8027</v>
      </c>
      <c r="H5093" t="str">
        <f>VLOOKUP(Sales_Data17[[#This Row],[Delivery Region Index]],Regions_Table[#All],2,0)</f>
        <v>New South Wales</v>
      </c>
      <c r="I5093" t="str">
        <f>VLOOKUP(Sales_Data17[[#This Row],[Delivery Region Index]],Regions_Table[#All],3,0)</f>
        <v>Lismore</v>
      </c>
      <c r="J5093">
        <v>14</v>
      </c>
      <c r="K5093">
        <v>2</v>
      </c>
      <c r="L5093" t="str">
        <f>VLOOKUP(Sales_Data17[[#This Row],[Product Description Index]],Products_Data[#All],2,0)</f>
        <v>Pants</v>
      </c>
      <c r="M5093">
        <v>1</v>
      </c>
      <c r="N5093" s="9">
        <v>439.9666666666667</v>
      </c>
      <c r="O5093" s="9">
        <f>Sales_Data17[[#This Row],[Order Quantity]]*Sales_Data17[[#This Row],[Unit Price]]</f>
        <v>439.9666666666667</v>
      </c>
      <c r="P5093" s="9">
        <v>285.97833333333335</v>
      </c>
      <c r="Q5093" s="9">
        <f>Sales_Data17[[#This Row],[Line Total]]-(Sales_Data17[[#This Row],[Total Unit Cost]]*Sales_Data17[[#This Row],[Order Quantity]])</f>
        <v>153.98833333333334</v>
      </c>
      <c r="R5093" s="1" t="str">
        <f>TEXT(Sales_Data17[[#This Row],[OrderDate]],"MMM")</f>
        <v>Feb</v>
      </c>
      <c r="S5093" s="1" t="str">
        <f t="shared" si="79"/>
        <v>2015</v>
      </c>
    </row>
    <row r="5094" spans="1:19">
      <c r="A5094" t="s">
        <v>5117</v>
      </c>
      <c r="B5094" s="2">
        <v>42057</v>
      </c>
      <c r="C5094" s="2" t="str">
        <f>VLOOKUP(Sales_Data17[[#This Row],[Customer Name Index]],Customer_Data[#All],2,0)</f>
        <v>New Ltd</v>
      </c>
      <c r="D5094">
        <v>7</v>
      </c>
      <c r="E5094" t="s">
        <v>2</v>
      </c>
      <c r="F5094" t="s">
        <v>8168</v>
      </c>
      <c r="G5094" t="s">
        <v>8027</v>
      </c>
      <c r="H5094" t="str">
        <f>VLOOKUP(Sales_Data17[[#This Row],[Delivery Region Index]],Regions_Table[#All],2,0)</f>
        <v>New South Wales</v>
      </c>
      <c r="I5094" t="str">
        <f>VLOOKUP(Sales_Data17[[#This Row],[Delivery Region Index]],Regions_Table[#All],3,0)</f>
        <v>Queanbeyan</v>
      </c>
      <c r="J5094">
        <v>20</v>
      </c>
      <c r="K5094">
        <v>3</v>
      </c>
      <c r="L5094" t="str">
        <f>VLOOKUP(Sales_Data17[[#This Row],[Product Description Index]],Products_Data[#All],2,0)</f>
        <v>Sunglasses</v>
      </c>
      <c r="M5094">
        <v>1</v>
      </c>
      <c r="N5094" s="9">
        <v>21.588888888888889</v>
      </c>
      <c r="O5094" s="9">
        <f>Sales_Data17[[#This Row],[Order Quantity]]*Sales_Data17[[#This Row],[Unit Price]]</f>
        <v>21.588888888888889</v>
      </c>
      <c r="P5094" s="9">
        <v>12.08977777777778</v>
      </c>
      <c r="Q5094" s="9">
        <f>Sales_Data17[[#This Row],[Line Total]]-(Sales_Data17[[#This Row],[Total Unit Cost]]*Sales_Data17[[#This Row],[Order Quantity]])</f>
        <v>9.4991111111111088</v>
      </c>
      <c r="R5094" s="1" t="str">
        <f>TEXT(Sales_Data17[[#This Row],[OrderDate]],"MMM")</f>
        <v>Feb</v>
      </c>
      <c r="S5094" s="1" t="str">
        <f t="shared" si="79"/>
        <v>2015</v>
      </c>
    </row>
    <row r="5095" spans="1:19">
      <c r="A5095" t="s">
        <v>5118</v>
      </c>
      <c r="B5095" s="2">
        <v>42057</v>
      </c>
      <c r="C5095" s="2" t="str">
        <f>VLOOKUP(Sales_Data17[[#This Row],[Customer Name Index]],Customer_Data[#All],2,0)</f>
        <v xml:space="preserve">WakeFern </v>
      </c>
      <c r="D5095">
        <v>2</v>
      </c>
      <c r="E5095" t="s">
        <v>3</v>
      </c>
      <c r="F5095" t="s">
        <v>8168</v>
      </c>
      <c r="G5095" t="s">
        <v>8027</v>
      </c>
      <c r="H5095" t="str">
        <f>VLOOKUP(Sales_Data17[[#This Row],[Delivery Region Index]],Regions_Table[#All],2,0)</f>
        <v>New South Wales</v>
      </c>
      <c r="I5095" t="str">
        <f>VLOOKUP(Sales_Data17[[#This Row],[Delivery Region Index]],Regions_Table[#All],3,0)</f>
        <v>Broken Hill</v>
      </c>
      <c r="J5095">
        <v>5</v>
      </c>
      <c r="K5095">
        <v>1</v>
      </c>
      <c r="L5095" t="str">
        <f>VLOOKUP(Sales_Data17[[#This Row],[Product Description Index]],Products_Data[#All],2,0)</f>
        <v>Shirts</v>
      </c>
      <c r="M5095">
        <v>1</v>
      </c>
      <c r="N5095" s="9">
        <v>257.57777777777778</v>
      </c>
      <c r="O5095" s="9">
        <f>Sales_Data17[[#This Row],[Order Quantity]]*Sales_Data17[[#This Row],[Unit Price]]</f>
        <v>257.57777777777778</v>
      </c>
      <c r="P5095" s="9">
        <v>208.63800000000003</v>
      </c>
      <c r="Q5095" s="9">
        <f>Sales_Data17[[#This Row],[Line Total]]-(Sales_Data17[[#This Row],[Total Unit Cost]]*Sales_Data17[[#This Row],[Order Quantity]])</f>
        <v>48.939777777777749</v>
      </c>
      <c r="R5095" s="1" t="str">
        <f>TEXT(Sales_Data17[[#This Row],[OrderDate]],"MMM")</f>
        <v>Feb</v>
      </c>
      <c r="S5095" s="1" t="str">
        <f t="shared" si="79"/>
        <v>2015</v>
      </c>
    </row>
    <row r="5096" spans="1:19">
      <c r="A5096" t="s">
        <v>5119</v>
      </c>
      <c r="B5096" s="2">
        <v>42057</v>
      </c>
      <c r="C5096" s="2" t="str">
        <f>VLOOKUP(Sales_Data17[[#This Row],[Customer Name Index]],Customer_Data[#All],2,0)</f>
        <v>Pure Group</v>
      </c>
      <c r="D5096">
        <v>17</v>
      </c>
      <c r="E5096" t="s">
        <v>4</v>
      </c>
      <c r="F5096" t="s">
        <v>8168</v>
      </c>
      <c r="G5096" t="s">
        <v>8025</v>
      </c>
      <c r="H5096" t="str">
        <f>VLOOKUP(Sales_Data17[[#This Row],[Delivery Region Index]],Regions_Table[#All],2,0)</f>
        <v>Victoria</v>
      </c>
      <c r="I5096" t="str">
        <f>VLOOKUP(Sales_Data17[[#This Row],[Delivery Region Index]],Regions_Table[#All],3,0)</f>
        <v>Benalla</v>
      </c>
      <c r="J5096">
        <v>48</v>
      </c>
      <c r="K5096">
        <v>7</v>
      </c>
      <c r="L5096" t="str">
        <f>VLOOKUP(Sales_Data17[[#This Row],[Product Description Index]],Products_Data[#All],2,0)</f>
        <v>Dress Shirts</v>
      </c>
      <c r="M5096">
        <v>2</v>
      </c>
      <c r="N5096" s="9">
        <v>212.91111111111113</v>
      </c>
      <c r="O5096" s="9">
        <f>Sales_Data17[[#This Row],[Order Quantity]]*Sales_Data17[[#This Row],[Unit Price]]</f>
        <v>425.82222222222225</v>
      </c>
      <c r="P5096" s="9">
        <v>166.07066666666668</v>
      </c>
      <c r="Q5096" s="9">
        <f>Sales_Data17[[#This Row],[Line Total]]-(Sales_Data17[[#This Row],[Total Unit Cost]]*Sales_Data17[[#This Row],[Order Quantity]])</f>
        <v>93.680888888888887</v>
      </c>
      <c r="R5096" s="1" t="str">
        <f>TEXT(Sales_Data17[[#This Row],[OrderDate]],"MMM")</f>
        <v>Feb</v>
      </c>
      <c r="S5096" s="1" t="str">
        <f t="shared" si="79"/>
        <v>2015</v>
      </c>
    </row>
    <row r="5097" spans="1:19">
      <c r="A5097" t="s">
        <v>5120</v>
      </c>
      <c r="B5097" s="2">
        <v>42057</v>
      </c>
      <c r="C5097" s="2" t="str">
        <f>VLOOKUP(Sales_Data17[[#This Row],[Customer Name Index]],Customer_Data[#All],2,0)</f>
        <v>ETUDE Ltd</v>
      </c>
      <c r="D5097">
        <v>4</v>
      </c>
      <c r="E5097" t="s">
        <v>2</v>
      </c>
      <c r="F5097" t="s">
        <v>8168</v>
      </c>
      <c r="G5097" t="s">
        <v>8027</v>
      </c>
      <c r="H5097" t="str">
        <f>VLOOKUP(Sales_Data17[[#This Row],[Delivery Region Index]],Regions_Table[#All],2,0)</f>
        <v>New South Wales</v>
      </c>
      <c r="I5097" t="str">
        <f>VLOOKUP(Sales_Data17[[#This Row],[Delivery Region Index]],Regions_Table[#All],3,0)</f>
        <v>Griffith</v>
      </c>
      <c r="J5097">
        <v>12</v>
      </c>
      <c r="K5097">
        <v>2</v>
      </c>
      <c r="L5097" t="str">
        <f>VLOOKUP(Sales_Data17[[#This Row],[Product Description Index]],Products_Data[#All],2,0)</f>
        <v>Pants</v>
      </c>
      <c r="M5097">
        <v>6</v>
      </c>
      <c r="N5097" s="9">
        <v>279.16666666666669</v>
      </c>
      <c r="O5097" s="9">
        <f>Sales_Data17[[#This Row],[Order Quantity]]*Sales_Data17[[#This Row],[Unit Price]]</f>
        <v>1675</v>
      </c>
      <c r="P5097" s="9">
        <v>117.25</v>
      </c>
      <c r="Q5097" s="9">
        <f>Sales_Data17[[#This Row],[Line Total]]-(Sales_Data17[[#This Row],[Total Unit Cost]]*Sales_Data17[[#This Row],[Order Quantity]])</f>
        <v>971.5</v>
      </c>
      <c r="R5097" s="1" t="str">
        <f>TEXT(Sales_Data17[[#This Row],[OrderDate]],"MMM")</f>
        <v>Feb</v>
      </c>
      <c r="S5097" s="1" t="str">
        <f t="shared" si="79"/>
        <v>2015</v>
      </c>
    </row>
    <row r="5098" spans="1:19">
      <c r="A5098" t="s">
        <v>5121</v>
      </c>
      <c r="B5098" s="2">
        <v>42058</v>
      </c>
      <c r="C5098" s="2" t="str">
        <f>VLOOKUP(Sales_Data17[[#This Row],[Customer Name Index]],Customer_Data[#All],2,0)</f>
        <v>Pacific Ltd</v>
      </c>
      <c r="D5098">
        <v>20</v>
      </c>
      <c r="E5098" t="s">
        <v>3</v>
      </c>
      <c r="F5098" t="s">
        <v>8168</v>
      </c>
      <c r="G5098" t="s">
        <v>8028</v>
      </c>
      <c r="H5098" t="str">
        <f>VLOOKUP(Sales_Data17[[#This Row],[Delivery Region Index]],Regions_Table[#All],2,0)</f>
        <v>Victoria</v>
      </c>
      <c r="I5098" t="str">
        <f>VLOOKUP(Sales_Data17[[#This Row],[Delivery Region Index]],Regions_Table[#All],3,0)</f>
        <v>Wangaratta</v>
      </c>
      <c r="J5098">
        <v>56</v>
      </c>
      <c r="K5098">
        <v>8</v>
      </c>
      <c r="L5098" t="str">
        <f>VLOOKUP(Sales_Data17[[#This Row],[Product Description Index]],Products_Data[#All],2,0)</f>
        <v>Shoes</v>
      </c>
      <c r="M5098">
        <v>2</v>
      </c>
      <c r="N5098" s="9">
        <v>19.355555555555558</v>
      </c>
      <c r="O5098" s="9">
        <f>Sales_Data17[[#This Row],[Order Quantity]]*Sales_Data17[[#This Row],[Unit Price]]</f>
        <v>38.711111111111116</v>
      </c>
      <c r="P5098" s="9">
        <v>11.419777777777778</v>
      </c>
      <c r="Q5098" s="9">
        <f>Sales_Data17[[#This Row],[Line Total]]-(Sales_Data17[[#This Row],[Total Unit Cost]]*Sales_Data17[[#This Row],[Order Quantity]])</f>
        <v>15.87155555555556</v>
      </c>
      <c r="R5098" s="1" t="str">
        <f>TEXT(Sales_Data17[[#This Row],[OrderDate]],"MMM")</f>
        <v>Feb</v>
      </c>
      <c r="S5098" s="1" t="str">
        <f t="shared" si="79"/>
        <v>2015</v>
      </c>
    </row>
    <row r="5099" spans="1:19">
      <c r="A5099" t="s">
        <v>5122</v>
      </c>
      <c r="B5099" s="2">
        <v>42058</v>
      </c>
      <c r="C5099" s="2" t="str">
        <f>VLOOKUP(Sales_Data17[[#This Row],[Customer Name Index]],Customer_Data[#All],2,0)</f>
        <v xml:space="preserve">Qualitest </v>
      </c>
      <c r="D5099">
        <v>19</v>
      </c>
      <c r="E5099" t="s">
        <v>4</v>
      </c>
      <c r="F5099" t="s">
        <v>8168</v>
      </c>
      <c r="G5099" t="s">
        <v>8028</v>
      </c>
      <c r="H5099" t="str">
        <f>VLOOKUP(Sales_Data17[[#This Row],[Delivery Region Index]],Regions_Table[#All],2,0)</f>
        <v>Victoria</v>
      </c>
      <c r="I5099" t="str">
        <f>VLOOKUP(Sales_Data17[[#This Row],[Delivery Region Index]],Regions_Table[#All],3,0)</f>
        <v>Shepparton</v>
      </c>
      <c r="J5099">
        <v>54</v>
      </c>
      <c r="K5099">
        <v>8</v>
      </c>
      <c r="L5099" t="str">
        <f>VLOOKUP(Sales_Data17[[#This Row],[Product Description Index]],Products_Data[#All],2,0)</f>
        <v>Shoes</v>
      </c>
      <c r="M5099">
        <v>4</v>
      </c>
      <c r="N5099" s="9">
        <v>629.79999999999995</v>
      </c>
      <c r="O5099" s="9">
        <f>Sales_Data17[[#This Row],[Order Quantity]]*Sales_Data17[[#This Row],[Unit Price]]</f>
        <v>2519.1999999999998</v>
      </c>
      <c r="P5099" s="9">
        <v>371.58199999999999</v>
      </c>
      <c r="Q5099" s="9">
        <f>Sales_Data17[[#This Row],[Line Total]]-(Sales_Data17[[#This Row],[Total Unit Cost]]*Sales_Data17[[#This Row],[Order Quantity]])</f>
        <v>1032.8719999999998</v>
      </c>
      <c r="R5099" s="1" t="str">
        <f>TEXT(Sales_Data17[[#This Row],[OrderDate]],"MMM")</f>
        <v>Feb</v>
      </c>
      <c r="S5099" s="1" t="str">
        <f t="shared" si="79"/>
        <v>2015</v>
      </c>
    </row>
    <row r="5100" spans="1:19">
      <c r="A5100" t="s">
        <v>5123</v>
      </c>
      <c r="B5100" s="2">
        <v>42058</v>
      </c>
      <c r="C5100" s="2" t="str">
        <f>VLOOKUP(Sales_Data17[[#This Row],[Customer Name Index]],Customer_Data[#All],2,0)</f>
        <v>21st Ltd</v>
      </c>
      <c r="D5100">
        <v>10</v>
      </c>
      <c r="E5100" t="s">
        <v>4</v>
      </c>
      <c r="F5100" t="s">
        <v>8168</v>
      </c>
      <c r="G5100" t="s">
        <v>8027</v>
      </c>
      <c r="H5100" t="str">
        <f>VLOOKUP(Sales_Data17[[#This Row],[Delivery Region Index]],Regions_Table[#All],2,0)</f>
        <v>Queensland</v>
      </c>
      <c r="I5100" t="str">
        <f>VLOOKUP(Sales_Data17[[#This Row],[Delivery Region Index]],Regions_Table[#All],3,0)</f>
        <v>Bundaberg</v>
      </c>
      <c r="J5100">
        <v>27</v>
      </c>
      <c r="K5100">
        <v>4</v>
      </c>
      <c r="L5100" t="str">
        <f>VLOOKUP(Sales_Data17[[#This Row],[Product Description Index]],Products_Data[#All],2,0)</f>
        <v>Jeans</v>
      </c>
      <c r="M5100">
        <v>2</v>
      </c>
      <c r="N5100" s="9">
        <v>208.44444444444446</v>
      </c>
      <c r="O5100" s="9">
        <f>Sales_Data17[[#This Row],[Order Quantity]]*Sales_Data17[[#This Row],[Unit Price]]</f>
        <v>416.88888888888891</v>
      </c>
      <c r="P5100" s="9">
        <v>122.98222222222222</v>
      </c>
      <c r="Q5100" s="9">
        <f>Sales_Data17[[#This Row],[Line Total]]-(Sales_Data17[[#This Row],[Total Unit Cost]]*Sales_Data17[[#This Row],[Order Quantity]])</f>
        <v>170.92444444444448</v>
      </c>
      <c r="R5100" s="1" t="str">
        <f>TEXT(Sales_Data17[[#This Row],[OrderDate]],"MMM")</f>
        <v>Feb</v>
      </c>
      <c r="S5100" s="1" t="str">
        <f t="shared" si="79"/>
        <v>2015</v>
      </c>
    </row>
    <row r="5101" spans="1:19">
      <c r="A5101" t="s">
        <v>5124</v>
      </c>
      <c r="B5101" s="2">
        <v>42058</v>
      </c>
      <c r="C5101" s="2" t="str">
        <f>VLOOKUP(Sales_Data17[[#This Row],[Customer Name Index]],Customer_Data[#All],2,0)</f>
        <v>Pacific Ltd</v>
      </c>
      <c r="D5101">
        <v>20</v>
      </c>
      <c r="E5101" t="s">
        <v>2</v>
      </c>
      <c r="F5101" t="s">
        <v>8168</v>
      </c>
      <c r="G5101" t="s">
        <v>8028</v>
      </c>
      <c r="H5101" t="str">
        <f>VLOOKUP(Sales_Data17[[#This Row],[Delivery Region Index]],Regions_Table[#All],2,0)</f>
        <v>Victoria</v>
      </c>
      <c r="I5101" t="str">
        <f>VLOOKUP(Sales_Data17[[#This Row],[Delivery Region Index]],Regions_Table[#All],3,0)</f>
        <v>Wodonga</v>
      </c>
      <c r="J5101">
        <v>58</v>
      </c>
      <c r="K5101">
        <v>8</v>
      </c>
      <c r="L5101" t="str">
        <f>VLOOKUP(Sales_Data17[[#This Row],[Product Description Index]],Products_Data[#All],2,0)</f>
        <v>Shoes</v>
      </c>
      <c r="M5101">
        <v>2</v>
      </c>
      <c r="N5101" s="9">
        <v>218.86666666666667</v>
      </c>
      <c r="O5101" s="9">
        <f>Sales_Data17[[#This Row],[Order Quantity]]*Sales_Data17[[#This Row],[Unit Price]]</f>
        <v>437.73333333333335</v>
      </c>
      <c r="P5101" s="9">
        <v>98.49</v>
      </c>
      <c r="Q5101" s="9">
        <f>Sales_Data17[[#This Row],[Line Total]]-(Sales_Data17[[#This Row],[Total Unit Cost]]*Sales_Data17[[#This Row],[Order Quantity]])</f>
        <v>240.75333333333336</v>
      </c>
      <c r="R5101" s="1" t="str">
        <f>TEXT(Sales_Data17[[#This Row],[OrderDate]],"MMM")</f>
        <v>Feb</v>
      </c>
      <c r="S5101" s="1" t="str">
        <f t="shared" si="79"/>
        <v>2015</v>
      </c>
    </row>
    <row r="5102" spans="1:19">
      <c r="A5102" t="s">
        <v>5125</v>
      </c>
      <c r="B5102" s="2">
        <v>42059</v>
      </c>
      <c r="C5102" s="2" t="str">
        <f>VLOOKUP(Sales_Data17[[#This Row],[Customer Name Index]],Customer_Data[#All],2,0)</f>
        <v xml:space="preserve">Linde </v>
      </c>
      <c r="D5102">
        <v>14</v>
      </c>
      <c r="E5102" t="s">
        <v>4</v>
      </c>
      <c r="F5102" t="s">
        <v>8168</v>
      </c>
      <c r="G5102" t="s">
        <v>8026</v>
      </c>
      <c r="H5102" t="str">
        <f>VLOOKUP(Sales_Data17[[#This Row],[Delivery Region Index]],Regions_Table[#All],2,0)</f>
        <v>Queensland</v>
      </c>
      <c r="I5102" t="str">
        <f>VLOOKUP(Sales_Data17[[#This Row],[Delivery Region Index]],Regions_Table[#All],3,0)</f>
        <v>Nambour</v>
      </c>
      <c r="J5102">
        <v>39</v>
      </c>
      <c r="K5102">
        <v>6</v>
      </c>
      <c r="L5102" t="str">
        <f>VLOOKUP(Sales_Data17[[#This Row],[Product Description Index]],Products_Data[#All],2,0)</f>
        <v>Socks</v>
      </c>
      <c r="M5102">
        <v>2</v>
      </c>
      <c r="N5102" s="9">
        <v>116.13333333333334</v>
      </c>
      <c r="O5102" s="9">
        <f>Sales_Data17[[#This Row],[Order Quantity]]*Sales_Data17[[#This Row],[Unit Price]]</f>
        <v>232.26666666666668</v>
      </c>
      <c r="P5102" s="9">
        <v>92.90666666666668</v>
      </c>
      <c r="Q5102" s="9">
        <f>Sales_Data17[[#This Row],[Line Total]]-(Sales_Data17[[#This Row],[Total Unit Cost]]*Sales_Data17[[#This Row],[Order Quantity]])</f>
        <v>46.453333333333319</v>
      </c>
      <c r="R5102" s="1" t="str">
        <f>TEXT(Sales_Data17[[#This Row],[OrderDate]],"MMM")</f>
        <v>Feb</v>
      </c>
      <c r="S5102" s="1" t="str">
        <f t="shared" si="79"/>
        <v>2015</v>
      </c>
    </row>
    <row r="5103" spans="1:19">
      <c r="A5103" t="s">
        <v>5126</v>
      </c>
      <c r="B5103" s="2">
        <v>42059</v>
      </c>
      <c r="C5103" s="2" t="str">
        <f>VLOOKUP(Sales_Data17[[#This Row],[Customer Name Index]],Customer_Data[#All],2,0)</f>
        <v>3LAB, Ltd</v>
      </c>
      <c r="D5103">
        <v>16</v>
      </c>
      <c r="E5103" t="s">
        <v>2</v>
      </c>
      <c r="F5103" t="s">
        <v>8168</v>
      </c>
      <c r="G5103" t="s">
        <v>8025</v>
      </c>
      <c r="H5103" t="str">
        <f>VLOOKUP(Sales_Data17[[#This Row],[Delivery Region Index]],Regions_Table[#All],2,0)</f>
        <v>Queensland</v>
      </c>
      <c r="I5103" t="str">
        <f>VLOOKUP(Sales_Data17[[#This Row],[Delivery Region Index]],Regions_Table[#All],3,0)</f>
        <v>Toowoomba</v>
      </c>
      <c r="J5103">
        <v>44</v>
      </c>
      <c r="K5103">
        <v>7</v>
      </c>
      <c r="L5103" t="str">
        <f>VLOOKUP(Sales_Data17[[#This Row],[Product Description Index]],Products_Data[#All],2,0)</f>
        <v>Dress Shirts</v>
      </c>
      <c r="M5103">
        <v>8</v>
      </c>
      <c r="N5103" s="9">
        <v>631.28888888888889</v>
      </c>
      <c r="O5103" s="9">
        <f>Sales_Data17[[#This Row],[Order Quantity]]*Sales_Data17[[#This Row],[Unit Price]]</f>
        <v>5050.3111111111111</v>
      </c>
      <c r="P5103" s="9">
        <v>303.01866666666666</v>
      </c>
      <c r="Q5103" s="9">
        <f>Sales_Data17[[#This Row],[Line Total]]-(Sales_Data17[[#This Row],[Total Unit Cost]]*Sales_Data17[[#This Row],[Order Quantity]])</f>
        <v>2626.1617777777778</v>
      </c>
      <c r="R5103" s="1" t="str">
        <f>TEXT(Sales_Data17[[#This Row],[OrderDate]],"MMM")</f>
        <v>Feb</v>
      </c>
      <c r="S5103" s="1" t="str">
        <f t="shared" si="79"/>
        <v>2015</v>
      </c>
    </row>
    <row r="5104" spans="1:19">
      <c r="A5104" t="s">
        <v>5127</v>
      </c>
      <c r="B5104" s="2">
        <v>42059</v>
      </c>
      <c r="C5104" s="2" t="str">
        <f>VLOOKUP(Sales_Data17[[#This Row],[Customer Name Index]],Customer_Data[#All],2,0)</f>
        <v>Medsep Group</v>
      </c>
      <c r="D5104">
        <v>8</v>
      </c>
      <c r="E5104" t="s">
        <v>2</v>
      </c>
      <c r="F5104" t="s">
        <v>8168</v>
      </c>
      <c r="G5104" t="s">
        <v>8027</v>
      </c>
      <c r="H5104" t="str">
        <f>VLOOKUP(Sales_Data17[[#This Row],[Delivery Region Index]],Regions_Table[#All],2,0)</f>
        <v>New South Wales</v>
      </c>
      <c r="I5104" t="str">
        <f>VLOOKUP(Sales_Data17[[#This Row],[Delivery Region Index]],Regions_Table[#All],3,0)</f>
        <v>Wollongong</v>
      </c>
      <c r="J5104">
        <v>24</v>
      </c>
      <c r="K5104">
        <v>4</v>
      </c>
      <c r="L5104" t="str">
        <f>VLOOKUP(Sales_Data17[[#This Row],[Product Description Index]],Products_Data[#All],2,0)</f>
        <v>Jeans</v>
      </c>
      <c r="M5104">
        <v>6</v>
      </c>
      <c r="N5104" s="9">
        <v>122.83333333333333</v>
      </c>
      <c r="O5104" s="9">
        <f>Sales_Data17[[#This Row],[Order Quantity]]*Sales_Data17[[#This Row],[Unit Price]]</f>
        <v>737</v>
      </c>
      <c r="P5104" s="9">
        <v>49.13333333333334</v>
      </c>
      <c r="Q5104" s="9">
        <f>Sales_Data17[[#This Row],[Line Total]]-(Sales_Data17[[#This Row],[Total Unit Cost]]*Sales_Data17[[#This Row],[Order Quantity]])</f>
        <v>442.19999999999993</v>
      </c>
      <c r="R5104" s="1" t="str">
        <f>TEXT(Sales_Data17[[#This Row],[OrderDate]],"MMM")</f>
        <v>Feb</v>
      </c>
      <c r="S5104" s="1" t="str">
        <f t="shared" si="79"/>
        <v>2015</v>
      </c>
    </row>
    <row r="5105" spans="1:19">
      <c r="A5105" t="s">
        <v>5128</v>
      </c>
      <c r="B5105" s="2">
        <v>42059</v>
      </c>
      <c r="C5105" s="2" t="str">
        <f>VLOOKUP(Sales_Data17[[#This Row],[Customer Name Index]],Customer_Data[#All],2,0)</f>
        <v>ETUDE Ltd</v>
      </c>
      <c r="D5105">
        <v>4</v>
      </c>
      <c r="E5105" t="s">
        <v>4</v>
      </c>
      <c r="F5105" t="s">
        <v>8168</v>
      </c>
      <c r="G5105" t="s">
        <v>8027</v>
      </c>
      <c r="H5105" t="str">
        <f>VLOOKUP(Sales_Data17[[#This Row],[Delivery Region Index]],Regions_Table[#All],2,0)</f>
        <v>New South Wales</v>
      </c>
      <c r="I5105" t="str">
        <f>VLOOKUP(Sales_Data17[[#This Row],[Delivery Region Index]],Regions_Table[#All],3,0)</f>
        <v>Goulburn</v>
      </c>
      <c r="J5105">
        <v>10</v>
      </c>
      <c r="K5105">
        <v>2</v>
      </c>
      <c r="L5105" t="str">
        <f>VLOOKUP(Sales_Data17[[#This Row],[Product Description Index]],Products_Data[#All],2,0)</f>
        <v>Pants</v>
      </c>
      <c r="M5105">
        <v>7</v>
      </c>
      <c r="N5105" s="9">
        <v>603</v>
      </c>
      <c r="O5105" s="9">
        <f>Sales_Data17[[#This Row],[Order Quantity]]*Sales_Data17[[#This Row],[Unit Price]]</f>
        <v>4221</v>
      </c>
      <c r="P5105" s="9">
        <v>241.20000000000002</v>
      </c>
      <c r="Q5105" s="9">
        <f>Sales_Data17[[#This Row],[Line Total]]-(Sales_Data17[[#This Row],[Total Unit Cost]]*Sales_Data17[[#This Row],[Order Quantity]])</f>
        <v>2532.6</v>
      </c>
      <c r="R5105" s="1" t="str">
        <f>TEXT(Sales_Data17[[#This Row],[OrderDate]],"MMM")</f>
        <v>Feb</v>
      </c>
      <c r="S5105" s="1" t="str">
        <f t="shared" si="79"/>
        <v>2015</v>
      </c>
    </row>
    <row r="5106" spans="1:19">
      <c r="A5106" t="s">
        <v>5129</v>
      </c>
      <c r="B5106" s="2">
        <v>42060</v>
      </c>
      <c r="C5106" s="2" t="str">
        <f>VLOOKUP(Sales_Data17[[#This Row],[Customer Name Index]],Customer_Data[#All],2,0)</f>
        <v>Medsep Group</v>
      </c>
      <c r="D5106">
        <v>8</v>
      </c>
      <c r="E5106" t="s">
        <v>4</v>
      </c>
      <c r="F5106" t="s">
        <v>8168</v>
      </c>
      <c r="G5106" t="s">
        <v>8027</v>
      </c>
      <c r="H5106" t="str">
        <f>VLOOKUP(Sales_Data17[[#This Row],[Delivery Region Index]],Regions_Table[#All],2,0)</f>
        <v>New South Wales</v>
      </c>
      <c r="I5106" t="str">
        <f>VLOOKUP(Sales_Data17[[#This Row],[Delivery Region Index]],Regions_Table[#All],3,0)</f>
        <v>Wagga Wagga</v>
      </c>
      <c r="J5106">
        <v>23</v>
      </c>
      <c r="K5106">
        <v>4</v>
      </c>
      <c r="L5106" t="str">
        <f>VLOOKUP(Sales_Data17[[#This Row],[Product Description Index]],Products_Data[#All],2,0)</f>
        <v>Jeans</v>
      </c>
      <c r="M5106">
        <v>3</v>
      </c>
      <c r="N5106" s="9">
        <v>264.27777777777777</v>
      </c>
      <c r="O5106" s="9">
        <f>Sales_Data17[[#This Row],[Order Quantity]]*Sales_Data17[[#This Row],[Unit Price]]</f>
        <v>792.83333333333326</v>
      </c>
      <c r="P5106" s="9">
        <v>155.92388888888888</v>
      </c>
      <c r="Q5106" s="9">
        <f>Sales_Data17[[#This Row],[Line Total]]-(Sales_Data17[[#This Row],[Total Unit Cost]]*Sales_Data17[[#This Row],[Order Quantity]])</f>
        <v>325.06166666666661</v>
      </c>
      <c r="R5106" s="1" t="str">
        <f>TEXT(Sales_Data17[[#This Row],[OrderDate]],"MMM")</f>
        <v>Feb</v>
      </c>
      <c r="S5106" s="1" t="str">
        <f t="shared" si="79"/>
        <v>2015</v>
      </c>
    </row>
    <row r="5107" spans="1:19">
      <c r="A5107" t="s">
        <v>5130</v>
      </c>
      <c r="B5107" s="2">
        <v>42060</v>
      </c>
      <c r="C5107" s="2" t="str">
        <f>VLOOKUP(Sales_Data17[[#This Row],[Customer Name Index]],Customer_Data[#All],2,0)</f>
        <v>Elorac, Corp</v>
      </c>
      <c r="D5107">
        <v>3</v>
      </c>
      <c r="E5107" t="s">
        <v>4</v>
      </c>
      <c r="F5107" t="s">
        <v>8168</v>
      </c>
      <c r="G5107" t="s">
        <v>8027</v>
      </c>
      <c r="H5107" t="str">
        <f>VLOOKUP(Sales_Data17[[#This Row],[Delivery Region Index]],Regions_Table[#All],2,0)</f>
        <v>New South Wales</v>
      </c>
      <c r="I5107" t="str">
        <f>VLOOKUP(Sales_Data17[[#This Row],[Delivery Region Index]],Regions_Table[#All],3,0)</f>
        <v>Coffs Harbour</v>
      </c>
      <c r="J5107">
        <v>7</v>
      </c>
      <c r="K5107">
        <v>1</v>
      </c>
      <c r="L5107" t="str">
        <f>VLOOKUP(Sales_Data17[[#This Row],[Product Description Index]],Products_Data[#All],2,0)</f>
        <v>Shirts</v>
      </c>
      <c r="M5107">
        <v>3</v>
      </c>
      <c r="N5107" s="9">
        <v>559.82222222222231</v>
      </c>
      <c r="O5107" s="9">
        <f>Sales_Data17[[#This Row],[Order Quantity]]*Sales_Data17[[#This Row],[Unit Price]]</f>
        <v>1679.4666666666669</v>
      </c>
      <c r="P5107" s="9">
        <v>268.71466666666669</v>
      </c>
      <c r="Q5107" s="9">
        <f>Sales_Data17[[#This Row],[Line Total]]-(Sales_Data17[[#This Row],[Total Unit Cost]]*Sales_Data17[[#This Row],[Order Quantity]])</f>
        <v>873.32266666666692</v>
      </c>
      <c r="R5107" s="1" t="str">
        <f>TEXT(Sales_Data17[[#This Row],[OrderDate]],"MMM")</f>
        <v>Feb</v>
      </c>
      <c r="S5107" s="1" t="str">
        <f t="shared" si="79"/>
        <v>2015</v>
      </c>
    </row>
    <row r="5108" spans="1:19">
      <c r="A5108" t="s">
        <v>5131</v>
      </c>
      <c r="B5108" s="2">
        <v>42060</v>
      </c>
      <c r="C5108" s="2" t="str">
        <f>VLOOKUP(Sales_Data17[[#This Row],[Customer Name Index]],Customer_Data[#All],2,0)</f>
        <v>Avon Corp</v>
      </c>
      <c r="D5108">
        <v>1</v>
      </c>
      <c r="E5108" t="s">
        <v>4</v>
      </c>
      <c r="F5108" t="s">
        <v>8168</v>
      </c>
      <c r="G5108" t="s">
        <v>8027</v>
      </c>
      <c r="H5108" t="str">
        <f>VLOOKUP(Sales_Data17[[#This Row],[Delivery Region Index]],Regions_Table[#All],2,0)</f>
        <v>New South Wales</v>
      </c>
      <c r="I5108" t="str">
        <f>VLOOKUP(Sales_Data17[[#This Row],[Delivery Region Index]],Regions_Table[#All],3,0)</f>
        <v>Albury</v>
      </c>
      <c r="J5108">
        <v>2</v>
      </c>
      <c r="K5108">
        <v>1</v>
      </c>
      <c r="L5108" t="str">
        <f>VLOOKUP(Sales_Data17[[#This Row],[Product Description Index]],Products_Data[#All],2,0)</f>
        <v>Shirts</v>
      </c>
      <c r="M5108">
        <v>8</v>
      </c>
      <c r="N5108" s="9">
        <v>95.288888888888891</v>
      </c>
      <c r="O5108" s="9">
        <f>Sales_Data17[[#This Row],[Order Quantity]]*Sales_Data17[[#This Row],[Unit Price]]</f>
        <v>762.31111111111113</v>
      </c>
      <c r="P5108" s="9">
        <v>55.267555555555553</v>
      </c>
      <c r="Q5108" s="9">
        <f>Sales_Data17[[#This Row],[Line Total]]-(Sales_Data17[[#This Row],[Total Unit Cost]]*Sales_Data17[[#This Row],[Order Quantity]])</f>
        <v>320.1706666666667</v>
      </c>
      <c r="R5108" s="1" t="str">
        <f>TEXT(Sales_Data17[[#This Row],[OrderDate]],"MMM")</f>
        <v>Feb</v>
      </c>
      <c r="S5108" s="1" t="str">
        <f t="shared" si="79"/>
        <v>2015</v>
      </c>
    </row>
    <row r="5109" spans="1:19">
      <c r="A5109" t="s">
        <v>5132</v>
      </c>
      <c r="B5109" s="2">
        <v>42060</v>
      </c>
      <c r="C5109" s="2" t="str">
        <f>VLOOKUP(Sales_Data17[[#This Row],[Customer Name Index]],Customer_Data[#All],2,0)</f>
        <v>Medsep Group</v>
      </c>
      <c r="D5109">
        <v>8</v>
      </c>
      <c r="E5109" t="s">
        <v>2</v>
      </c>
      <c r="F5109" t="s">
        <v>8168</v>
      </c>
      <c r="G5109" t="s">
        <v>8027</v>
      </c>
      <c r="H5109" t="str">
        <f>VLOOKUP(Sales_Data17[[#This Row],[Delivery Region Index]],Regions_Table[#All],2,0)</f>
        <v>New South Wales</v>
      </c>
      <c r="I5109" t="str">
        <f>VLOOKUP(Sales_Data17[[#This Row],[Delivery Region Index]],Regions_Table[#All],3,0)</f>
        <v>Wollongong</v>
      </c>
      <c r="J5109">
        <v>24</v>
      </c>
      <c r="K5109">
        <v>4</v>
      </c>
      <c r="L5109" t="str">
        <f>VLOOKUP(Sales_Data17[[#This Row],[Product Description Index]],Products_Data[#All],2,0)</f>
        <v>Jeans</v>
      </c>
      <c r="M5109">
        <v>7</v>
      </c>
      <c r="N5109" s="9">
        <v>192.06666666666669</v>
      </c>
      <c r="O5109" s="9">
        <f>Sales_Data17[[#This Row],[Order Quantity]]*Sales_Data17[[#This Row],[Unit Price]]</f>
        <v>1344.4666666666669</v>
      </c>
      <c r="P5109" s="9">
        <v>157.49466666666666</v>
      </c>
      <c r="Q5109" s="9">
        <f>Sales_Data17[[#This Row],[Line Total]]-(Sales_Data17[[#This Row],[Total Unit Cost]]*Sales_Data17[[#This Row],[Order Quantity]])</f>
        <v>242.00400000000036</v>
      </c>
      <c r="R5109" s="1" t="str">
        <f>TEXT(Sales_Data17[[#This Row],[OrderDate]],"MMM")</f>
        <v>Feb</v>
      </c>
      <c r="S5109" s="1" t="str">
        <f t="shared" si="79"/>
        <v>2015</v>
      </c>
    </row>
    <row r="5110" spans="1:19">
      <c r="A5110" t="s">
        <v>5133</v>
      </c>
      <c r="B5110" s="2">
        <v>42060</v>
      </c>
      <c r="C5110" s="2" t="str">
        <f>VLOOKUP(Sales_Data17[[#This Row],[Customer Name Index]],Customer_Data[#All],2,0)</f>
        <v xml:space="preserve">Linde </v>
      </c>
      <c r="D5110">
        <v>14</v>
      </c>
      <c r="E5110" t="s">
        <v>4</v>
      </c>
      <c r="F5110" t="s">
        <v>8168</v>
      </c>
      <c r="G5110" t="s">
        <v>8026</v>
      </c>
      <c r="H5110" t="str">
        <f>VLOOKUP(Sales_Data17[[#This Row],[Delivery Region Index]],Regions_Table[#All],2,0)</f>
        <v>Queensland</v>
      </c>
      <c r="I5110" t="str">
        <f>VLOOKUP(Sales_Data17[[#This Row],[Delivery Region Index]],Regions_Table[#All],3,0)</f>
        <v>Nambour</v>
      </c>
      <c r="J5110">
        <v>39</v>
      </c>
      <c r="K5110">
        <v>6</v>
      </c>
      <c r="L5110" t="str">
        <f>VLOOKUP(Sales_Data17[[#This Row],[Product Description Index]],Products_Data[#All],2,0)</f>
        <v>Socks</v>
      </c>
      <c r="M5110">
        <v>8</v>
      </c>
      <c r="N5110" s="9">
        <v>24.566666666666666</v>
      </c>
      <c r="O5110" s="9">
        <f>Sales_Data17[[#This Row],[Order Quantity]]*Sales_Data17[[#This Row],[Unit Price]]</f>
        <v>196.53333333333333</v>
      </c>
      <c r="P5110" s="9">
        <v>18.179333333333332</v>
      </c>
      <c r="Q5110" s="9">
        <f>Sales_Data17[[#This Row],[Line Total]]-(Sales_Data17[[#This Row],[Total Unit Cost]]*Sales_Data17[[#This Row],[Order Quantity]])</f>
        <v>51.098666666666674</v>
      </c>
      <c r="R5110" s="1" t="str">
        <f>TEXT(Sales_Data17[[#This Row],[OrderDate]],"MMM")</f>
        <v>Feb</v>
      </c>
      <c r="S5110" s="1" t="str">
        <f t="shared" si="79"/>
        <v>2015</v>
      </c>
    </row>
    <row r="5111" spans="1:19">
      <c r="A5111" t="s">
        <v>5134</v>
      </c>
      <c r="B5111" s="2">
        <v>42060</v>
      </c>
      <c r="C5111" s="2" t="str">
        <f>VLOOKUP(Sales_Data17[[#This Row],[Customer Name Index]],Customer_Data[#All],2,0)</f>
        <v xml:space="preserve">Linde </v>
      </c>
      <c r="D5111">
        <v>14</v>
      </c>
      <c r="E5111" t="s">
        <v>2</v>
      </c>
      <c r="F5111" t="s">
        <v>8168</v>
      </c>
      <c r="G5111" t="s">
        <v>8026</v>
      </c>
      <c r="H5111" t="str">
        <f>VLOOKUP(Sales_Data17[[#This Row],[Delivery Region Index]],Regions_Table[#All],2,0)</f>
        <v>Queensland</v>
      </c>
      <c r="I5111" t="str">
        <f>VLOOKUP(Sales_Data17[[#This Row],[Delivery Region Index]],Regions_Table[#All],3,0)</f>
        <v>Redcliffe</v>
      </c>
      <c r="J5111">
        <v>40</v>
      </c>
      <c r="K5111">
        <v>6</v>
      </c>
      <c r="L5111" t="str">
        <f>VLOOKUP(Sales_Data17[[#This Row],[Product Description Index]],Products_Data[#All],2,0)</f>
        <v>Socks</v>
      </c>
      <c r="M5111">
        <v>5</v>
      </c>
      <c r="N5111" s="9">
        <v>124.32222222222224</v>
      </c>
      <c r="O5111" s="9">
        <f>Sales_Data17[[#This Row],[Order Quantity]]*Sales_Data17[[#This Row],[Unit Price]]</f>
        <v>621.6111111111112</v>
      </c>
      <c r="P5111" s="9">
        <v>70.863666666666674</v>
      </c>
      <c r="Q5111" s="9">
        <f>Sales_Data17[[#This Row],[Line Total]]-(Sales_Data17[[#This Row],[Total Unit Cost]]*Sales_Data17[[#This Row],[Order Quantity]])</f>
        <v>267.29277777777781</v>
      </c>
      <c r="R5111" s="1" t="str">
        <f>TEXT(Sales_Data17[[#This Row],[OrderDate]],"MMM")</f>
        <v>Feb</v>
      </c>
      <c r="S5111" s="1" t="str">
        <f t="shared" si="79"/>
        <v>2015</v>
      </c>
    </row>
    <row r="5112" spans="1:19">
      <c r="A5112" t="s">
        <v>5135</v>
      </c>
      <c r="B5112" s="2">
        <v>42061</v>
      </c>
      <c r="C5112" s="2" t="str">
        <f>VLOOKUP(Sales_Data17[[#This Row],[Customer Name Index]],Customer_Data[#All],2,0)</f>
        <v xml:space="preserve">Ei </v>
      </c>
      <c r="D5112">
        <v>9</v>
      </c>
      <c r="E5112" t="s">
        <v>2</v>
      </c>
      <c r="F5112" t="s">
        <v>8168</v>
      </c>
      <c r="G5112" t="s">
        <v>8027</v>
      </c>
      <c r="H5112" t="str">
        <f>VLOOKUP(Sales_Data17[[#This Row],[Delivery Region Index]],Regions_Table[#All],2,0)</f>
        <v>New South Wales</v>
      </c>
      <c r="I5112" t="str">
        <f>VLOOKUP(Sales_Data17[[#This Row],[Delivery Region Index]],Regions_Table[#All],3,0)</f>
        <v>Wyong</v>
      </c>
      <c r="J5112">
        <v>25</v>
      </c>
      <c r="K5112">
        <v>4</v>
      </c>
      <c r="L5112" t="str">
        <f>VLOOKUP(Sales_Data17[[#This Row],[Product Description Index]],Products_Data[#All],2,0)</f>
        <v>Jeans</v>
      </c>
      <c r="M5112">
        <v>5</v>
      </c>
      <c r="N5112" s="9">
        <v>23.077777777777779</v>
      </c>
      <c r="O5112" s="9">
        <f>Sales_Data17[[#This Row],[Order Quantity]]*Sales_Data17[[#This Row],[Unit Price]]</f>
        <v>115.3888888888889</v>
      </c>
      <c r="P5112" s="9">
        <v>15.231333333333335</v>
      </c>
      <c r="Q5112" s="9">
        <f>Sales_Data17[[#This Row],[Line Total]]-(Sales_Data17[[#This Row],[Total Unit Cost]]*Sales_Data17[[#This Row],[Order Quantity]])</f>
        <v>39.232222222222219</v>
      </c>
      <c r="R5112" s="1" t="str">
        <f>TEXT(Sales_Data17[[#This Row],[OrderDate]],"MMM")</f>
        <v>Feb</v>
      </c>
      <c r="S5112" s="1" t="str">
        <f t="shared" si="79"/>
        <v>2015</v>
      </c>
    </row>
    <row r="5113" spans="1:19">
      <c r="A5113" t="s">
        <v>5136</v>
      </c>
      <c r="B5113" s="2">
        <v>42061</v>
      </c>
      <c r="C5113" s="2" t="str">
        <f>VLOOKUP(Sales_Data17[[#This Row],[Customer Name Index]],Customer_Data[#All],2,0)</f>
        <v>Procter Corp</v>
      </c>
      <c r="D5113">
        <v>5</v>
      </c>
      <c r="E5113" t="s">
        <v>4</v>
      </c>
      <c r="F5113" t="s">
        <v>8168</v>
      </c>
      <c r="G5113" t="s">
        <v>8027</v>
      </c>
      <c r="H5113" t="str">
        <f>VLOOKUP(Sales_Data17[[#This Row],[Delivery Region Index]],Regions_Table[#All],2,0)</f>
        <v>New South Wales</v>
      </c>
      <c r="I5113" t="str">
        <f>VLOOKUP(Sales_Data17[[#This Row],[Delivery Region Index]],Regions_Table[#All],3,0)</f>
        <v>Lismore</v>
      </c>
      <c r="J5113">
        <v>14</v>
      </c>
      <c r="K5113">
        <v>2</v>
      </c>
      <c r="L5113" t="str">
        <f>VLOOKUP(Sales_Data17[[#This Row],[Product Description Index]],Products_Data[#All],2,0)</f>
        <v>Pants</v>
      </c>
      <c r="M5113">
        <v>8</v>
      </c>
      <c r="N5113" s="9">
        <v>116.87777777777779</v>
      </c>
      <c r="O5113" s="9">
        <f>Sales_Data17[[#This Row],[Order Quantity]]*Sales_Data17[[#This Row],[Unit Price]]</f>
        <v>935.02222222222235</v>
      </c>
      <c r="P5113" s="9">
        <v>71.295444444444442</v>
      </c>
      <c r="Q5113" s="9">
        <f>Sales_Data17[[#This Row],[Line Total]]-(Sales_Data17[[#This Row],[Total Unit Cost]]*Sales_Data17[[#This Row],[Order Quantity]])</f>
        <v>364.65866666666682</v>
      </c>
      <c r="R5113" s="1" t="str">
        <f>TEXT(Sales_Data17[[#This Row],[OrderDate]],"MMM")</f>
        <v>Feb</v>
      </c>
      <c r="S5113" s="1" t="str">
        <f t="shared" si="79"/>
        <v>2015</v>
      </c>
    </row>
    <row r="5114" spans="1:19">
      <c r="A5114" t="s">
        <v>5137</v>
      </c>
      <c r="B5114" s="2">
        <v>42061</v>
      </c>
      <c r="C5114" s="2" t="str">
        <f>VLOOKUP(Sales_Data17[[#This Row],[Customer Name Index]],Customer_Data[#All],2,0)</f>
        <v>Medsep Group</v>
      </c>
      <c r="D5114">
        <v>8</v>
      </c>
      <c r="E5114" t="s">
        <v>4</v>
      </c>
      <c r="F5114" t="s">
        <v>8168</v>
      </c>
      <c r="G5114" t="s">
        <v>8027</v>
      </c>
      <c r="H5114" t="str">
        <f>VLOOKUP(Sales_Data17[[#This Row],[Delivery Region Index]],Regions_Table[#All],2,0)</f>
        <v>New South Wales</v>
      </c>
      <c r="I5114" t="str">
        <f>VLOOKUP(Sales_Data17[[#This Row],[Delivery Region Index]],Regions_Table[#All],3,0)</f>
        <v>Wagga Wagga</v>
      </c>
      <c r="J5114">
        <v>23</v>
      </c>
      <c r="K5114">
        <v>4</v>
      </c>
      <c r="L5114" t="str">
        <f>VLOOKUP(Sales_Data17[[#This Row],[Product Description Index]],Products_Data[#All],2,0)</f>
        <v>Jeans</v>
      </c>
      <c r="M5114">
        <v>5</v>
      </c>
      <c r="N5114" s="9">
        <v>23.822222222222223</v>
      </c>
      <c r="O5114" s="9">
        <f>Sales_Data17[[#This Row],[Order Quantity]]*Sales_Data17[[#This Row],[Unit Price]]</f>
        <v>119.11111111111111</v>
      </c>
      <c r="P5114" s="9">
        <v>11.911111111111111</v>
      </c>
      <c r="Q5114" s="9">
        <f>Sales_Data17[[#This Row],[Line Total]]-(Sales_Data17[[#This Row],[Total Unit Cost]]*Sales_Data17[[#This Row],[Order Quantity]])</f>
        <v>59.555555555555557</v>
      </c>
      <c r="R5114" s="1" t="str">
        <f>TEXT(Sales_Data17[[#This Row],[OrderDate]],"MMM")</f>
        <v>Feb</v>
      </c>
      <c r="S5114" s="1" t="str">
        <f t="shared" si="79"/>
        <v>2015</v>
      </c>
    </row>
    <row r="5115" spans="1:19">
      <c r="A5115" t="s">
        <v>5138</v>
      </c>
      <c r="B5115" s="2">
        <v>42061</v>
      </c>
      <c r="C5115" s="2" t="str">
        <f>VLOOKUP(Sales_Data17[[#This Row],[Customer Name Index]],Customer_Data[#All],2,0)</f>
        <v xml:space="preserve">WakeFern </v>
      </c>
      <c r="D5115">
        <v>2</v>
      </c>
      <c r="E5115" t="s">
        <v>4</v>
      </c>
      <c r="F5115" t="s">
        <v>8168</v>
      </c>
      <c r="G5115" t="s">
        <v>8027</v>
      </c>
      <c r="H5115" t="str">
        <f>VLOOKUP(Sales_Data17[[#This Row],[Delivery Region Index]],Regions_Table[#All],2,0)</f>
        <v>New South Wales</v>
      </c>
      <c r="I5115" t="str">
        <f>VLOOKUP(Sales_Data17[[#This Row],[Delivery Region Index]],Regions_Table[#All],3,0)</f>
        <v>Cessnock</v>
      </c>
      <c r="J5115">
        <v>6</v>
      </c>
      <c r="K5115">
        <v>1</v>
      </c>
      <c r="L5115" t="str">
        <f>VLOOKUP(Sales_Data17[[#This Row],[Product Description Index]],Products_Data[#All],2,0)</f>
        <v>Shirts</v>
      </c>
      <c r="M5115">
        <v>2</v>
      </c>
      <c r="N5115" s="9">
        <v>720.62222222222226</v>
      </c>
      <c r="O5115" s="9">
        <f>Sales_Data17[[#This Row],[Order Quantity]]*Sales_Data17[[#This Row],[Unit Price]]</f>
        <v>1441.2444444444445</v>
      </c>
      <c r="P5115" s="9">
        <v>526.05422222222228</v>
      </c>
      <c r="Q5115" s="9">
        <f>Sales_Data17[[#This Row],[Line Total]]-(Sales_Data17[[#This Row],[Total Unit Cost]]*Sales_Data17[[#This Row],[Order Quantity]])</f>
        <v>389.13599999999997</v>
      </c>
      <c r="R5115" s="1" t="str">
        <f>TEXT(Sales_Data17[[#This Row],[OrderDate]],"MMM")</f>
        <v>Feb</v>
      </c>
      <c r="S5115" s="1" t="str">
        <f t="shared" si="79"/>
        <v>2015</v>
      </c>
    </row>
    <row r="5116" spans="1:19">
      <c r="A5116" t="s">
        <v>5139</v>
      </c>
      <c r="B5116" s="2">
        <v>42062</v>
      </c>
      <c r="C5116" s="2" t="str">
        <f>VLOOKUP(Sales_Data17[[#This Row],[Customer Name Index]],Customer_Data[#All],2,0)</f>
        <v xml:space="preserve">Linde </v>
      </c>
      <c r="D5116">
        <v>14</v>
      </c>
      <c r="E5116" t="s">
        <v>3</v>
      </c>
      <c r="F5116" t="s">
        <v>8168</v>
      </c>
      <c r="G5116" t="s">
        <v>8026</v>
      </c>
      <c r="H5116" t="str">
        <f>VLOOKUP(Sales_Data17[[#This Row],[Delivery Region Index]],Regions_Table[#All],2,0)</f>
        <v>Queensland</v>
      </c>
      <c r="I5116" t="str">
        <f>VLOOKUP(Sales_Data17[[#This Row],[Delivery Region Index]],Regions_Table[#All],3,0)</f>
        <v>Rockhampton</v>
      </c>
      <c r="J5116">
        <v>41</v>
      </c>
      <c r="K5116">
        <v>6</v>
      </c>
      <c r="L5116" t="str">
        <f>VLOOKUP(Sales_Data17[[#This Row],[Product Description Index]],Products_Data[#All],2,0)</f>
        <v>Socks</v>
      </c>
      <c r="M5116">
        <v>1</v>
      </c>
      <c r="N5116" s="9">
        <v>300.75555555555559</v>
      </c>
      <c r="O5116" s="9">
        <f>Sales_Data17[[#This Row],[Order Quantity]]*Sales_Data17[[#This Row],[Unit Price]]</f>
        <v>300.75555555555559</v>
      </c>
      <c r="P5116" s="9">
        <v>174.43822222222221</v>
      </c>
      <c r="Q5116" s="9">
        <f>Sales_Data17[[#This Row],[Line Total]]-(Sales_Data17[[#This Row],[Total Unit Cost]]*Sales_Data17[[#This Row],[Order Quantity]])</f>
        <v>126.31733333333338</v>
      </c>
      <c r="R5116" s="1" t="str">
        <f>TEXT(Sales_Data17[[#This Row],[OrderDate]],"MMM")</f>
        <v>Feb</v>
      </c>
      <c r="S5116" s="1" t="str">
        <f t="shared" si="79"/>
        <v>2015</v>
      </c>
    </row>
    <row r="5117" spans="1:19">
      <c r="A5117" t="s">
        <v>5140</v>
      </c>
      <c r="B5117" s="2">
        <v>42062</v>
      </c>
      <c r="C5117" s="2" t="str">
        <f>VLOOKUP(Sales_Data17[[#This Row],[Customer Name Index]],Customer_Data[#All],2,0)</f>
        <v>Elorac, Corp</v>
      </c>
      <c r="D5117">
        <v>3</v>
      </c>
      <c r="E5117" t="s">
        <v>4</v>
      </c>
      <c r="F5117" t="s">
        <v>8168</v>
      </c>
      <c r="G5117" t="s">
        <v>8027</v>
      </c>
      <c r="H5117" t="str">
        <f>VLOOKUP(Sales_Data17[[#This Row],[Delivery Region Index]],Regions_Table[#All],2,0)</f>
        <v>New South Wales</v>
      </c>
      <c r="I5117" t="str">
        <f>VLOOKUP(Sales_Data17[[#This Row],[Delivery Region Index]],Regions_Table[#All],3,0)</f>
        <v>Dubbo</v>
      </c>
      <c r="J5117">
        <v>8</v>
      </c>
      <c r="K5117">
        <v>2</v>
      </c>
      <c r="L5117" t="str">
        <f>VLOOKUP(Sales_Data17[[#This Row],[Product Description Index]],Products_Data[#All],2,0)</f>
        <v>Pants</v>
      </c>
      <c r="M5117">
        <v>5</v>
      </c>
      <c r="N5117" s="9">
        <v>105.71111111111111</v>
      </c>
      <c r="O5117" s="9">
        <f>Sales_Data17[[#This Row],[Order Quantity]]*Sales_Data17[[#This Row],[Unit Price]]</f>
        <v>528.55555555555554</v>
      </c>
      <c r="P5117" s="9">
        <v>65.540888888888887</v>
      </c>
      <c r="Q5117" s="9">
        <f>Sales_Data17[[#This Row],[Line Total]]-(Sales_Data17[[#This Row],[Total Unit Cost]]*Sales_Data17[[#This Row],[Order Quantity]])</f>
        <v>200.85111111111109</v>
      </c>
      <c r="R5117" s="1" t="str">
        <f>TEXT(Sales_Data17[[#This Row],[OrderDate]],"MMM")</f>
        <v>Feb</v>
      </c>
      <c r="S5117" s="1" t="str">
        <f t="shared" si="79"/>
        <v>2015</v>
      </c>
    </row>
    <row r="5118" spans="1:19">
      <c r="A5118" t="s">
        <v>5141</v>
      </c>
      <c r="B5118" s="2">
        <v>42062</v>
      </c>
      <c r="C5118" s="2" t="str">
        <f>VLOOKUP(Sales_Data17[[#This Row],[Customer Name Index]],Customer_Data[#All],2,0)</f>
        <v>Rochester Ltd</v>
      </c>
      <c r="D5118">
        <v>15</v>
      </c>
      <c r="E5118" t="s">
        <v>2</v>
      </c>
      <c r="F5118" t="s">
        <v>8168</v>
      </c>
      <c r="G5118" t="s">
        <v>8025</v>
      </c>
      <c r="H5118" t="str">
        <f>VLOOKUP(Sales_Data17[[#This Row],[Delivery Region Index]],Regions_Table[#All],2,0)</f>
        <v>Queensland</v>
      </c>
      <c r="I5118" t="str">
        <f>VLOOKUP(Sales_Data17[[#This Row],[Delivery Region Index]],Regions_Table[#All],3,0)</f>
        <v>Thuringowa</v>
      </c>
      <c r="J5118">
        <v>43</v>
      </c>
      <c r="K5118">
        <v>6</v>
      </c>
      <c r="L5118" t="str">
        <f>VLOOKUP(Sales_Data17[[#This Row],[Product Description Index]],Products_Data[#All],2,0)</f>
        <v>Socks</v>
      </c>
      <c r="M5118">
        <v>9</v>
      </c>
      <c r="N5118" s="9">
        <v>220.35555555555555</v>
      </c>
      <c r="O5118" s="9">
        <f>Sales_Data17[[#This Row],[Order Quantity]]*Sales_Data17[[#This Row],[Unit Price]]</f>
        <v>1983.2</v>
      </c>
      <c r="P5118" s="9">
        <v>165.26666666666668</v>
      </c>
      <c r="Q5118" s="9">
        <f>Sales_Data17[[#This Row],[Line Total]]-(Sales_Data17[[#This Row],[Total Unit Cost]]*Sales_Data17[[#This Row],[Order Quantity]])</f>
        <v>495.79999999999995</v>
      </c>
      <c r="R5118" s="1" t="str">
        <f>TEXT(Sales_Data17[[#This Row],[OrderDate]],"MMM")</f>
        <v>Feb</v>
      </c>
      <c r="S5118" s="1" t="str">
        <f t="shared" si="79"/>
        <v>2015</v>
      </c>
    </row>
    <row r="5119" spans="1:19">
      <c r="A5119" t="s">
        <v>5142</v>
      </c>
      <c r="B5119" s="2">
        <v>42062</v>
      </c>
      <c r="C5119" s="2" t="str">
        <f>VLOOKUP(Sales_Data17[[#This Row],[Customer Name Index]],Customer_Data[#All],2,0)</f>
        <v>Elorac, Corp</v>
      </c>
      <c r="D5119">
        <v>3</v>
      </c>
      <c r="E5119" t="s">
        <v>4</v>
      </c>
      <c r="F5119" t="s">
        <v>8168</v>
      </c>
      <c r="G5119" t="s">
        <v>8027</v>
      </c>
      <c r="H5119" t="str">
        <f>VLOOKUP(Sales_Data17[[#This Row],[Delivery Region Index]],Regions_Table[#All],2,0)</f>
        <v>New South Wales</v>
      </c>
      <c r="I5119" t="str">
        <f>VLOOKUP(Sales_Data17[[#This Row],[Delivery Region Index]],Regions_Table[#All],3,0)</f>
        <v>Dubbo</v>
      </c>
      <c r="J5119">
        <v>8</v>
      </c>
      <c r="K5119">
        <v>1</v>
      </c>
      <c r="L5119" t="str">
        <f>VLOOKUP(Sales_Data17[[#This Row],[Product Description Index]],Products_Data[#All],2,0)</f>
        <v>Shirts</v>
      </c>
      <c r="M5119">
        <v>4</v>
      </c>
      <c r="N5119" s="9">
        <v>430.28888888888889</v>
      </c>
      <c r="O5119" s="9">
        <f>Sales_Data17[[#This Row],[Order Quantity]]*Sales_Data17[[#This Row],[Unit Price]]</f>
        <v>1721.1555555555556</v>
      </c>
      <c r="P5119" s="9">
        <v>279.6877777777778</v>
      </c>
      <c r="Q5119" s="9">
        <f>Sales_Data17[[#This Row],[Line Total]]-(Sales_Data17[[#This Row],[Total Unit Cost]]*Sales_Data17[[#This Row],[Order Quantity]])</f>
        <v>602.40444444444438</v>
      </c>
      <c r="R5119" s="1" t="str">
        <f>TEXT(Sales_Data17[[#This Row],[OrderDate]],"MMM")</f>
        <v>Feb</v>
      </c>
      <c r="S5119" s="1" t="str">
        <f t="shared" si="79"/>
        <v>2015</v>
      </c>
    </row>
    <row r="5120" spans="1:19">
      <c r="A5120" t="s">
        <v>5143</v>
      </c>
      <c r="B5120" s="2">
        <v>42063</v>
      </c>
      <c r="C5120" s="2" t="str">
        <f>VLOOKUP(Sales_Data17[[#This Row],[Customer Name Index]],Customer_Data[#All],2,0)</f>
        <v xml:space="preserve">Medline </v>
      </c>
      <c r="D5120">
        <v>12</v>
      </c>
      <c r="E5120" t="s">
        <v>2</v>
      </c>
      <c r="F5120" t="s">
        <v>8168</v>
      </c>
      <c r="G5120" t="s">
        <v>8026</v>
      </c>
      <c r="H5120" t="str">
        <f>VLOOKUP(Sales_Data17[[#This Row],[Delivery Region Index]],Regions_Table[#All],2,0)</f>
        <v>Queensland</v>
      </c>
      <c r="I5120" t="str">
        <f>VLOOKUP(Sales_Data17[[#This Row],[Delivery Region Index]],Regions_Table[#All],3,0)</f>
        <v>Ipswich</v>
      </c>
      <c r="J5120">
        <v>34</v>
      </c>
      <c r="K5120">
        <v>5</v>
      </c>
      <c r="L5120" t="str">
        <f>VLOOKUP(Sales_Data17[[#This Row],[Product Description Index]],Products_Data[#All],2,0)</f>
        <v>Hats</v>
      </c>
      <c r="M5120">
        <v>2</v>
      </c>
      <c r="N5120" s="9">
        <v>444.43333333333334</v>
      </c>
      <c r="O5120" s="9">
        <f>Sales_Data17[[#This Row],[Order Quantity]]*Sales_Data17[[#This Row],[Unit Price]]</f>
        <v>888.86666666666667</v>
      </c>
      <c r="P5120" s="9">
        <v>346.65800000000002</v>
      </c>
      <c r="Q5120" s="9">
        <f>Sales_Data17[[#This Row],[Line Total]]-(Sales_Data17[[#This Row],[Total Unit Cost]]*Sales_Data17[[#This Row],[Order Quantity]])</f>
        <v>195.55066666666664</v>
      </c>
      <c r="R5120" s="1" t="str">
        <f>TEXT(Sales_Data17[[#This Row],[OrderDate]],"MMM")</f>
        <v>Feb</v>
      </c>
      <c r="S5120" s="1" t="str">
        <f t="shared" si="79"/>
        <v>2015</v>
      </c>
    </row>
    <row r="5121" spans="1:19">
      <c r="A5121" t="s">
        <v>5144</v>
      </c>
      <c r="B5121" s="2">
        <v>42063</v>
      </c>
      <c r="C5121" s="2" t="str">
        <f>VLOOKUP(Sales_Data17[[#This Row],[Customer Name Index]],Customer_Data[#All],2,0)</f>
        <v>Rochester Ltd</v>
      </c>
      <c r="D5121">
        <v>15</v>
      </c>
      <c r="E5121" t="s">
        <v>2</v>
      </c>
      <c r="F5121" t="s">
        <v>8168</v>
      </c>
      <c r="G5121" t="s">
        <v>8025</v>
      </c>
      <c r="H5121" t="str">
        <f>VLOOKUP(Sales_Data17[[#This Row],[Delivery Region Index]],Regions_Table[#All],2,0)</f>
        <v>Queensland</v>
      </c>
      <c r="I5121" t="str">
        <f>VLOOKUP(Sales_Data17[[#This Row],[Delivery Region Index]],Regions_Table[#All],3,0)</f>
        <v>Thuringowa</v>
      </c>
      <c r="J5121">
        <v>43</v>
      </c>
      <c r="K5121">
        <v>6</v>
      </c>
      <c r="L5121" t="str">
        <f>VLOOKUP(Sales_Data17[[#This Row],[Product Description Index]],Products_Data[#All],2,0)</f>
        <v>Socks</v>
      </c>
      <c r="M5121">
        <v>2</v>
      </c>
      <c r="N5121" s="9">
        <v>249.38888888888889</v>
      </c>
      <c r="O5121" s="9">
        <f>Sales_Data17[[#This Row],[Order Quantity]]*Sales_Data17[[#This Row],[Unit Price]]</f>
        <v>498.77777777777777</v>
      </c>
      <c r="P5121" s="9">
        <v>197.01722222222222</v>
      </c>
      <c r="Q5121" s="9">
        <f>Sales_Data17[[#This Row],[Line Total]]-(Sales_Data17[[#This Row],[Total Unit Cost]]*Sales_Data17[[#This Row],[Order Quantity]])</f>
        <v>104.74333333333334</v>
      </c>
      <c r="R5121" s="1" t="str">
        <f>TEXT(Sales_Data17[[#This Row],[OrderDate]],"MMM")</f>
        <v>Feb</v>
      </c>
      <c r="S5121" s="1" t="str">
        <f t="shared" si="79"/>
        <v>2015</v>
      </c>
    </row>
    <row r="5122" spans="1:19">
      <c r="A5122" t="s">
        <v>5145</v>
      </c>
      <c r="B5122" s="2">
        <v>42063</v>
      </c>
      <c r="C5122" s="2" t="str">
        <f>VLOOKUP(Sales_Data17[[#This Row],[Customer Name Index]],Customer_Data[#All],2,0)</f>
        <v>Medsep Group</v>
      </c>
      <c r="D5122">
        <v>8</v>
      </c>
      <c r="E5122" t="s">
        <v>4</v>
      </c>
      <c r="F5122" t="s">
        <v>8168</v>
      </c>
      <c r="G5122" t="s">
        <v>8027</v>
      </c>
      <c r="H5122" t="str">
        <f>VLOOKUP(Sales_Data17[[#This Row],[Delivery Region Index]],Regions_Table[#All],2,0)</f>
        <v>New South Wales</v>
      </c>
      <c r="I5122" t="str">
        <f>VLOOKUP(Sales_Data17[[#This Row],[Delivery Region Index]],Regions_Table[#All],3,0)</f>
        <v>Tweed Heads</v>
      </c>
      <c r="J5122">
        <v>22</v>
      </c>
      <c r="K5122">
        <v>4</v>
      </c>
      <c r="L5122" t="str">
        <f>VLOOKUP(Sales_Data17[[#This Row],[Product Description Index]],Products_Data[#All],2,0)</f>
        <v>Jeans</v>
      </c>
      <c r="M5122">
        <v>1</v>
      </c>
      <c r="N5122" s="9">
        <v>194.3</v>
      </c>
      <c r="O5122" s="9">
        <f>Sales_Data17[[#This Row],[Order Quantity]]*Sales_Data17[[#This Row],[Unit Price]]</f>
        <v>194.3</v>
      </c>
      <c r="P5122" s="9">
        <v>77.72</v>
      </c>
      <c r="Q5122" s="9">
        <f>Sales_Data17[[#This Row],[Line Total]]-(Sales_Data17[[#This Row],[Total Unit Cost]]*Sales_Data17[[#This Row],[Order Quantity]])</f>
        <v>116.58000000000001</v>
      </c>
      <c r="R5122" s="1" t="str">
        <f>TEXT(Sales_Data17[[#This Row],[OrderDate]],"MMM")</f>
        <v>Feb</v>
      </c>
      <c r="S5122" s="1" t="str">
        <f t="shared" ref="S5122:S5185" si="80">TEXT(B5122,"YYY")</f>
        <v>2015</v>
      </c>
    </row>
    <row r="5123" spans="1:19">
      <c r="A5123" t="s">
        <v>5146</v>
      </c>
      <c r="B5123" s="2">
        <v>42063</v>
      </c>
      <c r="C5123" s="2" t="str">
        <f>VLOOKUP(Sales_Data17[[#This Row],[Customer Name Index]],Customer_Data[#All],2,0)</f>
        <v xml:space="preserve">WakeFern </v>
      </c>
      <c r="D5123">
        <v>2</v>
      </c>
      <c r="E5123" t="s">
        <v>2</v>
      </c>
      <c r="F5123" t="s">
        <v>8168</v>
      </c>
      <c r="G5123" t="s">
        <v>8027</v>
      </c>
      <c r="H5123" t="str">
        <f>VLOOKUP(Sales_Data17[[#This Row],[Delivery Region Index]],Regions_Table[#All],2,0)</f>
        <v>New South Wales</v>
      </c>
      <c r="I5123" t="str">
        <f>VLOOKUP(Sales_Data17[[#This Row],[Delivery Region Index]],Regions_Table[#All],3,0)</f>
        <v>Broken Hill</v>
      </c>
      <c r="J5123">
        <v>5</v>
      </c>
      <c r="K5123">
        <v>1</v>
      </c>
      <c r="L5123" t="str">
        <f>VLOOKUP(Sales_Data17[[#This Row],[Product Description Index]],Products_Data[#All],2,0)</f>
        <v>Shirts</v>
      </c>
      <c r="M5123">
        <v>3</v>
      </c>
      <c r="N5123" s="9">
        <v>427.31111111111113</v>
      </c>
      <c r="O5123" s="9">
        <f>Sales_Data17[[#This Row],[Order Quantity]]*Sales_Data17[[#This Row],[Unit Price]]</f>
        <v>1281.9333333333334</v>
      </c>
      <c r="P5123" s="9">
        <v>179.47066666666669</v>
      </c>
      <c r="Q5123" s="9">
        <f>Sales_Data17[[#This Row],[Line Total]]-(Sales_Data17[[#This Row],[Total Unit Cost]]*Sales_Data17[[#This Row],[Order Quantity]])</f>
        <v>743.52133333333336</v>
      </c>
      <c r="R5123" s="1" t="str">
        <f>TEXT(Sales_Data17[[#This Row],[OrderDate]],"MMM")</f>
        <v>Feb</v>
      </c>
      <c r="S5123" s="1" t="str">
        <f t="shared" si="80"/>
        <v>2015</v>
      </c>
    </row>
    <row r="5124" spans="1:19">
      <c r="A5124" t="s">
        <v>5147</v>
      </c>
      <c r="B5124" s="2">
        <v>42063</v>
      </c>
      <c r="C5124" s="2" t="str">
        <f>VLOOKUP(Sales_Data17[[#This Row],[Customer Name Index]],Customer_Data[#All],2,0)</f>
        <v>Procter Corp</v>
      </c>
      <c r="D5124">
        <v>5</v>
      </c>
      <c r="E5124" t="s">
        <v>3</v>
      </c>
      <c r="F5124" t="s">
        <v>8168</v>
      </c>
      <c r="G5124" t="s">
        <v>8027</v>
      </c>
      <c r="H5124" t="str">
        <f>VLOOKUP(Sales_Data17[[#This Row],[Delivery Region Index]],Regions_Table[#All],2,0)</f>
        <v>New South Wales</v>
      </c>
      <c r="I5124" t="str">
        <f>VLOOKUP(Sales_Data17[[#This Row],[Delivery Region Index]],Regions_Table[#All],3,0)</f>
        <v>Maitland</v>
      </c>
      <c r="J5124">
        <v>15</v>
      </c>
      <c r="K5124">
        <v>2</v>
      </c>
      <c r="L5124" t="str">
        <f>VLOOKUP(Sales_Data17[[#This Row],[Product Description Index]],Products_Data[#All],2,0)</f>
        <v>Pants</v>
      </c>
      <c r="M5124">
        <v>2</v>
      </c>
      <c r="N5124" s="9">
        <v>266.51111111111112</v>
      </c>
      <c r="O5124" s="9">
        <f>Sales_Data17[[#This Row],[Order Quantity]]*Sales_Data17[[#This Row],[Unit Price]]</f>
        <v>533.02222222222224</v>
      </c>
      <c r="P5124" s="9">
        <v>221.2042222222222</v>
      </c>
      <c r="Q5124" s="9">
        <f>Sales_Data17[[#This Row],[Line Total]]-(Sales_Data17[[#This Row],[Total Unit Cost]]*Sales_Data17[[#This Row],[Order Quantity]])</f>
        <v>90.613777777777841</v>
      </c>
      <c r="R5124" s="1" t="str">
        <f>TEXT(Sales_Data17[[#This Row],[OrderDate]],"MMM")</f>
        <v>Feb</v>
      </c>
      <c r="S5124" s="1" t="str">
        <f t="shared" si="80"/>
        <v>2015</v>
      </c>
    </row>
    <row r="5125" spans="1:19">
      <c r="A5125" t="s">
        <v>5148</v>
      </c>
      <c r="B5125" s="2">
        <v>42064</v>
      </c>
      <c r="C5125" s="2" t="str">
        <f>VLOOKUP(Sales_Data17[[#This Row],[Customer Name Index]],Customer_Data[#All],2,0)</f>
        <v>New Ltd</v>
      </c>
      <c r="D5125">
        <v>7</v>
      </c>
      <c r="E5125" t="s">
        <v>2</v>
      </c>
      <c r="F5125" t="s">
        <v>8168</v>
      </c>
      <c r="G5125" t="s">
        <v>8027</v>
      </c>
      <c r="H5125" t="str">
        <f>VLOOKUP(Sales_Data17[[#This Row],[Delivery Region Index]],Regions_Table[#All],2,0)</f>
        <v>New South Wales</v>
      </c>
      <c r="I5125" t="str">
        <f>VLOOKUP(Sales_Data17[[#This Row],[Delivery Region Index]],Regions_Table[#All],3,0)</f>
        <v>Tamworth</v>
      </c>
      <c r="J5125">
        <v>21</v>
      </c>
      <c r="K5125">
        <v>3</v>
      </c>
      <c r="L5125" t="str">
        <f>VLOOKUP(Sales_Data17[[#This Row],[Product Description Index]],Products_Data[#All],2,0)</f>
        <v>Sunglasses</v>
      </c>
      <c r="M5125">
        <v>7</v>
      </c>
      <c r="N5125" s="9">
        <v>617.1444444444445</v>
      </c>
      <c r="O5125" s="9">
        <f>Sales_Data17[[#This Row],[Order Quantity]]*Sales_Data17[[#This Row],[Unit Price]]</f>
        <v>4320.0111111111119</v>
      </c>
      <c r="P5125" s="9">
        <v>475.20122222222227</v>
      </c>
      <c r="Q5125" s="9">
        <f>Sales_Data17[[#This Row],[Line Total]]-(Sales_Data17[[#This Row],[Total Unit Cost]]*Sales_Data17[[#This Row],[Order Quantity]])</f>
        <v>993.60255555555614</v>
      </c>
      <c r="R5125" s="1" t="str">
        <f>TEXT(Sales_Data17[[#This Row],[OrderDate]],"MMM")</f>
        <v>Mar</v>
      </c>
      <c r="S5125" s="1" t="str">
        <f t="shared" si="80"/>
        <v>2015</v>
      </c>
    </row>
    <row r="5126" spans="1:19">
      <c r="A5126" t="s">
        <v>5149</v>
      </c>
      <c r="B5126" s="2">
        <v>42064</v>
      </c>
      <c r="C5126" s="2" t="str">
        <f>VLOOKUP(Sales_Data17[[#This Row],[Customer Name Index]],Customer_Data[#All],2,0)</f>
        <v xml:space="preserve">Qualitest </v>
      </c>
      <c r="D5126">
        <v>19</v>
      </c>
      <c r="E5126" t="s">
        <v>4</v>
      </c>
      <c r="F5126" t="s">
        <v>8168</v>
      </c>
      <c r="G5126" t="s">
        <v>8028</v>
      </c>
      <c r="H5126" t="str">
        <f>VLOOKUP(Sales_Data17[[#This Row],[Delivery Region Index]],Regions_Table[#All],2,0)</f>
        <v>Victoria</v>
      </c>
      <c r="I5126" t="str">
        <f>VLOOKUP(Sales_Data17[[#This Row],[Delivery Region Index]],Regions_Table[#All],3,0)</f>
        <v>Swan Hill</v>
      </c>
      <c r="J5126">
        <v>55</v>
      </c>
      <c r="K5126">
        <v>8</v>
      </c>
      <c r="L5126" t="str">
        <f>VLOOKUP(Sales_Data17[[#This Row],[Product Description Index]],Products_Data[#All],2,0)</f>
        <v>Shoes</v>
      </c>
      <c r="M5126">
        <v>2</v>
      </c>
      <c r="N5126" s="9">
        <v>436.24444444444447</v>
      </c>
      <c r="O5126" s="9">
        <f>Sales_Data17[[#This Row],[Order Quantity]]*Sales_Data17[[#This Row],[Unit Price]]</f>
        <v>872.48888888888894</v>
      </c>
      <c r="P5126" s="9">
        <v>292.28377777777786</v>
      </c>
      <c r="Q5126" s="9">
        <f>Sales_Data17[[#This Row],[Line Total]]-(Sales_Data17[[#This Row],[Total Unit Cost]]*Sales_Data17[[#This Row],[Order Quantity]])</f>
        <v>287.92133333333322</v>
      </c>
      <c r="R5126" s="1" t="str">
        <f>TEXT(Sales_Data17[[#This Row],[OrderDate]],"MMM")</f>
        <v>Mar</v>
      </c>
      <c r="S5126" s="1" t="str">
        <f t="shared" si="80"/>
        <v>2015</v>
      </c>
    </row>
    <row r="5127" spans="1:19">
      <c r="A5127" t="s">
        <v>5150</v>
      </c>
      <c r="B5127" s="2">
        <v>42064</v>
      </c>
      <c r="C5127" s="2" t="str">
        <f>VLOOKUP(Sales_Data17[[#This Row],[Customer Name Index]],Customer_Data[#All],2,0)</f>
        <v xml:space="preserve">Ei </v>
      </c>
      <c r="D5127">
        <v>9</v>
      </c>
      <c r="E5127" t="s">
        <v>3</v>
      </c>
      <c r="F5127" t="s">
        <v>8168</v>
      </c>
      <c r="G5127" t="s">
        <v>8027</v>
      </c>
      <c r="H5127" t="str">
        <f>VLOOKUP(Sales_Data17[[#This Row],[Delivery Region Index]],Regions_Table[#All],2,0)</f>
        <v>New South Wales</v>
      </c>
      <c r="I5127" t="str">
        <f>VLOOKUP(Sales_Data17[[#This Row],[Delivery Region Index]],Regions_Table[#All],3,0)</f>
        <v>Wyong</v>
      </c>
      <c r="J5127">
        <v>25</v>
      </c>
      <c r="K5127">
        <v>4</v>
      </c>
      <c r="L5127" t="str">
        <f>VLOOKUP(Sales_Data17[[#This Row],[Product Description Index]],Products_Data[#All],2,0)</f>
        <v>Jeans</v>
      </c>
      <c r="M5127">
        <v>2</v>
      </c>
      <c r="N5127" s="9">
        <v>692.33333333333337</v>
      </c>
      <c r="O5127" s="9">
        <f>Sales_Data17[[#This Row],[Order Quantity]]*Sales_Data17[[#This Row],[Unit Price]]</f>
        <v>1384.6666666666667</v>
      </c>
      <c r="P5127" s="9">
        <v>353.09</v>
      </c>
      <c r="Q5127" s="9">
        <f>Sales_Data17[[#This Row],[Line Total]]-(Sales_Data17[[#This Row],[Total Unit Cost]]*Sales_Data17[[#This Row],[Order Quantity]])</f>
        <v>678.48666666666679</v>
      </c>
      <c r="R5127" s="1" t="str">
        <f>TEXT(Sales_Data17[[#This Row],[OrderDate]],"MMM")</f>
        <v>Mar</v>
      </c>
      <c r="S5127" s="1" t="str">
        <f t="shared" si="80"/>
        <v>2015</v>
      </c>
    </row>
    <row r="5128" spans="1:19">
      <c r="A5128" t="s">
        <v>5151</v>
      </c>
      <c r="B5128" s="2">
        <v>42064</v>
      </c>
      <c r="C5128" s="2" t="str">
        <f>VLOOKUP(Sales_Data17[[#This Row],[Customer Name Index]],Customer_Data[#All],2,0)</f>
        <v>Medsep Group</v>
      </c>
      <c r="D5128">
        <v>8</v>
      </c>
      <c r="E5128" t="s">
        <v>2</v>
      </c>
      <c r="F5128" t="s">
        <v>8168</v>
      </c>
      <c r="G5128" t="s">
        <v>8027</v>
      </c>
      <c r="H5128" t="str">
        <f>VLOOKUP(Sales_Data17[[#This Row],[Delivery Region Index]],Regions_Table[#All],2,0)</f>
        <v>New South Wales</v>
      </c>
      <c r="I5128" t="str">
        <f>VLOOKUP(Sales_Data17[[#This Row],[Delivery Region Index]],Regions_Table[#All],3,0)</f>
        <v>Tweed Heads</v>
      </c>
      <c r="J5128">
        <v>22</v>
      </c>
      <c r="K5128">
        <v>3</v>
      </c>
      <c r="L5128" t="str">
        <f>VLOOKUP(Sales_Data17[[#This Row],[Product Description Index]],Products_Data[#All],2,0)</f>
        <v>Sunglasses</v>
      </c>
      <c r="M5128">
        <v>9</v>
      </c>
      <c r="N5128" s="9">
        <v>672.97777777777776</v>
      </c>
      <c r="O5128" s="9">
        <f>Sales_Data17[[#This Row],[Order Quantity]]*Sales_Data17[[#This Row],[Unit Price]]</f>
        <v>6056.8</v>
      </c>
      <c r="P5128" s="9">
        <v>457.62488888888896</v>
      </c>
      <c r="Q5128" s="9">
        <f>Sales_Data17[[#This Row],[Line Total]]-(Sales_Data17[[#This Row],[Total Unit Cost]]*Sales_Data17[[#This Row],[Order Quantity]])</f>
        <v>1938.1759999999995</v>
      </c>
      <c r="R5128" s="1" t="str">
        <f>TEXT(Sales_Data17[[#This Row],[OrderDate]],"MMM")</f>
        <v>Mar</v>
      </c>
      <c r="S5128" s="1" t="str">
        <f t="shared" si="80"/>
        <v>2015</v>
      </c>
    </row>
    <row r="5129" spans="1:19">
      <c r="A5129" t="s">
        <v>5152</v>
      </c>
      <c r="B5129" s="2">
        <v>42065</v>
      </c>
      <c r="C5129" s="2" t="str">
        <f>VLOOKUP(Sales_Data17[[#This Row],[Customer Name Index]],Customer_Data[#All],2,0)</f>
        <v>Rochester Ltd</v>
      </c>
      <c r="D5129">
        <v>15</v>
      </c>
      <c r="E5129" t="s">
        <v>3</v>
      </c>
      <c r="F5129" t="s">
        <v>8168</v>
      </c>
      <c r="G5129" t="s">
        <v>8025</v>
      </c>
      <c r="H5129" t="str">
        <f>VLOOKUP(Sales_Data17[[#This Row],[Delivery Region Index]],Regions_Table[#All],2,0)</f>
        <v>Queensland</v>
      </c>
      <c r="I5129" t="str">
        <f>VLOOKUP(Sales_Data17[[#This Row],[Delivery Region Index]],Regions_Table[#All],3,0)</f>
        <v>Toowoomba</v>
      </c>
      <c r="J5129">
        <v>44</v>
      </c>
      <c r="K5129">
        <v>6</v>
      </c>
      <c r="L5129" t="str">
        <f>VLOOKUP(Sales_Data17[[#This Row],[Product Description Index]],Products_Data[#All],2,0)</f>
        <v>Socks</v>
      </c>
      <c r="M5129">
        <v>2</v>
      </c>
      <c r="N5129" s="9">
        <v>283.63333333333338</v>
      </c>
      <c r="O5129" s="9">
        <f>Sales_Data17[[#This Row],[Order Quantity]]*Sales_Data17[[#This Row],[Unit Price]]</f>
        <v>567.26666666666677</v>
      </c>
      <c r="P5129" s="9">
        <v>147.48933333333335</v>
      </c>
      <c r="Q5129" s="9">
        <f>Sales_Data17[[#This Row],[Line Total]]-(Sales_Data17[[#This Row],[Total Unit Cost]]*Sales_Data17[[#This Row],[Order Quantity]])</f>
        <v>272.28800000000007</v>
      </c>
      <c r="R5129" s="1" t="str">
        <f>TEXT(Sales_Data17[[#This Row],[OrderDate]],"MMM")</f>
        <v>Mar</v>
      </c>
      <c r="S5129" s="1" t="str">
        <f t="shared" si="80"/>
        <v>2015</v>
      </c>
    </row>
    <row r="5130" spans="1:19">
      <c r="A5130" t="s">
        <v>5153</v>
      </c>
      <c r="B5130" s="2">
        <v>42065</v>
      </c>
      <c r="C5130" s="2" t="str">
        <f>VLOOKUP(Sales_Data17[[#This Row],[Customer Name Index]],Customer_Data[#All],2,0)</f>
        <v xml:space="preserve">Linde </v>
      </c>
      <c r="D5130">
        <v>14</v>
      </c>
      <c r="E5130" t="s">
        <v>2</v>
      </c>
      <c r="F5130" t="s">
        <v>8168</v>
      </c>
      <c r="G5130" t="s">
        <v>8026</v>
      </c>
      <c r="H5130" t="str">
        <f>VLOOKUP(Sales_Data17[[#This Row],[Delivery Region Index]],Regions_Table[#All],2,0)</f>
        <v>Queensland</v>
      </c>
      <c r="I5130" t="str">
        <f>VLOOKUP(Sales_Data17[[#This Row],[Delivery Region Index]],Regions_Table[#All],3,0)</f>
        <v>Redcliffe</v>
      </c>
      <c r="J5130">
        <v>40</v>
      </c>
      <c r="K5130">
        <v>6</v>
      </c>
      <c r="L5130" t="str">
        <f>VLOOKUP(Sales_Data17[[#This Row],[Product Description Index]],Products_Data[#All],2,0)</f>
        <v>Socks</v>
      </c>
      <c r="M5130">
        <v>6</v>
      </c>
      <c r="N5130" s="9">
        <v>115.38888888888889</v>
      </c>
      <c r="O5130" s="9">
        <f>Sales_Data17[[#This Row],[Order Quantity]]*Sales_Data17[[#This Row],[Unit Price]]</f>
        <v>692.33333333333326</v>
      </c>
      <c r="P5130" s="9">
        <v>98.080555555555563</v>
      </c>
      <c r="Q5130" s="9">
        <f>Sales_Data17[[#This Row],[Line Total]]-(Sales_Data17[[#This Row],[Total Unit Cost]]*Sales_Data17[[#This Row],[Order Quantity]])</f>
        <v>103.84999999999991</v>
      </c>
      <c r="R5130" s="1" t="str">
        <f>TEXT(Sales_Data17[[#This Row],[OrderDate]],"MMM")</f>
        <v>Mar</v>
      </c>
      <c r="S5130" s="1" t="str">
        <f t="shared" si="80"/>
        <v>2015</v>
      </c>
    </row>
    <row r="5131" spans="1:19">
      <c r="A5131" t="s">
        <v>5154</v>
      </c>
      <c r="B5131" s="2">
        <v>42066</v>
      </c>
      <c r="C5131" s="2" t="str">
        <f>VLOOKUP(Sales_Data17[[#This Row],[Customer Name Index]],Customer_Data[#All],2,0)</f>
        <v xml:space="preserve">Linde </v>
      </c>
      <c r="D5131">
        <v>14</v>
      </c>
      <c r="E5131" t="s">
        <v>4</v>
      </c>
      <c r="F5131" t="s">
        <v>8168</v>
      </c>
      <c r="G5131" t="s">
        <v>8026</v>
      </c>
      <c r="H5131" t="str">
        <f>VLOOKUP(Sales_Data17[[#This Row],[Delivery Region Index]],Regions_Table[#All],2,0)</f>
        <v>Queensland</v>
      </c>
      <c r="I5131" t="str">
        <f>VLOOKUP(Sales_Data17[[#This Row],[Delivery Region Index]],Regions_Table[#All],3,0)</f>
        <v>Nambour</v>
      </c>
      <c r="J5131">
        <v>39</v>
      </c>
      <c r="K5131">
        <v>6</v>
      </c>
      <c r="L5131" t="str">
        <f>VLOOKUP(Sales_Data17[[#This Row],[Product Description Index]],Products_Data[#All],2,0)</f>
        <v>Socks</v>
      </c>
      <c r="M5131">
        <v>5</v>
      </c>
      <c r="N5131" s="9">
        <v>693.82222222222231</v>
      </c>
      <c r="O5131" s="9">
        <f>Sales_Data17[[#This Row],[Order Quantity]]*Sales_Data17[[#This Row],[Unit Price]]</f>
        <v>3469.1111111111113</v>
      </c>
      <c r="P5131" s="9">
        <v>575.87244444444445</v>
      </c>
      <c r="Q5131" s="9">
        <f>Sales_Data17[[#This Row],[Line Total]]-(Sales_Data17[[#This Row],[Total Unit Cost]]*Sales_Data17[[#This Row],[Order Quantity]])</f>
        <v>589.74888888888927</v>
      </c>
      <c r="R5131" s="1" t="str">
        <f>TEXT(Sales_Data17[[#This Row],[OrderDate]],"MMM")</f>
        <v>Mar</v>
      </c>
      <c r="S5131" s="1" t="str">
        <f t="shared" si="80"/>
        <v>2015</v>
      </c>
    </row>
    <row r="5132" spans="1:19">
      <c r="A5132" t="s">
        <v>5155</v>
      </c>
      <c r="B5132" s="2">
        <v>42066</v>
      </c>
      <c r="C5132" s="2" t="str">
        <f>VLOOKUP(Sales_Data17[[#This Row],[Customer Name Index]],Customer_Data[#All],2,0)</f>
        <v>21st Ltd</v>
      </c>
      <c r="D5132">
        <v>10</v>
      </c>
      <c r="E5132" t="s">
        <v>4</v>
      </c>
      <c r="F5132" t="s">
        <v>8168</v>
      </c>
      <c r="G5132" t="s">
        <v>8026</v>
      </c>
      <c r="H5132" t="str">
        <f>VLOOKUP(Sales_Data17[[#This Row],[Delivery Region Index]],Regions_Table[#All],2,0)</f>
        <v>Queensland</v>
      </c>
      <c r="I5132" t="str">
        <f>VLOOKUP(Sales_Data17[[#This Row],[Delivery Region Index]],Regions_Table[#All],3,0)</f>
        <v>Charters Towers</v>
      </c>
      <c r="J5132">
        <v>29</v>
      </c>
      <c r="K5132">
        <v>4</v>
      </c>
      <c r="L5132" t="str">
        <f>VLOOKUP(Sales_Data17[[#This Row],[Product Description Index]],Products_Data[#All],2,0)</f>
        <v>Jeans</v>
      </c>
      <c r="M5132">
        <v>6</v>
      </c>
      <c r="N5132" s="9">
        <v>428.05555555555554</v>
      </c>
      <c r="O5132" s="9">
        <f>Sales_Data17[[#This Row],[Order Quantity]]*Sales_Data17[[#This Row],[Unit Price]]</f>
        <v>2568.333333333333</v>
      </c>
      <c r="P5132" s="9">
        <v>214.02777777777777</v>
      </c>
      <c r="Q5132" s="9">
        <f>Sales_Data17[[#This Row],[Line Total]]-(Sales_Data17[[#This Row],[Total Unit Cost]]*Sales_Data17[[#This Row],[Order Quantity]])</f>
        <v>1284.1666666666665</v>
      </c>
      <c r="R5132" s="1" t="str">
        <f>TEXT(Sales_Data17[[#This Row],[OrderDate]],"MMM")</f>
        <v>Mar</v>
      </c>
      <c r="S5132" s="1" t="str">
        <f t="shared" si="80"/>
        <v>2015</v>
      </c>
    </row>
    <row r="5133" spans="1:19">
      <c r="A5133" t="s">
        <v>5156</v>
      </c>
      <c r="B5133" s="2">
        <v>42066</v>
      </c>
      <c r="C5133" s="2" t="str">
        <f>VLOOKUP(Sales_Data17[[#This Row],[Customer Name Index]],Customer_Data[#All],2,0)</f>
        <v>Elorac, Corp</v>
      </c>
      <c r="D5133">
        <v>3</v>
      </c>
      <c r="E5133" t="s">
        <v>4</v>
      </c>
      <c r="F5133" t="s">
        <v>8168</v>
      </c>
      <c r="G5133" t="s">
        <v>8027</v>
      </c>
      <c r="H5133" t="str">
        <f>VLOOKUP(Sales_Data17[[#This Row],[Delivery Region Index]],Regions_Table[#All],2,0)</f>
        <v>New South Wales</v>
      </c>
      <c r="I5133" t="str">
        <f>VLOOKUP(Sales_Data17[[#This Row],[Delivery Region Index]],Regions_Table[#All],3,0)</f>
        <v>Gosford</v>
      </c>
      <c r="J5133">
        <v>9</v>
      </c>
      <c r="K5133">
        <v>2</v>
      </c>
      <c r="L5133" t="str">
        <f>VLOOKUP(Sales_Data17[[#This Row],[Product Description Index]],Products_Data[#All],2,0)</f>
        <v>Pants</v>
      </c>
      <c r="M5133">
        <v>7</v>
      </c>
      <c r="N5133" s="9">
        <v>434.01111111111112</v>
      </c>
      <c r="O5133" s="9">
        <f>Sales_Data17[[#This Row],[Order Quantity]]*Sales_Data17[[#This Row],[Unit Price]]</f>
        <v>3038.077777777778</v>
      </c>
      <c r="P5133" s="9">
        <v>312.488</v>
      </c>
      <c r="Q5133" s="9">
        <f>Sales_Data17[[#This Row],[Line Total]]-(Sales_Data17[[#This Row],[Total Unit Cost]]*Sales_Data17[[#This Row],[Order Quantity]])</f>
        <v>850.66177777777784</v>
      </c>
      <c r="R5133" s="1" t="str">
        <f>TEXT(Sales_Data17[[#This Row],[OrderDate]],"MMM")</f>
        <v>Mar</v>
      </c>
      <c r="S5133" s="1" t="str">
        <f t="shared" si="80"/>
        <v>2015</v>
      </c>
    </row>
    <row r="5134" spans="1:19">
      <c r="A5134" t="s">
        <v>5157</v>
      </c>
      <c r="B5134" s="2">
        <v>42066</v>
      </c>
      <c r="C5134" s="2" t="str">
        <f>VLOOKUP(Sales_Data17[[#This Row],[Customer Name Index]],Customer_Data[#All],2,0)</f>
        <v>21st Ltd</v>
      </c>
      <c r="D5134">
        <v>10</v>
      </c>
      <c r="E5134" t="s">
        <v>3</v>
      </c>
      <c r="F5134" t="s">
        <v>8168</v>
      </c>
      <c r="G5134" t="s">
        <v>8026</v>
      </c>
      <c r="H5134" t="str">
        <f>VLOOKUP(Sales_Data17[[#This Row],[Delivery Region Index]],Regions_Table[#All],2,0)</f>
        <v>Queensland</v>
      </c>
      <c r="I5134" t="str">
        <f>VLOOKUP(Sales_Data17[[#This Row],[Delivery Region Index]],Regions_Table[#All],3,0)</f>
        <v>Cairns</v>
      </c>
      <c r="J5134">
        <v>28</v>
      </c>
      <c r="K5134">
        <v>4</v>
      </c>
      <c r="L5134" t="str">
        <f>VLOOKUP(Sales_Data17[[#This Row],[Product Description Index]],Products_Data[#All],2,0)</f>
        <v>Jeans</v>
      </c>
      <c r="M5134">
        <v>5</v>
      </c>
      <c r="N5134" s="9">
        <v>25.311111111111114</v>
      </c>
      <c r="O5134" s="9">
        <f>Sales_Data17[[#This Row],[Order Quantity]]*Sales_Data17[[#This Row],[Unit Price]]</f>
        <v>126.55555555555557</v>
      </c>
      <c r="P5134" s="9">
        <v>12.402444444444445</v>
      </c>
      <c r="Q5134" s="9">
        <f>Sales_Data17[[#This Row],[Line Total]]-(Sales_Data17[[#This Row],[Total Unit Cost]]*Sales_Data17[[#This Row],[Order Quantity]])</f>
        <v>64.543333333333351</v>
      </c>
      <c r="R5134" s="1" t="str">
        <f>TEXT(Sales_Data17[[#This Row],[OrderDate]],"MMM")</f>
        <v>Mar</v>
      </c>
      <c r="S5134" s="1" t="str">
        <f t="shared" si="80"/>
        <v>2015</v>
      </c>
    </row>
    <row r="5135" spans="1:19">
      <c r="A5135" t="s">
        <v>5158</v>
      </c>
      <c r="B5135" s="2">
        <v>42066</v>
      </c>
      <c r="C5135" s="2" t="str">
        <f>VLOOKUP(Sales_Data17[[#This Row],[Customer Name Index]],Customer_Data[#All],2,0)</f>
        <v>Apollo Ltd</v>
      </c>
      <c r="D5135">
        <v>11</v>
      </c>
      <c r="E5135" t="s">
        <v>2</v>
      </c>
      <c r="F5135" t="s">
        <v>8168</v>
      </c>
      <c r="G5135" t="s">
        <v>8026</v>
      </c>
      <c r="H5135" t="str">
        <f>VLOOKUP(Sales_Data17[[#This Row],[Delivery Region Index]],Regions_Table[#All],2,0)</f>
        <v>Queensland</v>
      </c>
      <c r="I5135" t="str">
        <f>VLOOKUP(Sales_Data17[[#This Row],[Delivery Region Index]],Regions_Table[#All],3,0)</f>
        <v>Gladstone</v>
      </c>
      <c r="J5135">
        <v>30</v>
      </c>
      <c r="K5135">
        <v>5</v>
      </c>
      <c r="L5135" t="str">
        <f>VLOOKUP(Sales_Data17[[#This Row],[Product Description Index]],Products_Data[#All],2,0)</f>
        <v>Hats</v>
      </c>
      <c r="M5135">
        <v>6</v>
      </c>
      <c r="N5135" s="9">
        <v>384.13333333333338</v>
      </c>
      <c r="O5135" s="9">
        <f>Sales_Data17[[#This Row],[Order Quantity]]*Sales_Data17[[#This Row],[Unit Price]]</f>
        <v>2304.8000000000002</v>
      </c>
      <c r="P5135" s="9">
        <v>165.17733333333334</v>
      </c>
      <c r="Q5135" s="9">
        <f>Sales_Data17[[#This Row],[Line Total]]-(Sales_Data17[[#This Row],[Total Unit Cost]]*Sales_Data17[[#This Row],[Order Quantity]])</f>
        <v>1313.7360000000001</v>
      </c>
      <c r="R5135" s="1" t="str">
        <f>TEXT(Sales_Data17[[#This Row],[OrderDate]],"MMM")</f>
        <v>Mar</v>
      </c>
      <c r="S5135" s="1" t="str">
        <f t="shared" si="80"/>
        <v>2015</v>
      </c>
    </row>
    <row r="5136" spans="1:19">
      <c r="A5136" t="s">
        <v>5159</v>
      </c>
      <c r="B5136" s="2">
        <v>42066</v>
      </c>
      <c r="C5136" s="2" t="str">
        <f>VLOOKUP(Sales_Data17[[#This Row],[Customer Name Index]],Customer_Data[#All],2,0)</f>
        <v>Apollo Ltd</v>
      </c>
      <c r="D5136">
        <v>11</v>
      </c>
      <c r="E5136" t="s">
        <v>4</v>
      </c>
      <c r="F5136" t="s">
        <v>8168</v>
      </c>
      <c r="G5136" t="s">
        <v>8026</v>
      </c>
      <c r="H5136" t="str">
        <f>VLOOKUP(Sales_Data17[[#This Row],[Delivery Region Index]],Regions_Table[#All],2,0)</f>
        <v>Queensland</v>
      </c>
      <c r="I5136" t="str">
        <f>VLOOKUP(Sales_Data17[[#This Row],[Delivery Region Index]],Regions_Table[#All],3,0)</f>
        <v>Gympie</v>
      </c>
      <c r="J5136">
        <v>32</v>
      </c>
      <c r="K5136">
        <v>5</v>
      </c>
      <c r="L5136" t="str">
        <f>VLOOKUP(Sales_Data17[[#This Row],[Product Description Index]],Products_Data[#All],2,0)</f>
        <v>Hats</v>
      </c>
      <c r="M5136">
        <v>9</v>
      </c>
      <c r="N5136" s="9">
        <v>268</v>
      </c>
      <c r="O5136" s="9">
        <f>Sales_Data17[[#This Row],[Order Quantity]]*Sales_Data17[[#This Row],[Unit Price]]</f>
        <v>2412</v>
      </c>
      <c r="P5136" s="9">
        <v>190.28</v>
      </c>
      <c r="Q5136" s="9">
        <f>Sales_Data17[[#This Row],[Line Total]]-(Sales_Data17[[#This Row],[Total Unit Cost]]*Sales_Data17[[#This Row],[Order Quantity]])</f>
        <v>699.48</v>
      </c>
      <c r="R5136" s="1" t="str">
        <f>TEXT(Sales_Data17[[#This Row],[OrderDate]],"MMM")</f>
        <v>Mar</v>
      </c>
      <c r="S5136" s="1" t="str">
        <f t="shared" si="80"/>
        <v>2015</v>
      </c>
    </row>
    <row r="5137" spans="1:19">
      <c r="A5137" t="s">
        <v>5160</v>
      </c>
      <c r="B5137" s="2">
        <v>42066</v>
      </c>
      <c r="C5137" s="2" t="str">
        <f>VLOOKUP(Sales_Data17[[#This Row],[Customer Name Index]],Customer_Data[#All],2,0)</f>
        <v>Apollo Ltd</v>
      </c>
      <c r="D5137">
        <v>11</v>
      </c>
      <c r="E5137" t="s">
        <v>4</v>
      </c>
      <c r="F5137" t="s">
        <v>8168</v>
      </c>
      <c r="G5137" t="s">
        <v>8026</v>
      </c>
      <c r="H5137" t="str">
        <f>VLOOKUP(Sales_Data17[[#This Row],[Delivery Region Index]],Regions_Table[#All],2,0)</f>
        <v>Queensland</v>
      </c>
      <c r="I5137" t="str">
        <f>VLOOKUP(Sales_Data17[[#This Row],[Delivery Region Index]],Regions_Table[#All],3,0)</f>
        <v>Gold Coast</v>
      </c>
      <c r="J5137">
        <v>31</v>
      </c>
      <c r="K5137">
        <v>5</v>
      </c>
      <c r="L5137" t="str">
        <f>VLOOKUP(Sales_Data17[[#This Row],[Product Description Index]],Products_Data[#All],2,0)</f>
        <v>Hats</v>
      </c>
      <c r="M5137">
        <v>1</v>
      </c>
      <c r="N5137" s="9">
        <v>445.17777777777775</v>
      </c>
      <c r="O5137" s="9">
        <f>Sales_Data17[[#This Row],[Order Quantity]]*Sales_Data17[[#This Row],[Unit Price]]</f>
        <v>445.17777777777775</v>
      </c>
      <c r="P5137" s="9">
        <v>365.04577777777774</v>
      </c>
      <c r="Q5137" s="9">
        <f>Sales_Data17[[#This Row],[Line Total]]-(Sales_Data17[[#This Row],[Total Unit Cost]]*Sales_Data17[[#This Row],[Order Quantity]])</f>
        <v>80.132000000000005</v>
      </c>
      <c r="R5137" s="1" t="str">
        <f>TEXT(Sales_Data17[[#This Row],[OrderDate]],"MMM")</f>
        <v>Mar</v>
      </c>
      <c r="S5137" s="1" t="str">
        <f t="shared" si="80"/>
        <v>2015</v>
      </c>
    </row>
    <row r="5138" spans="1:19">
      <c r="A5138" t="s">
        <v>5161</v>
      </c>
      <c r="B5138" s="2">
        <v>42067</v>
      </c>
      <c r="C5138" s="2" t="str">
        <f>VLOOKUP(Sales_Data17[[#This Row],[Customer Name Index]],Customer_Data[#All],2,0)</f>
        <v>Pacific Ltd</v>
      </c>
      <c r="D5138">
        <v>20</v>
      </c>
      <c r="E5138" t="s">
        <v>4</v>
      </c>
      <c r="F5138" t="s">
        <v>8168</v>
      </c>
      <c r="G5138" t="s">
        <v>8028</v>
      </c>
      <c r="H5138" t="str">
        <f>VLOOKUP(Sales_Data17[[#This Row],[Delivery Region Index]],Regions_Table[#All],2,0)</f>
        <v>Victoria</v>
      </c>
      <c r="I5138" t="str">
        <f>VLOOKUP(Sales_Data17[[#This Row],[Delivery Region Index]],Regions_Table[#All],3,0)</f>
        <v>Wodonga</v>
      </c>
      <c r="J5138">
        <v>58</v>
      </c>
      <c r="K5138">
        <v>8</v>
      </c>
      <c r="L5138" t="str">
        <f>VLOOKUP(Sales_Data17[[#This Row],[Product Description Index]],Products_Data[#All],2,0)</f>
        <v>Shoes</v>
      </c>
      <c r="M5138">
        <v>7</v>
      </c>
      <c r="N5138" s="9">
        <v>29.033333333333335</v>
      </c>
      <c r="O5138" s="9">
        <f>Sales_Data17[[#This Row],[Order Quantity]]*Sales_Data17[[#This Row],[Unit Price]]</f>
        <v>203.23333333333335</v>
      </c>
      <c r="P5138" s="9">
        <v>11.903666666666666</v>
      </c>
      <c r="Q5138" s="9">
        <f>Sales_Data17[[#This Row],[Line Total]]-(Sales_Data17[[#This Row],[Total Unit Cost]]*Sales_Data17[[#This Row],[Order Quantity]])</f>
        <v>119.90766666666669</v>
      </c>
      <c r="R5138" s="1" t="str">
        <f>TEXT(Sales_Data17[[#This Row],[OrderDate]],"MMM")</f>
        <v>Mar</v>
      </c>
      <c r="S5138" s="1" t="str">
        <f t="shared" si="80"/>
        <v>2015</v>
      </c>
    </row>
    <row r="5139" spans="1:19">
      <c r="A5139" t="s">
        <v>5162</v>
      </c>
      <c r="B5139" s="2">
        <v>42067</v>
      </c>
      <c r="C5139" s="2" t="str">
        <f>VLOOKUP(Sales_Data17[[#This Row],[Customer Name Index]],Customer_Data[#All],2,0)</f>
        <v>Procter Corp</v>
      </c>
      <c r="D5139">
        <v>5</v>
      </c>
      <c r="E5139" t="s">
        <v>3</v>
      </c>
      <c r="F5139" t="s">
        <v>8168</v>
      </c>
      <c r="G5139" t="s">
        <v>8027</v>
      </c>
      <c r="H5139" t="str">
        <f>VLOOKUP(Sales_Data17[[#This Row],[Delivery Region Index]],Regions_Table[#All],2,0)</f>
        <v>New South Wales</v>
      </c>
      <c r="I5139" t="str">
        <f>VLOOKUP(Sales_Data17[[#This Row],[Delivery Region Index]],Regions_Table[#All],3,0)</f>
        <v>Lismore</v>
      </c>
      <c r="J5139">
        <v>14</v>
      </c>
      <c r="K5139">
        <v>2</v>
      </c>
      <c r="L5139" t="str">
        <f>VLOOKUP(Sales_Data17[[#This Row],[Product Description Index]],Products_Data[#All],2,0)</f>
        <v>Pants</v>
      </c>
      <c r="M5139">
        <v>4</v>
      </c>
      <c r="N5139" s="9">
        <v>104.22222222222223</v>
      </c>
      <c r="O5139" s="9">
        <f>Sales_Data17[[#This Row],[Order Quantity]]*Sales_Data17[[#This Row],[Unit Price]]</f>
        <v>416.88888888888891</v>
      </c>
      <c r="P5139" s="9">
        <v>59.406666666666666</v>
      </c>
      <c r="Q5139" s="9">
        <f>Sales_Data17[[#This Row],[Line Total]]-(Sales_Data17[[#This Row],[Total Unit Cost]]*Sales_Data17[[#This Row],[Order Quantity]])</f>
        <v>179.26222222222225</v>
      </c>
      <c r="R5139" s="1" t="str">
        <f>TEXT(Sales_Data17[[#This Row],[OrderDate]],"MMM")</f>
        <v>Mar</v>
      </c>
      <c r="S5139" s="1" t="str">
        <f t="shared" si="80"/>
        <v>2015</v>
      </c>
    </row>
    <row r="5140" spans="1:19">
      <c r="A5140" t="s">
        <v>5163</v>
      </c>
      <c r="B5140" s="2">
        <v>42068</v>
      </c>
      <c r="C5140" s="2" t="str">
        <f>VLOOKUP(Sales_Data17[[#This Row],[Customer Name Index]],Customer_Data[#All],2,0)</f>
        <v>Rochester Ltd</v>
      </c>
      <c r="D5140">
        <v>15</v>
      </c>
      <c r="E5140" t="s">
        <v>2</v>
      </c>
      <c r="F5140" t="s">
        <v>8168</v>
      </c>
      <c r="G5140" t="s">
        <v>8025</v>
      </c>
      <c r="H5140" t="str">
        <f>VLOOKUP(Sales_Data17[[#This Row],[Delivery Region Index]],Regions_Table[#All],2,0)</f>
        <v>Queensland</v>
      </c>
      <c r="I5140" t="str">
        <f>VLOOKUP(Sales_Data17[[#This Row],[Delivery Region Index]],Regions_Table[#All],3,0)</f>
        <v>Thuringowa</v>
      </c>
      <c r="J5140">
        <v>43</v>
      </c>
      <c r="K5140">
        <v>6</v>
      </c>
      <c r="L5140" t="str">
        <f>VLOOKUP(Sales_Data17[[#This Row],[Product Description Index]],Products_Data[#All],2,0)</f>
        <v>Socks</v>
      </c>
      <c r="M5140">
        <v>3</v>
      </c>
      <c r="N5140" s="9">
        <v>336.48888888888888</v>
      </c>
      <c r="O5140" s="9">
        <f>Sales_Data17[[#This Row],[Order Quantity]]*Sales_Data17[[#This Row],[Unit Price]]</f>
        <v>1009.4666666666667</v>
      </c>
      <c r="P5140" s="9">
        <v>238.90711111111108</v>
      </c>
      <c r="Q5140" s="9">
        <f>Sales_Data17[[#This Row],[Line Total]]-(Sales_Data17[[#This Row],[Total Unit Cost]]*Sales_Data17[[#This Row],[Order Quantity]])</f>
        <v>292.74533333333352</v>
      </c>
      <c r="R5140" s="1" t="str">
        <f>TEXT(Sales_Data17[[#This Row],[OrderDate]],"MMM")</f>
        <v>Mar</v>
      </c>
      <c r="S5140" s="1" t="str">
        <f t="shared" si="80"/>
        <v>2015</v>
      </c>
    </row>
    <row r="5141" spans="1:19">
      <c r="A5141" t="s">
        <v>5164</v>
      </c>
      <c r="B5141" s="2">
        <v>42068</v>
      </c>
      <c r="C5141" s="2" t="str">
        <f>VLOOKUP(Sales_Data17[[#This Row],[Customer Name Index]],Customer_Data[#All],2,0)</f>
        <v xml:space="preserve">WakeFern </v>
      </c>
      <c r="D5141">
        <v>2</v>
      </c>
      <c r="E5141" t="s">
        <v>4</v>
      </c>
      <c r="F5141" t="s">
        <v>8168</v>
      </c>
      <c r="G5141" t="s">
        <v>8027</v>
      </c>
      <c r="H5141" t="str">
        <f>VLOOKUP(Sales_Data17[[#This Row],[Delivery Region Index]],Regions_Table[#All],2,0)</f>
        <v>New South Wales</v>
      </c>
      <c r="I5141" t="str">
        <f>VLOOKUP(Sales_Data17[[#This Row],[Delivery Region Index]],Regions_Table[#All],3,0)</f>
        <v>Broken Hill</v>
      </c>
      <c r="J5141">
        <v>5</v>
      </c>
      <c r="K5141">
        <v>1</v>
      </c>
      <c r="L5141" t="str">
        <f>VLOOKUP(Sales_Data17[[#This Row],[Product Description Index]],Products_Data[#All],2,0)</f>
        <v>Shirts</v>
      </c>
      <c r="M5141">
        <v>1</v>
      </c>
      <c r="N5141" s="9">
        <v>282.88888888888891</v>
      </c>
      <c r="O5141" s="9">
        <f>Sales_Data17[[#This Row],[Order Quantity]]*Sales_Data17[[#This Row],[Unit Price]]</f>
        <v>282.88888888888891</v>
      </c>
      <c r="P5141" s="9">
        <v>164.07555555555552</v>
      </c>
      <c r="Q5141" s="9">
        <f>Sales_Data17[[#This Row],[Line Total]]-(Sales_Data17[[#This Row],[Total Unit Cost]]*Sales_Data17[[#This Row],[Order Quantity]])</f>
        <v>118.81333333333339</v>
      </c>
      <c r="R5141" s="1" t="str">
        <f>TEXT(Sales_Data17[[#This Row],[OrderDate]],"MMM")</f>
        <v>Mar</v>
      </c>
      <c r="S5141" s="1" t="str">
        <f t="shared" si="80"/>
        <v>2015</v>
      </c>
    </row>
    <row r="5142" spans="1:19">
      <c r="A5142" t="s">
        <v>5165</v>
      </c>
      <c r="B5142" s="2">
        <v>42068</v>
      </c>
      <c r="C5142" s="2" t="str">
        <f>VLOOKUP(Sales_Data17[[#This Row],[Customer Name Index]],Customer_Data[#All],2,0)</f>
        <v>ETUDE Ltd</v>
      </c>
      <c r="D5142">
        <v>4</v>
      </c>
      <c r="E5142" t="s">
        <v>4</v>
      </c>
      <c r="F5142" t="s">
        <v>8168</v>
      </c>
      <c r="G5142" t="s">
        <v>8027</v>
      </c>
      <c r="H5142" t="str">
        <f>VLOOKUP(Sales_Data17[[#This Row],[Delivery Region Index]],Regions_Table[#All],2,0)</f>
        <v>New South Wales</v>
      </c>
      <c r="I5142" t="str">
        <f>VLOOKUP(Sales_Data17[[#This Row],[Delivery Region Index]],Regions_Table[#All],3,0)</f>
        <v>Grafton</v>
      </c>
      <c r="J5142">
        <v>11</v>
      </c>
      <c r="K5142">
        <v>2</v>
      </c>
      <c r="L5142" t="str">
        <f>VLOOKUP(Sales_Data17[[#This Row],[Product Description Index]],Products_Data[#All],2,0)</f>
        <v>Pants</v>
      </c>
      <c r="M5142">
        <v>2</v>
      </c>
      <c r="N5142" s="9">
        <v>23.822222222222223</v>
      </c>
      <c r="O5142" s="9">
        <f>Sales_Data17[[#This Row],[Order Quantity]]*Sales_Data17[[#This Row],[Unit Price]]</f>
        <v>47.644444444444446</v>
      </c>
      <c r="P5142" s="9">
        <v>13.816888888888888</v>
      </c>
      <c r="Q5142" s="9">
        <f>Sales_Data17[[#This Row],[Line Total]]-(Sales_Data17[[#This Row],[Total Unit Cost]]*Sales_Data17[[#This Row],[Order Quantity]])</f>
        <v>20.010666666666669</v>
      </c>
      <c r="R5142" s="1" t="str">
        <f>TEXT(Sales_Data17[[#This Row],[OrderDate]],"MMM")</f>
        <v>Mar</v>
      </c>
      <c r="S5142" s="1" t="str">
        <f t="shared" si="80"/>
        <v>2015</v>
      </c>
    </row>
    <row r="5143" spans="1:19">
      <c r="A5143" t="s">
        <v>5166</v>
      </c>
      <c r="B5143" s="2">
        <v>42068</v>
      </c>
      <c r="C5143" s="2" t="str">
        <f>VLOOKUP(Sales_Data17[[#This Row],[Customer Name Index]],Customer_Data[#All],2,0)</f>
        <v>Medsep Group</v>
      </c>
      <c r="D5143">
        <v>8</v>
      </c>
      <c r="E5143" t="s">
        <v>4</v>
      </c>
      <c r="F5143" t="s">
        <v>8168</v>
      </c>
      <c r="G5143" t="s">
        <v>8027</v>
      </c>
      <c r="H5143" t="str">
        <f>VLOOKUP(Sales_Data17[[#This Row],[Delivery Region Index]],Regions_Table[#All],2,0)</f>
        <v>New South Wales</v>
      </c>
      <c r="I5143" t="str">
        <f>VLOOKUP(Sales_Data17[[#This Row],[Delivery Region Index]],Regions_Table[#All],3,0)</f>
        <v>Tamworth</v>
      </c>
      <c r="J5143">
        <v>21</v>
      </c>
      <c r="K5143">
        <v>3</v>
      </c>
      <c r="L5143" t="str">
        <f>VLOOKUP(Sales_Data17[[#This Row],[Product Description Index]],Products_Data[#All],2,0)</f>
        <v>Sunglasses</v>
      </c>
      <c r="M5143">
        <v>1</v>
      </c>
      <c r="N5143" s="9">
        <v>23.822222222222223</v>
      </c>
      <c r="O5143" s="9">
        <f>Sales_Data17[[#This Row],[Order Quantity]]*Sales_Data17[[#This Row],[Unit Price]]</f>
        <v>23.822222222222223</v>
      </c>
      <c r="P5143" s="9">
        <v>10.72</v>
      </c>
      <c r="Q5143" s="9">
        <f>Sales_Data17[[#This Row],[Line Total]]-(Sales_Data17[[#This Row],[Total Unit Cost]]*Sales_Data17[[#This Row],[Order Quantity]])</f>
        <v>13.102222222222222</v>
      </c>
      <c r="R5143" s="1" t="str">
        <f>TEXT(Sales_Data17[[#This Row],[OrderDate]],"MMM")</f>
        <v>Mar</v>
      </c>
      <c r="S5143" s="1" t="str">
        <f t="shared" si="80"/>
        <v>2015</v>
      </c>
    </row>
    <row r="5144" spans="1:19">
      <c r="A5144" t="s">
        <v>5167</v>
      </c>
      <c r="B5144" s="2">
        <v>42068</v>
      </c>
      <c r="C5144" s="2" t="str">
        <f>VLOOKUP(Sales_Data17[[#This Row],[Customer Name Index]],Customer_Data[#All],2,0)</f>
        <v xml:space="preserve">Medline </v>
      </c>
      <c r="D5144">
        <v>12</v>
      </c>
      <c r="E5144" t="s">
        <v>2</v>
      </c>
      <c r="F5144" t="s">
        <v>8168</v>
      </c>
      <c r="G5144" t="s">
        <v>8026</v>
      </c>
      <c r="H5144" t="str">
        <f>VLOOKUP(Sales_Data17[[#This Row],[Delivery Region Index]],Regions_Table[#All],2,0)</f>
        <v>Queensland</v>
      </c>
      <c r="I5144" t="str">
        <f>VLOOKUP(Sales_Data17[[#This Row],[Delivery Region Index]],Regions_Table[#All],3,0)</f>
        <v>Logan City</v>
      </c>
      <c r="J5144">
        <v>35</v>
      </c>
      <c r="K5144">
        <v>5</v>
      </c>
      <c r="L5144" t="str">
        <f>VLOOKUP(Sales_Data17[[#This Row],[Product Description Index]],Products_Data[#All],2,0)</f>
        <v>Hats</v>
      </c>
      <c r="M5144">
        <v>4</v>
      </c>
      <c r="N5144" s="9">
        <v>427.31111111111113</v>
      </c>
      <c r="O5144" s="9">
        <f>Sales_Data17[[#This Row],[Order Quantity]]*Sales_Data17[[#This Row],[Unit Price]]</f>
        <v>1709.2444444444445</v>
      </c>
      <c r="P5144" s="9">
        <v>213.65555555555557</v>
      </c>
      <c r="Q5144" s="9">
        <f>Sales_Data17[[#This Row],[Line Total]]-(Sales_Data17[[#This Row],[Total Unit Cost]]*Sales_Data17[[#This Row],[Order Quantity]])</f>
        <v>854.62222222222226</v>
      </c>
      <c r="R5144" s="1" t="str">
        <f>TEXT(Sales_Data17[[#This Row],[OrderDate]],"MMM")</f>
        <v>Mar</v>
      </c>
      <c r="S5144" s="1" t="str">
        <f t="shared" si="80"/>
        <v>2015</v>
      </c>
    </row>
    <row r="5145" spans="1:19">
      <c r="A5145" t="s">
        <v>5168</v>
      </c>
      <c r="B5145" s="2">
        <v>42069</v>
      </c>
      <c r="C5145" s="2" t="str">
        <f>VLOOKUP(Sales_Data17[[#This Row],[Customer Name Index]],Customer_Data[#All],2,0)</f>
        <v>Avon Corp</v>
      </c>
      <c r="D5145">
        <v>1</v>
      </c>
      <c r="E5145" t="s">
        <v>4</v>
      </c>
      <c r="F5145" t="s">
        <v>8168</v>
      </c>
      <c r="G5145" t="s">
        <v>8027</v>
      </c>
      <c r="H5145" t="str">
        <f>VLOOKUP(Sales_Data17[[#This Row],[Delivery Region Index]],Regions_Table[#All],2,0)</f>
        <v>New South Wales</v>
      </c>
      <c r="I5145" t="str">
        <f>VLOOKUP(Sales_Data17[[#This Row],[Delivery Region Index]],Regions_Table[#All],3,0)</f>
        <v>Armidale</v>
      </c>
      <c r="J5145">
        <v>3</v>
      </c>
      <c r="K5145">
        <v>1</v>
      </c>
      <c r="L5145" t="str">
        <f>VLOOKUP(Sales_Data17[[#This Row],[Product Description Index]],Products_Data[#All],2,0)</f>
        <v>Shirts</v>
      </c>
      <c r="M5145">
        <v>9</v>
      </c>
      <c r="N5145" s="9">
        <v>115.38888888888889</v>
      </c>
      <c r="O5145" s="9">
        <f>Sales_Data17[[#This Row],[Order Quantity]]*Sales_Data17[[#This Row],[Unit Price]]</f>
        <v>1038.5</v>
      </c>
      <c r="P5145" s="9">
        <v>81.926111111111098</v>
      </c>
      <c r="Q5145" s="9">
        <f>Sales_Data17[[#This Row],[Line Total]]-(Sales_Data17[[#This Row],[Total Unit Cost]]*Sales_Data17[[#This Row],[Order Quantity]])</f>
        <v>301.16500000000008</v>
      </c>
      <c r="R5145" s="1" t="str">
        <f>TEXT(Sales_Data17[[#This Row],[OrderDate]],"MMM")</f>
        <v>Mar</v>
      </c>
      <c r="S5145" s="1" t="str">
        <f t="shared" si="80"/>
        <v>2015</v>
      </c>
    </row>
    <row r="5146" spans="1:19">
      <c r="A5146" t="s">
        <v>5169</v>
      </c>
      <c r="B5146" s="2">
        <v>42069</v>
      </c>
      <c r="C5146" s="2" t="str">
        <f>VLOOKUP(Sales_Data17[[#This Row],[Customer Name Index]],Customer_Data[#All],2,0)</f>
        <v xml:space="preserve">Qualitest </v>
      </c>
      <c r="D5146">
        <v>19</v>
      </c>
      <c r="E5146" t="s">
        <v>2</v>
      </c>
      <c r="F5146" t="s">
        <v>8168</v>
      </c>
      <c r="G5146" t="s">
        <v>8028</v>
      </c>
      <c r="H5146" t="str">
        <f>VLOOKUP(Sales_Data17[[#This Row],[Delivery Region Index]],Regions_Table[#All],2,0)</f>
        <v>Victoria</v>
      </c>
      <c r="I5146" t="str">
        <f>VLOOKUP(Sales_Data17[[#This Row],[Delivery Region Index]],Regions_Table[#All],3,0)</f>
        <v>Shepparton</v>
      </c>
      <c r="J5146">
        <v>54</v>
      </c>
      <c r="K5146">
        <v>8</v>
      </c>
      <c r="L5146" t="str">
        <f>VLOOKUP(Sales_Data17[[#This Row],[Product Description Index]],Products_Data[#All],2,0)</f>
        <v>Shoes</v>
      </c>
      <c r="M5146">
        <v>6</v>
      </c>
      <c r="N5146" s="9">
        <v>26.055555555555557</v>
      </c>
      <c r="O5146" s="9">
        <f>Sales_Data17[[#This Row],[Order Quantity]]*Sales_Data17[[#This Row],[Unit Price]]</f>
        <v>156.33333333333334</v>
      </c>
      <c r="P5146" s="9">
        <v>10.422222222222224</v>
      </c>
      <c r="Q5146" s="9">
        <f>Sales_Data17[[#This Row],[Line Total]]-(Sales_Data17[[#This Row],[Total Unit Cost]]*Sales_Data17[[#This Row],[Order Quantity]])</f>
        <v>93.8</v>
      </c>
      <c r="R5146" s="1" t="str">
        <f>TEXT(Sales_Data17[[#This Row],[OrderDate]],"MMM")</f>
        <v>Mar</v>
      </c>
      <c r="S5146" s="1" t="str">
        <f t="shared" si="80"/>
        <v>2015</v>
      </c>
    </row>
    <row r="5147" spans="1:19">
      <c r="A5147" t="s">
        <v>5170</v>
      </c>
      <c r="B5147" s="2">
        <v>42070</v>
      </c>
      <c r="C5147" s="2" t="str">
        <f>VLOOKUP(Sales_Data17[[#This Row],[Customer Name Index]],Customer_Data[#All],2,0)</f>
        <v>Apollo Ltd</v>
      </c>
      <c r="D5147">
        <v>11</v>
      </c>
      <c r="E5147" t="s">
        <v>3</v>
      </c>
      <c r="F5147" t="s">
        <v>8168</v>
      </c>
      <c r="G5147" t="s">
        <v>8026</v>
      </c>
      <c r="H5147" t="str">
        <f>VLOOKUP(Sales_Data17[[#This Row],[Delivery Region Index]],Regions_Table[#All],2,0)</f>
        <v>Queensland</v>
      </c>
      <c r="I5147" t="str">
        <f>VLOOKUP(Sales_Data17[[#This Row],[Delivery Region Index]],Regions_Table[#All],3,0)</f>
        <v>Gladstone</v>
      </c>
      <c r="J5147">
        <v>30</v>
      </c>
      <c r="K5147">
        <v>5</v>
      </c>
      <c r="L5147" t="str">
        <f>VLOOKUP(Sales_Data17[[#This Row],[Product Description Index]],Products_Data[#All],2,0)</f>
        <v>Hats</v>
      </c>
      <c r="M5147">
        <v>6</v>
      </c>
      <c r="N5147" s="9">
        <v>100.5</v>
      </c>
      <c r="O5147" s="9">
        <f>Sales_Data17[[#This Row],[Order Quantity]]*Sales_Data17[[#This Row],[Unit Price]]</f>
        <v>603</v>
      </c>
      <c r="P5147" s="9">
        <v>49.244999999999997</v>
      </c>
      <c r="Q5147" s="9">
        <f>Sales_Data17[[#This Row],[Line Total]]-(Sales_Data17[[#This Row],[Total Unit Cost]]*Sales_Data17[[#This Row],[Order Quantity]])</f>
        <v>307.53000000000003</v>
      </c>
      <c r="R5147" s="1" t="str">
        <f>TEXT(Sales_Data17[[#This Row],[OrderDate]],"MMM")</f>
        <v>Mar</v>
      </c>
      <c r="S5147" s="1" t="str">
        <f t="shared" si="80"/>
        <v>2015</v>
      </c>
    </row>
    <row r="5148" spans="1:19">
      <c r="A5148" t="s">
        <v>5171</v>
      </c>
      <c r="B5148" s="2">
        <v>42070</v>
      </c>
      <c r="C5148" s="2" t="str">
        <f>VLOOKUP(Sales_Data17[[#This Row],[Customer Name Index]],Customer_Data[#All],2,0)</f>
        <v>New Ltd</v>
      </c>
      <c r="D5148">
        <v>7</v>
      </c>
      <c r="E5148" t="s">
        <v>4</v>
      </c>
      <c r="F5148" t="s">
        <v>8168</v>
      </c>
      <c r="G5148" t="s">
        <v>8027</v>
      </c>
      <c r="H5148" t="str">
        <f>VLOOKUP(Sales_Data17[[#This Row],[Delivery Region Index]],Regions_Table[#All],2,0)</f>
        <v>New South Wales</v>
      </c>
      <c r="I5148" t="str">
        <f>VLOOKUP(Sales_Data17[[#This Row],[Delivery Region Index]],Regions_Table[#All],3,0)</f>
        <v>Orange</v>
      </c>
      <c r="J5148">
        <v>18</v>
      </c>
      <c r="K5148">
        <v>3</v>
      </c>
      <c r="L5148" t="str">
        <f>VLOOKUP(Sales_Data17[[#This Row],[Product Description Index]],Products_Data[#All],2,0)</f>
        <v>Sunglasses</v>
      </c>
      <c r="M5148">
        <v>1</v>
      </c>
      <c r="N5148" s="9">
        <v>192.06666666666669</v>
      </c>
      <c r="O5148" s="9">
        <f>Sales_Data17[[#This Row],[Order Quantity]]*Sales_Data17[[#This Row],[Unit Price]]</f>
        <v>192.06666666666669</v>
      </c>
      <c r="P5148" s="9">
        <v>113.31933333333333</v>
      </c>
      <c r="Q5148" s="9">
        <f>Sales_Data17[[#This Row],[Line Total]]-(Sales_Data17[[#This Row],[Total Unit Cost]]*Sales_Data17[[#This Row],[Order Quantity]])</f>
        <v>78.747333333333358</v>
      </c>
      <c r="R5148" s="1" t="str">
        <f>TEXT(Sales_Data17[[#This Row],[OrderDate]],"MMM")</f>
        <v>Mar</v>
      </c>
      <c r="S5148" s="1" t="str">
        <f t="shared" si="80"/>
        <v>2015</v>
      </c>
    </row>
    <row r="5149" spans="1:19">
      <c r="A5149" t="s">
        <v>5172</v>
      </c>
      <c r="B5149" s="2">
        <v>42070</v>
      </c>
      <c r="C5149" s="2" t="str">
        <f>VLOOKUP(Sales_Data17[[#This Row],[Customer Name Index]],Customer_Data[#All],2,0)</f>
        <v xml:space="preserve">Linde </v>
      </c>
      <c r="D5149">
        <v>14</v>
      </c>
      <c r="E5149" t="s">
        <v>2</v>
      </c>
      <c r="F5149" t="s">
        <v>8168</v>
      </c>
      <c r="G5149" t="s">
        <v>8026</v>
      </c>
      <c r="H5149" t="str">
        <f>VLOOKUP(Sales_Data17[[#This Row],[Delivery Region Index]],Regions_Table[#All],2,0)</f>
        <v>Queensland</v>
      </c>
      <c r="I5149" t="str">
        <f>VLOOKUP(Sales_Data17[[#This Row],[Delivery Region Index]],Regions_Table[#All],3,0)</f>
        <v>Nambour</v>
      </c>
      <c r="J5149">
        <v>39</v>
      </c>
      <c r="K5149">
        <v>6</v>
      </c>
      <c r="L5149" t="str">
        <f>VLOOKUP(Sales_Data17[[#This Row],[Product Description Index]],Products_Data[#All],2,0)</f>
        <v>Socks</v>
      </c>
      <c r="M5149">
        <v>3</v>
      </c>
      <c r="N5149" s="9">
        <v>82.63333333333334</v>
      </c>
      <c r="O5149" s="9">
        <f>Sales_Data17[[#This Row],[Order Quantity]]*Sales_Data17[[#This Row],[Unit Price]]</f>
        <v>247.90000000000003</v>
      </c>
      <c r="P5149" s="9">
        <v>34.705999999999996</v>
      </c>
      <c r="Q5149" s="9">
        <f>Sales_Data17[[#This Row],[Line Total]]-(Sales_Data17[[#This Row],[Total Unit Cost]]*Sales_Data17[[#This Row],[Order Quantity]])</f>
        <v>143.78200000000004</v>
      </c>
      <c r="R5149" s="1" t="str">
        <f>TEXT(Sales_Data17[[#This Row],[OrderDate]],"MMM")</f>
        <v>Mar</v>
      </c>
      <c r="S5149" s="1" t="str">
        <f t="shared" si="80"/>
        <v>2015</v>
      </c>
    </row>
    <row r="5150" spans="1:19">
      <c r="A5150" t="s">
        <v>5173</v>
      </c>
      <c r="B5150" s="2">
        <v>42070</v>
      </c>
      <c r="C5150" s="2" t="str">
        <f>VLOOKUP(Sales_Data17[[#This Row],[Customer Name Index]],Customer_Data[#All],2,0)</f>
        <v>Avon Corp</v>
      </c>
      <c r="D5150">
        <v>1</v>
      </c>
      <c r="E5150" t="s">
        <v>4</v>
      </c>
      <c r="F5150" t="s">
        <v>8168</v>
      </c>
      <c r="G5150" t="s">
        <v>8027</v>
      </c>
      <c r="H5150" t="str">
        <f>VLOOKUP(Sales_Data17[[#This Row],[Delivery Region Index]],Regions_Table[#All],2,0)</f>
        <v>New South Wales</v>
      </c>
      <c r="I5150" t="str">
        <f>VLOOKUP(Sales_Data17[[#This Row],[Delivery Region Index]],Regions_Table[#All],3,0)</f>
        <v>Albury</v>
      </c>
      <c r="J5150">
        <v>2</v>
      </c>
      <c r="K5150">
        <v>1</v>
      </c>
      <c r="L5150" t="str">
        <f>VLOOKUP(Sales_Data17[[#This Row],[Product Description Index]],Products_Data[#All],2,0)</f>
        <v>Shirts</v>
      </c>
      <c r="M5150">
        <v>9</v>
      </c>
      <c r="N5150" s="9">
        <v>132.51111111111112</v>
      </c>
      <c r="O5150" s="9">
        <f>Sales_Data17[[#This Row],[Order Quantity]]*Sales_Data17[[#This Row],[Unit Price]]</f>
        <v>1192.6000000000001</v>
      </c>
      <c r="P5150" s="9">
        <v>70.230888888888899</v>
      </c>
      <c r="Q5150" s="9">
        <f>Sales_Data17[[#This Row],[Line Total]]-(Sales_Data17[[#This Row],[Total Unit Cost]]*Sales_Data17[[#This Row],[Order Quantity]])</f>
        <v>560.52200000000005</v>
      </c>
      <c r="R5150" s="1" t="str">
        <f>TEXT(Sales_Data17[[#This Row],[OrderDate]],"MMM")</f>
        <v>Mar</v>
      </c>
      <c r="S5150" s="1" t="str">
        <f t="shared" si="80"/>
        <v>2015</v>
      </c>
    </row>
    <row r="5151" spans="1:19">
      <c r="A5151" t="s">
        <v>5174</v>
      </c>
      <c r="B5151" s="2">
        <v>42070</v>
      </c>
      <c r="C5151" s="2" t="str">
        <f>VLOOKUP(Sales_Data17[[#This Row],[Customer Name Index]],Customer_Data[#All],2,0)</f>
        <v xml:space="preserve">Medline </v>
      </c>
      <c r="D5151">
        <v>12</v>
      </c>
      <c r="E5151" t="s">
        <v>4</v>
      </c>
      <c r="F5151" t="s">
        <v>8168</v>
      </c>
      <c r="G5151" t="s">
        <v>8026</v>
      </c>
      <c r="H5151" t="str">
        <f>VLOOKUP(Sales_Data17[[#This Row],[Delivery Region Index]],Regions_Table[#All],2,0)</f>
        <v>Queensland</v>
      </c>
      <c r="I5151" t="str">
        <f>VLOOKUP(Sales_Data17[[#This Row],[Delivery Region Index]],Regions_Table[#All],3,0)</f>
        <v>Hervey Bay</v>
      </c>
      <c r="J5151">
        <v>33</v>
      </c>
      <c r="K5151">
        <v>5</v>
      </c>
      <c r="L5151" t="str">
        <f>VLOOKUP(Sales_Data17[[#This Row],[Product Description Index]],Products_Data[#All],2,0)</f>
        <v>Hats</v>
      </c>
      <c r="M5151">
        <v>2</v>
      </c>
      <c r="N5151" s="9">
        <v>245.66666666666666</v>
      </c>
      <c r="O5151" s="9">
        <f>Sales_Data17[[#This Row],[Order Quantity]]*Sales_Data17[[#This Row],[Unit Price]]</f>
        <v>491.33333333333331</v>
      </c>
      <c r="P5151" s="9">
        <v>154.77000000000001</v>
      </c>
      <c r="Q5151" s="9">
        <f>Sales_Data17[[#This Row],[Line Total]]-(Sales_Data17[[#This Row],[Total Unit Cost]]*Sales_Data17[[#This Row],[Order Quantity]])</f>
        <v>181.79333333333329</v>
      </c>
      <c r="R5151" s="1" t="str">
        <f>TEXT(Sales_Data17[[#This Row],[OrderDate]],"MMM")</f>
        <v>Mar</v>
      </c>
      <c r="S5151" s="1" t="str">
        <f t="shared" si="80"/>
        <v>2015</v>
      </c>
    </row>
    <row r="5152" spans="1:19">
      <c r="A5152" t="s">
        <v>5175</v>
      </c>
      <c r="B5152" s="2">
        <v>42071</v>
      </c>
      <c r="C5152" s="2" t="str">
        <f>VLOOKUP(Sales_Data17[[#This Row],[Customer Name Index]],Customer_Data[#All],2,0)</f>
        <v>PEDIFIX, Corp</v>
      </c>
      <c r="D5152">
        <v>6</v>
      </c>
      <c r="E5152" t="s">
        <v>3</v>
      </c>
      <c r="F5152" t="s">
        <v>8168</v>
      </c>
      <c r="G5152" t="s">
        <v>8027</v>
      </c>
      <c r="H5152" t="str">
        <f>VLOOKUP(Sales_Data17[[#This Row],[Delivery Region Index]],Regions_Table[#All],2,0)</f>
        <v>New South Wales</v>
      </c>
      <c r="I5152" t="str">
        <f>VLOOKUP(Sales_Data17[[#This Row],[Delivery Region Index]],Regions_Table[#All],3,0)</f>
        <v>Orange</v>
      </c>
      <c r="J5152">
        <v>18</v>
      </c>
      <c r="K5152">
        <v>3</v>
      </c>
      <c r="L5152" t="str">
        <f>VLOOKUP(Sales_Data17[[#This Row],[Product Description Index]],Products_Data[#All],2,0)</f>
        <v>Sunglasses</v>
      </c>
      <c r="M5152">
        <v>7</v>
      </c>
      <c r="N5152" s="9">
        <v>93.055555555555557</v>
      </c>
      <c r="O5152" s="9">
        <f>Sales_Data17[[#This Row],[Order Quantity]]*Sales_Data17[[#This Row],[Unit Price]]</f>
        <v>651.38888888888891</v>
      </c>
      <c r="P5152" s="9">
        <v>55.833333333333336</v>
      </c>
      <c r="Q5152" s="9">
        <f>Sales_Data17[[#This Row],[Line Total]]-(Sales_Data17[[#This Row],[Total Unit Cost]]*Sales_Data17[[#This Row],[Order Quantity]])</f>
        <v>260.55555555555554</v>
      </c>
      <c r="R5152" s="1" t="str">
        <f>TEXT(Sales_Data17[[#This Row],[OrderDate]],"MMM")</f>
        <v>Mar</v>
      </c>
      <c r="S5152" s="1" t="str">
        <f t="shared" si="80"/>
        <v>2015</v>
      </c>
    </row>
    <row r="5153" spans="1:19">
      <c r="A5153" t="s">
        <v>5176</v>
      </c>
      <c r="B5153" s="2">
        <v>42071</v>
      </c>
      <c r="C5153" s="2" t="str">
        <f>VLOOKUP(Sales_Data17[[#This Row],[Customer Name Index]],Customer_Data[#All],2,0)</f>
        <v>21st Ltd</v>
      </c>
      <c r="D5153">
        <v>10</v>
      </c>
      <c r="E5153" t="s">
        <v>4</v>
      </c>
      <c r="F5153" t="s">
        <v>8168</v>
      </c>
      <c r="G5153" t="s">
        <v>8026</v>
      </c>
      <c r="H5153" t="str">
        <f>VLOOKUP(Sales_Data17[[#This Row],[Delivery Region Index]],Regions_Table[#All],2,0)</f>
        <v>Queensland</v>
      </c>
      <c r="I5153" t="str">
        <f>VLOOKUP(Sales_Data17[[#This Row],[Delivery Region Index]],Regions_Table[#All],3,0)</f>
        <v>Charters Towers</v>
      </c>
      <c r="J5153">
        <v>29</v>
      </c>
      <c r="K5153">
        <v>4</v>
      </c>
      <c r="L5153" t="str">
        <f>VLOOKUP(Sales_Data17[[#This Row],[Product Description Index]],Products_Data[#All],2,0)</f>
        <v>Jeans</v>
      </c>
      <c r="M5153">
        <v>2</v>
      </c>
      <c r="N5153" s="9">
        <v>278.42222222222222</v>
      </c>
      <c r="O5153" s="9">
        <f>Sales_Data17[[#This Row],[Order Quantity]]*Sales_Data17[[#This Row],[Unit Price]]</f>
        <v>556.84444444444443</v>
      </c>
      <c r="P5153" s="9">
        <v>178.19022222222225</v>
      </c>
      <c r="Q5153" s="9">
        <f>Sales_Data17[[#This Row],[Line Total]]-(Sales_Data17[[#This Row],[Total Unit Cost]]*Sales_Data17[[#This Row],[Order Quantity]])</f>
        <v>200.46399999999994</v>
      </c>
      <c r="R5153" s="1" t="str">
        <f>TEXT(Sales_Data17[[#This Row],[OrderDate]],"MMM")</f>
        <v>Mar</v>
      </c>
      <c r="S5153" s="1" t="str">
        <f t="shared" si="80"/>
        <v>2015</v>
      </c>
    </row>
    <row r="5154" spans="1:19">
      <c r="A5154" t="s">
        <v>5177</v>
      </c>
      <c r="B5154" s="2">
        <v>42071</v>
      </c>
      <c r="C5154" s="2" t="str">
        <f>VLOOKUP(Sales_Data17[[#This Row],[Customer Name Index]],Customer_Data[#All],2,0)</f>
        <v xml:space="preserve">Ei </v>
      </c>
      <c r="D5154">
        <v>9</v>
      </c>
      <c r="E5154" t="s">
        <v>4</v>
      </c>
      <c r="F5154" t="s">
        <v>8168</v>
      </c>
      <c r="G5154" t="s">
        <v>8027</v>
      </c>
      <c r="H5154" t="str">
        <f>VLOOKUP(Sales_Data17[[#This Row],[Delivery Region Index]],Regions_Table[#All],2,0)</f>
        <v>New South Wales</v>
      </c>
      <c r="I5154" t="str">
        <f>VLOOKUP(Sales_Data17[[#This Row],[Delivery Region Index]],Regions_Table[#All],3,0)</f>
        <v>Wyong</v>
      </c>
      <c r="J5154">
        <v>25</v>
      </c>
      <c r="K5154">
        <v>4</v>
      </c>
      <c r="L5154" t="str">
        <f>VLOOKUP(Sales_Data17[[#This Row],[Product Description Index]],Products_Data[#All],2,0)</f>
        <v>Jeans</v>
      </c>
      <c r="M5154">
        <v>7</v>
      </c>
      <c r="N5154" s="9">
        <v>21.588888888888889</v>
      </c>
      <c r="O5154" s="9">
        <f>Sales_Data17[[#This Row],[Order Quantity]]*Sales_Data17[[#This Row],[Unit Price]]</f>
        <v>151.12222222222221</v>
      </c>
      <c r="P5154" s="9">
        <v>12.737444444444444</v>
      </c>
      <c r="Q5154" s="9">
        <f>Sales_Data17[[#This Row],[Line Total]]-(Sales_Data17[[#This Row],[Total Unit Cost]]*Sales_Data17[[#This Row],[Order Quantity]])</f>
        <v>61.960111111111104</v>
      </c>
      <c r="R5154" s="1" t="str">
        <f>TEXT(Sales_Data17[[#This Row],[OrderDate]],"MMM")</f>
        <v>Mar</v>
      </c>
      <c r="S5154" s="1" t="str">
        <f t="shared" si="80"/>
        <v>2015</v>
      </c>
    </row>
    <row r="5155" spans="1:19">
      <c r="A5155" t="s">
        <v>5178</v>
      </c>
      <c r="B5155" s="2">
        <v>42072</v>
      </c>
      <c r="C5155" s="2" t="str">
        <f>VLOOKUP(Sales_Data17[[#This Row],[Customer Name Index]],Customer_Data[#All],2,0)</f>
        <v>Avon Corp</v>
      </c>
      <c r="D5155">
        <v>1</v>
      </c>
      <c r="E5155" t="s">
        <v>4</v>
      </c>
      <c r="F5155" t="s">
        <v>8168</v>
      </c>
      <c r="G5155" t="s">
        <v>8027</v>
      </c>
      <c r="H5155" t="str">
        <f>VLOOKUP(Sales_Data17[[#This Row],[Delivery Region Index]],Regions_Table[#All],2,0)</f>
        <v>New South Wales</v>
      </c>
      <c r="I5155" t="str">
        <f>VLOOKUP(Sales_Data17[[#This Row],[Delivery Region Index]],Regions_Table[#All],3,0)</f>
        <v>Armidale</v>
      </c>
      <c r="J5155">
        <v>3</v>
      </c>
      <c r="K5155">
        <v>1</v>
      </c>
      <c r="L5155" t="str">
        <f>VLOOKUP(Sales_Data17[[#This Row],[Product Description Index]],Products_Data[#All],2,0)</f>
        <v>Shirts</v>
      </c>
      <c r="M5155">
        <v>8</v>
      </c>
      <c r="N5155" s="9">
        <v>218.86666666666667</v>
      </c>
      <c r="O5155" s="9">
        <f>Sales_Data17[[#This Row],[Order Quantity]]*Sales_Data17[[#This Row],[Unit Price]]</f>
        <v>1750.9333333333334</v>
      </c>
      <c r="P5155" s="9">
        <v>131.32</v>
      </c>
      <c r="Q5155" s="9">
        <f>Sales_Data17[[#This Row],[Line Total]]-(Sales_Data17[[#This Row],[Total Unit Cost]]*Sales_Data17[[#This Row],[Order Quantity]])</f>
        <v>700.37333333333345</v>
      </c>
      <c r="R5155" s="1" t="str">
        <f>TEXT(Sales_Data17[[#This Row],[OrderDate]],"MMM")</f>
        <v>Mar</v>
      </c>
      <c r="S5155" s="1" t="str">
        <f t="shared" si="80"/>
        <v>2015</v>
      </c>
    </row>
    <row r="5156" spans="1:19">
      <c r="A5156" t="s">
        <v>5179</v>
      </c>
      <c r="B5156" s="2">
        <v>42072</v>
      </c>
      <c r="C5156" s="2" t="str">
        <f>VLOOKUP(Sales_Data17[[#This Row],[Customer Name Index]],Customer_Data[#All],2,0)</f>
        <v xml:space="preserve">WakeFern </v>
      </c>
      <c r="D5156">
        <v>2</v>
      </c>
      <c r="E5156" t="s">
        <v>4</v>
      </c>
      <c r="F5156" t="s">
        <v>8168</v>
      </c>
      <c r="G5156" t="s">
        <v>8027</v>
      </c>
      <c r="H5156" t="str">
        <f>VLOOKUP(Sales_Data17[[#This Row],[Delivery Region Index]],Regions_Table[#All],2,0)</f>
        <v>New South Wales</v>
      </c>
      <c r="I5156" t="str">
        <f>VLOOKUP(Sales_Data17[[#This Row],[Delivery Region Index]],Regions_Table[#All],3,0)</f>
        <v>Bathurst</v>
      </c>
      <c r="J5156">
        <v>4</v>
      </c>
      <c r="K5156">
        <v>1</v>
      </c>
      <c r="L5156" t="str">
        <f>VLOOKUP(Sales_Data17[[#This Row],[Product Description Index]],Products_Data[#All],2,0)</f>
        <v>Shirts</v>
      </c>
      <c r="M5156">
        <v>6</v>
      </c>
      <c r="N5156" s="9">
        <v>214.4</v>
      </c>
      <c r="O5156" s="9">
        <f>Sales_Data17[[#This Row],[Order Quantity]]*Sales_Data17[[#This Row],[Unit Price]]</f>
        <v>1286.4000000000001</v>
      </c>
      <c r="P5156" s="9">
        <v>165.08800000000002</v>
      </c>
      <c r="Q5156" s="9">
        <f>Sales_Data17[[#This Row],[Line Total]]-(Sales_Data17[[#This Row],[Total Unit Cost]]*Sales_Data17[[#This Row],[Order Quantity]])</f>
        <v>295.87199999999996</v>
      </c>
      <c r="R5156" s="1" t="str">
        <f>TEXT(Sales_Data17[[#This Row],[OrderDate]],"MMM")</f>
        <v>Mar</v>
      </c>
      <c r="S5156" s="1" t="str">
        <f t="shared" si="80"/>
        <v>2015</v>
      </c>
    </row>
    <row r="5157" spans="1:19">
      <c r="A5157" t="s">
        <v>5180</v>
      </c>
      <c r="B5157" s="2">
        <v>42072</v>
      </c>
      <c r="C5157" s="2" t="str">
        <f>VLOOKUP(Sales_Data17[[#This Row],[Customer Name Index]],Customer_Data[#All],2,0)</f>
        <v>Eminence Corp</v>
      </c>
      <c r="D5157">
        <v>18</v>
      </c>
      <c r="E5157" t="s">
        <v>4</v>
      </c>
      <c r="F5157" t="s">
        <v>8168</v>
      </c>
      <c r="G5157" t="s">
        <v>8025</v>
      </c>
      <c r="H5157" t="str">
        <f>VLOOKUP(Sales_Data17[[#This Row],[Delivery Region Index]],Regions_Table[#All],2,0)</f>
        <v>Victoria</v>
      </c>
      <c r="I5157" t="str">
        <f>VLOOKUP(Sales_Data17[[#This Row],[Delivery Region Index]],Regions_Table[#All],3,0)</f>
        <v>Bendigo</v>
      </c>
      <c r="J5157">
        <v>50</v>
      </c>
      <c r="K5157">
        <v>7</v>
      </c>
      <c r="L5157" t="str">
        <f>VLOOKUP(Sales_Data17[[#This Row],[Product Description Index]],Products_Data[#All],2,0)</f>
        <v>Dress Shirts</v>
      </c>
      <c r="M5157">
        <v>7</v>
      </c>
      <c r="N5157" s="9">
        <v>23.077777777777779</v>
      </c>
      <c r="O5157" s="9">
        <f>Sales_Data17[[#This Row],[Order Quantity]]*Sales_Data17[[#This Row],[Unit Price]]</f>
        <v>161.54444444444445</v>
      </c>
      <c r="P5157" s="9">
        <v>10.61577777777778</v>
      </c>
      <c r="Q5157" s="9">
        <f>Sales_Data17[[#This Row],[Line Total]]-(Sales_Data17[[#This Row],[Total Unit Cost]]*Sales_Data17[[#This Row],[Order Quantity]])</f>
        <v>87.233999999999995</v>
      </c>
      <c r="R5157" s="1" t="str">
        <f>TEXT(Sales_Data17[[#This Row],[OrderDate]],"MMM")</f>
        <v>Mar</v>
      </c>
      <c r="S5157" s="1" t="str">
        <f t="shared" si="80"/>
        <v>2015</v>
      </c>
    </row>
    <row r="5158" spans="1:19">
      <c r="A5158" t="s">
        <v>5181</v>
      </c>
      <c r="B5158" s="2">
        <v>42072</v>
      </c>
      <c r="C5158" s="2" t="str">
        <f>VLOOKUP(Sales_Data17[[#This Row],[Customer Name Index]],Customer_Data[#All],2,0)</f>
        <v>Ole Group</v>
      </c>
      <c r="D5158">
        <v>13</v>
      </c>
      <c r="E5158" t="s">
        <v>4</v>
      </c>
      <c r="F5158" t="s">
        <v>8168</v>
      </c>
      <c r="G5158" t="s">
        <v>8026</v>
      </c>
      <c r="H5158" t="str">
        <f>VLOOKUP(Sales_Data17[[#This Row],[Delivery Region Index]],Regions_Table[#All],2,0)</f>
        <v>Queensland</v>
      </c>
      <c r="I5158" t="str">
        <f>VLOOKUP(Sales_Data17[[#This Row],[Delivery Region Index]],Regions_Table[#All],3,0)</f>
        <v>Maryborough</v>
      </c>
      <c r="J5158">
        <v>37</v>
      </c>
      <c r="K5158">
        <v>5</v>
      </c>
      <c r="L5158" t="str">
        <f>VLOOKUP(Sales_Data17[[#This Row],[Product Description Index]],Products_Data[#All],2,0)</f>
        <v>Hats</v>
      </c>
      <c r="M5158">
        <v>1</v>
      </c>
      <c r="N5158" s="9">
        <v>434.01111111111112</v>
      </c>
      <c r="O5158" s="9">
        <f>Sales_Data17[[#This Row],[Order Quantity]]*Sales_Data17[[#This Row],[Unit Price]]</f>
        <v>434.01111111111112</v>
      </c>
      <c r="P5158" s="9">
        <v>338.52866666666665</v>
      </c>
      <c r="Q5158" s="9">
        <f>Sales_Data17[[#This Row],[Line Total]]-(Sales_Data17[[#This Row],[Total Unit Cost]]*Sales_Data17[[#This Row],[Order Quantity]])</f>
        <v>95.482444444444468</v>
      </c>
      <c r="R5158" s="1" t="str">
        <f>TEXT(Sales_Data17[[#This Row],[OrderDate]],"MMM")</f>
        <v>Mar</v>
      </c>
      <c r="S5158" s="1" t="str">
        <f t="shared" si="80"/>
        <v>2015</v>
      </c>
    </row>
    <row r="5159" spans="1:19">
      <c r="A5159" t="s">
        <v>5182</v>
      </c>
      <c r="B5159" s="2">
        <v>42072</v>
      </c>
      <c r="C5159" s="2" t="str">
        <f>VLOOKUP(Sales_Data17[[#This Row],[Customer Name Index]],Customer_Data[#All],2,0)</f>
        <v>3LAB, Ltd</v>
      </c>
      <c r="D5159">
        <v>16</v>
      </c>
      <c r="E5159" t="s">
        <v>3</v>
      </c>
      <c r="F5159" t="s">
        <v>8168</v>
      </c>
      <c r="G5159" t="s">
        <v>8025</v>
      </c>
      <c r="H5159" t="str">
        <f>VLOOKUP(Sales_Data17[[#This Row],[Delivery Region Index]],Regions_Table[#All],2,0)</f>
        <v>Queensland</v>
      </c>
      <c r="I5159" t="str">
        <f>VLOOKUP(Sales_Data17[[#This Row],[Delivery Region Index]],Regions_Table[#All],3,0)</f>
        <v>Townsville</v>
      </c>
      <c r="J5159">
        <v>45</v>
      </c>
      <c r="K5159">
        <v>7</v>
      </c>
      <c r="L5159" t="str">
        <f>VLOOKUP(Sales_Data17[[#This Row],[Product Description Index]],Products_Data[#All],2,0)</f>
        <v>Dress Shirts</v>
      </c>
      <c r="M5159">
        <v>6</v>
      </c>
      <c r="N5159" s="9">
        <v>431.03333333333336</v>
      </c>
      <c r="O5159" s="9">
        <f>Sales_Data17[[#This Row],[Order Quantity]]*Sales_Data17[[#This Row],[Unit Price]]</f>
        <v>2586.2000000000003</v>
      </c>
      <c r="P5159" s="9">
        <v>336.20600000000002</v>
      </c>
      <c r="Q5159" s="9">
        <f>Sales_Data17[[#This Row],[Line Total]]-(Sales_Data17[[#This Row],[Total Unit Cost]]*Sales_Data17[[#This Row],[Order Quantity]])</f>
        <v>568.96400000000017</v>
      </c>
      <c r="R5159" s="1" t="str">
        <f>TEXT(Sales_Data17[[#This Row],[OrderDate]],"MMM")</f>
        <v>Mar</v>
      </c>
      <c r="S5159" s="1" t="str">
        <f t="shared" si="80"/>
        <v>2015</v>
      </c>
    </row>
    <row r="5160" spans="1:19">
      <c r="A5160" t="s">
        <v>5183</v>
      </c>
      <c r="B5160" s="2">
        <v>42072</v>
      </c>
      <c r="C5160" s="2" t="str">
        <f>VLOOKUP(Sales_Data17[[#This Row],[Customer Name Index]],Customer_Data[#All],2,0)</f>
        <v>Procter Corp</v>
      </c>
      <c r="D5160">
        <v>5</v>
      </c>
      <c r="E5160" t="s">
        <v>4</v>
      </c>
      <c r="F5160" t="s">
        <v>8168</v>
      </c>
      <c r="G5160" t="s">
        <v>8027</v>
      </c>
      <c r="H5160" t="str">
        <f>VLOOKUP(Sales_Data17[[#This Row],[Delivery Region Index]],Regions_Table[#All],2,0)</f>
        <v>New South Wales</v>
      </c>
      <c r="I5160" t="str">
        <f>VLOOKUP(Sales_Data17[[#This Row],[Delivery Region Index]],Regions_Table[#All],3,0)</f>
        <v>Griffith</v>
      </c>
      <c r="J5160">
        <v>12</v>
      </c>
      <c r="K5160">
        <v>2</v>
      </c>
      <c r="L5160" t="str">
        <f>VLOOKUP(Sales_Data17[[#This Row],[Product Description Index]],Products_Data[#All],2,0)</f>
        <v>Pants</v>
      </c>
      <c r="M5160">
        <v>9</v>
      </c>
      <c r="N5160" s="9">
        <v>270.97777777777782</v>
      </c>
      <c r="O5160" s="9">
        <f>Sales_Data17[[#This Row],[Order Quantity]]*Sales_Data17[[#This Row],[Unit Price]]</f>
        <v>2438.8000000000002</v>
      </c>
      <c r="P5160" s="9">
        <v>222.20177777777778</v>
      </c>
      <c r="Q5160" s="9">
        <f>Sales_Data17[[#This Row],[Line Total]]-(Sales_Data17[[#This Row],[Total Unit Cost]]*Sales_Data17[[#This Row],[Order Quantity]])</f>
        <v>438.98400000000015</v>
      </c>
      <c r="R5160" s="1" t="str">
        <f>TEXT(Sales_Data17[[#This Row],[OrderDate]],"MMM")</f>
        <v>Mar</v>
      </c>
      <c r="S5160" s="1" t="str">
        <f t="shared" si="80"/>
        <v>2015</v>
      </c>
    </row>
    <row r="5161" spans="1:19">
      <c r="A5161" t="s">
        <v>5184</v>
      </c>
      <c r="B5161" s="2">
        <v>42072</v>
      </c>
      <c r="C5161" s="2" t="str">
        <f>VLOOKUP(Sales_Data17[[#This Row],[Customer Name Index]],Customer_Data[#All],2,0)</f>
        <v>Rochester Ltd</v>
      </c>
      <c r="D5161">
        <v>15</v>
      </c>
      <c r="E5161" t="s">
        <v>3</v>
      </c>
      <c r="F5161" t="s">
        <v>8168</v>
      </c>
      <c r="G5161" t="s">
        <v>8025</v>
      </c>
      <c r="H5161" t="str">
        <f>VLOOKUP(Sales_Data17[[#This Row],[Delivery Region Index]],Regions_Table[#All],2,0)</f>
        <v>Queensland</v>
      </c>
      <c r="I5161" t="str">
        <f>VLOOKUP(Sales_Data17[[#This Row],[Delivery Region Index]],Regions_Table[#All],3,0)</f>
        <v>Sunshine Coast</v>
      </c>
      <c r="J5161">
        <v>42</v>
      </c>
      <c r="K5161">
        <v>6</v>
      </c>
      <c r="L5161" t="str">
        <f>VLOOKUP(Sales_Data17[[#This Row],[Product Description Index]],Products_Data[#All],2,0)</f>
        <v>Socks</v>
      </c>
      <c r="M5161">
        <v>8</v>
      </c>
      <c r="N5161" s="9">
        <v>253.11111111111111</v>
      </c>
      <c r="O5161" s="9">
        <f>Sales_Data17[[#This Row],[Order Quantity]]*Sales_Data17[[#This Row],[Unit Price]]</f>
        <v>2024.8888888888889</v>
      </c>
      <c r="P5161" s="9">
        <v>118.96222222222221</v>
      </c>
      <c r="Q5161" s="9">
        <f>Sales_Data17[[#This Row],[Line Total]]-(Sales_Data17[[#This Row],[Total Unit Cost]]*Sales_Data17[[#This Row],[Order Quantity]])</f>
        <v>1073.1911111111112</v>
      </c>
      <c r="R5161" s="1" t="str">
        <f>TEXT(Sales_Data17[[#This Row],[OrderDate]],"MMM")</f>
        <v>Mar</v>
      </c>
      <c r="S5161" s="1" t="str">
        <f t="shared" si="80"/>
        <v>2015</v>
      </c>
    </row>
    <row r="5162" spans="1:19">
      <c r="A5162" t="s">
        <v>5185</v>
      </c>
      <c r="B5162" s="2">
        <v>42073</v>
      </c>
      <c r="C5162" s="2" t="str">
        <f>VLOOKUP(Sales_Data17[[#This Row],[Customer Name Index]],Customer_Data[#All],2,0)</f>
        <v>Medsep Group</v>
      </c>
      <c r="D5162">
        <v>8</v>
      </c>
      <c r="E5162" t="s">
        <v>4</v>
      </c>
      <c r="F5162" t="s">
        <v>8168</v>
      </c>
      <c r="G5162" t="s">
        <v>8027</v>
      </c>
      <c r="H5162" t="str">
        <f>VLOOKUP(Sales_Data17[[#This Row],[Delivery Region Index]],Regions_Table[#All],2,0)</f>
        <v>New South Wales</v>
      </c>
      <c r="I5162" t="str">
        <f>VLOOKUP(Sales_Data17[[#This Row],[Delivery Region Index]],Regions_Table[#All],3,0)</f>
        <v>Wagga Wagga</v>
      </c>
      <c r="J5162">
        <v>23</v>
      </c>
      <c r="K5162">
        <v>4</v>
      </c>
      <c r="L5162" t="str">
        <f>VLOOKUP(Sales_Data17[[#This Row],[Product Description Index]],Products_Data[#All],2,0)</f>
        <v>Jeans</v>
      </c>
      <c r="M5162">
        <v>6</v>
      </c>
      <c r="N5162" s="9">
        <v>693.07777777777778</v>
      </c>
      <c r="O5162" s="9">
        <f>Sales_Data17[[#This Row],[Order Quantity]]*Sales_Data17[[#This Row],[Unit Price]]</f>
        <v>4158.4666666666672</v>
      </c>
      <c r="P5162" s="9">
        <v>533.66988888888886</v>
      </c>
      <c r="Q5162" s="9">
        <f>Sales_Data17[[#This Row],[Line Total]]-(Sales_Data17[[#This Row],[Total Unit Cost]]*Sales_Data17[[#This Row],[Order Quantity]])</f>
        <v>956.44733333333397</v>
      </c>
      <c r="R5162" s="1" t="str">
        <f>TEXT(Sales_Data17[[#This Row],[OrderDate]],"MMM")</f>
        <v>Mar</v>
      </c>
      <c r="S5162" s="1" t="str">
        <f t="shared" si="80"/>
        <v>2015</v>
      </c>
    </row>
    <row r="5163" spans="1:19">
      <c r="A5163" t="s">
        <v>5186</v>
      </c>
      <c r="B5163" s="2">
        <v>42073</v>
      </c>
      <c r="C5163" s="2" t="str">
        <f>VLOOKUP(Sales_Data17[[#This Row],[Customer Name Index]],Customer_Data[#All],2,0)</f>
        <v>Rochester Ltd</v>
      </c>
      <c r="D5163">
        <v>15</v>
      </c>
      <c r="E5163" t="s">
        <v>4</v>
      </c>
      <c r="F5163" t="s">
        <v>8168</v>
      </c>
      <c r="G5163" t="s">
        <v>8025</v>
      </c>
      <c r="H5163" t="str">
        <f>VLOOKUP(Sales_Data17[[#This Row],[Delivery Region Index]],Regions_Table[#All],2,0)</f>
        <v>Queensland</v>
      </c>
      <c r="I5163" t="str">
        <f>VLOOKUP(Sales_Data17[[#This Row],[Delivery Region Index]],Regions_Table[#All],3,0)</f>
        <v>Sunshine Coast</v>
      </c>
      <c r="J5163">
        <v>42</v>
      </c>
      <c r="K5163">
        <v>6</v>
      </c>
      <c r="L5163" t="str">
        <f>VLOOKUP(Sales_Data17[[#This Row],[Product Description Index]],Products_Data[#All],2,0)</f>
        <v>Socks</v>
      </c>
      <c r="M5163">
        <v>3</v>
      </c>
      <c r="N5163" s="9">
        <v>566.52222222222224</v>
      </c>
      <c r="O5163" s="9">
        <f>Sales_Data17[[#This Row],[Order Quantity]]*Sales_Data17[[#This Row],[Unit Price]]</f>
        <v>1699.5666666666666</v>
      </c>
      <c r="P5163" s="9">
        <v>464.54822222222214</v>
      </c>
      <c r="Q5163" s="9">
        <f>Sales_Data17[[#This Row],[Line Total]]-(Sales_Data17[[#This Row],[Total Unit Cost]]*Sales_Data17[[#This Row],[Order Quantity]])</f>
        <v>305.92200000000025</v>
      </c>
      <c r="R5163" s="1" t="str">
        <f>TEXT(Sales_Data17[[#This Row],[OrderDate]],"MMM")</f>
        <v>Mar</v>
      </c>
      <c r="S5163" s="1" t="str">
        <f t="shared" si="80"/>
        <v>2015</v>
      </c>
    </row>
    <row r="5164" spans="1:19">
      <c r="A5164" t="s">
        <v>5187</v>
      </c>
      <c r="B5164" s="2">
        <v>42073</v>
      </c>
      <c r="C5164" s="2" t="str">
        <f>VLOOKUP(Sales_Data17[[#This Row],[Customer Name Index]],Customer_Data[#All],2,0)</f>
        <v>Pure Group</v>
      </c>
      <c r="D5164">
        <v>17</v>
      </c>
      <c r="E5164" t="s">
        <v>4</v>
      </c>
      <c r="F5164" t="s">
        <v>8168</v>
      </c>
      <c r="G5164" t="s">
        <v>8025</v>
      </c>
      <c r="H5164" t="str">
        <f>VLOOKUP(Sales_Data17[[#This Row],[Delivery Region Index]],Regions_Table[#All],2,0)</f>
        <v>Victoria</v>
      </c>
      <c r="I5164" t="str">
        <f>VLOOKUP(Sales_Data17[[#This Row],[Delivery Region Index]],Regions_Table[#All],3,0)</f>
        <v>Bendigo</v>
      </c>
      <c r="J5164">
        <v>50</v>
      </c>
      <c r="K5164">
        <v>7</v>
      </c>
      <c r="L5164" t="str">
        <f>VLOOKUP(Sales_Data17[[#This Row],[Product Description Index]],Products_Data[#All],2,0)</f>
        <v>Dress Shirts</v>
      </c>
      <c r="M5164">
        <v>4</v>
      </c>
      <c r="N5164" s="9">
        <v>215.88888888888889</v>
      </c>
      <c r="O5164" s="9">
        <f>Sales_Data17[[#This Row],[Order Quantity]]*Sales_Data17[[#This Row],[Unit Price]]</f>
        <v>863.55555555555554</v>
      </c>
      <c r="P5164" s="9">
        <v>168.39333333333332</v>
      </c>
      <c r="Q5164" s="9">
        <f>Sales_Data17[[#This Row],[Line Total]]-(Sales_Data17[[#This Row],[Total Unit Cost]]*Sales_Data17[[#This Row],[Order Quantity]])</f>
        <v>189.98222222222228</v>
      </c>
      <c r="R5164" s="1" t="str">
        <f>TEXT(Sales_Data17[[#This Row],[OrderDate]],"MMM")</f>
        <v>Mar</v>
      </c>
      <c r="S5164" s="1" t="str">
        <f t="shared" si="80"/>
        <v>2015</v>
      </c>
    </row>
    <row r="5165" spans="1:19">
      <c r="A5165" t="s">
        <v>5188</v>
      </c>
      <c r="B5165" s="2">
        <v>42073</v>
      </c>
      <c r="C5165" s="2" t="str">
        <f>VLOOKUP(Sales_Data17[[#This Row],[Customer Name Index]],Customer_Data[#All],2,0)</f>
        <v xml:space="preserve">Medline </v>
      </c>
      <c r="D5165">
        <v>12</v>
      </c>
      <c r="E5165" t="s">
        <v>2</v>
      </c>
      <c r="F5165" t="s">
        <v>8168</v>
      </c>
      <c r="G5165" t="s">
        <v>8026</v>
      </c>
      <c r="H5165" t="str">
        <f>VLOOKUP(Sales_Data17[[#This Row],[Delivery Region Index]],Regions_Table[#All],2,0)</f>
        <v>Queensland</v>
      </c>
      <c r="I5165" t="str">
        <f>VLOOKUP(Sales_Data17[[#This Row],[Delivery Region Index]],Regions_Table[#All],3,0)</f>
        <v>Hervey Bay</v>
      </c>
      <c r="J5165">
        <v>33</v>
      </c>
      <c r="K5165">
        <v>5</v>
      </c>
      <c r="L5165" t="str">
        <f>VLOOKUP(Sales_Data17[[#This Row],[Product Description Index]],Products_Data[#All],2,0)</f>
        <v>Hats</v>
      </c>
      <c r="M5165">
        <v>3</v>
      </c>
      <c r="N5165" s="9">
        <v>91.566666666666663</v>
      </c>
      <c r="O5165" s="9">
        <f>Sales_Data17[[#This Row],[Order Quantity]]*Sales_Data17[[#This Row],[Unit Price]]</f>
        <v>274.7</v>
      </c>
      <c r="P5165" s="9">
        <v>39.373666666666665</v>
      </c>
      <c r="Q5165" s="9">
        <f>Sales_Data17[[#This Row],[Line Total]]-(Sales_Data17[[#This Row],[Total Unit Cost]]*Sales_Data17[[#This Row],[Order Quantity]])</f>
        <v>156.57900000000001</v>
      </c>
      <c r="R5165" s="1" t="str">
        <f>TEXT(Sales_Data17[[#This Row],[OrderDate]],"MMM")</f>
        <v>Mar</v>
      </c>
      <c r="S5165" s="1" t="str">
        <f t="shared" si="80"/>
        <v>2015</v>
      </c>
    </row>
    <row r="5166" spans="1:19">
      <c r="A5166" t="s">
        <v>5189</v>
      </c>
      <c r="B5166" s="2">
        <v>42073</v>
      </c>
      <c r="C5166" s="2" t="str">
        <f>VLOOKUP(Sales_Data17[[#This Row],[Customer Name Index]],Customer_Data[#All],2,0)</f>
        <v>Rochester Ltd</v>
      </c>
      <c r="D5166">
        <v>15</v>
      </c>
      <c r="E5166" t="s">
        <v>2</v>
      </c>
      <c r="F5166" t="s">
        <v>8168</v>
      </c>
      <c r="G5166" t="s">
        <v>8025</v>
      </c>
      <c r="H5166" t="str">
        <f>VLOOKUP(Sales_Data17[[#This Row],[Delivery Region Index]],Regions_Table[#All],2,0)</f>
        <v>Queensland</v>
      </c>
      <c r="I5166" t="str">
        <f>VLOOKUP(Sales_Data17[[#This Row],[Delivery Region Index]],Regions_Table[#All],3,0)</f>
        <v>Thuringowa</v>
      </c>
      <c r="J5166">
        <v>43</v>
      </c>
      <c r="K5166">
        <v>6</v>
      </c>
      <c r="L5166" t="str">
        <f>VLOOKUP(Sales_Data17[[#This Row],[Product Description Index]],Products_Data[#All],2,0)</f>
        <v>Socks</v>
      </c>
      <c r="M5166">
        <v>7</v>
      </c>
      <c r="N5166" s="9">
        <v>119.11111111111111</v>
      </c>
      <c r="O5166" s="9">
        <f>Sales_Data17[[#This Row],[Order Quantity]]*Sales_Data17[[#This Row],[Unit Price]]</f>
        <v>833.77777777777783</v>
      </c>
      <c r="P5166" s="9">
        <v>66.702222222222233</v>
      </c>
      <c r="Q5166" s="9">
        <f>Sales_Data17[[#This Row],[Line Total]]-(Sales_Data17[[#This Row],[Total Unit Cost]]*Sales_Data17[[#This Row],[Order Quantity]])</f>
        <v>366.86222222222221</v>
      </c>
      <c r="R5166" s="1" t="str">
        <f>TEXT(Sales_Data17[[#This Row],[OrderDate]],"MMM")</f>
        <v>Mar</v>
      </c>
      <c r="S5166" s="1" t="str">
        <f t="shared" si="80"/>
        <v>2015</v>
      </c>
    </row>
    <row r="5167" spans="1:19">
      <c r="A5167" t="s">
        <v>5190</v>
      </c>
      <c r="B5167" s="2">
        <v>42073</v>
      </c>
      <c r="C5167" s="2" t="str">
        <f>VLOOKUP(Sales_Data17[[#This Row],[Customer Name Index]],Customer_Data[#All],2,0)</f>
        <v>ETUDE Ltd</v>
      </c>
      <c r="D5167">
        <v>4</v>
      </c>
      <c r="E5167" t="s">
        <v>4</v>
      </c>
      <c r="F5167" t="s">
        <v>8168</v>
      </c>
      <c r="G5167" t="s">
        <v>8027</v>
      </c>
      <c r="H5167" t="str">
        <f>VLOOKUP(Sales_Data17[[#This Row],[Delivery Region Index]],Regions_Table[#All],2,0)</f>
        <v>New South Wales</v>
      </c>
      <c r="I5167" t="str">
        <f>VLOOKUP(Sales_Data17[[#This Row],[Delivery Region Index]],Regions_Table[#All],3,0)</f>
        <v>Griffith</v>
      </c>
      <c r="J5167">
        <v>12</v>
      </c>
      <c r="K5167">
        <v>2</v>
      </c>
      <c r="L5167" t="str">
        <f>VLOOKUP(Sales_Data17[[#This Row],[Product Description Index]],Products_Data[#All],2,0)</f>
        <v>Pants</v>
      </c>
      <c r="M5167">
        <v>7</v>
      </c>
      <c r="N5167" s="9">
        <v>282.14444444444445</v>
      </c>
      <c r="O5167" s="9">
        <f>Sales_Data17[[#This Row],[Order Quantity]]*Sales_Data17[[#This Row],[Unit Price]]</f>
        <v>1975.0111111111112</v>
      </c>
      <c r="P5167" s="9">
        <v>211.60833333333335</v>
      </c>
      <c r="Q5167" s="9">
        <f>Sales_Data17[[#This Row],[Line Total]]-(Sales_Data17[[#This Row],[Total Unit Cost]]*Sales_Data17[[#This Row],[Order Quantity]])</f>
        <v>493.75277777777774</v>
      </c>
      <c r="R5167" s="1" t="str">
        <f>TEXT(Sales_Data17[[#This Row],[OrderDate]],"MMM")</f>
        <v>Mar</v>
      </c>
      <c r="S5167" s="1" t="str">
        <f t="shared" si="80"/>
        <v>2015</v>
      </c>
    </row>
    <row r="5168" spans="1:19">
      <c r="A5168" t="s">
        <v>5191</v>
      </c>
      <c r="B5168" s="2">
        <v>42073</v>
      </c>
      <c r="C5168" s="2" t="str">
        <f>VLOOKUP(Sales_Data17[[#This Row],[Customer Name Index]],Customer_Data[#All],2,0)</f>
        <v>Elorac, Corp</v>
      </c>
      <c r="D5168">
        <v>3</v>
      </c>
      <c r="E5168" t="s">
        <v>4</v>
      </c>
      <c r="F5168" t="s">
        <v>8168</v>
      </c>
      <c r="G5168" t="s">
        <v>8027</v>
      </c>
      <c r="H5168" t="str">
        <f>VLOOKUP(Sales_Data17[[#This Row],[Delivery Region Index]],Regions_Table[#All],2,0)</f>
        <v>New South Wales</v>
      </c>
      <c r="I5168" t="str">
        <f>VLOOKUP(Sales_Data17[[#This Row],[Delivery Region Index]],Regions_Table[#All],3,0)</f>
        <v>Dubbo</v>
      </c>
      <c r="J5168">
        <v>8</v>
      </c>
      <c r="K5168">
        <v>1</v>
      </c>
      <c r="L5168" t="str">
        <f>VLOOKUP(Sales_Data17[[#This Row],[Product Description Index]],Products_Data[#All],2,0)</f>
        <v>Shirts</v>
      </c>
      <c r="M5168">
        <v>7</v>
      </c>
      <c r="N5168" s="9">
        <v>260.55555555555554</v>
      </c>
      <c r="O5168" s="9">
        <f>Sales_Data17[[#This Row],[Order Quantity]]*Sales_Data17[[#This Row],[Unit Price]]</f>
        <v>1823.8888888888887</v>
      </c>
      <c r="P5168" s="9">
        <v>132.88333333333333</v>
      </c>
      <c r="Q5168" s="9">
        <f>Sales_Data17[[#This Row],[Line Total]]-(Sales_Data17[[#This Row],[Total Unit Cost]]*Sales_Data17[[#This Row],[Order Quantity]])</f>
        <v>893.70555555555541</v>
      </c>
      <c r="R5168" s="1" t="str">
        <f>TEXT(Sales_Data17[[#This Row],[OrderDate]],"MMM")</f>
        <v>Mar</v>
      </c>
      <c r="S5168" s="1" t="str">
        <f t="shared" si="80"/>
        <v>2015</v>
      </c>
    </row>
    <row r="5169" spans="1:19">
      <c r="A5169" t="s">
        <v>5192</v>
      </c>
      <c r="B5169" s="2">
        <v>42074</v>
      </c>
      <c r="C5169" s="2" t="str">
        <f>VLOOKUP(Sales_Data17[[#This Row],[Customer Name Index]],Customer_Data[#All],2,0)</f>
        <v>Pure Group</v>
      </c>
      <c r="D5169">
        <v>17</v>
      </c>
      <c r="E5169" t="s">
        <v>4</v>
      </c>
      <c r="F5169" t="s">
        <v>8168</v>
      </c>
      <c r="G5169" t="s">
        <v>8025</v>
      </c>
      <c r="H5169" t="str">
        <f>VLOOKUP(Sales_Data17[[#This Row],[Delivery Region Index]],Regions_Table[#All],2,0)</f>
        <v>Victoria</v>
      </c>
      <c r="I5169" t="str">
        <f>VLOOKUP(Sales_Data17[[#This Row],[Delivery Region Index]],Regions_Table[#All],3,0)</f>
        <v>Melbourne</v>
      </c>
      <c r="J5169">
        <v>47</v>
      </c>
      <c r="K5169">
        <v>7</v>
      </c>
      <c r="L5169" t="str">
        <f>VLOOKUP(Sales_Data17[[#This Row],[Product Description Index]],Products_Data[#All],2,0)</f>
        <v>Dress Shirts</v>
      </c>
      <c r="M5169">
        <v>9</v>
      </c>
      <c r="N5169" s="9">
        <v>113.90000000000002</v>
      </c>
      <c r="O5169" s="9">
        <f>Sales_Data17[[#This Row],[Order Quantity]]*Sales_Data17[[#This Row],[Unit Price]]</f>
        <v>1025.1000000000001</v>
      </c>
      <c r="P5169" s="9">
        <v>62.645000000000017</v>
      </c>
      <c r="Q5169" s="9">
        <f>Sales_Data17[[#This Row],[Line Total]]-(Sales_Data17[[#This Row],[Total Unit Cost]]*Sales_Data17[[#This Row],[Order Quantity]])</f>
        <v>461.29499999999996</v>
      </c>
      <c r="R5169" s="1" t="str">
        <f>TEXT(Sales_Data17[[#This Row],[OrderDate]],"MMM")</f>
        <v>Mar</v>
      </c>
      <c r="S5169" s="1" t="str">
        <f t="shared" si="80"/>
        <v>2015</v>
      </c>
    </row>
    <row r="5170" spans="1:19">
      <c r="A5170" t="s">
        <v>5193</v>
      </c>
      <c r="B5170" s="2">
        <v>42074</v>
      </c>
      <c r="C5170" s="2" t="str">
        <f>VLOOKUP(Sales_Data17[[#This Row],[Customer Name Index]],Customer_Data[#All],2,0)</f>
        <v xml:space="preserve">WakeFern </v>
      </c>
      <c r="D5170">
        <v>2</v>
      </c>
      <c r="E5170" t="s">
        <v>3</v>
      </c>
      <c r="F5170" t="s">
        <v>8168</v>
      </c>
      <c r="G5170" t="s">
        <v>8027</v>
      </c>
      <c r="H5170" t="str">
        <f>VLOOKUP(Sales_Data17[[#This Row],[Delivery Region Index]],Regions_Table[#All],2,0)</f>
        <v>New South Wales</v>
      </c>
      <c r="I5170" t="str">
        <f>VLOOKUP(Sales_Data17[[#This Row],[Delivery Region Index]],Regions_Table[#All],3,0)</f>
        <v>Broken Hill</v>
      </c>
      <c r="J5170">
        <v>5</v>
      </c>
      <c r="K5170">
        <v>1</v>
      </c>
      <c r="L5170" t="str">
        <f>VLOOKUP(Sales_Data17[[#This Row],[Product Description Index]],Products_Data[#All],2,0)</f>
        <v>Shirts</v>
      </c>
      <c r="M5170">
        <v>3</v>
      </c>
      <c r="N5170" s="9">
        <v>110.17777777777778</v>
      </c>
      <c r="O5170" s="9">
        <f>Sales_Data17[[#This Row],[Order Quantity]]*Sales_Data17[[#This Row],[Unit Price]]</f>
        <v>330.5333333333333</v>
      </c>
      <c r="P5170" s="9">
        <v>60.597777777777793</v>
      </c>
      <c r="Q5170" s="9">
        <f>Sales_Data17[[#This Row],[Line Total]]-(Sales_Data17[[#This Row],[Total Unit Cost]]*Sales_Data17[[#This Row],[Order Quantity]])</f>
        <v>148.73999999999992</v>
      </c>
      <c r="R5170" s="1" t="str">
        <f>TEXT(Sales_Data17[[#This Row],[OrderDate]],"MMM")</f>
        <v>Mar</v>
      </c>
      <c r="S5170" s="1" t="str">
        <f t="shared" si="80"/>
        <v>2015</v>
      </c>
    </row>
    <row r="5171" spans="1:19">
      <c r="A5171" t="s">
        <v>5194</v>
      </c>
      <c r="B5171" s="2">
        <v>42074</v>
      </c>
      <c r="C5171" s="2" t="str">
        <f>VLOOKUP(Sales_Data17[[#This Row],[Customer Name Index]],Customer_Data[#All],2,0)</f>
        <v>Procter Corp</v>
      </c>
      <c r="D5171">
        <v>5</v>
      </c>
      <c r="E5171" t="s">
        <v>2</v>
      </c>
      <c r="F5171" t="s">
        <v>8168</v>
      </c>
      <c r="G5171" t="s">
        <v>8027</v>
      </c>
      <c r="H5171" t="str">
        <f>VLOOKUP(Sales_Data17[[#This Row],[Delivery Region Index]],Regions_Table[#All],2,0)</f>
        <v>New South Wales</v>
      </c>
      <c r="I5171" t="str">
        <f>VLOOKUP(Sales_Data17[[#This Row],[Delivery Region Index]],Regions_Table[#All],3,0)</f>
        <v>Lismore</v>
      </c>
      <c r="J5171">
        <v>14</v>
      </c>
      <c r="K5171">
        <v>2</v>
      </c>
      <c r="L5171" t="str">
        <f>VLOOKUP(Sales_Data17[[#This Row],[Product Description Index]],Products_Data[#All],2,0)</f>
        <v>Pants</v>
      </c>
      <c r="M5171">
        <v>6</v>
      </c>
      <c r="N5171" s="9">
        <v>260.55555555555554</v>
      </c>
      <c r="O5171" s="9">
        <f>Sales_Data17[[#This Row],[Order Quantity]]*Sales_Data17[[#This Row],[Unit Price]]</f>
        <v>1563.3333333333333</v>
      </c>
      <c r="P5171" s="9">
        <v>192.8111111111111</v>
      </c>
      <c r="Q5171" s="9">
        <f>Sales_Data17[[#This Row],[Line Total]]-(Sales_Data17[[#This Row],[Total Unit Cost]]*Sales_Data17[[#This Row],[Order Quantity]])</f>
        <v>406.4666666666667</v>
      </c>
      <c r="R5171" s="1" t="str">
        <f>TEXT(Sales_Data17[[#This Row],[OrderDate]],"MMM")</f>
        <v>Mar</v>
      </c>
      <c r="S5171" s="1" t="str">
        <f t="shared" si="80"/>
        <v>2015</v>
      </c>
    </row>
    <row r="5172" spans="1:19">
      <c r="A5172" t="s">
        <v>5195</v>
      </c>
      <c r="B5172" s="2">
        <v>42074</v>
      </c>
      <c r="C5172" s="2" t="str">
        <f>VLOOKUP(Sales_Data17[[#This Row],[Customer Name Index]],Customer_Data[#All],2,0)</f>
        <v xml:space="preserve">WakeFern </v>
      </c>
      <c r="D5172">
        <v>2</v>
      </c>
      <c r="E5172" t="s">
        <v>4</v>
      </c>
      <c r="F5172" t="s">
        <v>8168</v>
      </c>
      <c r="G5172" t="s">
        <v>8027</v>
      </c>
      <c r="H5172" t="str">
        <f>VLOOKUP(Sales_Data17[[#This Row],[Delivery Region Index]],Regions_Table[#All],2,0)</f>
        <v>New South Wales</v>
      </c>
      <c r="I5172" t="str">
        <f>VLOOKUP(Sales_Data17[[#This Row],[Delivery Region Index]],Regions_Table[#All],3,0)</f>
        <v>Bathurst</v>
      </c>
      <c r="J5172">
        <v>4</v>
      </c>
      <c r="K5172">
        <v>1</v>
      </c>
      <c r="L5172" t="str">
        <f>VLOOKUP(Sales_Data17[[#This Row],[Product Description Index]],Products_Data[#All],2,0)</f>
        <v>Shirts</v>
      </c>
      <c r="M5172">
        <v>3</v>
      </c>
      <c r="N5172" s="9">
        <v>189.08888888888887</v>
      </c>
      <c r="O5172" s="9">
        <f>Sales_Data17[[#This Row],[Order Quantity]]*Sales_Data17[[#This Row],[Unit Price]]</f>
        <v>567.26666666666665</v>
      </c>
      <c r="P5172" s="9">
        <v>141.81666666666666</v>
      </c>
      <c r="Q5172" s="9">
        <f>Sales_Data17[[#This Row],[Line Total]]-(Sales_Data17[[#This Row],[Total Unit Cost]]*Sales_Data17[[#This Row],[Order Quantity]])</f>
        <v>141.81666666666666</v>
      </c>
      <c r="R5172" s="1" t="str">
        <f>TEXT(Sales_Data17[[#This Row],[OrderDate]],"MMM")</f>
        <v>Mar</v>
      </c>
      <c r="S5172" s="1" t="str">
        <f t="shared" si="80"/>
        <v>2015</v>
      </c>
    </row>
    <row r="5173" spans="1:19">
      <c r="A5173" t="s">
        <v>5196</v>
      </c>
      <c r="B5173" s="2">
        <v>42074</v>
      </c>
      <c r="C5173" s="2" t="str">
        <f>VLOOKUP(Sales_Data17[[#This Row],[Customer Name Index]],Customer_Data[#All],2,0)</f>
        <v>ETUDE Ltd</v>
      </c>
      <c r="D5173">
        <v>4</v>
      </c>
      <c r="E5173" t="s">
        <v>2</v>
      </c>
      <c r="F5173" t="s">
        <v>8168</v>
      </c>
      <c r="G5173" t="s">
        <v>8027</v>
      </c>
      <c r="H5173" t="str">
        <f>VLOOKUP(Sales_Data17[[#This Row],[Delivery Region Index]],Regions_Table[#All],2,0)</f>
        <v>New South Wales</v>
      </c>
      <c r="I5173" t="str">
        <f>VLOOKUP(Sales_Data17[[#This Row],[Delivery Region Index]],Regions_Table[#All],3,0)</f>
        <v>Goulburn</v>
      </c>
      <c r="J5173">
        <v>10</v>
      </c>
      <c r="K5173">
        <v>2</v>
      </c>
      <c r="L5173" t="str">
        <f>VLOOKUP(Sales_Data17[[#This Row],[Product Description Index]],Products_Data[#All],2,0)</f>
        <v>Pants</v>
      </c>
      <c r="M5173">
        <v>5</v>
      </c>
      <c r="N5173" s="9">
        <v>19.355555555555558</v>
      </c>
      <c r="O5173" s="9">
        <f>Sales_Data17[[#This Row],[Order Quantity]]*Sales_Data17[[#This Row],[Unit Price]]</f>
        <v>96.777777777777786</v>
      </c>
      <c r="P5173" s="9">
        <v>13.742444444444445</v>
      </c>
      <c r="Q5173" s="9">
        <f>Sales_Data17[[#This Row],[Line Total]]-(Sales_Data17[[#This Row],[Total Unit Cost]]*Sales_Data17[[#This Row],[Order Quantity]])</f>
        <v>28.065555555555562</v>
      </c>
      <c r="R5173" s="1" t="str">
        <f>TEXT(Sales_Data17[[#This Row],[OrderDate]],"MMM")</f>
        <v>Mar</v>
      </c>
      <c r="S5173" s="1" t="str">
        <f t="shared" si="80"/>
        <v>2015</v>
      </c>
    </row>
    <row r="5174" spans="1:19">
      <c r="A5174" t="s">
        <v>5197</v>
      </c>
      <c r="B5174" s="2">
        <v>42075</v>
      </c>
      <c r="C5174" s="2" t="str">
        <f>VLOOKUP(Sales_Data17[[#This Row],[Customer Name Index]],Customer_Data[#All],2,0)</f>
        <v>Rochester Ltd</v>
      </c>
      <c r="D5174">
        <v>15</v>
      </c>
      <c r="E5174" t="s">
        <v>3</v>
      </c>
      <c r="F5174" t="s">
        <v>8168</v>
      </c>
      <c r="G5174" t="s">
        <v>8025</v>
      </c>
      <c r="H5174" t="str">
        <f>VLOOKUP(Sales_Data17[[#This Row],[Delivery Region Index]],Regions_Table[#All],2,0)</f>
        <v>Queensland</v>
      </c>
      <c r="I5174" t="str">
        <f>VLOOKUP(Sales_Data17[[#This Row],[Delivery Region Index]],Regions_Table[#All],3,0)</f>
        <v>Toowoomba</v>
      </c>
      <c r="J5174">
        <v>44</v>
      </c>
      <c r="K5174">
        <v>6</v>
      </c>
      <c r="L5174" t="str">
        <f>VLOOKUP(Sales_Data17[[#This Row],[Product Description Index]],Products_Data[#All],2,0)</f>
        <v>Socks</v>
      </c>
      <c r="M5174">
        <v>2</v>
      </c>
      <c r="N5174" s="9">
        <v>117.62222222222223</v>
      </c>
      <c r="O5174" s="9">
        <f>Sales_Data17[[#This Row],[Order Quantity]]*Sales_Data17[[#This Row],[Unit Price]]</f>
        <v>235.24444444444447</v>
      </c>
      <c r="P5174" s="9">
        <v>96.450222222222223</v>
      </c>
      <c r="Q5174" s="9">
        <f>Sales_Data17[[#This Row],[Line Total]]-(Sales_Data17[[#This Row],[Total Unit Cost]]*Sales_Data17[[#This Row],[Order Quantity]])</f>
        <v>42.344000000000023</v>
      </c>
      <c r="R5174" s="1" t="str">
        <f>TEXT(Sales_Data17[[#This Row],[OrderDate]],"MMM")</f>
        <v>Mar</v>
      </c>
      <c r="S5174" s="1" t="str">
        <f t="shared" si="80"/>
        <v>2015</v>
      </c>
    </row>
    <row r="5175" spans="1:19">
      <c r="A5175" t="s">
        <v>5198</v>
      </c>
      <c r="B5175" s="2">
        <v>42075</v>
      </c>
      <c r="C5175" s="2" t="str">
        <f>VLOOKUP(Sales_Data17[[#This Row],[Customer Name Index]],Customer_Data[#All],2,0)</f>
        <v>ETUDE Ltd</v>
      </c>
      <c r="D5175">
        <v>4</v>
      </c>
      <c r="E5175" t="s">
        <v>2</v>
      </c>
      <c r="F5175" t="s">
        <v>8168</v>
      </c>
      <c r="G5175" t="s">
        <v>8027</v>
      </c>
      <c r="H5175" t="str">
        <f>VLOOKUP(Sales_Data17[[#This Row],[Delivery Region Index]],Regions_Table[#All],2,0)</f>
        <v>New South Wales</v>
      </c>
      <c r="I5175" t="str">
        <f>VLOOKUP(Sales_Data17[[#This Row],[Delivery Region Index]],Regions_Table[#All],3,0)</f>
        <v>Grafton</v>
      </c>
      <c r="J5175">
        <v>11</v>
      </c>
      <c r="K5175">
        <v>2</v>
      </c>
      <c r="L5175" t="str">
        <f>VLOOKUP(Sales_Data17[[#This Row],[Product Description Index]],Products_Data[#All],2,0)</f>
        <v>Pants</v>
      </c>
      <c r="M5175">
        <v>2</v>
      </c>
      <c r="N5175" s="9">
        <v>440.71111111111111</v>
      </c>
      <c r="O5175" s="9">
        <f>Sales_Data17[[#This Row],[Order Quantity]]*Sales_Data17[[#This Row],[Unit Price]]</f>
        <v>881.42222222222222</v>
      </c>
      <c r="P5175" s="9">
        <v>264.42666666666668</v>
      </c>
      <c r="Q5175" s="9">
        <f>Sales_Data17[[#This Row],[Line Total]]-(Sales_Data17[[#This Row],[Total Unit Cost]]*Sales_Data17[[#This Row],[Order Quantity]])</f>
        <v>352.56888888888886</v>
      </c>
      <c r="R5175" s="1" t="str">
        <f>TEXT(Sales_Data17[[#This Row],[OrderDate]],"MMM")</f>
        <v>Mar</v>
      </c>
      <c r="S5175" s="1" t="str">
        <f t="shared" si="80"/>
        <v>2015</v>
      </c>
    </row>
    <row r="5176" spans="1:19">
      <c r="A5176" t="s">
        <v>5199</v>
      </c>
      <c r="B5176" s="2">
        <v>42075</v>
      </c>
      <c r="C5176" s="2" t="str">
        <f>VLOOKUP(Sales_Data17[[#This Row],[Customer Name Index]],Customer_Data[#All],2,0)</f>
        <v>Ole Group</v>
      </c>
      <c r="D5176">
        <v>13</v>
      </c>
      <c r="E5176" t="s">
        <v>3</v>
      </c>
      <c r="F5176" t="s">
        <v>8168</v>
      </c>
      <c r="G5176" t="s">
        <v>8026</v>
      </c>
      <c r="H5176" t="str">
        <f>VLOOKUP(Sales_Data17[[#This Row],[Delivery Region Index]],Regions_Table[#All],2,0)</f>
        <v>Queensland</v>
      </c>
      <c r="I5176" t="str">
        <f>VLOOKUP(Sales_Data17[[#This Row],[Delivery Region Index]],Regions_Table[#All],3,0)</f>
        <v>Mackay</v>
      </c>
      <c r="J5176">
        <v>36</v>
      </c>
      <c r="K5176">
        <v>5</v>
      </c>
      <c r="L5176" t="str">
        <f>VLOOKUP(Sales_Data17[[#This Row],[Product Description Index]],Products_Data[#All],2,0)</f>
        <v>Hats</v>
      </c>
      <c r="M5176">
        <v>2</v>
      </c>
      <c r="N5176" s="9">
        <v>22.333333333333332</v>
      </c>
      <c r="O5176" s="9">
        <f>Sales_Data17[[#This Row],[Order Quantity]]*Sales_Data17[[#This Row],[Unit Price]]</f>
        <v>44.666666666666664</v>
      </c>
      <c r="P5176" s="9">
        <v>13.399999999999999</v>
      </c>
      <c r="Q5176" s="9">
        <f>Sales_Data17[[#This Row],[Line Total]]-(Sales_Data17[[#This Row],[Total Unit Cost]]*Sales_Data17[[#This Row],[Order Quantity]])</f>
        <v>17.866666666666667</v>
      </c>
      <c r="R5176" s="1" t="str">
        <f>TEXT(Sales_Data17[[#This Row],[OrderDate]],"MMM")</f>
        <v>Mar</v>
      </c>
      <c r="S5176" s="1" t="str">
        <f t="shared" si="80"/>
        <v>2015</v>
      </c>
    </row>
    <row r="5177" spans="1:19">
      <c r="A5177" t="s">
        <v>5200</v>
      </c>
      <c r="B5177" s="2">
        <v>42076</v>
      </c>
      <c r="C5177" s="2" t="str">
        <f>VLOOKUP(Sales_Data17[[#This Row],[Customer Name Index]],Customer_Data[#All],2,0)</f>
        <v xml:space="preserve">Medline </v>
      </c>
      <c r="D5177">
        <v>12</v>
      </c>
      <c r="E5177" t="s">
        <v>2</v>
      </c>
      <c r="F5177" t="s">
        <v>8168</v>
      </c>
      <c r="G5177" t="s">
        <v>8026</v>
      </c>
      <c r="H5177" t="str">
        <f>VLOOKUP(Sales_Data17[[#This Row],[Delivery Region Index]],Regions_Table[#All],2,0)</f>
        <v>Queensland</v>
      </c>
      <c r="I5177" t="str">
        <f>VLOOKUP(Sales_Data17[[#This Row],[Delivery Region Index]],Regions_Table[#All],3,0)</f>
        <v>Gympie</v>
      </c>
      <c r="J5177">
        <v>32</v>
      </c>
      <c r="K5177">
        <v>5</v>
      </c>
      <c r="L5177" t="str">
        <f>VLOOKUP(Sales_Data17[[#This Row],[Product Description Index]],Products_Data[#All],2,0)</f>
        <v>Hats</v>
      </c>
      <c r="M5177">
        <v>6</v>
      </c>
      <c r="N5177" s="9">
        <v>262.04444444444448</v>
      </c>
      <c r="O5177" s="9">
        <f>Sales_Data17[[#This Row],[Order Quantity]]*Sales_Data17[[#This Row],[Unit Price]]</f>
        <v>1572.2666666666669</v>
      </c>
      <c r="P5177" s="9">
        <v>162.46755555555558</v>
      </c>
      <c r="Q5177" s="9">
        <f>Sales_Data17[[#This Row],[Line Total]]-(Sales_Data17[[#This Row],[Total Unit Cost]]*Sales_Data17[[#This Row],[Order Quantity]])</f>
        <v>597.46133333333341</v>
      </c>
      <c r="R5177" s="1" t="str">
        <f>TEXT(Sales_Data17[[#This Row],[OrderDate]],"MMM")</f>
        <v>Mar</v>
      </c>
      <c r="S5177" s="1" t="str">
        <f t="shared" si="80"/>
        <v>2015</v>
      </c>
    </row>
    <row r="5178" spans="1:19">
      <c r="A5178" t="s">
        <v>5201</v>
      </c>
      <c r="B5178" s="2">
        <v>42076</v>
      </c>
      <c r="C5178" s="2" t="str">
        <f>VLOOKUP(Sales_Data17[[#This Row],[Customer Name Index]],Customer_Data[#All],2,0)</f>
        <v>Ole Group</v>
      </c>
      <c r="D5178">
        <v>13</v>
      </c>
      <c r="E5178" t="s">
        <v>2</v>
      </c>
      <c r="F5178" t="s">
        <v>8168</v>
      </c>
      <c r="G5178" t="s">
        <v>8026</v>
      </c>
      <c r="H5178" t="str">
        <f>VLOOKUP(Sales_Data17[[#This Row],[Delivery Region Index]],Regions_Table[#All],2,0)</f>
        <v>Queensland</v>
      </c>
      <c r="I5178" t="str">
        <f>VLOOKUP(Sales_Data17[[#This Row],[Delivery Region Index]],Regions_Table[#All],3,0)</f>
        <v>Mount Isa</v>
      </c>
      <c r="J5178">
        <v>38</v>
      </c>
      <c r="K5178">
        <v>6</v>
      </c>
      <c r="L5178" t="str">
        <f>VLOOKUP(Sales_Data17[[#This Row],[Product Description Index]],Products_Data[#All],2,0)</f>
        <v>Socks</v>
      </c>
      <c r="M5178">
        <v>4</v>
      </c>
      <c r="N5178" s="9">
        <v>695.31111111111113</v>
      </c>
      <c r="O5178" s="9">
        <f>Sales_Data17[[#This Row],[Order Quantity]]*Sales_Data17[[#This Row],[Unit Price]]</f>
        <v>2781.2444444444445</v>
      </c>
      <c r="P5178" s="9">
        <v>340.70244444444444</v>
      </c>
      <c r="Q5178" s="9">
        <f>Sales_Data17[[#This Row],[Line Total]]-(Sales_Data17[[#This Row],[Total Unit Cost]]*Sales_Data17[[#This Row],[Order Quantity]])</f>
        <v>1418.4346666666668</v>
      </c>
      <c r="R5178" s="1" t="str">
        <f>TEXT(Sales_Data17[[#This Row],[OrderDate]],"MMM")</f>
        <v>Mar</v>
      </c>
      <c r="S5178" s="1" t="str">
        <f t="shared" si="80"/>
        <v>2015</v>
      </c>
    </row>
    <row r="5179" spans="1:19">
      <c r="A5179" t="s">
        <v>5202</v>
      </c>
      <c r="B5179" s="2">
        <v>42076</v>
      </c>
      <c r="C5179" s="2" t="str">
        <f>VLOOKUP(Sales_Data17[[#This Row],[Customer Name Index]],Customer_Data[#All],2,0)</f>
        <v>Ole Group</v>
      </c>
      <c r="D5179">
        <v>13</v>
      </c>
      <c r="E5179" t="s">
        <v>2</v>
      </c>
      <c r="F5179" t="s">
        <v>8168</v>
      </c>
      <c r="G5179" t="s">
        <v>8026</v>
      </c>
      <c r="H5179" t="str">
        <f>VLOOKUP(Sales_Data17[[#This Row],[Delivery Region Index]],Regions_Table[#All],2,0)</f>
        <v>Queensland</v>
      </c>
      <c r="I5179" t="str">
        <f>VLOOKUP(Sales_Data17[[#This Row],[Delivery Region Index]],Regions_Table[#All],3,0)</f>
        <v>Maryborough</v>
      </c>
      <c r="J5179">
        <v>37</v>
      </c>
      <c r="K5179">
        <v>6</v>
      </c>
      <c r="L5179" t="str">
        <f>VLOOKUP(Sales_Data17[[#This Row],[Product Description Index]],Products_Data[#All],2,0)</f>
        <v>Socks</v>
      </c>
      <c r="M5179">
        <v>1</v>
      </c>
      <c r="N5179" s="9">
        <v>103.47777777777779</v>
      </c>
      <c r="O5179" s="9">
        <f>Sales_Data17[[#This Row],[Order Quantity]]*Sales_Data17[[#This Row],[Unit Price]]</f>
        <v>103.47777777777779</v>
      </c>
      <c r="P5179" s="9">
        <v>76.573555555555558</v>
      </c>
      <c r="Q5179" s="9">
        <f>Sales_Data17[[#This Row],[Line Total]]-(Sales_Data17[[#This Row],[Total Unit Cost]]*Sales_Data17[[#This Row],[Order Quantity]])</f>
        <v>26.904222222222231</v>
      </c>
      <c r="R5179" s="1" t="str">
        <f>TEXT(Sales_Data17[[#This Row],[OrderDate]],"MMM")</f>
        <v>Mar</v>
      </c>
      <c r="S5179" s="1" t="str">
        <f t="shared" si="80"/>
        <v>2015</v>
      </c>
    </row>
    <row r="5180" spans="1:19">
      <c r="A5180" t="s">
        <v>5203</v>
      </c>
      <c r="B5180" s="2">
        <v>42076</v>
      </c>
      <c r="C5180" s="2" t="str">
        <f>VLOOKUP(Sales_Data17[[#This Row],[Customer Name Index]],Customer_Data[#All],2,0)</f>
        <v xml:space="preserve">WakeFern </v>
      </c>
      <c r="D5180">
        <v>2</v>
      </c>
      <c r="E5180" t="s">
        <v>4</v>
      </c>
      <c r="F5180" t="s">
        <v>8168</v>
      </c>
      <c r="G5180" t="s">
        <v>8027</v>
      </c>
      <c r="H5180" t="str">
        <f>VLOOKUP(Sales_Data17[[#This Row],[Delivery Region Index]],Regions_Table[#All],2,0)</f>
        <v>New South Wales</v>
      </c>
      <c r="I5180" t="str">
        <f>VLOOKUP(Sales_Data17[[#This Row],[Delivery Region Index]],Regions_Table[#All],3,0)</f>
        <v>Broken Hill</v>
      </c>
      <c r="J5180">
        <v>5</v>
      </c>
      <c r="K5180">
        <v>1</v>
      </c>
      <c r="L5180" t="str">
        <f>VLOOKUP(Sales_Data17[[#This Row],[Product Description Index]],Products_Data[#All],2,0)</f>
        <v>Shirts</v>
      </c>
      <c r="M5180">
        <v>4</v>
      </c>
      <c r="N5180" s="9">
        <v>130.27777777777777</v>
      </c>
      <c r="O5180" s="9">
        <f>Sales_Data17[[#This Row],[Order Quantity]]*Sales_Data17[[#This Row],[Unit Price]]</f>
        <v>521.11111111111109</v>
      </c>
      <c r="P5180" s="9">
        <v>83.37777777777778</v>
      </c>
      <c r="Q5180" s="9">
        <f>Sales_Data17[[#This Row],[Line Total]]-(Sales_Data17[[#This Row],[Total Unit Cost]]*Sales_Data17[[#This Row],[Order Quantity]])</f>
        <v>187.59999999999997</v>
      </c>
      <c r="R5180" s="1" t="str">
        <f>TEXT(Sales_Data17[[#This Row],[OrderDate]],"MMM")</f>
        <v>Mar</v>
      </c>
      <c r="S5180" s="1" t="str">
        <f t="shared" si="80"/>
        <v>2015</v>
      </c>
    </row>
    <row r="5181" spans="1:19">
      <c r="A5181" t="s">
        <v>5204</v>
      </c>
      <c r="B5181" s="2">
        <v>42077</v>
      </c>
      <c r="C5181" s="2" t="str">
        <f>VLOOKUP(Sales_Data17[[#This Row],[Customer Name Index]],Customer_Data[#All],2,0)</f>
        <v>Pacific Ltd</v>
      </c>
      <c r="D5181">
        <v>20</v>
      </c>
      <c r="E5181" t="s">
        <v>4</v>
      </c>
      <c r="F5181" t="s">
        <v>8168</v>
      </c>
      <c r="G5181" t="s">
        <v>8028</v>
      </c>
      <c r="H5181" t="str">
        <f>VLOOKUP(Sales_Data17[[#This Row],[Delivery Region Index]],Regions_Table[#All],2,0)</f>
        <v>Victoria</v>
      </c>
      <c r="I5181" t="str">
        <f>VLOOKUP(Sales_Data17[[#This Row],[Delivery Region Index]],Regions_Table[#All],3,0)</f>
        <v>Wodonga</v>
      </c>
      <c r="J5181">
        <v>58</v>
      </c>
      <c r="K5181">
        <v>8</v>
      </c>
      <c r="L5181" t="str">
        <f>VLOOKUP(Sales_Data17[[#This Row],[Product Description Index]],Products_Data[#All],2,0)</f>
        <v>Shoes</v>
      </c>
      <c r="M5181">
        <v>7</v>
      </c>
      <c r="N5181" s="9">
        <v>213.65555555555557</v>
      </c>
      <c r="O5181" s="9">
        <f>Sales_Data17[[#This Row],[Order Quantity]]*Sales_Data17[[#This Row],[Unit Price]]</f>
        <v>1495.588888888889</v>
      </c>
      <c r="P5181" s="9">
        <v>143.14922222222222</v>
      </c>
      <c r="Q5181" s="9">
        <f>Sales_Data17[[#This Row],[Line Total]]-(Sales_Data17[[#This Row],[Total Unit Cost]]*Sales_Data17[[#This Row],[Order Quantity]])</f>
        <v>493.54433333333338</v>
      </c>
      <c r="R5181" s="1" t="str">
        <f>TEXT(Sales_Data17[[#This Row],[OrderDate]],"MMM")</f>
        <v>Mar</v>
      </c>
      <c r="S5181" s="1" t="str">
        <f t="shared" si="80"/>
        <v>2015</v>
      </c>
    </row>
    <row r="5182" spans="1:19">
      <c r="A5182" t="s">
        <v>5205</v>
      </c>
      <c r="B5182" s="2">
        <v>42077</v>
      </c>
      <c r="C5182" s="2" t="str">
        <f>VLOOKUP(Sales_Data17[[#This Row],[Customer Name Index]],Customer_Data[#All],2,0)</f>
        <v>Procter Corp</v>
      </c>
      <c r="D5182">
        <v>5</v>
      </c>
      <c r="E5182" t="s">
        <v>4</v>
      </c>
      <c r="F5182" t="s">
        <v>8168</v>
      </c>
      <c r="G5182" t="s">
        <v>8027</v>
      </c>
      <c r="H5182" t="str">
        <f>VLOOKUP(Sales_Data17[[#This Row],[Delivery Region Index]],Regions_Table[#All],2,0)</f>
        <v>New South Wales</v>
      </c>
      <c r="I5182" t="str">
        <f>VLOOKUP(Sales_Data17[[#This Row],[Delivery Region Index]],Regions_Table[#All],3,0)</f>
        <v>Lake Macquarie</v>
      </c>
      <c r="J5182">
        <v>13</v>
      </c>
      <c r="K5182">
        <v>2</v>
      </c>
      <c r="L5182" t="str">
        <f>VLOOKUP(Sales_Data17[[#This Row],[Product Description Index]],Products_Data[#All],2,0)</f>
        <v>Pants</v>
      </c>
      <c r="M5182">
        <v>4</v>
      </c>
      <c r="N5182" s="9">
        <v>305.22222222222223</v>
      </c>
      <c r="O5182" s="9">
        <f>Sales_Data17[[#This Row],[Order Quantity]]*Sales_Data17[[#This Row],[Unit Price]]</f>
        <v>1220.8888888888889</v>
      </c>
      <c r="P5182" s="9">
        <v>122.08888888888889</v>
      </c>
      <c r="Q5182" s="9">
        <f>Sales_Data17[[#This Row],[Line Total]]-(Sales_Data17[[#This Row],[Total Unit Cost]]*Sales_Data17[[#This Row],[Order Quantity]])</f>
        <v>732.5333333333333</v>
      </c>
      <c r="R5182" s="1" t="str">
        <f>TEXT(Sales_Data17[[#This Row],[OrderDate]],"MMM")</f>
        <v>Mar</v>
      </c>
      <c r="S5182" s="1" t="str">
        <f t="shared" si="80"/>
        <v>2015</v>
      </c>
    </row>
    <row r="5183" spans="1:19">
      <c r="A5183" t="s">
        <v>5206</v>
      </c>
      <c r="B5183" s="2">
        <v>42077</v>
      </c>
      <c r="C5183" s="2" t="str">
        <f>VLOOKUP(Sales_Data17[[#This Row],[Customer Name Index]],Customer_Data[#All],2,0)</f>
        <v xml:space="preserve">Medline </v>
      </c>
      <c r="D5183">
        <v>12</v>
      </c>
      <c r="E5183" t="s">
        <v>4</v>
      </c>
      <c r="F5183" t="s">
        <v>8168</v>
      </c>
      <c r="G5183" t="s">
        <v>8026</v>
      </c>
      <c r="H5183" t="str">
        <f>VLOOKUP(Sales_Data17[[#This Row],[Delivery Region Index]],Regions_Table[#All],2,0)</f>
        <v>Queensland</v>
      </c>
      <c r="I5183" t="str">
        <f>VLOOKUP(Sales_Data17[[#This Row],[Delivery Region Index]],Regions_Table[#All],3,0)</f>
        <v>Ipswich</v>
      </c>
      <c r="J5183">
        <v>34</v>
      </c>
      <c r="K5183">
        <v>5</v>
      </c>
      <c r="L5183" t="str">
        <f>VLOOKUP(Sales_Data17[[#This Row],[Product Description Index]],Products_Data[#All],2,0)</f>
        <v>Hats</v>
      </c>
      <c r="M5183">
        <v>7</v>
      </c>
      <c r="N5183" s="9">
        <v>585.87777777777785</v>
      </c>
      <c r="O5183" s="9">
        <f>Sales_Data17[[#This Row],[Order Quantity]]*Sales_Data17[[#This Row],[Unit Price]]</f>
        <v>4101.1444444444451</v>
      </c>
      <c r="P5183" s="9">
        <v>251.92744444444446</v>
      </c>
      <c r="Q5183" s="9">
        <f>Sales_Data17[[#This Row],[Line Total]]-(Sales_Data17[[#This Row],[Total Unit Cost]]*Sales_Data17[[#This Row],[Order Quantity]])</f>
        <v>2337.6523333333339</v>
      </c>
      <c r="R5183" s="1" t="str">
        <f>TEXT(Sales_Data17[[#This Row],[OrderDate]],"MMM")</f>
        <v>Mar</v>
      </c>
      <c r="S5183" s="1" t="str">
        <f t="shared" si="80"/>
        <v>2015</v>
      </c>
    </row>
    <row r="5184" spans="1:19">
      <c r="A5184" t="s">
        <v>5207</v>
      </c>
      <c r="B5184" s="2">
        <v>42077</v>
      </c>
      <c r="C5184" s="2" t="str">
        <f>VLOOKUP(Sales_Data17[[#This Row],[Customer Name Index]],Customer_Data[#All],2,0)</f>
        <v>Apollo Ltd</v>
      </c>
      <c r="D5184">
        <v>11</v>
      </c>
      <c r="E5184" t="s">
        <v>4</v>
      </c>
      <c r="F5184" t="s">
        <v>8168</v>
      </c>
      <c r="G5184" t="s">
        <v>8026</v>
      </c>
      <c r="H5184" t="str">
        <f>VLOOKUP(Sales_Data17[[#This Row],[Delivery Region Index]],Regions_Table[#All],2,0)</f>
        <v>Queensland</v>
      </c>
      <c r="I5184" t="str">
        <f>VLOOKUP(Sales_Data17[[#This Row],[Delivery Region Index]],Regions_Table[#All],3,0)</f>
        <v>Gold Coast</v>
      </c>
      <c r="J5184">
        <v>31</v>
      </c>
      <c r="K5184">
        <v>5</v>
      </c>
      <c r="L5184" t="str">
        <f>VLOOKUP(Sales_Data17[[#This Row],[Product Description Index]],Products_Data[#All],2,0)</f>
        <v>Hats</v>
      </c>
      <c r="M5184">
        <v>7</v>
      </c>
      <c r="N5184" s="9">
        <v>294.05555555555554</v>
      </c>
      <c r="O5184" s="9">
        <f>Sales_Data17[[#This Row],[Order Quantity]]*Sales_Data17[[#This Row],[Unit Price]]</f>
        <v>2058.3888888888887</v>
      </c>
      <c r="P5184" s="9">
        <v>182.31444444444443</v>
      </c>
      <c r="Q5184" s="9">
        <f>Sales_Data17[[#This Row],[Line Total]]-(Sales_Data17[[#This Row],[Total Unit Cost]]*Sales_Data17[[#This Row],[Order Quantity]])</f>
        <v>782.18777777777768</v>
      </c>
      <c r="R5184" s="1" t="str">
        <f>TEXT(Sales_Data17[[#This Row],[OrderDate]],"MMM")</f>
        <v>Mar</v>
      </c>
      <c r="S5184" s="1" t="str">
        <f t="shared" si="80"/>
        <v>2015</v>
      </c>
    </row>
    <row r="5185" spans="1:19">
      <c r="A5185" t="s">
        <v>5208</v>
      </c>
      <c r="B5185" s="2">
        <v>42077</v>
      </c>
      <c r="C5185" s="2" t="str">
        <f>VLOOKUP(Sales_Data17[[#This Row],[Customer Name Index]],Customer_Data[#All],2,0)</f>
        <v xml:space="preserve">Qualitest </v>
      </c>
      <c r="D5185">
        <v>19</v>
      </c>
      <c r="E5185" t="s">
        <v>2</v>
      </c>
      <c r="F5185" t="s">
        <v>8168</v>
      </c>
      <c r="G5185" t="s">
        <v>8028</v>
      </c>
      <c r="H5185" t="str">
        <f>VLOOKUP(Sales_Data17[[#This Row],[Delivery Region Index]],Regions_Table[#All],2,0)</f>
        <v>Victoria</v>
      </c>
      <c r="I5185" t="str">
        <f>VLOOKUP(Sales_Data17[[#This Row],[Delivery Region Index]],Regions_Table[#All],3,0)</f>
        <v>Shepparton</v>
      </c>
      <c r="J5185">
        <v>54</v>
      </c>
      <c r="K5185">
        <v>8</v>
      </c>
      <c r="L5185" t="str">
        <f>VLOOKUP(Sales_Data17[[#This Row],[Product Description Index]],Products_Data[#All],2,0)</f>
        <v>Shoes</v>
      </c>
      <c r="M5185">
        <v>7</v>
      </c>
      <c r="N5185" s="9">
        <v>434.01111111111112</v>
      </c>
      <c r="O5185" s="9">
        <f>Sales_Data17[[#This Row],[Order Quantity]]*Sales_Data17[[#This Row],[Unit Price]]</f>
        <v>3038.077777777778</v>
      </c>
      <c r="P5185" s="9">
        <v>208.32533333333333</v>
      </c>
      <c r="Q5185" s="9">
        <f>Sales_Data17[[#This Row],[Line Total]]-(Sales_Data17[[#This Row],[Total Unit Cost]]*Sales_Data17[[#This Row],[Order Quantity]])</f>
        <v>1579.8004444444446</v>
      </c>
      <c r="R5185" s="1" t="str">
        <f>TEXT(Sales_Data17[[#This Row],[OrderDate]],"MMM")</f>
        <v>Mar</v>
      </c>
      <c r="S5185" s="1" t="str">
        <f t="shared" si="80"/>
        <v>2015</v>
      </c>
    </row>
    <row r="5186" spans="1:19">
      <c r="A5186" t="s">
        <v>5209</v>
      </c>
      <c r="B5186" s="2">
        <v>42078</v>
      </c>
      <c r="C5186" s="2" t="str">
        <f>VLOOKUP(Sales_Data17[[#This Row],[Customer Name Index]],Customer_Data[#All],2,0)</f>
        <v>Ole Group</v>
      </c>
      <c r="D5186">
        <v>13</v>
      </c>
      <c r="E5186" t="s">
        <v>4</v>
      </c>
      <c r="F5186" t="s">
        <v>8168</v>
      </c>
      <c r="G5186" t="s">
        <v>8026</v>
      </c>
      <c r="H5186" t="str">
        <f>VLOOKUP(Sales_Data17[[#This Row],[Delivery Region Index]],Regions_Table[#All],2,0)</f>
        <v>Queensland</v>
      </c>
      <c r="I5186" t="str">
        <f>VLOOKUP(Sales_Data17[[#This Row],[Delivery Region Index]],Regions_Table[#All],3,0)</f>
        <v>Maryborough</v>
      </c>
      <c r="J5186">
        <v>37</v>
      </c>
      <c r="K5186">
        <v>6</v>
      </c>
      <c r="L5186" t="str">
        <f>VLOOKUP(Sales_Data17[[#This Row],[Product Description Index]],Products_Data[#All],2,0)</f>
        <v>Socks</v>
      </c>
      <c r="M5186">
        <v>1</v>
      </c>
      <c r="N5186" s="9">
        <v>115.38888888888889</v>
      </c>
      <c r="O5186" s="9">
        <f>Sales_Data17[[#This Row],[Order Quantity]]*Sales_Data17[[#This Row],[Unit Price]]</f>
        <v>115.38888888888889</v>
      </c>
      <c r="P5186" s="9">
        <v>55.386666666666663</v>
      </c>
      <c r="Q5186" s="9">
        <f>Sales_Data17[[#This Row],[Line Total]]-(Sales_Data17[[#This Row],[Total Unit Cost]]*Sales_Data17[[#This Row],[Order Quantity]])</f>
        <v>60.002222222222223</v>
      </c>
      <c r="R5186" s="1" t="str">
        <f>TEXT(Sales_Data17[[#This Row],[OrderDate]],"MMM")</f>
        <v>Mar</v>
      </c>
      <c r="S5186" s="1" t="str">
        <f t="shared" ref="S5186:S5249" si="81">TEXT(B5186,"YYY")</f>
        <v>2015</v>
      </c>
    </row>
    <row r="5187" spans="1:19">
      <c r="A5187" t="s">
        <v>5210</v>
      </c>
      <c r="B5187" s="2">
        <v>42078</v>
      </c>
      <c r="C5187" s="2" t="str">
        <f>VLOOKUP(Sales_Data17[[#This Row],[Customer Name Index]],Customer_Data[#All],2,0)</f>
        <v>3LAB, Ltd</v>
      </c>
      <c r="D5187">
        <v>16</v>
      </c>
      <c r="E5187" t="s">
        <v>3</v>
      </c>
      <c r="F5187" t="s">
        <v>8168</v>
      </c>
      <c r="G5187" t="s">
        <v>8025</v>
      </c>
      <c r="H5187" t="str">
        <f>VLOOKUP(Sales_Data17[[#This Row],[Delivery Region Index]],Regions_Table[#All],2,0)</f>
        <v>Queensland</v>
      </c>
      <c r="I5187" t="str">
        <f>VLOOKUP(Sales_Data17[[#This Row],[Delivery Region Index]],Regions_Table[#All],3,0)</f>
        <v>Townsville</v>
      </c>
      <c r="J5187">
        <v>45</v>
      </c>
      <c r="K5187">
        <v>7</v>
      </c>
      <c r="L5187" t="str">
        <f>VLOOKUP(Sales_Data17[[#This Row],[Product Description Index]],Products_Data[#All],2,0)</f>
        <v>Dress Shirts</v>
      </c>
      <c r="M5187">
        <v>5</v>
      </c>
      <c r="N5187" s="9">
        <v>128.78888888888889</v>
      </c>
      <c r="O5187" s="9">
        <f>Sales_Data17[[#This Row],[Order Quantity]]*Sales_Data17[[#This Row],[Unit Price]]</f>
        <v>643.94444444444446</v>
      </c>
      <c r="P5187" s="9">
        <v>54.091333333333338</v>
      </c>
      <c r="Q5187" s="9">
        <f>Sales_Data17[[#This Row],[Line Total]]-(Sales_Data17[[#This Row],[Total Unit Cost]]*Sales_Data17[[#This Row],[Order Quantity]])</f>
        <v>373.48777777777775</v>
      </c>
      <c r="R5187" s="1" t="str">
        <f>TEXT(Sales_Data17[[#This Row],[OrderDate]],"MMM")</f>
        <v>Mar</v>
      </c>
      <c r="S5187" s="1" t="str">
        <f t="shared" si="81"/>
        <v>2015</v>
      </c>
    </row>
    <row r="5188" spans="1:19">
      <c r="A5188" t="s">
        <v>5211</v>
      </c>
      <c r="B5188" s="2">
        <v>42079</v>
      </c>
      <c r="C5188" s="2" t="str">
        <f>VLOOKUP(Sales_Data17[[#This Row],[Customer Name Index]],Customer_Data[#All],2,0)</f>
        <v>Pure Group</v>
      </c>
      <c r="D5188">
        <v>17</v>
      </c>
      <c r="E5188" t="s">
        <v>2</v>
      </c>
      <c r="F5188" t="s">
        <v>8168</v>
      </c>
      <c r="G5188" t="s">
        <v>8025</v>
      </c>
      <c r="H5188" t="str">
        <f>VLOOKUP(Sales_Data17[[#This Row],[Delivery Region Index]],Regions_Table[#All],2,0)</f>
        <v>Victoria</v>
      </c>
      <c r="I5188" t="str">
        <f>VLOOKUP(Sales_Data17[[#This Row],[Delivery Region Index]],Regions_Table[#All],3,0)</f>
        <v>Melbourne</v>
      </c>
      <c r="J5188">
        <v>47</v>
      </c>
      <c r="K5188">
        <v>7</v>
      </c>
      <c r="L5188" t="str">
        <f>VLOOKUP(Sales_Data17[[#This Row],[Product Description Index]],Products_Data[#All],2,0)</f>
        <v>Dress Shirts</v>
      </c>
      <c r="M5188">
        <v>2</v>
      </c>
      <c r="N5188" s="9">
        <v>249.38888888888889</v>
      </c>
      <c r="O5188" s="9">
        <f>Sales_Data17[[#This Row],[Order Quantity]]*Sales_Data17[[#This Row],[Unit Price]]</f>
        <v>498.77777777777777</v>
      </c>
      <c r="P5188" s="9">
        <v>129.68222222222224</v>
      </c>
      <c r="Q5188" s="9">
        <f>Sales_Data17[[#This Row],[Line Total]]-(Sales_Data17[[#This Row],[Total Unit Cost]]*Sales_Data17[[#This Row],[Order Quantity]])</f>
        <v>239.4133333333333</v>
      </c>
      <c r="R5188" s="1" t="str">
        <f>TEXT(Sales_Data17[[#This Row],[OrderDate]],"MMM")</f>
        <v>Mar</v>
      </c>
      <c r="S5188" s="1" t="str">
        <f t="shared" si="81"/>
        <v>2015</v>
      </c>
    </row>
    <row r="5189" spans="1:19">
      <c r="A5189" t="s">
        <v>5212</v>
      </c>
      <c r="B5189" s="2">
        <v>42079</v>
      </c>
      <c r="C5189" s="2" t="str">
        <f>VLOOKUP(Sales_Data17[[#This Row],[Customer Name Index]],Customer_Data[#All],2,0)</f>
        <v>3LAB, Ltd</v>
      </c>
      <c r="D5189">
        <v>16</v>
      </c>
      <c r="E5189" t="s">
        <v>2</v>
      </c>
      <c r="F5189" t="s">
        <v>8168</v>
      </c>
      <c r="G5189" t="s">
        <v>8025</v>
      </c>
      <c r="H5189" t="str">
        <f>VLOOKUP(Sales_Data17[[#This Row],[Delivery Region Index]],Regions_Table[#All],2,0)</f>
        <v>South Australia</v>
      </c>
      <c r="I5189" t="str">
        <f>VLOOKUP(Sales_Data17[[#This Row],[Delivery Region Index]],Regions_Table[#All],3,0)</f>
        <v>Adelaide</v>
      </c>
      <c r="J5189">
        <v>46</v>
      </c>
      <c r="K5189">
        <v>7</v>
      </c>
      <c r="L5189" t="str">
        <f>VLOOKUP(Sales_Data17[[#This Row],[Product Description Index]],Products_Data[#All],2,0)</f>
        <v>Dress Shirts</v>
      </c>
      <c r="M5189">
        <v>9</v>
      </c>
      <c r="N5189" s="9">
        <v>189.83333333333334</v>
      </c>
      <c r="O5189" s="9">
        <f>Sales_Data17[[#This Row],[Order Quantity]]*Sales_Data17[[#This Row],[Unit Price]]</f>
        <v>1708.5</v>
      </c>
      <c r="P5189" s="9">
        <v>157.56166666666664</v>
      </c>
      <c r="Q5189" s="9">
        <f>Sales_Data17[[#This Row],[Line Total]]-(Sales_Data17[[#This Row],[Total Unit Cost]]*Sales_Data17[[#This Row],[Order Quantity]])</f>
        <v>290.44500000000016</v>
      </c>
      <c r="R5189" s="1" t="str">
        <f>TEXT(Sales_Data17[[#This Row],[OrderDate]],"MMM")</f>
        <v>Mar</v>
      </c>
      <c r="S5189" s="1" t="str">
        <f t="shared" si="81"/>
        <v>2015</v>
      </c>
    </row>
    <row r="5190" spans="1:19">
      <c r="A5190" t="s">
        <v>5213</v>
      </c>
      <c r="B5190" s="2">
        <v>42079</v>
      </c>
      <c r="C5190" s="2" t="str">
        <f>VLOOKUP(Sales_Data17[[#This Row],[Customer Name Index]],Customer_Data[#All],2,0)</f>
        <v>PEDIFIX, Corp</v>
      </c>
      <c r="D5190">
        <v>6</v>
      </c>
      <c r="E5190" t="s">
        <v>2</v>
      </c>
      <c r="F5190" t="s">
        <v>8168</v>
      </c>
      <c r="G5190" t="s">
        <v>8027</v>
      </c>
      <c r="H5190" t="str">
        <f>VLOOKUP(Sales_Data17[[#This Row],[Delivery Region Index]],Regions_Table[#All],2,0)</f>
        <v>New South Wales</v>
      </c>
      <c r="I5190" t="str">
        <f>VLOOKUP(Sales_Data17[[#This Row],[Delivery Region Index]],Regions_Table[#All],3,0)</f>
        <v>Orange</v>
      </c>
      <c r="J5190">
        <v>18</v>
      </c>
      <c r="K5190">
        <v>3</v>
      </c>
      <c r="L5190" t="str">
        <f>VLOOKUP(Sales_Data17[[#This Row],[Product Description Index]],Products_Data[#All],2,0)</f>
        <v>Sunglasses</v>
      </c>
      <c r="M5190">
        <v>4</v>
      </c>
      <c r="N5190" s="9">
        <v>115.38888888888889</v>
      </c>
      <c r="O5190" s="9">
        <f>Sales_Data17[[#This Row],[Order Quantity]]*Sales_Data17[[#This Row],[Unit Price]]</f>
        <v>461.55555555555554</v>
      </c>
      <c r="P5190" s="9">
        <v>92.311111111111117</v>
      </c>
      <c r="Q5190" s="9">
        <f>Sales_Data17[[#This Row],[Line Total]]-(Sales_Data17[[#This Row],[Total Unit Cost]]*Sales_Data17[[#This Row],[Order Quantity]])</f>
        <v>92.311111111111074</v>
      </c>
      <c r="R5190" s="1" t="str">
        <f>TEXT(Sales_Data17[[#This Row],[OrderDate]],"MMM")</f>
        <v>Mar</v>
      </c>
      <c r="S5190" s="1" t="str">
        <f t="shared" si="81"/>
        <v>2015</v>
      </c>
    </row>
    <row r="5191" spans="1:19">
      <c r="A5191" t="s">
        <v>5214</v>
      </c>
      <c r="B5191" s="2">
        <v>42079</v>
      </c>
      <c r="C5191" s="2" t="str">
        <f>VLOOKUP(Sales_Data17[[#This Row],[Customer Name Index]],Customer_Data[#All],2,0)</f>
        <v>Medsep Group</v>
      </c>
      <c r="D5191">
        <v>8</v>
      </c>
      <c r="E5191" t="s">
        <v>4</v>
      </c>
      <c r="F5191" t="s">
        <v>8168</v>
      </c>
      <c r="G5191" t="s">
        <v>8027</v>
      </c>
      <c r="H5191" t="str">
        <f>VLOOKUP(Sales_Data17[[#This Row],[Delivery Region Index]],Regions_Table[#All],2,0)</f>
        <v>New South Wales</v>
      </c>
      <c r="I5191" t="str">
        <f>VLOOKUP(Sales_Data17[[#This Row],[Delivery Region Index]],Regions_Table[#All],3,0)</f>
        <v>Tweed Heads</v>
      </c>
      <c r="J5191">
        <v>22</v>
      </c>
      <c r="K5191">
        <v>3</v>
      </c>
      <c r="L5191" t="str">
        <f>VLOOKUP(Sales_Data17[[#This Row],[Product Description Index]],Products_Data[#All],2,0)</f>
        <v>Sunglasses</v>
      </c>
      <c r="M5191">
        <v>6</v>
      </c>
      <c r="N5191" s="9">
        <v>425.82222222222225</v>
      </c>
      <c r="O5191" s="9">
        <f>Sales_Data17[[#This Row],[Order Quantity]]*Sales_Data17[[#This Row],[Unit Price]]</f>
        <v>2554.9333333333334</v>
      </c>
      <c r="P5191" s="9">
        <v>229.94400000000002</v>
      </c>
      <c r="Q5191" s="9">
        <f>Sales_Data17[[#This Row],[Line Total]]-(Sales_Data17[[#This Row],[Total Unit Cost]]*Sales_Data17[[#This Row],[Order Quantity]])</f>
        <v>1175.2693333333332</v>
      </c>
      <c r="R5191" s="1" t="str">
        <f>TEXT(Sales_Data17[[#This Row],[OrderDate]],"MMM")</f>
        <v>Mar</v>
      </c>
      <c r="S5191" s="1" t="str">
        <f t="shared" si="81"/>
        <v>2015</v>
      </c>
    </row>
    <row r="5192" spans="1:19">
      <c r="A5192" t="s">
        <v>5215</v>
      </c>
      <c r="B5192" s="2">
        <v>42080</v>
      </c>
      <c r="C5192" s="2" t="str">
        <f>VLOOKUP(Sales_Data17[[#This Row],[Customer Name Index]],Customer_Data[#All],2,0)</f>
        <v>21st Ltd</v>
      </c>
      <c r="D5192">
        <v>10</v>
      </c>
      <c r="E5192" t="s">
        <v>4</v>
      </c>
      <c r="F5192" t="s">
        <v>8168</v>
      </c>
      <c r="G5192" t="s">
        <v>8026</v>
      </c>
      <c r="H5192" t="str">
        <f>VLOOKUP(Sales_Data17[[#This Row],[Delivery Region Index]],Regions_Table[#All],2,0)</f>
        <v>Queensland</v>
      </c>
      <c r="I5192" t="str">
        <f>VLOOKUP(Sales_Data17[[#This Row],[Delivery Region Index]],Regions_Table[#All],3,0)</f>
        <v>Cairns</v>
      </c>
      <c r="J5192">
        <v>28</v>
      </c>
      <c r="K5192">
        <v>4</v>
      </c>
      <c r="L5192" t="str">
        <f>VLOOKUP(Sales_Data17[[#This Row],[Product Description Index]],Products_Data[#All],2,0)</f>
        <v>Jeans</v>
      </c>
      <c r="M5192">
        <v>6</v>
      </c>
      <c r="N5192" s="9">
        <v>201.74444444444444</v>
      </c>
      <c r="O5192" s="9">
        <f>Sales_Data17[[#This Row],[Order Quantity]]*Sales_Data17[[#This Row],[Unit Price]]</f>
        <v>1210.4666666666667</v>
      </c>
      <c r="P5192" s="9">
        <v>153.32577777777777</v>
      </c>
      <c r="Q5192" s="9">
        <f>Sales_Data17[[#This Row],[Line Total]]-(Sales_Data17[[#This Row],[Total Unit Cost]]*Sales_Data17[[#This Row],[Order Quantity]])</f>
        <v>290.51200000000006</v>
      </c>
      <c r="R5192" s="1" t="str">
        <f>TEXT(Sales_Data17[[#This Row],[OrderDate]],"MMM")</f>
        <v>Mar</v>
      </c>
      <c r="S5192" s="1" t="str">
        <f t="shared" si="81"/>
        <v>2015</v>
      </c>
    </row>
    <row r="5193" spans="1:19">
      <c r="A5193" t="s">
        <v>5216</v>
      </c>
      <c r="B5193" s="2">
        <v>42080</v>
      </c>
      <c r="C5193" s="2" t="str">
        <f>VLOOKUP(Sales_Data17[[#This Row],[Customer Name Index]],Customer_Data[#All],2,0)</f>
        <v>Ole Group</v>
      </c>
      <c r="D5193">
        <v>13</v>
      </c>
      <c r="E5193" t="s">
        <v>2</v>
      </c>
      <c r="F5193" t="s">
        <v>8168</v>
      </c>
      <c r="G5193" t="s">
        <v>8026</v>
      </c>
      <c r="H5193" t="str">
        <f>VLOOKUP(Sales_Data17[[#This Row],[Delivery Region Index]],Regions_Table[#All],2,0)</f>
        <v>Queensland</v>
      </c>
      <c r="I5193" t="str">
        <f>VLOOKUP(Sales_Data17[[#This Row],[Delivery Region Index]],Regions_Table[#All],3,0)</f>
        <v>Maryborough</v>
      </c>
      <c r="J5193">
        <v>37</v>
      </c>
      <c r="K5193">
        <v>6</v>
      </c>
      <c r="L5193" t="str">
        <f>VLOOKUP(Sales_Data17[[#This Row],[Product Description Index]],Products_Data[#All],2,0)</f>
        <v>Socks</v>
      </c>
      <c r="M5193">
        <v>3</v>
      </c>
      <c r="N5193" s="9">
        <v>121.34444444444446</v>
      </c>
      <c r="O5193" s="9">
        <f>Sales_Data17[[#This Row],[Order Quantity]]*Sales_Data17[[#This Row],[Unit Price]]</f>
        <v>364.03333333333342</v>
      </c>
      <c r="P5193" s="9">
        <v>83.727666666666678</v>
      </c>
      <c r="Q5193" s="9">
        <f>Sales_Data17[[#This Row],[Line Total]]-(Sales_Data17[[#This Row],[Total Unit Cost]]*Sales_Data17[[#This Row],[Order Quantity]])</f>
        <v>112.85033333333337</v>
      </c>
      <c r="R5193" s="1" t="str">
        <f>TEXT(Sales_Data17[[#This Row],[OrderDate]],"MMM")</f>
        <v>Mar</v>
      </c>
      <c r="S5193" s="1" t="str">
        <f t="shared" si="81"/>
        <v>2015</v>
      </c>
    </row>
    <row r="5194" spans="1:19">
      <c r="A5194" t="s">
        <v>5217</v>
      </c>
      <c r="B5194" s="2">
        <v>42080</v>
      </c>
      <c r="C5194" s="2" t="str">
        <f>VLOOKUP(Sales_Data17[[#This Row],[Customer Name Index]],Customer_Data[#All],2,0)</f>
        <v>21st Ltd</v>
      </c>
      <c r="D5194">
        <v>10</v>
      </c>
      <c r="E5194" t="s">
        <v>4</v>
      </c>
      <c r="F5194" t="s">
        <v>8168</v>
      </c>
      <c r="G5194" t="s">
        <v>8026</v>
      </c>
      <c r="H5194" t="str">
        <f>VLOOKUP(Sales_Data17[[#This Row],[Delivery Region Index]],Regions_Table[#All],2,0)</f>
        <v>Queensland</v>
      </c>
      <c r="I5194" t="str">
        <f>VLOOKUP(Sales_Data17[[#This Row],[Delivery Region Index]],Regions_Table[#All],3,0)</f>
        <v>Cairns</v>
      </c>
      <c r="J5194">
        <v>28</v>
      </c>
      <c r="K5194">
        <v>4</v>
      </c>
      <c r="L5194" t="str">
        <f>VLOOKUP(Sales_Data17[[#This Row],[Product Description Index]],Products_Data[#All],2,0)</f>
        <v>Jeans</v>
      </c>
      <c r="M5194">
        <v>5</v>
      </c>
      <c r="N5194" s="9">
        <v>125.06666666666668</v>
      </c>
      <c r="O5194" s="9">
        <f>Sales_Data17[[#This Row],[Order Quantity]]*Sales_Data17[[#This Row],[Unit Price]]</f>
        <v>625.33333333333337</v>
      </c>
      <c r="P5194" s="9">
        <v>60.032000000000004</v>
      </c>
      <c r="Q5194" s="9">
        <f>Sales_Data17[[#This Row],[Line Total]]-(Sales_Data17[[#This Row],[Total Unit Cost]]*Sales_Data17[[#This Row],[Order Quantity]])</f>
        <v>325.17333333333335</v>
      </c>
      <c r="R5194" s="1" t="str">
        <f>TEXT(Sales_Data17[[#This Row],[OrderDate]],"MMM")</f>
        <v>Mar</v>
      </c>
      <c r="S5194" s="1" t="str">
        <f t="shared" si="81"/>
        <v>2015</v>
      </c>
    </row>
    <row r="5195" spans="1:19">
      <c r="A5195" t="s">
        <v>5218</v>
      </c>
      <c r="B5195" s="2">
        <v>42081</v>
      </c>
      <c r="C5195" s="2" t="str">
        <f>VLOOKUP(Sales_Data17[[#This Row],[Customer Name Index]],Customer_Data[#All],2,0)</f>
        <v>Eminence Corp</v>
      </c>
      <c r="D5195">
        <v>18</v>
      </c>
      <c r="E5195" t="s">
        <v>4</v>
      </c>
      <c r="F5195" t="s">
        <v>8168</v>
      </c>
      <c r="G5195" t="s">
        <v>8025</v>
      </c>
      <c r="H5195" t="str">
        <f>VLOOKUP(Sales_Data17[[#This Row],[Delivery Region Index]],Regions_Table[#All],2,0)</f>
        <v>Victoria</v>
      </c>
      <c r="I5195" t="str">
        <f>VLOOKUP(Sales_Data17[[#This Row],[Delivery Region Index]],Regions_Table[#All],3,0)</f>
        <v>Bendigo</v>
      </c>
      <c r="J5195">
        <v>50</v>
      </c>
      <c r="K5195">
        <v>7</v>
      </c>
      <c r="L5195" t="str">
        <f>VLOOKUP(Sales_Data17[[#This Row],[Product Description Index]],Products_Data[#All],2,0)</f>
        <v>Dress Shirts</v>
      </c>
      <c r="M5195">
        <v>4</v>
      </c>
      <c r="N5195" s="9">
        <v>23.822222222222223</v>
      </c>
      <c r="O5195" s="9">
        <f>Sales_Data17[[#This Row],[Order Quantity]]*Sales_Data17[[#This Row],[Unit Price]]</f>
        <v>95.288888888888891</v>
      </c>
      <c r="P5195" s="9">
        <v>15.484444444444446</v>
      </c>
      <c r="Q5195" s="9">
        <f>Sales_Data17[[#This Row],[Line Total]]-(Sales_Data17[[#This Row],[Total Unit Cost]]*Sales_Data17[[#This Row],[Order Quantity]])</f>
        <v>33.351111111111109</v>
      </c>
      <c r="R5195" s="1" t="str">
        <f>TEXT(Sales_Data17[[#This Row],[OrderDate]],"MMM")</f>
        <v>Mar</v>
      </c>
      <c r="S5195" s="1" t="str">
        <f t="shared" si="81"/>
        <v>2015</v>
      </c>
    </row>
    <row r="5196" spans="1:19">
      <c r="A5196" t="s">
        <v>5219</v>
      </c>
      <c r="B5196" s="2">
        <v>42081</v>
      </c>
      <c r="C5196" s="2" t="str">
        <f>VLOOKUP(Sales_Data17[[#This Row],[Customer Name Index]],Customer_Data[#All],2,0)</f>
        <v>ETUDE Ltd</v>
      </c>
      <c r="D5196">
        <v>4</v>
      </c>
      <c r="E5196" t="s">
        <v>3</v>
      </c>
      <c r="F5196" t="s">
        <v>8168</v>
      </c>
      <c r="G5196" t="s">
        <v>8027</v>
      </c>
      <c r="H5196" t="str">
        <f>VLOOKUP(Sales_Data17[[#This Row],[Delivery Region Index]],Regions_Table[#All],2,0)</f>
        <v>New South Wales</v>
      </c>
      <c r="I5196" t="str">
        <f>VLOOKUP(Sales_Data17[[#This Row],[Delivery Region Index]],Regions_Table[#All],3,0)</f>
        <v>Grafton</v>
      </c>
      <c r="J5196">
        <v>11</v>
      </c>
      <c r="K5196">
        <v>2</v>
      </c>
      <c r="L5196" t="str">
        <f>VLOOKUP(Sales_Data17[[#This Row],[Product Description Index]],Products_Data[#All],2,0)</f>
        <v>Pants</v>
      </c>
      <c r="M5196">
        <v>2</v>
      </c>
      <c r="N5196" s="9">
        <v>386.36666666666667</v>
      </c>
      <c r="O5196" s="9">
        <f>Sales_Data17[[#This Row],[Order Quantity]]*Sales_Data17[[#This Row],[Unit Price]]</f>
        <v>772.73333333333335</v>
      </c>
      <c r="P5196" s="9">
        <v>297.50233333333335</v>
      </c>
      <c r="Q5196" s="9">
        <f>Sales_Data17[[#This Row],[Line Total]]-(Sales_Data17[[#This Row],[Total Unit Cost]]*Sales_Data17[[#This Row],[Order Quantity]])</f>
        <v>177.72866666666664</v>
      </c>
      <c r="R5196" s="1" t="str">
        <f>TEXT(Sales_Data17[[#This Row],[OrderDate]],"MMM")</f>
        <v>Mar</v>
      </c>
      <c r="S5196" s="1" t="str">
        <f t="shared" si="81"/>
        <v>2015</v>
      </c>
    </row>
    <row r="5197" spans="1:19">
      <c r="A5197" t="s">
        <v>5220</v>
      </c>
      <c r="B5197" s="2">
        <v>42081</v>
      </c>
      <c r="C5197" s="2" t="str">
        <f>VLOOKUP(Sales_Data17[[#This Row],[Customer Name Index]],Customer_Data[#All],2,0)</f>
        <v>PEDIFIX, Corp</v>
      </c>
      <c r="D5197">
        <v>6</v>
      </c>
      <c r="E5197" t="s">
        <v>4</v>
      </c>
      <c r="F5197" t="s">
        <v>8168</v>
      </c>
      <c r="G5197" t="s">
        <v>8027</v>
      </c>
      <c r="H5197" t="str">
        <f>VLOOKUP(Sales_Data17[[#This Row],[Delivery Region Index]],Regions_Table[#All],2,0)</f>
        <v>New South Wales</v>
      </c>
      <c r="I5197" t="str">
        <f>VLOOKUP(Sales_Data17[[#This Row],[Delivery Region Index]],Regions_Table[#All],3,0)</f>
        <v>Nowra</v>
      </c>
      <c r="J5197">
        <v>17</v>
      </c>
      <c r="K5197">
        <v>3</v>
      </c>
      <c r="L5197" t="str">
        <f>VLOOKUP(Sales_Data17[[#This Row],[Product Description Index]],Products_Data[#All],2,0)</f>
        <v>Sunglasses</v>
      </c>
      <c r="M5197">
        <v>9</v>
      </c>
      <c r="N5197" s="9">
        <v>111.66666666666667</v>
      </c>
      <c r="O5197" s="9">
        <f>Sales_Data17[[#This Row],[Order Quantity]]*Sales_Data17[[#This Row],[Unit Price]]</f>
        <v>1005</v>
      </c>
      <c r="P5197" s="9">
        <v>79.283333333333331</v>
      </c>
      <c r="Q5197" s="9">
        <f>Sales_Data17[[#This Row],[Line Total]]-(Sales_Data17[[#This Row],[Total Unit Cost]]*Sales_Data17[[#This Row],[Order Quantity]])</f>
        <v>291.45000000000005</v>
      </c>
      <c r="R5197" s="1" t="str">
        <f>TEXT(Sales_Data17[[#This Row],[OrderDate]],"MMM")</f>
        <v>Mar</v>
      </c>
      <c r="S5197" s="1" t="str">
        <f t="shared" si="81"/>
        <v>2015</v>
      </c>
    </row>
    <row r="5198" spans="1:19">
      <c r="A5198" t="s">
        <v>5221</v>
      </c>
      <c r="B5198" s="2">
        <v>42082</v>
      </c>
      <c r="C5198" s="2" t="str">
        <f>VLOOKUP(Sales_Data17[[#This Row],[Customer Name Index]],Customer_Data[#All],2,0)</f>
        <v>New Ltd</v>
      </c>
      <c r="D5198">
        <v>7</v>
      </c>
      <c r="E5198" t="s">
        <v>2</v>
      </c>
      <c r="F5198" t="s">
        <v>8168</v>
      </c>
      <c r="G5198" t="s">
        <v>8027</v>
      </c>
      <c r="H5198" t="str">
        <f>VLOOKUP(Sales_Data17[[#This Row],[Delivery Region Index]],Regions_Table[#All],2,0)</f>
        <v>New South Wales</v>
      </c>
      <c r="I5198" t="str">
        <f>VLOOKUP(Sales_Data17[[#This Row],[Delivery Region Index]],Regions_Table[#All],3,0)</f>
        <v>Port Macquarie</v>
      </c>
      <c r="J5198">
        <v>19</v>
      </c>
      <c r="K5198">
        <v>3</v>
      </c>
      <c r="L5198" t="str">
        <f>VLOOKUP(Sales_Data17[[#This Row],[Product Description Index]],Products_Data[#All],2,0)</f>
        <v>Sunglasses</v>
      </c>
      <c r="M5198">
        <v>9</v>
      </c>
      <c r="N5198" s="9">
        <v>289.5888888888889</v>
      </c>
      <c r="O5198" s="9">
        <f>Sales_Data17[[#This Row],[Order Quantity]]*Sales_Data17[[#This Row],[Unit Price]]</f>
        <v>2606.3000000000002</v>
      </c>
      <c r="P5198" s="9">
        <v>130.315</v>
      </c>
      <c r="Q5198" s="9">
        <f>Sales_Data17[[#This Row],[Line Total]]-(Sales_Data17[[#This Row],[Total Unit Cost]]*Sales_Data17[[#This Row],[Order Quantity]])</f>
        <v>1433.4650000000001</v>
      </c>
      <c r="R5198" s="1" t="str">
        <f>TEXT(Sales_Data17[[#This Row],[OrderDate]],"MMM")</f>
        <v>Mar</v>
      </c>
      <c r="S5198" s="1" t="str">
        <f t="shared" si="81"/>
        <v>2015</v>
      </c>
    </row>
    <row r="5199" spans="1:19">
      <c r="A5199" t="s">
        <v>5222</v>
      </c>
      <c r="B5199" s="2">
        <v>42082</v>
      </c>
      <c r="C5199" s="2" t="str">
        <f>VLOOKUP(Sales_Data17[[#This Row],[Customer Name Index]],Customer_Data[#All],2,0)</f>
        <v>Elorac, Corp</v>
      </c>
      <c r="D5199">
        <v>3</v>
      </c>
      <c r="E5199" t="s">
        <v>2</v>
      </c>
      <c r="F5199" t="s">
        <v>8168</v>
      </c>
      <c r="G5199" t="s">
        <v>8027</v>
      </c>
      <c r="H5199" t="str">
        <f>VLOOKUP(Sales_Data17[[#This Row],[Delivery Region Index]],Regions_Table[#All],2,0)</f>
        <v>New South Wales</v>
      </c>
      <c r="I5199" t="str">
        <f>VLOOKUP(Sales_Data17[[#This Row],[Delivery Region Index]],Regions_Table[#All],3,0)</f>
        <v>Coffs Harbour</v>
      </c>
      <c r="J5199">
        <v>7</v>
      </c>
      <c r="K5199">
        <v>1</v>
      </c>
      <c r="L5199" t="str">
        <f>VLOOKUP(Sales_Data17[[#This Row],[Product Description Index]],Products_Data[#All],2,0)</f>
        <v>Shirts</v>
      </c>
      <c r="M5199">
        <v>4</v>
      </c>
      <c r="N5199" s="9">
        <v>287.35555555555561</v>
      </c>
      <c r="O5199" s="9">
        <f>Sales_Data17[[#This Row],[Order Quantity]]*Sales_Data17[[#This Row],[Unit Price]]</f>
        <v>1149.4222222222224</v>
      </c>
      <c r="P5199" s="9">
        <v>229.88444444444451</v>
      </c>
      <c r="Q5199" s="9">
        <f>Sales_Data17[[#This Row],[Line Total]]-(Sales_Data17[[#This Row],[Total Unit Cost]]*Sales_Data17[[#This Row],[Order Quantity]])</f>
        <v>229.8844444444444</v>
      </c>
      <c r="R5199" s="1" t="str">
        <f>TEXT(Sales_Data17[[#This Row],[OrderDate]],"MMM")</f>
        <v>Mar</v>
      </c>
      <c r="S5199" s="1" t="str">
        <f t="shared" si="81"/>
        <v>2015</v>
      </c>
    </row>
    <row r="5200" spans="1:19">
      <c r="A5200" t="s">
        <v>5223</v>
      </c>
      <c r="B5200" s="2">
        <v>42082</v>
      </c>
      <c r="C5200" s="2" t="str">
        <f>VLOOKUP(Sales_Data17[[#This Row],[Customer Name Index]],Customer_Data[#All],2,0)</f>
        <v>PEDIFIX, Corp</v>
      </c>
      <c r="D5200">
        <v>6</v>
      </c>
      <c r="E5200" t="s">
        <v>2</v>
      </c>
      <c r="F5200" t="s">
        <v>8168</v>
      </c>
      <c r="G5200" t="s">
        <v>8027</v>
      </c>
      <c r="H5200" t="str">
        <f>VLOOKUP(Sales_Data17[[#This Row],[Delivery Region Index]],Regions_Table[#All],2,0)</f>
        <v>New South Wales</v>
      </c>
      <c r="I5200" t="str">
        <f>VLOOKUP(Sales_Data17[[#This Row],[Delivery Region Index]],Regions_Table[#All],3,0)</f>
        <v>Orange</v>
      </c>
      <c r="J5200">
        <v>18</v>
      </c>
      <c r="K5200">
        <v>3</v>
      </c>
      <c r="L5200" t="str">
        <f>VLOOKUP(Sales_Data17[[#This Row],[Product Description Index]],Products_Data[#All],2,0)</f>
        <v>Sunglasses</v>
      </c>
      <c r="M5200">
        <v>3</v>
      </c>
      <c r="N5200" s="9">
        <v>656.6</v>
      </c>
      <c r="O5200" s="9">
        <f>Sales_Data17[[#This Row],[Order Quantity]]*Sales_Data17[[#This Row],[Unit Price]]</f>
        <v>1969.8000000000002</v>
      </c>
      <c r="P5200" s="9">
        <v>492.45000000000005</v>
      </c>
      <c r="Q5200" s="9">
        <f>Sales_Data17[[#This Row],[Line Total]]-(Sales_Data17[[#This Row],[Total Unit Cost]]*Sales_Data17[[#This Row],[Order Quantity]])</f>
        <v>492.45000000000005</v>
      </c>
      <c r="R5200" s="1" t="str">
        <f>TEXT(Sales_Data17[[#This Row],[OrderDate]],"MMM")</f>
        <v>Mar</v>
      </c>
      <c r="S5200" s="1" t="str">
        <f t="shared" si="81"/>
        <v>2015</v>
      </c>
    </row>
    <row r="5201" spans="1:19">
      <c r="A5201" t="s">
        <v>5224</v>
      </c>
      <c r="B5201" s="2">
        <v>42082</v>
      </c>
      <c r="C5201" s="2" t="str">
        <f>VLOOKUP(Sales_Data17[[#This Row],[Customer Name Index]],Customer_Data[#All],2,0)</f>
        <v>Apollo Ltd</v>
      </c>
      <c r="D5201">
        <v>11</v>
      </c>
      <c r="E5201" t="s">
        <v>4</v>
      </c>
      <c r="F5201" t="s">
        <v>8168</v>
      </c>
      <c r="G5201" t="s">
        <v>8026</v>
      </c>
      <c r="H5201" t="str">
        <f>VLOOKUP(Sales_Data17[[#This Row],[Delivery Region Index]],Regions_Table[#All],2,0)</f>
        <v>Queensland</v>
      </c>
      <c r="I5201" t="str">
        <f>VLOOKUP(Sales_Data17[[#This Row],[Delivery Region Index]],Regions_Table[#All],3,0)</f>
        <v>Gympie</v>
      </c>
      <c r="J5201">
        <v>32</v>
      </c>
      <c r="K5201">
        <v>5</v>
      </c>
      <c r="L5201" t="str">
        <f>VLOOKUP(Sales_Data17[[#This Row],[Product Description Index]],Products_Data[#All],2,0)</f>
        <v>Hats</v>
      </c>
      <c r="M5201">
        <v>3</v>
      </c>
      <c r="N5201" s="9">
        <v>431.03333333333336</v>
      </c>
      <c r="O5201" s="9">
        <f>Sales_Data17[[#This Row],[Order Quantity]]*Sales_Data17[[#This Row],[Unit Price]]</f>
        <v>1293.1000000000001</v>
      </c>
      <c r="P5201" s="9">
        <v>206.89600000000002</v>
      </c>
      <c r="Q5201" s="9">
        <f>Sales_Data17[[#This Row],[Line Total]]-(Sales_Data17[[#This Row],[Total Unit Cost]]*Sales_Data17[[#This Row],[Order Quantity]])</f>
        <v>672.41200000000003</v>
      </c>
      <c r="R5201" s="1" t="str">
        <f>TEXT(Sales_Data17[[#This Row],[OrderDate]],"MMM")</f>
        <v>Mar</v>
      </c>
      <c r="S5201" s="1" t="str">
        <f t="shared" si="81"/>
        <v>2015</v>
      </c>
    </row>
    <row r="5202" spans="1:19">
      <c r="A5202" t="s">
        <v>5225</v>
      </c>
      <c r="B5202" s="2">
        <v>42083</v>
      </c>
      <c r="C5202" s="2" t="str">
        <f>VLOOKUP(Sales_Data17[[#This Row],[Customer Name Index]],Customer_Data[#All],2,0)</f>
        <v>Avon Corp</v>
      </c>
      <c r="D5202">
        <v>1</v>
      </c>
      <c r="E5202" t="s">
        <v>3</v>
      </c>
      <c r="F5202" t="s">
        <v>8168</v>
      </c>
      <c r="G5202" t="s">
        <v>8027</v>
      </c>
      <c r="H5202" t="str">
        <f>VLOOKUP(Sales_Data17[[#This Row],[Delivery Region Index]],Regions_Table[#All],2,0)</f>
        <v>New South Wales</v>
      </c>
      <c r="I5202" t="str">
        <f>VLOOKUP(Sales_Data17[[#This Row],[Delivery Region Index]],Regions_Table[#All],3,0)</f>
        <v>Albury</v>
      </c>
      <c r="J5202">
        <v>2</v>
      </c>
      <c r="K5202">
        <v>1</v>
      </c>
      <c r="L5202" t="str">
        <f>VLOOKUP(Sales_Data17[[#This Row],[Product Description Index]],Products_Data[#All],2,0)</f>
        <v>Shirts</v>
      </c>
      <c r="M5202">
        <v>2</v>
      </c>
      <c r="N5202" s="9">
        <v>28.288888888888888</v>
      </c>
      <c r="O5202" s="9">
        <f>Sales_Data17[[#This Row],[Order Quantity]]*Sales_Data17[[#This Row],[Unit Price]]</f>
        <v>56.577777777777776</v>
      </c>
      <c r="P5202" s="9">
        <v>19.519333333333332</v>
      </c>
      <c r="Q5202" s="9">
        <f>Sales_Data17[[#This Row],[Line Total]]-(Sales_Data17[[#This Row],[Total Unit Cost]]*Sales_Data17[[#This Row],[Order Quantity]])</f>
        <v>17.539111111111112</v>
      </c>
      <c r="R5202" s="1" t="str">
        <f>TEXT(Sales_Data17[[#This Row],[OrderDate]],"MMM")</f>
        <v>Mar</v>
      </c>
      <c r="S5202" s="1" t="str">
        <f t="shared" si="81"/>
        <v>2015</v>
      </c>
    </row>
    <row r="5203" spans="1:19">
      <c r="A5203" t="s">
        <v>5226</v>
      </c>
      <c r="B5203" s="2">
        <v>42083</v>
      </c>
      <c r="C5203" s="2" t="str">
        <f>VLOOKUP(Sales_Data17[[#This Row],[Customer Name Index]],Customer_Data[#All],2,0)</f>
        <v>Eminence Corp</v>
      </c>
      <c r="D5203">
        <v>18</v>
      </c>
      <c r="E5203" t="s">
        <v>2</v>
      </c>
      <c r="F5203" t="s">
        <v>8168</v>
      </c>
      <c r="G5203" t="s">
        <v>8025</v>
      </c>
      <c r="H5203" t="str">
        <f>VLOOKUP(Sales_Data17[[#This Row],[Delivery Region Index]],Regions_Table[#All],2,0)</f>
        <v>Victoria</v>
      </c>
      <c r="I5203" t="str">
        <f>VLOOKUP(Sales_Data17[[#This Row],[Delivery Region Index]],Regions_Table[#All],3,0)</f>
        <v>Latrobe City</v>
      </c>
      <c r="J5203">
        <v>52</v>
      </c>
      <c r="K5203">
        <v>8</v>
      </c>
      <c r="L5203" t="str">
        <f>VLOOKUP(Sales_Data17[[#This Row],[Product Description Index]],Products_Data[#All],2,0)</f>
        <v>Shoes</v>
      </c>
      <c r="M5203">
        <v>8</v>
      </c>
      <c r="N5203" s="9">
        <v>195.04444444444445</v>
      </c>
      <c r="O5203" s="9">
        <f>Sales_Data17[[#This Row],[Order Quantity]]*Sales_Data17[[#This Row],[Unit Price]]</f>
        <v>1560.3555555555556</v>
      </c>
      <c r="P5203" s="9">
        <v>113.12577777777777</v>
      </c>
      <c r="Q5203" s="9">
        <f>Sales_Data17[[#This Row],[Line Total]]-(Sales_Data17[[#This Row],[Total Unit Cost]]*Sales_Data17[[#This Row],[Order Quantity]])</f>
        <v>655.34933333333345</v>
      </c>
      <c r="R5203" s="1" t="str">
        <f>TEXT(Sales_Data17[[#This Row],[OrderDate]],"MMM")</f>
        <v>Mar</v>
      </c>
      <c r="S5203" s="1" t="str">
        <f t="shared" si="81"/>
        <v>2015</v>
      </c>
    </row>
    <row r="5204" spans="1:19">
      <c r="A5204" t="s">
        <v>5227</v>
      </c>
      <c r="B5204" s="2">
        <v>42084</v>
      </c>
      <c r="C5204" s="2" t="str">
        <f>VLOOKUP(Sales_Data17[[#This Row],[Customer Name Index]],Customer_Data[#All],2,0)</f>
        <v>Ole Group</v>
      </c>
      <c r="D5204">
        <v>13</v>
      </c>
      <c r="E5204" t="s">
        <v>3</v>
      </c>
      <c r="F5204" t="s">
        <v>8168</v>
      </c>
      <c r="G5204" t="s">
        <v>8026</v>
      </c>
      <c r="H5204" t="str">
        <f>VLOOKUP(Sales_Data17[[#This Row],[Delivery Region Index]],Regions_Table[#All],2,0)</f>
        <v>Queensland</v>
      </c>
      <c r="I5204" t="str">
        <f>VLOOKUP(Sales_Data17[[#This Row],[Delivery Region Index]],Regions_Table[#All],3,0)</f>
        <v>Mount Isa</v>
      </c>
      <c r="J5204">
        <v>38</v>
      </c>
      <c r="K5204">
        <v>6</v>
      </c>
      <c r="L5204" t="str">
        <f>VLOOKUP(Sales_Data17[[#This Row],[Product Description Index]],Products_Data[#All],2,0)</f>
        <v>Socks</v>
      </c>
      <c r="M5204">
        <v>6</v>
      </c>
      <c r="N5204" s="9">
        <v>106.45555555555556</v>
      </c>
      <c r="O5204" s="9">
        <f>Sales_Data17[[#This Row],[Order Quantity]]*Sales_Data17[[#This Row],[Unit Price]]</f>
        <v>638.73333333333335</v>
      </c>
      <c r="P5204" s="9">
        <v>53.227777777777781</v>
      </c>
      <c r="Q5204" s="9">
        <f>Sales_Data17[[#This Row],[Line Total]]-(Sales_Data17[[#This Row],[Total Unit Cost]]*Sales_Data17[[#This Row],[Order Quantity]])</f>
        <v>319.36666666666667</v>
      </c>
      <c r="R5204" s="1" t="str">
        <f>TEXT(Sales_Data17[[#This Row],[OrderDate]],"MMM")</f>
        <v>Mar</v>
      </c>
      <c r="S5204" s="1" t="str">
        <f t="shared" si="81"/>
        <v>2015</v>
      </c>
    </row>
    <row r="5205" spans="1:19">
      <c r="A5205" t="s">
        <v>5228</v>
      </c>
      <c r="B5205" s="2">
        <v>42084</v>
      </c>
      <c r="C5205" s="2" t="str">
        <f>VLOOKUP(Sales_Data17[[#This Row],[Customer Name Index]],Customer_Data[#All],2,0)</f>
        <v xml:space="preserve">Linde </v>
      </c>
      <c r="D5205">
        <v>14</v>
      </c>
      <c r="E5205" t="s">
        <v>4</v>
      </c>
      <c r="F5205" t="s">
        <v>8168</v>
      </c>
      <c r="G5205" t="s">
        <v>8026</v>
      </c>
      <c r="H5205" t="str">
        <f>VLOOKUP(Sales_Data17[[#This Row],[Delivery Region Index]],Regions_Table[#All],2,0)</f>
        <v>Queensland</v>
      </c>
      <c r="I5205" t="str">
        <f>VLOOKUP(Sales_Data17[[#This Row],[Delivery Region Index]],Regions_Table[#All],3,0)</f>
        <v>Rockhampton</v>
      </c>
      <c r="J5205">
        <v>41</v>
      </c>
      <c r="K5205">
        <v>6</v>
      </c>
      <c r="L5205" t="str">
        <f>VLOOKUP(Sales_Data17[[#This Row],[Product Description Index]],Products_Data[#All],2,0)</f>
        <v>Socks</v>
      </c>
      <c r="M5205">
        <v>2</v>
      </c>
      <c r="N5205" s="9">
        <v>101.24444444444445</v>
      </c>
      <c r="O5205" s="9">
        <f>Sales_Data17[[#This Row],[Order Quantity]]*Sales_Data17[[#This Row],[Unit Price]]</f>
        <v>202.48888888888891</v>
      </c>
      <c r="P5205" s="9">
        <v>46.57244444444445</v>
      </c>
      <c r="Q5205" s="9">
        <f>Sales_Data17[[#This Row],[Line Total]]-(Sales_Data17[[#This Row],[Total Unit Cost]]*Sales_Data17[[#This Row],[Order Quantity]])</f>
        <v>109.34400000000001</v>
      </c>
      <c r="R5205" s="1" t="str">
        <f>TEXT(Sales_Data17[[#This Row],[OrderDate]],"MMM")</f>
        <v>Mar</v>
      </c>
      <c r="S5205" s="1" t="str">
        <f t="shared" si="81"/>
        <v>2015</v>
      </c>
    </row>
    <row r="5206" spans="1:19">
      <c r="A5206" t="s">
        <v>5229</v>
      </c>
      <c r="B5206" s="2">
        <v>42084</v>
      </c>
      <c r="C5206" s="2" t="str">
        <f>VLOOKUP(Sales_Data17[[#This Row],[Customer Name Index]],Customer_Data[#All],2,0)</f>
        <v>PEDIFIX, Corp</v>
      </c>
      <c r="D5206">
        <v>6</v>
      </c>
      <c r="E5206" t="s">
        <v>3</v>
      </c>
      <c r="F5206" t="s">
        <v>8168</v>
      </c>
      <c r="G5206" t="s">
        <v>8027</v>
      </c>
      <c r="H5206" t="str">
        <f>VLOOKUP(Sales_Data17[[#This Row],[Delivery Region Index]],Regions_Table[#All],2,0)</f>
        <v>New South Wales</v>
      </c>
      <c r="I5206" t="str">
        <f>VLOOKUP(Sales_Data17[[#This Row],[Delivery Region Index]],Regions_Table[#All],3,0)</f>
        <v>Maitland</v>
      </c>
      <c r="J5206">
        <v>15</v>
      </c>
      <c r="K5206">
        <v>3</v>
      </c>
      <c r="L5206" t="str">
        <f>VLOOKUP(Sales_Data17[[#This Row],[Product Description Index]],Products_Data[#All],2,0)</f>
        <v>Sunglasses</v>
      </c>
      <c r="M5206">
        <v>6</v>
      </c>
      <c r="N5206" s="9">
        <v>107.94444444444444</v>
      </c>
      <c r="O5206" s="9">
        <f>Sales_Data17[[#This Row],[Order Quantity]]*Sales_Data17[[#This Row],[Unit Price]]</f>
        <v>647.66666666666663</v>
      </c>
      <c r="P5206" s="9">
        <v>49.654444444444451</v>
      </c>
      <c r="Q5206" s="9">
        <f>Sales_Data17[[#This Row],[Line Total]]-(Sales_Data17[[#This Row],[Total Unit Cost]]*Sales_Data17[[#This Row],[Order Quantity]])</f>
        <v>349.7399999999999</v>
      </c>
      <c r="R5206" s="1" t="str">
        <f>TEXT(Sales_Data17[[#This Row],[OrderDate]],"MMM")</f>
        <v>Mar</v>
      </c>
      <c r="S5206" s="1" t="str">
        <f t="shared" si="81"/>
        <v>2015</v>
      </c>
    </row>
    <row r="5207" spans="1:19">
      <c r="A5207" t="s">
        <v>5230</v>
      </c>
      <c r="B5207" s="2">
        <v>42085</v>
      </c>
      <c r="C5207" s="2" t="str">
        <f>VLOOKUP(Sales_Data17[[#This Row],[Customer Name Index]],Customer_Data[#All],2,0)</f>
        <v xml:space="preserve">Ei </v>
      </c>
      <c r="D5207">
        <v>9</v>
      </c>
      <c r="E5207" t="s">
        <v>4</v>
      </c>
      <c r="F5207" t="s">
        <v>8168</v>
      </c>
      <c r="G5207" t="s">
        <v>8027</v>
      </c>
      <c r="H5207" t="str">
        <f>VLOOKUP(Sales_Data17[[#This Row],[Delivery Region Index]],Regions_Table[#All],2,0)</f>
        <v>New South Wales</v>
      </c>
      <c r="I5207" t="str">
        <f>VLOOKUP(Sales_Data17[[#This Row],[Delivery Region Index]],Regions_Table[#All],3,0)</f>
        <v>Wollongong</v>
      </c>
      <c r="J5207">
        <v>24</v>
      </c>
      <c r="K5207">
        <v>4</v>
      </c>
      <c r="L5207" t="str">
        <f>VLOOKUP(Sales_Data17[[#This Row],[Product Description Index]],Products_Data[#All],2,0)</f>
        <v>Jeans</v>
      </c>
      <c r="M5207">
        <v>9</v>
      </c>
      <c r="N5207" s="9">
        <v>28.288888888888888</v>
      </c>
      <c r="O5207" s="9">
        <f>Sales_Data17[[#This Row],[Order Quantity]]*Sales_Data17[[#This Row],[Unit Price]]</f>
        <v>254.6</v>
      </c>
      <c r="P5207" s="9">
        <v>24.045555555555556</v>
      </c>
      <c r="Q5207" s="9">
        <f>Sales_Data17[[#This Row],[Line Total]]-(Sales_Data17[[#This Row],[Total Unit Cost]]*Sales_Data17[[#This Row],[Order Quantity]])</f>
        <v>38.19</v>
      </c>
      <c r="R5207" s="1" t="str">
        <f>TEXT(Sales_Data17[[#This Row],[OrderDate]],"MMM")</f>
        <v>Mar</v>
      </c>
      <c r="S5207" s="1" t="str">
        <f t="shared" si="81"/>
        <v>2015</v>
      </c>
    </row>
    <row r="5208" spans="1:19">
      <c r="A5208" t="s">
        <v>5231</v>
      </c>
      <c r="B5208" s="2">
        <v>42085</v>
      </c>
      <c r="C5208" s="2" t="str">
        <f>VLOOKUP(Sales_Data17[[#This Row],[Customer Name Index]],Customer_Data[#All],2,0)</f>
        <v xml:space="preserve">Linde </v>
      </c>
      <c r="D5208">
        <v>14</v>
      </c>
      <c r="E5208" t="s">
        <v>4</v>
      </c>
      <c r="F5208" t="s">
        <v>8168</v>
      </c>
      <c r="G5208" t="s">
        <v>8026</v>
      </c>
      <c r="H5208" t="str">
        <f>VLOOKUP(Sales_Data17[[#This Row],[Delivery Region Index]],Regions_Table[#All],2,0)</f>
        <v>Queensland</v>
      </c>
      <c r="I5208" t="str">
        <f>VLOOKUP(Sales_Data17[[#This Row],[Delivery Region Index]],Regions_Table[#All],3,0)</f>
        <v>Nambour</v>
      </c>
      <c r="J5208">
        <v>39</v>
      </c>
      <c r="K5208">
        <v>6</v>
      </c>
      <c r="L5208" t="str">
        <f>VLOOKUP(Sales_Data17[[#This Row],[Product Description Index]],Products_Data[#All],2,0)</f>
        <v>Socks</v>
      </c>
      <c r="M5208">
        <v>1</v>
      </c>
      <c r="N5208" s="9">
        <v>22.333333333333332</v>
      </c>
      <c r="O5208" s="9">
        <f>Sales_Data17[[#This Row],[Order Quantity]]*Sales_Data17[[#This Row],[Unit Price]]</f>
        <v>22.333333333333332</v>
      </c>
      <c r="P5208" s="9">
        <v>11.166666666666666</v>
      </c>
      <c r="Q5208" s="9">
        <f>Sales_Data17[[#This Row],[Line Total]]-(Sales_Data17[[#This Row],[Total Unit Cost]]*Sales_Data17[[#This Row],[Order Quantity]])</f>
        <v>11.166666666666666</v>
      </c>
      <c r="R5208" s="1" t="str">
        <f>TEXT(Sales_Data17[[#This Row],[OrderDate]],"MMM")</f>
        <v>Mar</v>
      </c>
      <c r="S5208" s="1" t="str">
        <f t="shared" si="81"/>
        <v>2015</v>
      </c>
    </row>
    <row r="5209" spans="1:19">
      <c r="A5209" t="s">
        <v>5232</v>
      </c>
      <c r="B5209" s="2">
        <v>42085</v>
      </c>
      <c r="C5209" s="2" t="str">
        <f>VLOOKUP(Sales_Data17[[#This Row],[Customer Name Index]],Customer_Data[#All],2,0)</f>
        <v>PEDIFIX, Corp</v>
      </c>
      <c r="D5209">
        <v>6</v>
      </c>
      <c r="E5209" t="s">
        <v>4</v>
      </c>
      <c r="F5209" t="s">
        <v>8168</v>
      </c>
      <c r="G5209" t="s">
        <v>8027</v>
      </c>
      <c r="H5209" t="str">
        <f>VLOOKUP(Sales_Data17[[#This Row],[Delivery Region Index]],Regions_Table[#All],2,0)</f>
        <v>New South Wales</v>
      </c>
      <c r="I5209" t="str">
        <f>VLOOKUP(Sales_Data17[[#This Row],[Delivery Region Index]],Regions_Table[#All],3,0)</f>
        <v>Newcastle</v>
      </c>
      <c r="J5209">
        <v>16</v>
      </c>
      <c r="K5209">
        <v>3</v>
      </c>
      <c r="L5209" t="str">
        <f>VLOOKUP(Sales_Data17[[#This Row],[Product Description Index]],Products_Data[#All],2,0)</f>
        <v>Sunglasses</v>
      </c>
      <c r="M5209">
        <v>3</v>
      </c>
      <c r="N5209" s="9">
        <v>18.611111111111111</v>
      </c>
      <c r="O5209" s="9">
        <f>Sales_Data17[[#This Row],[Order Quantity]]*Sales_Data17[[#This Row],[Unit Price]]</f>
        <v>55.833333333333329</v>
      </c>
      <c r="P5209" s="9">
        <v>14.516666666666667</v>
      </c>
      <c r="Q5209" s="9">
        <f>Sales_Data17[[#This Row],[Line Total]]-(Sales_Data17[[#This Row],[Total Unit Cost]]*Sales_Data17[[#This Row],[Order Quantity]])</f>
        <v>12.283333333333324</v>
      </c>
      <c r="R5209" s="1" t="str">
        <f>TEXT(Sales_Data17[[#This Row],[OrderDate]],"MMM")</f>
        <v>Mar</v>
      </c>
      <c r="S5209" s="1" t="str">
        <f t="shared" si="81"/>
        <v>2015</v>
      </c>
    </row>
    <row r="5210" spans="1:19">
      <c r="A5210" t="s">
        <v>5233</v>
      </c>
      <c r="B5210" s="2">
        <v>42085</v>
      </c>
      <c r="C5210" s="2" t="str">
        <f>VLOOKUP(Sales_Data17[[#This Row],[Customer Name Index]],Customer_Data[#All],2,0)</f>
        <v>Pacific Ltd</v>
      </c>
      <c r="D5210">
        <v>20</v>
      </c>
      <c r="E5210" t="s">
        <v>3</v>
      </c>
      <c r="F5210" t="s">
        <v>8168</v>
      </c>
      <c r="G5210" t="s">
        <v>8028</v>
      </c>
      <c r="H5210" t="str">
        <f>VLOOKUP(Sales_Data17[[#This Row],[Delivery Region Index]],Regions_Table[#All],2,0)</f>
        <v>Victoria</v>
      </c>
      <c r="I5210" t="str">
        <f>VLOOKUP(Sales_Data17[[#This Row],[Delivery Region Index]],Regions_Table[#All],3,0)</f>
        <v>Wangaratta</v>
      </c>
      <c r="J5210">
        <v>56</v>
      </c>
      <c r="K5210">
        <v>8</v>
      </c>
      <c r="L5210" t="str">
        <f>VLOOKUP(Sales_Data17[[#This Row],[Product Description Index]],Products_Data[#All],2,0)</f>
        <v>Shoes</v>
      </c>
      <c r="M5210">
        <v>3</v>
      </c>
      <c r="N5210" s="9">
        <v>427.31111111111113</v>
      </c>
      <c r="O5210" s="9">
        <f>Sales_Data17[[#This Row],[Order Quantity]]*Sales_Data17[[#This Row],[Unit Price]]</f>
        <v>1281.9333333333334</v>
      </c>
      <c r="P5210" s="9">
        <v>183.74377777777778</v>
      </c>
      <c r="Q5210" s="9">
        <f>Sales_Data17[[#This Row],[Line Total]]-(Sales_Data17[[#This Row],[Total Unit Cost]]*Sales_Data17[[#This Row],[Order Quantity]])</f>
        <v>730.702</v>
      </c>
      <c r="R5210" s="1" t="str">
        <f>TEXT(Sales_Data17[[#This Row],[OrderDate]],"MMM")</f>
        <v>Mar</v>
      </c>
      <c r="S5210" s="1" t="str">
        <f t="shared" si="81"/>
        <v>2015</v>
      </c>
    </row>
    <row r="5211" spans="1:19">
      <c r="A5211" t="s">
        <v>5234</v>
      </c>
      <c r="B5211" s="2">
        <v>42085</v>
      </c>
      <c r="C5211" s="2" t="str">
        <f>VLOOKUP(Sales_Data17[[#This Row],[Customer Name Index]],Customer_Data[#All],2,0)</f>
        <v>Procter Corp</v>
      </c>
      <c r="D5211">
        <v>5</v>
      </c>
      <c r="E5211" t="s">
        <v>4</v>
      </c>
      <c r="F5211" t="s">
        <v>8168</v>
      </c>
      <c r="G5211" t="s">
        <v>8027</v>
      </c>
      <c r="H5211" t="str">
        <f>VLOOKUP(Sales_Data17[[#This Row],[Delivery Region Index]],Regions_Table[#All],2,0)</f>
        <v>New South Wales</v>
      </c>
      <c r="I5211" t="str">
        <f>VLOOKUP(Sales_Data17[[#This Row],[Delivery Region Index]],Regions_Table[#All],3,0)</f>
        <v>Lismore</v>
      </c>
      <c r="J5211">
        <v>14</v>
      </c>
      <c r="K5211">
        <v>2</v>
      </c>
      <c r="L5211" t="str">
        <f>VLOOKUP(Sales_Data17[[#This Row],[Product Description Index]],Products_Data[#All],2,0)</f>
        <v>Pants</v>
      </c>
      <c r="M5211">
        <v>3</v>
      </c>
      <c r="N5211" s="9">
        <v>129.53333333333333</v>
      </c>
      <c r="O5211" s="9">
        <f>Sales_Data17[[#This Row],[Order Quantity]]*Sales_Data17[[#This Row],[Unit Price]]</f>
        <v>388.6</v>
      </c>
      <c r="P5211" s="9">
        <v>80.310666666666663</v>
      </c>
      <c r="Q5211" s="9">
        <f>Sales_Data17[[#This Row],[Line Total]]-(Sales_Data17[[#This Row],[Total Unit Cost]]*Sales_Data17[[#This Row],[Order Quantity]])</f>
        <v>147.66800000000003</v>
      </c>
      <c r="R5211" s="1" t="str">
        <f>TEXT(Sales_Data17[[#This Row],[OrderDate]],"MMM")</f>
        <v>Mar</v>
      </c>
      <c r="S5211" s="1" t="str">
        <f t="shared" si="81"/>
        <v>2015</v>
      </c>
    </row>
    <row r="5212" spans="1:19">
      <c r="A5212" t="s">
        <v>5235</v>
      </c>
      <c r="B5212" s="2">
        <v>42085</v>
      </c>
      <c r="C5212" s="2" t="str">
        <f>VLOOKUP(Sales_Data17[[#This Row],[Customer Name Index]],Customer_Data[#All],2,0)</f>
        <v>Ole Group</v>
      </c>
      <c r="D5212">
        <v>13</v>
      </c>
      <c r="E5212" t="s">
        <v>2</v>
      </c>
      <c r="F5212" t="s">
        <v>8168</v>
      </c>
      <c r="G5212" t="s">
        <v>8026</v>
      </c>
      <c r="H5212" t="str">
        <f>VLOOKUP(Sales_Data17[[#This Row],[Delivery Region Index]],Regions_Table[#All],2,0)</f>
        <v>Queensland</v>
      </c>
      <c r="I5212" t="str">
        <f>VLOOKUP(Sales_Data17[[#This Row],[Delivery Region Index]],Regions_Table[#All],3,0)</f>
        <v>Mount Isa</v>
      </c>
      <c r="J5212">
        <v>38</v>
      </c>
      <c r="K5212">
        <v>6</v>
      </c>
      <c r="L5212" t="str">
        <f>VLOOKUP(Sales_Data17[[#This Row],[Product Description Index]],Products_Data[#All],2,0)</f>
        <v>Socks</v>
      </c>
      <c r="M5212">
        <v>5</v>
      </c>
      <c r="N5212" s="9">
        <v>114.64444444444445</v>
      </c>
      <c r="O5212" s="9">
        <f>Sales_Data17[[#This Row],[Order Quantity]]*Sales_Data17[[#This Row],[Unit Price]]</f>
        <v>573.22222222222217</v>
      </c>
      <c r="P5212" s="9">
        <v>58.468666666666664</v>
      </c>
      <c r="Q5212" s="9">
        <f>Sales_Data17[[#This Row],[Line Total]]-(Sales_Data17[[#This Row],[Total Unit Cost]]*Sales_Data17[[#This Row],[Order Quantity]])</f>
        <v>280.87888888888887</v>
      </c>
      <c r="R5212" s="1" t="str">
        <f>TEXT(Sales_Data17[[#This Row],[OrderDate]],"MMM")</f>
        <v>Mar</v>
      </c>
      <c r="S5212" s="1" t="str">
        <f t="shared" si="81"/>
        <v>2015</v>
      </c>
    </row>
    <row r="5213" spans="1:19">
      <c r="A5213" t="s">
        <v>5236</v>
      </c>
      <c r="B5213" s="2">
        <v>42085</v>
      </c>
      <c r="C5213" s="2" t="str">
        <f>VLOOKUP(Sales_Data17[[#This Row],[Customer Name Index]],Customer_Data[#All],2,0)</f>
        <v>Elorac, Corp</v>
      </c>
      <c r="D5213">
        <v>3</v>
      </c>
      <c r="E5213" t="s">
        <v>4</v>
      </c>
      <c r="F5213" t="s">
        <v>8168</v>
      </c>
      <c r="G5213" t="s">
        <v>8027</v>
      </c>
      <c r="H5213" t="str">
        <f>VLOOKUP(Sales_Data17[[#This Row],[Delivery Region Index]],Regions_Table[#All],2,0)</f>
        <v>New South Wales</v>
      </c>
      <c r="I5213" t="str">
        <f>VLOOKUP(Sales_Data17[[#This Row],[Delivery Region Index]],Regions_Table[#All],3,0)</f>
        <v>Dubbo</v>
      </c>
      <c r="J5213">
        <v>8</v>
      </c>
      <c r="K5213">
        <v>1</v>
      </c>
      <c r="L5213" t="str">
        <f>VLOOKUP(Sales_Data17[[#This Row],[Product Description Index]],Products_Data[#All],2,0)</f>
        <v>Shirts</v>
      </c>
      <c r="M5213">
        <v>7</v>
      </c>
      <c r="N5213" s="9">
        <v>107.94444444444444</v>
      </c>
      <c r="O5213" s="9">
        <f>Sales_Data17[[#This Row],[Order Quantity]]*Sales_Data17[[#This Row],[Unit Price]]</f>
        <v>755.61111111111109</v>
      </c>
      <c r="P5213" s="9">
        <v>72.322777777777787</v>
      </c>
      <c r="Q5213" s="9">
        <f>Sales_Data17[[#This Row],[Line Total]]-(Sales_Data17[[#This Row],[Total Unit Cost]]*Sales_Data17[[#This Row],[Order Quantity]])</f>
        <v>249.35166666666657</v>
      </c>
      <c r="R5213" s="1" t="str">
        <f>TEXT(Sales_Data17[[#This Row],[OrderDate]],"MMM")</f>
        <v>Mar</v>
      </c>
      <c r="S5213" s="1" t="str">
        <f t="shared" si="81"/>
        <v>2015</v>
      </c>
    </row>
    <row r="5214" spans="1:19">
      <c r="A5214" t="s">
        <v>5237</v>
      </c>
      <c r="B5214" s="2">
        <v>42086</v>
      </c>
      <c r="C5214" s="2" t="str">
        <f>VLOOKUP(Sales_Data17[[#This Row],[Customer Name Index]],Customer_Data[#All],2,0)</f>
        <v>ETUDE Ltd</v>
      </c>
      <c r="D5214">
        <v>4</v>
      </c>
      <c r="E5214" t="s">
        <v>4</v>
      </c>
      <c r="F5214" t="s">
        <v>8168</v>
      </c>
      <c r="G5214" t="s">
        <v>8027</v>
      </c>
      <c r="H5214" t="str">
        <f>VLOOKUP(Sales_Data17[[#This Row],[Delivery Region Index]],Regions_Table[#All],2,0)</f>
        <v>New South Wales</v>
      </c>
      <c r="I5214" t="str">
        <f>VLOOKUP(Sales_Data17[[#This Row],[Delivery Region Index]],Regions_Table[#All],3,0)</f>
        <v>Griffith</v>
      </c>
      <c r="J5214">
        <v>12</v>
      </c>
      <c r="K5214">
        <v>2</v>
      </c>
      <c r="L5214" t="str">
        <f>VLOOKUP(Sales_Data17[[#This Row],[Product Description Index]],Products_Data[#All],2,0)</f>
        <v>Pants</v>
      </c>
      <c r="M5214">
        <v>3</v>
      </c>
      <c r="N5214" s="9">
        <v>116.13333333333334</v>
      </c>
      <c r="O5214" s="9">
        <f>Sales_Data17[[#This Row],[Order Quantity]]*Sales_Data17[[#This Row],[Unit Price]]</f>
        <v>348.40000000000003</v>
      </c>
      <c r="P5214" s="9">
        <v>85.938666666666663</v>
      </c>
      <c r="Q5214" s="9">
        <f>Sales_Data17[[#This Row],[Line Total]]-(Sales_Data17[[#This Row],[Total Unit Cost]]*Sales_Data17[[#This Row],[Order Quantity]])</f>
        <v>90.58400000000006</v>
      </c>
      <c r="R5214" s="1" t="str">
        <f>TEXT(Sales_Data17[[#This Row],[OrderDate]],"MMM")</f>
        <v>Mar</v>
      </c>
      <c r="S5214" s="1" t="str">
        <f t="shared" si="81"/>
        <v>2015</v>
      </c>
    </row>
    <row r="5215" spans="1:19">
      <c r="A5215" t="s">
        <v>5238</v>
      </c>
      <c r="B5215" s="2">
        <v>42086</v>
      </c>
      <c r="C5215" s="2" t="str">
        <f>VLOOKUP(Sales_Data17[[#This Row],[Customer Name Index]],Customer_Data[#All],2,0)</f>
        <v>21st Ltd</v>
      </c>
      <c r="D5215">
        <v>10</v>
      </c>
      <c r="E5215" t="s">
        <v>4</v>
      </c>
      <c r="F5215" t="s">
        <v>8168</v>
      </c>
      <c r="G5215" t="s">
        <v>8027</v>
      </c>
      <c r="H5215" t="str">
        <f>VLOOKUP(Sales_Data17[[#This Row],[Delivery Region Index]],Regions_Table[#All],2,0)</f>
        <v>Queensland</v>
      </c>
      <c r="I5215" t="str">
        <f>VLOOKUP(Sales_Data17[[#This Row],[Delivery Region Index]],Regions_Table[#All],3,0)</f>
        <v>Bundaberg</v>
      </c>
      <c r="J5215">
        <v>27</v>
      </c>
      <c r="K5215">
        <v>4</v>
      </c>
      <c r="L5215" t="str">
        <f>VLOOKUP(Sales_Data17[[#This Row],[Product Description Index]],Products_Data[#All],2,0)</f>
        <v>Jeans</v>
      </c>
      <c r="M5215">
        <v>5</v>
      </c>
      <c r="N5215" s="9">
        <v>297.77777777777777</v>
      </c>
      <c r="O5215" s="9">
        <f>Sales_Data17[[#This Row],[Order Quantity]]*Sales_Data17[[#This Row],[Unit Price]]</f>
        <v>1488.8888888888889</v>
      </c>
      <c r="P5215" s="9">
        <v>241.20000000000002</v>
      </c>
      <c r="Q5215" s="9">
        <f>Sales_Data17[[#This Row],[Line Total]]-(Sales_Data17[[#This Row],[Total Unit Cost]]*Sales_Data17[[#This Row],[Order Quantity]])</f>
        <v>282.88888888888891</v>
      </c>
      <c r="R5215" s="1" t="str">
        <f>TEXT(Sales_Data17[[#This Row],[OrderDate]],"MMM")</f>
        <v>Mar</v>
      </c>
      <c r="S5215" s="1" t="str">
        <f t="shared" si="81"/>
        <v>2015</v>
      </c>
    </row>
    <row r="5216" spans="1:19">
      <c r="A5216" t="s">
        <v>5239</v>
      </c>
      <c r="B5216" s="2">
        <v>42086</v>
      </c>
      <c r="C5216" s="2" t="str">
        <f>VLOOKUP(Sales_Data17[[#This Row],[Customer Name Index]],Customer_Data[#All],2,0)</f>
        <v xml:space="preserve">Ei </v>
      </c>
      <c r="D5216">
        <v>9</v>
      </c>
      <c r="E5216" t="s">
        <v>2</v>
      </c>
      <c r="F5216" t="s">
        <v>8168</v>
      </c>
      <c r="G5216" t="s">
        <v>8027</v>
      </c>
      <c r="H5216" t="str">
        <f>VLOOKUP(Sales_Data17[[#This Row],[Delivery Region Index]],Regions_Table[#All],2,0)</f>
        <v>Queensland</v>
      </c>
      <c r="I5216" t="str">
        <f>VLOOKUP(Sales_Data17[[#This Row],[Delivery Region Index]],Regions_Table[#All],3,0)</f>
        <v>Brisbane</v>
      </c>
      <c r="J5216">
        <v>26</v>
      </c>
      <c r="K5216">
        <v>4</v>
      </c>
      <c r="L5216" t="str">
        <f>VLOOKUP(Sales_Data17[[#This Row],[Product Description Index]],Products_Data[#All],2,0)</f>
        <v>Jeans</v>
      </c>
      <c r="M5216">
        <v>5</v>
      </c>
      <c r="N5216" s="9">
        <v>29.033333333333335</v>
      </c>
      <c r="O5216" s="9">
        <f>Sales_Data17[[#This Row],[Order Quantity]]*Sales_Data17[[#This Row],[Unit Price]]</f>
        <v>145.16666666666669</v>
      </c>
      <c r="P5216" s="9">
        <v>24.678333333333331</v>
      </c>
      <c r="Q5216" s="9">
        <f>Sales_Data17[[#This Row],[Line Total]]-(Sales_Data17[[#This Row],[Total Unit Cost]]*Sales_Data17[[#This Row],[Order Quantity]])</f>
        <v>21.775000000000034</v>
      </c>
      <c r="R5216" s="1" t="str">
        <f>TEXT(Sales_Data17[[#This Row],[OrderDate]],"MMM")</f>
        <v>Mar</v>
      </c>
      <c r="S5216" s="1" t="str">
        <f t="shared" si="81"/>
        <v>2015</v>
      </c>
    </row>
    <row r="5217" spans="1:19">
      <c r="A5217" t="s">
        <v>5240</v>
      </c>
      <c r="B5217" s="2">
        <v>42086</v>
      </c>
      <c r="C5217" s="2" t="str">
        <f>VLOOKUP(Sales_Data17[[#This Row],[Customer Name Index]],Customer_Data[#All],2,0)</f>
        <v>Ole Group</v>
      </c>
      <c r="D5217">
        <v>13</v>
      </c>
      <c r="E5217" t="s">
        <v>2</v>
      </c>
      <c r="F5217" t="s">
        <v>8168</v>
      </c>
      <c r="G5217" t="s">
        <v>8026</v>
      </c>
      <c r="H5217" t="str">
        <f>VLOOKUP(Sales_Data17[[#This Row],[Delivery Region Index]],Regions_Table[#All],2,0)</f>
        <v>Queensland</v>
      </c>
      <c r="I5217" t="str">
        <f>VLOOKUP(Sales_Data17[[#This Row],[Delivery Region Index]],Regions_Table[#All],3,0)</f>
        <v>Mackay</v>
      </c>
      <c r="J5217">
        <v>36</v>
      </c>
      <c r="K5217">
        <v>5</v>
      </c>
      <c r="L5217" t="str">
        <f>VLOOKUP(Sales_Data17[[#This Row],[Product Description Index]],Products_Data[#All],2,0)</f>
        <v>Hats</v>
      </c>
      <c r="M5217">
        <v>4</v>
      </c>
      <c r="N5217" s="9">
        <v>683.40000000000009</v>
      </c>
      <c r="O5217" s="9">
        <f>Sales_Data17[[#This Row],[Order Quantity]]*Sales_Data17[[#This Row],[Unit Price]]</f>
        <v>2733.6000000000004</v>
      </c>
      <c r="P5217" s="9">
        <v>492.048</v>
      </c>
      <c r="Q5217" s="9">
        <f>Sales_Data17[[#This Row],[Line Total]]-(Sales_Data17[[#This Row],[Total Unit Cost]]*Sales_Data17[[#This Row],[Order Quantity]])</f>
        <v>765.40800000000036</v>
      </c>
      <c r="R5217" s="1" t="str">
        <f>TEXT(Sales_Data17[[#This Row],[OrderDate]],"MMM")</f>
        <v>Mar</v>
      </c>
      <c r="S5217" s="1" t="str">
        <f t="shared" si="81"/>
        <v>2015</v>
      </c>
    </row>
    <row r="5218" spans="1:19">
      <c r="A5218" t="s">
        <v>5241</v>
      </c>
      <c r="B5218" s="2">
        <v>42086</v>
      </c>
      <c r="C5218" s="2" t="str">
        <f>VLOOKUP(Sales_Data17[[#This Row],[Customer Name Index]],Customer_Data[#All],2,0)</f>
        <v xml:space="preserve">Ei </v>
      </c>
      <c r="D5218">
        <v>9</v>
      </c>
      <c r="E5218" t="s">
        <v>4</v>
      </c>
      <c r="F5218" t="s">
        <v>8168</v>
      </c>
      <c r="G5218" t="s">
        <v>8027</v>
      </c>
      <c r="H5218" t="str">
        <f>VLOOKUP(Sales_Data17[[#This Row],[Delivery Region Index]],Regions_Table[#All],2,0)</f>
        <v>New South Wales</v>
      </c>
      <c r="I5218" t="str">
        <f>VLOOKUP(Sales_Data17[[#This Row],[Delivery Region Index]],Regions_Table[#All],3,0)</f>
        <v>Wollongong</v>
      </c>
      <c r="J5218">
        <v>24</v>
      </c>
      <c r="K5218">
        <v>4</v>
      </c>
      <c r="L5218" t="str">
        <f>VLOOKUP(Sales_Data17[[#This Row],[Product Description Index]],Products_Data[#All],2,0)</f>
        <v>Jeans</v>
      </c>
      <c r="M5218">
        <v>6</v>
      </c>
      <c r="N5218" s="9">
        <v>23.077777777777779</v>
      </c>
      <c r="O5218" s="9">
        <f>Sales_Data17[[#This Row],[Order Quantity]]*Sales_Data17[[#This Row],[Unit Price]]</f>
        <v>138.46666666666667</v>
      </c>
      <c r="P5218" s="9">
        <v>15.231333333333335</v>
      </c>
      <c r="Q5218" s="9">
        <f>Sales_Data17[[#This Row],[Line Total]]-(Sales_Data17[[#This Row],[Total Unit Cost]]*Sales_Data17[[#This Row],[Order Quantity]])</f>
        <v>47.078666666666663</v>
      </c>
      <c r="R5218" s="1" t="str">
        <f>TEXT(Sales_Data17[[#This Row],[OrderDate]],"MMM")</f>
        <v>Mar</v>
      </c>
      <c r="S5218" s="1" t="str">
        <f t="shared" si="81"/>
        <v>2015</v>
      </c>
    </row>
    <row r="5219" spans="1:19">
      <c r="A5219" t="s">
        <v>5242</v>
      </c>
      <c r="B5219" s="2">
        <v>42087</v>
      </c>
      <c r="C5219" s="2" t="str">
        <f>VLOOKUP(Sales_Data17[[#This Row],[Customer Name Index]],Customer_Data[#All],2,0)</f>
        <v xml:space="preserve">WakeFern </v>
      </c>
      <c r="D5219">
        <v>2</v>
      </c>
      <c r="E5219" t="s">
        <v>2</v>
      </c>
      <c r="F5219" t="s">
        <v>8168</v>
      </c>
      <c r="G5219" t="s">
        <v>8027</v>
      </c>
      <c r="H5219" t="str">
        <f>VLOOKUP(Sales_Data17[[#This Row],[Delivery Region Index]],Regions_Table[#All],2,0)</f>
        <v>New South Wales</v>
      </c>
      <c r="I5219" t="str">
        <f>VLOOKUP(Sales_Data17[[#This Row],[Delivery Region Index]],Regions_Table[#All],3,0)</f>
        <v>Armidale</v>
      </c>
      <c r="J5219">
        <v>3</v>
      </c>
      <c r="K5219">
        <v>1</v>
      </c>
      <c r="L5219" t="str">
        <f>VLOOKUP(Sales_Data17[[#This Row],[Product Description Index]],Products_Data[#All],2,0)</f>
        <v>Shirts</v>
      </c>
      <c r="M5219">
        <v>1</v>
      </c>
      <c r="N5219" s="9">
        <v>120.60000000000001</v>
      </c>
      <c r="O5219" s="9">
        <f>Sales_Data17[[#This Row],[Order Quantity]]*Sales_Data17[[#This Row],[Unit Price]]</f>
        <v>120.60000000000001</v>
      </c>
      <c r="P5219" s="9">
        <v>49.445999999999998</v>
      </c>
      <c r="Q5219" s="9">
        <f>Sales_Data17[[#This Row],[Line Total]]-(Sales_Data17[[#This Row],[Total Unit Cost]]*Sales_Data17[[#This Row],[Order Quantity]])</f>
        <v>71.154000000000011</v>
      </c>
      <c r="R5219" s="1" t="str">
        <f>TEXT(Sales_Data17[[#This Row],[OrderDate]],"MMM")</f>
        <v>Mar</v>
      </c>
      <c r="S5219" s="1" t="str">
        <f t="shared" si="81"/>
        <v>2015</v>
      </c>
    </row>
    <row r="5220" spans="1:19">
      <c r="A5220" t="s">
        <v>5243</v>
      </c>
      <c r="B5220" s="2">
        <v>42087</v>
      </c>
      <c r="C5220" s="2" t="str">
        <f>VLOOKUP(Sales_Data17[[#This Row],[Customer Name Index]],Customer_Data[#All],2,0)</f>
        <v>ETUDE Ltd</v>
      </c>
      <c r="D5220">
        <v>4</v>
      </c>
      <c r="E5220" t="s">
        <v>3</v>
      </c>
      <c r="F5220" t="s">
        <v>8168</v>
      </c>
      <c r="G5220" t="s">
        <v>8027</v>
      </c>
      <c r="H5220" t="str">
        <f>VLOOKUP(Sales_Data17[[#This Row],[Delivery Region Index]],Regions_Table[#All],2,0)</f>
        <v>New South Wales</v>
      </c>
      <c r="I5220" t="str">
        <f>VLOOKUP(Sales_Data17[[#This Row],[Delivery Region Index]],Regions_Table[#All],3,0)</f>
        <v>Goulburn</v>
      </c>
      <c r="J5220">
        <v>10</v>
      </c>
      <c r="K5220">
        <v>2</v>
      </c>
      <c r="L5220" t="str">
        <f>VLOOKUP(Sales_Data17[[#This Row],[Product Description Index]],Products_Data[#All],2,0)</f>
        <v>Pants</v>
      </c>
      <c r="M5220">
        <v>3</v>
      </c>
      <c r="N5220" s="9">
        <v>663.3</v>
      </c>
      <c r="O5220" s="9">
        <f>Sales_Data17[[#This Row],[Order Quantity]]*Sales_Data17[[#This Row],[Unit Price]]</f>
        <v>1989.8999999999999</v>
      </c>
      <c r="P5220" s="9">
        <v>517.37400000000002</v>
      </c>
      <c r="Q5220" s="9">
        <f>Sales_Data17[[#This Row],[Line Total]]-(Sales_Data17[[#This Row],[Total Unit Cost]]*Sales_Data17[[#This Row],[Order Quantity]])</f>
        <v>437.77799999999979</v>
      </c>
      <c r="R5220" s="1" t="str">
        <f>TEXT(Sales_Data17[[#This Row],[OrderDate]],"MMM")</f>
        <v>Mar</v>
      </c>
      <c r="S5220" s="1" t="str">
        <f t="shared" si="81"/>
        <v>2015</v>
      </c>
    </row>
    <row r="5221" spans="1:19">
      <c r="A5221" t="s">
        <v>5244</v>
      </c>
      <c r="B5221" s="2">
        <v>42087</v>
      </c>
      <c r="C5221" s="2" t="str">
        <f>VLOOKUP(Sales_Data17[[#This Row],[Customer Name Index]],Customer_Data[#All],2,0)</f>
        <v>ETUDE Ltd</v>
      </c>
      <c r="D5221">
        <v>4</v>
      </c>
      <c r="E5221" t="s">
        <v>2</v>
      </c>
      <c r="F5221" t="s">
        <v>8168</v>
      </c>
      <c r="G5221" t="s">
        <v>8027</v>
      </c>
      <c r="H5221" t="str">
        <f>VLOOKUP(Sales_Data17[[#This Row],[Delivery Region Index]],Regions_Table[#All],2,0)</f>
        <v>New South Wales</v>
      </c>
      <c r="I5221" t="str">
        <f>VLOOKUP(Sales_Data17[[#This Row],[Delivery Region Index]],Regions_Table[#All],3,0)</f>
        <v>Goulburn</v>
      </c>
      <c r="J5221">
        <v>10</v>
      </c>
      <c r="K5221">
        <v>2</v>
      </c>
      <c r="L5221" t="str">
        <f>VLOOKUP(Sales_Data17[[#This Row],[Product Description Index]],Products_Data[#All],2,0)</f>
        <v>Pants</v>
      </c>
      <c r="M5221">
        <v>4</v>
      </c>
      <c r="N5221" s="9">
        <v>398.27777777777777</v>
      </c>
      <c r="O5221" s="9">
        <f>Sales_Data17[[#This Row],[Order Quantity]]*Sales_Data17[[#This Row],[Unit Price]]</f>
        <v>1593.1111111111111</v>
      </c>
      <c r="P5221" s="9">
        <v>278.79444444444442</v>
      </c>
      <c r="Q5221" s="9">
        <f>Sales_Data17[[#This Row],[Line Total]]-(Sales_Data17[[#This Row],[Total Unit Cost]]*Sales_Data17[[#This Row],[Order Quantity]])</f>
        <v>477.93333333333339</v>
      </c>
      <c r="R5221" s="1" t="str">
        <f>TEXT(Sales_Data17[[#This Row],[OrderDate]],"MMM")</f>
        <v>Mar</v>
      </c>
      <c r="S5221" s="1" t="str">
        <f t="shared" si="81"/>
        <v>2015</v>
      </c>
    </row>
    <row r="5222" spans="1:19">
      <c r="A5222" t="s">
        <v>5245</v>
      </c>
      <c r="B5222" s="2">
        <v>42087</v>
      </c>
      <c r="C5222" s="2" t="str">
        <f>VLOOKUP(Sales_Data17[[#This Row],[Customer Name Index]],Customer_Data[#All],2,0)</f>
        <v>Eminence Corp</v>
      </c>
      <c r="D5222">
        <v>18</v>
      </c>
      <c r="E5222" t="s">
        <v>4</v>
      </c>
      <c r="F5222" t="s">
        <v>8168</v>
      </c>
      <c r="G5222" t="s">
        <v>8025</v>
      </c>
      <c r="H5222" t="str">
        <f>VLOOKUP(Sales_Data17[[#This Row],[Delivery Region Index]],Regions_Table[#All],2,0)</f>
        <v>Victoria</v>
      </c>
      <c r="I5222" t="str">
        <f>VLOOKUP(Sales_Data17[[#This Row],[Delivery Region Index]],Regions_Table[#All],3,0)</f>
        <v>Geelong</v>
      </c>
      <c r="J5222">
        <v>51</v>
      </c>
      <c r="K5222">
        <v>7</v>
      </c>
      <c r="L5222" t="str">
        <f>VLOOKUP(Sales_Data17[[#This Row],[Product Description Index]],Products_Data[#All],2,0)</f>
        <v>Dress Shirts</v>
      </c>
      <c r="M5222">
        <v>2</v>
      </c>
      <c r="N5222" s="9">
        <v>257.57777777777778</v>
      </c>
      <c r="O5222" s="9">
        <f>Sales_Data17[[#This Row],[Order Quantity]]*Sales_Data17[[#This Row],[Unit Price]]</f>
        <v>515.15555555555557</v>
      </c>
      <c r="P5222" s="9">
        <v>157.12244444444445</v>
      </c>
      <c r="Q5222" s="9">
        <f>Sales_Data17[[#This Row],[Line Total]]-(Sales_Data17[[#This Row],[Total Unit Cost]]*Sales_Data17[[#This Row],[Order Quantity]])</f>
        <v>200.91066666666666</v>
      </c>
      <c r="R5222" s="1" t="str">
        <f>TEXT(Sales_Data17[[#This Row],[OrderDate]],"MMM")</f>
        <v>Mar</v>
      </c>
      <c r="S5222" s="1" t="str">
        <f t="shared" si="81"/>
        <v>2015</v>
      </c>
    </row>
    <row r="5223" spans="1:19">
      <c r="A5223" t="s">
        <v>5246</v>
      </c>
      <c r="B5223" s="2">
        <v>42087</v>
      </c>
      <c r="C5223" s="2" t="str">
        <f>VLOOKUP(Sales_Data17[[#This Row],[Customer Name Index]],Customer_Data[#All],2,0)</f>
        <v>Apollo Ltd</v>
      </c>
      <c r="D5223">
        <v>11</v>
      </c>
      <c r="E5223" t="s">
        <v>3</v>
      </c>
      <c r="F5223" t="s">
        <v>8168</v>
      </c>
      <c r="G5223" t="s">
        <v>8026</v>
      </c>
      <c r="H5223" t="str">
        <f>VLOOKUP(Sales_Data17[[#This Row],[Delivery Region Index]],Regions_Table[#All],2,0)</f>
        <v>Queensland</v>
      </c>
      <c r="I5223" t="str">
        <f>VLOOKUP(Sales_Data17[[#This Row],[Delivery Region Index]],Regions_Table[#All],3,0)</f>
        <v>Gympie</v>
      </c>
      <c r="J5223">
        <v>32</v>
      </c>
      <c r="K5223">
        <v>5</v>
      </c>
      <c r="L5223" t="str">
        <f>VLOOKUP(Sales_Data17[[#This Row],[Product Description Index]],Products_Data[#All],2,0)</f>
        <v>Hats</v>
      </c>
      <c r="M5223">
        <v>4</v>
      </c>
      <c r="N5223" s="9">
        <v>263.53333333333336</v>
      </c>
      <c r="O5223" s="9">
        <f>Sales_Data17[[#This Row],[Order Quantity]]*Sales_Data17[[#This Row],[Unit Price]]</f>
        <v>1054.1333333333334</v>
      </c>
      <c r="P5223" s="9">
        <v>144.94333333333336</v>
      </c>
      <c r="Q5223" s="9">
        <f>Sales_Data17[[#This Row],[Line Total]]-(Sales_Data17[[#This Row],[Total Unit Cost]]*Sales_Data17[[#This Row],[Order Quantity]])</f>
        <v>474.36</v>
      </c>
      <c r="R5223" s="1" t="str">
        <f>TEXT(Sales_Data17[[#This Row],[OrderDate]],"MMM")</f>
        <v>Mar</v>
      </c>
      <c r="S5223" s="1" t="str">
        <f t="shared" si="81"/>
        <v>2015</v>
      </c>
    </row>
    <row r="5224" spans="1:19">
      <c r="A5224" t="s">
        <v>5247</v>
      </c>
      <c r="B5224" s="2">
        <v>42087</v>
      </c>
      <c r="C5224" s="2" t="str">
        <f>VLOOKUP(Sales_Data17[[#This Row],[Customer Name Index]],Customer_Data[#All],2,0)</f>
        <v>New Ltd</v>
      </c>
      <c r="D5224">
        <v>7</v>
      </c>
      <c r="E5224" t="s">
        <v>2</v>
      </c>
      <c r="F5224" t="s">
        <v>8168</v>
      </c>
      <c r="G5224" t="s">
        <v>8027</v>
      </c>
      <c r="H5224" t="str">
        <f>VLOOKUP(Sales_Data17[[#This Row],[Delivery Region Index]],Regions_Table[#All],2,0)</f>
        <v>New South Wales</v>
      </c>
      <c r="I5224" t="str">
        <f>VLOOKUP(Sales_Data17[[#This Row],[Delivery Region Index]],Regions_Table[#All],3,0)</f>
        <v>Port Macquarie</v>
      </c>
      <c r="J5224">
        <v>19</v>
      </c>
      <c r="K5224">
        <v>3</v>
      </c>
      <c r="L5224" t="str">
        <f>VLOOKUP(Sales_Data17[[#This Row],[Product Description Index]],Products_Data[#All],2,0)</f>
        <v>Sunglasses</v>
      </c>
      <c r="M5224">
        <v>8</v>
      </c>
      <c r="N5224" s="9">
        <v>213.65555555555557</v>
      </c>
      <c r="O5224" s="9">
        <f>Sales_Data17[[#This Row],[Order Quantity]]*Sales_Data17[[#This Row],[Unit Price]]</f>
        <v>1709.2444444444445</v>
      </c>
      <c r="P5224" s="9">
        <v>111.1008888888889</v>
      </c>
      <c r="Q5224" s="9">
        <f>Sales_Data17[[#This Row],[Line Total]]-(Sales_Data17[[#This Row],[Total Unit Cost]]*Sales_Data17[[#This Row],[Order Quantity]])</f>
        <v>820.4373333333333</v>
      </c>
      <c r="R5224" s="1" t="str">
        <f>TEXT(Sales_Data17[[#This Row],[OrderDate]],"MMM")</f>
        <v>Mar</v>
      </c>
      <c r="S5224" s="1" t="str">
        <f t="shared" si="81"/>
        <v>2015</v>
      </c>
    </row>
    <row r="5225" spans="1:19">
      <c r="A5225" t="s">
        <v>5248</v>
      </c>
      <c r="B5225" s="2">
        <v>42087</v>
      </c>
      <c r="C5225" s="2" t="str">
        <f>VLOOKUP(Sales_Data17[[#This Row],[Customer Name Index]],Customer_Data[#All],2,0)</f>
        <v>Avon Corp</v>
      </c>
      <c r="D5225">
        <v>1</v>
      </c>
      <c r="E5225" t="s">
        <v>4</v>
      </c>
      <c r="F5225" t="s">
        <v>8168</v>
      </c>
      <c r="G5225" t="s">
        <v>8027</v>
      </c>
      <c r="H5225" t="str">
        <f>VLOOKUP(Sales_Data17[[#This Row],[Delivery Region Index]],Regions_Table[#All],2,0)</f>
        <v>New South Wales</v>
      </c>
      <c r="I5225" t="str">
        <f>VLOOKUP(Sales_Data17[[#This Row],[Delivery Region Index]],Regions_Table[#All],3,0)</f>
        <v>Armidale</v>
      </c>
      <c r="J5225">
        <v>3</v>
      </c>
      <c r="K5225">
        <v>1</v>
      </c>
      <c r="L5225" t="str">
        <f>VLOOKUP(Sales_Data17[[#This Row],[Product Description Index]],Products_Data[#All],2,0)</f>
        <v>Shirts</v>
      </c>
      <c r="M5225">
        <v>1</v>
      </c>
      <c r="N5225" s="9">
        <v>107.94444444444444</v>
      </c>
      <c r="O5225" s="9">
        <f>Sales_Data17[[#This Row],[Order Quantity]]*Sales_Data17[[#This Row],[Unit Price]]</f>
        <v>107.94444444444444</v>
      </c>
      <c r="P5225" s="9">
        <v>71.243333333333339</v>
      </c>
      <c r="Q5225" s="9">
        <f>Sales_Data17[[#This Row],[Line Total]]-(Sales_Data17[[#This Row],[Total Unit Cost]]*Sales_Data17[[#This Row],[Order Quantity]])</f>
        <v>36.701111111111103</v>
      </c>
      <c r="R5225" s="1" t="str">
        <f>TEXT(Sales_Data17[[#This Row],[OrderDate]],"MMM")</f>
        <v>Mar</v>
      </c>
      <c r="S5225" s="1" t="str">
        <f t="shared" si="81"/>
        <v>2015</v>
      </c>
    </row>
    <row r="5226" spans="1:19">
      <c r="A5226" t="s">
        <v>5249</v>
      </c>
      <c r="B5226" s="2">
        <v>42088</v>
      </c>
      <c r="C5226" s="2" t="str">
        <f>VLOOKUP(Sales_Data17[[#This Row],[Customer Name Index]],Customer_Data[#All],2,0)</f>
        <v>Medsep Group</v>
      </c>
      <c r="D5226">
        <v>8</v>
      </c>
      <c r="E5226" t="s">
        <v>3</v>
      </c>
      <c r="F5226" t="s">
        <v>8168</v>
      </c>
      <c r="G5226" t="s">
        <v>8027</v>
      </c>
      <c r="H5226" t="str">
        <f>VLOOKUP(Sales_Data17[[#This Row],[Delivery Region Index]],Regions_Table[#All],2,0)</f>
        <v>New South Wales</v>
      </c>
      <c r="I5226" t="str">
        <f>VLOOKUP(Sales_Data17[[#This Row],[Delivery Region Index]],Regions_Table[#All],3,0)</f>
        <v>Tweed Heads</v>
      </c>
      <c r="J5226">
        <v>22</v>
      </c>
      <c r="K5226">
        <v>3</v>
      </c>
      <c r="L5226" t="str">
        <f>VLOOKUP(Sales_Data17[[#This Row],[Product Description Index]],Products_Data[#All],2,0)</f>
        <v>Sunglasses</v>
      </c>
      <c r="M5226">
        <v>8</v>
      </c>
      <c r="N5226" s="9">
        <v>123.57777777777778</v>
      </c>
      <c r="O5226" s="9">
        <f>Sales_Data17[[#This Row],[Order Quantity]]*Sales_Data17[[#This Row],[Unit Price]]</f>
        <v>988.62222222222226</v>
      </c>
      <c r="P5226" s="9">
        <v>70.439333333333323</v>
      </c>
      <c r="Q5226" s="9">
        <f>Sales_Data17[[#This Row],[Line Total]]-(Sales_Data17[[#This Row],[Total Unit Cost]]*Sales_Data17[[#This Row],[Order Quantity]])</f>
        <v>425.10755555555568</v>
      </c>
      <c r="R5226" s="1" t="str">
        <f>TEXT(Sales_Data17[[#This Row],[OrderDate]],"MMM")</f>
        <v>Mar</v>
      </c>
      <c r="S5226" s="1" t="str">
        <f t="shared" si="81"/>
        <v>2015</v>
      </c>
    </row>
    <row r="5227" spans="1:19">
      <c r="A5227" t="s">
        <v>5250</v>
      </c>
      <c r="B5227" s="2">
        <v>42088</v>
      </c>
      <c r="C5227" s="2" t="str">
        <f>VLOOKUP(Sales_Data17[[#This Row],[Customer Name Index]],Customer_Data[#All],2,0)</f>
        <v>Eminence Corp</v>
      </c>
      <c r="D5227">
        <v>18</v>
      </c>
      <c r="E5227" t="s">
        <v>2</v>
      </c>
      <c r="F5227" t="s">
        <v>8168</v>
      </c>
      <c r="G5227" t="s">
        <v>8025</v>
      </c>
      <c r="H5227" t="str">
        <f>VLOOKUP(Sales_Data17[[#This Row],[Delivery Region Index]],Regions_Table[#All],2,0)</f>
        <v>Victoria</v>
      </c>
      <c r="I5227" t="str">
        <f>VLOOKUP(Sales_Data17[[#This Row],[Delivery Region Index]],Regions_Table[#All],3,0)</f>
        <v>Bendigo</v>
      </c>
      <c r="J5227">
        <v>50</v>
      </c>
      <c r="K5227">
        <v>7</v>
      </c>
      <c r="L5227" t="str">
        <f>VLOOKUP(Sales_Data17[[#This Row],[Product Description Index]],Products_Data[#All],2,0)</f>
        <v>Dress Shirts</v>
      </c>
      <c r="M5227">
        <v>7</v>
      </c>
      <c r="N5227" s="9">
        <v>101.98888888888888</v>
      </c>
      <c r="O5227" s="9">
        <f>Sales_Data17[[#This Row],[Order Quantity]]*Sales_Data17[[#This Row],[Unit Price]]</f>
        <v>713.92222222222222</v>
      </c>
      <c r="P5227" s="9">
        <v>85.670666666666662</v>
      </c>
      <c r="Q5227" s="9">
        <f>Sales_Data17[[#This Row],[Line Total]]-(Sales_Data17[[#This Row],[Total Unit Cost]]*Sales_Data17[[#This Row],[Order Quantity]])</f>
        <v>114.22755555555557</v>
      </c>
      <c r="R5227" s="1" t="str">
        <f>TEXT(Sales_Data17[[#This Row],[OrderDate]],"MMM")</f>
        <v>Mar</v>
      </c>
      <c r="S5227" s="1" t="str">
        <f t="shared" si="81"/>
        <v>2015</v>
      </c>
    </row>
    <row r="5228" spans="1:19">
      <c r="A5228" t="s">
        <v>5251</v>
      </c>
      <c r="B5228" s="2">
        <v>42089</v>
      </c>
      <c r="C5228" s="2" t="str">
        <f>VLOOKUP(Sales_Data17[[#This Row],[Customer Name Index]],Customer_Data[#All],2,0)</f>
        <v>ETUDE Ltd</v>
      </c>
      <c r="D5228">
        <v>4</v>
      </c>
      <c r="E5228" t="s">
        <v>2</v>
      </c>
      <c r="F5228" t="s">
        <v>8168</v>
      </c>
      <c r="G5228" t="s">
        <v>8027</v>
      </c>
      <c r="H5228" t="str">
        <f>VLOOKUP(Sales_Data17[[#This Row],[Delivery Region Index]],Regions_Table[#All],2,0)</f>
        <v>New South Wales</v>
      </c>
      <c r="I5228" t="str">
        <f>VLOOKUP(Sales_Data17[[#This Row],[Delivery Region Index]],Regions_Table[#All],3,0)</f>
        <v>Goulburn</v>
      </c>
      <c r="J5228">
        <v>10</v>
      </c>
      <c r="K5228">
        <v>2</v>
      </c>
      <c r="L5228" t="str">
        <f>VLOOKUP(Sales_Data17[[#This Row],[Product Description Index]],Products_Data[#All],2,0)</f>
        <v>Pants</v>
      </c>
      <c r="M5228">
        <v>7</v>
      </c>
      <c r="N5228" s="9">
        <v>96.033333333333346</v>
      </c>
      <c r="O5228" s="9">
        <f>Sales_Data17[[#This Row],[Order Quantity]]*Sales_Data17[[#This Row],[Unit Price]]</f>
        <v>672.23333333333346</v>
      </c>
      <c r="P5228" s="9">
        <v>66.262999999999991</v>
      </c>
      <c r="Q5228" s="9">
        <f>Sales_Data17[[#This Row],[Line Total]]-(Sales_Data17[[#This Row],[Total Unit Cost]]*Sales_Data17[[#This Row],[Order Quantity]])</f>
        <v>208.39233333333351</v>
      </c>
      <c r="R5228" s="1" t="str">
        <f>TEXT(Sales_Data17[[#This Row],[OrderDate]],"MMM")</f>
        <v>Mar</v>
      </c>
      <c r="S5228" s="1" t="str">
        <f t="shared" si="81"/>
        <v>2015</v>
      </c>
    </row>
    <row r="5229" spans="1:19">
      <c r="A5229" t="s">
        <v>5252</v>
      </c>
      <c r="B5229" s="2">
        <v>42089</v>
      </c>
      <c r="C5229" s="2" t="str">
        <f>VLOOKUP(Sales_Data17[[#This Row],[Customer Name Index]],Customer_Data[#All],2,0)</f>
        <v>New Ltd</v>
      </c>
      <c r="D5229">
        <v>7</v>
      </c>
      <c r="E5229" t="s">
        <v>4</v>
      </c>
      <c r="F5229" t="s">
        <v>8168</v>
      </c>
      <c r="G5229" t="s">
        <v>8027</v>
      </c>
      <c r="H5229" t="str">
        <f>VLOOKUP(Sales_Data17[[#This Row],[Delivery Region Index]],Regions_Table[#All],2,0)</f>
        <v>New South Wales</v>
      </c>
      <c r="I5229" t="str">
        <f>VLOOKUP(Sales_Data17[[#This Row],[Delivery Region Index]],Regions_Table[#All],3,0)</f>
        <v>Tamworth</v>
      </c>
      <c r="J5229">
        <v>21</v>
      </c>
      <c r="K5229">
        <v>3</v>
      </c>
      <c r="L5229" t="str">
        <f>VLOOKUP(Sales_Data17[[#This Row],[Product Description Index]],Products_Data[#All],2,0)</f>
        <v>Sunglasses</v>
      </c>
      <c r="M5229">
        <v>8</v>
      </c>
      <c r="N5229" s="9">
        <v>119.11111111111111</v>
      </c>
      <c r="O5229" s="9">
        <f>Sales_Data17[[#This Row],[Order Quantity]]*Sales_Data17[[#This Row],[Unit Price]]</f>
        <v>952.88888888888891</v>
      </c>
      <c r="P5229" s="9">
        <v>96.48</v>
      </c>
      <c r="Q5229" s="9">
        <f>Sales_Data17[[#This Row],[Line Total]]-(Sales_Data17[[#This Row],[Total Unit Cost]]*Sales_Data17[[#This Row],[Order Quantity]])</f>
        <v>181.04888888888888</v>
      </c>
      <c r="R5229" s="1" t="str">
        <f>TEXT(Sales_Data17[[#This Row],[OrderDate]],"MMM")</f>
        <v>Mar</v>
      </c>
      <c r="S5229" s="1" t="str">
        <f t="shared" si="81"/>
        <v>2015</v>
      </c>
    </row>
    <row r="5230" spans="1:19">
      <c r="A5230" t="s">
        <v>5253</v>
      </c>
      <c r="B5230" s="2">
        <v>42089</v>
      </c>
      <c r="C5230" s="2" t="str">
        <f>VLOOKUP(Sales_Data17[[#This Row],[Customer Name Index]],Customer_Data[#All],2,0)</f>
        <v>ETUDE Ltd</v>
      </c>
      <c r="D5230">
        <v>4</v>
      </c>
      <c r="E5230" t="s">
        <v>4</v>
      </c>
      <c r="F5230" t="s">
        <v>8168</v>
      </c>
      <c r="G5230" t="s">
        <v>8027</v>
      </c>
      <c r="H5230" t="str">
        <f>VLOOKUP(Sales_Data17[[#This Row],[Delivery Region Index]],Regions_Table[#All],2,0)</f>
        <v>New South Wales</v>
      </c>
      <c r="I5230" t="str">
        <f>VLOOKUP(Sales_Data17[[#This Row],[Delivery Region Index]],Regions_Table[#All],3,0)</f>
        <v>Goulburn</v>
      </c>
      <c r="J5230">
        <v>10</v>
      </c>
      <c r="K5230">
        <v>2</v>
      </c>
      <c r="L5230" t="str">
        <f>VLOOKUP(Sales_Data17[[#This Row],[Product Description Index]],Products_Data[#All],2,0)</f>
        <v>Pants</v>
      </c>
      <c r="M5230">
        <v>9</v>
      </c>
      <c r="N5230" s="9">
        <v>206.95555555555558</v>
      </c>
      <c r="O5230" s="9">
        <f>Sales_Data17[[#This Row],[Order Quantity]]*Sales_Data17[[#This Row],[Unit Price]]</f>
        <v>1862.6000000000001</v>
      </c>
      <c r="P5230" s="9">
        <v>105.54733333333334</v>
      </c>
      <c r="Q5230" s="9">
        <f>Sales_Data17[[#This Row],[Line Total]]-(Sales_Data17[[#This Row],[Total Unit Cost]]*Sales_Data17[[#This Row],[Order Quantity]])</f>
        <v>912.67400000000009</v>
      </c>
      <c r="R5230" s="1" t="str">
        <f>TEXT(Sales_Data17[[#This Row],[OrderDate]],"MMM")</f>
        <v>Mar</v>
      </c>
      <c r="S5230" s="1" t="str">
        <f t="shared" si="81"/>
        <v>2015</v>
      </c>
    </row>
    <row r="5231" spans="1:19">
      <c r="A5231" t="s">
        <v>5254</v>
      </c>
      <c r="B5231" s="2">
        <v>42089</v>
      </c>
      <c r="C5231" s="2" t="str">
        <f>VLOOKUP(Sales_Data17[[#This Row],[Customer Name Index]],Customer_Data[#All],2,0)</f>
        <v>Apollo Ltd</v>
      </c>
      <c r="D5231">
        <v>11</v>
      </c>
      <c r="E5231" t="s">
        <v>2</v>
      </c>
      <c r="F5231" t="s">
        <v>8168</v>
      </c>
      <c r="G5231" t="s">
        <v>8026</v>
      </c>
      <c r="H5231" t="str">
        <f>VLOOKUP(Sales_Data17[[#This Row],[Delivery Region Index]],Regions_Table[#All],2,0)</f>
        <v>Queensland</v>
      </c>
      <c r="I5231" t="str">
        <f>VLOOKUP(Sales_Data17[[#This Row],[Delivery Region Index]],Regions_Table[#All],3,0)</f>
        <v>Gold Coast</v>
      </c>
      <c r="J5231">
        <v>31</v>
      </c>
      <c r="K5231">
        <v>5</v>
      </c>
      <c r="L5231" t="str">
        <f>VLOOKUP(Sales_Data17[[#This Row],[Product Description Index]],Products_Data[#All],2,0)</f>
        <v>Hats</v>
      </c>
      <c r="M5231">
        <v>8</v>
      </c>
      <c r="N5231" s="9">
        <v>428.05555555555554</v>
      </c>
      <c r="O5231" s="9">
        <f>Sales_Data17[[#This Row],[Order Quantity]]*Sales_Data17[[#This Row],[Unit Price]]</f>
        <v>3424.4444444444443</v>
      </c>
      <c r="P5231" s="9">
        <v>188.34444444444443</v>
      </c>
      <c r="Q5231" s="9">
        <f>Sales_Data17[[#This Row],[Line Total]]-(Sales_Data17[[#This Row],[Total Unit Cost]]*Sales_Data17[[#This Row],[Order Quantity]])</f>
        <v>1917.6888888888889</v>
      </c>
      <c r="R5231" s="1" t="str">
        <f>TEXT(Sales_Data17[[#This Row],[OrderDate]],"MMM")</f>
        <v>Mar</v>
      </c>
      <c r="S5231" s="1" t="str">
        <f t="shared" si="81"/>
        <v>2015</v>
      </c>
    </row>
    <row r="5232" spans="1:19">
      <c r="A5232" t="s">
        <v>5255</v>
      </c>
      <c r="B5232" s="2">
        <v>42089</v>
      </c>
      <c r="C5232" s="2" t="str">
        <f>VLOOKUP(Sales_Data17[[#This Row],[Customer Name Index]],Customer_Data[#All],2,0)</f>
        <v>Procter Corp</v>
      </c>
      <c r="D5232">
        <v>5</v>
      </c>
      <c r="E5232" t="s">
        <v>4</v>
      </c>
      <c r="F5232" t="s">
        <v>8168</v>
      </c>
      <c r="G5232" t="s">
        <v>8027</v>
      </c>
      <c r="H5232" t="str">
        <f>VLOOKUP(Sales_Data17[[#This Row],[Delivery Region Index]],Regions_Table[#All],2,0)</f>
        <v>New South Wales</v>
      </c>
      <c r="I5232" t="str">
        <f>VLOOKUP(Sales_Data17[[#This Row],[Delivery Region Index]],Regions_Table[#All],3,0)</f>
        <v>Lismore</v>
      </c>
      <c r="J5232">
        <v>14</v>
      </c>
      <c r="K5232">
        <v>2</v>
      </c>
      <c r="L5232" t="str">
        <f>VLOOKUP(Sales_Data17[[#This Row],[Product Description Index]],Products_Data[#All],2,0)</f>
        <v>Pants</v>
      </c>
      <c r="M5232">
        <v>6</v>
      </c>
      <c r="N5232" s="9">
        <v>119.85555555555555</v>
      </c>
      <c r="O5232" s="9">
        <f>Sales_Data17[[#This Row],[Order Quantity]]*Sales_Data17[[#This Row],[Unit Price]]</f>
        <v>719.13333333333333</v>
      </c>
      <c r="P5232" s="9">
        <v>62.3248888888889</v>
      </c>
      <c r="Q5232" s="9">
        <f>Sales_Data17[[#This Row],[Line Total]]-(Sales_Data17[[#This Row],[Total Unit Cost]]*Sales_Data17[[#This Row],[Order Quantity]])</f>
        <v>345.18399999999991</v>
      </c>
      <c r="R5232" s="1" t="str">
        <f>TEXT(Sales_Data17[[#This Row],[OrderDate]],"MMM")</f>
        <v>Mar</v>
      </c>
      <c r="S5232" s="1" t="str">
        <f t="shared" si="81"/>
        <v>2015</v>
      </c>
    </row>
    <row r="5233" spans="1:19">
      <c r="A5233" t="s">
        <v>5256</v>
      </c>
      <c r="B5233" s="2">
        <v>42090</v>
      </c>
      <c r="C5233" s="2" t="str">
        <f>VLOOKUP(Sales_Data17[[#This Row],[Customer Name Index]],Customer_Data[#All],2,0)</f>
        <v>PEDIFIX, Corp</v>
      </c>
      <c r="D5233">
        <v>6</v>
      </c>
      <c r="E5233" t="s">
        <v>2</v>
      </c>
      <c r="F5233" t="s">
        <v>8168</v>
      </c>
      <c r="G5233" t="s">
        <v>8027</v>
      </c>
      <c r="H5233" t="str">
        <f>VLOOKUP(Sales_Data17[[#This Row],[Delivery Region Index]],Regions_Table[#All],2,0)</f>
        <v>New South Wales</v>
      </c>
      <c r="I5233" t="str">
        <f>VLOOKUP(Sales_Data17[[#This Row],[Delivery Region Index]],Regions_Table[#All],3,0)</f>
        <v>Nowra</v>
      </c>
      <c r="J5233">
        <v>17</v>
      </c>
      <c r="K5233">
        <v>3</v>
      </c>
      <c r="L5233" t="str">
        <f>VLOOKUP(Sales_Data17[[#This Row],[Product Description Index]],Products_Data[#All],2,0)</f>
        <v>Sunglasses</v>
      </c>
      <c r="M5233">
        <v>3</v>
      </c>
      <c r="N5233" s="9">
        <v>369.24444444444447</v>
      </c>
      <c r="O5233" s="9">
        <f>Sales_Data17[[#This Row],[Order Quantity]]*Sales_Data17[[#This Row],[Unit Price]]</f>
        <v>1107.7333333333333</v>
      </c>
      <c r="P5233" s="9">
        <v>206.77688888888895</v>
      </c>
      <c r="Q5233" s="9">
        <f>Sales_Data17[[#This Row],[Line Total]]-(Sales_Data17[[#This Row],[Total Unit Cost]]*Sales_Data17[[#This Row],[Order Quantity]])</f>
        <v>487.40266666666651</v>
      </c>
      <c r="R5233" s="1" t="str">
        <f>TEXT(Sales_Data17[[#This Row],[OrderDate]],"MMM")</f>
        <v>Mar</v>
      </c>
      <c r="S5233" s="1" t="str">
        <f t="shared" si="81"/>
        <v>2015</v>
      </c>
    </row>
    <row r="5234" spans="1:19">
      <c r="A5234" t="s">
        <v>5257</v>
      </c>
      <c r="B5234" s="2">
        <v>42091</v>
      </c>
      <c r="C5234" s="2" t="str">
        <f>VLOOKUP(Sales_Data17[[#This Row],[Customer Name Index]],Customer_Data[#All],2,0)</f>
        <v>Procter Corp</v>
      </c>
      <c r="D5234">
        <v>5</v>
      </c>
      <c r="E5234" t="s">
        <v>4</v>
      </c>
      <c r="F5234" t="s">
        <v>8168</v>
      </c>
      <c r="G5234" t="s">
        <v>8027</v>
      </c>
      <c r="H5234" t="str">
        <f>VLOOKUP(Sales_Data17[[#This Row],[Delivery Region Index]],Regions_Table[#All],2,0)</f>
        <v>New South Wales</v>
      </c>
      <c r="I5234" t="str">
        <f>VLOOKUP(Sales_Data17[[#This Row],[Delivery Region Index]],Regions_Table[#All],3,0)</f>
        <v>Lismore</v>
      </c>
      <c r="J5234">
        <v>14</v>
      </c>
      <c r="K5234">
        <v>2</v>
      </c>
      <c r="L5234" t="str">
        <f>VLOOKUP(Sales_Data17[[#This Row],[Product Description Index]],Products_Data[#All],2,0)</f>
        <v>Pants</v>
      </c>
      <c r="M5234">
        <v>9</v>
      </c>
      <c r="N5234" s="9">
        <v>267.25555555555559</v>
      </c>
      <c r="O5234" s="9">
        <f>Sales_Data17[[#This Row],[Order Quantity]]*Sales_Data17[[#This Row],[Unit Price]]</f>
        <v>2405.3000000000002</v>
      </c>
      <c r="P5234" s="9">
        <v>128.28266666666667</v>
      </c>
      <c r="Q5234" s="9">
        <f>Sales_Data17[[#This Row],[Line Total]]-(Sales_Data17[[#This Row],[Total Unit Cost]]*Sales_Data17[[#This Row],[Order Quantity]])</f>
        <v>1250.7560000000001</v>
      </c>
      <c r="R5234" s="1" t="str">
        <f>TEXT(Sales_Data17[[#This Row],[OrderDate]],"MMM")</f>
        <v>Mar</v>
      </c>
      <c r="S5234" s="1" t="str">
        <f t="shared" si="81"/>
        <v>2015</v>
      </c>
    </row>
    <row r="5235" spans="1:19">
      <c r="A5235" t="s">
        <v>5258</v>
      </c>
      <c r="B5235" s="2">
        <v>42091</v>
      </c>
      <c r="C5235" s="2" t="str">
        <f>VLOOKUP(Sales_Data17[[#This Row],[Customer Name Index]],Customer_Data[#All],2,0)</f>
        <v>Pacific Ltd</v>
      </c>
      <c r="D5235">
        <v>20</v>
      </c>
      <c r="E5235" t="s">
        <v>4</v>
      </c>
      <c r="F5235" t="s">
        <v>8168</v>
      </c>
      <c r="G5235" t="s">
        <v>8028</v>
      </c>
      <c r="H5235" t="str">
        <f>VLOOKUP(Sales_Data17[[#This Row],[Delivery Region Index]],Regions_Table[#All],2,0)</f>
        <v>Victoria</v>
      </c>
      <c r="I5235" t="str">
        <f>VLOOKUP(Sales_Data17[[#This Row],[Delivery Region Index]],Regions_Table[#All],3,0)</f>
        <v>Wodonga</v>
      </c>
      <c r="J5235">
        <v>58</v>
      </c>
      <c r="K5235">
        <v>8</v>
      </c>
      <c r="L5235" t="str">
        <f>VLOOKUP(Sales_Data17[[#This Row],[Product Description Index]],Products_Data[#All],2,0)</f>
        <v>Shoes</v>
      </c>
      <c r="M5235">
        <v>8</v>
      </c>
      <c r="N5235" s="9">
        <v>624.58888888888896</v>
      </c>
      <c r="O5235" s="9">
        <f>Sales_Data17[[#This Row],[Order Quantity]]*Sales_Data17[[#This Row],[Unit Price]]</f>
        <v>4996.7111111111117</v>
      </c>
      <c r="P5235" s="9">
        <v>393.49100000000004</v>
      </c>
      <c r="Q5235" s="9">
        <f>Sales_Data17[[#This Row],[Line Total]]-(Sales_Data17[[#This Row],[Total Unit Cost]]*Sales_Data17[[#This Row],[Order Quantity]])</f>
        <v>1848.7831111111113</v>
      </c>
      <c r="R5235" s="1" t="str">
        <f>TEXT(Sales_Data17[[#This Row],[OrderDate]],"MMM")</f>
        <v>Mar</v>
      </c>
      <c r="S5235" s="1" t="str">
        <f t="shared" si="81"/>
        <v>2015</v>
      </c>
    </row>
    <row r="5236" spans="1:19">
      <c r="A5236" t="s">
        <v>5259</v>
      </c>
      <c r="B5236" s="2">
        <v>42091</v>
      </c>
      <c r="C5236" s="2" t="str">
        <f>VLOOKUP(Sales_Data17[[#This Row],[Customer Name Index]],Customer_Data[#All],2,0)</f>
        <v>ETUDE Ltd</v>
      </c>
      <c r="D5236">
        <v>4</v>
      </c>
      <c r="E5236" t="s">
        <v>3</v>
      </c>
      <c r="F5236" t="s">
        <v>8168</v>
      </c>
      <c r="G5236" t="s">
        <v>8027</v>
      </c>
      <c r="H5236" t="str">
        <f>VLOOKUP(Sales_Data17[[#This Row],[Delivery Region Index]],Regions_Table[#All],2,0)</f>
        <v>New South Wales</v>
      </c>
      <c r="I5236" t="str">
        <f>VLOOKUP(Sales_Data17[[#This Row],[Delivery Region Index]],Regions_Table[#All],3,0)</f>
        <v>Goulburn</v>
      </c>
      <c r="J5236">
        <v>10</v>
      </c>
      <c r="K5236">
        <v>2</v>
      </c>
      <c r="L5236" t="str">
        <f>VLOOKUP(Sales_Data17[[#This Row],[Product Description Index]],Products_Data[#All],2,0)</f>
        <v>Pants</v>
      </c>
      <c r="M5236">
        <v>9</v>
      </c>
      <c r="N5236" s="9">
        <v>118.36666666666666</v>
      </c>
      <c r="O5236" s="9">
        <f>Sales_Data17[[#This Row],[Order Quantity]]*Sales_Data17[[#This Row],[Unit Price]]</f>
        <v>1065.3</v>
      </c>
      <c r="P5236" s="9">
        <v>76.938333333333333</v>
      </c>
      <c r="Q5236" s="9">
        <f>Sales_Data17[[#This Row],[Line Total]]-(Sales_Data17[[#This Row],[Total Unit Cost]]*Sales_Data17[[#This Row],[Order Quantity]])</f>
        <v>372.85500000000002</v>
      </c>
      <c r="R5236" s="1" t="str">
        <f>TEXT(Sales_Data17[[#This Row],[OrderDate]],"MMM")</f>
        <v>Mar</v>
      </c>
      <c r="S5236" s="1" t="str">
        <f t="shared" si="81"/>
        <v>2015</v>
      </c>
    </row>
    <row r="5237" spans="1:19">
      <c r="A5237" t="s">
        <v>5260</v>
      </c>
      <c r="B5237" s="2">
        <v>42091</v>
      </c>
      <c r="C5237" s="2" t="str">
        <f>VLOOKUP(Sales_Data17[[#This Row],[Customer Name Index]],Customer_Data[#All],2,0)</f>
        <v xml:space="preserve">Linde </v>
      </c>
      <c r="D5237">
        <v>14</v>
      </c>
      <c r="E5237" t="s">
        <v>4</v>
      </c>
      <c r="F5237" t="s">
        <v>8168</v>
      </c>
      <c r="G5237" t="s">
        <v>8026</v>
      </c>
      <c r="H5237" t="str">
        <f>VLOOKUP(Sales_Data17[[#This Row],[Delivery Region Index]],Regions_Table[#All],2,0)</f>
        <v>Queensland</v>
      </c>
      <c r="I5237" t="str">
        <f>VLOOKUP(Sales_Data17[[#This Row],[Delivery Region Index]],Regions_Table[#All],3,0)</f>
        <v>Redcliffe</v>
      </c>
      <c r="J5237">
        <v>40</v>
      </c>
      <c r="K5237">
        <v>6</v>
      </c>
      <c r="L5237" t="str">
        <f>VLOOKUP(Sales_Data17[[#This Row],[Product Description Index]],Products_Data[#All],2,0)</f>
        <v>Socks</v>
      </c>
      <c r="M5237">
        <v>2</v>
      </c>
      <c r="N5237" s="9">
        <v>585.13333333333333</v>
      </c>
      <c r="O5237" s="9">
        <f>Sales_Data17[[#This Row],[Order Quantity]]*Sales_Data17[[#This Row],[Unit Price]]</f>
        <v>1170.2666666666667</v>
      </c>
      <c r="P5237" s="9">
        <v>286.71533333333332</v>
      </c>
      <c r="Q5237" s="9">
        <f>Sales_Data17[[#This Row],[Line Total]]-(Sales_Data17[[#This Row],[Total Unit Cost]]*Sales_Data17[[#This Row],[Order Quantity]])</f>
        <v>596.83600000000001</v>
      </c>
      <c r="R5237" s="1" t="str">
        <f>TEXT(Sales_Data17[[#This Row],[OrderDate]],"MMM")</f>
        <v>Mar</v>
      </c>
      <c r="S5237" s="1" t="str">
        <f t="shared" si="81"/>
        <v>2015</v>
      </c>
    </row>
    <row r="5238" spans="1:19">
      <c r="A5238" t="s">
        <v>5261</v>
      </c>
      <c r="B5238" s="2">
        <v>42091</v>
      </c>
      <c r="C5238" s="2" t="str">
        <f>VLOOKUP(Sales_Data17[[#This Row],[Customer Name Index]],Customer_Data[#All],2,0)</f>
        <v>Ole Group</v>
      </c>
      <c r="D5238">
        <v>13</v>
      </c>
      <c r="E5238" t="s">
        <v>4</v>
      </c>
      <c r="F5238" t="s">
        <v>8168</v>
      </c>
      <c r="G5238" t="s">
        <v>8026</v>
      </c>
      <c r="H5238" t="str">
        <f>VLOOKUP(Sales_Data17[[#This Row],[Delivery Region Index]],Regions_Table[#All],2,0)</f>
        <v>Queensland</v>
      </c>
      <c r="I5238" t="str">
        <f>VLOOKUP(Sales_Data17[[#This Row],[Delivery Region Index]],Regions_Table[#All],3,0)</f>
        <v>Mackay</v>
      </c>
      <c r="J5238">
        <v>36</v>
      </c>
      <c r="K5238">
        <v>5</v>
      </c>
      <c r="L5238" t="str">
        <f>VLOOKUP(Sales_Data17[[#This Row],[Product Description Index]],Products_Data[#All],2,0)</f>
        <v>Hats</v>
      </c>
      <c r="M5238">
        <v>6</v>
      </c>
      <c r="N5238" s="9">
        <v>433.26666666666665</v>
      </c>
      <c r="O5238" s="9">
        <f>Sales_Data17[[#This Row],[Order Quantity]]*Sales_Data17[[#This Row],[Unit Price]]</f>
        <v>2599.6</v>
      </c>
      <c r="P5238" s="9">
        <v>333.61533333333335</v>
      </c>
      <c r="Q5238" s="9">
        <f>Sales_Data17[[#This Row],[Line Total]]-(Sales_Data17[[#This Row],[Total Unit Cost]]*Sales_Data17[[#This Row],[Order Quantity]])</f>
        <v>597.9079999999999</v>
      </c>
      <c r="R5238" s="1" t="str">
        <f>TEXT(Sales_Data17[[#This Row],[OrderDate]],"MMM")</f>
        <v>Mar</v>
      </c>
      <c r="S5238" s="1" t="str">
        <f t="shared" si="81"/>
        <v>2015</v>
      </c>
    </row>
    <row r="5239" spans="1:19">
      <c r="A5239" t="s">
        <v>5262</v>
      </c>
      <c r="B5239" s="2">
        <v>42091</v>
      </c>
      <c r="C5239" s="2" t="str">
        <f>VLOOKUP(Sales_Data17[[#This Row],[Customer Name Index]],Customer_Data[#All],2,0)</f>
        <v>New Ltd</v>
      </c>
      <c r="D5239">
        <v>7</v>
      </c>
      <c r="E5239" t="s">
        <v>2</v>
      </c>
      <c r="F5239" t="s">
        <v>8168</v>
      </c>
      <c r="G5239" t="s">
        <v>8027</v>
      </c>
      <c r="H5239" t="str">
        <f>VLOOKUP(Sales_Data17[[#This Row],[Delivery Region Index]],Regions_Table[#All],2,0)</f>
        <v>New South Wales</v>
      </c>
      <c r="I5239" t="str">
        <f>VLOOKUP(Sales_Data17[[#This Row],[Delivery Region Index]],Regions_Table[#All],3,0)</f>
        <v>Port Macquarie</v>
      </c>
      <c r="J5239">
        <v>19</v>
      </c>
      <c r="K5239">
        <v>3</v>
      </c>
      <c r="L5239" t="str">
        <f>VLOOKUP(Sales_Data17[[#This Row],[Product Description Index]],Products_Data[#All],2,0)</f>
        <v>Sunglasses</v>
      </c>
      <c r="M5239">
        <v>7</v>
      </c>
      <c r="N5239" s="9">
        <v>425.07777777777778</v>
      </c>
      <c r="O5239" s="9">
        <f>Sales_Data17[[#This Row],[Order Quantity]]*Sales_Data17[[#This Row],[Unit Price]]</f>
        <v>2975.5444444444447</v>
      </c>
      <c r="P5239" s="9">
        <v>250.7958888888889</v>
      </c>
      <c r="Q5239" s="9">
        <f>Sales_Data17[[#This Row],[Line Total]]-(Sales_Data17[[#This Row],[Total Unit Cost]]*Sales_Data17[[#This Row],[Order Quantity]])</f>
        <v>1219.9732222222224</v>
      </c>
      <c r="R5239" s="1" t="str">
        <f>TEXT(Sales_Data17[[#This Row],[OrderDate]],"MMM")</f>
        <v>Mar</v>
      </c>
      <c r="S5239" s="1" t="str">
        <f t="shared" si="81"/>
        <v>2015</v>
      </c>
    </row>
    <row r="5240" spans="1:19">
      <c r="A5240" t="s">
        <v>5263</v>
      </c>
      <c r="B5240" s="2">
        <v>42091</v>
      </c>
      <c r="C5240" s="2" t="str">
        <f>VLOOKUP(Sales_Data17[[#This Row],[Customer Name Index]],Customer_Data[#All],2,0)</f>
        <v>Eminence Corp</v>
      </c>
      <c r="D5240">
        <v>18</v>
      </c>
      <c r="E5240" t="s">
        <v>4</v>
      </c>
      <c r="F5240" t="s">
        <v>8168</v>
      </c>
      <c r="G5240" t="s">
        <v>8025</v>
      </c>
      <c r="H5240" t="str">
        <f>VLOOKUP(Sales_Data17[[#This Row],[Delivery Region Index]],Regions_Table[#All],2,0)</f>
        <v>Victoria</v>
      </c>
      <c r="I5240" t="str">
        <f>VLOOKUP(Sales_Data17[[#This Row],[Delivery Region Index]],Regions_Table[#All],3,0)</f>
        <v>Bendigo</v>
      </c>
      <c r="J5240">
        <v>50</v>
      </c>
      <c r="K5240">
        <v>7</v>
      </c>
      <c r="L5240" t="str">
        <f>VLOOKUP(Sales_Data17[[#This Row],[Product Description Index]],Products_Data[#All],2,0)</f>
        <v>Dress Shirts</v>
      </c>
      <c r="M5240">
        <v>2</v>
      </c>
      <c r="N5240" s="9">
        <v>606.72222222222217</v>
      </c>
      <c r="O5240" s="9">
        <f>Sales_Data17[[#This Row],[Order Quantity]]*Sales_Data17[[#This Row],[Unit Price]]</f>
        <v>1213.4444444444443</v>
      </c>
      <c r="P5240" s="9">
        <v>418.63833333333332</v>
      </c>
      <c r="Q5240" s="9">
        <f>Sales_Data17[[#This Row],[Line Total]]-(Sales_Data17[[#This Row],[Total Unit Cost]]*Sales_Data17[[#This Row],[Order Quantity]])</f>
        <v>376.1677777777777</v>
      </c>
      <c r="R5240" s="1" t="str">
        <f>TEXT(Sales_Data17[[#This Row],[OrderDate]],"MMM")</f>
        <v>Mar</v>
      </c>
      <c r="S5240" s="1" t="str">
        <f t="shared" si="81"/>
        <v>2015</v>
      </c>
    </row>
    <row r="5241" spans="1:19">
      <c r="A5241" t="s">
        <v>5264</v>
      </c>
      <c r="B5241" s="2">
        <v>42092</v>
      </c>
      <c r="C5241" s="2" t="str">
        <f>VLOOKUP(Sales_Data17[[#This Row],[Customer Name Index]],Customer_Data[#All],2,0)</f>
        <v>3LAB, Ltd</v>
      </c>
      <c r="D5241">
        <v>16</v>
      </c>
      <c r="E5241" t="s">
        <v>3</v>
      </c>
      <c r="F5241" t="s">
        <v>8168</v>
      </c>
      <c r="G5241" t="s">
        <v>8025</v>
      </c>
      <c r="H5241" t="str">
        <f>VLOOKUP(Sales_Data17[[#This Row],[Delivery Region Index]],Regions_Table[#All],2,0)</f>
        <v>Queensland</v>
      </c>
      <c r="I5241" t="str">
        <f>VLOOKUP(Sales_Data17[[#This Row],[Delivery Region Index]],Regions_Table[#All],3,0)</f>
        <v>Toowoomba</v>
      </c>
      <c r="J5241">
        <v>44</v>
      </c>
      <c r="K5241">
        <v>7</v>
      </c>
      <c r="L5241" t="str">
        <f>VLOOKUP(Sales_Data17[[#This Row],[Product Description Index]],Products_Data[#All],2,0)</f>
        <v>Dress Shirts</v>
      </c>
      <c r="M5241">
        <v>5</v>
      </c>
      <c r="N5241" s="9">
        <v>129.53333333333333</v>
      </c>
      <c r="O5241" s="9">
        <f>Sales_Data17[[#This Row],[Order Quantity]]*Sales_Data17[[#This Row],[Unit Price]]</f>
        <v>647.66666666666663</v>
      </c>
      <c r="P5241" s="9">
        <v>86.787333333333336</v>
      </c>
      <c r="Q5241" s="9">
        <f>Sales_Data17[[#This Row],[Line Total]]-(Sales_Data17[[#This Row],[Total Unit Cost]]*Sales_Data17[[#This Row],[Order Quantity]])</f>
        <v>213.72999999999996</v>
      </c>
      <c r="R5241" s="1" t="str">
        <f>TEXT(Sales_Data17[[#This Row],[OrderDate]],"MMM")</f>
        <v>Mar</v>
      </c>
      <c r="S5241" s="1" t="str">
        <f t="shared" si="81"/>
        <v>2015</v>
      </c>
    </row>
    <row r="5242" spans="1:19">
      <c r="A5242" t="s">
        <v>5265</v>
      </c>
      <c r="B5242" s="2">
        <v>42092</v>
      </c>
      <c r="C5242" s="2" t="str">
        <f>VLOOKUP(Sales_Data17[[#This Row],[Customer Name Index]],Customer_Data[#All],2,0)</f>
        <v>PEDIFIX, Corp</v>
      </c>
      <c r="D5242">
        <v>6</v>
      </c>
      <c r="E5242" t="s">
        <v>4</v>
      </c>
      <c r="F5242" t="s">
        <v>8168</v>
      </c>
      <c r="G5242" t="s">
        <v>8027</v>
      </c>
      <c r="H5242" t="str">
        <f>VLOOKUP(Sales_Data17[[#This Row],[Delivery Region Index]],Regions_Table[#All],2,0)</f>
        <v>New South Wales</v>
      </c>
      <c r="I5242" t="str">
        <f>VLOOKUP(Sales_Data17[[#This Row],[Delivery Region Index]],Regions_Table[#All],3,0)</f>
        <v>Newcastle</v>
      </c>
      <c r="J5242">
        <v>16</v>
      </c>
      <c r="K5242">
        <v>3</v>
      </c>
      <c r="L5242" t="str">
        <f>VLOOKUP(Sales_Data17[[#This Row],[Product Description Index]],Products_Data[#All],2,0)</f>
        <v>Sunglasses</v>
      </c>
      <c r="M5242">
        <v>7</v>
      </c>
      <c r="N5242" s="9">
        <v>431.03333333333336</v>
      </c>
      <c r="O5242" s="9">
        <f>Sales_Data17[[#This Row],[Order Quantity]]*Sales_Data17[[#This Row],[Unit Price]]</f>
        <v>3017.2333333333336</v>
      </c>
      <c r="P5242" s="9">
        <v>349.137</v>
      </c>
      <c r="Q5242" s="9">
        <f>Sales_Data17[[#This Row],[Line Total]]-(Sales_Data17[[#This Row],[Total Unit Cost]]*Sales_Data17[[#This Row],[Order Quantity]])</f>
        <v>573.27433333333374</v>
      </c>
      <c r="R5242" s="1" t="str">
        <f>TEXT(Sales_Data17[[#This Row],[OrderDate]],"MMM")</f>
        <v>Mar</v>
      </c>
      <c r="S5242" s="1" t="str">
        <f t="shared" si="81"/>
        <v>2015</v>
      </c>
    </row>
    <row r="5243" spans="1:19">
      <c r="A5243" t="s">
        <v>5266</v>
      </c>
      <c r="B5243" s="2">
        <v>42092</v>
      </c>
      <c r="C5243" s="2" t="str">
        <f>VLOOKUP(Sales_Data17[[#This Row],[Customer Name Index]],Customer_Data[#All],2,0)</f>
        <v xml:space="preserve">WakeFern </v>
      </c>
      <c r="D5243">
        <v>2</v>
      </c>
      <c r="E5243" t="s">
        <v>4</v>
      </c>
      <c r="F5243" t="s">
        <v>8168</v>
      </c>
      <c r="G5243" t="s">
        <v>8027</v>
      </c>
      <c r="H5243" t="str">
        <f>VLOOKUP(Sales_Data17[[#This Row],[Delivery Region Index]],Regions_Table[#All],2,0)</f>
        <v>New South Wales</v>
      </c>
      <c r="I5243" t="str">
        <f>VLOOKUP(Sales_Data17[[#This Row],[Delivery Region Index]],Regions_Table[#All],3,0)</f>
        <v>Cessnock</v>
      </c>
      <c r="J5243">
        <v>6</v>
      </c>
      <c r="K5243">
        <v>1</v>
      </c>
      <c r="L5243" t="str">
        <f>VLOOKUP(Sales_Data17[[#This Row],[Product Description Index]],Products_Data[#All],2,0)</f>
        <v>Shirts</v>
      </c>
      <c r="M5243">
        <v>2</v>
      </c>
      <c r="N5243" s="9">
        <v>122.08888888888889</v>
      </c>
      <c r="O5243" s="9">
        <f>Sales_Data17[[#This Row],[Order Quantity]]*Sales_Data17[[#This Row],[Unit Price]]</f>
        <v>244.17777777777778</v>
      </c>
      <c r="P5243" s="9">
        <v>83.020444444444436</v>
      </c>
      <c r="Q5243" s="9">
        <f>Sales_Data17[[#This Row],[Line Total]]-(Sales_Data17[[#This Row],[Total Unit Cost]]*Sales_Data17[[#This Row],[Order Quantity]])</f>
        <v>78.136888888888905</v>
      </c>
      <c r="R5243" s="1" t="str">
        <f>TEXT(Sales_Data17[[#This Row],[OrderDate]],"MMM")</f>
        <v>Mar</v>
      </c>
      <c r="S5243" s="1" t="str">
        <f t="shared" si="81"/>
        <v>2015</v>
      </c>
    </row>
    <row r="5244" spans="1:19">
      <c r="A5244" t="s">
        <v>5267</v>
      </c>
      <c r="B5244" s="2">
        <v>42092</v>
      </c>
      <c r="C5244" s="2" t="str">
        <f>VLOOKUP(Sales_Data17[[#This Row],[Customer Name Index]],Customer_Data[#All],2,0)</f>
        <v xml:space="preserve">Linde </v>
      </c>
      <c r="D5244">
        <v>14</v>
      </c>
      <c r="E5244" t="s">
        <v>2</v>
      </c>
      <c r="F5244" t="s">
        <v>8168</v>
      </c>
      <c r="G5244" t="s">
        <v>8026</v>
      </c>
      <c r="H5244" t="str">
        <f>VLOOKUP(Sales_Data17[[#This Row],[Delivery Region Index]],Regions_Table[#All],2,0)</f>
        <v>Queensland</v>
      </c>
      <c r="I5244" t="str">
        <f>VLOOKUP(Sales_Data17[[#This Row],[Delivery Region Index]],Regions_Table[#All],3,0)</f>
        <v>Rockhampton</v>
      </c>
      <c r="J5244">
        <v>41</v>
      </c>
      <c r="K5244">
        <v>6</v>
      </c>
      <c r="L5244" t="str">
        <f>VLOOKUP(Sales_Data17[[#This Row],[Product Description Index]],Products_Data[#All],2,0)</f>
        <v>Socks</v>
      </c>
      <c r="M5244">
        <v>1</v>
      </c>
      <c r="N5244" s="9">
        <v>291.07777777777778</v>
      </c>
      <c r="O5244" s="9">
        <f>Sales_Data17[[#This Row],[Order Quantity]]*Sales_Data17[[#This Row],[Unit Price]]</f>
        <v>291.07777777777778</v>
      </c>
      <c r="P5244" s="9">
        <v>128.07422222222223</v>
      </c>
      <c r="Q5244" s="9">
        <f>Sales_Data17[[#This Row],[Line Total]]-(Sales_Data17[[#This Row],[Total Unit Cost]]*Sales_Data17[[#This Row],[Order Quantity]])</f>
        <v>163.00355555555555</v>
      </c>
      <c r="R5244" s="1" t="str">
        <f>TEXT(Sales_Data17[[#This Row],[OrderDate]],"MMM")</f>
        <v>Mar</v>
      </c>
      <c r="S5244" s="1" t="str">
        <f t="shared" si="81"/>
        <v>2015</v>
      </c>
    </row>
    <row r="5245" spans="1:19">
      <c r="A5245" t="s">
        <v>5268</v>
      </c>
      <c r="B5245" s="2">
        <v>42092</v>
      </c>
      <c r="C5245" s="2" t="str">
        <f>VLOOKUP(Sales_Data17[[#This Row],[Customer Name Index]],Customer_Data[#All],2,0)</f>
        <v>Elorac, Corp</v>
      </c>
      <c r="D5245">
        <v>3</v>
      </c>
      <c r="E5245" t="s">
        <v>2</v>
      </c>
      <c r="F5245" t="s">
        <v>8168</v>
      </c>
      <c r="G5245" t="s">
        <v>8027</v>
      </c>
      <c r="H5245" t="str">
        <f>VLOOKUP(Sales_Data17[[#This Row],[Delivery Region Index]],Regions_Table[#All],2,0)</f>
        <v>New South Wales</v>
      </c>
      <c r="I5245" t="str">
        <f>VLOOKUP(Sales_Data17[[#This Row],[Delivery Region Index]],Regions_Table[#All],3,0)</f>
        <v>Coffs Harbour</v>
      </c>
      <c r="J5245">
        <v>7</v>
      </c>
      <c r="K5245">
        <v>1</v>
      </c>
      <c r="L5245" t="str">
        <f>VLOOKUP(Sales_Data17[[#This Row],[Product Description Index]],Products_Data[#All],2,0)</f>
        <v>Shirts</v>
      </c>
      <c r="M5245">
        <v>4</v>
      </c>
      <c r="N5245" s="9">
        <v>435.5</v>
      </c>
      <c r="O5245" s="9">
        <f>Sales_Data17[[#This Row],[Order Quantity]]*Sales_Data17[[#This Row],[Unit Price]]</f>
        <v>1742</v>
      </c>
      <c r="P5245" s="9">
        <v>252.59</v>
      </c>
      <c r="Q5245" s="9">
        <f>Sales_Data17[[#This Row],[Line Total]]-(Sales_Data17[[#This Row],[Total Unit Cost]]*Sales_Data17[[#This Row],[Order Quantity]])</f>
        <v>731.64</v>
      </c>
      <c r="R5245" s="1" t="str">
        <f>TEXT(Sales_Data17[[#This Row],[OrderDate]],"MMM")</f>
        <v>Mar</v>
      </c>
      <c r="S5245" s="1" t="str">
        <f t="shared" si="81"/>
        <v>2015</v>
      </c>
    </row>
    <row r="5246" spans="1:19">
      <c r="A5246" t="s">
        <v>5269</v>
      </c>
      <c r="B5246" s="2">
        <v>42092</v>
      </c>
      <c r="C5246" s="2" t="str">
        <f>VLOOKUP(Sales_Data17[[#This Row],[Customer Name Index]],Customer_Data[#All],2,0)</f>
        <v>Eminence Corp</v>
      </c>
      <c r="D5246">
        <v>18</v>
      </c>
      <c r="E5246" t="s">
        <v>4</v>
      </c>
      <c r="F5246" t="s">
        <v>8168</v>
      </c>
      <c r="G5246" t="s">
        <v>8025</v>
      </c>
      <c r="H5246" t="str">
        <f>VLOOKUP(Sales_Data17[[#This Row],[Delivery Region Index]],Regions_Table[#All],2,0)</f>
        <v>Victoria</v>
      </c>
      <c r="I5246" t="str">
        <f>VLOOKUP(Sales_Data17[[#This Row],[Delivery Region Index]],Regions_Table[#All],3,0)</f>
        <v>Geelong</v>
      </c>
      <c r="J5246">
        <v>51</v>
      </c>
      <c r="K5246">
        <v>8</v>
      </c>
      <c r="L5246" t="str">
        <f>VLOOKUP(Sales_Data17[[#This Row],[Product Description Index]],Products_Data[#All],2,0)</f>
        <v>Shoes</v>
      </c>
      <c r="M5246">
        <v>4</v>
      </c>
      <c r="N5246" s="9">
        <v>29.777777777777779</v>
      </c>
      <c r="O5246" s="9">
        <f>Sales_Data17[[#This Row],[Order Quantity]]*Sales_Data17[[#This Row],[Unit Price]]</f>
        <v>119.11111111111111</v>
      </c>
      <c r="P5246" s="9">
        <v>15.186666666666667</v>
      </c>
      <c r="Q5246" s="9">
        <f>Sales_Data17[[#This Row],[Line Total]]-(Sales_Data17[[#This Row],[Total Unit Cost]]*Sales_Data17[[#This Row],[Order Quantity]])</f>
        <v>58.364444444444445</v>
      </c>
      <c r="R5246" s="1" t="str">
        <f>TEXT(Sales_Data17[[#This Row],[OrderDate]],"MMM")</f>
        <v>Mar</v>
      </c>
      <c r="S5246" s="1" t="str">
        <f t="shared" si="81"/>
        <v>2015</v>
      </c>
    </row>
    <row r="5247" spans="1:19">
      <c r="A5247" t="s">
        <v>5270</v>
      </c>
      <c r="B5247" s="2">
        <v>42093</v>
      </c>
      <c r="C5247" s="2" t="str">
        <f>VLOOKUP(Sales_Data17[[#This Row],[Customer Name Index]],Customer_Data[#All],2,0)</f>
        <v>21st Ltd</v>
      </c>
      <c r="D5247">
        <v>10</v>
      </c>
      <c r="E5247" t="s">
        <v>2</v>
      </c>
      <c r="F5247" t="s">
        <v>8168</v>
      </c>
      <c r="G5247" t="s">
        <v>8026</v>
      </c>
      <c r="H5247" t="str">
        <f>VLOOKUP(Sales_Data17[[#This Row],[Delivery Region Index]],Regions_Table[#All],2,0)</f>
        <v>Queensland</v>
      </c>
      <c r="I5247" t="str">
        <f>VLOOKUP(Sales_Data17[[#This Row],[Delivery Region Index]],Regions_Table[#All],3,0)</f>
        <v>Cairns</v>
      </c>
      <c r="J5247">
        <v>28</v>
      </c>
      <c r="K5247">
        <v>4</v>
      </c>
      <c r="L5247" t="str">
        <f>VLOOKUP(Sales_Data17[[#This Row],[Product Description Index]],Products_Data[#All],2,0)</f>
        <v>Jeans</v>
      </c>
      <c r="M5247">
        <v>6</v>
      </c>
      <c r="N5247" s="9">
        <v>120.60000000000001</v>
      </c>
      <c r="O5247" s="9">
        <f>Sales_Data17[[#This Row],[Order Quantity]]*Sales_Data17[[#This Row],[Unit Price]]</f>
        <v>723.6</v>
      </c>
      <c r="P5247" s="9">
        <v>84.42</v>
      </c>
      <c r="Q5247" s="9">
        <f>Sales_Data17[[#This Row],[Line Total]]-(Sales_Data17[[#This Row],[Total Unit Cost]]*Sales_Data17[[#This Row],[Order Quantity]])</f>
        <v>217.08000000000004</v>
      </c>
      <c r="R5247" s="1" t="str">
        <f>TEXT(Sales_Data17[[#This Row],[OrderDate]],"MMM")</f>
        <v>Mar</v>
      </c>
      <c r="S5247" s="1" t="str">
        <f t="shared" si="81"/>
        <v>2015</v>
      </c>
    </row>
    <row r="5248" spans="1:19">
      <c r="A5248" t="s">
        <v>5271</v>
      </c>
      <c r="B5248" s="2">
        <v>42093</v>
      </c>
      <c r="C5248" s="2" t="str">
        <f>VLOOKUP(Sales_Data17[[#This Row],[Customer Name Index]],Customer_Data[#All],2,0)</f>
        <v>ETUDE Ltd</v>
      </c>
      <c r="D5248">
        <v>4</v>
      </c>
      <c r="E5248" t="s">
        <v>4</v>
      </c>
      <c r="F5248" t="s">
        <v>8168</v>
      </c>
      <c r="G5248" t="s">
        <v>8027</v>
      </c>
      <c r="H5248" t="str">
        <f>VLOOKUP(Sales_Data17[[#This Row],[Delivery Region Index]],Regions_Table[#All],2,0)</f>
        <v>New South Wales</v>
      </c>
      <c r="I5248" t="str">
        <f>VLOOKUP(Sales_Data17[[#This Row],[Delivery Region Index]],Regions_Table[#All],3,0)</f>
        <v>Grafton</v>
      </c>
      <c r="J5248">
        <v>11</v>
      </c>
      <c r="K5248">
        <v>2</v>
      </c>
      <c r="L5248" t="str">
        <f>VLOOKUP(Sales_Data17[[#This Row],[Product Description Index]],Products_Data[#All],2,0)</f>
        <v>Pants</v>
      </c>
      <c r="M5248">
        <v>2</v>
      </c>
      <c r="N5248" s="9">
        <v>428.05555555555554</v>
      </c>
      <c r="O5248" s="9">
        <f>Sales_Data17[[#This Row],[Order Quantity]]*Sales_Data17[[#This Row],[Unit Price]]</f>
        <v>856.11111111111109</v>
      </c>
      <c r="P5248" s="9">
        <v>359.56666666666666</v>
      </c>
      <c r="Q5248" s="9">
        <f>Sales_Data17[[#This Row],[Line Total]]-(Sales_Data17[[#This Row],[Total Unit Cost]]*Sales_Data17[[#This Row],[Order Quantity]])</f>
        <v>136.97777777777776</v>
      </c>
      <c r="R5248" s="1" t="str">
        <f>TEXT(Sales_Data17[[#This Row],[OrderDate]],"MMM")</f>
        <v>Mar</v>
      </c>
      <c r="S5248" s="1" t="str">
        <f t="shared" si="81"/>
        <v>2015</v>
      </c>
    </row>
    <row r="5249" spans="1:19">
      <c r="A5249" t="s">
        <v>5272</v>
      </c>
      <c r="B5249" s="2">
        <v>42093</v>
      </c>
      <c r="C5249" s="2" t="str">
        <f>VLOOKUP(Sales_Data17[[#This Row],[Customer Name Index]],Customer_Data[#All],2,0)</f>
        <v>Avon Corp</v>
      </c>
      <c r="D5249">
        <v>1</v>
      </c>
      <c r="E5249" t="s">
        <v>3</v>
      </c>
      <c r="F5249" t="s">
        <v>8168</v>
      </c>
      <c r="G5249" t="s">
        <v>8027</v>
      </c>
      <c r="H5249" t="str">
        <f>VLOOKUP(Sales_Data17[[#This Row],[Delivery Region Index]],Regions_Table[#All],2,0)</f>
        <v>New South Wales</v>
      </c>
      <c r="I5249" t="str">
        <f>VLOOKUP(Sales_Data17[[#This Row],[Delivery Region Index]],Regions_Table[#All],3,0)</f>
        <v>Armidale</v>
      </c>
      <c r="J5249">
        <v>3</v>
      </c>
      <c r="K5249">
        <v>1</v>
      </c>
      <c r="L5249" t="str">
        <f>VLOOKUP(Sales_Data17[[#This Row],[Product Description Index]],Products_Data[#All],2,0)</f>
        <v>Shirts</v>
      </c>
      <c r="M5249">
        <v>5</v>
      </c>
      <c r="N5249" s="9">
        <v>132.51111111111112</v>
      </c>
      <c r="O5249" s="9">
        <f>Sales_Data17[[#This Row],[Order Quantity]]*Sales_Data17[[#This Row],[Unit Price]]</f>
        <v>662.55555555555566</v>
      </c>
      <c r="P5249" s="9">
        <v>53.004444444444452</v>
      </c>
      <c r="Q5249" s="9">
        <f>Sales_Data17[[#This Row],[Line Total]]-(Sales_Data17[[#This Row],[Total Unit Cost]]*Sales_Data17[[#This Row],[Order Quantity]])</f>
        <v>397.53333333333342</v>
      </c>
      <c r="R5249" s="1" t="str">
        <f>TEXT(Sales_Data17[[#This Row],[OrderDate]],"MMM")</f>
        <v>Mar</v>
      </c>
      <c r="S5249" s="1" t="str">
        <f t="shared" si="81"/>
        <v>2015</v>
      </c>
    </row>
    <row r="5250" spans="1:19">
      <c r="A5250" t="s">
        <v>5273</v>
      </c>
      <c r="B5250" s="2">
        <v>42094</v>
      </c>
      <c r="C5250" s="2" t="str">
        <f>VLOOKUP(Sales_Data17[[#This Row],[Customer Name Index]],Customer_Data[#All],2,0)</f>
        <v>ETUDE Ltd</v>
      </c>
      <c r="D5250">
        <v>4</v>
      </c>
      <c r="E5250" t="s">
        <v>2</v>
      </c>
      <c r="F5250" t="s">
        <v>8168</v>
      </c>
      <c r="G5250" t="s">
        <v>8027</v>
      </c>
      <c r="H5250" t="str">
        <f>VLOOKUP(Sales_Data17[[#This Row],[Delivery Region Index]],Regions_Table[#All],2,0)</f>
        <v>New South Wales</v>
      </c>
      <c r="I5250" t="str">
        <f>VLOOKUP(Sales_Data17[[#This Row],[Delivery Region Index]],Regions_Table[#All],3,0)</f>
        <v>Gosford</v>
      </c>
      <c r="J5250">
        <v>9</v>
      </c>
      <c r="K5250">
        <v>2</v>
      </c>
      <c r="L5250" t="str">
        <f>VLOOKUP(Sales_Data17[[#This Row],[Product Description Index]],Products_Data[#All],2,0)</f>
        <v>Pants</v>
      </c>
      <c r="M5250">
        <v>7</v>
      </c>
      <c r="N5250" s="9">
        <v>18.611111111111111</v>
      </c>
      <c r="O5250" s="9">
        <f>Sales_Data17[[#This Row],[Order Quantity]]*Sales_Data17[[#This Row],[Unit Price]]</f>
        <v>130.27777777777777</v>
      </c>
      <c r="P5250" s="9">
        <v>14.888888888888889</v>
      </c>
      <c r="Q5250" s="9">
        <f>Sales_Data17[[#This Row],[Line Total]]-(Sales_Data17[[#This Row],[Total Unit Cost]]*Sales_Data17[[#This Row],[Order Quantity]])</f>
        <v>26.055555555555543</v>
      </c>
      <c r="R5250" s="1" t="str">
        <f>TEXT(Sales_Data17[[#This Row],[OrderDate]],"MMM")</f>
        <v>Mar</v>
      </c>
      <c r="S5250" s="1" t="str">
        <f t="shared" ref="S5250:S5313" si="82">TEXT(B5250,"YYY")</f>
        <v>2015</v>
      </c>
    </row>
    <row r="5251" spans="1:19">
      <c r="A5251" t="s">
        <v>5274</v>
      </c>
      <c r="B5251" s="2">
        <v>42094</v>
      </c>
      <c r="C5251" s="2" t="str">
        <f>VLOOKUP(Sales_Data17[[#This Row],[Customer Name Index]],Customer_Data[#All],2,0)</f>
        <v xml:space="preserve">Linde </v>
      </c>
      <c r="D5251">
        <v>14</v>
      </c>
      <c r="E5251" t="s">
        <v>4</v>
      </c>
      <c r="F5251" t="s">
        <v>8168</v>
      </c>
      <c r="G5251" t="s">
        <v>8026</v>
      </c>
      <c r="H5251" t="str">
        <f>VLOOKUP(Sales_Data17[[#This Row],[Delivery Region Index]],Regions_Table[#All],2,0)</f>
        <v>Queensland</v>
      </c>
      <c r="I5251" t="str">
        <f>VLOOKUP(Sales_Data17[[#This Row],[Delivery Region Index]],Regions_Table[#All],3,0)</f>
        <v>Nambour</v>
      </c>
      <c r="J5251">
        <v>39</v>
      </c>
      <c r="K5251">
        <v>6</v>
      </c>
      <c r="L5251" t="str">
        <f>VLOOKUP(Sales_Data17[[#This Row],[Product Description Index]],Products_Data[#All],2,0)</f>
        <v>Socks</v>
      </c>
      <c r="M5251">
        <v>2</v>
      </c>
      <c r="N5251" s="9">
        <v>78.166666666666671</v>
      </c>
      <c r="O5251" s="9">
        <f>Sales_Data17[[#This Row],[Order Quantity]]*Sales_Data17[[#This Row],[Unit Price]]</f>
        <v>156.33333333333334</v>
      </c>
      <c r="P5251" s="9">
        <v>50.808333333333337</v>
      </c>
      <c r="Q5251" s="9">
        <f>Sales_Data17[[#This Row],[Line Total]]-(Sales_Data17[[#This Row],[Total Unit Cost]]*Sales_Data17[[#This Row],[Order Quantity]])</f>
        <v>54.716666666666669</v>
      </c>
      <c r="R5251" s="1" t="str">
        <f>TEXT(Sales_Data17[[#This Row],[OrderDate]],"MMM")</f>
        <v>Mar</v>
      </c>
      <c r="S5251" s="1" t="str">
        <f t="shared" si="82"/>
        <v>2015</v>
      </c>
    </row>
    <row r="5252" spans="1:19">
      <c r="A5252" t="s">
        <v>5275</v>
      </c>
      <c r="B5252" s="2">
        <v>42094</v>
      </c>
      <c r="C5252" s="2" t="str">
        <f>VLOOKUP(Sales_Data17[[#This Row],[Customer Name Index]],Customer_Data[#All],2,0)</f>
        <v>3LAB, Ltd</v>
      </c>
      <c r="D5252">
        <v>16</v>
      </c>
      <c r="E5252" t="s">
        <v>4</v>
      </c>
      <c r="F5252" t="s">
        <v>8168</v>
      </c>
      <c r="G5252" t="s">
        <v>8025</v>
      </c>
      <c r="H5252" t="str">
        <f>VLOOKUP(Sales_Data17[[#This Row],[Delivery Region Index]],Regions_Table[#All],2,0)</f>
        <v>Queensland</v>
      </c>
      <c r="I5252" t="str">
        <f>VLOOKUP(Sales_Data17[[#This Row],[Delivery Region Index]],Regions_Table[#All],3,0)</f>
        <v>Townsville</v>
      </c>
      <c r="J5252">
        <v>45</v>
      </c>
      <c r="K5252">
        <v>7</v>
      </c>
      <c r="L5252" t="str">
        <f>VLOOKUP(Sales_Data17[[#This Row],[Product Description Index]],Products_Data[#All],2,0)</f>
        <v>Dress Shirts</v>
      </c>
      <c r="M5252">
        <v>8</v>
      </c>
      <c r="N5252" s="9">
        <v>25.311111111111114</v>
      </c>
      <c r="O5252" s="9">
        <f>Sales_Data17[[#This Row],[Order Quantity]]*Sales_Data17[[#This Row],[Unit Price]]</f>
        <v>202.48888888888891</v>
      </c>
      <c r="P5252" s="9">
        <v>10.630666666666666</v>
      </c>
      <c r="Q5252" s="9">
        <f>Sales_Data17[[#This Row],[Line Total]]-(Sales_Data17[[#This Row],[Total Unit Cost]]*Sales_Data17[[#This Row],[Order Quantity]])</f>
        <v>117.44355555555558</v>
      </c>
      <c r="R5252" s="1" t="str">
        <f>TEXT(Sales_Data17[[#This Row],[OrderDate]],"MMM")</f>
        <v>Mar</v>
      </c>
      <c r="S5252" s="1" t="str">
        <f t="shared" si="82"/>
        <v>2015</v>
      </c>
    </row>
    <row r="5253" spans="1:19">
      <c r="A5253" t="s">
        <v>5276</v>
      </c>
      <c r="B5253" s="2">
        <v>42094</v>
      </c>
      <c r="C5253" s="2" t="str">
        <f>VLOOKUP(Sales_Data17[[#This Row],[Customer Name Index]],Customer_Data[#All],2,0)</f>
        <v>Avon Corp</v>
      </c>
      <c r="D5253">
        <v>1</v>
      </c>
      <c r="E5253" t="s">
        <v>2</v>
      </c>
      <c r="F5253" t="s">
        <v>8168</v>
      </c>
      <c r="G5253" t="s">
        <v>8027</v>
      </c>
      <c r="H5253" t="str">
        <f>VLOOKUP(Sales_Data17[[#This Row],[Delivery Region Index]],Regions_Table[#All],2,0)</f>
        <v>New South Wales</v>
      </c>
      <c r="I5253" t="str">
        <f>VLOOKUP(Sales_Data17[[#This Row],[Delivery Region Index]],Regions_Table[#All],3,0)</f>
        <v>Albury</v>
      </c>
      <c r="J5253">
        <v>2</v>
      </c>
      <c r="K5253">
        <v>1</v>
      </c>
      <c r="L5253" t="str">
        <f>VLOOKUP(Sales_Data17[[#This Row],[Product Description Index]],Products_Data[#All],2,0)</f>
        <v>Shirts</v>
      </c>
      <c r="M5253">
        <v>2</v>
      </c>
      <c r="N5253" s="9">
        <v>119.11111111111111</v>
      </c>
      <c r="O5253" s="9">
        <f>Sales_Data17[[#This Row],[Order Quantity]]*Sales_Data17[[#This Row],[Unit Price]]</f>
        <v>238.22222222222223</v>
      </c>
      <c r="P5253" s="9">
        <v>84.568888888888893</v>
      </c>
      <c r="Q5253" s="9">
        <f>Sales_Data17[[#This Row],[Line Total]]-(Sales_Data17[[#This Row],[Total Unit Cost]]*Sales_Data17[[#This Row],[Order Quantity]])</f>
        <v>69.084444444444443</v>
      </c>
      <c r="R5253" s="1" t="str">
        <f>TEXT(Sales_Data17[[#This Row],[OrderDate]],"MMM")</f>
        <v>Mar</v>
      </c>
      <c r="S5253" s="1" t="str">
        <f t="shared" si="82"/>
        <v>2015</v>
      </c>
    </row>
    <row r="5254" spans="1:19">
      <c r="A5254" t="s">
        <v>5277</v>
      </c>
      <c r="B5254" s="2">
        <v>42094</v>
      </c>
      <c r="C5254" s="2" t="str">
        <f>VLOOKUP(Sales_Data17[[#This Row],[Customer Name Index]],Customer_Data[#All],2,0)</f>
        <v>Procter Corp</v>
      </c>
      <c r="D5254">
        <v>5</v>
      </c>
      <c r="E5254" t="s">
        <v>4</v>
      </c>
      <c r="F5254" t="s">
        <v>8168</v>
      </c>
      <c r="G5254" t="s">
        <v>8027</v>
      </c>
      <c r="H5254" t="str">
        <f>VLOOKUP(Sales_Data17[[#This Row],[Delivery Region Index]],Regions_Table[#All],2,0)</f>
        <v>New South Wales</v>
      </c>
      <c r="I5254" t="str">
        <f>VLOOKUP(Sales_Data17[[#This Row],[Delivery Region Index]],Regions_Table[#All],3,0)</f>
        <v>Maitland</v>
      </c>
      <c r="J5254">
        <v>15</v>
      </c>
      <c r="K5254">
        <v>2</v>
      </c>
      <c r="L5254" t="str">
        <f>VLOOKUP(Sales_Data17[[#This Row],[Product Description Index]],Products_Data[#All],2,0)</f>
        <v>Pants</v>
      </c>
      <c r="M5254">
        <v>4</v>
      </c>
      <c r="N5254" s="9">
        <v>278.42222222222222</v>
      </c>
      <c r="O5254" s="9">
        <f>Sales_Data17[[#This Row],[Order Quantity]]*Sales_Data17[[#This Row],[Unit Price]]</f>
        <v>1113.6888888888889</v>
      </c>
      <c r="P5254" s="9">
        <v>161.48488888888889</v>
      </c>
      <c r="Q5254" s="9">
        <f>Sales_Data17[[#This Row],[Line Total]]-(Sales_Data17[[#This Row],[Total Unit Cost]]*Sales_Data17[[#This Row],[Order Quantity]])</f>
        <v>467.74933333333331</v>
      </c>
      <c r="R5254" s="1" t="str">
        <f>TEXT(Sales_Data17[[#This Row],[OrderDate]],"MMM")</f>
        <v>Mar</v>
      </c>
      <c r="S5254" s="1" t="str">
        <f t="shared" si="82"/>
        <v>2015</v>
      </c>
    </row>
    <row r="5255" spans="1:19">
      <c r="A5255" t="s">
        <v>5278</v>
      </c>
      <c r="B5255" s="2">
        <v>42095</v>
      </c>
      <c r="C5255" s="2" t="str">
        <f>VLOOKUP(Sales_Data17[[#This Row],[Customer Name Index]],Customer_Data[#All],2,0)</f>
        <v>Apollo Ltd</v>
      </c>
      <c r="D5255">
        <v>11</v>
      </c>
      <c r="E5255" t="s">
        <v>4</v>
      </c>
      <c r="F5255" t="s">
        <v>8168</v>
      </c>
      <c r="G5255" t="s">
        <v>8026</v>
      </c>
      <c r="H5255" t="str">
        <f>VLOOKUP(Sales_Data17[[#This Row],[Delivery Region Index]],Regions_Table[#All],2,0)</f>
        <v>Queensland</v>
      </c>
      <c r="I5255" t="str">
        <f>VLOOKUP(Sales_Data17[[#This Row],[Delivery Region Index]],Regions_Table[#All],3,0)</f>
        <v>Gympie</v>
      </c>
      <c r="J5255">
        <v>32</v>
      </c>
      <c r="K5255">
        <v>5</v>
      </c>
      <c r="L5255" t="str">
        <f>VLOOKUP(Sales_Data17[[#This Row],[Product Description Index]],Products_Data[#All],2,0)</f>
        <v>Hats</v>
      </c>
      <c r="M5255">
        <v>5</v>
      </c>
      <c r="N5255" s="9">
        <v>99.01111111111112</v>
      </c>
      <c r="O5255" s="9">
        <f>Sales_Data17[[#This Row],[Order Quantity]]*Sales_Data17[[#This Row],[Unit Price]]</f>
        <v>495.0555555555556</v>
      </c>
      <c r="P5255" s="9">
        <v>65.347333333333339</v>
      </c>
      <c r="Q5255" s="9">
        <f>Sales_Data17[[#This Row],[Line Total]]-(Sales_Data17[[#This Row],[Total Unit Cost]]*Sales_Data17[[#This Row],[Order Quantity]])</f>
        <v>168.31888888888892</v>
      </c>
      <c r="R5255" s="1" t="str">
        <f>TEXT(Sales_Data17[[#This Row],[OrderDate]],"MMM")</f>
        <v>Apr</v>
      </c>
      <c r="S5255" s="1" t="str">
        <f t="shared" si="82"/>
        <v>2015</v>
      </c>
    </row>
    <row r="5256" spans="1:19">
      <c r="A5256" t="s">
        <v>5279</v>
      </c>
      <c r="B5256" s="2">
        <v>42095</v>
      </c>
      <c r="C5256" s="2" t="str">
        <f>VLOOKUP(Sales_Data17[[#This Row],[Customer Name Index]],Customer_Data[#All],2,0)</f>
        <v xml:space="preserve">Qualitest </v>
      </c>
      <c r="D5256">
        <v>19</v>
      </c>
      <c r="E5256" t="s">
        <v>4</v>
      </c>
      <c r="F5256" t="s">
        <v>8168</v>
      </c>
      <c r="G5256" t="s">
        <v>8028</v>
      </c>
      <c r="H5256" t="str">
        <f>VLOOKUP(Sales_Data17[[#This Row],[Delivery Region Index]],Regions_Table[#All],2,0)</f>
        <v>Victoria</v>
      </c>
      <c r="I5256" t="str">
        <f>VLOOKUP(Sales_Data17[[#This Row],[Delivery Region Index]],Regions_Table[#All],3,0)</f>
        <v>Shepparton</v>
      </c>
      <c r="J5256">
        <v>54</v>
      </c>
      <c r="K5256">
        <v>8</v>
      </c>
      <c r="L5256" t="str">
        <f>VLOOKUP(Sales_Data17[[#This Row],[Product Description Index]],Products_Data[#All],2,0)</f>
        <v>Shoes</v>
      </c>
      <c r="M5256">
        <v>8</v>
      </c>
      <c r="N5256" s="9">
        <v>439.22222222222223</v>
      </c>
      <c r="O5256" s="9">
        <f>Sales_Data17[[#This Row],[Order Quantity]]*Sales_Data17[[#This Row],[Unit Price]]</f>
        <v>3513.7777777777778</v>
      </c>
      <c r="P5256" s="9">
        <v>245.96444444444447</v>
      </c>
      <c r="Q5256" s="9">
        <f>Sales_Data17[[#This Row],[Line Total]]-(Sales_Data17[[#This Row],[Total Unit Cost]]*Sales_Data17[[#This Row],[Order Quantity]])</f>
        <v>1546.0622222222221</v>
      </c>
      <c r="R5256" s="1" t="str">
        <f>TEXT(Sales_Data17[[#This Row],[OrderDate]],"MMM")</f>
        <v>Apr</v>
      </c>
      <c r="S5256" s="1" t="str">
        <f t="shared" si="82"/>
        <v>2015</v>
      </c>
    </row>
    <row r="5257" spans="1:19">
      <c r="A5257" t="s">
        <v>5280</v>
      </c>
      <c r="B5257" s="2">
        <v>42095</v>
      </c>
      <c r="C5257" s="2" t="str">
        <f>VLOOKUP(Sales_Data17[[#This Row],[Customer Name Index]],Customer_Data[#All],2,0)</f>
        <v>21st Ltd</v>
      </c>
      <c r="D5257">
        <v>10</v>
      </c>
      <c r="E5257" t="s">
        <v>4</v>
      </c>
      <c r="F5257" t="s">
        <v>8168</v>
      </c>
      <c r="G5257" t="s">
        <v>8026</v>
      </c>
      <c r="H5257" t="str">
        <f>VLOOKUP(Sales_Data17[[#This Row],[Delivery Region Index]],Regions_Table[#All],2,0)</f>
        <v>Queensland</v>
      </c>
      <c r="I5257" t="str">
        <f>VLOOKUP(Sales_Data17[[#This Row],[Delivery Region Index]],Regions_Table[#All],3,0)</f>
        <v>Cairns</v>
      </c>
      <c r="J5257">
        <v>28</v>
      </c>
      <c r="K5257">
        <v>4</v>
      </c>
      <c r="L5257" t="str">
        <f>VLOOKUP(Sales_Data17[[#This Row],[Product Description Index]],Products_Data[#All],2,0)</f>
        <v>Jeans</v>
      </c>
      <c r="M5257">
        <v>7</v>
      </c>
      <c r="N5257" s="9">
        <v>288.84444444444443</v>
      </c>
      <c r="O5257" s="9">
        <f>Sales_Data17[[#This Row],[Order Quantity]]*Sales_Data17[[#This Row],[Unit Price]]</f>
        <v>2021.911111111111</v>
      </c>
      <c r="P5257" s="9">
        <v>233.964</v>
      </c>
      <c r="Q5257" s="9">
        <f>Sales_Data17[[#This Row],[Line Total]]-(Sales_Data17[[#This Row],[Total Unit Cost]]*Sales_Data17[[#This Row],[Order Quantity]])</f>
        <v>384.16311111111099</v>
      </c>
      <c r="R5257" s="1" t="str">
        <f>TEXT(Sales_Data17[[#This Row],[OrderDate]],"MMM")</f>
        <v>Apr</v>
      </c>
      <c r="S5257" s="1" t="str">
        <f t="shared" si="82"/>
        <v>2015</v>
      </c>
    </row>
    <row r="5258" spans="1:19">
      <c r="A5258" t="s">
        <v>5281</v>
      </c>
      <c r="B5258" s="2">
        <v>42095</v>
      </c>
      <c r="C5258" s="2" t="str">
        <f>VLOOKUP(Sales_Data17[[#This Row],[Customer Name Index]],Customer_Data[#All],2,0)</f>
        <v>21st Ltd</v>
      </c>
      <c r="D5258">
        <v>10</v>
      </c>
      <c r="E5258" t="s">
        <v>2</v>
      </c>
      <c r="F5258" t="s">
        <v>8168</v>
      </c>
      <c r="G5258" t="s">
        <v>8027</v>
      </c>
      <c r="H5258" t="str">
        <f>VLOOKUP(Sales_Data17[[#This Row],[Delivery Region Index]],Regions_Table[#All],2,0)</f>
        <v>Queensland</v>
      </c>
      <c r="I5258" t="str">
        <f>VLOOKUP(Sales_Data17[[#This Row],[Delivery Region Index]],Regions_Table[#All],3,0)</f>
        <v>Bundaberg</v>
      </c>
      <c r="J5258">
        <v>27</v>
      </c>
      <c r="K5258">
        <v>4</v>
      </c>
      <c r="L5258" t="str">
        <f>VLOOKUP(Sales_Data17[[#This Row],[Product Description Index]],Products_Data[#All],2,0)</f>
        <v>Jeans</v>
      </c>
      <c r="M5258">
        <v>8</v>
      </c>
      <c r="N5258" s="9">
        <v>120.60000000000001</v>
      </c>
      <c r="O5258" s="9">
        <f>Sales_Data17[[#This Row],[Order Quantity]]*Sales_Data17[[#This Row],[Unit Price]]</f>
        <v>964.80000000000007</v>
      </c>
      <c r="P5258" s="9">
        <v>84.42</v>
      </c>
      <c r="Q5258" s="9">
        <f>Sales_Data17[[#This Row],[Line Total]]-(Sales_Data17[[#This Row],[Total Unit Cost]]*Sales_Data17[[#This Row],[Order Quantity]])</f>
        <v>289.44000000000005</v>
      </c>
      <c r="R5258" s="1" t="str">
        <f>TEXT(Sales_Data17[[#This Row],[OrderDate]],"MMM")</f>
        <v>Apr</v>
      </c>
      <c r="S5258" s="1" t="str">
        <f t="shared" si="82"/>
        <v>2015</v>
      </c>
    </row>
    <row r="5259" spans="1:19">
      <c r="A5259" t="s">
        <v>5282</v>
      </c>
      <c r="B5259" s="2">
        <v>42095</v>
      </c>
      <c r="C5259" s="2" t="str">
        <f>VLOOKUP(Sales_Data17[[#This Row],[Customer Name Index]],Customer_Data[#All],2,0)</f>
        <v>Apollo Ltd</v>
      </c>
      <c r="D5259">
        <v>11</v>
      </c>
      <c r="E5259" t="s">
        <v>2</v>
      </c>
      <c r="F5259" t="s">
        <v>8168</v>
      </c>
      <c r="G5259" t="s">
        <v>8026</v>
      </c>
      <c r="H5259" t="str">
        <f>VLOOKUP(Sales_Data17[[#This Row],[Delivery Region Index]],Regions_Table[#All],2,0)</f>
        <v>Queensland</v>
      </c>
      <c r="I5259" t="str">
        <f>VLOOKUP(Sales_Data17[[#This Row],[Delivery Region Index]],Regions_Table[#All],3,0)</f>
        <v>Gold Coast</v>
      </c>
      <c r="J5259">
        <v>31</v>
      </c>
      <c r="K5259">
        <v>5</v>
      </c>
      <c r="L5259" t="str">
        <f>VLOOKUP(Sales_Data17[[#This Row],[Product Description Index]],Products_Data[#All],2,0)</f>
        <v>Hats</v>
      </c>
      <c r="M5259">
        <v>1</v>
      </c>
      <c r="N5259" s="9">
        <v>211.42222222222222</v>
      </c>
      <c r="O5259" s="9">
        <f>Sales_Data17[[#This Row],[Order Quantity]]*Sales_Data17[[#This Row],[Unit Price]]</f>
        <v>211.42222222222222</v>
      </c>
      <c r="P5259" s="9">
        <v>116.28222222222222</v>
      </c>
      <c r="Q5259" s="9">
        <f>Sales_Data17[[#This Row],[Line Total]]-(Sales_Data17[[#This Row],[Total Unit Cost]]*Sales_Data17[[#This Row],[Order Quantity]])</f>
        <v>95.14</v>
      </c>
      <c r="R5259" s="1" t="str">
        <f>TEXT(Sales_Data17[[#This Row],[OrderDate]],"MMM")</f>
        <v>Apr</v>
      </c>
      <c r="S5259" s="1" t="str">
        <f t="shared" si="82"/>
        <v>2015</v>
      </c>
    </row>
    <row r="5260" spans="1:19">
      <c r="A5260" t="s">
        <v>5283</v>
      </c>
      <c r="B5260" s="2">
        <v>42096</v>
      </c>
      <c r="C5260" s="2" t="str">
        <f>VLOOKUP(Sales_Data17[[#This Row],[Customer Name Index]],Customer_Data[#All],2,0)</f>
        <v xml:space="preserve">Ei </v>
      </c>
      <c r="D5260">
        <v>9</v>
      </c>
      <c r="E5260" t="s">
        <v>2</v>
      </c>
      <c r="F5260" t="s">
        <v>8168</v>
      </c>
      <c r="G5260" t="s">
        <v>8027</v>
      </c>
      <c r="H5260" t="str">
        <f>VLOOKUP(Sales_Data17[[#This Row],[Delivery Region Index]],Regions_Table[#All],2,0)</f>
        <v>Queensland</v>
      </c>
      <c r="I5260" t="str">
        <f>VLOOKUP(Sales_Data17[[#This Row],[Delivery Region Index]],Regions_Table[#All],3,0)</f>
        <v>Brisbane</v>
      </c>
      <c r="J5260">
        <v>26</v>
      </c>
      <c r="K5260">
        <v>4</v>
      </c>
      <c r="L5260" t="str">
        <f>VLOOKUP(Sales_Data17[[#This Row],[Product Description Index]],Products_Data[#All],2,0)</f>
        <v>Jeans</v>
      </c>
      <c r="M5260">
        <v>7</v>
      </c>
      <c r="N5260" s="9">
        <v>195.78888888888889</v>
      </c>
      <c r="O5260" s="9">
        <f>Sales_Data17[[#This Row],[Order Quantity]]*Sales_Data17[[#This Row],[Unit Price]]</f>
        <v>1370.5222222222224</v>
      </c>
      <c r="P5260" s="9">
        <v>158.58900000000003</v>
      </c>
      <c r="Q5260" s="9">
        <f>Sales_Data17[[#This Row],[Line Total]]-(Sales_Data17[[#This Row],[Total Unit Cost]]*Sales_Data17[[#This Row],[Order Quantity]])</f>
        <v>260.39922222222208</v>
      </c>
      <c r="R5260" s="1" t="str">
        <f>TEXT(Sales_Data17[[#This Row],[OrderDate]],"MMM")</f>
        <v>Apr</v>
      </c>
      <c r="S5260" s="1" t="str">
        <f t="shared" si="82"/>
        <v>2015</v>
      </c>
    </row>
    <row r="5261" spans="1:19">
      <c r="A5261" t="s">
        <v>5284</v>
      </c>
      <c r="B5261" s="2">
        <v>42096</v>
      </c>
      <c r="C5261" s="2" t="str">
        <f>VLOOKUP(Sales_Data17[[#This Row],[Customer Name Index]],Customer_Data[#All],2,0)</f>
        <v>3LAB, Ltd</v>
      </c>
      <c r="D5261">
        <v>16</v>
      </c>
      <c r="E5261" t="s">
        <v>3</v>
      </c>
      <c r="F5261" t="s">
        <v>8168</v>
      </c>
      <c r="G5261" t="s">
        <v>8025</v>
      </c>
      <c r="H5261" t="str">
        <f>VLOOKUP(Sales_Data17[[#This Row],[Delivery Region Index]],Regions_Table[#All],2,0)</f>
        <v>Queensland</v>
      </c>
      <c r="I5261" t="str">
        <f>VLOOKUP(Sales_Data17[[#This Row],[Delivery Region Index]],Regions_Table[#All],3,0)</f>
        <v>Townsville</v>
      </c>
      <c r="J5261">
        <v>45</v>
      </c>
      <c r="K5261">
        <v>7</v>
      </c>
      <c r="L5261" t="str">
        <f>VLOOKUP(Sales_Data17[[#This Row],[Product Description Index]],Products_Data[#All],2,0)</f>
        <v>Dress Shirts</v>
      </c>
      <c r="M5261">
        <v>8</v>
      </c>
      <c r="N5261" s="9">
        <v>118.36666666666666</v>
      </c>
      <c r="O5261" s="9">
        <f>Sales_Data17[[#This Row],[Order Quantity]]*Sales_Data17[[#This Row],[Unit Price]]</f>
        <v>946.93333333333328</v>
      </c>
      <c r="P5261" s="9">
        <v>54.448666666666668</v>
      </c>
      <c r="Q5261" s="9">
        <f>Sales_Data17[[#This Row],[Line Total]]-(Sales_Data17[[#This Row],[Total Unit Cost]]*Sales_Data17[[#This Row],[Order Quantity]])</f>
        <v>511.34399999999994</v>
      </c>
      <c r="R5261" s="1" t="str">
        <f>TEXT(Sales_Data17[[#This Row],[OrderDate]],"MMM")</f>
        <v>Apr</v>
      </c>
      <c r="S5261" s="1" t="str">
        <f t="shared" si="82"/>
        <v>2015</v>
      </c>
    </row>
    <row r="5262" spans="1:19">
      <c r="A5262" t="s">
        <v>5285</v>
      </c>
      <c r="B5262" s="2">
        <v>42096</v>
      </c>
      <c r="C5262" s="2" t="str">
        <f>VLOOKUP(Sales_Data17[[#This Row],[Customer Name Index]],Customer_Data[#All],2,0)</f>
        <v>ETUDE Ltd</v>
      </c>
      <c r="D5262">
        <v>4</v>
      </c>
      <c r="E5262" t="s">
        <v>4</v>
      </c>
      <c r="F5262" t="s">
        <v>8168</v>
      </c>
      <c r="G5262" t="s">
        <v>8027</v>
      </c>
      <c r="H5262" t="str">
        <f>VLOOKUP(Sales_Data17[[#This Row],[Delivery Region Index]],Regions_Table[#All],2,0)</f>
        <v>New South Wales</v>
      </c>
      <c r="I5262" t="str">
        <f>VLOOKUP(Sales_Data17[[#This Row],[Delivery Region Index]],Regions_Table[#All],3,0)</f>
        <v>Grafton</v>
      </c>
      <c r="J5262">
        <v>11</v>
      </c>
      <c r="K5262">
        <v>2</v>
      </c>
      <c r="L5262" t="str">
        <f>VLOOKUP(Sales_Data17[[#This Row],[Product Description Index]],Products_Data[#All],2,0)</f>
        <v>Pants</v>
      </c>
      <c r="M5262">
        <v>6</v>
      </c>
      <c r="N5262" s="9">
        <v>74.444444444444443</v>
      </c>
      <c r="O5262" s="9">
        <f>Sales_Data17[[#This Row],[Order Quantity]]*Sales_Data17[[#This Row],[Unit Price]]</f>
        <v>446.66666666666663</v>
      </c>
      <c r="P5262" s="9">
        <v>48.388888888888886</v>
      </c>
      <c r="Q5262" s="9">
        <f>Sales_Data17[[#This Row],[Line Total]]-(Sales_Data17[[#This Row],[Total Unit Cost]]*Sales_Data17[[#This Row],[Order Quantity]])</f>
        <v>156.33333333333331</v>
      </c>
      <c r="R5262" s="1" t="str">
        <f>TEXT(Sales_Data17[[#This Row],[OrderDate]],"MMM")</f>
        <v>Apr</v>
      </c>
      <c r="S5262" s="1" t="str">
        <f t="shared" si="82"/>
        <v>2015</v>
      </c>
    </row>
    <row r="5263" spans="1:19">
      <c r="A5263" t="s">
        <v>5286</v>
      </c>
      <c r="B5263" s="2">
        <v>42096</v>
      </c>
      <c r="C5263" s="2" t="str">
        <f>VLOOKUP(Sales_Data17[[#This Row],[Customer Name Index]],Customer_Data[#All],2,0)</f>
        <v>Rochester Ltd</v>
      </c>
      <c r="D5263">
        <v>15</v>
      </c>
      <c r="E5263" t="s">
        <v>3</v>
      </c>
      <c r="F5263" t="s">
        <v>8168</v>
      </c>
      <c r="G5263" t="s">
        <v>8025</v>
      </c>
      <c r="H5263" t="str">
        <f>VLOOKUP(Sales_Data17[[#This Row],[Delivery Region Index]],Regions_Table[#All],2,0)</f>
        <v>Queensland</v>
      </c>
      <c r="I5263" t="str">
        <f>VLOOKUP(Sales_Data17[[#This Row],[Delivery Region Index]],Regions_Table[#All],3,0)</f>
        <v>Sunshine Coast</v>
      </c>
      <c r="J5263">
        <v>42</v>
      </c>
      <c r="K5263">
        <v>6</v>
      </c>
      <c r="L5263" t="str">
        <f>VLOOKUP(Sales_Data17[[#This Row],[Product Description Index]],Products_Data[#All],2,0)</f>
        <v>Socks</v>
      </c>
      <c r="M5263">
        <v>4</v>
      </c>
      <c r="N5263" s="9">
        <v>96.777777777777771</v>
      </c>
      <c r="O5263" s="9">
        <f>Sales_Data17[[#This Row],[Order Quantity]]*Sales_Data17[[#This Row],[Unit Price]]</f>
        <v>387.11111111111109</v>
      </c>
      <c r="P5263" s="9">
        <v>40.646666666666668</v>
      </c>
      <c r="Q5263" s="9">
        <f>Sales_Data17[[#This Row],[Line Total]]-(Sales_Data17[[#This Row],[Total Unit Cost]]*Sales_Data17[[#This Row],[Order Quantity]])</f>
        <v>224.52444444444441</v>
      </c>
      <c r="R5263" s="1" t="str">
        <f>TEXT(Sales_Data17[[#This Row],[OrderDate]],"MMM")</f>
        <v>Apr</v>
      </c>
      <c r="S5263" s="1" t="str">
        <f t="shared" si="82"/>
        <v>2015</v>
      </c>
    </row>
    <row r="5264" spans="1:19">
      <c r="A5264" t="s">
        <v>5287</v>
      </c>
      <c r="B5264" s="2">
        <v>42096</v>
      </c>
      <c r="C5264" s="2" t="str">
        <f>VLOOKUP(Sales_Data17[[#This Row],[Customer Name Index]],Customer_Data[#All],2,0)</f>
        <v xml:space="preserve">WakeFern </v>
      </c>
      <c r="D5264">
        <v>2</v>
      </c>
      <c r="E5264" t="s">
        <v>2</v>
      </c>
      <c r="F5264" t="s">
        <v>8168</v>
      </c>
      <c r="G5264" t="s">
        <v>8027</v>
      </c>
      <c r="H5264" t="str">
        <f>VLOOKUP(Sales_Data17[[#This Row],[Delivery Region Index]],Regions_Table[#All],2,0)</f>
        <v>New South Wales</v>
      </c>
      <c r="I5264" t="str">
        <f>VLOOKUP(Sales_Data17[[#This Row],[Delivery Region Index]],Regions_Table[#All],3,0)</f>
        <v>Bathurst</v>
      </c>
      <c r="J5264">
        <v>4</v>
      </c>
      <c r="K5264">
        <v>1</v>
      </c>
      <c r="L5264" t="str">
        <f>VLOOKUP(Sales_Data17[[#This Row],[Product Description Index]],Products_Data[#All],2,0)</f>
        <v>Shirts</v>
      </c>
      <c r="M5264">
        <v>8</v>
      </c>
      <c r="N5264" s="9">
        <v>268</v>
      </c>
      <c r="O5264" s="9">
        <f>Sales_Data17[[#This Row],[Order Quantity]]*Sales_Data17[[#This Row],[Unit Price]]</f>
        <v>2144</v>
      </c>
      <c r="P5264" s="9">
        <v>198.32</v>
      </c>
      <c r="Q5264" s="9">
        <f>Sales_Data17[[#This Row],[Line Total]]-(Sales_Data17[[#This Row],[Total Unit Cost]]*Sales_Data17[[#This Row],[Order Quantity]])</f>
        <v>557.44000000000005</v>
      </c>
      <c r="R5264" s="1" t="str">
        <f>TEXT(Sales_Data17[[#This Row],[OrderDate]],"MMM")</f>
        <v>Apr</v>
      </c>
      <c r="S5264" s="1" t="str">
        <f t="shared" si="82"/>
        <v>2015</v>
      </c>
    </row>
    <row r="5265" spans="1:19">
      <c r="A5265" t="s">
        <v>5288</v>
      </c>
      <c r="B5265" s="2">
        <v>42096</v>
      </c>
      <c r="C5265" s="2" t="str">
        <f>VLOOKUP(Sales_Data17[[#This Row],[Customer Name Index]],Customer_Data[#All],2,0)</f>
        <v xml:space="preserve">Medline </v>
      </c>
      <c r="D5265">
        <v>12</v>
      </c>
      <c r="E5265" t="s">
        <v>2</v>
      </c>
      <c r="F5265" t="s">
        <v>8168</v>
      </c>
      <c r="G5265" t="s">
        <v>8026</v>
      </c>
      <c r="H5265" t="str">
        <f>VLOOKUP(Sales_Data17[[#This Row],[Delivery Region Index]],Regions_Table[#All],2,0)</f>
        <v>Queensland</v>
      </c>
      <c r="I5265" t="str">
        <f>VLOOKUP(Sales_Data17[[#This Row],[Delivery Region Index]],Regions_Table[#All],3,0)</f>
        <v>Gympie</v>
      </c>
      <c r="J5265">
        <v>32</v>
      </c>
      <c r="K5265">
        <v>5</v>
      </c>
      <c r="L5265" t="str">
        <f>VLOOKUP(Sales_Data17[[#This Row],[Product Description Index]],Products_Data[#All],2,0)</f>
        <v>Hats</v>
      </c>
      <c r="M5265">
        <v>7</v>
      </c>
      <c r="N5265" s="9">
        <v>302.98888888888888</v>
      </c>
      <c r="O5265" s="9">
        <f>Sales_Data17[[#This Row],[Order Quantity]]*Sales_Data17[[#This Row],[Unit Price]]</f>
        <v>2120.922222222222</v>
      </c>
      <c r="P5265" s="9">
        <v>227.24166666666667</v>
      </c>
      <c r="Q5265" s="9">
        <f>Sales_Data17[[#This Row],[Line Total]]-(Sales_Data17[[#This Row],[Total Unit Cost]]*Sales_Data17[[#This Row],[Order Quantity]])</f>
        <v>530.23055555555538</v>
      </c>
      <c r="R5265" s="1" t="str">
        <f>TEXT(Sales_Data17[[#This Row],[OrderDate]],"MMM")</f>
        <v>Apr</v>
      </c>
      <c r="S5265" s="1" t="str">
        <f t="shared" si="82"/>
        <v>2015</v>
      </c>
    </row>
    <row r="5266" spans="1:19">
      <c r="A5266" t="s">
        <v>5289</v>
      </c>
      <c r="B5266" s="2">
        <v>42096</v>
      </c>
      <c r="C5266" s="2" t="str">
        <f>VLOOKUP(Sales_Data17[[#This Row],[Customer Name Index]],Customer_Data[#All],2,0)</f>
        <v>Elorac, Corp</v>
      </c>
      <c r="D5266">
        <v>3</v>
      </c>
      <c r="E5266" t="s">
        <v>4</v>
      </c>
      <c r="F5266" t="s">
        <v>8168</v>
      </c>
      <c r="G5266" t="s">
        <v>8027</v>
      </c>
      <c r="H5266" t="str">
        <f>VLOOKUP(Sales_Data17[[#This Row],[Delivery Region Index]],Regions_Table[#All],2,0)</f>
        <v>New South Wales</v>
      </c>
      <c r="I5266" t="str">
        <f>VLOOKUP(Sales_Data17[[#This Row],[Delivery Region Index]],Regions_Table[#All],3,0)</f>
        <v>Coffs Harbour</v>
      </c>
      <c r="J5266">
        <v>7</v>
      </c>
      <c r="K5266">
        <v>1</v>
      </c>
      <c r="L5266" t="str">
        <f>VLOOKUP(Sales_Data17[[#This Row],[Product Description Index]],Products_Data[#All],2,0)</f>
        <v>Shirts</v>
      </c>
      <c r="M5266">
        <v>9</v>
      </c>
      <c r="N5266" s="9">
        <v>116.87777777777779</v>
      </c>
      <c r="O5266" s="9">
        <f>Sales_Data17[[#This Row],[Order Quantity]]*Sales_Data17[[#This Row],[Unit Price]]</f>
        <v>1051.9000000000001</v>
      </c>
      <c r="P5266" s="9">
        <v>61.945222222222228</v>
      </c>
      <c r="Q5266" s="9">
        <f>Sales_Data17[[#This Row],[Line Total]]-(Sales_Data17[[#This Row],[Total Unit Cost]]*Sales_Data17[[#This Row],[Order Quantity]])</f>
        <v>494.39300000000003</v>
      </c>
      <c r="R5266" s="1" t="str">
        <f>TEXT(Sales_Data17[[#This Row],[OrderDate]],"MMM")</f>
        <v>Apr</v>
      </c>
      <c r="S5266" s="1" t="str">
        <f t="shared" si="82"/>
        <v>2015</v>
      </c>
    </row>
    <row r="5267" spans="1:19">
      <c r="A5267" t="s">
        <v>5290</v>
      </c>
      <c r="B5267" s="2">
        <v>42097</v>
      </c>
      <c r="C5267" s="2" t="str">
        <f>VLOOKUP(Sales_Data17[[#This Row],[Customer Name Index]],Customer_Data[#All],2,0)</f>
        <v>New Ltd</v>
      </c>
      <c r="D5267">
        <v>7</v>
      </c>
      <c r="E5267" t="s">
        <v>4</v>
      </c>
      <c r="F5267" t="s">
        <v>8168</v>
      </c>
      <c r="G5267" t="s">
        <v>8027</v>
      </c>
      <c r="H5267" t="str">
        <f>VLOOKUP(Sales_Data17[[#This Row],[Delivery Region Index]],Regions_Table[#All],2,0)</f>
        <v>New South Wales</v>
      </c>
      <c r="I5267" t="str">
        <f>VLOOKUP(Sales_Data17[[#This Row],[Delivery Region Index]],Regions_Table[#All],3,0)</f>
        <v>Orange</v>
      </c>
      <c r="J5267">
        <v>18</v>
      </c>
      <c r="K5267">
        <v>3</v>
      </c>
      <c r="L5267" t="str">
        <f>VLOOKUP(Sales_Data17[[#This Row],[Product Description Index]],Products_Data[#All],2,0)</f>
        <v>Sunglasses</v>
      </c>
      <c r="M5267">
        <v>4</v>
      </c>
      <c r="N5267" s="9">
        <v>728.81111111111113</v>
      </c>
      <c r="O5267" s="9">
        <f>Sales_Data17[[#This Row],[Order Quantity]]*Sales_Data17[[#This Row],[Unit Price]]</f>
        <v>2915.2444444444445</v>
      </c>
      <c r="P5267" s="9">
        <v>364.40555555555557</v>
      </c>
      <c r="Q5267" s="9">
        <f>Sales_Data17[[#This Row],[Line Total]]-(Sales_Data17[[#This Row],[Total Unit Cost]]*Sales_Data17[[#This Row],[Order Quantity]])</f>
        <v>1457.6222222222223</v>
      </c>
      <c r="R5267" s="1" t="str">
        <f>TEXT(Sales_Data17[[#This Row],[OrderDate]],"MMM")</f>
        <v>Apr</v>
      </c>
      <c r="S5267" s="1" t="str">
        <f t="shared" si="82"/>
        <v>2015</v>
      </c>
    </row>
    <row r="5268" spans="1:19">
      <c r="A5268" t="s">
        <v>5291</v>
      </c>
      <c r="B5268" s="2">
        <v>42097</v>
      </c>
      <c r="C5268" s="2" t="str">
        <f>VLOOKUP(Sales_Data17[[#This Row],[Customer Name Index]],Customer_Data[#All],2,0)</f>
        <v>PEDIFIX, Corp</v>
      </c>
      <c r="D5268">
        <v>6</v>
      </c>
      <c r="E5268" t="s">
        <v>4</v>
      </c>
      <c r="F5268" t="s">
        <v>8168</v>
      </c>
      <c r="G5268" t="s">
        <v>8027</v>
      </c>
      <c r="H5268" t="str">
        <f>VLOOKUP(Sales_Data17[[#This Row],[Delivery Region Index]],Regions_Table[#All],2,0)</f>
        <v>New South Wales</v>
      </c>
      <c r="I5268" t="str">
        <f>VLOOKUP(Sales_Data17[[#This Row],[Delivery Region Index]],Regions_Table[#All],3,0)</f>
        <v>Nowra</v>
      </c>
      <c r="J5268">
        <v>17</v>
      </c>
      <c r="K5268">
        <v>3</v>
      </c>
      <c r="L5268" t="str">
        <f>VLOOKUP(Sales_Data17[[#This Row],[Product Description Index]],Products_Data[#All],2,0)</f>
        <v>Sunglasses</v>
      </c>
      <c r="M5268">
        <v>1</v>
      </c>
      <c r="N5268" s="9">
        <v>280.65555555555557</v>
      </c>
      <c r="O5268" s="9">
        <f>Sales_Data17[[#This Row],[Order Quantity]]*Sales_Data17[[#This Row],[Unit Price]]</f>
        <v>280.65555555555557</v>
      </c>
      <c r="P5268" s="9">
        <v>148.74744444444445</v>
      </c>
      <c r="Q5268" s="9">
        <f>Sales_Data17[[#This Row],[Line Total]]-(Sales_Data17[[#This Row],[Total Unit Cost]]*Sales_Data17[[#This Row],[Order Quantity]])</f>
        <v>131.90811111111111</v>
      </c>
      <c r="R5268" s="1" t="str">
        <f>TEXT(Sales_Data17[[#This Row],[OrderDate]],"MMM")</f>
        <v>Apr</v>
      </c>
      <c r="S5268" s="1" t="str">
        <f t="shared" si="82"/>
        <v>2015</v>
      </c>
    </row>
    <row r="5269" spans="1:19">
      <c r="A5269" t="s">
        <v>5292</v>
      </c>
      <c r="B5269" s="2">
        <v>42097</v>
      </c>
      <c r="C5269" s="2" t="str">
        <f>VLOOKUP(Sales_Data17[[#This Row],[Customer Name Index]],Customer_Data[#All],2,0)</f>
        <v>ETUDE Ltd</v>
      </c>
      <c r="D5269">
        <v>4</v>
      </c>
      <c r="E5269" t="s">
        <v>3</v>
      </c>
      <c r="F5269" t="s">
        <v>8168</v>
      </c>
      <c r="G5269" t="s">
        <v>8027</v>
      </c>
      <c r="H5269" t="str">
        <f>VLOOKUP(Sales_Data17[[#This Row],[Delivery Region Index]],Regions_Table[#All],2,0)</f>
        <v>New South Wales</v>
      </c>
      <c r="I5269" t="str">
        <f>VLOOKUP(Sales_Data17[[#This Row],[Delivery Region Index]],Regions_Table[#All],3,0)</f>
        <v>Goulburn</v>
      </c>
      <c r="J5269">
        <v>10</v>
      </c>
      <c r="K5269">
        <v>2</v>
      </c>
      <c r="L5269" t="str">
        <f>VLOOKUP(Sales_Data17[[#This Row],[Product Description Index]],Products_Data[#All],2,0)</f>
        <v>Pants</v>
      </c>
      <c r="M5269">
        <v>4</v>
      </c>
      <c r="N5269" s="9">
        <v>284.37777777777779</v>
      </c>
      <c r="O5269" s="9">
        <f>Sales_Data17[[#This Row],[Order Quantity]]*Sales_Data17[[#This Row],[Unit Price]]</f>
        <v>1137.5111111111112</v>
      </c>
      <c r="P5269" s="9">
        <v>147.87644444444447</v>
      </c>
      <c r="Q5269" s="9">
        <f>Sales_Data17[[#This Row],[Line Total]]-(Sales_Data17[[#This Row],[Total Unit Cost]]*Sales_Data17[[#This Row],[Order Quantity]])</f>
        <v>546.00533333333328</v>
      </c>
      <c r="R5269" s="1" t="str">
        <f>TEXT(Sales_Data17[[#This Row],[OrderDate]],"MMM")</f>
        <v>Apr</v>
      </c>
      <c r="S5269" s="1" t="str">
        <f t="shared" si="82"/>
        <v>2015</v>
      </c>
    </row>
    <row r="5270" spans="1:19">
      <c r="A5270" t="s">
        <v>5293</v>
      </c>
      <c r="B5270" s="2">
        <v>42097</v>
      </c>
      <c r="C5270" s="2" t="str">
        <f>VLOOKUP(Sales_Data17[[#This Row],[Customer Name Index]],Customer_Data[#All],2,0)</f>
        <v>Rochester Ltd</v>
      </c>
      <c r="D5270">
        <v>15</v>
      </c>
      <c r="E5270" t="s">
        <v>2</v>
      </c>
      <c r="F5270" t="s">
        <v>8168</v>
      </c>
      <c r="G5270" t="s">
        <v>8025</v>
      </c>
      <c r="H5270" t="str">
        <f>VLOOKUP(Sales_Data17[[#This Row],[Delivery Region Index]],Regions_Table[#All],2,0)</f>
        <v>Queensland</v>
      </c>
      <c r="I5270" t="str">
        <f>VLOOKUP(Sales_Data17[[#This Row],[Delivery Region Index]],Regions_Table[#All],3,0)</f>
        <v>Thuringowa</v>
      </c>
      <c r="J5270">
        <v>43</v>
      </c>
      <c r="K5270">
        <v>6</v>
      </c>
      <c r="L5270" t="str">
        <f>VLOOKUP(Sales_Data17[[#This Row],[Product Description Index]],Products_Data[#All],2,0)</f>
        <v>Socks</v>
      </c>
      <c r="M5270">
        <v>8</v>
      </c>
      <c r="N5270" s="9">
        <v>352.86666666666667</v>
      </c>
      <c r="O5270" s="9">
        <f>Sales_Data17[[#This Row],[Order Quantity]]*Sales_Data17[[#This Row],[Unit Price]]</f>
        <v>2822.9333333333334</v>
      </c>
      <c r="P5270" s="9">
        <v>257.59266666666667</v>
      </c>
      <c r="Q5270" s="9">
        <f>Sales_Data17[[#This Row],[Line Total]]-(Sales_Data17[[#This Row],[Total Unit Cost]]*Sales_Data17[[#This Row],[Order Quantity]])</f>
        <v>762.19200000000001</v>
      </c>
      <c r="R5270" s="1" t="str">
        <f>TEXT(Sales_Data17[[#This Row],[OrderDate]],"MMM")</f>
        <v>Apr</v>
      </c>
      <c r="S5270" s="1" t="str">
        <f t="shared" si="82"/>
        <v>2015</v>
      </c>
    </row>
    <row r="5271" spans="1:19">
      <c r="A5271" t="s">
        <v>5294</v>
      </c>
      <c r="B5271" s="2">
        <v>42098</v>
      </c>
      <c r="C5271" s="2" t="str">
        <f>VLOOKUP(Sales_Data17[[#This Row],[Customer Name Index]],Customer_Data[#All],2,0)</f>
        <v>Procter Corp</v>
      </c>
      <c r="D5271">
        <v>5</v>
      </c>
      <c r="E5271" t="s">
        <v>2</v>
      </c>
      <c r="F5271" t="s">
        <v>8168</v>
      </c>
      <c r="G5271" t="s">
        <v>8027</v>
      </c>
      <c r="H5271" t="str">
        <f>VLOOKUP(Sales_Data17[[#This Row],[Delivery Region Index]],Regions_Table[#All],2,0)</f>
        <v>New South Wales</v>
      </c>
      <c r="I5271" t="str">
        <f>VLOOKUP(Sales_Data17[[#This Row],[Delivery Region Index]],Regions_Table[#All],3,0)</f>
        <v>Lake Macquarie</v>
      </c>
      <c r="J5271">
        <v>13</v>
      </c>
      <c r="K5271">
        <v>2</v>
      </c>
      <c r="L5271" t="str">
        <f>VLOOKUP(Sales_Data17[[#This Row],[Product Description Index]],Products_Data[#All],2,0)</f>
        <v>Pants</v>
      </c>
      <c r="M5271">
        <v>7</v>
      </c>
      <c r="N5271" s="9">
        <v>120.60000000000001</v>
      </c>
      <c r="O5271" s="9">
        <f>Sales_Data17[[#This Row],[Order Quantity]]*Sales_Data17[[#This Row],[Unit Price]]</f>
        <v>844.2</v>
      </c>
      <c r="P5271" s="9">
        <v>69.948000000000008</v>
      </c>
      <c r="Q5271" s="9">
        <f>Sales_Data17[[#This Row],[Line Total]]-(Sales_Data17[[#This Row],[Total Unit Cost]]*Sales_Data17[[#This Row],[Order Quantity]])</f>
        <v>354.56399999999996</v>
      </c>
      <c r="R5271" s="1" t="str">
        <f>TEXT(Sales_Data17[[#This Row],[OrderDate]],"MMM")</f>
        <v>Apr</v>
      </c>
      <c r="S5271" s="1" t="str">
        <f t="shared" si="82"/>
        <v>2015</v>
      </c>
    </row>
    <row r="5272" spans="1:19">
      <c r="A5272" t="s">
        <v>5295</v>
      </c>
      <c r="B5272" s="2">
        <v>42098</v>
      </c>
      <c r="C5272" s="2" t="str">
        <f>VLOOKUP(Sales_Data17[[#This Row],[Customer Name Index]],Customer_Data[#All],2,0)</f>
        <v>Medsep Group</v>
      </c>
      <c r="D5272">
        <v>8</v>
      </c>
      <c r="E5272" t="s">
        <v>4</v>
      </c>
      <c r="F5272" t="s">
        <v>8168</v>
      </c>
      <c r="G5272" t="s">
        <v>8027</v>
      </c>
      <c r="H5272" t="str">
        <f>VLOOKUP(Sales_Data17[[#This Row],[Delivery Region Index]],Regions_Table[#All],2,0)</f>
        <v>New South Wales</v>
      </c>
      <c r="I5272" t="str">
        <f>VLOOKUP(Sales_Data17[[#This Row],[Delivery Region Index]],Regions_Table[#All],3,0)</f>
        <v>Wagga Wagga</v>
      </c>
      <c r="J5272">
        <v>23</v>
      </c>
      <c r="K5272">
        <v>4</v>
      </c>
      <c r="L5272" t="str">
        <f>VLOOKUP(Sales_Data17[[#This Row],[Product Description Index]],Products_Data[#All],2,0)</f>
        <v>Jeans</v>
      </c>
      <c r="M5272">
        <v>7</v>
      </c>
      <c r="N5272" s="9">
        <v>350.63333333333338</v>
      </c>
      <c r="O5272" s="9">
        <f>Sales_Data17[[#This Row],[Order Quantity]]*Sales_Data17[[#This Row],[Unit Price]]</f>
        <v>2454.4333333333338</v>
      </c>
      <c r="P5272" s="9">
        <v>245.44333333333336</v>
      </c>
      <c r="Q5272" s="9">
        <f>Sales_Data17[[#This Row],[Line Total]]-(Sales_Data17[[#This Row],[Total Unit Cost]]*Sales_Data17[[#This Row],[Order Quantity]])</f>
        <v>736.33000000000038</v>
      </c>
      <c r="R5272" s="1" t="str">
        <f>TEXT(Sales_Data17[[#This Row],[OrderDate]],"MMM")</f>
        <v>Apr</v>
      </c>
      <c r="S5272" s="1" t="str">
        <f t="shared" si="82"/>
        <v>2015</v>
      </c>
    </row>
    <row r="5273" spans="1:19">
      <c r="A5273" t="s">
        <v>5296</v>
      </c>
      <c r="B5273" s="2">
        <v>42098</v>
      </c>
      <c r="C5273" s="2" t="str">
        <f>VLOOKUP(Sales_Data17[[#This Row],[Customer Name Index]],Customer_Data[#All],2,0)</f>
        <v>Apollo Ltd</v>
      </c>
      <c r="D5273">
        <v>11</v>
      </c>
      <c r="E5273" t="s">
        <v>2</v>
      </c>
      <c r="F5273" t="s">
        <v>8168</v>
      </c>
      <c r="G5273" t="s">
        <v>8026</v>
      </c>
      <c r="H5273" t="str">
        <f>VLOOKUP(Sales_Data17[[#This Row],[Delivery Region Index]],Regions_Table[#All],2,0)</f>
        <v>Queensland</v>
      </c>
      <c r="I5273" t="str">
        <f>VLOOKUP(Sales_Data17[[#This Row],[Delivery Region Index]],Regions_Table[#All],3,0)</f>
        <v>Gladstone</v>
      </c>
      <c r="J5273">
        <v>30</v>
      </c>
      <c r="K5273">
        <v>5</v>
      </c>
      <c r="L5273" t="str">
        <f>VLOOKUP(Sales_Data17[[#This Row],[Product Description Index]],Products_Data[#All],2,0)</f>
        <v>Hats</v>
      </c>
      <c r="M5273">
        <v>8</v>
      </c>
      <c r="N5273" s="9">
        <v>209.1888888888889</v>
      </c>
      <c r="O5273" s="9">
        <f>Sales_Data17[[#This Row],[Order Quantity]]*Sales_Data17[[#This Row],[Unit Price]]</f>
        <v>1673.5111111111112</v>
      </c>
      <c r="P5273" s="9">
        <v>150.61599999999999</v>
      </c>
      <c r="Q5273" s="9">
        <f>Sales_Data17[[#This Row],[Line Total]]-(Sales_Data17[[#This Row],[Total Unit Cost]]*Sales_Data17[[#This Row],[Order Quantity]])</f>
        <v>468.58311111111129</v>
      </c>
      <c r="R5273" s="1" t="str">
        <f>TEXT(Sales_Data17[[#This Row],[OrderDate]],"MMM")</f>
        <v>Apr</v>
      </c>
      <c r="S5273" s="1" t="str">
        <f t="shared" si="82"/>
        <v>2015</v>
      </c>
    </row>
    <row r="5274" spans="1:19">
      <c r="A5274" t="s">
        <v>5297</v>
      </c>
      <c r="B5274" s="2">
        <v>42099</v>
      </c>
      <c r="C5274" s="2" t="str">
        <f>VLOOKUP(Sales_Data17[[#This Row],[Customer Name Index]],Customer_Data[#All],2,0)</f>
        <v>Pacific Ltd</v>
      </c>
      <c r="D5274">
        <v>20</v>
      </c>
      <c r="E5274" t="s">
        <v>3</v>
      </c>
      <c r="F5274" t="s">
        <v>8168</v>
      </c>
      <c r="G5274" t="s">
        <v>8028</v>
      </c>
      <c r="H5274" t="str">
        <f>VLOOKUP(Sales_Data17[[#This Row],[Delivery Region Index]],Regions_Table[#All],2,0)</f>
        <v>Victoria</v>
      </c>
      <c r="I5274" t="str">
        <f>VLOOKUP(Sales_Data17[[#This Row],[Delivery Region Index]],Regions_Table[#All],3,0)</f>
        <v>Warrnambool</v>
      </c>
      <c r="J5274">
        <v>57</v>
      </c>
      <c r="K5274">
        <v>8</v>
      </c>
      <c r="L5274" t="str">
        <f>VLOOKUP(Sales_Data17[[#This Row],[Product Description Index]],Products_Data[#All],2,0)</f>
        <v>Shoes</v>
      </c>
      <c r="M5274">
        <v>2</v>
      </c>
      <c r="N5274" s="9">
        <v>117.62222222222223</v>
      </c>
      <c r="O5274" s="9">
        <f>Sales_Data17[[#This Row],[Order Quantity]]*Sales_Data17[[#This Row],[Unit Price]]</f>
        <v>235.24444444444447</v>
      </c>
      <c r="P5274" s="9">
        <v>98.802666666666667</v>
      </c>
      <c r="Q5274" s="9">
        <f>Sales_Data17[[#This Row],[Line Total]]-(Sales_Data17[[#This Row],[Total Unit Cost]]*Sales_Data17[[#This Row],[Order Quantity]])</f>
        <v>37.639111111111134</v>
      </c>
      <c r="R5274" s="1" t="str">
        <f>TEXT(Sales_Data17[[#This Row],[OrderDate]],"MMM")</f>
        <v>Apr</v>
      </c>
      <c r="S5274" s="1" t="str">
        <f t="shared" si="82"/>
        <v>2015</v>
      </c>
    </row>
    <row r="5275" spans="1:19">
      <c r="A5275" t="s">
        <v>5298</v>
      </c>
      <c r="B5275" s="2">
        <v>42099</v>
      </c>
      <c r="C5275" s="2" t="str">
        <f>VLOOKUP(Sales_Data17[[#This Row],[Customer Name Index]],Customer_Data[#All],2,0)</f>
        <v>Pacific Ltd</v>
      </c>
      <c r="D5275">
        <v>20</v>
      </c>
      <c r="E5275" t="s">
        <v>4</v>
      </c>
      <c r="F5275" t="s">
        <v>8168</v>
      </c>
      <c r="G5275" t="s">
        <v>8028</v>
      </c>
      <c r="H5275" t="str">
        <f>VLOOKUP(Sales_Data17[[#This Row],[Delivery Region Index]],Regions_Table[#All],2,0)</f>
        <v>Victoria</v>
      </c>
      <c r="I5275" t="str">
        <f>VLOOKUP(Sales_Data17[[#This Row],[Delivery Region Index]],Regions_Table[#All],3,0)</f>
        <v>Wodonga</v>
      </c>
      <c r="J5275">
        <v>58</v>
      </c>
      <c r="K5275">
        <v>8</v>
      </c>
      <c r="L5275" t="str">
        <f>VLOOKUP(Sales_Data17[[#This Row],[Product Description Index]],Products_Data[#All],2,0)</f>
        <v>Shoes</v>
      </c>
      <c r="M5275">
        <v>3</v>
      </c>
      <c r="N5275" s="9">
        <v>123.57777777777778</v>
      </c>
      <c r="O5275" s="9">
        <f>Sales_Data17[[#This Row],[Order Quantity]]*Sales_Data17[[#This Row],[Unit Price]]</f>
        <v>370.73333333333335</v>
      </c>
      <c r="P5275" s="9">
        <v>64.260444444444445</v>
      </c>
      <c r="Q5275" s="9">
        <f>Sales_Data17[[#This Row],[Line Total]]-(Sales_Data17[[#This Row],[Total Unit Cost]]*Sales_Data17[[#This Row],[Order Quantity]])</f>
        <v>177.952</v>
      </c>
      <c r="R5275" s="1" t="str">
        <f>TEXT(Sales_Data17[[#This Row],[OrderDate]],"MMM")</f>
        <v>Apr</v>
      </c>
      <c r="S5275" s="1" t="str">
        <f t="shared" si="82"/>
        <v>2015</v>
      </c>
    </row>
    <row r="5276" spans="1:19">
      <c r="A5276" t="s">
        <v>5299</v>
      </c>
      <c r="B5276" s="2">
        <v>42099</v>
      </c>
      <c r="C5276" s="2" t="str">
        <f>VLOOKUP(Sales_Data17[[#This Row],[Customer Name Index]],Customer_Data[#All],2,0)</f>
        <v>Eminence Corp</v>
      </c>
      <c r="D5276">
        <v>18</v>
      </c>
      <c r="E5276" t="s">
        <v>4</v>
      </c>
      <c r="F5276" t="s">
        <v>8168</v>
      </c>
      <c r="G5276" t="s">
        <v>8025</v>
      </c>
      <c r="H5276" t="str">
        <f>VLOOKUP(Sales_Data17[[#This Row],[Delivery Region Index]],Regions_Table[#All],2,0)</f>
        <v>Victoria</v>
      </c>
      <c r="I5276" t="str">
        <f>VLOOKUP(Sales_Data17[[#This Row],[Delivery Region Index]],Regions_Table[#All],3,0)</f>
        <v>Bendigo</v>
      </c>
      <c r="J5276">
        <v>50</v>
      </c>
      <c r="K5276">
        <v>7</v>
      </c>
      <c r="L5276" t="str">
        <f>VLOOKUP(Sales_Data17[[#This Row],[Product Description Index]],Products_Data[#All],2,0)</f>
        <v>Dress Shirts</v>
      </c>
      <c r="M5276">
        <v>9</v>
      </c>
      <c r="N5276" s="9">
        <v>445.17777777777775</v>
      </c>
      <c r="O5276" s="9">
        <f>Sales_Data17[[#This Row],[Order Quantity]]*Sales_Data17[[#This Row],[Unit Price]]</f>
        <v>4006.6</v>
      </c>
      <c r="P5276" s="9">
        <v>302.72088888888891</v>
      </c>
      <c r="Q5276" s="9">
        <f>Sales_Data17[[#This Row],[Line Total]]-(Sales_Data17[[#This Row],[Total Unit Cost]]*Sales_Data17[[#This Row],[Order Quantity]])</f>
        <v>1282.1119999999996</v>
      </c>
      <c r="R5276" s="1" t="str">
        <f>TEXT(Sales_Data17[[#This Row],[OrderDate]],"MMM")</f>
        <v>Apr</v>
      </c>
      <c r="S5276" s="1" t="str">
        <f t="shared" si="82"/>
        <v>2015</v>
      </c>
    </row>
    <row r="5277" spans="1:19">
      <c r="A5277" t="s">
        <v>5300</v>
      </c>
      <c r="B5277" s="2">
        <v>42100</v>
      </c>
      <c r="C5277" s="2" t="str">
        <f>VLOOKUP(Sales_Data17[[#This Row],[Customer Name Index]],Customer_Data[#All],2,0)</f>
        <v>Pacific Ltd</v>
      </c>
      <c r="D5277">
        <v>20</v>
      </c>
      <c r="E5277" t="s">
        <v>4</v>
      </c>
      <c r="F5277" t="s">
        <v>8168</v>
      </c>
      <c r="G5277" t="s">
        <v>8028</v>
      </c>
      <c r="H5277" t="str">
        <f>VLOOKUP(Sales_Data17[[#This Row],[Delivery Region Index]],Regions_Table[#All],2,0)</f>
        <v>Victoria</v>
      </c>
      <c r="I5277" t="str">
        <f>VLOOKUP(Sales_Data17[[#This Row],[Delivery Region Index]],Regions_Table[#All],3,0)</f>
        <v>Warrnambool</v>
      </c>
      <c r="J5277">
        <v>57</v>
      </c>
      <c r="K5277">
        <v>8</v>
      </c>
      <c r="L5277" t="str">
        <f>VLOOKUP(Sales_Data17[[#This Row],[Product Description Index]],Products_Data[#All],2,0)</f>
        <v>Shoes</v>
      </c>
      <c r="M5277">
        <v>7</v>
      </c>
      <c r="N5277" s="9">
        <v>427.31111111111113</v>
      </c>
      <c r="O5277" s="9">
        <f>Sales_Data17[[#This Row],[Order Quantity]]*Sales_Data17[[#This Row],[Unit Price]]</f>
        <v>2991.1777777777779</v>
      </c>
      <c r="P5277" s="9">
        <v>252.11355555555554</v>
      </c>
      <c r="Q5277" s="9">
        <f>Sales_Data17[[#This Row],[Line Total]]-(Sales_Data17[[#This Row],[Total Unit Cost]]*Sales_Data17[[#This Row],[Order Quantity]])</f>
        <v>1226.3828888888893</v>
      </c>
      <c r="R5277" s="1" t="str">
        <f>TEXT(Sales_Data17[[#This Row],[OrderDate]],"MMM")</f>
        <v>Apr</v>
      </c>
      <c r="S5277" s="1" t="str">
        <f t="shared" si="82"/>
        <v>2015</v>
      </c>
    </row>
    <row r="5278" spans="1:19">
      <c r="A5278" t="s">
        <v>5301</v>
      </c>
      <c r="B5278" s="2">
        <v>42100</v>
      </c>
      <c r="C5278" s="2" t="str">
        <f>VLOOKUP(Sales_Data17[[#This Row],[Customer Name Index]],Customer_Data[#All],2,0)</f>
        <v>ETUDE Ltd</v>
      </c>
      <c r="D5278">
        <v>4</v>
      </c>
      <c r="E5278" t="s">
        <v>3</v>
      </c>
      <c r="F5278" t="s">
        <v>8168</v>
      </c>
      <c r="G5278" t="s">
        <v>8027</v>
      </c>
      <c r="H5278" t="str">
        <f>VLOOKUP(Sales_Data17[[#This Row],[Delivery Region Index]],Regions_Table[#All],2,0)</f>
        <v>New South Wales</v>
      </c>
      <c r="I5278" t="str">
        <f>VLOOKUP(Sales_Data17[[#This Row],[Delivery Region Index]],Regions_Table[#All],3,0)</f>
        <v>Grafton</v>
      </c>
      <c r="J5278">
        <v>11</v>
      </c>
      <c r="K5278">
        <v>2</v>
      </c>
      <c r="L5278" t="str">
        <f>VLOOKUP(Sales_Data17[[#This Row],[Product Description Index]],Products_Data[#All],2,0)</f>
        <v>Pants</v>
      </c>
      <c r="M5278">
        <v>7</v>
      </c>
      <c r="N5278" s="9">
        <v>27.544444444444444</v>
      </c>
      <c r="O5278" s="9">
        <f>Sales_Data17[[#This Row],[Order Quantity]]*Sales_Data17[[#This Row],[Unit Price]]</f>
        <v>192.8111111111111</v>
      </c>
      <c r="P5278" s="9">
        <v>14.598555555555556</v>
      </c>
      <c r="Q5278" s="9">
        <f>Sales_Data17[[#This Row],[Line Total]]-(Sales_Data17[[#This Row],[Total Unit Cost]]*Sales_Data17[[#This Row],[Order Quantity]])</f>
        <v>90.621222222222201</v>
      </c>
      <c r="R5278" s="1" t="str">
        <f>TEXT(Sales_Data17[[#This Row],[OrderDate]],"MMM")</f>
        <v>Apr</v>
      </c>
      <c r="S5278" s="1" t="str">
        <f t="shared" si="82"/>
        <v>2015</v>
      </c>
    </row>
    <row r="5279" spans="1:19">
      <c r="A5279" t="s">
        <v>5302</v>
      </c>
      <c r="B5279" s="2">
        <v>42100</v>
      </c>
      <c r="C5279" s="2" t="str">
        <f>VLOOKUP(Sales_Data17[[#This Row],[Customer Name Index]],Customer_Data[#All],2,0)</f>
        <v xml:space="preserve">Qualitest </v>
      </c>
      <c r="D5279">
        <v>19</v>
      </c>
      <c r="E5279" t="s">
        <v>3</v>
      </c>
      <c r="F5279" t="s">
        <v>8168</v>
      </c>
      <c r="G5279" t="s">
        <v>8028</v>
      </c>
      <c r="H5279" t="str">
        <f>VLOOKUP(Sales_Data17[[#This Row],[Delivery Region Index]],Regions_Table[#All],2,0)</f>
        <v>Victoria</v>
      </c>
      <c r="I5279" t="str">
        <f>VLOOKUP(Sales_Data17[[#This Row],[Delivery Region Index]],Regions_Table[#All],3,0)</f>
        <v>Mildura</v>
      </c>
      <c r="J5279">
        <v>53</v>
      </c>
      <c r="K5279">
        <v>8</v>
      </c>
      <c r="L5279" t="str">
        <f>VLOOKUP(Sales_Data17[[#This Row],[Product Description Index]],Products_Data[#All],2,0)</f>
        <v>Shoes</v>
      </c>
      <c r="M5279">
        <v>6</v>
      </c>
      <c r="N5279" s="9">
        <v>672.97777777777776</v>
      </c>
      <c r="O5279" s="9">
        <f>Sales_Data17[[#This Row],[Order Quantity]]*Sales_Data17[[#This Row],[Unit Price]]</f>
        <v>4037.8666666666668</v>
      </c>
      <c r="P5279" s="9">
        <v>572.03111111111104</v>
      </c>
      <c r="Q5279" s="9">
        <f>Sales_Data17[[#This Row],[Line Total]]-(Sales_Data17[[#This Row],[Total Unit Cost]]*Sales_Data17[[#This Row],[Order Quantity]])</f>
        <v>605.68000000000029</v>
      </c>
      <c r="R5279" s="1" t="str">
        <f>TEXT(Sales_Data17[[#This Row],[OrderDate]],"MMM")</f>
        <v>Apr</v>
      </c>
      <c r="S5279" s="1" t="str">
        <f t="shared" si="82"/>
        <v>2015</v>
      </c>
    </row>
    <row r="5280" spans="1:19">
      <c r="A5280" t="s">
        <v>5303</v>
      </c>
      <c r="B5280" s="2">
        <v>42100</v>
      </c>
      <c r="C5280" s="2" t="str">
        <f>VLOOKUP(Sales_Data17[[#This Row],[Customer Name Index]],Customer_Data[#All],2,0)</f>
        <v xml:space="preserve">Qualitest </v>
      </c>
      <c r="D5280">
        <v>19</v>
      </c>
      <c r="E5280" t="s">
        <v>3</v>
      </c>
      <c r="F5280" t="s">
        <v>8168</v>
      </c>
      <c r="G5280" t="s">
        <v>8028</v>
      </c>
      <c r="H5280" t="str">
        <f>VLOOKUP(Sales_Data17[[#This Row],[Delivery Region Index]],Regions_Table[#All],2,0)</f>
        <v>Victoria</v>
      </c>
      <c r="I5280" t="str">
        <f>VLOOKUP(Sales_Data17[[#This Row],[Delivery Region Index]],Regions_Table[#All],3,0)</f>
        <v>Mildura</v>
      </c>
      <c r="J5280">
        <v>53</v>
      </c>
      <c r="K5280">
        <v>8</v>
      </c>
      <c r="L5280" t="str">
        <f>VLOOKUP(Sales_Data17[[#This Row],[Product Description Index]],Products_Data[#All],2,0)</f>
        <v>Shoes</v>
      </c>
      <c r="M5280">
        <v>8</v>
      </c>
      <c r="N5280" s="9">
        <v>148.88888888888889</v>
      </c>
      <c r="O5280" s="9">
        <f>Sales_Data17[[#This Row],[Order Quantity]]*Sales_Data17[[#This Row],[Unit Price]]</f>
        <v>1191.1111111111111</v>
      </c>
      <c r="P5280" s="9">
        <v>92.311111111111103</v>
      </c>
      <c r="Q5280" s="9">
        <f>Sales_Data17[[#This Row],[Line Total]]-(Sales_Data17[[#This Row],[Total Unit Cost]]*Sales_Data17[[#This Row],[Order Quantity]])</f>
        <v>452.62222222222226</v>
      </c>
      <c r="R5280" s="1" t="str">
        <f>TEXT(Sales_Data17[[#This Row],[OrderDate]],"MMM")</f>
        <v>Apr</v>
      </c>
      <c r="S5280" s="1" t="str">
        <f t="shared" si="82"/>
        <v>2015</v>
      </c>
    </row>
    <row r="5281" spans="1:19">
      <c r="A5281" t="s">
        <v>5304</v>
      </c>
      <c r="B5281" s="2">
        <v>42100</v>
      </c>
      <c r="C5281" s="2" t="str">
        <f>VLOOKUP(Sales_Data17[[#This Row],[Customer Name Index]],Customer_Data[#All],2,0)</f>
        <v>3LAB, Ltd</v>
      </c>
      <c r="D5281">
        <v>16</v>
      </c>
      <c r="E5281" t="s">
        <v>4</v>
      </c>
      <c r="F5281" t="s">
        <v>8168</v>
      </c>
      <c r="G5281" t="s">
        <v>8025</v>
      </c>
      <c r="H5281" t="str">
        <f>VLOOKUP(Sales_Data17[[#This Row],[Delivery Region Index]],Regions_Table[#All],2,0)</f>
        <v>Queensland</v>
      </c>
      <c r="I5281" t="str">
        <f>VLOOKUP(Sales_Data17[[#This Row],[Delivery Region Index]],Regions_Table[#All],3,0)</f>
        <v>Townsville</v>
      </c>
      <c r="J5281">
        <v>45</v>
      </c>
      <c r="K5281">
        <v>7</v>
      </c>
      <c r="L5281" t="str">
        <f>VLOOKUP(Sales_Data17[[#This Row],[Product Description Index]],Products_Data[#All],2,0)</f>
        <v>Dress Shirts</v>
      </c>
      <c r="M5281">
        <v>7</v>
      </c>
      <c r="N5281" s="9">
        <v>124.32222222222224</v>
      </c>
      <c r="O5281" s="9">
        <f>Sales_Data17[[#This Row],[Order Quantity]]*Sales_Data17[[#This Row],[Unit Price]]</f>
        <v>870.2555555555557</v>
      </c>
      <c r="P5281" s="9">
        <v>105.6738888888889</v>
      </c>
      <c r="Q5281" s="9">
        <f>Sales_Data17[[#This Row],[Line Total]]-(Sales_Data17[[#This Row],[Total Unit Cost]]*Sales_Data17[[#This Row],[Order Quantity]])</f>
        <v>130.53833333333341</v>
      </c>
      <c r="R5281" s="1" t="str">
        <f>TEXT(Sales_Data17[[#This Row],[OrderDate]],"MMM")</f>
        <v>Apr</v>
      </c>
      <c r="S5281" s="1" t="str">
        <f t="shared" si="82"/>
        <v>2015</v>
      </c>
    </row>
    <row r="5282" spans="1:19">
      <c r="A5282" t="s">
        <v>5305</v>
      </c>
      <c r="B5282" s="2">
        <v>42101</v>
      </c>
      <c r="C5282" s="2" t="str">
        <f>VLOOKUP(Sales_Data17[[#This Row],[Customer Name Index]],Customer_Data[#All],2,0)</f>
        <v>PEDIFIX, Corp</v>
      </c>
      <c r="D5282">
        <v>6</v>
      </c>
      <c r="E5282" t="s">
        <v>4</v>
      </c>
      <c r="F5282" t="s">
        <v>8168</v>
      </c>
      <c r="G5282" t="s">
        <v>8027</v>
      </c>
      <c r="H5282" t="str">
        <f>VLOOKUP(Sales_Data17[[#This Row],[Delivery Region Index]],Regions_Table[#All],2,0)</f>
        <v>New South Wales</v>
      </c>
      <c r="I5282" t="str">
        <f>VLOOKUP(Sales_Data17[[#This Row],[Delivery Region Index]],Regions_Table[#All],3,0)</f>
        <v>Nowra</v>
      </c>
      <c r="J5282">
        <v>17</v>
      </c>
      <c r="K5282">
        <v>3</v>
      </c>
      <c r="L5282" t="str">
        <f>VLOOKUP(Sales_Data17[[#This Row],[Product Description Index]],Products_Data[#All],2,0)</f>
        <v>Sunglasses</v>
      </c>
      <c r="M5282">
        <v>7</v>
      </c>
      <c r="N5282" s="9">
        <v>25.311111111111114</v>
      </c>
      <c r="O5282" s="9">
        <f>Sales_Data17[[#This Row],[Order Quantity]]*Sales_Data17[[#This Row],[Unit Price]]</f>
        <v>177.17777777777781</v>
      </c>
      <c r="P5282" s="9">
        <v>14.174222222222223</v>
      </c>
      <c r="Q5282" s="9">
        <f>Sales_Data17[[#This Row],[Line Total]]-(Sales_Data17[[#This Row],[Total Unit Cost]]*Sales_Data17[[#This Row],[Order Quantity]])</f>
        <v>77.958222222222247</v>
      </c>
      <c r="R5282" s="1" t="str">
        <f>TEXT(Sales_Data17[[#This Row],[OrderDate]],"MMM")</f>
        <v>Apr</v>
      </c>
      <c r="S5282" s="1" t="str">
        <f t="shared" si="82"/>
        <v>2015</v>
      </c>
    </row>
    <row r="5283" spans="1:19">
      <c r="A5283" t="s">
        <v>5306</v>
      </c>
      <c r="B5283" s="2">
        <v>42101</v>
      </c>
      <c r="C5283" s="2" t="str">
        <f>VLOOKUP(Sales_Data17[[#This Row],[Customer Name Index]],Customer_Data[#All],2,0)</f>
        <v>Medsep Group</v>
      </c>
      <c r="D5283">
        <v>8</v>
      </c>
      <c r="E5283" t="s">
        <v>4</v>
      </c>
      <c r="F5283" t="s">
        <v>8168</v>
      </c>
      <c r="G5283" t="s">
        <v>8027</v>
      </c>
      <c r="H5283" t="str">
        <f>VLOOKUP(Sales_Data17[[#This Row],[Delivery Region Index]],Regions_Table[#All],2,0)</f>
        <v>New South Wales</v>
      </c>
      <c r="I5283" t="str">
        <f>VLOOKUP(Sales_Data17[[#This Row],[Delivery Region Index]],Regions_Table[#All],3,0)</f>
        <v>Wagga Wagga</v>
      </c>
      <c r="J5283">
        <v>23</v>
      </c>
      <c r="K5283">
        <v>4</v>
      </c>
      <c r="L5283" t="str">
        <f>VLOOKUP(Sales_Data17[[#This Row],[Product Description Index]],Products_Data[#All],2,0)</f>
        <v>Jeans</v>
      </c>
      <c r="M5283">
        <v>7</v>
      </c>
      <c r="N5283" s="9">
        <v>661.81111111111113</v>
      </c>
      <c r="O5283" s="9">
        <f>Sales_Data17[[#This Row],[Order Quantity]]*Sales_Data17[[#This Row],[Unit Price]]</f>
        <v>4632.6777777777779</v>
      </c>
      <c r="P5283" s="9">
        <v>496.35833333333335</v>
      </c>
      <c r="Q5283" s="9">
        <f>Sales_Data17[[#This Row],[Line Total]]-(Sales_Data17[[#This Row],[Total Unit Cost]]*Sales_Data17[[#This Row],[Order Quantity]])</f>
        <v>1158.1694444444447</v>
      </c>
      <c r="R5283" s="1" t="str">
        <f>TEXT(Sales_Data17[[#This Row],[OrderDate]],"MMM")</f>
        <v>Apr</v>
      </c>
      <c r="S5283" s="1" t="str">
        <f t="shared" si="82"/>
        <v>2015</v>
      </c>
    </row>
    <row r="5284" spans="1:19">
      <c r="A5284" t="s">
        <v>5307</v>
      </c>
      <c r="B5284" s="2">
        <v>42101</v>
      </c>
      <c r="C5284" s="2" t="str">
        <f>VLOOKUP(Sales_Data17[[#This Row],[Customer Name Index]],Customer_Data[#All],2,0)</f>
        <v>PEDIFIX, Corp</v>
      </c>
      <c r="D5284">
        <v>6</v>
      </c>
      <c r="E5284" t="s">
        <v>4</v>
      </c>
      <c r="F5284" t="s">
        <v>8168</v>
      </c>
      <c r="G5284" t="s">
        <v>8027</v>
      </c>
      <c r="H5284" t="str">
        <f>VLOOKUP(Sales_Data17[[#This Row],[Delivery Region Index]],Regions_Table[#All],2,0)</f>
        <v>New South Wales</v>
      </c>
      <c r="I5284" t="str">
        <f>VLOOKUP(Sales_Data17[[#This Row],[Delivery Region Index]],Regions_Table[#All],3,0)</f>
        <v>Nowra</v>
      </c>
      <c r="J5284">
        <v>17</v>
      </c>
      <c r="K5284">
        <v>3</v>
      </c>
      <c r="L5284" t="str">
        <f>VLOOKUP(Sales_Data17[[#This Row],[Product Description Index]],Products_Data[#All],2,0)</f>
        <v>Sunglasses</v>
      </c>
      <c r="M5284">
        <v>3</v>
      </c>
      <c r="N5284" s="9">
        <v>97.522222222222226</v>
      </c>
      <c r="O5284" s="9">
        <f>Sales_Data17[[#This Row],[Order Quantity]]*Sales_Data17[[#This Row],[Unit Price]]</f>
        <v>292.56666666666666</v>
      </c>
      <c r="P5284" s="9">
        <v>58.513333333333335</v>
      </c>
      <c r="Q5284" s="9">
        <f>Sales_Data17[[#This Row],[Line Total]]-(Sales_Data17[[#This Row],[Total Unit Cost]]*Sales_Data17[[#This Row],[Order Quantity]])</f>
        <v>117.02666666666664</v>
      </c>
      <c r="R5284" s="1" t="str">
        <f>TEXT(Sales_Data17[[#This Row],[OrderDate]],"MMM")</f>
        <v>Apr</v>
      </c>
      <c r="S5284" s="1" t="str">
        <f t="shared" si="82"/>
        <v>2015</v>
      </c>
    </row>
    <row r="5285" spans="1:19">
      <c r="A5285" t="s">
        <v>5308</v>
      </c>
      <c r="B5285" s="2">
        <v>42101</v>
      </c>
      <c r="C5285" s="2" t="str">
        <f>VLOOKUP(Sales_Data17[[#This Row],[Customer Name Index]],Customer_Data[#All],2,0)</f>
        <v>Medsep Group</v>
      </c>
      <c r="D5285">
        <v>8</v>
      </c>
      <c r="E5285" t="s">
        <v>4</v>
      </c>
      <c r="F5285" t="s">
        <v>8168</v>
      </c>
      <c r="G5285" t="s">
        <v>8027</v>
      </c>
      <c r="H5285" t="str">
        <f>VLOOKUP(Sales_Data17[[#This Row],[Delivery Region Index]],Regions_Table[#All],2,0)</f>
        <v>New South Wales</v>
      </c>
      <c r="I5285" t="str">
        <f>VLOOKUP(Sales_Data17[[#This Row],[Delivery Region Index]],Regions_Table[#All],3,0)</f>
        <v>Wagga Wagga</v>
      </c>
      <c r="J5285">
        <v>23</v>
      </c>
      <c r="K5285">
        <v>4</v>
      </c>
      <c r="L5285" t="str">
        <f>VLOOKUP(Sales_Data17[[#This Row],[Product Description Index]],Products_Data[#All],2,0)</f>
        <v>Jeans</v>
      </c>
      <c r="M5285">
        <v>2</v>
      </c>
      <c r="N5285" s="9">
        <v>119.11111111111111</v>
      </c>
      <c r="O5285" s="9">
        <f>Sales_Data17[[#This Row],[Order Quantity]]*Sales_Data17[[#This Row],[Unit Price]]</f>
        <v>238.22222222222223</v>
      </c>
      <c r="P5285" s="9">
        <v>69.084444444444443</v>
      </c>
      <c r="Q5285" s="9">
        <f>Sales_Data17[[#This Row],[Line Total]]-(Sales_Data17[[#This Row],[Total Unit Cost]]*Sales_Data17[[#This Row],[Order Quantity]])</f>
        <v>100.05333333333334</v>
      </c>
      <c r="R5285" s="1" t="str">
        <f>TEXT(Sales_Data17[[#This Row],[OrderDate]],"MMM")</f>
        <v>Apr</v>
      </c>
      <c r="S5285" s="1" t="str">
        <f t="shared" si="82"/>
        <v>2015</v>
      </c>
    </row>
    <row r="5286" spans="1:19">
      <c r="A5286" t="s">
        <v>5309</v>
      </c>
      <c r="B5286" s="2">
        <v>42101</v>
      </c>
      <c r="C5286" s="2" t="str">
        <f>VLOOKUP(Sales_Data17[[#This Row],[Customer Name Index]],Customer_Data[#All],2,0)</f>
        <v>New Ltd</v>
      </c>
      <c r="D5286">
        <v>7</v>
      </c>
      <c r="E5286" t="s">
        <v>4</v>
      </c>
      <c r="F5286" t="s">
        <v>8168</v>
      </c>
      <c r="G5286" t="s">
        <v>8027</v>
      </c>
      <c r="H5286" t="str">
        <f>VLOOKUP(Sales_Data17[[#This Row],[Delivery Region Index]],Regions_Table[#All],2,0)</f>
        <v>New South Wales</v>
      </c>
      <c r="I5286" t="str">
        <f>VLOOKUP(Sales_Data17[[#This Row],[Delivery Region Index]],Regions_Table[#All],3,0)</f>
        <v>Queanbeyan</v>
      </c>
      <c r="J5286">
        <v>20</v>
      </c>
      <c r="K5286">
        <v>3</v>
      </c>
      <c r="L5286" t="str">
        <f>VLOOKUP(Sales_Data17[[#This Row],[Product Description Index]],Products_Data[#All],2,0)</f>
        <v>Sunglasses</v>
      </c>
      <c r="M5286">
        <v>9</v>
      </c>
      <c r="N5286" s="9">
        <v>122.08888888888889</v>
      </c>
      <c r="O5286" s="9">
        <f>Sales_Data17[[#This Row],[Order Quantity]]*Sales_Data17[[#This Row],[Unit Price]]</f>
        <v>1098.8</v>
      </c>
      <c r="P5286" s="9">
        <v>75.695111111111103</v>
      </c>
      <c r="Q5286" s="9">
        <f>Sales_Data17[[#This Row],[Line Total]]-(Sales_Data17[[#This Row],[Total Unit Cost]]*Sales_Data17[[#This Row],[Order Quantity]])</f>
        <v>417.54399999999998</v>
      </c>
      <c r="R5286" s="1" t="str">
        <f>TEXT(Sales_Data17[[#This Row],[OrderDate]],"MMM")</f>
        <v>Apr</v>
      </c>
      <c r="S5286" s="1" t="str">
        <f t="shared" si="82"/>
        <v>2015</v>
      </c>
    </row>
    <row r="5287" spans="1:19">
      <c r="A5287" t="s">
        <v>5310</v>
      </c>
      <c r="B5287" s="2">
        <v>42102</v>
      </c>
      <c r="C5287" s="2" t="str">
        <f>VLOOKUP(Sales_Data17[[#This Row],[Customer Name Index]],Customer_Data[#All],2,0)</f>
        <v xml:space="preserve">Linde </v>
      </c>
      <c r="D5287">
        <v>14</v>
      </c>
      <c r="E5287" t="s">
        <v>4</v>
      </c>
      <c r="F5287" t="s">
        <v>8168</v>
      </c>
      <c r="G5287" t="s">
        <v>8026</v>
      </c>
      <c r="H5287" t="str">
        <f>VLOOKUP(Sales_Data17[[#This Row],[Delivery Region Index]],Regions_Table[#All],2,0)</f>
        <v>Queensland</v>
      </c>
      <c r="I5287" t="str">
        <f>VLOOKUP(Sales_Data17[[#This Row],[Delivery Region Index]],Regions_Table[#All],3,0)</f>
        <v>Nambour</v>
      </c>
      <c r="J5287">
        <v>39</v>
      </c>
      <c r="K5287">
        <v>6</v>
      </c>
      <c r="L5287" t="str">
        <f>VLOOKUP(Sales_Data17[[#This Row],[Product Description Index]],Products_Data[#All],2,0)</f>
        <v>Socks</v>
      </c>
      <c r="M5287">
        <v>9</v>
      </c>
      <c r="N5287" s="9">
        <v>431.03333333333336</v>
      </c>
      <c r="O5287" s="9">
        <f>Sales_Data17[[#This Row],[Order Quantity]]*Sales_Data17[[#This Row],[Unit Price]]</f>
        <v>3879.3</v>
      </c>
      <c r="P5287" s="9">
        <v>306.03366666666665</v>
      </c>
      <c r="Q5287" s="9">
        <f>Sales_Data17[[#This Row],[Line Total]]-(Sales_Data17[[#This Row],[Total Unit Cost]]*Sales_Data17[[#This Row],[Order Quantity]])</f>
        <v>1124.9970000000003</v>
      </c>
      <c r="R5287" s="1" t="str">
        <f>TEXT(Sales_Data17[[#This Row],[OrderDate]],"MMM")</f>
        <v>Apr</v>
      </c>
      <c r="S5287" s="1" t="str">
        <f t="shared" si="82"/>
        <v>2015</v>
      </c>
    </row>
    <row r="5288" spans="1:19">
      <c r="A5288" t="s">
        <v>5311</v>
      </c>
      <c r="B5288" s="2">
        <v>42102</v>
      </c>
      <c r="C5288" s="2" t="str">
        <f>VLOOKUP(Sales_Data17[[#This Row],[Customer Name Index]],Customer_Data[#All],2,0)</f>
        <v xml:space="preserve">Ei </v>
      </c>
      <c r="D5288">
        <v>9</v>
      </c>
      <c r="E5288" t="s">
        <v>4</v>
      </c>
      <c r="F5288" t="s">
        <v>8168</v>
      </c>
      <c r="G5288" t="s">
        <v>8027</v>
      </c>
      <c r="H5288" t="str">
        <f>VLOOKUP(Sales_Data17[[#This Row],[Delivery Region Index]],Regions_Table[#All],2,0)</f>
        <v>New South Wales</v>
      </c>
      <c r="I5288" t="str">
        <f>VLOOKUP(Sales_Data17[[#This Row],[Delivery Region Index]],Regions_Table[#All],3,0)</f>
        <v>Wollongong</v>
      </c>
      <c r="J5288">
        <v>24</v>
      </c>
      <c r="K5288">
        <v>4</v>
      </c>
      <c r="L5288" t="str">
        <f>VLOOKUP(Sales_Data17[[#This Row],[Product Description Index]],Products_Data[#All],2,0)</f>
        <v>Jeans</v>
      </c>
      <c r="M5288">
        <v>8</v>
      </c>
      <c r="N5288" s="9">
        <v>342.44444444444446</v>
      </c>
      <c r="O5288" s="9">
        <f>Sales_Data17[[#This Row],[Order Quantity]]*Sales_Data17[[#This Row],[Unit Price]]</f>
        <v>2739.5555555555557</v>
      </c>
      <c r="P5288" s="9">
        <v>150.67555555555555</v>
      </c>
      <c r="Q5288" s="9">
        <f>Sales_Data17[[#This Row],[Line Total]]-(Sales_Data17[[#This Row],[Total Unit Cost]]*Sales_Data17[[#This Row],[Order Quantity]])</f>
        <v>1534.1511111111113</v>
      </c>
      <c r="R5288" s="1" t="str">
        <f>TEXT(Sales_Data17[[#This Row],[OrderDate]],"MMM")</f>
        <v>Apr</v>
      </c>
      <c r="S5288" s="1" t="str">
        <f t="shared" si="82"/>
        <v>2015</v>
      </c>
    </row>
    <row r="5289" spans="1:19">
      <c r="A5289" t="s">
        <v>5312</v>
      </c>
      <c r="B5289" s="2">
        <v>42102</v>
      </c>
      <c r="C5289" s="2" t="str">
        <f>VLOOKUP(Sales_Data17[[#This Row],[Customer Name Index]],Customer_Data[#All],2,0)</f>
        <v xml:space="preserve">Ei </v>
      </c>
      <c r="D5289">
        <v>9</v>
      </c>
      <c r="E5289" t="s">
        <v>3</v>
      </c>
      <c r="F5289" t="s">
        <v>8168</v>
      </c>
      <c r="G5289" t="s">
        <v>8027</v>
      </c>
      <c r="H5289" t="str">
        <f>VLOOKUP(Sales_Data17[[#This Row],[Delivery Region Index]],Regions_Table[#All],2,0)</f>
        <v>Queensland</v>
      </c>
      <c r="I5289" t="str">
        <f>VLOOKUP(Sales_Data17[[#This Row],[Delivery Region Index]],Regions_Table[#All],3,0)</f>
        <v>Brisbane</v>
      </c>
      <c r="J5289">
        <v>26</v>
      </c>
      <c r="K5289">
        <v>4</v>
      </c>
      <c r="L5289" t="str">
        <f>VLOOKUP(Sales_Data17[[#This Row],[Product Description Index]],Products_Data[#All],2,0)</f>
        <v>Jeans</v>
      </c>
      <c r="M5289">
        <v>6</v>
      </c>
      <c r="N5289" s="9">
        <v>18.611111111111111</v>
      </c>
      <c r="O5289" s="9">
        <f>Sales_Data17[[#This Row],[Order Quantity]]*Sales_Data17[[#This Row],[Unit Price]]</f>
        <v>111.66666666666666</v>
      </c>
      <c r="P5289" s="9">
        <v>11.725000000000001</v>
      </c>
      <c r="Q5289" s="9">
        <f>Sales_Data17[[#This Row],[Line Total]]-(Sales_Data17[[#This Row],[Total Unit Cost]]*Sales_Data17[[#This Row],[Order Quantity]])</f>
        <v>41.316666666666649</v>
      </c>
      <c r="R5289" s="1" t="str">
        <f>TEXT(Sales_Data17[[#This Row],[OrderDate]],"MMM")</f>
        <v>Apr</v>
      </c>
      <c r="S5289" s="1" t="str">
        <f t="shared" si="82"/>
        <v>2015</v>
      </c>
    </row>
    <row r="5290" spans="1:19">
      <c r="A5290" t="s">
        <v>5313</v>
      </c>
      <c r="B5290" s="2">
        <v>42102</v>
      </c>
      <c r="C5290" s="2" t="str">
        <f>VLOOKUP(Sales_Data17[[#This Row],[Customer Name Index]],Customer_Data[#All],2,0)</f>
        <v>Elorac, Corp</v>
      </c>
      <c r="D5290">
        <v>3</v>
      </c>
      <c r="E5290" t="s">
        <v>2</v>
      </c>
      <c r="F5290" t="s">
        <v>8168</v>
      </c>
      <c r="G5290" t="s">
        <v>8027</v>
      </c>
      <c r="H5290" t="str">
        <f>VLOOKUP(Sales_Data17[[#This Row],[Delivery Region Index]],Regions_Table[#All],2,0)</f>
        <v>New South Wales</v>
      </c>
      <c r="I5290" t="str">
        <f>VLOOKUP(Sales_Data17[[#This Row],[Delivery Region Index]],Regions_Table[#All],3,0)</f>
        <v>Gosford</v>
      </c>
      <c r="J5290">
        <v>9</v>
      </c>
      <c r="K5290">
        <v>2</v>
      </c>
      <c r="L5290" t="str">
        <f>VLOOKUP(Sales_Data17[[#This Row],[Product Description Index]],Products_Data[#All],2,0)</f>
        <v>Pants</v>
      </c>
      <c r="M5290">
        <v>1</v>
      </c>
      <c r="N5290" s="9">
        <v>562.79999999999995</v>
      </c>
      <c r="O5290" s="9">
        <f>Sales_Data17[[#This Row],[Order Quantity]]*Sales_Data17[[#This Row],[Unit Price]]</f>
        <v>562.79999999999995</v>
      </c>
      <c r="P5290" s="9">
        <v>309.54000000000002</v>
      </c>
      <c r="Q5290" s="9">
        <f>Sales_Data17[[#This Row],[Line Total]]-(Sales_Data17[[#This Row],[Total Unit Cost]]*Sales_Data17[[#This Row],[Order Quantity]])</f>
        <v>253.25999999999993</v>
      </c>
      <c r="R5290" s="1" t="str">
        <f>TEXT(Sales_Data17[[#This Row],[OrderDate]],"MMM")</f>
        <v>Apr</v>
      </c>
      <c r="S5290" s="1" t="str">
        <f t="shared" si="82"/>
        <v>2015</v>
      </c>
    </row>
    <row r="5291" spans="1:19">
      <c r="A5291" t="s">
        <v>5314</v>
      </c>
      <c r="B5291" s="2">
        <v>42102</v>
      </c>
      <c r="C5291" s="2" t="str">
        <f>VLOOKUP(Sales_Data17[[#This Row],[Customer Name Index]],Customer_Data[#All],2,0)</f>
        <v>Ole Group</v>
      </c>
      <c r="D5291">
        <v>13</v>
      </c>
      <c r="E5291" t="s">
        <v>2</v>
      </c>
      <c r="F5291" t="s">
        <v>8168</v>
      </c>
      <c r="G5291" t="s">
        <v>8026</v>
      </c>
      <c r="H5291" t="str">
        <f>VLOOKUP(Sales_Data17[[#This Row],[Delivery Region Index]],Regions_Table[#All],2,0)</f>
        <v>Queensland</v>
      </c>
      <c r="I5291" t="str">
        <f>VLOOKUP(Sales_Data17[[#This Row],[Delivery Region Index]],Regions_Table[#All],3,0)</f>
        <v>Mackay</v>
      </c>
      <c r="J5291">
        <v>36</v>
      </c>
      <c r="K5291">
        <v>5</v>
      </c>
      <c r="L5291" t="str">
        <f>VLOOKUP(Sales_Data17[[#This Row],[Product Description Index]],Products_Data[#All],2,0)</f>
        <v>Hats</v>
      </c>
      <c r="M5291">
        <v>1</v>
      </c>
      <c r="N5291" s="9">
        <v>75.188888888888897</v>
      </c>
      <c r="O5291" s="9">
        <f>Sales_Data17[[#This Row],[Order Quantity]]*Sales_Data17[[#This Row],[Unit Price]]</f>
        <v>75.188888888888897</v>
      </c>
      <c r="P5291" s="9">
        <v>57.143555555555558</v>
      </c>
      <c r="Q5291" s="9">
        <f>Sales_Data17[[#This Row],[Line Total]]-(Sales_Data17[[#This Row],[Total Unit Cost]]*Sales_Data17[[#This Row],[Order Quantity]])</f>
        <v>18.045333333333339</v>
      </c>
      <c r="R5291" s="1" t="str">
        <f>TEXT(Sales_Data17[[#This Row],[OrderDate]],"MMM")</f>
        <v>Apr</v>
      </c>
      <c r="S5291" s="1" t="str">
        <f t="shared" si="82"/>
        <v>2015</v>
      </c>
    </row>
    <row r="5292" spans="1:19">
      <c r="A5292" t="s">
        <v>5315</v>
      </c>
      <c r="B5292" s="2">
        <v>42103</v>
      </c>
      <c r="C5292" s="2" t="str">
        <f>VLOOKUP(Sales_Data17[[#This Row],[Customer Name Index]],Customer_Data[#All],2,0)</f>
        <v xml:space="preserve">Linde </v>
      </c>
      <c r="D5292">
        <v>14</v>
      </c>
      <c r="E5292" t="s">
        <v>3</v>
      </c>
      <c r="F5292" t="s">
        <v>8168</v>
      </c>
      <c r="G5292" t="s">
        <v>8026</v>
      </c>
      <c r="H5292" t="str">
        <f>VLOOKUP(Sales_Data17[[#This Row],[Delivery Region Index]],Regions_Table[#All],2,0)</f>
        <v>Queensland</v>
      </c>
      <c r="I5292" t="str">
        <f>VLOOKUP(Sales_Data17[[#This Row],[Delivery Region Index]],Regions_Table[#All],3,0)</f>
        <v>Nambour</v>
      </c>
      <c r="J5292">
        <v>39</v>
      </c>
      <c r="K5292">
        <v>6</v>
      </c>
      <c r="L5292" t="str">
        <f>VLOOKUP(Sales_Data17[[#This Row],[Product Description Index]],Products_Data[#All],2,0)</f>
        <v>Socks</v>
      </c>
      <c r="M5292">
        <v>6</v>
      </c>
      <c r="N5292" s="9">
        <v>203.23333333333335</v>
      </c>
      <c r="O5292" s="9">
        <f>Sales_Data17[[#This Row],[Order Quantity]]*Sales_Data17[[#This Row],[Unit Price]]</f>
        <v>1219.4000000000001</v>
      </c>
      <c r="P5292" s="9">
        <v>87.390333333333331</v>
      </c>
      <c r="Q5292" s="9">
        <f>Sales_Data17[[#This Row],[Line Total]]-(Sales_Data17[[#This Row],[Total Unit Cost]]*Sales_Data17[[#This Row],[Order Quantity]])</f>
        <v>695.05800000000011</v>
      </c>
      <c r="R5292" s="1" t="str">
        <f>TEXT(Sales_Data17[[#This Row],[OrderDate]],"MMM")</f>
        <v>Apr</v>
      </c>
      <c r="S5292" s="1" t="str">
        <f t="shared" si="82"/>
        <v>2015</v>
      </c>
    </row>
    <row r="5293" spans="1:19">
      <c r="A5293" t="s">
        <v>5316</v>
      </c>
      <c r="B5293" s="2">
        <v>42103</v>
      </c>
      <c r="C5293" s="2" t="str">
        <f>VLOOKUP(Sales_Data17[[#This Row],[Customer Name Index]],Customer_Data[#All],2,0)</f>
        <v xml:space="preserve">Medline </v>
      </c>
      <c r="D5293">
        <v>12</v>
      </c>
      <c r="E5293" t="s">
        <v>4</v>
      </c>
      <c r="F5293" t="s">
        <v>8168</v>
      </c>
      <c r="G5293" t="s">
        <v>8026</v>
      </c>
      <c r="H5293" t="str">
        <f>VLOOKUP(Sales_Data17[[#This Row],[Delivery Region Index]],Regions_Table[#All],2,0)</f>
        <v>Queensland</v>
      </c>
      <c r="I5293" t="str">
        <f>VLOOKUP(Sales_Data17[[#This Row],[Delivery Region Index]],Regions_Table[#All],3,0)</f>
        <v>Logan City</v>
      </c>
      <c r="J5293">
        <v>35</v>
      </c>
      <c r="K5293">
        <v>5</v>
      </c>
      <c r="L5293" t="str">
        <f>VLOOKUP(Sales_Data17[[#This Row],[Product Description Index]],Products_Data[#All],2,0)</f>
        <v>Hats</v>
      </c>
      <c r="M5293">
        <v>1</v>
      </c>
      <c r="N5293" s="9">
        <v>120.60000000000001</v>
      </c>
      <c r="O5293" s="9">
        <f>Sales_Data17[[#This Row],[Order Quantity]]*Sales_Data17[[#This Row],[Unit Price]]</f>
        <v>120.60000000000001</v>
      </c>
      <c r="P5293" s="9">
        <v>92.862000000000009</v>
      </c>
      <c r="Q5293" s="9">
        <f>Sales_Data17[[#This Row],[Line Total]]-(Sales_Data17[[#This Row],[Total Unit Cost]]*Sales_Data17[[#This Row],[Order Quantity]])</f>
        <v>27.738</v>
      </c>
      <c r="R5293" s="1" t="str">
        <f>TEXT(Sales_Data17[[#This Row],[OrderDate]],"MMM")</f>
        <v>Apr</v>
      </c>
      <c r="S5293" s="1" t="str">
        <f t="shared" si="82"/>
        <v>2015</v>
      </c>
    </row>
    <row r="5294" spans="1:19">
      <c r="A5294" t="s">
        <v>5317</v>
      </c>
      <c r="B5294" s="2">
        <v>42103</v>
      </c>
      <c r="C5294" s="2" t="str">
        <f>VLOOKUP(Sales_Data17[[#This Row],[Customer Name Index]],Customer_Data[#All],2,0)</f>
        <v>Procter Corp</v>
      </c>
      <c r="D5294">
        <v>5</v>
      </c>
      <c r="E5294" t="s">
        <v>2</v>
      </c>
      <c r="F5294" t="s">
        <v>8168</v>
      </c>
      <c r="G5294" t="s">
        <v>8027</v>
      </c>
      <c r="H5294" t="str">
        <f>VLOOKUP(Sales_Data17[[#This Row],[Delivery Region Index]],Regions_Table[#All],2,0)</f>
        <v>New South Wales</v>
      </c>
      <c r="I5294" t="str">
        <f>VLOOKUP(Sales_Data17[[#This Row],[Delivery Region Index]],Regions_Table[#All],3,0)</f>
        <v>Lismore</v>
      </c>
      <c r="J5294">
        <v>14</v>
      </c>
      <c r="K5294">
        <v>2</v>
      </c>
      <c r="L5294" t="str">
        <f>VLOOKUP(Sales_Data17[[#This Row],[Product Description Index]],Products_Data[#All],2,0)</f>
        <v>Pants</v>
      </c>
      <c r="M5294">
        <v>9</v>
      </c>
      <c r="N5294" s="9">
        <v>105.71111111111111</v>
      </c>
      <c r="O5294" s="9">
        <f>Sales_Data17[[#This Row],[Order Quantity]]*Sales_Data17[[#This Row],[Unit Price]]</f>
        <v>951.4</v>
      </c>
      <c r="P5294" s="9">
        <v>81.397555555555556</v>
      </c>
      <c r="Q5294" s="9">
        <f>Sales_Data17[[#This Row],[Line Total]]-(Sales_Data17[[#This Row],[Total Unit Cost]]*Sales_Data17[[#This Row],[Order Quantity]])</f>
        <v>218.822</v>
      </c>
      <c r="R5294" s="1" t="str">
        <f>TEXT(Sales_Data17[[#This Row],[OrderDate]],"MMM")</f>
        <v>Apr</v>
      </c>
      <c r="S5294" s="1" t="str">
        <f t="shared" si="82"/>
        <v>2015</v>
      </c>
    </row>
    <row r="5295" spans="1:19">
      <c r="A5295" t="s">
        <v>5318</v>
      </c>
      <c r="B5295" s="2">
        <v>42103</v>
      </c>
      <c r="C5295" s="2" t="str">
        <f>VLOOKUP(Sales_Data17[[#This Row],[Customer Name Index]],Customer_Data[#All],2,0)</f>
        <v>Pacific Ltd</v>
      </c>
      <c r="D5295">
        <v>20</v>
      </c>
      <c r="E5295" t="s">
        <v>4</v>
      </c>
      <c r="F5295" t="s">
        <v>8168</v>
      </c>
      <c r="G5295" t="s">
        <v>8028</v>
      </c>
      <c r="H5295" t="str">
        <f>VLOOKUP(Sales_Data17[[#This Row],[Delivery Region Index]],Regions_Table[#All],2,0)</f>
        <v>Victoria</v>
      </c>
      <c r="I5295" t="str">
        <f>VLOOKUP(Sales_Data17[[#This Row],[Delivery Region Index]],Regions_Table[#All],3,0)</f>
        <v>Wangaratta</v>
      </c>
      <c r="J5295">
        <v>56</v>
      </c>
      <c r="K5295">
        <v>8</v>
      </c>
      <c r="L5295" t="str">
        <f>VLOOKUP(Sales_Data17[[#This Row],[Product Description Index]],Products_Data[#All],2,0)</f>
        <v>Shoes</v>
      </c>
      <c r="M5295">
        <v>3</v>
      </c>
      <c r="N5295" s="9">
        <v>136.97777777777776</v>
      </c>
      <c r="O5295" s="9">
        <f>Sales_Data17[[#This Row],[Order Quantity]]*Sales_Data17[[#This Row],[Unit Price]]</f>
        <v>410.93333333333328</v>
      </c>
      <c r="P5295" s="9">
        <v>79.447111111111099</v>
      </c>
      <c r="Q5295" s="9">
        <f>Sales_Data17[[#This Row],[Line Total]]-(Sales_Data17[[#This Row],[Total Unit Cost]]*Sales_Data17[[#This Row],[Order Quantity]])</f>
        <v>172.59199999999998</v>
      </c>
      <c r="R5295" s="1" t="str">
        <f>TEXT(Sales_Data17[[#This Row],[OrderDate]],"MMM")</f>
        <v>Apr</v>
      </c>
      <c r="S5295" s="1" t="str">
        <f t="shared" si="82"/>
        <v>2015</v>
      </c>
    </row>
    <row r="5296" spans="1:19">
      <c r="A5296" t="s">
        <v>5319</v>
      </c>
      <c r="B5296" s="2">
        <v>42103</v>
      </c>
      <c r="C5296" s="2" t="str">
        <f>VLOOKUP(Sales_Data17[[#This Row],[Customer Name Index]],Customer_Data[#All],2,0)</f>
        <v>Pacific Ltd</v>
      </c>
      <c r="D5296">
        <v>20</v>
      </c>
      <c r="E5296" t="s">
        <v>2</v>
      </c>
      <c r="F5296" t="s">
        <v>8168</v>
      </c>
      <c r="G5296" t="s">
        <v>8028</v>
      </c>
      <c r="H5296" t="str">
        <f>VLOOKUP(Sales_Data17[[#This Row],[Delivery Region Index]],Regions_Table[#All],2,0)</f>
        <v>Victoria</v>
      </c>
      <c r="I5296" t="str">
        <f>VLOOKUP(Sales_Data17[[#This Row],[Delivery Region Index]],Regions_Table[#All],3,0)</f>
        <v>Warrnambool</v>
      </c>
      <c r="J5296">
        <v>57</v>
      </c>
      <c r="K5296">
        <v>8</v>
      </c>
      <c r="L5296" t="str">
        <f>VLOOKUP(Sales_Data17[[#This Row],[Product Description Index]],Products_Data[#All],2,0)</f>
        <v>Shoes</v>
      </c>
      <c r="M5296">
        <v>3</v>
      </c>
      <c r="N5296" s="9">
        <v>112.41111111111111</v>
      </c>
      <c r="O5296" s="9">
        <f>Sales_Data17[[#This Row],[Order Quantity]]*Sales_Data17[[#This Row],[Unit Price]]</f>
        <v>337.23333333333335</v>
      </c>
      <c r="P5296" s="9">
        <v>59.577888888888893</v>
      </c>
      <c r="Q5296" s="9">
        <f>Sales_Data17[[#This Row],[Line Total]]-(Sales_Data17[[#This Row],[Total Unit Cost]]*Sales_Data17[[#This Row],[Order Quantity]])</f>
        <v>158.49966666666666</v>
      </c>
      <c r="R5296" s="1" t="str">
        <f>TEXT(Sales_Data17[[#This Row],[OrderDate]],"MMM")</f>
        <v>Apr</v>
      </c>
      <c r="S5296" s="1" t="str">
        <f t="shared" si="82"/>
        <v>2015</v>
      </c>
    </row>
    <row r="5297" spans="1:19">
      <c r="A5297" t="s">
        <v>5320</v>
      </c>
      <c r="B5297" s="2">
        <v>42104</v>
      </c>
      <c r="C5297" s="2" t="str">
        <f>VLOOKUP(Sales_Data17[[#This Row],[Customer Name Index]],Customer_Data[#All],2,0)</f>
        <v>Eminence Corp</v>
      </c>
      <c r="D5297">
        <v>18</v>
      </c>
      <c r="E5297" t="s">
        <v>3</v>
      </c>
      <c r="F5297" t="s">
        <v>8168</v>
      </c>
      <c r="G5297" t="s">
        <v>8025</v>
      </c>
      <c r="H5297" t="str">
        <f>VLOOKUP(Sales_Data17[[#This Row],[Delivery Region Index]],Regions_Table[#All],2,0)</f>
        <v>Victoria</v>
      </c>
      <c r="I5297" t="str">
        <f>VLOOKUP(Sales_Data17[[#This Row],[Delivery Region Index]],Regions_Table[#All],3,0)</f>
        <v>Geelong</v>
      </c>
      <c r="J5297">
        <v>51</v>
      </c>
      <c r="K5297">
        <v>7</v>
      </c>
      <c r="L5297" t="str">
        <f>VLOOKUP(Sales_Data17[[#This Row],[Product Description Index]],Products_Data[#All],2,0)</f>
        <v>Dress Shirts</v>
      </c>
      <c r="M5297">
        <v>9</v>
      </c>
      <c r="N5297" s="9">
        <v>111.66666666666667</v>
      </c>
      <c r="O5297" s="9">
        <f>Sales_Data17[[#This Row],[Order Quantity]]*Sales_Data17[[#This Row],[Unit Price]]</f>
        <v>1005</v>
      </c>
      <c r="P5297" s="9">
        <v>60.300000000000004</v>
      </c>
      <c r="Q5297" s="9">
        <f>Sales_Data17[[#This Row],[Line Total]]-(Sales_Data17[[#This Row],[Total Unit Cost]]*Sales_Data17[[#This Row],[Order Quantity]])</f>
        <v>462.29999999999995</v>
      </c>
      <c r="R5297" s="1" t="str">
        <f>TEXT(Sales_Data17[[#This Row],[OrderDate]],"MMM")</f>
        <v>Apr</v>
      </c>
      <c r="S5297" s="1" t="str">
        <f t="shared" si="82"/>
        <v>2015</v>
      </c>
    </row>
    <row r="5298" spans="1:19">
      <c r="A5298" t="s">
        <v>5321</v>
      </c>
      <c r="B5298" s="2">
        <v>42104</v>
      </c>
      <c r="C5298" s="2" t="str">
        <f>VLOOKUP(Sales_Data17[[#This Row],[Customer Name Index]],Customer_Data[#All],2,0)</f>
        <v xml:space="preserve">WakeFern </v>
      </c>
      <c r="D5298">
        <v>2</v>
      </c>
      <c r="E5298" t="s">
        <v>3</v>
      </c>
      <c r="F5298" t="s">
        <v>8168</v>
      </c>
      <c r="G5298" t="s">
        <v>8027</v>
      </c>
      <c r="H5298" t="str">
        <f>VLOOKUP(Sales_Data17[[#This Row],[Delivery Region Index]],Regions_Table[#All],2,0)</f>
        <v>New South Wales</v>
      </c>
      <c r="I5298" t="str">
        <f>VLOOKUP(Sales_Data17[[#This Row],[Delivery Region Index]],Regions_Table[#All],3,0)</f>
        <v>Broken Hill</v>
      </c>
      <c r="J5298">
        <v>5</v>
      </c>
      <c r="K5298">
        <v>1</v>
      </c>
      <c r="L5298" t="str">
        <f>VLOOKUP(Sales_Data17[[#This Row],[Product Description Index]],Products_Data[#All],2,0)</f>
        <v>Shirts</v>
      </c>
      <c r="M5298">
        <v>5</v>
      </c>
      <c r="N5298" s="9">
        <v>221.10000000000002</v>
      </c>
      <c r="O5298" s="9">
        <f>Sales_Data17[[#This Row],[Order Quantity]]*Sales_Data17[[#This Row],[Unit Price]]</f>
        <v>1105.5</v>
      </c>
      <c r="P5298" s="9">
        <v>110.55000000000001</v>
      </c>
      <c r="Q5298" s="9">
        <f>Sales_Data17[[#This Row],[Line Total]]-(Sales_Data17[[#This Row],[Total Unit Cost]]*Sales_Data17[[#This Row],[Order Quantity]])</f>
        <v>552.75</v>
      </c>
      <c r="R5298" s="1" t="str">
        <f>TEXT(Sales_Data17[[#This Row],[OrderDate]],"MMM")</f>
        <v>Apr</v>
      </c>
      <c r="S5298" s="1" t="str">
        <f t="shared" si="82"/>
        <v>2015</v>
      </c>
    </row>
    <row r="5299" spans="1:19">
      <c r="A5299" t="s">
        <v>5322</v>
      </c>
      <c r="B5299" s="2">
        <v>42104</v>
      </c>
      <c r="C5299" s="2" t="str">
        <f>VLOOKUP(Sales_Data17[[#This Row],[Customer Name Index]],Customer_Data[#All],2,0)</f>
        <v>Ole Group</v>
      </c>
      <c r="D5299">
        <v>13</v>
      </c>
      <c r="E5299" t="s">
        <v>4</v>
      </c>
      <c r="F5299" t="s">
        <v>8168</v>
      </c>
      <c r="G5299" t="s">
        <v>8026</v>
      </c>
      <c r="H5299" t="str">
        <f>VLOOKUP(Sales_Data17[[#This Row],[Delivery Region Index]],Regions_Table[#All],2,0)</f>
        <v>Queensland</v>
      </c>
      <c r="I5299" t="str">
        <f>VLOOKUP(Sales_Data17[[#This Row],[Delivery Region Index]],Regions_Table[#All],3,0)</f>
        <v>Maryborough</v>
      </c>
      <c r="J5299">
        <v>37</v>
      </c>
      <c r="K5299">
        <v>6</v>
      </c>
      <c r="L5299" t="str">
        <f>VLOOKUP(Sales_Data17[[#This Row],[Product Description Index]],Products_Data[#All],2,0)</f>
        <v>Socks</v>
      </c>
      <c r="M5299">
        <v>2</v>
      </c>
      <c r="N5299" s="9">
        <v>104.22222222222223</v>
      </c>
      <c r="O5299" s="9">
        <f>Sales_Data17[[#This Row],[Order Quantity]]*Sales_Data17[[#This Row],[Unit Price]]</f>
        <v>208.44444444444446</v>
      </c>
      <c r="P5299" s="9">
        <v>75.040000000000006</v>
      </c>
      <c r="Q5299" s="9">
        <f>Sales_Data17[[#This Row],[Line Total]]-(Sales_Data17[[#This Row],[Total Unit Cost]]*Sales_Data17[[#This Row],[Order Quantity]])</f>
        <v>58.364444444444445</v>
      </c>
      <c r="R5299" s="1" t="str">
        <f>TEXT(Sales_Data17[[#This Row],[OrderDate]],"MMM")</f>
        <v>Apr</v>
      </c>
      <c r="S5299" s="1" t="str">
        <f t="shared" si="82"/>
        <v>2015</v>
      </c>
    </row>
    <row r="5300" spans="1:19">
      <c r="A5300" t="s">
        <v>5323</v>
      </c>
      <c r="B5300" s="2">
        <v>42104</v>
      </c>
      <c r="C5300" s="2" t="str">
        <f>VLOOKUP(Sales_Data17[[#This Row],[Customer Name Index]],Customer_Data[#All],2,0)</f>
        <v>Ole Group</v>
      </c>
      <c r="D5300">
        <v>13</v>
      </c>
      <c r="E5300" t="s">
        <v>2</v>
      </c>
      <c r="F5300" t="s">
        <v>8168</v>
      </c>
      <c r="G5300" t="s">
        <v>8026</v>
      </c>
      <c r="H5300" t="str">
        <f>VLOOKUP(Sales_Data17[[#This Row],[Delivery Region Index]],Regions_Table[#All],2,0)</f>
        <v>Queensland</v>
      </c>
      <c r="I5300" t="str">
        <f>VLOOKUP(Sales_Data17[[#This Row],[Delivery Region Index]],Regions_Table[#All],3,0)</f>
        <v>Maryborough</v>
      </c>
      <c r="J5300">
        <v>37</v>
      </c>
      <c r="K5300">
        <v>5</v>
      </c>
      <c r="L5300" t="str">
        <f>VLOOKUP(Sales_Data17[[#This Row],[Product Description Index]],Products_Data[#All],2,0)</f>
        <v>Hats</v>
      </c>
      <c r="M5300">
        <v>3</v>
      </c>
      <c r="N5300" s="9">
        <v>297.77777777777777</v>
      </c>
      <c r="O5300" s="9">
        <f>Sales_Data17[[#This Row],[Order Quantity]]*Sales_Data17[[#This Row],[Unit Price]]</f>
        <v>893.33333333333326</v>
      </c>
      <c r="P5300" s="9">
        <v>253.11111111111111</v>
      </c>
      <c r="Q5300" s="9">
        <f>Sales_Data17[[#This Row],[Line Total]]-(Sales_Data17[[#This Row],[Total Unit Cost]]*Sales_Data17[[#This Row],[Order Quantity]])</f>
        <v>133.99999999999989</v>
      </c>
      <c r="R5300" s="1" t="str">
        <f>TEXT(Sales_Data17[[#This Row],[OrderDate]],"MMM")</f>
        <v>Apr</v>
      </c>
      <c r="S5300" s="1" t="str">
        <f t="shared" si="82"/>
        <v>2015</v>
      </c>
    </row>
    <row r="5301" spans="1:19">
      <c r="A5301" t="s">
        <v>5324</v>
      </c>
      <c r="B5301" s="2">
        <v>42104</v>
      </c>
      <c r="C5301" s="2" t="str">
        <f>VLOOKUP(Sales_Data17[[#This Row],[Customer Name Index]],Customer_Data[#All],2,0)</f>
        <v>ETUDE Ltd</v>
      </c>
      <c r="D5301">
        <v>4</v>
      </c>
      <c r="E5301" t="s">
        <v>4</v>
      </c>
      <c r="F5301" t="s">
        <v>8168</v>
      </c>
      <c r="G5301" t="s">
        <v>8027</v>
      </c>
      <c r="H5301" t="str">
        <f>VLOOKUP(Sales_Data17[[#This Row],[Delivery Region Index]],Regions_Table[#All],2,0)</f>
        <v>New South Wales</v>
      </c>
      <c r="I5301" t="str">
        <f>VLOOKUP(Sales_Data17[[#This Row],[Delivery Region Index]],Regions_Table[#All],3,0)</f>
        <v>Grafton</v>
      </c>
      <c r="J5301">
        <v>11</v>
      </c>
      <c r="K5301">
        <v>2</v>
      </c>
      <c r="L5301" t="str">
        <f>VLOOKUP(Sales_Data17[[#This Row],[Product Description Index]],Products_Data[#All],2,0)</f>
        <v>Pants</v>
      </c>
      <c r="M5301">
        <v>1</v>
      </c>
      <c r="N5301" s="9">
        <v>323.83333333333331</v>
      </c>
      <c r="O5301" s="9">
        <f>Sales_Data17[[#This Row],[Order Quantity]]*Sales_Data17[[#This Row],[Unit Price]]</f>
        <v>323.83333333333331</v>
      </c>
      <c r="P5301" s="9">
        <v>239.63666666666666</v>
      </c>
      <c r="Q5301" s="9">
        <f>Sales_Data17[[#This Row],[Line Total]]-(Sales_Data17[[#This Row],[Total Unit Cost]]*Sales_Data17[[#This Row],[Order Quantity]])</f>
        <v>84.196666666666658</v>
      </c>
      <c r="R5301" s="1" t="str">
        <f>TEXT(Sales_Data17[[#This Row],[OrderDate]],"MMM")</f>
        <v>Apr</v>
      </c>
      <c r="S5301" s="1" t="str">
        <f t="shared" si="82"/>
        <v>2015</v>
      </c>
    </row>
    <row r="5302" spans="1:19">
      <c r="A5302" t="s">
        <v>5325</v>
      </c>
      <c r="B5302" s="2">
        <v>42105</v>
      </c>
      <c r="C5302" s="2" t="str">
        <f>VLOOKUP(Sales_Data17[[#This Row],[Customer Name Index]],Customer_Data[#All],2,0)</f>
        <v>Apollo Ltd</v>
      </c>
      <c r="D5302">
        <v>11</v>
      </c>
      <c r="E5302" t="s">
        <v>4</v>
      </c>
      <c r="F5302" t="s">
        <v>8168</v>
      </c>
      <c r="G5302" t="s">
        <v>8026</v>
      </c>
      <c r="H5302" t="str">
        <f>VLOOKUP(Sales_Data17[[#This Row],[Delivery Region Index]],Regions_Table[#All],2,0)</f>
        <v>Queensland</v>
      </c>
      <c r="I5302" t="str">
        <f>VLOOKUP(Sales_Data17[[#This Row],[Delivery Region Index]],Regions_Table[#All],3,0)</f>
        <v>Gold Coast</v>
      </c>
      <c r="J5302">
        <v>31</v>
      </c>
      <c r="K5302">
        <v>5</v>
      </c>
      <c r="L5302" t="str">
        <f>VLOOKUP(Sales_Data17[[#This Row],[Product Description Index]],Products_Data[#All],2,0)</f>
        <v>Hats</v>
      </c>
      <c r="M5302">
        <v>3</v>
      </c>
      <c r="N5302" s="9">
        <v>100.5</v>
      </c>
      <c r="O5302" s="9">
        <f>Sales_Data17[[#This Row],[Order Quantity]]*Sales_Data17[[#This Row],[Unit Price]]</f>
        <v>301.5</v>
      </c>
      <c r="P5302" s="9">
        <v>70.349999999999994</v>
      </c>
      <c r="Q5302" s="9">
        <f>Sales_Data17[[#This Row],[Line Total]]-(Sales_Data17[[#This Row],[Total Unit Cost]]*Sales_Data17[[#This Row],[Order Quantity]])</f>
        <v>90.450000000000017</v>
      </c>
      <c r="R5302" s="1" t="str">
        <f>TEXT(Sales_Data17[[#This Row],[OrderDate]],"MMM")</f>
        <v>Apr</v>
      </c>
      <c r="S5302" s="1" t="str">
        <f t="shared" si="82"/>
        <v>2015</v>
      </c>
    </row>
    <row r="5303" spans="1:19">
      <c r="A5303" t="s">
        <v>5326</v>
      </c>
      <c r="B5303" s="2">
        <v>42105</v>
      </c>
      <c r="C5303" s="2" t="str">
        <f>VLOOKUP(Sales_Data17[[#This Row],[Customer Name Index]],Customer_Data[#All],2,0)</f>
        <v>Medsep Group</v>
      </c>
      <c r="D5303">
        <v>8</v>
      </c>
      <c r="E5303" t="s">
        <v>2</v>
      </c>
      <c r="F5303" t="s">
        <v>8168</v>
      </c>
      <c r="G5303" t="s">
        <v>8027</v>
      </c>
      <c r="H5303" t="str">
        <f>VLOOKUP(Sales_Data17[[#This Row],[Delivery Region Index]],Regions_Table[#All],2,0)</f>
        <v>New South Wales</v>
      </c>
      <c r="I5303" t="str">
        <f>VLOOKUP(Sales_Data17[[#This Row],[Delivery Region Index]],Regions_Table[#All],3,0)</f>
        <v>Tweed Heads</v>
      </c>
      <c r="J5303">
        <v>22</v>
      </c>
      <c r="K5303">
        <v>4</v>
      </c>
      <c r="L5303" t="str">
        <f>VLOOKUP(Sales_Data17[[#This Row],[Product Description Index]],Products_Data[#All],2,0)</f>
        <v>Jeans</v>
      </c>
      <c r="M5303">
        <v>4</v>
      </c>
      <c r="N5303" s="9">
        <v>288.10000000000002</v>
      </c>
      <c r="O5303" s="9">
        <f>Sales_Data17[[#This Row],[Order Quantity]]*Sales_Data17[[#This Row],[Unit Price]]</f>
        <v>1152.4000000000001</v>
      </c>
      <c r="P5303" s="9">
        <v>187.26500000000001</v>
      </c>
      <c r="Q5303" s="9">
        <f>Sales_Data17[[#This Row],[Line Total]]-(Sales_Data17[[#This Row],[Total Unit Cost]]*Sales_Data17[[#This Row],[Order Quantity]])</f>
        <v>403.34000000000003</v>
      </c>
      <c r="R5303" s="1" t="str">
        <f>TEXT(Sales_Data17[[#This Row],[OrderDate]],"MMM")</f>
        <v>Apr</v>
      </c>
      <c r="S5303" s="1" t="str">
        <f t="shared" si="82"/>
        <v>2015</v>
      </c>
    </row>
    <row r="5304" spans="1:19">
      <c r="A5304" t="s">
        <v>5327</v>
      </c>
      <c r="B5304" s="2">
        <v>42105</v>
      </c>
      <c r="C5304" s="2" t="str">
        <f>VLOOKUP(Sales_Data17[[#This Row],[Customer Name Index]],Customer_Data[#All],2,0)</f>
        <v>Medsep Group</v>
      </c>
      <c r="D5304">
        <v>8</v>
      </c>
      <c r="E5304" t="s">
        <v>2</v>
      </c>
      <c r="F5304" t="s">
        <v>8168</v>
      </c>
      <c r="G5304" t="s">
        <v>8027</v>
      </c>
      <c r="H5304" t="str">
        <f>VLOOKUP(Sales_Data17[[#This Row],[Delivery Region Index]],Regions_Table[#All],2,0)</f>
        <v>New South Wales</v>
      </c>
      <c r="I5304" t="str">
        <f>VLOOKUP(Sales_Data17[[#This Row],[Delivery Region Index]],Regions_Table[#All],3,0)</f>
        <v>Wagga Wagga</v>
      </c>
      <c r="J5304">
        <v>23</v>
      </c>
      <c r="K5304">
        <v>4</v>
      </c>
      <c r="L5304" t="str">
        <f>VLOOKUP(Sales_Data17[[#This Row],[Product Description Index]],Products_Data[#All],2,0)</f>
        <v>Jeans</v>
      </c>
      <c r="M5304">
        <v>7</v>
      </c>
      <c r="N5304" s="9">
        <v>20.100000000000001</v>
      </c>
      <c r="O5304" s="9">
        <f>Sales_Data17[[#This Row],[Order Quantity]]*Sales_Data17[[#This Row],[Unit Price]]</f>
        <v>140.70000000000002</v>
      </c>
      <c r="P5304" s="9">
        <v>11.256000000000002</v>
      </c>
      <c r="Q5304" s="9">
        <f>Sales_Data17[[#This Row],[Line Total]]-(Sales_Data17[[#This Row],[Total Unit Cost]]*Sales_Data17[[#This Row],[Order Quantity]])</f>
        <v>61.908000000000001</v>
      </c>
      <c r="R5304" s="1" t="str">
        <f>TEXT(Sales_Data17[[#This Row],[OrderDate]],"MMM")</f>
        <v>Apr</v>
      </c>
      <c r="S5304" s="1" t="str">
        <f t="shared" si="82"/>
        <v>2015</v>
      </c>
    </row>
    <row r="5305" spans="1:19">
      <c r="A5305" t="s">
        <v>5328</v>
      </c>
      <c r="B5305" s="2">
        <v>42106</v>
      </c>
      <c r="C5305" s="2" t="str">
        <f>VLOOKUP(Sales_Data17[[#This Row],[Customer Name Index]],Customer_Data[#All],2,0)</f>
        <v xml:space="preserve">WakeFern </v>
      </c>
      <c r="D5305">
        <v>2</v>
      </c>
      <c r="E5305" t="s">
        <v>4</v>
      </c>
      <c r="F5305" t="s">
        <v>8168</v>
      </c>
      <c r="G5305" t="s">
        <v>8027</v>
      </c>
      <c r="H5305" t="str">
        <f>VLOOKUP(Sales_Data17[[#This Row],[Delivery Region Index]],Regions_Table[#All],2,0)</f>
        <v>New South Wales</v>
      </c>
      <c r="I5305" t="str">
        <f>VLOOKUP(Sales_Data17[[#This Row],[Delivery Region Index]],Regions_Table[#All],3,0)</f>
        <v>Broken Hill</v>
      </c>
      <c r="J5305">
        <v>5</v>
      </c>
      <c r="K5305">
        <v>1</v>
      </c>
      <c r="L5305" t="str">
        <f>VLOOKUP(Sales_Data17[[#This Row],[Product Description Index]],Products_Data[#All],2,0)</f>
        <v>Shirts</v>
      </c>
      <c r="M5305">
        <v>8</v>
      </c>
      <c r="N5305" s="9">
        <v>445.17777777777775</v>
      </c>
      <c r="O5305" s="9">
        <f>Sales_Data17[[#This Row],[Order Quantity]]*Sales_Data17[[#This Row],[Unit Price]]</f>
        <v>3561.422222222222</v>
      </c>
      <c r="P5305" s="9">
        <v>186.97466666666665</v>
      </c>
      <c r="Q5305" s="9">
        <f>Sales_Data17[[#This Row],[Line Total]]-(Sales_Data17[[#This Row],[Total Unit Cost]]*Sales_Data17[[#This Row],[Order Quantity]])</f>
        <v>2065.6248888888886</v>
      </c>
      <c r="R5305" s="1" t="str">
        <f>TEXT(Sales_Data17[[#This Row],[OrderDate]],"MMM")</f>
        <v>Apr</v>
      </c>
      <c r="S5305" s="1" t="str">
        <f t="shared" si="82"/>
        <v>2015</v>
      </c>
    </row>
    <row r="5306" spans="1:19">
      <c r="A5306" t="s">
        <v>5329</v>
      </c>
      <c r="B5306" s="2">
        <v>42106</v>
      </c>
      <c r="C5306" s="2" t="str">
        <f>VLOOKUP(Sales_Data17[[#This Row],[Customer Name Index]],Customer_Data[#All],2,0)</f>
        <v>Apollo Ltd</v>
      </c>
      <c r="D5306">
        <v>11</v>
      </c>
      <c r="E5306" t="s">
        <v>4</v>
      </c>
      <c r="F5306" t="s">
        <v>8168</v>
      </c>
      <c r="G5306" t="s">
        <v>8026</v>
      </c>
      <c r="H5306" t="str">
        <f>VLOOKUP(Sales_Data17[[#This Row],[Delivery Region Index]],Regions_Table[#All],2,0)</f>
        <v>Queensland</v>
      </c>
      <c r="I5306" t="str">
        <f>VLOOKUP(Sales_Data17[[#This Row],[Delivery Region Index]],Regions_Table[#All],3,0)</f>
        <v>Gladstone</v>
      </c>
      <c r="J5306">
        <v>30</v>
      </c>
      <c r="K5306">
        <v>5</v>
      </c>
      <c r="L5306" t="str">
        <f>VLOOKUP(Sales_Data17[[#This Row],[Product Description Index]],Products_Data[#All],2,0)</f>
        <v>Hats</v>
      </c>
      <c r="M5306">
        <v>1</v>
      </c>
      <c r="N5306" s="9">
        <v>216.63333333333333</v>
      </c>
      <c r="O5306" s="9">
        <f>Sales_Data17[[#This Row],[Order Quantity]]*Sales_Data17[[#This Row],[Unit Price]]</f>
        <v>216.63333333333333</v>
      </c>
      <c r="P5306" s="9">
        <v>140.81166666666667</v>
      </c>
      <c r="Q5306" s="9">
        <f>Sales_Data17[[#This Row],[Line Total]]-(Sales_Data17[[#This Row],[Total Unit Cost]]*Sales_Data17[[#This Row],[Order Quantity]])</f>
        <v>75.821666666666658</v>
      </c>
      <c r="R5306" s="1" t="str">
        <f>TEXT(Sales_Data17[[#This Row],[OrderDate]],"MMM")</f>
        <v>Apr</v>
      </c>
      <c r="S5306" s="1" t="str">
        <f t="shared" si="82"/>
        <v>2015</v>
      </c>
    </row>
    <row r="5307" spans="1:19">
      <c r="A5307" t="s">
        <v>5330</v>
      </c>
      <c r="B5307" s="2">
        <v>42106</v>
      </c>
      <c r="C5307" s="2" t="str">
        <f>VLOOKUP(Sales_Data17[[#This Row],[Customer Name Index]],Customer_Data[#All],2,0)</f>
        <v>Rochester Ltd</v>
      </c>
      <c r="D5307">
        <v>15</v>
      </c>
      <c r="E5307" t="s">
        <v>2</v>
      </c>
      <c r="F5307" t="s">
        <v>8168</v>
      </c>
      <c r="G5307" t="s">
        <v>8025</v>
      </c>
      <c r="H5307" t="str">
        <f>VLOOKUP(Sales_Data17[[#This Row],[Delivery Region Index]],Regions_Table[#All],2,0)</f>
        <v>Queensland</v>
      </c>
      <c r="I5307" t="str">
        <f>VLOOKUP(Sales_Data17[[#This Row],[Delivery Region Index]],Regions_Table[#All],3,0)</f>
        <v>Sunshine Coast</v>
      </c>
      <c r="J5307">
        <v>42</v>
      </c>
      <c r="K5307">
        <v>6</v>
      </c>
      <c r="L5307" t="str">
        <f>VLOOKUP(Sales_Data17[[#This Row],[Product Description Index]],Products_Data[#All],2,0)</f>
        <v>Socks</v>
      </c>
      <c r="M5307">
        <v>6</v>
      </c>
      <c r="N5307" s="9">
        <v>253.11111111111111</v>
      </c>
      <c r="O5307" s="9">
        <f>Sales_Data17[[#This Row],[Order Quantity]]*Sales_Data17[[#This Row],[Unit Price]]</f>
        <v>1518.6666666666667</v>
      </c>
      <c r="P5307" s="9">
        <v>169.58444444444444</v>
      </c>
      <c r="Q5307" s="9">
        <f>Sales_Data17[[#This Row],[Line Total]]-(Sales_Data17[[#This Row],[Total Unit Cost]]*Sales_Data17[[#This Row],[Order Quantity]])</f>
        <v>501.16000000000008</v>
      </c>
      <c r="R5307" s="1" t="str">
        <f>TEXT(Sales_Data17[[#This Row],[OrderDate]],"MMM")</f>
        <v>Apr</v>
      </c>
      <c r="S5307" s="1" t="str">
        <f t="shared" si="82"/>
        <v>2015</v>
      </c>
    </row>
    <row r="5308" spans="1:19">
      <c r="A5308" t="s">
        <v>5331</v>
      </c>
      <c r="B5308" s="2">
        <v>42106</v>
      </c>
      <c r="C5308" s="2" t="str">
        <f>VLOOKUP(Sales_Data17[[#This Row],[Customer Name Index]],Customer_Data[#All],2,0)</f>
        <v>Pure Group</v>
      </c>
      <c r="D5308">
        <v>17</v>
      </c>
      <c r="E5308" t="s">
        <v>4</v>
      </c>
      <c r="F5308" t="s">
        <v>8168</v>
      </c>
      <c r="G5308" t="s">
        <v>8025</v>
      </c>
      <c r="H5308" t="str">
        <f>VLOOKUP(Sales_Data17[[#This Row],[Delivery Region Index]],Regions_Table[#All],2,0)</f>
        <v>Victoria</v>
      </c>
      <c r="I5308" t="str">
        <f>VLOOKUP(Sales_Data17[[#This Row],[Delivery Region Index]],Regions_Table[#All],3,0)</f>
        <v>Melbourne</v>
      </c>
      <c r="J5308">
        <v>47</v>
      </c>
      <c r="K5308">
        <v>7</v>
      </c>
      <c r="L5308" t="str">
        <f>VLOOKUP(Sales_Data17[[#This Row],[Product Description Index]],Products_Data[#All],2,0)</f>
        <v>Dress Shirts</v>
      </c>
      <c r="M5308">
        <v>6</v>
      </c>
      <c r="N5308" s="9">
        <v>437.73333333333335</v>
      </c>
      <c r="O5308" s="9">
        <f>Sales_Data17[[#This Row],[Order Quantity]]*Sales_Data17[[#This Row],[Unit Price]]</f>
        <v>2626.4</v>
      </c>
      <c r="P5308" s="9">
        <v>245.13066666666671</v>
      </c>
      <c r="Q5308" s="9">
        <f>Sales_Data17[[#This Row],[Line Total]]-(Sales_Data17[[#This Row],[Total Unit Cost]]*Sales_Data17[[#This Row],[Order Quantity]])</f>
        <v>1155.6159999999998</v>
      </c>
      <c r="R5308" s="1" t="str">
        <f>TEXT(Sales_Data17[[#This Row],[OrderDate]],"MMM")</f>
        <v>Apr</v>
      </c>
      <c r="S5308" s="1" t="str">
        <f t="shared" si="82"/>
        <v>2015</v>
      </c>
    </row>
    <row r="5309" spans="1:19">
      <c r="A5309" t="s">
        <v>5332</v>
      </c>
      <c r="B5309" s="2">
        <v>42106</v>
      </c>
      <c r="C5309" s="2" t="str">
        <f>VLOOKUP(Sales_Data17[[#This Row],[Customer Name Index]],Customer_Data[#All],2,0)</f>
        <v>Rochester Ltd</v>
      </c>
      <c r="D5309">
        <v>15</v>
      </c>
      <c r="E5309" t="s">
        <v>4</v>
      </c>
      <c r="F5309" t="s">
        <v>8168</v>
      </c>
      <c r="G5309" t="s">
        <v>8025</v>
      </c>
      <c r="H5309" t="str">
        <f>VLOOKUP(Sales_Data17[[#This Row],[Delivery Region Index]],Regions_Table[#All],2,0)</f>
        <v>Queensland</v>
      </c>
      <c r="I5309" t="str">
        <f>VLOOKUP(Sales_Data17[[#This Row],[Delivery Region Index]],Regions_Table[#All],3,0)</f>
        <v>Toowoomba</v>
      </c>
      <c r="J5309">
        <v>44</v>
      </c>
      <c r="K5309">
        <v>6</v>
      </c>
      <c r="L5309" t="str">
        <f>VLOOKUP(Sales_Data17[[#This Row],[Product Description Index]],Products_Data[#All],2,0)</f>
        <v>Socks</v>
      </c>
      <c r="M5309">
        <v>8</v>
      </c>
      <c r="N5309" s="9">
        <v>439.22222222222223</v>
      </c>
      <c r="O5309" s="9">
        <f>Sales_Data17[[#This Row],[Order Quantity]]*Sales_Data17[[#This Row],[Unit Price]]</f>
        <v>3513.7777777777778</v>
      </c>
      <c r="P5309" s="9">
        <v>193.25777777777776</v>
      </c>
      <c r="Q5309" s="9">
        <f>Sales_Data17[[#This Row],[Line Total]]-(Sales_Data17[[#This Row],[Total Unit Cost]]*Sales_Data17[[#This Row],[Order Quantity]])</f>
        <v>1967.7155555555557</v>
      </c>
      <c r="R5309" s="1" t="str">
        <f>TEXT(Sales_Data17[[#This Row],[OrderDate]],"MMM")</f>
        <v>Apr</v>
      </c>
      <c r="S5309" s="1" t="str">
        <f t="shared" si="82"/>
        <v>2015</v>
      </c>
    </row>
    <row r="5310" spans="1:19">
      <c r="A5310" t="s">
        <v>5333</v>
      </c>
      <c r="B5310" s="2">
        <v>42106</v>
      </c>
      <c r="C5310" s="2" t="str">
        <f>VLOOKUP(Sales_Data17[[#This Row],[Customer Name Index]],Customer_Data[#All],2,0)</f>
        <v>Pacific Ltd</v>
      </c>
      <c r="D5310">
        <v>20</v>
      </c>
      <c r="E5310" t="s">
        <v>3</v>
      </c>
      <c r="F5310" t="s">
        <v>8168</v>
      </c>
      <c r="G5310" t="s">
        <v>8028</v>
      </c>
      <c r="H5310" t="str">
        <f>VLOOKUP(Sales_Data17[[#This Row],[Delivery Region Index]],Regions_Table[#All],2,0)</f>
        <v>Victoria</v>
      </c>
      <c r="I5310" t="str">
        <f>VLOOKUP(Sales_Data17[[#This Row],[Delivery Region Index]],Regions_Table[#All],3,0)</f>
        <v>Wodonga</v>
      </c>
      <c r="J5310">
        <v>58</v>
      </c>
      <c r="K5310">
        <v>8</v>
      </c>
      <c r="L5310" t="str">
        <f>VLOOKUP(Sales_Data17[[#This Row],[Product Description Index]],Products_Data[#All],2,0)</f>
        <v>Shoes</v>
      </c>
      <c r="M5310">
        <v>1</v>
      </c>
      <c r="N5310" s="9">
        <v>113.15555555555555</v>
      </c>
      <c r="O5310" s="9">
        <f>Sales_Data17[[#This Row],[Order Quantity]]*Sales_Data17[[#This Row],[Unit Price]]</f>
        <v>113.15555555555555</v>
      </c>
      <c r="P5310" s="9">
        <v>80.340444444444444</v>
      </c>
      <c r="Q5310" s="9">
        <f>Sales_Data17[[#This Row],[Line Total]]-(Sales_Data17[[#This Row],[Total Unit Cost]]*Sales_Data17[[#This Row],[Order Quantity]])</f>
        <v>32.815111111111108</v>
      </c>
      <c r="R5310" s="1" t="str">
        <f>TEXT(Sales_Data17[[#This Row],[OrderDate]],"MMM")</f>
        <v>Apr</v>
      </c>
      <c r="S5310" s="1" t="str">
        <f t="shared" si="82"/>
        <v>2015</v>
      </c>
    </row>
    <row r="5311" spans="1:19">
      <c r="A5311" t="s">
        <v>5334</v>
      </c>
      <c r="B5311" s="2">
        <v>42106</v>
      </c>
      <c r="C5311" s="2" t="str">
        <f>VLOOKUP(Sales_Data17[[#This Row],[Customer Name Index]],Customer_Data[#All],2,0)</f>
        <v>Avon Corp</v>
      </c>
      <c r="D5311">
        <v>1</v>
      </c>
      <c r="E5311" t="s">
        <v>4</v>
      </c>
      <c r="F5311" t="s">
        <v>8168</v>
      </c>
      <c r="G5311" t="s">
        <v>8027</v>
      </c>
      <c r="H5311" t="str">
        <f>VLOOKUP(Sales_Data17[[#This Row],[Delivery Region Index]],Regions_Table[#All],2,0)</f>
        <v>New South Wales</v>
      </c>
      <c r="I5311" t="str">
        <f>VLOOKUP(Sales_Data17[[#This Row],[Delivery Region Index]],Regions_Table[#All],3,0)</f>
        <v>Armidale</v>
      </c>
      <c r="J5311">
        <v>3</v>
      </c>
      <c r="K5311">
        <v>1</v>
      </c>
      <c r="L5311" t="str">
        <f>VLOOKUP(Sales_Data17[[#This Row],[Product Description Index]],Products_Data[#All],2,0)</f>
        <v>Shirts</v>
      </c>
      <c r="M5311">
        <v>6</v>
      </c>
      <c r="N5311" s="9">
        <v>560.56666666666672</v>
      </c>
      <c r="O5311" s="9">
        <f>Sales_Data17[[#This Row],[Order Quantity]]*Sales_Data17[[#This Row],[Unit Price]]</f>
        <v>3363.4000000000005</v>
      </c>
      <c r="P5311" s="9">
        <v>364.3683333333334</v>
      </c>
      <c r="Q5311" s="9">
        <f>Sales_Data17[[#This Row],[Line Total]]-(Sales_Data17[[#This Row],[Total Unit Cost]]*Sales_Data17[[#This Row],[Order Quantity]])</f>
        <v>1177.19</v>
      </c>
      <c r="R5311" s="1" t="str">
        <f>TEXT(Sales_Data17[[#This Row],[OrderDate]],"MMM")</f>
        <v>Apr</v>
      </c>
      <c r="S5311" s="1" t="str">
        <f t="shared" si="82"/>
        <v>2015</v>
      </c>
    </row>
    <row r="5312" spans="1:19">
      <c r="A5312" t="s">
        <v>5335</v>
      </c>
      <c r="B5312" s="2">
        <v>42106</v>
      </c>
      <c r="C5312" s="2" t="str">
        <f>VLOOKUP(Sales_Data17[[#This Row],[Customer Name Index]],Customer_Data[#All],2,0)</f>
        <v>3LAB, Ltd</v>
      </c>
      <c r="D5312">
        <v>16</v>
      </c>
      <c r="E5312" t="s">
        <v>3</v>
      </c>
      <c r="F5312" t="s">
        <v>8168</v>
      </c>
      <c r="G5312" t="s">
        <v>8025</v>
      </c>
      <c r="H5312" t="str">
        <f>VLOOKUP(Sales_Data17[[#This Row],[Delivery Region Index]],Regions_Table[#All],2,0)</f>
        <v>Queensland</v>
      </c>
      <c r="I5312" t="str">
        <f>VLOOKUP(Sales_Data17[[#This Row],[Delivery Region Index]],Regions_Table[#All],3,0)</f>
        <v>Townsville</v>
      </c>
      <c r="J5312">
        <v>45</v>
      </c>
      <c r="K5312">
        <v>7</v>
      </c>
      <c r="L5312" t="str">
        <f>VLOOKUP(Sales_Data17[[#This Row],[Product Description Index]],Products_Data[#All],2,0)</f>
        <v>Dress Shirts</v>
      </c>
      <c r="M5312">
        <v>7</v>
      </c>
      <c r="N5312" s="9">
        <v>667.02222222222224</v>
      </c>
      <c r="O5312" s="9">
        <f>Sales_Data17[[#This Row],[Order Quantity]]*Sales_Data17[[#This Row],[Unit Price]]</f>
        <v>4669.155555555556</v>
      </c>
      <c r="P5312" s="9">
        <v>433.56444444444446</v>
      </c>
      <c r="Q5312" s="9">
        <f>Sales_Data17[[#This Row],[Line Total]]-(Sales_Data17[[#This Row],[Total Unit Cost]]*Sales_Data17[[#This Row],[Order Quantity]])</f>
        <v>1634.2044444444446</v>
      </c>
      <c r="R5312" s="1" t="str">
        <f>TEXT(Sales_Data17[[#This Row],[OrderDate]],"MMM")</f>
        <v>Apr</v>
      </c>
      <c r="S5312" s="1" t="str">
        <f t="shared" si="82"/>
        <v>2015</v>
      </c>
    </row>
    <row r="5313" spans="1:19">
      <c r="A5313" t="s">
        <v>5336</v>
      </c>
      <c r="B5313" s="2">
        <v>42107</v>
      </c>
      <c r="C5313" s="2" t="str">
        <f>VLOOKUP(Sales_Data17[[#This Row],[Customer Name Index]],Customer_Data[#All],2,0)</f>
        <v>New Ltd</v>
      </c>
      <c r="D5313">
        <v>7</v>
      </c>
      <c r="E5313" t="s">
        <v>3</v>
      </c>
      <c r="F5313" t="s">
        <v>8168</v>
      </c>
      <c r="G5313" t="s">
        <v>8027</v>
      </c>
      <c r="H5313" t="str">
        <f>VLOOKUP(Sales_Data17[[#This Row],[Delivery Region Index]],Regions_Table[#All],2,0)</f>
        <v>New South Wales</v>
      </c>
      <c r="I5313" t="str">
        <f>VLOOKUP(Sales_Data17[[#This Row],[Delivery Region Index]],Regions_Table[#All],3,0)</f>
        <v>Orange</v>
      </c>
      <c r="J5313">
        <v>18</v>
      </c>
      <c r="K5313">
        <v>3</v>
      </c>
      <c r="L5313" t="str">
        <f>VLOOKUP(Sales_Data17[[#This Row],[Product Description Index]],Products_Data[#All],2,0)</f>
        <v>Sunglasses</v>
      </c>
      <c r="M5313">
        <v>7</v>
      </c>
      <c r="N5313" s="9">
        <v>84.12222222222222</v>
      </c>
      <c r="O5313" s="9">
        <f>Sales_Data17[[#This Row],[Order Quantity]]*Sales_Data17[[#This Row],[Unit Price]]</f>
        <v>588.8555555555555</v>
      </c>
      <c r="P5313" s="9">
        <v>55.520666666666671</v>
      </c>
      <c r="Q5313" s="9">
        <f>Sales_Data17[[#This Row],[Line Total]]-(Sales_Data17[[#This Row],[Total Unit Cost]]*Sales_Data17[[#This Row],[Order Quantity]])</f>
        <v>200.2108888888888</v>
      </c>
      <c r="R5313" s="1" t="str">
        <f>TEXT(Sales_Data17[[#This Row],[OrderDate]],"MMM")</f>
        <v>Apr</v>
      </c>
      <c r="S5313" s="1" t="str">
        <f t="shared" si="82"/>
        <v>2015</v>
      </c>
    </row>
    <row r="5314" spans="1:19">
      <c r="A5314" t="s">
        <v>5337</v>
      </c>
      <c r="B5314" s="2">
        <v>42107</v>
      </c>
      <c r="C5314" s="2" t="str">
        <f>VLOOKUP(Sales_Data17[[#This Row],[Customer Name Index]],Customer_Data[#All],2,0)</f>
        <v>ETUDE Ltd</v>
      </c>
      <c r="D5314">
        <v>4</v>
      </c>
      <c r="E5314" t="s">
        <v>3</v>
      </c>
      <c r="F5314" t="s">
        <v>8168</v>
      </c>
      <c r="G5314" t="s">
        <v>8027</v>
      </c>
      <c r="H5314" t="str">
        <f>VLOOKUP(Sales_Data17[[#This Row],[Delivery Region Index]],Regions_Table[#All],2,0)</f>
        <v>New South Wales</v>
      </c>
      <c r="I5314" t="str">
        <f>VLOOKUP(Sales_Data17[[#This Row],[Delivery Region Index]],Regions_Table[#All],3,0)</f>
        <v>Griffith</v>
      </c>
      <c r="J5314">
        <v>12</v>
      </c>
      <c r="K5314">
        <v>2</v>
      </c>
      <c r="L5314" t="str">
        <f>VLOOKUP(Sales_Data17[[#This Row],[Product Description Index]],Products_Data[#All],2,0)</f>
        <v>Pants</v>
      </c>
      <c r="M5314">
        <v>1</v>
      </c>
      <c r="N5314" s="9">
        <v>346.16666666666669</v>
      </c>
      <c r="O5314" s="9">
        <f>Sales_Data17[[#This Row],[Order Quantity]]*Sales_Data17[[#This Row],[Unit Price]]</f>
        <v>346.16666666666669</v>
      </c>
      <c r="P5314" s="9">
        <v>186.93</v>
      </c>
      <c r="Q5314" s="9">
        <f>Sales_Data17[[#This Row],[Line Total]]-(Sales_Data17[[#This Row],[Total Unit Cost]]*Sales_Data17[[#This Row],[Order Quantity]])</f>
        <v>159.23666666666668</v>
      </c>
      <c r="R5314" s="1" t="str">
        <f>TEXT(Sales_Data17[[#This Row],[OrderDate]],"MMM")</f>
        <v>Apr</v>
      </c>
      <c r="S5314" s="1" t="str">
        <f t="shared" ref="S5314:S5377" si="83">TEXT(B5314,"YYY")</f>
        <v>2015</v>
      </c>
    </row>
    <row r="5315" spans="1:19">
      <c r="A5315" t="s">
        <v>5338</v>
      </c>
      <c r="B5315" s="2">
        <v>42107</v>
      </c>
      <c r="C5315" s="2" t="str">
        <f>VLOOKUP(Sales_Data17[[#This Row],[Customer Name Index]],Customer_Data[#All],2,0)</f>
        <v>Avon Corp</v>
      </c>
      <c r="D5315">
        <v>1</v>
      </c>
      <c r="E5315" t="s">
        <v>4</v>
      </c>
      <c r="F5315" t="s">
        <v>8168</v>
      </c>
      <c r="G5315" t="s">
        <v>8027</v>
      </c>
      <c r="H5315" t="str">
        <f>VLOOKUP(Sales_Data17[[#This Row],[Delivery Region Index]],Regions_Table[#All],2,0)</f>
        <v>New South Wales</v>
      </c>
      <c r="I5315" t="str">
        <f>VLOOKUP(Sales_Data17[[#This Row],[Delivery Region Index]],Regions_Table[#All],3,0)</f>
        <v>Sydney</v>
      </c>
      <c r="J5315">
        <v>1</v>
      </c>
      <c r="K5315">
        <v>1</v>
      </c>
      <c r="L5315" t="str">
        <f>VLOOKUP(Sales_Data17[[#This Row],[Product Description Index]],Products_Data[#All],2,0)</f>
        <v>Shirts</v>
      </c>
      <c r="M5315">
        <v>6</v>
      </c>
      <c r="N5315" s="9">
        <v>203.97777777777776</v>
      </c>
      <c r="O5315" s="9">
        <f>Sales_Data17[[#This Row],[Order Quantity]]*Sales_Data17[[#This Row],[Unit Price]]</f>
        <v>1223.8666666666666</v>
      </c>
      <c r="P5315" s="9">
        <v>157.06288888888889</v>
      </c>
      <c r="Q5315" s="9">
        <f>Sales_Data17[[#This Row],[Line Total]]-(Sales_Data17[[#This Row],[Total Unit Cost]]*Sales_Data17[[#This Row],[Order Quantity]])</f>
        <v>281.48933333333321</v>
      </c>
      <c r="R5315" s="1" t="str">
        <f>TEXT(Sales_Data17[[#This Row],[OrderDate]],"MMM")</f>
        <v>Apr</v>
      </c>
      <c r="S5315" s="1" t="str">
        <f t="shared" si="83"/>
        <v>2015</v>
      </c>
    </row>
    <row r="5316" spans="1:19">
      <c r="A5316" t="s">
        <v>5339</v>
      </c>
      <c r="B5316" s="2">
        <v>42107</v>
      </c>
      <c r="C5316" s="2" t="str">
        <f>VLOOKUP(Sales_Data17[[#This Row],[Customer Name Index]],Customer_Data[#All],2,0)</f>
        <v>Medsep Group</v>
      </c>
      <c r="D5316">
        <v>8</v>
      </c>
      <c r="E5316" t="s">
        <v>2</v>
      </c>
      <c r="F5316" t="s">
        <v>8168</v>
      </c>
      <c r="G5316" t="s">
        <v>8027</v>
      </c>
      <c r="H5316" t="str">
        <f>VLOOKUP(Sales_Data17[[#This Row],[Delivery Region Index]],Regions_Table[#All],2,0)</f>
        <v>New South Wales</v>
      </c>
      <c r="I5316" t="str">
        <f>VLOOKUP(Sales_Data17[[#This Row],[Delivery Region Index]],Regions_Table[#All],3,0)</f>
        <v>Tweed Heads</v>
      </c>
      <c r="J5316">
        <v>22</v>
      </c>
      <c r="K5316">
        <v>3</v>
      </c>
      <c r="L5316" t="str">
        <f>VLOOKUP(Sales_Data17[[#This Row],[Product Description Index]],Products_Data[#All],2,0)</f>
        <v>Sunglasses</v>
      </c>
      <c r="M5316">
        <v>3</v>
      </c>
      <c r="N5316" s="9">
        <v>148.14444444444445</v>
      </c>
      <c r="O5316" s="9">
        <f>Sales_Data17[[#This Row],[Order Quantity]]*Sales_Data17[[#This Row],[Unit Price]]</f>
        <v>444.43333333333334</v>
      </c>
      <c r="P5316" s="9">
        <v>97.775333333333336</v>
      </c>
      <c r="Q5316" s="9">
        <f>Sales_Data17[[#This Row],[Line Total]]-(Sales_Data17[[#This Row],[Total Unit Cost]]*Sales_Data17[[#This Row],[Order Quantity]])</f>
        <v>151.10733333333332</v>
      </c>
      <c r="R5316" s="1" t="str">
        <f>TEXT(Sales_Data17[[#This Row],[OrderDate]],"MMM")</f>
        <v>Apr</v>
      </c>
      <c r="S5316" s="1" t="str">
        <f t="shared" si="83"/>
        <v>2015</v>
      </c>
    </row>
    <row r="5317" spans="1:19">
      <c r="A5317" t="s">
        <v>5340</v>
      </c>
      <c r="B5317" s="2">
        <v>42108</v>
      </c>
      <c r="C5317" s="2" t="str">
        <f>VLOOKUP(Sales_Data17[[#This Row],[Customer Name Index]],Customer_Data[#All],2,0)</f>
        <v>New Ltd</v>
      </c>
      <c r="D5317">
        <v>7</v>
      </c>
      <c r="E5317" t="s">
        <v>4</v>
      </c>
      <c r="F5317" t="s">
        <v>8168</v>
      </c>
      <c r="G5317" t="s">
        <v>8027</v>
      </c>
      <c r="H5317" t="str">
        <f>VLOOKUP(Sales_Data17[[#This Row],[Delivery Region Index]],Regions_Table[#All],2,0)</f>
        <v>New South Wales</v>
      </c>
      <c r="I5317" t="str">
        <f>VLOOKUP(Sales_Data17[[#This Row],[Delivery Region Index]],Regions_Table[#All],3,0)</f>
        <v>Orange</v>
      </c>
      <c r="J5317">
        <v>18</v>
      </c>
      <c r="K5317">
        <v>3</v>
      </c>
      <c r="L5317" t="str">
        <f>VLOOKUP(Sales_Data17[[#This Row],[Product Description Index]],Products_Data[#All],2,0)</f>
        <v>Sunglasses</v>
      </c>
      <c r="M5317">
        <v>6</v>
      </c>
      <c r="N5317" s="9">
        <v>115.38888888888889</v>
      </c>
      <c r="O5317" s="9">
        <f>Sales_Data17[[#This Row],[Order Quantity]]*Sales_Data17[[#This Row],[Unit Price]]</f>
        <v>692.33333333333326</v>
      </c>
      <c r="P5317" s="9">
        <v>57.694444444444443</v>
      </c>
      <c r="Q5317" s="9">
        <f>Sales_Data17[[#This Row],[Line Total]]-(Sales_Data17[[#This Row],[Total Unit Cost]]*Sales_Data17[[#This Row],[Order Quantity]])</f>
        <v>346.16666666666663</v>
      </c>
      <c r="R5317" s="1" t="str">
        <f>TEXT(Sales_Data17[[#This Row],[OrderDate]],"MMM")</f>
        <v>Apr</v>
      </c>
      <c r="S5317" s="1" t="str">
        <f t="shared" si="83"/>
        <v>2015</v>
      </c>
    </row>
    <row r="5318" spans="1:19">
      <c r="A5318" t="s">
        <v>5341</v>
      </c>
      <c r="B5318" s="2">
        <v>42108</v>
      </c>
      <c r="C5318" s="2" t="str">
        <f>VLOOKUP(Sales_Data17[[#This Row],[Customer Name Index]],Customer_Data[#All],2,0)</f>
        <v>Avon Corp</v>
      </c>
      <c r="D5318">
        <v>1</v>
      </c>
      <c r="E5318" t="s">
        <v>4</v>
      </c>
      <c r="F5318" t="s">
        <v>8168</v>
      </c>
      <c r="G5318" t="s">
        <v>8027</v>
      </c>
      <c r="H5318" t="str">
        <f>VLOOKUP(Sales_Data17[[#This Row],[Delivery Region Index]],Regions_Table[#All],2,0)</f>
        <v>New South Wales</v>
      </c>
      <c r="I5318" t="str">
        <f>VLOOKUP(Sales_Data17[[#This Row],[Delivery Region Index]],Regions_Table[#All],3,0)</f>
        <v>Armidale</v>
      </c>
      <c r="J5318">
        <v>3</v>
      </c>
      <c r="K5318">
        <v>1</v>
      </c>
      <c r="L5318" t="str">
        <f>VLOOKUP(Sales_Data17[[#This Row],[Product Description Index]],Products_Data[#All],2,0)</f>
        <v>Shirts</v>
      </c>
      <c r="M5318">
        <v>6</v>
      </c>
      <c r="N5318" s="9">
        <v>439.22222222222223</v>
      </c>
      <c r="O5318" s="9">
        <f>Sales_Data17[[#This Row],[Order Quantity]]*Sales_Data17[[#This Row],[Unit Price]]</f>
        <v>2635.3333333333335</v>
      </c>
      <c r="P5318" s="9">
        <v>267.92555555555555</v>
      </c>
      <c r="Q5318" s="9">
        <f>Sales_Data17[[#This Row],[Line Total]]-(Sales_Data17[[#This Row],[Total Unit Cost]]*Sales_Data17[[#This Row],[Order Quantity]])</f>
        <v>1027.7800000000002</v>
      </c>
      <c r="R5318" s="1" t="str">
        <f>TEXT(Sales_Data17[[#This Row],[OrderDate]],"MMM")</f>
        <v>Apr</v>
      </c>
      <c r="S5318" s="1" t="str">
        <f t="shared" si="83"/>
        <v>2015</v>
      </c>
    </row>
    <row r="5319" spans="1:19">
      <c r="A5319" t="s">
        <v>5342</v>
      </c>
      <c r="B5319" s="2">
        <v>42108</v>
      </c>
      <c r="C5319" s="2" t="str">
        <f>VLOOKUP(Sales_Data17[[#This Row],[Customer Name Index]],Customer_Data[#All],2,0)</f>
        <v>ETUDE Ltd</v>
      </c>
      <c r="D5319">
        <v>4</v>
      </c>
      <c r="E5319" t="s">
        <v>4</v>
      </c>
      <c r="F5319" t="s">
        <v>8168</v>
      </c>
      <c r="G5319" t="s">
        <v>8027</v>
      </c>
      <c r="H5319" t="str">
        <f>VLOOKUP(Sales_Data17[[#This Row],[Delivery Region Index]],Regions_Table[#All],2,0)</f>
        <v>New South Wales</v>
      </c>
      <c r="I5319" t="str">
        <f>VLOOKUP(Sales_Data17[[#This Row],[Delivery Region Index]],Regions_Table[#All],3,0)</f>
        <v>Goulburn</v>
      </c>
      <c r="J5319">
        <v>10</v>
      </c>
      <c r="K5319">
        <v>2</v>
      </c>
      <c r="L5319" t="str">
        <f>VLOOKUP(Sales_Data17[[#This Row],[Product Description Index]],Products_Data[#All],2,0)</f>
        <v>Pants</v>
      </c>
      <c r="M5319">
        <v>1</v>
      </c>
      <c r="N5319" s="9">
        <v>272.4666666666667</v>
      </c>
      <c r="O5319" s="9">
        <f>Sales_Data17[[#This Row],[Order Quantity]]*Sales_Data17[[#This Row],[Unit Price]]</f>
        <v>272.4666666666667</v>
      </c>
      <c r="P5319" s="9">
        <v>147.13200000000003</v>
      </c>
      <c r="Q5319" s="9">
        <f>Sales_Data17[[#This Row],[Line Total]]-(Sales_Data17[[#This Row],[Total Unit Cost]]*Sales_Data17[[#This Row],[Order Quantity]])</f>
        <v>125.33466666666666</v>
      </c>
      <c r="R5319" s="1" t="str">
        <f>TEXT(Sales_Data17[[#This Row],[OrderDate]],"MMM")</f>
        <v>Apr</v>
      </c>
      <c r="S5319" s="1" t="str">
        <f t="shared" si="83"/>
        <v>2015</v>
      </c>
    </row>
    <row r="5320" spans="1:19">
      <c r="A5320" t="s">
        <v>5343</v>
      </c>
      <c r="B5320" s="2">
        <v>42108</v>
      </c>
      <c r="C5320" s="2" t="str">
        <f>VLOOKUP(Sales_Data17[[#This Row],[Customer Name Index]],Customer_Data[#All],2,0)</f>
        <v>Pacific Ltd</v>
      </c>
      <c r="D5320">
        <v>20</v>
      </c>
      <c r="E5320" t="s">
        <v>4</v>
      </c>
      <c r="F5320" t="s">
        <v>8168</v>
      </c>
      <c r="G5320" t="s">
        <v>8028</v>
      </c>
      <c r="H5320" t="str">
        <f>VLOOKUP(Sales_Data17[[#This Row],[Delivery Region Index]],Regions_Table[#All],2,0)</f>
        <v>Victoria</v>
      </c>
      <c r="I5320" t="str">
        <f>VLOOKUP(Sales_Data17[[#This Row],[Delivery Region Index]],Regions_Table[#All],3,0)</f>
        <v>Warrnambool</v>
      </c>
      <c r="J5320">
        <v>57</v>
      </c>
      <c r="K5320">
        <v>8</v>
      </c>
      <c r="L5320" t="str">
        <f>VLOOKUP(Sales_Data17[[#This Row],[Product Description Index]],Products_Data[#All],2,0)</f>
        <v>Shoes</v>
      </c>
      <c r="M5320">
        <v>9</v>
      </c>
      <c r="N5320" s="9">
        <v>198.76666666666668</v>
      </c>
      <c r="O5320" s="9">
        <f>Sales_Data17[[#This Row],[Order Quantity]]*Sales_Data17[[#This Row],[Unit Price]]</f>
        <v>1788.9</v>
      </c>
      <c r="P5320" s="9">
        <v>125.22300000000001</v>
      </c>
      <c r="Q5320" s="9">
        <f>Sales_Data17[[#This Row],[Line Total]]-(Sales_Data17[[#This Row],[Total Unit Cost]]*Sales_Data17[[#This Row],[Order Quantity]])</f>
        <v>661.89300000000003</v>
      </c>
      <c r="R5320" s="1" t="str">
        <f>TEXT(Sales_Data17[[#This Row],[OrderDate]],"MMM")</f>
        <v>Apr</v>
      </c>
      <c r="S5320" s="1" t="str">
        <f t="shared" si="83"/>
        <v>2015</v>
      </c>
    </row>
    <row r="5321" spans="1:19">
      <c r="A5321" t="s">
        <v>5344</v>
      </c>
      <c r="B5321" s="2">
        <v>42108</v>
      </c>
      <c r="C5321" s="2" t="str">
        <f>VLOOKUP(Sales_Data17[[#This Row],[Customer Name Index]],Customer_Data[#All],2,0)</f>
        <v>21st Ltd</v>
      </c>
      <c r="D5321">
        <v>10</v>
      </c>
      <c r="E5321" t="s">
        <v>3</v>
      </c>
      <c r="F5321" t="s">
        <v>8168</v>
      </c>
      <c r="G5321" t="s">
        <v>8026</v>
      </c>
      <c r="H5321" t="str">
        <f>VLOOKUP(Sales_Data17[[#This Row],[Delivery Region Index]],Regions_Table[#All],2,0)</f>
        <v>Queensland</v>
      </c>
      <c r="I5321" t="str">
        <f>VLOOKUP(Sales_Data17[[#This Row],[Delivery Region Index]],Regions_Table[#All],3,0)</f>
        <v>Charters Towers</v>
      </c>
      <c r="J5321">
        <v>29</v>
      </c>
      <c r="K5321">
        <v>4</v>
      </c>
      <c r="L5321" t="str">
        <f>VLOOKUP(Sales_Data17[[#This Row],[Product Description Index]],Products_Data[#All],2,0)</f>
        <v>Jeans</v>
      </c>
      <c r="M5321">
        <v>5</v>
      </c>
      <c r="N5321" s="9">
        <v>101.98888888888888</v>
      </c>
      <c r="O5321" s="9">
        <f>Sales_Data17[[#This Row],[Order Quantity]]*Sales_Data17[[#This Row],[Unit Price]]</f>
        <v>509.9444444444444</v>
      </c>
      <c r="P5321" s="9">
        <v>55.073999999999998</v>
      </c>
      <c r="Q5321" s="9">
        <f>Sales_Data17[[#This Row],[Line Total]]-(Sales_Data17[[#This Row],[Total Unit Cost]]*Sales_Data17[[#This Row],[Order Quantity]])</f>
        <v>234.5744444444444</v>
      </c>
      <c r="R5321" s="1" t="str">
        <f>TEXT(Sales_Data17[[#This Row],[OrderDate]],"MMM")</f>
        <v>Apr</v>
      </c>
      <c r="S5321" s="1" t="str">
        <f t="shared" si="83"/>
        <v>2015</v>
      </c>
    </row>
    <row r="5322" spans="1:19">
      <c r="A5322" t="s">
        <v>5345</v>
      </c>
      <c r="B5322" s="2">
        <v>42109</v>
      </c>
      <c r="C5322" s="2" t="str">
        <f>VLOOKUP(Sales_Data17[[#This Row],[Customer Name Index]],Customer_Data[#All],2,0)</f>
        <v>Pure Group</v>
      </c>
      <c r="D5322">
        <v>17</v>
      </c>
      <c r="E5322" t="s">
        <v>4</v>
      </c>
      <c r="F5322" t="s">
        <v>8168</v>
      </c>
      <c r="G5322" t="s">
        <v>8025</v>
      </c>
      <c r="H5322" t="str">
        <f>VLOOKUP(Sales_Data17[[#This Row],[Delivery Region Index]],Regions_Table[#All],2,0)</f>
        <v>Victoria</v>
      </c>
      <c r="I5322" t="str">
        <f>VLOOKUP(Sales_Data17[[#This Row],[Delivery Region Index]],Regions_Table[#All],3,0)</f>
        <v>Bendigo</v>
      </c>
      <c r="J5322">
        <v>50</v>
      </c>
      <c r="K5322">
        <v>7</v>
      </c>
      <c r="L5322" t="str">
        <f>VLOOKUP(Sales_Data17[[#This Row],[Product Description Index]],Products_Data[#All],2,0)</f>
        <v>Dress Shirts</v>
      </c>
      <c r="M5322">
        <v>8</v>
      </c>
      <c r="N5322" s="9">
        <v>444.43333333333334</v>
      </c>
      <c r="O5322" s="9">
        <f>Sales_Data17[[#This Row],[Order Quantity]]*Sales_Data17[[#This Row],[Unit Price]]</f>
        <v>3555.4666666666667</v>
      </c>
      <c r="P5322" s="9">
        <v>311.1033333333333</v>
      </c>
      <c r="Q5322" s="9">
        <f>Sales_Data17[[#This Row],[Line Total]]-(Sales_Data17[[#This Row],[Total Unit Cost]]*Sales_Data17[[#This Row],[Order Quantity]])</f>
        <v>1066.6400000000003</v>
      </c>
      <c r="R5322" s="1" t="str">
        <f>TEXT(Sales_Data17[[#This Row],[OrderDate]],"MMM")</f>
        <v>Apr</v>
      </c>
      <c r="S5322" s="1" t="str">
        <f t="shared" si="83"/>
        <v>2015</v>
      </c>
    </row>
    <row r="5323" spans="1:19">
      <c r="A5323" t="s">
        <v>5346</v>
      </c>
      <c r="B5323" s="2">
        <v>42109</v>
      </c>
      <c r="C5323" s="2" t="str">
        <f>VLOOKUP(Sales_Data17[[#This Row],[Customer Name Index]],Customer_Data[#All],2,0)</f>
        <v xml:space="preserve">Qualitest </v>
      </c>
      <c r="D5323">
        <v>19</v>
      </c>
      <c r="E5323" t="s">
        <v>3</v>
      </c>
      <c r="F5323" t="s">
        <v>8168</v>
      </c>
      <c r="G5323" t="s">
        <v>8028</v>
      </c>
      <c r="H5323" t="str">
        <f>VLOOKUP(Sales_Data17[[#This Row],[Delivery Region Index]],Regions_Table[#All],2,0)</f>
        <v>Victoria</v>
      </c>
      <c r="I5323" t="str">
        <f>VLOOKUP(Sales_Data17[[#This Row],[Delivery Region Index]],Regions_Table[#All],3,0)</f>
        <v>Shepparton</v>
      </c>
      <c r="J5323">
        <v>54</v>
      </c>
      <c r="K5323">
        <v>8</v>
      </c>
      <c r="L5323" t="str">
        <f>VLOOKUP(Sales_Data17[[#This Row],[Product Description Index]],Products_Data[#All],2,0)</f>
        <v>Shoes</v>
      </c>
      <c r="M5323">
        <v>6</v>
      </c>
      <c r="N5323" s="9">
        <v>110.17777777777778</v>
      </c>
      <c r="O5323" s="9">
        <f>Sales_Data17[[#This Row],[Order Quantity]]*Sales_Data17[[#This Row],[Unit Price]]</f>
        <v>661.06666666666661</v>
      </c>
      <c r="P5323" s="9">
        <v>70.513777777777776</v>
      </c>
      <c r="Q5323" s="9">
        <f>Sales_Data17[[#This Row],[Line Total]]-(Sales_Data17[[#This Row],[Total Unit Cost]]*Sales_Data17[[#This Row],[Order Quantity]])</f>
        <v>237.98399999999992</v>
      </c>
      <c r="R5323" s="1" t="str">
        <f>TEXT(Sales_Data17[[#This Row],[OrderDate]],"MMM")</f>
        <v>Apr</v>
      </c>
      <c r="S5323" s="1" t="str">
        <f t="shared" si="83"/>
        <v>2015</v>
      </c>
    </row>
    <row r="5324" spans="1:19">
      <c r="A5324" t="s">
        <v>5347</v>
      </c>
      <c r="B5324" s="2">
        <v>42109</v>
      </c>
      <c r="C5324" s="2" t="str">
        <f>VLOOKUP(Sales_Data17[[#This Row],[Customer Name Index]],Customer_Data[#All],2,0)</f>
        <v>21st Ltd</v>
      </c>
      <c r="D5324">
        <v>10</v>
      </c>
      <c r="E5324" t="s">
        <v>4</v>
      </c>
      <c r="F5324" t="s">
        <v>8168</v>
      </c>
      <c r="G5324" t="s">
        <v>8026</v>
      </c>
      <c r="H5324" t="str">
        <f>VLOOKUP(Sales_Data17[[#This Row],[Delivery Region Index]],Regions_Table[#All],2,0)</f>
        <v>Queensland</v>
      </c>
      <c r="I5324" t="str">
        <f>VLOOKUP(Sales_Data17[[#This Row],[Delivery Region Index]],Regions_Table[#All],3,0)</f>
        <v>Charters Towers</v>
      </c>
      <c r="J5324">
        <v>29</v>
      </c>
      <c r="K5324">
        <v>4</v>
      </c>
      <c r="L5324" t="str">
        <f>VLOOKUP(Sales_Data17[[#This Row],[Product Description Index]],Products_Data[#All],2,0)</f>
        <v>Jeans</v>
      </c>
      <c r="M5324">
        <v>2</v>
      </c>
      <c r="N5324" s="9">
        <v>29.777777777777779</v>
      </c>
      <c r="O5324" s="9">
        <f>Sales_Data17[[#This Row],[Order Quantity]]*Sales_Data17[[#This Row],[Unit Price]]</f>
        <v>59.555555555555557</v>
      </c>
      <c r="P5324" s="9">
        <v>21.737777777777776</v>
      </c>
      <c r="Q5324" s="9">
        <f>Sales_Data17[[#This Row],[Line Total]]-(Sales_Data17[[#This Row],[Total Unit Cost]]*Sales_Data17[[#This Row],[Order Quantity]])</f>
        <v>16.080000000000005</v>
      </c>
      <c r="R5324" s="1" t="str">
        <f>TEXT(Sales_Data17[[#This Row],[OrderDate]],"MMM")</f>
        <v>Apr</v>
      </c>
      <c r="S5324" s="1" t="str">
        <f t="shared" si="83"/>
        <v>2015</v>
      </c>
    </row>
    <row r="5325" spans="1:19">
      <c r="A5325" t="s">
        <v>5348</v>
      </c>
      <c r="B5325" s="2">
        <v>42109</v>
      </c>
      <c r="C5325" s="2" t="str">
        <f>VLOOKUP(Sales_Data17[[#This Row],[Customer Name Index]],Customer_Data[#All],2,0)</f>
        <v>Pure Group</v>
      </c>
      <c r="D5325">
        <v>17</v>
      </c>
      <c r="E5325" t="s">
        <v>4</v>
      </c>
      <c r="F5325" t="s">
        <v>8168</v>
      </c>
      <c r="G5325" t="s">
        <v>8025</v>
      </c>
      <c r="H5325" t="str">
        <f>VLOOKUP(Sales_Data17[[#This Row],[Delivery Region Index]],Regions_Table[#All],2,0)</f>
        <v>Victoria</v>
      </c>
      <c r="I5325" t="str">
        <f>VLOOKUP(Sales_Data17[[#This Row],[Delivery Region Index]],Regions_Table[#All],3,0)</f>
        <v>Ballarat</v>
      </c>
      <c r="J5325">
        <v>49</v>
      </c>
      <c r="K5325">
        <v>7</v>
      </c>
      <c r="L5325" t="str">
        <f>VLOOKUP(Sales_Data17[[#This Row],[Product Description Index]],Products_Data[#All],2,0)</f>
        <v>Dress Shirts</v>
      </c>
      <c r="M5325">
        <v>5</v>
      </c>
      <c r="N5325" s="9">
        <v>101.98888888888888</v>
      </c>
      <c r="O5325" s="9">
        <f>Sales_Data17[[#This Row],[Order Quantity]]*Sales_Data17[[#This Row],[Unit Price]]</f>
        <v>509.9444444444444</v>
      </c>
      <c r="P5325" s="9">
        <v>56.093888888888891</v>
      </c>
      <c r="Q5325" s="9">
        <f>Sales_Data17[[#This Row],[Line Total]]-(Sales_Data17[[#This Row],[Total Unit Cost]]*Sales_Data17[[#This Row],[Order Quantity]])</f>
        <v>229.47499999999997</v>
      </c>
      <c r="R5325" s="1" t="str">
        <f>TEXT(Sales_Data17[[#This Row],[OrderDate]],"MMM")</f>
        <v>Apr</v>
      </c>
      <c r="S5325" s="1" t="str">
        <f t="shared" si="83"/>
        <v>2015</v>
      </c>
    </row>
    <row r="5326" spans="1:19">
      <c r="A5326" t="s">
        <v>5349</v>
      </c>
      <c r="B5326" s="2">
        <v>42109</v>
      </c>
      <c r="C5326" s="2" t="str">
        <f>VLOOKUP(Sales_Data17[[#This Row],[Customer Name Index]],Customer_Data[#All],2,0)</f>
        <v>PEDIFIX, Corp</v>
      </c>
      <c r="D5326">
        <v>6</v>
      </c>
      <c r="E5326" t="s">
        <v>3</v>
      </c>
      <c r="F5326" t="s">
        <v>8168</v>
      </c>
      <c r="G5326" t="s">
        <v>8027</v>
      </c>
      <c r="H5326" t="str">
        <f>VLOOKUP(Sales_Data17[[#This Row],[Delivery Region Index]],Regions_Table[#All],2,0)</f>
        <v>New South Wales</v>
      </c>
      <c r="I5326" t="str">
        <f>VLOOKUP(Sales_Data17[[#This Row],[Delivery Region Index]],Regions_Table[#All],3,0)</f>
        <v>Newcastle</v>
      </c>
      <c r="J5326">
        <v>16</v>
      </c>
      <c r="K5326">
        <v>3</v>
      </c>
      <c r="L5326" t="str">
        <f>VLOOKUP(Sales_Data17[[#This Row],[Product Description Index]],Products_Data[#All],2,0)</f>
        <v>Sunglasses</v>
      </c>
      <c r="M5326">
        <v>8</v>
      </c>
      <c r="N5326" s="9">
        <v>569.5</v>
      </c>
      <c r="O5326" s="9">
        <f>Sales_Data17[[#This Row],[Order Quantity]]*Sales_Data17[[#This Row],[Unit Price]]</f>
        <v>4556</v>
      </c>
      <c r="P5326" s="9">
        <v>432.82</v>
      </c>
      <c r="Q5326" s="9">
        <f>Sales_Data17[[#This Row],[Line Total]]-(Sales_Data17[[#This Row],[Total Unit Cost]]*Sales_Data17[[#This Row],[Order Quantity]])</f>
        <v>1093.44</v>
      </c>
      <c r="R5326" s="1" t="str">
        <f>TEXT(Sales_Data17[[#This Row],[OrderDate]],"MMM")</f>
        <v>Apr</v>
      </c>
      <c r="S5326" s="1" t="str">
        <f t="shared" si="83"/>
        <v>2015</v>
      </c>
    </row>
    <row r="5327" spans="1:19">
      <c r="A5327" t="s">
        <v>5350</v>
      </c>
      <c r="B5327" s="2">
        <v>42109</v>
      </c>
      <c r="C5327" s="2" t="str">
        <f>VLOOKUP(Sales_Data17[[#This Row],[Customer Name Index]],Customer_Data[#All],2,0)</f>
        <v xml:space="preserve">Medline </v>
      </c>
      <c r="D5327">
        <v>12</v>
      </c>
      <c r="E5327" t="s">
        <v>4</v>
      </c>
      <c r="F5327" t="s">
        <v>8168</v>
      </c>
      <c r="G5327" t="s">
        <v>8026</v>
      </c>
      <c r="H5327" t="str">
        <f>VLOOKUP(Sales_Data17[[#This Row],[Delivery Region Index]],Regions_Table[#All],2,0)</f>
        <v>Queensland</v>
      </c>
      <c r="I5327" t="str">
        <f>VLOOKUP(Sales_Data17[[#This Row],[Delivery Region Index]],Regions_Table[#All],3,0)</f>
        <v>Hervey Bay</v>
      </c>
      <c r="J5327">
        <v>33</v>
      </c>
      <c r="K5327">
        <v>5</v>
      </c>
      <c r="L5327" t="str">
        <f>VLOOKUP(Sales_Data17[[#This Row],[Product Description Index]],Products_Data[#All],2,0)</f>
        <v>Hats</v>
      </c>
      <c r="M5327">
        <v>8</v>
      </c>
      <c r="N5327" s="9">
        <v>277.67777777777775</v>
      </c>
      <c r="O5327" s="9">
        <f>Sales_Data17[[#This Row],[Order Quantity]]*Sales_Data17[[#This Row],[Unit Price]]</f>
        <v>2221.422222222222</v>
      </c>
      <c r="P5327" s="9">
        <v>216.58866666666665</v>
      </c>
      <c r="Q5327" s="9">
        <f>Sales_Data17[[#This Row],[Line Total]]-(Sales_Data17[[#This Row],[Total Unit Cost]]*Sales_Data17[[#This Row],[Order Quantity]])</f>
        <v>488.71288888888876</v>
      </c>
      <c r="R5327" s="1" t="str">
        <f>TEXT(Sales_Data17[[#This Row],[OrderDate]],"MMM")</f>
        <v>Apr</v>
      </c>
      <c r="S5327" s="1" t="str">
        <f t="shared" si="83"/>
        <v>2015</v>
      </c>
    </row>
    <row r="5328" spans="1:19">
      <c r="A5328" t="s">
        <v>5351</v>
      </c>
      <c r="B5328" s="2">
        <v>42110</v>
      </c>
      <c r="C5328" s="2" t="str">
        <f>VLOOKUP(Sales_Data17[[#This Row],[Customer Name Index]],Customer_Data[#All],2,0)</f>
        <v xml:space="preserve">WakeFern </v>
      </c>
      <c r="D5328">
        <v>2</v>
      </c>
      <c r="E5328" t="s">
        <v>2</v>
      </c>
      <c r="F5328" t="s">
        <v>8168</v>
      </c>
      <c r="G5328" t="s">
        <v>8027</v>
      </c>
      <c r="H5328" t="str">
        <f>VLOOKUP(Sales_Data17[[#This Row],[Delivery Region Index]],Regions_Table[#All],2,0)</f>
        <v>New South Wales</v>
      </c>
      <c r="I5328" t="str">
        <f>VLOOKUP(Sales_Data17[[#This Row],[Delivery Region Index]],Regions_Table[#All],3,0)</f>
        <v>Cessnock</v>
      </c>
      <c r="J5328">
        <v>6</v>
      </c>
      <c r="K5328">
        <v>1</v>
      </c>
      <c r="L5328" t="str">
        <f>VLOOKUP(Sales_Data17[[#This Row],[Product Description Index]],Products_Data[#All],2,0)</f>
        <v>Shirts</v>
      </c>
      <c r="M5328">
        <v>1</v>
      </c>
      <c r="N5328" s="9">
        <v>111.66666666666667</v>
      </c>
      <c r="O5328" s="9">
        <f>Sales_Data17[[#This Row],[Order Quantity]]*Sales_Data17[[#This Row],[Unit Price]]</f>
        <v>111.66666666666667</v>
      </c>
      <c r="P5328" s="9">
        <v>89.333333333333329</v>
      </c>
      <c r="Q5328" s="9">
        <f>Sales_Data17[[#This Row],[Line Total]]-(Sales_Data17[[#This Row],[Total Unit Cost]]*Sales_Data17[[#This Row],[Order Quantity]])</f>
        <v>22.333333333333343</v>
      </c>
      <c r="R5328" s="1" t="str">
        <f>TEXT(Sales_Data17[[#This Row],[OrderDate]],"MMM")</f>
        <v>Apr</v>
      </c>
      <c r="S5328" s="1" t="str">
        <f t="shared" si="83"/>
        <v>2015</v>
      </c>
    </row>
    <row r="5329" spans="1:19">
      <c r="A5329" t="s">
        <v>5352</v>
      </c>
      <c r="B5329" s="2">
        <v>42110</v>
      </c>
      <c r="C5329" s="2" t="str">
        <f>VLOOKUP(Sales_Data17[[#This Row],[Customer Name Index]],Customer_Data[#All],2,0)</f>
        <v>3LAB, Ltd</v>
      </c>
      <c r="D5329">
        <v>16</v>
      </c>
      <c r="E5329" t="s">
        <v>4</v>
      </c>
      <c r="F5329" t="s">
        <v>8168</v>
      </c>
      <c r="G5329" t="s">
        <v>8025</v>
      </c>
      <c r="H5329" t="str">
        <f>VLOOKUP(Sales_Data17[[#This Row],[Delivery Region Index]],Regions_Table[#All],2,0)</f>
        <v>Queensland</v>
      </c>
      <c r="I5329" t="str">
        <f>VLOOKUP(Sales_Data17[[#This Row],[Delivery Region Index]],Regions_Table[#All],3,0)</f>
        <v>Townsville</v>
      </c>
      <c r="J5329">
        <v>45</v>
      </c>
      <c r="K5329">
        <v>7</v>
      </c>
      <c r="L5329" t="str">
        <f>VLOOKUP(Sales_Data17[[#This Row],[Product Description Index]],Products_Data[#All],2,0)</f>
        <v>Dress Shirts</v>
      </c>
      <c r="M5329">
        <v>6</v>
      </c>
      <c r="N5329" s="9">
        <v>26.055555555555557</v>
      </c>
      <c r="O5329" s="9">
        <f>Sales_Data17[[#This Row],[Order Quantity]]*Sales_Data17[[#This Row],[Unit Price]]</f>
        <v>156.33333333333334</v>
      </c>
      <c r="P5329" s="9">
        <v>21.105000000000004</v>
      </c>
      <c r="Q5329" s="9">
        <f>Sales_Data17[[#This Row],[Line Total]]-(Sales_Data17[[#This Row],[Total Unit Cost]]*Sales_Data17[[#This Row],[Order Quantity]])</f>
        <v>29.703333333333319</v>
      </c>
      <c r="R5329" s="1" t="str">
        <f>TEXT(Sales_Data17[[#This Row],[OrderDate]],"MMM")</f>
        <v>Apr</v>
      </c>
      <c r="S5329" s="1" t="str">
        <f t="shared" si="83"/>
        <v>2015</v>
      </c>
    </row>
    <row r="5330" spans="1:19">
      <c r="A5330" t="s">
        <v>5353</v>
      </c>
      <c r="B5330" s="2">
        <v>42110</v>
      </c>
      <c r="C5330" s="2" t="str">
        <f>VLOOKUP(Sales_Data17[[#This Row],[Customer Name Index]],Customer_Data[#All],2,0)</f>
        <v>Apollo Ltd</v>
      </c>
      <c r="D5330">
        <v>11</v>
      </c>
      <c r="E5330" t="s">
        <v>2</v>
      </c>
      <c r="F5330" t="s">
        <v>8168</v>
      </c>
      <c r="G5330" t="s">
        <v>8026</v>
      </c>
      <c r="H5330" t="str">
        <f>VLOOKUP(Sales_Data17[[#This Row],[Delivery Region Index]],Regions_Table[#All],2,0)</f>
        <v>Queensland</v>
      </c>
      <c r="I5330" t="str">
        <f>VLOOKUP(Sales_Data17[[#This Row],[Delivery Region Index]],Regions_Table[#All],3,0)</f>
        <v>Gympie</v>
      </c>
      <c r="J5330">
        <v>32</v>
      </c>
      <c r="K5330">
        <v>5</v>
      </c>
      <c r="L5330" t="str">
        <f>VLOOKUP(Sales_Data17[[#This Row],[Product Description Index]],Products_Data[#All],2,0)</f>
        <v>Hats</v>
      </c>
      <c r="M5330">
        <v>2</v>
      </c>
      <c r="N5330" s="9">
        <v>622.3555555555555</v>
      </c>
      <c r="O5330" s="9">
        <f>Sales_Data17[[#This Row],[Order Quantity]]*Sales_Data17[[#This Row],[Unit Price]]</f>
        <v>1244.711111111111</v>
      </c>
      <c r="P5330" s="9">
        <v>323.62488888888885</v>
      </c>
      <c r="Q5330" s="9">
        <f>Sales_Data17[[#This Row],[Line Total]]-(Sales_Data17[[#This Row],[Total Unit Cost]]*Sales_Data17[[#This Row],[Order Quantity]])</f>
        <v>597.4613333333333</v>
      </c>
      <c r="R5330" s="1" t="str">
        <f>TEXT(Sales_Data17[[#This Row],[OrderDate]],"MMM")</f>
        <v>Apr</v>
      </c>
      <c r="S5330" s="1" t="str">
        <f t="shared" si="83"/>
        <v>2015</v>
      </c>
    </row>
    <row r="5331" spans="1:19">
      <c r="A5331" t="s">
        <v>5354</v>
      </c>
      <c r="B5331" s="2">
        <v>42111</v>
      </c>
      <c r="C5331" s="2" t="str">
        <f>VLOOKUP(Sales_Data17[[#This Row],[Customer Name Index]],Customer_Data[#All],2,0)</f>
        <v>Rochester Ltd</v>
      </c>
      <c r="D5331">
        <v>15</v>
      </c>
      <c r="E5331" t="s">
        <v>2</v>
      </c>
      <c r="F5331" t="s">
        <v>8168</v>
      </c>
      <c r="G5331" t="s">
        <v>8025</v>
      </c>
      <c r="H5331" t="str">
        <f>VLOOKUP(Sales_Data17[[#This Row],[Delivery Region Index]],Regions_Table[#All],2,0)</f>
        <v>Queensland</v>
      </c>
      <c r="I5331" t="str">
        <f>VLOOKUP(Sales_Data17[[#This Row],[Delivery Region Index]],Regions_Table[#All],3,0)</f>
        <v>Thuringowa</v>
      </c>
      <c r="J5331">
        <v>43</v>
      </c>
      <c r="K5331">
        <v>6</v>
      </c>
      <c r="L5331" t="str">
        <f>VLOOKUP(Sales_Data17[[#This Row],[Product Description Index]],Products_Data[#All],2,0)</f>
        <v>Socks</v>
      </c>
      <c r="M5331">
        <v>2</v>
      </c>
      <c r="N5331" s="9">
        <v>365.52222222222224</v>
      </c>
      <c r="O5331" s="9">
        <f>Sales_Data17[[#This Row],[Order Quantity]]*Sales_Data17[[#This Row],[Unit Price]]</f>
        <v>731.04444444444448</v>
      </c>
      <c r="P5331" s="9">
        <v>164.48500000000001</v>
      </c>
      <c r="Q5331" s="9">
        <f>Sales_Data17[[#This Row],[Line Total]]-(Sales_Data17[[#This Row],[Total Unit Cost]]*Sales_Data17[[#This Row],[Order Quantity]])</f>
        <v>402.07444444444445</v>
      </c>
      <c r="R5331" s="1" t="str">
        <f>TEXT(Sales_Data17[[#This Row],[OrderDate]],"MMM")</f>
        <v>Apr</v>
      </c>
      <c r="S5331" s="1" t="str">
        <f t="shared" si="83"/>
        <v>2015</v>
      </c>
    </row>
    <row r="5332" spans="1:19">
      <c r="A5332" t="s">
        <v>5355</v>
      </c>
      <c r="B5332" s="2">
        <v>42111</v>
      </c>
      <c r="C5332" s="2" t="str">
        <f>VLOOKUP(Sales_Data17[[#This Row],[Customer Name Index]],Customer_Data[#All],2,0)</f>
        <v>Eminence Corp</v>
      </c>
      <c r="D5332">
        <v>18</v>
      </c>
      <c r="E5332" t="s">
        <v>4</v>
      </c>
      <c r="F5332" t="s">
        <v>8168</v>
      </c>
      <c r="G5332" t="s">
        <v>8025</v>
      </c>
      <c r="H5332" t="str">
        <f>VLOOKUP(Sales_Data17[[#This Row],[Delivery Region Index]],Regions_Table[#All],2,0)</f>
        <v>Victoria</v>
      </c>
      <c r="I5332" t="str">
        <f>VLOOKUP(Sales_Data17[[#This Row],[Delivery Region Index]],Regions_Table[#All],3,0)</f>
        <v>Geelong</v>
      </c>
      <c r="J5332">
        <v>51</v>
      </c>
      <c r="K5332">
        <v>7</v>
      </c>
      <c r="L5332" t="str">
        <f>VLOOKUP(Sales_Data17[[#This Row],[Product Description Index]],Products_Data[#All],2,0)</f>
        <v>Dress Shirts</v>
      </c>
      <c r="M5332">
        <v>6</v>
      </c>
      <c r="N5332" s="9">
        <v>612.67777777777781</v>
      </c>
      <c r="O5332" s="9">
        <f>Sales_Data17[[#This Row],[Order Quantity]]*Sales_Data17[[#This Row],[Unit Price]]</f>
        <v>3676.0666666666666</v>
      </c>
      <c r="P5332" s="9">
        <v>281.8317777777778</v>
      </c>
      <c r="Q5332" s="9">
        <f>Sales_Data17[[#This Row],[Line Total]]-(Sales_Data17[[#This Row],[Total Unit Cost]]*Sales_Data17[[#This Row],[Order Quantity]])</f>
        <v>1985.0759999999998</v>
      </c>
      <c r="R5332" s="1" t="str">
        <f>TEXT(Sales_Data17[[#This Row],[OrderDate]],"MMM")</f>
        <v>Apr</v>
      </c>
      <c r="S5332" s="1" t="str">
        <f t="shared" si="83"/>
        <v>2015</v>
      </c>
    </row>
    <row r="5333" spans="1:19">
      <c r="A5333" t="s">
        <v>5356</v>
      </c>
      <c r="B5333" s="2">
        <v>42111</v>
      </c>
      <c r="C5333" s="2" t="str">
        <f>VLOOKUP(Sales_Data17[[#This Row],[Customer Name Index]],Customer_Data[#All],2,0)</f>
        <v>3LAB, Ltd</v>
      </c>
      <c r="D5333">
        <v>16</v>
      </c>
      <c r="E5333" t="s">
        <v>2</v>
      </c>
      <c r="F5333" t="s">
        <v>8168</v>
      </c>
      <c r="G5333" t="s">
        <v>8025</v>
      </c>
      <c r="H5333" t="str">
        <f>VLOOKUP(Sales_Data17[[#This Row],[Delivery Region Index]],Regions_Table[#All],2,0)</f>
        <v>Queensland</v>
      </c>
      <c r="I5333" t="str">
        <f>VLOOKUP(Sales_Data17[[#This Row],[Delivery Region Index]],Regions_Table[#All],3,0)</f>
        <v>Townsville</v>
      </c>
      <c r="J5333">
        <v>45</v>
      </c>
      <c r="K5333">
        <v>7</v>
      </c>
      <c r="L5333" t="str">
        <f>VLOOKUP(Sales_Data17[[#This Row],[Product Description Index]],Products_Data[#All],2,0)</f>
        <v>Dress Shirts</v>
      </c>
      <c r="M5333">
        <v>1</v>
      </c>
      <c r="N5333" s="9">
        <v>597.78888888888889</v>
      </c>
      <c r="O5333" s="9">
        <f>Sales_Data17[[#This Row],[Order Quantity]]*Sales_Data17[[#This Row],[Unit Price]]</f>
        <v>597.78888888888889</v>
      </c>
      <c r="P5333" s="9">
        <v>245.09344444444443</v>
      </c>
      <c r="Q5333" s="9">
        <f>Sales_Data17[[#This Row],[Line Total]]-(Sales_Data17[[#This Row],[Total Unit Cost]]*Sales_Data17[[#This Row],[Order Quantity]])</f>
        <v>352.69544444444443</v>
      </c>
      <c r="R5333" s="1" t="str">
        <f>TEXT(Sales_Data17[[#This Row],[OrderDate]],"MMM")</f>
        <v>Apr</v>
      </c>
      <c r="S5333" s="1" t="str">
        <f t="shared" si="83"/>
        <v>2015</v>
      </c>
    </row>
    <row r="5334" spans="1:19">
      <c r="A5334" t="s">
        <v>5357</v>
      </c>
      <c r="B5334" s="2">
        <v>42111</v>
      </c>
      <c r="C5334" s="2" t="str">
        <f>VLOOKUP(Sales_Data17[[#This Row],[Customer Name Index]],Customer_Data[#All],2,0)</f>
        <v>Eminence Corp</v>
      </c>
      <c r="D5334">
        <v>18</v>
      </c>
      <c r="E5334" t="s">
        <v>4</v>
      </c>
      <c r="F5334" t="s">
        <v>8168</v>
      </c>
      <c r="G5334" t="s">
        <v>8025</v>
      </c>
      <c r="H5334" t="str">
        <f>VLOOKUP(Sales_Data17[[#This Row],[Delivery Region Index]],Regions_Table[#All],2,0)</f>
        <v>Victoria</v>
      </c>
      <c r="I5334" t="str">
        <f>VLOOKUP(Sales_Data17[[#This Row],[Delivery Region Index]],Regions_Table[#All],3,0)</f>
        <v>Latrobe City</v>
      </c>
      <c r="J5334">
        <v>52</v>
      </c>
      <c r="K5334">
        <v>8</v>
      </c>
      <c r="L5334" t="str">
        <f>VLOOKUP(Sales_Data17[[#This Row],[Product Description Index]],Products_Data[#All],2,0)</f>
        <v>Shoes</v>
      </c>
      <c r="M5334">
        <v>8</v>
      </c>
      <c r="N5334" s="9">
        <v>401.25555555555559</v>
      </c>
      <c r="O5334" s="9">
        <f>Sales_Data17[[#This Row],[Order Quantity]]*Sales_Data17[[#This Row],[Unit Price]]</f>
        <v>3210.0444444444447</v>
      </c>
      <c r="P5334" s="9">
        <v>228.71566666666664</v>
      </c>
      <c r="Q5334" s="9">
        <f>Sales_Data17[[#This Row],[Line Total]]-(Sales_Data17[[#This Row],[Total Unit Cost]]*Sales_Data17[[#This Row],[Order Quantity]])</f>
        <v>1380.3191111111116</v>
      </c>
      <c r="R5334" s="1" t="str">
        <f>TEXT(Sales_Data17[[#This Row],[OrderDate]],"MMM")</f>
        <v>Apr</v>
      </c>
      <c r="S5334" s="1" t="str">
        <f t="shared" si="83"/>
        <v>2015</v>
      </c>
    </row>
    <row r="5335" spans="1:19">
      <c r="A5335" t="s">
        <v>5358</v>
      </c>
      <c r="B5335" s="2">
        <v>42112</v>
      </c>
      <c r="C5335" s="2" t="str">
        <f>VLOOKUP(Sales_Data17[[#This Row],[Customer Name Index]],Customer_Data[#All],2,0)</f>
        <v xml:space="preserve">WakeFern </v>
      </c>
      <c r="D5335">
        <v>2</v>
      </c>
      <c r="E5335" t="s">
        <v>4</v>
      </c>
      <c r="F5335" t="s">
        <v>8168</v>
      </c>
      <c r="G5335" t="s">
        <v>8027</v>
      </c>
      <c r="H5335" t="str">
        <f>VLOOKUP(Sales_Data17[[#This Row],[Delivery Region Index]],Regions_Table[#All],2,0)</f>
        <v>New South Wales</v>
      </c>
      <c r="I5335" t="str">
        <f>VLOOKUP(Sales_Data17[[#This Row],[Delivery Region Index]],Regions_Table[#All],3,0)</f>
        <v>Broken Hill</v>
      </c>
      <c r="J5335">
        <v>5</v>
      </c>
      <c r="K5335">
        <v>1</v>
      </c>
      <c r="L5335" t="str">
        <f>VLOOKUP(Sales_Data17[[#This Row],[Product Description Index]],Products_Data[#All],2,0)</f>
        <v>Shirts</v>
      </c>
      <c r="M5335">
        <v>9</v>
      </c>
      <c r="N5335" s="9">
        <v>704.98888888888894</v>
      </c>
      <c r="O5335" s="9">
        <f>Sales_Data17[[#This Row],[Order Quantity]]*Sales_Data17[[#This Row],[Unit Price]]</f>
        <v>6344.9000000000005</v>
      </c>
      <c r="P5335" s="9">
        <v>458.2427777777778</v>
      </c>
      <c r="Q5335" s="9">
        <f>Sales_Data17[[#This Row],[Line Total]]-(Sales_Data17[[#This Row],[Total Unit Cost]]*Sales_Data17[[#This Row],[Order Quantity]])</f>
        <v>2220.7150000000001</v>
      </c>
      <c r="R5335" s="1" t="str">
        <f>TEXT(Sales_Data17[[#This Row],[OrderDate]],"MMM")</f>
        <v>Apr</v>
      </c>
      <c r="S5335" s="1" t="str">
        <f t="shared" si="83"/>
        <v>2015</v>
      </c>
    </row>
    <row r="5336" spans="1:19">
      <c r="A5336" t="s">
        <v>5359</v>
      </c>
      <c r="B5336" s="2">
        <v>42112</v>
      </c>
      <c r="C5336" s="2" t="str">
        <f>VLOOKUP(Sales_Data17[[#This Row],[Customer Name Index]],Customer_Data[#All],2,0)</f>
        <v>Avon Corp</v>
      </c>
      <c r="D5336">
        <v>1</v>
      </c>
      <c r="E5336" t="s">
        <v>4</v>
      </c>
      <c r="F5336" t="s">
        <v>8168</v>
      </c>
      <c r="G5336" t="s">
        <v>8027</v>
      </c>
      <c r="H5336" t="str">
        <f>VLOOKUP(Sales_Data17[[#This Row],[Delivery Region Index]],Regions_Table[#All],2,0)</f>
        <v>New South Wales</v>
      </c>
      <c r="I5336" t="str">
        <f>VLOOKUP(Sales_Data17[[#This Row],[Delivery Region Index]],Regions_Table[#All],3,0)</f>
        <v>Albury</v>
      </c>
      <c r="J5336">
        <v>2</v>
      </c>
      <c r="K5336">
        <v>1</v>
      </c>
      <c r="L5336" t="str">
        <f>VLOOKUP(Sales_Data17[[#This Row],[Product Description Index]],Products_Data[#All],2,0)</f>
        <v>Shirts</v>
      </c>
      <c r="M5336">
        <v>5</v>
      </c>
      <c r="N5336" s="9">
        <v>374.45555555555552</v>
      </c>
      <c r="O5336" s="9">
        <f>Sales_Data17[[#This Row],[Order Quantity]]*Sales_Data17[[#This Row],[Unit Price]]</f>
        <v>1872.2777777777776</v>
      </c>
      <c r="P5336" s="9">
        <v>280.84166666666664</v>
      </c>
      <c r="Q5336" s="9">
        <f>Sales_Data17[[#This Row],[Line Total]]-(Sales_Data17[[#This Row],[Total Unit Cost]]*Sales_Data17[[#This Row],[Order Quantity]])</f>
        <v>468.06944444444434</v>
      </c>
      <c r="R5336" s="1" t="str">
        <f>TEXT(Sales_Data17[[#This Row],[OrderDate]],"MMM")</f>
        <v>Apr</v>
      </c>
      <c r="S5336" s="1" t="str">
        <f t="shared" si="83"/>
        <v>2015</v>
      </c>
    </row>
    <row r="5337" spans="1:19">
      <c r="A5337" t="s">
        <v>5360</v>
      </c>
      <c r="B5337" s="2">
        <v>42112</v>
      </c>
      <c r="C5337" s="2" t="str">
        <f>VLOOKUP(Sales_Data17[[#This Row],[Customer Name Index]],Customer_Data[#All],2,0)</f>
        <v>Pacific Ltd</v>
      </c>
      <c r="D5337">
        <v>20</v>
      </c>
      <c r="E5337" t="s">
        <v>4</v>
      </c>
      <c r="F5337" t="s">
        <v>8168</v>
      </c>
      <c r="G5337" t="s">
        <v>8028</v>
      </c>
      <c r="H5337" t="str">
        <f>VLOOKUP(Sales_Data17[[#This Row],[Delivery Region Index]],Regions_Table[#All],2,0)</f>
        <v>Victoria</v>
      </c>
      <c r="I5337" t="str">
        <f>VLOOKUP(Sales_Data17[[#This Row],[Delivery Region Index]],Regions_Table[#All],3,0)</f>
        <v>Wodonga</v>
      </c>
      <c r="J5337">
        <v>58</v>
      </c>
      <c r="K5337">
        <v>8</v>
      </c>
      <c r="L5337" t="str">
        <f>VLOOKUP(Sales_Data17[[#This Row],[Product Description Index]],Products_Data[#All],2,0)</f>
        <v>Shoes</v>
      </c>
      <c r="M5337">
        <v>9</v>
      </c>
      <c r="N5337" s="9">
        <v>29.033333333333335</v>
      </c>
      <c r="O5337" s="9">
        <f>Sales_Data17[[#This Row],[Order Quantity]]*Sales_Data17[[#This Row],[Unit Price]]</f>
        <v>261.3</v>
      </c>
      <c r="P5337" s="9">
        <v>18.87166666666667</v>
      </c>
      <c r="Q5337" s="9">
        <f>Sales_Data17[[#This Row],[Line Total]]-(Sales_Data17[[#This Row],[Total Unit Cost]]*Sales_Data17[[#This Row],[Order Quantity]])</f>
        <v>91.454999999999984</v>
      </c>
      <c r="R5337" s="1" t="str">
        <f>TEXT(Sales_Data17[[#This Row],[OrderDate]],"MMM")</f>
        <v>Apr</v>
      </c>
      <c r="S5337" s="1" t="str">
        <f t="shared" si="83"/>
        <v>2015</v>
      </c>
    </row>
    <row r="5338" spans="1:19">
      <c r="A5338" t="s">
        <v>5361</v>
      </c>
      <c r="B5338" s="2">
        <v>42112</v>
      </c>
      <c r="C5338" s="2" t="str">
        <f>VLOOKUP(Sales_Data17[[#This Row],[Customer Name Index]],Customer_Data[#All],2,0)</f>
        <v>Procter Corp</v>
      </c>
      <c r="D5338">
        <v>5</v>
      </c>
      <c r="E5338" t="s">
        <v>4</v>
      </c>
      <c r="F5338" t="s">
        <v>8168</v>
      </c>
      <c r="G5338" t="s">
        <v>8027</v>
      </c>
      <c r="H5338" t="str">
        <f>VLOOKUP(Sales_Data17[[#This Row],[Delivery Region Index]],Regions_Table[#All],2,0)</f>
        <v>New South Wales</v>
      </c>
      <c r="I5338" t="str">
        <f>VLOOKUP(Sales_Data17[[#This Row],[Delivery Region Index]],Regions_Table[#All],3,0)</f>
        <v>Lismore</v>
      </c>
      <c r="J5338">
        <v>14</v>
      </c>
      <c r="K5338">
        <v>2</v>
      </c>
      <c r="L5338" t="str">
        <f>VLOOKUP(Sales_Data17[[#This Row],[Product Description Index]],Products_Data[#All],2,0)</f>
        <v>Pants</v>
      </c>
      <c r="M5338">
        <v>6</v>
      </c>
      <c r="N5338" s="9">
        <v>434.01111111111112</v>
      </c>
      <c r="O5338" s="9">
        <f>Sales_Data17[[#This Row],[Order Quantity]]*Sales_Data17[[#This Row],[Unit Price]]</f>
        <v>2604.0666666666666</v>
      </c>
      <c r="P5338" s="9">
        <v>360.22922222222218</v>
      </c>
      <c r="Q5338" s="9">
        <f>Sales_Data17[[#This Row],[Line Total]]-(Sales_Data17[[#This Row],[Total Unit Cost]]*Sales_Data17[[#This Row],[Order Quantity]])</f>
        <v>442.69133333333366</v>
      </c>
      <c r="R5338" s="1" t="str">
        <f>TEXT(Sales_Data17[[#This Row],[OrderDate]],"MMM")</f>
        <v>Apr</v>
      </c>
      <c r="S5338" s="1" t="str">
        <f t="shared" si="83"/>
        <v>2015</v>
      </c>
    </row>
    <row r="5339" spans="1:19">
      <c r="A5339" t="s">
        <v>5362</v>
      </c>
      <c r="B5339" s="2">
        <v>42113</v>
      </c>
      <c r="C5339" s="2" t="str">
        <f>VLOOKUP(Sales_Data17[[#This Row],[Customer Name Index]],Customer_Data[#All],2,0)</f>
        <v xml:space="preserve">WakeFern </v>
      </c>
      <c r="D5339">
        <v>2</v>
      </c>
      <c r="E5339" t="s">
        <v>2</v>
      </c>
      <c r="F5339" t="s">
        <v>8168</v>
      </c>
      <c r="G5339" t="s">
        <v>8027</v>
      </c>
      <c r="H5339" t="str">
        <f>VLOOKUP(Sales_Data17[[#This Row],[Delivery Region Index]],Regions_Table[#All],2,0)</f>
        <v>New South Wales</v>
      </c>
      <c r="I5339" t="str">
        <f>VLOOKUP(Sales_Data17[[#This Row],[Delivery Region Index]],Regions_Table[#All],3,0)</f>
        <v>Armidale</v>
      </c>
      <c r="J5339">
        <v>3</v>
      </c>
      <c r="K5339">
        <v>1</v>
      </c>
      <c r="L5339" t="str">
        <f>VLOOKUP(Sales_Data17[[#This Row],[Product Description Index]],Products_Data[#All],2,0)</f>
        <v>Shirts</v>
      </c>
      <c r="M5339">
        <v>8</v>
      </c>
      <c r="N5339" s="9">
        <v>104.96666666666667</v>
      </c>
      <c r="O5339" s="9">
        <f>Sales_Data17[[#This Row],[Order Quantity]]*Sales_Data17[[#This Row],[Unit Price]]</f>
        <v>839.73333333333335</v>
      </c>
      <c r="P5339" s="9">
        <v>77.675333333333327</v>
      </c>
      <c r="Q5339" s="9">
        <f>Sales_Data17[[#This Row],[Line Total]]-(Sales_Data17[[#This Row],[Total Unit Cost]]*Sales_Data17[[#This Row],[Order Quantity]])</f>
        <v>218.33066666666673</v>
      </c>
      <c r="R5339" s="1" t="str">
        <f>TEXT(Sales_Data17[[#This Row],[OrderDate]],"MMM")</f>
        <v>Apr</v>
      </c>
      <c r="S5339" s="1" t="str">
        <f t="shared" si="83"/>
        <v>2015</v>
      </c>
    </row>
    <row r="5340" spans="1:19">
      <c r="A5340" t="s">
        <v>5363</v>
      </c>
      <c r="B5340" s="2">
        <v>42113</v>
      </c>
      <c r="C5340" s="2" t="str">
        <f>VLOOKUP(Sales_Data17[[#This Row],[Customer Name Index]],Customer_Data[#All],2,0)</f>
        <v>ETUDE Ltd</v>
      </c>
      <c r="D5340">
        <v>4</v>
      </c>
      <c r="E5340" t="s">
        <v>4</v>
      </c>
      <c r="F5340" t="s">
        <v>8168</v>
      </c>
      <c r="G5340" t="s">
        <v>8027</v>
      </c>
      <c r="H5340" t="str">
        <f>VLOOKUP(Sales_Data17[[#This Row],[Delivery Region Index]],Regions_Table[#All],2,0)</f>
        <v>New South Wales</v>
      </c>
      <c r="I5340" t="str">
        <f>VLOOKUP(Sales_Data17[[#This Row],[Delivery Region Index]],Regions_Table[#All],3,0)</f>
        <v>Griffith</v>
      </c>
      <c r="J5340">
        <v>12</v>
      </c>
      <c r="K5340">
        <v>2</v>
      </c>
      <c r="L5340" t="str">
        <f>VLOOKUP(Sales_Data17[[#This Row],[Product Description Index]],Products_Data[#All],2,0)</f>
        <v>Pants</v>
      </c>
      <c r="M5340">
        <v>8</v>
      </c>
      <c r="N5340" s="9">
        <v>20.100000000000001</v>
      </c>
      <c r="O5340" s="9">
        <f>Sales_Data17[[#This Row],[Order Quantity]]*Sales_Data17[[#This Row],[Unit Price]]</f>
        <v>160.80000000000001</v>
      </c>
      <c r="P5340" s="9">
        <v>15.477</v>
      </c>
      <c r="Q5340" s="9">
        <f>Sales_Data17[[#This Row],[Line Total]]-(Sales_Data17[[#This Row],[Total Unit Cost]]*Sales_Data17[[#This Row],[Order Quantity]])</f>
        <v>36.984000000000009</v>
      </c>
      <c r="R5340" s="1" t="str">
        <f>TEXT(Sales_Data17[[#This Row],[OrderDate]],"MMM")</f>
        <v>Apr</v>
      </c>
      <c r="S5340" s="1" t="str">
        <f t="shared" si="83"/>
        <v>2015</v>
      </c>
    </row>
    <row r="5341" spans="1:19">
      <c r="A5341" t="s">
        <v>5364</v>
      </c>
      <c r="B5341" s="2">
        <v>42113</v>
      </c>
      <c r="C5341" s="2" t="str">
        <f>VLOOKUP(Sales_Data17[[#This Row],[Customer Name Index]],Customer_Data[#All],2,0)</f>
        <v>21st Ltd</v>
      </c>
      <c r="D5341">
        <v>10</v>
      </c>
      <c r="E5341" t="s">
        <v>2</v>
      </c>
      <c r="F5341" t="s">
        <v>8168</v>
      </c>
      <c r="G5341" t="s">
        <v>8026</v>
      </c>
      <c r="H5341" t="str">
        <f>VLOOKUP(Sales_Data17[[#This Row],[Delivery Region Index]],Regions_Table[#All],2,0)</f>
        <v>Queensland</v>
      </c>
      <c r="I5341" t="str">
        <f>VLOOKUP(Sales_Data17[[#This Row],[Delivery Region Index]],Regions_Table[#All],3,0)</f>
        <v>Cairns</v>
      </c>
      <c r="J5341">
        <v>28</v>
      </c>
      <c r="K5341">
        <v>4</v>
      </c>
      <c r="L5341" t="str">
        <f>VLOOKUP(Sales_Data17[[#This Row],[Product Description Index]],Products_Data[#All],2,0)</f>
        <v>Jeans</v>
      </c>
      <c r="M5341">
        <v>7</v>
      </c>
      <c r="N5341" s="9">
        <v>101.98888888888888</v>
      </c>
      <c r="O5341" s="9">
        <f>Sales_Data17[[#This Row],[Order Quantity]]*Sales_Data17[[#This Row],[Unit Price]]</f>
        <v>713.92222222222222</v>
      </c>
      <c r="P5341" s="9">
        <v>78.531444444444446</v>
      </c>
      <c r="Q5341" s="9">
        <f>Sales_Data17[[#This Row],[Line Total]]-(Sales_Data17[[#This Row],[Total Unit Cost]]*Sales_Data17[[#This Row],[Order Quantity]])</f>
        <v>164.20211111111109</v>
      </c>
      <c r="R5341" s="1" t="str">
        <f>TEXT(Sales_Data17[[#This Row],[OrderDate]],"MMM")</f>
        <v>Apr</v>
      </c>
      <c r="S5341" s="1" t="str">
        <f t="shared" si="83"/>
        <v>2015</v>
      </c>
    </row>
    <row r="5342" spans="1:19">
      <c r="A5342" t="s">
        <v>5365</v>
      </c>
      <c r="B5342" s="2">
        <v>42113</v>
      </c>
      <c r="C5342" s="2" t="str">
        <f>VLOOKUP(Sales_Data17[[#This Row],[Customer Name Index]],Customer_Data[#All],2,0)</f>
        <v>Procter Corp</v>
      </c>
      <c r="D5342">
        <v>5</v>
      </c>
      <c r="E5342" t="s">
        <v>2</v>
      </c>
      <c r="F5342" t="s">
        <v>8168</v>
      </c>
      <c r="G5342" t="s">
        <v>8027</v>
      </c>
      <c r="H5342" t="str">
        <f>VLOOKUP(Sales_Data17[[#This Row],[Delivery Region Index]],Regions_Table[#All],2,0)</f>
        <v>New South Wales</v>
      </c>
      <c r="I5342" t="str">
        <f>VLOOKUP(Sales_Data17[[#This Row],[Delivery Region Index]],Regions_Table[#All],3,0)</f>
        <v>Lake Macquarie</v>
      </c>
      <c r="J5342">
        <v>13</v>
      </c>
      <c r="K5342">
        <v>2</v>
      </c>
      <c r="L5342" t="str">
        <f>VLOOKUP(Sales_Data17[[#This Row],[Product Description Index]],Products_Data[#All],2,0)</f>
        <v>Pants</v>
      </c>
      <c r="M5342">
        <v>4</v>
      </c>
      <c r="N5342" s="9">
        <v>106.45555555555556</v>
      </c>
      <c r="O5342" s="9">
        <f>Sales_Data17[[#This Row],[Order Quantity]]*Sales_Data17[[#This Row],[Unit Price]]</f>
        <v>425.82222222222225</v>
      </c>
      <c r="P5342" s="9">
        <v>52.163222222222224</v>
      </c>
      <c r="Q5342" s="9">
        <f>Sales_Data17[[#This Row],[Line Total]]-(Sales_Data17[[#This Row],[Total Unit Cost]]*Sales_Data17[[#This Row],[Order Quantity]])</f>
        <v>217.16933333333336</v>
      </c>
      <c r="R5342" s="1" t="str">
        <f>TEXT(Sales_Data17[[#This Row],[OrderDate]],"MMM")</f>
        <v>Apr</v>
      </c>
      <c r="S5342" s="1" t="str">
        <f t="shared" si="83"/>
        <v>2015</v>
      </c>
    </row>
    <row r="5343" spans="1:19">
      <c r="A5343" t="s">
        <v>5366</v>
      </c>
      <c r="B5343" s="2">
        <v>42113</v>
      </c>
      <c r="C5343" s="2" t="str">
        <f>VLOOKUP(Sales_Data17[[#This Row],[Customer Name Index]],Customer_Data[#All],2,0)</f>
        <v>ETUDE Ltd</v>
      </c>
      <c r="D5343">
        <v>4</v>
      </c>
      <c r="E5343" t="s">
        <v>4</v>
      </c>
      <c r="F5343" t="s">
        <v>8168</v>
      </c>
      <c r="G5343" t="s">
        <v>8027</v>
      </c>
      <c r="H5343" t="str">
        <f>VLOOKUP(Sales_Data17[[#This Row],[Delivery Region Index]],Regions_Table[#All],2,0)</f>
        <v>New South Wales</v>
      </c>
      <c r="I5343" t="str">
        <f>VLOOKUP(Sales_Data17[[#This Row],[Delivery Region Index]],Regions_Table[#All],3,0)</f>
        <v>Goulburn</v>
      </c>
      <c r="J5343">
        <v>10</v>
      </c>
      <c r="K5343">
        <v>2</v>
      </c>
      <c r="L5343" t="str">
        <f>VLOOKUP(Sales_Data17[[#This Row],[Product Description Index]],Products_Data[#All],2,0)</f>
        <v>Pants</v>
      </c>
      <c r="M5343">
        <v>8</v>
      </c>
      <c r="N5343" s="9">
        <v>267.25555555555559</v>
      </c>
      <c r="O5343" s="9">
        <f>Sales_Data17[[#This Row],[Order Quantity]]*Sales_Data17[[#This Row],[Unit Price]]</f>
        <v>2138.0444444444447</v>
      </c>
      <c r="P5343" s="9">
        <v>227.16722222222222</v>
      </c>
      <c r="Q5343" s="9">
        <f>Sales_Data17[[#This Row],[Line Total]]-(Sales_Data17[[#This Row],[Total Unit Cost]]*Sales_Data17[[#This Row],[Order Quantity]])</f>
        <v>320.70666666666693</v>
      </c>
      <c r="R5343" s="1" t="str">
        <f>TEXT(Sales_Data17[[#This Row],[OrderDate]],"MMM")</f>
        <v>Apr</v>
      </c>
      <c r="S5343" s="1" t="str">
        <f t="shared" si="83"/>
        <v>2015</v>
      </c>
    </row>
    <row r="5344" spans="1:19">
      <c r="A5344" t="s">
        <v>5367</v>
      </c>
      <c r="B5344" s="2">
        <v>42113</v>
      </c>
      <c r="C5344" s="2" t="str">
        <f>VLOOKUP(Sales_Data17[[#This Row],[Customer Name Index]],Customer_Data[#All],2,0)</f>
        <v xml:space="preserve">Qualitest </v>
      </c>
      <c r="D5344">
        <v>19</v>
      </c>
      <c r="E5344" t="s">
        <v>4</v>
      </c>
      <c r="F5344" t="s">
        <v>8168</v>
      </c>
      <c r="G5344" t="s">
        <v>8028</v>
      </c>
      <c r="H5344" t="str">
        <f>VLOOKUP(Sales_Data17[[#This Row],[Delivery Region Index]],Regions_Table[#All],2,0)</f>
        <v>Victoria</v>
      </c>
      <c r="I5344" t="str">
        <f>VLOOKUP(Sales_Data17[[#This Row],[Delivery Region Index]],Regions_Table[#All],3,0)</f>
        <v>Swan Hill</v>
      </c>
      <c r="J5344">
        <v>55</v>
      </c>
      <c r="K5344">
        <v>8</v>
      </c>
      <c r="L5344" t="str">
        <f>VLOOKUP(Sales_Data17[[#This Row],[Product Description Index]],Products_Data[#All],2,0)</f>
        <v>Shoes</v>
      </c>
      <c r="M5344">
        <v>1</v>
      </c>
      <c r="N5344" s="9">
        <v>99.01111111111112</v>
      </c>
      <c r="O5344" s="9">
        <f>Sales_Data17[[#This Row],[Order Quantity]]*Sales_Data17[[#This Row],[Unit Price]]</f>
        <v>99.01111111111112</v>
      </c>
      <c r="P5344" s="9">
        <v>47.525333333333336</v>
      </c>
      <c r="Q5344" s="9">
        <f>Sales_Data17[[#This Row],[Line Total]]-(Sales_Data17[[#This Row],[Total Unit Cost]]*Sales_Data17[[#This Row],[Order Quantity]])</f>
        <v>51.485777777777784</v>
      </c>
      <c r="R5344" s="1" t="str">
        <f>TEXT(Sales_Data17[[#This Row],[OrderDate]],"MMM")</f>
        <v>Apr</v>
      </c>
      <c r="S5344" s="1" t="str">
        <f t="shared" si="83"/>
        <v>2015</v>
      </c>
    </row>
    <row r="5345" spans="1:19">
      <c r="A5345" t="s">
        <v>5368</v>
      </c>
      <c r="B5345" s="2">
        <v>42114</v>
      </c>
      <c r="C5345" s="2" t="str">
        <f>VLOOKUP(Sales_Data17[[#This Row],[Customer Name Index]],Customer_Data[#All],2,0)</f>
        <v>Procter Corp</v>
      </c>
      <c r="D5345">
        <v>5</v>
      </c>
      <c r="E5345" t="s">
        <v>2</v>
      </c>
      <c r="F5345" t="s">
        <v>8168</v>
      </c>
      <c r="G5345" t="s">
        <v>8027</v>
      </c>
      <c r="H5345" t="str">
        <f>VLOOKUP(Sales_Data17[[#This Row],[Delivery Region Index]],Regions_Table[#All],2,0)</f>
        <v>New South Wales</v>
      </c>
      <c r="I5345" t="str">
        <f>VLOOKUP(Sales_Data17[[#This Row],[Delivery Region Index]],Regions_Table[#All],3,0)</f>
        <v>Griffith</v>
      </c>
      <c r="J5345">
        <v>12</v>
      </c>
      <c r="K5345">
        <v>2</v>
      </c>
      <c r="L5345" t="str">
        <f>VLOOKUP(Sales_Data17[[#This Row],[Product Description Index]],Products_Data[#All],2,0)</f>
        <v>Pants</v>
      </c>
      <c r="M5345">
        <v>7</v>
      </c>
      <c r="N5345" s="9">
        <v>445.92222222222222</v>
      </c>
      <c r="O5345" s="9">
        <f>Sales_Data17[[#This Row],[Order Quantity]]*Sales_Data17[[#This Row],[Unit Price]]</f>
        <v>3121.4555555555553</v>
      </c>
      <c r="P5345" s="9">
        <v>312.14555555555557</v>
      </c>
      <c r="Q5345" s="9">
        <f>Sales_Data17[[#This Row],[Line Total]]-(Sales_Data17[[#This Row],[Total Unit Cost]]*Sales_Data17[[#This Row],[Order Quantity]])</f>
        <v>936.4366666666665</v>
      </c>
      <c r="R5345" s="1" t="str">
        <f>TEXT(Sales_Data17[[#This Row],[OrderDate]],"MMM")</f>
        <v>Apr</v>
      </c>
      <c r="S5345" s="1" t="str">
        <f t="shared" si="83"/>
        <v>2015</v>
      </c>
    </row>
    <row r="5346" spans="1:19">
      <c r="A5346" t="s">
        <v>5369</v>
      </c>
      <c r="B5346" s="2">
        <v>42114</v>
      </c>
      <c r="C5346" s="2" t="str">
        <f>VLOOKUP(Sales_Data17[[#This Row],[Customer Name Index]],Customer_Data[#All],2,0)</f>
        <v>PEDIFIX, Corp</v>
      </c>
      <c r="D5346">
        <v>6</v>
      </c>
      <c r="E5346" t="s">
        <v>3</v>
      </c>
      <c r="F5346" t="s">
        <v>8168</v>
      </c>
      <c r="G5346" t="s">
        <v>8027</v>
      </c>
      <c r="H5346" t="str">
        <f>VLOOKUP(Sales_Data17[[#This Row],[Delivery Region Index]],Regions_Table[#All],2,0)</f>
        <v>New South Wales</v>
      </c>
      <c r="I5346" t="str">
        <f>VLOOKUP(Sales_Data17[[#This Row],[Delivery Region Index]],Regions_Table[#All],3,0)</f>
        <v>Orange</v>
      </c>
      <c r="J5346">
        <v>18</v>
      </c>
      <c r="K5346">
        <v>3</v>
      </c>
      <c r="L5346" t="str">
        <f>VLOOKUP(Sales_Data17[[#This Row],[Product Description Index]],Products_Data[#All],2,0)</f>
        <v>Sunglasses</v>
      </c>
      <c r="M5346">
        <v>2</v>
      </c>
      <c r="N5346" s="9">
        <v>288.84444444444443</v>
      </c>
      <c r="O5346" s="9">
        <f>Sales_Data17[[#This Row],[Order Quantity]]*Sales_Data17[[#This Row],[Unit Price]]</f>
        <v>577.68888888888887</v>
      </c>
      <c r="P5346" s="9">
        <v>115.53777777777776</v>
      </c>
      <c r="Q5346" s="9">
        <f>Sales_Data17[[#This Row],[Line Total]]-(Sales_Data17[[#This Row],[Total Unit Cost]]*Sales_Data17[[#This Row],[Order Quantity]])</f>
        <v>346.61333333333334</v>
      </c>
      <c r="R5346" s="1" t="str">
        <f>TEXT(Sales_Data17[[#This Row],[OrderDate]],"MMM")</f>
        <v>Apr</v>
      </c>
      <c r="S5346" s="1" t="str">
        <f t="shared" si="83"/>
        <v>2015</v>
      </c>
    </row>
    <row r="5347" spans="1:19">
      <c r="A5347" t="s">
        <v>5370</v>
      </c>
      <c r="B5347" s="2">
        <v>42114</v>
      </c>
      <c r="C5347" s="2" t="str">
        <f>VLOOKUP(Sales_Data17[[#This Row],[Customer Name Index]],Customer_Data[#All],2,0)</f>
        <v>PEDIFIX, Corp</v>
      </c>
      <c r="D5347">
        <v>6</v>
      </c>
      <c r="E5347" t="s">
        <v>4</v>
      </c>
      <c r="F5347" t="s">
        <v>8168</v>
      </c>
      <c r="G5347" t="s">
        <v>8027</v>
      </c>
      <c r="H5347" t="str">
        <f>VLOOKUP(Sales_Data17[[#This Row],[Delivery Region Index]],Regions_Table[#All],2,0)</f>
        <v>New South Wales</v>
      </c>
      <c r="I5347" t="str">
        <f>VLOOKUP(Sales_Data17[[#This Row],[Delivery Region Index]],Regions_Table[#All],3,0)</f>
        <v>Orange</v>
      </c>
      <c r="J5347">
        <v>18</v>
      </c>
      <c r="K5347">
        <v>3</v>
      </c>
      <c r="L5347" t="str">
        <f>VLOOKUP(Sales_Data17[[#This Row],[Product Description Index]],Products_Data[#All],2,0)</f>
        <v>Sunglasses</v>
      </c>
      <c r="M5347">
        <v>3</v>
      </c>
      <c r="N5347" s="9">
        <v>125.8111111111111</v>
      </c>
      <c r="O5347" s="9">
        <f>Sales_Data17[[#This Row],[Order Quantity]]*Sales_Data17[[#This Row],[Unit Price]]</f>
        <v>377.43333333333328</v>
      </c>
      <c r="P5347" s="9">
        <v>100.64888888888889</v>
      </c>
      <c r="Q5347" s="9">
        <f>Sales_Data17[[#This Row],[Line Total]]-(Sales_Data17[[#This Row],[Total Unit Cost]]*Sales_Data17[[#This Row],[Order Quantity]])</f>
        <v>75.486666666666622</v>
      </c>
      <c r="R5347" s="1" t="str">
        <f>TEXT(Sales_Data17[[#This Row],[OrderDate]],"MMM")</f>
        <v>Apr</v>
      </c>
      <c r="S5347" s="1" t="str">
        <f t="shared" si="83"/>
        <v>2015</v>
      </c>
    </row>
    <row r="5348" spans="1:19">
      <c r="A5348" t="s">
        <v>5371</v>
      </c>
      <c r="B5348" s="2">
        <v>42115</v>
      </c>
      <c r="C5348" s="2" t="str">
        <f>VLOOKUP(Sales_Data17[[#This Row],[Customer Name Index]],Customer_Data[#All],2,0)</f>
        <v xml:space="preserve">Linde </v>
      </c>
      <c r="D5348">
        <v>14</v>
      </c>
      <c r="E5348" t="s">
        <v>2</v>
      </c>
      <c r="F5348" t="s">
        <v>8168</v>
      </c>
      <c r="G5348" t="s">
        <v>8026</v>
      </c>
      <c r="H5348" t="str">
        <f>VLOOKUP(Sales_Data17[[#This Row],[Delivery Region Index]],Regions_Table[#All],2,0)</f>
        <v>Queensland</v>
      </c>
      <c r="I5348" t="str">
        <f>VLOOKUP(Sales_Data17[[#This Row],[Delivery Region Index]],Regions_Table[#All],3,0)</f>
        <v>Redcliffe</v>
      </c>
      <c r="J5348">
        <v>40</v>
      </c>
      <c r="K5348">
        <v>6</v>
      </c>
      <c r="L5348" t="str">
        <f>VLOOKUP(Sales_Data17[[#This Row],[Product Description Index]],Products_Data[#All],2,0)</f>
        <v>Socks</v>
      </c>
      <c r="M5348">
        <v>7</v>
      </c>
      <c r="N5348" s="9">
        <v>218.86666666666667</v>
      </c>
      <c r="O5348" s="9">
        <f>Sales_Data17[[#This Row],[Order Quantity]]*Sales_Data17[[#This Row],[Unit Price]]</f>
        <v>1532.0666666666666</v>
      </c>
      <c r="P5348" s="9">
        <v>179.47066666666666</v>
      </c>
      <c r="Q5348" s="9">
        <f>Sales_Data17[[#This Row],[Line Total]]-(Sales_Data17[[#This Row],[Total Unit Cost]]*Sales_Data17[[#This Row],[Order Quantity]])</f>
        <v>275.77199999999993</v>
      </c>
      <c r="R5348" s="1" t="str">
        <f>TEXT(Sales_Data17[[#This Row],[OrderDate]],"MMM")</f>
        <v>Apr</v>
      </c>
      <c r="S5348" s="1" t="str">
        <f t="shared" si="83"/>
        <v>2015</v>
      </c>
    </row>
    <row r="5349" spans="1:19">
      <c r="A5349" t="s">
        <v>5372</v>
      </c>
      <c r="B5349" s="2">
        <v>42115</v>
      </c>
      <c r="C5349" s="2" t="str">
        <f>VLOOKUP(Sales_Data17[[#This Row],[Customer Name Index]],Customer_Data[#All],2,0)</f>
        <v>3LAB, Ltd</v>
      </c>
      <c r="D5349">
        <v>16</v>
      </c>
      <c r="E5349" t="s">
        <v>2</v>
      </c>
      <c r="F5349" t="s">
        <v>8168</v>
      </c>
      <c r="G5349" t="s">
        <v>8025</v>
      </c>
      <c r="H5349" t="str">
        <f>VLOOKUP(Sales_Data17[[#This Row],[Delivery Region Index]],Regions_Table[#All],2,0)</f>
        <v>Victoria</v>
      </c>
      <c r="I5349" t="str">
        <f>VLOOKUP(Sales_Data17[[#This Row],[Delivery Region Index]],Regions_Table[#All],3,0)</f>
        <v>Melbourne</v>
      </c>
      <c r="J5349">
        <v>47</v>
      </c>
      <c r="K5349">
        <v>7</v>
      </c>
      <c r="L5349" t="str">
        <f>VLOOKUP(Sales_Data17[[#This Row],[Product Description Index]],Products_Data[#All],2,0)</f>
        <v>Dress Shirts</v>
      </c>
      <c r="M5349">
        <v>5</v>
      </c>
      <c r="N5349" s="9">
        <v>261.3</v>
      </c>
      <c r="O5349" s="9">
        <f>Sales_Data17[[#This Row],[Order Quantity]]*Sales_Data17[[#This Row],[Unit Price]]</f>
        <v>1306.5</v>
      </c>
      <c r="P5349" s="9">
        <v>172.45800000000003</v>
      </c>
      <c r="Q5349" s="9">
        <f>Sales_Data17[[#This Row],[Line Total]]-(Sales_Data17[[#This Row],[Total Unit Cost]]*Sales_Data17[[#This Row],[Order Quantity]])</f>
        <v>444.20999999999981</v>
      </c>
      <c r="R5349" s="1" t="str">
        <f>TEXT(Sales_Data17[[#This Row],[OrderDate]],"MMM")</f>
        <v>Apr</v>
      </c>
      <c r="S5349" s="1" t="str">
        <f t="shared" si="83"/>
        <v>2015</v>
      </c>
    </row>
    <row r="5350" spans="1:19">
      <c r="A5350" t="s">
        <v>5373</v>
      </c>
      <c r="B5350" s="2">
        <v>42115</v>
      </c>
      <c r="C5350" s="2" t="str">
        <f>VLOOKUP(Sales_Data17[[#This Row],[Customer Name Index]],Customer_Data[#All],2,0)</f>
        <v>PEDIFIX, Corp</v>
      </c>
      <c r="D5350">
        <v>6</v>
      </c>
      <c r="E5350" t="s">
        <v>4</v>
      </c>
      <c r="F5350" t="s">
        <v>8168</v>
      </c>
      <c r="G5350" t="s">
        <v>8027</v>
      </c>
      <c r="H5350" t="str">
        <f>VLOOKUP(Sales_Data17[[#This Row],[Delivery Region Index]],Regions_Table[#All],2,0)</f>
        <v>New South Wales</v>
      </c>
      <c r="I5350" t="str">
        <f>VLOOKUP(Sales_Data17[[#This Row],[Delivery Region Index]],Regions_Table[#All],3,0)</f>
        <v>Newcastle</v>
      </c>
      <c r="J5350">
        <v>16</v>
      </c>
      <c r="K5350">
        <v>3</v>
      </c>
      <c r="L5350" t="str">
        <f>VLOOKUP(Sales_Data17[[#This Row],[Product Description Index]],Products_Data[#All],2,0)</f>
        <v>Sunglasses</v>
      </c>
      <c r="M5350">
        <v>3</v>
      </c>
      <c r="N5350" s="9">
        <v>442.20000000000005</v>
      </c>
      <c r="O5350" s="9">
        <f>Sales_Data17[[#This Row],[Order Quantity]]*Sales_Data17[[#This Row],[Unit Price]]</f>
        <v>1326.6000000000001</v>
      </c>
      <c r="P5350" s="9">
        <v>198.99</v>
      </c>
      <c r="Q5350" s="9">
        <f>Sales_Data17[[#This Row],[Line Total]]-(Sales_Data17[[#This Row],[Total Unit Cost]]*Sales_Data17[[#This Row],[Order Quantity]])</f>
        <v>729.63000000000011</v>
      </c>
      <c r="R5350" s="1" t="str">
        <f>TEXT(Sales_Data17[[#This Row],[OrderDate]],"MMM")</f>
        <v>Apr</v>
      </c>
      <c r="S5350" s="1" t="str">
        <f t="shared" si="83"/>
        <v>2015</v>
      </c>
    </row>
    <row r="5351" spans="1:19">
      <c r="A5351" t="s">
        <v>5374</v>
      </c>
      <c r="B5351" s="2">
        <v>42115</v>
      </c>
      <c r="C5351" s="2" t="str">
        <f>VLOOKUP(Sales_Data17[[#This Row],[Customer Name Index]],Customer_Data[#All],2,0)</f>
        <v>Medsep Group</v>
      </c>
      <c r="D5351">
        <v>8</v>
      </c>
      <c r="E5351" t="s">
        <v>4</v>
      </c>
      <c r="F5351" t="s">
        <v>8168</v>
      </c>
      <c r="G5351" t="s">
        <v>8027</v>
      </c>
      <c r="H5351" t="str">
        <f>VLOOKUP(Sales_Data17[[#This Row],[Delivery Region Index]],Regions_Table[#All],2,0)</f>
        <v>New South Wales</v>
      </c>
      <c r="I5351" t="str">
        <f>VLOOKUP(Sales_Data17[[#This Row],[Delivery Region Index]],Regions_Table[#All],3,0)</f>
        <v>Tweed Heads</v>
      </c>
      <c r="J5351">
        <v>22</v>
      </c>
      <c r="K5351">
        <v>3</v>
      </c>
      <c r="L5351" t="str">
        <f>VLOOKUP(Sales_Data17[[#This Row],[Product Description Index]],Products_Data[#All],2,0)</f>
        <v>Sunglasses</v>
      </c>
      <c r="M5351">
        <v>2</v>
      </c>
      <c r="N5351" s="9">
        <v>256.83333333333331</v>
      </c>
      <c r="O5351" s="9">
        <f>Sales_Data17[[#This Row],[Order Quantity]]*Sales_Data17[[#This Row],[Unit Price]]</f>
        <v>513.66666666666663</v>
      </c>
      <c r="P5351" s="9">
        <v>115.57499999999999</v>
      </c>
      <c r="Q5351" s="9">
        <f>Sales_Data17[[#This Row],[Line Total]]-(Sales_Data17[[#This Row],[Total Unit Cost]]*Sales_Data17[[#This Row],[Order Quantity]])</f>
        <v>282.51666666666665</v>
      </c>
      <c r="R5351" s="1" t="str">
        <f>TEXT(Sales_Data17[[#This Row],[OrderDate]],"MMM")</f>
        <v>Apr</v>
      </c>
      <c r="S5351" s="1" t="str">
        <f t="shared" si="83"/>
        <v>2015</v>
      </c>
    </row>
    <row r="5352" spans="1:19">
      <c r="A5352" t="s">
        <v>5375</v>
      </c>
      <c r="B5352" s="2">
        <v>42115</v>
      </c>
      <c r="C5352" s="2" t="str">
        <f>VLOOKUP(Sales_Data17[[#This Row],[Customer Name Index]],Customer_Data[#All],2,0)</f>
        <v>Rochester Ltd</v>
      </c>
      <c r="D5352">
        <v>15</v>
      </c>
      <c r="E5352" t="s">
        <v>4</v>
      </c>
      <c r="F5352" t="s">
        <v>8168</v>
      </c>
      <c r="G5352" t="s">
        <v>8025</v>
      </c>
      <c r="H5352" t="str">
        <f>VLOOKUP(Sales_Data17[[#This Row],[Delivery Region Index]],Regions_Table[#All],2,0)</f>
        <v>Queensland</v>
      </c>
      <c r="I5352" t="str">
        <f>VLOOKUP(Sales_Data17[[#This Row],[Delivery Region Index]],Regions_Table[#All],3,0)</f>
        <v>Thuringowa</v>
      </c>
      <c r="J5352">
        <v>43</v>
      </c>
      <c r="K5352">
        <v>6</v>
      </c>
      <c r="L5352" t="str">
        <f>VLOOKUP(Sales_Data17[[#This Row],[Product Description Index]],Products_Data[#All],2,0)</f>
        <v>Socks</v>
      </c>
      <c r="M5352">
        <v>4</v>
      </c>
      <c r="N5352" s="9">
        <v>376.68888888888893</v>
      </c>
      <c r="O5352" s="9">
        <f>Sales_Data17[[#This Row],[Order Quantity]]*Sales_Data17[[#This Row],[Unit Price]]</f>
        <v>1506.7555555555557</v>
      </c>
      <c r="P5352" s="9">
        <v>259.91533333333331</v>
      </c>
      <c r="Q5352" s="9">
        <f>Sales_Data17[[#This Row],[Line Total]]-(Sales_Data17[[#This Row],[Total Unit Cost]]*Sales_Data17[[#This Row],[Order Quantity]])</f>
        <v>467.09422222222247</v>
      </c>
      <c r="R5352" s="1" t="str">
        <f>TEXT(Sales_Data17[[#This Row],[OrderDate]],"MMM")</f>
        <v>Apr</v>
      </c>
      <c r="S5352" s="1" t="str">
        <f t="shared" si="83"/>
        <v>2015</v>
      </c>
    </row>
    <row r="5353" spans="1:19">
      <c r="A5353" t="s">
        <v>5376</v>
      </c>
      <c r="B5353" s="2">
        <v>42115</v>
      </c>
      <c r="C5353" s="2" t="str">
        <f>VLOOKUP(Sales_Data17[[#This Row],[Customer Name Index]],Customer_Data[#All],2,0)</f>
        <v>ETUDE Ltd</v>
      </c>
      <c r="D5353">
        <v>4</v>
      </c>
      <c r="E5353" t="s">
        <v>4</v>
      </c>
      <c r="F5353" t="s">
        <v>8168</v>
      </c>
      <c r="G5353" t="s">
        <v>8027</v>
      </c>
      <c r="H5353" t="str">
        <f>VLOOKUP(Sales_Data17[[#This Row],[Delivery Region Index]],Regions_Table[#All],2,0)</f>
        <v>New South Wales</v>
      </c>
      <c r="I5353" t="str">
        <f>VLOOKUP(Sales_Data17[[#This Row],[Delivery Region Index]],Regions_Table[#All],3,0)</f>
        <v>Goulburn</v>
      </c>
      <c r="J5353">
        <v>10</v>
      </c>
      <c r="K5353">
        <v>2</v>
      </c>
      <c r="L5353" t="str">
        <f>VLOOKUP(Sales_Data17[[#This Row],[Product Description Index]],Products_Data[#All],2,0)</f>
        <v>Pants</v>
      </c>
      <c r="M5353">
        <v>8</v>
      </c>
      <c r="N5353" s="9">
        <v>442.94444444444446</v>
      </c>
      <c r="O5353" s="9">
        <f>Sales_Data17[[#This Row],[Order Quantity]]*Sales_Data17[[#This Row],[Unit Price]]</f>
        <v>3543.5555555555557</v>
      </c>
      <c r="P5353" s="9">
        <v>221.47222222222223</v>
      </c>
      <c r="Q5353" s="9">
        <f>Sales_Data17[[#This Row],[Line Total]]-(Sales_Data17[[#This Row],[Total Unit Cost]]*Sales_Data17[[#This Row],[Order Quantity]])</f>
        <v>1771.7777777777778</v>
      </c>
      <c r="R5353" s="1" t="str">
        <f>TEXT(Sales_Data17[[#This Row],[OrderDate]],"MMM")</f>
        <v>Apr</v>
      </c>
      <c r="S5353" s="1" t="str">
        <f t="shared" si="83"/>
        <v>2015</v>
      </c>
    </row>
    <row r="5354" spans="1:19">
      <c r="A5354" t="s">
        <v>5377</v>
      </c>
      <c r="B5354" s="2">
        <v>42115</v>
      </c>
      <c r="C5354" s="2" t="str">
        <f>VLOOKUP(Sales_Data17[[#This Row],[Customer Name Index]],Customer_Data[#All],2,0)</f>
        <v>Pacific Ltd</v>
      </c>
      <c r="D5354">
        <v>20</v>
      </c>
      <c r="E5354" t="s">
        <v>4</v>
      </c>
      <c r="F5354" t="s">
        <v>8168</v>
      </c>
      <c r="G5354" t="s">
        <v>8028</v>
      </c>
      <c r="H5354" t="str">
        <f>VLOOKUP(Sales_Data17[[#This Row],[Delivery Region Index]],Regions_Table[#All],2,0)</f>
        <v>Victoria</v>
      </c>
      <c r="I5354" t="str">
        <f>VLOOKUP(Sales_Data17[[#This Row],[Delivery Region Index]],Regions_Table[#All],3,0)</f>
        <v>Warrnambool</v>
      </c>
      <c r="J5354">
        <v>57</v>
      </c>
      <c r="K5354">
        <v>8</v>
      </c>
      <c r="L5354" t="str">
        <f>VLOOKUP(Sales_Data17[[#This Row],[Product Description Index]],Products_Data[#All],2,0)</f>
        <v>Shoes</v>
      </c>
      <c r="M5354">
        <v>6</v>
      </c>
      <c r="N5354" s="9">
        <v>25.311111111111114</v>
      </c>
      <c r="O5354" s="9">
        <f>Sales_Data17[[#This Row],[Order Quantity]]*Sales_Data17[[#This Row],[Unit Price]]</f>
        <v>151.86666666666667</v>
      </c>
      <c r="P5354" s="9">
        <v>20.755111111111109</v>
      </c>
      <c r="Q5354" s="9">
        <f>Sales_Data17[[#This Row],[Line Total]]-(Sales_Data17[[#This Row],[Total Unit Cost]]*Sales_Data17[[#This Row],[Order Quantity]])</f>
        <v>27.336000000000013</v>
      </c>
      <c r="R5354" s="1" t="str">
        <f>TEXT(Sales_Data17[[#This Row],[OrderDate]],"MMM")</f>
        <v>Apr</v>
      </c>
      <c r="S5354" s="1" t="str">
        <f t="shared" si="83"/>
        <v>2015</v>
      </c>
    </row>
    <row r="5355" spans="1:19">
      <c r="A5355" t="s">
        <v>5378</v>
      </c>
      <c r="B5355" s="2">
        <v>42116</v>
      </c>
      <c r="C5355" s="2" t="str">
        <f>VLOOKUP(Sales_Data17[[#This Row],[Customer Name Index]],Customer_Data[#All],2,0)</f>
        <v>Procter Corp</v>
      </c>
      <c r="D5355">
        <v>5</v>
      </c>
      <c r="E5355" t="s">
        <v>4</v>
      </c>
      <c r="F5355" t="s">
        <v>8168</v>
      </c>
      <c r="G5355" t="s">
        <v>8027</v>
      </c>
      <c r="H5355" t="str">
        <f>VLOOKUP(Sales_Data17[[#This Row],[Delivery Region Index]],Regions_Table[#All],2,0)</f>
        <v>New South Wales</v>
      </c>
      <c r="I5355" t="str">
        <f>VLOOKUP(Sales_Data17[[#This Row],[Delivery Region Index]],Regions_Table[#All],3,0)</f>
        <v>Lake Macquarie</v>
      </c>
      <c r="J5355">
        <v>13</v>
      </c>
      <c r="K5355">
        <v>2</v>
      </c>
      <c r="L5355" t="str">
        <f>VLOOKUP(Sales_Data17[[#This Row],[Product Description Index]],Products_Data[#All],2,0)</f>
        <v>Pants</v>
      </c>
      <c r="M5355">
        <v>5</v>
      </c>
      <c r="N5355" s="9">
        <v>116.87777777777779</v>
      </c>
      <c r="O5355" s="9">
        <f>Sales_Data17[[#This Row],[Order Quantity]]*Sales_Data17[[#This Row],[Unit Price]]</f>
        <v>584.38888888888891</v>
      </c>
      <c r="P5355" s="9">
        <v>81.814444444444447</v>
      </c>
      <c r="Q5355" s="9">
        <f>Sales_Data17[[#This Row],[Line Total]]-(Sales_Data17[[#This Row],[Total Unit Cost]]*Sales_Data17[[#This Row],[Order Quantity]])</f>
        <v>175.31666666666666</v>
      </c>
      <c r="R5355" s="1" t="str">
        <f>TEXT(Sales_Data17[[#This Row],[OrderDate]],"MMM")</f>
        <v>Apr</v>
      </c>
      <c r="S5355" s="1" t="str">
        <f t="shared" si="83"/>
        <v>2015</v>
      </c>
    </row>
    <row r="5356" spans="1:19">
      <c r="A5356" t="s">
        <v>5379</v>
      </c>
      <c r="B5356" s="2">
        <v>42116</v>
      </c>
      <c r="C5356" s="2" t="str">
        <f>VLOOKUP(Sales_Data17[[#This Row],[Customer Name Index]],Customer_Data[#All],2,0)</f>
        <v xml:space="preserve">Medline </v>
      </c>
      <c r="D5356">
        <v>12</v>
      </c>
      <c r="E5356" t="s">
        <v>2</v>
      </c>
      <c r="F5356" t="s">
        <v>8168</v>
      </c>
      <c r="G5356" t="s">
        <v>8026</v>
      </c>
      <c r="H5356" t="str">
        <f>VLOOKUP(Sales_Data17[[#This Row],[Delivery Region Index]],Regions_Table[#All],2,0)</f>
        <v>Queensland</v>
      </c>
      <c r="I5356" t="str">
        <f>VLOOKUP(Sales_Data17[[#This Row],[Delivery Region Index]],Regions_Table[#All],3,0)</f>
        <v>Logan City</v>
      </c>
      <c r="J5356">
        <v>35</v>
      </c>
      <c r="K5356">
        <v>5</v>
      </c>
      <c r="L5356" t="str">
        <f>VLOOKUP(Sales_Data17[[#This Row],[Product Description Index]],Products_Data[#All],2,0)</f>
        <v>Hats</v>
      </c>
      <c r="M5356">
        <v>2</v>
      </c>
      <c r="N5356" s="9">
        <v>445.92222222222222</v>
      </c>
      <c r="O5356" s="9">
        <f>Sales_Data17[[#This Row],[Order Quantity]]*Sales_Data17[[#This Row],[Unit Price]]</f>
        <v>891.84444444444443</v>
      </c>
      <c r="P5356" s="9">
        <v>258.6348888888889</v>
      </c>
      <c r="Q5356" s="9">
        <f>Sales_Data17[[#This Row],[Line Total]]-(Sales_Data17[[#This Row],[Total Unit Cost]]*Sales_Data17[[#This Row],[Order Quantity]])</f>
        <v>374.57466666666664</v>
      </c>
      <c r="R5356" s="1" t="str">
        <f>TEXT(Sales_Data17[[#This Row],[OrderDate]],"MMM")</f>
        <v>Apr</v>
      </c>
      <c r="S5356" s="1" t="str">
        <f t="shared" si="83"/>
        <v>2015</v>
      </c>
    </row>
    <row r="5357" spans="1:19">
      <c r="A5357" t="s">
        <v>5380</v>
      </c>
      <c r="B5357" s="2">
        <v>42116</v>
      </c>
      <c r="C5357" s="2" t="str">
        <f>VLOOKUP(Sales_Data17[[#This Row],[Customer Name Index]],Customer_Data[#All],2,0)</f>
        <v>Apollo Ltd</v>
      </c>
      <c r="D5357">
        <v>11</v>
      </c>
      <c r="E5357" t="s">
        <v>2</v>
      </c>
      <c r="F5357" t="s">
        <v>8168</v>
      </c>
      <c r="G5357" t="s">
        <v>8026</v>
      </c>
      <c r="H5357" t="str">
        <f>VLOOKUP(Sales_Data17[[#This Row],[Delivery Region Index]],Regions_Table[#All],2,0)</f>
        <v>Queensland</v>
      </c>
      <c r="I5357" t="str">
        <f>VLOOKUP(Sales_Data17[[#This Row],[Delivery Region Index]],Regions_Table[#All],3,0)</f>
        <v>Gympie</v>
      </c>
      <c r="J5357">
        <v>32</v>
      </c>
      <c r="K5357">
        <v>5</v>
      </c>
      <c r="L5357" t="str">
        <f>VLOOKUP(Sales_Data17[[#This Row],[Product Description Index]],Products_Data[#All],2,0)</f>
        <v>Hats</v>
      </c>
      <c r="M5357">
        <v>3</v>
      </c>
      <c r="N5357" s="9">
        <v>437.73333333333335</v>
      </c>
      <c r="O5357" s="9">
        <f>Sales_Data17[[#This Row],[Order Quantity]]*Sales_Data17[[#This Row],[Unit Price]]</f>
        <v>1313.2</v>
      </c>
      <c r="P5357" s="9">
        <v>192.60266666666666</v>
      </c>
      <c r="Q5357" s="9">
        <f>Sales_Data17[[#This Row],[Line Total]]-(Sales_Data17[[#This Row],[Total Unit Cost]]*Sales_Data17[[#This Row],[Order Quantity]])</f>
        <v>735.39200000000005</v>
      </c>
      <c r="R5357" s="1" t="str">
        <f>TEXT(Sales_Data17[[#This Row],[OrderDate]],"MMM")</f>
        <v>Apr</v>
      </c>
      <c r="S5357" s="1" t="str">
        <f t="shared" si="83"/>
        <v>2015</v>
      </c>
    </row>
    <row r="5358" spans="1:19">
      <c r="A5358" t="s">
        <v>5381</v>
      </c>
      <c r="B5358" s="2">
        <v>42116</v>
      </c>
      <c r="C5358" s="2" t="str">
        <f>VLOOKUP(Sales_Data17[[#This Row],[Customer Name Index]],Customer_Data[#All],2,0)</f>
        <v>ETUDE Ltd</v>
      </c>
      <c r="D5358">
        <v>4</v>
      </c>
      <c r="E5358" t="s">
        <v>2</v>
      </c>
      <c r="F5358" t="s">
        <v>8168</v>
      </c>
      <c r="G5358" t="s">
        <v>8027</v>
      </c>
      <c r="H5358" t="str">
        <f>VLOOKUP(Sales_Data17[[#This Row],[Delivery Region Index]],Regions_Table[#All],2,0)</f>
        <v>New South Wales</v>
      </c>
      <c r="I5358" t="str">
        <f>VLOOKUP(Sales_Data17[[#This Row],[Delivery Region Index]],Regions_Table[#All],3,0)</f>
        <v>Grafton</v>
      </c>
      <c r="J5358">
        <v>11</v>
      </c>
      <c r="K5358">
        <v>2</v>
      </c>
      <c r="L5358" t="str">
        <f>VLOOKUP(Sales_Data17[[#This Row],[Product Description Index]],Products_Data[#All],2,0)</f>
        <v>Pants</v>
      </c>
      <c r="M5358">
        <v>2</v>
      </c>
      <c r="N5358" s="9">
        <v>88.588888888888903</v>
      </c>
      <c r="O5358" s="9">
        <f>Sales_Data17[[#This Row],[Order Quantity]]*Sales_Data17[[#This Row],[Unit Price]]</f>
        <v>177.17777777777781</v>
      </c>
      <c r="P5358" s="9">
        <v>46.952111111111122</v>
      </c>
      <c r="Q5358" s="9">
        <f>Sales_Data17[[#This Row],[Line Total]]-(Sales_Data17[[#This Row],[Total Unit Cost]]*Sales_Data17[[#This Row],[Order Quantity]])</f>
        <v>83.273555555555561</v>
      </c>
      <c r="R5358" s="1" t="str">
        <f>TEXT(Sales_Data17[[#This Row],[OrderDate]],"MMM")</f>
        <v>Apr</v>
      </c>
      <c r="S5358" s="1" t="str">
        <f t="shared" si="83"/>
        <v>2015</v>
      </c>
    </row>
    <row r="5359" spans="1:19">
      <c r="A5359" t="s">
        <v>5382</v>
      </c>
      <c r="B5359" s="2">
        <v>42116</v>
      </c>
      <c r="C5359" s="2" t="str">
        <f>VLOOKUP(Sales_Data17[[#This Row],[Customer Name Index]],Customer_Data[#All],2,0)</f>
        <v>3LAB, Ltd</v>
      </c>
      <c r="D5359">
        <v>16</v>
      </c>
      <c r="E5359" t="s">
        <v>4</v>
      </c>
      <c r="F5359" t="s">
        <v>8168</v>
      </c>
      <c r="G5359" t="s">
        <v>8025</v>
      </c>
      <c r="H5359" t="str">
        <f>VLOOKUP(Sales_Data17[[#This Row],[Delivery Region Index]],Regions_Table[#All],2,0)</f>
        <v>Queensland</v>
      </c>
      <c r="I5359" t="str">
        <f>VLOOKUP(Sales_Data17[[#This Row],[Delivery Region Index]],Regions_Table[#All],3,0)</f>
        <v>Townsville</v>
      </c>
      <c r="J5359">
        <v>45</v>
      </c>
      <c r="K5359">
        <v>7</v>
      </c>
      <c r="L5359" t="str">
        <f>VLOOKUP(Sales_Data17[[#This Row],[Product Description Index]],Products_Data[#All],2,0)</f>
        <v>Dress Shirts</v>
      </c>
      <c r="M5359">
        <v>4</v>
      </c>
      <c r="N5359" s="9">
        <v>389.34444444444443</v>
      </c>
      <c r="O5359" s="9">
        <f>Sales_Data17[[#This Row],[Order Quantity]]*Sales_Data17[[#This Row],[Unit Price]]</f>
        <v>1557.3777777777777</v>
      </c>
      <c r="P5359" s="9">
        <v>327.04933333333332</v>
      </c>
      <c r="Q5359" s="9">
        <f>Sales_Data17[[#This Row],[Line Total]]-(Sales_Data17[[#This Row],[Total Unit Cost]]*Sales_Data17[[#This Row],[Order Quantity]])</f>
        <v>249.18044444444445</v>
      </c>
      <c r="R5359" s="1" t="str">
        <f>TEXT(Sales_Data17[[#This Row],[OrderDate]],"MMM")</f>
        <v>Apr</v>
      </c>
      <c r="S5359" s="1" t="str">
        <f t="shared" si="83"/>
        <v>2015</v>
      </c>
    </row>
    <row r="5360" spans="1:19">
      <c r="A5360" t="s">
        <v>5383</v>
      </c>
      <c r="B5360" s="2">
        <v>42116</v>
      </c>
      <c r="C5360" s="2" t="str">
        <f>VLOOKUP(Sales_Data17[[#This Row],[Customer Name Index]],Customer_Data[#All],2,0)</f>
        <v xml:space="preserve">Medline </v>
      </c>
      <c r="D5360">
        <v>12</v>
      </c>
      <c r="E5360" t="s">
        <v>2</v>
      </c>
      <c r="F5360" t="s">
        <v>8168</v>
      </c>
      <c r="G5360" t="s">
        <v>8026</v>
      </c>
      <c r="H5360" t="str">
        <f>VLOOKUP(Sales_Data17[[#This Row],[Delivery Region Index]],Regions_Table[#All],2,0)</f>
        <v>Queensland</v>
      </c>
      <c r="I5360" t="str">
        <f>VLOOKUP(Sales_Data17[[#This Row],[Delivery Region Index]],Regions_Table[#All],3,0)</f>
        <v>Logan City</v>
      </c>
      <c r="J5360">
        <v>35</v>
      </c>
      <c r="K5360">
        <v>5</v>
      </c>
      <c r="L5360" t="str">
        <f>VLOOKUP(Sales_Data17[[#This Row],[Product Description Index]],Products_Data[#All],2,0)</f>
        <v>Hats</v>
      </c>
      <c r="M5360">
        <v>2</v>
      </c>
      <c r="N5360" s="9">
        <v>428.8</v>
      </c>
      <c r="O5360" s="9">
        <f>Sales_Data17[[#This Row],[Order Quantity]]*Sales_Data17[[#This Row],[Unit Price]]</f>
        <v>857.6</v>
      </c>
      <c r="P5360" s="9">
        <v>287.29600000000005</v>
      </c>
      <c r="Q5360" s="9">
        <f>Sales_Data17[[#This Row],[Line Total]]-(Sales_Data17[[#This Row],[Total Unit Cost]]*Sales_Data17[[#This Row],[Order Quantity]])</f>
        <v>283.00799999999992</v>
      </c>
      <c r="R5360" s="1" t="str">
        <f>TEXT(Sales_Data17[[#This Row],[OrderDate]],"MMM")</f>
        <v>Apr</v>
      </c>
      <c r="S5360" s="1" t="str">
        <f t="shared" si="83"/>
        <v>2015</v>
      </c>
    </row>
    <row r="5361" spans="1:19">
      <c r="A5361" t="s">
        <v>5384</v>
      </c>
      <c r="B5361" s="2">
        <v>42117</v>
      </c>
      <c r="C5361" s="2" t="str">
        <f>VLOOKUP(Sales_Data17[[#This Row],[Customer Name Index]],Customer_Data[#All],2,0)</f>
        <v>3LAB, Ltd</v>
      </c>
      <c r="D5361">
        <v>16</v>
      </c>
      <c r="E5361" t="s">
        <v>4</v>
      </c>
      <c r="F5361" t="s">
        <v>8168</v>
      </c>
      <c r="G5361" t="s">
        <v>8025</v>
      </c>
      <c r="H5361" t="str">
        <f>VLOOKUP(Sales_Data17[[#This Row],[Delivery Region Index]],Regions_Table[#All],2,0)</f>
        <v>Victoria</v>
      </c>
      <c r="I5361" t="str">
        <f>VLOOKUP(Sales_Data17[[#This Row],[Delivery Region Index]],Regions_Table[#All],3,0)</f>
        <v>Melbourne</v>
      </c>
      <c r="J5361">
        <v>47</v>
      </c>
      <c r="K5361">
        <v>7</v>
      </c>
      <c r="L5361" t="str">
        <f>VLOOKUP(Sales_Data17[[#This Row],[Product Description Index]],Products_Data[#All],2,0)</f>
        <v>Dress Shirts</v>
      </c>
      <c r="M5361">
        <v>2</v>
      </c>
      <c r="N5361" s="9">
        <v>142.93333333333334</v>
      </c>
      <c r="O5361" s="9">
        <f>Sales_Data17[[#This Row],[Order Quantity]]*Sales_Data17[[#This Row],[Unit Price]]</f>
        <v>285.86666666666667</v>
      </c>
      <c r="P5361" s="9">
        <v>85.76</v>
      </c>
      <c r="Q5361" s="9">
        <f>Sales_Data17[[#This Row],[Line Total]]-(Sales_Data17[[#This Row],[Total Unit Cost]]*Sales_Data17[[#This Row],[Order Quantity]])</f>
        <v>114.34666666666666</v>
      </c>
      <c r="R5361" s="1" t="str">
        <f>TEXT(Sales_Data17[[#This Row],[OrderDate]],"MMM")</f>
        <v>Apr</v>
      </c>
      <c r="S5361" s="1" t="str">
        <f t="shared" si="83"/>
        <v>2015</v>
      </c>
    </row>
    <row r="5362" spans="1:19">
      <c r="A5362" t="s">
        <v>5385</v>
      </c>
      <c r="B5362" s="2">
        <v>42117</v>
      </c>
      <c r="C5362" s="2" t="str">
        <f>VLOOKUP(Sales_Data17[[#This Row],[Customer Name Index]],Customer_Data[#All],2,0)</f>
        <v>Eminence Corp</v>
      </c>
      <c r="D5362">
        <v>18</v>
      </c>
      <c r="E5362" t="s">
        <v>2</v>
      </c>
      <c r="F5362" t="s">
        <v>8168</v>
      </c>
      <c r="G5362" t="s">
        <v>8025</v>
      </c>
      <c r="H5362" t="str">
        <f>VLOOKUP(Sales_Data17[[#This Row],[Delivery Region Index]],Regions_Table[#All],2,0)</f>
        <v>Victoria</v>
      </c>
      <c r="I5362" t="str">
        <f>VLOOKUP(Sales_Data17[[#This Row],[Delivery Region Index]],Regions_Table[#All],3,0)</f>
        <v>Latrobe City</v>
      </c>
      <c r="J5362">
        <v>52</v>
      </c>
      <c r="K5362">
        <v>8</v>
      </c>
      <c r="L5362" t="str">
        <f>VLOOKUP(Sales_Data17[[#This Row],[Product Description Index]],Products_Data[#All],2,0)</f>
        <v>Shoes</v>
      </c>
      <c r="M5362">
        <v>4</v>
      </c>
      <c r="N5362" s="9">
        <v>221.84444444444446</v>
      </c>
      <c r="O5362" s="9">
        <f>Sales_Data17[[#This Row],[Order Quantity]]*Sales_Data17[[#This Row],[Unit Price]]</f>
        <v>887.37777777777785</v>
      </c>
      <c r="P5362" s="9">
        <v>159.72800000000001</v>
      </c>
      <c r="Q5362" s="9">
        <f>Sales_Data17[[#This Row],[Line Total]]-(Sales_Data17[[#This Row],[Total Unit Cost]]*Sales_Data17[[#This Row],[Order Quantity]])</f>
        <v>248.46577777777782</v>
      </c>
      <c r="R5362" s="1" t="str">
        <f>TEXT(Sales_Data17[[#This Row],[OrderDate]],"MMM")</f>
        <v>Apr</v>
      </c>
      <c r="S5362" s="1" t="str">
        <f t="shared" si="83"/>
        <v>2015</v>
      </c>
    </row>
    <row r="5363" spans="1:19">
      <c r="A5363" t="s">
        <v>5386</v>
      </c>
      <c r="B5363" s="2">
        <v>42117</v>
      </c>
      <c r="C5363" s="2" t="str">
        <f>VLOOKUP(Sales_Data17[[#This Row],[Customer Name Index]],Customer_Data[#All],2,0)</f>
        <v xml:space="preserve">Ei </v>
      </c>
      <c r="D5363">
        <v>9</v>
      </c>
      <c r="E5363" t="s">
        <v>2</v>
      </c>
      <c r="F5363" t="s">
        <v>8168</v>
      </c>
      <c r="G5363" t="s">
        <v>8027</v>
      </c>
      <c r="H5363" t="str">
        <f>VLOOKUP(Sales_Data17[[#This Row],[Delivery Region Index]],Regions_Table[#All],2,0)</f>
        <v>New South Wales</v>
      </c>
      <c r="I5363" t="str">
        <f>VLOOKUP(Sales_Data17[[#This Row],[Delivery Region Index]],Regions_Table[#All],3,0)</f>
        <v>Wollongong</v>
      </c>
      <c r="J5363">
        <v>24</v>
      </c>
      <c r="K5363">
        <v>4</v>
      </c>
      <c r="L5363" t="str">
        <f>VLOOKUP(Sales_Data17[[#This Row],[Product Description Index]],Products_Data[#All],2,0)</f>
        <v>Jeans</v>
      </c>
      <c r="M5363">
        <v>9</v>
      </c>
      <c r="N5363" s="9">
        <v>265.76666666666665</v>
      </c>
      <c r="O5363" s="9">
        <f>Sales_Data17[[#This Row],[Order Quantity]]*Sales_Data17[[#This Row],[Unit Price]]</f>
        <v>2391.8999999999996</v>
      </c>
      <c r="P5363" s="9">
        <v>178.06366666666668</v>
      </c>
      <c r="Q5363" s="9">
        <f>Sales_Data17[[#This Row],[Line Total]]-(Sales_Data17[[#This Row],[Total Unit Cost]]*Sales_Data17[[#This Row],[Order Quantity]])</f>
        <v>789.32699999999954</v>
      </c>
      <c r="R5363" s="1" t="str">
        <f>TEXT(Sales_Data17[[#This Row],[OrderDate]],"MMM")</f>
        <v>Apr</v>
      </c>
      <c r="S5363" s="1" t="str">
        <f t="shared" si="83"/>
        <v>2015</v>
      </c>
    </row>
    <row r="5364" spans="1:19">
      <c r="A5364" t="s">
        <v>5387</v>
      </c>
      <c r="B5364" s="2">
        <v>42117</v>
      </c>
      <c r="C5364" s="2" t="str">
        <f>VLOOKUP(Sales_Data17[[#This Row],[Customer Name Index]],Customer_Data[#All],2,0)</f>
        <v xml:space="preserve">Linde </v>
      </c>
      <c r="D5364">
        <v>14</v>
      </c>
      <c r="E5364" t="s">
        <v>2</v>
      </c>
      <c r="F5364" t="s">
        <v>8168</v>
      </c>
      <c r="G5364" t="s">
        <v>8026</v>
      </c>
      <c r="H5364" t="str">
        <f>VLOOKUP(Sales_Data17[[#This Row],[Delivery Region Index]],Regions_Table[#All],2,0)</f>
        <v>Queensland</v>
      </c>
      <c r="I5364" t="str">
        <f>VLOOKUP(Sales_Data17[[#This Row],[Delivery Region Index]],Regions_Table[#All],3,0)</f>
        <v>Nambour</v>
      </c>
      <c r="J5364">
        <v>39</v>
      </c>
      <c r="K5364">
        <v>6</v>
      </c>
      <c r="L5364" t="str">
        <f>VLOOKUP(Sales_Data17[[#This Row],[Product Description Index]],Products_Data[#All],2,0)</f>
        <v>Socks</v>
      </c>
      <c r="M5364">
        <v>5</v>
      </c>
      <c r="N5364" s="9">
        <v>196.53333333333333</v>
      </c>
      <c r="O5364" s="9">
        <f>Sales_Data17[[#This Row],[Order Quantity]]*Sales_Data17[[#This Row],[Unit Price]]</f>
        <v>982.66666666666663</v>
      </c>
      <c r="P5364" s="9">
        <v>108.09333333333333</v>
      </c>
      <c r="Q5364" s="9">
        <f>Sales_Data17[[#This Row],[Line Total]]-(Sales_Data17[[#This Row],[Total Unit Cost]]*Sales_Data17[[#This Row],[Order Quantity]])</f>
        <v>442.19999999999993</v>
      </c>
      <c r="R5364" s="1" t="str">
        <f>TEXT(Sales_Data17[[#This Row],[OrderDate]],"MMM")</f>
        <v>Apr</v>
      </c>
      <c r="S5364" s="1" t="str">
        <f t="shared" si="83"/>
        <v>2015</v>
      </c>
    </row>
    <row r="5365" spans="1:19">
      <c r="A5365" t="s">
        <v>5388</v>
      </c>
      <c r="B5365" s="2">
        <v>42118</v>
      </c>
      <c r="C5365" s="2" t="str">
        <f>VLOOKUP(Sales_Data17[[#This Row],[Customer Name Index]],Customer_Data[#All],2,0)</f>
        <v xml:space="preserve">Qualitest </v>
      </c>
      <c r="D5365">
        <v>19</v>
      </c>
      <c r="E5365" t="s">
        <v>3</v>
      </c>
      <c r="F5365" t="s">
        <v>8168</v>
      </c>
      <c r="G5365" t="s">
        <v>8028</v>
      </c>
      <c r="H5365" t="str">
        <f>VLOOKUP(Sales_Data17[[#This Row],[Delivery Region Index]],Regions_Table[#All],2,0)</f>
        <v>Victoria</v>
      </c>
      <c r="I5365" t="str">
        <f>VLOOKUP(Sales_Data17[[#This Row],[Delivery Region Index]],Regions_Table[#All],3,0)</f>
        <v>Shepparton</v>
      </c>
      <c r="J5365">
        <v>54</v>
      </c>
      <c r="K5365">
        <v>8</v>
      </c>
      <c r="L5365" t="str">
        <f>VLOOKUP(Sales_Data17[[#This Row],[Product Description Index]],Products_Data[#All],2,0)</f>
        <v>Shoes</v>
      </c>
      <c r="M5365">
        <v>4</v>
      </c>
      <c r="N5365" s="9">
        <v>670.74444444444441</v>
      </c>
      <c r="O5365" s="9">
        <f>Sales_Data17[[#This Row],[Order Quantity]]*Sales_Data17[[#This Row],[Unit Price]]</f>
        <v>2682.9777777777776</v>
      </c>
      <c r="P5365" s="9">
        <v>435.98388888888888</v>
      </c>
      <c r="Q5365" s="9">
        <f>Sales_Data17[[#This Row],[Line Total]]-(Sales_Data17[[#This Row],[Total Unit Cost]]*Sales_Data17[[#This Row],[Order Quantity]])</f>
        <v>939.04222222222211</v>
      </c>
      <c r="R5365" s="1" t="str">
        <f>TEXT(Sales_Data17[[#This Row],[OrderDate]],"MMM")</f>
        <v>Apr</v>
      </c>
      <c r="S5365" s="1" t="str">
        <f t="shared" si="83"/>
        <v>2015</v>
      </c>
    </row>
    <row r="5366" spans="1:19">
      <c r="A5366" t="s">
        <v>5389</v>
      </c>
      <c r="B5366" s="2">
        <v>42119</v>
      </c>
      <c r="C5366" s="2" t="str">
        <f>VLOOKUP(Sales_Data17[[#This Row],[Customer Name Index]],Customer_Data[#All],2,0)</f>
        <v>Rochester Ltd</v>
      </c>
      <c r="D5366">
        <v>15</v>
      </c>
      <c r="E5366" t="s">
        <v>3</v>
      </c>
      <c r="F5366" t="s">
        <v>8168</v>
      </c>
      <c r="G5366" t="s">
        <v>8025</v>
      </c>
      <c r="H5366" t="str">
        <f>VLOOKUP(Sales_Data17[[#This Row],[Delivery Region Index]],Regions_Table[#All],2,0)</f>
        <v>Queensland</v>
      </c>
      <c r="I5366" t="str">
        <f>VLOOKUP(Sales_Data17[[#This Row],[Delivery Region Index]],Regions_Table[#All],3,0)</f>
        <v>Sunshine Coast</v>
      </c>
      <c r="J5366">
        <v>42</v>
      </c>
      <c r="K5366">
        <v>6</v>
      </c>
      <c r="L5366" t="str">
        <f>VLOOKUP(Sales_Data17[[#This Row],[Product Description Index]],Products_Data[#All],2,0)</f>
        <v>Socks</v>
      </c>
      <c r="M5366">
        <v>5</v>
      </c>
      <c r="N5366" s="9">
        <v>128.78888888888889</v>
      </c>
      <c r="O5366" s="9">
        <f>Sales_Data17[[#This Row],[Order Quantity]]*Sales_Data17[[#This Row],[Unit Price]]</f>
        <v>643.94444444444446</v>
      </c>
      <c r="P5366" s="9">
        <v>91.440111111111108</v>
      </c>
      <c r="Q5366" s="9">
        <f>Sales_Data17[[#This Row],[Line Total]]-(Sales_Data17[[#This Row],[Total Unit Cost]]*Sales_Data17[[#This Row],[Order Quantity]])</f>
        <v>186.74388888888893</v>
      </c>
      <c r="R5366" s="1" t="str">
        <f>TEXT(Sales_Data17[[#This Row],[OrderDate]],"MMM")</f>
        <v>Apr</v>
      </c>
      <c r="S5366" s="1" t="str">
        <f t="shared" si="83"/>
        <v>2015</v>
      </c>
    </row>
    <row r="5367" spans="1:19">
      <c r="A5367" t="s">
        <v>5390</v>
      </c>
      <c r="B5367" s="2">
        <v>42119</v>
      </c>
      <c r="C5367" s="2" t="str">
        <f>VLOOKUP(Sales_Data17[[#This Row],[Customer Name Index]],Customer_Data[#All],2,0)</f>
        <v xml:space="preserve">Medline </v>
      </c>
      <c r="D5367">
        <v>12</v>
      </c>
      <c r="E5367" t="s">
        <v>4</v>
      </c>
      <c r="F5367" t="s">
        <v>8168</v>
      </c>
      <c r="G5367" t="s">
        <v>8026</v>
      </c>
      <c r="H5367" t="str">
        <f>VLOOKUP(Sales_Data17[[#This Row],[Delivery Region Index]],Regions_Table[#All],2,0)</f>
        <v>Queensland</v>
      </c>
      <c r="I5367" t="str">
        <f>VLOOKUP(Sales_Data17[[#This Row],[Delivery Region Index]],Regions_Table[#All],3,0)</f>
        <v>Ipswich</v>
      </c>
      <c r="J5367">
        <v>34</v>
      </c>
      <c r="K5367">
        <v>5</v>
      </c>
      <c r="L5367" t="str">
        <f>VLOOKUP(Sales_Data17[[#This Row],[Product Description Index]],Products_Data[#All],2,0)</f>
        <v>Hats</v>
      </c>
      <c r="M5367">
        <v>5</v>
      </c>
      <c r="N5367" s="9">
        <v>18.611111111111111</v>
      </c>
      <c r="O5367" s="9">
        <f>Sales_Data17[[#This Row],[Order Quantity]]*Sales_Data17[[#This Row],[Unit Price]]</f>
        <v>93.055555555555557</v>
      </c>
      <c r="P5367" s="9">
        <v>8.0027777777777782</v>
      </c>
      <c r="Q5367" s="9">
        <f>Sales_Data17[[#This Row],[Line Total]]-(Sales_Data17[[#This Row],[Total Unit Cost]]*Sales_Data17[[#This Row],[Order Quantity]])</f>
        <v>53.041666666666664</v>
      </c>
      <c r="R5367" s="1" t="str">
        <f>TEXT(Sales_Data17[[#This Row],[OrderDate]],"MMM")</f>
        <v>Apr</v>
      </c>
      <c r="S5367" s="1" t="str">
        <f t="shared" si="83"/>
        <v>2015</v>
      </c>
    </row>
    <row r="5368" spans="1:19">
      <c r="A5368" t="s">
        <v>5391</v>
      </c>
      <c r="B5368" s="2">
        <v>42119</v>
      </c>
      <c r="C5368" s="2" t="str">
        <f>VLOOKUP(Sales_Data17[[#This Row],[Customer Name Index]],Customer_Data[#All],2,0)</f>
        <v>21st Ltd</v>
      </c>
      <c r="D5368">
        <v>10</v>
      </c>
      <c r="E5368" t="s">
        <v>2</v>
      </c>
      <c r="F5368" t="s">
        <v>8168</v>
      </c>
      <c r="G5368" t="s">
        <v>8027</v>
      </c>
      <c r="H5368" t="str">
        <f>VLOOKUP(Sales_Data17[[#This Row],[Delivery Region Index]],Regions_Table[#All],2,0)</f>
        <v>Queensland</v>
      </c>
      <c r="I5368" t="str">
        <f>VLOOKUP(Sales_Data17[[#This Row],[Delivery Region Index]],Regions_Table[#All],3,0)</f>
        <v>Bundaberg</v>
      </c>
      <c r="J5368">
        <v>27</v>
      </c>
      <c r="K5368">
        <v>4</v>
      </c>
      <c r="L5368" t="str">
        <f>VLOOKUP(Sales_Data17[[#This Row],[Product Description Index]],Products_Data[#All],2,0)</f>
        <v>Jeans</v>
      </c>
      <c r="M5368">
        <v>1</v>
      </c>
      <c r="N5368" s="9">
        <v>77.422222222222231</v>
      </c>
      <c r="O5368" s="9">
        <f>Sales_Data17[[#This Row],[Order Quantity]]*Sales_Data17[[#This Row],[Unit Price]]</f>
        <v>77.422222222222231</v>
      </c>
      <c r="P5368" s="9">
        <v>62.712000000000018</v>
      </c>
      <c r="Q5368" s="9">
        <f>Sales_Data17[[#This Row],[Line Total]]-(Sales_Data17[[#This Row],[Total Unit Cost]]*Sales_Data17[[#This Row],[Order Quantity]])</f>
        <v>14.710222222222214</v>
      </c>
      <c r="R5368" s="1" t="str">
        <f>TEXT(Sales_Data17[[#This Row],[OrderDate]],"MMM")</f>
        <v>Apr</v>
      </c>
      <c r="S5368" s="1" t="str">
        <f t="shared" si="83"/>
        <v>2015</v>
      </c>
    </row>
    <row r="5369" spans="1:19">
      <c r="A5369" t="s">
        <v>5392</v>
      </c>
      <c r="B5369" s="2">
        <v>42119</v>
      </c>
      <c r="C5369" s="2" t="str">
        <f>VLOOKUP(Sales_Data17[[#This Row],[Customer Name Index]],Customer_Data[#All],2,0)</f>
        <v>3LAB, Ltd</v>
      </c>
      <c r="D5369">
        <v>16</v>
      </c>
      <c r="E5369" t="s">
        <v>2</v>
      </c>
      <c r="F5369" t="s">
        <v>8168</v>
      </c>
      <c r="G5369" t="s">
        <v>8025</v>
      </c>
      <c r="H5369" t="str">
        <f>VLOOKUP(Sales_Data17[[#This Row],[Delivery Region Index]],Regions_Table[#All],2,0)</f>
        <v>South Australia</v>
      </c>
      <c r="I5369" t="str">
        <f>VLOOKUP(Sales_Data17[[#This Row],[Delivery Region Index]],Regions_Table[#All],3,0)</f>
        <v>Adelaide</v>
      </c>
      <c r="J5369">
        <v>46</v>
      </c>
      <c r="K5369">
        <v>7</v>
      </c>
      <c r="L5369" t="str">
        <f>VLOOKUP(Sales_Data17[[#This Row],[Product Description Index]],Products_Data[#All],2,0)</f>
        <v>Dress Shirts</v>
      </c>
      <c r="M5369">
        <v>8</v>
      </c>
      <c r="N5369" s="9">
        <v>125.06666666666668</v>
      </c>
      <c r="O5369" s="9">
        <f>Sales_Data17[[#This Row],[Order Quantity]]*Sales_Data17[[#This Row],[Unit Price]]</f>
        <v>1000.5333333333334</v>
      </c>
      <c r="P5369" s="9">
        <v>55.029333333333341</v>
      </c>
      <c r="Q5369" s="9">
        <f>Sales_Data17[[#This Row],[Line Total]]-(Sales_Data17[[#This Row],[Total Unit Cost]]*Sales_Data17[[#This Row],[Order Quantity]])</f>
        <v>560.29866666666669</v>
      </c>
      <c r="R5369" s="1" t="str">
        <f>TEXT(Sales_Data17[[#This Row],[OrderDate]],"MMM")</f>
        <v>Apr</v>
      </c>
      <c r="S5369" s="1" t="str">
        <f t="shared" si="83"/>
        <v>2015</v>
      </c>
    </row>
    <row r="5370" spans="1:19">
      <c r="A5370" t="s">
        <v>5393</v>
      </c>
      <c r="B5370" s="2">
        <v>42119</v>
      </c>
      <c r="C5370" s="2" t="str">
        <f>VLOOKUP(Sales_Data17[[#This Row],[Customer Name Index]],Customer_Data[#All],2,0)</f>
        <v xml:space="preserve">Medline </v>
      </c>
      <c r="D5370">
        <v>12</v>
      </c>
      <c r="E5370" t="s">
        <v>4</v>
      </c>
      <c r="F5370" t="s">
        <v>8168</v>
      </c>
      <c r="G5370" t="s">
        <v>8026</v>
      </c>
      <c r="H5370" t="str">
        <f>VLOOKUP(Sales_Data17[[#This Row],[Delivery Region Index]],Regions_Table[#All],2,0)</f>
        <v>Queensland</v>
      </c>
      <c r="I5370" t="str">
        <f>VLOOKUP(Sales_Data17[[#This Row],[Delivery Region Index]],Regions_Table[#All],3,0)</f>
        <v>Logan City</v>
      </c>
      <c r="J5370">
        <v>35</v>
      </c>
      <c r="K5370">
        <v>5</v>
      </c>
      <c r="L5370" t="str">
        <f>VLOOKUP(Sales_Data17[[#This Row],[Product Description Index]],Products_Data[#All],2,0)</f>
        <v>Hats</v>
      </c>
      <c r="M5370">
        <v>4</v>
      </c>
      <c r="N5370" s="9">
        <v>204.72222222222223</v>
      </c>
      <c r="O5370" s="9">
        <f>Sales_Data17[[#This Row],[Order Quantity]]*Sales_Data17[[#This Row],[Unit Price]]</f>
        <v>818.88888888888891</v>
      </c>
      <c r="P5370" s="9">
        <v>120.78611111111111</v>
      </c>
      <c r="Q5370" s="9">
        <f>Sales_Data17[[#This Row],[Line Total]]-(Sales_Data17[[#This Row],[Total Unit Cost]]*Sales_Data17[[#This Row],[Order Quantity]])</f>
        <v>335.74444444444447</v>
      </c>
      <c r="R5370" s="1" t="str">
        <f>TEXT(Sales_Data17[[#This Row],[OrderDate]],"MMM")</f>
        <v>Apr</v>
      </c>
      <c r="S5370" s="1" t="str">
        <f t="shared" si="83"/>
        <v>2015</v>
      </c>
    </row>
    <row r="5371" spans="1:19">
      <c r="A5371" t="s">
        <v>5394</v>
      </c>
      <c r="B5371" s="2">
        <v>42120</v>
      </c>
      <c r="C5371" s="2" t="str">
        <f>VLOOKUP(Sales_Data17[[#This Row],[Customer Name Index]],Customer_Data[#All],2,0)</f>
        <v>3LAB, Ltd</v>
      </c>
      <c r="D5371">
        <v>16</v>
      </c>
      <c r="E5371" t="s">
        <v>3</v>
      </c>
      <c r="F5371" t="s">
        <v>8168</v>
      </c>
      <c r="G5371" t="s">
        <v>8025</v>
      </c>
      <c r="H5371" t="str">
        <f>VLOOKUP(Sales_Data17[[#This Row],[Delivery Region Index]],Regions_Table[#All],2,0)</f>
        <v>Queensland</v>
      </c>
      <c r="I5371" t="str">
        <f>VLOOKUP(Sales_Data17[[#This Row],[Delivery Region Index]],Regions_Table[#All],3,0)</f>
        <v>Townsville</v>
      </c>
      <c r="J5371">
        <v>45</v>
      </c>
      <c r="K5371">
        <v>7</v>
      </c>
      <c r="L5371" t="str">
        <f>VLOOKUP(Sales_Data17[[#This Row],[Product Description Index]],Products_Data[#All],2,0)</f>
        <v>Dress Shirts</v>
      </c>
      <c r="M5371">
        <v>7</v>
      </c>
      <c r="N5371" s="9">
        <v>26.055555555555557</v>
      </c>
      <c r="O5371" s="9">
        <f>Sales_Data17[[#This Row],[Order Quantity]]*Sales_Data17[[#This Row],[Unit Price]]</f>
        <v>182.38888888888891</v>
      </c>
      <c r="P5371" s="9">
        <v>21.365555555555556</v>
      </c>
      <c r="Q5371" s="9">
        <f>Sales_Data17[[#This Row],[Line Total]]-(Sales_Data17[[#This Row],[Total Unit Cost]]*Sales_Data17[[#This Row],[Order Quantity]])</f>
        <v>32.830000000000013</v>
      </c>
      <c r="R5371" s="1" t="str">
        <f>TEXT(Sales_Data17[[#This Row],[OrderDate]],"MMM")</f>
        <v>Apr</v>
      </c>
      <c r="S5371" s="1" t="str">
        <f t="shared" si="83"/>
        <v>2015</v>
      </c>
    </row>
    <row r="5372" spans="1:19">
      <c r="A5372" t="s">
        <v>5395</v>
      </c>
      <c r="B5372" s="2">
        <v>42120</v>
      </c>
      <c r="C5372" s="2" t="str">
        <f>VLOOKUP(Sales_Data17[[#This Row],[Customer Name Index]],Customer_Data[#All],2,0)</f>
        <v xml:space="preserve">Linde </v>
      </c>
      <c r="D5372">
        <v>14</v>
      </c>
      <c r="E5372" t="s">
        <v>3</v>
      </c>
      <c r="F5372" t="s">
        <v>8168</v>
      </c>
      <c r="G5372" t="s">
        <v>8026</v>
      </c>
      <c r="H5372" t="str">
        <f>VLOOKUP(Sales_Data17[[#This Row],[Delivery Region Index]],Regions_Table[#All],2,0)</f>
        <v>Queensland</v>
      </c>
      <c r="I5372" t="str">
        <f>VLOOKUP(Sales_Data17[[#This Row],[Delivery Region Index]],Regions_Table[#All],3,0)</f>
        <v>Nambour</v>
      </c>
      <c r="J5372">
        <v>39</v>
      </c>
      <c r="K5372">
        <v>6</v>
      </c>
      <c r="L5372" t="str">
        <f>VLOOKUP(Sales_Data17[[#This Row],[Product Description Index]],Products_Data[#All],2,0)</f>
        <v>Socks</v>
      </c>
      <c r="M5372">
        <v>2</v>
      </c>
      <c r="N5372" s="9">
        <v>715.41111111111104</v>
      </c>
      <c r="O5372" s="9">
        <f>Sales_Data17[[#This Row],[Order Quantity]]*Sales_Data17[[#This Row],[Unit Price]]</f>
        <v>1430.8222222222221</v>
      </c>
      <c r="P5372" s="9">
        <v>465.01722222222219</v>
      </c>
      <c r="Q5372" s="9">
        <f>Sales_Data17[[#This Row],[Line Total]]-(Sales_Data17[[#This Row],[Total Unit Cost]]*Sales_Data17[[#This Row],[Order Quantity]])</f>
        <v>500.78777777777771</v>
      </c>
      <c r="R5372" s="1" t="str">
        <f>TEXT(Sales_Data17[[#This Row],[OrderDate]],"MMM")</f>
        <v>Apr</v>
      </c>
      <c r="S5372" s="1" t="str">
        <f t="shared" si="83"/>
        <v>2015</v>
      </c>
    </row>
    <row r="5373" spans="1:19">
      <c r="A5373" t="s">
        <v>5396</v>
      </c>
      <c r="B5373" s="2">
        <v>42120</v>
      </c>
      <c r="C5373" s="2" t="str">
        <f>VLOOKUP(Sales_Data17[[#This Row],[Customer Name Index]],Customer_Data[#All],2,0)</f>
        <v>ETUDE Ltd</v>
      </c>
      <c r="D5373">
        <v>4</v>
      </c>
      <c r="E5373" t="s">
        <v>4</v>
      </c>
      <c r="F5373" t="s">
        <v>8168</v>
      </c>
      <c r="G5373" t="s">
        <v>8027</v>
      </c>
      <c r="H5373" t="str">
        <f>VLOOKUP(Sales_Data17[[#This Row],[Delivery Region Index]],Regions_Table[#All],2,0)</f>
        <v>New South Wales</v>
      </c>
      <c r="I5373" t="str">
        <f>VLOOKUP(Sales_Data17[[#This Row],[Delivery Region Index]],Regions_Table[#All],3,0)</f>
        <v>Goulburn</v>
      </c>
      <c r="J5373">
        <v>10</v>
      </c>
      <c r="K5373">
        <v>2</v>
      </c>
      <c r="L5373" t="str">
        <f>VLOOKUP(Sales_Data17[[#This Row],[Product Description Index]],Products_Data[#All],2,0)</f>
        <v>Pants</v>
      </c>
      <c r="M5373">
        <v>3</v>
      </c>
      <c r="N5373" s="9">
        <v>591.08888888888896</v>
      </c>
      <c r="O5373" s="9">
        <f>Sales_Data17[[#This Row],[Order Quantity]]*Sales_Data17[[#This Row],[Unit Price]]</f>
        <v>1773.2666666666669</v>
      </c>
      <c r="P5373" s="9">
        <v>502.42555555555555</v>
      </c>
      <c r="Q5373" s="9">
        <f>Sales_Data17[[#This Row],[Line Total]]-(Sales_Data17[[#This Row],[Total Unit Cost]]*Sales_Data17[[#This Row],[Order Quantity]])</f>
        <v>265.99000000000024</v>
      </c>
      <c r="R5373" s="1" t="str">
        <f>TEXT(Sales_Data17[[#This Row],[OrderDate]],"MMM")</f>
        <v>Apr</v>
      </c>
      <c r="S5373" s="1" t="str">
        <f t="shared" si="83"/>
        <v>2015</v>
      </c>
    </row>
    <row r="5374" spans="1:19">
      <c r="A5374" t="s">
        <v>5397</v>
      </c>
      <c r="B5374" s="2">
        <v>42120</v>
      </c>
      <c r="C5374" s="2" t="str">
        <f>VLOOKUP(Sales_Data17[[#This Row],[Customer Name Index]],Customer_Data[#All],2,0)</f>
        <v>3LAB, Ltd</v>
      </c>
      <c r="D5374">
        <v>16</v>
      </c>
      <c r="E5374" t="s">
        <v>4</v>
      </c>
      <c r="F5374" t="s">
        <v>8168</v>
      </c>
      <c r="G5374" t="s">
        <v>8025</v>
      </c>
      <c r="H5374" t="str">
        <f>VLOOKUP(Sales_Data17[[#This Row],[Delivery Region Index]],Regions_Table[#All],2,0)</f>
        <v>South Australia</v>
      </c>
      <c r="I5374" t="str">
        <f>VLOOKUP(Sales_Data17[[#This Row],[Delivery Region Index]],Regions_Table[#All],3,0)</f>
        <v>Adelaide</v>
      </c>
      <c r="J5374">
        <v>46</v>
      </c>
      <c r="K5374">
        <v>7</v>
      </c>
      <c r="L5374" t="str">
        <f>VLOOKUP(Sales_Data17[[#This Row],[Product Description Index]],Products_Data[#All],2,0)</f>
        <v>Dress Shirts</v>
      </c>
      <c r="M5374">
        <v>7</v>
      </c>
      <c r="N5374" s="9">
        <v>26.8</v>
      </c>
      <c r="O5374" s="9">
        <f>Sales_Data17[[#This Row],[Order Quantity]]*Sales_Data17[[#This Row],[Unit Price]]</f>
        <v>187.6</v>
      </c>
      <c r="P5374" s="9">
        <v>18.492000000000001</v>
      </c>
      <c r="Q5374" s="9">
        <f>Sales_Data17[[#This Row],[Line Total]]-(Sales_Data17[[#This Row],[Total Unit Cost]]*Sales_Data17[[#This Row],[Order Quantity]])</f>
        <v>58.155999999999977</v>
      </c>
      <c r="R5374" s="1" t="str">
        <f>TEXT(Sales_Data17[[#This Row],[OrderDate]],"MMM")</f>
        <v>Apr</v>
      </c>
      <c r="S5374" s="1" t="str">
        <f t="shared" si="83"/>
        <v>2015</v>
      </c>
    </row>
    <row r="5375" spans="1:19">
      <c r="A5375" t="s">
        <v>5398</v>
      </c>
      <c r="B5375" s="2">
        <v>42121</v>
      </c>
      <c r="C5375" s="2" t="str">
        <f>VLOOKUP(Sales_Data17[[#This Row],[Customer Name Index]],Customer_Data[#All],2,0)</f>
        <v>Apollo Ltd</v>
      </c>
      <c r="D5375">
        <v>11</v>
      </c>
      <c r="E5375" t="s">
        <v>2</v>
      </c>
      <c r="F5375" t="s">
        <v>8168</v>
      </c>
      <c r="G5375" t="s">
        <v>8026</v>
      </c>
      <c r="H5375" t="str">
        <f>VLOOKUP(Sales_Data17[[#This Row],[Delivery Region Index]],Regions_Table[#All],2,0)</f>
        <v>Queensland</v>
      </c>
      <c r="I5375" t="str">
        <f>VLOOKUP(Sales_Data17[[#This Row],[Delivery Region Index]],Regions_Table[#All],3,0)</f>
        <v>Gympie</v>
      </c>
      <c r="J5375">
        <v>32</v>
      </c>
      <c r="K5375">
        <v>5</v>
      </c>
      <c r="L5375" t="str">
        <f>VLOOKUP(Sales_Data17[[#This Row],[Product Description Index]],Products_Data[#All],2,0)</f>
        <v>Hats</v>
      </c>
      <c r="M5375">
        <v>6</v>
      </c>
      <c r="N5375" s="9">
        <v>446.66666666666669</v>
      </c>
      <c r="O5375" s="9">
        <f>Sales_Data17[[#This Row],[Order Quantity]]*Sales_Data17[[#This Row],[Unit Price]]</f>
        <v>2680</v>
      </c>
      <c r="P5375" s="9">
        <v>379.66666666666669</v>
      </c>
      <c r="Q5375" s="9">
        <f>Sales_Data17[[#This Row],[Line Total]]-(Sales_Data17[[#This Row],[Total Unit Cost]]*Sales_Data17[[#This Row],[Order Quantity]])</f>
        <v>402</v>
      </c>
      <c r="R5375" s="1" t="str">
        <f>TEXT(Sales_Data17[[#This Row],[OrderDate]],"MMM")</f>
        <v>Apr</v>
      </c>
      <c r="S5375" s="1" t="str">
        <f t="shared" si="83"/>
        <v>2015</v>
      </c>
    </row>
    <row r="5376" spans="1:19">
      <c r="A5376" t="s">
        <v>5399</v>
      </c>
      <c r="B5376" s="2">
        <v>42121</v>
      </c>
      <c r="C5376" s="2" t="str">
        <f>VLOOKUP(Sales_Data17[[#This Row],[Customer Name Index]],Customer_Data[#All],2,0)</f>
        <v xml:space="preserve">Medline </v>
      </c>
      <c r="D5376">
        <v>12</v>
      </c>
      <c r="E5376" t="s">
        <v>4</v>
      </c>
      <c r="F5376" t="s">
        <v>8168</v>
      </c>
      <c r="G5376" t="s">
        <v>8026</v>
      </c>
      <c r="H5376" t="str">
        <f>VLOOKUP(Sales_Data17[[#This Row],[Delivery Region Index]],Regions_Table[#All],2,0)</f>
        <v>Queensland</v>
      </c>
      <c r="I5376" t="str">
        <f>VLOOKUP(Sales_Data17[[#This Row],[Delivery Region Index]],Regions_Table[#All],3,0)</f>
        <v>Hervey Bay</v>
      </c>
      <c r="J5376">
        <v>33</v>
      </c>
      <c r="K5376">
        <v>5</v>
      </c>
      <c r="L5376" t="str">
        <f>VLOOKUP(Sales_Data17[[#This Row],[Product Description Index]],Products_Data[#All],2,0)</f>
        <v>Hats</v>
      </c>
      <c r="M5376">
        <v>8</v>
      </c>
      <c r="N5376" s="9">
        <v>262.78888888888889</v>
      </c>
      <c r="O5376" s="9">
        <f>Sales_Data17[[#This Row],[Order Quantity]]*Sales_Data17[[#This Row],[Unit Price]]</f>
        <v>2102.3111111111111</v>
      </c>
      <c r="P5376" s="9">
        <v>157.67333333333332</v>
      </c>
      <c r="Q5376" s="9">
        <f>Sales_Data17[[#This Row],[Line Total]]-(Sales_Data17[[#This Row],[Total Unit Cost]]*Sales_Data17[[#This Row],[Order Quantity]])</f>
        <v>840.92444444444459</v>
      </c>
      <c r="R5376" s="1" t="str">
        <f>TEXT(Sales_Data17[[#This Row],[OrderDate]],"MMM")</f>
        <v>Apr</v>
      </c>
      <c r="S5376" s="1" t="str">
        <f t="shared" si="83"/>
        <v>2015</v>
      </c>
    </row>
    <row r="5377" spans="1:19">
      <c r="A5377" t="s">
        <v>5400</v>
      </c>
      <c r="B5377" s="2">
        <v>42121</v>
      </c>
      <c r="C5377" s="2" t="str">
        <f>VLOOKUP(Sales_Data17[[#This Row],[Customer Name Index]],Customer_Data[#All],2,0)</f>
        <v>Pacific Ltd</v>
      </c>
      <c r="D5377">
        <v>20</v>
      </c>
      <c r="E5377" t="s">
        <v>4</v>
      </c>
      <c r="F5377" t="s">
        <v>8168</v>
      </c>
      <c r="G5377" t="s">
        <v>8028</v>
      </c>
      <c r="H5377" t="str">
        <f>VLOOKUP(Sales_Data17[[#This Row],[Delivery Region Index]],Regions_Table[#All],2,0)</f>
        <v>Victoria</v>
      </c>
      <c r="I5377" t="str">
        <f>VLOOKUP(Sales_Data17[[#This Row],[Delivery Region Index]],Regions_Table[#All],3,0)</f>
        <v>Wodonga</v>
      </c>
      <c r="J5377">
        <v>58</v>
      </c>
      <c r="K5377">
        <v>8</v>
      </c>
      <c r="L5377" t="str">
        <f>VLOOKUP(Sales_Data17[[#This Row],[Product Description Index]],Products_Data[#All],2,0)</f>
        <v>Shoes</v>
      </c>
      <c r="M5377">
        <v>5</v>
      </c>
      <c r="N5377" s="9">
        <v>119.11111111111111</v>
      </c>
      <c r="O5377" s="9">
        <f>Sales_Data17[[#This Row],[Order Quantity]]*Sales_Data17[[#This Row],[Unit Price]]</f>
        <v>595.55555555555554</v>
      </c>
      <c r="P5377" s="9">
        <v>54.791111111111114</v>
      </c>
      <c r="Q5377" s="9">
        <f>Sales_Data17[[#This Row],[Line Total]]-(Sales_Data17[[#This Row],[Total Unit Cost]]*Sales_Data17[[#This Row],[Order Quantity]])</f>
        <v>321.59999999999997</v>
      </c>
      <c r="R5377" s="1" t="str">
        <f>TEXT(Sales_Data17[[#This Row],[OrderDate]],"MMM")</f>
        <v>Apr</v>
      </c>
      <c r="S5377" s="1" t="str">
        <f t="shared" si="83"/>
        <v>2015</v>
      </c>
    </row>
    <row r="5378" spans="1:19">
      <c r="A5378" t="s">
        <v>5401</v>
      </c>
      <c r="B5378" s="2">
        <v>42121</v>
      </c>
      <c r="C5378" s="2" t="str">
        <f>VLOOKUP(Sales_Data17[[#This Row],[Customer Name Index]],Customer_Data[#All],2,0)</f>
        <v>Pacific Ltd</v>
      </c>
      <c r="D5378">
        <v>20</v>
      </c>
      <c r="E5378" t="s">
        <v>2</v>
      </c>
      <c r="F5378" t="s">
        <v>8168</v>
      </c>
      <c r="G5378" t="s">
        <v>8028</v>
      </c>
      <c r="H5378" t="str">
        <f>VLOOKUP(Sales_Data17[[#This Row],[Delivery Region Index]],Regions_Table[#All],2,0)</f>
        <v>Victoria</v>
      </c>
      <c r="I5378" t="str">
        <f>VLOOKUP(Sales_Data17[[#This Row],[Delivery Region Index]],Regions_Table[#All],3,0)</f>
        <v>Wodonga</v>
      </c>
      <c r="J5378">
        <v>58</v>
      </c>
      <c r="K5378">
        <v>8</v>
      </c>
      <c r="L5378" t="str">
        <f>VLOOKUP(Sales_Data17[[#This Row],[Product Description Index]],Products_Data[#All],2,0)</f>
        <v>Shoes</v>
      </c>
      <c r="M5378">
        <v>4</v>
      </c>
      <c r="N5378" s="9">
        <v>221.84444444444446</v>
      </c>
      <c r="O5378" s="9">
        <f>Sales_Data17[[#This Row],[Order Quantity]]*Sales_Data17[[#This Row],[Unit Price]]</f>
        <v>887.37777777777785</v>
      </c>
      <c r="P5378" s="9">
        <v>164.1648888888889</v>
      </c>
      <c r="Q5378" s="9">
        <f>Sales_Data17[[#This Row],[Line Total]]-(Sales_Data17[[#This Row],[Total Unit Cost]]*Sales_Data17[[#This Row],[Order Quantity]])</f>
        <v>230.71822222222227</v>
      </c>
      <c r="R5378" s="1" t="str">
        <f>TEXT(Sales_Data17[[#This Row],[OrderDate]],"MMM")</f>
        <v>Apr</v>
      </c>
      <c r="S5378" s="1" t="str">
        <f t="shared" ref="S5378:S5441" si="84">TEXT(B5378,"YYY")</f>
        <v>2015</v>
      </c>
    </row>
    <row r="5379" spans="1:19">
      <c r="A5379" t="s">
        <v>5402</v>
      </c>
      <c r="B5379" s="2">
        <v>42121</v>
      </c>
      <c r="C5379" s="2" t="str">
        <f>VLOOKUP(Sales_Data17[[#This Row],[Customer Name Index]],Customer_Data[#All],2,0)</f>
        <v>Avon Corp</v>
      </c>
      <c r="D5379">
        <v>1</v>
      </c>
      <c r="E5379" t="s">
        <v>3</v>
      </c>
      <c r="F5379" t="s">
        <v>8168</v>
      </c>
      <c r="G5379" t="s">
        <v>8027</v>
      </c>
      <c r="H5379" t="str">
        <f>VLOOKUP(Sales_Data17[[#This Row],[Delivery Region Index]],Regions_Table[#All],2,0)</f>
        <v>New South Wales</v>
      </c>
      <c r="I5379" t="str">
        <f>VLOOKUP(Sales_Data17[[#This Row],[Delivery Region Index]],Regions_Table[#All],3,0)</f>
        <v>Armidale</v>
      </c>
      <c r="J5379">
        <v>3</v>
      </c>
      <c r="K5379">
        <v>1</v>
      </c>
      <c r="L5379" t="str">
        <f>VLOOKUP(Sales_Data17[[#This Row],[Product Description Index]],Products_Data[#All],2,0)</f>
        <v>Shirts</v>
      </c>
      <c r="M5379">
        <v>8</v>
      </c>
      <c r="N5379" s="9">
        <v>114.64444444444445</v>
      </c>
      <c r="O5379" s="9">
        <f>Sales_Data17[[#This Row],[Order Quantity]]*Sales_Data17[[#This Row],[Unit Price]]</f>
        <v>917.15555555555557</v>
      </c>
      <c r="P5379" s="9">
        <v>50.443555555555548</v>
      </c>
      <c r="Q5379" s="9">
        <f>Sales_Data17[[#This Row],[Line Total]]-(Sales_Data17[[#This Row],[Total Unit Cost]]*Sales_Data17[[#This Row],[Order Quantity]])</f>
        <v>513.60711111111118</v>
      </c>
      <c r="R5379" s="1" t="str">
        <f>TEXT(Sales_Data17[[#This Row],[OrderDate]],"MMM")</f>
        <v>Apr</v>
      </c>
      <c r="S5379" s="1" t="str">
        <f t="shared" si="84"/>
        <v>2015</v>
      </c>
    </row>
    <row r="5380" spans="1:19">
      <c r="A5380" t="s">
        <v>5403</v>
      </c>
      <c r="B5380" s="2">
        <v>42121</v>
      </c>
      <c r="C5380" s="2" t="str">
        <f>VLOOKUP(Sales_Data17[[#This Row],[Customer Name Index]],Customer_Data[#All],2,0)</f>
        <v>Eminence Corp</v>
      </c>
      <c r="D5380">
        <v>18</v>
      </c>
      <c r="E5380" t="s">
        <v>2</v>
      </c>
      <c r="F5380" t="s">
        <v>8168</v>
      </c>
      <c r="G5380" t="s">
        <v>8025</v>
      </c>
      <c r="H5380" t="str">
        <f>VLOOKUP(Sales_Data17[[#This Row],[Delivery Region Index]],Regions_Table[#All],2,0)</f>
        <v>Victoria</v>
      </c>
      <c r="I5380" t="str">
        <f>VLOOKUP(Sales_Data17[[#This Row],[Delivery Region Index]],Regions_Table[#All],3,0)</f>
        <v>Latrobe City</v>
      </c>
      <c r="J5380">
        <v>52</v>
      </c>
      <c r="K5380">
        <v>8</v>
      </c>
      <c r="L5380" t="str">
        <f>VLOOKUP(Sales_Data17[[#This Row],[Product Description Index]],Products_Data[#All],2,0)</f>
        <v>Shoes</v>
      </c>
      <c r="M5380">
        <v>1</v>
      </c>
      <c r="N5380" s="9">
        <v>428.8</v>
      </c>
      <c r="O5380" s="9">
        <f>Sales_Data17[[#This Row],[Order Quantity]]*Sales_Data17[[#This Row],[Unit Price]]</f>
        <v>428.8</v>
      </c>
      <c r="P5380" s="9">
        <v>180.096</v>
      </c>
      <c r="Q5380" s="9">
        <f>Sales_Data17[[#This Row],[Line Total]]-(Sales_Data17[[#This Row],[Total Unit Cost]]*Sales_Data17[[#This Row],[Order Quantity]])</f>
        <v>248.70400000000001</v>
      </c>
      <c r="R5380" s="1" t="str">
        <f>TEXT(Sales_Data17[[#This Row],[OrderDate]],"MMM")</f>
        <v>Apr</v>
      </c>
      <c r="S5380" s="1" t="str">
        <f t="shared" si="84"/>
        <v>2015</v>
      </c>
    </row>
    <row r="5381" spans="1:19">
      <c r="A5381" t="s">
        <v>5404</v>
      </c>
      <c r="B5381" s="2">
        <v>42122</v>
      </c>
      <c r="C5381" s="2" t="str">
        <f>VLOOKUP(Sales_Data17[[#This Row],[Customer Name Index]],Customer_Data[#All],2,0)</f>
        <v>Eminence Corp</v>
      </c>
      <c r="D5381">
        <v>18</v>
      </c>
      <c r="E5381" t="s">
        <v>4</v>
      </c>
      <c r="F5381" t="s">
        <v>8168</v>
      </c>
      <c r="G5381" t="s">
        <v>8025</v>
      </c>
      <c r="H5381" t="str">
        <f>VLOOKUP(Sales_Data17[[#This Row],[Delivery Region Index]],Regions_Table[#All],2,0)</f>
        <v>Victoria</v>
      </c>
      <c r="I5381" t="str">
        <f>VLOOKUP(Sales_Data17[[#This Row],[Delivery Region Index]],Regions_Table[#All],3,0)</f>
        <v>Latrobe City</v>
      </c>
      <c r="J5381">
        <v>52</v>
      </c>
      <c r="K5381">
        <v>8</v>
      </c>
      <c r="L5381" t="str">
        <f>VLOOKUP(Sales_Data17[[#This Row],[Product Description Index]],Products_Data[#All],2,0)</f>
        <v>Shoes</v>
      </c>
      <c r="M5381">
        <v>7</v>
      </c>
      <c r="N5381" s="9">
        <v>298.52222222222224</v>
      </c>
      <c r="O5381" s="9">
        <f>Sales_Data17[[#This Row],[Order Quantity]]*Sales_Data17[[#This Row],[Unit Price]]</f>
        <v>2089.6555555555556</v>
      </c>
      <c r="P5381" s="9">
        <v>235.83255555555559</v>
      </c>
      <c r="Q5381" s="9">
        <f>Sales_Data17[[#This Row],[Line Total]]-(Sales_Data17[[#This Row],[Total Unit Cost]]*Sales_Data17[[#This Row],[Order Quantity]])</f>
        <v>438.82766666666657</v>
      </c>
      <c r="R5381" s="1" t="str">
        <f>TEXT(Sales_Data17[[#This Row],[OrderDate]],"MMM")</f>
        <v>Apr</v>
      </c>
      <c r="S5381" s="1" t="str">
        <f t="shared" si="84"/>
        <v>2015</v>
      </c>
    </row>
    <row r="5382" spans="1:19">
      <c r="A5382" t="s">
        <v>5405</v>
      </c>
      <c r="B5382" s="2">
        <v>42122</v>
      </c>
      <c r="C5382" s="2" t="str">
        <f>VLOOKUP(Sales_Data17[[#This Row],[Customer Name Index]],Customer_Data[#All],2,0)</f>
        <v xml:space="preserve">Qualitest </v>
      </c>
      <c r="D5382">
        <v>19</v>
      </c>
      <c r="E5382" t="s">
        <v>2</v>
      </c>
      <c r="F5382" t="s">
        <v>8168</v>
      </c>
      <c r="G5382" t="s">
        <v>8028</v>
      </c>
      <c r="H5382" t="str">
        <f>VLOOKUP(Sales_Data17[[#This Row],[Delivery Region Index]],Regions_Table[#All],2,0)</f>
        <v>Victoria</v>
      </c>
      <c r="I5382" t="str">
        <f>VLOOKUP(Sales_Data17[[#This Row],[Delivery Region Index]],Regions_Table[#All],3,0)</f>
        <v>Swan Hill</v>
      </c>
      <c r="J5382">
        <v>55</v>
      </c>
      <c r="K5382">
        <v>8</v>
      </c>
      <c r="L5382" t="str">
        <f>VLOOKUP(Sales_Data17[[#This Row],[Product Description Index]],Products_Data[#All],2,0)</f>
        <v>Shoes</v>
      </c>
      <c r="M5382">
        <v>1</v>
      </c>
      <c r="N5382" s="9">
        <v>264.27777777777777</v>
      </c>
      <c r="O5382" s="9">
        <f>Sales_Data17[[#This Row],[Order Quantity]]*Sales_Data17[[#This Row],[Unit Price]]</f>
        <v>264.27777777777777</v>
      </c>
      <c r="P5382" s="9">
        <v>137.42444444444445</v>
      </c>
      <c r="Q5382" s="9">
        <f>Sales_Data17[[#This Row],[Line Total]]-(Sales_Data17[[#This Row],[Total Unit Cost]]*Sales_Data17[[#This Row],[Order Quantity]])</f>
        <v>126.85333333333332</v>
      </c>
      <c r="R5382" s="1" t="str">
        <f>TEXT(Sales_Data17[[#This Row],[OrderDate]],"MMM")</f>
        <v>Apr</v>
      </c>
      <c r="S5382" s="1" t="str">
        <f t="shared" si="84"/>
        <v>2015</v>
      </c>
    </row>
    <row r="5383" spans="1:19">
      <c r="A5383" t="s">
        <v>5406</v>
      </c>
      <c r="B5383" s="2">
        <v>42122</v>
      </c>
      <c r="C5383" s="2" t="str">
        <f>VLOOKUP(Sales_Data17[[#This Row],[Customer Name Index]],Customer_Data[#All],2,0)</f>
        <v>Apollo Ltd</v>
      </c>
      <c r="D5383">
        <v>11</v>
      </c>
      <c r="E5383" t="s">
        <v>4</v>
      </c>
      <c r="F5383" t="s">
        <v>8168</v>
      </c>
      <c r="G5383" t="s">
        <v>8026</v>
      </c>
      <c r="H5383" t="str">
        <f>VLOOKUP(Sales_Data17[[#This Row],[Delivery Region Index]],Regions_Table[#All],2,0)</f>
        <v>Queensland</v>
      </c>
      <c r="I5383" t="str">
        <f>VLOOKUP(Sales_Data17[[#This Row],[Delivery Region Index]],Regions_Table[#All],3,0)</f>
        <v>Gladstone</v>
      </c>
      <c r="J5383">
        <v>30</v>
      </c>
      <c r="K5383">
        <v>5</v>
      </c>
      <c r="L5383" t="str">
        <f>VLOOKUP(Sales_Data17[[#This Row],[Product Description Index]],Products_Data[#All],2,0)</f>
        <v>Hats</v>
      </c>
      <c r="M5383">
        <v>6</v>
      </c>
      <c r="N5383" s="9">
        <v>669.25555555555559</v>
      </c>
      <c r="O5383" s="9">
        <f>Sales_Data17[[#This Row],[Order Quantity]]*Sales_Data17[[#This Row],[Unit Price]]</f>
        <v>4015.5333333333338</v>
      </c>
      <c r="P5383" s="9">
        <v>501.94166666666672</v>
      </c>
      <c r="Q5383" s="9">
        <f>Sales_Data17[[#This Row],[Line Total]]-(Sales_Data17[[#This Row],[Total Unit Cost]]*Sales_Data17[[#This Row],[Order Quantity]])</f>
        <v>1003.8833333333332</v>
      </c>
      <c r="R5383" s="1" t="str">
        <f>TEXT(Sales_Data17[[#This Row],[OrderDate]],"MMM")</f>
        <v>Apr</v>
      </c>
      <c r="S5383" s="1" t="str">
        <f t="shared" si="84"/>
        <v>2015</v>
      </c>
    </row>
    <row r="5384" spans="1:19">
      <c r="A5384" t="s">
        <v>5407</v>
      </c>
      <c r="B5384" s="2">
        <v>42123</v>
      </c>
      <c r="C5384" s="2" t="str">
        <f>VLOOKUP(Sales_Data17[[#This Row],[Customer Name Index]],Customer_Data[#All],2,0)</f>
        <v>Eminence Corp</v>
      </c>
      <c r="D5384">
        <v>18</v>
      </c>
      <c r="E5384" t="s">
        <v>4</v>
      </c>
      <c r="F5384" t="s">
        <v>8168</v>
      </c>
      <c r="G5384" t="s">
        <v>8025</v>
      </c>
      <c r="H5384" t="str">
        <f>VLOOKUP(Sales_Data17[[#This Row],[Delivery Region Index]],Regions_Table[#All],2,0)</f>
        <v>Victoria</v>
      </c>
      <c r="I5384" t="str">
        <f>VLOOKUP(Sales_Data17[[#This Row],[Delivery Region Index]],Regions_Table[#All],3,0)</f>
        <v>Geelong</v>
      </c>
      <c r="J5384">
        <v>51</v>
      </c>
      <c r="K5384">
        <v>7</v>
      </c>
      <c r="L5384" t="str">
        <f>VLOOKUP(Sales_Data17[[#This Row],[Product Description Index]],Products_Data[#All],2,0)</f>
        <v>Dress Shirts</v>
      </c>
      <c r="M5384">
        <v>2</v>
      </c>
      <c r="N5384" s="9">
        <v>647.66666666666663</v>
      </c>
      <c r="O5384" s="9">
        <f>Sales_Data17[[#This Row],[Order Quantity]]*Sales_Data17[[#This Row],[Unit Price]]</f>
        <v>1295.3333333333333</v>
      </c>
      <c r="P5384" s="9">
        <v>414.50666666666666</v>
      </c>
      <c r="Q5384" s="9">
        <f>Sales_Data17[[#This Row],[Line Total]]-(Sales_Data17[[#This Row],[Total Unit Cost]]*Sales_Data17[[#This Row],[Order Quantity]])</f>
        <v>466.31999999999994</v>
      </c>
      <c r="R5384" s="1" t="str">
        <f>TEXT(Sales_Data17[[#This Row],[OrderDate]],"MMM")</f>
        <v>Apr</v>
      </c>
      <c r="S5384" s="1" t="str">
        <f t="shared" si="84"/>
        <v>2015</v>
      </c>
    </row>
    <row r="5385" spans="1:19">
      <c r="A5385" t="s">
        <v>5408</v>
      </c>
      <c r="B5385" s="2">
        <v>42123</v>
      </c>
      <c r="C5385" s="2" t="str">
        <f>VLOOKUP(Sales_Data17[[#This Row],[Customer Name Index]],Customer_Data[#All],2,0)</f>
        <v>Pacific Ltd</v>
      </c>
      <c r="D5385">
        <v>20</v>
      </c>
      <c r="E5385" t="s">
        <v>2</v>
      </c>
      <c r="F5385" t="s">
        <v>8168</v>
      </c>
      <c r="G5385" t="s">
        <v>8028</v>
      </c>
      <c r="H5385" t="str">
        <f>VLOOKUP(Sales_Data17[[#This Row],[Delivery Region Index]],Regions_Table[#All],2,0)</f>
        <v>Victoria</v>
      </c>
      <c r="I5385" t="str">
        <f>VLOOKUP(Sales_Data17[[#This Row],[Delivery Region Index]],Regions_Table[#All],3,0)</f>
        <v>Wangaratta</v>
      </c>
      <c r="J5385">
        <v>56</v>
      </c>
      <c r="K5385">
        <v>8</v>
      </c>
      <c r="L5385" t="str">
        <f>VLOOKUP(Sales_Data17[[#This Row],[Product Description Index]],Products_Data[#All],2,0)</f>
        <v>Shoes</v>
      </c>
      <c r="M5385">
        <v>1</v>
      </c>
      <c r="N5385" s="9">
        <v>436.24444444444447</v>
      </c>
      <c r="O5385" s="9">
        <f>Sales_Data17[[#This Row],[Order Quantity]]*Sales_Data17[[#This Row],[Unit Price]]</f>
        <v>436.24444444444447</v>
      </c>
      <c r="P5385" s="9">
        <v>205.0348888888889</v>
      </c>
      <c r="Q5385" s="9">
        <f>Sales_Data17[[#This Row],[Line Total]]-(Sales_Data17[[#This Row],[Total Unit Cost]]*Sales_Data17[[#This Row],[Order Quantity]])</f>
        <v>231.20955555555557</v>
      </c>
      <c r="R5385" s="1" t="str">
        <f>TEXT(Sales_Data17[[#This Row],[OrderDate]],"MMM")</f>
        <v>Apr</v>
      </c>
      <c r="S5385" s="1" t="str">
        <f t="shared" si="84"/>
        <v>2015</v>
      </c>
    </row>
    <row r="5386" spans="1:19">
      <c r="A5386" t="s">
        <v>5409</v>
      </c>
      <c r="B5386" s="2">
        <v>42123</v>
      </c>
      <c r="C5386" s="2" t="str">
        <f>VLOOKUP(Sales_Data17[[#This Row],[Customer Name Index]],Customer_Data[#All],2,0)</f>
        <v xml:space="preserve">Qualitest </v>
      </c>
      <c r="D5386">
        <v>19</v>
      </c>
      <c r="E5386" t="s">
        <v>4</v>
      </c>
      <c r="F5386" t="s">
        <v>8168</v>
      </c>
      <c r="G5386" t="s">
        <v>8028</v>
      </c>
      <c r="H5386" t="str">
        <f>VLOOKUP(Sales_Data17[[#This Row],[Delivery Region Index]],Regions_Table[#All],2,0)</f>
        <v>Victoria</v>
      </c>
      <c r="I5386" t="str">
        <f>VLOOKUP(Sales_Data17[[#This Row],[Delivery Region Index]],Regions_Table[#All],3,0)</f>
        <v>Shepparton</v>
      </c>
      <c r="J5386">
        <v>54</v>
      </c>
      <c r="K5386">
        <v>8</v>
      </c>
      <c r="L5386" t="str">
        <f>VLOOKUP(Sales_Data17[[#This Row],[Product Description Index]],Products_Data[#All],2,0)</f>
        <v>Shoes</v>
      </c>
      <c r="M5386">
        <v>8</v>
      </c>
      <c r="N5386" s="9">
        <v>22.333333333333332</v>
      </c>
      <c r="O5386" s="9">
        <f>Sales_Data17[[#This Row],[Order Quantity]]*Sales_Data17[[#This Row],[Unit Price]]</f>
        <v>178.66666666666666</v>
      </c>
      <c r="P5386" s="9">
        <v>13.176666666666666</v>
      </c>
      <c r="Q5386" s="9">
        <f>Sales_Data17[[#This Row],[Line Total]]-(Sales_Data17[[#This Row],[Total Unit Cost]]*Sales_Data17[[#This Row],[Order Quantity]])</f>
        <v>73.25333333333333</v>
      </c>
      <c r="R5386" s="1" t="str">
        <f>TEXT(Sales_Data17[[#This Row],[OrderDate]],"MMM")</f>
        <v>Apr</v>
      </c>
      <c r="S5386" s="1" t="str">
        <f t="shared" si="84"/>
        <v>2015</v>
      </c>
    </row>
    <row r="5387" spans="1:19">
      <c r="A5387" t="s">
        <v>5410</v>
      </c>
      <c r="B5387" s="2">
        <v>42123</v>
      </c>
      <c r="C5387" s="2" t="str">
        <f>VLOOKUP(Sales_Data17[[#This Row],[Customer Name Index]],Customer_Data[#All],2,0)</f>
        <v>PEDIFIX, Corp</v>
      </c>
      <c r="D5387">
        <v>6</v>
      </c>
      <c r="E5387" t="s">
        <v>4</v>
      </c>
      <c r="F5387" t="s">
        <v>8168</v>
      </c>
      <c r="G5387" t="s">
        <v>8027</v>
      </c>
      <c r="H5387" t="str">
        <f>VLOOKUP(Sales_Data17[[#This Row],[Delivery Region Index]],Regions_Table[#All],2,0)</f>
        <v>New South Wales</v>
      </c>
      <c r="I5387" t="str">
        <f>VLOOKUP(Sales_Data17[[#This Row],[Delivery Region Index]],Regions_Table[#All],3,0)</f>
        <v>Orange</v>
      </c>
      <c r="J5387">
        <v>18</v>
      </c>
      <c r="K5387">
        <v>3</v>
      </c>
      <c r="L5387" t="str">
        <f>VLOOKUP(Sales_Data17[[#This Row],[Product Description Index]],Products_Data[#All],2,0)</f>
        <v>Sunglasses</v>
      </c>
      <c r="M5387">
        <v>4</v>
      </c>
      <c r="N5387" s="9">
        <v>289.5888888888889</v>
      </c>
      <c r="O5387" s="9">
        <f>Sales_Data17[[#This Row],[Order Quantity]]*Sales_Data17[[#This Row],[Unit Price]]</f>
        <v>1158.3555555555556</v>
      </c>
      <c r="P5387" s="9">
        <v>165.06566666666666</v>
      </c>
      <c r="Q5387" s="9">
        <f>Sales_Data17[[#This Row],[Line Total]]-(Sales_Data17[[#This Row],[Total Unit Cost]]*Sales_Data17[[#This Row],[Order Quantity]])</f>
        <v>498.09288888888898</v>
      </c>
      <c r="R5387" s="1" t="str">
        <f>TEXT(Sales_Data17[[#This Row],[OrderDate]],"MMM")</f>
        <v>Apr</v>
      </c>
      <c r="S5387" s="1" t="str">
        <f t="shared" si="84"/>
        <v>2015</v>
      </c>
    </row>
    <row r="5388" spans="1:19">
      <c r="A5388" t="s">
        <v>5411</v>
      </c>
      <c r="B5388" s="2">
        <v>42123</v>
      </c>
      <c r="C5388" s="2" t="str">
        <f>VLOOKUP(Sales_Data17[[#This Row],[Customer Name Index]],Customer_Data[#All],2,0)</f>
        <v>Ole Group</v>
      </c>
      <c r="D5388">
        <v>13</v>
      </c>
      <c r="E5388" t="s">
        <v>4</v>
      </c>
      <c r="F5388" t="s">
        <v>8168</v>
      </c>
      <c r="G5388" t="s">
        <v>8026</v>
      </c>
      <c r="H5388" t="str">
        <f>VLOOKUP(Sales_Data17[[#This Row],[Delivery Region Index]],Regions_Table[#All],2,0)</f>
        <v>Queensland</v>
      </c>
      <c r="I5388" t="str">
        <f>VLOOKUP(Sales_Data17[[#This Row],[Delivery Region Index]],Regions_Table[#All],3,0)</f>
        <v>Mackay</v>
      </c>
      <c r="J5388">
        <v>36</v>
      </c>
      <c r="K5388">
        <v>5</v>
      </c>
      <c r="L5388" t="str">
        <f>VLOOKUP(Sales_Data17[[#This Row],[Product Description Index]],Products_Data[#All],2,0)</f>
        <v>Hats</v>
      </c>
      <c r="M5388">
        <v>1</v>
      </c>
      <c r="N5388" s="9">
        <v>120.60000000000001</v>
      </c>
      <c r="O5388" s="9">
        <f>Sales_Data17[[#This Row],[Order Quantity]]*Sales_Data17[[#This Row],[Unit Price]]</f>
        <v>120.60000000000001</v>
      </c>
      <c r="P5388" s="9">
        <v>79.596000000000018</v>
      </c>
      <c r="Q5388" s="9">
        <f>Sales_Data17[[#This Row],[Line Total]]-(Sales_Data17[[#This Row],[Total Unit Cost]]*Sales_Data17[[#This Row],[Order Quantity]])</f>
        <v>41.003999999999991</v>
      </c>
      <c r="R5388" s="1" t="str">
        <f>TEXT(Sales_Data17[[#This Row],[OrderDate]],"MMM")</f>
        <v>Apr</v>
      </c>
      <c r="S5388" s="1" t="str">
        <f t="shared" si="84"/>
        <v>2015</v>
      </c>
    </row>
    <row r="5389" spans="1:19">
      <c r="A5389" t="s">
        <v>5412</v>
      </c>
      <c r="B5389" s="2">
        <v>42124</v>
      </c>
      <c r="C5389" s="2" t="str">
        <f>VLOOKUP(Sales_Data17[[#This Row],[Customer Name Index]],Customer_Data[#All],2,0)</f>
        <v>Rochester Ltd</v>
      </c>
      <c r="D5389">
        <v>15</v>
      </c>
      <c r="E5389" t="s">
        <v>2</v>
      </c>
      <c r="F5389" t="s">
        <v>8168</v>
      </c>
      <c r="G5389" t="s">
        <v>8025</v>
      </c>
      <c r="H5389" t="str">
        <f>VLOOKUP(Sales_Data17[[#This Row],[Delivery Region Index]],Regions_Table[#All],2,0)</f>
        <v>Queensland</v>
      </c>
      <c r="I5389" t="str">
        <f>VLOOKUP(Sales_Data17[[#This Row],[Delivery Region Index]],Regions_Table[#All],3,0)</f>
        <v>Thuringowa</v>
      </c>
      <c r="J5389">
        <v>43</v>
      </c>
      <c r="K5389">
        <v>6</v>
      </c>
      <c r="L5389" t="str">
        <f>VLOOKUP(Sales_Data17[[#This Row],[Product Description Index]],Products_Data[#All],2,0)</f>
        <v>Socks</v>
      </c>
      <c r="M5389">
        <v>3</v>
      </c>
      <c r="N5389" s="9">
        <v>718.38888888888891</v>
      </c>
      <c r="O5389" s="9">
        <f>Sales_Data17[[#This Row],[Order Quantity]]*Sales_Data17[[#This Row],[Unit Price]]</f>
        <v>2155.166666666667</v>
      </c>
      <c r="P5389" s="9">
        <v>452.58499999999998</v>
      </c>
      <c r="Q5389" s="9">
        <f>Sales_Data17[[#This Row],[Line Total]]-(Sales_Data17[[#This Row],[Total Unit Cost]]*Sales_Data17[[#This Row],[Order Quantity]])</f>
        <v>797.41166666666709</v>
      </c>
      <c r="R5389" s="1" t="str">
        <f>TEXT(Sales_Data17[[#This Row],[OrderDate]],"MMM")</f>
        <v>Apr</v>
      </c>
      <c r="S5389" s="1" t="str">
        <f t="shared" si="84"/>
        <v>2015</v>
      </c>
    </row>
    <row r="5390" spans="1:19">
      <c r="A5390" t="s">
        <v>5413</v>
      </c>
      <c r="B5390" s="2">
        <v>42124</v>
      </c>
      <c r="C5390" s="2" t="str">
        <f>VLOOKUP(Sales_Data17[[#This Row],[Customer Name Index]],Customer_Data[#All],2,0)</f>
        <v>Eminence Corp</v>
      </c>
      <c r="D5390">
        <v>18</v>
      </c>
      <c r="E5390" t="s">
        <v>3</v>
      </c>
      <c r="F5390" t="s">
        <v>8168</v>
      </c>
      <c r="G5390" t="s">
        <v>8025</v>
      </c>
      <c r="H5390" t="str">
        <f>VLOOKUP(Sales_Data17[[#This Row],[Delivery Region Index]],Regions_Table[#All],2,0)</f>
        <v>Victoria</v>
      </c>
      <c r="I5390" t="str">
        <f>VLOOKUP(Sales_Data17[[#This Row],[Delivery Region Index]],Regions_Table[#All],3,0)</f>
        <v>Geelong</v>
      </c>
      <c r="J5390">
        <v>51</v>
      </c>
      <c r="K5390">
        <v>7</v>
      </c>
      <c r="L5390" t="str">
        <f>VLOOKUP(Sales_Data17[[#This Row],[Product Description Index]],Products_Data[#All],2,0)</f>
        <v>Dress Shirts</v>
      </c>
      <c r="M5390">
        <v>8</v>
      </c>
      <c r="N5390" s="9">
        <v>565.77777777777783</v>
      </c>
      <c r="O5390" s="9">
        <f>Sales_Data17[[#This Row],[Order Quantity]]*Sales_Data17[[#This Row],[Unit Price]]</f>
        <v>4526.2222222222226</v>
      </c>
      <c r="P5390" s="9">
        <v>243.28444444444443</v>
      </c>
      <c r="Q5390" s="9">
        <f>Sales_Data17[[#This Row],[Line Total]]-(Sales_Data17[[#This Row],[Total Unit Cost]]*Sales_Data17[[#This Row],[Order Quantity]])</f>
        <v>2579.9466666666672</v>
      </c>
      <c r="R5390" s="1" t="str">
        <f>TEXT(Sales_Data17[[#This Row],[OrderDate]],"MMM")</f>
        <v>Apr</v>
      </c>
      <c r="S5390" s="1" t="str">
        <f t="shared" si="84"/>
        <v>2015</v>
      </c>
    </row>
    <row r="5391" spans="1:19">
      <c r="A5391" t="s">
        <v>5414</v>
      </c>
      <c r="B5391" s="2">
        <v>42124</v>
      </c>
      <c r="C5391" s="2" t="str">
        <f>VLOOKUP(Sales_Data17[[#This Row],[Customer Name Index]],Customer_Data[#All],2,0)</f>
        <v>Eminence Corp</v>
      </c>
      <c r="D5391">
        <v>18</v>
      </c>
      <c r="E5391" t="s">
        <v>2</v>
      </c>
      <c r="F5391" t="s">
        <v>8168</v>
      </c>
      <c r="G5391" t="s">
        <v>8025</v>
      </c>
      <c r="H5391" t="str">
        <f>VLOOKUP(Sales_Data17[[#This Row],[Delivery Region Index]],Regions_Table[#All],2,0)</f>
        <v>Victoria</v>
      </c>
      <c r="I5391" t="str">
        <f>VLOOKUP(Sales_Data17[[#This Row],[Delivery Region Index]],Regions_Table[#All],3,0)</f>
        <v>Mildura</v>
      </c>
      <c r="J5391">
        <v>53</v>
      </c>
      <c r="K5391">
        <v>8</v>
      </c>
      <c r="L5391" t="str">
        <f>VLOOKUP(Sales_Data17[[#This Row],[Product Description Index]],Products_Data[#All],2,0)</f>
        <v>Shoes</v>
      </c>
      <c r="M5391">
        <v>1</v>
      </c>
      <c r="N5391" s="9">
        <v>431.03333333333336</v>
      </c>
      <c r="O5391" s="9">
        <f>Sales_Data17[[#This Row],[Order Quantity]]*Sales_Data17[[#This Row],[Unit Price]]</f>
        <v>431.03333333333336</v>
      </c>
      <c r="P5391" s="9">
        <v>267.2406666666667</v>
      </c>
      <c r="Q5391" s="9">
        <f>Sales_Data17[[#This Row],[Line Total]]-(Sales_Data17[[#This Row],[Total Unit Cost]]*Sales_Data17[[#This Row],[Order Quantity]])</f>
        <v>163.79266666666666</v>
      </c>
      <c r="R5391" s="1" t="str">
        <f>TEXT(Sales_Data17[[#This Row],[OrderDate]],"MMM")</f>
        <v>Apr</v>
      </c>
      <c r="S5391" s="1" t="str">
        <f t="shared" si="84"/>
        <v>2015</v>
      </c>
    </row>
    <row r="5392" spans="1:19">
      <c r="A5392" t="s">
        <v>5415</v>
      </c>
      <c r="B5392" s="2">
        <v>42124</v>
      </c>
      <c r="C5392" s="2" t="str">
        <f>VLOOKUP(Sales_Data17[[#This Row],[Customer Name Index]],Customer_Data[#All],2,0)</f>
        <v>Ole Group</v>
      </c>
      <c r="D5392">
        <v>13</v>
      </c>
      <c r="E5392" t="s">
        <v>4</v>
      </c>
      <c r="F5392" t="s">
        <v>8168</v>
      </c>
      <c r="G5392" t="s">
        <v>8026</v>
      </c>
      <c r="H5392" t="str">
        <f>VLOOKUP(Sales_Data17[[#This Row],[Delivery Region Index]],Regions_Table[#All],2,0)</f>
        <v>Queensland</v>
      </c>
      <c r="I5392" t="str">
        <f>VLOOKUP(Sales_Data17[[#This Row],[Delivery Region Index]],Regions_Table[#All],3,0)</f>
        <v>Maryborough</v>
      </c>
      <c r="J5392">
        <v>37</v>
      </c>
      <c r="K5392">
        <v>6</v>
      </c>
      <c r="L5392" t="str">
        <f>VLOOKUP(Sales_Data17[[#This Row],[Product Description Index]],Products_Data[#All],2,0)</f>
        <v>Socks</v>
      </c>
      <c r="M5392">
        <v>9</v>
      </c>
      <c r="N5392" s="9">
        <v>116.13333333333334</v>
      </c>
      <c r="O5392" s="9">
        <f>Sales_Data17[[#This Row],[Order Quantity]]*Sales_Data17[[#This Row],[Unit Price]]</f>
        <v>1045.2</v>
      </c>
      <c r="P5392" s="9">
        <v>68.518666666666661</v>
      </c>
      <c r="Q5392" s="9">
        <f>Sales_Data17[[#This Row],[Line Total]]-(Sales_Data17[[#This Row],[Total Unit Cost]]*Sales_Data17[[#This Row],[Order Quantity]])</f>
        <v>428.53200000000015</v>
      </c>
      <c r="R5392" s="1" t="str">
        <f>TEXT(Sales_Data17[[#This Row],[OrderDate]],"MMM")</f>
        <v>Apr</v>
      </c>
      <c r="S5392" s="1" t="str">
        <f t="shared" si="84"/>
        <v>2015</v>
      </c>
    </row>
    <row r="5393" spans="1:19">
      <c r="A5393" t="s">
        <v>5416</v>
      </c>
      <c r="B5393" s="2">
        <v>42125</v>
      </c>
      <c r="C5393" s="2" t="str">
        <f>VLOOKUP(Sales_Data17[[#This Row],[Customer Name Index]],Customer_Data[#All],2,0)</f>
        <v>21st Ltd</v>
      </c>
      <c r="D5393">
        <v>10</v>
      </c>
      <c r="E5393" t="s">
        <v>3</v>
      </c>
      <c r="F5393" t="s">
        <v>8168</v>
      </c>
      <c r="G5393" t="s">
        <v>8026</v>
      </c>
      <c r="H5393" t="str">
        <f>VLOOKUP(Sales_Data17[[#This Row],[Delivery Region Index]],Regions_Table[#All],2,0)</f>
        <v>Queensland</v>
      </c>
      <c r="I5393" t="str">
        <f>VLOOKUP(Sales_Data17[[#This Row],[Delivery Region Index]],Regions_Table[#All],3,0)</f>
        <v>Cairns</v>
      </c>
      <c r="J5393">
        <v>28</v>
      </c>
      <c r="K5393">
        <v>4</v>
      </c>
      <c r="L5393" t="str">
        <f>VLOOKUP(Sales_Data17[[#This Row],[Product Description Index]],Products_Data[#All],2,0)</f>
        <v>Jeans</v>
      </c>
      <c r="M5393">
        <v>3</v>
      </c>
      <c r="N5393" s="9">
        <v>119.85555555555555</v>
      </c>
      <c r="O5393" s="9">
        <f>Sales_Data17[[#This Row],[Order Quantity]]*Sales_Data17[[#This Row],[Unit Price]]</f>
        <v>359.56666666666666</v>
      </c>
      <c r="P5393" s="9">
        <v>94.685888888888897</v>
      </c>
      <c r="Q5393" s="9">
        <f>Sales_Data17[[#This Row],[Line Total]]-(Sales_Data17[[#This Row],[Total Unit Cost]]*Sales_Data17[[#This Row],[Order Quantity]])</f>
        <v>75.508999999999958</v>
      </c>
      <c r="R5393" s="1" t="str">
        <f>TEXT(Sales_Data17[[#This Row],[OrderDate]],"MMM")</f>
        <v>May</v>
      </c>
      <c r="S5393" s="1" t="str">
        <f t="shared" si="84"/>
        <v>2015</v>
      </c>
    </row>
    <row r="5394" spans="1:19">
      <c r="A5394" t="s">
        <v>5417</v>
      </c>
      <c r="B5394" s="2">
        <v>42125</v>
      </c>
      <c r="C5394" s="2" t="str">
        <f>VLOOKUP(Sales_Data17[[#This Row],[Customer Name Index]],Customer_Data[#All],2,0)</f>
        <v>Apollo Ltd</v>
      </c>
      <c r="D5394">
        <v>11</v>
      </c>
      <c r="E5394" t="s">
        <v>3</v>
      </c>
      <c r="F5394" t="s">
        <v>8168</v>
      </c>
      <c r="G5394" t="s">
        <v>8026</v>
      </c>
      <c r="H5394" t="str">
        <f>VLOOKUP(Sales_Data17[[#This Row],[Delivery Region Index]],Regions_Table[#All],2,0)</f>
        <v>Queensland</v>
      </c>
      <c r="I5394" t="str">
        <f>VLOOKUP(Sales_Data17[[#This Row],[Delivery Region Index]],Regions_Table[#All],3,0)</f>
        <v>Gympie</v>
      </c>
      <c r="J5394">
        <v>32</v>
      </c>
      <c r="K5394">
        <v>5</v>
      </c>
      <c r="L5394" t="str">
        <f>VLOOKUP(Sales_Data17[[#This Row],[Product Description Index]],Products_Data[#All],2,0)</f>
        <v>Hats</v>
      </c>
      <c r="M5394">
        <v>4</v>
      </c>
      <c r="N5394" s="9">
        <v>143.67777777777781</v>
      </c>
      <c r="O5394" s="9">
        <f>Sales_Data17[[#This Row],[Order Quantity]]*Sales_Data17[[#This Row],[Unit Price]]</f>
        <v>574.71111111111122</v>
      </c>
      <c r="P5394" s="9">
        <v>110.63188888888891</v>
      </c>
      <c r="Q5394" s="9">
        <f>Sales_Data17[[#This Row],[Line Total]]-(Sales_Data17[[#This Row],[Total Unit Cost]]*Sales_Data17[[#This Row],[Order Quantity]])</f>
        <v>132.18355555555559</v>
      </c>
      <c r="R5394" s="1" t="str">
        <f>TEXT(Sales_Data17[[#This Row],[OrderDate]],"MMM")</f>
        <v>May</v>
      </c>
      <c r="S5394" s="1" t="str">
        <f t="shared" si="84"/>
        <v>2015</v>
      </c>
    </row>
    <row r="5395" spans="1:19">
      <c r="A5395" t="s">
        <v>5418</v>
      </c>
      <c r="B5395" s="2">
        <v>42125</v>
      </c>
      <c r="C5395" s="2" t="str">
        <f>VLOOKUP(Sales_Data17[[#This Row],[Customer Name Index]],Customer_Data[#All],2,0)</f>
        <v xml:space="preserve">Ei </v>
      </c>
      <c r="D5395">
        <v>9</v>
      </c>
      <c r="E5395" t="s">
        <v>2</v>
      </c>
      <c r="F5395" t="s">
        <v>8168</v>
      </c>
      <c r="G5395" t="s">
        <v>8027</v>
      </c>
      <c r="H5395" t="str">
        <f>VLOOKUP(Sales_Data17[[#This Row],[Delivery Region Index]],Regions_Table[#All],2,0)</f>
        <v>New South Wales</v>
      </c>
      <c r="I5395" t="str">
        <f>VLOOKUP(Sales_Data17[[#This Row],[Delivery Region Index]],Regions_Table[#All],3,0)</f>
        <v>Wyong</v>
      </c>
      <c r="J5395">
        <v>25</v>
      </c>
      <c r="K5395">
        <v>4</v>
      </c>
      <c r="L5395" t="str">
        <f>VLOOKUP(Sales_Data17[[#This Row],[Product Description Index]],Products_Data[#All],2,0)</f>
        <v>Jeans</v>
      </c>
      <c r="M5395">
        <v>4</v>
      </c>
      <c r="N5395" s="9">
        <v>145.16666666666666</v>
      </c>
      <c r="O5395" s="9">
        <f>Sales_Data17[[#This Row],[Order Quantity]]*Sales_Data17[[#This Row],[Unit Price]]</f>
        <v>580.66666666666663</v>
      </c>
      <c r="P5395" s="9">
        <v>79.841666666666669</v>
      </c>
      <c r="Q5395" s="9">
        <f>Sales_Data17[[#This Row],[Line Total]]-(Sales_Data17[[#This Row],[Total Unit Cost]]*Sales_Data17[[#This Row],[Order Quantity]])</f>
        <v>261.29999999999995</v>
      </c>
      <c r="R5395" s="1" t="str">
        <f>TEXT(Sales_Data17[[#This Row],[OrderDate]],"MMM")</f>
        <v>May</v>
      </c>
      <c r="S5395" s="1" t="str">
        <f t="shared" si="84"/>
        <v>2015</v>
      </c>
    </row>
    <row r="5396" spans="1:19">
      <c r="A5396" t="s">
        <v>5419</v>
      </c>
      <c r="B5396" s="2">
        <v>42126</v>
      </c>
      <c r="C5396" s="2" t="str">
        <f>VLOOKUP(Sales_Data17[[#This Row],[Customer Name Index]],Customer_Data[#All],2,0)</f>
        <v xml:space="preserve">Linde </v>
      </c>
      <c r="D5396">
        <v>14</v>
      </c>
      <c r="E5396" t="s">
        <v>2</v>
      </c>
      <c r="F5396" t="s">
        <v>8168</v>
      </c>
      <c r="G5396" t="s">
        <v>8026</v>
      </c>
      <c r="H5396" t="str">
        <f>VLOOKUP(Sales_Data17[[#This Row],[Delivery Region Index]],Regions_Table[#All],2,0)</f>
        <v>Queensland</v>
      </c>
      <c r="I5396" t="str">
        <f>VLOOKUP(Sales_Data17[[#This Row],[Delivery Region Index]],Regions_Table[#All],3,0)</f>
        <v>Nambour</v>
      </c>
      <c r="J5396">
        <v>39</v>
      </c>
      <c r="K5396">
        <v>6</v>
      </c>
      <c r="L5396" t="str">
        <f>VLOOKUP(Sales_Data17[[#This Row],[Product Description Index]],Products_Data[#All],2,0)</f>
        <v>Socks</v>
      </c>
      <c r="M5396">
        <v>6</v>
      </c>
      <c r="N5396" s="9">
        <v>262.04444444444448</v>
      </c>
      <c r="O5396" s="9">
        <f>Sales_Data17[[#This Row],[Order Quantity]]*Sales_Data17[[#This Row],[Unit Price]]</f>
        <v>1572.2666666666669</v>
      </c>
      <c r="P5396" s="9">
        <v>110.05866666666667</v>
      </c>
      <c r="Q5396" s="9">
        <f>Sales_Data17[[#This Row],[Line Total]]-(Sales_Data17[[#This Row],[Total Unit Cost]]*Sales_Data17[[#This Row],[Order Quantity]])</f>
        <v>911.9146666666669</v>
      </c>
      <c r="R5396" s="1" t="str">
        <f>TEXT(Sales_Data17[[#This Row],[OrderDate]],"MMM")</f>
        <v>May</v>
      </c>
      <c r="S5396" s="1" t="str">
        <f t="shared" si="84"/>
        <v>2015</v>
      </c>
    </row>
    <row r="5397" spans="1:19">
      <c r="A5397" t="s">
        <v>5420</v>
      </c>
      <c r="B5397" s="2">
        <v>42126</v>
      </c>
      <c r="C5397" s="2" t="str">
        <f>VLOOKUP(Sales_Data17[[#This Row],[Customer Name Index]],Customer_Data[#All],2,0)</f>
        <v>Rochester Ltd</v>
      </c>
      <c r="D5397">
        <v>15</v>
      </c>
      <c r="E5397" t="s">
        <v>3</v>
      </c>
      <c r="F5397" t="s">
        <v>8168</v>
      </c>
      <c r="G5397" t="s">
        <v>8025</v>
      </c>
      <c r="H5397" t="str">
        <f>VLOOKUP(Sales_Data17[[#This Row],[Delivery Region Index]],Regions_Table[#All],2,0)</f>
        <v>Queensland</v>
      </c>
      <c r="I5397" t="str">
        <f>VLOOKUP(Sales_Data17[[#This Row],[Delivery Region Index]],Regions_Table[#All],3,0)</f>
        <v>Sunshine Coast</v>
      </c>
      <c r="J5397">
        <v>42</v>
      </c>
      <c r="K5397">
        <v>6</v>
      </c>
      <c r="L5397" t="str">
        <f>VLOOKUP(Sales_Data17[[#This Row],[Product Description Index]],Products_Data[#All],2,0)</f>
        <v>Socks</v>
      </c>
      <c r="M5397">
        <v>3</v>
      </c>
      <c r="N5397" s="9">
        <v>218.12222222222223</v>
      </c>
      <c r="O5397" s="9">
        <f>Sales_Data17[[#This Row],[Order Quantity]]*Sales_Data17[[#This Row],[Unit Price]]</f>
        <v>654.36666666666667</v>
      </c>
      <c r="P5397" s="9">
        <v>154.86677777777777</v>
      </c>
      <c r="Q5397" s="9">
        <f>Sales_Data17[[#This Row],[Line Total]]-(Sales_Data17[[#This Row],[Total Unit Cost]]*Sales_Data17[[#This Row],[Order Quantity]])</f>
        <v>189.76633333333336</v>
      </c>
      <c r="R5397" s="1" t="str">
        <f>TEXT(Sales_Data17[[#This Row],[OrderDate]],"MMM")</f>
        <v>May</v>
      </c>
      <c r="S5397" s="1" t="str">
        <f t="shared" si="84"/>
        <v>2015</v>
      </c>
    </row>
    <row r="5398" spans="1:19">
      <c r="A5398" t="s">
        <v>5421</v>
      </c>
      <c r="B5398" s="2">
        <v>42126</v>
      </c>
      <c r="C5398" s="2" t="str">
        <f>VLOOKUP(Sales_Data17[[#This Row],[Customer Name Index]],Customer_Data[#All],2,0)</f>
        <v xml:space="preserve">Qualitest </v>
      </c>
      <c r="D5398">
        <v>19</v>
      </c>
      <c r="E5398" t="s">
        <v>2</v>
      </c>
      <c r="F5398" t="s">
        <v>8168</v>
      </c>
      <c r="G5398" t="s">
        <v>8028</v>
      </c>
      <c r="H5398" t="str">
        <f>VLOOKUP(Sales_Data17[[#This Row],[Delivery Region Index]],Regions_Table[#All],2,0)</f>
        <v>Victoria</v>
      </c>
      <c r="I5398" t="str">
        <f>VLOOKUP(Sales_Data17[[#This Row],[Delivery Region Index]],Regions_Table[#All],3,0)</f>
        <v>Shepparton</v>
      </c>
      <c r="J5398">
        <v>54</v>
      </c>
      <c r="K5398">
        <v>8</v>
      </c>
      <c r="L5398" t="str">
        <f>VLOOKUP(Sales_Data17[[#This Row],[Product Description Index]],Products_Data[#All],2,0)</f>
        <v>Shoes</v>
      </c>
      <c r="M5398">
        <v>1</v>
      </c>
      <c r="N5398" s="9">
        <v>254.60000000000002</v>
      </c>
      <c r="O5398" s="9">
        <f>Sales_Data17[[#This Row],[Order Quantity]]*Sales_Data17[[#This Row],[Unit Price]]</f>
        <v>254.60000000000002</v>
      </c>
      <c r="P5398" s="9">
        <v>142.57600000000002</v>
      </c>
      <c r="Q5398" s="9">
        <f>Sales_Data17[[#This Row],[Line Total]]-(Sales_Data17[[#This Row],[Total Unit Cost]]*Sales_Data17[[#This Row],[Order Quantity]])</f>
        <v>112.024</v>
      </c>
      <c r="R5398" s="1" t="str">
        <f>TEXT(Sales_Data17[[#This Row],[OrderDate]],"MMM")</f>
        <v>May</v>
      </c>
      <c r="S5398" s="1" t="str">
        <f t="shared" si="84"/>
        <v>2015</v>
      </c>
    </row>
    <row r="5399" spans="1:19">
      <c r="A5399" t="s">
        <v>5422</v>
      </c>
      <c r="B5399" s="2">
        <v>42127</v>
      </c>
      <c r="C5399" s="2" t="str">
        <f>VLOOKUP(Sales_Data17[[#This Row],[Customer Name Index]],Customer_Data[#All],2,0)</f>
        <v>ETUDE Ltd</v>
      </c>
      <c r="D5399">
        <v>4</v>
      </c>
      <c r="E5399" t="s">
        <v>3</v>
      </c>
      <c r="F5399" t="s">
        <v>8168</v>
      </c>
      <c r="G5399" t="s">
        <v>8027</v>
      </c>
      <c r="H5399" t="str">
        <f>VLOOKUP(Sales_Data17[[#This Row],[Delivery Region Index]],Regions_Table[#All],2,0)</f>
        <v>New South Wales</v>
      </c>
      <c r="I5399" t="str">
        <f>VLOOKUP(Sales_Data17[[#This Row],[Delivery Region Index]],Regions_Table[#All],3,0)</f>
        <v>Griffith</v>
      </c>
      <c r="J5399">
        <v>12</v>
      </c>
      <c r="K5399">
        <v>2</v>
      </c>
      <c r="L5399" t="str">
        <f>VLOOKUP(Sales_Data17[[#This Row],[Product Description Index]],Products_Data[#All],2,0)</f>
        <v>Pants</v>
      </c>
      <c r="M5399">
        <v>6</v>
      </c>
      <c r="N5399" s="9">
        <v>358.82222222222225</v>
      </c>
      <c r="O5399" s="9">
        <f>Sales_Data17[[#This Row],[Order Quantity]]*Sales_Data17[[#This Row],[Unit Price]]</f>
        <v>2152.9333333333334</v>
      </c>
      <c r="P5399" s="9">
        <v>265.5284444444444</v>
      </c>
      <c r="Q5399" s="9">
        <f>Sales_Data17[[#This Row],[Line Total]]-(Sales_Data17[[#This Row],[Total Unit Cost]]*Sales_Data17[[#This Row],[Order Quantity]])</f>
        <v>559.76266666666697</v>
      </c>
      <c r="R5399" s="1" t="str">
        <f>TEXT(Sales_Data17[[#This Row],[OrderDate]],"MMM")</f>
        <v>May</v>
      </c>
      <c r="S5399" s="1" t="str">
        <f t="shared" si="84"/>
        <v>2015</v>
      </c>
    </row>
    <row r="5400" spans="1:19">
      <c r="A5400" t="s">
        <v>5423</v>
      </c>
      <c r="B5400" s="2">
        <v>42127</v>
      </c>
      <c r="C5400" s="2" t="str">
        <f>VLOOKUP(Sales_Data17[[#This Row],[Customer Name Index]],Customer_Data[#All],2,0)</f>
        <v>Pure Group</v>
      </c>
      <c r="D5400">
        <v>17</v>
      </c>
      <c r="E5400" t="s">
        <v>4</v>
      </c>
      <c r="F5400" t="s">
        <v>8168</v>
      </c>
      <c r="G5400" t="s">
        <v>8025</v>
      </c>
      <c r="H5400" t="str">
        <f>VLOOKUP(Sales_Data17[[#This Row],[Delivery Region Index]],Regions_Table[#All],2,0)</f>
        <v>Victoria</v>
      </c>
      <c r="I5400" t="str">
        <f>VLOOKUP(Sales_Data17[[#This Row],[Delivery Region Index]],Regions_Table[#All],3,0)</f>
        <v>Ballarat</v>
      </c>
      <c r="J5400">
        <v>49</v>
      </c>
      <c r="K5400">
        <v>7</v>
      </c>
      <c r="L5400" t="str">
        <f>VLOOKUP(Sales_Data17[[#This Row],[Product Description Index]],Products_Data[#All],2,0)</f>
        <v>Dress Shirts</v>
      </c>
      <c r="M5400">
        <v>6</v>
      </c>
      <c r="N5400" s="9">
        <v>282.88888888888891</v>
      </c>
      <c r="O5400" s="9">
        <f>Sales_Data17[[#This Row],[Order Quantity]]*Sales_Data17[[#This Row],[Unit Price]]</f>
        <v>1697.3333333333335</v>
      </c>
      <c r="P5400" s="9">
        <v>214.99555555555557</v>
      </c>
      <c r="Q5400" s="9">
        <f>Sales_Data17[[#This Row],[Line Total]]-(Sales_Data17[[#This Row],[Total Unit Cost]]*Sales_Data17[[#This Row],[Order Quantity]])</f>
        <v>407.36000000000013</v>
      </c>
      <c r="R5400" s="1" t="str">
        <f>TEXT(Sales_Data17[[#This Row],[OrderDate]],"MMM")</f>
        <v>May</v>
      </c>
      <c r="S5400" s="1" t="str">
        <f t="shared" si="84"/>
        <v>2015</v>
      </c>
    </row>
    <row r="5401" spans="1:19">
      <c r="A5401" t="s">
        <v>5424</v>
      </c>
      <c r="B5401" s="2">
        <v>42127</v>
      </c>
      <c r="C5401" s="2" t="str">
        <f>VLOOKUP(Sales_Data17[[#This Row],[Customer Name Index]],Customer_Data[#All],2,0)</f>
        <v>Pacific Ltd</v>
      </c>
      <c r="D5401">
        <v>20</v>
      </c>
      <c r="E5401" t="s">
        <v>4</v>
      </c>
      <c r="F5401" t="s">
        <v>8168</v>
      </c>
      <c r="G5401" t="s">
        <v>8028</v>
      </c>
      <c r="H5401" t="str">
        <f>VLOOKUP(Sales_Data17[[#This Row],[Delivery Region Index]],Regions_Table[#All],2,0)</f>
        <v>Victoria</v>
      </c>
      <c r="I5401" t="str">
        <f>VLOOKUP(Sales_Data17[[#This Row],[Delivery Region Index]],Regions_Table[#All],3,0)</f>
        <v>Wodonga</v>
      </c>
      <c r="J5401">
        <v>58</v>
      </c>
      <c r="K5401">
        <v>8</v>
      </c>
      <c r="L5401" t="str">
        <f>VLOOKUP(Sales_Data17[[#This Row],[Product Description Index]],Products_Data[#All],2,0)</f>
        <v>Shoes</v>
      </c>
      <c r="M5401">
        <v>8</v>
      </c>
      <c r="N5401" s="9">
        <v>129.53333333333333</v>
      </c>
      <c r="O5401" s="9">
        <f>Sales_Data17[[#This Row],[Order Quantity]]*Sales_Data17[[#This Row],[Unit Price]]</f>
        <v>1036.2666666666667</v>
      </c>
      <c r="P5401" s="9">
        <v>88.082666666666668</v>
      </c>
      <c r="Q5401" s="9">
        <f>Sales_Data17[[#This Row],[Line Total]]-(Sales_Data17[[#This Row],[Total Unit Cost]]*Sales_Data17[[#This Row],[Order Quantity]])</f>
        <v>331.60533333333331</v>
      </c>
      <c r="R5401" s="1" t="str">
        <f>TEXT(Sales_Data17[[#This Row],[OrderDate]],"MMM")</f>
        <v>May</v>
      </c>
      <c r="S5401" s="1" t="str">
        <f t="shared" si="84"/>
        <v>2015</v>
      </c>
    </row>
    <row r="5402" spans="1:19">
      <c r="A5402" t="s">
        <v>5425</v>
      </c>
      <c r="B5402" s="2">
        <v>42127</v>
      </c>
      <c r="C5402" s="2" t="str">
        <f>VLOOKUP(Sales_Data17[[#This Row],[Customer Name Index]],Customer_Data[#All],2,0)</f>
        <v>Pacific Ltd</v>
      </c>
      <c r="D5402">
        <v>20</v>
      </c>
      <c r="E5402" t="s">
        <v>3</v>
      </c>
      <c r="F5402" t="s">
        <v>8168</v>
      </c>
      <c r="G5402" t="s">
        <v>8028</v>
      </c>
      <c r="H5402" t="str">
        <f>VLOOKUP(Sales_Data17[[#This Row],[Delivery Region Index]],Regions_Table[#All],2,0)</f>
        <v>Victoria</v>
      </c>
      <c r="I5402" t="str">
        <f>VLOOKUP(Sales_Data17[[#This Row],[Delivery Region Index]],Regions_Table[#All],3,0)</f>
        <v>Warrnambool</v>
      </c>
      <c r="J5402">
        <v>57</v>
      </c>
      <c r="K5402">
        <v>8</v>
      </c>
      <c r="L5402" t="str">
        <f>VLOOKUP(Sales_Data17[[#This Row],[Product Description Index]],Products_Data[#All],2,0)</f>
        <v>Shoes</v>
      </c>
      <c r="M5402">
        <v>8</v>
      </c>
      <c r="N5402" s="9">
        <v>21.588888888888889</v>
      </c>
      <c r="O5402" s="9">
        <f>Sales_Data17[[#This Row],[Order Quantity]]*Sales_Data17[[#This Row],[Unit Price]]</f>
        <v>172.71111111111111</v>
      </c>
      <c r="P5402" s="9">
        <v>11.226222222222225</v>
      </c>
      <c r="Q5402" s="9">
        <f>Sales_Data17[[#This Row],[Line Total]]-(Sales_Data17[[#This Row],[Total Unit Cost]]*Sales_Data17[[#This Row],[Order Quantity]])</f>
        <v>82.901333333333312</v>
      </c>
      <c r="R5402" s="1" t="str">
        <f>TEXT(Sales_Data17[[#This Row],[OrderDate]],"MMM")</f>
        <v>May</v>
      </c>
      <c r="S5402" s="1" t="str">
        <f t="shared" si="84"/>
        <v>2015</v>
      </c>
    </row>
    <row r="5403" spans="1:19">
      <c r="A5403" t="s">
        <v>5426</v>
      </c>
      <c r="B5403" s="2">
        <v>42128</v>
      </c>
      <c r="C5403" s="2" t="str">
        <f>VLOOKUP(Sales_Data17[[#This Row],[Customer Name Index]],Customer_Data[#All],2,0)</f>
        <v xml:space="preserve">Linde </v>
      </c>
      <c r="D5403">
        <v>14</v>
      </c>
      <c r="E5403" t="s">
        <v>4</v>
      </c>
      <c r="F5403" t="s">
        <v>8168</v>
      </c>
      <c r="G5403" t="s">
        <v>8026</v>
      </c>
      <c r="H5403" t="str">
        <f>VLOOKUP(Sales_Data17[[#This Row],[Delivery Region Index]],Regions_Table[#All],2,0)</f>
        <v>Queensland</v>
      </c>
      <c r="I5403" t="str">
        <f>VLOOKUP(Sales_Data17[[#This Row],[Delivery Region Index]],Regions_Table[#All],3,0)</f>
        <v>Mount Isa</v>
      </c>
      <c r="J5403">
        <v>38</v>
      </c>
      <c r="K5403">
        <v>6</v>
      </c>
      <c r="L5403" t="str">
        <f>VLOOKUP(Sales_Data17[[#This Row],[Product Description Index]],Products_Data[#All],2,0)</f>
        <v>Socks</v>
      </c>
      <c r="M5403">
        <v>2</v>
      </c>
      <c r="N5403" s="9">
        <v>101.24444444444445</v>
      </c>
      <c r="O5403" s="9">
        <f>Sales_Data17[[#This Row],[Order Quantity]]*Sales_Data17[[#This Row],[Unit Price]]</f>
        <v>202.48888888888891</v>
      </c>
      <c r="P5403" s="9">
        <v>50.622222222222227</v>
      </c>
      <c r="Q5403" s="9">
        <f>Sales_Data17[[#This Row],[Line Total]]-(Sales_Data17[[#This Row],[Total Unit Cost]]*Sales_Data17[[#This Row],[Order Quantity]])</f>
        <v>101.24444444444445</v>
      </c>
      <c r="R5403" s="1" t="str">
        <f>TEXT(Sales_Data17[[#This Row],[OrderDate]],"MMM")</f>
        <v>May</v>
      </c>
      <c r="S5403" s="1" t="str">
        <f t="shared" si="84"/>
        <v>2015</v>
      </c>
    </row>
    <row r="5404" spans="1:19">
      <c r="A5404" t="s">
        <v>5427</v>
      </c>
      <c r="B5404" s="2">
        <v>42128</v>
      </c>
      <c r="C5404" s="2" t="str">
        <f>VLOOKUP(Sales_Data17[[#This Row],[Customer Name Index]],Customer_Data[#All],2,0)</f>
        <v>Eminence Corp</v>
      </c>
      <c r="D5404">
        <v>18</v>
      </c>
      <c r="E5404" t="s">
        <v>2</v>
      </c>
      <c r="F5404" t="s">
        <v>8168</v>
      </c>
      <c r="G5404" t="s">
        <v>8025</v>
      </c>
      <c r="H5404" t="str">
        <f>VLOOKUP(Sales_Data17[[#This Row],[Delivery Region Index]],Regions_Table[#All],2,0)</f>
        <v>Victoria</v>
      </c>
      <c r="I5404" t="str">
        <f>VLOOKUP(Sales_Data17[[#This Row],[Delivery Region Index]],Regions_Table[#All],3,0)</f>
        <v>Latrobe City</v>
      </c>
      <c r="J5404">
        <v>52</v>
      </c>
      <c r="K5404">
        <v>8</v>
      </c>
      <c r="L5404" t="str">
        <f>VLOOKUP(Sales_Data17[[#This Row],[Product Description Index]],Products_Data[#All],2,0)</f>
        <v>Shoes</v>
      </c>
      <c r="M5404">
        <v>3</v>
      </c>
      <c r="N5404" s="9">
        <v>112.41111111111111</v>
      </c>
      <c r="O5404" s="9">
        <f>Sales_Data17[[#This Row],[Order Quantity]]*Sales_Data17[[#This Row],[Unit Price]]</f>
        <v>337.23333333333335</v>
      </c>
      <c r="P5404" s="9">
        <v>48.336777777777776</v>
      </c>
      <c r="Q5404" s="9">
        <f>Sales_Data17[[#This Row],[Line Total]]-(Sales_Data17[[#This Row],[Total Unit Cost]]*Sales_Data17[[#This Row],[Order Quantity]])</f>
        <v>192.22300000000001</v>
      </c>
      <c r="R5404" s="1" t="str">
        <f>TEXT(Sales_Data17[[#This Row],[OrderDate]],"MMM")</f>
        <v>May</v>
      </c>
      <c r="S5404" s="1" t="str">
        <f t="shared" si="84"/>
        <v>2015</v>
      </c>
    </row>
    <row r="5405" spans="1:19">
      <c r="A5405" t="s">
        <v>5428</v>
      </c>
      <c r="B5405" s="2">
        <v>42128</v>
      </c>
      <c r="C5405" s="2" t="str">
        <f>VLOOKUP(Sales_Data17[[#This Row],[Customer Name Index]],Customer_Data[#All],2,0)</f>
        <v>Eminence Corp</v>
      </c>
      <c r="D5405">
        <v>18</v>
      </c>
      <c r="E5405" t="s">
        <v>4</v>
      </c>
      <c r="F5405" t="s">
        <v>8168</v>
      </c>
      <c r="G5405" t="s">
        <v>8025</v>
      </c>
      <c r="H5405" t="str">
        <f>VLOOKUP(Sales_Data17[[#This Row],[Delivery Region Index]],Regions_Table[#All],2,0)</f>
        <v>Victoria</v>
      </c>
      <c r="I5405" t="str">
        <f>VLOOKUP(Sales_Data17[[#This Row],[Delivery Region Index]],Regions_Table[#All],3,0)</f>
        <v>Bendigo</v>
      </c>
      <c r="J5405">
        <v>50</v>
      </c>
      <c r="K5405">
        <v>7</v>
      </c>
      <c r="L5405" t="str">
        <f>VLOOKUP(Sales_Data17[[#This Row],[Product Description Index]],Products_Data[#All],2,0)</f>
        <v>Dress Shirts</v>
      </c>
      <c r="M5405">
        <v>7</v>
      </c>
      <c r="N5405" s="9">
        <v>440.71111111111111</v>
      </c>
      <c r="O5405" s="9">
        <f>Sales_Data17[[#This Row],[Order Quantity]]*Sales_Data17[[#This Row],[Unit Price]]</f>
        <v>3084.9777777777776</v>
      </c>
      <c r="P5405" s="9">
        <v>176.28444444444446</v>
      </c>
      <c r="Q5405" s="9">
        <f>Sales_Data17[[#This Row],[Line Total]]-(Sales_Data17[[#This Row],[Total Unit Cost]]*Sales_Data17[[#This Row],[Order Quantity]])</f>
        <v>1850.9866666666665</v>
      </c>
      <c r="R5405" s="1" t="str">
        <f>TEXT(Sales_Data17[[#This Row],[OrderDate]],"MMM")</f>
        <v>May</v>
      </c>
      <c r="S5405" s="1" t="str">
        <f t="shared" si="84"/>
        <v>2015</v>
      </c>
    </row>
    <row r="5406" spans="1:19">
      <c r="A5406" t="s">
        <v>5429</v>
      </c>
      <c r="B5406" s="2">
        <v>42128</v>
      </c>
      <c r="C5406" s="2" t="str">
        <f>VLOOKUP(Sales_Data17[[#This Row],[Customer Name Index]],Customer_Data[#All],2,0)</f>
        <v xml:space="preserve">Medline </v>
      </c>
      <c r="D5406">
        <v>12</v>
      </c>
      <c r="E5406" t="s">
        <v>4</v>
      </c>
      <c r="F5406" t="s">
        <v>8168</v>
      </c>
      <c r="G5406" t="s">
        <v>8026</v>
      </c>
      <c r="H5406" t="str">
        <f>VLOOKUP(Sales_Data17[[#This Row],[Delivery Region Index]],Regions_Table[#All],2,0)</f>
        <v>Queensland</v>
      </c>
      <c r="I5406" t="str">
        <f>VLOOKUP(Sales_Data17[[#This Row],[Delivery Region Index]],Regions_Table[#All],3,0)</f>
        <v>Ipswich</v>
      </c>
      <c r="J5406">
        <v>34</v>
      </c>
      <c r="K5406">
        <v>5</v>
      </c>
      <c r="L5406" t="str">
        <f>VLOOKUP(Sales_Data17[[#This Row],[Product Description Index]],Products_Data[#All],2,0)</f>
        <v>Hats</v>
      </c>
      <c r="M5406">
        <v>7</v>
      </c>
      <c r="N5406" s="9">
        <v>200.25555555555556</v>
      </c>
      <c r="O5406" s="9">
        <f>Sales_Data17[[#This Row],[Order Quantity]]*Sales_Data17[[#This Row],[Unit Price]]</f>
        <v>1401.788888888889</v>
      </c>
      <c r="P5406" s="9">
        <v>146.18655555555554</v>
      </c>
      <c r="Q5406" s="9">
        <f>Sales_Data17[[#This Row],[Line Total]]-(Sales_Data17[[#This Row],[Total Unit Cost]]*Sales_Data17[[#This Row],[Order Quantity]])</f>
        <v>378.48300000000017</v>
      </c>
      <c r="R5406" s="1" t="str">
        <f>TEXT(Sales_Data17[[#This Row],[OrderDate]],"MMM")</f>
        <v>May</v>
      </c>
      <c r="S5406" s="1" t="str">
        <f t="shared" si="84"/>
        <v>2015</v>
      </c>
    </row>
    <row r="5407" spans="1:19">
      <c r="A5407" t="s">
        <v>5430</v>
      </c>
      <c r="B5407" s="2">
        <v>42128</v>
      </c>
      <c r="C5407" s="2" t="str">
        <f>VLOOKUP(Sales_Data17[[#This Row],[Customer Name Index]],Customer_Data[#All],2,0)</f>
        <v>21st Ltd</v>
      </c>
      <c r="D5407">
        <v>10</v>
      </c>
      <c r="E5407" t="s">
        <v>2</v>
      </c>
      <c r="F5407" t="s">
        <v>8168</v>
      </c>
      <c r="G5407" t="s">
        <v>8026</v>
      </c>
      <c r="H5407" t="str">
        <f>VLOOKUP(Sales_Data17[[#This Row],[Delivery Region Index]],Regions_Table[#All],2,0)</f>
        <v>Queensland</v>
      </c>
      <c r="I5407" t="str">
        <f>VLOOKUP(Sales_Data17[[#This Row],[Delivery Region Index]],Regions_Table[#All],3,0)</f>
        <v>Charters Towers</v>
      </c>
      <c r="J5407">
        <v>29</v>
      </c>
      <c r="K5407">
        <v>4</v>
      </c>
      <c r="L5407" t="str">
        <f>VLOOKUP(Sales_Data17[[#This Row],[Product Description Index]],Products_Data[#All],2,0)</f>
        <v>Jeans</v>
      </c>
      <c r="M5407">
        <v>3</v>
      </c>
      <c r="N5407" s="9">
        <v>189.08888888888887</v>
      </c>
      <c r="O5407" s="9">
        <f>Sales_Data17[[#This Row],[Order Quantity]]*Sales_Data17[[#This Row],[Unit Price]]</f>
        <v>567.26666666666665</v>
      </c>
      <c r="P5407" s="9">
        <v>90.762666666666661</v>
      </c>
      <c r="Q5407" s="9">
        <f>Sales_Data17[[#This Row],[Line Total]]-(Sales_Data17[[#This Row],[Total Unit Cost]]*Sales_Data17[[#This Row],[Order Quantity]])</f>
        <v>294.97866666666664</v>
      </c>
      <c r="R5407" s="1" t="str">
        <f>TEXT(Sales_Data17[[#This Row],[OrderDate]],"MMM")</f>
        <v>May</v>
      </c>
      <c r="S5407" s="1" t="str">
        <f t="shared" si="84"/>
        <v>2015</v>
      </c>
    </row>
    <row r="5408" spans="1:19">
      <c r="A5408" t="s">
        <v>5431</v>
      </c>
      <c r="B5408" s="2">
        <v>42129</v>
      </c>
      <c r="C5408" s="2" t="str">
        <f>VLOOKUP(Sales_Data17[[#This Row],[Customer Name Index]],Customer_Data[#All],2,0)</f>
        <v>3LAB, Ltd</v>
      </c>
      <c r="D5408">
        <v>16</v>
      </c>
      <c r="E5408" t="s">
        <v>3</v>
      </c>
      <c r="F5408" t="s">
        <v>8168</v>
      </c>
      <c r="G5408" t="s">
        <v>8025</v>
      </c>
      <c r="H5408" t="str">
        <f>VLOOKUP(Sales_Data17[[#This Row],[Delivery Region Index]],Regions_Table[#All],2,0)</f>
        <v>Victoria</v>
      </c>
      <c r="I5408" t="str">
        <f>VLOOKUP(Sales_Data17[[#This Row],[Delivery Region Index]],Regions_Table[#All],3,0)</f>
        <v>Melbourne</v>
      </c>
      <c r="J5408">
        <v>47</v>
      </c>
      <c r="K5408">
        <v>7</v>
      </c>
      <c r="L5408" t="str">
        <f>VLOOKUP(Sales_Data17[[#This Row],[Product Description Index]],Products_Data[#All],2,0)</f>
        <v>Dress Shirts</v>
      </c>
      <c r="M5408">
        <v>3</v>
      </c>
      <c r="N5408" s="9">
        <v>139.95555555555558</v>
      </c>
      <c r="O5408" s="9">
        <f>Sales_Data17[[#This Row],[Order Quantity]]*Sales_Data17[[#This Row],[Unit Price]]</f>
        <v>419.86666666666673</v>
      </c>
      <c r="P5408" s="9">
        <v>78.375111111111124</v>
      </c>
      <c r="Q5408" s="9">
        <f>Sales_Data17[[#This Row],[Line Total]]-(Sales_Data17[[#This Row],[Total Unit Cost]]*Sales_Data17[[#This Row],[Order Quantity]])</f>
        <v>184.74133333333336</v>
      </c>
      <c r="R5408" s="1" t="str">
        <f>TEXT(Sales_Data17[[#This Row],[OrderDate]],"MMM")</f>
        <v>May</v>
      </c>
      <c r="S5408" s="1" t="str">
        <f t="shared" si="84"/>
        <v>2015</v>
      </c>
    </row>
    <row r="5409" spans="1:19">
      <c r="A5409" t="s">
        <v>5432</v>
      </c>
      <c r="B5409" s="2">
        <v>42129</v>
      </c>
      <c r="C5409" s="2" t="str">
        <f>VLOOKUP(Sales_Data17[[#This Row],[Customer Name Index]],Customer_Data[#All],2,0)</f>
        <v>ETUDE Ltd</v>
      </c>
      <c r="D5409">
        <v>4</v>
      </c>
      <c r="E5409" t="s">
        <v>4</v>
      </c>
      <c r="F5409" t="s">
        <v>8168</v>
      </c>
      <c r="G5409" t="s">
        <v>8027</v>
      </c>
      <c r="H5409" t="str">
        <f>VLOOKUP(Sales_Data17[[#This Row],[Delivery Region Index]],Regions_Table[#All],2,0)</f>
        <v>New South Wales</v>
      </c>
      <c r="I5409" t="str">
        <f>VLOOKUP(Sales_Data17[[#This Row],[Delivery Region Index]],Regions_Table[#All],3,0)</f>
        <v>Grafton</v>
      </c>
      <c r="J5409">
        <v>11</v>
      </c>
      <c r="K5409">
        <v>2</v>
      </c>
      <c r="L5409" t="str">
        <f>VLOOKUP(Sales_Data17[[#This Row],[Product Description Index]],Products_Data[#All],2,0)</f>
        <v>Pants</v>
      </c>
      <c r="M5409">
        <v>5</v>
      </c>
      <c r="N5409" s="9">
        <v>77.422222222222231</v>
      </c>
      <c r="O5409" s="9">
        <f>Sales_Data17[[#This Row],[Order Quantity]]*Sales_Data17[[#This Row],[Unit Price]]</f>
        <v>387.11111111111114</v>
      </c>
      <c r="P5409" s="9">
        <v>64.260444444444445</v>
      </c>
      <c r="Q5409" s="9">
        <f>Sales_Data17[[#This Row],[Line Total]]-(Sales_Data17[[#This Row],[Total Unit Cost]]*Sales_Data17[[#This Row],[Order Quantity]])</f>
        <v>65.80888888888893</v>
      </c>
      <c r="R5409" s="1" t="str">
        <f>TEXT(Sales_Data17[[#This Row],[OrderDate]],"MMM")</f>
        <v>May</v>
      </c>
      <c r="S5409" s="1" t="str">
        <f t="shared" si="84"/>
        <v>2015</v>
      </c>
    </row>
    <row r="5410" spans="1:19">
      <c r="A5410" t="s">
        <v>5433</v>
      </c>
      <c r="B5410" s="2">
        <v>42129</v>
      </c>
      <c r="C5410" s="2" t="str">
        <f>VLOOKUP(Sales_Data17[[#This Row],[Customer Name Index]],Customer_Data[#All],2,0)</f>
        <v>Rochester Ltd</v>
      </c>
      <c r="D5410">
        <v>15</v>
      </c>
      <c r="E5410" t="s">
        <v>3</v>
      </c>
      <c r="F5410" t="s">
        <v>8168</v>
      </c>
      <c r="G5410" t="s">
        <v>8025</v>
      </c>
      <c r="H5410" t="str">
        <f>VLOOKUP(Sales_Data17[[#This Row],[Delivery Region Index]],Regions_Table[#All],2,0)</f>
        <v>Queensland</v>
      </c>
      <c r="I5410" t="str">
        <f>VLOOKUP(Sales_Data17[[#This Row],[Delivery Region Index]],Regions_Table[#All],3,0)</f>
        <v>Rockhampton</v>
      </c>
      <c r="J5410">
        <v>41</v>
      </c>
      <c r="K5410">
        <v>6</v>
      </c>
      <c r="L5410" t="str">
        <f>VLOOKUP(Sales_Data17[[#This Row],[Product Description Index]],Products_Data[#All],2,0)</f>
        <v>Socks</v>
      </c>
      <c r="M5410">
        <v>3</v>
      </c>
      <c r="N5410" s="9">
        <v>249.38888888888889</v>
      </c>
      <c r="O5410" s="9">
        <f>Sales_Data17[[#This Row],[Order Quantity]]*Sales_Data17[[#This Row],[Unit Price]]</f>
        <v>748.16666666666663</v>
      </c>
      <c r="P5410" s="9">
        <v>189.53555555555556</v>
      </c>
      <c r="Q5410" s="9">
        <f>Sales_Data17[[#This Row],[Line Total]]-(Sales_Data17[[#This Row],[Total Unit Cost]]*Sales_Data17[[#This Row],[Order Quantity]])</f>
        <v>179.55999999999995</v>
      </c>
      <c r="R5410" s="1" t="str">
        <f>TEXT(Sales_Data17[[#This Row],[OrderDate]],"MMM")</f>
        <v>May</v>
      </c>
      <c r="S5410" s="1" t="str">
        <f t="shared" si="84"/>
        <v>2015</v>
      </c>
    </row>
    <row r="5411" spans="1:19">
      <c r="A5411" t="s">
        <v>5434</v>
      </c>
      <c r="B5411" s="2">
        <v>42129</v>
      </c>
      <c r="C5411" s="2" t="str">
        <f>VLOOKUP(Sales_Data17[[#This Row],[Customer Name Index]],Customer_Data[#All],2,0)</f>
        <v>Avon Corp</v>
      </c>
      <c r="D5411">
        <v>1</v>
      </c>
      <c r="E5411" t="s">
        <v>4</v>
      </c>
      <c r="F5411" t="s">
        <v>8168</v>
      </c>
      <c r="G5411" t="s">
        <v>8027</v>
      </c>
      <c r="H5411" t="str">
        <f>VLOOKUP(Sales_Data17[[#This Row],[Delivery Region Index]],Regions_Table[#All],2,0)</f>
        <v>New South Wales</v>
      </c>
      <c r="I5411" t="str">
        <f>VLOOKUP(Sales_Data17[[#This Row],[Delivery Region Index]],Regions_Table[#All],3,0)</f>
        <v>Albury</v>
      </c>
      <c r="J5411">
        <v>2</v>
      </c>
      <c r="K5411">
        <v>1</v>
      </c>
      <c r="L5411" t="str">
        <f>VLOOKUP(Sales_Data17[[#This Row],[Product Description Index]],Products_Data[#All],2,0)</f>
        <v>Shirts</v>
      </c>
      <c r="M5411">
        <v>9</v>
      </c>
      <c r="N5411" s="9">
        <v>208.44444444444446</v>
      </c>
      <c r="O5411" s="9">
        <f>Sales_Data17[[#This Row],[Order Quantity]]*Sales_Data17[[#This Row],[Unit Price]]</f>
        <v>1876</v>
      </c>
      <c r="P5411" s="9">
        <v>141.74222222222224</v>
      </c>
      <c r="Q5411" s="9">
        <f>Sales_Data17[[#This Row],[Line Total]]-(Sales_Data17[[#This Row],[Total Unit Cost]]*Sales_Data17[[#This Row],[Order Quantity]])</f>
        <v>600.31999999999994</v>
      </c>
      <c r="R5411" s="1" t="str">
        <f>TEXT(Sales_Data17[[#This Row],[OrderDate]],"MMM")</f>
        <v>May</v>
      </c>
      <c r="S5411" s="1" t="str">
        <f t="shared" si="84"/>
        <v>2015</v>
      </c>
    </row>
    <row r="5412" spans="1:19">
      <c r="A5412" t="s">
        <v>5435</v>
      </c>
      <c r="B5412" s="2">
        <v>42130</v>
      </c>
      <c r="C5412" s="2" t="str">
        <f>VLOOKUP(Sales_Data17[[#This Row],[Customer Name Index]],Customer_Data[#All],2,0)</f>
        <v>Ole Group</v>
      </c>
      <c r="D5412">
        <v>13</v>
      </c>
      <c r="E5412" t="s">
        <v>4</v>
      </c>
      <c r="F5412" t="s">
        <v>8168</v>
      </c>
      <c r="G5412" t="s">
        <v>8026</v>
      </c>
      <c r="H5412" t="str">
        <f>VLOOKUP(Sales_Data17[[#This Row],[Delivery Region Index]],Regions_Table[#All],2,0)</f>
        <v>Queensland</v>
      </c>
      <c r="I5412" t="str">
        <f>VLOOKUP(Sales_Data17[[#This Row],[Delivery Region Index]],Regions_Table[#All],3,0)</f>
        <v>Mackay</v>
      </c>
      <c r="J5412">
        <v>36</v>
      </c>
      <c r="K5412">
        <v>5</v>
      </c>
      <c r="L5412" t="str">
        <f>VLOOKUP(Sales_Data17[[#This Row],[Product Description Index]],Products_Data[#All],2,0)</f>
        <v>Hats</v>
      </c>
      <c r="M5412">
        <v>9</v>
      </c>
      <c r="N5412" s="9">
        <v>259.06666666666666</v>
      </c>
      <c r="O5412" s="9">
        <f>Sales_Data17[[#This Row],[Order Quantity]]*Sales_Data17[[#This Row],[Unit Price]]</f>
        <v>2331.6</v>
      </c>
      <c r="P5412" s="9">
        <v>160.62133333333333</v>
      </c>
      <c r="Q5412" s="9">
        <f>Sales_Data17[[#This Row],[Line Total]]-(Sales_Data17[[#This Row],[Total Unit Cost]]*Sales_Data17[[#This Row],[Order Quantity]])</f>
        <v>886.00800000000004</v>
      </c>
      <c r="R5412" s="1" t="str">
        <f>TEXT(Sales_Data17[[#This Row],[OrderDate]],"MMM")</f>
        <v>May</v>
      </c>
      <c r="S5412" s="1" t="str">
        <f t="shared" si="84"/>
        <v>2015</v>
      </c>
    </row>
    <row r="5413" spans="1:19">
      <c r="A5413" t="s">
        <v>5436</v>
      </c>
      <c r="B5413" s="2">
        <v>42130</v>
      </c>
      <c r="C5413" s="2" t="str">
        <f>VLOOKUP(Sales_Data17[[#This Row],[Customer Name Index]],Customer_Data[#All],2,0)</f>
        <v>Ole Group</v>
      </c>
      <c r="D5413">
        <v>13</v>
      </c>
      <c r="E5413" t="s">
        <v>4</v>
      </c>
      <c r="F5413" t="s">
        <v>8168</v>
      </c>
      <c r="G5413" t="s">
        <v>8026</v>
      </c>
      <c r="H5413" t="str">
        <f>VLOOKUP(Sales_Data17[[#This Row],[Delivery Region Index]],Regions_Table[#All],2,0)</f>
        <v>Queensland</v>
      </c>
      <c r="I5413" t="str">
        <f>VLOOKUP(Sales_Data17[[#This Row],[Delivery Region Index]],Regions_Table[#All],3,0)</f>
        <v>Maryborough</v>
      </c>
      <c r="J5413">
        <v>37</v>
      </c>
      <c r="K5413">
        <v>6</v>
      </c>
      <c r="L5413" t="str">
        <f>VLOOKUP(Sales_Data17[[#This Row],[Product Description Index]],Products_Data[#All],2,0)</f>
        <v>Socks</v>
      </c>
      <c r="M5413">
        <v>4</v>
      </c>
      <c r="N5413" s="9">
        <v>205.46666666666667</v>
      </c>
      <c r="O5413" s="9">
        <f>Sales_Data17[[#This Row],[Order Quantity]]*Sales_Data17[[#This Row],[Unit Price]]</f>
        <v>821.86666666666667</v>
      </c>
      <c r="P5413" s="9">
        <v>125.33466666666666</v>
      </c>
      <c r="Q5413" s="9">
        <f>Sales_Data17[[#This Row],[Line Total]]-(Sales_Data17[[#This Row],[Total Unit Cost]]*Sales_Data17[[#This Row],[Order Quantity]])</f>
        <v>320.52800000000002</v>
      </c>
      <c r="R5413" s="1" t="str">
        <f>TEXT(Sales_Data17[[#This Row],[OrderDate]],"MMM")</f>
        <v>May</v>
      </c>
      <c r="S5413" s="1" t="str">
        <f t="shared" si="84"/>
        <v>2015</v>
      </c>
    </row>
    <row r="5414" spans="1:19">
      <c r="A5414" t="s">
        <v>5437</v>
      </c>
      <c r="B5414" s="2">
        <v>42130</v>
      </c>
      <c r="C5414" s="2" t="str">
        <f>VLOOKUP(Sales_Data17[[#This Row],[Customer Name Index]],Customer_Data[#All],2,0)</f>
        <v xml:space="preserve">Qualitest </v>
      </c>
      <c r="D5414">
        <v>19</v>
      </c>
      <c r="E5414" t="s">
        <v>2</v>
      </c>
      <c r="F5414" t="s">
        <v>8168</v>
      </c>
      <c r="G5414" t="s">
        <v>8028</v>
      </c>
      <c r="H5414" t="str">
        <f>VLOOKUP(Sales_Data17[[#This Row],[Delivery Region Index]],Regions_Table[#All],2,0)</f>
        <v>Victoria</v>
      </c>
      <c r="I5414" t="str">
        <f>VLOOKUP(Sales_Data17[[#This Row],[Delivery Region Index]],Regions_Table[#All],3,0)</f>
        <v>Swan Hill</v>
      </c>
      <c r="J5414">
        <v>55</v>
      </c>
      <c r="K5414">
        <v>8</v>
      </c>
      <c r="L5414" t="str">
        <f>VLOOKUP(Sales_Data17[[#This Row],[Product Description Index]],Products_Data[#All],2,0)</f>
        <v>Shoes</v>
      </c>
      <c r="M5414">
        <v>7</v>
      </c>
      <c r="N5414" s="9">
        <v>367.01111111111112</v>
      </c>
      <c r="O5414" s="9">
        <f>Sales_Data17[[#This Row],[Order Quantity]]*Sales_Data17[[#This Row],[Unit Price]]</f>
        <v>2569.077777777778</v>
      </c>
      <c r="P5414" s="9">
        <v>256.90777777777771</v>
      </c>
      <c r="Q5414" s="9">
        <f>Sales_Data17[[#This Row],[Line Total]]-(Sales_Data17[[#This Row],[Total Unit Cost]]*Sales_Data17[[#This Row],[Order Quantity]])</f>
        <v>770.72333333333404</v>
      </c>
      <c r="R5414" s="1" t="str">
        <f>TEXT(Sales_Data17[[#This Row],[OrderDate]],"MMM")</f>
        <v>May</v>
      </c>
      <c r="S5414" s="1" t="str">
        <f t="shared" si="84"/>
        <v>2015</v>
      </c>
    </row>
    <row r="5415" spans="1:19">
      <c r="A5415" t="s">
        <v>5438</v>
      </c>
      <c r="B5415" s="2">
        <v>42131</v>
      </c>
      <c r="C5415" s="2" t="str">
        <f>VLOOKUP(Sales_Data17[[#This Row],[Customer Name Index]],Customer_Data[#All],2,0)</f>
        <v xml:space="preserve">Qualitest </v>
      </c>
      <c r="D5415">
        <v>19</v>
      </c>
      <c r="E5415" t="s">
        <v>2</v>
      </c>
      <c r="F5415" t="s">
        <v>8168</v>
      </c>
      <c r="G5415" t="s">
        <v>8028</v>
      </c>
      <c r="H5415" t="str">
        <f>VLOOKUP(Sales_Data17[[#This Row],[Delivery Region Index]],Regions_Table[#All],2,0)</f>
        <v>Victoria</v>
      </c>
      <c r="I5415" t="str">
        <f>VLOOKUP(Sales_Data17[[#This Row],[Delivery Region Index]],Regions_Table[#All],3,0)</f>
        <v>Mildura</v>
      </c>
      <c r="J5415">
        <v>53</v>
      </c>
      <c r="K5415">
        <v>8</v>
      </c>
      <c r="L5415" t="str">
        <f>VLOOKUP(Sales_Data17[[#This Row],[Product Description Index]],Products_Data[#All],2,0)</f>
        <v>Shoes</v>
      </c>
      <c r="M5415">
        <v>6</v>
      </c>
      <c r="N5415" s="9">
        <v>425.82222222222225</v>
      </c>
      <c r="O5415" s="9">
        <f>Sales_Data17[[#This Row],[Order Quantity]]*Sales_Data17[[#This Row],[Unit Price]]</f>
        <v>2554.9333333333334</v>
      </c>
      <c r="P5415" s="9">
        <v>344.916</v>
      </c>
      <c r="Q5415" s="9">
        <f>Sales_Data17[[#This Row],[Line Total]]-(Sales_Data17[[#This Row],[Total Unit Cost]]*Sales_Data17[[#This Row],[Order Quantity]])</f>
        <v>485.4373333333333</v>
      </c>
      <c r="R5415" s="1" t="str">
        <f>TEXT(Sales_Data17[[#This Row],[OrderDate]],"MMM")</f>
        <v>May</v>
      </c>
      <c r="S5415" s="1" t="str">
        <f t="shared" si="84"/>
        <v>2015</v>
      </c>
    </row>
    <row r="5416" spans="1:19">
      <c r="A5416" t="s">
        <v>5439</v>
      </c>
      <c r="B5416" s="2">
        <v>42131</v>
      </c>
      <c r="C5416" s="2" t="str">
        <f>VLOOKUP(Sales_Data17[[#This Row],[Customer Name Index]],Customer_Data[#All],2,0)</f>
        <v>Apollo Ltd</v>
      </c>
      <c r="D5416">
        <v>11</v>
      </c>
      <c r="E5416" t="s">
        <v>2</v>
      </c>
      <c r="F5416" t="s">
        <v>8168</v>
      </c>
      <c r="G5416" t="s">
        <v>8026</v>
      </c>
      <c r="H5416" t="str">
        <f>VLOOKUP(Sales_Data17[[#This Row],[Delivery Region Index]],Regions_Table[#All],2,0)</f>
        <v>Queensland</v>
      </c>
      <c r="I5416" t="str">
        <f>VLOOKUP(Sales_Data17[[#This Row],[Delivery Region Index]],Regions_Table[#All],3,0)</f>
        <v>Gold Coast</v>
      </c>
      <c r="J5416">
        <v>31</v>
      </c>
      <c r="K5416">
        <v>5</v>
      </c>
      <c r="L5416" t="str">
        <f>VLOOKUP(Sales_Data17[[#This Row],[Product Description Index]],Products_Data[#All],2,0)</f>
        <v>Hats</v>
      </c>
      <c r="M5416">
        <v>6</v>
      </c>
      <c r="N5416" s="9">
        <v>430.28888888888889</v>
      </c>
      <c r="O5416" s="9">
        <f>Sales_Data17[[#This Row],[Order Quantity]]*Sales_Data17[[#This Row],[Unit Price]]</f>
        <v>2581.7333333333336</v>
      </c>
      <c r="P5416" s="9">
        <v>210.84155555555554</v>
      </c>
      <c r="Q5416" s="9">
        <f>Sales_Data17[[#This Row],[Line Total]]-(Sales_Data17[[#This Row],[Total Unit Cost]]*Sales_Data17[[#This Row],[Order Quantity]])</f>
        <v>1316.6840000000002</v>
      </c>
      <c r="R5416" s="1" t="str">
        <f>TEXT(Sales_Data17[[#This Row],[OrderDate]],"MMM")</f>
        <v>May</v>
      </c>
      <c r="S5416" s="1" t="str">
        <f t="shared" si="84"/>
        <v>2015</v>
      </c>
    </row>
    <row r="5417" spans="1:19">
      <c r="A5417" t="s">
        <v>5440</v>
      </c>
      <c r="B5417" s="2">
        <v>42131</v>
      </c>
      <c r="C5417" s="2" t="str">
        <f>VLOOKUP(Sales_Data17[[#This Row],[Customer Name Index]],Customer_Data[#All],2,0)</f>
        <v xml:space="preserve">Ei </v>
      </c>
      <c r="D5417">
        <v>9</v>
      </c>
      <c r="E5417" t="s">
        <v>2</v>
      </c>
      <c r="F5417" t="s">
        <v>8168</v>
      </c>
      <c r="G5417" t="s">
        <v>8027</v>
      </c>
      <c r="H5417" t="str">
        <f>VLOOKUP(Sales_Data17[[#This Row],[Delivery Region Index]],Regions_Table[#All],2,0)</f>
        <v>Queensland</v>
      </c>
      <c r="I5417" t="str">
        <f>VLOOKUP(Sales_Data17[[#This Row],[Delivery Region Index]],Regions_Table[#All],3,0)</f>
        <v>Brisbane</v>
      </c>
      <c r="J5417">
        <v>26</v>
      </c>
      <c r="K5417">
        <v>4</v>
      </c>
      <c r="L5417" t="str">
        <f>VLOOKUP(Sales_Data17[[#This Row],[Product Description Index]],Products_Data[#All],2,0)</f>
        <v>Jeans</v>
      </c>
      <c r="M5417">
        <v>7</v>
      </c>
      <c r="N5417" s="9">
        <v>444.43333333333334</v>
      </c>
      <c r="O5417" s="9">
        <f>Sales_Data17[[#This Row],[Order Quantity]]*Sales_Data17[[#This Row],[Unit Price]]</f>
        <v>3111.0333333333333</v>
      </c>
      <c r="P5417" s="9">
        <v>377.76833333333332</v>
      </c>
      <c r="Q5417" s="9">
        <f>Sales_Data17[[#This Row],[Line Total]]-(Sales_Data17[[#This Row],[Total Unit Cost]]*Sales_Data17[[#This Row],[Order Quantity]])</f>
        <v>466.6550000000002</v>
      </c>
      <c r="R5417" s="1" t="str">
        <f>TEXT(Sales_Data17[[#This Row],[OrderDate]],"MMM")</f>
        <v>May</v>
      </c>
      <c r="S5417" s="1" t="str">
        <f t="shared" si="84"/>
        <v>2015</v>
      </c>
    </row>
    <row r="5418" spans="1:19">
      <c r="A5418" t="s">
        <v>5441</v>
      </c>
      <c r="B5418" s="2">
        <v>42131</v>
      </c>
      <c r="C5418" s="2" t="str">
        <f>VLOOKUP(Sales_Data17[[#This Row],[Customer Name Index]],Customer_Data[#All],2,0)</f>
        <v xml:space="preserve">WakeFern </v>
      </c>
      <c r="D5418">
        <v>2</v>
      </c>
      <c r="E5418" t="s">
        <v>2</v>
      </c>
      <c r="F5418" t="s">
        <v>8168</v>
      </c>
      <c r="G5418" t="s">
        <v>8027</v>
      </c>
      <c r="H5418" t="str">
        <f>VLOOKUP(Sales_Data17[[#This Row],[Delivery Region Index]],Regions_Table[#All],2,0)</f>
        <v>New South Wales</v>
      </c>
      <c r="I5418" t="str">
        <f>VLOOKUP(Sales_Data17[[#This Row],[Delivery Region Index]],Regions_Table[#All],3,0)</f>
        <v>Cessnock</v>
      </c>
      <c r="J5418">
        <v>6</v>
      </c>
      <c r="K5418">
        <v>1</v>
      </c>
      <c r="L5418" t="str">
        <f>VLOOKUP(Sales_Data17[[#This Row],[Product Description Index]],Products_Data[#All],2,0)</f>
        <v>Shirts</v>
      </c>
      <c r="M5418">
        <v>7</v>
      </c>
      <c r="N5418" s="9">
        <v>117.62222222222223</v>
      </c>
      <c r="O5418" s="9">
        <f>Sales_Data17[[#This Row],[Order Quantity]]*Sales_Data17[[#This Row],[Unit Price]]</f>
        <v>823.35555555555561</v>
      </c>
      <c r="P5418" s="9">
        <v>70.573333333333338</v>
      </c>
      <c r="Q5418" s="9">
        <f>Sales_Data17[[#This Row],[Line Total]]-(Sales_Data17[[#This Row],[Total Unit Cost]]*Sales_Data17[[#This Row],[Order Quantity]])</f>
        <v>329.34222222222223</v>
      </c>
      <c r="R5418" s="1" t="str">
        <f>TEXT(Sales_Data17[[#This Row],[OrderDate]],"MMM")</f>
        <v>May</v>
      </c>
      <c r="S5418" s="1" t="str">
        <f t="shared" si="84"/>
        <v>2015</v>
      </c>
    </row>
    <row r="5419" spans="1:19">
      <c r="A5419" t="s">
        <v>5442</v>
      </c>
      <c r="B5419" s="2">
        <v>42131</v>
      </c>
      <c r="C5419" s="2" t="str">
        <f>VLOOKUP(Sales_Data17[[#This Row],[Customer Name Index]],Customer_Data[#All],2,0)</f>
        <v xml:space="preserve">Qualitest </v>
      </c>
      <c r="D5419">
        <v>19</v>
      </c>
      <c r="E5419" t="s">
        <v>2</v>
      </c>
      <c r="F5419" t="s">
        <v>8168</v>
      </c>
      <c r="G5419" t="s">
        <v>8028</v>
      </c>
      <c r="H5419" t="str">
        <f>VLOOKUP(Sales_Data17[[#This Row],[Delivery Region Index]],Regions_Table[#All],2,0)</f>
        <v>Victoria</v>
      </c>
      <c r="I5419" t="str">
        <f>VLOOKUP(Sales_Data17[[#This Row],[Delivery Region Index]],Regions_Table[#All],3,0)</f>
        <v>Swan Hill</v>
      </c>
      <c r="J5419">
        <v>55</v>
      </c>
      <c r="K5419">
        <v>8</v>
      </c>
      <c r="L5419" t="str">
        <f>VLOOKUP(Sales_Data17[[#This Row],[Product Description Index]],Products_Data[#All],2,0)</f>
        <v>Shoes</v>
      </c>
      <c r="M5419">
        <v>3</v>
      </c>
      <c r="N5419" s="9">
        <v>304.47777777777782</v>
      </c>
      <c r="O5419" s="9">
        <f>Sales_Data17[[#This Row],[Order Quantity]]*Sales_Data17[[#This Row],[Unit Price]]</f>
        <v>913.43333333333339</v>
      </c>
      <c r="P5419" s="9">
        <v>237.49266666666668</v>
      </c>
      <c r="Q5419" s="9">
        <f>Sales_Data17[[#This Row],[Line Total]]-(Sales_Data17[[#This Row],[Total Unit Cost]]*Sales_Data17[[#This Row],[Order Quantity]])</f>
        <v>200.95533333333333</v>
      </c>
      <c r="R5419" s="1" t="str">
        <f>TEXT(Sales_Data17[[#This Row],[OrderDate]],"MMM")</f>
        <v>May</v>
      </c>
      <c r="S5419" s="1" t="str">
        <f t="shared" si="84"/>
        <v>2015</v>
      </c>
    </row>
    <row r="5420" spans="1:19">
      <c r="A5420" t="s">
        <v>5443</v>
      </c>
      <c r="B5420" s="2">
        <v>42131</v>
      </c>
      <c r="C5420" s="2" t="str">
        <f>VLOOKUP(Sales_Data17[[#This Row],[Customer Name Index]],Customer_Data[#All],2,0)</f>
        <v>Procter Corp</v>
      </c>
      <c r="D5420">
        <v>5</v>
      </c>
      <c r="E5420" t="s">
        <v>3</v>
      </c>
      <c r="F5420" t="s">
        <v>8168</v>
      </c>
      <c r="G5420" t="s">
        <v>8027</v>
      </c>
      <c r="H5420" t="str">
        <f>VLOOKUP(Sales_Data17[[#This Row],[Delivery Region Index]],Regions_Table[#All],2,0)</f>
        <v>New South Wales</v>
      </c>
      <c r="I5420" t="str">
        <f>VLOOKUP(Sales_Data17[[#This Row],[Delivery Region Index]],Regions_Table[#All],3,0)</f>
        <v>Griffith</v>
      </c>
      <c r="J5420">
        <v>12</v>
      </c>
      <c r="K5420">
        <v>2</v>
      </c>
      <c r="L5420" t="str">
        <f>VLOOKUP(Sales_Data17[[#This Row],[Product Description Index]],Products_Data[#All],2,0)</f>
        <v>Pants</v>
      </c>
      <c r="M5420">
        <v>6</v>
      </c>
      <c r="N5420" s="9">
        <v>119.85555555555555</v>
      </c>
      <c r="O5420" s="9">
        <f>Sales_Data17[[#This Row],[Order Quantity]]*Sales_Data17[[#This Row],[Unit Price]]</f>
        <v>719.13333333333333</v>
      </c>
      <c r="P5420" s="9">
        <v>93.487333333333339</v>
      </c>
      <c r="Q5420" s="9">
        <f>Sales_Data17[[#This Row],[Line Total]]-(Sales_Data17[[#This Row],[Total Unit Cost]]*Sales_Data17[[#This Row],[Order Quantity]])</f>
        <v>158.20933333333335</v>
      </c>
      <c r="R5420" s="1" t="str">
        <f>TEXT(Sales_Data17[[#This Row],[OrderDate]],"MMM")</f>
        <v>May</v>
      </c>
      <c r="S5420" s="1" t="str">
        <f t="shared" si="84"/>
        <v>2015</v>
      </c>
    </row>
    <row r="5421" spans="1:19">
      <c r="A5421" t="s">
        <v>5444</v>
      </c>
      <c r="B5421" s="2">
        <v>42131</v>
      </c>
      <c r="C5421" s="2" t="str">
        <f>VLOOKUP(Sales_Data17[[#This Row],[Customer Name Index]],Customer_Data[#All],2,0)</f>
        <v xml:space="preserve">Ei </v>
      </c>
      <c r="D5421">
        <v>9</v>
      </c>
      <c r="E5421" t="s">
        <v>2</v>
      </c>
      <c r="F5421" t="s">
        <v>8168</v>
      </c>
      <c r="G5421" t="s">
        <v>8027</v>
      </c>
      <c r="H5421" t="str">
        <f>VLOOKUP(Sales_Data17[[#This Row],[Delivery Region Index]],Regions_Table[#All],2,0)</f>
        <v>Queensland</v>
      </c>
      <c r="I5421" t="str">
        <f>VLOOKUP(Sales_Data17[[#This Row],[Delivery Region Index]],Regions_Table[#All],3,0)</f>
        <v>Brisbane</v>
      </c>
      <c r="J5421">
        <v>26</v>
      </c>
      <c r="K5421">
        <v>4</v>
      </c>
      <c r="L5421" t="str">
        <f>VLOOKUP(Sales_Data17[[#This Row],[Product Description Index]],Products_Data[#All],2,0)</f>
        <v>Jeans</v>
      </c>
      <c r="M5421">
        <v>6</v>
      </c>
      <c r="N5421" s="9">
        <v>110.92222222222223</v>
      </c>
      <c r="O5421" s="9">
        <f>Sales_Data17[[#This Row],[Order Quantity]]*Sales_Data17[[#This Row],[Unit Price]]</f>
        <v>665.53333333333342</v>
      </c>
      <c r="P5421" s="9">
        <v>94.283888888888896</v>
      </c>
      <c r="Q5421" s="9">
        <f>Sales_Data17[[#This Row],[Line Total]]-(Sales_Data17[[#This Row],[Total Unit Cost]]*Sales_Data17[[#This Row],[Order Quantity]])</f>
        <v>99.830000000000041</v>
      </c>
      <c r="R5421" s="1" t="str">
        <f>TEXT(Sales_Data17[[#This Row],[OrderDate]],"MMM")</f>
        <v>May</v>
      </c>
      <c r="S5421" s="1" t="str">
        <f t="shared" si="84"/>
        <v>2015</v>
      </c>
    </row>
    <row r="5422" spans="1:19">
      <c r="A5422" t="s">
        <v>5445</v>
      </c>
      <c r="B5422" s="2">
        <v>42131</v>
      </c>
      <c r="C5422" s="2" t="str">
        <f>VLOOKUP(Sales_Data17[[#This Row],[Customer Name Index]],Customer_Data[#All],2,0)</f>
        <v>PEDIFIX, Corp</v>
      </c>
      <c r="D5422">
        <v>6</v>
      </c>
      <c r="E5422" t="s">
        <v>3</v>
      </c>
      <c r="F5422" t="s">
        <v>8168</v>
      </c>
      <c r="G5422" t="s">
        <v>8027</v>
      </c>
      <c r="H5422" t="str">
        <f>VLOOKUP(Sales_Data17[[#This Row],[Delivery Region Index]],Regions_Table[#All],2,0)</f>
        <v>New South Wales</v>
      </c>
      <c r="I5422" t="str">
        <f>VLOOKUP(Sales_Data17[[#This Row],[Delivery Region Index]],Regions_Table[#All],3,0)</f>
        <v>Maitland</v>
      </c>
      <c r="J5422">
        <v>15</v>
      </c>
      <c r="K5422">
        <v>3</v>
      </c>
      <c r="L5422" t="str">
        <f>VLOOKUP(Sales_Data17[[#This Row],[Product Description Index]],Products_Data[#All],2,0)</f>
        <v>Sunglasses</v>
      </c>
      <c r="M5422">
        <v>7</v>
      </c>
      <c r="N5422" s="9">
        <v>125.06666666666668</v>
      </c>
      <c r="O5422" s="9">
        <f>Sales_Data17[[#This Row],[Order Quantity]]*Sales_Data17[[#This Row],[Unit Price]]</f>
        <v>875.4666666666667</v>
      </c>
      <c r="P5422" s="9">
        <v>103.80533333333334</v>
      </c>
      <c r="Q5422" s="9">
        <f>Sales_Data17[[#This Row],[Line Total]]-(Sales_Data17[[#This Row],[Total Unit Cost]]*Sales_Data17[[#This Row],[Order Quantity]])</f>
        <v>148.82933333333335</v>
      </c>
      <c r="R5422" s="1" t="str">
        <f>TEXT(Sales_Data17[[#This Row],[OrderDate]],"MMM")</f>
        <v>May</v>
      </c>
      <c r="S5422" s="1" t="str">
        <f t="shared" si="84"/>
        <v>2015</v>
      </c>
    </row>
    <row r="5423" spans="1:19">
      <c r="A5423" t="s">
        <v>5446</v>
      </c>
      <c r="B5423" s="2">
        <v>42132</v>
      </c>
      <c r="C5423" s="2" t="str">
        <f>VLOOKUP(Sales_Data17[[#This Row],[Customer Name Index]],Customer_Data[#All],2,0)</f>
        <v>Procter Corp</v>
      </c>
      <c r="D5423">
        <v>5</v>
      </c>
      <c r="E5423" t="s">
        <v>4</v>
      </c>
      <c r="F5423" t="s">
        <v>8168</v>
      </c>
      <c r="G5423" t="s">
        <v>8027</v>
      </c>
      <c r="H5423" t="str">
        <f>VLOOKUP(Sales_Data17[[#This Row],[Delivery Region Index]],Regions_Table[#All],2,0)</f>
        <v>New South Wales</v>
      </c>
      <c r="I5423" t="str">
        <f>VLOOKUP(Sales_Data17[[#This Row],[Delivery Region Index]],Regions_Table[#All],3,0)</f>
        <v>Lake Macquarie</v>
      </c>
      <c r="J5423">
        <v>13</v>
      </c>
      <c r="K5423">
        <v>2</v>
      </c>
      <c r="L5423" t="str">
        <f>VLOOKUP(Sales_Data17[[#This Row],[Product Description Index]],Products_Data[#All],2,0)</f>
        <v>Pants</v>
      </c>
      <c r="M5423">
        <v>3</v>
      </c>
      <c r="N5423" s="9">
        <v>213.65555555555557</v>
      </c>
      <c r="O5423" s="9">
        <f>Sales_Data17[[#This Row],[Order Quantity]]*Sales_Data17[[#This Row],[Unit Price]]</f>
        <v>640.9666666666667</v>
      </c>
      <c r="P5423" s="9">
        <v>87.598777777777784</v>
      </c>
      <c r="Q5423" s="9">
        <f>Sales_Data17[[#This Row],[Line Total]]-(Sales_Data17[[#This Row],[Total Unit Cost]]*Sales_Data17[[#This Row],[Order Quantity]])</f>
        <v>378.17033333333336</v>
      </c>
      <c r="R5423" s="1" t="str">
        <f>TEXT(Sales_Data17[[#This Row],[OrderDate]],"MMM")</f>
        <v>May</v>
      </c>
      <c r="S5423" s="1" t="str">
        <f t="shared" si="84"/>
        <v>2015</v>
      </c>
    </row>
    <row r="5424" spans="1:19">
      <c r="A5424" t="s">
        <v>5447</v>
      </c>
      <c r="B5424" s="2">
        <v>42132</v>
      </c>
      <c r="C5424" s="2" t="str">
        <f>VLOOKUP(Sales_Data17[[#This Row],[Customer Name Index]],Customer_Data[#All],2,0)</f>
        <v>New Ltd</v>
      </c>
      <c r="D5424">
        <v>7</v>
      </c>
      <c r="E5424" t="s">
        <v>4</v>
      </c>
      <c r="F5424" t="s">
        <v>8168</v>
      </c>
      <c r="G5424" t="s">
        <v>8027</v>
      </c>
      <c r="H5424" t="str">
        <f>VLOOKUP(Sales_Data17[[#This Row],[Delivery Region Index]],Regions_Table[#All],2,0)</f>
        <v>New South Wales</v>
      </c>
      <c r="I5424" t="str">
        <f>VLOOKUP(Sales_Data17[[#This Row],[Delivery Region Index]],Regions_Table[#All],3,0)</f>
        <v>Tamworth</v>
      </c>
      <c r="J5424">
        <v>21</v>
      </c>
      <c r="K5424">
        <v>3</v>
      </c>
      <c r="L5424" t="str">
        <f>VLOOKUP(Sales_Data17[[#This Row],[Product Description Index]],Products_Data[#All],2,0)</f>
        <v>Sunglasses</v>
      </c>
      <c r="M5424">
        <v>4</v>
      </c>
      <c r="N5424" s="9">
        <v>209.93333333333334</v>
      </c>
      <c r="O5424" s="9">
        <f>Sales_Data17[[#This Row],[Order Quantity]]*Sales_Data17[[#This Row],[Unit Price]]</f>
        <v>839.73333333333335</v>
      </c>
      <c r="P5424" s="9">
        <v>121.76133333333334</v>
      </c>
      <c r="Q5424" s="9">
        <f>Sales_Data17[[#This Row],[Line Total]]-(Sales_Data17[[#This Row],[Total Unit Cost]]*Sales_Data17[[#This Row],[Order Quantity]])</f>
        <v>352.68799999999999</v>
      </c>
      <c r="R5424" s="1" t="str">
        <f>TEXT(Sales_Data17[[#This Row],[OrderDate]],"MMM")</f>
        <v>May</v>
      </c>
      <c r="S5424" s="1" t="str">
        <f t="shared" si="84"/>
        <v>2015</v>
      </c>
    </row>
    <row r="5425" spans="1:19">
      <c r="A5425" t="s">
        <v>5448</v>
      </c>
      <c r="B5425" s="2">
        <v>42133</v>
      </c>
      <c r="C5425" s="2" t="str">
        <f>VLOOKUP(Sales_Data17[[#This Row],[Customer Name Index]],Customer_Data[#All],2,0)</f>
        <v>New Ltd</v>
      </c>
      <c r="D5425">
        <v>7</v>
      </c>
      <c r="E5425" t="s">
        <v>3</v>
      </c>
      <c r="F5425" t="s">
        <v>8168</v>
      </c>
      <c r="G5425" t="s">
        <v>8027</v>
      </c>
      <c r="H5425" t="str">
        <f>VLOOKUP(Sales_Data17[[#This Row],[Delivery Region Index]],Regions_Table[#All],2,0)</f>
        <v>New South Wales</v>
      </c>
      <c r="I5425" t="str">
        <f>VLOOKUP(Sales_Data17[[#This Row],[Delivery Region Index]],Regions_Table[#All],3,0)</f>
        <v>Port Macquarie</v>
      </c>
      <c r="J5425">
        <v>19</v>
      </c>
      <c r="K5425">
        <v>3</v>
      </c>
      <c r="L5425" t="str">
        <f>VLOOKUP(Sales_Data17[[#This Row],[Product Description Index]],Products_Data[#All],2,0)</f>
        <v>Sunglasses</v>
      </c>
      <c r="M5425">
        <v>3</v>
      </c>
      <c r="N5425" s="9">
        <v>443.68888888888893</v>
      </c>
      <c r="O5425" s="9">
        <f>Sales_Data17[[#This Row],[Order Quantity]]*Sales_Data17[[#This Row],[Unit Price]]</f>
        <v>1331.0666666666668</v>
      </c>
      <c r="P5425" s="9">
        <v>181.91244444444445</v>
      </c>
      <c r="Q5425" s="9">
        <f>Sales_Data17[[#This Row],[Line Total]]-(Sales_Data17[[#This Row],[Total Unit Cost]]*Sales_Data17[[#This Row],[Order Quantity]])</f>
        <v>785.32933333333347</v>
      </c>
      <c r="R5425" s="1" t="str">
        <f>TEXT(Sales_Data17[[#This Row],[OrderDate]],"MMM")</f>
        <v>May</v>
      </c>
      <c r="S5425" s="1" t="str">
        <f t="shared" si="84"/>
        <v>2015</v>
      </c>
    </row>
    <row r="5426" spans="1:19">
      <c r="A5426" t="s">
        <v>5449</v>
      </c>
      <c r="B5426" s="2">
        <v>42133</v>
      </c>
      <c r="C5426" s="2" t="str">
        <f>VLOOKUP(Sales_Data17[[#This Row],[Customer Name Index]],Customer_Data[#All],2,0)</f>
        <v xml:space="preserve">Qualitest </v>
      </c>
      <c r="D5426">
        <v>19</v>
      </c>
      <c r="E5426" t="s">
        <v>4</v>
      </c>
      <c r="F5426" t="s">
        <v>8168</v>
      </c>
      <c r="G5426" t="s">
        <v>8028</v>
      </c>
      <c r="H5426" t="str">
        <f>VLOOKUP(Sales_Data17[[#This Row],[Delivery Region Index]],Regions_Table[#All],2,0)</f>
        <v>Victoria</v>
      </c>
      <c r="I5426" t="str">
        <f>VLOOKUP(Sales_Data17[[#This Row],[Delivery Region Index]],Regions_Table[#All],3,0)</f>
        <v>Mildura</v>
      </c>
      <c r="J5426">
        <v>53</v>
      </c>
      <c r="K5426">
        <v>8</v>
      </c>
      <c r="L5426" t="str">
        <f>VLOOKUP(Sales_Data17[[#This Row],[Product Description Index]],Products_Data[#All],2,0)</f>
        <v>Shoes</v>
      </c>
      <c r="M5426">
        <v>6</v>
      </c>
      <c r="N5426" s="9">
        <v>24.566666666666666</v>
      </c>
      <c r="O5426" s="9">
        <f>Sales_Data17[[#This Row],[Order Quantity]]*Sales_Data17[[#This Row],[Unit Price]]</f>
        <v>147.4</v>
      </c>
      <c r="P5426" s="9">
        <v>19.407666666666668</v>
      </c>
      <c r="Q5426" s="9">
        <f>Sales_Data17[[#This Row],[Line Total]]-(Sales_Data17[[#This Row],[Total Unit Cost]]*Sales_Data17[[#This Row],[Order Quantity]])</f>
        <v>30.954000000000008</v>
      </c>
      <c r="R5426" s="1" t="str">
        <f>TEXT(Sales_Data17[[#This Row],[OrderDate]],"MMM")</f>
        <v>May</v>
      </c>
      <c r="S5426" s="1" t="str">
        <f t="shared" si="84"/>
        <v>2015</v>
      </c>
    </row>
    <row r="5427" spans="1:19">
      <c r="A5427" t="s">
        <v>5450</v>
      </c>
      <c r="B5427" s="2">
        <v>42133</v>
      </c>
      <c r="C5427" s="2" t="str">
        <f>VLOOKUP(Sales_Data17[[#This Row],[Customer Name Index]],Customer_Data[#All],2,0)</f>
        <v xml:space="preserve">Medline </v>
      </c>
      <c r="D5427">
        <v>12</v>
      </c>
      <c r="E5427" t="s">
        <v>3</v>
      </c>
      <c r="F5427" t="s">
        <v>8168</v>
      </c>
      <c r="G5427" t="s">
        <v>8026</v>
      </c>
      <c r="H5427" t="str">
        <f>VLOOKUP(Sales_Data17[[#This Row],[Delivery Region Index]],Regions_Table[#All],2,0)</f>
        <v>Queensland</v>
      </c>
      <c r="I5427" t="str">
        <f>VLOOKUP(Sales_Data17[[#This Row],[Delivery Region Index]],Regions_Table[#All],3,0)</f>
        <v>Ipswich</v>
      </c>
      <c r="J5427">
        <v>34</v>
      </c>
      <c r="K5427">
        <v>5</v>
      </c>
      <c r="L5427" t="str">
        <f>VLOOKUP(Sales_Data17[[#This Row],[Product Description Index]],Products_Data[#All],2,0)</f>
        <v>Hats</v>
      </c>
      <c r="M5427">
        <v>3</v>
      </c>
      <c r="N5427" s="9">
        <v>116.87777777777779</v>
      </c>
      <c r="O5427" s="9">
        <f>Sales_Data17[[#This Row],[Order Quantity]]*Sales_Data17[[#This Row],[Unit Price]]</f>
        <v>350.63333333333338</v>
      </c>
      <c r="P5427" s="9">
        <v>70.126666666666665</v>
      </c>
      <c r="Q5427" s="9">
        <f>Sales_Data17[[#This Row],[Line Total]]-(Sales_Data17[[#This Row],[Total Unit Cost]]*Sales_Data17[[#This Row],[Order Quantity]])</f>
        <v>140.25333333333339</v>
      </c>
      <c r="R5427" s="1" t="str">
        <f>TEXT(Sales_Data17[[#This Row],[OrderDate]],"MMM")</f>
        <v>May</v>
      </c>
      <c r="S5427" s="1" t="str">
        <f t="shared" si="84"/>
        <v>2015</v>
      </c>
    </row>
    <row r="5428" spans="1:19">
      <c r="A5428" t="s">
        <v>5451</v>
      </c>
      <c r="B5428" s="2">
        <v>42134</v>
      </c>
      <c r="C5428" s="2" t="str">
        <f>VLOOKUP(Sales_Data17[[#This Row],[Customer Name Index]],Customer_Data[#All],2,0)</f>
        <v>Apollo Ltd</v>
      </c>
      <c r="D5428">
        <v>11</v>
      </c>
      <c r="E5428" t="s">
        <v>4</v>
      </c>
      <c r="F5428" t="s">
        <v>8168</v>
      </c>
      <c r="G5428" t="s">
        <v>8026</v>
      </c>
      <c r="H5428" t="str">
        <f>VLOOKUP(Sales_Data17[[#This Row],[Delivery Region Index]],Regions_Table[#All],2,0)</f>
        <v>Queensland</v>
      </c>
      <c r="I5428" t="str">
        <f>VLOOKUP(Sales_Data17[[#This Row],[Delivery Region Index]],Regions_Table[#All],3,0)</f>
        <v>Gympie</v>
      </c>
      <c r="J5428">
        <v>32</v>
      </c>
      <c r="K5428">
        <v>5</v>
      </c>
      <c r="L5428" t="str">
        <f>VLOOKUP(Sales_Data17[[#This Row],[Product Description Index]],Products_Data[#All],2,0)</f>
        <v>Hats</v>
      </c>
      <c r="M5428">
        <v>7</v>
      </c>
      <c r="N5428" s="9">
        <v>390.83333333333331</v>
      </c>
      <c r="O5428" s="9">
        <f>Sales_Data17[[#This Row],[Order Quantity]]*Sales_Data17[[#This Row],[Unit Price]]</f>
        <v>2735.833333333333</v>
      </c>
      <c r="P5428" s="9">
        <v>304.85000000000002</v>
      </c>
      <c r="Q5428" s="9">
        <f>Sales_Data17[[#This Row],[Line Total]]-(Sales_Data17[[#This Row],[Total Unit Cost]]*Sales_Data17[[#This Row],[Order Quantity]])</f>
        <v>601.88333333333276</v>
      </c>
      <c r="R5428" s="1" t="str">
        <f>TEXT(Sales_Data17[[#This Row],[OrderDate]],"MMM")</f>
        <v>May</v>
      </c>
      <c r="S5428" s="1" t="str">
        <f t="shared" si="84"/>
        <v>2015</v>
      </c>
    </row>
    <row r="5429" spans="1:19">
      <c r="A5429" t="s">
        <v>5452</v>
      </c>
      <c r="B5429" s="2">
        <v>42134</v>
      </c>
      <c r="C5429" s="2" t="str">
        <f>VLOOKUP(Sales_Data17[[#This Row],[Customer Name Index]],Customer_Data[#All],2,0)</f>
        <v>ETUDE Ltd</v>
      </c>
      <c r="D5429">
        <v>4</v>
      </c>
      <c r="E5429" t="s">
        <v>4</v>
      </c>
      <c r="F5429" t="s">
        <v>8168</v>
      </c>
      <c r="G5429" t="s">
        <v>8027</v>
      </c>
      <c r="H5429" t="str">
        <f>VLOOKUP(Sales_Data17[[#This Row],[Delivery Region Index]],Regions_Table[#All],2,0)</f>
        <v>New South Wales</v>
      </c>
      <c r="I5429" t="str">
        <f>VLOOKUP(Sales_Data17[[#This Row],[Delivery Region Index]],Regions_Table[#All],3,0)</f>
        <v>Goulburn</v>
      </c>
      <c r="J5429">
        <v>10</v>
      </c>
      <c r="K5429">
        <v>2</v>
      </c>
      <c r="L5429" t="str">
        <f>VLOOKUP(Sales_Data17[[#This Row],[Product Description Index]],Products_Data[#All],2,0)</f>
        <v>Pants</v>
      </c>
      <c r="M5429">
        <v>6</v>
      </c>
      <c r="N5429" s="9">
        <v>81.144444444444446</v>
      </c>
      <c r="O5429" s="9">
        <f>Sales_Data17[[#This Row],[Order Quantity]]*Sales_Data17[[#This Row],[Unit Price]]</f>
        <v>486.86666666666667</v>
      </c>
      <c r="P5429" s="9">
        <v>64.915555555555571</v>
      </c>
      <c r="Q5429" s="9">
        <f>Sales_Data17[[#This Row],[Line Total]]-(Sales_Data17[[#This Row],[Total Unit Cost]]*Sales_Data17[[#This Row],[Order Quantity]])</f>
        <v>97.373333333333221</v>
      </c>
      <c r="R5429" s="1" t="str">
        <f>TEXT(Sales_Data17[[#This Row],[OrderDate]],"MMM")</f>
        <v>May</v>
      </c>
      <c r="S5429" s="1" t="str">
        <f t="shared" si="84"/>
        <v>2015</v>
      </c>
    </row>
    <row r="5430" spans="1:19">
      <c r="A5430" t="s">
        <v>5453</v>
      </c>
      <c r="B5430" s="2">
        <v>42134</v>
      </c>
      <c r="C5430" s="2" t="str">
        <f>VLOOKUP(Sales_Data17[[#This Row],[Customer Name Index]],Customer_Data[#All],2,0)</f>
        <v xml:space="preserve">Ei </v>
      </c>
      <c r="D5430">
        <v>9</v>
      </c>
      <c r="E5430" t="s">
        <v>4</v>
      </c>
      <c r="F5430" t="s">
        <v>8168</v>
      </c>
      <c r="G5430" t="s">
        <v>8027</v>
      </c>
      <c r="H5430" t="str">
        <f>VLOOKUP(Sales_Data17[[#This Row],[Delivery Region Index]],Regions_Table[#All],2,0)</f>
        <v>Queensland</v>
      </c>
      <c r="I5430" t="str">
        <f>VLOOKUP(Sales_Data17[[#This Row],[Delivery Region Index]],Regions_Table[#All],3,0)</f>
        <v>Brisbane</v>
      </c>
      <c r="J5430">
        <v>26</v>
      </c>
      <c r="K5430">
        <v>4</v>
      </c>
      <c r="L5430" t="str">
        <f>VLOOKUP(Sales_Data17[[#This Row],[Product Description Index]],Products_Data[#All],2,0)</f>
        <v>Jeans</v>
      </c>
      <c r="M5430">
        <v>5</v>
      </c>
      <c r="N5430" s="9">
        <v>26.8</v>
      </c>
      <c r="O5430" s="9">
        <f>Sales_Data17[[#This Row],[Order Quantity]]*Sales_Data17[[#This Row],[Unit Price]]</f>
        <v>134</v>
      </c>
      <c r="P5430" s="9">
        <v>12.596</v>
      </c>
      <c r="Q5430" s="9">
        <f>Sales_Data17[[#This Row],[Line Total]]-(Sales_Data17[[#This Row],[Total Unit Cost]]*Sales_Data17[[#This Row],[Order Quantity]])</f>
        <v>71.02</v>
      </c>
      <c r="R5430" s="1" t="str">
        <f>TEXT(Sales_Data17[[#This Row],[OrderDate]],"MMM")</f>
        <v>May</v>
      </c>
      <c r="S5430" s="1" t="str">
        <f t="shared" si="84"/>
        <v>2015</v>
      </c>
    </row>
    <row r="5431" spans="1:19">
      <c r="A5431" t="s">
        <v>5454</v>
      </c>
      <c r="B5431" s="2">
        <v>42134</v>
      </c>
      <c r="C5431" s="2" t="str">
        <f>VLOOKUP(Sales_Data17[[#This Row],[Customer Name Index]],Customer_Data[#All],2,0)</f>
        <v>ETUDE Ltd</v>
      </c>
      <c r="D5431">
        <v>4</v>
      </c>
      <c r="E5431" t="s">
        <v>4</v>
      </c>
      <c r="F5431" t="s">
        <v>8168</v>
      </c>
      <c r="G5431" t="s">
        <v>8027</v>
      </c>
      <c r="H5431" t="str">
        <f>VLOOKUP(Sales_Data17[[#This Row],[Delivery Region Index]],Regions_Table[#All],2,0)</f>
        <v>New South Wales</v>
      </c>
      <c r="I5431" t="str">
        <f>VLOOKUP(Sales_Data17[[#This Row],[Delivery Region Index]],Regions_Table[#All],3,0)</f>
        <v>Griffith</v>
      </c>
      <c r="J5431">
        <v>12</v>
      </c>
      <c r="K5431">
        <v>2</v>
      </c>
      <c r="L5431" t="str">
        <f>VLOOKUP(Sales_Data17[[#This Row],[Product Description Index]],Products_Data[#All],2,0)</f>
        <v>Pants</v>
      </c>
      <c r="M5431">
        <v>3</v>
      </c>
      <c r="N5431" s="9">
        <v>121.34444444444446</v>
      </c>
      <c r="O5431" s="9">
        <f>Sales_Data17[[#This Row],[Order Quantity]]*Sales_Data17[[#This Row],[Unit Price]]</f>
        <v>364.03333333333342</v>
      </c>
      <c r="P5431" s="9">
        <v>61.88566666666668</v>
      </c>
      <c r="Q5431" s="9">
        <f>Sales_Data17[[#This Row],[Line Total]]-(Sales_Data17[[#This Row],[Total Unit Cost]]*Sales_Data17[[#This Row],[Order Quantity]])</f>
        <v>178.37633333333338</v>
      </c>
      <c r="R5431" s="1" t="str">
        <f>TEXT(Sales_Data17[[#This Row],[OrderDate]],"MMM")</f>
        <v>May</v>
      </c>
      <c r="S5431" s="1" t="str">
        <f t="shared" si="84"/>
        <v>2015</v>
      </c>
    </row>
    <row r="5432" spans="1:19">
      <c r="A5432" t="s">
        <v>5455</v>
      </c>
      <c r="B5432" s="2">
        <v>42134</v>
      </c>
      <c r="C5432" s="2" t="str">
        <f>VLOOKUP(Sales_Data17[[#This Row],[Customer Name Index]],Customer_Data[#All],2,0)</f>
        <v>New Ltd</v>
      </c>
      <c r="D5432">
        <v>7</v>
      </c>
      <c r="E5432" t="s">
        <v>4</v>
      </c>
      <c r="F5432" t="s">
        <v>8168</v>
      </c>
      <c r="G5432" t="s">
        <v>8027</v>
      </c>
      <c r="H5432" t="str">
        <f>VLOOKUP(Sales_Data17[[#This Row],[Delivery Region Index]],Regions_Table[#All],2,0)</f>
        <v>New South Wales</v>
      </c>
      <c r="I5432" t="str">
        <f>VLOOKUP(Sales_Data17[[#This Row],[Delivery Region Index]],Regions_Table[#All],3,0)</f>
        <v>Port Macquarie</v>
      </c>
      <c r="J5432">
        <v>19</v>
      </c>
      <c r="K5432">
        <v>3</v>
      </c>
      <c r="L5432" t="str">
        <f>VLOOKUP(Sales_Data17[[#This Row],[Product Description Index]],Products_Data[#All],2,0)</f>
        <v>Sunglasses</v>
      </c>
      <c r="M5432">
        <v>4</v>
      </c>
      <c r="N5432" s="9">
        <v>125.8111111111111</v>
      </c>
      <c r="O5432" s="9">
        <f>Sales_Data17[[#This Row],[Order Quantity]]*Sales_Data17[[#This Row],[Unit Price]]</f>
        <v>503.24444444444441</v>
      </c>
      <c r="P5432" s="9">
        <v>78.00288888888889</v>
      </c>
      <c r="Q5432" s="9">
        <f>Sales_Data17[[#This Row],[Line Total]]-(Sales_Data17[[#This Row],[Total Unit Cost]]*Sales_Data17[[#This Row],[Order Quantity]])</f>
        <v>191.23288888888885</v>
      </c>
      <c r="R5432" s="1" t="str">
        <f>TEXT(Sales_Data17[[#This Row],[OrderDate]],"MMM")</f>
        <v>May</v>
      </c>
      <c r="S5432" s="1" t="str">
        <f t="shared" si="84"/>
        <v>2015</v>
      </c>
    </row>
    <row r="5433" spans="1:19">
      <c r="A5433" t="s">
        <v>5456</v>
      </c>
      <c r="B5433" s="2">
        <v>42134</v>
      </c>
      <c r="C5433" s="2" t="str">
        <f>VLOOKUP(Sales_Data17[[#This Row],[Customer Name Index]],Customer_Data[#All],2,0)</f>
        <v>Elorac, Corp</v>
      </c>
      <c r="D5433">
        <v>3</v>
      </c>
      <c r="E5433" t="s">
        <v>4</v>
      </c>
      <c r="F5433" t="s">
        <v>8168</v>
      </c>
      <c r="G5433" t="s">
        <v>8027</v>
      </c>
      <c r="H5433" t="str">
        <f>VLOOKUP(Sales_Data17[[#This Row],[Delivery Region Index]],Regions_Table[#All],2,0)</f>
        <v>New South Wales</v>
      </c>
      <c r="I5433" t="str">
        <f>VLOOKUP(Sales_Data17[[#This Row],[Delivery Region Index]],Regions_Table[#All],3,0)</f>
        <v>Dubbo</v>
      </c>
      <c r="J5433">
        <v>8</v>
      </c>
      <c r="K5433">
        <v>2</v>
      </c>
      <c r="L5433" t="str">
        <f>VLOOKUP(Sales_Data17[[#This Row],[Product Description Index]],Products_Data[#All],2,0)</f>
        <v>Pants</v>
      </c>
      <c r="M5433">
        <v>6</v>
      </c>
      <c r="N5433" s="9">
        <v>361.8</v>
      </c>
      <c r="O5433" s="9">
        <f>Sales_Data17[[#This Row],[Order Quantity]]*Sales_Data17[[#This Row],[Unit Price]]</f>
        <v>2170.8000000000002</v>
      </c>
      <c r="P5433" s="9">
        <v>307.52999999999997</v>
      </c>
      <c r="Q5433" s="9">
        <f>Sales_Data17[[#This Row],[Line Total]]-(Sales_Data17[[#This Row],[Total Unit Cost]]*Sales_Data17[[#This Row],[Order Quantity]])</f>
        <v>325.62000000000035</v>
      </c>
      <c r="R5433" s="1" t="str">
        <f>TEXT(Sales_Data17[[#This Row],[OrderDate]],"MMM")</f>
        <v>May</v>
      </c>
      <c r="S5433" s="1" t="str">
        <f t="shared" si="84"/>
        <v>2015</v>
      </c>
    </row>
    <row r="5434" spans="1:19">
      <c r="A5434" t="s">
        <v>5457</v>
      </c>
      <c r="B5434" s="2">
        <v>42134</v>
      </c>
      <c r="C5434" s="2" t="str">
        <f>VLOOKUP(Sales_Data17[[#This Row],[Customer Name Index]],Customer_Data[#All],2,0)</f>
        <v>Pure Group</v>
      </c>
      <c r="D5434">
        <v>17</v>
      </c>
      <c r="E5434" t="s">
        <v>2</v>
      </c>
      <c r="F5434" t="s">
        <v>8168</v>
      </c>
      <c r="G5434" t="s">
        <v>8025</v>
      </c>
      <c r="H5434" t="str">
        <f>VLOOKUP(Sales_Data17[[#This Row],[Delivery Region Index]],Regions_Table[#All],2,0)</f>
        <v>Victoria</v>
      </c>
      <c r="I5434" t="str">
        <f>VLOOKUP(Sales_Data17[[#This Row],[Delivery Region Index]],Regions_Table[#All],3,0)</f>
        <v>Melbourne</v>
      </c>
      <c r="J5434">
        <v>47</v>
      </c>
      <c r="K5434">
        <v>7</v>
      </c>
      <c r="L5434" t="str">
        <f>VLOOKUP(Sales_Data17[[#This Row],[Product Description Index]],Products_Data[#All],2,0)</f>
        <v>Dress Shirts</v>
      </c>
      <c r="M5434">
        <v>2</v>
      </c>
      <c r="N5434" s="9">
        <v>439.9666666666667</v>
      </c>
      <c r="O5434" s="9">
        <f>Sales_Data17[[#This Row],[Order Quantity]]*Sales_Data17[[#This Row],[Unit Price]]</f>
        <v>879.93333333333339</v>
      </c>
      <c r="P5434" s="9">
        <v>325.57533333333339</v>
      </c>
      <c r="Q5434" s="9">
        <f>Sales_Data17[[#This Row],[Line Total]]-(Sales_Data17[[#This Row],[Total Unit Cost]]*Sales_Data17[[#This Row],[Order Quantity]])</f>
        <v>228.78266666666661</v>
      </c>
      <c r="R5434" s="1" t="str">
        <f>TEXT(Sales_Data17[[#This Row],[OrderDate]],"MMM")</f>
        <v>May</v>
      </c>
      <c r="S5434" s="1" t="str">
        <f t="shared" si="84"/>
        <v>2015</v>
      </c>
    </row>
    <row r="5435" spans="1:19">
      <c r="A5435" t="s">
        <v>5458</v>
      </c>
      <c r="B5435" s="2">
        <v>42135</v>
      </c>
      <c r="C5435" s="2" t="str">
        <f>VLOOKUP(Sales_Data17[[#This Row],[Customer Name Index]],Customer_Data[#All],2,0)</f>
        <v>21st Ltd</v>
      </c>
      <c r="D5435">
        <v>10</v>
      </c>
      <c r="E5435" t="s">
        <v>4</v>
      </c>
      <c r="F5435" t="s">
        <v>8168</v>
      </c>
      <c r="G5435" t="s">
        <v>8026</v>
      </c>
      <c r="H5435" t="str">
        <f>VLOOKUP(Sales_Data17[[#This Row],[Delivery Region Index]],Regions_Table[#All],2,0)</f>
        <v>Queensland</v>
      </c>
      <c r="I5435" t="str">
        <f>VLOOKUP(Sales_Data17[[#This Row],[Delivery Region Index]],Regions_Table[#All],3,0)</f>
        <v>Charters Towers</v>
      </c>
      <c r="J5435">
        <v>29</v>
      </c>
      <c r="K5435">
        <v>4</v>
      </c>
      <c r="L5435" t="str">
        <f>VLOOKUP(Sales_Data17[[#This Row],[Product Description Index]],Products_Data[#All],2,0)</f>
        <v>Jeans</v>
      </c>
      <c r="M5435">
        <v>8</v>
      </c>
      <c r="N5435" s="9">
        <v>606.72222222222217</v>
      </c>
      <c r="O5435" s="9">
        <f>Sales_Data17[[#This Row],[Order Quantity]]*Sales_Data17[[#This Row],[Unit Price]]</f>
        <v>4853.7777777777774</v>
      </c>
      <c r="P5435" s="9">
        <v>473.2433333333334</v>
      </c>
      <c r="Q5435" s="9">
        <f>Sales_Data17[[#This Row],[Line Total]]-(Sales_Data17[[#This Row],[Total Unit Cost]]*Sales_Data17[[#This Row],[Order Quantity]])</f>
        <v>1067.8311111111102</v>
      </c>
      <c r="R5435" s="1" t="str">
        <f>TEXT(Sales_Data17[[#This Row],[OrderDate]],"MMM")</f>
        <v>May</v>
      </c>
      <c r="S5435" s="1" t="str">
        <f t="shared" si="84"/>
        <v>2015</v>
      </c>
    </row>
    <row r="5436" spans="1:19">
      <c r="A5436" t="s">
        <v>5459</v>
      </c>
      <c r="B5436" s="2">
        <v>42136</v>
      </c>
      <c r="C5436" s="2" t="str">
        <f>VLOOKUP(Sales_Data17[[#This Row],[Customer Name Index]],Customer_Data[#All],2,0)</f>
        <v>Apollo Ltd</v>
      </c>
      <c r="D5436">
        <v>11</v>
      </c>
      <c r="E5436" t="s">
        <v>4</v>
      </c>
      <c r="F5436" t="s">
        <v>8168</v>
      </c>
      <c r="G5436" t="s">
        <v>8026</v>
      </c>
      <c r="H5436" t="str">
        <f>VLOOKUP(Sales_Data17[[#This Row],[Delivery Region Index]],Regions_Table[#All],2,0)</f>
        <v>Queensland</v>
      </c>
      <c r="I5436" t="str">
        <f>VLOOKUP(Sales_Data17[[#This Row],[Delivery Region Index]],Regions_Table[#All],3,0)</f>
        <v>Gold Coast</v>
      </c>
      <c r="J5436">
        <v>31</v>
      </c>
      <c r="K5436">
        <v>5</v>
      </c>
      <c r="L5436" t="str">
        <f>VLOOKUP(Sales_Data17[[#This Row],[Product Description Index]],Products_Data[#All],2,0)</f>
        <v>Hats</v>
      </c>
      <c r="M5436">
        <v>8</v>
      </c>
      <c r="N5436" s="9">
        <v>124.32222222222224</v>
      </c>
      <c r="O5436" s="9">
        <f>Sales_Data17[[#This Row],[Order Quantity]]*Sales_Data17[[#This Row],[Unit Price]]</f>
        <v>994.5777777777779</v>
      </c>
      <c r="P5436" s="9">
        <v>103.18744444444445</v>
      </c>
      <c r="Q5436" s="9">
        <f>Sales_Data17[[#This Row],[Line Total]]-(Sales_Data17[[#This Row],[Total Unit Cost]]*Sales_Data17[[#This Row],[Order Quantity]])</f>
        <v>169.07822222222228</v>
      </c>
      <c r="R5436" s="1" t="str">
        <f>TEXT(Sales_Data17[[#This Row],[OrderDate]],"MMM")</f>
        <v>May</v>
      </c>
      <c r="S5436" s="1" t="str">
        <f t="shared" si="84"/>
        <v>2015</v>
      </c>
    </row>
    <row r="5437" spans="1:19">
      <c r="A5437" t="s">
        <v>5460</v>
      </c>
      <c r="B5437" s="2">
        <v>42137</v>
      </c>
      <c r="C5437" s="2" t="str">
        <f>VLOOKUP(Sales_Data17[[#This Row],[Customer Name Index]],Customer_Data[#All],2,0)</f>
        <v xml:space="preserve">Medline </v>
      </c>
      <c r="D5437">
        <v>12</v>
      </c>
      <c r="E5437" t="s">
        <v>4</v>
      </c>
      <c r="F5437" t="s">
        <v>8168</v>
      </c>
      <c r="G5437" t="s">
        <v>8026</v>
      </c>
      <c r="H5437" t="str">
        <f>VLOOKUP(Sales_Data17[[#This Row],[Delivery Region Index]],Regions_Table[#All],2,0)</f>
        <v>Queensland</v>
      </c>
      <c r="I5437" t="str">
        <f>VLOOKUP(Sales_Data17[[#This Row],[Delivery Region Index]],Regions_Table[#All],3,0)</f>
        <v>Logan City</v>
      </c>
      <c r="J5437">
        <v>35</v>
      </c>
      <c r="K5437">
        <v>5</v>
      </c>
      <c r="L5437" t="str">
        <f>VLOOKUP(Sales_Data17[[#This Row],[Product Description Index]],Products_Data[#All],2,0)</f>
        <v>Hats</v>
      </c>
      <c r="M5437">
        <v>1</v>
      </c>
      <c r="N5437" s="9">
        <v>81.888888888888886</v>
      </c>
      <c r="O5437" s="9">
        <f>Sales_Data17[[#This Row],[Order Quantity]]*Sales_Data17[[#This Row],[Unit Price]]</f>
        <v>81.888888888888886</v>
      </c>
      <c r="P5437" s="9">
        <v>43.401111111111113</v>
      </c>
      <c r="Q5437" s="9">
        <f>Sales_Data17[[#This Row],[Line Total]]-(Sales_Data17[[#This Row],[Total Unit Cost]]*Sales_Data17[[#This Row],[Order Quantity]])</f>
        <v>38.487777777777772</v>
      </c>
      <c r="R5437" s="1" t="str">
        <f>TEXT(Sales_Data17[[#This Row],[OrderDate]],"MMM")</f>
        <v>May</v>
      </c>
      <c r="S5437" s="1" t="str">
        <f t="shared" si="84"/>
        <v>2015</v>
      </c>
    </row>
    <row r="5438" spans="1:19">
      <c r="A5438" t="s">
        <v>5461</v>
      </c>
      <c r="B5438" s="2">
        <v>42137</v>
      </c>
      <c r="C5438" s="2" t="str">
        <f>VLOOKUP(Sales_Data17[[#This Row],[Customer Name Index]],Customer_Data[#All],2,0)</f>
        <v>Apollo Ltd</v>
      </c>
      <c r="D5438">
        <v>11</v>
      </c>
      <c r="E5438" t="s">
        <v>4</v>
      </c>
      <c r="F5438" t="s">
        <v>8168</v>
      </c>
      <c r="G5438" t="s">
        <v>8026</v>
      </c>
      <c r="H5438" t="str">
        <f>VLOOKUP(Sales_Data17[[#This Row],[Delivery Region Index]],Regions_Table[#All],2,0)</f>
        <v>Queensland</v>
      </c>
      <c r="I5438" t="str">
        <f>VLOOKUP(Sales_Data17[[#This Row],[Delivery Region Index]],Regions_Table[#All],3,0)</f>
        <v>Gladstone</v>
      </c>
      <c r="J5438">
        <v>30</v>
      </c>
      <c r="K5438">
        <v>5</v>
      </c>
      <c r="L5438" t="str">
        <f>VLOOKUP(Sales_Data17[[#This Row],[Product Description Index]],Products_Data[#All],2,0)</f>
        <v>Hats</v>
      </c>
      <c r="M5438">
        <v>5</v>
      </c>
      <c r="N5438" s="9">
        <v>439.22222222222223</v>
      </c>
      <c r="O5438" s="9">
        <f>Sales_Data17[[#This Row],[Order Quantity]]*Sales_Data17[[#This Row],[Unit Price]]</f>
        <v>2196.1111111111113</v>
      </c>
      <c r="P5438" s="9">
        <v>232.78777777777779</v>
      </c>
      <c r="Q5438" s="9">
        <f>Sales_Data17[[#This Row],[Line Total]]-(Sales_Data17[[#This Row],[Total Unit Cost]]*Sales_Data17[[#This Row],[Order Quantity]])</f>
        <v>1032.1722222222224</v>
      </c>
      <c r="R5438" s="1" t="str">
        <f>TEXT(Sales_Data17[[#This Row],[OrderDate]],"MMM")</f>
        <v>May</v>
      </c>
      <c r="S5438" s="1" t="str">
        <f t="shared" si="84"/>
        <v>2015</v>
      </c>
    </row>
    <row r="5439" spans="1:19">
      <c r="A5439" t="s">
        <v>5462</v>
      </c>
      <c r="B5439" s="2">
        <v>42137</v>
      </c>
      <c r="C5439" s="2" t="str">
        <f>VLOOKUP(Sales_Data17[[#This Row],[Customer Name Index]],Customer_Data[#All],2,0)</f>
        <v>Procter Corp</v>
      </c>
      <c r="D5439">
        <v>5</v>
      </c>
      <c r="E5439" t="s">
        <v>4</v>
      </c>
      <c r="F5439" t="s">
        <v>8168</v>
      </c>
      <c r="G5439" t="s">
        <v>8027</v>
      </c>
      <c r="H5439" t="str">
        <f>VLOOKUP(Sales_Data17[[#This Row],[Delivery Region Index]],Regions_Table[#All],2,0)</f>
        <v>New South Wales</v>
      </c>
      <c r="I5439" t="str">
        <f>VLOOKUP(Sales_Data17[[#This Row],[Delivery Region Index]],Regions_Table[#All],3,0)</f>
        <v>Maitland</v>
      </c>
      <c r="J5439">
        <v>15</v>
      </c>
      <c r="K5439">
        <v>2</v>
      </c>
      <c r="L5439" t="str">
        <f>VLOOKUP(Sales_Data17[[#This Row],[Product Description Index]],Products_Data[#All],2,0)</f>
        <v>Pants</v>
      </c>
      <c r="M5439">
        <v>2</v>
      </c>
      <c r="N5439" s="9">
        <v>116.87777777777779</v>
      </c>
      <c r="O5439" s="9">
        <f>Sales_Data17[[#This Row],[Order Quantity]]*Sales_Data17[[#This Row],[Unit Price]]</f>
        <v>233.75555555555559</v>
      </c>
      <c r="P5439" s="9">
        <v>58.438888888888897</v>
      </c>
      <c r="Q5439" s="9">
        <f>Sales_Data17[[#This Row],[Line Total]]-(Sales_Data17[[#This Row],[Total Unit Cost]]*Sales_Data17[[#This Row],[Order Quantity]])</f>
        <v>116.87777777777779</v>
      </c>
      <c r="R5439" s="1" t="str">
        <f>TEXT(Sales_Data17[[#This Row],[OrderDate]],"MMM")</f>
        <v>May</v>
      </c>
      <c r="S5439" s="1" t="str">
        <f t="shared" si="84"/>
        <v>2015</v>
      </c>
    </row>
    <row r="5440" spans="1:19">
      <c r="A5440" t="s">
        <v>5463</v>
      </c>
      <c r="B5440" s="2">
        <v>42137</v>
      </c>
      <c r="C5440" s="2" t="str">
        <f>VLOOKUP(Sales_Data17[[#This Row],[Customer Name Index]],Customer_Data[#All],2,0)</f>
        <v>3LAB, Ltd</v>
      </c>
      <c r="D5440">
        <v>16</v>
      </c>
      <c r="E5440" t="s">
        <v>4</v>
      </c>
      <c r="F5440" t="s">
        <v>8168</v>
      </c>
      <c r="G5440" t="s">
        <v>8025</v>
      </c>
      <c r="H5440" t="str">
        <f>VLOOKUP(Sales_Data17[[#This Row],[Delivery Region Index]],Regions_Table[#All],2,0)</f>
        <v>Victoria</v>
      </c>
      <c r="I5440" t="str">
        <f>VLOOKUP(Sales_Data17[[#This Row],[Delivery Region Index]],Regions_Table[#All],3,0)</f>
        <v>Melbourne</v>
      </c>
      <c r="J5440">
        <v>47</v>
      </c>
      <c r="K5440">
        <v>7</v>
      </c>
      <c r="L5440" t="str">
        <f>VLOOKUP(Sales_Data17[[#This Row],[Product Description Index]],Products_Data[#All],2,0)</f>
        <v>Dress Shirts</v>
      </c>
      <c r="M5440">
        <v>6</v>
      </c>
      <c r="N5440" s="9">
        <v>92.311111111111117</v>
      </c>
      <c r="O5440" s="9">
        <f>Sales_Data17[[#This Row],[Order Quantity]]*Sales_Data17[[#This Row],[Unit Price]]</f>
        <v>553.86666666666667</v>
      </c>
      <c r="P5440" s="9">
        <v>76.618222222222229</v>
      </c>
      <c r="Q5440" s="9">
        <f>Sales_Data17[[#This Row],[Line Total]]-(Sales_Data17[[#This Row],[Total Unit Cost]]*Sales_Data17[[#This Row],[Order Quantity]])</f>
        <v>94.157333333333327</v>
      </c>
      <c r="R5440" s="1" t="str">
        <f>TEXT(Sales_Data17[[#This Row],[OrderDate]],"MMM")</f>
        <v>May</v>
      </c>
      <c r="S5440" s="1" t="str">
        <f t="shared" si="84"/>
        <v>2015</v>
      </c>
    </row>
    <row r="5441" spans="1:19">
      <c r="A5441" t="s">
        <v>5464</v>
      </c>
      <c r="B5441" s="2">
        <v>42137</v>
      </c>
      <c r="C5441" s="2" t="str">
        <f>VLOOKUP(Sales_Data17[[#This Row],[Customer Name Index]],Customer_Data[#All],2,0)</f>
        <v>New Ltd</v>
      </c>
      <c r="D5441">
        <v>7</v>
      </c>
      <c r="E5441" t="s">
        <v>3</v>
      </c>
      <c r="F5441" t="s">
        <v>8168</v>
      </c>
      <c r="G5441" t="s">
        <v>8027</v>
      </c>
      <c r="H5441" t="str">
        <f>VLOOKUP(Sales_Data17[[#This Row],[Delivery Region Index]],Regions_Table[#All],2,0)</f>
        <v>New South Wales</v>
      </c>
      <c r="I5441" t="str">
        <f>VLOOKUP(Sales_Data17[[#This Row],[Delivery Region Index]],Regions_Table[#All],3,0)</f>
        <v>Queanbeyan</v>
      </c>
      <c r="J5441">
        <v>20</v>
      </c>
      <c r="K5441">
        <v>3</v>
      </c>
      <c r="L5441" t="str">
        <f>VLOOKUP(Sales_Data17[[#This Row],[Product Description Index]],Products_Data[#All],2,0)</f>
        <v>Sunglasses</v>
      </c>
      <c r="M5441">
        <v>3</v>
      </c>
      <c r="N5441" s="9">
        <v>443.68888888888893</v>
      </c>
      <c r="O5441" s="9">
        <f>Sales_Data17[[#This Row],[Order Quantity]]*Sales_Data17[[#This Row],[Unit Price]]</f>
        <v>1331.0666666666668</v>
      </c>
      <c r="P5441" s="9">
        <v>372.69866666666667</v>
      </c>
      <c r="Q5441" s="9">
        <f>Sales_Data17[[#This Row],[Line Total]]-(Sales_Data17[[#This Row],[Total Unit Cost]]*Sales_Data17[[#This Row],[Order Quantity]])</f>
        <v>212.97066666666683</v>
      </c>
      <c r="R5441" s="1" t="str">
        <f>TEXT(Sales_Data17[[#This Row],[OrderDate]],"MMM")</f>
        <v>May</v>
      </c>
      <c r="S5441" s="1" t="str">
        <f t="shared" si="84"/>
        <v>2015</v>
      </c>
    </row>
    <row r="5442" spans="1:19">
      <c r="A5442" t="s">
        <v>5465</v>
      </c>
      <c r="B5442" s="2">
        <v>42138</v>
      </c>
      <c r="C5442" s="2" t="str">
        <f>VLOOKUP(Sales_Data17[[#This Row],[Customer Name Index]],Customer_Data[#All],2,0)</f>
        <v>Pure Group</v>
      </c>
      <c r="D5442">
        <v>17</v>
      </c>
      <c r="E5442" t="s">
        <v>4</v>
      </c>
      <c r="F5442" t="s">
        <v>8168</v>
      </c>
      <c r="G5442" t="s">
        <v>8025</v>
      </c>
      <c r="H5442" t="str">
        <f>VLOOKUP(Sales_Data17[[#This Row],[Delivery Region Index]],Regions_Table[#All],2,0)</f>
        <v>Victoria</v>
      </c>
      <c r="I5442" t="str">
        <f>VLOOKUP(Sales_Data17[[#This Row],[Delivery Region Index]],Regions_Table[#All],3,0)</f>
        <v>Benalla</v>
      </c>
      <c r="J5442">
        <v>48</v>
      </c>
      <c r="K5442">
        <v>7</v>
      </c>
      <c r="L5442" t="str">
        <f>VLOOKUP(Sales_Data17[[#This Row],[Product Description Index]],Products_Data[#All],2,0)</f>
        <v>Dress Shirts</v>
      </c>
      <c r="M5442">
        <v>1</v>
      </c>
      <c r="N5442" s="9">
        <v>637.24444444444441</v>
      </c>
      <c r="O5442" s="9">
        <f>Sales_Data17[[#This Row],[Order Quantity]]*Sales_Data17[[#This Row],[Unit Price]]</f>
        <v>637.24444444444441</v>
      </c>
      <c r="P5442" s="9">
        <v>375.97422222222218</v>
      </c>
      <c r="Q5442" s="9">
        <f>Sales_Data17[[#This Row],[Line Total]]-(Sales_Data17[[#This Row],[Total Unit Cost]]*Sales_Data17[[#This Row],[Order Quantity]])</f>
        <v>261.27022222222223</v>
      </c>
      <c r="R5442" s="1" t="str">
        <f>TEXT(Sales_Data17[[#This Row],[OrderDate]],"MMM")</f>
        <v>May</v>
      </c>
      <c r="S5442" s="1" t="str">
        <f t="shared" ref="S5442:S5505" si="85">TEXT(B5442,"YYY")</f>
        <v>2015</v>
      </c>
    </row>
    <row r="5443" spans="1:19">
      <c r="A5443" t="s">
        <v>5466</v>
      </c>
      <c r="B5443" s="2">
        <v>42138</v>
      </c>
      <c r="C5443" s="2" t="str">
        <f>VLOOKUP(Sales_Data17[[#This Row],[Customer Name Index]],Customer_Data[#All],2,0)</f>
        <v>Avon Corp</v>
      </c>
      <c r="D5443">
        <v>1</v>
      </c>
      <c r="E5443" t="s">
        <v>2</v>
      </c>
      <c r="F5443" t="s">
        <v>8168</v>
      </c>
      <c r="G5443" t="s">
        <v>8027</v>
      </c>
      <c r="H5443" t="str">
        <f>VLOOKUP(Sales_Data17[[#This Row],[Delivery Region Index]],Regions_Table[#All],2,0)</f>
        <v>New South Wales</v>
      </c>
      <c r="I5443" t="str">
        <f>VLOOKUP(Sales_Data17[[#This Row],[Delivery Region Index]],Regions_Table[#All],3,0)</f>
        <v>Albury</v>
      </c>
      <c r="J5443">
        <v>2</v>
      </c>
      <c r="K5443">
        <v>1</v>
      </c>
      <c r="L5443" t="str">
        <f>VLOOKUP(Sales_Data17[[#This Row],[Product Description Index]],Products_Data[#All],2,0)</f>
        <v>Shirts</v>
      </c>
      <c r="M5443">
        <v>4</v>
      </c>
      <c r="N5443" s="9">
        <v>116.13333333333334</v>
      </c>
      <c r="O5443" s="9">
        <f>Sales_Data17[[#This Row],[Order Quantity]]*Sales_Data17[[#This Row],[Unit Price]]</f>
        <v>464.53333333333336</v>
      </c>
      <c r="P5443" s="9">
        <v>78.970666666666673</v>
      </c>
      <c r="Q5443" s="9">
        <f>Sales_Data17[[#This Row],[Line Total]]-(Sales_Data17[[#This Row],[Total Unit Cost]]*Sales_Data17[[#This Row],[Order Quantity]])</f>
        <v>148.65066666666667</v>
      </c>
      <c r="R5443" s="1" t="str">
        <f>TEXT(Sales_Data17[[#This Row],[OrderDate]],"MMM")</f>
        <v>May</v>
      </c>
      <c r="S5443" s="1" t="str">
        <f t="shared" si="85"/>
        <v>2015</v>
      </c>
    </row>
    <row r="5444" spans="1:19">
      <c r="A5444" t="s">
        <v>5467</v>
      </c>
      <c r="B5444" s="2">
        <v>42138</v>
      </c>
      <c r="C5444" s="2" t="str">
        <f>VLOOKUP(Sales_Data17[[#This Row],[Customer Name Index]],Customer_Data[#All],2,0)</f>
        <v>Apollo Ltd</v>
      </c>
      <c r="D5444">
        <v>11</v>
      </c>
      <c r="E5444" t="s">
        <v>4</v>
      </c>
      <c r="F5444" t="s">
        <v>8168</v>
      </c>
      <c r="G5444" t="s">
        <v>8026</v>
      </c>
      <c r="H5444" t="str">
        <f>VLOOKUP(Sales_Data17[[#This Row],[Delivery Region Index]],Regions_Table[#All],2,0)</f>
        <v>Queensland</v>
      </c>
      <c r="I5444" t="str">
        <f>VLOOKUP(Sales_Data17[[#This Row],[Delivery Region Index]],Regions_Table[#All],3,0)</f>
        <v>Gympie</v>
      </c>
      <c r="J5444">
        <v>32</v>
      </c>
      <c r="K5444">
        <v>5</v>
      </c>
      <c r="L5444" t="str">
        <f>VLOOKUP(Sales_Data17[[#This Row],[Product Description Index]],Products_Data[#All],2,0)</f>
        <v>Hats</v>
      </c>
      <c r="M5444">
        <v>1</v>
      </c>
      <c r="N5444" s="9">
        <v>115.38888888888889</v>
      </c>
      <c r="O5444" s="9">
        <f>Sales_Data17[[#This Row],[Order Quantity]]*Sales_Data17[[#This Row],[Unit Price]]</f>
        <v>115.38888888888889</v>
      </c>
      <c r="P5444" s="9">
        <v>86.541666666666671</v>
      </c>
      <c r="Q5444" s="9">
        <f>Sales_Data17[[#This Row],[Line Total]]-(Sales_Data17[[#This Row],[Total Unit Cost]]*Sales_Data17[[#This Row],[Order Quantity]])</f>
        <v>28.847222222222214</v>
      </c>
      <c r="R5444" s="1" t="str">
        <f>TEXT(Sales_Data17[[#This Row],[OrderDate]],"MMM")</f>
        <v>May</v>
      </c>
      <c r="S5444" s="1" t="str">
        <f t="shared" si="85"/>
        <v>2015</v>
      </c>
    </row>
    <row r="5445" spans="1:19">
      <c r="A5445" t="s">
        <v>5468</v>
      </c>
      <c r="B5445" s="2">
        <v>42138</v>
      </c>
      <c r="C5445" s="2" t="str">
        <f>VLOOKUP(Sales_Data17[[#This Row],[Customer Name Index]],Customer_Data[#All],2,0)</f>
        <v>Avon Corp</v>
      </c>
      <c r="D5445">
        <v>1</v>
      </c>
      <c r="E5445" t="s">
        <v>4</v>
      </c>
      <c r="F5445" t="s">
        <v>8168</v>
      </c>
      <c r="G5445" t="s">
        <v>8027</v>
      </c>
      <c r="H5445" t="str">
        <f>VLOOKUP(Sales_Data17[[#This Row],[Delivery Region Index]],Regions_Table[#All],2,0)</f>
        <v>New South Wales</v>
      </c>
      <c r="I5445" t="str">
        <f>VLOOKUP(Sales_Data17[[#This Row],[Delivery Region Index]],Regions_Table[#All],3,0)</f>
        <v>Armidale</v>
      </c>
      <c r="J5445">
        <v>3</v>
      </c>
      <c r="K5445">
        <v>1</v>
      </c>
      <c r="L5445" t="str">
        <f>VLOOKUP(Sales_Data17[[#This Row],[Product Description Index]],Products_Data[#All],2,0)</f>
        <v>Shirts</v>
      </c>
      <c r="M5445">
        <v>6</v>
      </c>
      <c r="N5445" s="9">
        <v>643.20000000000005</v>
      </c>
      <c r="O5445" s="9">
        <f>Sales_Data17[[#This Row],[Order Quantity]]*Sales_Data17[[#This Row],[Unit Price]]</f>
        <v>3859.2000000000003</v>
      </c>
      <c r="P5445" s="9">
        <v>495.26400000000001</v>
      </c>
      <c r="Q5445" s="9">
        <f>Sales_Data17[[#This Row],[Line Total]]-(Sales_Data17[[#This Row],[Total Unit Cost]]*Sales_Data17[[#This Row],[Order Quantity]])</f>
        <v>887.61600000000044</v>
      </c>
      <c r="R5445" s="1" t="str">
        <f>TEXT(Sales_Data17[[#This Row],[OrderDate]],"MMM")</f>
        <v>May</v>
      </c>
      <c r="S5445" s="1" t="str">
        <f t="shared" si="85"/>
        <v>2015</v>
      </c>
    </row>
    <row r="5446" spans="1:19">
      <c r="A5446" t="s">
        <v>5469</v>
      </c>
      <c r="B5446" s="2">
        <v>42139</v>
      </c>
      <c r="C5446" s="2" t="str">
        <f>VLOOKUP(Sales_Data17[[#This Row],[Customer Name Index]],Customer_Data[#All],2,0)</f>
        <v>ETUDE Ltd</v>
      </c>
      <c r="D5446">
        <v>4</v>
      </c>
      <c r="E5446" t="s">
        <v>4</v>
      </c>
      <c r="F5446" t="s">
        <v>8168</v>
      </c>
      <c r="G5446" t="s">
        <v>8027</v>
      </c>
      <c r="H5446" t="str">
        <f>VLOOKUP(Sales_Data17[[#This Row],[Delivery Region Index]],Regions_Table[#All],2,0)</f>
        <v>New South Wales</v>
      </c>
      <c r="I5446" t="str">
        <f>VLOOKUP(Sales_Data17[[#This Row],[Delivery Region Index]],Regions_Table[#All],3,0)</f>
        <v>Goulburn</v>
      </c>
      <c r="J5446">
        <v>10</v>
      </c>
      <c r="K5446">
        <v>2</v>
      </c>
      <c r="L5446" t="str">
        <f>VLOOKUP(Sales_Data17[[#This Row],[Product Description Index]],Products_Data[#All],2,0)</f>
        <v>Pants</v>
      </c>
      <c r="M5446">
        <v>2</v>
      </c>
      <c r="N5446" s="9">
        <v>122.08888888888889</v>
      </c>
      <c r="O5446" s="9">
        <f>Sales_Data17[[#This Row],[Order Quantity]]*Sales_Data17[[#This Row],[Unit Price]]</f>
        <v>244.17777777777778</v>
      </c>
      <c r="P5446" s="9">
        <v>53.719111111111111</v>
      </c>
      <c r="Q5446" s="9">
        <f>Sales_Data17[[#This Row],[Line Total]]-(Sales_Data17[[#This Row],[Total Unit Cost]]*Sales_Data17[[#This Row],[Order Quantity]])</f>
        <v>136.73955555555557</v>
      </c>
      <c r="R5446" s="1" t="str">
        <f>TEXT(Sales_Data17[[#This Row],[OrderDate]],"MMM")</f>
        <v>May</v>
      </c>
      <c r="S5446" s="1" t="str">
        <f t="shared" si="85"/>
        <v>2015</v>
      </c>
    </row>
    <row r="5447" spans="1:19">
      <c r="A5447" t="s">
        <v>5470</v>
      </c>
      <c r="B5447" s="2">
        <v>42139</v>
      </c>
      <c r="C5447" s="2" t="str">
        <f>VLOOKUP(Sales_Data17[[#This Row],[Customer Name Index]],Customer_Data[#All],2,0)</f>
        <v>Pure Group</v>
      </c>
      <c r="D5447">
        <v>17</v>
      </c>
      <c r="E5447" t="s">
        <v>4</v>
      </c>
      <c r="F5447" t="s">
        <v>8168</v>
      </c>
      <c r="G5447" t="s">
        <v>8025</v>
      </c>
      <c r="H5447" t="str">
        <f>VLOOKUP(Sales_Data17[[#This Row],[Delivery Region Index]],Regions_Table[#All],2,0)</f>
        <v>Victoria</v>
      </c>
      <c r="I5447" t="str">
        <f>VLOOKUP(Sales_Data17[[#This Row],[Delivery Region Index]],Regions_Table[#All],3,0)</f>
        <v>Ballarat</v>
      </c>
      <c r="J5447">
        <v>49</v>
      </c>
      <c r="K5447">
        <v>7</v>
      </c>
      <c r="L5447" t="str">
        <f>VLOOKUP(Sales_Data17[[#This Row],[Product Description Index]],Products_Data[#All],2,0)</f>
        <v>Dress Shirts</v>
      </c>
      <c r="M5447">
        <v>4</v>
      </c>
      <c r="N5447" s="9">
        <v>212.91111111111113</v>
      </c>
      <c r="O5447" s="9">
        <f>Sales_Data17[[#This Row],[Order Quantity]]*Sales_Data17[[#This Row],[Unit Price]]</f>
        <v>851.6444444444445</v>
      </c>
      <c r="P5447" s="9">
        <v>100.06822222222222</v>
      </c>
      <c r="Q5447" s="9">
        <f>Sales_Data17[[#This Row],[Line Total]]-(Sales_Data17[[#This Row],[Total Unit Cost]]*Sales_Data17[[#This Row],[Order Quantity]])</f>
        <v>451.37155555555563</v>
      </c>
      <c r="R5447" s="1" t="str">
        <f>TEXT(Sales_Data17[[#This Row],[OrderDate]],"MMM")</f>
        <v>May</v>
      </c>
      <c r="S5447" s="1" t="str">
        <f t="shared" si="85"/>
        <v>2015</v>
      </c>
    </row>
    <row r="5448" spans="1:19">
      <c r="A5448" t="s">
        <v>5471</v>
      </c>
      <c r="B5448" s="2">
        <v>42140</v>
      </c>
      <c r="C5448" s="2" t="str">
        <f>VLOOKUP(Sales_Data17[[#This Row],[Customer Name Index]],Customer_Data[#All],2,0)</f>
        <v>Eminence Corp</v>
      </c>
      <c r="D5448">
        <v>18</v>
      </c>
      <c r="E5448" t="s">
        <v>4</v>
      </c>
      <c r="F5448" t="s">
        <v>8168</v>
      </c>
      <c r="G5448" t="s">
        <v>8025</v>
      </c>
      <c r="H5448" t="str">
        <f>VLOOKUP(Sales_Data17[[#This Row],[Delivery Region Index]],Regions_Table[#All],2,0)</f>
        <v>Victoria</v>
      </c>
      <c r="I5448" t="str">
        <f>VLOOKUP(Sales_Data17[[#This Row],[Delivery Region Index]],Regions_Table[#All],3,0)</f>
        <v>Geelong</v>
      </c>
      <c r="J5448">
        <v>51</v>
      </c>
      <c r="K5448">
        <v>7</v>
      </c>
      <c r="L5448" t="str">
        <f>VLOOKUP(Sales_Data17[[#This Row],[Product Description Index]],Products_Data[#All],2,0)</f>
        <v>Dress Shirts</v>
      </c>
      <c r="M5448">
        <v>7</v>
      </c>
      <c r="N5448" s="9">
        <v>291.07777777777778</v>
      </c>
      <c r="O5448" s="9">
        <f>Sales_Data17[[#This Row],[Order Quantity]]*Sales_Data17[[#This Row],[Unit Price]]</f>
        <v>2037.5444444444445</v>
      </c>
      <c r="P5448" s="9">
        <v>206.66522222222224</v>
      </c>
      <c r="Q5448" s="9">
        <f>Sales_Data17[[#This Row],[Line Total]]-(Sales_Data17[[#This Row],[Total Unit Cost]]*Sales_Data17[[#This Row],[Order Quantity]])</f>
        <v>590.88788888888871</v>
      </c>
      <c r="R5448" s="1" t="str">
        <f>TEXT(Sales_Data17[[#This Row],[OrderDate]],"MMM")</f>
        <v>May</v>
      </c>
      <c r="S5448" s="1" t="str">
        <f t="shared" si="85"/>
        <v>2015</v>
      </c>
    </row>
    <row r="5449" spans="1:19">
      <c r="A5449" t="s">
        <v>5472</v>
      </c>
      <c r="B5449" s="2">
        <v>42140</v>
      </c>
      <c r="C5449" s="2" t="str">
        <f>VLOOKUP(Sales_Data17[[#This Row],[Customer Name Index]],Customer_Data[#All],2,0)</f>
        <v>Elorac, Corp</v>
      </c>
      <c r="D5449">
        <v>3</v>
      </c>
      <c r="E5449" t="s">
        <v>4</v>
      </c>
      <c r="F5449" t="s">
        <v>8168</v>
      </c>
      <c r="G5449" t="s">
        <v>8027</v>
      </c>
      <c r="H5449" t="str">
        <f>VLOOKUP(Sales_Data17[[#This Row],[Delivery Region Index]],Regions_Table[#All],2,0)</f>
        <v>New South Wales</v>
      </c>
      <c r="I5449" t="str">
        <f>VLOOKUP(Sales_Data17[[#This Row],[Delivery Region Index]],Regions_Table[#All],3,0)</f>
        <v>Dubbo</v>
      </c>
      <c r="J5449">
        <v>8</v>
      </c>
      <c r="K5449">
        <v>1</v>
      </c>
      <c r="L5449" t="str">
        <f>VLOOKUP(Sales_Data17[[#This Row],[Product Description Index]],Products_Data[#All],2,0)</f>
        <v>Shirts</v>
      </c>
      <c r="M5449">
        <v>5</v>
      </c>
      <c r="N5449" s="9">
        <v>424.33333333333331</v>
      </c>
      <c r="O5449" s="9">
        <f>Sales_Data17[[#This Row],[Order Quantity]]*Sales_Data17[[#This Row],[Unit Price]]</f>
        <v>2121.6666666666665</v>
      </c>
      <c r="P5449" s="9">
        <v>292.78999999999996</v>
      </c>
      <c r="Q5449" s="9">
        <f>Sales_Data17[[#This Row],[Line Total]]-(Sales_Data17[[#This Row],[Total Unit Cost]]*Sales_Data17[[#This Row],[Order Quantity]])</f>
        <v>657.7166666666667</v>
      </c>
      <c r="R5449" s="1" t="str">
        <f>TEXT(Sales_Data17[[#This Row],[OrderDate]],"MMM")</f>
        <v>May</v>
      </c>
      <c r="S5449" s="1" t="str">
        <f t="shared" si="85"/>
        <v>2015</v>
      </c>
    </row>
    <row r="5450" spans="1:19">
      <c r="A5450" t="s">
        <v>5473</v>
      </c>
      <c r="B5450" s="2">
        <v>42140</v>
      </c>
      <c r="C5450" s="2" t="str">
        <f>VLOOKUP(Sales_Data17[[#This Row],[Customer Name Index]],Customer_Data[#All],2,0)</f>
        <v xml:space="preserve">Qualitest </v>
      </c>
      <c r="D5450">
        <v>19</v>
      </c>
      <c r="E5450" t="s">
        <v>3</v>
      </c>
      <c r="F5450" t="s">
        <v>8168</v>
      </c>
      <c r="G5450" t="s">
        <v>8028</v>
      </c>
      <c r="H5450" t="str">
        <f>VLOOKUP(Sales_Data17[[#This Row],[Delivery Region Index]],Regions_Table[#All],2,0)</f>
        <v>Victoria</v>
      </c>
      <c r="I5450" t="str">
        <f>VLOOKUP(Sales_Data17[[#This Row],[Delivery Region Index]],Regions_Table[#All],3,0)</f>
        <v>Mildura</v>
      </c>
      <c r="J5450">
        <v>53</v>
      </c>
      <c r="K5450">
        <v>8</v>
      </c>
      <c r="L5450" t="str">
        <f>VLOOKUP(Sales_Data17[[#This Row],[Product Description Index]],Products_Data[#All],2,0)</f>
        <v>Shoes</v>
      </c>
      <c r="M5450">
        <v>9</v>
      </c>
      <c r="N5450" s="9">
        <v>18.611111111111111</v>
      </c>
      <c r="O5450" s="9">
        <f>Sales_Data17[[#This Row],[Order Quantity]]*Sales_Data17[[#This Row],[Unit Price]]</f>
        <v>167.5</v>
      </c>
      <c r="P5450" s="9">
        <v>9.4916666666666671</v>
      </c>
      <c r="Q5450" s="9">
        <f>Sales_Data17[[#This Row],[Line Total]]-(Sales_Data17[[#This Row],[Total Unit Cost]]*Sales_Data17[[#This Row],[Order Quantity]])</f>
        <v>82.074999999999989</v>
      </c>
      <c r="R5450" s="1" t="str">
        <f>TEXT(Sales_Data17[[#This Row],[OrderDate]],"MMM")</f>
        <v>May</v>
      </c>
      <c r="S5450" s="1" t="str">
        <f t="shared" si="85"/>
        <v>2015</v>
      </c>
    </row>
    <row r="5451" spans="1:19">
      <c r="A5451" t="s">
        <v>5474</v>
      </c>
      <c r="B5451" s="2">
        <v>42140</v>
      </c>
      <c r="C5451" s="2" t="str">
        <f>VLOOKUP(Sales_Data17[[#This Row],[Customer Name Index]],Customer_Data[#All],2,0)</f>
        <v xml:space="preserve">Qualitest </v>
      </c>
      <c r="D5451">
        <v>19</v>
      </c>
      <c r="E5451" t="s">
        <v>3</v>
      </c>
      <c r="F5451" t="s">
        <v>8168</v>
      </c>
      <c r="G5451" t="s">
        <v>8028</v>
      </c>
      <c r="H5451" t="str">
        <f>VLOOKUP(Sales_Data17[[#This Row],[Delivery Region Index]],Regions_Table[#All],2,0)</f>
        <v>Victoria</v>
      </c>
      <c r="I5451" t="str">
        <f>VLOOKUP(Sales_Data17[[#This Row],[Delivery Region Index]],Regions_Table[#All],3,0)</f>
        <v>Mildura</v>
      </c>
      <c r="J5451">
        <v>53</v>
      </c>
      <c r="K5451">
        <v>8</v>
      </c>
      <c r="L5451" t="str">
        <f>VLOOKUP(Sales_Data17[[#This Row],[Product Description Index]],Products_Data[#All],2,0)</f>
        <v>Shoes</v>
      </c>
      <c r="M5451">
        <v>7</v>
      </c>
      <c r="N5451" s="9">
        <v>122.08888888888889</v>
      </c>
      <c r="O5451" s="9">
        <f>Sales_Data17[[#This Row],[Order Quantity]]*Sales_Data17[[#This Row],[Unit Price]]</f>
        <v>854.62222222222226</v>
      </c>
      <c r="P5451" s="9">
        <v>57.381777777777771</v>
      </c>
      <c r="Q5451" s="9">
        <f>Sales_Data17[[#This Row],[Line Total]]-(Sales_Data17[[#This Row],[Total Unit Cost]]*Sales_Data17[[#This Row],[Order Quantity]])</f>
        <v>452.94977777777785</v>
      </c>
      <c r="R5451" s="1" t="str">
        <f>TEXT(Sales_Data17[[#This Row],[OrderDate]],"MMM")</f>
        <v>May</v>
      </c>
      <c r="S5451" s="1" t="str">
        <f t="shared" si="85"/>
        <v>2015</v>
      </c>
    </row>
    <row r="5452" spans="1:19">
      <c r="A5452" t="s">
        <v>5475</v>
      </c>
      <c r="B5452" s="2">
        <v>42140</v>
      </c>
      <c r="C5452" s="2" t="str">
        <f>VLOOKUP(Sales_Data17[[#This Row],[Customer Name Index]],Customer_Data[#All],2,0)</f>
        <v>Avon Corp</v>
      </c>
      <c r="D5452">
        <v>1</v>
      </c>
      <c r="E5452" t="s">
        <v>2</v>
      </c>
      <c r="F5452" t="s">
        <v>8168</v>
      </c>
      <c r="G5452" t="s">
        <v>8027</v>
      </c>
      <c r="H5452" t="str">
        <f>VLOOKUP(Sales_Data17[[#This Row],[Delivery Region Index]],Regions_Table[#All],2,0)</f>
        <v>New South Wales</v>
      </c>
      <c r="I5452" t="str">
        <f>VLOOKUP(Sales_Data17[[#This Row],[Delivery Region Index]],Regions_Table[#All],3,0)</f>
        <v>Albury</v>
      </c>
      <c r="J5452">
        <v>2</v>
      </c>
      <c r="K5452">
        <v>1</v>
      </c>
      <c r="L5452" t="str">
        <f>VLOOKUP(Sales_Data17[[#This Row],[Product Description Index]],Products_Data[#All],2,0)</f>
        <v>Shirts</v>
      </c>
      <c r="M5452">
        <v>4</v>
      </c>
      <c r="N5452" s="9">
        <v>277.67777777777775</v>
      </c>
      <c r="O5452" s="9">
        <f>Sales_Data17[[#This Row],[Order Quantity]]*Sales_Data17[[#This Row],[Unit Price]]</f>
        <v>1110.711111111111</v>
      </c>
      <c r="P5452" s="9">
        <v>197.1512222222222</v>
      </c>
      <c r="Q5452" s="9">
        <f>Sales_Data17[[#This Row],[Line Total]]-(Sales_Data17[[#This Row],[Total Unit Cost]]*Sales_Data17[[#This Row],[Order Quantity]])</f>
        <v>322.10622222222219</v>
      </c>
      <c r="R5452" s="1" t="str">
        <f>TEXT(Sales_Data17[[#This Row],[OrderDate]],"MMM")</f>
        <v>May</v>
      </c>
      <c r="S5452" s="1" t="str">
        <f t="shared" si="85"/>
        <v>2015</v>
      </c>
    </row>
    <row r="5453" spans="1:19">
      <c r="A5453" t="s">
        <v>5476</v>
      </c>
      <c r="B5453" s="2">
        <v>42140</v>
      </c>
      <c r="C5453" s="2" t="str">
        <f>VLOOKUP(Sales_Data17[[#This Row],[Customer Name Index]],Customer_Data[#All],2,0)</f>
        <v>Rochester Ltd</v>
      </c>
      <c r="D5453">
        <v>15</v>
      </c>
      <c r="E5453" t="s">
        <v>3</v>
      </c>
      <c r="F5453" t="s">
        <v>8168</v>
      </c>
      <c r="G5453" t="s">
        <v>8025</v>
      </c>
      <c r="H5453" t="str">
        <f>VLOOKUP(Sales_Data17[[#This Row],[Delivery Region Index]],Regions_Table[#All],2,0)</f>
        <v>Queensland</v>
      </c>
      <c r="I5453" t="str">
        <f>VLOOKUP(Sales_Data17[[#This Row],[Delivery Region Index]],Regions_Table[#All],3,0)</f>
        <v>Rockhampton</v>
      </c>
      <c r="J5453">
        <v>41</v>
      </c>
      <c r="K5453">
        <v>6</v>
      </c>
      <c r="L5453" t="str">
        <f>VLOOKUP(Sales_Data17[[#This Row],[Product Description Index]],Products_Data[#All],2,0)</f>
        <v>Socks</v>
      </c>
      <c r="M5453">
        <v>4</v>
      </c>
      <c r="N5453" s="9">
        <v>354.35555555555561</v>
      </c>
      <c r="O5453" s="9">
        <f>Sales_Data17[[#This Row],[Order Quantity]]*Sales_Data17[[#This Row],[Unit Price]]</f>
        <v>1417.4222222222224</v>
      </c>
      <c r="P5453" s="9">
        <v>294.1151111111111</v>
      </c>
      <c r="Q5453" s="9">
        <f>Sales_Data17[[#This Row],[Line Total]]-(Sales_Data17[[#This Row],[Total Unit Cost]]*Sales_Data17[[#This Row],[Order Quantity]])</f>
        <v>240.96177777777802</v>
      </c>
      <c r="R5453" s="1" t="str">
        <f>TEXT(Sales_Data17[[#This Row],[OrderDate]],"MMM")</f>
        <v>May</v>
      </c>
      <c r="S5453" s="1" t="str">
        <f t="shared" si="85"/>
        <v>2015</v>
      </c>
    </row>
    <row r="5454" spans="1:19">
      <c r="A5454" t="s">
        <v>5477</v>
      </c>
      <c r="B5454" s="2">
        <v>42140</v>
      </c>
      <c r="C5454" s="2" t="str">
        <f>VLOOKUP(Sales_Data17[[#This Row],[Customer Name Index]],Customer_Data[#All],2,0)</f>
        <v>Procter Corp</v>
      </c>
      <c r="D5454">
        <v>5</v>
      </c>
      <c r="E5454" t="s">
        <v>3</v>
      </c>
      <c r="F5454" t="s">
        <v>8168</v>
      </c>
      <c r="G5454" t="s">
        <v>8027</v>
      </c>
      <c r="H5454" t="str">
        <f>VLOOKUP(Sales_Data17[[#This Row],[Delivery Region Index]],Regions_Table[#All],2,0)</f>
        <v>New South Wales</v>
      </c>
      <c r="I5454" t="str">
        <f>VLOOKUP(Sales_Data17[[#This Row],[Delivery Region Index]],Regions_Table[#All],3,0)</f>
        <v>Lismore</v>
      </c>
      <c r="J5454">
        <v>14</v>
      </c>
      <c r="K5454">
        <v>2</v>
      </c>
      <c r="L5454" t="str">
        <f>VLOOKUP(Sales_Data17[[#This Row],[Product Description Index]],Products_Data[#All],2,0)</f>
        <v>Pants</v>
      </c>
      <c r="M5454">
        <v>8</v>
      </c>
      <c r="N5454" s="9">
        <v>29.033333333333335</v>
      </c>
      <c r="O5454" s="9">
        <f>Sales_Data17[[#This Row],[Order Quantity]]*Sales_Data17[[#This Row],[Unit Price]]</f>
        <v>232.26666666666668</v>
      </c>
      <c r="P5454" s="9">
        <v>20.323333333333334</v>
      </c>
      <c r="Q5454" s="9">
        <f>Sales_Data17[[#This Row],[Line Total]]-(Sales_Data17[[#This Row],[Total Unit Cost]]*Sales_Data17[[#This Row],[Order Quantity]])</f>
        <v>69.680000000000007</v>
      </c>
      <c r="R5454" s="1" t="str">
        <f>TEXT(Sales_Data17[[#This Row],[OrderDate]],"MMM")</f>
        <v>May</v>
      </c>
      <c r="S5454" s="1" t="str">
        <f t="shared" si="85"/>
        <v>2015</v>
      </c>
    </row>
    <row r="5455" spans="1:19">
      <c r="A5455" t="s">
        <v>5478</v>
      </c>
      <c r="B5455" s="2">
        <v>42141</v>
      </c>
      <c r="C5455" s="2" t="str">
        <f>VLOOKUP(Sales_Data17[[#This Row],[Customer Name Index]],Customer_Data[#All],2,0)</f>
        <v>Pacific Ltd</v>
      </c>
      <c r="D5455">
        <v>20</v>
      </c>
      <c r="E5455" t="s">
        <v>3</v>
      </c>
      <c r="F5455" t="s">
        <v>8168</v>
      </c>
      <c r="G5455" t="s">
        <v>8028</v>
      </c>
      <c r="H5455" t="str">
        <f>VLOOKUP(Sales_Data17[[#This Row],[Delivery Region Index]],Regions_Table[#All],2,0)</f>
        <v>Victoria</v>
      </c>
      <c r="I5455" t="str">
        <f>VLOOKUP(Sales_Data17[[#This Row],[Delivery Region Index]],Regions_Table[#All],3,0)</f>
        <v>Wodonga</v>
      </c>
      <c r="J5455">
        <v>58</v>
      </c>
      <c r="K5455">
        <v>8</v>
      </c>
      <c r="L5455" t="str">
        <f>VLOOKUP(Sales_Data17[[#This Row],[Product Description Index]],Products_Data[#All],2,0)</f>
        <v>Shoes</v>
      </c>
      <c r="M5455">
        <v>3</v>
      </c>
      <c r="N5455" s="9">
        <v>20.844444444444445</v>
      </c>
      <c r="O5455" s="9">
        <f>Sales_Data17[[#This Row],[Order Quantity]]*Sales_Data17[[#This Row],[Unit Price]]</f>
        <v>62.533333333333331</v>
      </c>
      <c r="P5455" s="9">
        <v>10.630666666666666</v>
      </c>
      <c r="Q5455" s="9">
        <f>Sales_Data17[[#This Row],[Line Total]]-(Sales_Data17[[#This Row],[Total Unit Cost]]*Sales_Data17[[#This Row],[Order Quantity]])</f>
        <v>30.641333333333332</v>
      </c>
      <c r="R5455" s="1" t="str">
        <f>TEXT(Sales_Data17[[#This Row],[OrderDate]],"MMM")</f>
        <v>May</v>
      </c>
      <c r="S5455" s="1" t="str">
        <f t="shared" si="85"/>
        <v>2015</v>
      </c>
    </row>
    <row r="5456" spans="1:19">
      <c r="A5456" t="s">
        <v>5479</v>
      </c>
      <c r="B5456" s="2">
        <v>42141</v>
      </c>
      <c r="C5456" s="2" t="str">
        <f>VLOOKUP(Sales_Data17[[#This Row],[Customer Name Index]],Customer_Data[#All],2,0)</f>
        <v xml:space="preserve">Qualitest </v>
      </c>
      <c r="D5456">
        <v>19</v>
      </c>
      <c r="E5456" t="s">
        <v>4</v>
      </c>
      <c r="F5456" t="s">
        <v>8168</v>
      </c>
      <c r="G5456" t="s">
        <v>8028</v>
      </c>
      <c r="H5456" t="str">
        <f>VLOOKUP(Sales_Data17[[#This Row],[Delivery Region Index]],Regions_Table[#All],2,0)</f>
        <v>Victoria</v>
      </c>
      <c r="I5456" t="str">
        <f>VLOOKUP(Sales_Data17[[#This Row],[Delivery Region Index]],Regions_Table[#All],3,0)</f>
        <v>Shepparton</v>
      </c>
      <c r="J5456">
        <v>54</v>
      </c>
      <c r="K5456">
        <v>8</v>
      </c>
      <c r="L5456" t="str">
        <f>VLOOKUP(Sales_Data17[[#This Row],[Product Description Index]],Products_Data[#All],2,0)</f>
        <v>Shoes</v>
      </c>
      <c r="M5456">
        <v>8</v>
      </c>
      <c r="N5456" s="9">
        <v>101.24444444444445</v>
      </c>
      <c r="O5456" s="9">
        <f>Sales_Data17[[#This Row],[Order Quantity]]*Sales_Data17[[#This Row],[Unit Price]]</f>
        <v>809.95555555555563</v>
      </c>
      <c r="P5456" s="9">
        <v>67.833777777777783</v>
      </c>
      <c r="Q5456" s="9">
        <f>Sales_Data17[[#This Row],[Line Total]]-(Sales_Data17[[#This Row],[Total Unit Cost]]*Sales_Data17[[#This Row],[Order Quantity]])</f>
        <v>267.28533333333337</v>
      </c>
      <c r="R5456" s="1" t="str">
        <f>TEXT(Sales_Data17[[#This Row],[OrderDate]],"MMM")</f>
        <v>May</v>
      </c>
      <c r="S5456" s="1" t="str">
        <f t="shared" si="85"/>
        <v>2015</v>
      </c>
    </row>
    <row r="5457" spans="1:19">
      <c r="A5457" t="s">
        <v>5480</v>
      </c>
      <c r="B5457" s="2">
        <v>42141</v>
      </c>
      <c r="C5457" s="2" t="str">
        <f>VLOOKUP(Sales_Data17[[#This Row],[Customer Name Index]],Customer_Data[#All],2,0)</f>
        <v>Eminence Corp</v>
      </c>
      <c r="D5457">
        <v>18</v>
      </c>
      <c r="E5457" t="s">
        <v>2</v>
      </c>
      <c r="F5457" t="s">
        <v>8168</v>
      </c>
      <c r="G5457" t="s">
        <v>8025</v>
      </c>
      <c r="H5457" t="str">
        <f>VLOOKUP(Sales_Data17[[#This Row],[Delivery Region Index]],Regions_Table[#All],2,0)</f>
        <v>Victoria</v>
      </c>
      <c r="I5457" t="str">
        <f>VLOOKUP(Sales_Data17[[#This Row],[Delivery Region Index]],Regions_Table[#All],3,0)</f>
        <v>Latrobe City</v>
      </c>
      <c r="J5457">
        <v>52</v>
      </c>
      <c r="K5457">
        <v>8</v>
      </c>
      <c r="L5457" t="str">
        <f>VLOOKUP(Sales_Data17[[#This Row],[Product Description Index]],Products_Data[#All],2,0)</f>
        <v>Shoes</v>
      </c>
      <c r="M5457">
        <v>9</v>
      </c>
      <c r="N5457" s="9">
        <v>297.77777777777777</v>
      </c>
      <c r="O5457" s="9">
        <f>Sales_Data17[[#This Row],[Order Quantity]]*Sales_Data17[[#This Row],[Unit Price]]</f>
        <v>2680</v>
      </c>
      <c r="P5457" s="9">
        <v>238.22222222222223</v>
      </c>
      <c r="Q5457" s="9">
        <f>Sales_Data17[[#This Row],[Line Total]]-(Sales_Data17[[#This Row],[Total Unit Cost]]*Sales_Data17[[#This Row],[Order Quantity]])</f>
        <v>536</v>
      </c>
      <c r="R5457" s="1" t="str">
        <f>TEXT(Sales_Data17[[#This Row],[OrderDate]],"MMM")</f>
        <v>May</v>
      </c>
      <c r="S5457" s="1" t="str">
        <f t="shared" si="85"/>
        <v>2015</v>
      </c>
    </row>
    <row r="5458" spans="1:19">
      <c r="A5458" t="s">
        <v>5481</v>
      </c>
      <c r="B5458" s="2">
        <v>42142</v>
      </c>
      <c r="C5458" s="2" t="str">
        <f>VLOOKUP(Sales_Data17[[#This Row],[Customer Name Index]],Customer_Data[#All],2,0)</f>
        <v>Medsep Group</v>
      </c>
      <c r="D5458">
        <v>8</v>
      </c>
      <c r="E5458" t="s">
        <v>4</v>
      </c>
      <c r="F5458" t="s">
        <v>8168</v>
      </c>
      <c r="G5458" t="s">
        <v>8027</v>
      </c>
      <c r="H5458" t="str">
        <f>VLOOKUP(Sales_Data17[[#This Row],[Delivery Region Index]],Regions_Table[#All],2,0)</f>
        <v>New South Wales</v>
      </c>
      <c r="I5458" t="str">
        <f>VLOOKUP(Sales_Data17[[#This Row],[Delivery Region Index]],Regions_Table[#All],3,0)</f>
        <v>Wagga Wagga</v>
      </c>
      <c r="J5458">
        <v>23</v>
      </c>
      <c r="K5458">
        <v>4</v>
      </c>
      <c r="L5458" t="str">
        <f>VLOOKUP(Sales_Data17[[#This Row],[Product Description Index]],Products_Data[#All],2,0)</f>
        <v>Jeans</v>
      </c>
      <c r="M5458">
        <v>6</v>
      </c>
      <c r="N5458" s="9">
        <v>75.933333333333337</v>
      </c>
      <c r="O5458" s="9">
        <f>Sales_Data17[[#This Row],[Order Quantity]]*Sales_Data17[[#This Row],[Unit Price]]</f>
        <v>455.6</v>
      </c>
      <c r="P5458" s="9">
        <v>34.929333333333332</v>
      </c>
      <c r="Q5458" s="9">
        <f>Sales_Data17[[#This Row],[Line Total]]-(Sales_Data17[[#This Row],[Total Unit Cost]]*Sales_Data17[[#This Row],[Order Quantity]])</f>
        <v>246.02400000000003</v>
      </c>
      <c r="R5458" s="1" t="str">
        <f>TEXT(Sales_Data17[[#This Row],[OrderDate]],"MMM")</f>
        <v>May</v>
      </c>
      <c r="S5458" s="1" t="str">
        <f t="shared" si="85"/>
        <v>2015</v>
      </c>
    </row>
    <row r="5459" spans="1:19">
      <c r="A5459" t="s">
        <v>5482</v>
      </c>
      <c r="B5459" s="2">
        <v>42143</v>
      </c>
      <c r="C5459" s="2" t="str">
        <f>VLOOKUP(Sales_Data17[[#This Row],[Customer Name Index]],Customer_Data[#All],2,0)</f>
        <v>Ole Group</v>
      </c>
      <c r="D5459">
        <v>13</v>
      </c>
      <c r="E5459" t="s">
        <v>2</v>
      </c>
      <c r="F5459" t="s">
        <v>8168</v>
      </c>
      <c r="G5459" t="s">
        <v>8026</v>
      </c>
      <c r="H5459" t="str">
        <f>VLOOKUP(Sales_Data17[[#This Row],[Delivery Region Index]],Regions_Table[#All],2,0)</f>
        <v>Queensland</v>
      </c>
      <c r="I5459" t="str">
        <f>VLOOKUP(Sales_Data17[[#This Row],[Delivery Region Index]],Regions_Table[#All],3,0)</f>
        <v>Maryborough</v>
      </c>
      <c r="J5459">
        <v>37</v>
      </c>
      <c r="K5459">
        <v>6</v>
      </c>
      <c r="L5459" t="str">
        <f>VLOOKUP(Sales_Data17[[#This Row],[Product Description Index]],Products_Data[#All],2,0)</f>
        <v>Socks</v>
      </c>
      <c r="M5459">
        <v>4</v>
      </c>
      <c r="N5459" s="9">
        <v>191.32222222222222</v>
      </c>
      <c r="O5459" s="9">
        <f>Sales_Data17[[#This Row],[Order Quantity]]*Sales_Data17[[#This Row],[Unit Price]]</f>
        <v>765.28888888888889</v>
      </c>
      <c r="P5459" s="9">
        <v>86.094999999999999</v>
      </c>
      <c r="Q5459" s="9">
        <f>Sales_Data17[[#This Row],[Line Total]]-(Sales_Data17[[#This Row],[Total Unit Cost]]*Sales_Data17[[#This Row],[Order Quantity]])</f>
        <v>420.9088888888889</v>
      </c>
      <c r="R5459" s="1" t="str">
        <f>TEXT(Sales_Data17[[#This Row],[OrderDate]],"MMM")</f>
        <v>May</v>
      </c>
      <c r="S5459" s="1" t="str">
        <f t="shared" si="85"/>
        <v>2015</v>
      </c>
    </row>
    <row r="5460" spans="1:19">
      <c r="A5460" t="s">
        <v>5483</v>
      </c>
      <c r="B5460" s="2">
        <v>42143</v>
      </c>
      <c r="C5460" s="2" t="str">
        <f>VLOOKUP(Sales_Data17[[#This Row],[Customer Name Index]],Customer_Data[#All],2,0)</f>
        <v xml:space="preserve">Qualitest </v>
      </c>
      <c r="D5460">
        <v>19</v>
      </c>
      <c r="E5460" t="s">
        <v>4</v>
      </c>
      <c r="F5460" t="s">
        <v>8168</v>
      </c>
      <c r="G5460" t="s">
        <v>8028</v>
      </c>
      <c r="H5460" t="str">
        <f>VLOOKUP(Sales_Data17[[#This Row],[Delivery Region Index]],Regions_Table[#All],2,0)</f>
        <v>Victoria</v>
      </c>
      <c r="I5460" t="str">
        <f>VLOOKUP(Sales_Data17[[#This Row],[Delivery Region Index]],Regions_Table[#All],3,0)</f>
        <v>Swan Hill</v>
      </c>
      <c r="J5460">
        <v>55</v>
      </c>
      <c r="K5460">
        <v>8</v>
      </c>
      <c r="L5460" t="str">
        <f>VLOOKUP(Sales_Data17[[#This Row],[Product Description Index]],Products_Data[#All],2,0)</f>
        <v>Shoes</v>
      </c>
      <c r="M5460">
        <v>4</v>
      </c>
      <c r="N5460" s="9">
        <v>672.23333333333335</v>
      </c>
      <c r="O5460" s="9">
        <f>Sales_Data17[[#This Row],[Order Quantity]]*Sales_Data17[[#This Row],[Unit Price]]</f>
        <v>2688.9333333333334</v>
      </c>
      <c r="P5460" s="9">
        <v>336.11666666666667</v>
      </c>
      <c r="Q5460" s="9">
        <f>Sales_Data17[[#This Row],[Line Total]]-(Sales_Data17[[#This Row],[Total Unit Cost]]*Sales_Data17[[#This Row],[Order Quantity]])</f>
        <v>1344.4666666666667</v>
      </c>
      <c r="R5460" s="1" t="str">
        <f>TEXT(Sales_Data17[[#This Row],[OrderDate]],"MMM")</f>
        <v>May</v>
      </c>
      <c r="S5460" s="1" t="str">
        <f t="shared" si="85"/>
        <v>2015</v>
      </c>
    </row>
    <row r="5461" spans="1:19">
      <c r="A5461" t="s">
        <v>5484</v>
      </c>
      <c r="B5461" s="2">
        <v>42143</v>
      </c>
      <c r="C5461" s="2" t="str">
        <f>VLOOKUP(Sales_Data17[[#This Row],[Customer Name Index]],Customer_Data[#All],2,0)</f>
        <v>PEDIFIX, Corp</v>
      </c>
      <c r="D5461">
        <v>6</v>
      </c>
      <c r="E5461" t="s">
        <v>2</v>
      </c>
      <c r="F5461" t="s">
        <v>8168</v>
      </c>
      <c r="G5461" t="s">
        <v>8027</v>
      </c>
      <c r="H5461" t="str">
        <f>VLOOKUP(Sales_Data17[[#This Row],[Delivery Region Index]],Regions_Table[#All],2,0)</f>
        <v>New South Wales</v>
      </c>
      <c r="I5461" t="str">
        <f>VLOOKUP(Sales_Data17[[#This Row],[Delivery Region Index]],Regions_Table[#All],3,0)</f>
        <v>Nowra</v>
      </c>
      <c r="J5461">
        <v>17</v>
      </c>
      <c r="K5461">
        <v>3</v>
      </c>
      <c r="L5461" t="str">
        <f>VLOOKUP(Sales_Data17[[#This Row],[Product Description Index]],Products_Data[#All],2,0)</f>
        <v>Sunglasses</v>
      </c>
      <c r="M5461">
        <v>4</v>
      </c>
      <c r="N5461" s="9">
        <v>120.60000000000001</v>
      </c>
      <c r="O5461" s="9">
        <f>Sales_Data17[[#This Row],[Order Quantity]]*Sales_Data17[[#This Row],[Unit Price]]</f>
        <v>482.40000000000003</v>
      </c>
      <c r="P5461" s="9">
        <v>74.772000000000006</v>
      </c>
      <c r="Q5461" s="9">
        <f>Sales_Data17[[#This Row],[Line Total]]-(Sales_Data17[[#This Row],[Total Unit Cost]]*Sales_Data17[[#This Row],[Order Quantity]])</f>
        <v>183.31200000000001</v>
      </c>
      <c r="R5461" s="1" t="str">
        <f>TEXT(Sales_Data17[[#This Row],[OrderDate]],"MMM")</f>
        <v>May</v>
      </c>
      <c r="S5461" s="1" t="str">
        <f t="shared" si="85"/>
        <v>2015</v>
      </c>
    </row>
    <row r="5462" spans="1:19">
      <c r="A5462" t="s">
        <v>5485</v>
      </c>
      <c r="B5462" s="2">
        <v>42143</v>
      </c>
      <c r="C5462" s="2" t="str">
        <f>VLOOKUP(Sales_Data17[[#This Row],[Customer Name Index]],Customer_Data[#All],2,0)</f>
        <v>Elorac, Corp</v>
      </c>
      <c r="D5462">
        <v>3</v>
      </c>
      <c r="E5462" t="s">
        <v>2</v>
      </c>
      <c r="F5462" t="s">
        <v>8168</v>
      </c>
      <c r="G5462" t="s">
        <v>8027</v>
      </c>
      <c r="H5462" t="str">
        <f>VLOOKUP(Sales_Data17[[#This Row],[Delivery Region Index]],Regions_Table[#All],2,0)</f>
        <v>New South Wales</v>
      </c>
      <c r="I5462" t="str">
        <f>VLOOKUP(Sales_Data17[[#This Row],[Delivery Region Index]],Regions_Table[#All],3,0)</f>
        <v>Dubbo</v>
      </c>
      <c r="J5462">
        <v>8</v>
      </c>
      <c r="K5462">
        <v>2</v>
      </c>
      <c r="L5462" t="str">
        <f>VLOOKUP(Sales_Data17[[#This Row],[Product Description Index]],Products_Data[#All],2,0)</f>
        <v>Pants</v>
      </c>
      <c r="M5462">
        <v>6</v>
      </c>
      <c r="N5462" s="9">
        <v>402</v>
      </c>
      <c r="O5462" s="9">
        <f>Sales_Data17[[#This Row],[Order Quantity]]*Sales_Data17[[#This Row],[Unit Price]]</f>
        <v>2412</v>
      </c>
      <c r="P5462" s="9">
        <v>325.62000000000006</v>
      </c>
      <c r="Q5462" s="9">
        <f>Sales_Data17[[#This Row],[Line Total]]-(Sales_Data17[[#This Row],[Total Unit Cost]]*Sales_Data17[[#This Row],[Order Quantity]])</f>
        <v>458.27999999999975</v>
      </c>
      <c r="R5462" s="1" t="str">
        <f>TEXT(Sales_Data17[[#This Row],[OrderDate]],"MMM")</f>
        <v>May</v>
      </c>
      <c r="S5462" s="1" t="str">
        <f t="shared" si="85"/>
        <v>2015</v>
      </c>
    </row>
    <row r="5463" spans="1:19">
      <c r="A5463" t="s">
        <v>5486</v>
      </c>
      <c r="B5463" s="2">
        <v>42144</v>
      </c>
      <c r="C5463" s="2" t="str">
        <f>VLOOKUP(Sales_Data17[[#This Row],[Customer Name Index]],Customer_Data[#All],2,0)</f>
        <v>Eminence Corp</v>
      </c>
      <c r="D5463">
        <v>18</v>
      </c>
      <c r="E5463" t="s">
        <v>4</v>
      </c>
      <c r="F5463" t="s">
        <v>8168</v>
      </c>
      <c r="G5463" t="s">
        <v>8025</v>
      </c>
      <c r="H5463" t="str">
        <f>VLOOKUP(Sales_Data17[[#This Row],[Delivery Region Index]],Regions_Table[#All],2,0)</f>
        <v>Victoria</v>
      </c>
      <c r="I5463" t="str">
        <f>VLOOKUP(Sales_Data17[[#This Row],[Delivery Region Index]],Regions_Table[#All],3,0)</f>
        <v>Bendigo</v>
      </c>
      <c r="J5463">
        <v>50</v>
      </c>
      <c r="K5463">
        <v>7</v>
      </c>
      <c r="L5463" t="str">
        <f>VLOOKUP(Sales_Data17[[#This Row],[Product Description Index]],Products_Data[#All],2,0)</f>
        <v>Dress Shirts</v>
      </c>
      <c r="M5463">
        <v>1</v>
      </c>
      <c r="N5463" s="9">
        <v>439.22222222222223</v>
      </c>
      <c r="O5463" s="9">
        <f>Sales_Data17[[#This Row],[Order Quantity]]*Sales_Data17[[#This Row],[Unit Price]]</f>
        <v>439.22222222222223</v>
      </c>
      <c r="P5463" s="9">
        <v>219.61111111111111</v>
      </c>
      <c r="Q5463" s="9">
        <f>Sales_Data17[[#This Row],[Line Total]]-(Sales_Data17[[#This Row],[Total Unit Cost]]*Sales_Data17[[#This Row],[Order Quantity]])</f>
        <v>219.61111111111111</v>
      </c>
      <c r="R5463" s="1" t="str">
        <f>TEXT(Sales_Data17[[#This Row],[OrderDate]],"MMM")</f>
        <v>May</v>
      </c>
      <c r="S5463" s="1" t="str">
        <f t="shared" si="85"/>
        <v>2015</v>
      </c>
    </row>
    <row r="5464" spans="1:19">
      <c r="A5464" t="s">
        <v>5487</v>
      </c>
      <c r="B5464" s="2">
        <v>42144</v>
      </c>
      <c r="C5464" s="2" t="str">
        <f>VLOOKUP(Sales_Data17[[#This Row],[Customer Name Index]],Customer_Data[#All],2,0)</f>
        <v xml:space="preserve">WakeFern </v>
      </c>
      <c r="D5464">
        <v>2</v>
      </c>
      <c r="E5464" t="s">
        <v>3</v>
      </c>
      <c r="F5464" t="s">
        <v>8168</v>
      </c>
      <c r="G5464" t="s">
        <v>8027</v>
      </c>
      <c r="H5464" t="str">
        <f>VLOOKUP(Sales_Data17[[#This Row],[Delivery Region Index]],Regions_Table[#All],2,0)</f>
        <v>New South Wales</v>
      </c>
      <c r="I5464" t="str">
        <f>VLOOKUP(Sales_Data17[[#This Row],[Delivery Region Index]],Regions_Table[#All],3,0)</f>
        <v>Broken Hill</v>
      </c>
      <c r="J5464">
        <v>5</v>
      </c>
      <c r="K5464">
        <v>1</v>
      </c>
      <c r="L5464" t="str">
        <f>VLOOKUP(Sales_Data17[[#This Row],[Product Description Index]],Products_Data[#All],2,0)</f>
        <v>Shirts</v>
      </c>
      <c r="M5464">
        <v>5</v>
      </c>
      <c r="N5464" s="9">
        <v>407.95555555555552</v>
      </c>
      <c r="O5464" s="9">
        <f>Sales_Data17[[#This Row],[Order Quantity]]*Sales_Data17[[#This Row],[Unit Price]]</f>
        <v>2039.7777777777776</v>
      </c>
      <c r="P5464" s="9">
        <v>163.18222222222224</v>
      </c>
      <c r="Q5464" s="9">
        <f>Sales_Data17[[#This Row],[Line Total]]-(Sales_Data17[[#This Row],[Total Unit Cost]]*Sales_Data17[[#This Row],[Order Quantity]])</f>
        <v>1223.8666666666663</v>
      </c>
      <c r="R5464" s="1" t="str">
        <f>TEXT(Sales_Data17[[#This Row],[OrderDate]],"MMM")</f>
        <v>May</v>
      </c>
      <c r="S5464" s="1" t="str">
        <f t="shared" si="85"/>
        <v>2015</v>
      </c>
    </row>
    <row r="5465" spans="1:19">
      <c r="A5465" t="s">
        <v>5488</v>
      </c>
      <c r="B5465" s="2">
        <v>42145</v>
      </c>
      <c r="C5465" s="2" t="str">
        <f>VLOOKUP(Sales_Data17[[#This Row],[Customer Name Index]],Customer_Data[#All],2,0)</f>
        <v>Rochester Ltd</v>
      </c>
      <c r="D5465">
        <v>15</v>
      </c>
      <c r="E5465" t="s">
        <v>4</v>
      </c>
      <c r="F5465" t="s">
        <v>8168</v>
      </c>
      <c r="G5465" t="s">
        <v>8025</v>
      </c>
      <c r="H5465" t="str">
        <f>VLOOKUP(Sales_Data17[[#This Row],[Delivery Region Index]],Regions_Table[#All],2,0)</f>
        <v>Queensland</v>
      </c>
      <c r="I5465" t="str">
        <f>VLOOKUP(Sales_Data17[[#This Row],[Delivery Region Index]],Regions_Table[#All],3,0)</f>
        <v>Thuringowa</v>
      </c>
      <c r="J5465">
        <v>43</v>
      </c>
      <c r="K5465">
        <v>6</v>
      </c>
      <c r="L5465" t="str">
        <f>VLOOKUP(Sales_Data17[[#This Row],[Product Description Index]],Products_Data[#All],2,0)</f>
        <v>Socks</v>
      </c>
      <c r="M5465">
        <v>7</v>
      </c>
      <c r="N5465" s="9">
        <v>215.88888888888889</v>
      </c>
      <c r="O5465" s="9">
        <f>Sales_Data17[[#This Row],[Order Quantity]]*Sales_Data17[[#This Row],[Unit Price]]</f>
        <v>1511.2222222222222</v>
      </c>
      <c r="P5465" s="9">
        <v>101.46777777777777</v>
      </c>
      <c r="Q5465" s="9">
        <f>Sales_Data17[[#This Row],[Line Total]]-(Sales_Data17[[#This Row],[Total Unit Cost]]*Sales_Data17[[#This Row],[Order Quantity]])</f>
        <v>800.94777777777779</v>
      </c>
      <c r="R5465" s="1" t="str">
        <f>TEXT(Sales_Data17[[#This Row],[OrderDate]],"MMM")</f>
        <v>May</v>
      </c>
      <c r="S5465" s="1" t="str">
        <f t="shared" si="85"/>
        <v>2015</v>
      </c>
    </row>
    <row r="5466" spans="1:19">
      <c r="A5466" t="s">
        <v>5489</v>
      </c>
      <c r="B5466" s="2">
        <v>42145</v>
      </c>
      <c r="C5466" s="2" t="str">
        <f>VLOOKUP(Sales_Data17[[#This Row],[Customer Name Index]],Customer_Data[#All],2,0)</f>
        <v>21st Ltd</v>
      </c>
      <c r="D5466">
        <v>10</v>
      </c>
      <c r="E5466" t="s">
        <v>4</v>
      </c>
      <c r="F5466" t="s">
        <v>8168</v>
      </c>
      <c r="G5466" t="s">
        <v>8027</v>
      </c>
      <c r="H5466" t="str">
        <f>VLOOKUP(Sales_Data17[[#This Row],[Delivery Region Index]],Regions_Table[#All],2,0)</f>
        <v>Queensland</v>
      </c>
      <c r="I5466" t="str">
        <f>VLOOKUP(Sales_Data17[[#This Row],[Delivery Region Index]],Regions_Table[#All],3,0)</f>
        <v>Bundaberg</v>
      </c>
      <c r="J5466">
        <v>27</v>
      </c>
      <c r="K5466">
        <v>4</v>
      </c>
      <c r="L5466" t="str">
        <f>VLOOKUP(Sales_Data17[[#This Row],[Product Description Index]],Products_Data[#All],2,0)</f>
        <v>Jeans</v>
      </c>
      <c r="M5466">
        <v>9</v>
      </c>
      <c r="N5466" s="9">
        <v>443.68888888888893</v>
      </c>
      <c r="O5466" s="9">
        <f>Sales_Data17[[#This Row],[Order Quantity]]*Sales_Data17[[#This Row],[Unit Price]]</f>
        <v>3993.2000000000003</v>
      </c>
      <c r="P5466" s="9">
        <v>212.97066666666669</v>
      </c>
      <c r="Q5466" s="9">
        <f>Sales_Data17[[#This Row],[Line Total]]-(Sales_Data17[[#This Row],[Total Unit Cost]]*Sales_Data17[[#This Row],[Order Quantity]])</f>
        <v>2076.4639999999999</v>
      </c>
      <c r="R5466" s="1" t="str">
        <f>TEXT(Sales_Data17[[#This Row],[OrderDate]],"MMM")</f>
        <v>May</v>
      </c>
      <c r="S5466" s="1" t="str">
        <f t="shared" si="85"/>
        <v>2015</v>
      </c>
    </row>
    <row r="5467" spans="1:19">
      <c r="A5467" t="s">
        <v>5490</v>
      </c>
      <c r="B5467" s="2">
        <v>42145</v>
      </c>
      <c r="C5467" s="2" t="str">
        <f>VLOOKUP(Sales_Data17[[#This Row],[Customer Name Index]],Customer_Data[#All],2,0)</f>
        <v>Avon Corp</v>
      </c>
      <c r="D5467">
        <v>1</v>
      </c>
      <c r="E5467" t="s">
        <v>2</v>
      </c>
      <c r="F5467" t="s">
        <v>8168</v>
      </c>
      <c r="G5467" t="s">
        <v>8027</v>
      </c>
      <c r="H5467" t="str">
        <f>VLOOKUP(Sales_Data17[[#This Row],[Delivery Region Index]],Regions_Table[#All],2,0)</f>
        <v>New South Wales</v>
      </c>
      <c r="I5467" t="str">
        <f>VLOOKUP(Sales_Data17[[#This Row],[Delivery Region Index]],Regions_Table[#All],3,0)</f>
        <v>Armidale</v>
      </c>
      <c r="J5467">
        <v>3</v>
      </c>
      <c r="K5467">
        <v>1</v>
      </c>
      <c r="L5467" t="str">
        <f>VLOOKUP(Sales_Data17[[#This Row],[Product Description Index]],Products_Data[#All],2,0)</f>
        <v>Shirts</v>
      </c>
      <c r="M5467">
        <v>6</v>
      </c>
      <c r="N5467" s="9">
        <v>19.355555555555558</v>
      </c>
      <c r="O5467" s="9">
        <f>Sales_Data17[[#This Row],[Order Quantity]]*Sales_Data17[[#This Row],[Unit Price]]</f>
        <v>116.13333333333335</v>
      </c>
      <c r="P5467" s="9">
        <v>15.871555555555554</v>
      </c>
      <c r="Q5467" s="9">
        <f>Sales_Data17[[#This Row],[Line Total]]-(Sales_Data17[[#This Row],[Total Unit Cost]]*Sales_Data17[[#This Row],[Order Quantity]])</f>
        <v>20.904000000000025</v>
      </c>
      <c r="R5467" s="1" t="str">
        <f>TEXT(Sales_Data17[[#This Row],[OrderDate]],"MMM")</f>
        <v>May</v>
      </c>
      <c r="S5467" s="1" t="str">
        <f t="shared" si="85"/>
        <v>2015</v>
      </c>
    </row>
    <row r="5468" spans="1:19">
      <c r="A5468" t="s">
        <v>5491</v>
      </c>
      <c r="B5468" s="2">
        <v>42146</v>
      </c>
      <c r="C5468" s="2" t="str">
        <f>VLOOKUP(Sales_Data17[[#This Row],[Customer Name Index]],Customer_Data[#All],2,0)</f>
        <v>Procter Corp</v>
      </c>
      <c r="D5468">
        <v>5</v>
      </c>
      <c r="E5468" t="s">
        <v>4</v>
      </c>
      <c r="F5468" t="s">
        <v>8168</v>
      </c>
      <c r="G5468" t="s">
        <v>8027</v>
      </c>
      <c r="H5468" t="str">
        <f>VLOOKUP(Sales_Data17[[#This Row],[Delivery Region Index]],Regions_Table[#All],2,0)</f>
        <v>New South Wales</v>
      </c>
      <c r="I5468" t="str">
        <f>VLOOKUP(Sales_Data17[[#This Row],[Delivery Region Index]],Regions_Table[#All],3,0)</f>
        <v>Griffith</v>
      </c>
      <c r="J5468">
        <v>12</v>
      </c>
      <c r="K5468">
        <v>2</v>
      </c>
      <c r="L5468" t="str">
        <f>VLOOKUP(Sales_Data17[[#This Row],[Product Description Index]],Products_Data[#All],2,0)</f>
        <v>Pants</v>
      </c>
      <c r="M5468">
        <v>6</v>
      </c>
      <c r="N5468" s="9">
        <v>112.41111111111111</v>
      </c>
      <c r="O5468" s="9">
        <f>Sales_Data17[[#This Row],[Order Quantity]]*Sales_Data17[[#This Row],[Unit Price]]</f>
        <v>674.4666666666667</v>
      </c>
      <c r="P5468" s="9">
        <v>78.687777777777768</v>
      </c>
      <c r="Q5468" s="9">
        <f>Sales_Data17[[#This Row],[Line Total]]-(Sales_Data17[[#This Row],[Total Unit Cost]]*Sales_Data17[[#This Row],[Order Quantity]])</f>
        <v>202.34000000000009</v>
      </c>
      <c r="R5468" s="1" t="str">
        <f>TEXT(Sales_Data17[[#This Row],[OrderDate]],"MMM")</f>
        <v>May</v>
      </c>
      <c r="S5468" s="1" t="str">
        <f t="shared" si="85"/>
        <v>2015</v>
      </c>
    </row>
    <row r="5469" spans="1:19">
      <c r="A5469" t="s">
        <v>5492</v>
      </c>
      <c r="B5469" s="2">
        <v>42146</v>
      </c>
      <c r="C5469" s="2" t="str">
        <f>VLOOKUP(Sales_Data17[[#This Row],[Customer Name Index]],Customer_Data[#All],2,0)</f>
        <v>Medsep Group</v>
      </c>
      <c r="D5469">
        <v>8</v>
      </c>
      <c r="E5469" t="s">
        <v>4</v>
      </c>
      <c r="F5469" t="s">
        <v>8168</v>
      </c>
      <c r="G5469" t="s">
        <v>8027</v>
      </c>
      <c r="H5469" t="str">
        <f>VLOOKUP(Sales_Data17[[#This Row],[Delivery Region Index]],Regions_Table[#All],2,0)</f>
        <v>New South Wales</v>
      </c>
      <c r="I5469" t="str">
        <f>VLOOKUP(Sales_Data17[[#This Row],[Delivery Region Index]],Regions_Table[#All],3,0)</f>
        <v>Wollongong</v>
      </c>
      <c r="J5469">
        <v>24</v>
      </c>
      <c r="K5469">
        <v>4</v>
      </c>
      <c r="L5469" t="str">
        <f>VLOOKUP(Sales_Data17[[#This Row],[Product Description Index]],Products_Data[#All],2,0)</f>
        <v>Jeans</v>
      </c>
      <c r="M5469">
        <v>3</v>
      </c>
      <c r="N5469" s="9">
        <v>117.62222222222223</v>
      </c>
      <c r="O5469" s="9">
        <f>Sales_Data17[[#This Row],[Order Quantity]]*Sales_Data17[[#This Row],[Unit Price]]</f>
        <v>352.86666666666667</v>
      </c>
      <c r="P5469" s="9">
        <v>59.987333333333339</v>
      </c>
      <c r="Q5469" s="9">
        <f>Sales_Data17[[#This Row],[Line Total]]-(Sales_Data17[[#This Row],[Total Unit Cost]]*Sales_Data17[[#This Row],[Order Quantity]])</f>
        <v>172.90466666666666</v>
      </c>
      <c r="R5469" s="1" t="str">
        <f>TEXT(Sales_Data17[[#This Row],[OrderDate]],"MMM")</f>
        <v>May</v>
      </c>
      <c r="S5469" s="1" t="str">
        <f t="shared" si="85"/>
        <v>2015</v>
      </c>
    </row>
    <row r="5470" spans="1:19">
      <c r="A5470" t="s">
        <v>5493</v>
      </c>
      <c r="B5470" s="2">
        <v>42146</v>
      </c>
      <c r="C5470" s="2" t="str">
        <f>VLOOKUP(Sales_Data17[[#This Row],[Customer Name Index]],Customer_Data[#All],2,0)</f>
        <v>21st Ltd</v>
      </c>
      <c r="D5470">
        <v>10</v>
      </c>
      <c r="E5470" t="s">
        <v>4</v>
      </c>
      <c r="F5470" t="s">
        <v>8168</v>
      </c>
      <c r="G5470" t="s">
        <v>8026</v>
      </c>
      <c r="H5470" t="str">
        <f>VLOOKUP(Sales_Data17[[#This Row],[Delivery Region Index]],Regions_Table[#All],2,0)</f>
        <v>Queensland</v>
      </c>
      <c r="I5470" t="str">
        <f>VLOOKUP(Sales_Data17[[#This Row],[Delivery Region Index]],Regions_Table[#All],3,0)</f>
        <v>Charters Towers</v>
      </c>
      <c r="J5470">
        <v>29</v>
      </c>
      <c r="K5470">
        <v>4</v>
      </c>
      <c r="L5470" t="str">
        <f>VLOOKUP(Sales_Data17[[#This Row],[Product Description Index]],Products_Data[#All],2,0)</f>
        <v>Jeans</v>
      </c>
      <c r="M5470">
        <v>8</v>
      </c>
      <c r="N5470" s="9">
        <v>288.10000000000002</v>
      </c>
      <c r="O5470" s="9">
        <f>Sales_Data17[[#This Row],[Order Quantity]]*Sales_Data17[[#This Row],[Unit Price]]</f>
        <v>2304.8000000000002</v>
      </c>
      <c r="P5470" s="9">
        <v>129.64500000000001</v>
      </c>
      <c r="Q5470" s="9">
        <f>Sales_Data17[[#This Row],[Line Total]]-(Sales_Data17[[#This Row],[Total Unit Cost]]*Sales_Data17[[#This Row],[Order Quantity]])</f>
        <v>1267.6400000000001</v>
      </c>
      <c r="R5470" s="1" t="str">
        <f>TEXT(Sales_Data17[[#This Row],[OrderDate]],"MMM")</f>
        <v>May</v>
      </c>
      <c r="S5470" s="1" t="str">
        <f t="shared" si="85"/>
        <v>2015</v>
      </c>
    </row>
    <row r="5471" spans="1:19">
      <c r="A5471" t="s">
        <v>5494</v>
      </c>
      <c r="B5471" s="2">
        <v>42146</v>
      </c>
      <c r="C5471" s="2" t="str">
        <f>VLOOKUP(Sales_Data17[[#This Row],[Customer Name Index]],Customer_Data[#All],2,0)</f>
        <v>Elorac, Corp</v>
      </c>
      <c r="D5471">
        <v>3</v>
      </c>
      <c r="E5471" t="s">
        <v>4</v>
      </c>
      <c r="F5471" t="s">
        <v>8168</v>
      </c>
      <c r="G5471" t="s">
        <v>8027</v>
      </c>
      <c r="H5471" t="str">
        <f>VLOOKUP(Sales_Data17[[#This Row],[Delivery Region Index]],Regions_Table[#All],2,0)</f>
        <v>New South Wales</v>
      </c>
      <c r="I5471" t="str">
        <f>VLOOKUP(Sales_Data17[[#This Row],[Delivery Region Index]],Regions_Table[#All],3,0)</f>
        <v>Coffs Harbour</v>
      </c>
      <c r="J5471">
        <v>7</v>
      </c>
      <c r="K5471">
        <v>1</v>
      </c>
      <c r="L5471" t="str">
        <f>VLOOKUP(Sales_Data17[[#This Row],[Product Description Index]],Products_Data[#All],2,0)</f>
        <v>Shirts</v>
      </c>
      <c r="M5471">
        <v>4</v>
      </c>
      <c r="N5471" s="9">
        <v>124.32222222222224</v>
      </c>
      <c r="O5471" s="9">
        <f>Sales_Data17[[#This Row],[Order Quantity]]*Sales_Data17[[#This Row],[Unit Price]]</f>
        <v>497.28888888888895</v>
      </c>
      <c r="P5471" s="9">
        <v>95.728111111111119</v>
      </c>
      <c r="Q5471" s="9">
        <f>Sales_Data17[[#This Row],[Line Total]]-(Sales_Data17[[#This Row],[Total Unit Cost]]*Sales_Data17[[#This Row],[Order Quantity]])</f>
        <v>114.37644444444447</v>
      </c>
      <c r="R5471" s="1" t="str">
        <f>TEXT(Sales_Data17[[#This Row],[OrderDate]],"MMM")</f>
        <v>May</v>
      </c>
      <c r="S5471" s="1" t="str">
        <f t="shared" si="85"/>
        <v>2015</v>
      </c>
    </row>
    <row r="5472" spans="1:19">
      <c r="A5472" t="s">
        <v>5495</v>
      </c>
      <c r="B5472" s="2">
        <v>42147</v>
      </c>
      <c r="C5472" s="2" t="str">
        <f>VLOOKUP(Sales_Data17[[#This Row],[Customer Name Index]],Customer_Data[#All],2,0)</f>
        <v>Rochester Ltd</v>
      </c>
      <c r="D5472">
        <v>15</v>
      </c>
      <c r="E5472" t="s">
        <v>4</v>
      </c>
      <c r="F5472" t="s">
        <v>8168</v>
      </c>
      <c r="G5472" t="s">
        <v>8025</v>
      </c>
      <c r="H5472" t="str">
        <f>VLOOKUP(Sales_Data17[[#This Row],[Delivery Region Index]],Regions_Table[#All],2,0)</f>
        <v>Queensland</v>
      </c>
      <c r="I5472" t="str">
        <f>VLOOKUP(Sales_Data17[[#This Row],[Delivery Region Index]],Regions_Table[#All],3,0)</f>
        <v>Thuringowa</v>
      </c>
      <c r="J5472">
        <v>43</v>
      </c>
      <c r="K5472">
        <v>6</v>
      </c>
      <c r="L5472" t="str">
        <f>VLOOKUP(Sales_Data17[[#This Row],[Product Description Index]],Products_Data[#All],2,0)</f>
        <v>Socks</v>
      </c>
      <c r="M5472">
        <v>9</v>
      </c>
      <c r="N5472" s="9">
        <v>123.57777777777778</v>
      </c>
      <c r="O5472" s="9">
        <f>Sales_Data17[[#This Row],[Order Quantity]]*Sales_Data17[[#This Row],[Unit Price]]</f>
        <v>1112.2</v>
      </c>
      <c r="P5472" s="9">
        <v>61.788888888888891</v>
      </c>
      <c r="Q5472" s="9">
        <f>Sales_Data17[[#This Row],[Line Total]]-(Sales_Data17[[#This Row],[Total Unit Cost]]*Sales_Data17[[#This Row],[Order Quantity]])</f>
        <v>556.1</v>
      </c>
      <c r="R5472" s="1" t="str">
        <f>TEXT(Sales_Data17[[#This Row],[OrderDate]],"MMM")</f>
        <v>May</v>
      </c>
      <c r="S5472" s="1" t="str">
        <f t="shared" si="85"/>
        <v>2015</v>
      </c>
    </row>
    <row r="5473" spans="1:19">
      <c r="A5473" t="s">
        <v>5496</v>
      </c>
      <c r="B5473" s="2">
        <v>42147</v>
      </c>
      <c r="C5473" s="2" t="str">
        <f>VLOOKUP(Sales_Data17[[#This Row],[Customer Name Index]],Customer_Data[#All],2,0)</f>
        <v>Pacific Ltd</v>
      </c>
      <c r="D5473">
        <v>20</v>
      </c>
      <c r="E5473" t="s">
        <v>4</v>
      </c>
      <c r="F5473" t="s">
        <v>8168</v>
      </c>
      <c r="G5473" t="s">
        <v>8028</v>
      </c>
      <c r="H5473" t="str">
        <f>VLOOKUP(Sales_Data17[[#This Row],[Delivery Region Index]],Regions_Table[#All],2,0)</f>
        <v>Victoria</v>
      </c>
      <c r="I5473" t="str">
        <f>VLOOKUP(Sales_Data17[[#This Row],[Delivery Region Index]],Regions_Table[#All],3,0)</f>
        <v>Wangaratta</v>
      </c>
      <c r="J5473">
        <v>56</v>
      </c>
      <c r="K5473">
        <v>8</v>
      </c>
      <c r="L5473" t="str">
        <f>VLOOKUP(Sales_Data17[[#This Row],[Product Description Index]],Products_Data[#All],2,0)</f>
        <v>Shoes</v>
      </c>
      <c r="M5473">
        <v>3</v>
      </c>
      <c r="N5473" s="9">
        <v>427.31111111111113</v>
      </c>
      <c r="O5473" s="9">
        <f>Sales_Data17[[#This Row],[Order Quantity]]*Sales_Data17[[#This Row],[Unit Price]]</f>
        <v>1281.9333333333334</v>
      </c>
      <c r="P5473" s="9">
        <v>192.29000000000002</v>
      </c>
      <c r="Q5473" s="9">
        <f>Sales_Data17[[#This Row],[Line Total]]-(Sales_Data17[[#This Row],[Total Unit Cost]]*Sales_Data17[[#This Row],[Order Quantity]])</f>
        <v>705.06333333333328</v>
      </c>
      <c r="R5473" s="1" t="str">
        <f>TEXT(Sales_Data17[[#This Row],[OrderDate]],"MMM")</f>
        <v>May</v>
      </c>
      <c r="S5473" s="1" t="str">
        <f t="shared" si="85"/>
        <v>2015</v>
      </c>
    </row>
    <row r="5474" spans="1:19">
      <c r="A5474" t="s">
        <v>5497</v>
      </c>
      <c r="B5474" s="2">
        <v>42148</v>
      </c>
      <c r="C5474" s="2" t="str">
        <f>VLOOKUP(Sales_Data17[[#This Row],[Customer Name Index]],Customer_Data[#All],2,0)</f>
        <v>3LAB, Ltd</v>
      </c>
      <c r="D5474">
        <v>16</v>
      </c>
      <c r="E5474" t="s">
        <v>4</v>
      </c>
      <c r="F5474" t="s">
        <v>8168</v>
      </c>
      <c r="G5474" t="s">
        <v>8025</v>
      </c>
      <c r="H5474" t="str">
        <f>VLOOKUP(Sales_Data17[[#This Row],[Delivery Region Index]],Regions_Table[#All],2,0)</f>
        <v>Queensland</v>
      </c>
      <c r="I5474" t="str">
        <f>VLOOKUP(Sales_Data17[[#This Row],[Delivery Region Index]],Regions_Table[#All],3,0)</f>
        <v>Toowoomba</v>
      </c>
      <c r="J5474">
        <v>44</v>
      </c>
      <c r="K5474">
        <v>7</v>
      </c>
      <c r="L5474" t="str">
        <f>VLOOKUP(Sales_Data17[[#This Row],[Product Description Index]],Products_Data[#All],2,0)</f>
        <v>Dress Shirts</v>
      </c>
      <c r="M5474">
        <v>3</v>
      </c>
      <c r="N5474" s="9">
        <v>264.27777777777777</v>
      </c>
      <c r="O5474" s="9">
        <f>Sales_Data17[[#This Row],[Order Quantity]]*Sales_Data17[[#This Row],[Unit Price]]</f>
        <v>792.83333333333326</v>
      </c>
      <c r="P5474" s="9">
        <v>219.35055555555556</v>
      </c>
      <c r="Q5474" s="9">
        <f>Sales_Data17[[#This Row],[Line Total]]-(Sales_Data17[[#This Row],[Total Unit Cost]]*Sales_Data17[[#This Row],[Order Quantity]])</f>
        <v>134.78166666666652</v>
      </c>
      <c r="R5474" s="1" t="str">
        <f>TEXT(Sales_Data17[[#This Row],[OrderDate]],"MMM")</f>
        <v>May</v>
      </c>
      <c r="S5474" s="1" t="str">
        <f t="shared" si="85"/>
        <v>2015</v>
      </c>
    </row>
    <row r="5475" spans="1:19">
      <c r="A5475" t="s">
        <v>5498</v>
      </c>
      <c r="B5475" s="2">
        <v>42148</v>
      </c>
      <c r="C5475" s="2" t="str">
        <f>VLOOKUP(Sales_Data17[[#This Row],[Customer Name Index]],Customer_Data[#All],2,0)</f>
        <v>Pure Group</v>
      </c>
      <c r="D5475">
        <v>17</v>
      </c>
      <c r="E5475" t="s">
        <v>2</v>
      </c>
      <c r="F5475" t="s">
        <v>8168</v>
      </c>
      <c r="G5475" t="s">
        <v>8025</v>
      </c>
      <c r="H5475" t="str">
        <f>VLOOKUP(Sales_Data17[[#This Row],[Delivery Region Index]],Regions_Table[#All],2,0)</f>
        <v>Victoria</v>
      </c>
      <c r="I5475" t="str">
        <f>VLOOKUP(Sales_Data17[[#This Row],[Delivery Region Index]],Regions_Table[#All],3,0)</f>
        <v>Ballarat</v>
      </c>
      <c r="J5475">
        <v>49</v>
      </c>
      <c r="K5475">
        <v>7</v>
      </c>
      <c r="L5475" t="str">
        <f>VLOOKUP(Sales_Data17[[#This Row],[Product Description Index]],Products_Data[#All],2,0)</f>
        <v>Dress Shirts</v>
      </c>
      <c r="M5475">
        <v>9</v>
      </c>
      <c r="N5475" s="9">
        <v>365.52222222222224</v>
      </c>
      <c r="O5475" s="9">
        <f>Sales_Data17[[#This Row],[Order Quantity]]*Sales_Data17[[#This Row],[Unit Price]]</f>
        <v>3289.7000000000003</v>
      </c>
      <c r="P5475" s="9">
        <v>186.41633333333334</v>
      </c>
      <c r="Q5475" s="9">
        <f>Sales_Data17[[#This Row],[Line Total]]-(Sales_Data17[[#This Row],[Total Unit Cost]]*Sales_Data17[[#This Row],[Order Quantity]])</f>
        <v>1611.9530000000002</v>
      </c>
      <c r="R5475" s="1" t="str">
        <f>TEXT(Sales_Data17[[#This Row],[OrderDate]],"MMM")</f>
        <v>May</v>
      </c>
      <c r="S5475" s="1" t="str">
        <f t="shared" si="85"/>
        <v>2015</v>
      </c>
    </row>
    <row r="5476" spans="1:19">
      <c r="A5476" t="s">
        <v>5499</v>
      </c>
      <c r="B5476" s="2">
        <v>42148</v>
      </c>
      <c r="C5476" s="2" t="str">
        <f>VLOOKUP(Sales_Data17[[#This Row],[Customer Name Index]],Customer_Data[#All],2,0)</f>
        <v>New Ltd</v>
      </c>
      <c r="D5476">
        <v>7</v>
      </c>
      <c r="E5476" t="s">
        <v>4</v>
      </c>
      <c r="F5476" t="s">
        <v>8168</v>
      </c>
      <c r="G5476" t="s">
        <v>8027</v>
      </c>
      <c r="H5476" t="str">
        <f>VLOOKUP(Sales_Data17[[#This Row],[Delivery Region Index]],Regions_Table[#All],2,0)</f>
        <v>New South Wales</v>
      </c>
      <c r="I5476" t="str">
        <f>VLOOKUP(Sales_Data17[[#This Row],[Delivery Region Index]],Regions_Table[#All],3,0)</f>
        <v>Port Macquarie</v>
      </c>
      <c r="J5476">
        <v>19</v>
      </c>
      <c r="K5476">
        <v>3</v>
      </c>
      <c r="L5476" t="str">
        <f>VLOOKUP(Sales_Data17[[#This Row],[Product Description Index]],Products_Data[#All],2,0)</f>
        <v>Sunglasses</v>
      </c>
      <c r="M5476">
        <v>2</v>
      </c>
      <c r="N5476" s="9">
        <v>204.72222222222223</v>
      </c>
      <c r="O5476" s="9">
        <f>Sales_Data17[[#This Row],[Order Quantity]]*Sales_Data17[[#This Row],[Unit Price]]</f>
        <v>409.44444444444446</v>
      </c>
      <c r="P5476" s="9">
        <v>118.73888888888888</v>
      </c>
      <c r="Q5476" s="9">
        <f>Sales_Data17[[#This Row],[Line Total]]-(Sales_Data17[[#This Row],[Total Unit Cost]]*Sales_Data17[[#This Row],[Order Quantity]])</f>
        <v>171.9666666666667</v>
      </c>
      <c r="R5476" s="1" t="str">
        <f>TEXT(Sales_Data17[[#This Row],[OrderDate]],"MMM")</f>
        <v>May</v>
      </c>
      <c r="S5476" s="1" t="str">
        <f t="shared" si="85"/>
        <v>2015</v>
      </c>
    </row>
    <row r="5477" spans="1:19">
      <c r="A5477" t="s">
        <v>5500</v>
      </c>
      <c r="B5477" s="2">
        <v>42149</v>
      </c>
      <c r="C5477" s="2" t="str">
        <f>VLOOKUP(Sales_Data17[[#This Row],[Customer Name Index]],Customer_Data[#All],2,0)</f>
        <v>Elorac, Corp</v>
      </c>
      <c r="D5477">
        <v>3</v>
      </c>
      <c r="E5477" t="s">
        <v>4</v>
      </c>
      <c r="F5477" t="s">
        <v>8168</v>
      </c>
      <c r="G5477" t="s">
        <v>8027</v>
      </c>
      <c r="H5477" t="str">
        <f>VLOOKUP(Sales_Data17[[#This Row],[Delivery Region Index]],Regions_Table[#All],2,0)</f>
        <v>New South Wales</v>
      </c>
      <c r="I5477" t="str">
        <f>VLOOKUP(Sales_Data17[[#This Row],[Delivery Region Index]],Regions_Table[#All],3,0)</f>
        <v>Gosford</v>
      </c>
      <c r="J5477">
        <v>9</v>
      </c>
      <c r="K5477">
        <v>2</v>
      </c>
      <c r="L5477" t="str">
        <f>VLOOKUP(Sales_Data17[[#This Row],[Product Description Index]],Products_Data[#All],2,0)</f>
        <v>Pants</v>
      </c>
      <c r="M5477">
        <v>3</v>
      </c>
      <c r="N5477" s="9">
        <v>432.52222222222224</v>
      </c>
      <c r="O5477" s="9">
        <f>Sales_Data17[[#This Row],[Order Quantity]]*Sales_Data17[[#This Row],[Unit Price]]</f>
        <v>1297.5666666666666</v>
      </c>
      <c r="P5477" s="9">
        <v>233.56200000000004</v>
      </c>
      <c r="Q5477" s="9">
        <f>Sales_Data17[[#This Row],[Line Total]]-(Sales_Data17[[#This Row],[Total Unit Cost]]*Sales_Data17[[#This Row],[Order Quantity]])</f>
        <v>596.88066666666646</v>
      </c>
      <c r="R5477" s="1" t="str">
        <f>TEXT(Sales_Data17[[#This Row],[OrderDate]],"MMM")</f>
        <v>May</v>
      </c>
      <c r="S5477" s="1" t="str">
        <f t="shared" si="85"/>
        <v>2015</v>
      </c>
    </row>
    <row r="5478" spans="1:19">
      <c r="A5478" t="s">
        <v>5501</v>
      </c>
      <c r="B5478" s="2">
        <v>42150</v>
      </c>
      <c r="C5478" s="2" t="str">
        <f>VLOOKUP(Sales_Data17[[#This Row],[Customer Name Index]],Customer_Data[#All],2,0)</f>
        <v xml:space="preserve">Medline </v>
      </c>
      <c r="D5478">
        <v>12</v>
      </c>
      <c r="E5478" t="s">
        <v>4</v>
      </c>
      <c r="F5478" t="s">
        <v>8168</v>
      </c>
      <c r="G5478" t="s">
        <v>8026</v>
      </c>
      <c r="H5478" t="str">
        <f>VLOOKUP(Sales_Data17[[#This Row],[Delivery Region Index]],Regions_Table[#All],2,0)</f>
        <v>Queensland</v>
      </c>
      <c r="I5478" t="str">
        <f>VLOOKUP(Sales_Data17[[#This Row],[Delivery Region Index]],Regions_Table[#All],3,0)</f>
        <v>Hervey Bay</v>
      </c>
      <c r="J5478">
        <v>33</v>
      </c>
      <c r="K5478">
        <v>5</v>
      </c>
      <c r="L5478" t="str">
        <f>VLOOKUP(Sales_Data17[[#This Row],[Product Description Index]],Products_Data[#All],2,0)</f>
        <v>Hats</v>
      </c>
      <c r="M5478">
        <v>3</v>
      </c>
      <c r="N5478" s="9">
        <v>261.3</v>
      </c>
      <c r="O5478" s="9">
        <f>Sales_Data17[[#This Row],[Order Quantity]]*Sales_Data17[[#This Row],[Unit Price]]</f>
        <v>783.90000000000009</v>
      </c>
      <c r="P5478" s="9">
        <v>143.71500000000003</v>
      </c>
      <c r="Q5478" s="9">
        <f>Sales_Data17[[#This Row],[Line Total]]-(Sales_Data17[[#This Row],[Total Unit Cost]]*Sales_Data17[[#This Row],[Order Quantity]])</f>
        <v>352.755</v>
      </c>
      <c r="R5478" s="1" t="str">
        <f>TEXT(Sales_Data17[[#This Row],[OrderDate]],"MMM")</f>
        <v>May</v>
      </c>
      <c r="S5478" s="1" t="str">
        <f t="shared" si="85"/>
        <v>2015</v>
      </c>
    </row>
    <row r="5479" spans="1:19">
      <c r="A5479" t="s">
        <v>5502</v>
      </c>
      <c r="B5479" s="2">
        <v>42150</v>
      </c>
      <c r="C5479" s="2" t="str">
        <f>VLOOKUP(Sales_Data17[[#This Row],[Customer Name Index]],Customer_Data[#All],2,0)</f>
        <v>Apollo Ltd</v>
      </c>
      <c r="D5479">
        <v>11</v>
      </c>
      <c r="E5479" t="s">
        <v>2</v>
      </c>
      <c r="F5479" t="s">
        <v>8168</v>
      </c>
      <c r="G5479" t="s">
        <v>8026</v>
      </c>
      <c r="H5479" t="str">
        <f>VLOOKUP(Sales_Data17[[#This Row],[Delivery Region Index]],Regions_Table[#All],2,0)</f>
        <v>Queensland</v>
      </c>
      <c r="I5479" t="str">
        <f>VLOOKUP(Sales_Data17[[#This Row],[Delivery Region Index]],Regions_Table[#All],3,0)</f>
        <v>Gympie</v>
      </c>
      <c r="J5479">
        <v>32</v>
      </c>
      <c r="K5479">
        <v>5</v>
      </c>
      <c r="L5479" t="str">
        <f>VLOOKUP(Sales_Data17[[#This Row],[Product Description Index]],Products_Data[#All],2,0)</f>
        <v>Hats</v>
      </c>
      <c r="M5479">
        <v>4</v>
      </c>
      <c r="N5479" s="9">
        <v>290.33333333333331</v>
      </c>
      <c r="O5479" s="9">
        <f>Sales_Data17[[#This Row],[Order Quantity]]*Sales_Data17[[#This Row],[Unit Price]]</f>
        <v>1161.3333333333333</v>
      </c>
      <c r="P5479" s="9">
        <v>148.07000000000002</v>
      </c>
      <c r="Q5479" s="9">
        <f>Sales_Data17[[#This Row],[Line Total]]-(Sales_Data17[[#This Row],[Total Unit Cost]]*Sales_Data17[[#This Row],[Order Quantity]])</f>
        <v>569.05333333333317</v>
      </c>
      <c r="R5479" s="1" t="str">
        <f>TEXT(Sales_Data17[[#This Row],[OrderDate]],"MMM")</f>
        <v>May</v>
      </c>
      <c r="S5479" s="1" t="str">
        <f t="shared" si="85"/>
        <v>2015</v>
      </c>
    </row>
    <row r="5480" spans="1:19">
      <c r="A5480" t="s">
        <v>5503</v>
      </c>
      <c r="B5480" s="2">
        <v>42150</v>
      </c>
      <c r="C5480" s="2" t="str">
        <f>VLOOKUP(Sales_Data17[[#This Row],[Customer Name Index]],Customer_Data[#All],2,0)</f>
        <v xml:space="preserve">WakeFern </v>
      </c>
      <c r="D5480">
        <v>2</v>
      </c>
      <c r="E5480" t="s">
        <v>2</v>
      </c>
      <c r="F5480" t="s">
        <v>8168</v>
      </c>
      <c r="G5480" t="s">
        <v>8027</v>
      </c>
      <c r="H5480" t="str">
        <f>VLOOKUP(Sales_Data17[[#This Row],[Delivery Region Index]],Regions_Table[#All],2,0)</f>
        <v>New South Wales</v>
      </c>
      <c r="I5480" t="str">
        <f>VLOOKUP(Sales_Data17[[#This Row],[Delivery Region Index]],Regions_Table[#All],3,0)</f>
        <v>Bathurst</v>
      </c>
      <c r="J5480">
        <v>4</v>
      </c>
      <c r="K5480">
        <v>1</v>
      </c>
      <c r="L5480" t="str">
        <f>VLOOKUP(Sales_Data17[[#This Row],[Product Description Index]],Products_Data[#All],2,0)</f>
        <v>Shirts</v>
      </c>
      <c r="M5480">
        <v>8</v>
      </c>
      <c r="N5480" s="9">
        <v>117.62222222222223</v>
      </c>
      <c r="O5480" s="9">
        <f>Sales_Data17[[#This Row],[Order Quantity]]*Sales_Data17[[#This Row],[Unit Price]]</f>
        <v>940.97777777777787</v>
      </c>
      <c r="P5480" s="9">
        <v>99.978888888888889</v>
      </c>
      <c r="Q5480" s="9">
        <f>Sales_Data17[[#This Row],[Line Total]]-(Sales_Data17[[#This Row],[Total Unit Cost]]*Sales_Data17[[#This Row],[Order Quantity]])</f>
        <v>141.14666666666676</v>
      </c>
      <c r="R5480" s="1" t="str">
        <f>TEXT(Sales_Data17[[#This Row],[OrderDate]],"MMM")</f>
        <v>May</v>
      </c>
      <c r="S5480" s="1" t="str">
        <f t="shared" si="85"/>
        <v>2015</v>
      </c>
    </row>
    <row r="5481" spans="1:19">
      <c r="A5481" t="s">
        <v>5504</v>
      </c>
      <c r="B5481" s="2">
        <v>42150</v>
      </c>
      <c r="C5481" s="2" t="str">
        <f>VLOOKUP(Sales_Data17[[#This Row],[Customer Name Index]],Customer_Data[#All],2,0)</f>
        <v>Apollo Ltd</v>
      </c>
      <c r="D5481">
        <v>11</v>
      </c>
      <c r="E5481" t="s">
        <v>2</v>
      </c>
      <c r="F5481" t="s">
        <v>8168</v>
      </c>
      <c r="G5481" t="s">
        <v>8026</v>
      </c>
      <c r="H5481" t="str">
        <f>VLOOKUP(Sales_Data17[[#This Row],[Delivery Region Index]],Regions_Table[#All],2,0)</f>
        <v>Queensland</v>
      </c>
      <c r="I5481" t="str">
        <f>VLOOKUP(Sales_Data17[[#This Row],[Delivery Region Index]],Regions_Table[#All],3,0)</f>
        <v>Gympie</v>
      </c>
      <c r="J5481">
        <v>32</v>
      </c>
      <c r="K5481">
        <v>5</v>
      </c>
      <c r="L5481" t="str">
        <f>VLOOKUP(Sales_Data17[[#This Row],[Product Description Index]],Products_Data[#All],2,0)</f>
        <v>Hats</v>
      </c>
      <c r="M5481">
        <v>7</v>
      </c>
      <c r="N5481" s="9">
        <v>20.844444444444445</v>
      </c>
      <c r="O5481" s="9">
        <f>Sales_Data17[[#This Row],[Order Quantity]]*Sales_Data17[[#This Row],[Unit Price]]</f>
        <v>145.91111111111113</v>
      </c>
      <c r="P5481" s="9">
        <v>8.5462222222222213</v>
      </c>
      <c r="Q5481" s="9">
        <f>Sales_Data17[[#This Row],[Line Total]]-(Sales_Data17[[#This Row],[Total Unit Cost]]*Sales_Data17[[#This Row],[Order Quantity]])</f>
        <v>86.087555555555582</v>
      </c>
      <c r="R5481" s="1" t="str">
        <f>TEXT(Sales_Data17[[#This Row],[OrderDate]],"MMM")</f>
        <v>May</v>
      </c>
      <c r="S5481" s="1" t="str">
        <f t="shared" si="85"/>
        <v>2015</v>
      </c>
    </row>
    <row r="5482" spans="1:19">
      <c r="A5482" t="s">
        <v>5505</v>
      </c>
      <c r="B5482" s="2">
        <v>42151</v>
      </c>
      <c r="C5482" s="2" t="str">
        <f>VLOOKUP(Sales_Data17[[#This Row],[Customer Name Index]],Customer_Data[#All],2,0)</f>
        <v>3LAB, Ltd</v>
      </c>
      <c r="D5482">
        <v>16</v>
      </c>
      <c r="E5482" t="s">
        <v>4</v>
      </c>
      <c r="F5482" t="s">
        <v>8168</v>
      </c>
      <c r="G5482" t="s">
        <v>8025</v>
      </c>
      <c r="H5482" t="str">
        <f>VLOOKUP(Sales_Data17[[#This Row],[Delivery Region Index]],Regions_Table[#All],2,0)</f>
        <v>Queensland</v>
      </c>
      <c r="I5482" t="str">
        <f>VLOOKUP(Sales_Data17[[#This Row],[Delivery Region Index]],Regions_Table[#All],3,0)</f>
        <v>Townsville</v>
      </c>
      <c r="J5482">
        <v>45</v>
      </c>
      <c r="K5482">
        <v>7</v>
      </c>
      <c r="L5482" t="str">
        <f>VLOOKUP(Sales_Data17[[#This Row],[Product Description Index]],Products_Data[#All],2,0)</f>
        <v>Dress Shirts</v>
      </c>
      <c r="M5482">
        <v>6</v>
      </c>
      <c r="N5482" s="9">
        <v>206.21111111111111</v>
      </c>
      <c r="O5482" s="9">
        <f>Sales_Data17[[#This Row],[Order Quantity]]*Sales_Data17[[#This Row],[Unit Price]]</f>
        <v>1237.2666666666667</v>
      </c>
      <c r="P5482" s="9">
        <v>90.732888888888894</v>
      </c>
      <c r="Q5482" s="9">
        <f>Sales_Data17[[#This Row],[Line Total]]-(Sales_Data17[[#This Row],[Total Unit Cost]]*Sales_Data17[[#This Row],[Order Quantity]])</f>
        <v>692.86933333333332</v>
      </c>
      <c r="R5482" s="1" t="str">
        <f>TEXT(Sales_Data17[[#This Row],[OrderDate]],"MMM")</f>
        <v>May</v>
      </c>
      <c r="S5482" s="1" t="str">
        <f t="shared" si="85"/>
        <v>2015</v>
      </c>
    </row>
    <row r="5483" spans="1:19">
      <c r="A5483" t="s">
        <v>5506</v>
      </c>
      <c r="B5483" s="2">
        <v>42152</v>
      </c>
      <c r="C5483" s="2" t="str">
        <f>VLOOKUP(Sales_Data17[[#This Row],[Customer Name Index]],Customer_Data[#All],2,0)</f>
        <v>Avon Corp</v>
      </c>
      <c r="D5483">
        <v>1</v>
      </c>
      <c r="E5483" t="s">
        <v>4</v>
      </c>
      <c r="F5483" t="s">
        <v>8168</v>
      </c>
      <c r="G5483" t="s">
        <v>8027</v>
      </c>
      <c r="H5483" t="str">
        <f>VLOOKUP(Sales_Data17[[#This Row],[Delivery Region Index]],Regions_Table[#All],2,0)</f>
        <v>New South Wales</v>
      </c>
      <c r="I5483" t="str">
        <f>VLOOKUP(Sales_Data17[[#This Row],[Delivery Region Index]],Regions_Table[#All],3,0)</f>
        <v>Sydney</v>
      </c>
      <c r="J5483">
        <v>1</v>
      </c>
      <c r="K5483">
        <v>1</v>
      </c>
      <c r="L5483" t="str">
        <f>VLOOKUP(Sales_Data17[[#This Row],[Product Description Index]],Products_Data[#All],2,0)</f>
        <v>Shirts</v>
      </c>
      <c r="M5483">
        <v>6</v>
      </c>
      <c r="N5483" s="9">
        <v>282.14444444444445</v>
      </c>
      <c r="O5483" s="9">
        <f>Sales_Data17[[#This Row],[Order Quantity]]*Sales_Data17[[#This Row],[Unit Price]]</f>
        <v>1692.8666666666668</v>
      </c>
      <c r="P5483" s="9">
        <v>180.57244444444444</v>
      </c>
      <c r="Q5483" s="9">
        <f>Sales_Data17[[#This Row],[Line Total]]-(Sales_Data17[[#This Row],[Total Unit Cost]]*Sales_Data17[[#This Row],[Order Quantity]])</f>
        <v>609.43200000000024</v>
      </c>
      <c r="R5483" s="1" t="str">
        <f>TEXT(Sales_Data17[[#This Row],[OrderDate]],"MMM")</f>
        <v>May</v>
      </c>
      <c r="S5483" s="1" t="str">
        <f t="shared" si="85"/>
        <v>2015</v>
      </c>
    </row>
    <row r="5484" spans="1:19">
      <c r="A5484" t="s">
        <v>5507</v>
      </c>
      <c r="B5484" s="2">
        <v>42152</v>
      </c>
      <c r="C5484" s="2" t="str">
        <f>VLOOKUP(Sales_Data17[[#This Row],[Customer Name Index]],Customer_Data[#All],2,0)</f>
        <v>Rochester Ltd</v>
      </c>
      <c r="D5484">
        <v>15</v>
      </c>
      <c r="E5484" t="s">
        <v>4</v>
      </c>
      <c r="F5484" t="s">
        <v>8168</v>
      </c>
      <c r="G5484" t="s">
        <v>8025</v>
      </c>
      <c r="H5484" t="str">
        <f>VLOOKUP(Sales_Data17[[#This Row],[Delivery Region Index]],Regions_Table[#All],2,0)</f>
        <v>Queensland</v>
      </c>
      <c r="I5484" t="str">
        <f>VLOOKUP(Sales_Data17[[#This Row],[Delivery Region Index]],Regions_Table[#All],3,0)</f>
        <v>Toowoomba</v>
      </c>
      <c r="J5484">
        <v>44</v>
      </c>
      <c r="K5484">
        <v>6</v>
      </c>
      <c r="L5484" t="str">
        <f>VLOOKUP(Sales_Data17[[#This Row],[Product Description Index]],Products_Data[#All],2,0)</f>
        <v>Socks</v>
      </c>
      <c r="M5484">
        <v>2</v>
      </c>
      <c r="N5484" s="9">
        <v>90.077777777777783</v>
      </c>
      <c r="O5484" s="9">
        <f>Sales_Data17[[#This Row],[Order Quantity]]*Sales_Data17[[#This Row],[Unit Price]]</f>
        <v>180.15555555555557</v>
      </c>
      <c r="P5484" s="9">
        <v>63.054444444444442</v>
      </c>
      <c r="Q5484" s="9">
        <f>Sales_Data17[[#This Row],[Line Total]]-(Sales_Data17[[#This Row],[Total Unit Cost]]*Sales_Data17[[#This Row],[Order Quantity]])</f>
        <v>54.046666666666681</v>
      </c>
      <c r="R5484" s="1" t="str">
        <f>TEXT(Sales_Data17[[#This Row],[OrderDate]],"MMM")</f>
        <v>May</v>
      </c>
      <c r="S5484" s="1" t="str">
        <f t="shared" si="85"/>
        <v>2015</v>
      </c>
    </row>
    <row r="5485" spans="1:19">
      <c r="A5485" t="s">
        <v>5508</v>
      </c>
      <c r="B5485" s="2">
        <v>42152</v>
      </c>
      <c r="C5485" s="2" t="str">
        <f>VLOOKUP(Sales_Data17[[#This Row],[Customer Name Index]],Customer_Data[#All],2,0)</f>
        <v xml:space="preserve">Medline </v>
      </c>
      <c r="D5485">
        <v>12</v>
      </c>
      <c r="E5485" t="s">
        <v>4</v>
      </c>
      <c r="F5485" t="s">
        <v>8168</v>
      </c>
      <c r="G5485" t="s">
        <v>8026</v>
      </c>
      <c r="H5485" t="str">
        <f>VLOOKUP(Sales_Data17[[#This Row],[Delivery Region Index]],Regions_Table[#All],2,0)</f>
        <v>Queensland</v>
      </c>
      <c r="I5485" t="str">
        <f>VLOOKUP(Sales_Data17[[#This Row],[Delivery Region Index]],Regions_Table[#All],3,0)</f>
        <v>Hervey Bay</v>
      </c>
      <c r="J5485">
        <v>33</v>
      </c>
      <c r="K5485">
        <v>5</v>
      </c>
      <c r="L5485" t="str">
        <f>VLOOKUP(Sales_Data17[[#This Row],[Product Description Index]],Products_Data[#All],2,0)</f>
        <v>Hats</v>
      </c>
      <c r="M5485">
        <v>5</v>
      </c>
      <c r="N5485" s="9">
        <v>20.844444444444445</v>
      </c>
      <c r="O5485" s="9">
        <f>Sales_Data17[[#This Row],[Order Quantity]]*Sales_Data17[[#This Row],[Unit Price]]</f>
        <v>104.22222222222223</v>
      </c>
      <c r="P5485" s="9">
        <v>15.424888888888887</v>
      </c>
      <c r="Q5485" s="9">
        <f>Sales_Data17[[#This Row],[Line Total]]-(Sales_Data17[[#This Row],[Total Unit Cost]]*Sales_Data17[[#This Row],[Order Quantity]])</f>
        <v>27.097777777777793</v>
      </c>
      <c r="R5485" s="1" t="str">
        <f>TEXT(Sales_Data17[[#This Row],[OrderDate]],"MMM")</f>
        <v>May</v>
      </c>
      <c r="S5485" s="1" t="str">
        <f t="shared" si="85"/>
        <v>2015</v>
      </c>
    </row>
    <row r="5486" spans="1:19">
      <c r="A5486" t="s">
        <v>5509</v>
      </c>
      <c r="B5486" s="2">
        <v>42152</v>
      </c>
      <c r="C5486" s="2" t="str">
        <f>VLOOKUP(Sales_Data17[[#This Row],[Customer Name Index]],Customer_Data[#All],2,0)</f>
        <v xml:space="preserve">Linde </v>
      </c>
      <c r="D5486">
        <v>14</v>
      </c>
      <c r="E5486" t="s">
        <v>4</v>
      </c>
      <c r="F5486" t="s">
        <v>8168</v>
      </c>
      <c r="G5486" t="s">
        <v>8026</v>
      </c>
      <c r="H5486" t="str">
        <f>VLOOKUP(Sales_Data17[[#This Row],[Delivery Region Index]],Regions_Table[#All],2,0)</f>
        <v>Queensland</v>
      </c>
      <c r="I5486" t="str">
        <f>VLOOKUP(Sales_Data17[[#This Row],[Delivery Region Index]],Regions_Table[#All],3,0)</f>
        <v>Rockhampton</v>
      </c>
      <c r="J5486">
        <v>41</v>
      </c>
      <c r="K5486">
        <v>6</v>
      </c>
      <c r="L5486" t="str">
        <f>VLOOKUP(Sales_Data17[[#This Row],[Product Description Index]],Products_Data[#All],2,0)</f>
        <v>Socks</v>
      </c>
      <c r="M5486">
        <v>9</v>
      </c>
      <c r="N5486" s="9">
        <v>434.75555555555559</v>
      </c>
      <c r="O5486" s="9">
        <f>Sales_Data17[[#This Row],[Order Quantity]]*Sales_Data17[[#This Row],[Unit Price]]</f>
        <v>3912.8</v>
      </c>
      <c r="P5486" s="9">
        <v>173.90222222222224</v>
      </c>
      <c r="Q5486" s="9">
        <f>Sales_Data17[[#This Row],[Line Total]]-(Sales_Data17[[#This Row],[Total Unit Cost]]*Sales_Data17[[#This Row],[Order Quantity]])</f>
        <v>2347.6800000000003</v>
      </c>
      <c r="R5486" s="1" t="str">
        <f>TEXT(Sales_Data17[[#This Row],[OrderDate]],"MMM")</f>
        <v>May</v>
      </c>
      <c r="S5486" s="1" t="str">
        <f t="shared" si="85"/>
        <v>2015</v>
      </c>
    </row>
    <row r="5487" spans="1:19">
      <c r="A5487" t="s">
        <v>5510</v>
      </c>
      <c r="B5487" s="2">
        <v>42153</v>
      </c>
      <c r="C5487" s="2" t="str">
        <f>VLOOKUP(Sales_Data17[[#This Row],[Customer Name Index]],Customer_Data[#All],2,0)</f>
        <v>Apollo Ltd</v>
      </c>
      <c r="D5487">
        <v>11</v>
      </c>
      <c r="E5487" t="s">
        <v>4</v>
      </c>
      <c r="F5487" t="s">
        <v>8168</v>
      </c>
      <c r="G5487" t="s">
        <v>8026</v>
      </c>
      <c r="H5487" t="str">
        <f>VLOOKUP(Sales_Data17[[#This Row],[Delivery Region Index]],Regions_Table[#All],2,0)</f>
        <v>Queensland</v>
      </c>
      <c r="I5487" t="str">
        <f>VLOOKUP(Sales_Data17[[#This Row],[Delivery Region Index]],Regions_Table[#All],3,0)</f>
        <v>Gold Coast</v>
      </c>
      <c r="J5487">
        <v>31</v>
      </c>
      <c r="K5487">
        <v>5</v>
      </c>
      <c r="L5487" t="str">
        <f>VLOOKUP(Sales_Data17[[#This Row],[Product Description Index]],Products_Data[#All],2,0)</f>
        <v>Hats</v>
      </c>
      <c r="M5487">
        <v>4</v>
      </c>
      <c r="N5487" s="9">
        <v>29.777777777777779</v>
      </c>
      <c r="O5487" s="9">
        <f>Sales_Data17[[#This Row],[Order Quantity]]*Sales_Data17[[#This Row],[Unit Price]]</f>
        <v>119.11111111111111</v>
      </c>
      <c r="P5487" s="9">
        <v>23.22666666666667</v>
      </c>
      <c r="Q5487" s="9">
        <f>Sales_Data17[[#This Row],[Line Total]]-(Sales_Data17[[#This Row],[Total Unit Cost]]*Sales_Data17[[#This Row],[Order Quantity]])</f>
        <v>26.204444444444434</v>
      </c>
      <c r="R5487" s="1" t="str">
        <f>TEXT(Sales_Data17[[#This Row],[OrderDate]],"MMM")</f>
        <v>May</v>
      </c>
      <c r="S5487" s="1" t="str">
        <f t="shared" si="85"/>
        <v>2015</v>
      </c>
    </row>
    <row r="5488" spans="1:19">
      <c r="A5488" t="s">
        <v>5511</v>
      </c>
      <c r="B5488" s="2">
        <v>42153</v>
      </c>
      <c r="C5488" s="2" t="str">
        <f>VLOOKUP(Sales_Data17[[#This Row],[Customer Name Index]],Customer_Data[#All],2,0)</f>
        <v>21st Ltd</v>
      </c>
      <c r="D5488">
        <v>10</v>
      </c>
      <c r="E5488" t="s">
        <v>3</v>
      </c>
      <c r="F5488" t="s">
        <v>8168</v>
      </c>
      <c r="G5488" t="s">
        <v>8026</v>
      </c>
      <c r="H5488" t="str">
        <f>VLOOKUP(Sales_Data17[[#This Row],[Delivery Region Index]],Regions_Table[#All],2,0)</f>
        <v>Queensland</v>
      </c>
      <c r="I5488" t="str">
        <f>VLOOKUP(Sales_Data17[[#This Row],[Delivery Region Index]],Regions_Table[#All],3,0)</f>
        <v>Charters Towers</v>
      </c>
      <c r="J5488">
        <v>29</v>
      </c>
      <c r="K5488">
        <v>4</v>
      </c>
      <c r="L5488" t="str">
        <f>VLOOKUP(Sales_Data17[[#This Row],[Product Description Index]],Products_Data[#All],2,0)</f>
        <v>Jeans</v>
      </c>
      <c r="M5488">
        <v>3</v>
      </c>
      <c r="N5488" s="9">
        <v>285.86666666666667</v>
      </c>
      <c r="O5488" s="9">
        <f>Sales_Data17[[#This Row],[Order Quantity]]*Sales_Data17[[#This Row],[Unit Price]]</f>
        <v>857.6</v>
      </c>
      <c r="P5488" s="9">
        <v>242.98666666666668</v>
      </c>
      <c r="Q5488" s="9">
        <f>Sales_Data17[[#This Row],[Line Total]]-(Sales_Data17[[#This Row],[Total Unit Cost]]*Sales_Data17[[#This Row],[Order Quantity]])</f>
        <v>128.63999999999999</v>
      </c>
      <c r="R5488" s="1" t="str">
        <f>TEXT(Sales_Data17[[#This Row],[OrderDate]],"MMM")</f>
        <v>May</v>
      </c>
      <c r="S5488" s="1" t="str">
        <f t="shared" si="85"/>
        <v>2015</v>
      </c>
    </row>
    <row r="5489" spans="1:19">
      <c r="A5489" t="s">
        <v>5512</v>
      </c>
      <c r="B5489" s="2">
        <v>42153</v>
      </c>
      <c r="C5489" s="2" t="str">
        <f>VLOOKUP(Sales_Data17[[#This Row],[Customer Name Index]],Customer_Data[#All],2,0)</f>
        <v>Rochester Ltd</v>
      </c>
      <c r="D5489">
        <v>15</v>
      </c>
      <c r="E5489" t="s">
        <v>4</v>
      </c>
      <c r="F5489" t="s">
        <v>8168</v>
      </c>
      <c r="G5489" t="s">
        <v>8025</v>
      </c>
      <c r="H5489" t="str">
        <f>VLOOKUP(Sales_Data17[[#This Row],[Delivery Region Index]],Regions_Table[#All],2,0)</f>
        <v>Queensland</v>
      </c>
      <c r="I5489" t="str">
        <f>VLOOKUP(Sales_Data17[[#This Row],[Delivery Region Index]],Regions_Table[#All],3,0)</f>
        <v>Rockhampton</v>
      </c>
      <c r="J5489">
        <v>41</v>
      </c>
      <c r="K5489">
        <v>6</v>
      </c>
      <c r="L5489" t="str">
        <f>VLOOKUP(Sales_Data17[[#This Row],[Product Description Index]],Products_Data[#All],2,0)</f>
        <v>Socks</v>
      </c>
      <c r="M5489">
        <v>5</v>
      </c>
      <c r="N5489" s="9">
        <v>195.78888888888889</v>
      </c>
      <c r="O5489" s="9">
        <f>Sales_Data17[[#This Row],[Order Quantity]]*Sales_Data17[[#This Row],[Unit Price]]</f>
        <v>978.94444444444446</v>
      </c>
      <c r="P5489" s="9">
        <v>103.76811111111112</v>
      </c>
      <c r="Q5489" s="9">
        <f>Sales_Data17[[#This Row],[Line Total]]-(Sales_Data17[[#This Row],[Total Unit Cost]]*Sales_Data17[[#This Row],[Order Quantity]])</f>
        <v>460.10388888888883</v>
      </c>
      <c r="R5489" s="1" t="str">
        <f>TEXT(Sales_Data17[[#This Row],[OrderDate]],"MMM")</f>
        <v>May</v>
      </c>
      <c r="S5489" s="1" t="str">
        <f t="shared" si="85"/>
        <v>2015</v>
      </c>
    </row>
    <row r="5490" spans="1:19">
      <c r="A5490" t="s">
        <v>5513</v>
      </c>
      <c r="B5490" s="2">
        <v>42153</v>
      </c>
      <c r="C5490" s="2" t="str">
        <f>VLOOKUP(Sales_Data17[[#This Row],[Customer Name Index]],Customer_Data[#All],2,0)</f>
        <v>Medsep Group</v>
      </c>
      <c r="D5490">
        <v>8</v>
      </c>
      <c r="E5490" t="s">
        <v>4</v>
      </c>
      <c r="F5490" t="s">
        <v>8168</v>
      </c>
      <c r="G5490" t="s">
        <v>8027</v>
      </c>
      <c r="H5490" t="str">
        <f>VLOOKUP(Sales_Data17[[#This Row],[Delivery Region Index]],Regions_Table[#All],2,0)</f>
        <v>New South Wales</v>
      </c>
      <c r="I5490" t="str">
        <f>VLOOKUP(Sales_Data17[[#This Row],[Delivery Region Index]],Regions_Table[#All],3,0)</f>
        <v>Tweed Heads</v>
      </c>
      <c r="J5490">
        <v>22</v>
      </c>
      <c r="K5490">
        <v>3</v>
      </c>
      <c r="L5490" t="str">
        <f>VLOOKUP(Sales_Data17[[#This Row],[Product Description Index]],Products_Data[#All],2,0)</f>
        <v>Sunglasses</v>
      </c>
      <c r="M5490">
        <v>6</v>
      </c>
      <c r="N5490" s="9">
        <v>26.055555555555557</v>
      </c>
      <c r="O5490" s="9">
        <f>Sales_Data17[[#This Row],[Order Quantity]]*Sales_Data17[[#This Row],[Unit Price]]</f>
        <v>156.33333333333334</v>
      </c>
      <c r="P5490" s="9">
        <v>21.626111111111111</v>
      </c>
      <c r="Q5490" s="9">
        <f>Sales_Data17[[#This Row],[Line Total]]-(Sales_Data17[[#This Row],[Total Unit Cost]]*Sales_Data17[[#This Row],[Order Quantity]])</f>
        <v>26.576666666666682</v>
      </c>
      <c r="R5490" s="1" t="str">
        <f>TEXT(Sales_Data17[[#This Row],[OrderDate]],"MMM")</f>
        <v>May</v>
      </c>
      <c r="S5490" s="1" t="str">
        <f t="shared" si="85"/>
        <v>2015</v>
      </c>
    </row>
    <row r="5491" spans="1:19">
      <c r="A5491" t="s">
        <v>5514</v>
      </c>
      <c r="B5491" s="2">
        <v>42153</v>
      </c>
      <c r="C5491" s="2" t="str">
        <f>VLOOKUP(Sales_Data17[[#This Row],[Customer Name Index]],Customer_Data[#All],2,0)</f>
        <v>Medsep Group</v>
      </c>
      <c r="D5491">
        <v>8</v>
      </c>
      <c r="E5491" t="s">
        <v>4</v>
      </c>
      <c r="F5491" t="s">
        <v>8168</v>
      </c>
      <c r="G5491" t="s">
        <v>8027</v>
      </c>
      <c r="H5491" t="str">
        <f>VLOOKUP(Sales_Data17[[#This Row],[Delivery Region Index]],Regions_Table[#All],2,0)</f>
        <v>New South Wales</v>
      </c>
      <c r="I5491" t="str">
        <f>VLOOKUP(Sales_Data17[[#This Row],[Delivery Region Index]],Regions_Table[#All],3,0)</f>
        <v>Tweed Heads</v>
      </c>
      <c r="J5491">
        <v>22</v>
      </c>
      <c r="K5491">
        <v>4</v>
      </c>
      <c r="L5491" t="str">
        <f>VLOOKUP(Sales_Data17[[#This Row],[Product Description Index]],Products_Data[#All],2,0)</f>
        <v>Jeans</v>
      </c>
      <c r="M5491">
        <v>6</v>
      </c>
      <c r="N5491" s="9">
        <v>445.92222222222222</v>
      </c>
      <c r="O5491" s="9">
        <f>Sales_Data17[[#This Row],[Order Quantity]]*Sales_Data17[[#This Row],[Unit Price]]</f>
        <v>2675.5333333333333</v>
      </c>
      <c r="P5491" s="9">
        <v>280.93099999999998</v>
      </c>
      <c r="Q5491" s="9">
        <f>Sales_Data17[[#This Row],[Line Total]]-(Sales_Data17[[#This Row],[Total Unit Cost]]*Sales_Data17[[#This Row],[Order Quantity]])</f>
        <v>989.94733333333352</v>
      </c>
      <c r="R5491" s="1" t="str">
        <f>TEXT(Sales_Data17[[#This Row],[OrderDate]],"MMM")</f>
        <v>May</v>
      </c>
      <c r="S5491" s="1" t="str">
        <f t="shared" si="85"/>
        <v>2015</v>
      </c>
    </row>
    <row r="5492" spans="1:19">
      <c r="A5492" t="s">
        <v>5515</v>
      </c>
      <c r="B5492" s="2">
        <v>42153</v>
      </c>
      <c r="C5492" s="2" t="str">
        <f>VLOOKUP(Sales_Data17[[#This Row],[Customer Name Index]],Customer_Data[#All],2,0)</f>
        <v>Apollo Ltd</v>
      </c>
      <c r="D5492">
        <v>11</v>
      </c>
      <c r="E5492" t="s">
        <v>4</v>
      </c>
      <c r="F5492" t="s">
        <v>8168</v>
      </c>
      <c r="G5492" t="s">
        <v>8026</v>
      </c>
      <c r="H5492" t="str">
        <f>VLOOKUP(Sales_Data17[[#This Row],[Delivery Region Index]],Regions_Table[#All],2,0)</f>
        <v>Queensland</v>
      </c>
      <c r="I5492" t="str">
        <f>VLOOKUP(Sales_Data17[[#This Row],[Delivery Region Index]],Regions_Table[#All],3,0)</f>
        <v>Gladstone</v>
      </c>
      <c r="J5492">
        <v>30</v>
      </c>
      <c r="K5492">
        <v>5</v>
      </c>
      <c r="L5492" t="str">
        <f>VLOOKUP(Sales_Data17[[#This Row],[Product Description Index]],Products_Data[#All],2,0)</f>
        <v>Hats</v>
      </c>
      <c r="M5492">
        <v>3</v>
      </c>
      <c r="N5492" s="9">
        <v>118.36666666666666</v>
      </c>
      <c r="O5492" s="9">
        <f>Sales_Data17[[#This Row],[Order Quantity]]*Sales_Data17[[#This Row],[Unit Price]]</f>
        <v>355.09999999999997</v>
      </c>
      <c r="P5492" s="9">
        <v>87.591333333333338</v>
      </c>
      <c r="Q5492" s="9">
        <f>Sales_Data17[[#This Row],[Line Total]]-(Sales_Data17[[#This Row],[Total Unit Cost]]*Sales_Data17[[#This Row],[Order Quantity]])</f>
        <v>92.325999999999965</v>
      </c>
      <c r="R5492" s="1" t="str">
        <f>TEXT(Sales_Data17[[#This Row],[OrderDate]],"MMM")</f>
        <v>May</v>
      </c>
      <c r="S5492" s="1" t="str">
        <f t="shared" si="85"/>
        <v>2015</v>
      </c>
    </row>
    <row r="5493" spans="1:19">
      <c r="A5493" t="s">
        <v>5516</v>
      </c>
      <c r="B5493" s="2">
        <v>42153</v>
      </c>
      <c r="C5493" s="2" t="str">
        <f>VLOOKUP(Sales_Data17[[#This Row],[Customer Name Index]],Customer_Data[#All],2,0)</f>
        <v>Elorac, Corp</v>
      </c>
      <c r="D5493">
        <v>3</v>
      </c>
      <c r="E5493" t="s">
        <v>4</v>
      </c>
      <c r="F5493" t="s">
        <v>8168</v>
      </c>
      <c r="G5493" t="s">
        <v>8027</v>
      </c>
      <c r="H5493" t="str">
        <f>VLOOKUP(Sales_Data17[[#This Row],[Delivery Region Index]],Regions_Table[#All],2,0)</f>
        <v>New South Wales</v>
      </c>
      <c r="I5493" t="str">
        <f>VLOOKUP(Sales_Data17[[#This Row],[Delivery Region Index]],Regions_Table[#All],3,0)</f>
        <v>Dubbo</v>
      </c>
      <c r="J5493">
        <v>8</v>
      </c>
      <c r="K5493">
        <v>1</v>
      </c>
      <c r="L5493" t="str">
        <f>VLOOKUP(Sales_Data17[[#This Row],[Product Description Index]],Products_Data[#All],2,0)</f>
        <v>Shirts</v>
      </c>
      <c r="M5493">
        <v>7</v>
      </c>
      <c r="N5493" s="9">
        <v>122.08888888888889</v>
      </c>
      <c r="O5493" s="9">
        <f>Sales_Data17[[#This Row],[Order Quantity]]*Sales_Data17[[#This Row],[Unit Price]]</f>
        <v>854.62222222222226</v>
      </c>
      <c r="P5493" s="9">
        <v>102.55466666666666</v>
      </c>
      <c r="Q5493" s="9">
        <f>Sales_Data17[[#This Row],[Line Total]]-(Sales_Data17[[#This Row],[Total Unit Cost]]*Sales_Data17[[#This Row],[Order Quantity]])</f>
        <v>136.73955555555563</v>
      </c>
      <c r="R5493" s="1" t="str">
        <f>TEXT(Sales_Data17[[#This Row],[OrderDate]],"MMM")</f>
        <v>May</v>
      </c>
      <c r="S5493" s="1" t="str">
        <f t="shared" si="85"/>
        <v>2015</v>
      </c>
    </row>
    <row r="5494" spans="1:19">
      <c r="A5494" t="s">
        <v>5517</v>
      </c>
      <c r="B5494" s="2">
        <v>42154</v>
      </c>
      <c r="C5494" s="2" t="str">
        <f>VLOOKUP(Sales_Data17[[#This Row],[Customer Name Index]],Customer_Data[#All],2,0)</f>
        <v xml:space="preserve">Qualitest </v>
      </c>
      <c r="D5494">
        <v>19</v>
      </c>
      <c r="E5494" t="s">
        <v>4</v>
      </c>
      <c r="F5494" t="s">
        <v>8168</v>
      </c>
      <c r="G5494" t="s">
        <v>8028</v>
      </c>
      <c r="H5494" t="str">
        <f>VLOOKUP(Sales_Data17[[#This Row],[Delivery Region Index]],Regions_Table[#All],2,0)</f>
        <v>Victoria</v>
      </c>
      <c r="I5494" t="str">
        <f>VLOOKUP(Sales_Data17[[#This Row],[Delivery Region Index]],Regions_Table[#All],3,0)</f>
        <v>Swan Hill</v>
      </c>
      <c r="J5494">
        <v>55</v>
      </c>
      <c r="K5494">
        <v>8</v>
      </c>
      <c r="L5494" t="str">
        <f>VLOOKUP(Sales_Data17[[#This Row],[Product Description Index]],Products_Data[#All],2,0)</f>
        <v>Shoes</v>
      </c>
      <c r="M5494">
        <v>5</v>
      </c>
      <c r="N5494" s="9">
        <v>116.13333333333334</v>
      </c>
      <c r="O5494" s="9">
        <f>Sales_Data17[[#This Row],[Order Quantity]]*Sales_Data17[[#This Row],[Unit Price]]</f>
        <v>580.66666666666674</v>
      </c>
      <c r="P5494" s="9">
        <v>65.034666666666681</v>
      </c>
      <c r="Q5494" s="9">
        <f>Sales_Data17[[#This Row],[Line Total]]-(Sales_Data17[[#This Row],[Total Unit Cost]]*Sales_Data17[[#This Row],[Order Quantity]])</f>
        <v>255.49333333333334</v>
      </c>
      <c r="R5494" s="1" t="str">
        <f>TEXT(Sales_Data17[[#This Row],[OrderDate]],"MMM")</f>
        <v>May</v>
      </c>
      <c r="S5494" s="1" t="str">
        <f t="shared" si="85"/>
        <v>2015</v>
      </c>
    </row>
    <row r="5495" spans="1:19">
      <c r="A5495" t="s">
        <v>5518</v>
      </c>
      <c r="B5495" s="2">
        <v>42154</v>
      </c>
      <c r="C5495" s="2" t="str">
        <f>VLOOKUP(Sales_Data17[[#This Row],[Customer Name Index]],Customer_Data[#All],2,0)</f>
        <v>21st Ltd</v>
      </c>
      <c r="D5495">
        <v>10</v>
      </c>
      <c r="E5495" t="s">
        <v>3</v>
      </c>
      <c r="F5495" t="s">
        <v>8168</v>
      </c>
      <c r="G5495" t="s">
        <v>8027</v>
      </c>
      <c r="H5495" t="str">
        <f>VLOOKUP(Sales_Data17[[#This Row],[Delivery Region Index]],Regions_Table[#All],2,0)</f>
        <v>Queensland</v>
      </c>
      <c r="I5495" t="str">
        <f>VLOOKUP(Sales_Data17[[#This Row],[Delivery Region Index]],Regions_Table[#All],3,0)</f>
        <v>Bundaberg</v>
      </c>
      <c r="J5495">
        <v>27</v>
      </c>
      <c r="K5495">
        <v>4</v>
      </c>
      <c r="L5495" t="str">
        <f>VLOOKUP(Sales_Data17[[#This Row],[Product Description Index]],Products_Data[#All],2,0)</f>
        <v>Jeans</v>
      </c>
      <c r="M5495">
        <v>9</v>
      </c>
      <c r="N5495" s="9">
        <v>686.37777777777785</v>
      </c>
      <c r="O5495" s="9">
        <f>Sales_Data17[[#This Row],[Order Quantity]]*Sales_Data17[[#This Row],[Unit Price]]</f>
        <v>6177.4000000000005</v>
      </c>
      <c r="P5495" s="9">
        <v>377.50777777777785</v>
      </c>
      <c r="Q5495" s="9">
        <f>Sales_Data17[[#This Row],[Line Total]]-(Sales_Data17[[#This Row],[Total Unit Cost]]*Sales_Data17[[#This Row],[Order Quantity]])</f>
        <v>2779.83</v>
      </c>
      <c r="R5495" s="1" t="str">
        <f>TEXT(Sales_Data17[[#This Row],[OrderDate]],"MMM")</f>
        <v>May</v>
      </c>
      <c r="S5495" s="1" t="str">
        <f t="shared" si="85"/>
        <v>2015</v>
      </c>
    </row>
    <row r="5496" spans="1:19">
      <c r="A5496" t="s">
        <v>5519</v>
      </c>
      <c r="B5496" s="2">
        <v>42154</v>
      </c>
      <c r="C5496" s="2" t="str">
        <f>VLOOKUP(Sales_Data17[[#This Row],[Customer Name Index]],Customer_Data[#All],2,0)</f>
        <v>Procter Corp</v>
      </c>
      <c r="D5496">
        <v>5</v>
      </c>
      <c r="E5496" t="s">
        <v>2</v>
      </c>
      <c r="F5496" t="s">
        <v>8168</v>
      </c>
      <c r="G5496" t="s">
        <v>8027</v>
      </c>
      <c r="H5496" t="str">
        <f>VLOOKUP(Sales_Data17[[#This Row],[Delivery Region Index]],Regions_Table[#All],2,0)</f>
        <v>New South Wales</v>
      </c>
      <c r="I5496" t="str">
        <f>VLOOKUP(Sales_Data17[[#This Row],[Delivery Region Index]],Regions_Table[#All],3,0)</f>
        <v>Lismore</v>
      </c>
      <c r="J5496">
        <v>14</v>
      </c>
      <c r="K5496">
        <v>2</v>
      </c>
      <c r="L5496" t="str">
        <f>VLOOKUP(Sales_Data17[[#This Row],[Product Description Index]],Products_Data[#All],2,0)</f>
        <v>Pants</v>
      </c>
      <c r="M5496">
        <v>1</v>
      </c>
      <c r="N5496" s="9">
        <v>389.34444444444443</v>
      </c>
      <c r="O5496" s="9">
        <f>Sales_Data17[[#This Row],[Order Quantity]]*Sales_Data17[[#This Row],[Unit Price]]</f>
        <v>389.34444444444443</v>
      </c>
      <c r="P5496" s="9">
        <v>221.9263333333333</v>
      </c>
      <c r="Q5496" s="9">
        <f>Sales_Data17[[#This Row],[Line Total]]-(Sales_Data17[[#This Row],[Total Unit Cost]]*Sales_Data17[[#This Row],[Order Quantity]])</f>
        <v>167.41811111111113</v>
      </c>
      <c r="R5496" s="1" t="str">
        <f>TEXT(Sales_Data17[[#This Row],[OrderDate]],"MMM")</f>
        <v>May</v>
      </c>
      <c r="S5496" s="1" t="str">
        <f t="shared" si="85"/>
        <v>2015</v>
      </c>
    </row>
    <row r="5497" spans="1:19">
      <c r="A5497" t="s">
        <v>5520</v>
      </c>
      <c r="B5497" s="2">
        <v>42154</v>
      </c>
      <c r="C5497" s="2" t="str">
        <f>VLOOKUP(Sales_Data17[[#This Row],[Customer Name Index]],Customer_Data[#All],2,0)</f>
        <v>New Ltd</v>
      </c>
      <c r="D5497">
        <v>7</v>
      </c>
      <c r="E5497" t="s">
        <v>2</v>
      </c>
      <c r="F5497" t="s">
        <v>8168</v>
      </c>
      <c r="G5497" t="s">
        <v>8027</v>
      </c>
      <c r="H5497" t="str">
        <f>VLOOKUP(Sales_Data17[[#This Row],[Delivery Region Index]],Regions_Table[#All],2,0)</f>
        <v>New South Wales</v>
      </c>
      <c r="I5497" t="str">
        <f>VLOOKUP(Sales_Data17[[#This Row],[Delivery Region Index]],Regions_Table[#All],3,0)</f>
        <v>Tamworth</v>
      </c>
      <c r="J5497">
        <v>21</v>
      </c>
      <c r="K5497">
        <v>3</v>
      </c>
      <c r="L5497" t="str">
        <f>VLOOKUP(Sales_Data17[[#This Row],[Product Description Index]],Products_Data[#All],2,0)</f>
        <v>Sunglasses</v>
      </c>
      <c r="M5497">
        <v>6</v>
      </c>
      <c r="N5497" s="9">
        <v>130.27777777777777</v>
      </c>
      <c r="O5497" s="9">
        <f>Sales_Data17[[#This Row],[Order Quantity]]*Sales_Data17[[#This Row],[Unit Price]]</f>
        <v>781.66666666666663</v>
      </c>
      <c r="P5497" s="9">
        <v>110.73611111111111</v>
      </c>
      <c r="Q5497" s="9">
        <f>Sales_Data17[[#This Row],[Line Total]]-(Sales_Data17[[#This Row],[Total Unit Cost]]*Sales_Data17[[#This Row],[Order Quantity]])</f>
        <v>117.24999999999989</v>
      </c>
      <c r="R5497" s="1" t="str">
        <f>TEXT(Sales_Data17[[#This Row],[OrderDate]],"MMM")</f>
        <v>May</v>
      </c>
      <c r="S5497" s="1" t="str">
        <f t="shared" si="85"/>
        <v>2015</v>
      </c>
    </row>
    <row r="5498" spans="1:19">
      <c r="A5498" t="s">
        <v>5521</v>
      </c>
      <c r="B5498" s="2">
        <v>42154</v>
      </c>
      <c r="C5498" s="2" t="str">
        <f>VLOOKUP(Sales_Data17[[#This Row],[Customer Name Index]],Customer_Data[#All],2,0)</f>
        <v>Medsep Group</v>
      </c>
      <c r="D5498">
        <v>8</v>
      </c>
      <c r="E5498" t="s">
        <v>2</v>
      </c>
      <c r="F5498" t="s">
        <v>8168</v>
      </c>
      <c r="G5498" t="s">
        <v>8027</v>
      </c>
      <c r="H5498" t="str">
        <f>VLOOKUP(Sales_Data17[[#This Row],[Delivery Region Index]],Regions_Table[#All],2,0)</f>
        <v>New South Wales</v>
      </c>
      <c r="I5498" t="str">
        <f>VLOOKUP(Sales_Data17[[#This Row],[Delivery Region Index]],Regions_Table[#All],3,0)</f>
        <v>Tweed Heads</v>
      </c>
      <c r="J5498">
        <v>22</v>
      </c>
      <c r="K5498">
        <v>3</v>
      </c>
      <c r="L5498" t="str">
        <f>VLOOKUP(Sales_Data17[[#This Row],[Product Description Index]],Products_Data[#All],2,0)</f>
        <v>Sunglasses</v>
      </c>
      <c r="M5498">
        <v>5</v>
      </c>
      <c r="N5498" s="9">
        <v>594.81111111111113</v>
      </c>
      <c r="O5498" s="9">
        <f>Sales_Data17[[#This Row],[Order Quantity]]*Sales_Data17[[#This Row],[Unit Price]]</f>
        <v>2974.0555555555557</v>
      </c>
      <c r="P5498" s="9">
        <v>458.00455555555556</v>
      </c>
      <c r="Q5498" s="9">
        <f>Sales_Data17[[#This Row],[Line Total]]-(Sales_Data17[[#This Row],[Total Unit Cost]]*Sales_Data17[[#This Row],[Order Quantity]])</f>
        <v>684.03277777777794</v>
      </c>
      <c r="R5498" s="1" t="str">
        <f>TEXT(Sales_Data17[[#This Row],[OrderDate]],"MMM")</f>
        <v>May</v>
      </c>
      <c r="S5498" s="1" t="str">
        <f t="shared" si="85"/>
        <v>2015</v>
      </c>
    </row>
    <row r="5499" spans="1:19">
      <c r="A5499" t="s">
        <v>5522</v>
      </c>
      <c r="B5499" s="2">
        <v>42154</v>
      </c>
      <c r="C5499" s="2" t="str">
        <f>VLOOKUP(Sales_Data17[[#This Row],[Customer Name Index]],Customer_Data[#All],2,0)</f>
        <v>Elorac, Corp</v>
      </c>
      <c r="D5499">
        <v>3</v>
      </c>
      <c r="E5499" t="s">
        <v>4</v>
      </c>
      <c r="F5499" t="s">
        <v>8168</v>
      </c>
      <c r="G5499" t="s">
        <v>8027</v>
      </c>
      <c r="H5499" t="str">
        <f>VLOOKUP(Sales_Data17[[#This Row],[Delivery Region Index]],Regions_Table[#All],2,0)</f>
        <v>New South Wales</v>
      </c>
      <c r="I5499" t="str">
        <f>VLOOKUP(Sales_Data17[[#This Row],[Delivery Region Index]],Regions_Table[#All],3,0)</f>
        <v>Dubbo</v>
      </c>
      <c r="J5499">
        <v>8</v>
      </c>
      <c r="K5499">
        <v>1</v>
      </c>
      <c r="L5499" t="str">
        <f>VLOOKUP(Sales_Data17[[#This Row],[Product Description Index]],Products_Data[#All],2,0)</f>
        <v>Shirts</v>
      </c>
      <c r="M5499">
        <v>2</v>
      </c>
      <c r="N5499" s="9">
        <v>29.777777777777779</v>
      </c>
      <c r="O5499" s="9">
        <f>Sales_Data17[[#This Row],[Order Quantity]]*Sales_Data17[[#This Row],[Unit Price]]</f>
        <v>59.555555555555557</v>
      </c>
      <c r="P5499" s="9">
        <v>20.248888888888889</v>
      </c>
      <c r="Q5499" s="9">
        <f>Sales_Data17[[#This Row],[Line Total]]-(Sales_Data17[[#This Row],[Total Unit Cost]]*Sales_Data17[[#This Row],[Order Quantity]])</f>
        <v>19.05777777777778</v>
      </c>
      <c r="R5499" s="1" t="str">
        <f>TEXT(Sales_Data17[[#This Row],[OrderDate]],"MMM")</f>
        <v>May</v>
      </c>
      <c r="S5499" s="1" t="str">
        <f t="shared" si="85"/>
        <v>2015</v>
      </c>
    </row>
    <row r="5500" spans="1:19">
      <c r="A5500" t="s">
        <v>5523</v>
      </c>
      <c r="B5500" s="2">
        <v>42155</v>
      </c>
      <c r="C5500" s="2" t="str">
        <f>VLOOKUP(Sales_Data17[[#This Row],[Customer Name Index]],Customer_Data[#All],2,0)</f>
        <v>Ole Group</v>
      </c>
      <c r="D5500">
        <v>13</v>
      </c>
      <c r="E5500" t="s">
        <v>4</v>
      </c>
      <c r="F5500" t="s">
        <v>8168</v>
      </c>
      <c r="G5500" t="s">
        <v>8026</v>
      </c>
      <c r="H5500" t="str">
        <f>VLOOKUP(Sales_Data17[[#This Row],[Delivery Region Index]],Regions_Table[#All],2,0)</f>
        <v>Queensland</v>
      </c>
      <c r="I5500" t="str">
        <f>VLOOKUP(Sales_Data17[[#This Row],[Delivery Region Index]],Regions_Table[#All],3,0)</f>
        <v>Mackay</v>
      </c>
      <c r="J5500">
        <v>36</v>
      </c>
      <c r="K5500">
        <v>5</v>
      </c>
      <c r="L5500" t="str">
        <f>VLOOKUP(Sales_Data17[[#This Row],[Product Description Index]],Products_Data[#All],2,0)</f>
        <v>Hats</v>
      </c>
      <c r="M5500">
        <v>2</v>
      </c>
      <c r="N5500" s="9">
        <v>618.63333333333333</v>
      </c>
      <c r="O5500" s="9">
        <f>Sales_Data17[[#This Row],[Order Quantity]]*Sales_Data17[[#This Row],[Unit Price]]</f>
        <v>1237.2666666666667</v>
      </c>
      <c r="P5500" s="9">
        <v>463.97499999999997</v>
      </c>
      <c r="Q5500" s="9">
        <f>Sales_Data17[[#This Row],[Line Total]]-(Sales_Data17[[#This Row],[Total Unit Cost]]*Sales_Data17[[#This Row],[Order Quantity]])</f>
        <v>309.31666666666672</v>
      </c>
      <c r="R5500" s="1" t="str">
        <f>TEXT(Sales_Data17[[#This Row],[OrderDate]],"MMM")</f>
        <v>May</v>
      </c>
      <c r="S5500" s="1" t="str">
        <f t="shared" si="85"/>
        <v>2015</v>
      </c>
    </row>
    <row r="5501" spans="1:19">
      <c r="A5501" t="s">
        <v>5524</v>
      </c>
      <c r="B5501" s="2">
        <v>42155</v>
      </c>
      <c r="C5501" s="2" t="str">
        <f>VLOOKUP(Sales_Data17[[#This Row],[Customer Name Index]],Customer_Data[#All],2,0)</f>
        <v>New Ltd</v>
      </c>
      <c r="D5501">
        <v>7</v>
      </c>
      <c r="E5501" t="s">
        <v>4</v>
      </c>
      <c r="F5501" t="s">
        <v>8168</v>
      </c>
      <c r="G5501" t="s">
        <v>8027</v>
      </c>
      <c r="H5501" t="str">
        <f>VLOOKUP(Sales_Data17[[#This Row],[Delivery Region Index]],Regions_Table[#All],2,0)</f>
        <v>New South Wales</v>
      </c>
      <c r="I5501" t="str">
        <f>VLOOKUP(Sales_Data17[[#This Row],[Delivery Region Index]],Regions_Table[#All],3,0)</f>
        <v>Orange</v>
      </c>
      <c r="J5501">
        <v>18</v>
      </c>
      <c r="K5501">
        <v>3</v>
      </c>
      <c r="L5501" t="str">
        <f>VLOOKUP(Sales_Data17[[#This Row],[Product Description Index]],Products_Data[#All],2,0)</f>
        <v>Sunglasses</v>
      </c>
      <c r="M5501">
        <v>4</v>
      </c>
      <c r="N5501" s="9">
        <v>107.94444444444444</v>
      </c>
      <c r="O5501" s="9">
        <f>Sales_Data17[[#This Row],[Order Quantity]]*Sales_Data17[[#This Row],[Unit Price]]</f>
        <v>431.77777777777777</v>
      </c>
      <c r="P5501" s="9">
        <v>56.13111111111111</v>
      </c>
      <c r="Q5501" s="9">
        <f>Sales_Data17[[#This Row],[Line Total]]-(Sales_Data17[[#This Row],[Total Unit Cost]]*Sales_Data17[[#This Row],[Order Quantity]])</f>
        <v>207.25333333333333</v>
      </c>
      <c r="R5501" s="1" t="str">
        <f>TEXT(Sales_Data17[[#This Row],[OrderDate]],"MMM")</f>
        <v>May</v>
      </c>
      <c r="S5501" s="1" t="str">
        <f t="shared" si="85"/>
        <v>2015</v>
      </c>
    </row>
    <row r="5502" spans="1:19">
      <c r="A5502" t="s">
        <v>5525</v>
      </c>
      <c r="B5502" s="2">
        <v>42155</v>
      </c>
      <c r="C5502" s="2" t="str">
        <f>VLOOKUP(Sales_Data17[[#This Row],[Customer Name Index]],Customer_Data[#All],2,0)</f>
        <v xml:space="preserve">Ei </v>
      </c>
      <c r="D5502">
        <v>9</v>
      </c>
      <c r="E5502" t="s">
        <v>4</v>
      </c>
      <c r="F5502" t="s">
        <v>8168</v>
      </c>
      <c r="G5502" t="s">
        <v>8027</v>
      </c>
      <c r="H5502" t="str">
        <f>VLOOKUP(Sales_Data17[[#This Row],[Delivery Region Index]],Regions_Table[#All],2,0)</f>
        <v>Queensland</v>
      </c>
      <c r="I5502" t="str">
        <f>VLOOKUP(Sales_Data17[[#This Row],[Delivery Region Index]],Regions_Table[#All],3,0)</f>
        <v>Brisbane</v>
      </c>
      <c r="J5502">
        <v>26</v>
      </c>
      <c r="K5502">
        <v>4</v>
      </c>
      <c r="L5502" t="str">
        <f>VLOOKUP(Sales_Data17[[#This Row],[Product Description Index]],Products_Data[#All],2,0)</f>
        <v>Jeans</v>
      </c>
      <c r="M5502">
        <v>7</v>
      </c>
      <c r="N5502" s="9">
        <v>188.34444444444446</v>
      </c>
      <c r="O5502" s="9">
        <f>Sales_Data17[[#This Row],[Order Quantity]]*Sales_Data17[[#This Row],[Unit Price]]</f>
        <v>1318.4111111111113</v>
      </c>
      <c r="P5502" s="9">
        <v>156.3258888888889</v>
      </c>
      <c r="Q5502" s="9">
        <f>Sales_Data17[[#This Row],[Line Total]]-(Sales_Data17[[#This Row],[Total Unit Cost]]*Sales_Data17[[#This Row],[Order Quantity]])</f>
        <v>224.1298888888889</v>
      </c>
      <c r="R5502" s="1" t="str">
        <f>TEXT(Sales_Data17[[#This Row],[OrderDate]],"MMM")</f>
        <v>May</v>
      </c>
      <c r="S5502" s="1" t="str">
        <f t="shared" si="85"/>
        <v>2015</v>
      </c>
    </row>
    <row r="5503" spans="1:19">
      <c r="A5503" t="s">
        <v>5526</v>
      </c>
      <c r="B5503" s="2">
        <v>42155</v>
      </c>
      <c r="C5503" s="2" t="str">
        <f>VLOOKUP(Sales_Data17[[#This Row],[Customer Name Index]],Customer_Data[#All],2,0)</f>
        <v>Medsep Group</v>
      </c>
      <c r="D5503">
        <v>8</v>
      </c>
      <c r="E5503" t="s">
        <v>2</v>
      </c>
      <c r="F5503" t="s">
        <v>8168</v>
      </c>
      <c r="G5503" t="s">
        <v>8027</v>
      </c>
      <c r="H5503" t="str">
        <f>VLOOKUP(Sales_Data17[[#This Row],[Delivery Region Index]],Regions_Table[#All],2,0)</f>
        <v>New South Wales</v>
      </c>
      <c r="I5503" t="str">
        <f>VLOOKUP(Sales_Data17[[#This Row],[Delivery Region Index]],Regions_Table[#All],3,0)</f>
        <v>Tweed Heads</v>
      </c>
      <c r="J5503">
        <v>22</v>
      </c>
      <c r="K5503">
        <v>3</v>
      </c>
      <c r="L5503" t="str">
        <f>VLOOKUP(Sales_Data17[[#This Row],[Product Description Index]],Products_Data[#All],2,0)</f>
        <v>Sunglasses</v>
      </c>
      <c r="M5503">
        <v>4</v>
      </c>
      <c r="N5503" s="9">
        <v>29.777777777777779</v>
      </c>
      <c r="O5503" s="9">
        <f>Sales_Data17[[#This Row],[Order Quantity]]*Sales_Data17[[#This Row],[Unit Price]]</f>
        <v>119.11111111111111</v>
      </c>
      <c r="P5503" s="9">
        <v>19.355555555555558</v>
      </c>
      <c r="Q5503" s="9">
        <f>Sales_Data17[[#This Row],[Line Total]]-(Sales_Data17[[#This Row],[Total Unit Cost]]*Sales_Data17[[#This Row],[Order Quantity]])</f>
        <v>41.688888888888883</v>
      </c>
      <c r="R5503" s="1" t="str">
        <f>TEXT(Sales_Data17[[#This Row],[OrderDate]],"MMM")</f>
        <v>May</v>
      </c>
      <c r="S5503" s="1" t="str">
        <f t="shared" si="85"/>
        <v>2015</v>
      </c>
    </row>
    <row r="5504" spans="1:19">
      <c r="A5504" t="s">
        <v>5527</v>
      </c>
      <c r="B5504" s="2">
        <v>42156</v>
      </c>
      <c r="C5504" s="2" t="str">
        <f>VLOOKUP(Sales_Data17[[#This Row],[Customer Name Index]],Customer_Data[#All],2,0)</f>
        <v>Rochester Ltd</v>
      </c>
      <c r="D5504">
        <v>15</v>
      </c>
      <c r="E5504" t="s">
        <v>2</v>
      </c>
      <c r="F5504" t="s">
        <v>8168</v>
      </c>
      <c r="G5504" t="s">
        <v>8025</v>
      </c>
      <c r="H5504" t="str">
        <f>VLOOKUP(Sales_Data17[[#This Row],[Delivery Region Index]],Regions_Table[#All],2,0)</f>
        <v>Queensland</v>
      </c>
      <c r="I5504" t="str">
        <f>VLOOKUP(Sales_Data17[[#This Row],[Delivery Region Index]],Regions_Table[#All],3,0)</f>
        <v>Thuringowa</v>
      </c>
      <c r="J5504">
        <v>43</v>
      </c>
      <c r="K5504">
        <v>6</v>
      </c>
      <c r="L5504" t="str">
        <f>VLOOKUP(Sales_Data17[[#This Row],[Product Description Index]],Products_Data[#All],2,0)</f>
        <v>Socks</v>
      </c>
      <c r="M5504">
        <v>4</v>
      </c>
      <c r="N5504" s="9">
        <v>330.53333333333336</v>
      </c>
      <c r="O5504" s="9">
        <f>Sales_Data17[[#This Row],[Order Quantity]]*Sales_Data17[[#This Row],[Unit Price]]</f>
        <v>1322.1333333333334</v>
      </c>
      <c r="P5504" s="9">
        <v>171.87733333333335</v>
      </c>
      <c r="Q5504" s="9">
        <f>Sales_Data17[[#This Row],[Line Total]]-(Sales_Data17[[#This Row],[Total Unit Cost]]*Sales_Data17[[#This Row],[Order Quantity]])</f>
        <v>634.62400000000002</v>
      </c>
      <c r="R5504" s="1" t="str">
        <f>TEXT(Sales_Data17[[#This Row],[OrderDate]],"MMM")</f>
        <v>Jun</v>
      </c>
      <c r="S5504" s="1" t="str">
        <f t="shared" si="85"/>
        <v>2015</v>
      </c>
    </row>
    <row r="5505" spans="1:19">
      <c r="A5505" t="s">
        <v>5528</v>
      </c>
      <c r="B5505" s="2">
        <v>42156</v>
      </c>
      <c r="C5505" s="2" t="str">
        <f>VLOOKUP(Sales_Data17[[#This Row],[Customer Name Index]],Customer_Data[#All],2,0)</f>
        <v xml:space="preserve">Medline </v>
      </c>
      <c r="D5505">
        <v>12</v>
      </c>
      <c r="E5505" t="s">
        <v>2</v>
      </c>
      <c r="F5505" t="s">
        <v>8168</v>
      </c>
      <c r="G5505" t="s">
        <v>8026</v>
      </c>
      <c r="H5505" t="str">
        <f>VLOOKUP(Sales_Data17[[#This Row],[Delivery Region Index]],Regions_Table[#All],2,0)</f>
        <v>Queensland</v>
      </c>
      <c r="I5505" t="str">
        <f>VLOOKUP(Sales_Data17[[#This Row],[Delivery Region Index]],Regions_Table[#All],3,0)</f>
        <v>Ipswich</v>
      </c>
      <c r="J5505">
        <v>34</v>
      </c>
      <c r="K5505">
        <v>5</v>
      </c>
      <c r="L5505" t="str">
        <f>VLOOKUP(Sales_Data17[[#This Row],[Product Description Index]],Products_Data[#All],2,0)</f>
        <v>Hats</v>
      </c>
      <c r="M5505">
        <v>2</v>
      </c>
      <c r="N5505" s="9">
        <v>428.8</v>
      </c>
      <c r="O5505" s="9">
        <f>Sales_Data17[[#This Row],[Order Quantity]]*Sales_Data17[[#This Row],[Unit Price]]</f>
        <v>857.6</v>
      </c>
      <c r="P5505" s="9">
        <v>227.26400000000001</v>
      </c>
      <c r="Q5505" s="9">
        <f>Sales_Data17[[#This Row],[Line Total]]-(Sales_Data17[[#This Row],[Total Unit Cost]]*Sales_Data17[[#This Row],[Order Quantity]])</f>
        <v>403.072</v>
      </c>
      <c r="R5505" s="1" t="str">
        <f>TEXT(Sales_Data17[[#This Row],[OrderDate]],"MMM")</f>
        <v>Jun</v>
      </c>
      <c r="S5505" s="1" t="str">
        <f t="shared" si="85"/>
        <v>2015</v>
      </c>
    </row>
    <row r="5506" spans="1:19">
      <c r="A5506" t="s">
        <v>5529</v>
      </c>
      <c r="B5506" s="2">
        <v>42156</v>
      </c>
      <c r="C5506" s="2" t="str">
        <f>VLOOKUP(Sales_Data17[[#This Row],[Customer Name Index]],Customer_Data[#All],2,0)</f>
        <v xml:space="preserve">Qualitest </v>
      </c>
      <c r="D5506">
        <v>19</v>
      </c>
      <c r="E5506" t="s">
        <v>4</v>
      </c>
      <c r="F5506" t="s">
        <v>8168</v>
      </c>
      <c r="G5506" t="s">
        <v>8028</v>
      </c>
      <c r="H5506" t="str">
        <f>VLOOKUP(Sales_Data17[[#This Row],[Delivery Region Index]],Regions_Table[#All],2,0)</f>
        <v>Victoria</v>
      </c>
      <c r="I5506" t="str">
        <f>VLOOKUP(Sales_Data17[[#This Row],[Delivery Region Index]],Regions_Table[#All],3,0)</f>
        <v>Mildura</v>
      </c>
      <c r="J5506">
        <v>53</v>
      </c>
      <c r="K5506">
        <v>8</v>
      </c>
      <c r="L5506" t="str">
        <f>VLOOKUP(Sales_Data17[[#This Row],[Product Description Index]],Products_Data[#All],2,0)</f>
        <v>Shoes</v>
      </c>
      <c r="M5506">
        <v>3</v>
      </c>
      <c r="N5506" s="9">
        <v>93.055555555555557</v>
      </c>
      <c r="O5506" s="9">
        <f>Sales_Data17[[#This Row],[Order Quantity]]*Sales_Data17[[#This Row],[Unit Price]]</f>
        <v>279.16666666666669</v>
      </c>
      <c r="P5506" s="9">
        <v>62.347222222222221</v>
      </c>
      <c r="Q5506" s="9">
        <f>Sales_Data17[[#This Row],[Line Total]]-(Sales_Data17[[#This Row],[Total Unit Cost]]*Sales_Data17[[#This Row],[Order Quantity]])</f>
        <v>92.125000000000028</v>
      </c>
      <c r="R5506" s="1" t="str">
        <f>TEXT(Sales_Data17[[#This Row],[OrderDate]],"MMM")</f>
        <v>Jun</v>
      </c>
      <c r="S5506" s="1" t="str">
        <f t="shared" ref="S5506:S5569" si="86">TEXT(B5506,"YYY")</f>
        <v>2015</v>
      </c>
    </row>
    <row r="5507" spans="1:19">
      <c r="A5507" t="s">
        <v>5530</v>
      </c>
      <c r="B5507" s="2">
        <v>42156</v>
      </c>
      <c r="C5507" s="2" t="str">
        <f>VLOOKUP(Sales_Data17[[#This Row],[Customer Name Index]],Customer_Data[#All],2,0)</f>
        <v>Procter Corp</v>
      </c>
      <c r="D5507">
        <v>5</v>
      </c>
      <c r="E5507" t="s">
        <v>4</v>
      </c>
      <c r="F5507" t="s">
        <v>8168</v>
      </c>
      <c r="G5507" t="s">
        <v>8027</v>
      </c>
      <c r="H5507" t="str">
        <f>VLOOKUP(Sales_Data17[[#This Row],[Delivery Region Index]],Regions_Table[#All],2,0)</f>
        <v>New South Wales</v>
      </c>
      <c r="I5507" t="str">
        <f>VLOOKUP(Sales_Data17[[#This Row],[Delivery Region Index]],Regions_Table[#All],3,0)</f>
        <v>Lake Macquarie</v>
      </c>
      <c r="J5507">
        <v>13</v>
      </c>
      <c r="K5507">
        <v>2</v>
      </c>
      <c r="L5507" t="str">
        <f>VLOOKUP(Sales_Data17[[#This Row],[Product Description Index]],Products_Data[#All],2,0)</f>
        <v>Pants</v>
      </c>
      <c r="M5507">
        <v>4</v>
      </c>
      <c r="N5507" s="9">
        <v>122.08888888888889</v>
      </c>
      <c r="O5507" s="9">
        <f>Sales_Data17[[#This Row],[Order Quantity]]*Sales_Data17[[#This Row],[Unit Price]]</f>
        <v>488.35555555555555</v>
      </c>
      <c r="P5507" s="9">
        <v>85.462222222222223</v>
      </c>
      <c r="Q5507" s="9">
        <f>Sales_Data17[[#This Row],[Line Total]]-(Sales_Data17[[#This Row],[Total Unit Cost]]*Sales_Data17[[#This Row],[Order Quantity]])</f>
        <v>146.50666666666666</v>
      </c>
      <c r="R5507" s="1" t="str">
        <f>TEXT(Sales_Data17[[#This Row],[OrderDate]],"MMM")</f>
        <v>Jun</v>
      </c>
      <c r="S5507" s="1" t="str">
        <f t="shared" si="86"/>
        <v>2015</v>
      </c>
    </row>
    <row r="5508" spans="1:19">
      <c r="A5508" t="s">
        <v>5531</v>
      </c>
      <c r="B5508" s="2">
        <v>42156</v>
      </c>
      <c r="C5508" s="2" t="str">
        <f>VLOOKUP(Sales_Data17[[#This Row],[Customer Name Index]],Customer_Data[#All],2,0)</f>
        <v xml:space="preserve">Medline </v>
      </c>
      <c r="D5508">
        <v>12</v>
      </c>
      <c r="E5508" t="s">
        <v>4</v>
      </c>
      <c r="F5508" t="s">
        <v>8168</v>
      </c>
      <c r="G5508" t="s">
        <v>8026</v>
      </c>
      <c r="H5508" t="str">
        <f>VLOOKUP(Sales_Data17[[#This Row],[Delivery Region Index]],Regions_Table[#All],2,0)</f>
        <v>Queensland</v>
      </c>
      <c r="I5508" t="str">
        <f>VLOOKUP(Sales_Data17[[#This Row],[Delivery Region Index]],Regions_Table[#All],3,0)</f>
        <v>Logan City</v>
      </c>
      <c r="J5508">
        <v>35</v>
      </c>
      <c r="K5508">
        <v>5</v>
      </c>
      <c r="L5508" t="str">
        <f>VLOOKUP(Sales_Data17[[#This Row],[Product Description Index]],Products_Data[#All],2,0)</f>
        <v>Hats</v>
      </c>
      <c r="M5508">
        <v>8</v>
      </c>
      <c r="N5508" s="9">
        <v>100.5</v>
      </c>
      <c r="O5508" s="9">
        <f>Sales_Data17[[#This Row],[Order Quantity]]*Sales_Data17[[#This Row],[Unit Price]]</f>
        <v>804</v>
      </c>
      <c r="P5508" s="9">
        <v>83.415000000000006</v>
      </c>
      <c r="Q5508" s="9">
        <f>Sales_Data17[[#This Row],[Line Total]]-(Sales_Data17[[#This Row],[Total Unit Cost]]*Sales_Data17[[#This Row],[Order Quantity]])</f>
        <v>136.67999999999995</v>
      </c>
      <c r="R5508" s="1" t="str">
        <f>TEXT(Sales_Data17[[#This Row],[OrderDate]],"MMM")</f>
        <v>Jun</v>
      </c>
      <c r="S5508" s="1" t="str">
        <f t="shared" si="86"/>
        <v>2015</v>
      </c>
    </row>
    <row r="5509" spans="1:19">
      <c r="A5509" t="s">
        <v>5532</v>
      </c>
      <c r="B5509" s="2">
        <v>42156</v>
      </c>
      <c r="C5509" s="2" t="str">
        <f>VLOOKUP(Sales_Data17[[#This Row],[Customer Name Index]],Customer_Data[#All],2,0)</f>
        <v>Pacific Ltd</v>
      </c>
      <c r="D5509">
        <v>20</v>
      </c>
      <c r="E5509" t="s">
        <v>4</v>
      </c>
      <c r="F5509" t="s">
        <v>8168</v>
      </c>
      <c r="G5509" t="s">
        <v>8028</v>
      </c>
      <c r="H5509" t="str">
        <f>VLOOKUP(Sales_Data17[[#This Row],[Delivery Region Index]],Regions_Table[#All],2,0)</f>
        <v>Victoria</v>
      </c>
      <c r="I5509" t="str">
        <f>VLOOKUP(Sales_Data17[[#This Row],[Delivery Region Index]],Regions_Table[#All],3,0)</f>
        <v>Warrnambool</v>
      </c>
      <c r="J5509">
        <v>57</v>
      </c>
      <c r="K5509">
        <v>8</v>
      </c>
      <c r="L5509" t="str">
        <f>VLOOKUP(Sales_Data17[[#This Row],[Product Description Index]],Products_Data[#All],2,0)</f>
        <v>Shoes</v>
      </c>
      <c r="M5509">
        <v>5</v>
      </c>
      <c r="N5509" s="9">
        <v>628.31111111111113</v>
      </c>
      <c r="O5509" s="9">
        <f>Sales_Data17[[#This Row],[Order Quantity]]*Sales_Data17[[#This Row],[Unit Price]]</f>
        <v>3141.5555555555557</v>
      </c>
      <c r="P5509" s="9">
        <v>351.85422222222229</v>
      </c>
      <c r="Q5509" s="9">
        <f>Sales_Data17[[#This Row],[Line Total]]-(Sales_Data17[[#This Row],[Total Unit Cost]]*Sales_Data17[[#This Row],[Order Quantity]])</f>
        <v>1382.2844444444443</v>
      </c>
      <c r="R5509" s="1" t="str">
        <f>TEXT(Sales_Data17[[#This Row],[OrderDate]],"MMM")</f>
        <v>Jun</v>
      </c>
      <c r="S5509" s="1" t="str">
        <f t="shared" si="86"/>
        <v>2015</v>
      </c>
    </row>
    <row r="5510" spans="1:19">
      <c r="A5510" t="s">
        <v>5533</v>
      </c>
      <c r="B5510" s="2">
        <v>42157</v>
      </c>
      <c r="C5510" s="2" t="str">
        <f>VLOOKUP(Sales_Data17[[#This Row],[Customer Name Index]],Customer_Data[#All],2,0)</f>
        <v>Avon Corp</v>
      </c>
      <c r="D5510">
        <v>1</v>
      </c>
      <c r="E5510" t="s">
        <v>2</v>
      </c>
      <c r="F5510" t="s">
        <v>8168</v>
      </c>
      <c r="G5510" t="s">
        <v>8027</v>
      </c>
      <c r="H5510" t="str">
        <f>VLOOKUP(Sales_Data17[[#This Row],[Delivery Region Index]],Regions_Table[#All],2,0)</f>
        <v>New South Wales</v>
      </c>
      <c r="I5510" t="str">
        <f>VLOOKUP(Sales_Data17[[#This Row],[Delivery Region Index]],Regions_Table[#All],3,0)</f>
        <v>Sydney</v>
      </c>
      <c r="J5510">
        <v>1</v>
      </c>
      <c r="K5510">
        <v>1</v>
      </c>
      <c r="L5510" t="str">
        <f>VLOOKUP(Sales_Data17[[#This Row],[Product Description Index]],Products_Data[#All],2,0)</f>
        <v>Shirts</v>
      </c>
      <c r="M5510">
        <v>1</v>
      </c>
      <c r="N5510" s="9">
        <v>440.71111111111111</v>
      </c>
      <c r="O5510" s="9">
        <f>Sales_Data17[[#This Row],[Order Quantity]]*Sales_Data17[[#This Row],[Unit Price]]</f>
        <v>440.71111111111111</v>
      </c>
      <c r="P5510" s="9">
        <v>211.54133333333334</v>
      </c>
      <c r="Q5510" s="9">
        <f>Sales_Data17[[#This Row],[Line Total]]-(Sales_Data17[[#This Row],[Total Unit Cost]]*Sales_Data17[[#This Row],[Order Quantity]])</f>
        <v>229.16977777777777</v>
      </c>
      <c r="R5510" s="1" t="str">
        <f>TEXT(Sales_Data17[[#This Row],[OrderDate]],"MMM")</f>
        <v>Jun</v>
      </c>
      <c r="S5510" s="1" t="str">
        <f t="shared" si="86"/>
        <v>2015</v>
      </c>
    </row>
    <row r="5511" spans="1:19">
      <c r="A5511" t="s">
        <v>5534</v>
      </c>
      <c r="B5511" s="2">
        <v>42157</v>
      </c>
      <c r="C5511" s="2" t="str">
        <f>VLOOKUP(Sales_Data17[[#This Row],[Customer Name Index]],Customer_Data[#All],2,0)</f>
        <v>Medsep Group</v>
      </c>
      <c r="D5511">
        <v>8</v>
      </c>
      <c r="E5511" t="s">
        <v>3</v>
      </c>
      <c r="F5511" t="s">
        <v>8168</v>
      </c>
      <c r="G5511" t="s">
        <v>8027</v>
      </c>
      <c r="H5511" t="str">
        <f>VLOOKUP(Sales_Data17[[#This Row],[Delivery Region Index]],Regions_Table[#All],2,0)</f>
        <v>New South Wales</v>
      </c>
      <c r="I5511" t="str">
        <f>VLOOKUP(Sales_Data17[[#This Row],[Delivery Region Index]],Regions_Table[#All],3,0)</f>
        <v>Tamworth</v>
      </c>
      <c r="J5511">
        <v>21</v>
      </c>
      <c r="K5511">
        <v>3</v>
      </c>
      <c r="L5511" t="str">
        <f>VLOOKUP(Sales_Data17[[#This Row],[Product Description Index]],Products_Data[#All],2,0)</f>
        <v>Sunglasses</v>
      </c>
      <c r="M5511">
        <v>7</v>
      </c>
      <c r="N5511" s="9">
        <v>396.04444444444448</v>
      </c>
      <c r="O5511" s="9">
        <f>Sales_Data17[[#This Row],[Order Quantity]]*Sales_Data17[[#This Row],[Unit Price]]</f>
        <v>2772.3111111111111</v>
      </c>
      <c r="P5511" s="9">
        <v>300.99377777777778</v>
      </c>
      <c r="Q5511" s="9">
        <f>Sales_Data17[[#This Row],[Line Total]]-(Sales_Data17[[#This Row],[Total Unit Cost]]*Sales_Data17[[#This Row],[Order Quantity]])</f>
        <v>665.35466666666662</v>
      </c>
      <c r="R5511" s="1" t="str">
        <f>TEXT(Sales_Data17[[#This Row],[OrderDate]],"MMM")</f>
        <v>Jun</v>
      </c>
      <c r="S5511" s="1" t="str">
        <f t="shared" si="86"/>
        <v>2015</v>
      </c>
    </row>
    <row r="5512" spans="1:19">
      <c r="A5512" t="s">
        <v>5535</v>
      </c>
      <c r="B5512" s="2">
        <v>42157</v>
      </c>
      <c r="C5512" s="2" t="str">
        <f>VLOOKUP(Sales_Data17[[#This Row],[Customer Name Index]],Customer_Data[#All],2,0)</f>
        <v>Procter Corp</v>
      </c>
      <c r="D5512">
        <v>5</v>
      </c>
      <c r="E5512" t="s">
        <v>4</v>
      </c>
      <c r="F5512" t="s">
        <v>8168</v>
      </c>
      <c r="G5512" t="s">
        <v>8027</v>
      </c>
      <c r="H5512" t="str">
        <f>VLOOKUP(Sales_Data17[[#This Row],[Delivery Region Index]],Regions_Table[#All],2,0)</f>
        <v>New South Wales</v>
      </c>
      <c r="I5512" t="str">
        <f>VLOOKUP(Sales_Data17[[#This Row],[Delivery Region Index]],Regions_Table[#All],3,0)</f>
        <v>Lismore</v>
      </c>
      <c r="J5512">
        <v>14</v>
      </c>
      <c r="K5512">
        <v>2</v>
      </c>
      <c r="L5512" t="str">
        <f>VLOOKUP(Sales_Data17[[#This Row],[Product Description Index]],Products_Data[#All],2,0)</f>
        <v>Pants</v>
      </c>
      <c r="M5512">
        <v>9</v>
      </c>
      <c r="N5512" s="9">
        <v>103.47777777777779</v>
      </c>
      <c r="O5512" s="9">
        <f>Sales_Data17[[#This Row],[Order Quantity]]*Sales_Data17[[#This Row],[Unit Price]]</f>
        <v>931.30000000000007</v>
      </c>
      <c r="P5512" s="9">
        <v>49.669333333333334</v>
      </c>
      <c r="Q5512" s="9">
        <f>Sales_Data17[[#This Row],[Line Total]]-(Sales_Data17[[#This Row],[Total Unit Cost]]*Sales_Data17[[#This Row],[Order Quantity]])</f>
        <v>484.27600000000007</v>
      </c>
      <c r="R5512" s="1" t="str">
        <f>TEXT(Sales_Data17[[#This Row],[OrderDate]],"MMM")</f>
        <v>Jun</v>
      </c>
      <c r="S5512" s="1" t="str">
        <f t="shared" si="86"/>
        <v>2015</v>
      </c>
    </row>
    <row r="5513" spans="1:19">
      <c r="A5513" t="s">
        <v>5536</v>
      </c>
      <c r="B5513" s="2">
        <v>42157</v>
      </c>
      <c r="C5513" s="2" t="str">
        <f>VLOOKUP(Sales_Data17[[#This Row],[Customer Name Index]],Customer_Data[#All],2,0)</f>
        <v>Procter Corp</v>
      </c>
      <c r="D5513">
        <v>5</v>
      </c>
      <c r="E5513" t="s">
        <v>2</v>
      </c>
      <c r="F5513" t="s">
        <v>8168</v>
      </c>
      <c r="G5513" t="s">
        <v>8027</v>
      </c>
      <c r="H5513" t="str">
        <f>VLOOKUP(Sales_Data17[[#This Row],[Delivery Region Index]],Regions_Table[#All],2,0)</f>
        <v>New South Wales</v>
      </c>
      <c r="I5513" t="str">
        <f>VLOOKUP(Sales_Data17[[#This Row],[Delivery Region Index]],Regions_Table[#All],3,0)</f>
        <v>Lismore</v>
      </c>
      <c r="J5513">
        <v>14</v>
      </c>
      <c r="K5513">
        <v>2</v>
      </c>
      <c r="L5513" t="str">
        <f>VLOOKUP(Sales_Data17[[#This Row],[Product Description Index]],Products_Data[#All],2,0)</f>
        <v>Pants</v>
      </c>
      <c r="M5513">
        <v>2</v>
      </c>
      <c r="N5513" s="9">
        <v>249.38888888888889</v>
      </c>
      <c r="O5513" s="9">
        <f>Sales_Data17[[#This Row],[Order Quantity]]*Sales_Data17[[#This Row],[Unit Price]]</f>
        <v>498.77777777777777</v>
      </c>
      <c r="P5513" s="9">
        <v>102.24944444444444</v>
      </c>
      <c r="Q5513" s="9">
        <f>Sales_Data17[[#This Row],[Line Total]]-(Sales_Data17[[#This Row],[Total Unit Cost]]*Sales_Data17[[#This Row],[Order Quantity]])</f>
        <v>294.2788888888889</v>
      </c>
      <c r="R5513" s="1" t="str">
        <f>TEXT(Sales_Data17[[#This Row],[OrderDate]],"MMM")</f>
        <v>Jun</v>
      </c>
      <c r="S5513" s="1" t="str">
        <f t="shared" si="86"/>
        <v>2015</v>
      </c>
    </row>
    <row r="5514" spans="1:19">
      <c r="A5514" t="s">
        <v>5537</v>
      </c>
      <c r="B5514" s="2">
        <v>42157</v>
      </c>
      <c r="C5514" s="2" t="str">
        <f>VLOOKUP(Sales_Data17[[#This Row],[Customer Name Index]],Customer_Data[#All],2,0)</f>
        <v xml:space="preserve">WakeFern </v>
      </c>
      <c r="D5514">
        <v>2</v>
      </c>
      <c r="E5514" t="s">
        <v>3</v>
      </c>
      <c r="F5514" t="s">
        <v>8168</v>
      </c>
      <c r="G5514" t="s">
        <v>8027</v>
      </c>
      <c r="H5514" t="str">
        <f>VLOOKUP(Sales_Data17[[#This Row],[Delivery Region Index]],Regions_Table[#All],2,0)</f>
        <v>New South Wales</v>
      </c>
      <c r="I5514" t="str">
        <f>VLOOKUP(Sales_Data17[[#This Row],[Delivery Region Index]],Regions_Table[#All],3,0)</f>
        <v>Broken Hill</v>
      </c>
      <c r="J5514">
        <v>5</v>
      </c>
      <c r="K5514">
        <v>1</v>
      </c>
      <c r="L5514" t="str">
        <f>VLOOKUP(Sales_Data17[[#This Row],[Product Description Index]],Products_Data[#All],2,0)</f>
        <v>Shirts</v>
      </c>
      <c r="M5514">
        <v>4</v>
      </c>
      <c r="N5514" s="9">
        <v>273.21111111111111</v>
      </c>
      <c r="O5514" s="9">
        <f>Sales_Data17[[#This Row],[Order Quantity]]*Sales_Data17[[#This Row],[Unit Price]]</f>
        <v>1092.8444444444444</v>
      </c>
      <c r="P5514" s="9">
        <v>147.53399999999999</v>
      </c>
      <c r="Q5514" s="9">
        <f>Sales_Data17[[#This Row],[Line Total]]-(Sales_Data17[[#This Row],[Total Unit Cost]]*Sales_Data17[[#This Row],[Order Quantity]])</f>
        <v>502.70844444444447</v>
      </c>
      <c r="R5514" s="1" t="str">
        <f>TEXT(Sales_Data17[[#This Row],[OrderDate]],"MMM")</f>
        <v>Jun</v>
      </c>
      <c r="S5514" s="1" t="str">
        <f t="shared" si="86"/>
        <v>2015</v>
      </c>
    </row>
    <row r="5515" spans="1:19">
      <c r="A5515" t="s">
        <v>5538</v>
      </c>
      <c r="B5515" s="2">
        <v>42157</v>
      </c>
      <c r="C5515" s="2" t="str">
        <f>VLOOKUP(Sales_Data17[[#This Row],[Customer Name Index]],Customer_Data[#All],2,0)</f>
        <v>Avon Corp</v>
      </c>
      <c r="D5515">
        <v>1</v>
      </c>
      <c r="E5515" t="s">
        <v>3</v>
      </c>
      <c r="F5515" t="s">
        <v>8168</v>
      </c>
      <c r="G5515" t="s">
        <v>8027</v>
      </c>
      <c r="H5515" t="str">
        <f>VLOOKUP(Sales_Data17[[#This Row],[Delivery Region Index]],Regions_Table[#All],2,0)</f>
        <v>New South Wales</v>
      </c>
      <c r="I5515" t="str">
        <f>VLOOKUP(Sales_Data17[[#This Row],[Delivery Region Index]],Regions_Table[#All],3,0)</f>
        <v>Sydney</v>
      </c>
      <c r="J5515">
        <v>1</v>
      </c>
      <c r="K5515">
        <v>1</v>
      </c>
      <c r="L5515" t="str">
        <f>VLOOKUP(Sales_Data17[[#This Row],[Product Description Index]],Products_Data[#All],2,0)</f>
        <v>Shirts</v>
      </c>
      <c r="M5515">
        <v>7</v>
      </c>
      <c r="N5515" s="9">
        <v>259.81111111111113</v>
      </c>
      <c r="O5515" s="9">
        <f>Sales_Data17[[#This Row],[Order Quantity]]*Sales_Data17[[#This Row],[Unit Price]]</f>
        <v>1818.6777777777779</v>
      </c>
      <c r="P5515" s="9">
        <v>114.3168888888889</v>
      </c>
      <c r="Q5515" s="9">
        <f>Sales_Data17[[#This Row],[Line Total]]-(Sales_Data17[[#This Row],[Total Unit Cost]]*Sales_Data17[[#This Row],[Order Quantity]])</f>
        <v>1018.4595555555557</v>
      </c>
      <c r="R5515" s="1" t="str">
        <f>TEXT(Sales_Data17[[#This Row],[OrderDate]],"MMM")</f>
        <v>Jun</v>
      </c>
      <c r="S5515" s="1" t="str">
        <f t="shared" si="86"/>
        <v>2015</v>
      </c>
    </row>
    <row r="5516" spans="1:19">
      <c r="A5516" t="s">
        <v>5539</v>
      </c>
      <c r="B5516" s="2">
        <v>42157</v>
      </c>
      <c r="C5516" s="2" t="str">
        <f>VLOOKUP(Sales_Data17[[#This Row],[Customer Name Index]],Customer_Data[#All],2,0)</f>
        <v>Avon Corp</v>
      </c>
      <c r="D5516">
        <v>1</v>
      </c>
      <c r="E5516" t="s">
        <v>4</v>
      </c>
      <c r="F5516" t="s">
        <v>8168</v>
      </c>
      <c r="G5516" t="s">
        <v>8027</v>
      </c>
      <c r="H5516" t="str">
        <f>VLOOKUP(Sales_Data17[[#This Row],[Delivery Region Index]],Regions_Table[#All],2,0)</f>
        <v>New South Wales</v>
      </c>
      <c r="I5516" t="str">
        <f>VLOOKUP(Sales_Data17[[#This Row],[Delivery Region Index]],Regions_Table[#All],3,0)</f>
        <v>Sydney</v>
      </c>
      <c r="J5516">
        <v>1</v>
      </c>
      <c r="K5516">
        <v>1</v>
      </c>
      <c r="L5516" t="str">
        <f>VLOOKUP(Sales_Data17[[#This Row],[Product Description Index]],Products_Data[#All],2,0)</f>
        <v>Shirts</v>
      </c>
      <c r="M5516">
        <v>6</v>
      </c>
      <c r="N5516" s="9">
        <v>437.73333333333335</v>
      </c>
      <c r="O5516" s="9">
        <f>Sales_Data17[[#This Row],[Order Quantity]]*Sales_Data17[[#This Row],[Unit Price]]</f>
        <v>2626.4</v>
      </c>
      <c r="P5516" s="9">
        <v>231.99866666666671</v>
      </c>
      <c r="Q5516" s="9">
        <f>Sales_Data17[[#This Row],[Line Total]]-(Sales_Data17[[#This Row],[Total Unit Cost]]*Sales_Data17[[#This Row],[Order Quantity]])</f>
        <v>1234.4079999999999</v>
      </c>
      <c r="R5516" s="1" t="str">
        <f>TEXT(Sales_Data17[[#This Row],[OrderDate]],"MMM")</f>
        <v>Jun</v>
      </c>
      <c r="S5516" s="1" t="str">
        <f t="shared" si="86"/>
        <v>2015</v>
      </c>
    </row>
    <row r="5517" spans="1:19">
      <c r="A5517" t="s">
        <v>5540</v>
      </c>
      <c r="B5517" s="2">
        <v>42158</v>
      </c>
      <c r="C5517" s="2" t="str">
        <f>VLOOKUP(Sales_Data17[[#This Row],[Customer Name Index]],Customer_Data[#All],2,0)</f>
        <v>Avon Corp</v>
      </c>
      <c r="D5517">
        <v>1</v>
      </c>
      <c r="E5517" t="s">
        <v>4</v>
      </c>
      <c r="F5517" t="s">
        <v>8168</v>
      </c>
      <c r="G5517" t="s">
        <v>8027</v>
      </c>
      <c r="H5517" t="str">
        <f>VLOOKUP(Sales_Data17[[#This Row],[Delivery Region Index]],Regions_Table[#All],2,0)</f>
        <v>New South Wales</v>
      </c>
      <c r="I5517" t="str">
        <f>VLOOKUP(Sales_Data17[[#This Row],[Delivery Region Index]],Regions_Table[#All],3,0)</f>
        <v>Sydney</v>
      </c>
      <c r="J5517">
        <v>1</v>
      </c>
      <c r="K5517">
        <v>1</v>
      </c>
      <c r="L5517" t="str">
        <f>VLOOKUP(Sales_Data17[[#This Row],[Product Description Index]],Products_Data[#All],2,0)</f>
        <v>Shirts</v>
      </c>
      <c r="M5517">
        <v>1</v>
      </c>
      <c r="N5517" s="9">
        <v>221.84444444444446</v>
      </c>
      <c r="O5517" s="9">
        <f>Sales_Data17[[#This Row],[Order Quantity]]*Sales_Data17[[#This Row],[Unit Price]]</f>
        <v>221.84444444444446</v>
      </c>
      <c r="P5517" s="9">
        <v>173.0386666666667</v>
      </c>
      <c r="Q5517" s="9">
        <f>Sales_Data17[[#This Row],[Line Total]]-(Sales_Data17[[#This Row],[Total Unit Cost]]*Sales_Data17[[#This Row],[Order Quantity]])</f>
        <v>48.805777777777763</v>
      </c>
      <c r="R5517" s="1" t="str">
        <f>TEXT(Sales_Data17[[#This Row],[OrderDate]],"MMM")</f>
        <v>Jun</v>
      </c>
      <c r="S5517" s="1" t="str">
        <f t="shared" si="86"/>
        <v>2015</v>
      </c>
    </row>
    <row r="5518" spans="1:19">
      <c r="A5518" t="s">
        <v>5541</v>
      </c>
      <c r="B5518" s="2">
        <v>42158</v>
      </c>
      <c r="C5518" s="2" t="str">
        <f>VLOOKUP(Sales_Data17[[#This Row],[Customer Name Index]],Customer_Data[#All],2,0)</f>
        <v xml:space="preserve">Medline </v>
      </c>
      <c r="D5518">
        <v>12</v>
      </c>
      <c r="E5518" t="s">
        <v>4</v>
      </c>
      <c r="F5518" t="s">
        <v>8168</v>
      </c>
      <c r="G5518" t="s">
        <v>8026</v>
      </c>
      <c r="H5518" t="str">
        <f>VLOOKUP(Sales_Data17[[#This Row],[Delivery Region Index]],Regions_Table[#All],2,0)</f>
        <v>Queensland</v>
      </c>
      <c r="I5518" t="str">
        <f>VLOOKUP(Sales_Data17[[#This Row],[Delivery Region Index]],Regions_Table[#All],3,0)</f>
        <v>Ipswich</v>
      </c>
      <c r="J5518">
        <v>34</v>
      </c>
      <c r="K5518">
        <v>5</v>
      </c>
      <c r="L5518" t="str">
        <f>VLOOKUP(Sales_Data17[[#This Row],[Product Description Index]],Products_Data[#All],2,0)</f>
        <v>Hats</v>
      </c>
      <c r="M5518">
        <v>1</v>
      </c>
      <c r="N5518" s="9">
        <v>684.1444444444445</v>
      </c>
      <c r="O5518" s="9">
        <f>Sales_Data17[[#This Row],[Order Quantity]]*Sales_Data17[[#This Row],[Unit Price]]</f>
        <v>684.1444444444445</v>
      </c>
      <c r="P5518" s="9">
        <v>513.10833333333335</v>
      </c>
      <c r="Q5518" s="9">
        <f>Sales_Data17[[#This Row],[Line Total]]-(Sales_Data17[[#This Row],[Total Unit Cost]]*Sales_Data17[[#This Row],[Order Quantity]])</f>
        <v>171.03611111111115</v>
      </c>
      <c r="R5518" s="1" t="str">
        <f>TEXT(Sales_Data17[[#This Row],[OrderDate]],"MMM")</f>
        <v>Jun</v>
      </c>
      <c r="S5518" s="1" t="str">
        <f t="shared" si="86"/>
        <v>2015</v>
      </c>
    </row>
    <row r="5519" spans="1:19">
      <c r="A5519" t="s">
        <v>5542</v>
      </c>
      <c r="B5519" s="2">
        <v>42158</v>
      </c>
      <c r="C5519" s="2" t="str">
        <f>VLOOKUP(Sales_Data17[[#This Row],[Customer Name Index]],Customer_Data[#All],2,0)</f>
        <v xml:space="preserve">WakeFern </v>
      </c>
      <c r="D5519">
        <v>2</v>
      </c>
      <c r="E5519" t="s">
        <v>4</v>
      </c>
      <c r="F5519" t="s">
        <v>8168</v>
      </c>
      <c r="G5519" t="s">
        <v>8027</v>
      </c>
      <c r="H5519" t="str">
        <f>VLOOKUP(Sales_Data17[[#This Row],[Delivery Region Index]],Regions_Table[#All],2,0)</f>
        <v>New South Wales</v>
      </c>
      <c r="I5519" t="str">
        <f>VLOOKUP(Sales_Data17[[#This Row],[Delivery Region Index]],Regions_Table[#All],3,0)</f>
        <v>Broken Hill</v>
      </c>
      <c r="J5519">
        <v>5</v>
      </c>
      <c r="K5519">
        <v>1</v>
      </c>
      <c r="L5519" t="str">
        <f>VLOOKUP(Sales_Data17[[#This Row],[Product Description Index]],Products_Data[#All],2,0)</f>
        <v>Shirts</v>
      </c>
      <c r="M5519">
        <v>7</v>
      </c>
      <c r="N5519" s="9">
        <v>260.55555555555554</v>
      </c>
      <c r="O5519" s="9">
        <f>Sales_Data17[[#This Row],[Order Quantity]]*Sales_Data17[[#This Row],[Unit Price]]</f>
        <v>1823.8888888888887</v>
      </c>
      <c r="P5519" s="9">
        <v>151.12222222222221</v>
      </c>
      <c r="Q5519" s="9">
        <f>Sales_Data17[[#This Row],[Line Total]]-(Sales_Data17[[#This Row],[Total Unit Cost]]*Sales_Data17[[#This Row],[Order Quantity]])</f>
        <v>766.0333333333333</v>
      </c>
      <c r="R5519" s="1" t="str">
        <f>TEXT(Sales_Data17[[#This Row],[OrderDate]],"MMM")</f>
        <v>Jun</v>
      </c>
      <c r="S5519" s="1" t="str">
        <f t="shared" si="86"/>
        <v>2015</v>
      </c>
    </row>
    <row r="5520" spans="1:19">
      <c r="A5520" t="s">
        <v>5543</v>
      </c>
      <c r="B5520" s="2">
        <v>42158</v>
      </c>
      <c r="C5520" s="2" t="str">
        <f>VLOOKUP(Sales_Data17[[#This Row],[Customer Name Index]],Customer_Data[#All],2,0)</f>
        <v>Procter Corp</v>
      </c>
      <c r="D5520">
        <v>5</v>
      </c>
      <c r="E5520" t="s">
        <v>4</v>
      </c>
      <c r="F5520" t="s">
        <v>8168</v>
      </c>
      <c r="G5520" t="s">
        <v>8027</v>
      </c>
      <c r="H5520" t="str">
        <f>VLOOKUP(Sales_Data17[[#This Row],[Delivery Region Index]],Regions_Table[#All],2,0)</f>
        <v>New South Wales</v>
      </c>
      <c r="I5520" t="str">
        <f>VLOOKUP(Sales_Data17[[#This Row],[Delivery Region Index]],Regions_Table[#All],3,0)</f>
        <v>Lake Macquarie</v>
      </c>
      <c r="J5520">
        <v>13</v>
      </c>
      <c r="K5520">
        <v>2</v>
      </c>
      <c r="L5520" t="str">
        <f>VLOOKUP(Sales_Data17[[#This Row],[Product Description Index]],Products_Data[#All],2,0)</f>
        <v>Pants</v>
      </c>
      <c r="M5520">
        <v>9</v>
      </c>
      <c r="N5520" s="9">
        <v>19.355555555555558</v>
      </c>
      <c r="O5520" s="9">
        <f>Sales_Data17[[#This Row],[Order Quantity]]*Sales_Data17[[#This Row],[Unit Price]]</f>
        <v>174.20000000000002</v>
      </c>
      <c r="P5520" s="9">
        <v>13.548888888888889</v>
      </c>
      <c r="Q5520" s="9">
        <f>Sales_Data17[[#This Row],[Line Total]]-(Sales_Data17[[#This Row],[Total Unit Cost]]*Sales_Data17[[#This Row],[Order Quantity]])</f>
        <v>52.260000000000019</v>
      </c>
      <c r="R5520" s="1" t="str">
        <f>TEXT(Sales_Data17[[#This Row],[OrderDate]],"MMM")</f>
        <v>Jun</v>
      </c>
      <c r="S5520" s="1" t="str">
        <f t="shared" si="86"/>
        <v>2015</v>
      </c>
    </row>
    <row r="5521" spans="1:19">
      <c r="A5521" t="s">
        <v>5544</v>
      </c>
      <c r="B5521" s="2">
        <v>42158</v>
      </c>
      <c r="C5521" s="2" t="str">
        <f>VLOOKUP(Sales_Data17[[#This Row],[Customer Name Index]],Customer_Data[#All],2,0)</f>
        <v>PEDIFIX, Corp</v>
      </c>
      <c r="D5521">
        <v>6</v>
      </c>
      <c r="E5521" t="s">
        <v>2</v>
      </c>
      <c r="F5521" t="s">
        <v>8168</v>
      </c>
      <c r="G5521" t="s">
        <v>8027</v>
      </c>
      <c r="H5521" t="str">
        <f>VLOOKUP(Sales_Data17[[#This Row],[Delivery Region Index]],Regions_Table[#All],2,0)</f>
        <v>New South Wales</v>
      </c>
      <c r="I5521" t="str">
        <f>VLOOKUP(Sales_Data17[[#This Row],[Delivery Region Index]],Regions_Table[#All],3,0)</f>
        <v>Nowra</v>
      </c>
      <c r="J5521">
        <v>17</v>
      </c>
      <c r="K5521">
        <v>3</v>
      </c>
      <c r="L5521" t="str">
        <f>VLOOKUP(Sales_Data17[[#This Row],[Product Description Index]],Products_Data[#All],2,0)</f>
        <v>Sunglasses</v>
      </c>
      <c r="M5521">
        <v>7</v>
      </c>
      <c r="N5521" s="9">
        <v>142.93333333333334</v>
      </c>
      <c r="O5521" s="9">
        <f>Sales_Data17[[#This Row],[Order Quantity]]*Sales_Data17[[#This Row],[Unit Price]]</f>
        <v>1000.5333333333333</v>
      </c>
      <c r="P5521" s="9">
        <v>70.037333333333336</v>
      </c>
      <c r="Q5521" s="9">
        <f>Sales_Data17[[#This Row],[Line Total]]-(Sales_Data17[[#This Row],[Total Unit Cost]]*Sales_Data17[[#This Row],[Order Quantity]])</f>
        <v>510.27199999999993</v>
      </c>
      <c r="R5521" s="1" t="str">
        <f>TEXT(Sales_Data17[[#This Row],[OrderDate]],"MMM")</f>
        <v>Jun</v>
      </c>
      <c r="S5521" s="1" t="str">
        <f t="shared" si="86"/>
        <v>2015</v>
      </c>
    </row>
    <row r="5522" spans="1:19">
      <c r="A5522" t="s">
        <v>5545</v>
      </c>
      <c r="B5522" s="2">
        <v>42158</v>
      </c>
      <c r="C5522" s="2" t="str">
        <f>VLOOKUP(Sales_Data17[[#This Row],[Customer Name Index]],Customer_Data[#All],2,0)</f>
        <v>PEDIFIX, Corp</v>
      </c>
      <c r="D5522">
        <v>6</v>
      </c>
      <c r="E5522" t="s">
        <v>2</v>
      </c>
      <c r="F5522" t="s">
        <v>8168</v>
      </c>
      <c r="G5522" t="s">
        <v>8027</v>
      </c>
      <c r="H5522" t="str">
        <f>VLOOKUP(Sales_Data17[[#This Row],[Delivery Region Index]],Regions_Table[#All],2,0)</f>
        <v>New South Wales</v>
      </c>
      <c r="I5522" t="str">
        <f>VLOOKUP(Sales_Data17[[#This Row],[Delivery Region Index]],Regions_Table[#All],3,0)</f>
        <v>Nowra</v>
      </c>
      <c r="J5522">
        <v>17</v>
      </c>
      <c r="K5522">
        <v>3</v>
      </c>
      <c r="L5522" t="str">
        <f>VLOOKUP(Sales_Data17[[#This Row],[Product Description Index]],Products_Data[#All],2,0)</f>
        <v>Sunglasses</v>
      </c>
      <c r="M5522">
        <v>2</v>
      </c>
      <c r="N5522" s="9">
        <v>669.25555555555559</v>
      </c>
      <c r="O5522" s="9">
        <f>Sales_Data17[[#This Row],[Order Quantity]]*Sales_Data17[[#This Row],[Unit Price]]</f>
        <v>1338.5111111111112</v>
      </c>
      <c r="P5522" s="9">
        <v>435.01611111111117</v>
      </c>
      <c r="Q5522" s="9">
        <f>Sales_Data17[[#This Row],[Line Total]]-(Sales_Data17[[#This Row],[Total Unit Cost]]*Sales_Data17[[#This Row],[Order Quantity]])</f>
        <v>468.47888888888883</v>
      </c>
      <c r="R5522" s="1" t="str">
        <f>TEXT(Sales_Data17[[#This Row],[OrderDate]],"MMM")</f>
        <v>Jun</v>
      </c>
      <c r="S5522" s="1" t="str">
        <f t="shared" si="86"/>
        <v>2015</v>
      </c>
    </row>
    <row r="5523" spans="1:19">
      <c r="A5523" t="s">
        <v>5546</v>
      </c>
      <c r="B5523" s="2">
        <v>42159</v>
      </c>
      <c r="C5523" s="2" t="str">
        <f>VLOOKUP(Sales_Data17[[#This Row],[Customer Name Index]],Customer_Data[#All],2,0)</f>
        <v xml:space="preserve">Medline </v>
      </c>
      <c r="D5523">
        <v>12</v>
      </c>
      <c r="E5523" t="s">
        <v>4</v>
      </c>
      <c r="F5523" t="s">
        <v>8168</v>
      </c>
      <c r="G5523" t="s">
        <v>8026</v>
      </c>
      <c r="H5523" t="str">
        <f>VLOOKUP(Sales_Data17[[#This Row],[Delivery Region Index]],Regions_Table[#All],2,0)</f>
        <v>Queensland</v>
      </c>
      <c r="I5523" t="str">
        <f>VLOOKUP(Sales_Data17[[#This Row],[Delivery Region Index]],Regions_Table[#All],3,0)</f>
        <v>Logan City</v>
      </c>
      <c r="J5523">
        <v>35</v>
      </c>
      <c r="K5523">
        <v>5</v>
      </c>
      <c r="L5523" t="str">
        <f>VLOOKUP(Sales_Data17[[#This Row],[Product Description Index]],Products_Data[#All],2,0)</f>
        <v>Hats</v>
      </c>
      <c r="M5523">
        <v>5</v>
      </c>
      <c r="N5523" s="9">
        <v>292.56666666666666</v>
      </c>
      <c r="O5523" s="9">
        <f>Sales_Data17[[#This Row],[Order Quantity]]*Sales_Data17[[#This Row],[Unit Price]]</f>
        <v>1462.8333333333333</v>
      </c>
      <c r="P5523" s="9">
        <v>213.57366666666664</v>
      </c>
      <c r="Q5523" s="9">
        <f>Sales_Data17[[#This Row],[Line Total]]-(Sales_Data17[[#This Row],[Total Unit Cost]]*Sales_Data17[[#This Row],[Order Quantity]])</f>
        <v>394.96500000000015</v>
      </c>
      <c r="R5523" s="1" t="str">
        <f>TEXT(Sales_Data17[[#This Row],[OrderDate]],"MMM")</f>
        <v>Jun</v>
      </c>
      <c r="S5523" s="1" t="str">
        <f t="shared" si="86"/>
        <v>2015</v>
      </c>
    </row>
    <row r="5524" spans="1:19">
      <c r="A5524" t="s">
        <v>5547</v>
      </c>
      <c r="B5524" s="2">
        <v>42159</v>
      </c>
      <c r="C5524" s="2" t="str">
        <f>VLOOKUP(Sales_Data17[[#This Row],[Customer Name Index]],Customer_Data[#All],2,0)</f>
        <v xml:space="preserve">Qualitest </v>
      </c>
      <c r="D5524">
        <v>19</v>
      </c>
      <c r="E5524" t="s">
        <v>4</v>
      </c>
      <c r="F5524" t="s">
        <v>8168</v>
      </c>
      <c r="G5524" t="s">
        <v>8028</v>
      </c>
      <c r="H5524" t="str">
        <f>VLOOKUP(Sales_Data17[[#This Row],[Delivery Region Index]],Regions_Table[#All],2,0)</f>
        <v>Victoria</v>
      </c>
      <c r="I5524" t="str">
        <f>VLOOKUP(Sales_Data17[[#This Row],[Delivery Region Index]],Regions_Table[#All],3,0)</f>
        <v>Mildura</v>
      </c>
      <c r="J5524">
        <v>53</v>
      </c>
      <c r="K5524">
        <v>8</v>
      </c>
      <c r="L5524" t="str">
        <f>VLOOKUP(Sales_Data17[[#This Row],[Product Description Index]],Products_Data[#All],2,0)</f>
        <v>Shoes</v>
      </c>
      <c r="M5524">
        <v>1</v>
      </c>
      <c r="N5524" s="9">
        <v>22.333333333333332</v>
      </c>
      <c r="O5524" s="9">
        <f>Sales_Data17[[#This Row],[Order Quantity]]*Sales_Data17[[#This Row],[Unit Price]]</f>
        <v>22.333333333333332</v>
      </c>
      <c r="P5524" s="9">
        <v>18.536666666666665</v>
      </c>
      <c r="Q5524" s="9">
        <f>Sales_Data17[[#This Row],[Line Total]]-(Sales_Data17[[#This Row],[Total Unit Cost]]*Sales_Data17[[#This Row],[Order Quantity]])</f>
        <v>3.7966666666666669</v>
      </c>
      <c r="R5524" s="1" t="str">
        <f>TEXT(Sales_Data17[[#This Row],[OrderDate]],"MMM")</f>
        <v>Jun</v>
      </c>
      <c r="S5524" s="1" t="str">
        <f t="shared" si="86"/>
        <v>2015</v>
      </c>
    </row>
    <row r="5525" spans="1:19">
      <c r="A5525" t="s">
        <v>5548</v>
      </c>
      <c r="B5525" s="2">
        <v>42159</v>
      </c>
      <c r="C5525" s="2" t="str">
        <f>VLOOKUP(Sales_Data17[[#This Row],[Customer Name Index]],Customer_Data[#All],2,0)</f>
        <v>Rochester Ltd</v>
      </c>
      <c r="D5525">
        <v>15</v>
      </c>
      <c r="E5525" t="s">
        <v>4</v>
      </c>
      <c r="F5525" t="s">
        <v>8168</v>
      </c>
      <c r="G5525" t="s">
        <v>8025</v>
      </c>
      <c r="H5525" t="str">
        <f>VLOOKUP(Sales_Data17[[#This Row],[Delivery Region Index]],Regions_Table[#All],2,0)</f>
        <v>Queensland</v>
      </c>
      <c r="I5525" t="str">
        <f>VLOOKUP(Sales_Data17[[#This Row],[Delivery Region Index]],Regions_Table[#All],3,0)</f>
        <v>Sunshine Coast</v>
      </c>
      <c r="J5525">
        <v>42</v>
      </c>
      <c r="K5525">
        <v>6</v>
      </c>
      <c r="L5525" t="str">
        <f>VLOOKUP(Sales_Data17[[#This Row],[Product Description Index]],Products_Data[#All],2,0)</f>
        <v>Socks</v>
      </c>
      <c r="M5525">
        <v>6</v>
      </c>
      <c r="N5525" s="9">
        <v>111.66666666666667</v>
      </c>
      <c r="O5525" s="9">
        <f>Sales_Data17[[#This Row],[Order Quantity]]*Sales_Data17[[#This Row],[Unit Price]]</f>
        <v>670</v>
      </c>
      <c r="P5525" s="9">
        <v>79.283333333333331</v>
      </c>
      <c r="Q5525" s="9">
        <f>Sales_Data17[[#This Row],[Line Total]]-(Sales_Data17[[#This Row],[Total Unit Cost]]*Sales_Data17[[#This Row],[Order Quantity]])</f>
        <v>194.3</v>
      </c>
      <c r="R5525" s="1" t="str">
        <f>TEXT(Sales_Data17[[#This Row],[OrderDate]],"MMM")</f>
        <v>Jun</v>
      </c>
      <c r="S5525" s="1" t="str">
        <f t="shared" si="86"/>
        <v>2015</v>
      </c>
    </row>
    <row r="5526" spans="1:19">
      <c r="A5526" t="s">
        <v>5549</v>
      </c>
      <c r="B5526" s="2">
        <v>42159</v>
      </c>
      <c r="C5526" s="2" t="str">
        <f>VLOOKUP(Sales_Data17[[#This Row],[Customer Name Index]],Customer_Data[#All],2,0)</f>
        <v>Rochester Ltd</v>
      </c>
      <c r="D5526">
        <v>15</v>
      </c>
      <c r="E5526" t="s">
        <v>2</v>
      </c>
      <c r="F5526" t="s">
        <v>8168</v>
      </c>
      <c r="G5526" t="s">
        <v>8025</v>
      </c>
      <c r="H5526" t="str">
        <f>VLOOKUP(Sales_Data17[[#This Row],[Delivery Region Index]],Regions_Table[#All],2,0)</f>
        <v>Queensland</v>
      </c>
      <c r="I5526" t="str">
        <f>VLOOKUP(Sales_Data17[[#This Row],[Delivery Region Index]],Regions_Table[#All],3,0)</f>
        <v>Toowoomba</v>
      </c>
      <c r="J5526">
        <v>44</v>
      </c>
      <c r="K5526">
        <v>6</v>
      </c>
      <c r="L5526" t="str">
        <f>VLOOKUP(Sales_Data17[[#This Row],[Product Description Index]],Products_Data[#All],2,0)</f>
        <v>Socks</v>
      </c>
      <c r="M5526">
        <v>9</v>
      </c>
      <c r="N5526" s="9">
        <v>111.66666666666667</v>
      </c>
      <c r="O5526" s="9">
        <f>Sales_Data17[[#This Row],[Order Quantity]]*Sales_Data17[[#This Row],[Unit Price]]</f>
        <v>1005</v>
      </c>
      <c r="P5526" s="9">
        <v>59.18333333333333</v>
      </c>
      <c r="Q5526" s="9">
        <f>Sales_Data17[[#This Row],[Line Total]]-(Sales_Data17[[#This Row],[Total Unit Cost]]*Sales_Data17[[#This Row],[Order Quantity]])</f>
        <v>472.35</v>
      </c>
      <c r="R5526" s="1" t="str">
        <f>TEXT(Sales_Data17[[#This Row],[OrderDate]],"MMM")</f>
        <v>Jun</v>
      </c>
      <c r="S5526" s="1" t="str">
        <f t="shared" si="86"/>
        <v>2015</v>
      </c>
    </row>
    <row r="5527" spans="1:19">
      <c r="A5527" t="s">
        <v>5550</v>
      </c>
      <c r="B5527" s="2">
        <v>42159</v>
      </c>
      <c r="C5527" s="2" t="str">
        <f>VLOOKUP(Sales_Data17[[#This Row],[Customer Name Index]],Customer_Data[#All],2,0)</f>
        <v>PEDIFIX, Corp</v>
      </c>
      <c r="D5527">
        <v>6</v>
      </c>
      <c r="E5527" t="s">
        <v>4</v>
      </c>
      <c r="F5527" t="s">
        <v>8168</v>
      </c>
      <c r="G5527" t="s">
        <v>8027</v>
      </c>
      <c r="H5527" t="str">
        <f>VLOOKUP(Sales_Data17[[#This Row],[Delivery Region Index]],Regions_Table[#All],2,0)</f>
        <v>New South Wales</v>
      </c>
      <c r="I5527" t="str">
        <f>VLOOKUP(Sales_Data17[[#This Row],[Delivery Region Index]],Regions_Table[#All],3,0)</f>
        <v>Nowra</v>
      </c>
      <c r="J5527">
        <v>17</v>
      </c>
      <c r="K5527">
        <v>3</v>
      </c>
      <c r="L5527" t="str">
        <f>VLOOKUP(Sales_Data17[[#This Row],[Product Description Index]],Products_Data[#All],2,0)</f>
        <v>Sunglasses</v>
      </c>
      <c r="M5527">
        <v>5</v>
      </c>
      <c r="N5527" s="9">
        <v>20.844444444444445</v>
      </c>
      <c r="O5527" s="9">
        <f>Sales_Data17[[#This Row],[Order Quantity]]*Sales_Data17[[#This Row],[Unit Price]]</f>
        <v>104.22222222222223</v>
      </c>
      <c r="P5527" s="9">
        <v>10.422222222222222</v>
      </c>
      <c r="Q5527" s="9">
        <f>Sales_Data17[[#This Row],[Line Total]]-(Sales_Data17[[#This Row],[Total Unit Cost]]*Sales_Data17[[#This Row],[Order Quantity]])</f>
        <v>52.111111111111114</v>
      </c>
      <c r="R5527" s="1" t="str">
        <f>TEXT(Sales_Data17[[#This Row],[OrderDate]],"MMM")</f>
        <v>Jun</v>
      </c>
      <c r="S5527" s="1" t="str">
        <f t="shared" si="86"/>
        <v>2015</v>
      </c>
    </row>
    <row r="5528" spans="1:19">
      <c r="A5528" t="s">
        <v>5551</v>
      </c>
      <c r="B5528" s="2">
        <v>42159</v>
      </c>
      <c r="C5528" s="2" t="str">
        <f>VLOOKUP(Sales_Data17[[#This Row],[Customer Name Index]],Customer_Data[#All],2,0)</f>
        <v>Pacific Ltd</v>
      </c>
      <c r="D5528">
        <v>20</v>
      </c>
      <c r="E5528" t="s">
        <v>2</v>
      </c>
      <c r="F5528" t="s">
        <v>8168</v>
      </c>
      <c r="G5528" t="s">
        <v>8028</v>
      </c>
      <c r="H5528" t="str">
        <f>VLOOKUP(Sales_Data17[[#This Row],[Delivery Region Index]],Regions_Table[#All],2,0)</f>
        <v>Victoria</v>
      </c>
      <c r="I5528" t="str">
        <f>VLOOKUP(Sales_Data17[[#This Row],[Delivery Region Index]],Regions_Table[#All],3,0)</f>
        <v>Wangaratta</v>
      </c>
      <c r="J5528">
        <v>56</v>
      </c>
      <c r="K5528">
        <v>8</v>
      </c>
      <c r="L5528" t="str">
        <f>VLOOKUP(Sales_Data17[[#This Row],[Product Description Index]],Products_Data[#All],2,0)</f>
        <v>Shoes</v>
      </c>
      <c r="M5528">
        <v>3</v>
      </c>
      <c r="N5528" s="9">
        <v>136.97777777777776</v>
      </c>
      <c r="O5528" s="9">
        <f>Sales_Data17[[#This Row],[Order Quantity]]*Sales_Data17[[#This Row],[Unit Price]]</f>
        <v>410.93333333333328</v>
      </c>
      <c r="P5528" s="9">
        <v>94.514666666666656</v>
      </c>
      <c r="Q5528" s="9">
        <f>Sales_Data17[[#This Row],[Line Total]]-(Sales_Data17[[#This Row],[Total Unit Cost]]*Sales_Data17[[#This Row],[Order Quantity]])</f>
        <v>127.3893333333333</v>
      </c>
      <c r="R5528" s="1" t="str">
        <f>TEXT(Sales_Data17[[#This Row],[OrderDate]],"MMM")</f>
        <v>Jun</v>
      </c>
      <c r="S5528" s="1" t="str">
        <f t="shared" si="86"/>
        <v>2015</v>
      </c>
    </row>
    <row r="5529" spans="1:19">
      <c r="A5529" t="s">
        <v>5552</v>
      </c>
      <c r="B5529" s="2">
        <v>42159</v>
      </c>
      <c r="C5529" s="2" t="str">
        <f>VLOOKUP(Sales_Data17[[#This Row],[Customer Name Index]],Customer_Data[#All],2,0)</f>
        <v>21st Ltd</v>
      </c>
      <c r="D5529">
        <v>10</v>
      </c>
      <c r="E5529" t="s">
        <v>4</v>
      </c>
      <c r="F5529" t="s">
        <v>8168</v>
      </c>
      <c r="G5529" t="s">
        <v>8026</v>
      </c>
      <c r="H5529" t="str">
        <f>VLOOKUP(Sales_Data17[[#This Row],[Delivery Region Index]],Regions_Table[#All],2,0)</f>
        <v>Queensland</v>
      </c>
      <c r="I5529" t="str">
        <f>VLOOKUP(Sales_Data17[[#This Row],[Delivery Region Index]],Regions_Table[#All],3,0)</f>
        <v>Charters Towers</v>
      </c>
      <c r="J5529">
        <v>29</v>
      </c>
      <c r="K5529">
        <v>4</v>
      </c>
      <c r="L5529" t="str">
        <f>VLOOKUP(Sales_Data17[[#This Row],[Product Description Index]],Products_Data[#All],2,0)</f>
        <v>Jeans</v>
      </c>
      <c r="M5529">
        <v>8</v>
      </c>
      <c r="N5529" s="9">
        <v>432.52222222222224</v>
      </c>
      <c r="O5529" s="9">
        <f>Sales_Data17[[#This Row],[Order Quantity]]*Sales_Data17[[#This Row],[Unit Price]]</f>
        <v>3460.1777777777779</v>
      </c>
      <c r="P5529" s="9">
        <v>250.8628888888889</v>
      </c>
      <c r="Q5529" s="9">
        <f>Sales_Data17[[#This Row],[Line Total]]-(Sales_Data17[[#This Row],[Total Unit Cost]]*Sales_Data17[[#This Row],[Order Quantity]])</f>
        <v>1453.2746666666667</v>
      </c>
      <c r="R5529" s="1" t="str">
        <f>TEXT(Sales_Data17[[#This Row],[OrderDate]],"MMM")</f>
        <v>Jun</v>
      </c>
      <c r="S5529" s="1" t="str">
        <f t="shared" si="86"/>
        <v>2015</v>
      </c>
    </row>
    <row r="5530" spans="1:19">
      <c r="A5530" t="s">
        <v>5553</v>
      </c>
      <c r="B5530" s="2">
        <v>42159</v>
      </c>
      <c r="C5530" s="2" t="str">
        <f>VLOOKUP(Sales_Data17[[#This Row],[Customer Name Index]],Customer_Data[#All],2,0)</f>
        <v xml:space="preserve">Qualitest </v>
      </c>
      <c r="D5530">
        <v>19</v>
      </c>
      <c r="E5530" t="s">
        <v>4</v>
      </c>
      <c r="F5530" t="s">
        <v>8168</v>
      </c>
      <c r="G5530" t="s">
        <v>8028</v>
      </c>
      <c r="H5530" t="str">
        <f>VLOOKUP(Sales_Data17[[#This Row],[Delivery Region Index]],Regions_Table[#All],2,0)</f>
        <v>Victoria</v>
      </c>
      <c r="I5530" t="str">
        <f>VLOOKUP(Sales_Data17[[#This Row],[Delivery Region Index]],Regions_Table[#All],3,0)</f>
        <v>Shepparton</v>
      </c>
      <c r="J5530">
        <v>54</v>
      </c>
      <c r="K5530">
        <v>8</v>
      </c>
      <c r="L5530" t="str">
        <f>VLOOKUP(Sales_Data17[[#This Row],[Product Description Index]],Products_Data[#All],2,0)</f>
        <v>Shoes</v>
      </c>
      <c r="M5530">
        <v>4</v>
      </c>
      <c r="N5530" s="9">
        <v>430.28888888888889</v>
      </c>
      <c r="O5530" s="9">
        <f>Sales_Data17[[#This Row],[Order Quantity]]*Sales_Data17[[#This Row],[Unit Price]]</f>
        <v>1721.1555555555556</v>
      </c>
      <c r="P5530" s="9">
        <v>352.83688888888884</v>
      </c>
      <c r="Q5530" s="9">
        <f>Sales_Data17[[#This Row],[Line Total]]-(Sales_Data17[[#This Row],[Total Unit Cost]]*Sales_Data17[[#This Row],[Order Quantity]])</f>
        <v>309.80800000000022</v>
      </c>
      <c r="R5530" s="1" t="str">
        <f>TEXT(Sales_Data17[[#This Row],[OrderDate]],"MMM")</f>
        <v>Jun</v>
      </c>
      <c r="S5530" s="1" t="str">
        <f t="shared" si="86"/>
        <v>2015</v>
      </c>
    </row>
    <row r="5531" spans="1:19">
      <c r="A5531" t="s">
        <v>5554</v>
      </c>
      <c r="B5531" s="2">
        <v>42159</v>
      </c>
      <c r="C5531" s="2" t="str">
        <f>VLOOKUP(Sales_Data17[[#This Row],[Customer Name Index]],Customer_Data[#All],2,0)</f>
        <v>21st Ltd</v>
      </c>
      <c r="D5531">
        <v>10</v>
      </c>
      <c r="E5531" t="s">
        <v>3</v>
      </c>
      <c r="F5531" t="s">
        <v>8168</v>
      </c>
      <c r="G5531" t="s">
        <v>8026</v>
      </c>
      <c r="H5531" t="str">
        <f>VLOOKUP(Sales_Data17[[#This Row],[Delivery Region Index]],Regions_Table[#All],2,0)</f>
        <v>Queensland</v>
      </c>
      <c r="I5531" t="str">
        <f>VLOOKUP(Sales_Data17[[#This Row],[Delivery Region Index]],Regions_Table[#All],3,0)</f>
        <v>Charters Towers</v>
      </c>
      <c r="J5531">
        <v>29</v>
      </c>
      <c r="K5531">
        <v>4</v>
      </c>
      <c r="L5531" t="str">
        <f>VLOOKUP(Sales_Data17[[#This Row],[Product Description Index]],Products_Data[#All],2,0)</f>
        <v>Jeans</v>
      </c>
      <c r="M5531">
        <v>3</v>
      </c>
      <c r="N5531" s="9">
        <v>248.64444444444447</v>
      </c>
      <c r="O5531" s="9">
        <f>Sales_Data17[[#This Row],[Order Quantity]]*Sales_Data17[[#This Row],[Unit Price]]</f>
        <v>745.93333333333339</v>
      </c>
      <c r="P5531" s="9">
        <v>109.40355555555556</v>
      </c>
      <c r="Q5531" s="9">
        <f>Sales_Data17[[#This Row],[Line Total]]-(Sales_Data17[[#This Row],[Total Unit Cost]]*Sales_Data17[[#This Row],[Order Quantity]])</f>
        <v>417.72266666666673</v>
      </c>
      <c r="R5531" s="1" t="str">
        <f>TEXT(Sales_Data17[[#This Row],[OrderDate]],"MMM")</f>
        <v>Jun</v>
      </c>
      <c r="S5531" s="1" t="str">
        <f t="shared" si="86"/>
        <v>2015</v>
      </c>
    </row>
    <row r="5532" spans="1:19">
      <c r="A5532" t="s">
        <v>5555</v>
      </c>
      <c r="B5532" s="2">
        <v>42160</v>
      </c>
      <c r="C5532" s="2" t="str">
        <f>VLOOKUP(Sales_Data17[[#This Row],[Customer Name Index]],Customer_Data[#All],2,0)</f>
        <v>Medsep Group</v>
      </c>
      <c r="D5532">
        <v>8</v>
      </c>
      <c r="E5532" t="s">
        <v>4</v>
      </c>
      <c r="F5532" t="s">
        <v>8168</v>
      </c>
      <c r="G5532" t="s">
        <v>8027</v>
      </c>
      <c r="H5532" t="str">
        <f>VLOOKUP(Sales_Data17[[#This Row],[Delivery Region Index]],Regions_Table[#All],2,0)</f>
        <v>New South Wales</v>
      </c>
      <c r="I5532" t="str">
        <f>VLOOKUP(Sales_Data17[[#This Row],[Delivery Region Index]],Regions_Table[#All],3,0)</f>
        <v>Wagga Wagga</v>
      </c>
      <c r="J5532">
        <v>23</v>
      </c>
      <c r="K5532">
        <v>4</v>
      </c>
      <c r="L5532" t="str">
        <f>VLOOKUP(Sales_Data17[[#This Row],[Product Description Index]],Products_Data[#All],2,0)</f>
        <v>Jeans</v>
      </c>
      <c r="M5532">
        <v>1</v>
      </c>
      <c r="N5532" s="9">
        <v>276.18888888888893</v>
      </c>
      <c r="O5532" s="9">
        <f>Sales_Data17[[#This Row],[Order Quantity]]*Sales_Data17[[#This Row],[Unit Price]]</f>
        <v>276.18888888888893</v>
      </c>
      <c r="P5532" s="9">
        <v>209.90355555555558</v>
      </c>
      <c r="Q5532" s="9">
        <f>Sales_Data17[[#This Row],[Line Total]]-(Sales_Data17[[#This Row],[Total Unit Cost]]*Sales_Data17[[#This Row],[Order Quantity]])</f>
        <v>66.285333333333341</v>
      </c>
      <c r="R5532" s="1" t="str">
        <f>TEXT(Sales_Data17[[#This Row],[OrderDate]],"MMM")</f>
        <v>Jun</v>
      </c>
      <c r="S5532" s="1" t="str">
        <f t="shared" si="86"/>
        <v>2015</v>
      </c>
    </row>
    <row r="5533" spans="1:19">
      <c r="A5533" t="s">
        <v>5556</v>
      </c>
      <c r="B5533" s="2">
        <v>42161</v>
      </c>
      <c r="C5533" s="2" t="str">
        <f>VLOOKUP(Sales_Data17[[#This Row],[Customer Name Index]],Customer_Data[#All],2,0)</f>
        <v>New Ltd</v>
      </c>
      <c r="D5533">
        <v>7</v>
      </c>
      <c r="E5533" t="s">
        <v>4</v>
      </c>
      <c r="F5533" t="s">
        <v>8168</v>
      </c>
      <c r="G5533" t="s">
        <v>8027</v>
      </c>
      <c r="H5533" t="str">
        <f>VLOOKUP(Sales_Data17[[#This Row],[Delivery Region Index]],Regions_Table[#All],2,0)</f>
        <v>New South Wales</v>
      </c>
      <c r="I5533" t="str">
        <f>VLOOKUP(Sales_Data17[[#This Row],[Delivery Region Index]],Regions_Table[#All],3,0)</f>
        <v>Queanbeyan</v>
      </c>
      <c r="J5533">
        <v>20</v>
      </c>
      <c r="K5533">
        <v>3</v>
      </c>
      <c r="L5533" t="str">
        <f>VLOOKUP(Sales_Data17[[#This Row],[Product Description Index]],Products_Data[#All],2,0)</f>
        <v>Sunglasses</v>
      </c>
      <c r="M5533">
        <v>4</v>
      </c>
      <c r="N5533" s="9">
        <v>411.67777777777775</v>
      </c>
      <c r="O5533" s="9">
        <f>Sales_Data17[[#This Row],[Order Quantity]]*Sales_Data17[[#This Row],[Unit Price]]</f>
        <v>1646.711111111111</v>
      </c>
      <c r="P5533" s="9">
        <v>308.75833333333333</v>
      </c>
      <c r="Q5533" s="9">
        <f>Sales_Data17[[#This Row],[Line Total]]-(Sales_Data17[[#This Row],[Total Unit Cost]]*Sales_Data17[[#This Row],[Order Quantity]])</f>
        <v>411.67777777777769</v>
      </c>
      <c r="R5533" s="1" t="str">
        <f>TEXT(Sales_Data17[[#This Row],[OrderDate]],"MMM")</f>
        <v>Jun</v>
      </c>
      <c r="S5533" s="1" t="str">
        <f t="shared" si="86"/>
        <v>2015</v>
      </c>
    </row>
    <row r="5534" spans="1:19">
      <c r="A5534" t="s">
        <v>5557</v>
      </c>
      <c r="B5534" s="2">
        <v>42161</v>
      </c>
      <c r="C5534" s="2" t="str">
        <f>VLOOKUP(Sales_Data17[[#This Row],[Customer Name Index]],Customer_Data[#All],2,0)</f>
        <v>Procter Corp</v>
      </c>
      <c r="D5534">
        <v>5</v>
      </c>
      <c r="E5534" t="s">
        <v>3</v>
      </c>
      <c r="F5534" t="s">
        <v>8168</v>
      </c>
      <c r="G5534" t="s">
        <v>8027</v>
      </c>
      <c r="H5534" t="str">
        <f>VLOOKUP(Sales_Data17[[#This Row],[Delivery Region Index]],Regions_Table[#All],2,0)</f>
        <v>New South Wales</v>
      </c>
      <c r="I5534" t="str">
        <f>VLOOKUP(Sales_Data17[[#This Row],[Delivery Region Index]],Regions_Table[#All],3,0)</f>
        <v>Lismore</v>
      </c>
      <c r="J5534">
        <v>14</v>
      </c>
      <c r="K5534">
        <v>2</v>
      </c>
      <c r="L5534" t="str">
        <f>VLOOKUP(Sales_Data17[[#This Row],[Product Description Index]],Products_Data[#All],2,0)</f>
        <v>Pants</v>
      </c>
      <c r="M5534">
        <v>1</v>
      </c>
      <c r="N5534" s="9">
        <v>382.64444444444445</v>
      </c>
      <c r="O5534" s="9">
        <f>Sales_Data17[[#This Row],[Order Quantity]]*Sales_Data17[[#This Row],[Unit Price]]</f>
        <v>382.64444444444445</v>
      </c>
      <c r="P5534" s="9">
        <v>256.37177777777782</v>
      </c>
      <c r="Q5534" s="9">
        <f>Sales_Data17[[#This Row],[Line Total]]-(Sales_Data17[[#This Row],[Total Unit Cost]]*Sales_Data17[[#This Row],[Order Quantity]])</f>
        <v>126.27266666666662</v>
      </c>
      <c r="R5534" s="1" t="str">
        <f>TEXT(Sales_Data17[[#This Row],[OrderDate]],"MMM")</f>
        <v>Jun</v>
      </c>
      <c r="S5534" s="1" t="str">
        <f t="shared" si="86"/>
        <v>2015</v>
      </c>
    </row>
    <row r="5535" spans="1:19">
      <c r="A5535" t="s">
        <v>5558</v>
      </c>
      <c r="B5535" s="2">
        <v>42162</v>
      </c>
      <c r="C5535" s="2" t="str">
        <f>VLOOKUP(Sales_Data17[[#This Row],[Customer Name Index]],Customer_Data[#All],2,0)</f>
        <v>New Ltd</v>
      </c>
      <c r="D5535">
        <v>7</v>
      </c>
      <c r="E5535" t="s">
        <v>2</v>
      </c>
      <c r="F5535" t="s">
        <v>8168</v>
      </c>
      <c r="G5535" t="s">
        <v>8027</v>
      </c>
      <c r="H5535" t="str">
        <f>VLOOKUP(Sales_Data17[[#This Row],[Delivery Region Index]],Regions_Table[#All],2,0)</f>
        <v>New South Wales</v>
      </c>
      <c r="I5535" t="str">
        <f>VLOOKUP(Sales_Data17[[#This Row],[Delivery Region Index]],Regions_Table[#All],3,0)</f>
        <v>Orange</v>
      </c>
      <c r="J5535">
        <v>18</v>
      </c>
      <c r="K5535">
        <v>3</v>
      </c>
      <c r="L5535" t="str">
        <f>VLOOKUP(Sales_Data17[[#This Row],[Product Description Index]],Products_Data[#All],2,0)</f>
        <v>Sunglasses</v>
      </c>
      <c r="M5535">
        <v>3</v>
      </c>
      <c r="N5535" s="9">
        <v>430.28888888888889</v>
      </c>
      <c r="O5535" s="9">
        <f>Sales_Data17[[#This Row],[Order Quantity]]*Sales_Data17[[#This Row],[Unit Price]]</f>
        <v>1290.8666666666668</v>
      </c>
      <c r="P5535" s="9">
        <v>189.32711111111109</v>
      </c>
      <c r="Q5535" s="9">
        <f>Sales_Data17[[#This Row],[Line Total]]-(Sales_Data17[[#This Row],[Total Unit Cost]]*Sales_Data17[[#This Row],[Order Quantity]])</f>
        <v>722.88533333333351</v>
      </c>
      <c r="R5535" s="1" t="str">
        <f>TEXT(Sales_Data17[[#This Row],[OrderDate]],"MMM")</f>
        <v>Jun</v>
      </c>
      <c r="S5535" s="1" t="str">
        <f t="shared" si="86"/>
        <v>2015</v>
      </c>
    </row>
    <row r="5536" spans="1:19">
      <c r="A5536" t="s">
        <v>5559</v>
      </c>
      <c r="B5536" s="2">
        <v>42162</v>
      </c>
      <c r="C5536" s="2" t="str">
        <f>VLOOKUP(Sales_Data17[[#This Row],[Customer Name Index]],Customer_Data[#All],2,0)</f>
        <v>Pacific Ltd</v>
      </c>
      <c r="D5536">
        <v>20</v>
      </c>
      <c r="E5536" t="s">
        <v>4</v>
      </c>
      <c r="F5536" t="s">
        <v>8168</v>
      </c>
      <c r="G5536" t="s">
        <v>8028</v>
      </c>
      <c r="H5536" t="str">
        <f>VLOOKUP(Sales_Data17[[#This Row],[Delivery Region Index]],Regions_Table[#All],2,0)</f>
        <v>Victoria</v>
      </c>
      <c r="I5536" t="str">
        <f>VLOOKUP(Sales_Data17[[#This Row],[Delivery Region Index]],Regions_Table[#All],3,0)</f>
        <v>Warrnambool</v>
      </c>
      <c r="J5536">
        <v>57</v>
      </c>
      <c r="K5536">
        <v>8</v>
      </c>
      <c r="L5536" t="str">
        <f>VLOOKUP(Sales_Data17[[#This Row],[Product Description Index]],Products_Data[#All],2,0)</f>
        <v>Shoes</v>
      </c>
      <c r="M5536">
        <v>1</v>
      </c>
      <c r="N5536" s="9">
        <v>279.91111111111115</v>
      </c>
      <c r="O5536" s="9">
        <f>Sales_Data17[[#This Row],[Order Quantity]]*Sales_Data17[[#This Row],[Unit Price]]</f>
        <v>279.91111111111115</v>
      </c>
      <c r="P5536" s="9">
        <v>117.56266666666667</v>
      </c>
      <c r="Q5536" s="9">
        <f>Sales_Data17[[#This Row],[Line Total]]-(Sales_Data17[[#This Row],[Total Unit Cost]]*Sales_Data17[[#This Row],[Order Quantity]])</f>
        <v>162.34844444444448</v>
      </c>
      <c r="R5536" s="1" t="str">
        <f>TEXT(Sales_Data17[[#This Row],[OrderDate]],"MMM")</f>
        <v>Jun</v>
      </c>
      <c r="S5536" s="1" t="str">
        <f t="shared" si="86"/>
        <v>2015</v>
      </c>
    </row>
    <row r="5537" spans="1:19">
      <c r="A5537" t="s">
        <v>5560</v>
      </c>
      <c r="B5537" s="2">
        <v>42162</v>
      </c>
      <c r="C5537" s="2" t="str">
        <f>VLOOKUP(Sales_Data17[[#This Row],[Customer Name Index]],Customer_Data[#All],2,0)</f>
        <v>3LAB, Ltd</v>
      </c>
      <c r="D5537">
        <v>16</v>
      </c>
      <c r="E5537" t="s">
        <v>4</v>
      </c>
      <c r="F5537" t="s">
        <v>8168</v>
      </c>
      <c r="G5537" t="s">
        <v>8025</v>
      </c>
      <c r="H5537" t="str">
        <f>VLOOKUP(Sales_Data17[[#This Row],[Delivery Region Index]],Regions_Table[#All],2,0)</f>
        <v>Queensland</v>
      </c>
      <c r="I5537" t="str">
        <f>VLOOKUP(Sales_Data17[[#This Row],[Delivery Region Index]],Regions_Table[#All],3,0)</f>
        <v>Toowoomba</v>
      </c>
      <c r="J5537">
        <v>44</v>
      </c>
      <c r="K5537">
        <v>7</v>
      </c>
      <c r="L5537" t="str">
        <f>VLOOKUP(Sales_Data17[[#This Row],[Product Description Index]],Products_Data[#All],2,0)</f>
        <v>Dress Shirts</v>
      </c>
      <c r="M5537">
        <v>4</v>
      </c>
      <c r="N5537" s="9">
        <v>103.47777777777779</v>
      </c>
      <c r="O5537" s="9">
        <f>Sales_Data17[[#This Row],[Order Quantity]]*Sales_Data17[[#This Row],[Unit Price]]</f>
        <v>413.91111111111115</v>
      </c>
      <c r="P5537" s="9">
        <v>60.017111111111113</v>
      </c>
      <c r="Q5537" s="9">
        <f>Sales_Data17[[#This Row],[Line Total]]-(Sales_Data17[[#This Row],[Total Unit Cost]]*Sales_Data17[[#This Row],[Order Quantity]])</f>
        <v>173.8426666666667</v>
      </c>
      <c r="R5537" s="1" t="str">
        <f>TEXT(Sales_Data17[[#This Row],[OrderDate]],"MMM")</f>
        <v>Jun</v>
      </c>
      <c r="S5537" s="1" t="str">
        <f t="shared" si="86"/>
        <v>2015</v>
      </c>
    </row>
    <row r="5538" spans="1:19">
      <c r="A5538" t="s">
        <v>5561</v>
      </c>
      <c r="B5538" s="2">
        <v>42163</v>
      </c>
      <c r="C5538" s="2" t="str">
        <f>VLOOKUP(Sales_Data17[[#This Row],[Customer Name Index]],Customer_Data[#All],2,0)</f>
        <v xml:space="preserve">Linde </v>
      </c>
      <c r="D5538">
        <v>14</v>
      </c>
      <c r="E5538" t="s">
        <v>4</v>
      </c>
      <c r="F5538" t="s">
        <v>8168</v>
      </c>
      <c r="G5538" t="s">
        <v>8026</v>
      </c>
      <c r="H5538" t="str">
        <f>VLOOKUP(Sales_Data17[[#This Row],[Delivery Region Index]],Regions_Table[#All],2,0)</f>
        <v>Queensland</v>
      </c>
      <c r="I5538" t="str">
        <f>VLOOKUP(Sales_Data17[[#This Row],[Delivery Region Index]],Regions_Table[#All],3,0)</f>
        <v>Rockhampton</v>
      </c>
      <c r="J5538">
        <v>41</v>
      </c>
      <c r="K5538">
        <v>6</v>
      </c>
      <c r="L5538" t="str">
        <f>VLOOKUP(Sales_Data17[[#This Row],[Product Description Index]],Products_Data[#All],2,0)</f>
        <v>Socks</v>
      </c>
      <c r="M5538">
        <v>4</v>
      </c>
      <c r="N5538" s="9">
        <v>118.36666666666666</v>
      </c>
      <c r="O5538" s="9">
        <f>Sales_Data17[[#This Row],[Order Quantity]]*Sales_Data17[[#This Row],[Unit Price]]</f>
        <v>473.46666666666664</v>
      </c>
      <c r="P5538" s="9">
        <v>85.22399999999999</v>
      </c>
      <c r="Q5538" s="9">
        <f>Sales_Data17[[#This Row],[Line Total]]-(Sales_Data17[[#This Row],[Total Unit Cost]]*Sales_Data17[[#This Row],[Order Quantity]])</f>
        <v>132.57066666666668</v>
      </c>
      <c r="R5538" s="1" t="str">
        <f>TEXT(Sales_Data17[[#This Row],[OrderDate]],"MMM")</f>
        <v>Jun</v>
      </c>
      <c r="S5538" s="1" t="str">
        <f t="shared" si="86"/>
        <v>2015</v>
      </c>
    </row>
    <row r="5539" spans="1:19">
      <c r="A5539" t="s">
        <v>5562</v>
      </c>
      <c r="B5539" s="2">
        <v>42163</v>
      </c>
      <c r="C5539" s="2" t="str">
        <f>VLOOKUP(Sales_Data17[[#This Row],[Customer Name Index]],Customer_Data[#All],2,0)</f>
        <v>Pacific Ltd</v>
      </c>
      <c r="D5539">
        <v>20</v>
      </c>
      <c r="E5539" t="s">
        <v>2</v>
      </c>
      <c r="F5539" t="s">
        <v>8168</v>
      </c>
      <c r="G5539" t="s">
        <v>8028</v>
      </c>
      <c r="H5539" t="str">
        <f>VLOOKUP(Sales_Data17[[#This Row],[Delivery Region Index]],Regions_Table[#All],2,0)</f>
        <v>Victoria</v>
      </c>
      <c r="I5539" t="str">
        <f>VLOOKUP(Sales_Data17[[#This Row],[Delivery Region Index]],Regions_Table[#All],3,0)</f>
        <v>Warrnambool</v>
      </c>
      <c r="J5539">
        <v>57</v>
      </c>
      <c r="K5539">
        <v>8</v>
      </c>
      <c r="L5539" t="str">
        <f>VLOOKUP(Sales_Data17[[#This Row],[Product Description Index]],Products_Data[#All],2,0)</f>
        <v>Shoes</v>
      </c>
      <c r="M5539">
        <v>5</v>
      </c>
      <c r="N5539" s="9">
        <v>290.33333333333331</v>
      </c>
      <c r="O5539" s="9">
        <f>Sales_Data17[[#This Row],[Order Quantity]]*Sales_Data17[[#This Row],[Unit Price]]</f>
        <v>1451.6666666666665</v>
      </c>
      <c r="P5539" s="9">
        <v>116.13333333333334</v>
      </c>
      <c r="Q5539" s="9">
        <f>Sales_Data17[[#This Row],[Line Total]]-(Sales_Data17[[#This Row],[Total Unit Cost]]*Sales_Data17[[#This Row],[Order Quantity]])</f>
        <v>870.99999999999977</v>
      </c>
      <c r="R5539" s="1" t="str">
        <f>TEXT(Sales_Data17[[#This Row],[OrderDate]],"MMM")</f>
        <v>Jun</v>
      </c>
      <c r="S5539" s="1" t="str">
        <f t="shared" si="86"/>
        <v>2015</v>
      </c>
    </row>
    <row r="5540" spans="1:19">
      <c r="A5540" t="s">
        <v>5563</v>
      </c>
      <c r="B5540" s="2">
        <v>42163</v>
      </c>
      <c r="C5540" s="2" t="str">
        <f>VLOOKUP(Sales_Data17[[#This Row],[Customer Name Index]],Customer_Data[#All],2,0)</f>
        <v>Avon Corp</v>
      </c>
      <c r="D5540">
        <v>1</v>
      </c>
      <c r="E5540" t="s">
        <v>3</v>
      </c>
      <c r="F5540" t="s">
        <v>8168</v>
      </c>
      <c r="G5540" t="s">
        <v>8027</v>
      </c>
      <c r="H5540" t="str">
        <f>VLOOKUP(Sales_Data17[[#This Row],[Delivery Region Index]],Regions_Table[#All],2,0)</f>
        <v>New South Wales</v>
      </c>
      <c r="I5540" t="str">
        <f>VLOOKUP(Sales_Data17[[#This Row],[Delivery Region Index]],Regions_Table[#All],3,0)</f>
        <v>Armidale</v>
      </c>
      <c r="J5540">
        <v>3</v>
      </c>
      <c r="K5540">
        <v>1</v>
      </c>
      <c r="L5540" t="str">
        <f>VLOOKUP(Sales_Data17[[#This Row],[Product Description Index]],Products_Data[#All],2,0)</f>
        <v>Shirts</v>
      </c>
      <c r="M5540">
        <v>7</v>
      </c>
      <c r="N5540" s="9">
        <v>25.311111111111114</v>
      </c>
      <c r="O5540" s="9">
        <f>Sales_Data17[[#This Row],[Order Quantity]]*Sales_Data17[[#This Row],[Unit Price]]</f>
        <v>177.17777777777781</v>
      </c>
      <c r="P5540" s="9">
        <v>20.755111111111109</v>
      </c>
      <c r="Q5540" s="9">
        <f>Sales_Data17[[#This Row],[Line Total]]-(Sales_Data17[[#This Row],[Total Unit Cost]]*Sales_Data17[[#This Row],[Order Quantity]])</f>
        <v>31.892000000000053</v>
      </c>
      <c r="R5540" s="1" t="str">
        <f>TEXT(Sales_Data17[[#This Row],[OrderDate]],"MMM")</f>
        <v>Jun</v>
      </c>
      <c r="S5540" s="1" t="str">
        <f t="shared" si="86"/>
        <v>2015</v>
      </c>
    </row>
    <row r="5541" spans="1:19">
      <c r="A5541" t="s">
        <v>5564</v>
      </c>
      <c r="B5541" s="2">
        <v>42163</v>
      </c>
      <c r="C5541" s="2" t="str">
        <f>VLOOKUP(Sales_Data17[[#This Row],[Customer Name Index]],Customer_Data[#All],2,0)</f>
        <v xml:space="preserve">Medline </v>
      </c>
      <c r="D5541">
        <v>12</v>
      </c>
      <c r="E5541" t="s">
        <v>4</v>
      </c>
      <c r="F5541" t="s">
        <v>8168</v>
      </c>
      <c r="G5541" t="s">
        <v>8026</v>
      </c>
      <c r="H5541" t="str">
        <f>VLOOKUP(Sales_Data17[[#This Row],[Delivery Region Index]],Regions_Table[#All],2,0)</f>
        <v>Queensland</v>
      </c>
      <c r="I5541" t="str">
        <f>VLOOKUP(Sales_Data17[[#This Row],[Delivery Region Index]],Regions_Table[#All],3,0)</f>
        <v>Ipswich</v>
      </c>
      <c r="J5541">
        <v>34</v>
      </c>
      <c r="K5541">
        <v>5</v>
      </c>
      <c r="L5541" t="str">
        <f>VLOOKUP(Sales_Data17[[#This Row],[Product Description Index]],Products_Data[#All],2,0)</f>
        <v>Hats</v>
      </c>
      <c r="M5541">
        <v>3</v>
      </c>
      <c r="N5541" s="9">
        <v>125.06666666666668</v>
      </c>
      <c r="O5541" s="9">
        <f>Sales_Data17[[#This Row],[Order Quantity]]*Sales_Data17[[#This Row],[Unit Price]]</f>
        <v>375.20000000000005</v>
      </c>
      <c r="P5541" s="9">
        <v>70.037333333333351</v>
      </c>
      <c r="Q5541" s="9">
        <f>Sales_Data17[[#This Row],[Line Total]]-(Sales_Data17[[#This Row],[Total Unit Cost]]*Sales_Data17[[#This Row],[Order Quantity]])</f>
        <v>165.08799999999999</v>
      </c>
      <c r="R5541" s="1" t="str">
        <f>TEXT(Sales_Data17[[#This Row],[OrderDate]],"MMM")</f>
        <v>Jun</v>
      </c>
      <c r="S5541" s="1" t="str">
        <f t="shared" si="86"/>
        <v>2015</v>
      </c>
    </row>
    <row r="5542" spans="1:19">
      <c r="A5542" t="s">
        <v>5565</v>
      </c>
      <c r="B5542" s="2">
        <v>42163</v>
      </c>
      <c r="C5542" s="2" t="str">
        <f>VLOOKUP(Sales_Data17[[#This Row],[Customer Name Index]],Customer_Data[#All],2,0)</f>
        <v xml:space="preserve">Ei </v>
      </c>
      <c r="D5542">
        <v>9</v>
      </c>
      <c r="E5542" t="s">
        <v>4</v>
      </c>
      <c r="F5542" t="s">
        <v>8168</v>
      </c>
      <c r="G5542" t="s">
        <v>8027</v>
      </c>
      <c r="H5542" t="str">
        <f>VLOOKUP(Sales_Data17[[#This Row],[Delivery Region Index]],Regions_Table[#All],2,0)</f>
        <v>New South Wales</v>
      </c>
      <c r="I5542" t="str">
        <f>VLOOKUP(Sales_Data17[[#This Row],[Delivery Region Index]],Regions_Table[#All],3,0)</f>
        <v>Wollongong</v>
      </c>
      <c r="J5542">
        <v>24</v>
      </c>
      <c r="K5542">
        <v>4</v>
      </c>
      <c r="L5542" t="str">
        <f>VLOOKUP(Sales_Data17[[#This Row],[Product Description Index]],Products_Data[#All],2,0)</f>
        <v>Jeans</v>
      </c>
      <c r="M5542">
        <v>3</v>
      </c>
      <c r="N5542" s="9">
        <v>279.16666666666669</v>
      </c>
      <c r="O5542" s="9">
        <f>Sales_Data17[[#This Row],[Order Quantity]]*Sales_Data17[[#This Row],[Unit Price]]</f>
        <v>837.5</v>
      </c>
      <c r="P5542" s="9">
        <v>161.91666666666666</v>
      </c>
      <c r="Q5542" s="9">
        <f>Sales_Data17[[#This Row],[Line Total]]-(Sales_Data17[[#This Row],[Total Unit Cost]]*Sales_Data17[[#This Row],[Order Quantity]])</f>
        <v>351.75</v>
      </c>
      <c r="R5542" s="1" t="str">
        <f>TEXT(Sales_Data17[[#This Row],[OrderDate]],"MMM")</f>
        <v>Jun</v>
      </c>
      <c r="S5542" s="1" t="str">
        <f t="shared" si="86"/>
        <v>2015</v>
      </c>
    </row>
    <row r="5543" spans="1:19">
      <c r="A5543" t="s">
        <v>5566</v>
      </c>
      <c r="B5543" s="2">
        <v>42164</v>
      </c>
      <c r="C5543" s="2" t="str">
        <f>VLOOKUP(Sales_Data17[[#This Row],[Customer Name Index]],Customer_Data[#All],2,0)</f>
        <v>Apollo Ltd</v>
      </c>
      <c r="D5543">
        <v>11</v>
      </c>
      <c r="E5543" t="s">
        <v>4</v>
      </c>
      <c r="F5543" t="s">
        <v>8168</v>
      </c>
      <c r="G5543" t="s">
        <v>8026</v>
      </c>
      <c r="H5543" t="str">
        <f>VLOOKUP(Sales_Data17[[#This Row],[Delivery Region Index]],Regions_Table[#All],2,0)</f>
        <v>Queensland</v>
      </c>
      <c r="I5543" t="str">
        <f>VLOOKUP(Sales_Data17[[#This Row],[Delivery Region Index]],Regions_Table[#All],3,0)</f>
        <v>Gold Coast</v>
      </c>
      <c r="J5543">
        <v>31</v>
      </c>
      <c r="K5543">
        <v>5</v>
      </c>
      <c r="L5543" t="str">
        <f>VLOOKUP(Sales_Data17[[#This Row],[Product Description Index]],Products_Data[#All],2,0)</f>
        <v>Hats</v>
      </c>
      <c r="M5543">
        <v>7</v>
      </c>
      <c r="N5543" s="9">
        <v>120.60000000000001</v>
      </c>
      <c r="O5543" s="9">
        <f>Sales_Data17[[#This Row],[Order Quantity]]*Sales_Data17[[#This Row],[Unit Price]]</f>
        <v>844.2</v>
      </c>
      <c r="P5543" s="9">
        <v>72.36</v>
      </c>
      <c r="Q5543" s="9">
        <f>Sales_Data17[[#This Row],[Line Total]]-(Sales_Data17[[#This Row],[Total Unit Cost]]*Sales_Data17[[#This Row],[Order Quantity]])</f>
        <v>337.68000000000006</v>
      </c>
      <c r="R5543" s="1" t="str">
        <f>TEXT(Sales_Data17[[#This Row],[OrderDate]],"MMM")</f>
        <v>Jun</v>
      </c>
      <c r="S5543" s="1" t="str">
        <f t="shared" si="86"/>
        <v>2015</v>
      </c>
    </row>
    <row r="5544" spans="1:19">
      <c r="A5544" t="s">
        <v>5567</v>
      </c>
      <c r="B5544" s="2">
        <v>42164</v>
      </c>
      <c r="C5544" s="2" t="str">
        <f>VLOOKUP(Sales_Data17[[#This Row],[Customer Name Index]],Customer_Data[#All],2,0)</f>
        <v xml:space="preserve">Medline </v>
      </c>
      <c r="D5544">
        <v>12</v>
      </c>
      <c r="E5544" t="s">
        <v>2</v>
      </c>
      <c r="F5544" t="s">
        <v>8168</v>
      </c>
      <c r="G5544" t="s">
        <v>8026</v>
      </c>
      <c r="H5544" t="str">
        <f>VLOOKUP(Sales_Data17[[#This Row],[Delivery Region Index]],Regions_Table[#All],2,0)</f>
        <v>Queensland</v>
      </c>
      <c r="I5544" t="str">
        <f>VLOOKUP(Sales_Data17[[#This Row],[Delivery Region Index]],Regions_Table[#All],3,0)</f>
        <v>Hervey Bay</v>
      </c>
      <c r="J5544">
        <v>33</v>
      </c>
      <c r="K5544">
        <v>5</v>
      </c>
      <c r="L5544" t="str">
        <f>VLOOKUP(Sales_Data17[[#This Row],[Product Description Index]],Products_Data[#All],2,0)</f>
        <v>Hats</v>
      </c>
      <c r="M5544">
        <v>3</v>
      </c>
      <c r="N5544" s="9">
        <v>18.611111111111111</v>
      </c>
      <c r="O5544" s="9">
        <f>Sales_Data17[[#This Row],[Order Quantity]]*Sales_Data17[[#This Row],[Unit Price]]</f>
        <v>55.833333333333329</v>
      </c>
      <c r="P5544" s="9">
        <v>9.6777777777777789</v>
      </c>
      <c r="Q5544" s="9">
        <f>Sales_Data17[[#This Row],[Line Total]]-(Sales_Data17[[#This Row],[Total Unit Cost]]*Sales_Data17[[#This Row],[Order Quantity]])</f>
        <v>26.79999999999999</v>
      </c>
      <c r="R5544" s="1" t="str">
        <f>TEXT(Sales_Data17[[#This Row],[OrderDate]],"MMM")</f>
        <v>Jun</v>
      </c>
      <c r="S5544" s="1" t="str">
        <f t="shared" si="86"/>
        <v>2015</v>
      </c>
    </row>
    <row r="5545" spans="1:19">
      <c r="A5545" t="s">
        <v>5568</v>
      </c>
      <c r="B5545" s="2">
        <v>42164</v>
      </c>
      <c r="C5545" s="2" t="str">
        <f>VLOOKUP(Sales_Data17[[#This Row],[Customer Name Index]],Customer_Data[#All],2,0)</f>
        <v>Rochester Ltd</v>
      </c>
      <c r="D5545">
        <v>15</v>
      </c>
      <c r="E5545" t="s">
        <v>4</v>
      </c>
      <c r="F5545" t="s">
        <v>8168</v>
      </c>
      <c r="G5545" t="s">
        <v>8025</v>
      </c>
      <c r="H5545" t="str">
        <f>VLOOKUP(Sales_Data17[[#This Row],[Delivery Region Index]],Regions_Table[#All],2,0)</f>
        <v>Queensland</v>
      </c>
      <c r="I5545" t="str">
        <f>VLOOKUP(Sales_Data17[[#This Row],[Delivery Region Index]],Regions_Table[#All],3,0)</f>
        <v>Sunshine Coast</v>
      </c>
      <c r="J5545">
        <v>42</v>
      </c>
      <c r="K5545">
        <v>6</v>
      </c>
      <c r="L5545" t="str">
        <f>VLOOKUP(Sales_Data17[[#This Row],[Product Description Index]],Products_Data[#All],2,0)</f>
        <v>Socks</v>
      </c>
      <c r="M5545">
        <v>2</v>
      </c>
      <c r="N5545" s="9">
        <v>131.76666666666668</v>
      </c>
      <c r="O5545" s="9">
        <f>Sales_Data17[[#This Row],[Order Quantity]]*Sales_Data17[[#This Row],[Unit Price]]</f>
        <v>263.53333333333336</v>
      </c>
      <c r="P5545" s="9">
        <v>88.283666666666676</v>
      </c>
      <c r="Q5545" s="9">
        <f>Sales_Data17[[#This Row],[Line Total]]-(Sales_Data17[[#This Row],[Total Unit Cost]]*Sales_Data17[[#This Row],[Order Quantity]])</f>
        <v>86.966000000000008</v>
      </c>
      <c r="R5545" s="1" t="str">
        <f>TEXT(Sales_Data17[[#This Row],[OrderDate]],"MMM")</f>
        <v>Jun</v>
      </c>
      <c r="S5545" s="1" t="str">
        <f t="shared" si="86"/>
        <v>2015</v>
      </c>
    </row>
    <row r="5546" spans="1:19">
      <c r="A5546" t="s">
        <v>5569</v>
      </c>
      <c r="B5546" s="2">
        <v>42164</v>
      </c>
      <c r="C5546" s="2" t="str">
        <f>VLOOKUP(Sales_Data17[[#This Row],[Customer Name Index]],Customer_Data[#All],2,0)</f>
        <v>Procter Corp</v>
      </c>
      <c r="D5546">
        <v>5</v>
      </c>
      <c r="E5546" t="s">
        <v>3</v>
      </c>
      <c r="F5546" t="s">
        <v>8168</v>
      </c>
      <c r="G5546" t="s">
        <v>8027</v>
      </c>
      <c r="H5546" t="str">
        <f>VLOOKUP(Sales_Data17[[#This Row],[Delivery Region Index]],Regions_Table[#All],2,0)</f>
        <v>New South Wales</v>
      </c>
      <c r="I5546" t="str">
        <f>VLOOKUP(Sales_Data17[[#This Row],[Delivery Region Index]],Regions_Table[#All],3,0)</f>
        <v>Lismore</v>
      </c>
      <c r="J5546">
        <v>14</v>
      </c>
      <c r="K5546">
        <v>2</v>
      </c>
      <c r="L5546" t="str">
        <f>VLOOKUP(Sales_Data17[[#This Row],[Product Description Index]],Products_Data[#All],2,0)</f>
        <v>Pants</v>
      </c>
      <c r="M5546">
        <v>6</v>
      </c>
      <c r="N5546" s="9">
        <v>125.8111111111111</v>
      </c>
      <c r="O5546" s="9">
        <f>Sales_Data17[[#This Row],[Order Quantity]]*Sales_Data17[[#This Row],[Unit Price]]</f>
        <v>754.86666666666656</v>
      </c>
      <c r="P5546" s="9">
        <v>59.131222222222213</v>
      </c>
      <c r="Q5546" s="9">
        <f>Sales_Data17[[#This Row],[Line Total]]-(Sales_Data17[[#This Row],[Total Unit Cost]]*Sales_Data17[[#This Row],[Order Quantity]])</f>
        <v>400.0793333333333</v>
      </c>
      <c r="R5546" s="1" t="str">
        <f>TEXT(Sales_Data17[[#This Row],[OrderDate]],"MMM")</f>
        <v>Jun</v>
      </c>
      <c r="S5546" s="1" t="str">
        <f t="shared" si="86"/>
        <v>2015</v>
      </c>
    </row>
    <row r="5547" spans="1:19">
      <c r="A5547" t="s">
        <v>5570</v>
      </c>
      <c r="B5547" s="2">
        <v>42164</v>
      </c>
      <c r="C5547" s="2" t="str">
        <f>VLOOKUP(Sales_Data17[[#This Row],[Customer Name Index]],Customer_Data[#All],2,0)</f>
        <v xml:space="preserve">Linde </v>
      </c>
      <c r="D5547">
        <v>14</v>
      </c>
      <c r="E5547" t="s">
        <v>2</v>
      </c>
      <c r="F5547" t="s">
        <v>8168</v>
      </c>
      <c r="G5547" t="s">
        <v>8026</v>
      </c>
      <c r="H5547" t="str">
        <f>VLOOKUP(Sales_Data17[[#This Row],[Delivery Region Index]],Regions_Table[#All],2,0)</f>
        <v>Queensland</v>
      </c>
      <c r="I5547" t="str">
        <f>VLOOKUP(Sales_Data17[[#This Row],[Delivery Region Index]],Regions_Table[#All],3,0)</f>
        <v>Redcliffe</v>
      </c>
      <c r="J5547">
        <v>40</v>
      </c>
      <c r="K5547">
        <v>6</v>
      </c>
      <c r="L5547" t="str">
        <f>VLOOKUP(Sales_Data17[[#This Row],[Product Description Index]],Products_Data[#All],2,0)</f>
        <v>Socks</v>
      </c>
      <c r="M5547">
        <v>8</v>
      </c>
      <c r="N5547" s="9">
        <v>120.60000000000001</v>
      </c>
      <c r="O5547" s="9">
        <f>Sales_Data17[[#This Row],[Order Quantity]]*Sales_Data17[[#This Row],[Unit Price]]</f>
        <v>964.80000000000007</v>
      </c>
      <c r="P5547" s="9">
        <v>49.445999999999998</v>
      </c>
      <c r="Q5547" s="9">
        <f>Sales_Data17[[#This Row],[Line Total]]-(Sales_Data17[[#This Row],[Total Unit Cost]]*Sales_Data17[[#This Row],[Order Quantity]])</f>
        <v>569.23200000000008</v>
      </c>
      <c r="R5547" s="1" t="str">
        <f>TEXT(Sales_Data17[[#This Row],[OrderDate]],"MMM")</f>
        <v>Jun</v>
      </c>
      <c r="S5547" s="1" t="str">
        <f t="shared" si="86"/>
        <v>2015</v>
      </c>
    </row>
    <row r="5548" spans="1:19">
      <c r="A5548" t="s">
        <v>5571</v>
      </c>
      <c r="B5548" s="2">
        <v>42165</v>
      </c>
      <c r="C5548" s="2" t="str">
        <f>VLOOKUP(Sales_Data17[[#This Row],[Customer Name Index]],Customer_Data[#All],2,0)</f>
        <v>21st Ltd</v>
      </c>
      <c r="D5548">
        <v>10</v>
      </c>
      <c r="E5548" t="s">
        <v>4</v>
      </c>
      <c r="F5548" t="s">
        <v>8168</v>
      </c>
      <c r="G5548" t="s">
        <v>8026</v>
      </c>
      <c r="H5548" t="str">
        <f>VLOOKUP(Sales_Data17[[#This Row],[Delivery Region Index]],Regions_Table[#All],2,0)</f>
        <v>Queensland</v>
      </c>
      <c r="I5548" t="str">
        <f>VLOOKUP(Sales_Data17[[#This Row],[Delivery Region Index]],Regions_Table[#All],3,0)</f>
        <v>Cairns</v>
      </c>
      <c r="J5548">
        <v>28</v>
      </c>
      <c r="K5548">
        <v>4</v>
      </c>
      <c r="L5548" t="str">
        <f>VLOOKUP(Sales_Data17[[#This Row],[Product Description Index]],Products_Data[#All],2,0)</f>
        <v>Jeans</v>
      </c>
      <c r="M5548">
        <v>3</v>
      </c>
      <c r="N5548" s="9">
        <v>297.77777777777777</v>
      </c>
      <c r="O5548" s="9">
        <f>Sales_Data17[[#This Row],[Order Quantity]]*Sales_Data17[[#This Row],[Unit Price]]</f>
        <v>893.33333333333326</v>
      </c>
      <c r="P5548" s="9">
        <v>134</v>
      </c>
      <c r="Q5548" s="9">
        <f>Sales_Data17[[#This Row],[Line Total]]-(Sales_Data17[[#This Row],[Total Unit Cost]]*Sales_Data17[[#This Row],[Order Quantity]])</f>
        <v>491.33333333333326</v>
      </c>
      <c r="R5548" s="1" t="str">
        <f>TEXT(Sales_Data17[[#This Row],[OrderDate]],"MMM")</f>
        <v>Jun</v>
      </c>
      <c r="S5548" s="1" t="str">
        <f t="shared" si="86"/>
        <v>2015</v>
      </c>
    </row>
    <row r="5549" spans="1:19">
      <c r="A5549" t="s">
        <v>5572</v>
      </c>
      <c r="B5549" s="2">
        <v>42165</v>
      </c>
      <c r="C5549" s="2" t="str">
        <f>VLOOKUP(Sales_Data17[[#This Row],[Customer Name Index]],Customer_Data[#All],2,0)</f>
        <v>Elorac, Corp</v>
      </c>
      <c r="D5549">
        <v>3</v>
      </c>
      <c r="E5549" t="s">
        <v>2</v>
      </c>
      <c r="F5549" t="s">
        <v>8168</v>
      </c>
      <c r="G5549" t="s">
        <v>8027</v>
      </c>
      <c r="H5549" t="str">
        <f>VLOOKUP(Sales_Data17[[#This Row],[Delivery Region Index]],Regions_Table[#All],2,0)</f>
        <v>New South Wales</v>
      </c>
      <c r="I5549" t="str">
        <f>VLOOKUP(Sales_Data17[[#This Row],[Delivery Region Index]],Regions_Table[#All],3,0)</f>
        <v>Dubbo</v>
      </c>
      <c r="J5549">
        <v>8</v>
      </c>
      <c r="K5549">
        <v>2</v>
      </c>
      <c r="L5549" t="str">
        <f>VLOOKUP(Sales_Data17[[#This Row],[Product Description Index]],Products_Data[#All],2,0)</f>
        <v>Pants</v>
      </c>
      <c r="M5549">
        <v>1</v>
      </c>
      <c r="N5549" s="9">
        <v>291.82222222222225</v>
      </c>
      <c r="O5549" s="9">
        <f>Sales_Data17[[#This Row],[Order Quantity]]*Sales_Data17[[#This Row],[Unit Price]]</f>
        <v>291.82222222222225</v>
      </c>
      <c r="P5549" s="9">
        <v>198.43911111111115</v>
      </c>
      <c r="Q5549" s="9">
        <f>Sales_Data17[[#This Row],[Line Total]]-(Sales_Data17[[#This Row],[Total Unit Cost]]*Sales_Data17[[#This Row],[Order Quantity]])</f>
        <v>93.383111111111106</v>
      </c>
      <c r="R5549" s="1" t="str">
        <f>TEXT(Sales_Data17[[#This Row],[OrderDate]],"MMM")</f>
        <v>Jun</v>
      </c>
      <c r="S5549" s="1" t="str">
        <f t="shared" si="86"/>
        <v>2015</v>
      </c>
    </row>
    <row r="5550" spans="1:19">
      <c r="A5550" t="s">
        <v>5573</v>
      </c>
      <c r="B5550" s="2">
        <v>42165</v>
      </c>
      <c r="C5550" s="2" t="str">
        <f>VLOOKUP(Sales_Data17[[#This Row],[Customer Name Index]],Customer_Data[#All],2,0)</f>
        <v>3LAB, Ltd</v>
      </c>
      <c r="D5550">
        <v>16</v>
      </c>
      <c r="E5550" t="s">
        <v>4</v>
      </c>
      <c r="F5550" t="s">
        <v>8168</v>
      </c>
      <c r="G5550" t="s">
        <v>8025</v>
      </c>
      <c r="H5550" t="str">
        <f>VLOOKUP(Sales_Data17[[#This Row],[Delivery Region Index]],Regions_Table[#All],2,0)</f>
        <v>Queensland</v>
      </c>
      <c r="I5550" t="str">
        <f>VLOOKUP(Sales_Data17[[#This Row],[Delivery Region Index]],Regions_Table[#All],3,0)</f>
        <v>Townsville</v>
      </c>
      <c r="J5550">
        <v>45</v>
      </c>
      <c r="K5550">
        <v>7</v>
      </c>
      <c r="L5550" t="str">
        <f>VLOOKUP(Sales_Data17[[#This Row],[Product Description Index]],Products_Data[#All],2,0)</f>
        <v>Dress Shirts</v>
      </c>
      <c r="M5550">
        <v>1</v>
      </c>
      <c r="N5550" s="9">
        <v>222.58888888888887</v>
      </c>
      <c r="O5550" s="9">
        <f>Sales_Data17[[#This Row],[Order Quantity]]*Sales_Data17[[#This Row],[Unit Price]]</f>
        <v>222.58888888888887</v>
      </c>
      <c r="P5550" s="9">
        <v>164.71577777777779</v>
      </c>
      <c r="Q5550" s="9">
        <f>Sales_Data17[[#This Row],[Line Total]]-(Sales_Data17[[#This Row],[Total Unit Cost]]*Sales_Data17[[#This Row],[Order Quantity]])</f>
        <v>57.873111111111086</v>
      </c>
      <c r="R5550" s="1" t="str">
        <f>TEXT(Sales_Data17[[#This Row],[OrderDate]],"MMM")</f>
        <v>Jun</v>
      </c>
      <c r="S5550" s="1" t="str">
        <f t="shared" si="86"/>
        <v>2015</v>
      </c>
    </row>
    <row r="5551" spans="1:19">
      <c r="A5551" t="s">
        <v>5574</v>
      </c>
      <c r="B5551" s="2">
        <v>42165</v>
      </c>
      <c r="C5551" s="2" t="str">
        <f>VLOOKUP(Sales_Data17[[#This Row],[Customer Name Index]],Customer_Data[#All],2,0)</f>
        <v xml:space="preserve">Qualitest </v>
      </c>
      <c r="D5551">
        <v>19</v>
      </c>
      <c r="E5551" t="s">
        <v>2</v>
      </c>
      <c r="F5551" t="s">
        <v>8168</v>
      </c>
      <c r="G5551" t="s">
        <v>8028</v>
      </c>
      <c r="H5551" t="str">
        <f>VLOOKUP(Sales_Data17[[#This Row],[Delivery Region Index]],Regions_Table[#All],2,0)</f>
        <v>Victoria</v>
      </c>
      <c r="I5551" t="str">
        <f>VLOOKUP(Sales_Data17[[#This Row],[Delivery Region Index]],Regions_Table[#All],3,0)</f>
        <v>Wangaratta</v>
      </c>
      <c r="J5551">
        <v>56</v>
      </c>
      <c r="K5551">
        <v>8</v>
      </c>
      <c r="L5551" t="str">
        <f>VLOOKUP(Sales_Data17[[#This Row],[Product Description Index]],Products_Data[#All],2,0)</f>
        <v>Shoes</v>
      </c>
      <c r="M5551">
        <v>8</v>
      </c>
      <c r="N5551" s="9">
        <v>266.51111111111112</v>
      </c>
      <c r="O5551" s="9">
        <f>Sales_Data17[[#This Row],[Order Quantity]]*Sales_Data17[[#This Row],[Unit Price]]</f>
        <v>2132.088888888889</v>
      </c>
      <c r="P5551" s="9">
        <v>181.22755555555557</v>
      </c>
      <c r="Q5551" s="9">
        <f>Sales_Data17[[#This Row],[Line Total]]-(Sales_Data17[[#This Row],[Total Unit Cost]]*Sales_Data17[[#This Row],[Order Quantity]])</f>
        <v>682.26844444444441</v>
      </c>
      <c r="R5551" s="1" t="str">
        <f>TEXT(Sales_Data17[[#This Row],[OrderDate]],"MMM")</f>
        <v>Jun</v>
      </c>
      <c r="S5551" s="1" t="str">
        <f t="shared" si="86"/>
        <v>2015</v>
      </c>
    </row>
    <row r="5552" spans="1:19">
      <c r="A5552" t="s">
        <v>5575</v>
      </c>
      <c r="B5552" s="2">
        <v>42165</v>
      </c>
      <c r="C5552" s="2" t="str">
        <f>VLOOKUP(Sales_Data17[[#This Row],[Customer Name Index]],Customer_Data[#All],2,0)</f>
        <v>PEDIFIX, Corp</v>
      </c>
      <c r="D5552">
        <v>6</v>
      </c>
      <c r="E5552" t="s">
        <v>3</v>
      </c>
      <c r="F5552" t="s">
        <v>8168</v>
      </c>
      <c r="G5552" t="s">
        <v>8027</v>
      </c>
      <c r="H5552" t="str">
        <f>VLOOKUP(Sales_Data17[[#This Row],[Delivery Region Index]],Regions_Table[#All],2,0)</f>
        <v>New South Wales</v>
      </c>
      <c r="I5552" t="str">
        <f>VLOOKUP(Sales_Data17[[#This Row],[Delivery Region Index]],Regions_Table[#All],3,0)</f>
        <v>Newcastle</v>
      </c>
      <c r="J5552">
        <v>16</v>
      </c>
      <c r="K5552">
        <v>3</v>
      </c>
      <c r="L5552" t="str">
        <f>VLOOKUP(Sales_Data17[[#This Row],[Product Description Index]],Products_Data[#All],2,0)</f>
        <v>Sunglasses</v>
      </c>
      <c r="M5552">
        <v>9</v>
      </c>
      <c r="N5552" s="9">
        <v>116.87777777777779</v>
      </c>
      <c r="O5552" s="9">
        <f>Sales_Data17[[#This Row],[Order Quantity]]*Sales_Data17[[#This Row],[Unit Price]]</f>
        <v>1051.9000000000001</v>
      </c>
      <c r="P5552" s="9">
        <v>78.308111111111131</v>
      </c>
      <c r="Q5552" s="9">
        <f>Sales_Data17[[#This Row],[Line Total]]-(Sales_Data17[[#This Row],[Total Unit Cost]]*Sales_Data17[[#This Row],[Order Quantity]])</f>
        <v>347.12699999999995</v>
      </c>
      <c r="R5552" s="1" t="str">
        <f>TEXT(Sales_Data17[[#This Row],[OrderDate]],"MMM")</f>
        <v>Jun</v>
      </c>
      <c r="S5552" s="1" t="str">
        <f t="shared" si="86"/>
        <v>2015</v>
      </c>
    </row>
    <row r="5553" spans="1:19">
      <c r="A5553" t="s">
        <v>5576</v>
      </c>
      <c r="B5553" s="2">
        <v>42166</v>
      </c>
      <c r="C5553" s="2" t="str">
        <f>VLOOKUP(Sales_Data17[[#This Row],[Customer Name Index]],Customer_Data[#All],2,0)</f>
        <v>ETUDE Ltd</v>
      </c>
      <c r="D5553">
        <v>4</v>
      </c>
      <c r="E5553" t="s">
        <v>4</v>
      </c>
      <c r="F5553" t="s">
        <v>8168</v>
      </c>
      <c r="G5553" t="s">
        <v>8027</v>
      </c>
      <c r="H5553" t="str">
        <f>VLOOKUP(Sales_Data17[[#This Row],[Delivery Region Index]],Regions_Table[#All],2,0)</f>
        <v>New South Wales</v>
      </c>
      <c r="I5553" t="str">
        <f>VLOOKUP(Sales_Data17[[#This Row],[Delivery Region Index]],Regions_Table[#All],3,0)</f>
        <v>Grafton</v>
      </c>
      <c r="J5553">
        <v>11</v>
      </c>
      <c r="K5553">
        <v>2</v>
      </c>
      <c r="L5553" t="str">
        <f>VLOOKUP(Sales_Data17[[#This Row],[Product Description Index]],Products_Data[#All],2,0)</f>
        <v>Pants</v>
      </c>
      <c r="M5553">
        <v>1</v>
      </c>
      <c r="N5553" s="9">
        <v>428.8</v>
      </c>
      <c r="O5553" s="9">
        <f>Sales_Data17[[#This Row],[Order Quantity]]*Sales_Data17[[#This Row],[Unit Price]]</f>
        <v>428.8</v>
      </c>
      <c r="P5553" s="9">
        <v>270.14400000000001</v>
      </c>
      <c r="Q5553" s="9">
        <f>Sales_Data17[[#This Row],[Line Total]]-(Sales_Data17[[#This Row],[Total Unit Cost]]*Sales_Data17[[#This Row],[Order Quantity]])</f>
        <v>158.65600000000001</v>
      </c>
      <c r="R5553" s="1" t="str">
        <f>TEXT(Sales_Data17[[#This Row],[OrderDate]],"MMM")</f>
        <v>Jun</v>
      </c>
      <c r="S5553" s="1" t="str">
        <f t="shared" si="86"/>
        <v>2015</v>
      </c>
    </row>
    <row r="5554" spans="1:19">
      <c r="A5554" t="s">
        <v>5577</v>
      </c>
      <c r="B5554" s="2">
        <v>42166</v>
      </c>
      <c r="C5554" s="2" t="str">
        <f>VLOOKUP(Sales_Data17[[#This Row],[Customer Name Index]],Customer_Data[#All],2,0)</f>
        <v>Apollo Ltd</v>
      </c>
      <c r="D5554">
        <v>11</v>
      </c>
      <c r="E5554" t="s">
        <v>2</v>
      </c>
      <c r="F5554" t="s">
        <v>8168</v>
      </c>
      <c r="G5554" t="s">
        <v>8026</v>
      </c>
      <c r="H5554" t="str">
        <f>VLOOKUP(Sales_Data17[[#This Row],[Delivery Region Index]],Regions_Table[#All],2,0)</f>
        <v>Queensland</v>
      </c>
      <c r="I5554" t="str">
        <f>VLOOKUP(Sales_Data17[[#This Row],[Delivery Region Index]],Regions_Table[#All],3,0)</f>
        <v>Gympie</v>
      </c>
      <c r="J5554">
        <v>32</v>
      </c>
      <c r="K5554">
        <v>5</v>
      </c>
      <c r="L5554" t="str">
        <f>VLOOKUP(Sales_Data17[[#This Row],[Product Description Index]],Products_Data[#All],2,0)</f>
        <v>Hats</v>
      </c>
      <c r="M5554">
        <v>5</v>
      </c>
      <c r="N5554" s="9">
        <v>196.53333333333333</v>
      </c>
      <c r="O5554" s="9">
        <f>Sales_Data17[[#This Row],[Order Quantity]]*Sales_Data17[[#This Row],[Unit Price]]</f>
        <v>982.66666666666663</v>
      </c>
      <c r="P5554" s="9">
        <v>98.266666666666666</v>
      </c>
      <c r="Q5554" s="9">
        <f>Sales_Data17[[#This Row],[Line Total]]-(Sales_Data17[[#This Row],[Total Unit Cost]]*Sales_Data17[[#This Row],[Order Quantity]])</f>
        <v>491.33333333333331</v>
      </c>
      <c r="R5554" s="1" t="str">
        <f>TEXT(Sales_Data17[[#This Row],[OrderDate]],"MMM")</f>
        <v>Jun</v>
      </c>
      <c r="S5554" s="1" t="str">
        <f t="shared" si="86"/>
        <v>2015</v>
      </c>
    </row>
    <row r="5555" spans="1:19">
      <c r="A5555" t="s">
        <v>5578</v>
      </c>
      <c r="B5555" s="2">
        <v>42166</v>
      </c>
      <c r="C5555" s="2" t="str">
        <f>VLOOKUP(Sales_Data17[[#This Row],[Customer Name Index]],Customer_Data[#All],2,0)</f>
        <v xml:space="preserve">WakeFern </v>
      </c>
      <c r="D5555">
        <v>2</v>
      </c>
      <c r="E5555" t="s">
        <v>2</v>
      </c>
      <c r="F5555" t="s">
        <v>8168</v>
      </c>
      <c r="G5555" t="s">
        <v>8027</v>
      </c>
      <c r="H5555" t="str">
        <f>VLOOKUP(Sales_Data17[[#This Row],[Delivery Region Index]],Regions_Table[#All],2,0)</f>
        <v>New South Wales</v>
      </c>
      <c r="I5555" t="str">
        <f>VLOOKUP(Sales_Data17[[#This Row],[Delivery Region Index]],Regions_Table[#All],3,0)</f>
        <v>Broken Hill</v>
      </c>
      <c r="J5555">
        <v>5</v>
      </c>
      <c r="K5555">
        <v>1</v>
      </c>
      <c r="L5555" t="str">
        <f>VLOOKUP(Sales_Data17[[#This Row],[Product Description Index]],Products_Data[#All],2,0)</f>
        <v>Shirts</v>
      </c>
      <c r="M5555">
        <v>9</v>
      </c>
      <c r="N5555" s="9">
        <v>82.63333333333334</v>
      </c>
      <c r="O5555" s="9">
        <f>Sales_Data17[[#This Row],[Order Quantity]]*Sales_Data17[[#This Row],[Unit Price]]</f>
        <v>743.7</v>
      </c>
      <c r="P5555" s="9">
        <v>70.23833333333333</v>
      </c>
      <c r="Q5555" s="9">
        <f>Sales_Data17[[#This Row],[Line Total]]-(Sales_Data17[[#This Row],[Total Unit Cost]]*Sales_Data17[[#This Row],[Order Quantity]])</f>
        <v>111.55500000000006</v>
      </c>
      <c r="R5555" s="1" t="str">
        <f>TEXT(Sales_Data17[[#This Row],[OrderDate]],"MMM")</f>
        <v>Jun</v>
      </c>
      <c r="S5555" s="1" t="str">
        <f t="shared" si="86"/>
        <v>2015</v>
      </c>
    </row>
    <row r="5556" spans="1:19">
      <c r="A5556" t="s">
        <v>5579</v>
      </c>
      <c r="B5556" s="2">
        <v>42166</v>
      </c>
      <c r="C5556" s="2" t="str">
        <f>VLOOKUP(Sales_Data17[[#This Row],[Customer Name Index]],Customer_Data[#All],2,0)</f>
        <v>Pure Group</v>
      </c>
      <c r="D5556">
        <v>17</v>
      </c>
      <c r="E5556" t="s">
        <v>2</v>
      </c>
      <c r="F5556" t="s">
        <v>8168</v>
      </c>
      <c r="G5556" t="s">
        <v>8025</v>
      </c>
      <c r="H5556" t="str">
        <f>VLOOKUP(Sales_Data17[[#This Row],[Delivery Region Index]],Regions_Table[#All],2,0)</f>
        <v>Victoria</v>
      </c>
      <c r="I5556" t="str">
        <f>VLOOKUP(Sales_Data17[[#This Row],[Delivery Region Index]],Regions_Table[#All],3,0)</f>
        <v>Melbourne</v>
      </c>
      <c r="J5556">
        <v>47</v>
      </c>
      <c r="K5556">
        <v>7</v>
      </c>
      <c r="L5556" t="str">
        <f>VLOOKUP(Sales_Data17[[#This Row],[Product Description Index]],Products_Data[#All],2,0)</f>
        <v>Dress Shirts</v>
      </c>
      <c r="M5556">
        <v>5</v>
      </c>
      <c r="N5556" s="9">
        <v>207.7</v>
      </c>
      <c r="O5556" s="9">
        <f>Sales_Data17[[#This Row],[Order Quantity]]*Sales_Data17[[#This Row],[Unit Price]]</f>
        <v>1038.5</v>
      </c>
      <c r="P5556" s="9">
        <v>114.235</v>
      </c>
      <c r="Q5556" s="9">
        <f>Sales_Data17[[#This Row],[Line Total]]-(Sales_Data17[[#This Row],[Total Unit Cost]]*Sales_Data17[[#This Row],[Order Quantity]])</f>
        <v>467.32500000000005</v>
      </c>
      <c r="R5556" s="1" t="str">
        <f>TEXT(Sales_Data17[[#This Row],[OrderDate]],"MMM")</f>
        <v>Jun</v>
      </c>
      <c r="S5556" s="1" t="str">
        <f t="shared" si="86"/>
        <v>2015</v>
      </c>
    </row>
    <row r="5557" spans="1:19">
      <c r="A5557" t="s">
        <v>5580</v>
      </c>
      <c r="B5557" s="2">
        <v>42166</v>
      </c>
      <c r="C5557" s="2" t="str">
        <f>VLOOKUP(Sales_Data17[[#This Row],[Customer Name Index]],Customer_Data[#All],2,0)</f>
        <v xml:space="preserve">WakeFern </v>
      </c>
      <c r="D5557">
        <v>2</v>
      </c>
      <c r="E5557" t="s">
        <v>3</v>
      </c>
      <c r="F5557" t="s">
        <v>8168</v>
      </c>
      <c r="G5557" t="s">
        <v>8027</v>
      </c>
      <c r="H5557" t="str">
        <f>VLOOKUP(Sales_Data17[[#This Row],[Delivery Region Index]],Regions_Table[#All],2,0)</f>
        <v>New South Wales</v>
      </c>
      <c r="I5557" t="str">
        <f>VLOOKUP(Sales_Data17[[#This Row],[Delivery Region Index]],Regions_Table[#All],3,0)</f>
        <v>Broken Hill</v>
      </c>
      <c r="J5557">
        <v>5</v>
      </c>
      <c r="K5557">
        <v>1</v>
      </c>
      <c r="L5557" t="str">
        <f>VLOOKUP(Sales_Data17[[#This Row],[Product Description Index]],Products_Data[#All],2,0)</f>
        <v>Shirts</v>
      </c>
      <c r="M5557">
        <v>1</v>
      </c>
      <c r="N5557" s="9">
        <v>265.02222222222224</v>
      </c>
      <c r="O5557" s="9">
        <f>Sales_Data17[[#This Row],[Order Quantity]]*Sales_Data17[[#This Row],[Unit Price]]</f>
        <v>265.02222222222224</v>
      </c>
      <c r="P5557" s="9">
        <v>113.95955555555558</v>
      </c>
      <c r="Q5557" s="9">
        <f>Sales_Data17[[#This Row],[Line Total]]-(Sales_Data17[[#This Row],[Total Unit Cost]]*Sales_Data17[[#This Row],[Order Quantity]])</f>
        <v>151.06266666666664</v>
      </c>
      <c r="R5557" s="1" t="str">
        <f>TEXT(Sales_Data17[[#This Row],[OrderDate]],"MMM")</f>
        <v>Jun</v>
      </c>
      <c r="S5557" s="1" t="str">
        <f t="shared" si="86"/>
        <v>2015</v>
      </c>
    </row>
    <row r="5558" spans="1:19">
      <c r="A5558" t="s">
        <v>5581</v>
      </c>
      <c r="B5558" s="2">
        <v>42167</v>
      </c>
      <c r="C5558" s="2" t="str">
        <f>VLOOKUP(Sales_Data17[[#This Row],[Customer Name Index]],Customer_Data[#All],2,0)</f>
        <v>21st Ltd</v>
      </c>
      <c r="D5558">
        <v>10</v>
      </c>
      <c r="E5558" t="s">
        <v>4</v>
      </c>
      <c r="F5558" t="s">
        <v>8168</v>
      </c>
      <c r="G5558" t="s">
        <v>8026</v>
      </c>
      <c r="H5558" t="str">
        <f>VLOOKUP(Sales_Data17[[#This Row],[Delivery Region Index]],Regions_Table[#All],2,0)</f>
        <v>Queensland</v>
      </c>
      <c r="I5558" t="str">
        <f>VLOOKUP(Sales_Data17[[#This Row],[Delivery Region Index]],Regions_Table[#All],3,0)</f>
        <v>Cairns</v>
      </c>
      <c r="J5558">
        <v>28</v>
      </c>
      <c r="K5558">
        <v>4</v>
      </c>
      <c r="L5558" t="str">
        <f>VLOOKUP(Sales_Data17[[#This Row],[Product Description Index]],Products_Data[#All],2,0)</f>
        <v>Jeans</v>
      </c>
      <c r="M5558">
        <v>8</v>
      </c>
      <c r="N5558" s="9">
        <v>387.11111111111109</v>
      </c>
      <c r="O5558" s="9">
        <f>Sales_Data17[[#This Row],[Order Quantity]]*Sales_Data17[[#This Row],[Unit Price]]</f>
        <v>3096.8888888888887</v>
      </c>
      <c r="P5558" s="9">
        <v>240.00888888888889</v>
      </c>
      <c r="Q5558" s="9">
        <f>Sales_Data17[[#This Row],[Line Total]]-(Sales_Data17[[#This Row],[Total Unit Cost]]*Sales_Data17[[#This Row],[Order Quantity]])</f>
        <v>1176.8177777777776</v>
      </c>
      <c r="R5558" s="1" t="str">
        <f>TEXT(Sales_Data17[[#This Row],[OrderDate]],"MMM")</f>
        <v>Jun</v>
      </c>
      <c r="S5558" s="1" t="str">
        <f t="shared" si="86"/>
        <v>2015</v>
      </c>
    </row>
    <row r="5559" spans="1:19">
      <c r="A5559" t="s">
        <v>5582</v>
      </c>
      <c r="B5559" s="2">
        <v>42167</v>
      </c>
      <c r="C5559" s="2" t="str">
        <f>VLOOKUP(Sales_Data17[[#This Row],[Customer Name Index]],Customer_Data[#All],2,0)</f>
        <v>Ole Group</v>
      </c>
      <c r="D5559">
        <v>13</v>
      </c>
      <c r="E5559" t="s">
        <v>4</v>
      </c>
      <c r="F5559" t="s">
        <v>8168</v>
      </c>
      <c r="G5559" t="s">
        <v>8026</v>
      </c>
      <c r="H5559" t="str">
        <f>VLOOKUP(Sales_Data17[[#This Row],[Delivery Region Index]],Regions_Table[#All],2,0)</f>
        <v>Queensland</v>
      </c>
      <c r="I5559" t="str">
        <f>VLOOKUP(Sales_Data17[[#This Row],[Delivery Region Index]],Regions_Table[#All],3,0)</f>
        <v>Maryborough</v>
      </c>
      <c r="J5559">
        <v>37</v>
      </c>
      <c r="K5559">
        <v>5</v>
      </c>
      <c r="L5559" t="str">
        <f>VLOOKUP(Sales_Data17[[#This Row],[Product Description Index]],Products_Data[#All],2,0)</f>
        <v>Hats</v>
      </c>
      <c r="M5559">
        <v>8</v>
      </c>
      <c r="N5559" s="9">
        <v>430.28888888888889</v>
      </c>
      <c r="O5559" s="9">
        <f>Sales_Data17[[#This Row],[Order Quantity]]*Sales_Data17[[#This Row],[Unit Price]]</f>
        <v>3442.3111111111111</v>
      </c>
      <c r="P5559" s="9">
        <v>279.6877777777778</v>
      </c>
      <c r="Q5559" s="9">
        <f>Sales_Data17[[#This Row],[Line Total]]-(Sales_Data17[[#This Row],[Total Unit Cost]]*Sales_Data17[[#This Row],[Order Quantity]])</f>
        <v>1204.8088888888888</v>
      </c>
      <c r="R5559" s="1" t="str">
        <f>TEXT(Sales_Data17[[#This Row],[OrderDate]],"MMM")</f>
        <v>Jun</v>
      </c>
      <c r="S5559" s="1" t="str">
        <f t="shared" si="86"/>
        <v>2015</v>
      </c>
    </row>
    <row r="5560" spans="1:19">
      <c r="A5560" t="s">
        <v>5583</v>
      </c>
      <c r="B5560" s="2">
        <v>42168</v>
      </c>
      <c r="C5560" s="2" t="str">
        <f>VLOOKUP(Sales_Data17[[#This Row],[Customer Name Index]],Customer_Data[#All],2,0)</f>
        <v xml:space="preserve">Ei </v>
      </c>
      <c r="D5560">
        <v>9</v>
      </c>
      <c r="E5560" t="s">
        <v>4</v>
      </c>
      <c r="F5560" t="s">
        <v>8168</v>
      </c>
      <c r="G5560" t="s">
        <v>8027</v>
      </c>
      <c r="H5560" t="str">
        <f>VLOOKUP(Sales_Data17[[#This Row],[Delivery Region Index]],Regions_Table[#All],2,0)</f>
        <v>New South Wales</v>
      </c>
      <c r="I5560" t="str">
        <f>VLOOKUP(Sales_Data17[[#This Row],[Delivery Region Index]],Regions_Table[#All],3,0)</f>
        <v>Wyong</v>
      </c>
      <c r="J5560">
        <v>25</v>
      </c>
      <c r="K5560">
        <v>4</v>
      </c>
      <c r="L5560" t="str">
        <f>VLOOKUP(Sales_Data17[[#This Row],[Product Description Index]],Products_Data[#All],2,0)</f>
        <v>Jeans</v>
      </c>
      <c r="M5560">
        <v>3</v>
      </c>
      <c r="N5560" s="9">
        <v>349.14444444444445</v>
      </c>
      <c r="O5560" s="9">
        <f>Sales_Data17[[#This Row],[Order Quantity]]*Sales_Data17[[#This Row],[Unit Price]]</f>
        <v>1047.4333333333334</v>
      </c>
      <c r="P5560" s="9">
        <v>268.84122222222226</v>
      </c>
      <c r="Q5560" s="9">
        <f>Sales_Data17[[#This Row],[Line Total]]-(Sales_Data17[[#This Row],[Total Unit Cost]]*Sales_Data17[[#This Row],[Order Quantity]])</f>
        <v>240.90966666666668</v>
      </c>
      <c r="R5560" s="1" t="str">
        <f>TEXT(Sales_Data17[[#This Row],[OrderDate]],"MMM")</f>
        <v>Jun</v>
      </c>
      <c r="S5560" s="1" t="str">
        <f t="shared" si="86"/>
        <v>2015</v>
      </c>
    </row>
    <row r="5561" spans="1:19">
      <c r="A5561" t="s">
        <v>5584</v>
      </c>
      <c r="B5561" s="2">
        <v>42168</v>
      </c>
      <c r="C5561" s="2" t="str">
        <f>VLOOKUP(Sales_Data17[[#This Row],[Customer Name Index]],Customer_Data[#All],2,0)</f>
        <v xml:space="preserve">Linde </v>
      </c>
      <c r="D5561">
        <v>14</v>
      </c>
      <c r="E5561" t="s">
        <v>4</v>
      </c>
      <c r="F5561" t="s">
        <v>8168</v>
      </c>
      <c r="G5561" t="s">
        <v>8026</v>
      </c>
      <c r="H5561" t="str">
        <f>VLOOKUP(Sales_Data17[[#This Row],[Delivery Region Index]],Regions_Table[#All],2,0)</f>
        <v>Queensland</v>
      </c>
      <c r="I5561" t="str">
        <f>VLOOKUP(Sales_Data17[[#This Row],[Delivery Region Index]],Regions_Table[#All],3,0)</f>
        <v>Rockhampton</v>
      </c>
      <c r="J5561">
        <v>41</v>
      </c>
      <c r="K5561">
        <v>6</v>
      </c>
      <c r="L5561" t="str">
        <f>VLOOKUP(Sales_Data17[[#This Row],[Product Description Index]],Products_Data[#All],2,0)</f>
        <v>Socks</v>
      </c>
      <c r="M5561">
        <v>9</v>
      </c>
      <c r="N5561" s="9">
        <v>428.05555555555554</v>
      </c>
      <c r="O5561" s="9">
        <f>Sales_Data17[[#This Row],[Order Quantity]]*Sales_Data17[[#This Row],[Unit Price]]</f>
        <v>3852.5</v>
      </c>
      <c r="P5561" s="9">
        <v>231.15000000000003</v>
      </c>
      <c r="Q5561" s="9">
        <f>Sales_Data17[[#This Row],[Line Total]]-(Sales_Data17[[#This Row],[Total Unit Cost]]*Sales_Data17[[#This Row],[Order Quantity]])</f>
        <v>1772.1499999999996</v>
      </c>
      <c r="R5561" s="1" t="str">
        <f>TEXT(Sales_Data17[[#This Row],[OrderDate]],"MMM")</f>
        <v>Jun</v>
      </c>
      <c r="S5561" s="1" t="str">
        <f t="shared" si="86"/>
        <v>2015</v>
      </c>
    </row>
    <row r="5562" spans="1:19">
      <c r="A5562" t="s">
        <v>5585</v>
      </c>
      <c r="B5562" s="2">
        <v>42169</v>
      </c>
      <c r="C5562" s="2" t="str">
        <f>VLOOKUP(Sales_Data17[[#This Row],[Customer Name Index]],Customer_Data[#All],2,0)</f>
        <v>Apollo Ltd</v>
      </c>
      <c r="D5562">
        <v>11</v>
      </c>
      <c r="E5562" t="s">
        <v>4</v>
      </c>
      <c r="F5562" t="s">
        <v>8168</v>
      </c>
      <c r="G5562" t="s">
        <v>8026</v>
      </c>
      <c r="H5562" t="str">
        <f>VLOOKUP(Sales_Data17[[#This Row],[Delivery Region Index]],Regions_Table[#All],2,0)</f>
        <v>Queensland</v>
      </c>
      <c r="I5562" t="str">
        <f>VLOOKUP(Sales_Data17[[#This Row],[Delivery Region Index]],Regions_Table[#All],3,0)</f>
        <v>Gympie</v>
      </c>
      <c r="J5562">
        <v>32</v>
      </c>
      <c r="K5562">
        <v>5</v>
      </c>
      <c r="L5562" t="str">
        <f>VLOOKUP(Sales_Data17[[#This Row],[Product Description Index]],Products_Data[#All],2,0)</f>
        <v>Hats</v>
      </c>
      <c r="M5562">
        <v>7</v>
      </c>
      <c r="N5562" s="9">
        <v>101.98888888888888</v>
      </c>
      <c r="O5562" s="9">
        <f>Sales_Data17[[#This Row],[Order Quantity]]*Sales_Data17[[#This Row],[Unit Price]]</f>
        <v>713.92222222222222</v>
      </c>
      <c r="P5562" s="9">
        <v>79.551333333333332</v>
      </c>
      <c r="Q5562" s="9">
        <f>Sales_Data17[[#This Row],[Line Total]]-(Sales_Data17[[#This Row],[Total Unit Cost]]*Sales_Data17[[#This Row],[Order Quantity]])</f>
        <v>157.06288888888889</v>
      </c>
      <c r="R5562" s="1" t="str">
        <f>TEXT(Sales_Data17[[#This Row],[OrderDate]],"MMM")</f>
        <v>Jun</v>
      </c>
      <c r="S5562" s="1" t="str">
        <f t="shared" si="86"/>
        <v>2015</v>
      </c>
    </row>
    <row r="5563" spans="1:19">
      <c r="A5563" t="s">
        <v>5586</v>
      </c>
      <c r="B5563" s="2">
        <v>42169</v>
      </c>
      <c r="C5563" s="2" t="str">
        <f>VLOOKUP(Sales_Data17[[#This Row],[Customer Name Index]],Customer_Data[#All],2,0)</f>
        <v xml:space="preserve">Qualitest </v>
      </c>
      <c r="D5563">
        <v>19</v>
      </c>
      <c r="E5563" t="s">
        <v>4</v>
      </c>
      <c r="F5563" t="s">
        <v>8168</v>
      </c>
      <c r="G5563" t="s">
        <v>8028</v>
      </c>
      <c r="H5563" t="str">
        <f>VLOOKUP(Sales_Data17[[#This Row],[Delivery Region Index]],Regions_Table[#All],2,0)</f>
        <v>Victoria</v>
      </c>
      <c r="I5563" t="str">
        <f>VLOOKUP(Sales_Data17[[#This Row],[Delivery Region Index]],Regions_Table[#All],3,0)</f>
        <v>Shepparton</v>
      </c>
      <c r="J5563">
        <v>54</v>
      </c>
      <c r="K5563">
        <v>8</v>
      </c>
      <c r="L5563" t="str">
        <f>VLOOKUP(Sales_Data17[[#This Row],[Product Description Index]],Products_Data[#All],2,0)</f>
        <v>Shoes</v>
      </c>
      <c r="M5563">
        <v>8</v>
      </c>
      <c r="N5563" s="9">
        <v>26.055555555555557</v>
      </c>
      <c r="O5563" s="9">
        <f>Sales_Data17[[#This Row],[Order Quantity]]*Sales_Data17[[#This Row],[Unit Price]]</f>
        <v>208.44444444444446</v>
      </c>
      <c r="P5563" s="9">
        <v>16.415000000000003</v>
      </c>
      <c r="Q5563" s="9">
        <f>Sales_Data17[[#This Row],[Line Total]]-(Sales_Data17[[#This Row],[Total Unit Cost]]*Sales_Data17[[#This Row],[Order Quantity]])</f>
        <v>77.124444444444435</v>
      </c>
      <c r="R5563" s="1" t="str">
        <f>TEXT(Sales_Data17[[#This Row],[OrderDate]],"MMM")</f>
        <v>Jun</v>
      </c>
      <c r="S5563" s="1" t="str">
        <f t="shared" si="86"/>
        <v>2015</v>
      </c>
    </row>
    <row r="5564" spans="1:19">
      <c r="A5564" t="s">
        <v>5587</v>
      </c>
      <c r="B5564" s="2">
        <v>42169</v>
      </c>
      <c r="C5564" s="2" t="str">
        <f>VLOOKUP(Sales_Data17[[#This Row],[Customer Name Index]],Customer_Data[#All],2,0)</f>
        <v>Procter Corp</v>
      </c>
      <c r="D5564">
        <v>5</v>
      </c>
      <c r="E5564" t="s">
        <v>4</v>
      </c>
      <c r="F5564" t="s">
        <v>8168</v>
      </c>
      <c r="G5564" t="s">
        <v>8027</v>
      </c>
      <c r="H5564" t="str">
        <f>VLOOKUP(Sales_Data17[[#This Row],[Delivery Region Index]],Regions_Table[#All],2,0)</f>
        <v>New South Wales</v>
      </c>
      <c r="I5564" t="str">
        <f>VLOOKUP(Sales_Data17[[#This Row],[Delivery Region Index]],Regions_Table[#All],3,0)</f>
        <v>Griffith</v>
      </c>
      <c r="J5564">
        <v>12</v>
      </c>
      <c r="K5564">
        <v>2</v>
      </c>
      <c r="L5564" t="str">
        <f>VLOOKUP(Sales_Data17[[#This Row],[Product Description Index]],Products_Data[#All],2,0)</f>
        <v>Pants</v>
      </c>
      <c r="M5564">
        <v>1</v>
      </c>
      <c r="N5564" s="9">
        <v>203.23333333333335</v>
      </c>
      <c r="O5564" s="9">
        <f>Sales_Data17[[#This Row],[Order Quantity]]*Sales_Data17[[#This Row],[Unit Price]]</f>
        <v>203.23333333333335</v>
      </c>
      <c r="P5564" s="9">
        <v>107.71366666666668</v>
      </c>
      <c r="Q5564" s="9">
        <f>Sales_Data17[[#This Row],[Line Total]]-(Sales_Data17[[#This Row],[Total Unit Cost]]*Sales_Data17[[#This Row],[Order Quantity]])</f>
        <v>95.519666666666666</v>
      </c>
      <c r="R5564" s="1" t="str">
        <f>TEXT(Sales_Data17[[#This Row],[OrderDate]],"MMM")</f>
        <v>Jun</v>
      </c>
      <c r="S5564" s="1" t="str">
        <f t="shared" si="86"/>
        <v>2015</v>
      </c>
    </row>
    <row r="5565" spans="1:19">
      <c r="A5565" t="s">
        <v>5588</v>
      </c>
      <c r="B5565" s="2">
        <v>42169</v>
      </c>
      <c r="C5565" s="2" t="str">
        <f>VLOOKUP(Sales_Data17[[#This Row],[Customer Name Index]],Customer_Data[#All],2,0)</f>
        <v>Apollo Ltd</v>
      </c>
      <c r="D5565">
        <v>11</v>
      </c>
      <c r="E5565" t="s">
        <v>2</v>
      </c>
      <c r="F5565" t="s">
        <v>8168</v>
      </c>
      <c r="G5565" t="s">
        <v>8026</v>
      </c>
      <c r="H5565" t="str">
        <f>VLOOKUP(Sales_Data17[[#This Row],[Delivery Region Index]],Regions_Table[#All],2,0)</f>
        <v>Queensland</v>
      </c>
      <c r="I5565" t="str">
        <f>VLOOKUP(Sales_Data17[[#This Row],[Delivery Region Index]],Regions_Table[#All],3,0)</f>
        <v>Gold Coast</v>
      </c>
      <c r="J5565">
        <v>31</v>
      </c>
      <c r="K5565">
        <v>5</v>
      </c>
      <c r="L5565" t="str">
        <f>VLOOKUP(Sales_Data17[[#This Row],[Product Description Index]],Products_Data[#All],2,0)</f>
        <v>Hats</v>
      </c>
      <c r="M5565">
        <v>4</v>
      </c>
      <c r="N5565" s="9">
        <v>569.5</v>
      </c>
      <c r="O5565" s="9">
        <f>Sales_Data17[[#This Row],[Order Quantity]]*Sales_Data17[[#This Row],[Unit Price]]</f>
        <v>2278</v>
      </c>
      <c r="P5565" s="9">
        <v>267.66499999999996</v>
      </c>
      <c r="Q5565" s="9">
        <f>Sales_Data17[[#This Row],[Line Total]]-(Sales_Data17[[#This Row],[Total Unit Cost]]*Sales_Data17[[#This Row],[Order Quantity]])</f>
        <v>1207.3400000000001</v>
      </c>
      <c r="R5565" s="1" t="str">
        <f>TEXT(Sales_Data17[[#This Row],[OrderDate]],"MMM")</f>
        <v>Jun</v>
      </c>
      <c r="S5565" s="1" t="str">
        <f t="shared" si="86"/>
        <v>2015</v>
      </c>
    </row>
    <row r="5566" spans="1:19">
      <c r="A5566" t="s">
        <v>5589</v>
      </c>
      <c r="B5566" s="2">
        <v>42169</v>
      </c>
      <c r="C5566" s="2" t="str">
        <f>VLOOKUP(Sales_Data17[[#This Row],[Customer Name Index]],Customer_Data[#All],2,0)</f>
        <v>3LAB, Ltd</v>
      </c>
      <c r="D5566">
        <v>16</v>
      </c>
      <c r="E5566" t="s">
        <v>4</v>
      </c>
      <c r="F5566" t="s">
        <v>8168</v>
      </c>
      <c r="G5566" t="s">
        <v>8025</v>
      </c>
      <c r="H5566" t="str">
        <f>VLOOKUP(Sales_Data17[[#This Row],[Delivery Region Index]],Regions_Table[#All],2,0)</f>
        <v>Victoria</v>
      </c>
      <c r="I5566" t="str">
        <f>VLOOKUP(Sales_Data17[[#This Row],[Delivery Region Index]],Regions_Table[#All],3,0)</f>
        <v>Melbourne</v>
      </c>
      <c r="J5566">
        <v>47</v>
      </c>
      <c r="K5566">
        <v>7</v>
      </c>
      <c r="L5566" t="str">
        <f>VLOOKUP(Sales_Data17[[#This Row],[Product Description Index]],Products_Data[#All],2,0)</f>
        <v>Dress Shirts</v>
      </c>
      <c r="M5566">
        <v>6</v>
      </c>
      <c r="N5566" s="9">
        <v>218.12222222222223</v>
      </c>
      <c r="O5566" s="9">
        <f>Sales_Data17[[#This Row],[Order Quantity]]*Sales_Data17[[#This Row],[Unit Price]]</f>
        <v>1308.7333333333333</v>
      </c>
      <c r="P5566" s="9">
        <v>170.13533333333334</v>
      </c>
      <c r="Q5566" s="9">
        <f>Sales_Data17[[#This Row],[Line Total]]-(Sales_Data17[[#This Row],[Total Unit Cost]]*Sales_Data17[[#This Row],[Order Quantity]])</f>
        <v>287.92133333333334</v>
      </c>
      <c r="R5566" s="1" t="str">
        <f>TEXT(Sales_Data17[[#This Row],[OrderDate]],"MMM")</f>
        <v>Jun</v>
      </c>
      <c r="S5566" s="1" t="str">
        <f t="shared" si="86"/>
        <v>2015</v>
      </c>
    </row>
    <row r="5567" spans="1:19">
      <c r="A5567" t="s">
        <v>5590</v>
      </c>
      <c r="B5567" s="2">
        <v>42169</v>
      </c>
      <c r="C5567" s="2" t="str">
        <f>VLOOKUP(Sales_Data17[[#This Row],[Customer Name Index]],Customer_Data[#All],2,0)</f>
        <v>ETUDE Ltd</v>
      </c>
      <c r="D5567">
        <v>4</v>
      </c>
      <c r="E5567" t="s">
        <v>2</v>
      </c>
      <c r="F5567" t="s">
        <v>8168</v>
      </c>
      <c r="G5567" t="s">
        <v>8027</v>
      </c>
      <c r="H5567" t="str">
        <f>VLOOKUP(Sales_Data17[[#This Row],[Delivery Region Index]],Regions_Table[#All],2,0)</f>
        <v>New South Wales</v>
      </c>
      <c r="I5567" t="str">
        <f>VLOOKUP(Sales_Data17[[#This Row],[Delivery Region Index]],Regions_Table[#All],3,0)</f>
        <v>Grafton</v>
      </c>
      <c r="J5567">
        <v>11</v>
      </c>
      <c r="K5567">
        <v>2</v>
      </c>
      <c r="L5567" t="str">
        <f>VLOOKUP(Sales_Data17[[#This Row],[Product Description Index]],Products_Data[#All],2,0)</f>
        <v>Pants</v>
      </c>
      <c r="M5567">
        <v>5</v>
      </c>
      <c r="N5567" s="9">
        <v>18.611111111111111</v>
      </c>
      <c r="O5567" s="9">
        <f>Sales_Data17[[#This Row],[Order Quantity]]*Sales_Data17[[#This Row],[Unit Price]]</f>
        <v>93.055555555555557</v>
      </c>
      <c r="P5567" s="9">
        <v>8.7472222222222218</v>
      </c>
      <c r="Q5567" s="9">
        <f>Sales_Data17[[#This Row],[Line Total]]-(Sales_Data17[[#This Row],[Total Unit Cost]]*Sales_Data17[[#This Row],[Order Quantity]])</f>
        <v>49.31944444444445</v>
      </c>
      <c r="R5567" s="1" t="str">
        <f>TEXT(Sales_Data17[[#This Row],[OrderDate]],"MMM")</f>
        <v>Jun</v>
      </c>
      <c r="S5567" s="1" t="str">
        <f t="shared" si="86"/>
        <v>2015</v>
      </c>
    </row>
    <row r="5568" spans="1:19">
      <c r="A5568" t="s">
        <v>5591</v>
      </c>
      <c r="B5568" s="2">
        <v>42170</v>
      </c>
      <c r="C5568" s="2" t="str">
        <f>VLOOKUP(Sales_Data17[[#This Row],[Customer Name Index]],Customer_Data[#All],2,0)</f>
        <v>Ole Group</v>
      </c>
      <c r="D5568">
        <v>13</v>
      </c>
      <c r="E5568" t="s">
        <v>3</v>
      </c>
      <c r="F5568" t="s">
        <v>8168</v>
      </c>
      <c r="G5568" t="s">
        <v>8026</v>
      </c>
      <c r="H5568" t="str">
        <f>VLOOKUP(Sales_Data17[[#This Row],[Delivery Region Index]],Regions_Table[#All],2,0)</f>
        <v>Queensland</v>
      </c>
      <c r="I5568" t="str">
        <f>VLOOKUP(Sales_Data17[[#This Row],[Delivery Region Index]],Regions_Table[#All],3,0)</f>
        <v>Mackay</v>
      </c>
      <c r="J5568">
        <v>36</v>
      </c>
      <c r="K5568">
        <v>5</v>
      </c>
      <c r="L5568" t="str">
        <f>VLOOKUP(Sales_Data17[[#This Row],[Product Description Index]],Products_Data[#All],2,0)</f>
        <v>Hats</v>
      </c>
      <c r="M5568">
        <v>3</v>
      </c>
      <c r="N5568" s="9">
        <v>440.71111111111111</v>
      </c>
      <c r="O5568" s="9">
        <f>Sales_Data17[[#This Row],[Order Quantity]]*Sales_Data17[[#This Row],[Unit Price]]</f>
        <v>1322.1333333333332</v>
      </c>
      <c r="P5568" s="9">
        <v>308.4977777777778</v>
      </c>
      <c r="Q5568" s="9">
        <f>Sales_Data17[[#This Row],[Line Total]]-(Sales_Data17[[#This Row],[Total Unit Cost]]*Sales_Data17[[#This Row],[Order Quantity]])</f>
        <v>396.63999999999987</v>
      </c>
      <c r="R5568" s="1" t="str">
        <f>TEXT(Sales_Data17[[#This Row],[OrderDate]],"MMM")</f>
        <v>Jun</v>
      </c>
      <c r="S5568" s="1" t="str">
        <f t="shared" si="86"/>
        <v>2015</v>
      </c>
    </row>
    <row r="5569" spans="1:19">
      <c r="A5569" t="s">
        <v>5592</v>
      </c>
      <c r="B5569" s="2">
        <v>42170</v>
      </c>
      <c r="C5569" s="2" t="str">
        <f>VLOOKUP(Sales_Data17[[#This Row],[Customer Name Index]],Customer_Data[#All],2,0)</f>
        <v>Pacific Ltd</v>
      </c>
      <c r="D5569">
        <v>20</v>
      </c>
      <c r="E5569" t="s">
        <v>3</v>
      </c>
      <c r="F5569" t="s">
        <v>8168</v>
      </c>
      <c r="G5569" t="s">
        <v>8028</v>
      </c>
      <c r="H5569" t="str">
        <f>VLOOKUP(Sales_Data17[[#This Row],[Delivery Region Index]],Regions_Table[#All],2,0)</f>
        <v>Victoria</v>
      </c>
      <c r="I5569" t="str">
        <f>VLOOKUP(Sales_Data17[[#This Row],[Delivery Region Index]],Regions_Table[#All],3,0)</f>
        <v>Wodonga</v>
      </c>
      <c r="J5569">
        <v>58</v>
      </c>
      <c r="K5569">
        <v>8</v>
      </c>
      <c r="L5569" t="str">
        <f>VLOOKUP(Sales_Data17[[#This Row],[Product Description Index]],Products_Data[#All],2,0)</f>
        <v>Shoes</v>
      </c>
      <c r="M5569">
        <v>4</v>
      </c>
      <c r="N5569" s="9">
        <v>114.64444444444445</v>
      </c>
      <c r="O5569" s="9">
        <f>Sales_Data17[[#This Row],[Order Quantity]]*Sales_Data17[[#This Row],[Unit Price]]</f>
        <v>458.57777777777778</v>
      </c>
      <c r="P5569" s="9">
        <v>64.200888888888883</v>
      </c>
      <c r="Q5569" s="9">
        <f>Sales_Data17[[#This Row],[Line Total]]-(Sales_Data17[[#This Row],[Total Unit Cost]]*Sales_Data17[[#This Row],[Order Quantity]])</f>
        <v>201.77422222222225</v>
      </c>
      <c r="R5569" s="1" t="str">
        <f>TEXT(Sales_Data17[[#This Row],[OrderDate]],"MMM")</f>
        <v>Jun</v>
      </c>
      <c r="S5569" s="1" t="str">
        <f t="shared" si="86"/>
        <v>2015</v>
      </c>
    </row>
    <row r="5570" spans="1:19">
      <c r="A5570" t="s">
        <v>5593</v>
      </c>
      <c r="B5570" s="2">
        <v>42170</v>
      </c>
      <c r="C5570" s="2" t="str">
        <f>VLOOKUP(Sales_Data17[[#This Row],[Customer Name Index]],Customer_Data[#All],2,0)</f>
        <v>Apollo Ltd</v>
      </c>
      <c r="D5570">
        <v>11</v>
      </c>
      <c r="E5570" t="s">
        <v>3</v>
      </c>
      <c r="F5570" t="s">
        <v>8168</v>
      </c>
      <c r="G5570" t="s">
        <v>8026</v>
      </c>
      <c r="H5570" t="str">
        <f>VLOOKUP(Sales_Data17[[#This Row],[Delivery Region Index]],Regions_Table[#All],2,0)</f>
        <v>Queensland</v>
      </c>
      <c r="I5570" t="str">
        <f>VLOOKUP(Sales_Data17[[#This Row],[Delivery Region Index]],Regions_Table[#All],3,0)</f>
        <v>Gladstone</v>
      </c>
      <c r="J5570">
        <v>30</v>
      </c>
      <c r="K5570">
        <v>5</v>
      </c>
      <c r="L5570" t="str">
        <f>VLOOKUP(Sales_Data17[[#This Row],[Product Description Index]],Products_Data[#All],2,0)</f>
        <v>Hats</v>
      </c>
      <c r="M5570">
        <v>2</v>
      </c>
      <c r="N5570" s="9">
        <v>25.311111111111114</v>
      </c>
      <c r="O5570" s="9">
        <f>Sales_Data17[[#This Row],[Order Quantity]]*Sales_Data17[[#This Row],[Unit Price]]</f>
        <v>50.622222222222227</v>
      </c>
      <c r="P5570" s="9">
        <v>16.199111111111112</v>
      </c>
      <c r="Q5570" s="9">
        <f>Sales_Data17[[#This Row],[Line Total]]-(Sales_Data17[[#This Row],[Total Unit Cost]]*Sales_Data17[[#This Row],[Order Quantity]])</f>
        <v>18.224000000000004</v>
      </c>
      <c r="R5570" s="1" t="str">
        <f>TEXT(Sales_Data17[[#This Row],[OrderDate]],"MMM")</f>
        <v>Jun</v>
      </c>
      <c r="S5570" s="1" t="str">
        <f t="shared" ref="S5570:S5633" si="87">TEXT(B5570,"YYY")</f>
        <v>2015</v>
      </c>
    </row>
    <row r="5571" spans="1:19">
      <c r="A5571" t="s">
        <v>5594</v>
      </c>
      <c r="B5571" s="2">
        <v>42170</v>
      </c>
      <c r="C5571" s="2" t="str">
        <f>VLOOKUP(Sales_Data17[[#This Row],[Customer Name Index]],Customer_Data[#All],2,0)</f>
        <v>Eminence Corp</v>
      </c>
      <c r="D5571">
        <v>18</v>
      </c>
      <c r="E5571" t="s">
        <v>4</v>
      </c>
      <c r="F5571" t="s">
        <v>8168</v>
      </c>
      <c r="G5571" t="s">
        <v>8025</v>
      </c>
      <c r="H5571" t="str">
        <f>VLOOKUP(Sales_Data17[[#This Row],[Delivery Region Index]],Regions_Table[#All],2,0)</f>
        <v>Victoria</v>
      </c>
      <c r="I5571" t="str">
        <f>VLOOKUP(Sales_Data17[[#This Row],[Delivery Region Index]],Regions_Table[#All],3,0)</f>
        <v>Geelong</v>
      </c>
      <c r="J5571">
        <v>51</v>
      </c>
      <c r="K5571">
        <v>7</v>
      </c>
      <c r="L5571" t="str">
        <f>VLOOKUP(Sales_Data17[[#This Row],[Product Description Index]],Products_Data[#All],2,0)</f>
        <v>Dress Shirts</v>
      </c>
      <c r="M5571">
        <v>1</v>
      </c>
      <c r="N5571" s="9">
        <v>432.52222222222224</v>
      </c>
      <c r="O5571" s="9">
        <f>Sales_Data17[[#This Row],[Order Quantity]]*Sales_Data17[[#This Row],[Unit Price]]</f>
        <v>432.52222222222224</v>
      </c>
      <c r="P5571" s="9">
        <v>259.51333333333332</v>
      </c>
      <c r="Q5571" s="9">
        <f>Sales_Data17[[#This Row],[Line Total]]-(Sales_Data17[[#This Row],[Total Unit Cost]]*Sales_Data17[[#This Row],[Order Quantity]])</f>
        <v>173.00888888888892</v>
      </c>
      <c r="R5571" s="1" t="str">
        <f>TEXT(Sales_Data17[[#This Row],[OrderDate]],"MMM")</f>
        <v>Jun</v>
      </c>
      <c r="S5571" s="1" t="str">
        <f t="shared" si="87"/>
        <v>2015</v>
      </c>
    </row>
    <row r="5572" spans="1:19">
      <c r="A5572" t="s">
        <v>5595</v>
      </c>
      <c r="B5572" s="2">
        <v>42170</v>
      </c>
      <c r="C5572" s="2" t="str">
        <f>VLOOKUP(Sales_Data17[[#This Row],[Customer Name Index]],Customer_Data[#All],2,0)</f>
        <v>New Ltd</v>
      </c>
      <c r="D5572">
        <v>7</v>
      </c>
      <c r="E5572" t="s">
        <v>4</v>
      </c>
      <c r="F5572" t="s">
        <v>8168</v>
      </c>
      <c r="G5572" t="s">
        <v>8027</v>
      </c>
      <c r="H5572" t="str">
        <f>VLOOKUP(Sales_Data17[[#This Row],[Delivery Region Index]],Regions_Table[#All],2,0)</f>
        <v>New South Wales</v>
      </c>
      <c r="I5572" t="str">
        <f>VLOOKUP(Sales_Data17[[#This Row],[Delivery Region Index]],Regions_Table[#All],3,0)</f>
        <v>Orange</v>
      </c>
      <c r="J5572">
        <v>18</v>
      </c>
      <c r="K5572">
        <v>3</v>
      </c>
      <c r="L5572" t="str">
        <f>VLOOKUP(Sales_Data17[[#This Row],[Product Description Index]],Products_Data[#All],2,0)</f>
        <v>Sunglasses</v>
      </c>
      <c r="M5572">
        <v>5</v>
      </c>
      <c r="N5572" s="9">
        <v>146.65555555555557</v>
      </c>
      <c r="O5572" s="9">
        <f>Sales_Data17[[#This Row],[Order Quantity]]*Sales_Data17[[#This Row],[Unit Price]]</f>
        <v>733.27777777777783</v>
      </c>
      <c r="P5572" s="9">
        <v>115.85788888888891</v>
      </c>
      <c r="Q5572" s="9">
        <f>Sales_Data17[[#This Row],[Line Total]]-(Sales_Data17[[#This Row],[Total Unit Cost]]*Sales_Data17[[#This Row],[Order Quantity]])</f>
        <v>153.98833333333323</v>
      </c>
      <c r="R5572" s="1" t="str">
        <f>TEXT(Sales_Data17[[#This Row],[OrderDate]],"MMM")</f>
        <v>Jun</v>
      </c>
      <c r="S5572" s="1" t="str">
        <f t="shared" si="87"/>
        <v>2015</v>
      </c>
    </row>
    <row r="5573" spans="1:19">
      <c r="A5573" t="s">
        <v>5596</v>
      </c>
      <c r="B5573" s="2">
        <v>42170</v>
      </c>
      <c r="C5573" s="2" t="str">
        <f>VLOOKUP(Sales_Data17[[#This Row],[Customer Name Index]],Customer_Data[#All],2,0)</f>
        <v>Pacific Ltd</v>
      </c>
      <c r="D5573">
        <v>20</v>
      </c>
      <c r="E5573" t="s">
        <v>3</v>
      </c>
      <c r="F5573" t="s">
        <v>8168</v>
      </c>
      <c r="G5573" t="s">
        <v>8028</v>
      </c>
      <c r="H5573" t="str">
        <f>VLOOKUP(Sales_Data17[[#This Row],[Delivery Region Index]],Regions_Table[#All],2,0)</f>
        <v>Victoria</v>
      </c>
      <c r="I5573" t="str">
        <f>VLOOKUP(Sales_Data17[[#This Row],[Delivery Region Index]],Regions_Table[#All],3,0)</f>
        <v>Warrnambool</v>
      </c>
      <c r="J5573">
        <v>57</v>
      </c>
      <c r="K5573">
        <v>8</v>
      </c>
      <c r="L5573" t="str">
        <f>VLOOKUP(Sales_Data17[[#This Row],[Product Description Index]],Products_Data[#All],2,0)</f>
        <v>Shoes</v>
      </c>
      <c r="M5573">
        <v>7</v>
      </c>
      <c r="N5573" s="9">
        <v>145.91111111111113</v>
      </c>
      <c r="O5573" s="9">
        <f>Sales_Data17[[#This Row],[Order Quantity]]*Sales_Data17[[#This Row],[Unit Price]]</f>
        <v>1021.3777777777779</v>
      </c>
      <c r="P5573" s="9">
        <v>106.51511111111111</v>
      </c>
      <c r="Q5573" s="9">
        <f>Sales_Data17[[#This Row],[Line Total]]-(Sales_Data17[[#This Row],[Total Unit Cost]]*Sales_Data17[[#This Row],[Order Quantity]])</f>
        <v>275.77200000000005</v>
      </c>
      <c r="R5573" s="1" t="str">
        <f>TEXT(Sales_Data17[[#This Row],[OrderDate]],"MMM")</f>
        <v>Jun</v>
      </c>
      <c r="S5573" s="1" t="str">
        <f t="shared" si="87"/>
        <v>2015</v>
      </c>
    </row>
    <row r="5574" spans="1:19">
      <c r="A5574" t="s">
        <v>5597</v>
      </c>
      <c r="B5574" s="2">
        <v>42170</v>
      </c>
      <c r="C5574" s="2" t="str">
        <f>VLOOKUP(Sales_Data17[[#This Row],[Customer Name Index]],Customer_Data[#All],2,0)</f>
        <v xml:space="preserve">Linde </v>
      </c>
      <c r="D5574">
        <v>14</v>
      </c>
      <c r="E5574" t="s">
        <v>3</v>
      </c>
      <c r="F5574" t="s">
        <v>8168</v>
      </c>
      <c r="G5574" t="s">
        <v>8026</v>
      </c>
      <c r="H5574" t="str">
        <f>VLOOKUP(Sales_Data17[[#This Row],[Delivery Region Index]],Regions_Table[#All],2,0)</f>
        <v>Queensland</v>
      </c>
      <c r="I5574" t="str">
        <f>VLOOKUP(Sales_Data17[[#This Row],[Delivery Region Index]],Regions_Table[#All],3,0)</f>
        <v>Redcliffe</v>
      </c>
      <c r="J5574">
        <v>40</v>
      </c>
      <c r="K5574">
        <v>6</v>
      </c>
      <c r="L5574" t="str">
        <f>VLOOKUP(Sales_Data17[[#This Row],[Product Description Index]],Products_Data[#All],2,0)</f>
        <v>Socks</v>
      </c>
      <c r="M5574">
        <v>1</v>
      </c>
      <c r="N5574" s="9">
        <v>333.51111111111112</v>
      </c>
      <c r="O5574" s="9">
        <f>Sales_Data17[[#This Row],[Order Quantity]]*Sales_Data17[[#This Row],[Unit Price]]</f>
        <v>333.51111111111112</v>
      </c>
      <c r="P5574" s="9">
        <v>250.13333333333333</v>
      </c>
      <c r="Q5574" s="9">
        <f>Sales_Data17[[#This Row],[Line Total]]-(Sales_Data17[[#This Row],[Total Unit Cost]]*Sales_Data17[[#This Row],[Order Quantity]])</f>
        <v>83.377777777777794</v>
      </c>
      <c r="R5574" s="1" t="str">
        <f>TEXT(Sales_Data17[[#This Row],[OrderDate]],"MMM")</f>
        <v>Jun</v>
      </c>
      <c r="S5574" s="1" t="str">
        <f t="shared" si="87"/>
        <v>2015</v>
      </c>
    </row>
    <row r="5575" spans="1:19">
      <c r="A5575" t="s">
        <v>5598</v>
      </c>
      <c r="B5575" s="2">
        <v>42170</v>
      </c>
      <c r="C5575" s="2" t="str">
        <f>VLOOKUP(Sales_Data17[[#This Row],[Customer Name Index]],Customer_Data[#All],2,0)</f>
        <v>New Ltd</v>
      </c>
      <c r="D5575">
        <v>7</v>
      </c>
      <c r="E5575" t="s">
        <v>2</v>
      </c>
      <c r="F5575" t="s">
        <v>8168</v>
      </c>
      <c r="G5575" t="s">
        <v>8027</v>
      </c>
      <c r="H5575" t="str">
        <f>VLOOKUP(Sales_Data17[[#This Row],[Delivery Region Index]],Regions_Table[#All],2,0)</f>
        <v>New South Wales</v>
      </c>
      <c r="I5575" t="str">
        <f>VLOOKUP(Sales_Data17[[#This Row],[Delivery Region Index]],Regions_Table[#All],3,0)</f>
        <v>Tamworth</v>
      </c>
      <c r="J5575">
        <v>21</v>
      </c>
      <c r="K5575">
        <v>3</v>
      </c>
      <c r="L5575" t="str">
        <f>VLOOKUP(Sales_Data17[[#This Row],[Product Description Index]],Products_Data[#All],2,0)</f>
        <v>Sunglasses</v>
      </c>
      <c r="M5575">
        <v>6</v>
      </c>
      <c r="N5575" s="9">
        <v>26.055555555555557</v>
      </c>
      <c r="O5575" s="9">
        <f>Sales_Data17[[#This Row],[Order Quantity]]*Sales_Data17[[#This Row],[Unit Price]]</f>
        <v>156.33333333333334</v>
      </c>
      <c r="P5575" s="9">
        <v>20.844444444444449</v>
      </c>
      <c r="Q5575" s="9">
        <f>Sales_Data17[[#This Row],[Line Total]]-(Sales_Data17[[#This Row],[Total Unit Cost]]*Sales_Data17[[#This Row],[Order Quantity]])</f>
        <v>31.266666666666652</v>
      </c>
      <c r="R5575" s="1" t="str">
        <f>TEXT(Sales_Data17[[#This Row],[OrderDate]],"MMM")</f>
        <v>Jun</v>
      </c>
      <c r="S5575" s="1" t="str">
        <f t="shared" si="87"/>
        <v>2015</v>
      </c>
    </row>
    <row r="5576" spans="1:19">
      <c r="A5576" t="s">
        <v>5599</v>
      </c>
      <c r="B5576" s="2">
        <v>42170</v>
      </c>
      <c r="C5576" s="2" t="str">
        <f>VLOOKUP(Sales_Data17[[#This Row],[Customer Name Index]],Customer_Data[#All],2,0)</f>
        <v>ETUDE Ltd</v>
      </c>
      <c r="D5576">
        <v>4</v>
      </c>
      <c r="E5576" t="s">
        <v>4</v>
      </c>
      <c r="F5576" t="s">
        <v>8168</v>
      </c>
      <c r="G5576" t="s">
        <v>8027</v>
      </c>
      <c r="H5576" t="str">
        <f>VLOOKUP(Sales_Data17[[#This Row],[Delivery Region Index]],Regions_Table[#All],2,0)</f>
        <v>New South Wales</v>
      </c>
      <c r="I5576" t="str">
        <f>VLOOKUP(Sales_Data17[[#This Row],[Delivery Region Index]],Regions_Table[#All],3,0)</f>
        <v>Griffith</v>
      </c>
      <c r="J5576">
        <v>12</v>
      </c>
      <c r="K5576">
        <v>2</v>
      </c>
      <c r="L5576" t="str">
        <f>VLOOKUP(Sales_Data17[[#This Row],[Product Description Index]],Products_Data[#All],2,0)</f>
        <v>Pants</v>
      </c>
      <c r="M5576">
        <v>9</v>
      </c>
      <c r="N5576" s="9">
        <v>125.06666666666668</v>
      </c>
      <c r="O5576" s="9">
        <f>Sales_Data17[[#This Row],[Order Quantity]]*Sales_Data17[[#This Row],[Unit Price]]</f>
        <v>1125.6000000000001</v>
      </c>
      <c r="P5576" s="9">
        <v>66.285333333333341</v>
      </c>
      <c r="Q5576" s="9">
        <f>Sales_Data17[[#This Row],[Line Total]]-(Sales_Data17[[#This Row],[Total Unit Cost]]*Sales_Data17[[#This Row],[Order Quantity]])</f>
        <v>529.03200000000004</v>
      </c>
      <c r="R5576" s="1" t="str">
        <f>TEXT(Sales_Data17[[#This Row],[OrderDate]],"MMM")</f>
        <v>Jun</v>
      </c>
      <c r="S5576" s="1" t="str">
        <f t="shared" si="87"/>
        <v>2015</v>
      </c>
    </row>
    <row r="5577" spans="1:19">
      <c r="A5577" t="s">
        <v>5600</v>
      </c>
      <c r="B5577" s="2">
        <v>42171</v>
      </c>
      <c r="C5577" s="2" t="str">
        <f>VLOOKUP(Sales_Data17[[#This Row],[Customer Name Index]],Customer_Data[#All],2,0)</f>
        <v>Apollo Ltd</v>
      </c>
      <c r="D5577">
        <v>11</v>
      </c>
      <c r="E5577" t="s">
        <v>4</v>
      </c>
      <c r="F5577" t="s">
        <v>8168</v>
      </c>
      <c r="G5577" t="s">
        <v>8026</v>
      </c>
      <c r="H5577" t="str">
        <f>VLOOKUP(Sales_Data17[[#This Row],[Delivery Region Index]],Regions_Table[#All],2,0)</f>
        <v>Queensland</v>
      </c>
      <c r="I5577" t="str">
        <f>VLOOKUP(Sales_Data17[[#This Row],[Delivery Region Index]],Regions_Table[#All],3,0)</f>
        <v>Gold Coast</v>
      </c>
      <c r="J5577">
        <v>31</v>
      </c>
      <c r="K5577">
        <v>5</v>
      </c>
      <c r="L5577" t="str">
        <f>VLOOKUP(Sales_Data17[[#This Row],[Product Description Index]],Products_Data[#All],2,0)</f>
        <v>Hats</v>
      </c>
      <c r="M5577">
        <v>3</v>
      </c>
      <c r="N5577" s="9">
        <v>113.15555555555555</v>
      </c>
      <c r="O5577" s="9">
        <f>Sales_Data17[[#This Row],[Order Quantity]]*Sales_Data17[[#This Row],[Unit Price]]</f>
        <v>339.46666666666664</v>
      </c>
      <c r="P5577" s="9">
        <v>75.814222222222213</v>
      </c>
      <c r="Q5577" s="9">
        <f>Sales_Data17[[#This Row],[Line Total]]-(Sales_Data17[[#This Row],[Total Unit Cost]]*Sales_Data17[[#This Row],[Order Quantity]])</f>
        <v>112.024</v>
      </c>
      <c r="R5577" s="1" t="str">
        <f>TEXT(Sales_Data17[[#This Row],[OrderDate]],"MMM")</f>
        <v>Jun</v>
      </c>
      <c r="S5577" s="1" t="str">
        <f t="shared" si="87"/>
        <v>2015</v>
      </c>
    </row>
    <row r="5578" spans="1:19">
      <c r="A5578" t="s">
        <v>5601</v>
      </c>
      <c r="B5578" s="2">
        <v>42171</v>
      </c>
      <c r="C5578" s="2" t="str">
        <f>VLOOKUP(Sales_Data17[[#This Row],[Customer Name Index]],Customer_Data[#All],2,0)</f>
        <v xml:space="preserve">Linde </v>
      </c>
      <c r="D5578">
        <v>14</v>
      </c>
      <c r="E5578" t="s">
        <v>2</v>
      </c>
      <c r="F5578" t="s">
        <v>8168</v>
      </c>
      <c r="G5578" t="s">
        <v>8026</v>
      </c>
      <c r="H5578" t="str">
        <f>VLOOKUP(Sales_Data17[[#This Row],[Delivery Region Index]],Regions_Table[#All],2,0)</f>
        <v>Queensland</v>
      </c>
      <c r="I5578" t="str">
        <f>VLOOKUP(Sales_Data17[[#This Row],[Delivery Region Index]],Regions_Table[#All],3,0)</f>
        <v>Mount Isa</v>
      </c>
      <c r="J5578">
        <v>38</v>
      </c>
      <c r="K5578">
        <v>6</v>
      </c>
      <c r="L5578" t="str">
        <f>VLOOKUP(Sales_Data17[[#This Row],[Product Description Index]],Products_Data[#All],2,0)</f>
        <v>Socks</v>
      </c>
      <c r="M5578">
        <v>6</v>
      </c>
      <c r="N5578" s="9">
        <v>620.86666666666667</v>
      </c>
      <c r="O5578" s="9">
        <f>Sales_Data17[[#This Row],[Order Quantity]]*Sales_Data17[[#This Row],[Unit Price]]</f>
        <v>3725.2</v>
      </c>
      <c r="P5578" s="9">
        <v>515.31933333333336</v>
      </c>
      <c r="Q5578" s="9">
        <f>Sales_Data17[[#This Row],[Line Total]]-(Sales_Data17[[#This Row],[Total Unit Cost]]*Sales_Data17[[#This Row],[Order Quantity]])</f>
        <v>633.28399999999965</v>
      </c>
      <c r="R5578" s="1" t="str">
        <f>TEXT(Sales_Data17[[#This Row],[OrderDate]],"MMM")</f>
        <v>Jun</v>
      </c>
      <c r="S5578" s="1" t="str">
        <f t="shared" si="87"/>
        <v>2015</v>
      </c>
    </row>
    <row r="5579" spans="1:19">
      <c r="A5579" t="s">
        <v>5602</v>
      </c>
      <c r="B5579" s="2">
        <v>42172</v>
      </c>
      <c r="C5579" s="2" t="str">
        <f>VLOOKUP(Sales_Data17[[#This Row],[Customer Name Index]],Customer_Data[#All],2,0)</f>
        <v>Pure Group</v>
      </c>
      <c r="D5579">
        <v>17</v>
      </c>
      <c r="E5579" t="s">
        <v>4</v>
      </c>
      <c r="F5579" t="s">
        <v>8168</v>
      </c>
      <c r="G5579" t="s">
        <v>8025</v>
      </c>
      <c r="H5579" t="str">
        <f>VLOOKUP(Sales_Data17[[#This Row],[Delivery Region Index]],Regions_Table[#All],2,0)</f>
        <v>Victoria</v>
      </c>
      <c r="I5579" t="str">
        <f>VLOOKUP(Sales_Data17[[#This Row],[Delivery Region Index]],Regions_Table[#All],3,0)</f>
        <v>Benalla</v>
      </c>
      <c r="J5579">
        <v>48</v>
      </c>
      <c r="K5579">
        <v>7</v>
      </c>
      <c r="L5579" t="str">
        <f>VLOOKUP(Sales_Data17[[#This Row],[Product Description Index]],Products_Data[#All],2,0)</f>
        <v>Dress Shirts</v>
      </c>
      <c r="M5579">
        <v>7</v>
      </c>
      <c r="N5579" s="9">
        <v>99.01111111111112</v>
      </c>
      <c r="O5579" s="9">
        <f>Sales_Data17[[#This Row],[Order Quantity]]*Sales_Data17[[#This Row],[Unit Price]]</f>
        <v>693.07777777777778</v>
      </c>
      <c r="P5579" s="9">
        <v>60.396777777777778</v>
      </c>
      <c r="Q5579" s="9">
        <f>Sales_Data17[[#This Row],[Line Total]]-(Sales_Data17[[#This Row],[Total Unit Cost]]*Sales_Data17[[#This Row],[Order Quantity]])</f>
        <v>270.30033333333336</v>
      </c>
      <c r="R5579" s="1" t="str">
        <f>TEXT(Sales_Data17[[#This Row],[OrderDate]],"MMM")</f>
        <v>Jun</v>
      </c>
      <c r="S5579" s="1" t="str">
        <f t="shared" si="87"/>
        <v>2015</v>
      </c>
    </row>
    <row r="5580" spans="1:19">
      <c r="A5580" t="s">
        <v>5603</v>
      </c>
      <c r="B5580" s="2">
        <v>42172</v>
      </c>
      <c r="C5580" s="2" t="str">
        <f>VLOOKUP(Sales_Data17[[#This Row],[Customer Name Index]],Customer_Data[#All],2,0)</f>
        <v>3LAB, Ltd</v>
      </c>
      <c r="D5580">
        <v>16</v>
      </c>
      <c r="E5580" t="s">
        <v>4</v>
      </c>
      <c r="F5580" t="s">
        <v>8168</v>
      </c>
      <c r="G5580" t="s">
        <v>8025</v>
      </c>
      <c r="H5580" t="str">
        <f>VLOOKUP(Sales_Data17[[#This Row],[Delivery Region Index]],Regions_Table[#All],2,0)</f>
        <v>South Australia</v>
      </c>
      <c r="I5580" t="str">
        <f>VLOOKUP(Sales_Data17[[#This Row],[Delivery Region Index]],Regions_Table[#All],3,0)</f>
        <v>Adelaide</v>
      </c>
      <c r="J5580">
        <v>46</v>
      </c>
      <c r="K5580">
        <v>7</v>
      </c>
      <c r="L5580" t="str">
        <f>VLOOKUP(Sales_Data17[[#This Row],[Product Description Index]],Products_Data[#All],2,0)</f>
        <v>Dress Shirts</v>
      </c>
      <c r="M5580">
        <v>8</v>
      </c>
      <c r="N5580" s="9">
        <v>124.32222222222224</v>
      </c>
      <c r="O5580" s="9">
        <f>Sales_Data17[[#This Row],[Order Quantity]]*Sales_Data17[[#This Row],[Unit Price]]</f>
        <v>994.5777777777779</v>
      </c>
      <c r="P5580" s="9">
        <v>87.025555555555556</v>
      </c>
      <c r="Q5580" s="9">
        <f>Sales_Data17[[#This Row],[Line Total]]-(Sales_Data17[[#This Row],[Total Unit Cost]]*Sales_Data17[[#This Row],[Order Quantity]])</f>
        <v>298.37333333333345</v>
      </c>
      <c r="R5580" s="1" t="str">
        <f>TEXT(Sales_Data17[[#This Row],[OrderDate]],"MMM")</f>
        <v>Jun</v>
      </c>
      <c r="S5580" s="1" t="str">
        <f t="shared" si="87"/>
        <v>2015</v>
      </c>
    </row>
    <row r="5581" spans="1:19">
      <c r="A5581" t="s">
        <v>5604</v>
      </c>
      <c r="B5581" s="2">
        <v>42172</v>
      </c>
      <c r="C5581" s="2" t="str">
        <f>VLOOKUP(Sales_Data17[[#This Row],[Customer Name Index]],Customer_Data[#All],2,0)</f>
        <v xml:space="preserve">Qualitest </v>
      </c>
      <c r="D5581">
        <v>19</v>
      </c>
      <c r="E5581" t="s">
        <v>4</v>
      </c>
      <c r="F5581" t="s">
        <v>8168</v>
      </c>
      <c r="G5581" t="s">
        <v>8028</v>
      </c>
      <c r="H5581" t="str">
        <f>VLOOKUP(Sales_Data17[[#This Row],[Delivery Region Index]],Regions_Table[#All],2,0)</f>
        <v>Victoria</v>
      </c>
      <c r="I5581" t="str">
        <f>VLOOKUP(Sales_Data17[[#This Row],[Delivery Region Index]],Regions_Table[#All],3,0)</f>
        <v>Mildura</v>
      </c>
      <c r="J5581">
        <v>53</v>
      </c>
      <c r="K5581">
        <v>8</v>
      </c>
      <c r="L5581" t="str">
        <f>VLOOKUP(Sales_Data17[[#This Row],[Product Description Index]],Products_Data[#All],2,0)</f>
        <v>Shoes</v>
      </c>
      <c r="M5581">
        <v>6</v>
      </c>
      <c r="N5581" s="9">
        <v>196.53333333333333</v>
      </c>
      <c r="O5581" s="9">
        <f>Sales_Data17[[#This Row],[Order Quantity]]*Sales_Data17[[#This Row],[Unit Price]]</f>
        <v>1179.2</v>
      </c>
      <c r="P5581" s="9">
        <v>121.85066666666665</v>
      </c>
      <c r="Q5581" s="9">
        <f>Sales_Data17[[#This Row],[Line Total]]-(Sales_Data17[[#This Row],[Total Unit Cost]]*Sales_Data17[[#This Row],[Order Quantity]])</f>
        <v>448.09600000000012</v>
      </c>
      <c r="R5581" s="1" t="str">
        <f>TEXT(Sales_Data17[[#This Row],[OrderDate]],"MMM")</f>
        <v>Jun</v>
      </c>
      <c r="S5581" s="1" t="str">
        <f t="shared" si="87"/>
        <v>2015</v>
      </c>
    </row>
    <row r="5582" spans="1:19">
      <c r="A5582" t="s">
        <v>5605</v>
      </c>
      <c r="B5582" s="2">
        <v>42172</v>
      </c>
      <c r="C5582" s="2" t="str">
        <f>VLOOKUP(Sales_Data17[[#This Row],[Customer Name Index]],Customer_Data[#All],2,0)</f>
        <v>ETUDE Ltd</v>
      </c>
      <c r="D5582">
        <v>4</v>
      </c>
      <c r="E5582" t="s">
        <v>3</v>
      </c>
      <c r="F5582" t="s">
        <v>8168</v>
      </c>
      <c r="G5582" t="s">
        <v>8027</v>
      </c>
      <c r="H5582" t="str">
        <f>VLOOKUP(Sales_Data17[[#This Row],[Delivery Region Index]],Regions_Table[#All],2,0)</f>
        <v>New South Wales</v>
      </c>
      <c r="I5582" t="str">
        <f>VLOOKUP(Sales_Data17[[#This Row],[Delivery Region Index]],Regions_Table[#All],3,0)</f>
        <v>Grafton</v>
      </c>
      <c r="J5582">
        <v>11</v>
      </c>
      <c r="K5582">
        <v>2</v>
      </c>
      <c r="L5582" t="str">
        <f>VLOOKUP(Sales_Data17[[#This Row],[Product Description Index]],Products_Data[#All],2,0)</f>
        <v>Pants</v>
      </c>
      <c r="M5582">
        <v>7</v>
      </c>
      <c r="N5582" s="9">
        <v>109.43333333333334</v>
      </c>
      <c r="O5582" s="9">
        <f>Sales_Data17[[#This Row],[Order Quantity]]*Sales_Data17[[#This Row],[Unit Price]]</f>
        <v>766.0333333333333</v>
      </c>
      <c r="P5582" s="9">
        <v>77.697666666666663</v>
      </c>
      <c r="Q5582" s="9">
        <f>Sales_Data17[[#This Row],[Line Total]]-(Sales_Data17[[#This Row],[Total Unit Cost]]*Sales_Data17[[#This Row],[Order Quantity]])</f>
        <v>222.14966666666669</v>
      </c>
      <c r="R5582" s="1" t="str">
        <f>TEXT(Sales_Data17[[#This Row],[OrderDate]],"MMM")</f>
        <v>Jun</v>
      </c>
      <c r="S5582" s="1" t="str">
        <f t="shared" si="87"/>
        <v>2015</v>
      </c>
    </row>
    <row r="5583" spans="1:19">
      <c r="A5583" t="s">
        <v>5606</v>
      </c>
      <c r="B5583" s="2">
        <v>42172</v>
      </c>
      <c r="C5583" s="2" t="str">
        <f>VLOOKUP(Sales_Data17[[#This Row],[Customer Name Index]],Customer_Data[#All],2,0)</f>
        <v xml:space="preserve">Ei </v>
      </c>
      <c r="D5583">
        <v>9</v>
      </c>
      <c r="E5583" t="s">
        <v>4</v>
      </c>
      <c r="F5583" t="s">
        <v>8168</v>
      </c>
      <c r="G5583" t="s">
        <v>8027</v>
      </c>
      <c r="H5583" t="str">
        <f>VLOOKUP(Sales_Data17[[#This Row],[Delivery Region Index]],Regions_Table[#All],2,0)</f>
        <v>New South Wales</v>
      </c>
      <c r="I5583" t="str">
        <f>VLOOKUP(Sales_Data17[[#This Row],[Delivery Region Index]],Regions_Table[#All],3,0)</f>
        <v>Wollongong</v>
      </c>
      <c r="J5583">
        <v>24</v>
      </c>
      <c r="K5583">
        <v>4</v>
      </c>
      <c r="L5583" t="str">
        <f>VLOOKUP(Sales_Data17[[#This Row],[Product Description Index]],Products_Data[#All],2,0)</f>
        <v>Jeans</v>
      </c>
      <c r="M5583">
        <v>7</v>
      </c>
      <c r="N5583" s="9">
        <v>116.13333333333334</v>
      </c>
      <c r="O5583" s="9">
        <f>Sales_Data17[[#This Row],[Order Quantity]]*Sales_Data17[[#This Row],[Unit Price]]</f>
        <v>812.93333333333339</v>
      </c>
      <c r="P5583" s="9">
        <v>54.582666666666661</v>
      </c>
      <c r="Q5583" s="9">
        <f>Sales_Data17[[#This Row],[Line Total]]-(Sales_Data17[[#This Row],[Total Unit Cost]]*Sales_Data17[[#This Row],[Order Quantity]])</f>
        <v>430.85466666666679</v>
      </c>
      <c r="R5583" s="1" t="str">
        <f>TEXT(Sales_Data17[[#This Row],[OrderDate]],"MMM")</f>
        <v>Jun</v>
      </c>
      <c r="S5583" s="1" t="str">
        <f t="shared" si="87"/>
        <v>2015</v>
      </c>
    </row>
    <row r="5584" spans="1:19">
      <c r="A5584" t="s">
        <v>5607</v>
      </c>
      <c r="B5584" s="2">
        <v>42173</v>
      </c>
      <c r="C5584" s="2" t="str">
        <f>VLOOKUP(Sales_Data17[[#This Row],[Customer Name Index]],Customer_Data[#All],2,0)</f>
        <v>3LAB, Ltd</v>
      </c>
      <c r="D5584">
        <v>16</v>
      </c>
      <c r="E5584" t="s">
        <v>4</v>
      </c>
      <c r="F5584" t="s">
        <v>8168</v>
      </c>
      <c r="G5584" t="s">
        <v>8025</v>
      </c>
      <c r="H5584" t="str">
        <f>VLOOKUP(Sales_Data17[[#This Row],[Delivery Region Index]],Regions_Table[#All],2,0)</f>
        <v>South Australia</v>
      </c>
      <c r="I5584" t="str">
        <f>VLOOKUP(Sales_Data17[[#This Row],[Delivery Region Index]],Regions_Table[#All],3,0)</f>
        <v>Adelaide</v>
      </c>
      <c r="J5584">
        <v>46</v>
      </c>
      <c r="K5584">
        <v>7</v>
      </c>
      <c r="L5584" t="str">
        <f>VLOOKUP(Sales_Data17[[#This Row],[Product Description Index]],Products_Data[#All],2,0)</f>
        <v>Dress Shirts</v>
      </c>
      <c r="M5584">
        <v>6</v>
      </c>
      <c r="N5584" s="9">
        <v>437.73333333333335</v>
      </c>
      <c r="O5584" s="9">
        <f>Sales_Data17[[#This Row],[Order Quantity]]*Sales_Data17[[#This Row],[Unit Price]]</f>
        <v>2626.4</v>
      </c>
      <c r="P5584" s="9">
        <v>350.18666666666672</v>
      </c>
      <c r="Q5584" s="9">
        <f>Sales_Data17[[#This Row],[Line Total]]-(Sales_Data17[[#This Row],[Total Unit Cost]]*Sales_Data17[[#This Row],[Order Quantity]])</f>
        <v>525.27999999999975</v>
      </c>
      <c r="R5584" s="1" t="str">
        <f>TEXT(Sales_Data17[[#This Row],[OrderDate]],"MMM")</f>
        <v>Jun</v>
      </c>
      <c r="S5584" s="1" t="str">
        <f t="shared" si="87"/>
        <v>2015</v>
      </c>
    </row>
    <row r="5585" spans="1:19">
      <c r="A5585" t="s">
        <v>5608</v>
      </c>
      <c r="B5585" s="2">
        <v>42173</v>
      </c>
      <c r="C5585" s="2" t="str">
        <f>VLOOKUP(Sales_Data17[[#This Row],[Customer Name Index]],Customer_Data[#All],2,0)</f>
        <v xml:space="preserve">Qualitest </v>
      </c>
      <c r="D5585">
        <v>19</v>
      </c>
      <c r="E5585" t="s">
        <v>2</v>
      </c>
      <c r="F5585" t="s">
        <v>8168</v>
      </c>
      <c r="G5585" t="s">
        <v>8028</v>
      </c>
      <c r="H5585" t="str">
        <f>VLOOKUP(Sales_Data17[[#This Row],[Delivery Region Index]],Regions_Table[#All],2,0)</f>
        <v>Victoria</v>
      </c>
      <c r="I5585" t="str">
        <f>VLOOKUP(Sales_Data17[[#This Row],[Delivery Region Index]],Regions_Table[#All],3,0)</f>
        <v>Mildura</v>
      </c>
      <c r="J5585">
        <v>53</v>
      </c>
      <c r="K5585">
        <v>8</v>
      </c>
      <c r="L5585" t="str">
        <f>VLOOKUP(Sales_Data17[[#This Row],[Product Description Index]],Products_Data[#All],2,0)</f>
        <v>Shoes</v>
      </c>
      <c r="M5585">
        <v>1</v>
      </c>
      <c r="N5585" s="9">
        <v>326.06666666666666</v>
      </c>
      <c r="O5585" s="9">
        <f>Sales_Data17[[#This Row],[Order Quantity]]*Sales_Data17[[#This Row],[Unit Price]]</f>
        <v>326.06666666666666</v>
      </c>
      <c r="P5585" s="9">
        <v>143.46933333333334</v>
      </c>
      <c r="Q5585" s="9">
        <f>Sales_Data17[[#This Row],[Line Total]]-(Sales_Data17[[#This Row],[Total Unit Cost]]*Sales_Data17[[#This Row],[Order Quantity]])</f>
        <v>182.59733333333332</v>
      </c>
      <c r="R5585" s="1" t="str">
        <f>TEXT(Sales_Data17[[#This Row],[OrderDate]],"MMM")</f>
        <v>Jun</v>
      </c>
      <c r="S5585" s="1" t="str">
        <f t="shared" si="87"/>
        <v>2015</v>
      </c>
    </row>
    <row r="5586" spans="1:19">
      <c r="A5586" t="s">
        <v>5609</v>
      </c>
      <c r="B5586" s="2">
        <v>42174</v>
      </c>
      <c r="C5586" s="2" t="str">
        <f>VLOOKUP(Sales_Data17[[#This Row],[Customer Name Index]],Customer_Data[#All],2,0)</f>
        <v>Apollo Ltd</v>
      </c>
      <c r="D5586">
        <v>11</v>
      </c>
      <c r="E5586" t="s">
        <v>4</v>
      </c>
      <c r="F5586" t="s">
        <v>8168</v>
      </c>
      <c r="G5586" t="s">
        <v>8026</v>
      </c>
      <c r="H5586" t="str">
        <f>VLOOKUP(Sales_Data17[[#This Row],[Delivery Region Index]],Regions_Table[#All],2,0)</f>
        <v>Queensland</v>
      </c>
      <c r="I5586" t="str">
        <f>VLOOKUP(Sales_Data17[[#This Row],[Delivery Region Index]],Regions_Table[#All],3,0)</f>
        <v>Gympie</v>
      </c>
      <c r="J5586">
        <v>32</v>
      </c>
      <c r="K5586">
        <v>5</v>
      </c>
      <c r="L5586" t="str">
        <f>VLOOKUP(Sales_Data17[[#This Row],[Product Description Index]],Products_Data[#All],2,0)</f>
        <v>Hats</v>
      </c>
      <c r="M5586">
        <v>3</v>
      </c>
      <c r="N5586" s="9">
        <v>696.8</v>
      </c>
      <c r="O5586" s="9">
        <f>Sales_Data17[[#This Row],[Order Quantity]]*Sales_Data17[[#This Row],[Unit Price]]</f>
        <v>2090.3999999999996</v>
      </c>
      <c r="P5586" s="9">
        <v>362.33600000000001</v>
      </c>
      <c r="Q5586" s="9">
        <f>Sales_Data17[[#This Row],[Line Total]]-(Sales_Data17[[#This Row],[Total Unit Cost]]*Sales_Data17[[#This Row],[Order Quantity]])</f>
        <v>1003.3919999999996</v>
      </c>
      <c r="R5586" s="1" t="str">
        <f>TEXT(Sales_Data17[[#This Row],[OrderDate]],"MMM")</f>
        <v>Jun</v>
      </c>
      <c r="S5586" s="1" t="str">
        <f t="shared" si="87"/>
        <v>2015</v>
      </c>
    </row>
    <row r="5587" spans="1:19">
      <c r="A5587" t="s">
        <v>5610</v>
      </c>
      <c r="B5587" s="2">
        <v>42174</v>
      </c>
      <c r="C5587" s="2" t="str">
        <f>VLOOKUP(Sales_Data17[[#This Row],[Customer Name Index]],Customer_Data[#All],2,0)</f>
        <v xml:space="preserve">Medline </v>
      </c>
      <c r="D5587">
        <v>12</v>
      </c>
      <c r="E5587" t="s">
        <v>4</v>
      </c>
      <c r="F5587" t="s">
        <v>8168</v>
      </c>
      <c r="G5587" t="s">
        <v>8026</v>
      </c>
      <c r="H5587" t="str">
        <f>VLOOKUP(Sales_Data17[[#This Row],[Delivery Region Index]],Regions_Table[#All],2,0)</f>
        <v>Queensland</v>
      </c>
      <c r="I5587" t="str">
        <f>VLOOKUP(Sales_Data17[[#This Row],[Delivery Region Index]],Regions_Table[#All],3,0)</f>
        <v>Ipswich</v>
      </c>
      <c r="J5587">
        <v>34</v>
      </c>
      <c r="K5587">
        <v>5</v>
      </c>
      <c r="L5587" t="str">
        <f>VLOOKUP(Sales_Data17[[#This Row],[Product Description Index]],Products_Data[#All],2,0)</f>
        <v>Hats</v>
      </c>
      <c r="M5587">
        <v>8</v>
      </c>
      <c r="N5587" s="9">
        <v>424.33333333333331</v>
      </c>
      <c r="O5587" s="9">
        <f>Sales_Data17[[#This Row],[Order Quantity]]*Sales_Data17[[#This Row],[Unit Price]]</f>
        <v>3394.6666666666665</v>
      </c>
      <c r="P5587" s="9">
        <v>250.35666666666668</v>
      </c>
      <c r="Q5587" s="9">
        <f>Sales_Data17[[#This Row],[Line Total]]-(Sales_Data17[[#This Row],[Total Unit Cost]]*Sales_Data17[[#This Row],[Order Quantity]])</f>
        <v>1391.813333333333</v>
      </c>
      <c r="R5587" s="1" t="str">
        <f>TEXT(Sales_Data17[[#This Row],[OrderDate]],"MMM")</f>
        <v>Jun</v>
      </c>
      <c r="S5587" s="1" t="str">
        <f t="shared" si="87"/>
        <v>2015</v>
      </c>
    </row>
    <row r="5588" spans="1:19">
      <c r="A5588" t="s">
        <v>5611</v>
      </c>
      <c r="B5588" s="2">
        <v>42174</v>
      </c>
      <c r="C5588" s="2" t="str">
        <f>VLOOKUP(Sales_Data17[[#This Row],[Customer Name Index]],Customer_Data[#All],2,0)</f>
        <v>Eminence Corp</v>
      </c>
      <c r="D5588">
        <v>18</v>
      </c>
      <c r="E5588" t="s">
        <v>4</v>
      </c>
      <c r="F5588" t="s">
        <v>8168</v>
      </c>
      <c r="G5588" t="s">
        <v>8025</v>
      </c>
      <c r="H5588" t="str">
        <f>VLOOKUP(Sales_Data17[[#This Row],[Delivery Region Index]],Regions_Table[#All],2,0)</f>
        <v>Victoria</v>
      </c>
      <c r="I5588" t="str">
        <f>VLOOKUP(Sales_Data17[[#This Row],[Delivery Region Index]],Regions_Table[#All],3,0)</f>
        <v>Bendigo</v>
      </c>
      <c r="J5588">
        <v>50</v>
      </c>
      <c r="K5588">
        <v>7</v>
      </c>
      <c r="L5588" t="str">
        <f>VLOOKUP(Sales_Data17[[#This Row],[Product Description Index]],Products_Data[#All],2,0)</f>
        <v>Dress Shirts</v>
      </c>
      <c r="M5588">
        <v>1</v>
      </c>
      <c r="N5588" s="9">
        <v>266.51111111111112</v>
      </c>
      <c r="O5588" s="9">
        <f>Sales_Data17[[#This Row],[Order Quantity]]*Sales_Data17[[#This Row],[Unit Price]]</f>
        <v>266.51111111111112</v>
      </c>
      <c r="P5588" s="9">
        <v>159.90666666666664</v>
      </c>
      <c r="Q5588" s="9">
        <f>Sales_Data17[[#This Row],[Line Total]]-(Sales_Data17[[#This Row],[Total Unit Cost]]*Sales_Data17[[#This Row],[Order Quantity]])</f>
        <v>106.60444444444448</v>
      </c>
      <c r="R5588" s="1" t="str">
        <f>TEXT(Sales_Data17[[#This Row],[OrderDate]],"MMM")</f>
        <v>Jun</v>
      </c>
      <c r="S5588" s="1" t="str">
        <f t="shared" si="87"/>
        <v>2015</v>
      </c>
    </row>
    <row r="5589" spans="1:19">
      <c r="A5589" t="s">
        <v>5612</v>
      </c>
      <c r="B5589" s="2">
        <v>42174</v>
      </c>
      <c r="C5589" s="2" t="str">
        <f>VLOOKUP(Sales_Data17[[#This Row],[Customer Name Index]],Customer_Data[#All],2,0)</f>
        <v>PEDIFIX, Corp</v>
      </c>
      <c r="D5589">
        <v>6</v>
      </c>
      <c r="E5589" t="s">
        <v>3</v>
      </c>
      <c r="F5589" t="s">
        <v>8168</v>
      </c>
      <c r="G5589" t="s">
        <v>8027</v>
      </c>
      <c r="H5589" t="str">
        <f>VLOOKUP(Sales_Data17[[#This Row],[Delivery Region Index]],Regions_Table[#All],2,0)</f>
        <v>New South Wales</v>
      </c>
      <c r="I5589" t="str">
        <f>VLOOKUP(Sales_Data17[[#This Row],[Delivery Region Index]],Regions_Table[#All],3,0)</f>
        <v>Newcastle</v>
      </c>
      <c r="J5589">
        <v>16</v>
      </c>
      <c r="K5589">
        <v>3</v>
      </c>
      <c r="L5589" t="str">
        <f>VLOOKUP(Sales_Data17[[#This Row],[Product Description Index]],Products_Data[#All],2,0)</f>
        <v>Sunglasses</v>
      </c>
      <c r="M5589">
        <v>2</v>
      </c>
      <c r="N5589" s="9">
        <v>436.24444444444447</v>
      </c>
      <c r="O5589" s="9">
        <f>Sales_Data17[[#This Row],[Order Quantity]]*Sales_Data17[[#This Row],[Unit Price]]</f>
        <v>872.48888888888894</v>
      </c>
      <c r="P5589" s="9">
        <v>274.83400000000006</v>
      </c>
      <c r="Q5589" s="9">
        <f>Sales_Data17[[#This Row],[Line Total]]-(Sales_Data17[[#This Row],[Total Unit Cost]]*Sales_Data17[[#This Row],[Order Quantity]])</f>
        <v>322.82088888888882</v>
      </c>
      <c r="R5589" s="1" t="str">
        <f>TEXT(Sales_Data17[[#This Row],[OrderDate]],"MMM")</f>
        <v>Jun</v>
      </c>
      <c r="S5589" s="1" t="str">
        <f t="shared" si="87"/>
        <v>2015</v>
      </c>
    </row>
    <row r="5590" spans="1:19">
      <c r="A5590" t="s">
        <v>5613</v>
      </c>
      <c r="B5590" s="2">
        <v>42175</v>
      </c>
      <c r="C5590" s="2" t="str">
        <f>VLOOKUP(Sales_Data17[[#This Row],[Customer Name Index]],Customer_Data[#All],2,0)</f>
        <v>Avon Corp</v>
      </c>
      <c r="D5590">
        <v>1</v>
      </c>
      <c r="E5590" t="s">
        <v>2</v>
      </c>
      <c r="F5590" t="s">
        <v>8168</v>
      </c>
      <c r="G5590" t="s">
        <v>8027</v>
      </c>
      <c r="H5590" t="str">
        <f>VLOOKUP(Sales_Data17[[#This Row],[Delivery Region Index]],Regions_Table[#All],2,0)</f>
        <v>New South Wales</v>
      </c>
      <c r="I5590" t="str">
        <f>VLOOKUP(Sales_Data17[[#This Row],[Delivery Region Index]],Regions_Table[#All],3,0)</f>
        <v>Sydney</v>
      </c>
      <c r="J5590">
        <v>1</v>
      </c>
      <c r="K5590">
        <v>1</v>
      </c>
      <c r="L5590" t="str">
        <f>VLOOKUP(Sales_Data17[[#This Row],[Product Description Index]],Products_Data[#All],2,0)</f>
        <v>Shirts</v>
      </c>
      <c r="M5590">
        <v>1</v>
      </c>
      <c r="N5590" s="9">
        <v>117.62222222222223</v>
      </c>
      <c r="O5590" s="9">
        <f>Sales_Data17[[#This Row],[Order Quantity]]*Sales_Data17[[#This Row],[Unit Price]]</f>
        <v>117.62222222222223</v>
      </c>
      <c r="P5590" s="9">
        <v>87.040444444444461</v>
      </c>
      <c r="Q5590" s="9">
        <f>Sales_Data17[[#This Row],[Line Total]]-(Sales_Data17[[#This Row],[Total Unit Cost]]*Sales_Data17[[#This Row],[Order Quantity]])</f>
        <v>30.581777777777774</v>
      </c>
      <c r="R5590" s="1" t="str">
        <f>TEXT(Sales_Data17[[#This Row],[OrderDate]],"MMM")</f>
        <v>Jun</v>
      </c>
      <c r="S5590" s="1" t="str">
        <f t="shared" si="87"/>
        <v>2015</v>
      </c>
    </row>
    <row r="5591" spans="1:19">
      <c r="A5591" t="s">
        <v>5614</v>
      </c>
      <c r="B5591" s="2">
        <v>42175</v>
      </c>
      <c r="C5591" s="2" t="str">
        <f>VLOOKUP(Sales_Data17[[#This Row],[Customer Name Index]],Customer_Data[#All],2,0)</f>
        <v>Rochester Ltd</v>
      </c>
      <c r="D5591">
        <v>15</v>
      </c>
      <c r="E5591" t="s">
        <v>4</v>
      </c>
      <c r="F5591" t="s">
        <v>8168</v>
      </c>
      <c r="G5591" t="s">
        <v>8025</v>
      </c>
      <c r="H5591" t="str">
        <f>VLOOKUP(Sales_Data17[[#This Row],[Delivery Region Index]],Regions_Table[#All],2,0)</f>
        <v>Queensland</v>
      </c>
      <c r="I5591" t="str">
        <f>VLOOKUP(Sales_Data17[[#This Row],[Delivery Region Index]],Regions_Table[#All],3,0)</f>
        <v>Toowoomba</v>
      </c>
      <c r="J5591">
        <v>44</v>
      </c>
      <c r="K5591">
        <v>6</v>
      </c>
      <c r="L5591" t="str">
        <f>VLOOKUP(Sales_Data17[[#This Row],[Product Description Index]],Products_Data[#All],2,0)</f>
        <v>Socks</v>
      </c>
      <c r="M5591">
        <v>3</v>
      </c>
      <c r="N5591" s="9">
        <v>89.333333333333329</v>
      </c>
      <c r="O5591" s="9">
        <f>Sales_Data17[[#This Row],[Order Quantity]]*Sales_Data17[[#This Row],[Unit Price]]</f>
        <v>268</v>
      </c>
      <c r="P5591" s="9">
        <v>75.933333333333337</v>
      </c>
      <c r="Q5591" s="9">
        <f>Sales_Data17[[#This Row],[Line Total]]-(Sales_Data17[[#This Row],[Total Unit Cost]]*Sales_Data17[[#This Row],[Order Quantity]])</f>
        <v>40.199999999999989</v>
      </c>
      <c r="R5591" s="1" t="str">
        <f>TEXT(Sales_Data17[[#This Row],[OrderDate]],"MMM")</f>
        <v>Jun</v>
      </c>
      <c r="S5591" s="1" t="str">
        <f t="shared" si="87"/>
        <v>2015</v>
      </c>
    </row>
    <row r="5592" spans="1:19">
      <c r="A5592" t="s">
        <v>5615</v>
      </c>
      <c r="B5592" s="2">
        <v>42175</v>
      </c>
      <c r="C5592" s="2" t="str">
        <f>VLOOKUP(Sales_Data17[[#This Row],[Customer Name Index]],Customer_Data[#All],2,0)</f>
        <v>3LAB, Ltd</v>
      </c>
      <c r="D5592">
        <v>16</v>
      </c>
      <c r="E5592" t="s">
        <v>4</v>
      </c>
      <c r="F5592" t="s">
        <v>8168</v>
      </c>
      <c r="G5592" t="s">
        <v>8025</v>
      </c>
      <c r="H5592" t="str">
        <f>VLOOKUP(Sales_Data17[[#This Row],[Delivery Region Index]],Regions_Table[#All],2,0)</f>
        <v>Queensland</v>
      </c>
      <c r="I5592" t="str">
        <f>VLOOKUP(Sales_Data17[[#This Row],[Delivery Region Index]],Regions_Table[#All],3,0)</f>
        <v>Townsville</v>
      </c>
      <c r="J5592">
        <v>45</v>
      </c>
      <c r="K5592">
        <v>7</v>
      </c>
      <c r="L5592" t="str">
        <f>VLOOKUP(Sales_Data17[[#This Row],[Product Description Index]],Products_Data[#All],2,0)</f>
        <v>Dress Shirts</v>
      </c>
      <c r="M5592">
        <v>2</v>
      </c>
      <c r="N5592" s="9">
        <v>125.06666666666668</v>
      </c>
      <c r="O5592" s="9">
        <f>Sales_Data17[[#This Row],[Order Quantity]]*Sales_Data17[[#This Row],[Unit Price]]</f>
        <v>250.13333333333335</v>
      </c>
      <c r="P5592" s="9">
        <v>105.05600000000001</v>
      </c>
      <c r="Q5592" s="9">
        <f>Sales_Data17[[#This Row],[Line Total]]-(Sales_Data17[[#This Row],[Total Unit Cost]]*Sales_Data17[[#This Row],[Order Quantity]])</f>
        <v>40.021333333333331</v>
      </c>
      <c r="R5592" s="1" t="str">
        <f>TEXT(Sales_Data17[[#This Row],[OrderDate]],"MMM")</f>
        <v>Jun</v>
      </c>
      <c r="S5592" s="1" t="str">
        <f t="shared" si="87"/>
        <v>2015</v>
      </c>
    </row>
    <row r="5593" spans="1:19">
      <c r="A5593" t="s">
        <v>5616</v>
      </c>
      <c r="B5593" s="2">
        <v>42175</v>
      </c>
      <c r="C5593" s="2" t="str">
        <f>VLOOKUP(Sales_Data17[[#This Row],[Customer Name Index]],Customer_Data[#All],2,0)</f>
        <v>21st Ltd</v>
      </c>
      <c r="D5593">
        <v>10</v>
      </c>
      <c r="E5593" t="s">
        <v>4</v>
      </c>
      <c r="F5593" t="s">
        <v>8168</v>
      </c>
      <c r="G5593" t="s">
        <v>8026</v>
      </c>
      <c r="H5593" t="str">
        <f>VLOOKUP(Sales_Data17[[#This Row],[Delivery Region Index]],Regions_Table[#All],2,0)</f>
        <v>Queensland</v>
      </c>
      <c r="I5593" t="str">
        <f>VLOOKUP(Sales_Data17[[#This Row],[Delivery Region Index]],Regions_Table[#All],3,0)</f>
        <v>Charters Towers</v>
      </c>
      <c r="J5593">
        <v>29</v>
      </c>
      <c r="K5593">
        <v>4</v>
      </c>
      <c r="L5593" t="str">
        <f>VLOOKUP(Sales_Data17[[#This Row],[Product Description Index]],Products_Data[#All],2,0)</f>
        <v>Jeans</v>
      </c>
      <c r="M5593">
        <v>4</v>
      </c>
      <c r="N5593" s="9">
        <v>389.34444444444443</v>
      </c>
      <c r="O5593" s="9">
        <f>Sales_Data17[[#This Row],[Order Quantity]]*Sales_Data17[[#This Row],[Unit Price]]</f>
        <v>1557.3777777777777</v>
      </c>
      <c r="P5593" s="9">
        <v>268.64766666666662</v>
      </c>
      <c r="Q5593" s="9">
        <f>Sales_Data17[[#This Row],[Line Total]]-(Sales_Data17[[#This Row],[Total Unit Cost]]*Sales_Data17[[#This Row],[Order Quantity]])</f>
        <v>482.78711111111124</v>
      </c>
      <c r="R5593" s="1" t="str">
        <f>TEXT(Sales_Data17[[#This Row],[OrderDate]],"MMM")</f>
        <v>Jun</v>
      </c>
      <c r="S5593" s="1" t="str">
        <f t="shared" si="87"/>
        <v>2015</v>
      </c>
    </row>
    <row r="5594" spans="1:19">
      <c r="A5594" t="s">
        <v>5617</v>
      </c>
      <c r="B5594" s="2">
        <v>42175</v>
      </c>
      <c r="C5594" s="2" t="str">
        <f>VLOOKUP(Sales_Data17[[#This Row],[Customer Name Index]],Customer_Data[#All],2,0)</f>
        <v>Ole Group</v>
      </c>
      <c r="D5594">
        <v>13</v>
      </c>
      <c r="E5594" t="s">
        <v>3</v>
      </c>
      <c r="F5594" t="s">
        <v>8168</v>
      </c>
      <c r="G5594" t="s">
        <v>8026</v>
      </c>
      <c r="H5594" t="str">
        <f>VLOOKUP(Sales_Data17[[#This Row],[Delivery Region Index]],Regions_Table[#All],2,0)</f>
        <v>Queensland</v>
      </c>
      <c r="I5594" t="str">
        <f>VLOOKUP(Sales_Data17[[#This Row],[Delivery Region Index]],Regions_Table[#All],3,0)</f>
        <v>Maryborough</v>
      </c>
      <c r="J5594">
        <v>37</v>
      </c>
      <c r="K5594">
        <v>5</v>
      </c>
      <c r="L5594" t="str">
        <f>VLOOKUP(Sales_Data17[[#This Row],[Product Description Index]],Products_Data[#All],2,0)</f>
        <v>Hats</v>
      </c>
      <c r="M5594">
        <v>2</v>
      </c>
      <c r="N5594" s="9">
        <v>342.44444444444446</v>
      </c>
      <c r="O5594" s="9">
        <f>Sales_Data17[[#This Row],[Order Quantity]]*Sales_Data17[[#This Row],[Unit Price]]</f>
        <v>684.88888888888891</v>
      </c>
      <c r="P5594" s="9">
        <v>256.83333333333331</v>
      </c>
      <c r="Q5594" s="9">
        <f>Sales_Data17[[#This Row],[Line Total]]-(Sales_Data17[[#This Row],[Total Unit Cost]]*Sales_Data17[[#This Row],[Order Quantity]])</f>
        <v>171.22222222222229</v>
      </c>
      <c r="R5594" s="1" t="str">
        <f>TEXT(Sales_Data17[[#This Row],[OrderDate]],"MMM")</f>
        <v>Jun</v>
      </c>
      <c r="S5594" s="1" t="str">
        <f t="shared" si="87"/>
        <v>2015</v>
      </c>
    </row>
    <row r="5595" spans="1:19">
      <c r="A5595" t="s">
        <v>5618</v>
      </c>
      <c r="B5595" s="2">
        <v>42175</v>
      </c>
      <c r="C5595" s="2" t="str">
        <f>VLOOKUP(Sales_Data17[[#This Row],[Customer Name Index]],Customer_Data[#All],2,0)</f>
        <v>Procter Corp</v>
      </c>
      <c r="D5595">
        <v>5</v>
      </c>
      <c r="E5595" t="s">
        <v>3</v>
      </c>
      <c r="F5595" t="s">
        <v>8168</v>
      </c>
      <c r="G5595" t="s">
        <v>8027</v>
      </c>
      <c r="H5595" t="str">
        <f>VLOOKUP(Sales_Data17[[#This Row],[Delivery Region Index]],Regions_Table[#All],2,0)</f>
        <v>New South Wales</v>
      </c>
      <c r="I5595" t="str">
        <f>VLOOKUP(Sales_Data17[[#This Row],[Delivery Region Index]],Regions_Table[#All],3,0)</f>
        <v>Lake Macquarie</v>
      </c>
      <c r="J5595">
        <v>13</v>
      </c>
      <c r="K5595">
        <v>2</v>
      </c>
      <c r="L5595" t="str">
        <f>VLOOKUP(Sales_Data17[[#This Row],[Product Description Index]],Products_Data[#All],2,0)</f>
        <v>Pants</v>
      </c>
      <c r="M5595">
        <v>5</v>
      </c>
      <c r="N5595" s="9">
        <v>188.34444444444446</v>
      </c>
      <c r="O5595" s="9">
        <f>Sales_Data17[[#This Row],[Order Quantity]]*Sales_Data17[[#This Row],[Unit Price]]</f>
        <v>941.72222222222229</v>
      </c>
      <c r="P5595" s="9">
        <v>75.337777777777788</v>
      </c>
      <c r="Q5595" s="9">
        <f>Sales_Data17[[#This Row],[Line Total]]-(Sales_Data17[[#This Row],[Total Unit Cost]]*Sales_Data17[[#This Row],[Order Quantity]])</f>
        <v>565.0333333333333</v>
      </c>
      <c r="R5595" s="1" t="str">
        <f>TEXT(Sales_Data17[[#This Row],[OrderDate]],"MMM")</f>
        <v>Jun</v>
      </c>
      <c r="S5595" s="1" t="str">
        <f t="shared" si="87"/>
        <v>2015</v>
      </c>
    </row>
    <row r="5596" spans="1:19">
      <c r="A5596" t="s">
        <v>5619</v>
      </c>
      <c r="B5596" s="2">
        <v>42176</v>
      </c>
      <c r="C5596" s="2" t="str">
        <f>VLOOKUP(Sales_Data17[[#This Row],[Customer Name Index]],Customer_Data[#All],2,0)</f>
        <v xml:space="preserve">Linde </v>
      </c>
      <c r="D5596">
        <v>14</v>
      </c>
      <c r="E5596" t="s">
        <v>4</v>
      </c>
      <c r="F5596" t="s">
        <v>8168</v>
      </c>
      <c r="G5596" t="s">
        <v>8026</v>
      </c>
      <c r="H5596" t="str">
        <f>VLOOKUP(Sales_Data17[[#This Row],[Delivery Region Index]],Regions_Table[#All],2,0)</f>
        <v>Queensland</v>
      </c>
      <c r="I5596" t="str">
        <f>VLOOKUP(Sales_Data17[[#This Row],[Delivery Region Index]],Regions_Table[#All],3,0)</f>
        <v>Rockhampton</v>
      </c>
      <c r="J5596">
        <v>41</v>
      </c>
      <c r="K5596">
        <v>6</v>
      </c>
      <c r="L5596" t="str">
        <f>VLOOKUP(Sales_Data17[[#This Row],[Product Description Index]],Products_Data[#All],2,0)</f>
        <v>Socks</v>
      </c>
      <c r="M5596">
        <v>8</v>
      </c>
      <c r="N5596" s="9">
        <v>600.76666666666677</v>
      </c>
      <c r="O5596" s="9">
        <f>Sales_Data17[[#This Row],[Order Quantity]]*Sales_Data17[[#This Row],[Unit Price]]</f>
        <v>4806.1333333333341</v>
      </c>
      <c r="P5596" s="9">
        <v>450.57500000000005</v>
      </c>
      <c r="Q5596" s="9">
        <f>Sales_Data17[[#This Row],[Line Total]]-(Sales_Data17[[#This Row],[Total Unit Cost]]*Sales_Data17[[#This Row],[Order Quantity]])</f>
        <v>1201.5333333333338</v>
      </c>
      <c r="R5596" s="1" t="str">
        <f>TEXT(Sales_Data17[[#This Row],[OrderDate]],"MMM")</f>
        <v>Jun</v>
      </c>
      <c r="S5596" s="1" t="str">
        <f t="shared" si="87"/>
        <v>2015</v>
      </c>
    </row>
    <row r="5597" spans="1:19">
      <c r="A5597" t="s">
        <v>5620</v>
      </c>
      <c r="B5597" s="2">
        <v>42176</v>
      </c>
      <c r="C5597" s="2" t="str">
        <f>VLOOKUP(Sales_Data17[[#This Row],[Customer Name Index]],Customer_Data[#All],2,0)</f>
        <v xml:space="preserve">Qualitest </v>
      </c>
      <c r="D5597">
        <v>19</v>
      </c>
      <c r="E5597" t="s">
        <v>4</v>
      </c>
      <c r="F5597" t="s">
        <v>8168</v>
      </c>
      <c r="G5597" t="s">
        <v>8028</v>
      </c>
      <c r="H5597" t="str">
        <f>VLOOKUP(Sales_Data17[[#This Row],[Delivery Region Index]],Regions_Table[#All],2,0)</f>
        <v>Victoria</v>
      </c>
      <c r="I5597" t="str">
        <f>VLOOKUP(Sales_Data17[[#This Row],[Delivery Region Index]],Regions_Table[#All],3,0)</f>
        <v>Mildura</v>
      </c>
      <c r="J5597">
        <v>53</v>
      </c>
      <c r="K5597">
        <v>8</v>
      </c>
      <c r="L5597" t="str">
        <f>VLOOKUP(Sales_Data17[[#This Row],[Product Description Index]],Products_Data[#All],2,0)</f>
        <v>Shoes</v>
      </c>
      <c r="M5597">
        <v>4</v>
      </c>
      <c r="N5597" s="9">
        <v>201.74444444444444</v>
      </c>
      <c r="O5597" s="9">
        <f>Sales_Data17[[#This Row],[Order Quantity]]*Sales_Data17[[#This Row],[Unit Price]]</f>
        <v>806.97777777777776</v>
      </c>
      <c r="P5597" s="9">
        <v>159.37811111111111</v>
      </c>
      <c r="Q5597" s="9">
        <f>Sales_Data17[[#This Row],[Line Total]]-(Sales_Data17[[#This Row],[Total Unit Cost]]*Sales_Data17[[#This Row],[Order Quantity]])</f>
        <v>169.46533333333332</v>
      </c>
      <c r="R5597" s="1" t="str">
        <f>TEXT(Sales_Data17[[#This Row],[OrderDate]],"MMM")</f>
        <v>Jun</v>
      </c>
      <c r="S5597" s="1" t="str">
        <f t="shared" si="87"/>
        <v>2015</v>
      </c>
    </row>
    <row r="5598" spans="1:19">
      <c r="A5598" t="s">
        <v>5621</v>
      </c>
      <c r="B5598" s="2">
        <v>42176</v>
      </c>
      <c r="C5598" s="2" t="str">
        <f>VLOOKUP(Sales_Data17[[#This Row],[Customer Name Index]],Customer_Data[#All],2,0)</f>
        <v>Avon Corp</v>
      </c>
      <c r="D5598">
        <v>1</v>
      </c>
      <c r="E5598" t="s">
        <v>2</v>
      </c>
      <c r="F5598" t="s">
        <v>8168</v>
      </c>
      <c r="G5598" t="s">
        <v>8027</v>
      </c>
      <c r="H5598" t="str">
        <f>VLOOKUP(Sales_Data17[[#This Row],[Delivery Region Index]],Regions_Table[#All],2,0)</f>
        <v>New South Wales</v>
      </c>
      <c r="I5598" t="str">
        <f>VLOOKUP(Sales_Data17[[#This Row],[Delivery Region Index]],Regions_Table[#All],3,0)</f>
        <v>Albury</v>
      </c>
      <c r="J5598">
        <v>2</v>
      </c>
      <c r="K5598">
        <v>1</v>
      </c>
      <c r="L5598" t="str">
        <f>VLOOKUP(Sales_Data17[[#This Row],[Product Description Index]],Products_Data[#All],2,0)</f>
        <v>Shirts</v>
      </c>
      <c r="M5598">
        <v>5</v>
      </c>
      <c r="N5598" s="9">
        <v>220.35555555555555</v>
      </c>
      <c r="O5598" s="9">
        <f>Sales_Data17[[#This Row],[Order Quantity]]*Sales_Data17[[#This Row],[Unit Price]]</f>
        <v>1101.7777777777778</v>
      </c>
      <c r="P5598" s="9">
        <v>132.21333333333334</v>
      </c>
      <c r="Q5598" s="9">
        <f>Sales_Data17[[#This Row],[Line Total]]-(Sales_Data17[[#This Row],[Total Unit Cost]]*Sales_Data17[[#This Row],[Order Quantity]])</f>
        <v>440.71111111111111</v>
      </c>
      <c r="R5598" s="1" t="str">
        <f>TEXT(Sales_Data17[[#This Row],[OrderDate]],"MMM")</f>
        <v>Jun</v>
      </c>
      <c r="S5598" s="1" t="str">
        <f t="shared" si="87"/>
        <v>2015</v>
      </c>
    </row>
    <row r="5599" spans="1:19">
      <c r="A5599" t="s">
        <v>5622</v>
      </c>
      <c r="B5599" s="2">
        <v>42176</v>
      </c>
      <c r="C5599" s="2" t="str">
        <f>VLOOKUP(Sales_Data17[[#This Row],[Customer Name Index]],Customer_Data[#All],2,0)</f>
        <v>PEDIFIX, Corp</v>
      </c>
      <c r="D5599">
        <v>6</v>
      </c>
      <c r="E5599" t="s">
        <v>2</v>
      </c>
      <c r="F5599" t="s">
        <v>8168</v>
      </c>
      <c r="G5599" t="s">
        <v>8027</v>
      </c>
      <c r="H5599" t="str">
        <f>VLOOKUP(Sales_Data17[[#This Row],[Delivery Region Index]],Regions_Table[#All],2,0)</f>
        <v>New South Wales</v>
      </c>
      <c r="I5599" t="str">
        <f>VLOOKUP(Sales_Data17[[#This Row],[Delivery Region Index]],Regions_Table[#All],3,0)</f>
        <v>Orange</v>
      </c>
      <c r="J5599">
        <v>18</v>
      </c>
      <c r="K5599">
        <v>3</v>
      </c>
      <c r="L5599" t="str">
        <f>VLOOKUP(Sales_Data17[[#This Row],[Product Description Index]],Products_Data[#All],2,0)</f>
        <v>Sunglasses</v>
      </c>
      <c r="M5599">
        <v>3</v>
      </c>
      <c r="N5599" s="9">
        <v>23.077777777777779</v>
      </c>
      <c r="O5599" s="9">
        <f>Sales_Data17[[#This Row],[Order Quantity]]*Sales_Data17[[#This Row],[Unit Price]]</f>
        <v>69.233333333333334</v>
      </c>
      <c r="P5599" s="9">
        <v>12.692777777777779</v>
      </c>
      <c r="Q5599" s="9">
        <f>Sales_Data17[[#This Row],[Line Total]]-(Sales_Data17[[#This Row],[Total Unit Cost]]*Sales_Data17[[#This Row],[Order Quantity]])</f>
        <v>31.154999999999994</v>
      </c>
      <c r="R5599" s="1" t="str">
        <f>TEXT(Sales_Data17[[#This Row],[OrderDate]],"MMM")</f>
        <v>Jun</v>
      </c>
      <c r="S5599" s="1" t="str">
        <f t="shared" si="87"/>
        <v>2015</v>
      </c>
    </row>
    <row r="5600" spans="1:19">
      <c r="A5600" t="s">
        <v>5623</v>
      </c>
      <c r="B5600" s="2">
        <v>42176</v>
      </c>
      <c r="C5600" s="2" t="str">
        <f>VLOOKUP(Sales_Data17[[#This Row],[Customer Name Index]],Customer_Data[#All],2,0)</f>
        <v>3LAB, Ltd</v>
      </c>
      <c r="D5600">
        <v>16</v>
      </c>
      <c r="E5600" t="s">
        <v>4</v>
      </c>
      <c r="F5600" t="s">
        <v>8168</v>
      </c>
      <c r="G5600" t="s">
        <v>8025</v>
      </c>
      <c r="H5600" t="str">
        <f>VLOOKUP(Sales_Data17[[#This Row],[Delivery Region Index]],Regions_Table[#All],2,0)</f>
        <v>Victoria</v>
      </c>
      <c r="I5600" t="str">
        <f>VLOOKUP(Sales_Data17[[#This Row],[Delivery Region Index]],Regions_Table[#All],3,0)</f>
        <v>Melbourne</v>
      </c>
      <c r="J5600">
        <v>47</v>
      </c>
      <c r="K5600">
        <v>7</v>
      </c>
      <c r="L5600" t="str">
        <f>VLOOKUP(Sales_Data17[[#This Row],[Product Description Index]],Products_Data[#All],2,0)</f>
        <v>Dress Shirts</v>
      </c>
      <c r="M5600">
        <v>1</v>
      </c>
      <c r="N5600" s="9">
        <v>707.9666666666667</v>
      </c>
      <c r="O5600" s="9">
        <f>Sales_Data17[[#This Row],[Order Quantity]]*Sales_Data17[[#This Row],[Unit Price]]</f>
        <v>707.9666666666667</v>
      </c>
      <c r="P5600" s="9">
        <v>311.50533333333328</v>
      </c>
      <c r="Q5600" s="9">
        <f>Sales_Data17[[#This Row],[Line Total]]-(Sales_Data17[[#This Row],[Total Unit Cost]]*Sales_Data17[[#This Row],[Order Quantity]])</f>
        <v>396.46133333333341</v>
      </c>
      <c r="R5600" s="1" t="str">
        <f>TEXT(Sales_Data17[[#This Row],[OrderDate]],"MMM")</f>
        <v>Jun</v>
      </c>
      <c r="S5600" s="1" t="str">
        <f t="shared" si="87"/>
        <v>2015</v>
      </c>
    </row>
    <row r="5601" spans="1:19">
      <c r="A5601" t="s">
        <v>5624</v>
      </c>
      <c r="B5601" s="2">
        <v>42177</v>
      </c>
      <c r="C5601" s="2" t="str">
        <f>VLOOKUP(Sales_Data17[[#This Row],[Customer Name Index]],Customer_Data[#All],2,0)</f>
        <v>Pure Group</v>
      </c>
      <c r="D5601">
        <v>17</v>
      </c>
      <c r="E5601" t="s">
        <v>4</v>
      </c>
      <c r="F5601" t="s">
        <v>8168</v>
      </c>
      <c r="G5601" t="s">
        <v>8025</v>
      </c>
      <c r="H5601" t="str">
        <f>VLOOKUP(Sales_Data17[[#This Row],[Delivery Region Index]],Regions_Table[#All],2,0)</f>
        <v>Victoria</v>
      </c>
      <c r="I5601" t="str">
        <f>VLOOKUP(Sales_Data17[[#This Row],[Delivery Region Index]],Regions_Table[#All],3,0)</f>
        <v>Ballarat</v>
      </c>
      <c r="J5601">
        <v>49</v>
      </c>
      <c r="K5601">
        <v>7</v>
      </c>
      <c r="L5601" t="str">
        <f>VLOOKUP(Sales_Data17[[#This Row],[Product Description Index]],Products_Data[#All],2,0)</f>
        <v>Dress Shirts</v>
      </c>
      <c r="M5601">
        <v>9</v>
      </c>
      <c r="N5601" s="9">
        <v>117.62222222222223</v>
      </c>
      <c r="O5601" s="9">
        <f>Sales_Data17[[#This Row],[Order Quantity]]*Sales_Data17[[#This Row],[Unit Price]]</f>
        <v>1058.6000000000001</v>
      </c>
      <c r="P5601" s="9">
        <v>50.577555555555563</v>
      </c>
      <c r="Q5601" s="9">
        <f>Sales_Data17[[#This Row],[Line Total]]-(Sales_Data17[[#This Row],[Total Unit Cost]]*Sales_Data17[[#This Row],[Order Quantity]])</f>
        <v>603.40200000000004</v>
      </c>
      <c r="R5601" s="1" t="str">
        <f>TEXT(Sales_Data17[[#This Row],[OrderDate]],"MMM")</f>
        <v>Jun</v>
      </c>
      <c r="S5601" s="1" t="str">
        <f t="shared" si="87"/>
        <v>2015</v>
      </c>
    </row>
    <row r="5602" spans="1:19">
      <c r="A5602" t="s">
        <v>5625</v>
      </c>
      <c r="B5602" s="2">
        <v>42177</v>
      </c>
      <c r="C5602" s="2" t="str">
        <f>VLOOKUP(Sales_Data17[[#This Row],[Customer Name Index]],Customer_Data[#All],2,0)</f>
        <v>3LAB, Ltd</v>
      </c>
      <c r="D5602">
        <v>16</v>
      </c>
      <c r="E5602" t="s">
        <v>2</v>
      </c>
      <c r="F5602" t="s">
        <v>8168</v>
      </c>
      <c r="G5602" t="s">
        <v>8025</v>
      </c>
      <c r="H5602" t="str">
        <f>VLOOKUP(Sales_Data17[[#This Row],[Delivery Region Index]],Regions_Table[#All],2,0)</f>
        <v>South Australia</v>
      </c>
      <c r="I5602" t="str">
        <f>VLOOKUP(Sales_Data17[[#This Row],[Delivery Region Index]],Regions_Table[#All],3,0)</f>
        <v>Adelaide</v>
      </c>
      <c r="J5602">
        <v>46</v>
      </c>
      <c r="K5602">
        <v>7</v>
      </c>
      <c r="L5602" t="str">
        <f>VLOOKUP(Sales_Data17[[#This Row],[Product Description Index]],Products_Data[#All],2,0)</f>
        <v>Dress Shirts</v>
      </c>
      <c r="M5602">
        <v>9</v>
      </c>
      <c r="N5602" s="9">
        <v>565.0333333333333</v>
      </c>
      <c r="O5602" s="9">
        <f>Sales_Data17[[#This Row],[Order Quantity]]*Sales_Data17[[#This Row],[Unit Price]]</f>
        <v>5085.2999999999993</v>
      </c>
      <c r="P5602" s="9">
        <v>310.76833333333337</v>
      </c>
      <c r="Q5602" s="9">
        <f>Sales_Data17[[#This Row],[Line Total]]-(Sales_Data17[[#This Row],[Total Unit Cost]]*Sales_Data17[[#This Row],[Order Quantity]])</f>
        <v>2288.3849999999989</v>
      </c>
      <c r="R5602" s="1" t="str">
        <f>TEXT(Sales_Data17[[#This Row],[OrderDate]],"MMM")</f>
        <v>Jun</v>
      </c>
      <c r="S5602" s="1" t="str">
        <f t="shared" si="87"/>
        <v>2015</v>
      </c>
    </row>
    <row r="5603" spans="1:19">
      <c r="A5603" t="s">
        <v>5626</v>
      </c>
      <c r="B5603" s="2">
        <v>42177</v>
      </c>
      <c r="C5603" s="2" t="str">
        <f>VLOOKUP(Sales_Data17[[#This Row],[Customer Name Index]],Customer_Data[#All],2,0)</f>
        <v xml:space="preserve">Linde </v>
      </c>
      <c r="D5603">
        <v>14</v>
      </c>
      <c r="E5603" t="s">
        <v>2</v>
      </c>
      <c r="F5603" t="s">
        <v>8168</v>
      </c>
      <c r="G5603" t="s">
        <v>8026</v>
      </c>
      <c r="H5603" t="str">
        <f>VLOOKUP(Sales_Data17[[#This Row],[Delivery Region Index]],Regions_Table[#All],2,0)</f>
        <v>Queensland</v>
      </c>
      <c r="I5603" t="str">
        <f>VLOOKUP(Sales_Data17[[#This Row],[Delivery Region Index]],Regions_Table[#All],3,0)</f>
        <v>Redcliffe</v>
      </c>
      <c r="J5603">
        <v>40</v>
      </c>
      <c r="K5603">
        <v>6</v>
      </c>
      <c r="L5603" t="str">
        <f>VLOOKUP(Sales_Data17[[#This Row],[Product Description Index]],Products_Data[#All],2,0)</f>
        <v>Socks</v>
      </c>
      <c r="M5603">
        <v>8</v>
      </c>
      <c r="N5603" s="9">
        <v>434.75555555555559</v>
      </c>
      <c r="O5603" s="9">
        <f>Sales_Data17[[#This Row],[Order Quantity]]*Sales_Data17[[#This Row],[Unit Price]]</f>
        <v>3478.0444444444447</v>
      </c>
      <c r="P5603" s="9">
        <v>204.33511111111113</v>
      </c>
      <c r="Q5603" s="9">
        <f>Sales_Data17[[#This Row],[Line Total]]-(Sales_Data17[[#This Row],[Total Unit Cost]]*Sales_Data17[[#This Row],[Order Quantity]])</f>
        <v>1843.3635555555556</v>
      </c>
      <c r="R5603" s="1" t="str">
        <f>TEXT(Sales_Data17[[#This Row],[OrderDate]],"MMM")</f>
        <v>Jun</v>
      </c>
      <c r="S5603" s="1" t="str">
        <f t="shared" si="87"/>
        <v>2015</v>
      </c>
    </row>
    <row r="5604" spans="1:19">
      <c r="A5604" t="s">
        <v>5627</v>
      </c>
      <c r="B5604" s="2">
        <v>42178</v>
      </c>
      <c r="C5604" s="2" t="str">
        <f>VLOOKUP(Sales_Data17[[#This Row],[Customer Name Index]],Customer_Data[#All],2,0)</f>
        <v>Avon Corp</v>
      </c>
      <c r="D5604">
        <v>1</v>
      </c>
      <c r="E5604" t="s">
        <v>4</v>
      </c>
      <c r="F5604" t="s">
        <v>8168</v>
      </c>
      <c r="G5604" t="s">
        <v>8027</v>
      </c>
      <c r="H5604" t="str">
        <f>VLOOKUP(Sales_Data17[[#This Row],[Delivery Region Index]],Regions_Table[#All],2,0)</f>
        <v>New South Wales</v>
      </c>
      <c r="I5604" t="str">
        <f>VLOOKUP(Sales_Data17[[#This Row],[Delivery Region Index]],Regions_Table[#All],3,0)</f>
        <v>Armidale</v>
      </c>
      <c r="J5604">
        <v>3</v>
      </c>
      <c r="K5604">
        <v>1</v>
      </c>
      <c r="L5604" t="str">
        <f>VLOOKUP(Sales_Data17[[#This Row],[Product Description Index]],Products_Data[#All],2,0)</f>
        <v>Shirts</v>
      </c>
      <c r="M5604">
        <v>7</v>
      </c>
      <c r="N5604" s="9">
        <v>119.85555555555555</v>
      </c>
      <c r="O5604" s="9">
        <f>Sales_Data17[[#This Row],[Order Quantity]]*Sales_Data17[[#This Row],[Unit Price]]</f>
        <v>838.98888888888882</v>
      </c>
      <c r="P5604" s="9">
        <v>63.523444444444443</v>
      </c>
      <c r="Q5604" s="9">
        <f>Sales_Data17[[#This Row],[Line Total]]-(Sales_Data17[[#This Row],[Total Unit Cost]]*Sales_Data17[[#This Row],[Order Quantity]])</f>
        <v>394.32477777777774</v>
      </c>
      <c r="R5604" s="1" t="str">
        <f>TEXT(Sales_Data17[[#This Row],[OrderDate]],"MMM")</f>
        <v>Jun</v>
      </c>
      <c r="S5604" s="1" t="str">
        <f t="shared" si="87"/>
        <v>2015</v>
      </c>
    </row>
    <row r="5605" spans="1:19">
      <c r="A5605" t="s">
        <v>5628</v>
      </c>
      <c r="B5605" s="2">
        <v>42178</v>
      </c>
      <c r="C5605" s="2" t="str">
        <f>VLOOKUP(Sales_Data17[[#This Row],[Customer Name Index]],Customer_Data[#All],2,0)</f>
        <v>ETUDE Ltd</v>
      </c>
      <c r="D5605">
        <v>4</v>
      </c>
      <c r="E5605" t="s">
        <v>2</v>
      </c>
      <c r="F5605" t="s">
        <v>8168</v>
      </c>
      <c r="G5605" t="s">
        <v>8027</v>
      </c>
      <c r="H5605" t="str">
        <f>VLOOKUP(Sales_Data17[[#This Row],[Delivery Region Index]],Regions_Table[#All],2,0)</f>
        <v>New South Wales</v>
      </c>
      <c r="I5605" t="str">
        <f>VLOOKUP(Sales_Data17[[#This Row],[Delivery Region Index]],Regions_Table[#All],3,0)</f>
        <v>Griffith</v>
      </c>
      <c r="J5605">
        <v>12</v>
      </c>
      <c r="K5605">
        <v>2</v>
      </c>
      <c r="L5605" t="str">
        <f>VLOOKUP(Sales_Data17[[#This Row],[Product Description Index]],Products_Data[#All],2,0)</f>
        <v>Pants</v>
      </c>
      <c r="M5605">
        <v>7</v>
      </c>
      <c r="N5605" s="9">
        <v>129.53333333333333</v>
      </c>
      <c r="O5605" s="9">
        <f>Sales_Data17[[#This Row],[Order Quantity]]*Sales_Data17[[#This Row],[Unit Price]]</f>
        <v>906.73333333333335</v>
      </c>
      <c r="P5605" s="9">
        <v>102.33133333333333</v>
      </c>
      <c r="Q5605" s="9">
        <f>Sales_Data17[[#This Row],[Line Total]]-(Sales_Data17[[#This Row],[Total Unit Cost]]*Sales_Data17[[#This Row],[Order Quantity]])</f>
        <v>190.41399999999999</v>
      </c>
      <c r="R5605" s="1" t="str">
        <f>TEXT(Sales_Data17[[#This Row],[OrderDate]],"MMM")</f>
        <v>Jun</v>
      </c>
      <c r="S5605" s="1" t="str">
        <f t="shared" si="87"/>
        <v>2015</v>
      </c>
    </row>
    <row r="5606" spans="1:19">
      <c r="A5606" t="s">
        <v>5629</v>
      </c>
      <c r="B5606" s="2">
        <v>42178</v>
      </c>
      <c r="C5606" s="2" t="str">
        <f>VLOOKUP(Sales_Data17[[#This Row],[Customer Name Index]],Customer_Data[#All],2,0)</f>
        <v>Rochester Ltd</v>
      </c>
      <c r="D5606">
        <v>15</v>
      </c>
      <c r="E5606" t="s">
        <v>4</v>
      </c>
      <c r="F5606" t="s">
        <v>8168</v>
      </c>
      <c r="G5606" t="s">
        <v>8025</v>
      </c>
      <c r="H5606" t="str">
        <f>VLOOKUP(Sales_Data17[[#This Row],[Delivery Region Index]],Regions_Table[#All],2,0)</f>
        <v>Queensland</v>
      </c>
      <c r="I5606" t="str">
        <f>VLOOKUP(Sales_Data17[[#This Row],[Delivery Region Index]],Regions_Table[#All],3,0)</f>
        <v>Sunshine Coast</v>
      </c>
      <c r="J5606">
        <v>42</v>
      </c>
      <c r="K5606">
        <v>6</v>
      </c>
      <c r="L5606" t="str">
        <f>VLOOKUP(Sales_Data17[[#This Row],[Product Description Index]],Products_Data[#All],2,0)</f>
        <v>Socks</v>
      </c>
      <c r="M5606">
        <v>2</v>
      </c>
      <c r="N5606" s="9">
        <v>218.12222222222223</v>
      </c>
      <c r="O5606" s="9">
        <f>Sales_Data17[[#This Row],[Order Quantity]]*Sales_Data17[[#This Row],[Unit Price]]</f>
        <v>436.24444444444447</v>
      </c>
      <c r="P5606" s="9">
        <v>95.973777777777784</v>
      </c>
      <c r="Q5606" s="9">
        <f>Sales_Data17[[#This Row],[Line Total]]-(Sales_Data17[[#This Row],[Total Unit Cost]]*Sales_Data17[[#This Row],[Order Quantity]])</f>
        <v>244.2968888888889</v>
      </c>
      <c r="R5606" s="1" t="str">
        <f>TEXT(Sales_Data17[[#This Row],[OrderDate]],"MMM")</f>
        <v>Jun</v>
      </c>
      <c r="S5606" s="1" t="str">
        <f t="shared" si="87"/>
        <v>2015</v>
      </c>
    </row>
    <row r="5607" spans="1:19">
      <c r="A5607" t="s">
        <v>5630</v>
      </c>
      <c r="B5607" s="2">
        <v>42179</v>
      </c>
      <c r="C5607" s="2" t="str">
        <f>VLOOKUP(Sales_Data17[[#This Row],[Customer Name Index]],Customer_Data[#All],2,0)</f>
        <v xml:space="preserve">WakeFern </v>
      </c>
      <c r="D5607">
        <v>2</v>
      </c>
      <c r="E5607" t="s">
        <v>2</v>
      </c>
      <c r="F5607" t="s">
        <v>8168</v>
      </c>
      <c r="G5607" t="s">
        <v>8027</v>
      </c>
      <c r="H5607" t="str">
        <f>VLOOKUP(Sales_Data17[[#This Row],[Delivery Region Index]],Regions_Table[#All],2,0)</f>
        <v>New South Wales</v>
      </c>
      <c r="I5607" t="str">
        <f>VLOOKUP(Sales_Data17[[#This Row],[Delivery Region Index]],Regions_Table[#All],3,0)</f>
        <v>Cessnock</v>
      </c>
      <c r="J5607">
        <v>6</v>
      </c>
      <c r="K5607">
        <v>1</v>
      </c>
      <c r="L5607" t="str">
        <f>VLOOKUP(Sales_Data17[[#This Row],[Product Description Index]],Products_Data[#All],2,0)</f>
        <v>Shirts</v>
      </c>
      <c r="M5607">
        <v>8</v>
      </c>
      <c r="N5607" s="9">
        <v>93.800000000000011</v>
      </c>
      <c r="O5607" s="9">
        <f>Sales_Data17[[#This Row],[Order Quantity]]*Sales_Data17[[#This Row],[Unit Price]]</f>
        <v>750.40000000000009</v>
      </c>
      <c r="P5607" s="9">
        <v>68.47399999999999</v>
      </c>
      <c r="Q5607" s="9">
        <f>Sales_Data17[[#This Row],[Line Total]]-(Sales_Data17[[#This Row],[Total Unit Cost]]*Sales_Data17[[#This Row],[Order Quantity]])</f>
        <v>202.60800000000017</v>
      </c>
      <c r="R5607" s="1" t="str">
        <f>TEXT(Sales_Data17[[#This Row],[OrderDate]],"MMM")</f>
        <v>Jun</v>
      </c>
      <c r="S5607" s="1" t="str">
        <f t="shared" si="87"/>
        <v>2015</v>
      </c>
    </row>
    <row r="5608" spans="1:19">
      <c r="A5608" t="s">
        <v>5631</v>
      </c>
      <c r="B5608" s="2">
        <v>42179</v>
      </c>
      <c r="C5608" s="2" t="str">
        <f>VLOOKUP(Sales_Data17[[#This Row],[Customer Name Index]],Customer_Data[#All],2,0)</f>
        <v>PEDIFIX, Corp</v>
      </c>
      <c r="D5608">
        <v>6</v>
      </c>
      <c r="E5608" t="s">
        <v>4</v>
      </c>
      <c r="F5608" t="s">
        <v>8168</v>
      </c>
      <c r="G5608" t="s">
        <v>8027</v>
      </c>
      <c r="H5608" t="str">
        <f>VLOOKUP(Sales_Data17[[#This Row],[Delivery Region Index]],Regions_Table[#All],2,0)</f>
        <v>New South Wales</v>
      </c>
      <c r="I5608" t="str">
        <f>VLOOKUP(Sales_Data17[[#This Row],[Delivery Region Index]],Regions_Table[#All],3,0)</f>
        <v>Nowra</v>
      </c>
      <c r="J5608">
        <v>17</v>
      </c>
      <c r="K5608">
        <v>3</v>
      </c>
      <c r="L5608" t="str">
        <f>VLOOKUP(Sales_Data17[[#This Row],[Product Description Index]],Products_Data[#All],2,0)</f>
        <v>Sunglasses</v>
      </c>
      <c r="M5608">
        <v>2</v>
      </c>
      <c r="N5608" s="9">
        <v>573.9666666666667</v>
      </c>
      <c r="O5608" s="9">
        <f>Sales_Data17[[#This Row],[Order Quantity]]*Sales_Data17[[#This Row],[Unit Price]]</f>
        <v>1147.9333333333334</v>
      </c>
      <c r="P5608" s="9">
        <v>304.20233333333334</v>
      </c>
      <c r="Q5608" s="9">
        <f>Sales_Data17[[#This Row],[Line Total]]-(Sales_Data17[[#This Row],[Total Unit Cost]]*Sales_Data17[[#This Row],[Order Quantity]])</f>
        <v>539.52866666666671</v>
      </c>
      <c r="R5608" s="1" t="str">
        <f>TEXT(Sales_Data17[[#This Row],[OrderDate]],"MMM")</f>
        <v>Jun</v>
      </c>
      <c r="S5608" s="1" t="str">
        <f t="shared" si="87"/>
        <v>2015</v>
      </c>
    </row>
    <row r="5609" spans="1:19">
      <c r="A5609" t="s">
        <v>5632</v>
      </c>
      <c r="B5609" s="2">
        <v>42179</v>
      </c>
      <c r="C5609" s="2" t="str">
        <f>VLOOKUP(Sales_Data17[[#This Row],[Customer Name Index]],Customer_Data[#All],2,0)</f>
        <v>ETUDE Ltd</v>
      </c>
      <c r="D5609">
        <v>4</v>
      </c>
      <c r="E5609" t="s">
        <v>4</v>
      </c>
      <c r="F5609" t="s">
        <v>8168</v>
      </c>
      <c r="G5609" t="s">
        <v>8027</v>
      </c>
      <c r="H5609" t="str">
        <f>VLOOKUP(Sales_Data17[[#This Row],[Delivery Region Index]],Regions_Table[#All],2,0)</f>
        <v>New South Wales</v>
      </c>
      <c r="I5609" t="str">
        <f>VLOOKUP(Sales_Data17[[#This Row],[Delivery Region Index]],Regions_Table[#All],3,0)</f>
        <v>Griffith</v>
      </c>
      <c r="J5609">
        <v>12</v>
      </c>
      <c r="K5609">
        <v>2</v>
      </c>
      <c r="L5609" t="str">
        <f>VLOOKUP(Sales_Data17[[#This Row],[Product Description Index]],Products_Data[#All],2,0)</f>
        <v>Pants</v>
      </c>
      <c r="M5609">
        <v>1</v>
      </c>
      <c r="N5609" s="9">
        <v>276.18888888888893</v>
      </c>
      <c r="O5609" s="9">
        <f>Sales_Data17[[#This Row],[Order Quantity]]*Sales_Data17[[#This Row],[Unit Price]]</f>
        <v>276.18888888888893</v>
      </c>
      <c r="P5609" s="9">
        <v>229.2367777777778</v>
      </c>
      <c r="Q5609" s="9">
        <f>Sales_Data17[[#This Row],[Line Total]]-(Sales_Data17[[#This Row],[Total Unit Cost]]*Sales_Data17[[#This Row],[Order Quantity]])</f>
        <v>46.952111111111122</v>
      </c>
      <c r="R5609" s="1" t="str">
        <f>TEXT(Sales_Data17[[#This Row],[OrderDate]],"MMM")</f>
        <v>Jun</v>
      </c>
      <c r="S5609" s="1" t="str">
        <f t="shared" si="87"/>
        <v>2015</v>
      </c>
    </row>
    <row r="5610" spans="1:19">
      <c r="A5610" t="s">
        <v>5633</v>
      </c>
      <c r="B5610" s="2">
        <v>42179</v>
      </c>
      <c r="C5610" s="2" t="str">
        <f>VLOOKUP(Sales_Data17[[#This Row],[Customer Name Index]],Customer_Data[#All],2,0)</f>
        <v>Rochester Ltd</v>
      </c>
      <c r="D5610">
        <v>15</v>
      </c>
      <c r="E5610" t="s">
        <v>4</v>
      </c>
      <c r="F5610" t="s">
        <v>8168</v>
      </c>
      <c r="G5610" t="s">
        <v>8025</v>
      </c>
      <c r="H5610" t="str">
        <f>VLOOKUP(Sales_Data17[[#This Row],[Delivery Region Index]],Regions_Table[#All],2,0)</f>
        <v>Queensland</v>
      </c>
      <c r="I5610" t="str">
        <f>VLOOKUP(Sales_Data17[[#This Row],[Delivery Region Index]],Regions_Table[#All],3,0)</f>
        <v>Toowoomba</v>
      </c>
      <c r="J5610">
        <v>44</v>
      </c>
      <c r="K5610">
        <v>6</v>
      </c>
      <c r="L5610" t="str">
        <f>VLOOKUP(Sales_Data17[[#This Row],[Product Description Index]],Products_Data[#All],2,0)</f>
        <v>Socks</v>
      </c>
      <c r="M5610">
        <v>8</v>
      </c>
      <c r="N5610" s="9">
        <v>116.13333333333334</v>
      </c>
      <c r="O5610" s="9">
        <f>Sales_Data17[[#This Row],[Order Quantity]]*Sales_Data17[[#This Row],[Unit Price]]</f>
        <v>929.06666666666672</v>
      </c>
      <c r="P5610" s="9">
        <v>94.068000000000012</v>
      </c>
      <c r="Q5610" s="9">
        <f>Sales_Data17[[#This Row],[Line Total]]-(Sales_Data17[[#This Row],[Total Unit Cost]]*Sales_Data17[[#This Row],[Order Quantity]])</f>
        <v>176.52266666666662</v>
      </c>
      <c r="R5610" s="1" t="str">
        <f>TEXT(Sales_Data17[[#This Row],[OrderDate]],"MMM")</f>
        <v>Jun</v>
      </c>
      <c r="S5610" s="1" t="str">
        <f t="shared" si="87"/>
        <v>2015</v>
      </c>
    </row>
    <row r="5611" spans="1:19">
      <c r="A5611" t="s">
        <v>5634</v>
      </c>
      <c r="B5611" s="2">
        <v>42179</v>
      </c>
      <c r="C5611" s="2" t="str">
        <f>VLOOKUP(Sales_Data17[[#This Row],[Customer Name Index]],Customer_Data[#All],2,0)</f>
        <v>Procter Corp</v>
      </c>
      <c r="D5611">
        <v>5</v>
      </c>
      <c r="E5611" t="s">
        <v>4</v>
      </c>
      <c r="F5611" t="s">
        <v>8168</v>
      </c>
      <c r="G5611" t="s">
        <v>8027</v>
      </c>
      <c r="H5611" t="str">
        <f>VLOOKUP(Sales_Data17[[#This Row],[Delivery Region Index]],Regions_Table[#All],2,0)</f>
        <v>New South Wales</v>
      </c>
      <c r="I5611" t="str">
        <f>VLOOKUP(Sales_Data17[[#This Row],[Delivery Region Index]],Regions_Table[#All],3,0)</f>
        <v>Lake Macquarie</v>
      </c>
      <c r="J5611">
        <v>13</v>
      </c>
      <c r="K5611">
        <v>2</v>
      </c>
      <c r="L5611" t="str">
        <f>VLOOKUP(Sales_Data17[[#This Row],[Product Description Index]],Products_Data[#All],2,0)</f>
        <v>Pants</v>
      </c>
      <c r="M5611">
        <v>2</v>
      </c>
      <c r="N5611" s="9">
        <v>262.04444444444448</v>
      </c>
      <c r="O5611" s="9">
        <f>Sales_Data17[[#This Row],[Order Quantity]]*Sales_Data17[[#This Row],[Unit Price]]</f>
        <v>524.08888888888896</v>
      </c>
      <c r="P5611" s="9">
        <v>170.32888888888888</v>
      </c>
      <c r="Q5611" s="9">
        <f>Sales_Data17[[#This Row],[Line Total]]-(Sales_Data17[[#This Row],[Total Unit Cost]]*Sales_Data17[[#This Row],[Order Quantity]])</f>
        <v>183.43111111111119</v>
      </c>
      <c r="R5611" s="1" t="str">
        <f>TEXT(Sales_Data17[[#This Row],[OrderDate]],"MMM")</f>
        <v>Jun</v>
      </c>
      <c r="S5611" s="1" t="str">
        <f t="shared" si="87"/>
        <v>2015</v>
      </c>
    </row>
    <row r="5612" spans="1:19">
      <c r="A5612" t="s">
        <v>5635</v>
      </c>
      <c r="B5612" s="2">
        <v>42180</v>
      </c>
      <c r="C5612" s="2" t="str">
        <f>VLOOKUP(Sales_Data17[[#This Row],[Customer Name Index]],Customer_Data[#All],2,0)</f>
        <v>Ole Group</v>
      </c>
      <c r="D5612">
        <v>13</v>
      </c>
      <c r="E5612" t="s">
        <v>4</v>
      </c>
      <c r="F5612" t="s">
        <v>8168</v>
      </c>
      <c r="G5612" t="s">
        <v>8026</v>
      </c>
      <c r="H5612" t="str">
        <f>VLOOKUP(Sales_Data17[[#This Row],[Delivery Region Index]],Regions_Table[#All],2,0)</f>
        <v>Queensland</v>
      </c>
      <c r="I5612" t="str">
        <f>VLOOKUP(Sales_Data17[[#This Row],[Delivery Region Index]],Regions_Table[#All],3,0)</f>
        <v>Maryborough</v>
      </c>
      <c r="J5612">
        <v>37</v>
      </c>
      <c r="K5612">
        <v>5</v>
      </c>
      <c r="L5612" t="str">
        <f>VLOOKUP(Sales_Data17[[#This Row],[Product Description Index]],Products_Data[#All],2,0)</f>
        <v>Hats</v>
      </c>
      <c r="M5612">
        <v>9</v>
      </c>
      <c r="N5612" s="9">
        <v>139.21111111111111</v>
      </c>
      <c r="O5612" s="9">
        <f>Sales_Data17[[#This Row],[Order Quantity]]*Sales_Data17[[#This Row],[Unit Price]]</f>
        <v>1252.9000000000001</v>
      </c>
      <c r="P5612" s="9">
        <v>83.526666666666671</v>
      </c>
      <c r="Q5612" s="9">
        <f>Sales_Data17[[#This Row],[Line Total]]-(Sales_Data17[[#This Row],[Total Unit Cost]]*Sales_Data17[[#This Row],[Order Quantity]])</f>
        <v>501.16000000000008</v>
      </c>
      <c r="R5612" s="1" t="str">
        <f>TEXT(Sales_Data17[[#This Row],[OrderDate]],"MMM")</f>
        <v>Jun</v>
      </c>
      <c r="S5612" s="1" t="str">
        <f t="shared" si="87"/>
        <v>2015</v>
      </c>
    </row>
    <row r="5613" spans="1:19">
      <c r="A5613" t="s">
        <v>5636</v>
      </c>
      <c r="B5613" s="2">
        <v>42180</v>
      </c>
      <c r="C5613" s="2" t="str">
        <f>VLOOKUP(Sales_Data17[[#This Row],[Customer Name Index]],Customer_Data[#All],2,0)</f>
        <v xml:space="preserve">Ei </v>
      </c>
      <c r="D5613">
        <v>9</v>
      </c>
      <c r="E5613" t="s">
        <v>3</v>
      </c>
      <c r="F5613" t="s">
        <v>8168</v>
      </c>
      <c r="G5613" t="s">
        <v>8027</v>
      </c>
      <c r="H5613" t="str">
        <f>VLOOKUP(Sales_Data17[[#This Row],[Delivery Region Index]],Regions_Table[#All],2,0)</f>
        <v>New South Wales</v>
      </c>
      <c r="I5613" t="str">
        <f>VLOOKUP(Sales_Data17[[#This Row],[Delivery Region Index]],Regions_Table[#All],3,0)</f>
        <v>Wollongong</v>
      </c>
      <c r="J5613">
        <v>24</v>
      </c>
      <c r="K5613">
        <v>4</v>
      </c>
      <c r="L5613" t="str">
        <f>VLOOKUP(Sales_Data17[[#This Row],[Product Description Index]],Products_Data[#All],2,0)</f>
        <v>Jeans</v>
      </c>
      <c r="M5613">
        <v>6</v>
      </c>
      <c r="N5613" s="9">
        <v>117.62222222222223</v>
      </c>
      <c r="O5613" s="9">
        <f>Sales_Data17[[#This Row],[Order Quantity]]*Sales_Data17[[#This Row],[Unit Price]]</f>
        <v>705.73333333333335</v>
      </c>
      <c r="P5613" s="9">
        <v>91.745333333333349</v>
      </c>
      <c r="Q5613" s="9">
        <f>Sales_Data17[[#This Row],[Line Total]]-(Sales_Data17[[#This Row],[Total Unit Cost]]*Sales_Data17[[#This Row],[Order Quantity]])</f>
        <v>155.26133333333325</v>
      </c>
      <c r="R5613" s="1" t="str">
        <f>TEXT(Sales_Data17[[#This Row],[OrderDate]],"MMM")</f>
        <v>Jun</v>
      </c>
      <c r="S5613" s="1" t="str">
        <f t="shared" si="87"/>
        <v>2015</v>
      </c>
    </row>
    <row r="5614" spans="1:19">
      <c r="A5614" t="s">
        <v>5637</v>
      </c>
      <c r="B5614" s="2">
        <v>42180</v>
      </c>
      <c r="C5614" s="2" t="str">
        <f>VLOOKUP(Sales_Data17[[#This Row],[Customer Name Index]],Customer_Data[#All],2,0)</f>
        <v>Rochester Ltd</v>
      </c>
      <c r="D5614">
        <v>15</v>
      </c>
      <c r="E5614" t="s">
        <v>4</v>
      </c>
      <c r="F5614" t="s">
        <v>8168</v>
      </c>
      <c r="G5614" t="s">
        <v>8025</v>
      </c>
      <c r="H5614" t="str">
        <f>VLOOKUP(Sales_Data17[[#This Row],[Delivery Region Index]],Regions_Table[#All],2,0)</f>
        <v>Queensland</v>
      </c>
      <c r="I5614" t="str">
        <f>VLOOKUP(Sales_Data17[[#This Row],[Delivery Region Index]],Regions_Table[#All],3,0)</f>
        <v>Sunshine Coast</v>
      </c>
      <c r="J5614">
        <v>42</v>
      </c>
      <c r="K5614">
        <v>6</v>
      </c>
      <c r="L5614" t="str">
        <f>VLOOKUP(Sales_Data17[[#This Row],[Product Description Index]],Products_Data[#All],2,0)</f>
        <v>Socks</v>
      </c>
      <c r="M5614">
        <v>2</v>
      </c>
      <c r="N5614" s="9">
        <v>265.76666666666665</v>
      </c>
      <c r="O5614" s="9">
        <f>Sales_Data17[[#This Row],[Order Quantity]]*Sales_Data17[[#This Row],[Unit Price]]</f>
        <v>531.5333333333333</v>
      </c>
      <c r="P5614" s="9">
        <v>154.14466666666667</v>
      </c>
      <c r="Q5614" s="9">
        <f>Sales_Data17[[#This Row],[Line Total]]-(Sales_Data17[[#This Row],[Total Unit Cost]]*Sales_Data17[[#This Row],[Order Quantity]])</f>
        <v>223.24399999999997</v>
      </c>
      <c r="R5614" s="1" t="str">
        <f>TEXT(Sales_Data17[[#This Row],[OrderDate]],"MMM")</f>
        <v>Jun</v>
      </c>
      <c r="S5614" s="1" t="str">
        <f t="shared" si="87"/>
        <v>2015</v>
      </c>
    </row>
    <row r="5615" spans="1:19">
      <c r="A5615" t="s">
        <v>5638</v>
      </c>
      <c r="B5615" s="2">
        <v>42181</v>
      </c>
      <c r="C5615" s="2" t="str">
        <f>VLOOKUP(Sales_Data17[[#This Row],[Customer Name Index]],Customer_Data[#All],2,0)</f>
        <v>3LAB, Ltd</v>
      </c>
      <c r="D5615">
        <v>16</v>
      </c>
      <c r="E5615" t="s">
        <v>4</v>
      </c>
      <c r="F5615" t="s">
        <v>8168</v>
      </c>
      <c r="G5615" t="s">
        <v>8025</v>
      </c>
      <c r="H5615" t="str">
        <f>VLOOKUP(Sales_Data17[[#This Row],[Delivery Region Index]],Regions_Table[#All],2,0)</f>
        <v>Queensland</v>
      </c>
      <c r="I5615" t="str">
        <f>VLOOKUP(Sales_Data17[[#This Row],[Delivery Region Index]],Regions_Table[#All],3,0)</f>
        <v>Toowoomba</v>
      </c>
      <c r="J5615">
        <v>44</v>
      </c>
      <c r="K5615">
        <v>7</v>
      </c>
      <c r="L5615" t="str">
        <f>VLOOKUP(Sales_Data17[[#This Row],[Product Description Index]],Products_Data[#All],2,0)</f>
        <v>Dress Shirts</v>
      </c>
      <c r="M5615">
        <v>8</v>
      </c>
      <c r="N5615" s="9">
        <v>18.611111111111111</v>
      </c>
      <c r="O5615" s="9">
        <f>Sales_Data17[[#This Row],[Order Quantity]]*Sales_Data17[[#This Row],[Unit Price]]</f>
        <v>148.88888888888889</v>
      </c>
      <c r="P5615" s="9">
        <v>13.027777777777777</v>
      </c>
      <c r="Q5615" s="9">
        <f>Sales_Data17[[#This Row],[Line Total]]-(Sales_Data17[[#This Row],[Total Unit Cost]]*Sales_Data17[[#This Row],[Order Quantity]])</f>
        <v>44.666666666666671</v>
      </c>
      <c r="R5615" s="1" t="str">
        <f>TEXT(Sales_Data17[[#This Row],[OrderDate]],"MMM")</f>
        <v>Jun</v>
      </c>
      <c r="S5615" s="1" t="str">
        <f t="shared" si="87"/>
        <v>2015</v>
      </c>
    </row>
    <row r="5616" spans="1:19">
      <c r="A5616" t="s">
        <v>5639</v>
      </c>
      <c r="B5616" s="2">
        <v>42181</v>
      </c>
      <c r="C5616" s="2" t="str">
        <f>VLOOKUP(Sales_Data17[[#This Row],[Customer Name Index]],Customer_Data[#All],2,0)</f>
        <v xml:space="preserve">Qualitest </v>
      </c>
      <c r="D5616">
        <v>19</v>
      </c>
      <c r="E5616" t="s">
        <v>4</v>
      </c>
      <c r="F5616" t="s">
        <v>8168</v>
      </c>
      <c r="G5616" t="s">
        <v>8028</v>
      </c>
      <c r="H5616" t="str">
        <f>VLOOKUP(Sales_Data17[[#This Row],[Delivery Region Index]],Regions_Table[#All],2,0)</f>
        <v>Victoria</v>
      </c>
      <c r="I5616" t="str">
        <f>VLOOKUP(Sales_Data17[[#This Row],[Delivery Region Index]],Regions_Table[#All],3,0)</f>
        <v>Shepparton</v>
      </c>
      <c r="J5616">
        <v>54</v>
      </c>
      <c r="K5616">
        <v>8</v>
      </c>
      <c r="L5616" t="str">
        <f>VLOOKUP(Sales_Data17[[#This Row],[Product Description Index]],Products_Data[#All],2,0)</f>
        <v>Shoes</v>
      </c>
      <c r="M5616">
        <v>8</v>
      </c>
      <c r="N5616" s="9">
        <v>20.844444444444445</v>
      </c>
      <c r="O5616" s="9">
        <f>Sales_Data17[[#This Row],[Order Quantity]]*Sales_Data17[[#This Row],[Unit Price]]</f>
        <v>166.75555555555556</v>
      </c>
      <c r="P5616" s="9">
        <v>12.923555555555556</v>
      </c>
      <c r="Q5616" s="9">
        <f>Sales_Data17[[#This Row],[Line Total]]-(Sales_Data17[[#This Row],[Total Unit Cost]]*Sales_Data17[[#This Row],[Order Quantity]])</f>
        <v>63.367111111111114</v>
      </c>
      <c r="R5616" s="1" t="str">
        <f>TEXT(Sales_Data17[[#This Row],[OrderDate]],"MMM")</f>
        <v>Jun</v>
      </c>
      <c r="S5616" s="1" t="str">
        <f t="shared" si="87"/>
        <v>2015</v>
      </c>
    </row>
    <row r="5617" spans="1:19">
      <c r="A5617" t="s">
        <v>5640</v>
      </c>
      <c r="B5617" s="2">
        <v>42181</v>
      </c>
      <c r="C5617" s="2" t="str">
        <f>VLOOKUP(Sales_Data17[[#This Row],[Customer Name Index]],Customer_Data[#All],2,0)</f>
        <v>Avon Corp</v>
      </c>
      <c r="D5617">
        <v>1</v>
      </c>
      <c r="E5617" t="s">
        <v>4</v>
      </c>
      <c r="F5617" t="s">
        <v>8168</v>
      </c>
      <c r="G5617" t="s">
        <v>8027</v>
      </c>
      <c r="H5617" t="str">
        <f>VLOOKUP(Sales_Data17[[#This Row],[Delivery Region Index]],Regions_Table[#All],2,0)</f>
        <v>New South Wales</v>
      </c>
      <c r="I5617" t="str">
        <f>VLOOKUP(Sales_Data17[[#This Row],[Delivery Region Index]],Regions_Table[#All],3,0)</f>
        <v>Sydney</v>
      </c>
      <c r="J5617">
        <v>1</v>
      </c>
      <c r="K5617">
        <v>1</v>
      </c>
      <c r="L5617" t="str">
        <f>VLOOKUP(Sales_Data17[[#This Row],[Product Description Index]],Products_Data[#All],2,0)</f>
        <v>Shirts</v>
      </c>
      <c r="M5617">
        <v>3</v>
      </c>
      <c r="N5617" s="9">
        <v>26.055555555555557</v>
      </c>
      <c r="O5617" s="9">
        <f>Sales_Data17[[#This Row],[Order Quantity]]*Sales_Data17[[#This Row],[Unit Price]]</f>
        <v>78.166666666666671</v>
      </c>
      <c r="P5617" s="9">
        <v>21.105000000000004</v>
      </c>
      <c r="Q5617" s="9">
        <f>Sales_Data17[[#This Row],[Line Total]]-(Sales_Data17[[#This Row],[Total Unit Cost]]*Sales_Data17[[#This Row],[Order Quantity]])</f>
        <v>14.851666666666659</v>
      </c>
      <c r="R5617" s="1" t="str">
        <f>TEXT(Sales_Data17[[#This Row],[OrderDate]],"MMM")</f>
        <v>Jun</v>
      </c>
      <c r="S5617" s="1" t="str">
        <f t="shared" si="87"/>
        <v>2015</v>
      </c>
    </row>
    <row r="5618" spans="1:19">
      <c r="A5618" t="s">
        <v>5641</v>
      </c>
      <c r="B5618" s="2">
        <v>42182</v>
      </c>
      <c r="C5618" s="2" t="str">
        <f>VLOOKUP(Sales_Data17[[#This Row],[Customer Name Index]],Customer_Data[#All],2,0)</f>
        <v xml:space="preserve">Linde </v>
      </c>
      <c r="D5618">
        <v>14</v>
      </c>
      <c r="E5618" t="s">
        <v>4</v>
      </c>
      <c r="F5618" t="s">
        <v>8168</v>
      </c>
      <c r="G5618" t="s">
        <v>8026</v>
      </c>
      <c r="H5618" t="str">
        <f>VLOOKUP(Sales_Data17[[#This Row],[Delivery Region Index]],Regions_Table[#All],2,0)</f>
        <v>Queensland</v>
      </c>
      <c r="I5618" t="str">
        <f>VLOOKUP(Sales_Data17[[#This Row],[Delivery Region Index]],Regions_Table[#All],3,0)</f>
        <v>Nambour</v>
      </c>
      <c r="J5618">
        <v>39</v>
      </c>
      <c r="K5618">
        <v>6</v>
      </c>
      <c r="L5618" t="str">
        <f>VLOOKUP(Sales_Data17[[#This Row],[Product Description Index]],Products_Data[#All],2,0)</f>
        <v>Socks</v>
      </c>
      <c r="M5618">
        <v>7</v>
      </c>
      <c r="N5618" s="9">
        <v>203.23333333333335</v>
      </c>
      <c r="O5618" s="9">
        <f>Sales_Data17[[#This Row],[Order Quantity]]*Sales_Data17[[#This Row],[Unit Price]]</f>
        <v>1422.6333333333334</v>
      </c>
      <c r="P5618" s="9">
        <v>168.68366666666668</v>
      </c>
      <c r="Q5618" s="9">
        <f>Sales_Data17[[#This Row],[Line Total]]-(Sales_Data17[[#This Row],[Total Unit Cost]]*Sales_Data17[[#This Row],[Order Quantity]])</f>
        <v>241.84766666666678</v>
      </c>
      <c r="R5618" s="1" t="str">
        <f>TEXT(Sales_Data17[[#This Row],[OrderDate]],"MMM")</f>
        <v>Jun</v>
      </c>
      <c r="S5618" s="1" t="str">
        <f t="shared" si="87"/>
        <v>2015</v>
      </c>
    </row>
    <row r="5619" spans="1:19">
      <c r="A5619" t="s">
        <v>5642</v>
      </c>
      <c r="B5619" s="2">
        <v>42182</v>
      </c>
      <c r="C5619" s="2" t="str">
        <f>VLOOKUP(Sales_Data17[[#This Row],[Customer Name Index]],Customer_Data[#All],2,0)</f>
        <v>Eminence Corp</v>
      </c>
      <c r="D5619">
        <v>18</v>
      </c>
      <c r="E5619" t="s">
        <v>4</v>
      </c>
      <c r="F5619" t="s">
        <v>8168</v>
      </c>
      <c r="G5619" t="s">
        <v>8025</v>
      </c>
      <c r="H5619" t="str">
        <f>VLOOKUP(Sales_Data17[[#This Row],[Delivery Region Index]],Regions_Table[#All],2,0)</f>
        <v>Victoria</v>
      </c>
      <c r="I5619" t="str">
        <f>VLOOKUP(Sales_Data17[[#This Row],[Delivery Region Index]],Regions_Table[#All],3,0)</f>
        <v>Mildura</v>
      </c>
      <c r="J5619">
        <v>53</v>
      </c>
      <c r="K5619">
        <v>8</v>
      </c>
      <c r="L5619" t="str">
        <f>VLOOKUP(Sales_Data17[[#This Row],[Product Description Index]],Products_Data[#All],2,0)</f>
        <v>Shoes</v>
      </c>
      <c r="M5619">
        <v>7</v>
      </c>
      <c r="N5619" s="9">
        <v>81.888888888888886</v>
      </c>
      <c r="O5619" s="9">
        <f>Sales_Data17[[#This Row],[Order Quantity]]*Sales_Data17[[#This Row],[Unit Price]]</f>
        <v>573.22222222222217</v>
      </c>
      <c r="P5619" s="9">
        <v>39.306666666666665</v>
      </c>
      <c r="Q5619" s="9">
        <f>Sales_Data17[[#This Row],[Line Total]]-(Sales_Data17[[#This Row],[Total Unit Cost]]*Sales_Data17[[#This Row],[Order Quantity]])</f>
        <v>298.07555555555552</v>
      </c>
      <c r="R5619" s="1" t="str">
        <f>TEXT(Sales_Data17[[#This Row],[OrderDate]],"MMM")</f>
        <v>Jun</v>
      </c>
      <c r="S5619" s="1" t="str">
        <f t="shared" si="87"/>
        <v>2015</v>
      </c>
    </row>
    <row r="5620" spans="1:19">
      <c r="A5620" t="s">
        <v>5643</v>
      </c>
      <c r="B5620" s="2">
        <v>42182</v>
      </c>
      <c r="C5620" s="2" t="str">
        <f>VLOOKUP(Sales_Data17[[#This Row],[Customer Name Index]],Customer_Data[#All],2,0)</f>
        <v xml:space="preserve">Linde </v>
      </c>
      <c r="D5620">
        <v>14</v>
      </c>
      <c r="E5620" t="s">
        <v>2</v>
      </c>
      <c r="F5620" t="s">
        <v>8168</v>
      </c>
      <c r="G5620" t="s">
        <v>8026</v>
      </c>
      <c r="H5620" t="str">
        <f>VLOOKUP(Sales_Data17[[#This Row],[Delivery Region Index]],Regions_Table[#All],2,0)</f>
        <v>Queensland</v>
      </c>
      <c r="I5620" t="str">
        <f>VLOOKUP(Sales_Data17[[#This Row],[Delivery Region Index]],Regions_Table[#All],3,0)</f>
        <v>Rockhampton</v>
      </c>
      <c r="J5620">
        <v>41</v>
      </c>
      <c r="K5620">
        <v>6</v>
      </c>
      <c r="L5620" t="str">
        <f>VLOOKUP(Sales_Data17[[#This Row],[Product Description Index]],Products_Data[#All],2,0)</f>
        <v>Socks</v>
      </c>
      <c r="M5620">
        <v>5</v>
      </c>
      <c r="N5620" s="9">
        <v>247.89999999999998</v>
      </c>
      <c r="O5620" s="9">
        <f>Sales_Data17[[#This Row],[Order Quantity]]*Sales_Data17[[#This Row],[Unit Price]]</f>
        <v>1239.5</v>
      </c>
      <c r="P5620" s="9">
        <v>193.36199999999999</v>
      </c>
      <c r="Q5620" s="9">
        <f>Sales_Data17[[#This Row],[Line Total]]-(Sales_Data17[[#This Row],[Total Unit Cost]]*Sales_Data17[[#This Row],[Order Quantity]])</f>
        <v>272.69000000000005</v>
      </c>
      <c r="R5620" s="1" t="str">
        <f>TEXT(Sales_Data17[[#This Row],[OrderDate]],"MMM")</f>
        <v>Jun</v>
      </c>
      <c r="S5620" s="1" t="str">
        <f t="shared" si="87"/>
        <v>2015</v>
      </c>
    </row>
    <row r="5621" spans="1:19">
      <c r="A5621" t="s">
        <v>5644</v>
      </c>
      <c r="B5621" s="2">
        <v>42182</v>
      </c>
      <c r="C5621" s="2" t="str">
        <f>VLOOKUP(Sales_Data17[[#This Row],[Customer Name Index]],Customer_Data[#All],2,0)</f>
        <v>PEDIFIX, Corp</v>
      </c>
      <c r="D5621">
        <v>6</v>
      </c>
      <c r="E5621" t="s">
        <v>2</v>
      </c>
      <c r="F5621" t="s">
        <v>8168</v>
      </c>
      <c r="G5621" t="s">
        <v>8027</v>
      </c>
      <c r="H5621" t="str">
        <f>VLOOKUP(Sales_Data17[[#This Row],[Delivery Region Index]],Regions_Table[#All],2,0)</f>
        <v>New South Wales</v>
      </c>
      <c r="I5621" t="str">
        <f>VLOOKUP(Sales_Data17[[#This Row],[Delivery Region Index]],Regions_Table[#All],3,0)</f>
        <v>Nowra</v>
      </c>
      <c r="J5621">
        <v>17</v>
      </c>
      <c r="K5621">
        <v>3</v>
      </c>
      <c r="L5621" t="str">
        <f>VLOOKUP(Sales_Data17[[#This Row],[Product Description Index]],Products_Data[#All],2,0)</f>
        <v>Sunglasses</v>
      </c>
      <c r="M5621">
        <v>9</v>
      </c>
      <c r="N5621" s="9">
        <v>297.77777777777777</v>
      </c>
      <c r="O5621" s="9">
        <f>Sales_Data17[[#This Row],[Order Quantity]]*Sales_Data17[[#This Row],[Unit Price]]</f>
        <v>2680</v>
      </c>
      <c r="P5621" s="9">
        <v>178.66666666666666</v>
      </c>
      <c r="Q5621" s="9">
        <f>Sales_Data17[[#This Row],[Line Total]]-(Sales_Data17[[#This Row],[Total Unit Cost]]*Sales_Data17[[#This Row],[Order Quantity]])</f>
        <v>1072</v>
      </c>
      <c r="R5621" s="1" t="str">
        <f>TEXT(Sales_Data17[[#This Row],[OrderDate]],"MMM")</f>
        <v>Jun</v>
      </c>
      <c r="S5621" s="1" t="str">
        <f t="shared" si="87"/>
        <v>2015</v>
      </c>
    </row>
    <row r="5622" spans="1:19">
      <c r="A5622" t="s">
        <v>5645</v>
      </c>
      <c r="B5622" s="2">
        <v>42182</v>
      </c>
      <c r="C5622" s="2" t="str">
        <f>VLOOKUP(Sales_Data17[[#This Row],[Customer Name Index]],Customer_Data[#All],2,0)</f>
        <v>PEDIFIX, Corp</v>
      </c>
      <c r="D5622">
        <v>6</v>
      </c>
      <c r="E5622" t="s">
        <v>4</v>
      </c>
      <c r="F5622" t="s">
        <v>8168</v>
      </c>
      <c r="G5622" t="s">
        <v>8027</v>
      </c>
      <c r="H5622" t="str">
        <f>VLOOKUP(Sales_Data17[[#This Row],[Delivery Region Index]],Regions_Table[#All],2,0)</f>
        <v>New South Wales</v>
      </c>
      <c r="I5622" t="str">
        <f>VLOOKUP(Sales_Data17[[#This Row],[Delivery Region Index]],Regions_Table[#All],3,0)</f>
        <v>Nowra</v>
      </c>
      <c r="J5622">
        <v>17</v>
      </c>
      <c r="K5622">
        <v>3</v>
      </c>
      <c r="L5622" t="str">
        <f>VLOOKUP(Sales_Data17[[#This Row],[Product Description Index]],Products_Data[#All],2,0)</f>
        <v>Sunglasses</v>
      </c>
      <c r="M5622">
        <v>6</v>
      </c>
      <c r="N5622" s="9">
        <v>445.17777777777775</v>
      </c>
      <c r="O5622" s="9">
        <f>Sales_Data17[[#This Row],[Order Quantity]]*Sales_Data17[[#This Row],[Unit Price]]</f>
        <v>2671.0666666666666</v>
      </c>
      <c r="P5622" s="9">
        <v>347.23866666666669</v>
      </c>
      <c r="Q5622" s="9">
        <f>Sales_Data17[[#This Row],[Line Total]]-(Sales_Data17[[#This Row],[Total Unit Cost]]*Sales_Data17[[#This Row],[Order Quantity]])</f>
        <v>587.63466666666636</v>
      </c>
      <c r="R5622" s="1" t="str">
        <f>TEXT(Sales_Data17[[#This Row],[OrderDate]],"MMM")</f>
        <v>Jun</v>
      </c>
      <c r="S5622" s="1" t="str">
        <f t="shared" si="87"/>
        <v>2015</v>
      </c>
    </row>
    <row r="5623" spans="1:19">
      <c r="A5623" t="s">
        <v>5646</v>
      </c>
      <c r="B5623" s="2">
        <v>42182</v>
      </c>
      <c r="C5623" s="2" t="str">
        <f>VLOOKUP(Sales_Data17[[#This Row],[Customer Name Index]],Customer_Data[#All],2,0)</f>
        <v xml:space="preserve">Qualitest </v>
      </c>
      <c r="D5623">
        <v>19</v>
      </c>
      <c r="E5623" t="s">
        <v>4</v>
      </c>
      <c r="F5623" t="s">
        <v>8168</v>
      </c>
      <c r="G5623" t="s">
        <v>8028</v>
      </c>
      <c r="H5623" t="str">
        <f>VLOOKUP(Sales_Data17[[#This Row],[Delivery Region Index]],Regions_Table[#All],2,0)</f>
        <v>Victoria</v>
      </c>
      <c r="I5623" t="str">
        <f>VLOOKUP(Sales_Data17[[#This Row],[Delivery Region Index]],Regions_Table[#All],3,0)</f>
        <v>Swan Hill</v>
      </c>
      <c r="J5623">
        <v>55</v>
      </c>
      <c r="K5623">
        <v>8</v>
      </c>
      <c r="L5623" t="str">
        <f>VLOOKUP(Sales_Data17[[#This Row],[Product Description Index]],Products_Data[#All],2,0)</f>
        <v>Shoes</v>
      </c>
      <c r="M5623">
        <v>1</v>
      </c>
      <c r="N5623" s="9">
        <v>115.38888888888889</v>
      </c>
      <c r="O5623" s="9">
        <f>Sales_Data17[[#This Row],[Order Quantity]]*Sales_Data17[[#This Row],[Unit Price]]</f>
        <v>115.38888888888889</v>
      </c>
      <c r="P5623" s="9">
        <v>55.386666666666663</v>
      </c>
      <c r="Q5623" s="9">
        <f>Sales_Data17[[#This Row],[Line Total]]-(Sales_Data17[[#This Row],[Total Unit Cost]]*Sales_Data17[[#This Row],[Order Quantity]])</f>
        <v>60.002222222222223</v>
      </c>
      <c r="R5623" s="1" t="str">
        <f>TEXT(Sales_Data17[[#This Row],[OrderDate]],"MMM")</f>
        <v>Jun</v>
      </c>
      <c r="S5623" s="1" t="str">
        <f t="shared" si="87"/>
        <v>2015</v>
      </c>
    </row>
    <row r="5624" spans="1:19">
      <c r="A5624" t="s">
        <v>5647</v>
      </c>
      <c r="B5624" s="2">
        <v>42182</v>
      </c>
      <c r="C5624" s="2" t="str">
        <f>VLOOKUP(Sales_Data17[[#This Row],[Customer Name Index]],Customer_Data[#All],2,0)</f>
        <v>ETUDE Ltd</v>
      </c>
      <c r="D5624">
        <v>4</v>
      </c>
      <c r="E5624" t="s">
        <v>2</v>
      </c>
      <c r="F5624" t="s">
        <v>8168</v>
      </c>
      <c r="G5624" t="s">
        <v>8027</v>
      </c>
      <c r="H5624" t="str">
        <f>VLOOKUP(Sales_Data17[[#This Row],[Delivery Region Index]],Regions_Table[#All],2,0)</f>
        <v>New South Wales</v>
      </c>
      <c r="I5624" t="str">
        <f>VLOOKUP(Sales_Data17[[#This Row],[Delivery Region Index]],Regions_Table[#All],3,0)</f>
        <v>Gosford</v>
      </c>
      <c r="J5624">
        <v>9</v>
      </c>
      <c r="K5624">
        <v>2</v>
      </c>
      <c r="L5624" t="str">
        <f>VLOOKUP(Sales_Data17[[#This Row],[Product Description Index]],Products_Data[#All],2,0)</f>
        <v>Pants</v>
      </c>
      <c r="M5624">
        <v>3</v>
      </c>
      <c r="N5624" s="9">
        <v>20.844444444444445</v>
      </c>
      <c r="O5624" s="9">
        <f>Sales_Data17[[#This Row],[Order Quantity]]*Sales_Data17[[#This Row],[Unit Price]]</f>
        <v>62.533333333333331</v>
      </c>
      <c r="P5624" s="9">
        <v>8.963111111111111</v>
      </c>
      <c r="Q5624" s="9">
        <f>Sales_Data17[[#This Row],[Line Total]]-(Sales_Data17[[#This Row],[Total Unit Cost]]*Sales_Data17[[#This Row],[Order Quantity]])</f>
        <v>35.643999999999998</v>
      </c>
      <c r="R5624" s="1" t="str">
        <f>TEXT(Sales_Data17[[#This Row],[OrderDate]],"MMM")</f>
        <v>Jun</v>
      </c>
      <c r="S5624" s="1" t="str">
        <f t="shared" si="87"/>
        <v>2015</v>
      </c>
    </row>
    <row r="5625" spans="1:19">
      <c r="A5625" t="s">
        <v>5648</v>
      </c>
      <c r="B5625" s="2">
        <v>42183</v>
      </c>
      <c r="C5625" s="2" t="str">
        <f>VLOOKUP(Sales_Data17[[#This Row],[Customer Name Index]],Customer_Data[#All],2,0)</f>
        <v xml:space="preserve">Ei </v>
      </c>
      <c r="D5625">
        <v>9</v>
      </c>
      <c r="E5625" t="s">
        <v>2</v>
      </c>
      <c r="F5625" t="s">
        <v>8168</v>
      </c>
      <c r="G5625" t="s">
        <v>8027</v>
      </c>
      <c r="H5625" t="str">
        <f>VLOOKUP(Sales_Data17[[#This Row],[Delivery Region Index]],Regions_Table[#All],2,0)</f>
        <v>New South Wales</v>
      </c>
      <c r="I5625" t="str">
        <f>VLOOKUP(Sales_Data17[[#This Row],[Delivery Region Index]],Regions_Table[#All],3,0)</f>
        <v>Wyong</v>
      </c>
      <c r="J5625">
        <v>25</v>
      </c>
      <c r="K5625">
        <v>4</v>
      </c>
      <c r="L5625" t="str">
        <f>VLOOKUP(Sales_Data17[[#This Row],[Product Description Index]],Products_Data[#All],2,0)</f>
        <v>Jeans</v>
      </c>
      <c r="M5625">
        <v>8</v>
      </c>
      <c r="N5625" s="9">
        <v>84.12222222222222</v>
      </c>
      <c r="O5625" s="9">
        <f>Sales_Data17[[#This Row],[Order Quantity]]*Sales_Data17[[#This Row],[Unit Price]]</f>
        <v>672.97777777777776</v>
      </c>
      <c r="P5625" s="9">
        <v>42.902333333333338</v>
      </c>
      <c r="Q5625" s="9">
        <f>Sales_Data17[[#This Row],[Line Total]]-(Sales_Data17[[#This Row],[Total Unit Cost]]*Sales_Data17[[#This Row],[Order Quantity]])</f>
        <v>329.75911111111105</v>
      </c>
      <c r="R5625" s="1" t="str">
        <f>TEXT(Sales_Data17[[#This Row],[OrderDate]],"MMM")</f>
        <v>Jun</v>
      </c>
      <c r="S5625" s="1" t="str">
        <f t="shared" si="87"/>
        <v>2015</v>
      </c>
    </row>
    <row r="5626" spans="1:19">
      <c r="A5626" t="s">
        <v>5649</v>
      </c>
      <c r="B5626" s="2">
        <v>42183</v>
      </c>
      <c r="C5626" s="2" t="str">
        <f>VLOOKUP(Sales_Data17[[#This Row],[Customer Name Index]],Customer_Data[#All],2,0)</f>
        <v xml:space="preserve">Medline </v>
      </c>
      <c r="D5626">
        <v>12</v>
      </c>
      <c r="E5626" t="s">
        <v>4</v>
      </c>
      <c r="F5626" t="s">
        <v>8168</v>
      </c>
      <c r="G5626" t="s">
        <v>8026</v>
      </c>
      <c r="H5626" t="str">
        <f>VLOOKUP(Sales_Data17[[#This Row],[Delivery Region Index]],Regions_Table[#All],2,0)</f>
        <v>Queensland</v>
      </c>
      <c r="I5626" t="str">
        <f>VLOOKUP(Sales_Data17[[#This Row],[Delivery Region Index]],Regions_Table[#All],3,0)</f>
        <v>Ipswich</v>
      </c>
      <c r="J5626">
        <v>34</v>
      </c>
      <c r="K5626">
        <v>5</v>
      </c>
      <c r="L5626" t="str">
        <f>VLOOKUP(Sales_Data17[[#This Row],[Product Description Index]],Products_Data[#All],2,0)</f>
        <v>Hats</v>
      </c>
      <c r="M5626">
        <v>1</v>
      </c>
      <c r="N5626" s="9">
        <v>95.288888888888891</v>
      </c>
      <c r="O5626" s="9">
        <f>Sales_Data17[[#This Row],[Order Quantity]]*Sales_Data17[[#This Row],[Unit Price]]</f>
        <v>95.288888888888891</v>
      </c>
      <c r="P5626" s="9">
        <v>40.021333333333331</v>
      </c>
      <c r="Q5626" s="9">
        <f>Sales_Data17[[#This Row],[Line Total]]-(Sales_Data17[[#This Row],[Total Unit Cost]]*Sales_Data17[[#This Row],[Order Quantity]])</f>
        <v>55.26755555555556</v>
      </c>
      <c r="R5626" s="1" t="str">
        <f>TEXT(Sales_Data17[[#This Row],[OrderDate]],"MMM")</f>
        <v>Jun</v>
      </c>
      <c r="S5626" s="1" t="str">
        <f t="shared" si="87"/>
        <v>2015</v>
      </c>
    </row>
    <row r="5627" spans="1:19">
      <c r="A5627" t="s">
        <v>5650</v>
      </c>
      <c r="B5627" s="2">
        <v>42183</v>
      </c>
      <c r="C5627" s="2" t="str">
        <f>VLOOKUP(Sales_Data17[[#This Row],[Customer Name Index]],Customer_Data[#All],2,0)</f>
        <v>ETUDE Ltd</v>
      </c>
      <c r="D5627">
        <v>4</v>
      </c>
      <c r="E5627" t="s">
        <v>2</v>
      </c>
      <c r="F5627" t="s">
        <v>8168</v>
      </c>
      <c r="G5627" t="s">
        <v>8027</v>
      </c>
      <c r="H5627" t="str">
        <f>VLOOKUP(Sales_Data17[[#This Row],[Delivery Region Index]],Regions_Table[#All],2,0)</f>
        <v>New South Wales</v>
      </c>
      <c r="I5627" t="str">
        <f>VLOOKUP(Sales_Data17[[#This Row],[Delivery Region Index]],Regions_Table[#All],3,0)</f>
        <v>Gosford</v>
      </c>
      <c r="J5627">
        <v>9</v>
      </c>
      <c r="K5627">
        <v>2</v>
      </c>
      <c r="L5627" t="str">
        <f>VLOOKUP(Sales_Data17[[#This Row],[Product Description Index]],Products_Data[#All],2,0)</f>
        <v>Pants</v>
      </c>
      <c r="M5627">
        <v>2</v>
      </c>
      <c r="N5627" s="9">
        <v>640.9666666666667</v>
      </c>
      <c r="O5627" s="9">
        <f>Sales_Data17[[#This Row],[Order Quantity]]*Sales_Data17[[#This Row],[Unit Price]]</f>
        <v>1281.9333333333334</v>
      </c>
      <c r="P5627" s="9">
        <v>474.31533333333329</v>
      </c>
      <c r="Q5627" s="9">
        <f>Sales_Data17[[#This Row],[Line Total]]-(Sales_Data17[[#This Row],[Total Unit Cost]]*Sales_Data17[[#This Row],[Order Quantity]])</f>
        <v>333.30266666666682</v>
      </c>
      <c r="R5627" s="1" t="str">
        <f>TEXT(Sales_Data17[[#This Row],[OrderDate]],"MMM")</f>
        <v>Jun</v>
      </c>
      <c r="S5627" s="1" t="str">
        <f t="shared" si="87"/>
        <v>2015</v>
      </c>
    </row>
    <row r="5628" spans="1:19">
      <c r="A5628" t="s">
        <v>5651</v>
      </c>
      <c r="B5628" s="2">
        <v>42184</v>
      </c>
      <c r="C5628" s="2" t="str">
        <f>VLOOKUP(Sales_Data17[[#This Row],[Customer Name Index]],Customer_Data[#All],2,0)</f>
        <v>Apollo Ltd</v>
      </c>
      <c r="D5628">
        <v>11</v>
      </c>
      <c r="E5628" t="s">
        <v>3</v>
      </c>
      <c r="F5628" t="s">
        <v>8168</v>
      </c>
      <c r="G5628" t="s">
        <v>8026</v>
      </c>
      <c r="H5628" t="str">
        <f>VLOOKUP(Sales_Data17[[#This Row],[Delivery Region Index]],Regions_Table[#All],2,0)</f>
        <v>Queensland</v>
      </c>
      <c r="I5628" t="str">
        <f>VLOOKUP(Sales_Data17[[#This Row],[Delivery Region Index]],Regions_Table[#All],3,0)</f>
        <v>Gold Coast</v>
      </c>
      <c r="J5628">
        <v>31</v>
      </c>
      <c r="K5628">
        <v>5</v>
      </c>
      <c r="L5628" t="str">
        <f>VLOOKUP(Sales_Data17[[#This Row],[Product Description Index]],Products_Data[#All],2,0)</f>
        <v>Hats</v>
      </c>
      <c r="M5628">
        <v>1</v>
      </c>
      <c r="N5628" s="9">
        <v>254.60000000000002</v>
      </c>
      <c r="O5628" s="9">
        <f>Sales_Data17[[#This Row],[Order Quantity]]*Sales_Data17[[#This Row],[Unit Price]]</f>
        <v>254.60000000000002</v>
      </c>
      <c r="P5628" s="9">
        <v>188.404</v>
      </c>
      <c r="Q5628" s="9">
        <f>Sales_Data17[[#This Row],[Line Total]]-(Sales_Data17[[#This Row],[Total Unit Cost]]*Sales_Data17[[#This Row],[Order Quantity]])</f>
        <v>66.196000000000026</v>
      </c>
      <c r="R5628" s="1" t="str">
        <f>TEXT(Sales_Data17[[#This Row],[OrderDate]],"MMM")</f>
        <v>Jun</v>
      </c>
      <c r="S5628" s="1" t="str">
        <f t="shared" si="87"/>
        <v>2015</v>
      </c>
    </row>
    <row r="5629" spans="1:19">
      <c r="A5629" t="s">
        <v>5652</v>
      </c>
      <c r="B5629" s="2">
        <v>42184</v>
      </c>
      <c r="C5629" s="2" t="str">
        <f>VLOOKUP(Sales_Data17[[#This Row],[Customer Name Index]],Customer_Data[#All],2,0)</f>
        <v>Apollo Ltd</v>
      </c>
      <c r="D5629">
        <v>11</v>
      </c>
      <c r="E5629" t="s">
        <v>2</v>
      </c>
      <c r="F5629" t="s">
        <v>8168</v>
      </c>
      <c r="G5629" t="s">
        <v>8026</v>
      </c>
      <c r="H5629" t="str">
        <f>VLOOKUP(Sales_Data17[[#This Row],[Delivery Region Index]],Regions_Table[#All],2,0)</f>
        <v>Queensland</v>
      </c>
      <c r="I5629" t="str">
        <f>VLOOKUP(Sales_Data17[[#This Row],[Delivery Region Index]],Regions_Table[#All],3,0)</f>
        <v>Gold Coast</v>
      </c>
      <c r="J5629">
        <v>31</v>
      </c>
      <c r="K5629">
        <v>5</v>
      </c>
      <c r="L5629" t="str">
        <f>VLOOKUP(Sales_Data17[[#This Row],[Product Description Index]],Products_Data[#All],2,0)</f>
        <v>Hats</v>
      </c>
      <c r="M5629">
        <v>4</v>
      </c>
      <c r="N5629" s="9">
        <v>96.777777777777771</v>
      </c>
      <c r="O5629" s="9">
        <f>Sales_Data17[[#This Row],[Order Quantity]]*Sales_Data17[[#This Row],[Unit Price]]</f>
        <v>387.11111111111109</v>
      </c>
      <c r="P5629" s="9">
        <v>49.356666666666662</v>
      </c>
      <c r="Q5629" s="9">
        <f>Sales_Data17[[#This Row],[Line Total]]-(Sales_Data17[[#This Row],[Total Unit Cost]]*Sales_Data17[[#This Row],[Order Quantity]])</f>
        <v>189.68444444444444</v>
      </c>
      <c r="R5629" s="1" t="str">
        <f>TEXT(Sales_Data17[[#This Row],[OrderDate]],"MMM")</f>
        <v>Jun</v>
      </c>
      <c r="S5629" s="1" t="str">
        <f t="shared" si="87"/>
        <v>2015</v>
      </c>
    </row>
    <row r="5630" spans="1:19">
      <c r="A5630" t="s">
        <v>5653</v>
      </c>
      <c r="B5630" s="2">
        <v>42184</v>
      </c>
      <c r="C5630" s="2" t="str">
        <f>VLOOKUP(Sales_Data17[[#This Row],[Customer Name Index]],Customer_Data[#All],2,0)</f>
        <v>Pure Group</v>
      </c>
      <c r="D5630">
        <v>17</v>
      </c>
      <c r="E5630" t="s">
        <v>4</v>
      </c>
      <c r="F5630" t="s">
        <v>8168</v>
      </c>
      <c r="G5630" t="s">
        <v>8025</v>
      </c>
      <c r="H5630" t="str">
        <f>VLOOKUP(Sales_Data17[[#This Row],[Delivery Region Index]],Regions_Table[#All],2,0)</f>
        <v>Victoria</v>
      </c>
      <c r="I5630" t="str">
        <f>VLOOKUP(Sales_Data17[[#This Row],[Delivery Region Index]],Regions_Table[#All],3,0)</f>
        <v>Bendigo</v>
      </c>
      <c r="J5630">
        <v>50</v>
      </c>
      <c r="K5630">
        <v>7</v>
      </c>
      <c r="L5630" t="str">
        <f>VLOOKUP(Sales_Data17[[#This Row],[Product Description Index]],Products_Data[#All],2,0)</f>
        <v>Dress Shirts</v>
      </c>
      <c r="M5630">
        <v>5</v>
      </c>
      <c r="N5630" s="9">
        <v>425.07777777777778</v>
      </c>
      <c r="O5630" s="9">
        <f>Sales_Data17[[#This Row],[Order Quantity]]*Sales_Data17[[#This Row],[Unit Price]]</f>
        <v>2125.3888888888887</v>
      </c>
      <c r="P5630" s="9">
        <v>204.03733333333332</v>
      </c>
      <c r="Q5630" s="9">
        <f>Sales_Data17[[#This Row],[Line Total]]-(Sales_Data17[[#This Row],[Total Unit Cost]]*Sales_Data17[[#This Row],[Order Quantity]])</f>
        <v>1105.2022222222222</v>
      </c>
      <c r="R5630" s="1" t="str">
        <f>TEXT(Sales_Data17[[#This Row],[OrderDate]],"MMM")</f>
        <v>Jun</v>
      </c>
      <c r="S5630" s="1" t="str">
        <f t="shared" si="87"/>
        <v>2015</v>
      </c>
    </row>
    <row r="5631" spans="1:19">
      <c r="A5631" t="s">
        <v>5654</v>
      </c>
      <c r="B5631" s="2">
        <v>42184</v>
      </c>
      <c r="C5631" s="2" t="str">
        <f>VLOOKUP(Sales_Data17[[#This Row],[Customer Name Index]],Customer_Data[#All],2,0)</f>
        <v xml:space="preserve">Qualitest </v>
      </c>
      <c r="D5631">
        <v>19</v>
      </c>
      <c r="E5631" t="s">
        <v>4</v>
      </c>
      <c r="F5631" t="s">
        <v>8168</v>
      </c>
      <c r="G5631" t="s">
        <v>8028</v>
      </c>
      <c r="H5631" t="str">
        <f>VLOOKUP(Sales_Data17[[#This Row],[Delivery Region Index]],Regions_Table[#All],2,0)</f>
        <v>Victoria</v>
      </c>
      <c r="I5631" t="str">
        <f>VLOOKUP(Sales_Data17[[#This Row],[Delivery Region Index]],Regions_Table[#All],3,0)</f>
        <v>Shepparton</v>
      </c>
      <c r="J5631">
        <v>54</v>
      </c>
      <c r="K5631">
        <v>8</v>
      </c>
      <c r="L5631" t="str">
        <f>VLOOKUP(Sales_Data17[[#This Row],[Product Description Index]],Products_Data[#All],2,0)</f>
        <v>Shoes</v>
      </c>
      <c r="M5631">
        <v>8</v>
      </c>
      <c r="N5631" s="9">
        <v>687.12222222222226</v>
      </c>
      <c r="O5631" s="9">
        <f>Sales_Data17[[#This Row],[Order Quantity]]*Sales_Data17[[#This Row],[Unit Price]]</f>
        <v>5496.9777777777781</v>
      </c>
      <c r="P5631" s="9">
        <v>371.04600000000005</v>
      </c>
      <c r="Q5631" s="9">
        <f>Sales_Data17[[#This Row],[Line Total]]-(Sales_Data17[[#This Row],[Total Unit Cost]]*Sales_Data17[[#This Row],[Order Quantity]])</f>
        <v>2528.6097777777777</v>
      </c>
      <c r="R5631" s="1" t="str">
        <f>TEXT(Sales_Data17[[#This Row],[OrderDate]],"MMM")</f>
        <v>Jun</v>
      </c>
      <c r="S5631" s="1" t="str">
        <f t="shared" si="87"/>
        <v>2015</v>
      </c>
    </row>
    <row r="5632" spans="1:19">
      <c r="A5632" t="s">
        <v>5655</v>
      </c>
      <c r="B5632" s="2">
        <v>42184</v>
      </c>
      <c r="C5632" s="2" t="str">
        <f>VLOOKUP(Sales_Data17[[#This Row],[Customer Name Index]],Customer_Data[#All],2,0)</f>
        <v xml:space="preserve">Linde </v>
      </c>
      <c r="D5632">
        <v>14</v>
      </c>
      <c r="E5632" t="s">
        <v>4</v>
      </c>
      <c r="F5632" t="s">
        <v>8168</v>
      </c>
      <c r="G5632" t="s">
        <v>8026</v>
      </c>
      <c r="H5632" t="str">
        <f>VLOOKUP(Sales_Data17[[#This Row],[Delivery Region Index]],Regions_Table[#All],2,0)</f>
        <v>Queensland</v>
      </c>
      <c r="I5632" t="str">
        <f>VLOOKUP(Sales_Data17[[#This Row],[Delivery Region Index]],Regions_Table[#All],3,0)</f>
        <v>Redcliffe</v>
      </c>
      <c r="J5632">
        <v>40</v>
      </c>
      <c r="K5632">
        <v>6</v>
      </c>
      <c r="L5632" t="str">
        <f>VLOOKUP(Sales_Data17[[#This Row],[Product Description Index]],Products_Data[#All],2,0)</f>
        <v>Socks</v>
      </c>
      <c r="M5632">
        <v>6</v>
      </c>
      <c r="N5632" s="9">
        <v>319.36666666666667</v>
      </c>
      <c r="O5632" s="9">
        <f>Sales_Data17[[#This Row],[Order Quantity]]*Sales_Data17[[#This Row],[Unit Price]]</f>
        <v>1916.2</v>
      </c>
      <c r="P5632" s="9">
        <v>185.23266666666666</v>
      </c>
      <c r="Q5632" s="9">
        <f>Sales_Data17[[#This Row],[Line Total]]-(Sales_Data17[[#This Row],[Total Unit Cost]]*Sales_Data17[[#This Row],[Order Quantity]])</f>
        <v>804.80400000000009</v>
      </c>
      <c r="R5632" s="1" t="str">
        <f>TEXT(Sales_Data17[[#This Row],[OrderDate]],"MMM")</f>
        <v>Jun</v>
      </c>
      <c r="S5632" s="1" t="str">
        <f t="shared" si="87"/>
        <v>2015</v>
      </c>
    </row>
    <row r="5633" spans="1:19">
      <c r="A5633" t="s">
        <v>5656</v>
      </c>
      <c r="B5633" s="2">
        <v>42185</v>
      </c>
      <c r="C5633" s="2" t="str">
        <f>VLOOKUP(Sales_Data17[[#This Row],[Customer Name Index]],Customer_Data[#All],2,0)</f>
        <v>Pure Group</v>
      </c>
      <c r="D5633">
        <v>17</v>
      </c>
      <c r="E5633" t="s">
        <v>3</v>
      </c>
      <c r="F5633" t="s">
        <v>8168</v>
      </c>
      <c r="G5633" t="s">
        <v>8025</v>
      </c>
      <c r="H5633" t="str">
        <f>VLOOKUP(Sales_Data17[[#This Row],[Delivery Region Index]],Regions_Table[#All],2,0)</f>
        <v>Victoria</v>
      </c>
      <c r="I5633" t="str">
        <f>VLOOKUP(Sales_Data17[[#This Row],[Delivery Region Index]],Regions_Table[#All],3,0)</f>
        <v>Benalla</v>
      </c>
      <c r="J5633">
        <v>48</v>
      </c>
      <c r="K5633">
        <v>7</v>
      </c>
      <c r="L5633" t="str">
        <f>VLOOKUP(Sales_Data17[[#This Row],[Product Description Index]],Products_Data[#All],2,0)</f>
        <v>Dress Shirts</v>
      </c>
      <c r="M5633">
        <v>4</v>
      </c>
      <c r="N5633" s="9">
        <v>221.84444444444446</v>
      </c>
      <c r="O5633" s="9">
        <f>Sales_Data17[[#This Row],[Order Quantity]]*Sales_Data17[[#This Row],[Unit Price]]</f>
        <v>887.37777777777785</v>
      </c>
      <c r="P5633" s="9">
        <v>133.10666666666668</v>
      </c>
      <c r="Q5633" s="9">
        <f>Sales_Data17[[#This Row],[Line Total]]-(Sales_Data17[[#This Row],[Total Unit Cost]]*Sales_Data17[[#This Row],[Order Quantity]])</f>
        <v>354.95111111111112</v>
      </c>
      <c r="R5633" s="1" t="str">
        <f>TEXT(Sales_Data17[[#This Row],[OrderDate]],"MMM")</f>
        <v>Jun</v>
      </c>
      <c r="S5633" s="1" t="str">
        <f t="shared" si="87"/>
        <v>2015</v>
      </c>
    </row>
    <row r="5634" spans="1:19">
      <c r="A5634" t="s">
        <v>5657</v>
      </c>
      <c r="B5634" s="2">
        <v>42185</v>
      </c>
      <c r="C5634" s="2" t="str">
        <f>VLOOKUP(Sales_Data17[[#This Row],[Customer Name Index]],Customer_Data[#All],2,0)</f>
        <v>Eminence Corp</v>
      </c>
      <c r="D5634">
        <v>18</v>
      </c>
      <c r="E5634" t="s">
        <v>4</v>
      </c>
      <c r="F5634" t="s">
        <v>8168</v>
      </c>
      <c r="G5634" t="s">
        <v>8025</v>
      </c>
      <c r="H5634" t="str">
        <f>VLOOKUP(Sales_Data17[[#This Row],[Delivery Region Index]],Regions_Table[#All],2,0)</f>
        <v>Victoria</v>
      </c>
      <c r="I5634" t="str">
        <f>VLOOKUP(Sales_Data17[[#This Row],[Delivery Region Index]],Regions_Table[#All],3,0)</f>
        <v>Latrobe City</v>
      </c>
      <c r="J5634">
        <v>52</v>
      </c>
      <c r="K5634">
        <v>8</v>
      </c>
      <c r="L5634" t="str">
        <f>VLOOKUP(Sales_Data17[[#This Row],[Product Description Index]],Products_Data[#All],2,0)</f>
        <v>Shoes</v>
      </c>
      <c r="M5634">
        <v>2</v>
      </c>
      <c r="N5634" s="9">
        <v>302.98888888888888</v>
      </c>
      <c r="O5634" s="9">
        <f>Sales_Data17[[#This Row],[Order Quantity]]*Sales_Data17[[#This Row],[Unit Price]]</f>
        <v>605.97777777777776</v>
      </c>
      <c r="P5634" s="9">
        <v>181.79333333333335</v>
      </c>
      <c r="Q5634" s="9">
        <f>Sales_Data17[[#This Row],[Line Total]]-(Sales_Data17[[#This Row],[Total Unit Cost]]*Sales_Data17[[#This Row],[Order Quantity]])</f>
        <v>242.39111111111106</v>
      </c>
      <c r="R5634" s="1" t="str">
        <f>TEXT(Sales_Data17[[#This Row],[OrderDate]],"MMM")</f>
        <v>Jun</v>
      </c>
      <c r="S5634" s="1" t="str">
        <f t="shared" ref="S5634:S5697" si="88">TEXT(B5634,"YYY")</f>
        <v>2015</v>
      </c>
    </row>
    <row r="5635" spans="1:19">
      <c r="A5635" t="s">
        <v>5658</v>
      </c>
      <c r="B5635" s="2">
        <v>42185</v>
      </c>
      <c r="C5635" s="2" t="str">
        <f>VLOOKUP(Sales_Data17[[#This Row],[Customer Name Index]],Customer_Data[#All],2,0)</f>
        <v>Procter Corp</v>
      </c>
      <c r="D5635">
        <v>5</v>
      </c>
      <c r="E5635" t="s">
        <v>4</v>
      </c>
      <c r="F5635" t="s">
        <v>8168</v>
      </c>
      <c r="G5635" t="s">
        <v>8027</v>
      </c>
      <c r="H5635" t="str">
        <f>VLOOKUP(Sales_Data17[[#This Row],[Delivery Region Index]],Regions_Table[#All],2,0)</f>
        <v>New South Wales</v>
      </c>
      <c r="I5635" t="str">
        <f>VLOOKUP(Sales_Data17[[#This Row],[Delivery Region Index]],Regions_Table[#All],3,0)</f>
        <v>Griffith</v>
      </c>
      <c r="J5635">
        <v>12</v>
      </c>
      <c r="K5635">
        <v>2</v>
      </c>
      <c r="L5635" t="str">
        <f>VLOOKUP(Sales_Data17[[#This Row],[Product Description Index]],Products_Data[#All],2,0)</f>
        <v>Pants</v>
      </c>
      <c r="M5635">
        <v>6</v>
      </c>
      <c r="N5635" s="9">
        <v>101.98888888888888</v>
      </c>
      <c r="O5635" s="9">
        <f>Sales_Data17[[#This Row],[Order Quantity]]*Sales_Data17[[#This Row],[Unit Price]]</f>
        <v>611.93333333333328</v>
      </c>
      <c r="P5635" s="9">
        <v>52.014333333333333</v>
      </c>
      <c r="Q5635" s="9">
        <f>Sales_Data17[[#This Row],[Line Total]]-(Sales_Data17[[#This Row],[Total Unit Cost]]*Sales_Data17[[#This Row],[Order Quantity]])</f>
        <v>299.84733333333327</v>
      </c>
      <c r="R5635" s="1" t="str">
        <f>TEXT(Sales_Data17[[#This Row],[OrderDate]],"MMM")</f>
        <v>Jun</v>
      </c>
      <c r="S5635" s="1" t="str">
        <f t="shared" si="88"/>
        <v>2015</v>
      </c>
    </row>
    <row r="5636" spans="1:19">
      <c r="A5636" t="s">
        <v>5659</v>
      </c>
      <c r="B5636" s="2">
        <v>42185</v>
      </c>
      <c r="C5636" s="2" t="str">
        <f>VLOOKUP(Sales_Data17[[#This Row],[Customer Name Index]],Customer_Data[#All],2,0)</f>
        <v xml:space="preserve">Qualitest </v>
      </c>
      <c r="D5636">
        <v>19</v>
      </c>
      <c r="E5636" t="s">
        <v>3</v>
      </c>
      <c r="F5636" t="s">
        <v>8168</v>
      </c>
      <c r="G5636" t="s">
        <v>8028</v>
      </c>
      <c r="H5636" t="str">
        <f>VLOOKUP(Sales_Data17[[#This Row],[Delivery Region Index]],Regions_Table[#All],2,0)</f>
        <v>Victoria</v>
      </c>
      <c r="I5636" t="str">
        <f>VLOOKUP(Sales_Data17[[#This Row],[Delivery Region Index]],Regions_Table[#All],3,0)</f>
        <v>Mildura</v>
      </c>
      <c r="J5636">
        <v>53</v>
      </c>
      <c r="K5636">
        <v>8</v>
      </c>
      <c r="L5636" t="str">
        <f>VLOOKUP(Sales_Data17[[#This Row],[Product Description Index]],Products_Data[#All],2,0)</f>
        <v>Shoes</v>
      </c>
      <c r="M5636">
        <v>3</v>
      </c>
      <c r="N5636" s="9">
        <v>120.60000000000001</v>
      </c>
      <c r="O5636" s="9">
        <f>Sales_Data17[[#This Row],[Order Quantity]]*Sales_Data17[[#This Row],[Unit Price]]</f>
        <v>361.8</v>
      </c>
      <c r="P5636" s="9">
        <v>89.244</v>
      </c>
      <c r="Q5636" s="9">
        <f>Sales_Data17[[#This Row],[Line Total]]-(Sales_Data17[[#This Row],[Total Unit Cost]]*Sales_Data17[[#This Row],[Order Quantity]])</f>
        <v>94.06800000000004</v>
      </c>
      <c r="R5636" s="1" t="str">
        <f>TEXT(Sales_Data17[[#This Row],[OrderDate]],"MMM")</f>
        <v>Jun</v>
      </c>
      <c r="S5636" s="1" t="str">
        <f t="shared" si="88"/>
        <v>2015</v>
      </c>
    </row>
    <row r="5637" spans="1:19">
      <c r="A5637" t="s">
        <v>5660</v>
      </c>
      <c r="B5637" s="2">
        <v>42185</v>
      </c>
      <c r="C5637" s="2" t="str">
        <f>VLOOKUP(Sales_Data17[[#This Row],[Customer Name Index]],Customer_Data[#All],2,0)</f>
        <v>PEDIFIX, Corp</v>
      </c>
      <c r="D5637">
        <v>6</v>
      </c>
      <c r="E5637" t="s">
        <v>3</v>
      </c>
      <c r="F5637" t="s">
        <v>8168</v>
      </c>
      <c r="G5637" t="s">
        <v>8027</v>
      </c>
      <c r="H5637" t="str">
        <f>VLOOKUP(Sales_Data17[[#This Row],[Delivery Region Index]],Regions_Table[#All],2,0)</f>
        <v>New South Wales</v>
      </c>
      <c r="I5637" t="str">
        <f>VLOOKUP(Sales_Data17[[#This Row],[Delivery Region Index]],Regions_Table[#All],3,0)</f>
        <v>Newcastle</v>
      </c>
      <c r="J5637">
        <v>16</v>
      </c>
      <c r="K5637">
        <v>3</v>
      </c>
      <c r="L5637" t="str">
        <f>VLOOKUP(Sales_Data17[[#This Row],[Product Description Index]],Products_Data[#All],2,0)</f>
        <v>Sunglasses</v>
      </c>
      <c r="M5637">
        <v>5</v>
      </c>
      <c r="N5637" s="9">
        <v>20.100000000000001</v>
      </c>
      <c r="O5637" s="9">
        <f>Sales_Data17[[#This Row],[Order Quantity]]*Sales_Data17[[#This Row],[Unit Price]]</f>
        <v>100.5</v>
      </c>
      <c r="P5637" s="9">
        <v>9.6479999999999997</v>
      </c>
      <c r="Q5637" s="9">
        <f>Sales_Data17[[#This Row],[Line Total]]-(Sales_Data17[[#This Row],[Total Unit Cost]]*Sales_Data17[[#This Row],[Order Quantity]])</f>
        <v>52.260000000000005</v>
      </c>
      <c r="R5637" s="1" t="str">
        <f>TEXT(Sales_Data17[[#This Row],[OrderDate]],"MMM")</f>
        <v>Jun</v>
      </c>
      <c r="S5637" s="1" t="str">
        <f t="shared" si="88"/>
        <v>2015</v>
      </c>
    </row>
    <row r="5638" spans="1:19">
      <c r="A5638" t="s">
        <v>5661</v>
      </c>
      <c r="B5638" s="2">
        <v>42186</v>
      </c>
      <c r="C5638" s="2" t="str">
        <f>VLOOKUP(Sales_Data17[[#This Row],[Customer Name Index]],Customer_Data[#All],2,0)</f>
        <v xml:space="preserve">Ei </v>
      </c>
      <c r="D5638">
        <v>9</v>
      </c>
      <c r="E5638" t="s">
        <v>2</v>
      </c>
      <c r="F5638" t="s">
        <v>8168</v>
      </c>
      <c r="G5638" t="s">
        <v>8027</v>
      </c>
      <c r="H5638" t="str">
        <f>VLOOKUP(Sales_Data17[[#This Row],[Delivery Region Index]],Regions_Table[#All],2,0)</f>
        <v>Queensland</v>
      </c>
      <c r="I5638" t="str">
        <f>VLOOKUP(Sales_Data17[[#This Row],[Delivery Region Index]],Regions_Table[#All],3,0)</f>
        <v>Brisbane</v>
      </c>
      <c r="J5638">
        <v>26</v>
      </c>
      <c r="K5638">
        <v>4</v>
      </c>
      <c r="L5638" t="str">
        <f>VLOOKUP(Sales_Data17[[#This Row],[Product Description Index]],Products_Data[#All],2,0)</f>
        <v>Jeans</v>
      </c>
      <c r="M5638">
        <v>4</v>
      </c>
      <c r="N5638" s="9">
        <v>396.04444444444448</v>
      </c>
      <c r="O5638" s="9">
        <f>Sales_Data17[[#This Row],[Order Quantity]]*Sales_Data17[[#This Row],[Unit Price]]</f>
        <v>1584.1777777777779</v>
      </c>
      <c r="P5638" s="9">
        <v>182.18044444444445</v>
      </c>
      <c r="Q5638" s="9">
        <f>Sales_Data17[[#This Row],[Line Total]]-(Sales_Data17[[#This Row],[Total Unit Cost]]*Sales_Data17[[#This Row],[Order Quantity]])</f>
        <v>855.45600000000013</v>
      </c>
      <c r="R5638" s="1" t="str">
        <f>TEXT(Sales_Data17[[#This Row],[OrderDate]],"MMM")</f>
        <v>Jul</v>
      </c>
      <c r="S5638" s="1" t="str">
        <f t="shared" si="88"/>
        <v>2015</v>
      </c>
    </row>
    <row r="5639" spans="1:19">
      <c r="A5639" t="s">
        <v>5662</v>
      </c>
      <c r="B5639" s="2">
        <v>42186</v>
      </c>
      <c r="C5639" s="2" t="str">
        <f>VLOOKUP(Sales_Data17[[#This Row],[Customer Name Index]],Customer_Data[#All],2,0)</f>
        <v xml:space="preserve">WakeFern </v>
      </c>
      <c r="D5639">
        <v>2</v>
      </c>
      <c r="E5639" t="s">
        <v>3</v>
      </c>
      <c r="F5639" t="s">
        <v>8168</v>
      </c>
      <c r="G5639" t="s">
        <v>8027</v>
      </c>
      <c r="H5639" t="str">
        <f>VLOOKUP(Sales_Data17[[#This Row],[Delivery Region Index]],Regions_Table[#All],2,0)</f>
        <v>New South Wales</v>
      </c>
      <c r="I5639" t="str">
        <f>VLOOKUP(Sales_Data17[[#This Row],[Delivery Region Index]],Regions_Table[#All],3,0)</f>
        <v>Bathurst</v>
      </c>
      <c r="J5639">
        <v>4</v>
      </c>
      <c r="K5639">
        <v>1</v>
      </c>
      <c r="L5639" t="str">
        <f>VLOOKUP(Sales_Data17[[#This Row],[Product Description Index]],Products_Data[#All],2,0)</f>
        <v>Shirts</v>
      </c>
      <c r="M5639">
        <v>6</v>
      </c>
      <c r="N5639" s="9">
        <v>275.44444444444446</v>
      </c>
      <c r="O5639" s="9">
        <f>Sales_Data17[[#This Row],[Order Quantity]]*Sales_Data17[[#This Row],[Unit Price]]</f>
        <v>1652.6666666666667</v>
      </c>
      <c r="P5639" s="9">
        <v>192.8111111111111</v>
      </c>
      <c r="Q5639" s="9">
        <f>Sales_Data17[[#This Row],[Line Total]]-(Sales_Data17[[#This Row],[Total Unit Cost]]*Sales_Data17[[#This Row],[Order Quantity]])</f>
        <v>495.80000000000018</v>
      </c>
      <c r="R5639" s="1" t="str">
        <f>TEXT(Sales_Data17[[#This Row],[OrderDate]],"MMM")</f>
        <v>Jul</v>
      </c>
      <c r="S5639" s="1" t="str">
        <f t="shared" si="88"/>
        <v>2015</v>
      </c>
    </row>
    <row r="5640" spans="1:19">
      <c r="A5640" t="s">
        <v>5663</v>
      </c>
      <c r="B5640" s="2">
        <v>42186</v>
      </c>
      <c r="C5640" s="2" t="str">
        <f>VLOOKUP(Sales_Data17[[#This Row],[Customer Name Index]],Customer_Data[#All],2,0)</f>
        <v>Avon Corp</v>
      </c>
      <c r="D5640">
        <v>1</v>
      </c>
      <c r="E5640" t="s">
        <v>4</v>
      </c>
      <c r="F5640" t="s">
        <v>8168</v>
      </c>
      <c r="G5640" t="s">
        <v>8027</v>
      </c>
      <c r="H5640" t="str">
        <f>VLOOKUP(Sales_Data17[[#This Row],[Delivery Region Index]],Regions_Table[#All],2,0)</f>
        <v>New South Wales</v>
      </c>
      <c r="I5640" t="str">
        <f>VLOOKUP(Sales_Data17[[#This Row],[Delivery Region Index]],Regions_Table[#All],3,0)</f>
        <v>Sydney</v>
      </c>
      <c r="J5640">
        <v>1</v>
      </c>
      <c r="K5640">
        <v>1</v>
      </c>
      <c r="L5640" t="str">
        <f>VLOOKUP(Sales_Data17[[#This Row],[Product Description Index]],Products_Data[#All],2,0)</f>
        <v>Shirts</v>
      </c>
      <c r="M5640">
        <v>1</v>
      </c>
      <c r="N5640" s="9">
        <v>125.8111111111111</v>
      </c>
      <c r="O5640" s="9">
        <f>Sales_Data17[[#This Row],[Order Quantity]]*Sales_Data17[[#This Row],[Unit Price]]</f>
        <v>125.8111111111111</v>
      </c>
      <c r="P5640" s="9">
        <v>66.679888888888897</v>
      </c>
      <c r="Q5640" s="9">
        <f>Sales_Data17[[#This Row],[Line Total]]-(Sales_Data17[[#This Row],[Total Unit Cost]]*Sales_Data17[[#This Row],[Order Quantity]])</f>
        <v>59.131222222222206</v>
      </c>
      <c r="R5640" s="1" t="str">
        <f>TEXT(Sales_Data17[[#This Row],[OrderDate]],"MMM")</f>
        <v>Jul</v>
      </c>
      <c r="S5640" s="1" t="str">
        <f t="shared" si="88"/>
        <v>2015</v>
      </c>
    </row>
    <row r="5641" spans="1:19">
      <c r="A5641" t="s">
        <v>5664</v>
      </c>
      <c r="B5641" s="2">
        <v>42187</v>
      </c>
      <c r="C5641" s="2" t="str">
        <f>VLOOKUP(Sales_Data17[[#This Row],[Customer Name Index]],Customer_Data[#All],2,0)</f>
        <v>PEDIFIX, Corp</v>
      </c>
      <c r="D5641">
        <v>6</v>
      </c>
      <c r="E5641" t="s">
        <v>3</v>
      </c>
      <c r="F5641" t="s">
        <v>8168</v>
      </c>
      <c r="G5641" t="s">
        <v>8027</v>
      </c>
      <c r="H5641" t="str">
        <f>VLOOKUP(Sales_Data17[[#This Row],[Delivery Region Index]],Regions_Table[#All],2,0)</f>
        <v>New South Wales</v>
      </c>
      <c r="I5641" t="str">
        <f>VLOOKUP(Sales_Data17[[#This Row],[Delivery Region Index]],Regions_Table[#All],3,0)</f>
        <v>Newcastle</v>
      </c>
      <c r="J5641">
        <v>16</v>
      </c>
      <c r="K5641">
        <v>3</v>
      </c>
      <c r="L5641" t="str">
        <f>VLOOKUP(Sales_Data17[[#This Row],[Product Description Index]],Products_Data[#All],2,0)</f>
        <v>Sunglasses</v>
      </c>
      <c r="M5641">
        <v>1</v>
      </c>
      <c r="N5641" s="9">
        <v>256.83333333333331</v>
      </c>
      <c r="O5641" s="9">
        <f>Sales_Data17[[#This Row],[Order Quantity]]*Sales_Data17[[#This Row],[Unit Price]]</f>
        <v>256.83333333333331</v>
      </c>
      <c r="P5641" s="9">
        <v>166.94166666666669</v>
      </c>
      <c r="Q5641" s="9">
        <f>Sales_Data17[[#This Row],[Line Total]]-(Sales_Data17[[#This Row],[Total Unit Cost]]*Sales_Data17[[#This Row],[Order Quantity]])</f>
        <v>89.891666666666623</v>
      </c>
      <c r="R5641" s="1" t="str">
        <f>TEXT(Sales_Data17[[#This Row],[OrderDate]],"MMM")</f>
        <v>Jul</v>
      </c>
      <c r="S5641" s="1" t="str">
        <f t="shared" si="88"/>
        <v>2015</v>
      </c>
    </row>
    <row r="5642" spans="1:19">
      <c r="A5642" t="s">
        <v>5665</v>
      </c>
      <c r="B5642" s="2">
        <v>42187</v>
      </c>
      <c r="C5642" s="2" t="str">
        <f>VLOOKUP(Sales_Data17[[#This Row],[Customer Name Index]],Customer_Data[#All],2,0)</f>
        <v xml:space="preserve">Qualitest </v>
      </c>
      <c r="D5642">
        <v>19</v>
      </c>
      <c r="E5642" t="s">
        <v>4</v>
      </c>
      <c r="F5642" t="s">
        <v>8168</v>
      </c>
      <c r="G5642" t="s">
        <v>8028</v>
      </c>
      <c r="H5642" t="str">
        <f>VLOOKUP(Sales_Data17[[#This Row],[Delivery Region Index]],Regions_Table[#All],2,0)</f>
        <v>Victoria</v>
      </c>
      <c r="I5642" t="str">
        <f>VLOOKUP(Sales_Data17[[#This Row],[Delivery Region Index]],Regions_Table[#All],3,0)</f>
        <v>Shepparton</v>
      </c>
      <c r="J5642">
        <v>54</v>
      </c>
      <c r="K5642">
        <v>8</v>
      </c>
      <c r="L5642" t="str">
        <f>VLOOKUP(Sales_Data17[[#This Row],[Product Description Index]],Products_Data[#All],2,0)</f>
        <v>Shoes</v>
      </c>
      <c r="M5642">
        <v>7</v>
      </c>
      <c r="N5642" s="9">
        <v>445.92222222222222</v>
      </c>
      <c r="O5642" s="9">
        <f>Sales_Data17[[#This Row],[Order Quantity]]*Sales_Data17[[#This Row],[Unit Price]]</f>
        <v>3121.4555555555553</v>
      </c>
      <c r="P5642" s="9">
        <v>245.25722222222223</v>
      </c>
      <c r="Q5642" s="9">
        <f>Sales_Data17[[#This Row],[Line Total]]-(Sales_Data17[[#This Row],[Total Unit Cost]]*Sales_Data17[[#This Row],[Order Quantity]])</f>
        <v>1404.6549999999997</v>
      </c>
      <c r="R5642" s="1" t="str">
        <f>TEXT(Sales_Data17[[#This Row],[OrderDate]],"MMM")</f>
        <v>Jul</v>
      </c>
      <c r="S5642" s="1" t="str">
        <f t="shared" si="88"/>
        <v>2015</v>
      </c>
    </row>
    <row r="5643" spans="1:19">
      <c r="A5643" t="s">
        <v>5666</v>
      </c>
      <c r="B5643" s="2">
        <v>42188</v>
      </c>
      <c r="C5643" s="2" t="str">
        <f>VLOOKUP(Sales_Data17[[#This Row],[Customer Name Index]],Customer_Data[#All],2,0)</f>
        <v>Ole Group</v>
      </c>
      <c r="D5643">
        <v>13</v>
      </c>
      <c r="E5643" t="s">
        <v>4</v>
      </c>
      <c r="F5643" t="s">
        <v>8168</v>
      </c>
      <c r="G5643" t="s">
        <v>8026</v>
      </c>
      <c r="H5643" t="str">
        <f>VLOOKUP(Sales_Data17[[#This Row],[Delivery Region Index]],Regions_Table[#All],2,0)</f>
        <v>Queensland</v>
      </c>
      <c r="I5643" t="str">
        <f>VLOOKUP(Sales_Data17[[#This Row],[Delivery Region Index]],Regions_Table[#All],3,0)</f>
        <v>Maryborough</v>
      </c>
      <c r="J5643">
        <v>37</v>
      </c>
      <c r="K5643">
        <v>6</v>
      </c>
      <c r="L5643" t="str">
        <f>VLOOKUP(Sales_Data17[[#This Row],[Product Description Index]],Products_Data[#All],2,0)</f>
        <v>Socks</v>
      </c>
      <c r="M5643">
        <v>9</v>
      </c>
      <c r="N5643" s="9">
        <v>221.84444444444446</v>
      </c>
      <c r="O5643" s="9">
        <f>Sales_Data17[[#This Row],[Order Quantity]]*Sales_Data17[[#This Row],[Unit Price]]</f>
        <v>1996.6000000000001</v>
      </c>
      <c r="P5643" s="9">
        <v>135.32511111111114</v>
      </c>
      <c r="Q5643" s="9">
        <f>Sales_Data17[[#This Row],[Line Total]]-(Sales_Data17[[#This Row],[Total Unit Cost]]*Sales_Data17[[#This Row],[Order Quantity]])</f>
        <v>778.67399999999975</v>
      </c>
      <c r="R5643" s="1" t="str">
        <f>TEXT(Sales_Data17[[#This Row],[OrderDate]],"MMM")</f>
        <v>Jul</v>
      </c>
      <c r="S5643" s="1" t="str">
        <f t="shared" si="88"/>
        <v>2015</v>
      </c>
    </row>
    <row r="5644" spans="1:19">
      <c r="A5644" t="s">
        <v>5667</v>
      </c>
      <c r="B5644" s="2">
        <v>42188</v>
      </c>
      <c r="C5644" s="2" t="str">
        <f>VLOOKUP(Sales_Data17[[#This Row],[Customer Name Index]],Customer_Data[#All],2,0)</f>
        <v>Ole Group</v>
      </c>
      <c r="D5644">
        <v>13</v>
      </c>
      <c r="E5644" t="s">
        <v>2</v>
      </c>
      <c r="F5644" t="s">
        <v>8168</v>
      </c>
      <c r="G5644" t="s">
        <v>8026</v>
      </c>
      <c r="H5644" t="str">
        <f>VLOOKUP(Sales_Data17[[#This Row],[Delivery Region Index]],Regions_Table[#All],2,0)</f>
        <v>Queensland</v>
      </c>
      <c r="I5644" t="str">
        <f>VLOOKUP(Sales_Data17[[#This Row],[Delivery Region Index]],Regions_Table[#All],3,0)</f>
        <v>Maryborough</v>
      </c>
      <c r="J5644">
        <v>37</v>
      </c>
      <c r="K5644">
        <v>6</v>
      </c>
      <c r="L5644" t="str">
        <f>VLOOKUP(Sales_Data17[[#This Row],[Product Description Index]],Products_Data[#All],2,0)</f>
        <v>Socks</v>
      </c>
      <c r="M5644">
        <v>4</v>
      </c>
      <c r="N5644" s="9">
        <v>136.97777777777776</v>
      </c>
      <c r="O5644" s="9">
        <f>Sales_Data17[[#This Row],[Order Quantity]]*Sales_Data17[[#This Row],[Unit Price]]</f>
        <v>547.91111111111104</v>
      </c>
      <c r="P5644" s="9">
        <v>54.791111111111114</v>
      </c>
      <c r="Q5644" s="9">
        <f>Sales_Data17[[#This Row],[Line Total]]-(Sales_Data17[[#This Row],[Total Unit Cost]]*Sales_Data17[[#This Row],[Order Quantity]])</f>
        <v>328.74666666666656</v>
      </c>
      <c r="R5644" s="1" t="str">
        <f>TEXT(Sales_Data17[[#This Row],[OrderDate]],"MMM")</f>
        <v>Jul</v>
      </c>
      <c r="S5644" s="1" t="str">
        <f t="shared" si="88"/>
        <v>2015</v>
      </c>
    </row>
    <row r="5645" spans="1:19">
      <c r="A5645" t="s">
        <v>5668</v>
      </c>
      <c r="B5645" s="2">
        <v>42189</v>
      </c>
      <c r="C5645" s="2" t="str">
        <f>VLOOKUP(Sales_Data17[[#This Row],[Customer Name Index]],Customer_Data[#All],2,0)</f>
        <v>Ole Group</v>
      </c>
      <c r="D5645">
        <v>13</v>
      </c>
      <c r="E5645" t="s">
        <v>4</v>
      </c>
      <c r="F5645" t="s">
        <v>8168</v>
      </c>
      <c r="G5645" t="s">
        <v>8026</v>
      </c>
      <c r="H5645" t="str">
        <f>VLOOKUP(Sales_Data17[[#This Row],[Delivery Region Index]],Regions_Table[#All],2,0)</f>
        <v>Queensland</v>
      </c>
      <c r="I5645" t="str">
        <f>VLOOKUP(Sales_Data17[[#This Row],[Delivery Region Index]],Regions_Table[#All],3,0)</f>
        <v>Mount Isa</v>
      </c>
      <c r="J5645">
        <v>38</v>
      </c>
      <c r="K5645">
        <v>6</v>
      </c>
      <c r="L5645" t="str">
        <f>VLOOKUP(Sales_Data17[[#This Row],[Product Description Index]],Products_Data[#All],2,0)</f>
        <v>Socks</v>
      </c>
      <c r="M5645">
        <v>2</v>
      </c>
      <c r="N5645" s="9">
        <v>350.63333333333338</v>
      </c>
      <c r="O5645" s="9">
        <f>Sales_Data17[[#This Row],[Order Quantity]]*Sales_Data17[[#This Row],[Unit Price]]</f>
        <v>701.26666666666677</v>
      </c>
      <c r="P5645" s="9">
        <v>154.27866666666668</v>
      </c>
      <c r="Q5645" s="9">
        <f>Sales_Data17[[#This Row],[Line Total]]-(Sales_Data17[[#This Row],[Total Unit Cost]]*Sales_Data17[[#This Row],[Order Quantity]])</f>
        <v>392.7093333333334</v>
      </c>
      <c r="R5645" s="1" t="str">
        <f>TEXT(Sales_Data17[[#This Row],[OrderDate]],"MMM")</f>
        <v>Jul</v>
      </c>
      <c r="S5645" s="1" t="str">
        <f t="shared" si="88"/>
        <v>2015</v>
      </c>
    </row>
    <row r="5646" spans="1:19">
      <c r="A5646" t="s">
        <v>5669</v>
      </c>
      <c r="B5646" s="2">
        <v>42189</v>
      </c>
      <c r="C5646" s="2" t="str">
        <f>VLOOKUP(Sales_Data17[[#This Row],[Customer Name Index]],Customer_Data[#All],2,0)</f>
        <v>PEDIFIX, Corp</v>
      </c>
      <c r="D5646">
        <v>6</v>
      </c>
      <c r="E5646" t="s">
        <v>4</v>
      </c>
      <c r="F5646" t="s">
        <v>8168</v>
      </c>
      <c r="G5646" t="s">
        <v>8027</v>
      </c>
      <c r="H5646" t="str">
        <f>VLOOKUP(Sales_Data17[[#This Row],[Delivery Region Index]],Regions_Table[#All],2,0)</f>
        <v>New South Wales</v>
      </c>
      <c r="I5646" t="str">
        <f>VLOOKUP(Sales_Data17[[#This Row],[Delivery Region Index]],Regions_Table[#All],3,0)</f>
        <v>Nowra</v>
      </c>
      <c r="J5646">
        <v>17</v>
      </c>
      <c r="K5646">
        <v>3</v>
      </c>
      <c r="L5646" t="str">
        <f>VLOOKUP(Sales_Data17[[#This Row],[Product Description Index]],Products_Data[#All],2,0)</f>
        <v>Sunglasses</v>
      </c>
      <c r="M5646">
        <v>3</v>
      </c>
      <c r="N5646" s="9">
        <v>78.911111111111111</v>
      </c>
      <c r="O5646" s="9">
        <f>Sales_Data17[[#This Row],[Order Quantity]]*Sales_Data17[[#This Row],[Unit Price]]</f>
        <v>236.73333333333335</v>
      </c>
      <c r="P5646" s="9">
        <v>55.237777777777779</v>
      </c>
      <c r="Q5646" s="9">
        <f>Sales_Data17[[#This Row],[Line Total]]-(Sales_Data17[[#This Row],[Total Unit Cost]]*Sales_Data17[[#This Row],[Order Quantity]])</f>
        <v>71.02000000000001</v>
      </c>
      <c r="R5646" s="1" t="str">
        <f>TEXT(Sales_Data17[[#This Row],[OrderDate]],"MMM")</f>
        <v>Jul</v>
      </c>
      <c r="S5646" s="1" t="str">
        <f t="shared" si="88"/>
        <v>2015</v>
      </c>
    </row>
    <row r="5647" spans="1:19">
      <c r="A5647" t="s">
        <v>5670</v>
      </c>
      <c r="B5647" s="2">
        <v>42189</v>
      </c>
      <c r="C5647" s="2" t="str">
        <f>VLOOKUP(Sales_Data17[[#This Row],[Customer Name Index]],Customer_Data[#All],2,0)</f>
        <v>Procter Corp</v>
      </c>
      <c r="D5647">
        <v>5</v>
      </c>
      <c r="E5647" t="s">
        <v>3</v>
      </c>
      <c r="F5647" t="s">
        <v>8168</v>
      </c>
      <c r="G5647" t="s">
        <v>8027</v>
      </c>
      <c r="H5647" t="str">
        <f>VLOOKUP(Sales_Data17[[#This Row],[Delivery Region Index]],Regions_Table[#All],2,0)</f>
        <v>New South Wales</v>
      </c>
      <c r="I5647" t="str">
        <f>VLOOKUP(Sales_Data17[[#This Row],[Delivery Region Index]],Regions_Table[#All],3,0)</f>
        <v>Maitland</v>
      </c>
      <c r="J5647">
        <v>15</v>
      </c>
      <c r="K5647">
        <v>2</v>
      </c>
      <c r="L5647" t="str">
        <f>VLOOKUP(Sales_Data17[[#This Row],[Product Description Index]],Products_Data[#All],2,0)</f>
        <v>Pants</v>
      </c>
      <c r="M5647">
        <v>5</v>
      </c>
      <c r="N5647" s="9">
        <v>562.05555555555554</v>
      </c>
      <c r="O5647" s="9">
        <f>Sales_Data17[[#This Row],[Order Quantity]]*Sales_Data17[[#This Row],[Unit Price]]</f>
        <v>2810.2777777777778</v>
      </c>
      <c r="P5647" s="9">
        <v>427.16222222222223</v>
      </c>
      <c r="Q5647" s="9">
        <f>Sales_Data17[[#This Row],[Line Total]]-(Sales_Data17[[#This Row],[Total Unit Cost]]*Sales_Data17[[#This Row],[Order Quantity]])</f>
        <v>674.4666666666667</v>
      </c>
      <c r="R5647" s="1" t="str">
        <f>TEXT(Sales_Data17[[#This Row],[OrderDate]],"MMM")</f>
        <v>Jul</v>
      </c>
      <c r="S5647" s="1" t="str">
        <f t="shared" si="88"/>
        <v>2015</v>
      </c>
    </row>
    <row r="5648" spans="1:19">
      <c r="A5648" t="s">
        <v>5671</v>
      </c>
      <c r="B5648" s="2">
        <v>42190</v>
      </c>
      <c r="C5648" s="2" t="str">
        <f>VLOOKUP(Sales_Data17[[#This Row],[Customer Name Index]],Customer_Data[#All],2,0)</f>
        <v>Eminence Corp</v>
      </c>
      <c r="D5648">
        <v>18</v>
      </c>
      <c r="E5648" t="s">
        <v>2</v>
      </c>
      <c r="F5648" t="s">
        <v>8168</v>
      </c>
      <c r="G5648" t="s">
        <v>8025</v>
      </c>
      <c r="H5648" t="str">
        <f>VLOOKUP(Sales_Data17[[#This Row],[Delivery Region Index]],Regions_Table[#All],2,0)</f>
        <v>Victoria</v>
      </c>
      <c r="I5648" t="str">
        <f>VLOOKUP(Sales_Data17[[#This Row],[Delivery Region Index]],Regions_Table[#All],3,0)</f>
        <v>Bendigo</v>
      </c>
      <c r="J5648">
        <v>50</v>
      </c>
      <c r="K5648">
        <v>7</v>
      </c>
      <c r="L5648" t="str">
        <f>VLOOKUP(Sales_Data17[[#This Row],[Product Description Index]],Products_Data[#All],2,0)</f>
        <v>Dress Shirts</v>
      </c>
      <c r="M5648">
        <v>1</v>
      </c>
      <c r="N5648" s="9">
        <v>134</v>
      </c>
      <c r="O5648" s="9">
        <f>Sales_Data17[[#This Row],[Order Quantity]]*Sales_Data17[[#This Row],[Unit Price]]</f>
        <v>134</v>
      </c>
      <c r="P5648" s="9">
        <v>83.08</v>
      </c>
      <c r="Q5648" s="9">
        <f>Sales_Data17[[#This Row],[Line Total]]-(Sales_Data17[[#This Row],[Total Unit Cost]]*Sales_Data17[[#This Row],[Order Quantity]])</f>
        <v>50.92</v>
      </c>
      <c r="R5648" s="1" t="str">
        <f>TEXT(Sales_Data17[[#This Row],[OrderDate]],"MMM")</f>
        <v>Jul</v>
      </c>
      <c r="S5648" s="1" t="str">
        <f t="shared" si="88"/>
        <v>2015</v>
      </c>
    </row>
    <row r="5649" spans="1:19">
      <c r="A5649" t="s">
        <v>5672</v>
      </c>
      <c r="B5649" s="2">
        <v>42190</v>
      </c>
      <c r="C5649" s="2" t="str">
        <f>VLOOKUP(Sales_Data17[[#This Row],[Customer Name Index]],Customer_Data[#All],2,0)</f>
        <v>Pacific Ltd</v>
      </c>
      <c r="D5649">
        <v>20</v>
      </c>
      <c r="E5649" t="s">
        <v>4</v>
      </c>
      <c r="F5649" t="s">
        <v>8168</v>
      </c>
      <c r="G5649" t="s">
        <v>8028</v>
      </c>
      <c r="H5649" t="str">
        <f>VLOOKUP(Sales_Data17[[#This Row],[Delivery Region Index]],Regions_Table[#All],2,0)</f>
        <v>Victoria</v>
      </c>
      <c r="I5649" t="str">
        <f>VLOOKUP(Sales_Data17[[#This Row],[Delivery Region Index]],Regions_Table[#All],3,0)</f>
        <v>Wodonga</v>
      </c>
      <c r="J5649">
        <v>58</v>
      </c>
      <c r="K5649">
        <v>8</v>
      </c>
      <c r="L5649" t="str">
        <f>VLOOKUP(Sales_Data17[[#This Row],[Product Description Index]],Products_Data[#All],2,0)</f>
        <v>Shoes</v>
      </c>
      <c r="M5649">
        <v>2</v>
      </c>
      <c r="N5649" s="9">
        <v>21.588888888888889</v>
      </c>
      <c r="O5649" s="9">
        <f>Sales_Data17[[#This Row],[Order Quantity]]*Sales_Data17[[#This Row],[Unit Price]]</f>
        <v>43.177777777777777</v>
      </c>
      <c r="P5649" s="9">
        <v>16.623444444444445</v>
      </c>
      <c r="Q5649" s="9">
        <f>Sales_Data17[[#This Row],[Line Total]]-(Sales_Data17[[#This Row],[Total Unit Cost]]*Sales_Data17[[#This Row],[Order Quantity]])</f>
        <v>9.9308888888888873</v>
      </c>
      <c r="R5649" s="1" t="str">
        <f>TEXT(Sales_Data17[[#This Row],[OrderDate]],"MMM")</f>
        <v>Jul</v>
      </c>
      <c r="S5649" s="1" t="str">
        <f t="shared" si="88"/>
        <v>2015</v>
      </c>
    </row>
    <row r="5650" spans="1:19">
      <c r="A5650" t="s">
        <v>5673</v>
      </c>
      <c r="B5650" s="2">
        <v>42190</v>
      </c>
      <c r="C5650" s="2" t="str">
        <f>VLOOKUP(Sales_Data17[[#This Row],[Customer Name Index]],Customer_Data[#All],2,0)</f>
        <v>Medsep Group</v>
      </c>
      <c r="D5650">
        <v>8</v>
      </c>
      <c r="E5650" t="s">
        <v>3</v>
      </c>
      <c r="F5650" t="s">
        <v>8168</v>
      </c>
      <c r="G5650" t="s">
        <v>8027</v>
      </c>
      <c r="H5650" t="str">
        <f>VLOOKUP(Sales_Data17[[#This Row],[Delivery Region Index]],Regions_Table[#All],2,0)</f>
        <v>New South Wales</v>
      </c>
      <c r="I5650" t="str">
        <f>VLOOKUP(Sales_Data17[[#This Row],[Delivery Region Index]],Regions_Table[#All],3,0)</f>
        <v>Tamworth</v>
      </c>
      <c r="J5650">
        <v>21</v>
      </c>
      <c r="K5650">
        <v>3</v>
      </c>
      <c r="L5650" t="str">
        <f>VLOOKUP(Sales_Data17[[#This Row],[Product Description Index]],Products_Data[#All],2,0)</f>
        <v>Sunglasses</v>
      </c>
      <c r="M5650">
        <v>2</v>
      </c>
      <c r="N5650" s="9">
        <v>111.66666666666667</v>
      </c>
      <c r="O5650" s="9">
        <f>Sales_Data17[[#This Row],[Order Quantity]]*Sales_Data17[[#This Row],[Unit Price]]</f>
        <v>223.33333333333334</v>
      </c>
      <c r="P5650" s="9">
        <v>71.466666666666669</v>
      </c>
      <c r="Q5650" s="9">
        <f>Sales_Data17[[#This Row],[Line Total]]-(Sales_Data17[[#This Row],[Total Unit Cost]]*Sales_Data17[[#This Row],[Order Quantity]])</f>
        <v>80.400000000000006</v>
      </c>
      <c r="R5650" s="1" t="str">
        <f>TEXT(Sales_Data17[[#This Row],[OrderDate]],"MMM")</f>
        <v>Jul</v>
      </c>
      <c r="S5650" s="1" t="str">
        <f t="shared" si="88"/>
        <v>2015</v>
      </c>
    </row>
    <row r="5651" spans="1:19">
      <c r="A5651" t="s">
        <v>5674</v>
      </c>
      <c r="B5651" s="2">
        <v>42191</v>
      </c>
      <c r="C5651" s="2" t="str">
        <f>VLOOKUP(Sales_Data17[[#This Row],[Customer Name Index]],Customer_Data[#All],2,0)</f>
        <v>Pure Group</v>
      </c>
      <c r="D5651">
        <v>17</v>
      </c>
      <c r="E5651" t="s">
        <v>2</v>
      </c>
      <c r="F5651" t="s">
        <v>8168</v>
      </c>
      <c r="G5651" t="s">
        <v>8025</v>
      </c>
      <c r="H5651" t="str">
        <f>VLOOKUP(Sales_Data17[[#This Row],[Delivery Region Index]],Regions_Table[#All],2,0)</f>
        <v>Victoria</v>
      </c>
      <c r="I5651" t="str">
        <f>VLOOKUP(Sales_Data17[[#This Row],[Delivery Region Index]],Regions_Table[#All],3,0)</f>
        <v>Benalla</v>
      </c>
      <c r="J5651">
        <v>48</v>
      </c>
      <c r="K5651">
        <v>7</v>
      </c>
      <c r="L5651" t="str">
        <f>VLOOKUP(Sales_Data17[[#This Row],[Product Description Index]],Products_Data[#All],2,0)</f>
        <v>Dress Shirts</v>
      </c>
      <c r="M5651">
        <v>6</v>
      </c>
      <c r="N5651" s="9">
        <v>117.62222222222223</v>
      </c>
      <c r="O5651" s="9">
        <f>Sales_Data17[[#This Row],[Order Quantity]]*Sales_Data17[[#This Row],[Unit Price]]</f>
        <v>705.73333333333335</v>
      </c>
      <c r="P5651" s="9">
        <v>69.397111111111116</v>
      </c>
      <c r="Q5651" s="9">
        <f>Sales_Data17[[#This Row],[Line Total]]-(Sales_Data17[[#This Row],[Total Unit Cost]]*Sales_Data17[[#This Row],[Order Quantity]])</f>
        <v>289.35066666666665</v>
      </c>
      <c r="R5651" s="1" t="str">
        <f>TEXT(Sales_Data17[[#This Row],[OrderDate]],"MMM")</f>
        <v>Jul</v>
      </c>
      <c r="S5651" s="1" t="str">
        <f t="shared" si="88"/>
        <v>2015</v>
      </c>
    </row>
    <row r="5652" spans="1:19">
      <c r="A5652" t="s">
        <v>5675</v>
      </c>
      <c r="B5652" s="2">
        <v>42191</v>
      </c>
      <c r="C5652" s="2" t="str">
        <f>VLOOKUP(Sales_Data17[[#This Row],[Customer Name Index]],Customer_Data[#All],2,0)</f>
        <v>Avon Corp</v>
      </c>
      <c r="D5652">
        <v>1</v>
      </c>
      <c r="E5652" t="s">
        <v>4</v>
      </c>
      <c r="F5652" t="s">
        <v>8168</v>
      </c>
      <c r="G5652" t="s">
        <v>8027</v>
      </c>
      <c r="H5652" t="str">
        <f>VLOOKUP(Sales_Data17[[#This Row],[Delivery Region Index]],Regions_Table[#All],2,0)</f>
        <v>New South Wales</v>
      </c>
      <c r="I5652" t="str">
        <f>VLOOKUP(Sales_Data17[[#This Row],[Delivery Region Index]],Regions_Table[#All],3,0)</f>
        <v>Sydney</v>
      </c>
      <c r="J5652">
        <v>1</v>
      </c>
      <c r="K5652">
        <v>1</v>
      </c>
      <c r="L5652" t="str">
        <f>VLOOKUP(Sales_Data17[[#This Row],[Product Description Index]],Products_Data[#All],2,0)</f>
        <v>Shirts</v>
      </c>
      <c r="M5652">
        <v>4</v>
      </c>
      <c r="N5652" s="9">
        <v>215.88888888888889</v>
      </c>
      <c r="O5652" s="9">
        <f>Sales_Data17[[#This Row],[Order Quantity]]*Sales_Data17[[#This Row],[Unit Price]]</f>
        <v>863.55555555555554</v>
      </c>
      <c r="P5652" s="9">
        <v>183.50555555555556</v>
      </c>
      <c r="Q5652" s="9">
        <f>Sales_Data17[[#This Row],[Line Total]]-(Sales_Data17[[#This Row],[Total Unit Cost]]*Sales_Data17[[#This Row],[Order Quantity]])</f>
        <v>129.5333333333333</v>
      </c>
      <c r="R5652" s="1" t="str">
        <f>TEXT(Sales_Data17[[#This Row],[OrderDate]],"MMM")</f>
        <v>Jul</v>
      </c>
      <c r="S5652" s="1" t="str">
        <f t="shared" si="88"/>
        <v>2015</v>
      </c>
    </row>
    <row r="5653" spans="1:19">
      <c r="A5653" t="s">
        <v>5676</v>
      </c>
      <c r="B5653" s="2">
        <v>42191</v>
      </c>
      <c r="C5653" s="2" t="str">
        <f>VLOOKUP(Sales_Data17[[#This Row],[Customer Name Index]],Customer_Data[#All],2,0)</f>
        <v>ETUDE Ltd</v>
      </c>
      <c r="D5653">
        <v>4</v>
      </c>
      <c r="E5653" t="s">
        <v>4</v>
      </c>
      <c r="F5653" t="s">
        <v>8168</v>
      </c>
      <c r="G5653" t="s">
        <v>8027</v>
      </c>
      <c r="H5653" t="str">
        <f>VLOOKUP(Sales_Data17[[#This Row],[Delivery Region Index]],Regions_Table[#All],2,0)</f>
        <v>New South Wales</v>
      </c>
      <c r="I5653" t="str">
        <f>VLOOKUP(Sales_Data17[[#This Row],[Delivery Region Index]],Regions_Table[#All],3,0)</f>
        <v>Grafton</v>
      </c>
      <c r="J5653">
        <v>11</v>
      </c>
      <c r="K5653">
        <v>2</v>
      </c>
      <c r="L5653" t="str">
        <f>VLOOKUP(Sales_Data17[[#This Row],[Product Description Index]],Products_Data[#All],2,0)</f>
        <v>Pants</v>
      </c>
      <c r="M5653">
        <v>4</v>
      </c>
      <c r="N5653" s="9">
        <v>280.65555555555557</v>
      </c>
      <c r="O5653" s="9">
        <f>Sales_Data17[[#This Row],[Order Quantity]]*Sales_Data17[[#This Row],[Unit Price]]</f>
        <v>1122.6222222222223</v>
      </c>
      <c r="P5653" s="9">
        <v>143.13433333333333</v>
      </c>
      <c r="Q5653" s="9">
        <f>Sales_Data17[[#This Row],[Line Total]]-(Sales_Data17[[#This Row],[Total Unit Cost]]*Sales_Data17[[#This Row],[Order Quantity]])</f>
        <v>550.08488888888894</v>
      </c>
      <c r="R5653" s="1" t="str">
        <f>TEXT(Sales_Data17[[#This Row],[OrderDate]],"MMM")</f>
        <v>Jul</v>
      </c>
      <c r="S5653" s="1" t="str">
        <f t="shared" si="88"/>
        <v>2015</v>
      </c>
    </row>
    <row r="5654" spans="1:19">
      <c r="A5654" t="s">
        <v>5677</v>
      </c>
      <c r="B5654" s="2">
        <v>42192</v>
      </c>
      <c r="C5654" s="2" t="str">
        <f>VLOOKUP(Sales_Data17[[#This Row],[Customer Name Index]],Customer_Data[#All],2,0)</f>
        <v>ETUDE Ltd</v>
      </c>
      <c r="D5654">
        <v>4</v>
      </c>
      <c r="E5654" t="s">
        <v>4</v>
      </c>
      <c r="F5654" t="s">
        <v>8168</v>
      </c>
      <c r="G5654" t="s">
        <v>8027</v>
      </c>
      <c r="H5654" t="str">
        <f>VLOOKUP(Sales_Data17[[#This Row],[Delivery Region Index]],Regions_Table[#All],2,0)</f>
        <v>New South Wales</v>
      </c>
      <c r="I5654" t="str">
        <f>VLOOKUP(Sales_Data17[[#This Row],[Delivery Region Index]],Regions_Table[#All],3,0)</f>
        <v>Griffith</v>
      </c>
      <c r="J5654">
        <v>12</v>
      </c>
      <c r="K5654">
        <v>2</v>
      </c>
      <c r="L5654" t="str">
        <f>VLOOKUP(Sales_Data17[[#This Row],[Product Description Index]],Products_Data[#All],2,0)</f>
        <v>Pants</v>
      </c>
      <c r="M5654">
        <v>4</v>
      </c>
      <c r="N5654" s="9">
        <v>637.24444444444441</v>
      </c>
      <c r="O5654" s="9">
        <f>Sales_Data17[[#This Row],[Order Quantity]]*Sales_Data17[[#This Row],[Unit Price]]</f>
        <v>2548.9777777777776</v>
      </c>
      <c r="P5654" s="9">
        <v>407.8364444444444</v>
      </c>
      <c r="Q5654" s="9">
        <f>Sales_Data17[[#This Row],[Line Total]]-(Sales_Data17[[#This Row],[Total Unit Cost]]*Sales_Data17[[#This Row],[Order Quantity]])</f>
        <v>917.63200000000006</v>
      </c>
      <c r="R5654" s="1" t="str">
        <f>TEXT(Sales_Data17[[#This Row],[OrderDate]],"MMM")</f>
        <v>Jul</v>
      </c>
      <c r="S5654" s="1" t="str">
        <f t="shared" si="88"/>
        <v>2015</v>
      </c>
    </row>
    <row r="5655" spans="1:19">
      <c r="A5655" t="s">
        <v>5678</v>
      </c>
      <c r="B5655" s="2">
        <v>42192</v>
      </c>
      <c r="C5655" s="2" t="str">
        <f>VLOOKUP(Sales_Data17[[#This Row],[Customer Name Index]],Customer_Data[#All],2,0)</f>
        <v>21st Ltd</v>
      </c>
      <c r="D5655">
        <v>10</v>
      </c>
      <c r="E5655" t="s">
        <v>4</v>
      </c>
      <c r="F5655" t="s">
        <v>8168</v>
      </c>
      <c r="G5655" t="s">
        <v>8026</v>
      </c>
      <c r="H5655" t="str">
        <f>VLOOKUP(Sales_Data17[[#This Row],[Delivery Region Index]],Regions_Table[#All],2,0)</f>
        <v>Queensland</v>
      </c>
      <c r="I5655" t="str">
        <f>VLOOKUP(Sales_Data17[[#This Row],[Delivery Region Index]],Regions_Table[#All],3,0)</f>
        <v>Charters Towers</v>
      </c>
      <c r="J5655">
        <v>29</v>
      </c>
      <c r="K5655">
        <v>4</v>
      </c>
      <c r="L5655" t="str">
        <f>VLOOKUP(Sales_Data17[[#This Row],[Product Description Index]],Products_Data[#All],2,0)</f>
        <v>Jeans</v>
      </c>
      <c r="M5655">
        <v>5</v>
      </c>
      <c r="N5655" s="9">
        <v>117.62222222222223</v>
      </c>
      <c r="O5655" s="9">
        <f>Sales_Data17[[#This Row],[Order Quantity]]*Sales_Data17[[#This Row],[Unit Price]]</f>
        <v>588.1111111111112</v>
      </c>
      <c r="P5655" s="9">
        <v>88.216666666666669</v>
      </c>
      <c r="Q5655" s="9">
        <f>Sales_Data17[[#This Row],[Line Total]]-(Sales_Data17[[#This Row],[Total Unit Cost]]*Sales_Data17[[#This Row],[Order Quantity]])</f>
        <v>147.02777777777783</v>
      </c>
      <c r="R5655" s="1" t="str">
        <f>TEXT(Sales_Data17[[#This Row],[OrderDate]],"MMM")</f>
        <v>Jul</v>
      </c>
      <c r="S5655" s="1" t="str">
        <f t="shared" si="88"/>
        <v>2015</v>
      </c>
    </row>
    <row r="5656" spans="1:19">
      <c r="A5656" t="s">
        <v>5679</v>
      </c>
      <c r="B5656" s="2">
        <v>42192</v>
      </c>
      <c r="C5656" s="2" t="str">
        <f>VLOOKUP(Sales_Data17[[#This Row],[Customer Name Index]],Customer_Data[#All],2,0)</f>
        <v>Rochester Ltd</v>
      </c>
      <c r="D5656">
        <v>15</v>
      </c>
      <c r="E5656" t="s">
        <v>4</v>
      </c>
      <c r="F5656" t="s">
        <v>8168</v>
      </c>
      <c r="G5656" t="s">
        <v>8025</v>
      </c>
      <c r="H5656" t="str">
        <f>VLOOKUP(Sales_Data17[[#This Row],[Delivery Region Index]],Regions_Table[#All],2,0)</f>
        <v>Queensland</v>
      </c>
      <c r="I5656" t="str">
        <f>VLOOKUP(Sales_Data17[[#This Row],[Delivery Region Index]],Regions_Table[#All],3,0)</f>
        <v>Thuringowa</v>
      </c>
      <c r="J5656">
        <v>43</v>
      </c>
      <c r="K5656">
        <v>6</v>
      </c>
      <c r="L5656" t="str">
        <f>VLOOKUP(Sales_Data17[[#This Row],[Product Description Index]],Products_Data[#All],2,0)</f>
        <v>Socks</v>
      </c>
      <c r="M5656">
        <v>5</v>
      </c>
      <c r="N5656" s="9">
        <v>137.72222222222223</v>
      </c>
      <c r="O5656" s="9">
        <f>Sales_Data17[[#This Row],[Order Quantity]]*Sales_Data17[[#This Row],[Unit Price]]</f>
        <v>688.61111111111109</v>
      </c>
      <c r="P5656" s="9">
        <v>67.483888888888885</v>
      </c>
      <c r="Q5656" s="9">
        <f>Sales_Data17[[#This Row],[Line Total]]-(Sales_Data17[[#This Row],[Total Unit Cost]]*Sales_Data17[[#This Row],[Order Quantity]])</f>
        <v>351.19166666666666</v>
      </c>
      <c r="R5656" s="1" t="str">
        <f>TEXT(Sales_Data17[[#This Row],[OrderDate]],"MMM")</f>
        <v>Jul</v>
      </c>
      <c r="S5656" s="1" t="str">
        <f t="shared" si="88"/>
        <v>2015</v>
      </c>
    </row>
    <row r="5657" spans="1:19">
      <c r="A5657" t="s">
        <v>5680</v>
      </c>
      <c r="B5657" s="2">
        <v>42192</v>
      </c>
      <c r="C5657" s="2" t="str">
        <f>VLOOKUP(Sales_Data17[[#This Row],[Customer Name Index]],Customer_Data[#All],2,0)</f>
        <v>Avon Corp</v>
      </c>
      <c r="D5657">
        <v>1</v>
      </c>
      <c r="E5657" t="s">
        <v>3</v>
      </c>
      <c r="F5657" t="s">
        <v>8168</v>
      </c>
      <c r="G5657" t="s">
        <v>8027</v>
      </c>
      <c r="H5657" t="str">
        <f>VLOOKUP(Sales_Data17[[#This Row],[Delivery Region Index]],Regions_Table[#All],2,0)</f>
        <v>New South Wales</v>
      </c>
      <c r="I5657" t="str">
        <f>VLOOKUP(Sales_Data17[[#This Row],[Delivery Region Index]],Regions_Table[#All],3,0)</f>
        <v>Sydney</v>
      </c>
      <c r="J5657">
        <v>1</v>
      </c>
      <c r="K5657">
        <v>1</v>
      </c>
      <c r="L5657" t="str">
        <f>VLOOKUP(Sales_Data17[[#This Row],[Product Description Index]],Products_Data[#All],2,0)</f>
        <v>Shirts</v>
      </c>
      <c r="M5657">
        <v>8</v>
      </c>
      <c r="N5657" s="9">
        <v>403.48888888888888</v>
      </c>
      <c r="O5657" s="9">
        <f>Sales_Data17[[#This Row],[Order Quantity]]*Sales_Data17[[#This Row],[Unit Price]]</f>
        <v>3227.911111111111</v>
      </c>
      <c r="P5657" s="9">
        <v>173.50022222222222</v>
      </c>
      <c r="Q5657" s="9">
        <f>Sales_Data17[[#This Row],[Line Total]]-(Sales_Data17[[#This Row],[Total Unit Cost]]*Sales_Data17[[#This Row],[Order Quantity]])</f>
        <v>1839.9093333333333</v>
      </c>
      <c r="R5657" s="1" t="str">
        <f>TEXT(Sales_Data17[[#This Row],[OrderDate]],"MMM")</f>
        <v>Jul</v>
      </c>
      <c r="S5657" s="1" t="str">
        <f t="shared" si="88"/>
        <v>2015</v>
      </c>
    </row>
    <row r="5658" spans="1:19">
      <c r="A5658" t="s">
        <v>5681</v>
      </c>
      <c r="B5658" s="2">
        <v>42193</v>
      </c>
      <c r="C5658" s="2" t="str">
        <f>VLOOKUP(Sales_Data17[[#This Row],[Customer Name Index]],Customer_Data[#All],2,0)</f>
        <v>Pure Group</v>
      </c>
      <c r="D5658">
        <v>17</v>
      </c>
      <c r="E5658" t="s">
        <v>2</v>
      </c>
      <c r="F5658" t="s">
        <v>8168</v>
      </c>
      <c r="G5658" t="s">
        <v>8025</v>
      </c>
      <c r="H5658" t="str">
        <f>VLOOKUP(Sales_Data17[[#This Row],[Delivery Region Index]],Regions_Table[#All],2,0)</f>
        <v>Victoria</v>
      </c>
      <c r="I5658" t="str">
        <f>VLOOKUP(Sales_Data17[[#This Row],[Delivery Region Index]],Regions_Table[#All],3,0)</f>
        <v>Melbourne</v>
      </c>
      <c r="J5658">
        <v>47</v>
      </c>
      <c r="K5658">
        <v>7</v>
      </c>
      <c r="L5658" t="str">
        <f>VLOOKUP(Sales_Data17[[#This Row],[Product Description Index]],Products_Data[#All],2,0)</f>
        <v>Dress Shirts</v>
      </c>
      <c r="M5658">
        <v>8</v>
      </c>
      <c r="N5658" s="9">
        <v>107.94444444444444</v>
      </c>
      <c r="O5658" s="9">
        <f>Sales_Data17[[#This Row],[Order Quantity]]*Sales_Data17[[#This Row],[Unit Price]]</f>
        <v>863.55555555555554</v>
      </c>
      <c r="P5658" s="9">
        <v>90.673333333333332</v>
      </c>
      <c r="Q5658" s="9">
        <f>Sales_Data17[[#This Row],[Line Total]]-(Sales_Data17[[#This Row],[Total Unit Cost]]*Sales_Data17[[#This Row],[Order Quantity]])</f>
        <v>138.16888888888889</v>
      </c>
      <c r="R5658" s="1" t="str">
        <f>TEXT(Sales_Data17[[#This Row],[OrderDate]],"MMM")</f>
        <v>Jul</v>
      </c>
      <c r="S5658" s="1" t="str">
        <f t="shared" si="88"/>
        <v>2015</v>
      </c>
    </row>
    <row r="5659" spans="1:19">
      <c r="A5659" t="s">
        <v>5682</v>
      </c>
      <c r="B5659" s="2">
        <v>42193</v>
      </c>
      <c r="C5659" s="2" t="str">
        <f>VLOOKUP(Sales_Data17[[#This Row],[Customer Name Index]],Customer_Data[#All],2,0)</f>
        <v>21st Ltd</v>
      </c>
      <c r="D5659">
        <v>10</v>
      </c>
      <c r="E5659" t="s">
        <v>4</v>
      </c>
      <c r="F5659" t="s">
        <v>8168</v>
      </c>
      <c r="G5659" t="s">
        <v>8026</v>
      </c>
      <c r="H5659" t="str">
        <f>VLOOKUP(Sales_Data17[[#This Row],[Delivery Region Index]],Regions_Table[#All],2,0)</f>
        <v>Queensland</v>
      </c>
      <c r="I5659" t="str">
        <f>VLOOKUP(Sales_Data17[[#This Row],[Delivery Region Index]],Regions_Table[#All],3,0)</f>
        <v>Charters Towers</v>
      </c>
      <c r="J5659">
        <v>29</v>
      </c>
      <c r="K5659">
        <v>4</v>
      </c>
      <c r="L5659" t="str">
        <f>VLOOKUP(Sales_Data17[[#This Row],[Product Description Index]],Products_Data[#All],2,0)</f>
        <v>Jeans</v>
      </c>
      <c r="M5659">
        <v>5</v>
      </c>
      <c r="N5659" s="9">
        <v>585.13333333333333</v>
      </c>
      <c r="O5659" s="9">
        <f>Sales_Data17[[#This Row],[Order Quantity]]*Sales_Data17[[#This Row],[Unit Price]]</f>
        <v>2925.6666666666665</v>
      </c>
      <c r="P5659" s="9">
        <v>468.10666666666668</v>
      </c>
      <c r="Q5659" s="9">
        <f>Sales_Data17[[#This Row],[Line Total]]-(Sales_Data17[[#This Row],[Total Unit Cost]]*Sales_Data17[[#This Row],[Order Quantity]])</f>
        <v>585.13333333333321</v>
      </c>
      <c r="R5659" s="1" t="str">
        <f>TEXT(Sales_Data17[[#This Row],[OrderDate]],"MMM")</f>
        <v>Jul</v>
      </c>
      <c r="S5659" s="1" t="str">
        <f t="shared" si="88"/>
        <v>2015</v>
      </c>
    </row>
    <row r="5660" spans="1:19">
      <c r="A5660" t="s">
        <v>5683</v>
      </c>
      <c r="B5660" s="2">
        <v>42193</v>
      </c>
      <c r="C5660" s="2" t="str">
        <f>VLOOKUP(Sales_Data17[[#This Row],[Customer Name Index]],Customer_Data[#All],2,0)</f>
        <v>Medsep Group</v>
      </c>
      <c r="D5660">
        <v>8</v>
      </c>
      <c r="E5660" t="s">
        <v>4</v>
      </c>
      <c r="F5660" t="s">
        <v>8168</v>
      </c>
      <c r="G5660" t="s">
        <v>8027</v>
      </c>
      <c r="H5660" t="str">
        <f>VLOOKUP(Sales_Data17[[#This Row],[Delivery Region Index]],Regions_Table[#All],2,0)</f>
        <v>New South Wales</v>
      </c>
      <c r="I5660" t="str">
        <f>VLOOKUP(Sales_Data17[[#This Row],[Delivery Region Index]],Regions_Table[#All],3,0)</f>
        <v>Tweed Heads</v>
      </c>
      <c r="J5660">
        <v>22</v>
      </c>
      <c r="K5660">
        <v>3</v>
      </c>
      <c r="L5660" t="str">
        <f>VLOOKUP(Sales_Data17[[#This Row],[Product Description Index]],Products_Data[#All],2,0)</f>
        <v>Sunglasses</v>
      </c>
      <c r="M5660">
        <v>3</v>
      </c>
      <c r="N5660" s="9">
        <v>435.5</v>
      </c>
      <c r="O5660" s="9">
        <f>Sales_Data17[[#This Row],[Order Quantity]]*Sales_Data17[[#This Row],[Unit Price]]</f>
        <v>1306.5</v>
      </c>
      <c r="P5660" s="9">
        <v>330.98</v>
      </c>
      <c r="Q5660" s="9">
        <f>Sales_Data17[[#This Row],[Line Total]]-(Sales_Data17[[#This Row],[Total Unit Cost]]*Sales_Data17[[#This Row],[Order Quantity]])</f>
        <v>313.55999999999995</v>
      </c>
      <c r="R5660" s="1" t="str">
        <f>TEXT(Sales_Data17[[#This Row],[OrderDate]],"MMM")</f>
        <v>Jul</v>
      </c>
      <c r="S5660" s="1" t="str">
        <f t="shared" si="88"/>
        <v>2015</v>
      </c>
    </row>
    <row r="5661" spans="1:19">
      <c r="A5661" t="s">
        <v>5684</v>
      </c>
      <c r="B5661" s="2">
        <v>42193</v>
      </c>
      <c r="C5661" s="2" t="str">
        <f>VLOOKUP(Sales_Data17[[#This Row],[Customer Name Index]],Customer_Data[#All],2,0)</f>
        <v>Medsep Group</v>
      </c>
      <c r="D5661">
        <v>8</v>
      </c>
      <c r="E5661" t="s">
        <v>4</v>
      </c>
      <c r="F5661" t="s">
        <v>8168</v>
      </c>
      <c r="G5661" t="s">
        <v>8027</v>
      </c>
      <c r="H5661" t="str">
        <f>VLOOKUP(Sales_Data17[[#This Row],[Delivery Region Index]],Regions_Table[#All],2,0)</f>
        <v>New South Wales</v>
      </c>
      <c r="I5661" t="str">
        <f>VLOOKUP(Sales_Data17[[#This Row],[Delivery Region Index]],Regions_Table[#All],3,0)</f>
        <v>Wagga Wagga</v>
      </c>
      <c r="J5661">
        <v>23</v>
      </c>
      <c r="K5661">
        <v>4</v>
      </c>
      <c r="L5661" t="str">
        <f>VLOOKUP(Sales_Data17[[#This Row],[Product Description Index]],Products_Data[#All],2,0)</f>
        <v>Jeans</v>
      </c>
      <c r="M5661">
        <v>5</v>
      </c>
      <c r="N5661" s="9">
        <v>266.51111111111112</v>
      </c>
      <c r="O5661" s="9">
        <f>Sales_Data17[[#This Row],[Order Quantity]]*Sales_Data17[[#This Row],[Unit Price]]</f>
        <v>1332.5555555555557</v>
      </c>
      <c r="P5661" s="9">
        <v>194.55311111111109</v>
      </c>
      <c r="Q5661" s="9">
        <f>Sales_Data17[[#This Row],[Line Total]]-(Sales_Data17[[#This Row],[Total Unit Cost]]*Sales_Data17[[#This Row],[Order Quantity]])</f>
        <v>359.79000000000019</v>
      </c>
      <c r="R5661" s="1" t="str">
        <f>TEXT(Sales_Data17[[#This Row],[OrderDate]],"MMM")</f>
        <v>Jul</v>
      </c>
      <c r="S5661" s="1" t="str">
        <f t="shared" si="88"/>
        <v>2015</v>
      </c>
    </row>
    <row r="5662" spans="1:19">
      <c r="A5662" t="s">
        <v>5685</v>
      </c>
      <c r="B5662" s="2">
        <v>42194</v>
      </c>
      <c r="C5662" s="2" t="str">
        <f>VLOOKUP(Sales_Data17[[#This Row],[Customer Name Index]],Customer_Data[#All],2,0)</f>
        <v>Elorac, Corp</v>
      </c>
      <c r="D5662">
        <v>3</v>
      </c>
      <c r="E5662" t="s">
        <v>4</v>
      </c>
      <c r="F5662" t="s">
        <v>8168</v>
      </c>
      <c r="G5662" t="s">
        <v>8027</v>
      </c>
      <c r="H5662" t="str">
        <f>VLOOKUP(Sales_Data17[[#This Row],[Delivery Region Index]],Regions_Table[#All],2,0)</f>
        <v>New South Wales</v>
      </c>
      <c r="I5662" t="str">
        <f>VLOOKUP(Sales_Data17[[#This Row],[Delivery Region Index]],Regions_Table[#All],3,0)</f>
        <v>Gosford</v>
      </c>
      <c r="J5662">
        <v>9</v>
      </c>
      <c r="K5662">
        <v>2</v>
      </c>
      <c r="L5662" t="str">
        <f>VLOOKUP(Sales_Data17[[#This Row],[Product Description Index]],Products_Data[#All],2,0)</f>
        <v>Pants</v>
      </c>
      <c r="M5662">
        <v>5</v>
      </c>
      <c r="N5662" s="9">
        <v>119.85555555555555</v>
      </c>
      <c r="O5662" s="9">
        <f>Sales_Data17[[#This Row],[Order Quantity]]*Sales_Data17[[#This Row],[Unit Price]]</f>
        <v>599.27777777777783</v>
      </c>
      <c r="P5662" s="9">
        <v>95.884444444444455</v>
      </c>
      <c r="Q5662" s="9">
        <f>Sales_Data17[[#This Row],[Line Total]]-(Sales_Data17[[#This Row],[Total Unit Cost]]*Sales_Data17[[#This Row],[Order Quantity]])</f>
        <v>119.85555555555555</v>
      </c>
      <c r="R5662" s="1" t="str">
        <f>TEXT(Sales_Data17[[#This Row],[OrderDate]],"MMM")</f>
        <v>Jul</v>
      </c>
      <c r="S5662" s="1" t="str">
        <f t="shared" si="88"/>
        <v>2015</v>
      </c>
    </row>
    <row r="5663" spans="1:19">
      <c r="A5663" t="s">
        <v>5686</v>
      </c>
      <c r="B5663" s="2">
        <v>42194</v>
      </c>
      <c r="C5663" s="2" t="str">
        <f>VLOOKUP(Sales_Data17[[#This Row],[Customer Name Index]],Customer_Data[#All],2,0)</f>
        <v>Medsep Group</v>
      </c>
      <c r="D5663">
        <v>8</v>
      </c>
      <c r="E5663" t="s">
        <v>4</v>
      </c>
      <c r="F5663" t="s">
        <v>8168</v>
      </c>
      <c r="G5663" t="s">
        <v>8027</v>
      </c>
      <c r="H5663" t="str">
        <f>VLOOKUP(Sales_Data17[[#This Row],[Delivery Region Index]],Regions_Table[#All],2,0)</f>
        <v>New South Wales</v>
      </c>
      <c r="I5663" t="str">
        <f>VLOOKUP(Sales_Data17[[#This Row],[Delivery Region Index]],Regions_Table[#All],3,0)</f>
        <v>Tamworth</v>
      </c>
      <c r="J5663">
        <v>21</v>
      </c>
      <c r="K5663">
        <v>3</v>
      </c>
      <c r="L5663" t="str">
        <f>VLOOKUP(Sales_Data17[[#This Row],[Product Description Index]],Products_Data[#All],2,0)</f>
        <v>Sunglasses</v>
      </c>
      <c r="M5663">
        <v>5</v>
      </c>
      <c r="N5663" s="9">
        <v>429.54444444444448</v>
      </c>
      <c r="O5663" s="9">
        <f>Sales_Data17[[#This Row],[Order Quantity]]*Sales_Data17[[#This Row],[Unit Price]]</f>
        <v>2147.7222222222226</v>
      </c>
      <c r="P5663" s="9">
        <v>317.8628888888889</v>
      </c>
      <c r="Q5663" s="9">
        <f>Sales_Data17[[#This Row],[Line Total]]-(Sales_Data17[[#This Row],[Total Unit Cost]]*Sales_Data17[[#This Row],[Order Quantity]])</f>
        <v>558.40777777777816</v>
      </c>
      <c r="R5663" s="1" t="str">
        <f>TEXT(Sales_Data17[[#This Row],[OrderDate]],"MMM")</f>
        <v>Jul</v>
      </c>
      <c r="S5663" s="1" t="str">
        <f t="shared" si="88"/>
        <v>2015</v>
      </c>
    </row>
    <row r="5664" spans="1:19">
      <c r="A5664" t="s">
        <v>5687</v>
      </c>
      <c r="B5664" s="2">
        <v>42194</v>
      </c>
      <c r="C5664" s="2" t="str">
        <f>VLOOKUP(Sales_Data17[[#This Row],[Customer Name Index]],Customer_Data[#All],2,0)</f>
        <v xml:space="preserve">Ei </v>
      </c>
      <c r="D5664">
        <v>9</v>
      </c>
      <c r="E5664" t="s">
        <v>2</v>
      </c>
      <c r="F5664" t="s">
        <v>8168</v>
      </c>
      <c r="G5664" t="s">
        <v>8027</v>
      </c>
      <c r="H5664" t="str">
        <f>VLOOKUP(Sales_Data17[[#This Row],[Delivery Region Index]],Regions_Table[#All],2,0)</f>
        <v>Queensland</v>
      </c>
      <c r="I5664" t="str">
        <f>VLOOKUP(Sales_Data17[[#This Row],[Delivery Region Index]],Regions_Table[#All],3,0)</f>
        <v>Brisbane</v>
      </c>
      <c r="J5664">
        <v>26</v>
      </c>
      <c r="K5664">
        <v>4</v>
      </c>
      <c r="L5664" t="str">
        <f>VLOOKUP(Sales_Data17[[#This Row],[Product Description Index]],Products_Data[#All],2,0)</f>
        <v>Jeans</v>
      </c>
      <c r="M5664">
        <v>1</v>
      </c>
      <c r="N5664" s="9">
        <v>431.03333333333336</v>
      </c>
      <c r="O5664" s="9">
        <f>Sales_Data17[[#This Row],[Order Quantity]]*Sales_Data17[[#This Row],[Unit Price]]</f>
        <v>431.03333333333336</v>
      </c>
      <c r="P5664" s="9">
        <v>288.79233333333337</v>
      </c>
      <c r="Q5664" s="9">
        <f>Sales_Data17[[#This Row],[Line Total]]-(Sales_Data17[[#This Row],[Total Unit Cost]]*Sales_Data17[[#This Row],[Order Quantity]])</f>
        <v>142.24099999999999</v>
      </c>
      <c r="R5664" s="1" t="str">
        <f>TEXT(Sales_Data17[[#This Row],[OrderDate]],"MMM")</f>
        <v>Jul</v>
      </c>
      <c r="S5664" s="1" t="str">
        <f t="shared" si="88"/>
        <v>2015</v>
      </c>
    </row>
    <row r="5665" spans="1:19">
      <c r="A5665" t="s">
        <v>5688</v>
      </c>
      <c r="B5665" s="2">
        <v>42194</v>
      </c>
      <c r="C5665" s="2" t="str">
        <f>VLOOKUP(Sales_Data17[[#This Row],[Customer Name Index]],Customer_Data[#All],2,0)</f>
        <v>21st Ltd</v>
      </c>
      <c r="D5665">
        <v>10</v>
      </c>
      <c r="E5665" t="s">
        <v>4</v>
      </c>
      <c r="F5665" t="s">
        <v>8168</v>
      </c>
      <c r="G5665" t="s">
        <v>8026</v>
      </c>
      <c r="H5665" t="str">
        <f>VLOOKUP(Sales_Data17[[#This Row],[Delivery Region Index]],Regions_Table[#All],2,0)</f>
        <v>Queensland</v>
      </c>
      <c r="I5665" t="str">
        <f>VLOOKUP(Sales_Data17[[#This Row],[Delivery Region Index]],Regions_Table[#All],3,0)</f>
        <v>Cairns</v>
      </c>
      <c r="J5665">
        <v>28</v>
      </c>
      <c r="K5665">
        <v>4</v>
      </c>
      <c r="L5665" t="str">
        <f>VLOOKUP(Sales_Data17[[#This Row],[Product Description Index]],Products_Data[#All],2,0)</f>
        <v>Jeans</v>
      </c>
      <c r="M5665">
        <v>3</v>
      </c>
      <c r="N5665" s="9">
        <v>112.41111111111111</v>
      </c>
      <c r="O5665" s="9">
        <f>Sales_Data17[[#This Row],[Order Quantity]]*Sales_Data17[[#This Row],[Unit Price]]</f>
        <v>337.23333333333335</v>
      </c>
      <c r="P5665" s="9">
        <v>62.950222222222237</v>
      </c>
      <c r="Q5665" s="9">
        <f>Sales_Data17[[#This Row],[Line Total]]-(Sales_Data17[[#This Row],[Total Unit Cost]]*Sales_Data17[[#This Row],[Order Quantity]])</f>
        <v>148.38266666666664</v>
      </c>
      <c r="R5665" s="1" t="str">
        <f>TEXT(Sales_Data17[[#This Row],[OrderDate]],"MMM")</f>
        <v>Jul</v>
      </c>
      <c r="S5665" s="1" t="str">
        <f t="shared" si="88"/>
        <v>2015</v>
      </c>
    </row>
    <row r="5666" spans="1:19">
      <c r="A5666" t="s">
        <v>5689</v>
      </c>
      <c r="B5666" s="2">
        <v>42194</v>
      </c>
      <c r="C5666" s="2" t="str">
        <f>VLOOKUP(Sales_Data17[[#This Row],[Customer Name Index]],Customer_Data[#All],2,0)</f>
        <v>PEDIFIX, Corp</v>
      </c>
      <c r="D5666">
        <v>6</v>
      </c>
      <c r="E5666" t="s">
        <v>2</v>
      </c>
      <c r="F5666" t="s">
        <v>8168</v>
      </c>
      <c r="G5666" t="s">
        <v>8027</v>
      </c>
      <c r="H5666" t="str">
        <f>VLOOKUP(Sales_Data17[[#This Row],[Delivery Region Index]],Regions_Table[#All],2,0)</f>
        <v>New South Wales</v>
      </c>
      <c r="I5666" t="str">
        <f>VLOOKUP(Sales_Data17[[#This Row],[Delivery Region Index]],Regions_Table[#All],3,0)</f>
        <v>Maitland</v>
      </c>
      <c r="J5666">
        <v>15</v>
      </c>
      <c r="K5666">
        <v>3</v>
      </c>
      <c r="L5666" t="str">
        <f>VLOOKUP(Sales_Data17[[#This Row],[Product Description Index]],Products_Data[#All],2,0)</f>
        <v>Sunglasses</v>
      </c>
      <c r="M5666">
        <v>2</v>
      </c>
      <c r="N5666" s="9">
        <v>632.0333333333333</v>
      </c>
      <c r="O5666" s="9">
        <f>Sales_Data17[[#This Row],[Order Quantity]]*Sales_Data17[[#This Row],[Unit Price]]</f>
        <v>1264.0666666666666</v>
      </c>
      <c r="P5666" s="9">
        <v>278.09466666666668</v>
      </c>
      <c r="Q5666" s="9">
        <f>Sales_Data17[[#This Row],[Line Total]]-(Sales_Data17[[#This Row],[Total Unit Cost]]*Sales_Data17[[#This Row],[Order Quantity]])</f>
        <v>707.87733333333324</v>
      </c>
      <c r="R5666" s="1" t="str">
        <f>TEXT(Sales_Data17[[#This Row],[OrderDate]],"MMM")</f>
        <v>Jul</v>
      </c>
      <c r="S5666" s="1" t="str">
        <f t="shared" si="88"/>
        <v>2015</v>
      </c>
    </row>
    <row r="5667" spans="1:19">
      <c r="A5667" t="s">
        <v>5690</v>
      </c>
      <c r="B5667" s="2">
        <v>42195</v>
      </c>
      <c r="C5667" s="2" t="str">
        <f>VLOOKUP(Sales_Data17[[#This Row],[Customer Name Index]],Customer_Data[#All],2,0)</f>
        <v>Procter Corp</v>
      </c>
      <c r="D5667">
        <v>5</v>
      </c>
      <c r="E5667" t="s">
        <v>4</v>
      </c>
      <c r="F5667" t="s">
        <v>8168</v>
      </c>
      <c r="G5667" t="s">
        <v>8027</v>
      </c>
      <c r="H5667" t="str">
        <f>VLOOKUP(Sales_Data17[[#This Row],[Delivery Region Index]],Regions_Table[#All],2,0)</f>
        <v>New South Wales</v>
      </c>
      <c r="I5667" t="str">
        <f>VLOOKUP(Sales_Data17[[#This Row],[Delivery Region Index]],Regions_Table[#All],3,0)</f>
        <v>Lake Macquarie</v>
      </c>
      <c r="J5667">
        <v>13</v>
      </c>
      <c r="K5667">
        <v>2</v>
      </c>
      <c r="L5667" t="str">
        <f>VLOOKUP(Sales_Data17[[#This Row],[Product Description Index]],Products_Data[#All],2,0)</f>
        <v>Pants</v>
      </c>
      <c r="M5667">
        <v>3</v>
      </c>
      <c r="N5667" s="9">
        <v>107.2</v>
      </c>
      <c r="O5667" s="9">
        <f>Sales_Data17[[#This Row],[Order Quantity]]*Sales_Data17[[#This Row],[Unit Price]]</f>
        <v>321.60000000000002</v>
      </c>
      <c r="P5667" s="9">
        <v>87.903999999999996</v>
      </c>
      <c r="Q5667" s="9">
        <f>Sales_Data17[[#This Row],[Line Total]]-(Sales_Data17[[#This Row],[Total Unit Cost]]*Sales_Data17[[#This Row],[Order Quantity]])</f>
        <v>57.888000000000034</v>
      </c>
      <c r="R5667" s="1" t="str">
        <f>TEXT(Sales_Data17[[#This Row],[OrderDate]],"MMM")</f>
        <v>Jul</v>
      </c>
      <c r="S5667" s="1" t="str">
        <f t="shared" si="88"/>
        <v>2015</v>
      </c>
    </row>
    <row r="5668" spans="1:19">
      <c r="A5668" t="s">
        <v>5691</v>
      </c>
      <c r="B5668" s="2">
        <v>42195</v>
      </c>
      <c r="C5668" s="2" t="str">
        <f>VLOOKUP(Sales_Data17[[#This Row],[Customer Name Index]],Customer_Data[#All],2,0)</f>
        <v xml:space="preserve">Medline </v>
      </c>
      <c r="D5668">
        <v>12</v>
      </c>
      <c r="E5668" t="s">
        <v>4</v>
      </c>
      <c r="F5668" t="s">
        <v>8168</v>
      </c>
      <c r="G5668" t="s">
        <v>8026</v>
      </c>
      <c r="H5668" t="str">
        <f>VLOOKUP(Sales_Data17[[#This Row],[Delivery Region Index]],Regions_Table[#All],2,0)</f>
        <v>Queensland</v>
      </c>
      <c r="I5668" t="str">
        <f>VLOOKUP(Sales_Data17[[#This Row],[Delivery Region Index]],Regions_Table[#All],3,0)</f>
        <v>Hervey Bay</v>
      </c>
      <c r="J5668">
        <v>33</v>
      </c>
      <c r="K5668">
        <v>5</v>
      </c>
      <c r="L5668" t="str">
        <f>VLOOKUP(Sales_Data17[[#This Row],[Product Description Index]],Products_Data[#All],2,0)</f>
        <v>Hats</v>
      </c>
      <c r="M5668">
        <v>6</v>
      </c>
      <c r="N5668" s="9">
        <v>322.34444444444443</v>
      </c>
      <c r="O5668" s="9">
        <f>Sales_Data17[[#This Row],[Order Quantity]]*Sales_Data17[[#This Row],[Unit Price]]</f>
        <v>1934.0666666666666</v>
      </c>
      <c r="P5668" s="9">
        <v>238.53488888888887</v>
      </c>
      <c r="Q5668" s="9">
        <f>Sales_Data17[[#This Row],[Line Total]]-(Sales_Data17[[#This Row],[Total Unit Cost]]*Sales_Data17[[#This Row],[Order Quantity]])</f>
        <v>502.85733333333337</v>
      </c>
      <c r="R5668" s="1" t="str">
        <f>TEXT(Sales_Data17[[#This Row],[OrderDate]],"MMM")</f>
        <v>Jul</v>
      </c>
      <c r="S5668" s="1" t="str">
        <f t="shared" si="88"/>
        <v>2015</v>
      </c>
    </row>
    <row r="5669" spans="1:19">
      <c r="A5669" t="s">
        <v>5692</v>
      </c>
      <c r="B5669" s="2">
        <v>42195</v>
      </c>
      <c r="C5669" s="2" t="str">
        <f>VLOOKUP(Sales_Data17[[#This Row],[Customer Name Index]],Customer_Data[#All],2,0)</f>
        <v>Procter Corp</v>
      </c>
      <c r="D5669">
        <v>5</v>
      </c>
      <c r="E5669" t="s">
        <v>3</v>
      </c>
      <c r="F5669" t="s">
        <v>8168</v>
      </c>
      <c r="G5669" t="s">
        <v>8027</v>
      </c>
      <c r="H5669" t="str">
        <f>VLOOKUP(Sales_Data17[[#This Row],[Delivery Region Index]],Regions_Table[#All],2,0)</f>
        <v>New South Wales</v>
      </c>
      <c r="I5669" t="str">
        <f>VLOOKUP(Sales_Data17[[#This Row],[Delivery Region Index]],Regions_Table[#All],3,0)</f>
        <v>Lismore</v>
      </c>
      <c r="J5669">
        <v>14</v>
      </c>
      <c r="K5669">
        <v>2</v>
      </c>
      <c r="L5669" t="str">
        <f>VLOOKUP(Sales_Data17[[#This Row],[Product Description Index]],Products_Data[#All],2,0)</f>
        <v>Pants</v>
      </c>
      <c r="M5669">
        <v>8</v>
      </c>
      <c r="N5669" s="9">
        <v>127.30000000000001</v>
      </c>
      <c r="O5669" s="9">
        <f>Sales_Data17[[#This Row],[Order Quantity]]*Sales_Data17[[#This Row],[Unit Price]]</f>
        <v>1018.4000000000001</v>
      </c>
      <c r="P5669" s="9">
        <v>54.739000000000004</v>
      </c>
      <c r="Q5669" s="9">
        <f>Sales_Data17[[#This Row],[Line Total]]-(Sales_Data17[[#This Row],[Total Unit Cost]]*Sales_Data17[[#This Row],[Order Quantity]])</f>
        <v>580.48800000000006</v>
      </c>
      <c r="R5669" s="1" t="str">
        <f>TEXT(Sales_Data17[[#This Row],[OrderDate]],"MMM")</f>
        <v>Jul</v>
      </c>
      <c r="S5669" s="1" t="str">
        <f t="shared" si="88"/>
        <v>2015</v>
      </c>
    </row>
    <row r="5670" spans="1:19">
      <c r="A5670" t="s">
        <v>5693</v>
      </c>
      <c r="B5670" s="2">
        <v>42195</v>
      </c>
      <c r="C5670" s="2" t="str">
        <f>VLOOKUP(Sales_Data17[[#This Row],[Customer Name Index]],Customer_Data[#All],2,0)</f>
        <v>3LAB, Ltd</v>
      </c>
      <c r="D5670">
        <v>16</v>
      </c>
      <c r="E5670" t="s">
        <v>2</v>
      </c>
      <c r="F5670" t="s">
        <v>8168</v>
      </c>
      <c r="G5670" t="s">
        <v>8025</v>
      </c>
      <c r="H5670" t="str">
        <f>VLOOKUP(Sales_Data17[[#This Row],[Delivery Region Index]],Regions_Table[#All],2,0)</f>
        <v>Queensland</v>
      </c>
      <c r="I5670" t="str">
        <f>VLOOKUP(Sales_Data17[[#This Row],[Delivery Region Index]],Regions_Table[#All],3,0)</f>
        <v>Toowoomba</v>
      </c>
      <c r="J5670">
        <v>44</v>
      </c>
      <c r="K5670">
        <v>7</v>
      </c>
      <c r="L5670" t="str">
        <f>VLOOKUP(Sales_Data17[[#This Row],[Product Description Index]],Products_Data[#All],2,0)</f>
        <v>Dress Shirts</v>
      </c>
      <c r="M5670">
        <v>8</v>
      </c>
      <c r="N5670" s="9">
        <v>102.73333333333333</v>
      </c>
      <c r="O5670" s="9">
        <f>Sales_Data17[[#This Row],[Order Quantity]]*Sales_Data17[[#This Row],[Unit Price]]</f>
        <v>821.86666666666667</v>
      </c>
      <c r="P5670" s="9">
        <v>72.940666666666672</v>
      </c>
      <c r="Q5670" s="9">
        <f>Sales_Data17[[#This Row],[Line Total]]-(Sales_Data17[[#This Row],[Total Unit Cost]]*Sales_Data17[[#This Row],[Order Quantity]])</f>
        <v>238.3413333333333</v>
      </c>
      <c r="R5670" s="1" t="str">
        <f>TEXT(Sales_Data17[[#This Row],[OrderDate]],"MMM")</f>
        <v>Jul</v>
      </c>
      <c r="S5670" s="1" t="str">
        <f t="shared" si="88"/>
        <v>2015</v>
      </c>
    </row>
    <row r="5671" spans="1:19">
      <c r="A5671" t="s">
        <v>5694</v>
      </c>
      <c r="B5671" s="2">
        <v>42195</v>
      </c>
      <c r="C5671" s="2" t="str">
        <f>VLOOKUP(Sales_Data17[[#This Row],[Customer Name Index]],Customer_Data[#All],2,0)</f>
        <v>Apollo Ltd</v>
      </c>
      <c r="D5671">
        <v>11</v>
      </c>
      <c r="E5671" t="s">
        <v>3</v>
      </c>
      <c r="F5671" t="s">
        <v>8168</v>
      </c>
      <c r="G5671" t="s">
        <v>8026</v>
      </c>
      <c r="H5671" t="str">
        <f>VLOOKUP(Sales_Data17[[#This Row],[Delivery Region Index]],Regions_Table[#All],2,0)</f>
        <v>Queensland</v>
      </c>
      <c r="I5671" t="str">
        <f>VLOOKUP(Sales_Data17[[#This Row],[Delivery Region Index]],Regions_Table[#All],3,0)</f>
        <v>Gladstone</v>
      </c>
      <c r="J5671">
        <v>30</v>
      </c>
      <c r="K5671">
        <v>5</v>
      </c>
      <c r="L5671" t="str">
        <f>VLOOKUP(Sales_Data17[[#This Row],[Product Description Index]],Products_Data[#All],2,0)</f>
        <v>Hats</v>
      </c>
      <c r="M5671">
        <v>2</v>
      </c>
      <c r="N5671" s="9">
        <v>708.71111111111122</v>
      </c>
      <c r="O5671" s="9">
        <f>Sales_Data17[[#This Row],[Order Quantity]]*Sales_Data17[[#This Row],[Unit Price]]</f>
        <v>1417.4222222222224</v>
      </c>
      <c r="P5671" s="9">
        <v>389.79111111111121</v>
      </c>
      <c r="Q5671" s="9">
        <f>Sales_Data17[[#This Row],[Line Total]]-(Sales_Data17[[#This Row],[Total Unit Cost]]*Sales_Data17[[#This Row],[Order Quantity]])</f>
        <v>637.84</v>
      </c>
      <c r="R5671" s="1" t="str">
        <f>TEXT(Sales_Data17[[#This Row],[OrderDate]],"MMM")</f>
        <v>Jul</v>
      </c>
      <c r="S5671" s="1" t="str">
        <f t="shared" si="88"/>
        <v>2015</v>
      </c>
    </row>
    <row r="5672" spans="1:19">
      <c r="A5672" t="s">
        <v>5695</v>
      </c>
      <c r="B5672" s="2">
        <v>42196</v>
      </c>
      <c r="C5672" s="2" t="str">
        <f>VLOOKUP(Sales_Data17[[#This Row],[Customer Name Index]],Customer_Data[#All],2,0)</f>
        <v>21st Ltd</v>
      </c>
      <c r="D5672">
        <v>10</v>
      </c>
      <c r="E5672" t="s">
        <v>4</v>
      </c>
      <c r="F5672" t="s">
        <v>8168</v>
      </c>
      <c r="G5672" t="s">
        <v>8026</v>
      </c>
      <c r="H5672" t="str">
        <f>VLOOKUP(Sales_Data17[[#This Row],[Delivery Region Index]],Regions_Table[#All],2,0)</f>
        <v>Queensland</v>
      </c>
      <c r="I5672" t="str">
        <f>VLOOKUP(Sales_Data17[[#This Row],[Delivery Region Index]],Regions_Table[#All],3,0)</f>
        <v>Charters Towers</v>
      </c>
      <c r="J5672">
        <v>29</v>
      </c>
      <c r="K5672">
        <v>4</v>
      </c>
      <c r="L5672" t="str">
        <f>VLOOKUP(Sales_Data17[[#This Row],[Product Description Index]],Products_Data[#All],2,0)</f>
        <v>Jeans</v>
      </c>
      <c r="M5672">
        <v>8</v>
      </c>
      <c r="N5672" s="9">
        <v>121.34444444444446</v>
      </c>
      <c r="O5672" s="9">
        <f>Sales_Data17[[#This Row],[Order Quantity]]*Sales_Data17[[#This Row],[Unit Price]]</f>
        <v>970.7555555555557</v>
      </c>
      <c r="P5672" s="9">
        <v>65.52600000000001</v>
      </c>
      <c r="Q5672" s="9">
        <f>Sales_Data17[[#This Row],[Line Total]]-(Sales_Data17[[#This Row],[Total Unit Cost]]*Sales_Data17[[#This Row],[Order Quantity]])</f>
        <v>446.54755555555562</v>
      </c>
      <c r="R5672" s="1" t="str">
        <f>TEXT(Sales_Data17[[#This Row],[OrderDate]],"MMM")</f>
        <v>Jul</v>
      </c>
      <c r="S5672" s="1" t="str">
        <f t="shared" si="88"/>
        <v>2015</v>
      </c>
    </row>
    <row r="5673" spans="1:19">
      <c r="A5673" t="s">
        <v>5696</v>
      </c>
      <c r="B5673" s="2">
        <v>42196</v>
      </c>
      <c r="C5673" s="2" t="str">
        <f>VLOOKUP(Sales_Data17[[#This Row],[Customer Name Index]],Customer_Data[#All],2,0)</f>
        <v>Procter Corp</v>
      </c>
      <c r="D5673">
        <v>5</v>
      </c>
      <c r="E5673" t="s">
        <v>4</v>
      </c>
      <c r="F5673" t="s">
        <v>8168</v>
      </c>
      <c r="G5673" t="s">
        <v>8027</v>
      </c>
      <c r="H5673" t="str">
        <f>VLOOKUP(Sales_Data17[[#This Row],[Delivery Region Index]],Regions_Table[#All],2,0)</f>
        <v>New South Wales</v>
      </c>
      <c r="I5673" t="str">
        <f>VLOOKUP(Sales_Data17[[#This Row],[Delivery Region Index]],Regions_Table[#All],3,0)</f>
        <v>Maitland</v>
      </c>
      <c r="J5673">
        <v>15</v>
      </c>
      <c r="K5673">
        <v>2</v>
      </c>
      <c r="L5673" t="str">
        <f>VLOOKUP(Sales_Data17[[#This Row],[Product Description Index]],Products_Data[#All],2,0)</f>
        <v>Pants</v>
      </c>
      <c r="M5673">
        <v>7</v>
      </c>
      <c r="N5673" s="9">
        <v>385.62222222222221</v>
      </c>
      <c r="O5673" s="9">
        <f>Sales_Data17[[#This Row],[Order Quantity]]*Sales_Data17[[#This Row],[Unit Price]]</f>
        <v>2699.3555555555554</v>
      </c>
      <c r="P5673" s="9">
        <v>208.23599999999999</v>
      </c>
      <c r="Q5673" s="9">
        <f>Sales_Data17[[#This Row],[Line Total]]-(Sales_Data17[[#This Row],[Total Unit Cost]]*Sales_Data17[[#This Row],[Order Quantity]])</f>
        <v>1241.7035555555553</v>
      </c>
      <c r="R5673" s="1" t="str">
        <f>TEXT(Sales_Data17[[#This Row],[OrderDate]],"MMM")</f>
        <v>Jul</v>
      </c>
      <c r="S5673" s="1" t="str">
        <f t="shared" si="88"/>
        <v>2015</v>
      </c>
    </row>
    <row r="5674" spans="1:19">
      <c r="A5674" t="s">
        <v>5697</v>
      </c>
      <c r="B5674" s="2">
        <v>42196</v>
      </c>
      <c r="C5674" s="2" t="str">
        <f>VLOOKUP(Sales_Data17[[#This Row],[Customer Name Index]],Customer_Data[#All],2,0)</f>
        <v xml:space="preserve">Medline </v>
      </c>
      <c r="D5674">
        <v>12</v>
      </c>
      <c r="E5674" t="s">
        <v>4</v>
      </c>
      <c r="F5674" t="s">
        <v>8168</v>
      </c>
      <c r="G5674" t="s">
        <v>8026</v>
      </c>
      <c r="H5674" t="str">
        <f>VLOOKUP(Sales_Data17[[#This Row],[Delivery Region Index]],Regions_Table[#All],2,0)</f>
        <v>Queensland</v>
      </c>
      <c r="I5674" t="str">
        <f>VLOOKUP(Sales_Data17[[#This Row],[Delivery Region Index]],Regions_Table[#All],3,0)</f>
        <v>Hervey Bay</v>
      </c>
      <c r="J5674">
        <v>33</v>
      </c>
      <c r="K5674">
        <v>5</v>
      </c>
      <c r="L5674" t="str">
        <f>VLOOKUP(Sales_Data17[[#This Row],[Product Description Index]],Products_Data[#All],2,0)</f>
        <v>Hats</v>
      </c>
      <c r="M5674">
        <v>6</v>
      </c>
      <c r="N5674" s="9">
        <v>437.73333333333335</v>
      </c>
      <c r="O5674" s="9">
        <f>Sales_Data17[[#This Row],[Order Quantity]]*Sales_Data17[[#This Row],[Unit Price]]</f>
        <v>2626.4</v>
      </c>
      <c r="P5674" s="9">
        <v>275.77199999999999</v>
      </c>
      <c r="Q5674" s="9">
        <f>Sales_Data17[[#This Row],[Line Total]]-(Sales_Data17[[#This Row],[Total Unit Cost]]*Sales_Data17[[#This Row],[Order Quantity]])</f>
        <v>971.76800000000003</v>
      </c>
      <c r="R5674" s="1" t="str">
        <f>TEXT(Sales_Data17[[#This Row],[OrderDate]],"MMM")</f>
        <v>Jul</v>
      </c>
      <c r="S5674" s="1" t="str">
        <f t="shared" si="88"/>
        <v>2015</v>
      </c>
    </row>
    <row r="5675" spans="1:19">
      <c r="A5675" t="s">
        <v>5698</v>
      </c>
      <c r="B5675" s="2">
        <v>42196</v>
      </c>
      <c r="C5675" s="2" t="str">
        <f>VLOOKUP(Sales_Data17[[#This Row],[Customer Name Index]],Customer_Data[#All],2,0)</f>
        <v>Eminence Corp</v>
      </c>
      <c r="D5675">
        <v>18</v>
      </c>
      <c r="E5675" t="s">
        <v>4</v>
      </c>
      <c r="F5675" t="s">
        <v>8168</v>
      </c>
      <c r="G5675" t="s">
        <v>8025</v>
      </c>
      <c r="H5675" t="str">
        <f>VLOOKUP(Sales_Data17[[#This Row],[Delivery Region Index]],Regions_Table[#All],2,0)</f>
        <v>Victoria</v>
      </c>
      <c r="I5675" t="str">
        <f>VLOOKUP(Sales_Data17[[#This Row],[Delivery Region Index]],Regions_Table[#All],3,0)</f>
        <v>Bendigo</v>
      </c>
      <c r="J5675">
        <v>50</v>
      </c>
      <c r="K5675">
        <v>7</v>
      </c>
      <c r="L5675" t="str">
        <f>VLOOKUP(Sales_Data17[[#This Row],[Product Description Index]],Products_Data[#All],2,0)</f>
        <v>Dress Shirts</v>
      </c>
      <c r="M5675">
        <v>8</v>
      </c>
      <c r="N5675" s="9">
        <v>23.822222222222223</v>
      </c>
      <c r="O5675" s="9">
        <f>Sales_Data17[[#This Row],[Order Quantity]]*Sales_Data17[[#This Row],[Unit Price]]</f>
        <v>190.57777777777778</v>
      </c>
      <c r="P5675" s="9">
        <v>13.578666666666667</v>
      </c>
      <c r="Q5675" s="9">
        <f>Sales_Data17[[#This Row],[Line Total]]-(Sales_Data17[[#This Row],[Total Unit Cost]]*Sales_Data17[[#This Row],[Order Quantity]])</f>
        <v>81.948444444444448</v>
      </c>
      <c r="R5675" s="1" t="str">
        <f>TEXT(Sales_Data17[[#This Row],[OrderDate]],"MMM")</f>
        <v>Jul</v>
      </c>
      <c r="S5675" s="1" t="str">
        <f t="shared" si="88"/>
        <v>2015</v>
      </c>
    </row>
    <row r="5676" spans="1:19">
      <c r="A5676" t="s">
        <v>5699</v>
      </c>
      <c r="B5676" s="2">
        <v>42196</v>
      </c>
      <c r="C5676" s="2" t="str">
        <f>VLOOKUP(Sales_Data17[[#This Row],[Customer Name Index]],Customer_Data[#All],2,0)</f>
        <v>21st Ltd</v>
      </c>
      <c r="D5676">
        <v>10</v>
      </c>
      <c r="E5676" t="s">
        <v>4</v>
      </c>
      <c r="F5676" t="s">
        <v>8168</v>
      </c>
      <c r="G5676" t="s">
        <v>8027</v>
      </c>
      <c r="H5676" t="str">
        <f>VLOOKUP(Sales_Data17[[#This Row],[Delivery Region Index]],Regions_Table[#All],2,0)</f>
        <v>Queensland</v>
      </c>
      <c r="I5676" t="str">
        <f>VLOOKUP(Sales_Data17[[#This Row],[Delivery Region Index]],Regions_Table[#All],3,0)</f>
        <v>Bundaberg</v>
      </c>
      <c r="J5676">
        <v>27</v>
      </c>
      <c r="K5676">
        <v>4</v>
      </c>
      <c r="L5676" t="str">
        <f>VLOOKUP(Sales_Data17[[#This Row],[Product Description Index]],Products_Data[#All],2,0)</f>
        <v>Jeans</v>
      </c>
      <c r="M5676">
        <v>6</v>
      </c>
      <c r="N5676" s="9">
        <v>217.37777777777779</v>
      </c>
      <c r="O5676" s="9">
        <f>Sales_Data17[[#This Row],[Order Quantity]]*Sales_Data17[[#This Row],[Unit Price]]</f>
        <v>1304.2666666666669</v>
      </c>
      <c r="P5676" s="9">
        <v>176.07600000000002</v>
      </c>
      <c r="Q5676" s="9">
        <f>Sales_Data17[[#This Row],[Line Total]]-(Sales_Data17[[#This Row],[Total Unit Cost]]*Sales_Data17[[#This Row],[Order Quantity]])</f>
        <v>247.81066666666675</v>
      </c>
      <c r="R5676" s="1" t="str">
        <f>TEXT(Sales_Data17[[#This Row],[OrderDate]],"MMM")</f>
        <v>Jul</v>
      </c>
      <c r="S5676" s="1" t="str">
        <f t="shared" si="88"/>
        <v>2015</v>
      </c>
    </row>
    <row r="5677" spans="1:19">
      <c r="A5677" t="s">
        <v>5700</v>
      </c>
      <c r="B5677" s="2">
        <v>42196</v>
      </c>
      <c r="C5677" s="2" t="str">
        <f>VLOOKUP(Sales_Data17[[#This Row],[Customer Name Index]],Customer_Data[#All],2,0)</f>
        <v>Ole Group</v>
      </c>
      <c r="D5677">
        <v>13</v>
      </c>
      <c r="E5677" t="s">
        <v>4</v>
      </c>
      <c r="F5677" t="s">
        <v>8168</v>
      </c>
      <c r="G5677" t="s">
        <v>8026</v>
      </c>
      <c r="H5677" t="str">
        <f>VLOOKUP(Sales_Data17[[#This Row],[Delivery Region Index]],Regions_Table[#All],2,0)</f>
        <v>Queensland</v>
      </c>
      <c r="I5677" t="str">
        <f>VLOOKUP(Sales_Data17[[#This Row],[Delivery Region Index]],Regions_Table[#All],3,0)</f>
        <v>Mount Isa</v>
      </c>
      <c r="J5677">
        <v>38</v>
      </c>
      <c r="K5677">
        <v>6</v>
      </c>
      <c r="L5677" t="str">
        <f>VLOOKUP(Sales_Data17[[#This Row],[Product Description Index]],Products_Data[#All],2,0)</f>
        <v>Socks</v>
      </c>
      <c r="M5677">
        <v>4</v>
      </c>
      <c r="N5677" s="9">
        <v>122.83333333333333</v>
      </c>
      <c r="O5677" s="9">
        <f>Sales_Data17[[#This Row],[Order Quantity]]*Sales_Data17[[#This Row],[Unit Price]]</f>
        <v>491.33333333333331</v>
      </c>
      <c r="P5677" s="9">
        <v>87.211666666666659</v>
      </c>
      <c r="Q5677" s="9">
        <f>Sales_Data17[[#This Row],[Line Total]]-(Sales_Data17[[#This Row],[Total Unit Cost]]*Sales_Data17[[#This Row],[Order Quantity]])</f>
        <v>142.48666666666668</v>
      </c>
      <c r="R5677" s="1" t="str">
        <f>TEXT(Sales_Data17[[#This Row],[OrderDate]],"MMM")</f>
        <v>Jul</v>
      </c>
      <c r="S5677" s="1" t="str">
        <f t="shared" si="88"/>
        <v>2015</v>
      </c>
    </row>
    <row r="5678" spans="1:19">
      <c r="A5678" t="s">
        <v>5701</v>
      </c>
      <c r="B5678" s="2">
        <v>42197</v>
      </c>
      <c r="C5678" s="2" t="str">
        <f>VLOOKUP(Sales_Data17[[#This Row],[Customer Name Index]],Customer_Data[#All],2,0)</f>
        <v>3LAB, Ltd</v>
      </c>
      <c r="D5678">
        <v>16</v>
      </c>
      <c r="E5678" t="s">
        <v>4</v>
      </c>
      <c r="F5678" t="s">
        <v>8168</v>
      </c>
      <c r="G5678" t="s">
        <v>8025</v>
      </c>
      <c r="H5678" t="str">
        <f>VLOOKUP(Sales_Data17[[#This Row],[Delivery Region Index]],Regions_Table[#All],2,0)</f>
        <v>South Australia</v>
      </c>
      <c r="I5678" t="str">
        <f>VLOOKUP(Sales_Data17[[#This Row],[Delivery Region Index]],Regions_Table[#All],3,0)</f>
        <v>Adelaide</v>
      </c>
      <c r="J5678">
        <v>46</v>
      </c>
      <c r="K5678">
        <v>7</v>
      </c>
      <c r="L5678" t="str">
        <f>VLOOKUP(Sales_Data17[[#This Row],[Product Description Index]],Products_Data[#All],2,0)</f>
        <v>Dress Shirts</v>
      </c>
      <c r="M5678">
        <v>7</v>
      </c>
      <c r="N5678" s="9">
        <v>119.85555555555555</v>
      </c>
      <c r="O5678" s="9">
        <f>Sales_Data17[[#This Row],[Order Quantity]]*Sales_Data17[[#This Row],[Unit Price]]</f>
        <v>838.98888888888882</v>
      </c>
      <c r="P5678" s="9">
        <v>59.927777777777777</v>
      </c>
      <c r="Q5678" s="9">
        <f>Sales_Data17[[#This Row],[Line Total]]-(Sales_Data17[[#This Row],[Total Unit Cost]]*Sales_Data17[[#This Row],[Order Quantity]])</f>
        <v>419.49444444444441</v>
      </c>
      <c r="R5678" s="1" t="str">
        <f>TEXT(Sales_Data17[[#This Row],[OrderDate]],"MMM")</f>
        <v>Jul</v>
      </c>
      <c r="S5678" s="1" t="str">
        <f t="shared" si="88"/>
        <v>2015</v>
      </c>
    </row>
    <row r="5679" spans="1:19">
      <c r="A5679" t="s">
        <v>5702</v>
      </c>
      <c r="B5679" s="2">
        <v>42197</v>
      </c>
      <c r="C5679" s="2" t="str">
        <f>VLOOKUP(Sales_Data17[[#This Row],[Customer Name Index]],Customer_Data[#All],2,0)</f>
        <v>ETUDE Ltd</v>
      </c>
      <c r="D5679">
        <v>4</v>
      </c>
      <c r="E5679" t="s">
        <v>2</v>
      </c>
      <c r="F5679" t="s">
        <v>8168</v>
      </c>
      <c r="G5679" t="s">
        <v>8027</v>
      </c>
      <c r="H5679" t="str">
        <f>VLOOKUP(Sales_Data17[[#This Row],[Delivery Region Index]],Regions_Table[#All],2,0)</f>
        <v>New South Wales</v>
      </c>
      <c r="I5679" t="str">
        <f>VLOOKUP(Sales_Data17[[#This Row],[Delivery Region Index]],Regions_Table[#All],3,0)</f>
        <v>Grafton</v>
      </c>
      <c r="J5679">
        <v>11</v>
      </c>
      <c r="K5679">
        <v>2</v>
      </c>
      <c r="L5679" t="str">
        <f>VLOOKUP(Sales_Data17[[#This Row],[Product Description Index]],Products_Data[#All],2,0)</f>
        <v>Pants</v>
      </c>
      <c r="M5679">
        <v>8</v>
      </c>
      <c r="N5679" s="9">
        <v>442.94444444444446</v>
      </c>
      <c r="O5679" s="9">
        <f>Sales_Data17[[#This Row],[Order Quantity]]*Sales_Data17[[#This Row],[Unit Price]]</f>
        <v>3543.5555555555557</v>
      </c>
      <c r="P5679" s="9">
        <v>212.61333333333334</v>
      </c>
      <c r="Q5679" s="9">
        <f>Sales_Data17[[#This Row],[Line Total]]-(Sales_Data17[[#This Row],[Total Unit Cost]]*Sales_Data17[[#This Row],[Order Quantity]])</f>
        <v>1842.6488888888889</v>
      </c>
      <c r="R5679" s="1" t="str">
        <f>TEXT(Sales_Data17[[#This Row],[OrderDate]],"MMM")</f>
        <v>Jul</v>
      </c>
      <c r="S5679" s="1" t="str">
        <f t="shared" si="88"/>
        <v>2015</v>
      </c>
    </row>
    <row r="5680" spans="1:19">
      <c r="A5680" t="s">
        <v>5703</v>
      </c>
      <c r="B5680" s="2">
        <v>42197</v>
      </c>
      <c r="C5680" s="2" t="str">
        <f>VLOOKUP(Sales_Data17[[#This Row],[Customer Name Index]],Customer_Data[#All],2,0)</f>
        <v>Rochester Ltd</v>
      </c>
      <c r="D5680">
        <v>15</v>
      </c>
      <c r="E5680" t="s">
        <v>4</v>
      </c>
      <c r="F5680" t="s">
        <v>8168</v>
      </c>
      <c r="G5680" t="s">
        <v>8025</v>
      </c>
      <c r="H5680" t="str">
        <f>VLOOKUP(Sales_Data17[[#This Row],[Delivery Region Index]],Regions_Table[#All],2,0)</f>
        <v>Queensland</v>
      </c>
      <c r="I5680" t="str">
        <f>VLOOKUP(Sales_Data17[[#This Row],[Delivery Region Index]],Regions_Table[#All],3,0)</f>
        <v>Sunshine Coast</v>
      </c>
      <c r="J5680">
        <v>42</v>
      </c>
      <c r="K5680">
        <v>6</v>
      </c>
      <c r="L5680" t="str">
        <f>VLOOKUP(Sales_Data17[[#This Row],[Product Description Index]],Products_Data[#All],2,0)</f>
        <v>Socks</v>
      </c>
      <c r="M5680">
        <v>2</v>
      </c>
      <c r="N5680" s="9">
        <v>113.15555555555555</v>
      </c>
      <c r="O5680" s="9">
        <f>Sales_Data17[[#This Row],[Order Quantity]]*Sales_Data17[[#This Row],[Unit Price]]</f>
        <v>226.3111111111111</v>
      </c>
      <c r="P5680" s="9">
        <v>90.524444444444441</v>
      </c>
      <c r="Q5680" s="9">
        <f>Sales_Data17[[#This Row],[Line Total]]-(Sales_Data17[[#This Row],[Total Unit Cost]]*Sales_Data17[[#This Row],[Order Quantity]])</f>
        <v>45.262222222222221</v>
      </c>
      <c r="R5680" s="1" t="str">
        <f>TEXT(Sales_Data17[[#This Row],[OrderDate]],"MMM")</f>
        <v>Jul</v>
      </c>
      <c r="S5680" s="1" t="str">
        <f t="shared" si="88"/>
        <v>2015</v>
      </c>
    </row>
    <row r="5681" spans="1:19">
      <c r="A5681" t="s">
        <v>5704</v>
      </c>
      <c r="B5681" s="2">
        <v>42197</v>
      </c>
      <c r="C5681" s="2" t="str">
        <f>VLOOKUP(Sales_Data17[[#This Row],[Customer Name Index]],Customer_Data[#All],2,0)</f>
        <v xml:space="preserve">Ei </v>
      </c>
      <c r="D5681">
        <v>9</v>
      </c>
      <c r="E5681" t="s">
        <v>2</v>
      </c>
      <c r="F5681" t="s">
        <v>8168</v>
      </c>
      <c r="G5681" t="s">
        <v>8027</v>
      </c>
      <c r="H5681" t="str">
        <f>VLOOKUP(Sales_Data17[[#This Row],[Delivery Region Index]],Regions_Table[#All],2,0)</f>
        <v>New South Wales</v>
      </c>
      <c r="I5681" t="str">
        <f>VLOOKUP(Sales_Data17[[#This Row],[Delivery Region Index]],Regions_Table[#All],3,0)</f>
        <v>Wyong</v>
      </c>
      <c r="J5681">
        <v>25</v>
      </c>
      <c r="K5681">
        <v>4</v>
      </c>
      <c r="L5681" t="str">
        <f>VLOOKUP(Sales_Data17[[#This Row],[Product Description Index]],Products_Data[#All],2,0)</f>
        <v>Jeans</v>
      </c>
      <c r="M5681">
        <v>3</v>
      </c>
      <c r="N5681" s="9">
        <v>119.85555555555555</v>
      </c>
      <c r="O5681" s="9">
        <f>Sales_Data17[[#This Row],[Order Quantity]]*Sales_Data17[[#This Row],[Unit Price]]</f>
        <v>359.56666666666666</v>
      </c>
      <c r="P5681" s="9">
        <v>87.494555555555564</v>
      </c>
      <c r="Q5681" s="9">
        <f>Sales_Data17[[#This Row],[Line Total]]-(Sales_Data17[[#This Row],[Total Unit Cost]]*Sales_Data17[[#This Row],[Order Quantity]])</f>
        <v>97.08299999999997</v>
      </c>
      <c r="R5681" s="1" t="str">
        <f>TEXT(Sales_Data17[[#This Row],[OrderDate]],"MMM")</f>
        <v>Jul</v>
      </c>
      <c r="S5681" s="1" t="str">
        <f t="shared" si="88"/>
        <v>2015</v>
      </c>
    </row>
    <row r="5682" spans="1:19">
      <c r="A5682" t="s">
        <v>5705</v>
      </c>
      <c r="B5682" s="2">
        <v>42198</v>
      </c>
      <c r="C5682" s="2" t="str">
        <f>VLOOKUP(Sales_Data17[[#This Row],[Customer Name Index]],Customer_Data[#All],2,0)</f>
        <v>Avon Corp</v>
      </c>
      <c r="D5682">
        <v>1</v>
      </c>
      <c r="E5682" t="s">
        <v>4</v>
      </c>
      <c r="F5682" t="s">
        <v>8168</v>
      </c>
      <c r="G5682" t="s">
        <v>8027</v>
      </c>
      <c r="H5682" t="str">
        <f>VLOOKUP(Sales_Data17[[#This Row],[Delivery Region Index]],Regions_Table[#All],2,0)</f>
        <v>New South Wales</v>
      </c>
      <c r="I5682" t="str">
        <f>VLOOKUP(Sales_Data17[[#This Row],[Delivery Region Index]],Regions_Table[#All],3,0)</f>
        <v>Sydney</v>
      </c>
      <c r="J5682">
        <v>1</v>
      </c>
      <c r="K5682">
        <v>1</v>
      </c>
      <c r="L5682" t="str">
        <f>VLOOKUP(Sales_Data17[[#This Row],[Product Description Index]],Products_Data[#All],2,0)</f>
        <v>Shirts</v>
      </c>
      <c r="M5682">
        <v>3</v>
      </c>
      <c r="N5682" s="9">
        <v>254.60000000000002</v>
      </c>
      <c r="O5682" s="9">
        <f>Sales_Data17[[#This Row],[Order Quantity]]*Sales_Data17[[#This Row],[Unit Price]]</f>
        <v>763.80000000000007</v>
      </c>
      <c r="P5682" s="9">
        <v>140.03000000000003</v>
      </c>
      <c r="Q5682" s="9">
        <f>Sales_Data17[[#This Row],[Line Total]]-(Sales_Data17[[#This Row],[Total Unit Cost]]*Sales_Data17[[#This Row],[Order Quantity]])</f>
        <v>343.71</v>
      </c>
      <c r="R5682" s="1" t="str">
        <f>TEXT(Sales_Data17[[#This Row],[OrderDate]],"MMM")</f>
        <v>Jul</v>
      </c>
      <c r="S5682" s="1" t="str">
        <f t="shared" si="88"/>
        <v>2015</v>
      </c>
    </row>
    <row r="5683" spans="1:19">
      <c r="A5683" t="s">
        <v>5706</v>
      </c>
      <c r="B5683" s="2">
        <v>42198</v>
      </c>
      <c r="C5683" s="2" t="str">
        <f>VLOOKUP(Sales_Data17[[#This Row],[Customer Name Index]],Customer_Data[#All],2,0)</f>
        <v>Elorac, Corp</v>
      </c>
      <c r="D5683">
        <v>3</v>
      </c>
      <c r="E5683" t="s">
        <v>3</v>
      </c>
      <c r="F5683" t="s">
        <v>8168</v>
      </c>
      <c r="G5683" t="s">
        <v>8027</v>
      </c>
      <c r="H5683" t="str">
        <f>VLOOKUP(Sales_Data17[[#This Row],[Delivery Region Index]],Regions_Table[#All],2,0)</f>
        <v>New South Wales</v>
      </c>
      <c r="I5683" t="str">
        <f>VLOOKUP(Sales_Data17[[#This Row],[Delivery Region Index]],Regions_Table[#All],3,0)</f>
        <v>Coffs Harbour</v>
      </c>
      <c r="J5683">
        <v>7</v>
      </c>
      <c r="K5683">
        <v>1</v>
      </c>
      <c r="L5683" t="str">
        <f>VLOOKUP(Sales_Data17[[#This Row],[Product Description Index]],Products_Data[#All],2,0)</f>
        <v>Shirts</v>
      </c>
      <c r="M5683">
        <v>2</v>
      </c>
      <c r="N5683" s="9">
        <v>125.8111111111111</v>
      </c>
      <c r="O5683" s="9">
        <f>Sales_Data17[[#This Row],[Order Quantity]]*Sales_Data17[[#This Row],[Unit Price]]</f>
        <v>251.62222222222221</v>
      </c>
      <c r="P5683" s="9">
        <v>67.938000000000002</v>
      </c>
      <c r="Q5683" s="9">
        <f>Sales_Data17[[#This Row],[Line Total]]-(Sales_Data17[[#This Row],[Total Unit Cost]]*Sales_Data17[[#This Row],[Order Quantity]])</f>
        <v>115.7462222222222</v>
      </c>
      <c r="R5683" s="1" t="str">
        <f>TEXT(Sales_Data17[[#This Row],[OrderDate]],"MMM")</f>
        <v>Jul</v>
      </c>
      <c r="S5683" s="1" t="str">
        <f t="shared" si="88"/>
        <v>2015</v>
      </c>
    </row>
    <row r="5684" spans="1:19">
      <c r="A5684" t="s">
        <v>5707</v>
      </c>
      <c r="B5684" s="2">
        <v>42198</v>
      </c>
      <c r="C5684" s="2" t="str">
        <f>VLOOKUP(Sales_Data17[[#This Row],[Customer Name Index]],Customer_Data[#All],2,0)</f>
        <v xml:space="preserve">Ei </v>
      </c>
      <c r="D5684">
        <v>9</v>
      </c>
      <c r="E5684" t="s">
        <v>4</v>
      </c>
      <c r="F5684" t="s">
        <v>8168</v>
      </c>
      <c r="G5684" t="s">
        <v>8027</v>
      </c>
      <c r="H5684" t="str">
        <f>VLOOKUP(Sales_Data17[[#This Row],[Delivery Region Index]],Regions_Table[#All],2,0)</f>
        <v>New South Wales</v>
      </c>
      <c r="I5684" t="str">
        <f>VLOOKUP(Sales_Data17[[#This Row],[Delivery Region Index]],Regions_Table[#All],3,0)</f>
        <v>Wyong</v>
      </c>
      <c r="J5684">
        <v>25</v>
      </c>
      <c r="K5684">
        <v>4</v>
      </c>
      <c r="L5684" t="str">
        <f>VLOOKUP(Sales_Data17[[#This Row],[Product Description Index]],Products_Data[#All],2,0)</f>
        <v>Jeans</v>
      </c>
      <c r="M5684">
        <v>5</v>
      </c>
      <c r="N5684" s="9">
        <v>125.8111111111111</v>
      </c>
      <c r="O5684" s="9">
        <f>Sales_Data17[[#This Row],[Order Quantity]]*Sales_Data17[[#This Row],[Unit Price]]</f>
        <v>629.05555555555554</v>
      </c>
      <c r="P5684" s="9">
        <v>78.00288888888889</v>
      </c>
      <c r="Q5684" s="9">
        <f>Sales_Data17[[#This Row],[Line Total]]-(Sales_Data17[[#This Row],[Total Unit Cost]]*Sales_Data17[[#This Row],[Order Quantity]])</f>
        <v>239.04111111111109</v>
      </c>
      <c r="R5684" s="1" t="str">
        <f>TEXT(Sales_Data17[[#This Row],[OrderDate]],"MMM")</f>
        <v>Jul</v>
      </c>
      <c r="S5684" s="1" t="str">
        <f t="shared" si="88"/>
        <v>2015</v>
      </c>
    </row>
    <row r="5685" spans="1:19">
      <c r="A5685" t="s">
        <v>5708</v>
      </c>
      <c r="B5685" s="2">
        <v>42198</v>
      </c>
      <c r="C5685" s="2" t="str">
        <f>VLOOKUP(Sales_Data17[[#This Row],[Customer Name Index]],Customer_Data[#All],2,0)</f>
        <v>Pacific Ltd</v>
      </c>
      <c r="D5685">
        <v>20</v>
      </c>
      <c r="E5685" t="s">
        <v>2</v>
      </c>
      <c r="F5685" t="s">
        <v>8168</v>
      </c>
      <c r="G5685" t="s">
        <v>8028</v>
      </c>
      <c r="H5685" t="str">
        <f>VLOOKUP(Sales_Data17[[#This Row],[Delivery Region Index]],Regions_Table[#All],2,0)</f>
        <v>Victoria</v>
      </c>
      <c r="I5685" t="str">
        <f>VLOOKUP(Sales_Data17[[#This Row],[Delivery Region Index]],Regions_Table[#All],3,0)</f>
        <v>Warrnambool</v>
      </c>
      <c r="J5685">
        <v>57</v>
      </c>
      <c r="K5685">
        <v>8</v>
      </c>
      <c r="L5685" t="str">
        <f>VLOOKUP(Sales_Data17[[#This Row],[Product Description Index]],Products_Data[#All],2,0)</f>
        <v>Shoes</v>
      </c>
      <c r="M5685">
        <v>5</v>
      </c>
      <c r="N5685" s="9">
        <v>113.90000000000002</v>
      </c>
      <c r="O5685" s="9">
        <f>Sales_Data17[[#This Row],[Order Quantity]]*Sales_Data17[[#This Row],[Unit Price]]</f>
        <v>569.50000000000011</v>
      </c>
      <c r="P5685" s="9">
        <v>62.645000000000017</v>
      </c>
      <c r="Q5685" s="9">
        <f>Sales_Data17[[#This Row],[Line Total]]-(Sales_Data17[[#This Row],[Total Unit Cost]]*Sales_Data17[[#This Row],[Order Quantity]])</f>
        <v>256.27500000000003</v>
      </c>
      <c r="R5685" s="1" t="str">
        <f>TEXT(Sales_Data17[[#This Row],[OrderDate]],"MMM")</f>
        <v>Jul</v>
      </c>
      <c r="S5685" s="1" t="str">
        <f t="shared" si="88"/>
        <v>2015</v>
      </c>
    </row>
    <row r="5686" spans="1:19">
      <c r="A5686" t="s">
        <v>5709</v>
      </c>
      <c r="B5686" s="2">
        <v>42199</v>
      </c>
      <c r="C5686" s="2" t="str">
        <f>VLOOKUP(Sales_Data17[[#This Row],[Customer Name Index]],Customer_Data[#All],2,0)</f>
        <v>Ole Group</v>
      </c>
      <c r="D5686">
        <v>13</v>
      </c>
      <c r="E5686" t="s">
        <v>4</v>
      </c>
      <c r="F5686" t="s">
        <v>8168</v>
      </c>
      <c r="G5686" t="s">
        <v>8026</v>
      </c>
      <c r="H5686" t="str">
        <f>VLOOKUP(Sales_Data17[[#This Row],[Delivery Region Index]],Regions_Table[#All],2,0)</f>
        <v>Queensland</v>
      </c>
      <c r="I5686" t="str">
        <f>VLOOKUP(Sales_Data17[[#This Row],[Delivery Region Index]],Regions_Table[#All],3,0)</f>
        <v>Maryborough</v>
      </c>
      <c r="J5686">
        <v>37</v>
      </c>
      <c r="K5686">
        <v>6</v>
      </c>
      <c r="L5686" t="str">
        <f>VLOOKUP(Sales_Data17[[#This Row],[Product Description Index]],Products_Data[#All],2,0)</f>
        <v>Socks</v>
      </c>
      <c r="M5686">
        <v>3</v>
      </c>
      <c r="N5686" s="9">
        <v>261.3</v>
      </c>
      <c r="O5686" s="9">
        <f>Sales_Data17[[#This Row],[Order Quantity]]*Sales_Data17[[#This Row],[Unit Price]]</f>
        <v>783.90000000000009</v>
      </c>
      <c r="P5686" s="9">
        <v>177.68400000000005</v>
      </c>
      <c r="Q5686" s="9">
        <f>Sales_Data17[[#This Row],[Line Total]]-(Sales_Data17[[#This Row],[Total Unit Cost]]*Sales_Data17[[#This Row],[Order Quantity]])</f>
        <v>250.84799999999996</v>
      </c>
      <c r="R5686" s="1" t="str">
        <f>TEXT(Sales_Data17[[#This Row],[OrderDate]],"MMM")</f>
        <v>Jul</v>
      </c>
      <c r="S5686" s="1" t="str">
        <f t="shared" si="88"/>
        <v>2015</v>
      </c>
    </row>
    <row r="5687" spans="1:19">
      <c r="A5687" t="s">
        <v>5710</v>
      </c>
      <c r="B5687" s="2">
        <v>42199</v>
      </c>
      <c r="C5687" s="2" t="str">
        <f>VLOOKUP(Sales_Data17[[#This Row],[Customer Name Index]],Customer_Data[#All],2,0)</f>
        <v xml:space="preserve">Linde </v>
      </c>
      <c r="D5687">
        <v>14</v>
      </c>
      <c r="E5687" t="s">
        <v>4</v>
      </c>
      <c r="F5687" t="s">
        <v>8168</v>
      </c>
      <c r="G5687" t="s">
        <v>8026</v>
      </c>
      <c r="H5687" t="str">
        <f>VLOOKUP(Sales_Data17[[#This Row],[Delivery Region Index]],Regions_Table[#All],2,0)</f>
        <v>Queensland</v>
      </c>
      <c r="I5687" t="str">
        <f>VLOOKUP(Sales_Data17[[#This Row],[Delivery Region Index]],Regions_Table[#All],3,0)</f>
        <v>Nambour</v>
      </c>
      <c r="J5687">
        <v>39</v>
      </c>
      <c r="K5687">
        <v>6</v>
      </c>
      <c r="L5687" t="str">
        <f>VLOOKUP(Sales_Data17[[#This Row],[Product Description Index]],Products_Data[#All],2,0)</f>
        <v>Socks</v>
      </c>
      <c r="M5687">
        <v>9</v>
      </c>
      <c r="N5687" s="9">
        <v>383.38888888888891</v>
      </c>
      <c r="O5687" s="9">
        <f>Sales_Data17[[#This Row],[Order Quantity]]*Sales_Data17[[#This Row],[Unit Price]]</f>
        <v>3450.5</v>
      </c>
      <c r="P5687" s="9">
        <v>230.0333333333333</v>
      </c>
      <c r="Q5687" s="9">
        <f>Sales_Data17[[#This Row],[Line Total]]-(Sales_Data17[[#This Row],[Total Unit Cost]]*Sales_Data17[[#This Row],[Order Quantity]])</f>
        <v>1380.2000000000003</v>
      </c>
      <c r="R5687" s="1" t="str">
        <f>TEXT(Sales_Data17[[#This Row],[OrderDate]],"MMM")</f>
        <v>Jul</v>
      </c>
      <c r="S5687" s="1" t="str">
        <f t="shared" si="88"/>
        <v>2015</v>
      </c>
    </row>
    <row r="5688" spans="1:19">
      <c r="A5688" t="s">
        <v>5711</v>
      </c>
      <c r="B5688" s="2">
        <v>42199</v>
      </c>
      <c r="C5688" s="2" t="str">
        <f>VLOOKUP(Sales_Data17[[#This Row],[Customer Name Index]],Customer_Data[#All],2,0)</f>
        <v xml:space="preserve">Linde </v>
      </c>
      <c r="D5688">
        <v>14</v>
      </c>
      <c r="E5688" t="s">
        <v>4</v>
      </c>
      <c r="F5688" t="s">
        <v>8168</v>
      </c>
      <c r="G5688" t="s">
        <v>8026</v>
      </c>
      <c r="H5688" t="str">
        <f>VLOOKUP(Sales_Data17[[#This Row],[Delivery Region Index]],Regions_Table[#All],2,0)</f>
        <v>Queensland</v>
      </c>
      <c r="I5688" t="str">
        <f>VLOOKUP(Sales_Data17[[#This Row],[Delivery Region Index]],Regions_Table[#All],3,0)</f>
        <v>Redcliffe</v>
      </c>
      <c r="J5688">
        <v>40</v>
      </c>
      <c r="K5688">
        <v>6</v>
      </c>
      <c r="L5688" t="str">
        <f>VLOOKUP(Sales_Data17[[#This Row],[Product Description Index]],Products_Data[#All],2,0)</f>
        <v>Socks</v>
      </c>
      <c r="M5688">
        <v>3</v>
      </c>
      <c r="N5688" s="9">
        <v>222.58888888888887</v>
      </c>
      <c r="O5688" s="9">
        <f>Sales_Data17[[#This Row],[Order Quantity]]*Sales_Data17[[#This Row],[Unit Price]]</f>
        <v>667.76666666666665</v>
      </c>
      <c r="P5688" s="9">
        <v>124.6497777777778</v>
      </c>
      <c r="Q5688" s="9">
        <f>Sales_Data17[[#This Row],[Line Total]]-(Sales_Data17[[#This Row],[Total Unit Cost]]*Sales_Data17[[#This Row],[Order Quantity]])</f>
        <v>293.81733333333324</v>
      </c>
      <c r="R5688" s="1" t="str">
        <f>TEXT(Sales_Data17[[#This Row],[OrderDate]],"MMM")</f>
        <v>Jul</v>
      </c>
      <c r="S5688" s="1" t="str">
        <f t="shared" si="88"/>
        <v>2015</v>
      </c>
    </row>
    <row r="5689" spans="1:19">
      <c r="A5689" t="s">
        <v>5712</v>
      </c>
      <c r="B5689" s="2">
        <v>42199</v>
      </c>
      <c r="C5689" s="2" t="str">
        <f>VLOOKUP(Sales_Data17[[#This Row],[Customer Name Index]],Customer_Data[#All],2,0)</f>
        <v>3LAB, Ltd</v>
      </c>
      <c r="D5689">
        <v>16</v>
      </c>
      <c r="E5689" t="s">
        <v>2</v>
      </c>
      <c r="F5689" t="s">
        <v>8168</v>
      </c>
      <c r="G5689" t="s">
        <v>8025</v>
      </c>
      <c r="H5689" t="str">
        <f>VLOOKUP(Sales_Data17[[#This Row],[Delivery Region Index]],Regions_Table[#All],2,0)</f>
        <v>South Australia</v>
      </c>
      <c r="I5689" t="str">
        <f>VLOOKUP(Sales_Data17[[#This Row],[Delivery Region Index]],Regions_Table[#All],3,0)</f>
        <v>Adelaide</v>
      </c>
      <c r="J5689">
        <v>46</v>
      </c>
      <c r="K5689">
        <v>7</v>
      </c>
      <c r="L5689" t="str">
        <f>VLOOKUP(Sales_Data17[[#This Row],[Product Description Index]],Products_Data[#All],2,0)</f>
        <v>Dress Shirts</v>
      </c>
      <c r="M5689">
        <v>7</v>
      </c>
      <c r="N5689" s="9">
        <v>289.5888888888889</v>
      </c>
      <c r="O5689" s="9">
        <f>Sales_Data17[[#This Row],[Order Quantity]]*Sales_Data17[[#This Row],[Unit Price]]</f>
        <v>2027.1222222222223</v>
      </c>
      <c r="P5689" s="9">
        <v>118.73144444444445</v>
      </c>
      <c r="Q5689" s="9">
        <f>Sales_Data17[[#This Row],[Line Total]]-(Sales_Data17[[#This Row],[Total Unit Cost]]*Sales_Data17[[#This Row],[Order Quantity]])</f>
        <v>1196.0021111111112</v>
      </c>
      <c r="R5689" s="1" t="str">
        <f>TEXT(Sales_Data17[[#This Row],[OrderDate]],"MMM")</f>
        <v>Jul</v>
      </c>
      <c r="S5689" s="1" t="str">
        <f t="shared" si="88"/>
        <v>2015</v>
      </c>
    </row>
    <row r="5690" spans="1:19">
      <c r="A5690" t="s">
        <v>5713</v>
      </c>
      <c r="B5690" s="2">
        <v>42199</v>
      </c>
      <c r="C5690" s="2" t="str">
        <f>VLOOKUP(Sales_Data17[[#This Row],[Customer Name Index]],Customer_Data[#All],2,0)</f>
        <v>Rochester Ltd</v>
      </c>
      <c r="D5690">
        <v>15</v>
      </c>
      <c r="E5690" t="s">
        <v>4</v>
      </c>
      <c r="F5690" t="s">
        <v>8168</v>
      </c>
      <c r="G5690" t="s">
        <v>8025</v>
      </c>
      <c r="H5690" t="str">
        <f>VLOOKUP(Sales_Data17[[#This Row],[Delivery Region Index]],Regions_Table[#All],2,0)</f>
        <v>Queensland</v>
      </c>
      <c r="I5690" t="str">
        <f>VLOOKUP(Sales_Data17[[#This Row],[Delivery Region Index]],Regions_Table[#All],3,0)</f>
        <v>Sunshine Coast</v>
      </c>
      <c r="J5690">
        <v>42</v>
      </c>
      <c r="K5690">
        <v>6</v>
      </c>
      <c r="L5690" t="str">
        <f>VLOOKUP(Sales_Data17[[#This Row],[Product Description Index]],Products_Data[#All],2,0)</f>
        <v>Socks</v>
      </c>
      <c r="M5690">
        <v>7</v>
      </c>
      <c r="N5690" s="9">
        <v>211.42222222222222</v>
      </c>
      <c r="O5690" s="9">
        <f>Sales_Data17[[#This Row],[Order Quantity]]*Sales_Data17[[#This Row],[Unit Price]]</f>
        <v>1479.9555555555555</v>
      </c>
      <c r="P5690" s="9">
        <v>158.56666666666666</v>
      </c>
      <c r="Q5690" s="9">
        <f>Sales_Data17[[#This Row],[Line Total]]-(Sales_Data17[[#This Row],[Total Unit Cost]]*Sales_Data17[[#This Row],[Order Quantity]])</f>
        <v>369.98888888888882</v>
      </c>
      <c r="R5690" s="1" t="str">
        <f>TEXT(Sales_Data17[[#This Row],[OrderDate]],"MMM")</f>
        <v>Jul</v>
      </c>
      <c r="S5690" s="1" t="str">
        <f t="shared" si="88"/>
        <v>2015</v>
      </c>
    </row>
    <row r="5691" spans="1:19">
      <c r="A5691" t="s">
        <v>5714</v>
      </c>
      <c r="B5691" s="2">
        <v>42200</v>
      </c>
      <c r="C5691" s="2" t="str">
        <f>VLOOKUP(Sales_Data17[[#This Row],[Customer Name Index]],Customer_Data[#All],2,0)</f>
        <v>Avon Corp</v>
      </c>
      <c r="D5691">
        <v>1</v>
      </c>
      <c r="E5691" t="s">
        <v>4</v>
      </c>
      <c r="F5691" t="s">
        <v>8168</v>
      </c>
      <c r="G5691" t="s">
        <v>8027</v>
      </c>
      <c r="H5691" t="str">
        <f>VLOOKUP(Sales_Data17[[#This Row],[Delivery Region Index]],Regions_Table[#All],2,0)</f>
        <v>New South Wales</v>
      </c>
      <c r="I5691" t="str">
        <f>VLOOKUP(Sales_Data17[[#This Row],[Delivery Region Index]],Regions_Table[#All],3,0)</f>
        <v>Armidale</v>
      </c>
      <c r="J5691">
        <v>3</v>
      </c>
      <c r="K5691">
        <v>1</v>
      </c>
      <c r="L5691" t="str">
        <f>VLOOKUP(Sales_Data17[[#This Row],[Product Description Index]],Products_Data[#All],2,0)</f>
        <v>Shirts</v>
      </c>
      <c r="M5691">
        <v>4</v>
      </c>
      <c r="N5691" s="9">
        <v>263.53333333333336</v>
      </c>
      <c r="O5691" s="9">
        <f>Sales_Data17[[#This Row],[Order Quantity]]*Sales_Data17[[#This Row],[Unit Price]]</f>
        <v>1054.1333333333334</v>
      </c>
      <c r="P5691" s="9">
        <v>173.93200000000002</v>
      </c>
      <c r="Q5691" s="9">
        <f>Sales_Data17[[#This Row],[Line Total]]-(Sales_Data17[[#This Row],[Total Unit Cost]]*Sales_Data17[[#This Row],[Order Quantity]])</f>
        <v>358.40533333333337</v>
      </c>
      <c r="R5691" s="1" t="str">
        <f>TEXT(Sales_Data17[[#This Row],[OrderDate]],"MMM")</f>
        <v>Jul</v>
      </c>
      <c r="S5691" s="1" t="str">
        <f t="shared" si="88"/>
        <v>2015</v>
      </c>
    </row>
    <row r="5692" spans="1:19">
      <c r="A5692" t="s">
        <v>5715</v>
      </c>
      <c r="B5692" s="2">
        <v>42200</v>
      </c>
      <c r="C5692" s="2" t="str">
        <f>VLOOKUP(Sales_Data17[[#This Row],[Customer Name Index]],Customer_Data[#All],2,0)</f>
        <v>Eminence Corp</v>
      </c>
      <c r="D5692">
        <v>18</v>
      </c>
      <c r="E5692" t="s">
        <v>2</v>
      </c>
      <c r="F5692" t="s">
        <v>8168</v>
      </c>
      <c r="G5692" t="s">
        <v>8025</v>
      </c>
      <c r="H5692" t="str">
        <f>VLOOKUP(Sales_Data17[[#This Row],[Delivery Region Index]],Regions_Table[#All],2,0)</f>
        <v>Victoria</v>
      </c>
      <c r="I5692" t="str">
        <f>VLOOKUP(Sales_Data17[[#This Row],[Delivery Region Index]],Regions_Table[#All],3,0)</f>
        <v>Bendigo</v>
      </c>
      <c r="J5692">
        <v>50</v>
      </c>
      <c r="K5692">
        <v>7</v>
      </c>
      <c r="L5692" t="str">
        <f>VLOOKUP(Sales_Data17[[#This Row],[Product Description Index]],Products_Data[#All],2,0)</f>
        <v>Dress Shirts</v>
      </c>
      <c r="M5692">
        <v>3</v>
      </c>
      <c r="N5692" s="9">
        <v>351.37777777777779</v>
      </c>
      <c r="O5692" s="9">
        <f>Sales_Data17[[#This Row],[Order Quantity]]*Sales_Data17[[#This Row],[Unit Price]]</f>
        <v>1054.1333333333334</v>
      </c>
      <c r="P5692" s="9">
        <v>207.31288888888889</v>
      </c>
      <c r="Q5692" s="9">
        <f>Sales_Data17[[#This Row],[Line Total]]-(Sales_Data17[[#This Row],[Total Unit Cost]]*Sales_Data17[[#This Row],[Order Quantity]])</f>
        <v>432.19466666666676</v>
      </c>
      <c r="R5692" s="1" t="str">
        <f>TEXT(Sales_Data17[[#This Row],[OrderDate]],"MMM")</f>
        <v>Jul</v>
      </c>
      <c r="S5692" s="1" t="str">
        <f t="shared" si="88"/>
        <v>2015</v>
      </c>
    </row>
    <row r="5693" spans="1:19">
      <c r="A5693" t="s">
        <v>5716</v>
      </c>
      <c r="B5693" s="2">
        <v>42201</v>
      </c>
      <c r="C5693" s="2" t="str">
        <f>VLOOKUP(Sales_Data17[[#This Row],[Customer Name Index]],Customer_Data[#All],2,0)</f>
        <v>Apollo Ltd</v>
      </c>
      <c r="D5693">
        <v>11</v>
      </c>
      <c r="E5693" t="s">
        <v>4</v>
      </c>
      <c r="F5693" t="s">
        <v>8168</v>
      </c>
      <c r="G5693" t="s">
        <v>8026</v>
      </c>
      <c r="H5693" t="str">
        <f>VLOOKUP(Sales_Data17[[#This Row],[Delivery Region Index]],Regions_Table[#All],2,0)</f>
        <v>Queensland</v>
      </c>
      <c r="I5693" t="str">
        <f>VLOOKUP(Sales_Data17[[#This Row],[Delivery Region Index]],Regions_Table[#All],3,0)</f>
        <v>Gympie</v>
      </c>
      <c r="J5693">
        <v>32</v>
      </c>
      <c r="K5693">
        <v>5</v>
      </c>
      <c r="L5693" t="str">
        <f>VLOOKUP(Sales_Data17[[#This Row],[Product Description Index]],Products_Data[#All],2,0)</f>
        <v>Hats</v>
      </c>
      <c r="M5693">
        <v>7</v>
      </c>
      <c r="N5693" s="9">
        <v>24.566666666666666</v>
      </c>
      <c r="O5693" s="9">
        <f>Sales_Data17[[#This Row],[Order Quantity]]*Sales_Data17[[#This Row],[Unit Price]]</f>
        <v>171.96666666666667</v>
      </c>
      <c r="P5693" s="9">
        <v>17.933666666666667</v>
      </c>
      <c r="Q5693" s="9">
        <f>Sales_Data17[[#This Row],[Line Total]]-(Sales_Data17[[#This Row],[Total Unit Cost]]*Sales_Data17[[#This Row],[Order Quantity]])</f>
        <v>46.430999999999997</v>
      </c>
      <c r="R5693" s="1" t="str">
        <f>TEXT(Sales_Data17[[#This Row],[OrderDate]],"MMM")</f>
        <v>Jul</v>
      </c>
      <c r="S5693" s="1" t="str">
        <f t="shared" si="88"/>
        <v>2015</v>
      </c>
    </row>
    <row r="5694" spans="1:19">
      <c r="A5694" t="s">
        <v>5717</v>
      </c>
      <c r="B5694" s="2">
        <v>42201</v>
      </c>
      <c r="C5694" s="2" t="str">
        <f>VLOOKUP(Sales_Data17[[#This Row],[Customer Name Index]],Customer_Data[#All],2,0)</f>
        <v>Pure Group</v>
      </c>
      <c r="D5694">
        <v>17</v>
      </c>
      <c r="E5694" t="s">
        <v>2</v>
      </c>
      <c r="F5694" t="s">
        <v>8168</v>
      </c>
      <c r="G5694" t="s">
        <v>8025</v>
      </c>
      <c r="H5694" t="str">
        <f>VLOOKUP(Sales_Data17[[#This Row],[Delivery Region Index]],Regions_Table[#All],2,0)</f>
        <v>Victoria</v>
      </c>
      <c r="I5694" t="str">
        <f>VLOOKUP(Sales_Data17[[#This Row],[Delivery Region Index]],Regions_Table[#All],3,0)</f>
        <v>Ballarat</v>
      </c>
      <c r="J5694">
        <v>49</v>
      </c>
      <c r="K5694">
        <v>7</v>
      </c>
      <c r="L5694" t="str">
        <f>VLOOKUP(Sales_Data17[[#This Row],[Product Description Index]],Products_Data[#All],2,0)</f>
        <v>Dress Shirts</v>
      </c>
      <c r="M5694">
        <v>5</v>
      </c>
      <c r="N5694" s="9">
        <v>124.32222222222224</v>
      </c>
      <c r="O5694" s="9">
        <f>Sales_Data17[[#This Row],[Order Quantity]]*Sales_Data17[[#This Row],[Unit Price]]</f>
        <v>621.6111111111112</v>
      </c>
      <c r="P5694" s="9">
        <v>65.890777777777785</v>
      </c>
      <c r="Q5694" s="9">
        <f>Sales_Data17[[#This Row],[Line Total]]-(Sales_Data17[[#This Row],[Total Unit Cost]]*Sales_Data17[[#This Row],[Order Quantity]])</f>
        <v>292.15722222222229</v>
      </c>
      <c r="R5694" s="1" t="str">
        <f>TEXT(Sales_Data17[[#This Row],[OrderDate]],"MMM")</f>
        <v>Jul</v>
      </c>
      <c r="S5694" s="1" t="str">
        <f t="shared" si="88"/>
        <v>2015</v>
      </c>
    </row>
    <row r="5695" spans="1:19">
      <c r="A5695" t="s">
        <v>5718</v>
      </c>
      <c r="B5695" s="2">
        <v>42201</v>
      </c>
      <c r="C5695" s="2" t="str">
        <f>VLOOKUP(Sales_Data17[[#This Row],[Customer Name Index]],Customer_Data[#All],2,0)</f>
        <v>Eminence Corp</v>
      </c>
      <c r="D5695">
        <v>18</v>
      </c>
      <c r="E5695" t="s">
        <v>3</v>
      </c>
      <c r="F5695" t="s">
        <v>8168</v>
      </c>
      <c r="G5695" t="s">
        <v>8025</v>
      </c>
      <c r="H5695" t="str">
        <f>VLOOKUP(Sales_Data17[[#This Row],[Delivery Region Index]],Regions_Table[#All],2,0)</f>
        <v>Victoria</v>
      </c>
      <c r="I5695" t="str">
        <f>VLOOKUP(Sales_Data17[[#This Row],[Delivery Region Index]],Regions_Table[#All],3,0)</f>
        <v>Geelong</v>
      </c>
      <c r="J5695">
        <v>51</v>
      </c>
      <c r="K5695">
        <v>7</v>
      </c>
      <c r="L5695" t="str">
        <f>VLOOKUP(Sales_Data17[[#This Row],[Product Description Index]],Products_Data[#All],2,0)</f>
        <v>Dress Shirts</v>
      </c>
      <c r="M5695">
        <v>6</v>
      </c>
      <c r="N5695" s="9">
        <v>291.82222222222225</v>
      </c>
      <c r="O5695" s="9">
        <f>Sales_Data17[[#This Row],[Order Quantity]]*Sales_Data17[[#This Row],[Unit Price]]</f>
        <v>1750.9333333333334</v>
      </c>
      <c r="P5695" s="9">
        <v>154.66577777777781</v>
      </c>
      <c r="Q5695" s="9">
        <f>Sales_Data17[[#This Row],[Line Total]]-(Sales_Data17[[#This Row],[Total Unit Cost]]*Sales_Data17[[#This Row],[Order Quantity]])</f>
        <v>822.93866666666656</v>
      </c>
      <c r="R5695" s="1" t="str">
        <f>TEXT(Sales_Data17[[#This Row],[OrderDate]],"MMM")</f>
        <v>Jul</v>
      </c>
      <c r="S5695" s="1" t="str">
        <f t="shared" si="88"/>
        <v>2015</v>
      </c>
    </row>
    <row r="5696" spans="1:19">
      <c r="A5696" t="s">
        <v>5719</v>
      </c>
      <c r="B5696" s="2">
        <v>42201</v>
      </c>
      <c r="C5696" s="2" t="str">
        <f>VLOOKUP(Sales_Data17[[#This Row],[Customer Name Index]],Customer_Data[#All],2,0)</f>
        <v>Procter Corp</v>
      </c>
      <c r="D5696">
        <v>5</v>
      </c>
      <c r="E5696" t="s">
        <v>4</v>
      </c>
      <c r="F5696" t="s">
        <v>8168</v>
      </c>
      <c r="G5696" t="s">
        <v>8027</v>
      </c>
      <c r="H5696" t="str">
        <f>VLOOKUP(Sales_Data17[[#This Row],[Delivery Region Index]],Regions_Table[#All],2,0)</f>
        <v>New South Wales</v>
      </c>
      <c r="I5696" t="str">
        <f>VLOOKUP(Sales_Data17[[#This Row],[Delivery Region Index]],Regions_Table[#All],3,0)</f>
        <v>Lake Macquarie</v>
      </c>
      <c r="J5696">
        <v>13</v>
      </c>
      <c r="K5696">
        <v>2</v>
      </c>
      <c r="L5696" t="str">
        <f>VLOOKUP(Sales_Data17[[#This Row],[Product Description Index]],Products_Data[#All],2,0)</f>
        <v>Pants</v>
      </c>
      <c r="M5696">
        <v>7</v>
      </c>
      <c r="N5696" s="9">
        <v>83.37777777777778</v>
      </c>
      <c r="O5696" s="9">
        <f>Sales_Data17[[#This Row],[Order Quantity]]*Sales_Data17[[#This Row],[Unit Price]]</f>
        <v>583.6444444444445</v>
      </c>
      <c r="P5696" s="9">
        <v>60.865777777777765</v>
      </c>
      <c r="Q5696" s="9">
        <f>Sales_Data17[[#This Row],[Line Total]]-(Sales_Data17[[#This Row],[Total Unit Cost]]*Sales_Data17[[#This Row],[Order Quantity]])</f>
        <v>157.58400000000017</v>
      </c>
      <c r="R5696" s="1" t="str">
        <f>TEXT(Sales_Data17[[#This Row],[OrderDate]],"MMM")</f>
        <v>Jul</v>
      </c>
      <c r="S5696" s="1" t="str">
        <f t="shared" si="88"/>
        <v>2015</v>
      </c>
    </row>
    <row r="5697" spans="1:19">
      <c r="A5697" t="s">
        <v>5720</v>
      </c>
      <c r="B5697" s="2">
        <v>42202</v>
      </c>
      <c r="C5697" s="2" t="str">
        <f>VLOOKUP(Sales_Data17[[#This Row],[Customer Name Index]],Customer_Data[#All],2,0)</f>
        <v>New Ltd</v>
      </c>
      <c r="D5697">
        <v>7</v>
      </c>
      <c r="E5697" t="s">
        <v>4</v>
      </c>
      <c r="F5697" t="s">
        <v>8168</v>
      </c>
      <c r="G5697" t="s">
        <v>8027</v>
      </c>
      <c r="H5697" t="str">
        <f>VLOOKUP(Sales_Data17[[#This Row],[Delivery Region Index]],Regions_Table[#All],2,0)</f>
        <v>New South Wales</v>
      </c>
      <c r="I5697" t="str">
        <f>VLOOKUP(Sales_Data17[[#This Row],[Delivery Region Index]],Regions_Table[#All],3,0)</f>
        <v>Orange</v>
      </c>
      <c r="J5697">
        <v>18</v>
      </c>
      <c r="K5697">
        <v>3</v>
      </c>
      <c r="L5697" t="str">
        <f>VLOOKUP(Sales_Data17[[#This Row],[Product Description Index]],Products_Data[#All],2,0)</f>
        <v>Sunglasses</v>
      </c>
      <c r="M5697">
        <v>3</v>
      </c>
      <c r="N5697" s="9">
        <v>116.87777777777779</v>
      </c>
      <c r="O5697" s="9">
        <f>Sales_Data17[[#This Row],[Order Quantity]]*Sales_Data17[[#This Row],[Unit Price]]</f>
        <v>350.63333333333338</v>
      </c>
      <c r="P5697" s="9">
        <v>87.658333333333346</v>
      </c>
      <c r="Q5697" s="9">
        <f>Sales_Data17[[#This Row],[Line Total]]-(Sales_Data17[[#This Row],[Total Unit Cost]]*Sales_Data17[[#This Row],[Order Quantity]])</f>
        <v>87.65833333333336</v>
      </c>
      <c r="R5697" s="1" t="str">
        <f>TEXT(Sales_Data17[[#This Row],[OrderDate]],"MMM")</f>
        <v>Jul</v>
      </c>
      <c r="S5697" s="1" t="str">
        <f t="shared" si="88"/>
        <v>2015</v>
      </c>
    </row>
    <row r="5698" spans="1:19">
      <c r="A5698" t="s">
        <v>5721</v>
      </c>
      <c r="B5698" s="2">
        <v>42202</v>
      </c>
      <c r="C5698" s="2" t="str">
        <f>VLOOKUP(Sales_Data17[[#This Row],[Customer Name Index]],Customer_Data[#All],2,0)</f>
        <v>PEDIFIX, Corp</v>
      </c>
      <c r="D5698">
        <v>6</v>
      </c>
      <c r="E5698" t="s">
        <v>4</v>
      </c>
      <c r="F5698" t="s">
        <v>8168</v>
      </c>
      <c r="G5698" t="s">
        <v>8027</v>
      </c>
      <c r="H5698" t="str">
        <f>VLOOKUP(Sales_Data17[[#This Row],[Delivery Region Index]],Regions_Table[#All],2,0)</f>
        <v>New South Wales</v>
      </c>
      <c r="I5698" t="str">
        <f>VLOOKUP(Sales_Data17[[#This Row],[Delivery Region Index]],Regions_Table[#All],3,0)</f>
        <v>Nowra</v>
      </c>
      <c r="J5698">
        <v>17</v>
      </c>
      <c r="K5698">
        <v>3</v>
      </c>
      <c r="L5698" t="str">
        <f>VLOOKUP(Sales_Data17[[#This Row],[Product Description Index]],Products_Data[#All],2,0)</f>
        <v>Sunglasses</v>
      </c>
      <c r="M5698">
        <v>4</v>
      </c>
      <c r="N5698" s="9">
        <v>444.43333333333334</v>
      </c>
      <c r="O5698" s="9">
        <f>Sales_Data17[[#This Row],[Order Quantity]]*Sales_Data17[[#This Row],[Unit Price]]</f>
        <v>1777.7333333333333</v>
      </c>
      <c r="P5698" s="9">
        <v>302.21466666666669</v>
      </c>
      <c r="Q5698" s="9">
        <f>Sales_Data17[[#This Row],[Line Total]]-(Sales_Data17[[#This Row],[Total Unit Cost]]*Sales_Data17[[#This Row],[Order Quantity]])</f>
        <v>568.8746666666666</v>
      </c>
      <c r="R5698" s="1" t="str">
        <f>TEXT(Sales_Data17[[#This Row],[OrderDate]],"MMM")</f>
        <v>Jul</v>
      </c>
      <c r="S5698" s="1" t="str">
        <f t="shared" ref="S5698:S5761" si="89">TEXT(B5698,"YYY")</f>
        <v>2015</v>
      </c>
    </row>
    <row r="5699" spans="1:19">
      <c r="A5699" t="s">
        <v>5722</v>
      </c>
      <c r="B5699" s="2">
        <v>42202</v>
      </c>
      <c r="C5699" s="2" t="str">
        <f>VLOOKUP(Sales_Data17[[#This Row],[Customer Name Index]],Customer_Data[#All],2,0)</f>
        <v>21st Ltd</v>
      </c>
      <c r="D5699">
        <v>10</v>
      </c>
      <c r="E5699" t="s">
        <v>4</v>
      </c>
      <c r="F5699" t="s">
        <v>8168</v>
      </c>
      <c r="G5699" t="s">
        <v>8026</v>
      </c>
      <c r="H5699" t="str">
        <f>VLOOKUP(Sales_Data17[[#This Row],[Delivery Region Index]],Regions_Table[#All],2,0)</f>
        <v>Queensland</v>
      </c>
      <c r="I5699" t="str">
        <f>VLOOKUP(Sales_Data17[[#This Row],[Delivery Region Index]],Regions_Table[#All],3,0)</f>
        <v>Charters Towers</v>
      </c>
      <c r="J5699">
        <v>29</v>
      </c>
      <c r="K5699">
        <v>4</v>
      </c>
      <c r="L5699" t="str">
        <f>VLOOKUP(Sales_Data17[[#This Row],[Product Description Index]],Products_Data[#All],2,0)</f>
        <v>Jeans</v>
      </c>
      <c r="M5699">
        <v>5</v>
      </c>
      <c r="N5699" s="9">
        <v>678.93333333333339</v>
      </c>
      <c r="O5699" s="9">
        <f>Sales_Data17[[#This Row],[Order Quantity]]*Sales_Data17[[#This Row],[Unit Price]]</f>
        <v>3394.666666666667</v>
      </c>
      <c r="P5699" s="9">
        <v>366.62400000000002</v>
      </c>
      <c r="Q5699" s="9">
        <f>Sales_Data17[[#This Row],[Line Total]]-(Sales_Data17[[#This Row],[Total Unit Cost]]*Sales_Data17[[#This Row],[Order Quantity]])</f>
        <v>1561.5466666666669</v>
      </c>
      <c r="R5699" s="1" t="str">
        <f>TEXT(Sales_Data17[[#This Row],[OrderDate]],"MMM")</f>
        <v>Jul</v>
      </c>
      <c r="S5699" s="1" t="str">
        <f t="shared" si="89"/>
        <v>2015</v>
      </c>
    </row>
    <row r="5700" spans="1:19">
      <c r="A5700" t="s">
        <v>5723</v>
      </c>
      <c r="B5700" s="2">
        <v>42202</v>
      </c>
      <c r="C5700" s="2" t="str">
        <f>VLOOKUP(Sales_Data17[[#This Row],[Customer Name Index]],Customer_Data[#All],2,0)</f>
        <v xml:space="preserve">Linde </v>
      </c>
      <c r="D5700">
        <v>14</v>
      </c>
      <c r="E5700" t="s">
        <v>3</v>
      </c>
      <c r="F5700" t="s">
        <v>8168</v>
      </c>
      <c r="G5700" t="s">
        <v>8026</v>
      </c>
      <c r="H5700" t="str">
        <f>VLOOKUP(Sales_Data17[[#This Row],[Delivery Region Index]],Regions_Table[#All],2,0)</f>
        <v>Queensland</v>
      </c>
      <c r="I5700" t="str">
        <f>VLOOKUP(Sales_Data17[[#This Row],[Delivery Region Index]],Regions_Table[#All],3,0)</f>
        <v>Nambour</v>
      </c>
      <c r="J5700">
        <v>39</v>
      </c>
      <c r="K5700">
        <v>6</v>
      </c>
      <c r="L5700" t="str">
        <f>VLOOKUP(Sales_Data17[[#This Row],[Product Description Index]],Products_Data[#All],2,0)</f>
        <v>Socks</v>
      </c>
      <c r="M5700">
        <v>4</v>
      </c>
      <c r="N5700" s="9">
        <v>18.611111111111111</v>
      </c>
      <c r="O5700" s="9">
        <f>Sales_Data17[[#This Row],[Order Quantity]]*Sales_Data17[[#This Row],[Unit Price]]</f>
        <v>74.444444444444443</v>
      </c>
      <c r="P5700" s="9">
        <v>14.702777777777779</v>
      </c>
      <c r="Q5700" s="9">
        <f>Sales_Data17[[#This Row],[Line Total]]-(Sales_Data17[[#This Row],[Total Unit Cost]]*Sales_Data17[[#This Row],[Order Quantity]])</f>
        <v>15.633333333333326</v>
      </c>
      <c r="R5700" s="1" t="str">
        <f>TEXT(Sales_Data17[[#This Row],[OrderDate]],"MMM")</f>
        <v>Jul</v>
      </c>
      <c r="S5700" s="1" t="str">
        <f t="shared" si="89"/>
        <v>2015</v>
      </c>
    </row>
    <row r="5701" spans="1:19">
      <c r="A5701" t="s">
        <v>5724</v>
      </c>
      <c r="B5701" s="2">
        <v>42202</v>
      </c>
      <c r="C5701" s="2" t="str">
        <f>VLOOKUP(Sales_Data17[[#This Row],[Customer Name Index]],Customer_Data[#All],2,0)</f>
        <v>Elorac, Corp</v>
      </c>
      <c r="D5701">
        <v>3</v>
      </c>
      <c r="E5701" t="s">
        <v>4</v>
      </c>
      <c r="F5701" t="s">
        <v>8168</v>
      </c>
      <c r="G5701" t="s">
        <v>8027</v>
      </c>
      <c r="H5701" t="str">
        <f>VLOOKUP(Sales_Data17[[#This Row],[Delivery Region Index]],Regions_Table[#All],2,0)</f>
        <v>New South Wales</v>
      </c>
      <c r="I5701" t="str">
        <f>VLOOKUP(Sales_Data17[[#This Row],[Delivery Region Index]],Regions_Table[#All],3,0)</f>
        <v>Dubbo</v>
      </c>
      <c r="J5701">
        <v>8</v>
      </c>
      <c r="K5701">
        <v>1</v>
      </c>
      <c r="L5701" t="str">
        <f>VLOOKUP(Sales_Data17[[#This Row],[Product Description Index]],Products_Data[#All],2,0)</f>
        <v>Shirts</v>
      </c>
      <c r="M5701">
        <v>1</v>
      </c>
      <c r="N5701" s="9">
        <v>445.17777777777775</v>
      </c>
      <c r="O5701" s="9">
        <f>Sales_Data17[[#This Row],[Order Quantity]]*Sales_Data17[[#This Row],[Unit Price]]</f>
        <v>445.17777777777775</v>
      </c>
      <c r="P5701" s="9">
        <v>369.49755555555549</v>
      </c>
      <c r="Q5701" s="9">
        <f>Sales_Data17[[#This Row],[Line Total]]-(Sales_Data17[[#This Row],[Total Unit Cost]]*Sales_Data17[[#This Row],[Order Quantity]])</f>
        <v>75.680222222222255</v>
      </c>
      <c r="R5701" s="1" t="str">
        <f>TEXT(Sales_Data17[[#This Row],[OrderDate]],"MMM")</f>
        <v>Jul</v>
      </c>
      <c r="S5701" s="1" t="str">
        <f t="shared" si="89"/>
        <v>2015</v>
      </c>
    </row>
    <row r="5702" spans="1:19">
      <c r="A5702" t="s">
        <v>5725</v>
      </c>
      <c r="B5702" s="2">
        <v>42203</v>
      </c>
      <c r="C5702" s="2" t="str">
        <f>VLOOKUP(Sales_Data17[[#This Row],[Customer Name Index]],Customer_Data[#All],2,0)</f>
        <v xml:space="preserve">Medline </v>
      </c>
      <c r="D5702">
        <v>12</v>
      </c>
      <c r="E5702" t="s">
        <v>4</v>
      </c>
      <c r="F5702" t="s">
        <v>8168</v>
      </c>
      <c r="G5702" t="s">
        <v>8026</v>
      </c>
      <c r="H5702" t="str">
        <f>VLOOKUP(Sales_Data17[[#This Row],[Delivery Region Index]],Regions_Table[#All],2,0)</f>
        <v>Queensland</v>
      </c>
      <c r="I5702" t="str">
        <f>VLOOKUP(Sales_Data17[[#This Row],[Delivery Region Index]],Regions_Table[#All],3,0)</f>
        <v>Hervey Bay</v>
      </c>
      <c r="J5702">
        <v>33</v>
      </c>
      <c r="K5702">
        <v>5</v>
      </c>
      <c r="L5702" t="str">
        <f>VLOOKUP(Sales_Data17[[#This Row],[Product Description Index]],Products_Data[#All],2,0)</f>
        <v>Hats</v>
      </c>
      <c r="M5702">
        <v>4</v>
      </c>
      <c r="N5702" s="9">
        <v>440.71111111111111</v>
      </c>
      <c r="O5702" s="9">
        <f>Sales_Data17[[#This Row],[Order Quantity]]*Sales_Data17[[#This Row],[Unit Price]]</f>
        <v>1762.8444444444444</v>
      </c>
      <c r="P5702" s="9">
        <v>277.64799999999997</v>
      </c>
      <c r="Q5702" s="9">
        <f>Sales_Data17[[#This Row],[Line Total]]-(Sales_Data17[[#This Row],[Total Unit Cost]]*Sales_Data17[[#This Row],[Order Quantity]])</f>
        <v>652.25244444444456</v>
      </c>
      <c r="R5702" s="1" t="str">
        <f>TEXT(Sales_Data17[[#This Row],[OrderDate]],"MMM")</f>
        <v>Jul</v>
      </c>
      <c r="S5702" s="1" t="str">
        <f t="shared" si="89"/>
        <v>2015</v>
      </c>
    </row>
    <row r="5703" spans="1:19">
      <c r="A5703" t="s">
        <v>5726</v>
      </c>
      <c r="B5703" s="2">
        <v>42203</v>
      </c>
      <c r="C5703" s="2" t="str">
        <f>VLOOKUP(Sales_Data17[[#This Row],[Customer Name Index]],Customer_Data[#All],2,0)</f>
        <v>Rochester Ltd</v>
      </c>
      <c r="D5703">
        <v>15</v>
      </c>
      <c r="E5703" t="s">
        <v>3</v>
      </c>
      <c r="F5703" t="s">
        <v>8168</v>
      </c>
      <c r="G5703" t="s">
        <v>8025</v>
      </c>
      <c r="H5703" t="str">
        <f>VLOOKUP(Sales_Data17[[#This Row],[Delivery Region Index]],Regions_Table[#All],2,0)</f>
        <v>Queensland</v>
      </c>
      <c r="I5703" t="str">
        <f>VLOOKUP(Sales_Data17[[#This Row],[Delivery Region Index]],Regions_Table[#All],3,0)</f>
        <v>Thuringowa</v>
      </c>
      <c r="J5703">
        <v>43</v>
      </c>
      <c r="K5703">
        <v>6</v>
      </c>
      <c r="L5703" t="str">
        <f>VLOOKUP(Sales_Data17[[#This Row],[Product Description Index]],Products_Data[#All],2,0)</f>
        <v>Socks</v>
      </c>
      <c r="M5703">
        <v>7</v>
      </c>
      <c r="N5703" s="9">
        <v>107.94444444444444</v>
      </c>
      <c r="O5703" s="9">
        <f>Sales_Data17[[#This Row],[Order Quantity]]*Sales_Data17[[#This Row],[Unit Price]]</f>
        <v>755.61111111111109</v>
      </c>
      <c r="P5703" s="9">
        <v>63.687222222222218</v>
      </c>
      <c r="Q5703" s="9">
        <f>Sales_Data17[[#This Row],[Line Total]]-(Sales_Data17[[#This Row],[Total Unit Cost]]*Sales_Data17[[#This Row],[Order Quantity]])</f>
        <v>309.80055555555555</v>
      </c>
      <c r="R5703" s="1" t="str">
        <f>TEXT(Sales_Data17[[#This Row],[OrderDate]],"MMM")</f>
        <v>Jul</v>
      </c>
      <c r="S5703" s="1" t="str">
        <f t="shared" si="89"/>
        <v>2015</v>
      </c>
    </row>
    <row r="5704" spans="1:19">
      <c r="A5704" t="s">
        <v>5727</v>
      </c>
      <c r="B5704" s="2">
        <v>42204</v>
      </c>
      <c r="C5704" s="2" t="str">
        <f>VLOOKUP(Sales_Data17[[#This Row],[Customer Name Index]],Customer_Data[#All],2,0)</f>
        <v xml:space="preserve">Qualitest </v>
      </c>
      <c r="D5704">
        <v>19</v>
      </c>
      <c r="E5704" t="s">
        <v>4</v>
      </c>
      <c r="F5704" t="s">
        <v>8168</v>
      </c>
      <c r="G5704" t="s">
        <v>8028</v>
      </c>
      <c r="H5704" t="str">
        <f>VLOOKUP(Sales_Data17[[#This Row],[Delivery Region Index]],Regions_Table[#All],2,0)</f>
        <v>Victoria</v>
      </c>
      <c r="I5704" t="str">
        <f>VLOOKUP(Sales_Data17[[#This Row],[Delivery Region Index]],Regions_Table[#All],3,0)</f>
        <v>Shepparton</v>
      </c>
      <c r="J5704">
        <v>54</v>
      </c>
      <c r="K5704">
        <v>8</v>
      </c>
      <c r="L5704" t="str">
        <f>VLOOKUP(Sales_Data17[[#This Row],[Product Description Index]],Products_Data[#All],2,0)</f>
        <v>Shoes</v>
      </c>
      <c r="M5704">
        <v>6</v>
      </c>
      <c r="N5704" s="9">
        <v>110.17777777777778</v>
      </c>
      <c r="O5704" s="9">
        <f>Sales_Data17[[#This Row],[Order Quantity]]*Sales_Data17[[#This Row],[Unit Price]]</f>
        <v>661.06666666666661</v>
      </c>
      <c r="P5704" s="9">
        <v>62.801333333333332</v>
      </c>
      <c r="Q5704" s="9">
        <f>Sales_Data17[[#This Row],[Line Total]]-(Sales_Data17[[#This Row],[Total Unit Cost]]*Sales_Data17[[#This Row],[Order Quantity]])</f>
        <v>284.25866666666661</v>
      </c>
      <c r="R5704" s="1" t="str">
        <f>TEXT(Sales_Data17[[#This Row],[OrderDate]],"MMM")</f>
        <v>Jul</v>
      </c>
      <c r="S5704" s="1" t="str">
        <f t="shared" si="89"/>
        <v>2015</v>
      </c>
    </row>
    <row r="5705" spans="1:19">
      <c r="A5705" t="s">
        <v>5728</v>
      </c>
      <c r="B5705" s="2">
        <v>42204</v>
      </c>
      <c r="C5705" s="2" t="str">
        <f>VLOOKUP(Sales_Data17[[#This Row],[Customer Name Index]],Customer_Data[#All],2,0)</f>
        <v xml:space="preserve">Linde </v>
      </c>
      <c r="D5705">
        <v>14</v>
      </c>
      <c r="E5705" t="s">
        <v>4</v>
      </c>
      <c r="F5705" t="s">
        <v>8168</v>
      </c>
      <c r="G5705" t="s">
        <v>8026</v>
      </c>
      <c r="H5705" t="str">
        <f>VLOOKUP(Sales_Data17[[#This Row],[Delivery Region Index]],Regions_Table[#All],2,0)</f>
        <v>Queensland</v>
      </c>
      <c r="I5705" t="str">
        <f>VLOOKUP(Sales_Data17[[#This Row],[Delivery Region Index]],Regions_Table[#All],3,0)</f>
        <v>Redcliffe</v>
      </c>
      <c r="J5705">
        <v>40</v>
      </c>
      <c r="K5705">
        <v>6</v>
      </c>
      <c r="L5705" t="str">
        <f>VLOOKUP(Sales_Data17[[#This Row],[Product Description Index]],Products_Data[#All],2,0)</f>
        <v>Socks</v>
      </c>
      <c r="M5705">
        <v>7</v>
      </c>
      <c r="N5705" s="9">
        <v>294.05555555555554</v>
      </c>
      <c r="O5705" s="9">
        <f>Sales_Data17[[#This Row],[Order Quantity]]*Sales_Data17[[#This Row],[Unit Price]]</f>
        <v>2058.3888888888887</v>
      </c>
      <c r="P5705" s="9">
        <v>138.20611111111111</v>
      </c>
      <c r="Q5705" s="9">
        <f>Sales_Data17[[#This Row],[Line Total]]-(Sales_Data17[[#This Row],[Total Unit Cost]]*Sales_Data17[[#This Row],[Order Quantity]])</f>
        <v>1090.9461111111109</v>
      </c>
      <c r="R5705" s="1" t="str">
        <f>TEXT(Sales_Data17[[#This Row],[OrderDate]],"MMM")</f>
        <v>Jul</v>
      </c>
      <c r="S5705" s="1" t="str">
        <f t="shared" si="89"/>
        <v>2015</v>
      </c>
    </row>
    <row r="5706" spans="1:19">
      <c r="A5706" t="s">
        <v>5729</v>
      </c>
      <c r="B5706" s="2">
        <v>42204</v>
      </c>
      <c r="C5706" s="2" t="str">
        <f>VLOOKUP(Sales_Data17[[#This Row],[Customer Name Index]],Customer_Data[#All],2,0)</f>
        <v xml:space="preserve">WakeFern </v>
      </c>
      <c r="D5706">
        <v>2</v>
      </c>
      <c r="E5706" t="s">
        <v>4</v>
      </c>
      <c r="F5706" t="s">
        <v>8168</v>
      </c>
      <c r="G5706" t="s">
        <v>8027</v>
      </c>
      <c r="H5706" t="str">
        <f>VLOOKUP(Sales_Data17[[#This Row],[Delivery Region Index]],Regions_Table[#All],2,0)</f>
        <v>New South Wales</v>
      </c>
      <c r="I5706" t="str">
        <f>VLOOKUP(Sales_Data17[[#This Row],[Delivery Region Index]],Regions_Table[#All],3,0)</f>
        <v>Cessnock</v>
      </c>
      <c r="J5706">
        <v>6</v>
      </c>
      <c r="K5706">
        <v>1</v>
      </c>
      <c r="L5706" t="str">
        <f>VLOOKUP(Sales_Data17[[#This Row],[Product Description Index]],Products_Data[#All],2,0)</f>
        <v>Shirts</v>
      </c>
      <c r="M5706">
        <v>1</v>
      </c>
      <c r="N5706" s="9">
        <v>413.16666666666669</v>
      </c>
      <c r="O5706" s="9">
        <f>Sales_Data17[[#This Row],[Order Quantity]]*Sales_Data17[[#This Row],[Unit Price]]</f>
        <v>413.16666666666669</v>
      </c>
      <c r="P5706" s="9">
        <v>305.74333333333334</v>
      </c>
      <c r="Q5706" s="9">
        <f>Sales_Data17[[#This Row],[Line Total]]-(Sales_Data17[[#This Row],[Total Unit Cost]]*Sales_Data17[[#This Row],[Order Quantity]])</f>
        <v>107.42333333333335</v>
      </c>
      <c r="R5706" s="1" t="str">
        <f>TEXT(Sales_Data17[[#This Row],[OrderDate]],"MMM")</f>
        <v>Jul</v>
      </c>
      <c r="S5706" s="1" t="str">
        <f t="shared" si="89"/>
        <v>2015</v>
      </c>
    </row>
    <row r="5707" spans="1:19">
      <c r="A5707" t="s">
        <v>5730</v>
      </c>
      <c r="B5707" s="2">
        <v>42204</v>
      </c>
      <c r="C5707" s="2" t="str">
        <f>VLOOKUP(Sales_Data17[[#This Row],[Customer Name Index]],Customer_Data[#All],2,0)</f>
        <v xml:space="preserve">Linde </v>
      </c>
      <c r="D5707">
        <v>14</v>
      </c>
      <c r="E5707" t="s">
        <v>2</v>
      </c>
      <c r="F5707" t="s">
        <v>8168</v>
      </c>
      <c r="G5707" t="s">
        <v>8026</v>
      </c>
      <c r="H5707" t="str">
        <f>VLOOKUP(Sales_Data17[[#This Row],[Delivery Region Index]],Regions_Table[#All],2,0)</f>
        <v>Queensland</v>
      </c>
      <c r="I5707" t="str">
        <f>VLOOKUP(Sales_Data17[[#This Row],[Delivery Region Index]],Regions_Table[#All],3,0)</f>
        <v>Nambour</v>
      </c>
      <c r="J5707">
        <v>39</v>
      </c>
      <c r="K5707">
        <v>6</v>
      </c>
      <c r="L5707" t="str">
        <f>VLOOKUP(Sales_Data17[[#This Row],[Product Description Index]],Products_Data[#All],2,0)</f>
        <v>Socks</v>
      </c>
      <c r="M5707">
        <v>7</v>
      </c>
      <c r="N5707" s="9">
        <v>253.11111111111111</v>
      </c>
      <c r="O5707" s="9">
        <f>Sales_Data17[[#This Row],[Order Quantity]]*Sales_Data17[[#This Row],[Unit Price]]</f>
        <v>1771.7777777777778</v>
      </c>
      <c r="P5707" s="9">
        <v>146.80444444444444</v>
      </c>
      <c r="Q5707" s="9">
        <f>Sales_Data17[[#This Row],[Line Total]]-(Sales_Data17[[#This Row],[Total Unit Cost]]*Sales_Data17[[#This Row],[Order Quantity]])</f>
        <v>744.14666666666676</v>
      </c>
      <c r="R5707" s="1" t="str">
        <f>TEXT(Sales_Data17[[#This Row],[OrderDate]],"MMM")</f>
        <v>Jul</v>
      </c>
      <c r="S5707" s="1" t="str">
        <f t="shared" si="89"/>
        <v>2015</v>
      </c>
    </row>
    <row r="5708" spans="1:19">
      <c r="A5708" t="s">
        <v>5731</v>
      </c>
      <c r="B5708" s="2">
        <v>42204</v>
      </c>
      <c r="C5708" s="2" t="str">
        <f>VLOOKUP(Sales_Data17[[#This Row],[Customer Name Index]],Customer_Data[#All],2,0)</f>
        <v>3LAB, Ltd</v>
      </c>
      <c r="D5708">
        <v>16</v>
      </c>
      <c r="E5708" t="s">
        <v>4</v>
      </c>
      <c r="F5708" t="s">
        <v>8168</v>
      </c>
      <c r="G5708" t="s">
        <v>8025</v>
      </c>
      <c r="H5708" t="str">
        <f>VLOOKUP(Sales_Data17[[#This Row],[Delivery Region Index]],Regions_Table[#All],2,0)</f>
        <v>Queensland</v>
      </c>
      <c r="I5708" t="str">
        <f>VLOOKUP(Sales_Data17[[#This Row],[Delivery Region Index]],Regions_Table[#All],3,0)</f>
        <v>Townsville</v>
      </c>
      <c r="J5708">
        <v>45</v>
      </c>
      <c r="K5708">
        <v>7</v>
      </c>
      <c r="L5708" t="str">
        <f>VLOOKUP(Sales_Data17[[#This Row],[Product Description Index]],Products_Data[#All],2,0)</f>
        <v>Dress Shirts</v>
      </c>
      <c r="M5708">
        <v>5</v>
      </c>
      <c r="N5708" s="9">
        <v>189.83333333333334</v>
      </c>
      <c r="O5708" s="9">
        <f>Sales_Data17[[#This Row],[Order Quantity]]*Sales_Data17[[#This Row],[Unit Price]]</f>
        <v>949.16666666666674</v>
      </c>
      <c r="P5708" s="9">
        <v>130.98500000000001</v>
      </c>
      <c r="Q5708" s="9">
        <f>Sales_Data17[[#This Row],[Line Total]]-(Sales_Data17[[#This Row],[Total Unit Cost]]*Sales_Data17[[#This Row],[Order Quantity]])</f>
        <v>294.24166666666667</v>
      </c>
      <c r="R5708" s="1" t="str">
        <f>TEXT(Sales_Data17[[#This Row],[OrderDate]],"MMM")</f>
        <v>Jul</v>
      </c>
      <c r="S5708" s="1" t="str">
        <f t="shared" si="89"/>
        <v>2015</v>
      </c>
    </row>
    <row r="5709" spans="1:19">
      <c r="A5709" t="s">
        <v>5732</v>
      </c>
      <c r="B5709" s="2">
        <v>42204</v>
      </c>
      <c r="C5709" s="2" t="str">
        <f>VLOOKUP(Sales_Data17[[#This Row],[Customer Name Index]],Customer_Data[#All],2,0)</f>
        <v xml:space="preserve">Ei </v>
      </c>
      <c r="D5709">
        <v>9</v>
      </c>
      <c r="E5709" t="s">
        <v>3</v>
      </c>
      <c r="F5709" t="s">
        <v>8168</v>
      </c>
      <c r="G5709" t="s">
        <v>8027</v>
      </c>
      <c r="H5709" t="str">
        <f>VLOOKUP(Sales_Data17[[#This Row],[Delivery Region Index]],Regions_Table[#All],2,0)</f>
        <v>Queensland</v>
      </c>
      <c r="I5709" t="str">
        <f>VLOOKUP(Sales_Data17[[#This Row],[Delivery Region Index]],Regions_Table[#All],3,0)</f>
        <v>Bundaberg</v>
      </c>
      <c r="J5709">
        <v>27</v>
      </c>
      <c r="K5709">
        <v>4</v>
      </c>
      <c r="L5709" t="str">
        <f>VLOOKUP(Sales_Data17[[#This Row],[Product Description Index]],Products_Data[#All],2,0)</f>
        <v>Jeans</v>
      </c>
      <c r="M5709">
        <v>2</v>
      </c>
      <c r="N5709" s="9">
        <v>655.8555555555555</v>
      </c>
      <c r="O5709" s="9">
        <f>Sales_Data17[[#This Row],[Order Quantity]]*Sales_Data17[[#This Row],[Unit Price]]</f>
        <v>1311.711111111111</v>
      </c>
      <c r="P5709" s="9">
        <v>550.9186666666667</v>
      </c>
      <c r="Q5709" s="9">
        <f>Sales_Data17[[#This Row],[Line Total]]-(Sales_Data17[[#This Row],[Total Unit Cost]]*Sales_Data17[[#This Row],[Order Quantity]])</f>
        <v>209.8737777777776</v>
      </c>
      <c r="R5709" s="1" t="str">
        <f>TEXT(Sales_Data17[[#This Row],[OrderDate]],"MMM")</f>
        <v>Jul</v>
      </c>
      <c r="S5709" s="1" t="str">
        <f t="shared" si="89"/>
        <v>2015</v>
      </c>
    </row>
    <row r="5710" spans="1:19">
      <c r="A5710" t="s">
        <v>5733</v>
      </c>
      <c r="B5710" s="2">
        <v>42205</v>
      </c>
      <c r="C5710" s="2" t="str">
        <f>VLOOKUP(Sales_Data17[[#This Row],[Customer Name Index]],Customer_Data[#All],2,0)</f>
        <v>Elorac, Corp</v>
      </c>
      <c r="D5710">
        <v>3</v>
      </c>
      <c r="E5710" t="s">
        <v>2</v>
      </c>
      <c r="F5710" t="s">
        <v>8168</v>
      </c>
      <c r="G5710" t="s">
        <v>8027</v>
      </c>
      <c r="H5710" t="str">
        <f>VLOOKUP(Sales_Data17[[#This Row],[Delivery Region Index]],Regions_Table[#All],2,0)</f>
        <v>New South Wales</v>
      </c>
      <c r="I5710" t="str">
        <f>VLOOKUP(Sales_Data17[[#This Row],[Delivery Region Index]],Regions_Table[#All],3,0)</f>
        <v>Gosford</v>
      </c>
      <c r="J5710">
        <v>9</v>
      </c>
      <c r="K5710">
        <v>2</v>
      </c>
      <c r="L5710" t="str">
        <f>VLOOKUP(Sales_Data17[[#This Row],[Product Description Index]],Products_Data[#All],2,0)</f>
        <v>Pants</v>
      </c>
      <c r="M5710">
        <v>7</v>
      </c>
      <c r="N5710" s="9">
        <v>25.311111111111114</v>
      </c>
      <c r="O5710" s="9">
        <f>Sales_Data17[[#This Row],[Order Quantity]]*Sales_Data17[[#This Row],[Unit Price]]</f>
        <v>177.17777777777781</v>
      </c>
      <c r="P5710" s="9">
        <v>20.502000000000002</v>
      </c>
      <c r="Q5710" s="9">
        <f>Sales_Data17[[#This Row],[Line Total]]-(Sales_Data17[[#This Row],[Total Unit Cost]]*Sales_Data17[[#This Row],[Order Quantity]])</f>
        <v>33.663777777777796</v>
      </c>
      <c r="R5710" s="1" t="str">
        <f>TEXT(Sales_Data17[[#This Row],[OrderDate]],"MMM")</f>
        <v>Jul</v>
      </c>
      <c r="S5710" s="1" t="str">
        <f t="shared" si="89"/>
        <v>2015</v>
      </c>
    </row>
    <row r="5711" spans="1:19">
      <c r="A5711" t="s">
        <v>5734</v>
      </c>
      <c r="B5711" s="2">
        <v>42205</v>
      </c>
      <c r="C5711" s="2" t="str">
        <f>VLOOKUP(Sales_Data17[[#This Row],[Customer Name Index]],Customer_Data[#All],2,0)</f>
        <v>Pure Group</v>
      </c>
      <c r="D5711">
        <v>17</v>
      </c>
      <c r="E5711" t="s">
        <v>4</v>
      </c>
      <c r="F5711" t="s">
        <v>8168</v>
      </c>
      <c r="G5711" t="s">
        <v>8025</v>
      </c>
      <c r="H5711" t="str">
        <f>VLOOKUP(Sales_Data17[[#This Row],[Delivery Region Index]],Regions_Table[#All],2,0)</f>
        <v>Victoria</v>
      </c>
      <c r="I5711" t="str">
        <f>VLOOKUP(Sales_Data17[[#This Row],[Delivery Region Index]],Regions_Table[#All],3,0)</f>
        <v>Benalla</v>
      </c>
      <c r="J5711">
        <v>48</v>
      </c>
      <c r="K5711">
        <v>7</v>
      </c>
      <c r="L5711" t="str">
        <f>VLOOKUP(Sales_Data17[[#This Row],[Product Description Index]],Products_Data[#All],2,0)</f>
        <v>Dress Shirts</v>
      </c>
      <c r="M5711">
        <v>2</v>
      </c>
      <c r="N5711" s="9">
        <v>211.42222222222222</v>
      </c>
      <c r="O5711" s="9">
        <f>Sales_Data17[[#This Row],[Order Quantity]]*Sales_Data17[[#This Row],[Unit Price]]</f>
        <v>422.84444444444443</v>
      </c>
      <c r="P5711" s="9">
        <v>135.31022222222222</v>
      </c>
      <c r="Q5711" s="9">
        <f>Sales_Data17[[#This Row],[Line Total]]-(Sales_Data17[[#This Row],[Total Unit Cost]]*Sales_Data17[[#This Row],[Order Quantity]])</f>
        <v>152.22399999999999</v>
      </c>
      <c r="R5711" s="1" t="str">
        <f>TEXT(Sales_Data17[[#This Row],[OrderDate]],"MMM")</f>
        <v>Jul</v>
      </c>
      <c r="S5711" s="1" t="str">
        <f t="shared" si="89"/>
        <v>2015</v>
      </c>
    </row>
    <row r="5712" spans="1:19">
      <c r="A5712" t="s">
        <v>5735</v>
      </c>
      <c r="B5712" s="2">
        <v>42206</v>
      </c>
      <c r="C5712" s="2" t="str">
        <f>VLOOKUP(Sales_Data17[[#This Row],[Customer Name Index]],Customer_Data[#All],2,0)</f>
        <v xml:space="preserve">Linde </v>
      </c>
      <c r="D5712">
        <v>14</v>
      </c>
      <c r="E5712" t="s">
        <v>2</v>
      </c>
      <c r="F5712" t="s">
        <v>8168</v>
      </c>
      <c r="G5712" t="s">
        <v>8026</v>
      </c>
      <c r="H5712" t="str">
        <f>VLOOKUP(Sales_Data17[[#This Row],[Delivery Region Index]],Regions_Table[#All],2,0)</f>
        <v>Queensland</v>
      </c>
      <c r="I5712" t="str">
        <f>VLOOKUP(Sales_Data17[[#This Row],[Delivery Region Index]],Regions_Table[#All],3,0)</f>
        <v>Redcliffe</v>
      </c>
      <c r="J5712">
        <v>40</v>
      </c>
      <c r="K5712">
        <v>6</v>
      </c>
      <c r="L5712" t="str">
        <f>VLOOKUP(Sales_Data17[[#This Row],[Product Description Index]],Products_Data[#All],2,0)</f>
        <v>Socks</v>
      </c>
      <c r="M5712">
        <v>4</v>
      </c>
      <c r="N5712" s="9">
        <v>440.71111111111111</v>
      </c>
      <c r="O5712" s="9">
        <f>Sales_Data17[[#This Row],[Order Quantity]]*Sales_Data17[[#This Row],[Unit Price]]</f>
        <v>1762.8444444444444</v>
      </c>
      <c r="P5712" s="9">
        <v>321.71911111111115</v>
      </c>
      <c r="Q5712" s="9">
        <f>Sales_Data17[[#This Row],[Line Total]]-(Sales_Data17[[#This Row],[Total Unit Cost]]*Sales_Data17[[#This Row],[Order Quantity]])</f>
        <v>475.96799999999985</v>
      </c>
      <c r="R5712" s="1" t="str">
        <f>TEXT(Sales_Data17[[#This Row],[OrderDate]],"MMM")</f>
        <v>Jul</v>
      </c>
      <c r="S5712" s="1" t="str">
        <f t="shared" si="89"/>
        <v>2015</v>
      </c>
    </row>
    <row r="5713" spans="1:19">
      <c r="A5713" t="s">
        <v>5736</v>
      </c>
      <c r="B5713" s="2">
        <v>42206</v>
      </c>
      <c r="C5713" s="2" t="str">
        <f>VLOOKUP(Sales_Data17[[#This Row],[Customer Name Index]],Customer_Data[#All],2,0)</f>
        <v>Pure Group</v>
      </c>
      <c r="D5713">
        <v>17</v>
      </c>
      <c r="E5713" t="s">
        <v>4</v>
      </c>
      <c r="F5713" t="s">
        <v>8168</v>
      </c>
      <c r="G5713" t="s">
        <v>8025</v>
      </c>
      <c r="H5713" t="str">
        <f>VLOOKUP(Sales_Data17[[#This Row],[Delivery Region Index]],Regions_Table[#All],2,0)</f>
        <v>Victoria</v>
      </c>
      <c r="I5713" t="str">
        <f>VLOOKUP(Sales_Data17[[#This Row],[Delivery Region Index]],Regions_Table[#All],3,0)</f>
        <v>Benalla</v>
      </c>
      <c r="J5713">
        <v>48</v>
      </c>
      <c r="K5713">
        <v>7</v>
      </c>
      <c r="L5713" t="str">
        <f>VLOOKUP(Sales_Data17[[#This Row],[Product Description Index]],Products_Data[#All],2,0)</f>
        <v>Dress Shirts</v>
      </c>
      <c r="M5713">
        <v>2</v>
      </c>
      <c r="N5713" s="9">
        <v>120.60000000000001</v>
      </c>
      <c r="O5713" s="9">
        <f>Sales_Data17[[#This Row],[Order Quantity]]*Sales_Data17[[#This Row],[Unit Price]]</f>
        <v>241.20000000000002</v>
      </c>
      <c r="P5713" s="9">
        <v>79.596000000000018</v>
      </c>
      <c r="Q5713" s="9">
        <f>Sales_Data17[[#This Row],[Line Total]]-(Sales_Data17[[#This Row],[Total Unit Cost]]*Sales_Data17[[#This Row],[Order Quantity]])</f>
        <v>82.007999999999981</v>
      </c>
      <c r="R5713" s="1" t="str">
        <f>TEXT(Sales_Data17[[#This Row],[OrderDate]],"MMM")</f>
        <v>Jul</v>
      </c>
      <c r="S5713" s="1" t="str">
        <f t="shared" si="89"/>
        <v>2015</v>
      </c>
    </row>
    <row r="5714" spans="1:19">
      <c r="A5714" t="s">
        <v>5737</v>
      </c>
      <c r="B5714" s="2">
        <v>42206</v>
      </c>
      <c r="C5714" s="2" t="str">
        <f>VLOOKUP(Sales_Data17[[#This Row],[Customer Name Index]],Customer_Data[#All],2,0)</f>
        <v>Avon Corp</v>
      </c>
      <c r="D5714">
        <v>1</v>
      </c>
      <c r="E5714" t="s">
        <v>4</v>
      </c>
      <c r="F5714" t="s">
        <v>8168</v>
      </c>
      <c r="G5714" t="s">
        <v>8027</v>
      </c>
      <c r="H5714" t="str">
        <f>VLOOKUP(Sales_Data17[[#This Row],[Delivery Region Index]],Regions_Table[#All],2,0)</f>
        <v>New South Wales</v>
      </c>
      <c r="I5714" t="str">
        <f>VLOOKUP(Sales_Data17[[#This Row],[Delivery Region Index]],Regions_Table[#All],3,0)</f>
        <v>Sydney</v>
      </c>
      <c r="J5714">
        <v>1</v>
      </c>
      <c r="K5714">
        <v>1</v>
      </c>
      <c r="L5714" t="str">
        <f>VLOOKUP(Sales_Data17[[#This Row],[Product Description Index]],Products_Data[#All],2,0)</f>
        <v>Shirts</v>
      </c>
      <c r="M5714">
        <v>3</v>
      </c>
      <c r="N5714" s="9">
        <v>128.78888888888889</v>
      </c>
      <c r="O5714" s="9">
        <f>Sales_Data17[[#This Row],[Order Quantity]]*Sales_Data17[[#This Row],[Unit Price]]</f>
        <v>386.36666666666667</v>
      </c>
      <c r="P5714" s="9">
        <v>87.576444444444462</v>
      </c>
      <c r="Q5714" s="9">
        <f>Sales_Data17[[#This Row],[Line Total]]-(Sales_Data17[[#This Row],[Total Unit Cost]]*Sales_Data17[[#This Row],[Order Quantity]])</f>
        <v>123.63733333333329</v>
      </c>
      <c r="R5714" s="1" t="str">
        <f>TEXT(Sales_Data17[[#This Row],[OrderDate]],"MMM")</f>
        <v>Jul</v>
      </c>
      <c r="S5714" s="1" t="str">
        <f t="shared" si="89"/>
        <v>2015</v>
      </c>
    </row>
    <row r="5715" spans="1:19">
      <c r="A5715" t="s">
        <v>5738</v>
      </c>
      <c r="B5715" s="2">
        <v>42206</v>
      </c>
      <c r="C5715" s="2" t="str">
        <f>VLOOKUP(Sales_Data17[[#This Row],[Customer Name Index]],Customer_Data[#All],2,0)</f>
        <v xml:space="preserve">Medline </v>
      </c>
      <c r="D5715">
        <v>12</v>
      </c>
      <c r="E5715" t="s">
        <v>2</v>
      </c>
      <c r="F5715" t="s">
        <v>8168</v>
      </c>
      <c r="G5715" t="s">
        <v>8026</v>
      </c>
      <c r="H5715" t="str">
        <f>VLOOKUP(Sales_Data17[[#This Row],[Delivery Region Index]],Regions_Table[#All],2,0)</f>
        <v>Queensland</v>
      </c>
      <c r="I5715" t="str">
        <f>VLOOKUP(Sales_Data17[[#This Row],[Delivery Region Index]],Regions_Table[#All],3,0)</f>
        <v>Ipswich</v>
      </c>
      <c r="J5715">
        <v>34</v>
      </c>
      <c r="K5715">
        <v>5</v>
      </c>
      <c r="L5715" t="str">
        <f>VLOOKUP(Sales_Data17[[#This Row],[Product Description Index]],Products_Data[#All],2,0)</f>
        <v>Hats</v>
      </c>
      <c r="M5715">
        <v>3</v>
      </c>
      <c r="N5715" s="9">
        <v>580.66666666666663</v>
      </c>
      <c r="O5715" s="9">
        <f>Sales_Data17[[#This Row],[Order Quantity]]*Sales_Data17[[#This Row],[Unit Price]]</f>
        <v>1742</v>
      </c>
      <c r="P5715" s="9">
        <v>493.56666666666661</v>
      </c>
      <c r="Q5715" s="9">
        <f>Sales_Data17[[#This Row],[Line Total]]-(Sales_Data17[[#This Row],[Total Unit Cost]]*Sales_Data17[[#This Row],[Order Quantity]])</f>
        <v>261.30000000000018</v>
      </c>
      <c r="R5715" s="1" t="str">
        <f>TEXT(Sales_Data17[[#This Row],[OrderDate]],"MMM")</f>
        <v>Jul</v>
      </c>
      <c r="S5715" s="1" t="str">
        <f t="shared" si="89"/>
        <v>2015</v>
      </c>
    </row>
    <row r="5716" spans="1:19">
      <c r="A5716" t="s">
        <v>5739</v>
      </c>
      <c r="B5716" s="2">
        <v>42206</v>
      </c>
      <c r="C5716" s="2" t="str">
        <f>VLOOKUP(Sales_Data17[[#This Row],[Customer Name Index]],Customer_Data[#All],2,0)</f>
        <v>Ole Group</v>
      </c>
      <c r="D5716">
        <v>13</v>
      </c>
      <c r="E5716" t="s">
        <v>4</v>
      </c>
      <c r="F5716" t="s">
        <v>8168</v>
      </c>
      <c r="G5716" t="s">
        <v>8026</v>
      </c>
      <c r="H5716" t="str">
        <f>VLOOKUP(Sales_Data17[[#This Row],[Delivery Region Index]],Regions_Table[#All],2,0)</f>
        <v>Queensland</v>
      </c>
      <c r="I5716" t="str">
        <f>VLOOKUP(Sales_Data17[[#This Row],[Delivery Region Index]],Regions_Table[#All],3,0)</f>
        <v>Mackay</v>
      </c>
      <c r="J5716">
        <v>36</v>
      </c>
      <c r="K5716">
        <v>5</v>
      </c>
      <c r="L5716" t="str">
        <f>VLOOKUP(Sales_Data17[[#This Row],[Product Description Index]],Products_Data[#All],2,0)</f>
        <v>Hats</v>
      </c>
      <c r="M5716">
        <v>5</v>
      </c>
      <c r="N5716" s="9">
        <v>205.46666666666667</v>
      </c>
      <c r="O5716" s="9">
        <f>Sales_Data17[[#This Row],[Order Quantity]]*Sales_Data17[[#This Row],[Unit Price]]</f>
        <v>1027.3333333333333</v>
      </c>
      <c r="P5716" s="9">
        <v>158.20933333333335</v>
      </c>
      <c r="Q5716" s="9">
        <f>Sales_Data17[[#This Row],[Line Total]]-(Sales_Data17[[#This Row],[Total Unit Cost]]*Sales_Data17[[#This Row],[Order Quantity]])</f>
        <v>236.28666666666652</v>
      </c>
      <c r="R5716" s="1" t="str">
        <f>TEXT(Sales_Data17[[#This Row],[OrderDate]],"MMM")</f>
        <v>Jul</v>
      </c>
      <c r="S5716" s="1" t="str">
        <f t="shared" si="89"/>
        <v>2015</v>
      </c>
    </row>
    <row r="5717" spans="1:19">
      <c r="A5717" t="s">
        <v>5740</v>
      </c>
      <c r="B5717" s="2">
        <v>42207</v>
      </c>
      <c r="C5717" s="2" t="str">
        <f>VLOOKUP(Sales_Data17[[#This Row],[Customer Name Index]],Customer_Data[#All],2,0)</f>
        <v xml:space="preserve">Linde </v>
      </c>
      <c r="D5717">
        <v>14</v>
      </c>
      <c r="E5717" t="s">
        <v>2</v>
      </c>
      <c r="F5717" t="s">
        <v>8168</v>
      </c>
      <c r="G5717" t="s">
        <v>8026</v>
      </c>
      <c r="H5717" t="str">
        <f>VLOOKUP(Sales_Data17[[#This Row],[Delivery Region Index]],Regions_Table[#All],2,0)</f>
        <v>Queensland</v>
      </c>
      <c r="I5717" t="str">
        <f>VLOOKUP(Sales_Data17[[#This Row],[Delivery Region Index]],Regions_Table[#All],3,0)</f>
        <v>Rockhampton</v>
      </c>
      <c r="J5717">
        <v>41</v>
      </c>
      <c r="K5717">
        <v>6</v>
      </c>
      <c r="L5717" t="str">
        <f>VLOOKUP(Sales_Data17[[#This Row],[Product Description Index]],Products_Data[#All],2,0)</f>
        <v>Socks</v>
      </c>
      <c r="M5717">
        <v>4</v>
      </c>
      <c r="N5717" s="9">
        <v>221.10000000000002</v>
      </c>
      <c r="O5717" s="9">
        <f>Sales_Data17[[#This Row],[Order Quantity]]*Sales_Data17[[#This Row],[Unit Price]]</f>
        <v>884.40000000000009</v>
      </c>
      <c r="P5717" s="9">
        <v>99.495000000000005</v>
      </c>
      <c r="Q5717" s="9">
        <f>Sales_Data17[[#This Row],[Line Total]]-(Sales_Data17[[#This Row],[Total Unit Cost]]*Sales_Data17[[#This Row],[Order Quantity]])</f>
        <v>486.42000000000007</v>
      </c>
      <c r="R5717" s="1" t="str">
        <f>TEXT(Sales_Data17[[#This Row],[OrderDate]],"MMM")</f>
        <v>Jul</v>
      </c>
      <c r="S5717" s="1" t="str">
        <f t="shared" si="89"/>
        <v>2015</v>
      </c>
    </row>
    <row r="5718" spans="1:19">
      <c r="A5718" t="s">
        <v>5741</v>
      </c>
      <c r="B5718" s="2">
        <v>42207</v>
      </c>
      <c r="C5718" s="2" t="str">
        <f>VLOOKUP(Sales_Data17[[#This Row],[Customer Name Index]],Customer_Data[#All],2,0)</f>
        <v>Apollo Ltd</v>
      </c>
      <c r="D5718">
        <v>11</v>
      </c>
      <c r="E5718" t="s">
        <v>4</v>
      </c>
      <c r="F5718" t="s">
        <v>8168</v>
      </c>
      <c r="G5718" t="s">
        <v>8026</v>
      </c>
      <c r="H5718" t="str">
        <f>VLOOKUP(Sales_Data17[[#This Row],[Delivery Region Index]],Regions_Table[#All],2,0)</f>
        <v>Queensland</v>
      </c>
      <c r="I5718" t="str">
        <f>VLOOKUP(Sales_Data17[[#This Row],[Delivery Region Index]],Regions_Table[#All],3,0)</f>
        <v>Gold Coast</v>
      </c>
      <c r="J5718">
        <v>31</v>
      </c>
      <c r="K5718">
        <v>5</v>
      </c>
      <c r="L5718" t="str">
        <f>VLOOKUP(Sales_Data17[[#This Row],[Product Description Index]],Products_Data[#All],2,0)</f>
        <v>Hats</v>
      </c>
      <c r="M5718">
        <v>2</v>
      </c>
      <c r="N5718" s="9">
        <v>439.9666666666667</v>
      </c>
      <c r="O5718" s="9">
        <f>Sales_Data17[[#This Row],[Order Quantity]]*Sales_Data17[[#This Row],[Unit Price]]</f>
        <v>879.93333333333339</v>
      </c>
      <c r="P5718" s="9">
        <v>351.97333333333336</v>
      </c>
      <c r="Q5718" s="9">
        <f>Sales_Data17[[#This Row],[Line Total]]-(Sales_Data17[[#This Row],[Total Unit Cost]]*Sales_Data17[[#This Row],[Order Quantity]])</f>
        <v>175.98666666666668</v>
      </c>
      <c r="R5718" s="1" t="str">
        <f>TEXT(Sales_Data17[[#This Row],[OrderDate]],"MMM")</f>
        <v>Jul</v>
      </c>
      <c r="S5718" s="1" t="str">
        <f t="shared" si="89"/>
        <v>2015</v>
      </c>
    </row>
    <row r="5719" spans="1:19">
      <c r="A5719" t="s">
        <v>5742</v>
      </c>
      <c r="B5719" s="2">
        <v>42207</v>
      </c>
      <c r="C5719" s="2" t="str">
        <f>VLOOKUP(Sales_Data17[[#This Row],[Customer Name Index]],Customer_Data[#All],2,0)</f>
        <v>3LAB, Ltd</v>
      </c>
      <c r="D5719">
        <v>16</v>
      </c>
      <c r="E5719" t="s">
        <v>4</v>
      </c>
      <c r="F5719" t="s">
        <v>8168</v>
      </c>
      <c r="G5719" t="s">
        <v>8025</v>
      </c>
      <c r="H5719" t="str">
        <f>VLOOKUP(Sales_Data17[[#This Row],[Delivery Region Index]],Regions_Table[#All],2,0)</f>
        <v>Queensland</v>
      </c>
      <c r="I5719" t="str">
        <f>VLOOKUP(Sales_Data17[[#This Row],[Delivery Region Index]],Regions_Table[#All],3,0)</f>
        <v>Toowoomba</v>
      </c>
      <c r="J5719">
        <v>44</v>
      </c>
      <c r="K5719">
        <v>7</v>
      </c>
      <c r="L5719" t="str">
        <f>VLOOKUP(Sales_Data17[[#This Row],[Product Description Index]],Products_Data[#All],2,0)</f>
        <v>Dress Shirts</v>
      </c>
      <c r="M5719">
        <v>6</v>
      </c>
      <c r="N5719" s="9">
        <v>24.566666666666666</v>
      </c>
      <c r="O5719" s="9">
        <f>Sales_Data17[[#This Row],[Order Quantity]]*Sales_Data17[[#This Row],[Unit Price]]</f>
        <v>147.4</v>
      </c>
      <c r="P5719" s="9">
        <v>19.161999999999999</v>
      </c>
      <c r="Q5719" s="9">
        <f>Sales_Data17[[#This Row],[Line Total]]-(Sales_Data17[[#This Row],[Total Unit Cost]]*Sales_Data17[[#This Row],[Order Quantity]])</f>
        <v>32.428000000000011</v>
      </c>
      <c r="R5719" s="1" t="str">
        <f>TEXT(Sales_Data17[[#This Row],[OrderDate]],"MMM")</f>
        <v>Jul</v>
      </c>
      <c r="S5719" s="1" t="str">
        <f t="shared" si="89"/>
        <v>2015</v>
      </c>
    </row>
    <row r="5720" spans="1:19">
      <c r="A5720" t="s">
        <v>5743</v>
      </c>
      <c r="B5720" s="2">
        <v>42208</v>
      </c>
      <c r="C5720" s="2" t="str">
        <f>VLOOKUP(Sales_Data17[[#This Row],[Customer Name Index]],Customer_Data[#All],2,0)</f>
        <v>Elorac, Corp</v>
      </c>
      <c r="D5720">
        <v>3</v>
      </c>
      <c r="E5720" t="s">
        <v>2</v>
      </c>
      <c r="F5720" t="s">
        <v>8168</v>
      </c>
      <c r="G5720" t="s">
        <v>8027</v>
      </c>
      <c r="H5720" t="str">
        <f>VLOOKUP(Sales_Data17[[#This Row],[Delivery Region Index]],Regions_Table[#All],2,0)</f>
        <v>New South Wales</v>
      </c>
      <c r="I5720" t="str">
        <f>VLOOKUP(Sales_Data17[[#This Row],[Delivery Region Index]],Regions_Table[#All],3,0)</f>
        <v>Dubbo</v>
      </c>
      <c r="J5720">
        <v>8</v>
      </c>
      <c r="K5720">
        <v>1</v>
      </c>
      <c r="L5720" t="str">
        <f>VLOOKUP(Sales_Data17[[#This Row],[Product Description Index]],Products_Data[#All],2,0)</f>
        <v>Shirts</v>
      </c>
      <c r="M5720">
        <v>6</v>
      </c>
      <c r="N5720" s="9">
        <v>412.42222222222222</v>
      </c>
      <c r="O5720" s="9">
        <f>Sales_Data17[[#This Row],[Order Quantity]]*Sales_Data17[[#This Row],[Unit Price]]</f>
        <v>2474.5333333333333</v>
      </c>
      <c r="P5720" s="9">
        <v>280.44711111111116</v>
      </c>
      <c r="Q5720" s="9">
        <f>Sales_Data17[[#This Row],[Line Total]]-(Sales_Data17[[#This Row],[Total Unit Cost]]*Sales_Data17[[#This Row],[Order Quantity]])</f>
        <v>791.85066666666626</v>
      </c>
      <c r="R5720" s="1" t="str">
        <f>TEXT(Sales_Data17[[#This Row],[OrderDate]],"MMM")</f>
        <v>Jul</v>
      </c>
      <c r="S5720" s="1" t="str">
        <f t="shared" si="89"/>
        <v>2015</v>
      </c>
    </row>
    <row r="5721" spans="1:19">
      <c r="A5721" t="s">
        <v>5744</v>
      </c>
      <c r="B5721" s="2">
        <v>42208</v>
      </c>
      <c r="C5721" s="2" t="str">
        <f>VLOOKUP(Sales_Data17[[#This Row],[Customer Name Index]],Customer_Data[#All],2,0)</f>
        <v>PEDIFIX, Corp</v>
      </c>
      <c r="D5721">
        <v>6</v>
      </c>
      <c r="E5721" t="s">
        <v>2</v>
      </c>
      <c r="F5721" t="s">
        <v>8168</v>
      </c>
      <c r="G5721" t="s">
        <v>8027</v>
      </c>
      <c r="H5721" t="str">
        <f>VLOOKUP(Sales_Data17[[#This Row],[Delivery Region Index]],Regions_Table[#All],2,0)</f>
        <v>New South Wales</v>
      </c>
      <c r="I5721" t="str">
        <f>VLOOKUP(Sales_Data17[[#This Row],[Delivery Region Index]],Regions_Table[#All],3,0)</f>
        <v>Nowra</v>
      </c>
      <c r="J5721">
        <v>17</v>
      </c>
      <c r="K5721">
        <v>3</v>
      </c>
      <c r="L5721" t="str">
        <f>VLOOKUP(Sales_Data17[[#This Row],[Product Description Index]],Products_Data[#All],2,0)</f>
        <v>Sunglasses</v>
      </c>
      <c r="M5721">
        <v>2</v>
      </c>
      <c r="N5721" s="9">
        <v>437.73333333333335</v>
      </c>
      <c r="O5721" s="9">
        <f>Sales_Data17[[#This Row],[Order Quantity]]*Sales_Data17[[#This Row],[Unit Price]]</f>
        <v>875.4666666666667</v>
      </c>
      <c r="P5721" s="9">
        <v>372.07333333333332</v>
      </c>
      <c r="Q5721" s="9">
        <f>Sales_Data17[[#This Row],[Line Total]]-(Sales_Data17[[#This Row],[Total Unit Cost]]*Sales_Data17[[#This Row],[Order Quantity]])</f>
        <v>131.32000000000005</v>
      </c>
      <c r="R5721" s="1" t="str">
        <f>TEXT(Sales_Data17[[#This Row],[OrderDate]],"MMM")</f>
        <v>Jul</v>
      </c>
      <c r="S5721" s="1" t="str">
        <f t="shared" si="89"/>
        <v>2015</v>
      </c>
    </row>
    <row r="5722" spans="1:19">
      <c r="A5722" t="s">
        <v>5745</v>
      </c>
      <c r="B5722" s="2">
        <v>42208</v>
      </c>
      <c r="C5722" s="2" t="str">
        <f>VLOOKUP(Sales_Data17[[#This Row],[Customer Name Index]],Customer_Data[#All],2,0)</f>
        <v>Rochester Ltd</v>
      </c>
      <c r="D5722">
        <v>15</v>
      </c>
      <c r="E5722" t="s">
        <v>4</v>
      </c>
      <c r="F5722" t="s">
        <v>8168</v>
      </c>
      <c r="G5722" t="s">
        <v>8025</v>
      </c>
      <c r="H5722" t="str">
        <f>VLOOKUP(Sales_Data17[[#This Row],[Delivery Region Index]],Regions_Table[#All],2,0)</f>
        <v>Queensland</v>
      </c>
      <c r="I5722" t="str">
        <f>VLOOKUP(Sales_Data17[[#This Row],[Delivery Region Index]],Regions_Table[#All],3,0)</f>
        <v>Thuringowa</v>
      </c>
      <c r="J5722">
        <v>43</v>
      </c>
      <c r="K5722">
        <v>6</v>
      </c>
      <c r="L5722" t="str">
        <f>VLOOKUP(Sales_Data17[[#This Row],[Product Description Index]],Products_Data[#All],2,0)</f>
        <v>Socks</v>
      </c>
      <c r="M5722">
        <v>4</v>
      </c>
      <c r="N5722" s="9">
        <v>20.100000000000001</v>
      </c>
      <c r="O5722" s="9">
        <f>Sales_Data17[[#This Row],[Order Quantity]]*Sales_Data17[[#This Row],[Unit Price]]</f>
        <v>80.400000000000006</v>
      </c>
      <c r="P5722" s="9">
        <v>14.874000000000002</v>
      </c>
      <c r="Q5722" s="9">
        <f>Sales_Data17[[#This Row],[Line Total]]-(Sales_Data17[[#This Row],[Total Unit Cost]]*Sales_Data17[[#This Row],[Order Quantity]])</f>
        <v>20.903999999999996</v>
      </c>
      <c r="R5722" s="1" t="str">
        <f>TEXT(Sales_Data17[[#This Row],[OrderDate]],"MMM")</f>
        <v>Jul</v>
      </c>
      <c r="S5722" s="1" t="str">
        <f t="shared" si="89"/>
        <v>2015</v>
      </c>
    </row>
    <row r="5723" spans="1:19">
      <c r="A5723" t="s">
        <v>5746</v>
      </c>
      <c r="B5723" s="2">
        <v>42208</v>
      </c>
      <c r="C5723" s="2" t="str">
        <f>VLOOKUP(Sales_Data17[[#This Row],[Customer Name Index]],Customer_Data[#All],2,0)</f>
        <v xml:space="preserve">Medline </v>
      </c>
      <c r="D5723">
        <v>12</v>
      </c>
      <c r="E5723" t="s">
        <v>4</v>
      </c>
      <c r="F5723" t="s">
        <v>8168</v>
      </c>
      <c r="G5723" t="s">
        <v>8026</v>
      </c>
      <c r="H5723" t="str">
        <f>VLOOKUP(Sales_Data17[[#This Row],[Delivery Region Index]],Regions_Table[#All],2,0)</f>
        <v>Queensland</v>
      </c>
      <c r="I5723" t="str">
        <f>VLOOKUP(Sales_Data17[[#This Row],[Delivery Region Index]],Regions_Table[#All],3,0)</f>
        <v>Ipswich</v>
      </c>
      <c r="J5723">
        <v>34</v>
      </c>
      <c r="K5723">
        <v>5</v>
      </c>
      <c r="L5723" t="str">
        <f>VLOOKUP(Sales_Data17[[#This Row],[Product Description Index]],Products_Data[#All],2,0)</f>
        <v>Hats</v>
      </c>
      <c r="M5723">
        <v>6</v>
      </c>
      <c r="N5723" s="9">
        <v>116.13333333333334</v>
      </c>
      <c r="O5723" s="9">
        <f>Sales_Data17[[#This Row],[Order Quantity]]*Sales_Data17[[#This Row],[Unit Price]]</f>
        <v>696.80000000000007</v>
      </c>
      <c r="P5723" s="9">
        <v>98.713333333333324</v>
      </c>
      <c r="Q5723" s="9">
        <f>Sales_Data17[[#This Row],[Line Total]]-(Sales_Data17[[#This Row],[Total Unit Cost]]*Sales_Data17[[#This Row],[Order Quantity]])</f>
        <v>104.5200000000001</v>
      </c>
      <c r="R5723" s="1" t="str">
        <f>TEXT(Sales_Data17[[#This Row],[OrderDate]],"MMM")</f>
        <v>Jul</v>
      </c>
      <c r="S5723" s="1" t="str">
        <f t="shared" si="89"/>
        <v>2015</v>
      </c>
    </row>
    <row r="5724" spans="1:19">
      <c r="A5724" t="s">
        <v>5747</v>
      </c>
      <c r="B5724" s="2">
        <v>42209</v>
      </c>
      <c r="C5724" s="2" t="str">
        <f>VLOOKUP(Sales_Data17[[#This Row],[Customer Name Index]],Customer_Data[#All],2,0)</f>
        <v xml:space="preserve">Linde </v>
      </c>
      <c r="D5724">
        <v>14</v>
      </c>
      <c r="E5724" t="s">
        <v>4</v>
      </c>
      <c r="F5724" t="s">
        <v>8168</v>
      </c>
      <c r="G5724" t="s">
        <v>8026</v>
      </c>
      <c r="H5724" t="str">
        <f>VLOOKUP(Sales_Data17[[#This Row],[Delivery Region Index]],Regions_Table[#All],2,0)</f>
        <v>Queensland</v>
      </c>
      <c r="I5724" t="str">
        <f>VLOOKUP(Sales_Data17[[#This Row],[Delivery Region Index]],Regions_Table[#All],3,0)</f>
        <v>Nambour</v>
      </c>
      <c r="J5724">
        <v>39</v>
      </c>
      <c r="K5724">
        <v>6</v>
      </c>
      <c r="L5724" t="str">
        <f>VLOOKUP(Sales_Data17[[#This Row],[Product Description Index]],Products_Data[#All],2,0)</f>
        <v>Socks</v>
      </c>
      <c r="M5724">
        <v>6</v>
      </c>
      <c r="N5724" s="9">
        <v>106.45555555555556</v>
      </c>
      <c r="O5724" s="9">
        <f>Sales_Data17[[#This Row],[Order Quantity]]*Sales_Data17[[#This Row],[Unit Price]]</f>
        <v>638.73333333333335</v>
      </c>
      <c r="P5724" s="9">
        <v>48.969555555555559</v>
      </c>
      <c r="Q5724" s="9">
        <f>Sales_Data17[[#This Row],[Line Total]]-(Sales_Data17[[#This Row],[Total Unit Cost]]*Sales_Data17[[#This Row],[Order Quantity]])</f>
        <v>344.916</v>
      </c>
      <c r="R5724" s="1" t="str">
        <f>TEXT(Sales_Data17[[#This Row],[OrderDate]],"MMM")</f>
        <v>Jul</v>
      </c>
      <c r="S5724" s="1" t="str">
        <f t="shared" si="89"/>
        <v>2015</v>
      </c>
    </row>
    <row r="5725" spans="1:19">
      <c r="A5725" t="s">
        <v>5748</v>
      </c>
      <c r="B5725" s="2">
        <v>42211</v>
      </c>
      <c r="C5725" s="2" t="str">
        <f>VLOOKUP(Sales_Data17[[#This Row],[Customer Name Index]],Customer_Data[#All],2,0)</f>
        <v>Avon Corp</v>
      </c>
      <c r="D5725">
        <v>1</v>
      </c>
      <c r="E5725" t="s">
        <v>4</v>
      </c>
      <c r="F5725" t="s">
        <v>8168</v>
      </c>
      <c r="G5725" t="s">
        <v>8027</v>
      </c>
      <c r="H5725" t="str">
        <f>VLOOKUP(Sales_Data17[[#This Row],[Delivery Region Index]],Regions_Table[#All],2,0)</f>
        <v>New South Wales</v>
      </c>
      <c r="I5725" t="str">
        <f>VLOOKUP(Sales_Data17[[#This Row],[Delivery Region Index]],Regions_Table[#All],3,0)</f>
        <v>Sydney</v>
      </c>
      <c r="J5725">
        <v>1</v>
      </c>
      <c r="K5725">
        <v>1</v>
      </c>
      <c r="L5725" t="str">
        <f>VLOOKUP(Sales_Data17[[#This Row],[Product Description Index]],Products_Data[#All],2,0)</f>
        <v>Shirts</v>
      </c>
      <c r="M5725">
        <v>1</v>
      </c>
      <c r="N5725" s="9">
        <v>123.57777777777778</v>
      </c>
      <c r="O5725" s="9">
        <f>Sales_Data17[[#This Row],[Order Quantity]]*Sales_Data17[[#This Row],[Unit Price]]</f>
        <v>123.57777777777778</v>
      </c>
      <c r="P5725" s="9">
        <v>86.504444444444445</v>
      </c>
      <c r="Q5725" s="9">
        <f>Sales_Data17[[#This Row],[Line Total]]-(Sales_Data17[[#This Row],[Total Unit Cost]]*Sales_Data17[[#This Row],[Order Quantity]])</f>
        <v>37.073333333333338</v>
      </c>
      <c r="R5725" s="1" t="str">
        <f>TEXT(Sales_Data17[[#This Row],[OrderDate]],"MMM")</f>
        <v>Jul</v>
      </c>
      <c r="S5725" s="1" t="str">
        <f t="shared" si="89"/>
        <v>2015</v>
      </c>
    </row>
    <row r="5726" spans="1:19">
      <c r="A5726" t="s">
        <v>5749</v>
      </c>
      <c r="B5726" s="2">
        <v>42211</v>
      </c>
      <c r="C5726" s="2" t="str">
        <f>VLOOKUP(Sales_Data17[[#This Row],[Customer Name Index]],Customer_Data[#All],2,0)</f>
        <v>Pure Group</v>
      </c>
      <c r="D5726">
        <v>17</v>
      </c>
      <c r="E5726" t="s">
        <v>2</v>
      </c>
      <c r="F5726" t="s">
        <v>8168</v>
      </c>
      <c r="G5726" t="s">
        <v>8025</v>
      </c>
      <c r="H5726" t="str">
        <f>VLOOKUP(Sales_Data17[[#This Row],[Delivery Region Index]],Regions_Table[#All],2,0)</f>
        <v>Victoria</v>
      </c>
      <c r="I5726" t="str">
        <f>VLOOKUP(Sales_Data17[[#This Row],[Delivery Region Index]],Regions_Table[#All],3,0)</f>
        <v>Benalla</v>
      </c>
      <c r="J5726">
        <v>48</v>
      </c>
      <c r="K5726">
        <v>7</v>
      </c>
      <c r="L5726" t="str">
        <f>VLOOKUP(Sales_Data17[[#This Row],[Product Description Index]],Products_Data[#All],2,0)</f>
        <v>Dress Shirts</v>
      </c>
      <c r="M5726">
        <v>4</v>
      </c>
      <c r="N5726" s="9">
        <v>209.93333333333334</v>
      </c>
      <c r="O5726" s="9">
        <f>Sales_Data17[[#This Row],[Order Quantity]]*Sales_Data17[[#This Row],[Unit Price]]</f>
        <v>839.73333333333335</v>
      </c>
      <c r="P5726" s="9">
        <v>100.768</v>
      </c>
      <c r="Q5726" s="9">
        <f>Sales_Data17[[#This Row],[Line Total]]-(Sales_Data17[[#This Row],[Total Unit Cost]]*Sales_Data17[[#This Row],[Order Quantity]])</f>
        <v>436.66133333333335</v>
      </c>
      <c r="R5726" s="1" t="str">
        <f>TEXT(Sales_Data17[[#This Row],[OrderDate]],"MMM")</f>
        <v>Jul</v>
      </c>
      <c r="S5726" s="1" t="str">
        <f t="shared" si="89"/>
        <v>2015</v>
      </c>
    </row>
    <row r="5727" spans="1:19">
      <c r="A5727" t="s">
        <v>5750</v>
      </c>
      <c r="B5727" s="2">
        <v>42212</v>
      </c>
      <c r="C5727" s="2" t="str">
        <f>VLOOKUP(Sales_Data17[[#This Row],[Customer Name Index]],Customer_Data[#All],2,0)</f>
        <v>Rochester Ltd</v>
      </c>
      <c r="D5727">
        <v>15</v>
      </c>
      <c r="E5727" t="s">
        <v>4</v>
      </c>
      <c r="F5727" t="s">
        <v>8168</v>
      </c>
      <c r="G5727" t="s">
        <v>8025</v>
      </c>
      <c r="H5727" t="str">
        <f>VLOOKUP(Sales_Data17[[#This Row],[Delivery Region Index]],Regions_Table[#All],2,0)</f>
        <v>Queensland</v>
      </c>
      <c r="I5727" t="str">
        <f>VLOOKUP(Sales_Data17[[#This Row],[Delivery Region Index]],Regions_Table[#All],3,0)</f>
        <v>Thuringowa</v>
      </c>
      <c r="J5727">
        <v>43</v>
      </c>
      <c r="K5727">
        <v>6</v>
      </c>
      <c r="L5727" t="str">
        <f>VLOOKUP(Sales_Data17[[#This Row],[Product Description Index]],Products_Data[#All],2,0)</f>
        <v>Socks</v>
      </c>
      <c r="M5727">
        <v>3</v>
      </c>
      <c r="N5727" s="9">
        <v>123.57777777777778</v>
      </c>
      <c r="O5727" s="9">
        <f>Sales_Data17[[#This Row],[Order Quantity]]*Sales_Data17[[#This Row],[Unit Price]]</f>
        <v>370.73333333333335</v>
      </c>
      <c r="P5727" s="9">
        <v>82.797111111111121</v>
      </c>
      <c r="Q5727" s="9">
        <f>Sales_Data17[[#This Row],[Line Total]]-(Sales_Data17[[#This Row],[Total Unit Cost]]*Sales_Data17[[#This Row],[Order Quantity]])</f>
        <v>122.34199999999998</v>
      </c>
      <c r="R5727" s="1" t="str">
        <f>TEXT(Sales_Data17[[#This Row],[OrderDate]],"MMM")</f>
        <v>Jul</v>
      </c>
      <c r="S5727" s="1" t="str">
        <f t="shared" si="89"/>
        <v>2015</v>
      </c>
    </row>
    <row r="5728" spans="1:19">
      <c r="A5728" t="s">
        <v>5751</v>
      </c>
      <c r="B5728" s="2">
        <v>42212</v>
      </c>
      <c r="C5728" s="2" t="str">
        <f>VLOOKUP(Sales_Data17[[#This Row],[Customer Name Index]],Customer_Data[#All],2,0)</f>
        <v>ETUDE Ltd</v>
      </c>
      <c r="D5728">
        <v>4</v>
      </c>
      <c r="E5728" t="s">
        <v>2</v>
      </c>
      <c r="F5728" t="s">
        <v>8168</v>
      </c>
      <c r="G5728" t="s">
        <v>8027</v>
      </c>
      <c r="H5728" t="str">
        <f>VLOOKUP(Sales_Data17[[#This Row],[Delivery Region Index]],Regions_Table[#All],2,0)</f>
        <v>New South Wales</v>
      </c>
      <c r="I5728" t="str">
        <f>VLOOKUP(Sales_Data17[[#This Row],[Delivery Region Index]],Regions_Table[#All],3,0)</f>
        <v>Gosford</v>
      </c>
      <c r="J5728">
        <v>9</v>
      </c>
      <c r="K5728">
        <v>2</v>
      </c>
      <c r="L5728" t="str">
        <f>VLOOKUP(Sales_Data17[[#This Row],[Product Description Index]],Products_Data[#All],2,0)</f>
        <v>Pants</v>
      </c>
      <c r="M5728">
        <v>5</v>
      </c>
      <c r="N5728" s="9">
        <v>29.777777777777779</v>
      </c>
      <c r="O5728" s="9">
        <f>Sales_Data17[[#This Row],[Order Quantity]]*Sales_Data17[[#This Row],[Unit Price]]</f>
        <v>148.88888888888889</v>
      </c>
      <c r="P5728" s="9">
        <v>22.63111111111111</v>
      </c>
      <c r="Q5728" s="9">
        <f>Sales_Data17[[#This Row],[Line Total]]-(Sales_Data17[[#This Row],[Total Unit Cost]]*Sales_Data17[[#This Row],[Order Quantity]])</f>
        <v>35.733333333333334</v>
      </c>
      <c r="R5728" s="1" t="str">
        <f>TEXT(Sales_Data17[[#This Row],[OrderDate]],"MMM")</f>
        <v>Jul</v>
      </c>
      <c r="S5728" s="1" t="str">
        <f t="shared" si="89"/>
        <v>2015</v>
      </c>
    </row>
    <row r="5729" spans="1:19">
      <c r="A5729" t="s">
        <v>5752</v>
      </c>
      <c r="B5729" s="2">
        <v>42212</v>
      </c>
      <c r="C5729" s="2" t="str">
        <f>VLOOKUP(Sales_Data17[[#This Row],[Customer Name Index]],Customer_Data[#All],2,0)</f>
        <v>Eminence Corp</v>
      </c>
      <c r="D5729">
        <v>18</v>
      </c>
      <c r="E5729" t="s">
        <v>2</v>
      </c>
      <c r="F5729" t="s">
        <v>8168</v>
      </c>
      <c r="G5729" t="s">
        <v>8025</v>
      </c>
      <c r="H5729" t="str">
        <f>VLOOKUP(Sales_Data17[[#This Row],[Delivery Region Index]],Regions_Table[#All],2,0)</f>
        <v>Victoria</v>
      </c>
      <c r="I5729" t="str">
        <f>VLOOKUP(Sales_Data17[[#This Row],[Delivery Region Index]],Regions_Table[#All],3,0)</f>
        <v>Geelong</v>
      </c>
      <c r="J5729">
        <v>51</v>
      </c>
      <c r="K5729">
        <v>8</v>
      </c>
      <c r="L5729" t="str">
        <f>VLOOKUP(Sales_Data17[[#This Row],[Product Description Index]],Products_Data[#All],2,0)</f>
        <v>Shoes</v>
      </c>
      <c r="M5729">
        <v>7</v>
      </c>
      <c r="N5729" s="9">
        <v>381.9</v>
      </c>
      <c r="O5729" s="9">
        <f>Sales_Data17[[#This Row],[Order Quantity]]*Sales_Data17[[#This Row],[Unit Price]]</f>
        <v>2673.2999999999997</v>
      </c>
      <c r="P5729" s="9">
        <v>244.41600000000003</v>
      </c>
      <c r="Q5729" s="9">
        <f>Sales_Data17[[#This Row],[Line Total]]-(Sales_Data17[[#This Row],[Total Unit Cost]]*Sales_Data17[[#This Row],[Order Quantity]])</f>
        <v>962.38799999999947</v>
      </c>
      <c r="R5729" s="1" t="str">
        <f>TEXT(Sales_Data17[[#This Row],[OrderDate]],"MMM")</f>
        <v>Jul</v>
      </c>
      <c r="S5729" s="1" t="str">
        <f t="shared" si="89"/>
        <v>2015</v>
      </c>
    </row>
    <row r="5730" spans="1:19">
      <c r="A5730" t="s">
        <v>5753</v>
      </c>
      <c r="B5730" s="2">
        <v>42212</v>
      </c>
      <c r="C5730" s="2" t="str">
        <f>VLOOKUP(Sales_Data17[[#This Row],[Customer Name Index]],Customer_Data[#All],2,0)</f>
        <v>Medsep Group</v>
      </c>
      <c r="D5730">
        <v>8</v>
      </c>
      <c r="E5730" t="s">
        <v>3</v>
      </c>
      <c r="F5730" t="s">
        <v>8168</v>
      </c>
      <c r="G5730" t="s">
        <v>8027</v>
      </c>
      <c r="H5730" t="str">
        <f>VLOOKUP(Sales_Data17[[#This Row],[Delivery Region Index]],Regions_Table[#All],2,0)</f>
        <v>New South Wales</v>
      </c>
      <c r="I5730" t="str">
        <f>VLOOKUP(Sales_Data17[[#This Row],[Delivery Region Index]],Regions_Table[#All],3,0)</f>
        <v>Tweed Heads</v>
      </c>
      <c r="J5730">
        <v>22</v>
      </c>
      <c r="K5730">
        <v>3</v>
      </c>
      <c r="L5730" t="str">
        <f>VLOOKUP(Sales_Data17[[#This Row],[Product Description Index]],Products_Data[#All],2,0)</f>
        <v>Sunglasses</v>
      </c>
      <c r="M5730">
        <v>2</v>
      </c>
      <c r="N5730" s="9">
        <v>125.06666666666668</v>
      </c>
      <c r="O5730" s="9">
        <f>Sales_Data17[[#This Row],[Order Quantity]]*Sales_Data17[[#This Row],[Unit Price]]</f>
        <v>250.13333333333335</v>
      </c>
      <c r="P5730" s="9">
        <v>63.784000000000006</v>
      </c>
      <c r="Q5730" s="9">
        <f>Sales_Data17[[#This Row],[Line Total]]-(Sales_Data17[[#This Row],[Total Unit Cost]]*Sales_Data17[[#This Row],[Order Quantity]])</f>
        <v>122.56533333333334</v>
      </c>
      <c r="R5730" s="1" t="str">
        <f>TEXT(Sales_Data17[[#This Row],[OrderDate]],"MMM")</f>
        <v>Jul</v>
      </c>
      <c r="S5730" s="1" t="str">
        <f t="shared" si="89"/>
        <v>2015</v>
      </c>
    </row>
    <row r="5731" spans="1:19">
      <c r="A5731" t="s">
        <v>5754</v>
      </c>
      <c r="B5731" s="2">
        <v>42213</v>
      </c>
      <c r="C5731" s="2" t="str">
        <f>VLOOKUP(Sales_Data17[[#This Row],[Customer Name Index]],Customer_Data[#All],2,0)</f>
        <v>Pure Group</v>
      </c>
      <c r="D5731">
        <v>17</v>
      </c>
      <c r="E5731" t="s">
        <v>2</v>
      </c>
      <c r="F5731" t="s">
        <v>8168</v>
      </c>
      <c r="G5731" t="s">
        <v>8025</v>
      </c>
      <c r="H5731" t="str">
        <f>VLOOKUP(Sales_Data17[[#This Row],[Delivery Region Index]],Regions_Table[#All],2,0)</f>
        <v>Victoria</v>
      </c>
      <c r="I5731" t="str">
        <f>VLOOKUP(Sales_Data17[[#This Row],[Delivery Region Index]],Regions_Table[#All],3,0)</f>
        <v>Benalla</v>
      </c>
      <c r="J5731">
        <v>48</v>
      </c>
      <c r="K5731">
        <v>7</v>
      </c>
      <c r="L5731" t="str">
        <f>VLOOKUP(Sales_Data17[[#This Row],[Product Description Index]],Products_Data[#All],2,0)</f>
        <v>Dress Shirts</v>
      </c>
      <c r="M5731">
        <v>1</v>
      </c>
      <c r="N5731" s="9">
        <v>119.85555555555555</v>
      </c>
      <c r="O5731" s="9">
        <f>Sales_Data17[[#This Row],[Order Quantity]]*Sales_Data17[[#This Row],[Unit Price]]</f>
        <v>119.85555555555555</v>
      </c>
      <c r="P5731" s="9">
        <v>80.303222222222232</v>
      </c>
      <c r="Q5731" s="9">
        <f>Sales_Data17[[#This Row],[Line Total]]-(Sales_Data17[[#This Row],[Total Unit Cost]]*Sales_Data17[[#This Row],[Order Quantity]])</f>
        <v>39.552333333333323</v>
      </c>
      <c r="R5731" s="1" t="str">
        <f>TEXT(Sales_Data17[[#This Row],[OrderDate]],"MMM")</f>
        <v>Jul</v>
      </c>
      <c r="S5731" s="1" t="str">
        <f t="shared" si="89"/>
        <v>2015</v>
      </c>
    </row>
    <row r="5732" spans="1:19">
      <c r="A5732" t="s">
        <v>5755</v>
      </c>
      <c r="B5732" s="2">
        <v>42213</v>
      </c>
      <c r="C5732" s="2" t="str">
        <f>VLOOKUP(Sales_Data17[[#This Row],[Customer Name Index]],Customer_Data[#All],2,0)</f>
        <v>Eminence Corp</v>
      </c>
      <c r="D5732">
        <v>18</v>
      </c>
      <c r="E5732" t="s">
        <v>3</v>
      </c>
      <c r="F5732" t="s">
        <v>8168</v>
      </c>
      <c r="G5732" t="s">
        <v>8025</v>
      </c>
      <c r="H5732" t="str">
        <f>VLOOKUP(Sales_Data17[[#This Row],[Delivery Region Index]],Regions_Table[#All],2,0)</f>
        <v>Victoria</v>
      </c>
      <c r="I5732" t="str">
        <f>VLOOKUP(Sales_Data17[[#This Row],[Delivery Region Index]],Regions_Table[#All],3,0)</f>
        <v>Geelong</v>
      </c>
      <c r="J5732">
        <v>51</v>
      </c>
      <c r="K5732">
        <v>7</v>
      </c>
      <c r="L5732" t="str">
        <f>VLOOKUP(Sales_Data17[[#This Row],[Product Description Index]],Products_Data[#All],2,0)</f>
        <v>Dress Shirts</v>
      </c>
      <c r="M5732">
        <v>4</v>
      </c>
      <c r="N5732" s="9">
        <v>29.777777777777779</v>
      </c>
      <c r="O5732" s="9">
        <f>Sales_Data17[[#This Row],[Order Quantity]]*Sales_Data17[[#This Row],[Unit Price]]</f>
        <v>119.11111111111111</v>
      </c>
      <c r="P5732" s="9">
        <v>19.653333333333332</v>
      </c>
      <c r="Q5732" s="9">
        <f>Sales_Data17[[#This Row],[Line Total]]-(Sales_Data17[[#This Row],[Total Unit Cost]]*Sales_Data17[[#This Row],[Order Quantity]])</f>
        <v>40.497777777777785</v>
      </c>
      <c r="R5732" s="1" t="str">
        <f>TEXT(Sales_Data17[[#This Row],[OrderDate]],"MMM")</f>
        <v>Jul</v>
      </c>
      <c r="S5732" s="1" t="str">
        <f t="shared" si="89"/>
        <v>2015</v>
      </c>
    </row>
    <row r="5733" spans="1:19">
      <c r="A5733" t="s">
        <v>5756</v>
      </c>
      <c r="B5733" s="2">
        <v>42213</v>
      </c>
      <c r="C5733" s="2" t="str">
        <f>VLOOKUP(Sales_Data17[[#This Row],[Customer Name Index]],Customer_Data[#All],2,0)</f>
        <v>Pacific Ltd</v>
      </c>
      <c r="D5733">
        <v>20</v>
      </c>
      <c r="E5733" t="s">
        <v>2</v>
      </c>
      <c r="F5733" t="s">
        <v>8168</v>
      </c>
      <c r="G5733" t="s">
        <v>8028</v>
      </c>
      <c r="H5733" t="str">
        <f>VLOOKUP(Sales_Data17[[#This Row],[Delivery Region Index]],Regions_Table[#All],2,0)</f>
        <v>Victoria</v>
      </c>
      <c r="I5733" t="str">
        <f>VLOOKUP(Sales_Data17[[#This Row],[Delivery Region Index]],Regions_Table[#All],3,0)</f>
        <v>Wangaratta</v>
      </c>
      <c r="J5733">
        <v>56</v>
      </c>
      <c r="K5733">
        <v>8</v>
      </c>
      <c r="L5733" t="str">
        <f>VLOOKUP(Sales_Data17[[#This Row],[Product Description Index]],Products_Data[#All],2,0)</f>
        <v>Shoes</v>
      </c>
      <c r="M5733">
        <v>9</v>
      </c>
      <c r="N5733" s="9">
        <v>249.38888888888889</v>
      </c>
      <c r="O5733" s="9">
        <f>Sales_Data17[[#This Row],[Order Quantity]]*Sales_Data17[[#This Row],[Unit Price]]</f>
        <v>2244.5</v>
      </c>
      <c r="P5733" s="9">
        <v>124.69444444444444</v>
      </c>
      <c r="Q5733" s="9">
        <f>Sales_Data17[[#This Row],[Line Total]]-(Sales_Data17[[#This Row],[Total Unit Cost]]*Sales_Data17[[#This Row],[Order Quantity]])</f>
        <v>1122.25</v>
      </c>
      <c r="R5733" s="1" t="str">
        <f>TEXT(Sales_Data17[[#This Row],[OrderDate]],"MMM")</f>
        <v>Jul</v>
      </c>
      <c r="S5733" s="1" t="str">
        <f t="shared" si="89"/>
        <v>2015</v>
      </c>
    </row>
    <row r="5734" spans="1:19">
      <c r="A5734" t="s">
        <v>5757</v>
      </c>
      <c r="B5734" s="2">
        <v>42213</v>
      </c>
      <c r="C5734" s="2" t="str">
        <f>VLOOKUP(Sales_Data17[[#This Row],[Customer Name Index]],Customer_Data[#All],2,0)</f>
        <v>3LAB, Ltd</v>
      </c>
      <c r="D5734">
        <v>16</v>
      </c>
      <c r="E5734" t="s">
        <v>4</v>
      </c>
      <c r="F5734" t="s">
        <v>8168</v>
      </c>
      <c r="G5734" t="s">
        <v>8025</v>
      </c>
      <c r="H5734" t="str">
        <f>VLOOKUP(Sales_Data17[[#This Row],[Delivery Region Index]],Regions_Table[#All],2,0)</f>
        <v>Queensland</v>
      </c>
      <c r="I5734" t="str">
        <f>VLOOKUP(Sales_Data17[[#This Row],[Delivery Region Index]],Regions_Table[#All],3,0)</f>
        <v>Townsville</v>
      </c>
      <c r="J5734">
        <v>45</v>
      </c>
      <c r="K5734">
        <v>7</v>
      </c>
      <c r="L5734" t="str">
        <f>VLOOKUP(Sales_Data17[[#This Row],[Product Description Index]],Products_Data[#All],2,0)</f>
        <v>Dress Shirts</v>
      </c>
      <c r="M5734">
        <v>8</v>
      </c>
      <c r="N5734" s="9">
        <v>323.83333333333331</v>
      </c>
      <c r="O5734" s="9">
        <f>Sales_Data17[[#This Row],[Order Quantity]]*Sales_Data17[[#This Row],[Unit Price]]</f>
        <v>2590.6666666666665</v>
      </c>
      <c r="P5734" s="9">
        <v>187.82333333333332</v>
      </c>
      <c r="Q5734" s="9">
        <f>Sales_Data17[[#This Row],[Line Total]]-(Sales_Data17[[#This Row],[Total Unit Cost]]*Sales_Data17[[#This Row],[Order Quantity]])</f>
        <v>1088.08</v>
      </c>
      <c r="R5734" s="1" t="str">
        <f>TEXT(Sales_Data17[[#This Row],[OrderDate]],"MMM")</f>
        <v>Jul</v>
      </c>
      <c r="S5734" s="1" t="str">
        <f t="shared" si="89"/>
        <v>2015</v>
      </c>
    </row>
    <row r="5735" spans="1:19">
      <c r="A5735" t="s">
        <v>5758</v>
      </c>
      <c r="B5735" s="2">
        <v>42213</v>
      </c>
      <c r="C5735" s="2" t="str">
        <f>VLOOKUP(Sales_Data17[[#This Row],[Customer Name Index]],Customer_Data[#All],2,0)</f>
        <v>Avon Corp</v>
      </c>
      <c r="D5735">
        <v>1</v>
      </c>
      <c r="E5735" t="s">
        <v>4</v>
      </c>
      <c r="F5735" t="s">
        <v>8168</v>
      </c>
      <c r="G5735" t="s">
        <v>8027</v>
      </c>
      <c r="H5735" t="str">
        <f>VLOOKUP(Sales_Data17[[#This Row],[Delivery Region Index]],Regions_Table[#All],2,0)</f>
        <v>New South Wales</v>
      </c>
      <c r="I5735" t="str">
        <f>VLOOKUP(Sales_Data17[[#This Row],[Delivery Region Index]],Regions_Table[#All],3,0)</f>
        <v>Sydney</v>
      </c>
      <c r="J5735">
        <v>1</v>
      </c>
      <c r="K5735">
        <v>1</v>
      </c>
      <c r="L5735" t="str">
        <f>VLOOKUP(Sales_Data17[[#This Row],[Product Description Index]],Products_Data[#All],2,0)</f>
        <v>Shirts</v>
      </c>
      <c r="M5735">
        <v>7</v>
      </c>
      <c r="N5735" s="9">
        <v>434.01111111111112</v>
      </c>
      <c r="O5735" s="9">
        <f>Sales_Data17[[#This Row],[Order Quantity]]*Sales_Data17[[#This Row],[Unit Price]]</f>
        <v>3038.077777777778</v>
      </c>
      <c r="P5735" s="9">
        <v>282.10722222222222</v>
      </c>
      <c r="Q5735" s="9">
        <f>Sales_Data17[[#This Row],[Line Total]]-(Sales_Data17[[#This Row],[Total Unit Cost]]*Sales_Data17[[#This Row],[Order Quantity]])</f>
        <v>1063.3272222222224</v>
      </c>
      <c r="R5735" s="1" t="str">
        <f>TEXT(Sales_Data17[[#This Row],[OrderDate]],"MMM")</f>
        <v>Jul</v>
      </c>
      <c r="S5735" s="1" t="str">
        <f t="shared" si="89"/>
        <v>2015</v>
      </c>
    </row>
    <row r="5736" spans="1:19">
      <c r="A5736" t="s">
        <v>5759</v>
      </c>
      <c r="B5736" s="2">
        <v>42214</v>
      </c>
      <c r="C5736" s="2" t="str">
        <f>VLOOKUP(Sales_Data17[[#This Row],[Customer Name Index]],Customer_Data[#All],2,0)</f>
        <v xml:space="preserve">Ei </v>
      </c>
      <c r="D5736">
        <v>9</v>
      </c>
      <c r="E5736" t="s">
        <v>3</v>
      </c>
      <c r="F5736" t="s">
        <v>8168</v>
      </c>
      <c r="G5736" t="s">
        <v>8027</v>
      </c>
      <c r="H5736" t="str">
        <f>VLOOKUP(Sales_Data17[[#This Row],[Delivery Region Index]],Regions_Table[#All],2,0)</f>
        <v>New South Wales</v>
      </c>
      <c r="I5736" t="str">
        <f>VLOOKUP(Sales_Data17[[#This Row],[Delivery Region Index]],Regions_Table[#All],3,0)</f>
        <v>Wyong</v>
      </c>
      <c r="J5736">
        <v>25</v>
      </c>
      <c r="K5736">
        <v>4</v>
      </c>
      <c r="L5736" t="str">
        <f>VLOOKUP(Sales_Data17[[#This Row],[Product Description Index]],Products_Data[#All],2,0)</f>
        <v>Jeans</v>
      </c>
      <c r="M5736">
        <v>5</v>
      </c>
      <c r="N5736" s="9">
        <v>121.34444444444446</v>
      </c>
      <c r="O5736" s="9">
        <f>Sales_Data17[[#This Row],[Order Quantity]]*Sales_Data17[[#This Row],[Unit Price]]</f>
        <v>606.72222222222229</v>
      </c>
      <c r="P5736" s="9">
        <v>78.873888888888899</v>
      </c>
      <c r="Q5736" s="9">
        <f>Sales_Data17[[#This Row],[Line Total]]-(Sales_Data17[[#This Row],[Total Unit Cost]]*Sales_Data17[[#This Row],[Order Quantity]])</f>
        <v>212.35277777777776</v>
      </c>
      <c r="R5736" s="1" t="str">
        <f>TEXT(Sales_Data17[[#This Row],[OrderDate]],"MMM")</f>
        <v>Jul</v>
      </c>
      <c r="S5736" s="1" t="str">
        <f t="shared" si="89"/>
        <v>2015</v>
      </c>
    </row>
    <row r="5737" spans="1:19">
      <c r="A5737" t="s">
        <v>5760</v>
      </c>
      <c r="B5737" s="2">
        <v>42214</v>
      </c>
      <c r="C5737" s="2" t="str">
        <f>VLOOKUP(Sales_Data17[[#This Row],[Customer Name Index]],Customer_Data[#All],2,0)</f>
        <v>Elorac, Corp</v>
      </c>
      <c r="D5737">
        <v>3</v>
      </c>
      <c r="E5737" t="s">
        <v>4</v>
      </c>
      <c r="F5737" t="s">
        <v>8168</v>
      </c>
      <c r="G5737" t="s">
        <v>8027</v>
      </c>
      <c r="H5737" t="str">
        <f>VLOOKUP(Sales_Data17[[#This Row],[Delivery Region Index]],Regions_Table[#All],2,0)</f>
        <v>New South Wales</v>
      </c>
      <c r="I5737" t="str">
        <f>VLOOKUP(Sales_Data17[[#This Row],[Delivery Region Index]],Regions_Table[#All],3,0)</f>
        <v>Coffs Harbour</v>
      </c>
      <c r="J5737">
        <v>7</v>
      </c>
      <c r="K5737">
        <v>1</v>
      </c>
      <c r="L5737" t="str">
        <f>VLOOKUP(Sales_Data17[[#This Row],[Product Description Index]],Products_Data[#All],2,0)</f>
        <v>Shirts</v>
      </c>
      <c r="M5737">
        <v>5</v>
      </c>
      <c r="N5737" s="9">
        <v>74.444444444444443</v>
      </c>
      <c r="O5737" s="9">
        <f>Sales_Data17[[#This Row],[Order Quantity]]*Sales_Data17[[#This Row],[Unit Price]]</f>
        <v>372.22222222222223</v>
      </c>
      <c r="P5737" s="9">
        <v>63.277777777777779</v>
      </c>
      <c r="Q5737" s="9">
        <f>Sales_Data17[[#This Row],[Line Total]]-(Sales_Data17[[#This Row],[Total Unit Cost]]*Sales_Data17[[#This Row],[Order Quantity]])</f>
        <v>55.833333333333314</v>
      </c>
      <c r="R5737" s="1" t="str">
        <f>TEXT(Sales_Data17[[#This Row],[OrderDate]],"MMM")</f>
        <v>Jul</v>
      </c>
      <c r="S5737" s="1" t="str">
        <f t="shared" si="89"/>
        <v>2015</v>
      </c>
    </row>
    <row r="5738" spans="1:19">
      <c r="A5738" t="s">
        <v>5761</v>
      </c>
      <c r="B5738" s="2">
        <v>42214</v>
      </c>
      <c r="C5738" s="2" t="str">
        <f>VLOOKUP(Sales_Data17[[#This Row],[Customer Name Index]],Customer_Data[#All],2,0)</f>
        <v xml:space="preserve">Qualitest </v>
      </c>
      <c r="D5738">
        <v>19</v>
      </c>
      <c r="E5738" t="s">
        <v>3</v>
      </c>
      <c r="F5738" t="s">
        <v>8168</v>
      </c>
      <c r="G5738" t="s">
        <v>8028</v>
      </c>
      <c r="H5738" t="str">
        <f>VLOOKUP(Sales_Data17[[#This Row],[Delivery Region Index]],Regions_Table[#All],2,0)</f>
        <v>Victoria</v>
      </c>
      <c r="I5738" t="str">
        <f>VLOOKUP(Sales_Data17[[#This Row],[Delivery Region Index]],Regions_Table[#All],3,0)</f>
        <v>Shepparton</v>
      </c>
      <c r="J5738">
        <v>54</v>
      </c>
      <c r="K5738">
        <v>8</v>
      </c>
      <c r="L5738" t="str">
        <f>VLOOKUP(Sales_Data17[[#This Row],[Product Description Index]],Products_Data[#All],2,0)</f>
        <v>Shoes</v>
      </c>
      <c r="M5738">
        <v>3</v>
      </c>
      <c r="N5738" s="9">
        <v>138.46666666666667</v>
      </c>
      <c r="O5738" s="9">
        <f>Sales_Data17[[#This Row],[Order Quantity]]*Sales_Data17[[#This Row],[Unit Price]]</f>
        <v>415.4</v>
      </c>
      <c r="P5738" s="9">
        <v>73.387333333333345</v>
      </c>
      <c r="Q5738" s="9">
        <f>Sales_Data17[[#This Row],[Line Total]]-(Sales_Data17[[#This Row],[Total Unit Cost]]*Sales_Data17[[#This Row],[Order Quantity]])</f>
        <v>195.23799999999994</v>
      </c>
      <c r="R5738" s="1" t="str">
        <f>TEXT(Sales_Data17[[#This Row],[OrderDate]],"MMM")</f>
        <v>Jul</v>
      </c>
      <c r="S5738" s="1" t="str">
        <f t="shared" si="89"/>
        <v>2015</v>
      </c>
    </row>
    <row r="5739" spans="1:19">
      <c r="A5739" t="s">
        <v>5762</v>
      </c>
      <c r="B5739" s="2">
        <v>42214</v>
      </c>
      <c r="C5739" s="2" t="str">
        <f>VLOOKUP(Sales_Data17[[#This Row],[Customer Name Index]],Customer_Data[#All],2,0)</f>
        <v>Eminence Corp</v>
      </c>
      <c r="D5739">
        <v>18</v>
      </c>
      <c r="E5739" t="s">
        <v>4</v>
      </c>
      <c r="F5739" t="s">
        <v>8168</v>
      </c>
      <c r="G5739" t="s">
        <v>8025</v>
      </c>
      <c r="H5739" t="str">
        <f>VLOOKUP(Sales_Data17[[#This Row],[Delivery Region Index]],Regions_Table[#All],2,0)</f>
        <v>Victoria</v>
      </c>
      <c r="I5739" t="str">
        <f>VLOOKUP(Sales_Data17[[#This Row],[Delivery Region Index]],Regions_Table[#All],3,0)</f>
        <v>Bendigo</v>
      </c>
      <c r="J5739">
        <v>50</v>
      </c>
      <c r="K5739">
        <v>7</v>
      </c>
      <c r="L5739" t="str">
        <f>VLOOKUP(Sales_Data17[[#This Row],[Product Description Index]],Products_Data[#All],2,0)</f>
        <v>Dress Shirts</v>
      </c>
      <c r="M5739">
        <v>2</v>
      </c>
      <c r="N5739" s="9">
        <v>428.8</v>
      </c>
      <c r="O5739" s="9">
        <f>Sales_Data17[[#This Row],[Order Quantity]]*Sales_Data17[[#This Row],[Unit Price]]</f>
        <v>857.6</v>
      </c>
      <c r="P5739" s="9">
        <v>313.02400000000006</v>
      </c>
      <c r="Q5739" s="9">
        <f>Sales_Data17[[#This Row],[Line Total]]-(Sales_Data17[[#This Row],[Total Unit Cost]]*Sales_Data17[[#This Row],[Order Quantity]])</f>
        <v>231.55199999999991</v>
      </c>
      <c r="R5739" s="1" t="str">
        <f>TEXT(Sales_Data17[[#This Row],[OrderDate]],"MMM")</f>
        <v>Jul</v>
      </c>
      <c r="S5739" s="1" t="str">
        <f t="shared" si="89"/>
        <v>2015</v>
      </c>
    </row>
    <row r="5740" spans="1:19">
      <c r="A5740" t="s">
        <v>5763</v>
      </c>
      <c r="B5740" s="2">
        <v>42215</v>
      </c>
      <c r="C5740" s="2" t="str">
        <f>VLOOKUP(Sales_Data17[[#This Row],[Customer Name Index]],Customer_Data[#All],2,0)</f>
        <v>Procter Corp</v>
      </c>
      <c r="D5740">
        <v>5</v>
      </c>
      <c r="E5740" t="s">
        <v>3</v>
      </c>
      <c r="F5740" t="s">
        <v>8168</v>
      </c>
      <c r="G5740" t="s">
        <v>8027</v>
      </c>
      <c r="H5740" t="str">
        <f>VLOOKUP(Sales_Data17[[#This Row],[Delivery Region Index]],Regions_Table[#All],2,0)</f>
        <v>New South Wales</v>
      </c>
      <c r="I5740" t="str">
        <f>VLOOKUP(Sales_Data17[[#This Row],[Delivery Region Index]],Regions_Table[#All],3,0)</f>
        <v>Lake Macquarie</v>
      </c>
      <c r="J5740">
        <v>13</v>
      </c>
      <c r="K5740">
        <v>2</v>
      </c>
      <c r="L5740" t="str">
        <f>VLOOKUP(Sales_Data17[[#This Row],[Product Description Index]],Products_Data[#All],2,0)</f>
        <v>Pants</v>
      </c>
      <c r="M5740">
        <v>5</v>
      </c>
      <c r="N5740" s="9">
        <v>430.28888888888889</v>
      </c>
      <c r="O5740" s="9">
        <f>Sales_Data17[[#This Row],[Order Quantity]]*Sales_Data17[[#This Row],[Unit Price]]</f>
        <v>2151.4444444444443</v>
      </c>
      <c r="P5740" s="9">
        <v>318.41377777777774</v>
      </c>
      <c r="Q5740" s="9">
        <f>Sales_Data17[[#This Row],[Line Total]]-(Sales_Data17[[#This Row],[Total Unit Cost]]*Sales_Data17[[#This Row],[Order Quantity]])</f>
        <v>559.37555555555559</v>
      </c>
      <c r="R5740" s="1" t="str">
        <f>TEXT(Sales_Data17[[#This Row],[OrderDate]],"MMM")</f>
        <v>Jul</v>
      </c>
      <c r="S5740" s="1" t="str">
        <f t="shared" si="89"/>
        <v>2015</v>
      </c>
    </row>
    <row r="5741" spans="1:19">
      <c r="A5741" t="s">
        <v>5764</v>
      </c>
      <c r="B5741" s="2">
        <v>42215</v>
      </c>
      <c r="C5741" s="2" t="str">
        <f>VLOOKUP(Sales_Data17[[#This Row],[Customer Name Index]],Customer_Data[#All],2,0)</f>
        <v xml:space="preserve">WakeFern </v>
      </c>
      <c r="D5741">
        <v>2</v>
      </c>
      <c r="E5741" t="s">
        <v>3</v>
      </c>
      <c r="F5741" t="s">
        <v>8168</v>
      </c>
      <c r="G5741" t="s">
        <v>8027</v>
      </c>
      <c r="H5741" t="str">
        <f>VLOOKUP(Sales_Data17[[#This Row],[Delivery Region Index]],Regions_Table[#All],2,0)</f>
        <v>New South Wales</v>
      </c>
      <c r="I5741" t="str">
        <f>VLOOKUP(Sales_Data17[[#This Row],[Delivery Region Index]],Regions_Table[#All],3,0)</f>
        <v>Cessnock</v>
      </c>
      <c r="J5741">
        <v>6</v>
      </c>
      <c r="K5741">
        <v>1</v>
      </c>
      <c r="L5741" t="str">
        <f>VLOOKUP(Sales_Data17[[#This Row],[Product Description Index]],Products_Data[#All],2,0)</f>
        <v>Shirts</v>
      </c>
      <c r="M5741">
        <v>6</v>
      </c>
      <c r="N5741" s="9">
        <v>95.288888888888891</v>
      </c>
      <c r="O5741" s="9">
        <f>Sales_Data17[[#This Row],[Order Quantity]]*Sales_Data17[[#This Row],[Unit Price]]</f>
        <v>571.73333333333335</v>
      </c>
      <c r="P5741" s="9">
        <v>54.314666666666668</v>
      </c>
      <c r="Q5741" s="9">
        <f>Sales_Data17[[#This Row],[Line Total]]-(Sales_Data17[[#This Row],[Total Unit Cost]]*Sales_Data17[[#This Row],[Order Quantity]])</f>
        <v>245.84533333333331</v>
      </c>
      <c r="R5741" s="1" t="str">
        <f>TEXT(Sales_Data17[[#This Row],[OrderDate]],"MMM")</f>
        <v>Jul</v>
      </c>
      <c r="S5741" s="1" t="str">
        <f t="shared" si="89"/>
        <v>2015</v>
      </c>
    </row>
    <row r="5742" spans="1:19">
      <c r="A5742" t="s">
        <v>5765</v>
      </c>
      <c r="B5742" s="2">
        <v>42216</v>
      </c>
      <c r="C5742" s="2" t="str">
        <f>VLOOKUP(Sales_Data17[[#This Row],[Customer Name Index]],Customer_Data[#All],2,0)</f>
        <v>Procter Corp</v>
      </c>
      <c r="D5742">
        <v>5</v>
      </c>
      <c r="E5742" t="s">
        <v>2</v>
      </c>
      <c r="F5742" t="s">
        <v>8168</v>
      </c>
      <c r="G5742" t="s">
        <v>8027</v>
      </c>
      <c r="H5742" t="str">
        <f>VLOOKUP(Sales_Data17[[#This Row],[Delivery Region Index]],Regions_Table[#All],2,0)</f>
        <v>New South Wales</v>
      </c>
      <c r="I5742" t="str">
        <f>VLOOKUP(Sales_Data17[[#This Row],[Delivery Region Index]],Regions_Table[#All],3,0)</f>
        <v>Lismore</v>
      </c>
      <c r="J5742">
        <v>14</v>
      </c>
      <c r="K5742">
        <v>2</v>
      </c>
      <c r="L5742" t="str">
        <f>VLOOKUP(Sales_Data17[[#This Row],[Product Description Index]],Products_Data[#All],2,0)</f>
        <v>Pants</v>
      </c>
      <c r="M5742">
        <v>9</v>
      </c>
      <c r="N5742" s="9">
        <v>29.777777777777779</v>
      </c>
      <c r="O5742" s="9">
        <f>Sales_Data17[[#This Row],[Order Quantity]]*Sales_Data17[[#This Row],[Unit Price]]</f>
        <v>268</v>
      </c>
      <c r="P5742" s="9">
        <v>18.164444444444442</v>
      </c>
      <c r="Q5742" s="9">
        <f>Sales_Data17[[#This Row],[Line Total]]-(Sales_Data17[[#This Row],[Total Unit Cost]]*Sales_Data17[[#This Row],[Order Quantity]])</f>
        <v>104.52000000000004</v>
      </c>
      <c r="R5742" s="1" t="str">
        <f>TEXT(Sales_Data17[[#This Row],[OrderDate]],"MMM")</f>
        <v>Jul</v>
      </c>
      <c r="S5742" s="1" t="str">
        <f t="shared" si="89"/>
        <v>2015</v>
      </c>
    </row>
    <row r="5743" spans="1:19">
      <c r="A5743" t="s">
        <v>5766</v>
      </c>
      <c r="B5743" s="2">
        <v>42216</v>
      </c>
      <c r="C5743" s="2" t="str">
        <f>VLOOKUP(Sales_Data17[[#This Row],[Customer Name Index]],Customer_Data[#All],2,0)</f>
        <v>21st Ltd</v>
      </c>
      <c r="D5743">
        <v>10</v>
      </c>
      <c r="E5743" t="s">
        <v>4</v>
      </c>
      <c r="F5743" t="s">
        <v>8168</v>
      </c>
      <c r="G5743" t="s">
        <v>8026</v>
      </c>
      <c r="H5743" t="str">
        <f>VLOOKUP(Sales_Data17[[#This Row],[Delivery Region Index]],Regions_Table[#All],2,0)</f>
        <v>Queensland</v>
      </c>
      <c r="I5743" t="str">
        <f>VLOOKUP(Sales_Data17[[#This Row],[Delivery Region Index]],Regions_Table[#All],3,0)</f>
        <v>Cairns</v>
      </c>
      <c r="J5743">
        <v>28</v>
      </c>
      <c r="K5743">
        <v>4</v>
      </c>
      <c r="L5743" t="str">
        <f>VLOOKUP(Sales_Data17[[#This Row],[Product Description Index]],Products_Data[#All],2,0)</f>
        <v>Jeans</v>
      </c>
      <c r="M5743">
        <v>8</v>
      </c>
      <c r="N5743" s="9">
        <v>28.288888888888888</v>
      </c>
      <c r="O5743" s="9">
        <f>Sales_Data17[[#This Row],[Order Quantity]]*Sales_Data17[[#This Row],[Unit Price]]</f>
        <v>226.3111111111111</v>
      </c>
      <c r="P5743" s="9">
        <v>17.25622222222222</v>
      </c>
      <c r="Q5743" s="9">
        <f>Sales_Data17[[#This Row],[Line Total]]-(Sales_Data17[[#This Row],[Total Unit Cost]]*Sales_Data17[[#This Row],[Order Quantity]])</f>
        <v>88.26133333333334</v>
      </c>
      <c r="R5743" s="1" t="str">
        <f>TEXT(Sales_Data17[[#This Row],[OrderDate]],"MMM")</f>
        <v>Jul</v>
      </c>
      <c r="S5743" s="1" t="str">
        <f t="shared" si="89"/>
        <v>2015</v>
      </c>
    </row>
    <row r="5744" spans="1:19">
      <c r="A5744" t="s">
        <v>5767</v>
      </c>
      <c r="B5744" s="2">
        <v>42216</v>
      </c>
      <c r="C5744" s="2" t="str">
        <f>VLOOKUP(Sales_Data17[[#This Row],[Customer Name Index]],Customer_Data[#All],2,0)</f>
        <v>Eminence Corp</v>
      </c>
      <c r="D5744">
        <v>18</v>
      </c>
      <c r="E5744" t="s">
        <v>4</v>
      </c>
      <c r="F5744" t="s">
        <v>8168</v>
      </c>
      <c r="G5744" t="s">
        <v>8025</v>
      </c>
      <c r="H5744" t="str">
        <f>VLOOKUP(Sales_Data17[[#This Row],[Delivery Region Index]],Regions_Table[#All],2,0)</f>
        <v>Victoria</v>
      </c>
      <c r="I5744" t="str">
        <f>VLOOKUP(Sales_Data17[[#This Row],[Delivery Region Index]],Regions_Table[#All],3,0)</f>
        <v>Latrobe City</v>
      </c>
      <c r="J5744">
        <v>52</v>
      </c>
      <c r="K5744">
        <v>8</v>
      </c>
      <c r="L5744" t="str">
        <f>VLOOKUP(Sales_Data17[[#This Row],[Product Description Index]],Products_Data[#All],2,0)</f>
        <v>Shoes</v>
      </c>
      <c r="M5744">
        <v>1</v>
      </c>
      <c r="N5744" s="9">
        <v>275.44444444444446</v>
      </c>
      <c r="O5744" s="9">
        <f>Sales_Data17[[#This Row],[Order Quantity]]*Sales_Data17[[#This Row],[Unit Price]]</f>
        <v>275.44444444444446</v>
      </c>
      <c r="P5744" s="9">
        <v>115.68666666666667</v>
      </c>
      <c r="Q5744" s="9">
        <f>Sales_Data17[[#This Row],[Line Total]]-(Sales_Data17[[#This Row],[Total Unit Cost]]*Sales_Data17[[#This Row],[Order Quantity]])</f>
        <v>159.75777777777779</v>
      </c>
      <c r="R5744" s="1" t="str">
        <f>TEXT(Sales_Data17[[#This Row],[OrderDate]],"MMM")</f>
        <v>Jul</v>
      </c>
      <c r="S5744" s="1" t="str">
        <f t="shared" si="89"/>
        <v>2015</v>
      </c>
    </row>
    <row r="5745" spans="1:19">
      <c r="A5745" t="s">
        <v>5768</v>
      </c>
      <c r="B5745" s="2">
        <v>42216</v>
      </c>
      <c r="C5745" s="2" t="str">
        <f>VLOOKUP(Sales_Data17[[#This Row],[Customer Name Index]],Customer_Data[#All],2,0)</f>
        <v xml:space="preserve">Linde </v>
      </c>
      <c r="D5745">
        <v>14</v>
      </c>
      <c r="E5745" t="s">
        <v>2</v>
      </c>
      <c r="F5745" t="s">
        <v>8168</v>
      </c>
      <c r="G5745" t="s">
        <v>8026</v>
      </c>
      <c r="H5745" t="str">
        <f>VLOOKUP(Sales_Data17[[#This Row],[Delivery Region Index]],Regions_Table[#All],2,0)</f>
        <v>Queensland</v>
      </c>
      <c r="I5745" t="str">
        <f>VLOOKUP(Sales_Data17[[#This Row],[Delivery Region Index]],Regions_Table[#All],3,0)</f>
        <v>Rockhampton</v>
      </c>
      <c r="J5745">
        <v>41</v>
      </c>
      <c r="K5745">
        <v>6</v>
      </c>
      <c r="L5745" t="str">
        <f>VLOOKUP(Sales_Data17[[#This Row],[Product Description Index]],Products_Data[#All],2,0)</f>
        <v>Socks</v>
      </c>
      <c r="M5745">
        <v>4</v>
      </c>
      <c r="N5745" s="9">
        <v>245.66666666666666</v>
      </c>
      <c r="O5745" s="9">
        <f>Sales_Data17[[#This Row],[Order Quantity]]*Sales_Data17[[#This Row],[Unit Price]]</f>
        <v>982.66666666666663</v>
      </c>
      <c r="P5745" s="9">
        <v>125.29000000000002</v>
      </c>
      <c r="Q5745" s="9">
        <f>Sales_Data17[[#This Row],[Line Total]]-(Sales_Data17[[#This Row],[Total Unit Cost]]*Sales_Data17[[#This Row],[Order Quantity]])</f>
        <v>481.50666666666655</v>
      </c>
      <c r="R5745" s="1" t="str">
        <f>TEXT(Sales_Data17[[#This Row],[OrderDate]],"MMM")</f>
        <v>Jul</v>
      </c>
      <c r="S5745" s="1" t="str">
        <f t="shared" si="89"/>
        <v>2015</v>
      </c>
    </row>
    <row r="5746" spans="1:19">
      <c r="A5746" t="s">
        <v>5769</v>
      </c>
      <c r="B5746" s="2">
        <v>42217</v>
      </c>
      <c r="C5746" s="2" t="str">
        <f>VLOOKUP(Sales_Data17[[#This Row],[Customer Name Index]],Customer_Data[#All],2,0)</f>
        <v>3LAB, Ltd</v>
      </c>
      <c r="D5746">
        <v>16</v>
      </c>
      <c r="E5746" t="s">
        <v>4</v>
      </c>
      <c r="F5746" t="s">
        <v>8168</v>
      </c>
      <c r="G5746" t="s">
        <v>8025</v>
      </c>
      <c r="H5746" t="str">
        <f>VLOOKUP(Sales_Data17[[#This Row],[Delivery Region Index]],Regions_Table[#All],2,0)</f>
        <v>South Australia</v>
      </c>
      <c r="I5746" t="str">
        <f>VLOOKUP(Sales_Data17[[#This Row],[Delivery Region Index]],Regions_Table[#All],3,0)</f>
        <v>Adelaide</v>
      </c>
      <c r="J5746">
        <v>46</v>
      </c>
      <c r="K5746">
        <v>7</v>
      </c>
      <c r="L5746" t="str">
        <f>VLOOKUP(Sales_Data17[[#This Row],[Product Description Index]],Products_Data[#All],2,0)</f>
        <v>Dress Shirts</v>
      </c>
      <c r="M5746">
        <v>6</v>
      </c>
      <c r="N5746" s="9">
        <v>268</v>
      </c>
      <c r="O5746" s="9">
        <f>Sales_Data17[[#This Row],[Order Quantity]]*Sales_Data17[[#This Row],[Unit Price]]</f>
        <v>1608</v>
      </c>
      <c r="P5746" s="9">
        <v>187.6</v>
      </c>
      <c r="Q5746" s="9">
        <f>Sales_Data17[[#This Row],[Line Total]]-(Sales_Data17[[#This Row],[Total Unit Cost]]*Sales_Data17[[#This Row],[Order Quantity]])</f>
        <v>482.40000000000009</v>
      </c>
      <c r="R5746" s="1" t="str">
        <f>TEXT(Sales_Data17[[#This Row],[OrderDate]],"MMM")</f>
        <v>Aug</v>
      </c>
      <c r="S5746" s="1" t="str">
        <f t="shared" si="89"/>
        <v>2015</v>
      </c>
    </row>
    <row r="5747" spans="1:19">
      <c r="A5747" t="s">
        <v>5770</v>
      </c>
      <c r="B5747" s="2">
        <v>42217</v>
      </c>
      <c r="C5747" s="2" t="str">
        <f>VLOOKUP(Sales_Data17[[#This Row],[Customer Name Index]],Customer_Data[#All],2,0)</f>
        <v>Pacific Ltd</v>
      </c>
      <c r="D5747">
        <v>20</v>
      </c>
      <c r="E5747" t="s">
        <v>4</v>
      </c>
      <c r="F5747" t="s">
        <v>8168</v>
      </c>
      <c r="G5747" t="s">
        <v>8028</v>
      </c>
      <c r="H5747" t="str">
        <f>VLOOKUP(Sales_Data17[[#This Row],[Delivery Region Index]],Regions_Table[#All],2,0)</f>
        <v>Victoria</v>
      </c>
      <c r="I5747" t="str">
        <f>VLOOKUP(Sales_Data17[[#This Row],[Delivery Region Index]],Regions_Table[#All],3,0)</f>
        <v>Warrnambool</v>
      </c>
      <c r="J5747">
        <v>57</v>
      </c>
      <c r="K5747">
        <v>8</v>
      </c>
      <c r="L5747" t="str">
        <f>VLOOKUP(Sales_Data17[[#This Row],[Product Description Index]],Products_Data[#All],2,0)</f>
        <v>Shoes</v>
      </c>
      <c r="M5747">
        <v>5</v>
      </c>
      <c r="N5747" s="9">
        <v>206.21111111111111</v>
      </c>
      <c r="O5747" s="9">
        <f>Sales_Data17[[#This Row],[Order Quantity]]*Sales_Data17[[#This Row],[Unit Price]]</f>
        <v>1031.0555555555557</v>
      </c>
      <c r="P5747" s="9">
        <v>142.28566666666666</v>
      </c>
      <c r="Q5747" s="9">
        <f>Sales_Data17[[#This Row],[Line Total]]-(Sales_Data17[[#This Row],[Total Unit Cost]]*Sales_Data17[[#This Row],[Order Quantity]])</f>
        <v>319.62722222222237</v>
      </c>
      <c r="R5747" s="1" t="str">
        <f>TEXT(Sales_Data17[[#This Row],[OrderDate]],"MMM")</f>
        <v>Aug</v>
      </c>
      <c r="S5747" s="1" t="str">
        <f t="shared" si="89"/>
        <v>2015</v>
      </c>
    </row>
    <row r="5748" spans="1:19">
      <c r="A5748" t="s">
        <v>5771</v>
      </c>
      <c r="B5748" s="2">
        <v>42218</v>
      </c>
      <c r="C5748" s="2" t="str">
        <f>VLOOKUP(Sales_Data17[[#This Row],[Customer Name Index]],Customer_Data[#All],2,0)</f>
        <v>Procter Corp</v>
      </c>
      <c r="D5748">
        <v>5</v>
      </c>
      <c r="E5748" t="s">
        <v>2</v>
      </c>
      <c r="F5748" t="s">
        <v>8168</v>
      </c>
      <c r="G5748" t="s">
        <v>8027</v>
      </c>
      <c r="H5748" t="str">
        <f>VLOOKUP(Sales_Data17[[#This Row],[Delivery Region Index]],Regions_Table[#All],2,0)</f>
        <v>New South Wales</v>
      </c>
      <c r="I5748" t="str">
        <f>VLOOKUP(Sales_Data17[[#This Row],[Delivery Region Index]],Regions_Table[#All],3,0)</f>
        <v>Lismore</v>
      </c>
      <c r="J5748">
        <v>14</v>
      </c>
      <c r="K5748">
        <v>2</v>
      </c>
      <c r="L5748" t="str">
        <f>VLOOKUP(Sales_Data17[[#This Row],[Product Description Index]],Products_Data[#All],2,0)</f>
        <v>Pants</v>
      </c>
      <c r="M5748">
        <v>9</v>
      </c>
      <c r="N5748" s="9">
        <v>424.33333333333331</v>
      </c>
      <c r="O5748" s="9">
        <f>Sales_Data17[[#This Row],[Order Quantity]]*Sales_Data17[[#This Row],[Unit Price]]</f>
        <v>3819</v>
      </c>
      <c r="P5748" s="9">
        <v>275.81666666666666</v>
      </c>
      <c r="Q5748" s="9">
        <f>Sales_Data17[[#This Row],[Line Total]]-(Sales_Data17[[#This Row],[Total Unit Cost]]*Sales_Data17[[#This Row],[Order Quantity]])</f>
        <v>1336.65</v>
      </c>
      <c r="R5748" s="1" t="str">
        <f>TEXT(Sales_Data17[[#This Row],[OrderDate]],"MMM")</f>
        <v>Aug</v>
      </c>
      <c r="S5748" s="1" t="str">
        <f t="shared" si="89"/>
        <v>2015</v>
      </c>
    </row>
    <row r="5749" spans="1:19">
      <c r="A5749" t="s">
        <v>5772</v>
      </c>
      <c r="B5749" s="2">
        <v>42218</v>
      </c>
      <c r="C5749" s="2" t="str">
        <f>VLOOKUP(Sales_Data17[[#This Row],[Customer Name Index]],Customer_Data[#All],2,0)</f>
        <v>Medsep Group</v>
      </c>
      <c r="D5749">
        <v>8</v>
      </c>
      <c r="E5749" t="s">
        <v>4</v>
      </c>
      <c r="F5749" t="s">
        <v>8168</v>
      </c>
      <c r="G5749" t="s">
        <v>8027</v>
      </c>
      <c r="H5749" t="str">
        <f>VLOOKUP(Sales_Data17[[#This Row],[Delivery Region Index]],Regions_Table[#All],2,0)</f>
        <v>New South Wales</v>
      </c>
      <c r="I5749" t="str">
        <f>VLOOKUP(Sales_Data17[[#This Row],[Delivery Region Index]],Regions_Table[#All],3,0)</f>
        <v>Wagga Wagga</v>
      </c>
      <c r="J5749">
        <v>23</v>
      </c>
      <c r="K5749">
        <v>4</v>
      </c>
      <c r="L5749" t="str">
        <f>VLOOKUP(Sales_Data17[[#This Row],[Product Description Index]],Products_Data[#All],2,0)</f>
        <v>Jeans</v>
      </c>
      <c r="M5749">
        <v>1</v>
      </c>
      <c r="N5749" s="9">
        <v>101.98888888888888</v>
      </c>
      <c r="O5749" s="9">
        <f>Sales_Data17[[#This Row],[Order Quantity]]*Sales_Data17[[#This Row],[Unit Price]]</f>
        <v>101.98888888888888</v>
      </c>
      <c r="P5749" s="9">
        <v>86.690555555555548</v>
      </c>
      <c r="Q5749" s="9">
        <f>Sales_Data17[[#This Row],[Line Total]]-(Sales_Data17[[#This Row],[Total Unit Cost]]*Sales_Data17[[#This Row],[Order Quantity]])</f>
        <v>15.298333333333332</v>
      </c>
      <c r="R5749" s="1" t="str">
        <f>TEXT(Sales_Data17[[#This Row],[OrderDate]],"MMM")</f>
        <v>Aug</v>
      </c>
      <c r="S5749" s="1" t="str">
        <f t="shared" si="89"/>
        <v>2015</v>
      </c>
    </row>
    <row r="5750" spans="1:19">
      <c r="A5750" t="s">
        <v>5773</v>
      </c>
      <c r="B5750" s="2">
        <v>42218</v>
      </c>
      <c r="C5750" s="2" t="str">
        <f>VLOOKUP(Sales_Data17[[#This Row],[Customer Name Index]],Customer_Data[#All],2,0)</f>
        <v>3LAB, Ltd</v>
      </c>
      <c r="D5750">
        <v>16</v>
      </c>
      <c r="E5750" t="s">
        <v>4</v>
      </c>
      <c r="F5750" t="s">
        <v>8168</v>
      </c>
      <c r="G5750" t="s">
        <v>8025</v>
      </c>
      <c r="H5750" t="str">
        <f>VLOOKUP(Sales_Data17[[#This Row],[Delivery Region Index]],Regions_Table[#All],2,0)</f>
        <v>Queensland</v>
      </c>
      <c r="I5750" t="str">
        <f>VLOOKUP(Sales_Data17[[#This Row],[Delivery Region Index]],Regions_Table[#All],3,0)</f>
        <v>Townsville</v>
      </c>
      <c r="J5750">
        <v>45</v>
      </c>
      <c r="K5750">
        <v>7</v>
      </c>
      <c r="L5750" t="str">
        <f>VLOOKUP(Sales_Data17[[#This Row],[Product Description Index]],Products_Data[#All],2,0)</f>
        <v>Dress Shirts</v>
      </c>
      <c r="M5750">
        <v>9</v>
      </c>
      <c r="N5750" s="9">
        <v>419.86666666666667</v>
      </c>
      <c r="O5750" s="9">
        <f>Sales_Data17[[#This Row],[Order Quantity]]*Sales_Data17[[#This Row],[Unit Price]]</f>
        <v>3778.8</v>
      </c>
      <c r="P5750" s="9">
        <v>184.74133333333333</v>
      </c>
      <c r="Q5750" s="9">
        <f>Sales_Data17[[#This Row],[Line Total]]-(Sales_Data17[[#This Row],[Total Unit Cost]]*Sales_Data17[[#This Row],[Order Quantity]])</f>
        <v>2116.1280000000002</v>
      </c>
      <c r="R5750" s="1" t="str">
        <f>TEXT(Sales_Data17[[#This Row],[OrderDate]],"MMM")</f>
        <v>Aug</v>
      </c>
      <c r="S5750" s="1" t="str">
        <f t="shared" si="89"/>
        <v>2015</v>
      </c>
    </row>
    <row r="5751" spans="1:19">
      <c r="A5751" t="s">
        <v>5774</v>
      </c>
      <c r="B5751" s="2">
        <v>42219</v>
      </c>
      <c r="C5751" s="2" t="str">
        <f>VLOOKUP(Sales_Data17[[#This Row],[Customer Name Index]],Customer_Data[#All],2,0)</f>
        <v>Avon Corp</v>
      </c>
      <c r="D5751">
        <v>1</v>
      </c>
      <c r="E5751" t="s">
        <v>3</v>
      </c>
      <c r="F5751" t="s">
        <v>8168</v>
      </c>
      <c r="G5751" t="s">
        <v>8027</v>
      </c>
      <c r="H5751" t="str">
        <f>VLOOKUP(Sales_Data17[[#This Row],[Delivery Region Index]],Regions_Table[#All],2,0)</f>
        <v>New South Wales</v>
      </c>
      <c r="I5751" t="str">
        <f>VLOOKUP(Sales_Data17[[#This Row],[Delivery Region Index]],Regions_Table[#All],3,0)</f>
        <v>Armidale</v>
      </c>
      <c r="J5751">
        <v>3</v>
      </c>
      <c r="K5751">
        <v>1</v>
      </c>
      <c r="L5751" t="str">
        <f>VLOOKUP(Sales_Data17[[#This Row],[Product Description Index]],Products_Data[#All],2,0)</f>
        <v>Shirts</v>
      </c>
      <c r="M5751">
        <v>7</v>
      </c>
      <c r="N5751" s="9">
        <v>435.5</v>
      </c>
      <c r="O5751" s="9">
        <f>Sales_Data17[[#This Row],[Order Quantity]]*Sales_Data17[[#This Row],[Unit Price]]</f>
        <v>3048.5</v>
      </c>
      <c r="P5751" s="9">
        <v>296.14000000000004</v>
      </c>
      <c r="Q5751" s="9">
        <f>Sales_Data17[[#This Row],[Line Total]]-(Sales_Data17[[#This Row],[Total Unit Cost]]*Sales_Data17[[#This Row],[Order Quantity]])</f>
        <v>975.51999999999953</v>
      </c>
      <c r="R5751" s="1" t="str">
        <f>TEXT(Sales_Data17[[#This Row],[OrderDate]],"MMM")</f>
        <v>Aug</v>
      </c>
      <c r="S5751" s="1" t="str">
        <f t="shared" si="89"/>
        <v>2015</v>
      </c>
    </row>
    <row r="5752" spans="1:19">
      <c r="A5752" t="s">
        <v>5775</v>
      </c>
      <c r="B5752" s="2">
        <v>42219</v>
      </c>
      <c r="C5752" s="2" t="str">
        <f>VLOOKUP(Sales_Data17[[#This Row],[Customer Name Index]],Customer_Data[#All],2,0)</f>
        <v>Procter Corp</v>
      </c>
      <c r="D5752">
        <v>5</v>
      </c>
      <c r="E5752" t="s">
        <v>4</v>
      </c>
      <c r="F5752" t="s">
        <v>8168</v>
      </c>
      <c r="G5752" t="s">
        <v>8027</v>
      </c>
      <c r="H5752" t="str">
        <f>VLOOKUP(Sales_Data17[[#This Row],[Delivery Region Index]],Regions_Table[#All],2,0)</f>
        <v>New South Wales</v>
      </c>
      <c r="I5752" t="str">
        <f>VLOOKUP(Sales_Data17[[#This Row],[Delivery Region Index]],Regions_Table[#All],3,0)</f>
        <v>Lismore</v>
      </c>
      <c r="J5752">
        <v>14</v>
      </c>
      <c r="K5752">
        <v>2</v>
      </c>
      <c r="L5752" t="str">
        <f>VLOOKUP(Sales_Data17[[#This Row],[Product Description Index]],Products_Data[#All],2,0)</f>
        <v>Pants</v>
      </c>
      <c r="M5752">
        <v>6</v>
      </c>
      <c r="N5752" s="9">
        <v>121.34444444444446</v>
      </c>
      <c r="O5752" s="9">
        <f>Sales_Data17[[#This Row],[Order Quantity]]*Sales_Data17[[#This Row],[Unit Price]]</f>
        <v>728.06666666666683</v>
      </c>
      <c r="P5752" s="9">
        <v>101.92933333333333</v>
      </c>
      <c r="Q5752" s="9">
        <f>Sales_Data17[[#This Row],[Line Total]]-(Sales_Data17[[#This Row],[Total Unit Cost]]*Sales_Data17[[#This Row],[Order Quantity]])</f>
        <v>116.49066666666681</v>
      </c>
      <c r="R5752" s="1" t="str">
        <f>TEXT(Sales_Data17[[#This Row],[OrderDate]],"MMM")</f>
        <v>Aug</v>
      </c>
      <c r="S5752" s="1" t="str">
        <f t="shared" si="89"/>
        <v>2015</v>
      </c>
    </row>
    <row r="5753" spans="1:19">
      <c r="A5753" t="s">
        <v>5776</v>
      </c>
      <c r="B5753" s="2">
        <v>42219</v>
      </c>
      <c r="C5753" s="2" t="str">
        <f>VLOOKUP(Sales_Data17[[#This Row],[Customer Name Index]],Customer_Data[#All],2,0)</f>
        <v>Avon Corp</v>
      </c>
      <c r="D5753">
        <v>1</v>
      </c>
      <c r="E5753" t="s">
        <v>4</v>
      </c>
      <c r="F5753" t="s">
        <v>8168</v>
      </c>
      <c r="G5753" t="s">
        <v>8027</v>
      </c>
      <c r="H5753" t="str">
        <f>VLOOKUP(Sales_Data17[[#This Row],[Delivery Region Index]],Regions_Table[#All],2,0)</f>
        <v>New South Wales</v>
      </c>
      <c r="I5753" t="str">
        <f>VLOOKUP(Sales_Data17[[#This Row],[Delivery Region Index]],Regions_Table[#All],3,0)</f>
        <v>Albury</v>
      </c>
      <c r="J5753">
        <v>2</v>
      </c>
      <c r="K5753">
        <v>1</v>
      </c>
      <c r="L5753" t="str">
        <f>VLOOKUP(Sales_Data17[[#This Row],[Product Description Index]],Products_Data[#All],2,0)</f>
        <v>Shirts</v>
      </c>
      <c r="M5753">
        <v>7</v>
      </c>
      <c r="N5753" s="9">
        <v>104.22222222222223</v>
      </c>
      <c r="O5753" s="9">
        <f>Sales_Data17[[#This Row],[Order Quantity]]*Sales_Data17[[#This Row],[Unit Price]]</f>
        <v>729.55555555555566</v>
      </c>
      <c r="P5753" s="9">
        <v>83.377777777777794</v>
      </c>
      <c r="Q5753" s="9">
        <f>Sales_Data17[[#This Row],[Line Total]]-(Sales_Data17[[#This Row],[Total Unit Cost]]*Sales_Data17[[#This Row],[Order Quantity]])</f>
        <v>145.91111111111104</v>
      </c>
      <c r="R5753" s="1" t="str">
        <f>TEXT(Sales_Data17[[#This Row],[OrderDate]],"MMM")</f>
        <v>Aug</v>
      </c>
      <c r="S5753" s="1" t="str">
        <f t="shared" si="89"/>
        <v>2015</v>
      </c>
    </row>
    <row r="5754" spans="1:19">
      <c r="A5754" t="s">
        <v>5777</v>
      </c>
      <c r="B5754" s="2">
        <v>42219</v>
      </c>
      <c r="C5754" s="2" t="str">
        <f>VLOOKUP(Sales_Data17[[#This Row],[Customer Name Index]],Customer_Data[#All],2,0)</f>
        <v>Procter Corp</v>
      </c>
      <c r="D5754">
        <v>5</v>
      </c>
      <c r="E5754" t="s">
        <v>2</v>
      </c>
      <c r="F5754" t="s">
        <v>8168</v>
      </c>
      <c r="G5754" t="s">
        <v>8027</v>
      </c>
      <c r="H5754" t="str">
        <f>VLOOKUP(Sales_Data17[[#This Row],[Delivery Region Index]],Regions_Table[#All],2,0)</f>
        <v>New South Wales</v>
      </c>
      <c r="I5754" t="str">
        <f>VLOOKUP(Sales_Data17[[#This Row],[Delivery Region Index]],Regions_Table[#All],3,0)</f>
        <v>Lismore</v>
      </c>
      <c r="J5754">
        <v>14</v>
      </c>
      <c r="K5754">
        <v>2</v>
      </c>
      <c r="L5754" t="str">
        <f>VLOOKUP(Sales_Data17[[#This Row],[Product Description Index]],Products_Data[#All],2,0)</f>
        <v>Pants</v>
      </c>
      <c r="M5754">
        <v>1</v>
      </c>
      <c r="N5754" s="9">
        <v>249.38888888888889</v>
      </c>
      <c r="O5754" s="9">
        <f>Sales_Data17[[#This Row],[Order Quantity]]*Sales_Data17[[#This Row],[Unit Price]]</f>
        <v>249.38888888888889</v>
      </c>
      <c r="P5754" s="9">
        <v>119.70666666666665</v>
      </c>
      <c r="Q5754" s="9">
        <f>Sales_Data17[[#This Row],[Line Total]]-(Sales_Data17[[#This Row],[Total Unit Cost]]*Sales_Data17[[#This Row],[Order Quantity]])</f>
        <v>129.68222222222224</v>
      </c>
      <c r="R5754" s="1" t="str">
        <f>TEXT(Sales_Data17[[#This Row],[OrderDate]],"MMM")</f>
        <v>Aug</v>
      </c>
      <c r="S5754" s="1" t="str">
        <f t="shared" si="89"/>
        <v>2015</v>
      </c>
    </row>
    <row r="5755" spans="1:19">
      <c r="A5755" t="s">
        <v>5778</v>
      </c>
      <c r="B5755" s="2">
        <v>42220</v>
      </c>
      <c r="C5755" s="2" t="str">
        <f>VLOOKUP(Sales_Data17[[#This Row],[Customer Name Index]],Customer_Data[#All],2,0)</f>
        <v>Eminence Corp</v>
      </c>
      <c r="D5755">
        <v>18</v>
      </c>
      <c r="E5755" t="s">
        <v>3</v>
      </c>
      <c r="F5755" t="s">
        <v>8168</v>
      </c>
      <c r="G5755" t="s">
        <v>8025</v>
      </c>
      <c r="H5755" t="str">
        <f>VLOOKUP(Sales_Data17[[#This Row],[Delivery Region Index]],Regions_Table[#All],2,0)</f>
        <v>Victoria</v>
      </c>
      <c r="I5755" t="str">
        <f>VLOOKUP(Sales_Data17[[#This Row],[Delivery Region Index]],Regions_Table[#All],3,0)</f>
        <v>Bendigo</v>
      </c>
      <c r="J5755">
        <v>50</v>
      </c>
      <c r="K5755">
        <v>7</v>
      </c>
      <c r="L5755" t="str">
        <f>VLOOKUP(Sales_Data17[[#This Row],[Product Description Index]],Products_Data[#All],2,0)</f>
        <v>Dress Shirts</v>
      </c>
      <c r="M5755">
        <v>8</v>
      </c>
      <c r="N5755" s="9">
        <v>259.81111111111113</v>
      </c>
      <c r="O5755" s="9">
        <f>Sales_Data17[[#This Row],[Order Quantity]]*Sales_Data17[[#This Row],[Unit Price]]</f>
        <v>2078.4888888888891</v>
      </c>
      <c r="P5755" s="9">
        <v>135.10177777777778</v>
      </c>
      <c r="Q5755" s="9">
        <f>Sales_Data17[[#This Row],[Line Total]]-(Sales_Data17[[#This Row],[Total Unit Cost]]*Sales_Data17[[#This Row],[Order Quantity]])</f>
        <v>997.67466666666678</v>
      </c>
      <c r="R5755" s="1" t="str">
        <f>TEXT(Sales_Data17[[#This Row],[OrderDate]],"MMM")</f>
        <v>Aug</v>
      </c>
      <c r="S5755" s="1" t="str">
        <f t="shared" si="89"/>
        <v>2015</v>
      </c>
    </row>
    <row r="5756" spans="1:19">
      <c r="A5756" t="s">
        <v>5779</v>
      </c>
      <c r="B5756" s="2">
        <v>42220</v>
      </c>
      <c r="C5756" s="2" t="str">
        <f>VLOOKUP(Sales_Data17[[#This Row],[Customer Name Index]],Customer_Data[#All],2,0)</f>
        <v xml:space="preserve">Ei </v>
      </c>
      <c r="D5756">
        <v>9</v>
      </c>
      <c r="E5756" t="s">
        <v>2</v>
      </c>
      <c r="F5756" t="s">
        <v>8168</v>
      </c>
      <c r="G5756" t="s">
        <v>8027</v>
      </c>
      <c r="H5756" t="str">
        <f>VLOOKUP(Sales_Data17[[#This Row],[Delivery Region Index]],Regions_Table[#All],2,0)</f>
        <v>New South Wales</v>
      </c>
      <c r="I5756" t="str">
        <f>VLOOKUP(Sales_Data17[[#This Row],[Delivery Region Index]],Regions_Table[#All],3,0)</f>
        <v>Wyong</v>
      </c>
      <c r="J5756">
        <v>25</v>
      </c>
      <c r="K5756">
        <v>4</v>
      </c>
      <c r="L5756" t="str">
        <f>VLOOKUP(Sales_Data17[[#This Row],[Product Description Index]],Products_Data[#All],2,0)</f>
        <v>Jeans</v>
      </c>
      <c r="M5756">
        <v>1</v>
      </c>
      <c r="N5756" s="9">
        <v>433.26666666666665</v>
      </c>
      <c r="O5756" s="9">
        <f>Sales_Data17[[#This Row],[Order Quantity]]*Sales_Data17[[#This Row],[Unit Price]]</f>
        <v>433.26666666666665</v>
      </c>
      <c r="P5756" s="9">
        <v>272.95800000000003</v>
      </c>
      <c r="Q5756" s="9">
        <f>Sales_Data17[[#This Row],[Line Total]]-(Sales_Data17[[#This Row],[Total Unit Cost]]*Sales_Data17[[#This Row],[Order Quantity]])</f>
        <v>160.30866666666662</v>
      </c>
      <c r="R5756" s="1" t="str">
        <f>TEXT(Sales_Data17[[#This Row],[OrderDate]],"MMM")</f>
        <v>Aug</v>
      </c>
      <c r="S5756" s="1" t="str">
        <f t="shared" si="89"/>
        <v>2015</v>
      </c>
    </row>
    <row r="5757" spans="1:19">
      <c r="A5757" t="s">
        <v>5780</v>
      </c>
      <c r="B5757" s="2">
        <v>42220</v>
      </c>
      <c r="C5757" s="2" t="str">
        <f>VLOOKUP(Sales_Data17[[#This Row],[Customer Name Index]],Customer_Data[#All],2,0)</f>
        <v>Pure Group</v>
      </c>
      <c r="D5757">
        <v>17</v>
      </c>
      <c r="E5757" t="s">
        <v>4</v>
      </c>
      <c r="F5757" t="s">
        <v>8168</v>
      </c>
      <c r="G5757" t="s">
        <v>8025</v>
      </c>
      <c r="H5757" t="str">
        <f>VLOOKUP(Sales_Data17[[#This Row],[Delivery Region Index]],Regions_Table[#All],2,0)</f>
        <v>Victoria</v>
      </c>
      <c r="I5757" t="str">
        <f>VLOOKUP(Sales_Data17[[#This Row],[Delivery Region Index]],Regions_Table[#All],3,0)</f>
        <v>Benalla</v>
      </c>
      <c r="J5757">
        <v>48</v>
      </c>
      <c r="K5757">
        <v>7</v>
      </c>
      <c r="L5757" t="str">
        <f>VLOOKUP(Sales_Data17[[#This Row],[Product Description Index]],Products_Data[#All],2,0)</f>
        <v>Dress Shirts</v>
      </c>
      <c r="M5757">
        <v>6</v>
      </c>
      <c r="N5757" s="9">
        <v>116.87777777777779</v>
      </c>
      <c r="O5757" s="9">
        <f>Sales_Data17[[#This Row],[Order Quantity]]*Sales_Data17[[#This Row],[Unit Price]]</f>
        <v>701.26666666666677</v>
      </c>
      <c r="P5757" s="9">
        <v>94.671000000000006</v>
      </c>
      <c r="Q5757" s="9">
        <f>Sales_Data17[[#This Row],[Line Total]]-(Sales_Data17[[#This Row],[Total Unit Cost]]*Sales_Data17[[#This Row],[Order Quantity]])</f>
        <v>133.2406666666667</v>
      </c>
      <c r="R5757" s="1" t="str">
        <f>TEXT(Sales_Data17[[#This Row],[OrderDate]],"MMM")</f>
        <v>Aug</v>
      </c>
      <c r="S5757" s="1" t="str">
        <f t="shared" si="89"/>
        <v>2015</v>
      </c>
    </row>
    <row r="5758" spans="1:19">
      <c r="A5758" t="s">
        <v>5781</v>
      </c>
      <c r="B5758" s="2">
        <v>42220</v>
      </c>
      <c r="C5758" s="2" t="str">
        <f>VLOOKUP(Sales_Data17[[#This Row],[Customer Name Index]],Customer_Data[#All],2,0)</f>
        <v>Avon Corp</v>
      </c>
      <c r="D5758">
        <v>1</v>
      </c>
      <c r="E5758" t="s">
        <v>4</v>
      </c>
      <c r="F5758" t="s">
        <v>8168</v>
      </c>
      <c r="G5758" t="s">
        <v>8027</v>
      </c>
      <c r="H5758" t="str">
        <f>VLOOKUP(Sales_Data17[[#This Row],[Delivery Region Index]],Regions_Table[#All],2,0)</f>
        <v>New South Wales</v>
      </c>
      <c r="I5758" t="str">
        <f>VLOOKUP(Sales_Data17[[#This Row],[Delivery Region Index]],Regions_Table[#All],3,0)</f>
        <v>Sydney</v>
      </c>
      <c r="J5758">
        <v>1</v>
      </c>
      <c r="K5758">
        <v>1</v>
      </c>
      <c r="L5758" t="str">
        <f>VLOOKUP(Sales_Data17[[#This Row],[Product Description Index]],Products_Data[#All],2,0)</f>
        <v>Shirts</v>
      </c>
      <c r="M5758">
        <v>1</v>
      </c>
      <c r="N5758" s="9">
        <v>119.11111111111111</v>
      </c>
      <c r="O5758" s="9">
        <f>Sales_Data17[[#This Row],[Order Quantity]]*Sales_Data17[[#This Row],[Unit Price]]</f>
        <v>119.11111111111111</v>
      </c>
      <c r="P5758" s="9">
        <v>66.702222222222233</v>
      </c>
      <c r="Q5758" s="9">
        <f>Sales_Data17[[#This Row],[Line Total]]-(Sales_Data17[[#This Row],[Total Unit Cost]]*Sales_Data17[[#This Row],[Order Quantity]])</f>
        <v>52.408888888888882</v>
      </c>
      <c r="R5758" s="1" t="str">
        <f>TEXT(Sales_Data17[[#This Row],[OrderDate]],"MMM")</f>
        <v>Aug</v>
      </c>
      <c r="S5758" s="1" t="str">
        <f t="shared" si="89"/>
        <v>2015</v>
      </c>
    </row>
    <row r="5759" spans="1:19">
      <c r="A5759" t="s">
        <v>5782</v>
      </c>
      <c r="B5759" s="2">
        <v>42220</v>
      </c>
      <c r="C5759" s="2" t="str">
        <f>VLOOKUP(Sales_Data17[[#This Row],[Customer Name Index]],Customer_Data[#All],2,0)</f>
        <v>Procter Corp</v>
      </c>
      <c r="D5759">
        <v>5</v>
      </c>
      <c r="E5759" t="s">
        <v>3</v>
      </c>
      <c r="F5759" t="s">
        <v>8168</v>
      </c>
      <c r="G5759" t="s">
        <v>8027</v>
      </c>
      <c r="H5759" t="str">
        <f>VLOOKUP(Sales_Data17[[#This Row],[Delivery Region Index]],Regions_Table[#All],2,0)</f>
        <v>New South Wales</v>
      </c>
      <c r="I5759" t="str">
        <f>VLOOKUP(Sales_Data17[[#This Row],[Delivery Region Index]],Regions_Table[#All],3,0)</f>
        <v>Lismore</v>
      </c>
      <c r="J5759">
        <v>14</v>
      </c>
      <c r="K5759">
        <v>2</v>
      </c>
      <c r="L5759" t="str">
        <f>VLOOKUP(Sales_Data17[[#This Row],[Product Description Index]],Products_Data[#All],2,0)</f>
        <v>Pants</v>
      </c>
      <c r="M5759">
        <v>9</v>
      </c>
      <c r="N5759" s="9">
        <v>196.53333333333333</v>
      </c>
      <c r="O5759" s="9">
        <f>Sales_Data17[[#This Row],[Order Quantity]]*Sales_Data17[[#This Row],[Unit Price]]</f>
        <v>1768.8</v>
      </c>
      <c r="P5759" s="9">
        <v>106.128</v>
      </c>
      <c r="Q5759" s="9">
        <f>Sales_Data17[[#This Row],[Line Total]]-(Sales_Data17[[#This Row],[Total Unit Cost]]*Sales_Data17[[#This Row],[Order Quantity]])</f>
        <v>813.64799999999991</v>
      </c>
      <c r="R5759" s="1" t="str">
        <f>TEXT(Sales_Data17[[#This Row],[OrderDate]],"MMM")</f>
        <v>Aug</v>
      </c>
      <c r="S5759" s="1" t="str">
        <f t="shared" si="89"/>
        <v>2015</v>
      </c>
    </row>
    <row r="5760" spans="1:19">
      <c r="A5760" t="s">
        <v>5783</v>
      </c>
      <c r="B5760" s="2">
        <v>42220</v>
      </c>
      <c r="C5760" s="2" t="str">
        <f>VLOOKUP(Sales_Data17[[#This Row],[Customer Name Index]],Customer_Data[#All],2,0)</f>
        <v xml:space="preserve">Ei </v>
      </c>
      <c r="D5760">
        <v>9</v>
      </c>
      <c r="E5760" t="s">
        <v>4</v>
      </c>
      <c r="F5760" t="s">
        <v>8168</v>
      </c>
      <c r="G5760" t="s">
        <v>8027</v>
      </c>
      <c r="H5760" t="str">
        <f>VLOOKUP(Sales_Data17[[#This Row],[Delivery Region Index]],Regions_Table[#All],2,0)</f>
        <v>New South Wales</v>
      </c>
      <c r="I5760" t="str">
        <f>VLOOKUP(Sales_Data17[[#This Row],[Delivery Region Index]],Regions_Table[#All],3,0)</f>
        <v>Wyong</v>
      </c>
      <c r="J5760">
        <v>25</v>
      </c>
      <c r="K5760">
        <v>4</v>
      </c>
      <c r="L5760" t="str">
        <f>VLOOKUP(Sales_Data17[[#This Row],[Product Description Index]],Products_Data[#All],2,0)</f>
        <v>Jeans</v>
      </c>
      <c r="M5760">
        <v>7</v>
      </c>
      <c r="N5760" s="9">
        <v>20.100000000000001</v>
      </c>
      <c r="O5760" s="9">
        <f>Sales_Data17[[#This Row],[Order Quantity]]*Sales_Data17[[#This Row],[Unit Price]]</f>
        <v>140.70000000000002</v>
      </c>
      <c r="P5760" s="9">
        <v>16.079999999999998</v>
      </c>
      <c r="Q5760" s="9">
        <f>Sales_Data17[[#This Row],[Line Total]]-(Sales_Data17[[#This Row],[Total Unit Cost]]*Sales_Data17[[#This Row],[Order Quantity]])</f>
        <v>28.140000000000029</v>
      </c>
      <c r="R5760" s="1" t="str">
        <f>TEXT(Sales_Data17[[#This Row],[OrderDate]],"MMM")</f>
        <v>Aug</v>
      </c>
      <c r="S5760" s="1" t="str">
        <f t="shared" si="89"/>
        <v>2015</v>
      </c>
    </row>
    <row r="5761" spans="1:19">
      <c r="A5761" t="s">
        <v>5784</v>
      </c>
      <c r="B5761" s="2">
        <v>42221</v>
      </c>
      <c r="C5761" s="2" t="str">
        <f>VLOOKUP(Sales_Data17[[#This Row],[Customer Name Index]],Customer_Data[#All],2,0)</f>
        <v>Rochester Ltd</v>
      </c>
      <c r="D5761">
        <v>15</v>
      </c>
      <c r="E5761" t="s">
        <v>4</v>
      </c>
      <c r="F5761" t="s">
        <v>8168</v>
      </c>
      <c r="G5761" t="s">
        <v>8025</v>
      </c>
      <c r="H5761" t="str">
        <f>VLOOKUP(Sales_Data17[[#This Row],[Delivery Region Index]],Regions_Table[#All],2,0)</f>
        <v>Queensland</v>
      </c>
      <c r="I5761" t="str">
        <f>VLOOKUP(Sales_Data17[[#This Row],[Delivery Region Index]],Regions_Table[#All],3,0)</f>
        <v>Sunshine Coast</v>
      </c>
      <c r="J5761">
        <v>42</v>
      </c>
      <c r="K5761">
        <v>6</v>
      </c>
      <c r="L5761" t="str">
        <f>VLOOKUP(Sales_Data17[[#This Row],[Product Description Index]],Products_Data[#All],2,0)</f>
        <v>Socks</v>
      </c>
      <c r="M5761">
        <v>3</v>
      </c>
      <c r="N5761" s="9">
        <v>26.8</v>
      </c>
      <c r="O5761" s="9">
        <f>Sales_Data17[[#This Row],[Order Quantity]]*Sales_Data17[[#This Row],[Unit Price]]</f>
        <v>80.400000000000006</v>
      </c>
      <c r="P5761" s="9">
        <v>17.956000000000003</v>
      </c>
      <c r="Q5761" s="9">
        <f>Sales_Data17[[#This Row],[Line Total]]-(Sales_Data17[[#This Row],[Total Unit Cost]]*Sales_Data17[[#This Row],[Order Quantity]])</f>
        <v>26.531999999999996</v>
      </c>
      <c r="R5761" s="1" t="str">
        <f>TEXT(Sales_Data17[[#This Row],[OrderDate]],"MMM")</f>
        <v>Aug</v>
      </c>
      <c r="S5761" s="1" t="str">
        <f t="shared" si="89"/>
        <v>2015</v>
      </c>
    </row>
    <row r="5762" spans="1:19">
      <c r="A5762" t="s">
        <v>5785</v>
      </c>
      <c r="B5762" s="2">
        <v>42221</v>
      </c>
      <c r="C5762" s="2" t="str">
        <f>VLOOKUP(Sales_Data17[[#This Row],[Customer Name Index]],Customer_Data[#All],2,0)</f>
        <v xml:space="preserve">Qualitest </v>
      </c>
      <c r="D5762">
        <v>19</v>
      </c>
      <c r="E5762" t="s">
        <v>3</v>
      </c>
      <c r="F5762" t="s">
        <v>8168</v>
      </c>
      <c r="G5762" t="s">
        <v>8028</v>
      </c>
      <c r="H5762" t="str">
        <f>VLOOKUP(Sales_Data17[[#This Row],[Delivery Region Index]],Regions_Table[#All],2,0)</f>
        <v>Victoria</v>
      </c>
      <c r="I5762" t="str">
        <f>VLOOKUP(Sales_Data17[[#This Row],[Delivery Region Index]],Regions_Table[#All],3,0)</f>
        <v>Swan Hill</v>
      </c>
      <c r="J5762">
        <v>55</v>
      </c>
      <c r="K5762">
        <v>8</v>
      </c>
      <c r="L5762" t="str">
        <f>VLOOKUP(Sales_Data17[[#This Row],[Product Description Index]],Products_Data[#All],2,0)</f>
        <v>Shoes</v>
      </c>
      <c r="M5762">
        <v>1</v>
      </c>
      <c r="N5762" s="9">
        <v>207.7</v>
      </c>
      <c r="O5762" s="9">
        <f>Sales_Data17[[#This Row],[Order Quantity]]*Sales_Data17[[#This Row],[Unit Price]]</f>
        <v>207.7</v>
      </c>
      <c r="P5762" s="9">
        <v>108.004</v>
      </c>
      <c r="Q5762" s="9">
        <f>Sales_Data17[[#This Row],[Line Total]]-(Sales_Data17[[#This Row],[Total Unit Cost]]*Sales_Data17[[#This Row],[Order Quantity]])</f>
        <v>99.695999999999984</v>
      </c>
      <c r="R5762" s="1" t="str">
        <f>TEXT(Sales_Data17[[#This Row],[OrderDate]],"MMM")</f>
        <v>Aug</v>
      </c>
      <c r="S5762" s="1" t="str">
        <f t="shared" ref="S5762:S5825" si="90">TEXT(B5762,"YYY")</f>
        <v>2015</v>
      </c>
    </row>
    <row r="5763" spans="1:19">
      <c r="A5763" t="s">
        <v>5786</v>
      </c>
      <c r="B5763" s="2">
        <v>42221</v>
      </c>
      <c r="C5763" s="2" t="str">
        <f>VLOOKUP(Sales_Data17[[#This Row],[Customer Name Index]],Customer_Data[#All],2,0)</f>
        <v>Pacific Ltd</v>
      </c>
      <c r="D5763">
        <v>20</v>
      </c>
      <c r="E5763" t="s">
        <v>2</v>
      </c>
      <c r="F5763" t="s">
        <v>8168</v>
      </c>
      <c r="G5763" t="s">
        <v>8028</v>
      </c>
      <c r="H5763" t="str">
        <f>VLOOKUP(Sales_Data17[[#This Row],[Delivery Region Index]],Regions_Table[#All],2,0)</f>
        <v>Victoria</v>
      </c>
      <c r="I5763" t="str">
        <f>VLOOKUP(Sales_Data17[[#This Row],[Delivery Region Index]],Regions_Table[#All],3,0)</f>
        <v>Wodonga</v>
      </c>
      <c r="J5763">
        <v>58</v>
      </c>
      <c r="K5763">
        <v>8</v>
      </c>
      <c r="L5763" t="str">
        <f>VLOOKUP(Sales_Data17[[#This Row],[Product Description Index]],Products_Data[#All],2,0)</f>
        <v>Shoes</v>
      </c>
      <c r="M5763">
        <v>7</v>
      </c>
      <c r="N5763" s="9">
        <v>324.57777777777778</v>
      </c>
      <c r="O5763" s="9">
        <f>Sales_Data17[[#This Row],[Order Quantity]]*Sales_Data17[[#This Row],[Unit Price]]</f>
        <v>2272.0444444444447</v>
      </c>
      <c r="P5763" s="9">
        <v>262.90800000000007</v>
      </c>
      <c r="Q5763" s="9">
        <f>Sales_Data17[[#This Row],[Line Total]]-(Sales_Data17[[#This Row],[Total Unit Cost]]*Sales_Data17[[#This Row],[Order Quantity]])</f>
        <v>431.68844444444426</v>
      </c>
      <c r="R5763" s="1" t="str">
        <f>TEXT(Sales_Data17[[#This Row],[OrderDate]],"MMM")</f>
        <v>Aug</v>
      </c>
      <c r="S5763" s="1" t="str">
        <f t="shared" si="90"/>
        <v>2015</v>
      </c>
    </row>
    <row r="5764" spans="1:19">
      <c r="A5764" t="s">
        <v>5787</v>
      </c>
      <c r="B5764" s="2">
        <v>42221</v>
      </c>
      <c r="C5764" s="2" t="str">
        <f>VLOOKUP(Sales_Data17[[#This Row],[Customer Name Index]],Customer_Data[#All],2,0)</f>
        <v>Pure Group</v>
      </c>
      <c r="D5764">
        <v>17</v>
      </c>
      <c r="E5764" t="s">
        <v>2</v>
      </c>
      <c r="F5764" t="s">
        <v>8168</v>
      </c>
      <c r="G5764" t="s">
        <v>8025</v>
      </c>
      <c r="H5764" t="str">
        <f>VLOOKUP(Sales_Data17[[#This Row],[Delivery Region Index]],Regions_Table[#All],2,0)</f>
        <v>Victoria</v>
      </c>
      <c r="I5764" t="str">
        <f>VLOOKUP(Sales_Data17[[#This Row],[Delivery Region Index]],Regions_Table[#All],3,0)</f>
        <v>Benalla</v>
      </c>
      <c r="J5764">
        <v>48</v>
      </c>
      <c r="K5764">
        <v>7</v>
      </c>
      <c r="L5764" t="str">
        <f>VLOOKUP(Sales_Data17[[#This Row],[Product Description Index]],Products_Data[#All],2,0)</f>
        <v>Dress Shirts</v>
      </c>
      <c r="M5764">
        <v>3</v>
      </c>
      <c r="N5764" s="9">
        <v>199.51111111111112</v>
      </c>
      <c r="O5764" s="9">
        <f>Sales_Data17[[#This Row],[Order Quantity]]*Sales_Data17[[#This Row],[Unit Price]]</f>
        <v>598.5333333333333</v>
      </c>
      <c r="P5764" s="9">
        <v>117.71155555555555</v>
      </c>
      <c r="Q5764" s="9">
        <f>Sales_Data17[[#This Row],[Line Total]]-(Sales_Data17[[#This Row],[Total Unit Cost]]*Sales_Data17[[#This Row],[Order Quantity]])</f>
        <v>245.39866666666666</v>
      </c>
      <c r="R5764" s="1" t="str">
        <f>TEXT(Sales_Data17[[#This Row],[OrderDate]],"MMM")</f>
        <v>Aug</v>
      </c>
      <c r="S5764" s="1" t="str">
        <f t="shared" si="90"/>
        <v>2015</v>
      </c>
    </row>
    <row r="5765" spans="1:19">
      <c r="A5765" t="s">
        <v>5788</v>
      </c>
      <c r="B5765" s="2">
        <v>42221</v>
      </c>
      <c r="C5765" s="2" t="str">
        <f>VLOOKUP(Sales_Data17[[#This Row],[Customer Name Index]],Customer_Data[#All],2,0)</f>
        <v>3LAB, Ltd</v>
      </c>
      <c r="D5765">
        <v>16</v>
      </c>
      <c r="E5765" t="s">
        <v>4</v>
      </c>
      <c r="F5765" t="s">
        <v>8168</v>
      </c>
      <c r="G5765" t="s">
        <v>8025</v>
      </c>
      <c r="H5765" t="str">
        <f>VLOOKUP(Sales_Data17[[#This Row],[Delivery Region Index]],Regions_Table[#All],2,0)</f>
        <v>Queensland</v>
      </c>
      <c r="I5765" t="str">
        <f>VLOOKUP(Sales_Data17[[#This Row],[Delivery Region Index]],Regions_Table[#All],3,0)</f>
        <v>Townsville</v>
      </c>
      <c r="J5765">
        <v>45</v>
      </c>
      <c r="K5765">
        <v>7</v>
      </c>
      <c r="L5765" t="str">
        <f>VLOOKUP(Sales_Data17[[#This Row],[Product Description Index]],Products_Data[#All],2,0)</f>
        <v>Dress Shirts</v>
      </c>
      <c r="M5765">
        <v>6</v>
      </c>
      <c r="N5765" s="9">
        <v>101.24444444444445</v>
      </c>
      <c r="O5765" s="9">
        <f>Sales_Data17[[#This Row],[Order Quantity]]*Sales_Data17[[#This Row],[Unit Price]]</f>
        <v>607.4666666666667</v>
      </c>
      <c r="P5765" s="9">
        <v>54.672000000000004</v>
      </c>
      <c r="Q5765" s="9">
        <f>Sales_Data17[[#This Row],[Line Total]]-(Sales_Data17[[#This Row],[Total Unit Cost]]*Sales_Data17[[#This Row],[Order Quantity]])</f>
        <v>279.43466666666666</v>
      </c>
      <c r="R5765" s="1" t="str">
        <f>TEXT(Sales_Data17[[#This Row],[OrderDate]],"MMM")</f>
        <v>Aug</v>
      </c>
      <c r="S5765" s="1" t="str">
        <f t="shared" si="90"/>
        <v>2015</v>
      </c>
    </row>
    <row r="5766" spans="1:19">
      <c r="A5766" t="s">
        <v>5789</v>
      </c>
      <c r="B5766" s="2">
        <v>42221</v>
      </c>
      <c r="C5766" s="2" t="str">
        <f>VLOOKUP(Sales_Data17[[#This Row],[Customer Name Index]],Customer_Data[#All],2,0)</f>
        <v>PEDIFIX, Corp</v>
      </c>
      <c r="D5766">
        <v>6</v>
      </c>
      <c r="E5766" t="s">
        <v>2</v>
      </c>
      <c r="F5766" t="s">
        <v>8168</v>
      </c>
      <c r="G5766" t="s">
        <v>8027</v>
      </c>
      <c r="H5766" t="str">
        <f>VLOOKUP(Sales_Data17[[#This Row],[Delivery Region Index]],Regions_Table[#All],2,0)</f>
        <v>New South Wales</v>
      </c>
      <c r="I5766" t="str">
        <f>VLOOKUP(Sales_Data17[[#This Row],[Delivery Region Index]],Regions_Table[#All],3,0)</f>
        <v>Newcastle</v>
      </c>
      <c r="J5766">
        <v>16</v>
      </c>
      <c r="K5766">
        <v>3</v>
      </c>
      <c r="L5766" t="str">
        <f>VLOOKUP(Sales_Data17[[#This Row],[Product Description Index]],Products_Data[#All],2,0)</f>
        <v>Sunglasses</v>
      </c>
      <c r="M5766">
        <v>2</v>
      </c>
      <c r="N5766" s="9">
        <v>622.3555555555555</v>
      </c>
      <c r="O5766" s="9">
        <f>Sales_Data17[[#This Row],[Order Quantity]]*Sales_Data17[[#This Row],[Unit Price]]</f>
        <v>1244.711111111111</v>
      </c>
      <c r="P5766" s="9">
        <v>292.5071111111111</v>
      </c>
      <c r="Q5766" s="9">
        <f>Sales_Data17[[#This Row],[Line Total]]-(Sales_Data17[[#This Row],[Total Unit Cost]]*Sales_Data17[[#This Row],[Order Quantity]])</f>
        <v>659.69688888888879</v>
      </c>
      <c r="R5766" s="1" t="str">
        <f>TEXT(Sales_Data17[[#This Row],[OrderDate]],"MMM")</f>
        <v>Aug</v>
      </c>
      <c r="S5766" s="1" t="str">
        <f t="shared" si="90"/>
        <v>2015</v>
      </c>
    </row>
    <row r="5767" spans="1:19">
      <c r="A5767" t="s">
        <v>5790</v>
      </c>
      <c r="B5767" s="2">
        <v>42222</v>
      </c>
      <c r="C5767" s="2" t="str">
        <f>VLOOKUP(Sales_Data17[[#This Row],[Customer Name Index]],Customer_Data[#All],2,0)</f>
        <v>Ole Group</v>
      </c>
      <c r="D5767">
        <v>13</v>
      </c>
      <c r="E5767" t="s">
        <v>4</v>
      </c>
      <c r="F5767" t="s">
        <v>8168</v>
      </c>
      <c r="G5767" t="s">
        <v>8026</v>
      </c>
      <c r="H5767" t="str">
        <f>VLOOKUP(Sales_Data17[[#This Row],[Delivery Region Index]],Regions_Table[#All],2,0)</f>
        <v>Queensland</v>
      </c>
      <c r="I5767" t="str">
        <f>VLOOKUP(Sales_Data17[[#This Row],[Delivery Region Index]],Regions_Table[#All],3,0)</f>
        <v>Maryborough</v>
      </c>
      <c r="J5767">
        <v>37</v>
      </c>
      <c r="K5767">
        <v>6</v>
      </c>
      <c r="L5767" t="str">
        <f>VLOOKUP(Sales_Data17[[#This Row],[Product Description Index]],Products_Data[#All],2,0)</f>
        <v>Socks</v>
      </c>
      <c r="M5767">
        <v>4</v>
      </c>
      <c r="N5767" s="9">
        <v>590.34444444444443</v>
      </c>
      <c r="O5767" s="9">
        <f>Sales_Data17[[#This Row],[Order Quantity]]*Sales_Data17[[#This Row],[Unit Price]]</f>
        <v>2361.3777777777777</v>
      </c>
      <c r="P5767" s="9">
        <v>336.49633333333333</v>
      </c>
      <c r="Q5767" s="9">
        <f>Sales_Data17[[#This Row],[Line Total]]-(Sales_Data17[[#This Row],[Total Unit Cost]]*Sales_Data17[[#This Row],[Order Quantity]])</f>
        <v>1015.3924444444444</v>
      </c>
      <c r="R5767" s="1" t="str">
        <f>TEXT(Sales_Data17[[#This Row],[OrderDate]],"MMM")</f>
        <v>Aug</v>
      </c>
      <c r="S5767" s="1" t="str">
        <f t="shared" si="90"/>
        <v>2015</v>
      </c>
    </row>
    <row r="5768" spans="1:19">
      <c r="A5768" t="s">
        <v>5791</v>
      </c>
      <c r="B5768" s="2">
        <v>42222</v>
      </c>
      <c r="C5768" s="2" t="str">
        <f>VLOOKUP(Sales_Data17[[#This Row],[Customer Name Index]],Customer_Data[#All],2,0)</f>
        <v>ETUDE Ltd</v>
      </c>
      <c r="D5768">
        <v>4</v>
      </c>
      <c r="E5768" t="s">
        <v>4</v>
      </c>
      <c r="F5768" t="s">
        <v>8168</v>
      </c>
      <c r="G5768" t="s">
        <v>8027</v>
      </c>
      <c r="H5768" t="str">
        <f>VLOOKUP(Sales_Data17[[#This Row],[Delivery Region Index]],Regions_Table[#All],2,0)</f>
        <v>New South Wales</v>
      </c>
      <c r="I5768" t="str">
        <f>VLOOKUP(Sales_Data17[[#This Row],[Delivery Region Index]],Regions_Table[#All],3,0)</f>
        <v>Grafton</v>
      </c>
      <c r="J5768">
        <v>11</v>
      </c>
      <c r="K5768">
        <v>2</v>
      </c>
      <c r="L5768" t="str">
        <f>VLOOKUP(Sales_Data17[[#This Row],[Product Description Index]],Products_Data[#All],2,0)</f>
        <v>Pants</v>
      </c>
      <c r="M5768">
        <v>6</v>
      </c>
      <c r="N5768" s="9">
        <v>110.17777777777778</v>
      </c>
      <c r="O5768" s="9">
        <f>Sales_Data17[[#This Row],[Order Quantity]]*Sales_Data17[[#This Row],[Unit Price]]</f>
        <v>661.06666666666661</v>
      </c>
      <c r="P5768" s="9">
        <v>85.938666666666677</v>
      </c>
      <c r="Q5768" s="9">
        <f>Sales_Data17[[#This Row],[Line Total]]-(Sales_Data17[[#This Row],[Total Unit Cost]]*Sales_Data17[[#This Row],[Order Quantity]])</f>
        <v>145.43466666666654</v>
      </c>
      <c r="R5768" s="1" t="str">
        <f>TEXT(Sales_Data17[[#This Row],[OrderDate]],"MMM")</f>
        <v>Aug</v>
      </c>
      <c r="S5768" s="1" t="str">
        <f t="shared" si="90"/>
        <v>2015</v>
      </c>
    </row>
    <row r="5769" spans="1:19">
      <c r="A5769" t="s">
        <v>5792</v>
      </c>
      <c r="B5769" s="2">
        <v>42222</v>
      </c>
      <c r="C5769" s="2" t="str">
        <f>VLOOKUP(Sales_Data17[[#This Row],[Customer Name Index]],Customer_Data[#All],2,0)</f>
        <v xml:space="preserve">WakeFern </v>
      </c>
      <c r="D5769">
        <v>2</v>
      </c>
      <c r="E5769" t="s">
        <v>2</v>
      </c>
      <c r="F5769" t="s">
        <v>8168</v>
      </c>
      <c r="G5769" t="s">
        <v>8027</v>
      </c>
      <c r="H5769" t="str">
        <f>VLOOKUP(Sales_Data17[[#This Row],[Delivery Region Index]],Regions_Table[#All],2,0)</f>
        <v>New South Wales</v>
      </c>
      <c r="I5769" t="str">
        <f>VLOOKUP(Sales_Data17[[#This Row],[Delivery Region Index]],Regions_Table[#All],3,0)</f>
        <v>Bathurst</v>
      </c>
      <c r="J5769">
        <v>4</v>
      </c>
      <c r="K5769">
        <v>1</v>
      </c>
      <c r="L5769" t="str">
        <f>VLOOKUP(Sales_Data17[[#This Row],[Product Description Index]],Products_Data[#All],2,0)</f>
        <v>Shirts</v>
      </c>
      <c r="M5769">
        <v>6</v>
      </c>
      <c r="N5769" s="9">
        <v>332.76666666666665</v>
      </c>
      <c r="O5769" s="9">
        <f>Sales_Data17[[#This Row],[Order Quantity]]*Sales_Data17[[#This Row],[Unit Price]]</f>
        <v>1996.6</v>
      </c>
      <c r="P5769" s="9">
        <v>236.26433333333333</v>
      </c>
      <c r="Q5769" s="9">
        <f>Sales_Data17[[#This Row],[Line Total]]-(Sales_Data17[[#This Row],[Total Unit Cost]]*Sales_Data17[[#This Row],[Order Quantity]])</f>
        <v>579.0139999999999</v>
      </c>
      <c r="R5769" s="1" t="str">
        <f>TEXT(Sales_Data17[[#This Row],[OrderDate]],"MMM")</f>
        <v>Aug</v>
      </c>
      <c r="S5769" s="1" t="str">
        <f t="shared" si="90"/>
        <v>2015</v>
      </c>
    </row>
    <row r="5770" spans="1:19">
      <c r="A5770" t="s">
        <v>5793</v>
      </c>
      <c r="B5770" s="2">
        <v>42222</v>
      </c>
      <c r="C5770" s="2" t="str">
        <f>VLOOKUP(Sales_Data17[[#This Row],[Customer Name Index]],Customer_Data[#All],2,0)</f>
        <v xml:space="preserve">Ei </v>
      </c>
      <c r="D5770">
        <v>9</v>
      </c>
      <c r="E5770" t="s">
        <v>2</v>
      </c>
      <c r="F5770" t="s">
        <v>8168</v>
      </c>
      <c r="G5770" t="s">
        <v>8027</v>
      </c>
      <c r="H5770" t="str">
        <f>VLOOKUP(Sales_Data17[[#This Row],[Delivery Region Index]],Regions_Table[#All],2,0)</f>
        <v>Queensland</v>
      </c>
      <c r="I5770" t="str">
        <f>VLOOKUP(Sales_Data17[[#This Row],[Delivery Region Index]],Regions_Table[#All],3,0)</f>
        <v>Bundaberg</v>
      </c>
      <c r="J5770">
        <v>27</v>
      </c>
      <c r="K5770">
        <v>4</v>
      </c>
      <c r="L5770" t="str">
        <f>VLOOKUP(Sales_Data17[[#This Row],[Product Description Index]],Products_Data[#All],2,0)</f>
        <v>Jeans</v>
      </c>
      <c r="M5770">
        <v>7</v>
      </c>
      <c r="N5770" s="9">
        <v>222.58888888888887</v>
      </c>
      <c r="O5770" s="9">
        <f>Sales_Data17[[#This Row],[Order Quantity]]*Sales_Data17[[#This Row],[Unit Price]]</f>
        <v>1558.122222222222</v>
      </c>
      <c r="P5770" s="9">
        <v>133.55333333333334</v>
      </c>
      <c r="Q5770" s="9">
        <f>Sales_Data17[[#This Row],[Line Total]]-(Sales_Data17[[#This Row],[Total Unit Cost]]*Sales_Data17[[#This Row],[Order Quantity]])</f>
        <v>623.24888888888859</v>
      </c>
      <c r="R5770" s="1" t="str">
        <f>TEXT(Sales_Data17[[#This Row],[OrderDate]],"MMM")</f>
        <v>Aug</v>
      </c>
      <c r="S5770" s="1" t="str">
        <f t="shared" si="90"/>
        <v>2015</v>
      </c>
    </row>
    <row r="5771" spans="1:19">
      <c r="A5771" t="s">
        <v>5794</v>
      </c>
      <c r="B5771" s="2">
        <v>42223</v>
      </c>
      <c r="C5771" s="2" t="str">
        <f>VLOOKUP(Sales_Data17[[#This Row],[Customer Name Index]],Customer_Data[#All],2,0)</f>
        <v>ETUDE Ltd</v>
      </c>
      <c r="D5771">
        <v>4</v>
      </c>
      <c r="E5771" t="s">
        <v>2</v>
      </c>
      <c r="F5771" t="s">
        <v>8168</v>
      </c>
      <c r="G5771" t="s">
        <v>8027</v>
      </c>
      <c r="H5771" t="str">
        <f>VLOOKUP(Sales_Data17[[#This Row],[Delivery Region Index]],Regions_Table[#All],2,0)</f>
        <v>New South Wales</v>
      </c>
      <c r="I5771" t="str">
        <f>VLOOKUP(Sales_Data17[[#This Row],[Delivery Region Index]],Regions_Table[#All],3,0)</f>
        <v>Grafton</v>
      </c>
      <c r="J5771">
        <v>11</v>
      </c>
      <c r="K5771">
        <v>2</v>
      </c>
      <c r="L5771" t="str">
        <f>VLOOKUP(Sales_Data17[[#This Row],[Product Description Index]],Products_Data[#All],2,0)</f>
        <v>Pants</v>
      </c>
      <c r="M5771">
        <v>2</v>
      </c>
      <c r="N5771" s="9">
        <v>125.8111111111111</v>
      </c>
      <c r="O5771" s="9">
        <f>Sales_Data17[[#This Row],[Order Quantity]]*Sales_Data17[[#This Row],[Unit Price]]</f>
        <v>251.62222222222221</v>
      </c>
      <c r="P5771" s="9">
        <v>79.260999999999996</v>
      </c>
      <c r="Q5771" s="9">
        <f>Sales_Data17[[#This Row],[Line Total]]-(Sales_Data17[[#This Row],[Total Unit Cost]]*Sales_Data17[[#This Row],[Order Quantity]])</f>
        <v>93.100222222222214</v>
      </c>
      <c r="R5771" s="1" t="str">
        <f>TEXT(Sales_Data17[[#This Row],[OrderDate]],"MMM")</f>
        <v>Aug</v>
      </c>
      <c r="S5771" s="1" t="str">
        <f t="shared" si="90"/>
        <v>2015</v>
      </c>
    </row>
    <row r="5772" spans="1:19">
      <c r="A5772" t="s">
        <v>5795</v>
      </c>
      <c r="B5772" s="2">
        <v>42223</v>
      </c>
      <c r="C5772" s="2" t="str">
        <f>VLOOKUP(Sales_Data17[[#This Row],[Customer Name Index]],Customer_Data[#All],2,0)</f>
        <v>21st Ltd</v>
      </c>
      <c r="D5772">
        <v>10</v>
      </c>
      <c r="E5772" t="s">
        <v>4</v>
      </c>
      <c r="F5772" t="s">
        <v>8168</v>
      </c>
      <c r="G5772" t="s">
        <v>8026</v>
      </c>
      <c r="H5772" t="str">
        <f>VLOOKUP(Sales_Data17[[#This Row],[Delivery Region Index]],Regions_Table[#All],2,0)</f>
        <v>Queensland</v>
      </c>
      <c r="I5772" t="str">
        <f>VLOOKUP(Sales_Data17[[#This Row],[Delivery Region Index]],Regions_Table[#All],3,0)</f>
        <v>Cairns</v>
      </c>
      <c r="J5772">
        <v>28</v>
      </c>
      <c r="K5772">
        <v>4</v>
      </c>
      <c r="L5772" t="str">
        <f>VLOOKUP(Sales_Data17[[#This Row],[Product Description Index]],Products_Data[#All],2,0)</f>
        <v>Jeans</v>
      </c>
      <c r="M5772">
        <v>4</v>
      </c>
      <c r="N5772" s="9">
        <v>110.17777777777778</v>
      </c>
      <c r="O5772" s="9">
        <f>Sales_Data17[[#This Row],[Order Quantity]]*Sales_Data17[[#This Row],[Unit Price]]</f>
        <v>440.71111111111111</v>
      </c>
      <c r="P5772" s="9">
        <v>82.63333333333334</v>
      </c>
      <c r="Q5772" s="9">
        <f>Sales_Data17[[#This Row],[Line Total]]-(Sales_Data17[[#This Row],[Total Unit Cost]]*Sales_Data17[[#This Row],[Order Quantity]])</f>
        <v>110.17777777777775</v>
      </c>
      <c r="R5772" s="1" t="str">
        <f>TEXT(Sales_Data17[[#This Row],[OrderDate]],"MMM")</f>
        <v>Aug</v>
      </c>
      <c r="S5772" s="1" t="str">
        <f t="shared" si="90"/>
        <v>2015</v>
      </c>
    </row>
    <row r="5773" spans="1:19">
      <c r="A5773" t="s">
        <v>5796</v>
      </c>
      <c r="B5773" s="2">
        <v>42223</v>
      </c>
      <c r="C5773" s="2" t="str">
        <f>VLOOKUP(Sales_Data17[[#This Row],[Customer Name Index]],Customer_Data[#All],2,0)</f>
        <v xml:space="preserve">Medline </v>
      </c>
      <c r="D5773">
        <v>12</v>
      </c>
      <c r="E5773" t="s">
        <v>3</v>
      </c>
      <c r="F5773" t="s">
        <v>8168</v>
      </c>
      <c r="G5773" t="s">
        <v>8026</v>
      </c>
      <c r="H5773" t="str">
        <f>VLOOKUP(Sales_Data17[[#This Row],[Delivery Region Index]],Regions_Table[#All],2,0)</f>
        <v>Queensland</v>
      </c>
      <c r="I5773" t="str">
        <f>VLOOKUP(Sales_Data17[[#This Row],[Delivery Region Index]],Regions_Table[#All],3,0)</f>
        <v>Logan City</v>
      </c>
      <c r="J5773">
        <v>35</v>
      </c>
      <c r="K5773">
        <v>5</v>
      </c>
      <c r="L5773" t="str">
        <f>VLOOKUP(Sales_Data17[[#This Row],[Product Description Index]],Products_Data[#All],2,0)</f>
        <v>Hats</v>
      </c>
      <c r="M5773">
        <v>6</v>
      </c>
      <c r="N5773" s="9">
        <v>113.15555555555555</v>
      </c>
      <c r="O5773" s="9">
        <f>Sales_Data17[[#This Row],[Order Quantity]]*Sales_Data17[[#This Row],[Unit Price]]</f>
        <v>678.93333333333328</v>
      </c>
      <c r="P5773" s="9">
        <v>61.104000000000006</v>
      </c>
      <c r="Q5773" s="9">
        <f>Sales_Data17[[#This Row],[Line Total]]-(Sales_Data17[[#This Row],[Total Unit Cost]]*Sales_Data17[[#This Row],[Order Quantity]])</f>
        <v>312.30933333333326</v>
      </c>
      <c r="R5773" s="1" t="str">
        <f>TEXT(Sales_Data17[[#This Row],[OrderDate]],"MMM")</f>
        <v>Aug</v>
      </c>
      <c r="S5773" s="1" t="str">
        <f t="shared" si="90"/>
        <v>2015</v>
      </c>
    </row>
    <row r="5774" spans="1:19">
      <c r="A5774" t="s">
        <v>5797</v>
      </c>
      <c r="B5774" s="2">
        <v>42223</v>
      </c>
      <c r="C5774" s="2" t="str">
        <f>VLOOKUP(Sales_Data17[[#This Row],[Customer Name Index]],Customer_Data[#All],2,0)</f>
        <v>Pacific Ltd</v>
      </c>
      <c r="D5774">
        <v>20</v>
      </c>
      <c r="E5774" t="s">
        <v>3</v>
      </c>
      <c r="F5774" t="s">
        <v>8168</v>
      </c>
      <c r="G5774" t="s">
        <v>8028</v>
      </c>
      <c r="H5774" t="str">
        <f>VLOOKUP(Sales_Data17[[#This Row],[Delivery Region Index]],Regions_Table[#All],2,0)</f>
        <v>Victoria</v>
      </c>
      <c r="I5774" t="str">
        <f>VLOOKUP(Sales_Data17[[#This Row],[Delivery Region Index]],Regions_Table[#All],3,0)</f>
        <v>Wodonga</v>
      </c>
      <c r="J5774">
        <v>58</v>
      </c>
      <c r="K5774">
        <v>8</v>
      </c>
      <c r="L5774" t="str">
        <f>VLOOKUP(Sales_Data17[[#This Row],[Product Description Index]],Products_Data[#All],2,0)</f>
        <v>Shoes</v>
      </c>
      <c r="M5774">
        <v>4</v>
      </c>
      <c r="N5774" s="9">
        <v>76.677777777777777</v>
      </c>
      <c r="O5774" s="9">
        <f>Sales_Data17[[#This Row],[Order Quantity]]*Sales_Data17[[#This Row],[Unit Price]]</f>
        <v>306.71111111111111</v>
      </c>
      <c r="P5774" s="9">
        <v>55.207999999999998</v>
      </c>
      <c r="Q5774" s="9">
        <f>Sales_Data17[[#This Row],[Line Total]]-(Sales_Data17[[#This Row],[Total Unit Cost]]*Sales_Data17[[#This Row],[Order Quantity]])</f>
        <v>85.879111111111115</v>
      </c>
      <c r="R5774" s="1" t="str">
        <f>TEXT(Sales_Data17[[#This Row],[OrderDate]],"MMM")</f>
        <v>Aug</v>
      </c>
      <c r="S5774" s="1" t="str">
        <f t="shared" si="90"/>
        <v>2015</v>
      </c>
    </row>
    <row r="5775" spans="1:19">
      <c r="A5775" t="s">
        <v>5798</v>
      </c>
      <c r="B5775" s="2">
        <v>42223</v>
      </c>
      <c r="C5775" s="2" t="str">
        <f>VLOOKUP(Sales_Data17[[#This Row],[Customer Name Index]],Customer_Data[#All],2,0)</f>
        <v xml:space="preserve">Ei </v>
      </c>
      <c r="D5775">
        <v>9</v>
      </c>
      <c r="E5775" t="s">
        <v>4</v>
      </c>
      <c r="F5775" t="s">
        <v>8168</v>
      </c>
      <c r="G5775" t="s">
        <v>8027</v>
      </c>
      <c r="H5775" t="str">
        <f>VLOOKUP(Sales_Data17[[#This Row],[Delivery Region Index]],Regions_Table[#All],2,0)</f>
        <v>New South Wales</v>
      </c>
      <c r="I5775" t="str">
        <f>VLOOKUP(Sales_Data17[[#This Row],[Delivery Region Index]],Regions_Table[#All],3,0)</f>
        <v>Wollongong</v>
      </c>
      <c r="J5775">
        <v>24</v>
      </c>
      <c r="K5775">
        <v>4</v>
      </c>
      <c r="L5775" t="str">
        <f>VLOOKUP(Sales_Data17[[#This Row],[Product Description Index]],Products_Data[#All],2,0)</f>
        <v>Jeans</v>
      </c>
      <c r="M5775">
        <v>2</v>
      </c>
      <c r="N5775" s="9">
        <v>205.46666666666667</v>
      </c>
      <c r="O5775" s="9">
        <f>Sales_Data17[[#This Row],[Order Quantity]]*Sales_Data17[[#This Row],[Unit Price]]</f>
        <v>410.93333333333334</v>
      </c>
      <c r="P5775" s="9">
        <v>141.77199999999999</v>
      </c>
      <c r="Q5775" s="9">
        <f>Sales_Data17[[#This Row],[Line Total]]-(Sales_Data17[[#This Row],[Total Unit Cost]]*Sales_Data17[[#This Row],[Order Quantity]])</f>
        <v>127.38933333333335</v>
      </c>
      <c r="R5775" s="1" t="str">
        <f>TEXT(Sales_Data17[[#This Row],[OrderDate]],"MMM")</f>
        <v>Aug</v>
      </c>
      <c r="S5775" s="1" t="str">
        <f t="shared" si="90"/>
        <v>2015</v>
      </c>
    </row>
    <row r="5776" spans="1:19">
      <c r="A5776" t="s">
        <v>5799</v>
      </c>
      <c r="B5776" s="2">
        <v>42223</v>
      </c>
      <c r="C5776" s="2" t="str">
        <f>VLOOKUP(Sales_Data17[[#This Row],[Customer Name Index]],Customer_Data[#All],2,0)</f>
        <v>Apollo Ltd</v>
      </c>
      <c r="D5776">
        <v>11</v>
      </c>
      <c r="E5776" t="s">
        <v>4</v>
      </c>
      <c r="F5776" t="s">
        <v>8168</v>
      </c>
      <c r="G5776" t="s">
        <v>8026</v>
      </c>
      <c r="H5776" t="str">
        <f>VLOOKUP(Sales_Data17[[#This Row],[Delivery Region Index]],Regions_Table[#All],2,0)</f>
        <v>Queensland</v>
      </c>
      <c r="I5776" t="str">
        <f>VLOOKUP(Sales_Data17[[#This Row],[Delivery Region Index]],Regions_Table[#All],3,0)</f>
        <v>Gladstone</v>
      </c>
      <c r="J5776">
        <v>30</v>
      </c>
      <c r="K5776">
        <v>5</v>
      </c>
      <c r="L5776" t="str">
        <f>VLOOKUP(Sales_Data17[[#This Row],[Product Description Index]],Products_Data[#All],2,0)</f>
        <v>Hats</v>
      </c>
      <c r="M5776">
        <v>2</v>
      </c>
      <c r="N5776" s="9">
        <v>264.27777777777777</v>
      </c>
      <c r="O5776" s="9">
        <f>Sales_Data17[[#This Row],[Order Quantity]]*Sales_Data17[[#This Row],[Unit Price]]</f>
        <v>528.55555555555554</v>
      </c>
      <c r="P5776" s="9">
        <v>211.42222222222225</v>
      </c>
      <c r="Q5776" s="9">
        <f>Sales_Data17[[#This Row],[Line Total]]-(Sales_Data17[[#This Row],[Total Unit Cost]]*Sales_Data17[[#This Row],[Order Quantity]])</f>
        <v>105.71111111111105</v>
      </c>
      <c r="R5776" s="1" t="str">
        <f>TEXT(Sales_Data17[[#This Row],[OrderDate]],"MMM")</f>
        <v>Aug</v>
      </c>
      <c r="S5776" s="1" t="str">
        <f t="shared" si="90"/>
        <v>2015</v>
      </c>
    </row>
    <row r="5777" spans="1:19">
      <c r="A5777" t="s">
        <v>5800</v>
      </c>
      <c r="B5777" s="2">
        <v>42224</v>
      </c>
      <c r="C5777" s="2" t="str">
        <f>VLOOKUP(Sales_Data17[[#This Row],[Customer Name Index]],Customer_Data[#All],2,0)</f>
        <v>Ole Group</v>
      </c>
      <c r="D5777">
        <v>13</v>
      </c>
      <c r="E5777" t="s">
        <v>2</v>
      </c>
      <c r="F5777" t="s">
        <v>8168</v>
      </c>
      <c r="G5777" t="s">
        <v>8026</v>
      </c>
      <c r="H5777" t="str">
        <f>VLOOKUP(Sales_Data17[[#This Row],[Delivery Region Index]],Regions_Table[#All],2,0)</f>
        <v>Queensland</v>
      </c>
      <c r="I5777" t="str">
        <f>VLOOKUP(Sales_Data17[[#This Row],[Delivery Region Index]],Regions_Table[#All],3,0)</f>
        <v>Logan City</v>
      </c>
      <c r="J5777">
        <v>35</v>
      </c>
      <c r="K5777">
        <v>5</v>
      </c>
      <c r="L5777" t="str">
        <f>VLOOKUP(Sales_Data17[[#This Row],[Product Description Index]],Products_Data[#All],2,0)</f>
        <v>Hats</v>
      </c>
      <c r="M5777">
        <v>4</v>
      </c>
      <c r="N5777" s="9">
        <v>439.22222222222223</v>
      </c>
      <c r="O5777" s="9">
        <f>Sales_Data17[[#This Row],[Order Quantity]]*Sales_Data17[[#This Row],[Unit Price]]</f>
        <v>1756.8888888888889</v>
      </c>
      <c r="P5777" s="9">
        <v>307.45555555555552</v>
      </c>
      <c r="Q5777" s="9">
        <f>Sales_Data17[[#This Row],[Line Total]]-(Sales_Data17[[#This Row],[Total Unit Cost]]*Sales_Data17[[#This Row],[Order Quantity]])</f>
        <v>527.06666666666683</v>
      </c>
      <c r="R5777" s="1" t="str">
        <f>TEXT(Sales_Data17[[#This Row],[OrderDate]],"MMM")</f>
        <v>Aug</v>
      </c>
      <c r="S5777" s="1" t="str">
        <f t="shared" si="90"/>
        <v>2015</v>
      </c>
    </row>
    <row r="5778" spans="1:19">
      <c r="A5778" t="s">
        <v>5801</v>
      </c>
      <c r="B5778" s="2">
        <v>42224</v>
      </c>
      <c r="C5778" s="2" t="str">
        <f>VLOOKUP(Sales_Data17[[#This Row],[Customer Name Index]],Customer_Data[#All],2,0)</f>
        <v>Rochester Ltd</v>
      </c>
      <c r="D5778">
        <v>15</v>
      </c>
      <c r="E5778" t="s">
        <v>4</v>
      </c>
      <c r="F5778" t="s">
        <v>8168</v>
      </c>
      <c r="G5778" t="s">
        <v>8025</v>
      </c>
      <c r="H5778" t="str">
        <f>VLOOKUP(Sales_Data17[[#This Row],[Delivery Region Index]],Regions_Table[#All],2,0)</f>
        <v>Queensland</v>
      </c>
      <c r="I5778" t="str">
        <f>VLOOKUP(Sales_Data17[[#This Row],[Delivery Region Index]],Regions_Table[#All],3,0)</f>
        <v>Thuringowa</v>
      </c>
      <c r="J5778">
        <v>43</v>
      </c>
      <c r="K5778">
        <v>6</v>
      </c>
      <c r="L5778" t="str">
        <f>VLOOKUP(Sales_Data17[[#This Row],[Product Description Index]],Products_Data[#All],2,0)</f>
        <v>Socks</v>
      </c>
      <c r="M5778">
        <v>6</v>
      </c>
      <c r="N5778" s="9">
        <v>119.11111111111111</v>
      </c>
      <c r="O5778" s="9">
        <f>Sales_Data17[[#This Row],[Order Quantity]]*Sales_Data17[[#This Row],[Unit Price]]</f>
        <v>714.66666666666674</v>
      </c>
      <c r="P5778" s="9">
        <v>88.142222222222216</v>
      </c>
      <c r="Q5778" s="9">
        <f>Sales_Data17[[#This Row],[Line Total]]-(Sales_Data17[[#This Row],[Total Unit Cost]]*Sales_Data17[[#This Row],[Order Quantity]])</f>
        <v>185.8133333333335</v>
      </c>
      <c r="R5778" s="1" t="str">
        <f>TEXT(Sales_Data17[[#This Row],[OrderDate]],"MMM")</f>
        <v>Aug</v>
      </c>
      <c r="S5778" s="1" t="str">
        <f t="shared" si="90"/>
        <v>2015</v>
      </c>
    </row>
    <row r="5779" spans="1:19">
      <c r="A5779" t="s">
        <v>5802</v>
      </c>
      <c r="B5779" s="2">
        <v>42224</v>
      </c>
      <c r="C5779" s="2" t="str">
        <f>VLOOKUP(Sales_Data17[[#This Row],[Customer Name Index]],Customer_Data[#All],2,0)</f>
        <v xml:space="preserve">WakeFern </v>
      </c>
      <c r="D5779">
        <v>2</v>
      </c>
      <c r="E5779" t="s">
        <v>2</v>
      </c>
      <c r="F5779" t="s">
        <v>8168</v>
      </c>
      <c r="G5779" t="s">
        <v>8027</v>
      </c>
      <c r="H5779" t="str">
        <f>VLOOKUP(Sales_Data17[[#This Row],[Delivery Region Index]],Regions_Table[#All],2,0)</f>
        <v>New South Wales</v>
      </c>
      <c r="I5779" t="str">
        <f>VLOOKUP(Sales_Data17[[#This Row],[Delivery Region Index]],Regions_Table[#All],3,0)</f>
        <v>Cessnock</v>
      </c>
      <c r="J5779">
        <v>6</v>
      </c>
      <c r="K5779">
        <v>1</v>
      </c>
      <c r="L5779" t="str">
        <f>VLOOKUP(Sales_Data17[[#This Row],[Product Description Index]],Products_Data[#All],2,0)</f>
        <v>Shirts</v>
      </c>
      <c r="M5779">
        <v>8</v>
      </c>
      <c r="N5779" s="9">
        <v>23.077777777777779</v>
      </c>
      <c r="O5779" s="9">
        <f>Sales_Data17[[#This Row],[Order Quantity]]*Sales_Data17[[#This Row],[Unit Price]]</f>
        <v>184.62222222222223</v>
      </c>
      <c r="P5779" s="9">
        <v>13.385111111111112</v>
      </c>
      <c r="Q5779" s="9">
        <f>Sales_Data17[[#This Row],[Line Total]]-(Sales_Data17[[#This Row],[Total Unit Cost]]*Sales_Data17[[#This Row],[Order Quantity]])</f>
        <v>77.541333333333341</v>
      </c>
      <c r="R5779" s="1" t="str">
        <f>TEXT(Sales_Data17[[#This Row],[OrderDate]],"MMM")</f>
        <v>Aug</v>
      </c>
      <c r="S5779" s="1" t="str">
        <f t="shared" si="90"/>
        <v>2015</v>
      </c>
    </row>
    <row r="5780" spans="1:19">
      <c r="A5780" t="s">
        <v>5803</v>
      </c>
      <c r="B5780" s="2">
        <v>42224</v>
      </c>
      <c r="C5780" s="2" t="str">
        <f>VLOOKUP(Sales_Data17[[#This Row],[Customer Name Index]],Customer_Data[#All],2,0)</f>
        <v xml:space="preserve">Qualitest </v>
      </c>
      <c r="D5780">
        <v>19</v>
      </c>
      <c r="E5780" t="s">
        <v>4</v>
      </c>
      <c r="F5780" t="s">
        <v>8168</v>
      </c>
      <c r="G5780" t="s">
        <v>8028</v>
      </c>
      <c r="H5780" t="str">
        <f>VLOOKUP(Sales_Data17[[#This Row],[Delivery Region Index]],Regions_Table[#All],2,0)</f>
        <v>Victoria</v>
      </c>
      <c r="I5780" t="str">
        <f>VLOOKUP(Sales_Data17[[#This Row],[Delivery Region Index]],Regions_Table[#All],3,0)</f>
        <v>Swan Hill</v>
      </c>
      <c r="J5780">
        <v>55</v>
      </c>
      <c r="K5780">
        <v>8</v>
      </c>
      <c r="L5780" t="str">
        <f>VLOOKUP(Sales_Data17[[#This Row],[Product Description Index]],Products_Data[#All],2,0)</f>
        <v>Shoes</v>
      </c>
      <c r="M5780">
        <v>6</v>
      </c>
      <c r="N5780" s="9">
        <v>25.311111111111114</v>
      </c>
      <c r="O5780" s="9">
        <f>Sales_Data17[[#This Row],[Order Quantity]]*Sales_Data17[[#This Row],[Unit Price]]</f>
        <v>151.86666666666667</v>
      </c>
      <c r="P5780" s="9">
        <v>12.149333333333335</v>
      </c>
      <c r="Q5780" s="9">
        <f>Sales_Data17[[#This Row],[Line Total]]-(Sales_Data17[[#This Row],[Total Unit Cost]]*Sales_Data17[[#This Row],[Order Quantity]])</f>
        <v>78.970666666666659</v>
      </c>
      <c r="R5780" s="1" t="str">
        <f>TEXT(Sales_Data17[[#This Row],[OrderDate]],"MMM")</f>
        <v>Aug</v>
      </c>
      <c r="S5780" s="1" t="str">
        <f t="shared" si="90"/>
        <v>2015</v>
      </c>
    </row>
    <row r="5781" spans="1:19">
      <c r="A5781" t="s">
        <v>5804</v>
      </c>
      <c r="B5781" s="2">
        <v>42224</v>
      </c>
      <c r="C5781" s="2" t="str">
        <f>VLOOKUP(Sales_Data17[[#This Row],[Customer Name Index]],Customer_Data[#All],2,0)</f>
        <v xml:space="preserve">WakeFern </v>
      </c>
      <c r="D5781">
        <v>2</v>
      </c>
      <c r="E5781" t="s">
        <v>4</v>
      </c>
      <c r="F5781" t="s">
        <v>8168</v>
      </c>
      <c r="G5781" t="s">
        <v>8027</v>
      </c>
      <c r="H5781" t="str">
        <f>VLOOKUP(Sales_Data17[[#This Row],[Delivery Region Index]],Regions_Table[#All],2,0)</f>
        <v>New South Wales</v>
      </c>
      <c r="I5781" t="str">
        <f>VLOOKUP(Sales_Data17[[#This Row],[Delivery Region Index]],Regions_Table[#All],3,0)</f>
        <v>Cessnock</v>
      </c>
      <c r="J5781">
        <v>6</v>
      </c>
      <c r="K5781">
        <v>1</v>
      </c>
      <c r="L5781" t="str">
        <f>VLOOKUP(Sales_Data17[[#This Row],[Product Description Index]],Products_Data[#All],2,0)</f>
        <v>Shirts</v>
      </c>
      <c r="M5781">
        <v>6</v>
      </c>
      <c r="N5781" s="9">
        <v>262.78888888888889</v>
      </c>
      <c r="O5781" s="9">
        <f>Sales_Data17[[#This Row],[Order Quantity]]*Sales_Data17[[#This Row],[Unit Price]]</f>
        <v>1576.7333333333333</v>
      </c>
      <c r="P5781" s="9">
        <v>149.78966666666665</v>
      </c>
      <c r="Q5781" s="9">
        <f>Sales_Data17[[#This Row],[Line Total]]-(Sales_Data17[[#This Row],[Total Unit Cost]]*Sales_Data17[[#This Row],[Order Quantity]])</f>
        <v>677.99533333333352</v>
      </c>
      <c r="R5781" s="1" t="str">
        <f>TEXT(Sales_Data17[[#This Row],[OrderDate]],"MMM")</f>
        <v>Aug</v>
      </c>
      <c r="S5781" s="1" t="str">
        <f t="shared" si="90"/>
        <v>2015</v>
      </c>
    </row>
    <row r="5782" spans="1:19">
      <c r="A5782" t="s">
        <v>5805</v>
      </c>
      <c r="B5782" s="2">
        <v>42225</v>
      </c>
      <c r="C5782" s="2" t="str">
        <f>VLOOKUP(Sales_Data17[[#This Row],[Customer Name Index]],Customer_Data[#All],2,0)</f>
        <v>PEDIFIX, Corp</v>
      </c>
      <c r="D5782">
        <v>6</v>
      </c>
      <c r="E5782" t="s">
        <v>4</v>
      </c>
      <c r="F5782" t="s">
        <v>8168</v>
      </c>
      <c r="G5782" t="s">
        <v>8027</v>
      </c>
      <c r="H5782" t="str">
        <f>VLOOKUP(Sales_Data17[[#This Row],[Delivery Region Index]],Regions_Table[#All],2,0)</f>
        <v>New South Wales</v>
      </c>
      <c r="I5782" t="str">
        <f>VLOOKUP(Sales_Data17[[#This Row],[Delivery Region Index]],Regions_Table[#All],3,0)</f>
        <v>Newcastle</v>
      </c>
      <c r="J5782">
        <v>16</v>
      </c>
      <c r="K5782">
        <v>3</v>
      </c>
      <c r="L5782" t="str">
        <f>VLOOKUP(Sales_Data17[[#This Row],[Product Description Index]],Products_Data[#All],2,0)</f>
        <v>Sunglasses</v>
      </c>
      <c r="M5782">
        <v>5</v>
      </c>
      <c r="N5782" s="9">
        <v>568.75555555555559</v>
      </c>
      <c r="O5782" s="9">
        <f>Sales_Data17[[#This Row],[Order Quantity]]*Sales_Data17[[#This Row],[Unit Price]]</f>
        <v>2843.7777777777778</v>
      </c>
      <c r="P5782" s="9">
        <v>238.87733333333335</v>
      </c>
      <c r="Q5782" s="9">
        <f>Sales_Data17[[#This Row],[Line Total]]-(Sales_Data17[[#This Row],[Total Unit Cost]]*Sales_Data17[[#This Row],[Order Quantity]])</f>
        <v>1649.3911111111111</v>
      </c>
      <c r="R5782" s="1" t="str">
        <f>TEXT(Sales_Data17[[#This Row],[OrderDate]],"MMM")</f>
        <v>Aug</v>
      </c>
      <c r="S5782" s="1" t="str">
        <f t="shared" si="90"/>
        <v>2015</v>
      </c>
    </row>
    <row r="5783" spans="1:19">
      <c r="A5783" t="s">
        <v>5806</v>
      </c>
      <c r="B5783" s="2">
        <v>42225</v>
      </c>
      <c r="C5783" s="2" t="str">
        <f>VLOOKUP(Sales_Data17[[#This Row],[Customer Name Index]],Customer_Data[#All],2,0)</f>
        <v>Pure Group</v>
      </c>
      <c r="D5783">
        <v>17</v>
      </c>
      <c r="E5783" t="s">
        <v>4</v>
      </c>
      <c r="F5783" t="s">
        <v>8168</v>
      </c>
      <c r="G5783" t="s">
        <v>8025</v>
      </c>
      <c r="H5783" t="str">
        <f>VLOOKUP(Sales_Data17[[#This Row],[Delivery Region Index]],Regions_Table[#All],2,0)</f>
        <v>Victoria</v>
      </c>
      <c r="I5783" t="str">
        <f>VLOOKUP(Sales_Data17[[#This Row],[Delivery Region Index]],Regions_Table[#All],3,0)</f>
        <v>Melbourne</v>
      </c>
      <c r="J5783">
        <v>47</v>
      </c>
      <c r="K5783">
        <v>7</v>
      </c>
      <c r="L5783" t="str">
        <f>VLOOKUP(Sales_Data17[[#This Row],[Product Description Index]],Products_Data[#All],2,0)</f>
        <v>Dress Shirts</v>
      </c>
      <c r="M5783">
        <v>7</v>
      </c>
      <c r="N5783" s="9">
        <v>704.98888888888894</v>
      </c>
      <c r="O5783" s="9">
        <f>Sales_Data17[[#This Row],[Order Quantity]]*Sales_Data17[[#This Row],[Unit Price]]</f>
        <v>4934.9222222222224</v>
      </c>
      <c r="P5783" s="9">
        <v>415.94344444444442</v>
      </c>
      <c r="Q5783" s="9">
        <f>Sales_Data17[[#This Row],[Line Total]]-(Sales_Data17[[#This Row],[Total Unit Cost]]*Sales_Data17[[#This Row],[Order Quantity]])</f>
        <v>2023.3181111111116</v>
      </c>
      <c r="R5783" s="1" t="str">
        <f>TEXT(Sales_Data17[[#This Row],[OrderDate]],"MMM")</f>
        <v>Aug</v>
      </c>
      <c r="S5783" s="1" t="str">
        <f t="shared" si="90"/>
        <v>2015</v>
      </c>
    </row>
    <row r="5784" spans="1:19">
      <c r="A5784" t="s">
        <v>5807</v>
      </c>
      <c r="B5784" s="2">
        <v>42226</v>
      </c>
      <c r="C5784" s="2" t="str">
        <f>VLOOKUP(Sales_Data17[[#This Row],[Customer Name Index]],Customer_Data[#All],2,0)</f>
        <v>ETUDE Ltd</v>
      </c>
      <c r="D5784">
        <v>4</v>
      </c>
      <c r="E5784" t="s">
        <v>4</v>
      </c>
      <c r="F5784" t="s">
        <v>8168</v>
      </c>
      <c r="G5784" t="s">
        <v>8027</v>
      </c>
      <c r="H5784" t="str">
        <f>VLOOKUP(Sales_Data17[[#This Row],[Delivery Region Index]],Regions_Table[#All],2,0)</f>
        <v>New South Wales</v>
      </c>
      <c r="I5784" t="str">
        <f>VLOOKUP(Sales_Data17[[#This Row],[Delivery Region Index]],Regions_Table[#All],3,0)</f>
        <v>Grafton</v>
      </c>
      <c r="J5784">
        <v>11</v>
      </c>
      <c r="K5784">
        <v>2</v>
      </c>
      <c r="L5784" t="str">
        <f>VLOOKUP(Sales_Data17[[#This Row],[Product Description Index]],Products_Data[#All],2,0)</f>
        <v>Pants</v>
      </c>
      <c r="M5784">
        <v>5</v>
      </c>
      <c r="N5784" s="9">
        <v>285.12222222222221</v>
      </c>
      <c r="O5784" s="9">
        <f>Sales_Data17[[#This Row],[Order Quantity]]*Sales_Data17[[#This Row],[Unit Price]]</f>
        <v>1425.6111111111111</v>
      </c>
      <c r="P5784" s="9">
        <v>171.07333333333332</v>
      </c>
      <c r="Q5784" s="9">
        <f>Sales_Data17[[#This Row],[Line Total]]-(Sales_Data17[[#This Row],[Total Unit Cost]]*Sales_Data17[[#This Row],[Order Quantity]])</f>
        <v>570.24444444444453</v>
      </c>
      <c r="R5784" s="1" t="str">
        <f>TEXT(Sales_Data17[[#This Row],[OrderDate]],"MMM")</f>
        <v>Aug</v>
      </c>
      <c r="S5784" s="1" t="str">
        <f t="shared" si="90"/>
        <v>2015</v>
      </c>
    </row>
    <row r="5785" spans="1:19">
      <c r="A5785" t="s">
        <v>5808</v>
      </c>
      <c r="B5785" s="2">
        <v>42226</v>
      </c>
      <c r="C5785" s="2" t="str">
        <f>VLOOKUP(Sales_Data17[[#This Row],[Customer Name Index]],Customer_Data[#All],2,0)</f>
        <v xml:space="preserve">Medline </v>
      </c>
      <c r="D5785">
        <v>12</v>
      </c>
      <c r="E5785" t="s">
        <v>4</v>
      </c>
      <c r="F5785" t="s">
        <v>8168</v>
      </c>
      <c r="G5785" t="s">
        <v>8026</v>
      </c>
      <c r="H5785" t="str">
        <f>VLOOKUP(Sales_Data17[[#This Row],[Delivery Region Index]],Regions_Table[#All],2,0)</f>
        <v>Queensland</v>
      </c>
      <c r="I5785" t="str">
        <f>VLOOKUP(Sales_Data17[[#This Row],[Delivery Region Index]],Regions_Table[#All],3,0)</f>
        <v>Gympie</v>
      </c>
      <c r="J5785">
        <v>32</v>
      </c>
      <c r="K5785">
        <v>5</v>
      </c>
      <c r="L5785" t="str">
        <f>VLOOKUP(Sales_Data17[[#This Row],[Product Description Index]],Products_Data[#All],2,0)</f>
        <v>Hats</v>
      </c>
      <c r="M5785">
        <v>8</v>
      </c>
      <c r="N5785" s="9">
        <v>192.8111111111111</v>
      </c>
      <c r="O5785" s="9">
        <f>Sales_Data17[[#This Row],[Order Quantity]]*Sales_Data17[[#This Row],[Unit Price]]</f>
        <v>1542.4888888888888</v>
      </c>
      <c r="P5785" s="9">
        <v>131.11155555555558</v>
      </c>
      <c r="Q5785" s="9">
        <f>Sales_Data17[[#This Row],[Line Total]]-(Sales_Data17[[#This Row],[Total Unit Cost]]*Sales_Data17[[#This Row],[Order Quantity]])</f>
        <v>493.59644444444416</v>
      </c>
      <c r="R5785" s="1" t="str">
        <f>TEXT(Sales_Data17[[#This Row],[OrderDate]],"MMM")</f>
        <v>Aug</v>
      </c>
      <c r="S5785" s="1" t="str">
        <f t="shared" si="90"/>
        <v>2015</v>
      </c>
    </row>
    <row r="5786" spans="1:19">
      <c r="A5786" t="s">
        <v>5809</v>
      </c>
      <c r="B5786" s="2">
        <v>42226</v>
      </c>
      <c r="C5786" s="2" t="str">
        <f>VLOOKUP(Sales_Data17[[#This Row],[Customer Name Index]],Customer_Data[#All],2,0)</f>
        <v>Ole Group</v>
      </c>
      <c r="D5786">
        <v>13</v>
      </c>
      <c r="E5786" t="s">
        <v>4</v>
      </c>
      <c r="F5786" t="s">
        <v>8168</v>
      </c>
      <c r="G5786" t="s">
        <v>8026</v>
      </c>
      <c r="H5786" t="str">
        <f>VLOOKUP(Sales_Data17[[#This Row],[Delivery Region Index]],Regions_Table[#All],2,0)</f>
        <v>Queensland</v>
      </c>
      <c r="I5786" t="str">
        <f>VLOOKUP(Sales_Data17[[#This Row],[Delivery Region Index]],Regions_Table[#All],3,0)</f>
        <v>Maryborough</v>
      </c>
      <c r="J5786">
        <v>37</v>
      </c>
      <c r="K5786">
        <v>6</v>
      </c>
      <c r="L5786" t="str">
        <f>VLOOKUP(Sales_Data17[[#This Row],[Product Description Index]],Products_Data[#All],2,0)</f>
        <v>Socks</v>
      </c>
      <c r="M5786">
        <v>2</v>
      </c>
      <c r="N5786" s="9">
        <v>125.8111111111111</v>
      </c>
      <c r="O5786" s="9">
        <f>Sales_Data17[[#This Row],[Order Quantity]]*Sales_Data17[[#This Row],[Unit Price]]</f>
        <v>251.62222222222221</v>
      </c>
      <c r="P5786" s="9">
        <v>70.454222222222228</v>
      </c>
      <c r="Q5786" s="9">
        <f>Sales_Data17[[#This Row],[Line Total]]-(Sales_Data17[[#This Row],[Total Unit Cost]]*Sales_Data17[[#This Row],[Order Quantity]])</f>
        <v>110.71377777777775</v>
      </c>
      <c r="R5786" s="1" t="str">
        <f>TEXT(Sales_Data17[[#This Row],[OrderDate]],"MMM")</f>
        <v>Aug</v>
      </c>
      <c r="S5786" s="1" t="str">
        <f t="shared" si="90"/>
        <v>2015</v>
      </c>
    </row>
    <row r="5787" spans="1:19">
      <c r="A5787" t="s">
        <v>5810</v>
      </c>
      <c r="B5787" s="2">
        <v>42226</v>
      </c>
      <c r="C5787" s="2" t="str">
        <f>VLOOKUP(Sales_Data17[[#This Row],[Customer Name Index]],Customer_Data[#All],2,0)</f>
        <v xml:space="preserve">Linde </v>
      </c>
      <c r="D5787">
        <v>14</v>
      </c>
      <c r="E5787" t="s">
        <v>4</v>
      </c>
      <c r="F5787" t="s">
        <v>8168</v>
      </c>
      <c r="G5787" t="s">
        <v>8026</v>
      </c>
      <c r="H5787" t="str">
        <f>VLOOKUP(Sales_Data17[[#This Row],[Delivery Region Index]],Regions_Table[#All],2,0)</f>
        <v>Queensland</v>
      </c>
      <c r="I5787" t="str">
        <f>VLOOKUP(Sales_Data17[[#This Row],[Delivery Region Index]],Regions_Table[#All],3,0)</f>
        <v>Redcliffe</v>
      </c>
      <c r="J5787">
        <v>40</v>
      </c>
      <c r="K5787">
        <v>6</v>
      </c>
      <c r="L5787" t="str">
        <f>VLOOKUP(Sales_Data17[[#This Row],[Product Description Index]],Products_Data[#All],2,0)</f>
        <v>Socks</v>
      </c>
      <c r="M5787">
        <v>9</v>
      </c>
      <c r="N5787" s="9">
        <v>24.566666666666666</v>
      </c>
      <c r="O5787" s="9">
        <f>Sales_Data17[[#This Row],[Order Quantity]]*Sales_Data17[[#This Row],[Unit Price]]</f>
        <v>221.1</v>
      </c>
      <c r="P5787" s="9">
        <v>16.214000000000002</v>
      </c>
      <c r="Q5787" s="9">
        <f>Sales_Data17[[#This Row],[Line Total]]-(Sales_Data17[[#This Row],[Total Unit Cost]]*Sales_Data17[[#This Row],[Order Quantity]])</f>
        <v>75.173999999999978</v>
      </c>
      <c r="R5787" s="1" t="str">
        <f>TEXT(Sales_Data17[[#This Row],[OrderDate]],"MMM")</f>
        <v>Aug</v>
      </c>
      <c r="S5787" s="1" t="str">
        <f t="shared" si="90"/>
        <v>2015</v>
      </c>
    </row>
    <row r="5788" spans="1:19">
      <c r="A5788" t="s">
        <v>5811</v>
      </c>
      <c r="B5788" s="2">
        <v>42227</v>
      </c>
      <c r="C5788" s="2" t="str">
        <f>VLOOKUP(Sales_Data17[[#This Row],[Customer Name Index]],Customer_Data[#All],2,0)</f>
        <v>Pure Group</v>
      </c>
      <c r="D5788">
        <v>17</v>
      </c>
      <c r="E5788" t="s">
        <v>3</v>
      </c>
      <c r="F5788" t="s">
        <v>8168</v>
      </c>
      <c r="G5788" t="s">
        <v>8025</v>
      </c>
      <c r="H5788" t="str">
        <f>VLOOKUP(Sales_Data17[[#This Row],[Delivery Region Index]],Regions_Table[#All],2,0)</f>
        <v>Victoria</v>
      </c>
      <c r="I5788" t="str">
        <f>VLOOKUP(Sales_Data17[[#This Row],[Delivery Region Index]],Regions_Table[#All],3,0)</f>
        <v>Benalla</v>
      </c>
      <c r="J5788">
        <v>48</v>
      </c>
      <c r="K5788">
        <v>7</v>
      </c>
      <c r="L5788" t="str">
        <f>VLOOKUP(Sales_Data17[[#This Row],[Product Description Index]],Products_Data[#All],2,0)</f>
        <v>Dress Shirts</v>
      </c>
      <c r="M5788">
        <v>1</v>
      </c>
      <c r="N5788" s="9">
        <v>136.23333333333335</v>
      </c>
      <c r="O5788" s="9">
        <f>Sales_Data17[[#This Row],[Order Quantity]]*Sales_Data17[[#This Row],[Unit Price]]</f>
        <v>136.23333333333335</v>
      </c>
      <c r="P5788" s="9">
        <v>57.217999999999996</v>
      </c>
      <c r="Q5788" s="9">
        <f>Sales_Data17[[#This Row],[Line Total]]-(Sales_Data17[[#This Row],[Total Unit Cost]]*Sales_Data17[[#This Row],[Order Quantity]])</f>
        <v>79.015333333333359</v>
      </c>
      <c r="R5788" s="1" t="str">
        <f>TEXT(Sales_Data17[[#This Row],[OrderDate]],"MMM")</f>
        <v>Aug</v>
      </c>
      <c r="S5788" s="1" t="str">
        <f t="shared" si="90"/>
        <v>2015</v>
      </c>
    </row>
    <row r="5789" spans="1:19">
      <c r="A5789" t="s">
        <v>5812</v>
      </c>
      <c r="B5789" s="2">
        <v>42227</v>
      </c>
      <c r="C5789" s="2" t="str">
        <f>VLOOKUP(Sales_Data17[[#This Row],[Customer Name Index]],Customer_Data[#All],2,0)</f>
        <v>Avon Corp</v>
      </c>
      <c r="D5789">
        <v>1</v>
      </c>
      <c r="E5789" t="s">
        <v>2</v>
      </c>
      <c r="F5789" t="s">
        <v>8168</v>
      </c>
      <c r="G5789" t="s">
        <v>8027</v>
      </c>
      <c r="H5789" t="str">
        <f>VLOOKUP(Sales_Data17[[#This Row],[Delivery Region Index]],Regions_Table[#All],2,0)</f>
        <v>New South Wales</v>
      </c>
      <c r="I5789" t="str">
        <f>VLOOKUP(Sales_Data17[[#This Row],[Delivery Region Index]],Regions_Table[#All],3,0)</f>
        <v>Albury</v>
      </c>
      <c r="J5789">
        <v>2</v>
      </c>
      <c r="K5789">
        <v>1</v>
      </c>
      <c r="L5789" t="str">
        <f>VLOOKUP(Sales_Data17[[#This Row],[Product Description Index]],Products_Data[#All],2,0)</f>
        <v>Shirts</v>
      </c>
      <c r="M5789">
        <v>3</v>
      </c>
      <c r="N5789" s="9">
        <v>436.24444444444447</v>
      </c>
      <c r="O5789" s="9">
        <f>Sales_Data17[[#This Row],[Order Quantity]]*Sales_Data17[[#This Row],[Unit Price]]</f>
        <v>1308.7333333333333</v>
      </c>
      <c r="P5789" s="9">
        <v>348.9955555555556</v>
      </c>
      <c r="Q5789" s="9">
        <f>Sales_Data17[[#This Row],[Line Total]]-(Sales_Data17[[#This Row],[Total Unit Cost]]*Sales_Data17[[#This Row],[Order Quantity]])</f>
        <v>261.74666666666667</v>
      </c>
      <c r="R5789" s="1" t="str">
        <f>TEXT(Sales_Data17[[#This Row],[OrderDate]],"MMM")</f>
        <v>Aug</v>
      </c>
      <c r="S5789" s="1" t="str">
        <f t="shared" si="90"/>
        <v>2015</v>
      </c>
    </row>
    <row r="5790" spans="1:19">
      <c r="A5790" t="s">
        <v>5813</v>
      </c>
      <c r="B5790" s="2">
        <v>42227</v>
      </c>
      <c r="C5790" s="2" t="str">
        <f>VLOOKUP(Sales_Data17[[#This Row],[Customer Name Index]],Customer_Data[#All],2,0)</f>
        <v>New Ltd</v>
      </c>
      <c r="D5790">
        <v>7</v>
      </c>
      <c r="E5790" t="s">
        <v>4</v>
      </c>
      <c r="F5790" t="s">
        <v>8168</v>
      </c>
      <c r="G5790" t="s">
        <v>8027</v>
      </c>
      <c r="H5790" t="str">
        <f>VLOOKUP(Sales_Data17[[#This Row],[Delivery Region Index]],Regions_Table[#All],2,0)</f>
        <v>New South Wales</v>
      </c>
      <c r="I5790" t="str">
        <f>VLOOKUP(Sales_Data17[[#This Row],[Delivery Region Index]],Regions_Table[#All],3,0)</f>
        <v>Orange</v>
      </c>
      <c r="J5790">
        <v>18</v>
      </c>
      <c r="K5790">
        <v>3</v>
      </c>
      <c r="L5790" t="str">
        <f>VLOOKUP(Sales_Data17[[#This Row],[Product Description Index]],Products_Data[#All],2,0)</f>
        <v>Sunglasses</v>
      </c>
      <c r="M5790">
        <v>3</v>
      </c>
      <c r="N5790" s="9">
        <v>281.39999999999998</v>
      </c>
      <c r="O5790" s="9">
        <f>Sales_Data17[[#This Row],[Order Quantity]]*Sales_Data17[[#This Row],[Unit Price]]</f>
        <v>844.19999999999993</v>
      </c>
      <c r="P5790" s="9">
        <v>188.53800000000001</v>
      </c>
      <c r="Q5790" s="9">
        <f>Sales_Data17[[#This Row],[Line Total]]-(Sales_Data17[[#This Row],[Total Unit Cost]]*Sales_Data17[[#This Row],[Order Quantity]])</f>
        <v>278.5859999999999</v>
      </c>
      <c r="R5790" s="1" t="str">
        <f>TEXT(Sales_Data17[[#This Row],[OrderDate]],"MMM")</f>
        <v>Aug</v>
      </c>
      <c r="S5790" s="1" t="str">
        <f t="shared" si="90"/>
        <v>2015</v>
      </c>
    </row>
    <row r="5791" spans="1:19">
      <c r="A5791" t="s">
        <v>5814</v>
      </c>
      <c r="B5791" s="2">
        <v>42227</v>
      </c>
      <c r="C5791" s="2" t="str">
        <f>VLOOKUP(Sales_Data17[[#This Row],[Customer Name Index]],Customer_Data[#All],2,0)</f>
        <v xml:space="preserve">Linde </v>
      </c>
      <c r="D5791">
        <v>14</v>
      </c>
      <c r="E5791" t="s">
        <v>2</v>
      </c>
      <c r="F5791" t="s">
        <v>8168</v>
      </c>
      <c r="G5791" t="s">
        <v>8026</v>
      </c>
      <c r="H5791" t="str">
        <f>VLOOKUP(Sales_Data17[[#This Row],[Delivery Region Index]],Regions_Table[#All],2,0)</f>
        <v>Queensland</v>
      </c>
      <c r="I5791" t="str">
        <f>VLOOKUP(Sales_Data17[[#This Row],[Delivery Region Index]],Regions_Table[#All],3,0)</f>
        <v>Mount Isa</v>
      </c>
      <c r="J5791">
        <v>38</v>
      </c>
      <c r="K5791">
        <v>6</v>
      </c>
      <c r="L5791" t="str">
        <f>VLOOKUP(Sales_Data17[[#This Row],[Product Description Index]],Products_Data[#All],2,0)</f>
        <v>Socks</v>
      </c>
      <c r="M5791">
        <v>9</v>
      </c>
      <c r="N5791" s="9">
        <v>222.58888888888887</v>
      </c>
      <c r="O5791" s="9">
        <f>Sales_Data17[[#This Row],[Order Quantity]]*Sales_Data17[[#This Row],[Unit Price]]</f>
        <v>2003.3</v>
      </c>
      <c r="P5791" s="9">
        <v>100.16500000000001</v>
      </c>
      <c r="Q5791" s="9">
        <f>Sales_Data17[[#This Row],[Line Total]]-(Sales_Data17[[#This Row],[Total Unit Cost]]*Sales_Data17[[#This Row],[Order Quantity]])</f>
        <v>1101.8150000000001</v>
      </c>
      <c r="R5791" s="1" t="str">
        <f>TEXT(Sales_Data17[[#This Row],[OrderDate]],"MMM")</f>
        <v>Aug</v>
      </c>
      <c r="S5791" s="1" t="str">
        <f t="shared" si="90"/>
        <v>2015</v>
      </c>
    </row>
    <row r="5792" spans="1:19">
      <c r="A5792" t="s">
        <v>5815</v>
      </c>
      <c r="B5792" s="2">
        <v>42227</v>
      </c>
      <c r="C5792" s="2" t="str">
        <f>VLOOKUP(Sales_Data17[[#This Row],[Customer Name Index]],Customer_Data[#All],2,0)</f>
        <v>ETUDE Ltd</v>
      </c>
      <c r="D5792">
        <v>4</v>
      </c>
      <c r="E5792" t="s">
        <v>4</v>
      </c>
      <c r="F5792" t="s">
        <v>8168</v>
      </c>
      <c r="G5792" t="s">
        <v>8027</v>
      </c>
      <c r="H5792" t="str">
        <f>VLOOKUP(Sales_Data17[[#This Row],[Delivery Region Index]],Regions_Table[#All],2,0)</f>
        <v>New South Wales</v>
      </c>
      <c r="I5792" t="str">
        <f>VLOOKUP(Sales_Data17[[#This Row],[Delivery Region Index]],Regions_Table[#All],3,0)</f>
        <v>Grafton</v>
      </c>
      <c r="J5792">
        <v>11</v>
      </c>
      <c r="K5792">
        <v>2</v>
      </c>
      <c r="L5792" t="str">
        <f>VLOOKUP(Sales_Data17[[#This Row],[Product Description Index]],Products_Data[#All],2,0)</f>
        <v>Pants</v>
      </c>
      <c r="M5792">
        <v>4</v>
      </c>
      <c r="N5792" s="9">
        <v>218.86666666666667</v>
      </c>
      <c r="O5792" s="9">
        <f>Sales_Data17[[#This Row],[Order Quantity]]*Sales_Data17[[#This Row],[Unit Price]]</f>
        <v>875.4666666666667</v>
      </c>
      <c r="P5792" s="9">
        <v>183.84799999999998</v>
      </c>
      <c r="Q5792" s="9">
        <f>Sales_Data17[[#This Row],[Line Total]]-(Sales_Data17[[#This Row],[Total Unit Cost]]*Sales_Data17[[#This Row],[Order Quantity]])</f>
        <v>140.07466666666676</v>
      </c>
      <c r="R5792" s="1" t="str">
        <f>TEXT(Sales_Data17[[#This Row],[OrderDate]],"MMM")</f>
        <v>Aug</v>
      </c>
      <c r="S5792" s="1" t="str">
        <f t="shared" si="90"/>
        <v>2015</v>
      </c>
    </row>
    <row r="5793" spans="1:19">
      <c r="A5793" t="s">
        <v>5816</v>
      </c>
      <c r="B5793" s="2">
        <v>42228</v>
      </c>
      <c r="C5793" s="2" t="str">
        <f>VLOOKUP(Sales_Data17[[#This Row],[Customer Name Index]],Customer_Data[#All],2,0)</f>
        <v>New Ltd</v>
      </c>
      <c r="D5793">
        <v>7</v>
      </c>
      <c r="E5793" t="s">
        <v>4</v>
      </c>
      <c r="F5793" t="s">
        <v>8168</v>
      </c>
      <c r="G5793" t="s">
        <v>8027</v>
      </c>
      <c r="H5793" t="str">
        <f>VLOOKUP(Sales_Data17[[#This Row],[Delivery Region Index]],Regions_Table[#All],2,0)</f>
        <v>New South Wales</v>
      </c>
      <c r="I5793" t="str">
        <f>VLOOKUP(Sales_Data17[[#This Row],[Delivery Region Index]],Regions_Table[#All],3,0)</f>
        <v>Port Macquarie</v>
      </c>
      <c r="J5793">
        <v>19</v>
      </c>
      <c r="K5793">
        <v>3</v>
      </c>
      <c r="L5793" t="str">
        <f>VLOOKUP(Sales_Data17[[#This Row],[Product Description Index]],Products_Data[#All],2,0)</f>
        <v>Sunglasses</v>
      </c>
      <c r="M5793">
        <v>5</v>
      </c>
      <c r="N5793" s="9">
        <v>27.544444444444444</v>
      </c>
      <c r="O5793" s="9">
        <f>Sales_Data17[[#This Row],[Order Quantity]]*Sales_Data17[[#This Row],[Unit Price]]</f>
        <v>137.72222222222223</v>
      </c>
      <c r="P5793" s="9">
        <v>21.484666666666669</v>
      </c>
      <c r="Q5793" s="9">
        <f>Sales_Data17[[#This Row],[Line Total]]-(Sales_Data17[[#This Row],[Total Unit Cost]]*Sales_Data17[[#This Row],[Order Quantity]])</f>
        <v>30.298888888888882</v>
      </c>
      <c r="R5793" s="1" t="str">
        <f>TEXT(Sales_Data17[[#This Row],[OrderDate]],"MMM")</f>
        <v>Aug</v>
      </c>
      <c r="S5793" s="1" t="str">
        <f t="shared" si="90"/>
        <v>2015</v>
      </c>
    </row>
    <row r="5794" spans="1:19">
      <c r="A5794" t="s">
        <v>5817</v>
      </c>
      <c r="B5794" s="2">
        <v>42228</v>
      </c>
      <c r="C5794" s="2" t="str">
        <f>VLOOKUP(Sales_Data17[[#This Row],[Customer Name Index]],Customer_Data[#All],2,0)</f>
        <v>Medsep Group</v>
      </c>
      <c r="D5794">
        <v>8</v>
      </c>
      <c r="E5794" t="s">
        <v>3</v>
      </c>
      <c r="F5794" t="s">
        <v>8168</v>
      </c>
      <c r="G5794" t="s">
        <v>8027</v>
      </c>
      <c r="H5794" t="str">
        <f>VLOOKUP(Sales_Data17[[#This Row],[Delivery Region Index]],Regions_Table[#All],2,0)</f>
        <v>New South Wales</v>
      </c>
      <c r="I5794" t="str">
        <f>VLOOKUP(Sales_Data17[[#This Row],[Delivery Region Index]],Regions_Table[#All],3,0)</f>
        <v>Tweed Heads</v>
      </c>
      <c r="J5794">
        <v>22</v>
      </c>
      <c r="K5794">
        <v>3</v>
      </c>
      <c r="L5794" t="str">
        <f>VLOOKUP(Sales_Data17[[#This Row],[Product Description Index]],Products_Data[#All],2,0)</f>
        <v>Sunglasses</v>
      </c>
      <c r="M5794">
        <v>4</v>
      </c>
      <c r="N5794" s="9">
        <v>198.02222222222224</v>
      </c>
      <c r="O5794" s="9">
        <f>Sales_Data17[[#This Row],[Order Quantity]]*Sales_Data17[[#This Row],[Unit Price]]</f>
        <v>792.08888888888896</v>
      </c>
      <c r="P5794" s="9">
        <v>168.31888888888886</v>
      </c>
      <c r="Q5794" s="9">
        <f>Sales_Data17[[#This Row],[Line Total]]-(Sales_Data17[[#This Row],[Total Unit Cost]]*Sales_Data17[[#This Row],[Order Quantity]])</f>
        <v>118.8133333333335</v>
      </c>
      <c r="R5794" s="1" t="str">
        <f>TEXT(Sales_Data17[[#This Row],[OrderDate]],"MMM")</f>
        <v>Aug</v>
      </c>
      <c r="S5794" s="1" t="str">
        <f t="shared" si="90"/>
        <v>2015</v>
      </c>
    </row>
    <row r="5795" spans="1:19">
      <c r="A5795" t="s">
        <v>5818</v>
      </c>
      <c r="B5795" s="2">
        <v>42228</v>
      </c>
      <c r="C5795" s="2" t="str">
        <f>VLOOKUP(Sales_Data17[[#This Row],[Customer Name Index]],Customer_Data[#All],2,0)</f>
        <v>3LAB, Ltd</v>
      </c>
      <c r="D5795">
        <v>16</v>
      </c>
      <c r="E5795" t="s">
        <v>2</v>
      </c>
      <c r="F5795" t="s">
        <v>8168</v>
      </c>
      <c r="G5795" t="s">
        <v>8025</v>
      </c>
      <c r="H5795" t="str">
        <f>VLOOKUP(Sales_Data17[[#This Row],[Delivery Region Index]],Regions_Table[#All],2,0)</f>
        <v>Queensland</v>
      </c>
      <c r="I5795" t="str">
        <f>VLOOKUP(Sales_Data17[[#This Row],[Delivery Region Index]],Regions_Table[#All],3,0)</f>
        <v>Townsville</v>
      </c>
      <c r="J5795">
        <v>45</v>
      </c>
      <c r="K5795">
        <v>7</v>
      </c>
      <c r="L5795" t="str">
        <f>VLOOKUP(Sales_Data17[[#This Row],[Product Description Index]],Products_Data[#All],2,0)</f>
        <v>Dress Shirts</v>
      </c>
      <c r="M5795">
        <v>4</v>
      </c>
      <c r="N5795" s="9">
        <v>428.05555555555554</v>
      </c>
      <c r="O5795" s="9">
        <f>Sales_Data17[[#This Row],[Order Quantity]]*Sales_Data17[[#This Row],[Unit Price]]</f>
        <v>1712.2222222222222</v>
      </c>
      <c r="P5795" s="9">
        <v>248.27222222222221</v>
      </c>
      <c r="Q5795" s="9">
        <f>Sales_Data17[[#This Row],[Line Total]]-(Sales_Data17[[#This Row],[Total Unit Cost]]*Sales_Data17[[#This Row],[Order Quantity]])</f>
        <v>719.13333333333333</v>
      </c>
      <c r="R5795" s="1" t="str">
        <f>TEXT(Sales_Data17[[#This Row],[OrderDate]],"MMM")</f>
        <v>Aug</v>
      </c>
      <c r="S5795" s="1" t="str">
        <f t="shared" si="90"/>
        <v>2015</v>
      </c>
    </row>
    <row r="5796" spans="1:19">
      <c r="A5796" t="s">
        <v>5819</v>
      </c>
      <c r="B5796" s="2">
        <v>42228</v>
      </c>
      <c r="C5796" s="2" t="str">
        <f>VLOOKUP(Sales_Data17[[#This Row],[Customer Name Index]],Customer_Data[#All],2,0)</f>
        <v>ETUDE Ltd</v>
      </c>
      <c r="D5796">
        <v>4</v>
      </c>
      <c r="E5796" t="s">
        <v>2</v>
      </c>
      <c r="F5796" t="s">
        <v>8168</v>
      </c>
      <c r="G5796" t="s">
        <v>8027</v>
      </c>
      <c r="H5796" t="str">
        <f>VLOOKUP(Sales_Data17[[#This Row],[Delivery Region Index]],Regions_Table[#All],2,0)</f>
        <v>New South Wales</v>
      </c>
      <c r="I5796" t="str">
        <f>VLOOKUP(Sales_Data17[[#This Row],[Delivery Region Index]],Regions_Table[#All],3,0)</f>
        <v>Grafton</v>
      </c>
      <c r="J5796">
        <v>11</v>
      </c>
      <c r="K5796">
        <v>2</v>
      </c>
      <c r="L5796" t="str">
        <f>VLOOKUP(Sales_Data17[[#This Row],[Product Description Index]],Products_Data[#All],2,0)</f>
        <v>Pants</v>
      </c>
      <c r="M5796">
        <v>5</v>
      </c>
      <c r="N5796" s="9">
        <v>635.75555555555559</v>
      </c>
      <c r="O5796" s="9">
        <f>Sales_Data17[[#This Row],[Order Quantity]]*Sales_Data17[[#This Row],[Unit Price]]</f>
        <v>3178.7777777777778</v>
      </c>
      <c r="P5796" s="9">
        <v>540.39222222222224</v>
      </c>
      <c r="Q5796" s="9">
        <f>Sales_Data17[[#This Row],[Line Total]]-(Sales_Data17[[#This Row],[Total Unit Cost]]*Sales_Data17[[#This Row],[Order Quantity]])</f>
        <v>476.81666666666661</v>
      </c>
      <c r="R5796" s="1" t="str">
        <f>TEXT(Sales_Data17[[#This Row],[OrderDate]],"MMM")</f>
        <v>Aug</v>
      </c>
      <c r="S5796" s="1" t="str">
        <f t="shared" si="90"/>
        <v>2015</v>
      </c>
    </row>
    <row r="5797" spans="1:19">
      <c r="A5797" t="s">
        <v>5820</v>
      </c>
      <c r="B5797" s="2">
        <v>42228</v>
      </c>
      <c r="C5797" s="2" t="str">
        <f>VLOOKUP(Sales_Data17[[#This Row],[Customer Name Index]],Customer_Data[#All],2,0)</f>
        <v>Ole Group</v>
      </c>
      <c r="D5797">
        <v>13</v>
      </c>
      <c r="E5797" t="s">
        <v>2</v>
      </c>
      <c r="F5797" t="s">
        <v>8168</v>
      </c>
      <c r="G5797" t="s">
        <v>8026</v>
      </c>
      <c r="H5797" t="str">
        <f>VLOOKUP(Sales_Data17[[#This Row],[Delivery Region Index]],Regions_Table[#All],2,0)</f>
        <v>Queensland</v>
      </c>
      <c r="I5797" t="str">
        <f>VLOOKUP(Sales_Data17[[#This Row],[Delivery Region Index]],Regions_Table[#All],3,0)</f>
        <v>Logan City</v>
      </c>
      <c r="J5797">
        <v>35</v>
      </c>
      <c r="K5797">
        <v>5</v>
      </c>
      <c r="L5797" t="str">
        <f>VLOOKUP(Sales_Data17[[#This Row],[Product Description Index]],Products_Data[#All],2,0)</f>
        <v>Hats</v>
      </c>
      <c r="M5797">
        <v>2</v>
      </c>
      <c r="N5797" s="9">
        <v>272.4666666666667</v>
      </c>
      <c r="O5797" s="9">
        <f>Sales_Data17[[#This Row],[Order Quantity]]*Sales_Data17[[#This Row],[Unit Price]]</f>
        <v>544.93333333333339</v>
      </c>
      <c r="P5797" s="9">
        <v>182.55266666666671</v>
      </c>
      <c r="Q5797" s="9">
        <f>Sales_Data17[[#This Row],[Line Total]]-(Sales_Data17[[#This Row],[Total Unit Cost]]*Sales_Data17[[#This Row],[Order Quantity]])</f>
        <v>179.82799999999997</v>
      </c>
      <c r="R5797" s="1" t="str">
        <f>TEXT(Sales_Data17[[#This Row],[OrderDate]],"MMM")</f>
        <v>Aug</v>
      </c>
      <c r="S5797" s="1" t="str">
        <f t="shared" si="90"/>
        <v>2015</v>
      </c>
    </row>
    <row r="5798" spans="1:19">
      <c r="A5798" t="s">
        <v>5821</v>
      </c>
      <c r="B5798" s="2">
        <v>42228</v>
      </c>
      <c r="C5798" s="2" t="str">
        <f>VLOOKUP(Sales_Data17[[#This Row],[Customer Name Index]],Customer_Data[#All],2,0)</f>
        <v>Pacific Ltd</v>
      </c>
      <c r="D5798">
        <v>20</v>
      </c>
      <c r="E5798" t="s">
        <v>4</v>
      </c>
      <c r="F5798" t="s">
        <v>8168</v>
      </c>
      <c r="G5798" t="s">
        <v>8028</v>
      </c>
      <c r="H5798" t="str">
        <f>VLOOKUP(Sales_Data17[[#This Row],[Delivery Region Index]],Regions_Table[#All],2,0)</f>
        <v>Victoria</v>
      </c>
      <c r="I5798" t="str">
        <f>VLOOKUP(Sales_Data17[[#This Row],[Delivery Region Index]],Regions_Table[#All],3,0)</f>
        <v>Wodonga</v>
      </c>
      <c r="J5798">
        <v>58</v>
      </c>
      <c r="K5798">
        <v>8</v>
      </c>
      <c r="L5798" t="str">
        <f>VLOOKUP(Sales_Data17[[#This Row],[Product Description Index]],Products_Data[#All],2,0)</f>
        <v>Shoes</v>
      </c>
      <c r="M5798">
        <v>3</v>
      </c>
      <c r="N5798" s="9">
        <v>95.288888888888891</v>
      </c>
      <c r="O5798" s="9">
        <f>Sales_Data17[[#This Row],[Order Quantity]]*Sales_Data17[[#This Row],[Unit Price]]</f>
        <v>285.86666666666667</v>
      </c>
      <c r="P5798" s="9">
        <v>60.984888888888889</v>
      </c>
      <c r="Q5798" s="9">
        <f>Sales_Data17[[#This Row],[Line Total]]-(Sales_Data17[[#This Row],[Total Unit Cost]]*Sales_Data17[[#This Row],[Order Quantity]])</f>
        <v>102.91200000000001</v>
      </c>
      <c r="R5798" s="1" t="str">
        <f>TEXT(Sales_Data17[[#This Row],[OrderDate]],"MMM")</f>
        <v>Aug</v>
      </c>
      <c r="S5798" s="1" t="str">
        <f t="shared" si="90"/>
        <v>2015</v>
      </c>
    </row>
    <row r="5799" spans="1:19">
      <c r="A5799" t="s">
        <v>5822</v>
      </c>
      <c r="B5799" s="2">
        <v>42229</v>
      </c>
      <c r="C5799" s="2" t="str">
        <f>VLOOKUP(Sales_Data17[[#This Row],[Customer Name Index]],Customer_Data[#All],2,0)</f>
        <v>Eminence Corp</v>
      </c>
      <c r="D5799">
        <v>18</v>
      </c>
      <c r="E5799" t="s">
        <v>4</v>
      </c>
      <c r="F5799" t="s">
        <v>8168</v>
      </c>
      <c r="G5799" t="s">
        <v>8025</v>
      </c>
      <c r="H5799" t="str">
        <f>VLOOKUP(Sales_Data17[[#This Row],[Delivery Region Index]],Regions_Table[#All],2,0)</f>
        <v>Victoria</v>
      </c>
      <c r="I5799" t="str">
        <f>VLOOKUP(Sales_Data17[[#This Row],[Delivery Region Index]],Regions_Table[#All],3,0)</f>
        <v>Bendigo</v>
      </c>
      <c r="J5799">
        <v>50</v>
      </c>
      <c r="K5799">
        <v>7</v>
      </c>
      <c r="L5799" t="str">
        <f>VLOOKUP(Sales_Data17[[#This Row],[Product Description Index]],Products_Data[#All],2,0)</f>
        <v>Dress Shirts</v>
      </c>
      <c r="M5799">
        <v>9</v>
      </c>
      <c r="N5799" s="9">
        <v>29.033333333333335</v>
      </c>
      <c r="O5799" s="9">
        <f>Sales_Data17[[#This Row],[Order Quantity]]*Sales_Data17[[#This Row],[Unit Price]]</f>
        <v>261.3</v>
      </c>
      <c r="P5799" s="9">
        <v>19.452333333333335</v>
      </c>
      <c r="Q5799" s="9">
        <f>Sales_Data17[[#This Row],[Line Total]]-(Sales_Data17[[#This Row],[Total Unit Cost]]*Sales_Data17[[#This Row],[Order Quantity]])</f>
        <v>86.228999999999985</v>
      </c>
      <c r="R5799" s="1" t="str">
        <f>TEXT(Sales_Data17[[#This Row],[OrderDate]],"MMM")</f>
        <v>Aug</v>
      </c>
      <c r="S5799" s="1" t="str">
        <f t="shared" si="90"/>
        <v>2015</v>
      </c>
    </row>
    <row r="5800" spans="1:19">
      <c r="A5800" t="s">
        <v>5823</v>
      </c>
      <c r="B5800" s="2">
        <v>42229</v>
      </c>
      <c r="C5800" s="2" t="str">
        <f>VLOOKUP(Sales_Data17[[#This Row],[Customer Name Index]],Customer_Data[#All],2,0)</f>
        <v>New Ltd</v>
      </c>
      <c r="D5800">
        <v>7</v>
      </c>
      <c r="E5800" t="s">
        <v>4</v>
      </c>
      <c r="F5800" t="s">
        <v>8168</v>
      </c>
      <c r="G5800" t="s">
        <v>8027</v>
      </c>
      <c r="H5800" t="str">
        <f>VLOOKUP(Sales_Data17[[#This Row],[Delivery Region Index]],Regions_Table[#All],2,0)</f>
        <v>New South Wales</v>
      </c>
      <c r="I5800" t="str">
        <f>VLOOKUP(Sales_Data17[[#This Row],[Delivery Region Index]],Regions_Table[#All],3,0)</f>
        <v>Queanbeyan</v>
      </c>
      <c r="J5800">
        <v>20</v>
      </c>
      <c r="K5800">
        <v>3</v>
      </c>
      <c r="L5800" t="str">
        <f>VLOOKUP(Sales_Data17[[#This Row],[Product Description Index]],Products_Data[#All],2,0)</f>
        <v>Sunglasses</v>
      </c>
      <c r="M5800">
        <v>3</v>
      </c>
      <c r="N5800" s="9">
        <v>585.13333333333333</v>
      </c>
      <c r="O5800" s="9">
        <f>Sales_Data17[[#This Row],[Order Quantity]]*Sales_Data17[[#This Row],[Unit Price]]</f>
        <v>1755.4</v>
      </c>
      <c r="P5800" s="9">
        <v>310.12066666666669</v>
      </c>
      <c r="Q5800" s="9">
        <f>Sales_Data17[[#This Row],[Line Total]]-(Sales_Data17[[#This Row],[Total Unit Cost]]*Sales_Data17[[#This Row],[Order Quantity]])</f>
        <v>825.03800000000001</v>
      </c>
      <c r="R5800" s="1" t="str">
        <f>TEXT(Sales_Data17[[#This Row],[OrderDate]],"MMM")</f>
        <v>Aug</v>
      </c>
      <c r="S5800" s="1" t="str">
        <f t="shared" si="90"/>
        <v>2015</v>
      </c>
    </row>
    <row r="5801" spans="1:19">
      <c r="A5801" t="s">
        <v>5824</v>
      </c>
      <c r="B5801" s="2">
        <v>42230</v>
      </c>
      <c r="C5801" s="2" t="str">
        <f>VLOOKUP(Sales_Data17[[#This Row],[Customer Name Index]],Customer_Data[#All],2,0)</f>
        <v xml:space="preserve">WakeFern </v>
      </c>
      <c r="D5801">
        <v>2</v>
      </c>
      <c r="E5801" t="s">
        <v>2</v>
      </c>
      <c r="F5801" t="s">
        <v>8168</v>
      </c>
      <c r="G5801" t="s">
        <v>8027</v>
      </c>
      <c r="H5801" t="str">
        <f>VLOOKUP(Sales_Data17[[#This Row],[Delivery Region Index]],Regions_Table[#All],2,0)</f>
        <v>New South Wales</v>
      </c>
      <c r="I5801" t="str">
        <f>VLOOKUP(Sales_Data17[[#This Row],[Delivery Region Index]],Regions_Table[#All],3,0)</f>
        <v>Bathurst</v>
      </c>
      <c r="J5801">
        <v>4</v>
      </c>
      <c r="K5801">
        <v>1</v>
      </c>
      <c r="L5801" t="str">
        <f>VLOOKUP(Sales_Data17[[#This Row],[Product Description Index]],Products_Data[#All],2,0)</f>
        <v>Shirts</v>
      </c>
      <c r="M5801">
        <v>6</v>
      </c>
      <c r="N5801" s="9">
        <v>659.57777777777778</v>
      </c>
      <c r="O5801" s="9">
        <f>Sales_Data17[[#This Row],[Order Quantity]]*Sales_Data17[[#This Row],[Unit Price]]</f>
        <v>3957.4666666666667</v>
      </c>
      <c r="P5801" s="9">
        <v>316.59733333333332</v>
      </c>
      <c r="Q5801" s="9">
        <f>Sales_Data17[[#This Row],[Line Total]]-(Sales_Data17[[#This Row],[Total Unit Cost]]*Sales_Data17[[#This Row],[Order Quantity]])</f>
        <v>2057.8826666666669</v>
      </c>
      <c r="R5801" s="1" t="str">
        <f>TEXT(Sales_Data17[[#This Row],[OrderDate]],"MMM")</f>
        <v>Aug</v>
      </c>
      <c r="S5801" s="1" t="str">
        <f t="shared" si="90"/>
        <v>2015</v>
      </c>
    </row>
    <row r="5802" spans="1:19">
      <c r="A5802" t="s">
        <v>5825</v>
      </c>
      <c r="B5802" s="2">
        <v>42230</v>
      </c>
      <c r="C5802" s="2" t="str">
        <f>VLOOKUP(Sales_Data17[[#This Row],[Customer Name Index]],Customer_Data[#All],2,0)</f>
        <v xml:space="preserve">WakeFern </v>
      </c>
      <c r="D5802">
        <v>2</v>
      </c>
      <c r="E5802" t="s">
        <v>4</v>
      </c>
      <c r="F5802" t="s">
        <v>8168</v>
      </c>
      <c r="G5802" t="s">
        <v>8027</v>
      </c>
      <c r="H5802" t="str">
        <f>VLOOKUP(Sales_Data17[[#This Row],[Delivery Region Index]],Regions_Table[#All],2,0)</f>
        <v>New South Wales</v>
      </c>
      <c r="I5802" t="str">
        <f>VLOOKUP(Sales_Data17[[#This Row],[Delivery Region Index]],Regions_Table[#All],3,0)</f>
        <v>Broken Hill</v>
      </c>
      <c r="J5802">
        <v>5</v>
      </c>
      <c r="K5802">
        <v>1</v>
      </c>
      <c r="L5802" t="str">
        <f>VLOOKUP(Sales_Data17[[#This Row],[Product Description Index]],Products_Data[#All],2,0)</f>
        <v>Shirts</v>
      </c>
      <c r="M5802">
        <v>8</v>
      </c>
      <c r="N5802" s="9">
        <v>335.74444444444447</v>
      </c>
      <c r="O5802" s="9">
        <f>Sales_Data17[[#This Row],[Order Quantity]]*Sales_Data17[[#This Row],[Unit Price]]</f>
        <v>2685.9555555555557</v>
      </c>
      <c r="P5802" s="9">
        <v>204.80411111111113</v>
      </c>
      <c r="Q5802" s="9">
        <f>Sales_Data17[[#This Row],[Line Total]]-(Sales_Data17[[#This Row],[Total Unit Cost]]*Sales_Data17[[#This Row],[Order Quantity]])</f>
        <v>1047.5226666666667</v>
      </c>
      <c r="R5802" s="1" t="str">
        <f>TEXT(Sales_Data17[[#This Row],[OrderDate]],"MMM")</f>
        <v>Aug</v>
      </c>
      <c r="S5802" s="1" t="str">
        <f t="shared" si="90"/>
        <v>2015</v>
      </c>
    </row>
    <row r="5803" spans="1:19">
      <c r="A5803" t="s">
        <v>5826</v>
      </c>
      <c r="B5803" s="2">
        <v>42230</v>
      </c>
      <c r="C5803" s="2" t="str">
        <f>VLOOKUP(Sales_Data17[[#This Row],[Customer Name Index]],Customer_Data[#All],2,0)</f>
        <v>21st Ltd</v>
      </c>
      <c r="D5803">
        <v>10</v>
      </c>
      <c r="E5803" t="s">
        <v>3</v>
      </c>
      <c r="F5803" t="s">
        <v>8168</v>
      </c>
      <c r="G5803" t="s">
        <v>8027</v>
      </c>
      <c r="H5803" t="str">
        <f>VLOOKUP(Sales_Data17[[#This Row],[Delivery Region Index]],Regions_Table[#All],2,0)</f>
        <v>Queensland</v>
      </c>
      <c r="I5803" t="str">
        <f>VLOOKUP(Sales_Data17[[#This Row],[Delivery Region Index]],Regions_Table[#All],3,0)</f>
        <v>Bundaberg</v>
      </c>
      <c r="J5803">
        <v>27</v>
      </c>
      <c r="K5803">
        <v>4</v>
      </c>
      <c r="L5803" t="str">
        <f>VLOOKUP(Sales_Data17[[#This Row],[Product Description Index]],Products_Data[#All],2,0)</f>
        <v>Jeans</v>
      </c>
      <c r="M5803">
        <v>3</v>
      </c>
      <c r="N5803" s="9">
        <v>111.66666666666667</v>
      </c>
      <c r="O5803" s="9">
        <f>Sales_Data17[[#This Row],[Order Quantity]]*Sales_Data17[[#This Row],[Unit Price]]</f>
        <v>335</v>
      </c>
      <c r="P5803" s="9">
        <v>89.333333333333329</v>
      </c>
      <c r="Q5803" s="9">
        <f>Sales_Data17[[#This Row],[Line Total]]-(Sales_Data17[[#This Row],[Total Unit Cost]]*Sales_Data17[[#This Row],[Order Quantity]])</f>
        <v>67</v>
      </c>
      <c r="R5803" s="1" t="str">
        <f>TEXT(Sales_Data17[[#This Row],[OrderDate]],"MMM")</f>
        <v>Aug</v>
      </c>
      <c r="S5803" s="1" t="str">
        <f t="shared" si="90"/>
        <v>2015</v>
      </c>
    </row>
    <row r="5804" spans="1:19">
      <c r="A5804" t="s">
        <v>5827</v>
      </c>
      <c r="B5804" s="2">
        <v>42230</v>
      </c>
      <c r="C5804" s="2" t="str">
        <f>VLOOKUP(Sales_Data17[[#This Row],[Customer Name Index]],Customer_Data[#All],2,0)</f>
        <v>ETUDE Ltd</v>
      </c>
      <c r="D5804">
        <v>4</v>
      </c>
      <c r="E5804" t="s">
        <v>4</v>
      </c>
      <c r="F5804" t="s">
        <v>8168</v>
      </c>
      <c r="G5804" t="s">
        <v>8027</v>
      </c>
      <c r="H5804" t="str">
        <f>VLOOKUP(Sales_Data17[[#This Row],[Delivery Region Index]],Regions_Table[#All],2,0)</f>
        <v>New South Wales</v>
      </c>
      <c r="I5804" t="str">
        <f>VLOOKUP(Sales_Data17[[#This Row],[Delivery Region Index]],Regions_Table[#All],3,0)</f>
        <v>Goulburn</v>
      </c>
      <c r="J5804">
        <v>10</v>
      </c>
      <c r="K5804">
        <v>2</v>
      </c>
      <c r="L5804" t="str">
        <f>VLOOKUP(Sales_Data17[[#This Row],[Product Description Index]],Products_Data[#All],2,0)</f>
        <v>Pants</v>
      </c>
      <c r="M5804">
        <v>7</v>
      </c>
      <c r="N5804" s="9">
        <v>274.70000000000005</v>
      </c>
      <c r="O5804" s="9">
        <f>Sales_Data17[[#This Row],[Order Quantity]]*Sales_Data17[[#This Row],[Unit Price]]</f>
        <v>1922.9000000000003</v>
      </c>
      <c r="P5804" s="9">
        <v>137.35000000000002</v>
      </c>
      <c r="Q5804" s="9">
        <f>Sales_Data17[[#This Row],[Line Total]]-(Sales_Data17[[#This Row],[Total Unit Cost]]*Sales_Data17[[#This Row],[Order Quantity]])</f>
        <v>961.45000000000016</v>
      </c>
      <c r="R5804" s="1" t="str">
        <f>TEXT(Sales_Data17[[#This Row],[OrderDate]],"MMM")</f>
        <v>Aug</v>
      </c>
      <c r="S5804" s="1" t="str">
        <f t="shared" si="90"/>
        <v>2015</v>
      </c>
    </row>
    <row r="5805" spans="1:19">
      <c r="A5805" t="s">
        <v>5828</v>
      </c>
      <c r="B5805" s="2">
        <v>42230</v>
      </c>
      <c r="C5805" s="2" t="str">
        <f>VLOOKUP(Sales_Data17[[#This Row],[Customer Name Index]],Customer_Data[#All],2,0)</f>
        <v>Pacific Ltd</v>
      </c>
      <c r="D5805">
        <v>20</v>
      </c>
      <c r="E5805" t="s">
        <v>4</v>
      </c>
      <c r="F5805" t="s">
        <v>8168</v>
      </c>
      <c r="G5805" t="s">
        <v>8028</v>
      </c>
      <c r="H5805" t="str">
        <f>VLOOKUP(Sales_Data17[[#This Row],[Delivery Region Index]],Regions_Table[#All],2,0)</f>
        <v>Victoria</v>
      </c>
      <c r="I5805" t="str">
        <f>VLOOKUP(Sales_Data17[[#This Row],[Delivery Region Index]],Regions_Table[#All],3,0)</f>
        <v>Wodonga</v>
      </c>
      <c r="J5805">
        <v>58</v>
      </c>
      <c r="K5805">
        <v>8</v>
      </c>
      <c r="L5805" t="str">
        <f>VLOOKUP(Sales_Data17[[#This Row],[Product Description Index]],Products_Data[#All],2,0)</f>
        <v>Shoes</v>
      </c>
      <c r="M5805">
        <v>5</v>
      </c>
      <c r="N5805" s="9">
        <v>114.64444444444445</v>
      </c>
      <c r="O5805" s="9">
        <f>Sales_Data17[[#This Row],[Order Quantity]]*Sales_Data17[[#This Row],[Unit Price]]</f>
        <v>573.22222222222217</v>
      </c>
      <c r="P5805" s="9">
        <v>55.029333333333327</v>
      </c>
      <c r="Q5805" s="9">
        <f>Sales_Data17[[#This Row],[Line Total]]-(Sales_Data17[[#This Row],[Total Unit Cost]]*Sales_Data17[[#This Row],[Order Quantity]])</f>
        <v>298.07555555555552</v>
      </c>
      <c r="R5805" s="1" t="str">
        <f>TEXT(Sales_Data17[[#This Row],[OrderDate]],"MMM")</f>
        <v>Aug</v>
      </c>
      <c r="S5805" s="1" t="str">
        <f t="shared" si="90"/>
        <v>2015</v>
      </c>
    </row>
    <row r="5806" spans="1:19">
      <c r="A5806" t="s">
        <v>5829</v>
      </c>
      <c r="B5806" s="2">
        <v>42230</v>
      </c>
      <c r="C5806" s="2" t="str">
        <f>VLOOKUP(Sales_Data17[[#This Row],[Customer Name Index]],Customer_Data[#All],2,0)</f>
        <v>New Ltd</v>
      </c>
      <c r="D5806">
        <v>7</v>
      </c>
      <c r="E5806" t="s">
        <v>2</v>
      </c>
      <c r="F5806" t="s">
        <v>8168</v>
      </c>
      <c r="G5806" t="s">
        <v>8027</v>
      </c>
      <c r="H5806" t="str">
        <f>VLOOKUP(Sales_Data17[[#This Row],[Delivery Region Index]],Regions_Table[#All],2,0)</f>
        <v>New South Wales</v>
      </c>
      <c r="I5806" t="str">
        <f>VLOOKUP(Sales_Data17[[#This Row],[Delivery Region Index]],Regions_Table[#All],3,0)</f>
        <v>Port Macquarie</v>
      </c>
      <c r="J5806">
        <v>19</v>
      </c>
      <c r="K5806">
        <v>3</v>
      </c>
      <c r="L5806" t="str">
        <f>VLOOKUP(Sales_Data17[[#This Row],[Product Description Index]],Products_Data[#All],2,0)</f>
        <v>Sunglasses</v>
      </c>
      <c r="M5806">
        <v>1</v>
      </c>
      <c r="N5806" s="9">
        <v>112.41111111111111</v>
      </c>
      <c r="O5806" s="9">
        <f>Sales_Data17[[#This Row],[Order Quantity]]*Sales_Data17[[#This Row],[Unit Price]]</f>
        <v>112.41111111111111</v>
      </c>
      <c r="P5806" s="9">
        <v>64.074333333333328</v>
      </c>
      <c r="Q5806" s="9">
        <f>Sales_Data17[[#This Row],[Line Total]]-(Sales_Data17[[#This Row],[Total Unit Cost]]*Sales_Data17[[#This Row],[Order Quantity]])</f>
        <v>48.336777777777783</v>
      </c>
      <c r="R5806" s="1" t="str">
        <f>TEXT(Sales_Data17[[#This Row],[OrderDate]],"MMM")</f>
        <v>Aug</v>
      </c>
      <c r="S5806" s="1" t="str">
        <f t="shared" si="90"/>
        <v>2015</v>
      </c>
    </row>
    <row r="5807" spans="1:19">
      <c r="A5807" t="s">
        <v>5830</v>
      </c>
      <c r="B5807" s="2">
        <v>42231</v>
      </c>
      <c r="C5807" s="2" t="str">
        <f>VLOOKUP(Sales_Data17[[#This Row],[Customer Name Index]],Customer_Data[#All],2,0)</f>
        <v>Eminence Corp</v>
      </c>
      <c r="D5807">
        <v>18</v>
      </c>
      <c r="E5807" t="s">
        <v>4</v>
      </c>
      <c r="F5807" t="s">
        <v>8168</v>
      </c>
      <c r="G5807" t="s">
        <v>8025</v>
      </c>
      <c r="H5807" t="str">
        <f>VLOOKUP(Sales_Data17[[#This Row],[Delivery Region Index]],Regions_Table[#All],2,0)</f>
        <v>Victoria</v>
      </c>
      <c r="I5807" t="str">
        <f>VLOOKUP(Sales_Data17[[#This Row],[Delivery Region Index]],Regions_Table[#All],3,0)</f>
        <v>Latrobe City</v>
      </c>
      <c r="J5807">
        <v>52</v>
      </c>
      <c r="K5807">
        <v>8</v>
      </c>
      <c r="L5807" t="str">
        <f>VLOOKUP(Sales_Data17[[#This Row],[Product Description Index]],Products_Data[#All],2,0)</f>
        <v>Shoes</v>
      </c>
      <c r="M5807">
        <v>3</v>
      </c>
      <c r="N5807" s="9">
        <v>246.41111111111115</v>
      </c>
      <c r="O5807" s="9">
        <f>Sales_Data17[[#This Row],[Order Quantity]]*Sales_Data17[[#This Row],[Unit Price]]</f>
        <v>739.23333333333346</v>
      </c>
      <c r="P5807" s="9">
        <v>179.88011111111112</v>
      </c>
      <c r="Q5807" s="9">
        <f>Sales_Data17[[#This Row],[Line Total]]-(Sales_Data17[[#This Row],[Total Unit Cost]]*Sales_Data17[[#This Row],[Order Quantity]])</f>
        <v>199.59300000000007</v>
      </c>
      <c r="R5807" s="1" t="str">
        <f>TEXT(Sales_Data17[[#This Row],[OrderDate]],"MMM")</f>
        <v>Aug</v>
      </c>
      <c r="S5807" s="1" t="str">
        <f t="shared" si="90"/>
        <v>2015</v>
      </c>
    </row>
    <row r="5808" spans="1:19">
      <c r="A5808" t="s">
        <v>5831</v>
      </c>
      <c r="B5808" s="2">
        <v>42231</v>
      </c>
      <c r="C5808" s="2" t="str">
        <f>VLOOKUP(Sales_Data17[[#This Row],[Customer Name Index]],Customer_Data[#All],2,0)</f>
        <v>Rochester Ltd</v>
      </c>
      <c r="D5808">
        <v>15</v>
      </c>
      <c r="E5808" t="s">
        <v>3</v>
      </c>
      <c r="F5808" t="s">
        <v>8168</v>
      </c>
      <c r="G5808" t="s">
        <v>8025</v>
      </c>
      <c r="H5808" t="str">
        <f>VLOOKUP(Sales_Data17[[#This Row],[Delivery Region Index]],Regions_Table[#All],2,0)</f>
        <v>Queensland</v>
      </c>
      <c r="I5808" t="str">
        <f>VLOOKUP(Sales_Data17[[#This Row],[Delivery Region Index]],Regions_Table[#All],3,0)</f>
        <v>Rockhampton</v>
      </c>
      <c r="J5808">
        <v>41</v>
      </c>
      <c r="K5808">
        <v>6</v>
      </c>
      <c r="L5808" t="str">
        <f>VLOOKUP(Sales_Data17[[#This Row],[Product Description Index]],Products_Data[#All],2,0)</f>
        <v>Socks</v>
      </c>
      <c r="M5808">
        <v>8</v>
      </c>
      <c r="N5808" s="9">
        <v>116.13333333333334</v>
      </c>
      <c r="O5808" s="9">
        <f>Sales_Data17[[#This Row],[Order Quantity]]*Sales_Data17[[#This Row],[Unit Price]]</f>
        <v>929.06666666666672</v>
      </c>
      <c r="P5808" s="9">
        <v>59.228000000000002</v>
      </c>
      <c r="Q5808" s="9">
        <f>Sales_Data17[[#This Row],[Line Total]]-(Sales_Data17[[#This Row],[Total Unit Cost]]*Sales_Data17[[#This Row],[Order Quantity]])</f>
        <v>455.24266666666671</v>
      </c>
      <c r="R5808" s="1" t="str">
        <f>TEXT(Sales_Data17[[#This Row],[OrderDate]],"MMM")</f>
        <v>Aug</v>
      </c>
      <c r="S5808" s="1" t="str">
        <f t="shared" si="90"/>
        <v>2015</v>
      </c>
    </row>
    <row r="5809" spans="1:19">
      <c r="A5809" t="s">
        <v>5832</v>
      </c>
      <c r="B5809" s="2">
        <v>42231</v>
      </c>
      <c r="C5809" s="2" t="str">
        <f>VLOOKUP(Sales_Data17[[#This Row],[Customer Name Index]],Customer_Data[#All],2,0)</f>
        <v xml:space="preserve">WakeFern </v>
      </c>
      <c r="D5809">
        <v>2</v>
      </c>
      <c r="E5809" t="s">
        <v>4</v>
      </c>
      <c r="F5809" t="s">
        <v>8168</v>
      </c>
      <c r="G5809" t="s">
        <v>8027</v>
      </c>
      <c r="H5809" t="str">
        <f>VLOOKUP(Sales_Data17[[#This Row],[Delivery Region Index]],Regions_Table[#All],2,0)</f>
        <v>New South Wales</v>
      </c>
      <c r="I5809" t="str">
        <f>VLOOKUP(Sales_Data17[[#This Row],[Delivery Region Index]],Regions_Table[#All],3,0)</f>
        <v>Bathurst</v>
      </c>
      <c r="J5809">
        <v>4</v>
      </c>
      <c r="K5809">
        <v>1</v>
      </c>
      <c r="L5809" t="str">
        <f>VLOOKUP(Sales_Data17[[#This Row],[Product Description Index]],Products_Data[#All],2,0)</f>
        <v>Shirts</v>
      </c>
      <c r="M5809">
        <v>8</v>
      </c>
      <c r="N5809" s="9">
        <v>145.91111111111113</v>
      </c>
      <c r="O5809" s="9">
        <f>Sales_Data17[[#This Row],[Order Quantity]]*Sales_Data17[[#This Row],[Unit Price]]</f>
        <v>1167.288888888889</v>
      </c>
      <c r="P5809" s="9">
        <v>105.056</v>
      </c>
      <c r="Q5809" s="9">
        <f>Sales_Data17[[#This Row],[Line Total]]-(Sales_Data17[[#This Row],[Total Unit Cost]]*Sales_Data17[[#This Row],[Order Quantity]])</f>
        <v>326.84088888888903</v>
      </c>
      <c r="R5809" s="1" t="str">
        <f>TEXT(Sales_Data17[[#This Row],[OrderDate]],"MMM")</f>
        <v>Aug</v>
      </c>
      <c r="S5809" s="1" t="str">
        <f t="shared" si="90"/>
        <v>2015</v>
      </c>
    </row>
    <row r="5810" spans="1:19">
      <c r="A5810" t="s">
        <v>5833</v>
      </c>
      <c r="B5810" s="2">
        <v>42231</v>
      </c>
      <c r="C5810" s="2" t="str">
        <f>VLOOKUP(Sales_Data17[[#This Row],[Customer Name Index]],Customer_Data[#All],2,0)</f>
        <v>PEDIFIX, Corp</v>
      </c>
      <c r="D5810">
        <v>6</v>
      </c>
      <c r="E5810" t="s">
        <v>4</v>
      </c>
      <c r="F5810" t="s">
        <v>8168</v>
      </c>
      <c r="G5810" t="s">
        <v>8027</v>
      </c>
      <c r="H5810" t="str">
        <f>VLOOKUP(Sales_Data17[[#This Row],[Delivery Region Index]],Regions_Table[#All],2,0)</f>
        <v>New South Wales</v>
      </c>
      <c r="I5810" t="str">
        <f>VLOOKUP(Sales_Data17[[#This Row],[Delivery Region Index]],Regions_Table[#All],3,0)</f>
        <v>Newcastle</v>
      </c>
      <c r="J5810">
        <v>16</v>
      </c>
      <c r="K5810">
        <v>3</v>
      </c>
      <c r="L5810" t="str">
        <f>VLOOKUP(Sales_Data17[[#This Row],[Product Description Index]],Products_Data[#All],2,0)</f>
        <v>Sunglasses</v>
      </c>
      <c r="M5810">
        <v>8</v>
      </c>
      <c r="N5810" s="9">
        <v>428.8</v>
      </c>
      <c r="O5810" s="9">
        <f>Sales_Data17[[#This Row],[Order Quantity]]*Sales_Data17[[#This Row],[Unit Price]]</f>
        <v>3430.4</v>
      </c>
      <c r="P5810" s="9">
        <v>201.536</v>
      </c>
      <c r="Q5810" s="9">
        <f>Sales_Data17[[#This Row],[Line Total]]-(Sales_Data17[[#This Row],[Total Unit Cost]]*Sales_Data17[[#This Row],[Order Quantity]])</f>
        <v>1818.1120000000001</v>
      </c>
      <c r="R5810" s="1" t="str">
        <f>TEXT(Sales_Data17[[#This Row],[OrderDate]],"MMM")</f>
        <v>Aug</v>
      </c>
      <c r="S5810" s="1" t="str">
        <f t="shared" si="90"/>
        <v>2015</v>
      </c>
    </row>
    <row r="5811" spans="1:19">
      <c r="A5811" t="s">
        <v>5834</v>
      </c>
      <c r="B5811" s="2">
        <v>42231</v>
      </c>
      <c r="C5811" s="2" t="str">
        <f>VLOOKUP(Sales_Data17[[#This Row],[Customer Name Index]],Customer_Data[#All],2,0)</f>
        <v>Rochester Ltd</v>
      </c>
      <c r="D5811">
        <v>15</v>
      </c>
      <c r="E5811" t="s">
        <v>4</v>
      </c>
      <c r="F5811" t="s">
        <v>8168</v>
      </c>
      <c r="G5811" t="s">
        <v>8025</v>
      </c>
      <c r="H5811" t="str">
        <f>VLOOKUP(Sales_Data17[[#This Row],[Delivery Region Index]],Regions_Table[#All],2,0)</f>
        <v>Queensland</v>
      </c>
      <c r="I5811" t="str">
        <f>VLOOKUP(Sales_Data17[[#This Row],[Delivery Region Index]],Regions_Table[#All],3,0)</f>
        <v>Sunshine Coast</v>
      </c>
      <c r="J5811">
        <v>42</v>
      </c>
      <c r="K5811">
        <v>6</v>
      </c>
      <c r="L5811" t="str">
        <f>VLOOKUP(Sales_Data17[[#This Row],[Product Description Index]],Products_Data[#All],2,0)</f>
        <v>Socks</v>
      </c>
      <c r="M5811">
        <v>9</v>
      </c>
      <c r="N5811" s="9">
        <v>728.06666666666672</v>
      </c>
      <c r="O5811" s="9">
        <f>Sales_Data17[[#This Row],[Order Quantity]]*Sales_Data17[[#This Row],[Unit Price]]</f>
        <v>6552.6</v>
      </c>
      <c r="P5811" s="9">
        <v>429.55933333333337</v>
      </c>
      <c r="Q5811" s="9">
        <f>Sales_Data17[[#This Row],[Line Total]]-(Sales_Data17[[#This Row],[Total Unit Cost]]*Sales_Data17[[#This Row],[Order Quantity]])</f>
        <v>2686.5659999999998</v>
      </c>
      <c r="R5811" s="1" t="str">
        <f>TEXT(Sales_Data17[[#This Row],[OrderDate]],"MMM")</f>
        <v>Aug</v>
      </c>
      <c r="S5811" s="1" t="str">
        <f t="shared" si="90"/>
        <v>2015</v>
      </c>
    </row>
    <row r="5812" spans="1:19">
      <c r="A5812" t="s">
        <v>5835</v>
      </c>
      <c r="B5812" s="2">
        <v>42231</v>
      </c>
      <c r="C5812" s="2" t="str">
        <f>VLOOKUP(Sales_Data17[[#This Row],[Customer Name Index]],Customer_Data[#All],2,0)</f>
        <v>Medsep Group</v>
      </c>
      <c r="D5812">
        <v>8</v>
      </c>
      <c r="E5812" t="s">
        <v>4</v>
      </c>
      <c r="F5812" t="s">
        <v>8168</v>
      </c>
      <c r="G5812" t="s">
        <v>8027</v>
      </c>
      <c r="H5812" t="str">
        <f>VLOOKUP(Sales_Data17[[#This Row],[Delivery Region Index]],Regions_Table[#All],2,0)</f>
        <v>New South Wales</v>
      </c>
      <c r="I5812" t="str">
        <f>VLOOKUP(Sales_Data17[[#This Row],[Delivery Region Index]],Regions_Table[#All],3,0)</f>
        <v>Wagga Wagga</v>
      </c>
      <c r="J5812">
        <v>23</v>
      </c>
      <c r="K5812">
        <v>4</v>
      </c>
      <c r="L5812" t="str">
        <f>VLOOKUP(Sales_Data17[[#This Row],[Product Description Index]],Products_Data[#All],2,0)</f>
        <v>Jeans</v>
      </c>
      <c r="M5812">
        <v>9</v>
      </c>
      <c r="N5812" s="9">
        <v>206.21111111111111</v>
      </c>
      <c r="O5812" s="9">
        <f>Sales_Data17[[#This Row],[Order Quantity]]*Sales_Data17[[#This Row],[Unit Price]]</f>
        <v>1855.9</v>
      </c>
      <c r="P5812" s="9">
        <v>107.22977777777778</v>
      </c>
      <c r="Q5812" s="9">
        <f>Sales_Data17[[#This Row],[Line Total]]-(Sales_Data17[[#This Row],[Total Unit Cost]]*Sales_Data17[[#This Row],[Order Quantity]])</f>
        <v>890.83199999999999</v>
      </c>
      <c r="R5812" s="1" t="str">
        <f>TEXT(Sales_Data17[[#This Row],[OrderDate]],"MMM")</f>
        <v>Aug</v>
      </c>
      <c r="S5812" s="1" t="str">
        <f t="shared" si="90"/>
        <v>2015</v>
      </c>
    </row>
    <row r="5813" spans="1:19">
      <c r="A5813" t="s">
        <v>5836</v>
      </c>
      <c r="B5813" s="2">
        <v>42232</v>
      </c>
      <c r="C5813" s="2" t="str">
        <f>VLOOKUP(Sales_Data17[[#This Row],[Customer Name Index]],Customer_Data[#All],2,0)</f>
        <v>Pure Group</v>
      </c>
      <c r="D5813">
        <v>17</v>
      </c>
      <c r="E5813" t="s">
        <v>4</v>
      </c>
      <c r="F5813" t="s">
        <v>8168</v>
      </c>
      <c r="G5813" t="s">
        <v>8025</v>
      </c>
      <c r="H5813" t="str">
        <f>VLOOKUP(Sales_Data17[[#This Row],[Delivery Region Index]],Regions_Table[#All],2,0)</f>
        <v>Victoria</v>
      </c>
      <c r="I5813" t="str">
        <f>VLOOKUP(Sales_Data17[[#This Row],[Delivery Region Index]],Regions_Table[#All],3,0)</f>
        <v>Benalla</v>
      </c>
      <c r="J5813">
        <v>48</v>
      </c>
      <c r="K5813">
        <v>7</v>
      </c>
      <c r="L5813" t="str">
        <f>VLOOKUP(Sales_Data17[[#This Row],[Product Description Index]],Products_Data[#All],2,0)</f>
        <v>Dress Shirts</v>
      </c>
      <c r="M5813">
        <v>9</v>
      </c>
      <c r="N5813" s="9">
        <v>23.822222222222223</v>
      </c>
      <c r="O5813" s="9">
        <f>Sales_Data17[[#This Row],[Order Quantity]]*Sales_Data17[[#This Row],[Unit Price]]</f>
        <v>214.4</v>
      </c>
      <c r="P5813" s="9">
        <v>16.675555555555555</v>
      </c>
      <c r="Q5813" s="9">
        <f>Sales_Data17[[#This Row],[Line Total]]-(Sales_Data17[[#This Row],[Total Unit Cost]]*Sales_Data17[[#This Row],[Order Quantity]])</f>
        <v>64.320000000000022</v>
      </c>
      <c r="R5813" s="1" t="str">
        <f>TEXT(Sales_Data17[[#This Row],[OrderDate]],"MMM")</f>
        <v>Aug</v>
      </c>
      <c r="S5813" s="1" t="str">
        <f t="shared" si="90"/>
        <v>2015</v>
      </c>
    </row>
    <row r="5814" spans="1:19">
      <c r="A5814" t="s">
        <v>5837</v>
      </c>
      <c r="B5814" s="2">
        <v>42232</v>
      </c>
      <c r="C5814" s="2" t="str">
        <f>VLOOKUP(Sales_Data17[[#This Row],[Customer Name Index]],Customer_Data[#All],2,0)</f>
        <v xml:space="preserve">Qualitest </v>
      </c>
      <c r="D5814">
        <v>19</v>
      </c>
      <c r="E5814" t="s">
        <v>2</v>
      </c>
      <c r="F5814" t="s">
        <v>8168</v>
      </c>
      <c r="G5814" t="s">
        <v>8028</v>
      </c>
      <c r="H5814" t="str">
        <f>VLOOKUP(Sales_Data17[[#This Row],[Delivery Region Index]],Regions_Table[#All],2,0)</f>
        <v>Victoria</v>
      </c>
      <c r="I5814" t="str">
        <f>VLOOKUP(Sales_Data17[[#This Row],[Delivery Region Index]],Regions_Table[#All],3,0)</f>
        <v>Shepparton</v>
      </c>
      <c r="J5814">
        <v>54</v>
      </c>
      <c r="K5814">
        <v>8</v>
      </c>
      <c r="L5814" t="str">
        <f>VLOOKUP(Sales_Data17[[#This Row],[Product Description Index]],Products_Data[#All],2,0)</f>
        <v>Shoes</v>
      </c>
      <c r="M5814">
        <v>8</v>
      </c>
      <c r="N5814" s="9">
        <v>116.87777777777779</v>
      </c>
      <c r="O5814" s="9">
        <f>Sales_Data17[[#This Row],[Order Quantity]]*Sales_Data17[[#This Row],[Unit Price]]</f>
        <v>935.02222222222235</v>
      </c>
      <c r="P5814" s="9">
        <v>74.801777777777787</v>
      </c>
      <c r="Q5814" s="9">
        <f>Sales_Data17[[#This Row],[Line Total]]-(Sales_Data17[[#This Row],[Total Unit Cost]]*Sales_Data17[[#This Row],[Order Quantity]])</f>
        <v>336.60800000000006</v>
      </c>
      <c r="R5814" s="1" t="str">
        <f>TEXT(Sales_Data17[[#This Row],[OrderDate]],"MMM")</f>
        <v>Aug</v>
      </c>
      <c r="S5814" s="1" t="str">
        <f t="shared" si="90"/>
        <v>2015</v>
      </c>
    </row>
    <row r="5815" spans="1:19">
      <c r="A5815" t="s">
        <v>5838</v>
      </c>
      <c r="B5815" s="2">
        <v>42232</v>
      </c>
      <c r="C5815" s="2" t="str">
        <f>VLOOKUP(Sales_Data17[[#This Row],[Customer Name Index]],Customer_Data[#All],2,0)</f>
        <v>New Ltd</v>
      </c>
      <c r="D5815">
        <v>7</v>
      </c>
      <c r="E5815" t="s">
        <v>3</v>
      </c>
      <c r="F5815" t="s">
        <v>8168</v>
      </c>
      <c r="G5815" t="s">
        <v>8027</v>
      </c>
      <c r="H5815" t="str">
        <f>VLOOKUP(Sales_Data17[[#This Row],[Delivery Region Index]],Regions_Table[#All],2,0)</f>
        <v>New South Wales</v>
      </c>
      <c r="I5815" t="str">
        <f>VLOOKUP(Sales_Data17[[#This Row],[Delivery Region Index]],Regions_Table[#All],3,0)</f>
        <v>Port Macquarie</v>
      </c>
      <c r="J5815">
        <v>19</v>
      </c>
      <c r="K5815">
        <v>3</v>
      </c>
      <c r="L5815" t="str">
        <f>VLOOKUP(Sales_Data17[[#This Row],[Product Description Index]],Products_Data[#All],2,0)</f>
        <v>Sunglasses</v>
      </c>
      <c r="M5815">
        <v>7</v>
      </c>
      <c r="N5815" s="9">
        <v>134.74444444444444</v>
      </c>
      <c r="O5815" s="9">
        <f>Sales_Data17[[#This Row],[Order Quantity]]*Sales_Data17[[#This Row],[Unit Price]]</f>
        <v>943.21111111111111</v>
      </c>
      <c r="P5815" s="9">
        <v>111.83788888888888</v>
      </c>
      <c r="Q5815" s="9">
        <f>Sales_Data17[[#This Row],[Line Total]]-(Sales_Data17[[#This Row],[Total Unit Cost]]*Sales_Data17[[#This Row],[Order Quantity]])</f>
        <v>160.34588888888891</v>
      </c>
      <c r="R5815" s="1" t="str">
        <f>TEXT(Sales_Data17[[#This Row],[OrderDate]],"MMM")</f>
        <v>Aug</v>
      </c>
      <c r="S5815" s="1" t="str">
        <f t="shared" si="90"/>
        <v>2015</v>
      </c>
    </row>
    <row r="5816" spans="1:19">
      <c r="A5816" t="s">
        <v>5839</v>
      </c>
      <c r="B5816" s="2">
        <v>42234</v>
      </c>
      <c r="C5816" s="2" t="str">
        <f>VLOOKUP(Sales_Data17[[#This Row],[Customer Name Index]],Customer_Data[#All],2,0)</f>
        <v xml:space="preserve">WakeFern </v>
      </c>
      <c r="D5816">
        <v>2</v>
      </c>
      <c r="E5816" t="s">
        <v>4</v>
      </c>
      <c r="F5816" t="s">
        <v>8168</v>
      </c>
      <c r="G5816" t="s">
        <v>8027</v>
      </c>
      <c r="H5816" t="str">
        <f>VLOOKUP(Sales_Data17[[#This Row],[Delivery Region Index]],Regions_Table[#All],2,0)</f>
        <v>New South Wales</v>
      </c>
      <c r="I5816" t="str">
        <f>VLOOKUP(Sales_Data17[[#This Row],[Delivery Region Index]],Regions_Table[#All],3,0)</f>
        <v>Cessnock</v>
      </c>
      <c r="J5816">
        <v>6</v>
      </c>
      <c r="K5816">
        <v>1</v>
      </c>
      <c r="L5816" t="str">
        <f>VLOOKUP(Sales_Data17[[#This Row],[Product Description Index]],Products_Data[#All],2,0)</f>
        <v>Shirts</v>
      </c>
      <c r="M5816">
        <v>5</v>
      </c>
      <c r="N5816" s="9">
        <v>431.77777777777777</v>
      </c>
      <c r="O5816" s="9">
        <f>Sales_Data17[[#This Row],[Order Quantity]]*Sales_Data17[[#This Row],[Unit Price]]</f>
        <v>2158.8888888888887</v>
      </c>
      <c r="P5816" s="9">
        <v>194.3</v>
      </c>
      <c r="Q5816" s="9">
        <f>Sales_Data17[[#This Row],[Line Total]]-(Sales_Data17[[#This Row],[Total Unit Cost]]*Sales_Data17[[#This Row],[Order Quantity]])</f>
        <v>1187.3888888888887</v>
      </c>
      <c r="R5816" s="1" t="str">
        <f>TEXT(Sales_Data17[[#This Row],[OrderDate]],"MMM")</f>
        <v>Aug</v>
      </c>
      <c r="S5816" s="1" t="str">
        <f t="shared" si="90"/>
        <v>2015</v>
      </c>
    </row>
    <row r="5817" spans="1:19">
      <c r="A5817" t="s">
        <v>5840</v>
      </c>
      <c r="B5817" s="2">
        <v>42234</v>
      </c>
      <c r="C5817" s="2" t="str">
        <f>VLOOKUP(Sales_Data17[[#This Row],[Customer Name Index]],Customer_Data[#All],2,0)</f>
        <v>Medsep Group</v>
      </c>
      <c r="D5817">
        <v>8</v>
      </c>
      <c r="E5817" t="s">
        <v>2</v>
      </c>
      <c r="F5817" t="s">
        <v>8168</v>
      </c>
      <c r="G5817" t="s">
        <v>8027</v>
      </c>
      <c r="H5817" t="str">
        <f>VLOOKUP(Sales_Data17[[#This Row],[Delivery Region Index]],Regions_Table[#All],2,0)</f>
        <v>New South Wales</v>
      </c>
      <c r="I5817" t="str">
        <f>VLOOKUP(Sales_Data17[[#This Row],[Delivery Region Index]],Regions_Table[#All],3,0)</f>
        <v>Wagga Wagga</v>
      </c>
      <c r="J5817">
        <v>23</v>
      </c>
      <c r="K5817">
        <v>4</v>
      </c>
      <c r="L5817" t="str">
        <f>VLOOKUP(Sales_Data17[[#This Row],[Product Description Index]],Products_Data[#All],2,0)</f>
        <v>Jeans</v>
      </c>
      <c r="M5817">
        <v>1</v>
      </c>
      <c r="N5817" s="9">
        <v>645.43333333333339</v>
      </c>
      <c r="O5817" s="9">
        <f>Sales_Data17[[#This Row],[Order Quantity]]*Sales_Data17[[#This Row],[Unit Price]]</f>
        <v>645.43333333333339</v>
      </c>
      <c r="P5817" s="9">
        <v>283.9906666666667</v>
      </c>
      <c r="Q5817" s="9">
        <f>Sales_Data17[[#This Row],[Line Total]]-(Sales_Data17[[#This Row],[Total Unit Cost]]*Sales_Data17[[#This Row],[Order Quantity]])</f>
        <v>361.4426666666667</v>
      </c>
      <c r="R5817" s="1" t="str">
        <f>TEXT(Sales_Data17[[#This Row],[OrderDate]],"MMM")</f>
        <v>Aug</v>
      </c>
      <c r="S5817" s="1" t="str">
        <f t="shared" si="90"/>
        <v>2015</v>
      </c>
    </row>
    <row r="5818" spans="1:19">
      <c r="A5818" t="s">
        <v>5841</v>
      </c>
      <c r="B5818" s="2">
        <v>42234</v>
      </c>
      <c r="C5818" s="2" t="str">
        <f>VLOOKUP(Sales_Data17[[#This Row],[Customer Name Index]],Customer_Data[#All],2,0)</f>
        <v>New Ltd</v>
      </c>
      <c r="D5818">
        <v>7</v>
      </c>
      <c r="E5818" t="s">
        <v>4</v>
      </c>
      <c r="F5818" t="s">
        <v>8168</v>
      </c>
      <c r="G5818" t="s">
        <v>8027</v>
      </c>
      <c r="H5818" t="str">
        <f>VLOOKUP(Sales_Data17[[#This Row],[Delivery Region Index]],Regions_Table[#All],2,0)</f>
        <v>New South Wales</v>
      </c>
      <c r="I5818" t="str">
        <f>VLOOKUP(Sales_Data17[[#This Row],[Delivery Region Index]],Regions_Table[#All],3,0)</f>
        <v>Tamworth</v>
      </c>
      <c r="J5818">
        <v>21</v>
      </c>
      <c r="K5818">
        <v>3</v>
      </c>
      <c r="L5818" t="str">
        <f>VLOOKUP(Sales_Data17[[#This Row],[Product Description Index]],Products_Data[#All],2,0)</f>
        <v>Sunglasses</v>
      </c>
      <c r="M5818">
        <v>3</v>
      </c>
      <c r="N5818" s="9">
        <v>21.588888888888889</v>
      </c>
      <c r="O5818" s="9">
        <f>Sales_Data17[[#This Row],[Order Quantity]]*Sales_Data17[[#This Row],[Unit Price]]</f>
        <v>64.766666666666666</v>
      </c>
      <c r="P5818" s="9">
        <v>14.032777777777779</v>
      </c>
      <c r="Q5818" s="9">
        <f>Sales_Data17[[#This Row],[Line Total]]-(Sales_Data17[[#This Row],[Total Unit Cost]]*Sales_Data17[[#This Row],[Order Quantity]])</f>
        <v>22.668333333333329</v>
      </c>
      <c r="R5818" s="1" t="str">
        <f>TEXT(Sales_Data17[[#This Row],[OrderDate]],"MMM")</f>
        <v>Aug</v>
      </c>
      <c r="S5818" s="1" t="str">
        <f t="shared" si="90"/>
        <v>2015</v>
      </c>
    </row>
    <row r="5819" spans="1:19">
      <c r="A5819" t="s">
        <v>5842</v>
      </c>
      <c r="B5819" s="2">
        <v>42234</v>
      </c>
      <c r="C5819" s="2" t="str">
        <f>VLOOKUP(Sales_Data17[[#This Row],[Customer Name Index]],Customer_Data[#All],2,0)</f>
        <v>Pure Group</v>
      </c>
      <c r="D5819">
        <v>17</v>
      </c>
      <c r="E5819" t="s">
        <v>4</v>
      </c>
      <c r="F5819" t="s">
        <v>8168</v>
      </c>
      <c r="G5819" t="s">
        <v>8025</v>
      </c>
      <c r="H5819" t="str">
        <f>VLOOKUP(Sales_Data17[[#This Row],[Delivery Region Index]],Regions_Table[#All],2,0)</f>
        <v>Victoria</v>
      </c>
      <c r="I5819" t="str">
        <f>VLOOKUP(Sales_Data17[[#This Row],[Delivery Region Index]],Regions_Table[#All],3,0)</f>
        <v>Ballarat</v>
      </c>
      <c r="J5819">
        <v>49</v>
      </c>
      <c r="K5819">
        <v>7</v>
      </c>
      <c r="L5819" t="str">
        <f>VLOOKUP(Sales_Data17[[#This Row],[Product Description Index]],Products_Data[#All],2,0)</f>
        <v>Dress Shirts</v>
      </c>
      <c r="M5819">
        <v>7</v>
      </c>
      <c r="N5819" s="9">
        <v>196.53333333333333</v>
      </c>
      <c r="O5819" s="9">
        <f>Sales_Data17[[#This Row],[Order Quantity]]*Sales_Data17[[#This Row],[Unit Price]]</f>
        <v>1375.7333333333333</v>
      </c>
      <c r="P5819" s="9">
        <v>84.509333333333331</v>
      </c>
      <c r="Q5819" s="9">
        <f>Sales_Data17[[#This Row],[Line Total]]-(Sales_Data17[[#This Row],[Total Unit Cost]]*Sales_Data17[[#This Row],[Order Quantity]])</f>
        <v>784.16800000000001</v>
      </c>
      <c r="R5819" s="1" t="str">
        <f>TEXT(Sales_Data17[[#This Row],[OrderDate]],"MMM")</f>
        <v>Aug</v>
      </c>
      <c r="S5819" s="1" t="str">
        <f t="shared" si="90"/>
        <v>2015</v>
      </c>
    </row>
    <row r="5820" spans="1:19">
      <c r="A5820" t="s">
        <v>5843</v>
      </c>
      <c r="B5820" s="2">
        <v>42234</v>
      </c>
      <c r="C5820" s="2" t="str">
        <f>VLOOKUP(Sales_Data17[[#This Row],[Customer Name Index]],Customer_Data[#All],2,0)</f>
        <v>21st Ltd</v>
      </c>
      <c r="D5820">
        <v>10</v>
      </c>
      <c r="E5820" t="s">
        <v>4</v>
      </c>
      <c r="F5820" t="s">
        <v>8168</v>
      </c>
      <c r="G5820" t="s">
        <v>8026</v>
      </c>
      <c r="H5820" t="str">
        <f>VLOOKUP(Sales_Data17[[#This Row],[Delivery Region Index]],Regions_Table[#All],2,0)</f>
        <v>Queensland</v>
      </c>
      <c r="I5820" t="str">
        <f>VLOOKUP(Sales_Data17[[#This Row],[Delivery Region Index]],Regions_Table[#All],3,0)</f>
        <v>Charters Towers</v>
      </c>
      <c r="J5820">
        <v>29</v>
      </c>
      <c r="K5820">
        <v>4</v>
      </c>
      <c r="L5820" t="str">
        <f>VLOOKUP(Sales_Data17[[#This Row],[Product Description Index]],Products_Data[#All],2,0)</f>
        <v>Jeans</v>
      </c>
      <c r="M5820">
        <v>5</v>
      </c>
      <c r="N5820" s="9">
        <v>444.43333333333334</v>
      </c>
      <c r="O5820" s="9">
        <f>Sales_Data17[[#This Row],[Order Quantity]]*Sales_Data17[[#This Row],[Unit Price]]</f>
        <v>2222.1666666666665</v>
      </c>
      <c r="P5820" s="9">
        <v>239.99400000000003</v>
      </c>
      <c r="Q5820" s="9">
        <f>Sales_Data17[[#This Row],[Line Total]]-(Sales_Data17[[#This Row],[Total Unit Cost]]*Sales_Data17[[#This Row],[Order Quantity]])</f>
        <v>1022.1966666666663</v>
      </c>
      <c r="R5820" s="1" t="str">
        <f>TEXT(Sales_Data17[[#This Row],[OrderDate]],"MMM")</f>
        <v>Aug</v>
      </c>
      <c r="S5820" s="1" t="str">
        <f t="shared" si="90"/>
        <v>2015</v>
      </c>
    </row>
    <row r="5821" spans="1:19">
      <c r="A5821" t="s">
        <v>5844</v>
      </c>
      <c r="B5821" s="2">
        <v>42234</v>
      </c>
      <c r="C5821" s="2" t="str">
        <f>VLOOKUP(Sales_Data17[[#This Row],[Customer Name Index]],Customer_Data[#All],2,0)</f>
        <v>Ole Group</v>
      </c>
      <c r="D5821">
        <v>13</v>
      </c>
      <c r="E5821" t="s">
        <v>4</v>
      </c>
      <c r="F5821" t="s">
        <v>8168</v>
      </c>
      <c r="G5821" t="s">
        <v>8026</v>
      </c>
      <c r="H5821" t="str">
        <f>VLOOKUP(Sales_Data17[[#This Row],[Delivery Region Index]],Regions_Table[#All],2,0)</f>
        <v>Queensland</v>
      </c>
      <c r="I5821" t="str">
        <f>VLOOKUP(Sales_Data17[[#This Row],[Delivery Region Index]],Regions_Table[#All],3,0)</f>
        <v>Maryborough</v>
      </c>
      <c r="J5821">
        <v>37</v>
      </c>
      <c r="K5821">
        <v>6</v>
      </c>
      <c r="L5821" t="str">
        <f>VLOOKUP(Sales_Data17[[#This Row],[Product Description Index]],Products_Data[#All],2,0)</f>
        <v>Socks</v>
      </c>
      <c r="M5821">
        <v>3</v>
      </c>
      <c r="N5821" s="9">
        <v>360.31111111111113</v>
      </c>
      <c r="O5821" s="9">
        <f>Sales_Data17[[#This Row],[Order Quantity]]*Sales_Data17[[#This Row],[Unit Price]]</f>
        <v>1080.9333333333334</v>
      </c>
      <c r="P5821" s="9">
        <v>306.26444444444445</v>
      </c>
      <c r="Q5821" s="9">
        <f>Sales_Data17[[#This Row],[Line Total]]-(Sales_Data17[[#This Row],[Total Unit Cost]]*Sales_Data17[[#This Row],[Order Quantity]])</f>
        <v>162.1400000000001</v>
      </c>
      <c r="R5821" s="1" t="str">
        <f>TEXT(Sales_Data17[[#This Row],[OrderDate]],"MMM")</f>
        <v>Aug</v>
      </c>
      <c r="S5821" s="1" t="str">
        <f t="shared" si="90"/>
        <v>2015</v>
      </c>
    </row>
    <row r="5822" spans="1:19">
      <c r="A5822" t="s">
        <v>5845</v>
      </c>
      <c r="B5822" s="2">
        <v>42234</v>
      </c>
      <c r="C5822" s="2" t="str">
        <f>VLOOKUP(Sales_Data17[[#This Row],[Customer Name Index]],Customer_Data[#All],2,0)</f>
        <v>Ole Group</v>
      </c>
      <c r="D5822">
        <v>13</v>
      </c>
      <c r="E5822" t="s">
        <v>2</v>
      </c>
      <c r="F5822" t="s">
        <v>8168</v>
      </c>
      <c r="G5822" t="s">
        <v>8026</v>
      </c>
      <c r="H5822" t="str">
        <f>VLOOKUP(Sales_Data17[[#This Row],[Delivery Region Index]],Regions_Table[#All],2,0)</f>
        <v>Queensland</v>
      </c>
      <c r="I5822" t="str">
        <f>VLOOKUP(Sales_Data17[[#This Row],[Delivery Region Index]],Regions_Table[#All],3,0)</f>
        <v>Maryborough</v>
      </c>
      <c r="J5822">
        <v>37</v>
      </c>
      <c r="K5822">
        <v>5</v>
      </c>
      <c r="L5822" t="str">
        <f>VLOOKUP(Sales_Data17[[#This Row],[Product Description Index]],Products_Data[#All],2,0)</f>
        <v>Hats</v>
      </c>
      <c r="M5822">
        <v>2</v>
      </c>
      <c r="N5822" s="9">
        <v>285.12222222222221</v>
      </c>
      <c r="O5822" s="9">
        <f>Sales_Data17[[#This Row],[Order Quantity]]*Sales_Data17[[#This Row],[Unit Price]]</f>
        <v>570.24444444444441</v>
      </c>
      <c r="P5822" s="9">
        <v>199.58555555555552</v>
      </c>
      <c r="Q5822" s="9">
        <f>Sales_Data17[[#This Row],[Line Total]]-(Sales_Data17[[#This Row],[Total Unit Cost]]*Sales_Data17[[#This Row],[Order Quantity]])</f>
        <v>171.07333333333338</v>
      </c>
      <c r="R5822" s="1" t="str">
        <f>TEXT(Sales_Data17[[#This Row],[OrderDate]],"MMM")</f>
        <v>Aug</v>
      </c>
      <c r="S5822" s="1" t="str">
        <f t="shared" si="90"/>
        <v>2015</v>
      </c>
    </row>
    <row r="5823" spans="1:19">
      <c r="A5823" t="s">
        <v>5846</v>
      </c>
      <c r="B5823" s="2">
        <v>42234</v>
      </c>
      <c r="C5823" s="2" t="str">
        <f>VLOOKUP(Sales_Data17[[#This Row],[Customer Name Index]],Customer_Data[#All],2,0)</f>
        <v>PEDIFIX, Corp</v>
      </c>
      <c r="D5823">
        <v>6</v>
      </c>
      <c r="E5823" t="s">
        <v>4</v>
      </c>
      <c r="F5823" t="s">
        <v>8168</v>
      </c>
      <c r="G5823" t="s">
        <v>8027</v>
      </c>
      <c r="H5823" t="str">
        <f>VLOOKUP(Sales_Data17[[#This Row],[Delivery Region Index]],Regions_Table[#All],2,0)</f>
        <v>New South Wales</v>
      </c>
      <c r="I5823" t="str">
        <f>VLOOKUP(Sales_Data17[[#This Row],[Delivery Region Index]],Regions_Table[#All],3,0)</f>
        <v>Nowra</v>
      </c>
      <c r="J5823">
        <v>17</v>
      </c>
      <c r="K5823">
        <v>3</v>
      </c>
      <c r="L5823" t="str">
        <f>VLOOKUP(Sales_Data17[[#This Row],[Product Description Index]],Products_Data[#All],2,0)</f>
        <v>Sunglasses</v>
      </c>
      <c r="M5823">
        <v>4</v>
      </c>
      <c r="N5823" s="9">
        <v>112.41111111111111</v>
      </c>
      <c r="O5823" s="9">
        <f>Sales_Data17[[#This Row],[Order Quantity]]*Sales_Data17[[#This Row],[Unit Price]]</f>
        <v>449.64444444444445</v>
      </c>
      <c r="P5823" s="9">
        <v>78.687777777777768</v>
      </c>
      <c r="Q5823" s="9">
        <f>Sales_Data17[[#This Row],[Line Total]]-(Sales_Data17[[#This Row],[Total Unit Cost]]*Sales_Data17[[#This Row],[Order Quantity]])</f>
        <v>134.89333333333337</v>
      </c>
      <c r="R5823" s="1" t="str">
        <f>TEXT(Sales_Data17[[#This Row],[OrderDate]],"MMM")</f>
        <v>Aug</v>
      </c>
      <c r="S5823" s="1" t="str">
        <f t="shared" si="90"/>
        <v>2015</v>
      </c>
    </row>
    <row r="5824" spans="1:19">
      <c r="A5824" t="s">
        <v>5847</v>
      </c>
      <c r="B5824" s="2">
        <v>42234</v>
      </c>
      <c r="C5824" s="2" t="str">
        <f>VLOOKUP(Sales_Data17[[#This Row],[Customer Name Index]],Customer_Data[#All],2,0)</f>
        <v xml:space="preserve">Medline </v>
      </c>
      <c r="D5824">
        <v>12</v>
      </c>
      <c r="E5824" t="s">
        <v>4</v>
      </c>
      <c r="F5824" t="s">
        <v>8168</v>
      </c>
      <c r="G5824" t="s">
        <v>8026</v>
      </c>
      <c r="H5824" t="str">
        <f>VLOOKUP(Sales_Data17[[#This Row],[Delivery Region Index]],Regions_Table[#All],2,0)</f>
        <v>Queensland</v>
      </c>
      <c r="I5824" t="str">
        <f>VLOOKUP(Sales_Data17[[#This Row],[Delivery Region Index]],Regions_Table[#All],3,0)</f>
        <v>Logan City</v>
      </c>
      <c r="J5824">
        <v>35</v>
      </c>
      <c r="K5824">
        <v>5</v>
      </c>
      <c r="L5824" t="str">
        <f>VLOOKUP(Sales_Data17[[#This Row],[Product Description Index]],Products_Data[#All],2,0)</f>
        <v>Hats</v>
      </c>
      <c r="M5824">
        <v>8</v>
      </c>
      <c r="N5824" s="9">
        <v>107.94444444444444</v>
      </c>
      <c r="O5824" s="9">
        <f>Sales_Data17[[#This Row],[Order Quantity]]*Sales_Data17[[#This Row],[Unit Price]]</f>
        <v>863.55555555555554</v>
      </c>
      <c r="P5824" s="9">
        <v>48.575000000000003</v>
      </c>
      <c r="Q5824" s="9">
        <f>Sales_Data17[[#This Row],[Line Total]]-(Sales_Data17[[#This Row],[Total Unit Cost]]*Sales_Data17[[#This Row],[Order Quantity]])</f>
        <v>474.95555555555552</v>
      </c>
      <c r="R5824" s="1" t="str">
        <f>TEXT(Sales_Data17[[#This Row],[OrderDate]],"MMM")</f>
        <v>Aug</v>
      </c>
      <c r="S5824" s="1" t="str">
        <f t="shared" si="90"/>
        <v>2015</v>
      </c>
    </row>
    <row r="5825" spans="1:19">
      <c r="A5825" t="s">
        <v>5848</v>
      </c>
      <c r="B5825" s="2">
        <v>42235</v>
      </c>
      <c r="C5825" s="2" t="str">
        <f>VLOOKUP(Sales_Data17[[#This Row],[Customer Name Index]],Customer_Data[#All],2,0)</f>
        <v>PEDIFIX, Corp</v>
      </c>
      <c r="D5825">
        <v>6</v>
      </c>
      <c r="E5825" t="s">
        <v>4</v>
      </c>
      <c r="F5825" t="s">
        <v>8168</v>
      </c>
      <c r="G5825" t="s">
        <v>8027</v>
      </c>
      <c r="H5825" t="str">
        <f>VLOOKUP(Sales_Data17[[#This Row],[Delivery Region Index]],Regions_Table[#All],2,0)</f>
        <v>New South Wales</v>
      </c>
      <c r="I5825" t="str">
        <f>VLOOKUP(Sales_Data17[[#This Row],[Delivery Region Index]],Regions_Table[#All],3,0)</f>
        <v>Newcastle</v>
      </c>
      <c r="J5825">
        <v>16</v>
      </c>
      <c r="K5825">
        <v>3</v>
      </c>
      <c r="L5825" t="str">
        <f>VLOOKUP(Sales_Data17[[#This Row],[Product Description Index]],Products_Data[#All],2,0)</f>
        <v>Sunglasses</v>
      </c>
      <c r="M5825">
        <v>7</v>
      </c>
      <c r="N5825" s="9">
        <v>575.45555555555563</v>
      </c>
      <c r="O5825" s="9">
        <f>Sales_Data17[[#This Row],[Order Quantity]]*Sales_Data17[[#This Row],[Unit Price]]</f>
        <v>4028.1888888888893</v>
      </c>
      <c r="P5825" s="9">
        <v>270.46411111111115</v>
      </c>
      <c r="Q5825" s="9">
        <f>Sales_Data17[[#This Row],[Line Total]]-(Sales_Data17[[#This Row],[Total Unit Cost]]*Sales_Data17[[#This Row],[Order Quantity]])</f>
        <v>2134.940111111111</v>
      </c>
      <c r="R5825" s="1" t="str">
        <f>TEXT(Sales_Data17[[#This Row],[OrderDate]],"MMM")</f>
        <v>Aug</v>
      </c>
      <c r="S5825" s="1" t="str">
        <f t="shared" si="90"/>
        <v>2015</v>
      </c>
    </row>
    <row r="5826" spans="1:19">
      <c r="A5826" t="s">
        <v>5849</v>
      </c>
      <c r="B5826" s="2">
        <v>42235</v>
      </c>
      <c r="C5826" s="2" t="str">
        <f>VLOOKUP(Sales_Data17[[#This Row],[Customer Name Index]],Customer_Data[#All],2,0)</f>
        <v>Elorac, Corp</v>
      </c>
      <c r="D5826">
        <v>3</v>
      </c>
      <c r="E5826" t="s">
        <v>4</v>
      </c>
      <c r="F5826" t="s">
        <v>8168</v>
      </c>
      <c r="G5826" t="s">
        <v>8027</v>
      </c>
      <c r="H5826" t="str">
        <f>VLOOKUP(Sales_Data17[[#This Row],[Delivery Region Index]],Regions_Table[#All],2,0)</f>
        <v>New South Wales</v>
      </c>
      <c r="I5826" t="str">
        <f>VLOOKUP(Sales_Data17[[#This Row],[Delivery Region Index]],Regions_Table[#All],3,0)</f>
        <v>Cessnock</v>
      </c>
      <c r="J5826">
        <v>6</v>
      </c>
      <c r="K5826">
        <v>1</v>
      </c>
      <c r="L5826" t="str">
        <f>VLOOKUP(Sales_Data17[[#This Row],[Product Description Index]],Products_Data[#All],2,0)</f>
        <v>Shirts</v>
      </c>
      <c r="M5826">
        <v>6</v>
      </c>
      <c r="N5826" s="9">
        <v>116.13333333333334</v>
      </c>
      <c r="O5826" s="9">
        <f>Sales_Data17[[#This Row],[Order Quantity]]*Sales_Data17[[#This Row],[Unit Price]]</f>
        <v>696.80000000000007</v>
      </c>
      <c r="P5826" s="9">
        <v>82.454666666666668</v>
      </c>
      <c r="Q5826" s="9">
        <f>Sales_Data17[[#This Row],[Line Total]]-(Sales_Data17[[#This Row],[Total Unit Cost]]*Sales_Data17[[#This Row],[Order Quantity]])</f>
        <v>202.07200000000006</v>
      </c>
      <c r="R5826" s="1" t="str">
        <f>TEXT(Sales_Data17[[#This Row],[OrderDate]],"MMM")</f>
        <v>Aug</v>
      </c>
      <c r="S5826" s="1" t="str">
        <f t="shared" ref="S5826:S5889" si="91">TEXT(B5826,"YYY")</f>
        <v>2015</v>
      </c>
    </row>
    <row r="5827" spans="1:19">
      <c r="A5827" t="s">
        <v>5850</v>
      </c>
      <c r="B5827" s="2">
        <v>42235</v>
      </c>
      <c r="C5827" s="2" t="str">
        <f>VLOOKUP(Sales_Data17[[#This Row],[Customer Name Index]],Customer_Data[#All],2,0)</f>
        <v xml:space="preserve">Qualitest </v>
      </c>
      <c r="D5827">
        <v>19</v>
      </c>
      <c r="E5827" t="s">
        <v>2</v>
      </c>
      <c r="F5827" t="s">
        <v>8168</v>
      </c>
      <c r="G5827" t="s">
        <v>8028</v>
      </c>
      <c r="H5827" t="str">
        <f>VLOOKUP(Sales_Data17[[#This Row],[Delivery Region Index]],Regions_Table[#All],2,0)</f>
        <v>Victoria</v>
      </c>
      <c r="I5827" t="str">
        <f>VLOOKUP(Sales_Data17[[#This Row],[Delivery Region Index]],Regions_Table[#All],3,0)</f>
        <v>Shepparton</v>
      </c>
      <c r="J5827">
        <v>54</v>
      </c>
      <c r="K5827">
        <v>8</v>
      </c>
      <c r="L5827" t="str">
        <f>VLOOKUP(Sales_Data17[[#This Row],[Product Description Index]],Products_Data[#All],2,0)</f>
        <v>Shoes</v>
      </c>
      <c r="M5827">
        <v>7</v>
      </c>
      <c r="N5827" s="9">
        <v>610.44444444444446</v>
      </c>
      <c r="O5827" s="9">
        <f>Sales_Data17[[#This Row],[Order Quantity]]*Sales_Data17[[#This Row],[Unit Price]]</f>
        <v>4273.1111111111113</v>
      </c>
      <c r="P5827" s="9">
        <v>305.22222222222223</v>
      </c>
      <c r="Q5827" s="9">
        <f>Sales_Data17[[#This Row],[Line Total]]-(Sales_Data17[[#This Row],[Total Unit Cost]]*Sales_Data17[[#This Row],[Order Quantity]])</f>
        <v>2136.5555555555557</v>
      </c>
      <c r="R5827" s="1" t="str">
        <f>TEXT(Sales_Data17[[#This Row],[OrderDate]],"MMM")</f>
        <v>Aug</v>
      </c>
      <c r="S5827" s="1" t="str">
        <f t="shared" si="91"/>
        <v>2015</v>
      </c>
    </row>
    <row r="5828" spans="1:19">
      <c r="A5828" t="s">
        <v>5851</v>
      </c>
      <c r="B5828" s="2">
        <v>42235</v>
      </c>
      <c r="C5828" s="2" t="str">
        <f>VLOOKUP(Sales_Data17[[#This Row],[Customer Name Index]],Customer_Data[#All],2,0)</f>
        <v>Ole Group</v>
      </c>
      <c r="D5828">
        <v>13</v>
      </c>
      <c r="E5828" t="s">
        <v>4</v>
      </c>
      <c r="F5828" t="s">
        <v>8168</v>
      </c>
      <c r="G5828" t="s">
        <v>8026</v>
      </c>
      <c r="H5828" t="str">
        <f>VLOOKUP(Sales_Data17[[#This Row],[Delivery Region Index]],Regions_Table[#All],2,0)</f>
        <v>Queensland</v>
      </c>
      <c r="I5828" t="str">
        <f>VLOOKUP(Sales_Data17[[#This Row],[Delivery Region Index]],Regions_Table[#All],3,0)</f>
        <v>Maryborough</v>
      </c>
      <c r="J5828">
        <v>37</v>
      </c>
      <c r="K5828">
        <v>5</v>
      </c>
      <c r="L5828" t="str">
        <f>VLOOKUP(Sales_Data17[[#This Row],[Product Description Index]],Products_Data[#All],2,0)</f>
        <v>Hats</v>
      </c>
      <c r="M5828">
        <v>9</v>
      </c>
      <c r="N5828" s="9">
        <v>24.566666666666666</v>
      </c>
      <c r="O5828" s="9">
        <f>Sales_Data17[[#This Row],[Order Quantity]]*Sales_Data17[[#This Row],[Unit Price]]</f>
        <v>221.1</v>
      </c>
      <c r="P5828" s="9">
        <v>17.933666666666667</v>
      </c>
      <c r="Q5828" s="9">
        <f>Sales_Data17[[#This Row],[Line Total]]-(Sales_Data17[[#This Row],[Total Unit Cost]]*Sales_Data17[[#This Row],[Order Quantity]])</f>
        <v>59.696999999999974</v>
      </c>
      <c r="R5828" s="1" t="str">
        <f>TEXT(Sales_Data17[[#This Row],[OrderDate]],"MMM")</f>
        <v>Aug</v>
      </c>
      <c r="S5828" s="1" t="str">
        <f t="shared" si="91"/>
        <v>2015</v>
      </c>
    </row>
    <row r="5829" spans="1:19">
      <c r="A5829" t="s">
        <v>5852</v>
      </c>
      <c r="B5829" s="2">
        <v>42236</v>
      </c>
      <c r="C5829" s="2" t="str">
        <f>VLOOKUP(Sales_Data17[[#This Row],[Customer Name Index]],Customer_Data[#All],2,0)</f>
        <v>21st Ltd</v>
      </c>
      <c r="D5829">
        <v>10</v>
      </c>
      <c r="E5829" t="s">
        <v>4</v>
      </c>
      <c r="F5829" t="s">
        <v>8168</v>
      </c>
      <c r="G5829" t="s">
        <v>8026</v>
      </c>
      <c r="H5829" t="str">
        <f>VLOOKUP(Sales_Data17[[#This Row],[Delivery Region Index]],Regions_Table[#All],2,0)</f>
        <v>Queensland</v>
      </c>
      <c r="I5829" t="str">
        <f>VLOOKUP(Sales_Data17[[#This Row],[Delivery Region Index]],Regions_Table[#All],3,0)</f>
        <v>Cairns</v>
      </c>
      <c r="J5829">
        <v>28</v>
      </c>
      <c r="K5829">
        <v>4</v>
      </c>
      <c r="L5829" t="str">
        <f>VLOOKUP(Sales_Data17[[#This Row],[Product Description Index]],Products_Data[#All],2,0)</f>
        <v>Jeans</v>
      </c>
      <c r="M5829">
        <v>6</v>
      </c>
      <c r="N5829" s="9">
        <v>434.01111111111112</v>
      </c>
      <c r="O5829" s="9">
        <f>Sales_Data17[[#This Row],[Order Quantity]]*Sales_Data17[[#This Row],[Unit Price]]</f>
        <v>2604.0666666666666</v>
      </c>
      <c r="P5829" s="9">
        <v>269.08688888888889</v>
      </c>
      <c r="Q5829" s="9">
        <f>Sales_Data17[[#This Row],[Line Total]]-(Sales_Data17[[#This Row],[Total Unit Cost]]*Sales_Data17[[#This Row],[Order Quantity]])</f>
        <v>989.54533333333325</v>
      </c>
      <c r="R5829" s="1" t="str">
        <f>TEXT(Sales_Data17[[#This Row],[OrderDate]],"MMM")</f>
        <v>Aug</v>
      </c>
      <c r="S5829" s="1" t="str">
        <f t="shared" si="91"/>
        <v>2015</v>
      </c>
    </row>
    <row r="5830" spans="1:19">
      <c r="A5830" t="s">
        <v>5853</v>
      </c>
      <c r="B5830" s="2">
        <v>42236</v>
      </c>
      <c r="C5830" s="2" t="str">
        <f>VLOOKUP(Sales_Data17[[#This Row],[Customer Name Index]],Customer_Data[#All],2,0)</f>
        <v>Pure Group</v>
      </c>
      <c r="D5830">
        <v>17</v>
      </c>
      <c r="E5830" t="s">
        <v>4</v>
      </c>
      <c r="F5830" t="s">
        <v>8168</v>
      </c>
      <c r="G5830" t="s">
        <v>8025</v>
      </c>
      <c r="H5830" t="str">
        <f>VLOOKUP(Sales_Data17[[#This Row],[Delivery Region Index]],Regions_Table[#All],2,0)</f>
        <v>Victoria</v>
      </c>
      <c r="I5830" t="str">
        <f>VLOOKUP(Sales_Data17[[#This Row],[Delivery Region Index]],Regions_Table[#All],3,0)</f>
        <v>Benalla</v>
      </c>
      <c r="J5830">
        <v>48</v>
      </c>
      <c r="K5830">
        <v>7</v>
      </c>
      <c r="L5830" t="str">
        <f>VLOOKUP(Sales_Data17[[#This Row],[Product Description Index]],Products_Data[#All],2,0)</f>
        <v>Dress Shirts</v>
      </c>
      <c r="M5830">
        <v>1</v>
      </c>
      <c r="N5830" s="9">
        <v>26.8</v>
      </c>
      <c r="O5830" s="9">
        <f>Sales_Data17[[#This Row],[Order Quantity]]*Sales_Data17[[#This Row],[Unit Price]]</f>
        <v>26.8</v>
      </c>
      <c r="P5830" s="9">
        <v>14.472000000000001</v>
      </c>
      <c r="Q5830" s="9">
        <f>Sales_Data17[[#This Row],[Line Total]]-(Sales_Data17[[#This Row],[Total Unit Cost]]*Sales_Data17[[#This Row],[Order Quantity]])</f>
        <v>12.327999999999999</v>
      </c>
      <c r="R5830" s="1" t="str">
        <f>TEXT(Sales_Data17[[#This Row],[OrderDate]],"MMM")</f>
        <v>Aug</v>
      </c>
      <c r="S5830" s="1" t="str">
        <f t="shared" si="91"/>
        <v>2015</v>
      </c>
    </row>
    <row r="5831" spans="1:19">
      <c r="A5831" t="s">
        <v>5854</v>
      </c>
      <c r="B5831" s="2">
        <v>42236</v>
      </c>
      <c r="C5831" s="2" t="str">
        <f>VLOOKUP(Sales_Data17[[#This Row],[Customer Name Index]],Customer_Data[#All],2,0)</f>
        <v>Pacific Ltd</v>
      </c>
      <c r="D5831">
        <v>20</v>
      </c>
      <c r="E5831" t="s">
        <v>4</v>
      </c>
      <c r="F5831" t="s">
        <v>8168</v>
      </c>
      <c r="G5831" t="s">
        <v>8028</v>
      </c>
      <c r="H5831" t="str">
        <f>VLOOKUP(Sales_Data17[[#This Row],[Delivery Region Index]],Regions_Table[#All],2,0)</f>
        <v>Victoria</v>
      </c>
      <c r="I5831" t="str">
        <f>VLOOKUP(Sales_Data17[[#This Row],[Delivery Region Index]],Regions_Table[#All],3,0)</f>
        <v>Wodonga</v>
      </c>
      <c r="J5831">
        <v>58</v>
      </c>
      <c r="K5831">
        <v>8</v>
      </c>
      <c r="L5831" t="str">
        <f>VLOOKUP(Sales_Data17[[#This Row],[Product Description Index]],Products_Data[#All],2,0)</f>
        <v>Shoes</v>
      </c>
      <c r="M5831">
        <v>7</v>
      </c>
      <c r="N5831" s="9">
        <v>125.8111111111111</v>
      </c>
      <c r="O5831" s="9">
        <f>Sales_Data17[[#This Row],[Order Quantity]]*Sales_Data17[[#This Row],[Unit Price]]</f>
        <v>880.67777777777769</v>
      </c>
      <c r="P5831" s="9">
        <v>96.87455555555556</v>
      </c>
      <c r="Q5831" s="9">
        <f>Sales_Data17[[#This Row],[Line Total]]-(Sales_Data17[[#This Row],[Total Unit Cost]]*Sales_Data17[[#This Row],[Order Quantity]])</f>
        <v>202.55588888888883</v>
      </c>
      <c r="R5831" s="1" t="str">
        <f>TEXT(Sales_Data17[[#This Row],[OrderDate]],"MMM")</f>
        <v>Aug</v>
      </c>
      <c r="S5831" s="1" t="str">
        <f t="shared" si="91"/>
        <v>2015</v>
      </c>
    </row>
    <row r="5832" spans="1:19">
      <c r="A5832" t="s">
        <v>5855</v>
      </c>
      <c r="B5832" s="2">
        <v>42236</v>
      </c>
      <c r="C5832" s="2" t="str">
        <f>VLOOKUP(Sales_Data17[[#This Row],[Customer Name Index]],Customer_Data[#All],2,0)</f>
        <v xml:space="preserve">WakeFern </v>
      </c>
      <c r="D5832">
        <v>2</v>
      </c>
      <c r="E5832" t="s">
        <v>4</v>
      </c>
      <c r="F5832" t="s">
        <v>8168</v>
      </c>
      <c r="G5832" t="s">
        <v>8027</v>
      </c>
      <c r="H5832" t="str">
        <f>VLOOKUP(Sales_Data17[[#This Row],[Delivery Region Index]],Regions_Table[#All],2,0)</f>
        <v>New South Wales</v>
      </c>
      <c r="I5832" t="str">
        <f>VLOOKUP(Sales_Data17[[#This Row],[Delivery Region Index]],Regions_Table[#All],3,0)</f>
        <v>Bathurst</v>
      </c>
      <c r="J5832">
        <v>4</v>
      </c>
      <c r="K5832">
        <v>1</v>
      </c>
      <c r="L5832" t="str">
        <f>VLOOKUP(Sales_Data17[[#This Row],[Product Description Index]],Products_Data[#All],2,0)</f>
        <v>Shirts</v>
      </c>
      <c r="M5832">
        <v>6</v>
      </c>
      <c r="N5832" s="9">
        <v>126.55555555555556</v>
      </c>
      <c r="O5832" s="9">
        <f>Sales_Data17[[#This Row],[Order Quantity]]*Sales_Data17[[#This Row],[Unit Price]]</f>
        <v>759.33333333333337</v>
      </c>
      <c r="P5832" s="9">
        <v>103.77555555555554</v>
      </c>
      <c r="Q5832" s="9">
        <f>Sales_Data17[[#This Row],[Line Total]]-(Sales_Data17[[#This Row],[Total Unit Cost]]*Sales_Data17[[#This Row],[Order Quantity]])</f>
        <v>136.68000000000018</v>
      </c>
      <c r="R5832" s="1" t="str">
        <f>TEXT(Sales_Data17[[#This Row],[OrderDate]],"MMM")</f>
        <v>Aug</v>
      </c>
      <c r="S5832" s="1" t="str">
        <f t="shared" si="91"/>
        <v>2015</v>
      </c>
    </row>
    <row r="5833" spans="1:19">
      <c r="A5833" t="s">
        <v>5856</v>
      </c>
      <c r="B5833" s="2">
        <v>42236</v>
      </c>
      <c r="C5833" s="2" t="str">
        <f>VLOOKUP(Sales_Data17[[#This Row],[Customer Name Index]],Customer_Data[#All],2,0)</f>
        <v>Ole Group</v>
      </c>
      <c r="D5833">
        <v>13</v>
      </c>
      <c r="E5833" t="s">
        <v>4</v>
      </c>
      <c r="F5833" t="s">
        <v>8168</v>
      </c>
      <c r="G5833" t="s">
        <v>8026</v>
      </c>
      <c r="H5833" t="str">
        <f>VLOOKUP(Sales_Data17[[#This Row],[Delivery Region Index]],Regions_Table[#All],2,0)</f>
        <v>Queensland</v>
      </c>
      <c r="I5833" t="str">
        <f>VLOOKUP(Sales_Data17[[#This Row],[Delivery Region Index]],Regions_Table[#All],3,0)</f>
        <v>Maryborough</v>
      </c>
      <c r="J5833">
        <v>37</v>
      </c>
      <c r="K5833">
        <v>6</v>
      </c>
      <c r="L5833" t="str">
        <f>VLOOKUP(Sales_Data17[[#This Row],[Product Description Index]],Products_Data[#All],2,0)</f>
        <v>Socks</v>
      </c>
      <c r="M5833">
        <v>1</v>
      </c>
      <c r="N5833" s="9">
        <v>704.98888888888894</v>
      </c>
      <c r="O5833" s="9">
        <f>Sales_Data17[[#This Row],[Order Quantity]]*Sales_Data17[[#This Row],[Unit Price]]</f>
        <v>704.98888888888894</v>
      </c>
      <c r="P5833" s="9">
        <v>401.84366666666665</v>
      </c>
      <c r="Q5833" s="9">
        <f>Sales_Data17[[#This Row],[Line Total]]-(Sales_Data17[[#This Row],[Total Unit Cost]]*Sales_Data17[[#This Row],[Order Quantity]])</f>
        <v>303.14522222222229</v>
      </c>
      <c r="R5833" s="1" t="str">
        <f>TEXT(Sales_Data17[[#This Row],[OrderDate]],"MMM")</f>
        <v>Aug</v>
      </c>
      <c r="S5833" s="1" t="str">
        <f t="shared" si="91"/>
        <v>2015</v>
      </c>
    </row>
    <row r="5834" spans="1:19">
      <c r="A5834" t="s">
        <v>5857</v>
      </c>
      <c r="B5834" s="2">
        <v>42237</v>
      </c>
      <c r="C5834" s="2" t="str">
        <f>VLOOKUP(Sales_Data17[[#This Row],[Customer Name Index]],Customer_Data[#All],2,0)</f>
        <v>Procter Corp</v>
      </c>
      <c r="D5834">
        <v>5</v>
      </c>
      <c r="E5834" t="s">
        <v>4</v>
      </c>
      <c r="F5834" t="s">
        <v>8168</v>
      </c>
      <c r="G5834" t="s">
        <v>8027</v>
      </c>
      <c r="H5834" t="str">
        <f>VLOOKUP(Sales_Data17[[#This Row],[Delivery Region Index]],Regions_Table[#All],2,0)</f>
        <v>New South Wales</v>
      </c>
      <c r="I5834" t="str">
        <f>VLOOKUP(Sales_Data17[[#This Row],[Delivery Region Index]],Regions_Table[#All],3,0)</f>
        <v>Lismore</v>
      </c>
      <c r="J5834">
        <v>14</v>
      </c>
      <c r="K5834">
        <v>2</v>
      </c>
      <c r="L5834" t="str">
        <f>VLOOKUP(Sales_Data17[[#This Row],[Product Description Index]],Products_Data[#All],2,0)</f>
        <v>Pants</v>
      </c>
      <c r="M5834">
        <v>1</v>
      </c>
      <c r="N5834" s="9">
        <v>107.94444444444444</v>
      </c>
      <c r="O5834" s="9">
        <f>Sales_Data17[[#This Row],[Order Quantity]]*Sales_Data17[[#This Row],[Unit Price]]</f>
        <v>107.94444444444444</v>
      </c>
      <c r="P5834" s="9">
        <v>75.561111111111103</v>
      </c>
      <c r="Q5834" s="9">
        <f>Sales_Data17[[#This Row],[Line Total]]-(Sales_Data17[[#This Row],[Total Unit Cost]]*Sales_Data17[[#This Row],[Order Quantity]])</f>
        <v>32.38333333333334</v>
      </c>
      <c r="R5834" s="1" t="str">
        <f>TEXT(Sales_Data17[[#This Row],[OrderDate]],"MMM")</f>
        <v>Aug</v>
      </c>
      <c r="S5834" s="1" t="str">
        <f t="shared" si="91"/>
        <v>2015</v>
      </c>
    </row>
    <row r="5835" spans="1:19">
      <c r="A5835" t="s">
        <v>5858</v>
      </c>
      <c r="B5835" s="2">
        <v>42237</v>
      </c>
      <c r="C5835" s="2" t="str">
        <f>VLOOKUP(Sales_Data17[[#This Row],[Customer Name Index]],Customer_Data[#All],2,0)</f>
        <v xml:space="preserve">Ei </v>
      </c>
      <c r="D5835">
        <v>9</v>
      </c>
      <c r="E5835" t="s">
        <v>2</v>
      </c>
      <c r="F5835" t="s">
        <v>8168</v>
      </c>
      <c r="G5835" t="s">
        <v>8027</v>
      </c>
      <c r="H5835" t="str">
        <f>VLOOKUP(Sales_Data17[[#This Row],[Delivery Region Index]],Regions_Table[#All],2,0)</f>
        <v>Queensland</v>
      </c>
      <c r="I5835" t="str">
        <f>VLOOKUP(Sales_Data17[[#This Row],[Delivery Region Index]],Regions_Table[#All],3,0)</f>
        <v>Brisbane</v>
      </c>
      <c r="J5835">
        <v>26</v>
      </c>
      <c r="K5835">
        <v>4</v>
      </c>
      <c r="L5835" t="str">
        <f>VLOOKUP(Sales_Data17[[#This Row],[Product Description Index]],Products_Data[#All],2,0)</f>
        <v>Jeans</v>
      </c>
      <c r="M5835">
        <v>6</v>
      </c>
      <c r="N5835" s="9">
        <v>429.54444444444448</v>
      </c>
      <c r="O5835" s="9">
        <f>Sales_Data17[[#This Row],[Order Quantity]]*Sales_Data17[[#This Row],[Unit Price]]</f>
        <v>2577.2666666666669</v>
      </c>
      <c r="P5835" s="9">
        <v>176.11322222222222</v>
      </c>
      <c r="Q5835" s="9">
        <f>Sales_Data17[[#This Row],[Line Total]]-(Sales_Data17[[#This Row],[Total Unit Cost]]*Sales_Data17[[#This Row],[Order Quantity]])</f>
        <v>1520.5873333333336</v>
      </c>
      <c r="R5835" s="1" t="str">
        <f>TEXT(Sales_Data17[[#This Row],[OrderDate]],"MMM")</f>
        <v>Aug</v>
      </c>
      <c r="S5835" s="1" t="str">
        <f t="shared" si="91"/>
        <v>2015</v>
      </c>
    </row>
    <row r="5836" spans="1:19">
      <c r="A5836" t="s">
        <v>5859</v>
      </c>
      <c r="B5836" s="2">
        <v>42237</v>
      </c>
      <c r="C5836" s="2" t="str">
        <f>VLOOKUP(Sales_Data17[[#This Row],[Customer Name Index]],Customer_Data[#All],2,0)</f>
        <v>Pacific Ltd</v>
      </c>
      <c r="D5836">
        <v>20</v>
      </c>
      <c r="E5836" t="s">
        <v>2</v>
      </c>
      <c r="F5836" t="s">
        <v>8168</v>
      </c>
      <c r="G5836" t="s">
        <v>8028</v>
      </c>
      <c r="H5836" t="str">
        <f>VLOOKUP(Sales_Data17[[#This Row],[Delivery Region Index]],Regions_Table[#All],2,0)</f>
        <v>Victoria</v>
      </c>
      <c r="I5836" t="str">
        <f>VLOOKUP(Sales_Data17[[#This Row],[Delivery Region Index]],Regions_Table[#All],3,0)</f>
        <v>Warrnambool</v>
      </c>
      <c r="J5836">
        <v>57</v>
      </c>
      <c r="K5836">
        <v>8</v>
      </c>
      <c r="L5836" t="str">
        <f>VLOOKUP(Sales_Data17[[#This Row],[Product Description Index]],Products_Data[#All],2,0)</f>
        <v>Shoes</v>
      </c>
      <c r="M5836">
        <v>4</v>
      </c>
      <c r="N5836" s="9">
        <v>29.777777777777779</v>
      </c>
      <c r="O5836" s="9">
        <f>Sales_Data17[[#This Row],[Order Quantity]]*Sales_Data17[[#This Row],[Unit Price]]</f>
        <v>119.11111111111111</v>
      </c>
      <c r="P5836" s="9">
        <v>20.546666666666667</v>
      </c>
      <c r="Q5836" s="9">
        <f>Sales_Data17[[#This Row],[Line Total]]-(Sales_Data17[[#This Row],[Total Unit Cost]]*Sales_Data17[[#This Row],[Order Quantity]])</f>
        <v>36.924444444444447</v>
      </c>
      <c r="R5836" s="1" t="str">
        <f>TEXT(Sales_Data17[[#This Row],[OrderDate]],"MMM")</f>
        <v>Aug</v>
      </c>
      <c r="S5836" s="1" t="str">
        <f t="shared" si="91"/>
        <v>2015</v>
      </c>
    </row>
    <row r="5837" spans="1:19">
      <c r="A5837" t="s">
        <v>5860</v>
      </c>
      <c r="B5837" s="2">
        <v>42237</v>
      </c>
      <c r="C5837" s="2" t="str">
        <f>VLOOKUP(Sales_Data17[[#This Row],[Customer Name Index]],Customer_Data[#All],2,0)</f>
        <v>New Ltd</v>
      </c>
      <c r="D5837">
        <v>7</v>
      </c>
      <c r="E5837" t="s">
        <v>4</v>
      </c>
      <c r="F5837" t="s">
        <v>8168</v>
      </c>
      <c r="G5837" t="s">
        <v>8027</v>
      </c>
      <c r="H5837" t="str">
        <f>VLOOKUP(Sales_Data17[[#This Row],[Delivery Region Index]],Regions_Table[#All],2,0)</f>
        <v>New South Wales</v>
      </c>
      <c r="I5837" t="str">
        <f>VLOOKUP(Sales_Data17[[#This Row],[Delivery Region Index]],Regions_Table[#All],3,0)</f>
        <v>Port Macquarie</v>
      </c>
      <c r="J5837">
        <v>19</v>
      </c>
      <c r="K5837">
        <v>3</v>
      </c>
      <c r="L5837" t="str">
        <f>VLOOKUP(Sales_Data17[[#This Row],[Product Description Index]],Products_Data[#All],2,0)</f>
        <v>Sunglasses</v>
      </c>
      <c r="M5837">
        <v>1</v>
      </c>
      <c r="N5837" s="9">
        <v>116.87777777777779</v>
      </c>
      <c r="O5837" s="9">
        <f>Sales_Data17[[#This Row],[Order Quantity]]*Sales_Data17[[#This Row],[Unit Price]]</f>
        <v>116.87777777777779</v>
      </c>
      <c r="P5837" s="9">
        <v>66.620333333333335</v>
      </c>
      <c r="Q5837" s="9">
        <f>Sales_Data17[[#This Row],[Line Total]]-(Sales_Data17[[#This Row],[Total Unit Cost]]*Sales_Data17[[#This Row],[Order Quantity]])</f>
        <v>50.257444444444459</v>
      </c>
      <c r="R5837" s="1" t="str">
        <f>TEXT(Sales_Data17[[#This Row],[OrderDate]],"MMM")</f>
        <v>Aug</v>
      </c>
      <c r="S5837" s="1" t="str">
        <f t="shared" si="91"/>
        <v>2015</v>
      </c>
    </row>
    <row r="5838" spans="1:19">
      <c r="A5838" t="s">
        <v>5861</v>
      </c>
      <c r="B5838" s="2">
        <v>42237</v>
      </c>
      <c r="C5838" s="2" t="str">
        <f>VLOOKUP(Sales_Data17[[#This Row],[Customer Name Index]],Customer_Data[#All],2,0)</f>
        <v>Elorac, Corp</v>
      </c>
      <c r="D5838">
        <v>3</v>
      </c>
      <c r="E5838" t="s">
        <v>4</v>
      </c>
      <c r="F5838" t="s">
        <v>8168</v>
      </c>
      <c r="G5838" t="s">
        <v>8027</v>
      </c>
      <c r="H5838" t="str">
        <f>VLOOKUP(Sales_Data17[[#This Row],[Delivery Region Index]],Regions_Table[#All],2,0)</f>
        <v>New South Wales</v>
      </c>
      <c r="I5838" t="str">
        <f>VLOOKUP(Sales_Data17[[#This Row],[Delivery Region Index]],Regions_Table[#All],3,0)</f>
        <v>Cessnock</v>
      </c>
      <c r="J5838">
        <v>6</v>
      </c>
      <c r="K5838">
        <v>1</v>
      </c>
      <c r="L5838" t="str">
        <f>VLOOKUP(Sales_Data17[[#This Row],[Product Description Index]],Products_Data[#All],2,0)</f>
        <v>Shirts</v>
      </c>
      <c r="M5838">
        <v>7</v>
      </c>
      <c r="N5838" s="9">
        <v>117.62222222222223</v>
      </c>
      <c r="O5838" s="9">
        <f>Sales_Data17[[#This Row],[Order Quantity]]*Sales_Data17[[#This Row],[Unit Price]]</f>
        <v>823.35555555555561</v>
      </c>
      <c r="P5838" s="9">
        <v>62.33977777777779</v>
      </c>
      <c r="Q5838" s="9">
        <f>Sales_Data17[[#This Row],[Line Total]]-(Sales_Data17[[#This Row],[Total Unit Cost]]*Sales_Data17[[#This Row],[Order Quantity]])</f>
        <v>386.97711111111107</v>
      </c>
      <c r="R5838" s="1" t="str">
        <f>TEXT(Sales_Data17[[#This Row],[OrderDate]],"MMM")</f>
        <v>Aug</v>
      </c>
      <c r="S5838" s="1" t="str">
        <f t="shared" si="91"/>
        <v>2015</v>
      </c>
    </row>
    <row r="5839" spans="1:19">
      <c r="A5839" t="s">
        <v>5862</v>
      </c>
      <c r="B5839" s="2">
        <v>42237</v>
      </c>
      <c r="C5839" s="2" t="str">
        <f>VLOOKUP(Sales_Data17[[#This Row],[Customer Name Index]],Customer_Data[#All],2,0)</f>
        <v>Procter Corp</v>
      </c>
      <c r="D5839">
        <v>5</v>
      </c>
      <c r="E5839" t="s">
        <v>4</v>
      </c>
      <c r="F5839" t="s">
        <v>8168</v>
      </c>
      <c r="G5839" t="s">
        <v>8027</v>
      </c>
      <c r="H5839" t="str">
        <f>VLOOKUP(Sales_Data17[[#This Row],[Delivery Region Index]],Regions_Table[#All],2,0)</f>
        <v>New South Wales</v>
      </c>
      <c r="I5839" t="str">
        <f>VLOOKUP(Sales_Data17[[#This Row],[Delivery Region Index]],Regions_Table[#All],3,0)</f>
        <v>Lismore</v>
      </c>
      <c r="J5839">
        <v>14</v>
      </c>
      <c r="K5839">
        <v>2</v>
      </c>
      <c r="L5839" t="str">
        <f>VLOOKUP(Sales_Data17[[#This Row],[Product Description Index]],Products_Data[#All],2,0)</f>
        <v>Pants</v>
      </c>
      <c r="M5839">
        <v>6</v>
      </c>
      <c r="N5839" s="9">
        <v>113.90000000000002</v>
      </c>
      <c r="O5839" s="9">
        <f>Sales_Data17[[#This Row],[Order Quantity]]*Sales_Data17[[#This Row],[Unit Price]]</f>
        <v>683.40000000000009</v>
      </c>
      <c r="P5839" s="9">
        <v>64.923000000000002</v>
      </c>
      <c r="Q5839" s="9">
        <f>Sales_Data17[[#This Row],[Line Total]]-(Sales_Data17[[#This Row],[Total Unit Cost]]*Sales_Data17[[#This Row],[Order Quantity]])</f>
        <v>293.86200000000008</v>
      </c>
      <c r="R5839" s="1" t="str">
        <f>TEXT(Sales_Data17[[#This Row],[OrderDate]],"MMM")</f>
        <v>Aug</v>
      </c>
      <c r="S5839" s="1" t="str">
        <f t="shared" si="91"/>
        <v>2015</v>
      </c>
    </row>
    <row r="5840" spans="1:19">
      <c r="A5840" t="s">
        <v>5863</v>
      </c>
      <c r="B5840" s="2">
        <v>42238</v>
      </c>
      <c r="C5840" s="2" t="str">
        <f>VLOOKUP(Sales_Data17[[#This Row],[Customer Name Index]],Customer_Data[#All],2,0)</f>
        <v>Ole Group</v>
      </c>
      <c r="D5840">
        <v>13</v>
      </c>
      <c r="E5840" t="s">
        <v>2</v>
      </c>
      <c r="F5840" t="s">
        <v>8168</v>
      </c>
      <c r="G5840" t="s">
        <v>8026</v>
      </c>
      <c r="H5840" t="str">
        <f>VLOOKUP(Sales_Data17[[#This Row],[Delivery Region Index]],Regions_Table[#All],2,0)</f>
        <v>Queensland</v>
      </c>
      <c r="I5840" t="str">
        <f>VLOOKUP(Sales_Data17[[#This Row],[Delivery Region Index]],Regions_Table[#All],3,0)</f>
        <v>Mackay</v>
      </c>
      <c r="J5840">
        <v>36</v>
      </c>
      <c r="K5840">
        <v>5</v>
      </c>
      <c r="L5840" t="str">
        <f>VLOOKUP(Sales_Data17[[#This Row],[Product Description Index]],Products_Data[#All],2,0)</f>
        <v>Hats</v>
      </c>
      <c r="M5840">
        <v>3</v>
      </c>
      <c r="N5840" s="9">
        <v>26.8</v>
      </c>
      <c r="O5840" s="9">
        <f>Sales_Data17[[#This Row],[Order Quantity]]*Sales_Data17[[#This Row],[Unit Price]]</f>
        <v>80.400000000000006</v>
      </c>
      <c r="P5840" s="9">
        <v>12.864000000000001</v>
      </c>
      <c r="Q5840" s="9">
        <f>Sales_Data17[[#This Row],[Line Total]]-(Sales_Data17[[#This Row],[Total Unit Cost]]*Sales_Data17[[#This Row],[Order Quantity]])</f>
        <v>41.808000000000007</v>
      </c>
      <c r="R5840" s="1" t="str">
        <f>TEXT(Sales_Data17[[#This Row],[OrderDate]],"MMM")</f>
        <v>Aug</v>
      </c>
      <c r="S5840" s="1" t="str">
        <f t="shared" si="91"/>
        <v>2015</v>
      </c>
    </row>
    <row r="5841" spans="1:19">
      <c r="A5841" t="s">
        <v>5864</v>
      </c>
      <c r="B5841" s="2">
        <v>42238</v>
      </c>
      <c r="C5841" s="2" t="str">
        <f>VLOOKUP(Sales_Data17[[#This Row],[Customer Name Index]],Customer_Data[#All],2,0)</f>
        <v>Ole Group</v>
      </c>
      <c r="D5841">
        <v>13</v>
      </c>
      <c r="E5841" t="s">
        <v>3</v>
      </c>
      <c r="F5841" t="s">
        <v>8168</v>
      </c>
      <c r="G5841" t="s">
        <v>8026</v>
      </c>
      <c r="H5841" t="str">
        <f>VLOOKUP(Sales_Data17[[#This Row],[Delivery Region Index]],Regions_Table[#All],2,0)</f>
        <v>Queensland</v>
      </c>
      <c r="I5841" t="str">
        <f>VLOOKUP(Sales_Data17[[#This Row],[Delivery Region Index]],Regions_Table[#All],3,0)</f>
        <v>Mackay</v>
      </c>
      <c r="J5841">
        <v>36</v>
      </c>
      <c r="K5841">
        <v>5</v>
      </c>
      <c r="L5841" t="str">
        <f>VLOOKUP(Sales_Data17[[#This Row],[Product Description Index]],Products_Data[#All],2,0)</f>
        <v>Hats</v>
      </c>
      <c r="M5841">
        <v>1</v>
      </c>
      <c r="N5841" s="9">
        <v>579.17777777777781</v>
      </c>
      <c r="O5841" s="9">
        <f>Sales_Data17[[#This Row],[Order Quantity]]*Sales_Data17[[#This Row],[Unit Price]]</f>
        <v>579.17777777777781</v>
      </c>
      <c r="P5841" s="9">
        <v>312.75600000000009</v>
      </c>
      <c r="Q5841" s="9">
        <f>Sales_Data17[[#This Row],[Line Total]]-(Sales_Data17[[#This Row],[Total Unit Cost]]*Sales_Data17[[#This Row],[Order Quantity]])</f>
        <v>266.42177777777772</v>
      </c>
      <c r="R5841" s="1" t="str">
        <f>TEXT(Sales_Data17[[#This Row],[OrderDate]],"MMM")</f>
        <v>Aug</v>
      </c>
      <c r="S5841" s="1" t="str">
        <f t="shared" si="91"/>
        <v>2015</v>
      </c>
    </row>
    <row r="5842" spans="1:19">
      <c r="A5842" t="s">
        <v>5865</v>
      </c>
      <c r="B5842" s="2">
        <v>42239</v>
      </c>
      <c r="C5842" s="2" t="str">
        <f>VLOOKUP(Sales_Data17[[#This Row],[Customer Name Index]],Customer_Data[#All],2,0)</f>
        <v>3LAB, Ltd</v>
      </c>
      <c r="D5842">
        <v>16</v>
      </c>
      <c r="E5842" t="s">
        <v>4</v>
      </c>
      <c r="F5842" t="s">
        <v>8168</v>
      </c>
      <c r="G5842" t="s">
        <v>8025</v>
      </c>
      <c r="H5842" t="str">
        <f>VLOOKUP(Sales_Data17[[#This Row],[Delivery Region Index]],Regions_Table[#All],2,0)</f>
        <v>Victoria</v>
      </c>
      <c r="I5842" t="str">
        <f>VLOOKUP(Sales_Data17[[#This Row],[Delivery Region Index]],Regions_Table[#All],3,0)</f>
        <v>Melbourne</v>
      </c>
      <c r="J5842">
        <v>47</v>
      </c>
      <c r="K5842">
        <v>7</v>
      </c>
      <c r="L5842" t="str">
        <f>VLOOKUP(Sales_Data17[[#This Row],[Product Description Index]],Products_Data[#All],2,0)</f>
        <v>Dress Shirts</v>
      </c>
      <c r="M5842">
        <v>6</v>
      </c>
      <c r="N5842" s="9">
        <v>215.88888888888889</v>
      </c>
      <c r="O5842" s="9">
        <f>Sales_Data17[[#This Row],[Order Quantity]]*Sales_Data17[[#This Row],[Unit Price]]</f>
        <v>1295.3333333333333</v>
      </c>
      <c r="P5842" s="9">
        <v>105.78555555555555</v>
      </c>
      <c r="Q5842" s="9">
        <f>Sales_Data17[[#This Row],[Line Total]]-(Sales_Data17[[#This Row],[Total Unit Cost]]*Sales_Data17[[#This Row],[Order Quantity]])</f>
        <v>660.62</v>
      </c>
      <c r="R5842" s="1" t="str">
        <f>TEXT(Sales_Data17[[#This Row],[OrderDate]],"MMM")</f>
        <v>Aug</v>
      </c>
      <c r="S5842" s="1" t="str">
        <f t="shared" si="91"/>
        <v>2015</v>
      </c>
    </row>
    <row r="5843" spans="1:19">
      <c r="A5843" t="s">
        <v>5866</v>
      </c>
      <c r="B5843" s="2">
        <v>42239</v>
      </c>
      <c r="C5843" s="2" t="str">
        <f>VLOOKUP(Sales_Data17[[#This Row],[Customer Name Index]],Customer_Data[#All],2,0)</f>
        <v>Ole Group</v>
      </c>
      <c r="D5843">
        <v>13</v>
      </c>
      <c r="E5843" t="s">
        <v>2</v>
      </c>
      <c r="F5843" t="s">
        <v>8168</v>
      </c>
      <c r="G5843" t="s">
        <v>8026</v>
      </c>
      <c r="H5843" t="str">
        <f>VLOOKUP(Sales_Data17[[#This Row],[Delivery Region Index]],Regions_Table[#All],2,0)</f>
        <v>Queensland</v>
      </c>
      <c r="I5843" t="str">
        <f>VLOOKUP(Sales_Data17[[#This Row],[Delivery Region Index]],Regions_Table[#All],3,0)</f>
        <v>Maryborough</v>
      </c>
      <c r="J5843">
        <v>37</v>
      </c>
      <c r="K5843">
        <v>5</v>
      </c>
      <c r="L5843" t="str">
        <f>VLOOKUP(Sales_Data17[[#This Row],[Product Description Index]],Products_Data[#All],2,0)</f>
        <v>Hats</v>
      </c>
      <c r="M5843">
        <v>7</v>
      </c>
      <c r="N5843" s="9">
        <v>646.92222222222222</v>
      </c>
      <c r="O5843" s="9">
        <f>Sales_Data17[[#This Row],[Order Quantity]]*Sales_Data17[[#This Row],[Unit Price]]</f>
        <v>4528.4555555555553</v>
      </c>
      <c r="P5843" s="9">
        <v>511.06855555555558</v>
      </c>
      <c r="Q5843" s="9">
        <f>Sales_Data17[[#This Row],[Line Total]]-(Sales_Data17[[#This Row],[Total Unit Cost]]*Sales_Data17[[#This Row],[Order Quantity]])</f>
        <v>950.97566666666626</v>
      </c>
      <c r="R5843" s="1" t="str">
        <f>TEXT(Sales_Data17[[#This Row],[OrderDate]],"MMM")</f>
        <v>Aug</v>
      </c>
      <c r="S5843" s="1" t="str">
        <f t="shared" si="91"/>
        <v>2015</v>
      </c>
    </row>
    <row r="5844" spans="1:19">
      <c r="A5844" t="s">
        <v>5867</v>
      </c>
      <c r="B5844" s="2">
        <v>42239</v>
      </c>
      <c r="C5844" s="2" t="str">
        <f>VLOOKUP(Sales_Data17[[#This Row],[Customer Name Index]],Customer_Data[#All],2,0)</f>
        <v>Procter Corp</v>
      </c>
      <c r="D5844">
        <v>5</v>
      </c>
      <c r="E5844" t="s">
        <v>3</v>
      </c>
      <c r="F5844" t="s">
        <v>8168</v>
      </c>
      <c r="G5844" t="s">
        <v>8027</v>
      </c>
      <c r="H5844" t="str">
        <f>VLOOKUP(Sales_Data17[[#This Row],[Delivery Region Index]],Regions_Table[#All],2,0)</f>
        <v>New South Wales</v>
      </c>
      <c r="I5844" t="str">
        <f>VLOOKUP(Sales_Data17[[#This Row],[Delivery Region Index]],Regions_Table[#All],3,0)</f>
        <v>Lismore</v>
      </c>
      <c r="J5844">
        <v>14</v>
      </c>
      <c r="K5844">
        <v>2</v>
      </c>
      <c r="L5844" t="str">
        <f>VLOOKUP(Sales_Data17[[#This Row],[Product Description Index]],Products_Data[#All],2,0)</f>
        <v>Pants</v>
      </c>
      <c r="M5844">
        <v>8</v>
      </c>
      <c r="N5844" s="9">
        <v>77.422222222222231</v>
      </c>
      <c r="O5844" s="9">
        <f>Sales_Data17[[#This Row],[Order Quantity]]*Sales_Data17[[#This Row],[Unit Price]]</f>
        <v>619.37777777777785</v>
      </c>
      <c r="P5844" s="9">
        <v>42.582222222222228</v>
      </c>
      <c r="Q5844" s="9">
        <f>Sales_Data17[[#This Row],[Line Total]]-(Sales_Data17[[#This Row],[Total Unit Cost]]*Sales_Data17[[#This Row],[Order Quantity]])</f>
        <v>278.72000000000003</v>
      </c>
      <c r="R5844" s="1" t="str">
        <f>TEXT(Sales_Data17[[#This Row],[OrderDate]],"MMM")</f>
        <v>Aug</v>
      </c>
      <c r="S5844" s="1" t="str">
        <f t="shared" si="91"/>
        <v>2015</v>
      </c>
    </row>
    <row r="5845" spans="1:19">
      <c r="A5845" t="s">
        <v>5868</v>
      </c>
      <c r="B5845" s="2">
        <v>42239</v>
      </c>
      <c r="C5845" s="2" t="str">
        <f>VLOOKUP(Sales_Data17[[#This Row],[Customer Name Index]],Customer_Data[#All],2,0)</f>
        <v xml:space="preserve">Medline </v>
      </c>
      <c r="D5845">
        <v>12</v>
      </c>
      <c r="E5845" t="s">
        <v>4</v>
      </c>
      <c r="F5845" t="s">
        <v>8168</v>
      </c>
      <c r="G5845" t="s">
        <v>8026</v>
      </c>
      <c r="H5845" t="str">
        <f>VLOOKUP(Sales_Data17[[#This Row],[Delivery Region Index]],Regions_Table[#All],2,0)</f>
        <v>Queensland</v>
      </c>
      <c r="I5845" t="str">
        <f>VLOOKUP(Sales_Data17[[#This Row],[Delivery Region Index]],Regions_Table[#All],3,0)</f>
        <v>Logan City</v>
      </c>
      <c r="J5845">
        <v>35</v>
      </c>
      <c r="K5845">
        <v>5</v>
      </c>
      <c r="L5845" t="str">
        <f>VLOOKUP(Sales_Data17[[#This Row],[Product Description Index]],Products_Data[#All],2,0)</f>
        <v>Hats</v>
      </c>
      <c r="M5845">
        <v>2</v>
      </c>
      <c r="N5845" s="9">
        <v>443.68888888888893</v>
      </c>
      <c r="O5845" s="9">
        <f>Sales_Data17[[#This Row],[Order Quantity]]*Sales_Data17[[#This Row],[Unit Price]]</f>
        <v>887.37777777777785</v>
      </c>
      <c r="P5845" s="9">
        <v>230.71822222222227</v>
      </c>
      <c r="Q5845" s="9">
        <f>Sales_Data17[[#This Row],[Line Total]]-(Sales_Data17[[#This Row],[Total Unit Cost]]*Sales_Data17[[#This Row],[Order Quantity]])</f>
        <v>425.94133333333332</v>
      </c>
      <c r="R5845" s="1" t="str">
        <f>TEXT(Sales_Data17[[#This Row],[OrderDate]],"MMM")</f>
        <v>Aug</v>
      </c>
      <c r="S5845" s="1" t="str">
        <f t="shared" si="91"/>
        <v>2015</v>
      </c>
    </row>
    <row r="5846" spans="1:19">
      <c r="A5846" t="s">
        <v>5869</v>
      </c>
      <c r="B5846" s="2">
        <v>42240</v>
      </c>
      <c r="C5846" s="2" t="str">
        <f>VLOOKUP(Sales_Data17[[#This Row],[Customer Name Index]],Customer_Data[#All],2,0)</f>
        <v xml:space="preserve">Linde </v>
      </c>
      <c r="D5846">
        <v>14</v>
      </c>
      <c r="E5846" t="s">
        <v>2</v>
      </c>
      <c r="F5846" t="s">
        <v>8168</v>
      </c>
      <c r="G5846" t="s">
        <v>8026</v>
      </c>
      <c r="H5846" t="str">
        <f>VLOOKUP(Sales_Data17[[#This Row],[Delivery Region Index]],Regions_Table[#All],2,0)</f>
        <v>Queensland</v>
      </c>
      <c r="I5846" t="str">
        <f>VLOOKUP(Sales_Data17[[#This Row],[Delivery Region Index]],Regions_Table[#All],3,0)</f>
        <v>Nambour</v>
      </c>
      <c r="J5846">
        <v>39</v>
      </c>
      <c r="K5846">
        <v>6</v>
      </c>
      <c r="L5846" t="str">
        <f>VLOOKUP(Sales_Data17[[#This Row],[Product Description Index]],Products_Data[#All],2,0)</f>
        <v>Socks</v>
      </c>
      <c r="M5846">
        <v>8</v>
      </c>
      <c r="N5846" s="9">
        <v>661.81111111111113</v>
      </c>
      <c r="O5846" s="9">
        <f>Sales_Data17[[#This Row],[Order Quantity]]*Sales_Data17[[#This Row],[Unit Price]]</f>
        <v>5294.4888888888891</v>
      </c>
      <c r="P5846" s="9">
        <v>357.37800000000004</v>
      </c>
      <c r="Q5846" s="9">
        <f>Sales_Data17[[#This Row],[Line Total]]-(Sales_Data17[[#This Row],[Total Unit Cost]]*Sales_Data17[[#This Row],[Order Quantity]])</f>
        <v>2435.4648888888887</v>
      </c>
      <c r="R5846" s="1" t="str">
        <f>TEXT(Sales_Data17[[#This Row],[OrderDate]],"MMM")</f>
        <v>Aug</v>
      </c>
      <c r="S5846" s="1" t="str">
        <f t="shared" si="91"/>
        <v>2015</v>
      </c>
    </row>
    <row r="5847" spans="1:19">
      <c r="A5847" t="s">
        <v>5870</v>
      </c>
      <c r="B5847" s="2">
        <v>42240</v>
      </c>
      <c r="C5847" s="2" t="str">
        <f>VLOOKUP(Sales_Data17[[#This Row],[Customer Name Index]],Customer_Data[#All],2,0)</f>
        <v>Eminence Corp</v>
      </c>
      <c r="D5847">
        <v>18</v>
      </c>
      <c r="E5847" t="s">
        <v>2</v>
      </c>
      <c r="F5847" t="s">
        <v>8168</v>
      </c>
      <c r="G5847" t="s">
        <v>8025</v>
      </c>
      <c r="H5847" t="str">
        <f>VLOOKUP(Sales_Data17[[#This Row],[Delivery Region Index]],Regions_Table[#All],2,0)</f>
        <v>Victoria</v>
      </c>
      <c r="I5847" t="str">
        <f>VLOOKUP(Sales_Data17[[#This Row],[Delivery Region Index]],Regions_Table[#All],3,0)</f>
        <v>Geelong</v>
      </c>
      <c r="J5847">
        <v>51</v>
      </c>
      <c r="K5847">
        <v>8</v>
      </c>
      <c r="L5847" t="str">
        <f>VLOOKUP(Sales_Data17[[#This Row],[Product Description Index]],Products_Data[#All],2,0)</f>
        <v>Shoes</v>
      </c>
      <c r="M5847">
        <v>1</v>
      </c>
      <c r="N5847" s="9">
        <v>278.42222222222222</v>
      </c>
      <c r="O5847" s="9">
        <f>Sales_Data17[[#This Row],[Order Quantity]]*Sales_Data17[[#This Row],[Unit Price]]</f>
        <v>278.42222222222222</v>
      </c>
      <c r="P5847" s="9">
        <v>211.6008888888889</v>
      </c>
      <c r="Q5847" s="9">
        <f>Sales_Data17[[#This Row],[Line Total]]-(Sales_Data17[[#This Row],[Total Unit Cost]]*Sales_Data17[[#This Row],[Order Quantity]])</f>
        <v>66.821333333333314</v>
      </c>
      <c r="R5847" s="1" t="str">
        <f>TEXT(Sales_Data17[[#This Row],[OrderDate]],"MMM")</f>
        <v>Aug</v>
      </c>
      <c r="S5847" s="1" t="str">
        <f t="shared" si="91"/>
        <v>2015</v>
      </c>
    </row>
    <row r="5848" spans="1:19">
      <c r="A5848" t="s">
        <v>5871</v>
      </c>
      <c r="B5848" s="2">
        <v>42240</v>
      </c>
      <c r="C5848" s="2" t="str">
        <f>VLOOKUP(Sales_Data17[[#This Row],[Customer Name Index]],Customer_Data[#All],2,0)</f>
        <v>Elorac, Corp</v>
      </c>
      <c r="D5848">
        <v>3</v>
      </c>
      <c r="E5848" t="s">
        <v>4</v>
      </c>
      <c r="F5848" t="s">
        <v>8168</v>
      </c>
      <c r="G5848" t="s">
        <v>8027</v>
      </c>
      <c r="H5848" t="str">
        <f>VLOOKUP(Sales_Data17[[#This Row],[Delivery Region Index]],Regions_Table[#All],2,0)</f>
        <v>New South Wales</v>
      </c>
      <c r="I5848" t="str">
        <f>VLOOKUP(Sales_Data17[[#This Row],[Delivery Region Index]],Regions_Table[#All],3,0)</f>
        <v>Gosford</v>
      </c>
      <c r="J5848">
        <v>9</v>
      </c>
      <c r="K5848">
        <v>2</v>
      </c>
      <c r="L5848" t="str">
        <f>VLOOKUP(Sales_Data17[[#This Row],[Product Description Index]],Products_Data[#All],2,0)</f>
        <v>Pants</v>
      </c>
      <c r="M5848">
        <v>6</v>
      </c>
      <c r="N5848" s="9">
        <v>384.87777777777779</v>
      </c>
      <c r="O5848" s="9">
        <f>Sales_Data17[[#This Row],[Order Quantity]]*Sales_Data17[[#This Row],[Unit Price]]</f>
        <v>2309.2666666666669</v>
      </c>
      <c r="P5848" s="9">
        <v>323.29733333333331</v>
      </c>
      <c r="Q5848" s="9">
        <f>Sales_Data17[[#This Row],[Line Total]]-(Sales_Data17[[#This Row],[Total Unit Cost]]*Sales_Data17[[#This Row],[Order Quantity]])</f>
        <v>369.482666666667</v>
      </c>
      <c r="R5848" s="1" t="str">
        <f>TEXT(Sales_Data17[[#This Row],[OrderDate]],"MMM")</f>
        <v>Aug</v>
      </c>
      <c r="S5848" s="1" t="str">
        <f t="shared" si="91"/>
        <v>2015</v>
      </c>
    </row>
    <row r="5849" spans="1:19">
      <c r="A5849" t="s">
        <v>5872</v>
      </c>
      <c r="B5849" s="2">
        <v>42240</v>
      </c>
      <c r="C5849" s="2" t="str">
        <f>VLOOKUP(Sales_Data17[[#This Row],[Customer Name Index]],Customer_Data[#All],2,0)</f>
        <v xml:space="preserve">WakeFern </v>
      </c>
      <c r="D5849">
        <v>2</v>
      </c>
      <c r="E5849" t="s">
        <v>3</v>
      </c>
      <c r="F5849" t="s">
        <v>8168</v>
      </c>
      <c r="G5849" t="s">
        <v>8027</v>
      </c>
      <c r="H5849" t="str">
        <f>VLOOKUP(Sales_Data17[[#This Row],[Delivery Region Index]],Regions_Table[#All],2,0)</f>
        <v>New South Wales</v>
      </c>
      <c r="I5849" t="str">
        <f>VLOOKUP(Sales_Data17[[#This Row],[Delivery Region Index]],Regions_Table[#All],3,0)</f>
        <v>Broken Hill</v>
      </c>
      <c r="J5849">
        <v>5</v>
      </c>
      <c r="K5849">
        <v>1</v>
      </c>
      <c r="L5849" t="str">
        <f>VLOOKUP(Sales_Data17[[#This Row],[Product Description Index]],Products_Data[#All],2,0)</f>
        <v>Shirts</v>
      </c>
      <c r="M5849">
        <v>9</v>
      </c>
      <c r="N5849" s="9">
        <v>648.41111111111104</v>
      </c>
      <c r="O5849" s="9">
        <f>Sales_Data17[[#This Row],[Order Quantity]]*Sales_Data17[[#This Row],[Unit Price]]</f>
        <v>5835.6999999999989</v>
      </c>
      <c r="P5849" s="9">
        <v>324.20555555555552</v>
      </c>
      <c r="Q5849" s="9">
        <f>Sales_Data17[[#This Row],[Line Total]]-(Sales_Data17[[#This Row],[Total Unit Cost]]*Sales_Data17[[#This Row],[Order Quantity]])</f>
        <v>2917.8499999999995</v>
      </c>
      <c r="R5849" s="1" t="str">
        <f>TEXT(Sales_Data17[[#This Row],[OrderDate]],"MMM")</f>
        <v>Aug</v>
      </c>
      <c r="S5849" s="1" t="str">
        <f t="shared" si="91"/>
        <v>2015</v>
      </c>
    </row>
    <row r="5850" spans="1:19">
      <c r="A5850" t="s">
        <v>5873</v>
      </c>
      <c r="B5850" s="2">
        <v>42241</v>
      </c>
      <c r="C5850" s="2" t="str">
        <f>VLOOKUP(Sales_Data17[[#This Row],[Customer Name Index]],Customer_Data[#All],2,0)</f>
        <v>3LAB, Ltd</v>
      </c>
      <c r="D5850">
        <v>16</v>
      </c>
      <c r="E5850" t="s">
        <v>4</v>
      </c>
      <c r="F5850" t="s">
        <v>8168</v>
      </c>
      <c r="G5850" t="s">
        <v>8025</v>
      </c>
      <c r="H5850" t="str">
        <f>VLOOKUP(Sales_Data17[[#This Row],[Delivery Region Index]],Regions_Table[#All],2,0)</f>
        <v>Queensland</v>
      </c>
      <c r="I5850" t="str">
        <f>VLOOKUP(Sales_Data17[[#This Row],[Delivery Region Index]],Regions_Table[#All],3,0)</f>
        <v>Townsville</v>
      </c>
      <c r="J5850">
        <v>45</v>
      </c>
      <c r="K5850">
        <v>7</v>
      </c>
      <c r="L5850" t="str">
        <f>VLOOKUP(Sales_Data17[[#This Row],[Product Description Index]],Products_Data[#All],2,0)</f>
        <v>Dress Shirts</v>
      </c>
      <c r="M5850">
        <v>5</v>
      </c>
      <c r="N5850" s="9">
        <v>245.66666666666666</v>
      </c>
      <c r="O5850" s="9">
        <f>Sales_Data17[[#This Row],[Order Quantity]]*Sales_Data17[[#This Row],[Unit Price]]</f>
        <v>1228.3333333333333</v>
      </c>
      <c r="P5850" s="9">
        <v>105.63666666666667</v>
      </c>
      <c r="Q5850" s="9">
        <f>Sales_Data17[[#This Row],[Line Total]]-(Sales_Data17[[#This Row],[Total Unit Cost]]*Sales_Data17[[#This Row],[Order Quantity]])</f>
        <v>700.14999999999986</v>
      </c>
      <c r="R5850" s="1" t="str">
        <f>TEXT(Sales_Data17[[#This Row],[OrderDate]],"MMM")</f>
        <v>Aug</v>
      </c>
      <c r="S5850" s="1" t="str">
        <f t="shared" si="91"/>
        <v>2015</v>
      </c>
    </row>
    <row r="5851" spans="1:19">
      <c r="A5851" t="s">
        <v>5874</v>
      </c>
      <c r="B5851" s="2">
        <v>42241</v>
      </c>
      <c r="C5851" s="2" t="str">
        <f>VLOOKUP(Sales_Data17[[#This Row],[Customer Name Index]],Customer_Data[#All],2,0)</f>
        <v xml:space="preserve">WakeFern </v>
      </c>
      <c r="D5851">
        <v>2</v>
      </c>
      <c r="E5851" t="s">
        <v>2</v>
      </c>
      <c r="F5851" t="s">
        <v>8168</v>
      </c>
      <c r="G5851" t="s">
        <v>8027</v>
      </c>
      <c r="H5851" t="str">
        <f>VLOOKUP(Sales_Data17[[#This Row],[Delivery Region Index]],Regions_Table[#All],2,0)</f>
        <v>New South Wales</v>
      </c>
      <c r="I5851" t="str">
        <f>VLOOKUP(Sales_Data17[[#This Row],[Delivery Region Index]],Regions_Table[#All],3,0)</f>
        <v>Cessnock</v>
      </c>
      <c r="J5851">
        <v>6</v>
      </c>
      <c r="K5851">
        <v>1</v>
      </c>
      <c r="L5851" t="str">
        <f>VLOOKUP(Sales_Data17[[#This Row],[Product Description Index]],Products_Data[#All],2,0)</f>
        <v>Shirts</v>
      </c>
      <c r="M5851">
        <v>8</v>
      </c>
      <c r="N5851" s="9">
        <v>410.18888888888893</v>
      </c>
      <c r="O5851" s="9">
        <f>Sales_Data17[[#This Row],[Order Quantity]]*Sales_Data17[[#This Row],[Unit Price]]</f>
        <v>3281.5111111111114</v>
      </c>
      <c r="P5851" s="9">
        <v>332.25300000000004</v>
      </c>
      <c r="Q5851" s="9">
        <f>Sales_Data17[[#This Row],[Line Total]]-(Sales_Data17[[#This Row],[Total Unit Cost]]*Sales_Data17[[#This Row],[Order Quantity]])</f>
        <v>623.48711111111106</v>
      </c>
      <c r="R5851" s="1" t="str">
        <f>TEXT(Sales_Data17[[#This Row],[OrderDate]],"MMM")</f>
        <v>Aug</v>
      </c>
      <c r="S5851" s="1" t="str">
        <f t="shared" si="91"/>
        <v>2015</v>
      </c>
    </row>
    <row r="5852" spans="1:19">
      <c r="A5852" t="s">
        <v>5875</v>
      </c>
      <c r="B5852" s="2">
        <v>42241</v>
      </c>
      <c r="C5852" s="2" t="str">
        <f>VLOOKUP(Sales_Data17[[#This Row],[Customer Name Index]],Customer_Data[#All],2,0)</f>
        <v xml:space="preserve">WakeFern </v>
      </c>
      <c r="D5852">
        <v>2</v>
      </c>
      <c r="E5852" t="s">
        <v>4</v>
      </c>
      <c r="F5852" t="s">
        <v>8168</v>
      </c>
      <c r="G5852" t="s">
        <v>8027</v>
      </c>
      <c r="H5852" t="str">
        <f>VLOOKUP(Sales_Data17[[#This Row],[Delivery Region Index]],Regions_Table[#All],2,0)</f>
        <v>New South Wales</v>
      </c>
      <c r="I5852" t="str">
        <f>VLOOKUP(Sales_Data17[[#This Row],[Delivery Region Index]],Regions_Table[#All],3,0)</f>
        <v>Cessnock</v>
      </c>
      <c r="J5852">
        <v>6</v>
      </c>
      <c r="K5852">
        <v>1</v>
      </c>
      <c r="L5852" t="str">
        <f>VLOOKUP(Sales_Data17[[#This Row],[Product Description Index]],Products_Data[#All],2,0)</f>
        <v>Shirts</v>
      </c>
      <c r="M5852">
        <v>8</v>
      </c>
      <c r="N5852" s="9">
        <v>424.33333333333331</v>
      </c>
      <c r="O5852" s="9">
        <f>Sales_Data17[[#This Row],[Order Quantity]]*Sales_Data17[[#This Row],[Unit Price]]</f>
        <v>3394.6666666666665</v>
      </c>
      <c r="P5852" s="9">
        <v>322.49333333333334</v>
      </c>
      <c r="Q5852" s="9">
        <f>Sales_Data17[[#This Row],[Line Total]]-(Sales_Data17[[#This Row],[Total Unit Cost]]*Sales_Data17[[#This Row],[Order Quantity]])</f>
        <v>814.7199999999998</v>
      </c>
      <c r="R5852" s="1" t="str">
        <f>TEXT(Sales_Data17[[#This Row],[OrderDate]],"MMM")</f>
        <v>Aug</v>
      </c>
      <c r="S5852" s="1" t="str">
        <f t="shared" si="91"/>
        <v>2015</v>
      </c>
    </row>
    <row r="5853" spans="1:19">
      <c r="A5853" t="s">
        <v>5876</v>
      </c>
      <c r="B5853" s="2">
        <v>42242</v>
      </c>
      <c r="C5853" s="2" t="str">
        <f>VLOOKUP(Sales_Data17[[#This Row],[Customer Name Index]],Customer_Data[#All],2,0)</f>
        <v xml:space="preserve">Linde </v>
      </c>
      <c r="D5853">
        <v>14</v>
      </c>
      <c r="E5853" t="s">
        <v>4</v>
      </c>
      <c r="F5853" t="s">
        <v>8168</v>
      </c>
      <c r="G5853" t="s">
        <v>8026</v>
      </c>
      <c r="H5853" t="str">
        <f>VLOOKUP(Sales_Data17[[#This Row],[Delivery Region Index]],Regions_Table[#All],2,0)</f>
        <v>Queensland</v>
      </c>
      <c r="I5853" t="str">
        <f>VLOOKUP(Sales_Data17[[#This Row],[Delivery Region Index]],Regions_Table[#All],3,0)</f>
        <v>Redcliffe</v>
      </c>
      <c r="J5853">
        <v>40</v>
      </c>
      <c r="K5853">
        <v>6</v>
      </c>
      <c r="L5853" t="str">
        <f>VLOOKUP(Sales_Data17[[#This Row],[Product Description Index]],Products_Data[#All],2,0)</f>
        <v>Socks</v>
      </c>
      <c r="M5853">
        <v>4</v>
      </c>
      <c r="N5853" s="9">
        <v>209.93333333333334</v>
      </c>
      <c r="O5853" s="9">
        <f>Sales_Data17[[#This Row],[Order Quantity]]*Sales_Data17[[#This Row],[Unit Price]]</f>
        <v>839.73333333333335</v>
      </c>
      <c r="P5853" s="9">
        <v>146.95333333333332</v>
      </c>
      <c r="Q5853" s="9">
        <f>Sales_Data17[[#This Row],[Line Total]]-(Sales_Data17[[#This Row],[Total Unit Cost]]*Sales_Data17[[#This Row],[Order Quantity]])</f>
        <v>251.92000000000007</v>
      </c>
      <c r="R5853" s="1" t="str">
        <f>TEXT(Sales_Data17[[#This Row],[OrderDate]],"MMM")</f>
        <v>Aug</v>
      </c>
      <c r="S5853" s="1" t="str">
        <f t="shared" si="91"/>
        <v>2015</v>
      </c>
    </row>
    <row r="5854" spans="1:19">
      <c r="A5854" t="s">
        <v>5877</v>
      </c>
      <c r="B5854" s="2">
        <v>42242</v>
      </c>
      <c r="C5854" s="2" t="str">
        <f>VLOOKUP(Sales_Data17[[#This Row],[Customer Name Index]],Customer_Data[#All],2,0)</f>
        <v>Eminence Corp</v>
      </c>
      <c r="D5854">
        <v>18</v>
      </c>
      <c r="E5854" t="s">
        <v>4</v>
      </c>
      <c r="F5854" t="s">
        <v>8168</v>
      </c>
      <c r="G5854" t="s">
        <v>8025</v>
      </c>
      <c r="H5854" t="str">
        <f>VLOOKUP(Sales_Data17[[#This Row],[Delivery Region Index]],Regions_Table[#All],2,0)</f>
        <v>Victoria</v>
      </c>
      <c r="I5854" t="str">
        <f>VLOOKUP(Sales_Data17[[#This Row],[Delivery Region Index]],Regions_Table[#All],3,0)</f>
        <v>Bendigo</v>
      </c>
      <c r="J5854">
        <v>50</v>
      </c>
      <c r="K5854">
        <v>7</v>
      </c>
      <c r="L5854" t="str">
        <f>VLOOKUP(Sales_Data17[[#This Row],[Product Description Index]],Products_Data[#All],2,0)</f>
        <v>Dress Shirts</v>
      </c>
      <c r="M5854">
        <v>6</v>
      </c>
      <c r="N5854" s="9">
        <v>245.66666666666666</v>
      </c>
      <c r="O5854" s="9">
        <f>Sales_Data17[[#This Row],[Order Quantity]]*Sales_Data17[[#This Row],[Unit Price]]</f>
        <v>1474</v>
      </c>
      <c r="P5854" s="9">
        <v>137.57333333333335</v>
      </c>
      <c r="Q5854" s="9">
        <f>Sales_Data17[[#This Row],[Line Total]]-(Sales_Data17[[#This Row],[Total Unit Cost]]*Sales_Data17[[#This Row],[Order Quantity]])</f>
        <v>648.55999999999995</v>
      </c>
      <c r="R5854" s="1" t="str">
        <f>TEXT(Sales_Data17[[#This Row],[OrderDate]],"MMM")</f>
        <v>Aug</v>
      </c>
      <c r="S5854" s="1" t="str">
        <f t="shared" si="91"/>
        <v>2015</v>
      </c>
    </row>
    <row r="5855" spans="1:19">
      <c r="A5855" t="s">
        <v>5878</v>
      </c>
      <c r="B5855" s="2">
        <v>42243</v>
      </c>
      <c r="C5855" s="2" t="str">
        <f>VLOOKUP(Sales_Data17[[#This Row],[Customer Name Index]],Customer_Data[#All],2,0)</f>
        <v>Medsep Group</v>
      </c>
      <c r="D5855">
        <v>8</v>
      </c>
      <c r="E5855" t="s">
        <v>4</v>
      </c>
      <c r="F5855" t="s">
        <v>8168</v>
      </c>
      <c r="G5855" t="s">
        <v>8027</v>
      </c>
      <c r="H5855" t="str">
        <f>VLOOKUP(Sales_Data17[[#This Row],[Delivery Region Index]],Regions_Table[#All],2,0)</f>
        <v>New South Wales</v>
      </c>
      <c r="I5855" t="str">
        <f>VLOOKUP(Sales_Data17[[#This Row],[Delivery Region Index]],Regions_Table[#All],3,0)</f>
        <v>Wagga Wagga</v>
      </c>
      <c r="J5855">
        <v>23</v>
      </c>
      <c r="K5855">
        <v>4</v>
      </c>
      <c r="L5855" t="str">
        <f>VLOOKUP(Sales_Data17[[#This Row],[Product Description Index]],Products_Data[#All],2,0)</f>
        <v>Jeans</v>
      </c>
      <c r="M5855">
        <v>6</v>
      </c>
      <c r="N5855" s="9">
        <v>139.95555555555558</v>
      </c>
      <c r="O5855" s="9">
        <f>Sales_Data17[[#This Row],[Order Quantity]]*Sales_Data17[[#This Row],[Unit Price]]</f>
        <v>839.73333333333346</v>
      </c>
      <c r="P5855" s="9">
        <v>92.370666666666679</v>
      </c>
      <c r="Q5855" s="9">
        <f>Sales_Data17[[#This Row],[Line Total]]-(Sales_Data17[[#This Row],[Total Unit Cost]]*Sales_Data17[[#This Row],[Order Quantity]])</f>
        <v>285.50933333333342</v>
      </c>
      <c r="R5855" s="1" t="str">
        <f>TEXT(Sales_Data17[[#This Row],[OrderDate]],"MMM")</f>
        <v>Aug</v>
      </c>
      <c r="S5855" s="1" t="str">
        <f t="shared" si="91"/>
        <v>2015</v>
      </c>
    </row>
    <row r="5856" spans="1:19">
      <c r="A5856" t="s">
        <v>5879</v>
      </c>
      <c r="B5856" s="2">
        <v>42243</v>
      </c>
      <c r="C5856" s="2" t="str">
        <f>VLOOKUP(Sales_Data17[[#This Row],[Customer Name Index]],Customer_Data[#All],2,0)</f>
        <v>3LAB, Ltd</v>
      </c>
      <c r="D5856">
        <v>16</v>
      </c>
      <c r="E5856" t="s">
        <v>4</v>
      </c>
      <c r="F5856" t="s">
        <v>8168</v>
      </c>
      <c r="G5856" t="s">
        <v>8025</v>
      </c>
      <c r="H5856" t="str">
        <f>VLOOKUP(Sales_Data17[[#This Row],[Delivery Region Index]],Regions_Table[#All],2,0)</f>
        <v>South Australia</v>
      </c>
      <c r="I5856" t="str">
        <f>VLOOKUP(Sales_Data17[[#This Row],[Delivery Region Index]],Regions_Table[#All],3,0)</f>
        <v>Adelaide</v>
      </c>
      <c r="J5856">
        <v>46</v>
      </c>
      <c r="K5856">
        <v>7</v>
      </c>
      <c r="L5856" t="str">
        <f>VLOOKUP(Sales_Data17[[#This Row],[Product Description Index]],Products_Data[#All],2,0)</f>
        <v>Dress Shirts</v>
      </c>
      <c r="M5856">
        <v>2</v>
      </c>
      <c r="N5856" s="9">
        <v>29.777777777777779</v>
      </c>
      <c r="O5856" s="9">
        <f>Sales_Data17[[#This Row],[Order Quantity]]*Sales_Data17[[#This Row],[Unit Price]]</f>
        <v>59.555555555555557</v>
      </c>
      <c r="P5856" s="9">
        <v>16.37777777777778</v>
      </c>
      <c r="Q5856" s="9">
        <f>Sales_Data17[[#This Row],[Line Total]]-(Sales_Data17[[#This Row],[Total Unit Cost]]*Sales_Data17[[#This Row],[Order Quantity]])</f>
        <v>26.799999999999997</v>
      </c>
      <c r="R5856" s="1" t="str">
        <f>TEXT(Sales_Data17[[#This Row],[OrderDate]],"MMM")</f>
        <v>Aug</v>
      </c>
      <c r="S5856" s="1" t="str">
        <f t="shared" si="91"/>
        <v>2015</v>
      </c>
    </row>
    <row r="5857" spans="1:19">
      <c r="A5857" t="s">
        <v>5880</v>
      </c>
      <c r="B5857" s="2">
        <v>42243</v>
      </c>
      <c r="C5857" s="2" t="str">
        <f>VLOOKUP(Sales_Data17[[#This Row],[Customer Name Index]],Customer_Data[#All],2,0)</f>
        <v xml:space="preserve">WakeFern </v>
      </c>
      <c r="D5857">
        <v>2</v>
      </c>
      <c r="E5857" t="s">
        <v>2</v>
      </c>
      <c r="F5857" t="s">
        <v>8168</v>
      </c>
      <c r="G5857" t="s">
        <v>8027</v>
      </c>
      <c r="H5857" t="str">
        <f>VLOOKUP(Sales_Data17[[#This Row],[Delivery Region Index]],Regions_Table[#All],2,0)</f>
        <v>New South Wales</v>
      </c>
      <c r="I5857" t="str">
        <f>VLOOKUP(Sales_Data17[[#This Row],[Delivery Region Index]],Regions_Table[#All],3,0)</f>
        <v>Bathurst</v>
      </c>
      <c r="J5857">
        <v>4</v>
      </c>
      <c r="K5857">
        <v>1</v>
      </c>
      <c r="L5857" t="str">
        <f>VLOOKUP(Sales_Data17[[#This Row],[Product Description Index]],Products_Data[#All],2,0)</f>
        <v>Shirts</v>
      </c>
      <c r="M5857">
        <v>7</v>
      </c>
      <c r="N5857" s="9">
        <v>432.52222222222224</v>
      </c>
      <c r="O5857" s="9">
        <f>Sales_Data17[[#This Row],[Order Quantity]]*Sales_Data17[[#This Row],[Unit Price]]</f>
        <v>3027.6555555555556</v>
      </c>
      <c r="P5857" s="9">
        <v>272.48900000000003</v>
      </c>
      <c r="Q5857" s="9">
        <f>Sales_Data17[[#This Row],[Line Total]]-(Sales_Data17[[#This Row],[Total Unit Cost]]*Sales_Data17[[#This Row],[Order Quantity]])</f>
        <v>1120.2325555555553</v>
      </c>
      <c r="R5857" s="1" t="str">
        <f>TEXT(Sales_Data17[[#This Row],[OrderDate]],"MMM")</f>
        <v>Aug</v>
      </c>
      <c r="S5857" s="1" t="str">
        <f t="shared" si="91"/>
        <v>2015</v>
      </c>
    </row>
    <row r="5858" spans="1:19">
      <c r="A5858" t="s">
        <v>5881</v>
      </c>
      <c r="B5858" s="2">
        <v>42243</v>
      </c>
      <c r="C5858" s="2" t="str">
        <f>VLOOKUP(Sales_Data17[[#This Row],[Customer Name Index]],Customer_Data[#All],2,0)</f>
        <v>Apollo Ltd</v>
      </c>
      <c r="D5858">
        <v>11</v>
      </c>
      <c r="E5858" t="s">
        <v>2</v>
      </c>
      <c r="F5858" t="s">
        <v>8168</v>
      </c>
      <c r="G5858" t="s">
        <v>8026</v>
      </c>
      <c r="H5858" t="str">
        <f>VLOOKUP(Sales_Data17[[#This Row],[Delivery Region Index]],Regions_Table[#All],2,0)</f>
        <v>Queensland</v>
      </c>
      <c r="I5858" t="str">
        <f>VLOOKUP(Sales_Data17[[#This Row],[Delivery Region Index]],Regions_Table[#All],3,0)</f>
        <v>Gold Coast</v>
      </c>
      <c r="J5858">
        <v>31</v>
      </c>
      <c r="K5858">
        <v>5</v>
      </c>
      <c r="L5858" t="str">
        <f>VLOOKUP(Sales_Data17[[#This Row],[Product Description Index]],Products_Data[#All],2,0)</f>
        <v>Hats</v>
      </c>
      <c r="M5858">
        <v>9</v>
      </c>
      <c r="N5858" s="9">
        <v>442.94444444444446</v>
      </c>
      <c r="O5858" s="9">
        <f>Sales_Data17[[#This Row],[Order Quantity]]*Sales_Data17[[#This Row],[Unit Price]]</f>
        <v>3986.5</v>
      </c>
      <c r="P5858" s="9">
        <v>301.20222222222225</v>
      </c>
      <c r="Q5858" s="9">
        <f>Sales_Data17[[#This Row],[Line Total]]-(Sales_Data17[[#This Row],[Total Unit Cost]]*Sales_Data17[[#This Row],[Order Quantity]])</f>
        <v>1275.6799999999998</v>
      </c>
      <c r="R5858" s="1" t="str">
        <f>TEXT(Sales_Data17[[#This Row],[OrderDate]],"MMM")</f>
        <v>Aug</v>
      </c>
      <c r="S5858" s="1" t="str">
        <f t="shared" si="91"/>
        <v>2015</v>
      </c>
    </row>
    <row r="5859" spans="1:19">
      <c r="A5859" t="s">
        <v>5882</v>
      </c>
      <c r="B5859" s="2">
        <v>42243</v>
      </c>
      <c r="C5859" s="2" t="str">
        <f>VLOOKUP(Sales_Data17[[#This Row],[Customer Name Index]],Customer_Data[#All],2,0)</f>
        <v>PEDIFIX, Corp</v>
      </c>
      <c r="D5859">
        <v>6</v>
      </c>
      <c r="E5859" t="s">
        <v>4</v>
      </c>
      <c r="F5859" t="s">
        <v>8168</v>
      </c>
      <c r="G5859" t="s">
        <v>8027</v>
      </c>
      <c r="H5859" t="str">
        <f>VLOOKUP(Sales_Data17[[#This Row],[Delivery Region Index]],Regions_Table[#All],2,0)</f>
        <v>New South Wales</v>
      </c>
      <c r="I5859" t="str">
        <f>VLOOKUP(Sales_Data17[[#This Row],[Delivery Region Index]],Regions_Table[#All],3,0)</f>
        <v>Newcastle</v>
      </c>
      <c r="J5859">
        <v>16</v>
      </c>
      <c r="K5859">
        <v>3</v>
      </c>
      <c r="L5859" t="str">
        <f>VLOOKUP(Sales_Data17[[#This Row],[Product Description Index]],Products_Data[#All],2,0)</f>
        <v>Sunglasses</v>
      </c>
      <c r="M5859">
        <v>5</v>
      </c>
      <c r="N5859" s="9">
        <v>186.85555555555555</v>
      </c>
      <c r="O5859" s="9">
        <f>Sales_Data17[[#This Row],[Order Quantity]]*Sales_Data17[[#This Row],[Unit Price]]</f>
        <v>934.27777777777783</v>
      </c>
      <c r="P5859" s="9">
        <v>123.32466666666667</v>
      </c>
      <c r="Q5859" s="9">
        <f>Sales_Data17[[#This Row],[Line Total]]-(Sales_Data17[[#This Row],[Total Unit Cost]]*Sales_Data17[[#This Row],[Order Quantity]])</f>
        <v>317.65444444444449</v>
      </c>
      <c r="R5859" s="1" t="str">
        <f>TEXT(Sales_Data17[[#This Row],[OrderDate]],"MMM")</f>
        <v>Aug</v>
      </c>
      <c r="S5859" s="1" t="str">
        <f t="shared" si="91"/>
        <v>2015</v>
      </c>
    </row>
    <row r="5860" spans="1:19">
      <c r="A5860" t="s">
        <v>5883</v>
      </c>
      <c r="B5860" s="2">
        <v>42244</v>
      </c>
      <c r="C5860" s="2" t="str">
        <f>VLOOKUP(Sales_Data17[[#This Row],[Customer Name Index]],Customer_Data[#All],2,0)</f>
        <v>3LAB, Ltd</v>
      </c>
      <c r="D5860">
        <v>16</v>
      </c>
      <c r="E5860" t="s">
        <v>4</v>
      </c>
      <c r="F5860" t="s">
        <v>8168</v>
      </c>
      <c r="G5860" t="s">
        <v>8025</v>
      </c>
      <c r="H5860" t="str">
        <f>VLOOKUP(Sales_Data17[[#This Row],[Delivery Region Index]],Regions_Table[#All],2,0)</f>
        <v>South Australia</v>
      </c>
      <c r="I5860" t="str">
        <f>VLOOKUP(Sales_Data17[[#This Row],[Delivery Region Index]],Regions_Table[#All],3,0)</f>
        <v>Adelaide</v>
      </c>
      <c r="J5860">
        <v>46</v>
      </c>
      <c r="K5860">
        <v>7</v>
      </c>
      <c r="L5860" t="str">
        <f>VLOOKUP(Sales_Data17[[#This Row],[Product Description Index]],Products_Data[#All],2,0)</f>
        <v>Dress Shirts</v>
      </c>
      <c r="M5860">
        <v>2</v>
      </c>
      <c r="N5860" s="9">
        <v>123.57777777777778</v>
      </c>
      <c r="O5860" s="9">
        <f>Sales_Data17[[#This Row],[Order Quantity]]*Sales_Data17[[#This Row],[Unit Price]]</f>
        <v>247.15555555555557</v>
      </c>
      <c r="P5860" s="9">
        <v>63.024666666666661</v>
      </c>
      <c r="Q5860" s="9">
        <f>Sales_Data17[[#This Row],[Line Total]]-(Sales_Data17[[#This Row],[Total Unit Cost]]*Sales_Data17[[#This Row],[Order Quantity]])</f>
        <v>121.10622222222224</v>
      </c>
      <c r="R5860" s="1" t="str">
        <f>TEXT(Sales_Data17[[#This Row],[OrderDate]],"MMM")</f>
        <v>Aug</v>
      </c>
      <c r="S5860" s="1" t="str">
        <f t="shared" si="91"/>
        <v>2015</v>
      </c>
    </row>
    <row r="5861" spans="1:19">
      <c r="A5861" t="s">
        <v>5884</v>
      </c>
      <c r="B5861" s="2">
        <v>42244</v>
      </c>
      <c r="C5861" s="2" t="str">
        <f>VLOOKUP(Sales_Data17[[#This Row],[Customer Name Index]],Customer_Data[#All],2,0)</f>
        <v xml:space="preserve">Ei </v>
      </c>
      <c r="D5861">
        <v>9</v>
      </c>
      <c r="E5861" t="s">
        <v>2</v>
      </c>
      <c r="F5861" t="s">
        <v>8168</v>
      </c>
      <c r="G5861" t="s">
        <v>8027</v>
      </c>
      <c r="H5861" t="str">
        <f>VLOOKUP(Sales_Data17[[#This Row],[Delivery Region Index]],Regions_Table[#All],2,0)</f>
        <v>New South Wales</v>
      </c>
      <c r="I5861" t="str">
        <f>VLOOKUP(Sales_Data17[[#This Row],[Delivery Region Index]],Regions_Table[#All],3,0)</f>
        <v>Wyong</v>
      </c>
      <c r="J5861">
        <v>25</v>
      </c>
      <c r="K5861">
        <v>4</v>
      </c>
      <c r="L5861" t="str">
        <f>VLOOKUP(Sales_Data17[[#This Row],[Product Description Index]],Products_Data[#All],2,0)</f>
        <v>Jeans</v>
      </c>
      <c r="M5861">
        <v>8</v>
      </c>
      <c r="N5861" s="9">
        <v>282.14444444444445</v>
      </c>
      <c r="O5861" s="9">
        <f>Sales_Data17[[#This Row],[Order Quantity]]*Sales_Data17[[#This Row],[Unit Price]]</f>
        <v>2257.1555555555556</v>
      </c>
      <c r="P5861" s="9">
        <v>166.46522222222222</v>
      </c>
      <c r="Q5861" s="9">
        <f>Sales_Data17[[#This Row],[Line Total]]-(Sales_Data17[[#This Row],[Total Unit Cost]]*Sales_Data17[[#This Row],[Order Quantity]])</f>
        <v>925.43377777777778</v>
      </c>
      <c r="R5861" s="1" t="str">
        <f>TEXT(Sales_Data17[[#This Row],[OrderDate]],"MMM")</f>
        <v>Aug</v>
      </c>
      <c r="S5861" s="1" t="str">
        <f t="shared" si="91"/>
        <v>2015</v>
      </c>
    </row>
    <row r="5862" spans="1:19">
      <c r="A5862" t="s">
        <v>5885</v>
      </c>
      <c r="B5862" s="2">
        <v>42244</v>
      </c>
      <c r="C5862" s="2" t="str">
        <f>VLOOKUP(Sales_Data17[[#This Row],[Customer Name Index]],Customer_Data[#All],2,0)</f>
        <v xml:space="preserve">Linde </v>
      </c>
      <c r="D5862">
        <v>14</v>
      </c>
      <c r="E5862" t="s">
        <v>4</v>
      </c>
      <c r="F5862" t="s">
        <v>8168</v>
      </c>
      <c r="G5862" t="s">
        <v>8026</v>
      </c>
      <c r="H5862" t="str">
        <f>VLOOKUP(Sales_Data17[[#This Row],[Delivery Region Index]],Regions_Table[#All],2,0)</f>
        <v>Queensland</v>
      </c>
      <c r="I5862" t="str">
        <f>VLOOKUP(Sales_Data17[[#This Row],[Delivery Region Index]],Regions_Table[#All],3,0)</f>
        <v>Redcliffe</v>
      </c>
      <c r="J5862">
        <v>40</v>
      </c>
      <c r="K5862">
        <v>6</v>
      </c>
      <c r="L5862" t="str">
        <f>VLOOKUP(Sales_Data17[[#This Row],[Product Description Index]],Products_Data[#All],2,0)</f>
        <v>Socks</v>
      </c>
      <c r="M5862">
        <v>4</v>
      </c>
      <c r="N5862" s="9">
        <v>203.23333333333335</v>
      </c>
      <c r="O5862" s="9">
        <f>Sales_Data17[[#This Row],[Order Quantity]]*Sales_Data17[[#This Row],[Unit Price]]</f>
        <v>812.93333333333339</v>
      </c>
      <c r="P5862" s="9">
        <v>105.68133333333334</v>
      </c>
      <c r="Q5862" s="9">
        <f>Sales_Data17[[#This Row],[Line Total]]-(Sales_Data17[[#This Row],[Total Unit Cost]]*Sales_Data17[[#This Row],[Order Quantity]])</f>
        <v>390.20800000000003</v>
      </c>
      <c r="R5862" s="1" t="str">
        <f>TEXT(Sales_Data17[[#This Row],[OrderDate]],"MMM")</f>
        <v>Aug</v>
      </c>
      <c r="S5862" s="1" t="str">
        <f t="shared" si="91"/>
        <v>2015</v>
      </c>
    </row>
    <row r="5863" spans="1:19">
      <c r="A5863" t="s">
        <v>5886</v>
      </c>
      <c r="B5863" s="2">
        <v>42244</v>
      </c>
      <c r="C5863" s="2" t="str">
        <f>VLOOKUP(Sales_Data17[[#This Row],[Customer Name Index]],Customer_Data[#All],2,0)</f>
        <v>PEDIFIX, Corp</v>
      </c>
      <c r="D5863">
        <v>6</v>
      </c>
      <c r="E5863" t="s">
        <v>4</v>
      </c>
      <c r="F5863" t="s">
        <v>8168</v>
      </c>
      <c r="G5863" t="s">
        <v>8027</v>
      </c>
      <c r="H5863" t="str">
        <f>VLOOKUP(Sales_Data17[[#This Row],[Delivery Region Index]],Regions_Table[#All],2,0)</f>
        <v>New South Wales</v>
      </c>
      <c r="I5863" t="str">
        <f>VLOOKUP(Sales_Data17[[#This Row],[Delivery Region Index]],Regions_Table[#All],3,0)</f>
        <v>Nowra</v>
      </c>
      <c r="J5863">
        <v>17</v>
      </c>
      <c r="K5863">
        <v>3</v>
      </c>
      <c r="L5863" t="str">
        <f>VLOOKUP(Sales_Data17[[#This Row],[Product Description Index]],Products_Data[#All],2,0)</f>
        <v>Sunglasses</v>
      </c>
      <c r="M5863">
        <v>9</v>
      </c>
      <c r="N5863" s="9">
        <v>621.61111111111109</v>
      </c>
      <c r="O5863" s="9">
        <f>Sales_Data17[[#This Row],[Order Quantity]]*Sales_Data17[[#This Row],[Unit Price]]</f>
        <v>5594.5</v>
      </c>
      <c r="P5863" s="9">
        <v>453.77611111111111</v>
      </c>
      <c r="Q5863" s="9">
        <f>Sales_Data17[[#This Row],[Line Total]]-(Sales_Data17[[#This Row],[Total Unit Cost]]*Sales_Data17[[#This Row],[Order Quantity]])</f>
        <v>1510.5149999999999</v>
      </c>
      <c r="R5863" s="1" t="str">
        <f>TEXT(Sales_Data17[[#This Row],[OrderDate]],"MMM")</f>
        <v>Aug</v>
      </c>
      <c r="S5863" s="1" t="str">
        <f t="shared" si="91"/>
        <v>2015</v>
      </c>
    </row>
    <row r="5864" spans="1:19">
      <c r="A5864" t="s">
        <v>5887</v>
      </c>
      <c r="B5864" s="2">
        <v>42244</v>
      </c>
      <c r="C5864" s="2" t="str">
        <f>VLOOKUP(Sales_Data17[[#This Row],[Customer Name Index]],Customer_Data[#All],2,0)</f>
        <v>21st Ltd</v>
      </c>
      <c r="D5864">
        <v>10</v>
      </c>
      <c r="E5864" t="s">
        <v>2</v>
      </c>
      <c r="F5864" t="s">
        <v>8168</v>
      </c>
      <c r="G5864" t="s">
        <v>8026</v>
      </c>
      <c r="H5864" t="str">
        <f>VLOOKUP(Sales_Data17[[#This Row],[Delivery Region Index]],Regions_Table[#All],2,0)</f>
        <v>Queensland</v>
      </c>
      <c r="I5864" t="str">
        <f>VLOOKUP(Sales_Data17[[#This Row],[Delivery Region Index]],Regions_Table[#All],3,0)</f>
        <v>Charters Towers</v>
      </c>
      <c r="J5864">
        <v>29</v>
      </c>
      <c r="K5864">
        <v>4</v>
      </c>
      <c r="L5864" t="str">
        <f>VLOOKUP(Sales_Data17[[#This Row],[Product Description Index]],Products_Data[#All],2,0)</f>
        <v>Jeans</v>
      </c>
      <c r="M5864">
        <v>6</v>
      </c>
      <c r="N5864" s="9">
        <v>19.355555555555558</v>
      </c>
      <c r="O5864" s="9">
        <f>Sales_Data17[[#This Row],[Order Quantity]]*Sales_Data17[[#This Row],[Unit Price]]</f>
        <v>116.13333333333335</v>
      </c>
      <c r="P5864" s="9">
        <v>14.516666666666667</v>
      </c>
      <c r="Q5864" s="9">
        <f>Sales_Data17[[#This Row],[Line Total]]-(Sales_Data17[[#This Row],[Total Unit Cost]]*Sales_Data17[[#This Row],[Order Quantity]])</f>
        <v>29.033333333333346</v>
      </c>
      <c r="R5864" s="1" t="str">
        <f>TEXT(Sales_Data17[[#This Row],[OrderDate]],"MMM")</f>
        <v>Aug</v>
      </c>
      <c r="S5864" s="1" t="str">
        <f t="shared" si="91"/>
        <v>2015</v>
      </c>
    </row>
    <row r="5865" spans="1:19">
      <c r="A5865" t="s">
        <v>5888</v>
      </c>
      <c r="B5865" s="2">
        <v>42245</v>
      </c>
      <c r="C5865" s="2" t="str">
        <f>VLOOKUP(Sales_Data17[[#This Row],[Customer Name Index]],Customer_Data[#All],2,0)</f>
        <v>New Ltd</v>
      </c>
      <c r="D5865">
        <v>7</v>
      </c>
      <c r="E5865" t="s">
        <v>4</v>
      </c>
      <c r="F5865" t="s">
        <v>8168</v>
      </c>
      <c r="G5865" t="s">
        <v>8027</v>
      </c>
      <c r="H5865" t="str">
        <f>VLOOKUP(Sales_Data17[[#This Row],[Delivery Region Index]],Regions_Table[#All],2,0)</f>
        <v>New South Wales</v>
      </c>
      <c r="I5865" t="str">
        <f>VLOOKUP(Sales_Data17[[#This Row],[Delivery Region Index]],Regions_Table[#All],3,0)</f>
        <v>Orange</v>
      </c>
      <c r="J5865">
        <v>18</v>
      </c>
      <c r="K5865">
        <v>3</v>
      </c>
      <c r="L5865" t="str">
        <f>VLOOKUP(Sales_Data17[[#This Row],[Product Description Index]],Products_Data[#All],2,0)</f>
        <v>Sunglasses</v>
      </c>
      <c r="M5865">
        <v>3</v>
      </c>
      <c r="N5865" s="9">
        <v>632.0333333333333</v>
      </c>
      <c r="O5865" s="9">
        <f>Sales_Data17[[#This Row],[Order Quantity]]*Sales_Data17[[#This Row],[Unit Price]]</f>
        <v>1896.1</v>
      </c>
      <c r="P5865" s="9">
        <v>297.05566666666664</v>
      </c>
      <c r="Q5865" s="9">
        <f>Sales_Data17[[#This Row],[Line Total]]-(Sales_Data17[[#This Row],[Total Unit Cost]]*Sales_Data17[[#This Row],[Order Quantity]])</f>
        <v>1004.933</v>
      </c>
      <c r="R5865" s="1" t="str">
        <f>TEXT(Sales_Data17[[#This Row],[OrderDate]],"MMM")</f>
        <v>Aug</v>
      </c>
      <c r="S5865" s="1" t="str">
        <f t="shared" si="91"/>
        <v>2015</v>
      </c>
    </row>
    <row r="5866" spans="1:19">
      <c r="A5866" t="s">
        <v>5889</v>
      </c>
      <c r="B5866" s="2">
        <v>42245</v>
      </c>
      <c r="C5866" s="2" t="str">
        <f>VLOOKUP(Sales_Data17[[#This Row],[Customer Name Index]],Customer_Data[#All],2,0)</f>
        <v>PEDIFIX, Corp</v>
      </c>
      <c r="D5866">
        <v>6</v>
      </c>
      <c r="E5866" t="s">
        <v>3</v>
      </c>
      <c r="F5866" t="s">
        <v>8168</v>
      </c>
      <c r="G5866" t="s">
        <v>8027</v>
      </c>
      <c r="H5866" t="str">
        <f>VLOOKUP(Sales_Data17[[#This Row],[Delivery Region Index]],Regions_Table[#All],2,0)</f>
        <v>New South Wales</v>
      </c>
      <c r="I5866" t="str">
        <f>VLOOKUP(Sales_Data17[[#This Row],[Delivery Region Index]],Regions_Table[#All],3,0)</f>
        <v>Nowra</v>
      </c>
      <c r="J5866">
        <v>17</v>
      </c>
      <c r="K5866">
        <v>3</v>
      </c>
      <c r="L5866" t="str">
        <f>VLOOKUP(Sales_Data17[[#This Row],[Product Description Index]],Products_Data[#All],2,0)</f>
        <v>Sunglasses</v>
      </c>
      <c r="M5866">
        <v>8</v>
      </c>
      <c r="N5866" s="9">
        <v>194.3</v>
      </c>
      <c r="O5866" s="9">
        <f>Sales_Data17[[#This Row],[Order Quantity]]*Sales_Data17[[#This Row],[Unit Price]]</f>
        <v>1554.4</v>
      </c>
      <c r="P5866" s="9">
        <v>104.92200000000001</v>
      </c>
      <c r="Q5866" s="9">
        <f>Sales_Data17[[#This Row],[Line Total]]-(Sales_Data17[[#This Row],[Total Unit Cost]]*Sales_Data17[[#This Row],[Order Quantity]])</f>
        <v>715.024</v>
      </c>
      <c r="R5866" s="1" t="str">
        <f>TEXT(Sales_Data17[[#This Row],[OrderDate]],"MMM")</f>
        <v>Aug</v>
      </c>
      <c r="S5866" s="1" t="str">
        <f t="shared" si="91"/>
        <v>2015</v>
      </c>
    </row>
    <row r="5867" spans="1:19">
      <c r="A5867" t="s">
        <v>5890</v>
      </c>
      <c r="B5867" s="2">
        <v>42245</v>
      </c>
      <c r="C5867" s="2" t="str">
        <f>VLOOKUP(Sales_Data17[[#This Row],[Customer Name Index]],Customer_Data[#All],2,0)</f>
        <v xml:space="preserve">Qualitest </v>
      </c>
      <c r="D5867">
        <v>19</v>
      </c>
      <c r="E5867" t="s">
        <v>3</v>
      </c>
      <c r="F5867" t="s">
        <v>8168</v>
      </c>
      <c r="G5867" t="s">
        <v>8028</v>
      </c>
      <c r="H5867" t="str">
        <f>VLOOKUP(Sales_Data17[[#This Row],[Delivery Region Index]],Regions_Table[#All],2,0)</f>
        <v>Victoria</v>
      </c>
      <c r="I5867" t="str">
        <f>VLOOKUP(Sales_Data17[[#This Row],[Delivery Region Index]],Regions_Table[#All],3,0)</f>
        <v>Mildura</v>
      </c>
      <c r="J5867">
        <v>53</v>
      </c>
      <c r="K5867">
        <v>8</v>
      </c>
      <c r="L5867" t="str">
        <f>VLOOKUP(Sales_Data17[[#This Row],[Product Description Index]],Products_Data[#All],2,0)</f>
        <v>Shoes</v>
      </c>
      <c r="M5867">
        <v>6</v>
      </c>
      <c r="N5867" s="9">
        <v>199.51111111111112</v>
      </c>
      <c r="O5867" s="9">
        <f>Sales_Data17[[#This Row],[Order Quantity]]*Sales_Data17[[#This Row],[Unit Price]]</f>
        <v>1197.0666666666666</v>
      </c>
      <c r="P5867" s="9">
        <v>85.789777777777786</v>
      </c>
      <c r="Q5867" s="9">
        <f>Sales_Data17[[#This Row],[Line Total]]-(Sales_Data17[[#This Row],[Total Unit Cost]]*Sales_Data17[[#This Row],[Order Quantity]])</f>
        <v>682.32799999999986</v>
      </c>
      <c r="R5867" s="1" t="str">
        <f>TEXT(Sales_Data17[[#This Row],[OrderDate]],"MMM")</f>
        <v>Aug</v>
      </c>
      <c r="S5867" s="1" t="str">
        <f t="shared" si="91"/>
        <v>2015</v>
      </c>
    </row>
    <row r="5868" spans="1:19">
      <c r="A5868" t="s">
        <v>5891</v>
      </c>
      <c r="B5868" s="2">
        <v>42245</v>
      </c>
      <c r="C5868" s="2" t="str">
        <f>VLOOKUP(Sales_Data17[[#This Row],[Customer Name Index]],Customer_Data[#All],2,0)</f>
        <v>Apollo Ltd</v>
      </c>
      <c r="D5868">
        <v>11</v>
      </c>
      <c r="E5868" t="s">
        <v>3</v>
      </c>
      <c r="F5868" t="s">
        <v>8168</v>
      </c>
      <c r="G5868" t="s">
        <v>8026</v>
      </c>
      <c r="H5868" t="str">
        <f>VLOOKUP(Sales_Data17[[#This Row],[Delivery Region Index]],Regions_Table[#All],2,0)</f>
        <v>Queensland</v>
      </c>
      <c r="I5868" t="str">
        <f>VLOOKUP(Sales_Data17[[#This Row],[Delivery Region Index]],Regions_Table[#All],3,0)</f>
        <v>Gympie</v>
      </c>
      <c r="J5868">
        <v>32</v>
      </c>
      <c r="K5868">
        <v>5</v>
      </c>
      <c r="L5868" t="str">
        <f>VLOOKUP(Sales_Data17[[#This Row],[Product Description Index]],Products_Data[#All],2,0)</f>
        <v>Hats</v>
      </c>
      <c r="M5868">
        <v>7</v>
      </c>
      <c r="N5868" s="9">
        <v>116.87777777777779</v>
      </c>
      <c r="O5868" s="9">
        <f>Sales_Data17[[#This Row],[Order Quantity]]*Sales_Data17[[#This Row],[Unit Price]]</f>
        <v>818.14444444444462</v>
      </c>
      <c r="P5868" s="9">
        <v>77.139333333333354</v>
      </c>
      <c r="Q5868" s="9">
        <f>Sales_Data17[[#This Row],[Line Total]]-(Sales_Data17[[#This Row],[Total Unit Cost]]*Sales_Data17[[#This Row],[Order Quantity]])</f>
        <v>278.16911111111108</v>
      </c>
      <c r="R5868" s="1" t="str">
        <f>TEXT(Sales_Data17[[#This Row],[OrderDate]],"MMM")</f>
        <v>Aug</v>
      </c>
      <c r="S5868" s="1" t="str">
        <f t="shared" si="91"/>
        <v>2015</v>
      </c>
    </row>
    <row r="5869" spans="1:19">
      <c r="A5869" t="s">
        <v>5892</v>
      </c>
      <c r="B5869" s="2">
        <v>42245</v>
      </c>
      <c r="C5869" s="2" t="str">
        <f>VLOOKUP(Sales_Data17[[#This Row],[Customer Name Index]],Customer_Data[#All],2,0)</f>
        <v>Ole Group</v>
      </c>
      <c r="D5869">
        <v>13</v>
      </c>
      <c r="E5869" t="s">
        <v>4</v>
      </c>
      <c r="F5869" t="s">
        <v>8168</v>
      </c>
      <c r="G5869" t="s">
        <v>8026</v>
      </c>
      <c r="H5869" t="str">
        <f>VLOOKUP(Sales_Data17[[#This Row],[Delivery Region Index]],Regions_Table[#All],2,0)</f>
        <v>Queensland</v>
      </c>
      <c r="I5869" t="str">
        <f>VLOOKUP(Sales_Data17[[#This Row],[Delivery Region Index]],Regions_Table[#All],3,0)</f>
        <v>Logan City</v>
      </c>
      <c r="J5869">
        <v>35</v>
      </c>
      <c r="K5869">
        <v>5</v>
      </c>
      <c r="L5869" t="str">
        <f>VLOOKUP(Sales_Data17[[#This Row],[Product Description Index]],Products_Data[#All],2,0)</f>
        <v>Hats</v>
      </c>
      <c r="M5869">
        <v>3</v>
      </c>
      <c r="N5869" s="9">
        <v>21.588888888888889</v>
      </c>
      <c r="O5869" s="9">
        <f>Sales_Data17[[#This Row],[Order Quantity]]*Sales_Data17[[#This Row],[Unit Price]]</f>
        <v>64.766666666666666</v>
      </c>
      <c r="P5869" s="9">
        <v>11.87388888888889</v>
      </c>
      <c r="Q5869" s="9">
        <f>Sales_Data17[[#This Row],[Line Total]]-(Sales_Data17[[#This Row],[Total Unit Cost]]*Sales_Data17[[#This Row],[Order Quantity]])</f>
        <v>29.144999999999996</v>
      </c>
      <c r="R5869" s="1" t="str">
        <f>TEXT(Sales_Data17[[#This Row],[OrderDate]],"MMM")</f>
        <v>Aug</v>
      </c>
      <c r="S5869" s="1" t="str">
        <f t="shared" si="91"/>
        <v>2015</v>
      </c>
    </row>
    <row r="5870" spans="1:19">
      <c r="A5870" t="s">
        <v>5893</v>
      </c>
      <c r="B5870" s="2">
        <v>42245</v>
      </c>
      <c r="C5870" s="2" t="str">
        <f>VLOOKUP(Sales_Data17[[#This Row],[Customer Name Index]],Customer_Data[#All],2,0)</f>
        <v>PEDIFIX, Corp</v>
      </c>
      <c r="D5870">
        <v>6</v>
      </c>
      <c r="E5870" t="s">
        <v>4</v>
      </c>
      <c r="F5870" t="s">
        <v>8168</v>
      </c>
      <c r="G5870" t="s">
        <v>8027</v>
      </c>
      <c r="H5870" t="str">
        <f>VLOOKUP(Sales_Data17[[#This Row],[Delivery Region Index]],Regions_Table[#All],2,0)</f>
        <v>New South Wales</v>
      </c>
      <c r="I5870" t="str">
        <f>VLOOKUP(Sales_Data17[[#This Row],[Delivery Region Index]],Regions_Table[#All],3,0)</f>
        <v>Newcastle</v>
      </c>
      <c r="J5870">
        <v>16</v>
      </c>
      <c r="K5870">
        <v>3</v>
      </c>
      <c r="L5870" t="str">
        <f>VLOOKUP(Sales_Data17[[#This Row],[Product Description Index]],Products_Data[#All],2,0)</f>
        <v>Sunglasses</v>
      </c>
      <c r="M5870">
        <v>3</v>
      </c>
      <c r="N5870" s="9">
        <v>191.32222222222222</v>
      </c>
      <c r="O5870" s="9">
        <f>Sales_Data17[[#This Row],[Order Quantity]]*Sales_Data17[[#This Row],[Unit Price]]</f>
        <v>573.9666666666667</v>
      </c>
      <c r="P5870" s="9">
        <v>93.747888888888895</v>
      </c>
      <c r="Q5870" s="9">
        <f>Sales_Data17[[#This Row],[Line Total]]-(Sales_Data17[[#This Row],[Total Unit Cost]]*Sales_Data17[[#This Row],[Order Quantity]])</f>
        <v>292.72300000000001</v>
      </c>
      <c r="R5870" s="1" t="str">
        <f>TEXT(Sales_Data17[[#This Row],[OrderDate]],"MMM")</f>
        <v>Aug</v>
      </c>
      <c r="S5870" s="1" t="str">
        <f t="shared" si="91"/>
        <v>2015</v>
      </c>
    </row>
    <row r="5871" spans="1:19">
      <c r="A5871" t="s">
        <v>5894</v>
      </c>
      <c r="B5871" s="2">
        <v>42246</v>
      </c>
      <c r="C5871" s="2" t="str">
        <f>VLOOKUP(Sales_Data17[[#This Row],[Customer Name Index]],Customer_Data[#All],2,0)</f>
        <v xml:space="preserve">Linde </v>
      </c>
      <c r="D5871">
        <v>14</v>
      </c>
      <c r="E5871" t="s">
        <v>4</v>
      </c>
      <c r="F5871" t="s">
        <v>8168</v>
      </c>
      <c r="G5871" t="s">
        <v>8026</v>
      </c>
      <c r="H5871" t="str">
        <f>VLOOKUP(Sales_Data17[[#This Row],[Delivery Region Index]],Regions_Table[#All],2,0)</f>
        <v>Queensland</v>
      </c>
      <c r="I5871" t="str">
        <f>VLOOKUP(Sales_Data17[[#This Row],[Delivery Region Index]],Regions_Table[#All],3,0)</f>
        <v>Redcliffe</v>
      </c>
      <c r="J5871">
        <v>40</v>
      </c>
      <c r="K5871">
        <v>6</v>
      </c>
      <c r="L5871" t="str">
        <f>VLOOKUP(Sales_Data17[[#This Row],[Product Description Index]],Products_Data[#All],2,0)</f>
        <v>Socks</v>
      </c>
      <c r="M5871">
        <v>3</v>
      </c>
      <c r="N5871" s="9">
        <v>104.96666666666667</v>
      </c>
      <c r="O5871" s="9">
        <f>Sales_Data17[[#This Row],[Order Quantity]]*Sales_Data17[[#This Row],[Unit Price]]</f>
        <v>314.89999999999998</v>
      </c>
      <c r="P5871" s="9">
        <v>52.483333333333334</v>
      </c>
      <c r="Q5871" s="9">
        <f>Sales_Data17[[#This Row],[Line Total]]-(Sales_Data17[[#This Row],[Total Unit Cost]]*Sales_Data17[[#This Row],[Order Quantity]])</f>
        <v>157.44999999999999</v>
      </c>
      <c r="R5871" s="1" t="str">
        <f>TEXT(Sales_Data17[[#This Row],[OrderDate]],"MMM")</f>
        <v>Aug</v>
      </c>
      <c r="S5871" s="1" t="str">
        <f t="shared" si="91"/>
        <v>2015</v>
      </c>
    </row>
    <row r="5872" spans="1:19">
      <c r="A5872" t="s">
        <v>5895</v>
      </c>
      <c r="B5872" s="2">
        <v>42246</v>
      </c>
      <c r="C5872" s="2" t="str">
        <f>VLOOKUP(Sales_Data17[[#This Row],[Customer Name Index]],Customer_Data[#All],2,0)</f>
        <v>Medsep Group</v>
      </c>
      <c r="D5872">
        <v>8</v>
      </c>
      <c r="E5872" t="s">
        <v>2</v>
      </c>
      <c r="F5872" t="s">
        <v>8168</v>
      </c>
      <c r="G5872" t="s">
        <v>8027</v>
      </c>
      <c r="H5872" t="str">
        <f>VLOOKUP(Sales_Data17[[#This Row],[Delivery Region Index]],Regions_Table[#All],2,0)</f>
        <v>New South Wales</v>
      </c>
      <c r="I5872" t="str">
        <f>VLOOKUP(Sales_Data17[[#This Row],[Delivery Region Index]],Regions_Table[#All],3,0)</f>
        <v>Wollongong</v>
      </c>
      <c r="J5872">
        <v>24</v>
      </c>
      <c r="K5872">
        <v>4</v>
      </c>
      <c r="L5872" t="str">
        <f>VLOOKUP(Sales_Data17[[#This Row],[Product Description Index]],Products_Data[#All],2,0)</f>
        <v>Jeans</v>
      </c>
      <c r="M5872">
        <v>7</v>
      </c>
      <c r="N5872" s="9">
        <v>123.57777777777778</v>
      </c>
      <c r="O5872" s="9">
        <f>Sales_Data17[[#This Row],[Order Quantity]]*Sales_Data17[[#This Row],[Unit Price]]</f>
        <v>865.04444444444448</v>
      </c>
      <c r="P5872" s="9">
        <v>88.975999999999999</v>
      </c>
      <c r="Q5872" s="9">
        <f>Sales_Data17[[#This Row],[Line Total]]-(Sales_Data17[[#This Row],[Total Unit Cost]]*Sales_Data17[[#This Row],[Order Quantity]])</f>
        <v>242.21244444444449</v>
      </c>
      <c r="R5872" s="1" t="str">
        <f>TEXT(Sales_Data17[[#This Row],[OrderDate]],"MMM")</f>
        <v>Aug</v>
      </c>
      <c r="S5872" s="1" t="str">
        <f t="shared" si="91"/>
        <v>2015</v>
      </c>
    </row>
    <row r="5873" spans="1:19">
      <c r="A5873" t="s">
        <v>5896</v>
      </c>
      <c r="B5873" s="2">
        <v>42247</v>
      </c>
      <c r="C5873" s="2" t="str">
        <f>VLOOKUP(Sales_Data17[[#This Row],[Customer Name Index]],Customer_Data[#All],2,0)</f>
        <v>3LAB, Ltd</v>
      </c>
      <c r="D5873">
        <v>16</v>
      </c>
      <c r="E5873" t="s">
        <v>4</v>
      </c>
      <c r="F5873" t="s">
        <v>8168</v>
      </c>
      <c r="G5873" t="s">
        <v>8025</v>
      </c>
      <c r="H5873" t="str">
        <f>VLOOKUP(Sales_Data17[[#This Row],[Delivery Region Index]],Regions_Table[#All],2,0)</f>
        <v>South Australia</v>
      </c>
      <c r="I5873" t="str">
        <f>VLOOKUP(Sales_Data17[[#This Row],[Delivery Region Index]],Regions_Table[#All],3,0)</f>
        <v>Adelaide</v>
      </c>
      <c r="J5873">
        <v>46</v>
      </c>
      <c r="K5873">
        <v>7</v>
      </c>
      <c r="L5873" t="str">
        <f>VLOOKUP(Sales_Data17[[#This Row],[Product Description Index]],Products_Data[#All],2,0)</f>
        <v>Dress Shirts</v>
      </c>
      <c r="M5873">
        <v>8</v>
      </c>
      <c r="N5873" s="9">
        <v>337.23333333333335</v>
      </c>
      <c r="O5873" s="9">
        <f>Sales_Data17[[#This Row],[Order Quantity]]*Sales_Data17[[#This Row],[Unit Price]]</f>
        <v>2697.8666666666668</v>
      </c>
      <c r="P5873" s="9">
        <v>188.85066666666668</v>
      </c>
      <c r="Q5873" s="9">
        <f>Sales_Data17[[#This Row],[Line Total]]-(Sales_Data17[[#This Row],[Total Unit Cost]]*Sales_Data17[[#This Row],[Order Quantity]])</f>
        <v>1187.0613333333333</v>
      </c>
      <c r="R5873" s="1" t="str">
        <f>TEXT(Sales_Data17[[#This Row],[OrderDate]],"MMM")</f>
        <v>Aug</v>
      </c>
      <c r="S5873" s="1" t="str">
        <f t="shared" si="91"/>
        <v>2015</v>
      </c>
    </row>
    <row r="5874" spans="1:19">
      <c r="A5874" t="s">
        <v>5897</v>
      </c>
      <c r="B5874" s="2">
        <v>42247</v>
      </c>
      <c r="C5874" s="2" t="str">
        <f>VLOOKUP(Sales_Data17[[#This Row],[Customer Name Index]],Customer_Data[#All],2,0)</f>
        <v>Rochester Ltd</v>
      </c>
      <c r="D5874">
        <v>15</v>
      </c>
      <c r="E5874" t="s">
        <v>2</v>
      </c>
      <c r="F5874" t="s">
        <v>8168</v>
      </c>
      <c r="G5874" t="s">
        <v>8025</v>
      </c>
      <c r="H5874" t="str">
        <f>VLOOKUP(Sales_Data17[[#This Row],[Delivery Region Index]],Regions_Table[#All],2,0)</f>
        <v>Queensland</v>
      </c>
      <c r="I5874" t="str">
        <f>VLOOKUP(Sales_Data17[[#This Row],[Delivery Region Index]],Regions_Table[#All],3,0)</f>
        <v>Sunshine Coast</v>
      </c>
      <c r="J5874">
        <v>42</v>
      </c>
      <c r="K5874">
        <v>6</v>
      </c>
      <c r="L5874" t="str">
        <f>VLOOKUP(Sales_Data17[[#This Row],[Product Description Index]],Products_Data[#All],2,0)</f>
        <v>Socks</v>
      </c>
      <c r="M5874">
        <v>3</v>
      </c>
      <c r="N5874" s="9">
        <v>358.82222222222225</v>
      </c>
      <c r="O5874" s="9">
        <f>Sales_Data17[[#This Row],[Order Quantity]]*Sales_Data17[[#This Row],[Unit Price]]</f>
        <v>1076.4666666666667</v>
      </c>
      <c r="P5874" s="9">
        <v>161.47</v>
      </c>
      <c r="Q5874" s="9">
        <f>Sales_Data17[[#This Row],[Line Total]]-(Sales_Data17[[#This Row],[Total Unit Cost]]*Sales_Data17[[#This Row],[Order Quantity]])</f>
        <v>592.05666666666673</v>
      </c>
      <c r="R5874" s="1" t="str">
        <f>TEXT(Sales_Data17[[#This Row],[OrderDate]],"MMM")</f>
        <v>Aug</v>
      </c>
      <c r="S5874" s="1" t="str">
        <f t="shared" si="91"/>
        <v>2015</v>
      </c>
    </row>
    <row r="5875" spans="1:19">
      <c r="A5875" t="s">
        <v>5898</v>
      </c>
      <c r="B5875" s="2">
        <v>42247</v>
      </c>
      <c r="C5875" s="2" t="str">
        <f>VLOOKUP(Sales_Data17[[#This Row],[Customer Name Index]],Customer_Data[#All],2,0)</f>
        <v xml:space="preserve">Medline </v>
      </c>
      <c r="D5875">
        <v>12</v>
      </c>
      <c r="E5875" t="s">
        <v>4</v>
      </c>
      <c r="F5875" t="s">
        <v>8168</v>
      </c>
      <c r="G5875" t="s">
        <v>8026</v>
      </c>
      <c r="H5875" t="str">
        <f>VLOOKUP(Sales_Data17[[#This Row],[Delivery Region Index]],Regions_Table[#All],2,0)</f>
        <v>Queensland</v>
      </c>
      <c r="I5875" t="str">
        <f>VLOOKUP(Sales_Data17[[#This Row],[Delivery Region Index]],Regions_Table[#All],3,0)</f>
        <v>Logan City</v>
      </c>
      <c r="J5875">
        <v>35</v>
      </c>
      <c r="K5875">
        <v>5</v>
      </c>
      <c r="L5875" t="str">
        <f>VLOOKUP(Sales_Data17[[#This Row],[Product Description Index]],Products_Data[#All],2,0)</f>
        <v>Hats</v>
      </c>
      <c r="M5875">
        <v>8</v>
      </c>
      <c r="N5875" s="9">
        <v>429.54444444444448</v>
      </c>
      <c r="O5875" s="9">
        <f>Sales_Data17[[#This Row],[Order Quantity]]*Sales_Data17[[#This Row],[Unit Price]]</f>
        <v>3436.3555555555558</v>
      </c>
      <c r="P5875" s="9">
        <v>343.63555555555558</v>
      </c>
      <c r="Q5875" s="9">
        <f>Sales_Data17[[#This Row],[Line Total]]-(Sales_Data17[[#This Row],[Total Unit Cost]]*Sales_Data17[[#This Row],[Order Quantity]])</f>
        <v>687.27111111111117</v>
      </c>
      <c r="R5875" s="1" t="str">
        <f>TEXT(Sales_Data17[[#This Row],[OrderDate]],"MMM")</f>
        <v>Aug</v>
      </c>
      <c r="S5875" s="1" t="str">
        <f t="shared" si="91"/>
        <v>2015</v>
      </c>
    </row>
    <row r="5876" spans="1:19">
      <c r="A5876" t="s">
        <v>5899</v>
      </c>
      <c r="B5876" s="2">
        <v>42247</v>
      </c>
      <c r="C5876" s="2" t="str">
        <f>VLOOKUP(Sales_Data17[[#This Row],[Customer Name Index]],Customer_Data[#All],2,0)</f>
        <v>Elorac, Corp</v>
      </c>
      <c r="D5876">
        <v>3</v>
      </c>
      <c r="E5876" t="s">
        <v>4</v>
      </c>
      <c r="F5876" t="s">
        <v>8168</v>
      </c>
      <c r="G5876" t="s">
        <v>8027</v>
      </c>
      <c r="H5876" t="str">
        <f>VLOOKUP(Sales_Data17[[#This Row],[Delivery Region Index]],Regions_Table[#All],2,0)</f>
        <v>New South Wales</v>
      </c>
      <c r="I5876" t="str">
        <f>VLOOKUP(Sales_Data17[[#This Row],[Delivery Region Index]],Regions_Table[#All],3,0)</f>
        <v>Dubbo</v>
      </c>
      <c r="J5876">
        <v>8</v>
      </c>
      <c r="K5876">
        <v>1</v>
      </c>
      <c r="L5876" t="str">
        <f>VLOOKUP(Sales_Data17[[#This Row],[Product Description Index]],Products_Data[#All],2,0)</f>
        <v>Shirts</v>
      </c>
      <c r="M5876">
        <v>8</v>
      </c>
      <c r="N5876" s="9">
        <v>103.47777777777779</v>
      </c>
      <c r="O5876" s="9">
        <f>Sales_Data17[[#This Row],[Order Quantity]]*Sales_Data17[[#This Row],[Unit Price]]</f>
        <v>827.82222222222231</v>
      </c>
      <c r="P5876" s="9">
        <v>83.817000000000007</v>
      </c>
      <c r="Q5876" s="9">
        <f>Sales_Data17[[#This Row],[Line Total]]-(Sales_Data17[[#This Row],[Total Unit Cost]]*Sales_Data17[[#This Row],[Order Quantity]])</f>
        <v>157.28622222222225</v>
      </c>
      <c r="R5876" s="1" t="str">
        <f>TEXT(Sales_Data17[[#This Row],[OrderDate]],"MMM")</f>
        <v>Aug</v>
      </c>
      <c r="S5876" s="1" t="str">
        <f t="shared" si="91"/>
        <v>2015</v>
      </c>
    </row>
    <row r="5877" spans="1:19">
      <c r="A5877" t="s">
        <v>5900</v>
      </c>
      <c r="B5877" s="2">
        <v>42247</v>
      </c>
      <c r="C5877" s="2" t="str">
        <f>VLOOKUP(Sales_Data17[[#This Row],[Customer Name Index]],Customer_Data[#All],2,0)</f>
        <v>21st Ltd</v>
      </c>
      <c r="D5877">
        <v>10</v>
      </c>
      <c r="E5877" t="s">
        <v>4</v>
      </c>
      <c r="F5877" t="s">
        <v>8168</v>
      </c>
      <c r="G5877" t="s">
        <v>8027</v>
      </c>
      <c r="H5877" t="str">
        <f>VLOOKUP(Sales_Data17[[#This Row],[Delivery Region Index]],Regions_Table[#All],2,0)</f>
        <v>Queensland</v>
      </c>
      <c r="I5877" t="str">
        <f>VLOOKUP(Sales_Data17[[#This Row],[Delivery Region Index]],Regions_Table[#All],3,0)</f>
        <v>Bundaberg</v>
      </c>
      <c r="J5877">
        <v>27</v>
      </c>
      <c r="K5877">
        <v>4</v>
      </c>
      <c r="L5877" t="str">
        <f>VLOOKUP(Sales_Data17[[#This Row],[Product Description Index]],Products_Data[#All],2,0)</f>
        <v>Jeans</v>
      </c>
      <c r="M5877">
        <v>3</v>
      </c>
      <c r="N5877" s="9">
        <v>134.74444444444444</v>
      </c>
      <c r="O5877" s="9">
        <f>Sales_Data17[[#This Row],[Order Quantity]]*Sales_Data17[[#This Row],[Unit Price]]</f>
        <v>404.23333333333335</v>
      </c>
      <c r="P5877" s="9">
        <v>90.27877777777779</v>
      </c>
      <c r="Q5877" s="9">
        <f>Sales_Data17[[#This Row],[Line Total]]-(Sales_Data17[[#This Row],[Total Unit Cost]]*Sales_Data17[[#This Row],[Order Quantity]])</f>
        <v>133.39699999999999</v>
      </c>
      <c r="R5877" s="1" t="str">
        <f>TEXT(Sales_Data17[[#This Row],[OrderDate]],"MMM")</f>
        <v>Aug</v>
      </c>
      <c r="S5877" s="1" t="str">
        <f t="shared" si="91"/>
        <v>2015</v>
      </c>
    </row>
    <row r="5878" spans="1:19">
      <c r="A5878" t="s">
        <v>5901</v>
      </c>
      <c r="B5878" s="2">
        <v>42247</v>
      </c>
      <c r="C5878" s="2" t="str">
        <f>VLOOKUP(Sales_Data17[[#This Row],[Customer Name Index]],Customer_Data[#All],2,0)</f>
        <v>Medsep Group</v>
      </c>
      <c r="D5878">
        <v>8</v>
      </c>
      <c r="E5878" t="s">
        <v>2</v>
      </c>
      <c r="F5878" t="s">
        <v>8168</v>
      </c>
      <c r="G5878" t="s">
        <v>8027</v>
      </c>
      <c r="H5878" t="str">
        <f>VLOOKUP(Sales_Data17[[#This Row],[Delivery Region Index]],Regions_Table[#All],2,0)</f>
        <v>New South Wales</v>
      </c>
      <c r="I5878" t="str">
        <f>VLOOKUP(Sales_Data17[[#This Row],[Delivery Region Index]],Regions_Table[#All],3,0)</f>
        <v>Tweed Heads</v>
      </c>
      <c r="J5878">
        <v>22</v>
      </c>
      <c r="K5878">
        <v>4</v>
      </c>
      <c r="L5878" t="str">
        <f>VLOOKUP(Sales_Data17[[#This Row],[Product Description Index]],Products_Data[#All],2,0)</f>
        <v>Jeans</v>
      </c>
      <c r="M5878">
        <v>4</v>
      </c>
      <c r="N5878" s="9">
        <v>632.77777777777783</v>
      </c>
      <c r="O5878" s="9">
        <f>Sales_Data17[[#This Row],[Order Quantity]]*Sales_Data17[[#This Row],[Unit Price]]</f>
        <v>2531.1111111111113</v>
      </c>
      <c r="P5878" s="9">
        <v>297.40555555555551</v>
      </c>
      <c r="Q5878" s="9">
        <f>Sales_Data17[[#This Row],[Line Total]]-(Sales_Data17[[#This Row],[Total Unit Cost]]*Sales_Data17[[#This Row],[Order Quantity]])</f>
        <v>1341.4888888888893</v>
      </c>
      <c r="R5878" s="1" t="str">
        <f>TEXT(Sales_Data17[[#This Row],[OrderDate]],"MMM")</f>
        <v>Aug</v>
      </c>
      <c r="S5878" s="1" t="str">
        <f t="shared" si="91"/>
        <v>2015</v>
      </c>
    </row>
    <row r="5879" spans="1:19">
      <c r="A5879" t="s">
        <v>5902</v>
      </c>
      <c r="B5879" s="2">
        <v>42248</v>
      </c>
      <c r="C5879" s="2" t="str">
        <f>VLOOKUP(Sales_Data17[[#This Row],[Customer Name Index]],Customer_Data[#All],2,0)</f>
        <v>3LAB, Ltd</v>
      </c>
      <c r="D5879">
        <v>16</v>
      </c>
      <c r="E5879" t="s">
        <v>4</v>
      </c>
      <c r="F5879" t="s">
        <v>8168</v>
      </c>
      <c r="G5879" t="s">
        <v>8025</v>
      </c>
      <c r="H5879" t="str">
        <f>VLOOKUP(Sales_Data17[[#This Row],[Delivery Region Index]],Regions_Table[#All],2,0)</f>
        <v>Queensland</v>
      </c>
      <c r="I5879" t="str">
        <f>VLOOKUP(Sales_Data17[[#This Row],[Delivery Region Index]],Regions_Table[#All],3,0)</f>
        <v>Toowoomba</v>
      </c>
      <c r="J5879">
        <v>44</v>
      </c>
      <c r="K5879">
        <v>7</v>
      </c>
      <c r="L5879" t="str">
        <f>VLOOKUP(Sales_Data17[[#This Row],[Product Description Index]],Products_Data[#All],2,0)</f>
        <v>Dress Shirts</v>
      </c>
      <c r="M5879">
        <v>1</v>
      </c>
      <c r="N5879" s="9">
        <v>436.24444444444447</v>
      </c>
      <c r="O5879" s="9">
        <f>Sales_Data17[[#This Row],[Order Quantity]]*Sales_Data17[[#This Row],[Unit Price]]</f>
        <v>436.24444444444447</v>
      </c>
      <c r="P5879" s="9">
        <v>305.37111111111113</v>
      </c>
      <c r="Q5879" s="9">
        <f>Sales_Data17[[#This Row],[Line Total]]-(Sales_Data17[[#This Row],[Total Unit Cost]]*Sales_Data17[[#This Row],[Order Quantity]])</f>
        <v>130.87333333333333</v>
      </c>
      <c r="R5879" s="1" t="str">
        <f>TEXT(Sales_Data17[[#This Row],[OrderDate]],"MMM")</f>
        <v>Sep</v>
      </c>
      <c r="S5879" s="1" t="str">
        <f t="shared" si="91"/>
        <v>2015</v>
      </c>
    </row>
    <row r="5880" spans="1:19">
      <c r="A5880" t="s">
        <v>5903</v>
      </c>
      <c r="B5880" s="2">
        <v>42248</v>
      </c>
      <c r="C5880" s="2" t="str">
        <f>VLOOKUP(Sales_Data17[[#This Row],[Customer Name Index]],Customer_Data[#All],2,0)</f>
        <v>21st Ltd</v>
      </c>
      <c r="D5880">
        <v>10</v>
      </c>
      <c r="E5880" t="s">
        <v>4</v>
      </c>
      <c r="F5880" t="s">
        <v>8168</v>
      </c>
      <c r="G5880" t="s">
        <v>8026</v>
      </c>
      <c r="H5880" t="str">
        <f>VLOOKUP(Sales_Data17[[#This Row],[Delivery Region Index]],Regions_Table[#All],2,0)</f>
        <v>Queensland</v>
      </c>
      <c r="I5880" t="str">
        <f>VLOOKUP(Sales_Data17[[#This Row],[Delivery Region Index]],Regions_Table[#All],3,0)</f>
        <v>Cairns</v>
      </c>
      <c r="J5880">
        <v>28</v>
      </c>
      <c r="K5880">
        <v>4</v>
      </c>
      <c r="L5880" t="str">
        <f>VLOOKUP(Sales_Data17[[#This Row],[Product Description Index]],Products_Data[#All],2,0)</f>
        <v>Jeans</v>
      </c>
      <c r="M5880">
        <v>1</v>
      </c>
      <c r="N5880" s="9">
        <v>130.27777777777777</v>
      </c>
      <c r="O5880" s="9">
        <f>Sales_Data17[[#This Row],[Order Quantity]]*Sales_Data17[[#This Row],[Unit Price]]</f>
        <v>130.27777777777777</v>
      </c>
      <c r="P5880" s="9">
        <v>54.716666666666669</v>
      </c>
      <c r="Q5880" s="9">
        <f>Sales_Data17[[#This Row],[Line Total]]-(Sales_Data17[[#This Row],[Total Unit Cost]]*Sales_Data17[[#This Row],[Order Quantity]])</f>
        <v>75.561111111111103</v>
      </c>
      <c r="R5880" s="1" t="str">
        <f>TEXT(Sales_Data17[[#This Row],[OrderDate]],"MMM")</f>
        <v>Sep</v>
      </c>
      <c r="S5880" s="1" t="str">
        <f t="shared" si="91"/>
        <v>2015</v>
      </c>
    </row>
    <row r="5881" spans="1:19">
      <c r="A5881" t="s">
        <v>5904</v>
      </c>
      <c r="B5881" s="2">
        <v>42248</v>
      </c>
      <c r="C5881" s="2" t="str">
        <f>VLOOKUP(Sales_Data17[[#This Row],[Customer Name Index]],Customer_Data[#All],2,0)</f>
        <v>Elorac, Corp</v>
      </c>
      <c r="D5881">
        <v>3</v>
      </c>
      <c r="E5881" t="s">
        <v>4</v>
      </c>
      <c r="F5881" t="s">
        <v>8168</v>
      </c>
      <c r="G5881" t="s">
        <v>8027</v>
      </c>
      <c r="H5881" t="str">
        <f>VLOOKUP(Sales_Data17[[#This Row],[Delivery Region Index]],Regions_Table[#All],2,0)</f>
        <v>New South Wales</v>
      </c>
      <c r="I5881" t="str">
        <f>VLOOKUP(Sales_Data17[[#This Row],[Delivery Region Index]],Regions_Table[#All],3,0)</f>
        <v>Gosford</v>
      </c>
      <c r="J5881">
        <v>9</v>
      </c>
      <c r="K5881">
        <v>2</v>
      </c>
      <c r="L5881" t="str">
        <f>VLOOKUP(Sales_Data17[[#This Row],[Product Description Index]],Products_Data[#All],2,0)</f>
        <v>Pants</v>
      </c>
      <c r="M5881">
        <v>1</v>
      </c>
      <c r="N5881" s="9">
        <v>110.92222222222223</v>
      </c>
      <c r="O5881" s="9">
        <f>Sales_Data17[[#This Row],[Order Quantity]]*Sales_Data17[[#This Row],[Unit Price]]</f>
        <v>110.92222222222223</v>
      </c>
      <c r="P5881" s="9">
        <v>89.847000000000023</v>
      </c>
      <c r="Q5881" s="9">
        <f>Sales_Data17[[#This Row],[Line Total]]-(Sales_Data17[[#This Row],[Total Unit Cost]]*Sales_Data17[[#This Row],[Order Quantity]])</f>
        <v>21.075222222222209</v>
      </c>
      <c r="R5881" s="1" t="str">
        <f>TEXT(Sales_Data17[[#This Row],[OrderDate]],"MMM")</f>
        <v>Sep</v>
      </c>
      <c r="S5881" s="1" t="str">
        <f t="shared" si="91"/>
        <v>2015</v>
      </c>
    </row>
    <row r="5882" spans="1:19">
      <c r="A5882" t="s">
        <v>5905</v>
      </c>
      <c r="B5882" s="2">
        <v>42248</v>
      </c>
      <c r="C5882" s="2" t="str">
        <f>VLOOKUP(Sales_Data17[[#This Row],[Customer Name Index]],Customer_Data[#All],2,0)</f>
        <v>New Ltd</v>
      </c>
      <c r="D5882">
        <v>7</v>
      </c>
      <c r="E5882" t="s">
        <v>2</v>
      </c>
      <c r="F5882" t="s">
        <v>8168</v>
      </c>
      <c r="G5882" t="s">
        <v>8027</v>
      </c>
      <c r="H5882" t="str">
        <f>VLOOKUP(Sales_Data17[[#This Row],[Delivery Region Index]],Regions_Table[#All],2,0)</f>
        <v>New South Wales</v>
      </c>
      <c r="I5882" t="str">
        <f>VLOOKUP(Sales_Data17[[#This Row],[Delivery Region Index]],Regions_Table[#All],3,0)</f>
        <v>Port Macquarie</v>
      </c>
      <c r="J5882">
        <v>19</v>
      </c>
      <c r="K5882">
        <v>3</v>
      </c>
      <c r="L5882" t="str">
        <f>VLOOKUP(Sales_Data17[[#This Row],[Product Description Index]],Products_Data[#All],2,0)</f>
        <v>Sunglasses</v>
      </c>
      <c r="M5882">
        <v>5</v>
      </c>
      <c r="N5882" s="9">
        <v>256.83333333333331</v>
      </c>
      <c r="O5882" s="9">
        <f>Sales_Data17[[#This Row],[Order Quantity]]*Sales_Data17[[#This Row],[Unit Price]]</f>
        <v>1284.1666666666665</v>
      </c>
      <c r="P5882" s="9">
        <v>120.71166666666666</v>
      </c>
      <c r="Q5882" s="9">
        <f>Sales_Data17[[#This Row],[Line Total]]-(Sales_Data17[[#This Row],[Total Unit Cost]]*Sales_Data17[[#This Row],[Order Quantity]])</f>
        <v>680.60833333333323</v>
      </c>
      <c r="R5882" s="1" t="str">
        <f>TEXT(Sales_Data17[[#This Row],[OrderDate]],"MMM")</f>
        <v>Sep</v>
      </c>
      <c r="S5882" s="1" t="str">
        <f t="shared" si="91"/>
        <v>2015</v>
      </c>
    </row>
    <row r="5883" spans="1:19">
      <c r="A5883" t="s">
        <v>5906</v>
      </c>
      <c r="B5883" s="2">
        <v>42248</v>
      </c>
      <c r="C5883" s="2" t="str">
        <f>VLOOKUP(Sales_Data17[[#This Row],[Customer Name Index]],Customer_Data[#All],2,0)</f>
        <v>Procter Corp</v>
      </c>
      <c r="D5883">
        <v>5</v>
      </c>
      <c r="E5883" t="s">
        <v>3</v>
      </c>
      <c r="F5883" t="s">
        <v>8168</v>
      </c>
      <c r="G5883" t="s">
        <v>8027</v>
      </c>
      <c r="H5883" t="str">
        <f>VLOOKUP(Sales_Data17[[#This Row],[Delivery Region Index]],Regions_Table[#All],2,0)</f>
        <v>New South Wales</v>
      </c>
      <c r="I5883" t="str">
        <f>VLOOKUP(Sales_Data17[[#This Row],[Delivery Region Index]],Regions_Table[#All],3,0)</f>
        <v>Lismore</v>
      </c>
      <c r="J5883">
        <v>14</v>
      </c>
      <c r="K5883">
        <v>2</v>
      </c>
      <c r="L5883" t="str">
        <f>VLOOKUP(Sales_Data17[[#This Row],[Product Description Index]],Products_Data[#All],2,0)</f>
        <v>Pants</v>
      </c>
      <c r="M5883">
        <v>2</v>
      </c>
      <c r="N5883" s="9">
        <v>617.1444444444445</v>
      </c>
      <c r="O5883" s="9">
        <f>Sales_Data17[[#This Row],[Order Quantity]]*Sales_Data17[[#This Row],[Unit Price]]</f>
        <v>1234.288888888889</v>
      </c>
      <c r="P5883" s="9">
        <v>308.57222222222225</v>
      </c>
      <c r="Q5883" s="9">
        <f>Sales_Data17[[#This Row],[Line Total]]-(Sales_Data17[[#This Row],[Total Unit Cost]]*Sales_Data17[[#This Row],[Order Quantity]])</f>
        <v>617.1444444444445</v>
      </c>
      <c r="R5883" s="1" t="str">
        <f>TEXT(Sales_Data17[[#This Row],[OrderDate]],"MMM")</f>
        <v>Sep</v>
      </c>
      <c r="S5883" s="1" t="str">
        <f t="shared" si="91"/>
        <v>2015</v>
      </c>
    </row>
    <row r="5884" spans="1:19">
      <c r="A5884" t="s">
        <v>5907</v>
      </c>
      <c r="B5884" s="2">
        <v>42248</v>
      </c>
      <c r="C5884" s="2" t="str">
        <f>VLOOKUP(Sales_Data17[[#This Row],[Customer Name Index]],Customer_Data[#All],2,0)</f>
        <v>PEDIFIX, Corp</v>
      </c>
      <c r="D5884">
        <v>6</v>
      </c>
      <c r="E5884" t="s">
        <v>2</v>
      </c>
      <c r="F5884" t="s">
        <v>8168</v>
      </c>
      <c r="G5884" t="s">
        <v>8027</v>
      </c>
      <c r="H5884" t="str">
        <f>VLOOKUP(Sales_Data17[[#This Row],[Delivery Region Index]],Regions_Table[#All],2,0)</f>
        <v>New South Wales</v>
      </c>
      <c r="I5884" t="str">
        <f>VLOOKUP(Sales_Data17[[#This Row],[Delivery Region Index]],Regions_Table[#All],3,0)</f>
        <v>Nowra</v>
      </c>
      <c r="J5884">
        <v>17</v>
      </c>
      <c r="K5884">
        <v>3</v>
      </c>
      <c r="L5884" t="str">
        <f>VLOOKUP(Sales_Data17[[#This Row],[Product Description Index]],Products_Data[#All],2,0)</f>
        <v>Sunglasses</v>
      </c>
      <c r="M5884">
        <v>9</v>
      </c>
      <c r="N5884" s="9">
        <v>18.611111111111111</v>
      </c>
      <c r="O5884" s="9">
        <f>Sales_Data17[[#This Row],[Order Quantity]]*Sales_Data17[[#This Row],[Unit Price]]</f>
        <v>167.5</v>
      </c>
      <c r="P5884" s="9">
        <v>7.8166666666666664</v>
      </c>
      <c r="Q5884" s="9">
        <f>Sales_Data17[[#This Row],[Line Total]]-(Sales_Data17[[#This Row],[Total Unit Cost]]*Sales_Data17[[#This Row],[Order Quantity]])</f>
        <v>97.15</v>
      </c>
      <c r="R5884" s="1" t="str">
        <f>TEXT(Sales_Data17[[#This Row],[OrderDate]],"MMM")</f>
        <v>Sep</v>
      </c>
      <c r="S5884" s="1" t="str">
        <f t="shared" si="91"/>
        <v>2015</v>
      </c>
    </row>
    <row r="5885" spans="1:19">
      <c r="A5885" t="s">
        <v>5908</v>
      </c>
      <c r="B5885" s="2">
        <v>42249</v>
      </c>
      <c r="C5885" s="2" t="str">
        <f>VLOOKUP(Sales_Data17[[#This Row],[Customer Name Index]],Customer_Data[#All],2,0)</f>
        <v>Procter Corp</v>
      </c>
      <c r="D5885">
        <v>5</v>
      </c>
      <c r="E5885" t="s">
        <v>4</v>
      </c>
      <c r="F5885" t="s">
        <v>8168</v>
      </c>
      <c r="G5885" t="s">
        <v>8027</v>
      </c>
      <c r="H5885" t="str">
        <f>VLOOKUP(Sales_Data17[[#This Row],[Delivery Region Index]],Regions_Table[#All],2,0)</f>
        <v>New South Wales</v>
      </c>
      <c r="I5885" t="str">
        <f>VLOOKUP(Sales_Data17[[#This Row],[Delivery Region Index]],Regions_Table[#All],3,0)</f>
        <v>Lake Macquarie</v>
      </c>
      <c r="J5885">
        <v>13</v>
      </c>
      <c r="K5885">
        <v>2</v>
      </c>
      <c r="L5885" t="str">
        <f>VLOOKUP(Sales_Data17[[#This Row],[Product Description Index]],Products_Data[#All],2,0)</f>
        <v>Pants</v>
      </c>
      <c r="M5885">
        <v>8</v>
      </c>
      <c r="N5885" s="9">
        <v>278.42222222222222</v>
      </c>
      <c r="O5885" s="9">
        <f>Sales_Data17[[#This Row],[Order Quantity]]*Sales_Data17[[#This Row],[Unit Price]]</f>
        <v>2227.3777777777777</v>
      </c>
      <c r="P5885" s="9">
        <v>144.77955555555556</v>
      </c>
      <c r="Q5885" s="9">
        <f>Sales_Data17[[#This Row],[Line Total]]-(Sales_Data17[[#This Row],[Total Unit Cost]]*Sales_Data17[[#This Row],[Order Quantity]])</f>
        <v>1069.1413333333333</v>
      </c>
      <c r="R5885" s="1" t="str">
        <f>TEXT(Sales_Data17[[#This Row],[OrderDate]],"MMM")</f>
        <v>Sep</v>
      </c>
      <c r="S5885" s="1" t="str">
        <f t="shared" si="91"/>
        <v>2015</v>
      </c>
    </row>
    <row r="5886" spans="1:19">
      <c r="A5886" t="s">
        <v>5909</v>
      </c>
      <c r="B5886" s="2">
        <v>42249</v>
      </c>
      <c r="C5886" s="2" t="str">
        <f>VLOOKUP(Sales_Data17[[#This Row],[Customer Name Index]],Customer_Data[#All],2,0)</f>
        <v xml:space="preserve">Qualitest </v>
      </c>
      <c r="D5886">
        <v>19</v>
      </c>
      <c r="E5886" t="s">
        <v>4</v>
      </c>
      <c r="F5886" t="s">
        <v>8168</v>
      </c>
      <c r="G5886" t="s">
        <v>8028</v>
      </c>
      <c r="H5886" t="str">
        <f>VLOOKUP(Sales_Data17[[#This Row],[Delivery Region Index]],Regions_Table[#All],2,0)</f>
        <v>Victoria</v>
      </c>
      <c r="I5886" t="str">
        <f>VLOOKUP(Sales_Data17[[#This Row],[Delivery Region Index]],Regions_Table[#All],3,0)</f>
        <v>Shepparton</v>
      </c>
      <c r="J5886">
        <v>54</v>
      </c>
      <c r="K5886">
        <v>8</v>
      </c>
      <c r="L5886" t="str">
        <f>VLOOKUP(Sales_Data17[[#This Row],[Product Description Index]],Products_Data[#All],2,0)</f>
        <v>Shoes</v>
      </c>
      <c r="M5886">
        <v>3</v>
      </c>
      <c r="N5886" s="9">
        <v>126.55555555555556</v>
      </c>
      <c r="O5886" s="9">
        <f>Sales_Data17[[#This Row],[Order Quantity]]*Sales_Data17[[#This Row],[Unit Price]]</f>
        <v>379.66666666666669</v>
      </c>
      <c r="P5886" s="9">
        <v>75.933333333333337</v>
      </c>
      <c r="Q5886" s="9">
        <f>Sales_Data17[[#This Row],[Line Total]]-(Sales_Data17[[#This Row],[Total Unit Cost]]*Sales_Data17[[#This Row],[Order Quantity]])</f>
        <v>151.86666666666667</v>
      </c>
      <c r="R5886" s="1" t="str">
        <f>TEXT(Sales_Data17[[#This Row],[OrderDate]],"MMM")</f>
        <v>Sep</v>
      </c>
      <c r="S5886" s="1" t="str">
        <f t="shared" si="91"/>
        <v>2015</v>
      </c>
    </row>
    <row r="5887" spans="1:19">
      <c r="A5887" t="s">
        <v>5910</v>
      </c>
      <c r="B5887" s="2">
        <v>42249</v>
      </c>
      <c r="C5887" s="2" t="str">
        <f>VLOOKUP(Sales_Data17[[#This Row],[Customer Name Index]],Customer_Data[#All],2,0)</f>
        <v>PEDIFIX, Corp</v>
      </c>
      <c r="D5887">
        <v>6</v>
      </c>
      <c r="E5887" t="s">
        <v>4</v>
      </c>
      <c r="F5887" t="s">
        <v>8168</v>
      </c>
      <c r="G5887" t="s">
        <v>8027</v>
      </c>
      <c r="H5887" t="str">
        <f>VLOOKUP(Sales_Data17[[#This Row],[Delivery Region Index]],Regions_Table[#All],2,0)</f>
        <v>New South Wales</v>
      </c>
      <c r="I5887" t="str">
        <f>VLOOKUP(Sales_Data17[[#This Row],[Delivery Region Index]],Regions_Table[#All],3,0)</f>
        <v>Newcastle</v>
      </c>
      <c r="J5887">
        <v>16</v>
      </c>
      <c r="K5887">
        <v>3</v>
      </c>
      <c r="L5887" t="str">
        <f>VLOOKUP(Sales_Data17[[#This Row],[Product Description Index]],Products_Data[#All],2,0)</f>
        <v>Sunglasses</v>
      </c>
      <c r="M5887">
        <v>9</v>
      </c>
      <c r="N5887" s="9">
        <v>437.73333333333335</v>
      </c>
      <c r="O5887" s="9">
        <f>Sales_Data17[[#This Row],[Order Quantity]]*Sales_Data17[[#This Row],[Unit Price]]</f>
        <v>3939.6000000000004</v>
      </c>
      <c r="P5887" s="9">
        <v>284.5266666666667</v>
      </c>
      <c r="Q5887" s="9">
        <f>Sales_Data17[[#This Row],[Line Total]]-(Sales_Data17[[#This Row],[Total Unit Cost]]*Sales_Data17[[#This Row],[Order Quantity]])</f>
        <v>1378.8600000000001</v>
      </c>
      <c r="R5887" s="1" t="str">
        <f>TEXT(Sales_Data17[[#This Row],[OrderDate]],"MMM")</f>
        <v>Sep</v>
      </c>
      <c r="S5887" s="1" t="str">
        <f t="shared" si="91"/>
        <v>2015</v>
      </c>
    </row>
    <row r="5888" spans="1:19">
      <c r="A5888" t="s">
        <v>5911</v>
      </c>
      <c r="B5888" s="2">
        <v>42249</v>
      </c>
      <c r="C5888" s="2" t="str">
        <f>VLOOKUP(Sales_Data17[[#This Row],[Customer Name Index]],Customer_Data[#All],2,0)</f>
        <v xml:space="preserve">Qualitest </v>
      </c>
      <c r="D5888">
        <v>19</v>
      </c>
      <c r="E5888" t="s">
        <v>3</v>
      </c>
      <c r="F5888" t="s">
        <v>8168</v>
      </c>
      <c r="G5888" t="s">
        <v>8028</v>
      </c>
      <c r="H5888" t="str">
        <f>VLOOKUP(Sales_Data17[[#This Row],[Delivery Region Index]],Regions_Table[#All],2,0)</f>
        <v>Victoria</v>
      </c>
      <c r="I5888" t="str">
        <f>VLOOKUP(Sales_Data17[[#This Row],[Delivery Region Index]],Regions_Table[#All],3,0)</f>
        <v>Wangaratta</v>
      </c>
      <c r="J5888">
        <v>56</v>
      </c>
      <c r="K5888">
        <v>8</v>
      </c>
      <c r="L5888" t="str">
        <f>VLOOKUP(Sales_Data17[[#This Row],[Product Description Index]],Products_Data[#All],2,0)</f>
        <v>Shoes</v>
      </c>
      <c r="M5888">
        <v>5</v>
      </c>
      <c r="N5888" s="9">
        <v>218.86666666666667</v>
      </c>
      <c r="O5888" s="9">
        <f>Sales_Data17[[#This Row],[Order Quantity]]*Sales_Data17[[#This Row],[Unit Price]]</f>
        <v>1094.3333333333335</v>
      </c>
      <c r="P5888" s="9">
        <v>155.39533333333333</v>
      </c>
      <c r="Q5888" s="9">
        <f>Sales_Data17[[#This Row],[Line Total]]-(Sales_Data17[[#This Row],[Total Unit Cost]]*Sales_Data17[[#This Row],[Order Quantity]])</f>
        <v>317.3566666666668</v>
      </c>
      <c r="R5888" s="1" t="str">
        <f>TEXT(Sales_Data17[[#This Row],[OrderDate]],"MMM")</f>
        <v>Sep</v>
      </c>
      <c r="S5888" s="1" t="str">
        <f t="shared" si="91"/>
        <v>2015</v>
      </c>
    </row>
    <row r="5889" spans="1:19">
      <c r="A5889" t="s">
        <v>5912</v>
      </c>
      <c r="B5889" s="2">
        <v>42249</v>
      </c>
      <c r="C5889" s="2" t="str">
        <f>VLOOKUP(Sales_Data17[[#This Row],[Customer Name Index]],Customer_Data[#All],2,0)</f>
        <v>Procter Corp</v>
      </c>
      <c r="D5889">
        <v>5</v>
      </c>
      <c r="E5889" t="s">
        <v>4</v>
      </c>
      <c r="F5889" t="s">
        <v>8168</v>
      </c>
      <c r="G5889" t="s">
        <v>8027</v>
      </c>
      <c r="H5889" t="str">
        <f>VLOOKUP(Sales_Data17[[#This Row],[Delivery Region Index]],Regions_Table[#All],2,0)</f>
        <v>New South Wales</v>
      </c>
      <c r="I5889" t="str">
        <f>VLOOKUP(Sales_Data17[[#This Row],[Delivery Region Index]],Regions_Table[#All],3,0)</f>
        <v>Lismore</v>
      </c>
      <c r="J5889">
        <v>14</v>
      </c>
      <c r="K5889">
        <v>2</v>
      </c>
      <c r="L5889" t="str">
        <f>VLOOKUP(Sales_Data17[[#This Row],[Product Description Index]],Products_Data[#All],2,0)</f>
        <v>Pants</v>
      </c>
      <c r="M5889">
        <v>8</v>
      </c>
      <c r="N5889" s="9">
        <v>111.66666666666667</v>
      </c>
      <c r="O5889" s="9">
        <f>Sales_Data17[[#This Row],[Order Quantity]]*Sales_Data17[[#This Row],[Unit Price]]</f>
        <v>893.33333333333337</v>
      </c>
      <c r="P5889" s="9">
        <v>82.63333333333334</v>
      </c>
      <c r="Q5889" s="9">
        <f>Sales_Data17[[#This Row],[Line Total]]-(Sales_Data17[[#This Row],[Total Unit Cost]]*Sales_Data17[[#This Row],[Order Quantity]])</f>
        <v>232.26666666666665</v>
      </c>
      <c r="R5889" s="1" t="str">
        <f>TEXT(Sales_Data17[[#This Row],[OrderDate]],"MMM")</f>
        <v>Sep</v>
      </c>
      <c r="S5889" s="1" t="str">
        <f t="shared" si="91"/>
        <v>2015</v>
      </c>
    </row>
    <row r="5890" spans="1:19">
      <c r="A5890" t="s">
        <v>5913</v>
      </c>
      <c r="B5890" s="2">
        <v>42250</v>
      </c>
      <c r="C5890" s="2" t="str">
        <f>VLOOKUP(Sales_Data17[[#This Row],[Customer Name Index]],Customer_Data[#All],2,0)</f>
        <v>Avon Corp</v>
      </c>
      <c r="D5890">
        <v>1</v>
      </c>
      <c r="E5890" t="s">
        <v>2</v>
      </c>
      <c r="F5890" t="s">
        <v>8168</v>
      </c>
      <c r="G5890" t="s">
        <v>8027</v>
      </c>
      <c r="H5890" t="str">
        <f>VLOOKUP(Sales_Data17[[#This Row],[Delivery Region Index]],Regions_Table[#All],2,0)</f>
        <v>New South Wales</v>
      </c>
      <c r="I5890" t="str">
        <f>VLOOKUP(Sales_Data17[[#This Row],[Delivery Region Index]],Regions_Table[#All],3,0)</f>
        <v>Armidale</v>
      </c>
      <c r="J5890">
        <v>3</v>
      </c>
      <c r="K5890">
        <v>1</v>
      </c>
      <c r="L5890" t="str">
        <f>VLOOKUP(Sales_Data17[[#This Row],[Product Description Index]],Products_Data[#All],2,0)</f>
        <v>Shirts</v>
      </c>
      <c r="M5890">
        <v>1</v>
      </c>
      <c r="N5890" s="9">
        <v>96.033333333333346</v>
      </c>
      <c r="O5890" s="9">
        <f>Sales_Data17[[#This Row],[Order Quantity]]*Sales_Data17[[#This Row],[Unit Price]]</f>
        <v>96.033333333333346</v>
      </c>
      <c r="P5890" s="9">
        <v>42.254666666666672</v>
      </c>
      <c r="Q5890" s="9">
        <f>Sales_Data17[[#This Row],[Line Total]]-(Sales_Data17[[#This Row],[Total Unit Cost]]*Sales_Data17[[#This Row],[Order Quantity]])</f>
        <v>53.778666666666673</v>
      </c>
      <c r="R5890" s="1" t="str">
        <f>TEXT(Sales_Data17[[#This Row],[OrderDate]],"MMM")</f>
        <v>Sep</v>
      </c>
      <c r="S5890" s="1" t="str">
        <f t="shared" ref="S5890:S5953" si="92">TEXT(B5890,"YYY")</f>
        <v>2015</v>
      </c>
    </row>
    <row r="5891" spans="1:19">
      <c r="A5891" t="s">
        <v>5914</v>
      </c>
      <c r="B5891" s="2">
        <v>42250</v>
      </c>
      <c r="C5891" s="2" t="str">
        <f>VLOOKUP(Sales_Data17[[#This Row],[Customer Name Index]],Customer_Data[#All],2,0)</f>
        <v xml:space="preserve">Medline </v>
      </c>
      <c r="D5891">
        <v>12</v>
      </c>
      <c r="E5891" t="s">
        <v>4</v>
      </c>
      <c r="F5891" t="s">
        <v>8168</v>
      </c>
      <c r="G5891" t="s">
        <v>8026</v>
      </c>
      <c r="H5891" t="str">
        <f>VLOOKUP(Sales_Data17[[#This Row],[Delivery Region Index]],Regions_Table[#All],2,0)</f>
        <v>Queensland</v>
      </c>
      <c r="I5891" t="str">
        <f>VLOOKUP(Sales_Data17[[#This Row],[Delivery Region Index]],Regions_Table[#All],3,0)</f>
        <v>Ipswich</v>
      </c>
      <c r="J5891">
        <v>34</v>
      </c>
      <c r="K5891">
        <v>5</v>
      </c>
      <c r="L5891" t="str">
        <f>VLOOKUP(Sales_Data17[[#This Row],[Product Description Index]],Products_Data[#All],2,0)</f>
        <v>Hats</v>
      </c>
      <c r="M5891">
        <v>6</v>
      </c>
      <c r="N5891" s="9">
        <v>25.311111111111114</v>
      </c>
      <c r="O5891" s="9">
        <f>Sales_Data17[[#This Row],[Order Quantity]]*Sales_Data17[[#This Row],[Unit Price]]</f>
        <v>151.86666666666667</v>
      </c>
      <c r="P5891" s="9">
        <v>16.705333333333336</v>
      </c>
      <c r="Q5891" s="9">
        <f>Sales_Data17[[#This Row],[Line Total]]-(Sales_Data17[[#This Row],[Total Unit Cost]]*Sales_Data17[[#This Row],[Order Quantity]])</f>
        <v>51.634666666666661</v>
      </c>
      <c r="R5891" s="1" t="str">
        <f>TEXT(Sales_Data17[[#This Row],[OrderDate]],"MMM")</f>
        <v>Sep</v>
      </c>
      <c r="S5891" s="1" t="str">
        <f t="shared" si="92"/>
        <v>2015</v>
      </c>
    </row>
    <row r="5892" spans="1:19">
      <c r="A5892" t="s">
        <v>5915</v>
      </c>
      <c r="B5892" s="2">
        <v>42250</v>
      </c>
      <c r="C5892" s="2" t="str">
        <f>VLOOKUP(Sales_Data17[[#This Row],[Customer Name Index]],Customer_Data[#All],2,0)</f>
        <v>New Ltd</v>
      </c>
      <c r="D5892">
        <v>7</v>
      </c>
      <c r="E5892" t="s">
        <v>2</v>
      </c>
      <c r="F5892" t="s">
        <v>8168</v>
      </c>
      <c r="G5892" t="s">
        <v>8027</v>
      </c>
      <c r="H5892" t="str">
        <f>VLOOKUP(Sales_Data17[[#This Row],[Delivery Region Index]],Regions_Table[#All],2,0)</f>
        <v>New South Wales</v>
      </c>
      <c r="I5892" t="str">
        <f>VLOOKUP(Sales_Data17[[#This Row],[Delivery Region Index]],Regions_Table[#All],3,0)</f>
        <v>Port Macquarie</v>
      </c>
      <c r="J5892">
        <v>19</v>
      </c>
      <c r="K5892">
        <v>3</v>
      </c>
      <c r="L5892" t="str">
        <f>VLOOKUP(Sales_Data17[[#This Row],[Product Description Index]],Products_Data[#All],2,0)</f>
        <v>Sunglasses</v>
      </c>
      <c r="M5892">
        <v>8</v>
      </c>
      <c r="N5892" s="9">
        <v>119.11111111111111</v>
      </c>
      <c r="O5892" s="9">
        <f>Sales_Data17[[#This Row],[Order Quantity]]*Sales_Data17[[#This Row],[Unit Price]]</f>
        <v>952.88888888888891</v>
      </c>
      <c r="P5892" s="9">
        <v>47.644444444444446</v>
      </c>
      <c r="Q5892" s="9">
        <f>Sales_Data17[[#This Row],[Line Total]]-(Sales_Data17[[#This Row],[Total Unit Cost]]*Sales_Data17[[#This Row],[Order Quantity]])</f>
        <v>571.73333333333335</v>
      </c>
      <c r="R5892" s="1" t="str">
        <f>TEXT(Sales_Data17[[#This Row],[OrderDate]],"MMM")</f>
        <v>Sep</v>
      </c>
      <c r="S5892" s="1" t="str">
        <f t="shared" si="92"/>
        <v>2015</v>
      </c>
    </row>
    <row r="5893" spans="1:19">
      <c r="A5893" t="s">
        <v>5916</v>
      </c>
      <c r="B5893" s="2">
        <v>42250</v>
      </c>
      <c r="C5893" s="2" t="str">
        <f>VLOOKUP(Sales_Data17[[#This Row],[Customer Name Index]],Customer_Data[#All],2,0)</f>
        <v>21st Ltd</v>
      </c>
      <c r="D5893">
        <v>10</v>
      </c>
      <c r="E5893" t="s">
        <v>2</v>
      </c>
      <c r="F5893" t="s">
        <v>8168</v>
      </c>
      <c r="G5893" t="s">
        <v>8026</v>
      </c>
      <c r="H5893" t="str">
        <f>VLOOKUP(Sales_Data17[[#This Row],[Delivery Region Index]],Regions_Table[#All],2,0)</f>
        <v>Queensland</v>
      </c>
      <c r="I5893" t="str">
        <f>VLOOKUP(Sales_Data17[[#This Row],[Delivery Region Index]],Regions_Table[#All],3,0)</f>
        <v>Cairns</v>
      </c>
      <c r="J5893">
        <v>28</v>
      </c>
      <c r="K5893">
        <v>4</v>
      </c>
      <c r="L5893" t="str">
        <f>VLOOKUP(Sales_Data17[[#This Row],[Product Description Index]],Products_Data[#All],2,0)</f>
        <v>Jeans</v>
      </c>
      <c r="M5893">
        <v>1</v>
      </c>
      <c r="N5893" s="9">
        <v>82.63333333333334</v>
      </c>
      <c r="O5893" s="9">
        <f>Sales_Data17[[#This Row],[Order Quantity]]*Sales_Data17[[#This Row],[Unit Price]]</f>
        <v>82.63333333333334</v>
      </c>
      <c r="P5893" s="9">
        <v>61.975000000000009</v>
      </c>
      <c r="Q5893" s="9">
        <f>Sales_Data17[[#This Row],[Line Total]]-(Sales_Data17[[#This Row],[Total Unit Cost]]*Sales_Data17[[#This Row],[Order Quantity]])</f>
        <v>20.658333333333331</v>
      </c>
      <c r="R5893" s="1" t="str">
        <f>TEXT(Sales_Data17[[#This Row],[OrderDate]],"MMM")</f>
        <v>Sep</v>
      </c>
      <c r="S5893" s="1" t="str">
        <f t="shared" si="92"/>
        <v>2015</v>
      </c>
    </row>
    <row r="5894" spans="1:19">
      <c r="A5894" t="s">
        <v>5917</v>
      </c>
      <c r="B5894" s="2">
        <v>42251</v>
      </c>
      <c r="C5894" s="2" t="str">
        <f>VLOOKUP(Sales_Data17[[#This Row],[Customer Name Index]],Customer_Data[#All],2,0)</f>
        <v>21st Ltd</v>
      </c>
      <c r="D5894">
        <v>10</v>
      </c>
      <c r="E5894" t="s">
        <v>2</v>
      </c>
      <c r="F5894" t="s">
        <v>8168</v>
      </c>
      <c r="G5894" t="s">
        <v>8026</v>
      </c>
      <c r="H5894" t="str">
        <f>VLOOKUP(Sales_Data17[[#This Row],[Delivery Region Index]],Regions_Table[#All],2,0)</f>
        <v>Queensland</v>
      </c>
      <c r="I5894" t="str">
        <f>VLOOKUP(Sales_Data17[[#This Row],[Delivery Region Index]],Regions_Table[#All],3,0)</f>
        <v>Cairns</v>
      </c>
      <c r="J5894">
        <v>28</v>
      </c>
      <c r="K5894">
        <v>4</v>
      </c>
      <c r="L5894" t="str">
        <f>VLOOKUP(Sales_Data17[[#This Row],[Product Description Index]],Products_Data[#All],2,0)</f>
        <v>Jeans</v>
      </c>
      <c r="M5894">
        <v>3</v>
      </c>
      <c r="N5894" s="9">
        <v>210.67777777777781</v>
      </c>
      <c r="O5894" s="9">
        <f>Sales_Data17[[#This Row],[Order Quantity]]*Sales_Data17[[#This Row],[Unit Price]]</f>
        <v>632.03333333333342</v>
      </c>
      <c r="P5894" s="9">
        <v>105.3388888888889</v>
      </c>
      <c r="Q5894" s="9">
        <f>Sales_Data17[[#This Row],[Line Total]]-(Sales_Data17[[#This Row],[Total Unit Cost]]*Sales_Data17[[#This Row],[Order Quantity]])</f>
        <v>316.01666666666671</v>
      </c>
      <c r="R5894" s="1" t="str">
        <f>TEXT(Sales_Data17[[#This Row],[OrderDate]],"MMM")</f>
        <v>Sep</v>
      </c>
      <c r="S5894" s="1" t="str">
        <f t="shared" si="92"/>
        <v>2015</v>
      </c>
    </row>
    <row r="5895" spans="1:19">
      <c r="A5895" t="s">
        <v>5918</v>
      </c>
      <c r="B5895" s="2">
        <v>42251</v>
      </c>
      <c r="C5895" s="2" t="str">
        <f>VLOOKUP(Sales_Data17[[#This Row],[Customer Name Index]],Customer_Data[#All],2,0)</f>
        <v xml:space="preserve">WakeFern </v>
      </c>
      <c r="D5895">
        <v>2</v>
      </c>
      <c r="E5895" t="s">
        <v>4</v>
      </c>
      <c r="F5895" t="s">
        <v>8168</v>
      </c>
      <c r="G5895" t="s">
        <v>8027</v>
      </c>
      <c r="H5895" t="str">
        <f>VLOOKUP(Sales_Data17[[#This Row],[Delivery Region Index]],Regions_Table[#All],2,0)</f>
        <v>New South Wales</v>
      </c>
      <c r="I5895" t="str">
        <f>VLOOKUP(Sales_Data17[[#This Row],[Delivery Region Index]],Regions_Table[#All],3,0)</f>
        <v>Bathurst</v>
      </c>
      <c r="J5895">
        <v>4</v>
      </c>
      <c r="K5895">
        <v>1</v>
      </c>
      <c r="L5895" t="str">
        <f>VLOOKUP(Sales_Data17[[#This Row],[Product Description Index]],Products_Data[#All],2,0)</f>
        <v>Shirts</v>
      </c>
      <c r="M5895">
        <v>1</v>
      </c>
      <c r="N5895" s="9">
        <v>206.95555555555558</v>
      </c>
      <c r="O5895" s="9">
        <f>Sales_Data17[[#This Row],[Order Quantity]]*Sales_Data17[[#This Row],[Unit Price]]</f>
        <v>206.95555555555558</v>
      </c>
      <c r="P5895" s="9">
        <v>173.84266666666667</v>
      </c>
      <c r="Q5895" s="9">
        <f>Sales_Data17[[#This Row],[Line Total]]-(Sales_Data17[[#This Row],[Total Unit Cost]]*Sales_Data17[[#This Row],[Order Quantity]])</f>
        <v>33.112888888888904</v>
      </c>
      <c r="R5895" s="1" t="str">
        <f>TEXT(Sales_Data17[[#This Row],[OrderDate]],"MMM")</f>
        <v>Sep</v>
      </c>
      <c r="S5895" s="1" t="str">
        <f t="shared" si="92"/>
        <v>2015</v>
      </c>
    </row>
    <row r="5896" spans="1:19">
      <c r="A5896" t="s">
        <v>5919</v>
      </c>
      <c r="B5896" s="2">
        <v>42251</v>
      </c>
      <c r="C5896" s="2" t="str">
        <f>VLOOKUP(Sales_Data17[[#This Row],[Customer Name Index]],Customer_Data[#All],2,0)</f>
        <v>3LAB, Ltd</v>
      </c>
      <c r="D5896">
        <v>16</v>
      </c>
      <c r="E5896" t="s">
        <v>2</v>
      </c>
      <c r="F5896" t="s">
        <v>8168</v>
      </c>
      <c r="G5896" t="s">
        <v>8025</v>
      </c>
      <c r="H5896" t="str">
        <f>VLOOKUP(Sales_Data17[[#This Row],[Delivery Region Index]],Regions_Table[#All],2,0)</f>
        <v>South Australia</v>
      </c>
      <c r="I5896" t="str">
        <f>VLOOKUP(Sales_Data17[[#This Row],[Delivery Region Index]],Regions_Table[#All],3,0)</f>
        <v>Adelaide</v>
      </c>
      <c r="J5896">
        <v>46</v>
      </c>
      <c r="K5896">
        <v>7</v>
      </c>
      <c r="L5896" t="str">
        <f>VLOOKUP(Sales_Data17[[#This Row],[Product Description Index]],Products_Data[#All],2,0)</f>
        <v>Dress Shirts</v>
      </c>
      <c r="M5896">
        <v>6</v>
      </c>
      <c r="N5896" s="9">
        <v>430.28888888888889</v>
      </c>
      <c r="O5896" s="9">
        <f>Sales_Data17[[#This Row],[Order Quantity]]*Sales_Data17[[#This Row],[Unit Price]]</f>
        <v>2581.7333333333336</v>
      </c>
      <c r="P5896" s="9">
        <v>339.92822222222225</v>
      </c>
      <c r="Q5896" s="9">
        <f>Sales_Data17[[#This Row],[Line Total]]-(Sales_Data17[[#This Row],[Total Unit Cost]]*Sales_Data17[[#This Row],[Order Quantity]])</f>
        <v>542.16400000000021</v>
      </c>
      <c r="R5896" s="1" t="str">
        <f>TEXT(Sales_Data17[[#This Row],[OrderDate]],"MMM")</f>
        <v>Sep</v>
      </c>
      <c r="S5896" s="1" t="str">
        <f t="shared" si="92"/>
        <v>2015</v>
      </c>
    </row>
    <row r="5897" spans="1:19">
      <c r="A5897" t="s">
        <v>5920</v>
      </c>
      <c r="B5897" s="2">
        <v>42251</v>
      </c>
      <c r="C5897" s="2" t="str">
        <f>VLOOKUP(Sales_Data17[[#This Row],[Customer Name Index]],Customer_Data[#All],2,0)</f>
        <v>Ole Group</v>
      </c>
      <c r="D5897">
        <v>13</v>
      </c>
      <c r="E5897" t="s">
        <v>2</v>
      </c>
      <c r="F5897" t="s">
        <v>8168</v>
      </c>
      <c r="G5897" t="s">
        <v>8026</v>
      </c>
      <c r="H5897" t="str">
        <f>VLOOKUP(Sales_Data17[[#This Row],[Delivery Region Index]],Regions_Table[#All],2,0)</f>
        <v>Queensland</v>
      </c>
      <c r="I5897" t="str">
        <f>VLOOKUP(Sales_Data17[[#This Row],[Delivery Region Index]],Regions_Table[#All],3,0)</f>
        <v>Maryborough</v>
      </c>
      <c r="J5897">
        <v>37</v>
      </c>
      <c r="K5897">
        <v>6</v>
      </c>
      <c r="L5897" t="str">
        <f>VLOOKUP(Sales_Data17[[#This Row],[Product Description Index]],Products_Data[#All],2,0)</f>
        <v>Socks</v>
      </c>
      <c r="M5897">
        <v>1</v>
      </c>
      <c r="N5897" s="9">
        <v>275.44444444444446</v>
      </c>
      <c r="O5897" s="9">
        <f>Sales_Data17[[#This Row],[Order Quantity]]*Sales_Data17[[#This Row],[Unit Price]]</f>
        <v>275.44444444444446</v>
      </c>
      <c r="P5897" s="9">
        <v>168.02111111111111</v>
      </c>
      <c r="Q5897" s="9">
        <f>Sales_Data17[[#This Row],[Line Total]]-(Sales_Data17[[#This Row],[Total Unit Cost]]*Sales_Data17[[#This Row],[Order Quantity]])</f>
        <v>107.42333333333335</v>
      </c>
      <c r="R5897" s="1" t="str">
        <f>TEXT(Sales_Data17[[#This Row],[OrderDate]],"MMM")</f>
        <v>Sep</v>
      </c>
      <c r="S5897" s="1" t="str">
        <f t="shared" si="92"/>
        <v>2015</v>
      </c>
    </row>
    <row r="5898" spans="1:19">
      <c r="A5898" t="s">
        <v>5921</v>
      </c>
      <c r="B5898" s="2">
        <v>42251</v>
      </c>
      <c r="C5898" s="2" t="str">
        <f>VLOOKUP(Sales_Data17[[#This Row],[Customer Name Index]],Customer_Data[#All],2,0)</f>
        <v xml:space="preserve">Linde </v>
      </c>
      <c r="D5898">
        <v>14</v>
      </c>
      <c r="E5898" t="s">
        <v>3</v>
      </c>
      <c r="F5898" t="s">
        <v>8168</v>
      </c>
      <c r="G5898" t="s">
        <v>8026</v>
      </c>
      <c r="H5898" t="str">
        <f>VLOOKUP(Sales_Data17[[#This Row],[Delivery Region Index]],Regions_Table[#All],2,0)</f>
        <v>Queensland</v>
      </c>
      <c r="I5898" t="str">
        <f>VLOOKUP(Sales_Data17[[#This Row],[Delivery Region Index]],Regions_Table[#All],3,0)</f>
        <v>Redcliffe</v>
      </c>
      <c r="J5898">
        <v>40</v>
      </c>
      <c r="K5898">
        <v>6</v>
      </c>
      <c r="L5898" t="str">
        <f>VLOOKUP(Sales_Data17[[#This Row],[Product Description Index]],Products_Data[#All],2,0)</f>
        <v>Socks</v>
      </c>
      <c r="M5898">
        <v>4</v>
      </c>
      <c r="N5898" s="9">
        <v>190.57777777777778</v>
      </c>
      <c r="O5898" s="9">
        <f>Sales_Data17[[#This Row],[Order Quantity]]*Sales_Data17[[#This Row],[Unit Price]]</f>
        <v>762.31111111111113</v>
      </c>
      <c r="P5898" s="9">
        <v>133.40444444444444</v>
      </c>
      <c r="Q5898" s="9">
        <f>Sales_Data17[[#This Row],[Line Total]]-(Sales_Data17[[#This Row],[Total Unit Cost]]*Sales_Data17[[#This Row],[Order Quantity]])</f>
        <v>228.69333333333338</v>
      </c>
      <c r="R5898" s="1" t="str">
        <f>TEXT(Sales_Data17[[#This Row],[OrderDate]],"MMM")</f>
        <v>Sep</v>
      </c>
      <c r="S5898" s="1" t="str">
        <f t="shared" si="92"/>
        <v>2015</v>
      </c>
    </row>
    <row r="5899" spans="1:19">
      <c r="A5899" t="s">
        <v>5922</v>
      </c>
      <c r="B5899" s="2">
        <v>42251</v>
      </c>
      <c r="C5899" s="2" t="str">
        <f>VLOOKUP(Sales_Data17[[#This Row],[Customer Name Index]],Customer_Data[#All],2,0)</f>
        <v xml:space="preserve">Linde </v>
      </c>
      <c r="D5899">
        <v>14</v>
      </c>
      <c r="E5899" t="s">
        <v>4</v>
      </c>
      <c r="F5899" t="s">
        <v>8168</v>
      </c>
      <c r="G5899" t="s">
        <v>8026</v>
      </c>
      <c r="H5899" t="str">
        <f>VLOOKUP(Sales_Data17[[#This Row],[Delivery Region Index]],Regions_Table[#All],2,0)</f>
        <v>Queensland</v>
      </c>
      <c r="I5899" t="str">
        <f>VLOOKUP(Sales_Data17[[#This Row],[Delivery Region Index]],Regions_Table[#All],3,0)</f>
        <v>Nambour</v>
      </c>
      <c r="J5899">
        <v>39</v>
      </c>
      <c r="K5899">
        <v>6</v>
      </c>
      <c r="L5899" t="str">
        <f>VLOOKUP(Sales_Data17[[#This Row],[Product Description Index]],Products_Data[#All],2,0)</f>
        <v>Socks</v>
      </c>
      <c r="M5899">
        <v>2</v>
      </c>
      <c r="N5899" s="9">
        <v>427.31111111111113</v>
      </c>
      <c r="O5899" s="9">
        <f>Sales_Data17[[#This Row],[Order Quantity]]*Sales_Data17[[#This Row],[Unit Price]]</f>
        <v>854.62222222222226</v>
      </c>
      <c r="P5899" s="9">
        <v>209.38244444444445</v>
      </c>
      <c r="Q5899" s="9">
        <f>Sales_Data17[[#This Row],[Line Total]]-(Sales_Data17[[#This Row],[Total Unit Cost]]*Sales_Data17[[#This Row],[Order Quantity]])</f>
        <v>435.85733333333337</v>
      </c>
      <c r="R5899" s="1" t="str">
        <f>TEXT(Sales_Data17[[#This Row],[OrderDate]],"MMM")</f>
        <v>Sep</v>
      </c>
      <c r="S5899" s="1" t="str">
        <f t="shared" si="92"/>
        <v>2015</v>
      </c>
    </row>
    <row r="5900" spans="1:19">
      <c r="A5900" t="s">
        <v>5923</v>
      </c>
      <c r="B5900" s="2">
        <v>42253</v>
      </c>
      <c r="C5900" s="2" t="str">
        <f>VLOOKUP(Sales_Data17[[#This Row],[Customer Name Index]],Customer_Data[#All],2,0)</f>
        <v>Apollo Ltd</v>
      </c>
      <c r="D5900">
        <v>11</v>
      </c>
      <c r="E5900" t="s">
        <v>2</v>
      </c>
      <c r="F5900" t="s">
        <v>8168</v>
      </c>
      <c r="G5900" t="s">
        <v>8026</v>
      </c>
      <c r="H5900" t="str">
        <f>VLOOKUP(Sales_Data17[[#This Row],[Delivery Region Index]],Regions_Table[#All],2,0)</f>
        <v>Queensland</v>
      </c>
      <c r="I5900" t="str">
        <f>VLOOKUP(Sales_Data17[[#This Row],[Delivery Region Index]],Regions_Table[#All],3,0)</f>
        <v>Gold Coast</v>
      </c>
      <c r="J5900">
        <v>31</v>
      </c>
      <c r="K5900">
        <v>5</v>
      </c>
      <c r="L5900" t="str">
        <f>VLOOKUP(Sales_Data17[[#This Row],[Product Description Index]],Products_Data[#All],2,0)</f>
        <v>Hats</v>
      </c>
      <c r="M5900">
        <v>6</v>
      </c>
      <c r="N5900" s="9">
        <v>355.84444444444443</v>
      </c>
      <c r="O5900" s="9">
        <f>Sales_Data17[[#This Row],[Order Quantity]]*Sales_Data17[[#This Row],[Unit Price]]</f>
        <v>2135.0666666666666</v>
      </c>
      <c r="P5900" s="9">
        <v>227.74044444444442</v>
      </c>
      <c r="Q5900" s="9">
        <f>Sales_Data17[[#This Row],[Line Total]]-(Sales_Data17[[#This Row],[Total Unit Cost]]*Sales_Data17[[#This Row],[Order Quantity]])</f>
        <v>768.62400000000002</v>
      </c>
      <c r="R5900" s="1" t="str">
        <f>TEXT(Sales_Data17[[#This Row],[OrderDate]],"MMM")</f>
        <v>Sep</v>
      </c>
      <c r="S5900" s="1" t="str">
        <f t="shared" si="92"/>
        <v>2015</v>
      </c>
    </row>
    <row r="5901" spans="1:19">
      <c r="A5901" t="s">
        <v>5924</v>
      </c>
      <c r="B5901" s="2">
        <v>42253</v>
      </c>
      <c r="C5901" s="2" t="str">
        <f>VLOOKUP(Sales_Data17[[#This Row],[Customer Name Index]],Customer_Data[#All],2,0)</f>
        <v>Eminence Corp</v>
      </c>
      <c r="D5901">
        <v>18</v>
      </c>
      <c r="E5901" t="s">
        <v>2</v>
      </c>
      <c r="F5901" t="s">
        <v>8168</v>
      </c>
      <c r="G5901" t="s">
        <v>8025</v>
      </c>
      <c r="H5901" t="str">
        <f>VLOOKUP(Sales_Data17[[#This Row],[Delivery Region Index]],Regions_Table[#All],2,0)</f>
        <v>Victoria</v>
      </c>
      <c r="I5901" t="str">
        <f>VLOOKUP(Sales_Data17[[#This Row],[Delivery Region Index]],Regions_Table[#All],3,0)</f>
        <v>Geelong</v>
      </c>
      <c r="J5901">
        <v>51</v>
      </c>
      <c r="K5901">
        <v>8</v>
      </c>
      <c r="L5901" t="str">
        <f>VLOOKUP(Sales_Data17[[#This Row],[Product Description Index]],Products_Data[#All],2,0)</f>
        <v>Shoes</v>
      </c>
      <c r="M5901">
        <v>5</v>
      </c>
      <c r="N5901" s="9">
        <v>81.144444444444446</v>
      </c>
      <c r="O5901" s="9">
        <f>Sales_Data17[[#This Row],[Order Quantity]]*Sales_Data17[[#This Row],[Unit Price]]</f>
        <v>405.72222222222223</v>
      </c>
      <c r="P5901" s="9">
        <v>48.686666666666667</v>
      </c>
      <c r="Q5901" s="9">
        <f>Sales_Data17[[#This Row],[Line Total]]-(Sales_Data17[[#This Row],[Total Unit Cost]]*Sales_Data17[[#This Row],[Order Quantity]])</f>
        <v>162.28888888888889</v>
      </c>
      <c r="R5901" s="1" t="str">
        <f>TEXT(Sales_Data17[[#This Row],[OrderDate]],"MMM")</f>
        <v>Sep</v>
      </c>
      <c r="S5901" s="1" t="str">
        <f t="shared" si="92"/>
        <v>2015</v>
      </c>
    </row>
    <row r="5902" spans="1:19">
      <c r="A5902" t="s">
        <v>5925</v>
      </c>
      <c r="B5902" s="2">
        <v>42254</v>
      </c>
      <c r="C5902" s="2" t="str">
        <f>VLOOKUP(Sales_Data17[[#This Row],[Customer Name Index]],Customer_Data[#All],2,0)</f>
        <v>Rochester Ltd</v>
      </c>
      <c r="D5902">
        <v>15</v>
      </c>
      <c r="E5902" t="s">
        <v>2</v>
      </c>
      <c r="F5902" t="s">
        <v>8168</v>
      </c>
      <c r="G5902" t="s">
        <v>8025</v>
      </c>
      <c r="H5902" t="str">
        <f>VLOOKUP(Sales_Data17[[#This Row],[Delivery Region Index]],Regions_Table[#All],2,0)</f>
        <v>Queensland</v>
      </c>
      <c r="I5902" t="str">
        <f>VLOOKUP(Sales_Data17[[#This Row],[Delivery Region Index]],Regions_Table[#All],3,0)</f>
        <v>Sunshine Coast</v>
      </c>
      <c r="J5902">
        <v>42</v>
      </c>
      <c r="K5902">
        <v>6</v>
      </c>
      <c r="L5902" t="str">
        <f>VLOOKUP(Sales_Data17[[#This Row],[Product Description Index]],Products_Data[#All],2,0)</f>
        <v>Socks</v>
      </c>
      <c r="M5902">
        <v>6</v>
      </c>
      <c r="N5902" s="9">
        <v>209.93333333333334</v>
      </c>
      <c r="O5902" s="9">
        <f>Sales_Data17[[#This Row],[Order Quantity]]*Sales_Data17[[#This Row],[Unit Price]]</f>
        <v>1259.5999999999999</v>
      </c>
      <c r="P5902" s="9">
        <v>172.14533333333333</v>
      </c>
      <c r="Q5902" s="9">
        <f>Sales_Data17[[#This Row],[Line Total]]-(Sales_Data17[[#This Row],[Total Unit Cost]]*Sales_Data17[[#This Row],[Order Quantity]])</f>
        <v>226.72800000000007</v>
      </c>
      <c r="R5902" s="1" t="str">
        <f>TEXT(Sales_Data17[[#This Row],[OrderDate]],"MMM")</f>
        <v>Sep</v>
      </c>
      <c r="S5902" s="1" t="str">
        <f t="shared" si="92"/>
        <v>2015</v>
      </c>
    </row>
    <row r="5903" spans="1:19">
      <c r="A5903" t="s">
        <v>5926</v>
      </c>
      <c r="B5903" s="2">
        <v>42255</v>
      </c>
      <c r="C5903" s="2" t="str">
        <f>VLOOKUP(Sales_Data17[[#This Row],[Customer Name Index]],Customer_Data[#All],2,0)</f>
        <v>Apollo Ltd</v>
      </c>
      <c r="D5903">
        <v>11</v>
      </c>
      <c r="E5903" t="s">
        <v>4</v>
      </c>
      <c r="F5903" t="s">
        <v>8168</v>
      </c>
      <c r="G5903" t="s">
        <v>8026</v>
      </c>
      <c r="H5903" t="str">
        <f>VLOOKUP(Sales_Data17[[#This Row],[Delivery Region Index]],Regions_Table[#All],2,0)</f>
        <v>Queensland</v>
      </c>
      <c r="I5903" t="str">
        <f>VLOOKUP(Sales_Data17[[#This Row],[Delivery Region Index]],Regions_Table[#All],3,0)</f>
        <v>Gympie</v>
      </c>
      <c r="J5903">
        <v>32</v>
      </c>
      <c r="K5903">
        <v>5</v>
      </c>
      <c r="L5903" t="str">
        <f>VLOOKUP(Sales_Data17[[#This Row],[Product Description Index]],Products_Data[#All],2,0)</f>
        <v>Hats</v>
      </c>
      <c r="M5903">
        <v>8</v>
      </c>
      <c r="N5903" s="9">
        <v>442.20000000000005</v>
      </c>
      <c r="O5903" s="9">
        <f>Sales_Data17[[#This Row],[Order Quantity]]*Sales_Data17[[#This Row],[Unit Price]]</f>
        <v>3537.6000000000004</v>
      </c>
      <c r="P5903" s="9">
        <v>371.44800000000004</v>
      </c>
      <c r="Q5903" s="9">
        <f>Sales_Data17[[#This Row],[Line Total]]-(Sales_Data17[[#This Row],[Total Unit Cost]]*Sales_Data17[[#This Row],[Order Quantity]])</f>
        <v>566.01600000000008</v>
      </c>
      <c r="R5903" s="1" t="str">
        <f>TEXT(Sales_Data17[[#This Row],[OrderDate]],"MMM")</f>
        <v>Sep</v>
      </c>
      <c r="S5903" s="1" t="str">
        <f t="shared" si="92"/>
        <v>2015</v>
      </c>
    </row>
    <row r="5904" spans="1:19">
      <c r="A5904" t="s">
        <v>5927</v>
      </c>
      <c r="B5904" s="2">
        <v>42255</v>
      </c>
      <c r="C5904" s="2" t="str">
        <f>VLOOKUP(Sales_Data17[[#This Row],[Customer Name Index]],Customer_Data[#All],2,0)</f>
        <v>Procter Corp</v>
      </c>
      <c r="D5904">
        <v>5</v>
      </c>
      <c r="E5904" t="s">
        <v>2</v>
      </c>
      <c r="F5904" t="s">
        <v>8168</v>
      </c>
      <c r="G5904" t="s">
        <v>8027</v>
      </c>
      <c r="H5904" t="str">
        <f>VLOOKUP(Sales_Data17[[#This Row],[Delivery Region Index]],Regions_Table[#All],2,0)</f>
        <v>New South Wales</v>
      </c>
      <c r="I5904" t="str">
        <f>VLOOKUP(Sales_Data17[[#This Row],[Delivery Region Index]],Regions_Table[#All],3,0)</f>
        <v>Lake Macquarie</v>
      </c>
      <c r="J5904">
        <v>13</v>
      </c>
      <c r="K5904">
        <v>2</v>
      </c>
      <c r="L5904" t="str">
        <f>VLOOKUP(Sales_Data17[[#This Row],[Product Description Index]],Products_Data[#All],2,0)</f>
        <v>Pants</v>
      </c>
      <c r="M5904">
        <v>3</v>
      </c>
      <c r="N5904" s="9">
        <v>216.63333333333333</v>
      </c>
      <c r="O5904" s="9">
        <f>Sales_Data17[[#This Row],[Order Quantity]]*Sales_Data17[[#This Row],[Unit Price]]</f>
        <v>649.9</v>
      </c>
      <c r="P5904" s="9">
        <v>173.3066666666667</v>
      </c>
      <c r="Q5904" s="9">
        <f>Sales_Data17[[#This Row],[Line Total]]-(Sales_Data17[[#This Row],[Total Unit Cost]]*Sales_Data17[[#This Row],[Order Quantity]])</f>
        <v>129.9799999999999</v>
      </c>
      <c r="R5904" s="1" t="str">
        <f>TEXT(Sales_Data17[[#This Row],[OrderDate]],"MMM")</f>
        <v>Sep</v>
      </c>
      <c r="S5904" s="1" t="str">
        <f t="shared" si="92"/>
        <v>2015</v>
      </c>
    </row>
    <row r="5905" spans="1:19">
      <c r="A5905" t="s">
        <v>5928</v>
      </c>
      <c r="B5905" s="2">
        <v>42255</v>
      </c>
      <c r="C5905" s="2" t="str">
        <f>VLOOKUP(Sales_Data17[[#This Row],[Customer Name Index]],Customer_Data[#All],2,0)</f>
        <v>Elorac, Corp</v>
      </c>
      <c r="D5905">
        <v>3</v>
      </c>
      <c r="E5905" t="s">
        <v>3</v>
      </c>
      <c r="F5905" t="s">
        <v>8168</v>
      </c>
      <c r="G5905" t="s">
        <v>8027</v>
      </c>
      <c r="H5905" t="str">
        <f>VLOOKUP(Sales_Data17[[#This Row],[Delivery Region Index]],Regions_Table[#All],2,0)</f>
        <v>New South Wales</v>
      </c>
      <c r="I5905" t="str">
        <f>VLOOKUP(Sales_Data17[[#This Row],[Delivery Region Index]],Regions_Table[#All],3,0)</f>
        <v>Cessnock</v>
      </c>
      <c r="J5905">
        <v>6</v>
      </c>
      <c r="K5905">
        <v>1</v>
      </c>
      <c r="L5905" t="str">
        <f>VLOOKUP(Sales_Data17[[#This Row],[Product Description Index]],Products_Data[#All],2,0)</f>
        <v>Shirts</v>
      </c>
      <c r="M5905">
        <v>5</v>
      </c>
      <c r="N5905" s="9">
        <v>249.38888888888889</v>
      </c>
      <c r="O5905" s="9">
        <f>Sales_Data17[[#This Row],[Order Quantity]]*Sales_Data17[[#This Row],[Unit Price]]</f>
        <v>1246.9444444444443</v>
      </c>
      <c r="P5905" s="9">
        <v>187.04166666666666</v>
      </c>
      <c r="Q5905" s="9">
        <f>Sales_Data17[[#This Row],[Line Total]]-(Sales_Data17[[#This Row],[Total Unit Cost]]*Sales_Data17[[#This Row],[Order Quantity]])</f>
        <v>311.73611111111109</v>
      </c>
      <c r="R5905" s="1" t="str">
        <f>TEXT(Sales_Data17[[#This Row],[OrderDate]],"MMM")</f>
        <v>Sep</v>
      </c>
      <c r="S5905" s="1" t="str">
        <f t="shared" si="92"/>
        <v>2015</v>
      </c>
    </row>
    <row r="5906" spans="1:19">
      <c r="A5906" t="s">
        <v>5929</v>
      </c>
      <c r="B5906" s="2">
        <v>42255</v>
      </c>
      <c r="C5906" s="2" t="str">
        <f>VLOOKUP(Sales_Data17[[#This Row],[Customer Name Index]],Customer_Data[#All],2,0)</f>
        <v xml:space="preserve">Ei </v>
      </c>
      <c r="D5906">
        <v>9</v>
      </c>
      <c r="E5906" t="s">
        <v>3</v>
      </c>
      <c r="F5906" t="s">
        <v>8168</v>
      </c>
      <c r="G5906" t="s">
        <v>8027</v>
      </c>
      <c r="H5906" t="str">
        <f>VLOOKUP(Sales_Data17[[#This Row],[Delivery Region Index]],Regions_Table[#All],2,0)</f>
        <v>Queensland</v>
      </c>
      <c r="I5906" t="str">
        <f>VLOOKUP(Sales_Data17[[#This Row],[Delivery Region Index]],Regions_Table[#All],3,0)</f>
        <v>Brisbane</v>
      </c>
      <c r="J5906">
        <v>26</v>
      </c>
      <c r="K5906">
        <v>4</v>
      </c>
      <c r="L5906" t="str">
        <f>VLOOKUP(Sales_Data17[[#This Row],[Product Description Index]],Products_Data[#All],2,0)</f>
        <v>Jeans</v>
      </c>
      <c r="M5906">
        <v>4</v>
      </c>
      <c r="N5906" s="9">
        <v>279.16666666666669</v>
      </c>
      <c r="O5906" s="9">
        <f>Sales_Data17[[#This Row],[Order Quantity]]*Sales_Data17[[#This Row],[Unit Price]]</f>
        <v>1116.6666666666667</v>
      </c>
      <c r="P5906" s="9">
        <v>136.79166666666666</v>
      </c>
      <c r="Q5906" s="9">
        <f>Sales_Data17[[#This Row],[Line Total]]-(Sales_Data17[[#This Row],[Total Unit Cost]]*Sales_Data17[[#This Row],[Order Quantity]])</f>
        <v>569.50000000000011</v>
      </c>
      <c r="R5906" s="1" t="str">
        <f>TEXT(Sales_Data17[[#This Row],[OrderDate]],"MMM")</f>
        <v>Sep</v>
      </c>
      <c r="S5906" s="1" t="str">
        <f t="shared" si="92"/>
        <v>2015</v>
      </c>
    </row>
    <row r="5907" spans="1:19">
      <c r="A5907" t="s">
        <v>5930</v>
      </c>
      <c r="B5907" s="2">
        <v>42255</v>
      </c>
      <c r="C5907" s="2" t="str">
        <f>VLOOKUP(Sales_Data17[[#This Row],[Customer Name Index]],Customer_Data[#All],2,0)</f>
        <v xml:space="preserve">Ei </v>
      </c>
      <c r="D5907">
        <v>9</v>
      </c>
      <c r="E5907" t="s">
        <v>4</v>
      </c>
      <c r="F5907" t="s">
        <v>8168</v>
      </c>
      <c r="G5907" t="s">
        <v>8027</v>
      </c>
      <c r="H5907" t="str">
        <f>VLOOKUP(Sales_Data17[[#This Row],[Delivery Region Index]],Regions_Table[#All],2,0)</f>
        <v>New South Wales</v>
      </c>
      <c r="I5907" t="str">
        <f>VLOOKUP(Sales_Data17[[#This Row],[Delivery Region Index]],Regions_Table[#All],3,0)</f>
        <v>Wyong</v>
      </c>
      <c r="J5907">
        <v>25</v>
      </c>
      <c r="K5907">
        <v>4</v>
      </c>
      <c r="L5907" t="str">
        <f>VLOOKUP(Sales_Data17[[#This Row],[Product Description Index]],Products_Data[#All],2,0)</f>
        <v>Jeans</v>
      </c>
      <c r="M5907">
        <v>1</v>
      </c>
      <c r="N5907" s="9">
        <v>109.43333333333334</v>
      </c>
      <c r="O5907" s="9">
        <f>Sales_Data17[[#This Row],[Order Quantity]]*Sales_Data17[[#This Row],[Unit Price]]</f>
        <v>109.43333333333334</v>
      </c>
      <c r="P5907" s="9">
        <v>75.508999999999986</v>
      </c>
      <c r="Q5907" s="9">
        <f>Sales_Data17[[#This Row],[Line Total]]-(Sales_Data17[[#This Row],[Total Unit Cost]]*Sales_Data17[[#This Row],[Order Quantity]])</f>
        <v>33.924333333333351</v>
      </c>
      <c r="R5907" s="1" t="str">
        <f>TEXT(Sales_Data17[[#This Row],[OrderDate]],"MMM")</f>
        <v>Sep</v>
      </c>
      <c r="S5907" s="1" t="str">
        <f t="shared" si="92"/>
        <v>2015</v>
      </c>
    </row>
    <row r="5908" spans="1:19">
      <c r="A5908" t="s">
        <v>5931</v>
      </c>
      <c r="B5908" s="2">
        <v>42256</v>
      </c>
      <c r="C5908" s="2" t="str">
        <f>VLOOKUP(Sales_Data17[[#This Row],[Customer Name Index]],Customer_Data[#All],2,0)</f>
        <v>Rochester Ltd</v>
      </c>
      <c r="D5908">
        <v>15</v>
      </c>
      <c r="E5908" t="s">
        <v>4</v>
      </c>
      <c r="F5908" t="s">
        <v>8168</v>
      </c>
      <c r="G5908" t="s">
        <v>8025</v>
      </c>
      <c r="H5908" t="str">
        <f>VLOOKUP(Sales_Data17[[#This Row],[Delivery Region Index]],Regions_Table[#All],2,0)</f>
        <v>Queensland</v>
      </c>
      <c r="I5908" t="str">
        <f>VLOOKUP(Sales_Data17[[#This Row],[Delivery Region Index]],Regions_Table[#All],3,0)</f>
        <v>Thuringowa</v>
      </c>
      <c r="J5908">
        <v>43</v>
      </c>
      <c r="K5908">
        <v>6</v>
      </c>
      <c r="L5908" t="str">
        <f>VLOOKUP(Sales_Data17[[#This Row],[Product Description Index]],Products_Data[#All],2,0)</f>
        <v>Socks</v>
      </c>
      <c r="M5908">
        <v>6</v>
      </c>
      <c r="N5908" s="9">
        <v>124.32222222222224</v>
      </c>
      <c r="O5908" s="9">
        <f>Sales_Data17[[#This Row],[Order Quantity]]*Sales_Data17[[#This Row],[Unit Price]]</f>
        <v>745.93333333333339</v>
      </c>
      <c r="P5908" s="9">
        <v>78.323000000000008</v>
      </c>
      <c r="Q5908" s="9">
        <f>Sales_Data17[[#This Row],[Line Total]]-(Sales_Data17[[#This Row],[Total Unit Cost]]*Sales_Data17[[#This Row],[Order Quantity]])</f>
        <v>275.99533333333335</v>
      </c>
      <c r="R5908" s="1" t="str">
        <f>TEXT(Sales_Data17[[#This Row],[OrderDate]],"MMM")</f>
        <v>Sep</v>
      </c>
      <c r="S5908" s="1" t="str">
        <f t="shared" si="92"/>
        <v>2015</v>
      </c>
    </row>
    <row r="5909" spans="1:19">
      <c r="A5909" t="s">
        <v>5932</v>
      </c>
      <c r="B5909" s="2">
        <v>42256</v>
      </c>
      <c r="C5909" s="2" t="str">
        <f>VLOOKUP(Sales_Data17[[#This Row],[Customer Name Index]],Customer_Data[#All],2,0)</f>
        <v>21st Ltd</v>
      </c>
      <c r="D5909">
        <v>10</v>
      </c>
      <c r="E5909" t="s">
        <v>4</v>
      </c>
      <c r="F5909" t="s">
        <v>8168</v>
      </c>
      <c r="G5909" t="s">
        <v>8027</v>
      </c>
      <c r="H5909" t="str">
        <f>VLOOKUP(Sales_Data17[[#This Row],[Delivery Region Index]],Regions_Table[#All],2,0)</f>
        <v>Queensland</v>
      </c>
      <c r="I5909" t="str">
        <f>VLOOKUP(Sales_Data17[[#This Row],[Delivery Region Index]],Regions_Table[#All],3,0)</f>
        <v>Bundaberg</v>
      </c>
      <c r="J5909">
        <v>27</v>
      </c>
      <c r="K5909">
        <v>4</v>
      </c>
      <c r="L5909" t="str">
        <f>VLOOKUP(Sales_Data17[[#This Row],[Product Description Index]],Products_Data[#All],2,0)</f>
        <v>Jeans</v>
      </c>
      <c r="M5909">
        <v>3</v>
      </c>
      <c r="N5909" s="9">
        <v>648.41111111111104</v>
      </c>
      <c r="O5909" s="9">
        <f>Sales_Data17[[#This Row],[Order Quantity]]*Sales_Data17[[#This Row],[Unit Price]]</f>
        <v>1945.2333333333331</v>
      </c>
      <c r="P5909" s="9">
        <v>278.81677777777776</v>
      </c>
      <c r="Q5909" s="9">
        <f>Sales_Data17[[#This Row],[Line Total]]-(Sales_Data17[[#This Row],[Total Unit Cost]]*Sales_Data17[[#This Row],[Order Quantity]])</f>
        <v>1108.7829999999999</v>
      </c>
      <c r="R5909" s="1" t="str">
        <f>TEXT(Sales_Data17[[#This Row],[OrderDate]],"MMM")</f>
        <v>Sep</v>
      </c>
      <c r="S5909" s="1" t="str">
        <f t="shared" si="92"/>
        <v>2015</v>
      </c>
    </row>
    <row r="5910" spans="1:19">
      <c r="A5910" t="s">
        <v>5933</v>
      </c>
      <c r="B5910" s="2">
        <v>42256</v>
      </c>
      <c r="C5910" s="2" t="str">
        <f>VLOOKUP(Sales_Data17[[#This Row],[Customer Name Index]],Customer_Data[#All],2,0)</f>
        <v>Pacific Ltd</v>
      </c>
      <c r="D5910">
        <v>20</v>
      </c>
      <c r="E5910" t="s">
        <v>4</v>
      </c>
      <c r="F5910" t="s">
        <v>8168</v>
      </c>
      <c r="G5910" t="s">
        <v>8028</v>
      </c>
      <c r="H5910" t="str">
        <f>VLOOKUP(Sales_Data17[[#This Row],[Delivery Region Index]],Regions_Table[#All],2,0)</f>
        <v>Victoria</v>
      </c>
      <c r="I5910" t="str">
        <f>VLOOKUP(Sales_Data17[[#This Row],[Delivery Region Index]],Regions_Table[#All],3,0)</f>
        <v>Warrnambool</v>
      </c>
      <c r="J5910">
        <v>57</v>
      </c>
      <c r="K5910">
        <v>8</v>
      </c>
      <c r="L5910" t="str">
        <f>VLOOKUP(Sales_Data17[[#This Row],[Product Description Index]],Products_Data[#All],2,0)</f>
        <v>Shoes</v>
      </c>
      <c r="M5910">
        <v>3</v>
      </c>
      <c r="N5910" s="9">
        <v>317.87777777777779</v>
      </c>
      <c r="O5910" s="9">
        <f>Sales_Data17[[#This Row],[Order Quantity]]*Sales_Data17[[#This Row],[Unit Price]]</f>
        <v>953.63333333333344</v>
      </c>
      <c r="P5910" s="9">
        <v>254.30222222222224</v>
      </c>
      <c r="Q5910" s="9">
        <f>Sales_Data17[[#This Row],[Line Total]]-(Sales_Data17[[#This Row],[Total Unit Cost]]*Sales_Data17[[#This Row],[Order Quantity]])</f>
        <v>190.72666666666669</v>
      </c>
      <c r="R5910" s="1" t="str">
        <f>TEXT(Sales_Data17[[#This Row],[OrderDate]],"MMM")</f>
        <v>Sep</v>
      </c>
      <c r="S5910" s="1" t="str">
        <f t="shared" si="92"/>
        <v>2015</v>
      </c>
    </row>
    <row r="5911" spans="1:19">
      <c r="A5911" t="s">
        <v>5934</v>
      </c>
      <c r="B5911" s="2">
        <v>42256</v>
      </c>
      <c r="C5911" s="2" t="str">
        <f>VLOOKUP(Sales_Data17[[#This Row],[Customer Name Index]],Customer_Data[#All],2,0)</f>
        <v>Procter Corp</v>
      </c>
      <c r="D5911">
        <v>5</v>
      </c>
      <c r="E5911" t="s">
        <v>3</v>
      </c>
      <c r="F5911" t="s">
        <v>8168</v>
      </c>
      <c r="G5911" t="s">
        <v>8027</v>
      </c>
      <c r="H5911" t="str">
        <f>VLOOKUP(Sales_Data17[[#This Row],[Delivery Region Index]],Regions_Table[#All],2,0)</f>
        <v>New South Wales</v>
      </c>
      <c r="I5911" t="str">
        <f>VLOOKUP(Sales_Data17[[#This Row],[Delivery Region Index]],Regions_Table[#All],3,0)</f>
        <v>Lismore</v>
      </c>
      <c r="J5911">
        <v>14</v>
      </c>
      <c r="K5911">
        <v>2</v>
      </c>
      <c r="L5911" t="str">
        <f>VLOOKUP(Sales_Data17[[#This Row],[Product Description Index]],Products_Data[#All],2,0)</f>
        <v>Pants</v>
      </c>
      <c r="M5911">
        <v>9</v>
      </c>
      <c r="N5911" s="9">
        <v>700.52222222222224</v>
      </c>
      <c r="O5911" s="9">
        <f>Sales_Data17[[#This Row],[Order Quantity]]*Sales_Data17[[#This Row],[Unit Price]]</f>
        <v>6304.7</v>
      </c>
      <c r="P5911" s="9">
        <v>336.25066666666663</v>
      </c>
      <c r="Q5911" s="9">
        <f>Sales_Data17[[#This Row],[Line Total]]-(Sales_Data17[[#This Row],[Total Unit Cost]]*Sales_Data17[[#This Row],[Order Quantity]])</f>
        <v>3278.444</v>
      </c>
      <c r="R5911" s="1" t="str">
        <f>TEXT(Sales_Data17[[#This Row],[OrderDate]],"MMM")</f>
        <v>Sep</v>
      </c>
      <c r="S5911" s="1" t="str">
        <f t="shared" si="92"/>
        <v>2015</v>
      </c>
    </row>
    <row r="5912" spans="1:19">
      <c r="A5912" t="s">
        <v>5935</v>
      </c>
      <c r="B5912" s="2">
        <v>42256</v>
      </c>
      <c r="C5912" s="2" t="str">
        <f>VLOOKUP(Sales_Data17[[#This Row],[Customer Name Index]],Customer_Data[#All],2,0)</f>
        <v>PEDIFIX, Corp</v>
      </c>
      <c r="D5912">
        <v>6</v>
      </c>
      <c r="E5912" t="s">
        <v>4</v>
      </c>
      <c r="F5912" t="s">
        <v>8168</v>
      </c>
      <c r="G5912" t="s">
        <v>8027</v>
      </c>
      <c r="H5912" t="str">
        <f>VLOOKUP(Sales_Data17[[#This Row],[Delivery Region Index]],Regions_Table[#All],2,0)</f>
        <v>New South Wales</v>
      </c>
      <c r="I5912" t="str">
        <f>VLOOKUP(Sales_Data17[[#This Row],[Delivery Region Index]],Regions_Table[#All],3,0)</f>
        <v>Newcastle</v>
      </c>
      <c r="J5912">
        <v>16</v>
      </c>
      <c r="K5912">
        <v>3</v>
      </c>
      <c r="L5912" t="str">
        <f>VLOOKUP(Sales_Data17[[#This Row],[Product Description Index]],Products_Data[#All],2,0)</f>
        <v>Sunglasses</v>
      </c>
      <c r="M5912">
        <v>1</v>
      </c>
      <c r="N5912" s="9">
        <v>362.54444444444448</v>
      </c>
      <c r="O5912" s="9">
        <f>Sales_Data17[[#This Row],[Order Quantity]]*Sales_Data17[[#This Row],[Unit Price]]</f>
        <v>362.54444444444448</v>
      </c>
      <c r="P5912" s="9">
        <v>213.9012222222222</v>
      </c>
      <c r="Q5912" s="9">
        <f>Sales_Data17[[#This Row],[Line Total]]-(Sales_Data17[[#This Row],[Total Unit Cost]]*Sales_Data17[[#This Row],[Order Quantity]])</f>
        <v>148.64322222222228</v>
      </c>
      <c r="R5912" s="1" t="str">
        <f>TEXT(Sales_Data17[[#This Row],[OrderDate]],"MMM")</f>
        <v>Sep</v>
      </c>
      <c r="S5912" s="1" t="str">
        <f t="shared" si="92"/>
        <v>2015</v>
      </c>
    </row>
    <row r="5913" spans="1:19">
      <c r="A5913" t="s">
        <v>5936</v>
      </c>
      <c r="B5913" s="2">
        <v>42256</v>
      </c>
      <c r="C5913" s="2" t="str">
        <f>VLOOKUP(Sales_Data17[[#This Row],[Customer Name Index]],Customer_Data[#All],2,0)</f>
        <v>Elorac, Corp</v>
      </c>
      <c r="D5913">
        <v>3</v>
      </c>
      <c r="E5913" t="s">
        <v>4</v>
      </c>
      <c r="F5913" t="s">
        <v>8168</v>
      </c>
      <c r="G5913" t="s">
        <v>8027</v>
      </c>
      <c r="H5913" t="str">
        <f>VLOOKUP(Sales_Data17[[#This Row],[Delivery Region Index]],Regions_Table[#All],2,0)</f>
        <v>New South Wales</v>
      </c>
      <c r="I5913" t="str">
        <f>VLOOKUP(Sales_Data17[[#This Row],[Delivery Region Index]],Regions_Table[#All],3,0)</f>
        <v>Coffs Harbour</v>
      </c>
      <c r="J5913">
        <v>7</v>
      </c>
      <c r="K5913">
        <v>1</v>
      </c>
      <c r="L5913" t="str">
        <f>VLOOKUP(Sales_Data17[[#This Row],[Product Description Index]],Products_Data[#All],2,0)</f>
        <v>Shirts</v>
      </c>
      <c r="M5913">
        <v>8</v>
      </c>
      <c r="N5913" s="9">
        <v>25.311111111111114</v>
      </c>
      <c r="O5913" s="9">
        <f>Sales_Data17[[#This Row],[Order Quantity]]*Sales_Data17[[#This Row],[Unit Price]]</f>
        <v>202.48888888888891</v>
      </c>
      <c r="P5913" s="9">
        <v>10.630666666666666</v>
      </c>
      <c r="Q5913" s="9">
        <f>Sales_Data17[[#This Row],[Line Total]]-(Sales_Data17[[#This Row],[Total Unit Cost]]*Sales_Data17[[#This Row],[Order Quantity]])</f>
        <v>117.44355555555558</v>
      </c>
      <c r="R5913" s="1" t="str">
        <f>TEXT(Sales_Data17[[#This Row],[OrderDate]],"MMM")</f>
        <v>Sep</v>
      </c>
      <c r="S5913" s="1" t="str">
        <f t="shared" si="92"/>
        <v>2015</v>
      </c>
    </row>
    <row r="5914" spans="1:19">
      <c r="A5914" t="s">
        <v>5937</v>
      </c>
      <c r="B5914" s="2">
        <v>42256</v>
      </c>
      <c r="C5914" s="2" t="str">
        <f>VLOOKUP(Sales_Data17[[#This Row],[Customer Name Index]],Customer_Data[#All],2,0)</f>
        <v xml:space="preserve">Ei </v>
      </c>
      <c r="D5914">
        <v>9</v>
      </c>
      <c r="E5914" t="s">
        <v>3</v>
      </c>
      <c r="F5914" t="s">
        <v>8168</v>
      </c>
      <c r="G5914" t="s">
        <v>8027</v>
      </c>
      <c r="H5914" t="str">
        <f>VLOOKUP(Sales_Data17[[#This Row],[Delivery Region Index]],Regions_Table[#All],2,0)</f>
        <v>New South Wales</v>
      </c>
      <c r="I5914" t="str">
        <f>VLOOKUP(Sales_Data17[[#This Row],[Delivery Region Index]],Regions_Table[#All],3,0)</f>
        <v>Wollongong</v>
      </c>
      <c r="J5914">
        <v>24</v>
      </c>
      <c r="K5914">
        <v>4</v>
      </c>
      <c r="L5914" t="str">
        <f>VLOOKUP(Sales_Data17[[#This Row],[Product Description Index]],Products_Data[#All],2,0)</f>
        <v>Jeans</v>
      </c>
      <c r="M5914">
        <v>6</v>
      </c>
      <c r="N5914" s="9">
        <v>426.56666666666666</v>
      </c>
      <c r="O5914" s="9">
        <f>Sales_Data17[[#This Row],[Order Quantity]]*Sales_Data17[[#This Row],[Unit Price]]</f>
        <v>2559.4</v>
      </c>
      <c r="P5914" s="9">
        <v>191.95500000000001</v>
      </c>
      <c r="Q5914" s="9">
        <f>Sales_Data17[[#This Row],[Line Total]]-(Sales_Data17[[#This Row],[Total Unit Cost]]*Sales_Data17[[#This Row],[Order Quantity]])</f>
        <v>1407.67</v>
      </c>
      <c r="R5914" s="1" t="str">
        <f>TEXT(Sales_Data17[[#This Row],[OrderDate]],"MMM")</f>
        <v>Sep</v>
      </c>
      <c r="S5914" s="1" t="str">
        <f t="shared" si="92"/>
        <v>2015</v>
      </c>
    </row>
    <row r="5915" spans="1:19">
      <c r="A5915" t="s">
        <v>5938</v>
      </c>
      <c r="B5915" s="2">
        <v>42256</v>
      </c>
      <c r="C5915" s="2" t="str">
        <f>VLOOKUP(Sales_Data17[[#This Row],[Customer Name Index]],Customer_Data[#All],2,0)</f>
        <v>Avon Corp</v>
      </c>
      <c r="D5915">
        <v>1</v>
      </c>
      <c r="E5915" t="s">
        <v>2</v>
      </c>
      <c r="F5915" t="s">
        <v>8168</v>
      </c>
      <c r="G5915" t="s">
        <v>8027</v>
      </c>
      <c r="H5915" t="str">
        <f>VLOOKUP(Sales_Data17[[#This Row],[Delivery Region Index]],Regions_Table[#All],2,0)</f>
        <v>New South Wales</v>
      </c>
      <c r="I5915" t="str">
        <f>VLOOKUP(Sales_Data17[[#This Row],[Delivery Region Index]],Regions_Table[#All],3,0)</f>
        <v>Armidale</v>
      </c>
      <c r="J5915">
        <v>3</v>
      </c>
      <c r="K5915">
        <v>1</v>
      </c>
      <c r="L5915" t="str">
        <f>VLOOKUP(Sales_Data17[[#This Row],[Product Description Index]],Products_Data[#All],2,0)</f>
        <v>Shirts</v>
      </c>
      <c r="M5915">
        <v>5</v>
      </c>
      <c r="N5915" s="9">
        <v>20.100000000000001</v>
      </c>
      <c r="O5915" s="9">
        <f>Sales_Data17[[#This Row],[Order Quantity]]*Sales_Data17[[#This Row],[Unit Price]]</f>
        <v>100.5</v>
      </c>
      <c r="P5915" s="9">
        <v>9.6479999999999997</v>
      </c>
      <c r="Q5915" s="9">
        <f>Sales_Data17[[#This Row],[Line Total]]-(Sales_Data17[[#This Row],[Total Unit Cost]]*Sales_Data17[[#This Row],[Order Quantity]])</f>
        <v>52.260000000000005</v>
      </c>
      <c r="R5915" s="1" t="str">
        <f>TEXT(Sales_Data17[[#This Row],[OrderDate]],"MMM")</f>
        <v>Sep</v>
      </c>
      <c r="S5915" s="1" t="str">
        <f t="shared" si="92"/>
        <v>2015</v>
      </c>
    </row>
    <row r="5916" spans="1:19">
      <c r="A5916" t="s">
        <v>5939</v>
      </c>
      <c r="B5916" s="2">
        <v>42256</v>
      </c>
      <c r="C5916" s="2" t="str">
        <f>VLOOKUP(Sales_Data17[[#This Row],[Customer Name Index]],Customer_Data[#All],2,0)</f>
        <v>Rochester Ltd</v>
      </c>
      <c r="D5916">
        <v>15</v>
      </c>
      <c r="E5916" t="s">
        <v>4</v>
      </c>
      <c r="F5916" t="s">
        <v>8168</v>
      </c>
      <c r="G5916" t="s">
        <v>8025</v>
      </c>
      <c r="H5916" t="str">
        <f>VLOOKUP(Sales_Data17[[#This Row],[Delivery Region Index]],Regions_Table[#All],2,0)</f>
        <v>Queensland</v>
      </c>
      <c r="I5916" t="str">
        <f>VLOOKUP(Sales_Data17[[#This Row],[Delivery Region Index]],Regions_Table[#All],3,0)</f>
        <v>Thuringowa</v>
      </c>
      <c r="J5916">
        <v>43</v>
      </c>
      <c r="K5916">
        <v>6</v>
      </c>
      <c r="L5916" t="str">
        <f>VLOOKUP(Sales_Data17[[#This Row],[Product Description Index]],Products_Data[#All],2,0)</f>
        <v>Socks</v>
      </c>
      <c r="M5916">
        <v>3</v>
      </c>
      <c r="N5916" s="9">
        <v>24.566666666666666</v>
      </c>
      <c r="O5916" s="9">
        <f>Sales_Data17[[#This Row],[Order Quantity]]*Sales_Data17[[#This Row],[Unit Price]]</f>
        <v>73.7</v>
      </c>
      <c r="P5916" s="9">
        <v>16.459666666666667</v>
      </c>
      <c r="Q5916" s="9">
        <f>Sales_Data17[[#This Row],[Line Total]]-(Sales_Data17[[#This Row],[Total Unit Cost]]*Sales_Data17[[#This Row],[Order Quantity]])</f>
        <v>24.320999999999998</v>
      </c>
      <c r="R5916" s="1" t="str">
        <f>TEXT(Sales_Data17[[#This Row],[OrderDate]],"MMM")</f>
        <v>Sep</v>
      </c>
      <c r="S5916" s="1" t="str">
        <f t="shared" si="92"/>
        <v>2015</v>
      </c>
    </row>
    <row r="5917" spans="1:19">
      <c r="A5917" t="s">
        <v>5940</v>
      </c>
      <c r="B5917" s="2">
        <v>42256</v>
      </c>
      <c r="C5917" s="2" t="str">
        <f>VLOOKUP(Sales_Data17[[#This Row],[Customer Name Index]],Customer_Data[#All],2,0)</f>
        <v>Procter Corp</v>
      </c>
      <c r="D5917">
        <v>5</v>
      </c>
      <c r="E5917" t="s">
        <v>4</v>
      </c>
      <c r="F5917" t="s">
        <v>8168</v>
      </c>
      <c r="G5917" t="s">
        <v>8027</v>
      </c>
      <c r="H5917" t="str">
        <f>VLOOKUP(Sales_Data17[[#This Row],[Delivery Region Index]],Regions_Table[#All],2,0)</f>
        <v>New South Wales</v>
      </c>
      <c r="I5917" t="str">
        <f>VLOOKUP(Sales_Data17[[#This Row],[Delivery Region Index]],Regions_Table[#All],3,0)</f>
        <v>Lismore</v>
      </c>
      <c r="J5917">
        <v>14</v>
      </c>
      <c r="K5917">
        <v>2</v>
      </c>
      <c r="L5917" t="str">
        <f>VLOOKUP(Sales_Data17[[#This Row],[Product Description Index]],Products_Data[#All],2,0)</f>
        <v>Pants</v>
      </c>
      <c r="M5917">
        <v>6</v>
      </c>
      <c r="N5917" s="9">
        <v>98.266666666666666</v>
      </c>
      <c r="O5917" s="9">
        <f>Sales_Data17[[#This Row],[Order Quantity]]*Sales_Data17[[#This Row],[Unit Price]]</f>
        <v>589.6</v>
      </c>
      <c r="P5917" s="9">
        <v>49.133333333333333</v>
      </c>
      <c r="Q5917" s="9">
        <f>Sales_Data17[[#This Row],[Line Total]]-(Sales_Data17[[#This Row],[Total Unit Cost]]*Sales_Data17[[#This Row],[Order Quantity]])</f>
        <v>294.8</v>
      </c>
      <c r="R5917" s="1" t="str">
        <f>TEXT(Sales_Data17[[#This Row],[OrderDate]],"MMM")</f>
        <v>Sep</v>
      </c>
      <c r="S5917" s="1" t="str">
        <f t="shared" si="92"/>
        <v>2015</v>
      </c>
    </row>
    <row r="5918" spans="1:19">
      <c r="A5918" t="s">
        <v>5941</v>
      </c>
      <c r="B5918" s="2">
        <v>42256</v>
      </c>
      <c r="C5918" s="2" t="str">
        <f>VLOOKUP(Sales_Data17[[#This Row],[Customer Name Index]],Customer_Data[#All],2,0)</f>
        <v>Rochester Ltd</v>
      </c>
      <c r="D5918">
        <v>15</v>
      </c>
      <c r="E5918" t="s">
        <v>3</v>
      </c>
      <c r="F5918" t="s">
        <v>8168</v>
      </c>
      <c r="G5918" t="s">
        <v>8025</v>
      </c>
      <c r="H5918" t="str">
        <f>VLOOKUP(Sales_Data17[[#This Row],[Delivery Region Index]],Regions_Table[#All],2,0)</f>
        <v>Queensland</v>
      </c>
      <c r="I5918" t="str">
        <f>VLOOKUP(Sales_Data17[[#This Row],[Delivery Region Index]],Regions_Table[#All],3,0)</f>
        <v>Thuringowa</v>
      </c>
      <c r="J5918">
        <v>43</v>
      </c>
      <c r="K5918">
        <v>6</v>
      </c>
      <c r="L5918" t="str">
        <f>VLOOKUP(Sales_Data17[[#This Row],[Product Description Index]],Products_Data[#All],2,0)</f>
        <v>Socks</v>
      </c>
      <c r="M5918">
        <v>4</v>
      </c>
      <c r="N5918" s="9">
        <v>197.27777777777777</v>
      </c>
      <c r="O5918" s="9">
        <f>Sales_Data17[[#This Row],[Order Quantity]]*Sales_Data17[[#This Row],[Unit Price]]</f>
        <v>789.11111111111109</v>
      </c>
      <c r="P5918" s="9">
        <v>144.01277777777779</v>
      </c>
      <c r="Q5918" s="9">
        <f>Sales_Data17[[#This Row],[Line Total]]-(Sales_Data17[[#This Row],[Total Unit Cost]]*Sales_Data17[[#This Row],[Order Quantity]])</f>
        <v>213.05999999999995</v>
      </c>
      <c r="R5918" s="1" t="str">
        <f>TEXT(Sales_Data17[[#This Row],[OrderDate]],"MMM")</f>
        <v>Sep</v>
      </c>
      <c r="S5918" s="1" t="str">
        <f t="shared" si="92"/>
        <v>2015</v>
      </c>
    </row>
    <row r="5919" spans="1:19">
      <c r="A5919" t="s">
        <v>5942</v>
      </c>
      <c r="B5919" s="2">
        <v>42256</v>
      </c>
      <c r="C5919" s="2" t="str">
        <f>VLOOKUP(Sales_Data17[[#This Row],[Customer Name Index]],Customer_Data[#All],2,0)</f>
        <v>ETUDE Ltd</v>
      </c>
      <c r="D5919">
        <v>4</v>
      </c>
      <c r="E5919" t="s">
        <v>2</v>
      </c>
      <c r="F5919" t="s">
        <v>8168</v>
      </c>
      <c r="G5919" t="s">
        <v>8027</v>
      </c>
      <c r="H5919" t="str">
        <f>VLOOKUP(Sales_Data17[[#This Row],[Delivery Region Index]],Regions_Table[#All],2,0)</f>
        <v>New South Wales</v>
      </c>
      <c r="I5919" t="str">
        <f>VLOOKUP(Sales_Data17[[#This Row],[Delivery Region Index]],Regions_Table[#All],3,0)</f>
        <v>Grafton</v>
      </c>
      <c r="J5919">
        <v>11</v>
      </c>
      <c r="K5919">
        <v>2</v>
      </c>
      <c r="L5919" t="str">
        <f>VLOOKUP(Sales_Data17[[#This Row],[Product Description Index]],Products_Data[#All],2,0)</f>
        <v>Pants</v>
      </c>
      <c r="M5919">
        <v>6</v>
      </c>
      <c r="N5919" s="9">
        <v>118.36666666666666</v>
      </c>
      <c r="O5919" s="9">
        <f>Sales_Data17[[#This Row],[Order Quantity]]*Sales_Data17[[#This Row],[Unit Price]]</f>
        <v>710.19999999999993</v>
      </c>
      <c r="P5919" s="9">
        <v>57.999666666666663</v>
      </c>
      <c r="Q5919" s="9">
        <f>Sales_Data17[[#This Row],[Line Total]]-(Sales_Data17[[#This Row],[Total Unit Cost]]*Sales_Data17[[#This Row],[Order Quantity]])</f>
        <v>362.20199999999994</v>
      </c>
      <c r="R5919" s="1" t="str">
        <f>TEXT(Sales_Data17[[#This Row],[OrderDate]],"MMM")</f>
        <v>Sep</v>
      </c>
      <c r="S5919" s="1" t="str">
        <f t="shared" si="92"/>
        <v>2015</v>
      </c>
    </row>
    <row r="5920" spans="1:19">
      <c r="A5920" t="s">
        <v>5943</v>
      </c>
      <c r="B5920" s="2">
        <v>42256</v>
      </c>
      <c r="C5920" s="2" t="str">
        <f>VLOOKUP(Sales_Data17[[#This Row],[Customer Name Index]],Customer_Data[#All],2,0)</f>
        <v>Procter Corp</v>
      </c>
      <c r="D5920">
        <v>5</v>
      </c>
      <c r="E5920" t="s">
        <v>4</v>
      </c>
      <c r="F5920" t="s">
        <v>8168</v>
      </c>
      <c r="G5920" t="s">
        <v>8027</v>
      </c>
      <c r="H5920" t="str">
        <f>VLOOKUP(Sales_Data17[[#This Row],[Delivery Region Index]],Regions_Table[#All],2,0)</f>
        <v>New South Wales</v>
      </c>
      <c r="I5920" t="str">
        <f>VLOOKUP(Sales_Data17[[#This Row],[Delivery Region Index]],Regions_Table[#All],3,0)</f>
        <v>Lake Macquarie</v>
      </c>
      <c r="J5920">
        <v>13</v>
      </c>
      <c r="K5920">
        <v>2</v>
      </c>
      <c r="L5920" t="str">
        <f>VLOOKUP(Sales_Data17[[#This Row],[Product Description Index]],Products_Data[#All],2,0)</f>
        <v>Pants</v>
      </c>
      <c r="M5920">
        <v>1</v>
      </c>
      <c r="N5920" s="9">
        <v>431.03333333333336</v>
      </c>
      <c r="O5920" s="9">
        <f>Sales_Data17[[#This Row],[Order Quantity]]*Sales_Data17[[#This Row],[Unit Price]]</f>
        <v>431.03333333333336</v>
      </c>
      <c r="P5920" s="9">
        <v>202.58566666666667</v>
      </c>
      <c r="Q5920" s="9">
        <f>Sales_Data17[[#This Row],[Line Total]]-(Sales_Data17[[#This Row],[Total Unit Cost]]*Sales_Data17[[#This Row],[Order Quantity]])</f>
        <v>228.44766666666669</v>
      </c>
      <c r="R5920" s="1" t="str">
        <f>TEXT(Sales_Data17[[#This Row],[OrderDate]],"MMM")</f>
        <v>Sep</v>
      </c>
      <c r="S5920" s="1" t="str">
        <f t="shared" si="92"/>
        <v>2015</v>
      </c>
    </row>
    <row r="5921" spans="1:19">
      <c r="A5921" t="s">
        <v>5944</v>
      </c>
      <c r="B5921" s="2">
        <v>42257</v>
      </c>
      <c r="C5921" s="2" t="str">
        <f>VLOOKUP(Sales_Data17[[#This Row],[Customer Name Index]],Customer_Data[#All],2,0)</f>
        <v>New Ltd</v>
      </c>
      <c r="D5921">
        <v>7</v>
      </c>
      <c r="E5921" t="s">
        <v>4</v>
      </c>
      <c r="F5921" t="s">
        <v>8168</v>
      </c>
      <c r="G5921" t="s">
        <v>8027</v>
      </c>
      <c r="H5921" t="str">
        <f>VLOOKUP(Sales_Data17[[#This Row],[Delivery Region Index]],Regions_Table[#All],2,0)</f>
        <v>New South Wales</v>
      </c>
      <c r="I5921" t="str">
        <f>VLOOKUP(Sales_Data17[[#This Row],[Delivery Region Index]],Regions_Table[#All],3,0)</f>
        <v>Queanbeyan</v>
      </c>
      <c r="J5921">
        <v>20</v>
      </c>
      <c r="K5921">
        <v>3</v>
      </c>
      <c r="L5921" t="str">
        <f>VLOOKUP(Sales_Data17[[#This Row],[Product Description Index]],Products_Data[#All],2,0)</f>
        <v>Sunglasses</v>
      </c>
      <c r="M5921">
        <v>7</v>
      </c>
      <c r="N5921" s="9">
        <v>568.75555555555559</v>
      </c>
      <c r="O5921" s="9">
        <f>Sales_Data17[[#This Row],[Order Quantity]]*Sales_Data17[[#This Row],[Unit Price]]</f>
        <v>3981.2888888888892</v>
      </c>
      <c r="P5921" s="9">
        <v>432.25422222222221</v>
      </c>
      <c r="Q5921" s="9">
        <f>Sales_Data17[[#This Row],[Line Total]]-(Sales_Data17[[#This Row],[Total Unit Cost]]*Sales_Data17[[#This Row],[Order Quantity]])</f>
        <v>955.50933333333387</v>
      </c>
      <c r="R5921" s="1" t="str">
        <f>TEXT(Sales_Data17[[#This Row],[OrderDate]],"MMM")</f>
        <v>Sep</v>
      </c>
      <c r="S5921" s="1" t="str">
        <f t="shared" si="92"/>
        <v>2015</v>
      </c>
    </row>
    <row r="5922" spans="1:19">
      <c r="A5922" t="s">
        <v>5945</v>
      </c>
      <c r="B5922" s="2">
        <v>42257</v>
      </c>
      <c r="C5922" s="2" t="str">
        <f>VLOOKUP(Sales_Data17[[#This Row],[Customer Name Index]],Customer_Data[#All],2,0)</f>
        <v xml:space="preserve">WakeFern </v>
      </c>
      <c r="D5922">
        <v>2</v>
      </c>
      <c r="E5922" t="s">
        <v>2</v>
      </c>
      <c r="F5922" t="s">
        <v>8168</v>
      </c>
      <c r="G5922" t="s">
        <v>8027</v>
      </c>
      <c r="H5922" t="str">
        <f>VLOOKUP(Sales_Data17[[#This Row],[Delivery Region Index]],Regions_Table[#All],2,0)</f>
        <v>New South Wales</v>
      </c>
      <c r="I5922" t="str">
        <f>VLOOKUP(Sales_Data17[[#This Row],[Delivery Region Index]],Regions_Table[#All],3,0)</f>
        <v>Bathurst</v>
      </c>
      <c r="J5922">
        <v>4</v>
      </c>
      <c r="K5922">
        <v>1</v>
      </c>
      <c r="L5922" t="str">
        <f>VLOOKUP(Sales_Data17[[#This Row],[Product Description Index]],Products_Data[#All],2,0)</f>
        <v>Shirts</v>
      </c>
      <c r="M5922">
        <v>3</v>
      </c>
      <c r="N5922" s="9">
        <v>100.5</v>
      </c>
      <c r="O5922" s="9">
        <f>Sales_Data17[[#This Row],[Order Quantity]]*Sales_Data17[[#This Row],[Unit Price]]</f>
        <v>301.5</v>
      </c>
      <c r="P5922" s="9">
        <v>57.284999999999997</v>
      </c>
      <c r="Q5922" s="9">
        <f>Sales_Data17[[#This Row],[Line Total]]-(Sales_Data17[[#This Row],[Total Unit Cost]]*Sales_Data17[[#This Row],[Order Quantity]])</f>
        <v>129.64500000000001</v>
      </c>
      <c r="R5922" s="1" t="str">
        <f>TEXT(Sales_Data17[[#This Row],[OrderDate]],"MMM")</f>
        <v>Sep</v>
      </c>
      <c r="S5922" s="1" t="str">
        <f t="shared" si="92"/>
        <v>2015</v>
      </c>
    </row>
    <row r="5923" spans="1:19">
      <c r="A5923" t="s">
        <v>5946</v>
      </c>
      <c r="B5923" s="2">
        <v>42257</v>
      </c>
      <c r="C5923" s="2" t="str">
        <f>VLOOKUP(Sales_Data17[[#This Row],[Customer Name Index]],Customer_Data[#All],2,0)</f>
        <v>Ole Group</v>
      </c>
      <c r="D5923">
        <v>13</v>
      </c>
      <c r="E5923" t="s">
        <v>4</v>
      </c>
      <c r="F5923" t="s">
        <v>8168</v>
      </c>
      <c r="G5923" t="s">
        <v>8026</v>
      </c>
      <c r="H5923" t="str">
        <f>VLOOKUP(Sales_Data17[[#This Row],[Delivery Region Index]],Regions_Table[#All],2,0)</f>
        <v>Queensland</v>
      </c>
      <c r="I5923" t="str">
        <f>VLOOKUP(Sales_Data17[[#This Row],[Delivery Region Index]],Regions_Table[#All],3,0)</f>
        <v>Mackay</v>
      </c>
      <c r="J5923">
        <v>36</v>
      </c>
      <c r="K5923">
        <v>5</v>
      </c>
      <c r="L5923" t="str">
        <f>VLOOKUP(Sales_Data17[[#This Row],[Product Description Index]],Products_Data[#All],2,0)</f>
        <v>Hats</v>
      </c>
      <c r="M5923">
        <v>7</v>
      </c>
      <c r="N5923" s="9">
        <v>193.55555555555554</v>
      </c>
      <c r="O5923" s="9">
        <f>Sales_Data17[[#This Row],[Order Quantity]]*Sales_Data17[[#This Row],[Unit Price]]</f>
        <v>1354.8888888888887</v>
      </c>
      <c r="P5923" s="9">
        <v>110.32666666666665</v>
      </c>
      <c r="Q5923" s="9">
        <f>Sales_Data17[[#This Row],[Line Total]]-(Sales_Data17[[#This Row],[Total Unit Cost]]*Sales_Data17[[#This Row],[Order Quantity]])</f>
        <v>582.60222222222205</v>
      </c>
      <c r="R5923" s="1" t="str">
        <f>TEXT(Sales_Data17[[#This Row],[OrderDate]],"MMM")</f>
        <v>Sep</v>
      </c>
      <c r="S5923" s="1" t="str">
        <f t="shared" si="92"/>
        <v>2015</v>
      </c>
    </row>
    <row r="5924" spans="1:19">
      <c r="A5924" t="s">
        <v>5947</v>
      </c>
      <c r="B5924" s="2">
        <v>42257</v>
      </c>
      <c r="C5924" s="2" t="str">
        <f>VLOOKUP(Sales_Data17[[#This Row],[Customer Name Index]],Customer_Data[#All],2,0)</f>
        <v xml:space="preserve">Qualitest </v>
      </c>
      <c r="D5924">
        <v>19</v>
      </c>
      <c r="E5924" t="s">
        <v>4</v>
      </c>
      <c r="F5924" t="s">
        <v>8168</v>
      </c>
      <c r="G5924" t="s">
        <v>8028</v>
      </c>
      <c r="H5924" t="str">
        <f>VLOOKUP(Sales_Data17[[#This Row],[Delivery Region Index]],Regions_Table[#All],2,0)</f>
        <v>Victoria</v>
      </c>
      <c r="I5924" t="str">
        <f>VLOOKUP(Sales_Data17[[#This Row],[Delivery Region Index]],Regions_Table[#All],3,0)</f>
        <v>Mildura</v>
      </c>
      <c r="J5924">
        <v>53</v>
      </c>
      <c r="K5924">
        <v>8</v>
      </c>
      <c r="L5924" t="str">
        <f>VLOOKUP(Sales_Data17[[#This Row],[Product Description Index]],Products_Data[#All],2,0)</f>
        <v>Shoes</v>
      </c>
      <c r="M5924">
        <v>6</v>
      </c>
      <c r="N5924" s="9">
        <v>445.92222222222222</v>
      </c>
      <c r="O5924" s="9">
        <f>Sales_Data17[[#This Row],[Order Quantity]]*Sales_Data17[[#This Row],[Unit Price]]</f>
        <v>2675.5333333333333</v>
      </c>
      <c r="P5924" s="9">
        <v>298.76788888888888</v>
      </c>
      <c r="Q5924" s="9">
        <f>Sales_Data17[[#This Row],[Line Total]]-(Sales_Data17[[#This Row],[Total Unit Cost]]*Sales_Data17[[#This Row],[Order Quantity]])</f>
        <v>882.92599999999993</v>
      </c>
      <c r="R5924" s="1" t="str">
        <f>TEXT(Sales_Data17[[#This Row],[OrderDate]],"MMM")</f>
        <v>Sep</v>
      </c>
      <c r="S5924" s="1" t="str">
        <f t="shared" si="92"/>
        <v>2015</v>
      </c>
    </row>
    <row r="5925" spans="1:19">
      <c r="A5925" t="s">
        <v>5948</v>
      </c>
      <c r="B5925" s="2">
        <v>42257</v>
      </c>
      <c r="C5925" s="2" t="str">
        <f>VLOOKUP(Sales_Data17[[#This Row],[Customer Name Index]],Customer_Data[#All],2,0)</f>
        <v xml:space="preserve">Linde </v>
      </c>
      <c r="D5925">
        <v>14</v>
      </c>
      <c r="E5925" t="s">
        <v>4</v>
      </c>
      <c r="F5925" t="s">
        <v>8168</v>
      </c>
      <c r="G5925" t="s">
        <v>8026</v>
      </c>
      <c r="H5925" t="str">
        <f>VLOOKUP(Sales_Data17[[#This Row],[Delivery Region Index]],Regions_Table[#All],2,0)</f>
        <v>Queensland</v>
      </c>
      <c r="I5925" t="str">
        <f>VLOOKUP(Sales_Data17[[#This Row],[Delivery Region Index]],Regions_Table[#All],3,0)</f>
        <v>Nambour</v>
      </c>
      <c r="J5925">
        <v>39</v>
      </c>
      <c r="K5925">
        <v>6</v>
      </c>
      <c r="L5925" t="str">
        <f>VLOOKUP(Sales_Data17[[#This Row],[Product Description Index]],Products_Data[#All],2,0)</f>
        <v>Socks</v>
      </c>
      <c r="M5925">
        <v>2</v>
      </c>
      <c r="N5925" s="9">
        <v>145.16666666666666</v>
      </c>
      <c r="O5925" s="9">
        <f>Sales_Data17[[#This Row],[Order Quantity]]*Sales_Data17[[#This Row],[Unit Price]]</f>
        <v>290.33333333333331</v>
      </c>
      <c r="P5925" s="9">
        <v>120.48833333333333</v>
      </c>
      <c r="Q5925" s="9">
        <f>Sales_Data17[[#This Row],[Line Total]]-(Sales_Data17[[#This Row],[Total Unit Cost]]*Sales_Data17[[#This Row],[Order Quantity]])</f>
        <v>49.356666666666655</v>
      </c>
      <c r="R5925" s="1" t="str">
        <f>TEXT(Sales_Data17[[#This Row],[OrderDate]],"MMM")</f>
        <v>Sep</v>
      </c>
      <c r="S5925" s="1" t="str">
        <f t="shared" si="92"/>
        <v>2015</v>
      </c>
    </row>
    <row r="5926" spans="1:19">
      <c r="A5926" t="s">
        <v>5949</v>
      </c>
      <c r="B5926" s="2">
        <v>42258</v>
      </c>
      <c r="C5926" s="2" t="str">
        <f>VLOOKUP(Sales_Data17[[#This Row],[Customer Name Index]],Customer_Data[#All],2,0)</f>
        <v xml:space="preserve">WakeFern </v>
      </c>
      <c r="D5926">
        <v>2</v>
      </c>
      <c r="E5926" t="s">
        <v>4</v>
      </c>
      <c r="F5926" t="s">
        <v>8168</v>
      </c>
      <c r="G5926" t="s">
        <v>8027</v>
      </c>
      <c r="H5926" t="str">
        <f>VLOOKUP(Sales_Data17[[#This Row],[Delivery Region Index]],Regions_Table[#All],2,0)</f>
        <v>New South Wales</v>
      </c>
      <c r="I5926" t="str">
        <f>VLOOKUP(Sales_Data17[[#This Row],[Delivery Region Index]],Regions_Table[#All],3,0)</f>
        <v>Cessnock</v>
      </c>
      <c r="J5926">
        <v>6</v>
      </c>
      <c r="K5926">
        <v>1</v>
      </c>
      <c r="L5926" t="str">
        <f>VLOOKUP(Sales_Data17[[#This Row],[Product Description Index]],Products_Data[#All],2,0)</f>
        <v>Shirts</v>
      </c>
      <c r="M5926">
        <v>6</v>
      </c>
      <c r="N5926" s="9">
        <v>358.07777777777778</v>
      </c>
      <c r="O5926" s="9">
        <f>Sales_Data17[[#This Row],[Order Quantity]]*Sales_Data17[[#This Row],[Unit Price]]</f>
        <v>2148.4666666666667</v>
      </c>
      <c r="P5926" s="9">
        <v>290.04300000000001</v>
      </c>
      <c r="Q5926" s="9">
        <f>Sales_Data17[[#This Row],[Line Total]]-(Sales_Data17[[#This Row],[Total Unit Cost]]*Sales_Data17[[#This Row],[Order Quantity]])</f>
        <v>408.20866666666666</v>
      </c>
      <c r="R5926" s="1" t="str">
        <f>TEXT(Sales_Data17[[#This Row],[OrderDate]],"MMM")</f>
        <v>Sep</v>
      </c>
      <c r="S5926" s="1" t="str">
        <f t="shared" si="92"/>
        <v>2015</v>
      </c>
    </row>
    <row r="5927" spans="1:19">
      <c r="A5927" t="s">
        <v>5950</v>
      </c>
      <c r="B5927" s="2">
        <v>42258</v>
      </c>
      <c r="C5927" s="2" t="str">
        <f>VLOOKUP(Sales_Data17[[#This Row],[Customer Name Index]],Customer_Data[#All],2,0)</f>
        <v xml:space="preserve">Medline </v>
      </c>
      <c r="D5927">
        <v>12</v>
      </c>
      <c r="E5927" t="s">
        <v>2</v>
      </c>
      <c r="F5927" t="s">
        <v>8168</v>
      </c>
      <c r="G5927" t="s">
        <v>8026</v>
      </c>
      <c r="H5927" t="str">
        <f>VLOOKUP(Sales_Data17[[#This Row],[Delivery Region Index]],Regions_Table[#All],2,0)</f>
        <v>Queensland</v>
      </c>
      <c r="I5927" t="str">
        <f>VLOOKUP(Sales_Data17[[#This Row],[Delivery Region Index]],Regions_Table[#All],3,0)</f>
        <v>Hervey Bay</v>
      </c>
      <c r="J5927">
        <v>33</v>
      </c>
      <c r="K5927">
        <v>5</v>
      </c>
      <c r="L5927" t="str">
        <f>VLOOKUP(Sales_Data17[[#This Row],[Product Description Index]],Products_Data[#All],2,0)</f>
        <v>Hats</v>
      </c>
      <c r="M5927">
        <v>1</v>
      </c>
      <c r="N5927" s="9">
        <v>441.45555555555552</v>
      </c>
      <c r="O5927" s="9">
        <f>Sales_Data17[[#This Row],[Order Quantity]]*Sales_Data17[[#This Row],[Unit Price]]</f>
        <v>441.45555555555552</v>
      </c>
      <c r="P5927" s="9">
        <v>211.89866666666666</v>
      </c>
      <c r="Q5927" s="9">
        <f>Sales_Data17[[#This Row],[Line Total]]-(Sales_Data17[[#This Row],[Total Unit Cost]]*Sales_Data17[[#This Row],[Order Quantity]])</f>
        <v>229.55688888888886</v>
      </c>
      <c r="R5927" s="1" t="str">
        <f>TEXT(Sales_Data17[[#This Row],[OrderDate]],"MMM")</f>
        <v>Sep</v>
      </c>
      <c r="S5927" s="1" t="str">
        <f t="shared" si="92"/>
        <v>2015</v>
      </c>
    </row>
    <row r="5928" spans="1:19">
      <c r="A5928" t="s">
        <v>5951</v>
      </c>
      <c r="B5928" s="2">
        <v>42258</v>
      </c>
      <c r="C5928" s="2" t="str">
        <f>VLOOKUP(Sales_Data17[[#This Row],[Customer Name Index]],Customer_Data[#All],2,0)</f>
        <v>Elorac, Corp</v>
      </c>
      <c r="D5928">
        <v>3</v>
      </c>
      <c r="E5928" t="s">
        <v>4</v>
      </c>
      <c r="F5928" t="s">
        <v>8168</v>
      </c>
      <c r="G5928" t="s">
        <v>8027</v>
      </c>
      <c r="H5928" t="str">
        <f>VLOOKUP(Sales_Data17[[#This Row],[Delivery Region Index]],Regions_Table[#All],2,0)</f>
        <v>New South Wales</v>
      </c>
      <c r="I5928" t="str">
        <f>VLOOKUP(Sales_Data17[[#This Row],[Delivery Region Index]],Regions_Table[#All],3,0)</f>
        <v>Cessnock</v>
      </c>
      <c r="J5928">
        <v>6</v>
      </c>
      <c r="K5928">
        <v>1</v>
      </c>
      <c r="L5928" t="str">
        <f>VLOOKUP(Sales_Data17[[#This Row],[Product Description Index]],Products_Data[#All],2,0)</f>
        <v>Shirts</v>
      </c>
      <c r="M5928">
        <v>7</v>
      </c>
      <c r="N5928" s="9">
        <v>119.85555555555555</v>
      </c>
      <c r="O5928" s="9">
        <f>Sales_Data17[[#This Row],[Order Quantity]]*Sales_Data17[[#This Row],[Unit Price]]</f>
        <v>838.98888888888882</v>
      </c>
      <c r="P5928" s="9">
        <v>59.927777777777777</v>
      </c>
      <c r="Q5928" s="9">
        <f>Sales_Data17[[#This Row],[Line Total]]-(Sales_Data17[[#This Row],[Total Unit Cost]]*Sales_Data17[[#This Row],[Order Quantity]])</f>
        <v>419.49444444444441</v>
      </c>
      <c r="R5928" s="1" t="str">
        <f>TEXT(Sales_Data17[[#This Row],[OrderDate]],"MMM")</f>
        <v>Sep</v>
      </c>
      <c r="S5928" s="1" t="str">
        <f t="shared" si="92"/>
        <v>2015</v>
      </c>
    </row>
    <row r="5929" spans="1:19">
      <c r="A5929" t="s">
        <v>5952</v>
      </c>
      <c r="B5929" s="2">
        <v>42258</v>
      </c>
      <c r="C5929" s="2" t="str">
        <f>VLOOKUP(Sales_Data17[[#This Row],[Customer Name Index]],Customer_Data[#All],2,0)</f>
        <v>Elorac, Corp</v>
      </c>
      <c r="D5929">
        <v>3</v>
      </c>
      <c r="E5929" t="s">
        <v>3</v>
      </c>
      <c r="F5929" t="s">
        <v>8168</v>
      </c>
      <c r="G5929" t="s">
        <v>8027</v>
      </c>
      <c r="H5929" t="str">
        <f>VLOOKUP(Sales_Data17[[#This Row],[Delivery Region Index]],Regions_Table[#All],2,0)</f>
        <v>New South Wales</v>
      </c>
      <c r="I5929" t="str">
        <f>VLOOKUP(Sales_Data17[[#This Row],[Delivery Region Index]],Regions_Table[#All],3,0)</f>
        <v>Dubbo</v>
      </c>
      <c r="J5929">
        <v>8</v>
      </c>
      <c r="K5929">
        <v>2</v>
      </c>
      <c r="L5929" t="str">
        <f>VLOOKUP(Sales_Data17[[#This Row],[Product Description Index]],Products_Data[#All],2,0)</f>
        <v>Pants</v>
      </c>
      <c r="M5929">
        <v>8</v>
      </c>
      <c r="N5929" s="9">
        <v>436.24444444444447</v>
      </c>
      <c r="O5929" s="9">
        <f>Sales_Data17[[#This Row],[Order Quantity]]*Sales_Data17[[#This Row],[Unit Price]]</f>
        <v>3489.9555555555557</v>
      </c>
      <c r="P5929" s="9">
        <v>205.0348888888889</v>
      </c>
      <c r="Q5929" s="9">
        <f>Sales_Data17[[#This Row],[Line Total]]-(Sales_Data17[[#This Row],[Total Unit Cost]]*Sales_Data17[[#This Row],[Order Quantity]])</f>
        <v>1849.6764444444445</v>
      </c>
      <c r="R5929" s="1" t="str">
        <f>TEXT(Sales_Data17[[#This Row],[OrderDate]],"MMM")</f>
        <v>Sep</v>
      </c>
      <c r="S5929" s="1" t="str">
        <f t="shared" si="92"/>
        <v>2015</v>
      </c>
    </row>
    <row r="5930" spans="1:19">
      <c r="A5930" t="s">
        <v>5953</v>
      </c>
      <c r="B5930" s="2">
        <v>42258</v>
      </c>
      <c r="C5930" s="2" t="str">
        <f>VLOOKUP(Sales_Data17[[#This Row],[Customer Name Index]],Customer_Data[#All],2,0)</f>
        <v>3LAB, Ltd</v>
      </c>
      <c r="D5930">
        <v>16</v>
      </c>
      <c r="E5930" t="s">
        <v>3</v>
      </c>
      <c r="F5930" t="s">
        <v>8168</v>
      </c>
      <c r="G5930" t="s">
        <v>8025</v>
      </c>
      <c r="H5930" t="str">
        <f>VLOOKUP(Sales_Data17[[#This Row],[Delivery Region Index]],Regions_Table[#All],2,0)</f>
        <v>Victoria</v>
      </c>
      <c r="I5930" t="str">
        <f>VLOOKUP(Sales_Data17[[#This Row],[Delivery Region Index]],Regions_Table[#All],3,0)</f>
        <v>Melbourne</v>
      </c>
      <c r="J5930">
        <v>47</v>
      </c>
      <c r="K5930">
        <v>7</v>
      </c>
      <c r="L5930" t="str">
        <f>VLOOKUP(Sales_Data17[[#This Row],[Product Description Index]],Products_Data[#All],2,0)</f>
        <v>Dress Shirts</v>
      </c>
      <c r="M5930">
        <v>3</v>
      </c>
      <c r="N5930" s="9">
        <v>22.333333333333332</v>
      </c>
      <c r="O5930" s="9">
        <f>Sales_Data17[[#This Row],[Order Quantity]]*Sales_Data17[[#This Row],[Unit Price]]</f>
        <v>67</v>
      </c>
      <c r="P5930" s="9">
        <v>9.3800000000000008</v>
      </c>
      <c r="Q5930" s="9">
        <f>Sales_Data17[[#This Row],[Line Total]]-(Sales_Data17[[#This Row],[Total Unit Cost]]*Sales_Data17[[#This Row],[Order Quantity]])</f>
        <v>38.86</v>
      </c>
      <c r="R5930" s="1" t="str">
        <f>TEXT(Sales_Data17[[#This Row],[OrderDate]],"MMM")</f>
        <v>Sep</v>
      </c>
      <c r="S5930" s="1" t="str">
        <f t="shared" si="92"/>
        <v>2015</v>
      </c>
    </row>
    <row r="5931" spans="1:19">
      <c r="A5931" t="s">
        <v>5954</v>
      </c>
      <c r="B5931" s="2">
        <v>42258</v>
      </c>
      <c r="C5931" s="2" t="str">
        <f>VLOOKUP(Sales_Data17[[#This Row],[Customer Name Index]],Customer_Data[#All],2,0)</f>
        <v>21st Ltd</v>
      </c>
      <c r="D5931">
        <v>10</v>
      </c>
      <c r="E5931" t="s">
        <v>4</v>
      </c>
      <c r="F5931" t="s">
        <v>8168</v>
      </c>
      <c r="G5931" t="s">
        <v>8026</v>
      </c>
      <c r="H5931" t="str">
        <f>VLOOKUP(Sales_Data17[[#This Row],[Delivery Region Index]],Regions_Table[#All],2,0)</f>
        <v>Queensland</v>
      </c>
      <c r="I5931" t="str">
        <f>VLOOKUP(Sales_Data17[[#This Row],[Delivery Region Index]],Regions_Table[#All],3,0)</f>
        <v>Cairns</v>
      </c>
      <c r="J5931">
        <v>28</v>
      </c>
      <c r="K5931">
        <v>4</v>
      </c>
      <c r="L5931" t="str">
        <f>VLOOKUP(Sales_Data17[[#This Row],[Product Description Index]],Products_Data[#All],2,0)</f>
        <v>Jeans</v>
      </c>
      <c r="M5931">
        <v>2</v>
      </c>
      <c r="N5931" s="9">
        <v>409.44444444444446</v>
      </c>
      <c r="O5931" s="9">
        <f>Sales_Data17[[#This Row],[Order Quantity]]*Sales_Data17[[#This Row],[Unit Price]]</f>
        <v>818.88888888888891</v>
      </c>
      <c r="P5931" s="9">
        <v>266.13888888888891</v>
      </c>
      <c r="Q5931" s="9">
        <f>Sales_Data17[[#This Row],[Line Total]]-(Sales_Data17[[#This Row],[Total Unit Cost]]*Sales_Data17[[#This Row],[Order Quantity]])</f>
        <v>286.61111111111109</v>
      </c>
      <c r="R5931" s="1" t="str">
        <f>TEXT(Sales_Data17[[#This Row],[OrderDate]],"MMM")</f>
        <v>Sep</v>
      </c>
      <c r="S5931" s="1" t="str">
        <f t="shared" si="92"/>
        <v>2015</v>
      </c>
    </row>
    <row r="5932" spans="1:19">
      <c r="A5932" t="s">
        <v>5955</v>
      </c>
      <c r="B5932" s="2">
        <v>42258</v>
      </c>
      <c r="C5932" s="2" t="str">
        <f>VLOOKUP(Sales_Data17[[#This Row],[Customer Name Index]],Customer_Data[#All],2,0)</f>
        <v xml:space="preserve">Medline </v>
      </c>
      <c r="D5932">
        <v>12</v>
      </c>
      <c r="E5932" t="s">
        <v>4</v>
      </c>
      <c r="F5932" t="s">
        <v>8168</v>
      </c>
      <c r="G5932" t="s">
        <v>8026</v>
      </c>
      <c r="H5932" t="str">
        <f>VLOOKUP(Sales_Data17[[#This Row],[Delivery Region Index]],Regions_Table[#All],2,0)</f>
        <v>Queensland</v>
      </c>
      <c r="I5932" t="str">
        <f>VLOOKUP(Sales_Data17[[#This Row],[Delivery Region Index]],Regions_Table[#All],3,0)</f>
        <v>Logan City</v>
      </c>
      <c r="J5932">
        <v>35</v>
      </c>
      <c r="K5932">
        <v>5</v>
      </c>
      <c r="L5932" t="str">
        <f>VLOOKUP(Sales_Data17[[#This Row],[Product Description Index]],Products_Data[#All],2,0)</f>
        <v>Hats</v>
      </c>
      <c r="M5932">
        <v>6</v>
      </c>
      <c r="N5932" s="9">
        <v>392.32222222222225</v>
      </c>
      <c r="O5932" s="9">
        <f>Sales_Data17[[#This Row],[Order Quantity]]*Sales_Data17[[#This Row],[Unit Price]]</f>
        <v>2353.9333333333334</v>
      </c>
      <c r="P5932" s="9">
        <v>164.77533333333335</v>
      </c>
      <c r="Q5932" s="9">
        <f>Sales_Data17[[#This Row],[Line Total]]-(Sales_Data17[[#This Row],[Total Unit Cost]]*Sales_Data17[[#This Row],[Order Quantity]])</f>
        <v>1365.2813333333334</v>
      </c>
      <c r="R5932" s="1" t="str">
        <f>TEXT(Sales_Data17[[#This Row],[OrderDate]],"MMM")</f>
        <v>Sep</v>
      </c>
      <c r="S5932" s="1" t="str">
        <f t="shared" si="92"/>
        <v>2015</v>
      </c>
    </row>
    <row r="5933" spans="1:19">
      <c r="A5933" t="s">
        <v>5956</v>
      </c>
      <c r="B5933" s="2">
        <v>42259</v>
      </c>
      <c r="C5933" s="2" t="str">
        <f>VLOOKUP(Sales_Data17[[#This Row],[Customer Name Index]],Customer_Data[#All],2,0)</f>
        <v>ETUDE Ltd</v>
      </c>
      <c r="D5933">
        <v>4</v>
      </c>
      <c r="E5933" t="s">
        <v>2</v>
      </c>
      <c r="F5933" t="s">
        <v>8168</v>
      </c>
      <c r="G5933" t="s">
        <v>8027</v>
      </c>
      <c r="H5933" t="str">
        <f>VLOOKUP(Sales_Data17[[#This Row],[Delivery Region Index]],Regions_Table[#All],2,0)</f>
        <v>New South Wales</v>
      </c>
      <c r="I5933" t="str">
        <f>VLOOKUP(Sales_Data17[[#This Row],[Delivery Region Index]],Regions_Table[#All],3,0)</f>
        <v>Goulburn</v>
      </c>
      <c r="J5933">
        <v>10</v>
      </c>
      <c r="K5933">
        <v>2</v>
      </c>
      <c r="L5933" t="str">
        <f>VLOOKUP(Sales_Data17[[#This Row],[Product Description Index]],Products_Data[#All],2,0)</f>
        <v>Pants</v>
      </c>
      <c r="M5933">
        <v>4</v>
      </c>
      <c r="N5933" s="9">
        <v>86.355555555555554</v>
      </c>
      <c r="O5933" s="9">
        <f>Sales_Data17[[#This Row],[Order Quantity]]*Sales_Data17[[#This Row],[Unit Price]]</f>
        <v>345.42222222222222</v>
      </c>
      <c r="P5933" s="9">
        <v>38.86</v>
      </c>
      <c r="Q5933" s="9">
        <f>Sales_Data17[[#This Row],[Line Total]]-(Sales_Data17[[#This Row],[Total Unit Cost]]*Sales_Data17[[#This Row],[Order Quantity]])</f>
        <v>189.98222222222222</v>
      </c>
      <c r="R5933" s="1" t="str">
        <f>TEXT(Sales_Data17[[#This Row],[OrderDate]],"MMM")</f>
        <v>Sep</v>
      </c>
      <c r="S5933" s="1" t="str">
        <f t="shared" si="92"/>
        <v>2015</v>
      </c>
    </row>
    <row r="5934" spans="1:19">
      <c r="A5934" t="s">
        <v>5957</v>
      </c>
      <c r="B5934" s="2">
        <v>42259</v>
      </c>
      <c r="C5934" s="2" t="str">
        <f>VLOOKUP(Sales_Data17[[#This Row],[Customer Name Index]],Customer_Data[#All],2,0)</f>
        <v>New Ltd</v>
      </c>
      <c r="D5934">
        <v>7</v>
      </c>
      <c r="E5934" t="s">
        <v>4</v>
      </c>
      <c r="F5934" t="s">
        <v>8168</v>
      </c>
      <c r="G5934" t="s">
        <v>8027</v>
      </c>
      <c r="H5934" t="str">
        <f>VLOOKUP(Sales_Data17[[#This Row],[Delivery Region Index]],Regions_Table[#All],2,0)</f>
        <v>New South Wales</v>
      </c>
      <c r="I5934" t="str">
        <f>VLOOKUP(Sales_Data17[[#This Row],[Delivery Region Index]],Regions_Table[#All],3,0)</f>
        <v>Queanbeyan</v>
      </c>
      <c r="J5934">
        <v>20</v>
      </c>
      <c r="K5934">
        <v>3</v>
      </c>
      <c r="L5934" t="str">
        <f>VLOOKUP(Sales_Data17[[#This Row],[Product Description Index]],Products_Data[#All],2,0)</f>
        <v>Sunglasses</v>
      </c>
      <c r="M5934">
        <v>8</v>
      </c>
      <c r="N5934" s="9">
        <v>96.777777777777771</v>
      </c>
      <c r="O5934" s="9">
        <f>Sales_Data17[[#This Row],[Order Quantity]]*Sales_Data17[[#This Row],[Unit Price]]</f>
        <v>774.22222222222217</v>
      </c>
      <c r="P5934" s="9">
        <v>47.421111111111117</v>
      </c>
      <c r="Q5934" s="9">
        <f>Sales_Data17[[#This Row],[Line Total]]-(Sales_Data17[[#This Row],[Total Unit Cost]]*Sales_Data17[[#This Row],[Order Quantity]])</f>
        <v>394.85333333333324</v>
      </c>
      <c r="R5934" s="1" t="str">
        <f>TEXT(Sales_Data17[[#This Row],[OrderDate]],"MMM")</f>
        <v>Sep</v>
      </c>
      <c r="S5934" s="1" t="str">
        <f t="shared" si="92"/>
        <v>2015</v>
      </c>
    </row>
    <row r="5935" spans="1:19">
      <c r="A5935" t="s">
        <v>5958</v>
      </c>
      <c r="B5935" s="2">
        <v>42259</v>
      </c>
      <c r="C5935" s="2" t="str">
        <f>VLOOKUP(Sales_Data17[[#This Row],[Customer Name Index]],Customer_Data[#All],2,0)</f>
        <v xml:space="preserve">WakeFern </v>
      </c>
      <c r="D5935">
        <v>2</v>
      </c>
      <c r="E5935" t="s">
        <v>4</v>
      </c>
      <c r="F5935" t="s">
        <v>8168</v>
      </c>
      <c r="G5935" t="s">
        <v>8027</v>
      </c>
      <c r="H5935" t="str">
        <f>VLOOKUP(Sales_Data17[[#This Row],[Delivery Region Index]],Regions_Table[#All],2,0)</f>
        <v>New South Wales</v>
      </c>
      <c r="I5935" t="str">
        <f>VLOOKUP(Sales_Data17[[#This Row],[Delivery Region Index]],Regions_Table[#All],3,0)</f>
        <v>Cessnock</v>
      </c>
      <c r="J5935">
        <v>6</v>
      </c>
      <c r="K5935">
        <v>1</v>
      </c>
      <c r="L5935" t="str">
        <f>VLOOKUP(Sales_Data17[[#This Row],[Product Description Index]],Products_Data[#All],2,0)</f>
        <v>Shirts</v>
      </c>
      <c r="M5935">
        <v>3</v>
      </c>
      <c r="N5935" s="9">
        <v>126.55555555555556</v>
      </c>
      <c r="O5935" s="9">
        <f>Sales_Data17[[#This Row],[Order Quantity]]*Sales_Data17[[#This Row],[Unit Price]]</f>
        <v>379.66666666666669</v>
      </c>
      <c r="P5935" s="9">
        <v>63.277777777777779</v>
      </c>
      <c r="Q5935" s="9">
        <f>Sales_Data17[[#This Row],[Line Total]]-(Sales_Data17[[#This Row],[Total Unit Cost]]*Sales_Data17[[#This Row],[Order Quantity]])</f>
        <v>189.83333333333334</v>
      </c>
      <c r="R5935" s="1" t="str">
        <f>TEXT(Sales_Data17[[#This Row],[OrderDate]],"MMM")</f>
        <v>Sep</v>
      </c>
      <c r="S5935" s="1" t="str">
        <f t="shared" si="92"/>
        <v>2015</v>
      </c>
    </row>
    <row r="5936" spans="1:19">
      <c r="A5936" t="s">
        <v>5959</v>
      </c>
      <c r="B5936" s="2">
        <v>42259</v>
      </c>
      <c r="C5936" s="2" t="str">
        <f>VLOOKUP(Sales_Data17[[#This Row],[Customer Name Index]],Customer_Data[#All],2,0)</f>
        <v>Procter Corp</v>
      </c>
      <c r="D5936">
        <v>5</v>
      </c>
      <c r="E5936" t="s">
        <v>4</v>
      </c>
      <c r="F5936" t="s">
        <v>8168</v>
      </c>
      <c r="G5936" t="s">
        <v>8027</v>
      </c>
      <c r="H5936" t="str">
        <f>VLOOKUP(Sales_Data17[[#This Row],[Delivery Region Index]],Regions_Table[#All],2,0)</f>
        <v>New South Wales</v>
      </c>
      <c r="I5936" t="str">
        <f>VLOOKUP(Sales_Data17[[#This Row],[Delivery Region Index]],Regions_Table[#All],3,0)</f>
        <v>Lismore</v>
      </c>
      <c r="J5936">
        <v>14</v>
      </c>
      <c r="K5936">
        <v>2</v>
      </c>
      <c r="L5936" t="str">
        <f>VLOOKUP(Sales_Data17[[#This Row],[Product Description Index]],Products_Data[#All],2,0)</f>
        <v>Pants</v>
      </c>
      <c r="M5936">
        <v>1</v>
      </c>
      <c r="N5936" s="9">
        <v>18.611111111111111</v>
      </c>
      <c r="O5936" s="9">
        <f>Sales_Data17[[#This Row],[Order Quantity]]*Sales_Data17[[#This Row],[Unit Price]]</f>
        <v>18.611111111111111</v>
      </c>
      <c r="P5936" s="9">
        <v>13.213888888888889</v>
      </c>
      <c r="Q5936" s="9">
        <f>Sales_Data17[[#This Row],[Line Total]]-(Sales_Data17[[#This Row],[Total Unit Cost]]*Sales_Data17[[#This Row],[Order Quantity]])</f>
        <v>5.3972222222222221</v>
      </c>
      <c r="R5936" s="1" t="str">
        <f>TEXT(Sales_Data17[[#This Row],[OrderDate]],"MMM")</f>
        <v>Sep</v>
      </c>
      <c r="S5936" s="1" t="str">
        <f t="shared" si="92"/>
        <v>2015</v>
      </c>
    </row>
    <row r="5937" spans="1:19">
      <c r="A5937" t="s">
        <v>5960</v>
      </c>
      <c r="B5937" s="2">
        <v>42260</v>
      </c>
      <c r="C5937" s="2" t="str">
        <f>VLOOKUP(Sales_Data17[[#This Row],[Customer Name Index]],Customer_Data[#All],2,0)</f>
        <v>Elorac, Corp</v>
      </c>
      <c r="D5937">
        <v>3</v>
      </c>
      <c r="E5937" t="s">
        <v>4</v>
      </c>
      <c r="F5937" t="s">
        <v>8168</v>
      </c>
      <c r="G5937" t="s">
        <v>8027</v>
      </c>
      <c r="H5937" t="str">
        <f>VLOOKUP(Sales_Data17[[#This Row],[Delivery Region Index]],Regions_Table[#All],2,0)</f>
        <v>New South Wales</v>
      </c>
      <c r="I5937" t="str">
        <f>VLOOKUP(Sales_Data17[[#This Row],[Delivery Region Index]],Regions_Table[#All],3,0)</f>
        <v>Cessnock</v>
      </c>
      <c r="J5937">
        <v>6</v>
      </c>
      <c r="K5937">
        <v>1</v>
      </c>
      <c r="L5937" t="str">
        <f>VLOOKUP(Sales_Data17[[#This Row],[Product Description Index]],Products_Data[#All],2,0)</f>
        <v>Shirts</v>
      </c>
      <c r="M5937">
        <v>7</v>
      </c>
      <c r="N5937" s="9">
        <v>22.333333333333332</v>
      </c>
      <c r="O5937" s="9">
        <f>Sales_Data17[[#This Row],[Order Quantity]]*Sales_Data17[[#This Row],[Unit Price]]</f>
        <v>156.33333333333331</v>
      </c>
      <c r="P5937" s="9">
        <v>13.399999999999999</v>
      </c>
      <c r="Q5937" s="9">
        <f>Sales_Data17[[#This Row],[Line Total]]-(Sales_Data17[[#This Row],[Total Unit Cost]]*Sales_Data17[[#This Row],[Order Quantity]])</f>
        <v>62.533333333333331</v>
      </c>
      <c r="R5937" s="1" t="str">
        <f>TEXT(Sales_Data17[[#This Row],[OrderDate]],"MMM")</f>
        <v>Sep</v>
      </c>
      <c r="S5937" s="1" t="str">
        <f t="shared" si="92"/>
        <v>2015</v>
      </c>
    </row>
    <row r="5938" spans="1:19">
      <c r="A5938" t="s">
        <v>5961</v>
      </c>
      <c r="B5938" s="2">
        <v>42260</v>
      </c>
      <c r="C5938" s="2" t="str">
        <f>VLOOKUP(Sales_Data17[[#This Row],[Customer Name Index]],Customer_Data[#All],2,0)</f>
        <v>Medsep Group</v>
      </c>
      <c r="D5938">
        <v>8</v>
      </c>
      <c r="E5938" t="s">
        <v>2</v>
      </c>
      <c r="F5938" t="s">
        <v>8168</v>
      </c>
      <c r="G5938" t="s">
        <v>8027</v>
      </c>
      <c r="H5938" t="str">
        <f>VLOOKUP(Sales_Data17[[#This Row],[Delivery Region Index]],Regions_Table[#All],2,0)</f>
        <v>New South Wales</v>
      </c>
      <c r="I5938" t="str">
        <f>VLOOKUP(Sales_Data17[[#This Row],[Delivery Region Index]],Regions_Table[#All],3,0)</f>
        <v>Tamworth</v>
      </c>
      <c r="J5938">
        <v>21</v>
      </c>
      <c r="K5938">
        <v>3</v>
      </c>
      <c r="L5938" t="str">
        <f>VLOOKUP(Sales_Data17[[#This Row],[Product Description Index]],Products_Data[#All],2,0)</f>
        <v>Sunglasses</v>
      </c>
      <c r="M5938">
        <v>2</v>
      </c>
      <c r="N5938" s="9">
        <v>623.1</v>
      </c>
      <c r="O5938" s="9">
        <f>Sales_Data17[[#This Row],[Order Quantity]]*Sales_Data17[[#This Row],[Unit Price]]</f>
        <v>1246.2</v>
      </c>
      <c r="P5938" s="9">
        <v>461.09400000000005</v>
      </c>
      <c r="Q5938" s="9">
        <f>Sales_Data17[[#This Row],[Line Total]]-(Sales_Data17[[#This Row],[Total Unit Cost]]*Sales_Data17[[#This Row],[Order Quantity]])</f>
        <v>324.01199999999994</v>
      </c>
      <c r="R5938" s="1" t="str">
        <f>TEXT(Sales_Data17[[#This Row],[OrderDate]],"MMM")</f>
        <v>Sep</v>
      </c>
      <c r="S5938" s="1" t="str">
        <f t="shared" si="92"/>
        <v>2015</v>
      </c>
    </row>
    <row r="5939" spans="1:19">
      <c r="A5939" t="s">
        <v>5962</v>
      </c>
      <c r="B5939" s="2">
        <v>42260</v>
      </c>
      <c r="C5939" s="2" t="str">
        <f>VLOOKUP(Sales_Data17[[#This Row],[Customer Name Index]],Customer_Data[#All],2,0)</f>
        <v>Eminence Corp</v>
      </c>
      <c r="D5939">
        <v>18</v>
      </c>
      <c r="E5939" t="s">
        <v>2</v>
      </c>
      <c r="F5939" t="s">
        <v>8168</v>
      </c>
      <c r="G5939" t="s">
        <v>8025</v>
      </c>
      <c r="H5939" t="str">
        <f>VLOOKUP(Sales_Data17[[#This Row],[Delivery Region Index]],Regions_Table[#All],2,0)</f>
        <v>Victoria</v>
      </c>
      <c r="I5939" t="str">
        <f>VLOOKUP(Sales_Data17[[#This Row],[Delivery Region Index]],Regions_Table[#All],3,0)</f>
        <v>Geelong</v>
      </c>
      <c r="J5939">
        <v>51</v>
      </c>
      <c r="K5939">
        <v>7</v>
      </c>
      <c r="L5939" t="str">
        <f>VLOOKUP(Sales_Data17[[#This Row],[Product Description Index]],Products_Data[#All],2,0)</f>
        <v>Dress Shirts</v>
      </c>
      <c r="M5939">
        <v>3</v>
      </c>
      <c r="N5939" s="9">
        <v>431.77777777777777</v>
      </c>
      <c r="O5939" s="9">
        <f>Sales_Data17[[#This Row],[Order Quantity]]*Sales_Data17[[#This Row],[Unit Price]]</f>
        <v>1295.3333333333333</v>
      </c>
      <c r="P5939" s="9">
        <v>228.8422222222222</v>
      </c>
      <c r="Q5939" s="9">
        <f>Sales_Data17[[#This Row],[Line Total]]-(Sales_Data17[[#This Row],[Total Unit Cost]]*Sales_Data17[[#This Row],[Order Quantity]])</f>
        <v>608.80666666666662</v>
      </c>
      <c r="R5939" s="1" t="str">
        <f>TEXT(Sales_Data17[[#This Row],[OrderDate]],"MMM")</f>
        <v>Sep</v>
      </c>
      <c r="S5939" s="1" t="str">
        <f t="shared" si="92"/>
        <v>2015</v>
      </c>
    </row>
    <row r="5940" spans="1:19">
      <c r="A5940" t="s">
        <v>5963</v>
      </c>
      <c r="B5940" s="2">
        <v>42260</v>
      </c>
      <c r="C5940" s="2" t="str">
        <f>VLOOKUP(Sales_Data17[[#This Row],[Customer Name Index]],Customer_Data[#All],2,0)</f>
        <v xml:space="preserve">Linde </v>
      </c>
      <c r="D5940">
        <v>14</v>
      </c>
      <c r="E5940" t="s">
        <v>4</v>
      </c>
      <c r="F5940" t="s">
        <v>8168</v>
      </c>
      <c r="G5940" t="s">
        <v>8026</v>
      </c>
      <c r="H5940" t="str">
        <f>VLOOKUP(Sales_Data17[[#This Row],[Delivery Region Index]],Regions_Table[#All],2,0)</f>
        <v>Queensland</v>
      </c>
      <c r="I5940" t="str">
        <f>VLOOKUP(Sales_Data17[[#This Row],[Delivery Region Index]],Regions_Table[#All],3,0)</f>
        <v>Rockhampton</v>
      </c>
      <c r="J5940">
        <v>41</v>
      </c>
      <c r="K5940">
        <v>6</v>
      </c>
      <c r="L5940" t="str">
        <f>VLOOKUP(Sales_Data17[[#This Row],[Product Description Index]],Products_Data[#All],2,0)</f>
        <v>Socks</v>
      </c>
      <c r="M5940">
        <v>7</v>
      </c>
      <c r="N5940" s="9">
        <v>371.47777777777782</v>
      </c>
      <c r="O5940" s="9">
        <f>Sales_Data17[[#This Row],[Order Quantity]]*Sales_Data17[[#This Row],[Unit Price]]</f>
        <v>2600.3444444444449</v>
      </c>
      <c r="P5940" s="9">
        <v>267.464</v>
      </c>
      <c r="Q5940" s="9">
        <f>Sales_Data17[[#This Row],[Line Total]]-(Sales_Data17[[#This Row],[Total Unit Cost]]*Sales_Data17[[#This Row],[Order Quantity]])</f>
        <v>728.09644444444484</v>
      </c>
      <c r="R5940" s="1" t="str">
        <f>TEXT(Sales_Data17[[#This Row],[OrderDate]],"MMM")</f>
        <v>Sep</v>
      </c>
      <c r="S5940" s="1" t="str">
        <f t="shared" si="92"/>
        <v>2015</v>
      </c>
    </row>
    <row r="5941" spans="1:19">
      <c r="A5941" t="s">
        <v>5964</v>
      </c>
      <c r="B5941" s="2">
        <v>42261</v>
      </c>
      <c r="C5941" s="2" t="str">
        <f>VLOOKUP(Sales_Data17[[#This Row],[Customer Name Index]],Customer_Data[#All],2,0)</f>
        <v>Ole Group</v>
      </c>
      <c r="D5941">
        <v>13</v>
      </c>
      <c r="E5941" t="s">
        <v>2</v>
      </c>
      <c r="F5941" t="s">
        <v>8168</v>
      </c>
      <c r="G5941" t="s">
        <v>8026</v>
      </c>
      <c r="H5941" t="str">
        <f>VLOOKUP(Sales_Data17[[#This Row],[Delivery Region Index]],Regions_Table[#All],2,0)</f>
        <v>Queensland</v>
      </c>
      <c r="I5941" t="str">
        <f>VLOOKUP(Sales_Data17[[#This Row],[Delivery Region Index]],Regions_Table[#All],3,0)</f>
        <v>Mackay</v>
      </c>
      <c r="J5941">
        <v>36</v>
      </c>
      <c r="K5941">
        <v>5</v>
      </c>
      <c r="L5941" t="str">
        <f>VLOOKUP(Sales_Data17[[#This Row],[Product Description Index]],Products_Data[#All],2,0)</f>
        <v>Hats</v>
      </c>
      <c r="M5941">
        <v>3</v>
      </c>
      <c r="N5941" s="9">
        <v>312.66666666666669</v>
      </c>
      <c r="O5941" s="9">
        <f>Sales_Data17[[#This Row],[Order Quantity]]*Sales_Data17[[#This Row],[Unit Price]]</f>
        <v>938</v>
      </c>
      <c r="P5941" s="9">
        <v>131.32</v>
      </c>
      <c r="Q5941" s="9">
        <f>Sales_Data17[[#This Row],[Line Total]]-(Sales_Data17[[#This Row],[Total Unit Cost]]*Sales_Data17[[#This Row],[Order Quantity]])</f>
        <v>544.04</v>
      </c>
      <c r="R5941" s="1" t="str">
        <f>TEXT(Sales_Data17[[#This Row],[OrderDate]],"MMM")</f>
        <v>Sep</v>
      </c>
      <c r="S5941" s="1" t="str">
        <f t="shared" si="92"/>
        <v>2015</v>
      </c>
    </row>
    <row r="5942" spans="1:19">
      <c r="A5942" t="s">
        <v>5965</v>
      </c>
      <c r="B5942" s="2">
        <v>42261</v>
      </c>
      <c r="C5942" s="2" t="str">
        <f>VLOOKUP(Sales_Data17[[#This Row],[Customer Name Index]],Customer_Data[#All],2,0)</f>
        <v>Medsep Group</v>
      </c>
      <c r="D5942">
        <v>8</v>
      </c>
      <c r="E5942" t="s">
        <v>4</v>
      </c>
      <c r="F5942" t="s">
        <v>8168</v>
      </c>
      <c r="G5942" t="s">
        <v>8027</v>
      </c>
      <c r="H5942" t="str">
        <f>VLOOKUP(Sales_Data17[[#This Row],[Delivery Region Index]],Regions_Table[#All],2,0)</f>
        <v>New South Wales</v>
      </c>
      <c r="I5942" t="str">
        <f>VLOOKUP(Sales_Data17[[#This Row],[Delivery Region Index]],Regions_Table[#All],3,0)</f>
        <v>Tamworth</v>
      </c>
      <c r="J5942">
        <v>21</v>
      </c>
      <c r="K5942">
        <v>3</v>
      </c>
      <c r="L5942" t="str">
        <f>VLOOKUP(Sales_Data17[[#This Row],[Product Description Index]],Products_Data[#All],2,0)</f>
        <v>Sunglasses</v>
      </c>
      <c r="M5942">
        <v>6</v>
      </c>
      <c r="N5942" s="9">
        <v>110.17777777777778</v>
      </c>
      <c r="O5942" s="9">
        <f>Sales_Data17[[#This Row],[Order Quantity]]*Sales_Data17[[#This Row],[Unit Price]]</f>
        <v>661.06666666666661</v>
      </c>
      <c r="P5942" s="9">
        <v>56.190666666666665</v>
      </c>
      <c r="Q5942" s="9">
        <f>Sales_Data17[[#This Row],[Line Total]]-(Sales_Data17[[#This Row],[Total Unit Cost]]*Sales_Data17[[#This Row],[Order Quantity]])</f>
        <v>323.9226666666666</v>
      </c>
      <c r="R5942" s="1" t="str">
        <f>TEXT(Sales_Data17[[#This Row],[OrderDate]],"MMM")</f>
        <v>Sep</v>
      </c>
      <c r="S5942" s="1" t="str">
        <f t="shared" si="92"/>
        <v>2015</v>
      </c>
    </row>
    <row r="5943" spans="1:19">
      <c r="A5943" t="s">
        <v>5966</v>
      </c>
      <c r="B5943" s="2">
        <v>42261</v>
      </c>
      <c r="C5943" s="2" t="str">
        <f>VLOOKUP(Sales_Data17[[#This Row],[Customer Name Index]],Customer_Data[#All],2,0)</f>
        <v xml:space="preserve">Medline </v>
      </c>
      <c r="D5943">
        <v>12</v>
      </c>
      <c r="E5943" t="s">
        <v>3</v>
      </c>
      <c r="F5943" t="s">
        <v>8168</v>
      </c>
      <c r="G5943" t="s">
        <v>8026</v>
      </c>
      <c r="H5943" t="str">
        <f>VLOOKUP(Sales_Data17[[#This Row],[Delivery Region Index]],Regions_Table[#All],2,0)</f>
        <v>Queensland</v>
      </c>
      <c r="I5943" t="str">
        <f>VLOOKUP(Sales_Data17[[#This Row],[Delivery Region Index]],Regions_Table[#All],3,0)</f>
        <v>Logan City</v>
      </c>
      <c r="J5943">
        <v>35</v>
      </c>
      <c r="K5943">
        <v>5</v>
      </c>
      <c r="L5943" t="str">
        <f>VLOOKUP(Sales_Data17[[#This Row],[Product Description Index]],Products_Data[#All],2,0)</f>
        <v>Hats</v>
      </c>
      <c r="M5943">
        <v>1</v>
      </c>
      <c r="N5943" s="9">
        <v>128.78888888888889</v>
      </c>
      <c r="O5943" s="9">
        <f>Sales_Data17[[#This Row],[Order Quantity]]*Sales_Data17[[#This Row],[Unit Price]]</f>
        <v>128.78888888888889</v>
      </c>
      <c r="P5943" s="9">
        <v>52.803444444444452</v>
      </c>
      <c r="Q5943" s="9">
        <f>Sales_Data17[[#This Row],[Line Total]]-(Sales_Data17[[#This Row],[Total Unit Cost]]*Sales_Data17[[#This Row],[Order Quantity]])</f>
        <v>75.98544444444444</v>
      </c>
      <c r="R5943" s="1" t="str">
        <f>TEXT(Sales_Data17[[#This Row],[OrderDate]],"MMM")</f>
        <v>Sep</v>
      </c>
      <c r="S5943" s="1" t="str">
        <f t="shared" si="92"/>
        <v>2015</v>
      </c>
    </row>
    <row r="5944" spans="1:19">
      <c r="A5944" t="s">
        <v>5967</v>
      </c>
      <c r="B5944" s="2">
        <v>42261</v>
      </c>
      <c r="C5944" s="2" t="str">
        <f>VLOOKUP(Sales_Data17[[#This Row],[Customer Name Index]],Customer_Data[#All],2,0)</f>
        <v xml:space="preserve">Linde </v>
      </c>
      <c r="D5944">
        <v>14</v>
      </c>
      <c r="E5944" t="s">
        <v>4</v>
      </c>
      <c r="F5944" t="s">
        <v>8168</v>
      </c>
      <c r="G5944" t="s">
        <v>8026</v>
      </c>
      <c r="H5944" t="str">
        <f>VLOOKUP(Sales_Data17[[#This Row],[Delivery Region Index]],Regions_Table[#All],2,0)</f>
        <v>Queensland</v>
      </c>
      <c r="I5944" t="str">
        <f>VLOOKUP(Sales_Data17[[#This Row],[Delivery Region Index]],Regions_Table[#All],3,0)</f>
        <v>Nambour</v>
      </c>
      <c r="J5944">
        <v>39</v>
      </c>
      <c r="K5944">
        <v>6</v>
      </c>
      <c r="L5944" t="str">
        <f>VLOOKUP(Sales_Data17[[#This Row],[Product Description Index]],Products_Data[#All],2,0)</f>
        <v>Socks</v>
      </c>
      <c r="M5944">
        <v>8</v>
      </c>
      <c r="N5944" s="9">
        <v>277.67777777777775</v>
      </c>
      <c r="O5944" s="9">
        <f>Sales_Data17[[#This Row],[Order Quantity]]*Sales_Data17[[#This Row],[Unit Price]]</f>
        <v>2221.422222222222</v>
      </c>
      <c r="P5944" s="9">
        <v>119.40144444444445</v>
      </c>
      <c r="Q5944" s="9">
        <f>Sales_Data17[[#This Row],[Line Total]]-(Sales_Data17[[#This Row],[Total Unit Cost]]*Sales_Data17[[#This Row],[Order Quantity]])</f>
        <v>1266.2106666666664</v>
      </c>
      <c r="R5944" s="1" t="str">
        <f>TEXT(Sales_Data17[[#This Row],[OrderDate]],"MMM")</f>
        <v>Sep</v>
      </c>
      <c r="S5944" s="1" t="str">
        <f t="shared" si="92"/>
        <v>2015</v>
      </c>
    </row>
    <row r="5945" spans="1:19">
      <c r="A5945" t="s">
        <v>5968</v>
      </c>
      <c r="B5945" s="2">
        <v>42261</v>
      </c>
      <c r="C5945" s="2" t="str">
        <f>VLOOKUP(Sales_Data17[[#This Row],[Customer Name Index]],Customer_Data[#All],2,0)</f>
        <v>Apollo Ltd</v>
      </c>
      <c r="D5945">
        <v>11</v>
      </c>
      <c r="E5945" t="s">
        <v>4</v>
      </c>
      <c r="F5945" t="s">
        <v>8168</v>
      </c>
      <c r="G5945" t="s">
        <v>8026</v>
      </c>
      <c r="H5945" t="str">
        <f>VLOOKUP(Sales_Data17[[#This Row],[Delivery Region Index]],Regions_Table[#All],2,0)</f>
        <v>Queensland</v>
      </c>
      <c r="I5945" t="str">
        <f>VLOOKUP(Sales_Data17[[#This Row],[Delivery Region Index]],Regions_Table[#All],3,0)</f>
        <v>Gold Coast</v>
      </c>
      <c r="J5945">
        <v>31</v>
      </c>
      <c r="K5945">
        <v>5</v>
      </c>
      <c r="L5945" t="str">
        <f>VLOOKUP(Sales_Data17[[#This Row],[Product Description Index]],Products_Data[#All],2,0)</f>
        <v>Hats</v>
      </c>
      <c r="M5945">
        <v>8</v>
      </c>
      <c r="N5945" s="9">
        <v>255.34444444444443</v>
      </c>
      <c r="O5945" s="9">
        <f>Sales_Data17[[#This Row],[Order Quantity]]*Sales_Data17[[#This Row],[Unit Price]]</f>
        <v>2042.7555555555555</v>
      </c>
      <c r="P5945" s="9">
        <v>165.97388888888889</v>
      </c>
      <c r="Q5945" s="9">
        <f>Sales_Data17[[#This Row],[Line Total]]-(Sales_Data17[[#This Row],[Total Unit Cost]]*Sales_Data17[[#This Row],[Order Quantity]])</f>
        <v>714.96444444444433</v>
      </c>
      <c r="R5945" s="1" t="str">
        <f>TEXT(Sales_Data17[[#This Row],[OrderDate]],"MMM")</f>
        <v>Sep</v>
      </c>
      <c r="S5945" s="1" t="str">
        <f t="shared" si="92"/>
        <v>2015</v>
      </c>
    </row>
    <row r="5946" spans="1:19">
      <c r="A5946" t="s">
        <v>5969</v>
      </c>
      <c r="B5946" s="2">
        <v>42262</v>
      </c>
      <c r="C5946" s="2" t="str">
        <f>VLOOKUP(Sales_Data17[[#This Row],[Customer Name Index]],Customer_Data[#All],2,0)</f>
        <v xml:space="preserve">Ei </v>
      </c>
      <c r="D5946">
        <v>9</v>
      </c>
      <c r="E5946" t="s">
        <v>4</v>
      </c>
      <c r="F5946" t="s">
        <v>8168</v>
      </c>
      <c r="G5946" t="s">
        <v>8027</v>
      </c>
      <c r="H5946" t="str">
        <f>VLOOKUP(Sales_Data17[[#This Row],[Delivery Region Index]],Regions_Table[#All],2,0)</f>
        <v>New South Wales</v>
      </c>
      <c r="I5946" t="str">
        <f>VLOOKUP(Sales_Data17[[#This Row],[Delivery Region Index]],Regions_Table[#All],3,0)</f>
        <v>Wollongong</v>
      </c>
      <c r="J5946">
        <v>24</v>
      </c>
      <c r="K5946">
        <v>4</v>
      </c>
      <c r="L5946" t="str">
        <f>VLOOKUP(Sales_Data17[[#This Row],[Product Description Index]],Products_Data[#All],2,0)</f>
        <v>Jeans</v>
      </c>
      <c r="M5946">
        <v>2</v>
      </c>
      <c r="N5946" s="9">
        <v>126.55555555555556</v>
      </c>
      <c r="O5946" s="9">
        <f>Sales_Data17[[#This Row],[Order Quantity]]*Sales_Data17[[#This Row],[Unit Price]]</f>
        <v>253.11111111111111</v>
      </c>
      <c r="P5946" s="9">
        <v>63.277777777777779</v>
      </c>
      <c r="Q5946" s="9">
        <f>Sales_Data17[[#This Row],[Line Total]]-(Sales_Data17[[#This Row],[Total Unit Cost]]*Sales_Data17[[#This Row],[Order Quantity]])</f>
        <v>126.55555555555556</v>
      </c>
      <c r="R5946" s="1" t="str">
        <f>TEXT(Sales_Data17[[#This Row],[OrderDate]],"MMM")</f>
        <v>Sep</v>
      </c>
      <c r="S5946" s="1" t="str">
        <f t="shared" si="92"/>
        <v>2015</v>
      </c>
    </row>
    <row r="5947" spans="1:19">
      <c r="A5947" t="s">
        <v>5970</v>
      </c>
      <c r="B5947" s="2">
        <v>42263</v>
      </c>
      <c r="C5947" s="2" t="str">
        <f>VLOOKUP(Sales_Data17[[#This Row],[Customer Name Index]],Customer_Data[#All],2,0)</f>
        <v>New Ltd</v>
      </c>
      <c r="D5947">
        <v>7</v>
      </c>
      <c r="E5947" t="s">
        <v>4</v>
      </c>
      <c r="F5947" t="s">
        <v>8168</v>
      </c>
      <c r="G5947" t="s">
        <v>8027</v>
      </c>
      <c r="H5947" t="str">
        <f>VLOOKUP(Sales_Data17[[#This Row],[Delivery Region Index]],Regions_Table[#All],2,0)</f>
        <v>New South Wales</v>
      </c>
      <c r="I5947" t="str">
        <f>VLOOKUP(Sales_Data17[[#This Row],[Delivery Region Index]],Regions_Table[#All],3,0)</f>
        <v>Orange</v>
      </c>
      <c r="J5947">
        <v>18</v>
      </c>
      <c r="K5947">
        <v>3</v>
      </c>
      <c r="L5947" t="str">
        <f>VLOOKUP(Sales_Data17[[#This Row],[Product Description Index]],Products_Data[#All],2,0)</f>
        <v>Sunglasses</v>
      </c>
      <c r="M5947">
        <v>6</v>
      </c>
      <c r="N5947" s="9">
        <v>203.97777777777776</v>
      </c>
      <c r="O5947" s="9">
        <f>Sales_Data17[[#This Row],[Order Quantity]]*Sales_Data17[[#This Row],[Unit Price]]</f>
        <v>1223.8666666666666</v>
      </c>
      <c r="P5947" s="9">
        <v>171.34133333333332</v>
      </c>
      <c r="Q5947" s="9">
        <f>Sales_Data17[[#This Row],[Line Total]]-(Sales_Data17[[#This Row],[Total Unit Cost]]*Sales_Data17[[#This Row],[Order Quantity]])</f>
        <v>195.81866666666656</v>
      </c>
      <c r="R5947" s="1" t="str">
        <f>TEXT(Sales_Data17[[#This Row],[OrderDate]],"MMM")</f>
        <v>Sep</v>
      </c>
      <c r="S5947" s="1" t="str">
        <f t="shared" si="92"/>
        <v>2015</v>
      </c>
    </row>
    <row r="5948" spans="1:19">
      <c r="A5948" t="s">
        <v>5971</v>
      </c>
      <c r="B5948" s="2">
        <v>42263</v>
      </c>
      <c r="C5948" s="2" t="str">
        <f>VLOOKUP(Sales_Data17[[#This Row],[Customer Name Index]],Customer_Data[#All],2,0)</f>
        <v xml:space="preserve">WakeFern </v>
      </c>
      <c r="D5948">
        <v>2</v>
      </c>
      <c r="E5948" t="s">
        <v>4</v>
      </c>
      <c r="F5948" t="s">
        <v>8168</v>
      </c>
      <c r="G5948" t="s">
        <v>8027</v>
      </c>
      <c r="H5948" t="str">
        <f>VLOOKUP(Sales_Data17[[#This Row],[Delivery Region Index]],Regions_Table[#All],2,0)</f>
        <v>New South Wales</v>
      </c>
      <c r="I5948" t="str">
        <f>VLOOKUP(Sales_Data17[[#This Row],[Delivery Region Index]],Regions_Table[#All],3,0)</f>
        <v>Broken Hill</v>
      </c>
      <c r="J5948">
        <v>5</v>
      </c>
      <c r="K5948">
        <v>1</v>
      </c>
      <c r="L5948" t="str">
        <f>VLOOKUP(Sales_Data17[[#This Row],[Product Description Index]],Products_Data[#All],2,0)</f>
        <v>Shirts</v>
      </c>
      <c r="M5948">
        <v>6</v>
      </c>
      <c r="N5948" s="9">
        <v>122.08888888888889</v>
      </c>
      <c r="O5948" s="9">
        <f>Sales_Data17[[#This Row],[Order Quantity]]*Sales_Data17[[#This Row],[Unit Price]]</f>
        <v>732.5333333333333</v>
      </c>
      <c r="P5948" s="9">
        <v>102.55466666666666</v>
      </c>
      <c r="Q5948" s="9">
        <f>Sales_Data17[[#This Row],[Line Total]]-(Sales_Data17[[#This Row],[Total Unit Cost]]*Sales_Data17[[#This Row],[Order Quantity]])</f>
        <v>117.20533333333333</v>
      </c>
      <c r="R5948" s="1" t="str">
        <f>TEXT(Sales_Data17[[#This Row],[OrderDate]],"MMM")</f>
        <v>Sep</v>
      </c>
      <c r="S5948" s="1" t="str">
        <f t="shared" si="92"/>
        <v>2015</v>
      </c>
    </row>
    <row r="5949" spans="1:19">
      <c r="A5949" t="s">
        <v>5972</v>
      </c>
      <c r="B5949" s="2">
        <v>42264</v>
      </c>
      <c r="C5949" s="2" t="str">
        <f>VLOOKUP(Sales_Data17[[#This Row],[Customer Name Index]],Customer_Data[#All],2,0)</f>
        <v>Pure Group</v>
      </c>
      <c r="D5949">
        <v>17</v>
      </c>
      <c r="E5949" t="s">
        <v>2</v>
      </c>
      <c r="F5949" t="s">
        <v>8168</v>
      </c>
      <c r="G5949" t="s">
        <v>8025</v>
      </c>
      <c r="H5949" t="str">
        <f>VLOOKUP(Sales_Data17[[#This Row],[Delivery Region Index]],Regions_Table[#All],2,0)</f>
        <v>Victoria</v>
      </c>
      <c r="I5949" t="str">
        <f>VLOOKUP(Sales_Data17[[#This Row],[Delivery Region Index]],Regions_Table[#All],3,0)</f>
        <v>Melbourne</v>
      </c>
      <c r="J5949">
        <v>47</v>
      </c>
      <c r="K5949">
        <v>7</v>
      </c>
      <c r="L5949" t="str">
        <f>VLOOKUP(Sales_Data17[[#This Row],[Product Description Index]],Products_Data[#All],2,0)</f>
        <v>Dress Shirts</v>
      </c>
      <c r="M5949">
        <v>8</v>
      </c>
      <c r="N5949" s="9">
        <v>425.07777777777778</v>
      </c>
      <c r="O5949" s="9">
        <f>Sales_Data17[[#This Row],[Order Quantity]]*Sales_Data17[[#This Row],[Unit Price]]</f>
        <v>3400.6222222222223</v>
      </c>
      <c r="P5949" s="9">
        <v>352.81455555555556</v>
      </c>
      <c r="Q5949" s="9">
        <f>Sales_Data17[[#This Row],[Line Total]]-(Sales_Data17[[#This Row],[Total Unit Cost]]*Sales_Data17[[#This Row],[Order Quantity]])</f>
        <v>578.1057777777778</v>
      </c>
      <c r="R5949" s="1" t="str">
        <f>TEXT(Sales_Data17[[#This Row],[OrderDate]],"MMM")</f>
        <v>Sep</v>
      </c>
      <c r="S5949" s="1" t="str">
        <f t="shared" si="92"/>
        <v>2015</v>
      </c>
    </row>
    <row r="5950" spans="1:19">
      <c r="A5950" t="s">
        <v>5973</v>
      </c>
      <c r="B5950" s="2">
        <v>42264</v>
      </c>
      <c r="C5950" s="2" t="str">
        <f>VLOOKUP(Sales_Data17[[#This Row],[Customer Name Index]],Customer_Data[#All],2,0)</f>
        <v>ETUDE Ltd</v>
      </c>
      <c r="D5950">
        <v>4</v>
      </c>
      <c r="E5950" t="s">
        <v>4</v>
      </c>
      <c r="F5950" t="s">
        <v>8168</v>
      </c>
      <c r="G5950" t="s">
        <v>8027</v>
      </c>
      <c r="H5950" t="str">
        <f>VLOOKUP(Sales_Data17[[#This Row],[Delivery Region Index]],Regions_Table[#All],2,0)</f>
        <v>New South Wales</v>
      </c>
      <c r="I5950" t="str">
        <f>VLOOKUP(Sales_Data17[[#This Row],[Delivery Region Index]],Regions_Table[#All],3,0)</f>
        <v>Goulburn</v>
      </c>
      <c r="J5950">
        <v>10</v>
      </c>
      <c r="K5950">
        <v>2</v>
      </c>
      <c r="L5950" t="str">
        <f>VLOOKUP(Sales_Data17[[#This Row],[Product Description Index]],Products_Data[#All],2,0)</f>
        <v>Pants</v>
      </c>
      <c r="M5950">
        <v>6</v>
      </c>
      <c r="N5950" s="9">
        <v>101.24444444444445</v>
      </c>
      <c r="O5950" s="9">
        <f>Sales_Data17[[#This Row],[Order Quantity]]*Sales_Data17[[#This Row],[Unit Price]]</f>
        <v>607.4666666666667</v>
      </c>
      <c r="P5950" s="9">
        <v>85.045333333333332</v>
      </c>
      <c r="Q5950" s="9">
        <f>Sales_Data17[[#This Row],[Line Total]]-(Sales_Data17[[#This Row],[Total Unit Cost]]*Sales_Data17[[#This Row],[Order Quantity]])</f>
        <v>97.194666666666706</v>
      </c>
      <c r="R5950" s="1" t="str">
        <f>TEXT(Sales_Data17[[#This Row],[OrderDate]],"MMM")</f>
        <v>Sep</v>
      </c>
      <c r="S5950" s="1" t="str">
        <f t="shared" si="92"/>
        <v>2015</v>
      </c>
    </row>
    <row r="5951" spans="1:19">
      <c r="A5951" t="s">
        <v>5974</v>
      </c>
      <c r="B5951" s="2">
        <v>42264</v>
      </c>
      <c r="C5951" s="2" t="str">
        <f>VLOOKUP(Sales_Data17[[#This Row],[Customer Name Index]],Customer_Data[#All],2,0)</f>
        <v xml:space="preserve">Ei </v>
      </c>
      <c r="D5951">
        <v>9</v>
      </c>
      <c r="E5951" t="s">
        <v>4</v>
      </c>
      <c r="F5951" t="s">
        <v>8168</v>
      </c>
      <c r="G5951" t="s">
        <v>8027</v>
      </c>
      <c r="H5951" t="str">
        <f>VLOOKUP(Sales_Data17[[#This Row],[Delivery Region Index]],Regions_Table[#All],2,0)</f>
        <v>Queensland</v>
      </c>
      <c r="I5951" t="str">
        <f>VLOOKUP(Sales_Data17[[#This Row],[Delivery Region Index]],Regions_Table[#All],3,0)</f>
        <v>Brisbane</v>
      </c>
      <c r="J5951">
        <v>26</v>
      </c>
      <c r="K5951">
        <v>4</v>
      </c>
      <c r="L5951" t="str">
        <f>VLOOKUP(Sales_Data17[[#This Row],[Product Description Index]],Products_Data[#All],2,0)</f>
        <v>Jeans</v>
      </c>
      <c r="M5951">
        <v>9</v>
      </c>
      <c r="N5951" s="9">
        <v>285.86666666666667</v>
      </c>
      <c r="O5951" s="9">
        <f>Sales_Data17[[#This Row],[Order Quantity]]*Sales_Data17[[#This Row],[Unit Price]]</f>
        <v>2572.8000000000002</v>
      </c>
      <c r="P5951" s="9">
        <v>145.79200000000003</v>
      </c>
      <c r="Q5951" s="9">
        <f>Sales_Data17[[#This Row],[Line Total]]-(Sales_Data17[[#This Row],[Total Unit Cost]]*Sales_Data17[[#This Row],[Order Quantity]])</f>
        <v>1260.672</v>
      </c>
      <c r="R5951" s="1" t="str">
        <f>TEXT(Sales_Data17[[#This Row],[OrderDate]],"MMM")</f>
        <v>Sep</v>
      </c>
      <c r="S5951" s="1" t="str">
        <f t="shared" si="92"/>
        <v>2015</v>
      </c>
    </row>
    <row r="5952" spans="1:19">
      <c r="A5952" t="s">
        <v>5975</v>
      </c>
      <c r="B5952" s="2">
        <v>42264</v>
      </c>
      <c r="C5952" s="2" t="str">
        <f>VLOOKUP(Sales_Data17[[#This Row],[Customer Name Index]],Customer_Data[#All],2,0)</f>
        <v>3LAB, Ltd</v>
      </c>
      <c r="D5952">
        <v>16</v>
      </c>
      <c r="E5952" t="s">
        <v>4</v>
      </c>
      <c r="F5952" t="s">
        <v>8168</v>
      </c>
      <c r="G5952" t="s">
        <v>8025</v>
      </c>
      <c r="H5952" t="str">
        <f>VLOOKUP(Sales_Data17[[#This Row],[Delivery Region Index]],Regions_Table[#All],2,0)</f>
        <v>Queensland</v>
      </c>
      <c r="I5952" t="str">
        <f>VLOOKUP(Sales_Data17[[#This Row],[Delivery Region Index]],Regions_Table[#All],3,0)</f>
        <v>Toowoomba</v>
      </c>
      <c r="J5952">
        <v>44</v>
      </c>
      <c r="K5952">
        <v>7</v>
      </c>
      <c r="L5952" t="str">
        <f>VLOOKUP(Sales_Data17[[#This Row],[Product Description Index]],Products_Data[#All],2,0)</f>
        <v>Dress Shirts</v>
      </c>
      <c r="M5952">
        <v>8</v>
      </c>
      <c r="N5952" s="9">
        <v>25.311111111111114</v>
      </c>
      <c r="O5952" s="9">
        <f>Sales_Data17[[#This Row],[Order Quantity]]*Sales_Data17[[#This Row],[Unit Price]]</f>
        <v>202.48888888888891</v>
      </c>
      <c r="P5952" s="9">
        <v>19.742666666666668</v>
      </c>
      <c r="Q5952" s="9">
        <f>Sales_Data17[[#This Row],[Line Total]]-(Sales_Data17[[#This Row],[Total Unit Cost]]*Sales_Data17[[#This Row],[Order Quantity]])</f>
        <v>44.547555555555562</v>
      </c>
      <c r="R5952" s="1" t="str">
        <f>TEXT(Sales_Data17[[#This Row],[OrderDate]],"MMM")</f>
        <v>Sep</v>
      </c>
      <c r="S5952" s="1" t="str">
        <f t="shared" si="92"/>
        <v>2015</v>
      </c>
    </row>
    <row r="5953" spans="1:19">
      <c r="A5953" t="s">
        <v>5976</v>
      </c>
      <c r="B5953" s="2">
        <v>42264</v>
      </c>
      <c r="C5953" s="2" t="str">
        <f>VLOOKUP(Sales_Data17[[#This Row],[Customer Name Index]],Customer_Data[#All],2,0)</f>
        <v>Eminence Corp</v>
      </c>
      <c r="D5953">
        <v>18</v>
      </c>
      <c r="E5953" t="s">
        <v>4</v>
      </c>
      <c r="F5953" t="s">
        <v>8168</v>
      </c>
      <c r="G5953" t="s">
        <v>8025</v>
      </c>
      <c r="H5953" t="str">
        <f>VLOOKUP(Sales_Data17[[#This Row],[Delivery Region Index]],Regions_Table[#All],2,0)</f>
        <v>Victoria</v>
      </c>
      <c r="I5953" t="str">
        <f>VLOOKUP(Sales_Data17[[#This Row],[Delivery Region Index]],Regions_Table[#All],3,0)</f>
        <v>Geelong</v>
      </c>
      <c r="J5953">
        <v>51</v>
      </c>
      <c r="K5953">
        <v>7</v>
      </c>
      <c r="L5953" t="str">
        <f>VLOOKUP(Sales_Data17[[#This Row],[Product Description Index]],Products_Data[#All],2,0)</f>
        <v>Dress Shirts</v>
      </c>
      <c r="M5953">
        <v>9</v>
      </c>
      <c r="N5953" s="9">
        <v>140.69999999999999</v>
      </c>
      <c r="O5953" s="9">
        <f>Sales_Data17[[#This Row],[Order Quantity]]*Sales_Data17[[#This Row],[Unit Price]]</f>
        <v>1266.3</v>
      </c>
      <c r="P5953" s="9">
        <v>92.862000000000009</v>
      </c>
      <c r="Q5953" s="9">
        <f>Sales_Data17[[#This Row],[Line Total]]-(Sales_Data17[[#This Row],[Total Unit Cost]]*Sales_Data17[[#This Row],[Order Quantity]])</f>
        <v>430.54199999999992</v>
      </c>
      <c r="R5953" s="1" t="str">
        <f>TEXT(Sales_Data17[[#This Row],[OrderDate]],"MMM")</f>
        <v>Sep</v>
      </c>
      <c r="S5953" s="1" t="str">
        <f t="shared" si="92"/>
        <v>2015</v>
      </c>
    </row>
    <row r="5954" spans="1:19">
      <c r="A5954" t="s">
        <v>5977</v>
      </c>
      <c r="B5954" s="2">
        <v>42264</v>
      </c>
      <c r="C5954" s="2" t="str">
        <f>VLOOKUP(Sales_Data17[[#This Row],[Customer Name Index]],Customer_Data[#All],2,0)</f>
        <v>Pacific Ltd</v>
      </c>
      <c r="D5954">
        <v>20</v>
      </c>
      <c r="E5954" t="s">
        <v>2</v>
      </c>
      <c r="F5954" t="s">
        <v>8168</v>
      </c>
      <c r="G5954" t="s">
        <v>8028</v>
      </c>
      <c r="H5954" t="str">
        <f>VLOOKUP(Sales_Data17[[#This Row],[Delivery Region Index]],Regions_Table[#All],2,0)</f>
        <v>Victoria</v>
      </c>
      <c r="I5954" t="str">
        <f>VLOOKUP(Sales_Data17[[#This Row],[Delivery Region Index]],Regions_Table[#All],3,0)</f>
        <v>Wodonga</v>
      </c>
      <c r="J5954">
        <v>58</v>
      </c>
      <c r="K5954">
        <v>8</v>
      </c>
      <c r="L5954" t="str">
        <f>VLOOKUP(Sales_Data17[[#This Row],[Product Description Index]],Products_Data[#All],2,0)</f>
        <v>Shoes</v>
      </c>
      <c r="M5954">
        <v>8</v>
      </c>
      <c r="N5954" s="9">
        <v>291.82222222222225</v>
      </c>
      <c r="O5954" s="9">
        <f>Sales_Data17[[#This Row],[Order Quantity]]*Sales_Data17[[#This Row],[Unit Price]]</f>
        <v>2334.577777777778</v>
      </c>
      <c r="P5954" s="9">
        <v>215.94844444444445</v>
      </c>
      <c r="Q5954" s="9">
        <f>Sales_Data17[[#This Row],[Line Total]]-(Sales_Data17[[#This Row],[Total Unit Cost]]*Sales_Data17[[#This Row],[Order Quantity]])</f>
        <v>606.99022222222243</v>
      </c>
      <c r="R5954" s="1" t="str">
        <f>TEXT(Sales_Data17[[#This Row],[OrderDate]],"MMM")</f>
        <v>Sep</v>
      </c>
      <c r="S5954" s="1" t="str">
        <f t="shared" ref="S5954:S6017" si="93">TEXT(B5954,"YYY")</f>
        <v>2015</v>
      </c>
    </row>
    <row r="5955" spans="1:19">
      <c r="A5955" t="s">
        <v>5978</v>
      </c>
      <c r="B5955" s="2">
        <v>42265</v>
      </c>
      <c r="C5955" s="2" t="str">
        <f>VLOOKUP(Sales_Data17[[#This Row],[Customer Name Index]],Customer_Data[#All],2,0)</f>
        <v>ETUDE Ltd</v>
      </c>
      <c r="D5955">
        <v>4</v>
      </c>
      <c r="E5955" t="s">
        <v>3</v>
      </c>
      <c r="F5955" t="s">
        <v>8168</v>
      </c>
      <c r="G5955" t="s">
        <v>8027</v>
      </c>
      <c r="H5955" t="str">
        <f>VLOOKUP(Sales_Data17[[#This Row],[Delivery Region Index]],Regions_Table[#All],2,0)</f>
        <v>New South Wales</v>
      </c>
      <c r="I5955" t="str">
        <f>VLOOKUP(Sales_Data17[[#This Row],[Delivery Region Index]],Regions_Table[#All],3,0)</f>
        <v>Goulburn</v>
      </c>
      <c r="J5955">
        <v>10</v>
      </c>
      <c r="K5955">
        <v>2</v>
      </c>
      <c r="L5955" t="str">
        <f>VLOOKUP(Sales_Data17[[#This Row],[Product Description Index]],Products_Data[#All],2,0)</f>
        <v>Pants</v>
      </c>
      <c r="M5955">
        <v>7</v>
      </c>
      <c r="N5955" s="9">
        <v>87.1</v>
      </c>
      <c r="O5955" s="9">
        <f>Sales_Data17[[#This Row],[Order Quantity]]*Sales_Data17[[#This Row],[Unit Price]]</f>
        <v>609.69999999999993</v>
      </c>
      <c r="P5955" s="9">
        <v>40.936999999999998</v>
      </c>
      <c r="Q5955" s="9">
        <f>Sales_Data17[[#This Row],[Line Total]]-(Sales_Data17[[#This Row],[Total Unit Cost]]*Sales_Data17[[#This Row],[Order Quantity]])</f>
        <v>323.14099999999996</v>
      </c>
      <c r="R5955" s="1" t="str">
        <f>TEXT(Sales_Data17[[#This Row],[OrderDate]],"MMM")</f>
        <v>Sep</v>
      </c>
      <c r="S5955" s="1" t="str">
        <f t="shared" si="93"/>
        <v>2015</v>
      </c>
    </row>
    <row r="5956" spans="1:19">
      <c r="A5956" t="s">
        <v>5979</v>
      </c>
      <c r="B5956" s="2">
        <v>42265</v>
      </c>
      <c r="C5956" s="2" t="str">
        <f>VLOOKUP(Sales_Data17[[#This Row],[Customer Name Index]],Customer_Data[#All],2,0)</f>
        <v>ETUDE Ltd</v>
      </c>
      <c r="D5956">
        <v>4</v>
      </c>
      <c r="E5956" t="s">
        <v>4</v>
      </c>
      <c r="F5956" t="s">
        <v>8168</v>
      </c>
      <c r="G5956" t="s">
        <v>8027</v>
      </c>
      <c r="H5956" t="str">
        <f>VLOOKUP(Sales_Data17[[#This Row],[Delivery Region Index]],Regions_Table[#All],2,0)</f>
        <v>New South Wales</v>
      </c>
      <c r="I5956" t="str">
        <f>VLOOKUP(Sales_Data17[[#This Row],[Delivery Region Index]],Regions_Table[#All],3,0)</f>
        <v>Grafton</v>
      </c>
      <c r="J5956">
        <v>11</v>
      </c>
      <c r="K5956">
        <v>2</v>
      </c>
      <c r="L5956" t="str">
        <f>VLOOKUP(Sales_Data17[[#This Row],[Product Description Index]],Products_Data[#All],2,0)</f>
        <v>Pants</v>
      </c>
      <c r="M5956">
        <v>2</v>
      </c>
      <c r="N5956" s="9">
        <v>329.78888888888889</v>
      </c>
      <c r="O5956" s="9">
        <f>Sales_Data17[[#This Row],[Order Quantity]]*Sales_Data17[[#This Row],[Unit Price]]</f>
        <v>659.57777777777778</v>
      </c>
      <c r="P5956" s="9">
        <v>207.767</v>
      </c>
      <c r="Q5956" s="9">
        <f>Sales_Data17[[#This Row],[Line Total]]-(Sales_Data17[[#This Row],[Total Unit Cost]]*Sales_Data17[[#This Row],[Order Quantity]])</f>
        <v>244.04377777777779</v>
      </c>
      <c r="R5956" s="1" t="str">
        <f>TEXT(Sales_Data17[[#This Row],[OrderDate]],"MMM")</f>
        <v>Sep</v>
      </c>
      <c r="S5956" s="1" t="str">
        <f t="shared" si="93"/>
        <v>2015</v>
      </c>
    </row>
    <row r="5957" spans="1:19">
      <c r="A5957" t="s">
        <v>5980</v>
      </c>
      <c r="B5957" s="2">
        <v>42265</v>
      </c>
      <c r="C5957" s="2" t="str">
        <f>VLOOKUP(Sales_Data17[[#This Row],[Customer Name Index]],Customer_Data[#All],2,0)</f>
        <v>Avon Corp</v>
      </c>
      <c r="D5957">
        <v>1</v>
      </c>
      <c r="E5957" t="s">
        <v>4</v>
      </c>
      <c r="F5957" t="s">
        <v>8168</v>
      </c>
      <c r="G5957" t="s">
        <v>8027</v>
      </c>
      <c r="H5957" t="str">
        <f>VLOOKUP(Sales_Data17[[#This Row],[Delivery Region Index]],Regions_Table[#All],2,0)</f>
        <v>New South Wales</v>
      </c>
      <c r="I5957" t="str">
        <f>VLOOKUP(Sales_Data17[[#This Row],[Delivery Region Index]],Regions_Table[#All],3,0)</f>
        <v>Albury</v>
      </c>
      <c r="J5957">
        <v>2</v>
      </c>
      <c r="K5957">
        <v>1</v>
      </c>
      <c r="L5957" t="str">
        <f>VLOOKUP(Sales_Data17[[#This Row],[Product Description Index]],Products_Data[#All],2,0)</f>
        <v>Shirts</v>
      </c>
      <c r="M5957">
        <v>3</v>
      </c>
      <c r="N5957" s="9">
        <v>341.70000000000005</v>
      </c>
      <c r="O5957" s="9">
        <f>Sales_Data17[[#This Row],[Order Quantity]]*Sales_Data17[[#This Row],[Unit Price]]</f>
        <v>1025.1000000000001</v>
      </c>
      <c r="P5957" s="9">
        <v>191.35200000000003</v>
      </c>
      <c r="Q5957" s="9">
        <f>Sales_Data17[[#This Row],[Line Total]]-(Sales_Data17[[#This Row],[Total Unit Cost]]*Sales_Data17[[#This Row],[Order Quantity]])</f>
        <v>451.0440000000001</v>
      </c>
      <c r="R5957" s="1" t="str">
        <f>TEXT(Sales_Data17[[#This Row],[OrderDate]],"MMM")</f>
        <v>Sep</v>
      </c>
      <c r="S5957" s="1" t="str">
        <f t="shared" si="93"/>
        <v>2015</v>
      </c>
    </row>
    <row r="5958" spans="1:19">
      <c r="A5958" t="s">
        <v>5981</v>
      </c>
      <c r="B5958" s="2">
        <v>42266</v>
      </c>
      <c r="C5958" s="2" t="str">
        <f>VLOOKUP(Sales_Data17[[#This Row],[Customer Name Index]],Customer_Data[#All],2,0)</f>
        <v>21st Ltd</v>
      </c>
      <c r="D5958">
        <v>10</v>
      </c>
      <c r="E5958" t="s">
        <v>2</v>
      </c>
      <c r="F5958" t="s">
        <v>8168</v>
      </c>
      <c r="G5958" t="s">
        <v>8026</v>
      </c>
      <c r="H5958" t="str">
        <f>VLOOKUP(Sales_Data17[[#This Row],[Delivery Region Index]],Regions_Table[#All],2,0)</f>
        <v>Queensland</v>
      </c>
      <c r="I5958" t="str">
        <f>VLOOKUP(Sales_Data17[[#This Row],[Delivery Region Index]],Regions_Table[#All],3,0)</f>
        <v>Cairns</v>
      </c>
      <c r="J5958">
        <v>28</v>
      </c>
      <c r="K5958">
        <v>4</v>
      </c>
      <c r="L5958" t="str">
        <f>VLOOKUP(Sales_Data17[[#This Row],[Product Description Index]],Products_Data[#All],2,0)</f>
        <v>Jeans</v>
      </c>
      <c r="M5958">
        <v>2</v>
      </c>
      <c r="N5958" s="9">
        <v>21.588888888888889</v>
      </c>
      <c r="O5958" s="9">
        <f>Sales_Data17[[#This Row],[Order Quantity]]*Sales_Data17[[#This Row],[Unit Price]]</f>
        <v>43.177777777777777</v>
      </c>
      <c r="P5958" s="9">
        <v>9.9308888888888909</v>
      </c>
      <c r="Q5958" s="9">
        <f>Sales_Data17[[#This Row],[Line Total]]-(Sales_Data17[[#This Row],[Total Unit Cost]]*Sales_Data17[[#This Row],[Order Quantity]])</f>
        <v>23.315999999999995</v>
      </c>
      <c r="R5958" s="1" t="str">
        <f>TEXT(Sales_Data17[[#This Row],[OrderDate]],"MMM")</f>
        <v>Sep</v>
      </c>
      <c r="S5958" s="1" t="str">
        <f t="shared" si="93"/>
        <v>2015</v>
      </c>
    </row>
    <row r="5959" spans="1:19">
      <c r="A5959" t="s">
        <v>5982</v>
      </c>
      <c r="B5959" s="2">
        <v>42266</v>
      </c>
      <c r="C5959" s="2" t="str">
        <f>VLOOKUP(Sales_Data17[[#This Row],[Customer Name Index]],Customer_Data[#All],2,0)</f>
        <v xml:space="preserve">WakeFern </v>
      </c>
      <c r="D5959">
        <v>2</v>
      </c>
      <c r="E5959" t="s">
        <v>3</v>
      </c>
      <c r="F5959" t="s">
        <v>8168</v>
      </c>
      <c r="G5959" t="s">
        <v>8027</v>
      </c>
      <c r="H5959" t="str">
        <f>VLOOKUP(Sales_Data17[[#This Row],[Delivery Region Index]],Regions_Table[#All],2,0)</f>
        <v>New South Wales</v>
      </c>
      <c r="I5959" t="str">
        <f>VLOOKUP(Sales_Data17[[#This Row],[Delivery Region Index]],Regions_Table[#All],3,0)</f>
        <v>Cessnock</v>
      </c>
      <c r="J5959">
        <v>6</v>
      </c>
      <c r="K5959">
        <v>1</v>
      </c>
      <c r="L5959" t="str">
        <f>VLOOKUP(Sales_Data17[[#This Row],[Product Description Index]],Products_Data[#All],2,0)</f>
        <v>Shirts</v>
      </c>
      <c r="M5959">
        <v>5</v>
      </c>
      <c r="N5959" s="9">
        <v>192.06666666666669</v>
      </c>
      <c r="O5959" s="9">
        <f>Sales_Data17[[#This Row],[Order Quantity]]*Sales_Data17[[#This Row],[Unit Price]]</f>
        <v>960.33333333333348</v>
      </c>
      <c r="P5959" s="9">
        <v>80.668000000000006</v>
      </c>
      <c r="Q5959" s="9">
        <f>Sales_Data17[[#This Row],[Line Total]]-(Sales_Data17[[#This Row],[Total Unit Cost]]*Sales_Data17[[#This Row],[Order Quantity]])</f>
        <v>556.99333333333345</v>
      </c>
      <c r="R5959" s="1" t="str">
        <f>TEXT(Sales_Data17[[#This Row],[OrderDate]],"MMM")</f>
        <v>Sep</v>
      </c>
      <c r="S5959" s="1" t="str">
        <f t="shared" si="93"/>
        <v>2015</v>
      </c>
    </row>
    <row r="5960" spans="1:19">
      <c r="A5960" t="s">
        <v>5983</v>
      </c>
      <c r="B5960" s="2">
        <v>42266</v>
      </c>
      <c r="C5960" s="2" t="str">
        <f>VLOOKUP(Sales_Data17[[#This Row],[Customer Name Index]],Customer_Data[#All],2,0)</f>
        <v>Ole Group</v>
      </c>
      <c r="D5960">
        <v>13</v>
      </c>
      <c r="E5960" t="s">
        <v>2</v>
      </c>
      <c r="F5960" t="s">
        <v>8168</v>
      </c>
      <c r="G5960" t="s">
        <v>8026</v>
      </c>
      <c r="H5960" t="str">
        <f>VLOOKUP(Sales_Data17[[#This Row],[Delivery Region Index]],Regions_Table[#All],2,0)</f>
        <v>Queensland</v>
      </c>
      <c r="I5960" t="str">
        <f>VLOOKUP(Sales_Data17[[#This Row],[Delivery Region Index]],Regions_Table[#All],3,0)</f>
        <v>Mackay</v>
      </c>
      <c r="J5960">
        <v>36</v>
      </c>
      <c r="K5960">
        <v>5</v>
      </c>
      <c r="L5960" t="str">
        <f>VLOOKUP(Sales_Data17[[#This Row],[Product Description Index]],Products_Data[#All],2,0)</f>
        <v>Hats</v>
      </c>
      <c r="M5960">
        <v>1</v>
      </c>
      <c r="N5960" s="9">
        <v>99.01111111111112</v>
      </c>
      <c r="O5960" s="9">
        <f>Sales_Data17[[#This Row],[Order Quantity]]*Sales_Data17[[#This Row],[Unit Price]]</f>
        <v>99.01111111111112</v>
      </c>
      <c r="P5960" s="9">
        <v>81.189111111111117</v>
      </c>
      <c r="Q5960" s="9">
        <f>Sales_Data17[[#This Row],[Line Total]]-(Sales_Data17[[#This Row],[Total Unit Cost]]*Sales_Data17[[#This Row],[Order Quantity]])</f>
        <v>17.822000000000003</v>
      </c>
      <c r="R5960" s="1" t="str">
        <f>TEXT(Sales_Data17[[#This Row],[OrderDate]],"MMM")</f>
        <v>Sep</v>
      </c>
      <c r="S5960" s="1" t="str">
        <f t="shared" si="93"/>
        <v>2015</v>
      </c>
    </row>
    <row r="5961" spans="1:19">
      <c r="A5961" t="s">
        <v>5984</v>
      </c>
      <c r="B5961" s="2">
        <v>42267</v>
      </c>
      <c r="C5961" s="2" t="str">
        <f>VLOOKUP(Sales_Data17[[#This Row],[Customer Name Index]],Customer_Data[#All],2,0)</f>
        <v>New Ltd</v>
      </c>
      <c r="D5961">
        <v>7</v>
      </c>
      <c r="E5961" t="s">
        <v>4</v>
      </c>
      <c r="F5961" t="s">
        <v>8168</v>
      </c>
      <c r="G5961" t="s">
        <v>8027</v>
      </c>
      <c r="H5961" t="str">
        <f>VLOOKUP(Sales_Data17[[#This Row],[Delivery Region Index]],Regions_Table[#All],2,0)</f>
        <v>New South Wales</v>
      </c>
      <c r="I5961" t="str">
        <f>VLOOKUP(Sales_Data17[[#This Row],[Delivery Region Index]],Regions_Table[#All],3,0)</f>
        <v>Queanbeyan</v>
      </c>
      <c r="J5961">
        <v>20</v>
      </c>
      <c r="K5961">
        <v>3</v>
      </c>
      <c r="L5961" t="str">
        <f>VLOOKUP(Sales_Data17[[#This Row],[Product Description Index]],Products_Data[#All],2,0)</f>
        <v>Sunglasses</v>
      </c>
      <c r="M5961">
        <v>1</v>
      </c>
      <c r="N5961" s="9">
        <v>119.85555555555555</v>
      </c>
      <c r="O5961" s="9">
        <f>Sales_Data17[[#This Row],[Order Quantity]]*Sales_Data17[[#This Row],[Unit Price]]</f>
        <v>119.85555555555555</v>
      </c>
      <c r="P5961" s="9">
        <v>58.729222222222219</v>
      </c>
      <c r="Q5961" s="9">
        <f>Sales_Data17[[#This Row],[Line Total]]-(Sales_Data17[[#This Row],[Total Unit Cost]]*Sales_Data17[[#This Row],[Order Quantity]])</f>
        <v>61.126333333333335</v>
      </c>
      <c r="R5961" s="1" t="str">
        <f>TEXT(Sales_Data17[[#This Row],[OrderDate]],"MMM")</f>
        <v>Sep</v>
      </c>
      <c r="S5961" s="1" t="str">
        <f t="shared" si="93"/>
        <v>2015</v>
      </c>
    </row>
    <row r="5962" spans="1:19">
      <c r="A5962" t="s">
        <v>5985</v>
      </c>
      <c r="B5962" s="2">
        <v>42267</v>
      </c>
      <c r="C5962" s="2" t="str">
        <f>VLOOKUP(Sales_Data17[[#This Row],[Customer Name Index]],Customer_Data[#All],2,0)</f>
        <v xml:space="preserve">WakeFern </v>
      </c>
      <c r="D5962">
        <v>2</v>
      </c>
      <c r="E5962" t="s">
        <v>4</v>
      </c>
      <c r="F5962" t="s">
        <v>8168</v>
      </c>
      <c r="G5962" t="s">
        <v>8027</v>
      </c>
      <c r="H5962" t="str">
        <f>VLOOKUP(Sales_Data17[[#This Row],[Delivery Region Index]],Regions_Table[#All],2,0)</f>
        <v>New South Wales</v>
      </c>
      <c r="I5962" t="str">
        <f>VLOOKUP(Sales_Data17[[#This Row],[Delivery Region Index]],Regions_Table[#All],3,0)</f>
        <v>Armidale</v>
      </c>
      <c r="J5962">
        <v>3</v>
      </c>
      <c r="K5962">
        <v>1</v>
      </c>
      <c r="L5962" t="str">
        <f>VLOOKUP(Sales_Data17[[#This Row],[Product Description Index]],Products_Data[#All],2,0)</f>
        <v>Shirts</v>
      </c>
      <c r="M5962">
        <v>9</v>
      </c>
      <c r="N5962" s="9">
        <v>427.31111111111113</v>
      </c>
      <c r="O5962" s="9">
        <f>Sales_Data17[[#This Row],[Order Quantity]]*Sales_Data17[[#This Row],[Unit Price]]</f>
        <v>3845.8</v>
      </c>
      <c r="P5962" s="9">
        <v>307.66399999999999</v>
      </c>
      <c r="Q5962" s="9">
        <f>Sales_Data17[[#This Row],[Line Total]]-(Sales_Data17[[#This Row],[Total Unit Cost]]*Sales_Data17[[#This Row],[Order Quantity]])</f>
        <v>1076.8240000000005</v>
      </c>
      <c r="R5962" s="1" t="str">
        <f>TEXT(Sales_Data17[[#This Row],[OrderDate]],"MMM")</f>
        <v>Sep</v>
      </c>
      <c r="S5962" s="1" t="str">
        <f t="shared" si="93"/>
        <v>2015</v>
      </c>
    </row>
    <row r="5963" spans="1:19">
      <c r="A5963" t="s">
        <v>5986</v>
      </c>
      <c r="B5963" s="2">
        <v>42267</v>
      </c>
      <c r="C5963" s="2" t="str">
        <f>VLOOKUP(Sales_Data17[[#This Row],[Customer Name Index]],Customer_Data[#All],2,0)</f>
        <v>Elorac, Corp</v>
      </c>
      <c r="D5963">
        <v>3</v>
      </c>
      <c r="E5963" t="s">
        <v>3</v>
      </c>
      <c r="F5963" t="s">
        <v>8168</v>
      </c>
      <c r="G5963" t="s">
        <v>8027</v>
      </c>
      <c r="H5963" t="str">
        <f>VLOOKUP(Sales_Data17[[#This Row],[Delivery Region Index]],Regions_Table[#All],2,0)</f>
        <v>New South Wales</v>
      </c>
      <c r="I5963" t="str">
        <f>VLOOKUP(Sales_Data17[[#This Row],[Delivery Region Index]],Regions_Table[#All],3,0)</f>
        <v>Dubbo</v>
      </c>
      <c r="J5963">
        <v>8</v>
      </c>
      <c r="K5963">
        <v>2</v>
      </c>
      <c r="L5963" t="str">
        <f>VLOOKUP(Sales_Data17[[#This Row],[Product Description Index]],Products_Data[#All],2,0)</f>
        <v>Pants</v>
      </c>
      <c r="M5963">
        <v>4</v>
      </c>
      <c r="N5963" s="9">
        <v>437.73333333333335</v>
      </c>
      <c r="O5963" s="9">
        <f>Sales_Data17[[#This Row],[Order Quantity]]*Sales_Data17[[#This Row],[Unit Price]]</f>
        <v>1750.9333333333334</v>
      </c>
      <c r="P5963" s="9">
        <v>231.99866666666671</v>
      </c>
      <c r="Q5963" s="9">
        <f>Sales_Data17[[#This Row],[Line Total]]-(Sales_Data17[[#This Row],[Total Unit Cost]]*Sales_Data17[[#This Row],[Order Quantity]])</f>
        <v>822.93866666666656</v>
      </c>
      <c r="R5963" s="1" t="str">
        <f>TEXT(Sales_Data17[[#This Row],[OrderDate]],"MMM")</f>
        <v>Sep</v>
      </c>
      <c r="S5963" s="1" t="str">
        <f t="shared" si="93"/>
        <v>2015</v>
      </c>
    </row>
    <row r="5964" spans="1:19">
      <c r="A5964" t="s">
        <v>5987</v>
      </c>
      <c r="B5964" s="2">
        <v>42268</v>
      </c>
      <c r="C5964" s="2" t="str">
        <f>VLOOKUP(Sales_Data17[[#This Row],[Customer Name Index]],Customer_Data[#All],2,0)</f>
        <v>Medsep Group</v>
      </c>
      <c r="D5964">
        <v>8</v>
      </c>
      <c r="E5964" t="s">
        <v>4</v>
      </c>
      <c r="F5964" t="s">
        <v>8168</v>
      </c>
      <c r="G5964" t="s">
        <v>8027</v>
      </c>
      <c r="H5964" t="str">
        <f>VLOOKUP(Sales_Data17[[#This Row],[Delivery Region Index]],Regions_Table[#All],2,0)</f>
        <v>New South Wales</v>
      </c>
      <c r="I5964" t="str">
        <f>VLOOKUP(Sales_Data17[[#This Row],[Delivery Region Index]],Regions_Table[#All],3,0)</f>
        <v>Wollongong</v>
      </c>
      <c r="J5964">
        <v>24</v>
      </c>
      <c r="K5964">
        <v>4</v>
      </c>
      <c r="L5964" t="str">
        <f>VLOOKUP(Sales_Data17[[#This Row],[Product Description Index]],Products_Data[#All],2,0)</f>
        <v>Jeans</v>
      </c>
      <c r="M5964">
        <v>4</v>
      </c>
      <c r="N5964" s="9">
        <v>99.01111111111112</v>
      </c>
      <c r="O5964" s="9">
        <f>Sales_Data17[[#This Row],[Order Quantity]]*Sales_Data17[[#This Row],[Unit Price]]</f>
        <v>396.04444444444448</v>
      </c>
      <c r="P5964" s="9">
        <v>69.307777777777773</v>
      </c>
      <c r="Q5964" s="9">
        <f>Sales_Data17[[#This Row],[Line Total]]-(Sales_Data17[[#This Row],[Total Unit Cost]]*Sales_Data17[[#This Row],[Order Quantity]])</f>
        <v>118.81333333333339</v>
      </c>
      <c r="R5964" s="1" t="str">
        <f>TEXT(Sales_Data17[[#This Row],[OrderDate]],"MMM")</f>
        <v>Sep</v>
      </c>
      <c r="S5964" s="1" t="str">
        <f t="shared" si="93"/>
        <v>2015</v>
      </c>
    </row>
    <row r="5965" spans="1:19">
      <c r="A5965" t="s">
        <v>5988</v>
      </c>
      <c r="B5965" s="2">
        <v>42268</v>
      </c>
      <c r="C5965" s="2" t="str">
        <f>VLOOKUP(Sales_Data17[[#This Row],[Customer Name Index]],Customer_Data[#All],2,0)</f>
        <v>Apollo Ltd</v>
      </c>
      <c r="D5965">
        <v>11</v>
      </c>
      <c r="E5965" t="s">
        <v>4</v>
      </c>
      <c r="F5965" t="s">
        <v>8168</v>
      </c>
      <c r="G5965" t="s">
        <v>8026</v>
      </c>
      <c r="H5965" t="str">
        <f>VLOOKUP(Sales_Data17[[#This Row],[Delivery Region Index]],Regions_Table[#All],2,0)</f>
        <v>Queensland</v>
      </c>
      <c r="I5965" t="str">
        <f>VLOOKUP(Sales_Data17[[#This Row],[Delivery Region Index]],Regions_Table[#All],3,0)</f>
        <v>Gold Coast</v>
      </c>
      <c r="J5965">
        <v>31</v>
      </c>
      <c r="K5965">
        <v>5</v>
      </c>
      <c r="L5965" t="str">
        <f>VLOOKUP(Sales_Data17[[#This Row],[Product Description Index]],Products_Data[#All],2,0)</f>
        <v>Hats</v>
      </c>
      <c r="M5965">
        <v>2</v>
      </c>
      <c r="N5965" s="9">
        <v>439.9666666666667</v>
      </c>
      <c r="O5965" s="9">
        <f>Sales_Data17[[#This Row],[Order Quantity]]*Sales_Data17[[#This Row],[Unit Price]]</f>
        <v>879.93333333333339</v>
      </c>
      <c r="P5965" s="9">
        <v>325.57533333333339</v>
      </c>
      <c r="Q5965" s="9">
        <f>Sales_Data17[[#This Row],[Line Total]]-(Sales_Data17[[#This Row],[Total Unit Cost]]*Sales_Data17[[#This Row],[Order Quantity]])</f>
        <v>228.78266666666661</v>
      </c>
      <c r="R5965" s="1" t="str">
        <f>TEXT(Sales_Data17[[#This Row],[OrderDate]],"MMM")</f>
        <v>Sep</v>
      </c>
      <c r="S5965" s="1" t="str">
        <f t="shared" si="93"/>
        <v>2015</v>
      </c>
    </row>
    <row r="5966" spans="1:19">
      <c r="A5966" t="s">
        <v>5989</v>
      </c>
      <c r="B5966" s="2">
        <v>42268</v>
      </c>
      <c r="C5966" s="2" t="str">
        <f>VLOOKUP(Sales_Data17[[#This Row],[Customer Name Index]],Customer_Data[#All],2,0)</f>
        <v xml:space="preserve">WakeFern </v>
      </c>
      <c r="D5966">
        <v>2</v>
      </c>
      <c r="E5966" t="s">
        <v>4</v>
      </c>
      <c r="F5966" t="s">
        <v>8168</v>
      </c>
      <c r="G5966" t="s">
        <v>8027</v>
      </c>
      <c r="H5966" t="str">
        <f>VLOOKUP(Sales_Data17[[#This Row],[Delivery Region Index]],Regions_Table[#All],2,0)</f>
        <v>New South Wales</v>
      </c>
      <c r="I5966" t="str">
        <f>VLOOKUP(Sales_Data17[[#This Row],[Delivery Region Index]],Regions_Table[#All],3,0)</f>
        <v>Bathurst</v>
      </c>
      <c r="J5966">
        <v>4</v>
      </c>
      <c r="K5966">
        <v>1</v>
      </c>
      <c r="L5966" t="str">
        <f>VLOOKUP(Sales_Data17[[#This Row],[Product Description Index]],Products_Data[#All],2,0)</f>
        <v>Shirts</v>
      </c>
      <c r="M5966">
        <v>6</v>
      </c>
      <c r="N5966" s="9">
        <v>697.54444444444448</v>
      </c>
      <c r="O5966" s="9">
        <f>Sales_Data17[[#This Row],[Order Quantity]]*Sales_Data17[[#This Row],[Unit Price]]</f>
        <v>4185.2666666666664</v>
      </c>
      <c r="P5966" s="9">
        <v>551.06011111111127</v>
      </c>
      <c r="Q5966" s="9">
        <f>Sales_Data17[[#This Row],[Line Total]]-(Sales_Data17[[#This Row],[Total Unit Cost]]*Sales_Data17[[#This Row],[Order Quantity]])</f>
        <v>878.90599999999904</v>
      </c>
      <c r="R5966" s="1" t="str">
        <f>TEXT(Sales_Data17[[#This Row],[OrderDate]],"MMM")</f>
        <v>Sep</v>
      </c>
      <c r="S5966" s="1" t="str">
        <f t="shared" si="93"/>
        <v>2015</v>
      </c>
    </row>
    <row r="5967" spans="1:19">
      <c r="A5967" t="s">
        <v>5990</v>
      </c>
      <c r="B5967" s="2">
        <v>42268</v>
      </c>
      <c r="C5967" s="2" t="str">
        <f>VLOOKUP(Sales_Data17[[#This Row],[Customer Name Index]],Customer_Data[#All],2,0)</f>
        <v>Ole Group</v>
      </c>
      <c r="D5967">
        <v>13</v>
      </c>
      <c r="E5967" t="s">
        <v>4</v>
      </c>
      <c r="F5967" t="s">
        <v>8168</v>
      </c>
      <c r="G5967" t="s">
        <v>8026</v>
      </c>
      <c r="H5967" t="str">
        <f>VLOOKUP(Sales_Data17[[#This Row],[Delivery Region Index]],Regions_Table[#All],2,0)</f>
        <v>Queensland</v>
      </c>
      <c r="I5967" t="str">
        <f>VLOOKUP(Sales_Data17[[#This Row],[Delivery Region Index]],Regions_Table[#All],3,0)</f>
        <v>Mackay</v>
      </c>
      <c r="J5967">
        <v>36</v>
      </c>
      <c r="K5967">
        <v>5</v>
      </c>
      <c r="L5967" t="str">
        <f>VLOOKUP(Sales_Data17[[#This Row],[Product Description Index]],Products_Data[#All],2,0)</f>
        <v>Hats</v>
      </c>
      <c r="M5967">
        <v>9</v>
      </c>
      <c r="N5967" s="9">
        <v>90.822222222222223</v>
      </c>
      <c r="O5967" s="9">
        <f>Sales_Data17[[#This Row],[Order Quantity]]*Sales_Data17[[#This Row],[Unit Price]]</f>
        <v>817.4</v>
      </c>
      <c r="P5967" s="9">
        <v>64.483777777777775</v>
      </c>
      <c r="Q5967" s="9">
        <f>Sales_Data17[[#This Row],[Line Total]]-(Sales_Data17[[#This Row],[Total Unit Cost]]*Sales_Data17[[#This Row],[Order Quantity]])</f>
        <v>237.04600000000005</v>
      </c>
      <c r="R5967" s="1" t="str">
        <f>TEXT(Sales_Data17[[#This Row],[OrderDate]],"MMM")</f>
        <v>Sep</v>
      </c>
      <c r="S5967" s="1" t="str">
        <f t="shared" si="93"/>
        <v>2015</v>
      </c>
    </row>
    <row r="5968" spans="1:19">
      <c r="A5968" t="s">
        <v>5991</v>
      </c>
      <c r="B5968" s="2">
        <v>42268</v>
      </c>
      <c r="C5968" s="2" t="str">
        <f>VLOOKUP(Sales_Data17[[#This Row],[Customer Name Index]],Customer_Data[#All],2,0)</f>
        <v xml:space="preserve">Medline </v>
      </c>
      <c r="D5968">
        <v>12</v>
      </c>
      <c r="E5968" t="s">
        <v>2</v>
      </c>
      <c r="F5968" t="s">
        <v>8168</v>
      </c>
      <c r="G5968" t="s">
        <v>8026</v>
      </c>
      <c r="H5968" t="str">
        <f>VLOOKUP(Sales_Data17[[#This Row],[Delivery Region Index]],Regions_Table[#All],2,0)</f>
        <v>Queensland</v>
      </c>
      <c r="I5968" t="str">
        <f>VLOOKUP(Sales_Data17[[#This Row],[Delivery Region Index]],Regions_Table[#All],3,0)</f>
        <v>Ipswich</v>
      </c>
      <c r="J5968">
        <v>34</v>
      </c>
      <c r="K5968">
        <v>5</v>
      </c>
      <c r="L5968" t="str">
        <f>VLOOKUP(Sales_Data17[[#This Row],[Product Description Index]],Products_Data[#All],2,0)</f>
        <v>Hats</v>
      </c>
      <c r="M5968">
        <v>3</v>
      </c>
      <c r="N5968" s="9">
        <v>438.47777777777782</v>
      </c>
      <c r="O5968" s="9">
        <f>Sales_Data17[[#This Row],[Order Quantity]]*Sales_Data17[[#This Row],[Unit Price]]</f>
        <v>1315.4333333333334</v>
      </c>
      <c r="P5968" s="9">
        <v>214.85411111111114</v>
      </c>
      <c r="Q5968" s="9">
        <f>Sales_Data17[[#This Row],[Line Total]]-(Sales_Data17[[#This Row],[Total Unit Cost]]*Sales_Data17[[#This Row],[Order Quantity]])</f>
        <v>670.87099999999998</v>
      </c>
      <c r="R5968" s="1" t="str">
        <f>TEXT(Sales_Data17[[#This Row],[OrderDate]],"MMM")</f>
        <v>Sep</v>
      </c>
      <c r="S5968" s="1" t="str">
        <f t="shared" si="93"/>
        <v>2015</v>
      </c>
    </row>
    <row r="5969" spans="1:19">
      <c r="A5969" t="s">
        <v>5992</v>
      </c>
      <c r="B5969" s="2">
        <v>42269</v>
      </c>
      <c r="C5969" s="2" t="str">
        <f>VLOOKUP(Sales_Data17[[#This Row],[Customer Name Index]],Customer_Data[#All],2,0)</f>
        <v>New Ltd</v>
      </c>
      <c r="D5969">
        <v>7</v>
      </c>
      <c r="E5969" t="s">
        <v>4</v>
      </c>
      <c r="F5969" t="s">
        <v>8168</v>
      </c>
      <c r="G5969" t="s">
        <v>8027</v>
      </c>
      <c r="H5969" t="str">
        <f>VLOOKUP(Sales_Data17[[#This Row],[Delivery Region Index]],Regions_Table[#All],2,0)</f>
        <v>New South Wales</v>
      </c>
      <c r="I5969" t="str">
        <f>VLOOKUP(Sales_Data17[[#This Row],[Delivery Region Index]],Regions_Table[#All],3,0)</f>
        <v>Port Macquarie</v>
      </c>
      <c r="J5969">
        <v>19</v>
      </c>
      <c r="K5969">
        <v>3</v>
      </c>
      <c r="L5969" t="str">
        <f>VLOOKUP(Sales_Data17[[#This Row],[Product Description Index]],Products_Data[#All],2,0)</f>
        <v>Sunglasses</v>
      </c>
      <c r="M5969">
        <v>9</v>
      </c>
      <c r="N5969" s="9">
        <v>273.21111111111111</v>
      </c>
      <c r="O5969" s="9">
        <f>Sales_Data17[[#This Row],[Order Quantity]]*Sales_Data17[[#This Row],[Unit Price]]</f>
        <v>2458.9</v>
      </c>
      <c r="P5969" s="9">
        <v>144.8018888888889</v>
      </c>
      <c r="Q5969" s="9">
        <f>Sales_Data17[[#This Row],[Line Total]]-(Sales_Data17[[#This Row],[Total Unit Cost]]*Sales_Data17[[#This Row],[Order Quantity]])</f>
        <v>1155.683</v>
      </c>
      <c r="R5969" s="1" t="str">
        <f>TEXT(Sales_Data17[[#This Row],[OrderDate]],"MMM")</f>
        <v>Sep</v>
      </c>
      <c r="S5969" s="1" t="str">
        <f t="shared" si="93"/>
        <v>2015</v>
      </c>
    </row>
    <row r="5970" spans="1:19">
      <c r="A5970" t="s">
        <v>5993</v>
      </c>
      <c r="B5970" s="2">
        <v>42269</v>
      </c>
      <c r="C5970" s="2" t="str">
        <f>VLOOKUP(Sales_Data17[[#This Row],[Customer Name Index]],Customer_Data[#All],2,0)</f>
        <v xml:space="preserve">Qualitest </v>
      </c>
      <c r="D5970">
        <v>19</v>
      </c>
      <c r="E5970" t="s">
        <v>2</v>
      </c>
      <c r="F5970" t="s">
        <v>8168</v>
      </c>
      <c r="G5970" t="s">
        <v>8028</v>
      </c>
      <c r="H5970" t="str">
        <f>VLOOKUP(Sales_Data17[[#This Row],[Delivery Region Index]],Regions_Table[#All],2,0)</f>
        <v>Victoria</v>
      </c>
      <c r="I5970" t="str">
        <f>VLOOKUP(Sales_Data17[[#This Row],[Delivery Region Index]],Regions_Table[#All],3,0)</f>
        <v>Mildura</v>
      </c>
      <c r="J5970">
        <v>53</v>
      </c>
      <c r="K5970">
        <v>8</v>
      </c>
      <c r="L5970" t="str">
        <f>VLOOKUP(Sales_Data17[[#This Row],[Product Description Index]],Products_Data[#All],2,0)</f>
        <v>Shoes</v>
      </c>
      <c r="M5970">
        <v>2</v>
      </c>
      <c r="N5970" s="9">
        <v>245.66666666666666</v>
      </c>
      <c r="O5970" s="9">
        <f>Sales_Data17[[#This Row],[Order Quantity]]*Sales_Data17[[#This Row],[Unit Price]]</f>
        <v>491.33333333333331</v>
      </c>
      <c r="P5970" s="9">
        <v>100.72333333333333</v>
      </c>
      <c r="Q5970" s="9">
        <f>Sales_Data17[[#This Row],[Line Total]]-(Sales_Data17[[#This Row],[Total Unit Cost]]*Sales_Data17[[#This Row],[Order Quantity]])</f>
        <v>289.88666666666666</v>
      </c>
      <c r="R5970" s="1" t="str">
        <f>TEXT(Sales_Data17[[#This Row],[OrderDate]],"MMM")</f>
        <v>Sep</v>
      </c>
      <c r="S5970" s="1" t="str">
        <f t="shared" si="93"/>
        <v>2015</v>
      </c>
    </row>
    <row r="5971" spans="1:19">
      <c r="A5971" t="s">
        <v>5994</v>
      </c>
      <c r="B5971" s="2">
        <v>42269</v>
      </c>
      <c r="C5971" s="2" t="str">
        <f>VLOOKUP(Sales_Data17[[#This Row],[Customer Name Index]],Customer_Data[#All],2,0)</f>
        <v>Rochester Ltd</v>
      </c>
      <c r="D5971">
        <v>15</v>
      </c>
      <c r="E5971" t="s">
        <v>2</v>
      </c>
      <c r="F5971" t="s">
        <v>8168</v>
      </c>
      <c r="G5971" t="s">
        <v>8025</v>
      </c>
      <c r="H5971" t="str">
        <f>VLOOKUP(Sales_Data17[[#This Row],[Delivery Region Index]],Regions_Table[#All],2,0)</f>
        <v>Queensland</v>
      </c>
      <c r="I5971" t="str">
        <f>VLOOKUP(Sales_Data17[[#This Row],[Delivery Region Index]],Regions_Table[#All],3,0)</f>
        <v>Sunshine Coast</v>
      </c>
      <c r="J5971">
        <v>42</v>
      </c>
      <c r="K5971">
        <v>6</v>
      </c>
      <c r="L5971" t="str">
        <f>VLOOKUP(Sales_Data17[[#This Row],[Product Description Index]],Products_Data[#All],2,0)</f>
        <v>Socks</v>
      </c>
      <c r="M5971">
        <v>3</v>
      </c>
      <c r="N5971" s="9">
        <v>428.05555555555554</v>
      </c>
      <c r="O5971" s="9">
        <f>Sales_Data17[[#This Row],[Order Quantity]]*Sales_Data17[[#This Row],[Unit Price]]</f>
        <v>1284.1666666666665</v>
      </c>
      <c r="P5971" s="9">
        <v>171.22222222222223</v>
      </c>
      <c r="Q5971" s="9">
        <f>Sales_Data17[[#This Row],[Line Total]]-(Sales_Data17[[#This Row],[Total Unit Cost]]*Sales_Data17[[#This Row],[Order Quantity]])</f>
        <v>770.49999999999977</v>
      </c>
      <c r="R5971" s="1" t="str">
        <f>TEXT(Sales_Data17[[#This Row],[OrderDate]],"MMM")</f>
        <v>Sep</v>
      </c>
      <c r="S5971" s="1" t="str">
        <f t="shared" si="93"/>
        <v>2015</v>
      </c>
    </row>
    <row r="5972" spans="1:19">
      <c r="A5972" t="s">
        <v>5995</v>
      </c>
      <c r="B5972" s="2">
        <v>42269</v>
      </c>
      <c r="C5972" s="2" t="str">
        <f>VLOOKUP(Sales_Data17[[#This Row],[Customer Name Index]],Customer_Data[#All],2,0)</f>
        <v xml:space="preserve">Linde </v>
      </c>
      <c r="D5972">
        <v>14</v>
      </c>
      <c r="E5972" t="s">
        <v>4</v>
      </c>
      <c r="F5972" t="s">
        <v>8168</v>
      </c>
      <c r="G5972" t="s">
        <v>8026</v>
      </c>
      <c r="H5972" t="str">
        <f>VLOOKUP(Sales_Data17[[#This Row],[Delivery Region Index]],Regions_Table[#All],2,0)</f>
        <v>Queensland</v>
      </c>
      <c r="I5972" t="str">
        <f>VLOOKUP(Sales_Data17[[#This Row],[Delivery Region Index]],Regions_Table[#All],3,0)</f>
        <v>Redcliffe</v>
      </c>
      <c r="J5972">
        <v>40</v>
      </c>
      <c r="K5972">
        <v>6</v>
      </c>
      <c r="L5972" t="str">
        <f>VLOOKUP(Sales_Data17[[#This Row],[Product Description Index]],Products_Data[#All],2,0)</f>
        <v>Socks</v>
      </c>
      <c r="M5972">
        <v>1</v>
      </c>
      <c r="N5972" s="9">
        <v>295.54444444444448</v>
      </c>
      <c r="O5972" s="9">
        <f>Sales_Data17[[#This Row],[Order Quantity]]*Sales_Data17[[#This Row],[Unit Price]]</f>
        <v>295.54444444444448</v>
      </c>
      <c r="P5972" s="9">
        <v>251.21277777777777</v>
      </c>
      <c r="Q5972" s="9">
        <f>Sales_Data17[[#This Row],[Line Total]]-(Sales_Data17[[#This Row],[Total Unit Cost]]*Sales_Data17[[#This Row],[Order Quantity]])</f>
        <v>44.331666666666706</v>
      </c>
      <c r="R5972" s="1" t="str">
        <f>TEXT(Sales_Data17[[#This Row],[OrderDate]],"MMM")</f>
        <v>Sep</v>
      </c>
      <c r="S5972" s="1" t="str">
        <f t="shared" si="93"/>
        <v>2015</v>
      </c>
    </row>
    <row r="5973" spans="1:19">
      <c r="A5973" t="s">
        <v>5996</v>
      </c>
      <c r="B5973" s="2">
        <v>42269</v>
      </c>
      <c r="C5973" s="2" t="str">
        <f>VLOOKUP(Sales_Data17[[#This Row],[Customer Name Index]],Customer_Data[#All],2,0)</f>
        <v xml:space="preserve">Qualitest </v>
      </c>
      <c r="D5973">
        <v>19</v>
      </c>
      <c r="E5973" t="s">
        <v>2</v>
      </c>
      <c r="F5973" t="s">
        <v>8168</v>
      </c>
      <c r="G5973" t="s">
        <v>8028</v>
      </c>
      <c r="H5973" t="str">
        <f>VLOOKUP(Sales_Data17[[#This Row],[Delivery Region Index]],Regions_Table[#All],2,0)</f>
        <v>Victoria</v>
      </c>
      <c r="I5973" t="str">
        <f>VLOOKUP(Sales_Data17[[#This Row],[Delivery Region Index]],Regions_Table[#All],3,0)</f>
        <v>Swan Hill</v>
      </c>
      <c r="J5973">
        <v>55</v>
      </c>
      <c r="K5973">
        <v>8</v>
      </c>
      <c r="L5973" t="str">
        <f>VLOOKUP(Sales_Data17[[#This Row],[Product Description Index]],Products_Data[#All],2,0)</f>
        <v>Shoes</v>
      </c>
      <c r="M5973">
        <v>3</v>
      </c>
      <c r="N5973" s="9">
        <v>97.522222222222226</v>
      </c>
      <c r="O5973" s="9">
        <f>Sales_Data17[[#This Row],[Order Quantity]]*Sales_Data17[[#This Row],[Unit Price]]</f>
        <v>292.56666666666666</v>
      </c>
      <c r="P5973" s="9">
        <v>39.00888888888889</v>
      </c>
      <c r="Q5973" s="9">
        <f>Sales_Data17[[#This Row],[Line Total]]-(Sales_Data17[[#This Row],[Total Unit Cost]]*Sales_Data17[[#This Row],[Order Quantity]])</f>
        <v>175.54</v>
      </c>
      <c r="R5973" s="1" t="str">
        <f>TEXT(Sales_Data17[[#This Row],[OrderDate]],"MMM")</f>
        <v>Sep</v>
      </c>
      <c r="S5973" s="1" t="str">
        <f t="shared" si="93"/>
        <v>2015</v>
      </c>
    </row>
    <row r="5974" spans="1:19">
      <c r="A5974" t="s">
        <v>5997</v>
      </c>
      <c r="B5974" s="2">
        <v>42269</v>
      </c>
      <c r="C5974" s="2" t="str">
        <f>VLOOKUP(Sales_Data17[[#This Row],[Customer Name Index]],Customer_Data[#All],2,0)</f>
        <v xml:space="preserve">Ei </v>
      </c>
      <c r="D5974">
        <v>9</v>
      </c>
      <c r="E5974" t="s">
        <v>2</v>
      </c>
      <c r="F5974" t="s">
        <v>8168</v>
      </c>
      <c r="G5974" t="s">
        <v>8027</v>
      </c>
      <c r="H5974" t="str">
        <f>VLOOKUP(Sales_Data17[[#This Row],[Delivery Region Index]],Regions_Table[#All],2,0)</f>
        <v>Queensland</v>
      </c>
      <c r="I5974" t="str">
        <f>VLOOKUP(Sales_Data17[[#This Row],[Delivery Region Index]],Regions_Table[#All],3,0)</f>
        <v>Brisbane</v>
      </c>
      <c r="J5974">
        <v>26</v>
      </c>
      <c r="K5974">
        <v>4</v>
      </c>
      <c r="L5974" t="str">
        <f>VLOOKUP(Sales_Data17[[#This Row],[Product Description Index]],Products_Data[#All],2,0)</f>
        <v>Jeans</v>
      </c>
      <c r="M5974">
        <v>2</v>
      </c>
      <c r="N5974" s="9">
        <v>192.06666666666669</v>
      </c>
      <c r="O5974" s="9">
        <f>Sales_Data17[[#This Row],[Order Quantity]]*Sales_Data17[[#This Row],[Unit Price]]</f>
        <v>384.13333333333338</v>
      </c>
      <c r="P5974" s="9">
        <v>80.668000000000006</v>
      </c>
      <c r="Q5974" s="9">
        <f>Sales_Data17[[#This Row],[Line Total]]-(Sales_Data17[[#This Row],[Total Unit Cost]]*Sales_Data17[[#This Row],[Order Quantity]])</f>
        <v>222.79733333333337</v>
      </c>
      <c r="R5974" s="1" t="str">
        <f>TEXT(Sales_Data17[[#This Row],[OrderDate]],"MMM")</f>
        <v>Sep</v>
      </c>
      <c r="S5974" s="1" t="str">
        <f t="shared" si="93"/>
        <v>2015</v>
      </c>
    </row>
    <row r="5975" spans="1:19">
      <c r="A5975" t="s">
        <v>5998</v>
      </c>
      <c r="B5975" s="2">
        <v>42269</v>
      </c>
      <c r="C5975" s="2" t="str">
        <f>VLOOKUP(Sales_Data17[[#This Row],[Customer Name Index]],Customer_Data[#All],2,0)</f>
        <v>Elorac, Corp</v>
      </c>
      <c r="D5975">
        <v>3</v>
      </c>
      <c r="E5975" t="s">
        <v>4</v>
      </c>
      <c r="F5975" t="s">
        <v>8168</v>
      </c>
      <c r="G5975" t="s">
        <v>8027</v>
      </c>
      <c r="H5975" t="str">
        <f>VLOOKUP(Sales_Data17[[#This Row],[Delivery Region Index]],Regions_Table[#All],2,0)</f>
        <v>New South Wales</v>
      </c>
      <c r="I5975" t="str">
        <f>VLOOKUP(Sales_Data17[[#This Row],[Delivery Region Index]],Regions_Table[#All],3,0)</f>
        <v>Coffs Harbour</v>
      </c>
      <c r="J5975">
        <v>7</v>
      </c>
      <c r="K5975">
        <v>1</v>
      </c>
      <c r="L5975" t="str">
        <f>VLOOKUP(Sales_Data17[[#This Row],[Product Description Index]],Products_Data[#All],2,0)</f>
        <v>Shirts</v>
      </c>
      <c r="M5975">
        <v>6</v>
      </c>
      <c r="N5975" s="9">
        <v>270.97777777777782</v>
      </c>
      <c r="O5975" s="9">
        <f>Sales_Data17[[#This Row],[Order Quantity]]*Sales_Data17[[#This Row],[Unit Price]]</f>
        <v>1625.8666666666668</v>
      </c>
      <c r="P5975" s="9">
        <v>214.07244444444447</v>
      </c>
      <c r="Q5975" s="9">
        <f>Sales_Data17[[#This Row],[Line Total]]-(Sales_Data17[[#This Row],[Total Unit Cost]]*Sales_Data17[[#This Row],[Order Quantity]])</f>
        <v>341.43200000000002</v>
      </c>
      <c r="R5975" s="1" t="str">
        <f>TEXT(Sales_Data17[[#This Row],[OrderDate]],"MMM")</f>
        <v>Sep</v>
      </c>
      <c r="S5975" s="1" t="str">
        <f t="shared" si="93"/>
        <v>2015</v>
      </c>
    </row>
    <row r="5976" spans="1:19">
      <c r="A5976" t="s">
        <v>5999</v>
      </c>
      <c r="B5976" s="2">
        <v>42270</v>
      </c>
      <c r="C5976" s="2" t="str">
        <f>VLOOKUP(Sales_Data17[[#This Row],[Customer Name Index]],Customer_Data[#All],2,0)</f>
        <v>Pure Group</v>
      </c>
      <c r="D5976">
        <v>17</v>
      </c>
      <c r="E5976" t="s">
        <v>4</v>
      </c>
      <c r="F5976" t="s">
        <v>8168</v>
      </c>
      <c r="G5976" t="s">
        <v>8025</v>
      </c>
      <c r="H5976" t="str">
        <f>VLOOKUP(Sales_Data17[[#This Row],[Delivery Region Index]],Regions_Table[#All],2,0)</f>
        <v>Victoria</v>
      </c>
      <c r="I5976" t="str">
        <f>VLOOKUP(Sales_Data17[[#This Row],[Delivery Region Index]],Regions_Table[#All],3,0)</f>
        <v>Benalla</v>
      </c>
      <c r="J5976">
        <v>48</v>
      </c>
      <c r="K5976">
        <v>7</v>
      </c>
      <c r="L5976" t="str">
        <f>VLOOKUP(Sales_Data17[[#This Row],[Product Description Index]],Products_Data[#All],2,0)</f>
        <v>Dress Shirts</v>
      </c>
      <c r="M5976">
        <v>3</v>
      </c>
      <c r="N5976" s="9">
        <v>23.077777777777779</v>
      </c>
      <c r="O5976" s="9">
        <f>Sales_Data17[[#This Row],[Order Quantity]]*Sales_Data17[[#This Row],[Unit Price]]</f>
        <v>69.233333333333334</v>
      </c>
      <c r="P5976" s="9">
        <v>9.4618888888888879</v>
      </c>
      <c r="Q5976" s="9">
        <f>Sales_Data17[[#This Row],[Line Total]]-(Sales_Data17[[#This Row],[Total Unit Cost]]*Sales_Data17[[#This Row],[Order Quantity]])</f>
        <v>40.847666666666669</v>
      </c>
      <c r="R5976" s="1" t="str">
        <f>TEXT(Sales_Data17[[#This Row],[OrderDate]],"MMM")</f>
        <v>Sep</v>
      </c>
      <c r="S5976" s="1" t="str">
        <f t="shared" si="93"/>
        <v>2015</v>
      </c>
    </row>
    <row r="5977" spans="1:19">
      <c r="A5977" t="s">
        <v>6000</v>
      </c>
      <c r="B5977" s="2">
        <v>42270</v>
      </c>
      <c r="C5977" s="2" t="str">
        <f>VLOOKUP(Sales_Data17[[#This Row],[Customer Name Index]],Customer_Data[#All],2,0)</f>
        <v>Eminence Corp</v>
      </c>
      <c r="D5977">
        <v>18</v>
      </c>
      <c r="E5977" t="s">
        <v>4</v>
      </c>
      <c r="F5977" t="s">
        <v>8168</v>
      </c>
      <c r="G5977" t="s">
        <v>8025</v>
      </c>
      <c r="H5977" t="str">
        <f>VLOOKUP(Sales_Data17[[#This Row],[Delivery Region Index]],Regions_Table[#All],2,0)</f>
        <v>Victoria</v>
      </c>
      <c r="I5977" t="str">
        <f>VLOOKUP(Sales_Data17[[#This Row],[Delivery Region Index]],Regions_Table[#All],3,0)</f>
        <v>Mildura</v>
      </c>
      <c r="J5977">
        <v>53</v>
      </c>
      <c r="K5977">
        <v>8</v>
      </c>
      <c r="L5977" t="str">
        <f>VLOOKUP(Sales_Data17[[#This Row],[Product Description Index]],Products_Data[#All],2,0)</f>
        <v>Shoes</v>
      </c>
      <c r="M5977">
        <v>7</v>
      </c>
      <c r="N5977" s="9">
        <v>203.23333333333335</v>
      </c>
      <c r="O5977" s="9">
        <f>Sales_Data17[[#This Row],[Order Quantity]]*Sales_Data17[[#This Row],[Unit Price]]</f>
        <v>1422.6333333333334</v>
      </c>
      <c r="P5977" s="9">
        <v>111.77833333333335</v>
      </c>
      <c r="Q5977" s="9">
        <f>Sales_Data17[[#This Row],[Line Total]]-(Sales_Data17[[#This Row],[Total Unit Cost]]*Sales_Data17[[#This Row],[Order Quantity]])</f>
        <v>640.18499999999995</v>
      </c>
      <c r="R5977" s="1" t="str">
        <f>TEXT(Sales_Data17[[#This Row],[OrderDate]],"MMM")</f>
        <v>Sep</v>
      </c>
      <c r="S5977" s="1" t="str">
        <f t="shared" si="93"/>
        <v>2015</v>
      </c>
    </row>
    <row r="5978" spans="1:19">
      <c r="A5978" t="s">
        <v>6001</v>
      </c>
      <c r="B5978" s="2">
        <v>42270</v>
      </c>
      <c r="C5978" s="2" t="str">
        <f>VLOOKUP(Sales_Data17[[#This Row],[Customer Name Index]],Customer_Data[#All],2,0)</f>
        <v>3LAB, Ltd</v>
      </c>
      <c r="D5978">
        <v>16</v>
      </c>
      <c r="E5978" t="s">
        <v>2</v>
      </c>
      <c r="F5978" t="s">
        <v>8168</v>
      </c>
      <c r="G5978" t="s">
        <v>8025</v>
      </c>
      <c r="H5978" t="str">
        <f>VLOOKUP(Sales_Data17[[#This Row],[Delivery Region Index]],Regions_Table[#All],2,0)</f>
        <v>Queensland</v>
      </c>
      <c r="I5978" t="str">
        <f>VLOOKUP(Sales_Data17[[#This Row],[Delivery Region Index]],Regions_Table[#All],3,0)</f>
        <v>Townsville</v>
      </c>
      <c r="J5978">
        <v>45</v>
      </c>
      <c r="K5978">
        <v>7</v>
      </c>
      <c r="L5978" t="str">
        <f>VLOOKUP(Sales_Data17[[#This Row],[Product Description Index]],Products_Data[#All],2,0)</f>
        <v>Dress Shirts</v>
      </c>
      <c r="M5978">
        <v>6</v>
      </c>
      <c r="N5978" s="9">
        <v>559.82222222222231</v>
      </c>
      <c r="O5978" s="9">
        <f>Sales_Data17[[#This Row],[Order Quantity]]*Sales_Data17[[#This Row],[Unit Price]]</f>
        <v>3358.9333333333338</v>
      </c>
      <c r="P5978" s="9">
        <v>419.86666666666667</v>
      </c>
      <c r="Q5978" s="9">
        <f>Sales_Data17[[#This Row],[Line Total]]-(Sales_Data17[[#This Row],[Total Unit Cost]]*Sales_Data17[[#This Row],[Order Quantity]])</f>
        <v>839.73333333333403</v>
      </c>
      <c r="R5978" s="1" t="str">
        <f>TEXT(Sales_Data17[[#This Row],[OrderDate]],"MMM")</f>
        <v>Sep</v>
      </c>
      <c r="S5978" s="1" t="str">
        <f t="shared" si="93"/>
        <v>2015</v>
      </c>
    </row>
    <row r="5979" spans="1:19">
      <c r="A5979" t="s">
        <v>6002</v>
      </c>
      <c r="B5979" s="2">
        <v>42271</v>
      </c>
      <c r="C5979" s="2" t="str">
        <f>VLOOKUP(Sales_Data17[[#This Row],[Customer Name Index]],Customer_Data[#All],2,0)</f>
        <v>3LAB, Ltd</v>
      </c>
      <c r="D5979">
        <v>16</v>
      </c>
      <c r="E5979" t="s">
        <v>4</v>
      </c>
      <c r="F5979" t="s">
        <v>8168</v>
      </c>
      <c r="G5979" t="s">
        <v>8025</v>
      </c>
      <c r="H5979" t="str">
        <f>VLOOKUP(Sales_Data17[[#This Row],[Delivery Region Index]],Regions_Table[#All],2,0)</f>
        <v>Victoria</v>
      </c>
      <c r="I5979" t="str">
        <f>VLOOKUP(Sales_Data17[[#This Row],[Delivery Region Index]],Regions_Table[#All],3,0)</f>
        <v>Melbourne</v>
      </c>
      <c r="J5979">
        <v>47</v>
      </c>
      <c r="K5979">
        <v>7</v>
      </c>
      <c r="L5979" t="str">
        <f>VLOOKUP(Sales_Data17[[#This Row],[Product Description Index]],Products_Data[#All],2,0)</f>
        <v>Dress Shirts</v>
      </c>
      <c r="M5979">
        <v>3</v>
      </c>
      <c r="N5979" s="9">
        <v>436.98888888888888</v>
      </c>
      <c r="O5979" s="9">
        <f>Sales_Data17[[#This Row],[Order Quantity]]*Sales_Data17[[#This Row],[Unit Price]]</f>
        <v>1310.9666666666667</v>
      </c>
      <c r="P5979" s="9">
        <v>314.63200000000001</v>
      </c>
      <c r="Q5979" s="9">
        <f>Sales_Data17[[#This Row],[Line Total]]-(Sales_Data17[[#This Row],[Total Unit Cost]]*Sales_Data17[[#This Row],[Order Quantity]])</f>
        <v>367.07066666666674</v>
      </c>
      <c r="R5979" s="1" t="str">
        <f>TEXT(Sales_Data17[[#This Row],[OrderDate]],"MMM")</f>
        <v>Sep</v>
      </c>
      <c r="S5979" s="1" t="str">
        <f t="shared" si="93"/>
        <v>2015</v>
      </c>
    </row>
    <row r="5980" spans="1:19">
      <c r="A5980" t="s">
        <v>6003</v>
      </c>
      <c r="B5980" s="2">
        <v>42271</v>
      </c>
      <c r="C5980" s="2" t="str">
        <f>VLOOKUP(Sales_Data17[[#This Row],[Customer Name Index]],Customer_Data[#All],2,0)</f>
        <v>Pacific Ltd</v>
      </c>
      <c r="D5980">
        <v>20</v>
      </c>
      <c r="E5980" t="s">
        <v>2</v>
      </c>
      <c r="F5980" t="s">
        <v>8168</v>
      </c>
      <c r="G5980" t="s">
        <v>8028</v>
      </c>
      <c r="H5980" t="str">
        <f>VLOOKUP(Sales_Data17[[#This Row],[Delivery Region Index]],Regions_Table[#All],2,0)</f>
        <v>Victoria</v>
      </c>
      <c r="I5980" t="str">
        <f>VLOOKUP(Sales_Data17[[#This Row],[Delivery Region Index]],Regions_Table[#All],3,0)</f>
        <v>Wodonga</v>
      </c>
      <c r="J5980">
        <v>58</v>
      </c>
      <c r="K5980">
        <v>8</v>
      </c>
      <c r="L5980" t="str">
        <f>VLOOKUP(Sales_Data17[[#This Row],[Product Description Index]],Products_Data[#All],2,0)</f>
        <v>Shoes</v>
      </c>
      <c r="M5980">
        <v>5</v>
      </c>
      <c r="N5980" s="9">
        <v>691.58888888888896</v>
      </c>
      <c r="O5980" s="9">
        <f>Sales_Data17[[#This Row],[Order Quantity]]*Sales_Data17[[#This Row],[Unit Price]]</f>
        <v>3457.9444444444448</v>
      </c>
      <c r="P5980" s="9">
        <v>497.94400000000002</v>
      </c>
      <c r="Q5980" s="9">
        <f>Sales_Data17[[#This Row],[Line Total]]-(Sales_Data17[[#This Row],[Total Unit Cost]]*Sales_Data17[[#This Row],[Order Quantity]])</f>
        <v>968.22444444444454</v>
      </c>
      <c r="R5980" s="1" t="str">
        <f>TEXT(Sales_Data17[[#This Row],[OrderDate]],"MMM")</f>
        <v>Sep</v>
      </c>
      <c r="S5980" s="1" t="str">
        <f t="shared" si="93"/>
        <v>2015</v>
      </c>
    </row>
    <row r="5981" spans="1:19">
      <c r="A5981" t="s">
        <v>6004</v>
      </c>
      <c r="B5981" s="2">
        <v>42271</v>
      </c>
      <c r="C5981" s="2" t="str">
        <f>VLOOKUP(Sales_Data17[[#This Row],[Customer Name Index]],Customer_Data[#All],2,0)</f>
        <v xml:space="preserve">Qualitest </v>
      </c>
      <c r="D5981">
        <v>19</v>
      </c>
      <c r="E5981" t="s">
        <v>2</v>
      </c>
      <c r="F5981" t="s">
        <v>8168</v>
      </c>
      <c r="G5981" t="s">
        <v>8028</v>
      </c>
      <c r="H5981" t="str">
        <f>VLOOKUP(Sales_Data17[[#This Row],[Delivery Region Index]],Regions_Table[#All],2,0)</f>
        <v>Victoria</v>
      </c>
      <c r="I5981" t="str">
        <f>VLOOKUP(Sales_Data17[[#This Row],[Delivery Region Index]],Regions_Table[#All],3,0)</f>
        <v>Swan Hill</v>
      </c>
      <c r="J5981">
        <v>55</v>
      </c>
      <c r="K5981">
        <v>8</v>
      </c>
      <c r="L5981" t="str">
        <f>VLOOKUP(Sales_Data17[[#This Row],[Product Description Index]],Products_Data[#All],2,0)</f>
        <v>Shoes</v>
      </c>
      <c r="M5981">
        <v>3</v>
      </c>
      <c r="N5981" s="9">
        <v>265.76666666666665</v>
      </c>
      <c r="O5981" s="9">
        <f>Sales_Data17[[#This Row],[Order Quantity]]*Sales_Data17[[#This Row],[Unit Price]]</f>
        <v>797.3</v>
      </c>
      <c r="P5981" s="9">
        <v>207.29800000000003</v>
      </c>
      <c r="Q5981" s="9">
        <f>Sales_Data17[[#This Row],[Line Total]]-(Sales_Data17[[#This Row],[Total Unit Cost]]*Sales_Data17[[#This Row],[Order Quantity]])</f>
        <v>175.40599999999984</v>
      </c>
      <c r="R5981" s="1" t="str">
        <f>TEXT(Sales_Data17[[#This Row],[OrderDate]],"MMM")</f>
        <v>Sep</v>
      </c>
      <c r="S5981" s="1" t="str">
        <f t="shared" si="93"/>
        <v>2015</v>
      </c>
    </row>
    <row r="5982" spans="1:19">
      <c r="A5982" t="s">
        <v>6005</v>
      </c>
      <c r="B5982" s="2">
        <v>42271</v>
      </c>
      <c r="C5982" s="2" t="str">
        <f>VLOOKUP(Sales_Data17[[#This Row],[Customer Name Index]],Customer_Data[#All],2,0)</f>
        <v>ETUDE Ltd</v>
      </c>
      <c r="D5982">
        <v>4</v>
      </c>
      <c r="E5982" t="s">
        <v>4</v>
      </c>
      <c r="F5982" t="s">
        <v>8168</v>
      </c>
      <c r="G5982" t="s">
        <v>8027</v>
      </c>
      <c r="H5982" t="str">
        <f>VLOOKUP(Sales_Data17[[#This Row],[Delivery Region Index]],Regions_Table[#All],2,0)</f>
        <v>New South Wales</v>
      </c>
      <c r="I5982" t="str">
        <f>VLOOKUP(Sales_Data17[[#This Row],[Delivery Region Index]],Regions_Table[#All],3,0)</f>
        <v>Goulburn</v>
      </c>
      <c r="J5982">
        <v>10</v>
      </c>
      <c r="K5982">
        <v>2</v>
      </c>
      <c r="L5982" t="str">
        <f>VLOOKUP(Sales_Data17[[#This Row],[Product Description Index]],Products_Data[#All],2,0)</f>
        <v>Pants</v>
      </c>
      <c r="M5982">
        <v>9</v>
      </c>
      <c r="N5982" s="9">
        <v>245.66666666666666</v>
      </c>
      <c r="O5982" s="9">
        <f>Sales_Data17[[#This Row],[Order Quantity]]*Sales_Data17[[#This Row],[Unit Price]]</f>
        <v>2211</v>
      </c>
      <c r="P5982" s="9">
        <v>206.36</v>
      </c>
      <c r="Q5982" s="9">
        <f>Sales_Data17[[#This Row],[Line Total]]-(Sales_Data17[[#This Row],[Total Unit Cost]]*Sales_Data17[[#This Row],[Order Quantity]])</f>
        <v>353.75999999999976</v>
      </c>
      <c r="R5982" s="1" t="str">
        <f>TEXT(Sales_Data17[[#This Row],[OrderDate]],"MMM")</f>
        <v>Sep</v>
      </c>
      <c r="S5982" s="1" t="str">
        <f t="shared" si="93"/>
        <v>2015</v>
      </c>
    </row>
    <row r="5983" spans="1:19">
      <c r="A5983" t="s">
        <v>6006</v>
      </c>
      <c r="B5983" s="2">
        <v>42272</v>
      </c>
      <c r="C5983" s="2" t="str">
        <f>VLOOKUP(Sales_Data17[[#This Row],[Customer Name Index]],Customer_Data[#All],2,0)</f>
        <v>PEDIFIX, Corp</v>
      </c>
      <c r="D5983">
        <v>6</v>
      </c>
      <c r="E5983" t="s">
        <v>2</v>
      </c>
      <c r="F5983" t="s">
        <v>8168</v>
      </c>
      <c r="G5983" t="s">
        <v>8027</v>
      </c>
      <c r="H5983" t="str">
        <f>VLOOKUP(Sales_Data17[[#This Row],[Delivery Region Index]],Regions_Table[#All],2,0)</f>
        <v>New South Wales</v>
      </c>
      <c r="I5983" t="str">
        <f>VLOOKUP(Sales_Data17[[#This Row],[Delivery Region Index]],Regions_Table[#All],3,0)</f>
        <v>Nowra</v>
      </c>
      <c r="J5983">
        <v>17</v>
      </c>
      <c r="K5983">
        <v>3</v>
      </c>
      <c r="L5983" t="str">
        <f>VLOOKUP(Sales_Data17[[#This Row],[Product Description Index]],Products_Data[#All],2,0)</f>
        <v>Sunglasses</v>
      </c>
      <c r="M5983">
        <v>2</v>
      </c>
      <c r="N5983" s="9">
        <v>121.34444444444446</v>
      </c>
      <c r="O5983" s="9">
        <f>Sales_Data17[[#This Row],[Order Quantity]]*Sales_Data17[[#This Row],[Unit Price]]</f>
        <v>242.68888888888893</v>
      </c>
      <c r="P5983" s="9">
        <v>64.312555555555562</v>
      </c>
      <c r="Q5983" s="9">
        <f>Sales_Data17[[#This Row],[Line Total]]-(Sales_Data17[[#This Row],[Total Unit Cost]]*Sales_Data17[[#This Row],[Order Quantity]])</f>
        <v>114.0637777777778</v>
      </c>
      <c r="R5983" s="1" t="str">
        <f>TEXT(Sales_Data17[[#This Row],[OrderDate]],"MMM")</f>
        <v>Sep</v>
      </c>
      <c r="S5983" s="1" t="str">
        <f t="shared" si="93"/>
        <v>2015</v>
      </c>
    </row>
    <row r="5984" spans="1:19">
      <c r="A5984" t="s">
        <v>6007</v>
      </c>
      <c r="B5984" s="2">
        <v>42272</v>
      </c>
      <c r="C5984" s="2" t="str">
        <f>VLOOKUP(Sales_Data17[[#This Row],[Customer Name Index]],Customer_Data[#All],2,0)</f>
        <v>Rochester Ltd</v>
      </c>
      <c r="D5984">
        <v>15</v>
      </c>
      <c r="E5984" t="s">
        <v>3</v>
      </c>
      <c r="F5984" t="s">
        <v>8168</v>
      </c>
      <c r="G5984" t="s">
        <v>8025</v>
      </c>
      <c r="H5984" t="str">
        <f>VLOOKUP(Sales_Data17[[#This Row],[Delivery Region Index]],Regions_Table[#All],2,0)</f>
        <v>Queensland</v>
      </c>
      <c r="I5984" t="str">
        <f>VLOOKUP(Sales_Data17[[#This Row],[Delivery Region Index]],Regions_Table[#All],3,0)</f>
        <v>Sunshine Coast</v>
      </c>
      <c r="J5984">
        <v>42</v>
      </c>
      <c r="K5984">
        <v>6</v>
      </c>
      <c r="L5984" t="str">
        <f>VLOOKUP(Sales_Data17[[#This Row],[Product Description Index]],Products_Data[#All],2,0)</f>
        <v>Socks</v>
      </c>
      <c r="M5984">
        <v>2</v>
      </c>
      <c r="N5984" s="9">
        <v>707.22222222222217</v>
      </c>
      <c r="O5984" s="9">
        <f>Sales_Data17[[#This Row],[Order Quantity]]*Sales_Data17[[#This Row],[Unit Price]]</f>
        <v>1414.4444444444443</v>
      </c>
      <c r="P5984" s="9">
        <v>509.20000000000005</v>
      </c>
      <c r="Q5984" s="9">
        <f>Sales_Data17[[#This Row],[Line Total]]-(Sales_Data17[[#This Row],[Total Unit Cost]]*Sales_Data17[[#This Row],[Order Quantity]])</f>
        <v>396.04444444444425</v>
      </c>
      <c r="R5984" s="1" t="str">
        <f>TEXT(Sales_Data17[[#This Row],[OrderDate]],"MMM")</f>
        <v>Sep</v>
      </c>
      <c r="S5984" s="1" t="str">
        <f t="shared" si="93"/>
        <v>2015</v>
      </c>
    </row>
    <row r="5985" spans="1:19">
      <c r="A5985" t="s">
        <v>6008</v>
      </c>
      <c r="B5985" s="2">
        <v>42272</v>
      </c>
      <c r="C5985" s="2" t="str">
        <f>VLOOKUP(Sales_Data17[[#This Row],[Customer Name Index]],Customer_Data[#All],2,0)</f>
        <v>Medsep Group</v>
      </c>
      <c r="D5985">
        <v>8</v>
      </c>
      <c r="E5985" t="s">
        <v>4</v>
      </c>
      <c r="F5985" t="s">
        <v>8168</v>
      </c>
      <c r="G5985" t="s">
        <v>8027</v>
      </c>
      <c r="H5985" t="str">
        <f>VLOOKUP(Sales_Data17[[#This Row],[Delivery Region Index]],Regions_Table[#All],2,0)</f>
        <v>New South Wales</v>
      </c>
      <c r="I5985" t="str">
        <f>VLOOKUP(Sales_Data17[[#This Row],[Delivery Region Index]],Regions_Table[#All],3,0)</f>
        <v>Wagga Wagga</v>
      </c>
      <c r="J5985">
        <v>23</v>
      </c>
      <c r="K5985">
        <v>4</v>
      </c>
      <c r="L5985" t="str">
        <f>VLOOKUP(Sales_Data17[[#This Row],[Product Description Index]],Products_Data[#All],2,0)</f>
        <v>Jeans</v>
      </c>
      <c r="M5985">
        <v>8</v>
      </c>
      <c r="N5985" s="9">
        <v>193.55555555555554</v>
      </c>
      <c r="O5985" s="9">
        <f>Sales_Data17[[#This Row],[Order Quantity]]*Sales_Data17[[#This Row],[Unit Price]]</f>
        <v>1548.4444444444443</v>
      </c>
      <c r="P5985" s="9">
        <v>162.58666666666667</v>
      </c>
      <c r="Q5985" s="9">
        <f>Sales_Data17[[#This Row],[Line Total]]-(Sales_Data17[[#This Row],[Total Unit Cost]]*Sales_Data17[[#This Row],[Order Quantity]])</f>
        <v>247.75111111111096</v>
      </c>
      <c r="R5985" s="1" t="str">
        <f>TEXT(Sales_Data17[[#This Row],[OrderDate]],"MMM")</f>
        <v>Sep</v>
      </c>
      <c r="S5985" s="1" t="str">
        <f t="shared" si="93"/>
        <v>2015</v>
      </c>
    </row>
    <row r="5986" spans="1:19">
      <c r="A5986" t="s">
        <v>6009</v>
      </c>
      <c r="B5986" s="2">
        <v>42273</v>
      </c>
      <c r="C5986" s="2" t="str">
        <f>VLOOKUP(Sales_Data17[[#This Row],[Customer Name Index]],Customer_Data[#All],2,0)</f>
        <v>Procter Corp</v>
      </c>
      <c r="D5986">
        <v>5</v>
      </c>
      <c r="E5986" t="s">
        <v>3</v>
      </c>
      <c r="F5986" t="s">
        <v>8168</v>
      </c>
      <c r="G5986" t="s">
        <v>8027</v>
      </c>
      <c r="H5986" t="str">
        <f>VLOOKUP(Sales_Data17[[#This Row],[Delivery Region Index]],Regions_Table[#All],2,0)</f>
        <v>New South Wales</v>
      </c>
      <c r="I5986" t="str">
        <f>VLOOKUP(Sales_Data17[[#This Row],[Delivery Region Index]],Regions_Table[#All],3,0)</f>
        <v>Maitland</v>
      </c>
      <c r="J5986">
        <v>15</v>
      </c>
      <c r="K5986">
        <v>2</v>
      </c>
      <c r="L5986" t="str">
        <f>VLOOKUP(Sales_Data17[[#This Row],[Product Description Index]],Products_Data[#All],2,0)</f>
        <v>Pants</v>
      </c>
      <c r="M5986">
        <v>4</v>
      </c>
      <c r="N5986" s="9">
        <v>29.033333333333335</v>
      </c>
      <c r="O5986" s="9">
        <f>Sales_Data17[[#This Row],[Order Quantity]]*Sales_Data17[[#This Row],[Unit Price]]</f>
        <v>116.13333333333334</v>
      </c>
      <c r="P5986" s="9">
        <v>18.291</v>
      </c>
      <c r="Q5986" s="9">
        <f>Sales_Data17[[#This Row],[Line Total]]-(Sales_Data17[[#This Row],[Total Unit Cost]]*Sales_Data17[[#This Row],[Order Quantity]])</f>
        <v>42.969333333333338</v>
      </c>
      <c r="R5986" s="1" t="str">
        <f>TEXT(Sales_Data17[[#This Row],[OrderDate]],"MMM")</f>
        <v>Sep</v>
      </c>
      <c r="S5986" s="1" t="str">
        <f t="shared" si="93"/>
        <v>2015</v>
      </c>
    </row>
    <row r="5987" spans="1:19">
      <c r="A5987" t="s">
        <v>6010</v>
      </c>
      <c r="B5987" s="2">
        <v>42273</v>
      </c>
      <c r="C5987" s="2" t="str">
        <f>VLOOKUP(Sales_Data17[[#This Row],[Customer Name Index]],Customer_Data[#All],2,0)</f>
        <v>Avon Corp</v>
      </c>
      <c r="D5987">
        <v>1</v>
      </c>
      <c r="E5987" t="s">
        <v>2</v>
      </c>
      <c r="F5987" t="s">
        <v>8168</v>
      </c>
      <c r="G5987" t="s">
        <v>8027</v>
      </c>
      <c r="H5987" t="str">
        <f>VLOOKUP(Sales_Data17[[#This Row],[Delivery Region Index]],Regions_Table[#All],2,0)</f>
        <v>New South Wales</v>
      </c>
      <c r="I5987" t="str">
        <f>VLOOKUP(Sales_Data17[[#This Row],[Delivery Region Index]],Regions_Table[#All],3,0)</f>
        <v>Albury</v>
      </c>
      <c r="J5987">
        <v>2</v>
      </c>
      <c r="K5987">
        <v>1</v>
      </c>
      <c r="L5987" t="str">
        <f>VLOOKUP(Sales_Data17[[#This Row],[Product Description Index]],Products_Data[#All],2,0)</f>
        <v>Shirts</v>
      </c>
      <c r="M5987">
        <v>3</v>
      </c>
      <c r="N5987" s="9">
        <v>440.71111111111111</v>
      </c>
      <c r="O5987" s="9">
        <f>Sales_Data17[[#This Row],[Order Quantity]]*Sales_Data17[[#This Row],[Unit Price]]</f>
        <v>1322.1333333333332</v>
      </c>
      <c r="P5987" s="9">
        <v>189.50577777777778</v>
      </c>
      <c r="Q5987" s="9">
        <f>Sales_Data17[[#This Row],[Line Total]]-(Sales_Data17[[#This Row],[Total Unit Cost]]*Sales_Data17[[#This Row],[Order Quantity]])</f>
        <v>753.61599999999987</v>
      </c>
      <c r="R5987" s="1" t="str">
        <f>TEXT(Sales_Data17[[#This Row],[OrderDate]],"MMM")</f>
        <v>Sep</v>
      </c>
      <c r="S5987" s="1" t="str">
        <f t="shared" si="93"/>
        <v>2015</v>
      </c>
    </row>
    <row r="5988" spans="1:19">
      <c r="A5988" t="s">
        <v>6011</v>
      </c>
      <c r="B5988" s="2">
        <v>42274</v>
      </c>
      <c r="C5988" s="2" t="str">
        <f>VLOOKUP(Sales_Data17[[#This Row],[Customer Name Index]],Customer_Data[#All],2,0)</f>
        <v>3LAB, Ltd</v>
      </c>
      <c r="D5988">
        <v>16</v>
      </c>
      <c r="E5988" t="s">
        <v>4</v>
      </c>
      <c r="F5988" t="s">
        <v>8168</v>
      </c>
      <c r="G5988" t="s">
        <v>8025</v>
      </c>
      <c r="H5988" t="str">
        <f>VLOOKUP(Sales_Data17[[#This Row],[Delivery Region Index]],Regions_Table[#All],2,0)</f>
        <v>Victoria</v>
      </c>
      <c r="I5988" t="str">
        <f>VLOOKUP(Sales_Data17[[#This Row],[Delivery Region Index]],Regions_Table[#All],3,0)</f>
        <v>Melbourne</v>
      </c>
      <c r="J5988">
        <v>47</v>
      </c>
      <c r="K5988">
        <v>7</v>
      </c>
      <c r="L5988" t="str">
        <f>VLOOKUP(Sales_Data17[[#This Row],[Product Description Index]],Products_Data[#All],2,0)</f>
        <v>Dress Shirts</v>
      </c>
      <c r="M5988">
        <v>1</v>
      </c>
      <c r="N5988" s="9">
        <v>446.66666666666669</v>
      </c>
      <c r="O5988" s="9">
        <f>Sales_Data17[[#This Row],[Order Quantity]]*Sales_Data17[[#This Row],[Unit Price]]</f>
        <v>446.66666666666669</v>
      </c>
      <c r="P5988" s="9">
        <v>241.20000000000002</v>
      </c>
      <c r="Q5988" s="9">
        <f>Sales_Data17[[#This Row],[Line Total]]-(Sales_Data17[[#This Row],[Total Unit Cost]]*Sales_Data17[[#This Row],[Order Quantity]])</f>
        <v>205.46666666666667</v>
      </c>
      <c r="R5988" s="1" t="str">
        <f>TEXT(Sales_Data17[[#This Row],[OrderDate]],"MMM")</f>
        <v>Sep</v>
      </c>
      <c r="S5988" s="1" t="str">
        <f t="shared" si="93"/>
        <v>2015</v>
      </c>
    </row>
    <row r="5989" spans="1:19">
      <c r="A5989" t="s">
        <v>6012</v>
      </c>
      <c r="B5989" s="2">
        <v>42274</v>
      </c>
      <c r="C5989" s="2" t="str">
        <f>VLOOKUP(Sales_Data17[[#This Row],[Customer Name Index]],Customer_Data[#All],2,0)</f>
        <v xml:space="preserve">Medline </v>
      </c>
      <c r="D5989">
        <v>12</v>
      </c>
      <c r="E5989" t="s">
        <v>2</v>
      </c>
      <c r="F5989" t="s">
        <v>8168</v>
      </c>
      <c r="G5989" t="s">
        <v>8026</v>
      </c>
      <c r="H5989" t="str">
        <f>VLOOKUP(Sales_Data17[[#This Row],[Delivery Region Index]],Regions_Table[#All],2,0)</f>
        <v>Queensland</v>
      </c>
      <c r="I5989" t="str">
        <f>VLOOKUP(Sales_Data17[[#This Row],[Delivery Region Index]],Regions_Table[#All],3,0)</f>
        <v>Logan City</v>
      </c>
      <c r="J5989">
        <v>35</v>
      </c>
      <c r="K5989">
        <v>5</v>
      </c>
      <c r="L5989" t="str">
        <f>VLOOKUP(Sales_Data17[[#This Row],[Product Description Index]],Products_Data[#All],2,0)</f>
        <v>Hats</v>
      </c>
      <c r="M5989">
        <v>5</v>
      </c>
      <c r="N5989" s="9">
        <v>124.32222222222224</v>
      </c>
      <c r="O5989" s="9">
        <f>Sales_Data17[[#This Row],[Order Quantity]]*Sales_Data17[[#This Row],[Unit Price]]</f>
        <v>621.6111111111112</v>
      </c>
      <c r="P5989" s="9">
        <v>73.350111111111119</v>
      </c>
      <c r="Q5989" s="9">
        <f>Sales_Data17[[#This Row],[Line Total]]-(Sales_Data17[[#This Row],[Total Unit Cost]]*Sales_Data17[[#This Row],[Order Quantity]])</f>
        <v>254.86055555555561</v>
      </c>
      <c r="R5989" s="1" t="str">
        <f>TEXT(Sales_Data17[[#This Row],[OrderDate]],"MMM")</f>
        <v>Sep</v>
      </c>
      <c r="S5989" s="1" t="str">
        <f t="shared" si="93"/>
        <v>2015</v>
      </c>
    </row>
    <row r="5990" spans="1:19">
      <c r="A5990" t="s">
        <v>6013</v>
      </c>
      <c r="B5990" s="2">
        <v>42274</v>
      </c>
      <c r="C5990" s="2" t="str">
        <f>VLOOKUP(Sales_Data17[[#This Row],[Customer Name Index]],Customer_Data[#All],2,0)</f>
        <v>21st Ltd</v>
      </c>
      <c r="D5990">
        <v>10</v>
      </c>
      <c r="E5990" t="s">
        <v>4</v>
      </c>
      <c r="F5990" t="s">
        <v>8168</v>
      </c>
      <c r="G5990" t="s">
        <v>8026</v>
      </c>
      <c r="H5990" t="str">
        <f>VLOOKUP(Sales_Data17[[#This Row],[Delivery Region Index]],Regions_Table[#All],2,0)</f>
        <v>Queensland</v>
      </c>
      <c r="I5990" t="str">
        <f>VLOOKUP(Sales_Data17[[#This Row],[Delivery Region Index]],Regions_Table[#All],3,0)</f>
        <v>Charters Towers</v>
      </c>
      <c r="J5990">
        <v>29</v>
      </c>
      <c r="K5990">
        <v>4</v>
      </c>
      <c r="L5990" t="str">
        <f>VLOOKUP(Sales_Data17[[#This Row],[Product Description Index]],Products_Data[#All],2,0)</f>
        <v>Jeans</v>
      </c>
      <c r="M5990">
        <v>9</v>
      </c>
      <c r="N5990" s="9">
        <v>92.311111111111117</v>
      </c>
      <c r="O5990" s="9">
        <f>Sales_Data17[[#This Row],[Order Quantity]]*Sales_Data17[[#This Row],[Unit Price]]</f>
        <v>830.80000000000007</v>
      </c>
      <c r="P5990" s="9">
        <v>65.540888888888901</v>
      </c>
      <c r="Q5990" s="9">
        <f>Sales_Data17[[#This Row],[Line Total]]-(Sales_Data17[[#This Row],[Total Unit Cost]]*Sales_Data17[[#This Row],[Order Quantity]])</f>
        <v>240.9319999999999</v>
      </c>
      <c r="R5990" s="1" t="str">
        <f>TEXT(Sales_Data17[[#This Row],[OrderDate]],"MMM")</f>
        <v>Sep</v>
      </c>
      <c r="S5990" s="1" t="str">
        <f t="shared" si="93"/>
        <v>2015</v>
      </c>
    </row>
    <row r="5991" spans="1:19">
      <c r="A5991" t="s">
        <v>6014</v>
      </c>
      <c r="B5991" s="2">
        <v>42274</v>
      </c>
      <c r="C5991" s="2" t="str">
        <f>VLOOKUP(Sales_Data17[[#This Row],[Customer Name Index]],Customer_Data[#All],2,0)</f>
        <v xml:space="preserve">Qualitest </v>
      </c>
      <c r="D5991">
        <v>19</v>
      </c>
      <c r="E5991" t="s">
        <v>4</v>
      </c>
      <c r="F5991" t="s">
        <v>8168</v>
      </c>
      <c r="G5991" t="s">
        <v>8028</v>
      </c>
      <c r="H5991" t="str">
        <f>VLOOKUP(Sales_Data17[[#This Row],[Delivery Region Index]],Regions_Table[#All],2,0)</f>
        <v>Victoria</v>
      </c>
      <c r="I5991" t="str">
        <f>VLOOKUP(Sales_Data17[[#This Row],[Delivery Region Index]],Regions_Table[#All],3,0)</f>
        <v>Shepparton</v>
      </c>
      <c r="J5991">
        <v>54</v>
      </c>
      <c r="K5991">
        <v>8</v>
      </c>
      <c r="L5991" t="str">
        <f>VLOOKUP(Sales_Data17[[#This Row],[Product Description Index]],Products_Data[#All],2,0)</f>
        <v>Shoes</v>
      </c>
      <c r="M5991">
        <v>6</v>
      </c>
      <c r="N5991" s="9">
        <v>19.355555555555558</v>
      </c>
      <c r="O5991" s="9">
        <f>Sales_Data17[[#This Row],[Order Quantity]]*Sales_Data17[[#This Row],[Unit Price]]</f>
        <v>116.13333333333335</v>
      </c>
      <c r="P5991" s="9">
        <v>9.6777777777777789</v>
      </c>
      <c r="Q5991" s="9">
        <f>Sales_Data17[[#This Row],[Line Total]]-(Sales_Data17[[#This Row],[Total Unit Cost]]*Sales_Data17[[#This Row],[Order Quantity]])</f>
        <v>58.066666666666677</v>
      </c>
      <c r="R5991" s="1" t="str">
        <f>TEXT(Sales_Data17[[#This Row],[OrderDate]],"MMM")</f>
        <v>Sep</v>
      </c>
      <c r="S5991" s="1" t="str">
        <f t="shared" si="93"/>
        <v>2015</v>
      </c>
    </row>
    <row r="5992" spans="1:19">
      <c r="A5992" t="s">
        <v>6015</v>
      </c>
      <c r="B5992" s="2">
        <v>42274</v>
      </c>
      <c r="C5992" s="2" t="str">
        <f>VLOOKUP(Sales_Data17[[#This Row],[Customer Name Index]],Customer_Data[#All],2,0)</f>
        <v xml:space="preserve">Ei </v>
      </c>
      <c r="D5992">
        <v>9</v>
      </c>
      <c r="E5992" t="s">
        <v>4</v>
      </c>
      <c r="F5992" t="s">
        <v>8168</v>
      </c>
      <c r="G5992" t="s">
        <v>8027</v>
      </c>
      <c r="H5992" t="str">
        <f>VLOOKUP(Sales_Data17[[#This Row],[Delivery Region Index]],Regions_Table[#All],2,0)</f>
        <v>Queensland</v>
      </c>
      <c r="I5992" t="str">
        <f>VLOOKUP(Sales_Data17[[#This Row],[Delivery Region Index]],Regions_Table[#All],3,0)</f>
        <v>Brisbane</v>
      </c>
      <c r="J5992">
        <v>26</v>
      </c>
      <c r="K5992">
        <v>4</v>
      </c>
      <c r="L5992" t="str">
        <f>VLOOKUP(Sales_Data17[[#This Row],[Product Description Index]],Products_Data[#All],2,0)</f>
        <v>Jeans</v>
      </c>
      <c r="M5992">
        <v>7</v>
      </c>
      <c r="N5992" s="9">
        <v>349.14444444444445</v>
      </c>
      <c r="O5992" s="9">
        <f>Sales_Data17[[#This Row],[Order Quantity]]*Sales_Data17[[#This Row],[Unit Price]]</f>
        <v>2444.0111111111109</v>
      </c>
      <c r="P5992" s="9">
        <v>289.78988888888887</v>
      </c>
      <c r="Q5992" s="9">
        <f>Sales_Data17[[#This Row],[Line Total]]-(Sales_Data17[[#This Row],[Total Unit Cost]]*Sales_Data17[[#This Row],[Order Quantity]])</f>
        <v>415.48188888888899</v>
      </c>
      <c r="R5992" s="1" t="str">
        <f>TEXT(Sales_Data17[[#This Row],[OrderDate]],"MMM")</f>
        <v>Sep</v>
      </c>
      <c r="S5992" s="1" t="str">
        <f t="shared" si="93"/>
        <v>2015</v>
      </c>
    </row>
    <row r="5993" spans="1:19">
      <c r="A5993" t="s">
        <v>6016</v>
      </c>
      <c r="B5993" s="2">
        <v>42275</v>
      </c>
      <c r="C5993" s="2" t="str">
        <f>VLOOKUP(Sales_Data17[[#This Row],[Customer Name Index]],Customer_Data[#All],2,0)</f>
        <v>3LAB, Ltd</v>
      </c>
      <c r="D5993">
        <v>16</v>
      </c>
      <c r="E5993" t="s">
        <v>2</v>
      </c>
      <c r="F5993" t="s">
        <v>8168</v>
      </c>
      <c r="G5993" t="s">
        <v>8025</v>
      </c>
      <c r="H5993" t="str">
        <f>VLOOKUP(Sales_Data17[[#This Row],[Delivery Region Index]],Regions_Table[#All],2,0)</f>
        <v>Queensland</v>
      </c>
      <c r="I5993" t="str">
        <f>VLOOKUP(Sales_Data17[[#This Row],[Delivery Region Index]],Regions_Table[#All],3,0)</f>
        <v>Townsville</v>
      </c>
      <c r="J5993">
        <v>45</v>
      </c>
      <c r="K5993">
        <v>7</v>
      </c>
      <c r="L5993" t="str">
        <f>VLOOKUP(Sales_Data17[[#This Row],[Product Description Index]],Products_Data[#All],2,0)</f>
        <v>Dress Shirts</v>
      </c>
      <c r="M5993">
        <v>4</v>
      </c>
      <c r="N5993" s="9">
        <v>125.06666666666668</v>
      </c>
      <c r="O5993" s="9">
        <f>Sales_Data17[[#This Row],[Order Quantity]]*Sales_Data17[[#This Row],[Unit Price]]</f>
        <v>500.26666666666671</v>
      </c>
      <c r="P5993" s="9">
        <v>76.290666666666681</v>
      </c>
      <c r="Q5993" s="9">
        <f>Sales_Data17[[#This Row],[Line Total]]-(Sales_Data17[[#This Row],[Total Unit Cost]]*Sales_Data17[[#This Row],[Order Quantity]])</f>
        <v>195.10399999999998</v>
      </c>
      <c r="R5993" s="1" t="str">
        <f>TEXT(Sales_Data17[[#This Row],[OrderDate]],"MMM")</f>
        <v>Sep</v>
      </c>
      <c r="S5993" s="1" t="str">
        <f t="shared" si="93"/>
        <v>2015</v>
      </c>
    </row>
    <row r="5994" spans="1:19">
      <c r="A5994" t="s">
        <v>6017</v>
      </c>
      <c r="B5994" s="2">
        <v>42275</v>
      </c>
      <c r="C5994" s="2" t="str">
        <f>VLOOKUP(Sales_Data17[[#This Row],[Customer Name Index]],Customer_Data[#All],2,0)</f>
        <v>Pure Group</v>
      </c>
      <c r="D5994">
        <v>17</v>
      </c>
      <c r="E5994" t="s">
        <v>4</v>
      </c>
      <c r="F5994" t="s">
        <v>8168</v>
      </c>
      <c r="G5994" t="s">
        <v>8025</v>
      </c>
      <c r="H5994" t="str">
        <f>VLOOKUP(Sales_Data17[[#This Row],[Delivery Region Index]],Regions_Table[#All],2,0)</f>
        <v>Victoria</v>
      </c>
      <c r="I5994" t="str">
        <f>VLOOKUP(Sales_Data17[[#This Row],[Delivery Region Index]],Regions_Table[#All],3,0)</f>
        <v>Bendigo</v>
      </c>
      <c r="J5994">
        <v>50</v>
      </c>
      <c r="K5994">
        <v>7</v>
      </c>
      <c r="L5994" t="str">
        <f>VLOOKUP(Sales_Data17[[#This Row],[Product Description Index]],Products_Data[#All],2,0)</f>
        <v>Dress Shirts</v>
      </c>
      <c r="M5994">
        <v>6</v>
      </c>
      <c r="N5994" s="9">
        <v>686.37777777777785</v>
      </c>
      <c r="O5994" s="9">
        <f>Sales_Data17[[#This Row],[Order Quantity]]*Sales_Data17[[#This Row],[Unit Price]]</f>
        <v>4118.2666666666673</v>
      </c>
      <c r="P5994" s="9">
        <v>562.82977777777774</v>
      </c>
      <c r="Q5994" s="9">
        <f>Sales_Data17[[#This Row],[Line Total]]-(Sales_Data17[[#This Row],[Total Unit Cost]]*Sales_Data17[[#This Row],[Order Quantity]])</f>
        <v>741.28800000000092</v>
      </c>
      <c r="R5994" s="1" t="str">
        <f>TEXT(Sales_Data17[[#This Row],[OrderDate]],"MMM")</f>
        <v>Sep</v>
      </c>
      <c r="S5994" s="1" t="str">
        <f t="shared" si="93"/>
        <v>2015</v>
      </c>
    </row>
    <row r="5995" spans="1:19">
      <c r="A5995" t="s">
        <v>6018</v>
      </c>
      <c r="B5995" s="2">
        <v>42275</v>
      </c>
      <c r="C5995" s="2" t="str">
        <f>VLOOKUP(Sales_Data17[[#This Row],[Customer Name Index]],Customer_Data[#All],2,0)</f>
        <v xml:space="preserve">Ei </v>
      </c>
      <c r="D5995">
        <v>9</v>
      </c>
      <c r="E5995" t="s">
        <v>4</v>
      </c>
      <c r="F5995" t="s">
        <v>8168</v>
      </c>
      <c r="G5995" t="s">
        <v>8027</v>
      </c>
      <c r="H5995" t="str">
        <f>VLOOKUP(Sales_Data17[[#This Row],[Delivery Region Index]],Regions_Table[#All],2,0)</f>
        <v>New South Wales</v>
      </c>
      <c r="I5995" t="str">
        <f>VLOOKUP(Sales_Data17[[#This Row],[Delivery Region Index]],Regions_Table[#All],3,0)</f>
        <v>Wollongong</v>
      </c>
      <c r="J5995">
        <v>24</v>
      </c>
      <c r="K5995">
        <v>4</v>
      </c>
      <c r="L5995" t="str">
        <f>VLOOKUP(Sales_Data17[[#This Row],[Product Description Index]],Products_Data[#All],2,0)</f>
        <v>Jeans</v>
      </c>
      <c r="M5995">
        <v>5</v>
      </c>
      <c r="N5995" s="9">
        <v>133.25555555555556</v>
      </c>
      <c r="O5995" s="9">
        <f>Sales_Data17[[#This Row],[Order Quantity]]*Sales_Data17[[#This Row],[Unit Price]]</f>
        <v>666.27777777777783</v>
      </c>
      <c r="P5995" s="9">
        <v>87.948666666666668</v>
      </c>
      <c r="Q5995" s="9">
        <f>Sales_Data17[[#This Row],[Line Total]]-(Sales_Data17[[#This Row],[Total Unit Cost]]*Sales_Data17[[#This Row],[Order Quantity]])</f>
        <v>226.53444444444449</v>
      </c>
      <c r="R5995" s="1" t="str">
        <f>TEXT(Sales_Data17[[#This Row],[OrderDate]],"MMM")</f>
        <v>Sep</v>
      </c>
      <c r="S5995" s="1" t="str">
        <f t="shared" si="93"/>
        <v>2015</v>
      </c>
    </row>
    <row r="5996" spans="1:19">
      <c r="A5996" t="s">
        <v>6019</v>
      </c>
      <c r="B5996" s="2">
        <v>42275</v>
      </c>
      <c r="C5996" s="2" t="str">
        <f>VLOOKUP(Sales_Data17[[#This Row],[Customer Name Index]],Customer_Data[#All],2,0)</f>
        <v xml:space="preserve">Medline </v>
      </c>
      <c r="D5996">
        <v>12</v>
      </c>
      <c r="E5996" t="s">
        <v>4</v>
      </c>
      <c r="F5996" t="s">
        <v>8168</v>
      </c>
      <c r="G5996" t="s">
        <v>8026</v>
      </c>
      <c r="H5996" t="str">
        <f>VLOOKUP(Sales_Data17[[#This Row],[Delivery Region Index]],Regions_Table[#All],2,0)</f>
        <v>Queensland</v>
      </c>
      <c r="I5996" t="str">
        <f>VLOOKUP(Sales_Data17[[#This Row],[Delivery Region Index]],Regions_Table[#All],3,0)</f>
        <v>Ipswich</v>
      </c>
      <c r="J5996">
        <v>34</v>
      </c>
      <c r="K5996">
        <v>5</v>
      </c>
      <c r="L5996" t="str">
        <f>VLOOKUP(Sales_Data17[[#This Row],[Product Description Index]],Products_Data[#All],2,0)</f>
        <v>Hats</v>
      </c>
      <c r="M5996">
        <v>7</v>
      </c>
      <c r="N5996" s="9">
        <v>87.1</v>
      </c>
      <c r="O5996" s="9">
        <f>Sales_Data17[[#This Row],[Order Quantity]]*Sales_Data17[[#This Row],[Unit Price]]</f>
        <v>609.69999999999993</v>
      </c>
      <c r="P5996" s="9">
        <v>71.421999999999983</v>
      </c>
      <c r="Q5996" s="9">
        <f>Sales_Data17[[#This Row],[Line Total]]-(Sales_Data17[[#This Row],[Total Unit Cost]]*Sales_Data17[[#This Row],[Order Quantity]])</f>
        <v>109.74600000000004</v>
      </c>
      <c r="R5996" s="1" t="str">
        <f>TEXT(Sales_Data17[[#This Row],[OrderDate]],"MMM")</f>
        <v>Sep</v>
      </c>
      <c r="S5996" s="1" t="str">
        <f t="shared" si="93"/>
        <v>2015</v>
      </c>
    </row>
    <row r="5997" spans="1:19">
      <c r="A5997" t="s">
        <v>6020</v>
      </c>
      <c r="B5997" s="2">
        <v>42275</v>
      </c>
      <c r="C5997" s="2" t="str">
        <f>VLOOKUP(Sales_Data17[[#This Row],[Customer Name Index]],Customer_Data[#All],2,0)</f>
        <v xml:space="preserve">Qualitest </v>
      </c>
      <c r="D5997">
        <v>19</v>
      </c>
      <c r="E5997" t="s">
        <v>2</v>
      </c>
      <c r="F5997" t="s">
        <v>8168</v>
      </c>
      <c r="G5997" t="s">
        <v>8028</v>
      </c>
      <c r="H5997" t="str">
        <f>VLOOKUP(Sales_Data17[[#This Row],[Delivery Region Index]],Regions_Table[#All],2,0)</f>
        <v>Victoria</v>
      </c>
      <c r="I5997" t="str">
        <f>VLOOKUP(Sales_Data17[[#This Row],[Delivery Region Index]],Regions_Table[#All],3,0)</f>
        <v>Wangaratta</v>
      </c>
      <c r="J5997">
        <v>56</v>
      </c>
      <c r="K5997">
        <v>8</v>
      </c>
      <c r="L5997" t="str">
        <f>VLOOKUP(Sales_Data17[[#This Row],[Product Description Index]],Products_Data[#All],2,0)</f>
        <v>Shoes</v>
      </c>
      <c r="M5997">
        <v>9</v>
      </c>
      <c r="N5997" s="9">
        <v>29.777777777777779</v>
      </c>
      <c r="O5997" s="9">
        <f>Sales_Data17[[#This Row],[Order Quantity]]*Sales_Data17[[#This Row],[Unit Price]]</f>
        <v>268</v>
      </c>
      <c r="P5997" s="9">
        <v>22.035555555555554</v>
      </c>
      <c r="Q5997" s="9">
        <f>Sales_Data17[[#This Row],[Line Total]]-(Sales_Data17[[#This Row],[Total Unit Cost]]*Sales_Data17[[#This Row],[Order Quantity]])</f>
        <v>69.680000000000007</v>
      </c>
      <c r="R5997" s="1" t="str">
        <f>TEXT(Sales_Data17[[#This Row],[OrderDate]],"MMM")</f>
        <v>Sep</v>
      </c>
      <c r="S5997" s="1" t="str">
        <f t="shared" si="93"/>
        <v>2015</v>
      </c>
    </row>
    <row r="5998" spans="1:19">
      <c r="A5998" t="s">
        <v>6021</v>
      </c>
      <c r="B5998" s="2">
        <v>42275</v>
      </c>
      <c r="C5998" s="2" t="str">
        <f>VLOOKUP(Sales_Data17[[#This Row],[Customer Name Index]],Customer_Data[#All],2,0)</f>
        <v>3LAB, Ltd</v>
      </c>
      <c r="D5998">
        <v>16</v>
      </c>
      <c r="E5998" t="s">
        <v>4</v>
      </c>
      <c r="F5998" t="s">
        <v>8168</v>
      </c>
      <c r="G5998" t="s">
        <v>8025</v>
      </c>
      <c r="H5998" t="str">
        <f>VLOOKUP(Sales_Data17[[#This Row],[Delivery Region Index]],Regions_Table[#All],2,0)</f>
        <v>Victoria</v>
      </c>
      <c r="I5998" t="str">
        <f>VLOOKUP(Sales_Data17[[#This Row],[Delivery Region Index]],Regions_Table[#All],3,0)</f>
        <v>Melbourne</v>
      </c>
      <c r="J5998">
        <v>47</v>
      </c>
      <c r="K5998">
        <v>7</v>
      </c>
      <c r="L5998" t="str">
        <f>VLOOKUP(Sales_Data17[[#This Row],[Product Description Index]],Products_Data[#All],2,0)</f>
        <v>Dress Shirts</v>
      </c>
      <c r="M5998">
        <v>1</v>
      </c>
      <c r="N5998" s="9">
        <v>223.33333333333334</v>
      </c>
      <c r="O5998" s="9">
        <f>Sales_Data17[[#This Row],[Order Quantity]]*Sales_Data17[[#This Row],[Unit Price]]</f>
        <v>223.33333333333334</v>
      </c>
      <c r="P5998" s="9">
        <v>154.1</v>
      </c>
      <c r="Q5998" s="9">
        <f>Sales_Data17[[#This Row],[Line Total]]-(Sales_Data17[[#This Row],[Total Unit Cost]]*Sales_Data17[[#This Row],[Order Quantity]])</f>
        <v>69.233333333333348</v>
      </c>
      <c r="R5998" s="1" t="str">
        <f>TEXT(Sales_Data17[[#This Row],[OrderDate]],"MMM")</f>
        <v>Sep</v>
      </c>
      <c r="S5998" s="1" t="str">
        <f t="shared" si="93"/>
        <v>2015</v>
      </c>
    </row>
    <row r="5999" spans="1:19">
      <c r="A5999" t="s">
        <v>6022</v>
      </c>
      <c r="B5999" s="2">
        <v>42275</v>
      </c>
      <c r="C5999" s="2" t="str">
        <f>VLOOKUP(Sales_Data17[[#This Row],[Customer Name Index]],Customer_Data[#All],2,0)</f>
        <v>Medsep Group</v>
      </c>
      <c r="D5999">
        <v>8</v>
      </c>
      <c r="E5999" t="s">
        <v>4</v>
      </c>
      <c r="F5999" t="s">
        <v>8168</v>
      </c>
      <c r="G5999" t="s">
        <v>8027</v>
      </c>
      <c r="H5999" t="str">
        <f>VLOOKUP(Sales_Data17[[#This Row],[Delivery Region Index]],Regions_Table[#All],2,0)</f>
        <v>New South Wales</v>
      </c>
      <c r="I5999" t="str">
        <f>VLOOKUP(Sales_Data17[[#This Row],[Delivery Region Index]],Regions_Table[#All],3,0)</f>
        <v>Wagga Wagga</v>
      </c>
      <c r="J5999">
        <v>23</v>
      </c>
      <c r="K5999">
        <v>4</v>
      </c>
      <c r="L5999" t="str">
        <f>VLOOKUP(Sales_Data17[[#This Row],[Product Description Index]],Products_Data[#All],2,0)</f>
        <v>Jeans</v>
      </c>
      <c r="M5999">
        <v>3</v>
      </c>
      <c r="N5999" s="9">
        <v>441.45555555555552</v>
      </c>
      <c r="O5999" s="9">
        <f>Sales_Data17[[#This Row],[Order Quantity]]*Sales_Data17[[#This Row],[Unit Price]]</f>
        <v>1324.3666666666666</v>
      </c>
      <c r="P5999" s="9">
        <v>375.23722222222221</v>
      </c>
      <c r="Q5999" s="9">
        <f>Sales_Data17[[#This Row],[Line Total]]-(Sales_Data17[[#This Row],[Total Unit Cost]]*Sales_Data17[[#This Row],[Order Quantity]])</f>
        <v>198.65499999999997</v>
      </c>
      <c r="R5999" s="1" t="str">
        <f>TEXT(Sales_Data17[[#This Row],[OrderDate]],"MMM")</f>
        <v>Sep</v>
      </c>
      <c r="S5999" s="1" t="str">
        <f t="shared" si="93"/>
        <v>2015</v>
      </c>
    </row>
    <row r="6000" spans="1:19">
      <c r="A6000" t="s">
        <v>6023</v>
      </c>
      <c r="B6000" s="2">
        <v>42275</v>
      </c>
      <c r="C6000" s="2" t="str">
        <f>VLOOKUP(Sales_Data17[[#This Row],[Customer Name Index]],Customer_Data[#All],2,0)</f>
        <v xml:space="preserve">Ei </v>
      </c>
      <c r="D6000">
        <v>9</v>
      </c>
      <c r="E6000" t="s">
        <v>2</v>
      </c>
      <c r="F6000" t="s">
        <v>8168</v>
      </c>
      <c r="G6000" t="s">
        <v>8027</v>
      </c>
      <c r="H6000" t="str">
        <f>VLOOKUP(Sales_Data17[[#This Row],[Delivery Region Index]],Regions_Table[#All],2,0)</f>
        <v>Queensland</v>
      </c>
      <c r="I6000" t="str">
        <f>VLOOKUP(Sales_Data17[[#This Row],[Delivery Region Index]],Regions_Table[#All],3,0)</f>
        <v>Brisbane</v>
      </c>
      <c r="J6000">
        <v>26</v>
      </c>
      <c r="K6000">
        <v>4</v>
      </c>
      <c r="L6000" t="str">
        <f>VLOOKUP(Sales_Data17[[#This Row],[Product Description Index]],Products_Data[#All],2,0)</f>
        <v>Jeans</v>
      </c>
      <c r="M6000">
        <v>9</v>
      </c>
      <c r="N6000" s="9">
        <v>128.04444444444445</v>
      </c>
      <c r="O6000" s="9">
        <f>Sales_Data17[[#This Row],[Order Quantity]]*Sales_Data17[[#This Row],[Unit Price]]</f>
        <v>1152.4000000000001</v>
      </c>
      <c r="P6000" s="9">
        <v>76.826666666666668</v>
      </c>
      <c r="Q6000" s="9">
        <f>Sales_Data17[[#This Row],[Line Total]]-(Sales_Data17[[#This Row],[Total Unit Cost]]*Sales_Data17[[#This Row],[Order Quantity]])</f>
        <v>460.96000000000004</v>
      </c>
      <c r="R6000" s="1" t="str">
        <f>TEXT(Sales_Data17[[#This Row],[OrderDate]],"MMM")</f>
        <v>Sep</v>
      </c>
      <c r="S6000" s="1" t="str">
        <f t="shared" si="93"/>
        <v>2015</v>
      </c>
    </row>
    <row r="6001" spans="1:19">
      <c r="A6001" t="s">
        <v>6024</v>
      </c>
      <c r="B6001" s="2">
        <v>42276</v>
      </c>
      <c r="C6001" s="2" t="str">
        <f>VLOOKUP(Sales_Data17[[#This Row],[Customer Name Index]],Customer_Data[#All],2,0)</f>
        <v>PEDIFIX, Corp</v>
      </c>
      <c r="D6001">
        <v>6</v>
      </c>
      <c r="E6001" t="s">
        <v>4</v>
      </c>
      <c r="F6001" t="s">
        <v>8168</v>
      </c>
      <c r="G6001" t="s">
        <v>8027</v>
      </c>
      <c r="H6001" t="str">
        <f>VLOOKUP(Sales_Data17[[#This Row],[Delivery Region Index]],Regions_Table[#All],2,0)</f>
        <v>New South Wales</v>
      </c>
      <c r="I6001" t="str">
        <f>VLOOKUP(Sales_Data17[[#This Row],[Delivery Region Index]],Regions_Table[#All],3,0)</f>
        <v>Newcastle</v>
      </c>
      <c r="J6001">
        <v>16</v>
      </c>
      <c r="K6001">
        <v>3</v>
      </c>
      <c r="L6001" t="str">
        <f>VLOOKUP(Sales_Data17[[#This Row],[Product Description Index]],Products_Data[#All],2,0)</f>
        <v>Sunglasses</v>
      </c>
      <c r="M6001">
        <v>7</v>
      </c>
      <c r="N6001" s="9">
        <v>123.57777777777778</v>
      </c>
      <c r="O6001" s="9">
        <f>Sales_Data17[[#This Row],[Order Quantity]]*Sales_Data17[[#This Row],[Unit Price]]</f>
        <v>865.04444444444448</v>
      </c>
      <c r="P6001" s="9">
        <v>61.788888888888891</v>
      </c>
      <c r="Q6001" s="9">
        <f>Sales_Data17[[#This Row],[Line Total]]-(Sales_Data17[[#This Row],[Total Unit Cost]]*Sales_Data17[[#This Row],[Order Quantity]])</f>
        <v>432.52222222222224</v>
      </c>
      <c r="R6001" s="1" t="str">
        <f>TEXT(Sales_Data17[[#This Row],[OrderDate]],"MMM")</f>
        <v>Sep</v>
      </c>
      <c r="S6001" s="1" t="str">
        <f t="shared" si="93"/>
        <v>2015</v>
      </c>
    </row>
    <row r="6002" spans="1:19">
      <c r="A6002" t="s">
        <v>6025</v>
      </c>
      <c r="B6002" s="2">
        <v>42276</v>
      </c>
      <c r="C6002" s="2" t="str">
        <f>VLOOKUP(Sales_Data17[[#This Row],[Customer Name Index]],Customer_Data[#All],2,0)</f>
        <v>21st Ltd</v>
      </c>
      <c r="D6002">
        <v>10</v>
      </c>
      <c r="E6002" t="s">
        <v>4</v>
      </c>
      <c r="F6002" t="s">
        <v>8168</v>
      </c>
      <c r="G6002" t="s">
        <v>8027</v>
      </c>
      <c r="H6002" t="str">
        <f>VLOOKUP(Sales_Data17[[#This Row],[Delivery Region Index]],Regions_Table[#All],2,0)</f>
        <v>Queensland</v>
      </c>
      <c r="I6002" t="str">
        <f>VLOOKUP(Sales_Data17[[#This Row],[Delivery Region Index]],Regions_Table[#All],3,0)</f>
        <v>Bundaberg</v>
      </c>
      <c r="J6002">
        <v>27</v>
      </c>
      <c r="K6002">
        <v>4</v>
      </c>
      <c r="L6002" t="str">
        <f>VLOOKUP(Sales_Data17[[#This Row],[Product Description Index]],Products_Data[#All],2,0)</f>
        <v>Jeans</v>
      </c>
      <c r="M6002">
        <v>8</v>
      </c>
      <c r="N6002" s="9">
        <v>690.1</v>
      </c>
      <c r="O6002" s="9">
        <f>Sales_Data17[[#This Row],[Order Quantity]]*Sales_Data17[[#This Row],[Unit Price]]</f>
        <v>5520.8</v>
      </c>
      <c r="P6002" s="9">
        <v>372.65400000000005</v>
      </c>
      <c r="Q6002" s="9">
        <f>Sales_Data17[[#This Row],[Line Total]]-(Sales_Data17[[#This Row],[Total Unit Cost]]*Sales_Data17[[#This Row],[Order Quantity]])</f>
        <v>2539.5679999999998</v>
      </c>
      <c r="R6002" s="1" t="str">
        <f>TEXT(Sales_Data17[[#This Row],[OrderDate]],"MMM")</f>
        <v>Sep</v>
      </c>
      <c r="S6002" s="1" t="str">
        <f t="shared" si="93"/>
        <v>2015</v>
      </c>
    </row>
    <row r="6003" spans="1:19">
      <c r="A6003" t="s">
        <v>6026</v>
      </c>
      <c r="B6003" s="2">
        <v>42276</v>
      </c>
      <c r="C6003" s="2" t="str">
        <f>VLOOKUP(Sales_Data17[[#This Row],[Customer Name Index]],Customer_Data[#All],2,0)</f>
        <v>3LAB, Ltd</v>
      </c>
      <c r="D6003">
        <v>16</v>
      </c>
      <c r="E6003" t="s">
        <v>2</v>
      </c>
      <c r="F6003" t="s">
        <v>8168</v>
      </c>
      <c r="G6003" t="s">
        <v>8025</v>
      </c>
      <c r="H6003" t="str">
        <f>VLOOKUP(Sales_Data17[[#This Row],[Delivery Region Index]],Regions_Table[#All],2,0)</f>
        <v>Queensland</v>
      </c>
      <c r="I6003" t="str">
        <f>VLOOKUP(Sales_Data17[[#This Row],[Delivery Region Index]],Regions_Table[#All],3,0)</f>
        <v>Townsville</v>
      </c>
      <c r="J6003">
        <v>45</v>
      </c>
      <c r="K6003">
        <v>7</v>
      </c>
      <c r="L6003" t="str">
        <f>VLOOKUP(Sales_Data17[[#This Row],[Product Description Index]],Products_Data[#All],2,0)</f>
        <v>Dress Shirts</v>
      </c>
      <c r="M6003">
        <v>6</v>
      </c>
      <c r="N6003" s="9">
        <v>101.24444444444445</v>
      </c>
      <c r="O6003" s="9">
        <f>Sales_Data17[[#This Row],[Order Quantity]]*Sales_Data17[[#This Row],[Unit Price]]</f>
        <v>607.4666666666667</v>
      </c>
      <c r="P6003" s="9">
        <v>83.020444444444436</v>
      </c>
      <c r="Q6003" s="9">
        <f>Sales_Data17[[#This Row],[Line Total]]-(Sales_Data17[[#This Row],[Total Unit Cost]]*Sales_Data17[[#This Row],[Order Quantity]])</f>
        <v>109.34400000000005</v>
      </c>
      <c r="R6003" s="1" t="str">
        <f>TEXT(Sales_Data17[[#This Row],[OrderDate]],"MMM")</f>
        <v>Sep</v>
      </c>
      <c r="S6003" s="1" t="str">
        <f t="shared" si="93"/>
        <v>2015</v>
      </c>
    </row>
    <row r="6004" spans="1:19">
      <c r="A6004" t="s">
        <v>6027</v>
      </c>
      <c r="B6004" s="2">
        <v>42276</v>
      </c>
      <c r="C6004" s="2" t="str">
        <f>VLOOKUP(Sales_Data17[[#This Row],[Customer Name Index]],Customer_Data[#All],2,0)</f>
        <v>Medsep Group</v>
      </c>
      <c r="D6004">
        <v>8</v>
      </c>
      <c r="E6004" t="s">
        <v>2</v>
      </c>
      <c r="F6004" t="s">
        <v>8168</v>
      </c>
      <c r="G6004" t="s">
        <v>8027</v>
      </c>
      <c r="H6004" t="str">
        <f>VLOOKUP(Sales_Data17[[#This Row],[Delivery Region Index]],Regions_Table[#All],2,0)</f>
        <v>New South Wales</v>
      </c>
      <c r="I6004" t="str">
        <f>VLOOKUP(Sales_Data17[[#This Row],[Delivery Region Index]],Regions_Table[#All],3,0)</f>
        <v>Tamworth</v>
      </c>
      <c r="J6004">
        <v>21</v>
      </c>
      <c r="K6004">
        <v>3</v>
      </c>
      <c r="L6004" t="str">
        <f>VLOOKUP(Sales_Data17[[#This Row],[Product Description Index]],Products_Data[#All],2,0)</f>
        <v>Sunglasses</v>
      </c>
      <c r="M6004">
        <v>1</v>
      </c>
      <c r="N6004" s="9">
        <v>20.100000000000001</v>
      </c>
      <c r="O6004" s="9">
        <f>Sales_Data17[[#This Row],[Order Quantity]]*Sales_Data17[[#This Row],[Unit Price]]</f>
        <v>20.100000000000001</v>
      </c>
      <c r="P6004" s="9">
        <v>16.281000000000002</v>
      </c>
      <c r="Q6004" s="9">
        <f>Sales_Data17[[#This Row],[Line Total]]-(Sales_Data17[[#This Row],[Total Unit Cost]]*Sales_Data17[[#This Row],[Order Quantity]])</f>
        <v>3.8189999999999991</v>
      </c>
      <c r="R6004" s="1" t="str">
        <f>TEXT(Sales_Data17[[#This Row],[OrderDate]],"MMM")</f>
        <v>Sep</v>
      </c>
      <c r="S6004" s="1" t="str">
        <f t="shared" si="93"/>
        <v>2015</v>
      </c>
    </row>
    <row r="6005" spans="1:19">
      <c r="A6005" t="s">
        <v>6028</v>
      </c>
      <c r="B6005" s="2">
        <v>42277</v>
      </c>
      <c r="C6005" s="2" t="str">
        <f>VLOOKUP(Sales_Data17[[#This Row],[Customer Name Index]],Customer_Data[#All],2,0)</f>
        <v>21st Ltd</v>
      </c>
      <c r="D6005">
        <v>10</v>
      </c>
      <c r="E6005" t="s">
        <v>2</v>
      </c>
      <c r="F6005" t="s">
        <v>8168</v>
      </c>
      <c r="G6005" t="s">
        <v>8026</v>
      </c>
      <c r="H6005" t="str">
        <f>VLOOKUP(Sales_Data17[[#This Row],[Delivery Region Index]],Regions_Table[#All],2,0)</f>
        <v>Queensland</v>
      </c>
      <c r="I6005" t="str">
        <f>VLOOKUP(Sales_Data17[[#This Row],[Delivery Region Index]],Regions_Table[#All],3,0)</f>
        <v>Charters Towers</v>
      </c>
      <c r="J6005">
        <v>29</v>
      </c>
      <c r="K6005">
        <v>4</v>
      </c>
      <c r="L6005" t="str">
        <f>VLOOKUP(Sales_Data17[[#This Row],[Product Description Index]],Products_Data[#All],2,0)</f>
        <v>Jeans</v>
      </c>
      <c r="M6005">
        <v>3</v>
      </c>
      <c r="N6005" s="9">
        <v>444.43333333333334</v>
      </c>
      <c r="O6005" s="9">
        <f>Sales_Data17[[#This Row],[Order Quantity]]*Sales_Data17[[#This Row],[Unit Price]]</f>
        <v>1333.3</v>
      </c>
      <c r="P6005" s="9">
        <v>235.54966666666667</v>
      </c>
      <c r="Q6005" s="9">
        <f>Sales_Data17[[#This Row],[Line Total]]-(Sales_Data17[[#This Row],[Total Unit Cost]]*Sales_Data17[[#This Row],[Order Quantity]])</f>
        <v>626.65099999999995</v>
      </c>
      <c r="R6005" s="1" t="str">
        <f>TEXT(Sales_Data17[[#This Row],[OrderDate]],"MMM")</f>
        <v>Sep</v>
      </c>
      <c r="S6005" s="1" t="str">
        <f t="shared" si="93"/>
        <v>2015</v>
      </c>
    </row>
    <row r="6006" spans="1:19">
      <c r="A6006" t="s">
        <v>6029</v>
      </c>
      <c r="B6006" s="2">
        <v>42277</v>
      </c>
      <c r="C6006" s="2" t="str">
        <f>VLOOKUP(Sales_Data17[[#This Row],[Customer Name Index]],Customer_Data[#All],2,0)</f>
        <v>Elorac, Corp</v>
      </c>
      <c r="D6006">
        <v>3</v>
      </c>
      <c r="E6006" t="s">
        <v>3</v>
      </c>
      <c r="F6006" t="s">
        <v>8168</v>
      </c>
      <c r="G6006" t="s">
        <v>8027</v>
      </c>
      <c r="H6006" t="str">
        <f>VLOOKUP(Sales_Data17[[#This Row],[Delivery Region Index]],Regions_Table[#All],2,0)</f>
        <v>New South Wales</v>
      </c>
      <c r="I6006" t="str">
        <f>VLOOKUP(Sales_Data17[[#This Row],[Delivery Region Index]],Regions_Table[#All],3,0)</f>
        <v>Coffs Harbour</v>
      </c>
      <c r="J6006">
        <v>7</v>
      </c>
      <c r="K6006">
        <v>1</v>
      </c>
      <c r="L6006" t="str">
        <f>VLOOKUP(Sales_Data17[[#This Row],[Product Description Index]],Products_Data[#All],2,0)</f>
        <v>Shirts</v>
      </c>
      <c r="M6006">
        <v>9</v>
      </c>
      <c r="N6006" s="9">
        <v>210.67777777777781</v>
      </c>
      <c r="O6006" s="9">
        <f>Sales_Data17[[#This Row],[Order Quantity]]*Sales_Data17[[#This Row],[Unit Price]]</f>
        <v>1896.1000000000004</v>
      </c>
      <c r="P6006" s="9">
        <v>86.37788888888889</v>
      </c>
      <c r="Q6006" s="9">
        <f>Sales_Data17[[#This Row],[Line Total]]-(Sales_Data17[[#This Row],[Total Unit Cost]]*Sales_Data17[[#This Row],[Order Quantity]])</f>
        <v>1118.6990000000003</v>
      </c>
      <c r="R6006" s="1" t="str">
        <f>TEXT(Sales_Data17[[#This Row],[OrderDate]],"MMM")</f>
        <v>Sep</v>
      </c>
      <c r="S6006" s="1" t="str">
        <f t="shared" si="93"/>
        <v>2015</v>
      </c>
    </row>
    <row r="6007" spans="1:19">
      <c r="A6007" t="s">
        <v>6030</v>
      </c>
      <c r="B6007" s="2">
        <v>42277</v>
      </c>
      <c r="C6007" s="2" t="str">
        <f>VLOOKUP(Sales_Data17[[#This Row],[Customer Name Index]],Customer_Data[#All],2,0)</f>
        <v xml:space="preserve">WakeFern </v>
      </c>
      <c r="D6007">
        <v>2</v>
      </c>
      <c r="E6007" t="s">
        <v>4</v>
      </c>
      <c r="F6007" t="s">
        <v>8168</v>
      </c>
      <c r="G6007" t="s">
        <v>8027</v>
      </c>
      <c r="H6007" t="str">
        <f>VLOOKUP(Sales_Data17[[#This Row],[Delivery Region Index]],Regions_Table[#All],2,0)</f>
        <v>New South Wales</v>
      </c>
      <c r="I6007" t="str">
        <f>VLOOKUP(Sales_Data17[[#This Row],[Delivery Region Index]],Regions_Table[#All],3,0)</f>
        <v>Broken Hill</v>
      </c>
      <c r="J6007">
        <v>5</v>
      </c>
      <c r="K6007">
        <v>1</v>
      </c>
      <c r="L6007" t="str">
        <f>VLOOKUP(Sales_Data17[[#This Row],[Product Description Index]],Products_Data[#All],2,0)</f>
        <v>Shirts</v>
      </c>
      <c r="M6007">
        <v>9</v>
      </c>
      <c r="N6007" s="9">
        <v>431.77777777777777</v>
      </c>
      <c r="O6007" s="9">
        <f>Sales_Data17[[#This Row],[Order Quantity]]*Sales_Data17[[#This Row],[Unit Price]]</f>
        <v>3886</v>
      </c>
      <c r="P6007" s="9">
        <v>228.8422222222222</v>
      </c>
      <c r="Q6007" s="9">
        <f>Sales_Data17[[#This Row],[Line Total]]-(Sales_Data17[[#This Row],[Total Unit Cost]]*Sales_Data17[[#This Row],[Order Quantity]])</f>
        <v>1826.42</v>
      </c>
      <c r="R6007" s="1" t="str">
        <f>TEXT(Sales_Data17[[#This Row],[OrderDate]],"MMM")</f>
        <v>Sep</v>
      </c>
      <c r="S6007" s="1" t="str">
        <f t="shared" si="93"/>
        <v>2015</v>
      </c>
    </row>
    <row r="6008" spans="1:19">
      <c r="A6008" t="s">
        <v>6031</v>
      </c>
      <c r="B6008" s="2">
        <v>42277</v>
      </c>
      <c r="C6008" s="2" t="str">
        <f>VLOOKUP(Sales_Data17[[#This Row],[Customer Name Index]],Customer_Data[#All],2,0)</f>
        <v>Eminence Corp</v>
      </c>
      <c r="D6008">
        <v>18</v>
      </c>
      <c r="E6008" t="s">
        <v>4</v>
      </c>
      <c r="F6008" t="s">
        <v>8168</v>
      </c>
      <c r="G6008" t="s">
        <v>8025</v>
      </c>
      <c r="H6008" t="str">
        <f>VLOOKUP(Sales_Data17[[#This Row],[Delivery Region Index]],Regions_Table[#All],2,0)</f>
        <v>Victoria</v>
      </c>
      <c r="I6008" t="str">
        <f>VLOOKUP(Sales_Data17[[#This Row],[Delivery Region Index]],Regions_Table[#All],3,0)</f>
        <v>Latrobe City</v>
      </c>
      <c r="J6008">
        <v>52</v>
      </c>
      <c r="K6008">
        <v>8</v>
      </c>
      <c r="L6008" t="str">
        <f>VLOOKUP(Sales_Data17[[#This Row],[Product Description Index]],Products_Data[#All],2,0)</f>
        <v>Shoes</v>
      </c>
      <c r="M6008">
        <v>7</v>
      </c>
      <c r="N6008" s="9">
        <v>591.83333333333337</v>
      </c>
      <c r="O6008" s="9">
        <f>Sales_Data17[[#This Row],[Order Quantity]]*Sales_Data17[[#This Row],[Unit Price]]</f>
        <v>4142.8333333333339</v>
      </c>
      <c r="P6008" s="9">
        <v>337.34499999999997</v>
      </c>
      <c r="Q6008" s="9">
        <f>Sales_Data17[[#This Row],[Line Total]]-(Sales_Data17[[#This Row],[Total Unit Cost]]*Sales_Data17[[#This Row],[Order Quantity]])</f>
        <v>1781.418333333334</v>
      </c>
      <c r="R6008" s="1" t="str">
        <f>TEXT(Sales_Data17[[#This Row],[OrderDate]],"MMM")</f>
        <v>Sep</v>
      </c>
      <c r="S6008" s="1" t="str">
        <f t="shared" si="93"/>
        <v>2015</v>
      </c>
    </row>
    <row r="6009" spans="1:19">
      <c r="A6009" t="s">
        <v>6032</v>
      </c>
      <c r="B6009" s="2">
        <v>42277</v>
      </c>
      <c r="C6009" s="2" t="str">
        <f>VLOOKUP(Sales_Data17[[#This Row],[Customer Name Index]],Customer_Data[#All],2,0)</f>
        <v>3LAB, Ltd</v>
      </c>
      <c r="D6009">
        <v>16</v>
      </c>
      <c r="E6009" t="s">
        <v>2</v>
      </c>
      <c r="F6009" t="s">
        <v>8168</v>
      </c>
      <c r="G6009" t="s">
        <v>8025</v>
      </c>
      <c r="H6009" t="str">
        <f>VLOOKUP(Sales_Data17[[#This Row],[Delivery Region Index]],Regions_Table[#All],2,0)</f>
        <v>South Australia</v>
      </c>
      <c r="I6009" t="str">
        <f>VLOOKUP(Sales_Data17[[#This Row],[Delivery Region Index]],Regions_Table[#All],3,0)</f>
        <v>Adelaide</v>
      </c>
      <c r="J6009">
        <v>46</v>
      </c>
      <c r="K6009">
        <v>7</v>
      </c>
      <c r="L6009" t="str">
        <f>VLOOKUP(Sales_Data17[[#This Row],[Product Description Index]],Products_Data[#All],2,0)</f>
        <v>Dress Shirts</v>
      </c>
      <c r="M6009">
        <v>8</v>
      </c>
      <c r="N6009" s="9">
        <v>26.055555555555557</v>
      </c>
      <c r="O6009" s="9">
        <f>Sales_Data17[[#This Row],[Order Quantity]]*Sales_Data17[[#This Row],[Unit Price]]</f>
        <v>208.44444444444446</v>
      </c>
      <c r="P6009" s="9">
        <v>14.07</v>
      </c>
      <c r="Q6009" s="9">
        <f>Sales_Data17[[#This Row],[Line Total]]-(Sales_Data17[[#This Row],[Total Unit Cost]]*Sales_Data17[[#This Row],[Order Quantity]])</f>
        <v>95.884444444444455</v>
      </c>
      <c r="R6009" s="1" t="str">
        <f>TEXT(Sales_Data17[[#This Row],[OrderDate]],"MMM")</f>
        <v>Sep</v>
      </c>
      <c r="S6009" s="1" t="str">
        <f t="shared" si="93"/>
        <v>2015</v>
      </c>
    </row>
    <row r="6010" spans="1:19">
      <c r="A6010" t="s">
        <v>6033</v>
      </c>
      <c r="B6010" s="2">
        <v>42277</v>
      </c>
      <c r="C6010" s="2" t="str">
        <f>VLOOKUP(Sales_Data17[[#This Row],[Customer Name Index]],Customer_Data[#All],2,0)</f>
        <v>Eminence Corp</v>
      </c>
      <c r="D6010">
        <v>18</v>
      </c>
      <c r="E6010" t="s">
        <v>4</v>
      </c>
      <c r="F6010" t="s">
        <v>8168</v>
      </c>
      <c r="G6010" t="s">
        <v>8025</v>
      </c>
      <c r="H6010" t="str">
        <f>VLOOKUP(Sales_Data17[[#This Row],[Delivery Region Index]],Regions_Table[#All],2,0)</f>
        <v>Victoria</v>
      </c>
      <c r="I6010" t="str">
        <f>VLOOKUP(Sales_Data17[[#This Row],[Delivery Region Index]],Regions_Table[#All],3,0)</f>
        <v>Bendigo</v>
      </c>
      <c r="J6010">
        <v>50</v>
      </c>
      <c r="K6010">
        <v>7</v>
      </c>
      <c r="L6010" t="str">
        <f>VLOOKUP(Sales_Data17[[#This Row],[Product Description Index]],Products_Data[#All],2,0)</f>
        <v>Dress Shirts</v>
      </c>
      <c r="M6010">
        <v>4</v>
      </c>
      <c r="N6010" s="9">
        <v>271.72222222222223</v>
      </c>
      <c r="O6010" s="9">
        <f>Sales_Data17[[#This Row],[Order Quantity]]*Sales_Data17[[#This Row],[Unit Price]]</f>
        <v>1086.8888888888889</v>
      </c>
      <c r="P6010" s="9">
        <v>108.6888888888889</v>
      </c>
      <c r="Q6010" s="9">
        <f>Sales_Data17[[#This Row],[Line Total]]-(Sales_Data17[[#This Row],[Total Unit Cost]]*Sales_Data17[[#This Row],[Order Quantity]])</f>
        <v>652.13333333333333</v>
      </c>
      <c r="R6010" s="1" t="str">
        <f>TEXT(Sales_Data17[[#This Row],[OrderDate]],"MMM")</f>
        <v>Sep</v>
      </c>
      <c r="S6010" s="1" t="str">
        <f t="shared" si="93"/>
        <v>2015</v>
      </c>
    </row>
    <row r="6011" spans="1:19">
      <c r="A6011" t="s">
        <v>6034</v>
      </c>
      <c r="B6011" s="2">
        <v>42278</v>
      </c>
      <c r="C6011" s="2" t="str">
        <f>VLOOKUP(Sales_Data17[[#This Row],[Customer Name Index]],Customer_Data[#All],2,0)</f>
        <v>PEDIFIX, Corp</v>
      </c>
      <c r="D6011">
        <v>6</v>
      </c>
      <c r="E6011" t="s">
        <v>4</v>
      </c>
      <c r="F6011" t="s">
        <v>8168</v>
      </c>
      <c r="G6011" t="s">
        <v>8027</v>
      </c>
      <c r="H6011" t="str">
        <f>VLOOKUP(Sales_Data17[[#This Row],[Delivery Region Index]],Regions_Table[#All],2,0)</f>
        <v>New South Wales</v>
      </c>
      <c r="I6011" t="str">
        <f>VLOOKUP(Sales_Data17[[#This Row],[Delivery Region Index]],Regions_Table[#All],3,0)</f>
        <v>Orange</v>
      </c>
      <c r="J6011">
        <v>18</v>
      </c>
      <c r="K6011">
        <v>3</v>
      </c>
      <c r="L6011" t="str">
        <f>VLOOKUP(Sales_Data17[[#This Row],[Product Description Index]],Products_Data[#All],2,0)</f>
        <v>Sunglasses</v>
      </c>
      <c r="M6011">
        <v>3</v>
      </c>
      <c r="N6011" s="9">
        <v>26.055555555555557</v>
      </c>
      <c r="O6011" s="9">
        <f>Sales_Data17[[#This Row],[Order Quantity]]*Sales_Data17[[#This Row],[Unit Price]]</f>
        <v>78.166666666666671</v>
      </c>
      <c r="P6011" s="9">
        <v>17.196666666666669</v>
      </c>
      <c r="Q6011" s="9">
        <f>Sales_Data17[[#This Row],[Line Total]]-(Sales_Data17[[#This Row],[Total Unit Cost]]*Sales_Data17[[#This Row],[Order Quantity]])</f>
        <v>26.576666666666668</v>
      </c>
      <c r="R6011" s="1" t="str">
        <f>TEXT(Sales_Data17[[#This Row],[OrderDate]],"MMM")</f>
        <v>Oct</v>
      </c>
      <c r="S6011" s="1" t="str">
        <f t="shared" si="93"/>
        <v>2015</v>
      </c>
    </row>
    <row r="6012" spans="1:19">
      <c r="A6012" t="s">
        <v>6035</v>
      </c>
      <c r="B6012" s="2">
        <v>42278</v>
      </c>
      <c r="C6012" s="2" t="str">
        <f>VLOOKUP(Sales_Data17[[#This Row],[Customer Name Index]],Customer_Data[#All],2,0)</f>
        <v>Elorac, Corp</v>
      </c>
      <c r="D6012">
        <v>3</v>
      </c>
      <c r="E6012" t="s">
        <v>3</v>
      </c>
      <c r="F6012" t="s">
        <v>8168</v>
      </c>
      <c r="G6012" t="s">
        <v>8027</v>
      </c>
      <c r="H6012" t="str">
        <f>VLOOKUP(Sales_Data17[[#This Row],[Delivery Region Index]],Regions_Table[#All],2,0)</f>
        <v>New South Wales</v>
      </c>
      <c r="I6012" t="str">
        <f>VLOOKUP(Sales_Data17[[#This Row],[Delivery Region Index]],Regions_Table[#All],3,0)</f>
        <v>Dubbo</v>
      </c>
      <c r="J6012">
        <v>8</v>
      </c>
      <c r="K6012">
        <v>1</v>
      </c>
      <c r="L6012" t="str">
        <f>VLOOKUP(Sales_Data17[[#This Row],[Product Description Index]],Products_Data[#All],2,0)</f>
        <v>Shirts</v>
      </c>
      <c r="M6012">
        <v>8</v>
      </c>
      <c r="N6012" s="9">
        <v>245.66666666666666</v>
      </c>
      <c r="O6012" s="9">
        <f>Sales_Data17[[#This Row],[Order Quantity]]*Sales_Data17[[#This Row],[Unit Price]]</f>
        <v>1965.3333333333333</v>
      </c>
      <c r="P6012" s="9">
        <v>135.11666666666667</v>
      </c>
      <c r="Q6012" s="9">
        <f>Sales_Data17[[#This Row],[Line Total]]-(Sales_Data17[[#This Row],[Total Unit Cost]]*Sales_Data17[[#This Row],[Order Quantity]])</f>
        <v>884.39999999999986</v>
      </c>
      <c r="R6012" s="1" t="str">
        <f>TEXT(Sales_Data17[[#This Row],[OrderDate]],"MMM")</f>
        <v>Oct</v>
      </c>
      <c r="S6012" s="1" t="str">
        <f t="shared" si="93"/>
        <v>2015</v>
      </c>
    </row>
    <row r="6013" spans="1:19">
      <c r="A6013" t="s">
        <v>6036</v>
      </c>
      <c r="B6013" s="2">
        <v>42278</v>
      </c>
      <c r="C6013" s="2" t="str">
        <f>VLOOKUP(Sales_Data17[[#This Row],[Customer Name Index]],Customer_Data[#All],2,0)</f>
        <v xml:space="preserve">Linde </v>
      </c>
      <c r="D6013">
        <v>14</v>
      </c>
      <c r="E6013" t="s">
        <v>4</v>
      </c>
      <c r="F6013" t="s">
        <v>8168</v>
      </c>
      <c r="G6013" t="s">
        <v>8026</v>
      </c>
      <c r="H6013" t="str">
        <f>VLOOKUP(Sales_Data17[[#This Row],[Delivery Region Index]],Regions_Table[#All],2,0)</f>
        <v>Queensland</v>
      </c>
      <c r="I6013" t="str">
        <f>VLOOKUP(Sales_Data17[[#This Row],[Delivery Region Index]],Regions_Table[#All],3,0)</f>
        <v>Redcliffe</v>
      </c>
      <c r="J6013">
        <v>40</v>
      </c>
      <c r="K6013">
        <v>6</v>
      </c>
      <c r="L6013" t="str">
        <f>VLOOKUP(Sales_Data17[[#This Row],[Product Description Index]],Products_Data[#All],2,0)</f>
        <v>Socks</v>
      </c>
      <c r="M6013">
        <v>2</v>
      </c>
      <c r="N6013" s="9">
        <v>620.86666666666667</v>
      </c>
      <c r="O6013" s="9">
        <f>Sales_Data17[[#This Row],[Order Quantity]]*Sales_Data17[[#This Row],[Unit Price]]</f>
        <v>1241.7333333333333</v>
      </c>
      <c r="P6013" s="9">
        <v>335.26800000000003</v>
      </c>
      <c r="Q6013" s="9">
        <f>Sales_Data17[[#This Row],[Line Total]]-(Sales_Data17[[#This Row],[Total Unit Cost]]*Sales_Data17[[#This Row],[Order Quantity]])</f>
        <v>571.19733333333329</v>
      </c>
      <c r="R6013" s="1" t="str">
        <f>TEXT(Sales_Data17[[#This Row],[OrderDate]],"MMM")</f>
        <v>Oct</v>
      </c>
      <c r="S6013" s="1" t="str">
        <f t="shared" si="93"/>
        <v>2015</v>
      </c>
    </row>
    <row r="6014" spans="1:19">
      <c r="A6014" t="s">
        <v>6037</v>
      </c>
      <c r="B6014" s="2">
        <v>42279</v>
      </c>
      <c r="C6014" s="2" t="str">
        <f>VLOOKUP(Sales_Data17[[#This Row],[Customer Name Index]],Customer_Data[#All],2,0)</f>
        <v xml:space="preserve">Medline </v>
      </c>
      <c r="D6014">
        <v>12</v>
      </c>
      <c r="E6014" t="s">
        <v>4</v>
      </c>
      <c r="F6014" t="s">
        <v>8168</v>
      </c>
      <c r="G6014" t="s">
        <v>8026</v>
      </c>
      <c r="H6014" t="str">
        <f>VLOOKUP(Sales_Data17[[#This Row],[Delivery Region Index]],Regions_Table[#All],2,0)</f>
        <v>Queensland</v>
      </c>
      <c r="I6014" t="str">
        <f>VLOOKUP(Sales_Data17[[#This Row],[Delivery Region Index]],Regions_Table[#All],3,0)</f>
        <v>Logan City</v>
      </c>
      <c r="J6014">
        <v>35</v>
      </c>
      <c r="K6014">
        <v>5</v>
      </c>
      <c r="L6014" t="str">
        <f>VLOOKUP(Sales_Data17[[#This Row],[Product Description Index]],Products_Data[#All],2,0)</f>
        <v>Hats</v>
      </c>
      <c r="M6014">
        <v>4</v>
      </c>
      <c r="N6014" s="9">
        <v>292.56666666666666</v>
      </c>
      <c r="O6014" s="9">
        <f>Sales_Data17[[#This Row],[Order Quantity]]*Sales_Data17[[#This Row],[Unit Price]]</f>
        <v>1170.2666666666667</v>
      </c>
      <c r="P6014" s="9">
        <v>178.46566666666664</v>
      </c>
      <c r="Q6014" s="9">
        <f>Sales_Data17[[#This Row],[Line Total]]-(Sales_Data17[[#This Row],[Total Unit Cost]]*Sales_Data17[[#This Row],[Order Quantity]])</f>
        <v>456.40400000000011</v>
      </c>
      <c r="R6014" s="1" t="str">
        <f>TEXT(Sales_Data17[[#This Row],[OrderDate]],"MMM")</f>
        <v>Oct</v>
      </c>
      <c r="S6014" s="1" t="str">
        <f t="shared" si="93"/>
        <v>2015</v>
      </c>
    </row>
    <row r="6015" spans="1:19">
      <c r="A6015" t="s">
        <v>6038</v>
      </c>
      <c r="B6015" s="2">
        <v>42279</v>
      </c>
      <c r="C6015" s="2" t="str">
        <f>VLOOKUP(Sales_Data17[[#This Row],[Customer Name Index]],Customer_Data[#All],2,0)</f>
        <v>Avon Corp</v>
      </c>
      <c r="D6015">
        <v>1</v>
      </c>
      <c r="E6015" t="s">
        <v>4</v>
      </c>
      <c r="F6015" t="s">
        <v>8168</v>
      </c>
      <c r="G6015" t="s">
        <v>8027</v>
      </c>
      <c r="H6015" t="str">
        <f>VLOOKUP(Sales_Data17[[#This Row],[Delivery Region Index]],Regions_Table[#All],2,0)</f>
        <v>New South Wales</v>
      </c>
      <c r="I6015" t="str">
        <f>VLOOKUP(Sales_Data17[[#This Row],[Delivery Region Index]],Regions_Table[#All],3,0)</f>
        <v>Armidale</v>
      </c>
      <c r="J6015">
        <v>3</v>
      </c>
      <c r="K6015">
        <v>1</v>
      </c>
      <c r="L6015" t="str">
        <f>VLOOKUP(Sales_Data17[[#This Row],[Product Description Index]],Products_Data[#All],2,0)</f>
        <v>Shirts</v>
      </c>
      <c r="M6015">
        <v>6</v>
      </c>
      <c r="N6015" s="9">
        <v>439.22222222222223</v>
      </c>
      <c r="O6015" s="9">
        <f>Sales_Data17[[#This Row],[Order Quantity]]*Sales_Data17[[#This Row],[Unit Price]]</f>
        <v>2635.3333333333335</v>
      </c>
      <c r="P6015" s="9">
        <v>373.33888888888885</v>
      </c>
      <c r="Q6015" s="9">
        <f>Sales_Data17[[#This Row],[Line Total]]-(Sales_Data17[[#This Row],[Total Unit Cost]]*Sales_Data17[[#This Row],[Order Quantity]])</f>
        <v>395.30000000000064</v>
      </c>
      <c r="R6015" s="1" t="str">
        <f>TEXT(Sales_Data17[[#This Row],[OrderDate]],"MMM")</f>
        <v>Oct</v>
      </c>
      <c r="S6015" s="1" t="str">
        <f t="shared" si="93"/>
        <v>2015</v>
      </c>
    </row>
    <row r="6016" spans="1:19">
      <c r="A6016" t="s">
        <v>6039</v>
      </c>
      <c r="B6016" s="2">
        <v>42279</v>
      </c>
      <c r="C6016" s="2" t="str">
        <f>VLOOKUP(Sales_Data17[[#This Row],[Customer Name Index]],Customer_Data[#All],2,0)</f>
        <v>PEDIFIX, Corp</v>
      </c>
      <c r="D6016">
        <v>6</v>
      </c>
      <c r="E6016" t="s">
        <v>4</v>
      </c>
      <c r="F6016" t="s">
        <v>8168</v>
      </c>
      <c r="G6016" t="s">
        <v>8027</v>
      </c>
      <c r="H6016" t="str">
        <f>VLOOKUP(Sales_Data17[[#This Row],[Delivery Region Index]],Regions_Table[#All],2,0)</f>
        <v>New South Wales</v>
      </c>
      <c r="I6016" t="str">
        <f>VLOOKUP(Sales_Data17[[#This Row],[Delivery Region Index]],Regions_Table[#All],3,0)</f>
        <v>Newcastle</v>
      </c>
      <c r="J6016">
        <v>16</v>
      </c>
      <c r="K6016">
        <v>3</v>
      </c>
      <c r="L6016" t="str">
        <f>VLOOKUP(Sales_Data17[[#This Row],[Product Description Index]],Products_Data[#All],2,0)</f>
        <v>Sunglasses</v>
      </c>
      <c r="M6016">
        <v>2</v>
      </c>
      <c r="N6016" s="9">
        <v>119.11111111111111</v>
      </c>
      <c r="O6016" s="9">
        <f>Sales_Data17[[#This Row],[Order Quantity]]*Sales_Data17[[#This Row],[Unit Price]]</f>
        <v>238.22222222222223</v>
      </c>
      <c r="P6016" s="9">
        <v>91.715555555555568</v>
      </c>
      <c r="Q6016" s="9">
        <f>Sales_Data17[[#This Row],[Line Total]]-(Sales_Data17[[#This Row],[Total Unit Cost]]*Sales_Data17[[#This Row],[Order Quantity]])</f>
        <v>54.791111111111093</v>
      </c>
      <c r="R6016" s="1" t="str">
        <f>TEXT(Sales_Data17[[#This Row],[OrderDate]],"MMM")</f>
        <v>Oct</v>
      </c>
      <c r="S6016" s="1" t="str">
        <f t="shared" si="93"/>
        <v>2015</v>
      </c>
    </row>
    <row r="6017" spans="1:19">
      <c r="A6017" t="s">
        <v>6040</v>
      </c>
      <c r="B6017" s="2">
        <v>42280</v>
      </c>
      <c r="C6017" s="2" t="str">
        <f>VLOOKUP(Sales_Data17[[#This Row],[Customer Name Index]],Customer_Data[#All],2,0)</f>
        <v xml:space="preserve">Ei </v>
      </c>
      <c r="D6017">
        <v>9</v>
      </c>
      <c r="E6017" t="s">
        <v>2</v>
      </c>
      <c r="F6017" t="s">
        <v>8168</v>
      </c>
      <c r="G6017" t="s">
        <v>8027</v>
      </c>
      <c r="H6017" t="str">
        <f>VLOOKUP(Sales_Data17[[#This Row],[Delivery Region Index]],Regions_Table[#All],2,0)</f>
        <v>New South Wales</v>
      </c>
      <c r="I6017" t="str">
        <f>VLOOKUP(Sales_Data17[[#This Row],[Delivery Region Index]],Regions_Table[#All],3,0)</f>
        <v>Wollongong</v>
      </c>
      <c r="J6017">
        <v>24</v>
      </c>
      <c r="K6017">
        <v>4</v>
      </c>
      <c r="L6017" t="str">
        <f>VLOOKUP(Sales_Data17[[#This Row],[Product Description Index]],Products_Data[#All],2,0)</f>
        <v>Jeans</v>
      </c>
      <c r="M6017">
        <v>1</v>
      </c>
      <c r="N6017" s="9">
        <v>260.55555555555554</v>
      </c>
      <c r="O6017" s="9">
        <f>Sales_Data17[[#This Row],[Order Quantity]]*Sales_Data17[[#This Row],[Unit Price]]</f>
        <v>260.55555555555554</v>
      </c>
      <c r="P6017" s="9">
        <v>211.05</v>
      </c>
      <c r="Q6017" s="9">
        <f>Sales_Data17[[#This Row],[Line Total]]-(Sales_Data17[[#This Row],[Total Unit Cost]]*Sales_Data17[[#This Row],[Order Quantity]])</f>
        <v>49.505555555555532</v>
      </c>
      <c r="R6017" s="1" t="str">
        <f>TEXT(Sales_Data17[[#This Row],[OrderDate]],"MMM")</f>
        <v>Oct</v>
      </c>
      <c r="S6017" s="1" t="str">
        <f t="shared" si="93"/>
        <v>2015</v>
      </c>
    </row>
    <row r="6018" spans="1:19">
      <c r="A6018" t="s">
        <v>6041</v>
      </c>
      <c r="B6018" s="2">
        <v>42280</v>
      </c>
      <c r="C6018" s="2" t="str">
        <f>VLOOKUP(Sales_Data17[[#This Row],[Customer Name Index]],Customer_Data[#All],2,0)</f>
        <v>Procter Corp</v>
      </c>
      <c r="D6018">
        <v>5</v>
      </c>
      <c r="E6018" t="s">
        <v>4</v>
      </c>
      <c r="F6018" t="s">
        <v>8168</v>
      </c>
      <c r="G6018" t="s">
        <v>8027</v>
      </c>
      <c r="H6018" t="str">
        <f>VLOOKUP(Sales_Data17[[#This Row],[Delivery Region Index]],Regions_Table[#All],2,0)</f>
        <v>New South Wales</v>
      </c>
      <c r="I6018" t="str">
        <f>VLOOKUP(Sales_Data17[[#This Row],[Delivery Region Index]],Regions_Table[#All],3,0)</f>
        <v>Lake Macquarie</v>
      </c>
      <c r="J6018">
        <v>13</v>
      </c>
      <c r="K6018">
        <v>2</v>
      </c>
      <c r="L6018" t="str">
        <f>VLOOKUP(Sales_Data17[[#This Row],[Product Description Index]],Products_Data[#All],2,0)</f>
        <v>Pants</v>
      </c>
      <c r="M6018">
        <v>2</v>
      </c>
      <c r="N6018" s="9">
        <v>282.88888888888891</v>
      </c>
      <c r="O6018" s="9">
        <f>Sales_Data17[[#This Row],[Order Quantity]]*Sales_Data17[[#This Row],[Unit Price]]</f>
        <v>565.77777777777783</v>
      </c>
      <c r="P6018" s="9">
        <v>229.14000000000001</v>
      </c>
      <c r="Q6018" s="9">
        <f>Sales_Data17[[#This Row],[Line Total]]-(Sales_Data17[[#This Row],[Total Unit Cost]]*Sales_Data17[[#This Row],[Order Quantity]])</f>
        <v>107.4977777777778</v>
      </c>
      <c r="R6018" s="1" t="str">
        <f>TEXT(Sales_Data17[[#This Row],[OrderDate]],"MMM")</f>
        <v>Oct</v>
      </c>
      <c r="S6018" s="1" t="str">
        <f t="shared" ref="S6018:S6081" si="94">TEXT(B6018,"YYY")</f>
        <v>2015</v>
      </c>
    </row>
    <row r="6019" spans="1:19">
      <c r="A6019" t="s">
        <v>6042</v>
      </c>
      <c r="B6019" s="2">
        <v>42280</v>
      </c>
      <c r="C6019" s="2" t="str">
        <f>VLOOKUP(Sales_Data17[[#This Row],[Customer Name Index]],Customer_Data[#All],2,0)</f>
        <v>Pacific Ltd</v>
      </c>
      <c r="D6019">
        <v>20</v>
      </c>
      <c r="E6019" t="s">
        <v>2</v>
      </c>
      <c r="F6019" t="s">
        <v>8168</v>
      </c>
      <c r="G6019" t="s">
        <v>8028</v>
      </c>
      <c r="H6019" t="str">
        <f>VLOOKUP(Sales_Data17[[#This Row],[Delivery Region Index]],Regions_Table[#All],2,0)</f>
        <v>Victoria</v>
      </c>
      <c r="I6019" t="str">
        <f>VLOOKUP(Sales_Data17[[#This Row],[Delivery Region Index]],Regions_Table[#All],3,0)</f>
        <v>Wangaratta</v>
      </c>
      <c r="J6019">
        <v>56</v>
      </c>
      <c r="K6019">
        <v>8</v>
      </c>
      <c r="L6019" t="str">
        <f>VLOOKUP(Sales_Data17[[#This Row],[Product Description Index]],Products_Data[#All],2,0)</f>
        <v>Shoes</v>
      </c>
      <c r="M6019">
        <v>3</v>
      </c>
      <c r="N6019" s="9">
        <v>276.18888888888893</v>
      </c>
      <c r="O6019" s="9">
        <f>Sales_Data17[[#This Row],[Order Quantity]]*Sales_Data17[[#This Row],[Unit Price]]</f>
        <v>828.56666666666683</v>
      </c>
      <c r="P6019" s="9">
        <v>143.61822222222224</v>
      </c>
      <c r="Q6019" s="9">
        <f>Sales_Data17[[#This Row],[Line Total]]-(Sales_Data17[[#This Row],[Total Unit Cost]]*Sales_Data17[[#This Row],[Order Quantity]])</f>
        <v>397.7120000000001</v>
      </c>
      <c r="R6019" s="1" t="str">
        <f>TEXT(Sales_Data17[[#This Row],[OrderDate]],"MMM")</f>
        <v>Oct</v>
      </c>
      <c r="S6019" s="1" t="str">
        <f t="shared" si="94"/>
        <v>2015</v>
      </c>
    </row>
    <row r="6020" spans="1:19">
      <c r="A6020" t="s">
        <v>6043</v>
      </c>
      <c r="B6020" s="2">
        <v>42280</v>
      </c>
      <c r="C6020" s="2" t="str">
        <f>VLOOKUP(Sales_Data17[[#This Row],[Customer Name Index]],Customer_Data[#All],2,0)</f>
        <v xml:space="preserve">Ei </v>
      </c>
      <c r="D6020">
        <v>9</v>
      </c>
      <c r="E6020" t="s">
        <v>2</v>
      </c>
      <c r="F6020" t="s">
        <v>8168</v>
      </c>
      <c r="G6020" t="s">
        <v>8027</v>
      </c>
      <c r="H6020" t="str">
        <f>VLOOKUP(Sales_Data17[[#This Row],[Delivery Region Index]],Regions_Table[#All],2,0)</f>
        <v>New South Wales</v>
      </c>
      <c r="I6020" t="str">
        <f>VLOOKUP(Sales_Data17[[#This Row],[Delivery Region Index]],Regions_Table[#All],3,0)</f>
        <v>Wyong</v>
      </c>
      <c r="J6020">
        <v>25</v>
      </c>
      <c r="K6020">
        <v>4</v>
      </c>
      <c r="L6020" t="str">
        <f>VLOOKUP(Sales_Data17[[#This Row],[Product Description Index]],Products_Data[#All],2,0)</f>
        <v>Jeans</v>
      </c>
      <c r="M6020">
        <v>1</v>
      </c>
      <c r="N6020" s="9">
        <v>249.38888888888889</v>
      </c>
      <c r="O6020" s="9">
        <f>Sales_Data17[[#This Row],[Order Quantity]]*Sales_Data17[[#This Row],[Unit Price]]</f>
        <v>249.38888888888889</v>
      </c>
      <c r="P6020" s="9">
        <v>154.62111111111111</v>
      </c>
      <c r="Q6020" s="9">
        <f>Sales_Data17[[#This Row],[Line Total]]-(Sales_Data17[[#This Row],[Total Unit Cost]]*Sales_Data17[[#This Row],[Order Quantity]])</f>
        <v>94.767777777777781</v>
      </c>
      <c r="R6020" s="1" t="str">
        <f>TEXT(Sales_Data17[[#This Row],[OrderDate]],"MMM")</f>
        <v>Oct</v>
      </c>
      <c r="S6020" s="1" t="str">
        <f t="shared" si="94"/>
        <v>2015</v>
      </c>
    </row>
    <row r="6021" spans="1:19">
      <c r="A6021" t="s">
        <v>6044</v>
      </c>
      <c r="B6021" s="2">
        <v>42281</v>
      </c>
      <c r="C6021" s="2" t="str">
        <f>VLOOKUP(Sales_Data17[[#This Row],[Customer Name Index]],Customer_Data[#All],2,0)</f>
        <v>Medsep Group</v>
      </c>
      <c r="D6021">
        <v>8</v>
      </c>
      <c r="E6021" t="s">
        <v>2</v>
      </c>
      <c r="F6021" t="s">
        <v>8168</v>
      </c>
      <c r="G6021" t="s">
        <v>8027</v>
      </c>
      <c r="H6021" t="str">
        <f>VLOOKUP(Sales_Data17[[#This Row],[Delivery Region Index]],Regions_Table[#All],2,0)</f>
        <v>New South Wales</v>
      </c>
      <c r="I6021" t="str">
        <f>VLOOKUP(Sales_Data17[[#This Row],[Delivery Region Index]],Regions_Table[#All],3,0)</f>
        <v>Wagga Wagga</v>
      </c>
      <c r="J6021">
        <v>23</v>
      </c>
      <c r="K6021">
        <v>4</v>
      </c>
      <c r="L6021" t="str">
        <f>VLOOKUP(Sales_Data17[[#This Row],[Product Description Index]],Products_Data[#All],2,0)</f>
        <v>Jeans</v>
      </c>
      <c r="M6021">
        <v>6</v>
      </c>
      <c r="N6021" s="9">
        <v>265.76666666666665</v>
      </c>
      <c r="O6021" s="9">
        <f>Sales_Data17[[#This Row],[Order Quantity]]*Sales_Data17[[#This Row],[Unit Price]]</f>
        <v>1594.6</v>
      </c>
      <c r="P6021" s="9">
        <v>170.09066666666666</v>
      </c>
      <c r="Q6021" s="9">
        <f>Sales_Data17[[#This Row],[Line Total]]-(Sales_Data17[[#This Row],[Total Unit Cost]]*Sales_Data17[[#This Row],[Order Quantity]])</f>
        <v>574.05599999999993</v>
      </c>
      <c r="R6021" s="1" t="str">
        <f>TEXT(Sales_Data17[[#This Row],[OrderDate]],"MMM")</f>
        <v>Oct</v>
      </c>
      <c r="S6021" s="1" t="str">
        <f t="shared" si="94"/>
        <v>2015</v>
      </c>
    </row>
    <row r="6022" spans="1:19">
      <c r="A6022" t="s">
        <v>6045</v>
      </c>
      <c r="B6022" s="2">
        <v>42281</v>
      </c>
      <c r="C6022" s="2" t="str">
        <f>VLOOKUP(Sales_Data17[[#This Row],[Customer Name Index]],Customer_Data[#All],2,0)</f>
        <v xml:space="preserve">WakeFern </v>
      </c>
      <c r="D6022">
        <v>2</v>
      </c>
      <c r="E6022" t="s">
        <v>2</v>
      </c>
      <c r="F6022" t="s">
        <v>8168</v>
      </c>
      <c r="G6022" t="s">
        <v>8027</v>
      </c>
      <c r="H6022" t="str">
        <f>VLOOKUP(Sales_Data17[[#This Row],[Delivery Region Index]],Regions_Table[#All],2,0)</f>
        <v>New South Wales</v>
      </c>
      <c r="I6022" t="str">
        <f>VLOOKUP(Sales_Data17[[#This Row],[Delivery Region Index]],Regions_Table[#All],3,0)</f>
        <v>Bathurst</v>
      </c>
      <c r="J6022">
        <v>4</v>
      </c>
      <c r="K6022">
        <v>1</v>
      </c>
      <c r="L6022" t="str">
        <f>VLOOKUP(Sales_Data17[[#This Row],[Product Description Index]],Products_Data[#All],2,0)</f>
        <v>Shirts</v>
      </c>
      <c r="M6022">
        <v>8</v>
      </c>
      <c r="N6022" s="9">
        <v>115.38888888888889</v>
      </c>
      <c r="O6022" s="9">
        <f>Sales_Data17[[#This Row],[Order Quantity]]*Sales_Data17[[#This Row],[Unit Price]]</f>
        <v>923.11111111111109</v>
      </c>
      <c r="P6022" s="9">
        <v>63.463888888888896</v>
      </c>
      <c r="Q6022" s="9">
        <f>Sales_Data17[[#This Row],[Line Total]]-(Sales_Data17[[#This Row],[Total Unit Cost]]*Sales_Data17[[#This Row],[Order Quantity]])</f>
        <v>415.39999999999992</v>
      </c>
      <c r="R6022" s="1" t="str">
        <f>TEXT(Sales_Data17[[#This Row],[OrderDate]],"MMM")</f>
        <v>Oct</v>
      </c>
      <c r="S6022" s="1" t="str">
        <f t="shared" si="94"/>
        <v>2015</v>
      </c>
    </row>
    <row r="6023" spans="1:19">
      <c r="A6023" t="s">
        <v>6046</v>
      </c>
      <c r="B6023" s="2">
        <v>42281</v>
      </c>
      <c r="C6023" s="2" t="str">
        <f>VLOOKUP(Sales_Data17[[#This Row],[Customer Name Index]],Customer_Data[#All],2,0)</f>
        <v>New Ltd</v>
      </c>
      <c r="D6023">
        <v>7</v>
      </c>
      <c r="E6023" t="s">
        <v>3</v>
      </c>
      <c r="F6023" t="s">
        <v>8168</v>
      </c>
      <c r="G6023" t="s">
        <v>8027</v>
      </c>
      <c r="H6023" t="str">
        <f>VLOOKUP(Sales_Data17[[#This Row],[Delivery Region Index]],Regions_Table[#All],2,0)</f>
        <v>New South Wales</v>
      </c>
      <c r="I6023" t="str">
        <f>VLOOKUP(Sales_Data17[[#This Row],[Delivery Region Index]],Regions_Table[#All],3,0)</f>
        <v>Tamworth</v>
      </c>
      <c r="J6023">
        <v>21</v>
      </c>
      <c r="K6023">
        <v>3</v>
      </c>
      <c r="L6023" t="str">
        <f>VLOOKUP(Sales_Data17[[#This Row],[Product Description Index]],Products_Data[#All],2,0)</f>
        <v>Sunglasses</v>
      </c>
      <c r="M6023">
        <v>5</v>
      </c>
      <c r="N6023" s="9">
        <v>212.91111111111113</v>
      </c>
      <c r="O6023" s="9">
        <f>Sales_Data17[[#This Row],[Order Quantity]]*Sales_Data17[[#This Row],[Unit Price]]</f>
        <v>1064.5555555555557</v>
      </c>
      <c r="P6023" s="9">
        <v>121.35933333333332</v>
      </c>
      <c r="Q6023" s="9">
        <f>Sales_Data17[[#This Row],[Line Total]]-(Sales_Data17[[#This Row],[Total Unit Cost]]*Sales_Data17[[#This Row],[Order Quantity]])</f>
        <v>457.75888888888903</v>
      </c>
      <c r="R6023" s="1" t="str">
        <f>TEXT(Sales_Data17[[#This Row],[OrderDate]],"MMM")</f>
        <v>Oct</v>
      </c>
      <c r="S6023" s="1" t="str">
        <f t="shared" si="94"/>
        <v>2015</v>
      </c>
    </row>
    <row r="6024" spans="1:19">
      <c r="A6024" t="s">
        <v>6047</v>
      </c>
      <c r="B6024" s="2">
        <v>42281</v>
      </c>
      <c r="C6024" s="2" t="str">
        <f>VLOOKUP(Sales_Data17[[#This Row],[Customer Name Index]],Customer_Data[#All],2,0)</f>
        <v>3LAB, Ltd</v>
      </c>
      <c r="D6024">
        <v>16</v>
      </c>
      <c r="E6024" t="s">
        <v>2</v>
      </c>
      <c r="F6024" t="s">
        <v>8168</v>
      </c>
      <c r="G6024" t="s">
        <v>8025</v>
      </c>
      <c r="H6024" t="str">
        <f>VLOOKUP(Sales_Data17[[#This Row],[Delivery Region Index]],Regions_Table[#All],2,0)</f>
        <v>South Australia</v>
      </c>
      <c r="I6024" t="str">
        <f>VLOOKUP(Sales_Data17[[#This Row],[Delivery Region Index]],Regions_Table[#All],3,0)</f>
        <v>Adelaide</v>
      </c>
      <c r="J6024">
        <v>46</v>
      </c>
      <c r="K6024">
        <v>7</v>
      </c>
      <c r="L6024" t="str">
        <f>VLOOKUP(Sales_Data17[[#This Row],[Product Description Index]],Products_Data[#All],2,0)</f>
        <v>Dress Shirts</v>
      </c>
      <c r="M6024">
        <v>1</v>
      </c>
      <c r="N6024" s="9">
        <v>303.73333333333335</v>
      </c>
      <c r="O6024" s="9">
        <f>Sales_Data17[[#This Row],[Order Quantity]]*Sales_Data17[[#This Row],[Unit Price]]</f>
        <v>303.73333333333335</v>
      </c>
      <c r="P6024" s="9">
        <v>167.05333333333334</v>
      </c>
      <c r="Q6024" s="9">
        <f>Sales_Data17[[#This Row],[Line Total]]-(Sales_Data17[[#This Row],[Total Unit Cost]]*Sales_Data17[[#This Row],[Order Quantity]])</f>
        <v>136.68</v>
      </c>
      <c r="R6024" s="1" t="str">
        <f>TEXT(Sales_Data17[[#This Row],[OrderDate]],"MMM")</f>
        <v>Oct</v>
      </c>
      <c r="S6024" s="1" t="str">
        <f t="shared" si="94"/>
        <v>2015</v>
      </c>
    </row>
    <row r="6025" spans="1:19">
      <c r="A6025" t="s">
        <v>6048</v>
      </c>
      <c r="B6025" s="2">
        <v>42281</v>
      </c>
      <c r="C6025" s="2" t="str">
        <f>VLOOKUP(Sales_Data17[[#This Row],[Customer Name Index]],Customer_Data[#All],2,0)</f>
        <v>Pacific Ltd</v>
      </c>
      <c r="D6025">
        <v>20</v>
      </c>
      <c r="E6025" t="s">
        <v>4</v>
      </c>
      <c r="F6025" t="s">
        <v>8168</v>
      </c>
      <c r="G6025" t="s">
        <v>8028</v>
      </c>
      <c r="H6025" t="str">
        <f>VLOOKUP(Sales_Data17[[#This Row],[Delivery Region Index]],Regions_Table[#All],2,0)</f>
        <v>Victoria</v>
      </c>
      <c r="I6025" t="str">
        <f>VLOOKUP(Sales_Data17[[#This Row],[Delivery Region Index]],Regions_Table[#All],3,0)</f>
        <v>Warrnambool</v>
      </c>
      <c r="J6025">
        <v>57</v>
      </c>
      <c r="K6025">
        <v>8</v>
      </c>
      <c r="L6025" t="str">
        <f>VLOOKUP(Sales_Data17[[#This Row],[Product Description Index]],Products_Data[#All],2,0)</f>
        <v>Shoes</v>
      </c>
      <c r="M6025">
        <v>3</v>
      </c>
      <c r="N6025" s="9">
        <v>122.08888888888889</v>
      </c>
      <c r="O6025" s="9">
        <f>Sales_Data17[[#This Row],[Order Quantity]]*Sales_Data17[[#This Row],[Unit Price]]</f>
        <v>366.26666666666665</v>
      </c>
      <c r="P6025" s="9">
        <v>96.450222222222223</v>
      </c>
      <c r="Q6025" s="9">
        <f>Sales_Data17[[#This Row],[Line Total]]-(Sales_Data17[[#This Row],[Total Unit Cost]]*Sales_Data17[[#This Row],[Order Quantity]])</f>
        <v>76.915999999999997</v>
      </c>
      <c r="R6025" s="1" t="str">
        <f>TEXT(Sales_Data17[[#This Row],[OrderDate]],"MMM")</f>
        <v>Oct</v>
      </c>
      <c r="S6025" s="1" t="str">
        <f t="shared" si="94"/>
        <v>2015</v>
      </c>
    </row>
    <row r="6026" spans="1:19">
      <c r="A6026" t="s">
        <v>6049</v>
      </c>
      <c r="B6026" s="2">
        <v>42281</v>
      </c>
      <c r="C6026" s="2" t="str">
        <f>VLOOKUP(Sales_Data17[[#This Row],[Customer Name Index]],Customer_Data[#All],2,0)</f>
        <v xml:space="preserve">Medline </v>
      </c>
      <c r="D6026">
        <v>12</v>
      </c>
      <c r="E6026" t="s">
        <v>4</v>
      </c>
      <c r="F6026" t="s">
        <v>8168</v>
      </c>
      <c r="G6026" t="s">
        <v>8026</v>
      </c>
      <c r="H6026" t="str">
        <f>VLOOKUP(Sales_Data17[[#This Row],[Delivery Region Index]],Regions_Table[#All],2,0)</f>
        <v>Queensland</v>
      </c>
      <c r="I6026" t="str">
        <f>VLOOKUP(Sales_Data17[[#This Row],[Delivery Region Index]],Regions_Table[#All],3,0)</f>
        <v>Logan City</v>
      </c>
      <c r="J6026">
        <v>35</v>
      </c>
      <c r="K6026">
        <v>5</v>
      </c>
      <c r="L6026" t="str">
        <f>VLOOKUP(Sales_Data17[[#This Row],[Product Description Index]],Products_Data[#All],2,0)</f>
        <v>Hats</v>
      </c>
      <c r="M6026">
        <v>8</v>
      </c>
      <c r="N6026" s="9">
        <v>201.74444444444444</v>
      </c>
      <c r="O6026" s="9">
        <f>Sales_Data17[[#This Row],[Order Quantity]]*Sales_Data17[[#This Row],[Unit Price]]</f>
        <v>1613.9555555555555</v>
      </c>
      <c r="P6026" s="9">
        <v>80.697777777777787</v>
      </c>
      <c r="Q6026" s="9">
        <f>Sales_Data17[[#This Row],[Line Total]]-(Sales_Data17[[#This Row],[Total Unit Cost]]*Sales_Data17[[#This Row],[Order Quantity]])</f>
        <v>968.37333333333322</v>
      </c>
      <c r="R6026" s="1" t="str">
        <f>TEXT(Sales_Data17[[#This Row],[OrderDate]],"MMM")</f>
        <v>Oct</v>
      </c>
      <c r="S6026" s="1" t="str">
        <f t="shared" si="94"/>
        <v>2015</v>
      </c>
    </row>
    <row r="6027" spans="1:19">
      <c r="A6027" t="s">
        <v>6050</v>
      </c>
      <c r="B6027" s="2">
        <v>42282</v>
      </c>
      <c r="C6027" s="2" t="str">
        <f>VLOOKUP(Sales_Data17[[#This Row],[Customer Name Index]],Customer_Data[#All],2,0)</f>
        <v xml:space="preserve">WakeFern </v>
      </c>
      <c r="D6027">
        <v>2</v>
      </c>
      <c r="E6027" t="s">
        <v>2</v>
      </c>
      <c r="F6027" t="s">
        <v>8168</v>
      </c>
      <c r="G6027" t="s">
        <v>8027</v>
      </c>
      <c r="H6027" t="str">
        <f>VLOOKUP(Sales_Data17[[#This Row],[Delivery Region Index]],Regions_Table[#All],2,0)</f>
        <v>New South Wales</v>
      </c>
      <c r="I6027" t="str">
        <f>VLOOKUP(Sales_Data17[[#This Row],[Delivery Region Index]],Regions_Table[#All],3,0)</f>
        <v>Broken Hill</v>
      </c>
      <c r="J6027">
        <v>5</v>
      </c>
      <c r="K6027">
        <v>1</v>
      </c>
      <c r="L6027" t="str">
        <f>VLOOKUP(Sales_Data17[[#This Row],[Product Description Index]],Products_Data[#All],2,0)</f>
        <v>Shirts</v>
      </c>
      <c r="M6027">
        <v>3</v>
      </c>
      <c r="N6027" s="9">
        <v>121.34444444444446</v>
      </c>
      <c r="O6027" s="9">
        <f>Sales_Data17[[#This Row],[Order Quantity]]*Sales_Data17[[#This Row],[Unit Price]]</f>
        <v>364.03333333333342</v>
      </c>
      <c r="P6027" s="9">
        <v>78.873888888888899</v>
      </c>
      <c r="Q6027" s="9">
        <f>Sales_Data17[[#This Row],[Line Total]]-(Sales_Data17[[#This Row],[Total Unit Cost]]*Sales_Data17[[#This Row],[Order Quantity]])</f>
        <v>127.41166666666672</v>
      </c>
      <c r="R6027" s="1" t="str">
        <f>TEXT(Sales_Data17[[#This Row],[OrderDate]],"MMM")</f>
        <v>Oct</v>
      </c>
      <c r="S6027" s="1" t="str">
        <f t="shared" si="94"/>
        <v>2015</v>
      </c>
    </row>
    <row r="6028" spans="1:19">
      <c r="A6028" t="s">
        <v>6051</v>
      </c>
      <c r="B6028" s="2">
        <v>42282</v>
      </c>
      <c r="C6028" s="2" t="str">
        <f>VLOOKUP(Sales_Data17[[#This Row],[Customer Name Index]],Customer_Data[#All],2,0)</f>
        <v>Pure Group</v>
      </c>
      <c r="D6028">
        <v>17</v>
      </c>
      <c r="E6028" t="s">
        <v>4</v>
      </c>
      <c r="F6028" t="s">
        <v>8168</v>
      </c>
      <c r="G6028" t="s">
        <v>8025</v>
      </c>
      <c r="H6028" t="str">
        <f>VLOOKUP(Sales_Data17[[#This Row],[Delivery Region Index]],Regions_Table[#All],2,0)</f>
        <v>Victoria</v>
      </c>
      <c r="I6028" t="str">
        <f>VLOOKUP(Sales_Data17[[#This Row],[Delivery Region Index]],Regions_Table[#All],3,0)</f>
        <v>Benalla</v>
      </c>
      <c r="J6028">
        <v>48</v>
      </c>
      <c r="K6028">
        <v>7</v>
      </c>
      <c r="L6028" t="str">
        <f>VLOOKUP(Sales_Data17[[#This Row],[Product Description Index]],Products_Data[#All],2,0)</f>
        <v>Dress Shirts</v>
      </c>
      <c r="M6028">
        <v>1</v>
      </c>
      <c r="N6028" s="9">
        <v>125.8111111111111</v>
      </c>
      <c r="O6028" s="9">
        <f>Sales_Data17[[#This Row],[Order Quantity]]*Sales_Data17[[#This Row],[Unit Price]]</f>
        <v>125.8111111111111</v>
      </c>
      <c r="P6028" s="9">
        <v>67.938000000000002</v>
      </c>
      <c r="Q6028" s="9">
        <f>Sales_Data17[[#This Row],[Line Total]]-(Sales_Data17[[#This Row],[Total Unit Cost]]*Sales_Data17[[#This Row],[Order Quantity]])</f>
        <v>57.873111111111101</v>
      </c>
      <c r="R6028" s="1" t="str">
        <f>TEXT(Sales_Data17[[#This Row],[OrderDate]],"MMM")</f>
        <v>Oct</v>
      </c>
      <c r="S6028" s="1" t="str">
        <f t="shared" si="94"/>
        <v>2015</v>
      </c>
    </row>
    <row r="6029" spans="1:19">
      <c r="A6029" t="s">
        <v>6052</v>
      </c>
      <c r="B6029" s="2">
        <v>42282</v>
      </c>
      <c r="C6029" s="2" t="str">
        <f>VLOOKUP(Sales_Data17[[#This Row],[Customer Name Index]],Customer_Data[#All],2,0)</f>
        <v>21st Ltd</v>
      </c>
      <c r="D6029">
        <v>10</v>
      </c>
      <c r="E6029" t="s">
        <v>2</v>
      </c>
      <c r="F6029" t="s">
        <v>8168</v>
      </c>
      <c r="G6029" t="s">
        <v>8026</v>
      </c>
      <c r="H6029" t="str">
        <f>VLOOKUP(Sales_Data17[[#This Row],[Delivery Region Index]],Regions_Table[#All],2,0)</f>
        <v>Queensland</v>
      </c>
      <c r="I6029" t="str">
        <f>VLOOKUP(Sales_Data17[[#This Row],[Delivery Region Index]],Regions_Table[#All],3,0)</f>
        <v>Charters Towers</v>
      </c>
      <c r="J6029">
        <v>29</v>
      </c>
      <c r="K6029">
        <v>4</v>
      </c>
      <c r="L6029" t="str">
        <f>VLOOKUP(Sales_Data17[[#This Row],[Product Description Index]],Products_Data[#All],2,0)</f>
        <v>Jeans</v>
      </c>
      <c r="M6029">
        <v>6</v>
      </c>
      <c r="N6029" s="9">
        <v>293.31111111111113</v>
      </c>
      <c r="O6029" s="9">
        <f>Sales_Data17[[#This Row],[Order Quantity]]*Sales_Data17[[#This Row],[Unit Price]]</f>
        <v>1759.8666666666668</v>
      </c>
      <c r="P6029" s="9">
        <v>187.71911111111115</v>
      </c>
      <c r="Q6029" s="9">
        <f>Sales_Data17[[#This Row],[Line Total]]-(Sales_Data17[[#This Row],[Total Unit Cost]]*Sales_Data17[[#This Row],[Order Quantity]])</f>
        <v>633.55199999999991</v>
      </c>
      <c r="R6029" s="1" t="str">
        <f>TEXT(Sales_Data17[[#This Row],[OrderDate]],"MMM")</f>
        <v>Oct</v>
      </c>
      <c r="S6029" s="1" t="str">
        <f t="shared" si="94"/>
        <v>2015</v>
      </c>
    </row>
    <row r="6030" spans="1:19">
      <c r="A6030" t="s">
        <v>6053</v>
      </c>
      <c r="B6030" s="2">
        <v>42282</v>
      </c>
      <c r="C6030" s="2" t="str">
        <f>VLOOKUP(Sales_Data17[[#This Row],[Customer Name Index]],Customer_Data[#All],2,0)</f>
        <v xml:space="preserve">Ei </v>
      </c>
      <c r="D6030">
        <v>9</v>
      </c>
      <c r="E6030" t="s">
        <v>4</v>
      </c>
      <c r="F6030" t="s">
        <v>8168</v>
      </c>
      <c r="G6030" t="s">
        <v>8027</v>
      </c>
      <c r="H6030" t="str">
        <f>VLOOKUP(Sales_Data17[[#This Row],[Delivery Region Index]],Regions_Table[#All],2,0)</f>
        <v>New South Wales</v>
      </c>
      <c r="I6030" t="str">
        <f>VLOOKUP(Sales_Data17[[#This Row],[Delivery Region Index]],Regions_Table[#All],3,0)</f>
        <v>Wyong</v>
      </c>
      <c r="J6030">
        <v>25</v>
      </c>
      <c r="K6030">
        <v>4</v>
      </c>
      <c r="L6030" t="str">
        <f>VLOOKUP(Sales_Data17[[#This Row],[Product Description Index]],Products_Data[#All],2,0)</f>
        <v>Jeans</v>
      </c>
      <c r="M6030">
        <v>8</v>
      </c>
      <c r="N6030" s="9">
        <v>444.43333333333334</v>
      </c>
      <c r="O6030" s="9">
        <f>Sales_Data17[[#This Row],[Order Quantity]]*Sales_Data17[[#This Row],[Unit Price]]</f>
        <v>3555.4666666666667</v>
      </c>
      <c r="P6030" s="9">
        <v>244.43833333333336</v>
      </c>
      <c r="Q6030" s="9">
        <f>Sales_Data17[[#This Row],[Line Total]]-(Sales_Data17[[#This Row],[Total Unit Cost]]*Sales_Data17[[#This Row],[Order Quantity]])</f>
        <v>1599.9599999999998</v>
      </c>
      <c r="R6030" s="1" t="str">
        <f>TEXT(Sales_Data17[[#This Row],[OrderDate]],"MMM")</f>
        <v>Oct</v>
      </c>
      <c r="S6030" s="1" t="str">
        <f t="shared" si="94"/>
        <v>2015</v>
      </c>
    </row>
    <row r="6031" spans="1:19">
      <c r="A6031" t="s">
        <v>6054</v>
      </c>
      <c r="B6031" s="2">
        <v>42282</v>
      </c>
      <c r="C6031" s="2" t="str">
        <f>VLOOKUP(Sales_Data17[[#This Row],[Customer Name Index]],Customer_Data[#All],2,0)</f>
        <v xml:space="preserve">Linde </v>
      </c>
      <c r="D6031">
        <v>14</v>
      </c>
      <c r="E6031" t="s">
        <v>2</v>
      </c>
      <c r="F6031" t="s">
        <v>8168</v>
      </c>
      <c r="G6031" t="s">
        <v>8026</v>
      </c>
      <c r="H6031" t="str">
        <f>VLOOKUP(Sales_Data17[[#This Row],[Delivery Region Index]],Regions_Table[#All],2,0)</f>
        <v>Queensland</v>
      </c>
      <c r="I6031" t="str">
        <f>VLOOKUP(Sales_Data17[[#This Row],[Delivery Region Index]],Regions_Table[#All],3,0)</f>
        <v>Redcliffe</v>
      </c>
      <c r="J6031">
        <v>40</v>
      </c>
      <c r="K6031">
        <v>6</v>
      </c>
      <c r="L6031" t="str">
        <f>VLOOKUP(Sales_Data17[[#This Row],[Product Description Index]],Products_Data[#All],2,0)</f>
        <v>Socks</v>
      </c>
      <c r="M6031">
        <v>4</v>
      </c>
      <c r="N6031" s="9">
        <v>416.14444444444445</v>
      </c>
      <c r="O6031" s="9">
        <f>Sales_Data17[[#This Row],[Order Quantity]]*Sales_Data17[[#This Row],[Unit Price]]</f>
        <v>1664.5777777777778</v>
      </c>
      <c r="P6031" s="9">
        <v>312.10833333333335</v>
      </c>
      <c r="Q6031" s="9">
        <f>Sales_Data17[[#This Row],[Line Total]]-(Sales_Data17[[#This Row],[Total Unit Cost]]*Sales_Data17[[#This Row],[Order Quantity]])</f>
        <v>416.14444444444439</v>
      </c>
      <c r="R6031" s="1" t="str">
        <f>TEXT(Sales_Data17[[#This Row],[OrderDate]],"MMM")</f>
        <v>Oct</v>
      </c>
      <c r="S6031" s="1" t="str">
        <f t="shared" si="94"/>
        <v>2015</v>
      </c>
    </row>
    <row r="6032" spans="1:19">
      <c r="A6032" t="s">
        <v>6055</v>
      </c>
      <c r="B6032" s="2">
        <v>42283</v>
      </c>
      <c r="C6032" s="2" t="str">
        <f>VLOOKUP(Sales_Data17[[#This Row],[Customer Name Index]],Customer_Data[#All],2,0)</f>
        <v>Pacific Ltd</v>
      </c>
      <c r="D6032">
        <v>20</v>
      </c>
      <c r="E6032" t="s">
        <v>4</v>
      </c>
      <c r="F6032" t="s">
        <v>8168</v>
      </c>
      <c r="G6032" t="s">
        <v>8028</v>
      </c>
      <c r="H6032" t="str">
        <f>VLOOKUP(Sales_Data17[[#This Row],[Delivery Region Index]],Regions_Table[#All],2,0)</f>
        <v>Victoria</v>
      </c>
      <c r="I6032" t="str">
        <f>VLOOKUP(Sales_Data17[[#This Row],[Delivery Region Index]],Regions_Table[#All],3,0)</f>
        <v>Wangaratta</v>
      </c>
      <c r="J6032">
        <v>56</v>
      </c>
      <c r="K6032">
        <v>8</v>
      </c>
      <c r="L6032" t="str">
        <f>VLOOKUP(Sales_Data17[[#This Row],[Product Description Index]],Products_Data[#All],2,0)</f>
        <v>Shoes</v>
      </c>
      <c r="M6032">
        <v>5</v>
      </c>
      <c r="N6032" s="9">
        <v>586.62222222222226</v>
      </c>
      <c r="O6032" s="9">
        <f>Sales_Data17[[#This Row],[Order Quantity]]*Sales_Data17[[#This Row],[Unit Price]]</f>
        <v>2933.1111111111113</v>
      </c>
      <c r="P6032" s="9">
        <v>351.97333333333336</v>
      </c>
      <c r="Q6032" s="9">
        <f>Sales_Data17[[#This Row],[Line Total]]-(Sales_Data17[[#This Row],[Total Unit Cost]]*Sales_Data17[[#This Row],[Order Quantity]])</f>
        <v>1173.2444444444445</v>
      </c>
      <c r="R6032" s="1" t="str">
        <f>TEXT(Sales_Data17[[#This Row],[OrderDate]],"MMM")</f>
        <v>Oct</v>
      </c>
      <c r="S6032" s="1" t="str">
        <f t="shared" si="94"/>
        <v>2015</v>
      </c>
    </row>
    <row r="6033" spans="1:19">
      <c r="A6033" t="s">
        <v>6056</v>
      </c>
      <c r="B6033" s="2">
        <v>42283</v>
      </c>
      <c r="C6033" s="2" t="str">
        <f>VLOOKUP(Sales_Data17[[#This Row],[Customer Name Index]],Customer_Data[#All],2,0)</f>
        <v>21st Ltd</v>
      </c>
      <c r="D6033">
        <v>10</v>
      </c>
      <c r="E6033" t="s">
        <v>2</v>
      </c>
      <c r="F6033" t="s">
        <v>8168</v>
      </c>
      <c r="G6033" t="s">
        <v>8026</v>
      </c>
      <c r="H6033" t="str">
        <f>VLOOKUP(Sales_Data17[[#This Row],[Delivery Region Index]],Regions_Table[#All],2,0)</f>
        <v>Queensland</v>
      </c>
      <c r="I6033" t="str">
        <f>VLOOKUP(Sales_Data17[[#This Row],[Delivery Region Index]],Regions_Table[#All],3,0)</f>
        <v>Charters Towers</v>
      </c>
      <c r="J6033">
        <v>29</v>
      </c>
      <c r="K6033">
        <v>4</v>
      </c>
      <c r="L6033" t="str">
        <f>VLOOKUP(Sales_Data17[[#This Row],[Product Description Index]],Products_Data[#All],2,0)</f>
        <v>Jeans</v>
      </c>
      <c r="M6033">
        <v>6</v>
      </c>
      <c r="N6033" s="9">
        <v>111.66666666666667</v>
      </c>
      <c r="O6033" s="9">
        <f>Sales_Data17[[#This Row],[Order Quantity]]*Sales_Data17[[#This Row],[Unit Price]]</f>
        <v>670</v>
      </c>
      <c r="P6033" s="9">
        <v>51.366666666666667</v>
      </c>
      <c r="Q6033" s="9">
        <f>Sales_Data17[[#This Row],[Line Total]]-(Sales_Data17[[#This Row],[Total Unit Cost]]*Sales_Data17[[#This Row],[Order Quantity]])</f>
        <v>361.8</v>
      </c>
      <c r="R6033" s="1" t="str">
        <f>TEXT(Sales_Data17[[#This Row],[OrderDate]],"MMM")</f>
        <v>Oct</v>
      </c>
      <c r="S6033" s="1" t="str">
        <f t="shared" si="94"/>
        <v>2015</v>
      </c>
    </row>
    <row r="6034" spans="1:19">
      <c r="A6034" t="s">
        <v>6057</v>
      </c>
      <c r="B6034" s="2">
        <v>42283</v>
      </c>
      <c r="C6034" s="2" t="str">
        <f>VLOOKUP(Sales_Data17[[#This Row],[Customer Name Index]],Customer_Data[#All],2,0)</f>
        <v xml:space="preserve">Ei </v>
      </c>
      <c r="D6034">
        <v>9</v>
      </c>
      <c r="E6034" t="s">
        <v>2</v>
      </c>
      <c r="F6034" t="s">
        <v>8168</v>
      </c>
      <c r="G6034" t="s">
        <v>8027</v>
      </c>
      <c r="H6034" t="str">
        <f>VLOOKUP(Sales_Data17[[#This Row],[Delivery Region Index]],Regions_Table[#All],2,0)</f>
        <v>Queensland</v>
      </c>
      <c r="I6034" t="str">
        <f>VLOOKUP(Sales_Data17[[#This Row],[Delivery Region Index]],Regions_Table[#All],3,0)</f>
        <v>Brisbane</v>
      </c>
      <c r="J6034">
        <v>26</v>
      </c>
      <c r="K6034">
        <v>4</v>
      </c>
      <c r="L6034" t="str">
        <f>VLOOKUP(Sales_Data17[[#This Row],[Product Description Index]],Products_Data[#All],2,0)</f>
        <v>Jeans</v>
      </c>
      <c r="M6034">
        <v>4</v>
      </c>
      <c r="N6034" s="9">
        <v>431.03333333333336</v>
      </c>
      <c r="O6034" s="9">
        <f>Sales_Data17[[#This Row],[Order Quantity]]*Sales_Data17[[#This Row],[Unit Price]]</f>
        <v>1724.1333333333334</v>
      </c>
      <c r="P6034" s="9">
        <v>349.137</v>
      </c>
      <c r="Q6034" s="9">
        <f>Sales_Data17[[#This Row],[Line Total]]-(Sales_Data17[[#This Row],[Total Unit Cost]]*Sales_Data17[[#This Row],[Order Quantity]])</f>
        <v>327.58533333333344</v>
      </c>
      <c r="R6034" s="1" t="str">
        <f>TEXT(Sales_Data17[[#This Row],[OrderDate]],"MMM")</f>
        <v>Oct</v>
      </c>
      <c r="S6034" s="1" t="str">
        <f t="shared" si="94"/>
        <v>2015</v>
      </c>
    </row>
    <row r="6035" spans="1:19">
      <c r="A6035" t="s">
        <v>6058</v>
      </c>
      <c r="B6035" s="2">
        <v>42283</v>
      </c>
      <c r="C6035" s="2" t="str">
        <f>VLOOKUP(Sales_Data17[[#This Row],[Customer Name Index]],Customer_Data[#All],2,0)</f>
        <v>3LAB, Ltd</v>
      </c>
      <c r="D6035">
        <v>16</v>
      </c>
      <c r="E6035" t="s">
        <v>2</v>
      </c>
      <c r="F6035" t="s">
        <v>8168</v>
      </c>
      <c r="G6035" t="s">
        <v>8025</v>
      </c>
      <c r="H6035" t="str">
        <f>VLOOKUP(Sales_Data17[[#This Row],[Delivery Region Index]],Regions_Table[#All],2,0)</f>
        <v>South Australia</v>
      </c>
      <c r="I6035" t="str">
        <f>VLOOKUP(Sales_Data17[[#This Row],[Delivery Region Index]],Regions_Table[#All],3,0)</f>
        <v>Adelaide</v>
      </c>
      <c r="J6035">
        <v>46</v>
      </c>
      <c r="K6035">
        <v>7</v>
      </c>
      <c r="L6035" t="str">
        <f>VLOOKUP(Sales_Data17[[#This Row],[Product Description Index]],Products_Data[#All],2,0)</f>
        <v>Dress Shirts</v>
      </c>
      <c r="M6035">
        <v>4</v>
      </c>
      <c r="N6035" s="9">
        <v>395.3</v>
      </c>
      <c r="O6035" s="9">
        <f>Sales_Data17[[#This Row],[Order Quantity]]*Sales_Data17[[#This Row],[Unit Price]]</f>
        <v>1581.2</v>
      </c>
      <c r="P6035" s="9">
        <v>189.74400000000003</v>
      </c>
      <c r="Q6035" s="9">
        <f>Sales_Data17[[#This Row],[Line Total]]-(Sales_Data17[[#This Row],[Total Unit Cost]]*Sales_Data17[[#This Row],[Order Quantity]])</f>
        <v>822.22399999999993</v>
      </c>
      <c r="R6035" s="1" t="str">
        <f>TEXT(Sales_Data17[[#This Row],[OrderDate]],"MMM")</f>
        <v>Oct</v>
      </c>
      <c r="S6035" s="1" t="str">
        <f t="shared" si="94"/>
        <v>2015</v>
      </c>
    </row>
    <row r="6036" spans="1:19">
      <c r="A6036" t="s">
        <v>6059</v>
      </c>
      <c r="B6036" s="2">
        <v>42283</v>
      </c>
      <c r="C6036" s="2" t="str">
        <f>VLOOKUP(Sales_Data17[[#This Row],[Customer Name Index]],Customer_Data[#All],2,0)</f>
        <v>Medsep Group</v>
      </c>
      <c r="D6036">
        <v>8</v>
      </c>
      <c r="E6036" t="s">
        <v>2</v>
      </c>
      <c r="F6036" t="s">
        <v>8168</v>
      </c>
      <c r="G6036" t="s">
        <v>8027</v>
      </c>
      <c r="H6036" t="str">
        <f>VLOOKUP(Sales_Data17[[#This Row],[Delivery Region Index]],Regions_Table[#All],2,0)</f>
        <v>New South Wales</v>
      </c>
      <c r="I6036" t="str">
        <f>VLOOKUP(Sales_Data17[[#This Row],[Delivery Region Index]],Regions_Table[#All],3,0)</f>
        <v>Tamworth</v>
      </c>
      <c r="J6036">
        <v>21</v>
      </c>
      <c r="K6036">
        <v>3</v>
      </c>
      <c r="L6036" t="str">
        <f>VLOOKUP(Sales_Data17[[#This Row],[Product Description Index]],Products_Data[#All],2,0)</f>
        <v>Sunglasses</v>
      </c>
      <c r="M6036">
        <v>5</v>
      </c>
      <c r="N6036" s="9">
        <v>631.28888888888889</v>
      </c>
      <c r="O6036" s="9">
        <f>Sales_Data17[[#This Row],[Order Quantity]]*Sales_Data17[[#This Row],[Unit Price]]</f>
        <v>3156.4444444444443</v>
      </c>
      <c r="P6036" s="9">
        <v>536.59555555555562</v>
      </c>
      <c r="Q6036" s="9">
        <f>Sales_Data17[[#This Row],[Line Total]]-(Sales_Data17[[#This Row],[Total Unit Cost]]*Sales_Data17[[#This Row],[Order Quantity]])</f>
        <v>473.46666666666624</v>
      </c>
      <c r="R6036" s="1" t="str">
        <f>TEXT(Sales_Data17[[#This Row],[OrderDate]],"MMM")</f>
        <v>Oct</v>
      </c>
      <c r="S6036" s="1" t="str">
        <f t="shared" si="94"/>
        <v>2015</v>
      </c>
    </row>
    <row r="6037" spans="1:19">
      <c r="A6037" t="s">
        <v>6060</v>
      </c>
      <c r="B6037" s="2">
        <v>42283</v>
      </c>
      <c r="C6037" s="2" t="str">
        <f>VLOOKUP(Sales_Data17[[#This Row],[Customer Name Index]],Customer_Data[#All],2,0)</f>
        <v>PEDIFIX, Corp</v>
      </c>
      <c r="D6037">
        <v>6</v>
      </c>
      <c r="E6037" t="s">
        <v>4</v>
      </c>
      <c r="F6037" t="s">
        <v>8168</v>
      </c>
      <c r="G6037" t="s">
        <v>8027</v>
      </c>
      <c r="H6037" t="str">
        <f>VLOOKUP(Sales_Data17[[#This Row],[Delivery Region Index]],Regions_Table[#All],2,0)</f>
        <v>New South Wales</v>
      </c>
      <c r="I6037" t="str">
        <f>VLOOKUP(Sales_Data17[[#This Row],[Delivery Region Index]],Regions_Table[#All],3,0)</f>
        <v>Nowra</v>
      </c>
      <c r="J6037">
        <v>17</v>
      </c>
      <c r="K6037">
        <v>3</v>
      </c>
      <c r="L6037" t="str">
        <f>VLOOKUP(Sales_Data17[[#This Row],[Product Description Index]],Products_Data[#All],2,0)</f>
        <v>Sunglasses</v>
      </c>
      <c r="M6037">
        <v>4</v>
      </c>
      <c r="N6037" s="9">
        <v>429.54444444444448</v>
      </c>
      <c r="O6037" s="9">
        <f>Sales_Data17[[#This Row],[Order Quantity]]*Sales_Data17[[#This Row],[Unit Price]]</f>
        <v>1718.1777777777779</v>
      </c>
      <c r="P6037" s="9">
        <v>231.95400000000004</v>
      </c>
      <c r="Q6037" s="9">
        <f>Sales_Data17[[#This Row],[Line Total]]-(Sales_Data17[[#This Row],[Total Unit Cost]]*Sales_Data17[[#This Row],[Order Quantity]])</f>
        <v>790.36177777777777</v>
      </c>
      <c r="R6037" s="1" t="str">
        <f>TEXT(Sales_Data17[[#This Row],[OrderDate]],"MMM")</f>
        <v>Oct</v>
      </c>
      <c r="S6037" s="1" t="str">
        <f t="shared" si="94"/>
        <v>2015</v>
      </c>
    </row>
    <row r="6038" spans="1:19">
      <c r="A6038" t="s">
        <v>6061</v>
      </c>
      <c r="B6038" s="2">
        <v>42283</v>
      </c>
      <c r="C6038" s="2" t="str">
        <f>VLOOKUP(Sales_Data17[[#This Row],[Customer Name Index]],Customer_Data[#All],2,0)</f>
        <v>New Ltd</v>
      </c>
      <c r="D6038">
        <v>7</v>
      </c>
      <c r="E6038" t="s">
        <v>3</v>
      </c>
      <c r="F6038" t="s">
        <v>8168</v>
      </c>
      <c r="G6038" t="s">
        <v>8027</v>
      </c>
      <c r="H6038" t="str">
        <f>VLOOKUP(Sales_Data17[[#This Row],[Delivery Region Index]],Regions_Table[#All],2,0)</f>
        <v>New South Wales</v>
      </c>
      <c r="I6038" t="str">
        <f>VLOOKUP(Sales_Data17[[#This Row],[Delivery Region Index]],Regions_Table[#All],3,0)</f>
        <v>Orange</v>
      </c>
      <c r="J6038">
        <v>18</v>
      </c>
      <c r="K6038">
        <v>3</v>
      </c>
      <c r="L6038" t="str">
        <f>VLOOKUP(Sales_Data17[[#This Row],[Product Description Index]],Products_Data[#All],2,0)</f>
        <v>Sunglasses</v>
      </c>
      <c r="M6038">
        <v>7</v>
      </c>
      <c r="N6038" s="9">
        <v>296.28888888888889</v>
      </c>
      <c r="O6038" s="9">
        <f>Sales_Data17[[#This Row],[Order Quantity]]*Sales_Data17[[#This Row],[Unit Price]]</f>
        <v>2074.0222222222224</v>
      </c>
      <c r="P6038" s="9">
        <v>121.47844444444442</v>
      </c>
      <c r="Q6038" s="9">
        <f>Sales_Data17[[#This Row],[Line Total]]-(Sales_Data17[[#This Row],[Total Unit Cost]]*Sales_Data17[[#This Row],[Order Quantity]])</f>
        <v>1223.6731111111114</v>
      </c>
      <c r="R6038" s="1" t="str">
        <f>TEXT(Sales_Data17[[#This Row],[OrderDate]],"MMM")</f>
        <v>Oct</v>
      </c>
      <c r="S6038" s="1" t="str">
        <f t="shared" si="94"/>
        <v>2015</v>
      </c>
    </row>
    <row r="6039" spans="1:19">
      <c r="A6039" t="s">
        <v>6062</v>
      </c>
      <c r="B6039" s="2">
        <v>42284</v>
      </c>
      <c r="C6039" s="2" t="str">
        <f>VLOOKUP(Sales_Data17[[#This Row],[Customer Name Index]],Customer_Data[#All],2,0)</f>
        <v>3LAB, Ltd</v>
      </c>
      <c r="D6039">
        <v>16</v>
      </c>
      <c r="E6039" t="s">
        <v>2</v>
      </c>
      <c r="F6039" t="s">
        <v>8168</v>
      </c>
      <c r="G6039" t="s">
        <v>8025</v>
      </c>
      <c r="H6039" t="str">
        <f>VLOOKUP(Sales_Data17[[#This Row],[Delivery Region Index]],Regions_Table[#All],2,0)</f>
        <v>Queensland</v>
      </c>
      <c r="I6039" t="str">
        <f>VLOOKUP(Sales_Data17[[#This Row],[Delivery Region Index]],Regions_Table[#All],3,0)</f>
        <v>Townsville</v>
      </c>
      <c r="J6039">
        <v>45</v>
      </c>
      <c r="K6039">
        <v>7</v>
      </c>
      <c r="L6039" t="str">
        <f>VLOOKUP(Sales_Data17[[#This Row],[Product Description Index]],Products_Data[#All],2,0)</f>
        <v>Dress Shirts</v>
      </c>
      <c r="M6039">
        <v>3</v>
      </c>
      <c r="N6039" s="9">
        <v>655.8555555555555</v>
      </c>
      <c r="O6039" s="9">
        <f>Sales_Data17[[#This Row],[Order Quantity]]*Sales_Data17[[#This Row],[Unit Price]]</f>
        <v>1967.5666666666666</v>
      </c>
      <c r="P6039" s="9">
        <v>268.90077777777776</v>
      </c>
      <c r="Q6039" s="9">
        <f>Sales_Data17[[#This Row],[Line Total]]-(Sales_Data17[[#This Row],[Total Unit Cost]]*Sales_Data17[[#This Row],[Order Quantity]])</f>
        <v>1160.8643333333334</v>
      </c>
      <c r="R6039" s="1" t="str">
        <f>TEXT(Sales_Data17[[#This Row],[OrderDate]],"MMM")</f>
        <v>Oct</v>
      </c>
      <c r="S6039" s="1" t="str">
        <f t="shared" si="94"/>
        <v>2015</v>
      </c>
    </row>
    <row r="6040" spans="1:19">
      <c r="A6040" t="s">
        <v>6063</v>
      </c>
      <c r="B6040" s="2">
        <v>42284</v>
      </c>
      <c r="C6040" s="2" t="str">
        <f>VLOOKUP(Sales_Data17[[#This Row],[Customer Name Index]],Customer_Data[#All],2,0)</f>
        <v>Avon Corp</v>
      </c>
      <c r="D6040">
        <v>1</v>
      </c>
      <c r="E6040" t="s">
        <v>2</v>
      </c>
      <c r="F6040" t="s">
        <v>8168</v>
      </c>
      <c r="G6040" t="s">
        <v>8027</v>
      </c>
      <c r="H6040" t="str">
        <f>VLOOKUP(Sales_Data17[[#This Row],[Delivery Region Index]],Regions_Table[#All],2,0)</f>
        <v>New South Wales</v>
      </c>
      <c r="I6040" t="str">
        <f>VLOOKUP(Sales_Data17[[#This Row],[Delivery Region Index]],Regions_Table[#All],3,0)</f>
        <v>Albury</v>
      </c>
      <c r="J6040">
        <v>2</v>
      </c>
      <c r="K6040">
        <v>1</v>
      </c>
      <c r="L6040" t="str">
        <f>VLOOKUP(Sales_Data17[[#This Row],[Product Description Index]],Products_Data[#All],2,0)</f>
        <v>Shirts</v>
      </c>
      <c r="M6040">
        <v>4</v>
      </c>
      <c r="N6040" s="9">
        <v>429.54444444444448</v>
      </c>
      <c r="O6040" s="9">
        <f>Sales_Data17[[#This Row],[Order Quantity]]*Sales_Data17[[#This Row],[Unit Price]]</f>
        <v>1718.1777777777779</v>
      </c>
      <c r="P6040" s="9">
        <v>188.99955555555556</v>
      </c>
      <c r="Q6040" s="9">
        <f>Sales_Data17[[#This Row],[Line Total]]-(Sales_Data17[[#This Row],[Total Unit Cost]]*Sales_Data17[[#This Row],[Order Quantity]])</f>
        <v>962.17955555555568</v>
      </c>
      <c r="R6040" s="1" t="str">
        <f>TEXT(Sales_Data17[[#This Row],[OrderDate]],"MMM")</f>
        <v>Oct</v>
      </c>
      <c r="S6040" s="1" t="str">
        <f t="shared" si="94"/>
        <v>2015</v>
      </c>
    </row>
    <row r="6041" spans="1:19">
      <c r="A6041" t="s">
        <v>6064</v>
      </c>
      <c r="B6041" s="2">
        <v>42284</v>
      </c>
      <c r="C6041" s="2" t="str">
        <f>VLOOKUP(Sales_Data17[[#This Row],[Customer Name Index]],Customer_Data[#All],2,0)</f>
        <v xml:space="preserve">Linde </v>
      </c>
      <c r="D6041">
        <v>14</v>
      </c>
      <c r="E6041" t="s">
        <v>4</v>
      </c>
      <c r="F6041" t="s">
        <v>8168</v>
      </c>
      <c r="G6041" t="s">
        <v>8026</v>
      </c>
      <c r="H6041" t="str">
        <f>VLOOKUP(Sales_Data17[[#This Row],[Delivery Region Index]],Regions_Table[#All],2,0)</f>
        <v>Queensland</v>
      </c>
      <c r="I6041" t="str">
        <f>VLOOKUP(Sales_Data17[[#This Row],[Delivery Region Index]],Regions_Table[#All],3,0)</f>
        <v>Redcliffe</v>
      </c>
      <c r="J6041">
        <v>40</v>
      </c>
      <c r="K6041">
        <v>6</v>
      </c>
      <c r="L6041" t="str">
        <f>VLOOKUP(Sales_Data17[[#This Row],[Product Description Index]],Products_Data[#All],2,0)</f>
        <v>Socks</v>
      </c>
      <c r="M6041">
        <v>8</v>
      </c>
      <c r="N6041" s="9">
        <v>248.64444444444447</v>
      </c>
      <c r="O6041" s="9">
        <f>Sales_Data17[[#This Row],[Order Quantity]]*Sales_Data17[[#This Row],[Unit Price]]</f>
        <v>1989.1555555555558</v>
      </c>
      <c r="P6041" s="9">
        <v>139.24088888888889</v>
      </c>
      <c r="Q6041" s="9">
        <f>Sales_Data17[[#This Row],[Line Total]]-(Sales_Data17[[#This Row],[Total Unit Cost]]*Sales_Data17[[#This Row],[Order Quantity]])</f>
        <v>875.22844444444468</v>
      </c>
      <c r="R6041" s="1" t="str">
        <f>TEXT(Sales_Data17[[#This Row],[OrderDate]],"MMM")</f>
        <v>Oct</v>
      </c>
      <c r="S6041" s="1" t="str">
        <f t="shared" si="94"/>
        <v>2015</v>
      </c>
    </row>
    <row r="6042" spans="1:19">
      <c r="A6042" t="s">
        <v>6065</v>
      </c>
      <c r="B6042" s="2">
        <v>42285</v>
      </c>
      <c r="C6042" s="2" t="str">
        <f>VLOOKUP(Sales_Data17[[#This Row],[Customer Name Index]],Customer_Data[#All],2,0)</f>
        <v>Elorac, Corp</v>
      </c>
      <c r="D6042">
        <v>3</v>
      </c>
      <c r="E6042" t="s">
        <v>4</v>
      </c>
      <c r="F6042" t="s">
        <v>8168</v>
      </c>
      <c r="G6042" t="s">
        <v>8027</v>
      </c>
      <c r="H6042" t="str">
        <f>VLOOKUP(Sales_Data17[[#This Row],[Delivery Region Index]],Regions_Table[#All],2,0)</f>
        <v>New South Wales</v>
      </c>
      <c r="I6042" t="str">
        <f>VLOOKUP(Sales_Data17[[#This Row],[Delivery Region Index]],Regions_Table[#All],3,0)</f>
        <v>Coffs Harbour</v>
      </c>
      <c r="J6042">
        <v>7</v>
      </c>
      <c r="K6042">
        <v>1</v>
      </c>
      <c r="L6042" t="str">
        <f>VLOOKUP(Sales_Data17[[#This Row],[Product Description Index]],Products_Data[#All],2,0)</f>
        <v>Shirts</v>
      </c>
      <c r="M6042">
        <v>8</v>
      </c>
      <c r="N6042" s="9">
        <v>122.08888888888889</v>
      </c>
      <c r="O6042" s="9">
        <f>Sales_Data17[[#This Row],[Order Quantity]]*Sales_Data17[[#This Row],[Unit Price]]</f>
        <v>976.71111111111111</v>
      </c>
      <c r="P6042" s="9">
        <v>62.265333333333338</v>
      </c>
      <c r="Q6042" s="9">
        <f>Sales_Data17[[#This Row],[Line Total]]-(Sales_Data17[[#This Row],[Total Unit Cost]]*Sales_Data17[[#This Row],[Order Quantity]])</f>
        <v>478.58844444444441</v>
      </c>
      <c r="R6042" s="1" t="str">
        <f>TEXT(Sales_Data17[[#This Row],[OrderDate]],"MMM")</f>
        <v>Oct</v>
      </c>
      <c r="S6042" s="1" t="str">
        <f t="shared" si="94"/>
        <v>2015</v>
      </c>
    </row>
    <row r="6043" spans="1:19">
      <c r="A6043" t="s">
        <v>6066</v>
      </c>
      <c r="B6043" s="2">
        <v>42285</v>
      </c>
      <c r="C6043" s="2" t="str">
        <f>VLOOKUP(Sales_Data17[[#This Row],[Customer Name Index]],Customer_Data[#All],2,0)</f>
        <v xml:space="preserve">Medline </v>
      </c>
      <c r="D6043">
        <v>12</v>
      </c>
      <c r="E6043" t="s">
        <v>2</v>
      </c>
      <c r="F6043" t="s">
        <v>8168</v>
      </c>
      <c r="G6043" t="s">
        <v>8026</v>
      </c>
      <c r="H6043" t="str">
        <f>VLOOKUP(Sales_Data17[[#This Row],[Delivery Region Index]],Regions_Table[#All],2,0)</f>
        <v>Queensland</v>
      </c>
      <c r="I6043" t="str">
        <f>VLOOKUP(Sales_Data17[[#This Row],[Delivery Region Index]],Regions_Table[#All],3,0)</f>
        <v>Logan City</v>
      </c>
      <c r="J6043">
        <v>35</v>
      </c>
      <c r="K6043">
        <v>5</v>
      </c>
      <c r="L6043" t="str">
        <f>VLOOKUP(Sales_Data17[[#This Row],[Product Description Index]],Products_Data[#All],2,0)</f>
        <v>Hats</v>
      </c>
      <c r="M6043">
        <v>3</v>
      </c>
      <c r="N6043" s="9">
        <v>187.60000000000002</v>
      </c>
      <c r="O6043" s="9">
        <f>Sales_Data17[[#This Row],[Order Quantity]]*Sales_Data17[[#This Row],[Unit Price]]</f>
        <v>562.80000000000007</v>
      </c>
      <c r="P6043" s="9">
        <v>135.072</v>
      </c>
      <c r="Q6043" s="9">
        <f>Sales_Data17[[#This Row],[Line Total]]-(Sales_Data17[[#This Row],[Total Unit Cost]]*Sales_Data17[[#This Row],[Order Quantity]])</f>
        <v>157.58400000000006</v>
      </c>
      <c r="R6043" s="1" t="str">
        <f>TEXT(Sales_Data17[[#This Row],[OrderDate]],"MMM")</f>
        <v>Oct</v>
      </c>
      <c r="S6043" s="1" t="str">
        <f t="shared" si="94"/>
        <v>2015</v>
      </c>
    </row>
    <row r="6044" spans="1:19">
      <c r="A6044" t="s">
        <v>6067</v>
      </c>
      <c r="B6044" s="2">
        <v>42285</v>
      </c>
      <c r="C6044" s="2" t="str">
        <f>VLOOKUP(Sales_Data17[[#This Row],[Customer Name Index]],Customer_Data[#All],2,0)</f>
        <v>Elorac, Corp</v>
      </c>
      <c r="D6044">
        <v>3</v>
      </c>
      <c r="E6044" t="s">
        <v>2</v>
      </c>
      <c r="F6044" t="s">
        <v>8168</v>
      </c>
      <c r="G6044" t="s">
        <v>8027</v>
      </c>
      <c r="H6044" t="str">
        <f>VLOOKUP(Sales_Data17[[#This Row],[Delivery Region Index]],Regions_Table[#All],2,0)</f>
        <v>New South Wales</v>
      </c>
      <c r="I6044" t="str">
        <f>VLOOKUP(Sales_Data17[[#This Row],[Delivery Region Index]],Regions_Table[#All],3,0)</f>
        <v>Dubbo</v>
      </c>
      <c r="J6044">
        <v>8</v>
      </c>
      <c r="K6044">
        <v>2</v>
      </c>
      <c r="L6044" t="str">
        <f>VLOOKUP(Sales_Data17[[#This Row],[Product Description Index]],Products_Data[#All],2,0)</f>
        <v>Pants</v>
      </c>
      <c r="M6044">
        <v>9</v>
      </c>
      <c r="N6044" s="9">
        <v>376.68888888888893</v>
      </c>
      <c r="O6044" s="9">
        <f>Sales_Data17[[#This Row],[Order Quantity]]*Sales_Data17[[#This Row],[Unit Price]]</f>
        <v>3390.2000000000003</v>
      </c>
      <c r="P6044" s="9">
        <v>218.47955555555555</v>
      </c>
      <c r="Q6044" s="9">
        <f>Sales_Data17[[#This Row],[Line Total]]-(Sales_Data17[[#This Row],[Total Unit Cost]]*Sales_Data17[[#This Row],[Order Quantity]])</f>
        <v>1423.8840000000002</v>
      </c>
      <c r="R6044" s="1" t="str">
        <f>TEXT(Sales_Data17[[#This Row],[OrderDate]],"MMM")</f>
        <v>Oct</v>
      </c>
      <c r="S6044" s="1" t="str">
        <f t="shared" si="94"/>
        <v>2015</v>
      </c>
    </row>
    <row r="6045" spans="1:19">
      <c r="A6045" t="s">
        <v>6068</v>
      </c>
      <c r="B6045" s="2">
        <v>42285</v>
      </c>
      <c r="C6045" s="2" t="str">
        <f>VLOOKUP(Sales_Data17[[#This Row],[Customer Name Index]],Customer_Data[#All],2,0)</f>
        <v>Avon Corp</v>
      </c>
      <c r="D6045">
        <v>1</v>
      </c>
      <c r="E6045" t="s">
        <v>4</v>
      </c>
      <c r="F6045" t="s">
        <v>8168</v>
      </c>
      <c r="G6045" t="s">
        <v>8027</v>
      </c>
      <c r="H6045" t="str">
        <f>VLOOKUP(Sales_Data17[[#This Row],[Delivery Region Index]],Regions_Table[#All],2,0)</f>
        <v>New South Wales</v>
      </c>
      <c r="I6045" t="str">
        <f>VLOOKUP(Sales_Data17[[#This Row],[Delivery Region Index]],Regions_Table[#All],3,0)</f>
        <v>Armidale</v>
      </c>
      <c r="J6045">
        <v>3</v>
      </c>
      <c r="K6045">
        <v>1</v>
      </c>
      <c r="L6045" t="str">
        <f>VLOOKUP(Sales_Data17[[#This Row],[Product Description Index]],Products_Data[#All],2,0)</f>
        <v>Shirts</v>
      </c>
      <c r="M6045">
        <v>6</v>
      </c>
      <c r="N6045" s="9">
        <v>260.55555555555554</v>
      </c>
      <c r="O6045" s="9">
        <f>Sales_Data17[[#This Row],[Order Quantity]]*Sales_Data17[[#This Row],[Unit Price]]</f>
        <v>1563.3333333333333</v>
      </c>
      <c r="P6045" s="9">
        <v>192.8111111111111</v>
      </c>
      <c r="Q6045" s="9">
        <f>Sales_Data17[[#This Row],[Line Total]]-(Sales_Data17[[#This Row],[Total Unit Cost]]*Sales_Data17[[#This Row],[Order Quantity]])</f>
        <v>406.4666666666667</v>
      </c>
      <c r="R6045" s="1" t="str">
        <f>TEXT(Sales_Data17[[#This Row],[OrderDate]],"MMM")</f>
        <v>Oct</v>
      </c>
      <c r="S6045" s="1" t="str">
        <f t="shared" si="94"/>
        <v>2015</v>
      </c>
    </row>
    <row r="6046" spans="1:19">
      <c r="A6046" t="s">
        <v>6069</v>
      </c>
      <c r="B6046" s="2">
        <v>42286</v>
      </c>
      <c r="C6046" s="2" t="str">
        <f>VLOOKUP(Sales_Data17[[#This Row],[Customer Name Index]],Customer_Data[#All],2,0)</f>
        <v>Medsep Group</v>
      </c>
      <c r="D6046">
        <v>8</v>
      </c>
      <c r="E6046" t="s">
        <v>3</v>
      </c>
      <c r="F6046" t="s">
        <v>8168</v>
      </c>
      <c r="G6046" t="s">
        <v>8027</v>
      </c>
      <c r="H6046" t="str">
        <f>VLOOKUP(Sales_Data17[[#This Row],[Delivery Region Index]],Regions_Table[#All],2,0)</f>
        <v>New South Wales</v>
      </c>
      <c r="I6046" t="str">
        <f>VLOOKUP(Sales_Data17[[#This Row],[Delivery Region Index]],Regions_Table[#All],3,0)</f>
        <v>Wollongong</v>
      </c>
      <c r="J6046">
        <v>24</v>
      </c>
      <c r="K6046">
        <v>4</v>
      </c>
      <c r="L6046" t="str">
        <f>VLOOKUP(Sales_Data17[[#This Row],[Product Description Index]],Products_Data[#All],2,0)</f>
        <v>Jeans</v>
      </c>
      <c r="M6046">
        <v>6</v>
      </c>
      <c r="N6046" s="9">
        <v>84.12222222222222</v>
      </c>
      <c r="O6046" s="9">
        <f>Sales_Data17[[#This Row],[Order Quantity]]*Sales_Data17[[#This Row],[Unit Price]]</f>
        <v>504.73333333333335</v>
      </c>
      <c r="P6046" s="9">
        <v>44.584777777777781</v>
      </c>
      <c r="Q6046" s="9">
        <f>Sales_Data17[[#This Row],[Line Total]]-(Sales_Data17[[#This Row],[Total Unit Cost]]*Sales_Data17[[#This Row],[Order Quantity]])</f>
        <v>237.22466666666668</v>
      </c>
      <c r="R6046" s="1" t="str">
        <f>TEXT(Sales_Data17[[#This Row],[OrderDate]],"MMM")</f>
        <v>Oct</v>
      </c>
      <c r="S6046" s="1" t="str">
        <f t="shared" si="94"/>
        <v>2015</v>
      </c>
    </row>
    <row r="6047" spans="1:19">
      <c r="A6047" t="s">
        <v>6070</v>
      </c>
      <c r="B6047" s="2">
        <v>42286</v>
      </c>
      <c r="C6047" s="2" t="str">
        <f>VLOOKUP(Sales_Data17[[#This Row],[Customer Name Index]],Customer_Data[#All],2,0)</f>
        <v>Pacific Ltd</v>
      </c>
      <c r="D6047">
        <v>20</v>
      </c>
      <c r="E6047" t="s">
        <v>2</v>
      </c>
      <c r="F6047" t="s">
        <v>8168</v>
      </c>
      <c r="G6047" t="s">
        <v>8028</v>
      </c>
      <c r="H6047" t="str">
        <f>VLOOKUP(Sales_Data17[[#This Row],[Delivery Region Index]],Regions_Table[#All],2,0)</f>
        <v>Victoria</v>
      </c>
      <c r="I6047" t="str">
        <f>VLOOKUP(Sales_Data17[[#This Row],[Delivery Region Index]],Regions_Table[#All],3,0)</f>
        <v>Wangaratta</v>
      </c>
      <c r="J6047">
        <v>56</v>
      </c>
      <c r="K6047">
        <v>8</v>
      </c>
      <c r="L6047" t="str">
        <f>VLOOKUP(Sales_Data17[[#This Row],[Product Description Index]],Products_Data[#All],2,0)</f>
        <v>Shoes</v>
      </c>
      <c r="M6047">
        <v>5</v>
      </c>
      <c r="N6047" s="9">
        <v>119.85555555555555</v>
      </c>
      <c r="O6047" s="9">
        <f>Sales_Data17[[#This Row],[Order Quantity]]*Sales_Data17[[#This Row],[Unit Price]]</f>
        <v>599.27777777777783</v>
      </c>
      <c r="P6047" s="9">
        <v>49.140777777777778</v>
      </c>
      <c r="Q6047" s="9">
        <f>Sales_Data17[[#This Row],[Line Total]]-(Sales_Data17[[#This Row],[Total Unit Cost]]*Sales_Data17[[#This Row],[Order Quantity]])</f>
        <v>353.57388888888897</v>
      </c>
      <c r="R6047" s="1" t="str">
        <f>TEXT(Sales_Data17[[#This Row],[OrderDate]],"MMM")</f>
        <v>Oct</v>
      </c>
      <c r="S6047" s="1" t="str">
        <f t="shared" si="94"/>
        <v>2015</v>
      </c>
    </row>
    <row r="6048" spans="1:19">
      <c r="A6048" t="s">
        <v>6071</v>
      </c>
      <c r="B6048" s="2">
        <v>42286</v>
      </c>
      <c r="C6048" s="2" t="str">
        <f>VLOOKUP(Sales_Data17[[#This Row],[Customer Name Index]],Customer_Data[#All],2,0)</f>
        <v>Apollo Ltd</v>
      </c>
      <c r="D6048">
        <v>11</v>
      </c>
      <c r="E6048" t="s">
        <v>4</v>
      </c>
      <c r="F6048" t="s">
        <v>8168</v>
      </c>
      <c r="G6048" t="s">
        <v>8026</v>
      </c>
      <c r="H6048" t="str">
        <f>VLOOKUP(Sales_Data17[[#This Row],[Delivery Region Index]],Regions_Table[#All],2,0)</f>
        <v>Queensland</v>
      </c>
      <c r="I6048" t="str">
        <f>VLOOKUP(Sales_Data17[[#This Row],[Delivery Region Index]],Regions_Table[#All],3,0)</f>
        <v>Gympie</v>
      </c>
      <c r="J6048">
        <v>32</v>
      </c>
      <c r="K6048">
        <v>5</v>
      </c>
      <c r="L6048" t="str">
        <f>VLOOKUP(Sales_Data17[[#This Row],[Product Description Index]],Products_Data[#All],2,0)</f>
        <v>Hats</v>
      </c>
      <c r="M6048">
        <v>9</v>
      </c>
      <c r="N6048" s="9">
        <v>279.16666666666669</v>
      </c>
      <c r="O6048" s="9">
        <f>Sales_Data17[[#This Row],[Order Quantity]]*Sales_Data17[[#This Row],[Unit Price]]</f>
        <v>2512.5</v>
      </c>
      <c r="P6048" s="9">
        <v>136.79166666666666</v>
      </c>
      <c r="Q6048" s="9">
        <f>Sales_Data17[[#This Row],[Line Total]]-(Sales_Data17[[#This Row],[Total Unit Cost]]*Sales_Data17[[#This Row],[Order Quantity]])</f>
        <v>1281.375</v>
      </c>
      <c r="R6048" s="1" t="str">
        <f>TEXT(Sales_Data17[[#This Row],[OrderDate]],"MMM")</f>
        <v>Oct</v>
      </c>
      <c r="S6048" s="1" t="str">
        <f t="shared" si="94"/>
        <v>2015</v>
      </c>
    </row>
    <row r="6049" spans="1:19">
      <c r="A6049" t="s">
        <v>6072</v>
      </c>
      <c r="B6049" s="2">
        <v>42287</v>
      </c>
      <c r="C6049" s="2" t="str">
        <f>VLOOKUP(Sales_Data17[[#This Row],[Customer Name Index]],Customer_Data[#All],2,0)</f>
        <v>21st Ltd</v>
      </c>
      <c r="D6049">
        <v>10</v>
      </c>
      <c r="E6049" t="s">
        <v>4</v>
      </c>
      <c r="F6049" t="s">
        <v>8168</v>
      </c>
      <c r="G6049" t="s">
        <v>8026</v>
      </c>
      <c r="H6049" t="str">
        <f>VLOOKUP(Sales_Data17[[#This Row],[Delivery Region Index]],Regions_Table[#All],2,0)</f>
        <v>Queensland</v>
      </c>
      <c r="I6049" t="str">
        <f>VLOOKUP(Sales_Data17[[#This Row],[Delivery Region Index]],Regions_Table[#All],3,0)</f>
        <v>Cairns</v>
      </c>
      <c r="J6049">
        <v>28</v>
      </c>
      <c r="K6049">
        <v>4</v>
      </c>
      <c r="L6049" t="str">
        <f>VLOOKUP(Sales_Data17[[#This Row],[Product Description Index]],Products_Data[#All],2,0)</f>
        <v>Jeans</v>
      </c>
      <c r="M6049">
        <v>2</v>
      </c>
      <c r="N6049" s="9">
        <v>116.87777777777779</v>
      </c>
      <c r="O6049" s="9">
        <f>Sales_Data17[[#This Row],[Order Quantity]]*Sales_Data17[[#This Row],[Unit Price]]</f>
        <v>233.75555555555559</v>
      </c>
      <c r="P6049" s="9">
        <v>60.776444444444451</v>
      </c>
      <c r="Q6049" s="9">
        <f>Sales_Data17[[#This Row],[Line Total]]-(Sales_Data17[[#This Row],[Total Unit Cost]]*Sales_Data17[[#This Row],[Order Quantity]])</f>
        <v>112.20266666666669</v>
      </c>
      <c r="R6049" s="1" t="str">
        <f>TEXT(Sales_Data17[[#This Row],[OrderDate]],"MMM")</f>
        <v>Oct</v>
      </c>
      <c r="S6049" s="1" t="str">
        <f t="shared" si="94"/>
        <v>2015</v>
      </c>
    </row>
    <row r="6050" spans="1:19">
      <c r="A6050" t="s">
        <v>6073</v>
      </c>
      <c r="B6050" s="2">
        <v>42287</v>
      </c>
      <c r="C6050" s="2" t="str">
        <f>VLOOKUP(Sales_Data17[[#This Row],[Customer Name Index]],Customer_Data[#All],2,0)</f>
        <v>New Ltd</v>
      </c>
      <c r="D6050">
        <v>7</v>
      </c>
      <c r="E6050" t="s">
        <v>3</v>
      </c>
      <c r="F6050" t="s">
        <v>8168</v>
      </c>
      <c r="G6050" t="s">
        <v>8027</v>
      </c>
      <c r="H6050" t="str">
        <f>VLOOKUP(Sales_Data17[[#This Row],[Delivery Region Index]],Regions_Table[#All],2,0)</f>
        <v>New South Wales</v>
      </c>
      <c r="I6050" t="str">
        <f>VLOOKUP(Sales_Data17[[#This Row],[Delivery Region Index]],Regions_Table[#All],3,0)</f>
        <v>Port Macquarie</v>
      </c>
      <c r="J6050">
        <v>19</v>
      </c>
      <c r="K6050">
        <v>3</v>
      </c>
      <c r="L6050" t="str">
        <f>VLOOKUP(Sales_Data17[[#This Row],[Product Description Index]],Products_Data[#All],2,0)</f>
        <v>Sunglasses</v>
      </c>
      <c r="M6050">
        <v>6</v>
      </c>
      <c r="N6050" s="9">
        <v>273.21111111111111</v>
      </c>
      <c r="O6050" s="9">
        <f>Sales_Data17[[#This Row],[Order Quantity]]*Sales_Data17[[#This Row],[Unit Price]]</f>
        <v>1639.2666666666667</v>
      </c>
      <c r="P6050" s="9">
        <v>139.33766666666668</v>
      </c>
      <c r="Q6050" s="9">
        <f>Sales_Data17[[#This Row],[Line Total]]-(Sales_Data17[[#This Row],[Total Unit Cost]]*Sales_Data17[[#This Row],[Order Quantity]])</f>
        <v>803.24066666666658</v>
      </c>
      <c r="R6050" s="1" t="str">
        <f>TEXT(Sales_Data17[[#This Row],[OrderDate]],"MMM")</f>
        <v>Oct</v>
      </c>
      <c r="S6050" s="1" t="str">
        <f t="shared" si="94"/>
        <v>2015</v>
      </c>
    </row>
    <row r="6051" spans="1:19">
      <c r="A6051" t="s">
        <v>6074</v>
      </c>
      <c r="B6051" s="2">
        <v>42287</v>
      </c>
      <c r="C6051" s="2" t="str">
        <f>VLOOKUP(Sales_Data17[[#This Row],[Customer Name Index]],Customer_Data[#All],2,0)</f>
        <v>3LAB, Ltd</v>
      </c>
      <c r="D6051">
        <v>16</v>
      </c>
      <c r="E6051" t="s">
        <v>4</v>
      </c>
      <c r="F6051" t="s">
        <v>8168</v>
      </c>
      <c r="G6051" t="s">
        <v>8025</v>
      </c>
      <c r="H6051" t="str">
        <f>VLOOKUP(Sales_Data17[[#This Row],[Delivery Region Index]],Regions_Table[#All],2,0)</f>
        <v>Queensland</v>
      </c>
      <c r="I6051" t="str">
        <f>VLOOKUP(Sales_Data17[[#This Row],[Delivery Region Index]],Regions_Table[#All],3,0)</f>
        <v>Toowoomba</v>
      </c>
      <c r="J6051">
        <v>44</v>
      </c>
      <c r="K6051">
        <v>7</v>
      </c>
      <c r="L6051" t="str">
        <f>VLOOKUP(Sales_Data17[[#This Row],[Product Description Index]],Products_Data[#All],2,0)</f>
        <v>Dress Shirts</v>
      </c>
      <c r="M6051">
        <v>4</v>
      </c>
      <c r="N6051" s="9">
        <v>113.90000000000002</v>
      </c>
      <c r="O6051" s="9">
        <f>Sales_Data17[[#This Row],[Order Quantity]]*Sales_Data17[[#This Row],[Unit Price]]</f>
        <v>455.60000000000008</v>
      </c>
      <c r="P6051" s="9">
        <v>93.39800000000001</v>
      </c>
      <c r="Q6051" s="9">
        <f>Sales_Data17[[#This Row],[Line Total]]-(Sales_Data17[[#This Row],[Total Unit Cost]]*Sales_Data17[[#This Row],[Order Quantity]])</f>
        <v>82.008000000000038</v>
      </c>
      <c r="R6051" s="1" t="str">
        <f>TEXT(Sales_Data17[[#This Row],[OrderDate]],"MMM")</f>
        <v>Oct</v>
      </c>
      <c r="S6051" s="1" t="str">
        <f t="shared" si="94"/>
        <v>2015</v>
      </c>
    </row>
    <row r="6052" spans="1:19">
      <c r="A6052" t="s">
        <v>6075</v>
      </c>
      <c r="B6052" s="2">
        <v>42288</v>
      </c>
      <c r="C6052" s="2" t="str">
        <f>VLOOKUP(Sales_Data17[[#This Row],[Customer Name Index]],Customer_Data[#All],2,0)</f>
        <v>Rochester Ltd</v>
      </c>
      <c r="D6052">
        <v>15</v>
      </c>
      <c r="E6052" t="s">
        <v>4</v>
      </c>
      <c r="F6052" t="s">
        <v>8168</v>
      </c>
      <c r="G6052" t="s">
        <v>8025</v>
      </c>
      <c r="H6052" t="str">
        <f>VLOOKUP(Sales_Data17[[#This Row],[Delivery Region Index]],Regions_Table[#All],2,0)</f>
        <v>Queensland</v>
      </c>
      <c r="I6052" t="str">
        <f>VLOOKUP(Sales_Data17[[#This Row],[Delivery Region Index]],Regions_Table[#All],3,0)</f>
        <v>Sunshine Coast</v>
      </c>
      <c r="J6052">
        <v>42</v>
      </c>
      <c r="K6052">
        <v>6</v>
      </c>
      <c r="L6052" t="str">
        <f>VLOOKUP(Sales_Data17[[#This Row],[Product Description Index]],Products_Data[#All],2,0)</f>
        <v>Socks</v>
      </c>
      <c r="M6052">
        <v>8</v>
      </c>
      <c r="N6052" s="9">
        <v>422.1</v>
      </c>
      <c r="O6052" s="9">
        <f>Sales_Data17[[#This Row],[Order Quantity]]*Sales_Data17[[#This Row],[Unit Price]]</f>
        <v>3376.8</v>
      </c>
      <c r="P6052" s="9">
        <v>287.02800000000002</v>
      </c>
      <c r="Q6052" s="9">
        <f>Sales_Data17[[#This Row],[Line Total]]-(Sales_Data17[[#This Row],[Total Unit Cost]]*Sales_Data17[[#This Row],[Order Quantity]])</f>
        <v>1080.576</v>
      </c>
      <c r="R6052" s="1" t="str">
        <f>TEXT(Sales_Data17[[#This Row],[OrderDate]],"MMM")</f>
        <v>Oct</v>
      </c>
      <c r="S6052" s="1" t="str">
        <f t="shared" si="94"/>
        <v>2015</v>
      </c>
    </row>
    <row r="6053" spans="1:19">
      <c r="A6053" t="s">
        <v>6076</v>
      </c>
      <c r="B6053" s="2">
        <v>42288</v>
      </c>
      <c r="C6053" s="2" t="str">
        <f>VLOOKUP(Sales_Data17[[#This Row],[Customer Name Index]],Customer_Data[#All],2,0)</f>
        <v xml:space="preserve">Ei </v>
      </c>
      <c r="D6053">
        <v>9</v>
      </c>
      <c r="E6053" t="s">
        <v>4</v>
      </c>
      <c r="F6053" t="s">
        <v>8168</v>
      </c>
      <c r="G6053" t="s">
        <v>8027</v>
      </c>
      <c r="H6053" t="str">
        <f>VLOOKUP(Sales_Data17[[#This Row],[Delivery Region Index]],Regions_Table[#All],2,0)</f>
        <v>Queensland</v>
      </c>
      <c r="I6053" t="str">
        <f>VLOOKUP(Sales_Data17[[#This Row],[Delivery Region Index]],Regions_Table[#All],3,0)</f>
        <v>Brisbane</v>
      </c>
      <c r="J6053">
        <v>26</v>
      </c>
      <c r="K6053">
        <v>4</v>
      </c>
      <c r="L6053" t="str">
        <f>VLOOKUP(Sales_Data17[[#This Row],[Product Description Index]],Products_Data[#All],2,0)</f>
        <v>Jeans</v>
      </c>
      <c r="M6053">
        <v>9</v>
      </c>
      <c r="N6053" s="9">
        <v>263.53333333333336</v>
      </c>
      <c r="O6053" s="9">
        <f>Sales_Data17[[#This Row],[Order Quantity]]*Sales_Data17[[#This Row],[Unit Price]]</f>
        <v>2371.8000000000002</v>
      </c>
      <c r="P6053" s="9">
        <v>115.95466666666668</v>
      </c>
      <c r="Q6053" s="9">
        <f>Sales_Data17[[#This Row],[Line Total]]-(Sales_Data17[[#This Row],[Total Unit Cost]]*Sales_Data17[[#This Row],[Order Quantity]])</f>
        <v>1328.2080000000001</v>
      </c>
      <c r="R6053" s="1" t="str">
        <f>TEXT(Sales_Data17[[#This Row],[OrderDate]],"MMM")</f>
        <v>Oct</v>
      </c>
      <c r="S6053" s="1" t="str">
        <f t="shared" si="94"/>
        <v>2015</v>
      </c>
    </row>
    <row r="6054" spans="1:19">
      <c r="A6054" t="s">
        <v>6077</v>
      </c>
      <c r="B6054" s="2">
        <v>42288</v>
      </c>
      <c r="C6054" s="2" t="str">
        <f>VLOOKUP(Sales_Data17[[#This Row],[Customer Name Index]],Customer_Data[#All],2,0)</f>
        <v xml:space="preserve">WakeFern </v>
      </c>
      <c r="D6054">
        <v>2</v>
      </c>
      <c r="E6054" t="s">
        <v>4</v>
      </c>
      <c r="F6054" t="s">
        <v>8168</v>
      </c>
      <c r="G6054" t="s">
        <v>8027</v>
      </c>
      <c r="H6054" t="str">
        <f>VLOOKUP(Sales_Data17[[#This Row],[Delivery Region Index]],Regions_Table[#All],2,0)</f>
        <v>New South Wales</v>
      </c>
      <c r="I6054" t="str">
        <f>VLOOKUP(Sales_Data17[[#This Row],[Delivery Region Index]],Regions_Table[#All],3,0)</f>
        <v>Cessnock</v>
      </c>
      <c r="J6054">
        <v>6</v>
      </c>
      <c r="K6054">
        <v>1</v>
      </c>
      <c r="L6054" t="str">
        <f>VLOOKUP(Sales_Data17[[#This Row],[Product Description Index]],Products_Data[#All],2,0)</f>
        <v>Shirts</v>
      </c>
      <c r="M6054">
        <v>7</v>
      </c>
      <c r="N6054" s="9">
        <v>119.85555555555555</v>
      </c>
      <c r="O6054" s="9">
        <f>Sales_Data17[[#This Row],[Order Quantity]]*Sales_Data17[[#This Row],[Unit Price]]</f>
        <v>838.98888888888882</v>
      </c>
      <c r="P6054" s="9">
        <v>94.685888888888897</v>
      </c>
      <c r="Q6054" s="9">
        <f>Sales_Data17[[#This Row],[Line Total]]-(Sales_Data17[[#This Row],[Total Unit Cost]]*Sales_Data17[[#This Row],[Order Quantity]])</f>
        <v>176.18766666666659</v>
      </c>
      <c r="R6054" s="1" t="str">
        <f>TEXT(Sales_Data17[[#This Row],[OrderDate]],"MMM")</f>
        <v>Oct</v>
      </c>
      <c r="S6054" s="1" t="str">
        <f t="shared" si="94"/>
        <v>2015</v>
      </c>
    </row>
    <row r="6055" spans="1:19">
      <c r="A6055" t="s">
        <v>6078</v>
      </c>
      <c r="B6055" s="2">
        <v>42288</v>
      </c>
      <c r="C6055" s="2" t="str">
        <f>VLOOKUP(Sales_Data17[[#This Row],[Customer Name Index]],Customer_Data[#All],2,0)</f>
        <v>Ole Group</v>
      </c>
      <c r="D6055">
        <v>13</v>
      </c>
      <c r="E6055" t="s">
        <v>4</v>
      </c>
      <c r="F6055" t="s">
        <v>8168</v>
      </c>
      <c r="G6055" t="s">
        <v>8026</v>
      </c>
      <c r="H6055" t="str">
        <f>VLOOKUP(Sales_Data17[[#This Row],[Delivery Region Index]],Regions_Table[#All],2,0)</f>
        <v>Queensland</v>
      </c>
      <c r="I6055" t="str">
        <f>VLOOKUP(Sales_Data17[[#This Row],[Delivery Region Index]],Regions_Table[#All],3,0)</f>
        <v>Maryborough</v>
      </c>
      <c r="J6055">
        <v>37</v>
      </c>
      <c r="K6055">
        <v>6</v>
      </c>
      <c r="L6055" t="str">
        <f>VLOOKUP(Sales_Data17[[#This Row],[Product Description Index]],Products_Data[#All],2,0)</f>
        <v>Socks</v>
      </c>
      <c r="M6055">
        <v>6</v>
      </c>
      <c r="N6055" s="9">
        <v>105.71111111111111</v>
      </c>
      <c r="O6055" s="9">
        <f>Sales_Data17[[#This Row],[Order Quantity]]*Sales_Data17[[#This Row],[Unit Price]]</f>
        <v>634.26666666666665</v>
      </c>
      <c r="P6055" s="9">
        <v>47.57</v>
      </c>
      <c r="Q6055" s="9">
        <f>Sales_Data17[[#This Row],[Line Total]]-(Sales_Data17[[#This Row],[Total Unit Cost]]*Sales_Data17[[#This Row],[Order Quantity]])</f>
        <v>348.84666666666664</v>
      </c>
      <c r="R6055" s="1" t="str">
        <f>TEXT(Sales_Data17[[#This Row],[OrderDate]],"MMM")</f>
        <v>Oct</v>
      </c>
      <c r="S6055" s="1" t="str">
        <f t="shared" si="94"/>
        <v>2015</v>
      </c>
    </row>
    <row r="6056" spans="1:19">
      <c r="A6056" t="s">
        <v>6079</v>
      </c>
      <c r="B6056" s="2">
        <v>42288</v>
      </c>
      <c r="C6056" s="2" t="str">
        <f>VLOOKUP(Sales_Data17[[#This Row],[Customer Name Index]],Customer_Data[#All],2,0)</f>
        <v>3LAB, Ltd</v>
      </c>
      <c r="D6056">
        <v>16</v>
      </c>
      <c r="E6056" t="s">
        <v>4</v>
      </c>
      <c r="F6056" t="s">
        <v>8168</v>
      </c>
      <c r="G6056" t="s">
        <v>8025</v>
      </c>
      <c r="H6056" t="str">
        <f>VLOOKUP(Sales_Data17[[#This Row],[Delivery Region Index]],Regions_Table[#All],2,0)</f>
        <v>Queensland</v>
      </c>
      <c r="I6056" t="str">
        <f>VLOOKUP(Sales_Data17[[#This Row],[Delivery Region Index]],Regions_Table[#All],3,0)</f>
        <v>Townsville</v>
      </c>
      <c r="J6056">
        <v>45</v>
      </c>
      <c r="K6056">
        <v>7</v>
      </c>
      <c r="L6056" t="str">
        <f>VLOOKUP(Sales_Data17[[#This Row],[Product Description Index]],Products_Data[#All],2,0)</f>
        <v>Dress Shirts</v>
      </c>
      <c r="M6056">
        <v>9</v>
      </c>
      <c r="N6056" s="9">
        <v>138.46666666666667</v>
      </c>
      <c r="O6056" s="9">
        <f>Sales_Data17[[#This Row],[Order Quantity]]*Sales_Data17[[#This Row],[Unit Price]]</f>
        <v>1246.2</v>
      </c>
      <c r="P6056" s="9">
        <v>63.694666666666677</v>
      </c>
      <c r="Q6056" s="9">
        <f>Sales_Data17[[#This Row],[Line Total]]-(Sales_Data17[[#This Row],[Total Unit Cost]]*Sales_Data17[[#This Row],[Order Quantity]])</f>
        <v>672.94799999999998</v>
      </c>
      <c r="R6056" s="1" t="str">
        <f>TEXT(Sales_Data17[[#This Row],[OrderDate]],"MMM")</f>
        <v>Oct</v>
      </c>
      <c r="S6056" s="1" t="str">
        <f t="shared" si="94"/>
        <v>2015</v>
      </c>
    </row>
    <row r="6057" spans="1:19">
      <c r="A6057" t="s">
        <v>6080</v>
      </c>
      <c r="B6057" s="2">
        <v>42288</v>
      </c>
      <c r="C6057" s="2" t="str">
        <f>VLOOKUP(Sales_Data17[[#This Row],[Customer Name Index]],Customer_Data[#All],2,0)</f>
        <v>21st Ltd</v>
      </c>
      <c r="D6057">
        <v>10</v>
      </c>
      <c r="E6057" t="s">
        <v>4</v>
      </c>
      <c r="F6057" t="s">
        <v>8168</v>
      </c>
      <c r="G6057" t="s">
        <v>8026</v>
      </c>
      <c r="H6057" t="str">
        <f>VLOOKUP(Sales_Data17[[#This Row],[Delivery Region Index]],Regions_Table[#All],2,0)</f>
        <v>Queensland</v>
      </c>
      <c r="I6057" t="str">
        <f>VLOOKUP(Sales_Data17[[#This Row],[Delivery Region Index]],Regions_Table[#All],3,0)</f>
        <v>Cairns</v>
      </c>
      <c r="J6057">
        <v>28</v>
      </c>
      <c r="K6057">
        <v>4</v>
      </c>
      <c r="L6057" t="str">
        <f>VLOOKUP(Sales_Data17[[#This Row],[Product Description Index]],Products_Data[#All],2,0)</f>
        <v>Jeans</v>
      </c>
      <c r="M6057">
        <v>3</v>
      </c>
      <c r="N6057" s="9">
        <v>203.97777777777776</v>
      </c>
      <c r="O6057" s="9">
        <f>Sales_Data17[[#This Row],[Order Quantity]]*Sales_Data17[[#This Row],[Unit Price]]</f>
        <v>611.93333333333328</v>
      </c>
      <c r="P6057" s="9">
        <v>108.10822222222222</v>
      </c>
      <c r="Q6057" s="9">
        <f>Sales_Data17[[#This Row],[Line Total]]-(Sales_Data17[[#This Row],[Total Unit Cost]]*Sales_Data17[[#This Row],[Order Quantity]])</f>
        <v>287.60866666666664</v>
      </c>
      <c r="R6057" s="1" t="str">
        <f>TEXT(Sales_Data17[[#This Row],[OrderDate]],"MMM")</f>
        <v>Oct</v>
      </c>
      <c r="S6057" s="1" t="str">
        <f t="shared" si="94"/>
        <v>2015</v>
      </c>
    </row>
    <row r="6058" spans="1:19">
      <c r="A6058" t="s">
        <v>6081</v>
      </c>
      <c r="B6058" s="2">
        <v>42288</v>
      </c>
      <c r="C6058" s="2" t="str">
        <f>VLOOKUP(Sales_Data17[[#This Row],[Customer Name Index]],Customer_Data[#All],2,0)</f>
        <v xml:space="preserve">Linde </v>
      </c>
      <c r="D6058">
        <v>14</v>
      </c>
      <c r="E6058" t="s">
        <v>2</v>
      </c>
      <c r="F6058" t="s">
        <v>8168</v>
      </c>
      <c r="G6058" t="s">
        <v>8026</v>
      </c>
      <c r="H6058" t="str">
        <f>VLOOKUP(Sales_Data17[[#This Row],[Delivery Region Index]],Regions_Table[#All],2,0)</f>
        <v>Queensland</v>
      </c>
      <c r="I6058" t="str">
        <f>VLOOKUP(Sales_Data17[[#This Row],[Delivery Region Index]],Regions_Table[#All],3,0)</f>
        <v>Rockhampton</v>
      </c>
      <c r="J6058">
        <v>41</v>
      </c>
      <c r="K6058">
        <v>6</v>
      </c>
      <c r="L6058" t="str">
        <f>VLOOKUP(Sales_Data17[[#This Row],[Product Description Index]],Products_Data[#All],2,0)</f>
        <v>Socks</v>
      </c>
      <c r="M6058">
        <v>9</v>
      </c>
      <c r="N6058" s="9">
        <v>632.77777777777783</v>
      </c>
      <c r="O6058" s="9">
        <f>Sales_Data17[[#This Row],[Order Quantity]]*Sales_Data17[[#This Row],[Unit Price]]</f>
        <v>5695</v>
      </c>
      <c r="P6058" s="9">
        <v>316.38888888888891</v>
      </c>
      <c r="Q6058" s="9">
        <f>Sales_Data17[[#This Row],[Line Total]]-(Sales_Data17[[#This Row],[Total Unit Cost]]*Sales_Data17[[#This Row],[Order Quantity]])</f>
        <v>2847.5</v>
      </c>
      <c r="R6058" s="1" t="str">
        <f>TEXT(Sales_Data17[[#This Row],[OrderDate]],"MMM")</f>
        <v>Oct</v>
      </c>
      <c r="S6058" s="1" t="str">
        <f t="shared" si="94"/>
        <v>2015</v>
      </c>
    </row>
    <row r="6059" spans="1:19">
      <c r="A6059" t="s">
        <v>6082</v>
      </c>
      <c r="B6059" s="2">
        <v>42288</v>
      </c>
      <c r="C6059" s="2" t="str">
        <f>VLOOKUP(Sales_Data17[[#This Row],[Customer Name Index]],Customer_Data[#All],2,0)</f>
        <v xml:space="preserve">Qualitest </v>
      </c>
      <c r="D6059">
        <v>19</v>
      </c>
      <c r="E6059" t="s">
        <v>4</v>
      </c>
      <c r="F6059" t="s">
        <v>8168</v>
      </c>
      <c r="G6059" t="s">
        <v>8028</v>
      </c>
      <c r="H6059" t="str">
        <f>VLOOKUP(Sales_Data17[[#This Row],[Delivery Region Index]],Regions_Table[#All],2,0)</f>
        <v>Victoria</v>
      </c>
      <c r="I6059" t="str">
        <f>VLOOKUP(Sales_Data17[[#This Row],[Delivery Region Index]],Regions_Table[#All],3,0)</f>
        <v>Shepparton</v>
      </c>
      <c r="J6059">
        <v>54</v>
      </c>
      <c r="K6059">
        <v>8</v>
      </c>
      <c r="L6059" t="str">
        <f>VLOOKUP(Sales_Data17[[#This Row],[Product Description Index]],Products_Data[#All],2,0)</f>
        <v>Shoes</v>
      </c>
      <c r="M6059">
        <v>5</v>
      </c>
      <c r="N6059" s="9">
        <v>100.5</v>
      </c>
      <c r="O6059" s="9">
        <f>Sales_Data17[[#This Row],[Order Quantity]]*Sales_Data17[[#This Row],[Unit Price]]</f>
        <v>502.5</v>
      </c>
      <c r="P6059" s="9">
        <v>58.29</v>
      </c>
      <c r="Q6059" s="9">
        <f>Sales_Data17[[#This Row],[Line Total]]-(Sales_Data17[[#This Row],[Total Unit Cost]]*Sales_Data17[[#This Row],[Order Quantity]])</f>
        <v>211.05</v>
      </c>
      <c r="R6059" s="1" t="str">
        <f>TEXT(Sales_Data17[[#This Row],[OrderDate]],"MMM")</f>
        <v>Oct</v>
      </c>
      <c r="S6059" s="1" t="str">
        <f t="shared" si="94"/>
        <v>2015</v>
      </c>
    </row>
    <row r="6060" spans="1:19">
      <c r="A6060" t="s">
        <v>6083</v>
      </c>
      <c r="B6060" s="2">
        <v>42289</v>
      </c>
      <c r="C6060" s="2" t="str">
        <f>VLOOKUP(Sales_Data17[[#This Row],[Customer Name Index]],Customer_Data[#All],2,0)</f>
        <v>3LAB, Ltd</v>
      </c>
      <c r="D6060">
        <v>16</v>
      </c>
      <c r="E6060" t="s">
        <v>4</v>
      </c>
      <c r="F6060" t="s">
        <v>8168</v>
      </c>
      <c r="G6060" t="s">
        <v>8025</v>
      </c>
      <c r="H6060" t="str">
        <f>VLOOKUP(Sales_Data17[[#This Row],[Delivery Region Index]],Regions_Table[#All],2,0)</f>
        <v>Queensland</v>
      </c>
      <c r="I6060" t="str">
        <f>VLOOKUP(Sales_Data17[[#This Row],[Delivery Region Index]],Regions_Table[#All],3,0)</f>
        <v>Toowoomba</v>
      </c>
      <c r="J6060">
        <v>44</v>
      </c>
      <c r="K6060">
        <v>7</v>
      </c>
      <c r="L6060" t="str">
        <f>VLOOKUP(Sales_Data17[[#This Row],[Product Description Index]],Products_Data[#All],2,0)</f>
        <v>Dress Shirts</v>
      </c>
      <c r="M6060">
        <v>2</v>
      </c>
      <c r="N6060" s="9">
        <v>440.71111111111111</v>
      </c>
      <c r="O6060" s="9">
        <f>Sales_Data17[[#This Row],[Order Quantity]]*Sales_Data17[[#This Row],[Unit Price]]</f>
        <v>881.42222222222222</v>
      </c>
      <c r="P6060" s="9">
        <v>255.61244444444441</v>
      </c>
      <c r="Q6060" s="9">
        <f>Sales_Data17[[#This Row],[Line Total]]-(Sales_Data17[[#This Row],[Total Unit Cost]]*Sales_Data17[[#This Row],[Order Quantity]])</f>
        <v>370.1973333333334</v>
      </c>
      <c r="R6060" s="1" t="str">
        <f>TEXT(Sales_Data17[[#This Row],[OrderDate]],"MMM")</f>
        <v>Oct</v>
      </c>
      <c r="S6060" s="1" t="str">
        <f t="shared" si="94"/>
        <v>2015</v>
      </c>
    </row>
    <row r="6061" spans="1:19">
      <c r="A6061" t="s">
        <v>6084</v>
      </c>
      <c r="B6061" s="2">
        <v>42289</v>
      </c>
      <c r="C6061" s="2" t="str">
        <f>VLOOKUP(Sales_Data17[[#This Row],[Customer Name Index]],Customer_Data[#All],2,0)</f>
        <v>ETUDE Ltd</v>
      </c>
      <c r="D6061">
        <v>4</v>
      </c>
      <c r="E6061" t="s">
        <v>3</v>
      </c>
      <c r="F6061" t="s">
        <v>8168</v>
      </c>
      <c r="G6061" t="s">
        <v>8027</v>
      </c>
      <c r="H6061" t="str">
        <f>VLOOKUP(Sales_Data17[[#This Row],[Delivery Region Index]],Regions_Table[#All],2,0)</f>
        <v>New South Wales</v>
      </c>
      <c r="I6061" t="str">
        <f>VLOOKUP(Sales_Data17[[#This Row],[Delivery Region Index]],Regions_Table[#All],3,0)</f>
        <v>Grafton</v>
      </c>
      <c r="J6061">
        <v>11</v>
      </c>
      <c r="K6061">
        <v>2</v>
      </c>
      <c r="L6061" t="str">
        <f>VLOOKUP(Sales_Data17[[#This Row],[Product Description Index]],Products_Data[#All],2,0)</f>
        <v>Pants</v>
      </c>
      <c r="M6061">
        <v>2</v>
      </c>
      <c r="N6061" s="9">
        <v>121.34444444444446</v>
      </c>
      <c r="O6061" s="9">
        <f>Sales_Data17[[#This Row],[Order Quantity]]*Sales_Data17[[#This Row],[Unit Price]]</f>
        <v>242.68888888888893</v>
      </c>
      <c r="P6061" s="9">
        <v>76.447000000000017</v>
      </c>
      <c r="Q6061" s="9">
        <f>Sales_Data17[[#This Row],[Line Total]]-(Sales_Data17[[#This Row],[Total Unit Cost]]*Sales_Data17[[#This Row],[Order Quantity]])</f>
        <v>89.794888888888892</v>
      </c>
      <c r="R6061" s="1" t="str">
        <f>TEXT(Sales_Data17[[#This Row],[OrderDate]],"MMM")</f>
        <v>Oct</v>
      </c>
      <c r="S6061" s="1" t="str">
        <f t="shared" si="94"/>
        <v>2015</v>
      </c>
    </row>
    <row r="6062" spans="1:19">
      <c r="A6062" t="s">
        <v>6085</v>
      </c>
      <c r="B6062" s="2">
        <v>42289</v>
      </c>
      <c r="C6062" s="2" t="str">
        <f>VLOOKUP(Sales_Data17[[#This Row],[Customer Name Index]],Customer_Data[#All],2,0)</f>
        <v>Eminence Corp</v>
      </c>
      <c r="D6062">
        <v>18</v>
      </c>
      <c r="E6062" t="s">
        <v>4</v>
      </c>
      <c r="F6062" t="s">
        <v>8168</v>
      </c>
      <c r="G6062" t="s">
        <v>8025</v>
      </c>
      <c r="H6062" t="str">
        <f>VLOOKUP(Sales_Data17[[#This Row],[Delivery Region Index]],Regions_Table[#All],2,0)</f>
        <v>Victoria</v>
      </c>
      <c r="I6062" t="str">
        <f>VLOOKUP(Sales_Data17[[#This Row],[Delivery Region Index]],Regions_Table[#All],3,0)</f>
        <v>Geelong</v>
      </c>
      <c r="J6062">
        <v>51</v>
      </c>
      <c r="K6062">
        <v>7</v>
      </c>
      <c r="L6062" t="str">
        <f>VLOOKUP(Sales_Data17[[#This Row],[Product Description Index]],Products_Data[#All],2,0)</f>
        <v>Dress Shirts</v>
      </c>
      <c r="M6062">
        <v>1</v>
      </c>
      <c r="N6062" s="9">
        <v>123.57777777777778</v>
      </c>
      <c r="O6062" s="9">
        <f>Sales_Data17[[#This Row],[Order Quantity]]*Sales_Data17[[#This Row],[Unit Price]]</f>
        <v>123.57777777777778</v>
      </c>
      <c r="P6062" s="9">
        <v>90.211777777777783</v>
      </c>
      <c r="Q6062" s="9">
        <f>Sales_Data17[[#This Row],[Line Total]]-(Sales_Data17[[#This Row],[Total Unit Cost]]*Sales_Data17[[#This Row],[Order Quantity]])</f>
        <v>33.366</v>
      </c>
      <c r="R6062" s="1" t="str">
        <f>TEXT(Sales_Data17[[#This Row],[OrderDate]],"MMM")</f>
        <v>Oct</v>
      </c>
      <c r="S6062" s="1" t="str">
        <f t="shared" si="94"/>
        <v>2015</v>
      </c>
    </row>
    <row r="6063" spans="1:19">
      <c r="A6063" t="s">
        <v>6086</v>
      </c>
      <c r="B6063" s="2">
        <v>42289</v>
      </c>
      <c r="C6063" s="2" t="str">
        <f>VLOOKUP(Sales_Data17[[#This Row],[Customer Name Index]],Customer_Data[#All],2,0)</f>
        <v>3LAB, Ltd</v>
      </c>
      <c r="D6063">
        <v>16</v>
      </c>
      <c r="E6063" t="s">
        <v>4</v>
      </c>
      <c r="F6063" t="s">
        <v>8168</v>
      </c>
      <c r="G6063" t="s">
        <v>8025</v>
      </c>
      <c r="H6063" t="str">
        <f>VLOOKUP(Sales_Data17[[#This Row],[Delivery Region Index]],Regions_Table[#All],2,0)</f>
        <v>South Australia</v>
      </c>
      <c r="I6063" t="str">
        <f>VLOOKUP(Sales_Data17[[#This Row],[Delivery Region Index]],Regions_Table[#All],3,0)</f>
        <v>Adelaide</v>
      </c>
      <c r="J6063">
        <v>46</v>
      </c>
      <c r="K6063">
        <v>7</v>
      </c>
      <c r="L6063" t="str">
        <f>VLOOKUP(Sales_Data17[[#This Row],[Product Description Index]],Products_Data[#All],2,0)</f>
        <v>Dress Shirts</v>
      </c>
      <c r="M6063">
        <v>7</v>
      </c>
      <c r="N6063" s="9">
        <v>440.71111111111111</v>
      </c>
      <c r="O6063" s="9">
        <f>Sales_Data17[[#This Row],[Order Quantity]]*Sales_Data17[[#This Row],[Unit Price]]</f>
        <v>3084.9777777777776</v>
      </c>
      <c r="P6063" s="9">
        <v>321.71911111111115</v>
      </c>
      <c r="Q6063" s="9">
        <f>Sales_Data17[[#This Row],[Line Total]]-(Sales_Data17[[#This Row],[Total Unit Cost]]*Sales_Data17[[#This Row],[Order Quantity]])</f>
        <v>832.94399999999951</v>
      </c>
      <c r="R6063" s="1" t="str">
        <f>TEXT(Sales_Data17[[#This Row],[OrderDate]],"MMM")</f>
        <v>Oct</v>
      </c>
      <c r="S6063" s="1" t="str">
        <f t="shared" si="94"/>
        <v>2015</v>
      </c>
    </row>
    <row r="6064" spans="1:19">
      <c r="A6064" t="s">
        <v>6087</v>
      </c>
      <c r="B6064" s="2">
        <v>42289</v>
      </c>
      <c r="C6064" s="2" t="str">
        <f>VLOOKUP(Sales_Data17[[#This Row],[Customer Name Index]],Customer_Data[#All],2,0)</f>
        <v>PEDIFIX, Corp</v>
      </c>
      <c r="D6064">
        <v>6</v>
      </c>
      <c r="E6064" t="s">
        <v>4</v>
      </c>
      <c r="F6064" t="s">
        <v>8168</v>
      </c>
      <c r="G6064" t="s">
        <v>8027</v>
      </c>
      <c r="H6064" t="str">
        <f>VLOOKUP(Sales_Data17[[#This Row],[Delivery Region Index]],Regions_Table[#All],2,0)</f>
        <v>New South Wales</v>
      </c>
      <c r="I6064" t="str">
        <f>VLOOKUP(Sales_Data17[[#This Row],[Delivery Region Index]],Regions_Table[#All],3,0)</f>
        <v>Nowra</v>
      </c>
      <c r="J6064">
        <v>17</v>
      </c>
      <c r="K6064">
        <v>3</v>
      </c>
      <c r="L6064" t="str">
        <f>VLOOKUP(Sales_Data17[[#This Row],[Product Description Index]],Products_Data[#All],2,0)</f>
        <v>Sunglasses</v>
      </c>
      <c r="M6064">
        <v>8</v>
      </c>
      <c r="N6064" s="9">
        <v>117.62222222222223</v>
      </c>
      <c r="O6064" s="9">
        <f>Sales_Data17[[#This Row],[Order Quantity]]*Sales_Data17[[#This Row],[Unit Price]]</f>
        <v>940.97777777777787</v>
      </c>
      <c r="P6064" s="9">
        <v>58.811111111111117</v>
      </c>
      <c r="Q6064" s="9">
        <f>Sales_Data17[[#This Row],[Line Total]]-(Sales_Data17[[#This Row],[Total Unit Cost]]*Sales_Data17[[#This Row],[Order Quantity]])</f>
        <v>470.48888888888894</v>
      </c>
      <c r="R6064" s="1" t="str">
        <f>TEXT(Sales_Data17[[#This Row],[OrderDate]],"MMM")</f>
        <v>Oct</v>
      </c>
      <c r="S6064" s="1" t="str">
        <f t="shared" si="94"/>
        <v>2015</v>
      </c>
    </row>
    <row r="6065" spans="1:19">
      <c r="A6065" t="s">
        <v>6088</v>
      </c>
      <c r="B6065" s="2">
        <v>42289</v>
      </c>
      <c r="C6065" s="2" t="str">
        <f>VLOOKUP(Sales_Data17[[#This Row],[Customer Name Index]],Customer_Data[#All],2,0)</f>
        <v>Apollo Ltd</v>
      </c>
      <c r="D6065">
        <v>11</v>
      </c>
      <c r="E6065" t="s">
        <v>2</v>
      </c>
      <c r="F6065" t="s">
        <v>8168</v>
      </c>
      <c r="G6065" t="s">
        <v>8026</v>
      </c>
      <c r="H6065" t="str">
        <f>VLOOKUP(Sales_Data17[[#This Row],[Delivery Region Index]],Regions_Table[#All],2,0)</f>
        <v>Queensland</v>
      </c>
      <c r="I6065" t="str">
        <f>VLOOKUP(Sales_Data17[[#This Row],[Delivery Region Index]],Regions_Table[#All],3,0)</f>
        <v>Gold Coast</v>
      </c>
      <c r="J6065">
        <v>31</v>
      </c>
      <c r="K6065">
        <v>5</v>
      </c>
      <c r="L6065" t="str">
        <f>VLOOKUP(Sales_Data17[[#This Row],[Product Description Index]],Products_Data[#All],2,0)</f>
        <v>Hats</v>
      </c>
      <c r="M6065">
        <v>1</v>
      </c>
      <c r="N6065" s="9">
        <v>442.20000000000005</v>
      </c>
      <c r="O6065" s="9">
        <f>Sales_Data17[[#This Row],[Order Quantity]]*Sales_Data17[[#This Row],[Unit Price]]</f>
        <v>442.20000000000005</v>
      </c>
      <c r="P6065" s="9">
        <v>367.02600000000001</v>
      </c>
      <c r="Q6065" s="9">
        <f>Sales_Data17[[#This Row],[Line Total]]-(Sales_Data17[[#This Row],[Total Unit Cost]]*Sales_Data17[[#This Row],[Order Quantity]])</f>
        <v>75.174000000000035</v>
      </c>
      <c r="R6065" s="1" t="str">
        <f>TEXT(Sales_Data17[[#This Row],[OrderDate]],"MMM")</f>
        <v>Oct</v>
      </c>
      <c r="S6065" s="1" t="str">
        <f t="shared" si="94"/>
        <v>2015</v>
      </c>
    </row>
    <row r="6066" spans="1:19">
      <c r="A6066" t="s">
        <v>6089</v>
      </c>
      <c r="B6066" s="2">
        <v>42289</v>
      </c>
      <c r="C6066" s="2" t="str">
        <f>VLOOKUP(Sales_Data17[[#This Row],[Customer Name Index]],Customer_Data[#All],2,0)</f>
        <v>PEDIFIX, Corp</v>
      </c>
      <c r="D6066">
        <v>6</v>
      </c>
      <c r="E6066" t="s">
        <v>4</v>
      </c>
      <c r="F6066" t="s">
        <v>8168</v>
      </c>
      <c r="G6066" t="s">
        <v>8027</v>
      </c>
      <c r="H6066" t="str">
        <f>VLOOKUP(Sales_Data17[[#This Row],[Delivery Region Index]],Regions_Table[#All],2,0)</f>
        <v>New South Wales</v>
      </c>
      <c r="I6066" t="str">
        <f>VLOOKUP(Sales_Data17[[#This Row],[Delivery Region Index]],Regions_Table[#All],3,0)</f>
        <v>Newcastle</v>
      </c>
      <c r="J6066">
        <v>16</v>
      </c>
      <c r="K6066">
        <v>3</v>
      </c>
      <c r="L6066" t="str">
        <f>VLOOKUP(Sales_Data17[[#This Row],[Product Description Index]],Products_Data[#All],2,0)</f>
        <v>Sunglasses</v>
      </c>
      <c r="M6066">
        <v>4</v>
      </c>
      <c r="N6066" s="9">
        <v>26.8</v>
      </c>
      <c r="O6066" s="9">
        <f>Sales_Data17[[#This Row],[Order Quantity]]*Sales_Data17[[#This Row],[Unit Price]]</f>
        <v>107.2</v>
      </c>
      <c r="P6066" s="9">
        <v>11.524000000000001</v>
      </c>
      <c r="Q6066" s="9">
        <f>Sales_Data17[[#This Row],[Line Total]]-(Sales_Data17[[#This Row],[Total Unit Cost]]*Sales_Data17[[#This Row],[Order Quantity]])</f>
        <v>61.103999999999999</v>
      </c>
      <c r="R6066" s="1" t="str">
        <f>TEXT(Sales_Data17[[#This Row],[OrderDate]],"MMM")</f>
        <v>Oct</v>
      </c>
      <c r="S6066" s="1" t="str">
        <f t="shared" si="94"/>
        <v>2015</v>
      </c>
    </row>
    <row r="6067" spans="1:19">
      <c r="A6067" t="s">
        <v>6090</v>
      </c>
      <c r="B6067" s="2">
        <v>42289</v>
      </c>
      <c r="C6067" s="2" t="str">
        <f>VLOOKUP(Sales_Data17[[#This Row],[Customer Name Index]],Customer_Data[#All],2,0)</f>
        <v xml:space="preserve">Medline </v>
      </c>
      <c r="D6067">
        <v>12</v>
      </c>
      <c r="E6067" t="s">
        <v>4</v>
      </c>
      <c r="F6067" t="s">
        <v>8168</v>
      </c>
      <c r="G6067" t="s">
        <v>8026</v>
      </c>
      <c r="H6067" t="str">
        <f>VLOOKUP(Sales_Data17[[#This Row],[Delivery Region Index]],Regions_Table[#All],2,0)</f>
        <v>Queensland</v>
      </c>
      <c r="I6067" t="str">
        <f>VLOOKUP(Sales_Data17[[#This Row],[Delivery Region Index]],Regions_Table[#All],3,0)</f>
        <v>Hervey Bay</v>
      </c>
      <c r="J6067">
        <v>33</v>
      </c>
      <c r="K6067">
        <v>5</v>
      </c>
      <c r="L6067" t="str">
        <f>VLOOKUP(Sales_Data17[[#This Row],[Product Description Index]],Products_Data[#All],2,0)</f>
        <v>Hats</v>
      </c>
      <c r="M6067">
        <v>2</v>
      </c>
      <c r="N6067" s="9">
        <v>717.6444444444445</v>
      </c>
      <c r="O6067" s="9">
        <f>Sales_Data17[[#This Row],[Order Quantity]]*Sales_Data17[[#This Row],[Unit Price]]</f>
        <v>1435.288888888889</v>
      </c>
      <c r="P6067" s="9">
        <v>609.99777777777774</v>
      </c>
      <c r="Q6067" s="9">
        <f>Sales_Data17[[#This Row],[Line Total]]-(Sales_Data17[[#This Row],[Total Unit Cost]]*Sales_Data17[[#This Row],[Order Quantity]])</f>
        <v>215.29333333333352</v>
      </c>
      <c r="R6067" s="1" t="str">
        <f>TEXT(Sales_Data17[[#This Row],[OrderDate]],"MMM")</f>
        <v>Oct</v>
      </c>
      <c r="S6067" s="1" t="str">
        <f t="shared" si="94"/>
        <v>2015</v>
      </c>
    </row>
    <row r="6068" spans="1:19">
      <c r="A6068" t="s">
        <v>6091</v>
      </c>
      <c r="B6068" s="2">
        <v>42290</v>
      </c>
      <c r="C6068" s="2" t="str">
        <f>VLOOKUP(Sales_Data17[[#This Row],[Customer Name Index]],Customer_Data[#All],2,0)</f>
        <v>Medsep Group</v>
      </c>
      <c r="D6068">
        <v>8</v>
      </c>
      <c r="E6068" t="s">
        <v>3</v>
      </c>
      <c r="F6068" t="s">
        <v>8168</v>
      </c>
      <c r="G6068" t="s">
        <v>8027</v>
      </c>
      <c r="H6068" t="str">
        <f>VLOOKUP(Sales_Data17[[#This Row],[Delivery Region Index]],Regions_Table[#All],2,0)</f>
        <v>New South Wales</v>
      </c>
      <c r="I6068" t="str">
        <f>VLOOKUP(Sales_Data17[[#This Row],[Delivery Region Index]],Regions_Table[#All],3,0)</f>
        <v>Tamworth</v>
      </c>
      <c r="J6068">
        <v>21</v>
      </c>
      <c r="K6068">
        <v>3</v>
      </c>
      <c r="L6068" t="str">
        <f>VLOOKUP(Sales_Data17[[#This Row],[Product Description Index]],Products_Data[#All],2,0)</f>
        <v>Sunglasses</v>
      </c>
      <c r="M6068">
        <v>9</v>
      </c>
      <c r="N6068" s="9">
        <v>425.07777777777778</v>
      </c>
      <c r="O6068" s="9">
        <f>Sales_Data17[[#This Row],[Order Quantity]]*Sales_Data17[[#This Row],[Unit Price]]</f>
        <v>3825.7</v>
      </c>
      <c r="P6068" s="9">
        <v>318.80833333333334</v>
      </c>
      <c r="Q6068" s="9">
        <f>Sales_Data17[[#This Row],[Line Total]]-(Sales_Data17[[#This Row],[Total Unit Cost]]*Sales_Data17[[#This Row],[Order Quantity]])</f>
        <v>956.42499999999973</v>
      </c>
      <c r="R6068" s="1" t="str">
        <f>TEXT(Sales_Data17[[#This Row],[OrderDate]],"MMM")</f>
        <v>Oct</v>
      </c>
      <c r="S6068" s="1" t="str">
        <f t="shared" si="94"/>
        <v>2015</v>
      </c>
    </row>
    <row r="6069" spans="1:19">
      <c r="A6069" t="s">
        <v>6092</v>
      </c>
      <c r="B6069" s="2">
        <v>42290</v>
      </c>
      <c r="C6069" s="2" t="str">
        <f>VLOOKUP(Sales_Data17[[#This Row],[Customer Name Index]],Customer_Data[#All],2,0)</f>
        <v>Medsep Group</v>
      </c>
      <c r="D6069">
        <v>8</v>
      </c>
      <c r="E6069" t="s">
        <v>4</v>
      </c>
      <c r="F6069" t="s">
        <v>8168</v>
      </c>
      <c r="G6069" t="s">
        <v>8027</v>
      </c>
      <c r="H6069" t="str">
        <f>VLOOKUP(Sales_Data17[[#This Row],[Delivery Region Index]],Regions_Table[#All],2,0)</f>
        <v>New South Wales</v>
      </c>
      <c r="I6069" t="str">
        <f>VLOOKUP(Sales_Data17[[#This Row],[Delivery Region Index]],Regions_Table[#All],3,0)</f>
        <v>Tweed Heads</v>
      </c>
      <c r="J6069">
        <v>22</v>
      </c>
      <c r="K6069">
        <v>3</v>
      </c>
      <c r="L6069" t="str">
        <f>VLOOKUP(Sales_Data17[[#This Row],[Product Description Index]],Products_Data[#All],2,0)</f>
        <v>Sunglasses</v>
      </c>
      <c r="M6069">
        <v>6</v>
      </c>
      <c r="N6069" s="9">
        <v>438.47777777777782</v>
      </c>
      <c r="O6069" s="9">
        <f>Sales_Data17[[#This Row],[Order Quantity]]*Sales_Data17[[#This Row],[Unit Price]]</f>
        <v>2630.8666666666668</v>
      </c>
      <c r="P6069" s="9">
        <v>280.62577777777778</v>
      </c>
      <c r="Q6069" s="9">
        <f>Sales_Data17[[#This Row],[Line Total]]-(Sales_Data17[[#This Row],[Total Unit Cost]]*Sales_Data17[[#This Row],[Order Quantity]])</f>
        <v>947.11200000000008</v>
      </c>
      <c r="R6069" s="1" t="str">
        <f>TEXT(Sales_Data17[[#This Row],[OrderDate]],"MMM")</f>
        <v>Oct</v>
      </c>
      <c r="S6069" s="1" t="str">
        <f t="shared" si="94"/>
        <v>2015</v>
      </c>
    </row>
    <row r="6070" spans="1:19">
      <c r="A6070" t="s">
        <v>6093</v>
      </c>
      <c r="B6070" s="2">
        <v>42291</v>
      </c>
      <c r="C6070" s="2" t="str">
        <f>VLOOKUP(Sales_Data17[[#This Row],[Customer Name Index]],Customer_Data[#All],2,0)</f>
        <v xml:space="preserve">Qualitest </v>
      </c>
      <c r="D6070">
        <v>19</v>
      </c>
      <c r="E6070" t="s">
        <v>4</v>
      </c>
      <c r="F6070" t="s">
        <v>8168</v>
      </c>
      <c r="G6070" t="s">
        <v>8028</v>
      </c>
      <c r="H6070" t="str">
        <f>VLOOKUP(Sales_Data17[[#This Row],[Delivery Region Index]],Regions_Table[#All],2,0)</f>
        <v>Victoria</v>
      </c>
      <c r="I6070" t="str">
        <f>VLOOKUP(Sales_Data17[[#This Row],[Delivery Region Index]],Regions_Table[#All],3,0)</f>
        <v>Mildura</v>
      </c>
      <c r="J6070">
        <v>53</v>
      </c>
      <c r="K6070">
        <v>8</v>
      </c>
      <c r="L6070" t="str">
        <f>VLOOKUP(Sales_Data17[[#This Row],[Product Description Index]],Products_Data[#All],2,0)</f>
        <v>Shoes</v>
      </c>
      <c r="M6070">
        <v>5</v>
      </c>
      <c r="N6070" s="9">
        <v>93.055555555555557</v>
      </c>
      <c r="O6070" s="9">
        <f>Sales_Data17[[#This Row],[Order Quantity]]*Sales_Data17[[#This Row],[Unit Price]]</f>
        <v>465.27777777777777</v>
      </c>
      <c r="P6070" s="9">
        <v>69.791666666666671</v>
      </c>
      <c r="Q6070" s="9">
        <f>Sales_Data17[[#This Row],[Line Total]]-(Sales_Data17[[#This Row],[Total Unit Cost]]*Sales_Data17[[#This Row],[Order Quantity]])</f>
        <v>116.3194444444444</v>
      </c>
      <c r="R6070" s="1" t="str">
        <f>TEXT(Sales_Data17[[#This Row],[OrderDate]],"MMM")</f>
        <v>Oct</v>
      </c>
      <c r="S6070" s="1" t="str">
        <f t="shared" si="94"/>
        <v>2015</v>
      </c>
    </row>
    <row r="6071" spans="1:19">
      <c r="A6071" t="s">
        <v>6094</v>
      </c>
      <c r="B6071" s="2">
        <v>42291</v>
      </c>
      <c r="C6071" s="2" t="str">
        <f>VLOOKUP(Sales_Data17[[#This Row],[Customer Name Index]],Customer_Data[#All],2,0)</f>
        <v>21st Ltd</v>
      </c>
      <c r="D6071">
        <v>10</v>
      </c>
      <c r="E6071" t="s">
        <v>4</v>
      </c>
      <c r="F6071" t="s">
        <v>8168</v>
      </c>
      <c r="G6071" t="s">
        <v>8026</v>
      </c>
      <c r="H6071" t="str">
        <f>VLOOKUP(Sales_Data17[[#This Row],[Delivery Region Index]],Regions_Table[#All],2,0)</f>
        <v>Queensland</v>
      </c>
      <c r="I6071" t="str">
        <f>VLOOKUP(Sales_Data17[[#This Row],[Delivery Region Index]],Regions_Table[#All],3,0)</f>
        <v>Cairns</v>
      </c>
      <c r="J6071">
        <v>28</v>
      </c>
      <c r="K6071">
        <v>4</v>
      </c>
      <c r="L6071" t="str">
        <f>VLOOKUP(Sales_Data17[[#This Row],[Product Description Index]],Products_Data[#All],2,0)</f>
        <v>Jeans</v>
      </c>
      <c r="M6071">
        <v>9</v>
      </c>
      <c r="N6071" s="9">
        <v>104.22222222222223</v>
      </c>
      <c r="O6071" s="9">
        <f>Sales_Data17[[#This Row],[Order Quantity]]*Sales_Data17[[#This Row],[Unit Price]]</f>
        <v>938</v>
      </c>
      <c r="P6071" s="9">
        <v>76.082222222222228</v>
      </c>
      <c r="Q6071" s="9">
        <f>Sales_Data17[[#This Row],[Line Total]]-(Sales_Data17[[#This Row],[Total Unit Cost]]*Sales_Data17[[#This Row],[Order Quantity]])</f>
        <v>253.26</v>
      </c>
      <c r="R6071" s="1" t="str">
        <f>TEXT(Sales_Data17[[#This Row],[OrderDate]],"MMM")</f>
        <v>Oct</v>
      </c>
      <c r="S6071" s="1" t="str">
        <f t="shared" si="94"/>
        <v>2015</v>
      </c>
    </row>
    <row r="6072" spans="1:19">
      <c r="A6072" t="s">
        <v>6095</v>
      </c>
      <c r="B6072" s="2">
        <v>42291</v>
      </c>
      <c r="C6072" s="2" t="str">
        <f>VLOOKUP(Sales_Data17[[#This Row],[Customer Name Index]],Customer_Data[#All],2,0)</f>
        <v>Medsep Group</v>
      </c>
      <c r="D6072">
        <v>8</v>
      </c>
      <c r="E6072" t="s">
        <v>2</v>
      </c>
      <c r="F6072" t="s">
        <v>8168</v>
      </c>
      <c r="G6072" t="s">
        <v>8027</v>
      </c>
      <c r="H6072" t="str">
        <f>VLOOKUP(Sales_Data17[[#This Row],[Delivery Region Index]],Regions_Table[#All],2,0)</f>
        <v>New South Wales</v>
      </c>
      <c r="I6072" t="str">
        <f>VLOOKUP(Sales_Data17[[#This Row],[Delivery Region Index]],Regions_Table[#All],3,0)</f>
        <v>Wollongong</v>
      </c>
      <c r="J6072">
        <v>24</v>
      </c>
      <c r="K6072">
        <v>4</v>
      </c>
      <c r="L6072" t="str">
        <f>VLOOKUP(Sales_Data17[[#This Row],[Product Description Index]],Products_Data[#All],2,0)</f>
        <v>Jeans</v>
      </c>
      <c r="M6072">
        <v>3</v>
      </c>
      <c r="N6072" s="9">
        <v>402.74444444444447</v>
      </c>
      <c r="O6072" s="9">
        <f>Sales_Data17[[#This Row],[Order Quantity]]*Sales_Data17[[#This Row],[Unit Price]]</f>
        <v>1208.2333333333333</v>
      </c>
      <c r="P6072" s="9">
        <v>201.37222222222223</v>
      </c>
      <c r="Q6072" s="9">
        <f>Sales_Data17[[#This Row],[Line Total]]-(Sales_Data17[[#This Row],[Total Unit Cost]]*Sales_Data17[[#This Row],[Order Quantity]])</f>
        <v>604.11666666666667</v>
      </c>
      <c r="R6072" s="1" t="str">
        <f>TEXT(Sales_Data17[[#This Row],[OrderDate]],"MMM")</f>
        <v>Oct</v>
      </c>
      <c r="S6072" s="1" t="str">
        <f t="shared" si="94"/>
        <v>2015</v>
      </c>
    </row>
    <row r="6073" spans="1:19">
      <c r="A6073" t="s">
        <v>6096</v>
      </c>
      <c r="B6073" s="2">
        <v>42291</v>
      </c>
      <c r="C6073" s="2" t="str">
        <f>VLOOKUP(Sales_Data17[[#This Row],[Customer Name Index]],Customer_Data[#All],2,0)</f>
        <v>ETUDE Ltd</v>
      </c>
      <c r="D6073">
        <v>4</v>
      </c>
      <c r="E6073" t="s">
        <v>4</v>
      </c>
      <c r="F6073" t="s">
        <v>8168</v>
      </c>
      <c r="G6073" t="s">
        <v>8027</v>
      </c>
      <c r="H6073" t="str">
        <f>VLOOKUP(Sales_Data17[[#This Row],[Delivery Region Index]],Regions_Table[#All],2,0)</f>
        <v>New South Wales</v>
      </c>
      <c r="I6073" t="str">
        <f>VLOOKUP(Sales_Data17[[#This Row],[Delivery Region Index]],Regions_Table[#All],3,0)</f>
        <v>Goulburn</v>
      </c>
      <c r="J6073">
        <v>10</v>
      </c>
      <c r="K6073">
        <v>2</v>
      </c>
      <c r="L6073" t="str">
        <f>VLOOKUP(Sales_Data17[[#This Row],[Product Description Index]],Products_Data[#All],2,0)</f>
        <v>Pants</v>
      </c>
      <c r="M6073">
        <v>3</v>
      </c>
      <c r="N6073" s="9">
        <v>444.43333333333334</v>
      </c>
      <c r="O6073" s="9">
        <f>Sales_Data17[[#This Row],[Order Quantity]]*Sales_Data17[[#This Row],[Unit Price]]</f>
        <v>1333.3</v>
      </c>
      <c r="P6073" s="9">
        <v>257.77133333333336</v>
      </c>
      <c r="Q6073" s="9">
        <f>Sales_Data17[[#This Row],[Line Total]]-(Sales_Data17[[#This Row],[Total Unit Cost]]*Sales_Data17[[#This Row],[Order Quantity]])</f>
        <v>559.98599999999988</v>
      </c>
      <c r="R6073" s="1" t="str">
        <f>TEXT(Sales_Data17[[#This Row],[OrderDate]],"MMM")</f>
        <v>Oct</v>
      </c>
      <c r="S6073" s="1" t="str">
        <f t="shared" si="94"/>
        <v>2015</v>
      </c>
    </row>
    <row r="6074" spans="1:19">
      <c r="A6074" t="s">
        <v>6097</v>
      </c>
      <c r="B6074" s="2">
        <v>42291</v>
      </c>
      <c r="C6074" s="2" t="str">
        <f>VLOOKUP(Sales_Data17[[#This Row],[Customer Name Index]],Customer_Data[#All],2,0)</f>
        <v xml:space="preserve">Qualitest </v>
      </c>
      <c r="D6074">
        <v>19</v>
      </c>
      <c r="E6074" t="s">
        <v>4</v>
      </c>
      <c r="F6074" t="s">
        <v>8168</v>
      </c>
      <c r="G6074" t="s">
        <v>8028</v>
      </c>
      <c r="H6074" t="str">
        <f>VLOOKUP(Sales_Data17[[#This Row],[Delivery Region Index]],Regions_Table[#All],2,0)</f>
        <v>Victoria</v>
      </c>
      <c r="I6074" t="str">
        <f>VLOOKUP(Sales_Data17[[#This Row],[Delivery Region Index]],Regions_Table[#All],3,0)</f>
        <v>Shepparton</v>
      </c>
      <c r="J6074">
        <v>54</v>
      </c>
      <c r="K6074">
        <v>8</v>
      </c>
      <c r="L6074" t="str">
        <f>VLOOKUP(Sales_Data17[[#This Row],[Product Description Index]],Products_Data[#All],2,0)</f>
        <v>Shoes</v>
      </c>
      <c r="M6074">
        <v>5</v>
      </c>
      <c r="N6074" s="9">
        <v>28.288888888888888</v>
      </c>
      <c r="O6074" s="9">
        <f>Sales_Data17[[#This Row],[Order Quantity]]*Sales_Data17[[#This Row],[Unit Price]]</f>
        <v>141.44444444444443</v>
      </c>
      <c r="P6074" s="9">
        <v>20.933777777777777</v>
      </c>
      <c r="Q6074" s="9">
        <f>Sales_Data17[[#This Row],[Line Total]]-(Sales_Data17[[#This Row],[Total Unit Cost]]*Sales_Data17[[#This Row],[Order Quantity]])</f>
        <v>36.775555555555542</v>
      </c>
      <c r="R6074" s="1" t="str">
        <f>TEXT(Sales_Data17[[#This Row],[OrderDate]],"MMM")</f>
        <v>Oct</v>
      </c>
      <c r="S6074" s="1" t="str">
        <f t="shared" si="94"/>
        <v>2015</v>
      </c>
    </row>
    <row r="6075" spans="1:19">
      <c r="A6075" t="s">
        <v>6098</v>
      </c>
      <c r="B6075" s="2">
        <v>42292</v>
      </c>
      <c r="C6075" s="2" t="str">
        <f>VLOOKUP(Sales_Data17[[#This Row],[Customer Name Index]],Customer_Data[#All],2,0)</f>
        <v>21st Ltd</v>
      </c>
      <c r="D6075">
        <v>10</v>
      </c>
      <c r="E6075" t="s">
        <v>2</v>
      </c>
      <c r="F6075" t="s">
        <v>8168</v>
      </c>
      <c r="G6075" t="s">
        <v>8027</v>
      </c>
      <c r="H6075" t="str">
        <f>VLOOKUP(Sales_Data17[[#This Row],[Delivery Region Index]],Regions_Table[#All],2,0)</f>
        <v>Queensland</v>
      </c>
      <c r="I6075" t="str">
        <f>VLOOKUP(Sales_Data17[[#This Row],[Delivery Region Index]],Regions_Table[#All],3,0)</f>
        <v>Bundaberg</v>
      </c>
      <c r="J6075">
        <v>27</v>
      </c>
      <c r="K6075">
        <v>4</v>
      </c>
      <c r="L6075" t="str">
        <f>VLOOKUP(Sales_Data17[[#This Row],[Product Description Index]],Products_Data[#All],2,0)</f>
        <v>Jeans</v>
      </c>
      <c r="M6075">
        <v>3</v>
      </c>
      <c r="N6075" s="9">
        <v>144.42222222222222</v>
      </c>
      <c r="O6075" s="9">
        <f>Sales_Data17[[#This Row],[Order Quantity]]*Sales_Data17[[#This Row],[Unit Price]]</f>
        <v>433.26666666666665</v>
      </c>
      <c r="P6075" s="9">
        <v>75.099555555555554</v>
      </c>
      <c r="Q6075" s="9">
        <f>Sales_Data17[[#This Row],[Line Total]]-(Sales_Data17[[#This Row],[Total Unit Cost]]*Sales_Data17[[#This Row],[Order Quantity]])</f>
        <v>207.96799999999999</v>
      </c>
      <c r="R6075" s="1" t="str">
        <f>TEXT(Sales_Data17[[#This Row],[OrderDate]],"MMM")</f>
        <v>Oct</v>
      </c>
      <c r="S6075" s="1" t="str">
        <f t="shared" si="94"/>
        <v>2015</v>
      </c>
    </row>
    <row r="6076" spans="1:19">
      <c r="A6076" t="s">
        <v>6099</v>
      </c>
      <c r="B6076" s="2">
        <v>42292</v>
      </c>
      <c r="C6076" s="2" t="str">
        <f>VLOOKUP(Sales_Data17[[#This Row],[Customer Name Index]],Customer_Data[#All],2,0)</f>
        <v xml:space="preserve">Linde </v>
      </c>
      <c r="D6076">
        <v>14</v>
      </c>
      <c r="E6076" t="s">
        <v>4</v>
      </c>
      <c r="F6076" t="s">
        <v>8168</v>
      </c>
      <c r="G6076" t="s">
        <v>8026</v>
      </c>
      <c r="H6076" t="str">
        <f>VLOOKUP(Sales_Data17[[#This Row],[Delivery Region Index]],Regions_Table[#All],2,0)</f>
        <v>Queensland</v>
      </c>
      <c r="I6076" t="str">
        <f>VLOOKUP(Sales_Data17[[#This Row],[Delivery Region Index]],Regions_Table[#All],3,0)</f>
        <v>Nambour</v>
      </c>
      <c r="J6076">
        <v>39</v>
      </c>
      <c r="K6076">
        <v>6</v>
      </c>
      <c r="L6076" t="str">
        <f>VLOOKUP(Sales_Data17[[#This Row],[Product Description Index]],Products_Data[#All],2,0)</f>
        <v>Socks</v>
      </c>
      <c r="M6076">
        <v>7</v>
      </c>
      <c r="N6076" s="9">
        <v>29.033333333333335</v>
      </c>
      <c r="O6076" s="9">
        <f>Sales_Data17[[#This Row],[Order Quantity]]*Sales_Data17[[#This Row],[Unit Price]]</f>
        <v>203.23333333333335</v>
      </c>
      <c r="P6076" s="9">
        <v>16.839333333333332</v>
      </c>
      <c r="Q6076" s="9">
        <f>Sales_Data17[[#This Row],[Line Total]]-(Sales_Data17[[#This Row],[Total Unit Cost]]*Sales_Data17[[#This Row],[Order Quantity]])</f>
        <v>85.358000000000018</v>
      </c>
      <c r="R6076" s="1" t="str">
        <f>TEXT(Sales_Data17[[#This Row],[OrderDate]],"MMM")</f>
        <v>Oct</v>
      </c>
      <c r="S6076" s="1" t="str">
        <f t="shared" si="94"/>
        <v>2015</v>
      </c>
    </row>
    <row r="6077" spans="1:19">
      <c r="A6077" t="s">
        <v>6100</v>
      </c>
      <c r="B6077" s="2">
        <v>42293</v>
      </c>
      <c r="C6077" s="2" t="str">
        <f>VLOOKUP(Sales_Data17[[#This Row],[Customer Name Index]],Customer_Data[#All],2,0)</f>
        <v xml:space="preserve">WakeFern </v>
      </c>
      <c r="D6077">
        <v>2</v>
      </c>
      <c r="E6077" t="s">
        <v>4</v>
      </c>
      <c r="F6077" t="s">
        <v>8168</v>
      </c>
      <c r="G6077" t="s">
        <v>8027</v>
      </c>
      <c r="H6077" t="str">
        <f>VLOOKUP(Sales_Data17[[#This Row],[Delivery Region Index]],Regions_Table[#All],2,0)</f>
        <v>New South Wales</v>
      </c>
      <c r="I6077" t="str">
        <f>VLOOKUP(Sales_Data17[[#This Row],[Delivery Region Index]],Regions_Table[#All],3,0)</f>
        <v>Bathurst</v>
      </c>
      <c r="J6077">
        <v>4</v>
      </c>
      <c r="K6077">
        <v>1</v>
      </c>
      <c r="L6077" t="str">
        <f>VLOOKUP(Sales_Data17[[#This Row],[Product Description Index]],Products_Data[#All],2,0)</f>
        <v>Shirts</v>
      </c>
      <c r="M6077">
        <v>4</v>
      </c>
      <c r="N6077" s="9">
        <v>272.4666666666667</v>
      </c>
      <c r="O6077" s="9">
        <f>Sales_Data17[[#This Row],[Order Quantity]]*Sales_Data17[[#This Row],[Unit Price]]</f>
        <v>1089.8666666666668</v>
      </c>
      <c r="P6077" s="9">
        <v>182.55266666666671</v>
      </c>
      <c r="Q6077" s="9">
        <f>Sales_Data17[[#This Row],[Line Total]]-(Sales_Data17[[#This Row],[Total Unit Cost]]*Sales_Data17[[#This Row],[Order Quantity]])</f>
        <v>359.65599999999995</v>
      </c>
      <c r="R6077" s="1" t="str">
        <f>TEXT(Sales_Data17[[#This Row],[OrderDate]],"MMM")</f>
        <v>Oct</v>
      </c>
      <c r="S6077" s="1" t="str">
        <f t="shared" si="94"/>
        <v>2015</v>
      </c>
    </row>
    <row r="6078" spans="1:19">
      <c r="A6078" t="s">
        <v>6101</v>
      </c>
      <c r="B6078" s="2">
        <v>42293</v>
      </c>
      <c r="C6078" s="2" t="str">
        <f>VLOOKUP(Sales_Data17[[#This Row],[Customer Name Index]],Customer_Data[#All],2,0)</f>
        <v>21st Ltd</v>
      </c>
      <c r="D6078">
        <v>10</v>
      </c>
      <c r="E6078" t="s">
        <v>4</v>
      </c>
      <c r="F6078" t="s">
        <v>8168</v>
      </c>
      <c r="G6078" t="s">
        <v>8026</v>
      </c>
      <c r="H6078" t="str">
        <f>VLOOKUP(Sales_Data17[[#This Row],[Delivery Region Index]],Regions_Table[#All],2,0)</f>
        <v>Queensland</v>
      </c>
      <c r="I6078" t="str">
        <f>VLOOKUP(Sales_Data17[[#This Row],[Delivery Region Index]],Regions_Table[#All],3,0)</f>
        <v>Cairns</v>
      </c>
      <c r="J6078">
        <v>28</v>
      </c>
      <c r="K6078">
        <v>4</v>
      </c>
      <c r="L6078" t="str">
        <f>VLOOKUP(Sales_Data17[[#This Row],[Product Description Index]],Products_Data[#All],2,0)</f>
        <v>Jeans</v>
      </c>
      <c r="M6078">
        <v>8</v>
      </c>
      <c r="N6078" s="9">
        <v>129.53333333333333</v>
      </c>
      <c r="O6078" s="9">
        <f>Sales_Data17[[#This Row],[Order Quantity]]*Sales_Data17[[#This Row],[Unit Price]]</f>
        <v>1036.2666666666667</v>
      </c>
      <c r="P6078" s="9">
        <v>63.471333333333327</v>
      </c>
      <c r="Q6078" s="9">
        <f>Sales_Data17[[#This Row],[Line Total]]-(Sales_Data17[[#This Row],[Total Unit Cost]]*Sales_Data17[[#This Row],[Order Quantity]])</f>
        <v>528.49600000000009</v>
      </c>
      <c r="R6078" s="1" t="str">
        <f>TEXT(Sales_Data17[[#This Row],[OrderDate]],"MMM")</f>
        <v>Oct</v>
      </c>
      <c r="S6078" s="1" t="str">
        <f t="shared" si="94"/>
        <v>2015</v>
      </c>
    </row>
    <row r="6079" spans="1:19">
      <c r="A6079" t="s">
        <v>6102</v>
      </c>
      <c r="B6079" s="2">
        <v>42293</v>
      </c>
      <c r="C6079" s="2" t="str">
        <f>VLOOKUP(Sales_Data17[[#This Row],[Customer Name Index]],Customer_Data[#All],2,0)</f>
        <v>New Ltd</v>
      </c>
      <c r="D6079">
        <v>7</v>
      </c>
      <c r="E6079" t="s">
        <v>2</v>
      </c>
      <c r="F6079" t="s">
        <v>8168</v>
      </c>
      <c r="G6079" t="s">
        <v>8027</v>
      </c>
      <c r="H6079" t="str">
        <f>VLOOKUP(Sales_Data17[[#This Row],[Delivery Region Index]],Regions_Table[#All],2,0)</f>
        <v>New South Wales</v>
      </c>
      <c r="I6079" t="str">
        <f>VLOOKUP(Sales_Data17[[#This Row],[Delivery Region Index]],Regions_Table[#All],3,0)</f>
        <v>Queanbeyan</v>
      </c>
      <c r="J6079">
        <v>20</v>
      </c>
      <c r="K6079">
        <v>3</v>
      </c>
      <c r="L6079" t="str">
        <f>VLOOKUP(Sales_Data17[[#This Row],[Product Description Index]],Products_Data[#All],2,0)</f>
        <v>Sunglasses</v>
      </c>
      <c r="M6079">
        <v>2</v>
      </c>
      <c r="N6079" s="9">
        <v>194.3</v>
      </c>
      <c r="O6079" s="9">
        <f>Sales_Data17[[#This Row],[Order Quantity]]*Sales_Data17[[#This Row],[Unit Price]]</f>
        <v>388.6</v>
      </c>
      <c r="P6079" s="9">
        <v>81.605999999999995</v>
      </c>
      <c r="Q6079" s="9">
        <f>Sales_Data17[[#This Row],[Line Total]]-(Sales_Data17[[#This Row],[Total Unit Cost]]*Sales_Data17[[#This Row],[Order Quantity]])</f>
        <v>225.38800000000003</v>
      </c>
      <c r="R6079" s="1" t="str">
        <f>TEXT(Sales_Data17[[#This Row],[OrderDate]],"MMM")</f>
        <v>Oct</v>
      </c>
      <c r="S6079" s="1" t="str">
        <f t="shared" si="94"/>
        <v>2015</v>
      </c>
    </row>
    <row r="6080" spans="1:19">
      <c r="A6080" t="s">
        <v>6103</v>
      </c>
      <c r="B6080" s="2">
        <v>42293</v>
      </c>
      <c r="C6080" s="2" t="str">
        <f>VLOOKUP(Sales_Data17[[#This Row],[Customer Name Index]],Customer_Data[#All],2,0)</f>
        <v>Rochester Ltd</v>
      </c>
      <c r="D6080">
        <v>15</v>
      </c>
      <c r="E6080" t="s">
        <v>2</v>
      </c>
      <c r="F6080" t="s">
        <v>8168</v>
      </c>
      <c r="G6080" t="s">
        <v>8025</v>
      </c>
      <c r="H6080" t="str">
        <f>VLOOKUP(Sales_Data17[[#This Row],[Delivery Region Index]],Regions_Table[#All],2,0)</f>
        <v>Queensland</v>
      </c>
      <c r="I6080" t="str">
        <f>VLOOKUP(Sales_Data17[[#This Row],[Delivery Region Index]],Regions_Table[#All],3,0)</f>
        <v>Sunshine Coast</v>
      </c>
      <c r="J6080">
        <v>42</v>
      </c>
      <c r="K6080">
        <v>6</v>
      </c>
      <c r="L6080" t="str">
        <f>VLOOKUP(Sales_Data17[[#This Row],[Product Description Index]],Products_Data[#All],2,0)</f>
        <v>Socks</v>
      </c>
      <c r="M6080">
        <v>6</v>
      </c>
      <c r="N6080" s="9">
        <v>25.311111111111114</v>
      </c>
      <c r="O6080" s="9">
        <f>Sales_Data17[[#This Row],[Order Quantity]]*Sales_Data17[[#This Row],[Unit Price]]</f>
        <v>151.86666666666667</v>
      </c>
      <c r="P6080" s="9">
        <v>20.248888888888889</v>
      </c>
      <c r="Q6080" s="9">
        <f>Sales_Data17[[#This Row],[Line Total]]-(Sales_Data17[[#This Row],[Total Unit Cost]]*Sales_Data17[[#This Row],[Order Quantity]])</f>
        <v>30.373333333333335</v>
      </c>
      <c r="R6080" s="1" t="str">
        <f>TEXT(Sales_Data17[[#This Row],[OrderDate]],"MMM")</f>
        <v>Oct</v>
      </c>
      <c r="S6080" s="1" t="str">
        <f t="shared" si="94"/>
        <v>2015</v>
      </c>
    </row>
    <row r="6081" spans="1:19">
      <c r="A6081" t="s">
        <v>6104</v>
      </c>
      <c r="B6081" s="2">
        <v>42293</v>
      </c>
      <c r="C6081" s="2" t="str">
        <f>VLOOKUP(Sales_Data17[[#This Row],[Customer Name Index]],Customer_Data[#All],2,0)</f>
        <v>Elorac, Corp</v>
      </c>
      <c r="D6081">
        <v>3</v>
      </c>
      <c r="E6081" t="s">
        <v>4</v>
      </c>
      <c r="F6081" t="s">
        <v>8168</v>
      </c>
      <c r="G6081" t="s">
        <v>8027</v>
      </c>
      <c r="H6081" t="str">
        <f>VLOOKUP(Sales_Data17[[#This Row],[Delivery Region Index]],Regions_Table[#All],2,0)</f>
        <v>New South Wales</v>
      </c>
      <c r="I6081" t="str">
        <f>VLOOKUP(Sales_Data17[[#This Row],[Delivery Region Index]],Regions_Table[#All],3,0)</f>
        <v>Coffs Harbour</v>
      </c>
      <c r="J6081">
        <v>7</v>
      </c>
      <c r="K6081">
        <v>1</v>
      </c>
      <c r="L6081" t="str">
        <f>VLOOKUP(Sales_Data17[[#This Row],[Product Description Index]],Products_Data[#All],2,0)</f>
        <v>Shirts</v>
      </c>
      <c r="M6081">
        <v>7</v>
      </c>
      <c r="N6081" s="9">
        <v>281.39999999999998</v>
      </c>
      <c r="O6081" s="9">
        <f>Sales_Data17[[#This Row],[Order Quantity]]*Sales_Data17[[#This Row],[Unit Price]]</f>
        <v>1969.7999999999997</v>
      </c>
      <c r="P6081" s="9">
        <v>239.19</v>
      </c>
      <c r="Q6081" s="9">
        <f>Sales_Data17[[#This Row],[Line Total]]-(Sales_Data17[[#This Row],[Total Unit Cost]]*Sales_Data17[[#This Row],[Order Quantity]])</f>
        <v>295.4699999999998</v>
      </c>
      <c r="R6081" s="1" t="str">
        <f>TEXT(Sales_Data17[[#This Row],[OrderDate]],"MMM")</f>
        <v>Oct</v>
      </c>
      <c r="S6081" s="1" t="str">
        <f t="shared" si="94"/>
        <v>2015</v>
      </c>
    </row>
    <row r="6082" spans="1:19">
      <c r="A6082" t="s">
        <v>6105</v>
      </c>
      <c r="B6082" s="2">
        <v>42293</v>
      </c>
      <c r="C6082" s="2" t="str">
        <f>VLOOKUP(Sales_Data17[[#This Row],[Customer Name Index]],Customer_Data[#All],2,0)</f>
        <v>Pacific Ltd</v>
      </c>
      <c r="D6082">
        <v>20</v>
      </c>
      <c r="E6082" t="s">
        <v>4</v>
      </c>
      <c r="F6082" t="s">
        <v>8168</v>
      </c>
      <c r="G6082" t="s">
        <v>8028</v>
      </c>
      <c r="H6082" t="str">
        <f>VLOOKUP(Sales_Data17[[#This Row],[Delivery Region Index]],Regions_Table[#All],2,0)</f>
        <v>Victoria</v>
      </c>
      <c r="I6082" t="str">
        <f>VLOOKUP(Sales_Data17[[#This Row],[Delivery Region Index]],Regions_Table[#All],3,0)</f>
        <v>Wangaratta</v>
      </c>
      <c r="J6082">
        <v>56</v>
      </c>
      <c r="K6082">
        <v>8</v>
      </c>
      <c r="L6082" t="str">
        <f>VLOOKUP(Sales_Data17[[#This Row],[Product Description Index]],Products_Data[#All],2,0)</f>
        <v>Shoes</v>
      </c>
      <c r="M6082">
        <v>2</v>
      </c>
      <c r="N6082" s="9">
        <v>25.311111111111114</v>
      </c>
      <c r="O6082" s="9">
        <f>Sales_Data17[[#This Row],[Order Quantity]]*Sales_Data17[[#This Row],[Unit Price]]</f>
        <v>50.622222222222227</v>
      </c>
      <c r="P6082" s="9">
        <v>19.489555555555555</v>
      </c>
      <c r="Q6082" s="9">
        <f>Sales_Data17[[#This Row],[Line Total]]-(Sales_Data17[[#This Row],[Total Unit Cost]]*Sales_Data17[[#This Row],[Order Quantity]])</f>
        <v>11.643111111111118</v>
      </c>
      <c r="R6082" s="1" t="str">
        <f>TEXT(Sales_Data17[[#This Row],[OrderDate]],"MMM")</f>
        <v>Oct</v>
      </c>
      <c r="S6082" s="1" t="str">
        <f t="shared" ref="S6082:S6145" si="95">TEXT(B6082,"YYY")</f>
        <v>2015</v>
      </c>
    </row>
    <row r="6083" spans="1:19">
      <c r="A6083" t="s">
        <v>6106</v>
      </c>
      <c r="B6083" s="2">
        <v>42293</v>
      </c>
      <c r="C6083" s="2" t="str">
        <f>VLOOKUP(Sales_Data17[[#This Row],[Customer Name Index]],Customer_Data[#All],2,0)</f>
        <v>ETUDE Ltd</v>
      </c>
      <c r="D6083">
        <v>4</v>
      </c>
      <c r="E6083" t="s">
        <v>4</v>
      </c>
      <c r="F6083" t="s">
        <v>8168</v>
      </c>
      <c r="G6083" t="s">
        <v>8027</v>
      </c>
      <c r="H6083" t="str">
        <f>VLOOKUP(Sales_Data17[[#This Row],[Delivery Region Index]],Regions_Table[#All],2,0)</f>
        <v>New South Wales</v>
      </c>
      <c r="I6083" t="str">
        <f>VLOOKUP(Sales_Data17[[#This Row],[Delivery Region Index]],Regions_Table[#All],3,0)</f>
        <v>Griffith</v>
      </c>
      <c r="J6083">
        <v>12</v>
      </c>
      <c r="K6083">
        <v>2</v>
      </c>
      <c r="L6083" t="str">
        <f>VLOOKUP(Sales_Data17[[#This Row],[Product Description Index]],Products_Data[#All],2,0)</f>
        <v>Pants</v>
      </c>
      <c r="M6083">
        <v>5</v>
      </c>
      <c r="N6083" s="9">
        <v>318.62222222222221</v>
      </c>
      <c r="O6083" s="9">
        <f>Sales_Data17[[#This Row],[Order Quantity]]*Sales_Data17[[#This Row],[Unit Price]]</f>
        <v>1593.1111111111111</v>
      </c>
      <c r="P6083" s="9">
        <v>146.56622222222222</v>
      </c>
      <c r="Q6083" s="9">
        <f>Sales_Data17[[#This Row],[Line Total]]-(Sales_Data17[[#This Row],[Total Unit Cost]]*Sales_Data17[[#This Row],[Order Quantity]])</f>
        <v>860.28</v>
      </c>
      <c r="R6083" s="1" t="str">
        <f>TEXT(Sales_Data17[[#This Row],[OrderDate]],"MMM")</f>
        <v>Oct</v>
      </c>
      <c r="S6083" s="1" t="str">
        <f t="shared" si="95"/>
        <v>2015</v>
      </c>
    </row>
    <row r="6084" spans="1:19">
      <c r="A6084" t="s">
        <v>6107</v>
      </c>
      <c r="B6084" s="2">
        <v>42294</v>
      </c>
      <c r="C6084" s="2" t="str">
        <f>VLOOKUP(Sales_Data17[[#This Row],[Customer Name Index]],Customer_Data[#All],2,0)</f>
        <v>New Ltd</v>
      </c>
      <c r="D6084">
        <v>7</v>
      </c>
      <c r="E6084" t="s">
        <v>3</v>
      </c>
      <c r="F6084" t="s">
        <v>8168</v>
      </c>
      <c r="G6084" t="s">
        <v>8027</v>
      </c>
      <c r="H6084" t="str">
        <f>VLOOKUP(Sales_Data17[[#This Row],[Delivery Region Index]],Regions_Table[#All],2,0)</f>
        <v>New South Wales</v>
      </c>
      <c r="I6084" t="str">
        <f>VLOOKUP(Sales_Data17[[#This Row],[Delivery Region Index]],Regions_Table[#All],3,0)</f>
        <v>Queanbeyan</v>
      </c>
      <c r="J6084">
        <v>20</v>
      </c>
      <c r="K6084">
        <v>3</v>
      </c>
      <c r="L6084" t="str">
        <f>VLOOKUP(Sales_Data17[[#This Row],[Product Description Index]],Products_Data[#All],2,0)</f>
        <v>Sunglasses</v>
      </c>
      <c r="M6084">
        <v>9</v>
      </c>
      <c r="N6084" s="9">
        <v>664.78888888888889</v>
      </c>
      <c r="O6084" s="9">
        <f>Sales_Data17[[#This Row],[Order Quantity]]*Sales_Data17[[#This Row],[Unit Price]]</f>
        <v>5983.1</v>
      </c>
      <c r="P6084" s="9">
        <v>319.09866666666665</v>
      </c>
      <c r="Q6084" s="9">
        <f>Sales_Data17[[#This Row],[Line Total]]-(Sales_Data17[[#This Row],[Total Unit Cost]]*Sales_Data17[[#This Row],[Order Quantity]])</f>
        <v>3111.2120000000004</v>
      </c>
      <c r="R6084" s="1" t="str">
        <f>TEXT(Sales_Data17[[#This Row],[OrderDate]],"MMM")</f>
        <v>Oct</v>
      </c>
      <c r="S6084" s="1" t="str">
        <f t="shared" si="95"/>
        <v>2015</v>
      </c>
    </row>
    <row r="6085" spans="1:19">
      <c r="A6085" t="s">
        <v>6108</v>
      </c>
      <c r="B6085" s="2">
        <v>42294</v>
      </c>
      <c r="C6085" s="2" t="str">
        <f>VLOOKUP(Sales_Data17[[#This Row],[Customer Name Index]],Customer_Data[#All],2,0)</f>
        <v>3LAB, Ltd</v>
      </c>
      <c r="D6085">
        <v>16</v>
      </c>
      <c r="E6085" t="s">
        <v>2</v>
      </c>
      <c r="F6085" t="s">
        <v>8168</v>
      </c>
      <c r="G6085" t="s">
        <v>8025</v>
      </c>
      <c r="H6085" t="str">
        <f>VLOOKUP(Sales_Data17[[#This Row],[Delivery Region Index]],Regions_Table[#All],2,0)</f>
        <v>Victoria</v>
      </c>
      <c r="I6085" t="str">
        <f>VLOOKUP(Sales_Data17[[#This Row],[Delivery Region Index]],Regions_Table[#All],3,0)</f>
        <v>Melbourne</v>
      </c>
      <c r="J6085">
        <v>47</v>
      </c>
      <c r="K6085">
        <v>7</v>
      </c>
      <c r="L6085" t="str">
        <f>VLOOKUP(Sales_Data17[[#This Row],[Product Description Index]],Products_Data[#All],2,0)</f>
        <v>Dress Shirts</v>
      </c>
      <c r="M6085">
        <v>3</v>
      </c>
      <c r="N6085" s="9">
        <v>29.777777777777779</v>
      </c>
      <c r="O6085" s="9">
        <f>Sales_Data17[[#This Row],[Order Quantity]]*Sales_Data17[[#This Row],[Unit Price]]</f>
        <v>89.333333333333343</v>
      </c>
      <c r="P6085" s="9">
        <v>19.05777777777778</v>
      </c>
      <c r="Q6085" s="9">
        <f>Sales_Data17[[#This Row],[Line Total]]-(Sales_Data17[[#This Row],[Total Unit Cost]]*Sales_Data17[[#This Row],[Order Quantity]])</f>
        <v>32.160000000000004</v>
      </c>
      <c r="R6085" s="1" t="str">
        <f>TEXT(Sales_Data17[[#This Row],[OrderDate]],"MMM")</f>
        <v>Oct</v>
      </c>
      <c r="S6085" s="1" t="str">
        <f t="shared" si="95"/>
        <v>2015</v>
      </c>
    </row>
    <row r="6086" spans="1:19">
      <c r="A6086" t="s">
        <v>6109</v>
      </c>
      <c r="B6086" s="2">
        <v>42294</v>
      </c>
      <c r="C6086" s="2" t="str">
        <f>VLOOKUP(Sales_Data17[[#This Row],[Customer Name Index]],Customer_Data[#All],2,0)</f>
        <v>21st Ltd</v>
      </c>
      <c r="D6086">
        <v>10</v>
      </c>
      <c r="E6086" t="s">
        <v>2</v>
      </c>
      <c r="F6086" t="s">
        <v>8168</v>
      </c>
      <c r="G6086" t="s">
        <v>8026</v>
      </c>
      <c r="H6086" t="str">
        <f>VLOOKUP(Sales_Data17[[#This Row],[Delivery Region Index]],Regions_Table[#All],2,0)</f>
        <v>Queensland</v>
      </c>
      <c r="I6086" t="str">
        <f>VLOOKUP(Sales_Data17[[#This Row],[Delivery Region Index]],Regions_Table[#All],3,0)</f>
        <v>Charters Towers</v>
      </c>
      <c r="J6086">
        <v>29</v>
      </c>
      <c r="K6086">
        <v>4</v>
      </c>
      <c r="L6086" t="str">
        <f>VLOOKUP(Sales_Data17[[#This Row],[Product Description Index]],Products_Data[#All],2,0)</f>
        <v>Jeans</v>
      </c>
      <c r="M6086">
        <v>6</v>
      </c>
      <c r="N6086" s="9">
        <v>119.85555555555555</v>
      </c>
      <c r="O6086" s="9">
        <f>Sales_Data17[[#This Row],[Order Quantity]]*Sales_Data17[[#This Row],[Unit Price]]</f>
        <v>719.13333333333333</v>
      </c>
      <c r="P6086" s="9">
        <v>49.140777777777778</v>
      </c>
      <c r="Q6086" s="9">
        <f>Sales_Data17[[#This Row],[Line Total]]-(Sales_Data17[[#This Row],[Total Unit Cost]]*Sales_Data17[[#This Row],[Order Quantity]])</f>
        <v>424.28866666666664</v>
      </c>
      <c r="R6086" s="1" t="str">
        <f>TEXT(Sales_Data17[[#This Row],[OrderDate]],"MMM")</f>
        <v>Oct</v>
      </c>
      <c r="S6086" s="1" t="str">
        <f t="shared" si="95"/>
        <v>2015</v>
      </c>
    </row>
    <row r="6087" spans="1:19">
      <c r="A6087" t="s">
        <v>6110</v>
      </c>
      <c r="B6087" s="2">
        <v>42294</v>
      </c>
      <c r="C6087" s="2" t="str">
        <f>VLOOKUP(Sales_Data17[[#This Row],[Customer Name Index]],Customer_Data[#All],2,0)</f>
        <v xml:space="preserve">WakeFern </v>
      </c>
      <c r="D6087">
        <v>2</v>
      </c>
      <c r="E6087" t="s">
        <v>2</v>
      </c>
      <c r="F6087" t="s">
        <v>8168</v>
      </c>
      <c r="G6087" t="s">
        <v>8027</v>
      </c>
      <c r="H6087" t="str">
        <f>VLOOKUP(Sales_Data17[[#This Row],[Delivery Region Index]],Regions_Table[#All],2,0)</f>
        <v>New South Wales</v>
      </c>
      <c r="I6087" t="str">
        <f>VLOOKUP(Sales_Data17[[#This Row],[Delivery Region Index]],Regions_Table[#All],3,0)</f>
        <v>Broken Hill</v>
      </c>
      <c r="J6087">
        <v>5</v>
      </c>
      <c r="K6087">
        <v>1</v>
      </c>
      <c r="L6087" t="str">
        <f>VLOOKUP(Sales_Data17[[#This Row],[Product Description Index]],Products_Data[#All],2,0)</f>
        <v>Shirts</v>
      </c>
      <c r="M6087">
        <v>2</v>
      </c>
      <c r="N6087" s="9">
        <v>192.8111111111111</v>
      </c>
      <c r="O6087" s="9">
        <f>Sales_Data17[[#This Row],[Order Quantity]]*Sales_Data17[[#This Row],[Unit Price]]</f>
        <v>385.62222222222221</v>
      </c>
      <c r="P6087" s="9">
        <v>90.621222222222215</v>
      </c>
      <c r="Q6087" s="9">
        <f>Sales_Data17[[#This Row],[Line Total]]-(Sales_Data17[[#This Row],[Total Unit Cost]]*Sales_Data17[[#This Row],[Order Quantity]])</f>
        <v>204.37977777777778</v>
      </c>
      <c r="R6087" s="1" t="str">
        <f>TEXT(Sales_Data17[[#This Row],[OrderDate]],"MMM")</f>
        <v>Oct</v>
      </c>
      <c r="S6087" s="1" t="str">
        <f t="shared" si="95"/>
        <v>2015</v>
      </c>
    </row>
    <row r="6088" spans="1:19">
      <c r="A6088" t="s">
        <v>6111</v>
      </c>
      <c r="B6088" s="2">
        <v>42295</v>
      </c>
      <c r="C6088" s="2" t="str">
        <f>VLOOKUP(Sales_Data17[[#This Row],[Customer Name Index]],Customer_Data[#All],2,0)</f>
        <v xml:space="preserve">Medline </v>
      </c>
      <c r="D6088">
        <v>12</v>
      </c>
      <c r="E6088" t="s">
        <v>4</v>
      </c>
      <c r="F6088" t="s">
        <v>8168</v>
      </c>
      <c r="G6088" t="s">
        <v>8026</v>
      </c>
      <c r="H6088" t="str">
        <f>VLOOKUP(Sales_Data17[[#This Row],[Delivery Region Index]],Regions_Table[#All],2,0)</f>
        <v>Queensland</v>
      </c>
      <c r="I6088" t="str">
        <f>VLOOKUP(Sales_Data17[[#This Row],[Delivery Region Index]],Regions_Table[#All],3,0)</f>
        <v>Hervey Bay</v>
      </c>
      <c r="J6088">
        <v>33</v>
      </c>
      <c r="K6088">
        <v>5</v>
      </c>
      <c r="L6088" t="str">
        <f>VLOOKUP(Sales_Data17[[#This Row],[Product Description Index]],Products_Data[#All],2,0)</f>
        <v>Hats</v>
      </c>
      <c r="M6088">
        <v>8</v>
      </c>
      <c r="N6088" s="9">
        <v>437.73333333333335</v>
      </c>
      <c r="O6088" s="9">
        <f>Sales_Data17[[#This Row],[Order Quantity]]*Sales_Data17[[#This Row],[Unit Price]]</f>
        <v>3501.8666666666668</v>
      </c>
      <c r="P6088" s="9">
        <v>245.13066666666671</v>
      </c>
      <c r="Q6088" s="9">
        <f>Sales_Data17[[#This Row],[Line Total]]-(Sales_Data17[[#This Row],[Total Unit Cost]]*Sales_Data17[[#This Row],[Order Quantity]])</f>
        <v>1540.8213333333331</v>
      </c>
      <c r="R6088" s="1" t="str">
        <f>TEXT(Sales_Data17[[#This Row],[OrderDate]],"MMM")</f>
        <v>Oct</v>
      </c>
      <c r="S6088" s="1" t="str">
        <f t="shared" si="95"/>
        <v>2015</v>
      </c>
    </row>
    <row r="6089" spans="1:19">
      <c r="A6089" t="s">
        <v>6112</v>
      </c>
      <c r="B6089" s="2">
        <v>42296</v>
      </c>
      <c r="C6089" s="2" t="str">
        <f>VLOOKUP(Sales_Data17[[#This Row],[Customer Name Index]],Customer_Data[#All],2,0)</f>
        <v>Pure Group</v>
      </c>
      <c r="D6089">
        <v>17</v>
      </c>
      <c r="E6089" t="s">
        <v>2</v>
      </c>
      <c r="F6089" t="s">
        <v>8168</v>
      </c>
      <c r="G6089" t="s">
        <v>8025</v>
      </c>
      <c r="H6089" t="str">
        <f>VLOOKUP(Sales_Data17[[#This Row],[Delivery Region Index]],Regions_Table[#All],2,0)</f>
        <v>Victoria</v>
      </c>
      <c r="I6089" t="str">
        <f>VLOOKUP(Sales_Data17[[#This Row],[Delivery Region Index]],Regions_Table[#All],3,0)</f>
        <v>Benalla</v>
      </c>
      <c r="J6089">
        <v>48</v>
      </c>
      <c r="K6089">
        <v>7</v>
      </c>
      <c r="L6089" t="str">
        <f>VLOOKUP(Sales_Data17[[#This Row],[Product Description Index]],Products_Data[#All],2,0)</f>
        <v>Dress Shirts</v>
      </c>
      <c r="M6089">
        <v>9</v>
      </c>
      <c r="N6089" s="9">
        <v>600.02222222222224</v>
      </c>
      <c r="O6089" s="9">
        <f>Sales_Data17[[#This Row],[Order Quantity]]*Sales_Data17[[#This Row],[Unit Price]]</f>
        <v>5400.2</v>
      </c>
      <c r="P6089" s="9">
        <v>420.01555555555547</v>
      </c>
      <c r="Q6089" s="9">
        <f>Sales_Data17[[#This Row],[Line Total]]-(Sales_Data17[[#This Row],[Total Unit Cost]]*Sales_Data17[[#This Row],[Order Quantity]])</f>
        <v>1620.0600000000004</v>
      </c>
      <c r="R6089" s="1" t="str">
        <f>TEXT(Sales_Data17[[#This Row],[OrderDate]],"MMM")</f>
        <v>Oct</v>
      </c>
      <c r="S6089" s="1" t="str">
        <f t="shared" si="95"/>
        <v>2015</v>
      </c>
    </row>
    <row r="6090" spans="1:19">
      <c r="A6090" t="s">
        <v>6113</v>
      </c>
      <c r="B6090" s="2">
        <v>42296</v>
      </c>
      <c r="C6090" s="2" t="str">
        <f>VLOOKUP(Sales_Data17[[#This Row],[Customer Name Index]],Customer_Data[#All],2,0)</f>
        <v xml:space="preserve">Medline </v>
      </c>
      <c r="D6090">
        <v>12</v>
      </c>
      <c r="E6090" t="s">
        <v>2</v>
      </c>
      <c r="F6090" t="s">
        <v>8168</v>
      </c>
      <c r="G6090" t="s">
        <v>8026</v>
      </c>
      <c r="H6090" t="str">
        <f>VLOOKUP(Sales_Data17[[#This Row],[Delivery Region Index]],Regions_Table[#All],2,0)</f>
        <v>Queensland</v>
      </c>
      <c r="I6090" t="str">
        <f>VLOOKUP(Sales_Data17[[#This Row],[Delivery Region Index]],Regions_Table[#All],3,0)</f>
        <v>Hervey Bay</v>
      </c>
      <c r="J6090">
        <v>33</v>
      </c>
      <c r="K6090">
        <v>5</v>
      </c>
      <c r="L6090" t="str">
        <f>VLOOKUP(Sales_Data17[[#This Row],[Product Description Index]],Products_Data[#All],2,0)</f>
        <v>Hats</v>
      </c>
      <c r="M6090">
        <v>4</v>
      </c>
      <c r="N6090" s="9">
        <v>93.055555555555557</v>
      </c>
      <c r="O6090" s="9">
        <f>Sales_Data17[[#This Row],[Order Quantity]]*Sales_Data17[[#This Row],[Unit Price]]</f>
        <v>372.22222222222223</v>
      </c>
      <c r="P6090" s="9">
        <v>73.513888888888886</v>
      </c>
      <c r="Q6090" s="9">
        <f>Sales_Data17[[#This Row],[Line Total]]-(Sales_Data17[[#This Row],[Total Unit Cost]]*Sales_Data17[[#This Row],[Order Quantity]])</f>
        <v>78.166666666666686</v>
      </c>
      <c r="R6090" s="1" t="str">
        <f>TEXT(Sales_Data17[[#This Row],[OrderDate]],"MMM")</f>
        <v>Oct</v>
      </c>
      <c r="S6090" s="1" t="str">
        <f t="shared" si="95"/>
        <v>2015</v>
      </c>
    </row>
    <row r="6091" spans="1:19">
      <c r="A6091" t="s">
        <v>6114</v>
      </c>
      <c r="B6091" s="2">
        <v>42296</v>
      </c>
      <c r="C6091" s="2" t="str">
        <f>VLOOKUP(Sales_Data17[[#This Row],[Customer Name Index]],Customer_Data[#All],2,0)</f>
        <v>Rochester Ltd</v>
      </c>
      <c r="D6091">
        <v>15</v>
      </c>
      <c r="E6091" t="s">
        <v>2</v>
      </c>
      <c r="F6091" t="s">
        <v>8168</v>
      </c>
      <c r="G6091" t="s">
        <v>8025</v>
      </c>
      <c r="H6091" t="str">
        <f>VLOOKUP(Sales_Data17[[#This Row],[Delivery Region Index]],Regions_Table[#All],2,0)</f>
        <v>Queensland</v>
      </c>
      <c r="I6091" t="str">
        <f>VLOOKUP(Sales_Data17[[#This Row],[Delivery Region Index]],Regions_Table[#All],3,0)</f>
        <v>Toowoomba</v>
      </c>
      <c r="J6091">
        <v>44</v>
      </c>
      <c r="K6091">
        <v>6</v>
      </c>
      <c r="L6091" t="str">
        <f>VLOOKUP(Sales_Data17[[#This Row],[Product Description Index]],Products_Data[#All],2,0)</f>
        <v>Socks</v>
      </c>
      <c r="M6091">
        <v>1</v>
      </c>
      <c r="N6091" s="9">
        <v>20.844444444444445</v>
      </c>
      <c r="O6091" s="9">
        <f>Sales_Data17[[#This Row],[Order Quantity]]*Sales_Data17[[#This Row],[Unit Price]]</f>
        <v>20.844444444444445</v>
      </c>
      <c r="P6091" s="9">
        <v>10.422222222222222</v>
      </c>
      <c r="Q6091" s="9">
        <f>Sales_Data17[[#This Row],[Line Total]]-(Sales_Data17[[#This Row],[Total Unit Cost]]*Sales_Data17[[#This Row],[Order Quantity]])</f>
        <v>10.422222222222222</v>
      </c>
      <c r="R6091" s="1" t="str">
        <f>TEXT(Sales_Data17[[#This Row],[OrderDate]],"MMM")</f>
        <v>Oct</v>
      </c>
      <c r="S6091" s="1" t="str">
        <f t="shared" si="95"/>
        <v>2015</v>
      </c>
    </row>
    <row r="6092" spans="1:19">
      <c r="A6092" t="s">
        <v>6115</v>
      </c>
      <c r="B6092" s="2">
        <v>42296</v>
      </c>
      <c r="C6092" s="2" t="str">
        <f>VLOOKUP(Sales_Data17[[#This Row],[Customer Name Index]],Customer_Data[#All],2,0)</f>
        <v>Avon Corp</v>
      </c>
      <c r="D6092">
        <v>1</v>
      </c>
      <c r="E6092" t="s">
        <v>4</v>
      </c>
      <c r="F6092" t="s">
        <v>8168</v>
      </c>
      <c r="G6092" t="s">
        <v>8027</v>
      </c>
      <c r="H6092" t="str">
        <f>VLOOKUP(Sales_Data17[[#This Row],[Delivery Region Index]],Regions_Table[#All],2,0)</f>
        <v>New South Wales</v>
      </c>
      <c r="I6092" t="str">
        <f>VLOOKUP(Sales_Data17[[#This Row],[Delivery Region Index]],Regions_Table[#All],3,0)</f>
        <v>Armidale</v>
      </c>
      <c r="J6092">
        <v>3</v>
      </c>
      <c r="K6092">
        <v>1</v>
      </c>
      <c r="L6092" t="str">
        <f>VLOOKUP(Sales_Data17[[#This Row],[Product Description Index]],Products_Data[#All],2,0)</f>
        <v>Shirts</v>
      </c>
      <c r="M6092">
        <v>7</v>
      </c>
      <c r="N6092" s="9">
        <v>122.83333333333333</v>
      </c>
      <c r="O6092" s="9">
        <f>Sales_Data17[[#This Row],[Order Quantity]]*Sales_Data17[[#This Row],[Unit Price]]</f>
        <v>859.83333333333326</v>
      </c>
      <c r="P6092" s="9">
        <v>89.668333333333337</v>
      </c>
      <c r="Q6092" s="9">
        <f>Sales_Data17[[#This Row],[Line Total]]-(Sales_Data17[[#This Row],[Total Unit Cost]]*Sales_Data17[[#This Row],[Order Quantity]])</f>
        <v>232.15499999999986</v>
      </c>
      <c r="R6092" s="1" t="str">
        <f>TEXT(Sales_Data17[[#This Row],[OrderDate]],"MMM")</f>
        <v>Oct</v>
      </c>
      <c r="S6092" s="1" t="str">
        <f t="shared" si="95"/>
        <v>2015</v>
      </c>
    </row>
    <row r="6093" spans="1:19">
      <c r="A6093" t="s">
        <v>6116</v>
      </c>
      <c r="B6093" s="2">
        <v>42296</v>
      </c>
      <c r="C6093" s="2" t="str">
        <f>VLOOKUP(Sales_Data17[[#This Row],[Customer Name Index]],Customer_Data[#All],2,0)</f>
        <v xml:space="preserve">WakeFern </v>
      </c>
      <c r="D6093">
        <v>2</v>
      </c>
      <c r="E6093" t="s">
        <v>3</v>
      </c>
      <c r="F6093" t="s">
        <v>8168</v>
      </c>
      <c r="G6093" t="s">
        <v>8027</v>
      </c>
      <c r="H6093" t="str">
        <f>VLOOKUP(Sales_Data17[[#This Row],[Delivery Region Index]],Regions_Table[#All],2,0)</f>
        <v>New South Wales</v>
      </c>
      <c r="I6093" t="str">
        <f>VLOOKUP(Sales_Data17[[#This Row],[Delivery Region Index]],Regions_Table[#All],3,0)</f>
        <v>Armidale</v>
      </c>
      <c r="J6093">
        <v>3</v>
      </c>
      <c r="K6093">
        <v>1</v>
      </c>
      <c r="L6093" t="str">
        <f>VLOOKUP(Sales_Data17[[#This Row],[Product Description Index]],Products_Data[#All],2,0)</f>
        <v>Shirts</v>
      </c>
      <c r="M6093">
        <v>7</v>
      </c>
      <c r="N6093" s="9">
        <v>273.21111111111111</v>
      </c>
      <c r="O6093" s="9">
        <f>Sales_Data17[[#This Row],[Order Quantity]]*Sales_Data17[[#This Row],[Unit Price]]</f>
        <v>1912.4777777777776</v>
      </c>
      <c r="P6093" s="9">
        <v>114.74866666666668</v>
      </c>
      <c r="Q6093" s="9">
        <f>Sales_Data17[[#This Row],[Line Total]]-(Sales_Data17[[#This Row],[Total Unit Cost]]*Sales_Data17[[#This Row],[Order Quantity]])</f>
        <v>1109.2371111111108</v>
      </c>
      <c r="R6093" s="1" t="str">
        <f>TEXT(Sales_Data17[[#This Row],[OrderDate]],"MMM")</f>
        <v>Oct</v>
      </c>
      <c r="S6093" s="1" t="str">
        <f t="shared" si="95"/>
        <v>2015</v>
      </c>
    </row>
    <row r="6094" spans="1:19">
      <c r="A6094" t="s">
        <v>6117</v>
      </c>
      <c r="B6094" s="2">
        <v>42297</v>
      </c>
      <c r="C6094" s="2" t="str">
        <f>VLOOKUP(Sales_Data17[[#This Row],[Customer Name Index]],Customer_Data[#All],2,0)</f>
        <v>Avon Corp</v>
      </c>
      <c r="D6094">
        <v>1</v>
      </c>
      <c r="E6094" t="s">
        <v>2</v>
      </c>
      <c r="F6094" t="s">
        <v>8168</v>
      </c>
      <c r="G6094" t="s">
        <v>8027</v>
      </c>
      <c r="H6094" t="str">
        <f>VLOOKUP(Sales_Data17[[#This Row],[Delivery Region Index]],Regions_Table[#All],2,0)</f>
        <v>New South Wales</v>
      </c>
      <c r="I6094" t="str">
        <f>VLOOKUP(Sales_Data17[[#This Row],[Delivery Region Index]],Regions_Table[#All],3,0)</f>
        <v>Armidale</v>
      </c>
      <c r="J6094">
        <v>3</v>
      </c>
      <c r="K6094">
        <v>1</v>
      </c>
      <c r="L6094" t="str">
        <f>VLOOKUP(Sales_Data17[[#This Row],[Product Description Index]],Products_Data[#All],2,0)</f>
        <v>Shirts</v>
      </c>
      <c r="M6094">
        <v>6</v>
      </c>
      <c r="N6094" s="9">
        <v>444.43333333333334</v>
      </c>
      <c r="O6094" s="9">
        <f>Sales_Data17[[#This Row],[Order Quantity]]*Sales_Data17[[#This Row],[Unit Price]]</f>
        <v>2666.6</v>
      </c>
      <c r="P6094" s="9">
        <v>297.77033333333338</v>
      </c>
      <c r="Q6094" s="9">
        <f>Sales_Data17[[#This Row],[Line Total]]-(Sales_Data17[[#This Row],[Total Unit Cost]]*Sales_Data17[[#This Row],[Order Quantity]])</f>
        <v>879.97799999999961</v>
      </c>
      <c r="R6094" s="1" t="str">
        <f>TEXT(Sales_Data17[[#This Row],[OrderDate]],"MMM")</f>
        <v>Oct</v>
      </c>
      <c r="S6094" s="1" t="str">
        <f t="shared" si="95"/>
        <v>2015</v>
      </c>
    </row>
    <row r="6095" spans="1:19">
      <c r="A6095" t="s">
        <v>6118</v>
      </c>
      <c r="B6095" s="2">
        <v>42297</v>
      </c>
      <c r="C6095" s="2" t="str">
        <f>VLOOKUP(Sales_Data17[[#This Row],[Customer Name Index]],Customer_Data[#All],2,0)</f>
        <v>Pacific Ltd</v>
      </c>
      <c r="D6095">
        <v>20</v>
      </c>
      <c r="E6095" t="s">
        <v>3</v>
      </c>
      <c r="F6095" t="s">
        <v>8168</v>
      </c>
      <c r="G6095" t="s">
        <v>8028</v>
      </c>
      <c r="H6095" t="str">
        <f>VLOOKUP(Sales_Data17[[#This Row],[Delivery Region Index]],Regions_Table[#All],2,0)</f>
        <v>Victoria</v>
      </c>
      <c r="I6095" t="str">
        <f>VLOOKUP(Sales_Data17[[#This Row],[Delivery Region Index]],Regions_Table[#All],3,0)</f>
        <v>Wodonga</v>
      </c>
      <c r="J6095">
        <v>58</v>
      </c>
      <c r="K6095">
        <v>8</v>
      </c>
      <c r="L6095" t="str">
        <f>VLOOKUP(Sales_Data17[[#This Row],[Product Description Index]],Products_Data[#All],2,0)</f>
        <v>Shoes</v>
      </c>
      <c r="M6095">
        <v>4</v>
      </c>
      <c r="N6095" s="9">
        <v>667.76666666666677</v>
      </c>
      <c r="O6095" s="9">
        <f>Sales_Data17[[#This Row],[Order Quantity]]*Sales_Data17[[#This Row],[Unit Price]]</f>
        <v>2671.0666666666671</v>
      </c>
      <c r="P6095" s="9">
        <v>414.01533333333339</v>
      </c>
      <c r="Q6095" s="9">
        <f>Sales_Data17[[#This Row],[Line Total]]-(Sales_Data17[[#This Row],[Total Unit Cost]]*Sales_Data17[[#This Row],[Order Quantity]])</f>
        <v>1015.0053333333335</v>
      </c>
      <c r="R6095" s="1" t="str">
        <f>TEXT(Sales_Data17[[#This Row],[OrderDate]],"MMM")</f>
        <v>Oct</v>
      </c>
      <c r="S6095" s="1" t="str">
        <f t="shared" si="95"/>
        <v>2015</v>
      </c>
    </row>
    <row r="6096" spans="1:19">
      <c r="A6096" t="s">
        <v>6119</v>
      </c>
      <c r="B6096" s="2">
        <v>42297</v>
      </c>
      <c r="C6096" s="2" t="str">
        <f>VLOOKUP(Sales_Data17[[#This Row],[Customer Name Index]],Customer_Data[#All],2,0)</f>
        <v xml:space="preserve">Medline </v>
      </c>
      <c r="D6096">
        <v>12</v>
      </c>
      <c r="E6096" t="s">
        <v>4</v>
      </c>
      <c r="F6096" t="s">
        <v>8168</v>
      </c>
      <c r="G6096" t="s">
        <v>8026</v>
      </c>
      <c r="H6096" t="str">
        <f>VLOOKUP(Sales_Data17[[#This Row],[Delivery Region Index]],Regions_Table[#All],2,0)</f>
        <v>Queensland</v>
      </c>
      <c r="I6096" t="str">
        <f>VLOOKUP(Sales_Data17[[#This Row],[Delivery Region Index]],Regions_Table[#All],3,0)</f>
        <v>Ipswich</v>
      </c>
      <c r="J6096">
        <v>34</v>
      </c>
      <c r="K6096">
        <v>5</v>
      </c>
      <c r="L6096" t="str">
        <f>VLOOKUP(Sales_Data17[[#This Row],[Product Description Index]],Products_Data[#All],2,0)</f>
        <v>Hats</v>
      </c>
      <c r="M6096">
        <v>2</v>
      </c>
      <c r="N6096" s="9">
        <v>201.74444444444444</v>
      </c>
      <c r="O6096" s="9">
        <f>Sales_Data17[[#This Row],[Order Quantity]]*Sales_Data17[[#This Row],[Unit Price]]</f>
        <v>403.48888888888888</v>
      </c>
      <c r="P6096" s="9">
        <v>155.34322222222224</v>
      </c>
      <c r="Q6096" s="9">
        <f>Sales_Data17[[#This Row],[Line Total]]-(Sales_Data17[[#This Row],[Total Unit Cost]]*Sales_Data17[[#This Row],[Order Quantity]])</f>
        <v>92.802444444444404</v>
      </c>
      <c r="R6096" s="1" t="str">
        <f>TEXT(Sales_Data17[[#This Row],[OrderDate]],"MMM")</f>
        <v>Oct</v>
      </c>
      <c r="S6096" s="1" t="str">
        <f t="shared" si="95"/>
        <v>2015</v>
      </c>
    </row>
    <row r="6097" spans="1:19">
      <c r="A6097" t="s">
        <v>6120</v>
      </c>
      <c r="B6097" s="2">
        <v>42297</v>
      </c>
      <c r="C6097" s="2" t="str">
        <f>VLOOKUP(Sales_Data17[[#This Row],[Customer Name Index]],Customer_Data[#All],2,0)</f>
        <v xml:space="preserve">Qualitest </v>
      </c>
      <c r="D6097">
        <v>19</v>
      </c>
      <c r="E6097" t="s">
        <v>4</v>
      </c>
      <c r="F6097" t="s">
        <v>8168</v>
      </c>
      <c r="G6097" t="s">
        <v>8028</v>
      </c>
      <c r="H6097" t="str">
        <f>VLOOKUP(Sales_Data17[[#This Row],[Delivery Region Index]],Regions_Table[#All],2,0)</f>
        <v>Victoria</v>
      </c>
      <c r="I6097" t="str">
        <f>VLOOKUP(Sales_Data17[[#This Row],[Delivery Region Index]],Regions_Table[#All],3,0)</f>
        <v>Mildura</v>
      </c>
      <c r="J6097">
        <v>53</v>
      </c>
      <c r="K6097">
        <v>8</v>
      </c>
      <c r="L6097" t="str">
        <f>VLOOKUP(Sales_Data17[[#This Row],[Product Description Index]],Products_Data[#All],2,0)</f>
        <v>Shoes</v>
      </c>
      <c r="M6097">
        <v>7</v>
      </c>
      <c r="N6097" s="9">
        <v>221.84444444444446</v>
      </c>
      <c r="O6097" s="9">
        <f>Sales_Data17[[#This Row],[Order Quantity]]*Sales_Data17[[#This Row],[Unit Price]]</f>
        <v>1552.9111111111113</v>
      </c>
      <c r="P6097" s="9">
        <v>141.98044444444446</v>
      </c>
      <c r="Q6097" s="9">
        <f>Sales_Data17[[#This Row],[Line Total]]-(Sales_Data17[[#This Row],[Total Unit Cost]]*Sales_Data17[[#This Row],[Order Quantity]])</f>
        <v>559.048</v>
      </c>
      <c r="R6097" s="1" t="str">
        <f>TEXT(Sales_Data17[[#This Row],[OrderDate]],"MMM")</f>
        <v>Oct</v>
      </c>
      <c r="S6097" s="1" t="str">
        <f t="shared" si="95"/>
        <v>2015</v>
      </c>
    </row>
    <row r="6098" spans="1:19">
      <c r="A6098" t="s">
        <v>6121</v>
      </c>
      <c r="B6098" s="2">
        <v>42298</v>
      </c>
      <c r="C6098" s="2" t="str">
        <f>VLOOKUP(Sales_Data17[[#This Row],[Customer Name Index]],Customer_Data[#All],2,0)</f>
        <v>New Ltd</v>
      </c>
      <c r="D6098">
        <v>7</v>
      </c>
      <c r="E6098" t="s">
        <v>3</v>
      </c>
      <c r="F6098" t="s">
        <v>8168</v>
      </c>
      <c r="G6098" t="s">
        <v>8027</v>
      </c>
      <c r="H6098" t="str">
        <f>VLOOKUP(Sales_Data17[[#This Row],[Delivery Region Index]],Regions_Table[#All],2,0)</f>
        <v>New South Wales</v>
      </c>
      <c r="I6098" t="str">
        <f>VLOOKUP(Sales_Data17[[#This Row],[Delivery Region Index]],Regions_Table[#All],3,0)</f>
        <v>Port Macquarie</v>
      </c>
      <c r="J6098">
        <v>19</v>
      </c>
      <c r="K6098">
        <v>3</v>
      </c>
      <c r="L6098" t="str">
        <f>VLOOKUP(Sales_Data17[[#This Row],[Product Description Index]],Products_Data[#All],2,0)</f>
        <v>Sunglasses</v>
      </c>
      <c r="M6098">
        <v>2</v>
      </c>
      <c r="N6098" s="9">
        <v>101.24444444444445</v>
      </c>
      <c r="O6098" s="9">
        <f>Sales_Data17[[#This Row],[Order Quantity]]*Sales_Data17[[#This Row],[Unit Price]]</f>
        <v>202.48888888888891</v>
      </c>
      <c r="P6098" s="9">
        <v>44.547555555555554</v>
      </c>
      <c r="Q6098" s="9">
        <f>Sales_Data17[[#This Row],[Line Total]]-(Sales_Data17[[#This Row],[Total Unit Cost]]*Sales_Data17[[#This Row],[Order Quantity]])</f>
        <v>113.3937777777778</v>
      </c>
      <c r="R6098" s="1" t="str">
        <f>TEXT(Sales_Data17[[#This Row],[OrderDate]],"MMM")</f>
        <v>Oct</v>
      </c>
      <c r="S6098" s="1" t="str">
        <f t="shared" si="95"/>
        <v>2015</v>
      </c>
    </row>
    <row r="6099" spans="1:19">
      <c r="A6099" t="s">
        <v>6122</v>
      </c>
      <c r="B6099" s="2">
        <v>42298</v>
      </c>
      <c r="C6099" s="2" t="str">
        <f>VLOOKUP(Sales_Data17[[#This Row],[Customer Name Index]],Customer_Data[#All],2,0)</f>
        <v>Eminence Corp</v>
      </c>
      <c r="D6099">
        <v>18</v>
      </c>
      <c r="E6099" t="s">
        <v>4</v>
      </c>
      <c r="F6099" t="s">
        <v>8168</v>
      </c>
      <c r="G6099" t="s">
        <v>8025</v>
      </c>
      <c r="H6099" t="str">
        <f>VLOOKUP(Sales_Data17[[#This Row],[Delivery Region Index]],Regions_Table[#All],2,0)</f>
        <v>Victoria</v>
      </c>
      <c r="I6099" t="str">
        <f>VLOOKUP(Sales_Data17[[#This Row],[Delivery Region Index]],Regions_Table[#All],3,0)</f>
        <v>Geelong</v>
      </c>
      <c r="J6099">
        <v>51</v>
      </c>
      <c r="K6099">
        <v>7</v>
      </c>
      <c r="L6099" t="str">
        <f>VLOOKUP(Sales_Data17[[#This Row],[Product Description Index]],Products_Data[#All],2,0)</f>
        <v>Dress Shirts</v>
      </c>
      <c r="M6099">
        <v>8</v>
      </c>
      <c r="N6099" s="9">
        <v>189.08888888888887</v>
      </c>
      <c r="O6099" s="9">
        <f>Sales_Data17[[#This Row],[Order Quantity]]*Sales_Data17[[#This Row],[Unit Price]]</f>
        <v>1512.711111111111</v>
      </c>
      <c r="P6099" s="9">
        <v>113.45333333333332</v>
      </c>
      <c r="Q6099" s="9">
        <f>Sales_Data17[[#This Row],[Line Total]]-(Sales_Data17[[#This Row],[Total Unit Cost]]*Sales_Data17[[#This Row],[Order Quantity]])</f>
        <v>605.08444444444444</v>
      </c>
      <c r="R6099" s="1" t="str">
        <f>TEXT(Sales_Data17[[#This Row],[OrderDate]],"MMM")</f>
        <v>Oct</v>
      </c>
      <c r="S6099" s="1" t="str">
        <f t="shared" si="95"/>
        <v>2015</v>
      </c>
    </row>
    <row r="6100" spans="1:19">
      <c r="A6100" t="s">
        <v>6123</v>
      </c>
      <c r="B6100" s="2">
        <v>42298</v>
      </c>
      <c r="C6100" s="2" t="str">
        <f>VLOOKUP(Sales_Data17[[#This Row],[Customer Name Index]],Customer_Data[#All],2,0)</f>
        <v>Pacific Ltd</v>
      </c>
      <c r="D6100">
        <v>20</v>
      </c>
      <c r="E6100" t="s">
        <v>2</v>
      </c>
      <c r="F6100" t="s">
        <v>8168</v>
      </c>
      <c r="G6100" t="s">
        <v>8028</v>
      </c>
      <c r="H6100" t="str">
        <f>VLOOKUP(Sales_Data17[[#This Row],[Delivery Region Index]],Regions_Table[#All],2,0)</f>
        <v>Victoria</v>
      </c>
      <c r="I6100" t="str">
        <f>VLOOKUP(Sales_Data17[[#This Row],[Delivery Region Index]],Regions_Table[#All],3,0)</f>
        <v>Wodonga</v>
      </c>
      <c r="J6100">
        <v>58</v>
      </c>
      <c r="K6100">
        <v>8</v>
      </c>
      <c r="L6100" t="str">
        <f>VLOOKUP(Sales_Data17[[#This Row],[Product Description Index]],Products_Data[#All],2,0)</f>
        <v>Shoes</v>
      </c>
      <c r="M6100">
        <v>1</v>
      </c>
      <c r="N6100" s="9">
        <v>20.844444444444445</v>
      </c>
      <c r="O6100" s="9">
        <f>Sales_Data17[[#This Row],[Order Quantity]]*Sales_Data17[[#This Row],[Unit Price]]</f>
        <v>20.844444444444445</v>
      </c>
      <c r="P6100" s="9">
        <v>15.841777777777777</v>
      </c>
      <c r="Q6100" s="9">
        <f>Sales_Data17[[#This Row],[Line Total]]-(Sales_Data17[[#This Row],[Total Unit Cost]]*Sales_Data17[[#This Row],[Order Quantity]])</f>
        <v>5.0026666666666681</v>
      </c>
      <c r="R6100" s="1" t="str">
        <f>TEXT(Sales_Data17[[#This Row],[OrderDate]],"MMM")</f>
        <v>Oct</v>
      </c>
      <c r="S6100" s="1" t="str">
        <f t="shared" si="95"/>
        <v>2015</v>
      </c>
    </row>
    <row r="6101" spans="1:19">
      <c r="A6101" t="s">
        <v>6124</v>
      </c>
      <c r="B6101" s="2">
        <v>42298</v>
      </c>
      <c r="C6101" s="2" t="str">
        <f>VLOOKUP(Sales_Data17[[#This Row],[Customer Name Index]],Customer_Data[#All],2,0)</f>
        <v>3LAB, Ltd</v>
      </c>
      <c r="D6101">
        <v>16</v>
      </c>
      <c r="E6101" t="s">
        <v>2</v>
      </c>
      <c r="F6101" t="s">
        <v>8168</v>
      </c>
      <c r="G6101" t="s">
        <v>8025</v>
      </c>
      <c r="H6101" t="str">
        <f>VLOOKUP(Sales_Data17[[#This Row],[Delivery Region Index]],Regions_Table[#All],2,0)</f>
        <v>Queensland</v>
      </c>
      <c r="I6101" t="str">
        <f>VLOOKUP(Sales_Data17[[#This Row],[Delivery Region Index]],Regions_Table[#All],3,0)</f>
        <v>Toowoomba</v>
      </c>
      <c r="J6101">
        <v>44</v>
      </c>
      <c r="K6101">
        <v>7</v>
      </c>
      <c r="L6101" t="str">
        <f>VLOOKUP(Sales_Data17[[#This Row],[Product Description Index]],Products_Data[#All],2,0)</f>
        <v>Dress Shirts</v>
      </c>
      <c r="M6101">
        <v>9</v>
      </c>
      <c r="N6101" s="9">
        <v>605.97777777777776</v>
      </c>
      <c r="O6101" s="9">
        <f>Sales_Data17[[#This Row],[Order Quantity]]*Sales_Data17[[#This Row],[Unit Price]]</f>
        <v>5453.8</v>
      </c>
      <c r="P6101" s="9">
        <v>321.16822222222225</v>
      </c>
      <c r="Q6101" s="9">
        <f>Sales_Data17[[#This Row],[Line Total]]-(Sales_Data17[[#This Row],[Total Unit Cost]]*Sales_Data17[[#This Row],[Order Quantity]])</f>
        <v>2563.2860000000001</v>
      </c>
      <c r="R6101" s="1" t="str">
        <f>TEXT(Sales_Data17[[#This Row],[OrderDate]],"MMM")</f>
        <v>Oct</v>
      </c>
      <c r="S6101" s="1" t="str">
        <f t="shared" si="95"/>
        <v>2015</v>
      </c>
    </row>
    <row r="6102" spans="1:19">
      <c r="A6102" t="s">
        <v>6125</v>
      </c>
      <c r="B6102" s="2">
        <v>42299</v>
      </c>
      <c r="C6102" s="2" t="str">
        <f>VLOOKUP(Sales_Data17[[#This Row],[Customer Name Index]],Customer_Data[#All],2,0)</f>
        <v>Pure Group</v>
      </c>
      <c r="D6102">
        <v>17</v>
      </c>
      <c r="E6102" t="s">
        <v>2</v>
      </c>
      <c r="F6102" t="s">
        <v>8168</v>
      </c>
      <c r="G6102" t="s">
        <v>8025</v>
      </c>
      <c r="H6102" t="str">
        <f>VLOOKUP(Sales_Data17[[#This Row],[Delivery Region Index]],Regions_Table[#All],2,0)</f>
        <v>Victoria</v>
      </c>
      <c r="I6102" t="str">
        <f>VLOOKUP(Sales_Data17[[#This Row],[Delivery Region Index]],Regions_Table[#All],3,0)</f>
        <v>Ballarat</v>
      </c>
      <c r="J6102">
        <v>49</v>
      </c>
      <c r="K6102">
        <v>7</v>
      </c>
      <c r="L6102" t="str">
        <f>VLOOKUP(Sales_Data17[[#This Row],[Product Description Index]],Products_Data[#All],2,0)</f>
        <v>Dress Shirts</v>
      </c>
      <c r="M6102">
        <v>2</v>
      </c>
      <c r="N6102" s="9">
        <v>116.87777777777779</v>
      </c>
      <c r="O6102" s="9">
        <f>Sales_Data17[[#This Row],[Order Quantity]]*Sales_Data17[[#This Row],[Unit Price]]</f>
        <v>233.75555555555559</v>
      </c>
      <c r="P6102" s="9">
        <v>50.257444444444445</v>
      </c>
      <c r="Q6102" s="9">
        <f>Sales_Data17[[#This Row],[Line Total]]-(Sales_Data17[[#This Row],[Total Unit Cost]]*Sales_Data17[[#This Row],[Order Quantity]])</f>
        <v>133.2406666666667</v>
      </c>
      <c r="R6102" s="1" t="str">
        <f>TEXT(Sales_Data17[[#This Row],[OrderDate]],"MMM")</f>
        <v>Oct</v>
      </c>
      <c r="S6102" s="1" t="str">
        <f t="shared" si="95"/>
        <v>2015</v>
      </c>
    </row>
    <row r="6103" spans="1:19">
      <c r="A6103" t="s">
        <v>6126</v>
      </c>
      <c r="B6103" s="2">
        <v>42299</v>
      </c>
      <c r="C6103" s="2" t="str">
        <f>VLOOKUP(Sales_Data17[[#This Row],[Customer Name Index]],Customer_Data[#All],2,0)</f>
        <v>21st Ltd</v>
      </c>
      <c r="D6103">
        <v>10</v>
      </c>
      <c r="E6103" t="s">
        <v>2</v>
      </c>
      <c r="F6103" t="s">
        <v>8168</v>
      </c>
      <c r="G6103" t="s">
        <v>8027</v>
      </c>
      <c r="H6103" t="str">
        <f>VLOOKUP(Sales_Data17[[#This Row],[Delivery Region Index]],Regions_Table[#All],2,0)</f>
        <v>Queensland</v>
      </c>
      <c r="I6103" t="str">
        <f>VLOOKUP(Sales_Data17[[#This Row],[Delivery Region Index]],Regions_Table[#All],3,0)</f>
        <v>Bundaberg</v>
      </c>
      <c r="J6103">
        <v>27</v>
      </c>
      <c r="K6103">
        <v>4</v>
      </c>
      <c r="L6103" t="str">
        <f>VLOOKUP(Sales_Data17[[#This Row],[Product Description Index]],Products_Data[#All],2,0)</f>
        <v>Jeans</v>
      </c>
      <c r="M6103">
        <v>3</v>
      </c>
      <c r="N6103" s="9">
        <v>19.355555555555558</v>
      </c>
      <c r="O6103" s="9">
        <f>Sales_Data17[[#This Row],[Order Quantity]]*Sales_Data17[[#This Row],[Unit Price]]</f>
        <v>58.066666666666677</v>
      </c>
      <c r="P6103" s="9">
        <v>7.7422222222222228</v>
      </c>
      <c r="Q6103" s="9">
        <f>Sales_Data17[[#This Row],[Line Total]]-(Sales_Data17[[#This Row],[Total Unit Cost]]*Sales_Data17[[#This Row],[Order Quantity]])</f>
        <v>34.840000000000011</v>
      </c>
      <c r="R6103" s="1" t="str">
        <f>TEXT(Sales_Data17[[#This Row],[OrderDate]],"MMM")</f>
        <v>Oct</v>
      </c>
      <c r="S6103" s="1" t="str">
        <f t="shared" si="95"/>
        <v>2015</v>
      </c>
    </row>
    <row r="6104" spans="1:19">
      <c r="A6104" t="s">
        <v>6127</v>
      </c>
      <c r="B6104" s="2">
        <v>42299</v>
      </c>
      <c r="C6104" s="2" t="str">
        <f>VLOOKUP(Sales_Data17[[#This Row],[Customer Name Index]],Customer_Data[#All],2,0)</f>
        <v>ETUDE Ltd</v>
      </c>
      <c r="D6104">
        <v>4</v>
      </c>
      <c r="E6104" t="s">
        <v>2</v>
      </c>
      <c r="F6104" t="s">
        <v>8168</v>
      </c>
      <c r="G6104" t="s">
        <v>8027</v>
      </c>
      <c r="H6104" t="str">
        <f>VLOOKUP(Sales_Data17[[#This Row],[Delivery Region Index]],Regions_Table[#All],2,0)</f>
        <v>New South Wales</v>
      </c>
      <c r="I6104" t="str">
        <f>VLOOKUP(Sales_Data17[[#This Row],[Delivery Region Index]],Regions_Table[#All],3,0)</f>
        <v>Goulburn</v>
      </c>
      <c r="J6104">
        <v>10</v>
      </c>
      <c r="K6104">
        <v>2</v>
      </c>
      <c r="L6104" t="str">
        <f>VLOOKUP(Sales_Data17[[#This Row],[Product Description Index]],Products_Data[#All],2,0)</f>
        <v>Pants</v>
      </c>
      <c r="M6104">
        <v>6</v>
      </c>
      <c r="N6104" s="9">
        <v>186.85555555555555</v>
      </c>
      <c r="O6104" s="9">
        <f>Sales_Data17[[#This Row],[Order Quantity]]*Sales_Data17[[#This Row],[Unit Price]]</f>
        <v>1121.1333333333332</v>
      </c>
      <c r="P6104" s="9">
        <v>143.8787777777778</v>
      </c>
      <c r="Q6104" s="9">
        <f>Sales_Data17[[#This Row],[Line Total]]-(Sales_Data17[[#This Row],[Total Unit Cost]]*Sales_Data17[[#This Row],[Order Quantity]])</f>
        <v>257.86066666666648</v>
      </c>
      <c r="R6104" s="1" t="str">
        <f>TEXT(Sales_Data17[[#This Row],[OrderDate]],"MMM")</f>
        <v>Oct</v>
      </c>
      <c r="S6104" s="1" t="str">
        <f t="shared" si="95"/>
        <v>2015</v>
      </c>
    </row>
    <row r="6105" spans="1:19">
      <c r="A6105" t="s">
        <v>6128</v>
      </c>
      <c r="B6105" s="2">
        <v>42299</v>
      </c>
      <c r="C6105" s="2" t="str">
        <f>VLOOKUP(Sales_Data17[[#This Row],[Customer Name Index]],Customer_Data[#All],2,0)</f>
        <v>Rochester Ltd</v>
      </c>
      <c r="D6105">
        <v>15</v>
      </c>
      <c r="E6105" t="s">
        <v>4</v>
      </c>
      <c r="F6105" t="s">
        <v>8168</v>
      </c>
      <c r="G6105" t="s">
        <v>8025</v>
      </c>
      <c r="H6105" t="str">
        <f>VLOOKUP(Sales_Data17[[#This Row],[Delivery Region Index]],Regions_Table[#All],2,0)</f>
        <v>Queensland</v>
      </c>
      <c r="I6105" t="str">
        <f>VLOOKUP(Sales_Data17[[#This Row],[Delivery Region Index]],Regions_Table[#All],3,0)</f>
        <v>Thuringowa</v>
      </c>
      <c r="J6105">
        <v>43</v>
      </c>
      <c r="K6105">
        <v>6</v>
      </c>
      <c r="L6105" t="str">
        <f>VLOOKUP(Sales_Data17[[#This Row],[Product Description Index]],Products_Data[#All],2,0)</f>
        <v>Socks</v>
      </c>
      <c r="M6105">
        <v>5</v>
      </c>
      <c r="N6105" s="9">
        <v>117.62222222222223</v>
      </c>
      <c r="O6105" s="9">
        <f>Sales_Data17[[#This Row],[Order Quantity]]*Sales_Data17[[#This Row],[Unit Price]]</f>
        <v>588.1111111111112</v>
      </c>
      <c r="P6105" s="9">
        <v>64.692222222222242</v>
      </c>
      <c r="Q6105" s="9">
        <f>Sales_Data17[[#This Row],[Line Total]]-(Sales_Data17[[#This Row],[Total Unit Cost]]*Sales_Data17[[#This Row],[Order Quantity]])</f>
        <v>264.64999999999998</v>
      </c>
      <c r="R6105" s="1" t="str">
        <f>TEXT(Sales_Data17[[#This Row],[OrderDate]],"MMM")</f>
        <v>Oct</v>
      </c>
      <c r="S6105" s="1" t="str">
        <f t="shared" si="95"/>
        <v>2015</v>
      </c>
    </row>
    <row r="6106" spans="1:19">
      <c r="A6106" t="s">
        <v>6129</v>
      </c>
      <c r="B6106" s="2">
        <v>42299</v>
      </c>
      <c r="C6106" s="2" t="str">
        <f>VLOOKUP(Sales_Data17[[#This Row],[Customer Name Index]],Customer_Data[#All],2,0)</f>
        <v xml:space="preserve">Linde </v>
      </c>
      <c r="D6106">
        <v>14</v>
      </c>
      <c r="E6106" t="s">
        <v>3</v>
      </c>
      <c r="F6106" t="s">
        <v>8168</v>
      </c>
      <c r="G6106" t="s">
        <v>8026</v>
      </c>
      <c r="H6106" t="str">
        <f>VLOOKUP(Sales_Data17[[#This Row],[Delivery Region Index]],Regions_Table[#All],2,0)</f>
        <v>Queensland</v>
      </c>
      <c r="I6106" t="str">
        <f>VLOOKUP(Sales_Data17[[#This Row],[Delivery Region Index]],Regions_Table[#All],3,0)</f>
        <v>Rockhampton</v>
      </c>
      <c r="J6106">
        <v>41</v>
      </c>
      <c r="K6106">
        <v>6</v>
      </c>
      <c r="L6106" t="str">
        <f>VLOOKUP(Sales_Data17[[#This Row],[Product Description Index]],Products_Data[#All],2,0)</f>
        <v>Socks</v>
      </c>
      <c r="M6106">
        <v>6</v>
      </c>
      <c r="N6106" s="9">
        <v>427.31111111111113</v>
      </c>
      <c r="O6106" s="9">
        <f>Sales_Data17[[#This Row],[Order Quantity]]*Sales_Data17[[#This Row],[Unit Price]]</f>
        <v>2563.8666666666668</v>
      </c>
      <c r="P6106" s="9">
        <v>329.02955555555559</v>
      </c>
      <c r="Q6106" s="9">
        <f>Sales_Data17[[#This Row],[Line Total]]-(Sales_Data17[[#This Row],[Total Unit Cost]]*Sales_Data17[[#This Row],[Order Quantity]])</f>
        <v>589.68933333333325</v>
      </c>
      <c r="R6106" s="1" t="str">
        <f>TEXT(Sales_Data17[[#This Row],[OrderDate]],"MMM")</f>
        <v>Oct</v>
      </c>
      <c r="S6106" s="1" t="str">
        <f t="shared" si="95"/>
        <v>2015</v>
      </c>
    </row>
    <row r="6107" spans="1:19">
      <c r="A6107" t="s">
        <v>6130</v>
      </c>
      <c r="B6107" s="2">
        <v>42300</v>
      </c>
      <c r="C6107" s="2" t="str">
        <f>VLOOKUP(Sales_Data17[[#This Row],[Customer Name Index]],Customer_Data[#All],2,0)</f>
        <v xml:space="preserve">Linde </v>
      </c>
      <c r="D6107">
        <v>14</v>
      </c>
      <c r="E6107" t="s">
        <v>2</v>
      </c>
      <c r="F6107" t="s">
        <v>8168</v>
      </c>
      <c r="G6107" t="s">
        <v>8026</v>
      </c>
      <c r="H6107" t="str">
        <f>VLOOKUP(Sales_Data17[[#This Row],[Delivery Region Index]],Regions_Table[#All],2,0)</f>
        <v>Queensland</v>
      </c>
      <c r="I6107" t="str">
        <f>VLOOKUP(Sales_Data17[[#This Row],[Delivery Region Index]],Regions_Table[#All],3,0)</f>
        <v>Nambour</v>
      </c>
      <c r="J6107">
        <v>39</v>
      </c>
      <c r="K6107">
        <v>6</v>
      </c>
      <c r="L6107" t="str">
        <f>VLOOKUP(Sales_Data17[[#This Row],[Product Description Index]],Products_Data[#All],2,0)</f>
        <v>Socks</v>
      </c>
      <c r="M6107">
        <v>8</v>
      </c>
      <c r="N6107" s="9">
        <v>371.47777777777782</v>
      </c>
      <c r="O6107" s="9">
        <f>Sales_Data17[[#This Row],[Order Quantity]]*Sales_Data17[[#This Row],[Unit Price]]</f>
        <v>2971.8222222222225</v>
      </c>
      <c r="P6107" s="9">
        <v>219.1718888888889</v>
      </c>
      <c r="Q6107" s="9">
        <f>Sales_Data17[[#This Row],[Line Total]]-(Sales_Data17[[#This Row],[Total Unit Cost]]*Sales_Data17[[#This Row],[Order Quantity]])</f>
        <v>1218.4471111111113</v>
      </c>
      <c r="R6107" s="1" t="str">
        <f>TEXT(Sales_Data17[[#This Row],[OrderDate]],"MMM")</f>
        <v>Oct</v>
      </c>
      <c r="S6107" s="1" t="str">
        <f t="shared" si="95"/>
        <v>2015</v>
      </c>
    </row>
    <row r="6108" spans="1:19">
      <c r="A6108" t="s">
        <v>6131</v>
      </c>
      <c r="B6108" s="2">
        <v>42300</v>
      </c>
      <c r="C6108" s="2" t="str">
        <f>VLOOKUP(Sales_Data17[[#This Row],[Customer Name Index]],Customer_Data[#All],2,0)</f>
        <v>Medsep Group</v>
      </c>
      <c r="D6108">
        <v>8</v>
      </c>
      <c r="E6108" t="s">
        <v>2</v>
      </c>
      <c r="F6108" t="s">
        <v>8168</v>
      </c>
      <c r="G6108" t="s">
        <v>8027</v>
      </c>
      <c r="H6108" t="str">
        <f>VLOOKUP(Sales_Data17[[#This Row],[Delivery Region Index]],Regions_Table[#All],2,0)</f>
        <v>New South Wales</v>
      </c>
      <c r="I6108" t="str">
        <f>VLOOKUP(Sales_Data17[[#This Row],[Delivery Region Index]],Regions_Table[#All],3,0)</f>
        <v>Tweed Heads</v>
      </c>
      <c r="J6108">
        <v>22</v>
      </c>
      <c r="K6108">
        <v>3</v>
      </c>
      <c r="L6108" t="str">
        <f>VLOOKUP(Sales_Data17[[#This Row],[Product Description Index]],Products_Data[#All],2,0)</f>
        <v>Sunglasses</v>
      </c>
      <c r="M6108">
        <v>7</v>
      </c>
      <c r="N6108" s="9">
        <v>188.34444444444446</v>
      </c>
      <c r="O6108" s="9">
        <f>Sales_Data17[[#This Row],[Order Quantity]]*Sales_Data17[[#This Row],[Unit Price]]</f>
        <v>1318.4111111111113</v>
      </c>
      <c r="P6108" s="9">
        <v>152.55900000000003</v>
      </c>
      <c r="Q6108" s="9">
        <f>Sales_Data17[[#This Row],[Line Total]]-(Sales_Data17[[#This Row],[Total Unit Cost]]*Sales_Data17[[#This Row],[Order Quantity]])</f>
        <v>250.49811111111103</v>
      </c>
      <c r="R6108" s="1" t="str">
        <f>TEXT(Sales_Data17[[#This Row],[OrderDate]],"MMM")</f>
        <v>Oct</v>
      </c>
      <c r="S6108" s="1" t="str">
        <f t="shared" si="95"/>
        <v>2015</v>
      </c>
    </row>
    <row r="6109" spans="1:19">
      <c r="A6109" t="s">
        <v>6132</v>
      </c>
      <c r="B6109" s="2">
        <v>42300</v>
      </c>
      <c r="C6109" s="2" t="str">
        <f>VLOOKUP(Sales_Data17[[#This Row],[Customer Name Index]],Customer_Data[#All],2,0)</f>
        <v>3LAB, Ltd</v>
      </c>
      <c r="D6109">
        <v>16</v>
      </c>
      <c r="E6109" t="s">
        <v>4</v>
      </c>
      <c r="F6109" t="s">
        <v>8168</v>
      </c>
      <c r="G6109" t="s">
        <v>8025</v>
      </c>
      <c r="H6109" t="str">
        <f>VLOOKUP(Sales_Data17[[#This Row],[Delivery Region Index]],Regions_Table[#All],2,0)</f>
        <v>South Australia</v>
      </c>
      <c r="I6109" t="str">
        <f>VLOOKUP(Sales_Data17[[#This Row],[Delivery Region Index]],Regions_Table[#All],3,0)</f>
        <v>Adelaide</v>
      </c>
      <c r="J6109">
        <v>46</v>
      </c>
      <c r="K6109">
        <v>7</v>
      </c>
      <c r="L6109" t="str">
        <f>VLOOKUP(Sales_Data17[[#This Row],[Product Description Index]],Products_Data[#All],2,0)</f>
        <v>Dress Shirts</v>
      </c>
      <c r="M6109">
        <v>7</v>
      </c>
      <c r="N6109" s="9">
        <v>128.04444444444445</v>
      </c>
      <c r="O6109" s="9">
        <f>Sales_Data17[[#This Row],[Order Quantity]]*Sales_Data17[[#This Row],[Unit Price]]</f>
        <v>896.31111111111113</v>
      </c>
      <c r="P6109" s="9">
        <v>64.022222222222226</v>
      </c>
      <c r="Q6109" s="9">
        <f>Sales_Data17[[#This Row],[Line Total]]-(Sales_Data17[[#This Row],[Total Unit Cost]]*Sales_Data17[[#This Row],[Order Quantity]])</f>
        <v>448.15555555555557</v>
      </c>
      <c r="R6109" s="1" t="str">
        <f>TEXT(Sales_Data17[[#This Row],[OrderDate]],"MMM")</f>
        <v>Oct</v>
      </c>
      <c r="S6109" s="1" t="str">
        <f t="shared" si="95"/>
        <v>2015</v>
      </c>
    </row>
    <row r="6110" spans="1:19">
      <c r="A6110" t="s">
        <v>6133</v>
      </c>
      <c r="B6110" s="2">
        <v>42300</v>
      </c>
      <c r="C6110" s="2" t="str">
        <f>VLOOKUP(Sales_Data17[[#This Row],[Customer Name Index]],Customer_Data[#All],2,0)</f>
        <v>Rochester Ltd</v>
      </c>
      <c r="D6110">
        <v>15</v>
      </c>
      <c r="E6110" t="s">
        <v>3</v>
      </c>
      <c r="F6110" t="s">
        <v>8168</v>
      </c>
      <c r="G6110" t="s">
        <v>8025</v>
      </c>
      <c r="H6110" t="str">
        <f>VLOOKUP(Sales_Data17[[#This Row],[Delivery Region Index]],Regions_Table[#All],2,0)</f>
        <v>Queensland</v>
      </c>
      <c r="I6110" t="str">
        <f>VLOOKUP(Sales_Data17[[#This Row],[Delivery Region Index]],Regions_Table[#All],3,0)</f>
        <v>Rockhampton</v>
      </c>
      <c r="J6110">
        <v>41</v>
      </c>
      <c r="K6110">
        <v>6</v>
      </c>
      <c r="L6110" t="str">
        <f>VLOOKUP(Sales_Data17[[#This Row],[Product Description Index]],Products_Data[#All],2,0)</f>
        <v>Socks</v>
      </c>
      <c r="M6110">
        <v>6</v>
      </c>
      <c r="N6110" s="9">
        <v>384.13333333333338</v>
      </c>
      <c r="O6110" s="9">
        <f>Sales_Data17[[#This Row],[Order Quantity]]*Sales_Data17[[#This Row],[Unit Price]]</f>
        <v>2304.8000000000002</v>
      </c>
      <c r="P6110" s="9">
        <v>326.51333333333338</v>
      </c>
      <c r="Q6110" s="9">
        <f>Sales_Data17[[#This Row],[Line Total]]-(Sales_Data17[[#This Row],[Total Unit Cost]]*Sales_Data17[[#This Row],[Order Quantity]])</f>
        <v>345.7199999999998</v>
      </c>
      <c r="R6110" s="1" t="str">
        <f>TEXT(Sales_Data17[[#This Row],[OrderDate]],"MMM")</f>
        <v>Oct</v>
      </c>
      <c r="S6110" s="1" t="str">
        <f t="shared" si="95"/>
        <v>2015</v>
      </c>
    </row>
    <row r="6111" spans="1:19">
      <c r="A6111" t="s">
        <v>6134</v>
      </c>
      <c r="B6111" s="2">
        <v>42300</v>
      </c>
      <c r="C6111" s="2" t="str">
        <f>VLOOKUP(Sales_Data17[[#This Row],[Customer Name Index]],Customer_Data[#All],2,0)</f>
        <v xml:space="preserve">Ei </v>
      </c>
      <c r="D6111">
        <v>9</v>
      </c>
      <c r="E6111" t="s">
        <v>4</v>
      </c>
      <c r="F6111" t="s">
        <v>8168</v>
      </c>
      <c r="G6111" t="s">
        <v>8027</v>
      </c>
      <c r="H6111" t="str">
        <f>VLOOKUP(Sales_Data17[[#This Row],[Delivery Region Index]],Regions_Table[#All],2,0)</f>
        <v>Queensland</v>
      </c>
      <c r="I6111" t="str">
        <f>VLOOKUP(Sales_Data17[[#This Row],[Delivery Region Index]],Regions_Table[#All],3,0)</f>
        <v>Brisbane</v>
      </c>
      <c r="J6111">
        <v>26</v>
      </c>
      <c r="K6111">
        <v>4</v>
      </c>
      <c r="L6111" t="str">
        <f>VLOOKUP(Sales_Data17[[#This Row],[Product Description Index]],Products_Data[#All],2,0)</f>
        <v>Jeans</v>
      </c>
      <c r="M6111">
        <v>9</v>
      </c>
      <c r="N6111" s="9">
        <v>117.62222222222223</v>
      </c>
      <c r="O6111" s="9">
        <f>Sales_Data17[[#This Row],[Order Quantity]]*Sales_Data17[[#This Row],[Unit Price]]</f>
        <v>1058.6000000000001</v>
      </c>
      <c r="P6111" s="9">
        <v>84.688000000000017</v>
      </c>
      <c r="Q6111" s="9">
        <f>Sales_Data17[[#This Row],[Line Total]]-(Sales_Data17[[#This Row],[Total Unit Cost]]*Sales_Data17[[#This Row],[Order Quantity]])</f>
        <v>296.40800000000002</v>
      </c>
      <c r="R6111" s="1" t="str">
        <f>TEXT(Sales_Data17[[#This Row],[OrderDate]],"MMM")</f>
        <v>Oct</v>
      </c>
      <c r="S6111" s="1" t="str">
        <f t="shared" si="95"/>
        <v>2015</v>
      </c>
    </row>
    <row r="6112" spans="1:19">
      <c r="A6112" t="s">
        <v>6135</v>
      </c>
      <c r="B6112" s="2">
        <v>42300</v>
      </c>
      <c r="C6112" s="2" t="str">
        <f>VLOOKUP(Sales_Data17[[#This Row],[Customer Name Index]],Customer_Data[#All],2,0)</f>
        <v xml:space="preserve">Qualitest </v>
      </c>
      <c r="D6112">
        <v>19</v>
      </c>
      <c r="E6112" t="s">
        <v>2</v>
      </c>
      <c r="F6112" t="s">
        <v>8168</v>
      </c>
      <c r="G6112" t="s">
        <v>8028</v>
      </c>
      <c r="H6112" t="str">
        <f>VLOOKUP(Sales_Data17[[#This Row],[Delivery Region Index]],Regions_Table[#All],2,0)</f>
        <v>Victoria</v>
      </c>
      <c r="I6112" t="str">
        <f>VLOOKUP(Sales_Data17[[#This Row],[Delivery Region Index]],Regions_Table[#All],3,0)</f>
        <v>Shepparton</v>
      </c>
      <c r="J6112">
        <v>54</v>
      </c>
      <c r="K6112">
        <v>8</v>
      </c>
      <c r="L6112" t="str">
        <f>VLOOKUP(Sales_Data17[[#This Row],[Product Description Index]],Products_Data[#All],2,0)</f>
        <v>Shoes</v>
      </c>
      <c r="M6112">
        <v>5</v>
      </c>
      <c r="N6112" s="9">
        <v>122.83333333333333</v>
      </c>
      <c r="O6112" s="9">
        <f>Sales_Data17[[#This Row],[Order Quantity]]*Sales_Data17[[#This Row],[Unit Price]]</f>
        <v>614.16666666666663</v>
      </c>
      <c r="P6112" s="9">
        <v>99.495000000000005</v>
      </c>
      <c r="Q6112" s="9">
        <f>Sales_Data17[[#This Row],[Line Total]]-(Sales_Data17[[#This Row],[Total Unit Cost]]*Sales_Data17[[#This Row],[Order Quantity]])</f>
        <v>116.69166666666661</v>
      </c>
      <c r="R6112" s="1" t="str">
        <f>TEXT(Sales_Data17[[#This Row],[OrderDate]],"MMM")</f>
        <v>Oct</v>
      </c>
      <c r="S6112" s="1" t="str">
        <f t="shared" si="95"/>
        <v>2015</v>
      </c>
    </row>
    <row r="6113" spans="1:19">
      <c r="A6113" t="s">
        <v>6136</v>
      </c>
      <c r="B6113" s="2">
        <v>42301</v>
      </c>
      <c r="C6113" s="2" t="str">
        <f>VLOOKUP(Sales_Data17[[#This Row],[Customer Name Index]],Customer_Data[#All],2,0)</f>
        <v>Eminence Corp</v>
      </c>
      <c r="D6113">
        <v>18</v>
      </c>
      <c r="E6113" t="s">
        <v>4</v>
      </c>
      <c r="F6113" t="s">
        <v>8168</v>
      </c>
      <c r="G6113" t="s">
        <v>8025</v>
      </c>
      <c r="H6113" t="str">
        <f>VLOOKUP(Sales_Data17[[#This Row],[Delivery Region Index]],Regions_Table[#All],2,0)</f>
        <v>Victoria</v>
      </c>
      <c r="I6113" t="str">
        <f>VLOOKUP(Sales_Data17[[#This Row],[Delivery Region Index]],Regions_Table[#All],3,0)</f>
        <v>Bendigo</v>
      </c>
      <c r="J6113">
        <v>50</v>
      </c>
      <c r="K6113">
        <v>7</v>
      </c>
      <c r="L6113" t="str">
        <f>VLOOKUP(Sales_Data17[[#This Row],[Product Description Index]],Products_Data[#All],2,0)</f>
        <v>Dress Shirts</v>
      </c>
      <c r="M6113">
        <v>1</v>
      </c>
      <c r="N6113" s="9">
        <v>112.41111111111111</v>
      </c>
      <c r="O6113" s="9">
        <f>Sales_Data17[[#This Row],[Order Quantity]]*Sales_Data17[[#This Row],[Unit Price]]</f>
        <v>112.41111111111111</v>
      </c>
      <c r="P6113" s="9">
        <v>93.301222222222222</v>
      </c>
      <c r="Q6113" s="9">
        <f>Sales_Data17[[#This Row],[Line Total]]-(Sales_Data17[[#This Row],[Total Unit Cost]]*Sales_Data17[[#This Row],[Order Quantity]])</f>
        <v>19.109888888888889</v>
      </c>
      <c r="R6113" s="1" t="str">
        <f>TEXT(Sales_Data17[[#This Row],[OrderDate]],"MMM")</f>
        <v>Oct</v>
      </c>
      <c r="S6113" s="1" t="str">
        <f t="shared" si="95"/>
        <v>2015</v>
      </c>
    </row>
    <row r="6114" spans="1:19">
      <c r="A6114" t="s">
        <v>6137</v>
      </c>
      <c r="B6114" s="2">
        <v>42301</v>
      </c>
      <c r="C6114" s="2" t="str">
        <f>VLOOKUP(Sales_Data17[[#This Row],[Customer Name Index]],Customer_Data[#All],2,0)</f>
        <v>Apollo Ltd</v>
      </c>
      <c r="D6114">
        <v>11</v>
      </c>
      <c r="E6114" t="s">
        <v>2</v>
      </c>
      <c r="F6114" t="s">
        <v>8168</v>
      </c>
      <c r="G6114" t="s">
        <v>8026</v>
      </c>
      <c r="H6114" t="str">
        <f>VLOOKUP(Sales_Data17[[#This Row],[Delivery Region Index]],Regions_Table[#All],2,0)</f>
        <v>Queensland</v>
      </c>
      <c r="I6114" t="str">
        <f>VLOOKUP(Sales_Data17[[#This Row],[Delivery Region Index]],Regions_Table[#All],3,0)</f>
        <v>Gympie</v>
      </c>
      <c r="J6114">
        <v>32</v>
      </c>
      <c r="K6114">
        <v>5</v>
      </c>
      <c r="L6114" t="str">
        <f>VLOOKUP(Sales_Data17[[#This Row],[Product Description Index]],Products_Data[#All],2,0)</f>
        <v>Hats</v>
      </c>
      <c r="M6114">
        <v>3</v>
      </c>
      <c r="N6114" s="9">
        <v>585.13333333333333</v>
      </c>
      <c r="O6114" s="9">
        <f>Sales_Data17[[#This Row],[Order Quantity]]*Sales_Data17[[#This Row],[Unit Price]]</f>
        <v>1755.4</v>
      </c>
      <c r="P6114" s="9">
        <v>462.25533333333328</v>
      </c>
      <c r="Q6114" s="9">
        <f>Sales_Data17[[#This Row],[Line Total]]-(Sales_Data17[[#This Row],[Total Unit Cost]]*Sales_Data17[[#This Row],[Order Quantity]])</f>
        <v>368.63400000000024</v>
      </c>
      <c r="R6114" s="1" t="str">
        <f>TEXT(Sales_Data17[[#This Row],[OrderDate]],"MMM")</f>
        <v>Oct</v>
      </c>
      <c r="S6114" s="1" t="str">
        <f t="shared" si="95"/>
        <v>2015</v>
      </c>
    </row>
    <row r="6115" spans="1:19">
      <c r="A6115" t="s">
        <v>6138</v>
      </c>
      <c r="B6115" s="2">
        <v>42301</v>
      </c>
      <c r="C6115" s="2" t="str">
        <f>VLOOKUP(Sales_Data17[[#This Row],[Customer Name Index]],Customer_Data[#All],2,0)</f>
        <v xml:space="preserve">WakeFern </v>
      </c>
      <c r="D6115">
        <v>2</v>
      </c>
      <c r="E6115" t="s">
        <v>4</v>
      </c>
      <c r="F6115" t="s">
        <v>8168</v>
      </c>
      <c r="G6115" t="s">
        <v>8027</v>
      </c>
      <c r="H6115" t="str">
        <f>VLOOKUP(Sales_Data17[[#This Row],[Delivery Region Index]],Regions_Table[#All],2,0)</f>
        <v>New South Wales</v>
      </c>
      <c r="I6115" t="str">
        <f>VLOOKUP(Sales_Data17[[#This Row],[Delivery Region Index]],Regions_Table[#All],3,0)</f>
        <v>Bathurst</v>
      </c>
      <c r="J6115">
        <v>4</v>
      </c>
      <c r="K6115">
        <v>1</v>
      </c>
      <c r="L6115" t="str">
        <f>VLOOKUP(Sales_Data17[[#This Row],[Product Description Index]],Products_Data[#All],2,0)</f>
        <v>Shirts</v>
      </c>
      <c r="M6115">
        <v>4</v>
      </c>
      <c r="N6115" s="9">
        <v>118.36666666666666</v>
      </c>
      <c r="O6115" s="9">
        <f>Sales_Data17[[#This Row],[Order Quantity]]*Sales_Data17[[#This Row],[Unit Price]]</f>
        <v>473.46666666666664</v>
      </c>
      <c r="P6115" s="9">
        <v>54.448666666666668</v>
      </c>
      <c r="Q6115" s="9">
        <f>Sales_Data17[[#This Row],[Line Total]]-(Sales_Data17[[#This Row],[Total Unit Cost]]*Sales_Data17[[#This Row],[Order Quantity]])</f>
        <v>255.67199999999997</v>
      </c>
      <c r="R6115" s="1" t="str">
        <f>TEXT(Sales_Data17[[#This Row],[OrderDate]],"MMM")</f>
        <v>Oct</v>
      </c>
      <c r="S6115" s="1" t="str">
        <f t="shared" si="95"/>
        <v>2015</v>
      </c>
    </row>
    <row r="6116" spans="1:19">
      <c r="A6116" t="s">
        <v>6139</v>
      </c>
      <c r="B6116" s="2">
        <v>42301</v>
      </c>
      <c r="C6116" s="2" t="str">
        <f>VLOOKUP(Sales_Data17[[#This Row],[Customer Name Index]],Customer_Data[#All],2,0)</f>
        <v xml:space="preserve">Qualitest </v>
      </c>
      <c r="D6116">
        <v>19</v>
      </c>
      <c r="E6116" t="s">
        <v>2</v>
      </c>
      <c r="F6116" t="s">
        <v>8168</v>
      </c>
      <c r="G6116" t="s">
        <v>8028</v>
      </c>
      <c r="H6116" t="str">
        <f>VLOOKUP(Sales_Data17[[#This Row],[Delivery Region Index]],Regions_Table[#All],2,0)</f>
        <v>Victoria</v>
      </c>
      <c r="I6116" t="str">
        <f>VLOOKUP(Sales_Data17[[#This Row],[Delivery Region Index]],Regions_Table[#All],3,0)</f>
        <v>Shepparton</v>
      </c>
      <c r="J6116">
        <v>54</v>
      </c>
      <c r="K6116">
        <v>8</v>
      </c>
      <c r="L6116" t="str">
        <f>VLOOKUP(Sales_Data17[[#This Row],[Product Description Index]],Products_Data[#All],2,0)</f>
        <v>Shoes</v>
      </c>
      <c r="M6116">
        <v>1</v>
      </c>
      <c r="N6116" s="9">
        <v>369.98888888888888</v>
      </c>
      <c r="O6116" s="9">
        <f>Sales_Data17[[#This Row],[Order Quantity]]*Sales_Data17[[#This Row],[Unit Price]]</f>
        <v>369.98888888888888</v>
      </c>
      <c r="P6116" s="9">
        <v>277.49166666666667</v>
      </c>
      <c r="Q6116" s="9">
        <f>Sales_Data17[[#This Row],[Line Total]]-(Sales_Data17[[#This Row],[Total Unit Cost]]*Sales_Data17[[#This Row],[Order Quantity]])</f>
        <v>92.497222222222206</v>
      </c>
      <c r="R6116" s="1" t="str">
        <f>TEXT(Sales_Data17[[#This Row],[OrderDate]],"MMM")</f>
        <v>Oct</v>
      </c>
      <c r="S6116" s="1" t="str">
        <f t="shared" si="95"/>
        <v>2015</v>
      </c>
    </row>
    <row r="6117" spans="1:19">
      <c r="A6117" t="s">
        <v>6140</v>
      </c>
      <c r="B6117" s="2">
        <v>42301</v>
      </c>
      <c r="C6117" s="2" t="str">
        <f>VLOOKUP(Sales_Data17[[#This Row],[Customer Name Index]],Customer_Data[#All],2,0)</f>
        <v>21st Ltd</v>
      </c>
      <c r="D6117">
        <v>10</v>
      </c>
      <c r="E6117" t="s">
        <v>4</v>
      </c>
      <c r="F6117" t="s">
        <v>8168</v>
      </c>
      <c r="G6117" t="s">
        <v>8026</v>
      </c>
      <c r="H6117" t="str">
        <f>VLOOKUP(Sales_Data17[[#This Row],[Delivery Region Index]],Regions_Table[#All],2,0)</f>
        <v>Queensland</v>
      </c>
      <c r="I6117" t="str">
        <f>VLOOKUP(Sales_Data17[[#This Row],[Delivery Region Index]],Regions_Table[#All],3,0)</f>
        <v>Cairns</v>
      </c>
      <c r="J6117">
        <v>28</v>
      </c>
      <c r="K6117">
        <v>4</v>
      </c>
      <c r="L6117" t="str">
        <f>VLOOKUP(Sales_Data17[[#This Row],[Product Description Index]],Products_Data[#All],2,0)</f>
        <v>Jeans</v>
      </c>
      <c r="M6117">
        <v>7</v>
      </c>
      <c r="N6117" s="9">
        <v>203.97777777777776</v>
      </c>
      <c r="O6117" s="9">
        <f>Sales_Data17[[#This Row],[Order Quantity]]*Sales_Data17[[#This Row],[Unit Price]]</f>
        <v>1427.8444444444444</v>
      </c>
      <c r="P6117" s="9">
        <v>101.98888888888888</v>
      </c>
      <c r="Q6117" s="9">
        <f>Sales_Data17[[#This Row],[Line Total]]-(Sales_Data17[[#This Row],[Total Unit Cost]]*Sales_Data17[[#This Row],[Order Quantity]])</f>
        <v>713.92222222222222</v>
      </c>
      <c r="R6117" s="1" t="str">
        <f>TEXT(Sales_Data17[[#This Row],[OrderDate]],"MMM")</f>
        <v>Oct</v>
      </c>
      <c r="S6117" s="1" t="str">
        <f t="shared" si="95"/>
        <v>2015</v>
      </c>
    </row>
    <row r="6118" spans="1:19">
      <c r="A6118" t="s">
        <v>6141</v>
      </c>
      <c r="B6118" s="2">
        <v>42301</v>
      </c>
      <c r="C6118" s="2" t="str">
        <f>VLOOKUP(Sales_Data17[[#This Row],[Customer Name Index]],Customer_Data[#All],2,0)</f>
        <v>ETUDE Ltd</v>
      </c>
      <c r="D6118">
        <v>4</v>
      </c>
      <c r="E6118" t="s">
        <v>3</v>
      </c>
      <c r="F6118" t="s">
        <v>8168</v>
      </c>
      <c r="G6118" t="s">
        <v>8027</v>
      </c>
      <c r="H6118" t="str">
        <f>VLOOKUP(Sales_Data17[[#This Row],[Delivery Region Index]],Regions_Table[#All],2,0)</f>
        <v>New South Wales</v>
      </c>
      <c r="I6118" t="str">
        <f>VLOOKUP(Sales_Data17[[#This Row],[Delivery Region Index]],Regions_Table[#All],3,0)</f>
        <v>Goulburn</v>
      </c>
      <c r="J6118">
        <v>10</v>
      </c>
      <c r="K6118">
        <v>2</v>
      </c>
      <c r="L6118" t="str">
        <f>VLOOKUP(Sales_Data17[[#This Row],[Product Description Index]],Products_Data[#All],2,0)</f>
        <v>Pants</v>
      </c>
      <c r="M6118">
        <v>3</v>
      </c>
      <c r="N6118" s="9">
        <v>381.15555555555557</v>
      </c>
      <c r="O6118" s="9">
        <f>Sales_Data17[[#This Row],[Order Quantity]]*Sales_Data17[[#This Row],[Unit Price]]</f>
        <v>1143.4666666666667</v>
      </c>
      <c r="P6118" s="9">
        <v>266.80888888888887</v>
      </c>
      <c r="Q6118" s="9">
        <f>Sales_Data17[[#This Row],[Line Total]]-(Sales_Data17[[#This Row],[Total Unit Cost]]*Sales_Data17[[#This Row],[Order Quantity]])</f>
        <v>343.04000000000008</v>
      </c>
      <c r="R6118" s="1" t="str">
        <f>TEXT(Sales_Data17[[#This Row],[OrderDate]],"MMM")</f>
        <v>Oct</v>
      </c>
      <c r="S6118" s="1" t="str">
        <f t="shared" si="95"/>
        <v>2015</v>
      </c>
    </row>
    <row r="6119" spans="1:19">
      <c r="A6119" t="s">
        <v>6142</v>
      </c>
      <c r="B6119" s="2">
        <v>42301</v>
      </c>
      <c r="C6119" s="2" t="str">
        <f>VLOOKUP(Sales_Data17[[#This Row],[Customer Name Index]],Customer_Data[#All],2,0)</f>
        <v xml:space="preserve">Qualitest </v>
      </c>
      <c r="D6119">
        <v>19</v>
      </c>
      <c r="E6119" t="s">
        <v>2</v>
      </c>
      <c r="F6119" t="s">
        <v>8168</v>
      </c>
      <c r="G6119" t="s">
        <v>8028</v>
      </c>
      <c r="H6119" t="str">
        <f>VLOOKUP(Sales_Data17[[#This Row],[Delivery Region Index]],Regions_Table[#All],2,0)</f>
        <v>Victoria</v>
      </c>
      <c r="I6119" t="str">
        <f>VLOOKUP(Sales_Data17[[#This Row],[Delivery Region Index]],Regions_Table[#All],3,0)</f>
        <v>Swan Hill</v>
      </c>
      <c r="J6119">
        <v>55</v>
      </c>
      <c r="K6119">
        <v>8</v>
      </c>
      <c r="L6119" t="str">
        <f>VLOOKUP(Sales_Data17[[#This Row],[Product Description Index]],Products_Data[#All],2,0)</f>
        <v>Shoes</v>
      </c>
      <c r="M6119">
        <v>5</v>
      </c>
      <c r="N6119" s="9">
        <v>119.85555555555555</v>
      </c>
      <c r="O6119" s="9">
        <f>Sales_Data17[[#This Row],[Order Quantity]]*Sales_Data17[[#This Row],[Unit Price]]</f>
        <v>599.27777777777783</v>
      </c>
      <c r="P6119" s="9">
        <v>52.736444444444452</v>
      </c>
      <c r="Q6119" s="9">
        <f>Sales_Data17[[#This Row],[Line Total]]-(Sales_Data17[[#This Row],[Total Unit Cost]]*Sales_Data17[[#This Row],[Order Quantity]])</f>
        <v>335.59555555555556</v>
      </c>
      <c r="R6119" s="1" t="str">
        <f>TEXT(Sales_Data17[[#This Row],[OrderDate]],"MMM")</f>
        <v>Oct</v>
      </c>
      <c r="S6119" s="1" t="str">
        <f t="shared" si="95"/>
        <v>2015</v>
      </c>
    </row>
    <row r="6120" spans="1:19">
      <c r="A6120" t="s">
        <v>6143</v>
      </c>
      <c r="B6120" s="2">
        <v>42302</v>
      </c>
      <c r="C6120" s="2" t="str">
        <f>VLOOKUP(Sales_Data17[[#This Row],[Customer Name Index]],Customer_Data[#All],2,0)</f>
        <v>New Ltd</v>
      </c>
      <c r="D6120">
        <v>7</v>
      </c>
      <c r="E6120" t="s">
        <v>4</v>
      </c>
      <c r="F6120" t="s">
        <v>8168</v>
      </c>
      <c r="G6120" t="s">
        <v>8027</v>
      </c>
      <c r="H6120" t="str">
        <f>VLOOKUP(Sales_Data17[[#This Row],[Delivery Region Index]],Regions_Table[#All],2,0)</f>
        <v>New South Wales</v>
      </c>
      <c r="I6120" t="str">
        <f>VLOOKUP(Sales_Data17[[#This Row],[Delivery Region Index]],Regions_Table[#All],3,0)</f>
        <v>Port Macquarie</v>
      </c>
      <c r="J6120">
        <v>19</v>
      </c>
      <c r="K6120">
        <v>3</v>
      </c>
      <c r="L6120" t="str">
        <f>VLOOKUP(Sales_Data17[[#This Row],[Product Description Index]],Products_Data[#All],2,0)</f>
        <v>Sunglasses</v>
      </c>
      <c r="M6120">
        <v>7</v>
      </c>
      <c r="N6120" s="9">
        <v>393.81111111111113</v>
      </c>
      <c r="O6120" s="9">
        <f>Sales_Data17[[#This Row],[Order Quantity]]*Sales_Data17[[#This Row],[Unit Price]]</f>
        <v>2756.6777777777779</v>
      </c>
      <c r="P6120" s="9">
        <v>169.33877777777778</v>
      </c>
      <c r="Q6120" s="9">
        <f>Sales_Data17[[#This Row],[Line Total]]-(Sales_Data17[[#This Row],[Total Unit Cost]]*Sales_Data17[[#This Row],[Order Quantity]])</f>
        <v>1571.3063333333334</v>
      </c>
      <c r="R6120" s="1" t="str">
        <f>TEXT(Sales_Data17[[#This Row],[OrderDate]],"MMM")</f>
        <v>Oct</v>
      </c>
      <c r="S6120" s="1" t="str">
        <f t="shared" si="95"/>
        <v>2015</v>
      </c>
    </row>
    <row r="6121" spans="1:19">
      <c r="A6121" t="s">
        <v>6144</v>
      </c>
      <c r="B6121" s="2">
        <v>42302</v>
      </c>
      <c r="C6121" s="2" t="str">
        <f>VLOOKUP(Sales_Data17[[#This Row],[Customer Name Index]],Customer_Data[#All],2,0)</f>
        <v>Apollo Ltd</v>
      </c>
      <c r="D6121">
        <v>11</v>
      </c>
      <c r="E6121" t="s">
        <v>4</v>
      </c>
      <c r="F6121" t="s">
        <v>8168</v>
      </c>
      <c r="G6121" t="s">
        <v>8026</v>
      </c>
      <c r="H6121" t="str">
        <f>VLOOKUP(Sales_Data17[[#This Row],[Delivery Region Index]],Regions_Table[#All],2,0)</f>
        <v>Queensland</v>
      </c>
      <c r="I6121" t="str">
        <f>VLOOKUP(Sales_Data17[[#This Row],[Delivery Region Index]],Regions_Table[#All],3,0)</f>
        <v>Gladstone</v>
      </c>
      <c r="J6121">
        <v>30</v>
      </c>
      <c r="K6121">
        <v>5</v>
      </c>
      <c r="L6121" t="str">
        <f>VLOOKUP(Sales_Data17[[#This Row],[Product Description Index]],Products_Data[#All],2,0)</f>
        <v>Hats</v>
      </c>
      <c r="M6121">
        <v>7</v>
      </c>
      <c r="N6121" s="9">
        <v>104.96666666666667</v>
      </c>
      <c r="O6121" s="9">
        <f>Sales_Data17[[#This Row],[Order Quantity]]*Sales_Data17[[#This Row],[Unit Price]]</f>
        <v>734.76666666666665</v>
      </c>
      <c r="P6121" s="9">
        <v>85.02300000000001</v>
      </c>
      <c r="Q6121" s="9">
        <f>Sales_Data17[[#This Row],[Line Total]]-(Sales_Data17[[#This Row],[Total Unit Cost]]*Sales_Data17[[#This Row],[Order Quantity]])</f>
        <v>139.60566666666659</v>
      </c>
      <c r="R6121" s="1" t="str">
        <f>TEXT(Sales_Data17[[#This Row],[OrderDate]],"MMM")</f>
        <v>Oct</v>
      </c>
      <c r="S6121" s="1" t="str">
        <f t="shared" si="95"/>
        <v>2015</v>
      </c>
    </row>
    <row r="6122" spans="1:19">
      <c r="A6122" t="s">
        <v>6145</v>
      </c>
      <c r="B6122" s="2">
        <v>42302</v>
      </c>
      <c r="C6122" s="2" t="str">
        <f>VLOOKUP(Sales_Data17[[#This Row],[Customer Name Index]],Customer_Data[#All],2,0)</f>
        <v xml:space="preserve">Medline </v>
      </c>
      <c r="D6122">
        <v>12</v>
      </c>
      <c r="E6122" t="s">
        <v>4</v>
      </c>
      <c r="F6122" t="s">
        <v>8168</v>
      </c>
      <c r="G6122" t="s">
        <v>8026</v>
      </c>
      <c r="H6122" t="str">
        <f>VLOOKUP(Sales_Data17[[#This Row],[Delivery Region Index]],Regions_Table[#All],2,0)</f>
        <v>Queensland</v>
      </c>
      <c r="I6122" t="str">
        <f>VLOOKUP(Sales_Data17[[#This Row],[Delivery Region Index]],Regions_Table[#All],3,0)</f>
        <v>Logan City</v>
      </c>
      <c r="J6122">
        <v>35</v>
      </c>
      <c r="K6122">
        <v>5</v>
      </c>
      <c r="L6122" t="str">
        <f>VLOOKUP(Sales_Data17[[#This Row],[Product Description Index]],Products_Data[#All],2,0)</f>
        <v>Hats</v>
      </c>
      <c r="M6122">
        <v>5</v>
      </c>
      <c r="N6122" s="9">
        <v>266.51111111111112</v>
      </c>
      <c r="O6122" s="9">
        <f>Sales_Data17[[#This Row],[Order Quantity]]*Sales_Data17[[#This Row],[Unit Price]]</f>
        <v>1332.5555555555557</v>
      </c>
      <c r="P6122" s="9">
        <v>125.26022222222221</v>
      </c>
      <c r="Q6122" s="9">
        <f>Sales_Data17[[#This Row],[Line Total]]-(Sales_Data17[[#This Row],[Total Unit Cost]]*Sales_Data17[[#This Row],[Order Quantity]])</f>
        <v>706.25444444444463</v>
      </c>
      <c r="R6122" s="1" t="str">
        <f>TEXT(Sales_Data17[[#This Row],[OrderDate]],"MMM")</f>
        <v>Oct</v>
      </c>
      <c r="S6122" s="1" t="str">
        <f t="shared" si="95"/>
        <v>2015</v>
      </c>
    </row>
    <row r="6123" spans="1:19">
      <c r="A6123" t="s">
        <v>6146</v>
      </c>
      <c r="B6123" s="2">
        <v>42302</v>
      </c>
      <c r="C6123" s="2" t="str">
        <f>VLOOKUP(Sales_Data17[[#This Row],[Customer Name Index]],Customer_Data[#All],2,0)</f>
        <v>New Ltd</v>
      </c>
      <c r="D6123">
        <v>7</v>
      </c>
      <c r="E6123" t="s">
        <v>3</v>
      </c>
      <c r="F6123" t="s">
        <v>8168</v>
      </c>
      <c r="G6123" t="s">
        <v>8027</v>
      </c>
      <c r="H6123" t="str">
        <f>VLOOKUP(Sales_Data17[[#This Row],[Delivery Region Index]],Regions_Table[#All],2,0)</f>
        <v>New South Wales</v>
      </c>
      <c r="I6123" t="str">
        <f>VLOOKUP(Sales_Data17[[#This Row],[Delivery Region Index]],Regions_Table[#All],3,0)</f>
        <v>Port Macquarie</v>
      </c>
      <c r="J6123">
        <v>19</v>
      </c>
      <c r="K6123">
        <v>3</v>
      </c>
      <c r="L6123" t="str">
        <f>VLOOKUP(Sales_Data17[[#This Row],[Product Description Index]],Products_Data[#All],2,0)</f>
        <v>Sunglasses</v>
      </c>
      <c r="M6123">
        <v>7</v>
      </c>
      <c r="N6123" s="9">
        <v>434.75555555555559</v>
      </c>
      <c r="O6123" s="9">
        <f>Sales_Data17[[#This Row],[Order Quantity]]*Sales_Data17[[#This Row],[Unit Price]]</f>
        <v>3043.2888888888892</v>
      </c>
      <c r="P6123" s="9">
        <v>221.72533333333334</v>
      </c>
      <c r="Q6123" s="9">
        <f>Sales_Data17[[#This Row],[Line Total]]-(Sales_Data17[[#This Row],[Total Unit Cost]]*Sales_Data17[[#This Row],[Order Quantity]])</f>
        <v>1491.2115555555558</v>
      </c>
      <c r="R6123" s="1" t="str">
        <f>TEXT(Sales_Data17[[#This Row],[OrderDate]],"MMM")</f>
        <v>Oct</v>
      </c>
      <c r="S6123" s="1" t="str">
        <f t="shared" si="95"/>
        <v>2015</v>
      </c>
    </row>
    <row r="6124" spans="1:19">
      <c r="A6124" t="s">
        <v>6147</v>
      </c>
      <c r="B6124" s="2">
        <v>42302</v>
      </c>
      <c r="C6124" s="2" t="str">
        <f>VLOOKUP(Sales_Data17[[#This Row],[Customer Name Index]],Customer_Data[#All],2,0)</f>
        <v>Medsep Group</v>
      </c>
      <c r="D6124">
        <v>8</v>
      </c>
      <c r="E6124" t="s">
        <v>4</v>
      </c>
      <c r="F6124" t="s">
        <v>8168</v>
      </c>
      <c r="G6124" t="s">
        <v>8027</v>
      </c>
      <c r="H6124" t="str">
        <f>VLOOKUP(Sales_Data17[[#This Row],[Delivery Region Index]],Regions_Table[#All],2,0)</f>
        <v>New South Wales</v>
      </c>
      <c r="I6124" t="str">
        <f>VLOOKUP(Sales_Data17[[#This Row],[Delivery Region Index]],Regions_Table[#All],3,0)</f>
        <v>Tamworth</v>
      </c>
      <c r="J6124">
        <v>21</v>
      </c>
      <c r="K6124">
        <v>3</v>
      </c>
      <c r="L6124" t="str">
        <f>VLOOKUP(Sales_Data17[[#This Row],[Product Description Index]],Products_Data[#All],2,0)</f>
        <v>Sunglasses</v>
      </c>
      <c r="M6124">
        <v>4</v>
      </c>
      <c r="N6124" s="9">
        <v>265.76666666666665</v>
      </c>
      <c r="O6124" s="9">
        <f>Sales_Data17[[#This Row],[Order Quantity]]*Sales_Data17[[#This Row],[Unit Price]]</f>
        <v>1063.0666666666666</v>
      </c>
      <c r="P6124" s="9">
        <v>199.32500000000002</v>
      </c>
      <c r="Q6124" s="9">
        <f>Sales_Data17[[#This Row],[Line Total]]-(Sales_Data17[[#This Row],[Total Unit Cost]]*Sales_Data17[[#This Row],[Order Quantity]])</f>
        <v>265.76666666666654</v>
      </c>
      <c r="R6124" s="1" t="str">
        <f>TEXT(Sales_Data17[[#This Row],[OrderDate]],"MMM")</f>
        <v>Oct</v>
      </c>
      <c r="S6124" s="1" t="str">
        <f t="shared" si="95"/>
        <v>2015</v>
      </c>
    </row>
    <row r="6125" spans="1:19">
      <c r="A6125" t="s">
        <v>6148</v>
      </c>
      <c r="B6125" s="2">
        <v>42303</v>
      </c>
      <c r="C6125" s="2" t="str">
        <f>VLOOKUP(Sales_Data17[[#This Row],[Customer Name Index]],Customer_Data[#All],2,0)</f>
        <v>Elorac, Corp</v>
      </c>
      <c r="D6125">
        <v>3</v>
      </c>
      <c r="E6125" t="s">
        <v>4</v>
      </c>
      <c r="F6125" t="s">
        <v>8168</v>
      </c>
      <c r="G6125" t="s">
        <v>8027</v>
      </c>
      <c r="H6125" t="str">
        <f>VLOOKUP(Sales_Data17[[#This Row],[Delivery Region Index]],Regions_Table[#All],2,0)</f>
        <v>New South Wales</v>
      </c>
      <c r="I6125" t="str">
        <f>VLOOKUP(Sales_Data17[[#This Row],[Delivery Region Index]],Regions_Table[#All],3,0)</f>
        <v>Dubbo</v>
      </c>
      <c r="J6125">
        <v>8</v>
      </c>
      <c r="K6125">
        <v>2</v>
      </c>
      <c r="L6125" t="str">
        <f>VLOOKUP(Sales_Data17[[#This Row],[Product Description Index]],Products_Data[#All],2,0)</f>
        <v>Pants</v>
      </c>
      <c r="M6125">
        <v>4</v>
      </c>
      <c r="N6125" s="9">
        <v>99.01111111111112</v>
      </c>
      <c r="O6125" s="9">
        <f>Sales_Data17[[#This Row],[Order Quantity]]*Sales_Data17[[#This Row],[Unit Price]]</f>
        <v>396.04444444444448</v>
      </c>
      <c r="P6125" s="9">
        <v>67.327555555555563</v>
      </c>
      <c r="Q6125" s="9">
        <f>Sales_Data17[[#This Row],[Line Total]]-(Sales_Data17[[#This Row],[Total Unit Cost]]*Sales_Data17[[#This Row],[Order Quantity]])</f>
        <v>126.73422222222223</v>
      </c>
      <c r="R6125" s="1" t="str">
        <f>TEXT(Sales_Data17[[#This Row],[OrderDate]],"MMM")</f>
        <v>Oct</v>
      </c>
      <c r="S6125" s="1" t="str">
        <f t="shared" si="95"/>
        <v>2015</v>
      </c>
    </row>
    <row r="6126" spans="1:19">
      <c r="A6126" t="s">
        <v>6149</v>
      </c>
      <c r="B6126" s="2">
        <v>42303</v>
      </c>
      <c r="C6126" s="2" t="str">
        <f>VLOOKUP(Sales_Data17[[#This Row],[Customer Name Index]],Customer_Data[#All],2,0)</f>
        <v>Pure Group</v>
      </c>
      <c r="D6126">
        <v>17</v>
      </c>
      <c r="E6126" t="s">
        <v>2</v>
      </c>
      <c r="F6126" t="s">
        <v>8168</v>
      </c>
      <c r="G6126" t="s">
        <v>8025</v>
      </c>
      <c r="H6126" t="str">
        <f>VLOOKUP(Sales_Data17[[#This Row],[Delivery Region Index]],Regions_Table[#All],2,0)</f>
        <v>Victoria</v>
      </c>
      <c r="I6126" t="str">
        <f>VLOOKUP(Sales_Data17[[#This Row],[Delivery Region Index]],Regions_Table[#All],3,0)</f>
        <v>Ballarat</v>
      </c>
      <c r="J6126">
        <v>49</v>
      </c>
      <c r="K6126">
        <v>7</v>
      </c>
      <c r="L6126" t="str">
        <f>VLOOKUP(Sales_Data17[[#This Row],[Product Description Index]],Products_Data[#All],2,0)</f>
        <v>Dress Shirts</v>
      </c>
      <c r="M6126">
        <v>3</v>
      </c>
      <c r="N6126" s="9">
        <v>270.23333333333335</v>
      </c>
      <c r="O6126" s="9">
        <f>Sales_Data17[[#This Row],[Order Quantity]]*Sales_Data17[[#This Row],[Unit Price]]</f>
        <v>810.7</v>
      </c>
      <c r="P6126" s="9">
        <v>197.27033333333333</v>
      </c>
      <c r="Q6126" s="9">
        <f>Sales_Data17[[#This Row],[Line Total]]-(Sales_Data17[[#This Row],[Total Unit Cost]]*Sales_Data17[[#This Row],[Order Quantity]])</f>
        <v>218.88900000000012</v>
      </c>
      <c r="R6126" s="1" t="str">
        <f>TEXT(Sales_Data17[[#This Row],[OrderDate]],"MMM")</f>
        <v>Oct</v>
      </c>
      <c r="S6126" s="1" t="str">
        <f t="shared" si="95"/>
        <v>2015</v>
      </c>
    </row>
    <row r="6127" spans="1:19">
      <c r="A6127" t="s">
        <v>6150</v>
      </c>
      <c r="B6127" s="2">
        <v>42303</v>
      </c>
      <c r="C6127" s="2" t="str">
        <f>VLOOKUP(Sales_Data17[[#This Row],[Customer Name Index]],Customer_Data[#All],2,0)</f>
        <v xml:space="preserve">Medline </v>
      </c>
      <c r="D6127">
        <v>12</v>
      </c>
      <c r="E6127" t="s">
        <v>4</v>
      </c>
      <c r="F6127" t="s">
        <v>8168</v>
      </c>
      <c r="G6127" t="s">
        <v>8026</v>
      </c>
      <c r="H6127" t="str">
        <f>VLOOKUP(Sales_Data17[[#This Row],[Delivery Region Index]],Regions_Table[#All],2,0)</f>
        <v>Queensland</v>
      </c>
      <c r="I6127" t="str">
        <f>VLOOKUP(Sales_Data17[[#This Row],[Delivery Region Index]],Regions_Table[#All],3,0)</f>
        <v>Hervey Bay</v>
      </c>
      <c r="J6127">
        <v>33</v>
      </c>
      <c r="K6127">
        <v>5</v>
      </c>
      <c r="L6127" t="str">
        <f>VLOOKUP(Sales_Data17[[#This Row],[Product Description Index]],Products_Data[#All],2,0)</f>
        <v>Hats</v>
      </c>
      <c r="M6127">
        <v>7</v>
      </c>
      <c r="N6127" s="9">
        <v>125.06666666666668</v>
      </c>
      <c r="O6127" s="9">
        <f>Sales_Data17[[#This Row],[Order Quantity]]*Sales_Data17[[#This Row],[Unit Price]]</f>
        <v>875.4666666666667</v>
      </c>
      <c r="P6127" s="9">
        <v>90.048000000000002</v>
      </c>
      <c r="Q6127" s="9">
        <f>Sales_Data17[[#This Row],[Line Total]]-(Sales_Data17[[#This Row],[Total Unit Cost]]*Sales_Data17[[#This Row],[Order Quantity]])</f>
        <v>245.13066666666668</v>
      </c>
      <c r="R6127" s="1" t="str">
        <f>TEXT(Sales_Data17[[#This Row],[OrderDate]],"MMM")</f>
        <v>Oct</v>
      </c>
      <c r="S6127" s="1" t="str">
        <f t="shared" si="95"/>
        <v>2015</v>
      </c>
    </row>
    <row r="6128" spans="1:19">
      <c r="A6128" t="s">
        <v>6151</v>
      </c>
      <c r="B6128" s="2">
        <v>42303</v>
      </c>
      <c r="C6128" s="2" t="str">
        <f>VLOOKUP(Sales_Data17[[#This Row],[Customer Name Index]],Customer_Data[#All],2,0)</f>
        <v>Avon Corp</v>
      </c>
      <c r="D6128">
        <v>1</v>
      </c>
      <c r="E6128" t="s">
        <v>4</v>
      </c>
      <c r="F6128" t="s">
        <v>8168</v>
      </c>
      <c r="G6128" t="s">
        <v>8027</v>
      </c>
      <c r="H6128" t="str">
        <f>VLOOKUP(Sales_Data17[[#This Row],[Delivery Region Index]],Regions_Table[#All],2,0)</f>
        <v>New South Wales</v>
      </c>
      <c r="I6128" t="str">
        <f>VLOOKUP(Sales_Data17[[#This Row],[Delivery Region Index]],Regions_Table[#All],3,0)</f>
        <v>Sydney</v>
      </c>
      <c r="J6128">
        <v>1</v>
      </c>
      <c r="K6128">
        <v>1</v>
      </c>
      <c r="L6128" t="str">
        <f>VLOOKUP(Sales_Data17[[#This Row],[Product Description Index]],Products_Data[#All],2,0)</f>
        <v>Shirts</v>
      </c>
      <c r="M6128">
        <v>7</v>
      </c>
      <c r="N6128" s="9">
        <v>128.78888888888889</v>
      </c>
      <c r="O6128" s="9">
        <f>Sales_Data17[[#This Row],[Order Quantity]]*Sales_Data17[[#This Row],[Unit Price]]</f>
        <v>901.52222222222224</v>
      </c>
      <c r="P6128" s="9">
        <v>66.970222222222233</v>
      </c>
      <c r="Q6128" s="9">
        <f>Sales_Data17[[#This Row],[Line Total]]-(Sales_Data17[[#This Row],[Total Unit Cost]]*Sales_Data17[[#This Row],[Order Quantity]])</f>
        <v>432.73066666666659</v>
      </c>
      <c r="R6128" s="1" t="str">
        <f>TEXT(Sales_Data17[[#This Row],[OrderDate]],"MMM")</f>
        <v>Oct</v>
      </c>
      <c r="S6128" s="1" t="str">
        <f t="shared" si="95"/>
        <v>2015</v>
      </c>
    </row>
    <row r="6129" spans="1:19">
      <c r="A6129" t="s">
        <v>6152</v>
      </c>
      <c r="B6129" s="2">
        <v>42303</v>
      </c>
      <c r="C6129" s="2" t="str">
        <f>VLOOKUP(Sales_Data17[[#This Row],[Customer Name Index]],Customer_Data[#All],2,0)</f>
        <v>Elorac, Corp</v>
      </c>
      <c r="D6129">
        <v>3</v>
      </c>
      <c r="E6129" t="s">
        <v>4</v>
      </c>
      <c r="F6129" t="s">
        <v>8168</v>
      </c>
      <c r="G6129" t="s">
        <v>8027</v>
      </c>
      <c r="H6129" t="str">
        <f>VLOOKUP(Sales_Data17[[#This Row],[Delivery Region Index]],Regions_Table[#All],2,0)</f>
        <v>New South Wales</v>
      </c>
      <c r="I6129" t="str">
        <f>VLOOKUP(Sales_Data17[[#This Row],[Delivery Region Index]],Regions_Table[#All],3,0)</f>
        <v>Gosford</v>
      </c>
      <c r="J6129">
        <v>9</v>
      </c>
      <c r="K6129">
        <v>2</v>
      </c>
      <c r="L6129" t="str">
        <f>VLOOKUP(Sales_Data17[[#This Row],[Product Description Index]],Products_Data[#All],2,0)</f>
        <v>Pants</v>
      </c>
      <c r="M6129">
        <v>1</v>
      </c>
      <c r="N6129" s="9">
        <v>600.76666666666677</v>
      </c>
      <c r="O6129" s="9">
        <f>Sales_Data17[[#This Row],[Order Quantity]]*Sales_Data17[[#This Row],[Unit Price]]</f>
        <v>600.76666666666677</v>
      </c>
      <c r="P6129" s="9">
        <v>468.59800000000007</v>
      </c>
      <c r="Q6129" s="9">
        <f>Sales_Data17[[#This Row],[Line Total]]-(Sales_Data17[[#This Row],[Total Unit Cost]]*Sales_Data17[[#This Row],[Order Quantity]])</f>
        <v>132.1686666666667</v>
      </c>
      <c r="R6129" s="1" t="str">
        <f>TEXT(Sales_Data17[[#This Row],[OrderDate]],"MMM")</f>
        <v>Oct</v>
      </c>
      <c r="S6129" s="1" t="str">
        <f t="shared" si="95"/>
        <v>2015</v>
      </c>
    </row>
    <row r="6130" spans="1:19">
      <c r="A6130" t="s">
        <v>6153</v>
      </c>
      <c r="B6130" s="2">
        <v>42303</v>
      </c>
      <c r="C6130" s="2" t="str">
        <f>VLOOKUP(Sales_Data17[[#This Row],[Customer Name Index]],Customer_Data[#All],2,0)</f>
        <v>Avon Corp</v>
      </c>
      <c r="D6130">
        <v>1</v>
      </c>
      <c r="E6130" t="s">
        <v>4</v>
      </c>
      <c r="F6130" t="s">
        <v>8168</v>
      </c>
      <c r="G6130" t="s">
        <v>8027</v>
      </c>
      <c r="H6130" t="str">
        <f>VLOOKUP(Sales_Data17[[#This Row],[Delivery Region Index]],Regions_Table[#All],2,0)</f>
        <v>New South Wales</v>
      </c>
      <c r="I6130" t="str">
        <f>VLOOKUP(Sales_Data17[[#This Row],[Delivery Region Index]],Regions_Table[#All],3,0)</f>
        <v>Albury</v>
      </c>
      <c r="J6130">
        <v>2</v>
      </c>
      <c r="K6130">
        <v>1</v>
      </c>
      <c r="L6130" t="str">
        <f>VLOOKUP(Sales_Data17[[#This Row],[Product Description Index]],Products_Data[#All],2,0)</f>
        <v>Shirts</v>
      </c>
      <c r="M6130">
        <v>2</v>
      </c>
      <c r="N6130" s="9">
        <v>253.11111111111111</v>
      </c>
      <c r="O6130" s="9">
        <f>Sales_Data17[[#This Row],[Order Quantity]]*Sales_Data17[[#This Row],[Unit Price]]</f>
        <v>506.22222222222223</v>
      </c>
      <c r="P6130" s="9">
        <v>129.08666666666667</v>
      </c>
      <c r="Q6130" s="9">
        <f>Sales_Data17[[#This Row],[Line Total]]-(Sales_Data17[[#This Row],[Total Unit Cost]]*Sales_Data17[[#This Row],[Order Quantity]])</f>
        <v>248.04888888888888</v>
      </c>
      <c r="R6130" s="1" t="str">
        <f>TEXT(Sales_Data17[[#This Row],[OrderDate]],"MMM")</f>
        <v>Oct</v>
      </c>
      <c r="S6130" s="1" t="str">
        <f t="shared" si="95"/>
        <v>2015</v>
      </c>
    </row>
    <row r="6131" spans="1:19">
      <c r="A6131" t="s">
        <v>6154</v>
      </c>
      <c r="B6131" s="2">
        <v>42304</v>
      </c>
      <c r="C6131" s="2" t="str">
        <f>VLOOKUP(Sales_Data17[[#This Row],[Customer Name Index]],Customer_Data[#All],2,0)</f>
        <v>21st Ltd</v>
      </c>
      <c r="D6131">
        <v>10</v>
      </c>
      <c r="E6131" t="s">
        <v>4</v>
      </c>
      <c r="F6131" t="s">
        <v>8168</v>
      </c>
      <c r="G6131" t="s">
        <v>8026</v>
      </c>
      <c r="H6131" t="str">
        <f>VLOOKUP(Sales_Data17[[#This Row],[Delivery Region Index]],Regions_Table[#All],2,0)</f>
        <v>Queensland</v>
      </c>
      <c r="I6131" t="str">
        <f>VLOOKUP(Sales_Data17[[#This Row],[Delivery Region Index]],Regions_Table[#All],3,0)</f>
        <v>Charters Towers</v>
      </c>
      <c r="J6131">
        <v>29</v>
      </c>
      <c r="K6131">
        <v>4</v>
      </c>
      <c r="L6131" t="str">
        <f>VLOOKUP(Sales_Data17[[#This Row],[Product Description Index]],Products_Data[#All],2,0)</f>
        <v>Jeans</v>
      </c>
      <c r="M6131">
        <v>1</v>
      </c>
      <c r="N6131" s="9">
        <v>269.48888888888888</v>
      </c>
      <c r="O6131" s="9">
        <f>Sales_Data17[[#This Row],[Order Quantity]]*Sales_Data17[[#This Row],[Unit Price]]</f>
        <v>269.48888888888888</v>
      </c>
      <c r="P6131" s="9">
        <v>196.72688888888888</v>
      </c>
      <c r="Q6131" s="9">
        <f>Sales_Data17[[#This Row],[Line Total]]-(Sales_Data17[[#This Row],[Total Unit Cost]]*Sales_Data17[[#This Row],[Order Quantity]])</f>
        <v>72.762</v>
      </c>
      <c r="R6131" s="1" t="str">
        <f>TEXT(Sales_Data17[[#This Row],[OrderDate]],"MMM")</f>
        <v>Oct</v>
      </c>
      <c r="S6131" s="1" t="str">
        <f t="shared" si="95"/>
        <v>2015</v>
      </c>
    </row>
    <row r="6132" spans="1:19">
      <c r="A6132" t="s">
        <v>6155</v>
      </c>
      <c r="B6132" s="2">
        <v>42305</v>
      </c>
      <c r="C6132" s="2" t="str">
        <f>VLOOKUP(Sales_Data17[[#This Row],[Customer Name Index]],Customer_Data[#All],2,0)</f>
        <v xml:space="preserve">Qualitest </v>
      </c>
      <c r="D6132">
        <v>19</v>
      </c>
      <c r="E6132" t="s">
        <v>2</v>
      </c>
      <c r="F6132" t="s">
        <v>8168</v>
      </c>
      <c r="G6132" t="s">
        <v>8028</v>
      </c>
      <c r="H6132" t="str">
        <f>VLOOKUP(Sales_Data17[[#This Row],[Delivery Region Index]],Regions_Table[#All],2,0)</f>
        <v>Victoria</v>
      </c>
      <c r="I6132" t="str">
        <f>VLOOKUP(Sales_Data17[[#This Row],[Delivery Region Index]],Regions_Table[#All],3,0)</f>
        <v>Swan Hill</v>
      </c>
      <c r="J6132">
        <v>55</v>
      </c>
      <c r="K6132">
        <v>8</v>
      </c>
      <c r="L6132" t="str">
        <f>VLOOKUP(Sales_Data17[[#This Row],[Product Description Index]],Products_Data[#All],2,0)</f>
        <v>Shoes</v>
      </c>
      <c r="M6132">
        <v>6</v>
      </c>
      <c r="N6132" s="9">
        <v>96.033333333333346</v>
      </c>
      <c r="O6132" s="9">
        <f>Sales_Data17[[#This Row],[Order Quantity]]*Sales_Data17[[#This Row],[Unit Price]]</f>
        <v>576.20000000000005</v>
      </c>
      <c r="P6132" s="9">
        <v>62.421666666666674</v>
      </c>
      <c r="Q6132" s="9">
        <f>Sales_Data17[[#This Row],[Line Total]]-(Sales_Data17[[#This Row],[Total Unit Cost]]*Sales_Data17[[#This Row],[Order Quantity]])</f>
        <v>201.67000000000002</v>
      </c>
      <c r="R6132" s="1" t="str">
        <f>TEXT(Sales_Data17[[#This Row],[OrderDate]],"MMM")</f>
        <v>Oct</v>
      </c>
      <c r="S6132" s="1" t="str">
        <f t="shared" si="95"/>
        <v>2015</v>
      </c>
    </row>
    <row r="6133" spans="1:19">
      <c r="A6133" t="s">
        <v>6156</v>
      </c>
      <c r="B6133" s="2">
        <v>42305</v>
      </c>
      <c r="C6133" s="2" t="str">
        <f>VLOOKUP(Sales_Data17[[#This Row],[Customer Name Index]],Customer_Data[#All],2,0)</f>
        <v>21st Ltd</v>
      </c>
      <c r="D6133">
        <v>10</v>
      </c>
      <c r="E6133" t="s">
        <v>2</v>
      </c>
      <c r="F6133" t="s">
        <v>8168</v>
      </c>
      <c r="G6133" t="s">
        <v>8026</v>
      </c>
      <c r="H6133" t="str">
        <f>VLOOKUP(Sales_Data17[[#This Row],[Delivery Region Index]],Regions_Table[#All],2,0)</f>
        <v>Queensland</v>
      </c>
      <c r="I6133" t="str">
        <f>VLOOKUP(Sales_Data17[[#This Row],[Delivery Region Index]],Regions_Table[#All],3,0)</f>
        <v>Cairns</v>
      </c>
      <c r="J6133">
        <v>28</v>
      </c>
      <c r="K6133">
        <v>4</v>
      </c>
      <c r="L6133" t="str">
        <f>VLOOKUP(Sales_Data17[[#This Row],[Product Description Index]],Products_Data[#All],2,0)</f>
        <v>Jeans</v>
      </c>
      <c r="M6133">
        <v>4</v>
      </c>
      <c r="N6133" s="9">
        <v>434.75555555555559</v>
      </c>
      <c r="O6133" s="9">
        <f>Sales_Data17[[#This Row],[Order Quantity]]*Sales_Data17[[#This Row],[Unit Price]]</f>
        <v>1739.0222222222224</v>
      </c>
      <c r="P6133" s="9">
        <v>178.24977777777778</v>
      </c>
      <c r="Q6133" s="9">
        <f>Sales_Data17[[#This Row],[Line Total]]-(Sales_Data17[[#This Row],[Total Unit Cost]]*Sales_Data17[[#This Row],[Order Quantity]])</f>
        <v>1026.0231111111111</v>
      </c>
      <c r="R6133" s="1" t="str">
        <f>TEXT(Sales_Data17[[#This Row],[OrderDate]],"MMM")</f>
        <v>Oct</v>
      </c>
      <c r="S6133" s="1" t="str">
        <f t="shared" si="95"/>
        <v>2015</v>
      </c>
    </row>
    <row r="6134" spans="1:19">
      <c r="A6134" t="s">
        <v>6157</v>
      </c>
      <c r="B6134" s="2">
        <v>42306</v>
      </c>
      <c r="C6134" s="2" t="str">
        <f>VLOOKUP(Sales_Data17[[#This Row],[Customer Name Index]],Customer_Data[#All],2,0)</f>
        <v>Pacific Ltd</v>
      </c>
      <c r="D6134">
        <v>20</v>
      </c>
      <c r="E6134" t="s">
        <v>2</v>
      </c>
      <c r="F6134" t="s">
        <v>8168</v>
      </c>
      <c r="G6134" t="s">
        <v>8028</v>
      </c>
      <c r="H6134" t="str">
        <f>VLOOKUP(Sales_Data17[[#This Row],[Delivery Region Index]],Regions_Table[#All],2,0)</f>
        <v>Victoria</v>
      </c>
      <c r="I6134" t="str">
        <f>VLOOKUP(Sales_Data17[[#This Row],[Delivery Region Index]],Regions_Table[#All],3,0)</f>
        <v>Warrnambool</v>
      </c>
      <c r="J6134">
        <v>57</v>
      </c>
      <c r="K6134">
        <v>8</v>
      </c>
      <c r="L6134" t="str">
        <f>VLOOKUP(Sales_Data17[[#This Row],[Product Description Index]],Products_Data[#All],2,0)</f>
        <v>Shoes</v>
      </c>
      <c r="M6134">
        <v>6</v>
      </c>
      <c r="N6134" s="9">
        <v>112.41111111111111</v>
      </c>
      <c r="O6134" s="9">
        <f>Sales_Data17[[#This Row],[Order Quantity]]*Sales_Data17[[#This Row],[Unit Price]]</f>
        <v>674.4666666666667</v>
      </c>
      <c r="P6134" s="9">
        <v>80.935999999999993</v>
      </c>
      <c r="Q6134" s="9">
        <f>Sales_Data17[[#This Row],[Line Total]]-(Sales_Data17[[#This Row],[Total Unit Cost]]*Sales_Data17[[#This Row],[Order Quantity]])</f>
        <v>188.85066666666671</v>
      </c>
      <c r="R6134" s="1" t="str">
        <f>TEXT(Sales_Data17[[#This Row],[OrderDate]],"MMM")</f>
        <v>Oct</v>
      </c>
      <c r="S6134" s="1" t="str">
        <f t="shared" si="95"/>
        <v>2015</v>
      </c>
    </row>
    <row r="6135" spans="1:19">
      <c r="A6135" t="s">
        <v>6158</v>
      </c>
      <c r="B6135" s="2">
        <v>42306</v>
      </c>
      <c r="C6135" s="2" t="str">
        <f>VLOOKUP(Sales_Data17[[#This Row],[Customer Name Index]],Customer_Data[#All],2,0)</f>
        <v>Avon Corp</v>
      </c>
      <c r="D6135">
        <v>1</v>
      </c>
      <c r="E6135" t="s">
        <v>4</v>
      </c>
      <c r="F6135" t="s">
        <v>8168</v>
      </c>
      <c r="G6135" t="s">
        <v>8027</v>
      </c>
      <c r="H6135" t="str">
        <f>VLOOKUP(Sales_Data17[[#This Row],[Delivery Region Index]],Regions_Table[#All],2,0)</f>
        <v>New South Wales</v>
      </c>
      <c r="I6135" t="str">
        <f>VLOOKUP(Sales_Data17[[#This Row],[Delivery Region Index]],Regions_Table[#All],3,0)</f>
        <v>Albury</v>
      </c>
      <c r="J6135">
        <v>2</v>
      </c>
      <c r="K6135">
        <v>1</v>
      </c>
      <c r="L6135" t="str">
        <f>VLOOKUP(Sales_Data17[[#This Row],[Product Description Index]],Products_Data[#All],2,0)</f>
        <v>Shirts</v>
      </c>
      <c r="M6135">
        <v>5</v>
      </c>
      <c r="N6135" s="9">
        <v>220.35555555555555</v>
      </c>
      <c r="O6135" s="9">
        <f>Sales_Data17[[#This Row],[Order Quantity]]*Sales_Data17[[#This Row],[Unit Price]]</f>
        <v>1101.7777777777778</v>
      </c>
      <c r="P6135" s="9">
        <v>141.02755555555555</v>
      </c>
      <c r="Q6135" s="9">
        <f>Sales_Data17[[#This Row],[Line Total]]-(Sales_Data17[[#This Row],[Total Unit Cost]]*Sales_Data17[[#This Row],[Order Quantity]])</f>
        <v>396.6400000000001</v>
      </c>
      <c r="R6135" s="1" t="str">
        <f>TEXT(Sales_Data17[[#This Row],[OrderDate]],"MMM")</f>
        <v>Oct</v>
      </c>
      <c r="S6135" s="1" t="str">
        <f t="shared" si="95"/>
        <v>2015</v>
      </c>
    </row>
    <row r="6136" spans="1:19">
      <c r="A6136" t="s">
        <v>6159</v>
      </c>
      <c r="B6136" s="2">
        <v>42306</v>
      </c>
      <c r="C6136" s="2" t="str">
        <f>VLOOKUP(Sales_Data17[[#This Row],[Customer Name Index]],Customer_Data[#All],2,0)</f>
        <v>21st Ltd</v>
      </c>
      <c r="D6136">
        <v>10</v>
      </c>
      <c r="E6136" t="s">
        <v>4</v>
      </c>
      <c r="F6136" t="s">
        <v>8168</v>
      </c>
      <c r="G6136" t="s">
        <v>8027</v>
      </c>
      <c r="H6136" t="str">
        <f>VLOOKUP(Sales_Data17[[#This Row],[Delivery Region Index]],Regions_Table[#All],2,0)</f>
        <v>Queensland</v>
      </c>
      <c r="I6136" t="str">
        <f>VLOOKUP(Sales_Data17[[#This Row],[Delivery Region Index]],Regions_Table[#All],3,0)</f>
        <v>Bundaberg</v>
      </c>
      <c r="J6136">
        <v>27</v>
      </c>
      <c r="K6136">
        <v>4</v>
      </c>
      <c r="L6136" t="str">
        <f>VLOOKUP(Sales_Data17[[#This Row],[Product Description Index]],Products_Data[#All],2,0)</f>
        <v>Jeans</v>
      </c>
      <c r="M6136">
        <v>6</v>
      </c>
      <c r="N6136" s="9">
        <v>431.03333333333336</v>
      </c>
      <c r="O6136" s="9">
        <f>Sales_Data17[[#This Row],[Order Quantity]]*Sales_Data17[[#This Row],[Unit Price]]</f>
        <v>2586.2000000000003</v>
      </c>
      <c r="P6136" s="9">
        <v>344.82666666666671</v>
      </c>
      <c r="Q6136" s="9">
        <f>Sales_Data17[[#This Row],[Line Total]]-(Sales_Data17[[#This Row],[Total Unit Cost]]*Sales_Data17[[#This Row],[Order Quantity]])</f>
        <v>517.24000000000024</v>
      </c>
      <c r="R6136" s="1" t="str">
        <f>TEXT(Sales_Data17[[#This Row],[OrderDate]],"MMM")</f>
        <v>Oct</v>
      </c>
      <c r="S6136" s="1" t="str">
        <f t="shared" si="95"/>
        <v>2015</v>
      </c>
    </row>
    <row r="6137" spans="1:19">
      <c r="A6137" t="s">
        <v>6160</v>
      </c>
      <c r="B6137" s="2">
        <v>42306</v>
      </c>
      <c r="C6137" s="2" t="str">
        <f>VLOOKUP(Sales_Data17[[#This Row],[Customer Name Index]],Customer_Data[#All],2,0)</f>
        <v xml:space="preserve">Qualitest </v>
      </c>
      <c r="D6137">
        <v>19</v>
      </c>
      <c r="E6137" t="s">
        <v>4</v>
      </c>
      <c r="F6137" t="s">
        <v>8168</v>
      </c>
      <c r="G6137" t="s">
        <v>8028</v>
      </c>
      <c r="H6137" t="str">
        <f>VLOOKUP(Sales_Data17[[#This Row],[Delivery Region Index]],Regions_Table[#All],2,0)</f>
        <v>Victoria</v>
      </c>
      <c r="I6137" t="str">
        <f>VLOOKUP(Sales_Data17[[#This Row],[Delivery Region Index]],Regions_Table[#All],3,0)</f>
        <v>Swan Hill</v>
      </c>
      <c r="J6137">
        <v>55</v>
      </c>
      <c r="K6137">
        <v>8</v>
      </c>
      <c r="L6137" t="str">
        <f>VLOOKUP(Sales_Data17[[#This Row],[Product Description Index]],Products_Data[#All],2,0)</f>
        <v>Shoes</v>
      </c>
      <c r="M6137">
        <v>3</v>
      </c>
      <c r="N6137" s="9">
        <v>709.45555555555563</v>
      </c>
      <c r="O6137" s="9">
        <f>Sales_Data17[[#This Row],[Order Quantity]]*Sales_Data17[[#This Row],[Unit Price]]</f>
        <v>2128.3666666666668</v>
      </c>
      <c r="P6137" s="9">
        <v>305.06588888888894</v>
      </c>
      <c r="Q6137" s="9">
        <f>Sales_Data17[[#This Row],[Line Total]]-(Sales_Data17[[#This Row],[Total Unit Cost]]*Sales_Data17[[#This Row],[Order Quantity]])</f>
        <v>1213.1689999999999</v>
      </c>
      <c r="R6137" s="1" t="str">
        <f>TEXT(Sales_Data17[[#This Row],[OrderDate]],"MMM")</f>
        <v>Oct</v>
      </c>
      <c r="S6137" s="1" t="str">
        <f t="shared" si="95"/>
        <v>2015</v>
      </c>
    </row>
    <row r="6138" spans="1:19">
      <c r="A6138" t="s">
        <v>6161</v>
      </c>
      <c r="B6138" s="2">
        <v>42307</v>
      </c>
      <c r="C6138" s="2" t="str">
        <f>VLOOKUP(Sales_Data17[[#This Row],[Customer Name Index]],Customer_Data[#All],2,0)</f>
        <v>Pure Group</v>
      </c>
      <c r="D6138">
        <v>17</v>
      </c>
      <c r="E6138" t="s">
        <v>4</v>
      </c>
      <c r="F6138" t="s">
        <v>8168</v>
      </c>
      <c r="G6138" t="s">
        <v>8025</v>
      </c>
      <c r="H6138" t="str">
        <f>VLOOKUP(Sales_Data17[[#This Row],[Delivery Region Index]],Regions_Table[#All],2,0)</f>
        <v>Victoria</v>
      </c>
      <c r="I6138" t="str">
        <f>VLOOKUP(Sales_Data17[[#This Row],[Delivery Region Index]],Regions_Table[#All],3,0)</f>
        <v>Ballarat</v>
      </c>
      <c r="J6138">
        <v>49</v>
      </c>
      <c r="K6138">
        <v>7</v>
      </c>
      <c r="L6138" t="str">
        <f>VLOOKUP(Sales_Data17[[#This Row],[Product Description Index]],Products_Data[#All],2,0)</f>
        <v>Dress Shirts</v>
      </c>
      <c r="M6138">
        <v>7</v>
      </c>
      <c r="N6138" s="9">
        <v>294.05555555555554</v>
      </c>
      <c r="O6138" s="9">
        <f>Sales_Data17[[#This Row],[Order Quantity]]*Sales_Data17[[#This Row],[Unit Price]]</f>
        <v>2058.3888888888887</v>
      </c>
      <c r="P6138" s="9">
        <v>211.72</v>
      </c>
      <c r="Q6138" s="9">
        <f>Sales_Data17[[#This Row],[Line Total]]-(Sales_Data17[[#This Row],[Total Unit Cost]]*Sales_Data17[[#This Row],[Order Quantity]])</f>
        <v>576.34888888888872</v>
      </c>
      <c r="R6138" s="1" t="str">
        <f>TEXT(Sales_Data17[[#This Row],[OrderDate]],"MMM")</f>
        <v>Oct</v>
      </c>
      <c r="S6138" s="1" t="str">
        <f t="shared" si="95"/>
        <v>2015</v>
      </c>
    </row>
    <row r="6139" spans="1:19">
      <c r="A6139" t="s">
        <v>6162</v>
      </c>
      <c r="B6139" s="2">
        <v>42307</v>
      </c>
      <c r="C6139" s="2" t="str">
        <f>VLOOKUP(Sales_Data17[[#This Row],[Customer Name Index]],Customer_Data[#All],2,0)</f>
        <v>Avon Corp</v>
      </c>
      <c r="D6139">
        <v>1</v>
      </c>
      <c r="E6139" t="s">
        <v>4</v>
      </c>
      <c r="F6139" t="s">
        <v>8168</v>
      </c>
      <c r="G6139" t="s">
        <v>8027</v>
      </c>
      <c r="H6139" t="str">
        <f>VLOOKUP(Sales_Data17[[#This Row],[Delivery Region Index]],Regions_Table[#All],2,0)</f>
        <v>New South Wales</v>
      </c>
      <c r="I6139" t="str">
        <f>VLOOKUP(Sales_Data17[[#This Row],[Delivery Region Index]],Regions_Table[#All],3,0)</f>
        <v>Albury</v>
      </c>
      <c r="J6139">
        <v>2</v>
      </c>
      <c r="K6139">
        <v>1</v>
      </c>
      <c r="L6139" t="str">
        <f>VLOOKUP(Sales_Data17[[#This Row],[Product Description Index]],Products_Data[#All],2,0)</f>
        <v>Shirts</v>
      </c>
      <c r="M6139">
        <v>9</v>
      </c>
      <c r="N6139" s="9">
        <v>259.81111111111113</v>
      </c>
      <c r="O6139" s="9">
        <f>Sales_Data17[[#This Row],[Order Quantity]]*Sales_Data17[[#This Row],[Unit Price]]</f>
        <v>2338.3000000000002</v>
      </c>
      <c r="P6139" s="9">
        <v>142.89611111111114</v>
      </c>
      <c r="Q6139" s="9">
        <f>Sales_Data17[[#This Row],[Line Total]]-(Sales_Data17[[#This Row],[Total Unit Cost]]*Sales_Data17[[#This Row],[Order Quantity]])</f>
        <v>1052.2349999999999</v>
      </c>
      <c r="R6139" s="1" t="str">
        <f>TEXT(Sales_Data17[[#This Row],[OrderDate]],"MMM")</f>
        <v>Oct</v>
      </c>
      <c r="S6139" s="1" t="str">
        <f t="shared" si="95"/>
        <v>2015</v>
      </c>
    </row>
    <row r="6140" spans="1:19">
      <c r="A6140" t="s">
        <v>6163</v>
      </c>
      <c r="B6140" s="2">
        <v>42308</v>
      </c>
      <c r="C6140" s="2" t="str">
        <f>VLOOKUP(Sales_Data17[[#This Row],[Customer Name Index]],Customer_Data[#All],2,0)</f>
        <v xml:space="preserve">Qualitest </v>
      </c>
      <c r="D6140">
        <v>19</v>
      </c>
      <c r="E6140" t="s">
        <v>4</v>
      </c>
      <c r="F6140" t="s">
        <v>8168</v>
      </c>
      <c r="G6140" t="s">
        <v>8028</v>
      </c>
      <c r="H6140" t="str">
        <f>VLOOKUP(Sales_Data17[[#This Row],[Delivery Region Index]],Regions_Table[#All],2,0)</f>
        <v>Victoria</v>
      </c>
      <c r="I6140" t="str">
        <f>VLOOKUP(Sales_Data17[[#This Row],[Delivery Region Index]],Regions_Table[#All],3,0)</f>
        <v>Swan Hill</v>
      </c>
      <c r="J6140">
        <v>55</v>
      </c>
      <c r="K6140">
        <v>8</v>
      </c>
      <c r="L6140" t="str">
        <f>VLOOKUP(Sales_Data17[[#This Row],[Product Description Index]],Products_Data[#All],2,0)</f>
        <v>Shoes</v>
      </c>
      <c r="M6140">
        <v>6</v>
      </c>
      <c r="N6140" s="9">
        <v>265.76666666666665</v>
      </c>
      <c r="O6140" s="9">
        <f>Sales_Data17[[#This Row],[Order Quantity]]*Sales_Data17[[#This Row],[Unit Price]]</f>
        <v>1594.6</v>
      </c>
      <c r="P6140" s="9">
        <v>156.80233333333334</v>
      </c>
      <c r="Q6140" s="9">
        <f>Sales_Data17[[#This Row],[Line Total]]-(Sales_Data17[[#This Row],[Total Unit Cost]]*Sales_Data17[[#This Row],[Order Quantity]])</f>
        <v>653.78599999999983</v>
      </c>
      <c r="R6140" s="1" t="str">
        <f>TEXT(Sales_Data17[[#This Row],[OrderDate]],"MMM")</f>
        <v>Oct</v>
      </c>
      <c r="S6140" s="1" t="str">
        <f t="shared" si="95"/>
        <v>2015</v>
      </c>
    </row>
    <row r="6141" spans="1:19">
      <c r="A6141" t="s">
        <v>6164</v>
      </c>
      <c r="B6141" s="2">
        <v>42308</v>
      </c>
      <c r="C6141" s="2" t="str">
        <f>VLOOKUP(Sales_Data17[[#This Row],[Customer Name Index]],Customer_Data[#All],2,0)</f>
        <v>Procter Corp</v>
      </c>
      <c r="D6141">
        <v>5</v>
      </c>
      <c r="E6141" t="s">
        <v>3</v>
      </c>
      <c r="F6141" t="s">
        <v>8168</v>
      </c>
      <c r="G6141" t="s">
        <v>8027</v>
      </c>
      <c r="H6141" t="str">
        <f>VLOOKUP(Sales_Data17[[#This Row],[Delivery Region Index]],Regions_Table[#All],2,0)</f>
        <v>New South Wales</v>
      </c>
      <c r="I6141" t="str">
        <f>VLOOKUP(Sales_Data17[[#This Row],[Delivery Region Index]],Regions_Table[#All],3,0)</f>
        <v>Lake Macquarie</v>
      </c>
      <c r="J6141">
        <v>13</v>
      </c>
      <c r="K6141">
        <v>2</v>
      </c>
      <c r="L6141" t="str">
        <f>VLOOKUP(Sales_Data17[[#This Row],[Product Description Index]],Products_Data[#All],2,0)</f>
        <v>Pants</v>
      </c>
      <c r="M6141">
        <v>6</v>
      </c>
      <c r="N6141" s="9">
        <v>253.11111111111111</v>
      </c>
      <c r="O6141" s="9">
        <f>Sales_Data17[[#This Row],[Order Quantity]]*Sales_Data17[[#This Row],[Unit Price]]</f>
        <v>1518.6666666666667</v>
      </c>
      <c r="P6141" s="9">
        <v>106.30666666666667</v>
      </c>
      <c r="Q6141" s="9">
        <f>Sales_Data17[[#This Row],[Line Total]]-(Sales_Data17[[#This Row],[Total Unit Cost]]*Sales_Data17[[#This Row],[Order Quantity]])</f>
        <v>880.82666666666671</v>
      </c>
      <c r="R6141" s="1" t="str">
        <f>TEXT(Sales_Data17[[#This Row],[OrderDate]],"MMM")</f>
        <v>Oct</v>
      </c>
      <c r="S6141" s="1" t="str">
        <f t="shared" si="95"/>
        <v>2015</v>
      </c>
    </row>
    <row r="6142" spans="1:19">
      <c r="A6142" t="s">
        <v>6165</v>
      </c>
      <c r="B6142" s="2">
        <v>42308</v>
      </c>
      <c r="C6142" s="2" t="str">
        <f>VLOOKUP(Sales_Data17[[#This Row],[Customer Name Index]],Customer_Data[#All],2,0)</f>
        <v>Avon Corp</v>
      </c>
      <c r="D6142">
        <v>1</v>
      </c>
      <c r="E6142" t="s">
        <v>4</v>
      </c>
      <c r="F6142" t="s">
        <v>8168</v>
      </c>
      <c r="G6142" t="s">
        <v>8027</v>
      </c>
      <c r="H6142" t="str">
        <f>VLOOKUP(Sales_Data17[[#This Row],[Delivery Region Index]],Regions_Table[#All],2,0)</f>
        <v>New South Wales</v>
      </c>
      <c r="I6142" t="str">
        <f>VLOOKUP(Sales_Data17[[#This Row],[Delivery Region Index]],Regions_Table[#All],3,0)</f>
        <v>Albury</v>
      </c>
      <c r="J6142">
        <v>2</v>
      </c>
      <c r="K6142">
        <v>1</v>
      </c>
      <c r="L6142" t="str">
        <f>VLOOKUP(Sales_Data17[[#This Row],[Product Description Index]],Products_Data[#All],2,0)</f>
        <v>Shirts</v>
      </c>
      <c r="M6142">
        <v>2</v>
      </c>
      <c r="N6142" s="9">
        <v>118.36666666666666</v>
      </c>
      <c r="O6142" s="9">
        <f>Sales_Data17[[#This Row],[Order Quantity]]*Sales_Data17[[#This Row],[Unit Price]]</f>
        <v>236.73333333333332</v>
      </c>
      <c r="P6142" s="9">
        <v>69.836333333333329</v>
      </c>
      <c r="Q6142" s="9">
        <f>Sales_Data17[[#This Row],[Line Total]]-(Sales_Data17[[#This Row],[Total Unit Cost]]*Sales_Data17[[#This Row],[Order Quantity]])</f>
        <v>97.060666666666663</v>
      </c>
      <c r="R6142" s="1" t="str">
        <f>TEXT(Sales_Data17[[#This Row],[OrderDate]],"MMM")</f>
        <v>Oct</v>
      </c>
      <c r="S6142" s="1" t="str">
        <f t="shared" si="95"/>
        <v>2015</v>
      </c>
    </row>
    <row r="6143" spans="1:19">
      <c r="A6143" t="s">
        <v>6166</v>
      </c>
      <c r="B6143" s="2">
        <v>42308</v>
      </c>
      <c r="C6143" s="2" t="str">
        <f>VLOOKUP(Sales_Data17[[#This Row],[Customer Name Index]],Customer_Data[#All],2,0)</f>
        <v xml:space="preserve">Medline </v>
      </c>
      <c r="D6143">
        <v>12</v>
      </c>
      <c r="E6143" t="s">
        <v>4</v>
      </c>
      <c r="F6143" t="s">
        <v>8168</v>
      </c>
      <c r="G6143" t="s">
        <v>8026</v>
      </c>
      <c r="H6143" t="str">
        <f>VLOOKUP(Sales_Data17[[#This Row],[Delivery Region Index]],Regions_Table[#All],2,0)</f>
        <v>Queensland</v>
      </c>
      <c r="I6143" t="str">
        <f>VLOOKUP(Sales_Data17[[#This Row],[Delivery Region Index]],Regions_Table[#All],3,0)</f>
        <v>Hervey Bay</v>
      </c>
      <c r="J6143">
        <v>33</v>
      </c>
      <c r="K6143">
        <v>5</v>
      </c>
      <c r="L6143" t="str">
        <f>VLOOKUP(Sales_Data17[[#This Row],[Product Description Index]],Products_Data[#All],2,0)</f>
        <v>Hats</v>
      </c>
      <c r="M6143">
        <v>9</v>
      </c>
      <c r="N6143" s="9">
        <v>434.75555555555559</v>
      </c>
      <c r="O6143" s="9">
        <f>Sales_Data17[[#This Row],[Order Quantity]]*Sales_Data17[[#This Row],[Unit Price]]</f>
        <v>3912.8</v>
      </c>
      <c r="P6143" s="9">
        <v>304.32888888888891</v>
      </c>
      <c r="Q6143" s="9">
        <f>Sales_Data17[[#This Row],[Line Total]]-(Sales_Data17[[#This Row],[Total Unit Cost]]*Sales_Data17[[#This Row],[Order Quantity]])</f>
        <v>1173.8400000000001</v>
      </c>
      <c r="R6143" s="1" t="str">
        <f>TEXT(Sales_Data17[[#This Row],[OrderDate]],"MMM")</f>
        <v>Oct</v>
      </c>
      <c r="S6143" s="1" t="str">
        <f t="shared" si="95"/>
        <v>2015</v>
      </c>
    </row>
    <row r="6144" spans="1:19">
      <c r="A6144" t="s">
        <v>6167</v>
      </c>
      <c r="B6144" s="2">
        <v>42308</v>
      </c>
      <c r="C6144" s="2" t="str">
        <f>VLOOKUP(Sales_Data17[[#This Row],[Customer Name Index]],Customer_Data[#All],2,0)</f>
        <v>Medsep Group</v>
      </c>
      <c r="D6144">
        <v>8</v>
      </c>
      <c r="E6144" t="s">
        <v>4</v>
      </c>
      <c r="F6144" t="s">
        <v>8168</v>
      </c>
      <c r="G6144" t="s">
        <v>8027</v>
      </c>
      <c r="H6144" t="str">
        <f>VLOOKUP(Sales_Data17[[#This Row],[Delivery Region Index]],Regions_Table[#All],2,0)</f>
        <v>New South Wales</v>
      </c>
      <c r="I6144" t="str">
        <f>VLOOKUP(Sales_Data17[[#This Row],[Delivery Region Index]],Regions_Table[#All],3,0)</f>
        <v>Tamworth</v>
      </c>
      <c r="J6144">
        <v>21</v>
      </c>
      <c r="K6144">
        <v>3</v>
      </c>
      <c r="L6144" t="str">
        <f>VLOOKUP(Sales_Data17[[#This Row],[Product Description Index]],Products_Data[#All],2,0)</f>
        <v>Sunglasses</v>
      </c>
      <c r="M6144">
        <v>6</v>
      </c>
      <c r="N6144" s="9">
        <v>223.33333333333334</v>
      </c>
      <c r="O6144" s="9">
        <f>Sales_Data17[[#This Row],[Order Quantity]]*Sales_Data17[[#This Row],[Unit Price]]</f>
        <v>1340</v>
      </c>
      <c r="P6144" s="9">
        <v>118.36666666666666</v>
      </c>
      <c r="Q6144" s="9">
        <f>Sales_Data17[[#This Row],[Line Total]]-(Sales_Data17[[#This Row],[Total Unit Cost]]*Sales_Data17[[#This Row],[Order Quantity]])</f>
        <v>629.80000000000007</v>
      </c>
      <c r="R6144" s="1" t="str">
        <f>TEXT(Sales_Data17[[#This Row],[OrderDate]],"MMM")</f>
        <v>Oct</v>
      </c>
      <c r="S6144" s="1" t="str">
        <f t="shared" si="95"/>
        <v>2015</v>
      </c>
    </row>
    <row r="6145" spans="1:19">
      <c r="A6145" t="s">
        <v>6168</v>
      </c>
      <c r="B6145" s="2">
        <v>42308</v>
      </c>
      <c r="C6145" s="2" t="str">
        <f>VLOOKUP(Sales_Data17[[#This Row],[Customer Name Index]],Customer_Data[#All],2,0)</f>
        <v>Procter Corp</v>
      </c>
      <c r="D6145">
        <v>5</v>
      </c>
      <c r="E6145" t="s">
        <v>4</v>
      </c>
      <c r="F6145" t="s">
        <v>8168</v>
      </c>
      <c r="G6145" t="s">
        <v>8027</v>
      </c>
      <c r="H6145" t="str">
        <f>VLOOKUP(Sales_Data17[[#This Row],[Delivery Region Index]],Regions_Table[#All],2,0)</f>
        <v>New South Wales</v>
      </c>
      <c r="I6145" t="str">
        <f>VLOOKUP(Sales_Data17[[#This Row],[Delivery Region Index]],Regions_Table[#All],3,0)</f>
        <v>Lismore</v>
      </c>
      <c r="J6145">
        <v>14</v>
      </c>
      <c r="K6145">
        <v>2</v>
      </c>
      <c r="L6145" t="str">
        <f>VLOOKUP(Sales_Data17[[#This Row],[Product Description Index]],Products_Data[#All],2,0)</f>
        <v>Pants</v>
      </c>
      <c r="M6145">
        <v>9</v>
      </c>
      <c r="N6145" s="9">
        <v>425.82222222222225</v>
      </c>
      <c r="O6145" s="9">
        <f>Sales_Data17[[#This Row],[Order Quantity]]*Sales_Data17[[#This Row],[Unit Price]]</f>
        <v>3832.4</v>
      </c>
      <c r="P6145" s="9">
        <v>183.10355555555554</v>
      </c>
      <c r="Q6145" s="9">
        <f>Sales_Data17[[#This Row],[Line Total]]-(Sales_Data17[[#This Row],[Total Unit Cost]]*Sales_Data17[[#This Row],[Order Quantity]])</f>
        <v>2184.4680000000003</v>
      </c>
      <c r="R6145" s="1" t="str">
        <f>TEXT(Sales_Data17[[#This Row],[OrderDate]],"MMM")</f>
        <v>Oct</v>
      </c>
      <c r="S6145" s="1" t="str">
        <f t="shared" si="95"/>
        <v>2015</v>
      </c>
    </row>
    <row r="6146" spans="1:19">
      <c r="A6146" t="s">
        <v>6169</v>
      </c>
      <c r="B6146" s="2">
        <v>42308</v>
      </c>
      <c r="C6146" s="2" t="str">
        <f>VLOOKUP(Sales_Data17[[#This Row],[Customer Name Index]],Customer_Data[#All],2,0)</f>
        <v>21st Ltd</v>
      </c>
      <c r="D6146">
        <v>10</v>
      </c>
      <c r="E6146" t="s">
        <v>4</v>
      </c>
      <c r="F6146" t="s">
        <v>8168</v>
      </c>
      <c r="G6146" t="s">
        <v>8027</v>
      </c>
      <c r="H6146" t="str">
        <f>VLOOKUP(Sales_Data17[[#This Row],[Delivery Region Index]],Regions_Table[#All],2,0)</f>
        <v>Queensland</v>
      </c>
      <c r="I6146" t="str">
        <f>VLOOKUP(Sales_Data17[[#This Row],[Delivery Region Index]],Regions_Table[#All],3,0)</f>
        <v>Bundaberg</v>
      </c>
      <c r="J6146">
        <v>27</v>
      </c>
      <c r="K6146">
        <v>4</v>
      </c>
      <c r="L6146" t="str">
        <f>VLOOKUP(Sales_Data17[[#This Row],[Product Description Index]],Products_Data[#All],2,0)</f>
        <v>Jeans</v>
      </c>
      <c r="M6146">
        <v>3</v>
      </c>
      <c r="N6146" s="9">
        <v>110.92222222222223</v>
      </c>
      <c r="O6146" s="9">
        <f>Sales_Data17[[#This Row],[Order Quantity]]*Sales_Data17[[#This Row],[Unit Price]]</f>
        <v>332.76666666666671</v>
      </c>
      <c r="P6146" s="9">
        <v>79.864000000000004</v>
      </c>
      <c r="Q6146" s="9">
        <f>Sales_Data17[[#This Row],[Line Total]]-(Sales_Data17[[#This Row],[Total Unit Cost]]*Sales_Data17[[#This Row],[Order Quantity]])</f>
        <v>93.174666666666695</v>
      </c>
      <c r="R6146" s="1" t="str">
        <f>TEXT(Sales_Data17[[#This Row],[OrderDate]],"MMM")</f>
        <v>Oct</v>
      </c>
      <c r="S6146" s="1" t="str">
        <f t="shared" ref="S6146:S6209" si="96">TEXT(B6146,"YYY")</f>
        <v>2015</v>
      </c>
    </row>
    <row r="6147" spans="1:19">
      <c r="A6147" t="s">
        <v>6170</v>
      </c>
      <c r="B6147" s="2">
        <v>42309</v>
      </c>
      <c r="C6147" s="2" t="str">
        <f>VLOOKUP(Sales_Data17[[#This Row],[Customer Name Index]],Customer_Data[#All],2,0)</f>
        <v>Elorac, Corp</v>
      </c>
      <c r="D6147">
        <v>3</v>
      </c>
      <c r="E6147" t="s">
        <v>4</v>
      </c>
      <c r="F6147" t="s">
        <v>8168</v>
      </c>
      <c r="G6147" t="s">
        <v>8027</v>
      </c>
      <c r="H6147" t="str">
        <f>VLOOKUP(Sales_Data17[[#This Row],[Delivery Region Index]],Regions_Table[#All],2,0)</f>
        <v>New South Wales</v>
      </c>
      <c r="I6147" t="str">
        <f>VLOOKUP(Sales_Data17[[#This Row],[Delivery Region Index]],Regions_Table[#All],3,0)</f>
        <v>Gosford</v>
      </c>
      <c r="J6147">
        <v>9</v>
      </c>
      <c r="K6147">
        <v>2</v>
      </c>
      <c r="L6147" t="str">
        <f>VLOOKUP(Sales_Data17[[#This Row],[Product Description Index]],Products_Data[#All],2,0)</f>
        <v>Pants</v>
      </c>
      <c r="M6147">
        <v>7</v>
      </c>
      <c r="N6147" s="9">
        <v>138.46666666666667</v>
      </c>
      <c r="O6147" s="9">
        <f>Sales_Data17[[#This Row],[Order Quantity]]*Sales_Data17[[#This Row],[Unit Price]]</f>
        <v>969.26666666666665</v>
      </c>
      <c r="P6147" s="9">
        <v>56.771333333333331</v>
      </c>
      <c r="Q6147" s="9">
        <f>Sales_Data17[[#This Row],[Line Total]]-(Sales_Data17[[#This Row],[Total Unit Cost]]*Sales_Data17[[#This Row],[Order Quantity]])</f>
        <v>571.86733333333336</v>
      </c>
      <c r="R6147" s="1" t="str">
        <f>TEXT(Sales_Data17[[#This Row],[OrderDate]],"MMM")</f>
        <v>Nov</v>
      </c>
      <c r="S6147" s="1" t="str">
        <f t="shared" si="96"/>
        <v>2015</v>
      </c>
    </row>
    <row r="6148" spans="1:19">
      <c r="A6148" t="s">
        <v>6171</v>
      </c>
      <c r="B6148" s="2">
        <v>42309</v>
      </c>
      <c r="C6148" s="2" t="str">
        <f>VLOOKUP(Sales_Data17[[#This Row],[Customer Name Index]],Customer_Data[#All],2,0)</f>
        <v>Elorac, Corp</v>
      </c>
      <c r="D6148">
        <v>3</v>
      </c>
      <c r="E6148" t="s">
        <v>2</v>
      </c>
      <c r="F6148" t="s">
        <v>8168</v>
      </c>
      <c r="G6148" t="s">
        <v>8027</v>
      </c>
      <c r="H6148" t="str">
        <f>VLOOKUP(Sales_Data17[[#This Row],[Delivery Region Index]],Regions_Table[#All],2,0)</f>
        <v>New South Wales</v>
      </c>
      <c r="I6148" t="str">
        <f>VLOOKUP(Sales_Data17[[#This Row],[Delivery Region Index]],Regions_Table[#All],3,0)</f>
        <v>Dubbo</v>
      </c>
      <c r="J6148">
        <v>8</v>
      </c>
      <c r="K6148">
        <v>2</v>
      </c>
      <c r="L6148" t="str">
        <f>VLOOKUP(Sales_Data17[[#This Row],[Product Description Index]],Products_Data[#All],2,0)</f>
        <v>Pants</v>
      </c>
      <c r="M6148">
        <v>8</v>
      </c>
      <c r="N6148" s="9">
        <v>186.11111111111111</v>
      </c>
      <c r="O6148" s="9">
        <f>Sales_Data17[[#This Row],[Order Quantity]]*Sales_Data17[[#This Row],[Unit Price]]</f>
        <v>1488.8888888888889</v>
      </c>
      <c r="P6148" s="9">
        <v>147.02777777777777</v>
      </c>
      <c r="Q6148" s="9">
        <f>Sales_Data17[[#This Row],[Line Total]]-(Sales_Data17[[#This Row],[Total Unit Cost]]*Sales_Data17[[#This Row],[Order Quantity]])</f>
        <v>312.66666666666674</v>
      </c>
      <c r="R6148" s="1" t="str">
        <f>TEXT(Sales_Data17[[#This Row],[OrderDate]],"MMM")</f>
        <v>Nov</v>
      </c>
      <c r="S6148" s="1" t="str">
        <f t="shared" si="96"/>
        <v>2015</v>
      </c>
    </row>
    <row r="6149" spans="1:19">
      <c r="A6149" t="s">
        <v>6172</v>
      </c>
      <c r="B6149" s="2">
        <v>42309</v>
      </c>
      <c r="C6149" s="2" t="str">
        <f>VLOOKUP(Sales_Data17[[#This Row],[Customer Name Index]],Customer_Data[#All],2,0)</f>
        <v>Apollo Ltd</v>
      </c>
      <c r="D6149">
        <v>11</v>
      </c>
      <c r="E6149" t="s">
        <v>4</v>
      </c>
      <c r="F6149" t="s">
        <v>8168</v>
      </c>
      <c r="G6149" t="s">
        <v>8026</v>
      </c>
      <c r="H6149" t="str">
        <f>VLOOKUP(Sales_Data17[[#This Row],[Delivery Region Index]],Regions_Table[#All],2,0)</f>
        <v>Queensland</v>
      </c>
      <c r="I6149" t="str">
        <f>VLOOKUP(Sales_Data17[[#This Row],[Delivery Region Index]],Regions_Table[#All],3,0)</f>
        <v>Gladstone</v>
      </c>
      <c r="J6149">
        <v>30</v>
      </c>
      <c r="K6149">
        <v>5</v>
      </c>
      <c r="L6149" t="str">
        <f>VLOOKUP(Sales_Data17[[#This Row],[Product Description Index]],Products_Data[#All],2,0)</f>
        <v>Hats</v>
      </c>
      <c r="M6149">
        <v>5</v>
      </c>
      <c r="N6149" s="9">
        <v>192.06666666666669</v>
      </c>
      <c r="O6149" s="9">
        <f>Sales_Data17[[#This Row],[Order Quantity]]*Sales_Data17[[#This Row],[Unit Price]]</f>
        <v>960.33333333333348</v>
      </c>
      <c r="P6149" s="9">
        <v>130.60533333333333</v>
      </c>
      <c r="Q6149" s="9">
        <f>Sales_Data17[[#This Row],[Line Total]]-(Sales_Data17[[#This Row],[Total Unit Cost]]*Sales_Data17[[#This Row],[Order Quantity]])</f>
        <v>307.30666666666684</v>
      </c>
      <c r="R6149" s="1" t="str">
        <f>TEXT(Sales_Data17[[#This Row],[OrderDate]],"MMM")</f>
        <v>Nov</v>
      </c>
      <c r="S6149" s="1" t="str">
        <f t="shared" si="96"/>
        <v>2015</v>
      </c>
    </row>
    <row r="6150" spans="1:19">
      <c r="A6150" t="s">
        <v>6173</v>
      </c>
      <c r="B6150" s="2">
        <v>42309</v>
      </c>
      <c r="C6150" s="2" t="str">
        <f>VLOOKUP(Sales_Data17[[#This Row],[Customer Name Index]],Customer_Data[#All],2,0)</f>
        <v>Avon Corp</v>
      </c>
      <c r="D6150">
        <v>1</v>
      </c>
      <c r="E6150" t="s">
        <v>2</v>
      </c>
      <c r="F6150" t="s">
        <v>8168</v>
      </c>
      <c r="G6150" t="s">
        <v>8027</v>
      </c>
      <c r="H6150" t="str">
        <f>VLOOKUP(Sales_Data17[[#This Row],[Delivery Region Index]],Regions_Table[#All],2,0)</f>
        <v>New South Wales</v>
      </c>
      <c r="I6150" t="str">
        <f>VLOOKUP(Sales_Data17[[#This Row],[Delivery Region Index]],Regions_Table[#All],3,0)</f>
        <v>Sydney</v>
      </c>
      <c r="J6150">
        <v>1</v>
      </c>
      <c r="K6150">
        <v>1</v>
      </c>
      <c r="L6150" t="str">
        <f>VLOOKUP(Sales_Data17[[#This Row],[Product Description Index]],Products_Data[#All],2,0)</f>
        <v>Shirts</v>
      </c>
      <c r="M6150">
        <v>7</v>
      </c>
      <c r="N6150" s="9">
        <v>192.06666666666669</v>
      </c>
      <c r="O6150" s="9">
        <f>Sales_Data17[[#This Row],[Order Quantity]]*Sales_Data17[[#This Row],[Unit Price]]</f>
        <v>1344.4666666666669</v>
      </c>
      <c r="P6150" s="9">
        <v>119.08133333333333</v>
      </c>
      <c r="Q6150" s="9">
        <f>Sales_Data17[[#This Row],[Line Total]]-(Sales_Data17[[#This Row],[Total Unit Cost]]*Sales_Data17[[#This Row],[Order Quantity]])</f>
        <v>510.89733333333356</v>
      </c>
      <c r="R6150" s="1" t="str">
        <f>TEXT(Sales_Data17[[#This Row],[OrderDate]],"MMM")</f>
        <v>Nov</v>
      </c>
      <c r="S6150" s="1" t="str">
        <f t="shared" si="96"/>
        <v>2015</v>
      </c>
    </row>
    <row r="6151" spans="1:19">
      <c r="A6151" t="s">
        <v>6174</v>
      </c>
      <c r="B6151" s="2">
        <v>42309</v>
      </c>
      <c r="C6151" s="2" t="str">
        <f>VLOOKUP(Sales_Data17[[#This Row],[Customer Name Index]],Customer_Data[#All],2,0)</f>
        <v>Apollo Ltd</v>
      </c>
      <c r="D6151">
        <v>11</v>
      </c>
      <c r="E6151" t="s">
        <v>4</v>
      </c>
      <c r="F6151" t="s">
        <v>8168</v>
      </c>
      <c r="G6151" t="s">
        <v>8026</v>
      </c>
      <c r="H6151" t="str">
        <f>VLOOKUP(Sales_Data17[[#This Row],[Delivery Region Index]],Regions_Table[#All],2,0)</f>
        <v>Queensland</v>
      </c>
      <c r="I6151" t="str">
        <f>VLOOKUP(Sales_Data17[[#This Row],[Delivery Region Index]],Regions_Table[#All],3,0)</f>
        <v>Gladstone</v>
      </c>
      <c r="J6151">
        <v>30</v>
      </c>
      <c r="K6151">
        <v>5</v>
      </c>
      <c r="L6151" t="str">
        <f>VLOOKUP(Sales_Data17[[#This Row],[Product Description Index]],Products_Data[#All],2,0)</f>
        <v>Hats</v>
      </c>
      <c r="M6151">
        <v>8</v>
      </c>
      <c r="N6151" s="9">
        <v>209.1888888888889</v>
      </c>
      <c r="O6151" s="9">
        <f>Sales_Data17[[#This Row],[Order Quantity]]*Sales_Data17[[#This Row],[Unit Price]]</f>
        <v>1673.5111111111112</v>
      </c>
      <c r="P6151" s="9">
        <v>144.34033333333332</v>
      </c>
      <c r="Q6151" s="9">
        <f>Sales_Data17[[#This Row],[Line Total]]-(Sales_Data17[[#This Row],[Total Unit Cost]]*Sales_Data17[[#This Row],[Order Quantity]])</f>
        <v>518.78844444444462</v>
      </c>
      <c r="R6151" s="1" t="str">
        <f>TEXT(Sales_Data17[[#This Row],[OrderDate]],"MMM")</f>
        <v>Nov</v>
      </c>
      <c r="S6151" s="1" t="str">
        <f t="shared" si="96"/>
        <v>2015</v>
      </c>
    </row>
    <row r="6152" spans="1:19">
      <c r="A6152" t="s">
        <v>6175</v>
      </c>
      <c r="B6152" s="2">
        <v>42309</v>
      </c>
      <c r="C6152" s="2" t="str">
        <f>VLOOKUP(Sales_Data17[[#This Row],[Customer Name Index]],Customer_Data[#All],2,0)</f>
        <v>ETUDE Ltd</v>
      </c>
      <c r="D6152">
        <v>4</v>
      </c>
      <c r="E6152" t="s">
        <v>4</v>
      </c>
      <c r="F6152" t="s">
        <v>8168</v>
      </c>
      <c r="G6152" t="s">
        <v>8027</v>
      </c>
      <c r="H6152" t="str">
        <f>VLOOKUP(Sales_Data17[[#This Row],[Delivery Region Index]],Regions_Table[#All],2,0)</f>
        <v>New South Wales</v>
      </c>
      <c r="I6152" t="str">
        <f>VLOOKUP(Sales_Data17[[#This Row],[Delivery Region Index]],Regions_Table[#All],3,0)</f>
        <v>Griffith</v>
      </c>
      <c r="J6152">
        <v>12</v>
      </c>
      <c r="K6152">
        <v>2</v>
      </c>
      <c r="L6152" t="str">
        <f>VLOOKUP(Sales_Data17[[#This Row],[Product Description Index]],Products_Data[#All],2,0)</f>
        <v>Pants</v>
      </c>
      <c r="M6152">
        <v>8</v>
      </c>
      <c r="N6152" s="9">
        <v>109.43333333333334</v>
      </c>
      <c r="O6152" s="9">
        <f>Sales_Data17[[#This Row],[Order Quantity]]*Sales_Data17[[#This Row],[Unit Price]]</f>
        <v>875.4666666666667</v>
      </c>
      <c r="P6152" s="9">
        <v>56.905333333333338</v>
      </c>
      <c r="Q6152" s="9">
        <f>Sales_Data17[[#This Row],[Line Total]]-(Sales_Data17[[#This Row],[Total Unit Cost]]*Sales_Data17[[#This Row],[Order Quantity]])</f>
        <v>420.22399999999999</v>
      </c>
      <c r="R6152" s="1" t="str">
        <f>TEXT(Sales_Data17[[#This Row],[OrderDate]],"MMM")</f>
        <v>Nov</v>
      </c>
      <c r="S6152" s="1" t="str">
        <f t="shared" si="96"/>
        <v>2015</v>
      </c>
    </row>
    <row r="6153" spans="1:19">
      <c r="A6153" t="s">
        <v>6176</v>
      </c>
      <c r="B6153" s="2">
        <v>42309</v>
      </c>
      <c r="C6153" s="2" t="str">
        <f>VLOOKUP(Sales_Data17[[#This Row],[Customer Name Index]],Customer_Data[#All],2,0)</f>
        <v xml:space="preserve">WakeFern </v>
      </c>
      <c r="D6153">
        <v>2</v>
      </c>
      <c r="E6153" t="s">
        <v>4</v>
      </c>
      <c r="F6153" t="s">
        <v>8168</v>
      </c>
      <c r="G6153" t="s">
        <v>8027</v>
      </c>
      <c r="H6153" t="str">
        <f>VLOOKUP(Sales_Data17[[#This Row],[Delivery Region Index]],Regions_Table[#All],2,0)</f>
        <v>New South Wales</v>
      </c>
      <c r="I6153" t="str">
        <f>VLOOKUP(Sales_Data17[[#This Row],[Delivery Region Index]],Regions_Table[#All],3,0)</f>
        <v>Cessnock</v>
      </c>
      <c r="J6153">
        <v>6</v>
      </c>
      <c r="K6153">
        <v>1</v>
      </c>
      <c r="L6153" t="str">
        <f>VLOOKUP(Sales_Data17[[#This Row],[Product Description Index]],Products_Data[#All],2,0)</f>
        <v>Shirts</v>
      </c>
      <c r="M6153">
        <v>3</v>
      </c>
      <c r="N6153" s="9">
        <v>147.4</v>
      </c>
      <c r="O6153" s="9">
        <f>Sales_Data17[[#This Row],[Order Quantity]]*Sales_Data17[[#This Row],[Unit Price]]</f>
        <v>442.20000000000005</v>
      </c>
      <c r="P6153" s="9">
        <v>117.92000000000002</v>
      </c>
      <c r="Q6153" s="9">
        <f>Sales_Data17[[#This Row],[Line Total]]-(Sales_Data17[[#This Row],[Total Unit Cost]]*Sales_Data17[[#This Row],[Order Quantity]])</f>
        <v>88.44</v>
      </c>
      <c r="R6153" s="1" t="str">
        <f>TEXT(Sales_Data17[[#This Row],[OrderDate]],"MMM")</f>
        <v>Nov</v>
      </c>
      <c r="S6153" s="1" t="str">
        <f t="shared" si="96"/>
        <v>2015</v>
      </c>
    </row>
    <row r="6154" spans="1:19">
      <c r="A6154" t="s">
        <v>6177</v>
      </c>
      <c r="B6154" s="2">
        <v>42309</v>
      </c>
      <c r="C6154" s="2" t="str">
        <f>VLOOKUP(Sales_Data17[[#This Row],[Customer Name Index]],Customer_Data[#All],2,0)</f>
        <v>Procter Corp</v>
      </c>
      <c r="D6154">
        <v>5</v>
      </c>
      <c r="E6154" t="s">
        <v>4</v>
      </c>
      <c r="F6154" t="s">
        <v>8168</v>
      </c>
      <c r="G6154" t="s">
        <v>8027</v>
      </c>
      <c r="H6154" t="str">
        <f>VLOOKUP(Sales_Data17[[#This Row],[Delivery Region Index]],Regions_Table[#All],2,0)</f>
        <v>New South Wales</v>
      </c>
      <c r="I6154" t="str">
        <f>VLOOKUP(Sales_Data17[[#This Row],[Delivery Region Index]],Regions_Table[#All],3,0)</f>
        <v>Lake Macquarie</v>
      </c>
      <c r="J6154">
        <v>13</v>
      </c>
      <c r="K6154">
        <v>2</v>
      </c>
      <c r="L6154" t="str">
        <f>VLOOKUP(Sales_Data17[[#This Row],[Product Description Index]],Products_Data[#All],2,0)</f>
        <v>Pants</v>
      </c>
      <c r="M6154">
        <v>8</v>
      </c>
      <c r="N6154" s="9">
        <v>444.43333333333334</v>
      </c>
      <c r="O6154" s="9">
        <f>Sales_Data17[[#This Row],[Order Quantity]]*Sales_Data17[[#This Row],[Unit Price]]</f>
        <v>3555.4666666666667</v>
      </c>
      <c r="P6154" s="9">
        <v>271.10433333333333</v>
      </c>
      <c r="Q6154" s="9">
        <f>Sales_Data17[[#This Row],[Line Total]]-(Sales_Data17[[#This Row],[Total Unit Cost]]*Sales_Data17[[#This Row],[Order Quantity]])</f>
        <v>1386.6320000000001</v>
      </c>
      <c r="R6154" s="1" t="str">
        <f>TEXT(Sales_Data17[[#This Row],[OrderDate]],"MMM")</f>
        <v>Nov</v>
      </c>
      <c r="S6154" s="1" t="str">
        <f t="shared" si="96"/>
        <v>2015</v>
      </c>
    </row>
    <row r="6155" spans="1:19">
      <c r="A6155" t="s">
        <v>6178</v>
      </c>
      <c r="B6155" s="2">
        <v>42310</v>
      </c>
      <c r="C6155" s="2" t="str">
        <f>VLOOKUP(Sales_Data17[[#This Row],[Customer Name Index]],Customer_Data[#All],2,0)</f>
        <v xml:space="preserve">Ei </v>
      </c>
      <c r="D6155">
        <v>9</v>
      </c>
      <c r="E6155" t="s">
        <v>4</v>
      </c>
      <c r="F6155" t="s">
        <v>8168</v>
      </c>
      <c r="G6155" t="s">
        <v>8027</v>
      </c>
      <c r="H6155" t="str">
        <f>VLOOKUP(Sales_Data17[[#This Row],[Delivery Region Index]],Regions_Table[#All],2,0)</f>
        <v>New South Wales</v>
      </c>
      <c r="I6155" t="str">
        <f>VLOOKUP(Sales_Data17[[#This Row],[Delivery Region Index]],Regions_Table[#All],3,0)</f>
        <v>Wollongong</v>
      </c>
      <c r="J6155">
        <v>24</v>
      </c>
      <c r="K6155">
        <v>4</v>
      </c>
      <c r="L6155" t="str">
        <f>VLOOKUP(Sales_Data17[[#This Row],[Product Description Index]],Products_Data[#All],2,0)</f>
        <v>Jeans</v>
      </c>
      <c r="M6155">
        <v>2</v>
      </c>
      <c r="N6155" s="9">
        <v>200.25555555555556</v>
      </c>
      <c r="O6155" s="9">
        <f>Sales_Data17[[#This Row],[Order Quantity]]*Sales_Data17[[#This Row],[Unit Price]]</f>
        <v>400.51111111111112</v>
      </c>
      <c r="P6155" s="9">
        <v>132.16866666666667</v>
      </c>
      <c r="Q6155" s="9">
        <f>Sales_Data17[[#This Row],[Line Total]]-(Sales_Data17[[#This Row],[Total Unit Cost]]*Sales_Data17[[#This Row],[Order Quantity]])</f>
        <v>136.17377777777779</v>
      </c>
      <c r="R6155" s="1" t="str">
        <f>TEXT(Sales_Data17[[#This Row],[OrderDate]],"MMM")</f>
        <v>Nov</v>
      </c>
      <c r="S6155" s="1" t="str">
        <f t="shared" si="96"/>
        <v>2015</v>
      </c>
    </row>
    <row r="6156" spans="1:19">
      <c r="A6156" t="s">
        <v>6179</v>
      </c>
      <c r="B6156" s="2">
        <v>42310</v>
      </c>
      <c r="C6156" s="2" t="str">
        <f>VLOOKUP(Sales_Data17[[#This Row],[Customer Name Index]],Customer_Data[#All],2,0)</f>
        <v>New Ltd</v>
      </c>
      <c r="D6156">
        <v>7</v>
      </c>
      <c r="E6156" t="s">
        <v>2</v>
      </c>
      <c r="F6156" t="s">
        <v>8168</v>
      </c>
      <c r="G6156" t="s">
        <v>8027</v>
      </c>
      <c r="H6156" t="str">
        <f>VLOOKUP(Sales_Data17[[#This Row],[Delivery Region Index]],Regions_Table[#All],2,0)</f>
        <v>New South Wales</v>
      </c>
      <c r="I6156" t="str">
        <f>VLOOKUP(Sales_Data17[[#This Row],[Delivery Region Index]],Regions_Table[#All],3,0)</f>
        <v>Port Macquarie</v>
      </c>
      <c r="J6156">
        <v>19</v>
      </c>
      <c r="K6156">
        <v>3</v>
      </c>
      <c r="L6156" t="str">
        <f>VLOOKUP(Sales_Data17[[#This Row],[Product Description Index]],Products_Data[#All],2,0)</f>
        <v>Sunglasses</v>
      </c>
      <c r="M6156">
        <v>7</v>
      </c>
      <c r="N6156" s="9">
        <v>130.27777777777777</v>
      </c>
      <c r="O6156" s="9">
        <f>Sales_Data17[[#This Row],[Order Quantity]]*Sales_Data17[[#This Row],[Unit Price]]</f>
        <v>911.94444444444434</v>
      </c>
      <c r="P6156" s="9">
        <v>58.625</v>
      </c>
      <c r="Q6156" s="9">
        <f>Sales_Data17[[#This Row],[Line Total]]-(Sales_Data17[[#This Row],[Total Unit Cost]]*Sales_Data17[[#This Row],[Order Quantity]])</f>
        <v>501.56944444444434</v>
      </c>
      <c r="R6156" s="1" t="str">
        <f>TEXT(Sales_Data17[[#This Row],[OrderDate]],"MMM")</f>
        <v>Nov</v>
      </c>
      <c r="S6156" s="1" t="str">
        <f t="shared" si="96"/>
        <v>2015</v>
      </c>
    </row>
    <row r="6157" spans="1:19">
      <c r="A6157" t="s">
        <v>6180</v>
      </c>
      <c r="B6157" s="2">
        <v>42310</v>
      </c>
      <c r="C6157" s="2" t="str">
        <f>VLOOKUP(Sales_Data17[[#This Row],[Customer Name Index]],Customer_Data[#All],2,0)</f>
        <v xml:space="preserve">Ei </v>
      </c>
      <c r="D6157">
        <v>9</v>
      </c>
      <c r="E6157" t="s">
        <v>2</v>
      </c>
      <c r="F6157" t="s">
        <v>8168</v>
      </c>
      <c r="G6157" t="s">
        <v>8027</v>
      </c>
      <c r="H6157" t="str">
        <f>VLOOKUP(Sales_Data17[[#This Row],[Delivery Region Index]],Regions_Table[#All],2,0)</f>
        <v>Queensland</v>
      </c>
      <c r="I6157" t="str">
        <f>VLOOKUP(Sales_Data17[[#This Row],[Delivery Region Index]],Regions_Table[#All],3,0)</f>
        <v>Brisbane</v>
      </c>
      <c r="J6157">
        <v>26</v>
      </c>
      <c r="K6157">
        <v>4</v>
      </c>
      <c r="L6157" t="str">
        <f>VLOOKUP(Sales_Data17[[#This Row],[Product Description Index]],Products_Data[#All],2,0)</f>
        <v>Jeans</v>
      </c>
      <c r="M6157">
        <v>1</v>
      </c>
      <c r="N6157" s="9">
        <v>441.45555555555552</v>
      </c>
      <c r="O6157" s="9">
        <f>Sales_Data17[[#This Row],[Order Quantity]]*Sales_Data17[[#This Row],[Unit Price]]</f>
        <v>441.45555555555552</v>
      </c>
      <c r="P6157" s="9">
        <v>291.3606666666667</v>
      </c>
      <c r="Q6157" s="9">
        <f>Sales_Data17[[#This Row],[Line Total]]-(Sales_Data17[[#This Row],[Total Unit Cost]]*Sales_Data17[[#This Row],[Order Quantity]])</f>
        <v>150.09488888888882</v>
      </c>
      <c r="R6157" s="1" t="str">
        <f>TEXT(Sales_Data17[[#This Row],[OrderDate]],"MMM")</f>
        <v>Nov</v>
      </c>
      <c r="S6157" s="1" t="str">
        <f t="shared" si="96"/>
        <v>2015</v>
      </c>
    </row>
    <row r="6158" spans="1:19">
      <c r="A6158" t="s">
        <v>6181</v>
      </c>
      <c r="B6158" s="2">
        <v>42310</v>
      </c>
      <c r="C6158" s="2" t="str">
        <f>VLOOKUP(Sales_Data17[[#This Row],[Customer Name Index]],Customer_Data[#All],2,0)</f>
        <v>ETUDE Ltd</v>
      </c>
      <c r="D6158">
        <v>4</v>
      </c>
      <c r="E6158" t="s">
        <v>2</v>
      </c>
      <c r="F6158" t="s">
        <v>8168</v>
      </c>
      <c r="G6158" t="s">
        <v>8027</v>
      </c>
      <c r="H6158" t="str">
        <f>VLOOKUP(Sales_Data17[[#This Row],[Delivery Region Index]],Regions_Table[#All],2,0)</f>
        <v>New South Wales</v>
      </c>
      <c r="I6158" t="str">
        <f>VLOOKUP(Sales_Data17[[#This Row],[Delivery Region Index]],Regions_Table[#All],3,0)</f>
        <v>Gosford</v>
      </c>
      <c r="J6158">
        <v>9</v>
      </c>
      <c r="K6158">
        <v>2</v>
      </c>
      <c r="L6158" t="str">
        <f>VLOOKUP(Sales_Data17[[#This Row],[Product Description Index]],Products_Data[#All],2,0)</f>
        <v>Pants</v>
      </c>
      <c r="M6158">
        <v>1</v>
      </c>
      <c r="N6158" s="9">
        <v>123.57777777777778</v>
      </c>
      <c r="O6158" s="9">
        <f>Sales_Data17[[#This Row],[Order Quantity]]*Sales_Data17[[#This Row],[Unit Price]]</f>
        <v>123.57777777777778</v>
      </c>
      <c r="P6158" s="9">
        <v>100.09800000000001</v>
      </c>
      <c r="Q6158" s="9">
        <f>Sales_Data17[[#This Row],[Line Total]]-(Sales_Data17[[#This Row],[Total Unit Cost]]*Sales_Data17[[#This Row],[Order Quantity]])</f>
        <v>23.47977777777777</v>
      </c>
      <c r="R6158" s="1" t="str">
        <f>TEXT(Sales_Data17[[#This Row],[OrderDate]],"MMM")</f>
        <v>Nov</v>
      </c>
      <c r="S6158" s="1" t="str">
        <f t="shared" si="96"/>
        <v>2015</v>
      </c>
    </row>
    <row r="6159" spans="1:19">
      <c r="A6159" t="s">
        <v>6182</v>
      </c>
      <c r="B6159" s="2">
        <v>42310</v>
      </c>
      <c r="C6159" s="2" t="str">
        <f>VLOOKUP(Sales_Data17[[#This Row],[Customer Name Index]],Customer_Data[#All],2,0)</f>
        <v>3LAB, Ltd</v>
      </c>
      <c r="D6159">
        <v>16</v>
      </c>
      <c r="E6159" t="s">
        <v>2</v>
      </c>
      <c r="F6159" t="s">
        <v>8168</v>
      </c>
      <c r="G6159" t="s">
        <v>8025</v>
      </c>
      <c r="H6159" t="str">
        <f>VLOOKUP(Sales_Data17[[#This Row],[Delivery Region Index]],Regions_Table[#All],2,0)</f>
        <v>Victoria</v>
      </c>
      <c r="I6159" t="str">
        <f>VLOOKUP(Sales_Data17[[#This Row],[Delivery Region Index]],Regions_Table[#All],3,0)</f>
        <v>Melbourne</v>
      </c>
      <c r="J6159">
        <v>47</v>
      </c>
      <c r="K6159">
        <v>7</v>
      </c>
      <c r="L6159" t="str">
        <f>VLOOKUP(Sales_Data17[[#This Row],[Product Description Index]],Products_Data[#All],2,0)</f>
        <v>Dress Shirts</v>
      </c>
      <c r="M6159">
        <v>1</v>
      </c>
      <c r="N6159" s="9">
        <v>438.47777777777782</v>
      </c>
      <c r="O6159" s="9">
        <f>Sales_Data17[[#This Row],[Order Quantity]]*Sales_Data17[[#This Row],[Unit Price]]</f>
        <v>438.47777777777782</v>
      </c>
      <c r="P6159" s="9">
        <v>184.16066666666666</v>
      </c>
      <c r="Q6159" s="9">
        <f>Sales_Data17[[#This Row],[Line Total]]-(Sales_Data17[[#This Row],[Total Unit Cost]]*Sales_Data17[[#This Row],[Order Quantity]])</f>
        <v>254.31711111111116</v>
      </c>
      <c r="R6159" s="1" t="str">
        <f>TEXT(Sales_Data17[[#This Row],[OrderDate]],"MMM")</f>
        <v>Nov</v>
      </c>
      <c r="S6159" s="1" t="str">
        <f t="shared" si="96"/>
        <v>2015</v>
      </c>
    </row>
    <row r="6160" spans="1:19">
      <c r="A6160" t="s">
        <v>6183</v>
      </c>
      <c r="B6160" s="2">
        <v>42310</v>
      </c>
      <c r="C6160" s="2" t="str">
        <f>VLOOKUP(Sales_Data17[[#This Row],[Customer Name Index]],Customer_Data[#All],2,0)</f>
        <v>Rochester Ltd</v>
      </c>
      <c r="D6160">
        <v>15</v>
      </c>
      <c r="E6160" t="s">
        <v>2</v>
      </c>
      <c r="F6160" t="s">
        <v>8168</v>
      </c>
      <c r="G6160" t="s">
        <v>8025</v>
      </c>
      <c r="H6160" t="str">
        <f>VLOOKUP(Sales_Data17[[#This Row],[Delivery Region Index]],Regions_Table[#All],2,0)</f>
        <v>Queensland</v>
      </c>
      <c r="I6160" t="str">
        <f>VLOOKUP(Sales_Data17[[#This Row],[Delivery Region Index]],Regions_Table[#All],3,0)</f>
        <v>Sunshine Coast</v>
      </c>
      <c r="J6160">
        <v>42</v>
      </c>
      <c r="K6160">
        <v>6</v>
      </c>
      <c r="L6160" t="str">
        <f>VLOOKUP(Sales_Data17[[#This Row],[Product Description Index]],Products_Data[#All],2,0)</f>
        <v>Socks</v>
      </c>
      <c r="M6160">
        <v>7</v>
      </c>
      <c r="N6160" s="9">
        <v>117.62222222222223</v>
      </c>
      <c r="O6160" s="9">
        <f>Sales_Data17[[#This Row],[Order Quantity]]*Sales_Data17[[#This Row],[Unit Price]]</f>
        <v>823.35555555555561</v>
      </c>
      <c r="P6160" s="9">
        <v>78.806888888888906</v>
      </c>
      <c r="Q6160" s="9">
        <f>Sales_Data17[[#This Row],[Line Total]]-(Sales_Data17[[#This Row],[Total Unit Cost]]*Sales_Data17[[#This Row],[Order Quantity]])</f>
        <v>271.70733333333328</v>
      </c>
      <c r="R6160" s="1" t="str">
        <f>TEXT(Sales_Data17[[#This Row],[OrderDate]],"MMM")</f>
        <v>Nov</v>
      </c>
      <c r="S6160" s="1" t="str">
        <f t="shared" si="96"/>
        <v>2015</v>
      </c>
    </row>
    <row r="6161" spans="1:19">
      <c r="A6161" t="s">
        <v>6184</v>
      </c>
      <c r="B6161" s="2">
        <v>42310</v>
      </c>
      <c r="C6161" s="2" t="str">
        <f>VLOOKUP(Sales_Data17[[#This Row],[Customer Name Index]],Customer_Data[#All],2,0)</f>
        <v>3LAB, Ltd</v>
      </c>
      <c r="D6161">
        <v>16</v>
      </c>
      <c r="E6161" t="s">
        <v>4</v>
      </c>
      <c r="F6161" t="s">
        <v>8168</v>
      </c>
      <c r="G6161" t="s">
        <v>8025</v>
      </c>
      <c r="H6161" t="str">
        <f>VLOOKUP(Sales_Data17[[#This Row],[Delivery Region Index]],Regions_Table[#All],2,0)</f>
        <v>South Australia</v>
      </c>
      <c r="I6161" t="str">
        <f>VLOOKUP(Sales_Data17[[#This Row],[Delivery Region Index]],Regions_Table[#All],3,0)</f>
        <v>Adelaide</v>
      </c>
      <c r="J6161">
        <v>46</v>
      </c>
      <c r="K6161">
        <v>7</v>
      </c>
      <c r="L6161" t="str">
        <f>VLOOKUP(Sales_Data17[[#This Row],[Product Description Index]],Products_Data[#All],2,0)</f>
        <v>Dress Shirts</v>
      </c>
      <c r="M6161">
        <v>5</v>
      </c>
      <c r="N6161" s="9">
        <v>29.033333333333335</v>
      </c>
      <c r="O6161" s="9">
        <f>Sales_Data17[[#This Row],[Order Quantity]]*Sales_Data17[[#This Row],[Unit Price]]</f>
        <v>145.16666666666669</v>
      </c>
      <c r="P6161" s="9">
        <v>21.484666666666666</v>
      </c>
      <c r="Q6161" s="9">
        <f>Sales_Data17[[#This Row],[Line Total]]-(Sales_Data17[[#This Row],[Total Unit Cost]]*Sales_Data17[[#This Row],[Order Quantity]])</f>
        <v>37.743333333333354</v>
      </c>
      <c r="R6161" s="1" t="str">
        <f>TEXT(Sales_Data17[[#This Row],[OrderDate]],"MMM")</f>
        <v>Nov</v>
      </c>
      <c r="S6161" s="1" t="str">
        <f t="shared" si="96"/>
        <v>2015</v>
      </c>
    </row>
    <row r="6162" spans="1:19">
      <c r="A6162" t="s">
        <v>6185</v>
      </c>
      <c r="B6162" s="2">
        <v>42310</v>
      </c>
      <c r="C6162" s="2" t="str">
        <f>VLOOKUP(Sales_Data17[[#This Row],[Customer Name Index]],Customer_Data[#All],2,0)</f>
        <v>3LAB, Ltd</v>
      </c>
      <c r="D6162">
        <v>16</v>
      </c>
      <c r="E6162" t="s">
        <v>4</v>
      </c>
      <c r="F6162" t="s">
        <v>8168</v>
      </c>
      <c r="G6162" t="s">
        <v>8025</v>
      </c>
      <c r="H6162" t="str">
        <f>VLOOKUP(Sales_Data17[[#This Row],[Delivery Region Index]],Regions_Table[#All],2,0)</f>
        <v>Queensland</v>
      </c>
      <c r="I6162" t="str">
        <f>VLOOKUP(Sales_Data17[[#This Row],[Delivery Region Index]],Regions_Table[#All],3,0)</f>
        <v>Townsville</v>
      </c>
      <c r="J6162">
        <v>45</v>
      </c>
      <c r="K6162">
        <v>7</v>
      </c>
      <c r="L6162" t="str">
        <f>VLOOKUP(Sales_Data17[[#This Row],[Product Description Index]],Products_Data[#All],2,0)</f>
        <v>Dress Shirts</v>
      </c>
      <c r="M6162">
        <v>7</v>
      </c>
      <c r="N6162" s="9">
        <v>116.87777777777779</v>
      </c>
      <c r="O6162" s="9">
        <f>Sales_Data17[[#This Row],[Order Quantity]]*Sales_Data17[[#This Row],[Unit Price]]</f>
        <v>818.14444444444462</v>
      </c>
      <c r="P6162" s="9">
        <v>91.164666666666676</v>
      </c>
      <c r="Q6162" s="9">
        <f>Sales_Data17[[#This Row],[Line Total]]-(Sales_Data17[[#This Row],[Total Unit Cost]]*Sales_Data17[[#This Row],[Order Quantity]])</f>
        <v>179.99177777777788</v>
      </c>
      <c r="R6162" s="1" t="str">
        <f>TEXT(Sales_Data17[[#This Row],[OrderDate]],"MMM")</f>
        <v>Nov</v>
      </c>
      <c r="S6162" s="1" t="str">
        <f t="shared" si="96"/>
        <v>2015</v>
      </c>
    </row>
    <row r="6163" spans="1:19">
      <c r="A6163" t="s">
        <v>6186</v>
      </c>
      <c r="B6163" s="2">
        <v>42311</v>
      </c>
      <c r="C6163" s="2" t="str">
        <f>VLOOKUP(Sales_Data17[[#This Row],[Customer Name Index]],Customer_Data[#All],2,0)</f>
        <v>Procter Corp</v>
      </c>
      <c r="D6163">
        <v>5</v>
      </c>
      <c r="E6163" t="s">
        <v>2</v>
      </c>
      <c r="F6163" t="s">
        <v>8168</v>
      </c>
      <c r="G6163" t="s">
        <v>8027</v>
      </c>
      <c r="H6163" t="str">
        <f>VLOOKUP(Sales_Data17[[#This Row],[Delivery Region Index]],Regions_Table[#All],2,0)</f>
        <v>New South Wales</v>
      </c>
      <c r="I6163" t="str">
        <f>VLOOKUP(Sales_Data17[[#This Row],[Delivery Region Index]],Regions_Table[#All],3,0)</f>
        <v>Lake Macquarie</v>
      </c>
      <c r="J6163">
        <v>13</v>
      </c>
      <c r="K6163">
        <v>2</v>
      </c>
      <c r="L6163" t="str">
        <f>VLOOKUP(Sales_Data17[[#This Row],[Product Description Index]],Products_Data[#All],2,0)</f>
        <v>Pants</v>
      </c>
      <c r="M6163">
        <v>7</v>
      </c>
      <c r="N6163" s="9">
        <v>94.544444444444437</v>
      </c>
      <c r="O6163" s="9">
        <f>Sales_Data17[[#This Row],[Order Quantity]]*Sales_Data17[[#This Row],[Unit Price]]</f>
        <v>661.81111111111102</v>
      </c>
      <c r="P6163" s="9">
        <v>37.817777777777778</v>
      </c>
      <c r="Q6163" s="9">
        <f>Sales_Data17[[#This Row],[Line Total]]-(Sales_Data17[[#This Row],[Total Unit Cost]]*Sales_Data17[[#This Row],[Order Quantity]])</f>
        <v>397.08666666666659</v>
      </c>
      <c r="R6163" s="1" t="str">
        <f>TEXT(Sales_Data17[[#This Row],[OrderDate]],"MMM")</f>
        <v>Nov</v>
      </c>
      <c r="S6163" s="1" t="str">
        <f t="shared" si="96"/>
        <v>2015</v>
      </c>
    </row>
    <row r="6164" spans="1:19">
      <c r="A6164" t="s">
        <v>6187</v>
      </c>
      <c r="B6164" s="2">
        <v>42311</v>
      </c>
      <c r="C6164" s="2" t="str">
        <f>VLOOKUP(Sales_Data17[[#This Row],[Customer Name Index]],Customer_Data[#All],2,0)</f>
        <v>Pure Group</v>
      </c>
      <c r="D6164">
        <v>17</v>
      </c>
      <c r="E6164" t="s">
        <v>4</v>
      </c>
      <c r="F6164" t="s">
        <v>8168</v>
      </c>
      <c r="G6164" t="s">
        <v>8025</v>
      </c>
      <c r="H6164" t="str">
        <f>VLOOKUP(Sales_Data17[[#This Row],[Delivery Region Index]],Regions_Table[#All],2,0)</f>
        <v>Victoria</v>
      </c>
      <c r="I6164" t="str">
        <f>VLOOKUP(Sales_Data17[[#This Row],[Delivery Region Index]],Regions_Table[#All],3,0)</f>
        <v>Ballarat</v>
      </c>
      <c r="J6164">
        <v>49</v>
      </c>
      <c r="K6164">
        <v>7</v>
      </c>
      <c r="L6164" t="str">
        <f>VLOOKUP(Sales_Data17[[#This Row],[Product Description Index]],Products_Data[#All],2,0)</f>
        <v>Dress Shirts</v>
      </c>
      <c r="M6164">
        <v>2</v>
      </c>
      <c r="N6164" s="9">
        <v>267.25555555555559</v>
      </c>
      <c r="O6164" s="9">
        <f>Sales_Data17[[#This Row],[Order Quantity]]*Sales_Data17[[#This Row],[Unit Price]]</f>
        <v>534.51111111111118</v>
      </c>
      <c r="P6164" s="9">
        <v>181.73377777777782</v>
      </c>
      <c r="Q6164" s="9">
        <f>Sales_Data17[[#This Row],[Line Total]]-(Sales_Data17[[#This Row],[Total Unit Cost]]*Sales_Data17[[#This Row],[Order Quantity]])</f>
        <v>171.04355555555554</v>
      </c>
      <c r="R6164" s="1" t="str">
        <f>TEXT(Sales_Data17[[#This Row],[OrderDate]],"MMM")</f>
        <v>Nov</v>
      </c>
      <c r="S6164" s="1" t="str">
        <f t="shared" si="96"/>
        <v>2015</v>
      </c>
    </row>
    <row r="6165" spans="1:19">
      <c r="A6165" t="s">
        <v>6188</v>
      </c>
      <c r="B6165" s="2">
        <v>42311</v>
      </c>
      <c r="C6165" s="2" t="str">
        <f>VLOOKUP(Sales_Data17[[#This Row],[Customer Name Index]],Customer_Data[#All],2,0)</f>
        <v xml:space="preserve">Medline </v>
      </c>
      <c r="D6165">
        <v>12</v>
      </c>
      <c r="E6165" t="s">
        <v>3</v>
      </c>
      <c r="F6165" t="s">
        <v>8168</v>
      </c>
      <c r="G6165" t="s">
        <v>8026</v>
      </c>
      <c r="H6165" t="str">
        <f>VLOOKUP(Sales_Data17[[#This Row],[Delivery Region Index]],Regions_Table[#All],2,0)</f>
        <v>Queensland</v>
      </c>
      <c r="I6165" t="str">
        <f>VLOOKUP(Sales_Data17[[#This Row],[Delivery Region Index]],Regions_Table[#All],3,0)</f>
        <v>Ipswich</v>
      </c>
      <c r="J6165">
        <v>34</v>
      </c>
      <c r="K6165">
        <v>5</v>
      </c>
      <c r="L6165" t="str">
        <f>VLOOKUP(Sales_Data17[[#This Row],[Product Description Index]],Products_Data[#All],2,0)</f>
        <v>Hats</v>
      </c>
      <c r="M6165">
        <v>1</v>
      </c>
      <c r="N6165" s="9">
        <v>269.48888888888888</v>
      </c>
      <c r="O6165" s="9">
        <f>Sales_Data17[[#This Row],[Order Quantity]]*Sales_Data17[[#This Row],[Unit Price]]</f>
        <v>269.48888888888888</v>
      </c>
      <c r="P6165" s="9">
        <v>123.96488888888891</v>
      </c>
      <c r="Q6165" s="9">
        <f>Sales_Data17[[#This Row],[Line Total]]-(Sales_Data17[[#This Row],[Total Unit Cost]]*Sales_Data17[[#This Row],[Order Quantity]])</f>
        <v>145.52399999999997</v>
      </c>
      <c r="R6165" s="1" t="str">
        <f>TEXT(Sales_Data17[[#This Row],[OrderDate]],"MMM")</f>
        <v>Nov</v>
      </c>
      <c r="S6165" s="1" t="str">
        <f t="shared" si="96"/>
        <v>2015</v>
      </c>
    </row>
    <row r="6166" spans="1:19">
      <c r="A6166" t="s">
        <v>6189</v>
      </c>
      <c r="B6166" s="2">
        <v>42311</v>
      </c>
      <c r="C6166" s="2" t="str">
        <f>VLOOKUP(Sales_Data17[[#This Row],[Customer Name Index]],Customer_Data[#All],2,0)</f>
        <v>PEDIFIX, Corp</v>
      </c>
      <c r="D6166">
        <v>6</v>
      </c>
      <c r="E6166" t="s">
        <v>4</v>
      </c>
      <c r="F6166" t="s">
        <v>8168</v>
      </c>
      <c r="G6166" t="s">
        <v>8027</v>
      </c>
      <c r="H6166" t="str">
        <f>VLOOKUP(Sales_Data17[[#This Row],[Delivery Region Index]],Regions_Table[#All],2,0)</f>
        <v>New South Wales</v>
      </c>
      <c r="I6166" t="str">
        <f>VLOOKUP(Sales_Data17[[#This Row],[Delivery Region Index]],Regions_Table[#All],3,0)</f>
        <v>Newcastle</v>
      </c>
      <c r="J6166">
        <v>16</v>
      </c>
      <c r="K6166">
        <v>3</v>
      </c>
      <c r="L6166" t="str">
        <f>VLOOKUP(Sales_Data17[[#This Row],[Product Description Index]],Products_Data[#All],2,0)</f>
        <v>Sunglasses</v>
      </c>
      <c r="M6166">
        <v>7</v>
      </c>
      <c r="N6166" s="9">
        <v>122.83333333333333</v>
      </c>
      <c r="O6166" s="9">
        <f>Sales_Data17[[#This Row],[Order Quantity]]*Sales_Data17[[#This Row],[Unit Price]]</f>
        <v>859.83333333333326</v>
      </c>
      <c r="P6166" s="9">
        <v>74.928333333333342</v>
      </c>
      <c r="Q6166" s="9">
        <f>Sales_Data17[[#This Row],[Line Total]]-(Sales_Data17[[#This Row],[Total Unit Cost]]*Sales_Data17[[#This Row],[Order Quantity]])</f>
        <v>335.33499999999981</v>
      </c>
      <c r="R6166" s="1" t="str">
        <f>TEXT(Sales_Data17[[#This Row],[OrderDate]],"MMM")</f>
        <v>Nov</v>
      </c>
      <c r="S6166" s="1" t="str">
        <f t="shared" si="96"/>
        <v>2015</v>
      </c>
    </row>
    <row r="6167" spans="1:19">
      <c r="A6167" t="s">
        <v>6190</v>
      </c>
      <c r="B6167" s="2">
        <v>42311</v>
      </c>
      <c r="C6167" s="2" t="str">
        <f>VLOOKUP(Sales_Data17[[#This Row],[Customer Name Index]],Customer_Data[#All],2,0)</f>
        <v xml:space="preserve">Ei </v>
      </c>
      <c r="D6167">
        <v>9</v>
      </c>
      <c r="E6167" t="s">
        <v>4</v>
      </c>
      <c r="F6167" t="s">
        <v>8168</v>
      </c>
      <c r="G6167" t="s">
        <v>8027</v>
      </c>
      <c r="H6167" t="str">
        <f>VLOOKUP(Sales_Data17[[#This Row],[Delivery Region Index]],Regions_Table[#All],2,0)</f>
        <v>New South Wales</v>
      </c>
      <c r="I6167" t="str">
        <f>VLOOKUP(Sales_Data17[[#This Row],[Delivery Region Index]],Regions_Table[#All],3,0)</f>
        <v>Wyong</v>
      </c>
      <c r="J6167">
        <v>25</v>
      </c>
      <c r="K6167">
        <v>4</v>
      </c>
      <c r="L6167" t="str">
        <f>VLOOKUP(Sales_Data17[[#This Row],[Product Description Index]],Products_Data[#All],2,0)</f>
        <v>Jeans</v>
      </c>
      <c r="M6167">
        <v>8</v>
      </c>
      <c r="N6167" s="9">
        <v>95.288888888888891</v>
      </c>
      <c r="O6167" s="9">
        <f>Sales_Data17[[#This Row],[Order Quantity]]*Sales_Data17[[#This Row],[Unit Price]]</f>
        <v>762.31111111111113</v>
      </c>
      <c r="P6167" s="9">
        <v>80.995555555555555</v>
      </c>
      <c r="Q6167" s="9">
        <f>Sales_Data17[[#This Row],[Line Total]]-(Sales_Data17[[#This Row],[Total Unit Cost]]*Sales_Data17[[#This Row],[Order Quantity]])</f>
        <v>114.34666666666669</v>
      </c>
      <c r="R6167" s="1" t="str">
        <f>TEXT(Sales_Data17[[#This Row],[OrderDate]],"MMM")</f>
        <v>Nov</v>
      </c>
      <c r="S6167" s="1" t="str">
        <f t="shared" si="96"/>
        <v>2015</v>
      </c>
    </row>
    <row r="6168" spans="1:19">
      <c r="A6168" t="s">
        <v>6191</v>
      </c>
      <c r="B6168" s="2">
        <v>42312</v>
      </c>
      <c r="C6168" s="2" t="str">
        <f>VLOOKUP(Sales_Data17[[#This Row],[Customer Name Index]],Customer_Data[#All],2,0)</f>
        <v xml:space="preserve">Ei </v>
      </c>
      <c r="D6168">
        <v>9</v>
      </c>
      <c r="E6168" t="s">
        <v>4</v>
      </c>
      <c r="F6168" t="s">
        <v>8168</v>
      </c>
      <c r="G6168" t="s">
        <v>8027</v>
      </c>
      <c r="H6168" t="str">
        <f>VLOOKUP(Sales_Data17[[#This Row],[Delivery Region Index]],Regions_Table[#All],2,0)</f>
        <v>Queensland</v>
      </c>
      <c r="I6168" t="str">
        <f>VLOOKUP(Sales_Data17[[#This Row],[Delivery Region Index]],Regions_Table[#All],3,0)</f>
        <v>Brisbane</v>
      </c>
      <c r="J6168">
        <v>26</v>
      </c>
      <c r="K6168">
        <v>4</v>
      </c>
      <c r="L6168" t="str">
        <f>VLOOKUP(Sales_Data17[[#This Row],[Product Description Index]],Products_Data[#All],2,0)</f>
        <v>Jeans</v>
      </c>
      <c r="M6168">
        <v>3</v>
      </c>
      <c r="N6168" s="9">
        <v>411.67777777777775</v>
      </c>
      <c r="O6168" s="9">
        <f>Sales_Data17[[#This Row],[Order Quantity]]*Sales_Data17[[#This Row],[Unit Price]]</f>
        <v>1235.0333333333333</v>
      </c>
      <c r="P6168" s="9">
        <v>251.12344444444443</v>
      </c>
      <c r="Q6168" s="9">
        <f>Sales_Data17[[#This Row],[Line Total]]-(Sales_Data17[[#This Row],[Total Unit Cost]]*Sales_Data17[[#This Row],[Order Quantity]])</f>
        <v>481.66300000000001</v>
      </c>
      <c r="R6168" s="1" t="str">
        <f>TEXT(Sales_Data17[[#This Row],[OrderDate]],"MMM")</f>
        <v>Nov</v>
      </c>
      <c r="S6168" s="1" t="str">
        <f t="shared" si="96"/>
        <v>2015</v>
      </c>
    </row>
    <row r="6169" spans="1:19">
      <c r="A6169" t="s">
        <v>6192</v>
      </c>
      <c r="B6169" s="2">
        <v>42312</v>
      </c>
      <c r="C6169" s="2" t="str">
        <f>VLOOKUP(Sales_Data17[[#This Row],[Customer Name Index]],Customer_Data[#All],2,0)</f>
        <v>PEDIFIX, Corp</v>
      </c>
      <c r="D6169">
        <v>6</v>
      </c>
      <c r="E6169" t="s">
        <v>3</v>
      </c>
      <c r="F6169" t="s">
        <v>8168</v>
      </c>
      <c r="G6169" t="s">
        <v>8027</v>
      </c>
      <c r="H6169" t="str">
        <f>VLOOKUP(Sales_Data17[[#This Row],[Delivery Region Index]],Regions_Table[#All],2,0)</f>
        <v>New South Wales</v>
      </c>
      <c r="I6169" t="str">
        <f>VLOOKUP(Sales_Data17[[#This Row],[Delivery Region Index]],Regions_Table[#All],3,0)</f>
        <v>Nowra</v>
      </c>
      <c r="J6169">
        <v>17</v>
      </c>
      <c r="K6169">
        <v>3</v>
      </c>
      <c r="L6169" t="str">
        <f>VLOOKUP(Sales_Data17[[#This Row],[Product Description Index]],Products_Data[#All],2,0)</f>
        <v>Sunglasses</v>
      </c>
      <c r="M6169">
        <v>9</v>
      </c>
      <c r="N6169" s="9">
        <v>113.90000000000002</v>
      </c>
      <c r="O6169" s="9">
        <f>Sales_Data17[[#This Row],[Order Quantity]]*Sales_Data17[[#This Row],[Unit Price]]</f>
        <v>1025.1000000000001</v>
      </c>
      <c r="P6169" s="9">
        <v>72.896000000000015</v>
      </c>
      <c r="Q6169" s="9">
        <f>Sales_Data17[[#This Row],[Line Total]]-(Sales_Data17[[#This Row],[Total Unit Cost]]*Sales_Data17[[#This Row],[Order Quantity]])</f>
        <v>369.03600000000006</v>
      </c>
      <c r="R6169" s="1" t="str">
        <f>TEXT(Sales_Data17[[#This Row],[OrderDate]],"MMM")</f>
        <v>Nov</v>
      </c>
      <c r="S6169" s="1" t="str">
        <f t="shared" si="96"/>
        <v>2015</v>
      </c>
    </row>
    <row r="6170" spans="1:19">
      <c r="A6170" t="s">
        <v>6193</v>
      </c>
      <c r="B6170" s="2">
        <v>42312</v>
      </c>
      <c r="C6170" s="2" t="str">
        <f>VLOOKUP(Sales_Data17[[#This Row],[Customer Name Index]],Customer_Data[#All],2,0)</f>
        <v>3LAB, Ltd</v>
      </c>
      <c r="D6170">
        <v>16</v>
      </c>
      <c r="E6170" t="s">
        <v>2</v>
      </c>
      <c r="F6170" t="s">
        <v>8168</v>
      </c>
      <c r="G6170" t="s">
        <v>8025</v>
      </c>
      <c r="H6170" t="str">
        <f>VLOOKUP(Sales_Data17[[#This Row],[Delivery Region Index]],Regions_Table[#All],2,0)</f>
        <v>Queensland</v>
      </c>
      <c r="I6170" t="str">
        <f>VLOOKUP(Sales_Data17[[#This Row],[Delivery Region Index]],Regions_Table[#All],3,0)</f>
        <v>Townsville</v>
      </c>
      <c r="J6170">
        <v>45</v>
      </c>
      <c r="K6170">
        <v>7</v>
      </c>
      <c r="L6170" t="str">
        <f>VLOOKUP(Sales_Data17[[#This Row],[Product Description Index]],Products_Data[#All],2,0)</f>
        <v>Dress Shirts</v>
      </c>
      <c r="M6170">
        <v>1</v>
      </c>
      <c r="N6170" s="9">
        <v>107.94444444444444</v>
      </c>
      <c r="O6170" s="9">
        <f>Sales_Data17[[#This Row],[Order Quantity]]*Sales_Data17[[#This Row],[Unit Price]]</f>
        <v>107.94444444444444</v>
      </c>
      <c r="P6170" s="9">
        <v>78.799444444444433</v>
      </c>
      <c r="Q6170" s="9">
        <f>Sales_Data17[[#This Row],[Line Total]]-(Sales_Data17[[#This Row],[Total Unit Cost]]*Sales_Data17[[#This Row],[Order Quantity]])</f>
        <v>29.14500000000001</v>
      </c>
      <c r="R6170" s="1" t="str">
        <f>TEXT(Sales_Data17[[#This Row],[OrderDate]],"MMM")</f>
        <v>Nov</v>
      </c>
      <c r="S6170" s="1" t="str">
        <f t="shared" si="96"/>
        <v>2015</v>
      </c>
    </row>
    <row r="6171" spans="1:19">
      <c r="A6171" t="s">
        <v>6194</v>
      </c>
      <c r="B6171" s="2">
        <v>42312</v>
      </c>
      <c r="C6171" s="2" t="str">
        <f>VLOOKUP(Sales_Data17[[#This Row],[Customer Name Index]],Customer_Data[#All],2,0)</f>
        <v>New Ltd</v>
      </c>
      <c r="D6171">
        <v>7</v>
      </c>
      <c r="E6171" t="s">
        <v>4</v>
      </c>
      <c r="F6171" t="s">
        <v>8168</v>
      </c>
      <c r="G6171" t="s">
        <v>8027</v>
      </c>
      <c r="H6171" t="str">
        <f>VLOOKUP(Sales_Data17[[#This Row],[Delivery Region Index]],Regions_Table[#All],2,0)</f>
        <v>New South Wales</v>
      </c>
      <c r="I6171" t="str">
        <f>VLOOKUP(Sales_Data17[[#This Row],[Delivery Region Index]],Regions_Table[#All],3,0)</f>
        <v>Orange</v>
      </c>
      <c r="J6171">
        <v>18</v>
      </c>
      <c r="K6171">
        <v>3</v>
      </c>
      <c r="L6171" t="str">
        <f>VLOOKUP(Sales_Data17[[#This Row],[Product Description Index]],Products_Data[#All],2,0)</f>
        <v>Sunglasses</v>
      </c>
      <c r="M6171">
        <v>3</v>
      </c>
      <c r="N6171" s="9">
        <v>114.64444444444445</v>
      </c>
      <c r="O6171" s="9">
        <f>Sales_Data17[[#This Row],[Order Quantity]]*Sales_Data17[[#This Row],[Unit Price]]</f>
        <v>343.93333333333334</v>
      </c>
      <c r="P6171" s="9">
        <v>52.736444444444444</v>
      </c>
      <c r="Q6171" s="9">
        <f>Sales_Data17[[#This Row],[Line Total]]-(Sales_Data17[[#This Row],[Total Unit Cost]]*Sales_Data17[[#This Row],[Order Quantity]])</f>
        <v>185.72399999999999</v>
      </c>
      <c r="R6171" s="1" t="str">
        <f>TEXT(Sales_Data17[[#This Row],[OrderDate]],"MMM")</f>
        <v>Nov</v>
      </c>
      <c r="S6171" s="1" t="str">
        <f t="shared" si="96"/>
        <v>2015</v>
      </c>
    </row>
    <row r="6172" spans="1:19">
      <c r="A6172" t="s">
        <v>6195</v>
      </c>
      <c r="B6172" s="2">
        <v>42312</v>
      </c>
      <c r="C6172" s="2" t="str">
        <f>VLOOKUP(Sales_Data17[[#This Row],[Customer Name Index]],Customer_Data[#All],2,0)</f>
        <v>Pacific Ltd</v>
      </c>
      <c r="D6172">
        <v>20</v>
      </c>
      <c r="E6172" t="s">
        <v>2</v>
      </c>
      <c r="F6172" t="s">
        <v>8168</v>
      </c>
      <c r="G6172" t="s">
        <v>8028</v>
      </c>
      <c r="H6172" t="str">
        <f>VLOOKUP(Sales_Data17[[#This Row],[Delivery Region Index]],Regions_Table[#All],2,0)</f>
        <v>Victoria</v>
      </c>
      <c r="I6172" t="str">
        <f>VLOOKUP(Sales_Data17[[#This Row],[Delivery Region Index]],Regions_Table[#All],3,0)</f>
        <v>Wodonga</v>
      </c>
      <c r="J6172">
        <v>58</v>
      </c>
      <c r="K6172">
        <v>8</v>
      </c>
      <c r="L6172" t="str">
        <f>VLOOKUP(Sales_Data17[[#This Row],[Product Description Index]],Products_Data[#All],2,0)</f>
        <v>Shoes</v>
      </c>
      <c r="M6172">
        <v>1</v>
      </c>
      <c r="N6172" s="9">
        <v>113.15555555555555</v>
      </c>
      <c r="O6172" s="9">
        <f>Sales_Data17[[#This Row],[Order Quantity]]*Sales_Data17[[#This Row],[Unit Price]]</f>
        <v>113.15555555555555</v>
      </c>
      <c r="P6172" s="9">
        <v>69.024888888888881</v>
      </c>
      <c r="Q6172" s="9">
        <f>Sales_Data17[[#This Row],[Line Total]]-(Sales_Data17[[#This Row],[Total Unit Cost]]*Sales_Data17[[#This Row],[Order Quantity]])</f>
        <v>44.13066666666667</v>
      </c>
      <c r="R6172" s="1" t="str">
        <f>TEXT(Sales_Data17[[#This Row],[OrderDate]],"MMM")</f>
        <v>Nov</v>
      </c>
      <c r="S6172" s="1" t="str">
        <f t="shared" si="96"/>
        <v>2015</v>
      </c>
    </row>
    <row r="6173" spans="1:19">
      <c r="A6173" t="s">
        <v>6196</v>
      </c>
      <c r="B6173" s="2">
        <v>42312</v>
      </c>
      <c r="C6173" s="2" t="str">
        <f>VLOOKUP(Sales_Data17[[#This Row],[Customer Name Index]],Customer_Data[#All],2,0)</f>
        <v xml:space="preserve">Ei </v>
      </c>
      <c r="D6173">
        <v>9</v>
      </c>
      <c r="E6173" t="s">
        <v>4</v>
      </c>
      <c r="F6173" t="s">
        <v>8168</v>
      </c>
      <c r="G6173" t="s">
        <v>8027</v>
      </c>
      <c r="H6173" t="str">
        <f>VLOOKUP(Sales_Data17[[#This Row],[Delivery Region Index]],Regions_Table[#All],2,0)</f>
        <v>New South Wales</v>
      </c>
      <c r="I6173" t="str">
        <f>VLOOKUP(Sales_Data17[[#This Row],[Delivery Region Index]],Regions_Table[#All],3,0)</f>
        <v>Wyong</v>
      </c>
      <c r="J6173">
        <v>25</v>
      </c>
      <c r="K6173">
        <v>4</v>
      </c>
      <c r="L6173" t="str">
        <f>VLOOKUP(Sales_Data17[[#This Row],[Product Description Index]],Products_Data[#All],2,0)</f>
        <v>Jeans</v>
      </c>
      <c r="M6173">
        <v>1</v>
      </c>
      <c r="N6173" s="9">
        <v>295.54444444444448</v>
      </c>
      <c r="O6173" s="9">
        <f>Sales_Data17[[#This Row],[Order Quantity]]*Sales_Data17[[#This Row],[Unit Price]]</f>
        <v>295.54444444444448</v>
      </c>
      <c r="P6173" s="9">
        <v>183.23755555555556</v>
      </c>
      <c r="Q6173" s="9">
        <f>Sales_Data17[[#This Row],[Line Total]]-(Sales_Data17[[#This Row],[Total Unit Cost]]*Sales_Data17[[#This Row],[Order Quantity]])</f>
        <v>112.30688888888892</v>
      </c>
      <c r="R6173" s="1" t="str">
        <f>TEXT(Sales_Data17[[#This Row],[OrderDate]],"MMM")</f>
        <v>Nov</v>
      </c>
      <c r="S6173" s="1" t="str">
        <f t="shared" si="96"/>
        <v>2015</v>
      </c>
    </row>
    <row r="6174" spans="1:19">
      <c r="A6174" t="s">
        <v>6197</v>
      </c>
      <c r="B6174" s="2">
        <v>42312</v>
      </c>
      <c r="C6174" s="2" t="str">
        <f>VLOOKUP(Sales_Data17[[#This Row],[Customer Name Index]],Customer_Data[#All],2,0)</f>
        <v>New Ltd</v>
      </c>
      <c r="D6174">
        <v>7</v>
      </c>
      <c r="E6174" t="s">
        <v>2</v>
      </c>
      <c r="F6174" t="s">
        <v>8168</v>
      </c>
      <c r="G6174" t="s">
        <v>8027</v>
      </c>
      <c r="H6174" t="str">
        <f>VLOOKUP(Sales_Data17[[#This Row],[Delivery Region Index]],Regions_Table[#All],2,0)</f>
        <v>New South Wales</v>
      </c>
      <c r="I6174" t="str">
        <f>VLOOKUP(Sales_Data17[[#This Row],[Delivery Region Index]],Regions_Table[#All],3,0)</f>
        <v>Port Macquarie</v>
      </c>
      <c r="J6174">
        <v>19</v>
      </c>
      <c r="K6174">
        <v>3</v>
      </c>
      <c r="L6174" t="str">
        <f>VLOOKUP(Sales_Data17[[#This Row],[Product Description Index]],Products_Data[#All],2,0)</f>
        <v>Sunglasses</v>
      </c>
      <c r="M6174">
        <v>2</v>
      </c>
      <c r="N6174" s="9">
        <v>372.9666666666667</v>
      </c>
      <c r="O6174" s="9">
        <f>Sales_Data17[[#This Row],[Order Quantity]]*Sales_Data17[[#This Row],[Unit Price]]</f>
        <v>745.93333333333339</v>
      </c>
      <c r="P6174" s="9">
        <v>197.67233333333334</v>
      </c>
      <c r="Q6174" s="9">
        <f>Sales_Data17[[#This Row],[Line Total]]-(Sales_Data17[[#This Row],[Total Unit Cost]]*Sales_Data17[[#This Row],[Order Quantity]])</f>
        <v>350.58866666666671</v>
      </c>
      <c r="R6174" s="1" t="str">
        <f>TEXT(Sales_Data17[[#This Row],[OrderDate]],"MMM")</f>
        <v>Nov</v>
      </c>
      <c r="S6174" s="1" t="str">
        <f t="shared" si="96"/>
        <v>2015</v>
      </c>
    </row>
    <row r="6175" spans="1:19">
      <c r="A6175" t="s">
        <v>6198</v>
      </c>
      <c r="B6175" s="2">
        <v>42313</v>
      </c>
      <c r="C6175" s="2" t="str">
        <f>VLOOKUP(Sales_Data17[[#This Row],[Customer Name Index]],Customer_Data[#All],2,0)</f>
        <v>Pacific Ltd</v>
      </c>
      <c r="D6175">
        <v>20</v>
      </c>
      <c r="E6175" t="s">
        <v>4</v>
      </c>
      <c r="F6175" t="s">
        <v>8168</v>
      </c>
      <c r="G6175" t="s">
        <v>8028</v>
      </c>
      <c r="H6175" t="str">
        <f>VLOOKUP(Sales_Data17[[#This Row],[Delivery Region Index]],Regions_Table[#All],2,0)</f>
        <v>Victoria</v>
      </c>
      <c r="I6175" t="str">
        <f>VLOOKUP(Sales_Data17[[#This Row],[Delivery Region Index]],Regions_Table[#All],3,0)</f>
        <v>Warrnambool</v>
      </c>
      <c r="J6175">
        <v>57</v>
      </c>
      <c r="K6175">
        <v>8</v>
      </c>
      <c r="L6175" t="str">
        <f>VLOOKUP(Sales_Data17[[#This Row],[Product Description Index]],Products_Data[#All],2,0)</f>
        <v>Shoes</v>
      </c>
      <c r="M6175">
        <v>7</v>
      </c>
      <c r="N6175" s="9">
        <v>26.8</v>
      </c>
      <c r="O6175" s="9">
        <f>Sales_Data17[[#This Row],[Order Quantity]]*Sales_Data17[[#This Row],[Unit Price]]</f>
        <v>187.6</v>
      </c>
      <c r="P6175" s="9">
        <v>17.688000000000002</v>
      </c>
      <c r="Q6175" s="9">
        <f>Sales_Data17[[#This Row],[Line Total]]-(Sales_Data17[[#This Row],[Total Unit Cost]]*Sales_Data17[[#This Row],[Order Quantity]])</f>
        <v>63.783999999999978</v>
      </c>
      <c r="R6175" s="1" t="str">
        <f>TEXT(Sales_Data17[[#This Row],[OrderDate]],"MMM")</f>
        <v>Nov</v>
      </c>
      <c r="S6175" s="1" t="str">
        <f t="shared" si="96"/>
        <v>2015</v>
      </c>
    </row>
    <row r="6176" spans="1:19">
      <c r="A6176" t="s">
        <v>6199</v>
      </c>
      <c r="B6176" s="2">
        <v>42313</v>
      </c>
      <c r="C6176" s="2" t="str">
        <f>VLOOKUP(Sales_Data17[[#This Row],[Customer Name Index]],Customer_Data[#All],2,0)</f>
        <v>Elorac, Corp</v>
      </c>
      <c r="D6176">
        <v>3</v>
      </c>
      <c r="E6176" t="s">
        <v>4</v>
      </c>
      <c r="F6176" t="s">
        <v>8168</v>
      </c>
      <c r="G6176" t="s">
        <v>8027</v>
      </c>
      <c r="H6176" t="str">
        <f>VLOOKUP(Sales_Data17[[#This Row],[Delivery Region Index]],Regions_Table[#All],2,0)</f>
        <v>New South Wales</v>
      </c>
      <c r="I6176" t="str">
        <f>VLOOKUP(Sales_Data17[[#This Row],[Delivery Region Index]],Regions_Table[#All],3,0)</f>
        <v>Gosford</v>
      </c>
      <c r="J6176">
        <v>9</v>
      </c>
      <c r="K6176">
        <v>2</v>
      </c>
      <c r="L6176" t="str">
        <f>VLOOKUP(Sales_Data17[[#This Row],[Product Description Index]],Products_Data[#All],2,0)</f>
        <v>Pants</v>
      </c>
      <c r="M6176">
        <v>1</v>
      </c>
      <c r="N6176" s="9">
        <v>422.84444444444443</v>
      </c>
      <c r="O6176" s="9">
        <f>Sales_Data17[[#This Row],[Order Quantity]]*Sales_Data17[[#This Row],[Unit Price]]</f>
        <v>422.84444444444443</v>
      </c>
      <c r="P6176" s="9">
        <v>177.59466666666665</v>
      </c>
      <c r="Q6176" s="9">
        <f>Sales_Data17[[#This Row],[Line Total]]-(Sales_Data17[[#This Row],[Total Unit Cost]]*Sales_Data17[[#This Row],[Order Quantity]])</f>
        <v>245.24977777777778</v>
      </c>
      <c r="R6176" s="1" t="str">
        <f>TEXT(Sales_Data17[[#This Row],[OrderDate]],"MMM")</f>
        <v>Nov</v>
      </c>
      <c r="S6176" s="1" t="str">
        <f t="shared" si="96"/>
        <v>2015</v>
      </c>
    </row>
    <row r="6177" spans="1:19">
      <c r="A6177" t="s">
        <v>6200</v>
      </c>
      <c r="B6177" s="2">
        <v>42314</v>
      </c>
      <c r="C6177" s="2" t="str">
        <f>VLOOKUP(Sales_Data17[[#This Row],[Customer Name Index]],Customer_Data[#All],2,0)</f>
        <v>3LAB, Ltd</v>
      </c>
      <c r="D6177">
        <v>16</v>
      </c>
      <c r="E6177" t="s">
        <v>4</v>
      </c>
      <c r="F6177" t="s">
        <v>8168</v>
      </c>
      <c r="G6177" t="s">
        <v>8025</v>
      </c>
      <c r="H6177" t="str">
        <f>VLOOKUP(Sales_Data17[[#This Row],[Delivery Region Index]],Regions_Table[#All],2,0)</f>
        <v>Queensland</v>
      </c>
      <c r="I6177" t="str">
        <f>VLOOKUP(Sales_Data17[[#This Row],[Delivery Region Index]],Regions_Table[#All],3,0)</f>
        <v>Townsville</v>
      </c>
      <c r="J6177">
        <v>45</v>
      </c>
      <c r="K6177">
        <v>7</v>
      </c>
      <c r="L6177" t="str">
        <f>VLOOKUP(Sales_Data17[[#This Row],[Product Description Index]],Products_Data[#All],2,0)</f>
        <v>Dress Shirts</v>
      </c>
      <c r="M6177">
        <v>7</v>
      </c>
      <c r="N6177" s="9">
        <v>280.65555555555557</v>
      </c>
      <c r="O6177" s="9">
        <f>Sales_Data17[[#This Row],[Order Quantity]]*Sales_Data17[[#This Row],[Unit Price]]</f>
        <v>1964.588888888889</v>
      </c>
      <c r="P6177" s="9">
        <v>143.13433333333333</v>
      </c>
      <c r="Q6177" s="9">
        <f>Sales_Data17[[#This Row],[Line Total]]-(Sales_Data17[[#This Row],[Total Unit Cost]]*Sales_Data17[[#This Row],[Order Quantity]])</f>
        <v>962.64855555555562</v>
      </c>
      <c r="R6177" s="1" t="str">
        <f>TEXT(Sales_Data17[[#This Row],[OrderDate]],"MMM")</f>
        <v>Nov</v>
      </c>
      <c r="S6177" s="1" t="str">
        <f t="shared" si="96"/>
        <v>2015</v>
      </c>
    </row>
    <row r="6178" spans="1:19">
      <c r="A6178" t="s">
        <v>6201</v>
      </c>
      <c r="B6178" s="2">
        <v>42314</v>
      </c>
      <c r="C6178" s="2" t="str">
        <f>VLOOKUP(Sales_Data17[[#This Row],[Customer Name Index]],Customer_Data[#All],2,0)</f>
        <v>Elorac, Corp</v>
      </c>
      <c r="D6178">
        <v>3</v>
      </c>
      <c r="E6178" t="s">
        <v>2</v>
      </c>
      <c r="F6178" t="s">
        <v>8168</v>
      </c>
      <c r="G6178" t="s">
        <v>8027</v>
      </c>
      <c r="H6178" t="str">
        <f>VLOOKUP(Sales_Data17[[#This Row],[Delivery Region Index]],Regions_Table[#All],2,0)</f>
        <v>New South Wales</v>
      </c>
      <c r="I6178" t="str">
        <f>VLOOKUP(Sales_Data17[[#This Row],[Delivery Region Index]],Regions_Table[#All],3,0)</f>
        <v>Gosford</v>
      </c>
      <c r="J6178">
        <v>9</v>
      </c>
      <c r="K6178">
        <v>2</v>
      </c>
      <c r="L6178" t="str">
        <f>VLOOKUP(Sales_Data17[[#This Row],[Product Description Index]],Products_Data[#All],2,0)</f>
        <v>Pants</v>
      </c>
      <c r="M6178">
        <v>6</v>
      </c>
      <c r="N6178" s="9">
        <v>124.32222222222224</v>
      </c>
      <c r="O6178" s="9">
        <f>Sales_Data17[[#This Row],[Order Quantity]]*Sales_Data17[[#This Row],[Unit Price]]</f>
        <v>745.93333333333339</v>
      </c>
      <c r="P6178" s="9">
        <v>83.295888888888896</v>
      </c>
      <c r="Q6178" s="9">
        <f>Sales_Data17[[#This Row],[Line Total]]-(Sales_Data17[[#This Row],[Total Unit Cost]]*Sales_Data17[[#This Row],[Order Quantity]])</f>
        <v>246.15800000000002</v>
      </c>
      <c r="R6178" s="1" t="str">
        <f>TEXT(Sales_Data17[[#This Row],[OrderDate]],"MMM")</f>
        <v>Nov</v>
      </c>
      <c r="S6178" s="1" t="str">
        <f t="shared" si="96"/>
        <v>2015</v>
      </c>
    </row>
    <row r="6179" spans="1:19">
      <c r="A6179" t="s">
        <v>6202</v>
      </c>
      <c r="B6179" s="2">
        <v>42314</v>
      </c>
      <c r="C6179" s="2" t="str">
        <f>VLOOKUP(Sales_Data17[[#This Row],[Customer Name Index]],Customer_Data[#All],2,0)</f>
        <v>Procter Corp</v>
      </c>
      <c r="D6179">
        <v>5</v>
      </c>
      <c r="E6179" t="s">
        <v>4</v>
      </c>
      <c r="F6179" t="s">
        <v>8168</v>
      </c>
      <c r="G6179" t="s">
        <v>8027</v>
      </c>
      <c r="H6179" t="str">
        <f>VLOOKUP(Sales_Data17[[#This Row],[Delivery Region Index]],Regions_Table[#All],2,0)</f>
        <v>New South Wales</v>
      </c>
      <c r="I6179" t="str">
        <f>VLOOKUP(Sales_Data17[[#This Row],[Delivery Region Index]],Regions_Table[#All],3,0)</f>
        <v>Griffith</v>
      </c>
      <c r="J6179">
        <v>12</v>
      </c>
      <c r="K6179">
        <v>2</v>
      </c>
      <c r="L6179" t="str">
        <f>VLOOKUP(Sales_Data17[[#This Row],[Product Description Index]],Products_Data[#All],2,0)</f>
        <v>Pants</v>
      </c>
      <c r="M6179">
        <v>4</v>
      </c>
      <c r="N6179" s="9">
        <v>190.57777777777778</v>
      </c>
      <c r="O6179" s="9">
        <f>Sales_Data17[[#This Row],[Order Quantity]]*Sales_Data17[[#This Row],[Unit Price]]</f>
        <v>762.31111111111113</v>
      </c>
      <c r="P6179" s="9">
        <v>161.99111111111111</v>
      </c>
      <c r="Q6179" s="9">
        <f>Sales_Data17[[#This Row],[Line Total]]-(Sales_Data17[[#This Row],[Total Unit Cost]]*Sales_Data17[[#This Row],[Order Quantity]])</f>
        <v>114.34666666666669</v>
      </c>
      <c r="R6179" s="1" t="str">
        <f>TEXT(Sales_Data17[[#This Row],[OrderDate]],"MMM")</f>
        <v>Nov</v>
      </c>
      <c r="S6179" s="1" t="str">
        <f t="shared" si="96"/>
        <v>2015</v>
      </c>
    </row>
    <row r="6180" spans="1:19">
      <c r="A6180" t="s">
        <v>6203</v>
      </c>
      <c r="B6180" s="2">
        <v>42314</v>
      </c>
      <c r="C6180" s="2" t="str">
        <f>VLOOKUP(Sales_Data17[[#This Row],[Customer Name Index]],Customer_Data[#All],2,0)</f>
        <v>Ole Group</v>
      </c>
      <c r="D6180">
        <v>13</v>
      </c>
      <c r="E6180" t="s">
        <v>2</v>
      </c>
      <c r="F6180" t="s">
        <v>8168</v>
      </c>
      <c r="G6180" t="s">
        <v>8026</v>
      </c>
      <c r="H6180" t="str">
        <f>VLOOKUP(Sales_Data17[[#This Row],[Delivery Region Index]],Regions_Table[#All],2,0)</f>
        <v>Queensland</v>
      </c>
      <c r="I6180" t="str">
        <f>VLOOKUP(Sales_Data17[[#This Row],[Delivery Region Index]],Regions_Table[#All],3,0)</f>
        <v>Maryborough</v>
      </c>
      <c r="J6180">
        <v>37</v>
      </c>
      <c r="K6180">
        <v>6</v>
      </c>
      <c r="L6180" t="str">
        <f>VLOOKUP(Sales_Data17[[#This Row],[Product Description Index]],Products_Data[#All],2,0)</f>
        <v>Socks</v>
      </c>
      <c r="M6180">
        <v>1</v>
      </c>
      <c r="N6180" s="9">
        <v>427.31111111111113</v>
      </c>
      <c r="O6180" s="9">
        <f>Sales_Data17[[#This Row],[Order Quantity]]*Sales_Data17[[#This Row],[Unit Price]]</f>
        <v>427.31111111111113</v>
      </c>
      <c r="P6180" s="9">
        <v>170.92444444444448</v>
      </c>
      <c r="Q6180" s="9">
        <f>Sales_Data17[[#This Row],[Line Total]]-(Sales_Data17[[#This Row],[Total Unit Cost]]*Sales_Data17[[#This Row],[Order Quantity]])</f>
        <v>256.38666666666666</v>
      </c>
      <c r="R6180" s="1" t="str">
        <f>TEXT(Sales_Data17[[#This Row],[OrderDate]],"MMM")</f>
        <v>Nov</v>
      </c>
      <c r="S6180" s="1" t="str">
        <f t="shared" si="96"/>
        <v>2015</v>
      </c>
    </row>
    <row r="6181" spans="1:19">
      <c r="A6181" t="s">
        <v>6204</v>
      </c>
      <c r="B6181" s="2">
        <v>42315</v>
      </c>
      <c r="C6181" s="2" t="str">
        <f>VLOOKUP(Sales_Data17[[#This Row],[Customer Name Index]],Customer_Data[#All],2,0)</f>
        <v xml:space="preserve">Qualitest </v>
      </c>
      <c r="D6181">
        <v>19</v>
      </c>
      <c r="E6181" t="s">
        <v>2</v>
      </c>
      <c r="F6181" t="s">
        <v>8168</v>
      </c>
      <c r="G6181" t="s">
        <v>8028</v>
      </c>
      <c r="H6181" t="str">
        <f>VLOOKUP(Sales_Data17[[#This Row],[Delivery Region Index]],Regions_Table[#All],2,0)</f>
        <v>Victoria</v>
      </c>
      <c r="I6181" t="str">
        <f>VLOOKUP(Sales_Data17[[#This Row],[Delivery Region Index]],Regions_Table[#All],3,0)</f>
        <v>Swan Hill</v>
      </c>
      <c r="J6181">
        <v>55</v>
      </c>
      <c r="K6181">
        <v>8</v>
      </c>
      <c r="L6181" t="str">
        <f>VLOOKUP(Sales_Data17[[#This Row],[Product Description Index]],Products_Data[#All],2,0)</f>
        <v>Shoes</v>
      </c>
      <c r="M6181">
        <v>3</v>
      </c>
      <c r="N6181" s="9">
        <v>195.04444444444445</v>
      </c>
      <c r="O6181" s="9">
        <f>Sales_Data17[[#This Row],[Order Quantity]]*Sales_Data17[[#This Row],[Unit Price]]</f>
        <v>585.13333333333333</v>
      </c>
      <c r="P6181" s="9">
        <v>83.86911111111111</v>
      </c>
      <c r="Q6181" s="9">
        <f>Sales_Data17[[#This Row],[Line Total]]-(Sales_Data17[[#This Row],[Total Unit Cost]]*Sales_Data17[[#This Row],[Order Quantity]])</f>
        <v>333.52600000000001</v>
      </c>
      <c r="R6181" s="1" t="str">
        <f>TEXT(Sales_Data17[[#This Row],[OrderDate]],"MMM")</f>
        <v>Nov</v>
      </c>
      <c r="S6181" s="1" t="str">
        <f t="shared" si="96"/>
        <v>2015</v>
      </c>
    </row>
    <row r="6182" spans="1:19">
      <c r="A6182" t="s">
        <v>6205</v>
      </c>
      <c r="B6182" s="2">
        <v>42315</v>
      </c>
      <c r="C6182" s="2" t="str">
        <f>VLOOKUP(Sales_Data17[[#This Row],[Customer Name Index]],Customer_Data[#All],2,0)</f>
        <v>Pacific Ltd</v>
      </c>
      <c r="D6182">
        <v>20</v>
      </c>
      <c r="E6182" t="s">
        <v>4</v>
      </c>
      <c r="F6182" t="s">
        <v>8168</v>
      </c>
      <c r="G6182" t="s">
        <v>8028</v>
      </c>
      <c r="H6182" t="str">
        <f>VLOOKUP(Sales_Data17[[#This Row],[Delivery Region Index]],Regions_Table[#All],2,0)</f>
        <v>Victoria</v>
      </c>
      <c r="I6182" t="str">
        <f>VLOOKUP(Sales_Data17[[#This Row],[Delivery Region Index]],Regions_Table[#All],3,0)</f>
        <v>Wangaratta</v>
      </c>
      <c r="J6182">
        <v>56</v>
      </c>
      <c r="K6182">
        <v>8</v>
      </c>
      <c r="L6182" t="str">
        <f>VLOOKUP(Sales_Data17[[#This Row],[Product Description Index]],Products_Data[#All],2,0)</f>
        <v>Shoes</v>
      </c>
      <c r="M6182">
        <v>8</v>
      </c>
      <c r="N6182" s="9">
        <v>198.76666666666668</v>
      </c>
      <c r="O6182" s="9">
        <f>Sales_Data17[[#This Row],[Order Quantity]]*Sales_Data17[[#This Row],[Unit Price]]</f>
        <v>1590.1333333333334</v>
      </c>
      <c r="P6182" s="9">
        <v>109.32166666666667</v>
      </c>
      <c r="Q6182" s="9">
        <f>Sales_Data17[[#This Row],[Line Total]]-(Sales_Data17[[#This Row],[Total Unit Cost]]*Sales_Data17[[#This Row],[Order Quantity]])</f>
        <v>715.56000000000006</v>
      </c>
      <c r="R6182" s="1" t="str">
        <f>TEXT(Sales_Data17[[#This Row],[OrderDate]],"MMM")</f>
        <v>Nov</v>
      </c>
      <c r="S6182" s="1" t="str">
        <f t="shared" si="96"/>
        <v>2015</v>
      </c>
    </row>
    <row r="6183" spans="1:19">
      <c r="A6183" t="s">
        <v>6206</v>
      </c>
      <c r="B6183" s="2">
        <v>42315</v>
      </c>
      <c r="C6183" s="2" t="str">
        <f>VLOOKUP(Sales_Data17[[#This Row],[Customer Name Index]],Customer_Data[#All],2,0)</f>
        <v xml:space="preserve">WakeFern </v>
      </c>
      <c r="D6183">
        <v>2</v>
      </c>
      <c r="E6183" t="s">
        <v>4</v>
      </c>
      <c r="F6183" t="s">
        <v>8168</v>
      </c>
      <c r="G6183" t="s">
        <v>8027</v>
      </c>
      <c r="H6183" t="str">
        <f>VLOOKUP(Sales_Data17[[#This Row],[Delivery Region Index]],Regions_Table[#All],2,0)</f>
        <v>New South Wales</v>
      </c>
      <c r="I6183" t="str">
        <f>VLOOKUP(Sales_Data17[[#This Row],[Delivery Region Index]],Regions_Table[#All],3,0)</f>
        <v>Broken Hill</v>
      </c>
      <c r="J6183">
        <v>5</v>
      </c>
      <c r="K6183">
        <v>1</v>
      </c>
      <c r="L6183" t="str">
        <f>VLOOKUP(Sales_Data17[[#This Row],[Product Description Index]],Products_Data[#All],2,0)</f>
        <v>Shirts</v>
      </c>
      <c r="M6183">
        <v>5</v>
      </c>
      <c r="N6183" s="9">
        <v>439.9666666666667</v>
      </c>
      <c r="O6183" s="9">
        <f>Sales_Data17[[#This Row],[Order Quantity]]*Sales_Data17[[#This Row],[Unit Price]]</f>
        <v>2199.8333333333335</v>
      </c>
      <c r="P6183" s="9">
        <v>259.58033333333333</v>
      </c>
      <c r="Q6183" s="9">
        <f>Sales_Data17[[#This Row],[Line Total]]-(Sales_Data17[[#This Row],[Total Unit Cost]]*Sales_Data17[[#This Row],[Order Quantity]])</f>
        <v>901.93166666666684</v>
      </c>
      <c r="R6183" s="1" t="str">
        <f>TEXT(Sales_Data17[[#This Row],[OrderDate]],"MMM")</f>
        <v>Nov</v>
      </c>
      <c r="S6183" s="1" t="str">
        <f t="shared" si="96"/>
        <v>2015</v>
      </c>
    </row>
    <row r="6184" spans="1:19">
      <c r="A6184" t="s">
        <v>6207</v>
      </c>
      <c r="B6184" s="2">
        <v>42315</v>
      </c>
      <c r="C6184" s="2" t="str">
        <f>VLOOKUP(Sales_Data17[[#This Row],[Customer Name Index]],Customer_Data[#All],2,0)</f>
        <v>New Ltd</v>
      </c>
      <c r="D6184">
        <v>7</v>
      </c>
      <c r="E6184" t="s">
        <v>4</v>
      </c>
      <c r="F6184" t="s">
        <v>8168</v>
      </c>
      <c r="G6184" t="s">
        <v>8027</v>
      </c>
      <c r="H6184" t="str">
        <f>VLOOKUP(Sales_Data17[[#This Row],[Delivery Region Index]],Regions_Table[#All],2,0)</f>
        <v>New South Wales</v>
      </c>
      <c r="I6184" t="str">
        <f>VLOOKUP(Sales_Data17[[#This Row],[Delivery Region Index]],Regions_Table[#All],3,0)</f>
        <v>Tamworth</v>
      </c>
      <c r="J6184">
        <v>21</v>
      </c>
      <c r="K6184">
        <v>3</v>
      </c>
      <c r="L6184" t="str">
        <f>VLOOKUP(Sales_Data17[[#This Row],[Product Description Index]],Products_Data[#All],2,0)</f>
        <v>Sunglasses</v>
      </c>
      <c r="M6184">
        <v>2</v>
      </c>
      <c r="N6184" s="9">
        <v>187.60000000000002</v>
      </c>
      <c r="O6184" s="9">
        <f>Sales_Data17[[#This Row],[Order Quantity]]*Sales_Data17[[#This Row],[Unit Price]]</f>
        <v>375.20000000000005</v>
      </c>
      <c r="P6184" s="9">
        <v>159.46</v>
      </c>
      <c r="Q6184" s="9">
        <f>Sales_Data17[[#This Row],[Line Total]]-(Sales_Data17[[#This Row],[Total Unit Cost]]*Sales_Data17[[#This Row],[Order Quantity]])</f>
        <v>56.28000000000003</v>
      </c>
      <c r="R6184" s="1" t="str">
        <f>TEXT(Sales_Data17[[#This Row],[OrderDate]],"MMM")</f>
        <v>Nov</v>
      </c>
      <c r="S6184" s="1" t="str">
        <f t="shared" si="96"/>
        <v>2015</v>
      </c>
    </row>
    <row r="6185" spans="1:19">
      <c r="A6185" t="s">
        <v>6208</v>
      </c>
      <c r="B6185" s="2">
        <v>42315</v>
      </c>
      <c r="C6185" s="2" t="str">
        <f>VLOOKUP(Sales_Data17[[#This Row],[Customer Name Index]],Customer_Data[#All],2,0)</f>
        <v xml:space="preserve">WakeFern </v>
      </c>
      <c r="D6185">
        <v>2</v>
      </c>
      <c r="E6185" t="s">
        <v>4</v>
      </c>
      <c r="F6185" t="s">
        <v>8168</v>
      </c>
      <c r="G6185" t="s">
        <v>8027</v>
      </c>
      <c r="H6185" t="str">
        <f>VLOOKUP(Sales_Data17[[#This Row],[Delivery Region Index]],Regions_Table[#All],2,0)</f>
        <v>New South Wales</v>
      </c>
      <c r="I6185" t="str">
        <f>VLOOKUP(Sales_Data17[[#This Row],[Delivery Region Index]],Regions_Table[#All],3,0)</f>
        <v>Cessnock</v>
      </c>
      <c r="J6185">
        <v>6</v>
      </c>
      <c r="K6185">
        <v>1</v>
      </c>
      <c r="L6185" t="str">
        <f>VLOOKUP(Sales_Data17[[#This Row],[Product Description Index]],Products_Data[#All],2,0)</f>
        <v>Shirts</v>
      </c>
      <c r="M6185">
        <v>9</v>
      </c>
      <c r="N6185" s="9">
        <v>109.43333333333334</v>
      </c>
      <c r="O6185" s="9">
        <f>Sales_Data17[[#This Row],[Order Quantity]]*Sales_Data17[[#This Row],[Unit Price]]</f>
        <v>984.90000000000009</v>
      </c>
      <c r="P6185" s="9">
        <v>70.037333333333336</v>
      </c>
      <c r="Q6185" s="9">
        <f>Sales_Data17[[#This Row],[Line Total]]-(Sales_Data17[[#This Row],[Total Unit Cost]]*Sales_Data17[[#This Row],[Order Quantity]])</f>
        <v>354.56400000000008</v>
      </c>
      <c r="R6185" s="1" t="str">
        <f>TEXT(Sales_Data17[[#This Row],[OrderDate]],"MMM")</f>
        <v>Nov</v>
      </c>
      <c r="S6185" s="1" t="str">
        <f t="shared" si="96"/>
        <v>2015</v>
      </c>
    </row>
    <row r="6186" spans="1:19">
      <c r="A6186" t="s">
        <v>6209</v>
      </c>
      <c r="B6186" s="2">
        <v>42315</v>
      </c>
      <c r="C6186" s="2" t="str">
        <f>VLOOKUP(Sales_Data17[[#This Row],[Customer Name Index]],Customer_Data[#All],2,0)</f>
        <v>3LAB, Ltd</v>
      </c>
      <c r="D6186">
        <v>16</v>
      </c>
      <c r="E6186" t="s">
        <v>3</v>
      </c>
      <c r="F6186" t="s">
        <v>8168</v>
      </c>
      <c r="G6186" t="s">
        <v>8025</v>
      </c>
      <c r="H6186" t="str">
        <f>VLOOKUP(Sales_Data17[[#This Row],[Delivery Region Index]],Regions_Table[#All],2,0)</f>
        <v>Victoria</v>
      </c>
      <c r="I6186" t="str">
        <f>VLOOKUP(Sales_Data17[[#This Row],[Delivery Region Index]],Regions_Table[#All],3,0)</f>
        <v>Melbourne</v>
      </c>
      <c r="J6186">
        <v>47</v>
      </c>
      <c r="K6186">
        <v>7</v>
      </c>
      <c r="L6186" t="str">
        <f>VLOOKUP(Sales_Data17[[#This Row],[Product Description Index]],Products_Data[#All],2,0)</f>
        <v>Dress Shirts</v>
      </c>
      <c r="M6186">
        <v>7</v>
      </c>
      <c r="N6186" s="9">
        <v>439.22222222222223</v>
      </c>
      <c r="O6186" s="9">
        <f>Sales_Data17[[#This Row],[Order Quantity]]*Sales_Data17[[#This Row],[Unit Price]]</f>
        <v>3074.5555555555557</v>
      </c>
      <c r="P6186" s="9">
        <v>180.08111111111108</v>
      </c>
      <c r="Q6186" s="9">
        <f>Sales_Data17[[#This Row],[Line Total]]-(Sales_Data17[[#This Row],[Total Unit Cost]]*Sales_Data17[[#This Row],[Order Quantity]])</f>
        <v>1813.9877777777781</v>
      </c>
      <c r="R6186" s="1" t="str">
        <f>TEXT(Sales_Data17[[#This Row],[OrderDate]],"MMM")</f>
        <v>Nov</v>
      </c>
      <c r="S6186" s="1" t="str">
        <f t="shared" si="96"/>
        <v>2015</v>
      </c>
    </row>
    <row r="6187" spans="1:19">
      <c r="A6187" t="s">
        <v>6210</v>
      </c>
      <c r="B6187" s="2">
        <v>42315</v>
      </c>
      <c r="C6187" s="2" t="str">
        <f>VLOOKUP(Sales_Data17[[#This Row],[Customer Name Index]],Customer_Data[#All],2,0)</f>
        <v>Pure Group</v>
      </c>
      <c r="D6187">
        <v>17</v>
      </c>
      <c r="E6187" t="s">
        <v>4</v>
      </c>
      <c r="F6187" t="s">
        <v>8168</v>
      </c>
      <c r="G6187" t="s">
        <v>8025</v>
      </c>
      <c r="H6187" t="str">
        <f>VLOOKUP(Sales_Data17[[#This Row],[Delivery Region Index]],Regions_Table[#All],2,0)</f>
        <v>Victoria</v>
      </c>
      <c r="I6187" t="str">
        <f>VLOOKUP(Sales_Data17[[#This Row],[Delivery Region Index]],Regions_Table[#All],3,0)</f>
        <v>Melbourne</v>
      </c>
      <c r="J6187">
        <v>47</v>
      </c>
      <c r="K6187">
        <v>7</v>
      </c>
      <c r="L6187" t="str">
        <f>VLOOKUP(Sales_Data17[[#This Row],[Product Description Index]],Products_Data[#All],2,0)</f>
        <v>Dress Shirts</v>
      </c>
      <c r="M6187">
        <v>3</v>
      </c>
      <c r="N6187" s="9">
        <v>587.36666666666667</v>
      </c>
      <c r="O6187" s="9">
        <f>Sales_Data17[[#This Row],[Order Quantity]]*Sales_Data17[[#This Row],[Unit Price]]</f>
        <v>1762.1</v>
      </c>
      <c r="P6187" s="9">
        <v>334.79899999999998</v>
      </c>
      <c r="Q6187" s="9">
        <f>Sales_Data17[[#This Row],[Line Total]]-(Sales_Data17[[#This Row],[Total Unit Cost]]*Sales_Data17[[#This Row],[Order Quantity]])</f>
        <v>757.70299999999997</v>
      </c>
      <c r="R6187" s="1" t="str">
        <f>TEXT(Sales_Data17[[#This Row],[OrderDate]],"MMM")</f>
        <v>Nov</v>
      </c>
      <c r="S6187" s="1" t="str">
        <f t="shared" si="96"/>
        <v>2015</v>
      </c>
    </row>
    <row r="6188" spans="1:19">
      <c r="A6188" t="s">
        <v>6211</v>
      </c>
      <c r="B6188" s="2">
        <v>42316</v>
      </c>
      <c r="C6188" s="2" t="str">
        <f>VLOOKUP(Sales_Data17[[#This Row],[Customer Name Index]],Customer_Data[#All],2,0)</f>
        <v>Ole Group</v>
      </c>
      <c r="D6188">
        <v>13</v>
      </c>
      <c r="E6188" t="s">
        <v>4</v>
      </c>
      <c r="F6188" t="s">
        <v>8168</v>
      </c>
      <c r="G6188" t="s">
        <v>8026</v>
      </c>
      <c r="H6188" t="str">
        <f>VLOOKUP(Sales_Data17[[#This Row],[Delivery Region Index]],Regions_Table[#All],2,0)</f>
        <v>Queensland</v>
      </c>
      <c r="I6188" t="str">
        <f>VLOOKUP(Sales_Data17[[#This Row],[Delivery Region Index]],Regions_Table[#All],3,0)</f>
        <v>Maryborough</v>
      </c>
      <c r="J6188">
        <v>37</v>
      </c>
      <c r="K6188">
        <v>6</v>
      </c>
      <c r="L6188" t="str">
        <f>VLOOKUP(Sales_Data17[[#This Row],[Product Description Index]],Products_Data[#All],2,0)</f>
        <v>Socks</v>
      </c>
      <c r="M6188">
        <v>5</v>
      </c>
      <c r="N6188" s="9">
        <v>98.266666666666666</v>
      </c>
      <c r="O6188" s="9">
        <f>Sales_Data17[[#This Row],[Order Quantity]]*Sales_Data17[[#This Row],[Unit Price]]</f>
        <v>491.33333333333331</v>
      </c>
      <c r="P6188" s="9">
        <v>51.098666666666666</v>
      </c>
      <c r="Q6188" s="9">
        <f>Sales_Data17[[#This Row],[Line Total]]-(Sales_Data17[[#This Row],[Total Unit Cost]]*Sales_Data17[[#This Row],[Order Quantity]])</f>
        <v>235.83999999999997</v>
      </c>
      <c r="R6188" s="1" t="str">
        <f>TEXT(Sales_Data17[[#This Row],[OrderDate]],"MMM")</f>
        <v>Nov</v>
      </c>
      <c r="S6188" s="1" t="str">
        <f t="shared" si="96"/>
        <v>2015</v>
      </c>
    </row>
    <row r="6189" spans="1:19">
      <c r="A6189" t="s">
        <v>6212</v>
      </c>
      <c r="B6189" s="2">
        <v>42316</v>
      </c>
      <c r="C6189" s="2" t="str">
        <f>VLOOKUP(Sales_Data17[[#This Row],[Customer Name Index]],Customer_Data[#All],2,0)</f>
        <v>Avon Corp</v>
      </c>
      <c r="D6189">
        <v>1</v>
      </c>
      <c r="E6189" t="s">
        <v>2</v>
      </c>
      <c r="F6189" t="s">
        <v>8168</v>
      </c>
      <c r="G6189" t="s">
        <v>8027</v>
      </c>
      <c r="H6189" t="str">
        <f>VLOOKUP(Sales_Data17[[#This Row],[Delivery Region Index]],Regions_Table[#All],2,0)</f>
        <v>New South Wales</v>
      </c>
      <c r="I6189" t="str">
        <f>VLOOKUP(Sales_Data17[[#This Row],[Delivery Region Index]],Regions_Table[#All],3,0)</f>
        <v>Albury</v>
      </c>
      <c r="J6189">
        <v>2</v>
      </c>
      <c r="K6189">
        <v>1</v>
      </c>
      <c r="L6189" t="str">
        <f>VLOOKUP(Sales_Data17[[#This Row],[Product Description Index]],Products_Data[#All],2,0)</f>
        <v>Shirts</v>
      </c>
      <c r="M6189">
        <v>7</v>
      </c>
      <c r="N6189" s="9">
        <v>115.38888888888889</v>
      </c>
      <c r="O6189" s="9">
        <f>Sales_Data17[[#This Row],[Order Quantity]]*Sales_Data17[[#This Row],[Unit Price]]</f>
        <v>807.72222222222217</v>
      </c>
      <c r="P6189" s="9">
        <v>63.463888888888896</v>
      </c>
      <c r="Q6189" s="9">
        <f>Sales_Data17[[#This Row],[Line Total]]-(Sales_Data17[[#This Row],[Total Unit Cost]]*Sales_Data17[[#This Row],[Order Quantity]])</f>
        <v>363.47499999999991</v>
      </c>
      <c r="R6189" s="1" t="str">
        <f>TEXT(Sales_Data17[[#This Row],[OrderDate]],"MMM")</f>
        <v>Nov</v>
      </c>
      <c r="S6189" s="1" t="str">
        <f t="shared" si="96"/>
        <v>2015</v>
      </c>
    </row>
    <row r="6190" spans="1:19">
      <c r="A6190" t="s">
        <v>6213</v>
      </c>
      <c r="B6190" s="2">
        <v>42316</v>
      </c>
      <c r="C6190" s="2" t="str">
        <f>VLOOKUP(Sales_Data17[[#This Row],[Customer Name Index]],Customer_Data[#All],2,0)</f>
        <v xml:space="preserve">Qualitest </v>
      </c>
      <c r="D6190">
        <v>19</v>
      </c>
      <c r="E6190" t="s">
        <v>4</v>
      </c>
      <c r="F6190" t="s">
        <v>8168</v>
      </c>
      <c r="G6190" t="s">
        <v>8028</v>
      </c>
      <c r="H6190" t="str">
        <f>VLOOKUP(Sales_Data17[[#This Row],[Delivery Region Index]],Regions_Table[#All],2,0)</f>
        <v>Victoria</v>
      </c>
      <c r="I6190" t="str">
        <f>VLOOKUP(Sales_Data17[[#This Row],[Delivery Region Index]],Regions_Table[#All],3,0)</f>
        <v>Mildura</v>
      </c>
      <c r="J6190">
        <v>53</v>
      </c>
      <c r="K6190">
        <v>8</v>
      </c>
      <c r="L6190" t="str">
        <f>VLOOKUP(Sales_Data17[[#This Row],[Product Description Index]],Products_Data[#All],2,0)</f>
        <v>Shoes</v>
      </c>
      <c r="M6190">
        <v>8</v>
      </c>
      <c r="N6190" s="9">
        <v>570.98888888888894</v>
      </c>
      <c r="O6190" s="9">
        <f>Sales_Data17[[#This Row],[Order Quantity]]*Sales_Data17[[#This Row],[Unit Price]]</f>
        <v>4567.9111111111115</v>
      </c>
      <c r="P6190" s="9">
        <v>462.50100000000009</v>
      </c>
      <c r="Q6190" s="9">
        <f>Sales_Data17[[#This Row],[Line Total]]-(Sales_Data17[[#This Row],[Total Unit Cost]]*Sales_Data17[[#This Row],[Order Quantity]])</f>
        <v>867.90311111111077</v>
      </c>
      <c r="R6190" s="1" t="str">
        <f>TEXT(Sales_Data17[[#This Row],[OrderDate]],"MMM")</f>
        <v>Nov</v>
      </c>
      <c r="S6190" s="1" t="str">
        <f t="shared" si="96"/>
        <v>2015</v>
      </c>
    </row>
    <row r="6191" spans="1:19">
      <c r="A6191" t="s">
        <v>6214</v>
      </c>
      <c r="B6191" s="2">
        <v>42316</v>
      </c>
      <c r="C6191" s="2" t="str">
        <f>VLOOKUP(Sales_Data17[[#This Row],[Customer Name Index]],Customer_Data[#All],2,0)</f>
        <v>Pacific Ltd</v>
      </c>
      <c r="D6191">
        <v>20</v>
      </c>
      <c r="E6191" t="s">
        <v>2</v>
      </c>
      <c r="F6191" t="s">
        <v>8168</v>
      </c>
      <c r="G6191" t="s">
        <v>8028</v>
      </c>
      <c r="H6191" t="str">
        <f>VLOOKUP(Sales_Data17[[#This Row],[Delivery Region Index]],Regions_Table[#All],2,0)</f>
        <v>Victoria</v>
      </c>
      <c r="I6191" t="str">
        <f>VLOOKUP(Sales_Data17[[#This Row],[Delivery Region Index]],Regions_Table[#All],3,0)</f>
        <v>Warrnambool</v>
      </c>
      <c r="J6191">
        <v>57</v>
      </c>
      <c r="K6191">
        <v>8</v>
      </c>
      <c r="L6191" t="str">
        <f>VLOOKUP(Sales_Data17[[#This Row],[Product Description Index]],Products_Data[#All],2,0)</f>
        <v>Shoes</v>
      </c>
      <c r="M6191">
        <v>6</v>
      </c>
      <c r="N6191" s="9">
        <v>89.333333333333329</v>
      </c>
      <c r="O6191" s="9">
        <f>Sales_Data17[[#This Row],[Order Quantity]]*Sales_Data17[[#This Row],[Unit Price]]</f>
        <v>536</v>
      </c>
      <c r="P6191" s="9">
        <v>42.879999999999995</v>
      </c>
      <c r="Q6191" s="9">
        <f>Sales_Data17[[#This Row],[Line Total]]-(Sales_Data17[[#This Row],[Total Unit Cost]]*Sales_Data17[[#This Row],[Order Quantity]])</f>
        <v>278.72000000000003</v>
      </c>
      <c r="R6191" s="1" t="str">
        <f>TEXT(Sales_Data17[[#This Row],[OrderDate]],"MMM")</f>
        <v>Nov</v>
      </c>
      <c r="S6191" s="1" t="str">
        <f t="shared" si="96"/>
        <v>2015</v>
      </c>
    </row>
    <row r="6192" spans="1:19">
      <c r="A6192" t="s">
        <v>6215</v>
      </c>
      <c r="B6192" s="2">
        <v>42316</v>
      </c>
      <c r="C6192" s="2" t="str">
        <f>VLOOKUP(Sales_Data17[[#This Row],[Customer Name Index]],Customer_Data[#All],2,0)</f>
        <v>Eminence Corp</v>
      </c>
      <c r="D6192">
        <v>18</v>
      </c>
      <c r="E6192" t="s">
        <v>2</v>
      </c>
      <c r="F6192" t="s">
        <v>8168</v>
      </c>
      <c r="G6192" t="s">
        <v>8025</v>
      </c>
      <c r="H6192" t="str">
        <f>VLOOKUP(Sales_Data17[[#This Row],[Delivery Region Index]],Regions_Table[#All],2,0)</f>
        <v>Victoria</v>
      </c>
      <c r="I6192" t="str">
        <f>VLOOKUP(Sales_Data17[[#This Row],[Delivery Region Index]],Regions_Table[#All],3,0)</f>
        <v>Geelong</v>
      </c>
      <c r="J6192">
        <v>51</v>
      </c>
      <c r="K6192">
        <v>8</v>
      </c>
      <c r="L6192" t="str">
        <f>VLOOKUP(Sales_Data17[[#This Row],[Product Description Index]],Products_Data[#All],2,0)</f>
        <v>Shoes</v>
      </c>
      <c r="M6192">
        <v>1</v>
      </c>
      <c r="N6192" s="9">
        <v>18.611111111111111</v>
      </c>
      <c r="O6192" s="9">
        <f>Sales_Data17[[#This Row],[Order Quantity]]*Sales_Data17[[#This Row],[Unit Price]]</f>
        <v>18.611111111111111</v>
      </c>
      <c r="P6192" s="9">
        <v>14.516666666666667</v>
      </c>
      <c r="Q6192" s="9">
        <f>Sales_Data17[[#This Row],[Line Total]]-(Sales_Data17[[#This Row],[Total Unit Cost]]*Sales_Data17[[#This Row],[Order Quantity]])</f>
        <v>4.0944444444444432</v>
      </c>
      <c r="R6192" s="1" t="str">
        <f>TEXT(Sales_Data17[[#This Row],[OrderDate]],"MMM")</f>
        <v>Nov</v>
      </c>
      <c r="S6192" s="1" t="str">
        <f t="shared" si="96"/>
        <v>2015</v>
      </c>
    </row>
    <row r="6193" spans="1:19">
      <c r="A6193" t="s">
        <v>6216</v>
      </c>
      <c r="B6193" s="2">
        <v>42316</v>
      </c>
      <c r="C6193" s="2" t="str">
        <f>VLOOKUP(Sales_Data17[[#This Row],[Customer Name Index]],Customer_Data[#All],2,0)</f>
        <v>Medsep Group</v>
      </c>
      <c r="D6193">
        <v>8</v>
      </c>
      <c r="E6193" t="s">
        <v>4</v>
      </c>
      <c r="F6193" t="s">
        <v>8168</v>
      </c>
      <c r="G6193" t="s">
        <v>8027</v>
      </c>
      <c r="H6193" t="str">
        <f>VLOOKUP(Sales_Data17[[#This Row],[Delivery Region Index]],Regions_Table[#All],2,0)</f>
        <v>New South Wales</v>
      </c>
      <c r="I6193" t="str">
        <f>VLOOKUP(Sales_Data17[[#This Row],[Delivery Region Index]],Regions_Table[#All],3,0)</f>
        <v>Tamworth</v>
      </c>
      <c r="J6193">
        <v>21</v>
      </c>
      <c r="K6193">
        <v>3</v>
      </c>
      <c r="L6193" t="str">
        <f>VLOOKUP(Sales_Data17[[#This Row],[Product Description Index]],Products_Data[#All],2,0)</f>
        <v>Sunglasses</v>
      </c>
      <c r="M6193">
        <v>8</v>
      </c>
      <c r="N6193" s="9">
        <v>256.83333333333331</v>
      </c>
      <c r="O6193" s="9">
        <f>Sales_Data17[[#This Row],[Order Quantity]]*Sales_Data17[[#This Row],[Unit Price]]</f>
        <v>2054.6666666666665</v>
      </c>
      <c r="P6193" s="9">
        <v>123.28</v>
      </c>
      <c r="Q6193" s="9">
        <f>Sales_Data17[[#This Row],[Line Total]]-(Sales_Data17[[#This Row],[Total Unit Cost]]*Sales_Data17[[#This Row],[Order Quantity]])</f>
        <v>1068.4266666666665</v>
      </c>
      <c r="R6193" s="1" t="str">
        <f>TEXT(Sales_Data17[[#This Row],[OrderDate]],"MMM")</f>
        <v>Nov</v>
      </c>
      <c r="S6193" s="1" t="str">
        <f t="shared" si="96"/>
        <v>2015</v>
      </c>
    </row>
    <row r="6194" spans="1:19">
      <c r="A6194" t="s">
        <v>6217</v>
      </c>
      <c r="B6194" s="2">
        <v>42317</v>
      </c>
      <c r="C6194" s="2" t="str">
        <f>VLOOKUP(Sales_Data17[[#This Row],[Customer Name Index]],Customer_Data[#All],2,0)</f>
        <v>Pacific Ltd</v>
      </c>
      <c r="D6194">
        <v>20</v>
      </c>
      <c r="E6194" t="s">
        <v>4</v>
      </c>
      <c r="F6194" t="s">
        <v>8168</v>
      </c>
      <c r="G6194" t="s">
        <v>8028</v>
      </c>
      <c r="H6194" t="str">
        <f>VLOOKUP(Sales_Data17[[#This Row],[Delivery Region Index]],Regions_Table[#All],2,0)</f>
        <v>Victoria</v>
      </c>
      <c r="I6194" t="str">
        <f>VLOOKUP(Sales_Data17[[#This Row],[Delivery Region Index]],Regions_Table[#All],3,0)</f>
        <v>Wodonga</v>
      </c>
      <c r="J6194">
        <v>58</v>
      </c>
      <c r="K6194">
        <v>8</v>
      </c>
      <c r="L6194" t="str">
        <f>VLOOKUP(Sales_Data17[[#This Row],[Product Description Index]],Products_Data[#All],2,0)</f>
        <v>Shoes</v>
      </c>
      <c r="M6194">
        <v>4</v>
      </c>
      <c r="N6194" s="9">
        <v>427.31111111111113</v>
      </c>
      <c r="O6194" s="9">
        <f>Sales_Data17[[#This Row],[Order Quantity]]*Sales_Data17[[#This Row],[Unit Price]]</f>
        <v>1709.2444444444445</v>
      </c>
      <c r="P6194" s="9">
        <v>196.56311111111114</v>
      </c>
      <c r="Q6194" s="9">
        <f>Sales_Data17[[#This Row],[Line Total]]-(Sales_Data17[[#This Row],[Total Unit Cost]]*Sales_Data17[[#This Row],[Order Quantity]])</f>
        <v>922.99199999999996</v>
      </c>
      <c r="R6194" s="1" t="str">
        <f>TEXT(Sales_Data17[[#This Row],[OrderDate]],"MMM")</f>
        <v>Nov</v>
      </c>
      <c r="S6194" s="1" t="str">
        <f t="shared" si="96"/>
        <v>2015</v>
      </c>
    </row>
    <row r="6195" spans="1:19">
      <c r="A6195" t="s">
        <v>6218</v>
      </c>
      <c r="B6195" s="2">
        <v>42317</v>
      </c>
      <c r="C6195" s="2" t="str">
        <f>VLOOKUP(Sales_Data17[[#This Row],[Customer Name Index]],Customer_Data[#All],2,0)</f>
        <v>Pure Group</v>
      </c>
      <c r="D6195">
        <v>17</v>
      </c>
      <c r="E6195" t="s">
        <v>4</v>
      </c>
      <c r="F6195" t="s">
        <v>8168</v>
      </c>
      <c r="G6195" t="s">
        <v>8025</v>
      </c>
      <c r="H6195" t="str">
        <f>VLOOKUP(Sales_Data17[[#This Row],[Delivery Region Index]],Regions_Table[#All],2,0)</f>
        <v>Victoria</v>
      </c>
      <c r="I6195" t="str">
        <f>VLOOKUP(Sales_Data17[[#This Row],[Delivery Region Index]],Regions_Table[#All],3,0)</f>
        <v>Benalla</v>
      </c>
      <c r="J6195">
        <v>48</v>
      </c>
      <c r="K6195">
        <v>7</v>
      </c>
      <c r="L6195" t="str">
        <f>VLOOKUP(Sales_Data17[[#This Row],[Product Description Index]],Products_Data[#All],2,0)</f>
        <v>Dress Shirts</v>
      </c>
      <c r="M6195">
        <v>6</v>
      </c>
      <c r="N6195" s="9">
        <v>215.88888888888889</v>
      </c>
      <c r="O6195" s="9">
        <f>Sales_Data17[[#This Row],[Order Quantity]]*Sales_Data17[[#This Row],[Unit Price]]</f>
        <v>1295.3333333333333</v>
      </c>
      <c r="P6195" s="9">
        <v>129.53333333333333</v>
      </c>
      <c r="Q6195" s="9">
        <f>Sales_Data17[[#This Row],[Line Total]]-(Sales_Data17[[#This Row],[Total Unit Cost]]*Sales_Data17[[#This Row],[Order Quantity]])</f>
        <v>518.13333333333321</v>
      </c>
      <c r="R6195" s="1" t="str">
        <f>TEXT(Sales_Data17[[#This Row],[OrderDate]],"MMM")</f>
        <v>Nov</v>
      </c>
      <c r="S6195" s="1" t="str">
        <f t="shared" si="96"/>
        <v>2015</v>
      </c>
    </row>
    <row r="6196" spans="1:19">
      <c r="A6196" t="s">
        <v>6219</v>
      </c>
      <c r="B6196" s="2">
        <v>42317</v>
      </c>
      <c r="C6196" s="2" t="str">
        <f>VLOOKUP(Sales_Data17[[#This Row],[Customer Name Index]],Customer_Data[#All],2,0)</f>
        <v>Medsep Group</v>
      </c>
      <c r="D6196">
        <v>8</v>
      </c>
      <c r="E6196" t="s">
        <v>3</v>
      </c>
      <c r="F6196" t="s">
        <v>8168</v>
      </c>
      <c r="G6196" t="s">
        <v>8027</v>
      </c>
      <c r="H6196" t="str">
        <f>VLOOKUP(Sales_Data17[[#This Row],[Delivery Region Index]],Regions_Table[#All],2,0)</f>
        <v>New South Wales</v>
      </c>
      <c r="I6196" t="str">
        <f>VLOOKUP(Sales_Data17[[#This Row],[Delivery Region Index]],Regions_Table[#All],3,0)</f>
        <v>Tamworth</v>
      </c>
      <c r="J6196">
        <v>21</v>
      </c>
      <c r="K6196">
        <v>3</v>
      </c>
      <c r="L6196" t="str">
        <f>VLOOKUP(Sales_Data17[[#This Row],[Product Description Index]],Products_Data[#All],2,0)</f>
        <v>Sunglasses</v>
      </c>
      <c r="M6196">
        <v>4</v>
      </c>
      <c r="N6196" s="9">
        <v>125.06666666666668</v>
      </c>
      <c r="O6196" s="9">
        <f>Sales_Data17[[#This Row],[Order Quantity]]*Sales_Data17[[#This Row],[Unit Price]]</f>
        <v>500.26666666666671</v>
      </c>
      <c r="P6196" s="9">
        <v>78.792000000000002</v>
      </c>
      <c r="Q6196" s="9">
        <f>Sales_Data17[[#This Row],[Line Total]]-(Sales_Data17[[#This Row],[Total Unit Cost]]*Sales_Data17[[#This Row],[Order Quantity]])</f>
        <v>185.0986666666667</v>
      </c>
      <c r="R6196" s="1" t="str">
        <f>TEXT(Sales_Data17[[#This Row],[OrderDate]],"MMM")</f>
        <v>Nov</v>
      </c>
      <c r="S6196" s="1" t="str">
        <f t="shared" si="96"/>
        <v>2015</v>
      </c>
    </row>
    <row r="6197" spans="1:19">
      <c r="A6197" t="s">
        <v>6220</v>
      </c>
      <c r="B6197" s="2">
        <v>42317</v>
      </c>
      <c r="C6197" s="2" t="str">
        <f>VLOOKUP(Sales_Data17[[#This Row],[Customer Name Index]],Customer_Data[#All],2,0)</f>
        <v xml:space="preserve">WakeFern </v>
      </c>
      <c r="D6197">
        <v>2</v>
      </c>
      <c r="E6197" t="s">
        <v>4</v>
      </c>
      <c r="F6197" t="s">
        <v>8168</v>
      </c>
      <c r="G6197" t="s">
        <v>8027</v>
      </c>
      <c r="H6197" t="str">
        <f>VLOOKUP(Sales_Data17[[#This Row],[Delivery Region Index]],Regions_Table[#All],2,0)</f>
        <v>New South Wales</v>
      </c>
      <c r="I6197" t="str">
        <f>VLOOKUP(Sales_Data17[[#This Row],[Delivery Region Index]],Regions_Table[#All],3,0)</f>
        <v>Broken Hill</v>
      </c>
      <c r="J6197">
        <v>5</v>
      </c>
      <c r="K6197">
        <v>1</v>
      </c>
      <c r="L6197" t="str">
        <f>VLOOKUP(Sales_Data17[[#This Row],[Product Description Index]],Products_Data[#All],2,0)</f>
        <v>Shirts</v>
      </c>
      <c r="M6197">
        <v>8</v>
      </c>
      <c r="N6197" s="9">
        <v>434.75555555555559</v>
      </c>
      <c r="O6197" s="9">
        <f>Sales_Data17[[#This Row],[Order Quantity]]*Sales_Data17[[#This Row],[Unit Price]]</f>
        <v>3478.0444444444447</v>
      </c>
      <c r="P6197" s="9">
        <v>182.59733333333332</v>
      </c>
      <c r="Q6197" s="9">
        <f>Sales_Data17[[#This Row],[Line Total]]-(Sales_Data17[[#This Row],[Total Unit Cost]]*Sales_Data17[[#This Row],[Order Quantity]])</f>
        <v>2017.2657777777781</v>
      </c>
      <c r="R6197" s="1" t="str">
        <f>TEXT(Sales_Data17[[#This Row],[OrderDate]],"MMM")</f>
        <v>Nov</v>
      </c>
      <c r="S6197" s="1" t="str">
        <f t="shared" si="96"/>
        <v>2015</v>
      </c>
    </row>
    <row r="6198" spans="1:19">
      <c r="A6198" t="s">
        <v>6221</v>
      </c>
      <c r="B6198" s="2">
        <v>42318</v>
      </c>
      <c r="C6198" s="2" t="str">
        <f>VLOOKUP(Sales_Data17[[#This Row],[Customer Name Index]],Customer_Data[#All],2,0)</f>
        <v xml:space="preserve">Medline </v>
      </c>
      <c r="D6198">
        <v>12</v>
      </c>
      <c r="E6198" t="s">
        <v>4</v>
      </c>
      <c r="F6198" t="s">
        <v>8168</v>
      </c>
      <c r="G6198" t="s">
        <v>8026</v>
      </c>
      <c r="H6198" t="str">
        <f>VLOOKUP(Sales_Data17[[#This Row],[Delivery Region Index]],Regions_Table[#All],2,0)</f>
        <v>Queensland</v>
      </c>
      <c r="I6198" t="str">
        <f>VLOOKUP(Sales_Data17[[#This Row],[Delivery Region Index]],Regions_Table[#All],3,0)</f>
        <v>Ipswich</v>
      </c>
      <c r="J6198">
        <v>34</v>
      </c>
      <c r="K6198">
        <v>5</v>
      </c>
      <c r="L6198" t="str">
        <f>VLOOKUP(Sales_Data17[[#This Row],[Product Description Index]],Products_Data[#All],2,0)</f>
        <v>Hats</v>
      </c>
      <c r="M6198">
        <v>5</v>
      </c>
      <c r="N6198" s="9">
        <v>428.8</v>
      </c>
      <c r="O6198" s="9">
        <f>Sales_Data17[[#This Row],[Order Quantity]]*Sales_Data17[[#This Row],[Unit Price]]</f>
        <v>2144</v>
      </c>
      <c r="P6198" s="9">
        <v>188.67200000000003</v>
      </c>
      <c r="Q6198" s="9">
        <f>Sales_Data17[[#This Row],[Line Total]]-(Sales_Data17[[#This Row],[Total Unit Cost]]*Sales_Data17[[#This Row],[Order Quantity]])</f>
        <v>1200.6399999999999</v>
      </c>
      <c r="R6198" s="1" t="str">
        <f>TEXT(Sales_Data17[[#This Row],[OrderDate]],"MMM")</f>
        <v>Nov</v>
      </c>
      <c r="S6198" s="1" t="str">
        <f t="shared" si="96"/>
        <v>2015</v>
      </c>
    </row>
    <row r="6199" spans="1:19">
      <c r="A6199" t="s">
        <v>6222</v>
      </c>
      <c r="B6199" s="2">
        <v>42318</v>
      </c>
      <c r="C6199" s="2" t="str">
        <f>VLOOKUP(Sales_Data17[[#This Row],[Customer Name Index]],Customer_Data[#All],2,0)</f>
        <v>Pacific Ltd</v>
      </c>
      <c r="D6199">
        <v>20</v>
      </c>
      <c r="E6199" t="s">
        <v>4</v>
      </c>
      <c r="F6199" t="s">
        <v>8168</v>
      </c>
      <c r="G6199" t="s">
        <v>8028</v>
      </c>
      <c r="H6199" t="str">
        <f>VLOOKUP(Sales_Data17[[#This Row],[Delivery Region Index]],Regions_Table[#All],2,0)</f>
        <v>Victoria</v>
      </c>
      <c r="I6199" t="str">
        <f>VLOOKUP(Sales_Data17[[#This Row],[Delivery Region Index]],Regions_Table[#All],3,0)</f>
        <v>Warrnambool</v>
      </c>
      <c r="J6199">
        <v>57</v>
      </c>
      <c r="K6199">
        <v>8</v>
      </c>
      <c r="L6199" t="str">
        <f>VLOOKUP(Sales_Data17[[#This Row],[Product Description Index]],Products_Data[#All],2,0)</f>
        <v>Shoes</v>
      </c>
      <c r="M6199">
        <v>6</v>
      </c>
      <c r="N6199" s="9">
        <v>443.68888888888893</v>
      </c>
      <c r="O6199" s="9">
        <f>Sales_Data17[[#This Row],[Order Quantity]]*Sales_Data17[[#This Row],[Unit Price]]</f>
        <v>2662.1333333333337</v>
      </c>
      <c r="P6199" s="9">
        <v>177.47555555555559</v>
      </c>
      <c r="Q6199" s="9">
        <f>Sales_Data17[[#This Row],[Line Total]]-(Sales_Data17[[#This Row],[Total Unit Cost]]*Sales_Data17[[#This Row],[Order Quantity]])</f>
        <v>1597.2800000000002</v>
      </c>
      <c r="R6199" s="1" t="str">
        <f>TEXT(Sales_Data17[[#This Row],[OrderDate]],"MMM")</f>
        <v>Nov</v>
      </c>
      <c r="S6199" s="1" t="str">
        <f t="shared" si="96"/>
        <v>2015</v>
      </c>
    </row>
    <row r="6200" spans="1:19">
      <c r="A6200" t="s">
        <v>6223</v>
      </c>
      <c r="B6200" s="2">
        <v>42318</v>
      </c>
      <c r="C6200" s="2" t="str">
        <f>VLOOKUP(Sales_Data17[[#This Row],[Customer Name Index]],Customer_Data[#All],2,0)</f>
        <v>PEDIFIX, Corp</v>
      </c>
      <c r="D6200">
        <v>6</v>
      </c>
      <c r="E6200" t="s">
        <v>2</v>
      </c>
      <c r="F6200" t="s">
        <v>8168</v>
      </c>
      <c r="G6200" t="s">
        <v>8027</v>
      </c>
      <c r="H6200" t="str">
        <f>VLOOKUP(Sales_Data17[[#This Row],[Delivery Region Index]],Regions_Table[#All],2,0)</f>
        <v>New South Wales</v>
      </c>
      <c r="I6200" t="str">
        <f>VLOOKUP(Sales_Data17[[#This Row],[Delivery Region Index]],Regions_Table[#All],3,0)</f>
        <v>Orange</v>
      </c>
      <c r="J6200">
        <v>18</v>
      </c>
      <c r="K6200">
        <v>3</v>
      </c>
      <c r="L6200" t="str">
        <f>VLOOKUP(Sales_Data17[[#This Row],[Product Description Index]],Products_Data[#All],2,0)</f>
        <v>Sunglasses</v>
      </c>
      <c r="M6200">
        <v>9</v>
      </c>
      <c r="N6200" s="9">
        <v>411.67777777777775</v>
      </c>
      <c r="O6200" s="9">
        <f>Sales_Data17[[#This Row],[Order Quantity]]*Sales_Data17[[#This Row],[Unit Price]]</f>
        <v>3705.1</v>
      </c>
      <c r="P6200" s="9">
        <v>275.82411111111111</v>
      </c>
      <c r="Q6200" s="9">
        <f>Sales_Data17[[#This Row],[Line Total]]-(Sales_Data17[[#This Row],[Total Unit Cost]]*Sales_Data17[[#This Row],[Order Quantity]])</f>
        <v>1222.683</v>
      </c>
      <c r="R6200" s="1" t="str">
        <f>TEXT(Sales_Data17[[#This Row],[OrderDate]],"MMM")</f>
        <v>Nov</v>
      </c>
      <c r="S6200" s="1" t="str">
        <f t="shared" si="96"/>
        <v>2015</v>
      </c>
    </row>
    <row r="6201" spans="1:19">
      <c r="A6201" t="s">
        <v>6224</v>
      </c>
      <c r="B6201" s="2">
        <v>42318</v>
      </c>
      <c r="C6201" s="2" t="str">
        <f>VLOOKUP(Sales_Data17[[#This Row],[Customer Name Index]],Customer_Data[#All],2,0)</f>
        <v>New Ltd</v>
      </c>
      <c r="D6201">
        <v>7</v>
      </c>
      <c r="E6201" t="s">
        <v>4</v>
      </c>
      <c r="F6201" t="s">
        <v>8168</v>
      </c>
      <c r="G6201" t="s">
        <v>8027</v>
      </c>
      <c r="H6201" t="str">
        <f>VLOOKUP(Sales_Data17[[#This Row],[Delivery Region Index]],Regions_Table[#All],2,0)</f>
        <v>New South Wales</v>
      </c>
      <c r="I6201" t="str">
        <f>VLOOKUP(Sales_Data17[[#This Row],[Delivery Region Index]],Regions_Table[#All],3,0)</f>
        <v>Queanbeyan</v>
      </c>
      <c r="J6201">
        <v>20</v>
      </c>
      <c r="K6201">
        <v>3</v>
      </c>
      <c r="L6201" t="str">
        <f>VLOOKUP(Sales_Data17[[#This Row],[Product Description Index]],Products_Data[#All],2,0)</f>
        <v>Sunglasses</v>
      </c>
      <c r="M6201">
        <v>2</v>
      </c>
      <c r="N6201" s="9">
        <v>120.60000000000001</v>
      </c>
      <c r="O6201" s="9">
        <f>Sales_Data17[[#This Row],[Order Quantity]]*Sales_Data17[[#This Row],[Unit Price]]</f>
        <v>241.20000000000002</v>
      </c>
      <c r="P6201" s="9">
        <v>82.00800000000001</v>
      </c>
      <c r="Q6201" s="9">
        <f>Sales_Data17[[#This Row],[Line Total]]-(Sales_Data17[[#This Row],[Total Unit Cost]]*Sales_Data17[[#This Row],[Order Quantity]])</f>
        <v>77.183999999999997</v>
      </c>
      <c r="R6201" s="1" t="str">
        <f>TEXT(Sales_Data17[[#This Row],[OrderDate]],"MMM")</f>
        <v>Nov</v>
      </c>
      <c r="S6201" s="1" t="str">
        <f t="shared" si="96"/>
        <v>2015</v>
      </c>
    </row>
    <row r="6202" spans="1:19">
      <c r="A6202" t="s">
        <v>6225</v>
      </c>
      <c r="B6202" s="2">
        <v>42318</v>
      </c>
      <c r="C6202" s="2" t="str">
        <f>VLOOKUP(Sales_Data17[[#This Row],[Customer Name Index]],Customer_Data[#All],2,0)</f>
        <v>Eminence Corp</v>
      </c>
      <c r="D6202">
        <v>18</v>
      </c>
      <c r="E6202" t="s">
        <v>2</v>
      </c>
      <c r="F6202" t="s">
        <v>8168</v>
      </c>
      <c r="G6202" t="s">
        <v>8025</v>
      </c>
      <c r="H6202" t="str">
        <f>VLOOKUP(Sales_Data17[[#This Row],[Delivery Region Index]],Regions_Table[#All],2,0)</f>
        <v>Victoria</v>
      </c>
      <c r="I6202" t="str">
        <f>VLOOKUP(Sales_Data17[[#This Row],[Delivery Region Index]],Regions_Table[#All],3,0)</f>
        <v>Geelong</v>
      </c>
      <c r="J6202">
        <v>51</v>
      </c>
      <c r="K6202">
        <v>7</v>
      </c>
      <c r="L6202" t="str">
        <f>VLOOKUP(Sales_Data17[[#This Row],[Product Description Index]],Products_Data[#All],2,0)</f>
        <v>Dress Shirts</v>
      </c>
      <c r="M6202">
        <v>3</v>
      </c>
      <c r="N6202" s="9">
        <v>216.63333333333333</v>
      </c>
      <c r="O6202" s="9">
        <f>Sales_Data17[[#This Row],[Order Quantity]]*Sales_Data17[[#This Row],[Unit Price]]</f>
        <v>649.9</v>
      </c>
      <c r="P6202" s="9">
        <v>99.651333333333341</v>
      </c>
      <c r="Q6202" s="9">
        <f>Sales_Data17[[#This Row],[Line Total]]-(Sales_Data17[[#This Row],[Total Unit Cost]]*Sales_Data17[[#This Row],[Order Quantity]])</f>
        <v>350.94599999999997</v>
      </c>
      <c r="R6202" s="1" t="str">
        <f>TEXT(Sales_Data17[[#This Row],[OrderDate]],"MMM")</f>
        <v>Nov</v>
      </c>
      <c r="S6202" s="1" t="str">
        <f t="shared" si="96"/>
        <v>2015</v>
      </c>
    </row>
    <row r="6203" spans="1:19">
      <c r="A6203" t="s">
        <v>6226</v>
      </c>
      <c r="B6203" s="2">
        <v>42319</v>
      </c>
      <c r="C6203" s="2" t="str">
        <f>VLOOKUP(Sales_Data17[[#This Row],[Customer Name Index]],Customer_Data[#All],2,0)</f>
        <v>PEDIFIX, Corp</v>
      </c>
      <c r="D6203">
        <v>6</v>
      </c>
      <c r="E6203" t="s">
        <v>3</v>
      </c>
      <c r="F6203" t="s">
        <v>8168</v>
      </c>
      <c r="G6203" t="s">
        <v>8027</v>
      </c>
      <c r="H6203" t="str">
        <f>VLOOKUP(Sales_Data17[[#This Row],[Delivery Region Index]],Regions_Table[#All],2,0)</f>
        <v>New South Wales</v>
      </c>
      <c r="I6203" t="str">
        <f>VLOOKUP(Sales_Data17[[#This Row],[Delivery Region Index]],Regions_Table[#All],3,0)</f>
        <v>Newcastle</v>
      </c>
      <c r="J6203">
        <v>16</v>
      </c>
      <c r="K6203">
        <v>3</v>
      </c>
      <c r="L6203" t="str">
        <f>VLOOKUP(Sales_Data17[[#This Row],[Product Description Index]],Products_Data[#All],2,0)</f>
        <v>Sunglasses</v>
      </c>
      <c r="M6203">
        <v>6</v>
      </c>
      <c r="N6203" s="9">
        <v>439.22222222222223</v>
      </c>
      <c r="O6203" s="9">
        <f>Sales_Data17[[#This Row],[Order Quantity]]*Sales_Data17[[#This Row],[Unit Price]]</f>
        <v>2635.3333333333335</v>
      </c>
      <c r="P6203" s="9">
        <v>373.33888888888885</v>
      </c>
      <c r="Q6203" s="9">
        <f>Sales_Data17[[#This Row],[Line Total]]-(Sales_Data17[[#This Row],[Total Unit Cost]]*Sales_Data17[[#This Row],[Order Quantity]])</f>
        <v>395.30000000000064</v>
      </c>
      <c r="R6203" s="1" t="str">
        <f>TEXT(Sales_Data17[[#This Row],[OrderDate]],"MMM")</f>
        <v>Nov</v>
      </c>
      <c r="S6203" s="1" t="str">
        <f t="shared" si="96"/>
        <v>2015</v>
      </c>
    </row>
    <row r="6204" spans="1:19">
      <c r="A6204" t="s">
        <v>6227</v>
      </c>
      <c r="B6204" s="2">
        <v>42319</v>
      </c>
      <c r="C6204" s="2" t="str">
        <f>VLOOKUP(Sales_Data17[[#This Row],[Customer Name Index]],Customer_Data[#All],2,0)</f>
        <v>Procter Corp</v>
      </c>
      <c r="D6204">
        <v>5</v>
      </c>
      <c r="E6204" t="s">
        <v>2</v>
      </c>
      <c r="F6204" t="s">
        <v>8168</v>
      </c>
      <c r="G6204" t="s">
        <v>8027</v>
      </c>
      <c r="H6204" t="str">
        <f>VLOOKUP(Sales_Data17[[#This Row],[Delivery Region Index]],Regions_Table[#All],2,0)</f>
        <v>New South Wales</v>
      </c>
      <c r="I6204" t="str">
        <f>VLOOKUP(Sales_Data17[[#This Row],[Delivery Region Index]],Regions_Table[#All],3,0)</f>
        <v>Griffith</v>
      </c>
      <c r="J6204">
        <v>12</v>
      </c>
      <c r="K6204">
        <v>2</v>
      </c>
      <c r="L6204" t="str">
        <f>VLOOKUP(Sales_Data17[[#This Row],[Product Description Index]],Products_Data[#All],2,0)</f>
        <v>Pants</v>
      </c>
      <c r="M6204">
        <v>8</v>
      </c>
      <c r="N6204" s="9">
        <v>119.11111111111111</v>
      </c>
      <c r="O6204" s="9">
        <f>Sales_Data17[[#This Row],[Order Quantity]]*Sales_Data17[[#This Row],[Unit Price]]</f>
        <v>952.88888888888891</v>
      </c>
      <c r="P6204" s="9">
        <v>80.995555555555555</v>
      </c>
      <c r="Q6204" s="9">
        <f>Sales_Data17[[#This Row],[Line Total]]-(Sales_Data17[[#This Row],[Total Unit Cost]]*Sales_Data17[[#This Row],[Order Quantity]])</f>
        <v>304.92444444444448</v>
      </c>
      <c r="R6204" s="1" t="str">
        <f>TEXT(Sales_Data17[[#This Row],[OrderDate]],"MMM")</f>
        <v>Nov</v>
      </c>
      <c r="S6204" s="1" t="str">
        <f t="shared" si="96"/>
        <v>2015</v>
      </c>
    </row>
    <row r="6205" spans="1:19">
      <c r="A6205" t="s">
        <v>6228</v>
      </c>
      <c r="B6205" s="2">
        <v>42319</v>
      </c>
      <c r="C6205" s="2" t="str">
        <f>VLOOKUP(Sales_Data17[[#This Row],[Customer Name Index]],Customer_Data[#All],2,0)</f>
        <v xml:space="preserve">Ei </v>
      </c>
      <c r="D6205">
        <v>9</v>
      </c>
      <c r="E6205" t="s">
        <v>4</v>
      </c>
      <c r="F6205" t="s">
        <v>8168</v>
      </c>
      <c r="G6205" t="s">
        <v>8027</v>
      </c>
      <c r="H6205" t="str">
        <f>VLOOKUP(Sales_Data17[[#This Row],[Delivery Region Index]],Regions_Table[#All],2,0)</f>
        <v>New South Wales</v>
      </c>
      <c r="I6205" t="str">
        <f>VLOOKUP(Sales_Data17[[#This Row],[Delivery Region Index]],Regions_Table[#All],3,0)</f>
        <v>Wollongong</v>
      </c>
      <c r="J6205">
        <v>24</v>
      </c>
      <c r="K6205">
        <v>4</v>
      </c>
      <c r="L6205" t="str">
        <f>VLOOKUP(Sales_Data17[[#This Row],[Product Description Index]],Products_Data[#All],2,0)</f>
        <v>Jeans</v>
      </c>
      <c r="M6205">
        <v>2</v>
      </c>
      <c r="N6205" s="9">
        <v>276.93333333333334</v>
      </c>
      <c r="O6205" s="9">
        <f>Sales_Data17[[#This Row],[Order Quantity]]*Sales_Data17[[#This Row],[Unit Price]]</f>
        <v>553.86666666666667</v>
      </c>
      <c r="P6205" s="9">
        <v>227.08533333333332</v>
      </c>
      <c r="Q6205" s="9">
        <f>Sales_Data17[[#This Row],[Line Total]]-(Sales_Data17[[#This Row],[Total Unit Cost]]*Sales_Data17[[#This Row],[Order Quantity]])</f>
        <v>99.696000000000026</v>
      </c>
      <c r="R6205" s="1" t="str">
        <f>TEXT(Sales_Data17[[#This Row],[OrderDate]],"MMM")</f>
        <v>Nov</v>
      </c>
      <c r="S6205" s="1" t="str">
        <f t="shared" si="96"/>
        <v>2015</v>
      </c>
    </row>
    <row r="6206" spans="1:19">
      <c r="A6206" t="s">
        <v>6229</v>
      </c>
      <c r="B6206" s="2">
        <v>42319</v>
      </c>
      <c r="C6206" s="2" t="str">
        <f>VLOOKUP(Sales_Data17[[#This Row],[Customer Name Index]],Customer_Data[#All],2,0)</f>
        <v>Apollo Ltd</v>
      </c>
      <c r="D6206">
        <v>11</v>
      </c>
      <c r="E6206" t="s">
        <v>4</v>
      </c>
      <c r="F6206" t="s">
        <v>8168</v>
      </c>
      <c r="G6206" t="s">
        <v>8026</v>
      </c>
      <c r="H6206" t="str">
        <f>VLOOKUP(Sales_Data17[[#This Row],[Delivery Region Index]],Regions_Table[#All],2,0)</f>
        <v>Queensland</v>
      </c>
      <c r="I6206" t="str">
        <f>VLOOKUP(Sales_Data17[[#This Row],[Delivery Region Index]],Regions_Table[#All],3,0)</f>
        <v>Gold Coast</v>
      </c>
      <c r="J6206">
        <v>31</v>
      </c>
      <c r="K6206">
        <v>5</v>
      </c>
      <c r="L6206" t="str">
        <f>VLOOKUP(Sales_Data17[[#This Row],[Product Description Index]],Products_Data[#All],2,0)</f>
        <v>Hats</v>
      </c>
      <c r="M6206">
        <v>7</v>
      </c>
      <c r="N6206" s="9">
        <v>326.06666666666666</v>
      </c>
      <c r="O6206" s="9">
        <f>Sales_Data17[[#This Row],[Order Quantity]]*Sales_Data17[[#This Row],[Unit Price]]</f>
        <v>2282.4666666666667</v>
      </c>
      <c r="P6206" s="9">
        <v>182.59733333333335</v>
      </c>
      <c r="Q6206" s="9">
        <f>Sales_Data17[[#This Row],[Line Total]]-(Sales_Data17[[#This Row],[Total Unit Cost]]*Sales_Data17[[#This Row],[Order Quantity]])</f>
        <v>1004.2853333333333</v>
      </c>
      <c r="R6206" s="1" t="str">
        <f>TEXT(Sales_Data17[[#This Row],[OrderDate]],"MMM")</f>
        <v>Nov</v>
      </c>
      <c r="S6206" s="1" t="str">
        <f t="shared" si="96"/>
        <v>2015</v>
      </c>
    </row>
    <row r="6207" spans="1:19">
      <c r="A6207" t="s">
        <v>6230</v>
      </c>
      <c r="B6207" s="2">
        <v>42319</v>
      </c>
      <c r="C6207" s="2" t="str">
        <f>VLOOKUP(Sales_Data17[[#This Row],[Customer Name Index]],Customer_Data[#All],2,0)</f>
        <v>Pacific Ltd</v>
      </c>
      <c r="D6207">
        <v>20</v>
      </c>
      <c r="E6207" t="s">
        <v>4</v>
      </c>
      <c r="F6207" t="s">
        <v>8168</v>
      </c>
      <c r="G6207" t="s">
        <v>8028</v>
      </c>
      <c r="H6207" t="str">
        <f>VLOOKUP(Sales_Data17[[#This Row],[Delivery Region Index]],Regions_Table[#All],2,0)</f>
        <v>Victoria</v>
      </c>
      <c r="I6207" t="str">
        <f>VLOOKUP(Sales_Data17[[#This Row],[Delivery Region Index]],Regions_Table[#All],3,0)</f>
        <v>Wangaratta</v>
      </c>
      <c r="J6207">
        <v>56</v>
      </c>
      <c r="K6207">
        <v>8</v>
      </c>
      <c r="L6207" t="str">
        <f>VLOOKUP(Sales_Data17[[#This Row],[Product Description Index]],Products_Data[#All],2,0)</f>
        <v>Shoes</v>
      </c>
      <c r="M6207">
        <v>3</v>
      </c>
      <c r="N6207" s="9">
        <v>23.077777777777779</v>
      </c>
      <c r="O6207" s="9">
        <f>Sales_Data17[[#This Row],[Order Quantity]]*Sales_Data17[[#This Row],[Unit Price]]</f>
        <v>69.233333333333334</v>
      </c>
      <c r="P6207" s="9">
        <v>9.9234444444444456</v>
      </c>
      <c r="Q6207" s="9">
        <f>Sales_Data17[[#This Row],[Line Total]]-(Sales_Data17[[#This Row],[Total Unit Cost]]*Sales_Data17[[#This Row],[Order Quantity]])</f>
        <v>39.462999999999994</v>
      </c>
      <c r="R6207" s="1" t="str">
        <f>TEXT(Sales_Data17[[#This Row],[OrderDate]],"MMM")</f>
        <v>Nov</v>
      </c>
      <c r="S6207" s="1" t="str">
        <f t="shared" si="96"/>
        <v>2015</v>
      </c>
    </row>
    <row r="6208" spans="1:19">
      <c r="A6208" t="s">
        <v>6231</v>
      </c>
      <c r="B6208" s="2">
        <v>42319</v>
      </c>
      <c r="C6208" s="2" t="str">
        <f>VLOOKUP(Sales_Data17[[#This Row],[Customer Name Index]],Customer_Data[#All],2,0)</f>
        <v xml:space="preserve">Ei </v>
      </c>
      <c r="D6208">
        <v>9</v>
      </c>
      <c r="E6208" t="s">
        <v>2</v>
      </c>
      <c r="F6208" t="s">
        <v>8168</v>
      </c>
      <c r="G6208" t="s">
        <v>8027</v>
      </c>
      <c r="H6208" t="str">
        <f>VLOOKUP(Sales_Data17[[#This Row],[Delivery Region Index]],Regions_Table[#All],2,0)</f>
        <v>Queensland</v>
      </c>
      <c r="I6208" t="str">
        <f>VLOOKUP(Sales_Data17[[#This Row],[Delivery Region Index]],Regions_Table[#All],3,0)</f>
        <v>Brisbane</v>
      </c>
      <c r="J6208">
        <v>26</v>
      </c>
      <c r="K6208">
        <v>4</v>
      </c>
      <c r="L6208" t="str">
        <f>VLOOKUP(Sales_Data17[[#This Row],[Product Description Index]],Products_Data[#All],2,0)</f>
        <v>Jeans</v>
      </c>
      <c r="M6208">
        <v>2</v>
      </c>
      <c r="N6208" s="9">
        <v>655.8555555555555</v>
      </c>
      <c r="O6208" s="9">
        <f>Sales_Data17[[#This Row],[Order Quantity]]*Sales_Data17[[#This Row],[Unit Price]]</f>
        <v>1311.711111111111</v>
      </c>
      <c r="P6208" s="9">
        <v>341.04488888888886</v>
      </c>
      <c r="Q6208" s="9">
        <f>Sales_Data17[[#This Row],[Line Total]]-(Sales_Data17[[#This Row],[Total Unit Cost]]*Sales_Data17[[#This Row],[Order Quantity]])</f>
        <v>629.62133333333327</v>
      </c>
      <c r="R6208" s="1" t="str">
        <f>TEXT(Sales_Data17[[#This Row],[OrderDate]],"MMM")</f>
        <v>Nov</v>
      </c>
      <c r="S6208" s="1" t="str">
        <f t="shared" si="96"/>
        <v>2015</v>
      </c>
    </row>
    <row r="6209" spans="1:19">
      <c r="A6209" t="s">
        <v>6232</v>
      </c>
      <c r="B6209" s="2">
        <v>42319</v>
      </c>
      <c r="C6209" s="2" t="str">
        <f>VLOOKUP(Sales_Data17[[#This Row],[Customer Name Index]],Customer_Data[#All],2,0)</f>
        <v>Avon Corp</v>
      </c>
      <c r="D6209">
        <v>1</v>
      </c>
      <c r="E6209" t="s">
        <v>4</v>
      </c>
      <c r="F6209" t="s">
        <v>8168</v>
      </c>
      <c r="G6209" t="s">
        <v>8027</v>
      </c>
      <c r="H6209" t="str">
        <f>VLOOKUP(Sales_Data17[[#This Row],[Delivery Region Index]],Regions_Table[#All],2,0)</f>
        <v>New South Wales</v>
      </c>
      <c r="I6209" t="str">
        <f>VLOOKUP(Sales_Data17[[#This Row],[Delivery Region Index]],Regions_Table[#All],3,0)</f>
        <v>Sydney</v>
      </c>
      <c r="J6209">
        <v>1</v>
      </c>
      <c r="K6209">
        <v>1</v>
      </c>
      <c r="L6209" t="str">
        <f>VLOOKUP(Sales_Data17[[#This Row],[Product Description Index]],Products_Data[#All],2,0)</f>
        <v>Shirts</v>
      </c>
      <c r="M6209">
        <v>1</v>
      </c>
      <c r="N6209" s="9">
        <v>23.822222222222223</v>
      </c>
      <c r="O6209" s="9">
        <f>Sales_Data17[[#This Row],[Order Quantity]]*Sales_Data17[[#This Row],[Unit Price]]</f>
        <v>23.822222222222223</v>
      </c>
      <c r="P6209" s="9">
        <v>13.816888888888888</v>
      </c>
      <c r="Q6209" s="9">
        <f>Sales_Data17[[#This Row],[Line Total]]-(Sales_Data17[[#This Row],[Total Unit Cost]]*Sales_Data17[[#This Row],[Order Quantity]])</f>
        <v>10.005333333333335</v>
      </c>
      <c r="R6209" s="1" t="str">
        <f>TEXT(Sales_Data17[[#This Row],[OrderDate]],"MMM")</f>
        <v>Nov</v>
      </c>
      <c r="S6209" s="1" t="str">
        <f t="shared" si="96"/>
        <v>2015</v>
      </c>
    </row>
    <row r="6210" spans="1:19">
      <c r="A6210" t="s">
        <v>6233</v>
      </c>
      <c r="B6210" s="2">
        <v>42320</v>
      </c>
      <c r="C6210" s="2" t="str">
        <f>VLOOKUP(Sales_Data17[[#This Row],[Customer Name Index]],Customer_Data[#All],2,0)</f>
        <v>Pacific Ltd</v>
      </c>
      <c r="D6210">
        <v>20</v>
      </c>
      <c r="E6210" t="s">
        <v>2</v>
      </c>
      <c r="F6210" t="s">
        <v>8168</v>
      </c>
      <c r="G6210" t="s">
        <v>8028</v>
      </c>
      <c r="H6210" t="str">
        <f>VLOOKUP(Sales_Data17[[#This Row],[Delivery Region Index]],Regions_Table[#All],2,0)</f>
        <v>Victoria</v>
      </c>
      <c r="I6210" t="str">
        <f>VLOOKUP(Sales_Data17[[#This Row],[Delivery Region Index]],Regions_Table[#All],3,0)</f>
        <v>Warrnambool</v>
      </c>
      <c r="J6210">
        <v>57</v>
      </c>
      <c r="K6210">
        <v>8</v>
      </c>
      <c r="L6210" t="str">
        <f>VLOOKUP(Sales_Data17[[#This Row],[Product Description Index]],Products_Data[#All],2,0)</f>
        <v>Shoes</v>
      </c>
      <c r="M6210">
        <v>6</v>
      </c>
      <c r="N6210" s="9">
        <v>106.45555555555556</v>
      </c>
      <c r="O6210" s="9">
        <f>Sales_Data17[[#This Row],[Order Quantity]]*Sales_Data17[[#This Row],[Unit Price]]</f>
        <v>638.73333333333335</v>
      </c>
      <c r="P6210" s="9">
        <v>83.035333333333341</v>
      </c>
      <c r="Q6210" s="9">
        <f>Sales_Data17[[#This Row],[Line Total]]-(Sales_Data17[[#This Row],[Total Unit Cost]]*Sales_Data17[[#This Row],[Order Quantity]])</f>
        <v>140.5213333333333</v>
      </c>
      <c r="R6210" s="1" t="str">
        <f>TEXT(Sales_Data17[[#This Row],[OrderDate]],"MMM")</f>
        <v>Nov</v>
      </c>
      <c r="S6210" s="1" t="str">
        <f t="shared" ref="S6210:S6273" si="97">TEXT(B6210,"YYY")</f>
        <v>2015</v>
      </c>
    </row>
    <row r="6211" spans="1:19">
      <c r="A6211" t="s">
        <v>6234</v>
      </c>
      <c r="B6211" s="2">
        <v>42320</v>
      </c>
      <c r="C6211" s="2" t="str">
        <f>VLOOKUP(Sales_Data17[[#This Row],[Customer Name Index]],Customer_Data[#All],2,0)</f>
        <v>Avon Corp</v>
      </c>
      <c r="D6211">
        <v>1</v>
      </c>
      <c r="E6211" t="s">
        <v>4</v>
      </c>
      <c r="F6211" t="s">
        <v>8168</v>
      </c>
      <c r="G6211" t="s">
        <v>8027</v>
      </c>
      <c r="H6211" t="str">
        <f>VLOOKUP(Sales_Data17[[#This Row],[Delivery Region Index]],Regions_Table[#All],2,0)</f>
        <v>New South Wales</v>
      </c>
      <c r="I6211" t="str">
        <f>VLOOKUP(Sales_Data17[[#This Row],[Delivery Region Index]],Regions_Table[#All],3,0)</f>
        <v>Albury</v>
      </c>
      <c r="J6211">
        <v>2</v>
      </c>
      <c r="K6211">
        <v>1</v>
      </c>
      <c r="L6211" t="str">
        <f>VLOOKUP(Sales_Data17[[#This Row],[Product Description Index]],Products_Data[#All],2,0)</f>
        <v>Shirts</v>
      </c>
      <c r="M6211">
        <v>2</v>
      </c>
      <c r="N6211" s="9">
        <v>282.88888888888891</v>
      </c>
      <c r="O6211" s="9">
        <f>Sales_Data17[[#This Row],[Order Quantity]]*Sales_Data17[[#This Row],[Unit Price]]</f>
        <v>565.77777777777783</v>
      </c>
      <c r="P6211" s="9">
        <v>132.95777777777778</v>
      </c>
      <c r="Q6211" s="9">
        <f>Sales_Data17[[#This Row],[Line Total]]-(Sales_Data17[[#This Row],[Total Unit Cost]]*Sales_Data17[[#This Row],[Order Quantity]])</f>
        <v>299.86222222222227</v>
      </c>
      <c r="R6211" s="1" t="str">
        <f>TEXT(Sales_Data17[[#This Row],[OrderDate]],"MMM")</f>
        <v>Nov</v>
      </c>
      <c r="S6211" s="1" t="str">
        <f t="shared" si="97"/>
        <v>2015</v>
      </c>
    </row>
    <row r="6212" spans="1:19">
      <c r="A6212" t="s">
        <v>6235</v>
      </c>
      <c r="B6212" s="2">
        <v>42320</v>
      </c>
      <c r="C6212" s="2" t="str">
        <f>VLOOKUP(Sales_Data17[[#This Row],[Customer Name Index]],Customer_Data[#All],2,0)</f>
        <v xml:space="preserve">WakeFern </v>
      </c>
      <c r="D6212">
        <v>2</v>
      </c>
      <c r="E6212" t="s">
        <v>2</v>
      </c>
      <c r="F6212" t="s">
        <v>8168</v>
      </c>
      <c r="G6212" t="s">
        <v>8027</v>
      </c>
      <c r="H6212" t="str">
        <f>VLOOKUP(Sales_Data17[[#This Row],[Delivery Region Index]],Regions_Table[#All],2,0)</f>
        <v>New South Wales</v>
      </c>
      <c r="I6212" t="str">
        <f>VLOOKUP(Sales_Data17[[#This Row],[Delivery Region Index]],Regions_Table[#All],3,0)</f>
        <v>Broken Hill</v>
      </c>
      <c r="J6212">
        <v>5</v>
      </c>
      <c r="K6212">
        <v>1</v>
      </c>
      <c r="L6212" t="str">
        <f>VLOOKUP(Sales_Data17[[#This Row],[Product Description Index]],Products_Data[#All],2,0)</f>
        <v>Shirts</v>
      </c>
      <c r="M6212">
        <v>3</v>
      </c>
      <c r="N6212" s="9">
        <v>308.94444444444446</v>
      </c>
      <c r="O6212" s="9">
        <f>Sales_Data17[[#This Row],[Order Quantity]]*Sales_Data17[[#This Row],[Unit Price]]</f>
        <v>926.83333333333337</v>
      </c>
      <c r="P6212" s="9">
        <v>228.6188888888889</v>
      </c>
      <c r="Q6212" s="9">
        <f>Sales_Data17[[#This Row],[Line Total]]-(Sales_Data17[[#This Row],[Total Unit Cost]]*Sales_Data17[[#This Row],[Order Quantity]])</f>
        <v>240.97666666666669</v>
      </c>
      <c r="R6212" s="1" t="str">
        <f>TEXT(Sales_Data17[[#This Row],[OrderDate]],"MMM")</f>
        <v>Nov</v>
      </c>
      <c r="S6212" s="1" t="str">
        <f t="shared" si="97"/>
        <v>2015</v>
      </c>
    </row>
    <row r="6213" spans="1:19">
      <c r="A6213" t="s">
        <v>6236</v>
      </c>
      <c r="B6213" s="2">
        <v>42320</v>
      </c>
      <c r="C6213" s="2" t="str">
        <f>VLOOKUP(Sales_Data17[[#This Row],[Customer Name Index]],Customer_Data[#All],2,0)</f>
        <v>3LAB, Ltd</v>
      </c>
      <c r="D6213">
        <v>16</v>
      </c>
      <c r="E6213" t="s">
        <v>2</v>
      </c>
      <c r="F6213" t="s">
        <v>8168</v>
      </c>
      <c r="G6213" t="s">
        <v>8025</v>
      </c>
      <c r="H6213" t="str">
        <f>VLOOKUP(Sales_Data17[[#This Row],[Delivery Region Index]],Regions_Table[#All],2,0)</f>
        <v>Queensland</v>
      </c>
      <c r="I6213" t="str">
        <f>VLOOKUP(Sales_Data17[[#This Row],[Delivery Region Index]],Regions_Table[#All],3,0)</f>
        <v>Townsville</v>
      </c>
      <c r="J6213">
        <v>45</v>
      </c>
      <c r="K6213">
        <v>7</v>
      </c>
      <c r="L6213" t="str">
        <f>VLOOKUP(Sales_Data17[[#This Row],[Product Description Index]],Products_Data[#All],2,0)</f>
        <v>Dress Shirts</v>
      </c>
      <c r="M6213">
        <v>4</v>
      </c>
      <c r="N6213" s="9">
        <v>223.33333333333334</v>
      </c>
      <c r="O6213" s="9">
        <f>Sales_Data17[[#This Row],[Order Quantity]]*Sales_Data17[[#This Row],[Unit Price]]</f>
        <v>893.33333333333337</v>
      </c>
      <c r="P6213" s="9">
        <v>91.566666666666663</v>
      </c>
      <c r="Q6213" s="9">
        <f>Sales_Data17[[#This Row],[Line Total]]-(Sales_Data17[[#This Row],[Total Unit Cost]]*Sales_Data17[[#This Row],[Order Quantity]])</f>
        <v>527.06666666666672</v>
      </c>
      <c r="R6213" s="1" t="str">
        <f>TEXT(Sales_Data17[[#This Row],[OrderDate]],"MMM")</f>
        <v>Nov</v>
      </c>
      <c r="S6213" s="1" t="str">
        <f t="shared" si="97"/>
        <v>2015</v>
      </c>
    </row>
    <row r="6214" spans="1:19">
      <c r="A6214" t="s">
        <v>6237</v>
      </c>
      <c r="B6214" s="2">
        <v>42321</v>
      </c>
      <c r="C6214" s="2" t="str">
        <f>VLOOKUP(Sales_Data17[[#This Row],[Customer Name Index]],Customer_Data[#All],2,0)</f>
        <v>Eminence Corp</v>
      </c>
      <c r="D6214">
        <v>18</v>
      </c>
      <c r="E6214" t="s">
        <v>3</v>
      </c>
      <c r="F6214" t="s">
        <v>8168</v>
      </c>
      <c r="G6214" t="s">
        <v>8025</v>
      </c>
      <c r="H6214" t="str">
        <f>VLOOKUP(Sales_Data17[[#This Row],[Delivery Region Index]],Regions_Table[#All],2,0)</f>
        <v>Victoria</v>
      </c>
      <c r="I6214" t="str">
        <f>VLOOKUP(Sales_Data17[[#This Row],[Delivery Region Index]],Regions_Table[#All],3,0)</f>
        <v>Latrobe City</v>
      </c>
      <c r="J6214">
        <v>52</v>
      </c>
      <c r="K6214">
        <v>8</v>
      </c>
      <c r="L6214" t="str">
        <f>VLOOKUP(Sales_Data17[[#This Row],[Product Description Index]],Products_Data[#All],2,0)</f>
        <v>Shoes</v>
      </c>
      <c r="M6214">
        <v>4</v>
      </c>
      <c r="N6214" s="9">
        <v>202.48888888888891</v>
      </c>
      <c r="O6214" s="9">
        <f>Sales_Data17[[#This Row],[Order Quantity]]*Sales_Data17[[#This Row],[Unit Price]]</f>
        <v>809.95555555555563</v>
      </c>
      <c r="P6214" s="9">
        <v>170.09066666666666</v>
      </c>
      <c r="Q6214" s="9">
        <f>Sales_Data17[[#This Row],[Line Total]]-(Sales_Data17[[#This Row],[Total Unit Cost]]*Sales_Data17[[#This Row],[Order Quantity]])</f>
        <v>129.59288888888898</v>
      </c>
      <c r="R6214" s="1" t="str">
        <f>TEXT(Sales_Data17[[#This Row],[OrderDate]],"MMM")</f>
        <v>Nov</v>
      </c>
      <c r="S6214" s="1" t="str">
        <f t="shared" si="97"/>
        <v>2015</v>
      </c>
    </row>
    <row r="6215" spans="1:19">
      <c r="A6215" t="s">
        <v>6238</v>
      </c>
      <c r="B6215" s="2">
        <v>42321</v>
      </c>
      <c r="C6215" s="2" t="str">
        <f>VLOOKUP(Sales_Data17[[#This Row],[Customer Name Index]],Customer_Data[#All],2,0)</f>
        <v xml:space="preserve">Qualitest </v>
      </c>
      <c r="D6215">
        <v>19</v>
      </c>
      <c r="E6215" t="s">
        <v>2</v>
      </c>
      <c r="F6215" t="s">
        <v>8168</v>
      </c>
      <c r="G6215" t="s">
        <v>8028</v>
      </c>
      <c r="H6215" t="str">
        <f>VLOOKUP(Sales_Data17[[#This Row],[Delivery Region Index]],Regions_Table[#All],2,0)</f>
        <v>Victoria</v>
      </c>
      <c r="I6215" t="str">
        <f>VLOOKUP(Sales_Data17[[#This Row],[Delivery Region Index]],Regions_Table[#All],3,0)</f>
        <v>Mildura</v>
      </c>
      <c r="J6215">
        <v>53</v>
      </c>
      <c r="K6215">
        <v>8</v>
      </c>
      <c r="L6215" t="str">
        <f>VLOOKUP(Sales_Data17[[#This Row],[Product Description Index]],Products_Data[#All],2,0)</f>
        <v>Shoes</v>
      </c>
      <c r="M6215">
        <v>7</v>
      </c>
      <c r="N6215" s="9">
        <v>223.33333333333334</v>
      </c>
      <c r="O6215" s="9">
        <f>Sales_Data17[[#This Row],[Order Quantity]]*Sales_Data17[[#This Row],[Unit Price]]</f>
        <v>1563.3333333333335</v>
      </c>
      <c r="P6215" s="9">
        <v>98.266666666666666</v>
      </c>
      <c r="Q6215" s="9">
        <f>Sales_Data17[[#This Row],[Line Total]]-(Sales_Data17[[#This Row],[Total Unit Cost]]*Sales_Data17[[#This Row],[Order Quantity]])</f>
        <v>875.46666666666681</v>
      </c>
      <c r="R6215" s="1" t="str">
        <f>TEXT(Sales_Data17[[#This Row],[OrderDate]],"MMM")</f>
        <v>Nov</v>
      </c>
      <c r="S6215" s="1" t="str">
        <f t="shared" si="97"/>
        <v>2015</v>
      </c>
    </row>
    <row r="6216" spans="1:19">
      <c r="A6216" t="s">
        <v>6239</v>
      </c>
      <c r="B6216" s="2">
        <v>42322</v>
      </c>
      <c r="C6216" s="2" t="str">
        <f>VLOOKUP(Sales_Data17[[#This Row],[Customer Name Index]],Customer_Data[#All],2,0)</f>
        <v xml:space="preserve">Qualitest </v>
      </c>
      <c r="D6216">
        <v>19</v>
      </c>
      <c r="E6216" t="s">
        <v>3</v>
      </c>
      <c r="F6216" t="s">
        <v>8168</v>
      </c>
      <c r="G6216" t="s">
        <v>8028</v>
      </c>
      <c r="H6216" t="str">
        <f>VLOOKUP(Sales_Data17[[#This Row],[Delivery Region Index]],Regions_Table[#All],2,0)</f>
        <v>Victoria</v>
      </c>
      <c r="I6216" t="str">
        <f>VLOOKUP(Sales_Data17[[#This Row],[Delivery Region Index]],Regions_Table[#All],3,0)</f>
        <v>Swan Hill</v>
      </c>
      <c r="J6216">
        <v>55</v>
      </c>
      <c r="K6216">
        <v>8</v>
      </c>
      <c r="L6216" t="str">
        <f>VLOOKUP(Sales_Data17[[#This Row],[Product Description Index]],Products_Data[#All],2,0)</f>
        <v>Shoes</v>
      </c>
      <c r="M6216">
        <v>1</v>
      </c>
      <c r="N6216" s="9">
        <v>441.45555555555552</v>
      </c>
      <c r="O6216" s="9">
        <f>Sales_Data17[[#This Row],[Order Quantity]]*Sales_Data17[[#This Row],[Unit Price]]</f>
        <v>441.45555555555552</v>
      </c>
      <c r="P6216" s="9">
        <v>229.55688888888892</v>
      </c>
      <c r="Q6216" s="9">
        <f>Sales_Data17[[#This Row],[Line Total]]-(Sales_Data17[[#This Row],[Total Unit Cost]]*Sales_Data17[[#This Row],[Order Quantity]])</f>
        <v>211.8986666666666</v>
      </c>
      <c r="R6216" s="1" t="str">
        <f>TEXT(Sales_Data17[[#This Row],[OrderDate]],"MMM")</f>
        <v>Nov</v>
      </c>
      <c r="S6216" s="1" t="str">
        <f t="shared" si="97"/>
        <v>2015</v>
      </c>
    </row>
    <row r="6217" spans="1:19">
      <c r="A6217" t="s">
        <v>6240</v>
      </c>
      <c r="B6217" s="2">
        <v>42322</v>
      </c>
      <c r="C6217" s="2" t="str">
        <f>VLOOKUP(Sales_Data17[[#This Row],[Customer Name Index]],Customer_Data[#All],2,0)</f>
        <v xml:space="preserve">WakeFern </v>
      </c>
      <c r="D6217">
        <v>2</v>
      </c>
      <c r="E6217" t="s">
        <v>4</v>
      </c>
      <c r="F6217" t="s">
        <v>8168</v>
      </c>
      <c r="G6217" t="s">
        <v>8027</v>
      </c>
      <c r="H6217" t="str">
        <f>VLOOKUP(Sales_Data17[[#This Row],[Delivery Region Index]],Regions_Table[#All],2,0)</f>
        <v>New South Wales</v>
      </c>
      <c r="I6217" t="str">
        <f>VLOOKUP(Sales_Data17[[#This Row],[Delivery Region Index]],Regions_Table[#All],3,0)</f>
        <v>Bathurst</v>
      </c>
      <c r="J6217">
        <v>4</v>
      </c>
      <c r="K6217">
        <v>1</v>
      </c>
      <c r="L6217" t="str">
        <f>VLOOKUP(Sales_Data17[[#This Row],[Product Description Index]],Products_Data[#All],2,0)</f>
        <v>Shirts</v>
      </c>
      <c r="M6217">
        <v>5</v>
      </c>
      <c r="N6217" s="9">
        <v>146.65555555555557</v>
      </c>
      <c r="O6217" s="9">
        <f>Sales_Data17[[#This Row],[Order Quantity]]*Sales_Data17[[#This Row],[Unit Price]]</f>
        <v>733.27777777777783</v>
      </c>
      <c r="P6217" s="9">
        <v>109.99166666666667</v>
      </c>
      <c r="Q6217" s="9">
        <f>Sales_Data17[[#This Row],[Line Total]]-(Sales_Data17[[#This Row],[Total Unit Cost]]*Sales_Data17[[#This Row],[Order Quantity]])</f>
        <v>183.31944444444446</v>
      </c>
      <c r="R6217" s="1" t="str">
        <f>TEXT(Sales_Data17[[#This Row],[OrderDate]],"MMM")</f>
        <v>Nov</v>
      </c>
      <c r="S6217" s="1" t="str">
        <f t="shared" si="97"/>
        <v>2015</v>
      </c>
    </row>
    <row r="6218" spans="1:19">
      <c r="A6218" t="s">
        <v>6241</v>
      </c>
      <c r="B6218" s="2">
        <v>42323</v>
      </c>
      <c r="C6218" s="2" t="str">
        <f>VLOOKUP(Sales_Data17[[#This Row],[Customer Name Index]],Customer_Data[#All],2,0)</f>
        <v>3LAB, Ltd</v>
      </c>
      <c r="D6218">
        <v>16</v>
      </c>
      <c r="E6218" t="s">
        <v>3</v>
      </c>
      <c r="F6218" t="s">
        <v>8168</v>
      </c>
      <c r="G6218" t="s">
        <v>8025</v>
      </c>
      <c r="H6218" t="str">
        <f>VLOOKUP(Sales_Data17[[#This Row],[Delivery Region Index]],Regions_Table[#All],2,0)</f>
        <v>Queensland</v>
      </c>
      <c r="I6218" t="str">
        <f>VLOOKUP(Sales_Data17[[#This Row],[Delivery Region Index]],Regions_Table[#All],3,0)</f>
        <v>Townsville</v>
      </c>
      <c r="J6218">
        <v>45</v>
      </c>
      <c r="K6218">
        <v>7</v>
      </c>
      <c r="L6218" t="str">
        <f>VLOOKUP(Sales_Data17[[#This Row],[Product Description Index]],Products_Data[#All],2,0)</f>
        <v>Dress Shirts</v>
      </c>
      <c r="M6218">
        <v>5</v>
      </c>
      <c r="N6218" s="9">
        <v>264.27777777777777</v>
      </c>
      <c r="O6218" s="9">
        <f>Sales_Data17[[#This Row],[Order Quantity]]*Sales_Data17[[#This Row],[Unit Price]]</f>
        <v>1321.3888888888889</v>
      </c>
      <c r="P6218" s="9">
        <v>118.92500000000001</v>
      </c>
      <c r="Q6218" s="9">
        <f>Sales_Data17[[#This Row],[Line Total]]-(Sales_Data17[[#This Row],[Total Unit Cost]]*Sales_Data17[[#This Row],[Order Quantity]])</f>
        <v>726.76388888888891</v>
      </c>
      <c r="R6218" s="1" t="str">
        <f>TEXT(Sales_Data17[[#This Row],[OrderDate]],"MMM")</f>
        <v>Nov</v>
      </c>
      <c r="S6218" s="1" t="str">
        <f t="shared" si="97"/>
        <v>2015</v>
      </c>
    </row>
    <row r="6219" spans="1:19">
      <c r="A6219" t="s">
        <v>6242</v>
      </c>
      <c r="B6219" s="2">
        <v>42323</v>
      </c>
      <c r="C6219" s="2" t="str">
        <f>VLOOKUP(Sales_Data17[[#This Row],[Customer Name Index]],Customer_Data[#All],2,0)</f>
        <v>PEDIFIX, Corp</v>
      </c>
      <c r="D6219">
        <v>6</v>
      </c>
      <c r="E6219" t="s">
        <v>4</v>
      </c>
      <c r="F6219" t="s">
        <v>8168</v>
      </c>
      <c r="G6219" t="s">
        <v>8027</v>
      </c>
      <c r="H6219" t="str">
        <f>VLOOKUP(Sales_Data17[[#This Row],[Delivery Region Index]],Regions_Table[#All],2,0)</f>
        <v>New South Wales</v>
      </c>
      <c r="I6219" t="str">
        <f>VLOOKUP(Sales_Data17[[#This Row],[Delivery Region Index]],Regions_Table[#All],3,0)</f>
        <v>Orange</v>
      </c>
      <c r="J6219">
        <v>18</v>
      </c>
      <c r="K6219">
        <v>3</v>
      </c>
      <c r="L6219" t="str">
        <f>VLOOKUP(Sales_Data17[[#This Row],[Product Description Index]],Products_Data[#All],2,0)</f>
        <v>Sunglasses</v>
      </c>
      <c r="M6219">
        <v>7</v>
      </c>
      <c r="N6219" s="9">
        <v>81.888888888888886</v>
      </c>
      <c r="O6219" s="9">
        <f>Sales_Data17[[#This Row],[Order Quantity]]*Sales_Data17[[#This Row],[Unit Price]]</f>
        <v>573.22222222222217</v>
      </c>
      <c r="P6219" s="9">
        <v>63.873333333333335</v>
      </c>
      <c r="Q6219" s="9">
        <f>Sales_Data17[[#This Row],[Line Total]]-(Sales_Data17[[#This Row],[Total Unit Cost]]*Sales_Data17[[#This Row],[Order Quantity]])</f>
        <v>126.10888888888883</v>
      </c>
      <c r="R6219" s="1" t="str">
        <f>TEXT(Sales_Data17[[#This Row],[OrderDate]],"MMM")</f>
        <v>Nov</v>
      </c>
      <c r="S6219" s="1" t="str">
        <f t="shared" si="97"/>
        <v>2015</v>
      </c>
    </row>
    <row r="6220" spans="1:19">
      <c r="A6220" t="s">
        <v>6243</v>
      </c>
      <c r="B6220" s="2">
        <v>42323</v>
      </c>
      <c r="C6220" s="2" t="str">
        <f>VLOOKUP(Sales_Data17[[#This Row],[Customer Name Index]],Customer_Data[#All],2,0)</f>
        <v xml:space="preserve">Qualitest </v>
      </c>
      <c r="D6220">
        <v>19</v>
      </c>
      <c r="E6220" t="s">
        <v>2</v>
      </c>
      <c r="F6220" t="s">
        <v>8168</v>
      </c>
      <c r="G6220" t="s">
        <v>8028</v>
      </c>
      <c r="H6220" t="str">
        <f>VLOOKUP(Sales_Data17[[#This Row],[Delivery Region Index]],Regions_Table[#All],2,0)</f>
        <v>Victoria</v>
      </c>
      <c r="I6220" t="str">
        <f>VLOOKUP(Sales_Data17[[#This Row],[Delivery Region Index]],Regions_Table[#All],3,0)</f>
        <v>Shepparton</v>
      </c>
      <c r="J6220">
        <v>54</v>
      </c>
      <c r="K6220">
        <v>8</v>
      </c>
      <c r="L6220" t="str">
        <f>VLOOKUP(Sales_Data17[[#This Row],[Product Description Index]],Products_Data[#All],2,0)</f>
        <v>Shoes</v>
      </c>
      <c r="M6220">
        <v>3</v>
      </c>
      <c r="N6220" s="9">
        <v>287.35555555555561</v>
      </c>
      <c r="O6220" s="9">
        <f>Sales_Data17[[#This Row],[Order Quantity]]*Sales_Data17[[#This Row],[Unit Price]]</f>
        <v>862.06666666666683</v>
      </c>
      <c r="P6220" s="9">
        <v>218.39022222222223</v>
      </c>
      <c r="Q6220" s="9">
        <f>Sales_Data17[[#This Row],[Line Total]]-(Sales_Data17[[#This Row],[Total Unit Cost]]*Sales_Data17[[#This Row],[Order Quantity]])</f>
        <v>206.89600000000019</v>
      </c>
      <c r="R6220" s="1" t="str">
        <f>TEXT(Sales_Data17[[#This Row],[OrderDate]],"MMM")</f>
        <v>Nov</v>
      </c>
      <c r="S6220" s="1" t="str">
        <f t="shared" si="97"/>
        <v>2015</v>
      </c>
    </row>
    <row r="6221" spans="1:19">
      <c r="A6221" t="s">
        <v>6244</v>
      </c>
      <c r="B6221" s="2">
        <v>42323</v>
      </c>
      <c r="C6221" s="2" t="str">
        <f>VLOOKUP(Sales_Data17[[#This Row],[Customer Name Index]],Customer_Data[#All],2,0)</f>
        <v xml:space="preserve">Qualitest </v>
      </c>
      <c r="D6221">
        <v>19</v>
      </c>
      <c r="E6221" t="s">
        <v>2</v>
      </c>
      <c r="F6221" t="s">
        <v>8168</v>
      </c>
      <c r="G6221" t="s">
        <v>8028</v>
      </c>
      <c r="H6221" t="str">
        <f>VLOOKUP(Sales_Data17[[#This Row],[Delivery Region Index]],Regions_Table[#All],2,0)</f>
        <v>Victoria</v>
      </c>
      <c r="I6221" t="str">
        <f>VLOOKUP(Sales_Data17[[#This Row],[Delivery Region Index]],Regions_Table[#All],3,0)</f>
        <v>Shepparton</v>
      </c>
      <c r="J6221">
        <v>54</v>
      </c>
      <c r="K6221">
        <v>8</v>
      </c>
      <c r="L6221" t="str">
        <f>VLOOKUP(Sales_Data17[[#This Row],[Product Description Index]],Products_Data[#All],2,0)</f>
        <v>Shoes</v>
      </c>
      <c r="M6221">
        <v>6</v>
      </c>
      <c r="N6221" s="9">
        <v>444.43333333333334</v>
      </c>
      <c r="O6221" s="9">
        <f>Sales_Data17[[#This Row],[Order Quantity]]*Sales_Data17[[#This Row],[Unit Price]]</f>
        <v>2666.6</v>
      </c>
      <c r="P6221" s="9">
        <v>239.99400000000003</v>
      </c>
      <c r="Q6221" s="9">
        <f>Sales_Data17[[#This Row],[Line Total]]-(Sales_Data17[[#This Row],[Total Unit Cost]]*Sales_Data17[[#This Row],[Order Quantity]])</f>
        <v>1226.6359999999997</v>
      </c>
      <c r="R6221" s="1" t="str">
        <f>TEXT(Sales_Data17[[#This Row],[OrderDate]],"MMM")</f>
        <v>Nov</v>
      </c>
      <c r="S6221" s="1" t="str">
        <f t="shared" si="97"/>
        <v>2015</v>
      </c>
    </row>
    <row r="6222" spans="1:19">
      <c r="A6222" t="s">
        <v>6245</v>
      </c>
      <c r="B6222" s="2">
        <v>42323</v>
      </c>
      <c r="C6222" s="2" t="str">
        <f>VLOOKUP(Sales_Data17[[#This Row],[Customer Name Index]],Customer_Data[#All],2,0)</f>
        <v>Avon Corp</v>
      </c>
      <c r="D6222">
        <v>1</v>
      </c>
      <c r="E6222" t="s">
        <v>2</v>
      </c>
      <c r="F6222" t="s">
        <v>8168</v>
      </c>
      <c r="G6222" t="s">
        <v>8027</v>
      </c>
      <c r="H6222" t="str">
        <f>VLOOKUP(Sales_Data17[[#This Row],[Delivery Region Index]],Regions_Table[#All],2,0)</f>
        <v>New South Wales</v>
      </c>
      <c r="I6222" t="str">
        <f>VLOOKUP(Sales_Data17[[#This Row],[Delivery Region Index]],Regions_Table[#All],3,0)</f>
        <v>Sydney</v>
      </c>
      <c r="J6222">
        <v>1</v>
      </c>
      <c r="K6222">
        <v>1</v>
      </c>
      <c r="L6222" t="str">
        <f>VLOOKUP(Sales_Data17[[#This Row],[Product Description Index]],Products_Data[#All],2,0)</f>
        <v>Shirts</v>
      </c>
      <c r="M6222">
        <v>6</v>
      </c>
      <c r="N6222" s="9">
        <v>437.73333333333335</v>
      </c>
      <c r="O6222" s="9">
        <f>Sales_Data17[[#This Row],[Order Quantity]]*Sales_Data17[[#This Row],[Unit Price]]</f>
        <v>2626.4</v>
      </c>
      <c r="P6222" s="9">
        <v>275.77199999999999</v>
      </c>
      <c r="Q6222" s="9">
        <f>Sales_Data17[[#This Row],[Line Total]]-(Sales_Data17[[#This Row],[Total Unit Cost]]*Sales_Data17[[#This Row],[Order Quantity]])</f>
        <v>971.76800000000003</v>
      </c>
      <c r="R6222" s="1" t="str">
        <f>TEXT(Sales_Data17[[#This Row],[OrderDate]],"MMM")</f>
        <v>Nov</v>
      </c>
      <c r="S6222" s="1" t="str">
        <f t="shared" si="97"/>
        <v>2015</v>
      </c>
    </row>
    <row r="6223" spans="1:19">
      <c r="A6223" t="s">
        <v>6246</v>
      </c>
      <c r="B6223" s="2">
        <v>42324</v>
      </c>
      <c r="C6223" s="2" t="str">
        <f>VLOOKUP(Sales_Data17[[#This Row],[Customer Name Index]],Customer_Data[#All],2,0)</f>
        <v>Medsep Group</v>
      </c>
      <c r="D6223">
        <v>8</v>
      </c>
      <c r="E6223" t="s">
        <v>3</v>
      </c>
      <c r="F6223" t="s">
        <v>8168</v>
      </c>
      <c r="G6223" t="s">
        <v>8027</v>
      </c>
      <c r="H6223" t="str">
        <f>VLOOKUP(Sales_Data17[[#This Row],[Delivery Region Index]],Regions_Table[#All],2,0)</f>
        <v>New South Wales</v>
      </c>
      <c r="I6223" t="str">
        <f>VLOOKUP(Sales_Data17[[#This Row],[Delivery Region Index]],Regions_Table[#All],3,0)</f>
        <v>Tamworth</v>
      </c>
      <c r="J6223">
        <v>21</v>
      </c>
      <c r="K6223">
        <v>3</v>
      </c>
      <c r="L6223" t="str">
        <f>VLOOKUP(Sales_Data17[[#This Row],[Product Description Index]],Products_Data[#All],2,0)</f>
        <v>Sunglasses</v>
      </c>
      <c r="M6223">
        <v>7</v>
      </c>
      <c r="N6223" s="9">
        <v>413.91111111111115</v>
      </c>
      <c r="O6223" s="9">
        <f>Sales_Data17[[#This Row],[Order Quantity]]*Sales_Data17[[#This Row],[Unit Price]]</f>
        <v>2897.3777777777782</v>
      </c>
      <c r="P6223" s="9">
        <v>306.29422222222223</v>
      </c>
      <c r="Q6223" s="9">
        <f>Sales_Data17[[#This Row],[Line Total]]-(Sales_Data17[[#This Row],[Total Unit Cost]]*Sales_Data17[[#This Row],[Order Quantity]])</f>
        <v>753.31822222222263</v>
      </c>
      <c r="R6223" s="1" t="str">
        <f>TEXT(Sales_Data17[[#This Row],[OrderDate]],"MMM")</f>
        <v>Nov</v>
      </c>
      <c r="S6223" s="1" t="str">
        <f t="shared" si="97"/>
        <v>2015</v>
      </c>
    </row>
    <row r="6224" spans="1:19">
      <c r="A6224" t="s">
        <v>6247</v>
      </c>
      <c r="B6224" s="2">
        <v>42324</v>
      </c>
      <c r="C6224" s="2" t="str">
        <f>VLOOKUP(Sales_Data17[[#This Row],[Customer Name Index]],Customer_Data[#All],2,0)</f>
        <v>Ole Group</v>
      </c>
      <c r="D6224">
        <v>13</v>
      </c>
      <c r="E6224" t="s">
        <v>4</v>
      </c>
      <c r="F6224" t="s">
        <v>8168</v>
      </c>
      <c r="G6224" t="s">
        <v>8026</v>
      </c>
      <c r="H6224" t="str">
        <f>VLOOKUP(Sales_Data17[[#This Row],[Delivery Region Index]],Regions_Table[#All],2,0)</f>
        <v>Queensland</v>
      </c>
      <c r="I6224" t="str">
        <f>VLOOKUP(Sales_Data17[[#This Row],[Delivery Region Index]],Regions_Table[#All],3,0)</f>
        <v>Maryborough</v>
      </c>
      <c r="J6224">
        <v>37</v>
      </c>
      <c r="K6224">
        <v>5</v>
      </c>
      <c r="L6224" t="str">
        <f>VLOOKUP(Sales_Data17[[#This Row],[Product Description Index]],Products_Data[#All],2,0)</f>
        <v>Hats</v>
      </c>
      <c r="M6224">
        <v>2</v>
      </c>
      <c r="N6224" s="9">
        <v>280.65555555555557</v>
      </c>
      <c r="O6224" s="9">
        <f>Sales_Data17[[#This Row],[Order Quantity]]*Sales_Data17[[#This Row],[Unit Price]]</f>
        <v>561.31111111111113</v>
      </c>
      <c r="P6224" s="9">
        <v>112.26222222222223</v>
      </c>
      <c r="Q6224" s="9">
        <f>Sales_Data17[[#This Row],[Line Total]]-(Sales_Data17[[#This Row],[Total Unit Cost]]*Sales_Data17[[#This Row],[Order Quantity]])</f>
        <v>336.78666666666663</v>
      </c>
      <c r="R6224" s="1" t="str">
        <f>TEXT(Sales_Data17[[#This Row],[OrderDate]],"MMM")</f>
        <v>Nov</v>
      </c>
      <c r="S6224" s="1" t="str">
        <f t="shared" si="97"/>
        <v>2015</v>
      </c>
    </row>
    <row r="6225" spans="1:19">
      <c r="A6225" t="s">
        <v>6248</v>
      </c>
      <c r="B6225" s="2">
        <v>42324</v>
      </c>
      <c r="C6225" s="2" t="str">
        <f>VLOOKUP(Sales_Data17[[#This Row],[Customer Name Index]],Customer_Data[#All],2,0)</f>
        <v>Medsep Group</v>
      </c>
      <c r="D6225">
        <v>8</v>
      </c>
      <c r="E6225" t="s">
        <v>3</v>
      </c>
      <c r="F6225" t="s">
        <v>8168</v>
      </c>
      <c r="G6225" t="s">
        <v>8027</v>
      </c>
      <c r="H6225" t="str">
        <f>VLOOKUP(Sales_Data17[[#This Row],[Delivery Region Index]],Regions_Table[#All],2,0)</f>
        <v>New South Wales</v>
      </c>
      <c r="I6225" t="str">
        <f>VLOOKUP(Sales_Data17[[#This Row],[Delivery Region Index]],Regions_Table[#All],3,0)</f>
        <v>Wagga Wagga</v>
      </c>
      <c r="J6225">
        <v>23</v>
      </c>
      <c r="K6225">
        <v>4</v>
      </c>
      <c r="L6225" t="str">
        <f>VLOOKUP(Sales_Data17[[#This Row],[Product Description Index]],Products_Data[#All],2,0)</f>
        <v>Jeans</v>
      </c>
      <c r="M6225">
        <v>4</v>
      </c>
      <c r="N6225" s="9">
        <v>201</v>
      </c>
      <c r="O6225" s="9">
        <f>Sales_Data17[[#This Row],[Order Quantity]]*Sales_Data17[[#This Row],[Unit Price]]</f>
        <v>804</v>
      </c>
      <c r="P6225" s="9">
        <v>82.41</v>
      </c>
      <c r="Q6225" s="9">
        <f>Sales_Data17[[#This Row],[Line Total]]-(Sales_Data17[[#This Row],[Total Unit Cost]]*Sales_Data17[[#This Row],[Order Quantity]])</f>
        <v>474.36</v>
      </c>
      <c r="R6225" s="1" t="str">
        <f>TEXT(Sales_Data17[[#This Row],[OrderDate]],"MMM")</f>
        <v>Nov</v>
      </c>
      <c r="S6225" s="1" t="str">
        <f t="shared" si="97"/>
        <v>2015</v>
      </c>
    </row>
    <row r="6226" spans="1:19">
      <c r="A6226" t="s">
        <v>6249</v>
      </c>
      <c r="B6226" s="2">
        <v>42324</v>
      </c>
      <c r="C6226" s="2" t="str">
        <f>VLOOKUP(Sales_Data17[[#This Row],[Customer Name Index]],Customer_Data[#All],2,0)</f>
        <v xml:space="preserve">WakeFern </v>
      </c>
      <c r="D6226">
        <v>2</v>
      </c>
      <c r="E6226" t="s">
        <v>3</v>
      </c>
      <c r="F6226" t="s">
        <v>8168</v>
      </c>
      <c r="G6226" t="s">
        <v>8027</v>
      </c>
      <c r="H6226" t="str">
        <f>VLOOKUP(Sales_Data17[[#This Row],[Delivery Region Index]],Regions_Table[#All],2,0)</f>
        <v>New South Wales</v>
      </c>
      <c r="I6226" t="str">
        <f>VLOOKUP(Sales_Data17[[#This Row],[Delivery Region Index]],Regions_Table[#All],3,0)</f>
        <v>Bathurst</v>
      </c>
      <c r="J6226">
        <v>4</v>
      </c>
      <c r="K6226">
        <v>1</v>
      </c>
      <c r="L6226" t="str">
        <f>VLOOKUP(Sales_Data17[[#This Row],[Product Description Index]],Products_Data[#All],2,0)</f>
        <v>Shirts</v>
      </c>
      <c r="M6226">
        <v>4</v>
      </c>
      <c r="N6226" s="9">
        <v>218.12222222222223</v>
      </c>
      <c r="O6226" s="9">
        <f>Sales_Data17[[#This Row],[Order Quantity]]*Sales_Data17[[#This Row],[Unit Price]]</f>
        <v>872.48888888888894</v>
      </c>
      <c r="P6226" s="9">
        <v>126.51088888888889</v>
      </c>
      <c r="Q6226" s="9">
        <f>Sales_Data17[[#This Row],[Line Total]]-(Sales_Data17[[#This Row],[Total Unit Cost]]*Sales_Data17[[#This Row],[Order Quantity]])</f>
        <v>366.44533333333339</v>
      </c>
      <c r="R6226" s="1" t="str">
        <f>TEXT(Sales_Data17[[#This Row],[OrderDate]],"MMM")</f>
        <v>Nov</v>
      </c>
      <c r="S6226" s="1" t="str">
        <f t="shared" si="97"/>
        <v>2015</v>
      </c>
    </row>
    <row r="6227" spans="1:19">
      <c r="A6227" t="s">
        <v>6250</v>
      </c>
      <c r="B6227" s="2">
        <v>42324</v>
      </c>
      <c r="C6227" s="2" t="str">
        <f>VLOOKUP(Sales_Data17[[#This Row],[Customer Name Index]],Customer_Data[#All],2,0)</f>
        <v xml:space="preserve">WakeFern </v>
      </c>
      <c r="D6227">
        <v>2</v>
      </c>
      <c r="E6227" t="s">
        <v>4</v>
      </c>
      <c r="F6227" t="s">
        <v>8168</v>
      </c>
      <c r="G6227" t="s">
        <v>8027</v>
      </c>
      <c r="H6227" t="str">
        <f>VLOOKUP(Sales_Data17[[#This Row],[Delivery Region Index]],Regions_Table[#All],2,0)</f>
        <v>New South Wales</v>
      </c>
      <c r="I6227" t="str">
        <f>VLOOKUP(Sales_Data17[[#This Row],[Delivery Region Index]],Regions_Table[#All],3,0)</f>
        <v>Broken Hill</v>
      </c>
      <c r="J6227">
        <v>5</v>
      </c>
      <c r="K6227">
        <v>1</v>
      </c>
      <c r="L6227" t="str">
        <f>VLOOKUP(Sales_Data17[[#This Row],[Product Description Index]],Products_Data[#All],2,0)</f>
        <v>Shirts</v>
      </c>
      <c r="M6227">
        <v>4</v>
      </c>
      <c r="N6227" s="9">
        <v>311.17777777777775</v>
      </c>
      <c r="O6227" s="9">
        <f>Sales_Data17[[#This Row],[Order Quantity]]*Sales_Data17[[#This Row],[Unit Price]]</f>
        <v>1244.711111111111</v>
      </c>
      <c r="P6227" s="9">
        <v>146.25355555555555</v>
      </c>
      <c r="Q6227" s="9">
        <f>Sales_Data17[[#This Row],[Line Total]]-(Sales_Data17[[#This Row],[Total Unit Cost]]*Sales_Data17[[#This Row],[Order Quantity]])</f>
        <v>659.69688888888879</v>
      </c>
      <c r="R6227" s="1" t="str">
        <f>TEXT(Sales_Data17[[#This Row],[OrderDate]],"MMM")</f>
        <v>Nov</v>
      </c>
      <c r="S6227" s="1" t="str">
        <f t="shared" si="97"/>
        <v>2015</v>
      </c>
    </row>
    <row r="6228" spans="1:19">
      <c r="A6228" t="s">
        <v>6251</v>
      </c>
      <c r="B6228" s="2">
        <v>42324</v>
      </c>
      <c r="C6228" s="2" t="str">
        <f>VLOOKUP(Sales_Data17[[#This Row],[Customer Name Index]],Customer_Data[#All],2,0)</f>
        <v>Elorac, Corp</v>
      </c>
      <c r="D6228">
        <v>3</v>
      </c>
      <c r="E6228" t="s">
        <v>4</v>
      </c>
      <c r="F6228" t="s">
        <v>8168</v>
      </c>
      <c r="G6228" t="s">
        <v>8027</v>
      </c>
      <c r="H6228" t="str">
        <f>VLOOKUP(Sales_Data17[[#This Row],[Delivery Region Index]],Regions_Table[#All],2,0)</f>
        <v>New South Wales</v>
      </c>
      <c r="I6228" t="str">
        <f>VLOOKUP(Sales_Data17[[#This Row],[Delivery Region Index]],Regions_Table[#All],3,0)</f>
        <v>Gosford</v>
      </c>
      <c r="J6228">
        <v>9</v>
      </c>
      <c r="K6228">
        <v>2</v>
      </c>
      <c r="L6228" t="str">
        <f>VLOOKUP(Sales_Data17[[#This Row],[Product Description Index]],Products_Data[#All],2,0)</f>
        <v>Pants</v>
      </c>
      <c r="M6228">
        <v>9</v>
      </c>
      <c r="N6228" s="9">
        <v>445.92222222222222</v>
      </c>
      <c r="O6228" s="9">
        <f>Sales_Data17[[#This Row],[Order Quantity]]*Sales_Data17[[#This Row],[Unit Price]]</f>
        <v>4013.3</v>
      </c>
      <c r="P6228" s="9">
        <v>325.52322222222227</v>
      </c>
      <c r="Q6228" s="9">
        <f>Sales_Data17[[#This Row],[Line Total]]-(Sales_Data17[[#This Row],[Total Unit Cost]]*Sales_Data17[[#This Row],[Order Quantity]])</f>
        <v>1083.5909999999999</v>
      </c>
      <c r="R6228" s="1" t="str">
        <f>TEXT(Sales_Data17[[#This Row],[OrderDate]],"MMM")</f>
        <v>Nov</v>
      </c>
      <c r="S6228" s="1" t="str">
        <f t="shared" si="97"/>
        <v>2015</v>
      </c>
    </row>
    <row r="6229" spans="1:19">
      <c r="A6229" t="s">
        <v>6252</v>
      </c>
      <c r="B6229" s="2">
        <v>42324</v>
      </c>
      <c r="C6229" s="2" t="str">
        <f>VLOOKUP(Sales_Data17[[#This Row],[Customer Name Index]],Customer_Data[#All],2,0)</f>
        <v>Avon Corp</v>
      </c>
      <c r="D6229">
        <v>1</v>
      </c>
      <c r="E6229" t="s">
        <v>4</v>
      </c>
      <c r="F6229" t="s">
        <v>8168</v>
      </c>
      <c r="G6229" t="s">
        <v>8027</v>
      </c>
      <c r="H6229" t="str">
        <f>VLOOKUP(Sales_Data17[[#This Row],[Delivery Region Index]],Regions_Table[#All],2,0)</f>
        <v>New South Wales</v>
      </c>
      <c r="I6229" t="str">
        <f>VLOOKUP(Sales_Data17[[#This Row],[Delivery Region Index]],Regions_Table[#All],3,0)</f>
        <v>Sydney</v>
      </c>
      <c r="J6229">
        <v>1</v>
      </c>
      <c r="K6229">
        <v>1</v>
      </c>
      <c r="L6229" t="str">
        <f>VLOOKUP(Sales_Data17[[#This Row],[Product Description Index]],Products_Data[#All],2,0)</f>
        <v>Shirts</v>
      </c>
      <c r="M6229">
        <v>9</v>
      </c>
      <c r="N6229" s="9">
        <v>27.544444444444444</v>
      </c>
      <c r="O6229" s="9">
        <f>Sales_Data17[[#This Row],[Order Quantity]]*Sales_Data17[[#This Row],[Unit Price]]</f>
        <v>247.9</v>
      </c>
      <c r="P6229" s="9">
        <v>12.670444444444446</v>
      </c>
      <c r="Q6229" s="9">
        <f>Sales_Data17[[#This Row],[Line Total]]-(Sales_Data17[[#This Row],[Total Unit Cost]]*Sales_Data17[[#This Row],[Order Quantity]])</f>
        <v>133.86599999999999</v>
      </c>
      <c r="R6229" s="1" t="str">
        <f>TEXT(Sales_Data17[[#This Row],[OrderDate]],"MMM")</f>
        <v>Nov</v>
      </c>
      <c r="S6229" s="1" t="str">
        <f t="shared" si="97"/>
        <v>2015</v>
      </c>
    </row>
    <row r="6230" spans="1:19">
      <c r="A6230" t="s">
        <v>6253</v>
      </c>
      <c r="B6230" s="2">
        <v>42325</v>
      </c>
      <c r="C6230" s="2" t="str">
        <f>VLOOKUP(Sales_Data17[[#This Row],[Customer Name Index]],Customer_Data[#All],2,0)</f>
        <v>Eminence Corp</v>
      </c>
      <c r="D6230">
        <v>18</v>
      </c>
      <c r="E6230" t="s">
        <v>4</v>
      </c>
      <c r="F6230" t="s">
        <v>8168</v>
      </c>
      <c r="G6230" t="s">
        <v>8025</v>
      </c>
      <c r="H6230" t="str">
        <f>VLOOKUP(Sales_Data17[[#This Row],[Delivery Region Index]],Regions_Table[#All],2,0)</f>
        <v>Victoria</v>
      </c>
      <c r="I6230" t="str">
        <f>VLOOKUP(Sales_Data17[[#This Row],[Delivery Region Index]],Regions_Table[#All],3,0)</f>
        <v>Bendigo</v>
      </c>
      <c r="J6230">
        <v>50</v>
      </c>
      <c r="K6230">
        <v>7</v>
      </c>
      <c r="L6230" t="str">
        <f>VLOOKUP(Sales_Data17[[#This Row],[Product Description Index]],Products_Data[#All],2,0)</f>
        <v>Dress Shirts</v>
      </c>
      <c r="M6230">
        <v>7</v>
      </c>
      <c r="N6230" s="9">
        <v>301.5</v>
      </c>
      <c r="O6230" s="9">
        <f>Sales_Data17[[#This Row],[Order Quantity]]*Sales_Data17[[#This Row],[Unit Price]]</f>
        <v>2110.5</v>
      </c>
      <c r="P6230" s="9">
        <v>177.88499999999999</v>
      </c>
      <c r="Q6230" s="9">
        <f>Sales_Data17[[#This Row],[Line Total]]-(Sales_Data17[[#This Row],[Total Unit Cost]]*Sales_Data17[[#This Row],[Order Quantity]])</f>
        <v>865.30500000000006</v>
      </c>
      <c r="R6230" s="1" t="str">
        <f>TEXT(Sales_Data17[[#This Row],[OrderDate]],"MMM")</f>
        <v>Nov</v>
      </c>
      <c r="S6230" s="1" t="str">
        <f t="shared" si="97"/>
        <v>2015</v>
      </c>
    </row>
    <row r="6231" spans="1:19">
      <c r="A6231" t="s">
        <v>6254</v>
      </c>
      <c r="B6231" s="2">
        <v>42325</v>
      </c>
      <c r="C6231" s="2" t="str">
        <f>VLOOKUP(Sales_Data17[[#This Row],[Customer Name Index]],Customer_Data[#All],2,0)</f>
        <v xml:space="preserve">Qualitest </v>
      </c>
      <c r="D6231">
        <v>19</v>
      </c>
      <c r="E6231" t="s">
        <v>4</v>
      </c>
      <c r="F6231" t="s">
        <v>8168</v>
      </c>
      <c r="G6231" t="s">
        <v>8028</v>
      </c>
      <c r="H6231" t="str">
        <f>VLOOKUP(Sales_Data17[[#This Row],[Delivery Region Index]],Regions_Table[#All],2,0)</f>
        <v>Victoria</v>
      </c>
      <c r="I6231" t="str">
        <f>VLOOKUP(Sales_Data17[[#This Row],[Delivery Region Index]],Regions_Table[#All],3,0)</f>
        <v>Shepparton</v>
      </c>
      <c r="J6231">
        <v>54</v>
      </c>
      <c r="K6231">
        <v>8</v>
      </c>
      <c r="L6231" t="str">
        <f>VLOOKUP(Sales_Data17[[#This Row],[Product Description Index]],Products_Data[#All],2,0)</f>
        <v>Shoes</v>
      </c>
      <c r="M6231">
        <v>1</v>
      </c>
      <c r="N6231" s="9">
        <v>351.37777777777779</v>
      </c>
      <c r="O6231" s="9">
        <f>Sales_Data17[[#This Row],[Order Quantity]]*Sales_Data17[[#This Row],[Unit Price]]</f>
        <v>351.37777777777779</v>
      </c>
      <c r="P6231" s="9">
        <v>179.20266666666669</v>
      </c>
      <c r="Q6231" s="9">
        <f>Sales_Data17[[#This Row],[Line Total]]-(Sales_Data17[[#This Row],[Total Unit Cost]]*Sales_Data17[[#This Row],[Order Quantity]])</f>
        <v>172.17511111111111</v>
      </c>
      <c r="R6231" s="1" t="str">
        <f>TEXT(Sales_Data17[[#This Row],[OrderDate]],"MMM")</f>
        <v>Nov</v>
      </c>
      <c r="S6231" s="1" t="str">
        <f t="shared" si="97"/>
        <v>2015</v>
      </c>
    </row>
    <row r="6232" spans="1:19">
      <c r="A6232" t="s">
        <v>6255</v>
      </c>
      <c r="B6232" s="2">
        <v>42325</v>
      </c>
      <c r="C6232" s="2" t="str">
        <f>VLOOKUP(Sales_Data17[[#This Row],[Customer Name Index]],Customer_Data[#All],2,0)</f>
        <v>ETUDE Ltd</v>
      </c>
      <c r="D6232">
        <v>4</v>
      </c>
      <c r="E6232" t="s">
        <v>4</v>
      </c>
      <c r="F6232" t="s">
        <v>8168</v>
      </c>
      <c r="G6232" t="s">
        <v>8027</v>
      </c>
      <c r="H6232" t="str">
        <f>VLOOKUP(Sales_Data17[[#This Row],[Delivery Region Index]],Regions_Table[#All],2,0)</f>
        <v>New South Wales</v>
      </c>
      <c r="I6232" t="str">
        <f>VLOOKUP(Sales_Data17[[#This Row],[Delivery Region Index]],Regions_Table[#All],3,0)</f>
        <v>Gosford</v>
      </c>
      <c r="J6232">
        <v>9</v>
      </c>
      <c r="K6232">
        <v>2</v>
      </c>
      <c r="L6232" t="str">
        <f>VLOOKUP(Sales_Data17[[#This Row],[Product Description Index]],Products_Data[#All],2,0)</f>
        <v>Pants</v>
      </c>
      <c r="M6232">
        <v>6</v>
      </c>
      <c r="N6232" s="9">
        <v>119.85555555555555</v>
      </c>
      <c r="O6232" s="9">
        <f>Sales_Data17[[#This Row],[Order Quantity]]*Sales_Data17[[#This Row],[Unit Price]]</f>
        <v>719.13333333333333</v>
      </c>
      <c r="P6232" s="9">
        <v>63.523444444444443</v>
      </c>
      <c r="Q6232" s="9">
        <f>Sales_Data17[[#This Row],[Line Total]]-(Sales_Data17[[#This Row],[Total Unit Cost]]*Sales_Data17[[#This Row],[Order Quantity]])</f>
        <v>337.99266666666665</v>
      </c>
      <c r="R6232" s="1" t="str">
        <f>TEXT(Sales_Data17[[#This Row],[OrderDate]],"MMM")</f>
        <v>Nov</v>
      </c>
      <c r="S6232" s="1" t="str">
        <f t="shared" si="97"/>
        <v>2015</v>
      </c>
    </row>
    <row r="6233" spans="1:19">
      <c r="A6233" t="s">
        <v>6256</v>
      </c>
      <c r="B6233" s="2">
        <v>42326</v>
      </c>
      <c r="C6233" s="2" t="str">
        <f>VLOOKUP(Sales_Data17[[#This Row],[Customer Name Index]],Customer_Data[#All],2,0)</f>
        <v xml:space="preserve">Medline </v>
      </c>
      <c r="D6233">
        <v>12</v>
      </c>
      <c r="E6233" t="s">
        <v>2</v>
      </c>
      <c r="F6233" t="s">
        <v>8168</v>
      </c>
      <c r="G6233" t="s">
        <v>8026</v>
      </c>
      <c r="H6233" t="str">
        <f>VLOOKUP(Sales_Data17[[#This Row],[Delivery Region Index]],Regions_Table[#All],2,0)</f>
        <v>Queensland</v>
      </c>
      <c r="I6233" t="str">
        <f>VLOOKUP(Sales_Data17[[#This Row],[Delivery Region Index]],Regions_Table[#All],3,0)</f>
        <v>Logan City</v>
      </c>
      <c r="J6233">
        <v>35</v>
      </c>
      <c r="K6233">
        <v>5</v>
      </c>
      <c r="L6233" t="str">
        <f>VLOOKUP(Sales_Data17[[#This Row],[Product Description Index]],Products_Data[#All],2,0)</f>
        <v>Hats</v>
      </c>
      <c r="M6233">
        <v>4</v>
      </c>
      <c r="N6233" s="9">
        <v>265.76666666666665</v>
      </c>
      <c r="O6233" s="9">
        <f>Sales_Data17[[#This Row],[Order Quantity]]*Sales_Data17[[#This Row],[Unit Price]]</f>
        <v>1063.0666666666666</v>
      </c>
      <c r="P6233" s="9">
        <v>130.22566666666665</v>
      </c>
      <c r="Q6233" s="9">
        <f>Sales_Data17[[#This Row],[Line Total]]-(Sales_Data17[[#This Row],[Total Unit Cost]]*Sales_Data17[[#This Row],[Order Quantity]])</f>
        <v>542.16399999999999</v>
      </c>
      <c r="R6233" s="1" t="str">
        <f>TEXT(Sales_Data17[[#This Row],[OrderDate]],"MMM")</f>
        <v>Nov</v>
      </c>
      <c r="S6233" s="1" t="str">
        <f t="shared" si="97"/>
        <v>2015</v>
      </c>
    </row>
    <row r="6234" spans="1:19">
      <c r="A6234" t="s">
        <v>6257</v>
      </c>
      <c r="B6234" s="2">
        <v>42326</v>
      </c>
      <c r="C6234" s="2" t="str">
        <f>VLOOKUP(Sales_Data17[[#This Row],[Customer Name Index]],Customer_Data[#All],2,0)</f>
        <v xml:space="preserve">Medline </v>
      </c>
      <c r="D6234">
        <v>12</v>
      </c>
      <c r="E6234" t="s">
        <v>2</v>
      </c>
      <c r="F6234" t="s">
        <v>8168</v>
      </c>
      <c r="G6234" t="s">
        <v>8026</v>
      </c>
      <c r="H6234" t="str">
        <f>VLOOKUP(Sales_Data17[[#This Row],[Delivery Region Index]],Regions_Table[#All],2,0)</f>
        <v>Queensland</v>
      </c>
      <c r="I6234" t="str">
        <f>VLOOKUP(Sales_Data17[[#This Row],[Delivery Region Index]],Regions_Table[#All],3,0)</f>
        <v>Hervey Bay</v>
      </c>
      <c r="J6234">
        <v>33</v>
      </c>
      <c r="K6234">
        <v>5</v>
      </c>
      <c r="L6234" t="str">
        <f>VLOOKUP(Sales_Data17[[#This Row],[Product Description Index]],Products_Data[#All],2,0)</f>
        <v>Hats</v>
      </c>
      <c r="M6234">
        <v>6</v>
      </c>
      <c r="N6234" s="9">
        <v>23.077777777777779</v>
      </c>
      <c r="O6234" s="9">
        <f>Sales_Data17[[#This Row],[Order Quantity]]*Sales_Data17[[#This Row],[Unit Price]]</f>
        <v>138.46666666666667</v>
      </c>
      <c r="P6234" s="9">
        <v>11.53888888888889</v>
      </c>
      <c r="Q6234" s="9">
        <f>Sales_Data17[[#This Row],[Line Total]]-(Sales_Data17[[#This Row],[Total Unit Cost]]*Sales_Data17[[#This Row],[Order Quantity]])</f>
        <v>69.233333333333334</v>
      </c>
      <c r="R6234" s="1" t="str">
        <f>TEXT(Sales_Data17[[#This Row],[OrderDate]],"MMM")</f>
        <v>Nov</v>
      </c>
      <c r="S6234" s="1" t="str">
        <f t="shared" si="97"/>
        <v>2015</v>
      </c>
    </row>
    <row r="6235" spans="1:19">
      <c r="A6235" t="s">
        <v>6258</v>
      </c>
      <c r="B6235" s="2">
        <v>42326</v>
      </c>
      <c r="C6235" s="2" t="str">
        <f>VLOOKUP(Sales_Data17[[#This Row],[Customer Name Index]],Customer_Data[#All],2,0)</f>
        <v>Rochester Ltd</v>
      </c>
      <c r="D6235">
        <v>15</v>
      </c>
      <c r="E6235" t="s">
        <v>4</v>
      </c>
      <c r="F6235" t="s">
        <v>8168</v>
      </c>
      <c r="G6235" t="s">
        <v>8025</v>
      </c>
      <c r="H6235" t="str">
        <f>VLOOKUP(Sales_Data17[[#This Row],[Delivery Region Index]],Regions_Table[#All],2,0)</f>
        <v>Queensland</v>
      </c>
      <c r="I6235" t="str">
        <f>VLOOKUP(Sales_Data17[[#This Row],[Delivery Region Index]],Regions_Table[#All],3,0)</f>
        <v>Sunshine Coast</v>
      </c>
      <c r="J6235">
        <v>42</v>
      </c>
      <c r="K6235">
        <v>6</v>
      </c>
      <c r="L6235" t="str">
        <f>VLOOKUP(Sales_Data17[[#This Row],[Product Description Index]],Products_Data[#All],2,0)</f>
        <v>Socks</v>
      </c>
      <c r="M6235">
        <v>7</v>
      </c>
      <c r="N6235" s="9">
        <v>125.06666666666668</v>
      </c>
      <c r="O6235" s="9">
        <f>Sales_Data17[[#This Row],[Order Quantity]]*Sales_Data17[[#This Row],[Unit Price]]</f>
        <v>875.4666666666667</v>
      </c>
      <c r="P6235" s="9">
        <v>52.528000000000006</v>
      </c>
      <c r="Q6235" s="9">
        <f>Sales_Data17[[#This Row],[Line Total]]-(Sales_Data17[[#This Row],[Total Unit Cost]]*Sales_Data17[[#This Row],[Order Quantity]])</f>
        <v>507.77066666666667</v>
      </c>
      <c r="R6235" s="1" t="str">
        <f>TEXT(Sales_Data17[[#This Row],[OrderDate]],"MMM")</f>
        <v>Nov</v>
      </c>
      <c r="S6235" s="1" t="str">
        <f t="shared" si="97"/>
        <v>2015</v>
      </c>
    </row>
    <row r="6236" spans="1:19">
      <c r="A6236" t="s">
        <v>6259</v>
      </c>
      <c r="B6236" s="2">
        <v>42326</v>
      </c>
      <c r="C6236" s="2" t="str">
        <f>VLOOKUP(Sales_Data17[[#This Row],[Customer Name Index]],Customer_Data[#All],2,0)</f>
        <v>Procter Corp</v>
      </c>
      <c r="D6236">
        <v>5</v>
      </c>
      <c r="E6236" t="s">
        <v>4</v>
      </c>
      <c r="F6236" t="s">
        <v>8168</v>
      </c>
      <c r="G6236" t="s">
        <v>8027</v>
      </c>
      <c r="H6236" t="str">
        <f>VLOOKUP(Sales_Data17[[#This Row],[Delivery Region Index]],Regions_Table[#All],2,0)</f>
        <v>New South Wales</v>
      </c>
      <c r="I6236" t="str">
        <f>VLOOKUP(Sales_Data17[[#This Row],[Delivery Region Index]],Regions_Table[#All],3,0)</f>
        <v>Lismore</v>
      </c>
      <c r="J6236">
        <v>14</v>
      </c>
      <c r="K6236">
        <v>2</v>
      </c>
      <c r="L6236" t="str">
        <f>VLOOKUP(Sales_Data17[[#This Row],[Product Description Index]],Products_Data[#All],2,0)</f>
        <v>Pants</v>
      </c>
      <c r="M6236">
        <v>4</v>
      </c>
      <c r="N6236" s="9">
        <v>214.4</v>
      </c>
      <c r="O6236" s="9">
        <f>Sales_Data17[[#This Row],[Order Quantity]]*Sales_Data17[[#This Row],[Unit Price]]</f>
        <v>857.6</v>
      </c>
      <c r="P6236" s="9">
        <v>120.06400000000002</v>
      </c>
      <c r="Q6236" s="9">
        <f>Sales_Data17[[#This Row],[Line Total]]-(Sales_Data17[[#This Row],[Total Unit Cost]]*Sales_Data17[[#This Row],[Order Quantity]])</f>
        <v>377.34399999999994</v>
      </c>
      <c r="R6236" s="1" t="str">
        <f>TEXT(Sales_Data17[[#This Row],[OrderDate]],"MMM")</f>
        <v>Nov</v>
      </c>
      <c r="S6236" s="1" t="str">
        <f t="shared" si="97"/>
        <v>2015</v>
      </c>
    </row>
    <row r="6237" spans="1:19">
      <c r="A6237" t="s">
        <v>6260</v>
      </c>
      <c r="B6237" s="2">
        <v>42326</v>
      </c>
      <c r="C6237" s="2" t="str">
        <f>VLOOKUP(Sales_Data17[[#This Row],[Customer Name Index]],Customer_Data[#All],2,0)</f>
        <v>Procter Corp</v>
      </c>
      <c r="D6237">
        <v>5</v>
      </c>
      <c r="E6237" t="s">
        <v>4</v>
      </c>
      <c r="F6237" t="s">
        <v>8168</v>
      </c>
      <c r="G6237" t="s">
        <v>8027</v>
      </c>
      <c r="H6237" t="str">
        <f>VLOOKUP(Sales_Data17[[#This Row],[Delivery Region Index]],Regions_Table[#All],2,0)</f>
        <v>New South Wales</v>
      </c>
      <c r="I6237" t="str">
        <f>VLOOKUP(Sales_Data17[[#This Row],[Delivery Region Index]],Regions_Table[#All],3,0)</f>
        <v>Griffith</v>
      </c>
      <c r="J6237">
        <v>12</v>
      </c>
      <c r="K6237">
        <v>2</v>
      </c>
      <c r="L6237" t="str">
        <f>VLOOKUP(Sales_Data17[[#This Row],[Product Description Index]],Products_Data[#All],2,0)</f>
        <v>Pants</v>
      </c>
      <c r="M6237">
        <v>8</v>
      </c>
      <c r="N6237" s="9">
        <v>326.06666666666666</v>
      </c>
      <c r="O6237" s="9">
        <f>Sales_Data17[[#This Row],[Order Quantity]]*Sales_Data17[[#This Row],[Unit Price]]</f>
        <v>2608.5333333333333</v>
      </c>
      <c r="P6237" s="9">
        <v>247.81066666666663</v>
      </c>
      <c r="Q6237" s="9">
        <f>Sales_Data17[[#This Row],[Line Total]]-(Sales_Data17[[#This Row],[Total Unit Cost]]*Sales_Data17[[#This Row],[Order Quantity]])</f>
        <v>626.04800000000023</v>
      </c>
      <c r="R6237" s="1" t="str">
        <f>TEXT(Sales_Data17[[#This Row],[OrderDate]],"MMM")</f>
        <v>Nov</v>
      </c>
      <c r="S6237" s="1" t="str">
        <f t="shared" si="97"/>
        <v>2015</v>
      </c>
    </row>
    <row r="6238" spans="1:19">
      <c r="A6238" t="s">
        <v>6261</v>
      </c>
      <c r="B6238" s="2">
        <v>42327</v>
      </c>
      <c r="C6238" s="2" t="str">
        <f>VLOOKUP(Sales_Data17[[#This Row],[Customer Name Index]],Customer_Data[#All],2,0)</f>
        <v>Apollo Ltd</v>
      </c>
      <c r="D6238">
        <v>11</v>
      </c>
      <c r="E6238" t="s">
        <v>4</v>
      </c>
      <c r="F6238" t="s">
        <v>8168</v>
      </c>
      <c r="G6238" t="s">
        <v>8026</v>
      </c>
      <c r="H6238" t="str">
        <f>VLOOKUP(Sales_Data17[[#This Row],[Delivery Region Index]],Regions_Table[#All],2,0)</f>
        <v>Queensland</v>
      </c>
      <c r="I6238" t="str">
        <f>VLOOKUP(Sales_Data17[[#This Row],[Delivery Region Index]],Regions_Table[#All],3,0)</f>
        <v>Gladstone</v>
      </c>
      <c r="J6238">
        <v>30</v>
      </c>
      <c r="K6238">
        <v>5</v>
      </c>
      <c r="L6238" t="str">
        <f>VLOOKUP(Sales_Data17[[#This Row],[Product Description Index]],Products_Data[#All],2,0)</f>
        <v>Hats</v>
      </c>
      <c r="M6238">
        <v>6</v>
      </c>
      <c r="N6238" s="9">
        <v>29.777777777777779</v>
      </c>
      <c r="O6238" s="9">
        <f>Sales_Data17[[#This Row],[Order Quantity]]*Sales_Data17[[#This Row],[Unit Price]]</f>
        <v>178.66666666666669</v>
      </c>
      <c r="P6238" s="9">
        <v>17.866666666666664</v>
      </c>
      <c r="Q6238" s="9">
        <f>Sales_Data17[[#This Row],[Line Total]]-(Sales_Data17[[#This Row],[Total Unit Cost]]*Sales_Data17[[#This Row],[Order Quantity]])</f>
        <v>71.466666666666697</v>
      </c>
      <c r="R6238" s="1" t="str">
        <f>TEXT(Sales_Data17[[#This Row],[OrderDate]],"MMM")</f>
        <v>Nov</v>
      </c>
      <c r="S6238" s="1" t="str">
        <f t="shared" si="97"/>
        <v>2015</v>
      </c>
    </row>
    <row r="6239" spans="1:19">
      <c r="A6239" t="s">
        <v>6262</v>
      </c>
      <c r="B6239" s="2">
        <v>42327</v>
      </c>
      <c r="C6239" s="2" t="str">
        <f>VLOOKUP(Sales_Data17[[#This Row],[Customer Name Index]],Customer_Data[#All],2,0)</f>
        <v>Pure Group</v>
      </c>
      <c r="D6239">
        <v>17</v>
      </c>
      <c r="E6239" t="s">
        <v>4</v>
      </c>
      <c r="F6239" t="s">
        <v>8168</v>
      </c>
      <c r="G6239" t="s">
        <v>8025</v>
      </c>
      <c r="H6239" t="str">
        <f>VLOOKUP(Sales_Data17[[#This Row],[Delivery Region Index]],Regions_Table[#All],2,0)</f>
        <v>Victoria</v>
      </c>
      <c r="I6239" t="str">
        <f>VLOOKUP(Sales_Data17[[#This Row],[Delivery Region Index]],Regions_Table[#All],3,0)</f>
        <v>Benalla</v>
      </c>
      <c r="J6239">
        <v>48</v>
      </c>
      <c r="K6239">
        <v>7</v>
      </c>
      <c r="L6239" t="str">
        <f>VLOOKUP(Sales_Data17[[#This Row],[Product Description Index]],Products_Data[#All],2,0)</f>
        <v>Dress Shirts</v>
      </c>
      <c r="M6239">
        <v>9</v>
      </c>
      <c r="N6239" s="9">
        <v>442.20000000000005</v>
      </c>
      <c r="O6239" s="9">
        <f>Sales_Data17[[#This Row],[Order Quantity]]*Sales_Data17[[#This Row],[Unit Price]]</f>
        <v>3979.8</v>
      </c>
      <c r="P6239" s="9">
        <v>349.33800000000002</v>
      </c>
      <c r="Q6239" s="9">
        <f>Sales_Data17[[#This Row],[Line Total]]-(Sales_Data17[[#This Row],[Total Unit Cost]]*Sales_Data17[[#This Row],[Order Quantity]])</f>
        <v>835.75799999999981</v>
      </c>
      <c r="R6239" s="1" t="str">
        <f>TEXT(Sales_Data17[[#This Row],[OrderDate]],"MMM")</f>
        <v>Nov</v>
      </c>
      <c r="S6239" s="1" t="str">
        <f t="shared" si="97"/>
        <v>2015</v>
      </c>
    </row>
    <row r="6240" spans="1:19">
      <c r="A6240" t="s">
        <v>6263</v>
      </c>
      <c r="B6240" s="2">
        <v>42328</v>
      </c>
      <c r="C6240" s="2" t="str">
        <f>VLOOKUP(Sales_Data17[[#This Row],[Customer Name Index]],Customer_Data[#All],2,0)</f>
        <v xml:space="preserve">Ei </v>
      </c>
      <c r="D6240">
        <v>9</v>
      </c>
      <c r="E6240" t="s">
        <v>2</v>
      </c>
      <c r="F6240" t="s">
        <v>8168</v>
      </c>
      <c r="G6240" t="s">
        <v>8027</v>
      </c>
      <c r="H6240" t="str">
        <f>VLOOKUP(Sales_Data17[[#This Row],[Delivery Region Index]],Regions_Table[#All],2,0)</f>
        <v>New South Wales</v>
      </c>
      <c r="I6240" t="str">
        <f>VLOOKUP(Sales_Data17[[#This Row],[Delivery Region Index]],Regions_Table[#All],3,0)</f>
        <v>Wyong</v>
      </c>
      <c r="J6240">
        <v>25</v>
      </c>
      <c r="K6240">
        <v>4</v>
      </c>
      <c r="L6240" t="str">
        <f>VLOOKUP(Sales_Data17[[#This Row],[Product Description Index]],Products_Data[#All],2,0)</f>
        <v>Jeans</v>
      </c>
      <c r="M6240">
        <v>1</v>
      </c>
      <c r="N6240" s="9">
        <v>320.11111111111109</v>
      </c>
      <c r="O6240" s="9">
        <f>Sales_Data17[[#This Row],[Order Quantity]]*Sales_Data17[[#This Row],[Unit Price]]</f>
        <v>320.11111111111109</v>
      </c>
      <c r="P6240" s="9">
        <v>262.49111111111114</v>
      </c>
      <c r="Q6240" s="9">
        <f>Sales_Data17[[#This Row],[Line Total]]-(Sales_Data17[[#This Row],[Total Unit Cost]]*Sales_Data17[[#This Row],[Order Quantity]])</f>
        <v>57.619999999999948</v>
      </c>
      <c r="R6240" s="1" t="str">
        <f>TEXT(Sales_Data17[[#This Row],[OrderDate]],"MMM")</f>
        <v>Nov</v>
      </c>
      <c r="S6240" s="1" t="str">
        <f t="shared" si="97"/>
        <v>2015</v>
      </c>
    </row>
    <row r="6241" spans="1:19">
      <c r="A6241" t="s">
        <v>6264</v>
      </c>
      <c r="B6241" s="2">
        <v>42328</v>
      </c>
      <c r="C6241" s="2" t="str">
        <f>VLOOKUP(Sales_Data17[[#This Row],[Customer Name Index]],Customer_Data[#All],2,0)</f>
        <v>21st Ltd</v>
      </c>
      <c r="D6241">
        <v>10</v>
      </c>
      <c r="E6241" t="s">
        <v>2</v>
      </c>
      <c r="F6241" t="s">
        <v>8168</v>
      </c>
      <c r="G6241" t="s">
        <v>8027</v>
      </c>
      <c r="H6241" t="str">
        <f>VLOOKUP(Sales_Data17[[#This Row],[Delivery Region Index]],Regions_Table[#All],2,0)</f>
        <v>Queensland</v>
      </c>
      <c r="I6241" t="str">
        <f>VLOOKUP(Sales_Data17[[#This Row],[Delivery Region Index]],Regions_Table[#All],3,0)</f>
        <v>Bundaberg</v>
      </c>
      <c r="J6241">
        <v>27</v>
      </c>
      <c r="K6241">
        <v>4</v>
      </c>
      <c r="L6241" t="str">
        <f>VLOOKUP(Sales_Data17[[#This Row],[Product Description Index]],Products_Data[#All],2,0)</f>
        <v>Jeans</v>
      </c>
      <c r="M6241">
        <v>5</v>
      </c>
      <c r="N6241" s="9">
        <v>28.288888888888888</v>
      </c>
      <c r="O6241" s="9">
        <f>Sales_Data17[[#This Row],[Order Quantity]]*Sales_Data17[[#This Row],[Unit Price]]</f>
        <v>141.44444444444443</v>
      </c>
      <c r="P6241" s="9">
        <v>16.690444444444445</v>
      </c>
      <c r="Q6241" s="9">
        <f>Sales_Data17[[#This Row],[Line Total]]-(Sales_Data17[[#This Row],[Total Unit Cost]]*Sales_Data17[[#This Row],[Order Quantity]])</f>
        <v>57.99222222222221</v>
      </c>
      <c r="R6241" s="1" t="str">
        <f>TEXT(Sales_Data17[[#This Row],[OrderDate]],"MMM")</f>
        <v>Nov</v>
      </c>
      <c r="S6241" s="1" t="str">
        <f t="shared" si="97"/>
        <v>2015</v>
      </c>
    </row>
    <row r="6242" spans="1:19">
      <c r="A6242" t="s">
        <v>6265</v>
      </c>
      <c r="B6242" s="2">
        <v>42328</v>
      </c>
      <c r="C6242" s="2" t="str">
        <f>VLOOKUP(Sales_Data17[[#This Row],[Customer Name Index]],Customer_Data[#All],2,0)</f>
        <v>Medsep Group</v>
      </c>
      <c r="D6242">
        <v>8</v>
      </c>
      <c r="E6242" t="s">
        <v>3</v>
      </c>
      <c r="F6242" t="s">
        <v>8168</v>
      </c>
      <c r="G6242" t="s">
        <v>8027</v>
      </c>
      <c r="H6242" t="str">
        <f>VLOOKUP(Sales_Data17[[#This Row],[Delivery Region Index]],Regions_Table[#All],2,0)</f>
        <v>New South Wales</v>
      </c>
      <c r="I6242" t="str">
        <f>VLOOKUP(Sales_Data17[[#This Row],[Delivery Region Index]],Regions_Table[#All],3,0)</f>
        <v>Wagga Wagga</v>
      </c>
      <c r="J6242">
        <v>23</v>
      </c>
      <c r="K6242">
        <v>4</v>
      </c>
      <c r="L6242" t="str">
        <f>VLOOKUP(Sales_Data17[[#This Row],[Product Description Index]],Products_Data[#All],2,0)</f>
        <v>Jeans</v>
      </c>
      <c r="M6242">
        <v>8</v>
      </c>
      <c r="N6242" s="9">
        <v>436.24444444444447</v>
      </c>
      <c r="O6242" s="9">
        <f>Sales_Data17[[#This Row],[Order Quantity]]*Sales_Data17[[#This Row],[Unit Price]]</f>
        <v>3489.9555555555557</v>
      </c>
      <c r="P6242" s="9">
        <v>314.096</v>
      </c>
      <c r="Q6242" s="9">
        <f>Sales_Data17[[#This Row],[Line Total]]-(Sales_Data17[[#This Row],[Total Unit Cost]]*Sales_Data17[[#This Row],[Order Quantity]])</f>
        <v>977.18755555555572</v>
      </c>
      <c r="R6242" s="1" t="str">
        <f>TEXT(Sales_Data17[[#This Row],[OrderDate]],"MMM")</f>
        <v>Nov</v>
      </c>
      <c r="S6242" s="1" t="str">
        <f t="shared" si="97"/>
        <v>2015</v>
      </c>
    </row>
    <row r="6243" spans="1:19">
      <c r="A6243" t="s">
        <v>6266</v>
      </c>
      <c r="B6243" s="2">
        <v>42328</v>
      </c>
      <c r="C6243" s="2" t="str">
        <f>VLOOKUP(Sales_Data17[[#This Row],[Customer Name Index]],Customer_Data[#All],2,0)</f>
        <v xml:space="preserve">Ei </v>
      </c>
      <c r="D6243">
        <v>9</v>
      </c>
      <c r="E6243" t="s">
        <v>4</v>
      </c>
      <c r="F6243" t="s">
        <v>8168</v>
      </c>
      <c r="G6243" t="s">
        <v>8027</v>
      </c>
      <c r="H6243" t="str">
        <f>VLOOKUP(Sales_Data17[[#This Row],[Delivery Region Index]],Regions_Table[#All],2,0)</f>
        <v>New South Wales</v>
      </c>
      <c r="I6243" t="str">
        <f>VLOOKUP(Sales_Data17[[#This Row],[Delivery Region Index]],Regions_Table[#All],3,0)</f>
        <v>Wyong</v>
      </c>
      <c r="J6243">
        <v>25</v>
      </c>
      <c r="K6243">
        <v>4</v>
      </c>
      <c r="L6243" t="str">
        <f>VLOOKUP(Sales_Data17[[#This Row],[Product Description Index]],Products_Data[#All],2,0)</f>
        <v>Jeans</v>
      </c>
      <c r="M6243">
        <v>8</v>
      </c>
      <c r="N6243" s="9">
        <v>291.82222222222225</v>
      </c>
      <c r="O6243" s="9">
        <f>Sales_Data17[[#This Row],[Order Quantity]]*Sales_Data17[[#This Row],[Unit Price]]</f>
        <v>2334.577777777778</v>
      </c>
      <c r="P6243" s="9">
        <v>210.11199999999999</v>
      </c>
      <c r="Q6243" s="9">
        <f>Sales_Data17[[#This Row],[Line Total]]-(Sales_Data17[[#This Row],[Total Unit Cost]]*Sales_Data17[[#This Row],[Order Quantity]])</f>
        <v>653.68177777777805</v>
      </c>
      <c r="R6243" s="1" t="str">
        <f>TEXT(Sales_Data17[[#This Row],[OrderDate]],"MMM")</f>
        <v>Nov</v>
      </c>
      <c r="S6243" s="1" t="str">
        <f t="shared" si="97"/>
        <v>2015</v>
      </c>
    </row>
    <row r="6244" spans="1:19">
      <c r="A6244" t="s">
        <v>6267</v>
      </c>
      <c r="B6244" s="2">
        <v>42328</v>
      </c>
      <c r="C6244" s="2" t="str">
        <f>VLOOKUP(Sales_Data17[[#This Row],[Customer Name Index]],Customer_Data[#All],2,0)</f>
        <v>Elorac, Corp</v>
      </c>
      <c r="D6244">
        <v>3</v>
      </c>
      <c r="E6244" t="s">
        <v>2</v>
      </c>
      <c r="F6244" t="s">
        <v>8168</v>
      </c>
      <c r="G6244" t="s">
        <v>8027</v>
      </c>
      <c r="H6244" t="str">
        <f>VLOOKUP(Sales_Data17[[#This Row],[Delivery Region Index]],Regions_Table[#All],2,0)</f>
        <v>New South Wales</v>
      </c>
      <c r="I6244" t="str">
        <f>VLOOKUP(Sales_Data17[[#This Row],[Delivery Region Index]],Regions_Table[#All],3,0)</f>
        <v>Dubbo</v>
      </c>
      <c r="J6244">
        <v>8</v>
      </c>
      <c r="K6244">
        <v>2</v>
      </c>
      <c r="L6244" t="str">
        <f>VLOOKUP(Sales_Data17[[#This Row],[Product Description Index]],Products_Data[#All],2,0)</f>
        <v>Pants</v>
      </c>
      <c r="M6244">
        <v>1</v>
      </c>
      <c r="N6244" s="9">
        <v>207.7</v>
      </c>
      <c r="O6244" s="9">
        <f>Sales_Data17[[#This Row],[Order Quantity]]*Sales_Data17[[#This Row],[Unit Price]]</f>
        <v>207.7</v>
      </c>
      <c r="P6244" s="9">
        <v>141.23599999999999</v>
      </c>
      <c r="Q6244" s="9">
        <f>Sales_Data17[[#This Row],[Line Total]]-(Sales_Data17[[#This Row],[Total Unit Cost]]*Sales_Data17[[#This Row],[Order Quantity]])</f>
        <v>66.463999999999999</v>
      </c>
      <c r="R6244" s="1" t="str">
        <f>TEXT(Sales_Data17[[#This Row],[OrderDate]],"MMM")</f>
        <v>Nov</v>
      </c>
      <c r="S6244" s="1" t="str">
        <f t="shared" si="97"/>
        <v>2015</v>
      </c>
    </row>
    <row r="6245" spans="1:19">
      <c r="A6245" t="s">
        <v>6268</v>
      </c>
      <c r="B6245" s="2">
        <v>42328</v>
      </c>
      <c r="C6245" s="2" t="str">
        <f>VLOOKUP(Sales_Data17[[#This Row],[Customer Name Index]],Customer_Data[#All],2,0)</f>
        <v xml:space="preserve">WakeFern </v>
      </c>
      <c r="D6245">
        <v>2</v>
      </c>
      <c r="E6245" t="s">
        <v>2</v>
      </c>
      <c r="F6245" t="s">
        <v>8168</v>
      </c>
      <c r="G6245" t="s">
        <v>8027</v>
      </c>
      <c r="H6245" t="str">
        <f>VLOOKUP(Sales_Data17[[#This Row],[Delivery Region Index]],Regions_Table[#All],2,0)</f>
        <v>New South Wales</v>
      </c>
      <c r="I6245" t="str">
        <f>VLOOKUP(Sales_Data17[[#This Row],[Delivery Region Index]],Regions_Table[#All],3,0)</f>
        <v>Bathurst</v>
      </c>
      <c r="J6245">
        <v>4</v>
      </c>
      <c r="K6245">
        <v>1</v>
      </c>
      <c r="L6245" t="str">
        <f>VLOOKUP(Sales_Data17[[#This Row],[Product Description Index]],Products_Data[#All],2,0)</f>
        <v>Shirts</v>
      </c>
      <c r="M6245">
        <v>8</v>
      </c>
      <c r="N6245" s="9">
        <v>279.91111111111115</v>
      </c>
      <c r="O6245" s="9">
        <f>Sales_Data17[[#This Row],[Order Quantity]]*Sales_Data17[[#This Row],[Unit Price]]</f>
        <v>2239.2888888888892</v>
      </c>
      <c r="P6245" s="9">
        <v>221.1297777777778</v>
      </c>
      <c r="Q6245" s="9">
        <f>Sales_Data17[[#This Row],[Line Total]]-(Sales_Data17[[#This Row],[Total Unit Cost]]*Sales_Data17[[#This Row],[Order Quantity]])</f>
        <v>470.2506666666668</v>
      </c>
      <c r="R6245" s="1" t="str">
        <f>TEXT(Sales_Data17[[#This Row],[OrderDate]],"MMM")</f>
        <v>Nov</v>
      </c>
      <c r="S6245" s="1" t="str">
        <f t="shared" si="97"/>
        <v>2015</v>
      </c>
    </row>
    <row r="6246" spans="1:19">
      <c r="A6246" t="s">
        <v>6269</v>
      </c>
      <c r="B6246" s="2">
        <v>42328</v>
      </c>
      <c r="C6246" s="2" t="str">
        <f>VLOOKUP(Sales_Data17[[#This Row],[Customer Name Index]],Customer_Data[#All],2,0)</f>
        <v>Rochester Ltd</v>
      </c>
      <c r="D6246">
        <v>15</v>
      </c>
      <c r="E6246" t="s">
        <v>3</v>
      </c>
      <c r="F6246" t="s">
        <v>8168</v>
      </c>
      <c r="G6246" t="s">
        <v>8025</v>
      </c>
      <c r="H6246" t="str">
        <f>VLOOKUP(Sales_Data17[[#This Row],[Delivery Region Index]],Regions_Table[#All],2,0)</f>
        <v>Queensland</v>
      </c>
      <c r="I6246" t="str">
        <f>VLOOKUP(Sales_Data17[[#This Row],[Delivery Region Index]],Regions_Table[#All],3,0)</f>
        <v>Sunshine Coast</v>
      </c>
      <c r="J6246">
        <v>42</v>
      </c>
      <c r="K6246">
        <v>6</v>
      </c>
      <c r="L6246" t="str">
        <f>VLOOKUP(Sales_Data17[[#This Row],[Product Description Index]],Products_Data[#All],2,0)</f>
        <v>Socks</v>
      </c>
      <c r="M6246">
        <v>5</v>
      </c>
      <c r="N6246" s="9">
        <v>119.11111111111111</v>
      </c>
      <c r="O6246" s="9">
        <f>Sales_Data17[[#This Row],[Order Quantity]]*Sales_Data17[[#This Row],[Unit Price]]</f>
        <v>595.55555555555554</v>
      </c>
      <c r="P6246" s="9">
        <v>55.982222222222219</v>
      </c>
      <c r="Q6246" s="9">
        <f>Sales_Data17[[#This Row],[Line Total]]-(Sales_Data17[[#This Row],[Total Unit Cost]]*Sales_Data17[[#This Row],[Order Quantity]])</f>
        <v>315.64444444444445</v>
      </c>
      <c r="R6246" s="1" t="str">
        <f>TEXT(Sales_Data17[[#This Row],[OrderDate]],"MMM")</f>
        <v>Nov</v>
      </c>
      <c r="S6246" s="1" t="str">
        <f t="shared" si="97"/>
        <v>2015</v>
      </c>
    </row>
    <row r="6247" spans="1:19">
      <c r="A6247" t="s">
        <v>6270</v>
      </c>
      <c r="B6247" s="2">
        <v>42329</v>
      </c>
      <c r="C6247" s="2" t="str">
        <f>VLOOKUP(Sales_Data17[[#This Row],[Customer Name Index]],Customer_Data[#All],2,0)</f>
        <v>PEDIFIX, Corp</v>
      </c>
      <c r="D6247">
        <v>6</v>
      </c>
      <c r="E6247" t="s">
        <v>3</v>
      </c>
      <c r="F6247" t="s">
        <v>8168</v>
      </c>
      <c r="G6247" t="s">
        <v>8027</v>
      </c>
      <c r="H6247" t="str">
        <f>VLOOKUP(Sales_Data17[[#This Row],[Delivery Region Index]],Regions_Table[#All],2,0)</f>
        <v>New South Wales</v>
      </c>
      <c r="I6247" t="str">
        <f>VLOOKUP(Sales_Data17[[#This Row],[Delivery Region Index]],Regions_Table[#All],3,0)</f>
        <v>Orange</v>
      </c>
      <c r="J6247">
        <v>18</v>
      </c>
      <c r="K6247">
        <v>3</v>
      </c>
      <c r="L6247" t="str">
        <f>VLOOKUP(Sales_Data17[[#This Row],[Product Description Index]],Products_Data[#All],2,0)</f>
        <v>Sunglasses</v>
      </c>
      <c r="M6247">
        <v>8</v>
      </c>
      <c r="N6247" s="9">
        <v>131.76666666666668</v>
      </c>
      <c r="O6247" s="9">
        <f>Sales_Data17[[#This Row],[Order Quantity]]*Sales_Data17[[#This Row],[Unit Price]]</f>
        <v>1054.1333333333334</v>
      </c>
      <c r="P6247" s="9">
        <v>71.154000000000011</v>
      </c>
      <c r="Q6247" s="9">
        <f>Sales_Data17[[#This Row],[Line Total]]-(Sales_Data17[[#This Row],[Total Unit Cost]]*Sales_Data17[[#This Row],[Order Quantity]])</f>
        <v>484.90133333333335</v>
      </c>
      <c r="R6247" s="1" t="str">
        <f>TEXT(Sales_Data17[[#This Row],[OrderDate]],"MMM")</f>
        <v>Nov</v>
      </c>
      <c r="S6247" s="1" t="str">
        <f t="shared" si="97"/>
        <v>2015</v>
      </c>
    </row>
    <row r="6248" spans="1:19">
      <c r="A6248" t="s">
        <v>6271</v>
      </c>
      <c r="B6248" s="2">
        <v>42329</v>
      </c>
      <c r="C6248" s="2" t="str">
        <f>VLOOKUP(Sales_Data17[[#This Row],[Customer Name Index]],Customer_Data[#All],2,0)</f>
        <v>Elorac, Corp</v>
      </c>
      <c r="D6248">
        <v>3</v>
      </c>
      <c r="E6248" t="s">
        <v>3</v>
      </c>
      <c r="F6248" t="s">
        <v>8168</v>
      </c>
      <c r="G6248" t="s">
        <v>8027</v>
      </c>
      <c r="H6248" t="str">
        <f>VLOOKUP(Sales_Data17[[#This Row],[Delivery Region Index]],Regions_Table[#All],2,0)</f>
        <v>New South Wales</v>
      </c>
      <c r="I6248" t="str">
        <f>VLOOKUP(Sales_Data17[[#This Row],[Delivery Region Index]],Regions_Table[#All],3,0)</f>
        <v>Coffs Harbour</v>
      </c>
      <c r="J6248">
        <v>7</v>
      </c>
      <c r="K6248">
        <v>1</v>
      </c>
      <c r="L6248" t="str">
        <f>VLOOKUP(Sales_Data17[[#This Row],[Product Description Index]],Products_Data[#All],2,0)</f>
        <v>Shirts</v>
      </c>
      <c r="M6248">
        <v>6</v>
      </c>
      <c r="N6248" s="9">
        <v>125.06666666666668</v>
      </c>
      <c r="O6248" s="9">
        <f>Sales_Data17[[#This Row],[Order Quantity]]*Sales_Data17[[#This Row],[Unit Price]]</f>
        <v>750.40000000000009</v>
      </c>
      <c r="P6248" s="9">
        <v>58.781333333333336</v>
      </c>
      <c r="Q6248" s="9">
        <f>Sales_Data17[[#This Row],[Line Total]]-(Sales_Data17[[#This Row],[Total Unit Cost]]*Sales_Data17[[#This Row],[Order Quantity]])</f>
        <v>397.7120000000001</v>
      </c>
      <c r="R6248" s="1" t="str">
        <f>TEXT(Sales_Data17[[#This Row],[OrderDate]],"MMM")</f>
        <v>Nov</v>
      </c>
      <c r="S6248" s="1" t="str">
        <f t="shared" si="97"/>
        <v>2015</v>
      </c>
    </row>
    <row r="6249" spans="1:19">
      <c r="A6249" t="s">
        <v>6272</v>
      </c>
      <c r="B6249" s="2">
        <v>42329</v>
      </c>
      <c r="C6249" s="2" t="str">
        <f>VLOOKUP(Sales_Data17[[#This Row],[Customer Name Index]],Customer_Data[#All],2,0)</f>
        <v>Apollo Ltd</v>
      </c>
      <c r="D6249">
        <v>11</v>
      </c>
      <c r="E6249" t="s">
        <v>4</v>
      </c>
      <c r="F6249" t="s">
        <v>8168</v>
      </c>
      <c r="G6249" t="s">
        <v>8026</v>
      </c>
      <c r="H6249" t="str">
        <f>VLOOKUP(Sales_Data17[[#This Row],[Delivery Region Index]],Regions_Table[#All],2,0)</f>
        <v>Queensland</v>
      </c>
      <c r="I6249" t="str">
        <f>VLOOKUP(Sales_Data17[[#This Row],[Delivery Region Index]],Regions_Table[#All],3,0)</f>
        <v>Gladstone</v>
      </c>
      <c r="J6249">
        <v>30</v>
      </c>
      <c r="K6249">
        <v>5</v>
      </c>
      <c r="L6249" t="str">
        <f>VLOOKUP(Sales_Data17[[#This Row],[Product Description Index]],Products_Data[#All],2,0)</f>
        <v>Hats</v>
      </c>
      <c r="M6249">
        <v>3</v>
      </c>
      <c r="N6249" s="9">
        <v>442.20000000000005</v>
      </c>
      <c r="O6249" s="9">
        <f>Sales_Data17[[#This Row],[Order Quantity]]*Sales_Data17[[#This Row],[Unit Price]]</f>
        <v>1326.6000000000001</v>
      </c>
      <c r="P6249" s="9">
        <v>269.74199999999996</v>
      </c>
      <c r="Q6249" s="9">
        <f>Sales_Data17[[#This Row],[Line Total]]-(Sales_Data17[[#This Row],[Total Unit Cost]]*Sales_Data17[[#This Row],[Order Quantity]])</f>
        <v>517.37400000000025</v>
      </c>
      <c r="R6249" s="1" t="str">
        <f>TEXT(Sales_Data17[[#This Row],[OrderDate]],"MMM")</f>
        <v>Nov</v>
      </c>
      <c r="S6249" s="1" t="str">
        <f t="shared" si="97"/>
        <v>2015</v>
      </c>
    </row>
    <row r="6250" spans="1:19">
      <c r="A6250" t="s">
        <v>6273</v>
      </c>
      <c r="B6250" s="2">
        <v>42330</v>
      </c>
      <c r="C6250" s="2" t="str">
        <f>VLOOKUP(Sales_Data17[[#This Row],[Customer Name Index]],Customer_Data[#All],2,0)</f>
        <v>Apollo Ltd</v>
      </c>
      <c r="D6250">
        <v>11</v>
      </c>
      <c r="E6250" t="s">
        <v>4</v>
      </c>
      <c r="F6250" t="s">
        <v>8168</v>
      </c>
      <c r="G6250" t="s">
        <v>8026</v>
      </c>
      <c r="H6250" t="str">
        <f>VLOOKUP(Sales_Data17[[#This Row],[Delivery Region Index]],Regions_Table[#All],2,0)</f>
        <v>Queensland</v>
      </c>
      <c r="I6250" t="str">
        <f>VLOOKUP(Sales_Data17[[#This Row],[Delivery Region Index]],Regions_Table[#All],3,0)</f>
        <v>Gympie</v>
      </c>
      <c r="J6250">
        <v>32</v>
      </c>
      <c r="K6250">
        <v>5</v>
      </c>
      <c r="L6250" t="str">
        <f>VLOOKUP(Sales_Data17[[#This Row],[Product Description Index]],Products_Data[#All],2,0)</f>
        <v>Hats</v>
      </c>
      <c r="M6250">
        <v>7</v>
      </c>
      <c r="N6250" s="9">
        <v>89.333333333333329</v>
      </c>
      <c r="O6250" s="9">
        <f>Sales_Data17[[#This Row],[Order Quantity]]*Sales_Data17[[#This Row],[Unit Price]]</f>
        <v>625.33333333333326</v>
      </c>
      <c r="P6250" s="9">
        <v>36.626666666666665</v>
      </c>
      <c r="Q6250" s="9">
        <f>Sales_Data17[[#This Row],[Line Total]]-(Sales_Data17[[#This Row],[Total Unit Cost]]*Sales_Data17[[#This Row],[Order Quantity]])</f>
        <v>368.9466666666666</v>
      </c>
      <c r="R6250" s="1" t="str">
        <f>TEXT(Sales_Data17[[#This Row],[OrderDate]],"MMM")</f>
        <v>Nov</v>
      </c>
      <c r="S6250" s="1" t="str">
        <f t="shared" si="97"/>
        <v>2015</v>
      </c>
    </row>
    <row r="6251" spans="1:19">
      <c r="A6251" t="s">
        <v>6274</v>
      </c>
      <c r="B6251" s="2">
        <v>42330</v>
      </c>
      <c r="C6251" s="2" t="str">
        <f>VLOOKUP(Sales_Data17[[#This Row],[Customer Name Index]],Customer_Data[#All],2,0)</f>
        <v xml:space="preserve">Linde </v>
      </c>
      <c r="D6251">
        <v>14</v>
      </c>
      <c r="E6251" t="s">
        <v>4</v>
      </c>
      <c r="F6251" t="s">
        <v>8168</v>
      </c>
      <c r="G6251" t="s">
        <v>8026</v>
      </c>
      <c r="H6251" t="str">
        <f>VLOOKUP(Sales_Data17[[#This Row],[Delivery Region Index]],Regions_Table[#All],2,0)</f>
        <v>Queensland</v>
      </c>
      <c r="I6251" t="str">
        <f>VLOOKUP(Sales_Data17[[#This Row],[Delivery Region Index]],Regions_Table[#All],3,0)</f>
        <v>Mount Isa</v>
      </c>
      <c r="J6251">
        <v>38</v>
      </c>
      <c r="K6251">
        <v>6</v>
      </c>
      <c r="L6251" t="str">
        <f>VLOOKUP(Sales_Data17[[#This Row],[Product Description Index]],Products_Data[#All],2,0)</f>
        <v>Socks</v>
      </c>
      <c r="M6251">
        <v>4</v>
      </c>
      <c r="N6251" s="9">
        <v>106.45555555555556</v>
      </c>
      <c r="O6251" s="9">
        <f>Sales_Data17[[#This Row],[Order Quantity]]*Sales_Data17[[#This Row],[Unit Price]]</f>
        <v>425.82222222222225</v>
      </c>
      <c r="P6251" s="9">
        <v>45.775888888888886</v>
      </c>
      <c r="Q6251" s="9">
        <f>Sales_Data17[[#This Row],[Line Total]]-(Sales_Data17[[#This Row],[Total Unit Cost]]*Sales_Data17[[#This Row],[Order Quantity]])</f>
        <v>242.71866666666671</v>
      </c>
      <c r="R6251" s="1" t="str">
        <f>TEXT(Sales_Data17[[#This Row],[OrderDate]],"MMM")</f>
        <v>Nov</v>
      </c>
      <c r="S6251" s="1" t="str">
        <f t="shared" si="97"/>
        <v>2015</v>
      </c>
    </row>
    <row r="6252" spans="1:19">
      <c r="A6252" t="s">
        <v>6275</v>
      </c>
      <c r="B6252" s="2">
        <v>42330</v>
      </c>
      <c r="C6252" s="2" t="str">
        <f>VLOOKUP(Sales_Data17[[#This Row],[Customer Name Index]],Customer_Data[#All],2,0)</f>
        <v>Pure Group</v>
      </c>
      <c r="D6252">
        <v>17</v>
      </c>
      <c r="E6252" t="s">
        <v>2</v>
      </c>
      <c r="F6252" t="s">
        <v>8168</v>
      </c>
      <c r="G6252" t="s">
        <v>8025</v>
      </c>
      <c r="H6252" t="str">
        <f>VLOOKUP(Sales_Data17[[#This Row],[Delivery Region Index]],Regions_Table[#All],2,0)</f>
        <v>Victoria</v>
      </c>
      <c r="I6252" t="str">
        <f>VLOOKUP(Sales_Data17[[#This Row],[Delivery Region Index]],Regions_Table[#All],3,0)</f>
        <v>Ballarat</v>
      </c>
      <c r="J6252">
        <v>49</v>
      </c>
      <c r="K6252">
        <v>7</v>
      </c>
      <c r="L6252" t="str">
        <f>VLOOKUP(Sales_Data17[[#This Row],[Product Description Index]],Products_Data[#All],2,0)</f>
        <v>Dress Shirts</v>
      </c>
      <c r="M6252">
        <v>7</v>
      </c>
      <c r="N6252" s="9">
        <v>297.77777777777777</v>
      </c>
      <c r="O6252" s="9">
        <f>Sales_Data17[[#This Row],[Order Quantity]]*Sales_Data17[[#This Row],[Unit Price]]</f>
        <v>2084.4444444444443</v>
      </c>
      <c r="P6252" s="9">
        <v>139.95555555555555</v>
      </c>
      <c r="Q6252" s="9">
        <f>Sales_Data17[[#This Row],[Line Total]]-(Sales_Data17[[#This Row],[Total Unit Cost]]*Sales_Data17[[#This Row],[Order Quantity]])</f>
        <v>1104.7555555555555</v>
      </c>
      <c r="R6252" s="1" t="str">
        <f>TEXT(Sales_Data17[[#This Row],[OrderDate]],"MMM")</f>
        <v>Nov</v>
      </c>
      <c r="S6252" s="1" t="str">
        <f t="shared" si="97"/>
        <v>2015</v>
      </c>
    </row>
    <row r="6253" spans="1:19">
      <c r="A6253" t="s">
        <v>6276</v>
      </c>
      <c r="B6253" s="2">
        <v>42330</v>
      </c>
      <c r="C6253" s="2" t="str">
        <f>VLOOKUP(Sales_Data17[[#This Row],[Customer Name Index]],Customer_Data[#All],2,0)</f>
        <v>Elorac, Corp</v>
      </c>
      <c r="D6253">
        <v>3</v>
      </c>
      <c r="E6253" t="s">
        <v>4</v>
      </c>
      <c r="F6253" t="s">
        <v>8168</v>
      </c>
      <c r="G6253" t="s">
        <v>8027</v>
      </c>
      <c r="H6253" t="str">
        <f>VLOOKUP(Sales_Data17[[#This Row],[Delivery Region Index]],Regions_Table[#All],2,0)</f>
        <v>New South Wales</v>
      </c>
      <c r="I6253" t="str">
        <f>VLOOKUP(Sales_Data17[[#This Row],[Delivery Region Index]],Regions_Table[#All],3,0)</f>
        <v>Gosford</v>
      </c>
      <c r="J6253">
        <v>9</v>
      </c>
      <c r="K6253">
        <v>2</v>
      </c>
      <c r="L6253" t="str">
        <f>VLOOKUP(Sales_Data17[[#This Row],[Product Description Index]],Products_Data[#All],2,0)</f>
        <v>Pants</v>
      </c>
      <c r="M6253">
        <v>6</v>
      </c>
      <c r="N6253" s="9">
        <v>219.61111111111111</v>
      </c>
      <c r="O6253" s="9">
        <f>Sales_Data17[[#This Row],[Order Quantity]]*Sales_Data17[[#This Row],[Unit Price]]</f>
        <v>1317.6666666666667</v>
      </c>
      <c r="P6253" s="9">
        <v>177.88500000000002</v>
      </c>
      <c r="Q6253" s="9">
        <f>Sales_Data17[[#This Row],[Line Total]]-(Sales_Data17[[#This Row],[Total Unit Cost]]*Sales_Data17[[#This Row],[Order Quantity]])</f>
        <v>250.35666666666657</v>
      </c>
      <c r="R6253" s="1" t="str">
        <f>TEXT(Sales_Data17[[#This Row],[OrderDate]],"MMM")</f>
        <v>Nov</v>
      </c>
      <c r="S6253" s="1" t="str">
        <f t="shared" si="97"/>
        <v>2015</v>
      </c>
    </row>
    <row r="6254" spans="1:19">
      <c r="A6254" t="s">
        <v>6277</v>
      </c>
      <c r="B6254" s="2">
        <v>42330</v>
      </c>
      <c r="C6254" s="2" t="str">
        <f>VLOOKUP(Sales_Data17[[#This Row],[Customer Name Index]],Customer_Data[#All],2,0)</f>
        <v>Medsep Group</v>
      </c>
      <c r="D6254">
        <v>8</v>
      </c>
      <c r="E6254" t="s">
        <v>4</v>
      </c>
      <c r="F6254" t="s">
        <v>8168</v>
      </c>
      <c r="G6254" t="s">
        <v>8027</v>
      </c>
      <c r="H6254" t="str">
        <f>VLOOKUP(Sales_Data17[[#This Row],[Delivery Region Index]],Regions_Table[#All],2,0)</f>
        <v>New South Wales</v>
      </c>
      <c r="I6254" t="str">
        <f>VLOOKUP(Sales_Data17[[#This Row],[Delivery Region Index]],Regions_Table[#All],3,0)</f>
        <v>Tweed Heads</v>
      </c>
      <c r="J6254">
        <v>22</v>
      </c>
      <c r="K6254">
        <v>3</v>
      </c>
      <c r="L6254" t="str">
        <f>VLOOKUP(Sales_Data17[[#This Row],[Product Description Index]],Products_Data[#All],2,0)</f>
        <v>Sunglasses</v>
      </c>
      <c r="M6254">
        <v>1</v>
      </c>
      <c r="N6254" s="9">
        <v>115.38888888888889</v>
      </c>
      <c r="O6254" s="9">
        <f>Sales_Data17[[#This Row],[Order Quantity]]*Sales_Data17[[#This Row],[Unit Price]]</f>
        <v>115.38888888888889</v>
      </c>
      <c r="P6254" s="9">
        <v>72.694999999999993</v>
      </c>
      <c r="Q6254" s="9">
        <f>Sales_Data17[[#This Row],[Line Total]]-(Sales_Data17[[#This Row],[Total Unit Cost]]*Sales_Data17[[#This Row],[Order Quantity]])</f>
        <v>42.693888888888893</v>
      </c>
      <c r="R6254" s="1" t="str">
        <f>TEXT(Sales_Data17[[#This Row],[OrderDate]],"MMM")</f>
        <v>Nov</v>
      </c>
      <c r="S6254" s="1" t="str">
        <f t="shared" si="97"/>
        <v>2015</v>
      </c>
    </row>
    <row r="6255" spans="1:19">
      <c r="A6255" t="s">
        <v>6278</v>
      </c>
      <c r="B6255" s="2">
        <v>42330</v>
      </c>
      <c r="C6255" s="2" t="str">
        <f>VLOOKUP(Sales_Data17[[#This Row],[Customer Name Index]],Customer_Data[#All],2,0)</f>
        <v>Procter Corp</v>
      </c>
      <c r="D6255">
        <v>5</v>
      </c>
      <c r="E6255" t="s">
        <v>4</v>
      </c>
      <c r="F6255" t="s">
        <v>8168</v>
      </c>
      <c r="G6255" t="s">
        <v>8027</v>
      </c>
      <c r="H6255" t="str">
        <f>VLOOKUP(Sales_Data17[[#This Row],[Delivery Region Index]],Regions_Table[#All],2,0)</f>
        <v>New South Wales</v>
      </c>
      <c r="I6255" t="str">
        <f>VLOOKUP(Sales_Data17[[#This Row],[Delivery Region Index]],Regions_Table[#All],3,0)</f>
        <v>Lismore</v>
      </c>
      <c r="J6255">
        <v>14</v>
      </c>
      <c r="K6255">
        <v>2</v>
      </c>
      <c r="L6255" t="str">
        <f>VLOOKUP(Sales_Data17[[#This Row],[Product Description Index]],Products_Data[#All],2,0)</f>
        <v>Pants</v>
      </c>
      <c r="M6255">
        <v>7</v>
      </c>
      <c r="N6255" s="9">
        <v>284.37777777777779</v>
      </c>
      <c r="O6255" s="9">
        <f>Sales_Data17[[#This Row],[Order Quantity]]*Sales_Data17[[#This Row],[Unit Price]]</f>
        <v>1990.6444444444446</v>
      </c>
      <c r="P6255" s="9">
        <v>164.93911111111112</v>
      </c>
      <c r="Q6255" s="9">
        <f>Sales_Data17[[#This Row],[Line Total]]-(Sales_Data17[[#This Row],[Total Unit Cost]]*Sales_Data17[[#This Row],[Order Quantity]])</f>
        <v>836.07066666666674</v>
      </c>
      <c r="R6255" s="1" t="str">
        <f>TEXT(Sales_Data17[[#This Row],[OrderDate]],"MMM")</f>
        <v>Nov</v>
      </c>
      <c r="S6255" s="1" t="str">
        <f t="shared" si="97"/>
        <v>2015</v>
      </c>
    </row>
    <row r="6256" spans="1:19">
      <c r="A6256" t="s">
        <v>6279</v>
      </c>
      <c r="B6256" s="2">
        <v>42331</v>
      </c>
      <c r="C6256" s="2" t="str">
        <f>VLOOKUP(Sales_Data17[[#This Row],[Customer Name Index]],Customer_Data[#All],2,0)</f>
        <v>Elorac, Corp</v>
      </c>
      <c r="D6256">
        <v>3</v>
      </c>
      <c r="E6256" t="s">
        <v>4</v>
      </c>
      <c r="F6256" t="s">
        <v>8168</v>
      </c>
      <c r="G6256" t="s">
        <v>8027</v>
      </c>
      <c r="H6256" t="str">
        <f>VLOOKUP(Sales_Data17[[#This Row],[Delivery Region Index]],Regions_Table[#All],2,0)</f>
        <v>New South Wales</v>
      </c>
      <c r="I6256" t="str">
        <f>VLOOKUP(Sales_Data17[[#This Row],[Delivery Region Index]],Regions_Table[#All],3,0)</f>
        <v>Dubbo</v>
      </c>
      <c r="J6256">
        <v>8</v>
      </c>
      <c r="K6256">
        <v>1</v>
      </c>
      <c r="L6256" t="str">
        <f>VLOOKUP(Sales_Data17[[#This Row],[Product Description Index]],Products_Data[#All],2,0)</f>
        <v>Shirts</v>
      </c>
      <c r="M6256">
        <v>1</v>
      </c>
      <c r="N6256" s="9">
        <v>124.32222222222224</v>
      </c>
      <c r="O6256" s="9">
        <f>Sales_Data17[[#This Row],[Order Quantity]]*Sales_Data17[[#This Row],[Unit Price]]</f>
        <v>124.32222222222224</v>
      </c>
      <c r="P6256" s="9">
        <v>58.431444444444452</v>
      </c>
      <c r="Q6256" s="9">
        <f>Sales_Data17[[#This Row],[Line Total]]-(Sales_Data17[[#This Row],[Total Unit Cost]]*Sales_Data17[[#This Row],[Order Quantity]])</f>
        <v>65.890777777777785</v>
      </c>
      <c r="R6256" s="1" t="str">
        <f>TEXT(Sales_Data17[[#This Row],[OrderDate]],"MMM")</f>
        <v>Nov</v>
      </c>
      <c r="S6256" s="1" t="str">
        <f t="shared" si="97"/>
        <v>2015</v>
      </c>
    </row>
    <row r="6257" spans="1:19">
      <c r="A6257" t="s">
        <v>6280</v>
      </c>
      <c r="B6257" s="2">
        <v>42331</v>
      </c>
      <c r="C6257" s="2" t="str">
        <f>VLOOKUP(Sales_Data17[[#This Row],[Customer Name Index]],Customer_Data[#All],2,0)</f>
        <v xml:space="preserve">Ei </v>
      </c>
      <c r="D6257">
        <v>9</v>
      </c>
      <c r="E6257" t="s">
        <v>2</v>
      </c>
      <c r="F6257" t="s">
        <v>8168</v>
      </c>
      <c r="G6257" t="s">
        <v>8027</v>
      </c>
      <c r="H6257" t="str">
        <f>VLOOKUP(Sales_Data17[[#This Row],[Delivery Region Index]],Regions_Table[#All],2,0)</f>
        <v>New South Wales</v>
      </c>
      <c r="I6257" t="str">
        <f>VLOOKUP(Sales_Data17[[#This Row],[Delivery Region Index]],Regions_Table[#All],3,0)</f>
        <v>Wyong</v>
      </c>
      <c r="J6257">
        <v>25</v>
      </c>
      <c r="K6257">
        <v>4</v>
      </c>
      <c r="L6257" t="str">
        <f>VLOOKUP(Sales_Data17[[#This Row],[Product Description Index]],Products_Data[#All],2,0)</f>
        <v>Jeans</v>
      </c>
      <c r="M6257">
        <v>7</v>
      </c>
      <c r="N6257" s="9">
        <v>282.14444444444445</v>
      </c>
      <c r="O6257" s="9">
        <f>Sales_Data17[[#This Row],[Order Quantity]]*Sales_Data17[[#This Row],[Unit Price]]</f>
        <v>1975.0111111111112</v>
      </c>
      <c r="P6257" s="9">
        <v>138.25077777777778</v>
      </c>
      <c r="Q6257" s="9">
        <f>Sales_Data17[[#This Row],[Line Total]]-(Sales_Data17[[#This Row],[Total Unit Cost]]*Sales_Data17[[#This Row],[Order Quantity]])</f>
        <v>1007.2556666666667</v>
      </c>
      <c r="R6257" s="1" t="str">
        <f>TEXT(Sales_Data17[[#This Row],[OrderDate]],"MMM")</f>
        <v>Nov</v>
      </c>
      <c r="S6257" s="1" t="str">
        <f t="shared" si="97"/>
        <v>2015</v>
      </c>
    </row>
    <row r="6258" spans="1:19">
      <c r="A6258" t="s">
        <v>6281</v>
      </c>
      <c r="B6258" s="2">
        <v>42332</v>
      </c>
      <c r="C6258" s="2" t="str">
        <f>VLOOKUP(Sales_Data17[[#This Row],[Customer Name Index]],Customer_Data[#All],2,0)</f>
        <v xml:space="preserve">Ei </v>
      </c>
      <c r="D6258">
        <v>9</v>
      </c>
      <c r="E6258" t="s">
        <v>4</v>
      </c>
      <c r="F6258" t="s">
        <v>8168</v>
      </c>
      <c r="G6258" t="s">
        <v>8027</v>
      </c>
      <c r="H6258" t="str">
        <f>VLOOKUP(Sales_Data17[[#This Row],[Delivery Region Index]],Regions_Table[#All],2,0)</f>
        <v>New South Wales</v>
      </c>
      <c r="I6258" t="str">
        <f>VLOOKUP(Sales_Data17[[#This Row],[Delivery Region Index]],Regions_Table[#All],3,0)</f>
        <v>Wollongong</v>
      </c>
      <c r="J6258">
        <v>24</v>
      </c>
      <c r="K6258">
        <v>4</v>
      </c>
      <c r="L6258" t="str">
        <f>VLOOKUP(Sales_Data17[[#This Row],[Product Description Index]],Products_Data[#All],2,0)</f>
        <v>Jeans</v>
      </c>
      <c r="M6258">
        <v>3</v>
      </c>
      <c r="N6258" s="9">
        <v>125.06666666666668</v>
      </c>
      <c r="O6258" s="9">
        <f>Sales_Data17[[#This Row],[Order Quantity]]*Sales_Data17[[#This Row],[Unit Price]]</f>
        <v>375.20000000000005</v>
      </c>
      <c r="P6258" s="9">
        <v>103.80533333333334</v>
      </c>
      <c r="Q6258" s="9">
        <f>Sales_Data17[[#This Row],[Line Total]]-(Sales_Data17[[#This Row],[Total Unit Cost]]*Sales_Data17[[#This Row],[Order Quantity]])</f>
        <v>63.784000000000049</v>
      </c>
      <c r="R6258" s="1" t="str">
        <f>TEXT(Sales_Data17[[#This Row],[OrderDate]],"MMM")</f>
        <v>Nov</v>
      </c>
      <c r="S6258" s="1" t="str">
        <f t="shared" si="97"/>
        <v>2015</v>
      </c>
    </row>
    <row r="6259" spans="1:19">
      <c r="A6259" t="s">
        <v>6282</v>
      </c>
      <c r="B6259" s="2">
        <v>42332</v>
      </c>
      <c r="C6259" s="2" t="str">
        <f>VLOOKUP(Sales_Data17[[#This Row],[Customer Name Index]],Customer_Data[#All],2,0)</f>
        <v>3LAB, Ltd</v>
      </c>
      <c r="D6259">
        <v>16</v>
      </c>
      <c r="E6259" t="s">
        <v>4</v>
      </c>
      <c r="F6259" t="s">
        <v>8168</v>
      </c>
      <c r="G6259" t="s">
        <v>8025</v>
      </c>
      <c r="H6259" t="str">
        <f>VLOOKUP(Sales_Data17[[#This Row],[Delivery Region Index]],Regions_Table[#All],2,0)</f>
        <v>Queensland</v>
      </c>
      <c r="I6259" t="str">
        <f>VLOOKUP(Sales_Data17[[#This Row],[Delivery Region Index]],Regions_Table[#All],3,0)</f>
        <v>Townsville</v>
      </c>
      <c r="J6259">
        <v>45</v>
      </c>
      <c r="K6259">
        <v>7</v>
      </c>
      <c r="L6259" t="str">
        <f>VLOOKUP(Sales_Data17[[#This Row],[Product Description Index]],Products_Data[#All],2,0)</f>
        <v>Dress Shirts</v>
      </c>
      <c r="M6259">
        <v>1</v>
      </c>
      <c r="N6259" s="9">
        <v>221.84444444444446</v>
      </c>
      <c r="O6259" s="9">
        <f>Sales_Data17[[#This Row],[Order Quantity]]*Sales_Data17[[#This Row],[Unit Price]]</f>
        <v>221.84444444444446</v>
      </c>
      <c r="P6259" s="9">
        <v>122.01444444444445</v>
      </c>
      <c r="Q6259" s="9">
        <f>Sales_Data17[[#This Row],[Line Total]]-(Sales_Data17[[#This Row],[Total Unit Cost]]*Sales_Data17[[#This Row],[Order Quantity]])</f>
        <v>99.830000000000013</v>
      </c>
      <c r="R6259" s="1" t="str">
        <f>TEXT(Sales_Data17[[#This Row],[OrderDate]],"MMM")</f>
        <v>Nov</v>
      </c>
      <c r="S6259" s="1" t="str">
        <f t="shared" si="97"/>
        <v>2015</v>
      </c>
    </row>
    <row r="6260" spans="1:19">
      <c r="A6260" t="s">
        <v>6283</v>
      </c>
      <c r="B6260" s="2">
        <v>42332</v>
      </c>
      <c r="C6260" s="2" t="str">
        <f>VLOOKUP(Sales_Data17[[#This Row],[Customer Name Index]],Customer_Data[#All],2,0)</f>
        <v>Eminence Corp</v>
      </c>
      <c r="D6260">
        <v>18</v>
      </c>
      <c r="E6260" t="s">
        <v>4</v>
      </c>
      <c r="F6260" t="s">
        <v>8168</v>
      </c>
      <c r="G6260" t="s">
        <v>8025</v>
      </c>
      <c r="H6260" t="str">
        <f>VLOOKUP(Sales_Data17[[#This Row],[Delivery Region Index]],Regions_Table[#All],2,0)</f>
        <v>Victoria</v>
      </c>
      <c r="I6260" t="str">
        <f>VLOOKUP(Sales_Data17[[#This Row],[Delivery Region Index]],Regions_Table[#All],3,0)</f>
        <v>Geelong</v>
      </c>
      <c r="J6260">
        <v>51</v>
      </c>
      <c r="K6260">
        <v>7</v>
      </c>
      <c r="L6260" t="str">
        <f>VLOOKUP(Sales_Data17[[#This Row],[Product Description Index]],Products_Data[#All],2,0)</f>
        <v>Dress Shirts</v>
      </c>
      <c r="M6260">
        <v>5</v>
      </c>
      <c r="N6260" s="9">
        <v>217.37777777777779</v>
      </c>
      <c r="O6260" s="9">
        <f>Sales_Data17[[#This Row],[Order Quantity]]*Sales_Data17[[#This Row],[Unit Price]]</f>
        <v>1086.8888888888889</v>
      </c>
      <c r="P6260" s="9">
        <v>171.72844444444445</v>
      </c>
      <c r="Q6260" s="9">
        <f>Sales_Data17[[#This Row],[Line Total]]-(Sales_Data17[[#This Row],[Total Unit Cost]]*Sales_Data17[[#This Row],[Order Quantity]])</f>
        <v>228.24666666666667</v>
      </c>
      <c r="R6260" s="1" t="str">
        <f>TEXT(Sales_Data17[[#This Row],[OrderDate]],"MMM")</f>
        <v>Nov</v>
      </c>
      <c r="S6260" s="1" t="str">
        <f t="shared" si="97"/>
        <v>2015</v>
      </c>
    </row>
    <row r="6261" spans="1:19">
      <c r="A6261" t="s">
        <v>6284</v>
      </c>
      <c r="B6261" s="2">
        <v>42332</v>
      </c>
      <c r="C6261" s="2" t="str">
        <f>VLOOKUP(Sales_Data17[[#This Row],[Customer Name Index]],Customer_Data[#All],2,0)</f>
        <v xml:space="preserve">Ei </v>
      </c>
      <c r="D6261">
        <v>9</v>
      </c>
      <c r="E6261" t="s">
        <v>3</v>
      </c>
      <c r="F6261" t="s">
        <v>8168</v>
      </c>
      <c r="G6261" t="s">
        <v>8027</v>
      </c>
      <c r="H6261" t="str">
        <f>VLOOKUP(Sales_Data17[[#This Row],[Delivery Region Index]],Regions_Table[#All],2,0)</f>
        <v>New South Wales</v>
      </c>
      <c r="I6261" t="str">
        <f>VLOOKUP(Sales_Data17[[#This Row],[Delivery Region Index]],Regions_Table[#All],3,0)</f>
        <v>Wyong</v>
      </c>
      <c r="J6261">
        <v>25</v>
      </c>
      <c r="K6261">
        <v>4</v>
      </c>
      <c r="L6261" t="str">
        <f>VLOOKUP(Sales_Data17[[#This Row],[Product Description Index]],Products_Data[#All],2,0)</f>
        <v>Jeans</v>
      </c>
      <c r="M6261">
        <v>4</v>
      </c>
      <c r="N6261" s="9">
        <v>369.24444444444447</v>
      </c>
      <c r="O6261" s="9">
        <f>Sales_Data17[[#This Row],[Order Quantity]]*Sales_Data17[[#This Row],[Unit Price]]</f>
        <v>1476.9777777777779</v>
      </c>
      <c r="P6261" s="9">
        <v>288.01066666666674</v>
      </c>
      <c r="Q6261" s="9">
        <f>Sales_Data17[[#This Row],[Line Total]]-(Sales_Data17[[#This Row],[Total Unit Cost]]*Sales_Data17[[#This Row],[Order Quantity]])</f>
        <v>324.93511111111093</v>
      </c>
      <c r="R6261" s="1" t="str">
        <f>TEXT(Sales_Data17[[#This Row],[OrderDate]],"MMM")</f>
        <v>Nov</v>
      </c>
      <c r="S6261" s="1" t="str">
        <f t="shared" si="97"/>
        <v>2015</v>
      </c>
    </row>
    <row r="6262" spans="1:19">
      <c r="A6262" t="s">
        <v>6285</v>
      </c>
      <c r="B6262" s="2">
        <v>42332</v>
      </c>
      <c r="C6262" s="2" t="str">
        <f>VLOOKUP(Sales_Data17[[#This Row],[Customer Name Index]],Customer_Data[#All],2,0)</f>
        <v>Pacific Ltd</v>
      </c>
      <c r="D6262">
        <v>20</v>
      </c>
      <c r="E6262" t="s">
        <v>4</v>
      </c>
      <c r="F6262" t="s">
        <v>8168</v>
      </c>
      <c r="G6262" t="s">
        <v>8028</v>
      </c>
      <c r="H6262" t="str">
        <f>VLOOKUP(Sales_Data17[[#This Row],[Delivery Region Index]],Regions_Table[#All],2,0)</f>
        <v>Victoria</v>
      </c>
      <c r="I6262" t="str">
        <f>VLOOKUP(Sales_Data17[[#This Row],[Delivery Region Index]],Regions_Table[#All],3,0)</f>
        <v>Warrnambool</v>
      </c>
      <c r="J6262">
        <v>57</v>
      </c>
      <c r="K6262">
        <v>8</v>
      </c>
      <c r="L6262" t="str">
        <f>VLOOKUP(Sales_Data17[[#This Row],[Product Description Index]],Products_Data[#All],2,0)</f>
        <v>Shoes</v>
      </c>
      <c r="M6262">
        <v>4</v>
      </c>
      <c r="N6262" s="9">
        <v>111.66666666666667</v>
      </c>
      <c r="O6262" s="9">
        <f>Sales_Data17[[#This Row],[Order Quantity]]*Sales_Data17[[#This Row],[Unit Price]]</f>
        <v>446.66666666666669</v>
      </c>
      <c r="P6262" s="9">
        <v>53.599999999999994</v>
      </c>
      <c r="Q6262" s="9">
        <f>Sales_Data17[[#This Row],[Line Total]]-(Sales_Data17[[#This Row],[Total Unit Cost]]*Sales_Data17[[#This Row],[Order Quantity]])</f>
        <v>232.26666666666671</v>
      </c>
      <c r="R6262" s="1" t="str">
        <f>TEXT(Sales_Data17[[#This Row],[OrderDate]],"MMM")</f>
        <v>Nov</v>
      </c>
      <c r="S6262" s="1" t="str">
        <f t="shared" si="97"/>
        <v>2015</v>
      </c>
    </row>
    <row r="6263" spans="1:19">
      <c r="A6263" t="s">
        <v>6286</v>
      </c>
      <c r="B6263" s="2">
        <v>42332</v>
      </c>
      <c r="C6263" s="2" t="str">
        <f>VLOOKUP(Sales_Data17[[#This Row],[Customer Name Index]],Customer_Data[#All],2,0)</f>
        <v xml:space="preserve">Medline </v>
      </c>
      <c r="D6263">
        <v>12</v>
      </c>
      <c r="E6263" t="s">
        <v>2</v>
      </c>
      <c r="F6263" t="s">
        <v>8168</v>
      </c>
      <c r="G6263" t="s">
        <v>8026</v>
      </c>
      <c r="H6263" t="str">
        <f>VLOOKUP(Sales_Data17[[#This Row],[Delivery Region Index]],Regions_Table[#All],2,0)</f>
        <v>Queensland</v>
      </c>
      <c r="I6263" t="str">
        <f>VLOOKUP(Sales_Data17[[#This Row],[Delivery Region Index]],Regions_Table[#All],3,0)</f>
        <v>Ipswich</v>
      </c>
      <c r="J6263">
        <v>34</v>
      </c>
      <c r="K6263">
        <v>5</v>
      </c>
      <c r="L6263" t="str">
        <f>VLOOKUP(Sales_Data17[[#This Row],[Product Description Index]],Products_Data[#All],2,0)</f>
        <v>Hats</v>
      </c>
      <c r="M6263">
        <v>6</v>
      </c>
      <c r="N6263" s="9">
        <v>598.5333333333333</v>
      </c>
      <c r="O6263" s="9">
        <f>Sales_Data17[[#This Row],[Order Quantity]]*Sales_Data17[[#This Row],[Unit Price]]</f>
        <v>3591.2</v>
      </c>
      <c r="P6263" s="9">
        <v>341.16399999999999</v>
      </c>
      <c r="Q6263" s="9">
        <f>Sales_Data17[[#This Row],[Line Total]]-(Sales_Data17[[#This Row],[Total Unit Cost]]*Sales_Data17[[#This Row],[Order Quantity]])</f>
        <v>1544.2159999999999</v>
      </c>
      <c r="R6263" s="1" t="str">
        <f>TEXT(Sales_Data17[[#This Row],[OrderDate]],"MMM")</f>
        <v>Nov</v>
      </c>
      <c r="S6263" s="1" t="str">
        <f t="shared" si="97"/>
        <v>2015</v>
      </c>
    </row>
    <row r="6264" spans="1:19">
      <c r="A6264" t="s">
        <v>6287</v>
      </c>
      <c r="B6264" s="2">
        <v>42333</v>
      </c>
      <c r="C6264" s="2" t="str">
        <f>VLOOKUP(Sales_Data17[[#This Row],[Customer Name Index]],Customer_Data[#All],2,0)</f>
        <v>ETUDE Ltd</v>
      </c>
      <c r="D6264">
        <v>4</v>
      </c>
      <c r="E6264" t="s">
        <v>4</v>
      </c>
      <c r="F6264" t="s">
        <v>8168</v>
      </c>
      <c r="G6264" t="s">
        <v>8027</v>
      </c>
      <c r="H6264" t="str">
        <f>VLOOKUP(Sales_Data17[[#This Row],[Delivery Region Index]],Regions_Table[#All],2,0)</f>
        <v>New South Wales</v>
      </c>
      <c r="I6264" t="str">
        <f>VLOOKUP(Sales_Data17[[#This Row],[Delivery Region Index]],Regions_Table[#All],3,0)</f>
        <v>Grafton</v>
      </c>
      <c r="J6264">
        <v>11</v>
      </c>
      <c r="K6264">
        <v>2</v>
      </c>
      <c r="L6264" t="str">
        <f>VLOOKUP(Sales_Data17[[#This Row],[Product Description Index]],Products_Data[#All],2,0)</f>
        <v>Pants</v>
      </c>
      <c r="M6264">
        <v>6</v>
      </c>
      <c r="N6264" s="9">
        <v>608.95555555555563</v>
      </c>
      <c r="O6264" s="9">
        <f>Sales_Data17[[#This Row],[Order Quantity]]*Sales_Data17[[#This Row],[Unit Price]]</f>
        <v>3653.7333333333336</v>
      </c>
      <c r="P6264" s="9">
        <v>408.00022222222225</v>
      </c>
      <c r="Q6264" s="9">
        <f>Sales_Data17[[#This Row],[Line Total]]-(Sales_Data17[[#This Row],[Total Unit Cost]]*Sales_Data17[[#This Row],[Order Quantity]])</f>
        <v>1205.732</v>
      </c>
      <c r="R6264" s="1" t="str">
        <f>TEXT(Sales_Data17[[#This Row],[OrderDate]],"MMM")</f>
        <v>Nov</v>
      </c>
      <c r="S6264" s="1" t="str">
        <f t="shared" si="97"/>
        <v>2015</v>
      </c>
    </row>
    <row r="6265" spans="1:19">
      <c r="A6265" t="s">
        <v>6288</v>
      </c>
      <c r="B6265" s="2">
        <v>42333</v>
      </c>
      <c r="C6265" s="2" t="str">
        <f>VLOOKUP(Sales_Data17[[#This Row],[Customer Name Index]],Customer_Data[#All],2,0)</f>
        <v>Ole Group</v>
      </c>
      <c r="D6265">
        <v>13</v>
      </c>
      <c r="E6265" t="s">
        <v>4</v>
      </c>
      <c r="F6265" t="s">
        <v>8168</v>
      </c>
      <c r="G6265" t="s">
        <v>8026</v>
      </c>
      <c r="H6265" t="str">
        <f>VLOOKUP(Sales_Data17[[#This Row],[Delivery Region Index]],Regions_Table[#All],2,0)</f>
        <v>Queensland</v>
      </c>
      <c r="I6265" t="str">
        <f>VLOOKUP(Sales_Data17[[#This Row],[Delivery Region Index]],Regions_Table[#All],3,0)</f>
        <v>Mackay</v>
      </c>
      <c r="J6265">
        <v>36</v>
      </c>
      <c r="K6265">
        <v>5</v>
      </c>
      <c r="L6265" t="str">
        <f>VLOOKUP(Sales_Data17[[#This Row],[Product Description Index]],Products_Data[#All],2,0)</f>
        <v>Hats</v>
      </c>
      <c r="M6265">
        <v>2</v>
      </c>
      <c r="N6265" s="9">
        <v>576.20000000000005</v>
      </c>
      <c r="O6265" s="9">
        <f>Sales_Data17[[#This Row],[Order Quantity]]*Sales_Data17[[#This Row],[Unit Price]]</f>
        <v>1152.4000000000001</v>
      </c>
      <c r="P6265" s="9">
        <v>293.86200000000002</v>
      </c>
      <c r="Q6265" s="9">
        <f>Sales_Data17[[#This Row],[Line Total]]-(Sales_Data17[[#This Row],[Total Unit Cost]]*Sales_Data17[[#This Row],[Order Quantity]])</f>
        <v>564.67600000000004</v>
      </c>
      <c r="R6265" s="1" t="str">
        <f>TEXT(Sales_Data17[[#This Row],[OrderDate]],"MMM")</f>
        <v>Nov</v>
      </c>
      <c r="S6265" s="1" t="str">
        <f t="shared" si="97"/>
        <v>2015</v>
      </c>
    </row>
    <row r="6266" spans="1:19">
      <c r="A6266" t="s">
        <v>6289</v>
      </c>
      <c r="B6266" s="2">
        <v>42333</v>
      </c>
      <c r="C6266" s="2" t="str">
        <f>VLOOKUP(Sales_Data17[[#This Row],[Customer Name Index]],Customer_Data[#All],2,0)</f>
        <v>PEDIFIX, Corp</v>
      </c>
      <c r="D6266">
        <v>6</v>
      </c>
      <c r="E6266" t="s">
        <v>2</v>
      </c>
      <c r="F6266" t="s">
        <v>8168</v>
      </c>
      <c r="G6266" t="s">
        <v>8027</v>
      </c>
      <c r="H6266" t="str">
        <f>VLOOKUP(Sales_Data17[[#This Row],[Delivery Region Index]],Regions_Table[#All],2,0)</f>
        <v>New South Wales</v>
      </c>
      <c r="I6266" t="str">
        <f>VLOOKUP(Sales_Data17[[#This Row],[Delivery Region Index]],Regions_Table[#All],3,0)</f>
        <v>Maitland</v>
      </c>
      <c r="J6266">
        <v>15</v>
      </c>
      <c r="K6266">
        <v>3</v>
      </c>
      <c r="L6266" t="str">
        <f>VLOOKUP(Sales_Data17[[#This Row],[Product Description Index]],Products_Data[#All],2,0)</f>
        <v>Sunglasses</v>
      </c>
      <c r="M6266">
        <v>5</v>
      </c>
      <c r="N6266" s="9">
        <v>111.66666666666667</v>
      </c>
      <c r="O6266" s="9">
        <f>Sales_Data17[[#This Row],[Order Quantity]]*Sales_Data17[[#This Row],[Unit Price]]</f>
        <v>558.33333333333337</v>
      </c>
      <c r="P6266" s="9">
        <v>59.18333333333333</v>
      </c>
      <c r="Q6266" s="9">
        <f>Sales_Data17[[#This Row],[Line Total]]-(Sales_Data17[[#This Row],[Total Unit Cost]]*Sales_Data17[[#This Row],[Order Quantity]])</f>
        <v>262.41666666666674</v>
      </c>
      <c r="R6266" s="1" t="str">
        <f>TEXT(Sales_Data17[[#This Row],[OrderDate]],"MMM")</f>
        <v>Nov</v>
      </c>
      <c r="S6266" s="1" t="str">
        <f t="shared" si="97"/>
        <v>2015</v>
      </c>
    </row>
    <row r="6267" spans="1:19">
      <c r="A6267" t="s">
        <v>6290</v>
      </c>
      <c r="B6267" s="2">
        <v>42333</v>
      </c>
      <c r="C6267" s="2" t="str">
        <f>VLOOKUP(Sales_Data17[[#This Row],[Customer Name Index]],Customer_Data[#All],2,0)</f>
        <v xml:space="preserve">Ei </v>
      </c>
      <c r="D6267">
        <v>9</v>
      </c>
      <c r="E6267" t="s">
        <v>4</v>
      </c>
      <c r="F6267" t="s">
        <v>8168</v>
      </c>
      <c r="G6267" t="s">
        <v>8027</v>
      </c>
      <c r="H6267" t="str">
        <f>VLOOKUP(Sales_Data17[[#This Row],[Delivery Region Index]],Regions_Table[#All],2,0)</f>
        <v>Queensland</v>
      </c>
      <c r="I6267" t="str">
        <f>VLOOKUP(Sales_Data17[[#This Row],[Delivery Region Index]],Regions_Table[#All],3,0)</f>
        <v>Brisbane</v>
      </c>
      <c r="J6267">
        <v>26</v>
      </c>
      <c r="K6267">
        <v>4</v>
      </c>
      <c r="L6267" t="str">
        <f>VLOOKUP(Sales_Data17[[#This Row],[Product Description Index]],Products_Data[#All],2,0)</f>
        <v>Jeans</v>
      </c>
      <c r="M6267">
        <v>4</v>
      </c>
      <c r="N6267" s="9">
        <v>190.57777777777778</v>
      </c>
      <c r="O6267" s="9">
        <f>Sales_Data17[[#This Row],[Order Quantity]]*Sales_Data17[[#This Row],[Unit Price]]</f>
        <v>762.31111111111113</v>
      </c>
      <c r="P6267" s="9">
        <v>120.06400000000001</v>
      </c>
      <c r="Q6267" s="9">
        <f>Sales_Data17[[#This Row],[Line Total]]-(Sales_Data17[[#This Row],[Total Unit Cost]]*Sales_Data17[[#This Row],[Order Quantity]])</f>
        <v>282.0551111111111</v>
      </c>
      <c r="R6267" s="1" t="str">
        <f>TEXT(Sales_Data17[[#This Row],[OrderDate]],"MMM")</f>
        <v>Nov</v>
      </c>
      <c r="S6267" s="1" t="str">
        <f t="shared" si="97"/>
        <v>2015</v>
      </c>
    </row>
    <row r="6268" spans="1:19">
      <c r="A6268" t="s">
        <v>6291</v>
      </c>
      <c r="B6268" s="2">
        <v>42333</v>
      </c>
      <c r="C6268" s="2" t="str">
        <f>VLOOKUP(Sales_Data17[[#This Row],[Customer Name Index]],Customer_Data[#All],2,0)</f>
        <v>Rochester Ltd</v>
      </c>
      <c r="D6268">
        <v>15</v>
      </c>
      <c r="E6268" t="s">
        <v>4</v>
      </c>
      <c r="F6268" t="s">
        <v>8168</v>
      </c>
      <c r="G6268" t="s">
        <v>8025</v>
      </c>
      <c r="H6268" t="str">
        <f>VLOOKUP(Sales_Data17[[#This Row],[Delivery Region Index]],Regions_Table[#All],2,0)</f>
        <v>Queensland</v>
      </c>
      <c r="I6268" t="str">
        <f>VLOOKUP(Sales_Data17[[#This Row],[Delivery Region Index]],Regions_Table[#All],3,0)</f>
        <v>Sunshine Coast</v>
      </c>
      <c r="J6268">
        <v>42</v>
      </c>
      <c r="K6268">
        <v>6</v>
      </c>
      <c r="L6268" t="str">
        <f>VLOOKUP(Sales_Data17[[#This Row],[Product Description Index]],Products_Data[#All],2,0)</f>
        <v>Socks</v>
      </c>
      <c r="M6268">
        <v>5</v>
      </c>
      <c r="N6268" s="9">
        <v>87.1</v>
      </c>
      <c r="O6268" s="9">
        <f>Sales_Data17[[#This Row],[Order Quantity]]*Sales_Data17[[#This Row],[Unit Price]]</f>
        <v>435.5</v>
      </c>
      <c r="P6268" s="9">
        <v>44.420999999999999</v>
      </c>
      <c r="Q6268" s="9">
        <f>Sales_Data17[[#This Row],[Line Total]]-(Sales_Data17[[#This Row],[Total Unit Cost]]*Sales_Data17[[#This Row],[Order Quantity]])</f>
        <v>213.39500000000001</v>
      </c>
      <c r="R6268" s="1" t="str">
        <f>TEXT(Sales_Data17[[#This Row],[OrderDate]],"MMM")</f>
        <v>Nov</v>
      </c>
      <c r="S6268" s="1" t="str">
        <f t="shared" si="97"/>
        <v>2015</v>
      </c>
    </row>
    <row r="6269" spans="1:19">
      <c r="A6269" t="s">
        <v>6292</v>
      </c>
      <c r="B6269" s="2">
        <v>42334</v>
      </c>
      <c r="C6269" s="2" t="str">
        <f>VLOOKUP(Sales_Data17[[#This Row],[Customer Name Index]],Customer_Data[#All],2,0)</f>
        <v>Eminence Corp</v>
      </c>
      <c r="D6269">
        <v>18</v>
      </c>
      <c r="E6269" t="s">
        <v>2</v>
      </c>
      <c r="F6269" t="s">
        <v>8168</v>
      </c>
      <c r="G6269" t="s">
        <v>8025</v>
      </c>
      <c r="H6269" t="str">
        <f>VLOOKUP(Sales_Data17[[#This Row],[Delivery Region Index]],Regions_Table[#All],2,0)</f>
        <v>Victoria</v>
      </c>
      <c r="I6269" t="str">
        <f>VLOOKUP(Sales_Data17[[#This Row],[Delivery Region Index]],Regions_Table[#All],3,0)</f>
        <v>Bendigo</v>
      </c>
      <c r="J6269">
        <v>50</v>
      </c>
      <c r="K6269">
        <v>7</v>
      </c>
      <c r="L6269" t="str">
        <f>VLOOKUP(Sales_Data17[[#This Row],[Product Description Index]],Products_Data[#All],2,0)</f>
        <v>Dress Shirts</v>
      </c>
      <c r="M6269">
        <v>2</v>
      </c>
      <c r="N6269" s="9">
        <v>23.822222222222223</v>
      </c>
      <c r="O6269" s="9">
        <f>Sales_Data17[[#This Row],[Order Quantity]]*Sales_Data17[[#This Row],[Unit Price]]</f>
        <v>47.644444444444446</v>
      </c>
      <c r="P6269" s="9">
        <v>14.769777777777778</v>
      </c>
      <c r="Q6269" s="9">
        <f>Sales_Data17[[#This Row],[Line Total]]-(Sales_Data17[[#This Row],[Total Unit Cost]]*Sales_Data17[[#This Row],[Order Quantity]])</f>
        <v>18.10488888888889</v>
      </c>
      <c r="R6269" s="1" t="str">
        <f>TEXT(Sales_Data17[[#This Row],[OrderDate]],"MMM")</f>
        <v>Nov</v>
      </c>
      <c r="S6269" s="1" t="str">
        <f t="shared" si="97"/>
        <v>2015</v>
      </c>
    </row>
    <row r="6270" spans="1:19">
      <c r="A6270" t="s">
        <v>6293</v>
      </c>
      <c r="B6270" s="2">
        <v>42335</v>
      </c>
      <c r="C6270" s="2" t="str">
        <f>VLOOKUP(Sales_Data17[[#This Row],[Customer Name Index]],Customer_Data[#All],2,0)</f>
        <v>Procter Corp</v>
      </c>
      <c r="D6270">
        <v>5</v>
      </c>
      <c r="E6270" t="s">
        <v>2</v>
      </c>
      <c r="F6270" t="s">
        <v>8168</v>
      </c>
      <c r="G6270" t="s">
        <v>8027</v>
      </c>
      <c r="H6270" t="str">
        <f>VLOOKUP(Sales_Data17[[#This Row],[Delivery Region Index]],Regions_Table[#All],2,0)</f>
        <v>New South Wales</v>
      </c>
      <c r="I6270" t="str">
        <f>VLOOKUP(Sales_Data17[[#This Row],[Delivery Region Index]],Regions_Table[#All],3,0)</f>
        <v>Griffith</v>
      </c>
      <c r="J6270">
        <v>12</v>
      </c>
      <c r="K6270">
        <v>2</v>
      </c>
      <c r="L6270" t="str">
        <f>VLOOKUP(Sales_Data17[[#This Row],[Product Description Index]],Products_Data[#All],2,0)</f>
        <v>Pants</v>
      </c>
      <c r="M6270">
        <v>7</v>
      </c>
      <c r="N6270" s="9">
        <v>117.62222222222223</v>
      </c>
      <c r="O6270" s="9">
        <f>Sales_Data17[[#This Row],[Order Quantity]]*Sales_Data17[[#This Row],[Unit Price]]</f>
        <v>823.35555555555561</v>
      </c>
      <c r="P6270" s="9">
        <v>62.33977777777779</v>
      </c>
      <c r="Q6270" s="9">
        <f>Sales_Data17[[#This Row],[Line Total]]-(Sales_Data17[[#This Row],[Total Unit Cost]]*Sales_Data17[[#This Row],[Order Quantity]])</f>
        <v>386.97711111111107</v>
      </c>
      <c r="R6270" s="1" t="str">
        <f>TEXT(Sales_Data17[[#This Row],[OrderDate]],"MMM")</f>
        <v>Nov</v>
      </c>
      <c r="S6270" s="1" t="str">
        <f t="shared" si="97"/>
        <v>2015</v>
      </c>
    </row>
    <row r="6271" spans="1:19">
      <c r="A6271" t="s">
        <v>6294</v>
      </c>
      <c r="B6271" s="2">
        <v>42335</v>
      </c>
      <c r="C6271" s="2" t="str">
        <f>VLOOKUP(Sales_Data17[[#This Row],[Customer Name Index]],Customer_Data[#All],2,0)</f>
        <v>Pure Group</v>
      </c>
      <c r="D6271">
        <v>17</v>
      </c>
      <c r="E6271" t="s">
        <v>2</v>
      </c>
      <c r="F6271" t="s">
        <v>8168</v>
      </c>
      <c r="G6271" t="s">
        <v>8025</v>
      </c>
      <c r="H6271" t="str">
        <f>VLOOKUP(Sales_Data17[[#This Row],[Delivery Region Index]],Regions_Table[#All],2,0)</f>
        <v>Victoria</v>
      </c>
      <c r="I6271" t="str">
        <f>VLOOKUP(Sales_Data17[[#This Row],[Delivery Region Index]],Regions_Table[#All],3,0)</f>
        <v>Melbourne</v>
      </c>
      <c r="J6271">
        <v>47</v>
      </c>
      <c r="K6271">
        <v>7</v>
      </c>
      <c r="L6271" t="str">
        <f>VLOOKUP(Sales_Data17[[#This Row],[Product Description Index]],Products_Data[#All],2,0)</f>
        <v>Dress Shirts</v>
      </c>
      <c r="M6271">
        <v>2</v>
      </c>
      <c r="N6271" s="9">
        <v>188.34444444444446</v>
      </c>
      <c r="O6271" s="9">
        <f>Sales_Data17[[#This Row],[Order Quantity]]*Sales_Data17[[#This Row],[Unit Price]]</f>
        <v>376.68888888888893</v>
      </c>
      <c r="P6271" s="9">
        <v>122.4238888888889</v>
      </c>
      <c r="Q6271" s="9">
        <f>Sales_Data17[[#This Row],[Line Total]]-(Sales_Data17[[#This Row],[Total Unit Cost]]*Sales_Data17[[#This Row],[Order Quantity]])</f>
        <v>131.84111111111113</v>
      </c>
      <c r="R6271" s="1" t="str">
        <f>TEXT(Sales_Data17[[#This Row],[OrderDate]],"MMM")</f>
        <v>Nov</v>
      </c>
      <c r="S6271" s="1" t="str">
        <f t="shared" si="97"/>
        <v>2015</v>
      </c>
    </row>
    <row r="6272" spans="1:19">
      <c r="A6272" t="s">
        <v>6295</v>
      </c>
      <c r="B6272" s="2">
        <v>42335</v>
      </c>
      <c r="C6272" s="2" t="str">
        <f>VLOOKUP(Sales_Data17[[#This Row],[Customer Name Index]],Customer_Data[#All],2,0)</f>
        <v>Procter Corp</v>
      </c>
      <c r="D6272">
        <v>5</v>
      </c>
      <c r="E6272" t="s">
        <v>4</v>
      </c>
      <c r="F6272" t="s">
        <v>8168</v>
      </c>
      <c r="G6272" t="s">
        <v>8027</v>
      </c>
      <c r="H6272" t="str">
        <f>VLOOKUP(Sales_Data17[[#This Row],[Delivery Region Index]],Regions_Table[#All],2,0)</f>
        <v>New South Wales</v>
      </c>
      <c r="I6272" t="str">
        <f>VLOOKUP(Sales_Data17[[#This Row],[Delivery Region Index]],Regions_Table[#All],3,0)</f>
        <v>Lismore</v>
      </c>
      <c r="J6272">
        <v>14</v>
      </c>
      <c r="K6272">
        <v>2</v>
      </c>
      <c r="L6272" t="str">
        <f>VLOOKUP(Sales_Data17[[#This Row],[Product Description Index]],Products_Data[#All],2,0)</f>
        <v>Pants</v>
      </c>
      <c r="M6272">
        <v>7</v>
      </c>
      <c r="N6272" s="9">
        <v>265.02222222222224</v>
      </c>
      <c r="O6272" s="9">
        <f>Sales_Data17[[#This Row],[Order Quantity]]*Sales_Data17[[#This Row],[Unit Price]]</f>
        <v>1855.1555555555556</v>
      </c>
      <c r="P6272" s="9">
        <v>113.95955555555558</v>
      </c>
      <c r="Q6272" s="9">
        <f>Sales_Data17[[#This Row],[Line Total]]-(Sales_Data17[[#This Row],[Total Unit Cost]]*Sales_Data17[[#This Row],[Order Quantity]])</f>
        <v>1057.4386666666664</v>
      </c>
      <c r="R6272" s="1" t="str">
        <f>TEXT(Sales_Data17[[#This Row],[OrderDate]],"MMM")</f>
        <v>Nov</v>
      </c>
      <c r="S6272" s="1" t="str">
        <f t="shared" si="97"/>
        <v>2015</v>
      </c>
    </row>
    <row r="6273" spans="1:19">
      <c r="A6273" t="s">
        <v>6296</v>
      </c>
      <c r="B6273" s="2">
        <v>42335</v>
      </c>
      <c r="C6273" s="2" t="str">
        <f>VLOOKUP(Sales_Data17[[#This Row],[Customer Name Index]],Customer_Data[#All],2,0)</f>
        <v xml:space="preserve">Linde </v>
      </c>
      <c r="D6273">
        <v>14</v>
      </c>
      <c r="E6273" t="s">
        <v>4</v>
      </c>
      <c r="F6273" t="s">
        <v>8168</v>
      </c>
      <c r="G6273" t="s">
        <v>8026</v>
      </c>
      <c r="H6273" t="str">
        <f>VLOOKUP(Sales_Data17[[#This Row],[Delivery Region Index]],Regions_Table[#All],2,0)</f>
        <v>Queensland</v>
      </c>
      <c r="I6273" t="str">
        <f>VLOOKUP(Sales_Data17[[#This Row],[Delivery Region Index]],Regions_Table[#All],3,0)</f>
        <v>Redcliffe</v>
      </c>
      <c r="J6273">
        <v>40</v>
      </c>
      <c r="K6273">
        <v>6</v>
      </c>
      <c r="L6273" t="str">
        <f>VLOOKUP(Sales_Data17[[#This Row],[Product Description Index]],Products_Data[#All],2,0)</f>
        <v>Socks</v>
      </c>
      <c r="M6273">
        <v>4</v>
      </c>
      <c r="N6273" s="9">
        <v>142.1888888888889</v>
      </c>
      <c r="O6273" s="9">
        <f>Sales_Data17[[#This Row],[Order Quantity]]*Sales_Data17[[#This Row],[Unit Price]]</f>
        <v>568.75555555555559</v>
      </c>
      <c r="P6273" s="9">
        <v>72.516333333333336</v>
      </c>
      <c r="Q6273" s="9">
        <f>Sales_Data17[[#This Row],[Line Total]]-(Sales_Data17[[#This Row],[Total Unit Cost]]*Sales_Data17[[#This Row],[Order Quantity]])</f>
        <v>278.69022222222225</v>
      </c>
      <c r="R6273" s="1" t="str">
        <f>TEXT(Sales_Data17[[#This Row],[OrderDate]],"MMM")</f>
        <v>Nov</v>
      </c>
      <c r="S6273" s="1" t="str">
        <f t="shared" si="97"/>
        <v>2015</v>
      </c>
    </row>
    <row r="6274" spans="1:19">
      <c r="A6274" t="s">
        <v>6297</v>
      </c>
      <c r="B6274" s="2">
        <v>42335</v>
      </c>
      <c r="C6274" s="2" t="str">
        <f>VLOOKUP(Sales_Data17[[#This Row],[Customer Name Index]],Customer_Data[#All],2,0)</f>
        <v>3LAB, Ltd</v>
      </c>
      <c r="D6274">
        <v>16</v>
      </c>
      <c r="E6274" t="s">
        <v>4</v>
      </c>
      <c r="F6274" t="s">
        <v>8168</v>
      </c>
      <c r="G6274" t="s">
        <v>8025</v>
      </c>
      <c r="H6274" t="str">
        <f>VLOOKUP(Sales_Data17[[#This Row],[Delivery Region Index]],Regions_Table[#All],2,0)</f>
        <v>Queensland</v>
      </c>
      <c r="I6274" t="str">
        <f>VLOOKUP(Sales_Data17[[#This Row],[Delivery Region Index]],Regions_Table[#All],3,0)</f>
        <v>Townsville</v>
      </c>
      <c r="J6274">
        <v>45</v>
      </c>
      <c r="K6274">
        <v>7</v>
      </c>
      <c r="L6274" t="str">
        <f>VLOOKUP(Sales_Data17[[#This Row],[Product Description Index]],Products_Data[#All],2,0)</f>
        <v>Dress Shirts</v>
      </c>
      <c r="M6274">
        <v>5</v>
      </c>
      <c r="N6274" s="9">
        <v>336.48888888888888</v>
      </c>
      <c r="O6274" s="9">
        <f>Sales_Data17[[#This Row],[Order Quantity]]*Sales_Data17[[#This Row],[Unit Price]]</f>
        <v>1682.4444444444443</v>
      </c>
      <c r="P6274" s="9">
        <v>208.62311111111111</v>
      </c>
      <c r="Q6274" s="9">
        <f>Sales_Data17[[#This Row],[Line Total]]-(Sales_Data17[[#This Row],[Total Unit Cost]]*Sales_Data17[[#This Row],[Order Quantity]])</f>
        <v>639.32888888888874</v>
      </c>
      <c r="R6274" s="1" t="str">
        <f>TEXT(Sales_Data17[[#This Row],[OrderDate]],"MMM")</f>
        <v>Nov</v>
      </c>
      <c r="S6274" s="1" t="str">
        <f t="shared" ref="S6274:S6337" si="98">TEXT(B6274,"YYY")</f>
        <v>2015</v>
      </c>
    </row>
    <row r="6275" spans="1:19">
      <c r="A6275" t="s">
        <v>6298</v>
      </c>
      <c r="B6275" s="2">
        <v>42336</v>
      </c>
      <c r="C6275" s="2" t="str">
        <f>VLOOKUP(Sales_Data17[[#This Row],[Customer Name Index]],Customer_Data[#All],2,0)</f>
        <v>Elorac, Corp</v>
      </c>
      <c r="D6275">
        <v>3</v>
      </c>
      <c r="E6275" t="s">
        <v>4</v>
      </c>
      <c r="F6275" t="s">
        <v>8168</v>
      </c>
      <c r="G6275" t="s">
        <v>8027</v>
      </c>
      <c r="H6275" t="str">
        <f>VLOOKUP(Sales_Data17[[#This Row],[Delivery Region Index]],Regions_Table[#All],2,0)</f>
        <v>New South Wales</v>
      </c>
      <c r="I6275" t="str">
        <f>VLOOKUP(Sales_Data17[[#This Row],[Delivery Region Index]],Regions_Table[#All],3,0)</f>
        <v>Dubbo</v>
      </c>
      <c r="J6275">
        <v>8</v>
      </c>
      <c r="K6275">
        <v>2</v>
      </c>
      <c r="L6275" t="str">
        <f>VLOOKUP(Sales_Data17[[#This Row],[Product Description Index]],Products_Data[#All],2,0)</f>
        <v>Pants</v>
      </c>
      <c r="M6275">
        <v>1</v>
      </c>
      <c r="N6275" s="9">
        <v>125.06666666666668</v>
      </c>
      <c r="O6275" s="9">
        <f>Sales_Data17[[#This Row],[Order Quantity]]*Sales_Data17[[#This Row],[Unit Price]]</f>
        <v>125.06666666666668</v>
      </c>
      <c r="P6275" s="9">
        <v>95.050666666666686</v>
      </c>
      <c r="Q6275" s="9">
        <f>Sales_Data17[[#This Row],[Line Total]]-(Sales_Data17[[#This Row],[Total Unit Cost]]*Sales_Data17[[#This Row],[Order Quantity]])</f>
        <v>30.015999999999991</v>
      </c>
      <c r="R6275" s="1" t="str">
        <f>TEXT(Sales_Data17[[#This Row],[OrderDate]],"MMM")</f>
        <v>Nov</v>
      </c>
      <c r="S6275" s="1" t="str">
        <f t="shared" si="98"/>
        <v>2015</v>
      </c>
    </row>
    <row r="6276" spans="1:19">
      <c r="A6276" t="s">
        <v>6299</v>
      </c>
      <c r="B6276" s="2">
        <v>42336</v>
      </c>
      <c r="C6276" s="2" t="str">
        <f>VLOOKUP(Sales_Data17[[#This Row],[Customer Name Index]],Customer_Data[#All],2,0)</f>
        <v xml:space="preserve">Ei </v>
      </c>
      <c r="D6276">
        <v>9</v>
      </c>
      <c r="E6276" t="s">
        <v>3</v>
      </c>
      <c r="F6276" t="s">
        <v>8168</v>
      </c>
      <c r="G6276" t="s">
        <v>8027</v>
      </c>
      <c r="H6276" t="str">
        <f>VLOOKUP(Sales_Data17[[#This Row],[Delivery Region Index]],Regions_Table[#All],2,0)</f>
        <v>Queensland</v>
      </c>
      <c r="I6276" t="str">
        <f>VLOOKUP(Sales_Data17[[#This Row],[Delivery Region Index]],Regions_Table[#All],3,0)</f>
        <v>Brisbane</v>
      </c>
      <c r="J6276">
        <v>26</v>
      </c>
      <c r="K6276">
        <v>4</v>
      </c>
      <c r="L6276" t="str">
        <f>VLOOKUP(Sales_Data17[[#This Row],[Product Description Index]],Products_Data[#All],2,0)</f>
        <v>Jeans</v>
      </c>
      <c r="M6276">
        <v>3</v>
      </c>
      <c r="N6276" s="9">
        <v>100.5</v>
      </c>
      <c r="O6276" s="9">
        <f>Sales_Data17[[#This Row],[Order Quantity]]*Sales_Data17[[#This Row],[Unit Price]]</f>
        <v>301.5</v>
      </c>
      <c r="P6276" s="9">
        <v>45.225000000000001</v>
      </c>
      <c r="Q6276" s="9">
        <f>Sales_Data17[[#This Row],[Line Total]]-(Sales_Data17[[#This Row],[Total Unit Cost]]*Sales_Data17[[#This Row],[Order Quantity]])</f>
        <v>165.82499999999999</v>
      </c>
      <c r="R6276" s="1" t="str">
        <f>TEXT(Sales_Data17[[#This Row],[OrderDate]],"MMM")</f>
        <v>Nov</v>
      </c>
      <c r="S6276" s="1" t="str">
        <f t="shared" si="98"/>
        <v>2015</v>
      </c>
    </row>
    <row r="6277" spans="1:19">
      <c r="A6277" t="s">
        <v>6300</v>
      </c>
      <c r="B6277" s="2">
        <v>42336</v>
      </c>
      <c r="C6277" s="2" t="str">
        <f>VLOOKUP(Sales_Data17[[#This Row],[Customer Name Index]],Customer_Data[#All],2,0)</f>
        <v>Pure Group</v>
      </c>
      <c r="D6277">
        <v>17</v>
      </c>
      <c r="E6277" t="s">
        <v>4</v>
      </c>
      <c r="F6277" t="s">
        <v>8168</v>
      </c>
      <c r="G6277" t="s">
        <v>8025</v>
      </c>
      <c r="H6277" t="str">
        <f>VLOOKUP(Sales_Data17[[#This Row],[Delivery Region Index]],Regions_Table[#All],2,0)</f>
        <v>Victoria</v>
      </c>
      <c r="I6277" t="str">
        <f>VLOOKUP(Sales_Data17[[#This Row],[Delivery Region Index]],Regions_Table[#All],3,0)</f>
        <v>Ballarat</v>
      </c>
      <c r="J6277">
        <v>49</v>
      </c>
      <c r="K6277">
        <v>7</v>
      </c>
      <c r="L6277" t="str">
        <f>VLOOKUP(Sales_Data17[[#This Row],[Product Description Index]],Products_Data[#All],2,0)</f>
        <v>Dress Shirts</v>
      </c>
      <c r="M6277">
        <v>5</v>
      </c>
      <c r="N6277" s="9">
        <v>269.48888888888888</v>
      </c>
      <c r="O6277" s="9">
        <f>Sales_Data17[[#This Row],[Order Quantity]]*Sales_Data17[[#This Row],[Unit Price]]</f>
        <v>1347.4444444444443</v>
      </c>
      <c r="P6277" s="9">
        <v>107.79555555555557</v>
      </c>
      <c r="Q6277" s="9">
        <f>Sales_Data17[[#This Row],[Line Total]]-(Sales_Data17[[#This Row],[Total Unit Cost]]*Sales_Data17[[#This Row],[Order Quantity]])</f>
        <v>808.46666666666647</v>
      </c>
      <c r="R6277" s="1" t="str">
        <f>TEXT(Sales_Data17[[#This Row],[OrderDate]],"MMM")</f>
        <v>Nov</v>
      </c>
      <c r="S6277" s="1" t="str">
        <f t="shared" si="98"/>
        <v>2015</v>
      </c>
    </row>
    <row r="6278" spans="1:19">
      <c r="A6278" t="s">
        <v>6301</v>
      </c>
      <c r="B6278" s="2">
        <v>42336</v>
      </c>
      <c r="C6278" s="2" t="str">
        <f>VLOOKUP(Sales_Data17[[#This Row],[Customer Name Index]],Customer_Data[#All],2,0)</f>
        <v>Medsep Group</v>
      </c>
      <c r="D6278">
        <v>8</v>
      </c>
      <c r="E6278" t="s">
        <v>4</v>
      </c>
      <c r="F6278" t="s">
        <v>8168</v>
      </c>
      <c r="G6278" t="s">
        <v>8027</v>
      </c>
      <c r="H6278" t="str">
        <f>VLOOKUP(Sales_Data17[[#This Row],[Delivery Region Index]],Regions_Table[#All],2,0)</f>
        <v>New South Wales</v>
      </c>
      <c r="I6278" t="str">
        <f>VLOOKUP(Sales_Data17[[#This Row],[Delivery Region Index]],Regions_Table[#All],3,0)</f>
        <v>Tamworth</v>
      </c>
      <c r="J6278">
        <v>21</v>
      </c>
      <c r="K6278">
        <v>3</v>
      </c>
      <c r="L6278" t="str">
        <f>VLOOKUP(Sales_Data17[[#This Row],[Product Description Index]],Products_Data[#All],2,0)</f>
        <v>Sunglasses</v>
      </c>
      <c r="M6278">
        <v>9</v>
      </c>
      <c r="N6278" s="9">
        <v>622.3555555555555</v>
      </c>
      <c r="O6278" s="9">
        <f>Sales_Data17[[#This Row],[Order Quantity]]*Sales_Data17[[#This Row],[Unit Price]]</f>
        <v>5601.2</v>
      </c>
      <c r="P6278" s="9">
        <v>448.09599999999995</v>
      </c>
      <c r="Q6278" s="9">
        <f>Sales_Data17[[#This Row],[Line Total]]-(Sales_Data17[[#This Row],[Total Unit Cost]]*Sales_Data17[[#This Row],[Order Quantity]])</f>
        <v>1568.3360000000002</v>
      </c>
      <c r="R6278" s="1" t="str">
        <f>TEXT(Sales_Data17[[#This Row],[OrderDate]],"MMM")</f>
        <v>Nov</v>
      </c>
      <c r="S6278" s="1" t="str">
        <f t="shared" si="98"/>
        <v>2015</v>
      </c>
    </row>
    <row r="6279" spans="1:19">
      <c r="A6279" t="s">
        <v>6302</v>
      </c>
      <c r="B6279" s="2">
        <v>42336</v>
      </c>
      <c r="C6279" s="2" t="str">
        <f>VLOOKUP(Sales_Data17[[#This Row],[Customer Name Index]],Customer_Data[#All],2,0)</f>
        <v>Apollo Ltd</v>
      </c>
      <c r="D6279">
        <v>11</v>
      </c>
      <c r="E6279" t="s">
        <v>4</v>
      </c>
      <c r="F6279" t="s">
        <v>8168</v>
      </c>
      <c r="G6279" t="s">
        <v>8026</v>
      </c>
      <c r="H6279" t="str">
        <f>VLOOKUP(Sales_Data17[[#This Row],[Delivery Region Index]],Regions_Table[#All],2,0)</f>
        <v>Queensland</v>
      </c>
      <c r="I6279" t="str">
        <f>VLOOKUP(Sales_Data17[[#This Row],[Delivery Region Index]],Regions_Table[#All],3,0)</f>
        <v>Gold Coast</v>
      </c>
      <c r="J6279">
        <v>31</v>
      </c>
      <c r="K6279">
        <v>5</v>
      </c>
      <c r="L6279" t="str">
        <f>VLOOKUP(Sales_Data17[[#This Row],[Product Description Index]],Products_Data[#All],2,0)</f>
        <v>Hats</v>
      </c>
      <c r="M6279">
        <v>1</v>
      </c>
      <c r="N6279" s="9">
        <v>196.53333333333333</v>
      </c>
      <c r="O6279" s="9">
        <f>Sales_Data17[[#This Row],[Order Quantity]]*Sales_Data17[[#This Row],[Unit Price]]</f>
        <v>196.53333333333333</v>
      </c>
      <c r="P6279" s="9">
        <v>145.43466666666666</v>
      </c>
      <c r="Q6279" s="9">
        <f>Sales_Data17[[#This Row],[Line Total]]-(Sales_Data17[[#This Row],[Total Unit Cost]]*Sales_Data17[[#This Row],[Order Quantity]])</f>
        <v>51.098666666666674</v>
      </c>
      <c r="R6279" s="1" t="str">
        <f>TEXT(Sales_Data17[[#This Row],[OrderDate]],"MMM")</f>
        <v>Nov</v>
      </c>
      <c r="S6279" s="1" t="str">
        <f t="shared" si="98"/>
        <v>2015</v>
      </c>
    </row>
    <row r="6280" spans="1:19">
      <c r="A6280" t="s">
        <v>6303</v>
      </c>
      <c r="B6280" s="2">
        <v>42336</v>
      </c>
      <c r="C6280" s="2" t="str">
        <f>VLOOKUP(Sales_Data17[[#This Row],[Customer Name Index]],Customer_Data[#All],2,0)</f>
        <v>Avon Corp</v>
      </c>
      <c r="D6280">
        <v>1</v>
      </c>
      <c r="E6280" t="s">
        <v>4</v>
      </c>
      <c r="F6280" t="s">
        <v>8168</v>
      </c>
      <c r="G6280" t="s">
        <v>8027</v>
      </c>
      <c r="H6280" t="str">
        <f>VLOOKUP(Sales_Data17[[#This Row],[Delivery Region Index]],Regions_Table[#All],2,0)</f>
        <v>New South Wales</v>
      </c>
      <c r="I6280" t="str">
        <f>VLOOKUP(Sales_Data17[[#This Row],[Delivery Region Index]],Regions_Table[#All],3,0)</f>
        <v>Albury</v>
      </c>
      <c r="J6280">
        <v>2</v>
      </c>
      <c r="K6280">
        <v>1</v>
      </c>
      <c r="L6280" t="str">
        <f>VLOOKUP(Sales_Data17[[#This Row],[Product Description Index]],Products_Data[#All],2,0)</f>
        <v>Shirts</v>
      </c>
      <c r="M6280">
        <v>1</v>
      </c>
      <c r="N6280" s="9">
        <v>115.38888888888889</v>
      </c>
      <c r="O6280" s="9">
        <f>Sales_Data17[[#This Row],[Order Quantity]]*Sales_Data17[[#This Row],[Unit Price]]</f>
        <v>115.38888888888889</v>
      </c>
      <c r="P6280" s="9">
        <v>80.772222222222211</v>
      </c>
      <c r="Q6280" s="9">
        <f>Sales_Data17[[#This Row],[Line Total]]-(Sales_Data17[[#This Row],[Total Unit Cost]]*Sales_Data17[[#This Row],[Order Quantity]])</f>
        <v>34.616666666666674</v>
      </c>
      <c r="R6280" s="1" t="str">
        <f>TEXT(Sales_Data17[[#This Row],[OrderDate]],"MMM")</f>
        <v>Nov</v>
      </c>
      <c r="S6280" s="1" t="str">
        <f t="shared" si="98"/>
        <v>2015</v>
      </c>
    </row>
    <row r="6281" spans="1:19">
      <c r="A6281" t="s">
        <v>6304</v>
      </c>
      <c r="B6281" s="2">
        <v>42336</v>
      </c>
      <c r="C6281" s="2" t="str">
        <f>VLOOKUP(Sales_Data17[[#This Row],[Customer Name Index]],Customer_Data[#All],2,0)</f>
        <v>Pacific Ltd</v>
      </c>
      <c r="D6281">
        <v>20</v>
      </c>
      <c r="E6281" t="s">
        <v>4</v>
      </c>
      <c r="F6281" t="s">
        <v>8168</v>
      </c>
      <c r="G6281" t="s">
        <v>8028</v>
      </c>
      <c r="H6281" t="str">
        <f>VLOOKUP(Sales_Data17[[#This Row],[Delivery Region Index]],Regions_Table[#All],2,0)</f>
        <v>Victoria</v>
      </c>
      <c r="I6281" t="str">
        <f>VLOOKUP(Sales_Data17[[#This Row],[Delivery Region Index]],Regions_Table[#All],3,0)</f>
        <v>Warrnambool</v>
      </c>
      <c r="J6281">
        <v>57</v>
      </c>
      <c r="K6281">
        <v>8</v>
      </c>
      <c r="L6281" t="str">
        <f>VLOOKUP(Sales_Data17[[#This Row],[Product Description Index]],Products_Data[#All],2,0)</f>
        <v>Shoes</v>
      </c>
      <c r="M6281">
        <v>9</v>
      </c>
      <c r="N6281" s="9">
        <v>100.5</v>
      </c>
      <c r="O6281" s="9">
        <f>Sales_Data17[[#This Row],[Order Quantity]]*Sales_Data17[[#This Row],[Unit Price]]</f>
        <v>904.5</v>
      </c>
      <c r="P6281" s="9">
        <v>65.325000000000003</v>
      </c>
      <c r="Q6281" s="9">
        <f>Sales_Data17[[#This Row],[Line Total]]-(Sales_Data17[[#This Row],[Total Unit Cost]]*Sales_Data17[[#This Row],[Order Quantity]])</f>
        <v>316.57499999999993</v>
      </c>
      <c r="R6281" s="1" t="str">
        <f>TEXT(Sales_Data17[[#This Row],[OrderDate]],"MMM")</f>
        <v>Nov</v>
      </c>
      <c r="S6281" s="1" t="str">
        <f t="shared" si="98"/>
        <v>2015</v>
      </c>
    </row>
    <row r="6282" spans="1:19">
      <c r="A6282" t="s">
        <v>6305</v>
      </c>
      <c r="B6282" s="2">
        <v>42336</v>
      </c>
      <c r="C6282" s="2" t="str">
        <f>VLOOKUP(Sales_Data17[[#This Row],[Customer Name Index]],Customer_Data[#All],2,0)</f>
        <v>Apollo Ltd</v>
      </c>
      <c r="D6282">
        <v>11</v>
      </c>
      <c r="E6282" t="s">
        <v>4</v>
      </c>
      <c r="F6282" t="s">
        <v>8168</v>
      </c>
      <c r="G6282" t="s">
        <v>8026</v>
      </c>
      <c r="H6282" t="str">
        <f>VLOOKUP(Sales_Data17[[#This Row],[Delivery Region Index]],Regions_Table[#All],2,0)</f>
        <v>Queensland</v>
      </c>
      <c r="I6282" t="str">
        <f>VLOOKUP(Sales_Data17[[#This Row],[Delivery Region Index]],Regions_Table[#All],3,0)</f>
        <v>Gladstone</v>
      </c>
      <c r="J6282">
        <v>30</v>
      </c>
      <c r="K6282">
        <v>5</v>
      </c>
      <c r="L6282" t="str">
        <f>VLOOKUP(Sales_Data17[[#This Row],[Product Description Index]],Products_Data[#All],2,0)</f>
        <v>Hats</v>
      </c>
      <c r="M6282">
        <v>6</v>
      </c>
      <c r="N6282" s="9">
        <v>344.67777777777775</v>
      </c>
      <c r="O6282" s="9">
        <f>Sales_Data17[[#This Row],[Order Quantity]]*Sales_Data17[[#This Row],[Unit Price]]</f>
        <v>2068.0666666666666</v>
      </c>
      <c r="P6282" s="9">
        <v>141.31788888888889</v>
      </c>
      <c r="Q6282" s="9">
        <f>Sales_Data17[[#This Row],[Line Total]]-(Sales_Data17[[#This Row],[Total Unit Cost]]*Sales_Data17[[#This Row],[Order Quantity]])</f>
        <v>1220.1593333333333</v>
      </c>
      <c r="R6282" s="1" t="str">
        <f>TEXT(Sales_Data17[[#This Row],[OrderDate]],"MMM")</f>
        <v>Nov</v>
      </c>
      <c r="S6282" s="1" t="str">
        <f t="shared" si="98"/>
        <v>2015</v>
      </c>
    </row>
    <row r="6283" spans="1:19">
      <c r="A6283" t="s">
        <v>6306</v>
      </c>
      <c r="B6283" s="2">
        <v>42337</v>
      </c>
      <c r="C6283" s="2" t="str">
        <f>VLOOKUP(Sales_Data17[[#This Row],[Customer Name Index]],Customer_Data[#All],2,0)</f>
        <v xml:space="preserve">Linde </v>
      </c>
      <c r="D6283">
        <v>14</v>
      </c>
      <c r="E6283" t="s">
        <v>4</v>
      </c>
      <c r="F6283" t="s">
        <v>8168</v>
      </c>
      <c r="G6283" t="s">
        <v>8026</v>
      </c>
      <c r="H6283" t="str">
        <f>VLOOKUP(Sales_Data17[[#This Row],[Delivery Region Index]],Regions_Table[#All],2,0)</f>
        <v>Queensland</v>
      </c>
      <c r="I6283" t="str">
        <f>VLOOKUP(Sales_Data17[[#This Row],[Delivery Region Index]],Regions_Table[#All],3,0)</f>
        <v>Nambour</v>
      </c>
      <c r="J6283">
        <v>39</v>
      </c>
      <c r="K6283">
        <v>6</v>
      </c>
      <c r="L6283" t="str">
        <f>VLOOKUP(Sales_Data17[[#This Row],[Product Description Index]],Products_Data[#All],2,0)</f>
        <v>Socks</v>
      </c>
      <c r="M6283">
        <v>1</v>
      </c>
      <c r="N6283" s="9">
        <v>266.51111111111112</v>
      </c>
      <c r="O6283" s="9">
        <f>Sales_Data17[[#This Row],[Order Quantity]]*Sales_Data17[[#This Row],[Unit Price]]</f>
        <v>266.51111111111112</v>
      </c>
      <c r="P6283" s="9">
        <v>135.92066666666668</v>
      </c>
      <c r="Q6283" s="9">
        <f>Sales_Data17[[#This Row],[Line Total]]-(Sales_Data17[[#This Row],[Total Unit Cost]]*Sales_Data17[[#This Row],[Order Quantity]])</f>
        <v>130.59044444444444</v>
      </c>
      <c r="R6283" s="1" t="str">
        <f>TEXT(Sales_Data17[[#This Row],[OrderDate]],"MMM")</f>
        <v>Nov</v>
      </c>
      <c r="S6283" s="1" t="str">
        <f t="shared" si="98"/>
        <v>2015</v>
      </c>
    </row>
    <row r="6284" spans="1:19">
      <c r="A6284" t="s">
        <v>6307</v>
      </c>
      <c r="B6284" s="2">
        <v>42337</v>
      </c>
      <c r="C6284" s="2" t="str">
        <f>VLOOKUP(Sales_Data17[[#This Row],[Customer Name Index]],Customer_Data[#All],2,0)</f>
        <v xml:space="preserve">WakeFern </v>
      </c>
      <c r="D6284">
        <v>2</v>
      </c>
      <c r="E6284" t="s">
        <v>4</v>
      </c>
      <c r="F6284" t="s">
        <v>8168</v>
      </c>
      <c r="G6284" t="s">
        <v>8027</v>
      </c>
      <c r="H6284" t="str">
        <f>VLOOKUP(Sales_Data17[[#This Row],[Delivery Region Index]],Regions_Table[#All],2,0)</f>
        <v>New South Wales</v>
      </c>
      <c r="I6284" t="str">
        <f>VLOOKUP(Sales_Data17[[#This Row],[Delivery Region Index]],Regions_Table[#All],3,0)</f>
        <v>Bathurst</v>
      </c>
      <c r="J6284">
        <v>4</v>
      </c>
      <c r="K6284">
        <v>1</v>
      </c>
      <c r="L6284" t="str">
        <f>VLOOKUP(Sales_Data17[[#This Row],[Product Description Index]],Products_Data[#All],2,0)</f>
        <v>Shirts</v>
      </c>
      <c r="M6284">
        <v>6</v>
      </c>
      <c r="N6284" s="9">
        <v>295.54444444444448</v>
      </c>
      <c r="O6284" s="9">
        <f>Sales_Data17[[#This Row],[Order Quantity]]*Sales_Data17[[#This Row],[Unit Price]]</f>
        <v>1773.2666666666669</v>
      </c>
      <c r="P6284" s="9">
        <v>245.3018888888889</v>
      </c>
      <c r="Q6284" s="9">
        <f>Sales_Data17[[#This Row],[Line Total]]-(Sales_Data17[[#This Row],[Total Unit Cost]]*Sales_Data17[[#This Row],[Order Quantity]])</f>
        <v>301.45533333333356</v>
      </c>
      <c r="R6284" s="1" t="str">
        <f>TEXT(Sales_Data17[[#This Row],[OrderDate]],"MMM")</f>
        <v>Nov</v>
      </c>
      <c r="S6284" s="1" t="str">
        <f t="shared" si="98"/>
        <v>2015</v>
      </c>
    </row>
    <row r="6285" spans="1:19">
      <c r="A6285" t="s">
        <v>6308</v>
      </c>
      <c r="B6285" s="2">
        <v>42337</v>
      </c>
      <c r="C6285" s="2" t="str">
        <f>VLOOKUP(Sales_Data17[[#This Row],[Customer Name Index]],Customer_Data[#All],2,0)</f>
        <v>Rochester Ltd</v>
      </c>
      <c r="D6285">
        <v>15</v>
      </c>
      <c r="E6285" t="s">
        <v>2</v>
      </c>
      <c r="F6285" t="s">
        <v>8168</v>
      </c>
      <c r="G6285" t="s">
        <v>8025</v>
      </c>
      <c r="H6285" t="str">
        <f>VLOOKUP(Sales_Data17[[#This Row],[Delivery Region Index]],Regions_Table[#All],2,0)</f>
        <v>Queensland</v>
      </c>
      <c r="I6285" t="str">
        <f>VLOOKUP(Sales_Data17[[#This Row],[Delivery Region Index]],Regions_Table[#All],3,0)</f>
        <v>Sunshine Coast</v>
      </c>
      <c r="J6285">
        <v>42</v>
      </c>
      <c r="K6285">
        <v>6</v>
      </c>
      <c r="L6285" t="str">
        <f>VLOOKUP(Sales_Data17[[#This Row],[Product Description Index]],Products_Data[#All],2,0)</f>
        <v>Socks</v>
      </c>
      <c r="M6285">
        <v>8</v>
      </c>
      <c r="N6285" s="9">
        <v>140.69999999999999</v>
      </c>
      <c r="O6285" s="9">
        <f>Sales_Data17[[#This Row],[Order Quantity]]*Sales_Data17[[#This Row],[Unit Price]]</f>
        <v>1125.5999999999999</v>
      </c>
      <c r="P6285" s="9">
        <v>90.048000000000002</v>
      </c>
      <c r="Q6285" s="9">
        <f>Sales_Data17[[#This Row],[Line Total]]-(Sales_Data17[[#This Row],[Total Unit Cost]]*Sales_Data17[[#This Row],[Order Quantity]])</f>
        <v>405.21599999999989</v>
      </c>
      <c r="R6285" s="1" t="str">
        <f>TEXT(Sales_Data17[[#This Row],[OrderDate]],"MMM")</f>
        <v>Nov</v>
      </c>
      <c r="S6285" s="1" t="str">
        <f t="shared" si="98"/>
        <v>2015</v>
      </c>
    </row>
    <row r="6286" spans="1:19">
      <c r="A6286" t="s">
        <v>6309</v>
      </c>
      <c r="B6286" s="2">
        <v>42337</v>
      </c>
      <c r="C6286" s="2" t="str">
        <f>VLOOKUP(Sales_Data17[[#This Row],[Customer Name Index]],Customer_Data[#All],2,0)</f>
        <v>Eminence Corp</v>
      </c>
      <c r="D6286">
        <v>18</v>
      </c>
      <c r="E6286" t="s">
        <v>2</v>
      </c>
      <c r="F6286" t="s">
        <v>8168</v>
      </c>
      <c r="G6286" t="s">
        <v>8025</v>
      </c>
      <c r="H6286" t="str">
        <f>VLOOKUP(Sales_Data17[[#This Row],[Delivery Region Index]],Regions_Table[#All],2,0)</f>
        <v>Victoria</v>
      </c>
      <c r="I6286" t="str">
        <f>VLOOKUP(Sales_Data17[[#This Row],[Delivery Region Index]],Regions_Table[#All],3,0)</f>
        <v>Geelong</v>
      </c>
      <c r="J6286">
        <v>51</v>
      </c>
      <c r="K6286">
        <v>8</v>
      </c>
      <c r="L6286" t="str">
        <f>VLOOKUP(Sales_Data17[[#This Row],[Product Description Index]],Products_Data[#All],2,0)</f>
        <v>Shoes</v>
      </c>
      <c r="M6286">
        <v>3</v>
      </c>
      <c r="N6286" s="9">
        <v>431.03333333333336</v>
      </c>
      <c r="O6286" s="9">
        <f>Sales_Data17[[#This Row],[Order Quantity]]*Sales_Data17[[#This Row],[Unit Price]]</f>
        <v>1293.1000000000001</v>
      </c>
      <c r="P6286" s="9">
        <v>301.7233333333333</v>
      </c>
      <c r="Q6286" s="9">
        <f>Sales_Data17[[#This Row],[Line Total]]-(Sales_Data17[[#This Row],[Total Unit Cost]]*Sales_Data17[[#This Row],[Order Quantity]])</f>
        <v>387.93000000000029</v>
      </c>
      <c r="R6286" s="1" t="str">
        <f>TEXT(Sales_Data17[[#This Row],[OrderDate]],"MMM")</f>
        <v>Nov</v>
      </c>
      <c r="S6286" s="1" t="str">
        <f t="shared" si="98"/>
        <v>2015</v>
      </c>
    </row>
    <row r="6287" spans="1:19">
      <c r="A6287" t="s">
        <v>6310</v>
      </c>
      <c r="B6287" s="2">
        <v>42337</v>
      </c>
      <c r="C6287" s="2" t="str">
        <f>VLOOKUP(Sales_Data17[[#This Row],[Customer Name Index]],Customer_Data[#All],2,0)</f>
        <v xml:space="preserve">Qualitest </v>
      </c>
      <c r="D6287">
        <v>19</v>
      </c>
      <c r="E6287" t="s">
        <v>4</v>
      </c>
      <c r="F6287" t="s">
        <v>8168</v>
      </c>
      <c r="G6287" t="s">
        <v>8028</v>
      </c>
      <c r="H6287" t="str">
        <f>VLOOKUP(Sales_Data17[[#This Row],[Delivery Region Index]],Regions_Table[#All],2,0)</f>
        <v>Victoria</v>
      </c>
      <c r="I6287" t="str">
        <f>VLOOKUP(Sales_Data17[[#This Row],[Delivery Region Index]],Regions_Table[#All],3,0)</f>
        <v>Mildura</v>
      </c>
      <c r="J6287">
        <v>53</v>
      </c>
      <c r="K6287">
        <v>8</v>
      </c>
      <c r="L6287" t="str">
        <f>VLOOKUP(Sales_Data17[[#This Row],[Product Description Index]],Products_Data[#All],2,0)</f>
        <v>Shoes</v>
      </c>
      <c r="M6287">
        <v>7</v>
      </c>
      <c r="N6287" s="9">
        <v>193.55555555555554</v>
      </c>
      <c r="O6287" s="9">
        <f>Sales_Data17[[#This Row],[Order Quantity]]*Sales_Data17[[#This Row],[Unit Price]]</f>
        <v>1354.8888888888887</v>
      </c>
      <c r="P6287" s="9">
        <v>147.10222222222222</v>
      </c>
      <c r="Q6287" s="9">
        <f>Sales_Data17[[#This Row],[Line Total]]-(Sales_Data17[[#This Row],[Total Unit Cost]]*Sales_Data17[[#This Row],[Order Quantity]])</f>
        <v>325.17333333333318</v>
      </c>
      <c r="R6287" s="1" t="str">
        <f>TEXT(Sales_Data17[[#This Row],[OrderDate]],"MMM")</f>
        <v>Nov</v>
      </c>
      <c r="S6287" s="1" t="str">
        <f t="shared" si="98"/>
        <v>2015</v>
      </c>
    </row>
    <row r="6288" spans="1:19">
      <c r="A6288" t="s">
        <v>6311</v>
      </c>
      <c r="B6288" s="2">
        <v>42337</v>
      </c>
      <c r="C6288" s="2" t="str">
        <f>VLOOKUP(Sales_Data17[[#This Row],[Customer Name Index]],Customer_Data[#All],2,0)</f>
        <v>Apollo Ltd</v>
      </c>
      <c r="D6288">
        <v>11</v>
      </c>
      <c r="E6288" t="s">
        <v>4</v>
      </c>
      <c r="F6288" t="s">
        <v>8168</v>
      </c>
      <c r="G6288" t="s">
        <v>8026</v>
      </c>
      <c r="H6288" t="str">
        <f>VLOOKUP(Sales_Data17[[#This Row],[Delivery Region Index]],Regions_Table[#All],2,0)</f>
        <v>Queensland</v>
      </c>
      <c r="I6288" t="str">
        <f>VLOOKUP(Sales_Data17[[#This Row],[Delivery Region Index]],Regions_Table[#All],3,0)</f>
        <v>Gold Coast</v>
      </c>
      <c r="J6288">
        <v>31</v>
      </c>
      <c r="K6288">
        <v>5</v>
      </c>
      <c r="L6288" t="str">
        <f>VLOOKUP(Sales_Data17[[#This Row],[Product Description Index]],Products_Data[#All],2,0)</f>
        <v>Hats</v>
      </c>
      <c r="M6288">
        <v>9</v>
      </c>
      <c r="N6288" s="9">
        <v>360.31111111111113</v>
      </c>
      <c r="O6288" s="9">
        <f>Sales_Data17[[#This Row],[Order Quantity]]*Sales_Data17[[#This Row],[Unit Price]]</f>
        <v>3242.8</v>
      </c>
      <c r="P6288" s="9">
        <v>194.56800000000004</v>
      </c>
      <c r="Q6288" s="9">
        <f>Sales_Data17[[#This Row],[Line Total]]-(Sales_Data17[[#This Row],[Total Unit Cost]]*Sales_Data17[[#This Row],[Order Quantity]])</f>
        <v>1491.6879999999999</v>
      </c>
      <c r="R6288" s="1" t="str">
        <f>TEXT(Sales_Data17[[#This Row],[OrderDate]],"MMM")</f>
        <v>Nov</v>
      </c>
      <c r="S6288" s="1" t="str">
        <f t="shared" si="98"/>
        <v>2015</v>
      </c>
    </row>
    <row r="6289" spans="1:19">
      <c r="A6289" t="s">
        <v>6312</v>
      </c>
      <c r="B6289" s="2">
        <v>42337</v>
      </c>
      <c r="C6289" s="2" t="str">
        <f>VLOOKUP(Sales_Data17[[#This Row],[Customer Name Index]],Customer_Data[#All],2,0)</f>
        <v>Pacific Ltd</v>
      </c>
      <c r="D6289">
        <v>20</v>
      </c>
      <c r="E6289" t="s">
        <v>2</v>
      </c>
      <c r="F6289" t="s">
        <v>8168</v>
      </c>
      <c r="G6289" t="s">
        <v>8028</v>
      </c>
      <c r="H6289" t="str">
        <f>VLOOKUP(Sales_Data17[[#This Row],[Delivery Region Index]],Regions_Table[#All],2,0)</f>
        <v>Victoria</v>
      </c>
      <c r="I6289" t="str">
        <f>VLOOKUP(Sales_Data17[[#This Row],[Delivery Region Index]],Regions_Table[#All],3,0)</f>
        <v>Warrnambool</v>
      </c>
      <c r="J6289">
        <v>57</v>
      </c>
      <c r="K6289">
        <v>8</v>
      </c>
      <c r="L6289" t="str">
        <f>VLOOKUP(Sales_Data17[[#This Row],[Product Description Index]],Products_Data[#All],2,0)</f>
        <v>Shoes</v>
      </c>
      <c r="M6289">
        <v>4</v>
      </c>
      <c r="N6289" s="9">
        <v>116.87777777777779</v>
      </c>
      <c r="O6289" s="9">
        <f>Sales_Data17[[#This Row],[Order Quantity]]*Sales_Data17[[#This Row],[Unit Price]]</f>
        <v>467.51111111111118</v>
      </c>
      <c r="P6289" s="9">
        <v>79.476888888888908</v>
      </c>
      <c r="Q6289" s="9">
        <f>Sales_Data17[[#This Row],[Line Total]]-(Sales_Data17[[#This Row],[Total Unit Cost]]*Sales_Data17[[#This Row],[Order Quantity]])</f>
        <v>149.60355555555554</v>
      </c>
      <c r="R6289" s="1" t="str">
        <f>TEXT(Sales_Data17[[#This Row],[OrderDate]],"MMM")</f>
        <v>Nov</v>
      </c>
      <c r="S6289" s="1" t="str">
        <f t="shared" si="98"/>
        <v>2015</v>
      </c>
    </row>
    <row r="6290" spans="1:19">
      <c r="A6290" t="s">
        <v>6313</v>
      </c>
      <c r="B6290" s="2">
        <v>42338</v>
      </c>
      <c r="C6290" s="2" t="str">
        <f>VLOOKUP(Sales_Data17[[#This Row],[Customer Name Index]],Customer_Data[#All],2,0)</f>
        <v xml:space="preserve">Ei </v>
      </c>
      <c r="D6290">
        <v>9</v>
      </c>
      <c r="E6290" t="s">
        <v>4</v>
      </c>
      <c r="F6290" t="s">
        <v>8168</v>
      </c>
      <c r="G6290" t="s">
        <v>8027</v>
      </c>
      <c r="H6290" t="str">
        <f>VLOOKUP(Sales_Data17[[#This Row],[Delivery Region Index]],Regions_Table[#All],2,0)</f>
        <v>New South Wales</v>
      </c>
      <c r="I6290" t="str">
        <f>VLOOKUP(Sales_Data17[[#This Row],[Delivery Region Index]],Regions_Table[#All],3,0)</f>
        <v>Wyong</v>
      </c>
      <c r="J6290">
        <v>25</v>
      </c>
      <c r="K6290">
        <v>4</v>
      </c>
      <c r="L6290" t="str">
        <f>VLOOKUP(Sales_Data17[[#This Row],[Product Description Index]],Products_Data[#All],2,0)</f>
        <v>Jeans</v>
      </c>
      <c r="M6290">
        <v>4</v>
      </c>
      <c r="N6290" s="9">
        <v>126.55555555555556</v>
      </c>
      <c r="O6290" s="9">
        <f>Sales_Data17[[#This Row],[Order Quantity]]*Sales_Data17[[#This Row],[Unit Price]]</f>
        <v>506.22222222222223</v>
      </c>
      <c r="P6290" s="9">
        <v>50.622222222222227</v>
      </c>
      <c r="Q6290" s="9">
        <f>Sales_Data17[[#This Row],[Line Total]]-(Sales_Data17[[#This Row],[Total Unit Cost]]*Sales_Data17[[#This Row],[Order Quantity]])</f>
        <v>303.73333333333335</v>
      </c>
      <c r="R6290" s="1" t="str">
        <f>TEXT(Sales_Data17[[#This Row],[OrderDate]],"MMM")</f>
        <v>Nov</v>
      </c>
      <c r="S6290" s="1" t="str">
        <f t="shared" si="98"/>
        <v>2015</v>
      </c>
    </row>
    <row r="6291" spans="1:19">
      <c r="A6291" t="s">
        <v>6314</v>
      </c>
      <c r="B6291" s="2">
        <v>42338</v>
      </c>
      <c r="C6291" s="2" t="str">
        <f>VLOOKUP(Sales_Data17[[#This Row],[Customer Name Index]],Customer_Data[#All],2,0)</f>
        <v xml:space="preserve">Linde </v>
      </c>
      <c r="D6291">
        <v>14</v>
      </c>
      <c r="E6291" t="s">
        <v>2</v>
      </c>
      <c r="F6291" t="s">
        <v>8168</v>
      </c>
      <c r="G6291" t="s">
        <v>8026</v>
      </c>
      <c r="H6291" t="str">
        <f>VLOOKUP(Sales_Data17[[#This Row],[Delivery Region Index]],Regions_Table[#All],2,0)</f>
        <v>Queensland</v>
      </c>
      <c r="I6291" t="str">
        <f>VLOOKUP(Sales_Data17[[#This Row],[Delivery Region Index]],Regions_Table[#All],3,0)</f>
        <v>Rockhampton</v>
      </c>
      <c r="J6291">
        <v>41</v>
      </c>
      <c r="K6291">
        <v>6</v>
      </c>
      <c r="L6291" t="str">
        <f>VLOOKUP(Sales_Data17[[#This Row],[Product Description Index]],Products_Data[#All],2,0)</f>
        <v>Socks</v>
      </c>
      <c r="M6291">
        <v>2</v>
      </c>
      <c r="N6291" s="9">
        <v>573.22222222222217</v>
      </c>
      <c r="O6291" s="9">
        <f>Sales_Data17[[#This Row],[Order Quantity]]*Sales_Data17[[#This Row],[Unit Price]]</f>
        <v>1146.4444444444443</v>
      </c>
      <c r="P6291" s="9">
        <v>257.95000000000005</v>
      </c>
      <c r="Q6291" s="9">
        <f>Sales_Data17[[#This Row],[Line Total]]-(Sales_Data17[[#This Row],[Total Unit Cost]]*Sales_Data17[[#This Row],[Order Quantity]])</f>
        <v>630.54444444444425</v>
      </c>
      <c r="R6291" s="1" t="str">
        <f>TEXT(Sales_Data17[[#This Row],[OrderDate]],"MMM")</f>
        <v>Nov</v>
      </c>
      <c r="S6291" s="1" t="str">
        <f t="shared" si="98"/>
        <v>2015</v>
      </c>
    </row>
    <row r="6292" spans="1:19">
      <c r="A6292" t="s">
        <v>6315</v>
      </c>
      <c r="B6292" s="2">
        <v>42338</v>
      </c>
      <c r="C6292" s="2" t="str">
        <f>VLOOKUP(Sales_Data17[[#This Row],[Customer Name Index]],Customer_Data[#All],2,0)</f>
        <v>ETUDE Ltd</v>
      </c>
      <c r="D6292">
        <v>4</v>
      </c>
      <c r="E6292" t="s">
        <v>2</v>
      </c>
      <c r="F6292" t="s">
        <v>8168</v>
      </c>
      <c r="G6292" t="s">
        <v>8027</v>
      </c>
      <c r="H6292" t="str">
        <f>VLOOKUP(Sales_Data17[[#This Row],[Delivery Region Index]],Regions_Table[#All],2,0)</f>
        <v>New South Wales</v>
      </c>
      <c r="I6292" t="str">
        <f>VLOOKUP(Sales_Data17[[#This Row],[Delivery Region Index]],Regions_Table[#All],3,0)</f>
        <v>Goulburn</v>
      </c>
      <c r="J6292">
        <v>10</v>
      </c>
      <c r="K6292">
        <v>2</v>
      </c>
      <c r="L6292" t="str">
        <f>VLOOKUP(Sales_Data17[[#This Row],[Product Description Index]],Products_Data[#All],2,0)</f>
        <v>Pants</v>
      </c>
      <c r="M6292">
        <v>7</v>
      </c>
      <c r="N6292" s="9">
        <v>410.18888888888893</v>
      </c>
      <c r="O6292" s="9">
        <f>Sales_Data17[[#This Row],[Order Quantity]]*Sales_Data17[[#This Row],[Unit Price]]</f>
        <v>2871.3222222222225</v>
      </c>
      <c r="P6292" s="9">
        <v>233.80766666666665</v>
      </c>
      <c r="Q6292" s="9">
        <f>Sales_Data17[[#This Row],[Line Total]]-(Sales_Data17[[#This Row],[Total Unit Cost]]*Sales_Data17[[#This Row],[Order Quantity]])</f>
        <v>1234.6685555555559</v>
      </c>
      <c r="R6292" s="1" t="str">
        <f>TEXT(Sales_Data17[[#This Row],[OrderDate]],"MMM")</f>
        <v>Nov</v>
      </c>
      <c r="S6292" s="1" t="str">
        <f t="shared" si="98"/>
        <v>2015</v>
      </c>
    </row>
    <row r="6293" spans="1:19">
      <c r="A6293" t="s">
        <v>6316</v>
      </c>
      <c r="B6293" s="2">
        <v>42338</v>
      </c>
      <c r="C6293" s="2" t="str">
        <f>VLOOKUP(Sales_Data17[[#This Row],[Customer Name Index]],Customer_Data[#All],2,0)</f>
        <v>New Ltd</v>
      </c>
      <c r="D6293">
        <v>7</v>
      </c>
      <c r="E6293" t="s">
        <v>3</v>
      </c>
      <c r="F6293" t="s">
        <v>8168</v>
      </c>
      <c r="G6293" t="s">
        <v>8027</v>
      </c>
      <c r="H6293" t="str">
        <f>VLOOKUP(Sales_Data17[[#This Row],[Delivery Region Index]],Regions_Table[#All],2,0)</f>
        <v>New South Wales</v>
      </c>
      <c r="I6293" t="str">
        <f>VLOOKUP(Sales_Data17[[#This Row],[Delivery Region Index]],Regions_Table[#All],3,0)</f>
        <v>Port Macquarie</v>
      </c>
      <c r="J6293">
        <v>19</v>
      </c>
      <c r="K6293">
        <v>3</v>
      </c>
      <c r="L6293" t="str">
        <f>VLOOKUP(Sales_Data17[[#This Row],[Product Description Index]],Products_Data[#All],2,0)</f>
        <v>Sunglasses</v>
      </c>
      <c r="M6293">
        <v>1</v>
      </c>
      <c r="N6293" s="9">
        <v>88.588888888888903</v>
      </c>
      <c r="O6293" s="9">
        <f>Sales_Data17[[#This Row],[Order Quantity]]*Sales_Data17[[#This Row],[Unit Price]]</f>
        <v>88.588888888888903</v>
      </c>
      <c r="P6293" s="9">
        <v>57.582777777777792</v>
      </c>
      <c r="Q6293" s="9">
        <f>Sales_Data17[[#This Row],[Line Total]]-(Sales_Data17[[#This Row],[Total Unit Cost]]*Sales_Data17[[#This Row],[Order Quantity]])</f>
        <v>31.00611111111111</v>
      </c>
      <c r="R6293" s="1" t="str">
        <f>TEXT(Sales_Data17[[#This Row],[OrderDate]],"MMM")</f>
        <v>Nov</v>
      </c>
      <c r="S6293" s="1" t="str">
        <f t="shared" si="98"/>
        <v>2015</v>
      </c>
    </row>
    <row r="6294" spans="1:19">
      <c r="A6294" t="s">
        <v>6317</v>
      </c>
      <c r="B6294" s="2">
        <v>42338</v>
      </c>
      <c r="C6294" s="2" t="str">
        <f>VLOOKUP(Sales_Data17[[#This Row],[Customer Name Index]],Customer_Data[#All],2,0)</f>
        <v>Eminence Corp</v>
      </c>
      <c r="D6294">
        <v>18</v>
      </c>
      <c r="E6294" t="s">
        <v>4</v>
      </c>
      <c r="F6294" t="s">
        <v>8168</v>
      </c>
      <c r="G6294" t="s">
        <v>8025</v>
      </c>
      <c r="H6294" t="str">
        <f>VLOOKUP(Sales_Data17[[#This Row],[Delivery Region Index]],Regions_Table[#All],2,0)</f>
        <v>Victoria</v>
      </c>
      <c r="I6294" t="str">
        <f>VLOOKUP(Sales_Data17[[#This Row],[Delivery Region Index]],Regions_Table[#All],3,0)</f>
        <v>Bendigo</v>
      </c>
      <c r="J6294">
        <v>50</v>
      </c>
      <c r="K6294">
        <v>7</v>
      </c>
      <c r="L6294" t="str">
        <f>VLOOKUP(Sales_Data17[[#This Row],[Product Description Index]],Products_Data[#All],2,0)</f>
        <v>Dress Shirts</v>
      </c>
      <c r="M6294">
        <v>4</v>
      </c>
      <c r="N6294" s="9">
        <v>218.86666666666667</v>
      </c>
      <c r="O6294" s="9">
        <f>Sales_Data17[[#This Row],[Order Quantity]]*Sales_Data17[[#This Row],[Unit Price]]</f>
        <v>875.4666666666667</v>
      </c>
      <c r="P6294" s="9">
        <v>107.24466666666666</v>
      </c>
      <c r="Q6294" s="9">
        <f>Sales_Data17[[#This Row],[Line Total]]-(Sales_Data17[[#This Row],[Total Unit Cost]]*Sales_Data17[[#This Row],[Order Quantity]])</f>
        <v>446.48800000000006</v>
      </c>
      <c r="R6294" s="1" t="str">
        <f>TEXT(Sales_Data17[[#This Row],[OrderDate]],"MMM")</f>
        <v>Nov</v>
      </c>
      <c r="S6294" s="1" t="str">
        <f t="shared" si="98"/>
        <v>2015</v>
      </c>
    </row>
    <row r="6295" spans="1:19">
      <c r="A6295" t="s">
        <v>6318</v>
      </c>
      <c r="B6295" s="2">
        <v>42338</v>
      </c>
      <c r="C6295" s="2" t="str">
        <f>VLOOKUP(Sales_Data17[[#This Row],[Customer Name Index]],Customer_Data[#All],2,0)</f>
        <v>ETUDE Ltd</v>
      </c>
      <c r="D6295">
        <v>4</v>
      </c>
      <c r="E6295" t="s">
        <v>3</v>
      </c>
      <c r="F6295" t="s">
        <v>8168</v>
      </c>
      <c r="G6295" t="s">
        <v>8027</v>
      </c>
      <c r="H6295" t="str">
        <f>VLOOKUP(Sales_Data17[[#This Row],[Delivery Region Index]],Regions_Table[#All],2,0)</f>
        <v>New South Wales</v>
      </c>
      <c r="I6295" t="str">
        <f>VLOOKUP(Sales_Data17[[#This Row],[Delivery Region Index]],Regions_Table[#All],3,0)</f>
        <v>Griffith</v>
      </c>
      <c r="J6295">
        <v>12</v>
      </c>
      <c r="K6295">
        <v>2</v>
      </c>
      <c r="L6295" t="str">
        <f>VLOOKUP(Sales_Data17[[#This Row],[Product Description Index]],Products_Data[#All],2,0)</f>
        <v>Pants</v>
      </c>
      <c r="M6295">
        <v>4</v>
      </c>
      <c r="N6295" s="9">
        <v>22.333333333333332</v>
      </c>
      <c r="O6295" s="9">
        <f>Sales_Data17[[#This Row],[Order Quantity]]*Sales_Data17[[#This Row],[Unit Price]]</f>
        <v>89.333333333333329</v>
      </c>
      <c r="P6295" s="9">
        <v>9.1566666666666663</v>
      </c>
      <c r="Q6295" s="9">
        <f>Sales_Data17[[#This Row],[Line Total]]-(Sales_Data17[[#This Row],[Total Unit Cost]]*Sales_Data17[[#This Row],[Order Quantity]])</f>
        <v>52.706666666666663</v>
      </c>
      <c r="R6295" s="1" t="str">
        <f>TEXT(Sales_Data17[[#This Row],[OrderDate]],"MMM")</f>
        <v>Nov</v>
      </c>
      <c r="S6295" s="1" t="str">
        <f t="shared" si="98"/>
        <v>2015</v>
      </c>
    </row>
    <row r="6296" spans="1:19">
      <c r="A6296" t="s">
        <v>6319</v>
      </c>
      <c r="B6296" s="2">
        <v>42338</v>
      </c>
      <c r="C6296" s="2" t="str">
        <f>VLOOKUP(Sales_Data17[[#This Row],[Customer Name Index]],Customer_Data[#All],2,0)</f>
        <v>Apollo Ltd</v>
      </c>
      <c r="D6296">
        <v>11</v>
      </c>
      <c r="E6296" t="s">
        <v>4</v>
      </c>
      <c r="F6296" t="s">
        <v>8168</v>
      </c>
      <c r="G6296" t="s">
        <v>8026</v>
      </c>
      <c r="H6296" t="str">
        <f>VLOOKUP(Sales_Data17[[#This Row],[Delivery Region Index]],Regions_Table[#All],2,0)</f>
        <v>Queensland</v>
      </c>
      <c r="I6296" t="str">
        <f>VLOOKUP(Sales_Data17[[#This Row],[Delivery Region Index]],Regions_Table[#All],3,0)</f>
        <v>Gold Coast</v>
      </c>
      <c r="J6296">
        <v>31</v>
      </c>
      <c r="K6296">
        <v>5</v>
      </c>
      <c r="L6296" t="str">
        <f>VLOOKUP(Sales_Data17[[#This Row],[Product Description Index]],Products_Data[#All],2,0)</f>
        <v>Hats</v>
      </c>
      <c r="M6296">
        <v>8</v>
      </c>
      <c r="N6296" s="9">
        <v>605.97777777777776</v>
      </c>
      <c r="O6296" s="9">
        <f>Sales_Data17[[#This Row],[Order Quantity]]*Sales_Data17[[#This Row],[Unit Price]]</f>
        <v>4847.8222222222221</v>
      </c>
      <c r="P6296" s="9">
        <v>393.88555555555558</v>
      </c>
      <c r="Q6296" s="9">
        <f>Sales_Data17[[#This Row],[Line Total]]-(Sales_Data17[[#This Row],[Total Unit Cost]]*Sales_Data17[[#This Row],[Order Quantity]])</f>
        <v>1696.7377777777774</v>
      </c>
      <c r="R6296" s="1" t="str">
        <f>TEXT(Sales_Data17[[#This Row],[OrderDate]],"MMM")</f>
        <v>Nov</v>
      </c>
      <c r="S6296" s="1" t="str">
        <f t="shared" si="98"/>
        <v>2015</v>
      </c>
    </row>
    <row r="6297" spans="1:19">
      <c r="A6297" t="s">
        <v>6320</v>
      </c>
      <c r="B6297" s="2">
        <v>42338</v>
      </c>
      <c r="C6297" s="2" t="str">
        <f>VLOOKUP(Sales_Data17[[#This Row],[Customer Name Index]],Customer_Data[#All],2,0)</f>
        <v xml:space="preserve">Qualitest </v>
      </c>
      <c r="D6297">
        <v>19</v>
      </c>
      <c r="E6297" t="s">
        <v>4</v>
      </c>
      <c r="F6297" t="s">
        <v>8168</v>
      </c>
      <c r="G6297" t="s">
        <v>8028</v>
      </c>
      <c r="H6297" t="str">
        <f>VLOOKUP(Sales_Data17[[#This Row],[Delivery Region Index]],Regions_Table[#All],2,0)</f>
        <v>Victoria</v>
      </c>
      <c r="I6297" t="str">
        <f>VLOOKUP(Sales_Data17[[#This Row],[Delivery Region Index]],Regions_Table[#All],3,0)</f>
        <v>Mildura</v>
      </c>
      <c r="J6297">
        <v>53</v>
      </c>
      <c r="K6297">
        <v>8</v>
      </c>
      <c r="L6297" t="str">
        <f>VLOOKUP(Sales_Data17[[#This Row],[Product Description Index]],Products_Data[#All],2,0)</f>
        <v>Shoes</v>
      </c>
      <c r="M6297">
        <v>1</v>
      </c>
      <c r="N6297" s="9">
        <v>559.82222222222231</v>
      </c>
      <c r="O6297" s="9">
        <f>Sales_Data17[[#This Row],[Order Quantity]]*Sales_Data17[[#This Row],[Unit Price]]</f>
        <v>559.82222222222231</v>
      </c>
      <c r="P6297" s="9">
        <v>375.08088888888892</v>
      </c>
      <c r="Q6297" s="9">
        <f>Sales_Data17[[#This Row],[Line Total]]-(Sales_Data17[[#This Row],[Total Unit Cost]]*Sales_Data17[[#This Row],[Order Quantity]])</f>
        <v>184.74133333333339</v>
      </c>
      <c r="R6297" s="1" t="str">
        <f>TEXT(Sales_Data17[[#This Row],[OrderDate]],"MMM")</f>
        <v>Nov</v>
      </c>
      <c r="S6297" s="1" t="str">
        <f t="shared" si="98"/>
        <v>2015</v>
      </c>
    </row>
    <row r="6298" spans="1:19">
      <c r="A6298" t="s">
        <v>6321</v>
      </c>
      <c r="B6298" s="2">
        <v>42339</v>
      </c>
      <c r="C6298" s="2" t="str">
        <f>VLOOKUP(Sales_Data17[[#This Row],[Customer Name Index]],Customer_Data[#All],2,0)</f>
        <v>Medsep Group</v>
      </c>
      <c r="D6298">
        <v>8</v>
      </c>
      <c r="E6298" t="s">
        <v>4</v>
      </c>
      <c r="F6298" t="s">
        <v>8168</v>
      </c>
      <c r="G6298" t="s">
        <v>8027</v>
      </c>
      <c r="H6298" t="str">
        <f>VLOOKUP(Sales_Data17[[#This Row],[Delivery Region Index]],Regions_Table[#All],2,0)</f>
        <v>New South Wales</v>
      </c>
      <c r="I6298" t="str">
        <f>VLOOKUP(Sales_Data17[[#This Row],[Delivery Region Index]],Regions_Table[#All],3,0)</f>
        <v>Tamworth</v>
      </c>
      <c r="J6298">
        <v>21</v>
      </c>
      <c r="K6298">
        <v>3</v>
      </c>
      <c r="L6298" t="str">
        <f>VLOOKUP(Sales_Data17[[#This Row],[Product Description Index]],Products_Data[#All],2,0)</f>
        <v>Sunglasses</v>
      </c>
      <c r="M6298">
        <v>3</v>
      </c>
      <c r="N6298" s="9">
        <v>258.32222222222225</v>
      </c>
      <c r="O6298" s="9">
        <f>Sales_Data17[[#This Row],[Order Quantity]]*Sales_Data17[[#This Row],[Unit Price]]</f>
        <v>774.9666666666667</v>
      </c>
      <c r="P6298" s="9">
        <v>170.49266666666668</v>
      </c>
      <c r="Q6298" s="9">
        <f>Sales_Data17[[#This Row],[Line Total]]-(Sales_Data17[[#This Row],[Total Unit Cost]]*Sales_Data17[[#This Row],[Order Quantity]])</f>
        <v>263.48866666666663</v>
      </c>
      <c r="R6298" s="1" t="str">
        <f>TEXT(Sales_Data17[[#This Row],[OrderDate]],"MMM")</f>
        <v>Dec</v>
      </c>
      <c r="S6298" s="1" t="str">
        <f t="shared" si="98"/>
        <v>2015</v>
      </c>
    </row>
    <row r="6299" spans="1:19">
      <c r="A6299" t="s">
        <v>6322</v>
      </c>
      <c r="B6299" s="2">
        <v>42339</v>
      </c>
      <c r="C6299" s="2" t="str">
        <f>VLOOKUP(Sales_Data17[[#This Row],[Customer Name Index]],Customer_Data[#All],2,0)</f>
        <v>ETUDE Ltd</v>
      </c>
      <c r="D6299">
        <v>4</v>
      </c>
      <c r="E6299" t="s">
        <v>4</v>
      </c>
      <c r="F6299" t="s">
        <v>8168</v>
      </c>
      <c r="G6299" t="s">
        <v>8027</v>
      </c>
      <c r="H6299" t="str">
        <f>VLOOKUP(Sales_Data17[[#This Row],[Delivery Region Index]],Regions_Table[#All],2,0)</f>
        <v>New South Wales</v>
      </c>
      <c r="I6299" t="str">
        <f>VLOOKUP(Sales_Data17[[#This Row],[Delivery Region Index]],Regions_Table[#All],3,0)</f>
        <v>Griffith</v>
      </c>
      <c r="J6299">
        <v>12</v>
      </c>
      <c r="K6299">
        <v>2</v>
      </c>
      <c r="L6299" t="str">
        <f>VLOOKUP(Sales_Data17[[#This Row],[Product Description Index]],Products_Data[#All],2,0)</f>
        <v>Pants</v>
      </c>
      <c r="M6299">
        <v>4</v>
      </c>
      <c r="N6299" s="9">
        <v>379.66666666666669</v>
      </c>
      <c r="O6299" s="9">
        <f>Sales_Data17[[#This Row],[Order Quantity]]*Sales_Data17[[#This Row],[Unit Price]]</f>
        <v>1518.6666666666667</v>
      </c>
      <c r="P6299" s="9">
        <v>231.59666666666666</v>
      </c>
      <c r="Q6299" s="9">
        <f>Sales_Data17[[#This Row],[Line Total]]-(Sales_Data17[[#This Row],[Total Unit Cost]]*Sales_Data17[[#This Row],[Order Quantity]])</f>
        <v>592.28000000000009</v>
      </c>
      <c r="R6299" s="1" t="str">
        <f>TEXT(Sales_Data17[[#This Row],[OrderDate]],"MMM")</f>
        <v>Dec</v>
      </c>
      <c r="S6299" s="1" t="str">
        <f t="shared" si="98"/>
        <v>2015</v>
      </c>
    </row>
    <row r="6300" spans="1:19">
      <c r="A6300" t="s">
        <v>6323</v>
      </c>
      <c r="B6300" s="2">
        <v>42339</v>
      </c>
      <c r="C6300" s="2" t="str">
        <f>VLOOKUP(Sales_Data17[[#This Row],[Customer Name Index]],Customer_Data[#All],2,0)</f>
        <v>New Ltd</v>
      </c>
      <c r="D6300">
        <v>7</v>
      </c>
      <c r="E6300" t="s">
        <v>4</v>
      </c>
      <c r="F6300" t="s">
        <v>8168</v>
      </c>
      <c r="G6300" t="s">
        <v>8027</v>
      </c>
      <c r="H6300" t="str">
        <f>VLOOKUP(Sales_Data17[[#This Row],[Delivery Region Index]],Regions_Table[#All],2,0)</f>
        <v>New South Wales</v>
      </c>
      <c r="I6300" t="str">
        <f>VLOOKUP(Sales_Data17[[#This Row],[Delivery Region Index]],Regions_Table[#All],3,0)</f>
        <v>Queanbeyan</v>
      </c>
      <c r="J6300">
        <v>20</v>
      </c>
      <c r="K6300">
        <v>3</v>
      </c>
      <c r="L6300" t="str">
        <f>VLOOKUP(Sales_Data17[[#This Row],[Product Description Index]],Products_Data[#All],2,0)</f>
        <v>Sunglasses</v>
      </c>
      <c r="M6300">
        <v>7</v>
      </c>
      <c r="N6300" s="9">
        <v>148.14444444444445</v>
      </c>
      <c r="O6300" s="9">
        <f>Sales_Data17[[#This Row],[Order Quantity]]*Sales_Data17[[#This Row],[Unit Price]]</f>
        <v>1037.0111111111112</v>
      </c>
      <c r="P6300" s="9">
        <v>114.07122222222223</v>
      </c>
      <c r="Q6300" s="9">
        <f>Sales_Data17[[#This Row],[Line Total]]-(Sales_Data17[[#This Row],[Total Unit Cost]]*Sales_Data17[[#This Row],[Order Quantity]])</f>
        <v>238.51255555555554</v>
      </c>
      <c r="R6300" s="1" t="str">
        <f>TEXT(Sales_Data17[[#This Row],[OrderDate]],"MMM")</f>
        <v>Dec</v>
      </c>
      <c r="S6300" s="1" t="str">
        <f t="shared" si="98"/>
        <v>2015</v>
      </c>
    </row>
    <row r="6301" spans="1:19">
      <c r="A6301" t="s">
        <v>6324</v>
      </c>
      <c r="B6301" s="2">
        <v>42339</v>
      </c>
      <c r="C6301" s="2" t="str">
        <f>VLOOKUP(Sales_Data17[[#This Row],[Customer Name Index]],Customer_Data[#All],2,0)</f>
        <v>Medsep Group</v>
      </c>
      <c r="D6301">
        <v>8</v>
      </c>
      <c r="E6301" t="s">
        <v>4</v>
      </c>
      <c r="F6301" t="s">
        <v>8168</v>
      </c>
      <c r="G6301" t="s">
        <v>8027</v>
      </c>
      <c r="H6301" t="str">
        <f>VLOOKUP(Sales_Data17[[#This Row],[Delivery Region Index]],Regions_Table[#All],2,0)</f>
        <v>New South Wales</v>
      </c>
      <c r="I6301" t="str">
        <f>VLOOKUP(Sales_Data17[[#This Row],[Delivery Region Index]],Regions_Table[#All],3,0)</f>
        <v>Wagga Wagga</v>
      </c>
      <c r="J6301">
        <v>23</v>
      </c>
      <c r="K6301">
        <v>4</v>
      </c>
      <c r="L6301" t="str">
        <f>VLOOKUP(Sales_Data17[[#This Row],[Product Description Index]],Products_Data[#All],2,0)</f>
        <v>Jeans</v>
      </c>
      <c r="M6301">
        <v>2</v>
      </c>
      <c r="N6301" s="9">
        <v>579.92222222222222</v>
      </c>
      <c r="O6301" s="9">
        <f>Sales_Data17[[#This Row],[Order Quantity]]*Sales_Data17[[#This Row],[Unit Price]]</f>
        <v>1159.8444444444444</v>
      </c>
      <c r="P6301" s="9">
        <v>336.35488888888887</v>
      </c>
      <c r="Q6301" s="9">
        <f>Sales_Data17[[#This Row],[Line Total]]-(Sales_Data17[[#This Row],[Total Unit Cost]]*Sales_Data17[[#This Row],[Order Quantity]])</f>
        <v>487.1346666666667</v>
      </c>
      <c r="R6301" s="1" t="str">
        <f>TEXT(Sales_Data17[[#This Row],[OrderDate]],"MMM")</f>
        <v>Dec</v>
      </c>
      <c r="S6301" s="1" t="str">
        <f t="shared" si="98"/>
        <v>2015</v>
      </c>
    </row>
    <row r="6302" spans="1:19">
      <c r="A6302" t="s">
        <v>6325</v>
      </c>
      <c r="B6302" s="2">
        <v>42339</v>
      </c>
      <c r="C6302" s="2" t="str">
        <f>VLOOKUP(Sales_Data17[[#This Row],[Customer Name Index]],Customer_Data[#All],2,0)</f>
        <v>Apollo Ltd</v>
      </c>
      <c r="D6302">
        <v>11</v>
      </c>
      <c r="E6302" t="s">
        <v>3</v>
      </c>
      <c r="F6302" t="s">
        <v>8168</v>
      </c>
      <c r="G6302" t="s">
        <v>8026</v>
      </c>
      <c r="H6302" t="str">
        <f>VLOOKUP(Sales_Data17[[#This Row],[Delivery Region Index]],Regions_Table[#All],2,0)</f>
        <v>Queensland</v>
      </c>
      <c r="I6302" t="str">
        <f>VLOOKUP(Sales_Data17[[#This Row],[Delivery Region Index]],Regions_Table[#All],3,0)</f>
        <v>Gladstone</v>
      </c>
      <c r="J6302">
        <v>30</v>
      </c>
      <c r="K6302">
        <v>5</v>
      </c>
      <c r="L6302" t="str">
        <f>VLOOKUP(Sales_Data17[[#This Row],[Product Description Index]],Products_Data[#All],2,0)</f>
        <v>Hats</v>
      </c>
      <c r="M6302">
        <v>9</v>
      </c>
      <c r="N6302" s="9">
        <v>119.85555555555555</v>
      </c>
      <c r="O6302" s="9">
        <f>Sales_Data17[[#This Row],[Order Quantity]]*Sales_Data17[[#This Row],[Unit Price]]</f>
        <v>1078.7</v>
      </c>
      <c r="P6302" s="9">
        <v>86.295999999999992</v>
      </c>
      <c r="Q6302" s="9">
        <f>Sales_Data17[[#This Row],[Line Total]]-(Sales_Data17[[#This Row],[Total Unit Cost]]*Sales_Data17[[#This Row],[Order Quantity]])</f>
        <v>302.03600000000006</v>
      </c>
      <c r="R6302" s="1" t="str">
        <f>TEXT(Sales_Data17[[#This Row],[OrderDate]],"MMM")</f>
        <v>Dec</v>
      </c>
      <c r="S6302" s="1" t="str">
        <f t="shared" si="98"/>
        <v>2015</v>
      </c>
    </row>
    <row r="6303" spans="1:19">
      <c r="A6303" t="s">
        <v>6326</v>
      </c>
      <c r="B6303" s="2">
        <v>42340</v>
      </c>
      <c r="C6303" s="2" t="str">
        <f>VLOOKUP(Sales_Data17[[#This Row],[Customer Name Index]],Customer_Data[#All],2,0)</f>
        <v>Procter Corp</v>
      </c>
      <c r="D6303">
        <v>5</v>
      </c>
      <c r="E6303" t="s">
        <v>3</v>
      </c>
      <c r="F6303" t="s">
        <v>8168</v>
      </c>
      <c r="G6303" t="s">
        <v>8027</v>
      </c>
      <c r="H6303" t="str">
        <f>VLOOKUP(Sales_Data17[[#This Row],[Delivery Region Index]],Regions_Table[#All],2,0)</f>
        <v>New South Wales</v>
      </c>
      <c r="I6303" t="str">
        <f>VLOOKUP(Sales_Data17[[#This Row],[Delivery Region Index]],Regions_Table[#All],3,0)</f>
        <v>Lake Macquarie</v>
      </c>
      <c r="J6303">
        <v>13</v>
      </c>
      <c r="K6303">
        <v>2</v>
      </c>
      <c r="L6303" t="str">
        <f>VLOOKUP(Sales_Data17[[#This Row],[Product Description Index]],Products_Data[#All],2,0)</f>
        <v>Pants</v>
      </c>
      <c r="M6303">
        <v>1</v>
      </c>
      <c r="N6303" s="9">
        <v>205.46666666666667</v>
      </c>
      <c r="O6303" s="9">
        <f>Sales_Data17[[#This Row],[Order Quantity]]*Sales_Data17[[#This Row],[Unit Price]]</f>
        <v>205.46666666666667</v>
      </c>
      <c r="P6303" s="9">
        <v>160.26400000000001</v>
      </c>
      <c r="Q6303" s="9">
        <f>Sales_Data17[[#This Row],[Line Total]]-(Sales_Data17[[#This Row],[Total Unit Cost]]*Sales_Data17[[#This Row],[Order Quantity]])</f>
        <v>45.202666666666659</v>
      </c>
      <c r="R6303" s="1" t="str">
        <f>TEXT(Sales_Data17[[#This Row],[OrderDate]],"MMM")</f>
        <v>Dec</v>
      </c>
      <c r="S6303" s="1" t="str">
        <f t="shared" si="98"/>
        <v>2015</v>
      </c>
    </row>
    <row r="6304" spans="1:19">
      <c r="A6304" t="s">
        <v>6327</v>
      </c>
      <c r="B6304" s="2">
        <v>42340</v>
      </c>
      <c r="C6304" s="2" t="str">
        <f>VLOOKUP(Sales_Data17[[#This Row],[Customer Name Index]],Customer_Data[#All],2,0)</f>
        <v>Avon Corp</v>
      </c>
      <c r="D6304">
        <v>1</v>
      </c>
      <c r="E6304" t="s">
        <v>2</v>
      </c>
      <c r="F6304" t="s">
        <v>8168</v>
      </c>
      <c r="G6304" t="s">
        <v>8027</v>
      </c>
      <c r="H6304" t="str">
        <f>VLOOKUP(Sales_Data17[[#This Row],[Delivery Region Index]],Regions_Table[#All],2,0)</f>
        <v>New South Wales</v>
      </c>
      <c r="I6304" t="str">
        <f>VLOOKUP(Sales_Data17[[#This Row],[Delivery Region Index]],Regions_Table[#All],3,0)</f>
        <v>Albury</v>
      </c>
      <c r="J6304">
        <v>2</v>
      </c>
      <c r="K6304">
        <v>1</v>
      </c>
      <c r="L6304" t="str">
        <f>VLOOKUP(Sales_Data17[[#This Row],[Product Description Index]],Products_Data[#All],2,0)</f>
        <v>Shirts</v>
      </c>
      <c r="M6304">
        <v>5</v>
      </c>
      <c r="N6304" s="9">
        <v>148.14444444444445</v>
      </c>
      <c r="O6304" s="9">
        <f>Sales_Data17[[#This Row],[Order Quantity]]*Sales_Data17[[#This Row],[Unit Price]]</f>
        <v>740.72222222222217</v>
      </c>
      <c r="P6304" s="9">
        <v>109.62688888888889</v>
      </c>
      <c r="Q6304" s="9">
        <f>Sales_Data17[[#This Row],[Line Total]]-(Sales_Data17[[#This Row],[Total Unit Cost]]*Sales_Data17[[#This Row],[Order Quantity]])</f>
        <v>192.58777777777777</v>
      </c>
      <c r="R6304" s="1" t="str">
        <f>TEXT(Sales_Data17[[#This Row],[OrderDate]],"MMM")</f>
        <v>Dec</v>
      </c>
      <c r="S6304" s="1" t="str">
        <f t="shared" si="98"/>
        <v>2015</v>
      </c>
    </row>
    <row r="6305" spans="1:19">
      <c r="A6305" t="s">
        <v>6328</v>
      </c>
      <c r="B6305" s="2">
        <v>42340</v>
      </c>
      <c r="C6305" s="2" t="str">
        <f>VLOOKUP(Sales_Data17[[#This Row],[Customer Name Index]],Customer_Data[#All],2,0)</f>
        <v>Procter Corp</v>
      </c>
      <c r="D6305">
        <v>5</v>
      </c>
      <c r="E6305" t="s">
        <v>3</v>
      </c>
      <c r="F6305" t="s">
        <v>8168</v>
      </c>
      <c r="G6305" t="s">
        <v>8027</v>
      </c>
      <c r="H6305" t="str">
        <f>VLOOKUP(Sales_Data17[[#This Row],[Delivery Region Index]],Regions_Table[#All],2,0)</f>
        <v>New South Wales</v>
      </c>
      <c r="I6305" t="str">
        <f>VLOOKUP(Sales_Data17[[#This Row],[Delivery Region Index]],Regions_Table[#All],3,0)</f>
        <v>Griffith</v>
      </c>
      <c r="J6305">
        <v>12</v>
      </c>
      <c r="K6305">
        <v>2</v>
      </c>
      <c r="L6305" t="str">
        <f>VLOOKUP(Sales_Data17[[#This Row],[Product Description Index]],Products_Data[#All],2,0)</f>
        <v>Pants</v>
      </c>
      <c r="M6305">
        <v>5</v>
      </c>
      <c r="N6305" s="9">
        <v>223.33333333333334</v>
      </c>
      <c r="O6305" s="9">
        <f>Sales_Data17[[#This Row],[Order Quantity]]*Sales_Data17[[#This Row],[Unit Price]]</f>
        <v>1116.6666666666667</v>
      </c>
      <c r="P6305" s="9">
        <v>163.03333333333333</v>
      </c>
      <c r="Q6305" s="9">
        <f>Sales_Data17[[#This Row],[Line Total]]-(Sales_Data17[[#This Row],[Total Unit Cost]]*Sales_Data17[[#This Row],[Order Quantity]])</f>
        <v>301.50000000000011</v>
      </c>
      <c r="R6305" s="1" t="str">
        <f>TEXT(Sales_Data17[[#This Row],[OrderDate]],"MMM")</f>
        <v>Dec</v>
      </c>
      <c r="S6305" s="1" t="str">
        <f t="shared" si="98"/>
        <v>2015</v>
      </c>
    </row>
    <row r="6306" spans="1:19">
      <c r="A6306" t="s">
        <v>6329</v>
      </c>
      <c r="B6306" s="2">
        <v>42340</v>
      </c>
      <c r="C6306" s="2" t="str">
        <f>VLOOKUP(Sales_Data17[[#This Row],[Customer Name Index]],Customer_Data[#All],2,0)</f>
        <v>Apollo Ltd</v>
      </c>
      <c r="D6306">
        <v>11</v>
      </c>
      <c r="E6306" t="s">
        <v>3</v>
      </c>
      <c r="F6306" t="s">
        <v>8168</v>
      </c>
      <c r="G6306" t="s">
        <v>8026</v>
      </c>
      <c r="H6306" t="str">
        <f>VLOOKUP(Sales_Data17[[#This Row],[Delivery Region Index]],Regions_Table[#All],2,0)</f>
        <v>Queensland</v>
      </c>
      <c r="I6306" t="str">
        <f>VLOOKUP(Sales_Data17[[#This Row],[Delivery Region Index]],Regions_Table[#All],3,0)</f>
        <v>Gold Coast</v>
      </c>
      <c r="J6306">
        <v>31</v>
      </c>
      <c r="K6306">
        <v>5</v>
      </c>
      <c r="L6306" t="str">
        <f>VLOOKUP(Sales_Data17[[#This Row],[Product Description Index]],Products_Data[#All],2,0)</f>
        <v>Hats</v>
      </c>
      <c r="M6306">
        <v>2</v>
      </c>
      <c r="N6306" s="9">
        <v>95.288888888888891</v>
      </c>
      <c r="O6306" s="9">
        <f>Sales_Data17[[#This Row],[Order Quantity]]*Sales_Data17[[#This Row],[Unit Price]]</f>
        <v>190.57777777777778</v>
      </c>
      <c r="P6306" s="9">
        <v>57.173333333333325</v>
      </c>
      <c r="Q6306" s="9">
        <f>Sales_Data17[[#This Row],[Line Total]]-(Sales_Data17[[#This Row],[Total Unit Cost]]*Sales_Data17[[#This Row],[Order Quantity]])</f>
        <v>76.231111111111133</v>
      </c>
      <c r="R6306" s="1" t="str">
        <f>TEXT(Sales_Data17[[#This Row],[OrderDate]],"MMM")</f>
        <v>Dec</v>
      </c>
      <c r="S6306" s="1" t="str">
        <f t="shared" si="98"/>
        <v>2015</v>
      </c>
    </row>
    <row r="6307" spans="1:19">
      <c r="A6307" t="s">
        <v>6330</v>
      </c>
      <c r="B6307" s="2">
        <v>42340</v>
      </c>
      <c r="C6307" s="2" t="str">
        <f>VLOOKUP(Sales_Data17[[#This Row],[Customer Name Index]],Customer_Data[#All],2,0)</f>
        <v>Pacific Ltd</v>
      </c>
      <c r="D6307">
        <v>20</v>
      </c>
      <c r="E6307" t="s">
        <v>4</v>
      </c>
      <c r="F6307" t="s">
        <v>8168</v>
      </c>
      <c r="G6307" t="s">
        <v>8028</v>
      </c>
      <c r="H6307" t="str">
        <f>VLOOKUP(Sales_Data17[[#This Row],[Delivery Region Index]],Regions_Table[#All],2,0)</f>
        <v>Victoria</v>
      </c>
      <c r="I6307" t="str">
        <f>VLOOKUP(Sales_Data17[[#This Row],[Delivery Region Index]],Regions_Table[#All],3,0)</f>
        <v>Wangaratta</v>
      </c>
      <c r="J6307">
        <v>56</v>
      </c>
      <c r="K6307">
        <v>8</v>
      </c>
      <c r="L6307" t="str">
        <f>VLOOKUP(Sales_Data17[[#This Row],[Product Description Index]],Products_Data[#All],2,0)</f>
        <v>Shoes</v>
      </c>
      <c r="M6307">
        <v>7</v>
      </c>
      <c r="N6307" s="9">
        <v>441.45555555555552</v>
      </c>
      <c r="O6307" s="9">
        <f>Sales_Data17[[#This Row],[Order Quantity]]*Sales_Data17[[#This Row],[Unit Price]]</f>
        <v>3090.1888888888889</v>
      </c>
      <c r="P6307" s="9">
        <v>291.3606666666667</v>
      </c>
      <c r="Q6307" s="9">
        <f>Sales_Data17[[#This Row],[Line Total]]-(Sales_Data17[[#This Row],[Total Unit Cost]]*Sales_Data17[[#This Row],[Order Quantity]])</f>
        <v>1050.664222222222</v>
      </c>
      <c r="R6307" s="1" t="str">
        <f>TEXT(Sales_Data17[[#This Row],[OrderDate]],"MMM")</f>
        <v>Dec</v>
      </c>
      <c r="S6307" s="1" t="str">
        <f t="shared" si="98"/>
        <v>2015</v>
      </c>
    </row>
    <row r="6308" spans="1:19">
      <c r="A6308" t="s">
        <v>6331</v>
      </c>
      <c r="B6308" s="2">
        <v>42340</v>
      </c>
      <c r="C6308" s="2" t="str">
        <f>VLOOKUP(Sales_Data17[[#This Row],[Customer Name Index]],Customer_Data[#All],2,0)</f>
        <v>Ole Group</v>
      </c>
      <c r="D6308">
        <v>13</v>
      </c>
      <c r="E6308" t="s">
        <v>2</v>
      </c>
      <c r="F6308" t="s">
        <v>8168</v>
      </c>
      <c r="G6308" t="s">
        <v>8026</v>
      </c>
      <c r="H6308" t="str">
        <f>VLOOKUP(Sales_Data17[[#This Row],[Delivery Region Index]],Regions_Table[#All],2,0)</f>
        <v>Queensland</v>
      </c>
      <c r="I6308" t="str">
        <f>VLOOKUP(Sales_Data17[[#This Row],[Delivery Region Index]],Regions_Table[#All],3,0)</f>
        <v>Mount Isa</v>
      </c>
      <c r="J6308">
        <v>38</v>
      </c>
      <c r="K6308">
        <v>6</v>
      </c>
      <c r="L6308" t="str">
        <f>VLOOKUP(Sales_Data17[[#This Row],[Product Description Index]],Products_Data[#All],2,0)</f>
        <v>Socks</v>
      </c>
      <c r="M6308">
        <v>4</v>
      </c>
      <c r="N6308" s="9">
        <v>124.32222222222224</v>
      </c>
      <c r="O6308" s="9">
        <f>Sales_Data17[[#This Row],[Order Quantity]]*Sales_Data17[[#This Row],[Unit Price]]</f>
        <v>497.28888888888895</v>
      </c>
      <c r="P6308" s="9">
        <v>95.728111111111119</v>
      </c>
      <c r="Q6308" s="9">
        <f>Sales_Data17[[#This Row],[Line Total]]-(Sales_Data17[[#This Row],[Total Unit Cost]]*Sales_Data17[[#This Row],[Order Quantity]])</f>
        <v>114.37644444444447</v>
      </c>
      <c r="R6308" s="1" t="str">
        <f>TEXT(Sales_Data17[[#This Row],[OrderDate]],"MMM")</f>
        <v>Dec</v>
      </c>
      <c r="S6308" s="1" t="str">
        <f t="shared" si="98"/>
        <v>2015</v>
      </c>
    </row>
    <row r="6309" spans="1:19">
      <c r="A6309" t="s">
        <v>6332</v>
      </c>
      <c r="B6309" s="2">
        <v>42340</v>
      </c>
      <c r="C6309" s="2" t="str">
        <f>VLOOKUP(Sales_Data17[[#This Row],[Customer Name Index]],Customer_Data[#All],2,0)</f>
        <v>Elorac, Corp</v>
      </c>
      <c r="D6309">
        <v>3</v>
      </c>
      <c r="E6309" t="s">
        <v>3</v>
      </c>
      <c r="F6309" t="s">
        <v>8168</v>
      </c>
      <c r="G6309" t="s">
        <v>8027</v>
      </c>
      <c r="H6309" t="str">
        <f>VLOOKUP(Sales_Data17[[#This Row],[Delivery Region Index]],Regions_Table[#All],2,0)</f>
        <v>New South Wales</v>
      </c>
      <c r="I6309" t="str">
        <f>VLOOKUP(Sales_Data17[[#This Row],[Delivery Region Index]],Regions_Table[#All],3,0)</f>
        <v>Dubbo</v>
      </c>
      <c r="J6309">
        <v>8</v>
      </c>
      <c r="K6309">
        <v>1</v>
      </c>
      <c r="L6309" t="str">
        <f>VLOOKUP(Sales_Data17[[#This Row],[Product Description Index]],Products_Data[#All],2,0)</f>
        <v>Shirts</v>
      </c>
      <c r="M6309">
        <v>5</v>
      </c>
      <c r="N6309" s="9">
        <v>281.39999999999998</v>
      </c>
      <c r="O6309" s="9">
        <f>Sales_Data17[[#This Row],[Order Quantity]]*Sales_Data17[[#This Row],[Unit Price]]</f>
        <v>1407</v>
      </c>
      <c r="P6309" s="9">
        <v>222.30599999999998</v>
      </c>
      <c r="Q6309" s="9">
        <f>Sales_Data17[[#This Row],[Line Total]]-(Sales_Data17[[#This Row],[Total Unit Cost]]*Sales_Data17[[#This Row],[Order Quantity]])</f>
        <v>295.47000000000003</v>
      </c>
      <c r="R6309" s="1" t="str">
        <f>TEXT(Sales_Data17[[#This Row],[OrderDate]],"MMM")</f>
        <v>Dec</v>
      </c>
      <c r="S6309" s="1" t="str">
        <f t="shared" si="98"/>
        <v>2015</v>
      </c>
    </row>
    <row r="6310" spans="1:19">
      <c r="A6310" t="s">
        <v>6333</v>
      </c>
      <c r="B6310" s="2">
        <v>42341</v>
      </c>
      <c r="C6310" s="2" t="str">
        <f>VLOOKUP(Sales_Data17[[#This Row],[Customer Name Index]],Customer_Data[#All],2,0)</f>
        <v>Rochester Ltd</v>
      </c>
      <c r="D6310">
        <v>15</v>
      </c>
      <c r="E6310" t="s">
        <v>2</v>
      </c>
      <c r="F6310" t="s">
        <v>8168</v>
      </c>
      <c r="G6310" t="s">
        <v>8025</v>
      </c>
      <c r="H6310" t="str">
        <f>VLOOKUP(Sales_Data17[[#This Row],[Delivery Region Index]],Regions_Table[#All],2,0)</f>
        <v>Queensland</v>
      </c>
      <c r="I6310" t="str">
        <f>VLOOKUP(Sales_Data17[[#This Row],[Delivery Region Index]],Regions_Table[#All],3,0)</f>
        <v>Rockhampton</v>
      </c>
      <c r="J6310">
        <v>41</v>
      </c>
      <c r="K6310">
        <v>6</v>
      </c>
      <c r="L6310" t="str">
        <f>VLOOKUP(Sales_Data17[[#This Row],[Product Description Index]],Products_Data[#All],2,0)</f>
        <v>Socks</v>
      </c>
      <c r="M6310">
        <v>7</v>
      </c>
      <c r="N6310" s="9">
        <v>393.81111111111113</v>
      </c>
      <c r="O6310" s="9">
        <f>Sales_Data17[[#This Row],[Order Quantity]]*Sales_Data17[[#This Row],[Unit Price]]</f>
        <v>2756.6777777777779</v>
      </c>
      <c r="P6310" s="9">
        <v>224.47233333333332</v>
      </c>
      <c r="Q6310" s="9">
        <f>Sales_Data17[[#This Row],[Line Total]]-(Sales_Data17[[#This Row],[Total Unit Cost]]*Sales_Data17[[#This Row],[Order Quantity]])</f>
        <v>1185.3714444444447</v>
      </c>
      <c r="R6310" s="1" t="str">
        <f>TEXT(Sales_Data17[[#This Row],[OrderDate]],"MMM")</f>
        <v>Dec</v>
      </c>
      <c r="S6310" s="1" t="str">
        <f t="shared" si="98"/>
        <v>2015</v>
      </c>
    </row>
    <row r="6311" spans="1:19">
      <c r="A6311" t="s">
        <v>6334</v>
      </c>
      <c r="B6311" s="2">
        <v>42341</v>
      </c>
      <c r="C6311" s="2" t="str">
        <f>VLOOKUP(Sales_Data17[[#This Row],[Customer Name Index]],Customer_Data[#All],2,0)</f>
        <v>Eminence Corp</v>
      </c>
      <c r="D6311">
        <v>18</v>
      </c>
      <c r="E6311" t="s">
        <v>4</v>
      </c>
      <c r="F6311" t="s">
        <v>8168</v>
      </c>
      <c r="G6311" t="s">
        <v>8025</v>
      </c>
      <c r="H6311" t="str">
        <f>VLOOKUP(Sales_Data17[[#This Row],[Delivery Region Index]],Regions_Table[#All],2,0)</f>
        <v>Victoria</v>
      </c>
      <c r="I6311" t="str">
        <f>VLOOKUP(Sales_Data17[[#This Row],[Delivery Region Index]],Regions_Table[#All],3,0)</f>
        <v>Geelong</v>
      </c>
      <c r="J6311">
        <v>51</v>
      </c>
      <c r="K6311">
        <v>7</v>
      </c>
      <c r="L6311" t="str">
        <f>VLOOKUP(Sales_Data17[[#This Row],[Product Description Index]],Products_Data[#All],2,0)</f>
        <v>Dress Shirts</v>
      </c>
      <c r="M6311">
        <v>7</v>
      </c>
      <c r="N6311" s="9">
        <v>287.35555555555561</v>
      </c>
      <c r="O6311" s="9">
        <f>Sales_Data17[[#This Row],[Order Quantity]]*Sales_Data17[[#This Row],[Unit Price]]</f>
        <v>2011.4888888888893</v>
      </c>
      <c r="P6311" s="9">
        <v>120.68933333333335</v>
      </c>
      <c r="Q6311" s="9">
        <f>Sales_Data17[[#This Row],[Line Total]]-(Sales_Data17[[#This Row],[Total Unit Cost]]*Sales_Data17[[#This Row],[Order Quantity]])</f>
        <v>1166.6635555555558</v>
      </c>
      <c r="R6311" s="1" t="str">
        <f>TEXT(Sales_Data17[[#This Row],[OrderDate]],"MMM")</f>
        <v>Dec</v>
      </c>
      <c r="S6311" s="1" t="str">
        <f t="shared" si="98"/>
        <v>2015</v>
      </c>
    </row>
    <row r="6312" spans="1:19">
      <c r="A6312" t="s">
        <v>6335</v>
      </c>
      <c r="B6312" s="2">
        <v>42341</v>
      </c>
      <c r="C6312" s="2" t="str">
        <f>VLOOKUP(Sales_Data17[[#This Row],[Customer Name Index]],Customer_Data[#All],2,0)</f>
        <v>Pure Group</v>
      </c>
      <c r="D6312">
        <v>17</v>
      </c>
      <c r="E6312" t="s">
        <v>4</v>
      </c>
      <c r="F6312" t="s">
        <v>8168</v>
      </c>
      <c r="G6312" t="s">
        <v>8025</v>
      </c>
      <c r="H6312" t="str">
        <f>VLOOKUP(Sales_Data17[[#This Row],[Delivery Region Index]],Regions_Table[#All],2,0)</f>
        <v>Victoria</v>
      </c>
      <c r="I6312" t="str">
        <f>VLOOKUP(Sales_Data17[[#This Row],[Delivery Region Index]],Regions_Table[#All],3,0)</f>
        <v>Ballarat</v>
      </c>
      <c r="J6312">
        <v>49</v>
      </c>
      <c r="K6312">
        <v>7</v>
      </c>
      <c r="L6312" t="str">
        <f>VLOOKUP(Sales_Data17[[#This Row],[Product Description Index]],Products_Data[#All],2,0)</f>
        <v>Dress Shirts</v>
      </c>
      <c r="M6312">
        <v>4</v>
      </c>
      <c r="N6312" s="9">
        <v>426.56666666666666</v>
      </c>
      <c r="O6312" s="9">
        <f>Sales_Data17[[#This Row],[Order Quantity]]*Sales_Data17[[#This Row],[Unit Price]]</f>
        <v>1706.2666666666667</v>
      </c>
      <c r="P6312" s="9">
        <v>328.4563333333333</v>
      </c>
      <c r="Q6312" s="9">
        <f>Sales_Data17[[#This Row],[Line Total]]-(Sales_Data17[[#This Row],[Total Unit Cost]]*Sales_Data17[[#This Row],[Order Quantity]])</f>
        <v>392.44133333333343</v>
      </c>
      <c r="R6312" s="1" t="str">
        <f>TEXT(Sales_Data17[[#This Row],[OrderDate]],"MMM")</f>
        <v>Dec</v>
      </c>
      <c r="S6312" s="1" t="str">
        <f t="shared" si="98"/>
        <v>2015</v>
      </c>
    </row>
    <row r="6313" spans="1:19">
      <c r="A6313" t="s">
        <v>6336</v>
      </c>
      <c r="B6313" s="2">
        <v>42341</v>
      </c>
      <c r="C6313" s="2" t="str">
        <f>VLOOKUP(Sales_Data17[[#This Row],[Customer Name Index]],Customer_Data[#All],2,0)</f>
        <v>Pacific Ltd</v>
      </c>
      <c r="D6313">
        <v>20</v>
      </c>
      <c r="E6313" t="s">
        <v>4</v>
      </c>
      <c r="F6313" t="s">
        <v>8168</v>
      </c>
      <c r="G6313" t="s">
        <v>8028</v>
      </c>
      <c r="H6313" t="str">
        <f>VLOOKUP(Sales_Data17[[#This Row],[Delivery Region Index]],Regions_Table[#All],2,0)</f>
        <v>Victoria</v>
      </c>
      <c r="I6313" t="str">
        <f>VLOOKUP(Sales_Data17[[#This Row],[Delivery Region Index]],Regions_Table[#All],3,0)</f>
        <v>Warrnambool</v>
      </c>
      <c r="J6313">
        <v>57</v>
      </c>
      <c r="K6313">
        <v>8</v>
      </c>
      <c r="L6313" t="str">
        <f>VLOOKUP(Sales_Data17[[#This Row],[Product Description Index]],Products_Data[#All],2,0)</f>
        <v>Shoes</v>
      </c>
      <c r="M6313">
        <v>9</v>
      </c>
      <c r="N6313" s="9">
        <v>117.62222222222223</v>
      </c>
      <c r="O6313" s="9">
        <f>Sales_Data17[[#This Row],[Order Quantity]]*Sales_Data17[[#This Row],[Unit Price]]</f>
        <v>1058.6000000000001</v>
      </c>
      <c r="P6313" s="9">
        <v>96.450222222222223</v>
      </c>
      <c r="Q6313" s="9">
        <f>Sales_Data17[[#This Row],[Line Total]]-(Sales_Data17[[#This Row],[Total Unit Cost]]*Sales_Data17[[#This Row],[Order Quantity]])</f>
        <v>190.54800000000012</v>
      </c>
      <c r="R6313" s="1" t="str">
        <f>TEXT(Sales_Data17[[#This Row],[OrderDate]],"MMM")</f>
        <v>Dec</v>
      </c>
      <c r="S6313" s="1" t="str">
        <f t="shared" si="98"/>
        <v>2015</v>
      </c>
    </row>
    <row r="6314" spans="1:19">
      <c r="A6314" t="s">
        <v>6337</v>
      </c>
      <c r="B6314" s="2">
        <v>42342</v>
      </c>
      <c r="C6314" s="2" t="str">
        <f>VLOOKUP(Sales_Data17[[#This Row],[Customer Name Index]],Customer_Data[#All],2,0)</f>
        <v xml:space="preserve">WakeFern </v>
      </c>
      <c r="D6314">
        <v>2</v>
      </c>
      <c r="E6314" t="s">
        <v>4</v>
      </c>
      <c r="F6314" t="s">
        <v>8168</v>
      </c>
      <c r="G6314" t="s">
        <v>8027</v>
      </c>
      <c r="H6314" t="str">
        <f>VLOOKUP(Sales_Data17[[#This Row],[Delivery Region Index]],Regions_Table[#All],2,0)</f>
        <v>New South Wales</v>
      </c>
      <c r="I6314" t="str">
        <f>VLOOKUP(Sales_Data17[[#This Row],[Delivery Region Index]],Regions_Table[#All],3,0)</f>
        <v>Broken Hill</v>
      </c>
      <c r="J6314">
        <v>5</v>
      </c>
      <c r="K6314">
        <v>1</v>
      </c>
      <c r="L6314" t="str">
        <f>VLOOKUP(Sales_Data17[[#This Row],[Product Description Index]],Products_Data[#All],2,0)</f>
        <v>Shirts</v>
      </c>
      <c r="M6314">
        <v>7</v>
      </c>
      <c r="N6314" s="9">
        <v>18.611111111111111</v>
      </c>
      <c r="O6314" s="9">
        <f>Sales_Data17[[#This Row],[Order Quantity]]*Sales_Data17[[#This Row],[Unit Price]]</f>
        <v>130.27777777777777</v>
      </c>
      <c r="P6314" s="9">
        <v>10.980555555555554</v>
      </c>
      <c r="Q6314" s="9">
        <f>Sales_Data17[[#This Row],[Line Total]]-(Sales_Data17[[#This Row],[Total Unit Cost]]*Sales_Data17[[#This Row],[Order Quantity]])</f>
        <v>53.413888888888891</v>
      </c>
      <c r="R6314" s="1" t="str">
        <f>TEXT(Sales_Data17[[#This Row],[OrderDate]],"MMM")</f>
        <v>Dec</v>
      </c>
      <c r="S6314" s="1" t="str">
        <f t="shared" si="98"/>
        <v>2015</v>
      </c>
    </row>
    <row r="6315" spans="1:19">
      <c r="A6315" t="s">
        <v>6338</v>
      </c>
      <c r="B6315" s="2">
        <v>42342</v>
      </c>
      <c r="C6315" s="2" t="str">
        <f>VLOOKUP(Sales_Data17[[#This Row],[Customer Name Index]],Customer_Data[#All],2,0)</f>
        <v>Elorac, Corp</v>
      </c>
      <c r="D6315">
        <v>3</v>
      </c>
      <c r="E6315" t="s">
        <v>4</v>
      </c>
      <c r="F6315" t="s">
        <v>8168</v>
      </c>
      <c r="G6315" t="s">
        <v>8027</v>
      </c>
      <c r="H6315" t="str">
        <f>VLOOKUP(Sales_Data17[[#This Row],[Delivery Region Index]],Regions_Table[#All],2,0)</f>
        <v>New South Wales</v>
      </c>
      <c r="I6315" t="str">
        <f>VLOOKUP(Sales_Data17[[#This Row],[Delivery Region Index]],Regions_Table[#All],3,0)</f>
        <v>Coffs Harbour</v>
      </c>
      <c r="J6315">
        <v>7</v>
      </c>
      <c r="K6315">
        <v>1</v>
      </c>
      <c r="L6315" t="str">
        <f>VLOOKUP(Sales_Data17[[#This Row],[Product Description Index]],Products_Data[#All],2,0)</f>
        <v>Shirts</v>
      </c>
      <c r="M6315">
        <v>4</v>
      </c>
      <c r="N6315" s="9">
        <v>102.73333333333333</v>
      </c>
      <c r="O6315" s="9">
        <f>Sales_Data17[[#This Row],[Order Quantity]]*Sales_Data17[[#This Row],[Unit Price]]</f>
        <v>410.93333333333334</v>
      </c>
      <c r="P6315" s="9">
        <v>65.74933333333334</v>
      </c>
      <c r="Q6315" s="9">
        <f>Sales_Data17[[#This Row],[Line Total]]-(Sales_Data17[[#This Row],[Total Unit Cost]]*Sales_Data17[[#This Row],[Order Quantity]])</f>
        <v>147.93599999999998</v>
      </c>
      <c r="R6315" s="1" t="str">
        <f>TEXT(Sales_Data17[[#This Row],[OrderDate]],"MMM")</f>
        <v>Dec</v>
      </c>
      <c r="S6315" s="1" t="str">
        <f t="shared" si="98"/>
        <v>2015</v>
      </c>
    </row>
    <row r="6316" spans="1:19">
      <c r="A6316" t="s">
        <v>6339</v>
      </c>
      <c r="B6316" s="2">
        <v>42342</v>
      </c>
      <c r="C6316" s="2" t="str">
        <f>VLOOKUP(Sales_Data17[[#This Row],[Customer Name Index]],Customer_Data[#All],2,0)</f>
        <v>Procter Corp</v>
      </c>
      <c r="D6316">
        <v>5</v>
      </c>
      <c r="E6316" t="s">
        <v>3</v>
      </c>
      <c r="F6316" t="s">
        <v>8168</v>
      </c>
      <c r="G6316" t="s">
        <v>8027</v>
      </c>
      <c r="H6316" t="str">
        <f>VLOOKUP(Sales_Data17[[#This Row],[Delivery Region Index]],Regions_Table[#All],2,0)</f>
        <v>New South Wales</v>
      </c>
      <c r="I6316" t="str">
        <f>VLOOKUP(Sales_Data17[[#This Row],[Delivery Region Index]],Regions_Table[#All],3,0)</f>
        <v>Lismore</v>
      </c>
      <c r="J6316">
        <v>14</v>
      </c>
      <c r="K6316">
        <v>2</v>
      </c>
      <c r="L6316" t="str">
        <f>VLOOKUP(Sales_Data17[[#This Row],[Product Description Index]],Products_Data[#All],2,0)</f>
        <v>Pants</v>
      </c>
      <c r="M6316">
        <v>5</v>
      </c>
      <c r="N6316" s="9">
        <v>445.92222222222222</v>
      </c>
      <c r="O6316" s="9">
        <f>Sales_Data17[[#This Row],[Order Quantity]]*Sales_Data17[[#This Row],[Unit Price]]</f>
        <v>2229.6111111111113</v>
      </c>
      <c r="P6316" s="9">
        <v>312.14555555555557</v>
      </c>
      <c r="Q6316" s="9">
        <f>Sales_Data17[[#This Row],[Line Total]]-(Sales_Data17[[#This Row],[Total Unit Cost]]*Sales_Data17[[#This Row],[Order Quantity]])</f>
        <v>668.88333333333344</v>
      </c>
      <c r="R6316" s="1" t="str">
        <f>TEXT(Sales_Data17[[#This Row],[OrderDate]],"MMM")</f>
        <v>Dec</v>
      </c>
      <c r="S6316" s="1" t="str">
        <f t="shared" si="98"/>
        <v>2015</v>
      </c>
    </row>
    <row r="6317" spans="1:19">
      <c r="A6317" t="s">
        <v>6340</v>
      </c>
      <c r="B6317" s="2">
        <v>42342</v>
      </c>
      <c r="C6317" s="2" t="str">
        <f>VLOOKUP(Sales_Data17[[#This Row],[Customer Name Index]],Customer_Data[#All],2,0)</f>
        <v>Rochester Ltd</v>
      </c>
      <c r="D6317">
        <v>15</v>
      </c>
      <c r="E6317" t="s">
        <v>3</v>
      </c>
      <c r="F6317" t="s">
        <v>8168</v>
      </c>
      <c r="G6317" t="s">
        <v>8025</v>
      </c>
      <c r="H6317" t="str">
        <f>VLOOKUP(Sales_Data17[[#This Row],[Delivery Region Index]],Regions_Table[#All],2,0)</f>
        <v>Queensland</v>
      </c>
      <c r="I6317" t="str">
        <f>VLOOKUP(Sales_Data17[[#This Row],[Delivery Region Index]],Regions_Table[#All],3,0)</f>
        <v>Rockhampton</v>
      </c>
      <c r="J6317">
        <v>41</v>
      </c>
      <c r="K6317">
        <v>6</v>
      </c>
      <c r="L6317" t="str">
        <f>VLOOKUP(Sales_Data17[[#This Row],[Product Description Index]],Products_Data[#All],2,0)</f>
        <v>Socks</v>
      </c>
      <c r="M6317">
        <v>2</v>
      </c>
      <c r="N6317" s="9">
        <v>96.033333333333346</v>
      </c>
      <c r="O6317" s="9">
        <f>Sales_Data17[[#This Row],[Order Quantity]]*Sales_Data17[[#This Row],[Unit Price]]</f>
        <v>192.06666666666669</v>
      </c>
      <c r="P6317" s="9">
        <v>64.342333333333343</v>
      </c>
      <c r="Q6317" s="9">
        <f>Sales_Data17[[#This Row],[Line Total]]-(Sales_Data17[[#This Row],[Total Unit Cost]]*Sales_Data17[[#This Row],[Order Quantity]])</f>
        <v>63.382000000000005</v>
      </c>
      <c r="R6317" s="1" t="str">
        <f>TEXT(Sales_Data17[[#This Row],[OrderDate]],"MMM")</f>
        <v>Dec</v>
      </c>
      <c r="S6317" s="1" t="str">
        <f t="shared" si="98"/>
        <v>2015</v>
      </c>
    </row>
    <row r="6318" spans="1:19">
      <c r="A6318" t="s">
        <v>6341</v>
      </c>
      <c r="B6318" s="2">
        <v>42342</v>
      </c>
      <c r="C6318" s="2" t="str">
        <f>VLOOKUP(Sales_Data17[[#This Row],[Customer Name Index]],Customer_Data[#All],2,0)</f>
        <v>21st Ltd</v>
      </c>
      <c r="D6318">
        <v>10</v>
      </c>
      <c r="E6318" t="s">
        <v>4</v>
      </c>
      <c r="F6318" t="s">
        <v>8168</v>
      </c>
      <c r="G6318" t="s">
        <v>8027</v>
      </c>
      <c r="H6318" t="str">
        <f>VLOOKUP(Sales_Data17[[#This Row],[Delivery Region Index]],Regions_Table[#All],2,0)</f>
        <v>Queensland</v>
      </c>
      <c r="I6318" t="str">
        <f>VLOOKUP(Sales_Data17[[#This Row],[Delivery Region Index]],Regions_Table[#All],3,0)</f>
        <v>Bundaberg</v>
      </c>
      <c r="J6318">
        <v>27</v>
      </c>
      <c r="K6318">
        <v>4</v>
      </c>
      <c r="L6318" t="str">
        <f>VLOOKUP(Sales_Data17[[#This Row],[Product Description Index]],Products_Data[#All],2,0)</f>
        <v>Jeans</v>
      </c>
      <c r="M6318">
        <v>2</v>
      </c>
      <c r="N6318" s="9">
        <v>263.53333333333336</v>
      </c>
      <c r="O6318" s="9">
        <f>Sales_Data17[[#This Row],[Order Quantity]]*Sales_Data17[[#This Row],[Unit Price]]</f>
        <v>527.06666666666672</v>
      </c>
      <c r="P6318" s="9">
        <v>197.65</v>
      </c>
      <c r="Q6318" s="9">
        <f>Sales_Data17[[#This Row],[Line Total]]-(Sales_Data17[[#This Row],[Total Unit Cost]]*Sales_Data17[[#This Row],[Order Quantity]])</f>
        <v>131.76666666666671</v>
      </c>
      <c r="R6318" s="1" t="str">
        <f>TEXT(Sales_Data17[[#This Row],[OrderDate]],"MMM")</f>
        <v>Dec</v>
      </c>
      <c r="S6318" s="1" t="str">
        <f t="shared" si="98"/>
        <v>2015</v>
      </c>
    </row>
    <row r="6319" spans="1:19">
      <c r="A6319" t="s">
        <v>6342</v>
      </c>
      <c r="B6319" s="2">
        <v>42342</v>
      </c>
      <c r="C6319" s="2" t="str">
        <f>VLOOKUP(Sales_Data17[[#This Row],[Customer Name Index]],Customer_Data[#All],2,0)</f>
        <v>Ole Group</v>
      </c>
      <c r="D6319">
        <v>13</v>
      </c>
      <c r="E6319" t="s">
        <v>4</v>
      </c>
      <c r="F6319" t="s">
        <v>8168</v>
      </c>
      <c r="G6319" t="s">
        <v>8026</v>
      </c>
      <c r="H6319" t="str">
        <f>VLOOKUP(Sales_Data17[[#This Row],[Delivery Region Index]],Regions_Table[#All],2,0)</f>
        <v>Queensland</v>
      </c>
      <c r="I6319" t="str">
        <f>VLOOKUP(Sales_Data17[[#This Row],[Delivery Region Index]],Regions_Table[#All],3,0)</f>
        <v>Maryborough</v>
      </c>
      <c r="J6319">
        <v>37</v>
      </c>
      <c r="K6319">
        <v>6</v>
      </c>
      <c r="L6319" t="str">
        <f>VLOOKUP(Sales_Data17[[#This Row],[Product Description Index]],Products_Data[#All],2,0)</f>
        <v>Socks</v>
      </c>
      <c r="M6319">
        <v>1</v>
      </c>
      <c r="N6319" s="9">
        <v>23.822222222222223</v>
      </c>
      <c r="O6319" s="9">
        <f>Sales_Data17[[#This Row],[Order Quantity]]*Sales_Data17[[#This Row],[Unit Price]]</f>
        <v>23.822222222222223</v>
      </c>
      <c r="P6319" s="9">
        <v>15.960888888888892</v>
      </c>
      <c r="Q6319" s="9">
        <f>Sales_Data17[[#This Row],[Line Total]]-(Sales_Data17[[#This Row],[Total Unit Cost]]*Sales_Data17[[#This Row],[Order Quantity]])</f>
        <v>7.8613333333333308</v>
      </c>
      <c r="R6319" s="1" t="str">
        <f>TEXT(Sales_Data17[[#This Row],[OrderDate]],"MMM")</f>
        <v>Dec</v>
      </c>
      <c r="S6319" s="1" t="str">
        <f t="shared" si="98"/>
        <v>2015</v>
      </c>
    </row>
    <row r="6320" spans="1:19">
      <c r="A6320" t="s">
        <v>6343</v>
      </c>
      <c r="B6320" s="2">
        <v>42342</v>
      </c>
      <c r="C6320" s="2" t="str">
        <f>VLOOKUP(Sales_Data17[[#This Row],[Customer Name Index]],Customer_Data[#All],2,0)</f>
        <v>Avon Corp</v>
      </c>
      <c r="D6320">
        <v>1</v>
      </c>
      <c r="E6320" t="s">
        <v>2</v>
      </c>
      <c r="F6320" t="s">
        <v>8168</v>
      </c>
      <c r="G6320" t="s">
        <v>8027</v>
      </c>
      <c r="H6320" t="str">
        <f>VLOOKUP(Sales_Data17[[#This Row],[Delivery Region Index]],Regions_Table[#All],2,0)</f>
        <v>New South Wales</v>
      </c>
      <c r="I6320" t="str">
        <f>VLOOKUP(Sales_Data17[[#This Row],[Delivery Region Index]],Regions_Table[#All],3,0)</f>
        <v>Sydney</v>
      </c>
      <c r="J6320">
        <v>1</v>
      </c>
      <c r="K6320">
        <v>1</v>
      </c>
      <c r="L6320" t="str">
        <f>VLOOKUP(Sales_Data17[[#This Row],[Product Description Index]],Products_Data[#All],2,0)</f>
        <v>Shirts</v>
      </c>
      <c r="M6320">
        <v>9</v>
      </c>
      <c r="N6320" s="9">
        <v>117.62222222222223</v>
      </c>
      <c r="O6320" s="9">
        <f>Sales_Data17[[#This Row],[Order Quantity]]*Sales_Data17[[#This Row],[Unit Price]]</f>
        <v>1058.6000000000001</v>
      </c>
      <c r="P6320" s="9">
        <v>74.102000000000018</v>
      </c>
      <c r="Q6320" s="9">
        <f>Sales_Data17[[#This Row],[Line Total]]-(Sales_Data17[[#This Row],[Total Unit Cost]]*Sales_Data17[[#This Row],[Order Quantity]])</f>
        <v>391.68200000000002</v>
      </c>
      <c r="R6320" s="1" t="str">
        <f>TEXT(Sales_Data17[[#This Row],[OrderDate]],"MMM")</f>
        <v>Dec</v>
      </c>
      <c r="S6320" s="1" t="str">
        <f t="shared" si="98"/>
        <v>2015</v>
      </c>
    </row>
    <row r="6321" spans="1:19">
      <c r="A6321" t="s">
        <v>6344</v>
      </c>
      <c r="B6321" s="2">
        <v>42342</v>
      </c>
      <c r="C6321" s="2" t="str">
        <f>VLOOKUP(Sales_Data17[[#This Row],[Customer Name Index]],Customer_Data[#All],2,0)</f>
        <v xml:space="preserve">Medline </v>
      </c>
      <c r="D6321">
        <v>12</v>
      </c>
      <c r="E6321" t="s">
        <v>2</v>
      </c>
      <c r="F6321" t="s">
        <v>8168</v>
      </c>
      <c r="G6321" t="s">
        <v>8026</v>
      </c>
      <c r="H6321" t="str">
        <f>VLOOKUP(Sales_Data17[[#This Row],[Delivery Region Index]],Regions_Table[#All],2,0)</f>
        <v>Queensland</v>
      </c>
      <c r="I6321" t="str">
        <f>VLOOKUP(Sales_Data17[[#This Row],[Delivery Region Index]],Regions_Table[#All],3,0)</f>
        <v>Ipswich</v>
      </c>
      <c r="J6321">
        <v>34</v>
      </c>
      <c r="K6321">
        <v>5</v>
      </c>
      <c r="L6321" t="str">
        <f>VLOOKUP(Sales_Data17[[#This Row],[Product Description Index]],Products_Data[#All],2,0)</f>
        <v>Hats</v>
      </c>
      <c r="M6321">
        <v>9</v>
      </c>
      <c r="N6321" s="9">
        <v>118.36666666666666</v>
      </c>
      <c r="O6321" s="9">
        <f>Sales_Data17[[#This Row],[Order Quantity]]*Sales_Data17[[#This Row],[Unit Price]]</f>
        <v>1065.3</v>
      </c>
      <c r="P6321" s="9">
        <v>56.815999999999995</v>
      </c>
      <c r="Q6321" s="9">
        <f>Sales_Data17[[#This Row],[Line Total]]-(Sales_Data17[[#This Row],[Total Unit Cost]]*Sales_Data17[[#This Row],[Order Quantity]])</f>
        <v>553.95600000000002</v>
      </c>
      <c r="R6321" s="1" t="str">
        <f>TEXT(Sales_Data17[[#This Row],[OrderDate]],"MMM")</f>
        <v>Dec</v>
      </c>
      <c r="S6321" s="1" t="str">
        <f t="shared" si="98"/>
        <v>2015</v>
      </c>
    </row>
    <row r="6322" spans="1:19">
      <c r="A6322" t="s">
        <v>6345</v>
      </c>
      <c r="B6322" s="2">
        <v>42343</v>
      </c>
      <c r="C6322" s="2" t="str">
        <f>VLOOKUP(Sales_Data17[[#This Row],[Customer Name Index]],Customer_Data[#All],2,0)</f>
        <v>Apollo Ltd</v>
      </c>
      <c r="D6322">
        <v>11</v>
      </c>
      <c r="E6322" t="s">
        <v>4</v>
      </c>
      <c r="F6322" t="s">
        <v>8168</v>
      </c>
      <c r="G6322" t="s">
        <v>8026</v>
      </c>
      <c r="H6322" t="str">
        <f>VLOOKUP(Sales_Data17[[#This Row],[Delivery Region Index]],Regions_Table[#All],2,0)</f>
        <v>Queensland</v>
      </c>
      <c r="I6322" t="str">
        <f>VLOOKUP(Sales_Data17[[#This Row],[Delivery Region Index]],Regions_Table[#All],3,0)</f>
        <v>Gold Coast</v>
      </c>
      <c r="J6322">
        <v>31</v>
      </c>
      <c r="K6322">
        <v>5</v>
      </c>
      <c r="L6322" t="str">
        <f>VLOOKUP(Sales_Data17[[#This Row],[Product Description Index]],Products_Data[#All],2,0)</f>
        <v>Hats</v>
      </c>
      <c r="M6322">
        <v>2</v>
      </c>
      <c r="N6322" s="9">
        <v>122.83333333333333</v>
      </c>
      <c r="O6322" s="9">
        <f>Sales_Data17[[#This Row],[Order Quantity]]*Sales_Data17[[#This Row],[Unit Price]]</f>
        <v>245.66666666666666</v>
      </c>
      <c r="P6322" s="9">
        <v>100.72333333333333</v>
      </c>
      <c r="Q6322" s="9">
        <f>Sales_Data17[[#This Row],[Line Total]]-(Sales_Data17[[#This Row],[Total Unit Cost]]*Sales_Data17[[#This Row],[Order Quantity]])</f>
        <v>44.22</v>
      </c>
      <c r="R6322" s="1" t="str">
        <f>TEXT(Sales_Data17[[#This Row],[OrderDate]],"MMM")</f>
        <v>Dec</v>
      </c>
      <c r="S6322" s="1" t="str">
        <f t="shared" si="98"/>
        <v>2015</v>
      </c>
    </row>
    <row r="6323" spans="1:19">
      <c r="A6323" t="s">
        <v>6346</v>
      </c>
      <c r="B6323" s="2">
        <v>42343</v>
      </c>
      <c r="C6323" s="2" t="str">
        <f>VLOOKUP(Sales_Data17[[#This Row],[Customer Name Index]],Customer_Data[#All],2,0)</f>
        <v>Ole Group</v>
      </c>
      <c r="D6323">
        <v>13</v>
      </c>
      <c r="E6323" t="s">
        <v>2</v>
      </c>
      <c r="F6323" t="s">
        <v>8168</v>
      </c>
      <c r="G6323" t="s">
        <v>8026</v>
      </c>
      <c r="H6323" t="str">
        <f>VLOOKUP(Sales_Data17[[#This Row],[Delivery Region Index]],Regions_Table[#All],2,0)</f>
        <v>Queensland</v>
      </c>
      <c r="I6323" t="str">
        <f>VLOOKUP(Sales_Data17[[#This Row],[Delivery Region Index]],Regions_Table[#All],3,0)</f>
        <v>Mackay</v>
      </c>
      <c r="J6323">
        <v>36</v>
      </c>
      <c r="K6323">
        <v>5</v>
      </c>
      <c r="L6323" t="str">
        <f>VLOOKUP(Sales_Data17[[#This Row],[Product Description Index]],Products_Data[#All],2,0)</f>
        <v>Hats</v>
      </c>
      <c r="M6323">
        <v>6</v>
      </c>
      <c r="N6323" s="9">
        <v>294.05555555555554</v>
      </c>
      <c r="O6323" s="9">
        <f>Sales_Data17[[#This Row],[Order Quantity]]*Sales_Data17[[#This Row],[Unit Price]]</f>
        <v>1764.3333333333333</v>
      </c>
      <c r="P6323" s="9">
        <v>208.77944444444444</v>
      </c>
      <c r="Q6323" s="9">
        <f>Sales_Data17[[#This Row],[Line Total]]-(Sales_Data17[[#This Row],[Total Unit Cost]]*Sales_Data17[[#This Row],[Order Quantity]])</f>
        <v>511.65666666666652</v>
      </c>
      <c r="R6323" s="1" t="str">
        <f>TEXT(Sales_Data17[[#This Row],[OrderDate]],"MMM")</f>
        <v>Dec</v>
      </c>
      <c r="S6323" s="1" t="str">
        <f t="shared" si="98"/>
        <v>2015</v>
      </c>
    </row>
    <row r="6324" spans="1:19">
      <c r="A6324" t="s">
        <v>6347</v>
      </c>
      <c r="B6324" s="2">
        <v>42343</v>
      </c>
      <c r="C6324" s="2" t="str">
        <f>VLOOKUP(Sales_Data17[[#This Row],[Customer Name Index]],Customer_Data[#All],2,0)</f>
        <v>Rochester Ltd</v>
      </c>
      <c r="D6324">
        <v>15</v>
      </c>
      <c r="E6324" t="s">
        <v>4</v>
      </c>
      <c r="F6324" t="s">
        <v>8168</v>
      </c>
      <c r="G6324" t="s">
        <v>8025</v>
      </c>
      <c r="H6324" t="str">
        <f>VLOOKUP(Sales_Data17[[#This Row],[Delivery Region Index]],Regions_Table[#All],2,0)</f>
        <v>Queensland</v>
      </c>
      <c r="I6324" t="str">
        <f>VLOOKUP(Sales_Data17[[#This Row],[Delivery Region Index]],Regions_Table[#All],3,0)</f>
        <v>Sunshine Coast</v>
      </c>
      <c r="J6324">
        <v>42</v>
      </c>
      <c r="K6324">
        <v>6</v>
      </c>
      <c r="L6324" t="str">
        <f>VLOOKUP(Sales_Data17[[#This Row],[Product Description Index]],Products_Data[#All],2,0)</f>
        <v>Socks</v>
      </c>
      <c r="M6324">
        <v>2</v>
      </c>
      <c r="N6324" s="9">
        <v>251.62222222222221</v>
      </c>
      <c r="O6324" s="9">
        <f>Sales_Data17[[#This Row],[Order Quantity]]*Sales_Data17[[#This Row],[Unit Price]]</f>
        <v>503.24444444444441</v>
      </c>
      <c r="P6324" s="9">
        <v>198.78155555555557</v>
      </c>
      <c r="Q6324" s="9">
        <f>Sales_Data17[[#This Row],[Line Total]]-(Sales_Data17[[#This Row],[Total Unit Cost]]*Sales_Data17[[#This Row],[Order Quantity]])</f>
        <v>105.68133333333327</v>
      </c>
      <c r="R6324" s="1" t="str">
        <f>TEXT(Sales_Data17[[#This Row],[OrderDate]],"MMM")</f>
        <v>Dec</v>
      </c>
      <c r="S6324" s="1" t="str">
        <f t="shared" si="98"/>
        <v>2015</v>
      </c>
    </row>
    <row r="6325" spans="1:19">
      <c r="A6325" t="s">
        <v>6348</v>
      </c>
      <c r="B6325" s="2">
        <v>42343</v>
      </c>
      <c r="C6325" s="2" t="str">
        <f>VLOOKUP(Sales_Data17[[#This Row],[Customer Name Index]],Customer_Data[#All],2,0)</f>
        <v>Rochester Ltd</v>
      </c>
      <c r="D6325">
        <v>15</v>
      </c>
      <c r="E6325" t="s">
        <v>2</v>
      </c>
      <c r="F6325" t="s">
        <v>8168</v>
      </c>
      <c r="G6325" t="s">
        <v>8025</v>
      </c>
      <c r="H6325" t="str">
        <f>VLOOKUP(Sales_Data17[[#This Row],[Delivery Region Index]],Regions_Table[#All],2,0)</f>
        <v>Queensland</v>
      </c>
      <c r="I6325" t="str">
        <f>VLOOKUP(Sales_Data17[[#This Row],[Delivery Region Index]],Regions_Table[#All],3,0)</f>
        <v>Toowoomba</v>
      </c>
      <c r="J6325">
        <v>44</v>
      </c>
      <c r="K6325">
        <v>6</v>
      </c>
      <c r="L6325" t="str">
        <f>VLOOKUP(Sales_Data17[[#This Row],[Product Description Index]],Products_Data[#All],2,0)</f>
        <v>Socks</v>
      </c>
      <c r="M6325">
        <v>2</v>
      </c>
      <c r="N6325" s="9">
        <v>136.97777777777776</v>
      </c>
      <c r="O6325" s="9">
        <f>Sales_Data17[[#This Row],[Order Quantity]]*Sales_Data17[[#This Row],[Unit Price]]</f>
        <v>273.95555555555552</v>
      </c>
      <c r="P6325" s="9">
        <v>95.884444444444441</v>
      </c>
      <c r="Q6325" s="9">
        <f>Sales_Data17[[#This Row],[Line Total]]-(Sales_Data17[[#This Row],[Total Unit Cost]]*Sales_Data17[[#This Row],[Order Quantity]])</f>
        <v>82.186666666666639</v>
      </c>
      <c r="R6325" s="1" t="str">
        <f>TEXT(Sales_Data17[[#This Row],[OrderDate]],"MMM")</f>
        <v>Dec</v>
      </c>
      <c r="S6325" s="1" t="str">
        <f t="shared" si="98"/>
        <v>2015</v>
      </c>
    </row>
    <row r="6326" spans="1:19">
      <c r="A6326" t="s">
        <v>6349</v>
      </c>
      <c r="B6326" s="2">
        <v>42343</v>
      </c>
      <c r="C6326" s="2" t="str">
        <f>VLOOKUP(Sales_Data17[[#This Row],[Customer Name Index]],Customer_Data[#All],2,0)</f>
        <v>Medsep Group</v>
      </c>
      <c r="D6326">
        <v>8</v>
      </c>
      <c r="E6326" t="s">
        <v>4</v>
      </c>
      <c r="F6326" t="s">
        <v>8168</v>
      </c>
      <c r="G6326" t="s">
        <v>8027</v>
      </c>
      <c r="H6326" t="str">
        <f>VLOOKUP(Sales_Data17[[#This Row],[Delivery Region Index]],Regions_Table[#All],2,0)</f>
        <v>New South Wales</v>
      </c>
      <c r="I6326" t="str">
        <f>VLOOKUP(Sales_Data17[[#This Row],[Delivery Region Index]],Regions_Table[#All],3,0)</f>
        <v>Wagga Wagga</v>
      </c>
      <c r="J6326">
        <v>23</v>
      </c>
      <c r="K6326">
        <v>4</v>
      </c>
      <c r="L6326" t="str">
        <f>VLOOKUP(Sales_Data17[[#This Row],[Product Description Index]],Products_Data[#All],2,0)</f>
        <v>Jeans</v>
      </c>
      <c r="M6326">
        <v>6</v>
      </c>
      <c r="N6326" s="9">
        <v>424.33333333333331</v>
      </c>
      <c r="O6326" s="9">
        <f>Sales_Data17[[#This Row],[Order Quantity]]*Sales_Data17[[#This Row],[Unit Price]]</f>
        <v>2546</v>
      </c>
      <c r="P6326" s="9">
        <v>212.16666666666666</v>
      </c>
      <c r="Q6326" s="9">
        <f>Sales_Data17[[#This Row],[Line Total]]-(Sales_Data17[[#This Row],[Total Unit Cost]]*Sales_Data17[[#This Row],[Order Quantity]])</f>
        <v>1273</v>
      </c>
      <c r="R6326" s="1" t="str">
        <f>TEXT(Sales_Data17[[#This Row],[OrderDate]],"MMM")</f>
        <v>Dec</v>
      </c>
      <c r="S6326" s="1" t="str">
        <f t="shared" si="98"/>
        <v>2015</v>
      </c>
    </row>
    <row r="6327" spans="1:19">
      <c r="A6327" t="s">
        <v>6350</v>
      </c>
      <c r="B6327" s="2">
        <v>42343</v>
      </c>
      <c r="C6327" s="2" t="str">
        <f>VLOOKUP(Sales_Data17[[#This Row],[Customer Name Index]],Customer_Data[#All],2,0)</f>
        <v xml:space="preserve">WakeFern </v>
      </c>
      <c r="D6327">
        <v>2</v>
      </c>
      <c r="E6327" t="s">
        <v>4</v>
      </c>
      <c r="F6327" t="s">
        <v>8168</v>
      </c>
      <c r="G6327" t="s">
        <v>8027</v>
      </c>
      <c r="H6327" t="str">
        <f>VLOOKUP(Sales_Data17[[#This Row],[Delivery Region Index]],Regions_Table[#All],2,0)</f>
        <v>New South Wales</v>
      </c>
      <c r="I6327" t="str">
        <f>VLOOKUP(Sales_Data17[[#This Row],[Delivery Region Index]],Regions_Table[#All],3,0)</f>
        <v>Broken Hill</v>
      </c>
      <c r="J6327">
        <v>5</v>
      </c>
      <c r="K6327">
        <v>1</v>
      </c>
      <c r="L6327" t="str">
        <f>VLOOKUP(Sales_Data17[[#This Row],[Product Description Index]],Products_Data[#All],2,0)</f>
        <v>Shirts</v>
      </c>
      <c r="M6327">
        <v>7</v>
      </c>
      <c r="N6327" s="9">
        <v>112.41111111111111</v>
      </c>
      <c r="O6327" s="9">
        <f>Sales_Data17[[#This Row],[Order Quantity]]*Sales_Data17[[#This Row],[Unit Price]]</f>
        <v>786.87777777777774</v>
      </c>
      <c r="P6327" s="9">
        <v>91.053000000000011</v>
      </c>
      <c r="Q6327" s="9">
        <f>Sales_Data17[[#This Row],[Line Total]]-(Sales_Data17[[#This Row],[Total Unit Cost]]*Sales_Data17[[#This Row],[Order Quantity]])</f>
        <v>149.50677777777764</v>
      </c>
      <c r="R6327" s="1" t="str">
        <f>TEXT(Sales_Data17[[#This Row],[OrderDate]],"MMM")</f>
        <v>Dec</v>
      </c>
      <c r="S6327" s="1" t="str">
        <f t="shared" si="98"/>
        <v>2015</v>
      </c>
    </row>
    <row r="6328" spans="1:19">
      <c r="A6328" t="s">
        <v>6351</v>
      </c>
      <c r="B6328" s="2">
        <v>42344</v>
      </c>
      <c r="C6328" s="2" t="str">
        <f>VLOOKUP(Sales_Data17[[#This Row],[Customer Name Index]],Customer_Data[#All],2,0)</f>
        <v>Medsep Group</v>
      </c>
      <c r="D6328">
        <v>8</v>
      </c>
      <c r="E6328" t="s">
        <v>3</v>
      </c>
      <c r="F6328" t="s">
        <v>8168</v>
      </c>
      <c r="G6328" t="s">
        <v>8027</v>
      </c>
      <c r="H6328" t="str">
        <f>VLOOKUP(Sales_Data17[[#This Row],[Delivery Region Index]],Regions_Table[#All],2,0)</f>
        <v>New South Wales</v>
      </c>
      <c r="I6328" t="str">
        <f>VLOOKUP(Sales_Data17[[#This Row],[Delivery Region Index]],Regions_Table[#All],3,0)</f>
        <v>Tamworth</v>
      </c>
      <c r="J6328">
        <v>21</v>
      </c>
      <c r="K6328">
        <v>3</v>
      </c>
      <c r="L6328" t="str">
        <f>VLOOKUP(Sales_Data17[[#This Row],[Product Description Index]],Products_Data[#All],2,0)</f>
        <v>Sunglasses</v>
      </c>
      <c r="M6328">
        <v>7</v>
      </c>
      <c r="N6328" s="9">
        <v>285.12222222222221</v>
      </c>
      <c r="O6328" s="9">
        <f>Sales_Data17[[#This Row],[Order Quantity]]*Sales_Data17[[#This Row],[Unit Price]]</f>
        <v>1995.8555555555554</v>
      </c>
      <c r="P6328" s="9">
        <v>134.00744444444442</v>
      </c>
      <c r="Q6328" s="9">
        <f>Sales_Data17[[#This Row],[Line Total]]-(Sales_Data17[[#This Row],[Total Unit Cost]]*Sales_Data17[[#This Row],[Order Quantity]])</f>
        <v>1057.8034444444445</v>
      </c>
      <c r="R6328" s="1" t="str">
        <f>TEXT(Sales_Data17[[#This Row],[OrderDate]],"MMM")</f>
        <v>Dec</v>
      </c>
      <c r="S6328" s="1" t="str">
        <f t="shared" si="98"/>
        <v>2015</v>
      </c>
    </row>
    <row r="6329" spans="1:19">
      <c r="A6329" t="s">
        <v>6352</v>
      </c>
      <c r="B6329" s="2">
        <v>42344</v>
      </c>
      <c r="C6329" s="2" t="str">
        <f>VLOOKUP(Sales_Data17[[#This Row],[Customer Name Index]],Customer_Data[#All],2,0)</f>
        <v>Avon Corp</v>
      </c>
      <c r="D6329">
        <v>1</v>
      </c>
      <c r="E6329" t="s">
        <v>3</v>
      </c>
      <c r="F6329" t="s">
        <v>8168</v>
      </c>
      <c r="G6329" t="s">
        <v>8027</v>
      </c>
      <c r="H6329" t="str">
        <f>VLOOKUP(Sales_Data17[[#This Row],[Delivery Region Index]],Regions_Table[#All],2,0)</f>
        <v>New South Wales</v>
      </c>
      <c r="I6329" t="str">
        <f>VLOOKUP(Sales_Data17[[#This Row],[Delivery Region Index]],Regions_Table[#All],3,0)</f>
        <v>Sydney</v>
      </c>
      <c r="J6329">
        <v>1</v>
      </c>
      <c r="K6329">
        <v>1</v>
      </c>
      <c r="L6329" t="str">
        <f>VLOOKUP(Sales_Data17[[#This Row],[Product Description Index]],Products_Data[#All],2,0)</f>
        <v>Shirts</v>
      </c>
      <c r="M6329">
        <v>5</v>
      </c>
      <c r="N6329" s="9">
        <v>326.06666666666666</v>
      </c>
      <c r="O6329" s="9">
        <f>Sales_Data17[[#This Row],[Order Quantity]]*Sales_Data17[[#This Row],[Unit Price]]</f>
        <v>1630.3333333333333</v>
      </c>
      <c r="P6329" s="9">
        <v>159.77266666666665</v>
      </c>
      <c r="Q6329" s="9">
        <f>Sales_Data17[[#This Row],[Line Total]]-(Sales_Data17[[#This Row],[Total Unit Cost]]*Sales_Data17[[#This Row],[Order Quantity]])</f>
        <v>831.47</v>
      </c>
      <c r="R6329" s="1" t="str">
        <f>TEXT(Sales_Data17[[#This Row],[OrderDate]],"MMM")</f>
        <v>Dec</v>
      </c>
      <c r="S6329" s="1" t="str">
        <f t="shared" si="98"/>
        <v>2015</v>
      </c>
    </row>
    <row r="6330" spans="1:19">
      <c r="A6330" t="s">
        <v>6353</v>
      </c>
      <c r="B6330" s="2">
        <v>42344</v>
      </c>
      <c r="C6330" s="2" t="str">
        <f>VLOOKUP(Sales_Data17[[#This Row],[Customer Name Index]],Customer_Data[#All],2,0)</f>
        <v>PEDIFIX, Corp</v>
      </c>
      <c r="D6330">
        <v>6</v>
      </c>
      <c r="E6330" t="s">
        <v>4</v>
      </c>
      <c r="F6330" t="s">
        <v>8168</v>
      </c>
      <c r="G6330" t="s">
        <v>8027</v>
      </c>
      <c r="H6330" t="str">
        <f>VLOOKUP(Sales_Data17[[#This Row],[Delivery Region Index]],Regions_Table[#All],2,0)</f>
        <v>New South Wales</v>
      </c>
      <c r="I6330" t="str">
        <f>VLOOKUP(Sales_Data17[[#This Row],[Delivery Region Index]],Regions_Table[#All],3,0)</f>
        <v>Maitland</v>
      </c>
      <c r="J6330">
        <v>15</v>
      </c>
      <c r="K6330">
        <v>3</v>
      </c>
      <c r="L6330" t="str">
        <f>VLOOKUP(Sales_Data17[[#This Row],[Product Description Index]],Products_Data[#All],2,0)</f>
        <v>Sunglasses</v>
      </c>
      <c r="M6330">
        <v>5</v>
      </c>
      <c r="N6330" s="9">
        <v>128.78888888888889</v>
      </c>
      <c r="O6330" s="9">
        <f>Sales_Data17[[#This Row],[Order Quantity]]*Sales_Data17[[#This Row],[Unit Price]]</f>
        <v>643.94444444444446</v>
      </c>
      <c r="P6330" s="9">
        <v>74.697555555555553</v>
      </c>
      <c r="Q6330" s="9">
        <f>Sales_Data17[[#This Row],[Line Total]]-(Sales_Data17[[#This Row],[Total Unit Cost]]*Sales_Data17[[#This Row],[Order Quantity]])</f>
        <v>270.45666666666671</v>
      </c>
      <c r="R6330" s="1" t="str">
        <f>TEXT(Sales_Data17[[#This Row],[OrderDate]],"MMM")</f>
        <v>Dec</v>
      </c>
      <c r="S6330" s="1" t="str">
        <f t="shared" si="98"/>
        <v>2015</v>
      </c>
    </row>
    <row r="6331" spans="1:19">
      <c r="A6331" t="s">
        <v>6354</v>
      </c>
      <c r="B6331" s="2">
        <v>42344</v>
      </c>
      <c r="C6331" s="2" t="str">
        <f>VLOOKUP(Sales_Data17[[#This Row],[Customer Name Index]],Customer_Data[#All],2,0)</f>
        <v>3LAB, Ltd</v>
      </c>
      <c r="D6331">
        <v>16</v>
      </c>
      <c r="E6331" t="s">
        <v>2</v>
      </c>
      <c r="F6331" t="s">
        <v>8168</v>
      </c>
      <c r="G6331" t="s">
        <v>8025</v>
      </c>
      <c r="H6331" t="str">
        <f>VLOOKUP(Sales_Data17[[#This Row],[Delivery Region Index]],Regions_Table[#All],2,0)</f>
        <v>Queensland</v>
      </c>
      <c r="I6331" t="str">
        <f>VLOOKUP(Sales_Data17[[#This Row],[Delivery Region Index]],Regions_Table[#All],3,0)</f>
        <v>Townsville</v>
      </c>
      <c r="J6331">
        <v>45</v>
      </c>
      <c r="K6331">
        <v>7</v>
      </c>
      <c r="L6331" t="str">
        <f>VLOOKUP(Sales_Data17[[#This Row],[Product Description Index]],Products_Data[#All],2,0)</f>
        <v>Dress Shirts</v>
      </c>
      <c r="M6331">
        <v>5</v>
      </c>
      <c r="N6331" s="9">
        <v>123.57777777777778</v>
      </c>
      <c r="O6331" s="9">
        <f>Sales_Data17[[#This Row],[Order Quantity]]*Sales_Data17[[#This Row],[Unit Price]]</f>
        <v>617.88888888888891</v>
      </c>
      <c r="P6331" s="9">
        <v>55.61</v>
      </c>
      <c r="Q6331" s="9">
        <f>Sales_Data17[[#This Row],[Line Total]]-(Sales_Data17[[#This Row],[Total Unit Cost]]*Sales_Data17[[#This Row],[Order Quantity]])</f>
        <v>339.8388888888889</v>
      </c>
      <c r="R6331" s="1" t="str">
        <f>TEXT(Sales_Data17[[#This Row],[OrderDate]],"MMM")</f>
        <v>Dec</v>
      </c>
      <c r="S6331" s="1" t="str">
        <f t="shared" si="98"/>
        <v>2015</v>
      </c>
    </row>
    <row r="6332" spans="1:19">
      <c r="A6332" t="s">
        <v>6355</v>
      </c>
      <c r="B6332" s="2">
        <v>42344</v>
      </c>
      <c r="C6332" s="2" t="str">
        <f>VLOOKUP(Sales_Data17[[#This Row],[Customer Name Index]],Customer_Data[#All],2,0)</f>
        <v>Rochester Ltd</v>
      </c>
      <c r="D6332">
        <v>15</v>
      </c>
      <c r="E6332" t="s">
        <v>4</v>
      </c>
      <c r="F6332" t="s">
        <v>8168</v>
      </c>
      <c r="G6332" t="s">
        <v>8025</v>
      </c>
      <c r="H6332" t="str">
        <f>VLOOKUP(Sales_Data17[[#This Row],[Delivery Region Index]],Regions_Table[#All],2,0)</f>
        <v>Queensland</v>
      </c>
      <c r="I6332" t="str">
        <f>VLOOKUP(Sales_Data17[[#This Row],[Delivery Region Index]],Regions_Table[#All],3,0)</f>
        <v>Sunshine Coast</v>
      </c>
      <c r="J6332">
        <v>42</v>
      </c>
      <c r="K6332">
        <v>6</v>
      </c>
      <c r="L6332" t="str">
        <f>VLOOKUP(Sales_Data17[[#This Row],[Product Description Index]],Products_Data[#All],2,0)</f>
        <v>Socks</v>
      </c>
      <c r="M6332">
        <v>8</v>
      </c>
      <c r="N6332" s="9">
        <v>203.23333333333335</v>
      </c>
      <c r="O6332" s="9">
        <f>Sales_Data17[[#This Row],[Order Quantity]]*Sales_Data17[[#This Row],[Unit Price]]</f>
        <v>1625.8666666666668</v>
      </c>
      <c r="P6332" s="9">
        <v>134.13400000000001</v>
      </c>
      <c r="Q6332" s="9">
        <f>Sales_Data17[[#This Row],[Line Total]]-(Sales_Data17[[#This Row],[Total Unit Cost]]*Sales_Data17[[#This Row],[Order Quantity]])</f>
        <v>552.79466666666667</v>
      </c>
      <c r="R6332" s="1" t="str">
        <f>TEXT(Sales_Data17[[#This Row],[OrderDate]],"MMM")</f>
        <v>Dec</v>
      </c>
      <c r="S6332" s="1" t="str">
        <f t="shared" si="98"/>
        <v>2015</v>
      </c>
    </row>
    <row r="6333" spans="1:19">
      <c r="A6333" t="s">
        <v>6356</v>
      </c>
      <c r="B6333" s="2">
        <v>42344</v>
      </c>
      <c r="C6333" s="2" t="str">
        <f>VLOOKUP(Sales_Data17[[#This Row],[Customer Name Index]],Customer_Data[#All],2,0)</f>
        <v>Pure Group</v>
      </c>
      <c r="D6333">
        <v>17</v>
      </c>
      <c r="E6333" t="s">
        <v>2</v>
      </c>
      <c r="F6333" t="s">
        <v>8168</v>
      </c>
      <c r="G6333" t="s">
        <v>8025</v>
      </c>
      <c r="H6333" t="str">
        <f>VLOOKUP(Sales_Data17[[#This Row],[Delivery Region Index]],Regions_Table[#All],2,0)</f>
        <v>Victoria</v>
      </c>
      <c r="I6333" t="str">
        <f>VLOOKUP(Sales_Data17[[#This Row],[Delivery Region Index]],Regions_Table[#All],3,0)</f>
        <v>Benalla</v>
      </c>
      <c r="J6333">
        <v>48</v>
      </c>
      <c r="K6333">
        <v>7</v>
      </c>
      <c r="L6333" t="str">
        <f>VLOOKUP(Sales_Data17[[#This Row],[Product Description Index]],Products_Data[#All],2,0)</f>
        <v>Dress Shirts</v>
      </c>
      <c r="M6333">
        <v>9</v>
      </c>
      <c r="N6333" s="9">
        <v>210.67777777777781</v>
      </c>
      <c r="O6333" s="9">
        <f>Sales_Data17[[#This Row],[Order Quantity]]*Sales_Data17[[#This Row],[Unit Price]]</f>
        <v>1896.1000000000004</v>
      </c>
      <c r="P6333" s="9">
        <v>174.86255555555556</v>
      </c>
      <c r="Q6333" s="9">
        <f>Sales_Data17[[#This Row],[Line Total]]-(Sales_Data17[[#This Row],[Total Unit Cost]]*Sales_Data17[[#This Row],[Order Quantity]])</f>
        <v>322.33700000000044</v>
      </c>
      <c r="R6333" s="1" t="str">
        <f>TEXT(Sales_Data17[[#This Row],[OrderDate]],"MMM")</f>
        <v>Dec</v>
      </c>
      <c r="S6333" s="1" t="str">
        <f t="shared" si="98"/>
        <v>2015</v>
      </c>
    </row>
    <row r="6334" spans="1:19">
      <c r="A6334" t="s">
        <v>6357</v>
      </c>
      <c r="B6334" s="2">
        <v>42345</v>
      </c>
      <c r="C6334" s="2" t="str">
        <f>VLOOKUP(Sales_Data17[[#This Row],[Customer Name Index]],Customer_Data[#All],2,0)</f>
        <v>New Ltd</v>
      </c>
      <c r="D6334">
        <v>7</v>
      </c>
      <c r="E6334" t="s">
        <v>4</v>
      </c>
      <c r="F6334" t="s">
        <v>8168</v>
      </c>
      <c r="G6334" t="s">
        <v>8027</v>
      </c>
      <c r="H6334" t="str">
        <f>VLOOKUP(Sales_Data17[[#This Row],[Delivery Region Index]],Regions_Table[#All],2,0)</f>
        <v>New South Wales</v>
      </c>
      <c r="I6334" t="str">
        <f>VLOOKUP(Sales_Data17[[#This Row],[Delivery Region Index]],Regions_Table[#All],3,0)</f>
        <v>Port Macquarie</v>
      </c>
      <c r="J6334">
        <v>19</v>
      </c>
      <c r="K6334">
        <v>3</v>
      </c>
      <c r="L6334" t="str">
        <f>VLOOKUP(Sales_Data17[[#This Row],[Product Description Index]],Products_Data[#All],2,0)</f>
        <v>Sunglasses</v>
      </c>
      <c r="M6334">
        <v>4</v>
      </c>
      <c r="N6334" s="9">
        <v>330.53333333333336</v>
      </c>
      <c r="O6334" s="9">
        <f>Sales_Data17[[#This Row],[Order Quantity]]*Sales_Data17[[#This Row],[Unit Price]]</f>
        <v>1322.1333333333334</v>
      </c>
      <c r="P6334" s="9">
        <v>198.32000000000002</v>
      </c>
      <c r="Q6334" s="9">
        <f>Sales_Data17[[#This Row],[Line Total]]-(Sales_Data17[[#This Row],[Total Unit Cost]]*Sales_Data17[[#This Row],[Order Quantity]])</f>
        <v>528.85333333333335</v>
      </c>
      <c r="R6334" s="1" t="str">
        <f>TEXT(Sales_Data17[[#This Row],[OrderDate]],"MMM")</f>
        <v>Dec</v>
      </c>
      <c r="S6334" s="1" t="str">
        <f t="shared" si="98"/>
        <v>2015</v>
      </c>
    </row>
    <row r="6335" spans="1:19">
      <c r="A6335" t="s">
        <v>6358</v>
      </c>
      <c r="B6335" s="2">
        <v>42345</v>
      </c>
      <c r="C6335" s="2" t="str">
        <f>VLOOKUP(Sales_Data17[[#This Row],[Customer Name Index]],Customer_Data[#All],2,0)</f>
        <v>New Ltd</v>
      </c>
      <c r="D6335">
        <v>7</v>
      </c>
      <c r="E6335" t="s">
        <v>4</v>
      </c>
      <c r="F6335" t="s">
        <v>8168</v>
      </c>
      <c r="G6335" t="s">
        <v>8027</v>
      </c>
      <c r="H6335" t="str">
        <f>VLOOKUP(Sales_Data17[[#This Row],[Delivery Region Index]],Regions_Table[#All],2,0)</f>
        <v>New South Wales</v>
      </c>
      <c r="I6335" t="str">
        <f>VLOOKUP(Sales_Data17[[#This Row],[Delivery Region Index]],Regions_Table[#All],3,0)</f>
        <v>Queanbeyan</v>
      </c>
      <c r="J6335">
        <v>20</v>
      </c>
      <c r="K6335">
        <v>3</v>
      </c>
      <c r="L6335" t="str">
        <f>VLOOKUP(Sales_Data17[[#This Row],[Product Description Index]],Products_Data[#All],2,0)</f>
        <v>Sunglasses</v>
      </c>
      <c r="M6335">
        <v>9</v>
      </c>
      <c r="N6335" s="9">
        <v>628.31111111111113</v>
      </c>
      <c r="O6335" s="9">
        <f>Sales_Data17[[#This Row],[Order Quantity]]*Sales_Data17[[#This Row],[Unit Price]]</f>
        <v>5654.8</v>
      </c>
      <c r="P6335" s="9">
        <v>345.57111111111112</v>
      </c>
      <c r="Q6335" s="9">
        <f>Sales_Data17[[#This Row],[Line Total]]-(Sales_Data17[[#This Row],[Total Unit Cost]]*Sales_Data17[[#This Row],[Order Quantity]])</f>
        <v>2544.66</v>
      </c>
      <c r="R6335" s="1" t="str">
        <f>TEXT(Sales_Data17[[#This Row],[OrderDate]],"MMM")</f>
        <v>Dec</v>
      </c>
      <c r="S6335" s="1" t="str">
        <f t="shared" si="98"/>
        <v>2015</v>
      </c>
    </row>
    <row r="6336" spans="1:19">
      <c r="A6336" t="s">
        <v>6359</v>
      </c>
      <c r="B6336" s="2">
        <v>42345</v>
      </c>
      <c r="C6336" s="2" t="str">
        <f>VLOOKUP(Sales_Data17[[#This Row],[Customer Name Index]],Customer_Data[#All],2,0)</f>
        <v>Pacific Ltd</v>
      </c>
      <c r="D6336">
        <v>20</v>
      </c>
      <c r="E6336" t="s">
        <v>2</v>
      </c>
      <c r="F6336" t="s">
        <v>8168</v>
      </c>
      <c r="G6336" t="s">
        <v>8028</v>
      </c>
      <c r="H6336" t="str">
        <f>VLOOKUP(Sales_Data17[[#This Row],[Delivery Region Index]],Regions_Table[#All],2,0)</f>
        <v>Victoria</v>
      </c>
      <c r="I6336" t="str">
        <f>VLOOKUP(Sales_Data17[[#This Row],[Delivery Region Index]],Regions_Table[#All],3,0)</f>
        <v>Warrnambool</v>
      </c>
      <c r="J6336">
        <v>57</v>
      </c>
      <c r="K6336">
        <v>8</v>
      </c>
      <c r="L6336" t="str">
        <f>VLOOKUP(Sales_Data17[[#This Row],[Product Description Index]],Products_Data[#All],2,0)</f>
        <v>Shoes</v>
      </c>
      <c r="M6336">
        <v>5</v>
      </c>
      <c r="N6336" s="9">
        <v>104.96666666666667</v>
      </c>
      <c r="O6336" s="9">
        <f>Sales_Data17[[#This Row],[Order Quantity]]*Sales_Data17[[#This Row],[Unit Price]]</f>
        <v>524.83333333333337</v>
      </c>
      <c r="P6336" s="9">
        <v>89.221666666666664</v>
      </c>
      <c r="Q6336" s="9">
        <f>Sales_Data17[[#This Row],[Line Total]]-(Sales_Data17[[#This Row],[Total Unit Cost]]*Sales_Data17[[#This Row],[Order Quantity]])</f>
        <v>78.725000000000023</v>
      </c>
      <c r="R6336" s="1" t="str">
        <f>TEXT(Sales_Data17[[#This Row],[OrderDate]],"MMM")</f>
        <v>Dec</v>
      </c>
      <c r="S6336" s="1" t="str">
        <f t="shared" si="98"/>
        <v>2015</v>
      </c>
    </row>
    <row r="6337" spans="1:19">
      <c r="A6337" t="s">
        <v>6360</v>
      </c>
      <c r="B6337" s="2">
        <v>42345</v>
      </c>
      <c r="C6337" s="2" t="str">
        <f>VLOOKUP(Sales_Data17[[#This Row],[Customer Name Index]],Customer_Data[#All],2,0)</f>
        <v>Apollo Ltd</v>
      </c>
      <c r="D6337">
        <v>11</v>
      </c>
      <c r="E6337" t="s">
        <v>4</v>
      </c>
      <c r="F6337" t="s">
        <v>8168</v>
      </c>
      <c r="G6337" t="s">
        <v>8026</v>
      </c>
      <c r="H6337" t="str">
        <f>VLOOKUP(Sales_Data17[[#This Row],[Delivery Region Index]],Regions_Table[#All],2,0)</f>
        <v>Queensland</v>
      </c>
      <c r="I6337" t="str">
        <f>VLOOKUP(Sales_Data17[[#This Row],[Delivery Region Index]],Regions_Table[#All],3,0)</f>
        <v>Gympie</v>
      </c>
      <c r="J6337">
        <v>32</v>
      </c>
      <c r="K6337">
        <v>5</v>
      </c>
      <c r="L6337" t="str">
        <f>VLOOKUP(Sales_Data17[[#This Row],[Product Description Index]],Products_Data[#All],2,0)</f>
        <v>Hats</v>
      </c>
      <c r="M6337">
        <v>2</v>
      </c>
      <c r="N6337" s="9">
        <v>198.02222222222224</v>
      </c>
      <c r="O6337" s="9">
        <f>Sales_Data17[[#This Row],[Order Quantity]]*Sales_Data17[[#This Row],[Unit Price]]</f>
        <v>396.04444444444448</v>
      </c>
      <c r="P6337" s="9">
        <v>152.47711111111113</v>
      </c>
      <c r="Q6337" s="9">
        <f>Sales_Data17[[#This Row],[Line Total]]-(Sales_Data17[[#This Row],[Total Unit Cost]]*Sales_Data17[[#This Row],[Order Quantity]])</f>
        <v>91.090222222222224</v>
      </c>
      <c r="R6337" s="1" t="str">
        <f>TEXT(Sales_Data17[[#This Row],[OrderDate]],"MMM")</f>
        <v>Dec</v>
      </c>
      <c r="S6337" s="1" t="str">
        <f t="shared" si="98"/>
        <v>2015</v>
      </c>
    </row>
    <row r="6338" spans="1:19">
      <c r="A6338" t="s">
        <v>6361</v>
      </c>
      <c r="B6338" s="2">
        <v>42345</v>
      </c>
      <c r="C6338" s="2" t="str">
        <f>VLOOKUP(Sales_Data17[[#This Row],[Customer Name Index]],Customer_Data[#All],2,0)</f>
        <v xml:space="preserve">WakeFern </v>
      </c>
      <c r="D6338">
        <v>2</v>
      </c>
      <c r="E6338" t="s">
        <v>4</v>
      </c>
      <c r="F6338" t="s">
        <v>8168</v>
      </c>
      <c r="G6338" t="s">
        <v>8027</v>
      </c>
      <c r="H6338" t="str">
        <f>VLOOKUP(Sales_Data17[[#This Row],[Delivery Region Index]],Regions_Table[#All],2,0)</f>
        <v>New South Wales</v>
      </c>
      <c r="I6338" t="str">
        <f>VLOOKUP(Sales_Data17[[#This Row],[Delivery Region Index]],Regions_Table[#All],3,0)</f>
        <v>Broken Hill</v>
      </c>
      <c r="J6338">
        <v>5</v>
      </c>
      <c r="K6338">
        <v>1</v>
      </c>
      <c r="L6338" t="str">
        <f>VLOOKUP(Sales_Data17[[#This Row],[Product Description Index]],Products_Data[#All],2,0)</f>
        <v>Shirts</v>
      </c>
      <c r="M6338">
        <v>2</v>
      </c>
      <c r="N6338" s="9">
        <v>338.72222222222223</v>
      </c>
      <c r="O6338" s="9">
        <f>Sales_Data17[[#This Row],[Order Quantity]]*Sales_Data17[[#This Row],[Unit Price]]</f>
        <v>677.44444444444446</v>
      </c>
      <c r="P6338" s="9">
        <v>270.97777777777782</v>
      </c>
      <c r="Q6338" s="9">
        <f>Sales_Data17[[#This Row],[Line Total]]-(Sales_Data17[[#This Row],[Total Unit Cost]]*Sales_Data17[[#This Row],[Order Quantity]])</f>
        <v>135.48888888888882</v>
      </c>
      <c r="R6338" s="1" t="str">
        <f>TEXT(Sales_Data17[[#This Row],[OrderDate]],"MMM")</f>
        <v>Dec</v>
      </c>
      <c r="S6338" s="1" t="str">
        <f t="shared" ref="S6338:S6401" si="99">TEXT(B6338,"YYY")</f>
        <v>2015</v>
      </c>
    </row>
    <row r="6339" spans="1:19">
      <c r="A6339" t="s">
        <v>6362</v>
      </c>
      <c r="B6339" s="2">
        <v>42346</v>
      </c>
      <c r="C6339" s="2" t="str">
        <f>VLOOKUP(Sales_Data17[[#This Row],[Customer Name Index]],Customer_Data[#All],2,0)</f>
        <v xml:space="preserve">Linde </v>
      </c>
      <c r="D6339">
        <v>14</v>
      </c>
      <c r="E6339" t="s">
        <v>4</v>
      </c>
      <c r="F6339" t="s">
        <v>8168</v>
      </c>
      <c r="G6339" t="s">
        <v>8026</v>
      </c>
      <c r="H6339" t="str">
        <f>VLOOKUP(Sales_Data17[[#This Row],[Delivery Region Index]],Regions_Table[#All],2,0)</f>
        <v>Queensland</v>
      </c>
      <c r="I6339" t="str">
        <f>VLOOKUP(Sales_Data17[[#This Row],[Delivery Region Index]],Regions_Table[#All],3,0)</f>
        <v>Nambour</v>
      </c>
      <c r="J6339">
        <v>39</v>
      </c>
      <c r="K6339">
        <v>6</v>
      </c>
      <c r="L6339" t="str">
        <f>VLOOKUP(Sales_Data17[[#This Row],[Product Description Index]],Products_Data[#All],2,0)</f>
        <v>Socks</v>
      </c>
      <c r="M6339">
        <v>6</v>
      </c>
      <c r="N6339" s="9">
        <v>102.73333333333333</v>
      </c>
      <c r="O6339" s="9">
        <f>Sales_Data17[[#This Row],[Order Quantity]]*Sales_Data17[[#This Row],[Unit Price]]</f>
        <v>616.4</v>
      </c>
      <c r="P6339" s="9">
        <v>50.339333333333336</v>
      </c>
      <c r="Q6339" s="9">
        <f>Sales_Data17[[#This Row],[Line Total]]-(Sales_Data17[[#This Row],[Total Unit Cost]]*Sales_Data17[[#This Row],[Order Quantity]])</f>
        <v>314.36399999999998</v>
      </c>
      <c r="R6339" s="1" t="str">
        <f>TEXT(Sales_Data17[[#This Row],[OrderDate]],"MMM")</f>
        <v>Dec</v>
      </c>
      <c r="S6339" s="1" t="str">
        <f t="shared" si="99"/>
        <v>2015</v>
      </c>
    </row>
    <row r="6340" spans="1:19">
      <c r="A6340" t="s">
        <v>6363</v>
      </c>
      <c r="B6340" s="2">
        <v>42346</v>
      </c>
      <c r="C6340" s="2" t="str">
        <f>VLOOKUP(Sales_Data17[[#This Row],[Customer Name Index]],Customer_Data[#All],2,0)</f>
        <v xml:space="preserve">Ei </v>
      </c>
      <c r="D6340">
        <v>9</v>
      </c>
      <c r="E6340" t="s">
        <v>2</v>
      </c>
      <c r="F6340" t="s">
        <v>8168</v>
      </c>
      <c r="G6340" t="s">
        <v>8027</v>
      </c>
      <c r="H6340" t="str">
        <f>VLOOKUP(Sales_Data17[[#This Row],[Delivery Region Index]],Regions_Table[#All],2,0)</f>
        <v>New South Wales</v>
      </c>
      <c r="I6340" t="str">
        <f>VLOOKUP(Sales_Data17[[#This Row],[Delivery Region Index]],Regions_Table[#All],3,0)</f>
        <v>Wyong</v>
      </c>
      <c r="J6340">
        <v>25</v>
      </c>
      <c r="K6340">
        <v>4</v>
      </c>
      <c r="L6340" t="str">
        <f>VLOOKUP(Sales_Data17[[#This Row],[Product Description Index]],Products_Data[#All],2,0)</f>
        <v>Jeans</v>
      </c>
      <c r="M6340">
        <v>2</v>
      </c>
      <c r="N6340" s="9">
        <v>96.033333333333346</v>
      </c>
      <c r="O6340" s="9">
        <f>Sales_Data17[[#This Row],[Order Quantity]]*Sales_Data17[[#This Row],[Unit Price]]</f>
        <v>192.06666666666669</v>
      </c>
      <c r="P6340" s="9">
        <v>48.016666666666673</v>
      </c>
      <c r="Q6340" s="9">
        <f>Sales_Data17[[#This Row],[Line Total]]-(Sales_Data17[[#This Row],[Total Unit Cost]]*Sales_Data17[[#This Row],[Order Quantity]])</f>
        <v>96.033333333333346</v>
      </c>
      <c r="R6340" s="1" t="str">
        <f>TEXT(Sales_Data17[[#This Row],[OrderDate]],"MMM")</f>
        <v>Dec</v>
      </c>
      <c r="S6340" s="1" t="str">
        <f t="shared" si="99"/>
        <v>2015</v>
      </c>
    </row>
    <row r="6341" spans="1:19">
      <c r="A6341" t="s">
        <v>6364</v>
      </c>
      <c r="B6341" s="2">
        <v>42346</v>
      </c>
      <c r="C6341" s="2" t="str">
        <f>VLOOKUP(Sales_Data17[[#This Row],[Customer Name Index]],Customer_Data[#All],2,0)</f>
        <v>Pacific Ltd</v>
      </c>
      <c r="D6341">
        <v>20</v>
      </c>
      <c r="E6341" t="s">
        <v>2</v>
      </c>
      <c r="F6341" t="s">
        <v>8168</v>
      </c>
      <c r="G6341" t="s">
        <v>8028</v>
      </c>
      <c r="H6341" t="str">
        <f>VLOOKUP(Sales_Data17[[#This Row],[Delivery Region Index]],Regions_Table[#All],2,0)</f>
        <v>Victoria</v>
      </c>
      <c r="I6341" t="str">
        <f>VLOOKUP(Sales_Data17[[#This Row],[Delivery Region Index]],Regions_Table[#All],3,0)</f>
        <v>Wangaratta</v>
      </c>
      <c r="J6341">
        <v>56</v>
      </c>
      <c r="K6341">
        <v>8</v>
      </c>
      <c r="L6341" t="str">
        <f>VLOOKUP(Sales_Data17[[#This Row],[Product Description Index]],Products_Data[#All],2,0)</f>
        <v>Shoes</v>
      </c>
      <c r="M6341">
        <v>8</v>
      </c>
      <c r="N6341" s="9">
        <v>274.70000000000005</v>
      </c>
      <c r="O6341" s="9">
        <f>Sales_Data17[[#This Row],[Order Quantity]]*Sales_Data17[[#This Row],[Unit Price]]</f>
        <v>2197.6000000000004</v>
      </c>
      <c r="P6341" s="9">
        <v>214.26600000000002</v>
      </c>
      <c r="Q6341" s="9">
        <f>Sales_Data17[[#This Row],[Line Total]]-(Sales_Data17[[#This Row],[Total Unit Cost]]*Sales_Data17[[#This Row],[Order Quantity]])</f>
        <v>483.47200000000021</v>
      </c>
      <c r="R6341" s="1" t="str">
        <f>TEXT(Sales_Data17[[#This Row],[OrderDate]],"MMM")</f>
        <v>Dec</v>
      </c>
      <c r="S6341" s="1" t="str">
        <f t="shared" si="99"/>
        <v>2015</v>
      </c>
    </row>
    <row r="6342" spans="1:19">
      <c r="A6342" t="s">
        <v>6365</v>
      </c>
      <c r="B6342" s="2">
        <v>42346</v>
      </c>
      <c r="C6342" s="2" t="str">
        <f>VLOOKUP(Sales_Data17[[#This Row],[Customer Name Index]],Customer_Data[#All],2,0)</f>
        <v xml:space="preserve">Linde </v>
      </c>
      <c r="D6342">
        <v>14</v>
      </c>
      <c r="E6342" t="s">
        <v>3</v>
      </c>
      <c r="F6342" t="s">
        <v>8168</v>
      </c>
      <c r="G6342" t="s">
        <v>8026</v>
      </c>
      <c r="H6342" t="str">
        <f>VLOOKUP(Sales_Data17[[#This Row],[Delivery Region Index]],Regions_Table[#All],2,0)</f>
        <v>Queensland</v>
      </c>
      <c r="I6342" t="str">
        <f>VLOOKUP(Sales_Data17[[#This Row],[Delivery Region Index]],Regions_Table[#All],3,0)</f>
        <v>Nambour</v>
      </c>
      <c r="J6342">
        <v>39</v>
      </c>
      <c r="K6342">
        <v>6</v>
      </c>
      <c r="L6342" t="str">
        <f>VLOOKUP(Sales_Data17[[#This Row],[Product Description Index]],Products_Data[#All],2,0)</f>
        <v>Socks</v>
      </c>
      <c r="M6342">
        <v>6</v>
      </c>
      <c r="N6342" s="9">
        <v>296.28888888888889</v>
      </c>
      <c r="O6342" s="9">
        <f>Sales_Data17[[#This Row],[Order Quantity]]*Sales_Data17[[#This Row],[Unit Price]]</f>
        <v>1777.7333333333333</v>
      </c>
      <c r="P6342" s="9">
        <v>248.88266666666667</v>
      </c>
      <c r="Q6342" s="9">
        <f>Sales_Data17[[#This Row],[Line Total]]-(Sales_Data17[[#This Row],[Total Unit Cost]]*Sales_Data17[[#This Row],[Order Quantity]])</f>
        <v>284.4373333333333</v>
      </c>
      <c r="R6342" s="1" t="str">
        <f>TEXT(Sales_Data17[[#This Row],[OrderDate]],"MMM")</f>
        <v>Dec</v>
      </c>
      <c r="S6342" s="1" t="str">
        <f t="shared" si="99"/>
        <v>2015</v>
      </c>
    </row>
    <row r="6343" spans="1:19">
      <c r="A6343" t="s">
        <v>6366</v>
      </c>
      <c r="B6343" s="2">
        <v>42346</v>
      </c>
      <c r="C6343" s="2" t="str">
        <f>VLOOKUP(Sales_Data17[[#This Row],[Customer Name Index]],Customer_Data[#All],2,0)</f>
        <v>Ole Group</v>
      </c>
      <c r="D6343">
        <v>13</v>
      </c>
      <c r="E6343" t="s">
        <v>2</v>
      </c>
      <c r="F6343" t="s">
        <v>8168</v>
      </c>
      <c r="G6343" t="s">
        <v>8026</v>
      </c>
      <c r="H6343" t="str">
        <f>VLOOKUP(Sales_Data17[[#This Row],[Delivery Region Index]],Regions_Table[#All],2,0)</f>
        <v>Queensland</v>
      </c>
      <c r="I6343" t="str">
        <f>VLOOKUP(Sales_Data17[[#This Row],[Delivery Region Index]],Regions_Table[#All],3,0)</f>
        <v>Mackay</v>
      </c>
      <c r="J6343">
        <v>36</v>
      </c>
      <c r="K6343">
        <v>5</v>
      </c>
      <c r="L6343" t="str">
        <f>VLOOKUP(Sales_Data17[[#This Row],[Product Description Index]],Products_Data[#All],2,0)</f>
        <v>Hats</v>
      </c>
      <c r="M6343">
        <v>2</v>
      </c>
      <c r="N6343" s="9">
        <v>119.85555555555555</v>
      </c>
      <c r="O6343" s="9">
        <f>Sales_Data17[[#This Row],[Order Quantity]]*Sales_Data17[[#This Row],[Unit Price]]</f>
        <v>239.71111111111111</v>
      </c>
      <c r="P6343" s="9">
        <v>95.884444444444455</v>
      </c>
      <c r="Q6343" s="9">
        <f>Sales_Data17[[#This Row],[Line Total]]-(Sales_Data17[[#This Row],[Total Unit Cost]]*Sales_Data17[[#This Row],[Order Quantity]])</f>
        <v>47.942222222222199</v>
      </c>
      <c r="R6343" s="1" t="str">
        <f>TEXT(Sales_Data17[[#This Row],[OrderDate]],"MMM")</f>
        <v>Dec</v>
      </c>
      <c r="S6343" s="1" t="str">
        <f t="shared" si="99"/>
        <v>2015</v>
      </c>
    </row>
    <row r="6344" spans="1:19">
      <c r="A6344" t="s">
        <v>6367</v>
      </c>
      <c r="B6344" s="2">
        <v>42346</v>
      </c>
      <c r="C6344" s="2" t="str">
        <f>VLOOKUP(Sales_Data17[[#This Row],[Customer Name Index]],Customer_Data[#All],2,0)</f>
        <v>Rochester Ltd</v>
      </c>
      <c r="D6344">
        <v>15</v>
      </c>
      <c r="E6344" t="s">
        <v>3</v>
      </c>
      <c r="F6344" t="s">
        <v>8168</v>
      </c>
      <c r="G6344" t="s">
        <v>8025</v>
      </c>
      <c r="H6344" t="str">
        <f>VLOOKUP(Sales_Data17[[#This Row],[Delivery Region Index]],Regions_Table[#All],2,0)</f>
        <v>Queensland</v>
      </c>
      <c r="I6344" t="str">
        <f>VLOOKUP(Sales_Data17[[#This Row],[Delivery Region Index]],Regions_Table[#All],3,0)</f>
        <v>Sunshine Coast</v>
      </c>
      <c r="J6344">
        <v>42</v>
      </c>
      <c r="K6344">
        <v>6</v>
      </c>
      <c r="L6344" t="str">
        <f>VLOOKUP(Sales_Data17[[#This Row],[Product Description Index]],Products_Data[#All],2,0)</f>
        <v>Socks</v>
      </c>
      <c r="M6344">
        <v>7</v>
      </c>
      <c r="N6344" s="9">
        <v>28.288888888888888</v>
      </c>
      <c r="O6344" s="9">
        <f>Sales_Data17[[#This Row],[Order Quantity]]*Sales_Data17[[#This Row],[Unit Price]]</f>
        <v>198.02222222222221</v>
      </c>
      <c r="P6344" s="9">
        <v>19.519333333333332</v>
      </c>
      <c r="Q6344" s="9">
        <f>Sales_Data17[[#This Row],[Line Total]]-(Sales_Data17[[#This Row],[Total Unit Cost]]*Sales_Data17[[#This Row],[Order Quantity]])</f>
        <v>61.386888888888876</v>
      </c>
      <c r="R6344" s="1" t="str">
        <f>TEXT(Sales_Data17[[#This Row],[OrderDate]],"MMM")</f>
        <v>Dec</v>
      </c>
      <c r="S6344" s="1" t="str">
        <f t="shared" si="99"/>
        <v>2015</v>
      </c>
    </row>
    <row r="6345" spans="1:19">
      <c r="A6345" t="s">
        <v>6368</v>
      </c>
      <c r="B6345" s="2">
        <v>42346</v>
      </c>
      <c r="C6345" s="2" t="str">
        <f>VLOOKUP(Sales_Data17[[#This Row],[Customer Name Index]],Customer_Data[#All],2,0)</f>
        <v xml:space="preserve">WakeFern </v>
      </c>
      <c r="D6345">
        <v>2</v>
      </c>
      <c r="E6345" t="s">
        <v>4</v>
      </c>
      <c r="F6345" t="s">
        <v>8168</v>
      </c>
      <c r="G6345" t="s">
        <v>8027</v>
      </c>
      <c r="H6345" t="str">
        <f>VLOOKUP(Sales_Data17[[#This Row],[Delivery Region Index]],Regions_Table[#All],2,0)</f>
        <v>New South Wales</v>
      </c>
      <c r="I6345" t="str">
        <f>VLOOKUP(Sales_Data17[[#This Row],[Delivery Region Index]],Regions_Table[#All],3,0)</f>
        <v>Broken Hill</v>
      </c>
      <c r="J6345">
        <v>5</v>
      </c>
      <c r="K6345">
        <v>1</v>
      </c>
      <c r="L6345" t="str">
        <f>VLOOKUP(Sales_Data17[[#This Row],[Product Description Index]],Products_Data[#All],2,0)</f>
        <v>Shirts</v>
      </c>
      <c r="M6345">
        <v>8</v>
      </c>
      <c r="N6345" s="9">
        <v>26.8</v>
      </c>
      <c r="O6345" s="9">
        <f>Sales_Data17[[#This Row],[Order Quantity]]*Sales_Data17[[#This Row],[Unit Price]]</f>
        <v>214.4</v>
      </c>
      <c r="P6345" s="9">
        <v>16.616</v>
      </c>
      <c r="Q6345" s="9">
        <f>Sales_Data17[[#This Row],[Line Total]]-(Sales_Data17[[#This Row],[Total Unit Cost]]*Sales_Data17[[#This Row],[Order Quantity]])</f>
        <v>81.472000000000008</v>
      </c>
      <c r="R6345" s="1" t="str">
        <f>TEXT(Sales_Data17[[#This Row],[OrderDate]],"MMM")</f>
        <v>Dec</v>
      </c>
      <c r="S6345" s="1" t="str">
        <f t="shared" si="99"/>
        <v>2015</v>
      </c>
    </row>
    <row r="6346" spans="1:19">
      <c r="A6346" t="s">
        <v>6369</v>
      </c>
      <c r="B6346" s="2">
        <v>42346</v>
      </c>
      <c r="C6346" s="2" t="str">
        <f>VLOOKUP(Sales_Data17[[#This Row],[Customer Name Index]],Customer_Data[#All],2,0)</f>
        <v xml:space="preserve">Linde </v>
      </c>
      <c r="D6346">
        <v>14</v>
      </c>
      <c r="E6346" t="s">
        <v>4</v>
      </c>
      <c r="F6346" t="s">
        <v>8168</v>
      </c>
      <c r="G6346" t="s">
        <v>8026</v>
      </c>
      <c r="H6346" t="str">
        <f>VLOOKUP(Sales_Data17[[#This Row],[Delivery Region Index]],Regions_Table[#All],2,0)</f>
        <v>Queensland</v>
      </c>
      <c r="I6346" t="str">
        <f>VLOOKUP(Sales_Data17[[#This Row],[Delivery Region Index]],Regions_Table[#All],3,0)</f>
        <v>Nambour</v>
      </c>
      <c r="J6346">
        <v>39</v>
      </c>
      <c r="K6346">
        <v>6</v>
      </c>
      <c r="L6346" t="str">
        <f>VLOOKUP(Sales_Data17[[#This Row],[Product Description Index]],Products_Data[#All],2,0)</f>
        <v>Socks</v>
      </c>
      <c r="M6346">
        <v>4</v>
      </c>
      <c r="N6346" s="9">
        <v>113.90000000000002</v>
      </c>
      <c r="O6346" s="9">
        <f>Sales_Data17[[#This Row],[Order Quantity]]*Sales_Data17[[#This Row],[Unit Price]]</f>
        <v>455.60000000000008</v>
      </c>
      <c r="P6346" s="9">
        <v>70.618000000000009</v>
      </c>
      <c r="Q6346" s="9">
        <f>Sales_Data17[[#This Row],[Line Total]]-(Sales_Data17[[#This Row],[Total Unit Cost]]*Sales_Data17[[#This Row],[Order Quantity]])</f>
        <v>173.12800000000004</v>
      </c>
      <c r="R6346" s="1" t="str">
        <f>TEXT(Sales_Data17[[#This Row],[OrderDate]],"MMM")</f>
        <v>Dec</v>
      </c>
      <c r="S6346" s="1" t="str">
        <f t="shared" si="99"/>
        <v>2015</v>
      </c>
    </row>
    <row r="6347" spans="1:19">
      <c r="A6347" t="s">
        <v>6370</v>
      </c>
      <c r="B6347" s="2">
        <v>42347</v>
      </c>
      <c r="C6347" s="2" t="str">
        <f>VLOOKUP(Sales_Data17[[#This Row],[Customer Name Index]],Customer_Data[#All],2,0)</f>
        <v>3LAB, Ltd</v>
      </c>
      <c r="D6347">
        <v>16</v>
      </c>
      <c r="E6347" t="s">
        <v>2</v>
      </c>
      <c r="F6347" t="s">
        <v>8168</v>
      </c>
      <c r="G6347" t="s">
        <v>8025</v>
      </c>
      <c r="H6347" t="str">
        <f>VLOOKUP(Sales_Data17[[#This Row],[Delivery Region Index]],Regions_Table[#All],2,0)</f>
        <v>Queensland</v>
      </c>
      <c r="I6347" t="str">
        <f>VLOOKUP(Sales_Data17[[#This Row],[Delivery Region Index]],Regions_Table[#All],3,0)</f>
        <v>Townsville</v>
      </c>
      <c r="J6347">
        <v>45</v>
      </c>
      <c r="K6347">
        <v>7</v>
      </c>
      <c r="L6347" t="str">
        <f>VLOOKUP(Sales_Data17[[#This Row],[Product Description Index]],Products_Data[#All],2,0)</f>
        <v>Dress Shirts</v>
      </c>
      <c r="M6347">
        <v>4</v>
      </c>
      <c r="N6347" s="9">
        <v>259.06666666666666</v>
      </c>
      <c r="O6347" s="9">
        <f>Sales_Data17[[#This Row],[Order Quantity]]*Sales_Data17[[#This Row],[Unit Price]]</f>
        <v>1036.2666666666667</v>
      </c>
      <c r="P6347" s="9">
        <v>113.98933333333333</v>
      </c>
      <c r="Q6347" s="9">
        <f>Sales_Data17[[#This Row],[Line Total]]-(Sales_Data17[[#This Row],[Total Unit Cost]]*Sales_Data17[[#This Row],[Order Quantity]])</f>
        <v>580.30933333333337</v>
      </c>
      <c r="R6347" s="1" t="str">
        <f>TEXT(Sales_Data17[[#This Row],[OrderDate]],"MMM")</f>
        <v>Dec</v>
      </c>
      <c r="S6347" s="1" t="str">
        <f t="shared" si="99"/>
        <v>2015</v>
      </c>
    </row>
    <row r="6348" spans="1:19">
      <c r="A6348" t="s">
        <v>6371</v>
      </c>
      <c r="B6348" s="2">
        <v>42348</v>
      </c>
      <c r="C6348" s="2" t="str">
        <f>VLOOKUP(Sales_Data17[[#This Row],[Customer Name Index]],Customer_Data[#All],2,0)</f>
        <v>Avon Corp</v>
      </c>
      <c r="D6348">
        <v>1</v>
      </c>
      <c r="E6348" t="s">
        <v>2</v>
      </c>
      <c r="F6348" t="s">
        <v>8168</v>
      </c>
      <c r="G6348" t="s">
        <v>8027</v>
      </c>
      <c r="H6348" t="str">
        <f>VLOOKUP(Sales_Data17[[#This Row],[Delivery Region Index]],Regions_Table[#All],2,0)</f>
        <v>New South Wales</v>
      </c>
      <c r="I6348" t="str">
        <f>VLOOKUP(Sales_Data17[[#This Row],[Delivery Region Index]],Regions_Table[#All],3,0)</f>
        <v>Sydney</v>
      </c>
      <c r="J6348">
        <v>1</v>
      </c>
      <c r="K6348">
        <v>1</v>
      </c>
      <c r="L6348" t="str">
        <f>VLOOKUP(Sales_Data17[[#This Row],[Product Description Index]],Products_Data[#All],2,0)</f>
        <v>Shirts</v>
      </c>
      <c r="M6348">
        <v>1</v>
      </c>
      <c r="N6348" s="9">
        <v>297.77777777777777</v>
      </c>
      <c r="O6348" s="9">
        <f>Sales_Data17[[#This Row],[Order Quantity]]*Sales_Data17[[#This Row],[Unit Price]]</f>
        <v>297.77777777777777</v>
      </c>
      <c r="P6348" s="9">
        <v>235.24444444444447</v>
      </c>
      <c r="Q6348" s="9">
        <f>Sales_Data17[[#This Row],[Line Total]]-(Sales_Data17[[#This Row],[Total Unit Cost]]*Sales_Data17[[#This Row],[Order Quantity]])</f>
        <v>62.533333333333303</v>
      </c>
      <c r="R6348" s="1" t="str">
        <f>TEXT(Sales_Data17[[#This Row],[OrderDate]],"MMM")</f>
        <v>Dec</v>
      </c>
      <c r="S6348" s="1" t="str">
        <f t="shared" si="99"/>
        <v>2015</v>
      </c>
    </row>
    <row r="6349" spans="1:19">
      <c r="A6349" t="s">
        <v>6372</v>
      </c>
      <c r="B6349" s="2">
        <v>42348</v>
      </c>
      <c r="C6349" s="2" t="str">
        <f>VLOOKUP(Sales_Data17[[#This Row],[Customer Name Index]],Customer_Data[#All],2,0)</f>
        <v>Elorac, Corp</v>
      </c>
      <c r="D6349">
        <v>3</v>
      </c>
      <c r="E6349" t="s">
        <v>4</v>
      </c>
      <c r="F6349" t="s">
        <v>8168</v>
      </c>
      <c r="G6349" t="s">
        <v>8027</v>
      </c>
      <c r="H6349" t="str">
        <f>VLOOKUP(Sales_Data17[[#This Row],[Delivery Region Index]],Regions_Table[#All],2,0)</f>
        <v>New South Wales</v>
      </c>
      <c r="I6349" t="str">
        <f>VLOOKUP(Sales_Data17[[#This Row],[Delivery Region Index]],Regions_Table[#All],3,0)</f>
        <v>Coffs Harbour</v>
      </c>
      <c r="J6349">
        <v>7</v>
      </c>
      <c r="K6349">
        <v>1</v>
      </c>
      <c r="L6349" t="str">
        <f>VLOOKUP(Sales_Data17[[#This Row],[Product Description Index]],Products_Data[#All],2,0)</f>
        <v>Shirts</v>
      </c>
      <c r="M6349">
        <v>8</v>
      </c>
      <c r="N6349" s="9">
        <v>687.86666666666667</v>
      </c>
      <c r="O6349" s="9">
        <f>Sales_Data17[[#This Row],[Order Quantity]]*Sales_Data17[[#This Row],[Unit Price]]</f>
        <v>5502.9333333333334</v>
      </c>
      <c r="P6349" s="9">
        <v>433.35599999999999</v>
      </c>
      <c r="Q6349" s="9">
        <f>Sales_Data17[[#This Row],[Line Total]]-(Sales_Data17[[#This Row],[Total Unit Cost]]*Sales_Data17[[#This Row],[Order Quantity]])</f>
        <v>2036.0853333333334</v>
      </c>
      <c r="R6349" s="1" t="str">
        <f>TEXT(Sales_Data17[[#This Row],[OrderDate]],"MMM")</f>
        <v>Dec</v>
      </c>
      <c r="S6349" s="1" t="str">
        <f t="shared" si="99"/>
        <v>2015</v>
      </c>
    </row>
    <row r="6350" spans="1:19">
      <c r="A6350" t="s">
        <v>6373</v>
      </c>
      <c r="B6350" s="2">
        <v>42348</v>
      </c>
      <c r="C6350" s="2" t="str">
        <f>VLOOKUP(Sales_Data17[[#This Row],[Customer Name Index]],Customer_Data[#All],2,0)</f>
        <v>Pacific Ltd</v>
      </c>
      <c r="D6350">
        <v>20</v>
      </c>
      <c r="E6350" t="s">
        <v>4</v>
      </c>
      <c r="F6350" t="s">
        <v>8168</v>
      </c>
      <c r="G6350" t="s">
        <v>8028</v>
      </c>
      <c r="H6350" t="str">
        <f>VLOOKUP(Sales_Data17[[#This Row],[Delivery Region Index]],Regions_Table[#All],2,0)</f>
        <v>Victoria</v>
      </c>
      <c r="I6350" t="str">
        <f>VLOOKUP(Sales_Data17[[#This Row],[Delivery Region Index]],Regions_Table[#All],3,0)</f>
        <v>Wodonga</v>
      </c>
      <c r="J6350">
        <v>58</v>
      </c>
      <c r="K6350">
        <v>8</v>
      </c>
      <c r="L6350" t="str">
        <f>VLOOKUP(Sales_Data17[[#This Row],[Product Description Index]],Products_Data[#All],2,0)</f>
        <v>Shoes</v>
      </c>
      <c r="M6350">
        <v>5</v>
      </c>
      <c r="N6350" s="9">
        <v>128.78888888888889</v>
      </c>
      <c r="O6350" s="9">
        <f>Sales_Data17[[#This Row],[Order Quantity]]*Sales_Data17[[#This Row],[Unit Price]]</f>
        <v>643.94444444444446</v>
      </c>
      <c r="P6350" s="9">
        <v>86.288555555555561</v>
      </c>
      <c r="Q6350" s="9">
        <f>Sales_Data17[[#This Row],[Line Total]]-(Sales_Data17[[#This Row],[Total Unit Cost]]*Sales_Data17[[#This Row],[Order Quantity]])</f>
        <v>212.50166666666667</v>
      </c>
      <c r="R6350" s="1" t="str">
        <f>TEXT(Sales_Data17[[#This Row],[OrderDate]],"MMM")</f>
        <v>Dec</v>
      </c>
      <c r="S6350" s="1" t="str">
        <f t="shared" si="99"/>
        <v>2015</v>
      </c>
    </row>
    <row r="6351" spans="1:19">
      <c r="A6351" t="s">
        <v>6374</v>
      </c>
      <c r="B6351" s="2">
        <v>42348</v>
      </c>
      <c r="C6351" s="2" t="str">
        <f>VLOOKUP(Sales_Data17[[#This Row],[Customer Name Index]],Customer_Data[#All],2,0)</f>
        <v>Rochester Ltd</v>
      </c>
      <c r="D6351">
        <v>15</v>
      </c>
      <c r="E6351" t="s">
        <v>4</v>
      </c>
      <c r="F6351" t="s">
        <v>8168</v>
      </c>
      <c r="G6351" t="s">
        <v>8025</v>
      </c>
      <c r="H6351" t="str">
        <f>VLOOKUP(Sales_Data17[[#This Row],[Delivery Region Index]],Regions_Table[#All],2,0)</f>
        <v>Queensland</v>
      </c>
      <c r="I6351" t="str">
        <f>VLOOKUP(Sales_Data17[[#This Row],[Delivery Region Index]],Regions_Table[#All],3,0)</f>
        <v>Sunshine Coast</v>
      </c>
      <c r="J6351">
        <v>42</v>
      </c>
      <c r="K6351">
        <v>6</v>
      </c>
      <c r="L6351" t="str">
        <f>VLOOKUP(Sales_Data17[[#This Row],[Product Description Index]],Products_Data[#All],2,0)</f>
        <v>Socks</v>
      </c>
      <c r="M6351">
        <v>2</v>
      </c>
      <c r="N6351" s="9">
        <v>285.86666666666667</v>
      </c>
      <c r="O6351" s="9">
        <f>Sales_Data17[[#This Row],[Order Quantity]]*Sales_Data17[[#This Row],[Unit Price]]</f>
        <v>571.73333333333335</v>
      </c>
      <c r="P6351" s="9">
        <v>174.37866666666667</v>
      </c>
      <c r="Q6351" s="9">
        <f>Sales_Data17[[#This Row],[Line Total]]-(Sales_Data17[[#This Row],[Total Unit Cost]]*Sales_Data17[[#This Row],[Order Quantity]])</f>
        <v>222.976</v>
      </c>
      <c r="R6351" s="1" t="str">
        <f>TEXT(Sales_Data17[[#This Row],[OrderDate]],"MMM")</f>
        <v>Dec</v>
      </c>
      <c r="S6351" s="1" t="str">
        <f t="shared" si="99"/>
        <v>2015</v>
      </c>
    </row>
    <row r="6352" spans="1:19">
      <c r="A6352" t="s">
        <v>6375</v>
      </c>
      <c r="B6352" s="2">
        <v>42349</v>
      </c>
      <c r="C6352" s="2" t="str">
        <f>VLOOKUP(Sales_Data17[[#This Row],[Customer Name Index]],Customer_Data[#All],2,0)</f>
        <v xml:space="preserve">Linde </v>
      </c>
      <c r="D6352">
        <v>14</v>
      </c>
      <c r="E6352" t="s">
        <v>4</v>
      </c>
      <c r="F6352" t="s">
        <v>8168</v>
      </c>
      <c r="G6352" t="s">
        <v>8026</v>
      </c>
      <c r="H6352" t="str">
        <f>VLOOKUP(Sales_Data17[[#This Row],[Delivery Region Index]],Regions_Table[#All],2,0)</f>
        <v>Queensland</v>
      </c>
      <c r="I6352" t="str">
        <f>VLOOKUP(Sales_Data17[[#This Row],[Delivery Region Index]],Regions_Table[#All],3,0)</f>
        <v>Rockhampton</v>
      </c>
      <c r="J6352">
        <v>41</v>
      </c>
      <c r="K6352">
        <v>6</v>
      </c>
      <c r="L6352" t="str">
        <f>VLOOKUP(Sales_Data17[[#This Row],[Product Description Index]],Products_Data[#All],2,0)</f>
        <v>Socks</v>
      </c>
      <c r="M6352">
        <v>2</v>
      </c>
      <c r="N6352" s="9">
        <v>675.21111111111122</v>
      </c>
      <c r="O6352" s="9">
        <f>Sales_Data17[[#This Row],[Order Quantity]]*Sales_Data17[[#This Row],[Unit Price]]</f>
        <v>1350.4222222222224</v>
      </c>
      <c r="P6352" s="9">
        <v>513.16044444444447</v>
      </c>
      <c r="Q6352" s="9">
        <f>Sales_Data17[[#This Row],[Line Total]]-(Sales_Data17[[#This Row],[Total Unit Cost]]*Sales_Data17[[#This Row],[Order Quantity]])</f>
        <v>324.10133333333351</v>
      </c>
      <c r="R6352" s="1" t="str">
        <f>TEXT(Sales_Data17[[#This Row],[OrderDate]],"MMM")</f>
        <v>Dec</v>
      </c>
      <c r="S6352" s="1" t="str">
        <f t="shared" si="99"/>
        <v>2015</v>
      </c>
    </row>
    <row r="6353" spans="1:19">
      <c r="A6353" t="s">
        <v>6376</v>
      </c>
      <c r="B6353" s="2">
        <v>42349</v>
      </c>
      <c r="C6353" s="2" t="str">
        <f>VLOOKUP(Sales_Data17[[#This Row],[Customer Name Index]],Customer_Data[#All],2,0)</f>
        <v>3LAB, Ltd</v>
      </c>
      <c r="D6353">
        <v>16</v>
      </c>
      <c r="E6353" t="s">
        <v>4</v>
      </c>
      <c r="F6353" t="s">
        <v>8168</v>
      </c>
      <c r="G6353" t="s">
        <v>8025</v>
      </c>
      <c r="H6353" t="str">
        <f>VLOOKUP(Sales_Data17[[#This Row],[Delivery Region Index]],Regions_Table[#All],2,0)</f>
        <v>Queensland</v>
      </c>
      <c r="I6353" t="str">
        <f>VLOOKUP(Sales_Data17[[#This Row],[Delivery Region Index]],Regions_Table[#All],3,0)</f>
        <v>Townsville</v>
      </c>
      <c r="J6353">
        <v>45</v>
      </c>
      <c r="K6353">
        <v>7</v>
      </c>
      <c r="L6353" t="str">
        <f>VLOOKUP(Sales_Data17[[#This Row],[Product Description Index]],Products_Data[#All],2,0)</f>
        <v>Dress Shirts</v>
      </c>
      <c r="M6353">
        <v>8</v>
      </c>
      <c r="N6353" s="9">
        <v>704.24444444444441</v>
      </c>
      <c r="O6353" s="9">
        <f>Sales_Data17[[#This Row],[Order Quantity]]*Sales_Data17[[#This Row],[Unit Price]]</f>
        <v>5633.9555555555553</v>
      </c>
      <c r="P6353" s="9">
        <v>535.22577777777781</v>
      </c>
      <c r="Q6353" s="9">
        <f>Sales_Data17[[#This Row],[Line Total]]-(Sales_Data17[[#This Row],[Total Unit Cost]]*Sales_Data17[[#This Row],[Order Quantity]])</f>
        <v>1352.1493333333328</v>
      </c>
      <c r="R6353" s="1" t="str">
        <f>TEXT(Sales_Data17[[#This Row],[OrderDate]],"MMM")</f>
        <v>Dec</v>
      </c>
      <c r="S6353" s="1" t="str">
        <f t="shared" si="99"/>
        <v>2015</v>
      </c>
    </row>
    <row r="6354" spans="1:19">
      <c r="A6354" t="s">
        <v>6377</v>
      </c>
      <c r="B6354" s="2">
        <v>42349</v>
      </c>
      <c r="C6354" s="2" t="str">
        <f>VLOOKUP(Sales_Data17[[#This Row],[Customer Name Index]],Customer_Data[#All],2,0)</f>
        <v>Elorac, Corp</v>
      </c>
      <c r="D6354">
        <v>3</v>
      </c>
      <c r="E6354" t="s">
        <v>2</v>
      </c>
      <c r="F6354" t="s">
        <v>8168</v>
      </c>
      <c r="G6354" t="s">
        <v>8027</v>
      </c>
      <c r="H6354" t="str">
        <f>VLOOKUP(Sales_Data17[[#This Row],[Delivery Region Index]],Regions_Table[#All],2,0)</f>
        <v>New South Wales</v>
      </c>
      <c r="I6354" t="str">
        <f>VLOOKUP(Sales_Data17[[#This Row],[Delivery Region Index]],Regions_Table[#All],3,0)</f>
        <v>Coffs Harbour</v>
      </c>
      <c r="J6354">
        <v>7</v>
      </c>
      <c r="K6354">
        <v>1</v>
      </c>
      <c r="L6354" t="str">
        <f>VLOOKUP(Sales_Data17[[#This Row],[Product Description Index]],Products_Data[#All],2,0)</f>
        <v>Shirts</v>
      </c>
      <c r="M6354">
        <v>9</v>
      </c>
      <c r="N6354" s="9">
        <v>639.47777777777776</v>
      </c>
      <c r="O6354" s="9">
        <f>Sales_Data17[[#This Row],[Order Quantity]]*Sales_Data17[[#This Row],[Unit Price]]</f>
        <v>5755.3</v>
      </c>
      <c r="P6354" s="9">
        <v>530.76655555555556</v>
      </c>
      <c r="Q6354" s="9">
        <f>Sales_Data17[[#This Row],[Line Total]]-(Sales_Data17[[#This Row],[Total Unit Cost]]*Sales_Data17[[#This Row],[Order Quantity]])</f>
        <v>978.40099999999984</v>
      </c>
      <c r="R6354" s="1" t="str">
        <f>TEXT(Sales_Data17[[#This Row],[OrderDate]],"MMM")</f>
        <v>Dec</v>
      </c>
      <c r="S6354" s="1" t="str">
        <f t="shared" si="99"/>
        <v>2015</v>
      </c>
    </row>
    <row r="6355" spans="1:19">
      <c r="A6355" t="s">
        <v>6378</v>
      </c>
      <c r="B6355" s="2">
        <v>42350</v>
      </c>
      <c r="C6355" s="2" t="str">
        <f>VLOOKUP(Sales_Data17[[#This Row],[Customer Name Index]],Customer_Data[#All],2,0)</f>
        <v>New Ltd</v>
      </c>
      <c r="D6355">
        <v>7</v>
      </c>
      <c r="E6355" t="s">
        <v>4</v>
      </c>
      <c r="F6355" t="s">
        <v>8168</v>
      </c>
      <c r="G6355" t="s">
        <v>8027</v>
      </c>
      <c r="H6355" t="str">
        <f>VLOOKUP(Sales_Data17[[#This Row],[Delivery Region Index]],Regions_Table[#All],2,0)</f>
        <v>New South Wales</v>
      </c>
      <c r="I6355" t="str">
        <f>VLOOKUP(Sales_Data17[[#This Row],[Delivery Region Index]],Regions_Table[#All],3,0)</f>
        <v>Queanbeyan</v>
      </c>
      <c r="J6355">
        <v>20</v>
      </c>
      <c r="K6355">
        <v>3</v>
      </c>
      <c r="L6355" t="str">
        <f>VLOOKUP(Sales_Data17[[#This Row],[Product Description Index]],Products_Data[#All],2,0)</f>
        <v>Sunglasses</v>
      </c>
      <c r="M6355">
        <v>1</v>
      </c>
      <c r="N6355" s="9">
        <v>122.83333333333333</v>
      </c>
      <c r="O6355" s="9">
        <f>Sales_Data17[[#This Row],[Order Quantity]]*Sales_Data17[[#This Row],[Unit Price]]</f>
        <v>122.83333333333333</v>
      </c>
      <c r="P6355" s="9">
        <v>57.731666666666655</v>
      </c>
      <c r="Q6355" s="9">
        <f>Sales_Data17[[#This Row],[Line Total]]-(Sales_Data17[[#This Row],[Total Unit Cost]]*Sales_Data17[[#This Row],[Order Quantity]])</f>
        <v>65.101666666666674</v>
      </c>
      <c r="R6355" s="1" t="str">
        <f>TEXT(Sales_Data17[[#This Row],[OrderDate]],"MMM")</f>
        <v>Dec</v>
      </c>
      <c r="S6355" s="1" t="str">
        <f t="shared" si="99"/>
        <v>2015</v>
      </c>
    </row>
    <row r="6356" spans="1:19">
      <c r="A6356" t="s">
        <v>6379</v>
      </c>
      <c r="B6356" s="2">
        <v>42350</v>
      </c>
      <c r="C6356" s="2" t="str">
        <f>VLOOKUP(Sales_Data17[[#This Row],[Customer Name Index]],Customer_Data[#All],2,0)</f>
        <v>Elorac, Corp</v>
      </c>
      <c r="D6356">
        <v>3</v>
      </c>
      <c r="E6356" t="s">
        <v>4</v>
      </c>
      <c r="F6356" t="s">
        <v>8168</v>
      </c>
      <c r="G6356" t="s">
        <v>8027</v>
      </c>
      <c r="H6356" t="str">
        <f>VLOOKUP(Sales_Data17[[#This Row],[Delivery Region Index]],Regions_Table[#All],2,0)</f>
        <v>New South Wales</v>
      </c>
      <c r="I6356" t="str">
        <f>VLOOKUP(Sales_Data17[[#This Row],[Delivery Region Index]],Regions_Table[#All],3,0)</f>
        <v>Gosford</v>
      </c>
      <c r="J6356">
        <v>9</v>
      </c>
      <c r="K6356">
        <v>2</v>
      </c>
      <c r="L6356" t="str">
        <f>VLOOKUP(Sales_Data17[[#This Row],[Product Description Index]],Products_Data[#All],2,0)</f>
        <v>Pants</v>
      </c>
      <c r="M6356">
        <v>7</v>
      </c>
      <c r="N6356" s="9">
        <v>93.055555555555557</v>
      </c>
      <c r="O6356" s="9">
        <f>Sales_Data17[[#This Row],[Order Quantity]]*Sales_Data17[[#This Row],[Unit Price]]</f>
        <v>651.38888888888891</v>
      </c>
      <c r="P6356" s="9">
        <v>71.652777777777771</v>
      </c>
      <c r="Q6356" s="9">
        <f>Sales_Data17[[#This Row],[Line Total]]-(Sales_Data17[[#This Row],[Total Unit Cost]]*Sales_Data17[[#This Row],[Order Quantity]])</f>
        <v>149.81944444444451</v>
      </c>
      <c r="R6356" s="1" t="str">
        <f>TEXT(Sales_Data17[[#This Row],[OrderDate]],"MMM")</f>
        <v>Dec</v>
      </c>
      <c r="S6356" s="1" t="str">
        <f t="shared" si="99"/>
        <v>2015</v>
      </c>
    </row>
    <row r="6357" spans="1:19">
      <c r="A6357" t="s">
        <v>6380</v>
      </c>
      <c r="B6357" s="2">
        <v>42350</v>
      </c>
      <c r="C6357" s="2" t="str">
        <f>VLOOKUP(Sales_Data17[[#This Row],[Customer Name Index]],Customer_Data[#All],2,0)</f>
        <v>Rochester Ltd</v>
      </c>
      <c r="D6357">
        <v>15</v>
      </c>
      <c r="E6357" t="s">
        <v>4</v>
      </c>
      <c r="F6357" t="s">
        <v>8168</v>
      </c>
      <c r="G6357" t="s">
        <v>8025</v>
      </c>
      <c r="H6357" t="str">
        <f>VLOOKUP(Sales_Data17[[#This Row],[Delivery Region Index]],Regions_Table[#All],2,0)</f>
        <v>Queensland</v>
      </c>
      <c r="I6357" t="str">
        <f>VLOOKUP(Sales_Data17[[#This Row],[Delivery Region Index]],Regions_Table[#All],3,0)</f>
        <v>Thuringowa</v>
      </c>
      <c r="J6357">
        <v>43</v>
      </c>
      <c r="K6357">
        <v>6</v>
      </c>
      <c r="L6357" t="str">
        <f>VLOOKUP(Sales_Data17[[#This Row],[Product Description Index]],Products_Data[#All],2,0)</f>
        <v>Socks</v>
      </c>
      <c r="M6357">
        <v>5</v>
      </c>
      <c r="N6357" s="9">
        <v>401.25555555555559</v>
      </c>
      <c r="O6357" s="9">
        <f>Sales_Data17[[#This Row],[Order Quantity]]*Sales_Data17[[#This Row],[Unit Price]]</f>
        <v>2006.2777777777778</v>
      </c>
      <c r="P6357" s="9">
        <v>264.82866666666666</v>
      </c>
      <c r="Q6357" s="9">
        <f>Sales_Data17[[#This Row],[Line Total]]-(Sales_Data17[[#This Row],[Total Unit Cost]]*Sales_Data17[[#This Row],[Order Quantity]])</f>
        <v>682.1344444444444</v>
      </c>
      <c r="R6357" s="1" t="str">
        <f>TEXT(Sales_Data17[[#This Row],[OrderDate]],"MMM")</f>
        <v>Dec</v>
      </c>
      <c r="S6357" s="1" t="str">
        <f t="shared" si="99"/>
        <v>2015</v>
      </c>
    </row>
    <row r="6358" spans="1:19">
      <c r="A6358" t="s">
        <v>6381</v>
      </c>
      <c r="B6358" s="2">
        <v>42350</v>
      </c>
      <c r="C6358" s="2" t="str">
        <f>VLOOKUP(Sales_Data17[[#This Row],[Customer Name Index]],Customer_Data[#All],2,0)</f>
        <v>Apollo Ltd</v>
      </c>
      <c r="D6358">
        <v>11</v>
      </c>
      <c r="E6358" t="s">
        <v>4</v>
      </c>
      <c r="F6358" t="s">
        <v>8168</v>
      </c>
      <c r="G6358" t="s">
        <v>8026</v>
      </c>
      <c r="H6358" t="str">
        <f>VLOOKUP(Sales_Data17[[#This Row],[Delivery Region Index]],Regions_Table[#All],2,0)</f>
        <v>Queensland</v>
      </c>
      <c r="I6358" t="str">
        <f>VLOOKUP(Sales_Data17[[#This Row],[Delivery Region Index]],Regions_Table[#All],3,0)</f>
        <v>Gladstone</v>
      </c>
      <c r="J6358">
        <v>30</v>
      </c>
      <c r="K6358">
        <v>5</v>
      </c>
      <c r="L6358" t="str">
        <f>VLOOKUP(Sales_Data17[[#This Row],[Product Description Index]],Products_Data[#All],2,0)</f>
        <v>Hats</v>
      </c>
      <c r="M6358">
        <v>9</v>
      </c>
      <c r="N6358" s="9">
        <v>439.9666666666667</v>
      </c>
      <c r="O6358" s="9">
        <f>Sales_Data17[[#This Row],[Order Quantity]]*Sales_Data17[[#This Row],[Unit Price]]</f>
        <v>3959.7000000000003</v>
      </c>
      <c r="P6358" s="9">
        <v>184.786</v>
      </c>
      <c r="Q6358" s="9">
        <f>Sales_Data17[[#This Row],[Line Total]]-(Sales_Data17[[#This Row],[Total Unit Cost]]*Sales_Data17[[#This Row],[Order Quantity]])</f>
        <v>2296.6260000000002</v>
      </c>
      <c r="R6358" s="1" t="str">
        <f>TEXT(Sales_Data17[[#This Row],[OrderDate]],"MMM")</f>
        <v>Dec</v>
      </c>
      <c r="S6358" s="1" t="str">
        <f t="shared" si="99"/>
        <v>2015</v>
      </c>
    </row>
    <row r="6359" spans="1:19">
      <c r="A6359" t="s">
        <v>6382</v>
      </c>
      <c r="B6359" s="2">
        <v>42350</v>
      </c>
      <c r="C6359" s="2" t="str">
        <f>VLOOKUP(Sales_Data17[[#This Row],[Customer Name Index]],Customer_Data[#All],2,0)</f>
        <v>21st Ltd</v>
      </c>
      <c r="D6359">
        <v>10</v>
      </c>
      <c r="E6359" t="s">
        <v>4</v>
      </c>
      <c r="F6359" t="s">
        <v>8168</v>
      </c>
      <c r="G6359" t="s">
        <v>8026</v>
      </c>
      <c r="H6359" t="str">
        <f>VLOOKUP(Sales_Data17[[#This Row],[Delivery Region Index]],Regions_Table[#All],2,0)</f>
        <v>Queensland</v>
      </c>
      <c r="I6359" t="str">
        <f>VLOOKUP(Sales_Data17[[#This Row],[Delivery Region Index]],Regions_Table[#All],3,0)</f>
        <v>Charters Towers</v>
      </c>
      <c r="J6359">
        <v>29</v>
      </c>
      <c r="K6359">
        <v>4</v>
      </c>
      <c r="L6359" t="str">
        <f>VLOOKUP(Sales_Data17[[#This Row],[Product Description Index]],Products_Data[#All],2,0)</f>
        <v>Jeans</v>
      </c>
      <c r="M6359">
        <v>9</v>
      </c>
      <c r="N6359" s="9">
        <v>209.93333333333334</v>
      </c>
      <c r="O6359" s="9">
        <f>Sales_Data17[[#This Row],[Order Quantity]]*Sales_Data17[[#This Row],[Unit Price]]</f>
        <v>1889.4</v>
      </c>
      <c r="P6359" s="9">
        <v>140.65533333333335</v>
      </c>
      <c r="Q6359" s="9">
        <f>Sales_Data17[[#This Row],[Line Total]]-(Sales_Data17[[#This Row],[Total Unit Cost]]*Sales_Data17[[#This Row],[Order Quantity]])</f>
        <v>623.50199999999995</v>
      </c>
      <c r="R6359" s="1" t="str">
        <f>TEXT(Sales_Data17[[#This Row],[OrderDate]],"MMM")</f>
        <v>Dec</v>
      </c>
      <c r="S6359" s="1" t="str">
        <f t="shared" si="99"/>
        <v>2015</v>
      </c>
    </row>
    <row r="6360" spans="1:19">
      <c r="A6360" t="s">
        <v>6383</v>
      </c>
      <c r="B6360" s="2">
        <v>42350</v>
      </c>
      <c r="C6360" s="2" t="str">
        <f>VLOOKUP(Sales_Data17[[#This Row],[Customer Name Index]],Customer_Data[#All],2,0)</f>
        <v>Pure Group</v>
      </c>
      <c r="D6360">
        <v>17</v>
      </c>
      <c r="E6360" t="s">
        <v>4</v>
      </c>
      <c r="F6360" t="s">
        <v>8168</v>
      </c>
      <c r="G6360" t="s">
        <v>8025</v>
      </c>
      <c r="H6360" t="str">
        <f>VLOOKUP(Sales_Data17[[#This Row],[Delivery Region Index]],Regions_Table[#All],2,0)</f>
        <v>Victoria</v>
      </c>
      <c r="I6360" t="str">
        <f>VLOOKUP(Sales_Data17[[#This Row],[Delivery Region Index]],Regions_Table[#All],3,0)</f>
        <v>Benalla</v>
      </c>
      <c r="J6360">
        <v>48</v>
      </c>
      <c r="K6360">
        <v>7</v>
      </c>
      <c r="L6360" t="str">
        <f>VLOOKUP(Sales_Data17[[#This Row],[Product Description Index]],Products_Data[#All],2,0)</f>
        <v>Dress Shirts</v>
      </c>
      <c r="M6360">
        <v>3</v>
      </c>
      <c r="N6360" s="9">
        <v>222.58888888888887</v>
      </c>
      <c r="O6360" s="9">
        <f>Sales_Data17[[#This Row],[Order Quantity]]*Sales_Data17[[#This Row],[Unit Price]]</f>
        <v>667.76666666666665</v>
      </c>
      <c r="P6360" s="9">
        <v>138.00511111111112</v>
      </c>
      <c r="Q6360" s="9">
        <f>Sales_Data17[[#This Row],[Line Total]]-(Sales_Data17[[#This Row],[Total Unit Cost]]*Sales_Data17[[#This Row],[Order Quantity]])</f>
        <v>253.75133333333326</v>
      </c>
      <c r="R6360" s="1" t="str">
        <f>TEXT(Sales_Data17[[#This Row],[OrderDate]],"MMM")</f>
        <v>Dec</v>
      </c>
      <c r="S6360" s="1" t="str">
        <f t="shared" si="99"/>
        <v>2015</v>
      </c>
    </row>
    <row r="6361" spans="1:19">
      <c r="A6361" t="s">
        <v>6384</v>
      </c>
      <c r="B6361" s="2">
        <v>42351</v>
      </c>
      <c r="C6361" s="2" t="str">
        <f>VLOOKUP(Sales_Data17[[#This Row],[Customer Name Index]],Customer_Data[#All],2,0)</f>
        <v>21st Ltd</v>
      </c>
      <c r="D6361">
        <v>10</v>
      </c>
      <c r="E6361" t="s">
        <v>2</v>
      </c>
      <c r="F6361" t="s">
        <v>8168</v>
      </c>
      <c r="G6361" t="s">
        <v>8026</v>
      </c>
      <c r="H6361" t="str">
        <f>VLOOKUP(Sales_Data17[[#This Row],[Delivery Region Index]],Regions_Table[#All],2,0)</f>
        <v>Queensland</v>
      </c>
      <c r="I6361" t="str">
        <f>VLOOKUP(Sales_Data17[[#This Row],[Delivery Region Index]],Regions_Table[#All],3,0)</f>
        <v>Cairns</v>
      </c>
      <c r="J6361">
        <v>28</v>
      </c>
      <c r="K6361">
        <v>4</v>
      </c>
      <c r="L6361" t="str">
        <f>VLOOKUP(Sales_Data17[[#This Row],[Product Description Index]],Products_Data[#All],2,0)</f>
        <v>Jeans</v>
      </c>
      <c r="M6361">
        <v>2</v>
      </c>
      <c r="N6361" s="9">
        <v>117.62222222222223</v>
      </c>
      <c r="O6361" s="9">
        <f>Sales_Data17[[#This Row],[Order Quantity]]*Sales_Data17[[#This Row],[Unit Price]]</f>
        <v>235.24444444444447</v>
      </c>
      <c r="P6361" s="9">
        <v>98.802666666666667</v>
      </c>
      <c r="Q6361" s="9">
        <f>Sales_Data17[[#This Row],[Line Total]]-(Sales_Data17[[#This Row],[Total Unit Cost]]*Sales_Data17[[#This Row],[Order Quantity]])</f>
        <v>37.639111111111134</v>
      </c>
      <c r="R6361" s="1" t="str">
        <f>TEXT(Sales_Data17[[#This Row],[OrderDate]],"MMM")</f>
        <v>Dec</v>
      </c>
      <c r="S6361" s="1" t="str">
        <f t="shared" si="99"/>
        <v>2015</v>
      </c>
    </row>
    <row r="6362" spans="1:19">
      <c r="A6362" t="s">
        <v>6385</v>
      </c>
      <c r="B6362" s="2">
        <v>42351</v>
      </c>
      <c r="C6362" s="2" t="str">
        <f>VLOOKUP(Sales_Data17[[#This Row],[Customer Name Index]],Customer_Data[#All],2,0)</f>
        <v>Medsep Group</v>
      </c>
      <c r="D6362">
        <v>8</v>
      </c>
      <c r="E6362" t="s">
        <v>4</v>
      </c>
      <c r="F6362" t="s">
        <v>8168</v>
      </c>
      <c r="G6362" t="s">
        <v>8027</v>
      </c>
      <c r="H6362" t="str">
        <f>VLOOKUP(Sales_Data17[[#This Row],[Delivery Region Index]],Regions_Table[#All],2,0)</f>
        <v>New South Wales</v>
      </c>
      <c r="I6362" t="str">
        <f>VLOOKUP(Sales_Data17[[#This Row],[Delivery Region Index]],Regions_Table[#All],3,0)</f>
        <v>Tweed Heads</v>
      </c>
      <c r="J6362">
        <v>22</v>
      </c>
      <c r="K6362">
        <v>3</v>
      </c>
      <c r="L6362" t="str">
        <f>VLOOKUP(Sales_Data17[[#This Row],[Product Description Index]],Products_Data[#All],2,0)</f>
        <v>Sunglasses</v>
      </c>
      <c r="M6362">
        <v>5</v>
      </c>
      <c r="N6362" s="9">
        <v>124.32222222222224</v>
      </c>
      <c r="O6362" s="9">
        <f>Sales_Data17[[#This Row],[Order Quantity]]*Sales_Data17[[#This Row],[Unit Price]]</f>
        <v>621.6111111111112</v>
      </c>
      <c r="P6362" s="9">
        <v>49.728888888888896</v>
      </c>
      <c r="Q6362" s="9">
        <f>Sales_Data17[[#This Row],[Line Total]]-(Sales_Data17[[#This Row],[Total Unit Cost]]*Sales_Data17[[#This Row],[Order Quantity]])</f>
        <v>372.9666666666667</v>
      </c>
      <c r="R6362" s="1" t="str">
        <f>TEXT(Sales_Data17[[#This Row],[OrderDate]],"MMM")</f>
        <v>Dec</v>
      </c>
      <c r="S6362" s="1" t="str">
        <f t="shared" si="99"/>
        <v>2015</v>
      </c>
    </row>
    <row r="6363" spans="1:19">
      <c r="A6363" t="s">
        <v>6386</v>
      </c>
      <c r="B6363" s="2">
        <v>42351</v>
      </c>
      <c r="C6363" s="2" t="str">
        <f>VLOOKUP(Sales_Data17[[#This Row],[Customer Name Index]],Customer_Data[#All],2,0)</f>
        <v>Pacific Ltd</v>
      </c>
      <c r="D6363">
        <v>20</v>
      </c>
      <c r="E6363" t="s">
        <v>4</v>
      </c>
      <c r="F6363" t="s">
        <v>8168</v>
      </c>
      <c r="G6363" t="s">
        <v>8028</v>
      </c>
      <c r="H6363" t="str">
        <f>VLOOKUP(Sales_Data17[[#This Row],[Delivery Region Index]],Regions_Table[#All],2,0)</f>
        <v>Victoria</v>
      </c>
      <c r="I6363" t="str">
        <f>VLOOKUP(Sales_Data17[[#This Row],[Delivery Region Index]],Regions_Table[#All],3,0)</f>
        <v>Wangaratta</v>
      </c>
      <c r="J6363">
        <v>56</v>
      </c>
      <c r="K6363">
        <v>8</v>
      </c>
      <c r="L6363" t="str">
        <f>VLOOKUP(Sales_Data17[[#This Row],[Product Description Index]],Products_Data[#All],2,0)</f>
        <v>Shoes</v>
      </c>
      <c r="M6363">
        <v>6</v>
      </c>
      <c r="N6363" s="9">
        <v>203.23333333333335</v>
      </c>
      <c r="O6363" s="9">
        <f>Sales_Data17[[#This Row],[Order Quantity]]*Sales_Data17[[#This Row],[Unit Price]]</f>
        <v>1219.4000000000001</v>
      </c>
      <c r="P6363" s="9">
        <v>136.16633333333334</v>
      </c>
      <c r="Q6363" s="9">
        <f>Sales_Data17[[#This Row],[Line Total]]-(Sales_Data17[[#This Row],[Total Unit Cost]]*Sales_Data17[[#This Row],[Order Quantity]])</f>
        <v>402.40200000000004</v>
      </c>
      <c r="R6363" s="1" t="str">
        <f>TEXT(Sales_Data17[[#This Row],[OrderDate]],"MMM")</f>
        <v>Dec</v>
      </c>
      <c r="S6363" s="1" t="str">
        <f t="shared" si="99"/>
        <v>2015</v>
      </c>
    </row>
    <row r="6364" spans="1:19">
      <c r="A6364" t="s">
        <v>6387</v>
      </c>
      <c r="B6364" s="2">
        <v>42351</v>
      </c>
      <c r="C6364" s="2" t="str">
        <f>VLOOKUP(Sales_Data17[[#This Row],[Customer Name Index]],Customer_Data[#All],2,0)</f>
        <v>Apollo Ltd</v>
      </c>
      <c r="D6364">
        <v>11</v>
      </c>
      <c r="E6364" t="s">
        <v>4</v>
      </c>
      <c r="F6364" t="s">
        <v>8168</v>
      </c>
      <c r="G6364" t="s">
        <v>8026</v>
      </c>
      <c r="H6364" t="str">
        <f>VLOOKUP(Sales_Data17[[#This Row],[Delivery Region Index]],Regions_Table[#All],2,0)</f>
        <v>Queensland</v>
      </c>
      <c r="I6364" t="str">
        <f>VLOOKUP(Sales_Data17[[#This Row],[Delivery Region Index]],Regions_Table[#All],3,0)</f>
        <v>Gympie</v>
      </c>
      <c r="J6364">
        <v>32</v>
      </c>
      <c r="K6364">
        <v>5</v>
      </c>
      <c r="L6364" t="str">
        <f>VLOOKUP(Sales_Data17[[#This Row],[Product Description Index]],Products_Data[#All],2,0)</f>
        <v>Hats</v>
      </c>
      <c r="M6364">
        <v>5</v>
      </c>
      <c r="N6364" s="9">
        <v>124.32222222222224</v>
      </c>
      <c r="O6364" s="9">
        <f>Sales_Data17[[#This Row],[Order Quantity]]*Sales_Data17[[#This Row],[Unit Price]]</f>
        <v>621.6111111111112</v>
      </c>
      <c r="P6364" s="9">
        <v>54.701777777777778</v>
      </c>
      <c r="Q6364" s="9">
        <f>Sales_Data17[[#This Row],[Line Total]]-(Sales_Data17[[#This Row],[Total Unit Cost]]*Sales_Data17[[#This Row],[Order Quantity]])</f>
        <v>348.10222222222228</v>
      </c>
      <c r="R6364" s="1" t="str">
        <f>TEXT(Sales_Data17[[#This Row],[OrderDate]],"MMM")</f>
        <v>Dec</v>
      </c>
      <c r="S6364" s="1" t="str">
        <f t="shared" si="99"/>
        <v>2015</v>
      </c>
    </row>
    <row r="6365" spans="1:19">
      <c r="A6365" t="s">
        <v>6388</v>
      </c>
      <c r="B6365" s="2">
        <v>42351</v>
      </c>
      <c r="C6365" s="2" t="str">
        <f>VLOOKUP(Sales_Data17[[#This Row],[Customer Name Index]],Customer_Data[#All],2,0)</f>
        <v>Procter Corp</v>
      </c>
      <c r="D6365">
        <v>5</v>
      </c>
      <c r="E6365" t="s">
        <v>4</v>
      </c>
      <c r="F6365" t="s">
        <v>8168</v>
      </c>
      <c r="G6365" t="s">
        <v>8027</v>
      </c>
      <c r="H6365" t="str">
        <f>VLOOKUP(Sales_Data17[[#This Row],[Delivery Region Index]],Regions_Table[#All],2,0)</f>
        <v>New South Wales</v>
      </c>
      <c r="I6365" t="str">
        <f>VLOOKUP(Sales_Data17[[#This Row],[Delivery Region Index]],Regions_Table[#All],3,0)</f>
        <v>Lake Macquarie</v>
      </c>
      <c r="J6365">
        <v>13</v>
      </c>
      <c r="K6365">
        <v>2</v>
      </c>
      <c r="L6365" t="str">
        <f>VLOOKUP(Sales_Data17[[#This Row],[Product Description Index]],Products_Data[#All],2,0)</f>
        <v>Pants</v>
      </c>
      <c r="M6365">
        <v>5</v>
      </c>
      <c r="N6365" s="9">
        <v>196.53333333333333</v>
      </c>
      <c r="O6365" s="9">
        <f>Sales_Data17[[#This Row],[Order Quantity]]*Sales_Data17[[#This Row],[Unit Price]]</f>
        <v>982.66666666666663</v>
      </c>
      <c r="P6365" s="9">
        <v>127.74666666666667</v>
      </c>
      <c r="Q6365" s="9">
        <f>Sales_Data17[[#This Row],[Line Total]]-(Sales_Data17[[#This Row],[Total Unit Cost]]*Sales_Data17[[#This Row],[Order Quantity]])</f>
        <v>343.93333333333328</v>
      </c>
      <c r="R6365" s="1" t="str">
        <f>TEXT(Sales_Data17[[#This Row],[OrderDate]],"MMM")</f>
        <v>Dec</v>
      </c>
      <c r="S6365" s="1" t="str">
        <f t="shared" si="99"/>
        <v>2015</v>
      </c>
    </row>
    <row r="6366" spans="1:19">
      <c r="A6366" t="s">
        <v>6389</v>
      </c>
      <c r="B6366" s="2">
        <v>42352</v>
      </c>
      <c r="C6366" s="2" t="str">
        <f>VLOOKUP(Sales_Data17[[#This Row],[Customer Name Index]],Customer_Data[#All],2,0)</f>
        <v xml:space="preserve">Medline </v>
      </c>
      <c r="D6366">
        <v>12</v>
      </c>
      <c r="E6366" t="s">
        <v>3</v>
      </c>
      <c r="F6366" t="s">
        <v>8168</v>
      </c>
      <c r="G6366" t="s">
        <v>8026</v>
      </c>
      <c r="H6366" t="str">
        <f>VLOOKUP(Sales_Data17[[#This Row],[Delivery Region Index]],Regions_Table[#All],2,0)</f>
        <v>Queensland</v>
      </c>
      <c r="I6366" t="str">
        <f>VLOOKUP(Sales_Data17[[#This Row],[Delivery Region Index]],Regions_Table[#All],3,0)</f>
        <v>Hervey Bay</v>
      </c>
      <c r="J6366">
        <v>33</v>
      </c>
      <c r="K6366">
        <v>5</v>
      </c>
      <c r="L6366" t="str">
        <f>VLOOKUP(Sales_Data17[[#This Row],[Product Description Index]],Products_Data[#All],2,0)</f>
        <v>Hats</v>
      </c>
      <c r="M6366">
        <v>7</v>
      </c>
      <c r="N6366" s="9">
        <v>444.43333333333334</v>
      </c>
      <c r="O6366" s="9">
        <f>Sales_Data17[[#This Row],[Order Quantity]]*Sales_Data17[[#This Row],[Unit Price]]</f>
        <v>3111.0333333333333</v>
      </c>
      <c r="P6366" s="9">
        <v>239.99400000000003</v>
      </c>
      <c r="Q6366" s="9">
        <f>Sales_Data17[[#This Row],[Line Total]]-(Sales_Data17[[#This Row],[Total Unit Cost]]*Sales_Data17[[#This Row],[Order Quantity]])</f>
        <v>1431.0753333333332</v>
      </c>
      <c r="R6366" s="1" t="str">
        <f>TEXT(Sales_Data17[[#This Row],[OrderDate]],"MMM")</f>
        <v>Dec</v>
      </c>
      <c r="S6366" s="1" t="str">
        <f t="shared" si="99"/>
        <v>2015</v>
      </c>
    </row>
    <row r="6367" spans="1:19">
      <c r="A6367" t="s">
        <v>6390</v>
      </c>
      <c r="B6367" s="2">
        <v>42352</v>
      </c>
      <c r="C6367" s="2" t="str">
        <f>VLOOKUP(Sales_Data17[[#This Row],[Customer Name Index]],Customer_Data[#All],2,0)</f>
        <v xml:space="preserve">Ei </v>
      </c>
      <c r="D6367">
        <v>9</v>
      </c>
      <c r="E6367" t="s">
        <v>4</v>
      </c>
      <c r="F6367" t="s">
        <v>8168</v>
      </c>
      <c r="G6367" t="s">
        <v>8027</v>
      </c>
      <c r="H6367" t="str">
        <f>VLOOKUP(Sales_Data17[[#This Row],[Delivery Region Index]],Regions_Table[#All],2,0)</f>
        <v>New South Wales</v>
      </c>
      <c r="I6367" t="str">
        <f>VLOOKUP(Sales_Data17[[#This Row],[Delivery Region Index]],Regions_Table[#All],3,0)</f>
        <v>Wyong</v>
      </c>
      <c r="J6367">
        <v>25</v>
      </c>
      <c r="K6367">
        <v>4</v>
      </c>
      <c r="L6367" t="str">
        <f>VLOOKUP(Sales_Data17[[#This Row],[Product Description Index]],Products_Data[#All],2,0)</f>
        <v>Jeans</v>
      </c>
      <c r="M6367">
        <v>2</v>
      </c>
      <c r="N6367" s="9">
        <v>439.22222222222223</v>
      </c>
      <c r="O6367" s="9">
        <f>Sales_Data17[[#This Row],[Order Quantity]]*Sales_Data17[[#This Row],[Unit Price]]</f>
        <v>878.44444444444446</v>
      </c>
      <c r="P6367" s="9">
        <v>320.63222222222225</v>
      </c>
      <c r="Q6367" s="9">
        <f>Sales_Data17[[#This Row],[Line Total]]-(Sales_Data17[[#This Row],[Total Unit Cost]]*Sales_Data17[[#This Row],[Order Quantity]])</f>
        <v>237.17999999999995</v>
      </c>
      <c r="R6367" s="1" t="str">
        <f>TEXT(Sales_Data17[[#This Row],[OrderDate]],"MMM")</f>
        <v>Dec</v>
      </c>
      <c r="S6367" s="1" t="str">
        <f t="shared" si="99"/>
        <v>2015</v>
      </c>
    </row>
    <row r="6368" spans="1:19">
      <c r="A6368" t="s">
        <v>6391</v>
      </c>
      <c r="B6368" s="2">
        <v>42352</v>
      </c>
      <c r="C6368" s="2" t="str">
        <f>VLOOKUP(Sales_Data17[[#This Row],[Customer Name Index]],Customer_Data[#All],2,0)</f>
        <v>Procter Corp</v>
      </c>
      <c r="D6368">
        <v>5</v>
      </c>
      <c r="E6368" t="s">
        <v>3</v>
      </c>
      <c r="F6368" t="s">
        <v>8168</v>
      </c>
      <c r="G6368" t="s">
        <v>8027</v>
      </c>
      <c r="H6368" t="str">
        <f>VLOOKUP(Sales_Data17[[#This Row],[Delivery Region Index]],Regions_Table[#All],2,0)</f>
        <v>New South Wales</v>
      </c>
      <c r="I6368" t="str">
        <f>VLOOKUP(Sales_Data17[[#This Row],[Delivery Region Index]],Regions_Table[#All],3,0)</f>
        <v>Griffith</v>
      </c>
      <c r="J6368">
        <v>12</v>
      </c>
      <c r="K6368">
        <v>2</v>
      </c>
      <c r="L6368" t="str">
        <f>VLOOKUP(Sales_Data17[[#This Row],[Product Description Index]],Products_Data[#All],2,0)</f>
        <v>Pants</v>
      </c>
      <c r="M6368">
        <v>9</v>
      </c>
      <c r="N6368" s="9">
        <v>29.033333333333335</v>
      </c>
      <c r="O6368" s="9">
        <f>Sales_Data17[[#This Row],[Order Quantity]]*Sales_Data17[[#This Row],[Unit Price]]</f>
        <v>261.3</v>
      </c>
      <c r="P6368" s="9">
        <v>22.065333333333335</v>
      </c>
      <c r="Q6368" s="9">
        <f>Sales_Data17[[#This Row],[Line Total]]-(Sales_Data17[[#This Row],[Total Unit Cost]]*Sales_Data17[[#This Row],[Order Quantity]])</f>
        <v>62.711999999999989</v>
      </c>
      <c r="R6368" s="1" t="str">
        <f>TEXT(Sales_Data17[[#This Row],[OrderDate]],"MMM")</f>
        <v>Dec</v>
      </c>
      <c r="S6368" s="1" t="str">
        <f t="shared" si="99"/>
        <v>2015</v>
      </c>
    </row>
    <row r="6369" spans="1:19">
      <c r="A6369" t="s">
        <v>6392</v>
      </c>
      <c r="B6369" s="2">
        <v>42352</v>
      </c>
      <c r="C6369" s="2" t="str">
        <f>VLOOKUP(Sales_Data17[[#This Row],[Customer Name Index]],Customer_Data[#All],2,0)</f>
        <v>Procter Corp</v>
      </c>
      <c r="D6369">
        <v>5</v>
      </c>
      <c r="E6369" t="s">
        <v>4</v>
      </c>
      <c r="F6369" t="s">
        <v>8168</v>
      </c>
      <c r="G6369" t="s">
        <v>8027</v>
      </c>
      <c r="H6369" t="str">
        <f>VLOOKUP(Sales_Data17[[#This Row],[Delivery Region Index]],Regions_Table[#All],2,0)</f>
        <v>New South Wales</v>
      </c>
      <c r="I6369" t="str">
        <f>VLOOKUP(Sales_Data17[[#This Row],[Delivery Region Index]],Regions_Table[#All],3,0)</f>
        <v>Lake Macquarie</v>
      </c>
      <c r="J6369">
        <v>13</v>
      </c>
      <c r="K6369">
        <v>2</v>
      </c>
      <c r="L6369" t="str">
        <f>VLOOKUP(Sales_Data17[[#This Row],[Product Description Index]],Products_Data[#All],2,0)</f>
        <v>Pants</v>
      </c>
      <c r="M6369">
        <v>1</v>
      </c>
      <c r="N6369" s="9">
        <v>427.31111111111113</v>
      </c>
      <c r="O6369" s="9">
        <f>Sales_Data17[[#This Row],[Order Quantity]]*Sales_Data17[[#This Row],[Unit Price]]</f>
        <v>427.31111111111113</v>
      </c>
      <c r="P6369" s="9">
        <v>252.11355555555554</v>
      </c>
      <c r="Q6369" s="9">
        <f>Sales_Data17[[#This Row],[Line Total]]-(Sales_Data17[[#This Row],[Total Unit Cost]]*Sales_Data17[[#This Row],[Order Quantity]])</f>
        <v>175.1975555555556</v>
      </c>
      <c r="R6369" s="1" t="str">
        <f>TEXT(Sales_Data17[[#This Row],[OrderDate]],"MMM")</f>
        <v>Dec</v>
      </c>
      <c r="S6369" s="1" t="str">
        <f t="shared" si="99"/>
        <v>2015</v>
      </c>
    </row>
    <row r="6370" spans="1:19">
      <c r="A6370" t="s">
        <v>6393</v>
      </c>
      <c r="B6370" s="2">
        <v>42352</v>
      </c>
      <c r="C6370" s="2" t="str">
        <f>VLOOKUP(Sales_Data17[[#This Row],[Customer Name Index]],Customer_Data[#All],2,0)</f>
        <v>Pure Group</v>
      </c>
      <c r="D6370">
        <v>17</v>
      </c>
      <c r="E6370" t="s">
        <v>2</v>
      </c>
      <c r="F6370" t="s">
        <v>8168</v>
      </c>
      <c r="G6370" t="s">
        <v>8025</v>
      </c>
      <c r="H6370" t="str">
        <f>VLOOKUP(Sales_Data17[[#This Row],[Delivery Region Index]],Regions_Table[#All],2,0)</f>
        <v>Victoria</v>
      </c>
      <c r="I6370" t="str">
        <f>VLOOKUP(Sales_Data17[[#This Row],[Delivery Region Index]],Regions_Table[#All],3,0)</f>
        <v>Benalla</v>
      </c>
      <c r="J6370">
        <v>48</v>
      </c>
      <c r="K6370">
        <v>7</v>
      </c>
      <c r="L6370" t="str">
        <f>VLOOKUP(Sales_Data17[[#This Row],[Product Description Index]],Products_Data[#All],2,0)</f>
        <v>Dress Shirts</v>
      </c>
      <c r="M6370">
        <v>8</v>
      </c>
      <c r="N6370" s="9">
        <v>248.64444444444447</v>
      </c>
      <c r="O6370" s="9">
        <f>Sales_Data17[[#This Row],[Order Quantity]]*Sales_Data17[[#This Row],[Unit Price]]</f>
        <v>1989.1555555555558</v>
      </c>
      <c r="P6370" s="9">
        <v>104.43066666666668</v>
      </c>
      <c r="Q6370" s="9">
        <f>Sales_Data17[[#This Row],[Line Total]]-(Sales_Data17[[#This Row],[Total Unit Cost]]*Sales_Data17[[#This Row],[Order Quantity]])</f>
        <v>1153.7102222222225</v>
      </c>
      <c r="R6370" s="1" t="str">
        <f>TEXT(Sales_Data17[[#This Row],[OrderDate]],"MMM")</f>
        <v>Dec</v>
      </c>
      <c r="S6370" s="1" t="str">
        <f t="shared" si="99"/>
        <v>2015</v>
      </c>
    </row>
    <row r="6371" spans="1:19">
      <c r="A6371" t="s">
        <v>6394</v>
      </c>
      <c r="B6371" s="2">
        <v>42353</v>
      </c>
      <c r="C6371" s="2" t="str">
        <f>VLOOKUP(Sales_Data17[[#This Row],[Customer Name Index]],Customer_Data[#All],2,0)</f>
        <v xml:space="preserve">WakeFern </v>
      </c>
      <c r="D6371">
        <v>2</v>
      </c>
      <c r="E6371" t="s">
        <v>3</v>
      </c>
      <c r="F6371" t="s">
        <v>8168</v>
      </c>
      <c r="G6371" t="s">
        <v>8027</v>
      </c>
      <c r="H6371" t="str">
        <f>VLOOKUP(Sales_Data17[[#This Row],[Delivery Region Index]],Regions_Table[#All],2,0)</f>
        <v>New South Wales</v>
      </c>
      <c r="I6371" t="str">
        <f>VLOOKUP(Sales_Data17[[#This Row],[Delivery Region Index]],Regions_Table[#All],3,0)</f>
        <v>Bathurst</v>
      </c>
      <c r="J6371">
        <v>4</v>
      </c>
      <c r="K6371">
        <v>1</v>
      </c>
      <c r="L6371" t="str">
        <f>VLOOKUP(Sales_Data17[[#This Row],[Product Description Index]],Products_Data[#All],2,0)</f>
        <v>Shirts</v>
      </c>
      <c r="M6371">
        <v>5</v>
      </c>
      <c r="N6371" s="9">
        <v>116.87777777777779</v>
      </c>
      <c r="O6371" s="9">
        <f>Sales_Data17[[#This Row],[Order Quantity]]*Sales_Data17[[#This Row],[Unit Price]]</f>
        <v>584.38888888888891</v>
      </c>
      <c r="P6371" s="9">
        <v>91.164666666666676</v>
      </c>
      <c r="Q6371" s="9">
        <f>Sales_Data17[[#This Row],[Line Total]]-(Sales_Data17[[#This Row],[Total Unit Cost]]*Sales_Data17[[#This Row],[Order Quantity]])</f>
        <v>128.56555555555553</v>
      </c>
      <c r="R6371" s="1" t="str">
        <f>TEXT(Sales_Data17[[#This Row],[OrderDate]],"MMM")</f>
        <v>Dec</v>
      </c>
      <c r="S6371" s="1" t="str">
        <f t="shared" si="99"/>
        <v>2015</v>
      </c>
    </row>
    <row r="6372" spans="1:19">
      <c r="A6372" t="s">
        <v>6395</v>
      </c>
      <c r="B6372" s="2">
        <v>42354</v>
      </c>
      <c r="C6372" s="2" t="str">
        <f>VLOOKUP(Sales_Data17[[#This Row],[Customer Name Index]],Customer_Data[#All],2,0)</f>
        <v xml:space="preserve">Ei </v>
      </c>
      <c r="D6372">
        <v>9</v>
      </c>
      <c r="E6372" t="s">
        <v>4</v>
      </c>
      <c r="F6372" t="s">
        <v>8168</v>
      </c>
      <c r="G6372" t="s">
        <v>8027</v>
      </c>
      <c r="H6372" t="str">
        <f>VLOOKUP(Sales_Data17[[#This Row],[Delivery Region Index]],Regions_Table[#All],2,0)</f>
        <v>Queensland</v>
      </c>
      <c r="I6372" t="str">
        <f>VLOOKUP(Sales_Data17[[#This Row],[Delivery Region Index]],Regions_Table[#All],3,0)</f>
        <v>Brisbane</v>
      </c>
      <c r="J6372">
        <v>26</v>
      </c>
      <c r="K6372">
        <v>4</v>
      </c>
      <c r="L6372" t="str">
        <f>VLOOKUP(Sales_Data17[[#This Row],[Product Description Index]],Products_Data[#All],2,0)</f>
        <v>Jeans</v>
      </c>
      <c r="M6372">
        <v>3</v>
      </c>
      <c r="N6372" s="9">
        <v>128.78888888888889</v>
      </c>
      <c r="O6372" s="9">
        <f>Sales_Data17[[#This Row],[Order Quantity]]*Sales_Data17[[#This Row],[Unit Price]]</f>
        <v>386.36666666666667</v>
      </c>
      <c r="P6372" s="9">
        <v>101.74322222222224</v>
      </c>
      <c r="Q6372" s="9">
        <f>Sales_Data17[[#This Row],[Line Total]]-(Sales_Data17[[#This Row],[Total Unit Cost]]*Sales_Data17[[#This Row],[Order Quantity]])</f>
        <v>81.136999999999944</v>
      </c>
      <c r="R6372" s="1" t="str">
        <f>TEXT(Sales_Data17[[#This Row],[OrderDate]],"MMM")</f>
        <v>Dec</v>
      </c>
      <c r="S6372" s="1" t="str">
        <f t="shared" si="99"/>
        <v>2015</v>
      </c>
    </row>
    <row r="6373" spans="1:19">
      <c r="A6373" t="s">
        <v>6396</v>
      </c>
      <c r="B6373" s="2">
        <v>42355</v>
      </c>
      <c r="C6373" s="2" t="str">
        <f>VLOOKUP(Sales_Data17[[#This Row],[Customer Name Index]],Customer_Data[#All],2,0)</f>
        <v>Medsep Group</v>
      </c>
      <c r="D6373">
        <v>8</v>
      </c>
      <c r="E6373" t="s">
        <v>4</v>
      </c>
      <c r="F6373" t="s">
        <v>8168</v>
      </c>
      <c r="G6373" t="s">
        <v>8027</v>
      </c>
      <c r="H6373" t="str">
        <f>VLOOKUP(Sales_Data17[[#This Row],[Delivery Region Index]],Regions_Table[#All],2,0)</f>
        <v>New South Wales</v>
      </c>
      <c r="I6373" t="str">
        <f>VLOOKUP(Sales_Data17[[#This Row],[Delivery Region Index]],Regions_Table[#All],3,0)</f>
        <v>Tamworth</v>
      </c>
      <c r="J6373">
        <v>21</v>
      </c>
      <c r="K6373">
        <v>3</v>
      </c>
      <c r="L6373" t="str">
        <f>VLOOKUP(Sales_Data17[[#This Row],[Product Description Index]],Products_Data[#All],2,0)</f>
        <v>Sunglasses</v>
      </c>
      <c r="M6373">
        <v>5</v>
      </c>
      <c r="N6373" s="9">
        <v>323.0888888888889</v>
      </c>
      <c r="O6373" s="9">
        <f>Sales_Data17[[#This Row],[Order Quantity]]*Sales_Data17[[#This Row],[Unit Price]]</f>
        <v>1615.4444444444446</v>
      </c>
      <c r="P6373" s="9">
        <v>174.46800000000002</v>
      </c>
      <c r="Q6373" s="9">
        <f>Sales_Data17[[#This Row],[Line Total]]-(Sales_Data17[[#This Row],[Total Unit Cost]]*Sales_Data17[[#This Row],[Order Quantity]])</f>
        <v>743.10444444444443</v>
      </c>
      <c r="R6373" s="1" t="str">
        <f>TEXT(Sales_Data17[[#This Row],[OrderDate]],"MMM")</f>
        <v>Dec</v>
      </c>
      <c r="S6373" s="1" t="str">
        <f t="shared" si="99"/>
        <v>2015</v>
      </c>
    </row>
    <row r="6374" spans="1:19">
      <c r="A6374" t="s">
        <v>6397</v>
      </c>
      <c r="B6374" s="2">
        <v>42355</v>
      </c>
      <c r="C6374" s="2" t="str">
        <f>VLOOKUP(Sales_Data17[[#This Row],[Customer Name Index]],Customer_Data[#All],2,0)</f>
        <v>ETUDE Ltd</v>
      </c>
      <c r="D6374">
        <v>4</v>
      </c>
      <c r="E6374" t="s">
        <v>4</v>
      </c>
      <c r="F6374" t="s">
        <v>8168</v>
      </c>
      <c r="G6374" t="s">
        <v>8027</v>
      </c>
      <c r="H6374" t="str">
        <f>VLOOKUP(Sales_Data17[[#This Row],[Delivery Region Index]],Regions_Table[#All],2,0)</f>
        <v>New South Wales</v>
      </c>
      <c r="I6374" t="str">
        <f>VLOOKUP(Sales_Data17[[#This Row],[Delivery Region Index]],Regions_Table[#All],3,0)</f>
        <v>Goulburn</v>
      </c>
      <c r="J6374">
        <v>10</v>
      </c>
      <c r="K6374">
        <v>2</v>
      </c>
      <c r="L6374" t="str">
        <f>VLOOKUP(Sales_Data17[[#This Row],[Product Description Index]],Products_Data[#All],2,0)</f>
        <v>Pants</v>
      </c>
      <c r="M6374">
        <v>6</v>
      </c>
      <c r="N6374" s="9">
        <v>107.2</v>
      </c>
      <c r="O6374" s="9">
        <f>Sales_Data17[[#This Row],[Order Quantity]]*Sales_Data17[[#This Row],[Unit Price]]</f>
        <v>643.20000000000005</v>
      </c>
      <c r="P6374" s="9">
        <v>53.6</v>
      </c>
      <c r="Q6374" s="9">
        <f>Sales_Data17[[#This Row],[Line Total]]-(Sales_Data17[[#This Row],[Total Unit Cost]]*Sales_Data17[[#This Row],[Order Quantity]])</f>
        <v>321.60000000000002</v>
      </c>
      <c r="R6374" s="1" t="str">
        <f>TEXT(Sales_Data17[[#This Row],[OrderDate]],"MMM")</f>
        <v>Dec</v>
      </c>
      <c r="S6374" s="1" t="str">
        <f t="shared" si="99"/>
        <v>2015</v>
      </c>
    </row>
    <row r="6375" spans="1:19">
      <c r="A6375" t="s">
        <v>6398</v>
      </c>
      <c r="B6375" s="2">
        <v>42355</v>
      </c>
      <c r="C6375" s="2" t="str">
        <f>VLOOKUP(Sales_Data17[[#This Row],[Customer Name Index]],Customer_Data[#All],2,0)</f>
        <v>Avon Corp</v>
      </c>
      <c r="D6375">
        <v>1</v>
      </c>
      <c r="E6375" t="s">
        <v>2</v>
      </c>
      <c r="F6375" t="s">
        <v>8168</v>
      </c>
      <c r="G6375" t="s">
        <v>8027</v>
      </c>
      <c r="H6375" t="str">
        <f>VLOOKUP(Sales_Data17[[#This Row],[Delivery Region Index]],Regions_Table[#All],2,0)</f>
        <v>New South Wales</v>
      </c>
      <c r="I6375" t="str">
        <f>VLOOKUP(Sales_Data17[[#This Row],[Delivery Region Index]],Regions_Table[#All],3,0)</f>
        <v>Albury</v>
      </c>
      <c r="J6375">
        <v>2</v>
      </c>
      <c r="K6375">
        <v>1</v>
      </c>
      <c r="L6375" t="str">
        <f>VLOOKUP(Sales_Data17[[#This Row],[Product Description Index]],Products_Data[#All],2,0)</f>
        <v>Shirts</v>
      </c>
      <c r="M6375">
        <v>5</v>
      </c>
      <c r="N6375" s="9">
        <v>690.84444444444443</v>
      </c>
      <c r="O6375" s="9">
        <f>Sales_Data17[[#This Row],[Order Quantity]]*Sales_Data17[[#This Row],[Unit Price]]</f>
        <v>3454.2222222222222</v>
      </c>
      <c r="P6375" s="9">
        <v>552.67555555555566</v>
      </c>
      <c r="Q6375" s="9">
        <f>Sales_Data17[[#This Row],[Line Total]]-(Sales_Data17[[#This Row],[Total Unit Cost]]*Sales_Data17[[#This Row],[Order Quantity]])</f>
        <v>690.84444444444398</v>
      </c>
      <c r="R6375" s="1" t="str">
        <f>TEXT(Sales_Data17[[#This Row],[OrderDate]],"MMM")</f>
        <v>Dec</v>
      </c>
      <c r="S6375" s="1" t="str">
        <f t="shared" si="99"/>
        <v>2015</v>
      </c>
    </row>
    <row r="6376" spans="1:19">
      <c r="A6376" t="s">
        <v>6399</v>
      </c>
      <c r="B6376" s="2">
        <v>42355</v>
      </c>
      <c r="C6376" s="2" t="str">
        <f>VLOOKUP(Sales_Data17[[#This Row],[Customer Name Index]],Customer_Data[#All],2,0)</f>
        <v>3LAB, Ltd</v>
      </c>
      <c r="D6376">
        <v>16</v>
      </c>
      <c r="E6376" t="s">
        <v>2</v>
      </c>
      <c r="F6376" t="s">
        <v>8168</v>
      </c>
      <c r="G6376" t="s">
        <v>8025</v>
      </c>
      <c r="H6376" t="str">
        <f>VLOOKUP(Sales_Data17[[#This Row],[Delivery Region Index]],Regions_Table[#All],2,0)</f>
        <v>Victoria</v>
      </c>
      <c r="I6376" t="str">
        <f>VLOOKUP(Sales_Data17[[#This Row],[Delivery Region Index]],Regions_Table[#All],3,0)</f>
        <v>Melbourne</v>
      </c>
      <c r="J6376">
        <v>47</v>
      </c>
      <c r="K6376">
        <v>7</v>
      </c>
      <c r="L6376" t="str">
        <f>VLOOKUP(Sales_Data17[[#This Row],[Product Description Index]],Products_Data[#All],2,0)</f>
        <v>Dress Shirts</v>
      </c>
      <c r="M6376">
        <v>5</v>
      </c>
      <c r="N6376" s="9">
        <v>139.95555555555558</v>
      </c>
      <c r="O6376" s="9">
        <f>Sales_Data17[[#This Row],[Order Quantity]]*Sales_Data17[[#This Row],[Unit Price]]</f>
        <v>699.77777777777783</v>
      </c>
      <c r="P6376" s="9">
        <v>68.578222222222223</v>
      </c>
      <c r="Q6376" s="9">
        <f>Sales_Data17[[#This Row],[Line Total]]-(Sales_Data17[[#This Row],[Total Unit Cost]]*Sales_Data17[[#This Row],[Order Quantity]])</f>
        <v>356.88666666666671</v>
      </c>
      <c r="R6376" s="1" t="str">
        <f>TEXT(Sales_Data17[[#This Row],[OrderDate]],"MMM")</f>
        <v>Dec</v>
      </c>
      <c r="S6376" s="1" t="str">
        <f t="shared" si="99"/>
        <v>2015</v>
      </c>
    </row>
    <row r="6377" spans="1:19">
      <c r="A6377" t="s">
        <v>6400</v>
      </c>
      <c r="B6377" s="2">
        <v>42355</v>
      </c>
      <c r="C6377" s="2" t="str">
        <f>VLOOKUP(Sales_Data17[[#This Row],[Customer Name Index]],Customer_Data[#All],2,0)</f>
        <v>3LAB, Ltd</v>
      </c>
      <c r="D6377">
        <v>16</v>
      </c>
      <c r="E6377" t="s">
        <v>3</v>
      </c>
      <c r="F6377" t="s">
        <v>8168</v>
      </c>
      <c r="G6377" t="s">
        <v>8025</v>
      </c>
      <c r="H6377" t="str">
        <f>VLOOKUP(Sales_Data17[[#This Row],[Delivery Region Index]],Regions_Table[#All],2,0)</f>
        <v>South Australia</v>
      </c>
      <c r="I6377" t="str">
        <f>VLOOKUP(Sales_Data17[[#This Row],[Delivery Region Index]],Regions_Table[#All],3,0)</f>
        <v>Adelaide</v>
      </c>
      <c r="J6377">
        <v>46</v>
      </c>
      <c r="K6377">
        <v>7</v>
      </c>
      <c r="L6377" t="str">
        <f>VLOOKUP(Sales_Data17[[#This Row],[Product Description Index]],Products_Data[#All],2,0)</f>
        <v>Dress Shirts</v>
      </c>
      <c r="M6377">
        <v>2</v>
      </c>
      <c r="N6377" s="9">
        <v>314.89999999999998</v>
      </c>
      <c r="O6377" s="9">
        <f>Sales_Data17[[#This Row],[Order Quantity]]*Sales_Data17[[#This Row],[Unit Price]]</f>
        <v>629.79999999999995</v>
      </c>
      <c r="P6377" s="9">
        <v>144.85399999999998</v>
      </c>
      <c r="Q6377" s="9">
        <f>Sales_Data17[[#This Row],[Line Total]]-(Sales_Data17[[#This Row],[Total Unit Cost]]*Sales_Data17[[#This Row],[Order Quantity]])</f>
        <v>340.09199999999998</v>
      </c>
      <c r="R6377" s="1" t="str">
        <f>TEXT(Sales_Data17[[#This Row],[OrderDate]],"MMM")</f>
        <v>Dec</v>
      </c>
      <c r="S6377" s="1" t="str">
        <f t="shared" si="99"/>
        <v>2015</v>
      </c>
    </row>
    <row r="6378" spans="1:19">
      <c r="A6378" t="s">
        <v>6401</v>
      </c>
      <c r="B6378" s="2">
        <v>42355</v>
      </c>
      <c r="C6378" s="2" t="str">
        <f>VLOOKUP(Sales_Data17[[#This Row],[Customer Name Index]],Customer_Data[#All],2,0)</f>
        <v xml:space="preserve">Linde </v>
      </c>
      <c r="D6378">
        <v>14</v>
      </c>
      <c r="E6378" t="s">
        <v>2</v>
      </c>
      <c r="F6378" t="s">
        <v>8168</v>
      </c>
      <c r="G6378" t="s">
        <v>8026</v>
      </c>
      <c r="H6378" t="str">
        <f>VLOOKUP(Sales_Data17[[#This Row],[Delivery Region Index]],Regions_Table[#All],2,0)</f>
        <v>Queensland</v>
      </c>
      <c r="I6378" t="str">
        <f>VLOOKUP(Sales_Data17[[#This Row],[Delivery Region Index]],Regions_Table[#All],3,0)</f>
        <v>Redcliffe</v>
      </c>
      <c r="J6378">
        <v>40</v>
      </c>
      <c r="K6378">
        <v>6</v>
      </c>
      <c r="L6378" t="str">
        <f>VLOOKUP(Sales_Data17[[#This Row],[Product Description Index]],Products_Data[#All],2,0)</f>
        <v>Socks</v>
      </c>
      <c r="M6378">
        <v>1</v>
      </c>
      <c r="N6378" s="9">
        <v>285.86666666666667</v>
      </c>
      <c r="O6378" s="9">
        <f>Sales_Data17[[#This Row],[Order Quantity]]*Sales_Data17[[#This Row],[Unit Price]]</f>
        <v>285.86666666666667</v>
      </c>
      <c r="P6378" s="9">
        <v>177.23733333333337</v>
      </c>
      <c r="Q6378" s="9">
        <f>Sales_Data17[[#This Row],[Line Total]]-(Sales_Data17[[#This Row],[Total Unit Cost]]*Sales_Data17[[#This Row],[Order Quantity]])</f>
        <v>108.62933333333331</v>
      </c>
      <c r="R6378" s="1" t="str">
        <f>TEXT(Sales_Data17[[#This Row],[OrderDate]],"MMM")</f>
        <v>Dec</v>
      </c>
      <c r="S6378" s="1" t="str">
        <f t="shared" si="99"/>
        <v>2015</v>
      </c>
    </row>
    <row r="6379" spans="1:19">
      <c r="A6379" t="s">
        <v>6402</v>
      </c>
      <c r="B6379" s="2">
        <v>42356</v>
      </c>
      <c r="C6379" s="2" t="str">
        <f>VLOOKUP(Sales_Data17[[#This Row],[Customer Name Index]],Customer_Data[#All],2,0)</f>
        <v xml:space="preserve">Ei </v>
      </c>
      <c r="D6379">
        <v>9</v>
      </c>
      <c r="E6379" t="s">
        <v>4</v>
      </c>
      <c r="F6379" t="s">
        <v>8168</v>
      </c>
      <c r="G6379" t="s">
        <v>8027</v>
      </c>
      <c r="H6379" t="str">
        <f>VLOOKUP(Sales_Data17[[#This Row],[Delivery Region Index]],Regions_Table[#All],2,0)</f>
        <v>New South Wales</v>
      </c>
      <c r="I6379" t="str">
        <f>VLOOKUP(Sales_Data17[[#This Row],[Delivery Region Index]],Regions_Table[#All],3,0)</f>
        <v>Wyong</v>
      </c>
      <c r="J6379">
        <v>25</v>
      </c>
      <c r="K6379">
        <v>4</v>
      </c>
      <c r="L6379" t="str">
        <f>VLOOKUP(Sales_Data17[[#This Row],[Product Description Index]],Products_Data[#All],2,0)</f>
        <v>Jeans</v>
      </c>
      <c r="M6379">
        <v>5</v>
      </c>
      <c r="N6379" s="9">
        <v>121.34444444444446</v>
      </c>
      <c r="O6379" s="9">
        <f>Sales_Data17[[#This Row],[Order Quantity]]*Sales_Data17[[#This Row],[Unit Price]]</f>
        <v>606.72222222222229</v>
      </c>
      <c r="P6379" s="9">
        <v>50.964666666666666</v>
      </c>
      <c r="Q6379" s="9">
        <f>Sales_Data17[[#This Row],[Line Total]]-(Sales_Data17[[#This Row],[Total Unit Cost]]*Sales_Data17[[#This Row],[Order Quantity]])</f>
        <v>351.89888888888896</v>
      </c>
      <c r="R6379" s="1" t="str">
        <f>TEXT(Sales_Data17[[#This Row],[OrderDate]],"MMM")</f>
        <v>Dec</v>
      </c>
      <c r="S6379" s="1" t="str">
        <f t="shared" si="99"/>
        <v>2015</v>
      </c>
    </row>
    <row r="6380" spans="1:19">
      <c r="A6380" t="s">
        <v>6403</v>
      </c>
      <c r="B6380" s="2">
        <v>42356</v>
      </c>
      <c r="C6380" s="2" t="str">
        <f>VLOOKUP(Sales_Data17[[#This Row],[Customer Name Index]],Customer_Data[#All],2,0)</f>
        <v xml:space="preserve">WakeFern </v>
      </c>
      <c r="D6380">
        <v>2</v>
      </c>
      <c r="E6380" t="s">
        <v>2</v>
      </c>
      <c r="F6380" t="s">
        <v>8168</v>
      </c>
      <c r="G6380" t="s">
        <v>8027</v>
      </c>
      <c r="H6380" t="str">
        <f>VLOOKUP(Sales_Data17[[#This Row],[Delivery Region Index]],Regions_Table[#All],2,0)</f>
        <v>New South Wales</v>
      </c>
      <c r="I6380" t="str">
        <f>VLOOKUP(Sales_Data17[[#This Row],[Delivery Region Index]],Regions_Table[#All],3,0)</f>
        <v>Armidale</v>
      </c>
      <c r="J6380">
        <v>3</v>
      </c>
      <c r="K6380">
        <v>1</v>
      </c>
      <c r="L6380" t="str">
        <f>VLOOKUP(Sales_Data17[[#This Row],[Product Description Index]],Products_Data[#All],2,0)</f>
        <v>Shirts</v>
      </c>
      <c r="M6380">
        <v>9</v>
      </c>
      <c r="N6380" s="9">
        <v>29.777777777777779</v>
      </c>
      <c r="O6380" s="9">
        <f>Sales_Data17[[#This Row],[Order Quantity]]*Sales_Data17[[#This Row],[Unit Price]]</f>
        <v>268</v>
      </c>
      <c r="P6380" s="9">
        <v>12.506666666666668</v>
      </c>
      <c r="Q6380" s="9">
        <f>Sales_Data17[[#This Row],[Line Total]]-(Sales_Data17[[#This Row],[Total Unit Cost]]*Sales_Data17[[#This Row],[Order Quantity]])</f>
        <v>155.44</v>
      </c>
      <c r="R6380" s="1" t="str">
        <f>TEXT(Sales_Data17[[#This Row],[OrderDate]],"MMM")</f>
        <v>Dec</v>
      </c>
      <c r="S6380" s="1" t="str">
        <f t="shared" si="99"/>
        <v>2015</v>
      </c>
    </row>
    <row r="6381" spans="1:19">
      <c r="A6381" t="s">
        <v>6404</v>
      </c>
      <c r="B6381" s="2">
        <v>42356</v>
      </c>
      <c r="C6381" s="2" t="str">
        <f>VLOOKUP(Sales_Data17[[#This Row],[Customer Name Index]],Customer_Data[#All],2,0)</f>
        <v>Pacific Ltd</v>
      </c>
      <c r="D6381">
        <v>20</v>
      </c>
      <c r="E6381" t="s">
        <v>4</v>
      </c>
      <c r="F6381" t="s">
        <v>8168</v>
      </c>
      <c r="G6381" t="s">
        <v>8028</v>
      </c>
      <c r="H6381" t="str">
        <f>VLOOKUP(Sales_Data17[[#This Row],[Delivery Region Index]],Regions_Table[#All],2,0)</f>
        <v>Victoria</v>
      </c>
      <c r="I6381" t="str">
        <f>VLOOKUP(Sales_Data17[[#This Row],[Delivery Region Index]],Regions_Table[#All],3,0)</f>
        <v>Warrnambool</v>
      </c>
      <c r="J6381">
        <v>57</v>
      </c>
      <c r="K6381">
        <v>8</v>
      </c>
      <c r="L6381" t="str">
        <f>VLOOKUP(Sales_Data17[[#This Row],[Product Description Index]],Products_Data[#All],2,0)</f>
        <v>Shoes</v>
      </c>
      <c r="M6381">
        <v>7</v>
      </c>
      <c r="N6381" s="9">
        <v>253.11111111111111</v>
      </c>
      <c r="O6381" s="9">
        <f>Sales_Data17[[#This Row],[Order Quantity]]*Sales_Data17[[#This Row],[Unit Price]]</f>
        <v>1771.7777777777778</v>
      </c>
      <c r="P6381" s="9">
        <v>174.64666666666665</v>
      </c>
      <c r="Q6381" s="9">
        <f>Sales_Data17[[#This Row],[Line Total]]-(Sales_Data17[[#This Row],[Total Unit Cost]]*Sales_Data17[[#This Row],[Order Quantity]])</f>
        <v>549.25111111111119</v>
      </c>
      <c r="R6381" s="1" t="str">
        <f>TEXT(Sales_Data17[[#This Row],[OrderDate]],"MMM")</f>
        <v>Dec</v>
      </c>
      <c r="S6381" s="1" t="str">
        <f t="shared" si="99"/>
        <v>2015</v>
      </c>
    </row>
    <row r="6382" spans="1:19">
      <c r="A6382" t="s">
        <v>6405</v>
      </c>
      <c r="B6382" s="2">
        <v>42356</v>
      </c>
      <c r="C6382" s="2" t="str">
        <f>VLOOKUP(Sales_Data17[[#This Row],[Customer Name Index]],Customer_Data[#All],2,0)</f>
        <v xml:space="preserve">Ei </v>
      </c>
      <c r="D6382">
        <v>9</v>
      </c>
      <c r="E6382" t="s">
        <v>4</v>
      </c>
      <c r="F6382" t="s">
        <v>8168</v>
      </c>
      <c r="G6382" t="s">
        <v>8027</v>
      </c>
      <c r="H6382" t="str">
        <f>VLOOKUP(Sales_Data17[[#This Row],[Delivery Region Index]],Regions_Table[#All],2,0)</f>
        <v>New South Wales</v>
      </c>
      <c r="I6382" t="str">
        <f>VLOOKUP(Sales_Data17[[#This Row],[Delivery Region Index]],Regions_Table[#All],3,0)</f>
        <v>Wollongong</v>
      </c>
      <c r="J6382">
        <v>24</v>
      </c>
      <c r="K6382">
        <v>4</v>
      </c>
      <c r="L6382" t="str">
        <f>VLOOKUP(Sales_Data17[[#This Row],[Product Description Index]],Products_Data[#All],2,0)</f>
        <v>Jeans</v>
      </c>
      <c r="M6382">
        <v>4</v>
      </c>
      <c r="N6382" s="9">
        <v>100.5</v>
      </c>
      <c r="O6382" s="9">
        <f>Sales_Data17[[#This Row],[Order Quantity]]*Sales_Data17[[#This Row],[Unit Price]]</f>
        <v>402</v>
      </c>
      <c r="P6382" s="9">
        <v>83.415000000000006</v>
      </c>
      <c r="Q6382" s="9">
        <f>Sales_Data17[[#This Row],[Line Total]]-(Sales_Data17[[#This Row],[Total Unit Cost]]*Sales_Data17[[#This Row],[Order Quantity]])</f>
        <v>68.339999999999975</v>
      </c>
      <c r="R6382" s="1" t="str">
        <f>TEXT(Sales_Data17[[#This Row],[OrderDate]],"MMM")</f>
        <v>Dec</v>
      </c>
      <c r="S6382" s="1" t="str">
        <f t="shared" si="99"/>
        <v>2015</v>
      </c>
    </row>
    <row r="6383" spans="1:19">
      <c r="A6383" t="s">
        <v>6406</v>
      </c>
      <c r="B6383" s="2">
        <v>42356</v>
      </c>
      <c r="C6383" s="2" t="str">
        <f>VLOOKUP(Sales_Data17[[#This Row],[Customer Name Index]],Customer_Data[#All],2,0)</f>
        <v xml:space="preserve">Ei </v>
      </c>
      <c r="D6383">
        <v>9</v>
      </c>
      <c r="E6383" t="s">
        <v>4</v>
      </c>
      <c r="F6383" t="s">
        <v>8168</v>
      </c>
      <c r="G6383" t="s">
        <v>8027</v>
      </c>
      <c r="H6383" t="str">
        <f>VLOOKUP(Sales_Data17[[#This Row],[Delivery Region Index]],Regions_Table[#All],2,0)</f>
        <v>New South Wales</v>
      </c>
      <c r="I6383" t="str">
        <f>VLOOKUP(Sales_Data17[[#This Row],[Delivery Region Index]],Regions_Table[#All],3,0)</f>
        <v>Wollongong</v>
      </c>
      <c r="J6383">
        <v>24</v>
      </c>
      <c r="K6383">
        <v>4</v>
      </c>
      <c r="L6383" t="str">
        <f>VLOOKUP(Sales_Data17[[#This Row],[Product Description Index]],Products_Data[#All],2,0)</f>
        <v>Jeans</v>
      </c>
      <c r="M6383">
        <v>2</v>
      </c>
      <c r="N6383" s="9">
        <v>432.52222222222224</v>
      </c>
      <c r="O6383" s="9">
        <f>Sales_Data17[[#This Row],[Order Quantity]]*Sales_Data17[[#This Row],[Unit Price]]</f>
        <v>865.04444444444448</v>
      </c>
      <c r="P6383" s="9">
        <v>181.65933333333334</v>
      </c>
      <c r="Q6383" s="9">
        <f>Sales_Data17[[#This Row],[Line Total]]-(Sales_Data17[[#This Row],[Total Unit Cost]]*Sales_Data17[[#This Row],[Order Quantity]])</f>
        <v>501.72577777777781</v>
      </c>
      <c r="R6383" s="1" t="str">
        <f>TEXT(Sales_Data17[[#This Row],[OrderDate]],"MMM")</f>
        <v>Dec</v>
      </c>
      <c r="S6383" s="1" t="str">
        <f t="shared" si="99"/>
        <v>2015</v>
      </c>
    </row>
    <row r="6384" spans="1:19">
      <c r="A6384" t="s">
        <v>6407</v>
      </c>
      <c r="B6384" s="2">
        <v>42357</v>
      </c>
      <c r="C6384" s="2" t="str">
        <f>VLOOKUP(Sales_Data17[[#This Row],[Customer Name Index]],Customer_Data[#All],2,0)</f>
        <v>3LAB, Ltd</v>
      </c>
      <c r="D6384">
        <v>16</v>
      </c>
      <c r="E6384" t="s">
        <v>4</v>
      </c>
      <c r="F6384" t="s">
        <v>8168</v>
      </c>
      <c r="G6384" t="s">
        <v>8025</v>
      </c>
      <c r="H6384" t="str">
        <f>VLOOKUP(Sales_Data17[[#This Row],[Delivery Region Index]],Regions_Table[#All],2,0)</f>
        <v>Queensland</v>
      </c>
      <c r="I6384" t="str">
        <f>VLOOKUP(Sales_Data17[[#This Row],[Delivery Region Index]],Regions_Table[#All],3,0)</f>
        <v>Townsville</v>
      </c>
      <c r="J6384">
        <v>45</v>
      </c>
      <c r="K6384">
        <v>7</v>
      </c>
      <c r="L6384" t="str">
        <f>VLOOKUP(Sales_Data17[[#This Row],[Product Description Index]],Products_Data[#All],2,0)</f>
        <v>Dress Shirts</v>
      </c>
      <c r="M6384">
        <v>9</v>
      </c>
      <c r="N6384" s="9">
        <v>279.91111111111115</v>
      </c>
      <c r="O6384" s="9">
        <f>Sales_Data17[[#This Row],[Order Quantity]]*Sales_Data17[[#This Row],[Unit Price]]</f>
        <v>2519.2000000000003</v>
      </c>
      <c r="P6384" s="9">
        <v>128.75911111111111</v>
      </c>
      <c r="Q6384" s="9">
        <f>Sales_Data17[[#This Row],[Line Total]]-(Sales_Data17[[#This Row],[Total Unit Cost]]*Sales_Data17[[#This Row],[Order Quantity]])</f>
        <v>1360.3680000000004</v>
      </c>
      <c r="R6384" s="1" t="str">
        <f>TEXT(Sales_Data17[[#This Row],[OrderDate]],"MMM")</f>
        <v>Dec</v>
      </c>
      <c r="S6384" s="1" t="str">
        <f t="shared" si="99"/>
        <v>2015</v>
      </c>
    </row>
    <row r="6385" spans="1:19">
      <c r="A6385" t="s">
        <v>6408</v>
      </c>
      <c r="B6385" s="2">
        <v>42357</v>
      </c>
      <c r="C6385" s="2" t="str">
        <f>VLOOKUP(Sales_Data17[[#This Row],[Customer Name Index]],Customer_Data[#All],2,0)</f>
        <v xml:space="preserve">WakeFern </v>
      </c>
      <c r="D6385">
        <v>2</v>
      </c>
      <c r="E6385" t="s">
        <v>4</v>
      </c>
      <c r="F6385" t="s">
        <v>8168</v>
      </c>
      <c r="G6385" t="s">
        <v>8027</v>
      </c>
      <c r="H6385" t="str">
        <f>VLOOKUP(Sales_Data17[[#This Row],[Delivery Region Index]],Regions_Table[#All],2,0)</f>
        <v>New South Wales</v>
      </c>
      <c r="I6385" t="str">
        <f>VLOOKUP(Sales_Data17[[#This Row],[Delivery Region Index]],Regions_Table[#All],3,0)</f>
        <v>Broken Hill</v>
      </c>
      <c r="J6385">
        <v>5</v>
      </c>
      <c r="K6385">
        <v>1</v>
      </c>
      <c r="L6385" t="str">
        <f>VLOOKUP(Sales_Data17[[#This Row],[Product Description Index]],Products_Data[#All],2,0)</f>
        <v>Shirts</v>
      </c>
      <c r="M6385">
        <v>7</v>
      </c>
      <c r="N6385" s="9">
        <v>191.32222222222222</v>
      </c>
      <c r="O6385" s="9">
        <f>Sales_Data17[[#This Row],[Order Quantity]]*Sales_Data17[[#This Row],[Unit Price]]</f>
        <v>1339.2555555555555</v>
      </c>
      <c r="P6385" s="9">
        <v>105.22722222222222</v>
      </c>
      <c r="Q6385" s="9">
        <f>Sales_Data17[[#This Row],[Line Total]]-(Sales_Data17[[#This Row],[Total Unit Cost]]*Sales_Data17[[#This Row],[Order Quantity]])</f>
        <v>602.66499999999996</v>
      </c>
      <c r="R6385" s="1" t="str">
        <f>TEXT(Sales_Data17[[#This Row],[OrderDate]],"MMM")</f>
        <v>Dec</v>
      </c>
      <c r="S6385" s="1" t="str">
        <f t="shared" si="99"/>
        <v>2015</v>
      </c>
    </row>
    <row r="6386" spans="1:19">
      <c r="A6386" t="s">
        <v>6409</v>
      </c>
      <c r="B6386" s="2">
        <v>42358</v>
      </c>
      <c r="C6386" s="2" t="str">
        <f>VLOOKUP(Sales_Data17[[#This Row],[Customer Name Index]],Customer_Data[#All],2,0)</f>
        <v xml:space="preserve">Medline </v>
      </c>
      <c r="D6386">
        <v>12</v>
      </c>
      <c r="E6386" t="s">
        <v>3</v>
      </c>
      <c r="F6386" t="s">
        <v>8168</v>
      </c>
      <c r="G6386" t="s">
        <v>8026</v>
      </c>
      <c r="H6386" t="str">
        <f>VLOOKUP(Sales_Data17[[#This Row],[Delivery Region Index]],Regions_Table[#All],2,0)</f>
        <v>Queensland</v>
      </c>
      <c r="I6386" t="str">
        <f>VLOOKUP(Sales_Data17[[#This Row],[Delivery Region Index]],Regions_Table[#All],3,0)</f>
        <v>Logan City</v>
      </c>
      <c r="J6386">
        <v>35</v>
      </c>
      <c r="K6386">
        <v>5</v>
      </c>
      <c r="L6386" t="str">
        <f>VLOOKUP(Sales_Data17[[#This Row],[Product Description Index]],Products_Data[#All],2,0)</f>
        <v>Hats</v>
      </c>
      <c r="M6386">
        <v>3</v>
      </c>
      <c r="N6386" s="9">
        <v>431.77777777777777</v>
      </c>
      <c r="O6386" s="9">
        <f>Sales_Data17[[#This Row],[Order Quantity]]*Sales_Data17[[#This Row],[Unit Price]]</f>
        <v>1295.3333333333333</v>
      </c>
      <c r="P6386" s="9">
        <v>241.79555555555558</v>
      </c>
      <c r="Q6386" s="9">
        <f>Sales_Data17[[#This Row],[Line Total]]-(Sales_Data17[[#This Row],[Total Unit Cost]]*Sales_Data17[[#This Row],[Order Quantity]])</f>
        <v>569.94666666666649</v>
      </c>
      <c r="R6386" s="1" t="str">
        <f>TEXT(Sales_Data17[[#This Row],[OrderDate]],"MMM")</f>
        <v>Dec</v>
      </c>
      <c r="S6386" s="1" t="str">
        <f t="shared" si="99"/>
        <v>2015</v>
      </c>
    </row>
    <row r="6387" spans="1:19">
      <c r="A6387" t="s">
        <v>6410</v>
      </c>
      <c r="B6387" s="2">
        <v>42358</v>
      </c>
      <c r="C6387" s="2" t="str">
        <f>VLOOKUP(Sales_Data17[[#This Row],[Customer Name Index]],Customer_Data[#All],2,0)</f>
        <v>Ole Group</v>
      </c>
      <c r="D6387">
        <v>13</v>
      </c>
      <c r="E6387" t="s">
        <v>4</v>
      </c>
      <c r="F6387" t="s">
        <v>8168</v>
      </c>
      <c r="G6387" t="s">
        <v>8026</v>
      </c>
      <c r="H6387" t="str">
        <f>VLOOKUP(Sales_Data17[[#This Row],[Delivery Region Index]],Regions_Table[#All],2,0)</f>
        <v>Queensland</v>
      </c>
      <c r="I6387" t="str">
        <f>VLOOKUP(Sales_Data17[[#This Row],[Delivery Region Index]],Regions_Table[#All],3,0)</f>
        <v>Logan City</v>
      </c>
      <c r="J6387">
        <v>35</v>
      </c>
      <c r="K6387">
        <v>5</v>
      </c>
      <c r="L6387" t="str">
        <f>VLOOKUP(Sales_Data17[[#This Row],[Product Description Index]],Products_Data[#All],2,0)</f>
        <v>Hats</v>
      </c>
      <c r="M6387">
        <v>5</v>
      </c>
      <c r="N6387" s="9">
        <v>681.91111111111104</v>
      </c>
      <c r="O6387" s="9">
        <f>Sales_Data17[[#This Row],[Order Quantity]]*Sales_Data17[[#This Row],[Unit Price]]</f>
        <v>3409.5555555555552</v>
      </c>
      <c r="P6387" s="9">
        <v>497.79511111111111</v>
      </c>
      <c r="Q6387" s="9">
        <f>Sales_Data17[[#This Row],[Line Total]]-(Sales_Data17[[#This Row],[Total Unit Cost]]*Sales_Data17[[#This Row],[Order Quantity]])</f>
        <v>920.57999999999947</v>
      </c>
      <c r="R6387" s="1" t="str">
        <f>TEXT(Sales_Data17[[#This Row],[OrderDate]],"MMM")</f>
        <v>Dec</v>
      </c>
      <c r="S6387" s="1" t="str">
        <f t="shared" si="99"/>
        <v>2015</v>
      </c>
    </row>
    <row r="6388" spans="1:19">
      <c r="A6388" t="s">
        <v>6411</v>
      </c>
      <c r="B6388" s="2">
        <v>42358</v>
      </c>
      <c r="C6388" s="2" t="str">
        <f>VLOOKUP(Sales_Data17[[#This Row],[Customer Name Index]],Customer_Data[#All],2,0)</f>
        <v>Elorac, Corp</v>
      </c>
      <c r="D6388">
        <v>3</v>
      </c>
      <c r="E6388" t="s">
        <v>3</v>
      </c>
      <c r="F6388" t="s">
        <v>8168</v>
      </c>
      <c r="G6388" t="s">
        <v>8027</v>
      </c>
      <c r="H6388" t="str">
        <f>VLOOKUP(Sales_Data17[[#This Row],[Delivery Region Index]],Regions_Table[#All],2,0)</f>
        <v>New South Wales</v>
      </c>
      <c r="I6388" t="str">
        <f>VLOOKUP(Sales_Data17[[#This Row],[Delivery Region Index]],Regions_Table[#All],3,0)</f>
        <v>Gosford</v>
      </c>
      <c r="J6388">
        <v>9</v>
      </c>
      <c r="K6388">
        <v>2</v>
      </c>
      <c r="L6388" t="str">
        <f>VLOOKUP(Sales_Data17[[#This Row],[Product Description Index]],Products_Data[#All],2,0)</f>
        <v>Pants</v>
      </c>
      <c r="M6388">
        <v>7</v>
      </c>
      <c r="N6388" s="9">
        <v>27.544444444444444</v>
      </c>
      <c r="O6388" s="9">
        <f>Sales_Data17[[#This Row],[Order Quantity]]*Sales_Data17[[#This Row],[Unit Price]]</f>
        <v>192.8111111111111</v>
      </c>
      <c r="P6388" s="9">
        <v>20.933777777777777</v>
      </c>
      <c r="Q6388" s="9">
        <f>Sales_Data17[[#This Row],[Line Total]]-(Sales_Data17[[#This Row],[Total Unit Cost]]*Sales_Data17[[#This Row],[Order Quantity]])</f>
        <v>46.274666666666661</v>
      </c>
      <c r="R6388" s="1" t="str">
        <f>TEXT(Sales_Data17[[#This Row],[OrderDate]],"MMM")</f>
        <v>Dec</v>
      </c>
      <c r="S6388" s="1" t="str">
        <f t="shared" si="99"/>
        <v>2015</v>
      </c>
    </row>
    <row r="6389" spans="1:19">
      <c r="A6389" t="s">
        <v>6412</v>
      </c>
      <c r="B6389" s="2">
        <v>42358</v>
      </c>
      <c r="C6389" s="2" t="str">
        <f>VLOOKUP(Sales_Data17[[#This Row],[Customer Name Index]],Customer_Data[#All],2,0)</f>
        <v>New Ltd</v>
      </c>
      <c r="D6389">
        <v>7</v>
      </c>
      <c r="E6389" t="s">
        <v>3</v>
      </c>
      <c r="F6389" t="s">
        <v>8168</v>
      </c>
      <c r="G6389" t="s">
        <v>8027</v>
      </c>
      <c r="H6389" t="str">
        <f>VLOOKUP(Sales_Data17[[#This Row],[Delivery Region Index]],Regions_Table[#All],2,0)</f>
        <v>New South Wales</v>
      </c>
      <c r="I6389" t="str">
        <f>VLOOKUP(Sales_Data17[[#This Row],[Delivery Region Index]],Regions_Table[#All],3,0)</f>
        <v>Port Macquarie</v>
      </c>
      <c r="J6389">
        <v>19</v>
      </c>
      <c r="K6389">
        <v>3</v>
      </c>
      <c r="L6389" t="str">
        <f>VLOOKUP(Sales_Data17[[#This Row],[Product Description Index]],Products_Data[#All],2,0)</f>
        <v>Sunglasses</v>
      </c>
      <c r="M6389">
        <v>4</v>
      </c>
      <c r="N6389" s="9">
        <v>256.0888888888889</v>
      </c>
      <c r="O6389" s="9">
        <f>Sales_Data17[[#This Row],[Order Quantity]]*Sales_Data17[[#This Row],[Unit Price]]</f>
        <v>1024.3555555555556</v>
      </c>
      <c r="P6389" s="9">
        <v>186.9448888888889</v>
      </c>
      <c r="Q6389" s="9">
        <f>Sales_Data17[[#This Row],[Line Total]]-(Sales_Data17[[#This Row],[Total Unit Cost]]*Sales_Data17[[#This Row],[Order Quantity]])</f>
        <v>276.57600000000002</v>
      </c>
      <c r="R6389" s="1" t="str">
        <f>TEXT(Sales_Data17[[#This Row],[OrderDate]],"MMM")</f>
        <v>Dec</v>
      </c>
      <c r="S6389" s="1" t="str">
        <f t="shared" si="99"/>
        <v>2015</v>
      </c>
    </row>
    <row r="6390" spans="1:19">
      <c r="A6390" t="s">
        <v>6413</v>
      </c>
      <c r="B6390" s="2">
        <v>42358</v>
      </c>
      <c r="C6390" s="2" t="str">
        <f>VLOOKUP(Sales_Data17[[#This Row],[Customer Name Index]],Customer_Data[#All],2,0)</f>
        <v xml:space="preserve">WakeFern </v>
      </c>
      <c r="D6390">
        <v>2</v>
      </c>
      <c r="E6390" t="s">
        <v>4</v>
      </c>
      <c r="F6390" t="s">
        <v>8168</v>
      </c>
      <c r="G6390" t="s">
        <v>8027</v>
      </c>
      <c r="H6390" t="str">
        <f>VLOOKUP(Sales_Data17[[#This Row],[Delivery Region Index]],Regions_Table[#All],2,0)</f>
        <v>New South Wales</v>
      </c>
      <c r="I6390" t="str">
        <f>VLOOKUP(Sales_Data17[[#This Row],[Delivery Region Index]],Regions_Table[#All],3,0)</f>
        <v>Cessnock</v>
      </c>
      <c r="J6390">
        <v>6</v>
      </c>
      <c r="K6390">
        <v>1</v>
      </c>
      <c r="L6390" t="str">
        <f>VLOOKUP(Sales_Data17[[#This Row],[Product Description Index]],Products_Data[#All],2,0)</f>
        <v>Shirts</v>
      </c>
      <c r="M6390">
        <v>3</v>
      </c>
      <c r="N6390" s="9">
        <v>588.11111111111109</v>
      </c>
      <c r="O6390" s="9">
        <f>Sales_Data17[[#This Row],[Order Quantity]]*Sales_Data17[[#This Row],[Unit Price]]</f>
        <v>1764.3333333333333</v>
      </c>
      <c r="P6390" s="9">
        <v>358.7477777777778</v>
      </c>
      <c r="Q6390" s="9">
        <f>Sales_Data17[[#This Row],[Line Total]]-(Sales_Data17[[#This Row],[Total Unit Cost]]*Sales_Data17[[#This Row],[Order Quantity]])</f>
        <v>688.08999999999992</v>
      </c>
      <c r="R6390" s="1" t="str">
        <f>TEXT(Sales_Data17[[#This Row],[OrderDate]],"MMM")</f>
        <v>Dec</v>
      </c>
      <c r="S6390" s="1" t="str">
        <f t="shared" si="99"/>
        <v>2015</v>
      </c>
    </row>
    <row r="6391" spans="1:19">
      <c r="A6391" t="s">
        <v>6414</v>
      </c>
      <c r="B6391" s="2">
        <v>42359</v>
      </c>
      <c r="C6391" s="2" t="str">
        <f>VLOOKUP(Sales_Data17[[#This Row],[Customer Name Index]],Customer_Data[#All],2,0)</f>
        <v>Rochester Ltd</v>
      </c>
      <c r="D6391">
        <v>15</v>
      </c>
      <c r="E6391" t="s">
        <v>4</v>
      </c>
      <c r="F6391" t="s">
        <v>8168</v>
      </c>
      <c r="G6391" t="s">
        <v>8025</v>
      </c>
      <c r="H6391" t="str">
        <f>VLOOKUP(Sales_Data17[[#This Row],[Delivery Region Index]],Regions_Table[#All],2,0)</f>
        <v>Queensland</v>
      </c>
      <c r="I6391" t="str">
        <f>VLOOKUP(Sales_Data17[[#This Row],[Delivery Region Index]],Regions_Table[#All],3,0)</f>
        <v>Thuringowa</v>
      </c>
      <c r="J6391">
        <v>43</v>
      </c>
      <c r="K6391">
        <v>6</v>
      </c>
      <c r="L6391" t="str">
        <f>VLOOKUP(Sales_Data17[[#This Row],[Product Description Index]],Products_Data[#All],2,0)</f>
        <v>Socks</v>
      </c>
      <c r="M6391">
        <v>3</v>
      </c>
      <c r="N6391" s="9">
        <v>262.78888888888889</v>
      </c>
      <c r="O6391" s="9">
        <f>Sales_Data17[[#This Row],[Order Quantity]]*Sales_Data17[[#This Row],[Unit Price]]</f>
        <v>788.36666666666667</v>
      </c>
      <c r="P6391" s="9">
        <v>202.34744444444445</v>
      </c>
      <c r="Q6391" s="9">
        <f>Sales_Data17[[#This Row],[Line Total]]-(Sales_Data17[[#This Row],[Total Unit Cost]]*Sales_Data17[[#This Row],[Order Quantity]])</f>
        <v>181.32433333333336</v>
      </c>
      <c r="R6391" s="1" t="str">
        <f>TEXT(Sales_Data17[[#This Row],[OrderDate]],"MMM")</f>
        <v>Dec</v>
      </c>
      <c r="S6391" s="1" t="str">
        <f t="shared" si="99"/>
        <v>2015</v>
      </c>
    </row>
    <row r="6392" spans="1:19">
      <c r="A6392" t="s">
        <v>6415</v>
      </c>
      <c r="B6392" s="2">
        <v>42359</v>
      </c>
      <c r="C6392" s="2" t="str">
        <f>VLOOKUP(Sales_Data17[[#This Row],[Customer Name Index]],Customer_Data[#All],2,0)</f>
        <v xml:space="preserve">WakeFern </v>
      </c>
      <c r="D6392">
        <v>2</v>
      </c>
      <c r="E6392" t="s">
        <v>4</v>
      </c>
      <c r="F6392" t="s">
        <v>8168</v>
      </c>
      <c r="G6392" t="s">
        <v>8027</v>
      </c>
      <c r="H6392" t="str">
        <f>VLOOKUP(Sales_Data17[[#This Row],[Delivery Region Index]],Regions_Table[#All],2,0)</f>
        <v>New South Wales</v>
      </c>
      <c r="I6392" t="str">
        <f>VLOOKUP(Sales_Data17[[#This Row],[Delivery Region Index]],Regions_Table[#All],3,0)</f>
        <v>Bathurst</v>
      </c>
      <c r="J6392">
        <v>4</v>
      </c>
      <c r="K6392">
        <v>1</v>
      </c>
      <c r="L6392" t="str">
        <f>VLOOKUP(Sales_Data17[[#This Row],[Product Description Index]],Products_Data[#All],2,0)</f>
        <v>Shirts</v>
      </c>
      <c r="M6392">
        <v>7</v>
      </c>
      <c r="N6392" s="9">
        <v>99.75555555555556</v>
      </c>
      <c r="O6392" s="9">
        <f>Sales_Data17[[#This Row],[Order Quantity]]*Sales_Data17[[#This Row],[Unit Price]]</f>
        <v>698.28888888888889</v>
      </c>
      <c r="P6392" s="9">
        <v>63.843555555555568</v>
      </c>
      <c r="Q6392" s="9">
        <f>Sales_Data17[[#This Row],[Line Total]]-(Sales_Data17[[#This Row],[Total Unit Cost]]*Sales_Data17[[#This Row],[Order Quantity]])</f>
        <v>251.3839999999999</v>
      </c>
      <c r="R6392" s="1" t="str">
        <f>TEXT(Sales_Data17[[#This Row],[OrderDate]],"MMM")</f>
        <v>Dec</v>
      </c>
      <c r="S6392" s="1" t="str">
        <f t="shared" si="99"/>
        <v>2015</v>
      </c>
    </row>
    <row r="6393" spans="1:19">
      <c r="A6393" t="s">
        <v>6416</v>
      </c>
      <c r="B6393" s="2">
        <v>42359</v>
      </c>
      <c r="C6393" s="2" t="str">
        <f>VLOOKUP(Sales_Data17[[#This Row],[Customer Name Index]],Customer_Data[#All],2,0)</f>
        <v>Pure Group</v>
      </c>
      <c r="D6393">
        <v>17</v>
      </c>
      <c r="E6393" t="s">
        <v>2</v>
      </c>
      <c r="F6393" t="s">
        <v>8168</v>
      </c>
      <c r="G6393" t="s">
        <v>8025</v>
      </c>
      <c r="H6393" t="str">
        <f>VLOOKUP(Sales_Data17[[#This Row],[Delivery Region Index]],Regions_Table[#All],2,0)</f>
        <v>Victoria</v>
      </c>
      <c r="I6393" t="str">
        <f>VLOOKUP(Sales_Data17[[#This Row],[Delivery Region Index]],Regions_Table[#All],3,0)</f>
        <v>Melbourne</v>
      </c>
      <c r="J6393">
        <v>47</v>
      </c>
      <c r="K6393">
        <v>7</v>
      </c>
      <c r="L6393" t="str">
        <f>VLOOKUP(Sales_Data17[[#This Row],[Product Description Index]],Products_Data[#All],2,0)</f>
        <v>Dress Shirts</v>
      </c>
      <c r="M6393">
        <v>6</v>
      </c>
      <c r="N6393" s="9">
        <v>22.333333333333332</v>
      </c>
      <c r="O6393" s="9">
        <f>Sales_Data17[[#This Row],[Order Quantity]]*Sales_Data17[[#This Row],[Unit Price]]</f>
        <v>134</v>
      </c>
      <c r="P6393" s="9">
        <v>16.75</v>
      </c>
      <c r="Q6393" s="9">
        <f>Sales_Data17[[#This Row],[Line Total]]-(Sales_Data17[[#This Row],[Total Unit Cost]]*Sales_Data17[[#This Row],[Order Quantity]])</f>
        <v>33.5</v>
      </c>
      <c r="R6393" s="1" t="str">
        <f>TEXT(Sales_Data17[[#This Row],[OrderDate]],"MMM")</f>
        <v>Dec</v>
      </c>
      <c r="S6393" s="1" t="str">
        <f t="shared" si="99"/>
        <v>2015</v>
      </c>
    </row>
    <row r="6394" spans="1:19">
      <c r="A6394" t="s">
        <v>6417</v>
      </c>
      <c r="B6394" s="2">
        <v>42360</v>
      </c>
      <c r="C6394" s="2" t="str">
        <f>VLOOKUP(Sales_Data17[[#This Row],[Customer Name Index]],Customer_Data[#All],2,0)</f>
        <v>Elorac, Corp</v>
      </c>
      <c r="D6394">
        <v>3</v>
      </c>
      <c r="E6394" t="s">
        <v>3</v>
      </c>
      <c r="F6394" t="s">
        <v>8168</v>
      </c>
      <c r="G6394" t="s">
        <v>8027</v>
      </c>
      <c r="H6394" t="str">
        <f>VLOOKUP(Sales_Data17[[#This Row],[Delivery Region Index]],Regions_Table[#All],2,0)</f>
        <v>New South Wales</v>
      </c>
      <c r="I6394" t="str">
        <f>VLOOKUP(Sales_Data17[[#This Row],[Delivery Region Index]],Regions_Table[#All],3,0)</f>
        <v>Coffs Harbour</v>
      </c>
      <c r="J6394">
        <v>7</v>
      </c>
      <c r="K6394">
        <v>1</v>
      </c>
      <c r="L6394" t="str">
        <f>VLOOKUP(Sales_Data17[[#This Row],[Product Description Index]],Products_Data[#All],2,0)</f>
        <v>Shirts</v>
      </c>
      <c r="M6394">
        <v>6</v>
      </c>
      <c r="N6394" s="9">
        <v>114.64444444444445</v>
      </c>
      <c r="O6394" s="9">
        <f>Sales_Data17[[#This Row],[Order Quantity]]*Sales_Data17[[#This Row],[Unit Price]]</f>
        <v>687.86666666666667</v>
      </c>
      <c r="P6394" s="9">
        <v>83.690444444444438</v>
      </c>
      <c r="Q6394" s="9">
        <f>Sales_Data17[[#This Row],[Line Total]]-(Sales_Data17[[#This Row],[Total Unit Cost]]*Sales_Data17[[#This Row],[Order Quantity]])</f>
        <v>185.72400000000005</v>
      </c>
      <c r="R6394" s="1" t="str">
        <f>TEXT(Sales_Data17[[#This Row],[OrderDate]],"MMM")</f>
        <v>Dec</v>
      </c>
      <c r="S6394" s="1" t="str">
        <f t="shared" si="99"/>
        <v>2015</v>
      </c>
    </row>
    <row r="6395" spans="1:19">
      <c r="A6395" t="s">
        <v>6418</v>
      </c>
      <c r="B6395" s="2">
        <v>42360</v>
      </c>
      <c r="C6395" s="2" t="str">
        <f>VLOOKUP(Sales_Data17[[#This Row],[Customer Name Index]],Customer_Data[#All],2,0)</f>
        <v>Apollo Ltd</v>
      </c>
      <c r="D6395">
        <v>11</v>
      </c>
      <c r="E6395" t="s">
        <v>4</v>
      </c>
      <c r="F6395" t="s">
        <v>8168</v>
      </c>
      <c r="G6395" t="s">
        <v>8026</v>
      </c>
      <c r="H6395" t="str">
        <f>VLOOKUP(Sales_Data17[[#This Row],[Delivery Region Index]],Regions_Table[#All],2,0)</f>
        <v>Queensland</v>
      </c>
      <c r="I6395" t="str">
        <f>VLOOKUP(Sales_Data17[[#This Row],[Delivery Region Index]],Regions_Table[#All],3,0)</f>
        <v>Gold Coast</v>
      </c>
      <c r="J6395">
        <v>31</v>
      </c>
      <c r="K6395">
        <v>5</v>
      </c>
      <c r="L6395" t="str">
        <f>VLOOKUP(Sales_Data17[[#This Row],[Product Description Index]],Products_Data[#All],2,0)</f>
        <v>Hats</v>
      </c>
      <c r="M6395">
        <v>4</v>
      </c>
      <c r="N6395" s="9">
        <v>195.78888888888889</v>
      </c>
      <c r="O6395" s="9">
        <f>Sales_Data17[[#This Row],[Order Quantity]]*Sales_Data17[[#This Row],[Unit Price]]</f>
        <v>783.15555555555557</v>
      </c>
      <c r="P6395" s="9">
        <v>84.189222222222227</v>
      </c>
      <c r="Q6395" s="9">
        <f>Sales_Data17[[#This Row],[Line Total]]-(Sales_Data17[[#This Row],[Total Unit Cost]]*Sales_Data17[[#This Row],[Order Quantity]])</f>
        <v>446.39866666666666</v>
      </c>
      <c r="R6395" s="1" t="str">
        <f>TEXT(Sales_Data17[[#This Row],[OrderDate]],"MMM")</f>
        <v>Dec</v>
      </c>
      <c r="S6395" s="1" t="str">
        <f t="shared" si="99"/>
        <v>2015</v>
      </c>
    </row>
    <row r="6396" spans="1:19">
      <c r="A6396" t="s">
        <v>6419</v>
      </c>
      <c r="B6396" s="2">
        <v>42360</v>
      </c>
      <c r="C6396" s="2" t="str">
        <f>VLOOKUP(Sales_Data17[[#This Row],[Customer Name Index]],Customer_Data[#All],2,0)</f>
        <v>21st Ltd</v>
      </c>
      <c r="D6396">
        <v>10</v>
      </c>
      <c r="E6396" t="s">
        <v>4</v>
      </c>
      <c r="F6396" t="s">
        <v>8168</v>
      </c>
      <c r="G6396" t="s">
        <v>8026</v>
      </c>
      <c r="H6396" t="str">
        <f>VLOOKUP(Sales_Data17[[#This Row],[Delivery Region Index]],Regions_Table[#All],2,0)</f>
        <v>Queensland</v>
      </c>
      <c r="I6396" t="str">
        <f>VLOOKUP(Sales_Data17[[#This Row],[Delivery Region Index]],Regions_Table[#All],3,0)</f>
        <v>Cairns</v>
      </c>
      <c r="J6396">
        <v>28</v>
      </c>
      <c r="K6396">
        <v>4</v>
      </c>
      <c r="L6396" t="str">
        <f>VLOOKUP(Sales_Data17[[#This Row],[Product Description Index]],Products_Data[#All],2,0)</f>
        <v>Jeans</v>
      </c>
      <c r="M6396">
        <v>3</v>
      </c>
      <c r="N6396" s="9">
        <v>116.87777777777779</v>
      </c>
      <c r="O6396" s="9">
        <f>Sales_Data17[[#This Row],[Order Quantity]]*Sales_Data17[[#This Row],[Unit Price]]</f>
        <v>350.63333333333338</v>
      </c>
      <c r="P6396" s="9">
        <v>92.333444444444453</v>
      </c>
      <c r="Q6396" s="9">
        <f>Sales_Data17[[#This Row],[Line Total]]-(Sales_Data17[[#This Row],[Total Unit Cost]]*Sales_Data17[[#This Row],[Order Quantity]])</f>
        <v>73.633000000000038</v>
      </c>
      <c r="R6396" s="1" t="str">
        <f>TEXT(Sales_Data17[[#This Row],[OrderDate]],"MMM")</f>
        <v>Dec</v>
      </c>
      <c r="S6396" s="1" t="str">
        <f t="shared" si="99"/>
        <v>2015</v>
      </c>
    </row>
    <row r="6397" spans="1:19">
      <c r="A6397" t="s">
        <v>6420</v>
      </c>
      <c r="B6397" s="2">
        <v>42360</v>
      </c>
      <c r="C6397" s="2" t="str">
        <f>VLOOKUP(Sales_Data17[[#This Row],[Customer Name Index]],Customer_Data[#All],2,0)</f>
        <v xml:space="preserve">Medline </v>
      </c>
      <c r="D6397">
        <v>12</v>
      </c>
      <c r="E6397" t="s">
        <v>3</v>
      </c>
      <c r="F6397" t="s">
        <v>8168</v>
      </c>
      <c r="G6397" t="s">
        <v>8026</v>
      </c>
      <c r="H6397" t="str">
        <f>VLOOKUP(Sales_Data17[[#This Row],[Delivery Region Index]],Regions_Table[#All],2,0)</f>
        <v>Queensland</v>
      </c>
      <c r="I6397" t="str">
        <f>VLOOKUP(Sales_Data17[[#This Row],[Delivery Region Index]],Regions_Table[#All],3,0)</f>
        <v>Hervey Bay</v>
      </c>
      <c r="J6397">
        <v>33</v>
      </c>
      <c r="K6397">
        <v>5</v>
      </c>
      <c r="L6397" t="str">
        <f>VLOOKUP(Sales_Data17[[#This Row],[Product Description Index]],Products_Data[#All],2,0)</f>
        <v>Hats</v>
      </c>
      <c r="M6397">
        <v>7</v>
      </c>
      <c r="N6397" s="9">
        <v>21.588888888888889</v>
      </c>
      <c r="O6397" s="9">
        <f>Sales_Data17[[#This Row],[Order Quantity]]*Sales_Data17[[#This Row],[Unit Price]]</f>
        <v>151.12222222222221</v>
      </c>
      <c r="P6397" s="9">
        <v>14.464555555555556</v>
      </c>
      <c r="Q6397" s="9">
        <f>Sales_Data17[[#This Row],[Line Total]]-(Sales_Data17[[#This Row],[Total Unit Cost]]*Sales_Data17[[#This Row],[Order Quantity]])</f>
        <v>49.870333333333321</v>
      </c>
      <c r="R6397" s="1" t="str">
        <f>TEXT(Sales_Data17[[#This Row],[OrderDate]],"MMM")</f>
        <v>Dec</v>
      </c>
      <c r="S6397" s="1" t="str">
        <f t="shared" si="99"/>
        <v>2015</v>
      </c>
    </row>
    <row r="6398" spans="1:19">
      <c r="A6398" t="s">
        <v>6421</v>
      </c>
      <c r="B6398" s="2">
        <v>42361</v>
      </c>
      <c r="C6398" s="2" t="str">
        <f>VLOOKUP(Sales_Data17[[#This Row],[Customer Name Index]],Customer_Data[#All],2,0)</f>
        <v>Elorac, Corp</v>
      </c>
      <c r="D6398">
        <v>3</v>
      </c>
      <c r="E6398" t="s">
        <v>4</v>
      </c>
      <c r="F6398" t="s">
        <v>8168</v>
      </c>
      <c r="G6398" t="s">
        <v>8027</v>
      </c>
      <c r="H6398" t="str">
        <f>VLOOKUP(Sales_Data17[[#This Row],[Delivery Region Index]],Regions_Table[#All],2,0)</f>
        <v>New South Wales</v>
      </c>
      <c r="I6398" t="str">
        <f>VLOOKUP(Sales_Data17[[#This Row],[Delivery Region Index]],Regions_Table[#All],3,0)</f>
        <v>Dubbo</v>
      </c>
      <c r="J6398">
        <v>8</v>
      </c>
      <c r="K6398">
        <v>2</v>
      </c>
      <c r="L6398" t="str">
        <f>VLOOKUP(Sales_Data17[[#This Row],[Product Description Index]],Products_Data[#All],2,0)</f>
        <v>Pants</v>
      </c>
      <c r="M6398">
        <v>9</v>
      </c>
      <c r="N6398" s="9">
        <v>204.72222222222223</v>
      </c>
      <c r="O6398" s="9">
        <f>Sales_Data17[[#This Row],[Order Quantity]]*Sales_Data17[[#This Row],[Unit Price]]</f>
        <v>1842.5</v>
      </c>
      <c r="P6398" s="9">
        <v>90.077777777777783</v>
      </c>
      <c r="Q6398" s="9">
        <f>Sales_Data17[[#This Row],[Line Total]]-(Sales_Data17[[#This Row],[Total Unit Cost]]*Sales_Data17[[#This Row],[Order Quantity]])</f>
        <v>1031.8</v>
      </c>
      <c r="R6398" s="1" t="str">
        <f>TEXT(Sales_Data17[[#This Row],[OrderDate]],"MMM")</f>
        <v>Dec</v>
      </c>
      <c r="S6398" s="1" t="str">
        <f t="shared" si="99"/>
        <v>2015</v>
      </c>
    </row>
    <row r="6399" spans="1:19">
      <c r="A6399" t="s">
        <v>6422</v>
      </c>
      <c r="B6399" s="2">
        <v>42361</v>
      </c>
      <c r="C6399" s="2" t="str">
        <f>VLOOKUP(Sales_Data17[[#This Row],[Customer Name Index]],Customer_Data[#All],2,0)</f>
        <v>3LAB, Ltd</v>
      </c>
      <c r="D6399">
        <v>16</v>
      </c>
      <c r="E6399" t="s">
        <v>4</v>
      </c>
      <c r="F6399" t="s">
        <v>8168</v>
      </c>
      <c r="G6399" t="s">
        <v>8025</v>
      </c>
      <c r="H6399" t="str">
        <f>VLOOKUP(Sales_Data17[[#This Row],[Delivery Region Index]],Regions_Table[#All],2,0)</f>
        <v>South Australia</v>
      </c>
      <c r="I6399" t="str">
        <f>VLOOKUP(Sales_Data17[[#This Row],[Delivery Region Index]],Regions_Table[#All],3,0)</f>
        <v>Adelaide</v>
      </c>
      <c r="J6399">
        <v>46</v>
      </c>
      <c r="K6399">
        <v>7</v>
      </c>
      <c r="L6399" t="str">
        <f>VLOOKUP(Sales_Data17[[#This Row],[Product Description Index]],Products_Data[#All],2,0)</f>
        <v>Dress Shirts</v>
      </c>
      <c r="M6399">
        <v>1</v>
      </c>
      <c r="N6399" s="9">
        <v>118.36666666666666</v>
      </c>
      <c r="O6399" s="9">
        <f>Sales_Data17[[#This Row],[Order Quantity]]*Sales_Data17[[#This Row],[Unit Price]]</f>
        <v>118.36666666666666</v>
      </c>
      <c r="P6399" s="9">
        <v>82.856666666666655</v>
      </c>
      <c r="Q6399" s="9">
        <f>Sales_Data17[[#This Row],[Line Total]]-(Sales_Data17[[#This Row],[Total Unit Cost]]*Sales_Data17[[#This Row],[Order Quantity]])</f>
        <v>35.510000000000005</v>
      </c>
      <c r="R6399" s="1" t="str">
        <f>TEXT(Sales_Data17[[#This Row],[OrderDate]],"MMM")</f>
        <v>Dec</v>
      </c>
      <c r="S6399" s="1" t="str">
        <f t="shared" si="99"/>
        <v>2015</v>
      </c>
    </row>
    <row r="6400" spans="1:19">
      <c r="A6400" t="s">
        <v>6423</v>
      </c>
      <c r="B6400" s="2">
        <v>42361</v>
      </c>
      <c r="C6400" s="2" t="str">
        <f>VLOOKUP(Sales_Data17[[#This Row],[Customer Name Index]],Customer_Data[#All],2,0)</f>
        <v>Eminence Corp</v>
      </c>
      <c r="D6400">
        <v>18</v>
      </c>
      <c r="E6400" t="s">
        <v>4</v>
      </c>
      <c r="F6400" t="s">
        <v>8168</v>
      </c>
      <c r="G6400" t="s">
        <v>8025</v>
      </c>
      <c r="H6400" t="str">
        <f>VLOOKUP(Sales_Data17[[#This Row],[Delivery Region Index]],Regions_Table[#All],2,0)</f>
        <v>Victoria</v>
      </c>
      <c r="I6400" t="str">
        <f>VLOOKUP(Sales_Data17[[#This Row],[Delivery Region Index]],Regions_Table[#All],3,0)</f>
        <v>Mildura</v>
      </c>
      <c r="J6400">
        <v>53</v>
      </c>
      <c r="K6400">
        <v>8</v>
      </c>
      <c r="L6400" t="str">
        <f>VLOOKUP(Sales_Data17[[#This Row],[Product Description Index]],Products_Data[#All],2,0)</f>
        <v>Shoes</v>
      </c>
      <c r="M6400">
        <v>7</v>
      </c>
      <c r="N6400" s="9">
        <v>383.38888888888891</v>
      </c>
      <c r="O6400" s="9">
        <f>Sales_Data17[[#This Row],[Order Quantity]]*Sales_Data17[[#This Row],[Unit Price]]</f>
        <v>2683.7222222222226</v>
      </c>
      <c r="P6400" s="9">
        <v>191.69444444444446</v>
      </c>
      <c r="Q6400" s="9">
        <f>Sales_Data17[[#This Row],[Line Total]]-(Sales_Data17[[#This Row],[Total Unit Cost]]*Sales_Data17[[#This Row],[Order Quantity]])</f>
        <v>1341.8611111111113</v>
      </c>
      <c r="R6400" s="1" t="str">
        <f>TEXT(Sales_Data17[[#This Row],[OrderDate]],"MMM")</f>
        <v>Dec</v>
      </c>
      <c r="S6400" s="1" t="str">
        <f t="shared" si="99"/>
        <v>2015</v>
      </c>
    </row>
    <row r="6401" spans="1:19">
      <c r="A6401" t="s">
        <v>6424</v>
      </c>
      <c r="B6401" s="2">
        <v>42361</v>
      </c>
      <c r="C6401" s="2" t="str">
        <f>VLOOKUP(Sales_Data17[[#This Row],[Customer Name Index]],Customer_Data[#All],2,0)</f>
        <v>3LAB, Ltd</v>
      </c>
      <c r="D6401">
        <v>16</v>
      </c>
      <c r="E6401" t="s">
        <v>2</v>
      </c>
      <c r="F6401" t="s">
        <v>8168</v>
      </c>
      <c r="G6401" t="s">
        <v>8025</v>
      </c>
      <c r="H6401" t="str">
        <f>VLOOKUP(Sales_Data17[[#This Row],[Delivery Region Index]],Regions_Table[#All],2,0)</f>
        <v>Victoria</v>
      </c>
      <c r="I6401" t="str">
        <f>VLOOKUP(Sales_Data17[[#This Row],[Delivery Region Index]],Regions_Table[#All],3,0)</f>
        <v>Melbourne</v>
      </c>
      <c r="J6401">
        <v>47</v>
      </c>
      <c r="K6401">
        <v>7</v>
      </c>
      <c r="L6401" t="str">
        <f>VLOOKUP(Sales_Data17[[#This Row],[Product Description Index]],Products_Data[#All],2,0)</f>
        <v>Dress Shirts</v>
      </c>
      <c r="M6401">
        <v>6</v>
      </c>
      <c r="N6401" s="9">
        <v>399.02222222222224</v>
      </c>
      <c r="O6401" s="9">
        <f>Sales_Data17[[#This Row],[Order Quantity]]*Sales_Data17[[#This Row],[Unit Price]]</f>
        <v>2394.1333333333332</v>
      </c>
      <c r="P6401" s="9">
        <v>231.4328888888889</v>
      </c>
      <c r="Q6401" s="9">
        <f>Sales_Data17[[#This Row],[Line Total]]-(Sales_Data17[[#This Row],[Total Unit Cost]]*Sales_Data17[[#This Row],[Order Quantity]])</f>
        <v>1005.5359999999998</v>
      </c>
      <c r="R6401" s="1" t="str">
        <f>TEXT(Sales_Data17[[#This Row],[OrderDate]],"MMM")</f>
        <v>Dec</v>
      </c>
      <c r="S6401" s="1" t="str">
        <f t="shared" si="99"/>
        <v>2015</v>
      </c>
    </row>
    <row r="6402" spans="1:19">
      <c r="A6402" t="s">
        <v>6425</v>
      </c>
      <c r="B6402" s="2">
        <v>42361</v>
      </c>
      <c r="C6402" s="2" t="str">
        <f>VLOOKUP(Sales_Data17[[#This Row],[Customer Name Index]],Customer_Data[#All],2,0)</f>
        <v>Elorac, Corp</v>
      </c>
      <c r="D6402">
        <v>3</v>
      </c>
      <c r="E6402" t="s">
        <v>3</v>
      </c>
      <c r="F6402" t="s">
        <v>8168</v>
      </c>
      <c r="G6402" t="s">
        <v>8027</v>
      </c>
      <c r="H6402" t="str">
        <f>VLOOKUP(Sales_Data17[[#This Row],[Delivery Region Index]],Regions_Table[#All],2,0)</f>
        <v>New South Wales</v>
      </c>
      <c r="I6402" t="str">
        <f>VLOOKUP(Sales_Data17[[#This Row],[Delivery Region Index]],Regions_Table[#All],3,0)</f>
        <v>Gosford</v>
      </c>
      <c r="J6402">
        <v>9</v>
      </c>
      <c r="K6402">
        <v>2</v>
      </c>
      <c r="L6402" t="str">
        <f>VLOOKUP(Sales_Data17[[#This Row],[Product Description Index]],Products_Data[#All],2,0)</f>
        <v>Pants</v>
      </c>
      <c r="M6402">
        <v>8</v>
      </c>
      <c r="N6402" s="9">
        <v>434.75555555555559</v>
      </c>
      <c r="O6402" s="9">
        <f>Sales_Data17[[#This Row],[Order Quantity]]*Sales_Data17[[#This Row],[Unit Price]]</f>
        <v>3478.0444444444447</v>
      </c>
      <c r="P6402" s="9">
        <v>221.72533333333334</v>
      </c>
      <c r="Q6402" s="9">
        <f>Sales_Data17[[#This Row],[Line Total]]-(Sales_Data17[[#This Row],[Total Unit Cost]]*Sales_Data17[[#This Row],[Order Quantity]])</f>
        <v>1704.241777777778</v>
      </c>
      <c r="R6402" s="1" t="str">
        <f>TEXT(Sales_Data17[[#This Row],[OrderDate]],"MMM")</f>
        <v>Dec</v>
      </c>
      <c r="S6402" s="1" t="str">
        <f t="shared" ref="S6402:S6465" si="100">TEXT(B6402,"YYY")</f>
        <v>2015</v>
      </c>
    </row>
    <row r="6403" spans="1:19">
      <c r="A6403" t="s">
        <v>6426</v>
      </c>
      <c r="B6403" s="2">
        <v>42361</v>
      </c>
      <c r="C6403" s="2" t="str">
        <f>VLOOKUP(Sales_Data17[[#This Row],[Customer Name Index]],Customer_Data[#All],2,0)</f>
        <v xml:space="preserve">Qualitest </v>
      </c>
      <c r="D6403">
        <v>19</v>
      </c>
      <c r="E6403" t="s">
        <v>2</v>
      </c>
      <c r="F6403" t="s">
        <v>8168</v>
      </c>
      <c r="G6403" t="s">
        <v>8028</v>
      </c>
      <c r="H6403" t="str">
        <f>VLOOKUP(Sales_Data17[[#This Row],[Delivery Region Index]],Regions_Table[#All],2,0)</f>
        <v>Victoria</v>
      </c>
      <c r="I6403" t="str">
        <f>VLOOKUP(Sales_Data17[[#This Row],[Delivery Region Index]],Regions_Table[#All],3,0)</f>
        <v>Shepparton</v>
      </c>
      <c r="J6403">
        <v>54</v>
      </c>
      <c r="K6403">
        <v>8</v>
      </c>
      <c r="L6403" t="str">
        <f>VLOOKUP(Sales_Data17[[#This Row],[Product Description Index]],Products_Data[#All],2,0)</f>
        <v>Shoes</v>
      </c>
      <c r="M6403">
        <v>2</v>
      </c>
      <c r="N6403" s="9">
        <v>113.90000000000002</v>
      </c>
      <c r="O6403" s="9">
        <f>Sales_Data17[[#This Row],[Order Quantity]]*Sales_Data17[[#This Row],[Unit Price]]</f>
        <v>227.80000000000004</v>
      </c>
      <c r="P6403" s="9">
        <v>77.452000000000012</v>
      </c>
      <c r="Q6403" s="9">
        <f>Sales_Data17[[#This Row],[Line Total]]-(Sales_Data17[[#This Row],[Total Unit Cost]]*Sales_Data17[[#This Row],[Order Quantity]])</f>
        <v>72.896000000000015</v>
      </c>
      <c r="R6403" s="1" t="str">
        <f>TEXT(Sales_Data17[[#This Row],[OrderDate]],"MMM")</f>
        <v>Dec</v>
      </c>
      <c r="S6403" s="1" t="str">
        <f t="shared" si="100"/>
        <v>2015</v>
      </c>
    </row>
    <row r="6404" spans="1:19">
      <c r="A6404" t="s">
        <v>6427</v>
      </c>
      <c r="B6404" s="2">
        <v>42361</v>
      </c>
      <c r="C6404" s="2" t="str">
        <f>VLOOKUP(Sales_Data17[[#This Row],[Customer Name Index]],Customer_Data[#All],2,0)</f>
        <v>New Ltd</v>
      </c>
      <c r="D6404">
        <v>7</v>
      </c>
      <c r="E6404" t="s">
        <v>4</v>
      </c>
      <c r="F6404" t="s">
        <v>8168</v>
      </c>
      <c r="G6404" t="s">
        <v>8027</v>
      </c>
      <c r="H6404" t="str">
        <f>VLOOKUP(Sales_Data17[[#This Row],[Delivery Region Index]],Regions_Table[#All],2,0)</f>
        <v>New South Wales</v>
      </c>
      <c r="I6404" t="str">
        <f>VLOOKUP(Sales_Data17[[#This Row],[Delivery Region Index]],Regions_Table[#All],3,0)</f>
        <v>Queanbeyan</v>
      </c>
      <c r="J6404">
        <v>20</v>
      </c>
      <c r="K6404">
        <v>3</v>
      </c>
      <c r="L6404" t="str">
        <f>VLOOKUP(Sales_Data17[[#This Row],[Product Description Index]],Products_Data[#All],2,0)</f>
        <v>Sunglasses</v>
      </c>
      <c r="M6404">
        <v>3</v>
      </c>
      <c r="N6404" s="9">
        <v>79.655555555555551</v>
      </c>
      <c r="O6404" s="9">
        <f>Sales_Data17[[#This Row],[Order Quantity]]*Sales_Data17[[#This Row],[Unit Price]]</f>
        <v>238.96666666666664</v>
      </c>
      <c r="P6404" s="9">
        <v>42.217444444444446</v>
      </c>
      <c r="Q6404" s="9">
        <f>Sales_Data17[[#This Row],[Line Total]]-(Sales_Data17[[#This Row],[Total Unit Cost]]*Sales_Data17[[#This Row],[Order Quantity]])</f>
        <v>112.31433333333331</v>
      </c>
      <c r="R6404" s="1" t="str">
        <f>TEXT(Sales_Data17[[#This Row],[OrderDate]],"MMM")</f>
        <v>Dec</v>
      </c>
      <c r="S6404" s="1" t="str">
        <f t="shared" si="100"/>
        <v>2015</v>
      </c>
    </row>
    <row r="6405" spans="1:19">
      <c r="A6405" t="s">
        <v>6428</v>
      </c>
      <c r="B6405" s="2">
        <v>42362</v>
      </c>
      <c r="C6405" s="2" t="str">
        <f>VLOOKUP(Sales_Data17[[#This Row],[Customer Name Index]],Customer_Data[#All],2,0)</f>
        <v>Medsep Group</v>
      </c>
      <c r="D6405">
        <v>8</v>
      </c>
      <c r="E6405" t="s">
        <v>4</v>
      </c>
      <c r="F6405" t="s">
        <v>8168</v>
      </c>
      <c r="G6405" t="s">
        <v>8027</v>
      </c>
      <c r="H6405" t="str">
        <f>VLOOKUP(Sales_Data17[[#This Row],[Delivery Region Index]],Regions_Table[#All],2,0)</f>
        <v>New South Wales</v>
      </c>
      <c r="I6405" t="str">
        <f>VLOOKUP(Sales_Data17[[#This Row],[Delivery Region Index]],Regions_Table[#All],3,0)</f>
        <v>Tweed Heads</v>
      </c>
      <c r="J6405">
        <v>22</v>
      </c>
      <c r="K6405">
        <v>3</v>
      </c>
      <c r="L6405" t="str">
        <f>VLOOKUP(Sales_Data17[[#This Row],[Product Description Index]],Products_Data[#All],2,0)</f>
        <v>Sunglasses</v>
      </c>
      <c r="M6405">
        <v>7</v>
      </c>
      <c r="N6405" s="9">
        <v>311.92222222222222</v>
      </c>
      <c r="O6405" s="9">
        <f>Sales_Data17[[#This Row],[Order Quantity]]*Sales_Data17[[#This Row],[Unit Price]]</f>
        <v>2183.4555555555553</v>
      </c>
      <c r="P6405" s="9">
        <v>227.70322222222225</v>
      </c>
      <c r="Q6405" s="9">
        <f>Sales_Data17[[#This Row],[Line Total]]-(Sales_Data17[[#This Row],[Total Unit Cost]]*Sales_Data17[[#This Row],[Order Quantity]])</f>
        <v>589.53299999999945</v>
      </c>
      <c r="R6405" s="1" t="str">
        <f>TEXT(Sales_Data17[[#This Row],[OrderDate]],"MMM")</f>
        <v>Dec</v>
      </c>
      <c r="S6405" s="1" t="str">
        <f t="shared" si="100"/>
        <v>2015</v>
      </c>
    </row>
    <row r="6406" spans="1:19">
      <c r="A6406" t="s">
        <v>6429</v>
      </c>
      <c r="B6406" s="2">
        <v>42362</v>
      </c>
      <c r="C6406" s="2" t="str">
        <f>VLOOKUP(Sales_Data17[[#This Row],[Customer Name Index]],Customer_Data[#All],2,0)</f>
        <v xml:space="preserve">WakeFern </v>
      </c>
      <c r="D6406">
        <v>2</v>
      </c>
      <c r="E6406" t="s">
        <v>4</v>
      </c>
      <c r="F6406" t="s">
        <v>8168</v>
      </c>
      <c r="G6406" t="s">
        <v>8027</v>
      </c>
      <c r="H6406" t="str">
        <f>VLOOKUP(Sales_Data17[[#This Row],[Delivery Region Index]],Regions_Table[#All],2,0)</f>
        <v>New South Wales</v>
      </c>
      <c r="I6406" t="str">
        <f>VLOOKUP(Sales_Data17[[#This Row],[Delivery Region Index]],Regions_Table[#All],3,0)</f>
        <v>Broken Hill</v>
      </c>
      <c r="J6406">
        <v>5</v>
      </c>
      <c r="K6406">
        <v>1</v>
      </c>
      <c r="L6406" t="str">
        <f>VLOOKUP(Sales_Data17[[#This Row],[Product Description Index]],Products_Data[#All],2,0)</f>
        <v>Shirts</v>
      </c>
      <c r="M6406">
        <v>6</v>
      </c>
      <c r="N6406" s="9">
        <v>428.8</v>
      </c>
      <c r="O6406" s="9">
        <f>Sales_Data17[[#This Row],[Order Quantity]]*Sales_Data17[[#This Row],[Unit Price]]</f>
        <v>2572.8000000000002</v>
      </c>
      <c r="P6406" s="9">
        <v>360.19200000000001</v>
      </c>
      <c r="Q6406" s="9">
        <f>Sales_Data17[[#This Row],[Line Total]]-(Sales_Data17[[#This Row],[Total Unit Cost]]*Sales_Data17[[#This Row],[Order Quantity]])</f>
        <v>411.64800000000014</v>
      </c>
      <c r="R6406" s="1" t="str">
        <f>TEXT(Sales_Data17[[#This Row],[OrderDate]],"MMM")</f>
        <v>Dec</v>
      </c>
      <c r="S6406" s="1" t="str">
        <f t="shared" si="100"/>
        <v>2015</v>
      </c>
    </row>
    <row r="6407" spans="1:19">
      <c r="A6407" t="s">
        <v>6430</v>
      </c>
      <c r="B6407" s="2">
        <v>42362</v>
      </c>
      <c r="C6407" s="2" t="str">
        <f>VLOOKUP(Sales_Data17[[#This Row],[Customer Name Index]],Customer_Data[#All],2,0)</f>
        <v xml:space="preserve">Ei </v>
      </c>
      <c r="D6407">
        <v>9</v>
      </c>
      <c r="E6407" t="s">
        <v>4</v>
      </c>
      <c r="F6407" t="s">
        <v>8168</v>
      </c>
      <c r="G6407" t="s">
        <v>8027</v>
      </c>
      <c r="H6407" t="str">
        <f>VLOOKUP(Sales_Data17[[#This Row],[Delivery Region Index]],Regions_Table[#All],2,0)</f>
        <v>New South Wales</v>
      </c>
      <c r="I6407" t="str">
        <f>VLOOKUP(Sales_Data17[[#This Row],[Delivery Region Index]],Regions_Table[#All],3,0)</f>
        <v>Wollongong</v>
      </c>
      <c r="J6407">
        <v>24</v>
      </c>
      <c r="K6407">
        <v>4</v>
      </c>
      <c r="L6407" t="str">
        <f>VLOOKUP(Sales_Data17[[#This Row],[Product Description Index]],Products_Data[#All],2,0)</f>
        <v>Jeans</v>
      </c>
      <c r="M6407">
        <v>2</v>
      </c>
      <c r="N6407" s="9">
        <v>684.1444444444445</v>
      </c>
      <c r="O6407" s="9">
        <f>Sales_Data17[[#This Row],[Order Quantity]]*Sales_Data17[[#This Row],[Unit Price]]</f>
        <v>1368.288888888889</v>
      </c>
      <c r="P6407" s="9">
        <v>492.58400000000006</v>
      </c>
      <c r="Q6407" s="9">
        <f>Sales_Data17[[#This Row],[Line Total]]-(Sales_Data17[[#This Row],[Total Unit Cost]]*Sales_Data17[[#This Row],[Order Quantity]])</f>
        <v>383.12088888888889</v>
      </c>
      <c r="R6407" s="1" t="str">
        <f>TEXT(Sales_Data17[[#This Row],[OrderDate]],"MMM")</f>
        <v>Dec</v>
      </c>
      <c r="S6407" s="1" t="str">
        <f t="shared" si="100"/>
        <v>2015</v>
      </c>
    </row>
    <row r="6408" spans="1:19">
      <c r="A6408" t="s">
        <v>6431</v>
      </c>
      <c r="B6408" s="2">
        <v>42362</v>
      </c>
      <c r="C6408" s="2" t="str">
        <f>VLOOKUP(Sales_Data17[[#This Row],[Customer Name Index]],Customer_Data[#All],2,0)</f>
        <v>PEDIFIX, Corp</v>
      </c>
      <c r="D6408">
        <v>6</v>
      </c>
      <c r="E6408" t="s">
        <v>2</v>
      </c>
      <c r="F6408" t="s">
        <v>8168</v>
      </c>
      <c r="G6408" t="s">
        <v>8027</v>
      </c>
      <c r="H6408" t="str">
        <f>VLOOKUP(Sales_Data17[[#This Row],[Delivery Region Index]],Regions_Table[#All],2,0)</f>
        <v>New South Wales</v>
      </c>
      <c r="I6408" t="str">
        <f>VLOOKUP(Sales_Data17[[#This Row],[Delivery Region Index]],Regions_Table[#All],3,0)</f>
        <v>Maitland</v>
      </c>
      <c r="J6408">
        <v>15</v>
      </c>
      <c r="K6408">
        <v>3</v>
      </c>
      <c r="L6408" t="str">
        <f>VLOOKUP(Sales_Data17[[#This Row],[Product Description Index]],Products_Data[#All],2,0)</f>
        <v>Sunglasses</v>
      </c>
      <c r="M6408">
        <v>6</v>
      </c>
      <c r="N6408" s="9">
        <v>115.38888888888889</v>
      </c>
      <c r="O6408" s="9">
        <f>Sales_Data17[[#This Row],[Order Quantity]]*Sales_Data17[[#This Row],[Unit Price]]</f>
        <v>692.33333333333326</v>
      </c>
      <c r="P6408" s="9">
        <v>71.541111111111107</v>
      </c>
      <c r="Q6408" s="9">
        <f>Sales_Data17[[#This Row],[Line Total]]-(Sales_Data17[[#This Row],[Total Unit Cost]]*Sales_Data17[[#This Row],[Order Quantity]])</f>
        <v>263.08666666666659</v>
      </c>
      <c r="R6408" s="1" t="str">
        <f>TEXT(Sales_Data17[[#This Row],[OrderDate]],"MMM")</f>
        <v>Dec</v>
      </c>
      <c r="S6408" s="1" t="str">
        <f t="shared" si="100"/>
        <v>2015</v>
      </c>
    </row>
    <row r="6409" spans="1:19">
      <c r="A6409" t="s">
        <v>6432</v>
      </c>
      <c r="B6409" s="2">
        <v>42363</v>
      </c>
      <c r="C6409" s="2" t="str">
        <f>VLOOKUP(Sales_Data17[[#This Row],[Customer Name Index]],Customer_Data[#All],2,0)</f>
        <v>Ole Group</v>
      </c>
      <c r="D6409">
        <v>13</v>
      </c>
      <c r="E6409" t="s">
        <v>2</v>
      </c>
      <c r="F6409" t="s">
        <v>8168</v>
      </c>
      <c r="G6409" t="s">
        <v>8026</v>
      </c>
      <c r="H6409" t="str">
        <f>VLOOKUP(Sales_Data17[[#This Row],[Delivery Region Index]],Regions_Table[#All],2,0)</f>
        <v>Queensland</v>
      </c>
      <c r="I6409" t="str">
        <f>VLOOKUP(Sales_Data17[[#This Row],[Delivery Region Index]],Regions_Table[#All],3,0)</f>
        <v>Mackay</v>
      </c>
      <c r="J6409">
        <v>36</v>
      </c>
      <c r="K6409">
        <v>5</v>
      </c>
      <c r="L6409" t="str">
        <f>VLOOKUP(Sales_Data17[[#This Row],[Product Description Index]],Products_Data[#All],2,0)</f>
        <v>Hats</v>
      </c>
      <c r="M6409">
        <v>5</v>
      </c>
      <c r="N6409" s="9">
        <v>109.43333333333334</v>
      </c>
      <c r="O6409" s="9">
        <f>Sales_Data17[[#This Row],[Order Quantity]]*Sales_Data17[[#This Row],[Unit Price]]</f>
        <v>547.16666666666674</v>
      </c>
      <c r="P6409" s="9">
        <v>85.358000000000004</v>
      </c>
      <c r="Q6409" s="9">
        <f>Sales_Data17[[#This Row],[Line Total]]-(Sales_Data17[[#This Row],[Total Unit Cost]]*Sales_Data17[[#This Row],[Order Quantity]])</f>
        <v>120.37666666666672</v>
      </c>
      <c r="R6409" s="1" t="str">
        <f>TEXT(Sales_Data17[[#This Row],[OrderDate]],"MMM")</f>
        <v>Dec</v>
      </c>
      <c r="S6409" s="1" t="str">
        <f t="shared" si="100"/>
        <v>2015</v>
      </c>
    </row>
    <row r="6410" spans="1:19">
      <c r="A6410" t="s">
        <v>6433</v>
      </c>
      <c r="B6410" s="2">
        <v>42363</v>
      </c>
      <c r="C6410" s="2" t="str">
        <f>VLOOKUP(Sales_Data17[[#This Row],[Customer Name Index]],Customer_Data[#All],2,0)</f>
        <v>Apollo Ltd</v>
      </c>
      <c r="D6410">
        <v>11</v>
      </c>
      <c r="E6410" t="s">
        <v>3</v>
      </c>
      <c r="F6410" t="s">
        <v>8168</v>
      </c>
      <c r="G6410" t="s">
        <v>8026</v>
      </c>
      <c r="H6410" t="str">
        <f>VLOOKUP(Sales_Data17[[#This Row],[Delivery Region Index]],Regions_Table[#All],2,0)</f>
        <v>Queensland</v>
      </c>
      <c r="I6410" t="str">
        <f>VLOOKUP(Sales_Data17[[#This Row],[Delivery Region Index]],Regions_Table[#All],3,0)</f>
        <v>Gladstone</v>
      </c>
      <c r="J6410">
        <v>30</v>
      </c>
      <c r="K6410">
        <v>5</v>
      </c>
      <c r="L6410" t="str">
        <f>VLOOKUP(Sales_Data17[[#This Row],[Product Description Index]],Products_Data[#All],2,0)</f>
        <v>Hats</v>
      </c>
      <c r="M6410">
        <v>1</v>
      </c>
      <c r="N6410" s="9">
        <v>87.1</v>
      </c>
      <c r="O6410" s="9">
        <f>Sales_Data17[[#This Row],[Order Quantity]]*Sales_Data17[[#This Row],[Unit Price]]</f>
        <v>87.1</v>
      </c>
      <c r="P6410" s="9">
        <v>63.582999999999998</v>
      </c>
      <c r="Q6410" s="9">
        <f>Sales_Data17[[#This Row],[Line Total]]-(Sales_Data17[[#This Row],[Total Unit Cost]]*Sales_Data17[[#This Row],[Order Quantity]])</f>
        <v>23.516999999999996</v>
      </c>
      <c r="R6410" s="1" t="str">
        <f>TEXT(Sales_Data17[[#This Row],[OrderDate]],"MMM")</f>
        <v>Dec</v>
      </c>
      <c r="S6410" s="1" t="str">
        <f t="shared" si="100"/>
        <v>2015</v>
      </c>
    </row>
    <row r="6411" spans="1:19">
      <c r="A6411" t="s">
        <v>6434</v>
      </c>
      <c r="B6411" s="2">
        <v>42363</v>
      </c>
      <c r="C6411" s="2" t="str">
        <f>VLOOKUP(Sales_Data17[[#This Row],[Customer Name Index]],Customer_Data[#All],2,0)</f>
        <v>Pure Group</v>
      </c>
      <c r="D6411">
        <v>17</v>
      </c>
      <c r="E6411" t="s">
        <v>4</v>
      </c>
      <c r="F6411" t="s">
        <v>8168</v>
      </c>
      <c r="G6411" t="s">
        <v>8025</v>
      </c>
      <c r="H6411" t="str">
        <f>VLOOKUP(Sales_Data17[[#This Row],[Delivery Region Index]],Regions_Table[#All],2,0)</f>
        <v>Victoria</v>
      </c>
      <c r="I6411" t="str">
        <f>VLOOKUP(Sales_Data17[[#This Row],[Delivery Region Index]],Regions_Table[#All],3,0)</f>
        <v>Bendigo</v>
      </c>
      <c r="J6411">
        <v>50</v>
      </c>
      <c r="K6411">
        <v>7</v>
      </c>
      <c r="L6411" t="str">
        <f>VLOOKUP(Sales_Data17[[#This Row],[Product Description Index]],Products_Data[#All],2,0)</f>
        <v>Dress Shirts</v>
      </c>
      <c r="M6411">
        <v>8</v>
      </c>
      <c r="N6411" s="9">
        <v>26.055555555555557</v>
      </c>
      <c r="O6411" s="9">
        <f>Sales_Data17[[#This Row],[Order Quantity]]*Sales_Data17[[#This Row],[Unit Price]]</f>
        <v>208.44444444444446</v>
      </c>
      <c r="P6411" s="9">
        <v>17.457222222222224</v>
      </c>
      <c r="Q6411" s="9">
        <f>Sales_Data17[[#This Row],[Line Total]]-(Sales_Data17[[#This Row],[Total Unit Cost]]*Sales_Data17[[#This Row],[Order Quantity]])</f>
        <v>68.786666666666662</v>
      </c>
      <c r="R6411" s="1" t="str">
        <f>TEXT(Sales_Data17[[#This Row],[OrderDate]],"MMM")</f>
        <v>Dec</v>
      </c>
      <c r="S6411" s="1" t="str">
        <f t="shared" si="100"/>
        <v>2015</v>
      </c>
    </row>
    <row r="6412" spans="1:19">
      <c r="A6412" t="s">
        <v>6435</v>
      </c>
      <c r="B6412" s="2">
        <v>42364</v>
      </c>
      <c r="C6412" s="2" t="str">
        <f>VLOOKUP(Sales_Data17[[#This Row],[Customer Name Index]],Customer_Data[#All],2,0)</f>
        <v>Avon Corp</v>
      </c>
      <c r="D6412">
        <v>1</v>
      </c>
      <c r="E6412" t="s">
        <v>2</v>
      </c>
      <c r="F6412" t="s">
        <v>8168</v>
      </c>
      <c r="G6412" t="s">
        <v>8027</v>
      </c>
      <c r="H6412" t="str">
        <f>VLOOKUP(Sales_Data17[[#This Row],[Delivery Region Index]],Regions_Table[#All],2,0)</f>
        <v>New South Wales</v>
      </c>
      <c r="I6412" t="str">
        <f>VLOOKUP(Sales_Data17[[#This Row],[Delivery Region Index]],Regions_Table[#All],3,0)</f>
        <v>Sydney</v>
      </c>
      <c r="J6412">
        <v>1</v>
      </c>
      <c r="K6412">
        <v>1</v>
      </c>
      <c r="L6412" t="str">
        <f>VLOOKUP(Sales_Data17[[#This Row],[Product Description Index]],Products_Data[#All],2,0)</f>
        <v>Shirts</v>
      </c>
      <c r="M6412">
        <v>7</v>
      </c>
      <c r="N6412" s="9">
        <v>273.95555555555552</v>
      </c>
      <c r="O6412" s="9">
        <f>Sales_Data17[[#This Row],[Order Quantity]]*Sales_Data17[[#This Row],[Unit Price]]</f>
        <v>1917.6888888888886</v>
      </c>
      <c r="P6412" s="9">
        <v>208.20622222222221</v>
      </c>
      <c r="Q6412" s="9">
        <f>Sales_Data17[[#This Row],[Line Total]]-(Sales_Data17[[#This Row],[Total Unit Cost]]*Sales_Data17[[#This Row],[Order Quantity]])</f>
        <v>460.24533333333306</v>
      </c>
      <c r="R6412" s="1" t="str">
        <f>TEXT(Sales_Data17[[#This Row],[OrderDate]],"MMM")</f>
        <v>Dec</v>
      </c>
      <c r="S6412" s="1" t="str">
        <f t="shared" si="100"/>
        <v>2015</v>
      </c>
    </row>
    <row r="6413" spans="1:19">
      <c r="A6413" t="s">
        <v>6436</v>
      </c>
      <c r="B6413" s="2">
        <v>42364</v>
      </c>
      <c r="C6413" s="2" t="str">
        <f>VLOOKUP(Sales_Data17[[#This Row],[Customer Name Index]],Customer_Data[#All],2,0)</f>
        <v>New Ltd</v>
      </c>
      <c r="D6413">
        <v>7</v>
      </c>
      <c r="E6413" t="s">
        <v>2</v>
      </c>
      <c r="F6413" t="s">
        <v>8168</v>
      </c>
      <c r="G6413" t="s">
        <v>8027</v>
      </c>
      <c r="H6413" t="str">
        <f>VLOOKUP(Sales_Data17[[#This Row],[Delivery Region Index]],Regions_Table[#All],2,0)</f>
        <v>New South Wales</v>
      </c>
      <c r="I6413" t="str">
        <f>VLOOKUP(Sales_Data17[[#This Row],[Delivery Region Index]],Regions_Table[#All],3,0)</f>
        <v>Queanbeyan</v>
      </c>
      <c r="J6413">
        <v>20</v>
      </c>
      <c r="K6413">
        <v>3</v>
      </c>
      <c r="L6413" t="str">
        <f>VLOOKUP(Sales_Data17[[#This Row],[Product Description Index]],Products_Data[#All],2,0)</f>
        <v>Sunglasses</v>
      </c>
      <c r="M6413">
        <v>9</v>
      </c>
      <c r="N6413" s="9">
        <v>111.66666666666667</v>
      </c>
      <c r="O6413" s="9">
        <f>Sales_Data17[[#This Row],[Order Quantity]]*Sales_Data17[[#This Row],[Unit Price]]</f>
        <v>1005</v>
      </c>
      <c r="P6413" s="9">
        <v>67</v>
      </c>
      <c r="Q6413" s="9">
        <f>Sales_Data17[[#This Row],[Line Total]]-(Sales_Data17[[#This Row],[Total Unit Cost]]*Sales_Data17[[#This Row],[Order Quantity]])</f>
        <v>402</v>
      </c>
      <c r="R6413" s="1" t="str">
        <f>TEXT(Sales_Data17[[#This Row],[OrderDate]],"MMM")</f>
        <v>Dec</v>
      </c>
      <c r="S6413" s="1" t="str">
        <f t="shared" si="100"/>
        <v>2015</v>
      </c>
    </row>
    <row r="6414" spans="1:19">
      <c r="A6414" t="s">
        <v>6437</v>
      </c>
      <c r="B6414" s="2">
        <v>42365</v>
      </c>
      <c r="C6414" s="2" t="str">
        <f>VLOOKUP(Sales_Data17[[#This Row],[Customer Name Index]],Customer_Data[#All],2,0)</f>
        <v>Ole Group</v>
      </c>
      <c r="D6414">
        <v>13</v>
      </c>
      <c r="E6414" t="s">
        <v>2</v>
      </c>
      <c r="F6414" t="s">
        <v>8168</v>
      </c>
      <c r="G6414" t="s">
        <v>8026</v>
      </c>
      <c r="H6414" t="str">
        <f>VLOOKUP(Sales_Data17[[#This Row],[Delivery Region Index]],Regions_Table[#All],2,0)</f>
        <v>Queensland</v>
      </c>
      <c r="I6414" t="str">
        <f>VLOOKUP(Sales_Data17[[#This Row],[Delivery Region Index]],Regions_Table[#All],3,0)</f>
        <v>Mackay</v>
      </c>
      <c r="J6414">
        <v>36</v>
      </c>
      <c r="K6414">
        <v>5</v>
      </c>
      <c r="L6414" t="str">
        <f>VLOOKUP(Sales_Data17[[#This Row],[Product Description Index]],Products_Data[#All],2,0)</f>
        <v>Hats</v>
      </c>
      <c r="M6414">
        <v>5</v>
      </c>
      <c r="N6414" s="9">
        <v>119.11111111111111</v>
      </c>
      <c r="O6414" s="9">
        <f>Sales_Data17[[#This Row],[Order Quantity]]*Sales_Data17[[#This Row],[Unit Price]]</f>
        <v>595.55555555555554</v>
      </c>
      <c r="P6414" s="9">
        <v>79.804444444444442</v>
      </c>
      <c r="Q6414" s="9">
        <f>Sales_Data17[[#This Row],[Line Total]]-(Sales_Data17[[#This Row],[Total Unit Cost]]*Sales_Data17[[#This Row],[Order Quantity]])</f>
        <v>196.5333333333333</v>
      </c>
      <c r="R6414" s="1" t="str">
        <f>TEXT(Sales_Data17[[#This Row],[OrderDate]],"MMM")</f>
        <v>Dec</v>
      </c>
      <c r="S6414" s="1" t="str">
        <f t="shared" si="100"/>
        <v>2015</v>
      </c>
    </row>
    <row r="6415" spans="1:19">
      <c r="A6415" t="s">
        <v>6438</v>
      </c>
      <c r="B6415" s="2">
        <v>42365</v>
      </c>
      <c r="C6415" s="2" t="str">
        <f>VLOOKUP(Sales_Data17[[#This Row],[Customer Name Index]],Customer_Data[#All],2,0)</f>
        <v>Avon Corp</v>
      </c>
      <c r="D6415">
        <v>1</v>
      </c>
      <c r="E6415" t="s">
        <v>4</v>
      </c>
      <c r="F6415" t="s">
        <v>8168</v>
      </c>
      <c r="G6415" t="s">
        <v>8027</v>
      </c>
      <c r="H6415" t="str">
        <f>VLOOKUP(Sales_Data17[[#This Row],[Delivery Region Index]],Regions_Table[#All],2,0)</f>
        <v>New South Wales</v>
      </c>
      <c r="I6415" t="str">
        <f>VLOOKUP(Sales_Data17[[#This Row],[Delivery Region Index]],Regions_Table[#All],3,0)</f>
        <v>Sydney</v>
      </c>
      <c r="J6415">
        <v>1</v>
      </c>
      <c r="K6415">
        <v>1</v>
      </c>
      <c r="L6415" t="str">
        <f>VLOOKUP(Sales_Data17[[#This Row],[Product Description Index]],Products_Data[#All],2,0)</f>
        <v>Shirts</v>
      </c>
      <c r="M6415">
        <v>3</v>
      </c>
      <c r="N6415" s="9">
        <v>119.85555555555555</v>
      </c>
      <c r="O6415" s="9">
        <f>Sales_Data17[[#This Row],[Order Quantity]]*Sales_Data17[[#This Row],[Unit Price]]</f>
        <v>359.56666666666666</v>
      </c>
      <c r="P6415" s="9">
        <v>47.942222222222227</v>
      </c>
      <c r="Q6415" s="9">
        <f>Sales_Data17[[#This Row],[Line Total]]-(Sales_Data17[[#This Row],[Total Unit Cost]]*Sales_Data17[[#This Row],[Order Quantity]])</f>
        <v>215.73999999999998</v>
      </c>
      <c r="R6415" s="1" t="str">
        <f>TEXT(Sales_Data17[[#This Row],[OrderDate]],"MMM")</f>
        <v>Dec</v>
      </c>
      <c r="S6415" s="1" t="str">
        <f t="shared" si="100"/>
        <v>2015</v>
      </c>
    </row>
    <row r="6416" spans="1:19">
      <c r="A6416" t="s">
        <v>6439</v>
      </c>
      <c r="B6416" s="2">
        <v>42365</v>
      </c>
      <c r="C6416" s="2" t="str">
        <f>VLOOKUP(Sales_Data17[[#This Row],[Customer Name Index]],Customer_Data[#All],2,0)</f>
        <v>Medsep Group</v>
      </c>
      <c r="D6416">
        <v>8</v>
      </c>
      <c r="E6416" t="s">
        <v>4</v>
      </c>
      <c r="F6416" t="s">
        <v>8168</v>
      </c>
      <c r="G6416" t="s">
        <v>8027</v>
      </c>
      <c r="H6416" t="str">
        <f>VLOOKUP(Sales_Data17[[#This Row],[Delivery Region Index]],Regions_Table[#All],2,0)</f>
        <v>New South Wales</v>
      </c>
      <c r="I6416" t="str">
        <f>VLOOKUP(Sales_Data17[[#This Row],[Delivery Region Index]],Regions_Table[#All],3,0)</f>
        <v>Tweed Heads</v>
      </c>
      <c r="J6416">
        <v>22</v>
      </c>
      <c r="K6416">
        <v>3</v>
      </c>
      <c r="L6416" t="str">
        <f>VLOOKUP(Sales_Data17[[#This Row],[Product Description Index]],Products_Data[#All],2,0)</f>
        <v>Sunglasses</v>
      </c>
      <c r="M6416">
        <v>2</v>
      </c>
      <c r="N6416" s="9">
        <v>119.85555555555555</v>
      </c>
      <c r="O6416" s="9">
        <f>Sales_Data17[[#This Row],[Order Quantity]]*Sales_Data17[[#This Row],[Unit Price]]</f>
        <v>239.71111111111111</v>
      </c>
      <c r="P6416" s="9">
        <v>82.700333333333333</v>
      </c>
      <c r="Q6416" s="9">
        <f>Sales_Data17[[#This Row],[Line Total]]-(Sales_Data17[[#This Row],[Total Unit Cost]]*Sales_Data17[[#This Row],[Order Quantity]])</f>
        <v>74.310444444444443</v>
      </c>
      <c r="R6416" s="1" t="str">
        <f>TEXT(Sales_Data17[[#This Row],[OrderDate]],"MMM")</f>
        <v>Dec</v>
      </c>
      <c r="S6416" s="1" t="str">
        <f t="shared" si="100"/>
        <v>2015</v>
      </c>
    </row>
    <row r="6417" spans="1:19">
      <c r="A6417" t="s">
        <v>6440</v>
      </c>
      <c r="B6417" s="2">
        <v>42366</v>
      </c>
      <c r="C6417" s="2" t="str">
        <f>VLOOKUP(Sales_Data17[[#This Row],[Customer Name Index]],Customer_Data[#All],2,0)</f>
        <v>Avon Corp</v>
      </c>
      <c r="D6417">
        <v>1</v>
      </c>
      <c r="E6417" t="s">
        <v>2</v>
      </c>
      <c r="F6417" t="s">
        <v>8168</v>
      </c>
      <c r="G6417" t="s">
        <v>8027</v>
      </c>
      <c r="H6417" t="str">
        <f>VLOOKUP(Sales_Data17[[#This Row],[Delivery Region Index]],Regions_Table[#All],2,0)</f>
        <v>New South Wales</v>
      </c>
      <c r="I6417" t="str">
        <f>VLOOKUP(Sales_Data17[[#This Row],[Delivery Region Index]],Regions_Table[#All],3,0)</f>
        <v>Armidale</v>
      </c>
      <c r="J6417">
        <v>3</v>
      </c>
      <c r="K6417">
        <v>1</v>
      </c>
      <c r="L6417" t="str">
        <f>VLOOKUP(Sales_Data17[[#This Row],[Product Description Index]],Products_Data[#All],2,0)</f>
        <v>Shirts</v>
      </c>
      <c r="M6417">
        <v>2</v>
      </c>
      <c r="N6417" s="9">
        <v>217.37777777777779</v>
      </c>
      <c r="O6417" s="9">
        <f>Sales_Data17[[#This Row],[Order Quantity]]*Sales_Data17[[#This Row],[Unit Price]]</f>
        <v>434.75555555555559</v>
      </c>
      <c r="P6417" s="9">
        <v>160.85955555555557</v>
      </c>
      <c r="Q6417" s="9">
        <f>Sales_Data17[[#This Row],[Line Total]]-(Sales_Data17[[#This Row],[Total Unit Cost]]*Sales_Data17[[#This Row],[Order Quantity]])</f>
        <v>113.03644444444444</v>
      </c>
      <c r="R6417" s="1" t="str">
        <f>TEXT(Sales_Data17[[#This Row],[OrderDate]],"MMM")</f>
        <v>Dec</v>
      </c>
      <c r="S6417" s="1" t="str">
        <f t="shared" si="100"/>
        <v>2015</v>
      </c>
    </row>
    <row r="6418" spans="1:19">
      <c r="A6418" t="s">
        <v>6441</v>
      </c>
      <c r="B6418" s="2">
        <v>42366</v>
      </c>
      <c r="C6418" s="2" t="str">
        <f>VLOOKUP(Sales_Data17[[#This Row],[Customer Name Index]],Customer_Data[#All],2,0)</f>
        <v>Medsep Group</v>
      </c>
      <c r="D6418">
        <v>8</v>
      </c>
      <c r="E6418" t="s">
        <v>4</v>
      </c>
      <c r="F6418" t="s">
        <v>8168</v>
      </c>
      <c r="G6418" t="s">
        <v>8027</v>
      </c>
      <c r="H6418" t="str">
        <f>VLOOKUP(Sales_Data17[[#This Row],[Delivery Region Index]],Regions_Table[#All],2,0)</f>
        <v>New South Wales</v>
      </c>
      <c r="I6418" t="str">
        <f>VLOOKUP(Sales_Data17[[#This Row],[Delivery Region Index]],Regions_Table[#All],3,0)</f>
        <v>Wagga Wagga</v>
      </c>
      <c r="J6418">
        <v>23</v>
      </c>
      <c r="K6418">
        <v>4</v>
      </c>
      <c r="L6418" t="str">
        <f>VLOOKUP(Sales_Data17[[#This Row],[Product Description Index]],Products_Data[#All],2,0)</f>
        <v>Jeans</v>
      </c>
      <c r="M6418">
        <v>4</v>
      </c>
      <c r="N6418" s="9">
        <v>25.311111111111114</v>
      </c>
      <c r="O6418" s="9">
        <f>Sales_Data17[[#This Row],[Order Quantity]]*Sales_Data17[[#This Row],[Unit Price]]</f>
        <v>101.24444444444445</v>
      </c>
      <c r="P6418" s="9">
        <v>14.933555555555554</v>
      </c>
      <c r="Q6418" s="9">
        <f>Sales_Data17[[#This Row],[Line Total]]-(Sales_Data17[[#This Row],[Total Unit Cost]]*Sales_Data17[[#This Row],[Order Quantity]])</f>
        <v>41.510222222222239</v>
      </c>
      <c r="R6418" s="1" t="str">
        <f>TEXT(Sales_Data17[[#This Row],[OrderDate]],"MMM")</f>
        <v>Dec</v>
      </c>
      <c r="S6418" s="1" t="str">
        <f t="shared" si="100"/>
        <v>2015</v>
      </c>
    </row>
    <row r="6419" spans="1:19">
      <c r="A6419" t="s">
        <v>6442</v>
      </c>
      <c r="B6419" s="2">
        <v>42366</v>
      </c>
      <c r="C6419" s="2" t="str">
        <f>VLOOKUP(Sales_Data17[[#This Row],[Customer Name Index]],Customer_Data[#All],2,0)</f>
        <v>Procter Corp</v>
      </c>
      <c r="D6419">
        <v>5</v>
      </c>
      <c r="E6419" t="s">
        <v>4</v>
      </c>
      <c r="F6419" t="s">
        <v>8168</v>
      </c>
      <c r="G6419" t="s">
        <v>8027</v>
      </c>
      <c r="H6419" t="str">
        <f>VLOOKUP(Sales_Data17[[#This Row],[Delivery Region Index]],Regions_Table[#All],2,0)</f>
        <v>New South Wales</v>
      </c>
      <c r="I6419" t="str">
        <f>VLOOKUP(Sales_Data17[[#This Row],[Delivery Region Index]],Regions_Table[#All],3,0)</f>
        <v>Lake Macquarie</v>
      </c>
      <c r="J6419">
        <v>13</v>
      </c>
      <c r="K6419">
        <v>2</v>
      </c>
      <c r="L6419" t="str">
        <f>VLOOKUP(Sales_Data17[[#This Row],[Product Description Index]],Products_Data[#All],2,0)</f>
        <v>Pants</v>
      </c>
      <c r="M6419">
        <v>6</v>
      </c>
      <c r="N6419" s="9">
        <v>99.01111111111112</v>
      </c>
      <c r="O6419" s="9">
        <f>Sales_Data17[[#This Row],[Order Quantity]]*Sales_Data17[[#This Row],[Unit Price]]</f>
        <v>594.06666666666672</v>
      </c>
      <c r="P6419" s="9">
        <v>63.367111111111107</v>
      </c>
      <c r="Q6419" s="9">
        <f>Sales_Data17[[#This Row],[Line Total]]-(Sales_Data17[[#This Row],[Total Unit Cost]]*Sales_Data17[[#This Row],[Order Quantity]])</f>
        <v>213.86400000000009</v>
      </c>
      <c r="R6419" s="1" t="str">
        <f>TEXT(Sales_Data17[[#This Row],[OrderDate]],"MMM")</f>
        <v>Dec</v>
      </c>
      <c r="S6419" s="1" t="str">
        <f t="shared" si="100"/>
        <v>2015</v>
      </c>
    </row>
    <row r="6420" spans="1:19">
      <c r="A6420" t="s">
        <v>6443</v>
      </c>
      <c r="B6420" s="2">
        <v>42366</v>
      </c>
      <c r="C6420" s="2" t="str">
        <f>VLOOKUP(Sales_Data17[[#This Row],[Customer Name Index]],Customer_Data[#All],2,0)</f>
        <v>New Ltd</v>
      </c>
      <c r="D6420">
        <v>7</v>
      </c>
      <c r="E6420" t="s">
        <v>4</v>
      </c>
      <c r="F6420" t="s">
        <v>8168</v>
      </c>
      <c r="G6420" t="s">
        <v>8027</v>
      </c>
      <c r="H6420" t="str">
        <f>VLOOKUP(Sales_Data17[[#This Row],[Delivery Region Index]],Regions_Table[#All],2,0)</f>
        <v>New South Wales</v>
      </c>
      <c r="I6420" t="str">
        <f>VLOOKUP(Sales_Data17[[#This Row],[Delivery Region Index]],Regions_Table[#All],3,0)</f>
        <v>Queanbeyan</v>
      </c>
      <c r="J6420">
        <v>20</v>
      </c>
      <c r="K6420">
        <v>3</v>
      </c>
      <c r="L6420" t="str">
        <f>VLOOKUP(Sales_Data17[[#This Row],[Product Description Index]],Products_Data[#All],2,0)</f>
        <v>Sunglasses</v>
      </c>
      <c r="M6420">
        <v>2</v>
      </c>
      <c r="N6420" s="9">
        <v>114.64444444444445</v>
      </c>
      <c r="O6420" s="9">
        <f>Sales_Data17[[#This Row],[Order Quantity]]*Sales_Data17[[#This Row],[Unit Price]]</f>
        <v>229.28888888888889</v>
      </c>
      <c r="P6420" s="9">
        <v>60.76155555555556</v>
      </c>
      <c r="Q6420" s="9">
        <f>Sales_Data17[[#This Row],[Line Total]]-(Sales_Data17[[#This Row],[Total Unit Cost]]*Sales_Data17[[#This Row],[Order Quantity]])</f>
        <v>107.76577777777777</v>
      </c>
      <c r="R6420" s="1" t="str">
        <f>TEXT(Sales_Data17[[#This Row],[OrderDate]],"MMM")</f>
        <v>Dec</v>
      </c>
      <c r="S6420" s="1" t="str">
        <f t="shared" si="100"/>
        <v>2015</v>
      </c>
    </row>
    <row r="6421" spans="1:19">
      <c r="A6421" t="s">
        <v>6444</v>
      </c>
      <c r="B6421" s="2">
        <v>42367</v>
      </c>
      <c r="C6421" s="2" t="str">
        <f>VLOOKUP(Sales_Data17[[#This Row],[Customer Name Index]],Customer_Data[#All],2,0)</f>
        <v>Apollo Ltd</v>
      </c>
      <c r="D6421">
        <v>11</v>
      </c>
      <c r="E6421" t="s">
        <v>4</v>
      </c>
      <c r="F6421" t="s">
        <v>8168</v>
      </c>
      <c r="G6421" t="s">
        <v>8026</v>
      </c>
      <c r="H6421" t="str">
        <f>VLOOKUP(Sales_Data17[[#This Row],[Delivery Region Index]],Regions_Table[#All],2,0)</f>
        <v>Queensland</v>
      </c>
      <c r="I6421" t="str">
        <f>VLOOKUP(Sales_Data17[[#This Row],[Delivery Region Index]],Regions_Table[#All],3,0)</f>
        <v>Gold Coast</v>
      </c>
      <c r="J6421">
        <v>31</v>
      </c>
      <c r="K6421">
        <v>5</v>
      </c>
      <c r="L6421" t="str">
        <f>VLOOKUP(Sales_Data17[[#This Row],[Product Description Index]],Products_Data[#All],2,0)</f>
        <v>Hats</v>
      </c>
      <c r="M6421">
        <v>6</v>
      </c>
      <c r="N6421" s="9">
        <v>343.18888888888893</v>
      </c>
      <c r="O6421" s="9">
        <f>Sales_Data17[[#This Row],[Order Quantity]]*Sales_Data17[[#This Row],[Unit Price]]</f>
        <v>2059.1333333333337</v>
      </c>
      <c r="P6421" s="9">
        <v>216.209</v>
      </c>
      <c r="Q6421" s="9">
        <f>Sales_Data17[[#This Row],[Line Total]]-(Sales_Data17[[#This Row],[Total Unit Cost]]*Sales_Data17[[#This Row],[Order Quantity]])</f>
        <v>761.87933333333376</v>
      </c>
      <c r="R6421" s="1" t="str">
        <f>TEXT(Sales_Data17[[#This Row],[OrderDate]],"MMM")</f>
        <v>Dec</v>
      </c>
      <c r="S6421" s="1" t="str">
        <f t="shared" si="100"/>
        <v>2015</v>
      </c>
    </row>
    <row r="6422" spans="1:19">
      <c r="A6422" t="s">
        <v>6445</v>
      </c>
      <c r="B6422" s="2">
        <v>42367</v>
      </c>
      <c r="C6422" s="2" t="str">
        <f>VLOOKUP(Sales_Data17[[#This Row],[Customer Name Index]],Customer_Data[#All],2,0)</f>
        <v xml:space="preserve">WakeFern </v>
      </c>
      <c r="D6422">
        <v>2</v>
      </c>
      <c r="E6422" t="s">
        <v>4</v>
      </c>
      <c r="F6422" t="s">
        <v>8168</v>
      </c>
      <c r="G6422" t="s">
        <v>8027</v>
      </c>
      <c r="H6422" t="str">
        <f>VLOOKUP(Sales_Data17[[#This Row],[Delivery Region Index]],Regions_Table[#All],2,0)</f>
        <v>New South Wales</v>
      </c>
      <c r="I6422" t="str">
        <f>VLOOKUP(Sales_Data17[[#This Row],[Delivery Region Index]],Regions_Table[#All],3,0)</f>
        <v>Broken Hill</v>
      </c>
      <c r="J6422">
        <v>5</v>
      </c>
      <c r="K6422">
        <v>1</v>
      </c>
      <c r="L6422" t="str">
        <f>VLOOKUP(Sales_Data17[[#This Row],[Product Description Index]],Products_Data[#All],2,0)</f>
        <v>Shirts</v>
      </c>
      <c r="M6422">
        <v>6</v>
      </c>
      <c r="N6422" s="9">
        <v>119.11111111111111</v>
      </c>
      <c r="O6422" s="9">
        <f>Sales_Data17[[#This Row],[Order Quantity]]*Sales_Data17[[#This Row],[Unit Price]]</f>
        <v>714.66666666666674</v>
      </c>
      <c r="P6422" s="9">
        <v>59.555555555555557</v>
      </c>
      <c r="Q6422" s="9">
        <f>Sales_Data17[[#This Row],[Line Total]]-(Sales_Data17[[#This Row],[Total Unit Cost]]*Sales_Data17[[#This Row],[Order Quantity]])</f>
        <v>357.33333333333337</v>
      </c>
      <c r="R6422" s="1" t="str">
        <f>TEXT(Sales_Data17[[#This Row],[OrderDate]],"MMM")</f>
        <v>Dec</v>
      </c>
      <c r="S6422" s="1" t="str">
        <f t="shared" si="100"/>
        <v>2015</v>
      </c>
    </row>
    <row r="6423" spans="1:19">
      <c r="A6423" t="s">
        <v>6446</v>
      </c>
      <c r="B6423" s="2">
        <v>42367</v>
      </c>
      <c r="C6423" s="2" t="str">
        <f>VLOOKUP(Sales_Data17[[#This Row],[Customer Name Index]],Customer_Data[#All],2,0)</f>
        <v xml:space="preserve">WakeFern </v>
      </c>
      <c r="D6423">
        <v>2</v>
      </c>
      <c r="E6423" t="s">
        <v>4</v>
      </c>
      <c r="F6423" t="s">
        <v>8168</v>
      </c>
      <c r="G6423" t="s">
        <v>8027</v>
      </c>
      <c r="H6423" t="str">
        <f>VLOOKUP(Sales_Data17[[#This Row],[Delivery Region Index]],Regions_Table[#All],2,0)</f>
        <v>New South Wales</v>
      </c>
      <c r="I6423" t="str">
        <f>VLOOKUP(Sales_Data17[[#This Row],[Delivery Region Index]],Regions_Table[#All],3,0)</f>
        <v>Broken Hill</v>
      </c>
      <c r="J6423">
        <v>5</v>
      </c>
      <c r="K6423">
        <v>1</v>
      </c>
      <c r="L6423" t="str">
        <f>VLOOKUP(Sales_Data17[[#This Row],[Product Description Index]],Products_Data[#All],2,0)</f>
        <v>Shirts</v>
      </c>
      <c r="M6423">
        <v>1</v>
      </c>
      <c r="N6423" s="9">
        <v>432.52222222222224</v>
      </c>
      <c r="O6423" s="9">
        <f>Sales_Data17[[#This Row],[Order Quantity]]*Sales_Data17[[#This Row],[Unit Price]]</f>
        <v>432.52222222222224</v>
      </c>
      <c r="P6423" s="9">
        <v>207.61066666666667</v>
      </c>
      <c r="Q6423" s="9">
        <f>Sales_Data17[[#This Row],[Line Total]]-(Sales_Data17[[#This Row],[Total Unit Cost]]*Sales_Data17[[#This Row],[Order Quantity]])</f>
        <v>224.91155555555557</v>
      </c>
      <c r="R6423" s="1" t="str">
        <f>TEXT(Sales_Data17[[#This Row],[OrderDate]],"MMM")</f>
        <v>Dec</v>
      </c>
      <c r="S6423" s="1" t="str">
        <f t="shared" si="100"/>
        <v>2015</v>
      </c>
    </row>
    <row r="6424" spans="1:19">
      <c r="A6424" t="s">
        <v>6447</v>
      </c>
      <c r="B6424" s="2">
        <v>42367</v>
      </c>
      <c r="C6424" s="2" t="str">
        <f>VLOOKUP(Sales_Data17[[#This Row],[Customer Name Index]],Customer_Data[#All],2,0)</f>
        <v>PEDIFIX, Corp</v>
      </c>
      <c r="D6424">
        <v>6</v>
      </c>
      <c r="E6424" t="s">
        <v>3</v>
      </c>
      <c r="F6424" t="s">
        <v>8168</v>
      </c>
      <c r="G6424" t="s">
        <v>8027</v>
      </c>
      <c r="H6424" t="str">
        <f>VLOOKUP(Sales_Data17[[#This Row],[Delivery Region Index]],Regions_Table[#All],2,0)</f>
        <v>New South Wales</v>
      </c>
      <c r="I6424" t="str">
        <f>VLOOKUP(Sales_Data17[[#This Row],[Delivery Region Index]],Regions_Table[#All],3,0)</f>
        <v>Newcastle</v>
      </c>
      <c r="J6424">
        <v>16</v>
      </c>
      <c r="K6424">
        <v>3</v>
      </c>
      <c r="L6424" t="str">
        <f>VLOOKUP(Sales_Data17[[#This Row],[Product Description Index]],Products_Data[#All],2,0)</f>
        <v>Sunglasses</v>
      </c>
      <c r="M6424">
        <v>2</v>
      </c>
      <c r="N6424" s="9">
        <v>279.16666666666669</v>
      </c>
      <c r="O6424" s="9">
        <f>Sales_Data17[[#This Row],[Order Quantity]]*Sales_Data17[[#This Row],[Unit Price]]</f>
        <v>558.33333333333337</v>
      </c>
      <c r="P6424" s="9">
        <v>153.54166666666666</v>
      </c>
      <c r="Q6424" s="9">
        <f>Sales_Data17[[#This Row],[Line Total]]-(Sales_Data17[[#This Row],[Total Unit Cost]]*Sales_Data17[[#This Row],[Order Quantity]])</f>
        <v>251.25000000000006</v>
      </c>
      <c r="R6424" s="1" t="str">
        <f>TEXT(Sales_Data17[[#This Row],[OrderDate]],"MMM")</f>
        <v>Dec</v>
      </c>
      <c r="S6424" s="1" t="str">
        <f t="shared" si="100"/>
        <v>2015</v>
      </c>
    </row>
    <row r="6425" spans="1:19">
      <c r="A6425" t="s">
        <v>6448</v>
      </c>
      <c r="B6425" s="2">
        <v>42367</v>
      </c>
      <c r="C6425" s="2" t="str">
        <f>VLOOKUP(Sales_Data17[[#This Row],[Customer Name Index]],Customer_Data[#All],2,0)</f>
        <v>Apollo Ltd</v>
      </c>
      <c r="D6425">
        <v>11</v>
      </c>
      <c r="E6425" t="s">
        <v>4</v>
      </c>
      <c r="F6425" t="s">
        <v>8168</v>
      </c>
      <c r="G6425" t="s">
        <v>8026</v>
      </c>
      <c r="H6425" t="str">
        <f>VLOOKUP(Sales_Data17[[#This Row],[Delivery Region Index]],Regions_Table[#All],2,0)</f>
        <v>Queensland</v>
      </c>
      <c r="I6425" t="str">
        <f>VLOOKUP(Sales_Data17[[#This Row],[Delivery Region Index]],Regions_Table[#All],3,0)</f>
        <v>Gympie</v>
      </c>
      <c r="J6425">
        <v>32</v>
      </c>
      <c r="K6425">
        <v>5</v>
      </c>
      <c r="L6425" t="str">
        <f>VLOOKUP(Sales_Data17[[#This Row],[Product Description Index]],Products_Data[#All],2,0)</f>
        <v>Hats</v>
      </c>
      <c r="M6425">
        <v>2</v>
      </c>
      <c r="N6425" s="9">
        <v>119.11111111111111</v>
      </c>
      <c r="O6425" s="9">
        <f>Sales_Data17[[#This Row],[Order Quantity]]*Sales_Data17[[#This Row],[Unit Price]]</f>
        <v>238.22222222222223</v>
      </c>
      <c r="P6425" s="9">
        <v>77.422222222222231</v>
      </c>
      <c r="Q6425" s="9">
        <f>Sales_Data17[[#This Row],[Line Total]]-(Sales_Data17[[#This Row],[Total Unit Cost]]*Sales_Data17[[#This Row],[Order Quantity]])</f>
        <v>83.377777777777766</v>
      </c>
      <c r="R6425" s="1" t="str">
        <f>TEXT(Sales_Data17[[#This Row],[OrderDate]],"MMM")</f>
        <v>Dec</v>
      </c>
      <c r="S6425" s="1" t="str">
        <f t="shared" si="100"/>
        <v>2015</v>
      </c>
    </row>
    <row r="6426" spans="1:19">
      <c r="A6426" t="s">
        <v>6449</v>
      </c>
      <c r="B6426" s="2">
        <v>42367</v>
      </c>
      <c r="C6426" s="2" t="str">
        <f>VLOOKUP(Sales_Data17[[#This Row],[Customer Name Index]],Customer_Data[#All],2,0)</f>
        <v>Eminence Corp</v>
      </c>
      <c r="D6426">
        <v>18</v>
      </c>
      <c r="E6426" t="s">
        <v>4</v>
      </c>
      <c r="F6426" t="s">
        <v>8168</v>
      </c>
      <c r="G6426" t="s">
        <v>8025</v>
      </c>
      <c r="H6426" t="str">
        <f>VLOOKUP(Sales_Data17[[#This Row],[Delivery Region Index]],Regions_Table[#All],2,0)</f>
        <v>Victoria</v>
      </c>
      <c r="I6426" t="str">
        <f>VLOOKUP(Sales_Data17[[#This Row],[Delivery Region Index]],Regions_Table[#All],3,0)</f>
        <v>Latrobe City</v>
      </c>
      <c r="J6426">
        <v>52</v>
      </c>
      <c r="K6426">
        <v>8</v>
      </c>
      <c r="L6426" t="str">
        <f>VLOOKUP(Sales_Data17[[#This Row],[Product Description Index]],Products_Data[#All],2,0)</f>
        <v>Shoes</v>
      </c>
      <c r="M6426">
        <v>4</v>
      </c>
      <c r="N6426" s="9">
        <v>20.844444444444445</v>
      </c>
      <c r="O6426" s="9">
        <f>Sales_Data17[[#This Row],[Order Quantity]]*Sales_Data17[[#This Row],[Unit Price]]</f>
        <v>83.37777777777778</v>
      </c>
      <c r="P6426" s="9">
        <v>15.841777777777777</v>
      </c>
      <c r="Q6426" s="9">
        <f>Sales_Data17[[#This Row],[Line Total]]-(Sales_Data17[[#This Row],[Total Unit Cost]]*Sales_Data17[[#This Row],[Order Quantity]])</f>
        <v>20.010666666666673</v>
      </c>
      <c r="R6426" s="1" t="str">
        <f>TEXT(Sales_Data17[[#This Row],[OrderDate]],"MMM")</f>
        <v>Dec</v>
      </c>
      <c r="S6426" s="1" t="str">
        <f t="shared" si="100"/>
        <v>2015</v>
      </c>
    </row>
    <row r="6427" spans="1:19">
      <c r="A6427" t="s">
        <v>6450</v>
      </c>
      <c r="B6427" s="2">
        <v>42367</v>
      </c>
      <c r="C6427" s="2" t="str">
        <f>VLOOKUP(Sales_Data17[[#This Row],[Customer Name Index]],Customer_Data[#All],2,0)</f>
        <v>PEDIFIX, Corp</v>
      </c>
      <c r="D6427">
        <v>6</v>
      </c>
      <c r="E6427" t="s">
        <v>4</v>
      </c>
      <c r="F6427" t="s">
        <v>8168</v>
      </c>
      <c r="G6427" t="s">
        <v>8027</v>
      </c>
      <c r="H6427" t="str">
        <f>VLOOKUP(Sales_Data17[[#This Row],[Delivery Region Index]],Regions_Table[#All],2,0)</f>
        <v>New South Wales</v>
      </c>
      <c r="I6427" t="str">
        <f>VLOOKUP(Sales_Data17[[#This Row],[Delivery Region Index]],Regions_Table[#All],3,0)</f>
        <v>Maitland</v>
      </c>
      <c r="J6427">
        <v>15</v>
      </c>
      <c r="K6427">
        <v>3</v>
      </c>
      <c r="L6427" t="str">
        <f>VLOOKUP(Sales_Data17[[#This Row],[Product Description Index]],Products_Data[#All],2,0)</f>
        <v>Sunglasses</v>
      </c>
      <c r="M6427">
        <v>7</v>
      </c>
      <c r="N6427" s="9">
        <v>198.02222222222224</v>
      </c>
      <c r="O6427" s="9">
        <f>Sales_Data17[[#This Row],[Order Quantity]]*Sales_Data17[[#This Row],[Unit Price]]</f>
        <v>1386.1555555555556</v>
      </c>
      <c r="P6427" s="9">
        <v>142.57599999999999</v>
      </c>
      <c r="Q6427" s="9">
        <f>Sales_Data17[[#This Row],[Line Total]]-(Sales_Data17[[#This Row],[Total Unit Cost]]*Sales_Data17[[#This Row],[Order Quantity]])</f>
        <v>388.12355555555564</v>
      </c>
      <c r="R6427" s="1" t="str">
        <f>TEXT(Sales_Data17[[#This Row],[OrderDate]],"MMM")</f>
        <v>Dec</v>
      </c>
      <c r="S6427" s="1" t="str">
        <f t="shared" si="100"/>
        <v>2015</v>
      </c>
    </row>
    <row r="6428" spans="1:19">
      <c r="A6428" t="s">
        <v>6451</v>
      </c>
      <c r="B6428" s="2">
        <v>42367</v>
      </c>
      <c r="C6428" s="2" t="str">
        <f>VLOOKUP(Sales_Data17[[#This Row],[Customer Name Index]],Customer_Data[#All],2,0)</f>
        <v>Elorac, Corp</v>
      </c>
      <c r="D6428">
        <v>3</v>
      </c>
      <c r="E6428" t="s">
        <v>3</v>
      </c>
      <c r="F6428" t="s">
        <v>8168</v>
      </c>
      <c r="G6428" t="s">
        <v>8027</v>
      </c>
      <c r="H6428" t="str">
        <f>VLOOKUP(Sales_Data17[[#This Row],[Delivery Region Index]],Regions_Table[#All],2,0)</f>
        <v>New South Wales</v>
      </c>
      <c r="I6428" t="str">
        <f>VLOOKUP(Sales_Data17[[#This Row],[Delivery Region Index]],Regions_Table[#All],3,0)</f>
        <v>Gosford</v>
      </c>
      <c r="J6428">
        <v>9</v>
      </c>
      <c r="K6428">
        <v>2</v>
      </c>
      <c r="L6428" t="str">
        <f>VLOOKUP(Sales_Data17[[#This Row],[Product Description Index]],Products_Data[#All],2,0)</f>
        <v>Pants</v>
      </c>
      <c r="M6428">
        <v>8</v>
      </c>
      <c r="N6428" s="9">
        <v>102.73333333333333</v>
      </c>
      <c r="O6428" s="9">
        <f>Sales_Data17[[#This Row],[Order Quantity]]*Sales_Data17[[#This Row],[Unit Price]]</f>
        <v>821.86666666666667</v>
      </c>
      <c r="P6428" s="9">
        <v>60.612666666666669</v>
      </c>
      <c r="Q6428" s="9">
        <f>Sales_Data17[[#This Row],[Line Total]]-(Sales_Data17[[#This Row],[Total Unit Cost]]*Sales_Data17[[#This Row],[Order Quantity]])</f>
        <v>336.96533333333332</v>
      </c>
      <c r="R6428" s="1" t="str">
        <f>TEXT(Sales_Data17[[#This Row],[OrderDate]],"MMM")</f>
        <v>Dec</v>
      </c>
      <c r="S6428" s="1" t="str">
        <f t="shared" si="100"/>
        <v>2015</v>
      </c>
    </row>
    <row r="6429" spans="1:19">
      <c r="A6429" t="s">
        <v>6452</v>
      </c>
      <c r="B6429" s="2">
        <v>42368</v>
      </c>
      <c r="C6429" s="2" t="str">
        <f>VLOOKUP(Sales_Data17[[#This Row],[Customer Name Index]],Customer_Data[#All],2,0)</f>
        <v xml:space="preserve">Qualitest </v>
      </c>
      <c r="D6429">
        <v>19</v>
      </c>
      <c r="E6429" t="s">
        <v>3</v>
      </c>
      <c r="F6429" t="s">
        <v>8168</v>
      </c>
      <c r="G6429" t="s">
        <v>8028</v>
      </c>
      <c r="H6429" t="str">
        <f>VLOOKUP(Sales_Data17[[#This Row],[Delivery Region Index]],Regions_Table[#All],2,0)</f>
        <v>Victoria</v>
      </c>
      <c r="I6429" t="str">
        <f>VLOOKUP(Sales_Data17[[#This Row],[Delivery Region Index]],Regions_Table[#All],3,0)</f>
        <v>Shepparton</v>
      </c>
      <c r="J6429">
        <v>54</v>
      </c>
      <c r="K6429">
        <v>8</v>
      </c>
      <c r="L6429" t="str">
        <f>VLOOKUP(Sales_Data17[[#This Row],[Product Description Index]],Products_Data[#All],2,0)</f>
        <v>Shoes</v>
      </c>
      <c r="M6429">
        <v>8</v>
      </c>
      <c r="N6429" s="9">
        <v>442.94444444444446</v>
      </c>
      <c r="O6429" s="9">
        <f>Sales_Data17[[#This Row],[Order Quantity]]*Sales_Data17[[#This Row],[Unit Price]]</f>
        <v>3543.5555555555557</v>
      </c>
      <c r="P6429" s="9">
        <v>279.05500000000001</v>
      </c>
      <c r="Q6429" s="9">
        <f>Sales_Data17[[#This Row],[Line Total]]-(Sales_Data17[[#This Row],[Total Unit Cost]]*Sales_Data17[[#This Row],[Order Quantity]])</f>
        <v>1311.1155555555556</v>
      </c>
      <c r="R6429" s="1" t="str">
        <f>TEXT(Sales_Data17[[#This Row],[OrderDate]],"MMM")</f>
        <v>Dec</v>
      </c>
      <c r="S6429" s="1" t="str">
        <f t="shared" si="100"/>
        <v>2015</v>
      </c>
    </row>
    <row r="6430" spans="1:19">
      <c r="A6430" t="s">
        <v>6453</v>
      </c>
      <c r="B6430" s="2">
        <v>42368</v>
      </c>
      <c r="C6430" s="2" t="str">
        <f>VLOOKUP(Sales_Data17[[#This Row],[Customer Name Index]],Customer_Data[#All],2,0)</f>
        <v xml:space="preserve">Qualitest </v>
      </c>
      <c r="D6430">
        <v>19</v>
      </c>
      <c r="E6430" t="s">
        <v>2</v>
      </c>
      <c r="F6430" t="s">
        <v>8168</v>
      </c>
      <c r="G6430" t="s">
        <v>8028</v>
      </c>
      <c r="H6430" t="str">
        <f>VLOOKUP(Sales_Data17[[#This Row],[Delivery Region Index]],Regions_Table[#All],2,0)</f>
        <v>Victoria</v>
      </c>
      <c r="I6430" t="str">
        <f>VLOOKUP(Sales_Data17[[#This Row],[Delivery Region Index]],Regions_Table[#All],3,0)</f>
        <v>Swan Hill</v>
      </c>
      <c r="J6430">
        <v>55</v>
      </c>
      <c r="K6430">
        <v>8</v>
      </c>
      <c r="L6430" t="str">
        <f>VLOOKUP(Sales_Data17[[#This Row],[Product Description Index]],Products_Data[#All],2,0)</f>
        <v>Shoes</v>
      </c>
      <c r="M6430">
        <v>1</v>
      </c>
      <c r="N6430" s="9">
        <v>110.17777777777778</v>
      </c>
      <c r="O6430" s="9">
        <f>Sales_Data17[[#This Row],[Order Quantity]]*Sales_Data17[[#This Row],[Unit Price]]</f>
        <v>110.17777777777778</v>
      </c>
      <c r="P6430" s="9">
        <v>71.615555555555559</v>
      </c>
      <c r="Q6430" s="9">
        <f>Sales_Data17[[#This Row],[Line Total]]-(Sales_Data17[[#This Row],[Total Unit Cost]]*Sales_Data17[[#This Row],[Order Quantity]])</f>
        <v>38.562222222222218</v>
      </c>
      <c r="R6430" s="1" t="str">
        <f>TEXT(Sales_Data17[[#This Row],[OrderDate]],"MMM")</f>
        <v>Dec</v>
      </c>
      <c r="S6430" s="1" t="str">
        <f t="shared" si="100"/>
        <v>2015</v>
      </c>
    </row>
    <row r="6431" spans="1:19">
      <c r="A6431" t="s">
        <v>6454</v>
      </c>
      <c r="B6431" s="2">
        <v>42368</v>
      </c>
      <c r="C6431" s="2" t="str">
        <f>VLOOKUP(Sales_Data17[[#This Row],[Customer Name Index]],Customer_Data[#All],2,0)</f>
        <v>Rochester Ltd</v>
      </c>
      <c r="D6431">
        <v>15</v>
      </c>
      <c r="E6431" t="s">
        <v>3</v>
      </c>
      <c r="F6431" t="s">
        <v>8168</v>
      </c>
      <c r="G6431" t="s">
        <v>8025</v>
      </c>
      <c r="H6431" t="str">
        <f>VLOOKUP(Sales_Data17[[#This Row],[Delivery Region Index]],Regions_Table[#All],2,0)</f>
        <v>Queensland</v>
      </c>
      <c r="I6431" t="str">
        <f>VLOOKUP(Sales_Data17[[#This Row],[Delivery Region Index]],Regions_Table[#All],3,0)</f>
        <v>Rockhampton</v>
      </c>
      <c r="J6431">
        <v>41</v>
      </c>
      <c r="K6431">
        <v>6</v>
      </c>
      <c r="L6431" t="str">
        <f>VLOOKUP(Sales_Data17[[#This Row],[Product Description Index]],Products_Data[#All],2,0)</f>
        <v>Socks</v>
      </c>
      <c r="M6431">
        <v>7</v>
      </c>
      <c r="N6431" s="9">
        <v>249.38888888888889</v>
      </c>
      <c r="O6431" s="9">
        <f>Sales_Data17[[#This Row],[Order Quantity]]*Sales_Data17[[#This Row],[Unit Price]]</f>
        <v>1745.7222222222222</v>
      </c>
      <c r="P6431" s="9">
        <v>192.02944444444447</v>
      </c>
      <c r="Q6431" s="9">
        <f>Sales_Data17[[#This Row],[Line Total]]-(Sales_Data17[[#This Row],[Total Unit Cost]]*Sales_Data17[[#This Row],[Order Quantity]])</f>
        <v>401.51611111111083</v>
      </c>
      <c r="R6431" s="1" t="str">
        <f>TEXT(Sales_Data17[[#This Row],[OrderDate]],"MMM")</f>
        <v>Dec</v>
      </c>
      <c r="S6431" s="1" t="str">
        <f t="shared" si="100"/>
        <v>2015</v>
      </c>
    </row>
    <row r="6432" spans="1:19">
      <c r="A6432" t="s">
        <v>6455</v>
      </c>
      <c r="B6432" s="2">
        <v>42369</v>
      </c>
      <c r="C6432" s="2" t="str">
        <f>VLOOKUP(Sales_Data17[[#This Row],[Customer Name Index]],Customer_Data[#All],2,0)</f>
        <v>Procter Corp</v>
      </c>
      <c r="D6432">
        <v>5</v>
      </c>
      <c r="E6432" t="s">
        <v>4</v>
      </c>
      <c r="F6432" t="s">
        <v>8168</v>
      </c>
      <c r="G6432" t="s">
        <v>8027</v>
      </c>
      <c r="H6432" t="str">
        <f>VLOOKUP(Sales_Data17[[#This Row],[Delivery Region Index]],Regions_Table[#All],2,0)</f>
        <v>New South Wales</v>
      </c>
      <c r="I6432" t="str">
        <f>VLOOKUP(Sales_Data17[[#This Row],[Delivery Region Index]],Regions_Table[#All],3,0)</f>
        <v>Griffith</v>
      </c>
      <c r="J6432">
        <v>12</v>
      </c>
      <c r="K6432">
        <v>2</v>
      </c>
      <c r="L6432" t="str">
        <f>VLOOKUP(Sales_Data17[[#This Row],[Product Description Index]],Products_Data[#All],2,0)</f>
        <v>Pants</v>
      </c>
      <c r="M6432">
        <v>3</v>
      </c>
      <c r="N6432" s="9">
        <v>130.27777777777777</v>
      </c>
      <c r="O6432" s="9">
        <f>Sales_Data17[[#This Row],[Order Quantity]]*Sales_Data17[[#This Row],[Unit Price]]</f>
        <v>390.83333333333331</v>
      </c>
      <c r="P6432" s="9">
        <v>69.047222222222231</v>
      </c>
      <c r="Q6432" s="9">
        <f>Sales_Data17[[#This Row],[Line Total]]-(Sales_Data17[[#This Row],[Total Unit Cost]]*Sales_Data17[[#This Row],[Order Quantity]])</f>
        <v>183.69166666666661</v>
      </c>
      <c r="R6432" s="1" t="str">
        <f>TEXT(Sales_Data17[[#This Row],[OrderDate]],"MMM")</f>
        <v>Dec</v>
      </c>
      <c r="S6432" s="1" t="str">
        <f t="shared" si="100"/>
        <v>2015</v>
      </c>
    </row>
    <row r="6433" spans="1:19">
      <c r="A6433" t="s">
        <v>6456</v>
      </c>
      <c r="B6433" s="2">
        <v>42369</v>
      </c>
      <c r="C6433" s="2" t="str">
        <f>VLOOKUP(Sales_Data17[[#This Row],[Customer Name Index]],Customer_Data[#All],2,0)</f>
        <v>3LAB, Ltd</v>
      </c>
      <c r="D6433">
        <v>16</v>
      </c>
      <c r="E6433" t="s">
        <v>3</v>
      </c>
      <c r="F6433" t="s">
        <v>8168</v>
      </c>
      <c r="G6433" t="s">
        <v>8025</v>
      </c>
      <c r="H6433" t="str">
        <f>VLOOKUP(Sales_Data17[[#This Row],[Delivery Region Index]],Regions_Table[#All],2,0)</f>
        <v>South Australia</v>
      </c>
      <c r="I6433" t="str">
        <f>VLOOKUP(Sales_Data17[[#This Row],[Delivery Region Index]],Regions_Table[#All],3,0)</f>
        <v>Adelaide</v>
      </c>
      <c r="J6433">
        <v>46</v>
      </c>
      <c r="K6433">
        <v>7</v>
      </c>
      <c r="L6433" t="str">
        <f>VLOOKUP(Sales_Data17[[#This Row],[Product Description Index]],Products_Data[#All],2,0)</f>
        <v>Dress Shirts</v>
      </c>
      <c r="M6433">
        <v>4</v>
      </c>
      <c r="N6433" s="9">
        <v>198.02222222222224</v>
      </c>
      <c r="O6433" s="9">
        <f>Sales_Data17[[#This Row],[Order Quantity]]*Sales_Data17[[#This Row],[Unit Price]]</f>
        <v>792.08888888888896</v>
      </c>
      <c r="P6433" s="9">
        <v>144.55622222222223</v>
      </c>
      <c r="Q6433" s="9">
        <f>Sales_Data17[[#This Row],[Line Total]]-(Sales_Data17[[#This Row],[Total Unit Cost]]*Sales_Data17[[#This Row],[Order Quantity]])</f>
        <v>213.86400000000003</v>
      </c>
      <c r="R6433" s="1" t="str">
        <f>TEXT(Sales_Data17[[#This Row],[OrderDate]],"MMM")</f>
        <v>Dec</v>
      </c>
      <c r="S6433" s="1" t="str">
        <f t="shared" si="100"/>
        <v>2015</v>
      </c>
    </row>
    <row r="6434" spans="1:19">
      <c r="A6434" t="s">
        <v>6457</v>
      </c>
      <c r="B6434" s="2">
        <v>42369</v>
      </c>
      <c r="C6434" s="2" t="str">
        <f>VLOOKUP(Sales_Data17[[#This Row],[Customer Name Index]],Customer_Data[#All],2,0)</f>
        <v>21st Ltd</v>
      </c>
      <c r="D6434">
        <v>10</v>
      </c>
      <c r="E6434" t="s">
        <v>2</v>
      </c>
      <c r="F6434" t="s">
        <v>8168</v>
      </c>
      <c r="G6434" t="s">
        <v>8026</v>
      </c>
      <c r="H6434" t="str">
        <f>VLOOKUP(Sales_Data17[[#This Row],[Delivery Region Index]],Regions_Table[#All],2,0)</f>
        <v>Queensland</v>
      </c>
      <c r="I6434" t="str">
        <f>VLOOKUP(Sales_Data17[[#This Row],[Delivery Region Index]],Regions_Table[#All],3,0)</f>
        <v>Charters Towers</v>
      </c>
      <c r="J6434">
        <v>29</v>
      </c>
      <c r="K6434">
        <v>4</v>
      </c>
      <c r="L6434" t="str">
        <f>VLOOKUP(Sales_Data17[[#This Row],[Product Description Index]],Products_Data[#All],2,0)</f>
        <v>Jeans</v>
      </c>
      <c r="M6434">
        <v>3</v>
      </c>
      <c r="N6434" s="9">
        <v>708.71111111111122</v>
      </c>
      <c r="O6434" s="9">
        <f>Sales_Data17[[#This Row],[Order Quantity]]*Sales_Data17[[#This Row],[Unit Price]]</f>
        <v>2126.1333333333337</v>
      </c>
      <c r="P6434" s="9">
        <v>531.5333333333333</v>
      </c>
      <c r="Q6434" s="9">
        <f>Sales_Data17[[#This Row],[Line Total]]-(Sales_Data17[[#This Row],[Total Unit Cost]]*Sales_Data17[[#This Row],[Order Quantity]])</f>
        <v>531.53333333333376</v>
      </c>
      <c r="R6434" s="1" t="str">
        <f>TEXT(Sales_Data17[[#This Row],[OrderDate]],"MMM")</f>
        <v>Dec</v>
      </c>
      <c r="S6434" s="1" t="str">
        <f t="shared" si="100"/>
        <v>2015</v>
      </c>
    </row>
    <row r="6435" spans="1:19">
      <c r="A6435" t="s">
        <v>6458</v>
      </c>
      <c r="B6435" s="2">
        <v>42370</v>
      </c>
      <c r="C6435" s="2" t="str">
        <f>VLOOKUP(Sales_Data17[[#This Row],[Customer Name Index]],Customer_Data[#All],2,0)</f>
        <v>Avon Corp</v>
      </c>
      <c r="D6435">
        <v>1</v>
      </c>
      <c r="E6435" t="s">
        <v>2</v>
      </c>
      <c r="F6435" t="s">
        <v>8168</v>
      </c>
      <c r="G6435" t="s">
        <v>8027</v>
      </c>
      <c r="H6435" t="str">
        <f>VLOOKUP(Sales_Data17[[#This Row],[Delivery Region Index]],Regions_Table[#All],2,0)</f>
        <v>New South Wales</v>
      </c>
      <c r="I6435" t="str">
        <f>VLOOKUP(Sales_Data17[[#This Row],[Delivery Region Index]],Regions_Table[#All],3,0)</f>
        <v>Sydney</v>
      </c>
      <c r="J6435">
        <v>1</v>
      </c>
      <c r="K6435">
        <v>1</v>
      </c>
      <c r="L6435" t="str">
        <f>VLOOKUP(Sales_Data17[[#This Row],[Product Description Index]],Products_Data[#All],2,0)</f>
        <v>Shirts</v>
      </c>
      <c r="M6435">
        <v>3</v>
      </c>
      <c r="N6435" s="9">
        <v>572.47777777777776</v>
      </c>
      <c r="O6435" s="9">
        <f>Sales_Data17[[#This Row],[Order Quantity]]*Sales_Data17[[#This Row],[Unit Price]]</f>
        <v>1717.4333333333334</v>
      </c>
      <c r="P6435" s="9">
        <v>412.18399999999997</v>
      </c>
      <c r="Q6435" s="9">
        <f>Sales_Data17[[#This Row],[Line Total]]-(Sales_Data17[[#This Row],[Total Unit Cost]]*Sales_Data17[[#This Row],[Order Quantity]])</f>
        <v>480.88133333333349</v>
      </c>
      <c r="R6435" s="1" t="str">
        <f>TEXT(Sales_Data17[[#This Row],[OrderDate]],"MMM")</f>
        <v>Jan</v>
      </c>
      <c r="S6435" s="1" t="str">
        <f t="shared" si="100"/>
        <v>2016</v>
      </c>
    </row>
    <row r="6436" spans="1:19">
      <c r="A6436" t="s">
        <v>6459</v>
      </c>
      <c r="B6436" s="2">
        <v>42370</v>
      </c>
      <c r="C6436" s="2" t="str">
        <f>VLOOKUP(Sales_Data17[[#This Row],[Customer Name Index]],Customer_Data[#All],2,0)</f>
        <v>3LAB, Ltd</v>
      </c>
      <c r="D6436">
        <v>16</v>
      </c>
      <c r="E6436" t="s">
        <v>4</v>
      </c>
      <c r="F6436" t="s">
        <v>8168</v>
      </c>
      <c r="G6436" t="s">
        <v>8025</v>
      </c>
      <c r="H6436" t="str">
        <f>VLOOKUP(Sales_Data17[[#This Row],[Delivery Region Index]],Regions_Table[#All],2,0)</f>
        <v>Queensland</v>
      </c>
      <c r="I6436" t="str">
        <f>VLOOKUP(Sales_Data17[[#This Row],[Delivery Region Index]],Regions_Table[#All],3,0)</f>
        <v>Toowoomba</v>
      </c>
      <c r="J6436">
        <v>44</v>
      </c>
      <c r="K6436">
        <v>7</v>
      </c>
      <c r="L6436" t="str">
        <f>VLOOKUP(Sales_Data17[[#This Row],[Product Description Index]],Products_Data[#All],2,0)</f>
        <v>Dress Shirts</v>
      </c>
      <c r="M6436">
        <v>8</v>
      </c>
      <c r="N6436" s="9">
        <v>142.93333333333334</v>
      </c>
      <c r="O6436" s="9">
        <f>Sales_Data17[[#This Row],[Order Quantity]]*Sales_Data17[[#This Row],[Unit Price]]</f>
        <v>1143.4666666666667</v>
      </c>
      <c r="P6436" s="9">
        <v>57.173333333333339</v>
      </c>
      <c r="Q6436" s="9">
        <f>Sales_Data17[[#This Row],[Line Total]]-(Sales_Data17[[#This Row],[Total Unit Cost]]*Sales_Data17[[#This Row],[Order Quantity]])</f>
        <v>686.07999999999993</v>
      </c>
      <c r="R6436" s="1" t="str">
        <f>TEXT(Sales_Data17[[#This Row],[OrderDate]],"MMM")</f>
        <v>Jan</v>
      </c>
      <c r="S6436" s="1" t="str">
        <f t="shared" si="100"/>
        <v>2016</v>
      </c>
    </row>
    <row r="6437" spans="1:19">
      <c r="A6437" t="s">
        <v>6460</v>
      </c>
      <c r="B6437" s="2">
        <v>42370</v>
      </c>
      <c r="C6437" s="2" t="str">
        <f>VLOOKUP(Sales_Data17[[#This Row],[Customer Name Index]],Customer_Data[#All],2,0)</f>
        <v>Avon Corp</v>
      </c>
      <c r="D6437">
        <v>1</v>
      </c>
      <c r="E6437" t="s">
        <v>4</v>
      </c>
      <c r="F6437" t="s">
        <v>8168</v>
      </c>
      <c r="G6437" t="s">
        <v>8027</v>
      </c>
      <c r="H6437" t="str">
        <f>VLOOKUP(Sales_Data17[[#This Row],[Delivery Region Index]],Regions_Table[#All],2,0)</f>
        <v>New South Wales</v>
      </c>
      <c r="I6437" t="str">
        <f>VLOOKUP(Sales_Data17[[#This Row],[Delivery Region Index]],Regions_Table[#All],3,0)</f>
        <v>Albury</v>
      </c>
      <c r="J6437">
        <v>2</v>
      </c>
      <c r="K6437">
        <v>1</v>
      </c>
      <c r="L6437" t="str">
        <f>VLOOKUP(Sales_Data17[[#This Row],[Product Description Index]],Products_Data[#All],2,0)</f>
        <v>Shirts</v>
      </c>
      <c r="M6437">
        <v>3</v>
      </c>
      <c r="N6437" s="9">
        <v>120.60000000000001</v>
      </c>
      <c r="O6437" s="9">
        <f>Sales_Data17[[#This Row],[Order Quantity]]*Sales_Data17[[#This Row],[Unit Price]]</f>
        <v>361.8</v>
      </c>
      <c r="P6437" s="9">
        <v>73.566000000000003</v>
      </c>
      <c r="Q6437" s="9">
        <f>Sales_Data17[[#This Row],[Line Total]]-(Sales_Data17[[#This Row],[Total Unit Cost]]*Sales_Data17[[#This Row],[Order Quantity]])</f>
        <v>141.102</v>
      </c>
      <c r="R6437" s="1" t="str">
        <f>TEXT(Sales_Data17[[#This Row],[OrderDate]],"MMM")</f>
        <v>Jan</v>
      </c>
      <c r="S6437" s="1" t="str">
        <f t="shared" si="100"/>
        <v>2016</v>
      </c>
    </row>
    <row r="6438" spans="1:19">
      <c r="A6438" t="s">
        <v>6461</v>
      </c>
      <c r="B6438" s="2">
        <v>42370</v>
      </c>
      <c r="C6438" s="2" t="str">
        <f>VLOOKUP(Sales_Data17[[#This Row],[Customer Name Index]],Customer_Data[#All],2,0)</f>
        <v>New Ltd</v>
      </c>
      <c r="D6438">
        <v>7</v>
      </c>
      <c r="E6438" t="s">
        <v>2</v>
      </c>
      <c r="F6438" t="s">
        <v>8168</v>
      </c>
      <c r="G6438" t="s">
        <v>8027</v>
      </c>
      <c r="H6438" t="str">
        <f>VLOOKUP(Sales_Data17[[#This Row],[Delivery Region Index]],Regions_Table[#All],2,0)</f>
        <v>New South Wales</v>
      </c>
      <c r="I6438" t="str">
        <f>VLOOKUP(Sales_Data17[[#This Row],[Delivery Region Index]],Regions_Table[#All],3,0)</f>
        <v>Queanbeyan</v>
      </c>
      <c r="J6438">
        <v>20</v>
      </c>
      <c r="K6438">
        <v>3</v>
      </c>
      <c r="L6438" t="str">
        <f>VLOOKUP(Sales_Data17[[#This Row],[Product Description Index]],Products_Data[#All],2,0)</f>
        <v>Sunglasses</v>
      </c>
      <c r="M6438">
        <v>5</v>
      </c>
      <c r="N6438" s="9">
        <v>122.83333333333333</v>
      </c>
      <c r="O6438" s="9">
        <f>Sales_Data17[[#This Row],[Order Quantity]]*Sales_Data17[[#This Row],[Unit Price]]</f>
        <v>614.16666666666663</v>
      </c>
      <c r="P6438" s="9">
        <v>103.18</v>
      </c>
      <c r="Q6438" s="9">
        <f>Sales_Data17[[#This Row],[Line Total]]-(Sales_Data17[[#This Row],[Total Unit Cost]]*Sales_Data17[[#This Row],[Order Quantity]])</f>
        <v>98.266666666666538</v>
      </c>
      <c r="R6438" s="1" t="str">
        <f>TEXT(Sales_Data17[[#This Row],[OrderDate]],"MMM")</f>
        <v>Jan</v>
      </c>
      <c r="S6438" s="1" t="str">
        <f t="shared" si="100"/>
        <v>2016</v>
      </c>
    </row>
    <row r="6439" spans="1:19">
      <c r="A6439" t="s">
        <v>6462</v>
      </c>
      <c r="B6439" s="2">
        <v>42370</v>
      </c>
      <c r="C6439" s="2" t="str">
        <f>VLOOKUP(Sales_Data17[[#This Row],[Customer Name Index]],Customer_Data[#All],2,0)</f>
        <v>Avon Corp</v>
      </c>
      <c r="D6439">
        <v>1</v>
      </c>
      <c r="E6439" t="s">
        <v>4</v>
      </c>
      <c r="F6439" t="s">
        <v>8168</v>
      </c>
      <c r="G6439" t="s">
        <v>8027</v>
      </c>
      <c r="H6439" t="str">
        <f>VLOOKUP(Sales_Data17[[#This Row],[Delivery Region Index]],Regions_Table[#All],2,0)</f>
        <v>New South Wales</v>
      </c>
      <c r="I6439" t="str">
        <f>VLOOKUP(Sales_Data17[[#This Row],[Delivery Region Index]],Regions_Table[#All],3,0)</f>
        <v>Albury</v>
      </c>
      <c r="J6439">
        <v>2</v>
      </c>
      <c r="K6439">
        <v>1</v>
      </c>
      <c r="L6439" t="str">
        <f>VLOOKUP(Sales_Data17[[#This Row],[Product Description Index]],Products_Data[#All],2,0)</f>
        <v>Shirts</v>
      </c>
      <c r="M6439">
        <v>4</v>
      </c>
      <c r="N6439" s="9">
        <v>122.08888888888889</v>
      </c>
      <c r="O6439" s="9">
        <f>Sales_Data17[[#This Row],[Order Quantity]]*Sales_Data17[[#This Row],[Unit Price]]</f>
        <v>488.35555555555555</v>
      </c>
      <c r="P6439" s="9">
        <v>50.056444444444445</v>
      </c>
      <c r="Q6439" s="9">
        <f>Sales_Data17[[#This Row],[Line Total]]-(Sales_Data17[[#This Row],[Total Unit Cost]]*Sales_Data17[[#This Row],[Order Quantity]])</f>
        <v>288.1297777777778</v>
      </c>
      <c r="R6439" s="1" t="str">
        <f>TEXT(Sales_Data17[[#This Row],[OrderDate]],"MMM")</f>
        <v>Jan</v>
      </c>
      <c r="S6439" s="1" t="str">
        <f t="shared" si="100"/>
        <v>2016</v>
      </c>
    </row>
    <row r="6440" spans="1:19">
      <c r="A6440" t="s">
        <v>6463</v>
      </c>
      <c r="B6440" s="2">
        <v>42370</v>
      </c>
      <c r="C6440" s="2" t="str">
        <f>VLOOKUP(Sales_Data17[[#This Row],[Customer Name Index]],Customer_Data[#All],2,0)</f>
        <v>Procter Corp</v>
      </c>
      <c r="D6440">
        <v>5</v>
      </c>
      <c r="E6440" t="s">
        <v>4</v>
      </c>
      <c r="F6440" t="s">
        <v>8168</v>
      </c>
      <c r="G6440" t="s">
        <v>8027</v>
      </c>
      <c r="H6440" t="str">
        <f>VLOOKUP(Sales_Data17[[#This Row],[Delivery Region Index]],Regions_Table[#All],2,0)</f>
        <v>New South Wales</v>
      </c>
      <c r="I6440" t="str">
        <f>VLOOKUP(Sales_Data17[[#This Row],[Delivery Region Index]],Regions_Table[#All],3,0)</f>
        <v>Lismore</v>
      </c>
      <c r="J6440">
        <v>14</v>
      </c>
      <c r="K6440">
        <v>2</v>
      </c>
      <c r="L6440" t="str">
        <f>VLOOKUP(Sales_Data17[[#This Row],[Product Description Index]],Products_Data[#All],2,0)</f>
        <v>Pants</v>
      </c>
      <c r="M6440">
        <v>4</v>
      </c>
      <c r="N6440" s="9">
        <v>81.144444444444446</v>
      </c>
      <c r="O6440" s="9">
        <f>Sales_Data17[[#This Row],[Order Quantity]]*Sales_Data17[[#This Row],[Unit Price]]</f>
        <v>324.57777777777778</v>
      </c>
      <c r="P6440" s="9">
        <v>53.555333333333337</v>
      </c>
      <c r="Q6440" s="9">
        <f>Sales_Data17[[#This Row],[Line Total]]-(Sales_Data17[[#This Row],[Total Unit Cost]]*Sales_Data17[[#This Row],[Order Quantity]])</f>
        <v>110.35644444444443</v>
      </c>
      <c r="R6440" s="1" t="str">
        <f>TEXT(Sales_Data17[[#This Row],[OrderDate]],"MMM")</f>
        <v>Jan</v>
      </c>
      <c r="S6440" s="1" t="str">
        <f t="shared" si="100"/>
        <v>2016</v>
      </c>
    </row>
    <row r="6441" spans="1:19">
      <c r="A6441" t="s">
        <v>6464</v>
      </c>
      <c r="B6441" s="2">
        <v>42370</v>
      </c>
      <c r="C6441" s="2" t="str">
        <f>VLOOKUP(Sales_Data17[[#This Row],[Customer Name Index]],Customer_Data[#All],2,0)</f>
        <v>Elorac, Corp</v>
      </c>
      <c r="D6441">
        <v>3</v>
      </c>
      <c r="E6441" t="s">
        <v>4</v>
      </c>
      <c r="F6441" t="s">
        <v>8168</v>
      </c>
      <c r="G6441" t="s">
        <v>8027</v>
      </c>
      <c r="H6441" t="str">
        <f>VLOOKUP(Sales_Data17[[#This Row],[Delivery Region Index]],Regions_Table[#All],2,0)</f>
        <v>New South Wales</v>
      </c>
      <c r="I6441" t="str">
        <f>VLOOKUP(Sales_Data17[[#This Row],[Delivery Region Index]],Regions_Table[#All],3,0)</f>
        <v>Dubbo</v>
      </c>
      <c r="J6441">
        <v>8</v>
      </c>
      <c r="K6441">
        <v>2</v>
      </c>
      <c r="L6441" t="str">
        <f>VLOOKUP(Sales_Data17[[#This Row],[Product Description Index]],Products_Data[#All],2,0)</f>
        <v>Pants</v>
      </c>
      <c r="M6441">
        <v>2</v>
      </c>
      <c r="N6441" s="9">
        <v>117.62222222222223</v>
      </c>
      <c r="O6441" s="9">
        <f>Sales_Data17[[#This Row],[Order Quantity]]*Sales_Data17[[#This Row],[Unit Price]]</f>
        <v>235.24444444444447</v>
      </c>
      <c r="P6441" s="9">
        <v>69.397111111111116</v>
      </c>
      <c r="Q6441" s="9">
        <f>Sales_Data17[[#This Row],[Line Total]]-(Sales_Data17[[#This Row],[Total Unit Cost]]*Sales_Data17[[#This Row],[Order Quantity]])</f>
        <v>96.450222222222237</v>
      </c>
      <c r="R6441" s="1" t="str">
        <f>TEXT(Sales_Data17[[#This Row],[OrderDate]],"MMM")</f>
        <v>Jan</v>
      </c>
      <c r="S6441" s="1" t="str">
        <f t="shared" si="100"/>
        <v>2016</v>
      </c>
    </row>
    <row r="6442" spans="1:19">
      <c r="A6442" t="s">
        <v>6465</v>
      </c>
      <c r="B6442" s="2">
        <v>42371</v>
      </c>
      <c r="C6442" s="2" t="str">
        <f>VLOOKUP(Sales_Data17[[#This Row],[Customer Name Index]],Customer_Data[#All],2,0)</f>
        <v xml:space="preserve">Medline </v>
      </c>
      <c r="D6442">
        <v>12</v>
      </c>
      <c r="E6442" t="s">
        <v>4</v>
      </c>
      <c r="F6442" t="s">
        <v>8168</v>
      </c>
      <c r="G6442" t="s">
        <v>8026</v>
      </c>
      <c r="H6442" t="str">
        <f>VLOOKUP(Sales_Data17[[#This Row],[Delivery Region Index]],Regions_Table[#All],2,0)</f>
        <v>Queensland</v>
      </c>
      <c r="I6442" t="str">
        <f>VLOOKUP(Sales_Data17[[#This Row],[Delivery Region Index]],Regions_Table[#All],3,0)</f>
        <v>Hervey Bay</v>
      </c>
      <c r="J6442">
        <v>33</v>
      </c>
      <c r="K6442">
        <v>5</v>
      </c>
      <c r="L6442" t="str">
        <f>VLOOKUP(Sales_Data17[[#This Row],[Product Description Index]],Products_Data[#All],2,0)</f>
        <v>Hats</v>
      </c>
      <c r="M6442">
        <v>9</v>
      </c>
      <c r="N6442" s="9">
        <v>119.85555555555555</v>
      </c>
      <c r="O6442" s="9">
        <f>Sales_Data17[[#This Row],[Order Quantity]]*Sales_Data17[[#This Row],[Unit Price]]</f>
        <v>1078.7</v>
      </c>
      <c r="P6442" s="9">
        <v>73.111888888888899</v>
      </c>
      <c r="Q6442" s="9">
        <f>Sales_Data17[[#This Row],[Line Total]]-(Sales_Data17[[#This Row],[Total Unit Cost]]*Sales_Data17[[#This Row],[Order Quantity]])</f>
        <v>420.69299999999998</v>
      </c>
      <c r="R6442" s="1" t="str">
        <f>TEXT(Sales_Data17[[#This Row],[OrderDate]],"MMM")</f>
        <v>Jan</v>
      </c>
      <c r="S6442" s="1" t="str">
        <f t="shared" si="100"/>
        <v>2016</v>
      </c>
    </row>
    <row r="6443" spans="1:19">
      <c r="A6443" t="s">
        <v>6466</v>
      </c>
      <c r="B6443" s="2">
        <v>42371</v>
      </c>
      <c r="C6443" s="2" t="str">
        <f>VLOOKUP(Sales_Data17[[#This Row],[Customer Name Index]],Customer_Data[#All],2,0)</f>
        <v>Pure Group</v>
      </c>
      <c r="D6443">
        <v>17</v>
      </c>
      <c r="E6443" t="s">
        <v>4</v>
      </c>
      <c r="F6443" t="s">
        <v>8168</v>
      </c>
      <c r="G6443" t="s">
        <v>8025</v>
      </c>
      <c r="H6443" t="str">
        <f>VLOOKUP(Sales_Data17[[#This Row],[Delivery Region Index]],Regions_Table[#All],2,0)</f>
        <v>Victoria</v>
      </c>
      <c r="I6443" t="str">
        <f>VLOOKUP(Sales_Data17[[#This Row],[Delivery Region Index]],Regions_Table[#All],3,0)</f>
        <v>Ballarat</v>
      </c>
      <c r="J6443">
        <v>49</v>
      </c>
      <c r="K6443">
        <v>7</v>
      </c>
      <c r="L6443" t="str">
        <f>VLOOKUP(Sales_Data17[[#This Row],[Product Description Index]],Products_Data[#All],2,0)</f>
        <v>Dress Shirts</v>
      </c>
      <c r="M6443">
        <v>1</v>
      </c>
      <c r="N6443" s="9">
        <v>209.1888888888889</v>
      </c>
      <c r="O6443" s="9">
        <f>Sales_Data17[[#This Row],[Order Quantity]]*Sales_Data17[[#This Row],[Unit Price]]</f>
        <v>209.1888888888889</v>
      </c>
      <c r="P6443" s="9">
        <v>165.25922222222223</v>
      </c>
      <c r="Q6443" s="9">
        <f>Sales_Data17[[#This Row],[Line Total]]-(Sales_Data17[[#This Row],[Total Unit Cost]]*Sales_Data17[[#This Row],[Order Quantity]])</f>
        <v>43.929666666666662</v>
      </c>
      <c r="R6443" s="1" t="str">
        <f>TEXT(Sales_Data17[[#This Row],[OrderDate]],"MMM")</f>
        <v>Jan</v>
      </c>
      <c r="S6443" s="1" t="str">
        <f t="shared" si="100"/>
        <v>2016</v>
      </c>
    </row>
    <row r="6444" spans="1:19">
      <c r="A6444" t="s">
        <v>6467</v>
      </c>
      <c r="B6444" s="2">
        <v>42371</v>
      </c>
      <c r="C6444" s="2" t="str">
        <f>VLOOKUP(Sales_Data17[[#This Row],[Customer Name Index]],Customer_Data[#All],2,0)</f>
        <v xml:space="preserve">Medline </v>
      </c>
      <c r="D6444">
        <v>12</v>
      </c>
      <c r="E6444" t="s">
        <v>2</v>
      </c>
      <c r="F6444" t="s">
        <v>8168</v>
      </c>
      <c r="G6444" t="s">
        <v>8026</v>
      </c>
      <c r="H6444" t="str">
        <f>VLOOKUP(Sales_Data17[[#This Row],[Delivery Region Index]],Regions_Table[#All],2,0)</f>
        <v>Queensland</v>
      </c>
      <c r="I6444" t="str">
        <f>VLOOKUP(Sales_Data17[[#This Row],[Delivery Region Index]],Regions_Table[#All],3,0)</f>
        <v>Hervey Bay</v>
      </c>
      <c r="J6444">
        <v>33</v>
      </c>
      <c r="K6444">
        <v>5</v>
      </c>
      <c r="L6444" t="str">
        <f>VLOOKUP(Sales_Data17[[#This Row],[Product Description Index]],Products_Data[#All],2,0)</f>
        <v>Hats</v>
      </c>
      <c r="M6444">
        <v>3</v>
      </c>
      <c r="N6444" s="9">
        <v>84.12222222222222</v>
      </c>
      <c r="O6444" s="9">
        <f>Sales_Data17[[#This Row],[Order Quantity]]*Sales_Data17[[#This Row],[Unit Price]]</f>
        <v>252.36666666666667</v>
      </c>
      <c r="P6444" s="9">
        <v>55.520666666666671</v>
      </c>
      <c r="Q6444" s="9">
        <f>Sales_Data17[[#This Row],[Line Total]]-(Sales_Data17[[#This Row],[Total Unit Cost]]*Sales_Data17[[#This Row],[Order Quantity]])</f>
        <v>85.804666666666662</v>
      </c>
      <c r="R6444" s="1" t="str">
        <f>TEXT(Sales_Data17[[#This Row],[OrderDate]],"MMM")</f>
        <v>Jan</v>
      </c>
      <c r="S6444" s="1" t="str">
        <f t="shared" si="100"/>
        <v>2016</v>
      </c>
    </row>
    <row r="6445" spans="1:19">
      <c r="A6445" t="s">
        <v>6468</v>
      </c>
      <c r="B6445" s="2">
        <v>42371</v>
      </c>
      <c r="C6445" s="2" t="str">
        <f>VLOOKUP(Sales_Data17[[#This Row],[Customer Name Index]],Customer_Data[#All],2,0)</f>
        <v>Procter Corp</v>
      </c>
      <c r="D6445">
        <v>5</v>
      </c>
      <c r="E6445" t="s">
        <v>2</v>
      </c>
      <c r="F6445" t="s">
        <v>8168</v>
      </c>
      <c r="G6445" t="s">
        <v>8027</v>
      </c>
      <c r="H6445" t="str">
        <f>VLOOKUP(Sales_Data17[[#This Row],[Delivery Region Index]],Regions_Table[#All],2,0)</f>
        <v>New South Wales</v>
      </c>
      <c r="I6445" t="str">
        <f>VLOOKUP(Sales_Data17[[#This Row],[Delivery Region Index]],Regions_Table[#All],3,0)</f>
        <v>Lake Macquarie</v>
      </c>
      <c r="J6445">
        <v>13</v>
      </c>
      <c r="K6445">
        <v>2</v>
      </c>
      <c r="L6445" t="str">
        <f>VLOOKUP(Sales_Data17[[#This Row],[Product Description Index]],Products_Data[#All],2,0)</f>
        <v>Pants</v>
      </c>
      <c r="M6445">
        <v>5</v>
      </c>
      <c r="N6445" s="9">
        <v>573.22222222222217</v>
      </c>
      <c r="O6445" s="9">
        <f>Sales_Data17[[#This Row],[Order Quantity]]*Sales_Data17[[#This Row],[Unit Price]]</f>
        <v>2866.1111111111109</v>
      </c>
      <c r="P6445" s="9">
        <v>309.54000000000002</v>
      </c>
      <c r="Q6445" s="9">
        <f>Sales_Data17[[#This Row],[Line Total]]-(Sales_Data17[[#This Row],[Total Unit Cost]]*Sales_Data17[[#This Row],[Order Quantity]])</f>
        <v>1318.4111111111108</v>
      </c>
      <c r="R6445" s="1" t="str">
        <f>TEXT(Sales_Data17[[#This Row],[OrderDate]],"MMM")</f>
        <v>Jan</v>
      </c>
      <c r="S6445" s="1" t="str">
        <f t="shared" si="100"/>
        <v>2016</v>
      </c>
    </row>
    <row r="6446" spans="1:19">
      <c r="A6446" t="s">
        <v>6469</v>
      </c>
      <c r="B6446" s="2">
        <v>42371</v>
      </c>
      <c r="C6446" s="2" t="str">
        <f>VLOOKUP(Sales_Data17[[#This Row],[Customer Name Index]],Customer_Data[#All],2,0)</f>
        <v>21st Ltd</v>
      </c>
      <c r="D6446">
        <v>10</v>
      </c>
      <c r="E6446" t="s">
        <v>3</v>
      </c>
      <c r="F6446" t="s">
        <v>8168</v>
      </c>
      <c r="G6446" t="s">
        <v>8026</v>
      </c>
      <c r="H6446" t="str">
        <f>VLOOKUP(Sales_Data17[[#This Row],[Delivery Region Index]],Regions_Table[#All],2,0)</f>
        <v>Queensland</v>
      </c>
      <c r="I6446" t="str">
        <f>VLOOKUP(Sales_Data17[[#This Row],[Delivery Region Index]],Regions_Table[#All],3,0)</f>
        <v>Charters Towers</v>
      </c>
      <c r="J6446">
        <v>29</v>
      </c>
      <c r="K6446">
        <v>4</v>
      </c>
      <c r="L6446" t="str">
        <f>VLOOKUP(Sales_Data17[[#This Row],[Product Description Index]],Products_Data[#All],2,0)</f>
        <v>Jeans</v>
      </c>
      <c r="M6446">
        <v>9</v>
      </c>
      <c r="N6446" s="9">
        <v>437.73333333333335</v>
      </c>
      <c r="O6446" s="9">
        <f>Sales_Data17[[#This Row],[Order Quantity]]*Sales_Data17[[#This Row],[Unit Price]]</f>
        <v>3939.6000000000004</v>
      </c>
      <c r="P6446" s="9">
        <v>231.99866666666671</v>
      </c>
      <c r="Q6446" s="9">
        <f>Sales_Data17[[#This Row],[Line Total]]-(Sales_Data17[[#This Row],[Total Unit Cost]]*Sales_Data17[[#This Row],[Order Quantity]])</f>
        <v>1851.6120000000001</v>
      </c>
      <c r="R6446" s="1" t="str">
        <f>TEXT(Sales_Data17[[#This Row],[OrderDate]],"MMM")</f>
        <v>Jan</v>
      </c>
      <c r="S6446" s="1" t="str">
        <f t="shared" si="100"/>
        <v>2016</v>
      </c>
    </row>
    <row r="6447" spans="1:19">
      <c r="A6447" t="s">
        <v>6470</v>
      </c>
      <c r="B6447" s="2">
        <v>42371</v>
      </c>
      <c r="C6447" s="2" t="str">
        <f>VLOOKUP(Sales_Data17[[#This Row],[Customer Name Index]],Customer_Data[#All],2,0)</f>
        <v>3LAB, Ltd</v>
      </c>
      <c r="D6447">
        <v>16</v>
      </c>
      <c r="E6447" t="s">
        <v>4</v>
      </c>
      <c r="F6447" t="s">
        <v>8168</v>
      </c>
      <c r="G6447" t="s">
        <v>8025</v>
      </c>
      <c r="H6447" t="str">
        <f>VLOOKUP(Sales_Data17[[#This Row],[Delivery Region Index]],Regions_Table[#All],2,0)</f>
        <v>South Australia</v>
      </c>
      <c r="I6447" t="str">
        <f>VLOOKUP(Sales_Data17[[#This Row],[Delivery Region Index]],Regions_Table[#All],3,0)</f>
        <v>Adelaide</v>
      </c>
      <c r="J6447">
        <v>46</v>
      </c>
      <c r="K6447">
        <v>7</v>
      </c>
      <c r="L6447" t="str">
        <f>VLOOKUP(Sales_Data17[[#This Row],[Product Description Index]],Products_Data[#All],2,0)</f>
        <v>Dress Shirts</v>
      </c>
      <c r="M6447">
        <v>1</v>
      </c>
      <c r="N6447" s="9">
        <v>270.97777777777782</v>
      </c>
      <c r="O6447" s="9">
        <f>Sales_Data17[[#This Row],[Order Quantity]]*Sales_Data17[[#This Row],[Unit Price]]</f>
        <v>270.97777777777782</v>
      </c>
      <c r="P6447" s="9">
        <v>108.39111111111112</v>
      </c>
      <c r="Q6447" s="9">
        <f>Sales_Data17[[#This Row],[Line Total]]-(Sales_Data17[[#This Row],[Total Unit Cost]]*Sales_Data17[[#This Row],[Order Quantity]])</f>
        <v>162.5866666666667</v>
      </c>
      <c r="R6447" s="1" t="str">
        <f>TEXT(Sales_Data17[[#This Row],[OrderDate]],"MMM")</f>
        <v>Jan</v>
      </c>
      <c r="S6447" s="1" t="str">
        <f t="shared" si="100"/>
        <v>2016</v>
      </c>
    </row>
    <row r="6448" spans="1:19">
      <c r="A6448" t="s">
        <v>6471</v>
      </c>
      <c r="B6448" s="2">
        <v>42372</v>
      </c>
      <c r="C6448" s="2" t="str">
        <f>VLOOKUP(Sales_Data17[[#This Row],[Customer Name Index]],Customer_Data[#All],2,0)</f>
        <v xml:space="preserve">Linde </v>
      </c>
      <c r="D6448">
        <v>14</v>
      </c>
      <c r="E6448" t="s">
        <v>2</v>
      </c>
      <c r="F6448" t="s">
        <v>8168</v>
      </c>
      <c r="G6448" t="s">
        <v>8026</v>
      </c>
      <c r="H6448" t="str">
        <f>VLOOKUP(Sales_Data17[[#This Row],[Delivery Region Index]],Regions_Table[#All],2,0)</f>
        <v>Queensland</v>
      </c>
      <c r="I6448" t="str">
        <f>VLOOKUP(Sales_Data17[[#This Row],[Delivery Region Index]],Regions_Table[#All],3,0)</f>
        <v>Nambour</v>
      </c>
      <c r="J6448">
        <v>39</v>
      </c>
      <c r="K6448">
        <v>6</v>
      </c>
      <c r="L6448" t="str">
        <f>VLOOKUP(Sales_Data17[[#This Row],[Product Description Index]],Products_Data[#All],2,0)</f>
        <v>Socks</v>
      </c>
      <c r="M6448">
        <v>3</v>
      </c>
      <c r="N6448" s="9">
        <v>116.87777777777779</v>
      </c>
      <c r="O6448" s="9">
        <f>Sales_Data17[[#This Row],[Order Quantity]]*Sales_Data17[[#This Row],[Unit Price]]</f>
        <v>350.63333333333338</v>
      </c>
      <c r="P6448" s="9">
        <v>61.945222222222228</v>
      </c>
      <c r="Q6448" s="9">
        <f>Sales_Data17[[#This Row],[Line Total]]-(Sales_Data17[[#This Row],[Total Unit Cost]]*Sales_Data17[[#This Row],[Order Quantity]])</f>
        <v>164.79766666666671</v>
      </c>
      <c r="R6448" s="1" t="str">
        <f>TEXT(Sales_Data17[[#This Row],[OrderDate]],"MMM")</f>
        <v>Jan</v>
      </c>
      <c r="S6448" s="1" t="str">
        <f t="shared" si="100"/>
        <v>2016</v>
      </c>
    </row>
    <row r="6449" spans="1:19">
      <c r="A6449" t="s">
        <v>6472</v>
      </c>
      <c r="B6449" s="2">
        <v>42372</v>
      </c>
      <c r="C6449" s="2" t="str">
        <f>VLOOKUP(Sales_Data17[[#This Row],[Customer Name Index]],Customer_Data[#All],2,0)</f>
        <v>ETUDE Ltd</v>
      </c>
      <c r="D6449">
        <v>4</v>
      </c>
      <c r="E6449" t="s">
        <v>2</v>
      </c>
      <c r="F6449" t="s">
        <v>8168</v>
      </c>
      <c r="G6449" t="s">
        <v>8027</v>
      </c>
      <c r="H6449" t="str">
        <f>VLOOKUP(Sales_Data17[[#This Row],[Delivery Region Index]],Regions_Table[#All],2,0)</f>
        <v>New South Wales</v>
      </c>
      <c r="I6449" t="str">
        <f>VLOOKUP(Sales_Data17[[#This Row],[Delivery Region Index]],Regions_Table[#All],3,0)</f>
        <v>Griffith</v>
      </c>
      <c r="J6449">
        <v>12</v>
      </c>
      <c r="K6449">
        <v>2</v>
      </c>
      <c r="L6449" t="str">
        <f>VLOOKUP(Sales_Data17[[#This Row],[Product Description Index]],Products_Data[#All],2,0)</f>
        <v>Pants</v>
      </c>
      <c r="M6449">
        <v>5</v>
      </c>
      <c r="N6449" s="9">
        <v>20.100000000000001</v>
      </c>
      <c r="O6449" s="9">
        <f>Sales_Data17[[#This Row],[Order Quantity]]*Sales_Data17[[#This Row],[Unit Price]]</f>
        <v>100.5</v>
      </c>
      <c r="P6449" s="9">
        <v>16.481999999999999</v>
      </c>
      <c r="Q6449" s="9">
        <f>Sales_Data17[[#This Row],[Line Total]]-(Sales_Data17[[#This Row],[Total Unit Cost]]*Sales_Data17[[#This Row],[Order Quantity]])</f>
        <v>18.090000000000003</v>
      </c>
      <c r="R6449" s="1" t="str">
        <f>TEXT(Sales_Data17[[#This Row],[OrderDate]],"MMM")</f>
        <v>Jan</v>
      </c>
      <c r="S6449" s="1" t="str">
        <f t="shared" si="100"/>
        <v>2016</v>
      </c>
    </row>
    <row r="6450" spans="1:19">
      <c r="A6450" t="s">
        <v>6473</v>
      </c>
      <c r="B6450" s="2">
        <v>42372</v>
      </c>
      <c r="C6450" s="2" t="str">
        <f>VLOOKUP(Sales_Data17[[#This Row],[Customer Name Index]],Customer_Data[#All],2,0)</f>
        <v>Eminence Corp</v>
      </c>
      <c r="D6450">
        <v>18</v>
      </c>
      <c r="E6450" t="s">
        <v>4</v>
      </c>
      <c r="F6450" t="s">
        <v>8168</v>
      </c>
      <c r="G6450" t="s">
        <v>8025</v>
      </c>
      <c r="H6450" t="str">
        <f>VLOOKUP(Sales_Data17[[#This Row],[Delivery Region Index]],Regions_Table[#All],2,0)</f>
        <v>Victoria</v>
      </c>
      <c r="I6450" t="str">
        <f>VLOOKUP(Sales_Data17[[#This Row],[Delivery Region Index]],Regions_Table[#All],3,0)</f>
        <v>Geelong</v>
      </c>
      <c r="J6450">
        <v>51</v>
      </c>
      <c r="K6450">
        <v>8</v>
      </c>
      <c r="L6450" t="str">
        <f>VLOOKUP(Sales_Data17[[#This Row],[Product Description Index]],Products_Data[#All],2,0)</f>
        <v>Shoes</v>
      </c>
      <c r="M6450">
        <v>8</v>
      </c>
      <c r="N6450" s="9">
        <v>640.22222222222217</v>
      </c>
      <c r="O6450" s="9">
        <f>Sales_Data17[[#This Row],[Order Quantity]]*Sales_Data17[[#This Row],[Unit Price]]</f>
        <v>5121.7777777777774</v>
      </c>
      <c r="P6450" s="9">
        <v>390.5355555555555</v>
      </c>
      <c r="Q6450" s="9">
        <f>Sales_Data17[[#This Row],[Line Total]]-(Sales_Data17[[#This Row],[Total Unit Cost]]*Sales_Data17[[#This Row],[Order Quantity]])</f>
        <v>1997.4933333333333</v>
      </c>
      <c r="R6450" s="1" t="str">
        <f>TEXT(Sales_Data17[[#This Row],[OrderDate]],"MMM")</f>
        <v>Jan</v>
      </c>
      <c r="S6450" s="1" t="str">
        <f t="shared" si="100"/>
        <v>2016</v>
      </c>
    </row>
    <row r="6451" spans="1:19">
      <c r="A6451" t="s">
        <v>6474</v>
      </c>
      <c r="B6451" s="2">
        <v>42373</v>
      </c>
      <c r="C6451" s="2" t="str">
        <f>VLOOKUP(Sales_Data17[[#This Row],[Customer Name Index]],Customer_Data[#All],2,0)</f>
        <v>Pacific Ltd</v>
      </c>
      <c r="D6451">
        <v>20</v>
      </c>
      <c r="E6451" t="s">
        <v>4</v>
      </c>
      <c r="F6451" t="s">
        <v>8168</v>
      </c>
      <c r="G6451" t="s">
        <v>8028</v>
      </c>
      <c r="H6451" t="str">
        <f>VLOOKUP(Sales_Data17[[#This Row],[Delivery Region Index]],Regions_Table[#All],2,0)</f>
        <v>Victoria</v>
      </c>
      <c r="I6451" t="str">
        <f>VLOOKUP(Sales_Data17[[#This Row],[Delivery Region Index]],Regions_Table[#All],3,0)</f>
        <v>Warrnambool</v>
      </c>
      <c r="J6451">
        <v>57</v>
      </c>
      <c r="K6451">
        <v>8</v>
      </c>
      <c r="L6451" t="str">
        <f>VLOOKUP(Sales_Data17[[#This Row],[Product Description Index]],Products_Data[#All],2,0)</f>
        <v>Shoes</v>
      </c>
      <c r="M6451">
        <v>1</v>
      </c>
      <c r="N6451" s="9">
        <v>262.78888888888889</v>
      </c>
      <c r="O6451" s="9">
        <f>Sales_Data17[[#This Row],[Order Quantity]]*Sales_Data17[[#This Row],[Unit Price]]</f>
        <v>262.78888888888889</v>
      </c>
      <c r="P6451" s="9">
        <v>189.20799999999997</v>
      </c>
      <c r="Q6451" s="9">
        <f>Sales_Data17[[#This Row],[Line Total]]-(Sales_Data17[[#This Row],[Total Unit Cost]]*Sales_Data17[[#This Row],[Order Quantity]])</f>
        <v>73.580888888888921</v>
      </c>
      <c r="R6451" s="1" t="str">
        <f>TEXT(Sales_Data17[[#This Row],[OrderDate]],"MMM")</f>
        <v>Jan</v>
      </c>
      <c r="S6451" s="1" t="str">
        <f t="shared" si="100"/>
        <v>2016</v>
      </c>
    </row>
    <row r="6452" spans="1:19">
      <c r="A6452" t="s">
        <v>6475</v>
      </c>
      <c r="B6452" s="2">
        <v>42373</v>
      </c>
      <c r="C6452" s="2" t="str">
        <f>VLOOKUP(Sales_Data17[[#This Row],[Customer Name Index]],Customer_Data[#All],2,0)</f>
        <v xml:space="preserve">Ei </v>
      </c>
      <c r="D6452">
        <v>9</v>
      </c>
      <c r="E6452" t="s">
        <v>3</v>
      </c>
      <c r="F6452" t="s">
        <v>8168</v>
      </c>
      <c r="G6452" t="s">
        <v>8027</v>
      </c>
      <c r="H6452" t="str">
        <f>VLOOKUP(Sales_Data17[[#This Row],[Delivery Region Index]],Regions_Table[#All],2,0)</f>
        <v>New South Wales</v>
      </c>
      <c r="I6452" t="str">
        <f>VLOOKUP(Sales_Data17[[#This Row],[Delivery Region Index]],Regions_Table[#All],3,0)</f>
        <v>Wollongong</v>
      </c>
      <c r="J6452">
        <v>24</v>
      </c>
      <c r="K6452">
        <v>4</v>
      </c>
      <c r="L6452" t="str">
        <f>VLOOKUP(Sales_Data17[[#This Row],[Product Description Index]],Products_Data[#All],2,0)</f>
        <v>Jeans</v>
      </c>
      <c r="M6452">
        <v>4</v>
      </c>
      <c r="N6452" s="9">
        <v>122.83333333333333</v>
      </c>
      <c r="O6452" s="9">
        <f>Sales_Data17[[#This Row],[Order Quantity]]*Sales_Data17[[#This Row],[Unit Price]]</f>
        <v>491.33333333333331</v>
      </c>
      <c r="P6452" s="9">
        <v>98.26666666666668</v>
      </c>
      <c r="Q6452" s="9">
        <f>Sales_Data17[[#This Row],[Line Total]]-(Sales_Data17[[#This Row],[Total Unit Cost]]*Sales_Data17[[#This Row],[Order Quantity]])</f>
        <v>98.266666666666595</v>
      </c>
      <c r="R6452" s="1" t="str">
        <f>TEXT(Sales_Data17[[#This Row],[OrderDate]],"MMM")</f>
        <v>Jan</v>
      </c>
      <c r="S6452" s="1" t="str">
        <f t="shared" si="100"/>
        <v>2016</v>
      </c>
    </row>
    <row r="6453" spans="1:19">
      <c r="A6453" t="s">
        <v>6476</v>
      </c>
      <c r="B6453" s="2">
        <v>42373</v>
      </c>
      <c r="C6453" s="2" t="str">
        <f>VLOOKUP(Sales_Data17[[#This Row],[Customer Name Index]],Customer_Data[#All],2,0)</f>
        <v>Medsep Group</v>
      </c>
      <c r="D6453">
        <v>8</v>
      </c>
      <c r="E6453" t="s">
        <v>4</v>
      </c>
      <c r="F6453" t="s">
        <v>8168</v>
      </c>
      <c r="G6453" t="s">
        <v>8027</v>
      </c>
      <c r="H6453" t="str">
        <f>VLOOKUP(Sales_Data17[[#This Row],[Delivery Region Index]],Regions_Table[#All],2,0)</f>
        <v>New South Wales</v>
      </c>
      <c r="I6453" t="str">
        <f>VLOOKUP(Sales_Data17[[#This Row],[Delivery Region Index]],Regions_Table[#All],3,0)</f>
        <v>Tweed Heads</v>
      </c>
      <c r="J6453">
        <v>22</v>
      </c>
      <c r="K6453">
        <v>4</v>
      </c>
      <c r="L6453" t="str">
        <f>VLOOKUP(Sales_Data17[[#This Row],[Product Description Index]],Products_Data[#All],2,0)</f>
        <v>Jeans</v>
      </c>
      <c r="M6453">
        <v>3</v>
      </c>
      <c r="N6453" s="9">
        <v>680.42222222222222</v>
      </c>
      <c r="O6453" s="9">
        <f>Sales_Data17[[#This Row],[Order Quantity]]*Sales_Data17[[#This Row],[Unit Price]]</f>
        <v>2041.2666666666667</v>
      </c>
      <c r="P6453" s="9">
        <v>367.42800000000005</v>
      </c>
      <c r="Q6453" s="9">
        <f>Sales_Data17[[#This Row],[Line Total]]-(Sales_Data17[[#This Row],[Total Unit Cost]]*Sales_Data17[[#This Row],[Order Quantity]])</f>
        <v>938.98266666666655</v>
      </c>
      <c r="R6453" s="1" t="str">
        <f>TEXT(Sales_Data17[[#This Row],[OrderDate]],"MMM")</f>
        <v>Jan</v>
      </c>
      <c r="S6453" s="1" t="str">
        <f t="shared" si="100"/>
        <v>2016</v>
      </c>
    </row>
    <row r="6454" spans="1:19">
      <c r="A6454" t="s">
        <v>6477</v>
      </c>
      <c r="B6454" s="2">
        <v>42373</v>
      </c>
      <c r="C6454" s="2" t="str">
        <f>VLOOKUP(Sales_Data17[[#This Row],[Customer Name Index]],Customer_Data[#All],2,0)</f>
        <v>New Ltd</v>
      </c>
      <c r="D6454">
        <v>7</v>
      </c>
      <c r="E6454" t="s">
        <v>2</v>
      </c>
      <c r="F6454" t="s">
        <v>8168</v>
      </c>
      <c r="G6454" t="s">
        <v>8027</v>
      </c>
      <c r="H6454" t="str">
        <f>VLOOKUP(Sales_Data17[[#This Row],[Delivery Region Index]],Regions_Table[#All],2,0)</f>
        <v>New South Wales</v>
      </c>
      <c r="I6454" t="str">
        <f>VLOOKUP(Sales_Data17[[#This Row],[Delivery Region Index]],Regions_Table[#All],3,0)</f>
        <v>Queanbeyan</v>
      </c>
      <c r="J6454">
        <v>20</v>
      </c>
      <c r="K6454">
        <v>3</v>
      </c>
      <c r="L6454" t="str">
        <f>VLOOKUP(Sales_Data17[[#This Row],[Product Description Index]],Products_Data[#All],2,0)</f>
        <v>Sunglasses</v>
      </c>
      <c r="M6454">
        <v>8</v>
      </c>
      <c r="N6454" s="9">
        <v>110.92222222222223</v>
      </c>
      <c r="O6454" s="9">
        <f>Sales_Data17[[#This Row],[Order Quantity]]*Sales_Data17[[#This Row],[Unit Price]]</f>
        <v>887.37777777777785</v>
      </c>
      <c r="P6454" s="9">
        <v>52.13344444444445</v>
      </c>
      <c r="Q6454" s="9">
        <f>Sales_Data17[[#This Row],[Line Total]]-(Sales_Data17[[#This Row],[Total Unit Cost]]*Sales_Data17[[#This Row],[Order Quantity]])</f>
        <v>470.31022222222225</v>
      </c>
      <c r="R6454" s="1" t="str">
        <f>TEXT(Sales_Data17[[#This Row],[OrderDate]],"MMM")</f>
        <v>Jan</v>
      </c>
      <c r="S6454" s="1" t="str">
        <f t="shared" si="100"/>
        <v>2016</v>
      </c>
    </row>
    <row r="6455" spans="1:19">
      <c r="A6455" t="s">
        <v>6478</v>
      </c>
      <c r="B6455" s="2">
        <v>42373</v>
      </c>
      <c r="C6455" s="2" t="str">
        <f>VLOOKUP(Sales_Data17[[#This Row],[Customer Name Index]],Customer_Data[#All],2,0)</f>
        <v>Pure Group</v>
      </c>
      <c r="D6455">
        <v>17</v>
      </c>
      <c r="E6455" t="s">
        <v>4</v>
      </c>
      <c r="F6455" t="s">
        <v>8168</v>
      </c>
      <c r="G6455" t="s">
        <v>8025</v>
      </c>
      <c r="H6455" t="str">
        <f>VLOOKUP(Sales_Data17[[#This Row],[Delivery Region Index]],Regions_Table[#All],2,0)</f>
        <v>Victoria</v>
      </c>
      <c r="I6455" t="str">
        <f>VLOOKUP(Sales_Data17[[#This Row],[Delivery Region Index]],Regions_Table[#All],3,0)</f>
        <v>Melbourne</v>
      </c>
      <c r="J6455">
        <v>47</v>
      </c>
      <c r="K6455">
        <v>7</v>
      </c>
      <c r="L6455" t="str">
        <f>VLOOKUP(Sales_Data17[[#This Row],[Product Description Index]],Products_Data[#All],2,0)</f>
        <v>Dress Shirts</v>
      </c>
      <c r="M6455">
        <v>6</v>
      </c>
      <c r="N6455" s="9">
        <v>247.15555555555557</v>
      </c>
      <c r="O6455" s="9">
        <f>Sales_Data17[[#This Row],[Order Quantity]]*Sales_Data17[[#This Row],[Unit Price]]</f>
        <v>1482.9333333333334</v>
      </c>
      <c r="P6455" s="9">
        <v>140.87866666666665</v>
      </c>
      <c r="Q6455" s="9">
        <f>Sales_Data17[[#This Row],[Line Total]]-(Sales_Data17[[#This Row],[Total Unit Cost]]*Sales_Data17[[#This Row],[Order Quantity]])</f>
        <v>637.66133333333346</v>
      </c>
      <c r="R6455" s="1" t="str">
        <f>TEXT(Sales_Data17[[#This Row],[OrderDate]],"MMM")</f>
        <v>Jan</v>
      </c>
      <c r="S6455" s="1" t="str">
        <f t="shared" si="100"/>
        <v>2016</v>
      </c>
    </row>
    <row r="6456" spans="1:19">
      <c r="A6456" t="s">
        <v>6479</v>
      </c>
      <c r="B6456" s="2">
        <v>42373</v>
      </c>
      <c r="C6456" s="2" t="str">
        <f>VLOOKUP(Sales_Data17[[#This Row],[Customer Name Index]],Customer_Data[#All],2,0)</f>
        <v xml:space="preserve">Medline </v>
      </c>
      <c r="D6456">
        <v>12</v>
      </c>
      <c r="E6456" t="s">
        <v>2</v>
      </c>
      <c r="F6456" t="s">
        <v>8168</v>
      </c>
      <c r="G6456" t="s">
        <v>8026</v>
      </c>
      <c r="H6456" t="str">
        <f>VLOOKUP(Sales_Data17[[#This Row],[Delivery Region Index]],Regions_Table[#All],2,0)</f>
        <v>Queensland</v>
      </c>
      <c r="I6456" t="str">
        <f>VLOOKUP(Sales_Data17[[#This Row],[Delivery Region Index]],Regions_Table[#All],3,0)</f>
        <v>Hervey Bay</v>
      </c>
      <c r="J6456">
        <v>33</v>
      </c>
      <c r="K6456">
        <v>5</v>
      </c>
      <c r="L6456" t="str">
        <f>VLOOKUP(Sales_Data17[[#This Row],[Product Description Index]],Products_Data[#All],2,0)</f>
        <v>Hats</v>
      </c>
      <c r="M6456">
        <v>7</v>
      </c>
      <c r="N6456" s="9">
        <v>437.73333333333335</v>
      </c>
      <c r="O6456" s="9">
        <f>Sales_Data17[[#This Row],[Order Quantity]]*Sales_Data17[[#This Row],[Unit Price]]</f>
        <v>3064.1333333333332</v>
      </c>
      <c r="P6456" s="9">
        <v>363.31866666666667</v>
      </c>
      <c r="Q6456" s="9">
        <f>Sales_Data17[[#This Row],[Line Total]]-(Sales_Data17[[#This Row],[Total Unit Cost]]*Sales_Data17[[#This Row],[Order Quantity]])</f>
        <v>520.90266666666639</v>
      </c>
      <c r="R6456" s="1" t="str">
        <f>TEXT(Sales_Data17[[#This Row],[OrderDate]],"MMM")</f>
        <v>Jan</v>
      </c>
      <c r="S6456" s="1" t="str">
        <f t="shared" si="100"/>
        <v>2016</v>
      </c>
    </row>
    <row r="6457" spans="1:19">
      <c r="A6457" t="s">
        <v>6480</v>
      </c>
      <c r="B6457" s="2">
        <v>42374</v>
      </c>
      <c r="C6457" s="2" t="str">
        <f>VLOOKUP(Sales_Data17[[#This Row],[Customer Name Index]],Customer_Data[#All],2,0)</f>
        <v>Procter Corp</v>
      </c>
      <c r="D6457">
        <v>5</v>
      </c>
      <c r="E6457" t="s">
        <v>3</v>
      </c>
      <c r="F6457" t="s">
        <v>8168</v>
      </c>
      <c r="G6457" t="s">
        <v>8027</v>
      </c>
      <c r="H6457" t="str">
        <f>VLOOKUP(Sales_Data17[[#This Row],[Delivery Region Index]],Regions_Table[#All],2,0)</f>
        <v>New South Wales</v>
      </c>
      <c r="I6457" t="str">
        <f>VLOOKUP(Sales_Data17[[#This Row],[Delivery Region Index]],Regions_Table[#All],3,0)</f>
        <v>Lake Macquarie</v>
      </c>
      <c r="J6457">
        <v>13</v>
      </c>
      <c r="K6457">
        <v>2</v>
      </c>
      <c r="L6457" t="str">
        <f>VLOOKUP(Sales_Data17[[#This Row],[Product Description Index]],Products_Data[#All],2,0)</f>
        <v>Pants</v>
      </c>
      <c r="M6457">
        <v>5</v>
      </c>
      <c r="N6457" s="9">
        <v>96.777777777777771</v>
      </c>
      <c r="O6457" s="9">
        <f>Sales_Data17[[#This Row],[Order Quantity]]*Sales_Data17[[#This Row],[Unit Price]]</f>
        <v>483.88888888888886</v>
      </c>
      <c r="P6457" s="9">
        <v>46.453333333333333</v>
      </c>
      <c r="Q6457" s="9">
        <f>Sales_Data17[[#This Row],[Line Total]]-(Sales_Data17[[#This Row],[Total Unit Cost]]*Sales_Data17[[#This Row],[Order Quantity]])</f>
        <v>251.62222222222221</v>
      </c>
      <c r="R6457" s="1" t="str">
        <f>TEXT(Sales_Data17[[#This Row],[OrderDate]],"MMM")</f>
        <v>Jan</v>
      </c>
      <c r="S6457" s="1" t="str">
        <f t="shared" si="100"/>
        <v>2016</v>
      </c>
    </row>
    <row r="6458" spans="1:19">
      <c r="A6458" t="s">
        <v>6481</v>
      </c>
      <c r="B6458" s="2">
        <v>42374</v>
      </c>
      <c r="C6458" s="2" t="str">
        <f>VLOOKUP(Sales_Data17[[#This Row],[Customer Name Index]],Customer_Data[#All],2,0)</f>
        <v xml:space="preserve">WakeFern </v>
      </c>
      <c r="D6458">
        <v>2</v>
      </c>
      <c r="E6458" t="s">
        <v>2</v>
      </c>
      <c r="F6458" t="s">
        <v>8168</v>
      </c>
      <c r="G6458" t="s">
        <v>8027</v>
      </c>
      <c r="H6458" t="str">
        <f>VLOOKUP(Sales_Data17[[#This Row],[Delivery Region Index]],Regions_Table[#All],2,0)</f>
        <v>New South Wales</v>
      </c>
      <c r="I6458" t="str">
        <f>VLOOKUP(Sales_Data17[[#This Row],[Delivery Region Index]],Regions_Table[#All],3,0)</f>
        <v>Broken Hill</v>
      </c>
      <c r="J6458">
        <v>5</v>
      </c>
      <c r="K6458">
        <v>1</v>
      </c>
      <c r="L6458" t="str">
        <f>VLOOKUP(Sales_Data17[[#This Row],[Product Description Index]],Products_Data[#All],2,0)</f>
        <v>Shirts</v>
      </c>
      <c r="M6458">
        <v>2</v>
      </c>
      <c r="N6458" s="9">
        <v>90.822222222222223</v>
      </c>
      <c r="O6458" s="9">
        <f>Sales_Data17[[#This Row],[Order Quantity]]*Sales_Data17[[#This Row],[Unit Price]]</f>
        <v>181.64444444444445</v>
      </c>
      <c r="P6458" s="9">
        <v>57.217999999999996</v>
      </c>
      <c r="Q6458" s="9">
        <f>Sales_Data17[[#This Row],[Line Total]]-(Sales_Data17[[#This Row],[Total Unit Cost]]*Sales_Data17[[#This Row],[Order Quantity]])</f>
        <v>67.208444444444453</v>
      </c>
      <c r="R6458" s="1" t="str">
        <f>TEXT(Sales_Data17[[#This Row],[OrderDate]],"MMM")</f>
        <v>Jan</v>
      </c>
      <c r="S6458" s="1" t="str">
        <f t="shared" si="100"/>
        <v>2016</v>
      </c>
    </row>
    <row r="6459" spans="1:19">
      <c r="A6459" t="s">
        <v>6482</v>
      </c>
      <c r="B6459" s="2">
        <v>42374</v>
      </c>
      <c r="C6459" s="2" t="str">
        <f>VLOOKUP(Sales_Data17[[#This Row],[Customer Name Index]],Customer_Data[#All],2,0)</f>
        <v xml:space="preserve">Qualitest </v>
      </c>
      <c r="D6459">
        <v>19</v>
      </c>
      <c r="E6459" t="s">
        <v>2</v>
      </c>
      <c r="F6459" t="s">
        <v>8168</v>
      </c>
      <c r="G6459" t="s">
        <v>8028</v>
      </c>
      <c r="H6459" t="str">
        <f>VLOOKUP(Sales_Data17[[#This Row],[Delivery Region Index]],Regions_Table[#All],2,0)</f>
        <v>Victoria</v>
      </c>
      <c r="I6459" t="str">
        <f>VLOOKUP(Sales_Data17[[#This Row],[Delivery Region Index]],Regions_Table[#All],3,0)</f>
        <v>Swan Hill</v>
      </c>
      <c r="J6459">
        <v>55</v>
      </c>
      <c r="K6459">
        <v>8</v>
      </c>
      <c r="L6459" t="str">
        <f>VLOOKUP(Sales_Data17[[#This Row],[Product Description Index]],Products_Data[#All],2,0)</f>
        <v>Shoes</v>
      </c>
      <c r="M6459">
        <v>2</v>
      </c>
      <c r="N6459" s="9">
        <v>125.8111111111111</v>
      </c>
      <c r="O6459" s="9">
        <f>Sales_Data17[[#This Row],[Order Quantity]]*Sales_Data17[[#This Row],[Unit Price]]</f>
        <v>251.62222222222221</v>
      </c>
      <c r="P6459" s="9">
        <v>86.809666666666658</v>
      </c>
      <c r="Q6459" s="9">
        <f>Sales_Data17[[#This Row],[Line Total]]-(Sales_Data17[[#This Row],[Total Unit Cost]]*Sales_Data17[[#This Row],[Order Quantity]])</f>
        <v>78.00288888888889</v>
      </c>
      <c r="R6459" s="1" t="str">
        <f>TEXT(Sales_Data17[[#This Row],[OrderDate]],"MMM")</f>
        <v>Jan</v>
      </c>
      <c r="S6459" s="1" t="str">
        <f t="shared" si="100"/>
        <v>2016</v>
      </c>
    </row>
    <row r="6460" spans="1:19">
      <c r="A6460" t="s">
        <v>6483</v>
      </c>
      <c r="B6460" s="2">
        <v>42374</v>
      </c>
      <c r="C6460" s="2" t="str">
        <f>VLOOKUP(Sales_Data17[[#This Row],[Customer Name Index]],Customer_Data[#All],2,0)</f>
        <v>Procter Corp</v>
      </c>
      <c r="D6460">
        <v>5</v>
      </c>
      <c r="E6460" t="s">
        <v>4</v>
      </c>
      <c r="F6460" t="s">
        <v>8168</v>
      </c>
      <c r="G6460" t="s">
        <v>8027</v>
      </c>
      <c r="H6460" t="str">
        <f>VLOOKUP(Sales_Data17[[#This Row],[Delivery Region Index]],Regions_Table[#All],2,0)</f>
        <v>New South Wales</v>
      </c>
      <c r="I6460" t="str">
        <f>VLOOKUP(Sales_Data17[[#This Row],[Delivery Region Index]],Regions_Table[#All],3,0)</f>
        <v>Lake Macquarie</v>
      </c>
      <c r="J6460">
        <v>13</v>
      </c>
      <c r="K6460">
        <v>2</v>
      </c>
      <c r="L6460" t="str">
        <f>VLOOKUP(Sales_Data17[[#This Row],[Product Description Index]],Products_Data[#All],2,0)</f>
        <v>Pants</v>
      </c>
      <c r="M6460">
        <v>9</v>
      </c>
      <c r="N6460" s="9">
        <v>124.32222222222224</v>
      </c>
      <c r="O6460" s="9">
        <f>Sales_Data17[[#This Row],[Order Quantity]]*Sales_Data17[[#This Row],[Unit Price]]</f>
        <v>1118.9000000000001</v>
      </c>
      <c r="P6460" s="9">
        <v>68.37722222222223</v>
      </c>
      <c r="Q6460" s="9">
        <f>Sales_Data17[[#This Row],[Line Total]]-(Sales_Data17[[#This Row],[Total Unit Cost]]*Sales_Data17[[#This Row],[Order Quantity]])</f>
        <v>503.505</v>
      </c>
      <c r="R6460" s="1" t="str">
        <f>TEXT(Sales_Data17[[#This Row],[OrderDate]],"MMM")</f>
        <v>Jan</v>
      </c>
      <c r="S6460" s="1" t="str">
        <f t="shared" si="100"/>
        <v>2016</v>
      </c>
    </row>
    <row r="6461" spans="1:19">
      <c r="A6461" t="s">
        <v>6484</v>
      </c>
      <c r="B6461" s="2">
        <v>42374</v>
      </c>
      <c r="C6461" s="2" t="str">
        <f>VLOOKUP(Sales_Data17[[#This Row],[Customer Name Index]],Customer_Data[#All],2,0)</f>
        <v>New Ltd</v>
      </c>
      <c r="D6461">
        <v>7</v>
      </c>
      <c r="E6461" t="s">
        <v>4</v>
      </c>
      <c r="F6461" t="s">
        <v>8168</v>
      </c>
      <c r="G6461" t="s">
        <v>8027</v>
      </c>
      <c r="H6461" t="str">
        <f>VLOOKUP(Sales_Data17[[#This Row],[Delivery Region Index]],Regions_Table[#All],2,0)</f>
        <v>New South Wales</v>
      </c>
      <c r="I6461" t="str">
        <f>VLOOKUP(Sales_Data17[[#This Row],[Delivery Region Index]],Regions_Table[#All],3,0)</f>
        <v>Port Macquarie</v>
      </c>
      <c r="J6461">
        <v>19</v>
      </c>
      <c r="K6461">
        <v>3</v>
      </c>
      <c r="L6461" t="str">
        <f>VLOOKUP(Sales_Data17[[#This Row],[Product Description Index]],Products_Data[#All],2,0)</f>
        <v>Sunglasses</v>
      </c>
      <c r="M6461">
        <v>8</v>
      </c>
      <c r="N6461" s="9">
        <v>101.24444444444445</v>
      </c>
      <c r="O6461" s="9">
        <f>Sales_Data17[[#This Row],[Order Quantity]]*Sales_Data17[[#This Row],[Unit Price]]</f>
        <v>809.95555555555563</v>
      </c>
      <c r="P6461" s="9">
        <v>70.871111111111119</v>
      </c>
      <c r="Q6461" s="9">
        <f>Sales_Data17[[#This Row],[Line Total]]-(Sales_Data17[[#This Row],[Total Unit Cost]]*Sales_Data17[[#This Row],[Order Quantity]])</f>
        <v>242.98666666666668</v>
      </c>
      <c r="R6461" s="1" t="str">
        <f>TEXT(Sales_Data17[[#This Row],[OrderDate]],"MMM")</f>
        <v>Jan</v>
      </c>
      <c r="S6461" s="1" t="str">
        <f t="shared" si="100"/>
        <v>2016</v>
      </c>
    </row>
    <row r="6462" spans="1:19">
      <c r="A6462" t="s">
        <v>6485</v>
      </c>
      <c r="B6462" s="2">
        <v>42374</v>
      </c>
      <c r="C6462" s="2" t="str">
        <f>VLOOKUP(Sales_Data17[[#This Row],[Customer Name Index]],Customer_Data[#All],2,0)</f>
        <v>Eminence Corp</v>
      </c>
      <c r="D6462">
        <v>18</v>
      </c>
      <c r="E6462" t="s">
        <v>2</v>
      </c>
      <c r="F6462" t="s">
        <v>8168</v>
      </c>
      <c r="G6462" t="s">
        <v>8025</v>
      </c>
      <c r="H6462" t="str">
        <f>VLOOKUP(Sales_Data17[[#This Row],[Delivery Region Index]],Regions_Table[#All],2,0)</f>
        <v>Victoria</v>
      </c>
      <c r="I6462" t="str">
        <f>VLOOKUP(Sales_Data17[[#This Row],[Delivery Region Index]],Regions_Table[#All],3,0)</f>
        <v>Latrobe City</v>
      </c>
      <c r="J6462">
        <v>52</v>
      </c>
      <c r="K6462">
        <v>8</v>
      </c>
      <c r="L6462" t="str">
        <f>VLOOKUP(Sales_Data17[[#This Row],[Product Description Index]],Products_Data[#All],2,0)</f>
        <v>Shoes</v>
      </c>
      <c r="M6462">
        <v>8</v>
      </c>
      <c r="N6462" s="9">
        <v>111.66666666666667</v>
      </c>
      <c r="O6462" s="9">
        <f>Sales_Data17[[#This Row],[Order Quantity]]*Sales_Data17[[#This Row],[Unit Price]]</f>
        <v>893.33333333333337</v>
      </c>
      <c r="P6462" s="9">
        <v>68.11666666666666</v>
      </c>
      <c r="Q6462" s="9">
        <f>Sales_Data17[[#This Row],[Line Total]]-(Sales_Data17[[#This Row],[Total Unit Cost]]*Sales_Data17[[#This Row],[Order Quantity]])</f>
        <v>348.40000000000009</v>
      </c>
      <c r="R6462" s="1" t="str">
        <f>TEXT(Sales_Data17[[#This Row],[OrderDate]],"MMM")</f>
        <v>Jan</v>
      </c>
      <c r="S6462" s="1" t="str">
        <f t="shared" si="100"/>
        <v>2016</v>
      </c>
    </row>
    <row r="6463" spans="1:19">
      <c r="A6463" t="s">
        <v>6486</v>
      </c>
      <c r="B6463" s="2">
        <v>42375</v>
      </c>
      <c r="C6463" s="2" t="str">
        <f>VLOOKUP(Sales_Data17[[#This Row],[Customer Name Index]],Customer_Data[#All],2,0)</f>
        <v xml:space="preserve">Ei </v>
      </c>
      <c r="D6463">
        <v>9</v>
      </c>
      <c r="E6463" t="s">
        <v>4</v>
      </c>
      <c r="F6463" t="s">
        <v>8168</v>
      </c>
      <c r="G6463" t="s">
        <v>8027</v>
      </c>
      <c r="H6463" t="str">
        <f>VLOOKUP(Sales_Data17[[#This Row],[Delivery Region Index]],Regions_Table[#All],2,0)</f>
        <v>Queensland</v>
      </c>
      <c r="I6463" t="str">
        <f>VLOOKUP(Sales_Data17[[#This Row],[Delivery Region Index]],Regions_Table[#All],3,0)</f>
        <v>Brisbane</v>
      </c>
      <c r="J6463">
        <v>26</v>
      </c>
      <c r="K6463">
        <v>4</v>
      </c>
      <c r="L6463" t="str">
        <f>VLOOKUP(Sales_Data17[[#This Row],[Product Description Index]],Products_Data[#All],2,0)</f>
        <v>Jeans</v>
      </c>
      <c r="M6463">
        <v>5</v>
      </c>
      <c r="N6463" s="9">
        <v>427.31111111111113</v>
      </c>
      <c r="O6463" s="9">
        <f>Sales_Data17[[#This Row],[Order Quantity]]*Sales_Data17[[#This Row],[Unit Price]]</f>
        <v>2136.5555555555557</v>
      </c>
      <c r="P6463" s="9">
        <v>329.02955555555559</v>
      </c>
      <c r="Q6463" s="9">
        <f>Sales_Data17[[#This Row],[Line Total]]-(Sales_Data17[[#This Row],[Total Unit Cost]]*Sales_Data17[[#This Row],[Order Quantity]])</f>
        <v>491.40777777777771</v>
      </c>
      <c r="R6463" s="1" t="str">
        <f>TEXT(Sales_Data17[[#This Row],[OrderDate]],"MMM")</f>
        <v>Jan</v>
      </c>
      <c r="S6463" s="1" t="str">
        <f t="shared" si="100"/>
        <v>2016</v>
      </c>
    </row>
    <row r="6464" spans="1:19">
      <c r="A6464" t="s">
        <v>6487</v>
      </c>
      <c r="B6464" s="2">
        <v>42375</v>
      </c>
      <c r="C6464" s="2" t="str">
        <f>VLOOKUP(Sales_Data17[[#This Row],[Customer Name Index]],Customer_Data[#All],2,0)</f>
        <v>PEDIFIX, Corp</v>
      </c>
      <c r="D6464">
        <v>6</v>
      </c>
      <c r="E6464" t="s">
        <v>4</v>
      </c>
      <c r="F6464" t="s">
        <v>8168</v>
      </c>
      <c r="G6464" t="s">
        <v>8027</v>
      </c>
      <c r="H6464" t="str">
        <f>VLOOKUP(Sales_Data17[[#This Row],[Delivery Region Index]],Regions_Table[#All],2,0)</f>
        <v>New South Wales</v>
      </c>
      <c r="I6464" t="str">
        <f>VLOOKUP(Sales_Data17[[#This Row],[Delivery Region Index]],Regions_Table[#All],3,0)</f>
        <v>Nowra</v>
      </c>
      <c r="J6464">
        <v>17</v>
      </c>
      <c r="K6464">
        <v>3</v>
      </c>
      <c r="L6464" t="str">
        <f>VLOOKUP(Sales_Data17[[#This Row],[Product Description Index]],Products_Data[#All],2,0)</f>
        <v>Sunglasses</v>
      </c>
      <c r="M6464">
        <v>7</v>
      </c>
      <c r="N6464" s="9">
        <v>285.86666666666667</v>
      </c>
      <c r="O6464" s="9">
        <f>Sales_Data17[[#This Row],[Order Quantity]]*Sales_Data17[[#This Row],[Unit Price]]</f>
        <v>2001.0666666666666</v>
      </c>
      <c r="P6464" s="9">
        <v>117.20533333333333</v>
      </c>
      <c r="Q6464" s="9">
        <f>Sales_Data17[[#This Row],[Line Total]]-(Sales_Data17[[#This Row],[Total Unit Cost]]*Sales_Data17[[#This Row],[Order Quantity]])</f>
        <v>1180.6293333333333</v>
      </c>
      <c r="R6464" s="1" t="str">
        <f>TEXT(Sales_Data17[[#This Row],[OrderDate]],"MMM")</f>
        <v>Jan</v>
      </c>
      <c r="S6464" s="1" t="str">
        <f t="shared" si="100"/>
        <v>2016</v>
      </c>
    </row>
    <row r="6465" spans="1:19">
      <c r="A6465" t="s">
        <v>6488</v>
      </c>
      <c r="B6465" s="2">
        <v>42375</v>
      </c>
      <c r="C6465" s="2" t="str">
        <f>VLOOKUP(Sales_Data17[[#This Row],[Customer Name Index]],Customer_Data[#All],2,0)</f>
        <v>Rochester Ltd</v>
      </c>
      <c r="D6465">
        <v>15</v>
      </c>
      <c r="E6465" t="s">
        <v>4</v>
      </c>
      <c r="F6465" t="s">
        <v>8168</v>
      </c>
      <c r="G6465" t="s">
        <v>8025</v>
      </c>
      <c r="H6465" t="str">
        <f>VLOOKUP(Sales_Data17[[#This Row],[Delivery Region Index]],Regions_Table[#All],2,0)</f>
        <v>Queensland</v>
      </c>
      <c r="I6465" t="str">
        <f>VLOOKUP(Sales_Data17[[#This Row],[Delivery Region Index]],Regions_Table[#All],3,0)</f>
        <v>Sunshine Coast</v>
      </c>
      <c r="J6465">
        <v>42</v>
      </c>
      <c r="K6465">
        <v>6</v>
      </c>
      <c r="L6465" t="str">
        <f>VLOOKUP(Sales_Data17[[#This Row],[Product Description Index]],Products_Data[#All],2,0)</f>
        <v>Socks</v>
      </c>
      <c r="M6465">
        <v>8</v>
      </c>
      <c r="N6465" s="9">
        <v>291.82222222222225</v>
      </c>
      <c r="O6465" s="9">
        <f>Sales_Data17[[#This Row],[Order Quantity]]*Sales_Data17[[#This Row],[Unit Price]]</f>
        <v>2334.577777777778</v>
      </c>
      <c r="P6465" s="9">
        <v>148.82933333333335</v>
      </c>
      <c r="Q6465" s="9">
        <f>Sales_Data17[[#This Row],[Line Total]]-(Sales_Data17[[#This Row],[Total Unit Cost]]*Sales_Data17[[#This Row],[Order Quantity]])</f>
        <v>1143.9431111111112</v>
      </c>
      <c r="R6465" s="1" t="str">
        <f>TEXT(Sales_Data17[[#This Row],[OrderDate]],"MMM")</f>
        <v>Jan</v>
      </c>
      <c r="S6465" s="1" t="str">
        <f t="shared" si="100"/>
        <v>2016</v>
      </c>
    </row>
    <row r="6466" spans="1:19">
      <c r="A6466" t="s">
        <v>6489</v>
      </c>
      <c r="B6466" s="2">
        <v>42375</v>
      </c>
      <c r="C6466" s="2" t="str">
        <f>VLOOKUP(Sales_Data17[[#This Row],[Customer Name Index]],Customer_Data[#All],2,0)</f>
        <v>Procter Corp</v>
      </c>
      <c r="D6466">
        <v>5</v>
      </c>
      <c r="E6466" t="s">
        <v>2</v>
      </c>
      <c r="F6466" t="s">
        <v>8168</v>
      </c>
      <c r="G6466" t="s">
        <v>8027</v>
      </c>
      <c r="H6466" t="str">
        <f>VLOOKUP(Sales_Data17[[#This Row],[Delivery Region Index]],Regions_Table[#All],2,0)</f>
        <v>New South Wales</v>
      </c>
      <c r="I6466" t="str">
        <f>VLOOKUP(Sales_Data17[[#This Row],[Delivery Region Index]],Regions_Table[#All],3,0)</f>
        <v>Lismore</v>
      </c>
      <c r="J6466">
        <v>14</v>
      </c>
      <c r="K6466">
        <v>2</v>
      </c>
      <c r="L6466" t="str">
        <f>VLOOKUP(Sales_Data17[[#This Row],[Product Description Index]],Products_Data[#All],2,0)</f>
        <v>Pants</v>
      </c>
      <c r="M6466">
        <v>7</v>
      </c>
      <c r="N6466" s="9">
        <v>436.24444444444447</v>
      </c>
      <c r="O6466" s="9">
        <f>Sales_Data17[[#This Row],[Order Quantity]]*Sales_Data17[[#This Row],[Unit Price]]</f>
        <v>3053.7111111111112</v>
      </c>
      <c r="P6466" s="9">
        <v>348.9955555555556</v>
      </c>
      <c r="Q6466" s="9">
        <f>Sales_Data17[[#This Row],[Line Total]]-(Sales_Data17[[#This Row],[Total Unit Cost]]*Sales_Data17[[#This Row],[Order Quantity]])</f>
        <v>610.74222222222215</v>
      </c>
      <c r="R6466" s="1" t="str">
        <f>TEXT(Sales_Data17[[#This Row],[OrderDate]],"MMM")</f>
        <v>Jan</v>
      </c>
      <c r="S6466" s="1" t="str">
        <f t="shared" ref="S6466:S6529" si="101">TEXT(B6466,"YYY")</f>
        <v>2016</v>
      </c>
    </row>
    <row r="6467" spans="1:19">
      <c r="A6467" t="s">
        <v>6490</v>
      </c>
      <c r="B6467" s="2">
        <v>42375</v>
      </c>
      <c r="C6467" s="2" t="str">
        <f>VLOOKUP(Sales_Data17[[#This Row],[Customer Name Index]],Customer_Data[#All],2,0)</f>
        <v>Elorac, Corp</v>
      </c>
      <c r="D6467">
        <v>3</v>
      </c>
      <c r="E6467" t="s">
        <v>4</v>
      </c>
      <c r="F6467" t="s">
        <v>8168</v>
      </c>
      <c r="G6467" t="s">
        <v>8027</v>
      </c>
      <c r="H6467" t="str">
        <f>VLOOKUP(Sales_Data17[[#This Row],[Delivery Region Index]],Regions_Table[#All],2,0)</f>
        <v>New South Wales</v>
      </c>
      <c r="I6467" t="str">
        <f>VLOOKUP(Sales_Data17[[#This Row],[Delivery Region Index]],Regions_Table[#All],3,0)</f>
        <v>Coffs Harbour</v>
      </c>
      <c r="J6467">
        <v>7</v>
      </c>
      <c r="K6467">
        <v>1</v>
      </c>
      <c r="L6467" t="str">
        <f>VLOOKUP(Sales_Data17[[#This Row],[Product Description Index]],Products_Data[#All],2,0)</f>
        <v>Shirts</v>
      </c>
      <c r="M6467">
        <v>8</v>
      </c>
      <c r="N6467" s="9">
        <v>21.588888888888889</v>
      </c>
      <c r="O6467" s="9">
        <f>Sales_Data17[[#This Row],[Order Quantity]]*Sales_Data17[[#This Row],[Unit Price]]</f>
        <v>172.71111111111111</v>
      </c>
      <c r="P6467" s="9">
        <v>11.442111111111112</v>
      </c>
      <c r="Q6467" s="9">
        <f>Sales_Data17[[#This Row],[Line Total]]-(Sales_Data17[[#This Row],[Total Unit Cost]]*Sales_Data17[[#This Row],[Order Quantity]])</f>
        <v>81.174222222222213</v>
      </c>
      <c r="R6467" s="1" t="str">
        <f>TEXT(Sales_Data17[[#This Row],[OrderDate]],"MMM")</f>
        <v>Jan</v>
      </c>
      <c r="S6467" s="1" t="str">
        <f t="shared" si="101"/>
        <v>2016</v>
      </c>
    </row>
    <row r="6468" spans="1:19">
      <c r="A6468" t="s">
        <v>6491</v>
      </c>
      <c r="B6468" s="2">
        <v>42375</v>
      </c>
      <c r="C6468" s="2" t="str">
        <f>VLOOKUP(Sales_Data17[[#This Row],[Customer Name Index]],Customer_Data[#All],2,0)</f>
        <v>Medsep Group</v>
      </c>
      <c r="D6468">
        <v>8</v>
      </c>
      <c r="E6468" t="s">
        <v>2</v>
      </c>
      <c r="F6468" t="s">
        <v>8168</v>
      </c>
      <c r="G6468" t="s">
        <v>8027</v>
      </c>
      <c r="H6468" t="str">
        <f>VLOOKUP(Sales_Data17[[#This Row],[Delivery Region Index]],Regions_Table[#All],2,0)</f>
        <v>New South Wales</v>
      </c>
      <c r="I6468" t="str">
        <f>VLOOKUP(Sales_Data17[[#This Row],[Delivery Region Index]],Regions_Table[#All],3,0)</f>
        <v>Tweed Heads</v>
      </c>
      <c r="J6468">
        <v>22</v>
      </c>
      <c r="K6468">
        <v>4</v>
      </c>
      <c r="L6468" t="str">
        <f>VLOOKUP(Sales_Data17[[#This Row],[Product Description Index]],Products_Data[#All],2,0)</f>
        <v>Jeans</v>
      </c>
      <c r="M6468">
        <v>7</v>
      </c>
      <c r="N6468" s="9">
        <v>127.30000000000001</v>
      </c>
      <c r="O6468" s="9">
        <f>Sales_Data17[[#This Row],[Order Quantity]]*Sales_Data17[[#This Row],[Unit Price]]</f>
        <v>891.10000000000014</v>
      </c>
      <c r="P6468" s="9">
        <v>84.018000000000001</v>
      </c>
      <c r="Q6468" s="9">
        <f>Sales_Data17[[#This Row],[Line Total]]-(Sales_Data17[[#This Row],[Total Unit Cost]]*Sales_Data17[[#This Row],[Order Quantity]])</f>
        <v>302.97400000000016</v>
      </c>
      <c r="R6468" s="1" t="str">
        <f>TEXT(Sales_Data17[[#This Row],[OrderDate]],"MMM")</f>
        <v>Jan</v>
      </c>
      <c r="S6468" s="1" t="str">
        <f t="shared" si="101"/>
        <v>2016</v>
      </c>
    </row>
    <row r="6469" spans="1:19">
      <c r="A6469" t="s">
        <v>6492</v>
      </c>
      <c r="B6469" s="2">
        <v>42375</v>
      </c>
      <c r="C6469" s="2" t="str">
        <f>VLOOKUP(Sales_Data17[[#This Row],[Customer Name Index]],Customer_Data[#All],2,0)</f>
        <v>New Ltd</v>
      </c>
      <c r="D6469">
        <v>7</v>
      </c>
      <c r="E6469" t="s">
        <v>4</v>
      </c>
      <c r="F6469" t="s">
        <v>8168</v>
      </c>
      <c r="G6469" t="s">
        <v>8027</v>
      </c>
      <c r="H6469" t="str">
        <f>VLOOKUP(Sales_Data17[[#This Row],[Delivery Region Index]],Regions_Table[#All],2,0)</f>
        <v>New South Wales</v>
      </c>
      <c r="I6469" t="str">
        <f>VLOOKUP(Sales_Data17[[#This Row],[Delivery Region Index]],Regions_Table[#All],3,0)</f>
        <v>Queanbeyan</v>
      </c>
      <c r="J6469">
        <v>20</v>
      </c>
      <c r="K6469">
        <v>3</v>
      </c>
      <c r="L6469" t="str">
        <f>VLOOKUP(Sales_Data17[[#This Row],[Product Description Index]],Products_Data[#All],2,0)</f>
        <v>Sunglasses</v>
      </c>
      <c r="M6469">
        <v>4</v>
      </c>
      <c r="N6469" s="9">
        <v>26.055555555555557</v>
      </c>
      <c r="O6469" s="9">
        <f>Sales_Data17[[#This Row],[Order Quantity]]*Sales_Data17[[#This Row],[Unit Price]]</f>
        <v>104.22222222222223</v>
      </c>
      <c r="P6469" s="9">
        <v>21.626111111111111</v>
      </c>
      <c r="Q6469" s="9">
        <f>Sales_Data17[[#This Row],[Line Total]]-(Sales_Data17[[#This Row],[Total Unit Cost]]*Sales_Data17[[#This Row],[Order Quantity]])</f>
        <v>17.717777777777783</v>
      </c>
      <c r="R6469" s="1" t="str">
        <f>TEXT(Sales_Data17[[#This Row],[OrderDate]],"MMM")</f>
        <v>Jan</v>
      </c>
      <c r="S6469" s="1" t="str">
        <f t="shared" si="101"/>
        <v>2016</v>
      </c>
    </row>
    <row r="6470" spans="1:19">
      <c r="A6470" t="s">
        <v>6493</v>
      </c>
      <c r="B6470" s="2">
        <v>42376</v>
      </c>
      <c r="C6470" s="2" t="str">
        <f>VLOOKUP(Sales_Data17[[#This Row],[Customer Name Index]],Customer_Data[#All],2,0)</f>
        <v>Pure Group</v>
      </c>
      <c r="D6470">
        <v>17</v>
      </c>
      <c r="E6470" t="s">
        <v>3</v>
      </c>
      <c r="F6470" t="s">
        <v>8168</v>
      </c>
      <c r="G6470" t="s">
        <v>8025</v>
      </c>
      <c r="H6470" t="str">
        <f>VLOOKUP(Sales_Data17[[#This Row],[Delivery Region Index]],Regions_Table[#All],2,0)</f>
        <v>Victoria</v>
      </c>
      <c r="I6470" t="str">
        <f>VLOOKUP(Sales_Data17[[#This Row],[Delivery Region Index]],Regions_Table[#All],3,0)</f>
        <v>Benalla</v>
      </c>
      <c r="J6470">
        <v>48</v>
      </c>
      <c r="K6470">
        <v>7</v>
      </c>
      <c r="L6470" t="str">
        <f>VLOOKUP(Sales_Data17[[#This Row],[Product Description Index]],Products_Data[#All],2,0)</f>
        <v>Dress Shirts</v>
      </c>
      <c r="M6470">
        <v>3</v>
      </c>
      <c r="N6470" s="9">
        <v>98.266666666666666</v>
      </c>
      <c r="O6470" s="9">
        <f>Sales_Data17[[#This Row],[Order Quantity]]*Sales_Data17[[#This Row],[Unit Price]]</f>
        <v>294.8</v>
      </c>
      <c r="P6470" s="9">
        <v>39.306666666666665</v>
      </c>
      <c r="Q6470" s="9">
        <f>Sales_Data17[[#This Row],[Line Total]]-(Sales_Data17[[#This Row],[Total Unit Cost]]*Sales_Data17[[#This Row],[Order Quantity]])</f>
        <v>176.88000000000002</v>
      </c>
      <c r="R6470" s="1" t="str">
        <f>TEXT(Sales_Data17[[#This Row],[OrderDate]],"MMM")</f>
        <v>Jan</v>
      </c>
      <c r="S6470" s="1" t="str">
        <f t="shared" si="101"/>
        <v>2016</v>
      </c>
    </row>
    <row r="6471" spans="1:19">
      <c r="A6471" t="s">
        <v>6494</v>
      </c>
      <c r="B6471" s="2">
        <v>42376</v>
      </c>
      <c r="C6471" s="2" t="str">
        <f>VLOOKUP(Sales_Data17[[#This Row],[Customer Name Index]],Customer_Data[#All],2,0)</f>
        <v>ETUDE Ltd</v>
      </c>
      <c r="D6471">
        <v>4</v>
      </c>
      <c r="E6471" t="s">
        <v>4</v>
      </c>
      <c r="F6471" t="s">
        <v>8168</v>
      </c>
      <c r="G6471" t="s">
        <v>8027</v>
      </c>
      <c r="H6471" t="str">
        <f>VLOOKUP(Sales_Data17[[#This Row],[Delivery Region Index]],Regions_Table[#All],2,0)</f>
        <v>New South Wales</v>
      </c>
      <c r="I6471" t="str">
        <f>VLOOKUP(Sales_Data17[[#This Row],[Delivery Region Index]],Regions_Table[#All],3,0)</f>
        <v>Grafton</v>
      </c>
      <c r="J6471">
        <v>11</v>
      </c>
      <c r="K6471">
        <v>2</v>
      </c>
      <c r="L6471" t="str">
        <f>VLOOKUP(Sales_Data17[[#This Row],[Product Description Index]],Products_Data[#All],2,0)</f>
        <v>Pants</v>
      </c>
      <c r="M6471">
        <v>4</v>
      </c>
      <c r="N6471" s="9">
        <v>125.8111111111111</v>
      </c>
      <c r="O6471" s="9">
        <f>Sales_Data17[[#This Row],[Order Quantity]]*Sales_Data17[[#This Row],[Unit Price]]</f>
        <v>503.24444444444441</v>
      </c>
      <c r="P6471" s="9">
        <v>79.260999999999996</v>
      </c>
      <c r="Q6471" s="9">
        <f>Sales_Data17[[#This Row],[Line Total]]-(Sales_Data17[[#This Row],[Total Unit Cost]]*Sales_Data17[[#This Row],[Order Quantity]])</f>
        <v>186.20044444444443</v>
      </c>
      <c r="R6471" s="1" t="str">
        <f>TEXT(Sales_Data17[[#This Row],[OrderDate]],"MMM")</f>
        <v>Jan</v>
      </c>
      <c r="S6471" s="1" t="str">
        <f t="shared" si="101"/>
        <v>2016</v>
      </c>
    </row>
    <row r="6472" spans="1:19">
      <c r="A6472" t="s">
        <v>6495</v>
      </c>
      <c r="B6472" s="2">
        <v>42376</v>
      </c>
      <c r="C6472" s="2" t="str">
        <f>VLOOKUP(Sales_Data17[[#This Row],[Customer Name Index]],Customer_Data[#All],2,0)</f>
        <v>Eminence Corp</v>
      </c>
      <c r="D6472">
        <v>18</v>
      </c>
      <c r="E6472" t="s">
        <v>2</v>
      </c>
      <c r="F6472" t="s">
        <v>8168</v>
      </c>
      <c r="G6472" t="s">
        <v>8025</v>
      </c>
      <c r="H6472" t="str">
        <f>VLOOKUP(Sales_Data17[[#This Row],[Delivery Region Index]],Regions_Table[#All],2,0)</f>
        <v>Victoria</v>
      </c>
      <c r="I6472" t="str">
        <f>VLOOKUP(Sales_Data17[[#This Row],[Delivery Region Index]],Regions_Table[#All],3,0)</f>
        <v>Mildura</v>
      </c>
      <c r="J6472">
        <v>53</v>
      </c>
      <c r="K6472">
        <v>8</v>
      </c>
      <c r="L6472" t="str">
        <f>VLOOKUP(Sales_Data17[[#This Row],[Product Description Index]],Products_Data[#All],2,0)</f>
        <v>Shoes</v>
      </c>
      <c r="M6472">
        <v>8</v>
      </c>
      <c r="N6472" s="9">
        <v>441.45555555555552</v>
      </c>
      <c r="O6472" s="9">
        <f>Sales_Data17[[#This Row],[Order Quantity]]*Sales_Data17[[#This Row],[Unit Price]]</f>
        <v>3531.6444444444442</v>
      </c>
      <c r="P6472" s="9">
        <v>269.28788888888886</v>
      </c>
      <c r="Q6472" s="9">
        <f>Sales_Data17[[#This Row],[Line Total]]-(Sales_Data17[[#This Row],[Total Unit Cost]]*Sales_Data17[[#This Row],[Order Quantity]])</f>
        <v>1377.3413333333333</v>
      </c>
      <c r="R6472" s="1" t="str">
        <f>TEXT(Sales_Data17[[#This Row],[OrderDate]],"MMM")</f>
        <v>Jan</v>
      </c>
      <c r="S6472" s="1" t="str">
        <f t="shared" si="101"/>
        <v>2016</v>
      </c>
    </row>
    <row r="6473" spans="1:19">
      <c r="A6473" t="s">
        <v>6496</v>
      </c>
      <c r="B6473" s="2">
        <v>42377</v>
      </c>
      <c r="C6473" s="2" t="str">
        <f>VLOOKUP(Sales_Data17[[#This Row],[Customer Name Index]],Customer_Data[#All],2,0)</f>
        <v>Eminence Corp</v>
      </c>
      <c r="D6473">
        <v>18</v>
      </c>
      <c r="E6473" t="s">
        <v>3</v>
      </c>
      <c r="F6473" t="s">
        <v>8168</v>
      </c>
      <c r="G6473" t="s">
        <v>8025</v>
      </c>
      <c r="H6473" t="str">
        <f>VLOOKUP(Sales_Data17[[#This Row],[Delivery Region Index]],Regions_Table[#All],2,0)</f>
        <v>Victoria</v>
      </c>
      <c r="I6473" t="str">
        <f>VLOOKUP(Sales_Data17[[#This Row],[Delivery Region Index]],Regions_Table[#All],3,0)</f>
        <v>Bendigo</v>
      </c>
      <c r="J6473">
        <v>50</v>
      </c>
      <c r="K6473">
        <v>7</v>
      </c>
      <c r="L6473" t="str">
        <f>VLOOKUP(Sales_Data17[[#This Row],[Product Description Index]],Products_Data[#All],2,0)</f>
        <v>Dress Shirts</v>
      </c>
      <c r="M6473">
        <v>9</v>
      </c>
      <c r="N6473" s="9">
        <v>107.94444444444444</v>
      </c>
      <c r="O6473" s="9">
        <f>Sales_Data17[[#This Row],[Order Quantity]]*Sales_Data17[[#This Row],[Unit Price]]</f>
        <v>971.5</v>
      </c>
      <c r="P6473" s="9">
        <v>84.196666666666658</v>
      </c>
      <c r="Q6473" s="9">
        <f>Sales_Data17[[#This Row],[Line Total]]-(Sales_Data17[[#This Row],[Total Unit Cost]]*Sales_Data17[[#This Row],[Order Quantity]])</f>
        <v>213.73000000000002</v>
      </c>
      <c r="R6473" s="1" t="str">
        <f>TEXT(Sales_Data17[[#This Row],[OrderDate]],"MMM")</f>
        <v>Jan</v>
      </c>
      <c r="S6473" s="1" t="str">
        <f t="shared" si="101"/>
        <v>2016</v>
      </c>
    </row>
    <row r="6474" spans="1:19">
      <c r="A6474" t="s">
        <v>6497</v>
      </c>
      <c r="B6474" s="2">
        <v>42377</v>
      </c>
      <c r="C6474" s="2" t="str">
        <f>VLOOKUP(Sales_Data17[[#This Row],[Customer Name Index]],Customer_Data[#All],2,0)</f>
        <v>PEDIFIX, Corp</v>
      </c>
      <c r="D6474">
        <v>6</v>
      </c>
      <c r="E6474" t="s">
        <v>4</v>
      </c>
      <c r="F6474" t="s">
        <v>8168</v>
      </c>
      <c r="G6474" t="s">
        <v>8027</v>
      </c>
      <c r="H6474" t="str">
        <f>VLOOKUP(Sales_Data17[[#This Row],[Delivery Region Index]],Regions_Table[#All],2,0)</f>
        <v>New South Wales</v>
      </c>
      <c r="I6474" t="str">
        <f>VLOOKUP(Sales_Data17[[#This Row],[Delivery Region Index]],Regions_Table[#All],3,0)</f>
        <v>Maitland</v>
      </c>
      <c r="J6474">
        <v>15</v>
      </c>
      <c r="K6474">
        <v>3</v>
      </c>
      <c r="L6474" t="str">
        <f>VLOOKUP(Sales_Data17[[#This Row],[Product Description Index]],Products_Data[#All],2,0)</f>
        <v>Sunglasses</v>
      </c>
      <c r="M6474">
        <v>9</v>
      </c>
      <c r="N6474" s="9">
        <v>270.23333333333335</v>
      </c>
      <c r="O6474" s="9">
        <f>Sales_Data17[[#This Row],[Order Quantity]]*Sales_Data17[[#This Row],[Unit Price]]</f>
        <v>2432.1000000000004</v>
      </c>
      <c r="P6474" s="9">
        <v>229.69833333333332</v>
      </c>
      <c r="Q6474" s="9">
        <f>Sales_Data17[[#This Row],[Line Total]]-(Sales_Data17[[#This Row],[Total Unit Cost]]*Sales_Data17[[#This Row],[Order Quantity]])</f>
        <v>364.81500000000051</v>
      </c>
      <c r="R6474" s="1" t="str">
        <f>TEXT(Sales_Data17[[#This Row],[OrderDate]],"MMM")</f>
        <v>Jan</v>
      </c>
      <c r="S6474" s="1" t="str">
        <f t="shared" si="101"/>
        <v>2016</v>
      </c>
    </row>
    <row r="6475" spans="1:19">
      <c r="A6475" t="s">
        <v>6498</v>
      </c>
      <c r="B6475" s="2">
        <v>42377</v>
      </c>
      <c r="C6475" s="2" t="str">
        <f>VLOOKUP(Sales_Data17[[#This Row],[Customer Name Index]],Customer_Data[#All],2,0)</f>
        <v>ETUDE Ltd</v>
      </c>
      <c r="D6475">
        <v>4</v>
      </c>
      <c r="E6475" t="s">
        <v>4</v>
      </c>
      <c r="F6475" t="s">
        <v>8168</v>
      </c>
      <c r="G6475" t="s">
        <v>8027</v>
      </c>
      <c r="H6475" t="str">
        <f>VLOOKUP(Sales_Data17[[#This Row],[Delivery Region Index]],Regions_Table[#All],2,0)</f>
        <v>New South Wales</v>
      </c>
      <c r="I6475" t="str">
        <f>VLOOKUP(Sales_Data17[[#This Row],[Delivery Region Index]],Regions_Table[#All],3,0)</f>
        <v>Goulburn</v>
      </c>
      <c r="J6475">
        <v>10</v>
      </c>
      <c r="K6475">
        <v>2</v>
      </c>
      <c r="L6475" t="str">
        <f>VLOOKUP(Sales_Data17[[#This Row],[Product Description Index]],Products_Data[#All],2,0)</f>
        <v>Pants</v>
      </c>
      <c r="M6475">
        <v>8</v>
      </c>
      <c r="N6475" s="9">
        <v>386.36666666666667</v>
      </c>
      <c r="O6475" s="9">
        <f>Sales_Data17[[#This Row],[Order Quantity]]*Sales_Data17[[#This Row],[Unit Price]]</f>
        <v>3090.9333333333334</v>
      </c>
      <c r="P6475" s="9">
        <v>154.54666666666668</v>
      </c>
      <c r="Q6475" s="9">
        <f>Sales_Data17[[#This Row],[Line Total]]-(Sales_Data17[[#This Row],[Total Unit Cost]]*Sales_Data17[[#This Row],[Order Quantity]])</f>
        <v>1854.56</v>
      </c>
      <c r="R6475" s="1" t="str">
        <f>TEXT(Sales_Data17[[#This Row],[OrderDate]],"MMM")</f>
        <v>Jan</v>
      </c>
      <c r="S6475" s="1" t="str">
        <f t="shared" si="101"/>
        <v>2016</v>
      </c>
    </row>
    <row r="6476" spans="1:19">
      <c r="A6476" t="s">
        <v>6499</v>
      </c>
      <c r="B6476" s="2">
        <v>42377</v>
      </c>
      <c r="C6476" s="2" t="str">
        <f>VLOOKUP(Sales_Data17[[#This Row],[Customer Name Index]],Customer_Data[#All],2,0)</f>
        <v>New Ltd</v>
      </c>
      <c r="D6476">
        <v>7</v>
      </c>
      <c r="E6476" t="s">
        <v>4</v>
      </c>
      <c r="F6476" t="s">
        <v>8168</v>
      </c>
      <c r="G6476" t="s">
        <v>8027</v>
      </c>
      <c r="H6476" t="str">
        <f>VLOOKUP(Sales_Data17[[#This Row],[Delivery Region Index]],Regions_Table[#All],2,0)</f>
        <v>New South Wales</v>
      </c>
      <c r="I6476" t="str">
        <f>VLOOKUP(Sales_Data17[[#This Row],[Delivery Region Index]],Regions_Table[#All],3,0)</f>
        <v>Port Macquarie</v>
      </c>
      <c r="J6476">
        <v>19</v>
      </c>
      <c r="K6476">
        <v>3</v>
      </c>
      <c r="L6476" t="str">
        <f>VLOOKUP(Sales_Data17[[#This Row],[Product Description Index]],Products_Data[#All],2,0)</f>
        <v>Sunglasses</v>
      </c>
      <c r="M6476">
        <v>1</v>
      </c>
      <c r="N6476" s="9">
        <v>297.77777777777777</v>
      </c>
      <c r="O6476" s="9">
        <f>Sales_Data17[[#This Row],[Order Quantity]]*Sales_Data17[[#This Row],[Unit Price]]</f>
        <v>297.77777777777777</v>
      </c>
      <c r="P6476" s="9">
        <v>250.13333333333333</v>
      </c>
      <c r="Q6476" s="9">
        <f>Sales_Data17[[#This Row],[Line Total]]-(Sales_Data17[[#This Row],[Total Unit Cost]]*Sales_Data17[[#This Row],[Order Quantity]])</f>
        <v>47.644444444444446</v>
      </c>
      <c r="R6476" s="1" t="str">
        <f>TEXT(Sales_Data17[[#This Row],[OrderDate]],"MMM")</f>
        <v>Jan</v>
      </c>
      <c r="S6476" s="1" t="str">
        <f t="shared" si="101"/>
        <v>2016</v>
      </c>
    </row>
    <row r="6477" spans="1:19">
      <c r="A6477" t="s">
        <v>6500</v>
      </c>
      <c r="B6477" s="2">
        <v>42377</v>
      </c>
      <c r="C6477" s="2" t="str">
        <f>VLOOKUP(Sales_Data17[[#This Row],[Customer Name Index]],Customer_Data[#All],2,0)</f>
        <v>Ole Group</v>
      </c>
      <c r="D6477">
        <v>13</v>
      </c>
      <c r="E6477" t="s">
        <v>4</v>
      </c>
      <c r="F6477" t="s">
        <v>8168</v>
      </c>
      <c r="G6477" t="s">
        <v>8026</v>
      </c>
      <c r="H6477" t="str">
        <f>VLOOKUP(Sales_Data17[[#This Row],[Delivery Region Index]],Regions_Table[#All],2,0)</f>
        <v>Queensland</v>
      </c>
      <c r="I6477" t="str">
        <f>VLOOKUP(Sales_Data17[[#This Row],[Delivery Region Index]],Regions_Table[#All],3,0)</f>
        <v>Mount Isa</v>
      </c>
      <c r="J6477">
        <v>38</v>
      </c>
      <c r="K6477">
        <v>6</v>
      </c>
      <c r="L6477" t="str">
        <f>VLOOKUP(Sales_Data17[[#This Row],[Product Description Index]],Products_Data[#All],2,0)</f>
        <v>Socks</v>
      </c>
      <c r="M6477">
        <v>4</v>
      </c>
      <c r="N6477" s="9">
        <v>582.15555555555557</v>
      </c>
      <c r="O6477" s="9">
        <f>Sales_Data17[[#This Row],[Order Quantity]]*Sales_Data17[[#This Row],[Unit Price]]</f>
        <v>2328.6222222222223</v>
      </c>
      <c r="P6477" s="9">
        <v>401.68733333333336</v>
      </c>
      <c r="Q6477" s="9">
        <f>Sales_Data17[[#This Row],[Line Total]]-(Sales_Data17[[#This Row],[Total Unit Cost]]*Sales_Data17[[#This Row],[Order Quantity]])</f>
        <v>721.87288888888884</v>
      </c>
      <c r="R6477" s="1" t="str">
        <f>TEXT(Sales_Data17[[#This Row],[OrderDate]],"MMM")</f>
        <v>Jan</v>
      </c>
      <c r="S6477" s="1" t="str">
        <f t="shared" si="101"/>
        <v>2016</v>
      </c>
    </row>
    <row r="6478" spans="1:19">
      <c r="A6478" t="s">
        <v>6501</v>
      </c>
      <c r="B6478" s="2">
        <v>42377</v>
      </c>
      <c r="C6478" s="2" t="str">
        <f>VLOOKUP(Sales_Data17[[#This Row],[Customer Name Index]],Customer_Data[#All],2,0)</f>
        <v>Pacific Ltd</v>
      </c>
      <c r="D6478">
        <v>20</v>
      </c>
      <c r="E6478" t="s">
        <v>4</v>
      </c>
      <c r="F6478" t="s">
        <v>8168</v>
      </c>
      <c r="G6478" t="s">
        <v>8028</v>
      </c>
      <c r="H6478" t="str">
        <f>VLOOKUP(Sales_Data17[[#This Row],[Delivery Region Index]],Regions_Table[#All],2,0)</f>
        <v>Victoria</v>
      </c>
      <c r="I6478" t="str">
        <f>VLOOKUP(Sales_Data17[[#This Row],[Delivery Region Index]],Regions_Table[#All],3,0)</f>
        <v>Warrnambool</v>
      </c>
      <c r="J6478">
        <v>57</v>
      </c>
      <c r="K6478">
        <v>8</v>
      </c>
      <c r="L6478" t="str">
        <f>VLOOKUP(Sales_Data17[[#This Row],[Product Description Index]],Products_Data[#All],2,0)</f>
        <v>Shoes</v>
      </c>
      <c r="M6478">
        <v>5</v>
      </c>
      <c r="N6478" s="9">
        <v>719.87777777777785</v>
      </c>
      <c r="O6478" s="9">
        <f>Sales_Data17[[#This Row],[Order Quantity]]*Sales_Data17[[#This Row],[Unit Price]]</f>
        <v>3599.3888888888891</v>
      </c>
      <c r="P6478" s="9">
        <v>575.90222222222235</v>
      </c>
      <c r="Q6478" s="9">
        <f>Sales_Data17[[#This Row],[Line Total]]-(Sales_Data17[[#This Row],[Total Unit Cost]]*Sales_Data17[[#This Row],[Order Quantity]])</f>
        <v>719.87777777777728</v>
      </c>
      <c r="R6478" s="1" t="str">
        <f>TEXT(Sales_Data17[[#This Row],[OrderDate]],"MMM")</f>
        <v>Jan</v>
      </c>
      <c r="S6478" s="1" t="str">
        <f t="shared" si="101"/>
        <v>2016</v>
      </c>
    </row>
    <row r="6479" spans="1:19">
      <c r="A6479" t="s">
        <v>6502</v>
      </c>
      <c r="B6479" s="2">
        <v>42377</v>
      </c>
      <c r="C6479" s="2" t="str">
        <f>VLOOKUP(Sales_Data17[[#This Row],[Customer Name Index]],Customer_Data[#All],2,0)</f>
        <v>Avon Corp</v>
      </c>
      <c r="D6479">
        <v>1</v>
      </c>
      <c r="E6479" t="s">
        <v>4</v>
      </c>
      <c r="F6479" t="s">
        <v>8168</v>
      </c>
      <c r="G6479" t="s">
        <v>8027</v>
      </c>
      <c r="H6479" t="str">
        <f>VLOOKUP(Sales_Data17[[#This Row],[Delivery Region Index]],Regions_Table[#All],2,0)</f>
        <v>New South Wales</v>
      </c>
      <c r="I6479" t="str">
        <f>VLOOKUP(Sales_Data17[[#This Row],[Delivery Region Index]],Regions_Table[#All],3,0)</f>
        <v>Armidale</v>
      </c>
      <c r="J6479">
        <v>3</v>
      </c>
      <c r="K6479">
        <v>1</v>
      </c>
      <c r="L6479" t="str">
        <f>VLOOKUP(Sales_Data17[[#This Row],[Product Description Index]],Products_Data[#All],2,0)</f>
        <v>Shirts</v>
      </c>
      <c r="M6479">
        <v>5</v>
      </c>
      <c r="N6479" s="9">
        <v>119.11111111111111</v>
      </c>
      <c r="O6479" s="9">
        <f>Sales_Data17[[#This Row],[Order Quantity]]*Sales_Data17[[#This Row],[Unit Price]]</f>
        <v>595.55555555555554</v>
      </c>
      <c r="P6479" s="9">
        <v>84.568888888888893</v>
      </c>
      <c r="Q6479" s="9">
        <f>Sales_Data17[[#This Row],[Line Total]]-(Sales_Data17[[#This Row],[Total Unit Cost]]*Sales_Data17[[#This Row],[Order Quantity]])</f>
        <v>172.71111111111111</v>
      </c>
      <c r="R6479" s="1" t="str">
        <f>TEXT(Sales_Data17[[#This Row],[OrderDate]],"MMM")</f>
        <v>Jan</v>
      </c>
      <c r="S6479" s="1" t="str">
        <f t="shared" si="101"/>
        <v>2016</v>
      </c>
    </row>
    <row r="6480" spans="1:19">
      <c r="A6480" t="s">
        <v>6503</v>
      </c>
      <c r="B6480" s="2">
        <v>42378</v>
      </c>
      <c r="C6480" s="2" t="str">
        <f>VLOOKUP(Sales_Data17[[#This Row],[Customer Name Index]],Customer_Data[#All],2,0)</f>
        <v>Pure Group</v>
      </c>
      <c r="D6480">
        <v>17</v>
      </c>
      <c r="E6480" t="s">
        <v>3</v>
      </c>
      <c r="F6480" t="s">
        <v>8168</v>
      </c>
      <c r="G6480" t="s">
        <v>8025</v>
      </c>
      <c r="H6480" t="str">
        <f>VLOOKUP(Sales_Data17[[#This Row],[Delivery Region Index]],Regions_Table[#All],2,0)</f>
        <v>Victoria</v>
      </c>
      <c r="I6480" t="str">
        <f>VLOOKUP(Sales_Data17[[#This Row],[Delivery Region Index]],Regions_Table[#All],3,0)</f>
        <v>Melbourne</v>
      </c>
      <c r="J6480">
        <v>47</v>
      </c>
      <c r="K6480">
        <v>7</v>
      </c>
      <c r="L6480" t="str">
        <f>VLOOKUP(Sales_Data17[[#This Row],[Product Description Index]],Products_Data[#All],2,0)</f>
        <v>Dress Shirts</v>
      </c>
      <c r="M6480">
        <v>3</v>
      </c>
      <c r="N6480" s="9">
        <v>253.11111111111111</v>
      </c>
      <c r="O6480" s="9">
        <f>Sales_Data17[[#This Row],[Order Quantity]]*Sales_Data17[[#This Row],[Unit Price]]</f>
        <v>759.33333333333337</v>
      </c>
      <c r="P6480" s="9">
        <v>116.43111111111112</v>
      </c>
      <c r="Q6480" s="9">
        <f>Sales_Data17[[#This Row],[Line Total]]-(Sales_Data17[[#This Row],[Total Unit Cost]]*Sales_Data17[[#This Row],[Order Quantity]])</f>
        <v>410.04</v>
      </c>
      <c r="R6480" s="1" t="str">
        <f>TEXT(Sales_Data17[[#This Row],[OrderDate]],"MMM")</f>
        <v>Jan</v>
      </c>
      <c r="S6480" s="1" t="str">
        <f t="shared" si="101"/>
        <v>2016</v>
      </c>
    </row>
    <row r="6481" spans="1:19">
      <c r="A6481" t="s">
        <v>6504</v>
      </c>
      <c r="B6481" s="2">
        <v>42378</v>
      </c>
      <c r="C6481" s="2" t="str">
        <f>VLOOKUP(Sales_Data17[[#This Row],[Customer Name Index]],Customer_Data[#All],2,0)</f>
        <v>Avon Corp</v>
      </c>
      <c r="D6481">
        <v>1</v>
      </c>
      <c r="E6481" t="s">
        <v>2</v>
      </c>
      <c r="F6481" t="s">
        <v>8168</v>
      </c>
      <c r="G6481" t="s">
        <v>8027</v>
      </c>
      <c r="H6481" t="str">
        <f>VLOOKUP(Sales_Data17[[#This Row],[Delivery Region Index]],Regions_Table[#All],2,0)</f>
        <v>New South Wales</v>
      </c>
      <c r="I6481" t="str">
        <f>VLOOKUP(Sales_Data17[[#This Row],[Delivery Region Index]],Regions_Table[#All],3,0)</f>
        <v>Armidale</v>
      </c>
      <c r="J6481">
        <v>3</v>
      </c>
      <c r="K6481">
        <v>1</v>
      </c>
      <c r="L6481" t="str">
        <f>VLOOKUP(Sales_Data17[[#This Row],[Product Description Index]],Products_Data[#All],2,0)</f>
        <v>Shirts</v>
      </c>
      <c r="M6481">
        <v>3</v>
      </c>
      <c r="N6481" s="9">
        <v>320.11111111111109</v>
      </c>
      <c r="O6481" s="9">
        <f>Sales_Data17[[#This Row],[Order Quantity]]*Sales_Data17[[#This Row],[Unit Price]]</f>
        <v>960.33333333333326</v>
      </c>
      <c r="P6481" s="9">
        <v>243.28444444444443</v>
      </c>
      <c r="Q6481" s="9">
        <f>Sales_Data17[[#This Row],[Line Total]]-(Sales_Data17[[#This Row],[Total Unit Cost]]*Sales_Data17[[#This Row],[Order Quantity]])</f>
        <v>230.48000000000002</v>
      </c>
      <c r="R6481" s="1" t="str">
        <f>TEXT(Sales_Data17[[#This Row],[OrderDate]],"MMM")</f>
        <v>Jan</v>
      </c>
      <c r="S6481" s="1" t="str">
        <f t="shared" si="101"/>
        <v>2016</v>
      </c>
    </row>
    <row r="6482" spans="1:19">
      <c r="A6482" t="s">
        <v>6505</v>
      </c>
      <c r="B6482" s="2">
        <v>42378</v>
      </c>
      <c r="C6482" s="2" t="str">
        <f>VLOOKUP(Sales_Data17[[#This Row],[Customer Name Index]],Customer_Data[#All],2,0)</f>
        <v>21st Ltd</v>
      </c>
      <c r="D6482">
        <v>10</v>
      </c>
      <c r="E6482" t="s">
        <v>4</v>
      </c>
      <c r="F6482" t="s">
        <v>8168</v>
      </c>
      <c r="G6482" t="s">
        <v>8026</v>
      </c>
      <c r="H6482" t="str">
        <f>VLOOKUP(Sales_Data17[[#This Row],[Delivery Region Index]],Regions_Table[#All],2,0)</f>
        <v>Queensland</v>
      </c>
      <c r="I6482" t="str">
        <f>VLOOKUP(Sales_Data17[[#This Row],[Delivery Region Index]],Regions_Table[#All],3,0)</f>
        <v>Charters Towers</v>
      </c>
      <c r="J6482">
        <v>29</v>
      </c>
      <c r="K6482">
        <v>4</v>
      </c>
      <c r="L6482" t="str">
        <f>VLOOKUP(Sales_Data17[[#This Row],[Product Description Index]],Products_Data[#All],2,0)</f>
        <v>Jeans</v>
      </c>
      <c r="M6482">
        <v>8</v>
      </c>
      <c r="N6482" s="9">
        <v>101.98888888888888</v>
      </c>
      <c r="O6482" s="9">
        <f>Sales_Data17[[#This Row],[Order Quantity]]*Sales_Data17[[#This Row],[Unit Price]]</f>
        <v>815.91111111111104</v>
      </c>
      <c r="P6482" s="9">
        <v>74.451888888888888</v>
      </c>
      <c r="Q6482" s="9">
        <f>Sales_Data17[[#This Row],[Line Total]]-(Sales_Data17[[#This Row],[Total Unit Cost]]*Sales_Data17[[#This Row],[Order Quantity]])</f>
        <v>220.29599999999994</v>
      </c>
      <c r="R6482" s="1" t="str">
        <f>TEXT(Sales_Data17[[#This Row],[OrderDate]],"MMM")</f>
        <v>Jan</v>
      </c>
      <c r="S6482" s="1" t="str">
        <f t="shared" si="101"/>
        <v>2016</v>
      </c>
    </row>
    <row r="6483" spans="1:19">
      <c r="A6483" t="s">
        <v>6506</v>
      </c>
      <c r="B6483" s="2">
        <v>42378</v>
      </c>
      <c r="C6483" s="2" t="str">
        <f>VLOOKUP(Sales_Data17[[#This Row],[Customer Name Index]],Customer_Data[#All],2,0)</f>
        <v>Ole Group</v>
      </c>
      <c r="D6483">
        <v>13</v>
      </c>
      <c r="E6483" t="s">
        <v>3</v>
      </c>
      <c r="F6483" t="s">
        <v>8168</v>
      </c>
      <c r="G6483" t="s">
        <v>8026</v>
      </c>
      <c r="H6483" t="str">
        <f>VLOOKUP(Sales_Data17[[#This Row],[Delivery Region Index]],Regions_Table[#All],2,0)</f>
        <v>Queensland</v>
      </c>
      <c r="I6483" t="str">
        <f>VLOOKUP(Sales_Data17[[#This Row],[Delivery Region Index]],Regions_Table[#All],3,0)</f>
        <v>Maryborough</v>
      </c>
      <c r="J6483">
        <v>37</v>
      </c>
      <c r="K6483">
        <v>6</v>
      </c>
      <c r="L6483" t="str">
        <f>VLOOKUP(Sales_Data17[[#This Row],[Product Description Index]],Products_Data[#All],2,0)</f>
        <v>Socks</v>
      </c>
      <c r="M6483">
        <v>8</v>
      </c>
      <c r="N6483" s="9">
        <v>202.48888888888891</v>
      </c>
      <c r="O6483" s="9">
        <f>Sales_Data17[[#This Row],[Order Quantity]]*Sales_Data17[[#This Row],[Unit Price]]</f>
        <v>1619.9111111111113</v>
      </c>
      <c r="P6483" s="9">
        <v>121.49333333333334</v>
      </c>
      <c r="Q6483" s="9">
        <f>Sales_Data17[[#This Row],[Line Total]]-(Sales_Data17[[#This Row],[Total Unit Cost]]*Sales_Data17[[#This Row],[Order Quantity]])</f>
        <v>647.96444444444455</v>
      </c>
      <c r="R6483" s="1" t="str">
        <f>TEXT(Sales_Data17[[#This Row],[OrderDate]],"MMM")</f>
        <v>Jan</v>
      </c>
      <c r="S6483" s="1" t="str">
        <f t="shared" si="101"/>
        <v>2016</v>
      </c>
    </row>
    <row r="6484" spans="1:19">
      <c r="A6484" t="s">
        <v>6507</v>
      </c>
      <c r="B6484" s="2">
        <v>42379</v>
      </c>
      <c r="C6484" s="2" t="str">
        <f>VLOOKUP(Sales_Data17[[#This Row],[Customer Name Index]],Customer_Data[#All],2,0)</f>
        <v>Pacific Ltd</v>
      </c>
      <c r="D6484">
        <v>20</v>
      </c>
      <c r="E6484" t="s">
        <v>4</v>
      </c>
      <c r="F6484" t="s">
        <v>8168</v>
      </c>
      <c r="G6484" t="s">
        <v>8028</v>
      </c>
      <c r="H6484" t="str">
        <f>VLOOKUP(Sales_Data17[[#This Row],[Delivery Region Index]],Regions_Table[#All],2,0)</f>
        <v>Victoria</v>
      </c>
      <c r="I6484" t="str">
        <f>VLOOKUP(Sales_Data17[[#This Row],[Delivery Region Index]],Regions_Table[#All],3,0)</f>
        <v>Wodonga</v>
      </c>
      <c r="J6484">
        <v>58</v>
      </c>
      <c r="K6484">
        <v>8</v>
      </c>
      <c r="L6484" t="str">
        <f>VLOOKUP(Sales_Data17[[#This Row],[Product Description Index]],Products_Data[#All],2,0)</f>
        <v>Shoes</v>
      </c>
      <c r="M6484">
        <v>3</v>
      </c>
      <c r="N6484" s="9">
        <v>203.97777777777776</v>
      </c>
      <c r="O6484" s="9">
        <f>Sales_Data17[[#This Row],[Order Quantity]]*Sales_Data17[[#This Row],[Unit Price]]</f>
        <v>611.93333333333328</v>
      </c>
      <c r="P6484" s="9">
        <v>85.670666666666662</v>
      </c>
      <c r="Q6484" s="9">
        <f>Sales_Data17[[#This Row],[Line Total]]-(Sales_Data17[[#This Row],[Total Unit Cost]]*Sales_Data17[[#This Row],[Order Quantity]])</f>
        <v>354.92133333333328</v>
      </c>
      <c r="R6484" s="1" t="str">
        <f>TEXT(Sales_Data17[[#This Row],[OrderDate]],"MMM")</f>
        <v>Jan</v>
      </c>
      <c r="S6484" s="1" t="str">
        <f t="shared" si="101"/>
        <v>2016</v>
      </c>
    </row>
    <row r="6485" spans="1:19">
      <c r="A6485" t="s">
        <v>6508</v>
      </c>
      <c r="B6485" s="2">
        <v>42379</v>
      </c>
      <c r="C6485" s="2" t="str">
        <f>VLOOKUP(Sales_Data17[[#This Row],[Customer Name Index]],Customer_Data[#All],2,0)</f>
        <v xml:space="preserve">Qualitest </v>
      </c>
      <c r="D6485">
        <v>19</v>
      </c>
      <c r="E6485" t="s">
        <v>2</v>
      </c>
      <c r="F6485" t="s">
        <v>8168</v>
      </c>
      <c r="G6485" t="s">
        <v>8028</v>
      </c>
      <c r="H6485" t="str">
        <f>VLOOKUP(Sales_Data17[[#This Row],[Delivery Region Index]],Regions_Table[#All],2,0)</f>
        <v>Victoria</v>
      </c>
      <c r="I6485" t="str">
        <f>VLOOKUP(Sales_Data17[[#This Row],[Delivery Region Index]],Regions_Table[#All],3,0)</f>
        <v>Shepparton</v>
      </c>
      <c r="J6485">
        <v>54</v>
      </c>
      <c r="K6485">
        <v>8</v>
      </c>
      <c r="L6485" t="str">
        <f>VLOOKUP(Sales_Data17[[#This Row],[Product Description Index]],Products_Data[#All],2,0)</f>
        <v>Shoes</v>
      </c>
      <c r="M6485">
        <v>5</v>
      </c>
      <c r="N6485" s="9">
        <v>309.68888888888893</v>
      </c>
      <c r="O6485" s="9">
        <f>Sales_Data17[[#This Row],[Order Quantity]]*Sales_Data17[[#This Row],[Unit Price]]</f>
        <v>1548.4444444444446</v>
      </c>
      <c r="P6485" s="9">
        <v>204.39466666666669</v>
      </c>
      <c r="Q6485" s="9">
        <f>Sales_Data17[[#This Row],[Line Total]]-(Sales_Data17[[#This Row],[Total Unit Cost]]*Sales_Data17[[#This Row],[Order Quantity]])</f>
        <v>526.4711111111111</v>
      </c>
      <c r="R6485" s="1" t="str">
        <f>TEXT(Sales_Data17[[#This Row],[OrderDate]],"MMM")</f>
        <v>Jan</v>
      </c>
      <c r="S6485" s="1" t="str">
        <f t="shared" si="101"/>
        <v>2016</v>
      </c>
    </row>
    <row r="6486" spans="1:19">
      <c r="A6486" t="s">
        <v>6509</v>
      </c>
      <c r="B6486" s="2">
        <v>42379</v>
      </c>
      <c r="C6486" s="2" t="str">
        <f>VLOOKUP(Sales_Data17[[#This Row],[Customer Name Index]],Customer_Data[#All],2,0)</f>
        <v>3LAB, Ltd</v>
      </c>
      <c r="D6486">
        <v>16</v>
      </c>
      <c r="E6486" t="s">
        <v>4</v>
      </c>
      <c r="F6486" t="s">
        <v>8168</v>
      </c>
      <c r="G6486" t="s">
        <v>8025</v>
      </c>
      <c r="H6486" t="str">
        <f>VLOOKUP(Sales_Data17[[#This Row],[Delivery Region Index]],Regions_Table[#All],2,0)</f>
        <v>South Australia</v>
      </c>
      <c r="I6486" t="str">
        <f>VLOOKUP(Sales_Data17[[#This Row],[Delivery Region Index]],Regions_Table[#All],3,0)</f>
        <v>Adelaide</v>
      </c>
      <c r="J6486">
        <v>46</v>
      </c>
      <c r="K6486">
        <v>7</v>
      </c>
      <c r="L6486" t="str">
        <f>VLOOKUP(Sales_Data17[[#This Row],[Product Description Index]],Products_Data[#All],2,0)</f>
        <v>Dress Shirts</v>
      </c>
      <c r="M6486">
        <v>7</v>
      </c>
      <c r="N6486" s="9">
        <v>289.5888888888889</v>
      </c>
      <c r="O6486" s="9">
        <f>Sales_Data17[[#This Row],[Order Quantity]]*Sales_Data17[[#This Row],[Unit Price]]</f>
        <v>2027.1222222222223</v>
      </c>
      <c r="P6486" s="9">
        <v>246.15055555555557</v>
      </c>
      <c r="Q6486" s="9">
        <f>Sales_Data17[[#This Row],[Line Total]]-(Sales_Data17[[#This Row],[Total Unit Cost]]*Sales_Data17[[#This Row],[Order Quantity]])</f>
        <v>304.06833333333316</v>
      </c>
      <c r="R6486" s="1" t="str">
        <f>TEXT(Sales_Data17[[#This Row],[OrderDate]],"MMM")</f>
        <v>Jan</v>
      </c>
      <c r="S6486" s="1" t="str">
        <f t="shared" si="101"/>
        <v>2016</v>
      </c>
    </row>
    <row r="6487" spans="1:19">
      <c r="A6487" t="s">
        <v>6510</v>
      </c>
      <c r="B6487" s="2">
        <v>42379</v>
      </c>
      <c r="C6487" s="2" t="str">
        <f>VLOOKUP(Sales_Data17[[#This Row],[Customer Name Index]],Customer_Data[#All],2,0)</f>
        <v>ETUDE Ltd</v>
      </c>
      <c r="D6487">
        <v>4</v>
      </c>
      <c r="E6487" t="s">
        <v>2</v>
      </c>
      <c r="F6487" t="s">
        <v>8168</v>
      </c>
      <c r="G6487" t="s">
        <v>8027</v>
      </c>
      <c r="H6487" t="str">
        <f>VLOOKUP(Sales_Data17[[#This Row],[Delivery Region Index]],Regions_Table[#All],2,0)</f>
        <v>New South Wales</v>
      </c>
      <c r="I6487" t="str">
        <f>VLOOKUP(Sales_Data17[[#This Row],[Delivery Region Index]],Regions_Table[#All],3,0)</f>
        <v>Grafton</v>
      </c>
      <c r="J6487">
        <v>11</v>
      </c>
      <c r="K6487">
        <v>2</v>
      </c>
      <c r="L6487" t="str">
        <f>VLOOKUP(Sales_Data17[[#This Row],[Product Description Index]],Products_Data[#All],2,0)</f>
        <v>Pants</v>
      </c>
      <c r="M6487">
        <v>9</v>
      </c>
      <c r="N6487" s="9">
        <v>113.90000000000002</v>
      </c>
      <c r="O6487" s="9">
        <f>Sales_Data17[[#This Row],[Order Quantity]]*Sales_Data17[[#This Row],[Unit Price]]</f>
        <v>1025.1000000000001</v>
      </c>
      <c r="P6487" s="9">
        <v>46.699000000000005</v>
      </c>
      <c r="Q6487" s="9">
        <f>Sales_Data17[[#This Row],[Line Total]]-(Sales_Data17[[#This Row],[Total Unit Cost]]*Sales_Data17[[#This Row],[Order Quantity]])</f>
        <v>604.80900000000008</v>
      </c>
      <c r="R6487" s="1" t="str">
        <f>TEXT(Sales_Data17[[#This Row],[OrderDate]],"MMM")</f>
        <v>Jan</v>
      </c>
      <c r="S6487" s="1" t="str">
        <f t="shared" si="101"/>
        <v>2016</v>
      </c>
    </row>
    <row r="6488" spans="1:19">
      <c r="A6488" t="s">
        <v>6511</v>
      </c>
      <c r="B6488" s="2">
        <v>42379</v>
      </c>
      <c r="C6488" s="2" t="str">
        <f>VLOOKUP(Sales_Data17[[#This Row],[Customer Name Index]],Customer_Data[#All],2,0)</f>
        <v>Elorac, Corp</v>
      </c>
      <c r="D6488">
        <v>3</v>
      </c>
      <c r="E6488" t="s">
        <v>2</v>
      </c>
      <c r="F6488" t="s">
        <v>8168</v>
      </c>
      <c r="G6488" t="s">
        <v>8027</v>
      </c>
      <c r="H6488" t="str">
        <f>VLOOKUP(Sales_Data17[[#This Row],[Delivery Region Index]],Regions_Table[#All],2,0)</f>
        <v>New South Wales</v>
      </c>
      <c r="I6488" t="str">
        <f>VLOOKUP(Sales_Data17[[#This Row],[Delivery Region Index]],Regions_Table[#All],3,0)</f>
        <v>Dubbo</v>
      </c>
      <c r="J6488">
        <v>8</v>
      </c>
      <c r="K6488">
        <v>2</v>
      </c>
      <c r="L6488" t="str">
        <f>VLOOKUP(Sales_Data17[[#This Row],[Product Description Index]],Products_Data[#All],2,0)</f>
        <v>Pants</v>
      </c>
      <c r="M6488">
        <v>6</v>
      </c>
      <c r="N6488" s="9">
        <v>21.588888888888889</v>
      </c>
      <c r="O6488" s="9">
        <f>Sales_Data17[[#This Row],[Order Quantity]]*Sales_Data17[[#This Row],[Unit Price]]</f>
        <v>129.53333333333333</v>
      </c>
      <c r="P6488" s="9">
        <v>12.305666666666665</v>
      </c>
      <c r="Q6488" s="9">
        <f>Sales_Data17[[#This Row],[Line Total]]-(Sales_Data17[[#This Row],[Total Unit Cost]]*Sales_Data17[[#This Row],[Order Quantity]])</f>
        <v>55.699333333333342</v>
      </c>
      <c r="R6488" s="1" t="str">
        <f>TEXT(Sales_Data17[[#This Row],[OrderDate]],"MMM")</f>
        <v>Jan</v>
      </c>
      <c r="S6488" s="1" t="str">
        <f t="shared" si="101"/>
        <v>2016</v>
      </c>
    </row>
    <row r="6489" spans="1:19">
      <c r="A6489" t="s">
        <v>6512</v>
      </c>
      <c r="B6489" s="2">
        <v>42379</v>
      </c>
      <c r="C6489" s="2" t="str">
        <f>VLOOKUP(Sales_Data17[[#This Row],[Customer Name Index]],Customer_Data[#All],2,0)</f>
        <v>Medsep Group</v>
      </c>
      <c r="D6489">
        <v>8</v>
      </c>
      <c r="E6489" t="s">
        <v>2</v>
      </c>
      <c r="F6489" t="s">
        <v>8168</v>
      </c>
      <c r="G6489" t="s">
        <v>8027</v>
      </c>
      <c r="H6489" t="str">
        <f>VLOOKUP(Sales_Data17[[#This Row],[Delivery Region Index]],Regions_Table[#All],2,0)</f>
        <v>New South Wales</v>
      </c>
      <c r="I6489" t="str">
        <f>VLOOKUP(Sales_Data17[[#This Row],[Delivery Region Index]],Regions_Table[#All],3,0)</f>
        <v>Tweed Heads</v>
      </c>
      <c r="J6489">
        <v>22</v>
      </c>
      <c r="K6489">
        <v>3</v>
      </c>
      <c r="L6489" t="str">
        <f>VLOOKUP(Sales_Data17[[#This Row],[Product Description Index]],Products_Data[#All],2,0)</f>
        <v>Sunglasses</v>
      </c>
      <c r="M6489">
        <v>1</v>
      </c>
      <c r="N6489" s="9">
        <v>623.84444444444443</v>
      </c>
      <c r="O6489" s="9">
        <f>Sales_Data17[[#This Row],[Order Quantity]]*Sales_Data17[[#This Row],[Unit Price]]</f>
        <v>623.84444444444443</v>
      </c>
      <c r="P6489" s="9">
        <v>417.97577777777786</v>
      </c>
      <c r="Q6489" s="9">
        <f>Sales_Data17[[#This Row],[Line Total]]-(Sales_Data17[[#This Row],[Total Unit Cost]]*Sales_Data17[[#This Row],[Order Quantity]])</f>
        <v>205.86866666666657</v>
      </c>
      <c r="R6489" s="1" t="str">
        <f>TEXT(Sales_Data17[[#This Row],[OrderDate]],"MMM")</f>
        <v>Jan</v>
      </c>
      <c r="S6489" s="1" t="str">
        <f t="shared" si="101"/>
        <v>2016</v>
      </c>
    </row>
    <row r="6490" spans="1:19">
      <c r="A6490" t="s">
        <v>6513</v>
      </c>
      <c r="B6490" s="2">
        <v>42379</v>
      </c>
      <c r="C6490" s="2" t="str">
        <f>VLOOKUP(Sales_Data17[[#This Row],[Customer Name Index]],Customer_Data[#All],2,0)</f>
        <v>Elorac, Corp</v>
      </c>
      <c r="D6490">
        <v>3</v>
      </c>
      <c r="E6490" t="s">
        <v>4</v>
      </c>
      <c r="F6490" t="s">
        <v>8168</v>
      </c>
      <c r="G6490" t="s">
        <v>8027</v>
      </c>
      <c r="H6490" t="str">
        <f>VLOOKUP(Sales_Data17[[#This Row],[Delivery Region Index]],Regions_Table[#All],2,0)</f>
        <v>New South Wales</v>
      </c>
      <c r="I6490" t="str">
        <f>VLOOKUP(Sales_Data17[[#This Row],[Delivery Region Index]],Regions_Table[#All],3,0)</f>
        <v>Dubbo</v>
      </c>
      <c r="J6490">
        <v>8</v>
      </c>
      <c r="K6490">
        <v>2</v>
      </c>
      <c r="L6490" t="str">
        <f>VLOOKUP(Sales_Data17[[#This Row],[Product Description Index]],Products_Data[#All],2,0)</f>
        <v>Pants</v>
      </c>
      <c r="M6490">
        <v>3</v>
      </c>
      <c r="N6490" s="9">
        <v>336.48888888888888</v>
      </c>
      <c r="O6490" s="9">
        <f>Sales_Data17[[#This Row],[Order Quantity]]*Sales_Data17[[#This Row],[Unit Price]]</f>
        <v>1009.4666666666667</v>
      </c>
      <c r="P6490" s="9">
        <v>158.14977777777779</v>
      </c>
      <c r="Q6490" s="9">
        <f>Sales_Data17[[#This Row],[Line Total]]-(Sales_Data17[[#This Row],[Total Unit Cost]]*Sales_Data17[[#This Row],[Order Quantity]])</f>
        <v>535.01733333333334</v>
      </c>
      <c r="R6490" s="1" t="str">
        <f>TEXT(Sales_Data17[[#This Row],[OrderDate]],"MMM")</f>
        <v>Jan</v>
      </c>
      <c r="S6490" s="1" t="str">
        <f t="shared" si="101"/>
        <v>2016</v>
      </c>
    </row>
    <row r="6491" spans="1:19">
      <c r="A6491" t="s">
        <v>6514</v>
      </c>
      <c r="B6491" s="2">
        <v>42379</v>
      </c>
      <c r="C6491" s="2" t="str">
        <f>VLOOKUP(Sales_Data17[[#This Row],[Customer Name Index]],Customer_Data[#All],2,0)</f>
        <v>Medsep Group</v>
      </c>
      <c r="D6491">
        <v>8</v>
      </c>
      <c r="E6491" t="s">
        <v>4</v>
      </c>
      <c r="F6491" t="s">
        <v>8168</v>
      </c>
      <c r="G6491" t="s">
        <v>8027</v>
      </c>
      <c r="H6491" t="str">
        <f>VLOOKUP(Sales_Data17[[#This Row],[Delivery Region Index]],Regions_Table[#All],2,0)</f>
        <v>New South Wales</v>
      </c>
      <c r="I6491" t="str">
        <f>VLOOKUP(Sales_Data17[[#This Row],[Delivery Region Index]],Regions_Table[#All],3,0)</f>
        <v>Tamworth</v>
      </c>
      <c r="J6491">
        <v>21</v>
      </c>
      <c r="K6491">
        <v>3</v>
      </c>
      <c r="L6491" t="str">
        <f>VLOOKUP(Sales_Data17[[#This Row],[Product Description Index]],Products_Data[#All],2,0)</f>
        <v>Sunglasses</v>
      </c>
      <c r="M6491">
        <v>7</v>
      </c>
      <c r="N6491" s="9">
        <v>21.588888888888889</v>
      </c>
      <c r="O6491" s="9">
        <f>Sales_Data17[[#This Row],[Order Quantity]]*Sales_Data17[[#This Row],[Unit Price]]</f>
        <v>151.12222222222221</v>
      </c>
      <c r="P6491" s="9">
        <v>9.0673333333333339</v>
      </c>
      <c r="Q6491" s="9">
        <f>Sales_Data17[[#This Row],[Line Total]]-(Sales_Data17[[#This Row],[Total Unit Cost]]*Sales_Data17[[#This Row],[Order Quantity]])</f>
        <v>87.650888888888872</v>
      </c>
      <c r="R6491" s="1" t="str">
        <f>TEXT(Sales_Data17[[#This Row],[OrderDate]],"MMM")</f>
        <v>Jan</v>
      </c>
      <c r="S6491" s="1" t="str">
        <f t="shared" si="101"/>
        <v>2016</v>
      </c>
    </row>
    <row r="6492" spans="1:19">
      <c r="A6492" t="s">
        <v>6515</v>
      </c>
      <c r="B6492" s="2">
        <v>42379</v>
      </c>
      <c r="C6492" s="2" t="str">
        <f>VLOOKUP(Sales_Data17[[#This Row],[Customer Name Index]],Customer_Data[#All],2,0)</f>
        <v>New Ltd</v>
      </c>
      <c r="D6492">
        <v>7</v>
      </c>
      <c r="E6492" t="s">
        <v>2</v>
      </c>
      <c r="F6492" t="s">
        <v>8168</v>
      </c>
      <c r="G6492" t="s">
        <v>8027</v>
      </c>
      <c r="H6492" t="str">
        <f>VLOOKUP(Sales_Data17[[#This Row],[Delivery Region Index]],Regions_Table[#All],2,0)</f>
        <v>New South Wales</v>
      </c>
      <c r="I6492" t="str">
        <f>VLOOKUP(Sales_Data17[[#This Row],[Delivery Region Index]],Regions_Table[#All],3,0)</f>
        <v>Tamworth</v>
      </c>
      <c r="J6492">
        <v>21</v>
      </c>
      <c r="K6492">
        <v>3</v>
      </c>
      <c r="L6492" t="str">
        <f>VLOOKUP(Sales_Data17[[#This Row],[Product Description Index]],Products_Data[#All],2,0)</f>
        <v>Sunglasses</v>
      </c>
      <c r="M6492">
        <v>1</v>
      </c>
      <c r="N6492" s="9">
        <v>260.55555555555554</v>
      </c>
      <c r="O6492" s="9">
        <f>Sales_Data17[[#This Row],[Order Quantity]]*Sales_Data17[[#This Row],[Unit Price]]</f>
        <v>260.55555555555554</v>
      </c>
      <c r="P6492" s="9">
        <v>114.64444444444445</v>
      </c>
      <c r="Q6492" s="9">
        <f>Sales_Data17[[#This Row],[Line Total]]-(Sales_Data17[[#This Row],[Total Unit Cost]]*Sales_Data17[[#This Row],[Order Quantity]])</f>
        <v>145.9111111111111</v>
      </c>
      <c r="R6492" s="1" t="str">
        <f>TEXT(Sales_Data17[[#This Row],[OrderDate]],"MMM")</f>
        <v>Jan</v>
      </c>
      <c r="S6492" s="1" t="str">
        <f t="shared" si="101"/>
        <v>2016</v>
      </c>
    </row>
    <row r="6493" spans="1:19">
      <c r="A6493" t="s">
        <v>6516</v>
      </c>
      <c r="B6493" s="2">
        <v>42380</v>
      </c>
      <c r="C6493" s="2" t="str">
        <f>VLOOKUP(Sales_Data17[[#This Row],[Customer Name Index]],Customer_Data[#All],2,0)</f>
        <v>3LAB, Ltd</v>
      </c>
      <c r="D6493">
        <v>16</v>
      </c>
      <c r="E6493" t="s">
        <v>4</v>
      </c>
      <c r="F6493" t="s">
        <v>8168</v>
      </c>
      <c r="G6493" t="s">
        <v>8025</v>
      </c>
      <c r="H6493" t="str">
        <f>VLOOKUP(Sales_Data17[[#This Row],[Delivery Region Index]],Regions_Table[#All],2,0)</f>
        <v>Victoria</v>
      </c>
      <c r="I6493" t="str">
        <f>VLOOKUP(Sales_Data17[[#This Row],[Delivery Region Index]],Regions_Table[#All],3,0)</f>
        <v>Melbourne</v>
      </c>
      <c r="J6493">
        <v>47</v>
      </c>
      <c r="K6493">
        <v>7</v>
      </c>
      <c r="L6493" t="str">
        <f>VLOOKUP(Sales_Data17[[#This Row],[Product Description Index]],Products_Data[#All],2,0)</f>
        <v>Dress Shirts</v>
      </c>
      <c r="M6493">
        <v>6</v>
      </c>
      <c r="N6493" s="9">
        <v>213.65555555555557</v>
      </c>
      <c r="O6493" s="9">
        <f>Sales_Data17[[#This Row],[Order Quantity]]*Sales_Data17[[#This Row],[Unit Price]]</f>
        <v>1281.9333333333334</v>
      </c>
      <c r="P6493" s="9">
        <v>134.60300000000001</v>
      </c>
      <c r="Q6493" s="9">
        <f>Sales_Data17[[#This Row],[Line Total]]-(Sales_Data17[[#This Row],[Total Unit Cost]]*Sales_Data17[[#This Row],[Order Quantity]])</f>
        <v>474.31533333333334</v>
      </c>
      <c r="R6493" s="1" t="str">
        <f>TEXT(Sales_Data17[[#This Row],[OrderDate]],"MMM")</f>
        <v>Jan</v>
      </c>
      <c r="S6493" s="1" t="str">
        <f t="shared" si="101"/>
        <v>2016</v>
      </c>
    </row>
    <row r="6494" spans="1:19">
      <c r="A6494" t="s">
        <v>6517</v>
      </c>
      <c r="B6494" s="2">
        <v>42380</v>
      </c>
      <c r="C6494" s="2" t="str">
        <f>VLOOKUP(Sales_Data17[[#This Row],[Customer Name Index]],Customer_Data[#All],2,0)</f>
        <v>Eminence Corp</v>
      </c>
      <c r="D6494">
        <v>18</v>
      </c>
      <c r="E6494" t="s">
        <v>4</v>
      </c>
      <c r="F6494" t="s">
        <v>8168</v>
      </c>
      <c r="G6494" t="s">
        <v>8025</v>
      </c>
      <c r="H6494" t="str">
        <f>VLOOKUP(Sales_Data17[[#This Row],[Delivery Region Index]],Regions_Table[#All],2,0)</f>
        <v>Victoria</v>
      </c>
      <c r="I6494" t="str">
        <f>VLOOKUP(Sales_Data17[[#This Row],[Delivery Region Index]],Regions_Table[#All],3,0)</f>
        <v>Geelong</v>
      </c>
      <c r="J6494">
        <v>51</v>
      </c>
      <c r="K6494">
        <v>8</v>
      </c>
      <c r="L6494" t="str">
        <f>VLOOKUP(Sales_Data17[[#This Row],[Product Description Index]],Products_Data[#All],2,0)</f>
        <v>Shoes</v>
      </c>
      <c r="M6494">
        <v>2</v>
      </c>
      <c r="N6494" s="9">
        <v>23.822222222222223</v>
      </c>
      <c r="O6494" s="9">
        <f>Sales_Data17[[#This Row],[Order Quantity]]*Sales_Data17[[#This Row],[Unit Price]]</f>
        <v>47.644444444444446</v>
      </c>
      <c r="P6494" s="9">
        <v>16.199111111111112</v>
      </c>
      <c r="Q6494" s="9">
        <f>Sales_Data17[[#This Row],[Line Total]]-(Sales_Data17[[#This Row],[Total Unit Cost]]*Sales_Data17[[#This Row],[Order Quantity]])</f>
        <v>15.246222222222222</v>
      </c>
      <c r="R6494" s="1" t="str">
        <f>TEXT(Sales_Data17[[#This Row],[OrderDate]],"MMM")</f>
        <v>Jan</v>
      </c>
      <c r="S6494" s="1" t="str">
        <f t="shared" si="101"/>
        <v>2016</v>
      </c>
    </row>
    <row r="6495" spans="1:19">
      <c r="A6495" t="s">
        <v>6518</v>
      </c>
      <c r="B6495" s="2">
        <v>42380</v>
      </c>
      <c r="C6495" s="2" t="str">
        <f>VLOOKUP(Sales_Data17[[#This Row],[Customer Name Index]],Customer_Data[#All],2,0)</f>
        <v>PEDIFIX, Corp</v>
      </c>
      <c r="D6495">
        <v>6</v>
      </c>
      <c r="E6495" t="s">
        <v>2</v>
      </c>
      <c r="F6495" t="s">
        <v>8168</v>
      </c>
      <c r="G6495" t="s">
        <v>8027</v>
      </c>
      <c r="H6495" t="str">
        <f>VLOOKUP(Sales_Data17[[#This Row],[Delivery Region Index]],Regions_Table[#All],2,0)</f>
        <v>New South Wales</v>
      </c>
      <c r="I6495" t="str">
        <f>VLOOKUP(Sales_Data17[[#This Row],[Delivery Region Index]],Regions_Table[#All],3,0)</f>
        <v>Nowra</v>
      </c>
      <c r="J6495">
        <v>17</v>
      </c>
      <c r="K6495">
        <v>3</v>
      </c>
      <c r="L6495" t="str">
        <f>VLOOKUP(Sales_Data17[[#This Row],[Product Description Index]],Products_Data[#All],2,0)</f>
        <v>Sunglasses</v>
      </c>
      <c r="M6495">
        <v>7</v>
      </c>
      <c r="N6495" s="9">
        <v>427.31111111111113</v>
      </c>
      <c r="O6495" s="9">
        <f>Sales_Data17[[#This Row],[Order Quantity]]*Sales_Data17[[#This Row],[Unit Price]]</f>
        <v>2991.1777777777779</v>
      </c>
      <c r="P6495" s="9">
        <v>230.74800000000005</v>
      </c>
      <c r="Q6495" s="9">
        <f>Sales_Data17[[#This Row],[Line Total]]-(Sales_Data17[[#This Row],[Total Unit Cost]]*Sales_Data17[[#This Row],[Order Quantity]])</f>
        <v>1375.9417777777776</v>
      </c>
      <c r="R6495" s="1" t="str">
        <f>TEXT(Sales_Data17[[#This Row],[OrderDate]],"MMM")</f>
        <v>Jan</v>
      </c>
      <c r="S6495" s="1" t="str">
        <f t="shared" si="101"/>
        <v>2016</v>
      </c>
    </row>
    <row r="6496" spans="1:19">
      <c r="A6496" t="s">
        <v>6519</v>
      </c>
      <c r="B6496" s="2">
        <v>42380</v>
      </c>
      <c r="C6496" s="2" t="str">
        <f>VLOOKUP(Sales_Data17[[#This Row],[Customer Name Index]],Customer_Data[#All],2,0)</f>
        <v>PEDIFIX, Corp</v>
      </c>
      <c r="D6496">
        <v>6</v>
      </c>
      <c r="E6496" t="s">
        <v>4</v>
      </c>
      <c r="F6496" t="s">
        <v>8168</v>
      </c>
      <c r="G6496" t="s">
        <v>8027</v>
      </c>
      <c r="H6496" t="str">
        <f>VLOOKUP(Sales_Data17[[#This Row],[Delivery Region Index]],Regions_Table[#All],2,0)</f>
        <v>New South Wales</v>
      </c>
      <c r="I6496" t="str">
        <f>VLOOKUP(Sales_Data17[[#This Row],[Delivery Region Index]],Regions_Table[#All],3,0)</f>
        <v>Newcastle</v>
      </c>
      <c r="J6496">
        <v>16</v>
      </c>
      <c r="K6496">
        <v>3</v>
      </c>
      <c r="L6496" t="str">
        <f>VLOOKUP(Sales_Data17[[#This Row],[Product Description Index]],Products_Data[#All],2,0)</f>
        <v>Sunglasses</v>
      </c>
      <c r="M6496">
        <v>1</v>
      </c>
      <c r="N6496" s="9">
        <v>116.13333333333334</v>
      </c>
      <c r="O6496" s="9">
        <f>Sales_Data17[[#This Row],[Order Quantity]]*Sales_Data17[[#This Row],[Unit Price]]</f>
        <v>116.13333333333334</v>
      </c>
      <c r="P6496" s="9">
        <v>72.00266666666667</v>
      </c>
      <c r="Q6496" s="9">
        <f>Sales_Data17[[#This Row],[Line Total]]-(Sales_Data17[[#This Row],[Total Unit Cost]]*Sales_Data17[[#This Row],[Order Quantity]])</f>
        <v>44.13066666666667</v>
      </c>
      <c r="R6496" s="1" t="str">
        <f>TEXT(Sales_Data17[[#This Row],[OrderDate]],"MMM")</f>
        <v>Jan</v>
      </c>
      <c r="S6496" s="1" t="str">
        <f t="shared" si="101"/>
        <v>2016</v>
      </c>
    </row>
    <row r="6497" spans="1:19">
      <c r="A6497" t="s">
        <v>6520</v>
      </c>
      <c r="B6497" s="2">
        <v>42380</v>
      </c>
      <c r="C6497" s="2" t="str">
        <f>VLOOKUP(Sales_Data17[[#This Row],[Customer Name Index]],Customer_Data[#All],2,0)</f>
        <v>Elorac, Corp</v>
      </c>
      <c r="D6497">
        <v>3</v>
      </c>
      <c r="E6497" t="s">
        <v>4</v>
      </c>
      <c r="F6497" t="s">
        <v>8168</v>
      </c>
      <c r="G6497" t="s">
        <v>8027</v>
      </c>
      <c r="H6497" t="str">
        <f>VLOOKUP(Sales_Data17[[#This Row],[Delivery Region Index]],Regions_Table[#All],2,0)</f>
        <v>New South Wales</v>
      </c>
      <c r="I6497" t="str">
        <f>VLOOKUP(Sales_Data17[[#This Row],[Delivery Region Index]],Regions_Table[#All],3,0)</f>
        <v>Dubbo</v>
      </c>
      <c r="J6497">
        <v>8</v>
      </c>
      <c r="K6497">
        <v>2</v>
      </c>
      <c r="L6497" t="str">
        <f>VLOOKUP(Sales_Data17[[#This Row],[Product Description Index]],Products_Data[#All],2,0)</f>
        <v>Pants</v>
      </c>
      <c r="M6497">
        <v>7</v>
      </c>
      <c r="N6497" s="9">
        <v>271.72222222222223</v>
      </c>
      <c r="O6497" s="9">
        <f>Sales_Data17[[#This Row],[Order Quantity]]*Sales_Data17[[#This Row],[Unit Price]]</f>
        <v>1902.0555555555557</v>
      </c>
      <c r="P6497" s="9">
        <v>220.095</v>
      </c>
      <c r="Q6497" s="9">
        <f>Sales_Data17[[#This Row],[Line Total]]-(Sales_Data17[[#This Row],[Total Unit Cost]]*Sales_Data17[[#This Row],[Order Quantity]])</f>
        <v>361.39055555555569</v>
      </c>
      <c r="R6497" s="1" t="str">
        <f>TEXT(Sales_Data17[[#This Row],[OrderDate]],"MMM")</f>
        <v>Jan</v>
      </c>
      <c r="S6497" s="1" t="str">
        <f t="shared" si="101"/>
        <v>2016</v>
      </c>
    </row>
    <row r="6498" spans="1:19">
      <c r="A6498" t="s">
        <v>6521</v>
      </c>
      <c r="B6498" s="2">
        <v>42380</v>
      </c>
      <c r="C6498" s="2" t="str">
        <f>VLOOKUP(Sales_Data17[[#This Row],[Customer Name Index]],Customer_Data[#All],2,0)</f>
        <v>3LAB, Ltd</v>
      </c>
      <c r="D6498">
        <v>16</v>
      </c>
      <c r="E6498" t="s">
        <v>3</v>
      </c>
      <c r="F6498" t="s">
        <v>8168</v>
      </c>
      <c r="G6498" t="s">
        <v>8025</v>
      </c>
      <c r="H6498" t="str">
        <f>VLOOKUP(Sales_Data17[[#This Row],[Delivery Region Index]],Regions_Table[#All],2,0)</f>
        <v>Victoria</v>
      </c>
      <c r="I6498" t="str">
        <f>VLOOKUP(Sales_Data17[[#This Row],[Delivery Region Index]],Regions_Table[#All],3,0)</f>
        <v>Melbourne</v>
      </c>
      <c r="J6498">
        <v>47</v>
      </c>
      <c r="K6498">
        <v>7</v>
      </c>
      <c r="L6498" t="str">
        <f>VLOOKUP(Sales_Data17[[#This Row],[Product Description Index]],Products_Data[#All],2,0)</f>
        <v>Dress Shirts</v>
      </c>
      <c r="M6498">
        <v>5</v>
      </c>
      <c r="N6498" s="9">
        <v>213.65555555555557</v>
      </c>
      <c r="O6498" s="9">
        <f>Sales_Data17[[#This Row],[Order Quantity]]*Sales_Data17[[#This Row],[Unit Price]]</f>
        <v>1068.2777777777778</v>
      </c>
      <c r="P6498" s="9">
        <v>170.92444444444448</v>
      </c>
      <c r="Q6498" s="9">
        <f>Sales_Data17[[#This Row],[Line Total]]-(Sales_Data17[[#This Row],[Total Unit Cost]]*Sales_Data17[[#This Row],[Order Quantity]])</f>
        <v>213.65555555555545</v>
      </c>
      <c r="R6498" s="1" t="str">
        <f>TEXT(Sales_Data17[[#This Row],[OrderDate]],"MMM")</f>
        <v>Jan</v>
      </c>
      <c r="S6498" s="1" t="str">
        <f t="shared" si="101"/>
        <v>2016</v>
      </c>
    </row>
    <row r="6499" spans="1:19">
      <c r="A6499" t="s">
        <v>6522</v>
      </c>
      <c r="B6499" s="2">
        <v>42380</v>
      </c>
      <c r="C6499" s="2" t="str">
        <f>VLOOKUP(Sales_Data17[[#This Row],[Customer Name Index]],Customer_Data[#All],2,0)</f>
        <v>Avon Corp</v>
      </c>
      <c r="D6499">
        <v>1</v>
      </c>
      <c r="E6499" t="s">
        <v>4</v>
      </c>
      <c r="F6499" t="s">
        <v>8168</v>
      </c>
      <c r="G6499" t="s">
        <v>8027</v>
      </c>
      <c r="H6499" t="str">
        <f>VLOOKUP(Sales_Data17[[#This Row],[Delivery Region Index]],Regions_Table[#All],2,0)</f>
        <v>New South Wales</v>
      </c>
      <c r="I6499" t="str">
        <f>VLOOKUP(Sales_Data17[[#This Row],[Delivery Region Index]],Regions_Table[#All],3,0)</f>
        <v>Sydney</v>
      </c>
      <c r="J6499">
        <v>1</v>
      </c>
      <c r="K6499">
        <v>1</v>
      </c>
      <c r="L6499" t="str">
        <f>VLOOKUP(Sales_Data17[[#This Row],[Product Description Index]],Products_Data[#All],2,0)</f>
        <v>Shirts</v>
      </c>
      <c r="M6499">
        <v>5</v>
      </c>
      <c r="N6499" s="9">
        <v>96.777777777777771</v>
      </c>
      <c r="O6499" s="9">
        <f>Sales_Data17[[#This Row],[Order Quantity]]*Sales_Data17[[#This Row],[Unit Price]]</f>
        <v>483.88888888888886</v>
      </c>
      <c r="P6499" s="9">
        <v>60.002222222222223</v>
      </c>
      <c r="Q6499" s="9">
        <f>Sales_Data17[[#This Row],[Line Total]]-(Sales_Data17[[#This Row],[Total Unit Cost]]*Sales_Data17[[#This Row],[Order Quantity]])</f>
        <v>183.87777777777774</v>
      </c>
      <c r="R6499" s="1" t="str">
        <f>TEXT(Sales_Data17[[#This Row],[OrderDate]],"MMM")</f>
        <v>Jan</v>
      </c>
      <c r="S6499" s="1" t="str">
        <f t="shared" si="101"/>
        <v>2016</v>
      </c>
    </row>
    <row r="6500" spans="1:19">
      <c r="A6500" t="s">
        <v>6523</v>
      </c>
      <c r="B6500" s="2">
        <v>42381</v>
      </c>
      <c r="C6500" s="2" t="str">
        <f>VLOOKUP(Sales_Data17[[#This Row],[Customer Name Index]],Customer_Data[#All],2,0)</f>
        <v>Pure Group</v>
      </c>
      <c r="D6500">
        <v>17</v>
      </c>
      <c r="E6500" t="s">
        <v>2</v>
      </c>
      <c r="F6500" t="s">
        <v>8168</v>
      </c>
      <c r="G6500" t="s">
        <v>8025</v>
      </c>
      <c r="H6500" t="str">
        <f>VLOOKUP(Sales_Data17[[#This Row],[Delivery Region Index]],Regions_Table[#All],2,0)</f>
        <v>Victoria</v>
      </c>
      <c r="I6500" t="str">
        <f>VLOOKUP(Sales_Data17[[#This Row],[Delivery Region Index]],Regions_Table[#All],3,0)</f>
        <v>Bendigo</v>
      </c>
      <c r="J6500">
        <v>50</v>
      </c>
      <c r="K6500">
        <v>7</v>
      </c>
      <c r="L6500" t="str">
        <f>VLOOKUP(Sales_Data17[[#This Row],[Product Description Index]],Products_Data[#All],2,0)</f>
        <v>Dress Shirts</v>
      </c>
      <c r="M6500">
        <v>5</v>
      </c>
      <c r="N6500" s="9">
        <v>212.91111111111113</v>
      </c>
      <c r="O6500" s="9">
        <f>Sales_Data17[[#This Row],[Order Quantity]]*Sales_Data17[[#This Row],[Unit Price]]</f>
        <v>1064.5555555555557</v>
      </c>
      <c r="P6500" s="9">
        <v>134.13400000000001</v>
      </c>
      <c r="Q6500" s="9">
        <f>Sales_Data17[[#This Row],[Line Total]]-(Sales_Data17[[#This Row],[Total Unit Cost]]*Sales_Data17[[#This Row],[Order Quantity]])</f>
        <v>393.88555555555558</v>
      </c>
      <c r="R6500" s="1" t="str">
        <f>TEXT(Sales_Data17[[#This Row],[OrderDate]],"MMM")</f>
        <v>Jan</v>
      </c>
      <c r="S6500" s="1" t="str">
        <f t="shared" si="101"/>
        <v>2016</v>
      </c>
    </row>
    <row r="6501" spans="1:19">
      <c r="A6501" t="s">
        <v>6524</v>
      </c>
      <c r="B6501" s="2">
        <v>42381</v>
      </c>
      <c r="C6501" s="2" t="str">
        <f>VLOOKUP(Sales_Data17[[#This Row],[Customer Name Index]],Customer_Data[#All],2,0)</f>
        <v>Medsep Group</v>
      </c>
      <c r="D6501">
        <v>8</v>
      </c>
      <c r="E6501" t="s">
        <v>4</v>
      </c>
      <c r="F6501" t="s">
        <v>8168</v>
      </c>
      <c r="G6501" t="s">
        <v>8027</v>
      </c>
      <c r="H6501" t="str">
        <f>VLOOKUP(Sales_Data17[[#This Row],[Delivery Region Index]],Regions_Table[#All],2,0)</f>
        <v>New South Wales</v>
      </c>
      <c r="I6501" t="str">
        <f>VLOOKUP(Sales_Data17[[#This Row],[Delivery Region Index]],Regions_Table[#All],3,0)</f>
        <v>Tamworth</v>
      </c>
      <c r="J6501">
        <v>21</v>
      </c>
      <c r="K6501">
        <v>3</v>
      </c>
      <c r="L6501" t="str">
        <f>VLOOKUP(Sales_Data17[[#This Row],[Product Description Index]],Products_Data[#All],2,0)</f>
        <v>Sunglasses</v>
      </c>
      <c r="M6501">
        <v>9</v>
      </c>
      <c r="N6501" s="9">
        <v>436.24444444444447</v>
      </c>
      <c r="O6501" s="9">
        <f>Sales_Data17[[#This Row],[Order Quantity]]*Sales_Data17[[#This Row],[Unit Price]]</f>
        <v>3926.2000000000003</v>
      </c>
      <c r="P6501" s="9">
        <v>287.92133333333339</v>
      </c>
      <c r="Q6501" s="9">
        <f>Sales_Data17[[#This Row],[Line Total]]-(Sales_Data17[[#This Row],[Total Unit Cost]]*Sales_Data17[[#This Row],[Order Quantity]])</f>
        <v>1334.9079999999999</v>
      </c>
      <c r="R6501" s="1" t="str">
        <f>TEXT(Sales_Data17[[#This Row],[OrderDate]],"MMM")</f>
        <v>Jan</v>
      </c>
      <c r="S6501" s="1" t="str">
        <f t="shared" si="101"/>
        <v>2016</v>
      </c>
    </row>
    <row r="6502" spans="1:19">
      <c r="A6502" t="s">
        <v>6525</v>
      </c>
      <c r="B6502" s="2">
        <v>42381</v>
      </c>
      <c r="C6502" s="2" t="str">
        <f>VLOOKUP(Sales_Data17[[#This Row],[Customer Name Index]],Customer_Data[#All],2,0)</f>
        <v>21st Ltd</v>
      </c>
      <c r="D6502">
        <v>10</v>
      </c>
      <c r="E6502" t="s">
        <v>4</v>
      </c>
      <c r="F6502" t="s">
        <v>8168</v>
      </c>
      <c r="G6502" t="s">
        <v>8026</v>
      </c>
      <c r="H6502" t="str">
        <f>VLOOKUP(Sales_Data17[[#This Row],[Delivery Region Index]],Regions_Table[#All],2,0)</f>
        <v>Queensland</v>
      </c>
      <c r="I6502" t="str">
        <f>VLOOKUP(Sales_Data17[[#This Row],[Delivery Region Index]],Regions_Table[#All],3,0)</f>
        <v>Cairns</v>
      </c>
      <c r="J6502">
        <v>28</v>
      </c>
      <c r="K6502">
        <v>4</v>
      </c>
      <c r="L6502" t="str">
        <f>VLOOKUP(Sales_Data17[[#This Row],[Product Description Index]],Products_Data[#All],2,0)</f>
        <v>Jeans</v>
      </c>
      <c r="M6502">
        <v>6</v>
      </c>
      <c r="N6502" s="9">
        <v>440.71111111111111</v>
      </c>
      <c r="O6502" s="9">
        <f>Sales_Data17[[#This Row],[Order Quantity]]*Sales_Data17[[#This Row],[Unit Price]]</f>
        <v>2644.2666666666664</v>
      </c>
      <c r="P6502" s="9">
        <v>348.16177777777779</v>
      </c>
      <c r="Q6502" s="9">
        <f>Sales_Data17[[#This Row],[Line Total]]-(Sales_Data17[[#This Row],[Total Unit Cost]]*Sales_Data17[[#This Row],[Order Quantity]])</f>
        <v>555.29599999999982</v>
      </c>
      <c r="R6502" s="1" t="str">
        <f>TEXT(Sales_Data17[[#This Row],[OrderDate]],"MMM")</f>
        <v>Jan</v>
      </c>
      <c r="S6502" s="1" t="str">
        <f t="shared" si="101"/>
        <v>2016</v>
      </c>
    </row>
    <row r="6503" spans="1:19">
      <c r="A6503" t="s">
        <v>6526</v>
      </c>
      <c r="B6503" s="2">
        <v>42381</v>
      </c>
      <c r="C6503" s="2" t="str">
        <f>VLOOKUP(Sales_Data17[[#This Row],[Customer Name Index]],Customer_Data[#All],2,0)</f>
        <v>Elorac, Corp</v>
      </c>
      <c r="D6503">
        <v>3</v>
      </c>
      <c r="E6503" t="s">
        <v>4</v>
      </c>
      <c r="F6503" t="s">
        <v>8168</v>
      </c>
      <c r="G6503" t="s">
        <v>8027</v>
      </c>
      <c r="H6503" t="str">
        <f>VLOOKUP(Sales_Data17[[#This Row],[Delivery Region Index]],Regions_Table[#All],2,0)</f>
        <v>New South Wales</v>
      </c>
      <c r="I6503" t="str">
        <f>VLOOKUP(Sales_Data17[[#This Row],[Delivery Region Index]],Regions_Table[#All],3,0)</f>
        <v>Dubbo</v>
      </c>
      <c r="J6503">
        <v>8</v>
      </c>
      <c r="K6503">
        <v>1</v>
      </c>
      <c r="L6503" t="str">
        <f>VLOOKUP(Sales_Data17[[#This Row],[Product Description Index]],Products_Data[#All],2,0)</f>
        <v>Shirts</v>
      </c>
      <c r="M6503">
        <v>6</v>
      </c>
      <c r="N6503" s="9">
        <v>206.21111111111111</v>
      </c>
      <c r="O6503" s="9">
        <f>Sales_Data17[[#This Row],[Order Quantity]]*Sales_Data17[[#This Row],[Unit Price]]</f>
        <v>1237.2666666666667</v>
      </c>
      <c r="P6503" s="9">
        <v>156.72044444444447</v>
      </c>
      <c r="Q6503" s="9">
        <f>Sales_Data17[[#This Row],[Line Total]]-(Sales_Data17[[#This Row],[Total Unit Cost]]*Sales_Data17[[#This Row],[Order Quantity]])</f>
        <v>296.94399999999985</v>
      </c>
      <c r="R6503" s="1" t="str">
        <f>TEXT(Sales_Data17[[#This Row],[OrderDate]],"MMM")</f>
        <v>Jan</v>
      </c>
      <c r="S6503" s="1" t="str">
        <f t="shared" si="101"/>
        <v>2016</v>
      </c>
    </row>
    <row r="6504" spans="1:19">
      <c r="A6504" t="s">
        <v>6527</v>
      </c>
      <c r="B6504" s="2">
        <v>42381</v>
      </c>
      <c r="C6504" s="2" t="str">
        <f>VLOOKUP(Sales_Data17[[#This Row],[Customer Name Index]],Customer_Data[#All],2,0)</f>
        <v xml:space="preserve">Ei </v>
      </c>
      <c r="D6504">
        <v>9</v>
      </c>
      <c r="E6504" t="s">
        <v>2</v>
      </c>
      <c r="F6504" t="s">
        <v>8168</v>
      </c>
      <c r="G6504" t="s">
        <v>8027</v>
      </c>
      <c r="H6504" t="str">
        <f>VLOOKUP(Sales_Data17[[#This Row],[Delivery Region Index]],Regions_Table[#All],2,0)</f>
        <v>New South Wales</v>
      </c>
      <c r="I6504" t="str">
        <f>VLOOKUP(Sales_Data17[[#This Row],[Delivery Region Index]],Regions_Table[#All],3,0)</f>
        <v>Wollongong</v>
      </c>
      <c r="J6504">
        <v>24</v>
      </c>
      <c r="K6504">
        <v>4</v>
      </c>
      <c r="L6504" t="str">
        <f>VLOOKUP(Sales_Data17[[#This Row],[Product Description Index]],Products_Data[#All],2,0)</f>
        <v>Jeans</v>
      </c>
      <c r="M6504">
        <v>3</v>
      </c>
      <c r="N6504" s="9">
        <v>407.21111111111111</v>
      </c>
      <c r="O6504" s="9">
        <f>Sales_Data17[[#This Row],[Order Quantity]]*Sales_Data17[[#This Row],[Unit Price]]</f>
        <v>1221.6333333333332</v>
      </c>
      <c r="P6504" s="9">
        <v>199.53344444444443</v>
      </c>
      <c r="Q6504" s="9">
        <f>Sales_Data17[[#This Row],[Line Total]]-(Sales_Data17[[#This Row],[Total Unit Cost]]*Sales_Data17[[#This Row],[Order Quantity]])</f>
        <v>623.0329999999999</v>
      </c>
      <c r="R6504" s="1" t="str">
        <f>TEXT(Sales_Data17[[#This Row],[OrderDate]],"MMM")</f>
        <v>Jan</v>
      </c>
      <c r="S6504" s="1" t="str">
        <f t="shared" si="101"/>
        <v>2016</v>
      </c>
    </row>
    <row r="6505" spans="1:19">
      <c r="A6505" t="s">
        <v>6528</v>
      </c>
      <c r="B6505" s="2">
        <v>42381</v>
      </c>
      <c r="C6505" s="2" t="str">
        <f>VLOOKUP(Sales_Data17[[#This Row],[Customer Name Index]],Customer_Data[#All],2,0)</f>
        <v>New Ltd</v>
      </c>
      <c r="D6505">
        <v>7</v>
      </c>
      <c r="E6505" t="s">
        <v>4</v>
      </c>
      <c r="F6505" t="s">
        <v>8168</v>
      </c>
      <c r="G6505" t="s">
        <v>8027</v>
      </c>
      <c r="H6505" t="str">
        <f>VLOOKUP(Sales_Data17[[#This Row],[Delivery Region Index]],Regions_Table[#All],2,0)</f>
        <v>New South Wales</v>
      </c>
      <c r="I6505" t="str">
        <f>VLOOKUP(Sales_Data17[[#This Row],[Delivery Region Index]],Regions_Table[#All],3,0)</f>
        <v>Port Macquarie</v>
      </c>
      <c r="J6505">
        <v>19</v>
      </c>
      <c r="K6505">
        <v>3</v>
      </c>
      <c r="L6505" t="str">
        <f>VLOOKUP(Sales_Data17[[#This Row],[Product Description Index]],Products_Data[#All],2,0)</f>
        <v>Sunglasses</v>
      </c>
      <c r="M6505">
        <v>3</v>
      </c>
      <c r="N6505" s="9">
        <v>215.88888888888889</v>
      </c>
      <c r="O6505" s="9">
        <f>Sales_Data17[[#This Row],[Order Quantity]]*Sales_Data17[[#This Row],[Unit Price]]</f>
        <v>647.66666666666663</v>
      </c>
      <c r="P6505" s="9">
        <v>181.34666666666666</v>
      </c>
      <c r="Q6505" s="9">
        <f>Sales_Data17[[#This Row],[Line Total]]-(Sales_Data17[[#This Row],[Total Unit Cost]]*Sales_Data17[[#This Row],[Order Quantity]])</f>
        <v>103.62666666666667</v>
      </c>
      <c r="R6505" s="1" t="str">
        <f>TEXT(Sales_Data17[[#This Row],[OrderDate]],"MMM")</f>
        <v>Jan</v>
      </c>
      <c r="S6505" s="1" t="str">
        <f t="shared" si="101"/>
        <v>2016</v>
      </c>
    </row>
    <row r="6506" spans="1:19">
      <c r="A6506" t="s">
        <v>6529</v>
      </c>
      <c r="B6506" s="2">
        <v>42381</v>
      </c>
      <c r="C6506" s="2" t="str">
        <f>VLOOKUP(Sales_Data17[[#This Row],[Customer Name Index]],Customer_Data[#All],2,0)</f>
        <v>Pacific Ltd</v>
      </c>
      <c r="D6506">
        <v>20</v>
      </c>
      <c r="E6506" t="s">
        <v>2</v>
      </c>
      <c r="F6506" t="s">
        <v>8168</v>
      </c>
      <c r="G6506" t="s">
        <v>8028</v>
      </c>
      <c r="H6506" t="str">
        <f>VLOOKUP(Sales_Data17[[#This Row],[Delivery Region Index]],Regions_Table[#All],2,0)</f>
        <v>Victoria</v>
      </c>
      <c r="I6506" t="str">
        <f>VLOOKUP(Sales_Data17[[#This Row],[Delivery Region Index]],Regions_Table[#All],3,0)</f>
        <v>Wodonga</v>
      </c>
      <c r="J6506">
        <v>58</v>
      </c>
      <c r="K6506">
        <v>8</v>
      </c>
      <c r="L6506" t="str">
        <f>VLOOKUP(Sales_Data17[[#This Row],[Product Description Index]],Products_Data[#All],2,0)</f>
        <v>Shoes</v>
      </c>
      <c r="M6506">
        <v>6</v>
      </c>
      <c r="N6506" s="9">
        <v>300.75555555555559</v>
      </c>
      <c r="O6506" s="9">
        <f>Sales_Data17[[#This Row],[Order Quantity]]*Sales_Data17[[#This Row],[Unit Price]]</f>
        <v>1804.5333333333335</v>
      </c>
      <c r="P6506" s="9">
        <v>198.49866666666671</v>
      </c>
      <c r="Q6506" s="9">
        <f>Sales_Data17[[#This Row],[Line Total]]-(Sales_Data17[[#This Row],[Total Unit Cost]]*Sales_Data17[[#This Row],[Order Quantity]])</f>
        <v>613.54133333333334</v>
      </c>
      <c r="R6506" s="1" t="str">
        <f>TEXT(Sales_Data17[[#This Row],[OrderDate]],"MMM")</f>
        <v>Jan</v>
      </c>
      <c r="S6506" s="1" t="str">
        <f t="shared" si="101"/>
        <v>2016</v>
      </c>
    </row>
    <row r="6507" spans="1:19">
      <c r="A6507" t="s">
        <v>6530</v>
      </c>
      <c r="B6507" s="2">
        <v>42382</v>
      </c>
      <c r="C6507" s="2" t="str">
        <f>VLOOKUP(Sales_Data17[[#This Row],[Customer Name Index]],Customer_Data[#All],2,0)</f>
        <v>Ole Group</v>
      </c>
      <c r="D6507">
        <v>13</v>
      </c>
      <c r="E6507" t="s">
        <v>4</v>
      </c>
      <c r="F6507" t="s">
        <v>8168</v>
      </c>
      <c r="G6507" t="s">
        <v>8026</v>
      </c>
      <c r="H6507" t="str">
        <f>VLOOKUP(Sales_Data17[[#This Row],[Delivery Region Index]],Regions_Table[#All],2,0)</f>
        <v>Queensland</v>
      </c>
      <c r="I6507" t="str">
        <f>VLOOKUP(Sales_Data17[[#This Row],[Delivery Region Index]],Regions_Table[#All],3,0)</f>
        <v>Mackay</v>
      </c>
      <c r="J6507">
        <v>36</v>
      </c>
      <c r="K6507">
        <v>5</v>
      </c>
      <c r="L6507" t="str">
        <f>VLOOKUP(Sales_Data17[[#This Row],[Product Description Index]],Products_Data[#All],2,0)</f>
        <v>Hats</v>
      </c>
      <c r="M6507">
        <v>1</v>
      </c>
      <c r="N6507" s="9">
        <v>190.57777777777778</v>
      </c>
      <c r="O6507" s="9">
        <f>Sales_Data17[[#This Row],[Order Quantity]]*Sales_Data17[[#This Row],[Unit Price]]</f>
        <v>190.57777777777778</v>
      </c>
      <c r="P6507" s="9">
        <v>91.47733333333332</v>
      </c>
      <c r="Q6507" s="9">
        <f>Sales_Data17[[#This Row],[Line Total]]-(Sales_Data17[[#This Row],[Total Unit Cost]]*Sales_Data17[[#This Row],[Order Quantity]])</f>
        <v>99.100444444444463</v>
      </c>
      <c r="R6507" s="1" t="str">
        <f>TEXT(Sales_Data17[[#This Row],[OrderDate]],"MMM")</f>
        <v>Jan</v>
      </c>
      <c r="S6507" s="1" t="str">
        <f t="shared" si="101"/>
        <v>2016</v>
      </c>
    </row>
    <row r="6508" spans="1:19">
      <c r="A6508" t="s">
        <v>6531</v>
      </c>
      <c r="B6508" s="2">
        <v>42382</v>
      </c>
      <c r="C6508" s="2" t="str">
        <f>VLOOKUP(Sales_Data17[[#This Row],[Customer Name Index]],Customer_Data[#All],2,0)</f>
        <v>Pacific Ltd</v>
      </c>
      <c r="D6508">
        <v>20</v>
      </c>
      <c r="E6508" t="s">
        <v>4</v>
      </c>
      <c r="F6508" t="s">
        <v>8168</v>
      </c>
      <c r="G6508" t="s">
        <v>8028</v>
      </c>
      <c r="H6508" t="str">
        <f>VLOOKUP(Sales_Data17[[#This Row],[Delivery Region Index]],Regions_Table[#All],2,0)</f>
        <v>Victoria</v>
      </c>
      <c r="I6508" t="str">
        <f>VLOOKUP(Sales_Data17[[#This Row],[Delivery Region Index]],Regions_Table[#All],3,0)</f>
        <v>Wodonga</v>
      </c>
      <c r="J6508">
        <v>58</v>
      </c>
      <c r="K6508">
        <v>8</v>
      </c>
      <c r="L6508" t="str">
        <f>VLOOKUP(Sales_Data17[[#This Row],[Product Description Index]],Products_Data[#All],2,0)</f>
        <v>Shoes</v>
      </c>
      <c r="M6508">
        <v>7</v>
      </c>
      <c r="N6508" s="9">
        <v>199.51111111111112</v>
      </c>
      <c r="O6508" s="9">
        <f>Sales_Data17[[#This Row],[Order Quantity]]*Sales_Data17[[#This Row],[Unit Price]]</f>
        <v>1396.5777777777778</v>
      </c>
      <c r="P6508" s="9">
        <v>123.69688888888891</v>
      </c>
      <c r="Q6508" s="9">
        <f>Sales_Data17[[#This Row],[Line Total]]-(Sales_Data17[[#This Row],[Total Unit Cost]]*Sales_Data17[[#This Row],[Order Quantity]])</f>
        <v>530.69955555555543</v>
      </c>
      <c r="R6508" s="1" t="str">
        <f>TEXT(Sales_Data17[[#This Row],[OrderDate]],"MMM")</f>
        <v>Jan</v>
      </c>
      <c r="S6508" s="1" t="str">
        <f t="shared" si="101"/>
        <v>2016</v>
      </c>
    </row>
    <row r="6509" spans="1:19">
      <c r="A6509" t="s">
        <v>6532</v>
      </c>
      <c r="B6509" s="2">
        <v>42382</v>
      </c>
      <c r="C6509" s="2" t="str">
        <f>VLOOKUP(Sales_Data17[[#This Row],[Customer Name Index]],Customer_Data[#All],2,0)</f>
        <v xml:space="preserve">Linde </v>
      </c>
      <c r="D6509">
        <v>14</v>
      </c>
      <c r="E6509" t="s">
        <v>2</v>
      </c>
      <c r="F6509" t="s">
        <v>8168</v>
      </c>
      <c r="G6509" t="s">
        <v>8026</v>
      </c>
      <c r="H6509" t="str">
        <f>VLOOKUP(Sales_Data17[[#This Row],[Delivery Region Index]],Regions_Table[#All],2,0)</f>
        <v>Queensland</v>
      </c>
      <c r="I6509" t="str">
        <f>VLOOKUP(Sales_Data17[[#This Row],[Delivery Region Index]],Regions_Table[#All],3,0)</f>
        <v>Nambour</v>
      </c>
      <c r="J6509">
        <v>39</v>
      </c>
      <c r="K6509">
        <v>6</v>
      </c>
      <c r="L6509" t="str">
        <f>VLOOKUP(Sales_Data17[[#This Row],[Product Description Index]],Products_Data[#All],2,0)</f>
        <v>Socks</v>
      </c>
      <c r="M6509">
        <v>6</v>
      </c>
      <c r="N6509" s="9">
        <v>142.93333333333334</v>
      </c>
      <c r="O6509" s="9">
        <f>Sales_Data17[[#This Row],[Order Quantity]]*Sales_Data17[[#This Row],[Unit Price]]</f>
        <v>857.6</v>
      </c>
      <c r="P6509" s="9">
        <v>111.488</v>
      </c>
      <c r="Q6509" s="9">
        <f>Sales_Data17[[#This Row],[Line Total]]-(Sales_Data17[[#This Row],[Total Unit Cost]]*Sales_Data17[[#This Row],[Order Quantity]])</f>
        <v>188.67200000000003</v>
      </c>
      <c r="R6509" s="1" t="str">
        <f>TEXT(Sales_Data17[[#This Row],[OrderDate]],"MMM")</f>
        <v>Jan</v>
      </c>
      <c r="S6509" s="1" t="str">
        <f t="shared" si="101"/>
        <v>2016</v>
      </c>
    </row>
    <row r="6510" spans="1:19">
      <c r="A6510" t="s">
        <v>6533</v>
      </c>
      <c r="B6510" s="2">
        <v>42382</v>
      </c>
      <c r="C6510" s="2" t="str">
        <f>VLOOKUP(Sales_Data17[[#This Row],[Customer Name Index]],Customer_Data[#All],2,0)</f>
        <v>Pacific Ltd</v>
      </c>
      <c r="D6510">
        <v>20</v>
      </c>
      <c r="E6510" t="s">
        <v>2</v>
      </c>
      <c r="F6510" t="s">
        <v>8168</v>
      </c>
      <c r="G6510" t="s">
        <v>8028</v>
      </c>
      <c r="H6510" t="str">
        <f>VLOOKUP(Sales_Data17[[#This Row],[Delivery Region Index]],Regions_Table[#All],2,0)</f>
        <v>Victoria</v>
      </c>
      <c r="I6510" t="str">
        <f>VLOOKUP(Sales_Data17[[#This Row],[Delivery Region Index]],Regions_Table[#All],3,0)</f>
        <v>Wangaratta</v>
      </c>
      <c r="J6510">
        <v>56</v>
      </c>
      <c r="K6510">
        <v>8</v>
      </c>
      <c r="L6510" t="str">
        <f>VLOOKUP(Sales_Data17[[#This Row],[Product Description Index]],Products_Data[#All],2,0)</f>
        <v>Shoes</v>
      </c>
      <c r="M6510">
        <v>2</v>
      </c>
      <c r="N6510" s="9">
        <v>285.12222222222221</v>
      </c>
      <c r="O6510" s="9">
        <f>Sales_Data17[[#This Row],[Order Quantity]]*Sales_Data17[[#This Row],[Unit Price]]</f>
        <v>570.24444444444441</v>
      </c>
      <c r="P6510" s="9">
        <v>122.60255555555555</v>
      </c>
      <c r="Q6510" s="9">
        <f>Sales_Data17[[#This Row],[Line Total]]-(Sales_Data17[[#This Row],[Total Unit Cost]]*Sales_Data17[[#This Row],[Order Quantity]])</f>
        <v>325.03933333333327</v>
      </c>
      <c r="R6510" s="1" t="str">
        <f>TEXT(Sales_Data17[[#This Row],[OrderDate]],"MMM")</f>
        <v>Jan</v>
      </c>
      <c r="S6510" s="1" t="str">
        <f t="shared" si="101"/>
        <v>2016</v>
      </c>
    </row>
    <row r="6511" spans="1:19">
      <c r="A6511" t="s">
        <v>6534</v>
      </c>
      <c r="B6511" s="2">
        <v>42383</v>
      </c>
      <c r="C6511" s="2" t="str">
        <f>VLOOKUP(Sales_Data17[[#This Row],[Customer Name Index]],Customer_Data[#All],2,0)</f>
        <v xml:space="preserve">WakeFern </v>
      </c>
      <c r="D6511">
        <v>2</v>
      </c>
      <c r="E6511" t="s">
        <v>4</v>
      </c>
      <c r="F6511" t="s">
        <v>8168</v>
      </c>
      <c r="G6511" t="s">
        <v>8027</v>
      </c>
      <c r="H6511" t="str">
        <f>VLOOKUP(Sales_Data17[[#This Row],[Delivery Region Index]],Regions_Table[#All],2,0)</f>
        <v>New South Wales</v>
      </c>
      <c r="I6511" t="str">
        <f>VLOOKUP(Sales_Data17[[#This Row],[Delivery Region Index]],Regions_Table[#All],3,0)</f>
        <v>Bathurst</v>
      </c>
      <c r="J6511">
        <v>4</v>
      </c>
      <c r="K6511">
        <v>1</v>
      </c>
      <c r="L6511" t="str">
        <f>VLOOKUP(Sales_Data17[[#This Row],[Product Description Index]],Products_Data[#All],2,0)</f>
        <v>Shirts</v>
      </c>
      <c r="M6511">
        <v>1</v>
      </c>
      <c r="N6511" s="9">
        <v>122.83333333333333</v>
      </c>
      <c r="O6511" s="9">
        <f>Sales_Data17[[#This Row],[Order Quantity]]*Sales_Data17[[#This Row],[Unit Price]]</f>
        <v>122.83333333333333</v>
      </c>
      <c r="P6511" s="9">
        <v>88.44</v>
      </c>
      <c r="Q6511" s="9">
        <f>Sales_Data17[[#This Row],[Line Total]]-(Sales_Data17[[#This Row],[Total Unit Cost]]*Sales_Data17[[#This Row],[Order Quantity]])</f>
        <v>34.393333333333331</v>
      </c>
      <c r="R6511" s="1" t="str">
        <f>TEXT(Sales_Data17[[#This Row],[OrderDate]],"MMM")</f>
        <v>Jan</v>
      </c>
      <c r="S6511" s="1" t="str">
        <f t="shared" si="101"/>
        <v>2016</v>
      </c>
    </row>
    <row r="6512" spans="1:19">
      <c r="A6512" t="s">
        <v>6535</v>
      </c>
      <c r="B6512" s="2">
        <v>42383</v>
      </c>
      <c r="C6512" s="2" t="str">
        <f>VLOOKUP(Sales_Data17[[#This Row],[Customer Name Index]],Customer_Data[#All],2,0)</f>
        <v xml:space="preserve">Qualitest </v>
      </c>
      <c r="D6512">
        <v>19</v>
      </c>
      <c r="E6512" t="s">
        <v>3</v>
      </c>
      <c r="F6512" t="s">
        <v>8168</v>
      </c>
      <c r="G6512" t="s">
        <v>8028</v>
      </c>
      <c r="H6512" t="str">
        <f>VLOOKUP(Sales_Data17[[#This Row],[Delivery Region Index]],Regions_Table[#All],2,0)</f>
        <v>Victoria</v>
      </c>
      <c r="I6512" t="str">
        <f>VLOOKUP(Sales_Data17[[#This Row],[Delivery Region Index]],Regions_Table[#All],3,0)</f>
        <v>Swan Hill</v>
      </c>
      <c r="J6512">
        <v>55</v>
      </c>
      <c r="K6512">
        <v>8</v>
      </c>
      <c r="L6512" t="str">
        <f>VLOOKUP(Sales_Data17[[#This Row],[Product Description Index]],Products_Data[#All],2,0)</f>
        <v>Shoes</v>
      </c>
      <c r="M6512">
        <v>3</v>
      </c>
      <c r="N6512" s="9">
        <v>22.333333333333332</v>
      </c>
      <c r="O6512" s="9">
        <f>Sales_Data17[[#This Row],[Order Quantity]]*Sales_Data17[[#This Row],[Unit Price]]</f>
        <v>67</v>
      </c>
      <c r="P6512" s="9">
        <v>10.943333333333333</v>
      </c>
      <c r="Q6512" s="9">
        <f>Sales_Data17[[#This Row],[Line Total]]-(Sales_Data17[[#This Row],[Total Unit Cost]]*Sales_Data17[[#This Row],[Order Quantity]])</f>
        <v>34.17</v>
      </c>
      <c r="R6512" s="1" t="str">
        <f>TEXT(Sales_Data17[[#This Row],[OrderDate]],"MMM")</f>
        <v>Jan</v>
      </c>
      <c r="S6512" s="1" t="str">
        <f t="shared" si="101"/>
        <v>2016</v>
      </c>
    </row>
    <row r="6513" spans="1:19">
      <c r="A6513" t="s">
        <v>6536</v>
      </c>
      <c r="B6513" s="2">
        <v>42384</v>
      </c>
      <c r="C6513" s="2" t="str">
        <f>VLOOKUP(Sales_Data17[[#This Row],[Customer Name Index]],Customer_Data[#All],2,0)</f>
        <v>Elorac, Corp</v>
      </c>
      <c r="D6513">
        <v>3</v>
      </c>
      <c r="E6513" t="s">
        <v>4</v>
      </c>
      <c r="F6513" t="s">
        <v>8168</v>
      </c>
      <c r="G6513" t="s">
        <v>8027</v>
      </c>
      <c r="H6513" t="str">
        <f>VLOOKUP(Sales_Data17[[#This Row],[Delivery Region Index]],Regions_Table[#All],2,0)</f>
        <v>New South Wales</v>
      </c>
      <c r="I6513" t="str">
        <f>VLOOKUP(Sales_Data17[[#This Row],[Delivery Region Index]],Regions_Table[#All],3,0)</f>
        <v>Gosford</v>
      </c>
      <c r="J6513">
        <v>9</v>
      </c>
      <c r="K6513">
        <v>2</v>
      </c>
      <c r="L6513" t="str">
        <f>VLOOKUP(Sales_Data17[[#This Row],[Product Description Index]],Products_Data[#All],2,0)</f>
        <v>Pants</v>
      </c>
      <c r="M6513">
        <v>3</v>
      </c>
      <c r="N6513" s="9">
        <v>438.47777777777782</v>
      </c>
      <c r="O6513" s="9">
        <f>Sales_Data17[[#This Row],[Order Quantity]]*Sales_Data17[[#This Row],[Unit Price]]</f>
        <v>1315.4333333333334</v>
      </c>
      <c r="P6513" s="9">
        <v>214.85411111111114</v>
      </c>
      <c r="Q6513" s="9">
        <f>Sales_Data17[[#This Row],[Line Total]]-(Sales_Data17[[#This Row],[Total Unit Cost]]*Sales_Data17[[#This Row],[Order Quantity]])</f>
        <v>670.87099999999998</v>
      </c>
      <c r="R6513" s="1" t="str">
        <f>TEXT(Sales_Data17[[#This Row],[OrderDate]],"MMM")</f>
        <v>Jan</v>
      </c>
      <c r="S6513" s="1" t="str">
        <f t="shared" si="101"/>
        <v>2016</v>
      </c>
    </row>
    <row r="6514" spans="1:19">
      <c r="A6514" t="s">
        <v>6537</v>
      </c>
      <c r="B6514" s="2">
        <v>42384</v>
      </c>
      <c r="C6514" s="2" t="str">
        <f>VLOOKUP(Sales_Data17[[#This Row],[Customer Name Index]],Customer_Data[#All],2,0)</f>
        <v>Ole Group</v>
      </c>
      <c r="D6514">
        <v>13</v>
      </c>
      <c r="E6514" t="s">
        <v>2</v>
      </c>
      <c r="F6514" t="s">
        <v>8168</v>
      </c>
      <c r="G6514" t="s">
        <v>8026</v>
      </c>
      <c r="H6514" t="str">
        <f>VLOOKUP(Sales_Data17[[#This Row],[Delivery Region Index]],Regions_Table[#All],2,0)</f>
        <v>Queensland</v>
      </c>
      <c r="I6514" t="str">
        <f>VLOOKUP(Sales_Data17[[#This Row],[Delivery Region Index]],Regions_Table[#All],3,0)</f>
        <v>Mackay</v>
      </c>
      <c r="J6514">
        <v>36</v>
      </c>
      <c r="K6514">
        <v>5</v>
      </c>
      <c r="L6514" t="str">
        <f>VLOOKUP(Sales_Data17[[#This Row],[Product Description Index]],Products_Data[#All],2,0)</f>
        <v>Hats</v>
      </c>
      <c r="M6514">
        <v>1</v>
      </c>
      <c r="N6514" s="9">
        <v>113.90000000000002</v>
      </c>
      <c r="O6514" s="9">
        <f>Sales_Data17[[#This Row],[Order Quantity]]*Sales_Data17[[#This Row],[Unit Price]]</f>
        <v>113.90000000000002</v>
      </c>
      <c r="P6514" s="9">
        <v>71.757000000000005</v>
      </c>
      <c r="Q6514" s="9">
        <f>Sales_Data17[[#This Row],[Line Total]]-(Sales_Data17[[#This Row],[Total Unit Cost]]*Sales_Data17[[#This Row],[Order Quantity]])</f>
        <v>42.143000000000015</v>
      </c>
      <c r="R6514" s="1" t="str">
        <f>TEXT(Sales_Data17[[#This Row],[OrderDate]],"MMM")</f>
        <v>Jan</v>
      </c>
      <c r="S6514" s="1" t="str">
        <f t="shared" si="101"/>
        <v>2016</v>
      </c>
    </row>
    <row r="6515" spans="1:19">
      <c r="A6515" t="s">
        <v>6538</v>
      </c>
      <c r="B6515" s="2">
        <v>42384</v>
      </c>
      <c r="C6515" s="2" t="str">
        <f>VLOOKUP(Sales_Data17[[#This Row],[Customer Name Index]],Customer_Data[#All],2,0)</f>
        <v>Pacific Ltd</v>
      </c>
      <c r="D6515">
        <v>20</v>
      </c>
      <c r="E6515" t="s">
        <v>4</v>
      </c>
      <c r="F6515" t="s">
        <v>8168</v>
      </c>
      <c r="G6515" t="s">
        <v>8028</v>
      </c>
      <c r="H6515" t="str">
        <f>VLOOKUP(Sales_Data17[[#This Row],[Delivery Region Index]],Regions_Table[#All],2,0)</f>
        <v>Victoria</v>
      </c>
      <c r="I6515" t="str">
        <f>VLOOKUP(Sales_Data17[[#This Row],[Delivery Region Index]],Regions_Table[#All],3,0)</f>
        <v>Warrnambool</v>
      </c>
      <c r="J6515">
        <v>57</v>
      </c>
      <c r="K6515">
        <v>8</v>
      </c>
      <c r="L6515" t="str">
        <f>VLOOKUP(Sales_Data17[[#This Row],[Product Description Index]],Products_Data[#All],2,0)</f>
        <v>Shoes</v>
      </c>
      <c r="M6515">
        <v>6</v>
      </c>
      <c r="N6515" s="9">
        <v>214.4</v>
      </c>
      <c r="O6515" s="9">
        <f>Sales_Data17[[#This Row],[Order Quantity]]*Sales_Data17[[#This Row],[Unit Price]]</f>
        <v>1286.4000000000001</v>
      </c>
      <c r="P6515" s="9">
        <v>173.66400000000002</v>
      </c>
      <c r="Q6515" s="9">
        <f>Sales_Data17[[#This Row],[Line Total]]-(Sales_Data17[[#This Row],[Total Unit Cost]]*Sales_Data17[[#This Row],[Order Quantity]])</f>
        <v>244.41599999999994</v>
      </c>
      <c r="R6515" s="1" t="str">
        <f>TEXT(Sales_Data17[[#This Row],[OrderDate]],"MMM")</f>
        <v>Jan</v>
      </c>
      <c r="S6515" s="1" t="str">
        <f t="shared" si="101"/>
        <v>2016</v>
      </c>
    </row>
    <row r="6516" spans="1:19">
      <c r="A6516" t="s">
        <v>6539</v>
      </c>
      <c r="B6516" s="2">
        <v>42384</v>
      </c>
      <c r="C6516" s="2" t="str">
        <f>VLOOKUP(Sales_Data17[[#This Row],[Customer Name Index]],Customer_Data[#All],2,0)</f>
        <v>3LAB, Ltd</v>
      </c>
      <c r="D6516">
        <v>16</v>
      </c>
      <c r="E6516" t="s">
        <v>4</v>
      </c>
      <c r="F6516" t="s">
        <v>8168</v>
      </c>
      <c r="G6516" t="s">
        <v>8025</v>
      </c>
      <c r="H6516" t="str">
        <f>VLOOKUP(Sales_Data17[[#This Row],[Delivery Region Index]],Regions_Table[#All],2,0)</f>
        <v>Queensland</v>
      </c>
      <c r="I6516" t="str">
        <f>VLOOKUP(Sales_Data17[[#This Row],[Delivery Region Index]],Regions_Table[#All],3,0)</f>
        <v>Townsville</v>
      </c>
      <c r="J6516">
        <v>45</v>
      </c>
      <c r="K6516">
        <v>7</v>
      </c>
      <c r="L6516" t="str">
        <f>VLOOKUP(Sales_Data17[[#This Row],[Product Description Index]],Products_Data[#All],2,0)</f>
        <v>Dress Shirts</v>
      </c>
      <c r="M6516">
        <v>4</v>
      </c>
      <c r="N6516" s="9">
        <v>570.24444444444441</v>
      </c>
      <c r="O6516" s="9">
        <f>Sales_Data17[[#This Row],[Order Quantity]]*Sales_Data17[[#This Row],[Unit Price]]</f>
        <v>2280.9777777777776</v>
      </c>
      <c r="P6516" s="9">
        <v>325.03933333333333</v>
      </c>
      <c r="Q6516" s="9">
        <f>Sales_Data17[[#This Row],[Line Total]]-(Sales_Data17[[#This Row],[Total Unit Cost]]*Sales_Data17[[#This Row],[Order Quantity]])</f>
        <v>980.82044444444432</v>
      </c>
      <c r="R6516" s="1" t="str">
        <f>TEXT(Sales_Data17[[#This Row],[OrderDate]],"MMM")</f>
        <v>Jan</v>
      </c>
      <c r="S6516" s="1" t="str">
        <f t="shared" si="101"/>
        <v>2016</v>
      </c>
    </row>
    <row r="6517" spans="1:19">
      <c r="A6517" t="s">
        <v>6540</v>
      </c>
      <c r="B6517" s="2">
        <v>42385</v>
      </c>
      <c r="C6517" s="2" t="str">
        <f>VLOOKUP(Sales_Data17[[#This Row],[Customer Name Index]],Customer_Data[#All],2,0)</f>
        <v>ETUDE Ltd</v>
      </c>
      <c r="D6517">
        <v>4</v>
      </c>
      <c r="E6517" t="s">
        <v>3</v>
      </c>
      <c r="F6517" t="s">
        <v>8168</v>
      </c>
      <c r="G6517" t="s">
        <v>8027</v>
      </c>
      <c r="H6517" t="str">
        <f>VLOOKUP(Sales_Data17[[#This Row],[Delivery Region Index]],Regions_Table[#All],2,0)</f>
        <v>New South Wales</v>
      </c>
      <c r="I6517" t="str">
        <f>VLOOKUP(Sales_Data17[[#This Row],[Delivery Region Index]],Regions_Table[#All],3,0)</f>
        <v>Grafton</v>
      </c>
      <c r="J6517">
        <v>11</v>
      </c>
      <c r="K6517">
        <v>2</v>
      </c>
      <c r="L6517" t="str">
        <f>VLOOKUP(Sales_Data17[[#This Row],[Product Description Index]],Products_Data[#All],2,0)</f>
        <v>Pants</v>
      </c>
      <c r="M6517">
        <v>3</v>
      </c>
      <c r="N6517" s="9">
        <v>431.77777777777777</v>
      </c>
      <c r="O6517" s="9">
        <f>Sales_Data17[[#This Row],[Order Quantity]]*Sales_Data17[[#This Row],[Unit Price]]</f>
        <v>1295.3333333333333</v>
      </c>
      <c r="P6517" s="9">
        <v>302.24444444444441</v>
      </c>
      <c r="Q6517" s="9">
        <f>Sales_Data17[[#This Row],[Line Total]]-(Sales_Data17[[#This Row],[Total Unit Cost]]*Sales_Data17[[#This Row],[Order Quantity]])</f>
        <v>388.6</v>
      </c>
      <c r="R6517" s="1" t="str">
        <f>TEXT(Sales_Data17[[#This Row],[OrderDate]],"MMM")</f>
        <v>Jan</v>
      </c>
      <c r="S6517" s="1" t="str">
        <f t="shared" si="101"/>
        <v>2016</v>
      </c>
    </row>
    <row r="6518" spans="1:19">
      <c r="A6518" t="s">
        <v>6541</v>
      </c>
      <c r="B6518" s="2">
        <v>42385</v>
      </c>
      <c r="C6518" s="2" t="str">
        <f>VLOOKUP(Sales_Data17[[#This Row],[Customer Name Index]],Customer_Data[#All],2,0)</f>
        <v>Medsep Group</v>
      </c>
      <c r="D6518">
        <v>8</v>
      </c>
      <c r="E6518" t="s">
        <v>2</v>
      </c>
      <c r="F6518" t="s">
        <v>8168</v>
      </c>
      <c r="G6518" t="s">
        <v>8027</v>
      </c>
      <c r="H6518" t="str">
        <f>VLOOKUP(Sales_Data17[[#This Row],[Delivery Region Index]],Regions_Table[#All],2,0)</f>
        <v>New South Wales</v>
      </c>
      <c r="I6518" t="str">
        <f>VLOOKUP(Sales_Data17[[#This Row],[Delivery Region Index]],Regions_Table[#All],3,0)</f>
        <v>Tamworth</v>
      </c>
      <c r="J6518">
        <v>21</v>
      </c>
      <c r="K6518">
        <v>3</v>
      </c>
      <c r="L6518" t="str">
        <f>VLOOKUP(Sales_Data17[[#This Row],[Product Description Index]],Products_Data[#All],2,0)</f>
        <v>Sunglasses</v>
      </c>
      <c r="M6518">
        <v>4</v>
      </c>
      <c r="N6518" s="9">
        <v>445.92222222222222</v>
      </c>
      <c r="O6518" s="9">
        <f>Sales_Data17[[#This Row],[Order Quantity]]*Sales_Data17[[#This Row],[Unit Price]]</f>
        <v>1783.6888888888889</v>
      </c>
      <c r="P6518" s="9">
        <v>285.39022222222223</v>
      </c>
      <c r="Q6518" s="9">
        <f>Sales_Data17[[#This Row],[Line Total]]-(Sales_Data17[[#This Row],[Total Unit Cost]]*Sales_Data17[[#This Row],[Order Quantity]])</f>
        <v>642.12799999999993</v>
      </c>
      <c r="R6518" s="1" t="str">
        <f>TEXT(Sales_Data17[[#This Row],[OrderDate]],"MMM")</f>
        <v>Jan</v>
      </c>
      <c r="S6518" s="1" t="str">
        <f t="shared" si="101"/>
        <v>2016</v>
      </c>
    </row>
    <row r="6519" spans="1:19">
      <c r="A6519" t="s">
        <v>6542</v>
      </c>
      <c r="B6519" s="2">
        <v>42385</v>
      </c>
      <c r="C6519" s="2" t="str">
        <f>VLOOKUP(Sales_Data17[[#This Row],[Customer Name Index]],Customer_Data[#All],2,0)</f>
        <v>Apollo Ltd</v>
      </c>
      <c r="D6519">
        <v>11</v>
      </c>
      <c r="E6519" t="s">
        <v>4</v>
      </c>
      <c r="F6519" t="s">
        <v>8168</v>
      </c>
      <c r="G6519" t="s">
        <v>8026</v>
      </c>
      <c r="H6519" t="str">
        <f>VLOOKUP(Sales_Data17[[#This Row],[Delivery Region Index]],Regions_Table[#All],2,0)</f>
        <v>Queensland</v>
      </c>
      <c r="I6519" t="str">
        <f>VLOOKUP(Sales_Data17[[#This Row],[Delivery Region Index]],Regions_Table[#All],3,0)</f>
        <v>Gladstone</v>
      </c>
      <c r="J6519">
        <v>30</v>
      </c>
      <c r="K6519">
        <v>5</v>
      </c>
      <c r="L6519" t="str">
        <f>VLOOKUP(Sales_Data17[[#This Row],[Product Description Index]],Products_Data[#All],2,0)</f>
        <v>Hats</v>
      </c>
      <c r="M6519">
        <v>7</v>
      </c>
      <c r="N6519" s="9">
        <v>296.28888888888889</v>
      </c>
      <c r="O6519" s="9">
        <f>Sales_Data17[[#This Row],[Order Quantity]]*Sales_Data17[[#This Row],[Unit Price]]</f>
        <v>2074.0222222222224</v>
      </c>
      <c r="P6519" s="9">
        <v>231.10533333333331</v>
      </c>
      <c r="Q6519" s="9">
        <f>Sales_Data17[[#This Row],[Line Total]]-(Sales_Data17[[#This Row],[Total Unit Cost]]*Sales_Data17[[#This Row],[Order Quantity]])</f>
        <v>456.28488888888933</v>
      </c>
      <c r="R6519" s="1" t="str">
        <f>TEXT(Sales_Data17[[#This Row],[OrderDate]],"MMM")</f>
        <v>Jan</v>
      </c>
      <c r="S6519" s="1" t="str">
        <f t="shared" si="101"/>
        <v>2016</v>
      </c>
    </row>
    <row r="6520" spans="1:19">
      <c r="A6520" t="s">
        <v>6543</v>
      </c>
      <c r="B6520" s="2">
        <v>42385</v>
      </c>
      <c r="C6520" s="2" t="str">
        <f>VLOOKUP(Sales_Data17[[#This Row],[Customer Name Index]],Customer_Data[#All],2,0)</f>
        <v>Elorac, Corp</v>
      </c>
      <c r="D6520">
        <v>3</v>
      </c>
      <c r="E6520" t="s">
        <v>2</v>
      </c>
      <c r="F6520" t="s">
        <v>8168</v>
      </c>
      <c r="G6520" t="s">
        <v>8027</v>
      </c>
      <c r="H6520" t="str">
        <f>VLOOKUP(Sales_Data17[[#This Row],[Delivery Region Index]],Regions_Table[#All],2,0)</f>
        <v>New South Wales</v>
      </c>
      <c r="I6520" t="str">
        <f>VLOOKUP(Sales_Data17[[#This Row],[Delivery Region Index]],Regions_Table[#All],3,0)</f>
        <v>Coffs Harbour</v>
      </c>
      <c r="J6520">
        <v>7</v>
      </c>
      <c r="K6520">
        <v>1</v>
      </c>
      <c r="L6520" t="str">
        <f>VLOOKUP(Sales_Data17[[#This Row],[Product Description Index]],Products_Data[#All],2,0)</f>
        <v>Shirts</v>
      </c>
      <c r="M6520">
        <v>1</v>
      </c>
      <c r="N6520" s="9">
        <v>221.84444444444446</v>
      </c>
      <c r="O6520" s="9">
        <f>Sales_Data17[[#This Row],[Order Quantity]]*Sales_Data17[[#This Row],[Unit Price]]</f>
        <v>221.84444444444446</v>
      </c>
      <c r="P6520" s="9">
        <v>155.29111111111112</v>
      </c>
      <c r="Q6520" s="9">
        <f>Sales_Data17[[#This Row],[Line Total]]-(Sales_Data17[[#This Row],[Total Unit Cost]]*Sales_Data17[[#This Row],[Order Quantity]])</f>
        <v>66.553333333333342</v>
      </c>
      <c r="R6520" s="1" t="str">
        <f>TEXT(Sales_Data17[[#This Row],[OrderDate]],"MMM")</f>
        <v>Jan</v>
      </c>
      <c r="S6520" s="1" t="str">
        <f t="shared" si="101"/>
        <v>2016</v>
      </c>
    </row>
    <row r="6521" spans="1:19">
      <c r="A6521" t="s">
        <v>6544</v>
      </c>
      <c r="B6521" s="2">
        <v>42385</v>
      </c>
      <c r="C6521" s="2" t="str">
        <f>VLOOKUP(Sales_Data17[[#This Row],[Customer Name Index]],Customer_Data[#All],2,0)</f>
        <v>Apollo Ltd</v>
      </c>
      <c r="D6521">
        <v>11</v>
      </c>
      <c r="E6521" t="s">
        <v>2</v>
      </c>
      <c r="F6521" t="s">
        <v>8168</v>
      </c>
      <c r="G6521" t="s">
        <v>8026</v>
      </c>
      <c r="H6521" t="str">
        <f>VLOOKUP(Sales_Data17[[#This Row],[Delivery Region Index]],Regions_Table[#All],2,0)</f>
        <v>Queensland</v>
      </c>
      <c r="I6521" t="str">
        <f>VLOOKUP(Sales_Data17[[#This Row],[Delivery Region Index]],Regions_Table[#All],3,0)</f>
        <v>Gold Coast</v>
      </c>
      <c r="J6521">
        <v>31</v>
      </c>
      <c r="K6521">
        <v>5</v>
      </c>
      <c r="L6521" t="str">
        <f>VLOOKUP(Sales_Data17[[#This Row],[Product Description Index]],Products_Data[#All],2,0)</f>
        <v>Hats</v>
      </c>
      <c r="M6521">
        <v>5</v>
      </c>
      <c r="N6521" s="9">
        <v>120.60000000000001</v>
      </c>
      <c r="O6521" s="9">
        <f>Sales_Data17[[#This Row],[Order Quantity]]*Sales_Data17[[#This Row],[Unit Price]]</f>
        <v>603</v>
      </c>
      <c r="P6521" s="9">
        <v>85.626000000000005</v>
      </c>
      <c r="Q6521" s="9">
        <f>Sales_Data17[[#This Row],[Line Total]]-(Sales_Data17[[#This Row],[Total Unit Cost]]*Sales_Data17[[#This Row],[Order Quantity]])</f>
        <v>174.87</v>
      </c>
      <c r="R6521" s="1" t="str">
        <f>TEXT(Sales_Data17[[#This Row],[OrderDate]],"MMM")</f>
        <v>Jan</v>
      </c>
      <c r="S6521" s="1" t="str">
        <f t="shared" si="101"/>
        <v>2016</v>
      </c>
    </row>
    <row r="6522" spans="1:19">
      <c r="A6522" t="s">
        <v>6545</v>
      </c>
      <c r="B6522" s="2">
        <v>42385</v>
      </c>
      <c r="C6522" s="2" t="str">
        <f>VLOOKUP(Sales_Data17[[#This Row],[Customer Name Index]],Customer_Data[#All],2,0)</f>
        <v xml:space="preserve">Ei </v>
      </c>
      <c r="D6522">
        <v>9</v>
      </c>
      <c r="E6522" t="s">
        <v>4</v>
      </c>
      <c r="F6522" t="s">
        <v>8168</v>
      </c>
      <c r="G6522" t="s">
        <v>8027</v>
      </c>
      <c r="H6522" t="str">
        <f>VLOOKUP(Sales_Data17[[#This Row],[Delivery Region Index]],Regions_Table[#All],2,0)</f>
        <v>New South Wales</v>
      </c>
      <c r="I6522" t="str">
        <f>VLOOKUP(Sales_Data17[[#This Row],[Delivery Region Index]],Regions_Table[#All],3,0)</f>
        <v>Wyong</v>
      </c>
      <c r="J6522">
        <v>25</v>
      </c>
      <c r="K6522">
        <v>4</v>
      </c>
      <c r="L6522" t="str">
        <f>VLOOKUP(Sales_Data17[[#This Row],[Product Description Index]],Products_Data[#All],2,0)</f>
        <v>Jeans</v>
      </c>
      <c r="M6522">
        <v>3</v>
      </c>
      <c r="N6522" s="9">
        <v>187.60000000000002</v>
      </c>
      <c r="O6522" s="9">
        <f>Sales_Data17[[#This Row],[Order Quantity]]*Sales_Data17[[#This Row],[Unit Price]]</f>
        <v>562.80000000000007</v>
      </c>
      <c r="P6522" s="9">
        <v>75.04000000000002</v>
      </c>
      <c r="Q6522" s="9">
        <f>Sales_Data17[[#This Row],[Line Total]]-(Sales_Data17[[#This Row],[Total Unit Cost]]*Sales_Data17[[#This Row],[Order Quantity]])</f>
        <v>337.68</v>
      </c>
      <c r="R6522" s="1" t="str">
        <f>TEXT(Sales_Data17[[#This Row],[OrderDate]],"MMM")</f>
        <v>Jan</v>
      </c>
      <c r="S6522" s="1" t="str">
        <f t="shared" si="101"/>
        <v>2016</v>
      </c>
    </row>
    <row r="6523" spans="1:19">
      <c r="A6523" t="s">
        <v>6546</v>
      </c>
      <c r="B6523" s="2">
        <v>42386</v>
      </c>
      <c r="C6523" s="2" t="str">
        <f>VLOOKUP(Sales_Data17[[#This Row],[Customer Name Index]],Customer_Data[#All],2,0)</f>
        <v>PEDIFIX, Corp</v>
      </c>
      <c r="D6523">
        <v>6</v>
      </c>
      <c r="E6523" t="s">
        <v>4</v>
      </c>
      <c r="F6523" t="s">
        <v>8168</v>
      </c>
      <c r="G6523" t="s">
        <v>8027</v>
      </c>
      <c r="H6523" t="str">
        <f>VLOOKUP(Sales_Data17[[#This Row],[Delivery Region Index]],Regions_Table[#All],2,0)</f>
        <v>New South Wales</v>
      </c>
      <c r="I6523" t="str">
        <f>VLOOKUP(Sales_Data17[[#This Row],[Delivery Region Index]],Regions_Table[#All],3,0)</f>
        <v>Nowra</v>
      </c>
      <c r="J6523">
        <v>17</v>
      </c>
      <c r="K6523">
        <v>3</v>
      </c>
      <c r="L6523" t="str">
        <f>VLOOKUP(Sales_Data17[[#This Row],[Product Description Index]],Products_Data[#All],2,0)</f>
        <v>Sunglasses</v>
      </c>
      <c r="M6523">
        <v>2</v>
      </c>
      <c r="N6523" s="9">
        <v>122.83333333333333</v>
      </c>
      <c r="O6523" s="9">
        <f>Sales_Data17[[#This Row],[Order Quantity]]*Sales_Data17[[#This Row],[Unit Price]]</f>
        <v>245.66666666666666</v>
      </c>
      <c r="P6523" s="9">
        <v>52.818333333333335</v>
      </c>
      <c r="Q6523" s="9">
        <f>Sales_Data17[[#This Row],[Line Total]]-(Sales_Data17[[#This Row],[Total Unit Cost]]*Sales_Data17[[#This Row],[Order Quantity]])</f>
        <v>140.02999999999997</v>
      </c>
      <c r="R6523" s="1" t="str">
        <f>TEXT(Sales_Data17[[#This Row],[OrderDate]],"MMM")</f>
        <v>Jan</v>
      </c>
      <c r="S6523" s="1" t="str">
        <f t="shared" si="101"/>
        <v>2016</v>
      </c>
    </row>
    <row r="6524" spans="1:19">
      <c r="A6524" t="s">
        <v>6547</v>
      </c>
      <c r="B6524" s="2">
        <v>42386</v>
      </c>
      <c r="C6524" s="2" t="str">
        <f>VLOOKUP(Sales_Data17[[#This Row],[Customer Name Index]],Customer_Data[#All],2,0)</f>
        <v>ETUDE Ltd</v>
      </c>
      <c r="D6524">
        <v>4</v>
      </c>
      <c r="E6524" t="s">
        <v>4</v>
      </c>
      <c r="F6524" t="s">
        <v>8168</v>
      </c>
      <c r="G6524" t="s">
        <v>8027</v>
      </c>
      <c r="H6524" t="str">
        <f>VLOOKUP(Sales_Data17[[#This Row],[Delivery Region Index]],Regions_Table[#All],2,0)</f>
        <v>New South Wales</v>
      </c>
      <c r="I6524" t="str">
        <f>VLOOKUP(Sales_Data17[[#This Row],[Delivery Region Index]],Regions_Table[#All],3,0)</f>
        <v>Griffith</v>
      </c>
      <c r="J6524">
        <v>12</v>
      </c>
      <c r="K6524">
        <v>2</v>
      </c>
      <c r="L6524" t="str">
        <f>VLOOKUP(Sales_Data17[[#This Row],[Product Description Index]],Products_Data[#All],2,0)</f>
        <v>Pants</v>
      </c>
      <c r="M6524">
        <v>1</v>
      </c>
      <c r="N6524" s="9">
        <v>428.8</v>
      </c>
      <c r="O6524" s="9">
        <f>Sales_Data17[[#This Row],[Order Quantity]]*Sales_Data17[[#This Row],[Unit Price]]</f>
        <v>428.8</v>
      </c>
      <c r="P6524" s="9">
        <v>214.4</v>
      </c>
      <c r="Q6524" s="9">
        <f>Sales_Data17[[#This Row],[Line Total]]-(Sales_Data17[[#This Row],[Total Unit Cost]]*Sales_Data17[[#This Row],[Order Quantity]])</f>
        <v>214.4</v>
      </c>
      <c r="R6524" s="1" t="str">
        <f>TEXT(Sales_Data17[[#This Row],[OrderDate]],"MMM")</f>
        <v>Jan</v>
      </c>
      <c r="S6524" s="1" t="str">
        <f t="shared" si="101"/>
        <v>2016</v>
      </c>
    </row>
    <row r="6525" spans="1:19">
      <c r="A6525" t="s">
        <v>6548</v>
      </c>
      <c r="B6525" s="2">
        <v>42386</v>
      </c>
      <c r="C6525" s="2" t="str">
        <f>VLOOKUP(Sales_Data17[[#This Row],[Customer Name Index]],Customer_Data[#All],2,0)</f>
        <v>Medsep Group</v>
      </c>
      <c r="D6525">
        <v>8</v>
      </c>
      <c r="E6525" t="s">
        <v>4</v>
      </c>
      <c r="F6525" t="s">
        <v>8168</v>
      </c>
      <c r="G6525" t="s">
        <v>8027</v>
      </c>
      <c r="H6525" t="str">
        <f>VLOOKUP(Sales_Data17[[#This Row],[Delivery Region Index]],Regions_Table[#All],2,0)</f>
        <v>New South Wales</v>
      </c>
      <c r="I6525" t="str">
        <f>VLOOKUP(Sales_Data17[[#This Row],[Delivery Region Index]],Regions_Table[#All],3,0)</f>
        <v>Tamworth</v>
      </c>
      <c r="J6525">
        <v>21</v>
      </c>
      <c r="K6525">
        <v>3</v>
      </c>
      <c r="L6525" t="str">
        <f>VLOOKUP(Sales_Data17[[#This Row],[Product Description Index]],Products_Data[#All],2,0)</f>
        <v>Sunglasses</v>
      </c>
      <c r="M6525">
        <v>4</v>
      </c>
      <c r="N6525" s="9">
        <v>114.64444444444445</v>
      </c>
      <c r="O6525" s="9">
        <f>Sales_Data17[[#This Row],[Order Quantity]]*Sales_Data17[[#This Row],[Unit Price]]</f>
        <v>458.57777777777778</v>
      </c>
      <c r="P6525" s="9">
        <v>67.640222222222221</v>
      </c>
      <c r="Q6525" s="9">
        <f>Sales_Data17[[#This Row],[Line Total]]-(Sales_Data17[[#This Row],[Total Unit Cost]]*Sales_Data17[[#This Row],[Order Quantity]])</f>
        <v>188.0168888888889</v>
      </c>
      <c r="R6525" s="1" t="str">
        <f>TEXT(Sales_Data17[[#This Row],[OrderDate]],"MMM")</f>
        <v>Jan</v>
      </c>
      <c r="S6525" s="1" t="str">
        <f t="shared" si="101"/>
        <v>2016</v>
      </c>
    </row>
    <row r="6526" spans="1:19">
      <c r="A6526" t="s">
        <v>6549</v>
      </c>
      <c r="B6526" s="2">
        <v>42386</v>
      </c>
      <c r="C6526" s="2" t="str">
        <f>VLOOKUP(Sales_Data17[[#This Row],[Customer Name Index]],Customer_Data[#All],2,0)</f>
        <v>Pure Group</v>
      </c>
      <c r="D6526">
        <v>17</v>
      </c>
      <c r="E6526" t="s">
        <v>2</v>
      </c>
      <c r="F6526" t="s">
        <v>8168</v>
      </c>
      <c r="G6526" t="s">
        <v>8025</v>
      </c>
      <c r="H6526" t="str">
        <f>VLOOKUP(Sales_Data17[[#This Row],[Delivery Region Index]],Regions_Table[#All],2,0)</f>
        <v>Victoria</v>
      </c>
      <c r="I6526" t="str">
        <f>VLOOKUP(Sales_Data17[[#This Row],[Delivery Region Index]],Regions_Table[#All],3,0)</f>
        <v>Benalla</v>
      </c>
      <c r="J6526">
        <v>48</v>
      </c>
      <c r="K6526">
        <v>7</v>
      </c>
      <c r="L6526" t="str">
        <f>VLOOKUP(Sales_Data17[[#This Row],[Product Description Index]],Products_Data[#All],2,0)</f>
        <v>Dress Shirts</v>
      </c>
      <c r="M6526">
        <v>1</v>
      </c>
      <c r="N6526" s="9">
        <v>126.55555555555556</v>
      </c>
      <c r="O6526" s="9">
        <f>Sales_Data17[[#This Row],[Order Quantity]]*Sales_Data17[[#This Row],[Unit Price]]</f>
        <v>126.55555555555556</v>
      </c>
      <c r="P6526" s="9">
        <v>97.447777777777773</v>
      </c>
      <c r="Q6526" s="9">
        <f>Sales_Data17[[#This Row],[Line Total]]-(Sales_Data17[[#This Row],[Total Unit Cost]]*Sales_Data17[[#This Row],[Order Quantity]])</f>
        <v>29.107777777777784</v>
      </c>
      <c r="R6526" s="1" t="str">
        <f>TEXT(Sales_Data17[[#This Row],[OrderDate]],"MMM")</f>
        <v>Jan</v>
      </c>
      <c r="S6526" s="1" t="str">
        <f t="shared" si="101"/>
        <v>2016</v>
      </c>
    </row>
    <row r="6527" spans="1:19">
      <c r="A6527" t="s">
        <v>6550</v>
      </c>
      <c r="B6527" s="2">
        <v>42386</v>
      </c>
      <c r="C6527" s="2" t="str">
        <f>VLOOKUP(Sales_Data17[[#This Row],[Customer Name Index]],Customer_Data[#All],2,0)</f>
        <v>Apollo Ltd</v>
      </c>
      <c r="D6527">
        <v>11</v>
      </c>
      <c r="E6527" t="s">
        <v>4</v>
      </c>
      <c r="F6527" t="s">
        <v>8168</v>
      </c>
      <c r="G6527" t="s">
        <v>8026</v>
      </c>
      <c r="H6527" t="str">
        <f>VLOOKUP(Sales_Data17[[#This Row],[Delivery Region Index]],Regions_Table[#All],2,0)</f>
        <v>Queensland</v>
      </c>
      <c r="I6527" t="str">
        <f>VLOOKUP(Sales_Data17[[#This Row],[Delivery Region Index]],Regions_Table[#All],3,0)</f>
        <v>Gold Coast</v>
      </c>
      <c r="J6527">
        <v>31</v>
      </c>
      <c r="K6527">
        <v>5</v>
      </c>
      <c r="L6527" t="str">
        <f>VLOOKUP(Sales_Data17[[#This Row],[Product Description Index]],Products_Data[#All],2,0)</f>
        <v>Hats</v>
      </c>
      <c r="M6527">
        <v>6</v>
      </c>
      <c r="N6527" s="9">
        <v>274.70000000000005</v>
      </c>
      <c r="O6527" s="9">
        <f>Sales_Data17[[#This Row],[Order Quantity]]*Sales_Data17[[#This Row],[Unit Price]]</f>
        <v>1648.2000000000003</v>
      </c>
      <c r="P6527" s="9">
        <v>109.88000000000001</v>
      </c>
      <c r="Q6527" s="9">
        <f>Sales_Data17[[#This Row],[Line Total]]-(Sales_Data17[[#This Row],[Total Unit Cost]]*Sales_Data17[[#This Row],[Order Quantity]])</f>
        <v>988.92000000000019</v>
      </c>
      <c r="R6527" s="1" t="str">
        <f>TEXT(Sales_Data17[[#This Row],[OrderDate]],"MMM")</f>
        <v>Jan</v>
      </c>
      <c r="S6527" s="1" t="str">
        <f t="shared" si="101"/>
        <v>2016</v>
      </c>
    </row>
    <row r="6528" spans="1:19">
      <c r="A6528" t="s">
        <v>6551</v>
      </c>
      <c r="B6528" s="2">
        <v>42386</v>
      </c>
      <c r="C6528" s="2" t="str">
        <f>VLOOKUP(Sales_Data17[[#This Row],[Customer Name Index]],Customer_Data[#All],2,0)</f>
        <v>New Ltd</v>
      </c>
      <c r="D6528">
        <v>7</v>
      </c>
      <c r="E6528" t="s">
        <v>4</v>
      </c>
      <c r="F6528" t="s">
        <v>8168</v>
      </c>
      <c r="G6528" t="s">
        <v>8027</v>
      </c>
      <c r="H6528" t="str">
        <f>VLOOKUP(Sales_Data17[[#This Row],[Delivery Region Index]],Regions_Table[#All],2,0)</f>
        <v>New South Wales</v>
      </c>
      <c r="I6528" t="str">
        <f>VLOOKUP(Sales_Data17[[#This Row],[Delivery Region Index]],Regions_Table[#All],3,0)</f>
        <v>Tamworth</v>
      </c>
      <c r="J6528">
        <v>21</v>
      </c>
      <c r="K6528">
        <v>3</v>
      </c>
      <c r="L6528" t="str">
        <f>VLOOKUP(Sales_Data17[[#This Row],[Product Description Index]],Products_Data[#All],2,0)</f>
        <v>Sunglasses</v>
      </c>
      <c r="M6528">
        <v>5</v>
      </c>
      <c r="N6528" s="9">
        <v>136.97777777777776</v>
      </c>
      <c r="O6528" s="9">
        <f>Sales_Data17[[#This Row],[Order Quantity]]*Sales_Data17[[#This Row],[Unit Price]]</f>
        <v>684.8888888888888</v>
      </c>
      <c r="P6528" s="9">
        <v>97.254222222222211</v>
      </c>
      <c r="Q6528" s="9">
        <f>Sales_Data17[[#This Row],[Line Total]]-(Sales_Data17[[#This Row],[Total Unit Cost]]*Sales_Data17[[#This Row],[Order Quantity]])</f>
        <v>198.61777777777775</v>
      </c>
      <c r="R6528" s="1" t="str">
        <f>TEXT(Sales_Data17[[#This Row],[OrderDate]],"MMM")</f>
        <v>Jan</v>
      </c>
      <c r="S6528" s="1" t="str">
        <f t="shared" si="101"/>
        <v>2016</v>
      </c>
    </row>
    <row r="6529" spans="1:19">
      <c r="A6529" t="s">
        <v>6552</v>
      </c>
      <c r="B6529" s="2">
        <v>42386</v>
      </c>
      <c r="C6529" s="2" t="str">
        <f>VLOOKUP(Sales_Data17[[#This Row],[Customer Name Index]],Customer_Data[#All],2,0)</f>
        <v>Apollo Ltd</v>
      </c>
      <c r="D6529">
        <v>11</v>
      </c>
      <c r="E6529" t="s">
        <v>4</v>
      </c>
      <c r="F6529" t="s">
        <v>8168</v>
      </c>
      <c r="G6529" t="s">
        <v>8026</v>
      </c>
      <c r="H6529" t="str">
        <f>VLOOKUP(Sales_Data17[[#This Row],[Delivery Region Index]],Regions_Table[#All],2,0)</f>
        <v>Queensland</v>
      </c>
      <c r="I6529" t="str">
        <f>VLOOKUP(Sales_Data17[[#This Row],[Delivery Region Index]],Regions_Table[#All],3,0)</f>
        <v>Gympie</v>
      </c>
      <c r="J6529">
        <v>32</v>
      </c>
      <c r="K6529">
        <v>5</v>
      </c>
      <c r="L6529" t="str">
        <f>VLOOKUP(Sales_Data17[[#This Row],[Product Description Index]],Products_Data[#All],2,0)</f>
        <v>Hats</v>
      </c>
      <c r="M6529">
        <v>4</v>
      </c>
      <c r="N6529" s="9">
        <v>120.60000000000001</v>
      </c>
      <c r="O6529" s="9">
        <f>Sales_Data17[[#This Row],[Order Quantity]]*Sales_Data17[[#This Row],[Unit Price]]</f>
        <v>482.40000000000003</v>
      </c>
      <c r="P6529" s="9">
        <v>80.802000000000007</v>
      </c>
      <c r="Q6529" s="9">
        <f>Sales_Data17[[#This Row],[Line Total]]-(Sales_Data17[[#This Row],[Total Unit Cost]]*Sales_Data17[[#This Row],[Order Quantity]])</f>
        <v>159.19200000000001</v>
      </c>
      <c r="R6529" s="1" t="str">
        <f>TEXT(Sales_Data17[[#This Row],[OrderDate]],"MMM")</f>
        <v>Jan</v>
      </c>
      <c r="S6529" s="1" t="str">
        <f t="shared" si="101"/>
        <v>2016</v>
      </c>
    </row>
    <row r="6530" spans="1:19">
      <c r="A6530" t="s">
        <v>6553</v>
      </c>
      <c r="B6530" s="2">
        <v>42386</v>
      </c>
      <c r="C6530" s="2" t="str">
        <f>VLOOKUP(Sales_Data17[[#This Row],[Customer Name Index]],Customer_Data[#All],2,0)</f>
        <v xml:space="preserve">Medline </v>
      </c>
      <c r="D6530">
        <v>12</v>
      </c>
      <c r="E6530" t="s">
        <v>2</v>
      </c>
      <c r="F6530" t="s">
        <v>8168</v>
      </c>
      <c r="G6530" t="s">
        <v>8026</v>
      </c>
      <c r="H6530" t="str">
        <f>VLOOKUP(Sales_Data17[[#This Row],[Delivery Region Index]],Regions_Table[#All],2,0)</f>
        <v>Queensland</v>
      </c>
      <c r="I6530" t="str">
        <f>VLOOKUP(Sales_Data17[[#This Row],[Delivery Region Index]],Regions_Table[#All],3,0)</f>
        <v>Logan City</v>
      </c>
      <c r="J6530">
        <v>35</v>
      </c>
      <c r="K6530">
        <v>5</v>
      </c>
      <c r="L6530" t="str">
        <f>VLOOKUP(Sales_Data17[[#This Row],[Product Description Index]],Products_Data[#All],2,0)</f>
        <v>Hats</v>
      </c>
      <c r="M6530">
        <v>2</v>
      </c>
      <c r="N6530" s="9">
        <v>439.22222222222223</v>
      </c>
      <c r="O6530" s="9">
        <f>Sales_Data17[[#This Row],[Order Quantity]]*Sales_Data17[[#This Row],[Unit Price]]</f>
        <v>878.44444444444446</v>
      </c>
      <c r="P6530" s="9">
        <v>175.6888888888889</v>
      </c>
      <c r="Q6530" s="9">
        <f>Sales_Data17[[#This Row],[Line Total]]-(Sales_Data17[[#This Row],[Total Unit Cost]]*Sales_Data17[[#This Row],[Order Quantity]])</f>
        <v>527.06666666666661</v>
      </c>
      <c r="R6530" s="1" t="str">
        <f>TEXT(Sales_Data17[[#This Row],[OrderDate]],"MMM")</f>
        <v>Jan</v>
      </c>
      <c r="S6530" s="1" t="str">
        <f t="shared" ref="S6530:S6593" si="102">TEXT(B6530,"YYY")</f>
        <v>2016</v>
      </c>
    </row>
    <row r="6531" spans="1:19">
      <c r="A6531" t="s">
        <v>6554</v>
      </c>
      <c r="B6531" s="2">
        <v>42387</v>
      </c>
      <c r="C6531" s="2" t="str">
        <f>VLOOKUP(Sales_Data17[[#This Row],[Customer Name Index]],Customer_Data[#All],2,0)</f>
        <v>Apollo Ltd</v>
      </c>
      <c r="D6531">
        <v>11</v>
      </c>
      <c r="E6531" t="s">
        <v>4</v>
      </c>
      <c r="F6531" t="s">
        <v>8168</v>
      </c>
      <c r="G6531" t="s">
        <v>8026</v>
      </c>
      <c r="H6531" t="str">
        <f>VLOOKUP(Sales_Data17[[#This Row],[Delivery Region Index]],Regions_Table[#All],2,0)</f>
        <v>Queensland</v>
      </c>
      <c r="I6531" t="str">
        <f>VLOOKUP(Sales_Data17[[#This Row],[Delivery Region Index]],Regions_Table[#All],3,0)</f>
        <v>Gladstone</v>
      </c>
      <c r="J6531">
        <v>30</v>
      </c>
      <c r="K6531">
        <v>5</v>
      </c>
      <c r="L6531" t="str">
        <f>VLOOKUP(Sales_Data17[[#This Row],[Product Description Index]],Products_Data[#All],2,0)</f>
        <v>Hats</v>
      </c>
      <c r="M6531">
        <v>1</v>
      </c>
      <c r="N6531" s="9">
        <v>400.51111111111112</v>
      </c>
      <c r="O6531" s="9">
        <f>Sales_Data17[[#This Row],[Order Quantity]]*Sales_Data17[[#This Row],[Unit Price]]</f>
        <v>400.51111111111112</v>
      </c>
      <c r="P6531" s="9">
        <v>244.31177777777779</v>
      </c>
      <c r="Q6531" s="9">
        <f>Sales_Data17[[#This Row],[Line Total]]-(Sales_Data17[[#This Row],[Total Unit Cost]]*Sales_Data17[[#This Row],[Order Quantity]])</f>
        <v>156.19933333333333</v>
      </c>
      <c r="R6531" s="1" t="str">
        <f>TEXT(Sales_Data17[[#This Row],[OrderDate]],"MMM")</f>
        <v>Jan</v>
      </c>
      <c r="S6531" s="1" t="str">
        <f t="shared" si="102"/>
        <v>2016</v>
      </c>
    </row>
    <row r="6532" spans="1:19">
      <c r="A6532" t="s">
        <v>6555</v>
      </c>
      <c r="B6532" s="2">
        <v>42387</v>
      </c>
      <c r="C6532" s="2" t="str">
        <f>VLOOKUP(Sales_Data17[[#This Row],[Customer Name Index]],Customer_Data[#All],2,0)</f>
        <v>Pure Group</v>
      </c>
      <c r="D6532">
        <v>17</v>
      </c>
      <c r="E6532" t="s">
        <v>2</v>
      </c>
      <c r="F6532" t="s">
        <v>8168</v>
      </c>
      <c r="G6532" t="s">
        <v>8025</v>
      </c>
      <c r="H6532" t="str">
        <f>VLOOKUP(Sales_Data17[[#This Row],[Delivery Region Index]],Regions_Table[#All],2,0)</f>
        <v>Victoria</v>
      </c>
      <c r="I6532" t="str">
        <f>VLOOKUP(Sales_Data17[[#This Row],[Delivery Region Index]],Regions_Table[#All],3,0)</f>
        <v>Benalla</v>
      </c>
      <c r="J6532">
        <v>48</v>
      </c>
      <c r="K6532">
        <v>7</v>
      </c>
      <c r="L6532" t="str">
        <f>VLOOKUP(Sales_Data17[[#This Row],[Product Description Index]],Products_Data[#All],2,0)</f>
        <v>Dress Shirts</v>
      </c>
      <c r="M6532">
        <v>8</v>
      </c>
      <c r="N6532" s="9">
        <v>296.28888888888889</v>
      </c>
      <c r="O6532" s="9">
        <f>Sales_Data17[[#This Row],[Order Quantity]]*Sales_Data17[[#This Row],[Unit Price]]</f>
        <v>2370.3111111111111</v>
      </c>
      <c r="P6532" s="9">
        <v>162.95888888888891</v>
      </c>
      <c r="Q6532" s="9">
        <f>Sales_Data17[[#This Row],[Line Total]]-(Sales_Data17[[#This Row],[Total Unit Cost]]*Sales_Data17[[#This Row],[Order Quantity]])</f>
        <v>1066.6399999999999</v>
      </c>
      <c r="R6532" s="1" t="str">
        <f>TEXT(Sales_Data17[[#This Row],[OrderDate]],"MMM")</f>
        <v>Jan</v>
      </c>
      <c r="S6532" s="1" t="str">
        <f t="shared" si="102"/>
        <v>2016</v>
      </c>
    </row>
    <row r="6533" spans="1:19">
      <c r="A6533" t="s">
        <v>6556</v>
      </c>
      <c r="B6533" s="2">
        <v>42387</v>
      </c>
      <c r="C6533" s="2" t="str">
        <f>VLOOKUP(Sales_Data17[[#This Row],[Customer Name Index]],Customer_Data[#All],2,0)</f>
        <v>Elorac, Corp</v>
      </c>
      <c r="D6533">
        <v>3</v>
      </c>
      <c r="E6533" t="s">
        <v>3</v>
      </c>
      <c r="F6533" t="s">
        <v>8168</v>
      </c>
      <c r="G6533" t="s">
        <v>8027</v>
      </c>
      <c r="H6533" t="str">
        <f>VLOOKUP(Sales_Data17[[#This Row],[Delivery Region Index]],Regions_Table[#All],2,0)</f>
        <v>New South Wales</v>
      </c>
      <c r="I6533" t="str">
        <f>VLOOKUP(Sales_Data17[[#This Row],[Delivery Region Index]],Regions_Table[#All],3,0)</f>
        <v>Coffs Harbour</v>
      </c>
      <c r="J6533">
        <v>7</v>
      </c>
      <c r="K6533">
        <v>1</v>
      </c>
      <c r="L6533" t="str">
        <f>VLOOKUP(Sales_Data17[[#This Row],[Product Description Index]],Products_Data[#All],2,0)</f>
        <v>Shirts</v>
      </c>
      <c r="M6533">
        <v>2</v>
      </c>
      <c r="N6533" s="9">
        <v>437.73333333333335</v>
      </c>
      <c r="O6533" s="9">
        <f>Sales_Data17[[#This Row],[Order Quantity]]*Sales_Data17[[#This Row],[Unit Price]]</f>
        <v>875.4666666666667</v>
      </c>
      <c r="P6533" s="9">
        <v>328.29999999999995</v>
      </c>
      <c r="Q6533" s="9">
        <f>Sales_Data17[[#This Row],[Line Total]]-(Sales_Data17[[#This Row],[Total Unit Cost]]*Sales_Data17[[#This Row],[Order Quantity]])</f>
        <v>218.86666666666679</v>
      </c>
      <c r="R6533" s="1" t="str">
        <f>TEXT(Sales_Data17[[#This Row],[OrderDate]],"MMM")</f>
        <v>Jan</v>
      </c>
      <c r="S6533" s="1" t="str">
        <f t="shared" si="102"/>
        <v>2016</v>
      </c>
    </row>
    <row r="6534" spans="1:19">
      <c r="A6534" t="s">
        <v>6557</v>
      </c>
      <c r="B6534" s="2">
        <v>42387</v>
      </c>
      <c r="C6534" s="2" t="str">
        <f>VLOOKUP(Sales_Data17[[#This Row],[Customer Name Index]],Customer_Data[#All],2,0)</f>
        <v>ETUDE Ltd</v>
      </c>
      <c r="D6534">
        <v>4</v>
      </c>
      <c r="E6534" t="s">
        <v>3</v>
      </c>
      <c r="F6534" t="s">
        <v>8168</v>
      </c>
      <c r="G6534" t="s">
        <v>8027</v>
      </c>
      <c r="H6534" t="str">
        <f>VLOOKUP(Sales_Data17[[#This Row],[Delivery Region Index]],Regions_Table[#All],2,0)</f>
        <v>New South Wales</v>
      </c>
      <c r="I6534" t="str">
        <f>VLOOKUP(Sales_Data17[[#This Row],[Delivery Region Index]],Regions_Table[#All],3,0)</f>
        <v>Grafton</v>
      </c>
      <c r="J6534">
        <v>11</v>
      </c>
      <c r="K6534">
        <v>2</v>
      </c>
      <c r="L6534" t="str">
        <f>VLOOKUP(Sales_Data17[[#This Row],[Product Description Index]],Products_Data[#All],2,0)</f>
        <v>Pants</v>
      </c>
      <c r="M6534">
        <v>6</v>
      </c>
      <c r="N6534" s="9">
        <v>440.71111111111111</v>
      </c>
      <c r="O6534" s="9">
        <f>Sales_Data17[[#This Row],[Order Quantity]]*Sales_Data17[[#This Row],[Unit Price]]</f>
        <v>2644.2666666666664</v>
      </c>
      <c r="P6534" s="9">
        <v>233.5768888888889</v>
      </c>
      <c r="Q6534" s="9">
        <f>Sales_Data17[[#This Row],[Line Total]]-(Sales_Data17[[#This Row],[Total Unit Cost]]*Sales_Data17[[#This Row],[Order Quantity]])</f>
        <v>1242.805333333333</v>
      </c>
      <c r="R6534" s="1" t="str">
        <f>TEXT(Sales_Data17[[#This Row],[OrderDate]],"MMM")</f>
        <v>Jan</v>
      </c>
      <c r="S6534" s="1" t="str">
        <f t="shared" si="102"/>
        <v>2016</v>
      </c>
    </row>
    <row r="6535" spans="1:19">
      <c r="A6535" t="s">
        <v>6558</v>
      </c>
      <c r="B6535" s="2">
        <v>42387</v>
      </c>
      <c r="C6535" s="2" t="str">
        <f>VLOOKUP(Sales_Data17[[#This Row],[Customer Name Index]],Customer_Data[#All],2,0)</f>
        <v>ETUDE Ltd</v>
      </c>
      <c r="D6535">
        <v>4</v>
      </c>
      <c r="E6535" t="s">
        <v>4</v>
      </c>
      <c r="F6535" t="s">
        <v>8168</v>
      </c>
      <c r="G6535" t="s">
        <v>8027</v>
      </c>
      <c r="H6535" t="str">
        <f>VLOOKUP(Sales_Data17[[#This Row],[Delivery Region Index]],Regions_Table[#All],2,0)</f>
        <v>New South Wales</v>
      </c>
      <c r="I6535" t="str">
        <f>VLOOKUP(Sales_Data17[[#This Row],[Delivery Region Index]],Regions_Table[#All],3,0)</f>
        <v>Gosford</v>
      </c>
      <c r="J6535">
        <v>9</v>
      </c>
      <c r="K6535">
        <v>2</v>
      </c>
      <c r="L6535" t="str">
        <f>VLOOKUP(Sales_Data17[[#This Row],[Product Description Index]],Products_Data[#All],2,0)</f>
        <v>Pants</v>
      </c>
      <c r="M6535">
        <v>2</v>
      </c>
      <c r="N6535" s="9">
        <v>294.8</v>
      </c>
      <c r="O6535" s="9">
        <f>Sales_Data17[[#This Row],[Order Quantity]]*Sales_Data17[[#This Row],[Unit Price]]</f>
        <v>589.6</v>
      </c>
      <c r="P6535" s="9">
        <v>188.67200000000003</v>
      </c>
      <c r="Q6535" s="9">
        <f>Sales_Data17[[#This Row],[Line Total]]-(Sales_Data17[[#This Row],[Total Unit Cost]]*Sales_Data17[[#This Row],[Order Quantity]])</f>
        <v>212.25599999999997</v>
      </c>
      <c r="R6535" s="1" t="str">
        <f>TEXT(Sales_Data17[[#This Row],[OrderDate]],"MMM")</f>
        <v>Jan</v>
      </c>
      <c r="S6535" s="1" t="str">
        <f t="shared" si="102"/>
        <v>2016</v>
      </c>
    </row>
    <row r="6536" spans="1:19">
      <c r="A6536" t="s">
        <v>6559</v>
      </c>
      <c r="B6536" s="2">
        <v>42388</v>
      </c>
      <c r="C6536" s="2" t="str">
        <f>VLOOKUP(Sales_Data17[[#This Row],[Customer Name Index]],Customer_Data[#All],2,0)</f>
        <v>Eminence Corp</v>
      </c>
      <c r="D6536">
        <v>18</v>
      </c>
      <c r="E6536" t="s">
        <v>2</v>
      </c>
      <c r="F6536" t="s">
        <v>8168</v>
      </c>
      <c r="G6536" t="s">
        <v>8025</v>
      </c>
      <c r="H6536" t="str">
        <f>VLOOKUP(Sales_Data17[[#This Row],[Delivery Region Index]],Regions_Table[#All],2,0)</f>
        <v>Victoria</v>
      </c>
      <c r="I6536" t="str">
        <f>VLOOKUP(Sales_Data17[[#This Row],[Delivery Region Index]],Regions_Table[#All],3,0)</f>
        <v>Mildura</v>
      </c>
      <c r="J6536">
        <v>53</v>
      </c>
      <c r="K6536">
        <v>8</v>
      </c>
      <c r="L6536" t="str">
        <f>VLOOKUP(Sales_Data17[[#This Row],[Product Description Index]],Products_Data[#All],2,0)</f>
        <v>Shoes</v>
      </c>
      <c r="M6536">
        <v>6</v>
      </c>
      <c r="N6536" s="9">
        <v>109.43333333333334</v>
      </c>
      <c r="O6536" s="9">
        <f>Sales_Data17[[#This Row],[Order Quantity]]*Sales_Data17[[#This Row],[Unit Price]]</f>
        <v>656.6</v>
      </c>
      <c r="P6536" s="9">
        <v>83.169333333333327</v>
      </c>
      <c r="Q6536" s="9">
        <f>Sales_Data17[[#This Row],[Line Total]]-(Sales_Data17[[#This Row],[Total Unit Cost]]*Sales_Data17[[#This Row],[Order Quantity]])</f>
        <v>157.58400000000006</v>
      </c>
      <c r="R6536" s="1" t="str">
        <f>TEXT(Sales_Data17[[#This Row],[OrderDate]],"MMM")</f>
        <v>Jan</v>
      </c>
      <c r="S6536" s="1" t="str">
        <f t="shared" si="102"/>
        <v>2016</v>
      </c>
    </row>
    <row r="6537" spans="1:19">
      <c r="A6537" t="s">
        <v>6560</v>
      </c>
      <c r="B6537" s="2">
        <v>42388</v>
      </c>
      <c r="C6537" s="2" t="str">
        <f>VLOOKUP(Sales_Data17[[#This Row],[Customer Name Index]],Customer_Data[#All],2,0)</f>
        <v>Avon Corp</v>
      </c>
      <c r="D6537">
        <v>1</v>
      </c>
      <c r="E6537" t="s">
        <v>2</v>
      </c>
      <c r="F6537" t="s">
        <v>8168</v>
      </c>
      <c r="G6537" t="s">
        <v>8027</v>
      </c>
      <c r="H6537" t="str">
        <f>VLOOKUP(Sales_Data17[[#This Row],[Delivery Region Index]],Regions_Table[#All],2,0)</f>
        <v>New South Wales</v>
      </c>
      <c r="I6537" t="str">
        <f>VLOOKUP(Sales_Data17[[#This Row],[Delivery Region Index]],Regions_Table[#All],3,0)</f>
        <v>Armidale</v>
      </c>
      <c r="J6537">
        <v>3</v>
      </c>
      <c r="K6537">
        <v>1</v>
      </c>
      <c r="L6537" t="str">
        <f>VLOOKUP(Sales_Data17[[#This Row],[Product Description Index]],Products_Data[#All],2,0)</f>
        <v>Shirts</v>
      </c>
      <c r="M6537">
        <v>7</v>
      </c>
      <c r="N6537" s="9">
        <v>26.8</v>
      </c>
      <c r="O6537" s="9">
        <f>Sales_Data17[[#This Row],[Order Quantity]]*Sales_Data17[[#This Row],[Unit Price]]</f>
        <v>187.6</v>
      </c>
      <c r="P6537" s="9">
        <v>19.832000000000001</v>
      </c>
      <c r="Q6537" s="9">
        <f>Sales_Data17[[#This Row],[Line Total]]-(Sales_Data17[[#This Row],[Total Unit Cost]]*Sales_Data17[[#This Row],[Order Quantity]])</f>
        <v>48.775999999999982</v>
      </c>
      <c r="R6537" s="1" t="str">
        <f>TEXT(Sales_Data17[[#This Row],[OrderDate]],"MMM")</f>
        <v>Jan</v>
      </c>
      <c r="S6537" s="1" t="str">
        <f t="shared" si="102"/>
        <v>2016</v>
      </c>
    </row>
    <row r="6538" spans="1:19">
      <c r="A6538" t="s">
        <v>6561</v>
      </c>
      <c r="B6538" s="2">
        <v>42388</v>
      </c>
      <c r="C6538" s="2" t="str">
        <f>VLOOKUP(Sales_Data17[[#This Row],[Customer Name Index]],Customer_Data[#All],2,0)</f>
        <v>ETUDE Ltd</v>
      </c>
      <c r="D6538">
        <v>4</v>
      </c>
      <c r="E6538" t="s">
        <v>2</v>
      </c>
      <c r="F6538" t="s">
        <v>8168</v>
      </c>
      <c r="G6538" t="s">
        <v>8027</v>
      </c>
      <c r="H6538" t="str">
        <f>VLOOKUP(Sales_Data17[[#This Row],[Delivery Region Index]],Regions_Table[#All],2,0)</f>
        <v>New South Wales</v>
      </c>
      <c r="I6538" t="str">
        <f>VLOOKUP(Sales_Data17[[#This Row],[Delivery Region Index]],Regions_Table[#All],3,0)</f>
        <v>Grafton</v>
      </c>
      <c r="J6538">
        <v>11</v>
      </c>
      <c r="K6538">
        <v>2</v>
      </c>
      <c r="L6538" t="str">
        <f>VLOOKUP(Sales_Data17[[#This Row],[Product Description Index]],Products_Data[#All],2,0)</f>
        <v>Pants</v>
      </c>
      <c r="M6538">
        <v>3</v>
      </c>
      <c r="N6538" s="9">
        <v>247.15555555555557</v>
      </c>
      <c r="O6538" s="9">
        <f>Sales_Data17[[#This Row],[Order Quantity]]*Sales_Data17[[#This Row],[Unit Price]]</f>
        <v>741.4666666666667</v>
      </c>
      <c r="P6538" s="9">
        <v>155.708</v>
      </c>
      <c r="Q6538" s="9">
        <f>Sales_Data17[[#This Row],[Line Total]]-(Sales_Data17[[#This Row],[Total Unit Cost]]*Sales_Data17[[#This Row],[Order Quantity]])</f>
        <v>274.34266666666667</v>
      </c>
      <c r="R6538" s="1" t="str">
        <f>TEXT(Sales_Data17[[#This Row],[OrderDate]],"MMM")</f>
        <v>Jan</v>
      </c>
      <c r="S6538" s="1" t="str">
        <f t="shared" si="102"/>
        <v>2016</v>
      </c>
    </row>
    <row r="6539" spans="1:19">
      <c r="A6539" t="s">
        <v>6562</v>
      </c>
      <c r="B6539" s="2">
        <v>42388</v>
      </c>
      <c r="C6539" s="2" t="str">
        <f>VLOOKUP(Sales_Data17[[#This Row],[Customer Name Index]],Customer_Data[#All],2,0)</f>
        <v>Pacific Ltd</v>
      </c>
      <c r="D6539">
        <v>20</v>
      </c>
      <c r="E6539" t="s">
        <v>3</v>
      </c>
      <c r="F6539" t="s">
        <v>8168</v>
      </c>
      <c r="G6539" t="s">
        <v>8028</v>
      </c>
      <c r="H6539" t="str">
        <f>VLOOKUP(Sales_Data17[[#This Row],[Delivery Region Index]],Regions_Table[#All],2,0)</f>
        <v>Victoria</v>
      </c>
      <c r="I6539" t="str">
        <f>VLOOKUP(Sales_Data17[[#This Row],[Delivery Region Index]],Regions_Table[#All],3,0)</f>
        <v>Wangaratta</v>
      </c>
      <c r="J6539">
        <v>56</v>
      </c>
      <c r="K6539">
        <v>8</v>
      </c>
      <c r="L6539" t="str">
        <f>VLOOKUP(Sales_Data17[[#This Row],[Product Description Index]],Products_Data[#All],2,0)</f>
        <v>Shoes</v>
      </c>
      <c r="M6539">
        <v>6</v>
      </c>
      <c r="N6539" s="9">
        <v>114.64444444444445</v>
      </c>
      <c r="O6539" s="9">
        <f>Sales_Data17[[#This Row],[Order Quantity]]*Sales_Data17[[#This Row],[Unit Price]]</f>
        <v>687.86666666666667</v>
      </c>
      <c r="P6539" s="9">
        <v>75.665333333333336</v>
      </c>
      <c r="Q6539" s="9">
        <f>Sales_Data17[[#This Row],[Line Total]]-(Sales_Data17[[#This Row],[Total Unit Cost]]*Sales_Data17[[#This Row],[Order Quantity]])</f>
        <v>233.87466666666666</v>
      </c>
      <c r="R6539" s="1" t="str">
        <f>TEXT(Sales_Data17[[#This Row],[OrderDate]],"MMM")</f>
        <v>Jan</v>
      </c>
      <c r="S6539" s="1" t="str">
        <f t="shared" si="102"/>
        <v>2016</v>
      </c>
    </row>
    <row r="6540" spans="1:19">
      <c r="A6540" t="s">
        <v>6563</v>
      </c>
      <c r="B6540" s="2">
        <v>42388</v>
      </c>
      <c r="C6540" s="2" t="str">
        <f>VLOOKUP(Sales_Data17[[#This Row],[Customer Name Index]],Customer_Data[#All],2,0)</f>
        <v>ETUDE Ltd</v>
      </c>
      <c r="D6540">
        <v>4</v>
      </c>
      <c r="E6540" t="s">
        <v>4</v>
      </c>
      <c r="F6540" t="s">
        <v>8168</v>
      </c>
      <c r="G6540" t="s">
        <v>8027</v>
      </c>
      <c r="H6540" t="str">
        <f>VLOOKUP(Sales_Data17[[#This Row],[Delivery Region Index]],Regions_Table[#All],2,0)</f>
        <v>New South Wales</v>
      </c>
      <c r="I6540" t="str">
        <f>VLOOKUP(Sales_Data17[[#This Row],[Delivery Region Index]],Regions_Table[#All],3,0)</f>
        <v>Griffith</v>
      </c>
      <c r="J6540">
        <v>12</v>
      </c>
      <c r="K6540">
        <v>2</v>
      </c>
      <c r="L6540" t="str">
        <f>VLOOKUP(Sales_Data17[[#This Row],[Product Description Index]],Products_Data[#All],2,0)</f>
        <v>Pants</v>
      </c>
      <c r="M6540">
        <v>1</v>
      </c>
      <c r="N6540" s="9">
        <v>113.90000000000002</v>
      </c>
      <c r="O6540" s="9">
        <f>Sales_Data17[[#This Row],[Order Quantity]]*Sales_Data17[[#This Row],[Unit Price]]</f>
        <v>113.90000000000002</v>
      </c>
      <c r="P6540" s="9">
        <v>79.73</v>
      </c>
      <c r="Q6540" s="9">
        <f>Sales_Data17[[#This Row],[Line Total]]-(Sales_Data17[[#This Row],[Total Unit Cost]]*Sales_Data17[[#This Row],[Order Quantity]])</f>
        <v>34.170000000000016</v>
      </c>
      <c r="R6540" s="1" t="str">
        <f>TEXT(Sales_Data17[[#This Row],[OrderDate]],"MMM")</f>
        <v>Jan</v>
      </c>
      <c r="S6540" s="1" t="str">
        <f t="shared" si="102"/>
        <v>2016</v>
      </c>
    </row>
    <row r="6541" spans="1:19">
      <c r="A6541" t="s">
        <v>6564</v>
      </c>
      <c r="B6541" s="2">
        <v>42388</v>
      </c>
      <c r="C6541" s="2" t="str">
        <f>VLOOKUP(Sales_Data17[[#This Row],[Customer Name Index]],Customer_Data[#All],2,0)</f>
        <v>PEDIFIX, Corp</v>
      </c>
      <c r="D6541">
        <v>6</v>
      </c>
      <c r="E6541" t="s">
        <v>4</v>
      </c>
      <c r="F6541" t="s">
        <v>8168</v>
      </c>
      <c r="G6541" t="s">
        <v>8027</v>
      </c>
      <c r="H6541" t="str">
        <f>VLOOKUP(Sales_Data17[[#This Row],[Delivery Region Index]],Regions_Table[#All],2,0)</f>
        <v>New South Wales</v>
      </c>
      <c r="I6541" t="str">
        <f>VLOOKUP(Sales_Data17[[#This Row],[Delivery Region Index]],Regions_Table[#All],3,0)</f>
        <v>Nowra</v>
      </c>
      <c r="J6541">
        <v>17</v>
      </c>
      <c r="K6541">
        <v>3</v>
      </c>
      <c r="L6541" t="str">
        <f>VLOOKUP(Sales_Data17[[#This Row],[Product Description Index]],Products_Data[#All],2,0)</f>
        <v>Sunglasses</v>
      </c>
      <c r="M6541">
        <v>4</v>
      </c>
      <c r="N6541" s="9">
        <v>439.22222222222223</v>
      </c>
      <c r="O6541" s="9">
        <f>Sales_Data17[[#This Row],[Order Quantity]]*Sales_Data17[[#This Row],[Unit Price]]</f>
        <v>1756.8888888888889</v>
      </c>
      <c r="P6541" s="9">
        <v>237.18000000000004</v>
      </c>
      <c r="Q6541" s="9">
        <f>Sales_Data17[[#This Row],[Line Total]]-(Sales_Data17[[#This Row],[Total Unit Cost]]*Sales_Data17[[#This Row],[Order Quantity]])</f>
        <v>808.16888888888877</v>
      </c>
      <c r="R6541" s="1" t="str">
        <f>TEXT(Sales_Data17[[#This Row],[OrderDate]],"MMM")</f>
        <v>Jan</v>
      </c>
      <c r="S6541" s="1" t="str">
        <f t="shared" si="102"/>
        <v>2016</v>
      </c>
    </row>
    <row r="6542" spans="1:19">
      <c r="A6542" t="s">
        <v>6565</v>
      </c>
      <c r="B6542" s="2">
        <v>42389</v>
      </c>
      <c r="C6542" s="2" t="str">
        <f>VLOOKUP(Sales_Data17[[#This Row],[Customer Name Index]],Customer_Data[#All],2,0)</f>
        <v>New Ltd</v>
      </c>
      <c r="D6542">
        <v>7</v>
      </c>
      <c r="E6542" t="s">
        <v>4</v>
      </c>
      <c r="F6542" t="s">
        <v>8168</v>
      </c>
      <c r="G6542" t="s">
        <v>8027</v>
      </c>
      <c r="H6542" t="str">
        <f>VLOOKUP(Sales_Data17[[#This Row],[Delivery Region Index]],Regions_Table[#All],2,0)</f>
        <v>New South Wales</v>
      </c>
      <c r="I6542" t="str">
        <f>VLOOKUP(Sales_Data17[[#This Row],[Delivery Region Index]],Regions_Table[#All],3,0)</f>
        <v>Queanbeyan</v>
      </c>
      <c r="J6542">
        <v>20</v>
      </c>
      <c r="K6542">
        <v>3</v>
      </c>
      <c r="L6542" t="str">
        <f>VLOOKUP(Sales_Data17[[#This Row],[Product Description Index]],Products_Data[#All],2,0)</f>
        <v>Sunglasses</v>
      </c>
      <c r="M6542">
        <v>7</v>
      </c>
      <c r="N6542" s="9">
        <v>316.38888888888891</v>
      </c>
      <c r="O6542" s="9">
        <f>Sales_Data17[[#This Row],[Order Quantity]]*Sales_Data17[[#This Row],[Unit Price]]</f>
        <v>2214.7222222222226</v>
      </c>
      <c r="P6542" s="9">
        <v>224.63611111111109</v>
      </c>
      <c r="Q6542" s="9">
        <f>Sales_Data17[[#This Row],[Line Total]]-(Sales_Data17[[#This Row],[Total Unit Cost]]*Sales_Data17[[#This Row],[Order Quantity]])</f>
        <v>642.26944444444507</v>
      </c>
      <c r="R6542" s="1" t="str">
        <f>TEXT(Sales_Data17[[#This Row],[OrderDate]],"MMM")</f>
        <v>Jan</v>
      </c>
      <c r="S6542" s="1" t="str">
        <f t="shared" si="102"/>
        <v>2016</v>
      </c>
    </row>
    <row r="6543" spans="1:19">
      <c r="A6543" t="s">
        <v>6566</v>
      </c>
      <c r="B6543" s="2">
        <v>42389</v>
      </c>
      <c r="C6543" s="2" t="str">
        <f>VLOOKUP(Sales_Data17[[#This Row],[Customer Name Index]],Customer_Data[#All],2,0)</f>
        <v xml:space="preserve">WakeFern </v>
      </c>
      <c r="D6543">
        <v>2</v>
      </c>
      <c r="E6543" t="s">
        <v>2</v>
      </c>
      <c r="F6543" t="s">
        <v>8168</v>
      </c>
      <c r="G6543" t="s">
        <v>8027</v>
      </c>
      <c r="H6543" t="str">
        <f>VLOOKUP(Sales_Data17[[#This Row],[Delivery Region Index]],Regions_Table[#All],2,0)</f>
        <v>New South Wales</v>
      </c>
      <c r="I6543" t="str">
        <f>VLOOKUP(Sales_Data17[[#This Row],[Delivery Region Index]],Regions_Table[#All],3,0)</f>
        <v>Cessnock</v>
      </c>
      <c r="J6543">
        <v>6</v>
      </c>
      <c r="K6543">
        <v>1</v>
      </c>
      <c r="L6543" t="str">
        <f>VLOOKUP(Sales_Data17[[#This Row],[Product Description Index]],Products_Data[#All],2,0)</f>
        <v>Shirts</v>
      </c>
      <c r="M6543">
        <v>9</v>
      </c>
      <c r="N6543" s="9">
        <v>278.42222222222222</v>
      </c>
      <c r="O6543" s="9">
        <f>Sales_Data17[[#This Row],[Order Quantity]]*Sales_Data17[[#This Row],[Unit Price]]</f>
        <v>2505.8000000000002</v>
      </c>
      <c r="P6543" s="9">
        <v>200.46400000000003</v>
      </c>
      <c r="Q6543" s="9">
        <f>Sales_Data17[[#This Row],[Line Total]]-(Sales_Data17[[#This Row],[Total Unit Cost]]*Sales_Data17[[#This Row],[Order Quantity]])</f>
        <v>701.62400000000002</v>
      </c>
      <c r="R6543" s="1" t="str">
        <f>TEXT(Sales_Data17[[#This Row],[OrderDate]],"MMM")</f>
        <v>Jan</v>
      </c>
      <c r="S6543" s="1" t="str">
        <f t="shared" si="102"/>
        <v>2016</v>
      </c>
    </row>
    <row r="6544" spans="1:19">
      <c r="A6544" t="s">
        <v>6567</v>
      </c>
      <c r="B6544" s="2">
        <v>42389</v>
      </c>
      <c r="C6544" s="2" t="str">
        <f>VLOOKUP(Sales_Data17[[#This Row],[Customer Name Index]],Customer_Data[#All],2,0)</f>
        <v>Procter Corp</v>
      </c>
      <c r="D6544">
        <v>5</v>
      </c>
      <c r="E6544" t="s">
        <v>4</v>
      </c>
      <c r="F6544" t="s">
        <v>8168</v>
      </c>
      <c r="G6544" t="s">
        <v>8027</v>
      </c>
      <c r="H6544" t="str">
        <f>VLOOKUP(Sales_Data17[[#This Row],[Delivery Region Index]],Regions_Table[#All],2,0)</f>
        <v>New South Wales</v>
      </c>
      <c r="I6544" t="str">
        <f>VLOOKUP(Sales_Data17[[#This Row],[Delivery Region Index]],Regions_Table[#All],3,0)</f>
        <v>Maitland</v>
      </c>
      <c r="J6544">
        <v>15</v>
      </c>
      <c r="K6544">
        <v>2</v>
      </c>
      <c r="L6544" t="str">
        <f>VLOOKUP(Sales_Data17[[#This Row],[Product Description Index]],Products_Data[#All],2,0)</f>
        <v>Pants</v>
      </c>
      <c r="M6544">
        <v>5</v>
      </c>
      <c r="N6544" s="9">
        <v>118.36666666666666</v>
      </c>
      <c r="O6544" s="9">
        <f>Sales_Data17[[#This Row],[Order Quantity]]*Sales_Data17[[#This Row],[Unit Price]]</f>
        <v>591.83333333333326</v>
      </c>
      <c r="P6544" s="9">
        <v>75.754666666666665</v>
      </c>
      <c r="Q6544" s="9">
        <f>Sales_Data17[[#This Row],[Line Total]]-(Sales_Data17[[#This Row],[Total Unit Cost]]*Sales_Data17[[#This Row],[Order Quantity]])</f>
        <v>213.05999999999995</v>
      </c>
      <c r="R6544" s="1" t="str">
        <f>TEXT(Sales_Data17[[#This Row],[OrderDate]],"MMM")</f>
        <v>Jan</v>
      </c>
      <c r="S6544" s="1" t="str">
        <f t="shared" si="102"/>
        <v>2016</v>
      </c>
    </row>
    <row r="6545" spans="1:19">
      <c r="A6545" t="s">
        <v>6568</v>
      </c>
      <c r="B6545" s="2">
        <v>42389</v>
      </c>
      <c r="C6545" s="2" t="str">
        <f>VLOOKUP(Sales_Data17[[#This Row],[Customer Name Index]],Customer_Data[#All],2,0)</f>
        <v>Avon Corp</v>
      </c>
      <c r="D6545">
        <v>1</v>
      </c>
      <c r="E6545" t="s">
        <v>2</v>
      </c>
      <c r="F6545" t="s">
        <v>8168</v>
      </c>
      <c r="G6545" t="s">
        <v>8027</v>
      </c>
      <c r="H6545" t="str">
        <f>VLOOKUP(Sales_Data17[[#This Row],[Delivery Region Index]],Regions_Table[#All],2,0)</f>
        <v>New South Wales</v>
      </c>
      <c r="I6545" t="str">
        <f>VLOOKUP(Sales_Data17[[#This Row],[Delivery Region Index]],Regions_Table[#All],3,0)</f>
        <v>Albury</v>
      </c>
      <c r="J6545">
        <v>2</v>
      </c>
      <c r="K6545">
        <v>1</v>
      </c>
      <c r="L6545" t="str">
        <f>VLOOKUP(Sales_Data17[[#This Row],[Product Description Index]],Products_Data[#All],2,0)</f>
        <v>Shirts</v>
      </c>
      <c r="M6545">
        <v>7</v>
      </c>
      <c r="N6545" s="9">
        <v>611.93333333333339</v>
      </c>
      <c r="O6545" s="9">
        <f>Sales_Data17[[#This Row],[Order Quantity]]*Sales_Data17[[#This Row],[Unit Price]]</f>
        <v>4283.5333333333338</v>
      </c>
      <c r="P6545" s="9">
        <v>281.48933333333338</v>
      </c>
      <c r="Q6545" s="9">
        <f>Sales_Data17[[#This Row],[Line Total]]-(Sales_Data17[[#This Row],[Total Unit Cost]]*Sales_Data17[[#This Row],[Order Quantity]])</f>
        <v>2313.1080000000002</v>
      </c>
      <c r="R6545" s="1" t="str">
        <f>TEXT(Sales_Data17[[#This Row],[OrderDate]],"MMM")</f>
        <v>Jan</v>
      </c>
      <c r="S6545" s="1" t="str">
        <f t="shared" si="102"/>
        <v>2016</v>
      </c>
    </row>
    <row r="6546" spans="1:19">
      <c r="A6546" t="s">
        <v>6569</v>
      </c>
      <c r="B6546" s="2">
        <v>42389</v>
      </c>
      <c r="C6546" s="2" t="str">
        <f>VLOOKUP(Sales_Data17[[#This Row],[Customer Name Index]],Customer_Data[#All],2,0)</f>
        <v xml:space="preserve">Linde </v>
      </c>
      <c r="D6546">
        <v>14</v>
      </c>
      <c r="E6546" t="s">
        <v>3</v>
      </c>
      <c r="F6546" t="s">
        <v>8168</v>
      </c>
      <c r="G6546" t="s">
        <v>8026</v>
      </c>
      <c r="H6546" t="str">
        <f>VLOOKUP(Sales_Data17[[#This Row],[Delivery Region Index]],Regions_Table[#All],2,0)</f>
        <v>Queensland</v>
      </c>
      <c r="I6546" t="str">
        <f>VLOOKUP(Sales_Data17[[#This Row],[Delivery Region Index]],Regions_Table[#All],3,0)</f>
        <v>Nambour</v>
      </c>
      <c r="J6546">
        <v>39</v>
      </c>
      <c r="K6546">
        <v>6</v>
      </c>
      <c r="L6546" t="str">
        <f>VLOOKUP(Sales_Data17[[#This Row],[Product Description Index]],Products_Data[#All],2,0)</f>
        <v>Socks</v>
      </c>
      <c r="M6546">
        <v>7</v>
      </c>
      <c r="N6546" s="9">
        <v>106.45555555555556</v>
      </c>
      <c r="O6546" s="9">
        <f>Sales_Data17[[#This Row],[Order Quantity]]*Sales_Data17[[#This Row],[Unit Price]]</f>
        <v>745.18888888888898</v>
      </c>
      <c r="P6546" s="9">
        <v>45.775888888888886</v>
      </c>
      <c r="Q6546" s="9">
        <f>Sales_Data17[[#This Row],[Line Total]]-(Sales_Data17[[#This Row],[Total Unit Cost]]*Sales_Data17[[#This Row],[Order Quantity]])</f>
        <v>424.75766666666675</v>
      </c>
      <c r="R6546" s="1" t="str">
        <f>TEXT(Sales_Data17[[#This Row],[OrderDate]],"MMM")</f>
        <v>Jan</v>
      </c>
      <c r="S6546" s="1" t="str">
        <f t="shared" si="102"/>
        <v>2016</v>
      </c>
    </row>
    <row r="6547" spans="1:19">
      <c r="A6547" t="s">
        <v>6570</v>
      </c>
      <c r="B6547" s="2">
        <v>42389</v>
      </c>
      <c r="C6547" s="2" t="str">
        <f>VLOOKUP(Sales_Data17[[#This Row],[Customer Name Index]],Customer_Data[#All],2,0)</f>
        <v>Pure Group</v>
      </c>
      <c r="D6547">
        <v>17</v>
      </c>
      <c r="E6547" t="s">
        <v>4</v>
      </c>
      <c r="F6547" t="s">
        <v>8168</v>
      </c>
      <c r="G6547" t="s">
        <v>8025</v>
      </c>
      <c r="H6547" t="str">
        <f>VLOOKUP(Sales_Data17[[#This Row],[Delivery Region Index]],Regions_Table[#All],2,0)</f>
        <v>Victoria</v>
      </c>
      <c r="I6547" t="str">
        <f>VLOOKUP(Sales_Data17[[#This Row],[Delivery Region Index]],Regions_Table[#All],3,0)</f>
        <v>Melbourne</v>
      </c>
      <c r="J6547">
        <v>47</v>
      </c>
      <c r="K6547">
        <v>7</v>
      </c>
      <c r="L6547" t="str">
        <f>VLOOKUP(Sales_Data17[[#This Row],[Product Description Index]],Products_Data[#All],2,0)</f>
        <v>Dress Shirts</v>
      </c>
      <c r="M6547">
        <v>1</v>
      </c>
      <c r="N6547" s="9">
        <v>205.46666666666667</v>
      </c>
      <c r="O6547" s="9">
        <f>Sales_Data17[[#This Row],[Order Quantity]]*Sales_Data17[[#This Row],[Unit Price]]</f>
        <v>205.46666666666667</v>
      </c>
      <c r="P6547" s="9">
        <v>100.67866666666667</v>
      </c>
      <c r="Q6547" s="9">
        <f>Sales_Data17[[#This Row],[Line Total]]-(Sales_Data17[[#This Row],[Total Unit Cost]]*Sales_Data17[[#This Row],[Order Quantity]])</f>
        <v>104.788</v>
      </c>
      <c r="R6547" s="1" t="str">
        <f>TEXT(Sales_Data17[[#This Row],[OrderDate]],"MMM")</f>
        <v>Jan</v>
      </c>
      <c r="S6547" s="1" t="str">
        <f t="shared" si="102"/>
        <v>2016</v>
      </c>
    </row>
    <row r="6548" spans="1:19">
      <c r="A6548" t="s">
        <v>6571</v>
      </c>
      <c r="B6548" s="2">
        <v>42390</v>
      </c>
      <c r="C6548" s="2" t="str">
        <f>VLOOKUP(Sales_Data17[[#This Row],[Customer Name Index]],Customer_Data[#All],2,0)</f>
        <v>Medsep Group</v>
      </c>
      <c r="D6548">
        <v>8</v>
      </c>
      <c r="E6548" t="s">
        <v>4</v>
      </c>
      <c r="F6548" t="s">
        <v>8168</v>
      </c>
      <c r="G6548" t="s">
        <v>8027</v>
      </c>
      <c r="H6548" t="str">
        <f>VLOOKUP(Sales_Data17[[#This Row],[Delivery Region Index]],Regions_Table[#All],2,0)</f>
        <v>New South Wales</v>
      </c>
      <c r="I6548" t="str">
        <f>VLOOKUP(Sales_Data17[[#This Row],[Delivery Region Index]],Regions_Table[#All],3,0)</f>
        <v>Tweed Heads</v>
      </c>
      <c r="J6548">
        <v>22</v>
      </c>
      <c r="K6548">
        <v>3</v>
      </c>
      <c r="L6548" t="str">
        <f>VLOOKUP(Sales_Data17[[#This Row],[Product Description Index]],Products_Data[#All],2,0)</f>
        <v>Sunglasses</v>
      </c>
      <c r="M6548">
        <v>4</v>
      </c>
      <c r="N6548" s="9">
        <v>685.63333333333333</v>
      </c>
      <c r="O6548" s="9">
        <f>Sales_Data17[[#This Row],[Order Quantity]]*Sales_Data17[[#This Row],[Unit Price]]</f>
        <v>2742.5333333333333</v>
      </c>
      <c r="P6548" s="9">
        <v>383.9546666666667</v>
      </c>
      <c r="Q6548" s="9">
        <f>Sales_Data17[[#This Row],[Line Total]]-(Sales_Data17[[#This Row],[Total Unit Cost]]*Sales_Data17[[#This Row],[Order Quantity]])</f>
        <v>1206.7146666666665</v>
      </c>
      <c r="R6548" s="1" t="str">
        <f>TEXT(Sales_Data17[[#This Row],[OrderDate]],"MMM")</f>
        <v>Jan</v>
      </c>
      <c r="S6548" s="1" t="str">
        <f t="shared" si="102"/>
        <v>2016</v>
      </c>
    </row>
    <row r="6549" spans="1:19">
      <c r="A6549" t="s">
        <v>6572</v>
      </c>
      <c r="B6549" s="2">
        <v>42390</v>
      </c>
      <c r="C6549" s="2" t="str">
        <f>VLOOKUP(Sales_Data17[[#This Row],[Customer Name Index]],Customer_Data[#All],2,0)</f>
        <v>ETUDE Ltd</v>
      </c>
      <c r="D6549">
        <v>4</v>
      </c>
      <c r="E6549" t="s">
        <v>4</v>
      </c>
      <c r="F6549" t="s">
        <v>8168</v>
      </c>
      <c r="G6549" t="s">
        <v>8027</v>
      </c>
      <c r="H6549" t="str">
        <f>VLOOKUP(Sales_Data17[[#This Row],[Delivery Region Index]],Regions_Table[#All],2,0)</f>
        <v>New South Wales</v>
      </c>
      <c r="I6549" t="str">
        <f>VLOOKUP(Sales_Data17[[#This Row],[Delivery Region Index]],Regions_Table[#All],3,0)</f>
        <v>Grafton</v>
      </c>
      <c r="J6549">
        <v>11</v>
      </c>
      <c r="K6549">
        <v>2</v>
      </c>
      <c r="L6549" t="str">
        <f>VLOOKUP(Sales_Data17[[#This Row],[Product Description Index]],Products_Data[#All],2,0)</f>
        <v>Pants</v>
      </c>
      <c r="M6549">
        <v>6</v>
      </c>
      <c r="N6549" s="9">
        <v>300.01111111111112</v>
      </c>
      <c r="O6549" s="9">
        <f>Sales_Data17[[#This Row],[Order Quantity]]*Sales_Data17[[#This Row],[Unit Price]]</f>
        <v>1800.0666666666666</v>
      </c>
      <c r="P6549" s="9">
        <v>123.00455555555556</v>
      </c>
      <c r="Q6549" s="9">
        <f>Sales_Data17[[#This Row],[Line Total]]-(Sales_Data17[[#This Row],[Total Unit Cost]]*Sales_Data17[[#This Row],[Order Quantity]])</f>
        <v>1062.0393333333332</v>
      </c>
      <c r="R6549" s="1" t="str">
        <f>TEXT(Sales_Data17[[#This Row],[OrderDate]],"MMM")</f>
        <v>Jan</v>
      </c>
      <c r="S6549" s="1" t="str">
        <f t="shared" si="102"/>
        <v>2016</v>
      </c>
    </row>
    <row r="6550" spans="1:19">
      <c r="A6550" t="s">
        <v>6573</v>
      </c>
      <c r="B6550" s="2">
        <v>42390</v>
      </c>
      <c r="C6550" s="2" t="str">
        <f>VLOOKUP(Sales_Data17[[#This Row],[Customer Name Index]],Customer_Data[#All],2,0)</f>
        <v xml:space="preserve">Qualitest </v>
      </c>
      <c r="D6550">
        <v>19</v>
      </c>
      <c r="E6550" t="s">
        <v>2</v>
      </c>
      <c r="F6550" t="s">
        <v>8168</v>
      </c>
      <c r="G6550" t="s">
        <v>8028</v>
      </c>
      <c r="H6550" t="str">
        <f>VLOOKUP(Sales_Data17[[#This Row],[Delivery Region Index]],Regions_Table[#All],2,0)</f>
        <v>Victoria</v>
      </c>
      <c r="I6550" t="str">
        <f>VLOOKUP(Sales_Data17[[#This Row],[Delivery Region Index]],Regions_Table[#All],3,0)</f>
        <v>Shepparton</v>
      </c>
      <c r="J6550">
        <v>54</v>
      </c>
      <c r="K6550">
        <v>8</v>
      </c>
      <c r="L6550" t="str">
        <f>VLOOKUP(Sales_Data17[[#This Row],[Product Description Index]],Products_Data[#All],2,0)</f>
        <v>Shoes</v>
      </c>
      <c r="M6550">
        <v>5</v>
      </c>
      <c r="N6550" s="9">
        <v>113.15555555555555</v>
      </c>
      <c r="O6550" s="9">
        <f>Sales_Data17[[#This Row],[Order Quantity]]*Sales_Data17[[#This Row],[Unit Price]]</f>
        <v>565.77777777777771</v>
      </c>
      <c r="P6550" s="9">
        <v>74.682666666666663</v>
      </c>
      <c r="Q6550" s="9">
        <f>Sales_Data17[[#This Row],[Line Total]]-(Sales_Data17[[#This Row],[Total Unit Cost]]*Sales_Data17[[#This Row],[Order Quantity]])</f>
        <v>192.36444444444442</v>
      </c>
      <c r="R6550" s="1" t="str">
        <f>TEXT(Sales_Data17[[#This Row],[OrderDate]],"MMM")</f>
        <v>Jan</v>
      </c>
      <c r="S6550" s="1" t="str">
        <f t="shared" si="102"/>
        <v>2016</v>
      </c>
    </row>
    <row r="6551" spans="1:19">
      <c r="A6551" t="s">
        <v>6574</v>
      </c>
      <c r="B6551" s="2">
        <v>42390</v>
      </c>
      <c r="C6551" s="2" t="str">
        <f>VLOOKUP(Sales_Data17[[#This Row],[Customer Name Index]],Customer_Data[#All],2,0)</f>
        <v xml:space="preserve">WakeFern </v>
      </c>
      <c r="D6551">
        <v>2</v>
      </c>
      <c r="E6551" t="s">
        <v>2</v>
      </c>
      <c r="F6551" t="s">
        <v>8168</v>
      </c>
      <c r="G6551" t="s">
        <v>8027</v>
      </c>
      <c r="H6551" t="str">
        <f>VLOOKUP(Sales_Data17[[#This Row],[Delivery Region Index]],Regions_Table[#All],2,0)</f>
        <v>New South Wales</v>
      </c>
      <c r="I6551" t="str">
        <f>VLOOKUP(Sales_Data17[[#This Row],[Delivery Region Index]],Regions_Table[#All],3,0)</f>
        <v>Broken Hill</v>
      </c>
      <c r="J6551">
        <v>5</v>
      </c>
      <c r="K6551">
        <v>1</v>
      </c>
      <c r="L6551" t="str">
        <f>VLOOKUP(Sales_Data17[[#This Row],[Product Description Index]],Products_Data[#All],2,0)</f>
        <v>Shirts</v>
      </c>
      <c r="M6551">
        <v>9</v>
      </c>
      <c r="N6551" s="9">
        <v>589.6</v>
      </c>
      <c r="O6551" s="9">
        <f>Sales_Data17[[#This Row],[Order Quantity]]*Sales_Data17[[#This Row],[Unit Price]]</f>
        <v>5306.4000000000005</v>
      </c>
      <c r="P6551" s="9">
        <v>347.86400000000003</v>
      </c>
      <c r="Q6551" s="9">
        <f>Sales_Data17[[#This Row],[Line Total]]-(Sales_Data17[[#This Row],[Total Unit Cost]]*Sales_Data17[[#This Row],[Order Quantity]])</f>
        <v>2175.6240000000003</v>
      </c>
      <c r="R6551" s="1" t="str">
        <f>TEXT(Sales_Data17[[#This Row],[OrderDate]],"MMM")</f>
        <v>Jan</v>
      </c>
      <c r="S6551" s="1" t="str">
        <f t="shared" si="102"/>
        <v>2016</v>
      </c>
    </row>
    <row r="6552" spans="1:19">
      <c r="A6552" t="s">
        <v>6575</v>
      </c>
      <c r="B6552" s="2">
        <v>42391</v>
      </c>
      <c r="C6552" s="2" t="str">
        <f>VLOOKUP(Sales_Data17[[#This Row],[Customer Name Index]],Customer_Data[#All],2,0)</f>
        <v xml:space="preserve">Linde </v>
      </c>
      <c r="D6552">
        <v>14</v>
      </c>
      <c r="E6552" t="s">
        <v>4</v>
      </c>
      <c r="F6552" t="s">
        <v>8168</v>
      </c>
      <c r="G6552" t="s">
        <v>8026</v>
      </c>
      <c r="H6552" t="str">
        <f>VLOOKUP(Sales_Data17[[#This Row],[Delivery Region Index]],Regions_Table[#All],2,0)</f>
        <v>Queensland</v>
      </c>
      <c r="I6552" t="str">
        <f>VLOOKUP(Sales_Data17[[#This Row],[Delivery Region Index]],Regions_Table[#All],3,0)</f>
        <v>Nambour</v>
      </c>
      <c r="J6552">
        <v>39</v>
      </c>
      <c r="K6552">
        <v>6</v>
      </c>
      <c r="L6552" t="str">
        <f>VLOOKUP(Sales_Data17[[#This Row],[Product Description Index]],Products_Data[#All],2,0)</f>
        <v>Socks</v>
      </c>
      <c r="M6552">
        <v>1</v>
      </c>
      <c r="N6552" s="9">
        <v>291.82222222222225</v>
      </c>
      <c r="O6552" s="9">
        <f>Sales_Data17[[#This Row],[Order Quantity]]*Sales_Data17[[#This Row],[Unit Price]]</f>
        <v>291.82222222222225</v>
      </c>
      <c r="P6552" s="9">
        <v>227.62133333333335</v>
      </c>
      <c r="Q6552" s="9">
        <f>Sales_Data17[[#This Row],[Line Total]]-(Sales_Data17[[#This Row],[Total Unit Cost]]*Sales_Data17[[#This Row],[Order Quantity]])</f>
        <v>64.200888888888898</v>
      </c>
      <c r="R6552" s="1" t="str">
        <f>TEXT(Sales_Data17[[#This Row],[OrderDate]],"MMM")</f>
        <v>Jan</v>
      </c>
      <c r="S6552" s="1" t="str">
        <f t="shared" si="102"/>
        <v>2016</v>
      </c>
    </row>
    <row r="6553" spans="1:19">
      <c r="A6553" t="s">
        <v>6576</v>
      </c>
      <c r="B6553" s="2">
        <v>42391</v>
      </c>
      <c r="C6553" s="2" t="str">
        <f>VLOOKUP(Sales_Data17[[#This Row],[Customer Name Index]],Customer_Data[#All],2,0)</f>
        <v>ETUDE Ltd</v>
      </c>
      <c r="D6553">
        <v>4</v>
      </c>
      <c r="E6553" t="s">
        <v>2</v>
      </c>
      <c r="F6553" t="s">
        <v>8168</v>
      </c>
      <c r="G6553" t="s">
        <v>8027</v>
      </c>
      <c r="H6553" t="str">
        <f>VLOOKUP(Sales_Data17[[#This Row],[Delivery Region Index]],Regions_Table[#All],2,0)</f>
        <v>New South Wales</v>
      </c>
      <c r="I6553" t="str">
        <f>VLOOKUP(Sales_Data17[[#This Row],[Delivery Region Index]],Regions_Table[#All],3,0)</f>
        <v>Griffith</v>
      </c>
      <c r="J6553">
        <v>12</v>
      </c>
      <c r="K6553">
        <v>2</v>
      </c>
      <c r="L6553" t="str">
        <f>VLOOKUP(Sales_Data17[[#This Row],[Product Description Index]],Products_Data[#All],2,0)</f>
        <v>Pants</v>
      </c>
      <c r="M6553">
        <v>3</v>
      </c>
      <c r="N6553" s="9">
        <v>93.055555555555557</v>
      </c>
      <c r="O6553" s="9">
        <f>Sales_Data17[[#This Row],[Order Quantity]]*Sales_Data17[[#This Row],[Unit Price]]</f>
        <v>279.16666666666669</v>
      </c>
      <c r="P6553" s="9">
        <v>52.111111111111114</v>
      </c>
      <c r="Q6553" s="9">
        <f>Sales_Data17[[#This Row],[Line Total]]-(Sales_Data17[[#This Row],[Total Unit Cost]]*Sales_Data17[[#This Row],[Order Quantity]])</f>
        <v>122.83333333333334</v>
      </c>
      <c r="R6553" s="1" t="str">
        <f>TEXT(Sales_Data17[[#This Row],[OrderDate]],"MMM")</f>
        <v>Jan</v>
      </c>
      <c r="S6553" s="1" t="str">
        <f t="shared" si="102"/>
        <v>2016</v>
      </c>
    </row>
    <row r="6554" spans="1:19">
      <c r="A6554" t="s">
        <v>6577</v>
      </c>
      <c r="B6554" s="2">
        <v>42392</v>
      </c>
      <c r="C6554" s="2" t="str">
        <f>VLOOKUP(Sales_Data17[[#This Row],[Customer Name Index]],Customer_Data[#All],2,0)</f>
        <v>Medsep Group</v>
      </c>
      <c r="D6554">
        <v>8</v>
      </c>
      <c r="E6554" t="s">
        <v>3</v>
      </c>
      <c r="F6554" t="s">
        <v>8168</v>
      </c>
      <c r="G6554" t="s">
        <v>8027</v>
      </c>
      <c r="H6554" t="str">
        <f>VLOOKUP(Sales_Data17[[#This Row],[Delivery Region Index]],Regions_Table[#All],2,0)</f>
        <v>New South Wales</v>
      </c>
      <c r="I6554" t="str">
        <f>VLOOKUP(Sales_Data17[[#This Row],[Delivery Region Index]],Regions_Table[#All],3,0)</f>
        <v>Tamworth</v>
      </c>
      <c r="J6554">
        <v>21</v>
      </c>
      <c r="K6554">
        <v>3</v>
      </c>
      <c r="L6554" t="str">
        <f>VLOOKUP(Sales_Data17[[#This Row],[Product Description Index]],Products_Data[#All],2,0)</f>
        <v>Sunglasses</v>
      </c>
      <c r="M6554">
        <v>5</v>
      </c>
      <c r="N6554" s="9">
        <v>101.98888888888888</v>
      </c>
      <c r="O6554" s="9">
        <f>Sales_Data17[[#This Row],[Order Quantity]]*Sales_Data17[[#This Row],[Unit Price]]</f>
        <v>509.9444444444444</v>
      </c>
      <c r="P6554" s="9">
        <v>57.113777777777777</v>
      </c>
      <c r="Q6554" s="9">
        <f>Sales_Data17[[#This Row],[Line Total]]-(Sales_Data17[[#This Row],[Total Unit Cost]]*Sales_Data17[[#This Row],[Order Quantity]])</f>
        <v>224.37555555555554</v>
      </c>
      <c r="R6554" s="1" t="str">
        <f>TEXT(Sales_Data17[[#This Row],[OrderDate]],"MMM")</f>
        <v>Jan</v>
      </c>
      <c r="S6554" s="1" t="str">
        <f t="shared" si="102"/>
        <v>2016</v>
      </c>
    </row>
    <row r="6555" spans="1:19">
      <c r="A6555" t="s">
        <v>6578</v>
      </c>
      <c r="B6555" s="2">
        <v>42393</v>
      </c>
      <c r="C6555" s="2" t="str">
        <f>VLOOKUP(Sales_Data17[[#This Row],[Customer Name Index]],Customer_Data[#All],2,0)</f>
        <v>21st Ltd</v>
      </c>
      <c r="D6555">
        <v>10</v>
      </c>
      <c r="E6555" t="s">
        <v>2</v>
      </c>
      <c r="F6555" t="s">
        <v>8168</v>
      </c>
      <c r="G6555" t="s">
        <v>8026</v>
      </c>
      <c r="H6555" t="str">
        <f>VLOOKUP(Sales_Data17[[#This Row],[Delivery Region Index]],Regions_Table[#All],2,0)</f>
        <v>Queensland</v>
      </c>
      <c r="I6555" t="str">
        <f>VLOOKUP(Sales_Data17[[#This Row],[Delivery Region Index]],Regions_Table[#All],3,0)</f>
        <v>Charters Towers</v>
      </c>
      <c r="J6555">
        <v>29</v>
      </c>
      <c r="K6555">
        <v>4</v>
      </c>
      <c r="L6555" t="str">
        <f>VLOOKUP(Sales_Data17[[#This Row],[Product Description Index]],Products_Data[#All],2,0)</f>
        <v>Jeans</v>
      </c>
      <c r="M6555">
        <v>2</v>
      </c>
      <c r="N6555" s="9">
        <v>314.15555555555557</v>
      </c>
      <c r="O6555" s="9">
        <f>Sales_Data17[[#This Row],[Order Quantity]]*Sales_Data17[[#This Row],[Unit Price]]</f>
        <v>628.31111111111113</v>
      </c>
      <c r="P6555" s="9">
        <v>251.32444444444445</v>
      </c>
      <c r="Q6555" s="9">
        <f>Sales_Data17[[#This Row],[Line Total]]-(Sales_Data17[[#This Row],[Total Unit Cost]]*Sales_Data17[[#This Row],[Order Quantity]])</f>
        <v>125.66222222222223</v>
      </c>
      <c r="R6555" s="1" t="str">
        <f>TEXT(Sales_Data17[[#This Row],[OrderDate]],"MMM")</f>
        <v>Jan</v>
      </c>
      <c r="S6555" s="1" t="str">
        <f t="shared" si="102"/>
        <v>2016</v>
      </c>
    </row>
    <row r="6556" spans="1:19">
      <c r="A6556" t="s">
        <v>6579</v>
      </c>
      <c r="B6556" s="2">
        <v>42393</v>
      </c>
      <c r="C6556" s="2" t="str">
        <f>VLOOKUP(Sales_Data17[[#This Row],[Customer Name Index]],Customer_Data[#All],2,0)</f>
        <v xml:space="preserve">Ei </v>
      </c>
      <c r="D6556">
        <v>9</v>
      </c>
      <c r="E6556" t="s">
        <v>4</v>
      </c>
      <c r="F6556" t="s">
        <v>8168</v>
      </c>
      <c r="G6556" t="s">
        <v>8027</v>
      </c>
      <c r="H6556" t="str">
        <f>VLOOKUP(Sales_Data17[[#This Row],[Delivery Region Index]],Regions_Table[#All],2,0)</f>
        <v>New South Wales</v>
      </c>
      <c r="I6556" t="str">
        <f>VLOOKUP(Sales_Data17[[#This Row],[Delivery Region Index]],Regions_Table[#All],3,0)</f>
        <v>Wyong</v>
      </c>
      <c r="J6556">
        <v>25</v>
      </c>
      <c r="K6556">
        <v>4</v>
      </c>
      <c r="L6556" t="str">
        <f>VLOOKUP(Sales_Data17[[#This Row],[Product Description Index]],Products_Data[#All],2,0)</f>
        <v>Jeans</v>
      </c>
      <c r="M6556">
        <v>4</v>
      </c>
      <c r="N6556" s="9">
        <v>127.30000000000001</v>
      </c>
      <c r="O6556" s="9">
        <f>Sales_Data17[[#This Row],[Order Quantity]]*Sales_Data17[[#This Row],[Unit Price]]</f>
        <v>509.20000000000005</v>
      </c>
      <c r="P6556" s="9">
        <v>68.742000000000019</v>
      </c>
      <c r="Q6556" s="9">
        <f>Sales_Data17[[#This Row],[Line Total]]-(Sales_Data17[[#This Row],[Total Unit Cost]]*Sales_Data17[[#This Row],[Order Quantity]])</f>
        <v>234.23199999999997</v>
      </c>
      <c r="R6556" s="1" t="str">
        <f>TEXT(Sales_Data17[[#This Row],[OrderDate]],"MMM")</f>
        <v>Jan</v>
      </c>
      <c r="S6556" s="1" t="str">
        <f t="shared" si="102"/>
        <v>2016</v>
      </c>
    </row>
    <row r="6557" spans="1:19">
      <c r="A6557" t="s">
        <v>6580</v>
      </c>
      <c r="B6557" s="2">
        <v>42393</v>
      </c>
      <c r="C6557" s="2" t="str">
        <f>VLOOKUP(Sales_Data17[[#This Row],[Customer Name Index]],Customer_Data[#All],2,0)</f>
        <v xml:space="preserve">WakeFern </v>
      </c>
      <c r="D6557">
        <v>2</v>
      </c>
      <c r="E6557" t="s">
        <v>4</v>
      </c>
      <c r="F6557" t="s">
        <v>8168</v>
      </c>
      <c r="G6557" t="s">
        <v>8027</v>
      </c>
      <c r="H6557" t="str">
        <f>VLOOKUP(Sales_Data17[[#This Row],[Delivery Region Index]],Regions_Table[#All],2,0)</f>
        <v>New South Wales</v>
      </c>
      <c r="I6557" t="str">
        <f>VLOOKUP(Sales_Data17[[#This Row],[Delivery Region Index]],Regions_Table[#All],3,0)</f>
        <v>Bathurst</v>
      </c>
      <c r="J6557">
        <v>4</v>
      </c>
      <c r="K6557">
        <v>1</v>
      </c>
      <c r="L6557" t="str">
        <f>VLOOKUP(Sales_Data17[[#This Row],[Product Description Index]],Products_Data[#All],2,0)</f>
        <v>Shirts</v>
      </c>
      <c r="M6557">
        <v>1</v>
      </c>
      <c r="N6557" s="9">
        <v>93.800000000000011</v>
      </c>
      <c r="O6557" s="9">
        <f>Sales_Data17[[#This Row],[Order Quantity]]*Sales_Data17[[#This Row],[Unit Price]]</f>
        <v>93.800000000000011</v>
      </c>
      <c r="P6557" s="9">
        <v>71.288000000000011</v>
      </c>
      <c r="Q6557" s="9">
        <f>Sales_Data17[[#This Row],[Line Total]]-(Sales_Data17[[#This Row],[Total Unit Cost]]*Sales_Data17[[#This Row],[Order Quantity]])</f>
        <v>22.512</v>
      </c>
      <c r="R6557" s="1" t="str">
        <f>TEXT(Sales_Data17[[#This Row],[OrderDate]],"MMM")</f>
        <v>Jan</v>
      </c>
      <c r="S6557" s="1" t="str">
        <f t="shared" si="102"/>
        <v>2016</v>
      </c>
    </row>
    <row r="6558" spans="1:19">
      <c r="A6558" t="s">
        <v>6581</v>
      </c>
      <c r="B6558" s="2">
        <v>42393</v>
      </c>
      <c r="C6558" s="2" t="str">
        <f>VLOOKUP(Sales_Data17[[#This Row],[Customer Name Index]],Customer_Data[#All],2,0)</f>
        <v>Ole Group</v>
      </c>
      <c r="D6558">
        <v>13</v>
      </c>
      <c r="E6558" t="s">
        <v>4</v>
      </c>
      <c r="F6558" t="s">
        <v>8168</v>
      </c>
      <c r="G6558" t="s">
        <v>8026</v>
      </c>
      <c r="H6558" t="str">
        <f>VLOOKUP(Sales_Data17[[#This Row],[Delivery Region Index]],Regions_Table[#All],2,0)</f>
        <v>Queensland</v>
      </c>
      <c r="I6558" t="str">
        <f>VLOOKUP(Sales_Data17[[#This Row],[Delivery Region Index]],Regions_Table[#All],3,0)</f>
        <v>Maryborough</v>
      </c>
      <c r="J6558">
        <v>37</v>
      </c>
      <c r="K6558">
        <v>6</v>
      </c>
      <c r="L6558" t="str">
        <f>VLOOKUP(Sales_Data17[[#This Row],[Product Description Index]],Products_Data[#All],2,0)</f>
        <v>Socks</v>
      </c>
      <c r="M6558">
        <v>4</v>
      </c>
      <c r="N6558" s="9">
        <v>421.35555555555561</v>
      </c>
      <c r="O6558" s="9">
        <f>Sales_Data17[[#This Row],[Order Quantity]]*Sales_Data17[[#This Row],[Unit Price]]</f>
        <v>1685.4222222222224</v>
      </c>
      <c r="P6558" s="9">
        <v>324.44377777777777</v>
      </c>
      <c r="Q6558" s="9">
        <f>Sales_Data17[[#This Row],[Line Total]]-(Sales_Data17[[#This Row],[Total Unit Cost]]*Sales_Data17[[#This Row],[Order Quantity]])</f>
        <v>387.64711111111137</v>
      </c>
      <c r="R6558" s="1" t="str">
        <f>TEXT(Sales_Data17[[#This Row],[OrderDate]],"MMM")</f>
        <v>Jan</v>
      </c>
      <c r="S6558" s="1" t="str">
        <f t="shared" si="102"/>
        <v>2016</v>
      </c>
    </row>
    <row r="6559" spans="1:19">
      <c r="A6559" t="s">
        <v>6582</v>
      </c>
      <c r="B6559" s="2">
        <v>42393</v>
      </c>
      <c r="C6559" s="2" t="str">
        <f>VLOOKUP(Sales_Data17[[#This Row],[Customer Name Index]],Customer_Data[#All],2,0)</f>
        <v xml:space="preserve">Ei </v>
      </c>
      <c r="D6559">
        <v>9</v>
      </c>
      <c r="E6559" t="s">
        <v>4</v>
      </c>
      <c r="F6559" t="s">
        <v>8168</v>
      </c>
      <c r="G6559" t="s">
        <v>8027</v>
      </c>
      <c r="H6559" t="str">
        <f>VLOOKUP(Sales_Data17[[#This Row],[Delivery Region Index]],Regions_Table[#All],2,0)</f>
        <v>New South Wales</v>
      </c>
      <c r="I6559" t="str">
        <f>VLOOKUP(Sales_Data17[[#This Row],[Delivery Region Index]],Regions_Table[#All],3,0)</f>
        <v>Wyong</v>
      </c>
      <c r="J6559">
        <v>25</v>
      </c>
      <c r="K6559">
        <v>4</v>
      </c>
      <c r="L6559" t="str">
        <f>VLOOKUP(Sales_Data17[[#This Row],[Product Description Index]],Products_Data[#All],2,0)</f>
        <v>Jeans</v>
      </c>
      <c r="M6559">
        <v>5</v>
      </c>
      <c r="N6559" s="9">
        <v>201</v>
      </c>
      <c r="O6559" s="9">
        <f>Sales_Data17[[#This Row],[Order Quantity]]*Sales_Data17[[#This Row],[Unit Price]]</f>
        <v>1005</v>
      </c>
      <c r="P6559" s="9">
        <v>126.63000000000001</v>
      </c>
      <c r="Q6559" s="9">
        <f>Sales_Data17[[#This Row],[Line Total]]-(Sales_Data17[[#This Row],[Total Unit Cost]]*Sales_Data17[[#This Row],[Order Quantity]])</f>
        <v>371.84999999999991</v>
      </c>
      <c r="R6559" s="1" t="str">
        <f>TEXT(Sales_Data17[[#This Row],[OrderDate]],"MMM")</f>
        <v>Jan</v>
      </c>
      <c r="S6559" s="1" t="str">
        <f t="shared" si="102"/>
        <v>2016</v>
      </c>
    </row>
    <row r="6560" spans="1:19">
      <c r="A6560" t="s">
        <v>6583</v>
      </c>
      <c r="B6560" s="2">
        <v>42393</v>
      </c>
      <c r="C6560" s="2" t="str">
        <f>VLOOKUP(Sales_Data17[[#This Row],[Customer Name Index]],Customer_Data[#All],2,0)</f>
        <v xml:space="preserve">Linde </v>
      </c>
      <c r="D6560">
        <v>14</v>
      </c>
      <c r="E6560" t="s">
        <v>2</v>
      </c>
      <c r="F6560" t="s">
        <v>8168</v>
      </c>
      <c r="G6560" t="s">
        <v>8026</v>
      </c>
      <c r="H6560" t="str">
        <f>VLOOKUP(Sales_Data17[[#This Row],[Delivery Region Index]],Regions_Table[#All],2,0)</f>
        <v>Queensland</v>
      </c>
      <c r="I6560" t="str">
        <f>VLOOKUP(Sales_Data17[[#This Row],[Delivery Region Index]],Regions_Table[#All],3,0)</f>
        <v>Nambour</v>
      </c>
      <c r="J6560">
        <v>39</v>
      </c>
      <c r="K6560">
        <v>6</v>
      </c>
      <c r="L6560" t="str">
        <f>VLOOKUP(Sales_Data17[[#This Row],[Product Description Index]],Products_Data[#All],2,0)</f>
        <v>Socks</v>
      </c>
      <c r="M6560">
        <v>3</v>
      </c>
      <c r="N6560" s="9">
        <v>426.56666666666666</v>
      </c>
      <c r="O6560" s="9">
        <f>Sales_Data17[[#This Row],[Order Quantity]]*Sales_Data17[[#This Row],[Unit Price]]</f>
        <v>1279.7</v>
      </c>
      <c r="P6560" s="9">
        <v>294.33099999999996</v>
      </c>
      <c r="Q6560" s="9">
        <f>Sales_Data17[[#This Row],[Line Total]]-(Sales_Data17[[#This Row],[Total Unit Cost]]*Sales_Data17[[#This Row],[Order Quantity]])</f>
        <v>396.70700000000011</v>
      </c>
      <c r="R6560" s="1" t="str">
        <f>TEXT(Sales_Data17[[#This Row],[OrderDate]],"MMM")</f>
        <v>Jan</v>
      </c>
      <c r="S6560" s="1" t="str">
        <f t="shared" si="102"/>
        <v>2016</v>
      </c>
    </row>
    <row r="6561" spans="1:19">
      <c r="A6561" t="s">
        <v>6584</v>
      </c>
      <c r="B6561" s="2">
        <v>42394</v>
      </c>
      <c r="C6561" s="2" t="str">
        <f>VLOOKUP(Sales_Data17[[#This Row],[Customer Name Index]],Customer_Data[#All],2,0)</f>
        <v>Apollo Ltd</v>
      </c>
      <c r="D6561">
        <v>11</v>
      </c>
      <c r="E6561" t="s">
        <v>4</v>
      </c>
      <c r="F6561" t="s">
        <v>8168</v>
      </c>
      <c r="G6561" t="s">
        <v>8026</v>
      </c>
      <c r="H6561" t="str">
        <f>VLOOKUP(Sales_Data17[[#This Row],[Delivery Region Index]],Regions_Table[#All],2,0)</f>
        <v>Queensland</v>
      </c>
      <c r="I6561" t="str">
        <f>VLOOKUP(Sales_Data17[[#This Row],[Delivery Region Index]],Regions_Table[#All],3,0)</f>
        <v>Gladstone</v>
      </c>
      <c r="J6561">
        <v>30</v>
      </c>
      <c r="K6561">
        <v>5</v>
      </c>
      <c r="L6561" t="str">
        <f>VLOOKUP(Sales_Data17[[#This Row],[Product Description Index]],Products_Data[#All],2,0)</f>
        <v>Hats</v>
      </c>
      <c r="M6561">
        <v>4</v>
      </c>
      <c r="N6561" s="9">
        <v>675.95555555555563</v>
      </c>
      <c r="O6561" s="9">
        <f>Sales_Data17[[#This Row],[Order Quantity]]*Sales_Data17[[#This Row],[Unit Price]]</f>
        <v>2703.8222222222225</v>
      </c>
      <c r="P6561" s="9">
        <v>331.21822222222221</v>
      </c>
      <c r="Q6561" s="9">
        <f>Sales_Data17[[#This Row],[Line Total]]-(Sales_Data17[[#This Row],[Total Unit Cost]]*Sales_Data17[[#This Row],[Order Quantity]])</f>
        <v>1378.9493333333337</v>
      </c>
      <c r="R6561" s="1" t="str">
        <f>TEXT(Sales_Data17[[#This Row],[OrderDate]],"MMM")</f>
        <v>Jan</v>
      </c>
      <c r="S6561" s="1" t="str">
        <f t="shared" si="102"/>
        <v>2016</v>
      </c>
    </row>
    <row r="6562" spans="1:19">
      <c r="A6562" t="s">
        <v>6585</v>
      </c>
      <c r="B6562" s="2">
        <v>42394</v>
      </c>
      <c r="C6562" s="2" t="str">
        <f>VLOOKUP(Sales_Data17[[#This Row],[Customer Name Index]],Customer_Data[#All],2,0)</f>
        <v>Avon Corp</v>
      </c>
      <c r="D6562">
        <v>1</v>
      </c>
      <c r="E6562" t="s">
        <v>4</v>
      </c>
      <c r="F6562" t="s">
        <v>8168</v>
      </c>
      <c r="G6562" t="s">
        <v>8027</v>
      </c>
      <c r="H6562" t="str">
        <f>VLOOKUP(Sales_Data17[[#This Row],[Delivery Region Index]],Regions_Table[#All],2,0)</f>
        <v>New South Wales</v>
      </c>
      <c r="I6562" t="str">
        <f>VLOOKUP(Sales_Data17[[#This Row],[Delivery Region Index]],Regions_Table[#All],3,0)</f>
        <v>Sydney</v>
      </c>
      <c r="J6562">
        <v>1</v>
      </c>
      <c r="K6562">
        <v>1</v>
      </c>
      <c r="L6562" t="str">
        <f>VLOOKUP(Sales_Data17[[#This Row],[Product Description Index]],Products_Data[#All],2,0)</f>
        <v>Shirts</v>
      </c>
      <c r="M6562">
        <v>9</v>
      </c>
      <c r="N6562" s="9">
        <v>374.45555555555552</v>
      </c>
      <c r="O6562" s="9">
        <f>Sales_Data17[[#This Row],[Order Quantity]]*Sales_Data17[[#This Row],[Unit Price]]</f>
        <v>3370.0999999999995</v>
      </c>
      <c r="P6562" s="9">
        <v>250.88522222222224</v>
      </c>
      <c r="Q6562" s="9">
        <f>Sales_Data17[[#This Row],[Line Total]]-(Sales_Data17[[#This Row],[Total Unit Cost]]*Sales_Data17[[#This Row],[Order Quantity]])</f>
        <v>1112.1329999999994</v>
      </c>
      <c r="R6562" s="1" t="str">
        <f>TEXT(Sales_Data17[[#This Row],[OrderDate]],"MMM")</f>
        <v>Jan</v>
      </c>
      <c r="S6562" s="1" t="str">
        <f t="shared" si="102"/>
        <v>2016</v>
      </c>
    </row>
    <row r="6563" spans="1:19">
      <c r="A6563" t="s">
        <v>6586</v>
      </c>
      <c r="B6563" s="2">
        <v>42395</v>
      </c>
      <c r="C6563" s="2" t="str">
        <f>VLOOKUP(Sales_Data17[[#This Row],[Customer Name Index]],Customer_Data[#All],2,0)</f>
        <v>Medsep Group</v>
      </c>
      <c r="D6563">
        <v>8</v>
      </c>
      <c r="E6563" t="s">
        <v>2</v>
      </c>
      <c r="F6563" t="s">
        <v>8168</v>
      </c>
      <c r="G6563" t="s">
        <v>8027</v>
      </c>
      <c r="H6563" t="str">
        <f>VLOOKUP(Sales_Data17[[#This Row],[Delivery Region Index]],Regions_Table[#All],2,0)</f>
        <v>New South Wales</v>
      </c>
      <c r="I6563" t="str">
        <f>VLOOKUP(Sales_Data17[[#This Row],[Delivery Region Index]],Regions_Table[#All],3,0)</f>
        <v>Tamworth</v>
      </c>
      <c r="J6563">
        <v>21</v>
      </c>
      <c r="K6563">
        <v>3</v>
      </c>
      <c r="L6563" t="str">
        <f>VLOOKUP(Sales_Data17[[#This Row],[Product Description Index]],Products_Data[#All],2,0)</f>
        <v>Sunglasses</v>
      </c>
      <c r="M6563">
        <v>3</v>
      </c>
      <c r="N6563" s="9">
        <v>637.98888888888894</v>
      </c>
      <c r="O6563" s="9">
        <f>Sales_Data17[[#This Row],[Order Quantity]]*Sales_Data17[[#This Row],[Unit Price]]</f>
        <v>1913.9666666666667</v>
      </c>
      <c r="P6563" s="9">
        <v>363.65366666666665</v>
      </c>
      <c r="Q6563" s="9">
        <f>Sales_Data17[[#This Row],[Line Total]]-(Sales_Data17[[#This Row],[Total Unit Cost]]*Sales_Data17[[#This Row],[Order Quantity]])</f>
        <v>823.00566666666668</v>
      </c>
      <c r="R6563" s="1" t="str">
        <f>TEXT(Sales_Data17[[#This Row],[OrderDate]],"MMM")</f>
        <v>Jan</v>
      </c>
      <c r="S6563" s="1" t="str">
        <f t="shared" si="102"/>
        <v>2016</v>
      </c>
    </row>
    <row r="6564" spans="1:19">
      <c r="A6564" t="s">
        <v>6587</v>
      </c>
      <c r="B6564" s="2">
        <v>42395</v>
      </c>
      <c r="C6564" s="2" t="str">
        <f>VLOOKUP(Sales_Data17[[#This Row],[Customer Name Index]],Customer_Data[#All],2,0)</f>
        <v>Pacific Ltd</v>
      </c>
      <c r="D6564">
        <v>20</v>
      </c>
      <c r="E6564" t="s">
        <v>2</v>
      </c>
      <c r="F6564" t="s">
        <v>8168</v>
      </c>
      <c r="G6564" t="s">
        <v>8028</v>
      </c>
      <c r="H6564" t="str">
        <f>VLOOKUP(Sales_Data17[[#This Row],[Delivery Region Index]],Regions_Table[#All],2,0)</f>
        <v>Victoria</v>
      </c>
      <c r="I6564" t="str">
        <f>VLOOKUP(Sales_Data17[[#This Row],[Delivery Region Index]],Regions_Table[#All],3,0)</f>
        <v>Wangaratta</v>
      </c>
      <c r="J6564">
        <v>56</v>
      </c>
      <c r="K6564">
        <v>8</v>
      </c>
      <c r="L6564" t="str">
        <f>VLOOKUP(Sales_Data17[[#This Row],[Product Description Index]],Products_Data[#All],2,0)</f>
        <v>Shoes</v>
      </c>
      <c r="M6564">
        <v>5</v>
      </c>
      <c r="N6564" s="9">
        <v>107.2</v>
      </c>
      <c r="O6564" s="9">
        <f>Sales_Data17[[#This Row],[Order Quantity]]*Sales_Data17[[#This Row],[Unit Price]]</f>
        <v>536</v>
      </c>
      <c r="P6564" s="9">
        <v>71.824000000000012</v>
      </c>
      <c r="Q6564" s="9">
        <f>Sales_Data17[[#This Row],[Line Total]]-(Sales_Data17[[#This Row],[Total Unit Cost]]*Sales_Data17[[#This Row],[Order Quantity]])</f>
        <v>176.87999999999994</v>
      </c>
      <c r="R6564" s="1" t="str">
        <f>TEXT(Sales_Data17[[#This Row],[OrderDate]],"MMM")</f>
        <v>Jan</v>
      </c>
      <c r="S6564" s="1" t="str">
        <f t="shared" si="102"/>
        <v>2016</v>
      </c>
    </row>
    <row r="6565" spans="1:19">
      <c r="A6565" t="s">
        <v>6588</v>
      </c>
      <c r="B6565" s="2">
        <v>42395</v>
      </c>
      <c r="C6565" s="2" t="str">
        <f>VLOOKUP(Sales_Data17[[#This Row],[Customer Name Index]],Customer_Data[#All],2,0)</f>
        <v>Ole Group</v>
      </c>
      <c r="D6565">
        <v>13</v>
      </c>
      <c r="E6565" t="s">
        <v>4</v>
      </c>
      <c r="F6565" t="s">
        <v>8168</v>
      </c>
      <c r="G6565" t="s">
        <v>8026</v>
      </c>
      <c r="H6565" t="str">
        <f>VLOOKUP(Sales_Data17[[#This Row],[Delivery Region Index]],Regions_Table[#All],2,0)</f>
        <v>Queensland</v>
      </c>
      <c r="I6565" t="str">
        <f>VLOOKUP(Sales_Data17[[#This Row],[Delivery Region Index]],Regions_Table[#All],3,0)</f>
        <v>Maryborough</v>
      </c>
      <c r="J6565">
        <v>37</v>
      </c>
      <c r="K6565">
        <v>6</v>
      </c>
      <c r="L6565" t="str">
        <f>VLOOKUP(Sales_Data17[[#This Row],[Product Description Index]],Products_Data[#All],2,0)</f>
        <v>Socks</v>
      </c>
      <c r="M6565">
        <v>8</v>
      </c>
      <c r="N6565" s="9">
        <v>80.400000000000006</v>
      </c>
      <c r="O6565" s="9">
        <f>Sales_Data17[[#This Row],[Order Quantity]]*Sales_Data17[[#This Row],[Unit Price]]</f>
        <v>643.20000000000005</v>
      </c>
      <c r="P6565" s="9">
        <v>65.124000000000009</v>
      </c>
      <c r="Q6565" s="9">
        <f>Sales_Data17[[#This Row],[Line Total]]-(Sales_Data17[[#This Row],[Total Unit Cost]]*Sales_Data17[[#This Row],[Order Quantity]])</f>
        <v>122.20799999999997</v>
      </c>
      <c r="R6565" s="1" t="str">
        <f>TEXT(Sales_Data17[[#This Row],[OrderDate]],"MMM")</f>
        <v>Jan</v>
      </c>
      <c r="S6565" s="1" t="str">
        <f t="shared" si="102"/>
        <v>2016</v>
      </c>
    </row>
    <row r="6566" spans="1:19">
      <c r="A6566" t="s">
        <v>6589</v>
      </c>
      <c r="B6566" s="2">
        <v>42395</v>
      </c>
      <c r="C6566" s="2" t="str">
        <f>VLOOKUP(Sales_Data17[[#This Row],[Customer Name Index]],Customer_Data[#All],2,0)</f>
        <v>Pure Group</v>
      </c>
      <c r="D6566">
        <v>17</v>
      </c>
      <c r="E6566" t="s">
        <v>4</v>
      </c>
      <c r="F6566" t="s">
        <v>8168</v>
      </c>
      <c r="G6566" t="s">
        <v>8025</v>
      </c>
      <c r="H6566" t="str">
        <f>VLOOKUP(Sales_Data17[[#This Row],[Delivery Region Index]],Regions_Table[#All],2,0)</f>
        <v>Victoria</v>
      </c>
      <c r="I6566" t="str">
        <f>VLOOKUP(Sales_Data17[[#This Row],[Delivery Region Index]],Regions_Table[#All],3,0)</f>
        <v>Ballarat</v>
      </c>
      <c r="J6566">
        <v>49</v>
      </c>
      <c r="K6566">
        <v>7</v>
      </c>
      <c r="L6566" t="str">
        <f>VLOOKUP(Sales_Data17[[#This Row],[Product Description Index]],Products_Data[#All],2,0)</f>
        <v>Dress Shirts</v>
      </c>
      <c r="M6566">
        <v>2</v>
      </c>
      <c r="N6566" s="9">
        <v>330.53333333333336</v>
      </c>
      <c r="O6566" s="9">
        <f>Sales_Data17[[#This Row],[Order Quantity]]*Sales_Data17[[#This Row],[Unit Price]]</f>
        <v>661.06666666666672</v>
      </c>
      <c r="P6566" s="9">
        <v>148.74</v>
      </c>
      <c r="Q6566" s="9">
        <f>Sales_Data17[[#This Row],[Line Total]]-(Sales_Data17[[#This Row],[Total Unit Cost]]*Sales_Data17[[#This Row],[Order Quantity]])</f>
        <v>363.5866666666667</v>
      </c>
      <c r="R6566" s="1" t="str">
        <f>TEXT(Sales_Data17[[#This Row],[OrderDate]],"MMM")</f>
        <v>Jan</v>
      </c>
      <c r="S6566" s="1" t="str">
        <f t="shared" si="102"/>
        <v>2016</v>
      </c>
    </row>
    <row r="6567" spans="1:19">
      <c r="A6567" t="s">
        <v>6590</v>
      </c>
      <c r="B6567" s="2">
        <v>42396</v>
      </c>
      <c r="C6567" s="2" t="str">
        <f>VLOOKUP(Sales_Data17[[#This Row],[Customer Name Index]],Customer_Data[#All],2,0)</f>
        <v xml:space="preserve">Medline </v>
      </c>
      <c r="D6567">
        <v>12</v>
      </c>
      <c r="E6567" t="s">
        <v>4</v>
      </c>
      <c r="F6567" t="s">
        <v>8168</v>
      </c>
      <c r="G6567" t="s">
        <v>8026</v>
      </c>
      <c r="H6567" t="str">
        <f>VLOOKUP(Sales_Data17[[#This Row],[Delivery Region Index]],Regions_Table[#All],2,0)</f>
        <v>Queensland</v>
      </c>
      <c r="I6567" t="str">
        <f>VLOOKUP(Sales_Data17[[#This Row],[Delivery Region Index]],Regions_Table[#All],3,0)</f>
        <v>Hervey Bay</v>
      </c>
      <c r="J6567">
        <v>33</v>
      </c>
      <c r="K6567">
        <v>5</v>
      </c>
      <c r="L6567" t="str">
        <f>VLOOKUP(Sales_Data17[[#This Row],[Product Description Index]],Products_Data[#All],2,0)</f>
        <v>Hats</v>
      </c>
      <c r="M6567">
        <v>4</v>
      </c>
      <c r="N6567" s="9">
        <v>431.77777777777777</v>
      </c>
      <c r="O6567" s="9">
        <f>Sales_Data17[[#This Row],[Order Quantity]]*Sales_Data17[[#This Row],[Unit Price]]</f>
        <v>1727.1111111111111</v>
      </c>
      <c r="P6567" s="9">
        <v>246.11333333333334</v>
      </c>
      <c r="Q6567" s="9">
        <f>Sales_Data17[[#This Row],[Line Total]]-(Sales_Data17[[#This Row],[Total Unit Cost]]*Sales_Data17[[#This Row],[Order Quantity]])</f>
        <v>742.65777777777771</v>
      </c>
      <c r="R6567" s="1" t="str">
        <f>TEXT(Sales_Data17[[#This Row],[OrderDate]],"MMM")</f>
        <v>Jan</v>
      </c>
      <c r="S6567" s="1" t="str">
        <f t="shared" si="102"/>
        <v>2016</v>
      </c>
    </row>
    <row r="6568" spans="1:19">
      <c r="A6568" t="s">
        <v>6591</v>
      </c>
      <c r="B6568" s="2">
        <v>42396</v>
      </c>
      <c r="C6568" s="2" t="str">
        <f>VLOOKUP(Sales_Data17[[#This Row],[Customer Name Index]],Customer_Data[#All],2,0)</f>
        <v>Apollo Ltd</v>
      </c>
      <c r="D6568">
        <v>11</v>
      </c>
      <c r="E6568" t="s">
        <v>2</v>
      </c>
      <c r="F6568" t="s">
        <v>8168</v>
      </c>
      <c r="G6568" t="s">
        <v>8026</v>
      </c>
      <c r="H6568" t="str">
        <f>VLOOKUP(Sales_Data17[[#This Row],[Delivery Region Index]],Regions_Table[#All],2,0)</f>
        <v>Queensland</v>
      </c>
      <c r="I6568" t="str">
        <f>VLOOKUP(Sales_Data17[[#This Row],[Delivery Region Index]],Regions_Table[#All],3,0)</f>
        <v>Gympie</v>
      </c>
      <c r="J6568">
        <v>32</v>
      </c>
      <c r="K6568">
        <v>5</v>
      </c>
      <c r="L6568" t="str">
        <f>VLOOKUP(Sales_Data17[[#This Row],[Product Description Index]],Products_Data[#All],2,0)</f>
        <v>Hats</v>
      </c>
      <c r="M6568">
        <v>3</v>
      </c>
      <c r="N6568" s="9">
        <v>221.84444444444446</v>
      </c>
      <c r="O6568" s="9">
        <f>Sales_Data17[[#This Row],[Order Quantity]]*Sales_Data17[[#This Row],[Unit Price]]</f>
        <v>665.53333333333342</v>
      </c>
      <c r="P6568" s="9">
        <v>119.79600000000002</v>
      </c>
      <c r="Q6568" s="9">
        <f>Sales_Data17[[#This Row],[Line Total]]-(Sales_Data17[[#This Row],[Total Unit Cost]]*Sales_Data17[[#This Row],[Order Quantity]])</f>
        <v>306.14533333333338</v>
      </c>
      <c r="R6568" s="1" t="str">
        <f>TEXT(Sales_Data17[[#This Row],[OrderDate]],"MMM")</f>
        <v>Jan</v>
      </c>
      <c r="S6568" s="1" t="str">
        <f t="shared" si="102"/>
        <v>2016</v>
      </c>
    </row>
    <row r="6569" spans="1:19">
      <c r="A6569" t="s">
        <v>6592</v>
      </c>
      <c r="B6569" s="2">
        <v>42396</v>
      </c>
      <c r="C6569" s="2" t="str">
        <f>VLOOKUP(Sales_Data17[[#This Row],[Customer Name Index]],Customer_Data[#All],2,0)</f>
        <v xml:space="preserve">Medline </v>
      </c>
      <c r="D6569">
        <v>12</v>
      </c>
      <c r="E6569" t="s">
        <v>2</v>
      </c>
      <c r="F6569" t="s">
        <v>8168</v>
      </c>
      <c r="G6569" t="s">
        <v>8026</v>
      </c>
      <c r="H6569" t="str">
        <f>VLOOKUP(Sales_Data17[[#This Row],[Delivery Region Index]],Regions_Table[#All],2,0)</f>
        <v>Queensland</v>
      </c>
      <c r="I6569" t="str">
        <f>VLOOKUP(Sales_Data17[[#This Row],[Delivery Region Index]],Regions_Table[#All],3,0)</f>
        <v>Hervey Bay</v>
      </c>
      <c r="J6569">
        <v>33</v>
      </c>
      <c r="K6569">
        <v>5</v>
      </c>
      <c r="L6569" t="str">
        <f>VLOOKUP(Sales_Data17[[#This Row],[Product Description Index]],Products_Data[#All],2,0)</f>
        <v>Hats</v>
      </c>
      <c r="M6569">
        <v>7</v>
      </c>
      <c r="N6569" s="9">
        <v>23.077777777777779</v>
      </c>
      <c r="O6569" s="9">
        <f>Sales_Data17[[#This Row],[Order Quantity]]*Sales_Data17[[#This Row],[Unit Price]]</f>
        <v>161.54444444444445</v>
      </c>
      <c r="P6569" s="9">
        <v>9.6926666666666677</v>
      </c>
      <c r="Q6569" s="9">
        <f>Sales_Data17[[#This Row],[Line Total]]-(Sales_Data17[[#This Row],[Total Unit Cost]]*Sales_Data17[[#This Row],[Order Quantity]])</f>
        <v>93.695777777777778</v>
      </c>
      <c r="R6569" s="1" t="str">
        <f>TEXT(Sales_Data17[[#This Row],[OrderDate]],"MMM")</f>
        <v>Jan</v>
      </c>
      <c r="S6569" s="1" t="str">
        <f t="shared" si="102"/>
        <v>2016</v>
      </c>
    </row>
    <row r="6570" spans="1:19">
      <c r="A6570" t="s">
        <v>6593</v>
      </c>
      <c r="B6570" s="2">
        <v>42396</v>
      </c>
      <c r="C6570" s="2" t="str">
        <f>VLOOKUP(Sales_Data17[[#This Row],[Customer Name Index]],Customer_Data[#All],2,0)</f>
        <v>Procter Corp</v>
      </c>
      <c r="D6570">
        <v>5</v>
      </c>
      <c r="E6570" t="s">
        <v>2</v>
      </c>
      <c r="F6570" t="s">
        <v>8168</v>
      </c>
      <c r="G6570" t="s">
        <v>8027</v>
      </c>
      <c r="H6570" t="str">
        <f>VLOOKUP(Sales_Data17[[#This Row],[Delivery Region Index]],Regions_Table[#All],2,0)</f>
        <v>New South Wales</v>
      </c>
      <c r="I6570" t="str">
        <f>VLOOKUP(Sales_Data17[[#This Row],[Delivery Region Index]],Regions_Table[#All],3,0)</f>
        <v>Lismore</v>
      </c>
      <c r="J6570">
        <v>14</v>
      </c>
      <c r="K6570">
        <v>2</v>
      </c>
      <c r="L6570" t="str">
        <f>VLOOKUP(Sales_Data17[[#This Row],[Product Description Index]],Products_Data[#All],2,0)</f>
        <v>Pants</v>
      </c>
      <c r="M6570">
        <v>3</v>
      </c>
      <c r="N6570" s="9">
        <v>87.844444444444449</v>
      </c>
      <c r="O6570" s="9">
        <f>Sales_Data17[[#This Row],[Order Quantity]]*Sales_Data17[[#This Row],[Unit Price]]</f>
        <v>263.53333333333336</v>
      </c>
      <c r="P6570" s="9">
        <v>38.651555555555561</v>
      </c>
      <c r="Q6570" s="9">
        <f>Sales_Data17[[#This Row],[Line Total]]-(Sales_Data17[[#This Row],[Total Unit Cost]]*Sales_Data17[[#This Row],[Order Quantity]])</f>
        <v>147.57866666666666</v>
      </c>
      <c r="R6570" s="1" t="str">
        <f>TEXT(Sales_Data17[[#This Row],[OrderDate]],"MMM")</f>
        <v>Jan</v>
      </c>
      <c r="S6570" s="1" t="str">
        <f t="shared" si="102"/>
        <v>2016</v>
      </c>
    </row>
    <row r="6571" spans="1:19">
      <c r="A6571" t="s">
        <v>6594</v>
      </c>
      <c r="B6571" s="2">
        <v>42396</v>
      </c>
      <c r="C6571" s="2" t="str">
        <f>VLOOKUP(Sales_Data17[[#This Row],[Customer Name Index]],Customer_Data[#All],2,0)</f>
        <v>Pacific Ltd</v>
      </c>
      <c r="D6571">
        <v>20</v>
      </c>
      <c r="E6571" t="s">
        <v>2</v>
      </c>
      <c r="F6571" t="s">
        <v>8168</v>
      </c>
      <c r="G6571" t="s">
        <v>8028</v>
      </c>
      <c r="H6571" t="str">
        <f>VLOOKUP(Sales_Data17[[#This Row],[Delivery Region Index]],Regions_Table[#All],2,0)</f>
        <v>Victoria</v>
      </c>
      <c r="I6571" t="str">
        <f>VLOOKUP(Sales_Data17[[#This Row],[Delivery Region Index]],Regions_Table[#All],3,0)</f>
        <v>Wodonga</v>
      </c>
      <c r="J6571">
        <v>58</v>
      </c>
      <c r="K6571">
        <v>8</v>
      </c>
      <c r="L6571" t="str">
        <f>VLOOKUP(Sales_Data17[[#This Row],[Product Description Index]],Products_Data[#All],2,0)</f>
        <v>Shoes</v>
      </c>
      <c r="M6571">
        <v>1</v>
      </c>
      <c r="N6571" s="9">
        <v>596.29999999999995</v>
      </c>
      <c r="O6571" s="9">
        <f>Sales_Data17[[#This Row],[Order Quantity]]*Sales_Data17[[#This Row],[Unit Price]]</f>
        <v>596.29999999999995</v>
      </c>
      <c r="P6571" s="9">
        <v>327.96499999999997</v>
      </c>
      <c r="Q6571" s="9">
        <f>Sales_Data17[[#This Row],[Line Total]]-(Sales_Data17[[#This Row],[Total Unit Cost]]*Sales_Data17[[#This Row],[Order Quantity]])</f>
        <v>268.33499999999998</v>
      </c>
      <c r="R6571" s="1" t="str">
        <f>TEXT(Sales_Data17[[#This Row],[OrderDate]],"MMM")</f>
        <v>Jan</v>
      </c>
      <c r="S6571" s="1" t="str">
        <f t="shared" si="102"/>
        <v>2016</v>
      </c>
    </row>
    <row r="6572" spans="1:19">
      <c r="A6572" t="s">
        <v>6595</v>
      </c>
      <c r="B6572" s="2">
        <v>42397</v>
      </c>
      <c r="C6572" s="2" t="str">
        <f>VLOOKUP(Sales_Data17[[#This Row],[Customer Name Index]],Customer_Data[#All],2,0)</f>
        <v xml:space="preserve">Medline </v>
      </c>
      <c r="D6572">
        <v>12</v>
      </c>
      <c r="E6572" t="s">
        <v>4</v>
      </c>
      <c r="F6572" t="s">
        <v>8168</v>
      </c>
      <c r="G6572" t="s">
        <v>8026</v>
      </c>
      <c r="H6572" t="str">
        <f>VLOOKUP(Sales_Data17[[#This Row],[Delivery Region Index]],Regions_Table[#All],2,0)</f>
        <v>Queensland</v>
      </c>
      <c r="I6572" t="str">
        <f>VLOOKUP(Sales_Data17[[#This Row],[Delivery Region Index]],Regions_Table[#All],3,0)</f>
        <v>Logan City</v>
      </c>
      <c r="J6572">
        <v>35</v>
      </c>
      <c r="K6572">
        <v>5</v>
      </c>
      <c r="L6572" t="str">
        <f>VLOOKUP(Sales_Data17[[#This Row],[Product Description Index]],Products_Data[#All],2,0)</f>
        <v>Hats</v>
      </c>
      <c r="M6572">
        <v>7</v>
      </c>
      <c r="N6572" s="9">
        <v>127.30000000000001</v>
      </c>
      <c r="O6572" s="9">
        <f>Sales_Data17[[#This Row],[Order Quantity]]*Sales_Data17[[#This Row],[Unit Price]]</f>
        <v>891.10000000000014</v>
      </c>
      <c r="P6572" s="9">
        <v>50.92</v>
      </c>
      <c r="Q6572" s="9">
        <f>Sales_Data17[[#This Row],[Line Total]]-(Sales_Data17[[#This Row],[Total Unit Cost]]*Sales_Data17[[#This Row],[Order Quantity]])</f>
        <v>534.66000000000008</v>
      </c>
      <c r="R6572" s="1" t="str">
        <f>TEXT(Sales_Data17[[#This Row],[OrderDate]],"MMM")</f>
        <v>Jan</v>
      </c>
      <c r="S6572" s="1" t="str">
        <f t="shared" si="102"/>
        <v>2016</v>
      </c>
    </row>
    <row r="6573" spans="1:19">
      <c r="A6573" t="s">
        <v>6596</v>
      </c>
      <c r="B6573" s="2">
        <v>42397</v>
      </c>
      <c r="C6573" s="2" t="str">
        <f>VLOOKUP(Sales_Data17[[#This Row],[Customer Name Index]],Customer_Data[#All],2,0)</f>
        <v xml:space="preserve">Medline </v>
      </c>
      <c r="D6573">
        <v>12</v>
      </c>
      <c r="E6573" t="s">
        <v>4</v>
      </c>
      <c r="F6573" t="s">
        <v>8168</v>
      </c>
      <c r="G6573" t="s">
        <v>8026</v>
      </c>
      <c r="H6573" t="str">
        <f>VLOOKUP(Sales_Data17[[#This Row],[Delivery Region Index]],Regions_Table[#All],2,0)</f>
        <v>Queensland</v>
      </c>
      <c r="I6573" t="str">
        <f>VLOOKUP(Sales_Data17[[#This Row],[Delivery Region Index]],Regions_Table[#All],3,0)</f>
        <v>Hervey Bay</v>
      </c>
      <c r="J6573">
        <v>33</v>
      </c>
      <c r="K6573">
        <v>5</v>
      </c>
      <c r="L6573" t="str">
        <f>VLOOKUP(Sales_Data17[[#This Row],[Product Description Index]],Products_Data[#All],2,0)</f>
        <v>Hats</v>
      </c>
      <c r="M6573">
        <v>5</v>
      </c>
      <c r="N6573" s="9">
        <v>437.73333333333335</v>
      </c>
      <c r="O6573" s="9">
        <f>Sales_Data17[[#This Row],[Order Quantity]]*Sales_Data17[[#This Row],[Unit Price]]</f>
        <v>2188.666666666667</v>
      </c>
      <c r="P6573" s="9">
        <v>267.01733333333334</v>
      </c>
      <c r="Q6573" s="9">
        <f>Sales_Data17[[#This Row],[Line Total]]-(Sales_Data17[[#This Row],[Total Unit Cost]]*Sales_Data17[[#This Row],[Order Quantity]])</f>
        <v>853.58000000000038</v>
      </c>
      <c r="R6573" s="1" t="str">
        <f>TEXT(Sales_Data17[[#This Row],[OrderDate]],"MMM")</f>
        <v>Jan</v>
      </c>
      <c r="S6573" s="1" t="str">
        <f t="shared" si="102"/>
        <v>2016</v>
      </c>
    </row>
    <row r="6574" spans="1:19">
      <c r="A6574" t="s">
        <v>6597</v>
      </c>
      <c r="B6574" s="2">
        <v>42397</v>
      </c>
      <c r="C6574" s="2" t="str">
        <f>VLOOKUP(Sales_Data17[[#This Row],[Customer Name Index]],Customer_Data[#All],2,0)</f>
        <v>Avon Corp</v>
      </c>
      <c r="D6574">
        <v>1</v>
      </c>
      <c r="E6574" t="s">
        <v>4</v>
      </c>
      <c r="F6574" t="s">
        <v>8168</v>
      </c>
      <c r="G6574" t="s">
        <v>8027</v>
      </c>
      <c r="H6574" t="str">
        <f>VLOOKUP(Sales_Data17[[#This Row],[Delivery Region Index]],Regions_Table[#All],2,0)</f>
        <v>New South Wales</v>
      </c>
      <c r="I6574" t="str">
        <f>VLOOKUP(Sales_Data17[[#This Row],[Delivery Region Index]],Regions_Table[#All],3,0)</f>
        <v>Armidale</v>
      </c>
      <c r="J6574">
        <v>3</v>
      </c>
      <c r="K6574">
        <v>1</v>
      </c>
      <c r="L6574" t="str">
        <f>VLOOKUP(Sales_Data17[[#This Row],[Product Description Index]],Products_Data[#All],2,0)</f>
        <v>Shirts</v>
      </c>
      <c r="M6574">
        <v>3</v>
      </c>
      <c r="N6574" s="9">
        <v>288.84444444444443</v>
      </c>
      <c r="O6574" s="9">
        <f>Sales_Data17[[#This Row],[Order Quantity]]*Sales_Data17[[#This Row],[Unit Price]]</f>
        <v>866.5333333333333</v>
      </c>
      <c r="P6574" s="9">
        <v>181.97200000000001</v>
      </c>
      <c r="Q6574" s="9">
        <f>Sales_Data17[[#This Row],[Line Total]]-(Sales_Data17[[#This Row],[Total Unit Cost]]*Sales_Data17[[#This Row],[Order Quantity]])</f>
        <v>320.61733333333325</v>
      </c>
      <c r="R6574" s="1" t="str">
        <f>TEXT(Sales_Data17[[#This Row],[OrderDate]],"MMM")</f>
        <v>Jan</v>
      </c>
      <c r="S6574" s="1" t="str">
        <f t="shared" si="102"/>
        <v>2016</v>
      </c>
    </row>
    <row r="6575" spans="1:19">
      <c r="A6575" t="s">
        <v>6598</v>
      </c>
      <c r="B6575" s="2">
        <v>42397</v>
      </c>
      <c r="C6575" s="2" t="str">
        <f>VLOOKUP(Sales_Data17[[#This Row],[Customer Name Index]],Customer_Data[#All],2,0)</f>
        <v xml:space="preserve">Ei </v>
      </c>
      <c r="D6575">
        <v>9</v>
      </c>
      <c r="E6575" t="s">
        <v>2</v>
      </c>
      <c r="F6575" t="s">
        <v>8168</v>
      </c>
      <c r="G6575" t="s">
        <v>8027</v>
      </c>
      <c r="H6575" t="str">
        <f>VLOOKUP(Sales_Data17[[#This Row],[Delivery Region Index]],Regions_Table[#All],2,0)</f>
        <v>Queensland</v>
      </c>
      <c r="I6575" t="str">
        <f>VLOOKUP(Sales_Data17[[#This Row],[Delivery Region Index]],Regions_Table[#All],3,0)</f>
        <v>Brisbane</v>
      </c>
      <c r="J6575">
        <v>26</v>
      </c>
      <c r="K6575">
        <v>4</v>
      </c>
      <c r="L6575" t="str">
        <f>VLOOKUP(Sales_Data17[[#This Row],[Product Description Index]],Products_Data[#All],2,0)</f>
        <v>Jeans</v>
      </c>
      <c r="M6575">
        <v>4</v>
      </c>
      <c r="N6575" s="9">
        <v>21.588888888888889</v>
      </c>
      <c r="O6575" s="9">
        <f>Sales_Data17[[#This Row],[Order Quantity]]*Sales_Data17[[#This Row],[Unit Price]]</f>
        <v>86.355555555555554</v>
      </c>
      <c r="P6575" s="9">
        <v>12.305666666666665</v>
      </c>
      <c r="Q6575" s="9">
        <f>Sales_Data17[[#This Row],[Line Total]]-(Sales_Data17[[#This Row],[Total Unit Cost]]*Sales_Data17[[#This Row],[Order Quantity]])</f>
        <v>37.132888888888893</v>
      </c>
      <c r="R6575" s="1" t="str">
        <f>TEXT(Sales_Data17[[#This Row],[OrderDate]],"MMM")</f>
        <v>Jan</v>
      </c>
      <c r="S6575" s="1" t="str">
        <f t="shared" si="102"/>
        <v>2016</v>
      </c>
    </row>
    <row r="6576" spans="1:19">
      <c r="A6576" t="s">
        <v>6599</v>
      </c>
      <c r="B6576" s="2">
        <v>42397</v>
      </c>
      <c r="C6576" s="2" t="str">
        <f>VLOOKUP(Sales_Data17[[#This Row],[Customer Name Index]],Customer_Data[#All],2,0)</f>
        <v>Eminence Corp</v>
      </c>
      <c r="D6576">
        <v>18</v>
      </c>
      <c r="E6576" t="s">
        <v>2</v>
      </c>
      <c r="F6576" t="s">
        <v>8168</v>
      </c>
      <c r="G6576" t="s">
        <v>8025</v>
      </c>
      <c r="H6576" t="str">
        <f>VLOOKUP(Sales_Data17[[#This Row],[Delivery Region Index]],Regions_Table[#All],2,0)</f>
        <v>Victoria</v>
      </c>
      <c r="I6576" t="str">
        <f>VLOOKUP(Sales_Data17[[#This Row],[Delivery Region Index]],Regions_Table[#All],3,0)</f>
        <v>Geelong</v>
      </c>
      <c r="J6576">
        <v>51</v>
      </c>
      <c r="K6576">
        <v>7</v>
      </c>
      <c r="L6576" t="str">
        <f>VLOOKUP(Sales_Data17[[#This Row],[Product Description Index]],Products_Data[#All],2,0)</f>
        <v>Dress Shirts</v>
      </c>
      <c r="M6576">
        <v>2</v>
      </c>
      <c r="N6576" s="9">
        <v>122.08888888888889</v>
      </c>
      <c r="O6576" s="9">
        <f>Sales_Data17[[#This Row],[Order Quantity]]*Sales_Data17[[#This Row],[Unit Price]]</f>
        <v>244.17777777777778</v>
      </c>
      <c r="P6576" s="9">
        <v>56.160888888888884</v>
      </c>
      <c r="Q6576" s="9">
        <f>Sales_Data17[[#This Row],[Line Total]]-(Sales_Data17[[#This Row],[Total Unit Cost]]*Sales_Data17[[#This Row],[Order Quantity]])</f>
        <v>131.85599999999999</v>
      </c>
      <c r="R6576" s="1" t="str">
        <f>TEXT(Sales_Data17[[#This Row],[OrderDate]],"MMM")</f>
        <v>Jan</v>
      </c>
      <c r="S6576" s="1" t="str">
        <f t="shared" si="102"/>
        <v>2016</v>
      </c>
    </row>
    <row r="6577" spans="1:19">
      <c r="A6577" t="s">
        <v>6600</v>
      </c>
      <c r="B6577" s="2">
        <v>42397</v>
      </c>
      <c r="C6577" s="2" t="str">
        <f>VLOOKUP(Sales_Data17[[#This Row],[Customer Name Index]],Customer_Data[#All],2,0)</f>
        <v>ETUDE Ltd</v>
      </c>
      <c r="D6577">
        <v>4</v>
      </c>
      <c r="E6577" t="s">
        <v>3</v>
      </c>
      <c r="F6577" t="s">
        <v>8168</v>
      </c>
      <c r="G6577" t="s">
        <v>8027</v>
      </c>
      <c r="H6577" t="str">
        <f>VLOOKUP(Sales_Data17[[#This Row],[Delivery Region Index]],Regions_Table[#All],2,0)</f>
        <v>New South Wales</v>
      </c>
      <c r="I6577" t="str">
        <f>VLOOKUP(Sales_Data17[[#This Row],[Delivery Region Index]],Regions_Table[#All],3,0)</f>
        <v>Griffith</v>
      </c>
      <c r="J6577">
        <v>12</v>
      </c>
      <c r="K6577">
        <v>2</v>
      </c>
      <c r="L6577" t="str">
        <f>VLOOKUP(Sales_Data17[[#This Row],[Product Description Index]],Products_Data[#All],2,0)</f>
        <v>Pants</v>
      </c>
      <c r="M6577">
        <v>4</v>
      </c>
      <c r="N6577" s="9">
        <v>121.34444444444446</v>
      </c>
      <c r="O6577" s="9">
        <f>Sales_Data17[[#This Row],[Order Quantity]]*Sales_Data17[[#This Row],[Unit Price]]</f>
        <v>485.37777777777785</v>
      </c>
      <c r="P6577" s="9">
        <v>72.806666666666672</v>
      </c>
      <c r="Q6577" s="9">
        <f>Sales_Data17[[#This Row],[Line Total]]-(Sales_Data17[[#This Row],[Total Unit Cost]]*Sales_Data17[[#This Row],[Order Quantity]])</f>
        <v>194.15111111111116</v>
      </c>
      <c r="R6577" s="1" t="str">
        <f>TEXT(Sales_Data17[[#This Row],[OrderDate]],"MMM")</f>
        <v>Jan</v>
      </c>
      <c r="S6577" s="1" t="str">
        <f t="shared" si="102"/>
        <v>2016</v>
      </c>
    </row>
    <row r="6578" spans="1:19">
      <c r="A6578" t="s">
        <v>6601</v>
      </c>
      <c r="B6578" s="2">
        <v>42398</v>
      </c>
      <c r="C6578" s="2" t="str">
        <f>VLOOKUP(Sales_Data17[[#This Row],[Customer Name Index]],Customer_Data[#All],2,0)</f>
        <v>Avon Corp</v>
      </c>
      <c r="D6578">
        <v>1</v>
      </c>
      <c r="E6578" t="s">
        <v>4</v>
      </c>
      <c r="F6578" t="s">
        <v>8168</v>
      </c>
      <c r="G6578" t="s">
        <v>8027</v>
      </c>
      <c r="H6578" t="str">
        <f>VLOOKUP(Sales_Data17[[#This Row],[Delivery Region Index]],Regions_Table[#All],2,0)</f>
        <v>New South Wales</v>
      </c>
      <c r="I6578" t="str">
        <f>VLOOKUP(Sales_Data17[[#This Row],[Delivery Region Index]],Regions_Table[#All],3,0)</f>
        <v>Armidale</v>
      </c>
      <c r="J6578">
        <v>3</v>
      </c>
      <c r="K6578">
        <v>1</v>
      </c>
      <c r="L6578" t="str">
        <f>VLOOKUP(Sales_Data17[[#This Row],[Product Description Index]],Products_Data[#All],2,0)</f>
        <v>Shirts</v>
      </c>
      <c r="M6578">
        <v>3</v>
      </c>
      <c r="N6578" s="9">
        <v>106.45555555555556</v>
      </c>
      <c r="O6578" s="9">
        <f>Sales_Data17[[#This Row],[Order Quantity]]*Sales_Data17[[#This Row],[Unit Price]]</f>
        <v>319.36666666666667</v>
      </c>
      <c r="P6578" s="9">
        <v>77.712555555555554</v>
      </c>
      <c r="Q6578" s="9">
        <f>Sales_Data17[[#This Row],[Line Total]]-(Sales_Data17[[#This Row],[Total Unit Cost]]*Sales_Data17[[#This Row],[Order Quantity]])</f>
        <v>86.229000000000013</v>
      </c>
      <c r="R6578" s="1" t="str">
        <f>TEXT(Sales_Data17[[#This Row],[OrderDate]],"MMM")</f>
        <v>Jan</v>
      </c>
      <c r="S6578" s="1" t="str">
        <f t="shared" si="102"/>
        <v>2016</v>
      </c>
    </row>
    <row r="6579" spans="1:19">
      <c r="A6579" t="s">
        <v>6602</v>
      </c>
      <c r="B6579" s="2">
        <v>42398</v>
      </c>
      <c r="C6579" s="2" t="str">
        <f>VLOOKUP(Sales_Data17[[#This Row],[Customer Name Index]],Customer_Data[#All],2,0)</f>
        <v>Eminence Corp</v>
      </c>
      <c r="D6579">
        <v>18</v>
      </c>
      <c r="E6579" t="s">
        <v>2</v>
      </c>
      <c r="F6579" t="s">
        <v>8168</v>
      </c>
      <c r="G6579" t="s">
        <v>8025</v>
      </c>
      <c r="H6579" t="str">
        <f>VLOOKUP(Sales_Data17[[#This Row],[Delivery Region Index]],Regions_Table[#All],2,0)</f>
        <v>Victoria</v>
      </c>
      <c r="I6579" t="str">
        <f>VLOOKUP(Sales_Data17[[#This Row],[Delivery Region Index]],Regions_Table[#All],3,0)</f>
        <v>Geelong</v>
      </c>
      <c r="J6579">
        <v>51</v>
      </c>
      <c r="K6579">
        <v>8</v>
      </c>
      <c r="L6579" t="str">
        <f>VLOOKUP(Sales_Data17[[#This Row],[Product Description Index]],Products_Data[#All],2,0)</f>
        <v>Shoes</v>
      </c>
      <c r="M6579">
        <v>2</v>
      </c>
      <c r="N6579" s="9">
        <v>223.33333333333334</v>
      </c>
      <c r="O6579" s="9">
        <f>Sales_Data17[[#This Row],[Order Quantity]]*Sales_Data17[[#This Row],[Unit Price]]</f>
        <v>446.66666666666669</v>
      </c>
      <c r="P6579" s="9">
        <v>142.93333333333334</v>
      </c>
      <c r="Q6579" s="9">
        <f>Sales_Data17[[#This Row],[Line Total]]-(Sales_Data17[[#This Row],[Total Unit Cost]]*Sales_Data17[[#This Row],[Order Quantity]])</f>
        <v>160.80000000000001</v>
      </c>
      <c r="R6579" s="1" t="str">
        <f>TEXT(Sales_Data17[[#This Row],[OrderDate]],"MMM")</f>
        <v>Jan</v>
      </c>
      <c r="S6579" s="1" t="str">
        <f t="shared" si="102"/>
        <v>2016</v>
      </c>
    </row>
    <row r="6580" spans="1:19">
      <c r="A6580" t="s">
        <v>6603</v>
      </c>
      <c r="B6580" s="2">
        <v>42398</v>
      </c>
      <c r="C6580" s="2" t="str">
        <f>VLOOKUP(Sales_Data17[[#This Row],[Customer Name Index]],Customer_Data[#All],2,0)</f>
        <v>21st Ltd</v>
      </c>
      <c r="D6580">
        <v>10</v>
      </c>
      <c r="E6580" t="s">
        <v>4</v>
      </c>
      <c r="F6580" t="s">
        <v>8168</v>
      </c>
      <c r="G6580" t="s">
        <v>8027</v>
      </c>
      <c r="H6580" t="str">
        <f>VLOOKUP(Sales_Data17[[#This Row],[Delivery Region Index]],Regions_Table[#All],2,0)</f>
        <v>Queensland</v>
      </c>
      <c r="I6580" t="str">
        <f>VLOOKUP(Sales_Data17[[#This Row],[Delivery Region Index]],Regions_Table[#All],3,0)</f>
        <v>Bundaberg</v>
      </c>
      <c r="J6580">
        <v>27</v>
      </c>
      <c r="K6580">
        <v>4</v>
      </c>
      <c r="L6580" t="str">
        <f>VLOOKUP(Sales_Data17[[#This Row],[Product Description Index]],Products_Data[#All],2,0)</f>
        <v>Jeans</v>
      </c>
      <c r="M6580">
        <v>9</v>
      </c>
      <c r="N6580" s="9">
        <v>214.4</v>
      </c>
      <c r="O6580" s="9">
        <f>Sales_Data17[[#This Row],[Order Quantity]]*Sales_Data17[[#This Row],[Unit Price]]</f>
        <v>1929.6000000000001</v>
      </c>
      <c r="P6580" s="9">
        <v>137.21600000000001</v>
      </c>
      <c r="Q6580" s="9">
        <f>Sales_Data17[[#This Row],[Line Total]]-(Sales_Data17[[#This Row],[Total Unit Cost]]*Sales_Data17[[#This Row],[Order Quantity]])</f>
        <v>694.65600000000018</v>
      </c>
      <c r="R6580" s="1" t="str">
        <f>TEXT(Sales_Data17[[#This Row],[OrderDate]],"MMM")</f>
        <v>Jan</v>
      </c>
      <c r="S6580" s="1" t="str">
        <f t="shared" si="102"/>
        <v>2016</v>
      </c>
    </row>
    <row r="6581" spans="1:19">
      <c r="A6581" t="s">
        <v>6604</v>
      </c>
      <c r="B6581" s="2">
        <v>42399</v>
      </c>
      <c r="C6581" s="2" t="str">
        <f>VLOOKUP(Sales_Data17[[#This Row],[Customer Name Index]],Customer_Data[#All],2,0)</f>
        <v>Pacific Ltd</v>
      </c>
      <c r="D6581">
        <v>20</v>
      </c>
      <c r="E6581" t="s">
        <v>4</v>
      </c>
      <c r="F6581" t="s">
        <v>8168</v>
      </c>
      <c r="G6581" t="s">
        <v>8028</v>
      </c>
      <c r="H6581" t="str">
        <f>VLOOKUP(Sales_Data17[[#This Row],[Delivery Region Index]],Regions_Table[#All],2,0)</f>
        <v>Victoria</v>
      </c>
      <c r="I6581" t="str">
        <f>VLOOKUP(Sales_Data17[[#This Row],[Delivery Region Index]],Regions_Table[#All],3,0)</f>
        <v>Wangaratta</v>
      </c>
      <c r="J6581">
        <v>56</v>
      </c>
      <c r="K6581">
        <v>8</v>
      </c>
      <c r="L6581" t="str">
        <f>VLOOKUP(Sales_Data17[[#This Row],[Product Description Index]],Products_Data[#All],2,0)</f>
        <v>Shoes</v>
      </c>
      <c r="M6581">
        <v>5</v>
      </c>
      <c r="N6581" s="9">
        <v>82.63333333333334</v>
      </c>
      <c r="O6581" s="9">
        <f>Sales_Data17[[#This Row],[Order Quantity]]*Sales_Data17[[#This Row],[Unit Price]]</f>
        <v>413.16666666666669</v>
      </c>
      <c r="P6581" s="9">
        <v>34.705999999999996</v>
      </c>
      <c r="Q6581" s="9">
        <f>Sales_Data17[[#This Row],[Line Total]]-(Sales_Data17[[#This Row],[Total Unit Cost]]*Sales_Data17[[#This Row],[Order Quantity]])</f>
        <v>239.63666666666671</v>
      </c>
      <c r="R6581" s="1" t="str">
        <f>TEXT(Sales_Data17[[#This Row],[OrderDate]],"MMM")</f>
        <v>Jan</v>
      </c>
      <c r="S6581" s="1" t="str">
        <f t="shared" si="102"/>
        <v>2016</v>
      </c>
    </row>
    <row r="6582" spans="1:19">
      <c r="A6582" t="s">
        <v>6605</v>
      </c>
      <c r="B6582" s="2">
        <v>42399</v>
      </c>
      <c r="C6582" s="2" t="str">
        <f>VLOOKUP(Sales_Data17[[#This Row],[Customer Name Index]],Customer_Data[#All],2,0)</f>
        <v xml:space="preserve">Ei </v>
      </c>
      <c r="D6582">
        <v>9</v>
      </c>
      <c r="E6582" t="s">
        <v>4</v>
      </c>
      <c r="F6582" t="s">
        <v>8168</v>
      </c>
      <c r="G6582" t="s">
        <v>8027</v>
      </c>
      <c r="H6582" t="str">
        <f>VLOOKUP(Sales_Data17[[#This Row],[Delivery Region Index]],Regions_Table[#All],2,0)</f>
        <v>New South Wales</v>
      </c>
      <c r="I6582" t="str">
        <f>VLOOKUP(Sales_Data17[[#This Row],[Delivery Region Index]],Regions_Table[#All],3,0)</f>
        <v>Wollongong</v>
      </c>
      <c r="J6582">
        <v>24</v>
      </c>
      <c r="K6582">
        <v>4</v>
      </c>
      <c r="L6582" t="str">
        <f>VLOOKUP(Sales_Data17[[#This Row],[Product Description Index]],Products_Data[#All],2,0)</f>
        <v>Jeans</v>
      </c>
      <c r="M6582">
        <v>2</v>
      </c>
      <c r="N6582" s="9">
        <v>660.32222222222231</v>
      </c>
      <c r="O6582" s="9">
        <f>Sales_Data17[[#This Row],[Order Quantity]]*Sales_Data17[[#This Row],[Unit Price]]</f>
        <v>1320.6444444444446</v>
      </c>
      <c r="P6582" s="9">
        <v>528.25777777777785</v>
      </c>
      <c r="Q6582" s="9">
        <f>Sales_Data17[[#This Row],[Line Total]]-(Sales_Data17[[#This Row],[Total Unit Cost]]*Sales_Data17[[#This Row],[Order Quantity]])</f>
        <v>264.12888888888892</v>
      </c>
      <c r="R6582" s="1" t="str">
        <f>TEXT(Sales_Data17[[#This Row],[OrderDate]],"MMM")</f>
        <v>Jan</v>
      </c>
      <c r="S6582" s="1" t="str">
        <f t="shared" si="102"/>
        <v>2016</v>
      </c>
    </row>
    <row r="6583" spans="1:19">
      <c r="A6583" t="s">
        <v>6606</v>
      </c>
      <c r="B6583" s="2">
        <v>42399</v>
      </c>
      <c r="C6583" s="2" t="str">
        <f>VLOOKUP(Sales_Data17[[#This Row],[Customer Name Index]],Customer_Data[#All],2,0)</f>
        <v>Elorac, Corp</v>
      </c>
      <c r="D6583">
        <v>3</v>
      </c>
      <c r="E6583" t="s">
        <v>4</v>
      </c>
      <c r="F6583" t="s">
        <v>8168</v>
      </c>
      <c r="G6583" t="s">
        <v>8027</v>
      </c>
      <c r="H6583" t="str">
        <f>VLOOKUP(Sales_Data17[[#This Row],[Delivery Region Index]],Regions_Table[#All],2,0)</f>
        <v>New South Wales</v>
      </c>
      <c r="I6583" t="str">
        <f>VLOOKUP(Sales_Data17[[#This Row],[Delivery Region Index]],Regions_Table[#All],3,0)</f>
        <v>Dubbo</v>
      </c>
      <c r="J6583">
        <v>8</v>
      </c>
      <c r="K6583">
        <v>2</v>
      </c>
      <c r="L6583" t="str">
        <f>VLOOKUP(Sales_Data17[[#This Row],[Product Description Index]],Products_Data[#All],2,0)</f>
        <v>Pants</v>
      </c>
      <c r="M6583">
        <v>9</v>
      </c>
      <c r="N6583" s="9">
        <v>407.21111111111111</v>
      </c>
      <c r="O6583" s="9">
        <f>Sales_Data17[[#This Row],[Order Quantity]]*Sales_Data17[[#This Row],[Unit Price]]</f>
        <v>3664.9</v>
      </c>
      <c r="P6583" s="9">
        <v>244.32666666666668</v>
      </c>
      <c r="Q6583" s="9">
        <f>Sales_Data17[[#This Row],[Line Total]]-(Sales_Data17[[#This Row],[Total Unit Cost]]*Sales_Data17[[#This Row],[Order Quantity]])</f>
        <v>1465.96</v>
      </c>
      <c r="R6583" s="1" t="str">
        <f>TEXT(Sales_Data17[[#This Row],[OrderDate]],"MMM")</f>
        <v>Jan</v>
      </c>
      <c r="S6583" s="1" t="str">
        <f t="shared" si="102"/>
        <v>2016</v>
      </c>
    </row>
    <row r="6584" spans="1:19">
      <c r="A6584" t="s">
        <v>6607</v>
      </c>
      <c r="B6584" s="2">
        <v>42399</v>
      </c>
      <c r="C6584" s="2" t="str">
        <f>VLOOKUP(Sales_Data17[[#This Row],[Customer Name Index]],Customer_Data[#All],2,0)</f>
        <v xml:space="preserve">Qualitest </v>
      </c>
      <c r="D6584">
        <v>19</v>
      </c>
      <c r="E6584" t="s">
        <v>4</v>
      </c>
      <c r="F6584" t="s">
        <v>8168</v>
      </c>
      <c r="G6584" t="s">
        <v>8028</v>
      </c>
      <c r="H6584" t="str">
        <f>VLOOKUP(Sales_Data17[[#This Row],[Delivery Region Index]],Regions_Table[#All],2,0)</f>
        <v>Victoria</v>
      </c>
      <c r="I6584" t="str">
        <f>VLOOKUP(Sales_Data17[[#This Row],[Delivery Region Index]],Regions_Table[#All],3,0)</f>
        <v>Swan Hill</v>
      </c>
      <c r="J6584">
        <v>55</v>
      </c>
      <c r="K6584">
        <v>8</v>
      </c>
      <c r="L6584" t="str">
        <f>VLOOKUP(Sales_Data17[[#This Row],[Product Description Index]],Products_Data[#All],2,0)</f>
        <v>Shoes</v>
      </c>
      <c r="M6584">
        <v>8</v>
      </c>
      <c r="N6584" s="9">
        <v>431.03333333333336</v>
      </c>
      <c r="O6584" s="9">
        <f>Sales_Data17[[#This Row],[Order Quantity]]*Sales_Data17[[#This Row],[Unit Price]]</f>
        <v>3448.2666666666669</v>
      </c>
      <c r="P6584" s="9">
        <v>357.75766666666664</v>
      </c>
      <c r="Q6584" s="9">
        <f>Sales_Data17[[#This Row],[Line Total]]-(Sales_Data17[[#This Row],[Total Unit Cost]]*Sales_Data17[[#This Row],[Order Quantity]])</f>
        <v>586.20533333333378</v>
      </c>
      <c r="R6584" s="1" t="str">
        <f>TEXT(Sales_Data17[[#This Row],[OrderDate]],"MMM")</f>
        <v>Jan</v>
      </c>
      <c r="S6584" s="1" t="str">
        <f t="shared" si="102"/>
        <v>2016</v>
      </c>
    </row>
    <row r="6585" spans="1:19">
      <c r="A6585" t="s">
        <v>6608</v>
      </c>
      <c r="B6585" s="2">
        <v>42399</v>
      </c>
      <c r="C6585" s="2" t="str">
        <f>VLOOKUP(Sales_Data17[[#This Row],[Customer Name Index]],Customer_Data[#All],2,0)</f>
        <v xml:space="preserve">Qualitest </v>
      </c>
      <c r="D6585">
        <v>19</v>
      </c>
      <c r="E6585" t="s">
        <v>2</v>
      </c>
      <c r="F6585" t="s">
        <v>8168</v>
      </c>
      <c r="G6585" t="s">
        <v>8028</v>
      </c>
      <c r="H6585" t="str">
        <f>VLOOKUP(Sales_Data17[[#This Row],[Delivery Region Index]],Regions_Table[#All],2,0)</f>
        <v>Victoria</v>
      </c>
      <c r="I6585" t="str">
        <f>VLOOKUP(Sales_Data17[[#This Row],[Delivery Region Index]],Regions_Table[#All],3,0)</f>
        <v>Swan Hill</v>
      </c>
      <c r="J6585">
        <v>55</v>
      </c>
      <c r="K6585">
        <v>8</v>
      </c>
      <c r="L6585" t="str">
        <f>VLOOKUP(Sales_Data17[[#This Row],[Product Description Index]],Products_Data[#All],2,0)</f>
        <v>Shoes</v>
      </c>
      <c r="M6585">
        <v>9</v>
      </c>
      <c r="N6585" s="9">
        <v>125.06666666666668</v>
      </c>
      <c r="O6585" s="9">
        <f>Sales_Data17[[#This Row],[Order Quantity]]*Sales_Data17[[#This Row],[Unit Price]]</f>
        <v>1125.6000000000001</v>
      </c>
      <c r="P6585" s="9">
        <v>80.042666666666676</v>
      </c>
      <c r="Q6585" s="9">
        <f>Sales_Data17[[#This Row],[Line Total]]-(Sales_Data17[[#This Row],[Total Unit Cost]]*Sales_Data17[[#This Row],[Order Quantity]])</f>
        <v>405.21600000000001</v>
      </c>
      <c r="R6585" s="1" t="str">
        <f>TEXT(Sales_Data17[[#This Row],[OrderDate]],"MMM")</f>
        <v>Jan</v>
      </c>
      <c r="S6585" s="1" t="str">
        <f t="shared" si="102"/>
        <v>2016</v>
      </c>
    </row>
    <row r="6586" spans="1:19">
      <c r="A6586" t="s">
        <v>6609</v>
      </c>
      <c r="B6586" s="2">
        <v>42400</v>
      </c>
      <c r="C6586" s="2" t="str">
        <f>VLOOKUP(Sales_Data17[[#This Row],[Customer Name Index]],Customer_Data[#All],2,0)</f>
        <v>Medsep Group</v>
      </c>
      <c r="D6586">
        <v>8</v>
      </c>
      <c r="E6586" t="s">
        <v>4</v>
      </c>
      <c r="F6586" t="s">
        <v>8168</v>
      </c>
      <c r="G6586" t="s">
        <v>8027</v>
      </c>
      <c r="H6586" t="str">
        <f>VLOOKUP(Sales_Data17[[#This Row],[Delivery Region Index]],Regions_Table[#All],2,0)</f>
        <v>New South Wales</v>
      </c>
      <c r="I6586" t="str">
        <f>VLOOKUP(Sales_Data17[[#This Row],[Delivery Region Index]],Regions_Table[#All],3,0)</f>
        <v>Tamworth</v>
      </c>
      <c r="J6586">
        <v>21</v>
      </c>
      <c r="K6586">
        <v>3</v>
      </c>
      <c r="L6586" t="str">
        <f>VLOOKUP(Sales_Data17[[#This Row],[Product Description Index]],Products_Data[#All],2,0)</f>
        <v>Sunglasses</v>
      </c>
      <c r="M6586">
        <v>3</v>
      </c>
      <c r="N6586" s="9">
        <v>209.93333333333334</v>
      </c>
      <c r="O6586" s="9">
        <f>Sales_Data17[[#This Row],[Order Quantity]]*Sales_Data17[[#This Row],[Unit Price]]</f>
        <v>629.79999999999995</v>
      </c>
      <c r="P6586" s="9">
        <v>130.15866666666668</v>
      </c>
      <c r="Q6586" s="9">
        <f>Sales_Data17[[#This Row],[Line Total]]-(Sales_Data17[[#This Row],[Total Unit Cost]]*Sales_Data17[[#This Row],[Order Quantity]])</f>
        <v>239.32399999999996</v>
      </c>
      <c r="R6586" s="1" t="str">
        <f>TEXT(Sales_Data17[[#This Row],[OrderDate]],"MMM")</f>
        <v>Jan</v>
      </c>
      <c r="S6586" s="1" t="str">
        <f t="shared" si="102"/>
        <v>2016</v>
      </c>
    </row>
    <row r="6587" spans="1:19">
      <c r="A6587" t="s">
        <v>6610</v>
      </c>
      <c r="B6587" s="2">
        <v>42400</v>
      </c>
      <c r="C6587" s="2" t="str">
        <f>VLOOKUP(Sales_Data17[[#This Row],[Customer Name Index]],Customer_Data[#All],2,0)</f>
        <v>3LAB, Ltd</v>
      </c>
      <c r="D6587">
        <v>16</v>
      </c>
      <c r="E6587" t="s">
        <v>2</v>
      </c>
      <c r="F6587" t="s">
        <v>8168</v>
      </c>
      <c r="G6587" t="s">
        <v>8025</v>
      </c>
      <c r="H6587" t="str">
        <f>VLOOKUP(Sales_Data17[[#This Row],[Delivery Region Index]],Regions_Table[#All],2,0)</f>
        <v>South Australia</v>
      </c>
      <c r="I6587" t="str">
        <f>VLOOKUP(Sales_Data17[[#This Row],[Delivery Region Index]],Regions_Table[#All],3,0)</f>
        <v>Adelaide</v>
      </c>
      <c r="J6587">
        <v>46</v>
      </c>
      <c r="K6587">
        <v>7</v>
      </c>
      <c r="L6587" t="str">
        <f>VLOOKUP(Sales_Data17[[#This Row],[Product Description Index]],Products_Data[#All],2,0)</f>
        <v>Dress Shirts</v>
      </c>
      <c r="M6587">
        <v>5</v>
      </c>
      <c r="N6587" s="9">
        <v>202.48888888888891</v>
      </c>
      <c r="O6587" s="9">
        <f>Sales_Data17[[#This Row],[Order Quantity]]*Sales_Data17[[#This Row],[Unit Price]]</f>
        <v>1012.4444444444446</v>
      </c>
      <c r="P6587" s="9">
        <v>135.66755555555557</v>
      </c>
      <c r="Q6587" s="9">
        <f>Sales_Data17[[#This Row],[Line Total]]-(Sales_Data17[[#This Row],[Total Unit Cost]]*Sales_Data17[[#This Row],[Order Quantity]])</f>
        <v>334.1066666666668</v>
      </c>
      <c r="R6587" s="1" t="str">
        <f>TEXT(Sales_Data17[[#This Row],[OrderDate]],"MMM")</f>
        <v>Jan</v>
      </c>
      <c r="S6587" s="1" t="str">
        <f t="shared" si="102"/>
        <v>2016</v>
      </c>
    </row>
    <row r="6588" spans="1:19">
      <c r="A6588" t="s">
        <v>6611</v>
      </c>
      <c r="B6588" s="2">
        <v>42400</v>
      </c>
      <c r="C6588" s="2" t="str">
        <f>VLOOKUP(Sales_Data17[[#This Row],[Customer Name Index]],Customer_Data[#All],2,0)</f>
        <v xml:space="preserve">Linde </v>
      </c>
      <c r="D6588">
        <v>14</v>
      </c>
      <c r="E6588" t="s">
        <v>4</v>
      </c>
      <c r="F6588" t="s">
        <v>8168</v>
      </c>
      <c r="G6588" t="s">
        <v>8026</v>
      </c>
      <c r="H6588" t="str">
        <f>VLOOKUP(Sales_Data17[[#This Row],[Delivery Region Index]],Regions_Table[#All],2,0)</f>
        <v>Queensland</v>
      </c>
      <c r="I6588" t="str">
        <f>VLOOKUP(Sales_Data17[[#This Row],[Delivery Region Index]],Regions_Table[#All],3,0)</f>
        <v>Redcliffe</v>
      </c>
      <c r="J6588">
        <v>40</v>
      </c>
      <c r="K6588">
        <v>6</v>
      </c>
      <c r="L6588" t="str">
        <f>VLOOKUP(Sales_Data17[[#This Row],[Product Description Index]],Products_Data[#All],2,0)</f>
        <v>Socks</v>
      </c>
      <c r="M6588">
        <v>9</v>
      </c>
      <c r="N6588" s="9">
        <v>114.64444444444445</v>
      </c>
      <c r="O6588" s="9">
        <f>Sales_Data17[[#This Row],[Order Quantity]]*Sales_Data17[[#This Row],[Unit Price]]</f>
        <v>1031.8</v>
      </c>
      <c r="P6588" s="9">
        <v>89.422666666666657</v>
      </c>
      <c r="Q6588" s="9">
        <f>Sales_Data17[[#This Row],[Line Total]]-(Sales_Data17[[#This Row],[Total Unit Cost]]*Sales_Data17[[#This Row],[Order Quantity]])</f>
        <v>226.99600000000009</v>
      </c>
      <c r="R6588" s="1" t="str">
        <f>TEXT(Sales_Data17[[#This Row],[OrderDate]],"MMM")</f>
        <v>Jan</v>
      </c>
      <c r="S6588" s="1" t="str">
        <f t="shared" si="102"/>
        <v>2016</v>
      </c>
    </row>
    <row r="6589" spans="1:19">
      <c r="A6589" t="s">
        <v>6612</v>
      </c>
      <c r="B6589" s="2">
        <v>42401</v>
      </c>
      <c r="C6589" s="2" t="str">
        <f>VLOOKUP(Sales_Data17[[#This Row],[Customer Name Index]],Customer_Data[#All],2,0)</f>
        <v xml:space="preserve">Qualitest </v>
      </c>
      <c r="D6589">
        <v>19</v>
      </c>
      <c r="E6589" t="s">
        <v>4</v>
      </c>
      <c r="F6589" t="s">
        <v>8168</v>
      </c>
      <c r="G6589" t="s">
        <v>8028</v>
      </c>
      <c r="H6589" t="str">
        <f>VLOOKUP(Sales_Data17[[#This Row],[Delivery Region Index]],Regions_Table[#All],2,0)</f>
        <v>Victoria</v>
      </c>
      <c r="I6589" t="str">
        <f>VLOOKUP(Sales_Data17[[#This Row],[Delivery Region Index]],Regions_Table[#All],3,0)</f>
        <v>Mildura</v>
      </c>
      <c r="J6589">
        <v>53</v>
      </c>
      <c r="K6589">
        <v>8</v>
      </c>
      <c r="L6589" t="str">
        <f>VLOOKUP(Sales_Data17[[#This Row],[Product Description Index]],Products_Data[#All],2,0)</f>
        <v>Shoes</v>
      </c>
      <c r="M6589">
        <v>8</v>
      </c>
      <c r="N6589" s="9">
        <v>22.333333333333332</v>
      </c>
      <c r="O6589" s="9">
        <f>Sales_Data17[[#This Row],[Order Quantity]]*Sales_Data17[[#This Row],[Unit Price]]</f>
        <v>178.66666666666666</v>
      </c>
      <c r="P6589" s="9">
        <v>9.6033333333333317</v>
      </c>
      <c r="Q6589" s="9">
        <f>Sales_Data17[[#This Row],[Line Total]]-(Sales_Data17[[#This Row],[Total Unit Cost]]*Sales_Data17[[#This Row],[Order Quantity]])</f>
        <v>101.84</v>
      </c>
      <c r="R6589" s="1" t="str">
        <f>TEXT(Sales_Data17[[#This Row],[OrderDate]],"MMM")</f>
        <v>Feb</v>
      </c>
      <c r="S6589" s="1" t="str">
        <f t="shared" si="102"/>
        <v>2016</v>
      </c>
    </row>
    <row r="6590" spans="1:19">
      <c r="A6590" t="s">
        <v>6613</v>
      </c>
      <c r="B6590" s="2">
        <v>42401</v>
      </c>
      <c r="C6590" s="2" t="str">
        <f>VLOOKUP(Sales_Data17[[#This Row],[Customer Name Index]],Customer_Data[#All],2,0)</f>
        <v>ETUDE Ltd</v>
      </c>
      <c r="D6590">
        <v>4</v>
      </c>
      <c r="E6590" t="s">
        <v>3</v>
      </c>
      <c r="F6590" t="s">
        <v>8168</v>
      </c>
      <c r="G6590" t="s">
        <v>8027</v>
      </c>
      <c r="H6590" t="str">
        <f>VLOOKUP(Sales_Data17[[#This Row],[Delivery Region Index]],Regions_Table[#All],2,0)</f>
        <v>New South Wales</v>
      </c>
      <c r="I6590" t="str">
        <f>VLOOKUP(Sales_Data17[[#This Row],[Delivery Region Index]],Regions_Table[#All],3,0)</f>
        <v>Griffith</v>
      </c>
      <c r="J6590">
        <v>12</v>
      </c>
      <c r="K6590">
        <v>2</v>
      </c>
      <c r="L6590" t="str">
        <f>VLOOKUP(Sales_Data17[[#This Row],[Product Description Index]],Products_Data[#All],2,0)</f>
        <v>Pants</v>
      </c>
      <c r="M6590">
        <v>9</v>
      </c>
      <c r="N6590" s="9">
        <v>431.77777777777777</v>
      </c>
      <c r="O6590" s="9">
        <f>Sales_Data17[[#This Row],[Order Quantity]]*Sales_Data17[[#This Row],[Unit Price]]</f>
        <v>3886</v>
      </c>
      <c r="P6590" s="9">
        <v>250.43111111111108</v>
      </c>
      <c r="Q6590" s="9">
        <f>Sales_Data17[[#This Row],[Line Total]]-(Sales_Data17[[#This Row],[Total Unit Cost]]*Sales_Data17[[#This Row],[Order Quantity]])</f>
        <v>1632.1200000000003</v>
      </c>
      <c r="R6590" s="1" t="str">
        <f>TEXT(Sales_Data17[[#This Row],[OrderDate]],"MMM")</f>
        <v>Feb</v>
      </c>
      <c r="S6590" s="1" t="str">
        <f t="shared" si="102"/>
        <v>2016</v>
      </c>
    </row>
    <row r="6591" spans="1:19">
      <c r="A6591" t="s">
        <v>6614</v>
      </c>
      <c r="B6591" s="2">
        <v>42401</v>
      </c>
      <c r="C6591" s="2" t="str">
        <f>VLOOKUP(Sales_Data17[[#This Row],[Customer Name Index]],Customer_Data[#All],2,0)</f>
        <v>PEDIFIX, Corp</v>
      </c>
      <c r="D6591">
        <v>6</v>
      </c>
      <c r="E6591" t="s">
        <v>4</v>
      </c>
      <c r="F6591" t="s">
        <v>8168</v>
      </c>
      <c r="G6591" t="s">
        <v>8027</v>
      </c>
      <c r="H6591" t="str">
        <f>VLOOKUP(Sales_Data17[[#This Row],[Delivery Region Index]],Regions_Table[#All],2,0)</f>
        <v>New South Wales</v>
      </c>
      <c r="I6591" t="str">
        <f>VLOOKUP(Sales_Data17[[#This Row],[Delivery Region Index]],Regions_Table[#All],3,0)</f>
        <v>Nowra</v>
      </c>
      <c r="J6591">
        <v>17</v>
      </c>
      <c r="K6591">
        <v>3</v>
      </c>
      <c r="L6591" t="str">
        <f>VLOOKUP(Sales_Data17[[#This Row],[Product Description Index]],Products_Data[#All],2,0)</f>
        <v>Sunglasses</v>
      </c>
      <c r="M6591">
        <v>7</v>
      </c>
      <c r="N6591" s="9">
        <v>123.57777777777778</v>
      </c>
      <c r="O6591" s="9">
        <f>Sales_Data17[[#This Row],[Order Quantity]]*Sales_Data17[[#This Row],[Unit Price]]</f>
        <v>865.04444444444448</v>
      </c>
      <c r="P6591" s="9">
        <v>77.853999999999999</v>
      </c>
      <c r="Q6591" s="9">
        <f>Sales_Data17[[#This Row],[Line Total]]-(Sales_Data17[[#This Row],[Total Unit Cost]]*Sales_Data17[[#This Row],[Order Quantity]])</f>
        <v>320.06644444444453</v>
      </c>
      <c r="R6591" s="1" t="str">
        <f>TEXT(Sales_Data17[[#This Row],[OrderDate]],"MMM")</f>
        <v>Feb</v>
      </c>
      <c r="S6591" s="1" t="str">
        <f t="shared" si="102"/>
        <v>2016</v>
      </c>
    </row>
    <row r="6592" spans="1:19">
      <c r="A6592" t="s">
        <v>6615</v>
      </c>
      <c r="B6592" s="2">
        <v>42401</v>
      </c>
      <c r="C6592" s="2" t="str">
        <f>VLOOKUP(Sales_Data17[[#This Row],[Customer Name Index]],Customer_Data[#All],2,0)</f>
        <v>Medsep Group</v>
      </c>
      <c r="D6592">
        <v>8</v>
      </c>
      <c r="E6592" t="s">
        <v>4</v>
      </c>
      <c r="F6592" t="s">
        <v>8168</v>
      </c>
      <c r="G6592" t="s">
        <v>8027</v>
      </c>
      <c r="H6592" t="str">
        <f>VLOOKUP(Sales_Data17[[#This Row],[Delivery Region Index]],Regions_Table[#All],2,0)</f>
        <v>New South Wales</v>
      </c>
      <c r="I6592" t="str">
        <f>VLOOKUP(Sales_Data17[[#This Row],[Delivery Region Index]],Regions_Table[#All],3,0)</f>
        <v>Tweed Heads</v>
      </c>
      <c r="J6592">
        <v>22</v>
      </c>
      <c r="K6592">
        <v>3</v>
      </c>
      <c r="L6592" t="str">
        <f>VLOOKUP(Sales_Data17[[#This Row],[Product Description Index]],Products_Data[#All],2,0)</f>
        <v>Sunglasses</v>
      </c>
      <c r="M6592">
        <v>6</v>
      </c>
      <c r="N6592" s="9">
        <v>27.544444444444444</v>
      </c>
      <c r="O6592" s="9">
        <f>Sales_Data17[[#This Row],[Order Quantity]]*Sales_Data17[[#This Row],[Unit Price]]</f>
        <v>165.26666666666665</v>
      </c>
      <c r="P6592" s="9">
        <v>16.251222222222221</v>
      </c>
      <c r="Q6592" s="9">
        <f>Sales_Data17[[#This Row],[Line Total]]-(Sales_Data17[[#This Row],[Total Unit Cost]]*Sales_Data17[[#This Row],[Order Quantity]])</f>
        <v>67.759333333333331</v>
      </c>
      <c r="R6592" s="1" t="str">
        <f>TEXT(Sales_Data17[[#This Row],[OrderDate]],"MMM")</f>
        <v>Feb</v>
      </c>
      <c r="S6592" s="1" t="str">
        <f t="shared" si="102"/>
        <v>2016</v>
      </c>
    </row>
    <row r="6593" spans="1:19">
      <c r="A6593" t="s">
        <v>6616</v>
      </c>
      <c r="B6593" s="2">
        <v>42402</v>
      </c>
      <c r="C6593" s="2" t="str">
        <f>VLOOKUP(Sales_Data17[[#This Row],[Customer Name Index]],Customer_Data[#All],2,0)</f>
        <v>Apollo Ltd</v>
      </c>
      <c r="D6593">
        <v>11</v>
      </c>
      <c r="E6593" t="s">
        <v>4</v>
      </c>
      <c r="F6593" t="s">
        <v>8168</v>
      </c>
      <c r="G6593" t="s">
        <v>8026</v>
      </c>
      <c r="H6593" t="str">
        <f>VLOOKUP(Sales_Data17[[#This Row],[Delivery Region Index]],Regions_Table[#All],2,0)</f>
        <v>Queensland</v>
      </c>
      <c r="I6593" t="str">
        <f>VLOOKUP(Sales_Data17[[#This Row],[Delivery Region Index]],Regions_Table[#All],3,0)</f>
        <v>Gympie</v>
      </c>
      <c r="J6593">
        <v>32</v>
      </c>
      <c r="K6593">
        <v>5</v>
      </c>
      <c r="L6593" t="str">
        <f>VLOOKUP(Sales_Data17[[#This Row],[Product Description Index]],Products_Data[#All],2,0)</f>
        <v>Hats</v>
      </c>
      <c r="M6593">
        <v>3</v>
      </c>
      <c r="N6593" s="9">
        <v>424.33333333333331</v>
      </c>
      <c r="O6593" s="9">
        <f>Sales_Data17[[#This Row],[Order Quantity]]*Sales_Data17[[#This Row],[Unit Price]]</f>
        <v>1273</v>
      </c>
      <c r="P6593" s="9">
        <v>301.27666666666664</v>
      </c>
      <c r="Q6593" s="9">
        <f>Sales_Data17[[#This Row],[Line Total]]-(Sales_Data17[[#This Row],[Total Unit Cost]]*Sales_Data17[[#This Row],[Order Quantity]])</f>
        <v>369.17000000000007</v>
      </c>
      <c r="R6593" s="1" t="str">
        <f>TEXT(Sales_Data17[[#This Row],[OrderDate]],"MMM")</f>
        <v>Feb</v>
      </c>
      <c r="S6593" s="1" t="str">
        <f t="shared" si="102"/>
        <v>2016</v>
      </c>
    </row>
    <row r="6594" spans="1:19">
      <c r="A6594" t="s">
        <v>6617</v>
      </c>
      <c r="B6594" s="2">
        <v>42403</v>
      </c>
      <c r="C6594" s="2" t="str">
        <f>VLOOKUP(Sales_Data17[[#This Row],[Customer Name Index]],Customer_Data[#All],2,0)</f>
        <v>21st Ltd</v>
      </c>
      <c r="D6594">
        <v>10</v>
      </c>
      <c r="E6594" t="s">
        <v>4</v>
      </c>
      <c r="F6594" t="s">
        <v>8168</v>
      </c>
      <c r="G6594" t="s">
        <v>8027</v>
      </c>
      <c r="H6594" t="str">
        <f>VLOOKUP(Sales_Data17[[#This Row],[Delivery Region Index]],Regions_Table[#All],2,0)</f>
        <v>Queensland</v>
      </c>
      <c r="I6594" t="str">
        <f>VLOOKUP(Sales_Data17[[#This Row],[Delivery Region Index]],Regions_Table[#All],3,0)</f>
        <v>Bundaberg</v>
      </c>
      <c r="J6594">
        <v>27</v>
      </c>
      <c r="K6594">
        <v>4</v>
      </c>
      <c r="L6594" t="str">
        <f>VLOOKUP(Sales_Data17[[#This Row],[Product Description Index]],Products_Data[#All],2,0)</f>
        <v>Jeans</v>
      </c>
      <c r="M6594">
        <v>3</v>
      </c>
      <c r="N6594" s="9">
        <v>442.94444444444446</v>
      </c>
      <c r="O6594" s="9">
        <f>Sales_Data17[[#This Row],[Order Quantity]]*Sales_Data17[[#This Row],[Unit Price]]</f>
        <v>1328.8333333333335</v>
      </c>
      <c r="P6594" s="9">
        <v>358.78500000000003</v>
      </c>
      <c r="Q6594" s="9">
        <f>Sales_Data17[[#This Row],[Line Total]]-(Sales_Data17[[#This Row],[Total Unit Cost]]*Sales_Data17[[#This Row],[Order Quantity]])</f>
        <v>252.47833333333347</v>
      </c>
      <c r="R6594" s="1" t="str">
        <f>TEXT(Sales_Data17[[#This Row],[OrderDate]],"MMM")</f>
        <v>Feb</v>
      </c>
      <c r="S6594" s="1" t="str">
        <f t="shared" ref="S6594:S6657" si="103">TEXT(B6594,"YYY")</f>
        <v>2016</v>
      </c>
    </row>
    <row r="6595" spans="1:19">
      <c r="A6595" t="s">
        <v>6618</v>
      </c>
      <c r="B6595" s="2">
        <v>42403</v>
      </c>
      <c r="C6595" s="2" t="str">
        <f>VLOOKUP(Sales_Data17[[#This Row],[Customer Name Index]],Customer_Data[#All],2,0)</f>
        <v>New Ltd</v>
      </c>
      <c r="D6595">
        <v>7</v>
      </c>
      <c r="E6595" t="s">
        <v>2</v>
      </c>
      <c r="F6595" t="s">
        <v>8168</v>
      </c>
      <c r="G6595" t="s">
        <v>8027</v>
      </c>
      <c r="H6595" t="str">
        <f>VLOOKUP(Sales_Data17[[#This Row],[Delivery Region Index]],Regions_Table[#All],2,0)</f>
        <v>New South Wales</v>
      </c>
      <c r="I6595" t="str">
        <f>VLOOKUP(Sales_Data17[[#This Row],[Delivery Region Index]],Regions_Table[#All],3,0)</f>
        <v>Tamworth</v>
      </c>
      <c r="J6595">
        <v>21</v>
      </c>
      <c r="K6595">
        <v>3</v>
      </c>
      <c r="L6595" t="str">
        <f>VLOOKUP(Sales_Data17[[#This Row],[Product Description Index]],Products_Data[#All],2,0)</f>
        <v>Sunglasses</v>
      </c>
      <c r="M6595">
        <v>9</v>
      </c>
      <c r="N6595" s="9">
        <v>435.5</v>
      </c>
      <c r="O6595" s="9">
        <f>Sales_Data17[[#This Row],[Order Quantity]]*Sales_Data17[[#This Row],[Unit Price]]</f>
        <v>3919.5</v>
      </c>
      <c r="P6595" s="9">
        <v>252.59</v>
      </c>
      <c r="Q6595" s="9">
        <f>Sales_Data17[[#This Row],[Line Total]]-(Sales_Data17[[#This Row],[Total Unit Cost]]*Sales_Data17[[#This Row],[Order Quantity]])</f>
        <v>1646.19</v>
      </c>
      <c r="R6595" s="1" t="str">
        <f>TEXT(Sales_Data17[[#This Row],[OrderDate]],"MMM")</f>
        <v>Feb</v>
      </c>
      <c r="S6595" s="1" t="str">
        <f t="shared" si="103"/>
        <v>2016</v>
      </c>
    </row>
    <row r="6596" spans="1:19">
      <c r="A6596" t="s">
        <v>6619</v>
      </c>
      <c r="B6596" s="2">
        <v>42403</v>
      </c>
      <c r="C6596" s="2" t="str">
        <f>VLOOKUP(Sales_Data17[[#This Row],[Customer Name Index]],Customer_Data[#All],2,0)</f>
        <v xml:space="preserve">Qualitest </v>
      </c>
      <c r="D6596">
        <v>19</v>
      </c>
      <c r="E6596" t="s">
        <v>4</v>
      </c>
      <c r="F6596" t="s">
        <v>8168</v>
      </c>
      <c r="G6596" t="s">
        <v>8028</v>
      </c>
      <c r="H6596" t="str">
        <f>VLOOKUP(Sales_Data17[[#This Row],[Delivery Region Index]],Regions_Table[#All],2,0)</f>
        <v>Victoria</v>
      </c>
      <c r="I6596" t="str">
        <f>VLOOKUP(Sales_Data17[[#This Row],[Delivery Region Index]],Regions_Table[#All],3,0)</f>
        <v>Shepparton</v>
      </c>
      <c r="J6596">
        <v>54</v>
      </c>
      <c r="K6596">
        <v>8</v>
      </c>
      <c r="L6596" t="str">
        <f>VLOOKUP(Sales_Data17[[#This Row],[Product Description Index]],Products_Data[#All],2,0)</f>
        <v>Shoes</v>
      </c>
      <c r="M6596">
        <v>9</v>
      </c>
      <c r="N6596" s="9">
        <v>436.24444444444447</v>
      </c>
      <c r="O6596" s="9">
        <f>Sales_Data17[[#This Row],[Order Quantity]]*Sales_Data17[[#This Row],[Unit Price]]</f>
        <v>3926.2000000000003</v>
      </c>
      <c r="P6596" s="9">
        <v>340.27066666666667</v>
      </c>
      <c r="Q6596" s="9">
        <f>Sales_Data17[[#This Row],[Line Total]]-(Sales_Data17[[#This Row],[Total Unit Cost]]*Sales_Data17[[#This Row],[Order Quantity]])</f>
        <v>863.76400000000012</v>
      </c>
      <c r="R6596" s="1" t="str">
        <f>TEXT(Sales_Data17[[#This Row],[OrderDate]],"MMM")</f>
        <v>Feb</v>
      </c>
      <c r="S6596" s="1" t="str">
        <f t="shared" si="103"/>
        <v>2016</v>
      </c>
    </row>
    <row r="6597" spans="1:19">
      <c r="A6597" t="s">
        <v>6620</v>
      </c>
      <c r="B6597" s="2">
        <v>42403</v>
      </c>
      <c r="C6597" s="2" t="str">
        <f>VLOOKUP(Sales_Data17[[#This Row],[Customer Name Index]],Customer_Data[#All],2,0)</f>
        <v xml:space="preserve">Qualitest </v>
      </c>
      <c r="D6597">
        <v>19</v>
      </c>
      <c r="E6597" t="s">
        <v>4</v>
      </c>
      <c r="F6597" t="s">
        <v>8168</v>
      </c>
      <c r="G6597" t="s">
        <v>8028</v>
      </c>
      <c r="H6597" t="str">
        <f>VLOOKUP(Sales_Data17[[#This Row],[Delivery Region Index]],Regions_Table[#All],2,0)</f>
        <v>Victoria</v>
      </c>
      <c r="I6597" t="str">
        <f>VLOOKUP(Sales_Data17[[#This Row],[Delivery Region Index]],Regions_Table[#All],3,0)</f>
        <v>Swan Hill</v>
      </c>
      <c r="J6597">
        <v>55</v>
      </c>
      <c r="K6597">
        <v>8</v>
      </c>
      <c r="L6597" t="str">
        <f>VLOOKUP(Sales_Data17[[#This Row],[Product Description Index]],Products_Data[#All],2,0)</f>
        <v>Shoes</v>
      </c>
      <c r="M6597">
        <v>2</v>
      </c>
      <c r="N6597" s="9">
        <v>20.844444444444445</v>
      </c>
      <c r="O6597" s="9">
        <f>Sales_Data17[[#This Row],[Order Quantity]]*Sales_Data17[[#This Row],[Unit Price]]</f>
        <v>41.68888888888889</v>
      </c>
      <c r="P6597" s="9">
        <v>12.089777777777776</v>
      </c>
      <c r="Q6597" s="9">
        <f>Sales_Data17[[#This Row],[Line Total]]-(Sales_Data17[[#This Row],[Total Unit Cost]]*Sales_Data17[[#This Row],[Order Quantity]])</f>
        <v>17.509333333333338</v>
      </c>
      <c r="R6597" s="1" t="str">
        <f>TEXT(Sales_Data17[[#This Row],[OrderDate]],"MMM")</f>
        <v>Feb</v>
      </c>
      <c r="S6597" s="1" t="str">
        <f t="shared" si="103"/>
        <v>2016</v>
      </c>
    </row>
    <row r="6598" spans="1:19">
      <c r="A6598" t="s">
        <v>6621</v>
      </c>
      <c r="B6598" s="2">
        <v>42403</v>
      </c>
      <c r="C6598" s="2" t="str">
        <f>VLOOKUP(Sales_Data17[[#This Row],[Customer Name Index]],Customer_Data[#All],2,0)</f>
        <v>Medsep Group</v>
      </c>
      <c r="D6598">
        <v>8</v>
      </c>
      <c r="E6598" t="s">
        <v>3</v>
      </c>
      <c r="F6598" t="s">
        <v>8168</v>
      </c>
      <c r="G6598" t="s">
        <v>8027</v>
      </c>
      <c r="H6598" t="str">
        <f>VLOOKUP(Sales_Data17[[#This Row],[Delivery Region Index]],Regions_Table[#All],2,0)</f>
        <v>New South Wales</v>
      </c>
      <c r="I6598" t="str">
        <f>VLOOKUP(Sales_Data17[[#This Row],[Delivery Region Index]],Regions_Table[#All],3,0)</f>
        <v>Tweed Heads</v>
      </c>
      <c r="J6598">
        <v>22</v>
      </c>
      <c r="K6598">
        <v>3</v>
      </c>
      <c r="L6598" t="str">
        <f>VLOOKUP(Sales_Data17[[#This Row],[Product Description Index]],Products_Data[#All],2,0)</f>
        <v>Sunglasses</v>
      </c>
      <c r="M6598">
        <v>2</v>
      </c>
      <c r="N6598" s="9">
        <v>145.91111111111113</v>
      </c>
      <c r="O6598" s="9">
        <f>Sales_Data17[[#This Row],[Order Quantity]]*Sales_Data17[[#This Row],[Unit Price]]</f>
        <v>291.82222222222225</v>
      </c>
      <c r="P6598" s="9">
        <v>64.200888888888883</v>
      </c>
      <c r="Q6598" s="9">
        <f>Sales_Data17[[#This Row],[Line Total]]-(Sales_Data17[[#This Row],[Total Unit Cost]]*Sales_Data17[[#This Row],[Order Quantity]])</f>
        <v>163.42044444444448</v>
      </c>
      <c r="R6598" s="1" t="str">
        <f>TEXT(Sales_Data17[[#This Row],[OrderDate]],"MMM")</f>
        <v>Feb</v>
      </c>
      <c r="S6598" s="1" t="str">
        <f t="shared" si="103"/>
        <v>2016</v>
      </c>
    </row>
    <row r="6599" spans="1:19">
      <c r="A6599" t="s">
        <v>6622</v>
      </c>
      <c r="B6599" s="2">
        <v>42403</v>
      </c>
      <c r="C6599" s="2" t="str">
        <f>VLOOKUP(Sales_Data17[[#This Row],[Customer Name Index]],Customer_Data[#All],2,0)</f>
        <v>Ole Group</v>
      </c>
      <c r="D6599">
        <v>13</v>
      </c>
      <c r="E6599" t="s">
        <v>4</v>
      </c>
      <c r="F6599" t="s">
        <v>8168</v>
      </c>
      <c r="G6599" t="s">
        <v>8026</v>
      </c>
      <c r="H6599" t="str">
        <f>VLOOKUP(Sales_Data17[[#This Row],[Delivery Region Index]],Regions_Table[#All],2,0)</f>
        <v>Queensland</v>
      </c>
      <c r="I6599" t="str">
        <f>VLOOKUP(Sales_Data17[[#This Row],[Delivery Region Index]],Regions_Table[#All],3,0)</f>
        <v>Logan City</v>
      </c>
      <c r="J6599">
        <v>35</v>
      </c>
      <c r="K6599">
        <v>5</v>
      </c>
      <c r="L6599" t="str">
        <f>VLOOKUP(Sales_Data17[[#This Row],[Product Description Index]],Products_Data[#All],2,0)</f>
        <v>Hats</v>
      </c>
      <c r="M6599">
        <v>5</v>
      </c>
      <c r="N6599" s="9">
        <v>29.777777777777779</v>
      </c>
      <c r="O6599" s="9">
        <f>Sales_Data17[[#This Row],[Order Quantity]]*Sales_Data17[[#This Row],[Unit Price]]</f>
        <v>148.88888888888889</v>
      </c>
      <c r="P6599" s="9">
        <v>25.31111111111111</v>
      </c>
      <c r="Q6599" s="9">
        <f>Sales_Data17[[#This Row],[Line Total]]-(Sales_Data17[[#This Row],[Total Unit Cost]]*Sales_Data17[[#This Row],[Order Quantity]])</f>
        <v>22.333333333333343</v>
      </c>
      <c r="R6599" s="1" t="str">
        <f>TEXT(Sales_Data17[[#This Row],[OrderDate]],"MMM")</f>
        <v>Feb</v>
      </c>
      <c r="S6599" s="1" t="str">
        <f t="shared" si="103"/>
        <v>2016</v>
      </c>
    </row>
    <row r="6600" spans="1:19">
      <c r="A6600" t="s">
        <v>6623</v>
      </c>
      <c r="B6600" s="2">
        <v>42403</v>
      </c>
      <c r="C6600" s="2" t="str">
        <f>VLOOKUP(Sales_Data17[[#This Row],[Customer Name Index]],Customer_Data[#All],2,0)</f>
        <v>21st Ltd</v>
      </c>
      <c r="D6600">
        <v>10</v>
      </c>
      <c r="E6600" t="s">
        <v>2</v>
      </c>
      <c r="F6600" t="s">
        <v>8168</v>
      </c>
      <c r="G6600" t="s">
        <v>8026</v>
      </c>
      <c r="H6600" t="str">
        <f>VLOOKUP(Sales_Data17[[#This Row],[Delivery Region Index]],Regions_Table[#All],2,0)</f>
        <v>Queensland</v>
      </c>
      <c r="I6600" t="str">
        <f>VLOOKUP(Sales_Data17[[#This Row],[Delivery Region Index]],Regions_Table[#All],3,0)</f>
        <v>Charters Towers</v>
      </c>
      <c r="J6600">
        <v>29</v>
      </c>
      <c r="K6600">
        <v>4</v>
      </c>
      <c r="L6600" t="str">
        <f>VLOOKUP(Sales_Data17[[#This Row],[Product Description Index]],Products_Data[#All],2,0)</f>
        <v>Jeans</v>
      </c>
      <c r="M6600">
        <v>3</v>
      </c>
      <c r="N6600" s="9">
        <v>207.7</v>
      </c>
      <c r="O6600" s="9">
        <f>Sales_Data17[[#This Row],[Order Quantity]]*Sales_Data17[[#This Row],[Unit Price]]</f>
        <v>623.09999999999991</v>
      </c>
      <c r="P6600" s="9">
        <v>153.69799999999998</v>
      </c>
      <c r="Q6600" s="9">
        <f>Sales_Data17[[#This Row],[Line Total]]-(Sales_Data17[[#This Row],[Total Unit Cost]]*Sales_Data17[[#This Row],[Order Quantity]])</f>
        <v>162.00599999999997</v>
      </c>
      <c r="R6600" s="1" t="str">
        <f>TEXT(Sales_Data17[[#This Row],[OrderDate]],"MMM")</f>
        <v>Feb</v>
      </c>
      <c r="S6600" s="1" t="str">
        <f t="shared" si="103"/>
        <v>2016</v>
      </c>
    </row>
    <row r="6601" spans="1:19">
      <c r="A6601" t="s">
        <v>6624</v>
      </c>
      <c r="B6601" s="2">
        <v>42404</v>
      </c>
      <c r="C6601" s="2" t="str">
        <f>VLOOKUP(Sales_Data17[[#This Row],[Customer Name Index]],Customer_Data[#All],2,0)</f>
        <v xml:space="preserve">Ei </v>
      </c>
      <c r="D6601">
        <v>9</v>
      </c>
      <c r="E6601" t="s">
        <v>2</v>
      </c>
      <c r="F6601" t="s">
        <v>8168</v>
      </c>
      <c r="G6601" t="s">
        <v>8027</v>
      </c>
      <c r="H6601" t="str">
        <f>VLOOKUP(Sales_Data17[[#This Row],[Delivery Region Index]],Regions_Table[#All],2,0)</f>
        <v>New South Wales</v>
      </c>
      <c r="I6601" t="str">
        <f>VLOOKUP(Sales_Data17[[#This Row],[Delivery Region Index]],Regions_Table[#All],3,0)</f>
        <v>Wyong</v>
      </c>
      <c r="J6601">
        <v>25</v>
      </c>
      <c r="K6601">
        <v>4</v>
      </c>
      <c r="L6601" t="str">
        <f>VLOOKUP(Sales_Data17[[#This Row],[Product Description Index]],Products_Data[#All],2,0)</f>
        <v>Jeans</v>
      </c>
      <c r="M6601">
        <v>9</v>
      </c>
      <c r="N6601" s="9">
        <v>114.64444444444445</v>
      </c>
      <c r="O6601" s="9">
        <f>Sales_Data17[[#This Row],[Order Quantity]]*Sales_Data17[[#This Row],[Unit Price]]</f>
        <v>1031.8</v>
      </c>
      <c r="P6601" s="9">
        <v>88.276222222222216</v>
      </c>
      <c r="Q6601" s="9">
        <f>Sales_Data17[[#This Row],[Line Total]]-(Sales_Data17[[#This Row],[Total Unit Cost]]*Sales_Data17[[#This Row],[Order Quantity]])</f>
        <v>237.31399999999996</v>
      </c>
      <c r="R6601" s="1" t="str">
        <f>TEXT(Sales_Data17[[#This Row],[OrderDate]],"MMM")</f>
        <v>Feb</v>
      </c>
      <c r="S6601" s="1" t="str">
        <f t="shared" si="103"/>
        <v>2016</v>
      </c>
    </row>
    <row r="6602" spans="1:19">
      <c r="A6602" t="s">
        <v>6625</v>
      </c>
      <c r="B6602" s="2">
        <v>42404</v>
      </c>
      <c r="C6602" s="2" t="str">
        <f>VLOOKUP(Sales_Data17[[#This Row],[Customer Name Index]],Customer_Data[#All],2,0)</f>
        <v>Apollo Ltd</v>
      </c>
      <c r="D6602">
        <v>11</v>
      </c>
      <c r="E6602" t="s">
        <v>3</v>
      </c>
      <c r="F6602" t="s">
        <v>8168</v>
      </c>
      <c r="G6602" t="s">
        <v>8026</v>
      </c>
      <c r="H6602" t="str">
        <f>VLOOKUP(Sales_Data17[[#This Row],[Delivery Region Index]],Regions_Table[#All],2,0)</f>
        <v>Queensland</v>
      </c>
      <c r="I6602" t="str">
        <f>VLOOKUP(Sales_Data17[[#This Row],[Delivery Region Index]],Regions_Table[#All],3,0)</f>
        <v>Gympie</v>
      </c>
      <c r="J6602">
        <v>32</v>
      </c>
      <c r="K6602">
        <v>5</v>
      </c>
      <c r="L6602" t="str">
        <f>VLOOKUP(Sales_Data17[[#This Row],[Product Description Index]],Products_Data[#All],2,0)</f>
        <v>Hats</v>
      </c>
      <c r="M6602">
        <v>2</v>
      </c>
      <c r="N6602" s="9">
        <v>141.44444444444446</v>
      </c>
      <c r="O6602" s="9">
        <f>Sales_Data17[[#This Row],[Order Quantity]]*Sales_Data17[[#This Row],[Unit Price]]</f>
        <v>282.88888888888891</v>
      </c>
      <c r="P6602" s="9">
        <v>93.353333333333339</v>
      </c>
      <c r="Q6602" s="9">
        <f>Sales_Data17[[#This Row],[Line Total]]-(Sales_Data17[[#This Row],[Total Unit Cost]]*Sales_Data17[[#This Row],[Order Quantity]])</f>
        <v>96.182222222222236</v>
      </c>
      <c r="R6602" s="1" t="str">
        <f>TEXT(Sales_Data17[[#This Row],[OrderDate]],"MMM")</f>
        <v>Feb</v>
      </c>
      <c r="S6602" s="1" t="str">
        <f t="shared" si="103"/>
        <v>2016</v>
      </c>
    </row>
    <row r="6603" spans="1:19">
      <c r="A6603" t="s">
        <v>6626</v>
      </c>
      <c r="B6603" s="2">
        <v>42404</v>
      </c>
      <c r="C6603" s="2" t="str">
        <f>VLOOKUP(Sales_Data17[[#This Row],[Customer Name Index]],Customer_Data[#All],2,0)</f>
        <v>21st Ltd</v>
      </c>
      <c r="D6603">
        <v>10</v>
      </c>
      <c r="E6603" t="s">
        <v>4</v>
      </c>
      <c r="F6603" t="s">
        <v>8168</v>
      </c>
      <c r="G6603" t="s">
        <v>8026</v>
      </c>
      <c r="H6603" t="str">
        <f>VLOOKUP(Sales_Data17[[#This Row],[Delivery Region Index]],Regions_Table[#All],2,0)</f>
        <v>Queensland</v>
      </c>
      <c r="I6603" t="str">
        <f>VLOOKUP(Sales_Data17[[#This Row],[Delivery Region Index]],Regions_Table[#All],3,0)</f>
        <v>Charters Towers</v>
      </c>
      <c r="J6603">
        <v>29</v>
      </c>
      <c r="K6603">
        <v>4</v>
      </c>
      <c r="L6603" t="str">
        <f>VLOOKUP(Sales_Data17[[#This Row],[Product Description Index]],Products_Data[#All],2,0)</f>
        <v>Jeans</v>
      </c>
      <c r="M6603">
        <v>3</v>
      </c>
      <c r="N6603" s="9">
        <v>101.24444444444445</v>
      </c>
      <c r="O6603" s="9">
        <f>Sales_Data17[[#This Row],[Order Quantity]]*Sales_Data17[[#This Row],[Unit Price]]</f>
        <v>303.73333333333335</v>
      </c>
      <c r="P6603" s="9">
        <v>66.821333333333342</v>
      </c>
      <c r="Q6603" s="9">
        <f>Sales_Data17[[#This Row],[Line Total]]-(Sales_Data17[[#This Row],[Total Unit Cost]]*Sales_Data17[[#This Row],[Order Quantity]])</f>
        <v>103.26933333333332</v>
      </c>
      <c r="R6603" s="1" t="str">
        <f>TEXT(Sales_Data17[[#This Row],[OrderDate]],"MMM")</f>
        <v>Feb</v>
      </c>
      <c r="S6603" s="1" t="str">
        <f t="shared" si="103"/>
        <v>2016</v>
      </c>
    </row>
    <row r="6604" spans="1:19">
      <c r="A6604" t="s">
        <v>6627</v>
      </c>
      <c r="B6604" s="2">
        <v>42404</v>
      </c>
      <c r="C6604" s="2" t="str">
        <f>VLOOKUP(Sales_Data17[[#This Row],[Customer Name Index]],Customer_Data[#All],2,0)</f>
        <v>Eminence Corp</v>
      </c>
      <c r="D6604">
        <v>18</v>
      </c>
      <c r="E6604" t="s">
        <v>4</v>
      </c>
      <c r="F6604" t="s">
        <v>8168</v>
      </c>
      <c r="G6604" t="s">
        <v>8025</v>
      </c>
      <c r="H6604" t="str">
        <f>VLOOKUP(Sales_Data17[[#This Row],[Delivery Region Index]],Regions_Table[#All],2,0)</f>
        <v>Victoria</v>
      </c>
      <c r="I6604" t="str">
        <f>VLOOKUP(Sales_Data17[[#This Row],[Delivery Region Index]],Regions_Table[#All],3,0)</f>
        <v>Geelong</v>
      </c>
      <c r="J6604">
        <v>51</v>
      </c>
      <c r="K6604">
        <v>7</v>
      </c>
      <c r="L6604" t="str">
        <f>VLOOKUP(Sales_Data17[[#This Row],[Product Description Index]],Products_Data[#All],2,0)</f>
        <v>Dress Shirts</v>
      </c>
      <c r="M6604">
        <v>3</v>
      </c>
      <c r="N6604" s="9">
        <v>587.36666666666667</v>
      </c>
      <c r="O6604" s="9">
        <f>Sales_Data17[[#This Row],[Order Quantity]]*Sales_Data17[[#This Row],[Unit Price]]</f>
        <v>1762.1</v>
      </c>
      <c r="P6604" s="9">
        <v>258.44133333333338</v>
      </c>
      <c r="Q6604" s="9">
        <f>Sales_Data17[[#This Row],[Line Total]]-(Sales_Data17[[#This Row],[Total Unit Cost]]*Sales_Data17[[#This Row],[Order Quantity]])</f>
        <v>986.77599999999984</v>
      </c>
      <c r="R6604" s="1" t="str">
        <f>TEXT(Sales_Data17[[#This Row],[OrderDate]],"MMM")</f>
        <v>Feb</v>
      </c>
      <c r="S6604" s="1" t="str">
        <f t="shared" si="103"/>
        <v>2016</v>
      </c>
    </row>
    <row r="6605" spans="1:19">
      <c r="A6605" t="s">
        <v>6628</v>
      </c>
      <c r="B6605" s="2">
        <v>42404</v>
      </c>
      <c r="C6605" s="2" t="str">
        <f>VLOOKUP(Sales_Data17[[#This Row],[Customer Name Index]],Customer_Data[#All],2,0)</f>
        <v>Apollo Ltd</v>
      </c>
      <c r="D6605">
        <v>11</v>
      </c>
      <c r="E6605" t="s">
        <v>4</v>
      </c>
      <c r="F6605" t="s">
        <v>8168</v>
      </c>
      <c r="G6605" t="s">
        <v>8026</v>
      </c>
      <c r="H6605" t="str">
        <f>VLOOKUP(Sales_Data17[[#This Row],[Delivery Region Index]],Regions_Table[#All],2,0)</f>
        <v>Queensland</v>
      </c>
      <c r="I6605" t="str">
        <f>VLOOKUP(Sales_Data17[[#This Row],[Delivery Region Index]],Regions_Table[#All],3,0)</f>
        <v>Gladstone</v>
      </c>
      <c r="J6605">
        <v>30</v>
      </c>
      <c r="K6605">
        <v>5</v>
      </c>
      <c r="L6605" t="str">
        <f>VLOOKUP(Sales_Data17[[#This Row],[Product Description Index]],Products_Data[#All],2,0)</f>
        <v>Hats</v>
      </c>
      <c r="M6605">
        <v>2</v>
      </c>
      <c r="N6605" s="9">
        <v>565.0333333333333</v>
      </c>
      <c r="O6605" s="9">
        <f>Sales_Data17[[#This Row],[Order Quantity]]*Sales_Data17[[#This Row],[Unit Price]]</f>
        <v>1130.0666666666666</v>
      </c>
      <c r="P6605" s="9">
        <v>406.82400000000001</v>
      </c>
      <c r="Q6605" s="9">
        <f>Sales_Data17[[#This Row],[Line Total]]-(Sales_Data17[[#This Row],[Total Unit Cost]]*Sales_Data17[[#This Row],[Order Quantity]])</f>
        <v>316.41866666666658</v>
      </c>
      <c r="R6605" s="1" t="str">
        <f>TEXT(Sales_Data17[[#This Row],[OrderDate]],"MMM")</f>
        <v>Feb</v>
      </c>
      <c r="S6605" s="1" t="str">
        <f t="shared" si="103"/>
        <v>2016</v>
      </c>
    </row>
    <row r="6606" spans="1:19">
      <c r="A6606" t="s">
        <v>6629</v>
      </c>
      <c r="B6606" s="2">
        <v>42404</v>
      </c>
      <c r="C6606" s="2" t="str">
        <f>VLOOKUP(Sales_Data17[[#This Row],[Customer Name Index]],Customer_Data[#All],2,0)</f>
        <v>Pacific Ltd</v>
      </c>
      <c r="D6606">
        <v>20</v>
      </c>
      <c r="E6606" t="s">
        <v>2</v>
      </c>
      <c r="F6606" t="s">
        <v>8168</v>
      </c>
      <c r="G6606" t="s">
        <v>8028</v>
      </c>
      <c r="H6606" t="str">
        <f>VLOOKUP(Sales_Data17[[#This Row],[Delivery Region Index]],Regions_Table[#All],2,0)</f>
        <v>Victoria</v>
      </c>
      <c r="I6606" t="str">
        <f>VLOOKUP(Sales_Data17[[#This Row],[Delivery Region Index]],Regions_Table[#All],3,0)</f>
        <v>Wangaratta</v>
      </c>
      <c r="J6606">
        <v>56</v>
      </c>
      <c r="K6606">
        <v>8</v>
      </c>
      <c r="L6606" t="str">
        <f>VLOOKUP(Sales_Data17[[#This Row],[Product Description Index]],Products_Data[#All],2,0)</f>
        <v>Shoes</v>
      </c>
      <c r="M6606">
        <v>5</v>
      </c>
      <c r="N6606" s="9">
        <v>116.87777777777779</v>
      </c>
      <c r="O6606" s="9">
        <f>Sales_Data17[[#This Row],[Order Quantity]]*Sales_Data17[[#This Row],[Unit Price]]</f>
        <v>584.38888888888891</v>
      </c>
      <c r="P6606" s="9">
        <v>63.114000000000004</v>
      </c>
      <c r="Q6606" s="9">
        <f>Sales_Data17[[#This Row],[Line Total]]-(Sales_Data17[[#This Row],[Total Unit Cost]]*Sales_Data17[[#This Row],[Order Quantity]])</f>
        <v>268.81888888888886</v>
      </c>
      <c r="R6606" s="1" t="str">
        <f>TEXT(Sales_Data17[[#This Row],[OrderDate]],"MMM")</f>
        <v>Feb</v>
      </c>
      <c r="S6606" s="1" t="str">
        <f t="shared" si="103"/>
        <v>2016</v>
      </c>
    </row>
    <row r="6607" spans="1:19">
      <c r="A6607" t="s">
        <v>6630</v>
      </c>
      <c r="B6607" s="2">
        <v>42405</v>
      </c>
      <c r="C6607" s="2" t="str">
        <f>VLOOKUP(Sales_Data17[[#This Row],[Customer Name Index]],Customer_Data[#All],2,0)</f>
        <v>Medsep Group</v>
      </c>
      <c r="D6607">
        <v>8</v>
      </c>
      <c r="E6607" t="s">
        <v>3</v>
      </c>
      <c r="F6607" t="s">
        <v>8168</v>
      </c>
      <c r="G6607" t="s">
        <v>8027</v>
      </c>
      <c r="H6607" t="str">
        <f>VLOOKUP(Sales_Data17[[#This Row],[Delivery Region Index]],Regions_Table[#All],2,0)</f>
        <v>New South Wales</v>
      </c>
      <c r="I6607" t="str">
        <f>VLOOKUP(Sales_Data17[[#This Row],[Delivery Region Index]],Regions_Table[#All],3,0)</f>
        <v>Tweed Heads</v>
      </c>
      <c r="J6607">
        <v>22</v>
      </c>
      <c r="K6607">
        <v>4</v>
      </c>
      <c r="L6607" t="str">
        <f>VLOOKUP(Sales_Data17[[#This Row],[Product Description Index]],Products_Data[#All],2,0)</f>
        <v>Jeans</v>
      </c>
      <c r="M6607">
        <v>8</v>
      </c>
      <c r="N6607" s="9">
        <v>222.58888888888887</v>
      </c>
      <c r="O6607" s="9">
        <f>Sales_Data17[[#This Row],[Order Quantity]]*Sales_Data17[[#This Row],[Unit Price]]</f>
        <v>1780.711111111111</v>
      </c>
      <c r="P6607" s="9">
        <v>124.6497777777778</v>
      </c>
      <c r="Q6607" s="9">
        <f>Sales_Data17[[#This Row],[Line Total]]-(Sales_Data17[[#This Row],[Total Unit Cost]]*Sales_Data17[[#This Row],[Order Quantity]])</f>
        <v>783.5128888888886</v>
      </c>
      <c r="R6607" s="1" t="str">
        <f>TEXT(Sales_Data17[[#This Row],[OrderDate]],"MMM")</f>
        <v>Feb</v>
      </c>
      <c r="S6607" s="1" t="str">
        <f t="shared" si="103"/>
        <v>2016</v>
      </c>
    </row>
    <row r="6608" spans="1:19">
      <c r="A6608" t="s">
        <v>6631</v>
      </c>
      <c r="B6608" s="2">
        <v>42405</v>
      </c>
      <c r="C6608" s="2" t="str">
        <f>VLOOKUP(Sales_Data17[[#This Row],[Customer Name Index]],Customer_Data[#All],2,0)</f>
        <v xml:space="preserve">Qualitest </v>
      </c>
      <c r="D6608">
        <v>19</v>
      </c>
      <c r="E6608" t="s">
        <v>4</v>
      </c>
      <c r="F6608" t="s">
        <v>8168</v>
      </c>
      <c r="G6608" t="s">
        <v>8028</v>
      </c>
      <c r="H6608" t="str">
        <f>VLOOKUP(Sales_Data17[[#This Row],[Delivery Region Index]],Regions_Table[#All],2,0)</f>
        <v>Victoria</v>
      </c>
      <c r="I6608" t="str">
        <f>VLOOKUP(Sales_Data17[[#This Row],[Delivery Region Index]],Regions_Table[#All],3,0)</f>
        <v>Wangaratta</v>
      </c>
      <c r="J6608">
        <v>56</v>
      </c>
      <c r="K6608">
        <v>8</v>
      </c>
      <c r="L6608" t="str">
        <f>VLOOKUP(Sales_Data17[[#This Row],[Product Description Index]],Products_Data[#All],2,0)</f>
        <v>Shoes</v>
      </c>
      <c r="M6608">
        <v>4</v>
      </c>
      <c r="N6608" s="9">
        <v>111.66666666666667</v>
      </c>
      <c r="O6608" s="9">
        <f>Sales_Data17[[#This Row],[Order Quantity]]*Sales_Data17[[#This Row],[Unit Price]]</f>
        <v>446.66666666666669</v>
      </c>
      <c r="P6608" s="9">
        <v>48.016666666666666</v>
      </c>
      <c r="Q6608" s="9">
        <f>Sales_Data17[[#This Row],[Line Total]]-(Sales_Data17[[#This Row],[Total Unit Cost]]*Sales_Data17[[#This Row],[Order Quantity]])</f>
        <v>254.60000000000002</v>
      </c>
      <c r="R6608" s="1" t="str">
        <f>TEXT(Sales_Data17[[#This Row],[OrderDate]],"MMM")</f>
        <v>Feb</v>
      </c>
      <c r="S6608" s="1" t="str">
        <f t="shared" si="103"/>
        <v>2016</v>
      </c>
    </row>
    <row r="6609" spans="1:19">
      <c r="A6609" t="s">
        <v>6632</v>
      </c>
      <c r="B6609" s="2">
        <v>42405</v>
      </c>
      <c r="C6609" s="2" t="str">
        <f>VLOOKUP(Sales_Data17[[#This Row],[Customer Name Index]],Customer_Data[#All],2,0)</f>
        <v>Procter Corp</v>
      </c>
      <c r="D6609">
        <v>5</v>
      </c>
      <c r="E6609" t="s">
        <v>4</v>
      </c>
      <c r="F6609" t="s">
        <v>8168</v>
      </c>
      <c r="G6609" t="s">
        <v>8027</v>
      </c>
      <c r="H6609" t="str">
        <f>VLOOKUP(Sales_Data17[[#This Row],[Delivery Region Index]],Regions_Table[#All],2,0)</f>
        <v>New South Wales</v>
      </c>
      <c r="I6609" t="str">
        <f>VLOOKUP(Sales_Data17[[#This Row],[Delivery Region Index]],Regions_Table[#All],3,0)</f>
        <v>Lake Macquarie</v>
      </c>
      <c r="J6609">
        <v>13</v>
      </c>
      <c r="K6609">
        <v>2</v>
      </c>
      <c r="L6609" t="str">
        <f>VLOOKUP(Sales_Data17[[#This Row],[Product Description Index]],Products_Data[#All],2,0)</f>
        <v>Pants</v>
      </c>
      <c r="M6609">
        <v>6</v>
      </c>
      <c r="N6609" s="9">
        <v>134.74444444444444</v>
      </c>
      <c r="O6609" s="9">
        <f>Sales_Data17[[#This Row],[Order Quantity]]*Sales_Data17[[#This Row],[Unit Price]]</f>
        <v>808.4666666666667</v>
      </c>
      <c r="P6609" s="9">
        <v>55.245222222222225</v>
      </c>
      <c r="Q6609" s="9">
        <f>Sales_Data17[[#This Row],[Line Total]]-(Sales_Data17[[#This Row],[Total Unit Cost]]*Sales_Data17[[#This Row],[Order Quantity]])</f>
        <v>476.99533333333335</v>
      </c>
      <c r="R6609" s="1" t="str">
        <f>TEXT(Sales_Data17[[#This Row],[OrderDate]],"MMM")</f>
        <v>Feb</v>
      </c>
      <c r="S6609" s="1" t="str">
        <f t="shared" si="103"/>
        <v>2016</v>
      </c>
    </row>
    <row r="6610" spans="1:19">
      <c r="A6610" t="s">
        <v>6633</v>
      </c>
      <c r="B6610" s="2">
        <v>42405</v>
      </c>
      <c r="C6610" s="2" t="str">
        <f>VLOOKUP(Sales_Data17[[#This Row],[Customer Name Index]],Customer_Data[#All],2,0)</f>
        <v>ETUDE Ltd</v>
      </c>
      <c r="D6610">
        <v>4</v>
      </c>
      <c r="E6610" t="s">
        <v>2</v>
      </c>
      <c r="F6610" t="s">
        <v>8168</v>
      </c>
      <c r="G6610" t="s">
        <v>8027</v>
      </c>
      <c r="H6610" t="str">
        <f>VLOOKUP(Sales_Data17[[#This Row],[Delivery Region Index]],Regions_Table[#All],2,0)</f>
        <v>New South Wales</v>
      </c>
      <c r="I6610" t="str">
        <f>VLOOKUP(Sales_Data17[[#This Row],[Delivery Region Index]],Regions_Table[#All],3,0)</f>
        <v>Goulburn</v>
      </c>
      <c r="J6610">
        <v>10</v>
      </c>
      <c r="K6610">
        <v>2</v>
      </c>
      <c r="L6610" t="str">
        <f>VLOOKUP(Sales_Data17[[#This Row],[Product Description Index]],Products_Data[#All],2,0)</f>
        <v>Pants</v>
      </c>
      <c r="M6610">
        <v>1</v>
      </c>
      <c r="N6610" s="9">
        <v>253.85555555555558</v>
      </c>
      <c r="O6610" s="9">
        <f>Sales_Data17[[#This Row],[Order Quantity]]*Sales_Data17[[#This Row],[Unit Price]]</f>
        <v>253.85555555555558</v>
      </c>
      <c r="P6610" s="9">
        <v>187.85311111111113</v>
      </c>
      <c r="Q6610" s="9">
        <f>Sales_Data17[[#This Row],[Line Total]]-(Sales_Data17[[#This Row],[Total Unit Cost]]*Sales_Data17[[#This Row],[Order Quantity]])</f>
        <v>66.00244444444445</v>
      </c>
      <c r="R6610" s="1" t="str">
        <f>TEXT(Sales_Data17[[#This Row],[OrderDate]],"MMM")</f>
        <v>Feb</v>
      </c>
      <c r="S6610" s="1" t="str">
        <f t="shared" si="103"/>
        <v>2016</v>
      </c>
    </row>
    <row r="6611" spans="1:19">
      <c r="A6611" t="s">
        <v>6634</v>
      </c>
      <c r="B6611" s="2">
        <v>42405</v>
      </c>
      <c r="C6611" s="2" t="str">
        <f>VLOOKUP(Sales_Data17[[#This Row],[Customer Name Index]],Customer_Data[#All],2,0)</f>
        <v>Pacific Ltd</v>
      </c>
      <c r="D6611">
        <v>20</v>
      </c>
      <c r="E6611" t="s">
        <v>4</v>
      </c>
      <c r="F6611" t="s">
        <v>8168</v>
      </c>
      <c r="G6611" t="s">
        <v>8028</v>
      </c>
      <c r="H6611" t="str">
        <f>VLOOKUP(Sales_Data17[[#This Row],[Delivery Region Index]],Regions_Table[#All],2,0)</f>
        <v>Victoria</v>
      </c>
      <c r="I6611" t="str">
        <f>VLOOKUP(Sales_Data17[[#This Row],[Delivery Region Index]],Regions_Table[#All],3,0)</f>
        <v>Wodonga</v>
      </c>
      <c r="J6611">
        <v>58</v>
      </c>
      <c r="K6611">
        <v>8</v>
      </c>
      <c r="L6611" t="str">
        <f>VLOOKUP(Sales_Data17[[#This Row],[Product Description Index]],Products_Data[#All],2,0)</f>
        <v>Shoes</v>
      </c>
      <c r="M6611">
        <v>6</v>
      </c>
      <c r="N6611" s="9">
        <v>267.25555555555559</v>
      </c>
      <c r="O6611" s="9">
        <f>Sales_Data17[[#This Row],[Order Quantity]]*Sales_Data17[[#This Row],[Unit Price]]</f>
        <v>1603.5333333333335</v>
      </c>
      <c r="P6611" s="9">
        <v>109.57477777777778</v>
      </c>
      <c r="Q6611" s="9">
        <f>Sales_Data17[[#This Row],[Line Total]]-(Sales_Data17[[#This Row],[Total Unit Cost]]*Sales_Data17[[#This Row],[Order Quantity]])</f>
        <v>946.08466666666686</v>
      </c>
      <c r="R6611" s="1" t="str">
        <f>TEXT(Sales_Data17[[#This Row],[OrderDate]],"MMM")</f>
        <v>Feb</v>
      </c>
      <c r="S6611" s="1" t="str">
        <f t="shared" si="103"/>
        <v>2016</v>
      </c>
    </row>
    <row r="6612" spans="1:19">
      <c r="A6612" t="s">
        <v>6635</v>
      </c>
      <c r="B6612" s="2">
        <v>42405</v>
      </c>
      <c r="C6612" s="2" t="str">
        <f>VLOOKUP(Sales_Data17[[#This Row],[Customer Name Index]],Customer_Data[#All],2,0)</f>
        <v xml:space="preserve">Linde </v>
      </c>
      <c r="D6612">
        <v>14</v>
      </c>
      <c r="E6612" t="s">
        <v>3</v>
      </c>
      <c r="F6612" t="s">
        <v>8168</v>
      </c>
      <c r="G6612" t="s">
        <v>8026</v>
      </c>
      <c r="H6612" t="str">
        <f>VLOOKUP(Sales_Data17[[#This Row],[Delivery Region Index]],Regions_Table[#All],2,0)</f>
        <v>Queensland</v>
      </c>
      <c r="I6612" t="str">
        <f>VLOOKUP(Sales_Data17[[#This Row],[Delivery Region Index]],Regions_Table[#All],3,0)</f>
        <v>Rockhampton</v>
      </c>
      <c r="J6612">
        <v>41</v>
      </c>
      <c r="K6612">
        <v>6</v>
      </c>
      <c r="L6612" t="str">
        <f>VLOOKUP(Sales_Data17[[#This Row],[Product Description Index]],Products_Data[#All],2,0)</f>
        <v>Socks</v>
      </c>
      <c r="M6612">
        <v>7</v>
      </c>
      <c r="N6612" s="9">
        <v>431.77777777777777</v>
      </c>
      <c r="O6612" s="9">
        <f>Sales_Data17[[#This Row],[Order Quantity]]*Sales_Data17[[#This Row],[Unit Price]]</f>
        <v>3022.4444444444443</v>
      </c>
      <c r="P6612" s="9">
        <v>259.06666666666666</v>
      </c>
      <c r="Q6612" s="9">
        <f>Sales_Data17[[#This Row],[Line Total]]-(Sales_Data17[[#This Row],[Total Unit Cost]]*Sales_Data17[[#This Row],[Order Quantity]])</f>
        <v>1208.9777777777776</v>
      </c>
      <c r="R6612" s="1" t="str">
        <f>TEXT(Sales_Data17[[#This Row],[OrderDate]],"MMM")</f>
        <v>Feb</v>
      </c>
      <c r="S6612" s="1" t="str">
        <f t="shared" si="103"/>
        <v>2016</v>
      </c>
    </row>
    <row r="6613" spans="1:19">
      <c r="A6613" t="s">
        <v>6636</v>
      </c>
      <c r="B6613" s="2">
        <v>42405</v>
      </c>
      <c r="C6613" s="2" t="str">
        <f>VLOOKUP(Sales_Data17[[#This Row],[Customer Name Index]],Customer_Data[#All],2,0)</f>
        <v xml:space="preserve">Medline </v>
      </c>
      <c r="D6613">
        <v>12</v>
      </c>
      <c r="E6613" t="s">
        <v>2</v>
      </c>
      <c r="F6613" t="s">
        <v>8168</v>
      </c>
      <c r="G6613" t="s">
        <v>8026</v>
      </c>
      <c r="H6613" t="str">
        <f>VLOOKUP(Sales_Data17[[#This Row],[Delivery Region Index]],Regions_Table[#All],2,0)</f>
        <v>Queensland</v>
      </c>
      <c r="I6613" t="str">
        <f>VLOOKUP(Sales_Data17[[#This Row],[Delivery Region Index]],Regions_Table[#All],3,0)</f>
        <v>Hervey Bay</v>
      </c>
      <c r="J6613">
        <v>33</v>
      </c>
      <c r="K6613">
        <v>5</v>
      </c>
      <c r="L6613" t="str">
        <f>VLOOKUP(Sales_Data17[[#This Row],[Product Description Index]],Products_Data[#All],2,0)</f>
        <v>Hats</v>
      </c>
      <c r="M6613">
        <v>9</v>
      </c>
      <c r="N6613" s="9">
        <v>96.033333333333346</v>
      </c>
      <c r="O6613" s="9">
        <f>Sales_Data17[[#This Row],[Order Quantity]]*Sales_Data17[[#This Row],[Unit Price]]</f>
        <v>864.30000000000007</v>
      </c>
      <c r="P6613" s="9">
        <v>43.215000000000003</v>
      </c>
      <c r="Q6613" s="9">
        <f>Sales_Data17[[#This Row],[Line Total]]-(Sales_Data17[[#This Row],[Total Unit Cost]]*Sales_Data17[[#This Row],[Order Quantity]])</f>
        <v>475.36500000000001</v>
      </c>
      <c r="R6613" s="1" t="str">
        <f>TEXT(Sales_Data17[[#This Row],[OrderDate]],"MMM")</f>
        <v>Feb</v>
      </c>
      <c r="S6613" s="1" t="str">
        <f t="shared" si="103"/>
        <v>2016</v>
      </c>
    </row>
    <row r="6614" spans="1:19">
      <c r="A6614" t="s">
        <v>6637</v>
      </c>
      <c r="B6614" s="2">
        <v>42405</v>
      </c>
      <c r="C6614" s="2" t="str">
        <f>VLOOKUP(Sales_Data17[[#This Row],[Customer Name Index]],Customer_Data[#All],2,0)</f>
        <v>Rochester Ltd</v>
      </c>
      <c r="D6614">
        <v>15</v>
      </c>
      <c r="E6614" t="s">
        <v>2</v>
      </c>
      <c r="F6614" t="s">
        <v>8168</v>
      </c>
      <c r="G6614" t="s">
        <v>8025</v>
      </c>
      <c r="H6614" t="str">
        <f>VLOOKUP(Sales_Data17[[#This Row],[Delivery Region Index]],Regions_Table[#All],2,0)</f>
        <v>Queensland</v>
      </c>
      <c r="I6614" t="str">
        <f>VLOOKUP(Sales_Data17[[#This Row],[Delivery Region Index]],Regions_Table[#All],3,0)</f>
        <v>Rockhampton</v>
      </c>
      <c r="J6614">
        <v>41</v>
      </c>
      <c r="K6614">
        <v>6</v>
      </c>
      <c r="L6614" t="str">
        <f>VLOOKUP(Sales_Data17[[#This Row],[Product Description Index]],Products_Data[#All],2,0)</f>
        <v>Socks</v>
      </c>
      <c r="M6614">
        <v>3</v>
      </c>
      <c r="N6614" s="9">
        <v>276.93333333333334</v>
      </c>
      <c r="O6614" s="9">
        <f>Sales_Data17[[#This Row],[Order Quantity]]*Sales_Data17[[#This Row],[Unit Price]]</f>
        <v>830.8</v>
      </c>
      <c r="P6614" s="9">
        <v>138.46666666666667</v>
      </c>
      <c r="Q6614" s="9">
        <f>Sales_Data17[[#This Row],[Line Total]]-(Sales_Data17[[#This Row],[Total Unit Cost]]*Sales_Data17[[#This Row],[Order Quantity]])</f>
        <v>415.4</v>
      </c>
      <c r="R6614" s="1" t="str">
        <f>TEXT(Sales_Data17[[#This Row],[OrderDate]],"MMM")</f>
        <v>Feb</v>
      </c>
      <c r="S6614" s="1" t="str">
        <f t="shared" si="103"/>
        <v>2016</v>
      </c>
    </row>
    <row r="6615" spans="1:19">
      <c r="A6615" t="s">
        <v>6638</v>
      </c>
      <c r="B6615" s="2">
        <v>42406</v>
      </c>
      <c r="C6615" s="2" t="str">
        <f>VLOOKUP(Sales_Data17[[#This Row],[Customer Name Index]],Customer_Data[#All],2,0)</f>
        <v>Pacific Ltd</v>
      </c>
      <c r="D6615">
        <v>20</v>
      </c>
      <c r="E6615" t="s">
        <v>2</v>
      </c>
      <c r="F6615" t="s">
        <v>8168</v>
      </c>
      <c r="G6615" t="s">
        <v>8028</v>
      </c>
      <c r="H6615" t="str">
        <f>VLOOKUP(Sales_Data17[[#This Row],[Delivery Region Index]],Regions_Table[#All],2,0)</f>
        <v>Victoria</v>
      </c>
      <c r="I6615" t="str">
        <f>VLOOKUP(Sales_Data17[[#This Row],[Delivery Region Index]],Regions_Table[#All],3,0)</f>
        <v>Wodonga</v>
      </c>
      <c r="J6615">
        <v>58</v>
      </c>
      <c r="K6615">
        <v>8</v>
      </c>
      <c r="L6615" t="str">
        <f>VLOOKUP(Sales_Data17[[#This Row],[Product Description Index]],Products_Data[#All],2,0)</f>
        <v>Shoes</v>
      </c>
      <c r="M6615">
        <v>2</v>
      </c>
      <c r="N6615" s="9">
        <v>92.311111111111117</v>
      </c>
      <c r="O6615" s="9">
        <f>Sales_Data17[[#This Row],[Order Quantity]]*Sales_Data17[[#This Row],[Unit Price]]</f>
        <v>184.62222222222223</v>
      </c>
      <c r="P6615" s="9">
        <v>60.925333333333342</v>
      </c>
      <c r="Q6615" s="9">
        <f>Sales_Data17[[#This Row],[Line Total]]-(Sales_Data17[[#This Row],[Total Unit Cost]]*Sales_Data17[[#This Row],[Order Quantity]])</f>
        <v>62.771555555555551</v>
      </c>
      <c r="R6615" s="1" t="str">
        <f>TEXT(Sales_Data17[[#This Row],[OrderDate]],"MMM")</f>
        <v>Feb</v>
      </c>
      <c r="S6615" s="1" t="str">
        <f t="shared" si="103"/>
        <v>2016</v>
      </c>
    </row>
    <row r="6616" spans="1:19">
      <c r="A6616" t="s">
        <v>6639</v>
      </c>
      <c r="B6616" s="2">
        <v>42406</v>
      </c>
      <c r="C6616" s="2" t="str">
        <f>VLOOKUP(Sales_Data17[[#This Row],[Customer Name Index]],Customer_Data[#All],2,0)</f>
        <v>Elorac, Corp</v>
      </c>
      <c r="D6616">
        <v>3</v>
      </c>
      <c r="E6616" t="s">
        <v>4</v>
      </c>
      <c r="F6616" t="s">
        <v>8168</v>
      </c>
      <c r="G6616" t="s">
        <v>8027</v>
      </c>
      <c r="H6616" t="str">
        <f>VLOOKUP(Sales_Data17[[#This Row],[Delivery Region Index]],Regions_Table[#All],2,0)</f>
        <v>New South Wales</v>
      </c>
      <c r="I6616" t="str">
        <f>VLOOKUP(Sales_Data17[[#This Row],[Delivery Region Index]],Regions_Table[#All],3,0)</f>
        <v>Coffs Harbour</v>
      </c>
      <c r="J6616">
        <v>7</v>
      </c>
      <c r="K6616">
        <v>1</v>
      </c>
      <c r="L6616" t="str">
        <f>VLOOKUP(Sales_Data17[[#This Row],[Product Description Index]],Products_Data[#All],2,0)</f>
        <v>Shirts</v>
      </c>
      <c r="M6616">
        <v>6</v>
      </c>
      <c r="N6616" s="9">
        <v>434.75555555555559</v>
      </c>
      <c r="O6616" s="9">
        <f>Sales_Data17[[#This Row],[Order Quantity]]*Sales_Data17[[#This Row],[Unit Price]]</f>
        <v>2608.5333333333338</v>
      </c>
      <c r="P6616" s="9">
        <v>369.54222222222222</v>
      </c>
      <c r="Q6616" s="9">
        <f>Sales_Data17[[#This Row],[Line Total]]-(Sales_Data17[[#This Row],[Total Unit Cost]]*Sales_Data17[[#This Row],[Order Quantity]])</f>
        <v>391.28000000000065</v>
      </c>
      <c r="R6616" s="1" t="str">
        <f>TEXT(Sales_Data17[[#This Row],[OrderDate]],"MMM")</f>
        <v>Feb</v>
      </c>
      <c r="S6616" s="1" t="str">
        <f t="shared" si="103"/>
        <v>2016</v>
      </c>
    </row>
    <row r="6617" spans="1:19">
      <c r="A6617" t="s">
        <v>6640</v>
      </c>
      <c r="B6617" s="2">
        <v>42406</v>
      </c>
      <c r="C6617" s="2" t="str">
        <f>VLOOKUP(Sales_Data17[[#This Row],[Customer Name Index]],Customer_Data[#All],2,0)</f>
        <v>PEDIFIX, Corp</v>
      </c>
      <c r="D6617">
        <v>6</v>
      </c>
      <c r="E6617" t="s">
        <v>2</v>
      </c>
      <c r="F6617" t="s">
        <v>8168</v>
      </c>
      <c r="G6617" t="s">
        <v>8027</v>
      </c>
      <c r="H6617" t="str">
        <f>VLOOKUP(Sales_Data17[[#This Row],[Delivery Region Index]],Regions_Table[#All],2,0)</f>
        <v>New South Wales</v>
      </c>
      <c r="I6617" t="str">
        <f>VLOOKUP(Sales_Data17[[#This Row],[Delivery Region Index]],Regions_Table[#All],3,0)</f>
        <v>Nowra</v>
      </c>
      <c r="J6617">
        <v>17</v>
      </c>
      <c r="K6617">
        <v>3</v>
      </c>
      <c r="L6617" t="str">
        <f>VLOOKUP(Sales_Data17[[#This Row],[Product Description Index]],Products_Data[#All],2,0)</f>
        <v>Sunglasses</v>
      </c>
      <c r="M6617">
        <v>9</v>
      </c>
      <c r="N6617" s="9">
        <v>23.077777777777779</v>
      </c>
      <c r="O6617" s="9">
        <f>Sales_Data17[[#This Row],[Order Quantity]]*Sales_Data17[[#This Row],[Unit Price]]</f>
        <v>207.70000000000002</v>
      </c>
      <c r="P6617" s="9">
        <v>10.385</v>
      </c>
      <c r="Q6617" s="9">
        <f>Sales_Data17[[#This Row],[Line Total]]-(Sales_Data17[[#This Row],[Total Unit Cost]]*Sales_Data17[[#This Row],[Order Quantity]])</f>
        <v>114.23500000000001</v>
      </c>
      <c r="R6617" s="1" t="str">
        <f>TEXT(Sales_Data17[[#This Row],[OrderDate]],"MMM")</f>
        <v>Feb</v>
      </c>
      <c r="S6617" s="1" t="str">
        <f t="shared" si="103"/>
        <v>2016</v>
      </c>
    </row>
    <row r="6618" spans="1:19">
      <c r="A6618" t="s">
        <v>6641</v>
      </c>
      <c r="B6618" s="2">
        <v>42406</v>
      </c>
      <c r="C6618" s="2" t="str">
        <f>VLOOKUP(Sales_Data17[[#This Row],[Customer Name Index]],Customer_Data[#All],2,0)</f>
        <v>Pure Group</v>
      </c>
      <c r="D6618">
        <v>17</v>
      </c>
      <c r="E6618" t="s">
        <v>3</v>
      </c>
      <c r="F6618" t="s">
        <v>8168</v>
      </c>
      <c r="G6618" t="s">
        <v>8025</v>
      </c>
      <c r="H6618" t="str">
        <f>VLOOKUP(Sales_Data17[[#This Row],[Delivery Region Index]],Regions_Table[#All],2,0)</f>
        <v>Victoria</v>
      </c>
      <c r="I6618" t="str">
        <f>VLOOKUP(Sales_Data17[[#This Row],[Delivery Region Index]],Regions_Table[#All],3,0)</f>
        <v>Benalla</v>
      </c>
      <c r="J6618">
        <v>48</v>
      </c>
      <c r="K6618">
        <v>7</v>
      </c>
      <c r="L6618" t="str">
        <f>VLOOKUP(Sales_Data17[[#This Row],[Product Description Index]],Products_Data[#All],2,0)</f>
        <v>Dress Shirts</v>
      </c>
      <c r="M6618">
        <v>1</v>
      </c>
      <c r="N6618" s="9">
        <v>576.94444444444446</v>
      </c>
      <c r="O6618" s="9">
        <f>Sales_Data17[[#This Row],[Order Quantity]]*Sales_Data17[[#This Row],[Unit Price]]</f>
        <v>576.94444444444446</v>
      </c>
      <c r="P6618" s="9">
        <v>403.86111111111109</v>
      </c>
      <c r="Q6618" s="9">
        <f>Sales_Data17[[#This Row],[Line Total]]-(Sales_Data17[[#This Row],[Total Unit Cost]]*Sales_Data17[[#This Row],[Order Quantity]])</f>
        <v>173.08333333333337</v>
      </c>
      <c r="R6618" s="1" t="str">
        <f>TEXT(Sales_Data17[[#This Row],[OrderDate]],"MMM")</f>
        <v>Feb</v>
      </c>
      <c r="S6618" s="1" t="str">
        <f t="shared" si="103"/>
        <v>2016</v>
      </c>
    </row>
    <row r="6619" spans="1:19">
      <c r="A6619" t="s">
        <v>6642</v>
      </c>
      <c r="B6619" s="2">
        <v>42406</v>
      </c>
      <c r="C6619" s="2" t="str">
        <f>VLOOKUP(Sales_Data17[[#This Row],[Customer Name Index]],Customer_Data[#All],2,0)</f>
        <v xml:space="preserve">Qualitest </v>
      </c>
      <c r="D6619">
        <v>19</v>
      </c>
      <c r="E6619" t="s">
        <v>3</v>
      </c>
      <c r="F6619" t="s">
        <v>8168</v>
      </c>
      <c r="G6619" t="s">
        <v>8028</v>
      </c>
      <c r="H6619" t="str">
        <f>VLOOKUP(Sales_Data17[[#This Row],[Delivery Region Index]],Regions_Table[#All],2,0)</f>
        <v>Victoria</v>
      </c>
      <c r="I6619" t="str">
        <f>VLOOKUP(Sales_Data17[[#This Row],[Delivery Region Index]],Regions_Table[#All],3,0)</f>
        <v>Swan Hill</v>
      </c>
      <c r="J6619">
        <v>55</v>
      </c>
      <c r="K6619">
        <v>8</v>
      </c>
      <c r="L6619" t="str">
        <f>VLOOKUP(Sales_Data17[[#This Row],[Product Description Index]],Products_Data[#All],2,0)</f>
        <v>Shoes</v>
      </c>
      <c r="M6619">
        <v>1</v>
      </c>
      <c r="N6619" s="9">
        <v>101.98888888888888</v>
      </c>
      <c r="O6619" s="9">
        <f>Sales_Data17[[#This Row],[Order Quantity]]*Sales_Data17[[#This Row],[Unit Price]]</f>
        <v>101.98888888888888</v>
      </c>
      <c r="P6619" s="9">
        <v>60.173444444444435</v>
      </c>
      <c r="Q6619" s="9">
        <f>Sales_Data17[[#This Row],[Line Total]]-(Sales_Data17[[#This Row],[Total Unit Cost]]*Sales_Data17[[#This Row],[Order Quantity]])</f>
        <v>41.815444444444445</v>
      </c>
      <c r="R6619" s="1" t="str">
        <f>TEXT(Sales_Data17[[#This Row],[OrderDate]],"MMM")</f>
        <v>Feb</v>
      </c>
      <c r="S6619" s="1" t="str">
        <f t="shared" si="103"/>
        <v>2016</v>
      </c>
    </row>
    <row r="6620" spans="1:19">
      <c r="A6620" t="s">
        <v>6643</v>
      </c>
      <c r="B6620" s="2">
        <v>42407</v>
      </c>
      <c r="C6620" s="2" t="str">
        <f>VLOOKUP(Sales_Data17[[#This Row],[Customer Name Index]],Customer_Data[#All],2,0)</f>
        <v>Ole Group</v>
      </c>
      <c r="D6620">
        <v>13</v>
      </c>
      <c r="E6620" t="s">
        <v>4</v>
      </c>
      <c r="F6620" t="s">
        <v>8168</v>
      </c>
      <c r="G6620" t="s">
        <v>8026</v>
      </c>
      <c r="H6620" t="str">
        <f>VLOOKUP(Sales_Data17[[#This Row],[Delivery Region Index]],Regions_Table[#All],2,0)</f>
        <v>Queensland</v>
      </c>
      <c r="I6620" t="str">
        <f>VLOOKUP(Sales_Data17[[#This Row],[Delivery Region Index]],Regions_Table[#All],3,0)</f>
        <v>Mackay</v>
      </c>
      <c r="J6620">
        <v>36</v>
      </c>
      <c r="K6620">
        <v>5</v>
      </c>
      <c r="L6620" t="str">
        <f>VLOOKUP(Sales_Data17[[#This Row],[Product Description Index]],Products_Data[#All],2,0)</f>
        <v>Hats</v>
      </c>
      <c r="M6620">
        <v>2</v>
      </c>
      <c r="N6620" s="9">
        <v>191.32222222222222</v>
      </c>
      <c r="O6620" s="9">
        <f>Sales_Data17[[#This Row],[Order Quantity]]*Sales_Data17[[#This Row],[Unit Price]]</f>
        <v>382.64444444444445</v>
      </c>
      <c r="P6620" s="9">
        <v>107.14044444444446</v>
      </c>
      <c r="Q6620" s="9">
        <f>Sales_Data17[[#This Row],[Line Total]]-(Sales_Data17[[#This Row],[Total Unit Cost]]*Sales_Data17[[#This Row],[Order Quantity]])</f>
        <v>168.36355555555554</v>
      </c>
      <c r="R6620" s="1" t="str">
        <f>TEXT(Sales_Data17[[#This Row],[OrderDate]],"MMM")</f>
        <v>Feb</v>
      </c>
      <c r="S6620" s="1" t="str">
        <f t="shared" si="103"/>
        <v>2016</v>
      </c>
    </row>
    <row r="6621" spans="1:19">
      <c r="A6621" t="s">
        <v>6644</v>
      </c>
      <c r="B6621" s="2">
        <v>42407</v>
      </c>
      <c r="C6621" s="2" t="str">
        <f>VLOOKUP(Sales_Data17[[#This Row],[Customer Name Index]],Customer_Data[#All],2,0)</f>
        <v>Pacific Ltd</v>
      </c>
      <c r="D6621">
        <v>20</v>
      </c>
      <c r="E6621" t="s">
        <v>2</v>
      </c>
      <c r="F6621" t="s">
        <v>8168</v>
      </c>
      <c r="G6621" t="s">
        <v>8028</v>
      </c>
      <c r="H6621" t="str">
        <f>VLOOKUP(Sales_Data17[[#This Row],[Delivery Region Index]],Regions_Table[#All],2,0)</f>
        <v>Victoria</v>
      </c>
      <c r="I6621" t="str">
        <f>VLOOKUP(Sales_Data17[[#This Row],[Delivery Region Index]],Regions_Table[#All],3,0)</f>
        <v>Wangaratta</v>
      </c>
      <c r="J6621">
        <v>56</v>
      </c>
      <c r="K6621">
        <v>8</v>
      </c>
      <c r="L6621" t="str">
        <f>VLOOKUP(Sales_Data17[[#This Row],[Product Description Index]],Products_Data[#All],2,0)</f>
        <v>Shoes</v>
      </c>
      <c r="M6621">
        <v>5</v>
      </c>
      <c r="N6621" s="9">
        <v>439.9666666666667</v>
      </c>
      <c r="O6621" s="9">
        <f>Sales_Data17[[#This Row],[Order Quantity]]*Sales_Data17[[#This Row],[Unit Price]]</f>
        <v>2199.8333333333335</v>
      </c>
      <c r="P6621" s="9">
        <v>303.577</v>
      </c>
      <c r="Q6621" s="9">
        <f>Sales_Data17[[#This Row],[Line Total]]-(Sales_Data17[[#This Row],[Total Unit Cost]]*Sales_Data17[[#This Row],[Order Quantity]])</f>
        <v>681.94833333333349</v>
      </c>
      <c r="R6621" s="1" t="str">
        <f>TEXT(Sales_Data17[[#This Row],[OrderDate]],"MMM")</f>
        <v>Feb</v>
      </c>
      <c r="S6621" s="1" t="str">
        <f t="shared" si="103"/>
        <v>2016</v>
      </c>
    </row>
    <row r="6622" spans="1:19">
      <c r="A6622" t="s">
        <v>6645</v>
      </c>
      <c r="B6622" s="2">
        <v>42407</v>
      </c>
      <c r="C6622" s="2" t="str">
        <f>VLOOKUP(Sales_Data17[[#This Row],[Customer Name Index]],Customer_Data[#All],2,0)</f>
        <v xml:space="preserve">Ei </v>
      </c>
      <c r="D6622">
        <v>9</v>
      </c>
      <c r="E6622" t="s">
        <v>4</v>
      </c>
      <c r="F6622" t="s">
        <v>8168</v>
      </c>
      <c r="G6622" t="s">
        <v>8027</v>
      </c>
      <c r="H6622" t="str">
        <f>VLOOKUP(Sales_Data17[[#This Row],[Delivery Region Index]],Regions_Table[#All],2,0)</f>
        <v>Queensland</v>
      </c>
      <c r="I6622" t="str">
        <f>VLOOKUP(Sales_Data17[[#This Row],[Delivery Region Index]],Regions_Table[#All],3,0)</f>
        <v>Brisbane</v>
      </c>
      <c r="J6622">
        <v>26</v>
      </c>
      <c r="K6622">
        <v>4</v>
      </c>
      <c r="L6622" t="str">
        <f>VLOOKUP(Sales_Data17[[#This Row],[Product Description Index]],Products_Data[#All],2,0)</f>
        <v>Jeans</v>
      </c>
      <c r="M6622">
        <v>8</v>
      </c>
      <c r="N6622" s="9">
        <v>386.36666666666667</v>
      </c>
      <c r="O6622" s="9">
        <f>Sales_Data17[[#This Row],[Order Quantity]]*Sales_Data17[[#This Row],[Unit Price]]</f>
        <v>3090.9333333333334</v>
      </c>
      <c r="P6622" s="9">
        <v>216.36533333333335</v>
      </c>
      <c r="Q6622" s="9">
        <f>Sales_Data17[[#This Row],[Line Total]]-(Sales_Data17[[#This Row],[Total Unit Cost]]*Sales_Data17[[#This Row],[Order Quantity]])</f>
        <v>1360.0106666666666</v>
      </c>
      <c r="R6622" s="1" t="str">
        <f>TEXT(Sales_Data17[[#This Row],[OrderDate]],"MMM")</f>
        <v>Feb</v>
      </c>
      <c r="S6622" s="1" t="str">
        <f t="shared" si="103"/>
        <v>2016</v>
      </c>
    </row>
    <row r="6623" spans="1:19">
      <c r="A6623" t="s">
        <v>6646</v>
      </c>
      <c r="B6623" s="2">
        <v>42408</v>
      </c>
      <c r="C6623" s="2" t="str">
        <f>VLOOKUP(Sales_Data17[[#This Row],[Customer Name Index]],Customer_Data[#All],2,0)</f>
        <v>Medsep Group</v>
      </c>
      <c r="D6623">
        <v>8</v>
      </c>
      <c r="E6623" t="s">
        <v>4</v>
      </c>
      <c r="F6623" t="s">
        <v>8168</v>
      </c>
      <c r="G6623" t="s">
        <v>8027</v>
      </c>
      <c r="H6623" t="str">
        <f>VLOOKUP(Sales_Data17[[#This Row],[Delivery Region Index]],Regions_Table[#All],2,0)</f>
        <v>New South Wales</v>
      </c>
      <c r="I6623" t="str">
        <f>VLOOKUP(Sales_Data17[[#This Row],[Delivery Region Index]],Regions_Table[#All],3,0)</f>
        <v>Tweed Heads</v>
      </c>
      <c r="J6623">
        <v>22</v>
      </c>
      <c r="K6623">
        <v>4</v>
      </c>
      <c r="L6623" t="str">
        <f>VLOOKUP(Sales_Data17[[#This Row],[Product Description Index]],Products_Data[#All],2,0)</f>
        <v>Jeans</v>
      </c>
      <c r="M6623">
        <v>5</v>
      </c>
      <c r="N6623" s="9">
        <v>437.73333333333335</v>
      </c>
      <c r="O6623" s="9">
        <f>Sales_Data17[[#This Row],[Order Quantity]]*Sales_Data17[[#This Row],[Unit Price]]</f>
        <v>2188.666666666667</v>
      </c>
      <c r="P6623" s="9">
        <v>302.03599999999994</v>
      </c>
      <c r="Q6623" s="9">
        <f>Sales_Data17[[#This Row],[Line Total]]-(Sales_Data17[[#This Row],[Total Unit Cost]]*Sales_Data17[[#This Row],[Order Quantity]])</f>
        <v>678.48666666666713</v>
      </c>
      <c r="R6623" s="1" t="str">
        <f>TEXT(Sales_Data17[[#This Row],[OrderDate]],"MMM")</f>
        <v>Feb</v>
      </c>
      <c r="S6623" s="1" t="str">
        <f t="shared" si="103"/>
        <v>2016</v>
      </c>
    </row>
    <row r="6624" spans="1:19">
      <c r="A6624" t="s">
        <v>6647</v>
      </c>
      <c r="B6624" s="2">
        <v>42408</v>
      </c>
      <c r="C6624" s="2" t="str">
        <f>VLOOKUP(Sales_Data17[[#This Row],[Customer Name Index]],Customer_Data[#All],2,0)</f>
        <v>Ole Group</v>
      </c>
      <c r="D6624">
        <v>13</v>
      </c>
      <c r="E6624" t="s">
        <v>2</v>
      </c>
      <c r="F6624" t="s">
        <v>8168</v>
      </c>
      <c r="G6624" t="s">
        <v>8026</v>
      </c>
      <c r="H6624" t="str">
        <f>VLOOKUP(Sales_Data17[[#This Row],[Delivery Region Index]],Regions_Table[#All],2,0)</f>
        <v>Queensland</v>
      </c>
      <c r="I6624" t="str">
        <f>VLOOKUP(Sales_Data17[[#This Row],[Delivery Region Index]],Regions_Table[#All],3,0)</f>
        <v>Maryborough</v>
      </c>
      <c r="J6624">
        <v>37</v>
      </c>
      <c r="K6624">
        <v>5</v>
      </c>
      <c r="L6624" t="str">
        <f>VLOOKUP(Sales_Data17[[#This Row],[Product Description Index]],Products_Data[#All],2,0)</f>
        <v>Hats</v>
      </c>
      <c r="M6624">
        <v>5</v>
      </c>
      <c r="N6624" s="9">
        <v>118.36666666666666</v>
      </c>
      <c r="O6624" s="9">
        <f>Sales_Data17[[#This Row],[Order Quantity]]*Sales_Data17[[#This Row],[Unit Price]]</f>
        <v>591.83333333333326</v>
      </c>
      <c r="P6624" s="9">
        <v>47.346666666666664</v>
      </c>
      <c r="Q6624" s="9">
        <f>Sales_Data17[[#This Row],[Line Total]]-(Sales_Data17[[#This Row],[Total Unit Cost]]*Sales_Data17[[#This Row],[Order Quantity]])</f>
        <v>355.09999999999991</v>
      </c>
      <c r="R6624" s="1" t="str">
        <f>TEXT(Sales_Data17[[#This Row],[OrderDate]],"MMM")</f>
        <v>Feb</v>
      </c>
      <c r="S6624" s="1" t="str">
        <f t="shared" si="103"/>
        <v>2016</v>
      </c>
    </row>
    <row r="6625" spans="1:19">
      <c r="A6625" t="s">
        <v>6648</v>
      </c>
      <c r="B6625" s="2">
        <v>42408</v>
      </c>
      <c r="C6625" s="2" t="str">
        <f>VLOOKUP(Sales_Data17[[#This Row],[Customer Name Index]],Customer_Data[#All],2,0)</f>
        <v>ETUDE Ltd</v>
      </c>
      <c r="D6625">
        <v>4</v>
      </c>
      <c r="E6625" t="s">
        <v>3</v>
      </c>
      <c r="F6625" t="s">
        <v>8168</v>
      </c>
      <c r="G6625" t="s">
        <v>8027</v>
      </c>
      <c r="H6625" t="str">
        <f>VLOOKUP(Sales_Data17[[#This Row],[Delivery Region Index]],Regions_Table[#All],2,0)</f>
        <v>New South Wales</v>
      </c>
      <c r="I6625" t="str">
        <f>VLOOKUP(Sales_Data17[[#This Row],[Delivery Region Index]],Regions_Table[#All],3,0)</f>
        <v>Goulburn</v>
      </c>
      <c r="J6625">
        <v>10</v>
      </c>
      <c r="K6625">
        <v>2</v>
      </c>
      <c r="L6625" t="str">
        <f>VLOOKUP(Sales_Data17[[#This Row],[Product Description Index]],Products_Data[#All],2,0)</f>
        <v>Pants</v>
      </c>
      <c r="M6625">
        <v>5</v>
      </c>
      <c r="N6625" s="9">
        <v>125.8111111111111</v>
      </c>
      <c r="O6625" s="9">
        <f>Sales_Data17[[#This Row],[Order Quantity]]*Sales_Data17[[#This Row],[Unit Price]]</f>
        <v>629.05555555555554</v>
      </c>
      <c r="P6625" s="9">
        <v>101.907</v>
      </c>
      <c r="Q6625" s="9">
        <f>Sales_Data17[[#This Row],[Line Total]]-(Sales_Data17[[#This Row],[Total Unit Cost]]*Sales_Data17[[#This Row],[Order Quantity]])</f>
        <v>119.52055555555557</v>
      </c>
      <c r="R6625" s="1" t="str">
        <f>TEXT(Sales_Data17[[#This Row],[OrderDate]],"MMM")</f>
        <v>Feb</v>
      </c>
      <c r="S6625" s="1" t="str">
        <f t="shared" si="103"/>
        <v>2016</v>
      </c>
    </row>
    <row r="6626" spans="1:19">
      <c r="A6626" t="s">
        <v>6649</v>
      </c>
      <c r="B6626" s="2">
        <v>42408</v>
      </c>
      <c r="C6626" s="2" t="str">
        <f>VLOOKUP(Sales_Data17[[#This Row],[Customer Name Index]],Customer_Data[#All],2,0)</f>
        <v>Medsep Group</v>
      </c>
      <c r="D6626">
        <v>8</v>
      </c>
      <c r="E6626" t="s">
        <v>2</v>
      </c>
      <c r="F6626" t="s">
        <v>8168</v>
      </c>
      <c r="G6626" t="s">
        <v>8027</v>
      </c>
      <c r="H6626" t="str">
        <f>VLOOKUP(Sales_Data17[[#This Row],[Delivery Region Index]],Regions_Table[#All],2,0)</f>
        <v>New South Wales</v>
      </c>
      <c r="I6626" t="str">
        <f>VLOOKUP(Sales_Data17[[#This Row],[Delivery Region Index]],Regions_Table[#All],3,0)</f>
        <v>Tamworth</v>
      </c>
      <c r="J6626">
        <v>21</v>
      </c>
      <c r="K6626">
        <v>3</v>
      </c>
      <c r="L6626" t="str">
        <f>VLOOKUP(Sales_Data17[[#This Row],[Product Description Index]],Products_Data[#All],2,0)</f>
        <v>Sunglasses</v>
      </c>
      <c r="M6626">
        <v>7</v>
      </c>
      <c r="N6626" s="9">
        <v>273.21111111111111</v>
      </c>
      <c r="O6626" s="9">
        <f>Sales_Data17[[#This Row],[Order Quantity]]*Sales_Data17[[#This Row],[Unit Price]]</f>
        <v>1912.4777777777776</v>
      </c>
      <c r="P6626" s="9">
        <v>131.14133333333334</v>
      </c>
      <c r="Q6626" s="9">
        <f>Sales_Data17[[#This Row],[Line Total]]-(Sales_Data17[[#This Row],[Total Unit Cost]]*Sales_Data17[[#This Row],[Order Quantity]])</f>
        <v>994.48844444444433</v>
      </c>
      <c r="R6626" s="1" t="str">
        <f>TEXT(Sales_Data17[[#This Row],[OrderDate]],"MMM")</f>
        <v>Feb</v>
      </c>
      <c r="S6626" s="1" t="str">
        <f t="shared" si="103"/>
        <v>2016</v>
      </c>
    </row>
    <row r="6627" spans="1:19">
      <c r="A6627" t="s">
        <v>6650</v>
      </c>
      <c r="B6627" s="2">
        <v>42408</v>
      </c>
      <c r="C6627" s="2" t="str">
        <f>VLOOKUP(Sales_Data17[[#This Row],[Customer Name Index]],Customer_Data[#All],2,0)</f>
        <v>PEDIFIX, Corp</v>
      </c>
      <c r="D6627">
        <v>6</v>
      </c>
      <c r="E6627" t="s">
        <v>4</v>
      </c>
      <c r="F6627" t="s">
        <v>8168</v>
      </c>
      <c r="G6627" t="s">
        <v>8027</v>
      </c>
      <c r="H6627" t="str">
        <f>VLOOKUP(Sales_Data17[[#This Row],[Delivery Region Index]],Regions_Table[#All],2,0)</f>
        <v>New South Wales</v>
      </c>
      <c r="I6627" t="str">
        <f>VLOOKUP(Sales_Data17[[#This Row],[Delivery Region Index]],Regions_Table[#All],3,0)</f>
        <v>Newcastle</v>
      </c>
      <c r="J6627">
        <v>16</v>
      </c>
      <c r="K6627">
        <v>3</v>
      </c>
      <c r="L6627" t="str">
        <f>VLOOKUP(Sales_Data17[[#This Row],[Product Description Index]],Products_Data[#All],2,0)</f>
        <v>Sunglasses</v>
      </c>
      <c r="M6627">
        <v>8</v>
      </c>
      <c r="N6627" s="9">
        <v>113.15555555555555</v>
      </c>
      <c r="O6627" s="9">
        <f>Sales_Data17[[#This Row],[Order Quantity]]*Sales_Data17[[#This Row],[Unit Price]]</f>
        <v>905.24444444444441</v>
      </c>
      <c r="P6627" s="9">
        <v>79.208888888888893</v>
      </c>
      <c r="Q6627" s="9">
        <f>Sales_Data17[[#This Row],[Line Total]]-(Sales_Data17[[#This Row],[Total Unit Cost]]*Sales_Data17[[#This Row],[Order Quantity]])</f>
        <v>271.57333333333327</v>
      </c>
      <c r="R6627" s="1" t="str">
        <f>TEXT(Sales_Data17[[#This Row],[OrderDate]],"MMM")</f>
        <v>Feb</v>
      </c>
      <c r="S6627" s="1" t="str">
        <f t="shared" si="103"/>
        <v>2016</v>
      </c>
    </row>
    <row r="6628" spans="1:19">
      <c r="A6628" t="s">
        <v>6651</v>
      </c>
      <c r="B6628" s="2">
        <v>42408</v>
      </c>
      <c r="C6628" s="2" t="str">
        <f>VLOOKUP(Sales_Data17[[#This Row],[Customer Name Index]],Customer_Data[#All],2,0)</f>
        <v>Medsep Group</v>
      </c>
      <c r="D6628">
        <v>8</v>
      </c>
      <c r="E6628" t="s">
        <v>2</v>
      </c>
      <c r="F6628" t="s">
        <v>8168</v>
      </c>
      <c r="G6628" t="s">
        <v>8027</v>
      </c>
      <c r="H6628" t="str">
        <f>VLOOKUP(Sales_Data17[[#This Row],[Delivery Region Index]],Regions_Table[#All],2,0)</f>
        <v>New South Wales</v>
      </c>
      <c r="I6628" t="str">
        <f>VLOOKUP(Sales_Data17[[#This Row],[Delivery Region Index]],Regions_Table[#All],3,0)</f>
        <v>Tamworth</v>
      </c>
      <c r="J6628">
        <v>21</v>
      </c>
      <c r="K6628">
        <v>3</v>
      </c>
      <c r="L6628" t="str">
        <f>VLOOKUP(Sales_Data17[[#This Row],[Product Description Index]],Products_Data[#All],2,0)</f>
        <v>Sunglasses</v>
      </c>
      <c r="M6628">
        <v>8</v>
      </c>
      <c r="N6628" s="9">
        <v>425.07777777777778</v>
      </c>
      <c r="O6628" s="9">
        <f>Sales_Data17[[#This Row],[Order Quantity]]*Sales_Data17[[#This Row],[Unit Price]]</f>
        <v>3400.6222222222223</v>
      </c>
      <c r="P6628" s="9">
        <v>276.3005555555556</v>
      </c>
      <c r="Q6628" s="9">
        <f>Sales_Data17[[#This Row],[Line Total]]-(Sales_Data17[[#This Row],[Total Unit Cost]]*Sales_Data17[[#This Row],[Order Quantity]])</f>
        <v>1190.2177777777774</v>
      </c>
      <c r="R6628" s="1" t="str">
        <f>TEXT(Sales_Data17[[#This Row],[OrderDate]],"MMM")</f>
        <v>Feb</v>
      </c>
      <c r="S6628" s="1" t="str">
        <f t="shared" si="103"/>
        <v>2016</v>
      </c>
    </row>
    <row r="6629" spans="1:19">
      <c r="A6629" t="s">
        <v>6652</v>
      </c>
      <c r="B6629" s="2">
        <v>42409</v>
      </c>
      <c r="C6629" s="2" t="str">
        <f>VLOOKUP(Sales_Data17[[#This Row],[Customer Name Index]],Customer_Data[#All],2,0)</f>
        <v xml:space="preserve">WakeFern </v>
      </c>
      <c r="D6629">
        <v>2</v>
      </c>
      <c r="E6629" t="s">
        <v>4</v>
      </c>
      <c r="F6629" t="s">
        <v>8168</v>
      </c>
      <c r="G6629" t="s">
        <v>8027</v>
      </c>
      <c r="H6629" t="str">
        <f>VLOOKUP(Sales_Data17[[#This Row],[Delivery Region Index]],Regions_Table[#All],2,0)</f>
        <v>New South Wales</v>
      </c>
      <c r="I6629" t="str">
        <f>VLOOKUP(Sales_Data17[[#This Row],[Delivery Region Index]],Regions_Table[#All],3,0)</f>
        <v>Bathurst</v>
      </c>
      <c r="J6629">
        <v>4</v>
      </c>
      <c r="K6629">
        <v>1</v>
      </c>
      <c r="L6629" t="str">
        <f>VLOOKUP(Sales_Data17[[#This Row],[Product Description Index]],Products_Data[#All],2,0)</f>
        <v>Shirts</v>
      </c>
      <c r="M6629">
        <v>2</v>
      </c>
      <c r="N6629" s="9">
        <v>429.54444444444448</v>
      </c>
      <c r="O6629" s="9">
        <f>Sales_Data17[[#This Row],[Order Quantity]]*Sales_Data17[[#This Row],[Unit Price]]</f>
        <v>859.08888888888896</v>
      </c>
      <c r="P6629" s="9">
        <v>300.68111111111114</v>
      </c>
      <c r="Q6629" s="9">
        <f>Sales_Data17[[#This Row],[Line Total]]-(Sales_Data17[[#This Row],[Total Unit Cost]]*Sales_Data17[[#This Row],[Order Quantity]])</f>
        <v>257.72666666666669</v>
      </c>
      <c r="R6629" s="1" t="str">
        <f>TEXT(Sales_Data17[[#This Row],[OrderDate]],"MMM")</f>
        <v>Feb</v>
      </c>
      <c r="S6629" s="1" t="str">
        <f t="shared" si="103"/>
        <v>2016</v>
      </c>
    </row>
    <row r="6630" spans="1:19">
      <c r="A6630" t="s">
        <v>6653</v>
      </c>
      <c r="B6630" s="2">
        <v>42409</v>
      </c>
      <c r="C6630" s="2" t="str">
        <f>VLOOKUP(Sales_Data17[[#This Row],[Customer Name Index]],Customer_Data[#All],2,0)</f>
        <v xml:space="preserve">Linde </v>
      </c>
      <c r="D6630">
        <v>14</v>
      </c>
      <c r="E6630" t="s">
        <v>2</v>
      </c>
      <c r="F6630" t="s">
        <v>8168</v>
      </c>
      <c r="G6630" t="s">
        <v>8026</v>
      </c>
      <c r="H6630" t="str">
        <f>VLOOKUP(Sales_Data17[[#This Row],[Delivery Region Index]],Regions_Table[#All],2,0)</f>
        <v>Queensland</v>
      </c>
      <c r="I6630" t="str">
        <f>VLOOKUP(Sales_Data17[[#This Row],[Delivery Region Index]],Regions_Table[#All],3,0)</f>
        <v>Nambour</v>
      </c>
      <c r="J6630">
        <v>39</v>
      </c>
      <c r="K6630">
        <v>6</v>
      </c>
      <c r="L6630" t="str">
        <f>VLOOKUP(Sales_Data17[[#This Row],[Product Description Index]],Products_Data[#All],2,0)</f>
        <v>Socks</v>
      </c>
      <c r="M6630">
        <v>5</v>
      </c>
      <c r="N6630" s="9">
        <v>389.34444444444443</v>
      </c>
      <c r="O6630" s="9">
        <f>Sales_Data17[[#This Row],[Order Quantity]]*Sales_Data17[[#This Row],[Unit Price]]</f>
        <v>1946.7222222222222</v>
      </c>
      <c r="P6630" s="9">
        <v>155.73777777777778</v>
      </c>
      <c r="Q6630" s="9">
        <f>Sales_Data17[[#This Row],[Line Total]]-(Sales_Data17[[#This Row],[Total Unit Cost]]*Sales_Data17[[#This Row],[Order Quantity]])</f>
        <v>1168.0333333333333</v>
      </c>
      <c r="R6630" s="1" t="str">
        <f>TEXT(Sales_Data17[[#This Row],[OrderDate]],"MMM")</f>
        <v>Feb</v>
      </c>
      <c r="S6630" s="1" t="str">
        <f t="shared" si="103"/>
        <v>2016</v>
      </c>
    </row>
    <row r="6631" spans="1:19">
      <c r="A6631" t="s">
        <v>6654</v>
      </c>
      <c r="B6631" s="2">
        <v>42410</v>
      </c>
      <c r="C6631" s="2" t="str">
        <f>VLOOKUP(Sales_Data17[[#This Row],[Customer Name Index]],Customer_Data[#All],2,0)</f>
        <v xml:space="preserve">Medline </v>
      </c>
      <c r="D6631">
        <v>12</v>
      </c>
      <c r="E6631" t="s">
        <v>4</v>
      </c>
      <c r="F6631" t="s">
        <v>8168</v>
      </c>
      <c r="G6631" t="s">
        <v>8026</v>
      </c>
      <c r="H6631" t="str">
        <f>VLOOKUP(Sales_Data17[[#This Row],[Delivery Region Index]],Regions_Table[#All],2,0)</f>
        <v>Queensland</v>
      </c>
      <c r="I6631" t="str">
        <f>VLOOKUP(Sales_Data17[[#This Row],[Delivery Region Index]],Regions_Table[#All],3,0)</f>
        <v>Ipswich</v>
      </c>
      <c r="J6631">
        <v>34</v>
      </c>
      <c r="K6631">
        <v>5</v>
      </c>
      <c r="L6631" t="str">
        <f>VLOOKUP(Sales_Data17[[#This Row],[Product Description Index]],Products_Data[#All],2,0)</f>
        <v>Hats</v>
      </c>
      <c r="M6631">
        <v>9</v>
      </c>
      <c r="N6631" s="9">
        <v>272.4666666666667</v>
      </c>
      <c r="O6631" s="9">
        <f>Sales_Data17[[#This Row],[Order Quantity]]*Sales_Data17[[#This Row],[Unit Price]]</f>
        <v>2452.2000000000003</v>
      </c>
      <c r="P6631" s="9">
        <v>114.43599999999999</v>
      </c>
      <c r="Q6631" s="9">
        <f>Sales_Data17[[#This Row],[Line Total]]-(Sales_Data17[[#This Row],[Total Unit Cost]]*Sales_Data17[[#This Row],[Order Quantity]])</f>
        <v>1422.2760000000003</v>
      </c>
      <c r="R6631" s="1" t="str">
        <f>TEXT(Sales_Data17[[#This Row],[OrderDate]],"MMM")</f>
        <v>Feb</v>
      </c>
      <c r="S6631" s="1" t="str">
        <f t="shared" si="103"/>
        <v>2016</v>
      </c>
    </row>
    <row r="6632" spans="1:19">
      <c r="A6632" t="s">
        <v>6655</v>
      </c>
      <c r="B6632" s="2">
        <v>42410</v>
      </c>
      <c r="C6632" s="2" t="str">
        <f>VLOOKUP(Sales_Data17[[#This Row],[Customer Name Index]],Customer_Data[#All],2,0)</f>
        <v xml:space="preserve">Qualitest </v>
      </c>
      <c r="D6632">
        <v>19</v>
      </c>
      <c r="E6632" t="s">
        <v>4</v>
      </c>
      <c r="F6632" t="s">
        <v>8168</v>
      </c>
      <c r="G6632" t="s">
        <v>8028</v>
      </c>
      <c r="H6632" t="str">
        <f>VLOOKUP(Sales_Data17[[#This Row],[Delivery Region Index]],Regions_Table[#All],2,0)</f>
        <v>Victoria</v>
      </c>
      <c r="I6632" t="str">
        <f>VLOOKUP(Sales_Data17[[#This Row],[Delivery Region Index]],Regions_Table[#All],3,0)</f>
        <v>Shepparton</v>
      </c>
      <c r="J6632">
        <v>54</v>
      </c>
      <c r="K6632">
        <v>8</v>
      </c>
      <c r="L6632" t="str">
        <f>VLOOKUP(Sales_Data17[[#This Row],[Product Description Index]],Products_Data[#All],2,0)</f>
        <v>Shoes</v>
      </c>
      <c r="M6632">
        <v>8</v>
      </c>
      <c r="N6632" s="9">
        <v>276.18888888888893</v>
      </c>
      <c r="O6632" s="9">
        <f>Sales_Data17[[#This Row],[Order Quantity]]*Sales_Data17[[#This Row],[Unit Price]]</f>
        <v>2209.5111111111114</v>
      </c>
      <c r="P6632" s="9">
        <v>129.80877777777778</v>
      </c>
      <c r="Q6632" s="9">
        <f>Sales_Data17[[#This Row],[Line Total]]-(Sales_Data17[[#This Row],[Total Unit Cost]]*Sales_Data17[[#This Row],[Order Quantity]])</f>
        <v>1171.0408888888892</v>
      </c>
      <c r="R6632" s="1" t="str">
        <f>TEXT(Sales_Data17[[#This Row],[OrderDate]],"MMM")</f>
        <v>Feb</v>
      </c>
      <c r="S6632" s="1" t="str">
        <f t="shared" si="103"/>
        <v>2016</v>
      </c>
    </row>
    <row r="6633" spans="1:19">
      <c r="A6633" t="s">
        <v>6656</v>
      </c>
      <c r="B6633" s="2">
        <v>42410</v>
      </c>
      <c r="C6633" s="2" t="str">
        <f>VLOOKUP(Sales_Data17[[#This Row],[Customer Name Index]],Customer_Data[#All],2,0)</f>
        <v>Elorac, Corp</v>
      </c>
      <c r="D6633">
        <v>3</v>
      </c>
      <c r="E6633" t="s">
        <v>2</v>
      </c>
      <c r="F6633" t="s">
        <v>8168</v>
      </c>
      <c r="G6633" t="s">
        <v>8027</v>
      </c>
      <c r="H6633" t="str">
        <f>VLOOKUP(Sales_Data17[[#This Row],[Delivery Region Index]],Regions_Table[#All],2,0)</f>
        <v>New South Wales</v>
      </c>
      <c r="I6633" t="str">
        <f>VLOOKUP(Sales_Data17[[#This Row],[Delivery Region Index]],Regions_Table[#All],3,0)</f>
        <v>Dubbo</v>
      </c>
      <c r="J6633">
        <v>8</v>
      </c>
      <c r="K6633">
        <v>2</v>
      </c>
      <c r="L6633" t="str">
        <f>VLOOKUP(Sales_Data17[[#This Row],[Product Description Index]],Products_Data[#All],2,0)</f>
        <v>Pants</v>
      </c>
      <c r="M6633">
        <v>7</v>
      </c>
      <c r="N6633" s="9">
        <v>22.333333333333332</v>
      </c>
      <c r="O6633" s="9">
        <f>Sales_Data17[[#This Row],[Order Quantity]]*Sales_Data17[[#This Row],[Unit Price]]</f>
        <v>156.33333333333331</v>
      </c>
      <c r="P6633" s="9">
        <v>18.313333333333333</v>
      </c>
      <c r="Q6633" s="9">
        <f>Sales_Data17[[#This Row],[Line Total]]-(Sales_Data17[[#This Row],[Total Unit Cost]]*Sales_Data17[[#This Row],[Order Quantity]])</f>
        <v>28.139999999999986</v>
      </c>
      <c r="R6633" s="1" t="str">
        <f>TEXT(Sales_Data17[[#This Row],[OrderDate]],"MMM")</f>
        <v>Feb</v>
      </c>
      <c r="S6633" s="1" t="str">
        <f t="shared" si="103"/>
        <v>2016</v>
      </c>
    </row>
    <row r="6634" spans="1:19">
      <c r="A6634" t="s">
        <v>6657</v>
      </c>
      <c r="B6634" s="2">
        <v>42410</v>
      </c>
      <c r="C6634" s="2" t="str">
        <f>VLOOKUP(Sales_Data17[[#This Row],[Customer Name Index]],Customer_Data[#All],2,0)</f>
        <v>Apollo Ltd</v>
      </c>
      <c r="D6634">
        <v>11</v>
      </c>
      <c r="E6634" t="s">
        <v>2</v>
      </c>
      <c r="F6634" t="s">
        <v>8168</v>
      </c>
      <c r="G6634" t="s">
        <v>8026</v>
      </c>
      <c r="H6634" t="str">
        <f>VLOOKUP(Sales_Data17[[#This Row],[Delivery Region Index]],Regions_Table[#All],2,0)</f>
        <v>Queensland</v>
      </c>
      <c r="I6634" t="str">
        <f>VLOOKUP(Sales_Data17[[#This Row],[Delivery Region Index]],Regions_Table[#All],3,0)</f>
        <v>Gladstone</v>
      </c>
      <c r="J6634">
        <v>30</v>
      </c>
      <c r="K6634">
        <v>5</v>
      </c>
      <c r="L6634" t="str">
        <f>VLOOKUP(Sales_Data17[[#This Row],[Product Description Index]],Products_Data[#All],2,0)</f>
        <v>Hats</v>
      </c>
      <c r="M6634">
        <v>3</v>
      </c>
      <c r="N6634" s="9">
        <v>341.70000000000005</v>
      </c>
      <c r="O6634" s="9">
        <f>Sales_Data17[[#This Row],[Order Quantity]]*Sales_Data17[[#This Row],[Unit Price]]</f>
        <v>1025.1000000000001</v>
      </c>
      <c r="P6634" s="9">
        <v>177.68400000000003</v>
      </c>
      <c r="Q6634" s="9">
        <f>Sales_Data17[[#This Row],[Line Total]]-(Sales_Data17[[#This Row],[Total Unit Cost]]*Sales_Data17[[#This Row],[Order Quantity]])</f>
        <v>492.048</v>
      </c>
      <c r="R6634" s="1" t="str">
        <f>TEXT(Sales_Data17[[#This Row],[OrderDate]],"MMM")</f>
        <v>Feb</v>
      </c>
      <c r="S6634" s="1" t="str">
        <f t="shared" si="103"/>
        <v>2016</v>
      </c>
    </row>
    <row r="6635" spans="1:19">
      <c r="A6635" t="s">
        <v>6658</v>
      </c>
      <c r="B6635" s="2">
        <v>42410</v>
      </c>
      <c r="C6635" s="2" t="str">
        <f>VLOOKUP(Sales_Data17[[#This Row],[Customer Name Index]],Customer_Data[#All],2,0)</f>
        <v>Procter Corp</v>
      </c>
      <c r="D6635">
        <v>5</v>
      </c>
      <c r="E6635" t="s">
        <v>3</v>
      </c>
      <c r="F6635" t="s">
        <v>8168</v>
      </c>
      <c r="G6635" t="s">
        <v>8027</v>
      </c>
      <c r="H6635" t="str">
        <f>VLOOKUP(Sales_Data17[[#This Row],[Delivery Region Index]],Regions_Table[#All],2,0)</f>
        <v>New South Wales</v>
      </c>
      <c r="I6635" t="str">
        <f>VLOOKUP(Sales_Data17[[#This Row],[Delivery Region Index]],Regions_Table[#All],3,0)</f>
        <v>Lismore</v>
      </c>
      <c r="J6635">
        <v>14</v>
      </c>
      <c r="K6635">
        <v>2</v>
      </c>
      <c r="L6635" t="str">
        <f>VLOOKUP(Sales_Data17[[#This Row],[Product Description Index]],Products_Data[#All],2,0)</f>
        <v>Pants</v>
      </c>
      <c r="M6635">
        <v>1</v>
      </c>
      <c r="N6635" s="9">
        <v>29.033333333333335</v>
      </c>
      <c r="O6635" s="9">
        <f>Sales_Data17[[#This Row],[Order Quantity]]*Sales_Data17[[#This Row],[Unit Price]]</f>
        <v>29.033333333333335</v>
      </c>
      <c r="P6635" s="9">
        <v>18.000666666666667</v>
      </c>
      <c r="Q6635" s="9">
        <f>Sales_Data17[[#This Row],[Line Total]]-(Sales_Data17[[#This Row],[Total Unit Cost]]*Sales_Data17[[#This Row],[Order Quantity]])</f>
        <v>11.032666666666668</v>
      </c>
      <c r="R6635" s="1" t="str">
        <f>TEXT(Sales_Data17[[#This Row],[OrderDate]],"MMM")</f>
        <v>Feb</v>
      </c>
      <c r="S6635" s="1" t="str">
        <f t="shared" si="103"/>
        <v>2016</v>
      </c>
    </row>
    <row r="6636" spans="1:19">
      <c r="A6636" t="s">
        <v>6659</v>
      </c>
      <c r="B6636" s="2">
        <v>42410</v>
      </c>
      <c r="C6636" s="2" t="str">
        <f>VLOOKUP(Sales_Data17[[#This Row],[Customer Name Index]],Customer_Data[#All],2,0)</f>
        <v>Ole Group</v>
      </c>
      <c r="D6636">
        <v>13</v>
      </c>
      <c r="E6636" t="s">
        <v>3</v>
      </c>
      <c r="F6636" t="s">
        <v>8168</v>
      </c>
      <c r="G6636" t="s">
        <v>8026</v>
      </c>
      <c r="H6636" t="str">
        <f>VLOOKUP(Sales_Data17[[#This Row],[Delivery Region Index]],Regions_Table[#All],2,0)</f>
        <v>Queensland</v>
      </c>
      <c r="I6636" t="str">
        <f>VLOOKUP(Sales_Data17[[#This Row],[Delivery Region Index]],Regions_Table[#All],3,0)</f>
        <v>Mount Isa</v>
      </c>
      <c r="J6636">
        <v>38</v>
      </c>
      <c r="K6636">
        <v>6</v>
      </c>
      <c r="L6636" t="str">
        <f>VLOOKUP(Sales_Data17[[#This Row],[Product Description Index]],Products_Data[#All],2,0)</f>
        <v>Socks</v>
      </c>
      <c r="M6636">
        <v>3</v>
      </c>
      <c r="N6636" s="9">
        <v>20.100000000000001</v>
      </c>
      <c r="O6636" s="9">
        <f>Sales_Data17[[#This Row],[Order Quantity]]*Sales_Data17[[#This Row],[Unit Price]]</f>
        <v>60.300000000000004</v>
      </c>
      <c r="P6636" s="9">
        <v>11.859</v>
      </c>
      <c r="Q6636" s="9">
        <f>Sales_Data17[[#This Row],[Line Total]]-(Sales_Data17[[#This Row],[Total Unit Cost]]*Sales_Data17[[#This Row],[Order Quantity]])</f>
        <v>24.723000000000006</v>
      </c>
      <c r="R6636" s="1" t="str">
        <f>TEXT(Sales_Data17[[#This Row],[OrderDate]],"MMM")</f>
        <v>Feb</v>
      </c>
      <c r="S6636" s="1" t="str">
        <f t="shared" si="103"/>
        <v>2016</v>
      </c>
    </row>
    <row r="6637" spans="1:19">
      <c r="A6637" t="s">
        <v>6660</v>
      </c>
      <c r="B6637" s="2">
        <v>42410</v>
      </c>
      <c r="C6637" s="2" t="str">
        <f>VLOOKUP(Sales_Data17[[#This Row],[Customer Name Index]],Customer_Data[#All],2,0)</f>
        <v>ETUDE Ltd</v>
      </c>
      <c r="D6637">
        <v>4</v>
      </c>
      <c r="E6637" t="s">
        <v>2</v>
      </c>
      <c r="F6637" t="s">
        <v>8168</v>
      </c>
      <c r="G6637" t="s">
        <v>8027</v>
      </c>
      <c r="H6637" t="str">
        <f>VLOOKUP(Sales_Data17[[#This Row],[Delivery Region Index]],Regions_Table[#All],2,0)</f>
        <v>New South Wales</v>
      </c>
      <c r="I6637" t="str">
        <f>VLOOKUP(Sales_Data17[[#This Row],[Delivery Region Index]],Regions_Table[#All],3,0)</f>
        <v>Goulburn</v>
      </c>
      <c r="J6637">
        <v>10</v>
      </c>
      <c r="K6637">
        <v>2</v>
      </c>
      <c r="L6637" t="str">
        <f>VLOOKUP(Sales_Data17[[#This Row],[Product Description Index]],Products_Data[#All],2,0)</f>
        <v>Pants</v>
      </c>
      <c r="M6637">
        <v>4</v>
      </c>
      <c r="N6637" s="9">
        <v>428.05555555555554</v>
      </c>
      <c r="O6637" s="9">
        <f>Sales_Data17[[#This Row],[Order Quantity]]*Sales_Data17[[#This Row],[Unit Price]]</f>
        <v>1712.2222222222222</v>
      </c>
      <c r="P6637" s="9">
        <v>256.83333333333331</v>
      </c>
      <c r="Q6637" s="9">
        <f>Sales_Data17[[#This Row],[Line Total]]-(Sales_Data17[[#This Row],[Total Unit Cost]]*Sales_Data17[[#This Row],[Order Quantity]])</f>
        <v>684.88888888888891</v>
      </c>
      <c r="R6637" s="1" t="str">
        <f>TEXT(Sales_Data17[[#This Row],[OrderDate]],"MMM")</f>
        <v>Feb</v>
      </c>
      <c r="S6637" s="1" t="str">
        <f t="shared" si="103"/>
        <v>2016</v>
      </c>
    </row>
    <row r="6638" spans="1:19">
      <c r="A6638" t="s">
        <v>6661</v>
      </c>
      <c r="B6638" s="2">
        <v>42410</v>
      </c>
      <c r="C6638" s="2" t="str">
        <f>VLOOKUP(Sales_Data17[[#This Row],[Customer Name Index]],Customer_Data[#All],2,0)</f>
        <v>Avon Corp</v>
      </c>
      <c r="D6638">
        <v>1</v>
      </c>
      <c r="E6638" t="s">
        <v>4</v>
      </c>
      <c r="F6638" t="s">
        <v>8168</v>
      </c>
      <c r="G6638" t="s">
        <v>8027</v>
      </c>
      <c r="H6638" t="str">
        <f>VLOOKUP(Sales_Data17[[#This Row],[Delivery Region Index]],Regions_Table[#All],2,0)</f>
        <v>New South Wales</v>
      </c>
      <c r="I6638" t="str">
        <f>VLOOKUP(Sales_Data17[[#This Row],[Delivery Region Index]],Regions_Table[#All],3,0)</f>
        <v>Sydney</v>
      </c>
      <c r="J6638">
        <v>1</v>
      </c>
      <c r="K6638">
        <v>1</v>
      </c>
      <c r="L6638" t="str">
        <f>VLOOKUP(Sales_Data17[[#This Row],[Product Description Index]],Products_Data[#All],2,0)</f>
        <v>Shirts</v>
      </c>
      <c r="M6638">
        <v>4</v>
      </c>
      <c r="N6638" s="9">
        <v>134</v>
      </c>
      <c r="O6638" s="9">
        <f>Sales_Data17[[#This Row],[Order Quantity]]*Sales_Data17[[#This Row],[Unit Price]]</f>
        <v>536</v>
      </c>
      <c r="P6638" s="9">
        <v>107.2</v>
      </c>
      <c r="Q6638" s="9">
        <f>Sales_Data17[[#This Row],[Line Total]]-(Sales_Data17[[#This Row],[Total Unit Cost]]*Sales_Data17[[#This Row],[Order Quantity]])</f>
        <v>107.19999999999999</v>
      </c>
      <c r="R6638" s="1" t="str">
        <f>TEXT(Sales_Data17[[#This Row],[OrderDate]],"MMM")</f>
        <v>Feb</v>
      </c>
      <c r="S6638" s="1" t="str">
        <f t="shared" si="103"/>
        <v>2016</v>
      </c>
    </row>
    <row r="6639" spans="1:19">
      <c r="A6639" t="s">
        <v>6662</v>
      </c>
      <c r="B6639" s="2">
        <v>42410</v>
      </c>
      <c r="C6639" s="2" t="str">
        <f>VLOOKUP(Sales_Data17[[#This Row],[Customer Name Index]],Customer_Data[#All],2,0)</f>
        <v>ETUDE Ltd</v>
      </c>
      <c r="D6639">
        <v>4</v>
      </c>
      <c r="E6639" t="s">
        <v>2</v>
      </c>
      <c r="F6639" t="s">
        <v>8168</v>
      </c>
      <c r="G6639" t="s">
        <v>8027</v>
      </c>
      <c r="H6639" t="str">
        <f>VLOOKUP(Sales_Data17[[#This Row],[Delivery Region Index]],Regions_Table[#All],2,0)</f>
        <v>New South Wales</v>
      </c>
      <c r="I6639" t="str">
        <f>VLOOKUP(Sales_Data17[[#This Row],[Delivery Region Index]],Regions_Table[#All],3,0)</f>
        <v>Griffith</v>
      </c>
      <c r="J6639">
        <v>12</v>
      </c>
      <c r="K6639">
        <v>2</v>
      </c>
      <c r="L6639" t="str">
        <f>VLOOKUP(Sales_Data17[[#This Row],[Product Description Index]],Products_Data[#All],2,0)</f>
        <v>Pants</v>
      </c>
      <c r="M6639">
        <v>5</v>
      </c>
      <c r="N6639" s="9">
        <v>221.84444444444446</v>
      </c>
      <c r="O6639" s="9">
        <f>Sales_Data17[[#This Row],[Order Quantity]]*Sales_Data17[[#This Row],[Unit Price]]</f>
        <v>1109.2222222222224</v>
      </c>
      <c r="P6639" s="9">
        <v>119.79600000000002</v>
      </c>
      <c r="Q6639" s="9">
        <f>Sales_Data17[[#This Row],[Line Total]]-(Sales_Data17[[#This Row],[Total Unit Cost]]*Sales_Data17[[#This Row],[Order Quantity]])</f>
        <v>510.24222222222227</v>
      </c>
      <c r="R6639" s="1" t="str">
        <f>TEXT(Sales_Data17[[#This Row],[OrderDate]],"MMM")</f>
        <v>Feb</v>
      </c>
      <c r="S6639" s="1" t="str">
        <f t="shared" si="103"/>
        <v>2016</v>
      </c>
    </row>
    <row r="6640" spans="1:19">
      <c r="A6640" t="s">
        <v>6663</v>
      </c>
      <c r="B6640" s="2">
        <v>42410</v>
      </c>
      <c r="C6640" s="2" t="str">
        <f>VLOOKUP(Sales_Data17[[#This Row],[Customer Name Index]],Customer_Data[#All],2,0)</f>
        <v xml:space="preserve">Linde </v>
      </c>
      <c r="D6640">
        <v>14</v>
      </c>
      <c r="E6640" t="s">
        <v>4</v>
      </c>
      <c r="F6640" t="s">
        <v>8168</v>
      </c>
      <c r="G6640" t="s">
        <v>8026</v>
      </c>
      <c r="H6640" t="str">
        <f>VLOOKUP(Sales_Data17[[#This Row],[Delivery Region Index]],Regions_Table[#All],2,0)</f>
        <v>Queensland</v>
      </c>
      <c r="I6640" t="str">
        <f>VLOOKUP(Sales_Data17[[#This Row],[Delivery Region Index]],Regions_Table[#All],3,0)</f>
        <v>Nambour</v>
      </c>
      <c r="J6640">
        <v>39</v>
      </c>
      <c r="K6640">
        <v>6</v>
      </c>
      <c r="L6640" t="str">
        <f>VLOOKUP(Sales_Data17[[#This Row],[Product Description Index]],Products_Data[#All],2,0)</f>
        <v>Socks</v>
      </c>
      <c r="M6640">
        <v>2</v>
      </c>
      <c r="N6640" s="9">
        <v>294.05555555555554</v>
      </c>
      <c r="O6640" s="9">
        <f>Sales_Data17[[#This Row],[Order Quantity]]*Sales_Data17[[#This Row],[Unit Price]]</f>
        <v>588.11111111111109</v>
      </c>
      <c r="P6640" s="9">
        <v>164.67111111111114</v>
      </c>
      <c r="Q6640" s="9">
        <f>Sales_Data17[[#This Row],[Line Total]]-(Sales_Data17[[#This Row],[Total Unit Cost]]*Sales_Data17[[#This Row],[Order Quantity]])</f>
        <v>258.7688888888888</v>
      </c>
      <c r="R6640" s="1" t="str">
        <f>TEXT(Sales_Data17[[#This Row],[OrderDate]],"MMM")</f>
        <v>Feb</v>
      </c>
      <c r="S6640" s="1" t="str">
        <f t="shared" si="103"/>
        <v>2016</v>
      </c>
    </row>
    <row r="6641" spans="1:19">
      <c r="A6641" t="s">
        <v>6664</v>
      </c>
      <c r="B6641" s="2">
        <v>42410</v>
      </c>
      <c r="C6641" s="2" t="str">
        <f>VLOOKUP(Sales_Data17[[#This Row],[Customer Name Index]],Customer_Data[#All],2,0)</f>
        <v>Ole Group</v>
      </c>
      <c r="D6641">
        <v>13</v>
      </c>
      <c r="E6641" t="s">
        <v>4</v>
      </c>
      <c r="F6641" t="s">
        <v>8168</v>
      </c>
      <c r="G6641" t="s">
        <v>8026</v>
      </c>
      <c r="H6641" t="str">
        <f>VLOOKUP(Sales_Data17[[#This Row],[Delivery Region Index]],Regions_Table[#All],2,0)</f>
        <v>Queensland</v>
      </c>
      <c r="I6641" t="str">
        <f>VLOOKUP(Sales_Data17[[#This Row],[Delivery Region Index]],Regions_Table[#All],3,0)</f>
        <v>Logan City</v>
      </c>
      <c r="J6641">
        <v>35</v>
      </c>
      <c r="K6641">
        <v>5</v>
      </c>
      <c r="L6641" t="str">
        <f>VLOOKUP(Sales_Data17[[#This Row],[Product Description Index]],Products_Data[#All],2,0)</f>
        <v>Hats</v>
      </c>
      <c r="M6641">
        <v>1</v>
      </c>
      <c r="N6641" s="9">
        <v>113.15555555555555</v>
      </c>
      <c r="O6641" s="9">
        <f>Sales_Data17[[#This Row],[Order Quantity]]*Sales_Data17[[#This Row],[Unit Price]]</f>
        <v>113.15555555555555</v>
      </c>
      <c r="P6641" s="9">
        <v>89.392888888888891</v>
      </c>
      <c r="Q6641" s="9">
        <f>Sales_Data17[[#This Row],[Line Total]]-(Sales_Data17[[#This Row],[Total Unit Cost]]*Sales_Data17[[#This Row],[Order Quantity]])</f>
        <v>23.762666666666661</v>
      </c>
      <c r="R6641" s="1" t="str">
        <f>TEXT(Sales_Data17[[#This Row],[OrderDate]],"MMM")</f>
        <v>Feb</v>
      </c>
      <c r="S6641" s="1" t="str">
        <f t="shared" si="103"/>
        <v>2016</v>
      </c>
    </row>
    <row r="6642" spans="1:19">
      <c r="A6642" t="s">
        <v>6665</v>
      </c>
      <c r="B6642" s="2">
        <v>42411</v>
      </c>
      <c r="C6642" s="2" t="str">
        <f>VLOOKUP(Sales_Data17[[#This Row],[Customer Name Index]],Customer_Data[#All],2,0)</f>
        <v xml:space="preserve">Ei </v>
      </c>
      <c r="D6642">
        <v>9</v>
      </c>
      <c r="E6642" t="s">
        <v>4</v>
      </c>
      <c r="F6642" t="s">
        <v>8168</v>
      </c>
      <c r="G6642" t="s">
        <v>8027</v>
      </c>
      <c r="H6642" t="str">
        <f>VLOOKUP(Sales_Data17[[#This Row],[Delivery Region Index]],Regions_Table[#All],2,0)</f>
        <v>Queensland</v>
      </c>
      <c r="I6642" t="str">
        <f>VLOOKUP(Sales_Data17[[#This Row],[Delivery Region Index]],Regions_Table[#All],3,0)</f>
        <v>Brisbane</v>
      </c>
      <c r="J6642">
        <v>26</v>
      </c>
      <c r="K6642">
        <v>4</v>
      </c>
      <c r="L6642" t="str">
        <f>VLOOKUP(Sales_Data17[[#This Row],[Product Description Index]],Products_Data[#All],2,0)</f>
        <v>Jeans</v>
      </c>
      <c r="M6642">
        <v>6</v>
      </c>
      <c r="N6642" s="9">
        <v>573.9666666666667</v>
      </c>
      <c r="O6642" s="9">
        <f>Sales_Data17[[#This Row],[Order Quantity]]*Sales_Data17[[#This Row],[Unit Price]]</f>
        <v>3443.8</v>
      </c>
      <c r="P6642" s="9">
        <v>332.90066666666667</v>
      </c>
      <c r="Q6642" s="9">
        <f>Sales_Data17[[#This Row],[Line Total]]-(Sales_Data17[[#This Row],[Total Unit Cost]]*Sales_Data17[[#This Row],[Order Quantity]])</f>
        <v>1446.3960000000002</v>
      </c>
      <c r="R6642" s="1" t="str">
        <f>TEXT(Sales_Data17[[#This Row],[OrderDate]],"MMM")</f>
        <v>Feb</v>
      </c>
      <c r="S6642" s="1" t="str">
        <f t="shared" si="103"/>
        <v>2016</v>
      </c>
    </row>
    <row r="6643" spans="1:19">
      <c r="A6643" t="s">
        <v>6666</v>
      </c>
      <c r="B6643" s="2">
        <v>42411</v>
      </c>
      <c r="C6643" s="2" t="str">
        <f>VLOOKUP(Sales_Data17[[#This Row],[Customer Name Index]],Customer_Data[#All],2,0)</f>
        <v xml:space="preserve">Qualitest </v>
      </c>
      <c r="D6643">
        <v>19</v>
      </c>
      <c r="E6643" t="s">
        <v>2</v>
      </c>
      <c r="F6643" t="s">
        <v>8168</v>
      </c>
      <c r="G6643" t="s">
        <v>8028</v>
      </c>
      <c r="H6643" t="str">
        <f>VLOOKUP(Sales_Data17[[#This Row],[Delivery Region Index]],Regions_Table[#All],2,0)</f>
        <v>Victoria</v>
      </c>
      <c r="I6643" t="str">
        <f>VLOOKUP(Sales_Data17[[#This Row],[Delivery Region Index]],Regions_Table[#All],3,0)</f>
        <v>Mildura</v>
      </c>
      <c r="J6643">
        <v>53</v>
      </c>
      <c r="K6643">
        <v>8</v>
      </c>
      <c r="L6643" t="str">
        <f>VLOOKUP(Sales_Data17[[#This Row],[Product Description Index]],Products_Data[#All],2,0)</f>
        <v>Shoes</v>
      </c>
      <c r="M6643">
        <v>2</v>
      </c>
      <c r="N6643" s="9">
        <v>247.89999999999998</v>
      </c>
      <c r="O6643" s="9">
        <f>Sales_Data17[[#This Row],[Order Quantity]]*Sales_Data17[[#This Row],[Unit Price]]</f>
        <v>495.79999999999995</v>
      </c>
      <c r="P6643" s="9">
        <v>195.84100000000001</v>
      </c>
      <c r="Q6643" s="9">
        <f>Sales_Data17[[#This Row],[Line Total]]-(Sales_Data17[[#This Row],[Total Unit Cost]]*Sales_Data17[[#This Row],[Order Quantity]])</f>
        <v>104.11799999999994</v>
      </c>
      <c r="R6643" s="1" t="str">
        <f>TEXT(Sales_Data17[[#This Row],[OrderDate]],"MMM")</f>
        <v>Feb</v>
      </c>
      <c r="S6643" s="1" t="str">
        <f t="shared" si="103"/>
        <v>2016</v>
      </c>
    </row>
    <row r="6644" spans="1:19">
      <c r="A6644" t="s">
        <v>6667</v>
      </c>
      <c r="B6644" s="2">
        <v>42411</v>
      </c>
      <c r="C6644" s="2" t="str">
        <f>VLOOKUP(Sales_Data17[[#This Row],[Customer Name Index]],Customer_Data[#All],2,0)</f>
        <v>Rochester Ltd</v>
      </c>
      <c r="D6644">
        <v>15</v>
      </c>
      <c r="E6644" t="s">
        <v>4</v>
      </c>
      <c r="F6644" t="s">
        <v>8168</v>
      </c>
      <c r="G6644" t="s">
        <v>8025</v>
      </c>
      <c r="H6644" t="str">
        <f>VLOOKUP(Sales_Data17[[#This Row],[Delivery Region Index]],Regions_Table[#All],2,0)</f>
        <v>Queensland</v>
      </c>
      <c r="I6644" t="str">
        <f>VLOOKUP(Sales_Data17[[#This Row],[Delivery Region Index]],Regions_Table[#All],3,0)</f>
        <v>Thuringowa</v>
      </c>
      <c r="J6644">
        <v>43</v>
      </c>
      <c r="K6644">
        <v>6</v>
      </c>
      <c r="L6644" t="str">
        <f>VLOOKUP(Sales_Data17[[#This Row],[Product Description Index]],Products_Data[#All],2,0)</f>
        <v>Socks</v>
      </c>
      <c r="M6644">
        <v>3</v>
      </c>
      <c r="N6644" s="9">
        <v>692.33333333333337</v>
      </c>
      <c r="O6644" s="9">
        <f>Sales_Data17[[#This Row],[Order Quantity]]*Sales_Data17[[#This Row],[Unit Price]]</f>
        <v>2077</v>
      </c>
      <c r="P6644" s="9">
        <v>463.8633333333334</v>
      </c>
      <c r="Q6644" s="9">
        <f>Sales_Data17[[#This Row],[Line Total]]-(Sales_Data17[[#This Row],[Total Unit Cost]]*Sales_Data17[[#This Row],[Order Quantity]])</f>
        <v>685.40999999999985</v>
      </c>
      <c r="R6644" s="1" t="str">
        <f>TEXT(Sales_Data17[[#This Row],[OrderDate]],"MMM")</f>
        <v>Feb</v>
      </c>
      <c r="S6644" s="1" t="str">
        <f t="shared" si="103"/>
        <v>2016</v>
      </c>
    </row>
    <row r="6645" spans="1:19">
      <c r="A6645" t="s">
        <v>6668</v>
      </c>
      <c r="B6645" s="2">
        <v>42411</v>
      </c>
      <c r="C6645" s="2" t="str">
        <f>VLOOKUP(Sales_Data17[[#This Row],[Customer Name Index]],Customer_Data[#All],2,0)</f>
        <v>Pacific Ltd</v>
      </c>
      <c r="D6645">
        <v>20</v>
      </c>
      <c r="E6645" t="s">
        <v>2</v>
      </c>
      <c r="F6645" t="s">
        <v>8168</v>
      </c>
      <c r="G6645" t="s">
        <v>8028</v>
      </c>
      <c r="H6645" t="str">
        <f>VLOOKUP(Sales_Data17[[#This Row],[Delivery Region Index]],Regions_Table[#All],2,0)</f>
        <v>Victoria</v>
      </c>
      <c r="I6645" t="str">
        <f>VLOOKUP(Sales_Data17[[#This Row],[Delivery Region Index]],Regions_Table[#All],3,0)</f>
        <v>Wodonga</v>
      </c>
      <c r="J6645">
        <v>58</v>
      </c>
      <c r="K6645">
        <v>8</v>
      </c>
      <c r="L6645" t="str">
        <f>VLOOKUP(Sales_Data17[[#This Row],[Product Description Index]],Products_Data[#All],2,0)</f>
        <v>Shoes</v>
      </c>
      <c r="M6645">
        <v>2</v>
      </c>
      <c r="N6645" s="9">
        <v>558.33333333333337</v>
      </c>
      <c r="O6645" s="9">
        <f>Sales_Data17[[#This Row],[Order Quantity]]*Sales_Data17[[#This Row],[Unit Price]]</f>
        <v>1116.6666666666667</v>
      </c>
      <c r="P6645" s="9">
        <v>396.41666666666669</v>
      </c>
      <c r="Q6645" s="9">
        <f>Sales_Data17[[#This Row],[Line Total]]-(Sales_Data17[[#This Row],[Total Unit Cost]]*Sales_Data17[[#This Row],[Order Quantity]])</f>
        <v>323.83333333333337</v>
      </c>
      <c r="R6645" s="1" t="str">
        <f>TEXT(Sales_Data17[[#This Row],[OrderDate]],"MMM")</f>
        <v>Feb</v>
      </c>
      <c r="S6645" s="1" t="str">
        <f t="shared" si="103"/>
        <v>2016</v>
      </c>
    </row>
    <row r="6646" spans="1:19">
      <c r="A6646" t="s">
        <v>6669</v>
      </c>
      <c r="B6646" s="2">
        <v>42411</v>
      </c>
      <c r="C6646" s="2" t="str">
        <f>VLOOKUP(Sales_Data17[[#This Row],[Customer Name Index]],Customer_Data[#All],2,0)</f>
        <v>Rochester Ltd</v>
      </c>
      <c r="D6646">
        <v>15</v>
      </c>
      <c r="E6646" t="s">
        <v>4</v>
      </c>
      <c r="F6646" t="s">
        <v>8168</v>
      </c>
      <c r="G6646" t="s">
        <v>8025</v>
      </c>
      <c r="H6646" t="str">
        <f>VLOOKUP(Sales_Data17[[#This Row],[Delivery Region Index]],Regions_Table[#All],2,0)</f>
        <v>Queensland</v>
      </c>
      <c r="I6646" t="str">
        <f>VLOOKUP(Sales_Data17[[#This Row],[Delivery Region Index]],Regions_Table[#All],3,0)</f>
        <v>Thuringowa</v>
      </c>
      <c r="J6646">
        <v>43</v>
      </c>
      <c r="K6646">
        <v>6</v>
      </c>
      <c r="L6646" t="str">
        <f>VLOOKUP(Sales_Data17[[#This Row],[Product Description Index]],Products_Data[#All],2,0)</f>
        <v>Socks</v>
      </c>
      <c r="M6646">
        <v>5</v>
      </c>
      <c r="N6646" s="9">
        <v>200.25555555555556</v>
      </c>
      <c r="O6646" s="9">
        <f>Sales_Data17[[#This Row],[Order Quantity]]*Sales_Data17[[#This Row],[Unit Price]]</f>
        <v>1001.2777777777778</v>
      </c>
      <c r="P6646" s="9">
        <v>118.15077777777778</v>
      </c>
      <c r="Q6646" s="9">
        <f>Sales_Data17[[#This Row],[Line Total]]-(Sales_Data17[[#This Row],[Total Unit Cost]]*Sales_Data17[[#This Row],[Order Quantity]])</f>
        <v>410.52388888888891</v>
      </c>
      <c r="R6646" s="1" t="str">
        <f>TEXT(Sales_Data17[[#This Row],[OrderDate]],"MMM")</f>
        <v>Feb</v>
      </c>
      <c r="S6646" s="1" t="str">
        <f t="shared" si="103"/>
        <v>2016</v>
      </c>
    </row>
    <row r="6647" spans="1:19">
      <c r="A6647" t="s">
        <v>6670</v>
      </c>
      <c r="B6647" s="2">
        <v>42411</v>
      </c>
      <c r="C6647" s="2" t="str">
        <f>VLOOKUP(Sales_Data17[[#This Row],[Customer Name Index]],Customer_Data[#All],2,0)</f>
        <v xml:space="preserve">Qualitest </v>
      </c>
      <c r="D6647">
        <v>19</v>
      </c>
      <c r="E6647" t="s">
        <v>3</v>
      </c>
      <c r="F6647" t="s">
        <v>8168</v>
      </c>
      <c r="G6647" t="s">
        <v>8028</v>
      </c>
      <c r="H6647" t="str">
        <f>VLOOKUP(Sales_Data17[[#This Row],[Delivery Region Index]],Regions_Table[#All],2,0)</f>
        <v>Victoria</v>
      </c>
      <c r="I6647" t="str">
        <f>VLOOKUP(Sales_Data17[[#This Row],[Delivery Region Index]],Regions_Table[#All],3,0)</f>
        <v>Mildura</v>
      </c>
      <c r="J6647">
        <v>53</v>
      </c>
      <c r="K6647">
        <v>8</v>
      </c>
      <c r="L6647" t="str">
        <f>VLOOKUP(Sales_Data17[[#This Row],[Product Description Index]],Products_Data[#All],2,0)</f>
        <v>Shoes</v>
      </c>
      <c r="M6647">
        <v>6</v>
      </c>
      <c r="N6647" s="9">
        <v>699.0333333333333</v>
      </c>
      <c r="O6647" s="9">
        <f>Sales_Data17[[#This Row],[Order Quantity]]*Sales_Data17[[#This Row],[Unit Price]]</f>
        <v>4194.2</v>
      </c>
      <c r="P6647" s="9">
        <v>426.41033333333337</v>
      </c>
      <c r="Q6647" s="9">
        <f>Sales_Data17[[#This Row],[Line Total]]-(Sales_Data17[[#This Row],[Total Unit Cost]]*Sales_Data17[[#This Row],[Order Quantity]])</f>
        <v>1635.7379999999994</v>
      </c>
      <c r="R6647" s="1" t="str">
        <f>TEXT(Sales_Data17[[#This Row],[OrderDate]],"MMM")</f>
        <v>Feb</v>
      </c>
      <c r="S6647" s="1" t="str">
        <f t="shared" si="103"/>
        <v>2016</v>
      </c>
    </row>
    <row r="6648" spans="1:19">
      <c r="A6648" t="s">
        <v>6671</v>
      </c>
      <c r="B6648" s="2">
        <v>42412</v>
      </c>
      <c r="C6648" s="2" t="str">
        <f>VLOOKUP(Sales_Data17[[#This Row],[Customer Name Index]],Customer_Data[#All],2,0)</f>
        <v>New Ltd</v>
      </c>
      <c r="D6648">
        <v>7</v>
      </c>
      <c r="E6648" t="s">
        <v>3</v>
      </c>
      <c r="F6648" t="s">
        <v>8168</v>
      </c>
      <c r="G6648" t="s">
        <v>8027</v>
      </c>
      <c r="H6648" t="str">
        <f>VLOOKUP(Sales_Data17[[#This Row],[Delivery Region Index]],Regions_Table[#All],2,0)</f>
        <v>New South Wales</v>
      </c>
      <c r="I6648" t="str">
        <f>VLOOKUP(Sales_Data17[[#This Row],[Delivery Region Index]],Regions_Table[#All],3,0)</f>
        <v>Port Macquarie</v>
      </c>
      <c r="J6648">
        <v>19</v>
      </c>
      <c r="K6648">
        <v>3</v>
      </c>
      <c r="L6648" t="str">
        <f>VLOOKUP(Sales_Data17[[#This Row],[Product Description Index]],Products_Data[#All],2,0)</f>
        <v>Sunglasses</v>
      </c>
      <c r="M6648">
        <v>5</v>
      </c>
      <c r="N6648" s="9">
        <v>278.42222222222222</v>
      </c>
      <c r="O6648" s="9">
        <f>Sales_Data17[[#This Row],[Order Quantity]]*Sales_Data17[[#This Row],[Unit Price]]</f>
        <v>1392.1111111111111</v>
      </c>
      <c r="P6648" s="9">
        <v>111.3688888888889</v>
      </c>
      <c r="Q6648" s="9">
        <f>Sales_Data17[[#This Row],[Line Total]]-(Sales_Data17[[#This Row],[Total Unit Cost]]*Sales_Data17[[#This Row],[Order Quantity]])</f>
        <v>835.26666666666654</v>
      </c>
      <c r="R6648" s="1" t="str">
        <f>TEXT(Sales_Data17[[#This Row],[OrderDate]],"MMM")</f>
        <v>Feb</v>
      </c>
      <c r="S6648" s="1" t="str">
        <f t="shared" si="103"/>
        <v>2016</v>
      </c>
    </row>
    <row r="6649" spans="1:19">
      <c r="A6649" t="s">
        <v>6672</v>
      </c>
      <c r="B6649" s="2">
        <v>42412</v>
      </c>
      <c r="C6649" s="2" t="str">
        <f>VLOOKUP(Sales_Data17[[#This Row],[Customer Name Index]],Customer_Data[#All],2,0)</f>
        <v>3LAB, Ltd</v>
      </c>
      <c r="D6649">
        <v>16</v>
      </c>
      <c r="E6649" t="s">
        <v>2</v>
      </c>
      <c r="F6649" t="s">
        <v>8168</v>
      </c>
      <c r="G6649" t="s">
        <v>8025</v>
      </c>
      <c r="H6649" t="str">
        <f>VLOOKUP(Sales_Data17[[#This Row],[Delivery Region Index]],Regions_Table[#All],2,0)</f>
        <v>Queensland</v>
      </c>
      <c r="I6649" t="str">
        <f>VLOOKUP(Sales_Data17[[#This Row],[Delivery Region Index]],Regions_Table[#All],3,0)</f>
        <v>Toowoomba</v>
      </c>
      <c r="J6649">
        <v>44</v>
      </c>
      <c r="K6649">
        <v>7</v>
      </c>
      <c r="L6649" t="str">
        <f>VLOOKUP(Sales_Data17[[#This Row],[Product Description Index]],Products_Data[#All],2,0)</f>
        <v>Dress Shirts</v>
      </c>
      <c r="M6649">
        <v>9</v>
      </c>
      <c r="N6649" s="9">
        <v>125.06666666666668</v>
      </c>
      <c r="O6649" s="9">
        <f>Sales_Data17[[#This Row],[Order Quantity]]*Sales_Data17[[#This Row],[Unit Price]]</f>
        <v>1125.6000000000001</v>
      </c>
      <c r="P6649" s="9">
        <v>106.30666666666667</v>
      </c>
      <c r="Q6649" s="9">
        <f>Sales_Data17[[#This Row],[Line Total]]-(Sales_Data17[[#This Row],[Total Unit Cost]]*Sales_Data17[[#This Row],[Order Quantity]])</f>
        <v>168.84000000000015</v>
      </c>
      <c r="R6649" s="1" t="str">
        <f>TEXT(Sales_Data17[[#This Row],[OrderDate]],"MMM")</f>
        <v>Feb</v>
      </c>
      <c r="S6649" s="1" t="str">
        <f t="shared" si="103"/>
        <v>2016</v>
      </c>
    </row>
    <row r="6650" spans="1:19">
      <c r="A6650" t="s">
        <v>6673</v>
      </c>
      <c r="B6650" s="2">
        <v>42412</v>
      </c>
      <c r="C6650" s="2" t="str">
        <f>VLOOKUP(Sales_Data17[[#This Row],[Customer Name Index]],Customer_Data[#All],2,0)</f>
        <v>ETUDE Ltd</v>
      </c>
      <c r="D6650">
        <v>4</v>
      </c>
      <c r="E6650" t="s">
        <v>3</v>
      </c>
      <c r="F6650" t="s">
        <v>8168</v>
      </c>
      <c r="G6650" t="s">
        <v>8027</v>
      </c>
      <c r="H6650" t="str">
        <f>VLOOKUP(Sales_Data17[[#This Row],[Delivery Region Index]],Regions_Table[#All],2,0)</f>
        <v>New South Wales</v>
      </c>
      <c r="I6650" t="str">
        <f>VLOOKUP(Sales_Data17[[#This Row],[Delivery Region Index]],Regions_Table[#All],3,0)</f>
        <v>Goulburn</v>
      </c>
      <c r="J6650">
        <v>10</v>
      </c>
      <c r="K6650">
        <v>2</v>
      </c>
      <c r="L6650" t="str">
        <f>VLOOKUP(Sales_Data17[[#This Row],[Product Description Index]],Products_Data[#All],2,0)</f>
        <v>Pants</v>
      </c>
      <c r="M6650">
        <v>4</v>
      </c>
      <c r="N6650" s="9">
        <v>75.933333333333337</v>
      </c>
      <c r="O6650" s="9">
        <f>Sales_Data17[[#This Row],[Order Quantity]]*Sales_Data17[[#This Row],[Unit Price]]</f>
        <v>303.73333333333335</v>
      </c>
      <c r="P6650" s="9">
        <v>36.448</v>
      </c>
      <c r="Q6650" s="9">
        <f>Sales_Data17[[#This Row],[Line Total]]-(Sales_Data17[[#This Row],[Total Unit Cost]]*Sales_Data17[[#This Row],[Order Quantity]])</f>
        <v>157.94133333333335</v>
      </c>
      <c r="R6650" s="1" t="str">
        <f>TEXT(Sales_Data17[[#This Row],[OrderDate]],"MMM")</f>
        <v>Feb</v>
      </c>
      <c r="S6650" s="1" t="str">
        <f t="shared" si="103"/>
        <v>2016</v>
      </c>
    </row>
    <row r="6651" spans="1:19">
      <c r="A6651" t="s">
        <v>6674</v>
      </c>
      <c r="B6651" s="2">
        <v>42412</v>
      </c>
      <c r="C6651" s="2" t="str">
        <f>VLOOKUP(Sales_Data17[[#This Row],[Customer Name Index]],Customer_Data[#All],2,0)</f>
        <v>Rochester Ltd</v>
      </c>
      <c r="D6651">
        <v>15</v>
      </c>
      <c r="E6651" t="s">
        <v>4</v>
      </c>
      <c r="F6651" t="s">
        <v>8168</v>
      </c>
      <c r="G6651" t="s">
        <v>8025</v>
      </c>
      <c r="H6651" t="str">
        <f>VLOOKUP(Sales_Data17[[#This Row],[Delivery Region Index]],Regions_Table[#All],2,0)</f>
        <v>Queensland</v>
      </c>
      <c r="I6651" t="str">
        <f>VLOOKUP(Sales_Data17[[#This Row],[Delivery Region Index]],Regions_Table[#All],3,0)</f>
        <v>Sunshine Coast</v>
      </c>
      <c r="J6651">
        <v>42</v>
      </c>
      <c r="K6651">
        <v>6</v>
      </c>
      <c r="L6651" t="str">
        <f>VLOOKUP(Sales_Data17[[#This Row],[Product Description Index]],Products_Data[#All],2,0)</f>
        <v>Socks</v>
      </c>
      <c r="M6651">
        <v>6</v>
      </c>
      <c r="N6651" s="9">
        <v>197.27777777777777</v>
      </c>
      <c r="O6651" s="9">
        <f>Sales_Data17[[#This Row],[Order Quantity]]*Sales_Data17[[#This Row],[Unit Price]]</f>
        <v>1183.6666666666665</v>
      </c>
      <c r="P6651" s="9">
        <v>120.33944444444445</v>
      </c>
      <c r="Q6651" s="9">
        <f>Sales_Data17[[#This Row],[Line Total]]-(Sales_Data17[[#This Row],[Total Unit Cost]]*Sales_Data17[[#This Row],[Order Quantity]])</f>
        <v>461.62999999999977</v>
      </c>
      <c r="R6651" s="1" t="str">
        <f>TEXT(Sales_Data17[[#This Row],[OrderDate]],"MMM")</f>
        <v>Feb</v>
      </c>
      <c r="S6651" s="1" t="str">
        <f t="shared" si="103"/>
        <v>2016</v>
      </c>
    </row>
    <row r="6652" spans="1:19">
      <c r="A6652" t="s">
        <v>6675</v>
      </c>
      <c r="B6652" s="2">
        <v>42412</v>
      </c>
      <c r="C6652" s="2" t="str">
        <f>VLOOKUP(Sales_Data17[[#This Row],[Customer Name Index]],Customer_Data[#All],2,0)</f>
        <v>Eminence Corp</v>
      </c>
      <c r="D6652">
        <v>18</v>
      </c>
      <c r="E6652" t="s">
        <v>2</v>
      </c>
      <c r="F6652" t="s">
        <v>8168</v>
      </c>
      <c r="G6652" t="s">
        <v>8025</v>
      </c>
      <c r="H6652" t="str">
        <f>VLOOKUP(Sales_Data17[[#This Row],[Delivery Region Index]],Regions_Table[#All],2,0)</f>
        <v>Victoria</v>
      </c>
      <c r="I6652" t="str">
        <f>VLOOKUP(Sales_Data17[[#This Row],[Delivery Region Index]],Regions_Table[#All],3,0)</f>
        <v>Mildura</v>
      </c>
      <c r="J6652">
        <v>53</v>
      </c>
      <c r="K6652">
        <v>8</v>
      </c>
      <c r="L6652" t="str">
        <f>VLOOKUP(Sales_Data17[[#This Row],[Product Description Index]],Products_Data[#All],2,0)</f>
        <v>Shoes</v>
      </c>
      <c r="M6652">
        <v>7</v>
      </c>
      <c r="N6652" s="9">
        <v>138.46666666666667</v>
      </c>
      <c r="O6652" s="9">
        <f>Sales_Data17[[#This Row],[Order Quantity]]*Sales_Data17[[#This Row],[Unit Price]]</f>
        <v>969.26666666666665</v>
      </c>
      <c r="P6652" s="9">
        <v>78.925999999999988</v>
      </c>
      <c r="Q6652" s="9">
        <f>Sales_Data17[[#This Row],[Line Total]]-(Sales_Data17[[#This Row],[Total Unit Cost]]*Sales_Data17[[#This Row],[Order Quantity]])</f>
        <v>416.78466666666668</v>
      </c>
      <c r="R6652" s="1" t="str">
        <f>TEXT(Sales_Data17[[#This Row],[OrderDate]],"MMM")</f>
        <v>Feb</v>
      </c>
      <c r="S6652" s="1" t="str">
        <f t="shared" si="103"/>
        <v>2016</v>
      </c>
    </row>
    <row r="6653" spans="1:19">
      <c r="A6653" t="s">
        <v>6676</v>
      </c>
      <c r="B6653" s="2">
        <v>42413</v>
      </c>
      <c r="C6653" s="2" t="str">
        <f>VLOOKUP(Sales_Data17[[#This Row],[Customer Name Index]],Customer_Data[#All],2,0)</f>
        <v>Procter Corp</v>
      </c>
      <c r="D6653">
        <v>5</v>
      </c>
      <c r="E6653" t="s">
        <v>4</v>
      </c>
      <c r="F6653" t="s">
        <v>8168</v>
      </c>
      <c r="G6653" t="s">
        <v>8027</v>
      </c>
      <c r="H6653" t="str">
        <f>VLOOKUP(Sales_Data17[[#This Row],[Delivery Region Index]],Regions_Table[#All],2,0)</f>
        <v>New South Wales</v>
      </c>
      <c r="I6653" t="str">
        <f>VLOOKUP(Sales_Data17[[#This Row],[Delivery Region Index]],Regions_Table[#All],3,0)</f>
        <v>Lismore</v>
      </c>
      <c r="J6653">
        <v>14</v>
      </c>
      <c r="K6653">
        <v>2</v>
      </c>
      <c r="L6653" t="str">
        <f>VLOOKUP(Sales_Data17[[#This Row],[Product Description Index]],Products_Data[#All],2,0)</f>
        <v>Pants</v>
      </c>
      <c r="M6653">
        <v>2</v>
      </c>
      <c r="N6653" s="9">
        <v>434.01111111111112</v>
      </c>
      <c r="O6653" s="9">
        <f>Sales_Data17[[#This Row],[Order Quantity]]*Sales_Data17[[#This Row],[Unit Price]]</f>
        <v>868.02222222222224</v>
      </c>
      <c r="P6653" s="9">
        <v>355.88911111111111</v>
      </c>
      <c r="Q6653" s="9">
        <f>Sales_Data17[[#This Row],[Line Total]]-(Sales_Data17[[#This Row],[Total Unit Cost]]*Sales_Data17[[#This Row],[Order Quantity]])</f>
        <v>156.24400000000003</v>
      </c>
      <c r="R6653" s="1" t="str">
        <f>TEXT(Sales_Data17[[#This Row],[OrderDate]],"MMM")</f>
        <v>Feb</v>
      </c>
      <c r="S6653" s="1" t="str">
        <f t="shared" si="103"/>
        <v>2016</v>
      </c>
    </row>
    <row r="6654" spans="1:19">
      <c r="A6654" t="s">
        <v>6677</v>
      </c>
      <c r="B6654" s="2">
        <v>42413</v>
      </c>
      <c r="C6654" s="2" t="str">
        <f>VLOOKUP(Sales_Data17[[#This Row],[Customer Name Index]],Customer_Data[#All],2,0)</f>
        <v>PEDIFIX, Corp</v>
      </c>
      <c r="D6654">
        <v>6</v>
      </c>
      <c r="E6654" t="s">
        <v>4</v>
      </c>
      <c r="F6654" t="s">
        <v>8168</v>
      </c>
      <c r="G6654" t="s">
        <v>8027</v>
      </c>
      <c r="H6654" t="str">
        <f>VLOOKUP(Sales_Data17[[#This Row],[Delivery Region Index]],Regions_Table[#All],2,0)</f>
        <v>New South Wales</v>
      </c>
      <c r="I6654" t="str">
        <f>VLOOKUP(Sales_Data17[[#This Row],[Delivery Region Index]],Regions_Table[#All],3,0)</f>
        <v>Newcastle</v>
      </c>
      <c r="J6654">
        <v>16</v>
      </c>
      <c r="K6654">
        <v>3</v>
      </c>
      <c r="L6654" t="str">
        <f>VLOOKUP(Sales_Data17[[#This Row],[Product Description Index]],Products_Data[#All],2,0)</f>
        <v>Sunglasses</v>
      </c>
      <c r="M6654">
        <v>8</v>
      </c>
      <c r="N6654" s="9">
        <v>81.888888888888886</v>
      </c>
      <c r="O6654" s="9">
        <f>Sales_Data17[[#This Row],[Order Quantity]]*Sales_Data17[[#This Row],[Unit Price]]</f>
        <v>655.11111111111109</v>
      </c>
      <c r="P6654" s="9">
        <v>49.952222222222218</v>
      </c>
      <c r="Q6654" s="9">
        <f>Sales_Data17[[#This Row],[Line Total]]-(Sales_Data17[[#This Row],[Total Unit Cost]]*Sales_Data17[[#This Row],[Order Quantity]])</f>
        <v>255.49333333333334</v>
      </c>
      <c r="R6654" s="1" t="str">
        <f>TEXT(Sales_Data17[[#This Row],[OrderDate]],"MMM")</f>
        <v>Feb</v>
      </c>
      <c r="S6654" s="1" t="str">
        <f t="shared" si="103"/>
        <v>2016</v>
      </c>
    </row>
    <row r="6655" spans="1:19">
      <c r="A6655" t="s">
        <v>6678</v>
      </c>
      <c r="B6655" s="2">
        <v>42413</v>
      </c>
      <c r="C6655" s="2" t="str">
        <f>VLOOKUP(Sales_Data17[[#This Row],[Customer Name Index]],Customer_Data[#All],2,0)</f>
        <v>Pacific Ltd</v>
      </c>
      <c r="D6655">
        <v>20</v>
      </c>
      <c r="E6655" t="s">
        <v>4</v>
      </c>
      <c r="F6655" t="s">
        <v>8168</v>
      </c>
      <c r="G6655" t="s">
        <v>8028</v>
      </c>
      <c r="H6655" t="str">
        <f>VLOOKUP(Sales_Data17[[#This Row],[Delivery Region Index]],Regions_Table[#All],2,0)</f>
        <v>Victoria</v>
      </c>
      <c r="I6655" t="str">
        <f>VLOOKUP(Sales_Data17[[#This Row],[Delivery Region Index]],Regions_Table[#All],3,0)</f>
        <v>Wodonga</v>
      </c>
      <c r="J6655">
        <v>58</v>
      </c>
      <c r="K6655">
        <v>8</v>
      </c>
      <c r="L6655" t="str">
        <f>VLOOKUP(Sales_Data17[[#This Row],[Product Description Index]],Products_Data[#All],2,0)</f>
        <v>Shoes</v>
      </c>
      <c r="M6655">
        <v>1</v>
      </c>
      <c r="N6655" s="9">
        <v>344.67777777777775</v>
      </c>
      <c r="O6655" s="9">
        <f>Sales_Data17[[#This Row],[Order Quantity]]*Sales_Data17[[#This Row],[Unit Price]]</f>
        <v>344.67777777777775</v>
      </c>
      <c r="P6655" s="9">
        <v>227.48733333333334</v>
      </c>
      <c r="Q6655" s="9">
        <f>Sales_Data17[[#This Row],[Line Total]]-(Sales_Data17[[#This Row],[Total Unit Cost]]*Sales_Data17[[#This Row],[Order Quantity]])</f>
        <v>117.19044444444441</v>
      </c>
      <c r="R6655" s="1" t="str">
        <f>TEXT(Sales_Data17[[#This Row],[OrderDate]],"MMM")</f>
        <v>Feb</v>
      </c>
      <c r="S6655" s="1" t="str">
        <f t="shared" si="103"/>
        <v>2016</v>
      </c>
    </row>
    <row r="6656" spans="1:19">
      <c r="A6656" t="s">
        <v>6679</v>
      </c>
      <c r="B6656" s="2">
        <v>42414</v>
      </c>
      <c r="C6656" s="2" t="str">
        <f>VLOOKUP(Sales_Data17[[#This Row],[Customer Name Index]],Customer_Data[#All],2,0)</f>
        <v xml:space="preserve">Medline </v>
      </c>
      <c r="D6656">
        <v>12</v>
      </c>
      <c r="E6656" t="s">
        <v>4</v>
      </c>
      <c r="F6656" t="s">
        <v>8168</v>
      </c>
      <c r="G6656" t="s">
        <v>8026</v>
      </c>
      <c r="H6656" t="str">
        <f>VLOOKUP(Sales_Data17[[#This Row],[Delivery Region Index]],Regions_Table[#All],2,0)</f>
        <v>Queensland</v>
      </c>
      <c r="I6656" t="str">
        <f>VLOOKUP(Sales_Data17[[#This Row],[Delivery Region Index]],Regions_Table[#All],3,0)</f>
        <v>Ipswich</v>
      </c>
      <c r="J6656">
        <v>34</v>
      </c>
      <c r="K6656">
        <v>5</v>
      </c>
      <c r="L6656" t="str">
        <f>VLOOKUP(Sales_Data17[[#This Row],[Product Description Index]],Products_Data[#All],2,0)</f>
        <v>Hats</v>
      </c>
      <c r="M6656">
        <v>1</v>
      </c>
      <c r="N6656" s="9">
        <v>126.55555555555556</v>
      </c>
      <c r="O6656" s="9">
        <f>Sales_Data17[[#This Row],[Order Quantity]]*Sales_Data17[[#This Row],[Unit Price]]</f>
        <v>126.55555555555556</v>
      </c>
      <c r="P6656" s="9">
        <v>78.464444444444439</v>
      </c>
      <c r="Q6656" s="9">
        <f>Sales_Data17[[#This Row],[Line Total]]-(Sales_Data17[[#This Row],[Total Unit Cost]]*Sales_Data17[[#This Row],[Order Quantity]])</f>
        <v>48.091111111111118</v>
      </c>
      <c r="R6656" s="1" t="str">
        <f>TEXT(Sales_Data17[[#This Row],[OrderDate]],"MMM")</f>
        <v>Feb</v>
      </c>
      <c r="S6656" s="1" t="str">
        <f t="shared" si="103"/>
        <v>2016</v>
      </c>
    </row>
    <row r="6657" spans="1:19">
      <c r="A6657" t="s">
        <v>6680</v>
      </c>
      <c r="B6657" s="2">
        <v>42415</v>
      </c>
      <c r="C6657" s="2" t="str">
        <f>VLOOKUP(Sales_Data17[[#This Row],[Customer Name Index]],Customer_Data[#All],2,0)</f>
        <v xml:space="preserve">Qualitest </v>
      </c>
      <c r="D6657">
        <v>19</v>
      </c>
      <c r="E6657" t="s">
        <v>4</v>
      </c>
      <c r="F6657" t="s">
        <v>8168</v>
      </c>
      <c r="G6657" t="s">
        <v>8028</v>
      </c>
      <c r="H6657" t="str">
        <f>VLOOKUP(Sales_Data17[[#This Row],[Delivery Region Index]],Regions_Table[#All],2,0)</f>
        <v>Victoria</v>
      </c>
      <c r="I6657" t="str">
        <f>VLOOKUP(Sales_Data17[[#This Row],[Delivery Region Index]],Regions_Table[#All],3,0)</f>
        <v>Swan Hill</v>
      </c>
      <c r="J6657">
        <v>55</v>
      </c>
      <c r="K6657">
        <v>8</v>
      </c>
      <c r="L6657" t="str">
        <f>VLOOKUP(Sales_Data17[[#This Row],[Product Description Index]],Products_Data[#All],2,0)</f>
        <v>Shoes</v>
      </c>
      <c r="M6657">
        <v>8</v>
      </c>
      <c r="N6657" s="9">
        <v>434.75555555555559</v>
      </c>
      <c r="O6657" s="9">
        <f>Sales_Data17[[#This Row],[Order Quantity]]*Sales_Data17[[#This Row],[Unit Price]]</f>
        <v>3478.0444444444447</v>
      </c>
      <c r="P6657" s="9">
        <v>326.06666666666672</v>
      </c>
      <c r="Q6657" s="9">
        <f>Sales_Data17[[#This Row],[Line Total]]-(Sales_Data17[[#This Row],[Total Unit Cost]]*Sales_Data17[[#This Row],[Order Quantity]])</f>
        <v>869.51111111111095</v>
      </c>
      <c r="R6657" s="1" t="str">
        <f>TEXT(Sales_Data17[[#This Row],[OrderDate]],"MMM")</f>
        <v>Feb</v>
      </c>
      <c r="S6657" s="1" t="str">
        <f t="shared" si="103"/>
        <v>2016</v>
      </c>
    </row>
    <row r="6658" spans="1:19">
      <c r="A6658" t="s">
        <v>6681</v>
      </c>
      <c r="B6658" s="2">
        <v>42415</v>
      </c>
      <c r="C6658" s="2" t="str">
        <f>VLOOKUP(Sales_Data17[[#This Row],[Customer Name Index]],Customer_Data[#All],2,0)</f>
        <v xml:space="preserve">WakeFern </v>
      </c>
      <c r="D6658">
        <v>2</v>
      </c>
      <c r="E6658" t="s">
        <v>2</v>
      </c>
      <c r="F6658" t="s">
        <v>8168</v>
      </c>
      <c r="G6658" t="s">
        <v>8027</v>
      </c>
      <c r="H6658" t="str">
        <f>VLOOKUP(Sales_Data17[[#This Row],[Delivery Region Index]],Regions_Table[#All],2,0)</f>
        <v>New South Wales</v>
      </c>
      <c r="I6658" t="str">
        <f>VLOOKUP(Sales_Data17[[#This Row],[Delivery Region Index]],Regions_Table[#All],3,0)</f>
        <v>Cessnock</v>
      </c>
      <c r="J6658">
        <v>6</v>
      </c>
      <c r="K6658">
        <v>1</v>
      </c>
      <c r="L6658" t="str">
        <f>VLOOKUP(Sales_Data17[[#This Row],[Product Description Index]],Products_Data[#All],2,0)</f>
        <v>Shirts</v>
      </c>
      <c r="M6658">
        <v>5</v>
      </c>
      <c r="N6658" s="9">
        <v>424.33333333333331</v>
      </c>
      <c r="O6658" s="9">
        <f>Sales_Data17[[#This Row],[Order Quantity]]*Sales_Data17[[#This Row],[Unit Price]]</f>
        <v>2121.6666666666665</v>
      </c>
      <c r="P6658" s="9">
        <v>318.25</v>
      </c>
      <c r="Q6658" s="9">
        <f>Sales_Data17[[#This Row],[Line Total]]-(Sales_Data17[[#This Row],[Total Unit Cost]]*Sales_Data17[[#This Row],[Order Quantity]])</f>
        <v>530.41666666666652</v>
      </c>
      <c r="R6658" s="1" t="str">
        <f>TEXT(Sales_Data17[[#This Row],[OrderDate]],"MMM")</f>
        <v>Feb</v>
      </c>
      <c r="S6658" s="1" t="str">
        <f t="shared" ref="S6658:S6721" si="104">TEXT(B6658,"YYY")</f>
        <v>2016</v>
      </c>
    </row>
    <row r="6659" spans="1:19">
      <c r="A6659" t="s">
        <v>6682</v>
      </c>
      <c r="B6659" s="2">
        <v>42415</v>
      </c>
      <c r="C6659" s="2" t="str">
        <f>VLOOKUP(Sales_Data17[[#This Row],[Customer Name Index]],Customer_Data[#All],2,0)</f>
        <v>Eminence Corp</v>
      </c>
      <c r="D6659">
        <v>18</v>
      </c>
      <c r="E6659" t="s">
        <v>4</v>
      </c>
      <c r="F6659" t="s">
        <v>8168</v>
      </c>
      <c r="G6659" t="s">
        <v>8025</v>
      </c>
      <c r="H6659" t="str">
        <f>VLOOKUP(Sales_Data17[[#This Row],[Delivery Region Index]],Regions_Table[#All],2,0)</f>
        <v>Victoria</v>
      </c>
      <c r="I6659" t="str">
        <f>VLOOKUP(Sales_Data17[[#This Row],[Delivery Region Index]],Regions_Table[#All],3,0)</f>
        <v>Latrobe City</v>
      </c>
      <c r="J6659">
        <v>52</v>
      </c>
      <c r="K6659">
        <v>8</v>
      </c>
      <c r="L6659" t="str">
        <f>VLOOKUP(Sales_Data17[[#This Row],[Product Description Index]],Products_Data[#All],2,0)</f>
        <v>Shoes</v>
      </c>
      <c r="M6659">
        <v>7</v>
      </c>
      <c r="N6659" s="9">
        <v>207.7</v>
      </c>
      <c r="O6659" s="9">
        <f>Sales_Data17[[#This Row],[Order Quantity]]*Sales_Data17[[#This Row],[Unit Price]]</f>
        <v>1453.8999999999999</v>
      </c>
      <c r="P6659" s="9">
        <v>116.312</v>
      </c>
      <c r="Q6659" s="9">
        <f>Sales_Data17[[#This Row],[Line Total]]-(Sales_Data17[[#This Row],[Total Unit Cost]]*Sales_Data17[[#This Row],[Order Quantity]])</f>
        <v>639.71599999999989</v>
      </c>
      <c r="R6659" s="1" t="str">
        <f>TEXT(Sales_Data17[[#This Row],[OrderDate]],"MMM")</f>
        <v>Feb</v>
      </c>
      <c r="S6659" s="1" t="str">
        <f t="shared" si="104"/>
        <v>2016</v>
      </c>
    </row>
    <row r="6660" spans="1:19">
      <c r="A6660" t="s">
        <v>6683</v>
      </c>
      <c r="B6660" s="2">
        <v>42415</v>
      </c>
      <c r="C6660" s="2" t="str">
        <f>VLOOKUP(Sales_Data17[[#This Row],[Customer Name Index]],Customer_Data[#All],2,0)</f>
        <v xml:space="preserve">Qualitest </v>
      </c>
      <c r="D6660">
        <v>19</v>
      </c>
      <c r="E6660" t="s">
        <v>4</v>
      </c>
      <c r="F6660" t="s">
        <v>8168</v>
      </c>
      <c r="G6660" t="s">
        <v>8028</v>
      </c>
      <c r="H6660" t="str">
        <f>VLOOKUP(Sales_Data17[[#This Row],[Delivery Region Index]],Regions_Table[#All],2,0)</f>
        <v>Victoria</v>
      </c>
      <c r="I6660" t="str">
        <f>VLOOKUP(Sales_Data17[[#This Row],[Delivery Region Index]],Regions_Table[#All],3,0)</f>
        <v>Shepparton</v>
      </c>
      <c r="J6660">
        <v>54</v>
      </c>
      <c r="K6660">
        <v>8</v>
      </c>
      <c r="L6660" t="str">
        <f>VLOOKUP(Sales_Data17[[#This Row],[Product Description Index]],Products_Data[#All],2,0)</f>
        <v>Shoes</v>
      </c>
      <c r="M6660">
        <v>1</v>
      </c>
      <c r="N6660" s="9">
        <v>122.08888888888889</v>
      </c>
      <c r="O6660" s="9">
        <f>Sales_Data17[[#This Row],[Order Quantity]]*Sales_Data17[[#This Row],[Unit Price]]</f>
        <v>122.08888888888889</v>
      </c>
      <c r="P6660" s="9">
        <v>64.707111111111118</v>
      </c>
      <c r="Q6660" s="9">
        <f>Sales_Data17[[#This Row],[Line Total]]-(Sales_Data17[[#This Row],[Total Unit Cost]]*Sales_Data17[[#This Row],[Order Quantity]])</f>
        <v>57.381777777777771</v>
      </c>
      <c r="R6660" s="1" t="str">
        <f>TEXT(Sales_Data17[[#This Row],[OrderDate]],"MMM")</f>
        <v>Feb</v>
      </c>
      <c r="S6660" s="1" t="str">
        <f t="shared" si="104"/>
        <v>2016</v>
      </c>
    </row>
    <row r="6661" spans="1:19">
      <c r="A6661" t="s">
        <v>6684</v>
      </c>
      <c r="B6661" s="2">
        <v>42415</v>
      </c>
      <c r="C6661" s="2" t="str">
        <f>VLOOKUP(Sales_Data17[[#This Row],[Customer Name Index]],Customer_Data[#All],2,0)</f>
        <v xml:space="preserve">WakeFern </v>
      </c>
      <c r="D6661">
        <v>2</v>
      </c>
      <c r="E6661" t="s">
        <v>4</v>
      </c>
      <c r="F6661" t="s">
        <v>8168</v>
      </c>
      <c r="G6661" t="s">
        <v>8027</v>
      </c>
      <c r="H6661" t="str">
        <f>VLOOKUP(Sales_Data17[[#This Row],[Delivery Region Index]],Regions_Table[#All],2,0)</f>
        <v>New South Wales</v>
      </c>
      <c r="I6661" t="str">
        <f>VLOOKUP(Sales_Data17[[#This Row],[Delivery Region Index]],Regions_Table[#All],3,0)</f>
        <v>Bathurst</v>
      </c>
      <c r="J6661">
        <v>4</v>
      </c>
      <c r="K6661">
        <v>1</v>
      </c>
      <c r="L6661" t="str">
        <f>VLOOKUP(Sales_Data17[[#This Row],[Product Description Index]],Products_Data[#All],2,0)</f>
        <v>Shirts</v>
      </c>
      <c r="M6661">
        <v>7</v>
      </c>
      <c r="N6661" s="9">
        <v>343.93333333333334</v>
      </c>
      <c r="O6661" s="9">
        <f>Sales_Data17[[#This Row],[Order Quantity]]*Sales_Data17[[#This Row],[Unit Price]]</f>
        <v>2407.5333333333333</v>
      </c>
      <c r="P6661" s="9">
        <v>154.77000000000001</v>
      </c>
      <c r="Q6661" s="9">
        <f>Sales_Data17[[#This Row],[Line Total]]-(Sales_Data17[[#This Row],[Total Unit Cost]]*Sales_Data17[[#This Row],[Order Quantity]])</f>
        <v>1324.1433333333332</v>
      </c>
      <c r="R6661" s="1" t="str">
        <f>TEXT(Sales_Data17[[#This Row],[OrderDate]],"MMM")</f>
        <v>Feb</v>
      </c>
      <c r="S6661" s="1" t="str">
        <f t="shared" si="104"/>
        <v>2016</v>
      </c>
    </row>
    <row r="6662" spans="1:19">
      <c r="A6662" t="s">
        <v>6685</v>
      </c>
      <c r="B6662" s="2">
        <v>42416</v>
      </c>
      <c r="C6662" s="2" t="str">
        <f>VLOOKUP(Sales_Data17[[#This Row],[Customer Name Index]],Customer_Data[#All],2,0)</f>
        <v>Ole Group</v>
      </c>
      <c r="D6662">
        <v>13</v>
      </c>
      <c r="E6662" t="s">
        <v>2</v>
      </c>
      <c r="F6662" t="s">
        <v>8168</v>
      </c>
      <c r="G6662" t="s">
        <v>8026</v>
      </c>
      <c r="H6662" t="str">
        <f>VLOOKUP(Sales_Data17[[#This Row],[Delivery Region Index]],Regions_Table[#All],2,0)</f>
        <v>Queensland</v>
      </c>
      <c r="I6662" t="str">
        <f>VLOOKUP(Sales_Data17[[#This Row],[Delivery Region Index]],Regions_Table[#All],3,0)</f>
        <v>Mount Isa</v>
      </c>
      <c r="J6662">
        <v>38</v>
      </c>
      <c r="K6662">
        <v>6</v>
      </c>
      <c r="L6662" t="str">
        <f>VLOOKUP(Sales_Data17[[#This Row],[Product Description Index]],Products_Data[#All],2,0)</f>
        <v>Socks</v>
      </c>
      <c r="M6662">
        <v>1</v>
      </c>
      <c r="N6662" s="9">
        <v>290.33333333333331</v>
      </c>
      <c r="O6662" s="9">
        <f>Sales_Data17[[#This Row],[Order Quantity]]*Sales_Data17[[#This Row],[Unit Price]]</f>
        <v>290.33333333333331</v>
      </c>
      <c r="P6662" s="9">
        <v>203.23333333333332</v>
      </c>
      <c r="Q6662" s="9">
        <f>Sales_Data17[[#This Row],[Line Total]]-(Sales_Data17[[#This Row],[Total Unit Cost]]*Sales_Data17[[#This Row],[Order Quantity]])</f>
        <v>87.1</v>
      </c>
      <c r="R6662" s="1" t="str">
        <f>TEXT(Sales_Data17[[#This Row],[OrderDate]],"MMM")</f>
        <v>Feb</v>
      </c>
      <c r="S6662" s="1" t="str">
        <f t="shared" si="104"/>
        <v>2016</v>
      </c>
    </row>
    <row r="6663" spans="1:19">
      <c r="A6663" t="s">
        <v>6686</v>
      </c>
      <c r="B6663" s="2">
        <v>42417</v>
      </c>
      <c r="C6663" s="2" t="str">
        <f>VLOOKUP(Sales_Data17[[#This Row],[Customer Name Index]],Customer_Data[#All],2,0)</f>
        <v>3LAB, Ltd</v>
      </c>
      <c r="D6663">
        <v>16</v>
      </c>
      <c r="E6663" t="s">
        <v>4</v>
      </c>
      <c r="F6663" t="s">
        <v>8168</v>
      </c>
      <c r="G6663" t="s">
        <v>8025</v>
      </c>
      <c r="H6663" t="str">
        <f>VLOOKUP(Sales_Data17[[#This Row],[Delivery Region Index]],Regions_Table[#All],2,0)</f>
        <v>Queensland</v>
      </c>
      <c r="I6663" t="str">
        <f>VLOOKUP(Sales_Data17[[#This Row],[Delivery Region Index]],Regions_Table[#All],3,0)</f>
        <v>Townsville</v>
      </c>
      <c r="J6663">
        <v>45</v>
      </c>
      <c r="K6663">
        <v>7</v>
      </c>
      <c r="L6663" t="str">
        <f>VLOOKUP(Sales_Data17[[#This Row],[Product Description Index]],Products_Data[#All],2,0)</f>
        <v>Dress Shirts</v>
      </c>
      <c r="M6663">
        <v>9</v>
      </c>
      <c r="N6663" s="9">
        <v>142.93333333333334</v>
      </c>
      <c r="O6663" s="9">
        <f>Sales_Data17[[#This Row],[Order Quantity]]*Sales_Data17[[#This Row],[Unit Price]]</f>
        <v>1286.4000000000001</v>
      </c>
      <c r="P6663" s="9">
        <v>68.608000000000004</v>
      </c>
      <c r="Q6663" s="9">
        <f>Sales_Data17[[#This Row],[Line Total]]-(Sales_Data17[[#This Row],[Total Unit Cost]]*Sales_Data17[[#This Row],[Order Quantity]])</f>
        <v>668.92800000000011</v>
      </c>
      <c r="R6663" s="1" t="str">
        <f>TEXT(Sales_Data17[[#This Row],[OrderDate]],"MMM")</f>
        <v>Feb</v>
      </c>
      <c r="S6663" s="1" t="str">
        <f t="shared" si="104"/>
        <v>2016</v>
      </c>
    </row>
    <row r="6664" spans="1:19">
      <c r="A6664" t="s">
        <v>6687</v>
      </c>
      <c r="B6664" s="2">
        <v>42417</v>
      </c>
      <c r="C6664" s="2" t="str">
        <f>VLOOKUP(Sales_Data17[[#This Row],[Customer Name Index]],Customer_Data[#All],2,0)</f>
        <v>Pacific Ltd</v>
      </c>
      <c r="D6664">
        <v>20</v>
      </c>
      <c r="E6664" t="s">
        <v>4</v>
      </c>
      <c r="F6664" t="s">
        <v>8168</v>
      </c>
      <c r="G6664" t="s">
        <v>8028</v>
      </c>
      <c r="H6664" t="str">
        <f>VLOOKUP(Sales_Data17[[#This Row],[Delivery Region Index]],Regions_Table[#All],2,0)</f>
        <v>Victoria</v>
      </c>
      <c r="I6664" t="str">
        <f>VLOOKUP(Sales_Data17[[#This Row],[Delivery Region Index]],Regions_Table[#All],3,0)</f>
        <v>Wangaratta</v>
      </c>
      <c r="J6664">
        <v>56</v>
      </c>
      <c r="K6664">
        <v>8</v>
      </c>
      <c r="L6664" t="str">
        <f>VLOOKUP(Sales_Data17[[#This Row],[Product Description Index]],Products_Data[#All],2,0)</f>
        <v>Shoes</v>
      </c>
      <c r="M6664">
        <v>1</v>
      </c>
      <c r="N6664" s="9">
        <v>300.01111111111112</v>
      </c>
      <c r="O6664" s="9">
        <f>Sales_Data17[[#This Row],[Order Quantity]]*Sales_Data17[[#This Row],[Unit Price]]</f>
        <v>300.01111111111112</v>
      </c>
      <c r="P6664" s="9">
        <v>195.00722222222223</v>
      </c>
      <c r="Q6664" s="9">
        <f>Sales_Data17[[#This Row],[Line Total]]-(Sales_Data17[[#This Row],[Total Unit Cost]]*Sales_Data17[[#This Row],[Order Quantity]])</f>
        <v>105.00388888888889</v>
      </c>
      <c r="R6664" s="1" t="str">
        <f>TEXT(Sales_Data17[[#This Row],[OrderDate]],"MMM")</f>
        <v>Feb</v>
      </c>
      <c r="S6664" s="1" t="str">
        <f t="shared" si="104"/>
        <v>2016</v>
      </c>
    </row>
    <row r="6665" spans="1:19">
      <c r="A6665" t="s">
        <v>6688</v>
      </c>
      <c r="B6665" s="2">
        <v>42417</v>
      </c>
      <c r="C6665" s="2" t="str">
        <f>VLOOKUP(Sales_Data17[[#This Row],[Customer Name Index]],Customer_Data[#All],2,0)</f>
        <v>Procter Corp</v>
      </c>
      <c r="D6665">
        <v>5</v>
      </c>
      <c r="E6665" t="s">
        <v>3</v>
      </c>
      <c r="F6665" t="s">
        <v>8168</v>
      </c>
      <c r="G6665" t="s">
        <v>8027</v>
      </c>
      <c r="H6665" t="str">
        <f>VLOOKUP(Sales_Data17[[#This Row],[Delivery Region Index]],Regions_Table[#All],2,0)</f>
        <v>New South Wales</v>
      </c>
      <c r="I6665" t="str">
        <f>VLOOKUP(Sales_Data17[[#This Row],[Delivery Region Index]],Regions_Table[#All],3,0)</f>
        <v>Lismore</v>
      </c>
      <c r="J6665">
        <v>14</v>
      </c>
      <c r="K6665">
        <v>2</v>
      </c>
      <c r="L6665" t="str">
        <f>VLOOKUP(Sales_Data17[[#This Row],[Product Description Index]],Products_Data[#All],2,0)</f>
        <v>Pants</v>
      </c>
      <c r="M6665">
        <v>7</v>
      </c>
      <c r="N6665" s="9">
        <v>727.32222222222231</v>
      </c>
      <c r="O6665" s="9">
        <f>Sales_Data17[[#This Row],[Order Quantity]]*Sales_Data17[[#This Row],[Unit Price]]</f>
        <v>5091.2555555555564</v>
      </c>
      <c r="P6665" s="9">
        <v>385.48077777777786</v>
      </c>
      <c r="Q6665" s="9">
        <f>Sales_Data17[[#This Row],[Line Total]]-(Sales_Data17[[#This Row],[Total Unit Cost]]*Sales_Data17[[#This Row],[Order Quantity]])</f>
        <v>2392.8901111111113</v>
      </c>
      <c r="R6665" s="1" t="str">
        <f>TEXT(Sales_Data17[[#This Row],[OrderDate]],"MMM")</f>
        <v>Feb</v>
      </c>
      <c r="S6665" s="1" t="str">
        <f t="shared" si="104"/>
        <v>2016</v>
      </c>
    </row>
    <row r="6666" spans="1:19">
      <c r="A6666" t="s">
        <v>6689</v>
      </c>
      <c r="B6666" s="2">
        <v>42417</v>
      </c>
      <c r="C6666" s="2" t="str">
        <f>VLOOKUP(Sales_Data17[[#This Row],[Customer Name Index]],Customer_Data[#All],2,0)</f>
        <v xml:space="preserve">Medline </v>
      </c>
      <c r="D6666">
        <v>12</v>
      </c>
      <c r="E6666" t="s">
        <v>4</v>
      </c>
      <c r="F6666" t="s">
        <v>8168</v>
      </c>
      <c r="G6666" t="s">
        <v>8026</v>
      </c>
      <c r="H6666" t="str">
        <f>VLOOKUP(Sales_Data17[[#This Row],[Delivery Region Index]],Regions_Table[#All],2,0)</f>
        <v>Queensland</v>
      </c>
      <c r="I6666" t="str">
        <f>VLOOKUP(Sales_Data17[[#This Row],[Delivery Region Index]],Regions_Table[#All],3,0)</f>
        <v>Hervey Bay</v>
      </c>
      <c r="J6666">
        <v>33</v>
      </c>
      <c r="K6666">
        <v>5</v>
      </c>
      <c r="L6666" t="str">
        <f>VLOOKUP(Sales_Data17[[#This Row],[Product Description Index]],Products_Data[#All],2,0)</f>
        <v>Hats</v>
      </c>
      <c r="M6666">
        <v>1</v>
      </c>
      <c r="N6666" s="9">
        <v>565.0333333333333</v>
      </c>
      <c r="O6666" s="9">
        <f>Sales_Data17[[#This Row],[Order Quantity]]*Sales_Data17[[#This Row],[Unit Price]]</f>
        <v>565.0333333333333</v>
      </c>
      <c r="P6666" s="9">
        <v>333.36966666666666</v>
      </c>
      <c r="Q6666" s="9">
        <f>Sales_Data17[[#This Row],[Line Total]]-(Sales_Data17[[#This Row],[Total Unit Cost]]*Sales_Data17[[#This Row],[Order Quantity]])</f>
        <v>231.66366666666664</v>
      </c>
      <c r="R6666" s="1" t="str">
        <f>TEXT(Sales_Data17[[#This Row],[OrderDate]],"MMM")</f>
        <v>Feb</v>
      </c>
      <c r="S6666" s="1" t="str">
        <f t="shared" si="104"/>
        <v>2016</v>
      </c>
    </row>
    <row r="6667" spans="1:19">
      <c r="A6667" t="s">
        <v>6690</v>
      </c>
      <c r="B6667" s="2">
        <v>42418</v>
      </c>
      <c r="C6667" s="2" t="str">
        <f>VLOOKUP(Sales_Data17[[#This Row],[Customer Name Index]],Customer_Data[#All],2,0)</f>
        <v>Pacific Ltd</v>
      </c>
      <c r="D6667">
        <v>20</v>
      </c>
      <c r="E6667" t="s">
        <v>2</v>
      </c>
      <c r="F6667" t="s">
        <v>8168</v>
      </c>
      <c r="G6667" t="s">
        <v>8028</v>
      </c>
      <c r="H6667" t="str">
        <f>VLOOKUP(Sales_Data17[[#This Row],[Delivery Region Index]],Regions_Table[#All],2,0)</f>
        <v>Victoria</v>
      </c>
      <c r="I6667" t="str">
        <f>VLOOKUP(Sales_Data17[[#This Row],[Delivery Region Index]],Regions_Table[#All],3,0)</f>
        <v>Wodonga</v>
      </c>
      <c r="J6667">
        <v>58</v>
      </c>
      <c r="K6667">
        <v>8</v>
      </c>
      <c r="L6667" t="str">
        <f>VLOOKUP(Sales_Data17[[#This Row],[Product Description Index]],Products_Data[#All],2,0)</f>
        <v>Shoes</v>
      </c>
      <c r="M6667">
        <v>2</v>
      </c>
      <c r="N6667" s="9">
        <v>94.544444444444437</v>
      </c>
      <c r="O6667" s="9">
        <f>Sales_Data17[[#This Row],[Order Quantity]]*Sales_Data17[[#This Row],[Unit Price]]</f>
        <v>189.08888888888887</v>
      </c>
      <c r="P6667" s="9">
        <v>48.217666666666666</v>
      </c>
      <c r="Q6667" s="9">
        <f>Sales_Data17[[#This Row],[Line Total]]-(Sales_Data17[[#This Row],[Total Unit Cost]]*Sales_Data17[[#This Row],[Order Quantity]])</f>
        <v>92.653555555555542</v>
      </c>
      <c r="R6667" s="1" t="str">
        <f>TEXT(Sales_Data17[[#This Row],[OrderDate]],"MMM")</f>
        <v>Feb</v>
      </c>
      <c r="S6667" s="1" t="str">
        <f t="shared" si="104"/>
        <v>2016</v>
      </c>
    </row>
    <row r="6668" spans="1:19">
      <c r="A6668" t="s">
        <v>6691</v>
      </c>
      <c r="B6668" s="2">
        <v>42418</v>
      </c>
      <c r="C6668" s="2" t="str">
        <f>VLOOKUP(Sales_Data17[[#This Row],[Customer Name Index]],Customer_Data[#All],2,0)</f>
        <v xml:space="preserve">Medline </v>
      </c>
      <c r="D6668">
        <v>12</v>
      </c>
      <c r="E6668" t="s">
        <v>2</v>
      </c>
      <c r="F6668" t="s">
        <v>8168</v>
      </c>
      <c r="G6668" t="s">
        <v>8026</v>
      </c>
      <c r="H6668" t="str">
        <f>VLOOKUP(Sales_Data17[[#This Row],[Delivery Region Index]],Regions_Table[#All],2,0)</f>
        <v>Queensland</v>
      </c>
      <c r="I6668" t="str">
        <f>VLOOKUP(Sales_Data17[[#This Row],[Delivery Region Index]],Regions_Table[#All],3,0)</f>
        <v>Logan City</v>
      </c>
      <c r="J6668">
        <v>35</v>
      </c>
      <c r="K6668">
        <v>5</v>
      </c>
      <c r="L6668" t="str">
        <f>VLOOKUP(Sales_Data17[[#This Row],[Product Description Index]],Products_Data[#All],2,0)</f>
        <v>Hats</v>
      </c>
      <c r="M6668">
        <v>6</v>
      </c>
      <c r="N6668" s="9">
        <v>220.35555555555555</v>
      </c>
      <c r="O6668" s="9">
        <f>Sales_Data17[[#This Row],[Order Quantity]]*Sales_Data17[[#This Row],[Unit Price]]</f>
        <v>1322.1333333333332</v>
      </c>
      <c r="P6668" s="9">
        <v>141.02755555555555</v>
      </c>
      <c r="Q6668" s="9">
        <f>Sales_Data17[[#This Row],[Line Total]]-(Sales_Data17[[#This Row],[Total Unit Cost]]*Sales_Data17[[#This Row],[Order Quantity]])</f>
        <v>475.96799999999985</v>
      </c>
      <c r="R6668" s="1" t="str">
        <f>TEXT(Sales_Data17[[#This Row],[OrderDate]],"MMM")</f>
        <v>Feb</v>
      </c>
      <c r="S6668" s="1" t="str">
        <f t="shared" si="104"/>
        <v>2016</v>
      </c>
    </row>
    <row r="6669" spans="1:19">
      <c r="A6669" t="s">
        <v>6692</v>
      </c>
      <c r="B6669" s="2">
        <v>42418</v>
      </c>
      <c r="C6669" s="2" t="str">
        <f>VLOOKUP(Sales_Data17[[#This Row],[Customer Name Index]],Customer_Data[#All],2,0)</f>
        <v xml:space="preserve">Medline </v>
      </c>
      <c r="D6669">
        <v>12</v>
      </c>
      <c r="E6669" t="s">
        <v>4</v>
      </c>
      <c r="F6669" t="s">
        <v>8168</v>
      </c>
      <c r="G6669" t="s">
        <v>8026</v>
      </c>
      <c r="H6669" t="str">
        <f>VLOOKUP(Sales_Data17[[#This Row],[Delivery Region Index]],Regions_Table[#All],2,0)</f>
        <v>Queensland</v>
      </c>
      <c r="I6669" t="str">
        <f>VLOOKUP(Sales_Data17[[#This Row],[Delivery Region Index]],Regions_Table[#All],3,0)</f>
        <v>Hervey Bay</v>
      </c>
      <c r="J6669">
        <v>33</v>
      </c>
      <c r="K6669">
        <v>5</v>
      </c>
      <c r="L6669" t="str">
        <f>VLOOKUP(Sales_Data17[[#This Row],[Product Description Index]],Products_Data[#All],2,0)</f>
        <v>Hats</v>
      </c>
      <c r="M6669">
        <v>2</v>
      </c>
      <c r="N6669" s="9">
        <v>611.18888888888887</v>
      </c>
      <c r="O6669" s="9">
        <f>Sales_Data17[[#This Row],[Order Quantity]]*Sales_Data17[[#This Row],[Unit Price]]</f>
        <v>1222.3777777777777</v>
      </c>
      <c r="P6669" s="9">
        <v>268.9231111111111</v>
      </c>
      <c r="Q6669" s="9">
        <f>Sales_Data17[[#This Row],[Line Total]]-(Sales_Data17[[#This Row],[Total Unit Cost]]*Sales_Data17[[#This Row],[Order Quantity]])</f>
        <v>684.53155555555554</v>
      </c>
      <c r="R6669" s="1" t="str">
        <f>TEXT(Sales_Data17[[#This Row],[OrderDate]],"MMM")</f>
        <v>Feb</v>
      </c>
      <c r="S6669" s="1" t="str">
        <f t="shared" si="104"/>
        <v>2016</v>
      </c>
    </row>
    <row r="6670" spans="1:19">
      <c r="A6670" t="s">
        <v>6693</v>
      </c>
      <c r="B6670" s="2">
        <v>42418</v>
      </c>
      <c r="C6670" s="2" t="str">
        <f>VLOOKUP(Sales_Data17[[#This Row],[Customer Name Index]],Customer_Data[#All],2,0)</f>
        <v xml:space="preserve">WakeFern </v>
      </c>
      <c r="D6670">
        <v>2</v>
      </c>
      <c r="E6670" t="s">
        <v>4</v>
      </c>
      <c r="F6670" t="s">
        <v>8168</v>
      </c>
      <c r="G6670" t="s">
        <v>8027</v>
      </c>
      <c r="H6670" t="str">
        <f>VLOOKUP(Sales_Data17[[#This Row],[Delivery Region Index]],Regions_Table[#All],2,0)</f>
        <v>New South Wales</v>
      </c>
      <c r="I6670" t="str">
        <f>VLOOKUP(Sales_Data17[[#This Row],[Delivery Region Index]],Regions_Table[#All],3,0)</f>
        <v>Broken Hill</v>
      </c>
      <c r="J6670">
        <v>5</v>
      </c>
      <c r="K6670">
        <v>1</v>
      </c>
      <c r="L6670" t="str">
        <f>VLOOKUP(Sales_Data17[[#This Row],[Product Description Index]],Products_Data[#All],2,0)</f>
        <v>Shirts</v>
      </c>
      <c r="M6670">
        <v>9</v>
      </c>
      <c r="N6670" s="9">
        <v>441.45555555555552</v>
      </c>
      <c r="O6670" s="9">
        <f>Sales_Data17[[#This Row],[Order Quantity]]*Sales_Data17[[#This Row],[Unit Price]]</f>
        <v>3973.0999999999995</v>
      </c>
      <c r="P6670" s="9">
        <v>370.82266666666669</v>
      </c>
      <c r="Q6670" s="9">
        <f>Sales_Data17[[#This Row],[Line Total]]-(Sales_Data17[[#This Row],[Total Unit Cost]]*Sales_Data17[[#This Row],[Order Quantity]])</f>
        <v>635.695999999999</v>
      </c>
      <c r="R6670" s="1" t="str">
        <f>TEXT(Sales_Data17[[#This Row],[OrderDate]],"MMM")</f>
        <v>Feb</v>
      </c>
      <c r="S6670" s="1" t="str">
        <f t="shared" si="104"/>
        <v>2016</v>
      </c>
    </row>
    <row r="6671" spans="1:19">
      <c r="A6671" t="s">
        <v>6694</v>
      </c>
      <c r="B6671" s="2">
        <v>42419</v>
      </c>
      <c r="C6671" s="2" t="str">
        <f>VLOOKUP(Sales_Data17[[#This Row],[Customer Name Index]],Customer_Data[#All],2,0)</f>
        <v>ETUDE Ltd</v>
      </c>
      <c r="D6671">
        <v>4</v>
      </c>
      <c r="E6671" t="s">
        <v>2</v>
      </c>
      <c r="F6671" t="s">
        <v>8168</v>
      </c>
      <c r="G6671" t="s">
        <v>8027</v>
      </c>
      <c r="H6671" t="str">
        <f>VLOOKUP(Sales_Data17[[#This Row],[Delivery Region Index]],Regions_Table[#All],2,0)</f>
        <v>New South Wales</v>
      </c>
      <c r="I6671" t="str">
        <f>VLOOKUP(Sales_Data17[[#This Row],[Delivery Region Index]],Regions_Table[#All],3,0)</f>
        <v>Goulburn</v>
      </c>
      <c r="J6671">
        <v>10</v>
      </c>
      <c r="K6671">
        <v>2</v>
      </c>
      <c r="L6671" t="str">
        <f>VLOOKUP(Sales_Data17[[#This Row],[Product Description Index]],Products_Data[#All],2,0)</f>
        <v>Pants</v>
      </c>
      <c r="M6671">
        <v>5</v>
      </c>
      <c r="N6671" s="9">
        <v>352.86666666666667</v>
      </c>
      <c r="O6671" s="9">
        <f>Sales_Data17[[#This Row],[Order Quantity]]*Sales_Data17[[#This Row],[Unit Price]]</f>
        <v>1764.3333333333335</v>
      </c>
      <c r="P6671" s="9">
        <v>282.29333333333335</v>
      </c>
      <c r="Q6671" s="9">
        <f>Sales_Data17[[#This Row],[Line Total]]-(Sales_Data17[[#This Row],[Total Unit Cost]]*Sales_Data17[[#This Row],[Order Quantity]])</f>
        <v>352.86666666666679</v>
      </c>
      <c r="R6671" s="1" t="str">
        <f>TEXT(Sales_Data17[[#This Row],[OrderDate]],"MMM")</f>
        <v>Feb</v>
      </c>
      <c r="S6671" s="1" t="str">
        <f t="shared" si="104"/>
        <v>2016</v>
      </c>
    </row>
    <row r="6672" spans="1:19">
      <c r="A6672" t="s">
        <v>6695</v>
      </c>
      <c r="B6672" s="2">
        <v>42419</v>
      </c>
      <c r="C6672" s="2" t="str">
        <f>VLOOKUP(Sales_Data17[[#This Row],[Customer Name Index]],Customer_Data[#All],2,0)</f>
        <v>ETUDE Ltd</v>
      </c>
      <c r="D6672">
        <v>4</v>
      </c>
      <c r="E6672" t="s">
        <v>4</v>
      </c>
      <c r="F6672" t="s">
        <v>8168</v>
      </c>
      <c r="G6672" t="s">
        <v>8027</v>
      </c>
      <c r="H6672" t="str">
        <f>VLOOKUP(Sales_Data17[[#This Row],[Delivery Region Index]],Regions_Table[#All],2,0)</f>
        <v>New South Wales</v>
      </c>
      <c r="I6672" t="str">
        <f>VLOOKUP(Sales_Data17[[#This Row],[Delivery Region Index]],Regions_Table[#All],3,0)</f>
        <v>Goulburn</v>
      </c>
      <c r="J6672">
        <v>10</v>
      </c>
      <c r="K6672">
        <v>2</v>
      </c>
      <c r="L6672" t="str">
        <f>VLOOKUP(Sales_Data17[[#This Row],[Product Description Index]],Products_Data[#All],2,0)</f>
        <v>Pants</v>
      </c>
      <c r="M6672">
        <v>9</v>
      </c>
      <c r="N6672" s="9">
        <v>430.28888888888889</v>
      </c>
      <c r="O6672" s="9">
        <f>Sales_Data17[[#This Row],[Order Quantity]]*Sales_Data17[[#This Row],[Unit Price]]</f>
        <v>3872.6</v>
      </c>
      <c r="P6672" s="9">
        <v>172.11555555555555</v>
      </c>
      <c r="Q6672" s="9">
        <f>Sales_Data17[[#This Row],[Line Total]]-(Sales_Data17[[#This Row],[Total Unit Cost]]*Sales_Data17[[#This Row],[Order Quantity]])</f>
        <v>2323.56</v>
      </c>
      <c r="R6672" s="1" t="str">
        <f>TEXT(Sales_Data17[[#This Row],[OrderDate]],"MMM")</f>
        <v>Feb</v>
      </c>
      <c r="S6672" s="1" t="str">
        <f t="shared" si="104"/>
        <v>2016</v>
      </c>
    </row>
    <row r="6673" spans="1:19">
      <c r="A6673" t="s">
        <v>6696</v>
      </c>
      <c r="B6673" s="2">
        <v>42419</v>
      </c>
      <c r="C6673" s="2" t="str">
        <f>VLOOKUP(Sales_Data17[[#This Row],[Customer Name Index]],Customer_Data[#All],2,0)</f>
        <v>Eminence Corp</v>
      </c>
      <c r="D6673">
        <v>18</v>
      </c>
      <c r="E6673" t="s">
        <v>4</v>
      </c>
      <c r="F6673" t="s">
        <v>8168</v>
      </c>
      <c r="G6673" t="s">
        <v>8025</v>
      </c>
      <c r="H6673" t="str">
        <f>VLOOKUP(Sales_Data17[[#This Row],[Delivery Region Index]],Regions_Table[#All],2,0)</f>
        <v>Victoria</v>
      </c>
      <c r="I6673" t="str">
        <f>VLOOKUP(Sales_Data17[[#This Row],[Delivery Region Index]],Regions_Table[#All],3,0)</f>
        <v>Latrobe City</v>
      </c>
      <c r="J6673">
        <v>52</v>
      </c>
      <c r="K6673">
        <v>8</v>
      </c>
      <c r="L6673" t="str">
        <f>VLOOKUP(Sales_Data17[[#This Row],[Product Description Index]],Products_Data[#All],2,0)</f>
        <v>Shoes</v>
      </c>
      <c r="M6673">
        <v>3</v>
      </c>
      <c r="N6673" s="9">
        <v>410.93333333333334</v>
      </c>
      <c r="O6673" s="9">
        <f>Sales_Data17[[#This Row],[Order Quantity]]*Sales_Data17[[#This Row],[Unit Price]]</f>
        <v>1232.8</v>
      </c>
      <c r="P6673" s="9">
        <v>308.20000000000005</v>
      </c>
      <c r="Q6673" s="9">
        <f>Sales_Data17[[#This Row],[Line Total]]-(Sales_Data17[[#This Row],[Total Unit Cost]]*Sales_Data17[[#This Row],[Order Quantity]])</f>
        <v>308.19999999999982</v>
      </c>
      <c r="R6673" s="1" t="str">
        <f>TEXT(Sales_Data17[[#This Row],[OrderDate]],"MMM")</f>
        <v>Feb</v>
      </c>
      <c r="S6673" s="1" t="str">
        <f t="shared" si="104"/>
        <v>2016</v>
      </c>
    </row>
    <row r="6674" spans="1:19">
      <c r="A6674" t="s">
        <v>6697</v>
      </c>
      <c r="B6674" s="2">
        <v>42420</v>
      </c>
      <c r="C6674" s="2" t="str">
        <f>VLOOKUP(Sales_Data17[[#This Row],[Customer Name Index]],Customer_Data[#All],2,0)</f>
        <v>PEDIFIX, Corp</v>
      </c>
      <c r="D6674">
        <v>6</v>
      </c>
      <c r="E6674" t="s">
        <v>4</v>
      </c>
      <c r="F6674" t="s">
        <v>8168</v>
      </c>
      <c r="G6674" t="s">
        <v>8027</v>
      </c>
      <c r="H6674" t="str">
        <f>VLOOKUP(Sales_Data17[[#This Row],[Delivery Region Index]],Regions_Table[#All],2,0)</f>
        <v>New South Wales</v>
      </c>
      <c r="I6674" t="str">
        <f>VLOOKUP(Sales_Data17[[#This Row],[Delivery Region Index]],Regions_Table[#All],3,0)</f>
        <v>Maitland</v>
      </c>
      <c r="J6674">
        <v>15</v>
      </c>
      <c r="K6674">
        <v>3</v>
      </c>
      <c r="L6674" t="str">
        <f>VLOOKUP(Sales_Data17[[#This Row],[Product Description Index]],Products_Data[#All],2,0)</f>
        <v>Sunglasses</v>
      </c>
      <c r="M6674">
        <v>3</v>
      </c>
      <c r="N6674" s="9">
        <v>337.97777777777782</v>
      </c>
      <c r="O6674" s="9">
        <f>Sales_Data17[[#This Row],[Order Quantity]]*Sales_Data17[[#This Row],[Unit Price]]</f>
        <v>1013.9333333333334</v>
      </c>
      <c r="P6674" s="9">
        <v>283.90133333333335</v>
      </c>
      <c r="Q6674" s="9">
        <f>Sales_Data17[[#This Row],[Line Total]]-(Sales_Data17[[#This Row],[Total Unit Cost]]*Sales_Data17[[#This Row],[Order Quantity]])</f>
        <v>162.22933333333333</v>
      </c>
      <c r="R6674" s="1" t="str">
        <f>TEXT(Sales_Data17[[#This Row],[OrderDate]],"MMM")</f>
        <v>Feb</v>
      </c>
      <c r="S6674" s="1" t="str">
        <f t="shared" si="104"/>
        <v>2016</v>
      </c>
    </row>
    <row r="6675" spans="1:19">
      <c r="A6675" t="s">
        <v>6698</v>
      </c>
      <c r="B6675" s="2">
        <v>42421</v>
      </c>
      <c r="C6675" s="2" t="str">
        <f>VLOOKUP(Sales_Data17[[#This Row],[Customer Name Index]],Customer_Data[#All],2,0)</f>
        <v xml:space="preserve">Ei </v>
      </c>
      <c r="D6675">
        <v>9</v>
      </c>
      <c r="E6675" t="s">
        <v>4</v>
      </c>
      <c r="F6675" t="s">
        <v>8168</v>
      </c>
      <c r="G6675" t="s">
        <v>8027</v>
      </c>
      <c r="H6675" t="str">
        <f>VLOOKUP(Sales_Data17[[#This Row],[Delivery Region Index]],Regions_Table[#All],2,0)</f>
        <v>New South Wales</v>
      </c>
      <c r="I6675" t="str">
        <f>VLOOKUP(Sales_Data17[[#This Row],[Delivery Region Index]],Regions_Table[#All],3,0)</f>
        <v>Wyong</v>
      </c>
      <c r="J6675">
        <v>25</v>
      </c>
      <c r="K6675">
        <v>4</v>
      </c>
      <c r="L6675" t="str">
        <f>VLOOKUP(Sales_Data17[[#This Row],[Product Description Index]],Products_Data[#All],2,0)</f>
        <v>Jeans</v>
      </c>
      <c r="M6675">
        <v>6</v>
      </c>
      <c r="N6675" s="9">
        <v>581.41111111111104</v>
      </c>
      <c r="O6675" s="9">
        <f>Sales_Data17[[#This Row],[Order Quantity]]*Sales_Data17[[#This Row],[Unit Price]]</f>
        <v>3488.4666666666662</v>
      </c>
      <c r="P6675" s="9">
        <v>273.26322222222217</v>
      </c>
      <c r="Q6675" s="9">
        <f>Sales_Data17[[#This Row],[Line Total]]-(Sales_Data17[[#This Row],[Total Unit Cost]]*Sales_Data17[[#This Row],[Order Quantity]])</f>
        <v>1848.8873333333331</v>
      </c>
      <c r="R6675" s="1" t="str">
        <f>TEXT(Sales_Data17[[#This Row],[OrderDate]],"MMM")</f>
        <v>Feb</v>
      </c>
      <c r="S6675" s="1" t="str">
        <f t="shared" si="104"/>
        <v>2016</v>
      </c>
    </row>
    <row r="6676" spans="1:19">
      <c r="A6676" t="s">
        <v>6699</v>
      </c>
      <c r="B6676" s="2">
        <v>42421</v>
      </c>
      <c r="C6676" s="2" t="str">
        <f>VLOOKUP(Sales_Data17[[#This Row],[Customer Name Index]],Customer_Data[#All],2,0)</f>
        <v>Procter Corp</v>
      </c>
      <c r="D6676">
        <v>5</v>
      </c>
      <c r="E6676" t="s">
        <v>4</v>
      </c>
      <c r="F6676" t="s">
        <v>8168</v>
      </c>
      <c r="G6676" t="s">
        <v>8027</v>
      </c>
      <c r="H6676" t="str">
        <f>VLOOKUP(Sales_Data17[[#This Row],[Delivery Region Index]],Regions_Table[#All],2,0)</f>
        <v>New South Wales</v>
      </c>
      <c r="I6676" t="str">
        <f>VLOOKUP(Sales_Data17[[#This Row],[Delivery Region Index]],Regions_Table[#All],3,0)</f>
        <v>Lismore</v>
      </c>
      <c r="J6676">
        <v>14</v>
      </c>
      <c r="K6676">
        <v>2</v>
      </c>
      <c r="L6676" t="str">
        <f>VLOOKUP(Sales_Data17[[#This Row],[Product Description Index]],Products_Data[#All],2,0)</f>
        <v>Pants</v>
      </c>
      <c r="M6676">
        <v>5</v>
      </c>
      <c r="N6676" s="9">
        <v>116.13333333333334</v>
      </c>
      <c r="O6676" s="9">
        <f>Sales_Data17[[#This Row],[Order Quantity]]*Sales_Data17[[#This Row],[Unit Price]]</f>
        <v>580.66666666666674</v>
      </c>
      <c r="P6676" s="9">
        <v>75.486666666666679</v>
      </c>
      <c r="Q6676" s="9">
        <f>Sales_Data17[[#This Row],[Line Total]]-(Sales_Data17[[#This Row],[Total Unit Cost]]*Sales_Data17[[#This Row],[Order Quantity]])</f>
        <v>203.23333333333335</v>
      </c>
      <c r="R6676" s="1" t="str">
        <f>TEXT(Sales_Data17[[#This Row],[OrderDate]],"MMM")</f>
        <v>Feb</v>
      </c>
      <c r="S6676" s="1" t="str">
        <f t="shared" si="104"/>
        <v>2016</v>
      </c>
    </row>
    <row r="6677" spans="1:19">
      <c r="A6677" t="s">
        <v>6700</v>
      </c>
      <c r="B6677" s="2">
        <v>42421</v>
      </c>
      <c r="C6677" s="2" t="str">
        <f>VLOOKUP(Sales_Data17[[#This Row],[Customer Name Index]],Customer_Data[#All],2,0)</f>
        <v>PEDIFIX, Corp</v>
      </c>
      <c r="D6677">
        <v>6</v>
      </c>
      <c r="E6677" t="s">
        <v>4</v>
      </c>
      <c r="F6677" t="s">
        <v>8168</v>
      </c>
      <c r="G6677" t="s">
        <v>8027</v>
      </c>
      <c r="H6677" t="str">
        <f>VLOOKUP(Sales_Data17[[#This Row],[Delivery Region Index]],Regions_Table[#All],2,0)</f>
        <v>New South Wales</v>
      </c>
      <c r="I6677" t="str">
        <f>VLOOKUP(Sales_Data17[[#This Row],[Delivery Region Index]],Regions_Table[#All],3,0)</f>
        <v>Nowra</v>
      </c>
      <c r="J6677">
        <v>17</v>
      </c>
      <c r="K6677">
        <v>3</v>
      </c>
      <c r="L6677" t="str">
        <f>VLOOKUP(Sales_Data17[[#This Row],[Product Description Index]],Products_Data[#All],2,0)</f>
        <v>Sunglasses</v>
      </c>
      <c r="M6677">
        <v>9</v>
      </c>
      <c r="N6677" s="9">
        <v>23.822222222222223</v>
      </c>
      <c r="O6677" s="9">
        <f>Sales_Data17[[#This Row],[Order Quantity]]*Sales_Data17[[#This Row],[Unit Price]]</f>
        <v>214.4</v>
      </c>
      <c r="P6677" s="9">
        <v>10.72</v>
      </c>
      <c r="Q6677" s="9">
        <f>Sales_Data17[[#This Row],[Line Total]]-(Sales_Data17[[#This Row],[Total Unit Cost]]*Sales_Data17[[#This Row],[Order Quantity]])</f>
        <v>117.92</v>
      </c>
      <c r="R6677" s="1" t="str">
        <f>TEXT(Sales_Data17[[#This Row],[OrderDate]],"MMM")</f>
        <v>Feb</v>
      </c>
      <c r="S6677" s="1" t="str">
        <f t="shared" si="104"/>
        <v>2016</v>
      </c>
    </row>
    <row r="6678" spans="1:19">
      <c r="A6678" t="s">
        <v>6701</v>
      </c>
      <c r="B6678" s="2">
        <v>42421</v>
      </c>
      <c r="C6678" s="2" t="str">
        <f>VLOOKUP(Sales_Data17[[#This Row],[Customer Name Index]],Customer_Data[#All],2,0)</f>
        <v>Medsep Group</v>
      </c>
      <c r="D6678">
        <v>8</v>
      </c>
      <c r="E6678" t="s">
        <v>2</v>
      </c>
      <c r="F6678" t="s">
        <v>8168</v>
      </c>
      <c r="G6678" t="s">
        <v>8027</v>
      </c>
      <c r="H6678" t="str">
        <f>VLOOKUP(Sales_Data17[[#This Row],[Delivery Region Index]],Regions_Table[#All],2,0)</f>
        <v>New South Wales</v>
      </c>
      <c r="I6678" t="str">
        <f>VLOOKUP(Sales_Data17[[#This Row],[Delivery Region Index]],Regions_Table[#All],3,0)</f>
        <v>Wollongong</v>
      </c>
      <c r="J6678">
        <v>24</v>
      </c>
      <c r="K6678">
        <v>4</v>
      </c>
      <c r="L6678" t="str">
        <f>VLOOKUP(Sales_Data17[[#This Row],[Product Description Index]],Products_Data[#All],2,0)</f>
        <v>Jeans</v>
      </c>
      <c r="M6678">
        <v>1</v>
      </c>
      <c r="N6678" s="9">
        <v>101.24444444444445</v>
      </c>
      <c r="O6678" s="9">
        <f>Sales_Data17[[#This Row],[Order Quantity]]*Sales_Data17[[#This Row],[Unit Price]]</f>
        <v>101.24444444444445</v>
      </c>
      <c r="P6678" s="9">
        <v>49.609777777777779</v>
      </c>
      <c r="Q6678" s="9">
        <f>Sales_Data17[[#This Row],[Line Total]]-(Sales_Data17[[#This Row],[Total Unit Cost]]*Sales_Data17[[#This Row],[Order Quantity]])</f>
        <v>51.634666666666675</v>
      </c>
      <c r="R6678" s="1" t="str">
        <f>TEXT(Sales_Data17[[#This Row],[OrderDate]],"MMM")</f>
        <v>Feb</v>
      </c>
      <c r="S6678" s="1" t="str">
        <f t="shared" si="104"/>
        <v>2016</v>
      </c>
    </row>
    <row r="6679" spans="1:19">
      <c r="A6679" t="s">
        <v>6702</v>
      </c>
      <c r="B6679" s="2">
        <v>42421</v>
      </c>
      <c r="C6679" s="2" t="str">
        <f>VLOOKUP(Sales_Data17[[#This Row],[Customer Name Index]],Customer_Data[#All],2,0)</f>
        <v>ETUDE Ltd</v>
      </c>
      <c r="D6679">
        <v>4</v>
      </c>
      <c r="E6679" t="s">
        <v>4</v>
      </c>
      <c r="F6679" t="s">
        <v>8168</v>
      </c>
      <c r="G6679" t="s">
        <v>8027</v>
      </c>
      <c r="H6679" t="str">
        <f>VLOOKUP(Sales_Data17[[#This Row],[Delivery Region Index]],Regions_Table[#All],2,0)</f>
        <v>New South Wales</v>
      </c>
      <c r="I6679" t="str">
        <f>VLOOKUP(Sales_Data17[[#This Row],[Delivery Region Index]],Regions_Table[#All],3,0)</f>
        <v>Grafton</v>
      </c>
      <c r="J6679">
        <v>11</v>
      </c>
      <c r="K6679">
        <v>2</v>
      </c>
      <c r="L6679" t="str">
        <f>VLOOKUP(Sales_Data17[[#This Row],[Product Description Index]],Products_Data[#All],2,0)</f>
        <v>Pants</v>
      </c>
      <c r="M6679">
        <v>8</v>
      </c>
      <c r="N6679" s="9">
        <v>130.27777777777777</v>
      </c>
      <c r="O6679" s="9">
        <f>Sales_Data17[[#This Row],[Order Quantity]]*Sales_Data17[[#This Row],[Unit Price]]</f>
        <v>1042.2222222222222</v>
      </c>
      <c r="P6679" s="9">
        <v>97.708333333333329</v>
      </c>
      <c r="Q6679" s="9">
        <f>Sales_Data17[[#This Row],[Line Total]]-(Sales_Data17[[#This Row],[Total Unit Cost]]*Sales_Data17[[#This Row],[Order Quantity]])</f>
        <v>260.55555555555554</v>
      </c>
      <c r="R6679" s="1" t="str">
        <f>TEXT(Sales_Data17[[#This Row],[OrderDate]],"MMM")</f>
        <v>Feb</v>
      </c>
      <c r="S6679" s="1" t="str">
        <f t="shared" si="104"/>
        <v>2016</v>
      </c>
    </row>
    <row r="6680" spans="1:19">
      <c r="A6680" t="s">
        <v>6703</v>
      </c>
      <c r="B6680" s="2">
        <v>42421</v>
      </c>
      <c r="C6680" s="2" t="str">
        <f>VLOOKUP(Sales_Data17[[#This Row],[Customer Name Index]],Customer_Data[#All],2,0)</f>
        <v>Rochester Ltd</v>
      </c>
      <c r="D6680">
        <v>15</v>
      </c>
      <c r="E6680" t="s">
        <v>4</v>
      </c>
      <c r="F6680" t="s">
        <v>8168</v>
      </c>
      <c r="G6680" t="s">
        <v>8025</v>
      </c>
      <c r="H6680" t="str">
        <f>VLOOKUP(Sales_Data17[[#This Row],[Delivery Region Index]],Regions_Table[#All],2,0)</f>
        <v>Queensland</v>
      </c>
      <c r="I6680" t="str">
        <f>VLOOKUP(Sales_Data17[[#This Row],[Delivery Region Index]],Regions_Table[#All],3,0)</f>
        <v>Sunshine Coast</v>
      </c>
      <c r="J6680">
        <v>42</v>
      </c>
      <c r="K6680">
        <v>6</v>
      </c>
      <c r="L6680" t="str">
        <f>VLOOKUP(Sales_Data17[[#This Row],[Product Description Index]],Products_Data[#All],2,0)</f>
        <v>Socks</v>
      </c>
      <c r="M6680">
        <v>6</v>
      </c>
      <c r="N6680" s="9">
        <v>186.85555555555555</v>
      </c>
      <c r="O6680" s="9">
        <f>Sales_Data17[[#This Row],[Order Quantity]]*Sales_Data17[[#This Row],[Unit Price]]</f>
        <v>1121.1333333333332</v>
      </c>
      <c r="P6680" s="9">
        <v>78.479333333333329</v>
      </c>
      <c r="Q6680" s="9">
        <f>Sales_Data17[[#This Row],[Line Total]]-(Sales_Data17[[#This Row],[Total Unit Cost]]*Sales_Data17[[#This Row],[Order Quantity]])</f>
        <v>650.25733333333324</v>
      </c>
      <c r="R6680" s="1" t="str">
        <f>TEXT(Sales_Data17[[#This Row],[OrderDate]],"MMM")</f>
        <v>Feb</v>
      </c>
      <c r="S6680" s="1" t="str">
        <f t="shared" si="104"/>
        <v>2016</v>
      </c>
    </row>
    <row r="6681" spans="1:19">
      <c r="A6681" t="s">
        <v>6704</v>
      </c>
      <c r="B6681" s="2">
        <v>42421</v>
      </c>
      <c r="C6681" s="2" t="str">
        <f>VLOOKUP(Sales_Data17[[#This Row],[Customer Name Index]],Customer_Data[#All],2,0)</f>
        <v>Eminence Corp</v>
      </c>
      <c r="D6681">
        <v>18</v>
      </c>
      <c r="E6681" t="s">
        <v>2</v>
      </c>
      <c r="F6681" t="s">
        <v>8168</v>
      </c>
      <c r="G6681" t="s">
        <v>8025</v>
      </c>
      <c r="H6681" t="str">
        <f>VLOOKUP(Sales_Data17[[#This Row],[Delivery Region Index]],Regions_Table[#All],2,0)</f>
        <v>Victoria</v>
      </c>
      <c r="I6681" t="str">
        <f>VLOOKUP(Sales_Data17[[#This Row],[Delivery Region Index]],Regions_Table[#All],3,0)</f>
        <v>Geelong</v>
      </c>
      <c r="J6681">
        <v>51</v>
      </c>
      <c r="K6681">
        <v>8</v>
      </c>
      <c r="L6681" t="str">
        <f>VLOOKUP(Sales_Data17[[#This Row],[Product Description Index]],Products_Data[#All],2,0)</f>
        <v>Shoes</v>
      </c>
      <c r="M6681">
        <v>4</v>
      </c>
      <c r="N6681" s="9">
        <v>436.24444444444447</v>
      </c>
      <c r="O6681" s="9">
        <f>Sales_Data17[[#This Row],[Order Quantity]]*Sales_Data17[[#This Row],[Unit Price]]</f>
        <v>1744.9777777777779</v>
      </c>
      <c r="P6681" s="9">
        <v>187.58511111111113</v>
      </c>
      <c r="Q6681" s="9">
        <f>Sales_Data17[[#This Row],[Line Total]]-(Sales_Data17[[#This Row],[Total Unit Cost]]*Sales_Data17[[#This Row],[Order Quantity]])</f>
        <v>994.63733333333334</v>
      </c>
      <c r="R6681" s="1" t="str">
        <f>TEXT(Sales_Data17[[#This Row],[OrderDate]],"MMM")</f>
        <v>Feb</v>
      </c>
      <c r="S6681" s="1" t="str">
        <f t="shared" si="104"/>
        <v>2016</v>
      </c>
    </row>
    <row r="6682" spans="1:19">
      <c r="A6682" t="s">
        <v>6705</v>
      </c>
      <c r="B6682" s="2">
        <v>42422</v>
      </c>
      <c r="C6682" s="2" t="str">
        <f>VLOOKUP(Sales_Data17[[#This Row],[Customer Name Index]],Customer_Data[#All],2,0)</f>
        <v>3LAB, Ltd</v>
      </c>
      <c r="D6682">
        <v>16</v>
      </c>
      <c r="E6682" t="s">
        <v>4</v>
      </c>
      <c r="F6682" t="s">
        <v>8168</v>
      </c>
      <c r="G6682" t="s">
        <v>8025</v>
      </c>
      <c r="H6682" t="str">
        <f>VLOOKUP(Sales_Data17[[#This Row],[Delivery Region Index]],Regions_Table[#All],2,0)</f>
        <v>Queensland</v>
      </c>
      <c r="I6682" t="str">
        <f>VLOOKUP(Sales_Data17[[#This Row],[Delivery Region Index]],Regions_Table[#All],3,0)</f>
        <v>Townsville</v>
      </c>
      <c r="J6682">
        <v>45</v>
      </c>
      <c r="K6682">
        <v>7</v>
      </c>
      <c r="L6682" t="str">
        <f>VLOOKUP(Sales_Data17[[#This Row],[Product Description Index]],Products_Data[#All],2,0)</f>
        <v>Dress Shirts</v>
      </c>
      <c r="M6682">
        <v>5</v>
      </c>
      <c r="N6682" s="9">
        <v>122.08888888888889</v>
      </c>
      <c r="O6682" s="9">
        <f>Sales_Data17[[#This Row],[Order Quantity]]*Sales_Data17[[#This Row],[Unit Price]]</f>
        <v>610.44444444444446</v>
      </c>
      <c r="P6682" s="9">
        <v>64.707111111111118</v>
      </c>
      <c r="Q6682" s="9">
        <f>Sales_Data17[[#This Row],[Line Total]]-(Sales_Data17[[#This Row],[Total Unit Cost]]*Sales_Data17[[#This Row],[Order Quantity]])</f>
        <v>286.9088888888889</v>
      </c>
      <c r="R6682" s="1" t="str">
        <f>TEXT(Sales_Data17[[#This Row],[OrderDate]],"MMM")</f>
        <v>Feb</v>
      </c>
      <c r="S6682" s="1" t="str">
        <f t="shared" si="104"/>
        <v>2016</v>
      </c>
    </row>
    <row r="6683" spans="1:19">
      <c r="A6683" t="s">
        <v>6706</v>
      </c>
      <c r="B6683" s="2">
        <v>42422</v>
      </c>
      <c r="C6683" s="2" t="str">
        <f>VLOOKUP(Sales_Data17[[#This Row],[Customer Name Index]],Customer_Data[#All],2,0)</f>
        <v xml:space="preserve">Qualitest </v>
      </c>
      <c r="D6683">
        <v>19</v>
      </c>
      <c r="E6683" t="s">
        <v>3</v>
      </c>
      <c r="F6683" t="s">
        <v>8168</v>
      </c>
      <c r="G6683" t="s">
        <v>8028</v>
      </c>
      <c r="H6683" t="str">
        <f>VLOOKUP(Sales_Data17[[#This Row],[Delivery Region Index]],Regions_Table[#All],2,0)</f>
        <v>Victoria</v>
      </c>
      <c r="I6683" t="str">
        <f>VLOOKUP(Sales_Data17[[#This Row],[Delivery Region Index]],Regions_Table[#All],3,0)</f>
        <v>Shepparton</v>
      </c>
      <c r="J6683">
        <v>54</v>
      </c>
      <c r="K6683">
        <v>8</v>
      </c>
      <c r="L6683" t="str">
        <f>VLOOKUP(Sales_Data17[[#This Row],[Product Description Index]],Products_Data[#All],2,0)</f>
        <v>Shoes</v>
      </c>
      <c r="M6683">
        <v>8</v>
      </c>
      <c r="N6683" s="9">
        <v>646.17777777777781</v>
      </c>
      <c r="O6683" s="9">
        <f>Sales_Data17[[#This Row],[Order Quantity]]*Sales_Data17[[#This Row],[Unit Price]]</f>
        <v>5169.4222222222224</v>
      </c>
      <c r="P6683" s="9">
        <v>536.32755555555559</v>
      </c>
      <c r="Q6683" s="9">
        <f>Sales_Data17[[#This Row],[Line Total]]-(Sales_Data17[[#This Row],[Total Unit Cost]]*Sales_Data17[[#This Row],[Order Quantity]])</f>
        <v>878.80177777777772</v>
      </c>
      <c r="R6683" s="1" t="str">
        <f>TEXT(Sales_Data17[[#This Row],[OrderDate]],"MMM")</f>
        <v>Feb</v>
      </c>
      <c r="S6683" s="1" t="str">
        <f t="shared" si="104"/>
        <v>2016</v>
      </c>
    </row>
    <row r="6684" spans="1:19">
      <c r="A6684" t="s">
        <v>6707</v>
      </c>
      <c r="B6684" s="2">
        <v>42422</v>
      </c>
      <c r="C6684" s="2" t="str">
        <f>VLOOKUP(Sales_Data17[[#This Row],[Customer Name Index]],Customer_Data[#All],2,0)</f>
        <v>ETUDE Ltd</v>
      </c>
      <c r="D6684">
        <v>4</v>
      </c>
      <c r="E6684" t="s">
        <v>4</v>
      </c>
      <c r="F6684" t="s">
        <v>8168</v>
      </c>
      <c r="G6684" t="s">
        <v>8027</v>
      </c>
      <c r="H6684" t="str">
        <f>VLOOKUP(Sales_Data17[[#This Row],[Delivery Region Index]],Regions_Table[#All],2,0)</f>
        <v>New South Wales</v>
      </c>
      <c r="I6684" t="str">
        <f>VLOOKUP(Sales_Data17[[#This Row],[Delivery Region Index]],Regions_Table[#All],3,0)</f>
        <v>Grafton</v>
      </c>
      <c r="J6684">
        <v>11</v>
      </c>
      <c r="K6684">
        <v>2</v>
      </c>
      <c r="L6684" t="str">
        <f>VLOOKUP(Sales_Data17[[#This Row],[Product Description Index]],Products_Data[#All],2,0)</f>
        <v>Pants</v>
      </c>
      <c r="M6684">
        <v>5</v>
      </c>
      <c r="N6684" s="9">
        <v>296.28888888888889</v>
      </c>
      <c r="O6684" s="9">
        <f>Sales_Data17[[#This Row],[Order Quantity]]*Sales_Data17[[#This Row],[Unit Price]]</f>
        <v>1481.4444444444443</v>
      </c>
      <c r="P6684" s="9">
        <v>180.73622222222221</v>
      </c>
      <c r="Q6684" s="9">
        <f>Sales_Data17[[#This Row],[Line Total]]-(Sales_Data17[[#This Row],[Total Unit Cost]]*Sales_Data17[[#This Row],[Order Quantity]])</f>
        <v>577.76333333333332</v>
      </c>
      <c r="R6684" s="1" t="str">
        <f>TEXT(Sales_Data17[[#This Row],[OrderDate]],"MMM")</f>
        <v>Feb</v>
      </c>
      <c r="S6684" s="1" t="str">
        <f t="shared" si="104"/>
        <v>2016</v>
      </c>
    </row>
    <row r="6685" spans="1:19">
      <c r="A6685" t="s">
        <v>6708</v>
      </c>
      <c r="B6685" s="2">
        <v>42422</v>
      </c>
      <c r="C6685" s="2" t="str">
        <f>VLOOKUP(Sales_Data17[[#This Row],[Customer Name Index]],Customer_Data[#All],2,0)</f>
        <v>3LAB, Ltd</v>
      </c>
      <c r="D6685">
        <v>16</v>
      </c>
      <c r="E6685" t="s">
        <v>2</v>
      </c>
      <c r="F6685" t="s">
        <v>8168</v>
      </c>
      <c r="G6685" t="s">
        <v>8025</v>
      </c>
      <c r="H6685" t="str">
        <f>VLOOKUP(Sales_Data17[[#This Row],[Delivery Region Index]],Regions_Table[#All],2,0)</f>
        <v>Queensland</v>
      </c>
      <c r="I6685" t="str">
        <f>VLOOKUP(Sales_Data17[[#This Row],[Delivery Region Index]],Regions_Table[#All],3,0)</f>
        <v>Townsville</v>
      </c>
      <c r="J6685">
        <v>45</v>
      </c>
      <c r="K6685">
        <v>7</v>
      </c>
      <c r="L6685" t="str">
        <f>VLOOKUP(Sales_Data17[[#This Row],[Product Description Index]],Products_Data[#All],2,0)</f>
        <v>Dress Shirts</v>
      </c>
      <c r="M6685">
        <v>9</v>
      </c>
      <c r="N6685" s="9">
        <v>130.27777777777777</v>
      </c>
      <c r="O6685" s="9">
        <f>Sales_Data17[[#This Row],[Order Quantity]]*Sales_Data17[[#This Row],[Unit Price]]</f>
        <v>1172.5</v>
      </c>
      <c r="P6685" s="9">
        <v>69.047222222222231</v>
      </c>
      <c r="Q6685" s="9">
        <f>Sales_Data17[[#This Row],[Line Total]]-(Sales_Data17[[#This Row],[Total Unit Cost]]*Sales_Data17[[#This Row],[Order Quantity]])</f>
        <v>551.07499999999993</v>
      </c>
      <c r="R6685" s="1" t="str">
        <f>TEXT(Sales_Data17[[#This Row],[OrderDate]],"MMM")</f>
        <v>Feb</v>
      </c>
      <c r="S6685" s="1" t="str">
        <f t="shared" si="104"/>
        <v>2016</v>
      </c>
    </row>
    <row r="6686" spans="1:19">
      <c r="A6686" t="s">
        <v>6709</v>
      </c>
      <c r="B6686" s="2">
        <v>42423</v>
      </c>
      <c r="C6686" s="2" t="str">
        <f>VLOOKUP(Sales_Data17[[#This Row],[Customer Name Index]],Customer_Data[#All],2,0)</f>
        <v xml:space="preserve">Medline </v>
      </c>
      <c r="D6686">
        <v>12</v>
      </c>
      <c r="E6686" t="s">
        <v>4</v>
      </c>
      <c r="F6686" t="s">
        <v>8168</v>
      </c>
      <c r="G6686" t="s">
        <v>8026</v>
      </c>
      <c r="H6686" t="str">
        <f>VLOOKUP(Sales_Data17[[#This Row],[Delivery Region Index]],Regions_Table[#All],2,0)</f>
        <v>Queensland</v>
      </c>
      <c r="I6686" t="str">
        <f>VLOOKUP(Sales_Data17[[#This Row],[Delivery Region Index]],Regions_Table[#All],3,0)</f>
        <v>Ipswich</v>
      </c>
      <c r="J6686">
        <v>34</v>
      </c>
      <c r="K6686">
        <v>5</v>
      </c>
      <c r="L6686" t="str">
        <f>VLOOKUP(Sales_Data17[[#This Row],[Product Description Index]],Products_Data[#All],2,0)</f>
        <v>Hats</v>
      </c>
      <c r="M6686">
        <v>9</v>
      </c>
      <c r="N6686" s="9">
        <v>141.44444444444446</v>
      </c>
      <c r="O6686" s="9">
        <f>Sales_Data17[[#This Row],[Order Quantity]]*Sales_Data17[[#This Row],[Unit Price]]</f>
        <v>1273</v>
      </c>
      <c r="P6686" s="9">
        <v>89.11</v>
      </c>
      <c r="Q6686" s="9">
        <f>Sales_Data17[[#This Row],[Line Total]]-(Sales_Data17[[#This Row],[Total Unit Cost]]*Sales_Data17[[#This Row],[Order Quantity]])</f>
        <v>471.01</v>
      </c>
      <c r="R6686" s="1" t="str">
        <f>TEXT(Sales_Data17[[#This Row],[OrderDate]],"MMM")</f>
        <v>Feb</v>
      </c>
      <c r="S6686" s="1" t="str">
        <f t="shared" si="104"/>
        <v>2016</v>
      </c>
    </row>
    <row r="6687" spans="1:19">
      <c r="A6687" t="s">
        <v>6710</v>
      </c>
      <c r="B6687" s="2">
        <v>42423</v>
      </c>
      <c r="C6687" s="2" t="str">
        <f>VLOOKUP(Sales_Data17[[#This Row],[Customer Name Index]],Customer_Data[#All],2,0)</f>
        <v>Medsep Group</v>
      </c>
      <c r="D6687">
        <v>8</v>
      </c>
      <c r="E6687" t="s">
        <v>3</v>
      </c>
      <c r="F6687" t="s">
        <v>8168</v>
      </c>
      <c r="G6687" t="s">
        <v>8027</v>
      </c>
      <c r="H6687" t="str">
        <f>VLOOKUP(Sales_Data17[[#This Row],[Delivery Region Index]],Regions_Table[#All],2,0)</f>
        <v>New South Wales</v>
      </c>
      <c r="I6687" t="str">
        <f>VLOOKUP(Sales_Data17[[#This Row],[Delivery Region Index]],Regions_Table[#All],3,0)</f>
        <v>Wagga Wagga</v>
      </c>
      <c r="J6687">
        <v>23</v>
      </c>
      <c r="K6687">
        <v>4</v>
      </c>
      <c r="L6687" t="str">
        <f>VLOOKUP(Sales_Data17[[#This Row],[Product Description Index]],Products_Data[#All],2,0)</f>
        <v>Jeans</v>
      </c>
      <c r="M6687">
        <v>6</v>
      </c>
      <c r="N6687" s="9">
        <v>23.822222222222223</v>
      </c>
      <c r="O6687" s="9">
        <f>Sales_Data17[[#This Row],[Order Quantity]]*Sales_Data17[[#This Row],[Unit Price]]</f>
        <v>142.93333333333334</v>
      </c>
      <c r="P6687" s="9">
        <v>19.772444444444446</v>
      </c>
      <c r="Q6687" s="9">
        <f>Sales_Data17[[#This Row],[Line Total]]-(Sales_Data17[[#This Row],[Total Unit Cost]]*Sales_Data17[[#This Row],[Order Quantity]])</f>
        <v>24.298666666666662</v>
      </c>
      <c r="R6687" s="1" t="str">
        <f>TEXT(Sales_Data17[[#This Row],[OrderDate]],"MMM")</f>
        <v>Feb</v>
      </c>
      <c r="S6687" s="1" t="str">
        <f t="shared" si="104"/>
        <v>2016</v>
      </c>
    </row>
    <row r="6688" spans="1:19">
      <c r="A6688" t="s">
        <v>6711</v>
      </c>
      <c r="B6688" s="2">
        <v>42423</v>
      </c>
      <c r="C6688" s="2" t="str">
        <f>VLOOKUP(Sales_Data17[[#This Row],[Customer Name Index]],Customer_Data[#All],2,0)</f>
        <v xml:space="preserve">Ei </v>
      </c>
      <c r="D6688">
        <v>9</v>
      </c>
      <c r="E6688" t="s">
        <v>2</v>
      </c>
      <c r="F6688" t="s">
        <v>8168</v>
      </c>
      <c r="G6688" t="s">
        <v>8027</v>
      </c>
      <c r="H6688" t="str">
        <f>VLOOKUP(Sales_Data17[[#This Row],[Delivery Region Index]],Regions_Table[#All],2,0)</f>
        <v>New South Wales</v>
      </c>
      <c r="I6688" t="str">
        <f>VLOOKUP(Sales_Data17[[#This Row],[Delivery Region Index]],Regions_Table[#All],3,0)</f>
        <v>Wollongong</v>
      </c>
      <c r="J6688">
        <v>24</v>
      </c>
      <c r="K6688">
        <v>4</v>
      </c>
      <c r="L6688" t="str">
        <f>VLOOKUP(Sales_Data17[[#This Row],[Product Description Index]],Products_Data[#All],2,0)</f>
        <v>Jeans</v>
      </c>
      <c r="M6688">
        <v>6</v>
      </c>
      <c r="N6688" s="9">
        <v>387.11111111111109</v>
      </c>
      <c r="O6688" s="9">
        <f>Sales_Data17[[#This Row],[Order Quantity]]*Sales_Data17[[#This Row],[Unit Price]]</f>
        <v>2322.6666666666665</v>
      </c>
      <c r="P6688" s="9">
        <v>301.94666666666666</v>
      </c>
      <c r="Q6688" s="9">
        <f>Sales_Data17[[#This Row],[Line Total]]-(Sales_Data17[[#This Row],[Total Unit Cost]]*Sales_Data17[[#This Row],[Order Quantity]])</f>
        <v>510.98666666666668</v>
      </c>
      <c r="R6688" s="1" t="str">
        <f>TEXT(Sales_Data17[[#This Row],[OrderDate]],"MMM")</f>
        <v>Feb</v>
      </c>
      <c r="S6688" s="1" t="str">
        <f t="shared" si="104"/>
        <v>2016</v>
      </c>
    </row>
    <row r="6689" spans="1:19">
      <c r="A6689" t="s">
        <v>6712</v>
      </c>
      <c r="B6689" s="2">
        <v>42423</v>
      </c>
      <c r="C6689" s="2" t="str">
        <f>VLOOKUP(Sales_Data17[[#This Row],[Customer Name Index]],Customer_Data[#All],2,0)</f>
        <v>Medsep Group</v>
      </c>
      <c r="D6689">
        <v>8</v>
      </c>
      <c r="E6689" t="s">
        <v>4</v>
      </c>
      <c r="F6689" t="s">
        <v>8168</v>
      </c>
      <c r="G6689" t="s">
        <v>8027</v>
      </c>
      <c r="H6689" t="str">
        <f>VLOOKUP(Sales_Data17[[#This Row],[Delivery Region Index]],Regions_Table[#All],2,0)</f>
        <v>New South Wales</v>
      </c>
      <c r="I6689" t="str">
        <f>VLOOKUP(Sales_Data17[[#This Row],[Delivery Region Index]],Regions_Table[#All],3,0)</f>
        <v>Tweed Heads</v>
      </c>
      <c r="J6689">
        <v>22</v>
      </c>
      <c r="K6689">
        <v>4</v>
      </c>
      <c r="L6689" t="str">
        <f>VLOOKUP(Sales_Data17[[#This Row],[Product Description Index]],Products_Data[#All],2,0)</f>
        <v>Jeans</v>
      </c>
      <c r="M6689">
        <v>5</v>
      </c>
      <c r="N6689" s="9">
        <v>270.97777777777782</v>
      </c>
      <c r="O6689" s="9">
        <f>Sales_Data17[[#This Row],[Order Quantity]]*Sales_Data17[[#This Row],[Unit Price]]</f>
        <v>1354.8888888888891</v>
      </c>
      <c r="P6689" s="9">
        <v>132.77911111111112</v>
      </c>
      <c r="Q6689" s="9">
        <f>Sales_Data17[[#This Row],[Line Total]]-(Sales_Data17[[#This Row],[Total Unit Cost]]*Sales_Data17[[#This Row],[Order Quantity]])</f>
        <v>690.99333333333357</v>
      </c>
      <c r="R6689" s="1" t="str">
        <f>TEXT(Sales_Data17[[#This Row],[OrderDate]],"MMM")</f>
        <v>Feb</v>
      </c>
      <c r="S6689" s="1" t="str">
        <f t="shared" si="104"/>
        <v>2016</v>
      </c>
    </row>
    <row r="6690" spans="1:19">
      <c r="A6690" t="s">
        <v>6713</v>
      </c>
      <c r="B6690" s="2">
        <v>42424</v>
      </c>
      <c r="C6690" s="2" t="str">
        <f>VLOOKUP(Sales_Data17[[#This Row],[Customer Name Index]],Customer_Data[#All],2,0)</f>
        <v xml:space="preserve">WakeFern </v>
      </c>
      <c r="D6690">
        <v>2</v>
      </c>
      <c r="E6690" t="s">
        <v>2</v>
      </c>
      <c r="F6690" t="s">
        <v>8168</v>
      </c>
      <c r="G6690" t="s">
        <v>8027</v>
      </c>
      <c r="H6690" t="str">
        <f>VLOOKUP(Sales_Data17[[#This Row],[Delivery Region Index]],Regions_Table[#All],2,0)</f>
        <v>New South Wales</v>
      </c>
      <c r="I6690" t="str">
        <f>VLOOKUP(Sales_Data17[[#This Row],[Delivery Region Index]],Regions_Table[#All],3,0)</f>
        <v>Cessnock</v>
      </c>
      <c r="J6690">
        <v>6</v>
      </c>
      <c r="K6690">
        <v>1</v>
      </c>
      <c r="L6690" t="str">
        <f>VLOOKUP(Sales_Data17[[#This Row],[Product Description Index]],Products_Data[#All],2,0)</f>
        <v>Shirts</v>
      </c>
      <c r="M6690">
        <v>2</v>
      </c>
      <c r="N6690" s="9">
        <v>641.71111111111122</v>
      </c>
      <c r="O6690" s="9">
        <f>Sales_Data17[[#This Row],[Order Quantity]]*Sales_Data17[[#This Row],[Unit Price]]</f>
        <v>1283.4222222222224</v>
      </c>
      <c r="P6690" s="9">
        <v>519.78600000000006</v>
      </c>
      <c r="Q6690" s="9">
        <f>Sales_Data17[[#This Row],[Line Total]]-(Sales_Data17[[#This Row],[Total Unit Cost]]*Sales_Data17[[#This Row],[Order Quantity]])</f>
        <v>243.85022222222233</v>
      </c>
      <c r="R6690" s="1" t="str">
        <f>TEXT(Sales_Data17[[#This Row],[OrderDate]],"MMM")</f>
        <v>Feb</v>
      </c>
      <c r="S6690" s="1" t="str">
        <f t="shared" si="104"/>
        <v>2016</v>
      </c>
    </row>
    <row r="6691" spans="1:19">
      <c r="A6691" t="s">
        <v>6714</v>
      </c>
      <c r="B6691" s="2">
        <v>42424</v>
      </c>
      <c r="C6691" s="2" t="str">
        <f>VLOOKUP(Sales_Data17[[#This Row],[Customer Name Index]],Customer_Data[#All],2,0)</f>
        <v>Avon Corp</v>
      </c>
      <c r="D6691">
        <v>1</v>
      </c>
      <c r="E6691" t="s">
        <v>4</v>
      </c>
      <c r="F6691" t="s">
        <v>8168</v>
      </c>
      <c r="G6691" t="s">
        <v>8027</v>
      </c>
      <c r="H6691" t="str">
        <f>VLOOKUP(Sales_Data17[[#This Row],[Delivery Region Index]],Regions_Table[#All],2,0)</f>
        <v>New South Wales</v>
      </c>
      <c r="I6691" t="str">
        <f>VLOOKUP(Sales_Data17[[#This Row],[Delivery Region Index]],Regions_Table[#All],3,0)</f>
        <v>Sydney</v>
      </c>
      <c r="J6691">
        <v>1</v>
      </c>
      <c r="K6691">
        <v>1</v>
      </c>
      <c r="L6691" t="str">
        <f>VLOOKUP(Sales_Data17[[#This Row],[Product Description Index]],Products_Data[#All],2,0)</f>
        <v>Shirts</v>
      </c>
      <c r="M6691">
        <v>4</v>
      </c>
      <c r="N6691" s="9">
        <v>281.39999999999998</v>
      </c>
      <c r="O6691" s="9">
        <f>Sales_Data17[[#This Row],[Order Quantity]]*Sales_Data17[[#This Row],[Unit Price]]</f>
        <v>1125.5999999999999</v>
      </c>
      <c r="P6691" s="9">
        <v>188.53800000000001</v>
      </c>
      <c r="Q6691" s="9">
        <f>Sales_Data17[[#This Row],[Line Total]]-(Sales_Data17[[#This Row],[Total Unit Cost]]*Sales_Data17[[#This Row],[Order Quantity]])</f>
        <v>371.44799999999987</v>
      </c>
      <c r="R6691" s="1" t="str">
        <f>TEXT(Sales_Data17[[#This Row],[OrderDate]],"MMM")</f>
        <v>Feb</v>
      </c>
      <c r="S6691" s="1" t="str">
        <f t="shared" si="104"/>
        <v>2016</v>
      </c>
    </row>
    <row r="6692" spans="1:19">
      <c r="A6692" t="s">
        <v>6715</v>
      </c>
      <c r="B6692" s="2">
        <v>42424</v>
      </c>
      <c r="C6692" s="2" t="str">
        <f>VLOOKUP(Sales_Data17[[#This Row],[Customer Name Index]],Customer_Data[#All],2,0)</f>
        <v>PEDIFIX, Corp</v>
      </c>
      <c r="D6692">
        <v>6</v>
      </c>
      <c r="E6692" t="s">
        <v>2</v>
      </c>
      <c r="F6692" t="s">
        <v>8168</v>
      </c>
      <c r="G6692" t="s">
        <v>8027</v>
      </c>
      <c r="H6692" t="str">
        <f>VLOOKUP(Sales_Data17[[#This Row],[Delivery Region Index]],Regions_Table[#All],2,0)</f>
        <v>New South Wales</v>
      </c>
      <c r="I6692" t="str">
        <f>VLOOKUP(Sales_Data17[[#This Row],[Delivery Region Index]],Regions_Table[#All],3,0)</f>
        <v>Newcastle</v>
      </c>
      <c r="J6692">
        <v>16</v>
      </c>
      <c r="K6692">
        <v>3</v>
      </c>
      <c r="L6692" t="str">
        <f>VLOOKUP(Sales_Data17[[#This Row],[Product Description Index]],Products_Data[#All],2,0)</f>
        <v>Sunglasses</v>
      </c>
      <c r="M6692">
        <v>1</v>
      </c>
      <c r="N6692" s="9">
        <v>597.78888888888889</v>
      </c>
      <c r="O6692" s="9">
        <f>Sales_Data17[[#This Row],[Order Quantity]]*Sales_Data17[[#This Row],[Unit Price]]</f>
        <v>597.78888888888889</v>
      </c>
      <c r="P6692" s="9">
        <v>400.51855555555562</v>
      </c>
      <c r="Q6692" s="9">
        <f>Sales_Data17[[#This Row],[Line Total]]-(Sales_Data17[[#This Row],[Total Unit Cost]]*Sales_Data17[[#This Row],[Order Quantity]])</f>
        <v>197.27033333333327</v>
      </c>
      <c r="R6692" s="1" t="str">
        <f>TEXT(Sales_Data17[[#This Row],[OrderDate]],"MMM")</f>
        <v>Feb</v>
      </c>
      <c r="S6692" s="1" t="str">
        <f t="shared" si="104"/>
        <v>2016</v>
      </c>
    </row>
    <row r="6693" spans="1:19">
      <c r="A6693" t="s">
        <v>6716</v>
      </c>
      <c r="B6693" s="2">
        <v>42424</v>
      </c>
      <c r="C6693" s="2" t="str">
        <f>VLOOKUP(Sales_Data17[[#This Row],[Customer Name Index]],Customer_Data[#All],2,0)</f>
        <v xml:space="preserve">Qualitest </v>
      </c>
      <c r="D6693">
        <v>19</v>
      </c>
      <c r="E6693" t="s">
        <v>4</v>
      </c>
      <c r="F6693" t="s">
        <v>8168</v>
      </c>
      <c r="G6693" t="s">
        <v>8028</v>
      </c>
      <c r="H6693" t="str">
        <f>VLOOKUP(Sales_Data17[[#This Row],[Delivery Region Index]],Regions_Table[#All],2,0)</f>
        <v>Victoria</v>
      </c>
      <c r="I6693" t="str">
        <f>VLOOKUP(Sales_Data17[[#This Row],[Delivery Region Index]],Regions_Table[#All],3,0)</f>
        <v>Swan Hill</v>
      </c>
      <c r="J6693">
        <v>55</v>
      </c>
      <c r="K6693">
        <v>8</v>
      </c>
      <c r="L6693" t="str">
        <f>VLOOKUP(Sales_Data17[[#This Row],[Product Description Index]],Products_Data[#All],2,0)</f>
        <v>Shoes</v>
      </c>
      <c r="M6693">
        <v>1</v>
      </c>
      <c r="N6693" s="9">
        <v>18.611111111111111</v>
      </c>
      <c r="O6693" s="9">
        <f>Sales_Data17[[#This Row],[Order Quantity]]*Sales_Data17[[#This Row],[Unit Price]]</f>
        <v>18.611111111111111</v>
      </c>
      <c r="P6693" s="9">
        <v>8.56111111111111</v>
      </c>
      <c r="Q6693" s="9">
        <f>Sales_Data17[[#This Row],[Line Total]]-(Sales_Data17[[#This Row],[Total Unit Cost]]*Sales_Data17[[#This Row],[Order Quantity]])</f>
        <v>10.050000000000001</v>
      </c>
      <c r="R6693" s="1" t="str">
        <f>TEXT(Sales_Data17[[#This Row],[OrderDate]],"MMM")</f>
        <v>Feb</v>
      </c>
      <c r="S6693" s="1" t="str">
        <f t="shared" si="104"/>
        <v>2016</v>
      </c>
    </row>
    <row r="6694" spans="1:19">
      <c r="A6694" t="s">
        <v>6717</v>
      </c>
      <c r="B6694" s="2">
        <v>42425</v>
      </c>
      <c r="C6694" s="2" t="str">
        <f>VLOOKUP(Sales_Data17[[#This Row],[Customer Name Index]],Customer_Data[#All],2,0)</f>
        <v>Procter Corp</v>
      </c>
      <c r="D6694">
        <v>5</v>
      </c>
      <c r="E6694" t="s">
        <v>3</v>
      </c>
      <c r="F6694" t="s">
        <v>8168</v>
      </c>
      <c r="G6694" t="s">
        <v>8027</v>
      </c>
      <c r="H6694" t="str">
        <f>VLOOKUP(Sales_Data17[[#This Row],[Delivery Region Index]],Regions_Table[#All],2,0)</f>
        <v>New South Wales</v>
      </c>
      <c r="I6694" t="str">
        <f>VLOOKUP(Sales_Data17[[#This Row],[Delivery Region Index]],Regions_Table[#All],3,0)</f>
        <v>Lake Macquarie</v>
      </c>
      <c r="J6694">
        <v>13</v>
      </c>
      <c r="K6694">
        <v>2</v>
      </c>
      <c r="L6694" t="str">
        <f>VLOOKUP(Sales_Data17[[#This Row],[Product Description Index]],Products_Data[#All],2,0)</f>
        <v>Pants</v>
      </c>
      <c r="M6694">
        <v>8</v>
      </c>
      <c r="N6694" s="9">
        <v>439.22222222222223</v>
      </c>
      <c r="O6694" s="9">
        <f>Sales_Data17[[#This Row],[Order Quantity]]*Sales_Data17[[#This Row],[Unit Price]]</f>
        <v>3513.7777777777778</v>
      </c>
      <c r="P6694" s="9">
        <v>338.20111111111112</v>
      </c>
      <c r="Q6694" s="9">
        <f>Sales_Data17[[#This Row],[Line Total]]-(Sales_Data17[[#This Row],[Total Unit Cost]]*Sales_Data17[[#This Row],[Order Quantity]])</f>
        <v>808.16888888888889</v>
      </c>
      <c r="R6694" s="1" t="str">
        <f>TEXT(Sales_Data17[[#This Row],[OrderDate]],"MMM")</f>
        <v>Feb</v>
      </c>
      <c r="S6694" s="1" t="str">
        <f t="shared" si="104"/>
        <v>2016</v>
      </c>
    </row>
    <row r="6695" spans="1:19">
      <c r="A6695" t="s">
        <v>6718</v>
      </c>
      <c r="B6695" s="2">
        <v>42425</v>
      </c>
      <c r="C6695" s="2" t="str">
        <f>VLOOKUP(Sales_Data17[[#This Row],[Customer Name Index]],Customer_Data[#All],2,0)</f>
        <v xml:space="preserve">Ei </v>
      </c>
      <c r="D6695">
        <v>9</v>
      </c>
      <c r="E6695" t="s">
        <v>4</v>
      </c>
      <c r="F6695" t="s">
        <v>8168</v>
      </c>
      <c r="G6695" t="s">
        <v>8027</v>
      </c>
      <c r="H6695" t="str">
        <f>VLOOKUP(Sales_Data17[[#This Row],[Delivery Region Index]],Regions_Table[#All],2,0)</f>
        <v>Queensland</v>
      </c>
      <c r="I6695" t="str">
        <f>VLOOKUP(Sales_Data17[[#This Row],[Delivery Region Index]],Regions_Table[#All],3,0)</f>
        <v>Brisbane</v>
      </c>
      <c r="J6695">
        <v>26</v>
      </c>
      <c r="K6695">
        <v>4</v>
      </c>
      <c r="L6695" t="str">
        <f>VLOOKUP(Sales_Data17[[#This Row],[Product Description Index]],Products_Data[#All],2,0)</f>
        <v>Jeans</v>
      </c>
      <c r="M6695">
        <v>7</v>
      </c>
      <c r="N6695" s="9">
        <v>130.27777777777777</v>
      </c>
      <c r="O6695" s="9">
        <f>Sales_Data17[[#This Row],[Order Quantity]]*Sales_Data17[[#This Row],[Unit Price]]</f>
        <v>911.94444444444434</v>
      </c>
      <c r="P6695" s="9">
        <v>54.716666666666669</v>
      </c>
      <c r="Q6695" s="9">
        <f>Sales_Data17[[#This Row],[Line Total]]-(Sales_Data17[[#This Row],[Total Unit Cost]]*Sales_Data17[[#This Row],[Order Quantity]])</f>
        <v>528.92777777777769</v>
      </c>
      <c r="R6695" s="1" t="str">
        <f>TEXT(Sales_Data17[[#This Row],[OrderDate]],"MMM")</f>
        <v>Feb</v>
      </c>
      <c r="S6695" s="1" t="str">
        <f t="shared" si="104"/>
        <v>2016</v>
      </c>
    </row>
    <row r="6696" spans="1:19">
      <c r="A6696" t="s">
        <v>6719</v>
      </c>
      <c r="B6696" s="2">
        <v>42426</v>
      </c>
      <c r="C6696" s="2" t="str">
        <f>VLOOKUP(Sales_Data17[[#This Row],[Customer Name Index]],Customer_Data[#All],2,0)</f>
        <v>3LAB, Ltd</v>
      </c>
      <c r="D6696">
        <v>16</v>
      </c>
      <c r="E6696" t="s">
        <v>3</v>
      </c>
      <c r="F6696" t="s">
        <v>8168</v>
      </c>
      <c r="G6696" t="s">
        <v>8025</v>
      </c>
      <c r="H6696" t="str">
        <f>VLOOKUP(Sales_Data17[[#This Row],[Delivery Region Index]],Regions_Table[#All],2,0)</f>
        <v>Queensland</v>
      </c>
      <c r="I6696" t="str">
        <f>VLOOKUP(Sales_Data17[[#This Row],[Delivery Region Index]],Regions_Table[#All],3,0)</f>
        <v>Townsville</v>
      </c>
      <c r="J6696">
        <v>45</v>
      </c>
      <c r="K6696">
        <v>7</v>
      </c>
      <c r="L6696" t="str">
        <f>VLOOKUP(Sales_Data17[[#This Row],[Product Description Index]],Products_Data[#All],2,0)</f>
        <v>Dress Shirts</v>
      </c>
      <c r="M6696">
        <v>2</v>
      </c>
      <c r="N6696" s="9">
        <v>122.08888888888889</v>
      </c>
      <c r="O6696" s="9">
        <f>Sales_Data17[[#This Row],[Order Quantity]]*Sales_Data17[[#This Row],[Unit Price]]</f>
        <v>244.17777777777778</v>
      </c>
      <c r="P6696" s="9">
        <v>103.77555555555554</v>
      </c>
      <c r="Q6696" s="9">
        <f>Sales_Data17[[#This Row],[Line Total]]-(Sales_Data17[[#This Row],[Total Unit Cost]]*Sales_Data17[[#This Row],[Order Quantity]])</f>
        <v>36.626666666666694</v>
      </c>
      <c r="R6696" s="1" t="str">
        <f>TEXT(Sales_Data17[[#This Row],[OrderDate]],"MMM")</f>
        <v>Feb</v>
      </c>
      <c r="S6696" s="1" t="str">
        <f t="shared" si="104"/>
        <v>2016</v>
      </c>
    </row>
    <row r="6697" spans="1:19">
      <c r="A6697" t="s">
        <v>6720</v>
      </c>
      <c r="B6697" s="2">
        <v>42426</v>
      </c>
      <c r="C6697" s="2" t="str">
        <f>VLOOKUP(Sales_Data17[[#This Row],[Customer Name Index]],Customer_Data[#All],2,0)</f>
        <v>PEDIFIX, Corp</v>
      </c>
      <c r="D6697">
        <v>6</v>
      </c>
      <c r="E6697" t="s">
        <v>4</v>
      </c>
      <c r="F6697" t="s">
        <v>8168</v>
      </c>
      <c r="G6697" t="s">
        <v>8027</v>
      </c>
      <c r="H6697" t="str">
        <f>VLOOKUP(Sales_Data17[[#This Row],[Delivery Region Index]],Regions_Table[#All],2,0)</f>
        <v>New South Wales</v>
      </c>
      <c r="I6697" t="str">
        <f>VLOOKUP(Sales_Data17[[#This Row],[Delivery Region Index]],Regions_Table[#All],3,0)</f>
        <v>Maitland</v>
      </c>
      <c r="J6697">
        <v>15</v>
      </c>
      <c r="K6697">
        <v>3</v>
      </c>
      <c r="L6697" t="str">
        <f>VLOOKUP(Sales_Data17[[#This Row],[Product Description Index]],Products_Data[#All],2,0)</f>
        <v>Sunglasses</v>
      </c>
      <c r="M6697">
        <v>5</v>
      </c>
      <c r="N6697" s="9">
        <v>637.24444444444441</v>
      </c>
      <c r="O6697" s="9">
        <f>Sales_Data17[[#This Row],[Order Quantity]]*Sales_Data17[[#This Row],[Unit Price]]</f>
        <v>3186.2222222222222</v>
      </c>
      <c r="P6697" s="9">
        <v>490.67822222222225</v>
      </c>
      <c r="Q6697" s="9">
        <f>Sales_Data17[[#This Row],[Line Total]]-(Sales_Data17[[#This Row],[Total Unit Cost]]*Sales_Data17[[#This Row],[Order Quantity]])</f>
        <v>732.83111111111111</v>
      </c>
      <c r="R6697" s="1" t="str">
        <f>TEXT(Sales_Data17[[#This Row],[OrderDate]],"MMM")</f>
        <v>Feb</v>
      </c>
      <c r="S6697" s="1" t="str">
        <f t="shared" si="104"/>
        <v>2016</v>
      </c>
    </row>
    <row r="6698" spans="1:19">
      <c r="A6698" t="s">
        <v>6721</v>
      </c>
      <c r="B6698" s="2">
        <v>42426</v>
      </c>
      <c r="C6698" s="2" t="str">
        <f>VLOOKUP(Sales_Data17[[#This Row],[Customer Name Index]],Customer_Data[#All],2,0)</f>
        <v xml:space="preserve">WakeFern </v>
      </c>
      <c r="D6698">
        <v>2</v>
      </c>
      <c r="E6698" t="s">
        <v>4</v>
      </c>
      <c r="F6698" t="s">
        <v>8168</v>
      </c>
      <c r="G6698" t="s">
        <v>8027</v>
      </c>
      <c r="H6698" t="str">
        <f>VLOOKUP(Sales_Data17[[#This Row],[Delivery Region Index]],Regions_Table[#All],2,0)</f>
        <v>New South Wales</v>
      </c>
      <c r="I6698" t="str">
        <f>VLOOKUP(Sales_Data17[[#This Row],[Delivery Region Index]],Regions_Table[#All],3,0)</f>
        <v>Cessnock</v>
      </c>
      <c r="J6698">
        <v>6</v>
      </c>
      <c r="K6698">
        <v>1</v>
      </c>
      <c r="L6698" t="str">
        <f>VLOOKUP(Sales_Data17[[#This Row],[Product Description Index]],Products_Data[#All],2,0)</f>
        <v>Shirts</v>
      </c>
      <c r="M6698">
        <v>8</v>
      </c>
      <c r="N6698" s="9">
        <v>725.08888888888896</v>
      </c>
      <c r="O6698" s="9">
        <f>Sales_Data17[[#This Row],[Order Quantity]]*Sales_Data17[[#This Row],[Unit Price]]</f>
        <v>5800.7111111111117</v>
      </c>
      <c r="P6698" s="9">
        <v>398.79888888888894</v>
      </c>
      <c r="Q6698" s="9">
        <f>Sales_Data17[[#This Row],[Line Total]]-(Sales_Data17[[#This Row],[Total Unit Cost]]*Sales_Data17[[#This Row],[Order Quantity]])</f>
        <v>2610.3200000000002</v>
      </c>
      <c r="R6698" s="1" t="str">
        <f>TEXT(Sales_Data17[[#This Row],[OrderDate]],"MMM")</f>
        <v>Feb</v>
      </c>
      <c r="S6698" s="1" t="str">
        <f t="shared" si="104"/>
        <v>2016</v>
      </c>
    </row>
    <row r="6699" spans="1:19">
      <c r="A6699" t="s">
        <v>6722</v>
      </c>
      <c r="B6699" s="2">
        <v>42426</v>
      </c>
      <c r="C6699" s="2" t="str">
        <f>VLOOKUP(Sales_Data17[[#This Row],[Customer Name Index]],Customer_Data[#All],2,0)</f>
        <v xml:space="preserve">Medline </v>
      </c>
      <c r="D6699">
        <v>12</v>
      </c>
      <c r="E6699" t="s">
        <v>4</v>
      </c>
      <c r="F6699" t="s">
        <v>8168</v>
      </c>
      <c r="G6699" t="s">
        <v>8026</v>
      </c>
      <c r="H6699" t="str">
        <f>VLOOKUP(Sales_Data17[[#This Row],[Delivery Region Index]],Regions_Table[#All],2,0)</f>
        <v>Queensland</v>
      </c>
      <c r="I6699" t="str">
        <f>VLOOKUP(Sales_Data17[[#This Row],[Delivery Region Index]],Regions_Table[#All],3,0)</f>
        <v>Ipswich</v>
      </c>
      <c r="J6699">
        <v>34</v>
      </c>
      <c r="K6699">
        <v>5</v>
      </c>
      <c r="L6699" t="str">
        <f>VLOOKUP(Sales_Data17[[#This Row],[Product Description Index]],Products_Data[#All],2,0)</f>
        <v>Hats</v>
      </c>
      <c r="M6699">
        <v>5</v>
      </c>
      <c r="N6699" s="9">
        <v>113.15555555555555</v>
      </c>
      <c r="O6699" s="9">
        <f>Sales_Data17[[#This Row],[Order Quantity]]*Sales_Data17[[#This Row],[Unit Price]]</f>
        <v>565.77777777777771</v>
      </c>
      <c r="P6699" s="9">
        <v>95.050666666666658</v>
      </c>
      <c r="Q6699" s="9">
        <f>Sales_Data17[[#This Row],[Line Total]]-(Sales_Data17[[#This Row],[Total Unit Cost]]*Sales_Data17[[#This Row],[Order Quantity]])</f>
        <v>90.524444444444441</v>
      </c>
      <c r="R6699" s="1" t="str">
        <f>TEXT(Sales_Data17[[#This Row],[OrderDate]],"MMM")</f>
        <v>Feb</v>
      </c>
      <c r="S6699" s="1" t="str">
        <f t="shared" si="104"/>
        <v>2016</v>
      </c>
    </row>
    <row r="6700" spans="1:19">
      <c r="A6700" t="s">
        <v>6723</v>
      </c>
      <c r="B6700" s="2">
        <v>42427</v>
      </c>
      <c r="C6700" s="2" t="str">
        <f>VLOOKUP(Sales_Data17[[#This Row],[Customer Name Index]],Customer_Data[#All],2,0)</f>
        <v>Medsep Group</v>
      </c>
      <c r="D6700">
        <v>8</v>
      </c>
      <c r="E6700" t="s">
        <v>4</v>
      </c>
      <c r="F6700" t="s">
        <v>8168</v>
      </c>
      <c r="G6700" t="s">
        <v>8027</v>
      </c>
      <c r="H6700" t="str">
        <f>VLOOKUP(Sales_Data17[[#This Row],[Delivery Region Index]],Regions_Table[#All],2,0)</f>
        <v>New South Wales</v>
      </c>
      <c r="I6700" t="str">
        <f>VLOOKUP(Sales_Data17[[#This Row],[Delivery Region Index]],Regions_Table[#All],3,0)</f>
        <v>Tweed Heads</v>
      </c>
      <c r="J6700">
        <v>22</v>
      </c>
      <c r="K6700">
        <v>3</v>
      </c>
      <c r="L6700" t="str">
        <f>VLOOKUP(Sales_Data17[[#This Row],[Product Description Index]],Products_Data[#All],2,0)</f>
        <v>Sunglasses</v>
      </c>
      <c r="M6700">
        <v>8</v>
      </c>
      <c r="N6700" s="9">
        <v>388.6</v>
      </c>
      <c r="O6700" s="9">
        <f>Sales_Data17[[#This Row],[Order Quantity]]*Sales_Data17[[#This Row],[Unit Price]]</f>
        <v>3108.8</v>
      </c>
      <c r="P6700" s="9">
        <v>326.42399999999998</v>
      </c>
      <c r="Q6700" s="9">
        <f>Sales_Data17[[#This Row],[Line Total]]-(Sales_Data17[[#This Row],[Total Unit Cost]]*Sales_Data17[[#This Row],[Order Quantity]])</f>
        <v>497.40800000000036</v>
      </c>
      <c r="R6700" s="1" t="str">
        <f>TEXT(Sales_Data17[[#This Row],[OrderDate]],"MMM")</f>
        <v>Feb</v>
      </c>
      <c r="S6700" s="1" t="str">
        <f t="shared" si="104"/>
        <v>2016</v>
      </c>
    </row>
    <row r="6701" spans="1:19">
      <c r="A6701" t="s">
        <v>6724</v>
      </c>
      <c r="B6701" s="2">
        <v>42427</v>
      </c>
      <c r="C6701" s="2" t="str">
        <f>VLOOKUP(Sales_Data17[[#This Row],[Customer Name Index]],Customer_Data[#All],2,0)</f>
        <v>Rochester Ltd</v>
      </c>
      <c r="D6701">
        <v>15</v>
      </c>
      <c r="E6701" t="s">
        <v>3</v>
      </c>
      <c r="F6701" t="s">
        <v>8168</v>
      </c>
      <c r="G6701" t="s">
        <v>8025</v>
      </c>
      <c r="H6701" t="str">
        <f>VLOOKUP(Sales_Data17[[#This Row],[Delivery Region Index]],Regions_Table[#All],2,0)</f>
        <v>Queensland</v>
      </c>
      <c r="I6701" t="str">
        <f>VLOOKUP(Sales_Data17[[#This Row],[Delivery Region Index]],Regions_Table[#All],3,0)</f>
        <v>Thuringowa</v>
      </c>
      <c r="J6701">
        <v>43</v>
      </c>
      <c r="K6701">
        <v>6</v>
      </c>
      <c r="L6701" t="str">
        <f>VLOOKUP(Sales_Data17[[#This Row],[Product Description Index]],Products_Data[#All],2,0)</f>
        <v>Socks</v>
      </c>
      <c r="M6701">
        <v>5</v>
      </c>
      <c r="N6701" s="9">
        <v>279.91111111111115</v>
      </c>
      <c r="O6701" s="9">
        <f>Sales_Data17[[#This Row],[Order Quantity]]*Sales_Data17[[#This Row],[Unit Price]]</f>
        <v>1399.5555555555557</v>
      </c>
      <c r="P6701" s="9">
        <v>117.56266666666667</v>
      </c>
      <c r="Q6701" s="9">
        <f>Sales_Data17[[#This Row],[Line Total]]-(Sales_Data17[[#This Row],[Total Unit Cost]]*Sales_Data17[[#This Row],[Order Quantity]])</f>
        <v>811.74222222222227</v>
      </c>
      <c r="R6701" s="1" t="str">
        <f>TEXT(Sales_Data17[[#This Row],[OrderDate]],"MMM")</f>
        <v>Feb</v>
      </c>
      <c r="S6701" s="1" t="str">
        <f t="shared" si="104"/>
        <v>2016</v>
      </c>
    </row>
    <row r="6702" spans="1:19">
      <c r="A6702" t="s">
        <v>6725</v>
      </c>
      <c r="B6702" s="2">
        <v>42427</v>
      </c>
      <c r="C6702" s="2" t="str">
        <f>VLOOKUP(Sales_Data17[[#This Row],[Customer Name Index]],Customer_Data[#All],2,0)</f>
        <v xml:space="preserve">WakeFern </v>
      </c>
      <c r="D6702">
        <v>2</v>
      </c>
      <c r="E6702" t="s">
        <v>2</v>
      </c>
      <c r="F6702" t="s">
        <v>8168</v>
      </c>
      <c r="G6702" t="s">
        <v>8027</v>
      </c>
      <c r="H6702" t="str">
        <f>VLOOKUP(Sales_Data17[[#This Row],[Delivery Region Index]],Regions_Table[#All],2,0)</f>
        <v>New South Wales</v>
      </c>
      <c r="I6702" t="str">
        <f>VLOOKUP(Sales_Data17[[#This Row],[Delivery Region Index]],Regions_Table[#All],3,0)</f>
        <v>Cessnock</v>
      </c>
      <c r="J6702">
        <v>6</v>
      </c>
      <c r="K6702">
        <v>1</v>
      </c>
      <c r="L6702" t="str">
        <f>VLOOKUP(Sales_Data17[[#This Row],[Product Description Index]],Products_Data[#All],2,0)</f>
        <v>Shirts</v>
      </c>
      <c r="M6702">
        <v>1</v>
      </c>
      <c r="N6702" s="9">
        <v>119.11111111111111</v>
      </c>
      <c r="O6702" s="9">
        <f>Sales_Data17[[#This Row],[Order Quantity]]*Sales_Data17[[#This Row],[Unit Price]]</f>
        <v>119.11111111111111</v>
      </c>
      <c r="P6702" s="9">
        <v>69.084444444444443</v>
      </c>
      <c r="Q6702" s="9">
        <f>Sales_Data17[[#This Row],[Line Total]]-(Sales_Data17[[#This Row],[Total Unit Cost]]*Sales_Data17[[#This Row],[Order Quantity]])</f>
        <v>50.026666666666671</v>
      </c>
      <c r="R6702" s="1" t="str">
        <f>TEXT(Sales_Data17[[#This Row],[OrderDate]],"MMM")</f>
        <v>Feb</v>
      </c>
      <c r="S6702" s="1" t="str">
        <f t="shared" si="104"/>
        <v>2016</v>
      </c>
    </row>
    <row r="6703" spans="1:19">
      <c r="A6703" t="s">
        <v>6726</v>
      </c>
      <c r="B6703" s="2">
        <v>42427</v>
      </c>
      <c r="C6703" s="2" t="str">
        <f>VLOOKUP(Sales_Data17[[#This Row],[Customer Name Index]],Customer_Data[#All],2,0)</f>
        <v xml:space="preserve">Medline </v>
      </c>
      <c r="D6703">
        <v>12</v>
      </c>
      <c r="E6703" t="s">
        <v>4</v>
      </c>
      <c r="F6703" t="s">
        <v>8168</v>
      </c>
      <c r="G6703" t="s">
        <v>8026</v>
      </c>
      <c r="H6703" t="str">
        <f>VLOOKUP(Sales_Data17[[#This Row],[Delivery Region Index]],Regions_Table[#All],2,0)</f>
        <v>Queensland</v>
      </c>
      <c r="I6703" t="str">
        <f>VLOOKUP(Sales_Data17[[#This Row],[Delivery Region Index]],Regions_Table[#All],3,0)</f>
        <v>Ipswich</v>
      </c>
      <c r="J6703">
        <v>34</v>
      </c>
      <c r="K6703">
        <v>5</v>
      </c>
      <c r="L6703" t="str">
        <f>VLOOKUP(Sales_Data17[[#This Row],[Product Description Index]],Products_Data[#All],2,0)</f>
        <v>Hats</v>
      </c>
      <c r="M6703">
        <v>4</v>
      </c>
      <c r="N6703" s="9">
        <v>136.23333333333335</v>
      </c>
      <c r="O6703" s="9">
        <f>Sales_Data17[[#This Row],[Order Quantity]]*Sales_Data17[[#This Row],[Unit Price]]</f>
        <v>544.93333333333339</v>
      </c>
      <c r="P6703" s="9">
        <v>99.450333333333347</v>
      </c>
      <c r="Q6703" s="9">
        <f>Sales_Data17[[#This Row],[Line Total]]-(Sales_Data17[[#This Row],[Total Unit Cost]]*Sales_Data17[[#This Row],[Order Quantity]])</f>
        <v>147.13200000000001</v>
      </c>
      <c r="R6703" s="1" t="str">
        <f>TEXT(Sales_Data17[[#This Row],[OrderDate]],"MMM")</f>
        <v>Feb</v>
      </c>
      <c r="S6703" s="1" t="str">
        <f t="shared" si="104"/>
        <v>2016</v>
      </c>
    </row>
    <row r="6704" spans="1:19">
      <c r="A6704" t="s">
        <v>6727</v>
      </c>
      <c r="B6704" s="2">
        <v>42428</v>
      </c>
      <c r="C6704" s="2" t="str">
        <f>VLOOKUP(Sales_Data17[[#This Row],[Customer Name Index]],Customer_Data[#All],2,0)</f>
        <v xml:space="preserve">Medline </v>
      </c>
      <c r="D6704">
        <v>12</v>
      </c>
      <c r="E6704" t="s">
        <v>4</v>
      </c>
      <c r="F6704" t="s">
        <v>8168</v>
      </c>
      <c r="G6704" t="s">
        <v>8026</v>
      </c>
      <c r="H6704" t="str">
        <f>VLOOKUP(Sales_Data17[[#This Row],[Delivery Region Index]],Regions_Table[#All],2,0)</f>
        <v>Queensland</v>
      </c>
      <c r="I6704" t="str">
        <f>VLOOKUP(Sales_Data17[[#This Row],[Delivery Region Index]],Regions_Table[#All],3,0)</f>
        <v>Logan City</v>
      </c>
      <c r="J6704">
        <v>35</v>
      </c>
      <c r="K6704">
        <v>5</v>
      </c>
      <c r="L6704" t="str">
        <f>VLOOKUP(Sales_Data17[[#This Row],[Product Description Index]],Products_Data[#All],2,0)</f>
        <v>Hats</v>
      </c>
      <c r="M6704">
        <v>6</v>
      </c>
      <c r="N6704" s="9">
        <v>215.88888888888889</v>
      </c>
      <c r="O6704" s="9">
        <f>Sales_Data17[[#This Row],[Order Quantity]]*Sales_Data17[[#This Row],[Unit Price]]</f>
        <v>1295.3333333333333</v>
      </c>
      <c r="P6704" s="9">
        <v>92.832222222222228</v>
      </c>
      <c r="Q6704" s="9">
        <f>Sales_Data17[[#This Row],[Line Total]]-(Sales_Data17[[#This Row],[Total Unit Cost]]*Sales_Data17[[#This Row],[Order Quantity]])</f>
        <v>738.33999999999992</v>
      </c>
      <c r="R6704" s="1" t="str">
        <f>TEXT(Sales_Data17[[#This Row],[OrderDate]],"MMM")</f>
        <v>Feb</v>
      </c>
      <c r="S6704" s="1" t="str">
        <f t="shared" si="104"/>
        <v>2016</v>
      </c>
    </row>
    <row r="6705" spans="1:19">
      <c r="A6705" t="s">
        <v>6728</v>
      </c>
      <c r="B6705" s="2">
        <v>42428</v>
      </c>
      <c r="C6705" s="2" t="str">
        <f>VLOOKUP(Sales_Data17[[#This Row],[Customer Name Index]],Customer_Data[#All],2,0)</f>
        <v>Ole Group</v>
      </c>
      <c r="D6705">
        <v>13</v>
      </c>
      <c r="E6705" t="s">
        <v>4</v>
      </c>
      <c r="F6705" t="s">
        <v>8168</v>
      </c>
      <c r="G6705" t="s">
        <v>8026</v>
      </c>
      <c r="H6705" t="str">
        <f>VLOOKUP(Sales_Data17[[#This Row],[Delivery Region Index]],Regions_Table[#All],2,0)</f>
        <v>Queensland</v>
      </c>
      <c r="I6705" t="str">
        <f>VLOOKUP(Sales_Data17[[#This Row],[Delivery Region Index]],Regions_Table[#All],3,0)</f>
        <v>Logan City</v>
      </c>
      <c r="J6705">
        <v>35</v>
      </c>
      <c r="K6705">
        <v>5</v>
      </c>
      <c r="L6705" t="str">
        <f>VLOOKUP(Sales_Data17[[#This Row],[Product Description Index]],Products_Data[#All],2,0)</f>
        <v>Hats</v>
      </c>
      <c r="M6705">
        <v>7</v>
      </c>
      <c r="N6705" s="9">
        <v>190.57777777777778</v>
      </c>
      <c r="O6705" s="9">
        <f>Sales_Data17[[#This Row],[Order Quantity]]*Sales_Data17[[#This Row],[Unit Price]]</f>
        <v>1334.0444444444445</v>
      </c>
      <c r="P6705" s="9">
        <v>137.21600000000001</v>
      </c>
      <c r="Q6705" s="9">
        <f>Sales_Data17[[#This Row],[Line Total]]-(Sales_Data17[[#This Row],[Total Unit Cost]]*Sales_Data17[[#This Row],[Order Quantity]])</f>
        <v>373.53244444444442</v>
      </c>
      <c r="R6705" s="1" t="str">
        <f>TEXT(Sales_Data17[[#This Row],[OrderDate]],"MMM")</f>
        <v>Feb</v>
      </c>
      <c r="S6705" s="1" t="str">
        <f t="shared" si="104"/>
        <v>2016</v>
      </c>
    </row>
    <row r="6706" spans="1:19">
      <c r="A6706" t="s">
        <v>6729</v>
      </c>
      <c r="B6706" s="2">
        <v>42428</v>
      </c>
      <c r="C6706" s="2" t="str">
        <f>VLOOKUP(Sales_Data17[[#This Row],[Customer Name Index]],Customer_Data[#All],2,0)</f>
        <v>Avon Corp</v>
      </c>
      <c r="D6706">
        <v>1</v>
      </c>
      <c r="E6706" t="s">
        <v>3</v>
      </c>
      <c r="F6706" t="s">
        <v>8168</v>
      </c>
      <c r="G6706" t="s">
        <v>8027</v>
      </c>
      <c r="H6706" t="str">
        <f>VLOOKUP(Sales_Data17[[#This Row],[Delivery Region Index]],Regions_Table[#All],2,0)</f>
        <v>New South Wales</v>
      </c>
      <c r="I6706" t="str">
        <f>VLOOKUP(Sales_Data17[[#This Row],[Delivery Region Index]],Regions_Table[#All],3,0)</f>
        <v>Albury</v>
      </c>
      <c r="J6706">
        <v>2</v>
      </c>
      <c r="K6706">
        <v>1</v>
      </c>
      <c r="L6706" t="str">
        <f>VLOOKUP(Sales_Data17[[#This Row],[Product Description Index]],Products_Data[#All],2,0)</f>
        <v>Shirts</v>
      </c>
      <c r="M6706">
        <v>5</v>
      </c>
      <c r="N6706" s="9">
        <v>265.02222222222224</v>
      </c>
      <c r="O6706" s="9">
        <f>Sales_Data17[[#This Row],[Order Quantity]]*Sales_Data17[[#This Row],[Unit Price]]</f>
        <v>1325.1111111111113</v>
      </c>
      <c r="P6706" s="9">
        <v>196.11644444444448</v>
      </c>
      <c r="Q6706" s="9">
        <f>Sales_Data17[[#This Row],[Line Total]]-(Sales_Data17[[#This Row],[Total Unit Cost]]*Sales_Data17[[#This Row],[Order Quantity]])</f>
        <v>344.5288888888889</v>
      </c>
      <c r="R6706" s="1" t="str">
        <f>TEXT(Sales_Data17[[#This Row],[OrderDate]],"MMM")</f>
        <v>Feb</v>
      </c>
      <c r="S6706" s="1" t="str">
        <f t="shared" si="104"/>
        <v>2016</v>
      </c>
    </row>
    <row r="6707" spans="1:19">
      <c r="A6707" t="s">
        <v>6730</v>
      </c>
      <c r="B6707" s="2">
        <v>42428</v>
      </c>
      <c r="C6707" s="2" t="str">
        <f>VLOOKUP(Sales_Data17[[#This Row],[Customer Name Index]],Customer_Data[#All],2,0)</f>
        <v>New Ltd</v>
      </c>
      <c r="D6707">
        <v>7</v>
      </c>
      <c r="E6707" t="s">
        <v>4</v>
      </c>
      <c r="F6707" t="s">
        <v>8168</v>
      </c>
      <c r="G6707" t="s">
        <v>8027</v>
      </c>
      <c r="H6707" t="str">
        <f>VLOOKUP(Sales_Data17[[#This Row],[Delivery Region Index]],Regions_Table[#All],2,0)</f>
        <v>New South Wales</v>
      </c>
      <c r="I6707" t="str">
        <f>VLOOKUP(Sales_Data17[[#This Row],[Delivery Region Index]],Regions_Table[#All],3,0)</f>
        <v>Queanbeyan</v>
      </c>
      <c r="J6707">
        <v>20</v>
      </c>
      <c r="K6707">
        <v>3</v>
      </c>
      <c r="L6707" t="str">
        <f>VLOOKUP(Sales_Data17[[#This Row],[Product Description Index]],Products_Data[#All],2,0)</f>
        <v>Sunglasses</v>
      </c>
      <c r="M6707">
        <v>8</v>
      </c>
      <c r="N6707" s="9">
        <v>716.90000000000009</v>
      </c>
      <c r="O6707" s="9">
        <f>Sales_Data17[[#This Row],[Order Quantity]]*Sales_Data17[[#This Row],[Unit Price]]</f>
        <v>5735.2000000000007</v>
      </c>
      <c r="P6707" s="9">
        <v>322.60500000000002</v>
      </c>
      <c r="Q6707" s="9">
        <f>Sales_Data17[[#This Row],[Line Total]]-(Sales_Data17[[#This Row],[Total Unit Cost]]*Sales_Data17[[#This Row],[Order Quantity]])</f>
        <v>3154.3600000000006</v>
      </c>
      <c r="R6707" s="1" t="str">
        <f>TEXT(Sales_Data17[[#This Row],[OrderDate]],"MMM")</f>
        <v>Feb</v>
      </c>
      <c r="S6707" s="1" t="str">
        <f t="shared" si="104"/>
        <v>2016</v>
      </c>
    </row>
    <row r="6708" spans="1:19">
      <c r="A6708" t="s">
        <v>6731</v>
      </c>
      <c r="B6708" s="2">
        <v>42428</v>
      </c>
      <c r="C6708" s="2" t="str">
        <f>VLOOKUP(Sales_Data17[[#This Row],[Customer Name Index]],Customer_Data[#All],2,0)</f>
        <v>Pure Group</v>
      </c>
      <c r="D6708">
        <v>17</v>
      </c>
      <c r="E6708" t="s">
        <v>4</v>
      </c>
      <c r="F6708" t="s">
        <v>8168</v>
      </c>
      <c r="G6708" t="s">
        <v>8025</v>
      </c>
      <c r="H6708" t="str">
        <f>VLOOKUP(Sales_Data17[[#This Row],[Delivery Region Index]],Regions_Table[#All],2,0)</f>
        <v>Victoria</v>
      </c>
      <c r="I6708" t="str">
        <f>VLOOKUP(Sales_Data17[[#This Row],[Delivery Region Index]],Regions_Table[#All],3,0)</f>
        <v>Bendigo</v>
      </c>
      <c r="J6708">
        <v>50</v>
      </c>
      <c r="K6708">
        <v>7</v>
      </c>
      <c r="L6708" t="str">
        <f>VLOOKUP(Sales_Data17[[#This Row],[Product Description Index]],Products_Data[#All],2,0)</f>
        <v>Dress Shirts</v>
      </c>
      <c r="M6708">
        <v>8</v>
      </c>
      <c r="N6708" s="9">
        <v>191.32222222222222</v>
      </c>
      <c r="O6708" s="9">
        <f>Sales_Data17[[#This Row],[Order Quantity]]*Sales_Data17[[#This Row],[Unit Price]]</f>
        <v>1530.5777777777778</v>
      </c>
      <c r="P6708" s="9">
        <v>149.23133333333334</v>
      </c>
      <c r="Q6708" s="9">
        <f>Sales_Data17[[#This Row],[Line Total]]-(Sales_Data17[[#This Row],[Total Unit Cost]]*Sales_Data17[[#This Row],[Order Quantity]])</f>
        <v>336.72711111111107</v>
      </c>
      <c r="R6708" s="1" t="str">
        <f>TEXT(Sales_Data17[[#This Row],[OrderDate]],"MMM")</f>
        <v>Feb</v>
      </c>
      <c r="S6708" s="1" t="str">
        <f t="shared" si="104"/>
        <v>2016</v>
      </c>
    </row>
    <row r="6709" spans="1:19">
      <c r="A6709" t="s">
        <v>6732</v>
      </c>
      <c r="B6709" s="2">
        <v>42429</v>
      </c>
      <c r="C6709" s="2" t="str">
        <f>VLOOKUP(Sales_Data17[[#This Row],[Customer Name Index]],Customer_Data[#All],2,0)</f>
        <v>Apollo Ltd</v>
      </c>
      <c r="D6709">
        <v>11</v>
      </c>
      <c r="E6709" t="s">
        <v>4</v>
      </c>
      <c r="F6709" t="s">
        <v>8168</v>
      </c>
      <c r="G6709" t="s">
        <v>8026</v>
      </c>
      <c r="H6709" t="str">
        <f>VLOOKUP(Sales_Data17[[#This Row],[Delivery Region Index]],Regions_Table[#All],2,0)</f>
        <v>Queensland</v>
      </c>
      <c r="I6709" t="str">
        <f>VLOOKUP(Sales_Data17[[#This Row],[Delivery Region Index]],Regions_Table[#All],3,0)</f>
        <v>Gladstone</v>
      </c>
      <c r="J6709">
        <v>30</v>
      </c>
      <c r="K6709">
        <v>5</v>
      </c>
      <c r="L6709" t="str">
        <f>VLOOKUP(Sales_Data17[[#This Row],[Product Description Index]],Products_Data[#All],2,0)</f>
        <v>Hats</v>
      </c>
      <c r="M6709">
        <v>6</v>
      </c>
      <c r="N6709" s="9">
        <v>424.33333333333331</v>
      </c>
      <c r="O6709" s="9">
        <f>Sales_Data17[[#This Row],[Order Quantity]]*Sales_Data17[[#This Row],[Unit Price]]</f>
        <v>2546</v>
      </c>
      <c r="P6709" s="9">
        <v>330.98</v>
      </c>
      <c r="Q6709" s="9">
        <f>Sales_Data17[[#This Row],[Line Total]]-(Sales_Data17[[#This Row],[Total Unit Cost]]*Sales_Data17[[#This Row],[Order Quantity]])</f>
        <v>560.11999999999989</v>
      </c>
      <c r="R6709" s="1" t="str">
        <f>TEXT(Sales_Data17[[#This Row],[OrderDate]],"MMM")</f>
        <v>Feb</v>
      </c>
      <c r="S6709" s="1" t="str">
        <f t="shared" si="104"/>
        <v>2016</v>
      </c>
    </row>
    <row r="6710" spans="1:19">
      <c r="A6710" t="s">
        <v>6733</v>
      </c>
      <c r="B6710" s="2">
        <v>42429</v>
      </c>
      <c r="C6710" s="2" t="str">
        <f>VLOOKUP(Sales_Data17[[#This Row],[Customer Name Index]],Customer_Data[#All],2,0)</f>
        <v xml:space="preserve">Medline </v>
      </c>
      <c r="D6710">
        <v>12</v>
      </c>
      <c r="E6710" t="s">
        <v>3</v>
      </c>
      <c r="F6710" t="s">
        <v>8168</v>
      </c>
      <c r="G6710" t="s">
        <v>8026</v>
      </c>
      <c r="H6710" t="str">
        <f>VLOOKUP(Sales_Data17[[#This Row],[Delivery Region Index]],Regions_Table[#All],2,0)</f>
        <v>Queensland</v>
      </c>
      <c r="I6710" t="str">
        <f>VLOOKUP(Sales_Data17[[#This Row],[Delivery Region Index]],Regions_Table[#All],3,0)</f>
        <v>Logan City</v>
      </c>
      <c r="J6710">
        <v>35</v>
      </c>
      <c r="K6710">
        <v>5</v>
      </c>
      <c r="L6710" t="str">
        <f>VLOOKUP(Sales_Data17[[#This Row],[Product Description Index]],Products_Data[#All],2,0)</f>
        <v>Hats</v>
      </c>
      <c r="M6710">
        <v>7</v>
      </c>
      <c r="N6710" s="9">
        <v>22.333333333333332</v>
      </c>
      <c r="O6710" s="9">
        <f>Sales_Data17[[#This Row],[Order Quantity]]*Sales_Data17[[#This Row],[Unit Price]]</f>
        <v>156.33333333333331</v>
      </c>
      <c r="P6710" s="9">
        <v>12.953333333333333</v>
      </c>
      <c r="Q6710" s="9">
        <f>Sales_Data17[[#This Row],[Line Total]]-(Sales_Data17[[#This Row],[Total Unit Cost]]*Sales_Data17[[#This Row],[Order Quantity]])</f>
        <v>65.659999999999982</v>
      </c>
      <c r="R6710" s="1" t="str">
        <f>TEXT(Sales_Data17[[#This Row],[OrderDate]],"MMM")</f>
        <v>Feb</v>
      </c>
      <c r="S6710" s="1" t="str">
        <f t="shared" si="104"/>
        <v>2016</v>
      </c>
    </row>
    <row r="6711" spans="1:19">
      <c r="A6711" t="s">
        <v>6734</v>
      </c>
      <c r="B6711" s="2">
        <v>42430</v>
      </c>
      <c r="C6711" s="2" t="str">
        <f>VLOOKUP(Sales_Data17[[#This Row],[Customer Name Index]],Customer_Data[#All],2,0)</f>
        <v xml:space="preserve">WakeFern </v>
      </c>
      <c r="D6711">
        <v>2</v>
      </c>
      <c r="E6711" t="s">
        <v>2</v>
      </c>
      <c r="F6711" t="s">
        <v>8168</v>
      </c>
      <c r="G6711" t="s">
        <v>8027</v>
      </c>
      <c r="H6711" t="str">
        <f>VLOOKUP(Sales_Data17[[#This Row],[Delivery Region Index]],Regions_Table[#All],2,0)</f>
        <v>New South Wales</v>
      </c>
      <c r="I6711" t="str">
        <f>VLOOKUP(Sales_Data17[[#This Row],[Delivery Region Index]],Regions_Table[#All],3,0)</f>
        <v>Broken Hill</v>
      </c>
      <c r="J6711">
        <v>5</v>
      </c>
      <c r="K6711">
        <v>1</v>
      </c>
      <c r="L6711" t="str">
        <f>VLOOKUP(Sales_Data17[[#This Row],[Product Description Index]],Products_Data[#All],2,0)</f>
        <v>Shirts</v>
      </c>
      <c r="M6711">
        <v>1</v>
      </c>
      <c r="N6711" s="9">
        <v>608.21111111111122</v>
      </c>
      <c r="O6711" s="9">
        <f>Sales_Data17[[#This Row],[Order Quantity]]*Sales_Data17[[#This Row],[Unit Price]]</f>
        <v>608.21111111111122</v>
      </c>
      <c r="P6711" s="9">
        <v>273.69499999999999</v>
      </c>
      <c r="Q6711" s="9">
        <f>Sales_Data17[[#This Row],[Line Total]]-(Sales_Data17[[#This Row],[Total Unit Cost]]*Sales_Data17[[#This Row],[Order Quantity]])</f>
        <v>334.51611111111123</v>
      </c>
      <c r="R6711" s="1" t="str">
        <f>TEXT(Sales_Data17[[#This Row],[OrderDate]],"MMM")</f>
        <v>Mar</v>
      </c>
      <c r="S6711" s="1" t="str">
        <f t="shared" si="104"/>
        <v>2016</v>
      </c>
    </row>
    <row r="6712" spans="1:19">
      <c r="A6712" t="s">
        <v>6735</v>
      </c>
      <c r="B6712" s="2">
        <v>42430</v>
      </c>
      <c r="C6712" s="2" t="str">
        <f>VLOOKUP(Sales_Data17[[#This Row],[Customer Name Index]],Customer_Data[#All],2,0)</f>
        <v>21st Ltd</v>
      </c>
      <c r="D6712">
        <v>10</v>
      </c>
      <c r="E6712" t="s">
        <v>2</v>
      </c>
      <c r="F6712" t="s">
        <v>8168</v>
      </c>
      <c r="G6712" t="s">
        <v>8026</v>
      </c>
      <c r="H6712" t="str">
        <f>VLOOKUP(Sales_Data17[[#This Row],[Delivery Region Index]],Regions_Table[#All],2,0)</f>
        <v>Queensland</v>
      </c>
      <c r="I6712" t="str">
        <f>VLOOKUP(Sales_Data17[[#This Row],[Delivery Region Index]],Regions_Table[#All],3,0)</f>
        <v>Cairns</v>
      </c>
      <c r="J6712">
        <v>28</v>
      </c>
      <c r="K6712">
        <v>4</v>
      </c>
      <c r="L6712" t="str">
        <f>VLOOKUP(Sales_Data17[[#This Row],[Product Description Index]],Products_Data[#All],2,0)</f>
        <v>Jeans</v>
      </c>
      <c r="M6712">
        <v>2</v>
      </c>
      <c r="N6712" s="9">
        <v>431.03333333333336</v>
      </c>
      <c r="O6712" s="9">
        <f>Sales_Data17[[#This Row],[Order Quantity]]*Sales_Data17[[#This Row],[Unit Price]]</f>
        <v>862.06666666666672</v>
      </c>
      <c r="P6712" s="9">
        <v>198.27533333333335</v>
      </c>
      <c r="Q6712" s="9">
        <f>Sales_Data17[[#This Row],[Line Total]]-(Sales_Data17[[#This Row],[Total Unit Cost]]*Sales_Data17[[#This Row],[Order Quantity]])</f>
        <v>465.51600000000002</v>
      </c>
      <c r="R6712" s="1" t="str">
        <f>TEXT(Sales_Data17[[#This Row],[OrderDate]],"MMM")</f>
        <v>Mar</v>
      </c>
      <c r="S6712" s="1" t="str">
        <f t="shared" si="104"/>
        <v>2016</v>
      </c>
    </row>
    <row r="6713" spans="1:19">
      <c r="A6713" t="s">
        <v>6736</v>
      </c>
      <c r="B6713" s="2">
        <v>42430</v>
      </c>
      <c r="C6713" s="2" t="str">
        <f>VLOOKUP(Sales_Data17[[#This Row],[Customer Name Index]],Customer_Data[#All],2,0)</f>
        <v>ETUDE Ltd</v>
      </c>
      <c r="D6713">
        <v>4</v>
      </c>
      <c r="E6713" t="s">
        <v>4</v>
      </c>
      <c r="F6713" t="s">
        <v>8168</v>
      </c>
      <c r="G6713" t="s">
        <v>8027</v>
      </c>
      <c r="H6713" t="str">
        <f>VLOOKUP(Sales_Data17[[#This Row],[Delivery Region Index]],Regions_Table[#All],2,0)</f>
        <v>New South Wales</v>
      </c>
      <c r="I6713" t="str">
        <f>VLOOKUP(Sales_Data17[[#This Row],[Delivery Region Index]],Regions_Table[#All],3,0)</f>
        <v>Grafton</v>
      </c>
      <c r="J6713">
        <v>11</v>
      </c>
      <c r="K6713">
        <v>2</v>
      </c>
      <c r="L6713" t="str">
        <f>VLOOKUP(Sales_Data17[[#This Row],[Product Description Index]],Products_Data[#All],2,0)</f>
        <v>Pants</v>
      </c>
      <c r="M6713">
        <v>8</v>
      </c>
      <c r="N6713" s="9">
        <v>669.25555555555559</v>
      </c>
      <c r="O6713" s="9">
        <f>Sales_Data17[[#This Row],[Order Quantity]]*Sales_Data17[[#This Row],[Unit Price]]</f>
        <v>5354.0444444444447</v>
      </c>
      <c r="P6713" s="9">
        <v>348.01288888888888</v>
      </c>
      <c r="Q6713" s="9">
        <f>Sales_Data17[[#This Row],[Line Total]]-(Sales_Data17[[#This Row],[Total Unit Cost]]*Sales_Data17[[#This Row],[Order Quantity]])</f>
        <v>2569.9413333333337</v>
      </c>
      <c r="R6713" s="1" t="str">
        <f>TEXT(Sales_Data17[[#This Row],[OrderDate]],"MMM")</f>
        <v>Mar</v>
      </c>
      <c r="S6713" s="1" t="str">
        <f t="shared" si="104"/>
        <v>2016</v>
      </c>
    </row>
    <row r="6714" spans="1:19">
      <c r="A6714" t="s">
        <v>6737</v>
      </c>
      <c r="B6714" s="2">
        <v>42430</v>
      </c>
      <c r="C6714" s="2" t="str">
        <f>VLOOKUP(Sales_Data17[[#This Row],[Customer Name Index]],Customer_Data[#All],2,0)</f>
        <v xml:space="preserve">WakeFern </v>
      </c>
      <c r="D6714">
        <v>2</v>
      </c>
      <c r="E6714" t="s">
        <v>4</v>
      </c>
      <c r="F6714" t="s">
        <v>8168</v>
      </c>
      <c r="G6714" t="s">
        <v>8027</v>
      </c>
      <c r="H6714" t="str">
        <f>VLOOKUP(Sales_Data17[[#This Row],[Delivery Region Index]],Regions_Table[#All],2,0)</f>
        <v>New South Wales</v>
      </c>
      <c r="I6714" t="str">
        <f>VLOOKUP(Sales_Data17[[#This Row],[Delivery Region Index]],Regions_Table[#All],3,0)</f>
        <v>Broken Hill</v>
      </c>
      <c r="J6714">
        <v>5</v>
      </c>
      <c r="K6714">
        <v>1</v>
      </c>
      <c r="L6714" t="str">
        <f>VLOOKUP(Sales_Data17[[#This Row],[Product Description Index]],Products_Data[#All],2,0)</f>
        <v>Shirts</v>
      </c>
      <c r="M6714">
        <v>8</v>
      </c>
      <c r="N6714" s="9">
        <v>591.83333333333337</v>
      </c>
      <c r="O6714" s="9">
        <f>Sales_Data17[[#This Row],[Order Quantity]]*Sales_Data17[[#This Row],[Unit Price]]</f>
        <v>4734.666666666667</v>
      </c>
      <c r="P6714" s="9">
        <v>325.50833333333338</v>
      </c>
      <c r="Q6714" s="9">
        <f>Sales_Data17[[#This Row],[Line Total]]-(Sales_Data17[[#This Row],[Total Unit Cost]]*Sales_Data17[[#This Row],[Order Quantity]])</f>
        <v>2130.6</v>
      </c>
      <c r="R6714" s="1" t="str">
        <f>TEXT(Sales_Data17[[#This Row],[OrderDate]],"MMM")</f>
        <v>Mar</v>
      </c>
      <c r="S6714" s="1" t="str">
        <f t="shared" si="104"/>
        <v>2016</v>
      </c>
    </row>
    <row r="6715" spans="1:19">
      <c r="A6715" t="s">
        <v>6738</v>
      </c>
      <c r="B6715" s="2">
        <v>42430</v>
      </c>
      <c r="C6715" s="2" t="str">
        <f>VLOOKUP(Sales_Data17[[#This Row],[Customer Name Index]],Customer_Data[#All],2,0)</f>
        <v>New Ltd</v>
      </c>
      <c r="D6715">
        <v>7</v>
      </c>
      <c r="E6715" t="s">
        <v>4</v>
      </c>
      <c r="F6715" t="s">
        <v>8168</v>
      </c>
      <c r="G6715" t="s">
        <v>8027</v>
      </c>
      <c r="H6715" t="str">
        <f>VLOOKUP(Sales_Data17[[#This Row],[Delivery Region Index]],Regions_Table[#All],2,0)</f>
        <v>New South Wales</v>
      </c>
      <c r="I6715" t="str">
        <f>VLOOKUP(Sales_Data17[[#This Row],[Delivery Region Index]],Regions_Table[#All],3,0)</f>
        <v>Port Macquarie</v>
      </c>
      <c r="J6715">
        <v>19</v>
      </c>
      <c r="K6715">
        <v>3</v>
      </c>
      <c r="L6715" t="str">
        <f>VLOOKUP(Sales_Data17[[#This Row],[Product Description Index]],Products_Data[#All],2,0)</f>
        <v>Sunglasses</v>
      </c>
      <c r="M6715">
        <v>5</v>
      </c>
      <c r="N6715" s="9">
        <v>20.844444444444445</v>
      </c>
      <c r="O6715" s="9">
        <f>Sales_Data17[[#This Row],[Order Quantity]]*Sales_Data17[[#This Row],[Unit Price]]</f>
        <v>104.22222222222223</v>
      </c>
      <c r="P6715" s="9">
        <v>17.300888888888888</v>
      </c>
      <c r="Q6715" s="9">
        <f>Sales_Data17[[#This Row],[Line Total]]-(Sales_Data17[[#This Row],[Total Unit Cost]]*Sales_Data17[[#This Row],[Order Quantity]])</f>
        <v>17.717777777777783</v>
      </c>
      <c r="R6715" s="1" t="str">
        <f>TEXT(Sales_Data17[[#This Row],[OrderDate]],"MMM")</f>
        <v>Mar</v>
      </c>
      <c r="S6715" s="1" t="str">
        <f t="shared" si="104"/>
        <v>2016</v>
      </c>
    </row>
    <row r="6716" spans="1:19">
      <c r="A6716" t="s">
        <v>6739</v>
      </c>
      <c r="B6716" s="2">
        <v>42431</v>
      </c>
      <c r="C6716" s="2" t="str">
        <f>VLOOKUP(Sales_Data17[[#This Row],[Customer Name Index]],Customer_Data[#All],2,0)</f>
        <v>Elorac, Corp</v>
      </c>
      <c r="D6716">
        <v>3</v>
      </c>
      <c r="E6716" t="s">
        <v>2</v>
      </c>
      <c r="F6716" t="s">
        <v>8168</v>
      </c>
      <c r="G6716" t="s">
        <v>8027</v>
      </c>
      <c r="H6716" t="str">
        <f>VLOOKUP(Sales_Data17[[#This Row],[Delivery Region Index]],Regions_Table[#All],2,0)</f>
        <v>New South Wales</v>
      </c>
      <c r="I6716" t="str">
        <f>VLOOKUP(Sales_Data17[[#This Row],[Delivery Region Index]],Regions_Table[#All],3,0)</f>
        <v>Coffs Harbour</v>
      </c>
      <c r="J6716">
        <v>7</v>
      </c>
      <c r="K6716">
        <v>1</v>
      </c>
      <c r="L6716" t="str">
        <f>VLOOKUP(Sales_Data17[[#This Row],[Product Description Index]],Products_Data[#All],2,0)</f>
        <v>Shirts</v>
      </c>
      <c r="M6716">
        <v>8</v>
      </c>
      <c r="N6716" s="9">
        <v>395.3</v>
      </c>
      <c r="O6716" s="9">
        <f>Sales_Data17[[#This Row],[Order Quantity]]*Sales_Data17[[#This Row],[Unit Price]]</f>
        <v>3162.4</v>
      </c>
      <c r="P6716" s="9">
        <v>177.88500000000002</v>
      </c>
      <c r="Q6716" s="9">
        <f>Sales_Data17[[#This Row],[Line Total]]-(Sales_Data17[[#This Row],[Total Unit Cost]]*Sales_Data17[[#This Row],[Order Quantity]])</f>
        <v>1739.32</v>
      </c>
      <c r="R6716" s="1" t="str">
        <f>TEXT(Sales_Data17[[#This Row],[OrderDate]],"MMM")</f>
        <v>Mar</v>
      </c>
      <c r="S6716" s="1" t="str">
        <f t="shared" si="104"/>
        <v>2016</v>
      </c>
    </row>
    <row r="6717" spans="1:19">
      <c r="A6717" t="s">
        <v>6740</v>
      </c>
      <c r="B6717" s="2">
        <v>42431</v>
      </c>
      <c r="C6717" s="2" t="str">
        <f>VLOOKUP(Sales_Data17[[#This Row],[Customer Name Index]],Customer_Data[#All],2,0)</f>
        <v xml:space="preserve">Medline </v>
      </c>
      <c r="D6717">
        <v>12</v>
      </c>
      <c r="E6717" t="s">
        <v>4</v>
      </c>
      <c r="F6717" t="s">
        <v>8168</v>
      </c>
      <c r="G6717" t="s">
        <v>8026</v>
      </c>
      <c r="H6717" t="str">
        <f>VLOOKUP(Sales_Data17[[#This Row],[Delivery Region Index]],Regions_Table[#All],2,0)</f>
        <v>Queensland</v>
      </c>
      <c r="I6717" t="str">
        <f>VLOOKUP(Sales_Data17[[#This Row],[Delivery Region Index]],Regions_Table[#All],3,0)</f>
        <v>Ipswich</v>
      </c>
      <c r="J6717">
        <v>34</v>
      </c>
      <c r="K6717">
        <v>5</v>
      </c>
      <c r="L6717" t="str">
        <f>VLOOKUP(Sales_Data17[[#This Row],[Product Description Index]],Products_Data[#All],2,0)</f>
        <v>Hats</v>
      </c>
      <c r="M6717">
        <v>8</v>
      </c>
      <c r="N6717" s="9">
        <v>29.033333333333335</v>
      </c>
      <c r="O6717" s="9">
        <f>Sales_Data17[[#This Row],[Order Quantity]]*Sales_Data17[[#This Row],[Unit Price]]</f>
        <v>232.26666666666668</v>
      </c>
      <c r="P6717" s="9">
        <v>13.936</v>
      </c>
      <c r="Q6717" s="9">
        <f>Sales_Data17[[#This Row],[Line Total]]-(Sales_Data17[[#This Row],[Total Unit Cost]]*Sales_Data17[[#This Row],[Order Quantity]])</f>
        <v>120.77866666666668</v>
      </c>
      <c r="R6717" s="1" t="str">
        <f>TEXT(Sales_Data17[[#This Row],[OrderDate]],"MMM")</f>
        <v>Mar</v>
      </c>
      <c r="S6717" s="1" t="str">
        <f t="shared" si="104"/>
        <v>2016</v>
      </c>
    </row>
    <row r="6718" spans="1:19">
      <c r="A6718" t="s">
        <v>6741</v>
      </c>
      <c r="B6718" s="2">
        <v>42431</v>
      </c>
      <c r="C6718" s="2" t="str">
        <f>VLOOKUP(Sales_Data17[[#This Row],[Customer Name Index]],Customer_Data[#All],2,0)</f>
        <v>PEDIFIX, Corp</v>
      </c>
      <c r="D6718">
        <v>6</v>
      </c>
      <c r="E6718" t="s">
        <v>4</v>
      </c>
      <c r="F6718" t="s">
        <v>8168</v>
      </c>
      <c r="G6718" t="s">
        <v>8027</v>
      </c>
      <c r="H6718" t="str">
        <f>VLOOKUP(Sales_Data17[[#This Row],[Delivery Region Index]],Regions_Table[#All],2,0)</f>
        <v>New South Wales</v>
      </c>
      <c r="I6718" t="str">
        <f>VLOOKUP(Sales_Data17[[#This Row],[Delivery Region Index]],Regions_Table[#All],3,0)</f>
        <v>Newcastle</v>
      </c>
      <c r="J6718">
        <v>16</v>
      </c>
      <c r="K6718">
        <v>3</v>
      </c>
      <c r="L6718" t="str">
        <f>VLOOKUP(Sales_Data17[[#This Row],[Product Description Index]],Products_Data[#All],2,0)</f>
        <v>Sunglasses</v>
      </c>
      <c r="M6718">
        <v>9</v>
      </c>
      <c r="N6718" s="9">
        <v>606.72222222222217</v>
      </c>
      <c r="O6718" s="9">
        <f>Sales_Data17[[#This Row],[Order Quantity]]*Sales_Data17[[#This Row],[Unit Price]]</f>
        <v>5460.5</v>
      </c>
      <c r="P6718" s="9">
        <v>315.49555555555554</v>
      </c>
      <c r="Q6718" s="9">
        <f>Sales_Data17[[#This Row],[Line Total]]-(Sales_Data17[[#This Row],[Total Unit Cost]]*Sales_Data17[[#This Row],[Order Quantity]])</f>
        <v>2621.04</v>
      </c>
      <c r="R6718" s="1" t="str">
        <f>TEXT(Sales_Data17[[#This Row],[OrderDate]],"MMM")</f>
        <v>Mar</v>
      </c>
      <c r="S6718" s="1" t="str">
        <f t="shared" si="104"/>
        <v>2016</v>
      </c>
    </row>
    <row r="6719" spans="1:19">
      <c r="A6719" t="s">
        <v>6742</v>
      </c>
      <c r="B6719" s="2">
        <v>42432</v>
      </c>
      <c r="C6719" s="2" t="str">
        <f>VLOOKUP(Sales_Data17[[#This Row],[Customer Name Index]],Customer_Data[#All],2,0)</f>
        <v>Eminence Corp</v>
      </c>
      <c r="D6719">
        <v>18</v>
      </c>
      <c r="E6719" t="s">
        <v>2</v>
      </c>
      <c r="F6719" t="s">
        <v>8168</v>
      </c>
      <c r="G6719" t="s">
        <v>8025</v>
      </c>
      <c r="H6719" t="str">
        <f>VLOOKUP(Sales_Data17[[#This Row],[Delivery Region Index]],Regions_Table[#All],2,0)</f>
        <v>Victoria</v>
      </c>
      <c r="I6719" t="str">
        <f>VLOOKUP(Sales_Data17[[#This Row],[Delivery Region Index]],Regions_Table[#All],3,0)</f>
        <v>Geelong</v>
      </c>
      <c r="J6719">
        <v>51</v>
      </c>
      <c r="K6719">
        <v>7</v>
      </c>
      <c r="L6719" t="str">
        <f>VLOOKUP(Sales_Data17[[#This Row],[Product Description Index]],Products_Data[#All],2,0)</f>
        <v>Dress Shirts</v>
      </c>
      <c r="M6719">
        <v>7</v>
      </c>
      <c r="N6719" s="9">
        <v>29.033333333333335</v>
      </c>
      <c r="O6719" s="9">
        <f>Sales_Data17[[#This Row],[Order Quantity]]*Sales_Data17[[#This Row],[Unit Price]]</f>
        <v>203.23333333333335</v>
      </c>
      <c r="P6719" s="9">
        <v>17.129666666666665</v>
      </c>
      <c r="Q6719" s="9">
        <f>Sales_Data17[[#This Row],[Line Total]]-(Sales_Data17[[#This Row],[Total Unit Cost]]*Sales_Data17[[#This Row],[Order Quantity]])</f>
        <v>83.325666666666692</v>
      </c>
      <c r="R6719" s="1" t="str">
        <f>TEXT(Sales_Data17[[#This Row],[OrderDate]],"MMM")</f>
        <v>Mar</v>
      </c>
      <c r="S6719" s="1" t="str">
        <f t="shared" si="104"/>
        <v>2016</v>
      </c>
    </row>
    <row r="6720" spans="1:19">
      <c r="A6720" t="s">
        <v>6743</v>
      </c>
      <c r="B6720" s="2">
        <v>42432</v>
      </c>
      <c r="C6720" s="2" t="str">
        <f>VLOOKUP(Sales_Data17[[#This Row],[Customer Name Index]],Customer_Data[#All],2,0)</f>
        <v>Procter Corp</v>
      </c>
      <c r="D6720">
        <v>5</v>
      </c>
      <c r="E6720" t="s">
        <v>4</v>
      </c>
      <c r="F6720" t="s">
        <v>8168</v>
      </c>
      <c r="G6720" t="s">
        <v>8027</v>
      </c>
      <c r="H6720" t="str">
        <f>VLOOKUP(Sales_Data17[[#This Row],[Delivery Region Index]],Regions_Table[#All],2,0)</f>
        <v>New South Wales</v>
      </c>
      <c r="I6720" t="str">
        <f>VLOOKUP(Sales_Data17[[#This Row],[Delivery Region Index]],Regions_Table[#All],3,0)</f>
        <v>Maitland</v>
      </c>
      <c r="J6720">
        <v>15</v>
      </c>
      <c r="K6720">
        <v>2</v>
      </c>
      <c r="L6720" t="str">
        <f>VLOOKUP(Sales_Data17[[#This Row],[Product Description Index]],Products_Data[#All],2,0)</f>
        <v>Pants</v>
      </c>
      <c r="M6720">
        <v>3</v>
      </c>
      <c r="N6720" s="9">
        <v>195.78888888888889</v>
      </c>
      <c r="O6720" s="9">
        <f>Sales_Data17[[#This Row],[Order Quantity]]*Sales_Data17[[#This Row],[Unit Price]]</f>
        <v>587.36666666666667</v>
      </c>
      <c r="P6720" s="9">
        <v>88.105000000000004</v>
      </c>
      <c r="Q6720" s="9">
        <f>Sales_Data17[[#This Row],[Line Total]]-(Sales_Data17[[#This Row],[Total Unit Cost]]*Sales_Data17[[#This Row],[Order Quantity]])</f>
        <v>323.05166666666668</v>
      </c>
      <c r="R6720" s="1" t="str">
        <f>TEXT(Sales_Data17[[#This Row],[OrderDate]],"MMM")</f>
        <v>Mar</v>
      </c>
      <c r="S6720" s="1" t="str">
        <f t="shared" si="104"/>
        <v>2016</v>
      </c>
    </row>
    <row r="6721" spans="1:19">
      <c r="A6721" t="s">
        <v>6744</v>
      </c>
      <c r="B6721" s="2">
        <v>42432</v>
      </c>
      <c r="C6721" s="2" t="str">
        <f>VLOOKUP(Sales_Data17[[#This Row],[Customer Name Index]],Customer_Data[#All],2,0)</f>
        <v>Avon Corp</v>
      </c>
      <c r="D6721">
        <v>1</v>
      </c>
      <c r="E6721" t="s">
        <v>4</v>
      </c>
      <c r="F6721" t="s">
        <v>8168</v>
      </c>
      <c r="G6721" t="s">
        <v>8027</v>
      </c>
      <c r="H6721" t="str">
        <f>VLOOKUP(Sales_Data17[[#This Row],[Delivery Region Index]],Regions_Table[#All],2,0)</f>
        <v>New South Wales</v>
      </c>
      <c r="I6721" t="str">
        <f>VLOOKUP(Sales_Data17[[#This Row],[Delivery Region Index]],Regions_Table[#All],3,0)</f>
        <v>Sydney</v>
      </c>
      <c r="J6721">
        <v>1</v>
      </c>
      <c r="K6721">
        <v>1</v>
      </c>
      <c r="L6721" t="str">
        <f>VLOOKUP(Sales_Data17[[#This Row],[Product Description Index]],Products_Data[#All],2,0)</f>
        <v>Shirts</v>
      </c>
      <c r="M6721">
        <v>3</v>
      </c>
      <c r="N6721" s="9">
        <v>127.30000000000001</v>
      </c>
      <c r="O6721" s="9">
        <f>Sales_Data17[[#This Row],[Order Quantity]]*Sales_Data17[[#This Row],[Unit Price]]</f>
        <v>381.90000000000003</v>
      </c>
      <c r="P6721" s="9">
        <v>57.285000000000004</v>
      </c>
      <c r="Q6721" s="9">
        <f>Sales_Data17[[#This Row],[Line Total]]-(Sales_Data17[[#This Row],[Total Unit Cost]]*Sales_Data17[[#This Row],[Order Quantity]])</f>
        <v>210.04500000000002</v>
      </c>
      <c r="R6721" s="1" t="str">
        <f>TEXT(Sales_Data17[[#This Row],[OrderDate]],"MMM")</f>
        <v>Mar</v>
      </c>
      <c r="S6721" s="1" t="str">
        <f t="shared" si="104"/>
        <v>2016</v>
      </c>
    </row>
    <row r="6722" spans="1:19">
      <c r="A6722" t="s">
        <v>6745</v>
      </c>
      <c r="B6722" s="2">
        <v>42432</v>
      </c>
      <c r="C6722" s="2" t="str">
        <f>VLOOKUP(Sales_Data17[[#This Row],[Customer Name Index]],Customer_Data[#All],2,0)</f>
        <v>3LAB, Ltd</v>
      </c>
      <c r="D6722">
        <v>16</v>
      </c>
      <c r="E6722" t="s">
        <v>4</v>
      </c>
      <c r="F6722" t="s">
        <v>8168</v>
      </c>
      <c r="G6722" t="s">
        <v>8025</v>
      </c>
      <c r="H6722" t="str">
        <f>VLOOKUP(Sales_Data17[[#This Row],[Delivery Region Index]],Regions_Table[#All],2,0)</f>
        <v>Queensland</v>
      </c>
      <c r="I6722" t="str">
        <f>VLOOKUP(Sales_Data17[[#This Row],[Delivery Region Index]],Regions_Table[#All],3,0)</f>
        <v>Toowoomba</v>
      </c>
      <c r="J6722">
        <v>44</v>
      </c>
      <c r="K6722">
        <v>7</v>
      </c>
      <c r="L6722" t="str">
        <f>VLOOKUP(Sales_Data17[[#This Row],[Product Description Index]],Products_Data[#All],2,0)</f>
        <v>Dress Shirts</v>
      </c>
      <c r="M6722">
        <v>1</v>
      </c>
      <c r="N6722" s="9">
        <v>302.24444444444447</v>
      </c>
      <c r="O6722" s="9">
        <f>Sales_Data17[[#This Row],[Order Quantity]]*Sales_Data17[[#This Row],[Unit Price]]</f>
        <v>302.24444444444447</v>
      </c>
      <c r="P6722" s="9">
        <v>241.79555555555558</v>
      </c>
      <c r="Q6722" s="9">
        <f>Sales_Data17[[#This Row],[Line Total]]-(Sales_Data17[[#This Row],[Total Unit Cost]]*Sales_Data17[[#This Row],[Order Quantity]])</f>
        <v>60.448888888888888</v>
      </c>
      <c r="R6722" s="1" t="str">
        <f>TEXT(Sales_Data17[[#This Row],[OrderDate]],"MMM")</f>
        <v>Mar</v>
      </c>
      <c r="S6722" s="1" t="str">
        <f t="shared" ref="S6722:S6785" si="105">TEXT(B6722,"YYY")</f>
        <v>2016</v>
      </c>
    </row>
    <row r="6723" spans="1:19">
      <c r="A6723" t="s">
        <v>6746</v>
      </c>
      <c r="B6723" s="2">
        <v>42432</v>
      </c>
      <c r="C6723" s="2" t="str">
        <f>VLOOKUP(Sales_Data17[[#This Row],[Customer Name Index]],Customer_Data[#All],2,0)</f>
        <v>Medsep Group</v>
      </c>
      <c r="D6723">
        <v>8</v>
      </c>
      <c r="E6723" t="s">
        <v>2</v>
      </c>
      <c r="F6723" t="s">
        <v>8168</v>
      </c>
      <c r="G6723" t="s">
        <v>8027</v>
      </c>
      <c r="H6723" t="str">
        <f>VLOOKUP(Sales_Data17[[#This Row],[Delivery Region Index]],Regions_Table[#All],2,0)</f>
        <v>New South Wales</v>
      </c>
      <c r="I6723" t="str">
        <f>VLOOKUP(Sales_Data17[[#This Row],[Delivery Region Index]],Regions_Table[#All],3,0)</f>
        <v>Wagga Wagga</v>
      </c>
      <c r="J6723">
        <v>23</v>
      </c>
      <c r="K6723">
        <v>4</v>
      </c>
      <c r="L6723" t="str">
        <f>VLOOKUP(Sales_Data17[[#This Row],[Product Description Index]],Products_Data[#All],2,0)</f>
        <v>Jeans</v>
      </c>
      <c r="M6723">
        <v>7</v>
      </c>
      <c r="N6723" s="9">
        <v>446.66666666666669</v>
      </c>
      <c r="O6723" s="9">
        <f>Sales_Data17[[#This Row],[Order Quantity]]*Sales_Data17[[#This Row],[Unit Price]]</f>
        <v>3126.666666666667</v>
      </c>
      <c r="P6723" s="9">
        <v>290.33333333333331</v>
      </c>
      <c r="Q6723" s="9">
        <f>Sales_Data17[[#This Row],[Line Total]]-(Sales_Data17[[#This Row],[Total Unit Cost]]*Sales_Data17[[#This Row],[Order Quantity]])</f>
        <v>1094.3333333333337</v>
      </c>
      <c r="R6723" s="1" t="str">
        <f>TEXT(Sales_Data17[[#This Row],[OrderDate]],"MMM")</f>
        <v>Mar</v>
      </c>
      <c r="S6723" s="1" t="str">
        <f t="shared" si="105"/>
        <v>2016</v>
      </c>
    </row>
    <row r="6724" spans="1:19">
      <c r="A6724" t="s">
        <v>6747</v>
      </c>
      <c r="B6724" s="2">
        <v>42432</v>
      </c>
      <c r="C6724" s="2" t="str">
        <f>VLOOKUP(Sales_Data17[[#This Row],[Customer Name Index]],Customer_Data[#All],2,0)</f>
        <v xml:space="preserve">WakeFern </v>
      </c>
      <c r="D6724">
        <v>2</v>
      </c>
      <c r="E6724" t="s">
        <v>4</v>
      </c>
      <c r="F6724" t="s">
        <v>8168</v>
      </c>
      <c r="G6724" t="s">
        <v>8027</v>
      </c>
      <c r="H6724" t="str">
        <f>VLOOKUP(Sales_Data17[[#This Row],[Delivery Region Index]],Regions_Table[#All],2,0)</f>
        <v>New South Wales</v>
      </c>
      <c r="I6724" t="str">
        <f>VLOOKUP(Sales_Data17[[#This Row],[Delivery Region Index]],Regions_Table[#All],3,0)</f>
        <v>Bathurst</v>
      </c>
      <c r="J6724">
        <v>4</v>
      </c>
      <c r="K6724">
        <v>1</v>
      </c>
      <c r="L6724" t="str">
        <f>VLOOKUP(Sales_Data17[[#This Row],[Product Description Index]],Products_Data[#All],2,0)</f>
        <v>Shirts</v>
      </c>
      <c r="M6724">
        <v>6</v>
      </c>
      <c r="N6724" s="9">
        <v>120.60000000000001</v>
      </c>
      <c r="O6724" s="9">
        <f>Sales_Data17[[#This Row],[Order Quantity]]*Sales_Data17[[#This Row],[Unit Price]]</f>
        <v>723.6</v>
      </c>
      <c r="P6724" s="9">
        <v>101.304</v>
      </c>
      <c r="Q6724" s="9">
        <f>Sales_Data17[[#This Row],[Line Total]]-(Sales_Data17[[#This Row],[Total Unit Cost]]*Sales_Data17[[#This Row],[Order Quantity]])</f>
        <v>115.77599999999995</v>
      </c>
      <c r="R6724" s="1" t="str">
        <f>TEXT(Sales_Data17[[#This Row],[OrderDate]],"MMM")</f>
        <v>Mar</v>
      </c>
      <c r="S6724" s="1" t="str">
        <f t="shared" si="105"/>
        <v>2016</v>
      </c>
    </row>
    <row r="6725" spans="1:19">
      <c r="A6725" t="s">
        <v>6748</v>
      </c>
      <c r="B6725" s="2">
        <v>42432</v>
      </c>
      <c r="C6725" s="2" t="str">
        <f>VLOOKUP(Sales_Data17[[#This Row],[Customer Name Index]],Customer_Data[#All],2,0)</f>
        <v>Rochester Ltd</v>
      </c>
      <c r="D6725">
        <v>15</v>
      </c>
      <c r="E6725" t="s">
        <v>4</v>
      </c>
      <c r="F6725" t="s">
        <v>8168</v>
      </c>
      <c r="G6725" t="s">
        <v>8025</v>
      </c>
      <c r="H6725" t="str">
        <f>VLOOKUP(Sales_Data17[[#This Row],[Delivery Region Index]],Regions_Table[#All],2,0)</f>
        <v>Queensland</v>
      </c>
      <c r="I6725" t="str">
        <f>VLOOKUP(Sales_Data17[[#This Row],[Delivery Region Index]],Regions_Table[#All],3,0)</f>
        <v>Thuringowa</v>
      </c>
      <c r="J6725">
        <v>43</v>
      </c>
      <c r="K6725">
        <v>6</v>
      </c>
      <c r="L6725" t="str">
        <f>VLOOKUP(Sales_Data17[[#This Row],[Product Description Index]],Products_Data[#All],2,0)</f>
        <v>Socks</v>
      </c>
      <c r="M6725">
        <v>2</v>
      </c>
      <c r="N6725" s="9">
        <v>262.04444444444448</v>
      </c>
      <c r="O6725" s="9">
        <f>Sales_Data17[[#This Row],[Order Quantity]]*Sales_Data17[[#This Row],[Unit Price]]</f>
        <v>524.08888888888896</v>
      </c>
      <c r="P6725" s="9">
        <v>123.16088888888891</v>
      </c>
      <c r="Q6725" s="9">
        <f>Sales_Data17[[#This Row],[Line Total]]-(Sales_Data17[[#This Row],[Total Unit Cost]]*Sales_Data17[[#This Row],[Order Quantity]])</f>
        <v>277.76711111111115</v>
      </c>
      <c r="R6725" s="1" t="str">
        <f>TEXT(Sales_Data17[[#This Row],[OrderDate]],"MMM")</f>
        <v>Mar</v>
      </c>
      <c r="S6725" s="1" t="str">
        <f t="shared" si="105"/>
        <v>2016</v>
      </c>
    </row>
    <row r="6726" spans="1:19">
      <c r="A6726" t="s">
        <v>6749</v>
      </c>
      <c r="B6726" s="2">
        <v>42432</v>
      </c>
      <c r="C6726" s="2" t="str">
        <f>VLOOKUP(Sales_Data17[[#This Row],[Customer Name Index]],Customer_Data[#All],2,0)</f>
        <v>PEDIFIX, Corp</v>
      </c>
      <c r="D6726">
        <v>6</v>
      </c>
      <c r="E6726" t="s">
        <v>2</v>
      </c>
      <c r="F6726" t="s">
        <v>8168</v>
      </c>
      <c r="G6726" t="s">
        <v>8027</v>
      </c>
      <c r="H6726" t="str">
        <f>VLOOKUP(Sales_Data17[[#This Row],[Delivery Region Index]],Regions_Table[#All],2,0)</f>
        <v>New South Wales</v>
      </c>
      <c r="I6726" t="str">
        <f>VLOOKUP(Sales_Data17[[#This Row],[Delivery Region Index]],Regions_Table[#All],3,0)</f>
        <v>Nowra</v>
      </c>
      <c r="J6726">
        <v>17</v>
      </c>
      <c r="K6726">
        <v>3</v>
      </c>
      <c r="L6726" t="str">
        <f>VLOOKUP(Sales_Data17[[#This Row],[Product Description Index]],Products_Data[#All],2,0)</f>
        <v>Sunglasses</v>
      </c>
      <c r="M6726">
        <v>5</v>
      </c>
      <c r="N6726" s="9">
        <v>266.51111111111112</v>
      </c>
      <c r="O6726" s="9">
        <f>Sales_Data17[[#This Row],[Order Quantity]]*Sales_Data17[[#This Row],[Unit Price]]</f>
        <v>1332.5555555555557</v>
      </c>
      <c r="P6726" s="9">
        <v>133.25555555555556</v>
      </c>
      <c r="Q6726" s="9">
        <f>Sales_Data17[[#This Row],[Line Total]]-(Sales_Data17[[#This Row],[Total Unit Cost]]*Sales_Data17[[#This Row],[Order Quantity]])</f>
        <v>666.27777777777783</v>
      </c>
      <c r="R6726" s="1" t="str">
        <f>TEXT(Sales_Data17[[#This Row],[OrderDate]],"MMM")</f>
        <v>Mar</v>
      </c>
      <c r="S6726" s="1" t="str">
        <f t="shared" si="105"/>
        <v>2016</v>
      </c>
    </row>
    <row r="6727" spans="1:19">
      <c r="A6727" t="s">
        <v>6750</v>
      </c>
      <c r="B6727" s="2">
        <v>42432</v>
      </c>
      <c r="C6727" s="2" t="str">
        <f>VLOOKUP(Sales_Data17[[#This Row],[Customer Name Index]],Customer_Data[#All],2,0)</f>
        <v>Eminence Corp</v>
      </c>
      <c r="D6727">
        <v>18</v>
      </c>
      <c r="E6727" t="s">
        <v>3</v>
      </c>
      <c r="F6727" t="s">
        <v>8168</v>
      </c>
      <c r="G6727" t="s">
        <v>8025</v>
      </c>
      <c r="H6727" t="str">
        <f>VLOOKUP(Sales_Data17[[#This Row],[Delivery Region Index]],Regions_Table[#All],2,0)</f>
        <v>Victoria</v>
      </c>
      <c r="I6727" t="str">
        <f>VLOOKUP(Sales_Data17[[#This Row],[Delivery Region Index]],Regions_Table[#All],3,0)</f>
        <v>Latrobe City</v>
      </c>
      <c r="J6727">
        <v>52</v>
      </c>
      <c r="K6727">
        <v>8</v>
      </c>
      <c r="L6727" t="str">
        <f>VLOOKUP(Sales_Data17[[#This Row],[Product Description Index]],Products_Data[#All],2,0)</f>
        <v>Shoes</v>
      </c>
      <c r="M6727">
        <v>5</v>
      </c>
      <c r="N6727" s="9">
        <v>442.94444444444446</v>
      </c>
      <c r="O6727" s="9">
        <f>Sales_Data17[[#This Row],[Order Quantity]]*Sales_Data17[[#This Row],[Unit Price]]</f>
        <v>2214.7222222222222</v>
      </c>
      <c r="P6727" s="9">
        <v>239.19</v>
      </c>
      <c r="Q6727" s="9">
        <f>Sales_Data17[[#This Row],[Line Total]]-(Sales_Data17[[#This Row],[Total Unit Cost]]*Sales_Data17[[#This Row],[Order Quantity]])</f>
        <v>1018.7722222222221</v>
      </c>
      <c r="R6727" s="1" t="str">
        <f>TEXT(Sales_Data17[[#This Row],[OrderDate]],"MMM")</f>
        <v>Mar</v>
      </c>
      <c r="S6727" s="1" t="str">
        <f t="shared" si="105"/>
        <v>2016</v>
      </c>
    </row>
    <row r="6728" spans="1:19">
      <c r="A6728" t="s">
        <v>6751</v>
      </c>
      <c r="B6728" s="2">
        <v>42432</v>
      </c>
      <c r="C6728" s="2" t="str">
        <f>VLOOKUP(Sales_Data17[[#This Row],[Customer Name Index]],Customer_Data[#All],2,0)</f>
        <v>Apollo Ltd</v>
      </c>
      <c r="D6728">
        <v>11</v>
      </c>
      <c r="E6728" t="s">
        <v>4</v>
      </c>
      <c r="F6728" t="s">
        <v>8168</v>
      </c>
      <c r="G6728" t="s">
        <v>8026</v>
      </c>
      <c r="H6728" t="str">
        <f>VLOOKUP(Sales_Data17[[#This Row],[Delivery Region Index]],Regions_Table[#All],2,0)</f>
        <v>Queensland</v>
      </c>
      <c r="I6728" t="str">
        <f>VLOOKUP(Sales_Data17[[#This Row],[Delivery Region Index]],Regions_Table[#All],3,0)</f>
        <v>Gladstone</v>
      </c>
      <c r="J6728">
        <v>30</v>
      </c>
      <c r="K6728">
        <v>5</v>
      </c>
      <c r="L6728" t="str">
        <f>VLOOKUP(Sales_Data17[[#This Row],[Product Description Index]],Products_Data[#All],2,0)</f>
        <v>Hats</v>
      </c>
      <c r="M6728">
        <v>3</v>
      </c>
      <c r="N6728" s="9">
        <v>317.87777777777779</v>
      </c>
      <c r="O6728" s="9">
        <f>Sales_Data17[[#This Row],[Order Quantity]]*Sales_Data17[[#This Row],[Unit Price]]</f>
        <v>953.63333333333344</v>
      </c>
      <c r="P6728" s="9">
        <v>197.08422222222222</v>
      </c>
      <c r="Q6728" s="9">
        <f>Sales_Data17[[#This Row],[Line Total]]-(Sales_Data17[[#This Row],[Total Unit Cost]]*Sales_Data17[[#This Row],[Order Quantity]])</f>
        <v>362.3806666666668</v>
      </c>
      <c r="R6728" s="1" t="str">
        <f>TEXT(Sales_Data17[[#This Row],[OrderDate]],"MMM")</f>
        <v>Mar</v>
      </c>
      <c r="S6728" s="1" t="str">
        <f t="shared" si="105"/>
        <v>2016</v>
      </c>
    </row>
    <row r="6729" spans="1:19">
      <c r="A6729" t="s">
        <v>6752</v>
      </c>
      <c r="B6729" s="2">
        <v>42432</v>
      </c>
      <c r="C6729" s="2" t="str">
        <f>VLOOKUP(Sales_Data17[[#This Row],[Customer Name Index]],Customer_Data[#All],2,0)</f>
        <v>Rochester Ltd</v>
      </c>
      <c r="D6729">
        <v>15</v>
      </c>
      <c r="E6729" t="s">
        <v>4</v>
      </c>
      <c r="F6729" t="s">
        <v>8168</v>
      </c>
      <c r="G6729" t="s">
        <v>8025</v>
      </c>
      <c r="H6729" t="str">
        <f>VLOOKUP(Sales_Data17[[#This Row],[Delivery Region Index]],Regions_Table[#All],2,0)</f>
        <v>Queensland</v>
      </c>
      <c r="I6729" t="str">
        <f>VLOOKUP(Sales_Data17[[#This Row],[Delivery Region Index]],Regions_Table[#All],3,0)</f>
        <v>Thuringowa</v>
      </c>
      <c r="J6729">
        <v>43</v>
      </c>
      <c r="K6729">
        <v>6</v>
      </c>
      <c r="L6729" t="str">
        <f>VLOOKUP(Sales_Data17[[#This Row],[Product Description Index]],Products_Data[#All],2,0)</f>
        <v>Socks</v>
      </c>
      <c r="M6729">
        <v>6</v>
      </c>
      <c r="N6729" s="9">
        <v>424.33333333333331</v>
      </c>
      <c r="O6729" s="9">
        <f>Sales_Data17[[#This Row],[Order Quantity]]*Sales_Data17[[#This Row],[Unit Price]]</f>
        <v>2546</v>
      </c>
      <c r="P6729" s="9">
        <v>250.35666666666668</v>
      </c>
      <c r="Q6729" s="9">
        <f>Sales_Data17[[#This Row],[Line Total]]-(Sales_Data17[[#This Row],[Total Unit Cost]]*Sales_Data17[[#This Row],[Order Quantity]])</f>
        <v>1043.8599999999999</v>
      </c>
      <c r="R6729" s="1" t="str">
        <f>TEXT(Sales_Data17[[#This Row],[OrderDate]],"MMM")</f>
        <v>Mar</v>
      </c>
      <c r="S6729" s="1" t="str">
        <f t="shared" si="105"/>
        <v>2016</v>
      </c>
    </row>
    <row r="6730" spans="1:19">
      <c r="A6730" t="s">
        <v>6753</v>
      </c>
      <c r="B6730" s="2">
        <v>42433</v>
      </c>
      <c r="C6730" s="2" t="str">
        <f>VLOOKUP(Sales_Data17[[#This Row],[Customer Name Index]],Customer_Data[#All],2,0)</f>
        <v>Apollo Ltd</v>
      </c>
      <c r="D6730">
        <v>11</v>
      </c>
      <c r="E6730" t="s">
        <v>2</v>
      </c>
      <c r="F6730" t="s">
        <v>8168</v>
      </c>
      <c r="G6730" t="s">
        <v>8026</v>
      </c>
      <c r="H6730" t="str">
        <f>VLOOKUP(Sales_Data17[[#This Row],[Delivery Region Index]],Regions_Table[#All],2,0)</f>
        <v>Queensland</v>
      </c>
      <c r="I6730" t="str">
        <f>VLOOKUP(Sales_Data17[[#This Row],[Delivery Region Index]],Regions_Table[#All],3,0)</f>
        <v>Gladstone</v>
      </c>
      <c r="J6730">
        <v>30</v>
      </c>
      <c r="K6730">
        <v>5</v>
      </c>
      <c r="L6730" t="str">
        <f>VLOOKUP(Sales_Data17[[#This Row],[Product Description Index]],Products_Data[#All],2,0)</f>
        <v>Hats</v>
      </c>
      <c r="M6730">
        <v>2</v>
      </c>
      <c r="N6730" s="9">
        <v>203.97777777777776</v>
      </c>
      <c r="O6730" s="9">
        <f>Sales_Data17[[#This Row],[Order Quantity]]*Sales_Data17[[#This Row],[Unit Price]]</f>
        <v>407.95555555555552</v>
      </c>
      <c r="P6730" s="9">
        <v>108.10822222222222</v>
      </c>
      <c r="Q6730" s="9">
        <f>Sales_Data17[[#This Row],[Line Total]]-(Sales_Data17[[#This Row],[Total Unit Cost]]*Sales_Data17[[#This Row],[Order Quantity]])</f>
        <v>191.73911111111107</v>
      </c>
      <c r="R6730" s="1" t="str">
        <f>TEXT(Sales_Data17[[#This Row],[OrderDate]],"MMM")</f>
        <v>Mar</v>
      </c>
      <c r="S6730" s="1" t="str">
        <f t="shared" si="105"/>
        <v>2016</v>
      </c>
    </row>
    <row r="6731" spans="1:19">
      <c r="A6731" t="s">
        <v>6754</v>
      </c>
      <c r="B6731" s="2">
        <v>42433</v>
      </c>
      <c r="C6731" s="2" t="str">
        <f>VLOOKUP(Sales_Data17[[#This Row],[Customer Name Index]],Customer_Data[#All],2,0)</f>
        <v>Rochester Ltd</v>
      </c>
      <c r="D6731">
        <v>15</v>
      </c>
      <c r="E6731" t="s">
        <v>2</v>
      </c>
      <c r="F6731" t="s">
        <v>8168</v>
      </c>
      <c r="G6731" t="s">
        <v>8025</v>
      </c>
      <c r="H6731" t="str">
        <f>VLOOKUP(Sales_Data17[[#This Row],[Delivery Region Index]],Regions_Table[#All],2,0)</f>
        <v>Queensland</v>
      </c>
      <c r="I6731" t="str">
        <f>VLOOKUP(Sales_Data17[[#This Row],[Delivery Region Index]],Regions_Table[#All],3,0)</f>
        <v>Thuringowa</v>
      </c>
      <c r="J6731">
        <v>43</v>
      </c>
      <c r="K6731">
        <v>6</v>
      </c>
      <c r="L6731" t="str">
        <f>VLOOKUP(Sales_Data17[[#This Row],[Product Description Index]],Products_Data[#All],2,0)</f>
        <v>Socks</v>
      </c>
      <c r="M6731">
        <v>6</v>
      </c>
      <c r="N6731" s="9">
        <v>116.13333333333334</v>
      </c>
      <c r="O6731" s="9">
        <f>Sales_Data17[[#This Row],[Order Quantity]]*Sales_Data17[[#This Row],[Unit Price]]</f>
        <v>696.80000000000007</v>
      </c>
      <c r="P6731" s="9">
        <v>89.422666666666672</v>
      </c>
      <c r="Q6731" s="9">
        <f>Sales_Data17[[#This Row],[Line Total]]-(Sales_Data17[[#This Row],[Total Unit Cost]]*Sales_Data17[[#This Row],[Order Quantity]])</f>
        <v>160.26400000000001</v>
      </c>
      <c r="R6731" s="1" t="str">
        <f>TEXT(Sales_Data17[[#This Row],[OrderDate]],"MMM")</f>
        <v>Mar</v>
      </c>
      <c r="S6731" s="1" t="str">
        <f t="shared" si="105"/>
        <v>2016</v>
      </c>
    </row>
    <row r="6732" spans="1:19">
      <c r="A6732" t="s">
        <v>6755</v>
      </c>
      <c r="B6732" s="2">
        <v>42433</v>
      </c>
      <c r="C6732" s="2" t="str">
        <f>VLOOKUP(Sales_Data17[[#This Row],[Customer Name Index]],Customer_Data[#All],2,0)</f>
        <v>Ole Group</v>
      </c>
      <c r="D6732">
        <v>13</v>
      </c>
      <c r="E6732" t="s">
        <v>4</v>
      </c>
      <c r="F6732" t="s">
        <v>8168</v>
      </c>
      <c r="G6732" t="s">
        <v>8026</v>
      </c>
      <c r="H6732" t="str">
        <f>VLOOKUP(Sales_Data17[[#This Row],[Delivery Region Index]],Regions_Table[#All],2,0)</f>
        <v>Queensland</v>
      </c>
      <c r="I6732" t="str">
        <f>VLOOKUP(Sales_Data17[[#This Row],[Delivery Region Index]],Regions_Table[#All],3,0)</f>
        <v>Maryborough</v>
      </c>
      <c r="J6732">
        <v>37</v>
      </c>
      <c r="K6732">
        <v>5</v>
      </c>
      <c r="L6732" t="str">
        <f>VLOOKUP(Sales_Data17[[#This Row],[Product Description Index]],Products_Data[#All],2,0)</f>
        <v>Hats</v>
      </c>
      <c r="M6732">
        <v>6</v>
      </c>
      <c r="N6732" s="9">
        <v>122.83333333333333</v>
      </c>
      <c r="O6732" s="9">
        <f>Sales_Data17[[#This Row],[Order Quantity]]*Sales_Data17[[#This Row],[Unit Price]]</f>
        <v>737</v>
      </c>
      <c r="P6732" s="9">
        <v>62.64500000000001</v>
      </c>
      <c r="Q6732" s="9">
        <f>Sales_Data17[[#This Row],[Line Total]]-(Sales_Data17[[#This Row],[Total Unit Cost]]*Sales_Data17[[#This Row],[Order Quantity]])</f>
        <v>361.12999999999994</v>
      </c>
      <c r="R6732" s="1" t="str">
        <f>TEXT(Sales_Data17[[#This Row],[OrderDate]],"MMM")</f>
        <v>Mar</v>
      </c>
      <c r="S6732" s="1" t="str">
        <f t="shared" si="105"/>
        <v>2016</v>
      </c>
    </row>
    <row r="6733" spans="1:19">
      <c r="A6733" t="s">
        <v>6756</v>
      </c>
      <c r="B6733" s="2">
        <v>42433</v>
      </c>
      <c r="C6733" s="2" t="str">
        <f>VLOOKUP(Sales_Data17[[#This Row],[Customer Name Index]],Customer_Data[#All],2,0)</f>
        <v xml:space="preserve">Linde </v>
      </c>
      <c r="D6733">
        <v>14</v>
      </c>
      <c r="E6733" t="s">
        <v>4</v>
      </c>
      <c r="F6733" t="s">
        <v>8168</v>
      </c>
      <c r="G6733" t="s">
        <v>8026</v>
      </c>
      <c r="H6733" t="str">
        <f>VLOOKUP(Sales_Data17[[#This Row],[Delivery Region Index]],Regions_Table[#All],2,0)</f>
        <v>Queensland</v>
      </c>
      <c r="I6733" t="str">
        <f>VLOOKUP(Sales_Data17[[#This Row],[Delivery Region Index]],Regions_Table[#All],3,0)</f>
        <v>Rockhampton</v>
      </c>
      <c r="J6733">
        <v>41</v>
      </c>
      <c r="K6733">
        <v>6</v>
      </c>
      <c r="L6733" t="str">
        <f>VLOOKUP(Sales_Data17[[#This Row],[Product Description Index]],Products_Data[#All],2,0)</f>
        <v>Socks</v>
      </c>
      <c r="M6733">
        <v>4</v>
      </c>
      <c r="N6733" s="9">
        <v>434.75555555555559</v>
      </c>
      <c r="O6733" s="9">
        <f>Sales_Data17[[#This Row],[Order Quantity]]*Sales_Data17[[#This Row],[Unit Price]]</f>
        <v>1739.0222222222224</v>
      </c>
      <c r="P6733" s="9">
        <v>317.37155555555557</v>
      </c>
      <c r="Q6733" s="9">
        <f>Sales_Data17[[#This Row],[Line Total]]-(Sales_Data17[[#This Row],[Total Unit Cost]]*Sales_Data17[[#This Row],[Order Quantity]])</f>
        <v>469.53600000000006</v>
      </c>
      <c r="R6733" s="1" t="str">
        <f>TEXT(Sales_Data17[[#This Row],[OrderDate]],"MMM")</f>
        <v>Mar</v>
      </c>
      <c r="S6733" s="1" t="str">
        <f t="shared" si="105"/>
        <v>2016</v>
      </c>
    </row>
    <row r="6734" spans="1:19">
      <c r="A6734" t="s">
        <v>6757</v>
      </c>
      <c r="B6734" s="2">
        <v>42433</v>
      </c>
      <c r="C6734" s="2" t="str">
        <f>VLOOKUP(Sales_Data17[[#This Row],[Customer Name Index]],Customer_Data[#All],2,0)</f>
        <v>Pacific Ltd</v>
      </c>
      <c r="D6734">
        <v>20</v>
      </c>
      <c r="E6734" t="s">
        <v>3</v>
      </c>
      <c r="F6734" t="s">
        <v>8168</v>
      </c>
      <c r="G6734" t="s">
        <v>8028</v>
      </c>
      <c r="H6734" t="str">
        <f>VLOOKUP(Sales_Data17[[#This Row],[Delivery Region Index]],Regions_Table[#All],2,0)</f>
        <v>Victoria</v>
      </c>
      <c r="I6734" t="str">
        <f>VLOOKUP(Sales_Data17[[#This Row],[Delivery Region Index]],Regions_Table[#All],3,0)</f>
        <v>Wangaratta</v>
      </c>
      <c r="J6734">
        <v>56</v>
      </c>
      <c r="K6734">
        <v>8</v>
      </c>
      <c r="L6734" t="str">
        <f>VLOOKUP(Sales_Data17[[#This Row],[Product Description Index]],Products_Data[#All],2,0)</f>
        <v>Shoes</v>
      </c>
      <c r="M6734">
        <v>5</v>
      </c>
      <c r="N6734" s="9">
        <v>290.33333333333331</v>
      </c>
      <c r="O6734" s="9">
        <f>Sales_Data17[[#This Row],[Order Quantity]]*Sales_Data17[[#This Row],[Unit Price]]</f>
        <v>1451.6666666666665</v>
      </c>
      <c r="P6734" s="9">
        <v>238.07333333333332</v>
      </c>
      <c r="Q6734" s="9">
        <f>Sales_Data17[[#This Row],[Line Total]]-(Sales_Data17[[#This Row],[Total Unit Cost]]*Sales_Data17[[#This Row],[Order Quantity]])</f>
        <v>261.29999999999995</v>
      </c>
      <c r="R6734" s="1" t="str">
        <f>TEXT(Sales_Data17[[#This Row],[OrderDate]],"MMM")</f>
        <v>Mar</v>
      </c>
      <c r="S6734" s="1" t="str">
        <f t="shared" si="105"/>
        <v>2016</v>
      </c>
    </row>
    <row r="6735" spans="1:19">
      <c r="A6735" t="s">
        <v>6758</v>
      </c>
      <c r="B6735" s="2">
        <v>42434</v>
      </c>
      <c r="C6735" s="2" t="str">
        <f>VLOOKUP(Sales_Data17[[#This Row],[Customer Name Index]],Customer_Data[#All],2,0)</f>
        <v xml:space="preserve">Linde </v>
      </c>
      <c r="D6735">
        <v>14</v>
      </c>
      <c r="E6735" t="s">
        <v>4</v>
      </c>
      <c r="F6735" t="s">
        <v>8168</v>
      </c>
      <c r="G6735" t="s">
        <v>8026</v>
      </c>
      <c r="H6735" t="str">
        <f>VLOOKUP(Sales_Data17[[#This Row],[Delivery Region Index]],Regions_Table[#All],2,0)</f>
        <v>Queensland</v>
      </c>
      <c r="I6735" t="str">
        <f>VLOOKUP(Sales_Data17[[#This Row],[Delivery Region Index]],Regions_Table[#All],3,0)</f>
        <v>Rockhampton</v>
      </c>
      <c r="J6735">
        <v>41</v>
      </c>
      <c r="K6735">
        <v>6</v>
      </c>
      <c r="L6735" t="str">
        <f>VLOOKUP(Sales_Data17[[#This Row],[Product Description Index]],Products_Data[#All],2,0)</f>
        <v>Socks</v>
      </c>
      <c r="M6735">
        <v>2</v>
      </c>
      <c r="N6735" s="9">
        <v>428.8</v>
      </c>
      <c r="O6735" s="9">
        <f>Sales_Data17[[#This Row],[Order Quantity]]*Sales_Data17[[#This Row],[Unit Price]]</f>
        <v>857.6</v>
      </c>
      <c r="P6735" s="9">
        <v>270.14400000000001</v>
      </c>
      <c r="Q6735" s="9">
        <f>Sales_Data17[[#This Row],[Line Total]]-(Sales_Data17[[#This Row],[Total Unit Cost]]*Sales_Data17[[#This Row],[Order Quantity]])</f>
        <v>317.31200000000001</v>
      </c>
      <c r="R6735" s="1" t="str">
        <f>TEXT(Sales_Data17[[#This Row],[OrderDate]],"MMM")</f>
        <v>Mar</v>
      </c>
      <c r="S6735" s="1" t="str">
        <f t="shared" si="105"/>
        <v>2016</v>
      </c>
    </row>
    <row r="6736" spans="1:19">
      <c r="A6736" t="s">
        <v>6759</v>
      </c>
      <c r="B6736" s="2">
        <v>42434</v>
      </c>
      <c r="C6736" s="2" t="str">
        <f>VLOOKUP(Sales_Data17[[#This Row],[Customer Name Index]],Customer_Data[#All],2,0)</f>
        <v>Elorac, Corp</v>
      </c>
      <c r="D6736">
        <v>3</v>
      </c>
      <c r="E6736" t="s">
        <v>3</v>
      </c>
      <c r="F6736" t="s">
        <v>8168</v>
      </c>
      <c r="G6736" t="s">
        <v>8027</v>
      </c>
      <c r="H6736" t="str">
        <f>VLOOKUP(Sales_Data17[[#This Row],[Delivery Region Index]],Regions_Table[#All],2,0)</f>
        <v>New South Wales</v>
      </c>
      <c r="I6736" t="str">
        <f>VLOOKUP(Sales_Data17[[#This Row],[Delivery Region Index]],Regions_Table[#All],3,0)</f>
        <v>Dubbo</v>
      </c>
      <c r="J6736">
        <v>8</v>
      </c>
      <c r="K6736">
        <v>2</v>
      </c>
      <c r="L6736" t="str">
        <f>VLOOKUP(Sales_Data17[[#This Row],[Product Description Index]],Products_Data[#All],2,0)</f>
        <v>Pants</v>
      </c>
      <c r="M6736">
        <v>5</v>
      </c>
      <c r="N6736" s="9">
        <v>441.45555555555552</v>
      </c>
      <c r="O6736" s="9">
        <f>Sales_Data17[[#This Row],[Order Quantity]]*Sales_Data17[[#This Row],[Unit Price]]</f>
        <v>2207.2777777777774</v>
      </c>
      <c r="P6736" s="9">
        <v>295.77522222222228</v>
      </c>
      <c r="Q6736" s="9">
        <f>Sales_Data17[[#This Row],[Line Total]]-(Sales_Data17[[#This Row],[Total Unit Cost]]*Sales_Data17[[#This Row],[Order Quantity]])</f>
        <v>728.40166666666596</v>
      </c>
      <c r="R6736" s="1" t="str">
        <f>TEXT(Sales_Data17[[#This Row],[OrderDate]],"MMM")</f>
        <v>Mar</v>
      </c>
      <c r="S6736" s="1" t="str">
        <f t="shared" si="105"/>
        <v>2016</v>
      </c>
    </row>
    <row r="6737" spans="1:19">
      <c r="A6737" t="s">
        <v>6760</v>
      </c>
      <c r="B6737" s="2">
        <v>42434</v>
      </c>
      <c r="C6737" s="2" t="str">
        <f>VLOOKUP(Sales_Data17[[#This Row],[Customer Name Index]],Customer_Data[#All],2,0)</f>
        <v>PEDIFIX, Corp</v>
      </c>
      <c r="D6737">
        <v>6</v>
      </c>
      <c r="E6737" t="s">
        <v>4</v>
      </c>
      <c r="F6737" t="s">
        <v>8168</v>
      </c>
      <c r="G6737" t="s">
        <v>8027</v>
      </c>
      <c r="H6737" t="str">
        <f>VLOOKUP(Sales_Data17[[#This Row],[Delivery Region Index]],Regions_Table[#All],2,0)</f>
        <v>New South Wales</v>
      </c>
      <c r="I6737" t="str">
        <f>VLOOKUP(Sales_Data17[[#This Row],[Delivery Region Index]],Regions_Table[#All],3,0)</f>
        <v>Nowra</v>
      </c>
      <c r="J6737">
        <v>17</v>
      </c>
      <c r="K6737">
        <v>3</v>
      </c>
      <c r="L6737" t="str">
        <f>VLOOKUP(Sales_Data17[[#This Row],[Product Description Index]],Products_Data[#All],2,0)</f>
        <v>Sunglasses</v>
      </c>
      <c r="M6737">
        <v>8</v>
      </c>
      <c r="N6737" s="9">
        <v>431.03333333333336</v>
      </c>
      <c r="O6737" s="9">
        <f>Sales_Data17[[#This Row],[Order Quantity]]*Sales_Data17[[#This Row],[Unit Price]]</f>
        <v>3448.2666666666669</v>
      </c>
      <c r="P6737" s="9">
        <v>280.17166666666668</v>
      </c>
      <c r="Q6737" s="9">
        <f>Sales_Data17[[#This Row],[Line Total]]-(Sales_Data17[[#This Row],[Total Unit Cost]]*Sales_Data17[[#This Row],[Order Quantity]])</f>
        <v>1206.8933333333334</v>
      </c>
      <c r="R6737" s="1" t="str">
        <f>TEXT(Sales_Data17[[#This Row],[OrderDate]],"MMM")</f>
        <v>Mar</v>
      </c>
      <c r="S6737" s="1" t="str">
        <f t="shared" si="105"/>
        <v>2016</v>
      </c>
    </row>
    <row r="6738" spans="1:19">
      <c r="A6738" t="s">
        <v>6761</v>
      </c>
      <c r="B6738" s="2">
        <v>42434</v>
      </c>
      <c r="C6738" s="2" t="str">
        <f>VLOOKUP(Sales_Data17[[#This Row],[Customer Name Index]],Customer_Data[#All],2,0)</f>
        <v>ETUDE Ltd</v>
      </c>
      <c r="D6738">
        <v>4</v>
      </c>
      <c r="E6738" t="s">
        <v>2</v>
      </c>
      <c r="F6738" t="s">
        <v>8168</v>
      </c>
      <c r="G6738" t="s">
        <v>8027</v>
      </c>
      <c r="H6738" t="str">
        <f>VLOOKUP(Sales_Data17[[#This Row],[Delivery Region Index]],Regions_Table[#All],2,0)</f>
        <v>New South Wales</v>
      </c>
      <c r="I6738" t="str">
        <f>VLOOKUP(Sales_Data17[[#This Row],[Delivery Region Index]],Regions_Table[#All],3,0)</f>
        <v>Grafton</v>
      </c>
      <c r="J6738">
        <v>11</v>
      </c>
      <c r="K6738">
        <v>2</v>
      </c>
      <c r="L6738" t="str">
        <f>VLOOKUP(Sales_Data17[[#This Row],[Product Description Index]],Products_Data[#All],2,0)</f>
        <v>Pants</v>
      </c>
      <c r="M6738">
        <v>6</v>
      </c>
      <c r="N6738" s="9">
        <v>20.844444444444445</v>
      </c>
      <c r="O6738" s="9">
        <f>Sales_Data17[[#This Row],[Order Quantity]]*Sales_Data17[[#This Row],[Unit Price]]</f>
        <v>125.06666666666666</v>
      </c>
      <c r="P6738" s="9">
        <v>8.3377777777777791</v>
      </c>
      <c r="Q6738" s="9">
        <f>Sales_Data17[[#This Row],[Line Total]]-(Sales_Data17[[#This Row],[Total Unit Cost]]*Sales_Data17[[#This Row],[Order Quantity]])</f>
        <v>75.039999999999992</v>
      </c>
      <c r="R6738" s="1" t="str">
        <f>TEXT(Sales_Data17[[#This Row],[OrderDate]],"MMM")</f>
        <v>Mar</v>
      </c>
      <c r="S6738" s="1" t="str">
        <f t="shared" si="105"/>
        <v>2016</v>
      </c>
    </row>
    <row r="6739" spans="1:19">
      <c r="A6739" t="s">
        <v>6762</v>
      </c>
      <c r="B6739" s="2">
        <v>42435</v>
      </c>
      <c r="C6739" s="2" t="str">
        <f>VLOOKUP(Sales_Data17[[#This Row],[Customer Name Index]],Customer_Data[#All],2,0)</f>
        <v>Medsep Group</v>
      </c>
      <c r="D6739">
        <v>8</v>
      </c>
      <c r="E6739" t="s">
        <v>4</v>
      </c>
      <c r="F6739" t="s">
        <v>8168</v>
      </c>
      <c r="G6739" t="s">
        <v>8027</v>
      </c>
      <c r="H6739" t="str">
        <f>VLOOKUP(Sales_Data17[[#This Row],[Delivery Region Index]],Regions_Table[#All],2,0)</f>
        <v>New South Wales</v>
      </c>
      <c r="I6739" t="str">
        <f>VLOOKUP(Sales_Data17[[#This Row],[Delivery Region Index]],Regions_Table[#All],3,0)</f>
        <v>Wagga Wagga</v>
      </c>
      <c r="J6739">
        <v>23</v>
      </c>
      <c r="K6739">
        <v>4</v>
      </c>
      <c r="L6739" t="str">
        <f>VLOOKUP(Sales_Data17[[#This Row],[Product Description Index]],Products_Data[#All],2,0)</f>
        <v>Jeans</v>
      </c>
      <c r="M6739">
        <v>4</v>
      </c>
      <c r="N6739" s="9">
        <v>280.65555555555557</v>
      </c>
      <c r="O6739" s="9">
        <f>Sales_Data17[[#This Row],[Order Quantity]]*Sales_Data17[[#This Row],[Unit Price]]</f>
        <v>1122.6222222222223</v>
      </c>
      <c r="P6739" s="9">
        <v>224.52444444444447</v>
      </c>
      <c r="Q6739" s="9">
        <f>Sales_Data17[[#This Row],[Line Total]]-(Sales_Data17[[#This Row],[Total Unit Cost]]*Sales_Data17[[#This Row],[Order Quantity]])</f>
        <v>224.52444444444438</v>
      </c>
      <c r="R6739" s="1" t="str">
        <f>TEXT(Sales_Data17[[#This Row],[OrderDate]],"MMM")</f>
        <v>Mar</v>
      </c>
      <c r="S6739" s="1" t="str">
        <f t="shared" si="105"/>
        <v>2016</v>
      </c>
    </row>
    <row r="6740" spans="1:19">
      <c r="A6740" t="s">
        <v>6763</v>
      </c>
      <c r="B6740" s="2">
        <v>42435</v>
      </c>
      <c r="C6740" s="2" t="str">
        <f>VLOOKUP(Sales_Data17[[#This Row],[Customer Name Index]],Customer_Data[#All],2,0)</f>
        <v>Procter Corp</v>
      </c>
      <c r="D6740">
        <v>5</v>
      </c>
      <c r="E6740" t="s">
        <v>2</v>
      </c>
      <c r="F6740" t="s">
        <v>8168</v>
      </c>
      <c r="G6740" t="s">
        <v>8027</v>
      </c>
      <c r="H6740" t="str">
        <f>VLOOKUP(Sales_Data17[[#This Row],[Delivery Region Index]],Regions_Table[#All],2,0)</f>
        <v>New South Wales</v>
      </c>
      <c r="I6740" t="str">
        <f>VLOOKUP(Sales_Data17[[#This Row],[Delivery Region Index]],Regions_Table[#All],3,0)</f>
        <v>Lismore</v>
      </c>
      <c r="J6740">
        <v>14</v>
      </c>
      <c r="K6740">
        <v>2</v>
      </c>
      <c r="L6740" t="str">
        <f>VLOOKUP(Sales_Data17[[#This Row],[Product Description Index]],Products_Data[#All],2,0)</f>
        <v>Pants</v>
      </c>
      <c r="M6740">
        <v>9</v>
      </c>
      <c r="N6740" s="9">
        <v>208.44444444444446</v>
      </c>
      <c r="O6740" s="9">
        <f>Sales_Data17[[#This Row],[Order Quantity]]*Sales_Data17[[#This Row],[Unit Price]]</f>
        <v>1876</v>
      </c>
      <c r="P6740" s="9">
        <v>175.09333333333333</v>
      </c>
      <c r="Q6740" s="9">
        <f>Sales_Data17[[#This Row],[Line Total]]-(Sales_Data17[[#This Row],[Total Unit Cost]]*Sales_Data17[[#This Row],[Order Quantity]])</f>
        <v>300.16000000000008</v>
      </c>
      <c r="R6740" s="1" t="str">
        <f>TEXT(Sales_Data17[[#This Row],[OrderDate]],"MMM")</f>
        <v>Mar</v>
      </c>
      <c r="S6740" s="1" t="str">
        <f t="shared" si="105"/>
        <v>2016</v>
      </c>
    </row>
    <row r="6741" spans="1:19">
      <c r="A6741" t="s">
        <v>6764</v>
      </c>
      <c r="B6741" s="2">
        <v>42435</v>
      </c>
      <c r="C6741" s="2" t="str">
        <f>VLOOKUP(Sales_Data17[[#This Row],[Customer Name Index]],Customer_Data[#All],2,0)</f>
        <v>Ole Group</v>
      </c>
      <c r="D6741">
        <v>13</v>
      </c>
      <c r="E6741" t="s">
        <v>2</v>
      </c>
      <c r="F6741" t="s">
        <v>8168</v>
      </c>
      <c r="G6741" t="s">
        <v>8026</v>
      </c>
      <c r="H6741" t="str">
        <f>VLOOKUP(Sales_Data17[[#This Row],[Delivery Region Index]],Regions_Table[#All],2,0)</f>
        <v>Queensland</v>
      </c>
      <c r="I6741" t="str">
        <f>VLOOKUP(Sales_Data17[[#This Row],[Delivery Region Index]],Regions_Table[#All],3,0)</f>
        <v>Mount Isa</v>
      </c>
      <c r="J6741">
        <v>38</v>
      </c>
      <c r="K6741">
        <v>6</v>
      </c>
      <c r="L6741" t="str">
        <f>VLOOKUP(Sales_Data17[[#This Row],[Product Description Index]],Products_Data[#All],2,0)</f>
        <v>Socks</v>
      </c>
      <c r="M6741">
        <v>8</v>
      </c>
      <c r="N6741" s="9">
        <v>289.5888888888889</v>
      </c>
      <c r="O6741" s="9">
        <f>Sales_Data17[[#This Row],[Order Quantity]]*Sales_Data17[[#This Row],[Unit Price]]</f>
        <v>2316.7111111111112</v>
      </c>
      <c r="P6741" s="9">
        <v>147.69033333333334</v>
      </c>
      <c r="Q6741" s="9">
        <f>Sales_Data17[[#This Row],[Line Total]]-(Sales_Data17[[#This Row],[Total Unit Cost]]*Sales_Data17[[#This Row],[Order Quantity]])</f>
        <v>1135.1884444444445</v>
      </c>
      <c r="R6741" s="1" t="str">
        <f>TEXT(Sales_Data17[[#This Row],[OrderDate]],"MMM")</f>
        <v>Mar</v>
      </c>
      <c r="S6741" s="1" t="str">
        <f t="shared" si="105"/>
        <v>2016</v>
      </c>
    </row>
    <row r="6742" spans="1:19">
      <c r="A6742" t="s">
        <v>6765</v>
      </c>
      <c r="B6742" s="2">
        <v>42436</v>
      </c>
      <c r="C6742" s="2" t="str">
        <f>VLOOKUP(Sales_Data17[[#This Row],[Customer Name Index]],Customer_Data[#All],2,0)</f>
        <v>Procter Corp</v>
      </c>
      <c r="D6742">
        <v>5</v>
      </c>
      <c r="E6742" t="s">
        <v>3</v>
      </c>
      <c r="F6742" t="s">
        <v>8168</v>
      </c>
      <c r="G6742" t="s">
        <v>8027</v>
      </c>
      <c r="H6742" t="str">
        <f>VLOOKUP(Sales_Data17[[#This Row],[Delivery Region Index]],Regions_Table[#All],2,0)</f>
        <v>New South Wales</v>
      </c>
      <c r="I6742" t="str">
        <f>VLOOKUP(Sales_Data17[[#This Row],[Delivery Region Index]],Regions_Table[#All],3,0)</f>
        <v>Maitland</v>
      </c>
      <c r="J6742">
        <v>15</v>
      </c>
      <c r="K6742">
        <v>2</v>
      </c>
      <c r="L6742" t="str">
        <f>VLOOKUP(Sales_Data17[[#This Row],[Product Description Index]],Products_Data[#All],2,0)</f>
        <v>Pants</v>
      </c>
      <c r="M6742">
        <v>3</v>
      </c>
      <c r="N6742" s="9">
        <v>424.33333333333331</v>
      </c>
      <c r="O6742" s="9">
        <f>Sales_Data17[[#This Row],[Order Quantity]]*Sales_Data17[[#This Row],[Unit Price]]</f>
        <v>1273</v>
      </c>
      <c r="P6742" s="9">
        <v>318.25</v>
      </c>
      <c r="Q6742" s="9">
        <f>Sales_Data17[[#This Row],[Line Total]]-(Sales_Data17[[#This Row],[Total Unit Cost]]*Sales_Data17[[#This Row],[Order Quantity]])</f>
        <v>318.25</v>
      </c>
      <c r="R6742" s="1" t="str">
        <f>TEXT(Sales_Data17[[#This Row],[OrderDate]],"MMM")</f>
        <v>Mar</v>
      </c>
      <c r="S6742" s="1" t="str">
        <f t="shared" si="105"/>
        <v>2016</v>
      </c>
    </row>
    <row r="6743" spans="1:19">
      <c r="A6743" t="s">
        <v>6766</v>
      </c>
      <c r="B6743" s="2">
        <v>42436</v>
      </c>
      <c r="C6743" s="2" t="str">
        <f>VLOOKUP(Sales_Data17[[#This Row],[Customer Name Index]],Customer_Data[#All],2,0)</f>
        <v xml:space="preserve">Qualitest </v>
      </c>
      <c r="D6743">
        <v>19</v>
      </c>
      <c r="E6743" t="s">
        <v>2</v>
      </c>
      <c r="F6743" t="s">
        <v>8168</v>
      </c>
      <c r="G6743" t="s">
        <v>8028</v>
      </c>
      <c r="H6743" t="str">
        <f>VLOOKUP(Sales_Data17[[#This Row],[Delivery Region Index]],Regions_Table[#All],2,0)</f>
        <v>Victoria</v>
      </c>
      <c r="I6743" t="str">
        <f>VLOOKUP(Sales_Data17[[#This Row],[Delivery Region Index]],Regions_Table[#All],3,0)</f>
        <v>Mildura</v>
      </c>
      <c r="J6743">
        <v>53</v>
      </c>
      <c r="K6743">
        <v>8</v>
      </c>
      <c r="L6743" t="str">
        <f>VLOOKUP(Sales_Data17[[#This Row],[Product Description Index]],Products_Data[#All],2,0)</f>
        <v>Shoes</v>
      </c>
      <c r="M6743">
        <v>4</v>
      </c>
      <c r="N6743" s="9">
        <v>678.18888888888887</v>
      </c>
      <c r="O6743" s="9">
        <f>Sales_Data17[[#This Row],[Order Quantity]]*Sales_Data17[[#This Row],[Unit Price]]</f>
        <v>2712.7555555555555</v>
      </c>
      <c r="P6743" s="9">
        <v>339.09444444444443</v>
      </c>
      <c r="Q6743" s="9">
        <f>Sales_Data17[[#This Row],[Line Total]]-(Sales_Data17[[#This Row],[Total Unit Cost]]*Sales_Data17[[#This Row],[Order Quantity]])</f>
        <v>1356.3777777777777</v>
      </c>
      <c r="R6743" s="1" t="str">
        <f>TEXT(Sales_Data17[[#This Row],[OrderDate]],"MMM")</f>
        <v>Mar</v>
      </c>
      <c r="S6743" s="1" t="str">
        <f t="shared" si="105"/>
        <v>2016</v>
      </c>
    </row>
    <row r="6744" spans="1:19">
      <c r="A6744" t="s">
        <v>6767</v>
      </c>
      <c r="B6744" s="2">
        <v>42436</v>
      </c>
      <c r="C6744" s="2" t="str">
        <f>VLOOKUP(Sales_Data17[[#This Row],[Customer Name Index]],Customer_Data[#All],2,0)</f>
        <v>Rochester Ltd</v>
      </c>
      <c r="D6744">
        <v>15</v>
      </c>
      <c r="E6744" t="s">
        <v>4</v>
      </c>
      <c r="F6744" t="s">
        <v>8168</v>
      </c>
      <c r="G6744" t="s">
        <v>8025</v>
      </c>
      <c r="H6744" t="str">
        <f>VLOOKUP(Sales_Data17[[#This Row],[Delivery Region Index]],Regions_Table[#All],2,0)</f>
        <v>Queensland</v>
      </c>
      <c r="I6744" t="str">
        <f>VLOOKUP(Sales_Data17[[#This Row],[Delivery Region Index]],Regions_Table[#All],3,0)</f>
        <v>Toowoomba</v>
      </c>
      <c r="J6744">
        <v>44</v>
      </c>
      <c r="K6744">
        <v>6</v>
      </c>
      <c r="L6744" t="str">
        <f>VLOOKUP(Sales_Data17[[#This Row],[Product Description Index]],Products_Data[#All],2,0)</f>
        <v>Socks</v>
      </c>
      <c r="M6744">
        <v>3</v>
      </c>
      <c r="N6744" s="9">
        <v>436.98888888888888</v>
      </c>
      <c r="O6744" s="9">
        <f>Sales_Data17[[#This Row],[Order Quantity]]*Sales_Data17[[#This Row],[Unit Price]]</f>
        <v>1310.9666666666667</v>
      </c>
      <c r="P6744" s="9">
        <v>231.60411111111114</v>
      </c>
      <c r="Q6744" s="9">
        <f>Sales_Data17[[#This Row],[Line Total]]-(Sales_Data17[[#This Row],[Total Unit Cost]]*Sales_Data17[[#This Row],[Order Quantity]])</f>
        <v>616.15433333333328</v>
      </c>
      <c r="R6744" s="1" t="str">
        <f>TEXT(Sales_Data17[[#This Row],[OrderDate]],"MMM")</f>
        <v>Mar</v>
      </c>
      <c r="S6744" s="1" t="str">
        <f t="shared" si="105"/>
        <v>2016</v>
      </c>
    </row>
    <row r="6745" spans="1:19">
      <c r="A6745" t="s">
        <v>6768</v>
      </c>
      <c r="B6745" s="2">
        <v>42437</v>
      </c>
      <c r="C6745" s="2" t="str">
        <f>VLOOKUP(Sales_Data17[[#This Row],[Customer Name Index]],Customer_Data[#All],2,0)</f>
        <v>Procter Corp</v>
      </c>
      <c r="D6745">
        <v>5</v>
      </c>
      <c r="E6745" t="s">
        <v>2</v>
      </c>
      <c r="F6745" t="s">
        <v>8168</v>
      </c>
      <c r="G6745" t="s">
        <v>8027</v>
      </c>
      <c r="H6745" t="str">
        <f>VLOOKUP(Sales_Data17[[#This Row],[Delivery Region Index]],Regions_Table[#All],2,0)</f>
        <v>New South Wales</v>
      </c>
      <c r="I6745" t="str">
        <f>VLOOKUP(Sales_Data17[[#This Row],[Delivery Region Index]],Regions_Table[#All],3,0)</f>
        <v>Lake Macquarie</v>
      </c>
      <c r="J6745">
        <v>13</v>
      </c>
      <c r="K6745">
        <v>2</v>
      </c>
      <c r="L6745" t="str">
        <f>VLOOKUP(Sales_Data17[[#This Row],[Product Description Index]],Products_Data[#All],2,0)</f>
        <v>Pants</v>
      </c>
      <c r="M6745">
        <v>8</v>
      </c>
      <c r="N6745" s="9">
        <v>109.43333333333334</v>
      </c>
      <c r="O6745" s="9">
        <f>Sales_Data17[[#This Row],[Order Quantity]]*Sales_Data17[[#This Row],[Unit Price]]</f>
        <v>875.4666666666667</v>
      </c>
      <c r="P6745" s="9">
        <v>67.848666666666674</v>
      </c>
      <c r="Q6745" s="9">
        <f>Sales_Data17[[#This Row],[Line Total]]-(Sales_Data17[[#This Row],[Total Unit Cost]]*Sales_Data17[[#This Row],[Order Quantity]])</f>
        <v>332.67733333333331</v>
      </c>
      <c r="R6745" s="1" t="str">
        <f>TEXT(Sales_Data17[[#This Row],[OrderDate]],"MMM")</f>
        <v>Mar</v>
      </c>
      <c r="S6745" s="1" t="str">
        <f t="shared" si="105"/>
        <v>2016</v>
      </c>
    </row>
    <row r="6746" spans="1:19">
      <c r="A6746" t="s">
        <v>6769</v>
      </c>
      <c r="B6746" s="2">
        <v>42437</v>
      </c>
      <c r="C6746" s="2" t="str">
        <f>VLOOKUP(Sales_Data17[[#This Row],[Customer Name Index]],Customer_Data[#All],2,0)</f>
        <v>21st Ltd</v>
      </c>
      <c r="D6746">
        <v>10</v>
      </c>
      <c r="E6746" t="s">
        <v>4</v>
      </c>
      <c r="F6746" t="s">
        <v>8168</v>
      </c>
      <c r="G6746" t="s">
        <v>8027</v>
      </c>
      <c r="H6746" t="str">
        <f>VLOOKUP(Sales_Data17[[#This Row],[Delivery Region Index]],Regions_Table[#All],2,0)</f>
        <v>Queensland</v>
      </c>
      <c r="I6746" t="str">
        <f>VLOOKUP(Sales_Data17[[#This Row],[Delivery Region Index]],Regions_Table[#All],3,0)</f>
        <v>Bundaberg</v>
      </c>
      <c r="J6746">
        <v>27</v>
      </c>
      <c r="K6746">
        <v>4</v>
      </c>
      <c r="L6746" t="str">
        <f>VLOOKUP(Sales_Data17[[#This Row],[Product Description Index]],Products_Data[#All],2,0)</f>
        <v>Jeans</v>
      </c>
      <c r="M6746">
        <v>8</v>
      </c>
      <c r="N6746" s="9">
        <v>145.91111111111113</v>
      </c>
      <c r="O6746" s="9">
        <f>Sales_Data17[[#This Row],[Order Quantity]]*Sales_Data17[[#This Row],[Unit Price]]</f>
        <v>1167.288888888889</v>
      </c>
      <c r="P6746" s="9">
        <v>93.38311111111112</v>
      </c>
      <c r="Q6746" s="9">
        <f>Sales_Data17[[#This Row],[Line Total]]-(Sales_Data17[[#This Row],[Total Unit Cost]]*Sales_Data17[[#This Row],[Order Quantity]])</f>
        <v>420.22400000000005</v>
      </c>
      <c r="R6746" s="1" t="str">
        <f>TEXT(Sales_Data17[[#This Row],[OrderDate]],"MMM")</f>
        <v>Mar</v>
      </c>
      <c r="S6746" s="1" t="str">
        <f t="shared" si="105"/>
        <v>2016</v>
      </c>
    </row>
    <row r="6747" spans="1:19">
      <c r="A6747" t="s">
        <v>6770</v>
      </c>
      <c r="B6747" s="2">
        <v>42438</v>
      </c>
      <c r="C6747" s="2" t="str">
        <f>VLOOKUP(Sales_Data17[[#This Row],[Customer Name Index]],Customer_Data[#All],2,0)</f>
        <v xml:space="preserve">Linde </v>
      </c>
      <c r="D6747">
        <v>14</v>
      </c>
      <c r="E6747" t="s">
        <v>4</v>
      </c>
      <c r="F6747" t="s">
        <v>8168</v>
      </c>
      <c r="G6747" t="s">
        <v>8026</v>
      </c>
      <c r="H6747" t="str">
        <f>VLOOKUP(Sales_Data17[[#This Row],[Delivery Region Index]],Regions_Table[#All],2,0)</f>
        <v>Queensland</v>
      </c>
      <c r="I6747" t="str">
        <f>VLOOKUP(Sales_Data17[[#This Row],[Delivery Region Index]],Regions_Table[#All],3,0)</f>
        <v>Rockhampton</v>
      </c>
      <c r="J6747">
        <v>41</v>
      </c>
      <c r="K6747">
        <v>6</v>
      </c>
      <c r="L6747" t="str">
        <f>VLOOKUP(Sales_Data17[[#This Row],[Product Description Index]],Products_Data[#All],2,0)</f>
        <v>Socks</v>
      </c>
      <c r="M6747">
        <v>6</v>
      </c>
      <c r="N6747" s="9">
        <v>120.60000000000001</v>
      </c>
      <c r="O6747" s="9">
        <f>Sales_Data17[[#This Row],[Order Quantity]]*Sales_Data17[[#This Row],[Unit Price]]</f>
        <v>723.6</v>
      </c>
      <c r="P6747" s="9">
        <v>85.626000000000005</v>
      </c>
      <c r="Q6747" s="9">
        <f>Sales_Data17[[#This Row],[Line Total]]-(Sales_Data17[[#This Row],[Total Unit Cost]]*Sales_Data17[[#This Row],[Order Quantity]])</f>
        <v>209.84399999999994</v>
      </c>
      <c r="R6747" s="1" t="str">
        <f>TEXT(Sales_Data17[[#This Row],[OrderDate]],"MMM")</f>
        <v>Mar</v>
      </c>
      <c r="S6747" s="1" t="str">
        <f t="shared" si="105"/>
        <v>2016</v>
      </c>
    </row>
    <row r="6748" spans="1:19">
      <c r="A6748" t="s">
        <v>6771</v>
      </c>
      <c r="B6748" s="2">
        <v>42438</v>
      </c>
      <c r="C6748" s="2" t="str">
        <f>VLOOKUP(Sales_Data17[[#This Row],[Customer Name Index]],Customer_Data[#All],2,0)</f>
        <v>Medsep Group</v>
      </c>
      <c r="D6748">
        <v>8</v>
      </c>
      <c r="E6748" t="s">
        <v>3</v>
      </c>
      <c r="F6748" t="s">
        <v>8168</v>
      </c>
      <c r="G6748" t="s">
        <v>8027</v>
      </c>
      <c r="H6748" t="str">
        <f>VLOOKUP(Sales_Data17[[#This Row],[Delivery Region Index]],Regions_Table[#All],2,0)</f>
        <v>New South Wales</v>
      </c>
      <c r="I6748" t="str">
        <f>VLOOKUP(Sales_Data17[[#This Row],[Delivery Region Index]],Regions_Table[#All],3,0)</f>
        <v>Tamworth</v>
      </c>
      <c r="J6748">
        <v>21</v>
      </c>
      <c r="K6748">
        <v>3</v>
      </c>
      <c r="L6748" t="str">
        <f>VLOOKUP(Sales_Data17[[#This Row],[Product Description Index]],Products_Data[#All],2,0)</f>
        <v>Sunglasses</v>
      </c>
      <c r="M6748">
        <v>6</v>
      </c>
      <c r="N6748" s="9">
        <v>332.02222222222224</v>
      </c>
      <c r="O6748" s="9">
        <f>Sales_Data17[[#This Row],[Order Quantity]]*Sales_Data17[[#This Row],[Unit Price]]</f>
        <v>1992.1333333333334</v>
      </c>
      <c r="P6748" s="9">
        <v>265.6177777777778</v>
      </c>
      <c r="Q6748" s="9">
        <f>Sales_Data17[[#This Row],[Line Total]]-(Sales_Data17[[#This Row],[Total Unit Cost]]*Sales_Data17[[#This Row],[Order Quantity]])</f>
        <v>398.42666666666651</v>
      </c>
      <c r="R6748" s="1" t="str">
        <f>TEXT(Sales_Data17[[#This Row],[OrderDate]],"MMM")</f>
        <v>Mar</v>
      </c>
      <c r="S6748" s="1" t="str">
        <f t="shared" si="105"/>
        <v>2016</v>
      </c>
    </row>
    <row r="6749" spans="1:19">
      <c r="A6749" t="s">
        <v>6772</v>
      </c>
      <c r="B6749" s="2">
        <v>42438</v>
      </c>
      <c r="C6749" s="2" t="str">
        <f>VLOOKUP(Sales_Data17[[#This Row],[Customer Name Index]],Customer_Data[#All],2,0)</f>
        <v>Rochester Ltd</v>
      </c>
      <c r="D6749">
        <v>15</v>
      </c>
      <c r="E6749" t="s">
        <v>4</v>
      </c>
      <c r="F6749" t="s">
        <v>8168</v>
      </c>
      <c r="G6749" t="s">
        <v>8025</v>
      </c>
      <c r="H6749" t="str">
        <f>VLOOKUP(Sales_Data17[[#This Row],[Delivery Region Index]],Regions_Table[#All],2,0)</f>
        <v>Queensland</v>
      </c>
      <c r="I6749" t="str">
        <f>VLOOKUP(Sales_Data17[[#This Row],[Delivery Region Index]],Regions_Table[#All],3,0)</f>
        <v>Sunshine Coast</v>
      </c>
      <c r="J6749">
        <v>42</v>
      </c>
      <c r="K6749">
        <v>6</v>
      </c>
      <c r="L6749" t="str">
        <f>VLOOKUP(Sales_Data17[[#This Row],[Product Description Index]],Products_Data[#All],2,0)</f>
        <v>Socks</v>
      </c>
      <c r="M6749">
        <v>8</v>
      </c>
      <c r="N6749" s="9">
        <v>87.844444444444449</v>
      </c>
      <c r="O6749" s="9">
        <f>Sales_Data17[[#This Row],[Order Quantity]]*Sales_Data17[[#This Row],[Unit Price]]</f>
        <v>702.75555555555559</v>
      </c>
      <c r="P6749" s="9">
        <v>74.667777777777772</v>
      </c>
      <c r="Q6749" s="9">
        <f>Sales_Data17[[#This Row],[Line Total]]-(Sales_Data17[[#This Row],[Total Unit Cost]]*Sales_Data17[[#This Row],[Order Quantity]])</f>
        <v>105.41333333333341</v>
      </c>
      <c r="R6749" s="1" t="str">
        <f>TEXT(Sales_Data17[[#This Row],[OrderDate]],"MMM")</f>
        <v>Mar</v>
      </c>
      <c r="S6749" s="1" t="str">
        <f t="shared" si="105"/>
        <v>2016</v>
      </c>
    </row>
    <row r="6750" spans="1:19">
      <c r="A6750" t="s">
        <v>6773</v>
      </c>
      <c r="B6750" s="2">
        <v>42438</v>
      </c>
      <c r="C6750" s="2" t="str">
        <f>VLOOKUP(Sales_Data17[[#This Row],[Customer Name Index]],Customer_Data[#All],2,0)</f>
        <v>PEDIFIX, Corp</v>
      </c>
      <c r="D6750">
        <v>6</v>
      </c>
      <c r="E6750" t="s">
        <v>2</v>
      </c>
      <c r="F6750" t="s">
        <v>8168</v>
      </c>
      <c r="G6750" t="s">
        <v>8027</v>
      </c>
      <c r="H6750" t="str">
        <f>VLOOKUP(Sales_Data17[[#This Row],[Delivery Region Index]],Regions_Table[#All],2,0)</f>
        <v>New South Wales</v>
      </c>
      <c r="I6750" t="str">
        <f>VLOOKUP(Sales_Data17[[#This Row],[Delivery Region Index]],Regions_Table[#All],3,0)</f>
        <v>Newcastle</v>
      </c>
      <c r="J6750">
        <v>16</v>
      </c>
      <c r="K6750">
        <v>3</v>
      </c>
      <c r="L6750" t="str">
        <f>VLOOKUP(Sales_Data17[[#This Row],[Product Description Index]],Products_Data[#All],2,0)</f>
        <v>Sunglasses</v>
      </c>
      <c r="M6750">
        <v>8</v>
      </c>
      <c r="N6750" s="9">
        <v>273.21111111111111</v>
      </c>
      <c r="O6750" s="9">
        <f>Sales_Data17[[#This Row],[Order Quantity]]*Sales_Data17[[#This Row],[Unit Price]]</f>
        <v>2185.6888888888889</v>
      </c>
      <c r="P6750" s="9">
        <v>172.12299999999999</v>
      </c>
      <c r="Q6750" s="9">
        <f>Sales_Data17[[#This Row],[Line Total]]-(Sales_Data17[[#This Row],[Total Unit Cost]]*Sales_Data17[[#This Row],[Order Quantity]])</f>
        <v>808.70488888888895</v>
      </c>
      <c r="R6750" s="1" t="str">
        <f>TEXT(Sales_Data17[[#This Row],[OrderDate]],"MMM")</f>
        <v>Mar</v>
      </c>
      <c r="S6750" s="1" t="str">
        <f t="shared" si="105"/>
        <v>2016</v>
      </c>
    </row>
    <row r="6751" spans="1:19">
      <c r="A6751" t="s">
        <v>6774</v>
      </c>
      <c r="B6751" s="2">
        <v>42438</v>
      </c>
      <c r="C6751" s="2" t="str">
        <f>VLOOKUP(Sales_Data17[[#This Row],[Customer Name Index]],Customer_Data[#All],2,0)</f>
        <v>Rochester Ltd</v>
      </c>
      <c r="D6751">
        <v>15</v>
      </c>
      <c r="E6751" t="s">
        <v>4</v>
      </c>
      <c r="F6751" t="s">
        <v>8168</v>
      </c>
      <c r="G6751" t="s">
        <v>8025</v>
      </c>
      <c r="H6751" t="str">
        <f>VLOOKUP(Sales_Data17[[#This Row],[Delivery Region Index]],Regions_Table[#All],2,0)</f>
        <v>Queensland</v>
      </c>
      <c r="I6751" t="str">
        <f>VLOOKUP(Sales_Data17[[#This Row],[Delivery Region Index]],Regions_Table[#All],3,0)</f>
        <v>Sunshine Coast</v>
      </c>
      <c r="J6751">
        <v>42</v>
      </c>
      <c r="K6751">
        <v>6</v>
      </c>
      <c r="L6751" t="str">
        <f>VLOOKUP(Sales_Data17[[#This Row],[Product Description Index]],Products_Data[#All],2,0)</f>
        <v>Socks</v>
      </c>
      <c r="M6751">
        <v>4</v>
      </c>
      <c r="N6751" s="9">
        <v>188.34444444444446</v>
      </c>
      <c r="O6751" s="9">
        <f>Sales_Data17[[#This Row],[Order Quantity]]*Sales_Data17[[#This Row],[Unit Price]]</f>
        <v>753.37777777777785</v>
      </c>
      <c r="P6751" s="9">
        <v>133.72455555555555</v>
      </c>
      <c r="Q6751" s="9">
        <f>Sales_Data17[[#This Row],[Line Total]]-(Sales_Data17[[#This Row],[Total Unit Cost]]*Sales_Data17[[#This Row],[Order Quantity]])</f>
        <v>218.47955555555563</v>
      </c>
      <c r="R6751" s="1" t="str">
        <f>TEXT(Sales_Data17[[#This Row],[OrderDate]],"MMM")</f>
        <v>Mar</v>
      </c>
      <c r="S6751" s="1" t="str">
        <f t="shared" si="105"/>
        <v>2016</v>
      </c>
    </row>
    <row r="6752" spans="1:19">
      <c r="A6752" t="s">
        <v>6775</v>
      </c>
      <c r="B6752" s="2">
        <v>42438</v>
      </c>
      <c r="C6752" s="2" t="str">
        <f>VLOOKUP(Sales_Data17[[#This Row],[Customer Name Index]],Customer_Data[#All],2,0)</f>
        <v>PEDIFIX, Corp</v>
      </c>
      <c r="D6752">
        <v>6</v>
      </c>
      <c r="E6752" t="s">
        <v>4</v>
      </c>
      <c r="F6752" t="s">
        <v>8168</v>
      </c>
      <c r="G6752" t="s">
        <v>8027</v>
      </c>
      <c r="H6752" t="str">
        <f>VLOOKUP(Sales_Data17[[#This Row],[Delivery Region Index]],Regions_Table[#All],2,0)</f>
        <v>New South Wales</v>
      </c>
      <c r="I6752" t="str">
        <f>VLOOKUP(Sales_Data17[[#This Row],[Delivery Region Index]],Regions_Table[#All],3,0)</f>
        <v>Newcastle</v>
      </c>
      <c r="J6752">
        <v>16</v>
      </c>
      <c r="K6752">
        <v>3</v>
      </c>
      <c r="L6752" t="str">
        <f>VLOOKUP(Sales_Data17[[#This Row],[Product Description Index]],Products_Data[#All],2,0)</f>
        <v>Sunglasses</v>
      </c>
      <c r="M6752">
        <v>2</v>
      </c>
      <c r="N6752" s="9">
        <v>713.92222222222222</v>
      </c>
      <c r="O6752" s="9">
        <f>Sales_Data17[[#This Row],[Order Quantity]]*Sales_Data17[[#This Row],[Unit Price]]</f>
        <v>1427.8444444444444</v>
      </c>
      <c r="P6752" s="9">
        <v>406.93566666666663</v>
      </c>
      <c r="Q6752" s="9">
        <f>Sales_Data17[[#This Row],[Line Total]]-(Sales_Data17[[#This Row],[Total Unit Cost]]*Sales_Data17[[#This Row],[Order Quantity]])</f>
        <v>613.97311111111117</v>
      </c>
      <c r="R6752" s="1" t="str">
        <f>TEXT(Sales_Data17[[#This Row],[OrderDate]],"MMM")</f>
        <v>Mar</v>
      </c>
      <c r="S6752" s="1" t="str">
        <f t="shared" si="105"/>
        <v>2016</v>
      </c>
    </row>
    <row r="6753" spans="1:19">
      <c r="A6753" t="s">
        <v>6776</v>
      </c>
      <c r="B6753" s="2">
        <v>42439</v>
      </c>
      <c r="C6753" s="2" t="str">
        <f>VLOOKUP(Sales_Data17[[#This Row],[Customer Name Index]],Customer_Data[#All],2,0)</f>
        <v>Medsep Group</v>
      </c>
      <c r="D6753">
        <v>8</v>
      </c>
      <c r="E6753" t="s">
        <v>4</v>
      </c>
      <c r="F6753" t="s">
        <v>8168</v>
      </c>
      <c r="G6753" t="s">
        <v>8027</v>
      </c>
      <c r="H6753" t="str">
        <f>VLOOKUP(Sales_Data17[[#This Row],[Delivery Region Index]],Regions_Table[#All],2,0)</f>
        <v>New South Wales</v>
      </c>
      <c r="I6753" t="str">
        <f>VLOOKUP(Sales_Data17[[#This Row],[Delivery Region Index]],Regions_Table[#All],3,0)</f>
        <v>Tweed Heads</v>
      </c>
      <c r="J6753">
        <v>22</v>
      </c>
      <c r="K6753">
        <v>3</v>
      </c>
      <c r="L6753" t="str">
        <f>VLOOKUP(Sales_Data17[[#This Row],[Product Description Index]],Products_Data[#All],2,0)</f>
        <v>Sunglasses</v>
      </c>
      <c r="M6753">
        <v>5</v>
      </c>
      <c r="N6753" s="9">
        <v>93.055555555555557</v>
      </c>
      <c r="O6753" s="9">
        <f>Sales_Data17[[#This Row],[Order Quantity]]*Sales_Data17[[#This Row],[Unit Price]]</f>
        <v>465.27777777777777</v>
      </c>
      <c r="P6753" s="9">
        <v>53.041666666666657</v>
      </c>
      <c r="Q6753" s="9">
        <f>Sales_Data17[[#This Row],[Line Total]]-(Sales_Data17[[#This Row],[Total Unit Cost]]*Sales_Data17[[#This Row],[Order Quantity]])</f>
        <v>200.06944444444451</v>
      </c>
      <c r="R6753" s="1" t="str">
        <f>TEXT(Sales_Data17[[#This Row],[OrderDate]],"MMM")</f>
        <v>Mar</v>
      </c>
      <c r="S6753" s="1" t="str">
        <f t="shared" si="105"/>
        <v>2016</v>
      </c>
    </row>
    <row r="6754" spans="1:19">
      <c r="A6754" t="s">
        <v>6777</v>
      </c>
      <c r="B6754" s="2">
        <v>42440</v>
      </c>
      <c r="C6754" s="2" t="str">
        <f>VLOOKUP(Sales_Data17[[#This Row],[Customer Name Index]],Customer_Data[#All],2,0)</f>
        <v>21st Ltd</v>
      </c>
      <c r="D6754">
        <v>10</v>
      </c>
      <c r="E6754" t="s">
        <v>4</v>
      </c>
      <c r="F6754" t="s">
        <v>8168</v>
      </c>
      <c r="G6754" t="s">
        <v>8026</v>
      </c>
      <c r="H6754" t="str">
        <f>VLOOKUP(Sales_Data17[[#This Row],[Delivery Region Index]],Regions_Table[#All],2,0)</f>
        <v>Queensland</v>
      </c>
      <c r="I6754" t="str">
        <f>VLOOKUP(Sales_Data17[[#This Row],[Delivery Region Index]],Regions_Table[#All],3,0)</f>
        <v>Cairns</v>
      </c>
      <c r="J6754">
        <v>28</v>
      </c>
      <c r="K6754">
        <v>4</v>
      </c>
      <c r="L6754" t="str">
        <f>VLOOKUP(Sales_Data17[[#This Row],[Product Description Index]],Products_Data[#All],2,0)</f>
        <v>Jeans</v>
      </c>
      <c r="M6754">
        <v>5</v>
      </c>
      <c r="N6754" s="9">
        <v>434.75555555555559</v>
      </c>
      <c r="O6754" s="9">
        <f>Sales_Data17[[#This Row],[Order Quantity]]*Sales_Data17[[#This Row],[Unit Price]]</f>
        <v>2173.7777777777778</v>
      </c>
      <c r="P6754" s="9">
        <v>369.54222222222222</v>
      </c>
      <c r="Q6754" s="9">
        <f>Sales_Data17[[#This Row],[Line Total]]-(Sales_Data17[[#This Row],[Total Unit Cost]]*Sales_Data17[[#This Row],[Order Quantity]])</f>
        <v>326.06666666666661</v>
      </c>
      <c r="R6754" s="1" t="str">
        <f>TEXT(Sales_Data17[[#This Row],[OrderDate]],"MMM")</f>
        <v>Mar</v>
      </c>
      <c r="S6754" s="1" t="str">
        <f t="shared" si="105"/>
        <v>2016</v>
      </c>
    </row>
    <row r="6755" spans="1:19">
      <c r="A6755" t="s">
        <v>6778</v>
      </c>
      <c r="B6755" s="2">
        <v>42440</v>
      </c>
      <c r="C6755" s="2" t="str">
        <f>VLOOKUP(Sales_Data17[[#This Row],[Customer Name Index]],Customer_Data[#All],2,0)</f>
        <v>Pure Group</v>
      </c>
      <c r="D6755">
        <v>17</v>
      </c>
      <c r="E6755" t="s">
        <v>4</v>
      </c>
      <c r="F6755" t="s">
        <v>8168</v>
      </c>
      <c r="G6755" t="s">
        <v>8025</v>
      </c>
      <c r="H6755" t="str">
        <f>VLOOKUP(Sales_Data17[[#This Row],[Delivery Region Index]],Regions_Table[#All],2,0)</f>
        <v>Victoria</v>
      </c>
      <c r="I6755" t="str">
        <f>VLOOKUP(Sales_Data17[[#This Row],[Delivery Region Index]],Regions_Table[#All],3,0)</f>
        <v>Benalla</v>
      </c>
      <c r="J6755">
        <v>48</v>
      </c>
      <c r="K6755">
        <v>7</v>
      </c>
      <c r="L6755" t="str">
        <f>VLOOKUP(Sales_Data17[[#This Row],[Product Description Index]],Products_Data[#All],2,0)</f>
        <v>Dress Shirts</v>
      </c>
      <c r="M6755">
        <v>4</v>
      </c>
      <c r="N6755" s="9">
        <v>267.25555555555559</v>
      </c>
      <c r="O6755" s="9">
        <f>Sales_Data17[[#This Row],[Order Quantity]]*Sales_Data17[[#This Row],[Unit Price]]</f>
        <v>1069.0222222222224</v>
      </c>
      <c r="P6755" s="9">
        <v>155.00822222222223</v>
      </c>
      <c r="Q6755" s="9">
        <f>Sales_Data17[[#This Row],[Line Total]]-(Sales_Data17[[#This Row],[Total Unit Cost]]*Sales_Data17[[#This Row],[Order Quantity]])</f>
        <v>448.98933333333343</v>
      </c>
      <c r="R6755" s="1" t="str">
        <f>TEXT(Sales_Data17[[#This Row],[OrderDate]],"MMM")</f>
        <v>Mar</v>
      </c>
      <c r="S6755" s="1" t="str">
        <f t="shared" si="105"/>
        <v>2016</v>
      </c>
    </row>
    <row r="6756" spans="1:19">
      <c r="A6756" t="s">
        <v>6779</v>
      </c>
      <c r="B6756" s="2">
        <v>42440</v>
      </c>
      <c r="C6756" s="2" t="str">
        <f>VLOOKUP(Sales_Data17[[#This Row],[Customer Name Index]],Customer_Data[#All],2,0)</f>
        <v>Pacific Ltd</v>
      </c>
      <c r="D6756">
        <v>20</v>
      </c>
      <c r="E6756" t="s">
        <v>4</v>
      </c>
      <c r="F6756" t="s">
        <v>8168</v>
      </c>
      <c r="G6756" t="s">
        <v>8028</v>
      </c>
      <c r="H6756" t="str">
        <f>VLOOKUP(Sales_Data17[[#This Row],[Delivery Region Index]],Regions_Table[#All],2,0)</f>
        <v>Victoria</v>
      </c>
      <c r="I6756" t="str">
        <f>VLOOKUP(Sales_Data17[[#This Row],[Delivery Region Index]],Regions_Table[#All],3,0)</f>
        <v>Wangaratta</v>
      </c>
      <c r="J6756">
        <v>56</v>
      </c>
      <c r="K6756">
        <v>8</v>
      </c>
      <c r="L6756" t="str">
        <f>VLOOKUP(Sales_Data17[[#This Row],[Product Description Index]],Products_Data[#All],2,0)</f>
        <v>Shoes</v>
      </c>
      <c r="M6756">
        <v>4</v>
      </c>
      <c r="N6756" s="9">
        <v>106.45555555555556</v>
      </c>
      <c r="O6756" s="9">
        <f>Sales_Data17[[#This Row],[Order Quantity]]*Sales_Data17[[#This Row],[Unit Price]]</f>
        <v>425.82222222222225</v>
      </c>
      <c r="P6756" s="9">
        <v>90.487222222222215</v>
      </c>
      <c r="Q6756" s="9">
        <f>Sales_Data17[[#This Row],[Line Total]]-(Sales_Data17[[#This Row],[Total Unit Cost]]*Sales_Data17[[#This Row],[Order Quantity]])</f>
        <v>63.873333333333392</v>
      </c>
      <c r="R6756" s="1" t="str">
        <f>TEXT(Sales_Data17[[#This Row],[OrderDate]],"MMM")</f>
        <v>Mar</v>
      </c>
      <c r="S6756" s="1" t="str">
        <f t="shared" si="105"/>
        <v>2016</v>
      </c>
    </row>
    <row r="6757" spans="1:19">
      <c r="A6757" t="s">
        <v>6780</v>
      </c>
      <c r="B6757" s="2">
        <v>42440</v>
      </c>
      <c r="C6757" s="2" t="str">
        <f>VLOOKUP(Sales_Data17[[#This Row],[Customer Name Index]],Customer_Data[#All],2,0)</f>
        <v>21st Ltd</v>
      </c>
      <c r="D6757">
        <v>10</v>
      </c>
      <c r="E6757" t="s">
        <v>4</v>
      </c>
      <c r="F6757" t="s">
        <v>8168</v>
      </c>
      <c r="G6757" t="s">
        <v>8026</v>
      </c>
      <c r="H6757" t="str">
        <f>VLOOKUP(Sales_Data17[[#This Row],[Delivery Region Index]],Regions_Table[#All],2,0)</f>
        <v>Queensland</v>
      </c>
      <c r="I6757" t="str">
        <f>VLOOKUP(Sales_Data17[[#This Row],[Delivery Region Index]],Regions_Table[#All],3,0)</f>
        <v>Charters Towers</v>
      </c>
      <c r="J6757">
        <v>29</v>
      </c>
      <c r="K6757">
        <v>4</v>
      </c>
      <c r="L6757" t="str">
        <f>VLOOKUP(Sales_Data17[[#This Row],[Product Description Index]],Products_Data[#All],2,0)</f>
        <v>Jeans</v>
      </c>
      <c r="M6757">
        <v>9</v>
      </c>
      <c r="N6757" s="9">
        <v>110.17777777777778</v>
      </c>
      <c r="O6757" s="9">
        <f>Sales_Data17[[#This Row],[Order Quantity]]*Sales_Data17[[#This Row],[Unit Price]]</f>
        <v>991.6</v>
      </c>
      <c r="P6757" s="9">
        <v>71.615555555555559</v>
      </c>
      <c r="Q6757" s="9">
        <f>Sales_Data17[[#This Row],[Line Total]]-(Sales_Data17[[#This Row],[Total Unit Cost]]*Sales_Data17[[#This Row],[Order Quantity]])</f>
        <v>347.05999999999995</v>
      </c>
      <c r="R6757" s="1" t="str">
        <f>TEXT(Sales_Data17[[#This Row],[OrderDate]],"MMM")</f>
        <v>Mar</v>
      </c>
      <c r="S6757" s="1" t="str">
        <f t="shared" si="105"/>
        <v>2016</v>
      </c>
    </row>
    <row r="6758" spans="1:19">
      <c r="A6758" t="s">
        <v>6781</v>
      </c>
      <c r="B6758" s="2">
        <v>42441</v>
      </c>
      <c r="C6758" s="2" t="str">
        <f>VLOOKUP(Sales_Data17[[#This Row],[Customer Name Index]],Customer_Data[#All],2,0)</f>
        <v>Rochester Ltd</v>
      </c>
      <c r="D6758">
        <v>15</v>
      </c>
      <c r="E6758" t="s">
        <v>4</v>
      </c>
      <c r="F6758" t="s">
        <v>8168</v>
      </c>
      <c r="G6758" t="s">
        <v>8025</v>
      </c>
      <c r="H6758" t="str">
        <f>VLOOKUP(Sales_Data17[[#This Row],[Delivery Region Index]],Regions_Table[#All],2,0)</f>
        <v>Queensland</v>
      </c>
      <c r="I6758" t="str">
        <f>VLOOKUP(Sales_Data17[[#This Row],[Delivery Region Index]],Regions_Table[#All],3,0)</f>
        <v>Thuringowa</v>
      </c>
      <c r="J6758">
        <v>43</v>
      </c>
      <c r="K6758">
        <v>6</v>
      </c>
      <c r="L6758" t="str">
        <f>VLOOKUP(Sales_Data17[[#This Row],[Product Description Index]],Products_Data[#All],2,0)</f>
        <v>Socks</v>
      </c>
      <c r="M6758">
        <v>3</v>
      </c>
      <c r="N6758" s="9">
        <v>610.44444444444446</v>
      </c>
      <c r="O6758" s="9">
        <f>Sales_Data17[[#This Row],[Order Quantity]]*Sales_Data17[[#This Row],[Unit Price]]</f>
        <v>1831.3333333333335</v>
      </c>
      <c r="P6758" s="9">
        <v>445.62444444444441</v>
      </c>
      <c r="Q6758" s="9">
        <f>Sales_Data17[[#This Row],[Line Total]]-(Sales_Data17[[#This Row],[Total Unit Cost]]*Sales_Data17[[#This Row],[Order Quantity]])</f>
        <v>494.46000000000026</v>
      </c>
      <c r="R6758" s="1" t="str">
        <f>TEXT(Sales_Data17[[#This Row],[OrderDate]],"MMM")</f>
        <v>Mar</v>
      </c>
      <c r="S6758" s="1" t="str">
        <f t="shared" si="105"/>
        <v>2016</v>
      </c>
    </row>
    <row r="6759" spans="1:19">
      <c r="A6759" t="s">
        <v>6782</v>
      </c>
      <c r="B6759" s="2">
        <v>42441</v>
      </c>
      <c r="C6759" s="2" t="str">
        <f>VLOOKUP(Sales_Data17[[#This Row],[Customer Name Index]],Customer_Data[#All],2,0)</f>
        <v>Medsep Group</v>
      </c>
      <c r="D6759">
        <v>8</v>
      </c>
      <c r="E6759" t="s">
        <v>4</v>
      </c>
      <c r="F6759" t="s">
        <v>8168</v>
      </c>
      <c r="G6759" t="s">
        <v>8027</v>
      </c>
      <c r="H6759" t="str">
        <f>VLOOKUP(Sales_Data17[[#This Row],[Delivery Region Index]],Regions_Table[#All],2,0)</f>
        <v>New South Wales</v>
      </c>
      <c r="I6759" t="str">
        <f>VLOOKUP(Sales_Data17[[#This Row],[Delivery Region Index]],Regions_Table[#All],3,0)</f>
        <v>Wollongong</v>
      </c>
      <c r="J6759">
        <v>24</v>
      </c>
      <c r="K6759">
        <v>4</v>
      </c>
      <c r="L6759" t="str">
        <f>VLOOKUP(Sales_Data17[[#This Row],[Product Description Index]],Products_Data[#All],2,0)</f>
        <v>Jeans</v>
      </c>
      <c r="M6759">
        <v>7</v>
      </c>
      <c r="N6759" s="9">
        <v>101.24444444444445</v>
      </c>
      <c r="O6759" s="9">
        <f>Sales_Data17[[#This Row],[Order Quantity]]*Sales_Data17[[#This Row],[Unit Price]]</f>
        <v>708.71111111111122</v>
      </c>
      <c r="P6759" s="9">
        <v>69.858666666666664</v>
      </c>
      <c r="Q6759" s="9">
        <f>Sales_Data17[[#This Row],[Line Total]]-(Sales_Data17[[#This Row],[Total Unit Cost]]*Sales_Data17[[#This Row],[Order Quantity]])</f>
        <v>219.70044444444454</v>
      </c>
      <c r="R6759" s="1" t="str">
        <f>TEXT(Sales_Data17[[#This Row],[OrderDate]],"MMM")</f>
        <v>Mar</v>
      </c>
      <c r="S6759" s="1" t="str">
        <f t="shared" si="105"/>
        <v>2016</v>
      </c>
    </row>
    <row r="6760" spans="1:19">
      <c r="A6760" t="s">
        <v>6783</v>
      </c>
      <c r="B6760" s="2">
        <v>42441</v>
      </c>
      <c r="C6760" s="2" t="str">
        <f>VLOOKUP(Sales_Data17[[#This Row],[Customer Name Index]],Customer_Data[#All],2,0)</f>
        <v>New Ltd</v>
      </c>
      <c r="D6760">
        <v>7</v>
      </c>
      <c r="E6760" t="s">
        <v>4</v>
      </c>
      <c r="F6760" t="s">
        <v>8168</v>
      </c>
      <c r="G6760" t="s">
        <v>8027</v>
      </c>
      <c r="H6760" t="str">
        <f>VLOOKUP(Sales_Data17[[#This Row],[Delivery Region Index]],Regions_Table[#All],2,0)</f>
        <v>New South Wales</v>
      </c>
      <c r="I6760" t="str">
        <f>VLOOKUP(Sales_Data17[[#This Row],[Delivery Region Index]],Regions_Table[#All],3,0)</f>
        <v>Queanbeyan</v>
      </c>
      <c r="J6760">
        <v>20</v>
      </c>
      <c r="K6760">
        <v>3</v>
      </c>
      <c r="L6760" t="str">
        <f>VLOOKUP(Sales_Data17[[#This Row],[Product Description Index]],Products_Data[#All],2,0)</f>
        <v>Sunglasses</v>
      </c>
      <c r="M6760">
        <v>4</v>
      </c>
      <c r="N6760" s="9">
        <v>430.28888888888889</v>
      </c>
      <c r="O6760" s="9">
        <f>Sales_Data17[[#This Row],[Order Quantity]]*Sales_Data17[[#This Row],[Unit Price]]</f>
        <v>1721.1555555555556</v>
      </c>
      <c r="P6760" s="9">
        <v>185.02422222222219</v>
      </c>
      <c r="Q6760" s="9">
        <f>Sales_Data17[[#This Row],[Line Total]]-(Sales_Data17[[#This Row],[Total Unit Cost]]*Sales_Data17[[#This Row],[Order Quantity]])</f>
        <v>981.0586666666668</v>
      </c>
      <c r="R6760" s="1" t="str">
        <f>TEXT(Sales_Data17[[#This Row],[OrderDate]],"MMM")</f>
        <v>Mar</v>
      </c>
      <c r="S6760" s="1" t="str">
        <f t="shared" si="105"/>
        <v>2016</v>
      </c>
    </row>
    <row r="6761" spans="1:19">
      <c r="A6761" t="s">
        <v>6784</v>
      </c>
      <c r="B6761" s="2">
        <v>42441</v>
      </c>
      <c r="C6761" s="2" t="str">
        <f>VLOOKUP(Sales_Data17[[#This Row],[Customer Name Index]],Customer_Data[#All],2,0)</f>
        <v>Procter Corp</v>
      </c>
      <c r="D6761">
        <v>5</v>
      </c>
      <c r="E6761" t="s">
        <v>4</v>
      </c>
      <c r="F6761" t="s">
        <v>8168</v>
      </c>
      <c r="G6761" t="s">
        <v>8027</v>
      </c>
      <c r="H6761" t="str">
        <f>VLOOKUP(Sales_Data17[[#This Row],[Delivery Region Index]],Regions_Table[#All],2,0)</f>
        <v>New South Wales</v>
      </c>
      <c r="I6761" t="str">
        <f>VLOOKUP(Sales_Data17[[#This Row],[Delivery Region Index]],Regions_Table[#All],3,0)</f>
        <v>Griffith</v>
      </c>
      <c r="J6761">
        <v>12</v>
      </c>
      <c r="K6761">
        <v>2</v>
      </c>
      <c r="L6761" t="str">
        <f>VLOOKUP(Sales_Data17[[#This Row],[Product Description Index]],Products_Data[#All],2,0)</f>
        <v>Pants</v>
      </c>
      <c r="M6761">
        <v>4</v>
      </c>
      <c r="N6761" s="9">
        <v>290.33333333333331</v>
      </c>
      <c r="O6761" s="9">
        <f>Sales_Data17[[#This Row],[Order Quantity]]*Sales_Data17[[#This Row],[Unit Price]]</f>
        <v>1161.3333333333333</v>
      </c>
      <c r="P6761" s="9">
        <v>246.7833333333333</v>
      </c>
      <c r="Q6761" s="9">
        <f>Sales_Data17[[#This Row],[Line Total]]-(Sales_Data17[[#This Row],[Total Unit Cost]]*Sales_Data17[[#This Row],[Order Quantity]])</f>
        <v>174.20000000000005</v>
      </c>
      <c r="R6761" s="1" t="str">
        <f>TEXT(Sales_Data17[[#This Row],[OrderDate]],"MMM")</f>
        <v>Mar</v>
      </c>
      <c r="S6761" s="1" t="str">
        <f t="shared" si="105"/>
        <v>2016</v>
      </c>
    </row>
    <row r="6762" spans="1:19">
      <c r="A6762" t="s">
        <v>6785</v>
      </c>
      <c r="B6762" s="2">
        <v>42441</v>
      </c>
      <c r="C6762" s="2" t="str">
        <f>VLOOKUP(Sales_Data17[[#This Row],[Customer Name Index]],Customer_Data[#All],2,0)</f>
        <v>Procter Corp</v>
      </c>
      <c r="D6762">
        <v>5</v>
      </c>
      <c r="E6762" t="s">
        <v>4</v>
      </c>
      <c r="F6762" t="s">
        <v>8168</v>
      </c>
      <c r="G6762" t="s">
        <v>8027</v>
      </c>
      <c r="H6762" t="str">
        <f>VLOOKUP(Sales_Data17[[#This Row],[Delivery Region Index]],Regions_Table[#All],2,0)</f>
        <v>New South Wales</v>
      </c>
      <c r="I6762" t="str">
        <f>VLOOKUP(Sales_Data17[[#This Row],[Delivery Region Index]],Regions_Table[#All],3,0)</f>
        <v>Lake Macquarie</v>
      </c>
      <c r="J6762">
        <v>13</v>
      </c>
      <c r="K6762">
        <v>2</v>
      </c>
      <c r="L6762" t="str">
        <f>VLOOKUP(Sales_Data17[[#This Row],[Product Description Index]],Products_Data[#All],2,0)</f>
        <v>Pants</v>
      </c>
      <c r="M6762">
        <v>3</v>
      </c>
      <c r="N6762" s="9">
        <v>408.70000000000005</v>
      </c>
      <c r="O6762" s="9">
        <f>Sales_Data17[[#This Row],[Order Quantity]]*Sales_Data17[[#This Row],[Unit Price]]</f>
        <v>1226.1000000000001</v>
      </c>
      <c r="P6762" s="9">
        <v>269.74200000000002</v>
      </c>
      <c r="Q6762" s="9">
        <f>Sales_Data17[[#This Row],[Line Total]]-(Sales_Data17[[#This Row],[Total Unit Cost]]*Sales_Data17[[#This Row],[Order Quantity]])</f>
        <v>416.87400000000002</v>
      </c>
      <c r="R6762" s="1" t="str">
        <f>TEXT(Sales_Data17[[#This Row],[OrderDate]],"MMM")</f>
        <v>Mar</v>
      </c>
      <c r="S6762" s="1" t="str">
        <f t="shared" si="105"/>
        <v>2016</v>
      </c>
    </row>
    <row r="6763" spans="1:19">
      <c r="A6763" t="s">
        <v>6786</v>
      </c>
      <c r="B6763" s="2">
        <v>42441</v>
      </c>
      <c r="C6763" s="2" t="str">
        <f>VLOOKUP(Sales_Data17[[#This Row],[Customer Name Index]],Customer_Data[#All],2,0)</f>
        <v>PEDIFIX, Corp</v>
      </c>
      <c r="D6763">
        <v>6</v>
      </c>
      <c r="E6763" t="s">
        <v>4</v>
      </c>
      <c r="F6763" t="s">
        <v>8168</v>
      </c>
      <c r="G6763" t="s">
        <v>8027</v>
      </c>
      <c r="H6763" t="str">
        <f>VLOOKUP(Sales_Data17[[#This Row],[Delivery Region Index]],Regions_Table[#All],2,0)</f>
        <v>New South Wales</v>
      </c>
      <c r="I6763" t="str">
        <f>VLOOKUP(Sales_Data17[[#This Row],[Delivery Region Index]],Regions_Table[#All],3,0)</f>
        <v>Newcastle</v>
      </c>
      <c r="J6763">
        <v>16</v>
      </c>
      <c r="K6763">
        <v>3</v>
      </c>
      <c r="L6763" t="str">
        <f>VLOOKUP(Sales_Data17[[#This Row],[Product Description Index]],Products_Data[#All],2,0)</f>
        <v>Sunglasses</v>
      </c>
      <c r="M6763">
        <v>5</v>
      </c>
      <c r="N6763" s="9">
        <v>141.44444444444446</v>
      </c>
      <c r="O6763" s="9">
        <f>Sales_Data17[[#This Row],[Order Quantity]]*Sales_Data17[[#This Row],[Unit Price]]</f>
        <v>707.22222222222229</v>
      </c>
      <c r="P6763" s="9">
        <v>118.81333333333333</v>
      </c>
      <c r="Q6763" s="9">
        <f>Sales_Data17[[#This Row],[Line Total]]-(Sales_Data17[[#This Row],[Total Unit Cost]]*Sales_Data17[[#This Row],[Order Quantity]])</f>
        <v>113.15555555555568</v>
      </c>
      <c r="R6763" s="1" t="str">
        <f>TEXT(Sales_Data17[[#This Row],[OrderDate]],"MMM")</f>
        <v>Mar</v>
      </c>
      <c r="S6763" s="1" t="str">
        <f t="shared" si="105"/>
        <v>2016</v>
      </c>
    </row>
    <row r="6764" spans="1:19">
      <c r="A6764" t="s">
        <v>6787</v>
      </c>
      <c r="B6764" s="2">
        <v>42441</v>
      </c>
      <c r="C6764" s="2" t="str">
        <f>VLOOKUP(Sales_Data17[[#This Row],[Customer Name Index]],Customer_Data[#All],2,0)</f>
        <v>Avon Corp</v>
      </c>
      <c r="D6764">
        <v>1</v>
      </c>
      <c r="E6764" t="s">
        <v>4</v>
      </c>
      <c r="F6764" t="s">
        <v>8168</v>
      </c>
      <c r="G6764" t="s">
        <v>8027</v>
      </c>
      <c r="H6764" t="str">
        <f>VLOOKUP(Sales_Data17[[#This Row],[Delivery Region Index]],Regions_Table[#All],2,0)</f>
        <v>New South Wales</v>
      </c>
      <c r="I6764" t="str">
        <f>VLOOKUP(Sales_Data17[[#This Row],[Delivery Region Index]],Regions_Table[#All],3,0)</f>
        <v>Albury</v>
      </c>
      <c r="J6764">
        <v>2</v>
      </c>
      <c r="K6764">
        <v>1</v>
      </c>
      <c r="L6764" t="str">
        <f>VLOOKUP(Sales_Data17[[#This Row],[Product Description Index]],Products_Data[#All],2,0)</f>
        <v>Shirts</v>
      </c>
      <c r="M6764">
        <v>6</v>
      </c>
      <c r="N6764" s="9">
        <v>104.96666666666667</v>
      </c>
      <c r="O6764" s="9">
        <f>Sales_Data17[[#This Row],[Order Quantity]]*Sales_Data17[[#This Row],[Unit Price]]</f>
        <v>629.79999999999995</v>
      </c>
      <c r="P6764" s="9">
        <v>83.973333333333343</v>
      </c>
      <c r="Q6764" s="9">
        <f>Sales_Data17[[#This Row],[Line Total]]-(Sales_Data17[[#This Row],[Total Unit Cost]]*Sales_Data17[[#This Row],[Order Quantity]])</f>
        <v>125.95999999999992</v>
      </c>
      <c r="R6764" s="1" t="str">
        <f>TEXT(Sales_Data17[[#This Row],[OrderDate]],"MMM")</f>
        <v>Mar</v>
      </c>
      <c r="S6764" s="1" t="str">
        <f t="shared" si="105"/>
        <v>2016</v>
      </c>
    </row>
    <row r="6765" spans="1:19">
      <c r="A6765" t="s">
        <v>6788</v>
      </c>
      <c r="B6765" s="2">
        <v>42441</v>
      </c>
      <c r="C6765" s="2" t="str">
        <f>VLOOKUP(Sales_Data17[[#This Row],[Customer Name Index]],Customer_Data[#All],2,0)</f>
        <v>Apollo Ltd</v>
      </c>
      <c r="D6765">
        <v>11</v>
      </c>
      <c r="E6765" t="s">
        <v>4</v>
      </c>
      <c r="F6765" t="s">
        <v>8168</v>
      </c>
      <c r="G6765" t="s">
        <v>8026</v>
      </c>
      <c r="H6765" t="str">
        <f>VLOOKUP(Sales_Data17[[#This Row],[Delivery Region Index]],Regions_Table[#All],2,0)</f>
        <v>Queensland</v>
      </c>
      <c r="I6765" t="str">
        <f>VLOOKUP(Sales_Data17[[#This Row],[Delivery Region Index]],Regions_Table[#All],3,0)</f>
        <v>Gladstone</v>
      </c>
      <c r="J6765">
        <v>30</v>
      </c>
      <c r="K6765">
        <v>5</v>
      </c>
      <c r="L6765" t="str">
        <f>VLOOKUP(Sales_Data17[[#This Row],[Product Description Index]],Products_Data[#All],2,0)</f>
        <v>Hats</v>
      </c>
      <c r="M6765">
        <v>9</v>
      </c>
      <c r="N6765" s="9">
        <v>444.43333333333334</v>
      </c>
      <c r="O6765" s="9">
        <f>Sales_Data17[[#This Row],[Order Quantity]]*Sales_Data17[[#This Row],[Unit Price]]</f>
        <v>3999.9</v>
      </c>
      <c r="P6765" s="9">
        <v>279.99299999999999</v>
      </c>
      <c r="Q6765" s="9">
        <f>Sales_Data17[[#This Row],[Line Total]]-(Sales_Data17[[#This Row],[Total Unit Cost]]*Sales_Data17[[#This Row],[Order Quantity]])</f>
        <v>1479.9630000000002</v>
      </c>
      <c r="R6765" s="1" t="str">
        <f>TEXT(Sales_Data17[[#This Row],[OrderDate]],"MMM")</f>
        <v>Mar</v>
      </c>
      <c r="S6765" s="1" t="str">
        <f t="shared" si="105"/>
        <v>2016</v>
      </c>
    </row>
    <row r="6766" spans="1:19">
      <c r="A6766" t="s">
        <v>6789</v>
      </c>
      <c r="B6766" s="2">
        <v>42442</v>
      </c>
      <c r="C6766" s="2" t="str">
        <f>VLOOKUP(Sales_Data17[[#This Row],[Customer Name Index]],Customer_Data[#All],2,0)</f>
        <v xml:space="preserve">Medline </v>
      </c>
      <c r="D6766">
        <v>12</v>
      </c>
      <c r="E6766" t="s">
        <v>4</v>
      </c>
      <c r="F6766" t="s">
        <v>8168</v>
      </c>
      <c r="G6766" t="s">
        <v>8026</v>
      </c>
      <c r="H6766" t="str">
        <f>VLOOKUP(Sales_Data17[[#This Row],[Delivery Region Index]],Regions_Table[#All],2,0)</f>
        <v>Queensland</v>
      </c>
      <c r="I6766" t="str">
        <f>VLOOKUP(Sales_Data17[[#This Row],[Delivery Region Index]],Regions_Table[#All],3,0)</f>
        <v>Hervey Bay</v>
      </c>
      <c r="J6766">
        <v>33</v>
      </c>
      <c r="K6766">
        <v>5</v>
      </c>
      <c r="L6766" t="str">
        <f>VLOOKUP(Sales_Data17[[#This Row],[Product Description Index]],Products_Data[#All],2,0)</f>
        <v>Hats</v>
      </c>
      <c r="M6766">
        <v>3</v>
      </c>
      <c r="N6766" s="9">
        <v>270.97777777777782</v>
      </c>
      <c r="O6766" s="9">
        <f>Sales_Data17[[#This Row],[Order Quantity]]*Sales_Data17[[#This Row],[Unit Price]]</f>
        <v>812.93333333333339</v>
      </c>
      <c r="P6766" s="9">
        <v>151.74755555555558</v>
      </c>
      <c r="Q6766" s="9">
        <f>Sales_Data17[[#This Row],[Line Total]]-(Sales_Data17[[#This Row],[Total Unit Cost]]*Sales_Data17[[#This Row],[Order Quantity]])</f>
        <v>357.69066666666663</v>
      </c>
      <c r="R6766" s="1" t="str">
        <f>TEXT(Sales_Data17[[#This Row],[OrderDate]],"MMM")</f>
        <v>Mar</v>
      </c>
      <c r="S6766" s="1" t="str">
        <f t="shared" si="105"/>
        <v>2016</v>
      </c>
    </row>
    <row r="6767" spans="1:19">
      <c r="A6767" t="s">
        <v>6790</v>
      </c>
      <c r="B6767" s="2">
        <v>42442</v>
      </c>
      <c r="C6767" s="2" t="str">
        <f>VLOOKUP(Sales_Data17[[#This Row],[Customer Name Index]],Customer_Data[#All],2,0)</f>
        <v>Pure Group</v>
      </c>
      <c r="D6767">
        <v>17</v>
      </c>
      <c r="E6767" t="s">
        <v>2</v>
      </c>
      <c r="F6767" t="s">
        <v>8168</v>
      </c>
      <c r="G6767" t="s">
        <v>8025</v>
      </c>
      <c r="H6767" t="str">
        <f>VLOOKUP(Sales_Data17[[#This Row],[Delivery Region Index]],Regions_Table[#All],2,0)</f>
        <v>Victoria</v>
      </c>
      <c r="I6767" t="str">
        <f>VLOOKUP(Sales_Data17[[#This Row],[Delivery Region Index]],Regions_Table[#All],3,0)</f>
        <v>Benalla</v>
      </c>
      <c r="J6767">
        <v>48</v>
      </c>
      <c r="K6767">
        <v>7</v>
      </c>
      <c r="L6767" t="str">
        <f>VLOOKUP(Sales_Data17[[#This Row],[Product Description Index]],Products_Data[#All],2,0)</f>
        <v>Dress Shirts</v>
      </c>
      <c r="M6767">
        <v>4</v>
      </c>
      <c r="N6767" s="9">
        <v>29.033333333333335</v>
      </c>
      <c r="O6767" s="9">
        <f>Sales_Data17[[#This Row],[Order Quantity]]*Sales_Data17[[#This Row],[Unit Price]]</f>
        <v>116.13333333333334</v>
      </c>
      <c r="P6767" s="9">
        <v>23.22666666666667</v>
      </c>
      <c r="Q6767" s="9">
        <f>Sales_Data17[[#This Row],[Line Total]]-(Sales_Data17[[#This Row],[Total Unit Cost]]*Sales_Data17[[#This Row],[Order Quantity]])</f>
        <v>23.226666666666659</v>
      </c>
      <c r="R6767" s="1" t="str">
        <f>TEXT(Sales_Data17[[#This Row],[OrderDate]],"MMM")</f>
        <v>Mar</v>
      </c>
      <c r="S6767" s="1" t="str">
        <f t="shared" si="105"/>
        <v>2016</v>
      </c>
    </row>
    <row r="6768" spans="1:19">
      <c r="A6768" t="s">
        <v>6791</v>
      </c>
      <c r="B6768" s="2">
        <v>42442</v>
      </c>
      <c r="C6768" s="2" t="str">
        <f>VLOOKUP(Sales_Data17[[#This Row],[Customer Name Index]],Customer_Data[#All],2,0)</f>
        <v xml:space="preserve">Qualitest </v>
      </c>
      <c r="D6768">
        <v>19</v>
      </c>
      <c r="E6768" t="s">
        <v>4</v>
      </c>
      <c r="F6768" t="s">
        <v>8168</v>
      </c>
      <c r="G6768" t="s">
        <v>8028</v>
      </c>
      <c r="H6768" t="str">
        <f>VLOOKUP(Sales_Data17[[#This Row],[Delivery Region Index]],Regions_Table[#All],2,0)</f>
        <v>Victoria</v>
      </c>
      <c r="I6768" t="str">
        <f>VLOOKUP(Sales_Data17[[#This Row],[Delivery Region Index]],Regions_Table[#All],3,0)</f>
        <v>Mildura</v>
      </c>
      <c r="J6768">
        <v>53</v>
      </c>
      <c r="K6768">
        <v>8</v>
      </c>
      <c r="L6768" t="str">
        <f>VLOOKUP(Sales_Data17[[#This Row],[Product Description Index]],Products_Data[#All],2,0)</f>
        <v>Shoes</v>
      </c>
      <c r="M6768">
        <v>6</v>
      </c>
      <c r="N6768" s="9">
        <v>433.26666666666665</v>
      </c>
      <c r="O6768" s="9">
        <f>Sales_Data17[[#This Row],[Order Quantity]]*Sales_Data17[[#This Row],[Unit Price]]</f>
        <v>2599.6</v>
      </c>
      <c r="P6768" s="9">
        <v>285.95600000000002</v>
      </c>
      <c r="Q6768" s="9">
        <f>Sales_Data17[[#This Row],[Line Total]]-(Sales_Data17[[#This Row],[Total Unit Cost]]*Sales_Data17[[#This Row],[Order Quantity]])</f>
        <v>883.86399999999981</v>
      </c>
      <c r="R6768" s="1" t="str">
        <f>TEXT(Sales_Data17[[#This Row],[OrderDate]],"MMM")</f>
        <v>Mar</v>
      </c>
      <c r="S6768" s="1" t="str">
        <f t="shared" si="105"/>
        <v>2016</v>
      </c>
    </row>
    <row r="6769" spans="1:19">
      <c r="A6769" t="s">
        <v>6792</v>
      </c>
      <c r="B6769" s="2">
        <v>42442</v>
      </c>
      <c r="C6769" s="2" t="str">
        <f>VLOOKUP(Sales_Data17[[#This Row],[Customer Name Index]],Customer_Data[#All],2,0)</f>
        <v>21st Ltd</v>
      </c>
      <c r="D6769">
        <v>10</v>
      </c>
      <c r="E6769" t="s">
        <v>4</v>
      </c>
      <c r="F6769" t="s">
        <v>8168</v>
      </c>
      <c r="G6769" t="s">
        <v>8027</v>
      </c>
      <c r="H6769" t="str">
        <f>VLOOKUP(Sales_Data17[[#This Row],[Delivery Region Index]],Regions_Table[#All],2,0)</f>
        <v>Queensland</v>
      </c>
      <c r="I6769" t="str">
        <f>VLOOKUP(Sales_Data17[[#This Row],[Delivery Region Index]],Regions_Table[#All],3,0)</f>
        <v>Bundaberg</v>
      </c>
      <c r="J6769">
        <v>27</v>
      </c>
      <c r="K6769">
        <v>4</v>
      </c>
      <c r="L6769" t="str">
        <f>VLOOKUP(Sales_Data17[[#This Row],[Product Description Index]],Products_Data[#All],2,0)</f>
        <v>Jeans</v>
      </c>
      <c r="M6769">
        <v>4</v>
      </c>
      <c r="N6769" s="9">
        <v>121.34444444444446</v>
      </c>
      <c r="O6769" s="9">
        <f>Sales_Data17[[#This Row],[Order Quantity]]*Sales_Data17[[#This Row],[Unit Price]]</f>
        <v>485.37777777777785</v>
      </c>
      <c r="P6769" s="9">
        <v>60.672222222222231</v>
      </c>
      <c r="Q6769" s="9">
        <f>Sales_Data17[[#This Row],[Line Total]]-(Sales_Data17[[#This Row],[Total Unit Cost]]*Sales_Data17[[#This Row],[Order Quantity]])</f>
        <v>242.68888888888893</v>
      </c>
      <c r="R6769" s="1" t="str">
        <f>TEXT(Sales_Data17[[#This Row],[OrderDate]],"MMM")</f>
        <v>Mar</v>
      </c>
      <c r="S6769" s="1" t="str">
        <f t="shared" si="105"/>
        <v>2016</v>
      </c>
    </row>
    <row r="6770" spans="1:19">
      <c r="A6770" t="s">
        <v>6793</v>
      </c>
      <c r="B6770" s="2">
        <v>42442</v>
      </c>
      <c r="C6770" s="2" t="str">
        <f>VLOOKUP(Sales_Data17[[#This Row],[Customer Name Index]],Customer_Data[#All],2,0)</f>
        <v xml:space="preserve">WakeFern </v>
      </c>
      <c r="D6770">
        <v>2</v>
      </c>
      <c r="E6770" t="s">
        <v>2</v>
      </c>
      <c r="F6770" t="s">
        <v>8168</v>
      </c>
      <c r="G6770" t="s">
        <v>8027</v>
      </c>
      <c r="H6770" t="str">
        <f>VLOOKUP(Sales_Data17[[#This Row],[Delivery Region Index]],Regions_Table[#All],2,0)</f>
        <v>New South Wales</v>
      </c>
      <c r="I6770" t="str">
        <f>VLOOKUP(Sales_Data17[[#This Row],[Delivery Region Index]],Regions_Table[#All],3,0)</f>
        <v>Broken Hill</v>
      </c>
      <c r="J6770">
        <v>5</v>
      </c>
      <c r="K6770">
        <v>1</v>
      </c>
      <c r="L6770" t="str">
        <f>VLOOKUP(Sales_Data17[[#This Row],[Product Description Index]],Products_Data[#All],2,0)</f>
        <v>Shirts</v>
      </c>
      <c r="M6770">
        <v>1</v>
      </c>
      <c r="N6770" s="9">
        <v>588.8555555555555</v>
      </c>
      <c r="O6770" s="9">
        <f>Sales_Data17[[#This Row],[Order Quantity]]*Sales_Data17[[#This Row],[Unit Price]]</f>
        <v>588.8555555555555</v>
      </c>
      <c r="P6770" s="9">
        <v>241.43077777777776</v>
      </c>
      <c r="Q6770" s="9">
        <f>Sales_Data17[[#This Row],[Line Total]]-(Sales_Data17[[#This Row],[Total Unit Cost]]*Sales_Data17[[#This Row],[Order Quantity]])</f>
        <v>347.42477777777776</v>
      </c>
      <c r="R6770" s="1" t="str">
        <f>TEXT(Sales_Data17[[#This Row],[OrderDate]],"MMM")</f>
        <v>Mar</v>
      </c>
      <c r="S6770" s="1" t="str">
        <f t="shared" si="105"/>
        <v>2016</v>
      </c>
    </row>
    <row r="6771" spans="1:19">
      <c r="A6771" t="s">
        <v>6794</v>
      </c>
      <c r="B6771" s="2">
        <v>42442</v>
      </c>
      <c r="C6771" s="2" t="str">
        <f>VLOOKUP(Sales_Data17[[#This Row],[Customer Name Index]],Customer_Data[#All],2,0)</f>
        <v>Medsep Group</v>
      </c>
      <c r="D6771">
        <v>8</v>
      </c>
      <c r="E6771" t="s">
        <v>4</v>
      </c>
      <c r="F6771" t="s">
        <v>8168</v>
      </c>
      <c r="G6771" t="s">
        <v>8027</v>
      </c>
      <c r="H6771" t="str">
        <f>VLOOKUP(Sales_Data17[[#This Row],[Delivery Region Index]],Regions_Table[#All],2,0)</f>
        <v>New South Wales</v>
      </c>
      <c r="I6771" t="str">
        <f>VLOOKUP(Sales_Data17[[#This Row],[Delivery Region Index]],Regions_Table[#All],3,0)</f>
        <v>Wagga Wagga</v>
      </c>
      <c r="J6771">
        <v>23</v>
      </c>
      <c r="K6771">
        <v>4</v>
      </c>
      <c r="L6771" t="str">
        <f>VLOOKUP(Sales_Data17[[#This Row],[Product Description Index]],Products_Data[#All],2,0)</f>
        <v>Jeans</v>
      </c>
      <c r="M6771">
        <v>3</v>
      </c>
      <c r="N6771" s="9">
        <v>116.13333333333334</v>
      </c>
      <c r="O6771" s="9">
        <f>Sales_Data17[[#This Row],[Order Quantity]]*Sales_Data17[[#This Row],[Unit Price]]</f>
        <v>348.40000000000003</v>
      </c>
      <c r="P6771" s="9">
        <v>77.809333333333342</v>
      </c>
      <c r="Q6771" s="9">
        <f>Sales_Data17[[#This Row],[Line Total]]-(Sales_Data17[[#This Row],[Total Unit Cost]]*Sales_Data17[[#This Row],[Order Quantity]])</f>
        <v>114.97200000000001</v>
      </c>
      <c r="R6771" s="1" t="str">
        <f>TEXT(Sales_Data17[[#This Row],[OrderDate]],"MMM")</f>
        <v>Mar</v>
      </c>
      <c r="S6771" s="1" t="str">
        <f t="shared" si="105"/>
        <v>2016</v>
      </c>
    </row>
    <row r="6772" spans="1:19">
      <c r="A6772" t="s">
        <v>6795</v>
      </c>
      <c r="B6772" s="2">
        <v>42442</v>
      </c>
      <c r="C6772" s="2" t="str">
        <f>VLOOKUP(Sales_Data17[[#This Row],[Customer Name Index]],Customer_Data[#All],2,0)</f>
        <v xml:space="preserve">WakeFern </v>
      </c>
      <c r="D6772">
        <v>2</v>
      </c>
      <c r="E6772" t="s">
        <v>4</v>
      </c>
      <c r="F6772" t="s">
        <v>8168</v>
      </c>
      <c r="G6772" t="s">
        <v>8027</v>
      </c>
      <c r="H6772" t="str">
        <f>VLOOKUP(Sales_Data17[[#This Row],[Delivery Region Index]],Regions_Table[#All],2,0)</f>
        <v>New South Wales</v>
      </c>
      <c r="I6772" t="str">
        <f>VLOOKUP(Sales_Data17[[#This Row],[Delivery Region Index]],Regions_Table[#All],3,0)</f>
        <v>Bathurst</v>
      </c>
      <c r="J6772">
        <v>4</v>
      </c>
      <c r="K6772">
        <v>1</v>
      </c>
      <c r="L6772" t="str">
        <f>VLOOKUP(Sales_Data17[[#This Row],[Product Description Index]],Products_Data[#All],2,0)</f>
        <v>Shirts</v>
      </c>
      <c r="M6772">
        <v>6</v>
      </c>
      <c r="N6772" s="9">
        <v>125.8111111111111</v>
      </c>
      <c r="O6772" s="9">
        <f>Sales_Data17[[#This Row],[Order Quantity]]*Sales_Data17[[#This Row],[Unit Price]]</f>
        <v>754.86666666666656</v>
      </c>
      <c r="P6772" s="9">
        <v>76.74477777777777</v>
      </c>
      <c r="Q6772" s="9">
        <f>Sales_Data17[[#This Row],[Line Total]]-(Sales_Data17[[#This Row],[Total Unit Cost]]*Sales_Data17[[#This Row],[Order Quantity]])</f>
        <v>294.39799999999991</v>
      </c>
      <c r="R6772" s="1" t="str">
        <f>TEXT(Sales_Data17[[#This Row],[OrderDate]],"MMM")</f>
        <v>Mar</v>
      </c>
      <c r="S6772" s="1" t="str">
        <f t="shared" si="105"/>
        <v>2016</v>
      </c>
    </row>
    <row r="6773" spans="1:19">
      <c r="A6773" t="s">
        <v>6796</v>
      </c>
      <c r="B6773" s="2">
        <v>42443</v>
      </c>
      <c r="C6773" s="2" t="str">
        <f>VLOOKUP(Sales_Data17[[#This Row],[Customer Name Index]],Customer_Data[#All],2,0)</f>
        <v>3LAB, Ltd</v>
      </c>
      <c r="D6773">
        <v>16</v>
      </c>
      <c r="E6773" t="s">
        <v>2</v>
      </c>
      <c r="F6773" t="s">
        <v>8168</v>
      </c>
      <c r="G6773" t="s">
        <v>8025</v>
      </c>
      <c r="H6773" t="str">
        <f>VLOOKUP(Sales_Data17[[#This Row],[Delivery Region Index]],Regions_Table[#All],2,0)</f>
        <v>Queensland</v>
      </c>
      <c r="I6773" t="str">
        <f>VLOOKUP(Sales_Data17[[#This Row],[Delivery Region Index]],Regions_Table[#All],3,0)</f>
        <v>Toowoomba</v>
      </c>
      <c r="J6773">
        <v>44</v>
      </c>
      <c r="K6773">
        <v>7</v>
      </c>
      <c r="L6773" t="str">
        <f>VLOOKUP(Sales_Data17[[#This Row],[Product Description Index]],Products_Data[#All],2,0)</f>
        <v>Dress Shirts</v>
      </c>
      <c r="M6773">
        <v>9</v>
      </c>
      <c r="N6773" s="9">
        <v>254.60000000000002</v>
      </c>
      <c r="O6773" s="9">
        <f>Sales_Data17[[#This Row],[Order Quantity]]*Sales_Data17[[#This Row],[Unit Price]]</f>
        <v>2291.4</v>
      </c>
      <c r="P6773" s="9">
        <v>190.95000000000002</v>
      </c>
      <c r="Q6773" s="9">
        <f>Sales_Data17[[#This Row],[Line Total]]-(Sales_Data17[[#This Row],[Total Unit Cost]]*Sales_Data17[[#This Row],[Order Quantity]])</f>
        <v>572.84999999999991</v>
      </c>
      <c r="R6773" s="1" t="str">
        <f>TEXT(Sales_Data17[[#This Row],[OrderDate]],"MMM")</f>
        <v>Mar</v>
      </c>
      <c r="S6773" s="1" t="str">
        <f t="shared" si="105"/>
        <v>2016</v>
      </c>
    </row>
    <row r="6774" spans="1:19">
      <c r="A6774" t="s">
        <v>6797</v>
      </c>
      <c r="B6774" s="2">
        <v>42443</v>
      </c>
      <c r="C6774" s="2" t="str">
        <f>VLOOKUP(Sales_Data17[[#This Row],[Customer Name Index]],Customer_Data[#All],2,0)</f>
        <v>Procter Corp</v>
      </c>
      <c r="D6774">
        <v>5</v>
      </c>
      <c r="E6774" t="s">
        <v>2</v>
      </c>
      <c r="F6774" t="s">
        <v>8168</v>
      </c>
      <c r="G6774" t="s">
        <v>8027</v>
      </c>
      <c r="H6774" t="str">
        <f>VLOOKUP(Sales_Data17[[#This Row],[Delivery Region Index]],Regions_Table[#All],2,0)</f>
        <v>New South Wales</v>
      </c>
      <c r="I6774" t="str">
        <f>VLOOKUP(Sales_Data17[[#This Row],[Delivery Region Index]],Regions_Table[#All],3,0)</f>
        <v>Maitland</v>
      </c>
      <c r="J6774">
        <v>15</v>
      </c>
      <c r="K6774">
        <v>2</v>
      </c>
      <c r="L6774" t="str">
        <f>VLOOKUP(Sales_Data17[[#This Row],[Product Description Index]],Products_Data[#All],2,0)</f>
        <v>Pants</v>
      </c>
      <c r="M6774">
        <v>8</v>
      </c>
      <c r="N6774" s="9">
        <v>108.6888888888889</v>
      </c>
      <c r="O6774" s="9">
        <f>Sales_Data17[[#This Row],[Order Quantity]]*Sales_Data17[[#This Row],[Unit Price]]</f>
        <v>869.51111111111118</v>
      </c>
      <c r="P6774" s="9">
        <v>47.82311111111111</v>
      </c>
      <c r="Q6774" s="9">
        <f>Sales_Data17[[#This Row],[Line Total]]-(Sales_Data17[[#This Row],[Total Unit Cost]]*Sales_Data17[[#This Row],[Order Quantity]])</f>
        <v>486.92622222222229</v>
      </c>
      <c r="R6774" s="1" t="str">
        <f>TEXT(Sales_Data17[[#This Row],[OrderDate]],"MMM")</f>
        <v>Mar</v>
      </c>
      <c r="S6774" s="1" t="str">
        <f t="shared" si="105"/>
        <v>2016</v>
      </c>
    </row>
    <row r="6775" spans="1:19">
      <c r="A6775" t="s">
        <v>6798</v>
      </c>
      <c r="B6775" s="2">
        <v>42443</v>
      </c>
      <c r="C6775" s="2" t="str">
        <f>VLOOKUP(Sales_Data17[[#This Row],[Customer Name Index]],Customer_Data[#All],2,0)</f>
        <v xml:space="preserve">Qualitest </v>
      </c>
      <c r="D6775">
        <v>19</v>
      </c>
      <c r="E6775" t="s">
        <v>2</v>
      </c>
      <c r="F6775" t="s">
        <v>8168</v>
      </c>
      <c r="G6775" t="s">
        <v>8028</v>
      </c>
      <c r="H6775" t="str">
        <f>VLOOKUP(Sales_Data17[[#This Row],[Delivery Region Index]],Regions_Table[#All],2,0)</f>
        <v>Victoria</v>
      </c>
      <c r="I6775" t="str">
        <f>VLOOKUP(Sales_Data17[[#This Row],[Delivery Region Index]],Regions_Table[#All],3,0)</f>
        <v>Shepparton</v>
      </c>
      <c r="J6775">
        <v>54</v>
      </c>
      <c r="K6775">
        <v>8</v>
      </c>
      <c r="L6775" t="str">
        <f>VLOOKUP(Sales_Data17[[#This Row],[Product Description Index]],Products_Data[#All],2,0)</f>
        <v>Shoes</v>
      </c>
      <c r="M6775">
        <v>3</v>
      </c>
      <c r="N6775" s="9">
        <v>299.26666666666665</v>
      </c>
      <c r="O6775" s="9">
        <f>Sales_Data17[[#This Row],[Order Quantity]]*Sales_Data17[[#This Row],[Unit Price]]</f>
        <v>897.8</v>
      </c>
      <c r="P6775" s="9">
        <v>212.47933333333333</v>
      </c>
      <c r="Q6775" s="9">
        <f>Sales_Data17[[#This Row],[Line Total]]-(Sales_Data17[[#This Row],[Total Unit Cost]]*Sales_Data17[[#This Row],[Order Quantity]])</f>
        <v>260.36199999999997</v>
      </c>
      <c r="R6775" s="1" t="str">
        <f>TEXT(Sales_Data17[[#This Row],[OrderDate]],"MMM")</f>
        <v>Mar</v>
      </c>
      <c r="S6775" s="1" t="str">
        <f t="shared" si="105"/>
        <v>2016</v>
      </c>
    </row>
    <row r="6776" spans="1:19">
      <c r="A6776" t="s">
        <v>6799</v>
      </c>
      <c r="B6776" s="2">
        <v>42443</v>
      </c>
      <c r="C6776" s="2" t="str">
        <f>VLOOKUP(Sales_Data17[[#This Row],[Customer Name Index]],Customer_Data[#All],2,0)</f>
        <v xml:space="preserve">Linde </v>
      </c>
      <c r="D6776">
        <v>14</v>
      </c>
      <c r="E6776" t="s">
        <v>3</v>
      </c>
      <c r="F6776" t="s">
        <v>8168</v>
      </c>
      <c r="G6776" t="s">
        <v>8026</v>
      </c>
      <c r="H6776" t="str">
        <f>VLOOKUP(Sales_Data17[[#This Row],[Delivery Region Index]],Regions_Table[#All],2,0)</f>
        <v>Queensland</v>
      </c>
      <c r="I6776" t="str">
        <f>VLOOKUP(Sales_Data17[[#This Row],[Delivery Region Index]],Regions_Table[#All],3,0)</f>
        <v>Redcliffe</v>
      </c>
      <c r="J6776">
        <v>40</v>
      </c>
      <c r="K6776">
        <v>6</v>
      </c>
      <c r="L6776" t="str">
        <f>VLOOKUP(Sales_Data17[[#This Row],[Product Description Index]],Products_Data[#All],2,0)</f>
        <v>Socks</v>
      </c>
      <c r="M6776">
        <v>2</v>
      </c>
      <c r="N6776" s="9">
        <v>87.1</v>
      </c>
      <c r="O6776" s="9">
        <f>Sales_Data17[[#This Row],[Order Quantity]]*Sales_Data17[[#This Row],[Unit Price]]</f>
        <v>174.2</v>
      </c>
      <c r="P6776" s="9">
        <v>56.615000000000002</v>
      </c>
      <c r="Q6776" s="9">
        <f>Sales_Data17[[#This Row],[Line Total]]-(Sales_Data17[[#This Row],[Total Unit Cost]]*Sales_Data17[[#This Row],[Order Quantity]])</f>
        <v>60.969999999999985</v>
      </c>
      <c r="R6776" s="1" t="str">
        <f>TEXT(Sales_Data17[[#This Row],[OrderDate]],"MMM")</f>
        <v>Mar</v>
      </c>
      <c r="S6776" s="1" t="str">
        <f t="shared" si="105"/>
        <v>2016</v>
      </c>
    </row>
    <row r="6777" spans="1:19">
      <c r="A6777" t="s">
        <v>6800</v>
      </c>
      <c r="B6777" s="2">
        <v>42444</v>
      </c>
      <c r="C6777" s="2" t="str">
        <f>VLOOKUP(Sales_Data17[[#This Row],[Customer Name Index]],Customer_Data[#All],2,0)</f>
        <v>Apollo Ltd</v>
      </c>
      <c r="D6777">
        <v>11</v>
      </c>
      <c r="E6777" t="s">
        <v>4</v>
      </c>
      <c r="F6777" t="s">
        <v>8168</v>
      </c>
      <c r="G6777" t="s">
        <v>8026</v>
      </c>
      <c r="H6777" t="str">
        <f>VLOOKUP(Sales_Data17[[#This Row],[Delivery Region Index]],Regions_Table[#All],2,0)</f>
        <v>Queensland</v>
      </c>
      <c r="I6777" t="str">
        <f>VLOOKUP(Sales_Data17[[#This Row],[Delivery Region Index]],Regions_Table[#All],3,0)</f>
        <v>Gladstone</v>
      </c>
      <c r="J6777">
        <v>30</v>
      </c>
      <c r="K6777">
        <v>5</v>
      </c>
      <c r="L6777" t="str">
        <f>VLOOKUP(Sales_Data17[[#This Row],[Product Description Index]],Products_Data[#All],2,0)</f>
        <v>Hats</v>
      </c>
      <c r="M6777">
        <v>9</v>
      </c>
      <c r="N6777" s="9">
        <v>99.01111111111112</v>
      </c>
      <c r="O6777" s="9">
        <f>Sales_Data17[[#This Row],[Order Quantity]]*Sales_Data17[[#This Row],[Unit Price]]</f>
        <v>891.10000000000014</v>
      </c>
      <c r="P6777" s="9">
        <v>69.307777777777773</v>
      </c>
      <c r="Q6777" s="9">
        <f>Sales_Data17[[#This Row],[Line Total]]-(Sales_Data17[[#This Row],[Total Unit Cost]]*Sales_Data17[[#This Row],[Order Quantity]])</f>
        <v>267.33000000000015</v>
      </c>
      <c r="R6777" s="1" t="str">
        <f>TEXT(Sales_Data17[[#This Row],[OrderDate]],"MMM")</f>
        <v>Mar</v>
      </c>
      <c r="S6777" s="1" t="str">
        <f t="shared" si="105"/>
        <v>2016</v>
      </c>
    </row>
    <row r="6778" spans="1:19">
      <c r="A6778" t="s">
        <v>6801</v>
      </c>
      <c r="B6778" s="2">
        <v>42444</v>
      </c>
      <c r="C6778" s="2" t="str">
        <f>VLOOKUP(Sales_Data17[[#This Row],[Customer Name Index]],Customer_Data[#All],2,0)</f>
        <v>New Ltd</v>
      </c>
      <c r="D6778">
        <v>7</v>
      </c>
      <c r="E6778" t="s">
        <v>2</v>
      </c>
      <c r="F6778" t="s">
        <v>8168</v>
      </c>
      <c r="G6778" t="s">
        <v>8027</v>
      </c>
      <c r="H6778" t="str">
        <f>VLOOKUP(Sales_Data17[[#This Row],[Delivery Region Index]],Regions_Table[#All],2,0)</f>
        <v>New South Wales</v>
      </c>
      <c r="I6778" t="str">
        <f>VLOOKUP(Sales_Data17[[#This Row],[Delivery Region Index]],Regions_Table[#All],3,0)</f>
        <v>Queanbeyan</v>
      </c>
      <c r="J6778">
        <v>20</v>
      </c>
      <c r="K6778">
        <v>3</v>
      </c>
      <c r="L6778" t="str">
        <f>VLOOKUP(Sales_Data17[[#This Row],[Product Description Index]],Products_Data[#All],2,0)</f>
        <v>Sunglasses</v>
      </c>
      <c r="M6778">
        <v>9</v>
      </c>
      <c r="N6778" s="9">
        <v>253.11111111111111</v>
      </c>
      <c r="O6778" s="9">
        <f>Sales_Data17[[#This Row],[Order Quantity]]*Sales_Data17[[#This Row],[Unit Price]]</f>
        <v>2278</v>
      </c>
      <c r="P6778" s="9">
        <v>124.02444444444444</v>
      </c>
      <c r="Q6778" s="9">
        <f>Sales_Data17[[#This Row],[Line Total]]-(Sales_Data17[[#This Row],[Total Unit Cost]]*Sales_Data17[[#This Row],[Order Quantity]])</f>
        <v>1161.78</v>
      </c>
      <c r="R6778" s="1" t="str">
        <f>TEXT(Sales_Data17[[#This Row],[OrderDate]],"MMM")</f>
        <v>Mar</v>
      </c>
      <c r="S6778" s="1" t="str">
        <f t="shared" si="105"/>
        <v>2016</v>
      </c>
    </row>
    <row r="6779" spans="1:19">
      <c r="A6779" t="s">
        <v>6802</v>
      </c>
      <c r="B6779" s="2">
        <v>42444</v>
      </c>
      <c r="C6779" s="2" t="str">
        <f>VLOOKUP(Sales_Data17[[#This Row],[Customer Name Index]],Customer_Data[#All],2,0)</f>
        <v>Pure Group</v>
      </c>
      <c r="D6779">
        <v>17</v>
      </c>
      <c r="E6779" t="s">
        <v>4</v>
      </c>
      <c r="F6779" t="s">
        <v>8168</v>
      </c>
      <c r="G6779" t="s">
        <v>8025</v>
      </c>
      <c r="H6779" t="str">
        <f>VLOOKUP(Sales_Data17[[#This Row],[Delivery Region Index]],Regions_Table[#All],2,0)</f>
        <v>Victoria</v>
      </c>
      <c r="I6779" t="str">
        <f>VLOOKUP(Sales_Data17[[#This Row],[Delivery Region Index]],Regions_Table[#All],3,0)</f>
        <v>Ballarat</v>
      </c>
      <c r="J6779">
        <v>49</v>
      </c>
      <c r="K6779">
        <v>7</v>
      </c>
      <c r="L6779" t="str">
        <f>VLOOKUP(Sales_Data17[[#This Row],[Product Description Index]],Products_Data[#All],2,0)</f>
        <v>Dress Shirts</v>
      </c>
      <c r="M6779">
        <v>7</v>
      </c>
      <c r="N6779" s="9">
        <v>303.73333333333335</v>
      </c>
      <c r="O6779" s="9">
        <f>Sales_Data17[[#This Row],[Order Quantity]]*Sales_Data17[[#This Row],[Unit Price]]</f>
        <v>2126.1333333333332</v>
      </c>
      <c r="P6779" s="9">
        <v>160.97866666666667</v>
      </c>
      <c r="Q6779" s="9">
        <f>Sales_Data17[[#This Row],[Line Total]]-(Sales_Data17[[#This Row],[Total Unit Cost]]*Sales_Data17[[#This Row],[Order Quantity]])</f>
        <v>999.2826666666665</v>
      </c>
      <c r="R6779" s="1" t="str">
        <f>TEXT(Sales_Data17[[#This Row],[OrderDate]],"MMM")</f>
        <v>Mar</v>
      </c>
      <c r="S6779" s="1" t="str">
        <f t="shared" si="105"/>
        <v>2016</v>
      </c>
    </row>
    <row r="6780" spans="1:19">
      <c r="A6780" t="s">
        <v>6803</v>
      </c>
      <c r="B6780" s="2">
        <v>42444</v>
      </c>
      <c r="C6780" s="2" t="str">
        <f>VLOOKUP(Sales_Data17[[#This Row],[Customer Name Index]],Customer_Data[#All],2,0)</f>
        <v xml:space="preserve">Medline </v>
      </c>
      <c r="D6780">
        <v>12</v>
      </c>
      <c r="E6780" t="s">
        <v>4</v>
      </c>
      <c r="F6780" t="s">
        <v>8168</v>
      </c>
      <c r="G6780" t="s">
        <v>8026</v>
      </c>
      <c r="H6780" t="str">
        <f>VLOOKUP(Sales_Data17[[#This Row],[Delivery Region Index]],Regions_Table[#All],2,0)</f>
        <v>Queensland</v>
      </c>
      <c r="I6780" t="str">
        <f>VLOOKUP(Sales_Data17[[#This Row],[Delivery Region Index]],Regions_Table[#All],3,0)</f>
        <v>Ipswich</v>
      </c>
      <c r="J6780">
        <v>34</v>
      </c>
      <c r="K6780">
        <v>5</v>
      </c>
      <c r="L6780" t="str">
        <f>VLOOKUP(Sales_Data17[[#This Row],[Product Description Index]],Products_Data[#All],2,0)</f>
        <v>Hats</v>
      </c>
      <c r="M6780">
        <v>5</v>
      </c>
      <c r="N6780" s="9">
        <v>88.588888888888903</v>
      </c>
      <c r="O6780" s="9">
        <f>Sales_Data17[[#This Row],[Order Quantity]]*Sales_Data17[[#This Row],[Unit Price]]</f>
        <v>442.94444444444451</v>
      </c>
      <c r="P6780" s="9">
        <v>46.952111111111122</v>
      </c>
      <c r="Q6780" s="9">
        <f>Sales_Data17[[#This Row],[Line Total]]-(Sales_Data17[[#This Row],[Total Unit Cost]]*Sales_Data17[[#This Row],[Order Quantity]])</f>
        <v>208.1838888888889</v>
      </c>
      <c r="R6780" s="1" t="str">
        <f>TEXT(Sales_Data17[[#This Row],[OrderDate]],"MMM")</f>
        <v>Mar</v>
      </c>
      <c r="S6780" s="1" t="str">
        <f t="shared" si="105"/>
        <v>2016</v>
      </c>
    </row>
    <row r="6781" spans="1:19">
      <c r="A6781" t="s">
        <v>6804</v>
      </c>
      <c r="B6781" s="2">
        <v>42444</v>
      </c>
      <c r="C6781" s="2" t="str">
        <f>VLOOKUP(Sales_Data17[[#This Row],[Customer Name Index]],Customer_Data[#All],2,0)</f>
        <v>ETUDE Ltd</v>
      </c>
      <c r="D6781">
        <v>4</v>
      </c>
      <c r="E6781" t="s">
        <v>4</v>
      </c>
      <c r="F6781" t="s">
        <v>8168</v>
      </c>
      <c r="G6781" t="s">
        <v>8027</v>
      </c>
      <c r="H6781" t="str">
        <f>VLOOKUP(Sales_Data17[[#This Row],[Delivery Region Index]],Regions_Table[#All],2,0)</f>
        <v>New South Wales</v>
      </c>
      <c r="I6781" t="str">
        <f>VLOOKUP(Sales_Data17[[#This Row],[Delivery Region Index]],Regions_Table[#All],3,0)</f>
        <v>Griffith</v>
      </c>
      <c r="J6781">
        <v>12</v>
      </c>
      <c r="K6781">
        <v>2</v>
      </c>
      <c r="L6781" t="str">
        <f>VLOOKUP(Sales_Data17[[#This Row],[Product Description Index]],Products_Data[#All],2,0)</f>
        <v>Pants</v>
      </c>
      <c r="M6781">
        <v>1</v>
      </c>
      <c r="N6781" s="9">
        <v>122.83333333333333</v>
      </c>
      <c r="O6781" s="9">
        <f>Sales_Data17[[#This Row],[Order Quantity]]*Sales_Data17[[#This Row],[Unit Price]]</f>
        <v>122.83333333333333</v>
      </c>
      <c r="P6781" s="9">
        <v>55.275000000000006</v>
      </c>
      <c r="Q6781" s="9">
        <f>Sales_Data17[[#This Row],[Line Total]]-(Sales_Data17[[#This Row],[Total Unit Cost]]*Sales_Data17[[#This Row],[Order Quantity]])</f>
        <v>67.558333333333323</v>
      </c>
      <c r="R6781" s="1" t="str">
        <f>TEXT(Sales_Data17[[#This Row],[OrderDate]],"MMM")</f>
        <v>Mar</v>
      </c>
      <c r="S6781" s="1" t="str">
        <f t="shared" si="105"/>
        <v>2016</v>
      </c>
    </row>
    <row r="6782" spans="1:19">
      <c r="A6782" t="s">
        <v>6805</v>
      </c>
      <c r="B6782" s="2">
        <v>42445</v>
      </c>
      <c r="C6782" s="2" t="str">
        <f>VLOOKUP(Sales_Data17[[#This Row],[Customer Name Index]],Customer_Data[#All],2,0)</f>
        <v>21st Ltd</v>
      </c>
      <c r="D6782">
        <v>10</v>
      </c>
      <c r="E6782" t="s">
        <v>2</v>
      </c>
      <c r="F6782" t="s">
        <v>8168</v>
      </c>
      <c r="G6782" t="s">
        <v>8027</v>
      </c>
      <c r="H6782" t="str">
        <f>VLOOKUP(Sales_Data17[[#This Row],[Delivery Region Index]],Regions_Table[#All],2,0)</f>
        <v>Queensland</v>
      </c>
      <c r="I6782" t="str">
        <f>VLOOKUP(Sales_Data17[[#This Row],[Delivery Region Index]],Regions_Table[#All],3,0)</f>
        <v>Bundaberg</v>
      </c>
      <c r="J6782">
        <v>27</v>
      </c>
      <c r="K6782">
        <v>4</v>
      </c>
      <c r="L6782" t="str">
        <f>VLOOKUP(Sales_Data17[[#This Row],[Product Description Index]],Products_Data[#All],2,0)</f>
        <v>Jeans</v>
      </c>
      <c r="M6782">
        <v>4</v>
      </c>
      <c r="N6782" s="9">
        <v>139.95555555555558</v>
      </c>
      <c r="O6782" s="9">
        <f>Sales_Data17[[#This Row],[Order Quantity]]*Sales_Data17[[#This Row],[Unit Price]]</f>
        <v>559.82222222222231</v>
      </c>
      <c r="P6782" s="9">
        <v>57.381777777777785</v>
      </c>
      <c r="Q6782" s="9">
        <f>Sales_Data17[[#This Row],[Line Total]]-(Sales_Data17[[#This Row],[Total Unit Cost]]*Sales_Data17[[#This Row],[Order Quantity]])</f>
        <v>330.29511111111117</v>
      </c>
      <c r="R6782" s="1" t="str">
        <f>TEXT(Sales_Data17[[#This Row],[OrderDate]],"MMM")</f>
        <v>Mar</v>
      </c>
      <c r="S6782" s="1" t="str">
        <f t="shared" si="105"/>
        <v>2016</v>
      </c>
    </row>
    <row r="6783" spans="1:19">
      <c r="A6783" t="s">
        <v>6806</v>
      </c>
      <c r="B6783" s="2">
        <v>42445</v>
      </c>
      <c r="C6783" s="2" t="str">
        <f>VLOOKUP(Sales_Data17[[#This Row],[Customer Name Index]],Customer_Data[#All],2,0)</f>
        <v>ETUDE Ltd</v>
      </c>
      <c r="D6783">
        <v>4</v>
      </c>
      <c r="E6783" t="s">
        <v>3</v>
      </c>
      <c r="F6783" t="s">
        <v>8168</v>
      </c>
      <c r="G6783" t="s">
        <v>8027</v>
      </c>
      <c r="H6783" t="str">
        <f>VLOOKUP(Sales_Data17[[#This Row],[Delivery Region Index]],Regions_Table[#All],2,0)</f>
        <v>New South Wales</v>
      </c>
      <c r="I6783" t="str">
        <f>VLOOKUP(Sales_Data17[[#This Row],[Delivery Region Index]],Regions_Table[#All],3,0)</f>
        <v>Grafton</v>
      </c>
      <c r="J6783">
        <v>11</v>
      </c>
      <c r="K6783">
        <v>2</v>
      </c>
      <c r="L6783" t="str">
        <f>VLOOKUP(Sales_Data17[[#This Row],[Product Description Index]],Products_Data[#All],2,0)</f>
        <v>Pants</v>
      </c>
      <c r="M6783">
        <v>1</v>
      </c>
      <c r="N6783" s="9">
        <v>113.15555555555555</v>
      </c>
      <c r="O6783" s="9">
        <f>Sales_Data17[[#This Row],[Order Quantity]]*Sales_Data17[[#This Row],[Unit Price]]</f>
        <v>113.15555555555555</v>
      </c>
      <c r="P6783" s="9">
        <v>63.367111111111122</v>
      </c>
      <c r="Q6783" s="9">
        <f>Sales_Data17[[#This Row],[Line Total]]-(Sales_Data17[[#This Row],[Total Unit Cost]]*Sales_Data17[[#This Row],[Order Quantity]])</f>
        <v>49.78844444444443</v>
      </c>
      <c r="R6783" s="1" t="str">
        <f>TEXT(Sales_Data17[[#This Row],[OrderDate]],"MMM")</f>
        <v>Mar</v>
      </c>
      <c r="S6783" s="1" t="str">
        <f t="shared" si="105"/>
        <v>2016</v>
      </c>
    </row>
    <row r="6784" spans="1:19">
      <c r="A6784" t="s">
        <v>6807</v>
      </c>
      <c r="B6784" s="2">
        <v>42445</v>
      </c>
      <c r="C6784" s="2" t="str">
        <f>VLOOKUP(Sales_Data17[[#This Row],[Customer Name Index]],Customer_Data[#All],2,0)</f>
        <v>Ole Group</v>
      </c>
      <c r="D6784">
        <v>13</v>
      </c>
      <c r="E6784" t="s">
        <v>2</v>
      </c>
      <c r="F6784" t="s">
        <v>8168</v>
      </c>
      <c r="G6784" t="s">
        <v>8026</v>
      </c>
      <c r="H6784" t="str">
        <f>VLOOKUP(Sales_Data17[[#This Row],[Delivery Region Index]],Regions_Table[#All],2,0)</f>
        <v>Queensland</v>
      </c>
      <c r="I6784" t="str">
        <f>VLOOKUP(Sales_Data17[[#This Row],[Delivery Region Index]],Regions_Table[#All],3,0)</f>
        <v>Mackay</v>
      </c>
      <c r="J6784">
        <v>36</v>
      </c>
      <c r="K6784">
        <v>5</v>
      </c>
      <c r="L6784" t="str">
        <f>VLOOKUP(Sales_Data17[[#This Row],[Product Description Index]],Products_Data[#All],2,0)</f>
        <v>Hats</v>
      </c>
      <c r="M6784">
        <v>4</v>
      </c>
      <c r="N6784" s="9">
        <v>138.46666666666667</v>
      </c>
      <c r="O6784" s="9">
        <f>Sales_Data17[[#This Row],[Order Quantity]]*Sales_Data17[[#This Row],[Unit Price]]</f>
        <v>553.86666666666667</v>
      </c>
      <c r="P6784" s="9">
        <v>92.77266666666668</v>
      </c>
      <c r="Q6784" s="9">
        <f>Sales_Data17[[#This Row],[Line Total]]-(Sales_Data17[[#This Row],[Total Unit Cost]]*Sales_Data17[[#This Row],[Order Quantity]])</f>
        <v>182.77599999999995</v>
      </c>
      <c r="R6784" s="1" t="str">
        <f>TEXT(Sales_Data17[[#This Row],[OrderDate]],"MMM")</f>
        <v>Mar</v>
      </c>
      <c r="S6784" s="1" t="str">
        <f t="shared" si="105"/>
        <v>2016</v>
      </c>
    </row>
    <row r="6785" spans="1:19">
      <c r="A6785" t="s">
        <v>6808</v>
      </c>
      <c r="B6785" s="2">
        <v>42445</v>
      </c>
      <c r="C6785" s="2" t="str">
        <f>VLOOKUP(Sales_Data17[[#This Row],[Customer Name Index]],Customer_Data[#All],2,0)</f>
        <v>Pacific Ltd</v>
      </c>
      <c r="D6785">
        <v>20</v>
      </c>
      <c r="E6785" t="s">
        <v>2</v>
      </c>
      <c r="F6785" t="s">
        <v>8168</v>
      </c>
      <c r="G6785" t="s">
        <v>8028</v>
      </c>
      <c r="H6785" t="str">
        <f>VLOOKUP(Sales_Data17[[#This Row],[Delivery Region Index]],Regions_Table[#All],2,0)</f>
        <v>Victoria</v>
      </c>
      <c r="I6785" t="str">
        <f>VLOOKUP(Sales_Data17[[#This Row],[Delivery Region Index]],Regions_Table[#All],3,0)</f>
        <v>Warrnambool</v>
      </c>
      <c r="J6785">
        <v>57</v>
      </c>
      <c r="K6785">
        <v>8</v>
      </c>
      <c r="L6785" t="str">
        <f>VLOOKUP(Sales_Data17[[#This Row],[Product Description Index]],Products_Data[#All],2,0)</f>
        <v>Shoes</v>
      </c>
      <c r="M6785">
        <v>8</v>
      </c>
      <c r="N6785" s="9">
        <v>198.76666666666668</v>
      </c>
      <c r="O6785" s="9">
        <f>Sales_Data17[[#This Row],[Order Quantity]]*Sales_Data17[[#This Row],[Unit Price]]</f>
        <v>1590.1333333333334</v>
      </c>
      <c r="P6785" s="9">
        <v>164.97633333333334</v>
      </c>
      <c r="Q6785" s="9">
        <f>Sales_Data17[[#This Row],[Line Total]]-(Sales_Data17[[#This Row],[Total Unit Cost]]*Sales_Data17[[#This Row],[Order Quantity]])</f>
        <v>270.32266666666669</v>
      </c>
      <c r="R6785" s="1" t="str">
        <f>TEXT(Sales_Data17[[#This Row],[OrderDate]],"MMM")</f>
        <v>Mar</v>
      </c>
      <c r="S6785" s="1" t="str">
        <f t="shared" si="105"/>
        <v>2016</v>
      </c>
    </row>
    <row r="6786" spans="1:19">
      <c r="A6786" t="s">
        <v>6809</v>
      </c>
      <c r="B6786" s="2">
        <v>42445</v>
      </c>
      <c r="C6786" s="2" t="str">
        <f>VLOOKUP(Sales_Data17[[#This Row],[Customer Name Index]],Customer_Data[#All],2,0)</f>
        <v xml:space="preserve">Linde </v>
      </c>
      <c r="D6786">
        <v>14</v>
      </c>
      <c r="E6786" t="s">
        <v>4</v>
      </c>
      <c r="F6786" t="s">
        <v>8168</v>
      </c>
      <c r="G6786" t="s">
        <v>8026</v>
      </c>
      <c r="H6786" t="str">
        <f>VLOOKUP(Sales_Data17[[#This Row],[Delivery Region Index]],Regions_Table[#All],2,0)</f>
        <v>Queensland</v>
      </c>
      <c r="I6786" t="str">
        <f>VLOOKUP(Sales_Data17[[#This Row],[Delivery Region Index]],Regions_Table[#All],3,0)</f>
        <v>Nambour</v>
      </c>
      <c r="J6786">
        <v>39</v>
      </c>
      <c r="K6786">
        <v>6</v>
      </c>
      <c r="L6786" t="str">
        <f>VLOOKUP(Sales_Data17[[#This Row],[Product Description Index]],Products_Data[#All],2,0)</f>
        <v>Socks</v>
      </c>
      <c r="M6786">
        <v>1</v>
      </c>
      <c r="N6786" s="9">
        <v>350.63333333333338</v>
      </c>
      <c r="O6786" s="9">
        <f>Sales_Data17[[#This Row],[Order Quantity]]*Sales_Data17[[#This Row],[Unit Price]]</f>
        <v>350.63333333333338</v>
      </c>
      <c r="P6786" s="9">
        <v>220.899</v>
      </c>
      <c r="Q6786" s="9">
        <f>Sales_Data17[[#This Row],[Line Total]]-(Sales_Data17[[#This Row],[Total Unit Cost]]*Sales_Data17[[#This Row],[Order Quantity]])</f>
        <v>129.73433333333338</v>
      </c>
      <c r="R6786" s="1" t="str">
        <f>TEXT(Sales_Data17[[#This Row],[OrderDate]],"MMM")</f>
        <v>Mar</v>
      </c>
      <c r="S6786" s="1" t="str">
        <f t="shared" ref="S6786:S6849" si="106">TEXT(B6786,"YYY")</f>
        <v>2016</v>
      </c>
    </row>
    <row r="6787" spans="1:19">
      <c r="A6787" t="s">
        <v>6810</v>
      </c>
      <c r="B6787" s="2">
        <v>42446</v>
      </c>
      <c r="C6787" s="2" t="str">
        <f>VLOOKUP(Sales_Data17[[#This Row],[Customer Name Index]],Customer_Data[#All],2,0)</f>
        <v xml:space="preserve">WakeFern </v>
      </c>
      <c r="D6787">
        <v>2</v>
      </c>
      <c r="E6787" t="s">
        <v>2</v>
      </c>
      <c r="F6787" t="s">
        <v>8168</v>
      </c>
      <c r="G6787" t="s">
        <v>8027</v>
      </c>
      <c r="H6787" t="str">
        <f>VLOOKUP(Sales_Data17[[#This Row],[Delivery Region Index]],Regions_Table[#All],2,0)</f>
        <v>New South Wales</v>
      </c>
      <c r="I6787" t="str">
        <f>VLOOKUP(Sales_Data17[[#This Row],[Delivery Region Index]],Regions_Table[#All],3,0)</f>
        <v>Broken Hill</v>
      </c>
      <c r="J6787">
        <v>5</v>
      </c>
      <c r="K6787">
        <v>1</v>
      </c>
      <c r="L6787" t="str">
        <f>VLOOKUP(Sales_Data17[[#This Row],[Product Description Index]],Products_Data[#All],2,0)</f>
        <v>Shirts</v>
      </c>
      <c r="M6787">
        <v>2</v>
      </c>
      <c r="N6787" s="9">
        <v>125.06666666666668</v>
      </c>
      <c r="O6787" s="9">
        <f>Sales_Data17[[#This Row],[Order Quantity]]*Sales_Data17[[#This Row],[Unit Price]]</f>
        <v>250.13333333333335</v>
      </c>
      <c r="P6787" s="9">
        <v>65.034666666666681</v>
      </c>
      <c r="Q6787" s="9">
        <f>Sales_Data17[[#This Row],[Line Total]]-(Sales_Data17[[#This Row],[Total Unit Cost]]*Sales_Data17[[#This Row],[Order Quantity]])</f>
        <v>120.06399999999999</v>
      </c>
      <c r="R6787" s="1" t="str">
        <f>TEXT(Sales_Data17[[#This Row],[OrderDate]],"MMM")</f>
        <v>Mar</v>
      </c>
      <c r="S6787" s="1" t="str">
        <f t="shared" si="106"/>
        <v>2016</v>
      </c>
    </row>
    <row r="6788" spans="1:19">
      <c r="A6788" t="s">
        <v>6811</v>
      </c>
      <c r="B6788" s="2">
        <v>42446</v>
      </c>
      <c r="C6788" s="2" t="str">
        <f>VLOOKUP(Sales_Data17[[#This Row],[Customer Name Index]],Customer_Data[#All],2,0)</f>
        <v>Ole Group</v>
      </c>
      <c r="D6788">
        <v>13</v>
      </c>
      <c r="E6788" t="s">
        <v>2</v>
      </c>
      <c r="F6788" t="s">
        <v>8168</v>
      </c>
      <c r="G6788" t="s">
        <v>8026</v>
      </c>
      <c r="H6788" t="str">
        <f>VLOOKUP(Sales_Data17[[#This Row],[Delivery Region Index]],Regions_Table[#All],2,0)</f>
        <v>Queensland</v>
      </c>
      <c r="I6788" t="str">
        <f>VLOOKUP(Sales_Data17[[#This Row],[Delivery Region Index]],Regions_Table[#All],3,0)</f>
        <v>Mackay</v>
      </c>
      <c r="J6788">
        <v>36</v>
      </c>
      <c r="K6788">
        <v>5</v>
      </c>
      <c r="L6788" t="str">
        <f>VLOOKUP(Sales_Data17[[#This Row],[Product Description Index]],Products_Data[#All],2,0)</f>
        <v>Hats</v>
      </c>
      <c r="M6788">
        <v>8</v>
      </c>
      <c r="N6788" s="9">
        <v>119.11111111111111</v>
      </c>
      <c r="O6788" s="9">
        <f>Sales_Data17[[#This Row],[Order Quantity]]*Sales_Data17[[#This Row],[Unit Price]]</f>
        <v>952.88888888888891</v>
      </c>
      <c r="P6788" s="9">
        <v>54.791111111111114</v>
      </c>
      <c r="Q6788" s="9">
        <f>Sales_Data17[[#This Row],[Line Total]]-(Sales_Data17[[#This Row],[Total Unit Cost]]*Sales_Data17[[#This Row],[Order Quantity]])</f>
        <v>514.55999999999995</v>
      </c>
      <c r="R6788" s="1" t="str">
        <f>TEXT(Sales_Data17[[#This Row],[OrderDate]],"MMM")</f>
        <v>Mar</v>
      </c>
      <c r="S6788" s="1" t="str">
        <f t="shared" si="106"/>
        <v>2016</v>
      </c>
    </row>
    <row r="6789" spans="1:19">
      <c r="A6789" t="s">
        <v>6812</v>
      </c>
      <c r="B6789" s="2">
        <v>42446</v>
      </c>
      <c r="C6789" s="2" t="str">
        <f>VLOOKUP(Sales_Data17[[#This Row],[Customer Name Index]],Customer_Data[#All],2,0)</f>
        <v>Procter Corp</v>
      </c>
      <c r="D6789">
        <v>5</v>
      </c>
      <c r="E6789" t="s">
        <v>4</v>
      </c>
      <c r="F6789" t="s">
        <v>8168</v>
      </c>
      <c r="G6789" t="s">
        <v>8027</v>
      </c>
      <c r="H6789" t="str">
        <f>VLOOKUP(Sales_Data17[[#This Row],[Delivery Region Index]],Regions_Table[#All],2,0)</f>
        <v>New South Wales</v>
      </c>
      <c r="I6789" t="str">
        <f>VLOOKUP(Sales_Data17[[#This Row],[Delivery Region Index]],Regions_Table[#All],3,0)</f>
        <v>Lake Macquarie</v>
      </c>
      <c r="J6789">
        <v>13</v>
      </c>
      <c r="K6789">
        <v>2</v>
      </c>
      <c r="L6789" t="str">
        <f>VLOOKUP(Sales_Data17[[#This Row],[Product Description Index]],Products_Data[#All],2,0)</f>
        <v>Pants</v>
      </c>
      <c r="M6789">
        <v>6</v>
      </c>
      <c r="N6789" s="9">
        <v>27.544444444444444</v>
      </c>
      <c r="O6789" s="9">
        <f>Sales_Data17[[#This Row],[Order Quantity]]*Sales_Data17[[#This Row],[Unit Price]]</f>
        <v>165.26666666666665</v>
      </c>
      <c r="P6789" s="9">
        <v>20.658333333333335</v>
      </c>
      <c r="Q6789" s="9">
        <f>Sales_Data17[[#This Row],[Line Total]]-(Sales_Data17[[#This Row],[Total Unit Cost]]*Sales_Data17[[#This Row],[Order Quantity]])</f>
        <v>41.316666666666634</v>
      </c>
      <c r="R6789" s="1" t="str">
        <f>TEXT(Sales_Data17[[#This Row],[OrderDate]],"MMM")</f>
        <v>Mar</v>
      </c>
      <c r="S6789" s="1" t="str">
        <f t="shared" si="106"/>
        <v>2016</v>
      </c>
    </row>
    <row r="6790" spans="1:19">
      <c r="A6790" t="s">
        <v>6813</v>
      </c>
      <c r="B6790" s="2">
        <v>42446</v>
      </c>
      <c r="C6790" s="2" t="str">
        <f>VLOOKUP(Sales_Data17[[#This Row],[Customer Name Index]],Customer_Data[#All],2,0)</f>
        <v>Apollo Ltd</v>
      </c>
      <c r="D6790">
        <v>11</v>
      </c>
      <c r="E6790" t="s">
        <v>4</v>
      </c>
      <c r="F6790" t="s">
        <v>8168</v>
      </c>
      <c r="G6790" t="s">
        <v>8026</v>
      </c>
      <c r="H6790" t="str">
        <f>VLOOKUP(Sales_Data17[[#This Row],[Delivery Region Index]],Regions_Table[#All],2,0)</f>
        <v>Queensland</v>
      </c>
      <c r="I6790" t="str">
        <f>VLOOKUP(Sales_Data17[[#This Row],[Delivery Region Index]],Regions_Table[#All],3,0)</f>
        <v>Gladstone</v>
      </c>
      <c r="J6790">
        <v>30</v>
      </c>
      <c r="K6790">
        <v>5</v>
      </c>
      <c r="L6790" t="str">
        <f>VLOOKUP(Sales_Data17[[#This Row],[Product Description Index]],Products_Data[#All],2,0)</f>
        <v>Hats</v>
      </c>
      <c r="M6790">
        <v>8</v>
      </c>
      <c r="N6790" s="9">
        <v>278.42222222222222</v>
      </c>
      <c r="O6790" s="9">
        <f>Sales_Data17[[#This Row],[Order Quantity]]*Sales_Data17[[#This Row],[Unit Price]]</f>
        <v>2227.3777777777777</v>
      </c>
      <c r="P6790" s="9">
        <v>119.72155555555557</v>
      </c>
      <c r="Q6790" s="9">
        <f>Sales_Data17[[#This Row],[Line Total]]-(Sales_Data17[[#This Row],[Total Unit Cost]]*Sales_Data17[[#This Row],[Order Quantity]])</f>
        <v>1269.6053333333332</v>
      </c>
      <c r="R6790" s="1" t="str">
        <f>TEXT(Sales_Data17[[#This Row],[OrderDate]],"MMM")</f>
        <v>Mar</v>
      </c>
      <c r="S6790" s="1" t="str">
        <f t="shared" si="106"/>
        <v>2016</v>
      </c>
    </row>
    <row r="6791" spans="1:19">
      <c r="A6791" t="s">
        <v>6814</v>
      </c>
      <c r="B6791" s="2">
        <v>42446</v>
      </c>
      <c r="C6791" s="2" t="str">
        <f>VLOOKUP(Sales_Data17[[#This Row],[Customer Name Index]],Customer_Data[#All],2,0)</f>
        <v>Procter Corp</v>
      </c>
      <c r="D6791">
        <v>5</v>
      </c>
      <c r="E6791" t="s">
        <v>2</v>
      </c>
      <c r="F6791" t="s">
        <v>8168</v>
      </c>
      <c r="G6791" t="s">
        <v>8027</v>
      </c>
      <c r="H6791" t="str">
        <f>VLOOKUP(Sales_Data17[[#This Row],[Delivery Region Index]],Regions_Table[#All],2,0)</f>
        <v>New South Wales</v>
      </c>
      <c r="I6791" t="str">
        <f>VLOOKUP(Sales_Data17[[#This Row],[Delivery Region Index]],Regions_Table[#All],3,0)</f>
        <v>Lismore</v>
      </c>
      <c r="J6791">
        <v>14</v>
      </c>
      <c r="K6791">
        <v>2</v>
      </c>
      <c r="L6791" t="str">
        <f>VLOOKUP(Sales_Data17[[#This Row],[Product Description Index]],Products_Data[#All],2,0)</f>
        <v>Pants</v>
      </c>
      <c r="M6791">
        <v>6</v>
      </c>
      <c r="N6791" s="9">
        <v>121.34444444444446</v>
      </c>
      <c r="O6791" s="9">
        <f>Sales_Data17[[#This Row],[Order Quantity]]*Sales_Data17[[#This Row],[Unit Price]]</f>
        <v>728.06666666666683</v>
      </c>
      <c r="P6791" s="9">
        <v>86.154555555555561</v>
      </c>
      <c r="Q6791" s="9">
        <f>Sales_Data17[[#This Row],[Line Total]]-(Sales_Data17[[#This Row],[Total Unit Cost]]*Sales_Data17[[#This Row],[Order Quantity]])</f>
        <v>211.13933333333352</v>
      </c>
      <c r="R6791" s="1" t="str">
        <f>TEXT(Sales_Data17[[#This Row],[OrderDate]],"MMM")</f>
        <v>Mar</v>
      </c>
      <c r="S6791" s="1" t="str">
        <f t="shared" si="106"/>
        <v>2016</v>
      </c>
    </row>
    <row r="6792" spans="1:19">
      <c r="A6792" t="s">
        <v>6815</v>
      </c>
      <c r="B6792" s="2">
        <v>42446</v>
      </c>
      <c r="C6792" s="2" t="str">
        <f>VLOOKUP(Sales_Data17[[#This Row],[Customer Name Index]],Customer_Data[#All],2,0)</f>
        <v xml:space="preserve">Ei </v>
      </c>
      <c r="D6792">
        <v>9</v>
      </c>
      <c r="E6792" t="s">
        <v>4</v>
      </c>
      <c r="F6792" t="s">
        <v>8168</v>
      </c>
      <c r="G6792" t="s">
        <v>8027</v>
      </c>
      <c r="H6792" t="str">
        <f>VLOOKUP(Sales_Data17[[#This Row],[Delivery Region Index]],Regions_Table[#All],2,0)</f>
        <v>New South Wales</v>
      </c>
      <c r="I6792" t="str">
        <f>VLOOKUP(Sales_Data17[[#This Row],[Delivery Region Index]],Regions_Table[#All],3,0)</f>
        <v>Wyong</v>
      </c>
      <c r="J6792">
        <v>25</v>
      </c>
      <c r="K6792">
        <v>4</v>
      </c>
      <c r="L6792" t="str">
        <f>VLOOKUP(Sales_Data17[[#This Row],[Product Description Index]],Products_Data[#All],2,0)</f>
        <v>Jeans</v>
      </c>
      <c r="M6792">
        <v>9</v>
      </c>
      <c r="N6792" s="9">
        <v>444.43333333333334</v>
      </c>
      <c r="O6792" s="9">
        <f>Sales_Data17[[#This Row],[Order Quantity]]*Sales_Data17[[#This Row],[Unit Price]]</f>
        <v>3999.9</v>
      </c>
      <c r="P6792" s="9">
        <v>333.32500000000005</v>
      </c>
      <c r="Q6792" s="9">
        <f>Sales_Data17[[#This Row],[Line Total]]-(Sales_Data17[[#This Row],[Total Unit Cost]]*Sales_Data17[[#This Row],[Order Quantity]])</f>
        <v>999.97499999999991</v>
      </c>
      <c r="R6792" s="1" t="str">
        <f>TEXT(Sales_Data17[[#This Row],[OrderDate]],"MMM")</f>
        <v>Mar</v>
      </c>
      <c r="S6792" s="1" t="str">
        <f t="shared" si="106"/>
        <v>2016</v>
      </c>
    </row>
    <row r="6793" spans="1:19">
      <c r="A6793" t="s">
        <v>6816</v>
      </c>
      <c r="B6793" s="2">
        <v>42446</v>
      </c>
      <c r="C6793" s="2" t="str">
        <f>VLOOKUP(Sales_Data17[[#This Row],[Customer Name Index]],Customer_Data[#All],2,0)</f>
        <v>ETUDE Ltd</v>
      </c>
      <c r="D6793">
        <v>4</v>
      </c>
      <c r="E6793" t="s">
        <v>2</v>
      </c>
      <c r="F6793" t="s">
        <v>8168</v>
      </c>
      <c r="G6793" t="s">
        <v>8027</v>
      </c>
      <c r="H6793" t="str">
        <f>VLOOKUP(Sales_Data17[[#This Row],[Delivery Region Index]],Regions_Table[#All],2,0)</f>
        <v>New South Wales</v>
      </c>
      <c r="I6793" t="str">
        <f>VLOOKUP(Sales_Data17[[#This Row],[Delivery Region Index]],Regions_Table[#All],3,0)</f>
        <v>Grafton</v>
      </c>
      <c r="J6793">
        <v>11</v>
      </c>
      <c r="K6793">
        <v>2</v>
      </c>
      <c r="L6793" t="str">
        <f>VLOOKUP(Sales_Data17[[#This Row],[Product Description Index]],Products_Data[#All],2,0)</f>
        <v>Pants</v>
      </c>
      <c r="M6793">
        <v>6</v>
      </c>
      <c r="N6793" s="9">
        <v>115.38888888888889</v>
      </c>
      <c r="O6793" s="9">
        <f>Sales_Data17[[#This Row],[Order Quantity]]*Sales_Data17[[#This Row],[Unit Price]]</f>
        <v>692.33333333333326</v>
      </c>
      <c r="P6793" s="9">
        <v>70.387222222222221</v>
      </c>
      <c r="Q6793" s="9">
        <f>Sales_Data17[[#This Row],[Line Total]]-(Sales_Data17[[#This Row],[Total Unit Cost]]*Sales_Data17[[#This Row],[Order Quantity]])</f>
        <v>270.00999999999993</v>
      </c>
      <c r="R6793" s="1" t="str">
        <f>TEXT(Sales_Data17[[#This Row],[OrderDate]],"MMM")</f>
        <v>Mar</v>
      </c>
      <c r="S6793" s="1" t="str">
        <f t="shared" si="106"/>
        <v>2016</v>
      </c>
    </row>
    <row r="6794" spans="1:19">
      <c r="A6794" t="s">
        <v>6817</v>
      </c>
      <c r="B6794" s="2">
        <v>42446</v>
      </c>
      <c r="C6794" s="2" t="str">
        <f>VLOOKUP(Sales_Data17[[#This Row],[Customer Name Index]],Customer_Data[#All],2,0)</f>
        <v>Ole Group</v>
      </c>
      <c r="D6794">
        <v>13</v>
      </c>
      <c r="E6794" t="s">
        <v>2</v>
      </c>
      <c r="F6794" t="s">
        <v>8168</v>
      </c>
      <c r="G6794" t="s">
        <v>8026</v>
      </c>
      <c r="H6794" t="str">
        <f>VLOOKUP(Sales_Data17[[#This Row],[Delivery Region Index]],Regions_Table[#All],2,0)</f>
        <v>Queensland</v>
      </c>
      <c r="I6794" t="str">
        <f>VLOOKUP(Sales_Data17[[#This Row],[Delivery Region Index]],Regions_Table[#All],3,0)</f>
        <v>Maryborough</v>
      </c>
      <c r="J6794">
        <v>37</v>
      </c>
      <c r="K6794">
        <v>6</v>
      </c>
      <c r="L6794" t="str">
        <f>VLOOKUP(Sales_Data17[[#This Row],[Product Description Index]],Products_Data[#All],2,0)</f>
        <v>Socks</v>
      </c>
      <c r="M6794">
        <v>6</v>
      </c>
      <c r="N6794" s="9">
        <v>428.05555555555554</v>
      </c>
      <c r="O6794" s="9">
        <f>Sales_Data17[[#This Row],[Order Quantity]]*Sales_Data17[[#This Row],[Unit Price]]</f>
        <v>2568.333333333333</v>
      </c>
      <c r="P6794" s="9">
        <v>256.83333333333331</v>
      </c>
      <c r="Q6794" s="9">
        <f>Sales_Data17[[#This Row],[Line Total]]-(Sales_Data17[[#This Row],[Total Unit Cost]]*Sales_Data17[[#This Row],[Order Quantity]])</f>
        <v>1027.333333333333</v>
      </c>
      <c r="R6794" s="1" t="str">
        <f>TEXT(Sales_Data17[[#This Row],[OrderDate]],"MMM")</f>
        <v>Mar</v>
      </c>
      <c r="S6794" s="1" t="str">
        <f t="shared" si="106"/>
        <v>2016</v>
      </c>
    </row>
    <row r="6795" spans="1:19">
      <c r="A6795" t="s">
        <v>6818</v>
      </c>
      <c r="B6795" s="2">
        <v>42446</v>
      </c>
      <c r="C6795" s="2" t="str">
        <f>VLOOKUP(Sales_Data17[[#This Row],[Customer Name Index]],Customer_Data[#All],2,0)</f>
        <v>Pacific Ltd</v>
      </c>
      <c r="D6795">
        <v>20</v>
      </c>
      <c r="E6795" t="s">
        <v>4</v>
      </c>
      <c r="F6795" t="s">
        <v>8168</v>
      </c>
      <c r="G6795" t="s">
        <v>8028</v>
      </c>
      <c r="H6795" t="str">
        <f>VLOOKUP(Sales_Data17[[#This Row],[Delivery Region Index]],Regions_Table[#All],2,0)</f>
        <v>Victoria</v>
      </c>
      <c r="I6795" t="str">
        <f>VLOOKUP(Sales_Data17[[#This Row],[Delivery Region Index]],Regions_Table[#All],3,0)</f>
        <v>Wangaratta</v>
      </c>
      <c r="J6795">
        <v>56</v>
      </c>
      <c r="K6795">
        <v>8</v>
      </c>
      <c r="L6795" t="str">
        <f>VLOOKUP(Sales_Data17[[#This Row],[Product Description Index]],Products_Data[#All],2,0)</f>
        <v>Shoes</v>
      </c>
      <c r="M6795">
        <v>8</v>
      </c>
      <c r="N6795" s="9">
        <v>113.15555555555555</v>
      </c>
      <c r="O6795" s="9">
        <f>Sales_Data17[[#This Row],[Order Quantity]]*Sales_Data17[[#This Row],[Unit Price]]</f>
        <v>905.24444444444441</v>
      </c>
      <c r="P6795" s="9">
        <v>73.551111111111112</v>
      </c>
      <c r="Q6795" s="9">
        <f>Sales_Data17[[#This Row],[Line Total]]-(Sales_Data17[[#This Row],[Total Unit Cost]]*Sales_Data17[[#This Row],[Order Quantity]])</f>
        <v>316.83555555555552</v>
      </c>
      <c r="R6795" s="1" t="str">
        <f>TEXT(Sales_Data17[[#This Row],[OrderDate]],"MMM")</f>
        <v>Mar</v>
      </c>
      <c r="S6795" s="1" t="str">
        <f t="shared" si="106"/>
        <v>2016</v>
      </c>
    </row>
    <row r="6796" spans="1:19">
      <c r="A6796" t="s">
        <v>6819</v>
      </c>
      <c r="B6796" s="2">
        <v>42447</v>
      </c>
      <c r="C6796" s="2" t="str">
        <f>VLOOKUP(Sales_Data17[[#This Row],[Customer Name Index]],Customer_Data[#All],2,0)</f>
        <v>Procter Corp</v>
      </c>
      <c r="D6796">
        <v>5</v>
      </c>
      <c r="E6796" t="s">
        <v>4</v>
      </c>
      <c r="F6796" t="s">
        <v>8168</v>
      </c>
      <c r="G6796" t="s">
        <v>8027</v>
      </c>
      <c r="H6796" t="str">
        <f>VLOOKUP(Sales_Data17[[#This Row],[Delivery Region Index]],Regions_Table[#All],2,0)</f>
        <v>New South Wales</v>
      </c>
      <c r="I6796" t="str">
        <f>VLOOKUP(Sales_Data17[[#This Row],[Delivery Region Index]],Regions_Table[#All],3,0)</f>
        <v>Lake Macquarie</v>
      </c>
      <c r="J6796">
        <v>13</v>
      </c>
      <c r="K6796">
        <v>2</v>
      </c>
      <c r="L6796" t="str">
        <f>VLOOKUP(Sales_Data17[[#This Row],[Product Description Index]],Products_Data[#All],2,0)</f>
        <v>Pants</v>
      </c>
      <c r="M6796">
        <v>5</v>
      </c>
      <c r="N6796" s="9">
        <v>26.055555555555557</v>
      </c>
      <c r="O6796" s="9">
        <f>Sales_Data17[[#This Row],[Order Quantity]]*Sales_Data17[[#This Row],[Unit Price]]</f>
        <v>130.27777777777777</v>
      </c>
      <c r="P6796" s="9">
        <v>15.633333333333333</v>
      </c>
      <c r="Q6796" s="9">
        <f>Sales_Data17[[#This Row],[Line Total]]-(Sales_Data17[[#This Row],[Total Unit Cost]]*Sales_Data17[[#This Row],[Order Quantity]])</f>
        <v>52.111111111111114</v>
      </c>
      <c r="R6796" s="1" t="str">
        <f>TEXT(Sales_Data17[[#This Row],[OrderDate]],"MMM")</f>
        <v>Mar</v>
      </c>
      <c r="S6796" s="1" t="str">
        <f t="shared" si="106"/>
        <v>2016</v>
      </c>
    </row>
    <row r="6797" spans="1:19">
      <c r="A6797" t="s">
        <v>6820</v>
      </c>
      <c r="B6797" s="2">
        <v>42448</v>
      </c>
      <c r="C6797" s="2" t="str">
        <f>VLOOKUP(Sales_Data17[[#This Row],[Customer Name Index]],Customer_Data[#All],2,0)</f>
        <v>ETUDE Ltd</v>
      </c>
      <c r="D6797">
        <v>4</v>
      </c>
      <c r="E6797" t="s">
        <v>2</v>
      </c>
      <c r="F6797" t="s">
        <v>8168</v>
      </c>
      <c r="G6797" t="s">
        <v>8027</v>
      </c>
      <c r="H6797" t="str">
        <f>VLOOKUP(Sales_Data17[[#This Row],[Delivery Region Index]],Regions_Table[#All],2,0)</f>
        <v>New South Wales</v>
      </c>
      <c r="I6797" t="str">
        <f>VLOOKUP(Sales_Data17[[#This Row],[Delivery Region Index]],Regions_Table[#All],3,0)</f>
        <v>Goulburn</v>
      </c>
      <c r="J6797">
        <v>10</v>
      </c>
      <c r="K6797">
        <v>2</v>
      </c>
      <c r="L6797" t="str">
        <f>VLOOKUP(Sales_Data17[[#This Row],[Product Description Index]],Products_Data[#All],2,0)</f>
        <v>Pants</v>
      </c>
      <c r="M6797">
        <v>3</v>
      </c>
      <c r="N6797" s="9">
        <v>110.92222222222223</v>
      </c>
      <c r="O6797" s="9">
        <f>Sales_Data17[[#This Row],[Order Quantity]]*Sales_Data17[[#This Row],[Unit Price]]</f>
        <v>332.76666666666671</v>
      </c>
      <c r="P6797" s="9">
        <v>86.51933333333335</v>
      </c>
      <c r="Q6797" s="9">
        <f>Sales_Data17[[#This Row],[Line Total]]-(Sales_Data17[[#This Row],[Total Unit Cost]]*Sales_Data17[[#This Row],[Order Quantity]])</f>
        <v>73.208666666666659</v>
      </c>
      <c r="R6797" s="1" t="str">
        <f>TEXT(Sales_Data17[[#This Row],[OrderDate]],"MMM")</f>
        <v>Mar</v>
      </c>
      <c r="S6797" s="1" t="str">
        <f t="shared" si="106"/>
        <v>2016</v>
      </c>
    </row>
    <row r="6798" spans="1:19">
      <c r="A6798" t="s">
        <v>6821</v>
      </c>
      <c r="B6798" s="2">
        <v>42448</v>
      </c>
      <c r="C6798" s="2" t="str">
        <f>VLOOKUP(Sales_Data17[[#This Row],[Customer Name Index]],Customer_Data[#All],2,0)</f>
        <v>Pure Group</v>
      </c>
      <c r="D6798">
        <v>17</v>
      </c>
      <c r="E6798" t="s">
        <v>2</v>
      </c>
      <c r="F6798" t="s">
        <v>8168</v>
      </c>
      <c r="G6798" t="s">
        <v>8025</v>
      </c>
      <c r="H6798" t="str">
        <f>VLOOKUP(Sales_Data17[[#This Row],[Delivery Region Index]],Regions_Table[#All],2,0)</f>
        <v>Victoria</v>
      </c>
      <c r="I6798" t="str">
        <f>VLOOKUP(Sales_Data17[[#This Row],[Delivery Region Index]],Regions_Table[#All],3,0)</f>
        <v>Benalla</v>
      </c>
      <c r="J6798">
        <v>48</v>
      </c>
      <c r="K6798">
        <v>7</v>
      </c>
      <c r="L6798" t="str">
        <f>VLOOKUP(Sales_Data17[[#This Row],[Product Description Index]],Products_Data[#All],2,0)</f>
        <v>Dress Shirts</v>
      </c>
      <c r="M6798">
        <v>3</v>
      </c>
      <c r="N6798" s="9">
        <v>290.33333333333331</v>
      </c>
      <c r="O6798" s="9">
        <f>Sales_Data17[[#This Row],[Order Quantity]]*Sales_Data17[[#This Row],[Unit Price]]</f>
        <v>871</v>
      </c>
      <c r="P6798" s="9">
        <v>171.29666666666665</v>
      </c>
      <c r="Q6798" s="9">
        <f>Sales_Data17[[#This Row],[Line Total]]-(Sales_Data17[[#This Row],[Total Unit Cost]]*Sales_Data17[[#This Row],[Order Quantity]])</f>
        <v>357.11</v>
      </c>
      <c r="R6798" s="1" t="str">
        <f>TEXT(Sales_Data17[[#This Row],[OrderDate]],"MMM")</f>
        <v>Mar</v>
      </c>
      <c r="S6798" s="1" t="str">
        <f t="shared" si="106"/>
        <v>2016</v>
      </c>
    </row>
    <row r="6799" spans="1:19">
      <c r="A6799" t="s">
        <v>6822</v>
      </c>
      <c r="B6799" s="2">
        <v>42448</v>
      </c>
      <c r="C6799" s="2" t="str">
        <f>VLOOKUP(Sales_Data17[[#This Row],[Customer Name Index]],Customer_Data[#All],2,0)</f>
        <v>Procter Corp</v>
      </c>
      <c r="D6799">
        <v>5</v>
      </c>
      <c r="E6799" t="s">
        <v>4</v>
      </c>
      <c r="F6799" t="s">
        <v>8168</v>
      </c>
      <c r="G6799" t="s">
        <v>8027</v>
      </c>
      <c r="H6799" t="str">
        <f>VLOOKUP(Sales_Data17[[#This Row],[Delivery Region Index]],Regions_Table[#All],2,0)</f>
        <v>New South Wales</v>
      </c>
      <c r="I6799" t="str">
        <f>VLOOKUP(Sales_Data17[[#This Row],[Delivery Region Index]],Regions_Table[#All],3,0)</f>
        <v>Lismore</v>
      </c>
      <c r="J6799">
        <v>14</v>
      </c>
      <c r="K6799">
        <v>2</v>
      </c>
      <c r="L6799" t="str">
        <f>VLOOKUP(Sales_Data17[[#This Row],[Product Description Index]],Products_Data[#All],2,0)</f>
        <v>Pants</v>
      </c>
      <c r="M6799">
        <v>1</v>
      </c>
      <c r="N6799" s="9">
        <v>579.17777777777781</v>
      </c>
      <c r="O6799" s="9">
        <f>Sales_Data17[[#This Row],[Order Quantity]]*Sales_Data17[[#This Row],[Unit Price]]</f>
        <v>579.17777777777781</v>
      </c>
      <c r="P6799" s="9">
        <v>364.88200000000001</v>
      </c>
      <c r="Q6799" s="9">
        <f>Sales_Data17[[#This Row],[Line Total]]-(Sales_Data17[[#This Row],[Total Unit Cost]]*Sales_Data17[[#This Row],[Order Quantity]])</f>
        <v>214.2957777777778</v>
      </c>
      <c r="R6799" s="1" t="str">
        <f>TEXT(Sales_Data17[[#This Row],[OrderDate]],"MMM")</f>
        <v>Mar</v>
      </c>
      <c r="S6799" s="1" t="str">
        <f t="shared" si="106"/>
        <v>2016</v>
      </c>
    </row>
    <row r="6800" spans="1:19">
      <c r="A6800" t="s">
        <v>6823</v>
      </c>
      <c r="B6800" s="2">
        <v>42448</v>
      </c>
      <c r="C6800" s="2" t="str">
        <f>VLOOKUP(Sales_Data17[[#This Row],[Customer Name Index]],Customer_Data[#All],2,0)</f>
        <v>Elorac, Corp</v>
      </c>
      <c r="D6800">
        <v>3</v>
      </c>
      <c r="E6800" t="s">
        <v>4</v>
      </c>
      <c r="F6800" t="s">
        <v>8168</v>
      </c>
      <c r="G6800" t="s">
        <v>8027</v>
      </c>
      <c r="H6800" t="str">
        <f>VLOOKUP(Sales_Data17[[#This Row],[Delivery Region Index]],Regions_Table[#All],2,0)</f>
        <v>New South Wales</v>
      </c>
      <c r="I6800" t="str">
        <f>VLOOKUP(Sales_Data17[[#This Row],[Delivery Region Index]],Regions_Table[#All],3,0)</f>
        <v>Coffs Harbour</v>
      </c>
      <c r="J6800">
        <v>7</v>
      </c>
      <c r="K6800">
        <v>1</v>
      </c>
      <c r="L6800" t="str">
        <f>VLOOKUP(Sales_Data17[[#This Row],[Product Description Index]],Products_Data[#All],2,0)</f>
        <v>Shirts</v>
      </c>
      <c r="M6800">
        <v>3</v>
      </c>
      <c r="N6800" s="9">
        <v>128.78888888888889</v>
      </c>
      <c r="O6800" s="9">
        <f>Sales_Data17[[#This Row],[Order Quantity]]*Sales_Data17[[#This Row],[Unit Price]]</f>
        <v>386.36666666666667</v>
      </c>
      <c r="P6800" s="9">
        <v>55.379222222222232</v>
      </c>
      <c r="Q6800" s="9">
        <f>Sales_Data17[[#This Row],[Line Total]]-(Sales_Data17[[#This Row],[Total Unit Cost]]*Sales_Data17[[#This Row],[Order Quantity]])</f>
        <v>220.22899999999998</v>
      </c>
      <c r="R6800" s="1" t="str">
        <f>TEXT(Sales_Data17[[#This Row],[OrderDate]],"MMM")</f>
        <v>Mar</v>
      </c>
      <c r="S6800" s="1" t="str">
        <f t="shared" si="106"/>
        <v>2016</v>
      </c>
    </row>
    <row r="6801" spans="1:19">
      <c r="A6801" t="s">
        <v>6824</v>
      </c>
      <c r="B6801" s="2">
        <v>42448</v>
      </c>
      <c r="C6801" s="2" t="str">
        <f>VLOOKUP(Sales_Data17[[#This Row],[Customer Name Index]],Customer_Data[#All],2,0)</f>
        <v>Ole Group</v>
      </c>
      <c r="D6801">
        <v>13</v>
      </c>
      <c r="E6801" t="s">
        <v>4</v>
      </c>
      <c r="F6801" t="s">
        <v>8168</v>
      </c>
      <c r="G6801" t="s">
        <v>8026</v>
      </c>
      <c r="H6801" t="str">
        <f>VLOOKUP(Sales_Data17[[#This Row],[Delivery Region Index]],Regions_Table[#All],2,0)</f>
        <v>Queensland</v>
      </c>
      <c r="I6801" t="str">
        <f>VLOOKUP(Sales_Data17[[#This Row],[Delivery Region Index]],Regions_Table[#All],3,0)</f>
        <v>Mount Isa</v>
      </c>
      <c r="J6801">
        <v>38</v>
      </c>
      <c r="K6801">
        <v>6</v>
      </c>
      <c r="L6801" t="str">
        <f>VLOOKUP(Sales_Data17[[#This Row],[Product Description Index]],Products_Data[#All],2,0)</f>
        <v>Socks</v>
      </c>
      <c r="M6801">
        <v>7</v>
      </c>
      <c r="N6801" s="9">
        <v>98.266666666666666</v>
      </c>
      <c r="O6801" s="9">
        <f>Sales_Data17[[#This Row],[Order Quantity]]*Sales_Data17[[#This Row],[Unit Price]]</f>
        <v>687.86666666666667</v>
      </c>
      <c r="P6801" s="9">
        <v>68.786666666666662</v>
      </c>
      <c r="Q6801" s="9">
        <f>Sales_Data17[[#This Row],[Line Total]]-(Sales_Data17[[#This Row],[Total Unit Cost]]*Sales_Data17[[#This Row],[Order Quantity]])</f>
        <v>206.36</v>
      </c>
      <c r="R6801" s="1" t="str">
        <f>TEXT(Sales_Data17[[#This Row],[OrderDate]],"MMM")</f>
        <v>Mar</v>
      </c>
      <c r="S6801" s="1" t="str">
        <f t="shared" si="106"/>
        <v>2016</v>
      </c>
    </row>
    <row r="6802" spans="1:19">
      <c r="A6802" t="s">
        <v>6825</v>
      </c>
      <c r="B6802" s="2">
        <v>42449</v>
      </c>
      <c r="C6802" s="2" t="str">
        <f>VLOOKUP(Sales_Data17[[#This Row],[Customer Name Index]],Customer_Data[#All],2,0)</f>
        <v>ETUDE Ltd</v>
      </c>
      <c r="D6802">
        <v>4</v>
      </c>
      <c r="E6802" t="s">
        <v>2</v>
      </c>
      <c r="F6802" t="s">
        <v>8168</v>
      </c>
      <c r="G6802" t="s">
        <v>8027</v>
      </c>
      <c r="H6802" t="str">
        <f>VLOOKUP(Sales_Data17[[#This Row],[Delivery Region Index]],Regions_Table[#All],2,0)</f>
        <v>New South Wales</v>
      </c>
      <c r="I6802" t="str">
        <f>VLOOKUP(Sales_Data17[[#This Row],[Delivery Region Index]],Regions_Table[#All],3,0)</f>
        <v>Goulburn</v>
      </c>
      <c r="J6802">
        <v>10</v>
      </c>
      <c r="K6802">
        <v>2</v>
      </c>
      <c r="L6802" t="str">
        <f>VLOOKUP(Sales_Data17[[#This Row],[Product Description Index]],Products_Data[#All],2,0)</f>
        <v>Pants</v>
      </c>
      <c r="M6802">
        <v>3</v>
      </c>
      <c r="N6802" s="9">
        <v>360.31111111111113</v>
      </c>
      <c r="O6802" s="9">
        <f>Sales_Data17[[#This Row],[Order Quantity]]*Sales_Data17[[#This Row],[Unit Price]]</f>
        <v>1080.9333333333334</v>
      </c>
      <c r="P6802" s="9">
        <v>158.53688888888891</v>
      </c>
      <c r="Q6802" s="9">
        <f>Sales_Data17[[#This Row],[Line Total]]-(Sales_Data17[[#This Row],[Total Unit Cost]]*Sales_Data17[[#This Row],[Order Quantity]])</f>
        <v>605.32266666666669</v>
      </c>
      <c r="R6802" s="1" t="str">
        <f>TEXT(Sales_Data17[[#This Row],[OrderDate]],"MMM")</f>
        <v>Mar</v>
      </c>
      <c r="S6802" s="1" t="str">
        <f t="shared" si="106"/>
        <v>2016</v>
      </c>
    </row>
    <row r="6803" spans="1:19">
      <c r="A6803" t="s">
        <v>6826</v>
      </c>
      <c r="B6803" s="2">
        <v>42449</v>
      </c>
      <c r="C6803" s="2" t="str">
        <f>VLOOKUP(Sales_Data17[[#This Row],[Customer Name Index]],Customer_Data[#All],2,0)</f>
        <v>Elorac, Corp</v>
      </c>
      <c r="D6803">
        <v>3</v>
      </c>
      <c r="E6803" t="s">
        <v>4</v>
      </c>
      <c r="F6803" t="s">
        <v>8168</v>
      </c>
      <c r="G6803" t="s">
        <v>8027</v>
      </c>
      <c r="H6803" t="str">
        <f>VLOOKUP(Sales_Data17[[#This Row],[Delivery Region Index]],Regions_Table[#All],2,0)</f>
        <v>New South Wales</v>
      </c>
      <c r="I6803" t="str">
        <f>VLOOKUP(Sales_Data17[[#This Row],[Delivery Region Index]],Regions_Table[#All],3,0)</f>
        <v>Coffs Harbour</v>
      </c>
      <c r="J6803">
        <v>7</v>
      </c>
      <c r="K6803">
        <v>1</v>
      </c>
      <c r="L6803" t="str">
        <f>VLOOKUP(Sales_Data17[[#This Row],[Product Description Index]],Products_Data[#All],2,0)</f>
        <v>Shirts</v>
      </c>
      <c r="M6803">
        <v>3</v>
      </c>
      <c r="N6803" s="9">
        <v>111.66666666666667</v>
      </c>
      <c r="O6803" s="9">
        <f>Sales_Data17[[#This Row],[Order Quantity]]*Sales_Data17[[#This Row],[Unit Price]]</f>
        <v>335</v>
      </c>
      <c r="P6803" s="9">
        <v>65.883333333333326</v>
      </c>
      <c r="Q6803" s="9">
        <f>Sales_Data17[[#This Row],[Line Total]]-(Sales_Data17[[#This Row],[Total Unit Cost]]*Sales_Data17[[#This Row],[Order Quantity]])</f>
        <v>137.35000000000002</v>
      </c>
      <c r="R6803" s="1" t="str">
        <f>TEXT(Sales_Data17[[#This Row],[OrderDate]],"MMM")</f>
        <v>Mar</v>
      </c>
      <c r="S6803" s="1" t="str">
        <f t="shared" si="106"/>
        <v>2016</v>
      </c>
    </row>
    <row r="6804" spans="1:19">
      <c r="A6804" t="s">
        <v>6827</v>
      </c>
      <c r="B6804" s="2">
        <v>42449</v>
      </c>
      <c r="C6804" s="2" t="str">
        <f>VLOOKUP(Sales_Data17[[#This Row],[Customer Name Index]],Customer_Data[#All],2,0)</f>
        <v>Pacific Ltd</v>
      </c>
      <c r="D6804">
        <v>20</v>
      </c>
      <c r="E6804" t="s">
        <v>4</v>
      </c>
      <c r="F6804" t="s">
        <v>8168</v>
      </c>
      <c r="G6804" t="s">
        <v>8028</v>
      </c>
      <c r="H6804" t="str">
        <f>VLOOKUP(Sales_Data17[[#This Row],[Delivery Region Index]],Regions_Table[#All],2,0)</f>
        <v>Victoria</v>
      </c>
      <c r="I6804" t="str">
        <f>VLOOKUP(Sales_Data17[[#This Row],[Delivery Region Index]],Regions_Table[#All],3,0)</f>
        <v>Wangaratta</v>
      </c>
      <c r="J6804">
        <v>56</v>
      </c>
      <c r="K6804">
        <v>8</v>
      </c>
      <c r="L6804" t="str">
        <f>VLOOKUP(Sales_Data17[[#This Row],[Product Description Index]],Products_Data[#All],2,0)</f>
        <v>Shoes</v>
      </c>
      <c r="M6804">
        <v>4</v>
      </c>
      <c r="N6804" s="9">
        <v>101.98888888888888</v>
      </c>
      <c r="O6804" s="9">
        <f>Sales_Data17[[#This Row],[Order Quantity]]*Sales_Data17[[#This Row],[Unit Price]]</f>
        <v>407.95555555555552</v>
      </c>
      <c r="P6804" s="9">
        <v>82.611000000000004</v>
      </c>
      <c r="Q6804" s="9">
        <f>Sales_Data17[[#This Row],[Line Total]]-(Sales_Data17[[#This Row],[Total Unit Cost]]*Sales_Data17[[#This Row],[Order Quantity]])</f>
        <v>77.511555555555503</v>
      </c>
      <c r="R6804" s="1" t="str">
        <f>TEXT(Sales_Data17[[#This Row],[OrderDate]],"MMM")</f>
        <v>Mar</v>
      </c>
      <c r="S6804" s="1" t="str">
        <f t="shared" si="106"/>
        <v>2016</v>
      </c>
    </row>
    <row r="6805" spans="1:19">
      <c r="A6805" t="s">
        <v>6828</v>
      </c>
      <c r="B6805" s="2">
        <v>42449</v>
      </c>
      <c r="C6805" s="2" t="str">
        <f>VLOOKUP(Sales_Data17[[#This Row],[Customer Name Index]],Customer_Data[#All],2,0)</f>
        <v>Eminence Corp</v>
      </c>
      <c r="D6805">
        <v>18</v>
      </c>
      <c r="E6805" t="s">
        <v>4</v>
      </c>
      <c r="F6805" t="s">
        <v>8168</v>
      </c>
      <c r="G6805" t="s">
        <v>8025</v>
      </c>
      <c r="H6805" t="str">
        <f>VLOOKUP(Sales_Data17[[#This Row],[Delivery Region Index]],Regions_Table[#All],2,0)</f>
        <v>Victoria</v>
      </c>
      <c r="I6805" t="str">
        <f>VLOOKUP(Sales_Data17[[#This Row],[Delivery Region Index]],Regions_Table[#All],3,0)</f>
        <v>Geelong</v>
      </c>
      <c r="J6805">
        <v>51</v>
      </c>
      <c r="K6805">
        <v>7</v>
      </c>
      <c r="L6805" t="str">
        <f>VLOOKUP(Sales_Data17[[#This Row],[Product Description Index]],Products_Data[#All],2,0)</f>
        <v>Dress Shirts</v>
      </c>
      <c r="M6805">
        <v>8</v>
      </c>
      <c r="N6805" s="9">
        <v>608.95555555555563</v>
      </c>
      <c r="O6805" s="9">
        <f>Sales_Data17[[#This Row],[Order Quantity]]*Sales_Data17[[#This Row],[Unit Price]]</f>
        <v>4871.6444444444451</v>
      </c>
      <c r="P6805" s="9">
        <v>456.71666666666675</v>
      </c>
      <c r="Q6805" s="9">
        <f>Sales_Data17[[#This Row],[Line Total]]-(Sales_Data17[[#This Row],[Total Unit Cost]]*Sales_Data17[[#This Row],[Order Quantity]])</f>
        <v>1217.911111111111</v>
      </c>
      <c r="R6805" s="1" t="str">
        <f>TEXT(Sales_Data17[[#This Row],[OrderDate]],"MMM")</f>
        <v>Mar</v>
      </c>
      <c r="S6805" s="1" t="str">
        <f t="shared" si="106"/>
        <v>2016</v>
      </c>
    </row>
    <row r="6806" spans="1:19">
      <c r="A6806" t="s">
        <v>6829</v>
      </c>
      <c r="B6806" s="2">
        <v>42449</v>
      </c>
      <c r="C6806" s="2" t="str">
        <f>VLOOKUP(Sales_Data17[[#This Row],[Customer Name Index]],Customer_Data[#All],2,0)</f>
        <v>Apollo Ltd</v>
      </c>
      <c r="D6806">
        <v>11</v>
      </c>
      <c r="E6806" t="s">
        <v>2</v>
      </c>
      <c r="F6806" t="s">
        <v>8168</v>
      </c>
      <c r="G6806" t="s">
        <v>8026</v>
      </c>
      <c r="H6806" t="str">
        <f>VLOOKUP(Sales_Data17[[#This Row],[Delivery Region Index]],Regions_Table[#All],2,0)</f>
        <v>Queensland</v>
      </c>
      <c r="I6806" t="str">
        <f>VLOOKUP(Sales_Data17[[#This Row],[Delivery Region Index]],Regions_Table[#All],3,0)</f>
        <v>Gladstone</v>
      </c>
      <c r="J6806">
        <v>30</v>
      </c>
      <c r="K6806">
        <v>5</v>
      </c>
      <c r="L6806" t="str">
        <f>VLOOKUP(Sales_Data17[[#This Row],[Product Description Index]],Products_Data[#All],2,0)</f>
        <v>Hats</v>
      </c>
      <c r="M6806">
        <v>3</v>
      </c>
      <c r="N6806" s="9">
        <v>221.84444444444446</v>
      </c>
      <c r="O6806" s="9">
        <f>Sales_Data17[[#This Row],[Order Quantity]]*Sales_Data17[[#This Row],[Unit Price]]</f>
        <v>665.53333333333342</v>
      </c>
      <c r="P6806" s="9">
        <v>104.2668888888889</v>
      </c>
      <c r="Q6806" s="9">
        <f>Sales_Data17[[#This Row],[Line Total]]-(Sales_Data17[[#This Row],[Total Unit Cost]]*Sales_Data17[[#This Row],[Order Quantity]])</f>
        <v>352.73266666666672</v>
      </c>
      <c r="R6806" s="1" t="str">
        <f>TEXT(Sales_Data17[[#This Row],[OrderDate]],"MMM")</f>
        <v>Mar</v>
      </c>
      <c r="S6806" s="1" t="str">
        <f t="shared" si="106"/>
        <v>2016</v>
      </c>
    </row>
    <row r="6807" spans="1:19">
      <c r="A6807" t="s">
        <v>6830</v>
      </c>
      <c r="B6807" s="2">
        <v>42450</v>
      </c>
      <c r="C6807" s="2" t="str">
        <f>VLOOKUP(Sales_Data17[[#This Row],[Customer Name Index]],Customer_Data[#All],2,0)</f>
        <v xml:space="preserve">Ei </v>
      </c>
      <c r="D6807">
        <v>9</v>
      </c>
      <c r="E6807" t="s">
        <v>4</v>
      </c>
      <c r="F6807" t="s">
        <v>8168</v>
      </c>
      <c r="G6807" t="s">
        <v>8027</v>
      </c>
      <c r="H6807" t="str">
        <f>VLOOKUP(Sales_Data17[[#This Row],[Delivery Region Index]],Regions_Table[#All],2,0)</f>
        <v>New South Wales</v>
      </c>
      <c r="I6807" t="str">
        <f>VLOOKUP(Sales_Data17[[#This Row],[Delivery Region Index]],Regions_Table[#All],3,0)</f>
        <v>Wollongong</v>
      </c>
      <c r="J6807">
        <v>24</v>
      </c>
      <c r="K6807">
        <v>4</v>
      </c>
      <c r="L6807" t="str">
        <f>VLOOKUP(Sales_Data17[[#This Row],[Product Description Index]],Products_Data[#All],2,0)</f>
        <v>Jeans</v>
      </c>
      <c r="M6807">
        <v>9</v>
      </c>
      <c r="N6807" s="9">
        <v>572.47777777777776</v>
      </c>
      <c r="O6807" s="9">
        <f>Sales_Data17[[#This Row],[Order Quantity]]*Sales_Data17[[#This Row],[Unit Price]]</f>
        <v>5152.3</v>
      </c>
      <c r="P6807" s="9">
        <v>280.51411111111111</v>
      </c>
      <c r="Q6807" s="9">
        <f>Sales_Data17[[#This Row],[Line Total]]-(Sales_Data17[[#This Row],[Total Unit Cost]]*Sales_Data17[[#This Row],[Order Quantity]])</f>
        <v>2627.6730000000002</v>
      </c>
      <c r="R6807" s="1" t="str">
        <f>TEXT(Sales_Data17[[#This Row],[OrderDate]],"MMM")</f>
        <v>Mar</v>
      </c>
      <c r="S6807" s="1" t="str">
        <f t="shared" si="106"/>
        <v>2016</v>
      </c>
    </row>
    <row r="6808" spans="1:19">
      <c r="A6808" t="s">
        <v>6831</v>
      </c>
      <c r="B6808" s="2">
        <v>42450</v>
      </c>
      <c r="C6808" s="2" t="str">
        <f>VLOOKUP(Sales_Data17[[#This Row],[Customer Name Index]],Customer_Data[#All],2,0)</f>
        <v xml:space="preserve">Ei </v>
      </c>
      <c r="D6808">
        <v>9</v>
      </c>
      <c r="E6808" t="s">
        <v>2</v>
      </c>
      <c r="F6808" t="s">
        <v>8168</v>
      </c>
      <c r="G6808" t="s">
        <v>8027</v>
      </c>
      <c r="H6808" t="str">
        <f>VLOOKUP(Sales_Data17[[#This Row],[Delivery Region Index]],Regions_Table[#All],2,0)</f>
        <v>Queensland</v>
      </c>
      <c r="I6808" t="str">
        <f>VLOOKUP(Sales_Data17[[#This Row],[Delivery Region Index]],Regions_Table[#All],3,0)</f>
        <v>Brisbane</v>
      </c>
      <c r="J6808">
        <v>26</v>
      </c>
      <c r="K6808">
        <v>4</v>
      </c>
      <c r="L6808" t="str">
        <f>VLOOKUP(Sales_Data17[[#This Row],[Product Description Index]],Products_Data[#All],2,0)</f>
        <v>Jeans</v>
      </c>
      <c r="M6808">
        <v>8</v>
      </c>
      <c r="N6808" s="9">
        <v>94.544444444444437</v>
      </c>
      <c r="O6808" s="9">
        <f>Sales_Data17[[#This Row],[Order Quantity]]*Sales_Data17[[#This Row],[Unit Price]]</f>
        <v>756.3555555555555</v>
      </c>
      <c r="P6808" s="9">
        <v>79.417333333333332</v>
      </c>
      <c r="Q6808" s="9">
        <f>Sales_Data17[[#This Row],[Line Total]]-(Sales_Data17[[#This Row],[Total Unit Cost]]*Sales_Data17[[#This Row],[Order Quantity]])</f>
        <v>121.01688888888884</v>
      </c>
      <c r="R6808" s="1" t="str">
        <f>TEXT(Sales_Data17[[#This Row],[OrderDate]],"MMM")</f>
        <v>Mar</v>
      </c>
      <c r="S6808" s="1" t="str">
        <f t="shared" si="106"/>
        <v>2016</v>
      </c>
    </row>
    <row r="6809" spans="1:19">
      <c r="A6809" t="s">
        <v>6832</v>
      </c>
      <c r="B6809" s="2">
        <v>42450</v>
      </c>
      <c r="C6809" s="2" t="str">
        <f>VLOOKUP(Sales_Data17[[#This Row],[Customer Name Index]],Customer_Data[#All],2,0)</f>
        <v xml:space="preserve">Medline </v>
      </c>
      <c r="D6809">
        <v>12</v>
      </c>
      <c r="E6809" t="s">
        <v>2</v>
      </c>
      <c r="F6809" t="s">
        <v>8168</v>
      </c>
      <c r="G6809" t="s">
        <v>8026</v>
      </c>
      <c r="H6809" t="str">
        <f>VLOOKUP(Sales_Data17[[#This Row],[Delivery Region Index]],Regions_Table[#All],2,0)</f>
        <v>Queensland</v>
      </c>
      <c r="I6809" t="str">
        <f>VLOOKUP(Sales_Data17[[#This Row],[Delivery Region Index]],Regions_Table[#All],3,0)</f>
        <v>Ipswich</v>
      </c>
      <c r="J6809">
        <v>34</v>
      </c>
      <c r="K6809">
        <v>5</v>
      </c>
      <c r="L6809" t="str">
        <f>VLOOKUP(Sales_Data17[[#This Row],[Product Description Index]],Products_Data[#All],2,0)</f>
        <v>Hats</v>
      </c>
      <c r="M6809">
        <v>6</v>
      </c>
      <c r="N6809" s="9">
        <v>276.18888888888893</v>
      </c>
      <c r="O6809" s="9">
        <f>Sales_Data17[[#This Row],[Order Quantity]]*Sales_Data17[[#This Row],[Unit Price]]</f>
        <v>1657.1333333333337</v>
      </c>
      <c r="P6809" s="9">
        <v>190.57033333333334</v>
      </c>
      <c r="Q6809" s="9">
        <f>Sales_Data17[[#This Row],[Line Total]]-(Sales_Data17[[#This Row],[Total Unit Cost]]*Sales_Data17[[#This Row],[Order Quantity]])</f>
        <v>513.71133333333364</v>
      </c>
      <c r="R6809" s="1" t="str">
        <f>TEXT(Sales_Data17[[#This Row],[OrderDate]],"MMM")</f>
        <v>Mar</v>
      </c>
      <c r="S6809" s="1" t="str">
        <f t="shared" si="106"/>
        <v>2016</v>
      </c>
    </row>
    <row r="6810" spans="1:19">
      <c r="A6810" t="s">
        <v>6833</v>
      </c>
      <c r="B6810" s="2">
        <v>42451</v>
      </c>
      <c r="C6810" s="2" t="str">
        <f>VLOOKUP(Sales_Data17[[#This Row],[Customer Name Index]],Customer_Data[#All],2,0)</f>
        <v>Elorac, Corp</v>
      </c>
      <c r="D6810">
        <v>3</v>
      </c>
      <c r="E6810" t="s">
        <v>4</v>
      </c>
      <c r="F6810" t="s">
        <v>8168</v>
      </c>
      <c r="G6810" t="s">
        <v>8027</v>
      </c>
      <c r="H6810" t="str">
        <f>VLOOKUP(Sales_Data17[[#This Row],[Delivery Region Index]],Regions_Table[#All],2,0)</f>
        <v>New South Wales</v>
      </c>
      <c r="I6810" t="str">
        <f>VLOOKUP(Sales_Data17[[#This Row],[Delivery Region Index]],Regions_Table[#All],3,0)</f>
        <v>Dubbo</v>
      </c>
      <c r="J6810">
        <v>8</v>
      </c>
      <c r="K6810">
        <v>2</v>
      </c>
      <c r="L6810" t="str">
        <f>VLOOKUP(Sales_Data17[[#This Row],[Product Description Index]],Products_Data[#All],2,0)</f>
        <v>Pants</v>
      </c>
      <c r="M6810">
        <v>4</v>
      </c>
      <c r="N6810" s="9">
        <v>18.611111111111111</v>
      </c>
      <c r="O6810" s="9">
        <f>Sales_Data17[[#This Row],[Order Quantity]]*Sales_Data17[[#This Row],[Unit Price]]</f>
        <v>74.444444444444443</v>
      </c>
      <c r="P6810" s="9">
        <v>12.469444444444445</v>
      </c>
      <c r="Q6810" s="9">
        <f>Sales_Data17[[#This Row],[Line Total]]-(Sales_Data17[[#This Row],[Total Unit Cost]]*Sales_Data17[[#This Row],[Order Quantity]])</f>
        <v>24.566666666666663</v>
      </c>
      <c r="R6810" s="1" t="str">
        <f>TEXT(Sales_Data17[[#This Row],[OrderDate]],"MMM")</f>
        <v>Mar</v>
      </c>
      <c r="S6810" s="1" t="str">
        <f t="shared" si="106"/>
        <v>2016</v>
      </c>
    </row>
    <row r="6811" spans="1:19">
      <c r="A6811" t="s">
        <v>6834</v>
      </c>
      <c r="B6811" s="2">
        <v>42451</v>
      </c>
      <c r="C6811" s="2" t="str">
        <f>VLOOKUP(Sales_Data17[[#This Row],[Customer Name Index]],Customer_Data[#All],2,0)</f>
        <v>Apollo Ltd</v>
      </c>
      <c r="D6811">
        <v>11</v>
      </c>
      <c r="E6811" t="s">
        <v>4</v>
      </c>
      <c r="F6811" t="s">
        <v>8168</v>
      </c>
      <c r="G6811" t="s">
        <v>8026</v>
      </c>
      <c r="H6811" t="str">
        <f>VLOOKUP(Sales_Data17[[#This Row],[Delivery Region Index]],Regions_Table[#All],2,0)</f>
        <v>Queensland</v>
      </c>
      <c r="I6811" t="str">
        <f>VLOOKUP(Sales_Data17[[#This Row],[Delivery Region Index]],Regions_Table[#All],3,0)</f>
        <v>Gladstone</v>
      </c>
      <c r="J6811">
        <v>30</v>
      </c>
      <c r="K6811">
        <v>5</v>
      </c>
      <c r="L6811" t="str">
        <f>VLOOKUP(Sales_Data17[[#This Row],[Product Description Index]],Products_Data[#All],2,0)</f>
        <v>Hats</v>
      </c>
      <c r="M6811">
        <v>6</v>
      </c>
      <c r="N6811" s="9">
        <v>111.66666666666667</v>
      </c>
      <c r="O6811" s="9">
        <f>Sales_Data17[[#This Row],[Order Quantity]]*Sales_Data17[[#This Row],[Unit Price]]</f>
        <v>670</v>
      </c>
      <c r="P6811" s="9">
        <v>91.566666666666663</v>
      </c>
      <c r="Q6811" s="9">
        <f>Sales_Data17[[#This Row],[Line Total]]-(Sales_Data17[[#This Row],[Total Unit Cost]]*Sales_Data17[[#This Row],[Order Quantity]])</f>
        <v>120.60000000000002</v>
      </c>
      <c r="R6811" s="1" t="str">
        <f>TEXT(Sales_Data17[[#This Row],[OrderDate]],"MMM")</f>
        <v>Mar</v>
      </c>
      <c r="S6811" s="1" t="str">
        <f t="shared" si="106"/>
        <v>2016</v>
      </c>
    </row>
    <row r="6812" spans="1:19">
      <c r="A6812" t="s">
        <v>6835</v>
      </c>
      <c r="B6812" s="2">
        <v>42451</v>
      </c>
      <c r="C6812" s="2" t="str">
        <f>VLOOKUP(Sales_Data17[[#This Row],[Customer Name Index]],Customer_Data[#All],2,0)</f>
        <v xml:space="preserve">Ei </v>
      </c>
      <c r="D6812">
        <v>9</v>
      </c>
      <c r="E6812" t="s">
        <v>2</v>
      </c>
      <c r="F6812" t="s">
        <v>8168</v>
      </c>
      <c r="G6812" t="s">
        <v>8027</v>
      </c>
      <c r="H6812" t="str">
        <f>VLOOKUP(Sales_Data17[[#This Row],[Delivery Region Index]],Regions_Table[#All],2,0)</f>
        <v>New South Wales</v>
      </c>
      <c r="I6812" t="str">
        <f>VLOOKUP(Sales_Data17[[#This Row],[Delivery Region Index]],Regions_Table[#All],3,0)</f>
        <v>Wollongong</v>
      </c>
      <c r="J6812">
        <v>24</v>
      </c>
      <c r="K6812">
        <v>4</v>
      </c>
      <c r="L6812" t="str">
        <f>VLOOKUP(Sales_Data17[[#This Row],[Product Description Index]],Products_Data[#All],2,0)</f>
        <v>Jeans</v>
      </c>
      <c r="M6812">
        <v>9</v>
      </c>
      <c r="N6812" s="9">
        <v>433.26666666666665</v>
      </c>
      <c r="O6812" s="9">
        <f>Sales_Data17[[#This Row],[Order Quantity]]*Sales_Data17[[#This Row],[Unit Price]]</f>
        <v>3899.3999999999996</v>
      </c>
      <c r="P6812" s="9">
        <v>346.6133333333334</v>
      </c>
      <c r="Q6812" s="9">
        <f>Sales_Data17[[#This Row],[Line Total]]-(Sales_Data17[[#This Row],[Total Unit Cost]]*Sales_Data17[[#This Row],[Order Quantity]])</f>
        <v>779.8799999999992</v>
      </c>
      <c r="R6812" s="1" t="str">
        <f>TEXT(Sales_Data17[[#This Row],[OrderDate]],"MMM")</f>
        <v>Mar</v>
      </c>
      <c r="S6812" s="1" t="str">
        <f t="shared" si="106"/>
        <v>2016</v>
      </c>
    </row>
    <row r="6813" spans="1:19">
      <c r="A6813" t="s">
        <v>6836</v>
      </c>
      <c r="B6813" s="2">
        <v>42451</v>
      </c>
      <c r="C6813" s="2" t="str">
        <f>VLOOKUP(Sales_Data17[[#This Row],[Customer Name Index]],Customer_Data[#All],2,0)</f>
        <v xml:space="preserve">WakeFern </v>
      </c>
      <c r="D6813">
        <v>2</v>
      </c>
      <c r="E6813" t="s">
        <v>2</v>
      </c>
      <c r="F6813" t="s">
        <v>8168</v>
      </c>
      <c r="G6813" t="s">
        <v>8027</v>
      </c>
      <c r="H6813" t="str">
        <f>VLOOKUP(Sales_Data17[[#This Row],[Delivery Region Index]],Regions_Table[#All],2,0)</f>
        <v>New South Wales</v>
      </c>
      <c r="I6813" t="str">
        <f>VLOOKUP(Sales_Data17[[#This Row],[Delivery Region Index]],Regions_Table[#All],3,0)</f>
        <v>Bathurst</v>
      </c>
      <c r="J6813">
        <v>4</v>
      </c>
      <c r="K6813">
        <v>1</v>
      </c>
      <c r="L6813" t="str">
        <f>VLOOKUP(Sales_Data17[[#This Row],[Product Description Index]],Products_Data[#All],2,0)</f>
        <v>Shirts</v>
      </c>
      <c r="M6813">
        <v>4</v>
      </c>
      <c r="N6813" s="9">
        <v>444.43333333333334</v>
      </c>
      <c r="O6813" s="9">
        <f>Sales_Data17[[#This Row],[Order Quantity]]*Sales_Data17[[#This Row],[Unit Price]]</f>
        <v>1777.7333333333333</v>
      </c>
      <c r="P6813" s="9">
        <v>373.32400000000001</v>
      </c>
      <c r="Q6813" s="9">
        <f>Sales_Data17[[#This Row],[Line Total]]-(Sales_Data17[[#This Row],[Total Unit Cost]]*Sales_Data17[[#This Row],[Order Quantity]])</f>
        <v>284.4373333333333</v>
      </c>
      <c r="R6813" s="1" t="str">
        <f>TEXT(Sales_Data17[[#This Row],[OrderDate]],"MMM")</f>
        <v>Mar</v>
      </c>
      <c r="S6813" s="1" t="str">
        <f t="shared" si="106"/>
        <v>2016</v>
      </c>
    </row>
    <row r="6814" spans="1:19">
      <c r="A6814" t="s">
        <v>6837</v>
      </c>
      <c r="B6814" s="2">
        <v>42452</v>
      </c>
      <c r="C6814" s="2" t="str">
        <f>VLOOKUP(Sales_Data17[[#This Row],[Customer Name Index]],Customer_Data[#All],2,0)</f>
        <v>3LAB, Ltd</v>
      </c>
      <c r="D6814">
        <v>16</v>
      </c>
      <c r="E6814" t="s">
        <v>2</v>
      </c>
      <c r="F6814" t="s">
        <v>8168</v>
      </c>
      <c r="G6814" t="s">
        <v>8025</v>
      </c>
      <c r="H6814" t="str">
        <f>VLOOKUP(Sales_Data17[[#This Row],[Delivery Region Index]],Regions_Table[#All],2,0)</f>
        <v>Queensland</v>
      </c>
      <c r="I6814" t="str">
        <f>VLOOKUP(Sales_Data17[[#This Row],[Delivery Region Index]],Regions_Table[#All],3,0)</f>
        <v>Townsville</v>
      </c>
      <c r="J6814">
        <v>45</v>
      </c>
      <c r="K6814">
        <v>7</v>
      </c>
      <c r="L6814" t="str">
        <f>VLOOKUP(Sales_Data17[[#This Row],[Product Description Index]],Products_Data[#All],2,0)</f>
        <v>Dress Shirts</v>
      </c>
      <c r="M6814">
        <v>7</v>
      </c>
      <c r="N6814" s="9">
        <v>207.7</v>
      </c>
      <c r="O6814" s="9">
        <f>Sales_Data17[[#This Row],[Order Quantity]]*Sales_Data17[[#This Row],[Unit Price]]</f>
        <v>1453.8999999999999</v>
      </c>
      <c r="P6814" s="9">
        <v>141.23599999999999</v>
      </c>
      <c r="Q6814" s="9">
        <f>Sales_Data17[[#This Row],[Line Total]]-(Sales_Data17[[#This Row],[Total Unit Cost]]*Sales_Data17[[#This Row],[Order Quantity]])</f>
        <v>465.24799999999993</v>
      </c>
      <c r="R6814" s="1" t="str">
        <f>TEXT(Sales_Data17[[#This Row],[OrderDate]],"MMM")</f>
        <v>Mar</v>
      </c>
      <c r="S6814" s="1" t="str">
        <f t="shared" si="106"/>
        <v>2016</v>
      </c>
    </row>
    <row r="6815" spans="1:19">
      <c r="A6815" t="s">
        <v>6838</v>
      </c>
      <c r="B6815" s="2">
        <v>42452</v>
      </c>
      <c r="C6815" s="2" t="str">
        <f>VLOOKUP(Sales_Data17[[#This Row],[Customer Name Index]],Customer_Data[#All],2,0)</f>
        <v xml:space="preserve">Medline </v>
      </c>
      <c r="D6815">
        <v>12</v>
      </c>
      <c r="E6815" t="s">
        <v>2</v>
      </c>
      <c r="F6815" t="s">
        <v>8168</v>
      </c>
      <c r="G6815" t="s">
        <v>8026</v>
      </c>
      <c r="H6815" t="str">
        <f>VLOOKUP(Sales_Data17[[#This Row],[Delivery Region Index]],Regions_Table[#All],2,0)</f>
        <v>Queensland</v>
      </c>
      <c r="I6815" t="str">
        <f>VLOOKUP(Sales_Data17[[#This Row],[Delivery Region Index]],Regions_Table[#All],3,0)</f>
        <v>Logan City</v>
      </c>
      <c r="J6815">
        <v>35</v>
      </c>
      <c r="K6815">
        <v>5</v>
      </c>
      <c r="L6815" t="str">
        <f>VLOOKUP(Sales_Data17[[#This Row],[Product Description Index]],Products_Data[#All],2,0)</f>
        <v>Hats</v>
      </c>
      <c r="M6815">
        <v>1</v>
      </c>
      <c r="N6815" s="9">
        <v>615.65555555555557</v>
      </c>
      <c r="O6815" s="9">
        <f>Sales_Data17[[#This Row],[Order Quantity]]*Sales_Data17[[#This Row],[Unit Price]]</f>
        <v>615.65555555555557</v>
      </c>
      <c r="P6815" s="9">
        <v>270.88844444444447</v>
      </c>
      <c r="Q6815" s="9">
        <f>Sales_Data17[[#This Row],[Line Total]]-(Sales_Data17[[#This Row],[Total Unit Cost]]*Sales_Data17[[#This Row],[Order Quantity]])</f>
        <v>344.76711111111109</v>
      </c>
      <c r="R6815" s="1" t="str">
        <f>TEXT(Sales_Data17[[#This Row],[OrderDate]],"MMM")</f>
        <v>Mar</v>
      </c>
      <c r="S6815" s="1" t="str">
        <f t="shared" si="106"/>
        <v>2016</v>
      </c>
    </row>
    <row r="6816" spans="1:19">
      <c r="A6816" t="s">
        <v>6839</v>
      </c>
      <c r="B6816" s="2">
        <v>42452</v>
      </c>
      <c r="C6816" s="2" t="str">
        <f>VLOOKUP(Sales_Data17[[#This Row],[Customer Name Index]],Customer_Data[#All],2,0)</f>
        <v xml:space="preserve">Ei </v>
      </c>
      <c r="D6816">
        <v>9</v>
      </c>
      <c r="E6816" t="s">
        <v>2</v>
      </c>
      <c r="F6816" t="s">
        <v>8168</v>
      </c>
      <c r="G6816" t="s">
        <v>8027</v>
      </c>
      <c r="H6816" t="str">
        <f>VLOOKUP(Sales_Data17[[#This Row],[Delivery Region Index]],Regions_Table[#All],2,0)</f>
        <v>Queensland</v>
      </c>
      <c r="I6816" t="str">
        <f>VLOOKUP(Sales_Data17[[#This Row],[Delivery Region Index]],Regions_Table[#All],3,0)</f>
        <v>Brisbane</v>
      </c>
      <c r="J6816">
        <v>26</v>
      </c>
      <c r="K6816">
        <v>4</v>
      </c>
      <c r="L6816" t="str">
        <f>VLOOKUP(Sales_Data17[[#This Row],[Product Description Index]],Products_Data[#All],2,0)</f>
        <v>Jeans</v>
      </c>
      <c r="M6816">
        <v>3</v>
      </c>
      <c r="N6816" s="9">
        <v>22.333333333333332</v>
      </c>
      <c r="O6816" s="9">
        <f>Sales_Data17[[#This Row],[Order Quantity]]*Sales_Data17[[#This Row],[Unit Price]]</f>
        <v>67</v>
      </c>
      <c r="P6816" s="9">
        <v>17.643333333333334</v>
      </c>
      <c r="Q6816" s="9">
        <f>Sales_Data17[[#This Row],[Line Total]]-(Sales_Data17[[#This Row],[Total Unit Cost]]*Sales_Data17[[#This Row],[Order Quantity]])</f>
        <v>14.069999999999993</v>
      </c>
      <c r="R6816" s="1" t="str">
        <f>TEXT(Sales_Data17[[#This Row],[OrderDate]],"MMM")</f>
        <v>Mar</v>
      </c>
      <c r="S6816" s="1" t="str">
        <f t="shared" si="106"/>
        <v>2016</v>
      </c>
    </row>
    <row r="6817" spans="1:19">
      <c r="A6817" t="s">
        <v>6840</v>
      </c>
      <c r="B6817" s="2">
        <v>42453</v>
      </c>
      <c r="C6817" s="2" t="str">
        <f>VLOOKUP(Sales_Data17[[#This Row],[Customer Name Index]],Customer_Data[#All],2,0)</f>
        <v>Medsep Group</v>
      </c>
      <c r="D6817">
        <v>8</v>
      </c>
      <c r="E6817" t="s">
        <v>3</v>
      </c>
      <c r="F6817" t="s">
        <v>8168</v>
      </c>
      <c r="G6817" t="s">
        <v>8027</v>
      </c>
      <c r="H6817" t="str">
        <f>VLOOKUP(Sales_Data17[[#This Row],[Delivery Region Index]],Regions_Table[#All],2,0)</f>
        <v>New South Wales</v>
      </c>
      <c r="I6817" t="str">
        <f>VLOOKUP(Sales_Data17[[#This Row],[Delivery Region Index]],Regions_Table[#All],3,0)</f>
        <v>Wagga Wagga</v>
      </c>
      <c r="J6817">
        <v>23</v>
      </c>
      <c r="K6817">
        <v>4</v>
      </c>
      <c r="L6817" t="str">
        <f>VLOOKUP(Sales_Data17[[#This Row],[Product Description Index]],Products_Data[#All],2,0)</f>
        <v>Jeans</v>
      </c>
      <c r="M6817">
        <v>8</v>
      </c>
      <c r="N6817" s="9">
        <v>343.18888888888893</v>
      </c>
      <c r="O6817" s="9">
        <f>Sales_Data17[[#This Row],[Order Quantity]]*Sales_Data17[[#This Row],[Unit Price]]</f>
        <v>2745.5111111111114</v>
      </c>
      <c r="P6817" s="9">
        <v>247.096</v>
      </c>
      <c r="Q6817" s="9">
        <f>Sales_Data17[[#This Row],[Line Total]]-(Sales_Data17[[#This Row],[Total Unit Cost]]*Sales_Data17[[#This Row],[Order Quantity]])</f>
        <v>768.74311111111138</v>
      </c>
      <c r="R6817" s="1" t="str">
        <f>TEXT(Sales_Data17[[#This Row],[OrderDate]],"MMM")</f>
        <v>Mar</v>
      </c>
      <c r="S6817" s="1" t="str">
        <f t="shared" si="106"/>
        <v>2016</v>
      </c>
    </row>
    <row r="6818" spans="1:19">
      <c r="A6818" t="s">
        <v>6841</v>
      </c>
      <c r="B6818" s="2">
        <v>42453</v>
      </c>
      <c r="C6818" s="2" t="str">
        <f>VLOOKUP(Sales_Data17[[#This Row],[Customer Name Index]],Customer_Data[#All],2,0)</f>
        <v>Rochester Ltd</v>
      </c>
      <c r="D6818">
        <v>15</v>
      </c>
      <c r="E6818" t="s">
        <v>4</v>
      </c>
      <c r="F6818" t="s">
        <v>8168</v>
      </c>
      <c r="G6818" t="s">
        <v>8025</v>
      </c>
      <c r="H6818" t="str">
        <f>VLOOKUP(Sales_Data17[[#This Row],[Delivery Region Index]],Regions_Table[#All],2,0)</f>
        <v>Queensland</v>
      </c>
      <c r="I6818" t="str">
        <f>VLOOKUP(Sales_Data17[[#This Row],[Delivery Region Index]],Regions_Table[#All],3,0)</f>
        <v>Toowoomba</v>
      </c>
      <c r="J6818">
        <v>44</v>
      </c>
      <c r="K6818">
        <v>6</v>
      </c>
      <c r="L6818" t="str">
        <f>VLOOKUP(Sales_Data17[[#This Row],[Product Description Index]],Products_Data[#All],2,0)</f>
        <v>Socks</v>
      </c>
      <c r="M6818">
        <v>9</v>
      </c>
      <c r="N6818" s="9">
        <v>111.66666666666667</v>
      </c>
      <c r="O6818" s="9">
        <f>Sales_Data17[[#This Row],[Order Quantity]]*Sales_Data17[[#This Row],[Unit Price]]</f>
        <v>1005</v>
      </c>
      <c r="P6818" s="9">
        <v>80.400000000000006</v>
      </c>
      <c r="Q6818" s="9">
        <f>Sales_Data17[[#This Row],[Line Total]]-(Sales_Data17[[#This Row],[Total Unit Cost]]*Sales_Data17[[#This Row],[Order Quantity]])</f>
        <v>281.39999999999998</v>
      </c>
      <c r="R6818" s="1" t="str">
        <f>TEXT(Sales_Data17[[#This Row],[OrderDate]],"MMM")</f>
        <v>Mar</v>
      </c>
      <c r="S6818" s="1" t="str">
        <f t="shared" si="106"/>
        <v>2016</v>
      </c>
    </row>
    <row r="6819" spans="1:19">
      <c r="A6819" t="s">
        <v>6842</v>
      </c>
      <c r="B6819" s="2">
        <v>42453</v>
      </c>
      <c r="C6819" s="2" t="str">
        <f>VLOOKUP(Sales_Data17[[#This Row],[Customer Name Index]],Customer_Data[#All],2,0)</f>
        <v>Pacific Ltd</v>
      </c>
      <c r="D6819">
        <v>20</v>
      </c>
      <c r="E6819" t="s">
        <v>4</v>
      </c>
      <c r="F6819" t="s">
        <v>8168</v>
      </c>
      <c r="G6819" t="s">
        <v>8028</v>
      </c>
      <c r="H6819" t="str">
        <f>VLOOKUP(Sales_Data17[[#This Row],[Delivery Region Index]],Regions_Table[#All],2,0)</f>
        <v>Victoria</v>
      </c>
      <c r="I6819" t="str">
        <f>VLOOKUP(Sales_Data17[[#This Row],[Delivery Region Index]],Regions_Table[#All],3,0)</f>
        <v>Wangaratta</v>
      </c>
      <c r="J6819">
        <v>56</v>
      </c>
      <c r="K6819">
        <v>8</v>
      </c>
      <c r="L6819" t="str">
        <f>VLOOKUP(Sales_Data17[[#This Row],[Product Description Index]],Products_Data[#All],2,0)</f>
        <v>Shoes</v>
      </c>
      <c r="M6819">
        <v>9</v>
      </c>
      <c r="N6819" s="9">
        <v>186.85555555555555</v>
      </c>
      <c r="O6819" s="9">
        <f>Sales_Data17[[#This Row],[Order Quantity]]*Sales_Data17[[#This Row],[Unit Price]]</f>
        <v>1681.7</v>
      </c>
      <c r="P6819" s="9">
        <v>102.77055555555556</v>
      </c>
      <c r="Q6819" s="9">
        <f>Sales_Data17[[#This Row],[Line Total]]-(Sales_Data17[[#This Row],[Total Unit Cost]]*Sales_Data17[[#This Row],[Order Quantity]])</f>
        <v>756.76499999999999</v>
      </c>
      <c r="R6819" s="1" t="str">
        <f>TEXT(Sales_Data17[[#This Row],[OrderDate]],"MMM")</f>
        <v>Mar</v>
      </c>
      <c r="S6819" s="1" t="str">
        <f t="shared" si="106"/>
        <v>2016</v>
      </c>
    </row>
    <row r="6820" spans="1:19">
      <c r="A6820" t="s">
        <v>6843</v>
      </c>
      <c r="B6820" s="2">
        <v>42454</v>
      </c>
      <c r="C6820" s="2" t="str">
        <f>VLOOKUP(Sales_Data17[[#This Row],[Customer Name Index]],Customer_Data[#All],2,0)</f>
        <v xml:space="preserve">Linde </v>
      </c>
      <c r="D6820">
        <v>14</v>
      </c>
      <c r="E6820" t="s">
        <v>4</v>
      </c>
      <c r="F6820" t="s">
        <v>8168</v>
      </c>
      <c r="G6820" t="s">
        <v>8026</v>
      </c>
      <c r="H6820" t="str">
        <f>VLOOKUP(Sales_Data17[[#This Row],[Delivery Region Index]],Regions_Table[#All],2,0)</f>
        <v>Queensland</v>
      </c>
      <c r="I6820" t="str">
        <f>VLOOKUP(Sales_Data17[[#This Row],[Delivery Region Index]],Regions_Table[#All],3,0)</f>
        <v>Nambour</v>
      </c>
      <c r="J6820">
        <v>39</v>
      </c>
      <c r="K6820">
        <v>6</v>
      </c>
      <c r="L6820" t="str">
        <f>VLOOKUP(Sales_Data17[[#This Row],[Product Description Index]],Products_Data[#All],2,0)</f>
        <v>Socks</v>
      </c>
      <c r="M6820">
        <v>8</v>
      </c>
      <c r="N6820" s="9">
        <v>110.92222222222223</v>
      </c>
      <c r="O6820" s="9">
        <f>Sales_Data17[[#This Row],[Order Quantity]]*Sales_Data17[[#This Row],[Unit Price]]</f>
        <v>887.37777777777785</v>
      </c>
      <c r="P6820" s="9">
        <v>93.174666666666667</v>
      </c>
      <c r="Q6820" s="9">
        <f>Sales_Data17[[#This Row],[Line Total]]-(Sales_Data17[[#This Row],[Total Unit Cost]]*Sales_Data17[[#This Row],[Order Quantity]])</f>
        <v>141.98044444444452</v>
      </c>
      <c r="R6820" s="1" t="str">
        <f>TEXT(Sales_Data17[[#This Row],[OrderDate]],"MMM")</f>
        <v>Mar</v>
      </c>
      <c r="S6820" s="1" t="str">
        <f t="shared" si="106"/>
        <v>2016</v>
      </c>
    </row>
    <row r="6821" spans="1:19">
      <c r="A6821" t="s">
        <v>6844</v>
      </c>
      <c r="B6821" s="2">
        <v>42454</v>
      </c>
      <c r="C6821" s="2" t="str">
        <f>VLOOKUP(Sales_Data17[[#This Row],[Customer Name Index]],Customer_Data[#All],2,0)</f>
        <v>Pacific Ltd</v>
      </c>
      <c r="D6821">
        <v>20</v>
      </c>
      <c r="E6821" t="s">
        <v>4</v>
      </c>
      <c r="F6821" t="s">
        <v>8168</v>
      </c>
      <c r="G6821" t="s">
        <v>8028</v>
      </c>
      <c r="H6821" t="str">
        <f>VLOOKUP(Sales_Data17[[#This Row],[Delivery Region Index]],Regions_Table[#All],2,0)</f>
        <v>Victoria</v>
      </c>
      <c r="I6821" t="str">
        <f>VLOOKUP(Sales_Data17[[#This Row],[Delivery Region Index]],Regions_Table[#All],3,0)</f>
        <v>Wangaratta</v>
      </c>
      <c r="J6821">
        <v>56</v>
      </c>
      <c r="K6821">
        <v>8</v>
      </c>
      <c r="L6821" t="str">
        <f>VLOOKUP(Sales_Data17[[#This Row],[Product Description Index]],Products_Data[#All],2,0)</f>
        <v>Shoes</v>
      </c>
      <c r="M6821">
        <v>1</v>
      </c>
      <c r="N6821" s="9">
        <v>113.15555555555555</v>
      </c>
      <c r="O6821" s="9">
        <f>Sales_Data17[[#This Row],[Order Quantity]]*Sales_Data17[[#This Row],[Unit Price]]</f>
        <v>113.15555555555555</v>
      </c>
      <c r="P6821" s="9">
        <v>54.314666666666668</v>
      </c>
      <c r="Q6821" s="9">
        <f>Sales_Data17[[#This Row],[Line Total]]-(Sales_Data17[[#This Row],[Total Unit Cost]]*Sales_Data17[[#This Row],[Order Quantity]])</f>
        <v>58.840888888888884</v>
      </c>
      <c r="R6821" s="1" t="str">
        <f>TEXT(Sales_Data17[[#This Row],[OrderDate]],"MMM")</f>
        <v>Mar</v>
      </c>
      <c r="S6821" s="1" t="str">
        <f t="shared" si="106"/>
        <v>2016</v>
      </c>
    </row>
    <row r="6822" spans="1:19">
      <c r="A6822" t="s">
        <v>6845</v>
      </c>
      <c r="B6822" s="2">
        <v>42454</v>
      </c>
      <c r="C6822" s="2" t="str">
        <f>VLOOKUP(Sales_Data17[[#This Row],[Customer Name Index]],Customer_Data[#All],2,0)</f>
        <v>21st Ltd</v>
      </c>
      <c r="D6822">
        <v>10</v>
      </c>
      <c r="E6822" t="s">
        <v>4</v>
      </c>
      <c r="F6822" t="s">
        <v>8168</v>
      </c>
      <c r="G6822" t="s">
        <v>8026</v>
      </c>
      <c r="H6822" t="str">
        <f>VLOOKUP(Sales_Data17[[#This Row],[Delivery Region Index]],Regions_Table[#All],2,0)</f>
        <v>Queensland</v>
      </c>
      <c r="I6822" t="str">
        <f>VLOOKUP(Sales_Data17[[#This Row],[Delivery Region Index]],Regions_Table[#All],3,0)</f>
        <v>Cairns</v>
      </c>
      <c r="J6822">
        <v>28</v>
      </c>
      <c r="K6822">
        <v>4</v>
      </c>
      <c r="L6822" t="str">
        <f>VLOOKUP(Sales_Data17[[#This Row],[Product Description Index]],Products_Data[#All],2,0)</f>
        <v>Jeans</v>
      </c>
      <c r="M6822">
        <v>3</v>
      </c>
      <c r="N6822" s="9">
        <v>25.311111111111114</v>
      </c>
      <c r="O6822" s="9">
        <f>Sales_Data17[[#This Row],[Order Quantity]]*Sales_Data17[[#This Row],[Unit Price]]</f>
        <v>75.933333333333337</v>
      </c>
      <c r="P6822" s="9">
        <v>10.630666666666666</v>
      </c>
      <c r="Q6822" s="9">
        <f>Sales_Data17[[#This Row],[Line Total]]-(Sales_Data17[[#This Row],[Total Unit Cost]]*Sales_Data17[[#This Row],[Order Quantity]])</f>
        <v>44.041333333333341</v>
      </c>
      <c r="R6822" s="1" t="str">
        <f>TEXT(Sales_Data17[[#This Row],[OrderDate]],"MMM")</f>
        <v>Mar</v>
      </c>
      <c r="S6822" s="1" t="str">
        <f t="shared" si="106"/>
        <v>2016</v>
      </c>
    </row>
    <row r="6823" spans="1:19">
      <c r="A6823" t="s">
        <v>6846</v>
      </c>
      <c r="B6823" s="2">
        <v>42454</v>
      </c>
      <c r="C6823" s="2" t="str">
        <f>VLOOKUP(Sales_Data17[[#This Row],[Customer Name Index]],Customer_Data[#All],2,0)</f>
        <v xml:space="preserve">Linde </v>
      </c>
      <c r="D6823">
        <v>14</v>
      </c>
      <c r="E6823" t="s">
        <v>4</v>
      </c>
      <c r="F6823" t="s">
        <v>8168</v>
      </c>
      <c r="G6823" t="s">
        <v>8026</v>
      </c>
      <c r="H6823" t="str">
        <f>VLOOKUP(Sales_Data17[[#This Row],[Delivery Region Index]],Regions_Table[#All],2,0)</f>
        <v>Queensland</v>
      </c>
      <c r="I6823" t="str">
        <f>VLOOKUP(Sales_Data17[[#This Row],[Delivery Region Index]],Regions_Table[#All],3,0)</f>
        <v>Rockhampton</v>
      </c>
      <c r="J6823">
        <v>41</v>
      </c>
      <c r="K6823">
        <v>6</v>
      </c>
      <c r="L6823" t="str">
        <f>VLOOKUP(Sales_Data17[[#This Row],[Product Description Index]],Products_Data[#All],2,0)</f>
        <v>Socks</v>
      </c>
      <c r="M6823">
        <v>4</v>
      </c>
      <c r="N6823" s="9">
        <v>29.033333333333335</v>
      </c>
      <c r="O6823" s="9">
        <f>Sales_Data17[[#This Row],[Order Quantity]]*Sales_Data17[[#This Row],[Unit Price]]</f>
        <v>116.13333333333334</v>
      </c>
      <c r="P6823" s="9">
        <v>12.484333333333334</v>
      </c>
      <c r="Q6823" s="9">
        <f>Sales_Data17[[#This Row],[Line Total]]-(Sales_Data17[[#This Row],[Total Unit Cost]]*Sales_Data17[[#This Row],[Order Quantity]])</f>
        <v>66.195999999999998</v>
      </c>
      <c r="R6823" s="1" t="str">
        <f>TEXT(Sales_Data17[[#This Row],[OrderDate]],"MMM")</f>
        <v>Mar</v>
      </c>
      <c r="S6823" s="1" t="str">
        <f t="shared" si="106"/>
        <v>2016</v>
      </c>
    </row>
    <row r="6824" spans="1:19">
      <c r="A6824" t="s">
        <v>6847</v>
      </c>
      <c r="B6824" s="2">
        <v>42455</v>
      </c>
      <c r="C6824" s="2" t="str">
        <f>VLOOKUP(Sales_Data17[[#This Row],[Customer Name Index]],Customer_Data[#All],2,0)</f>
        <v>Eminence Corp</v>
      </c>
      <c r="D6824">
        <v>18</v>
      </c>
      <c r="E6824" t="s">
        <v>4</v>
      </c>
      <c r="F6824" t="s">
        <v>8168</v>
      </c>
      <c r="G6824" t="s">
        <v>8025</v>
      </c>
      <c r="H6824" t="str">
        <f>VLOOKUP(Sales_Data17[[#This Row],[Delivery Region Index]],Regions_Table[#All],2,0)</f>
        <v>Victoria</v>
      </c>
      <c r="I6824" t="str">
        <f>VLOOKUP(Sales_Data17[[#This Row],[Delivery Region Index]],Regions_Table[#All],3,0)</f>
        <v>Latrobe City</v>
      </c>
      <c r="J6824">
        <v>52</v>
      </c>
      <c r="K6824">
        <v>8</v>
      </c>
      <c r="L6824" t="str">
        <f>VLOOKUP(Sales_Data17[[#This Row],[Product Description Index]],Products_Data[#All],2,0)</f>
        <v>Shoes</v>
      </c>
      <c r="M6824">
        <v>9</v>
      </c>
      <c r="N6824" s="9">
        <v>431.77777777777777</v>
      </c>
      <c r="O6824" s="9">
        <f>Sales_Data17[[#This Row],[Order Quantity]]*Sales_Data17[[#This Row],[Unit Price]]</f>
        <v>3886</v>
      </c>
      <c r="P6824" s="9">
        <v>297.92666666666662</v>
      </c>
      <c r="Q6824" s="9">
        <f>Sales_Data17[[#This Row],[Line Total]]-(Sales_Data17[[#This Row],[Total Unit Cost]]*Sales_Data17[[#This Row],[Order Quantity]])</f>
        <v>1204.6600000000003</v>
      </c>
      <c r="R6824" s="1" t="str">
        <f>TEXT(Sales_Data17[[#This Row],[OrderDate]],"MMM")</f>
        <v>Mar</v>
      </c>
      <c r="S6824" s="1" t="str">
        <f t="shared" si="106"/>
        <v>2016</v>
      </c>
    </row>
    <row r="6825" spans="1:19">
      <c r="A6825" t="s">
        <v>6848</v>
      </c>
      <c r="B6825" s="2">
        <v>42455</v>
      </c>
      <c r="C6825" s="2" t="str">
        <f>VLOOKUP(Sales_Data17[[#This Row],[Customer Name Index]],Customer_Data[#All],2,0)</f>
        <v>Procter Corp</v>
      </c>
      <c r="D6825">
        <v>5</v>
      </c>
      <c r="E6825" t="s">
        <v>2</v>
      </c>
      <c r="F6825" t="s">
        <v>8168</v>
      </c>
      <c r="G6825" t="s">
        <v>8027</v>
      </c>
      <c r="H6825" t="str">
        <f>VLOOKUP(Sales_Data17[[#This Row],[Delivery Region Index]],Regions_Table[#All],2,0)</f>
        <v>New South Wales</v>
      </c>
      <c r="I6825" t="str">
        <f>VLOOKUP(Sales_Data17[[#This Row],[Delivery Region Index]],Regions_Table[#All],3,0)</f>
        <v>Lake Macquarie</v>
      </c>
      <c r="J6825">
        <v>13</v>
      </c>
      <c r="K6825">
        <v>2</v>
      </c>
      <c r="L6825" t="str">
        <f>VLOOKUP(Sales_Data17[[#This Row],[Product Description Index]],Products_Data[#All],2,0)</f>
        <v>Pants</v>
      </c>
      <c r="M6825">
        <v>6</v>
      </c>
      <c r="N6825" s="9">
        <v>644.68888888888887</v>
      </c>
      <c r="O6825" s="9">
        <f>Sales_Data17[[#This Row],[Order Quantity]]*Sales_Data17[[#This Row],[Unit Price]]</f>
        <v>3868.1333333333332</v>
      </c>
      <c r="P6825" s="9">
        <v>464.17599999999999</v>
      </c>
      <c r="Q6825" s="9">
        <f>Sales_Data17[[#This Row],[Line Total]]-(Sales_Data17[[#This Row],[Total Unit Cost]]*Sales_Data17[[#This Row],[Order Quantity]])</f>
        <v>1083.0773333333332</v>
      </c>
      <c r="R6825" s="1" t="str">
        <f>TEXT(Sales_Data17[[#This Row],[OrderDate]],"MMM")</f>
        <v>Mar</v>
      </c>
      <c r="S6825" s="1" t="str">
        <f t="shared" si="106"/>
        <v>2016</v>
      </c>
    </row>
    <row r="6826" spans="1:19">
      <c r="A6826" t="s">
        <v>6849</v>
      </c>
      <c r="B6826" s="2">
        <v>42455</v>
      </c>
      <c r="C6826" s="2" t="str">
        <f>VLOOKUP(Sales_Data17[[#This Row],[Customer Name Index]],Customer_Data[#All],2,0)</f>
        <v>Elorac, Corp</v>
      </c>
      <c r="D6826">
        <v>3</v>
      </c>
      <c r="E6826" t="s">
        <v>2</v>
      </c>
      <c r="F6826" t="s">
        <v>8168</v>
      </c>
      <c r="G6826" t="s">
        <v>8027</v>
      </c>
      <c r="H6826" t="str">
        <f>VLOOKUP(Sales_Data17[[#This Row],[Delivery Region Index]],Regions_Table[#All],2,0)</f>
        <v>New South Wales</v>
      </c>
      <c r="I6826" t="str">
        <f>VLOOKUP(Sales_Data17[[#This Row],[Delivery Region Index]],Regions_Table[#All],3,0)</f>
        <v>Gosford</v>
      </c>
      <c r="J6826">
        <v>9</v>
      </c>
      <c r="K6826">
        <v>2</v>
      </c>
      <c r="L6826" t="str">
        <f>VLOOKUP(Sales_Data17[[#This Row],[Product Description Index]],Products_Data[#All],2,0)</f>
        <v>Pants</v>
      </c>
      <c r="M6826">
        <v>6</v>
      </c>
      <c r="N6826" s="9">
        <v>142.1888888888889</v>
      </c>
      <c r="O6826" s="9">
        <f>Sales_Data17[[#This Row],[Order Quantity]]*Sales_Data17[[#This Row],[Unit Price]]</f>
        <v>853.13333333333344</v>
      </c>
      <c r="P6826" s="9">
        <v>69.672555555555562</v>
      </c>
      <c r="Q6826" s="9">
        <f>Sales_Data17[[#This Row],[Line Total]]-(Sales_Data17[[#This Row],[Total Unit Cost]]*Sales_Data17[[#This Row],[Order Quantity]])</f>
        <v>435.09800000000007</v>
      </c>
      <c r="R6826" s="1" t="str">
        <f>TEXT(Sales_Data17[[#This Row],[OrderDate]],"MMM")</f>
        <v>Mar</v>
      </c>
      <c r="S6826" s="1" t="str">
        <f t="shared" si="106"/>
        <v>2016</v>
      </c>
    </row>
    <row r="6827" spans="1:19">
      <c r="A6827" t="s">
        <v>6850</v>
      </c>
      <c r="B6827" s="2">
        <v>42455</v>
      </c>
      <c r="C6827" s="2" t="str">
        <f>VLOOKUP(Sales_Data17[[#This Row],[Customer Name Index]],Customer_Data[#All],2,0)</f>
        <v xml:space="preserve">Medline </v>
      </c>
      <c r="D6827">
        <v>12</v>
      </c>
      <c r="E6827" t="s">
        <v>4</v>
      </c>
      <c r="F6827" t="s">
        <v>8168</v>
      </c>
      <c r="G6827" t="s">
        <v>8026</v>
      </c>
      <c r="H6827" t="str">
        <f>VLOOKUP(Sales_Data17[[#This Row],[Delivery Region Index]],Regions_Table[#All],2,0)</f>
        <v>Queensland</v>
      </c>
      <c r="I6827" t="str">
        <f>VLOOKUP(Sales_Data17[[#This Row],[Delivery Region Index]],Regions_Table[#All],3,0)</f>
        <v>Ipswich</v>
      </c>
      <c r="J6827">
        <v>34</v>
      </c>
      <c r="K6827">
        <v>5</v>
      </c>
      <c r="L6827" t="str">
        <f>VLOOKUP(Sales_Data17[[#This Row],[Product Description Index]],Products_Data[#All],2,0)</f>
        <v>Hats</v>
      </c>
      <c r="M6827">
        <v>4</v>
      </c>
      <c r="N6827" s="9">
        <v>259.06666666666666</v>
      </c>
      <c r="O6827" s="9">
        <f>Sales_Data17[[#This Row],[Order Quantity]]*Sales_Data17[[#This Row],[Unit Price]]</f>
        <v>1036.2666666666667</v>
      </c>
      <c r="P6827" s="9">
        <v>191.70933333333335</v>
      </c>
      <c r="Q6827" s="9">
        <f>Sales_Data17[[#This Row],[Line Total]]-(Sales_Data17[[#This Row],[Total Unit Cost]]*Sales_Data17[[#This Row],[Order Quantity]])</f>
        <v>269.42933333333326</v>
      </c>
      <c r="R6827" s="1" t="str">
        <f>TEXT(Sales_Data17[[#This Row],[OrderDate]],"MMM")</f>
        <v>Mar</v>
      </c>
      <c r="S6827" s="1" t="str">
        <f t="shared" si="106"/>
        <v>2016</v>
      </c>
    </row>
    <row r="6828" spans="1:19">
      <c r="A6828" t="s">
        <v>6851</v>
      </c>
      <c r="B6828" s="2">
        <v>42455</v>
      </c>
      <c r="C6828" s="2" t="str">
        <f>VLOOKUP(Sales_Data17[[#This Row],[Customer Name Index]],Customer_Data[#All],2,0)</f>
        <v>Eminence Corp</v>
      </c>
      <c r="D6828">
        <v>18</v>
      </c>
      <c r="E6828" t="s">
        <v>4</v>
      </c>
      <c r="F6828" t="s">
        <v>8168</v>
      </c>
      <c r="G6828" t="s">
        <v>8025</v>
      </c>
      <c r="H6828" t="str">
        <f>VLOOKUP(Sales_Data17[[#This Row],[Delivery Region Index]],Regions_Table[#All],2,0)</f>
        <v>Victoria</v>
      </c>
      <c r="I6828" t="str">
        <f>VLOOKUP(Sales_Data17[[#This Row],[Delivery Region Index]],Regions_Table[#All],3,0)</f>
        <v>Bendigo</v>
      </c>
      <c r="J6828">
        <v>50</v>
      </c>
      <c r="K6828">
        <v>7</v>
      </c>
      <c r="L6828" t="str">
        <f>VLOOKUP(Sales_Data17[[#This Row],[Product Description Index]],Products_Data[#All],2,0)</f>
        <v>Dress Shirts</v>
      </c>
      <c r="M6828">
        <v>8</v>
      </c>
      <c r="N6828" s="9">
        <v>566.52222222222224</v>
      </c>
      <c r="O6828" s="9">
        <f>Sales_Data17[[#This Row],[Order Quantity]]*Sales_Data17[[#This Row],[Unit Price]]</f>
        <v>4532.1777777777779</v>
      </c>
      <c r="P6828" s="9">
        <v>339.9133333333333</v>
      </c>
      <c r="Q6828" s="9">
        <f>Sales_Data17[[#This Row],[Line Total]]-(Sales_Data17[[#This Row],[Total Unit Cost]]*Sales_Data17[[#This Row],[Order Quantity]])</f>
        <v>1812.8711111111115</v>
      </c>
      <c r="R6828" s="1" t="str">
        <f>TEXT(Sales_Data17[[#This Row],[OrderDate]],"MMM")</f>
        <v>Mar</v>
      </c>
      <c r="S6828" s="1" t="str">
        <f t="shared" si="106"/>
        <v>2016</v>
      </c>
    </row>
    <row r="6829" spans="1:19">
      <c r="A6829" t="s">
        <v>6852</v>
      </c>
      <c r="B6829" s="2">
        <v>42455</v>
      </c>
      <c r="C6829" s="2" t="str">
        <f>VLOOKUP(Sales_Data17[[#This Row],[Customer Name Index]],Customer_Data[#All],2,0)</f>
        <v>Rochester Ltd</v>
      </c>
      <c r="D6829">
        <v>15</v>
      </c>
      <c r="E6829" t="s">
        <v>4</v>
      </c>
      <c r="F6829" t="s">
        <v>8168</v>
      </c>
      <c r="G6829" t="s">
        <v>8025</v>
      </c>
      <c r="H6829" t="str">
        <f>VLOOKUP(Sales_Data17[[#This Row],[Delivery Region Index]],Regions_Table[#All],2,0)</f>
        <v>Queensland</v>
      </c>
      <c r="I6829" t="str">
        <f>VLOOKUP(Sales_Data17[[#This Row],[Delivery Region Index]],Regions_Table[#All],3,0)</f>
        <v>Thuringowa</v>
      </c>
      <c r="J6829">
        <v>43</v>
      </c>
      <c r="K6829">
        <v>6</v>
      </c>
      <c r="L6829" t="str">
        <f>VLOOKUP(Sales_Data17[[#This Row],[Product Description Index]],Products_Data[#All],2,0)</f>
        <v>Socks</v>
      </c>
      <c r="M6829">
        <v>2</v>
      </c>
      <c r="N6829" s="9">
        <v>297.77777777777777</v>
      </c>
      <c r="O6829" s="9">
        <f>Sales_Data17[[#This Row],[Order Quantity]]*Sales_Data17[[#This Row],[Unit Price]]</f>
        <v>595.55555555555554</v>
      </c>
      <c r="P6829" s="9">
        <v>131.02222222222224</v>
      </c>
      <c r="Q6829" s="9">
        <f>Sales_Data17[[#This Row],[Line Total]]-(Sales_Data17[[#This Row],[Total Unit Cost]]*Sales_Data17[[#This Row],[Order Quantity]])</f>
        <v>333.51111111111106</v>
      </c>
      <c r="R6829" s="1" t="str">
        <f>TEXT(Sales_Data17[[#This Row],[OrderDate]],"MMM")</f>
        <v>Mar</v>
      </c>
      <c r="S6829" s="1" t="str">
        <f t="shared" si="106"/>
        <v>2016</v>
      </c>
    </row>
    <row r="6830" spans="1:19">
      <c r="A6830" t="s">
        <v>6853</v>
      </c>
      <c r="B6830" s="2">
        <v>42455</v>
      </c>
      <c r="C6830" s="2" t="str">
        <f>VLOOKUP(Sales_Data17[[#This Row],[Customer Name Index]],Customer_Data[#All],2,0)</f>
        <v xml:space="preserve">Linde </v>
      </c>
      <c r="D6830">
        <v>14</v>
      </c>
      <c r="E6830" t="s">
        <v>4</v>
      </c>
      <c r="F6830" t="s">
        <v>8168</v>
      </c>
      <c r="G6830" t="s">
        <v>8026</v>
      </c>
      <c r="H6830" t="str">
        <f>VLOOKUP(Sales_Data17[[#This Row],[Delivery Region Index]],Regions_Table[#All],2,0)</f>
        <v>Queensland</v>
      </c>
      <c r="I6830" t="str">
        <f>VLOOKUP(Sales_Data17[[#This Row],[Delivery Region Index]],Regions_Table[#All],3,0)</f>
        <v>Mount Isa</v>
      </c>
      <c r="J6830">
        <v>38</v>
      </c>
      <c r="K6830">
        <v>6</v>
      </c>
      <c r="L6830" t="str">
        <f>VLOOKUP(Sales_Data17[[#This Row],[Product Description Index]],Products_Data[#All],2,0)</f>
        <v>Socks</v>
      </c>
      <c r="M6830">
        <v>3</v>
      </c>
      <c r="N6830" s="9">
        <v>296.28888888888889</v>
      </c>
      <c r="O6830" s="9">
        <f>Sales_Data17[[#This Row],[Order Quantity]]*Sales_Data17[[#This Row],[Unit Price]]</f>
        <v>888.86666666666667</v>
      </c>
      <c r="P6830" s="9">
        <v>248.88266666666667</v>
      </c>
      <c r="Q6830" s="9">
        <f>Sales_Data17[[#This Row],[Line Total]]-(Sales_Data17[[#This Row],[Total Unit Cost]]*Sales_Data17[[#This Row],[Order Quantity]])</f>
        <v>142.21866666666665</v>
      </c>
      <c r="R6830" s="1" t="str">
        <f>TEXT(Sales_Data17[[#This Row],[OrderDate]],"MMM")</f>
        <v>Mar</v>
      </c>
      <c r="S6830" s="1" t="str">
        <f t="shared" si="106"/>
        <v>2016</v>
      </c>
    </row>
    <row r="6831" spans="1:19">
      <c r="A6831" t="s">
        <v>6854</v>
      </c>
      <c r="B6831" s="2">
        <v>42456</v>
      </c>
      <c r="C6831" s="2" t="str">
        <f>VLOOKUP(Sales_Data17[[#This Row],[Customer Name Index]],Customer_Data[#All],2,0)</f>
        <v>ETUDE Ltd</v>
      </c>
      <c r="D6831">
        <v>4</v>
      </c>
      <c r="E6831" t="s">
        <v>2</v>
      </c>
      <c r="F6831" t="s">
        <v>8168</v>
      </c>
      <c r="G6831" t="s">
        <v>8027</v>
      </c>
      <c r="H6831" t="str">
        <f>VLOOKUP(Sales_Data17[[#This Row],[Delivery Region Index]],Regions_Table[#All],2,0)</f>
        <v>New South Wales</v>
      </c>
      <c r="I6831" t="str">
        <f>VLOOKUP(Sales_Data17[[#This Row],[Delivery Region Index]],Regions_Table[#All],3,0)</f>
        <v>Griffith</v>
      </c>
      <c r="J6831">
        <v>12</v>
      </c>
      <c r="K6831">
        <v>2</v>
      </c>
      <c r="L6831" t="str">
        <f>VLOOKUP(Sales_Data17[[#This Row],[Product Description Index]],Products_Data[#All],2,0)</f>
        <v>Pants</v>
      </c>
      <c r="M6831">
        <v>7</v>
      </c>
      <c r="N6831" s="9">
        <v>288.10000000000002</v>
      </c>
      <c r="O6831" s="9">
        <f>Sales_Data17[[#This Row],[Order Quantity]]*Sales_Data17[[#This Row],[Unit Price]]</f>
        <v>2016.7000000000003</v>
      </c>
      <c r="P6831" s="9">
        <v>121.00200000000001</v>
      </c>
      <c r="Q6831" s="9">
        <f>Sales_Data17[[#This Row],[Line Total]]-(Sales_Data17[[#This Row],[Total Unit Cost]]*Sales_Data17[[#This Row],[Order Quantity]])</f>
        <v>1169.6860000000001</v>
      </c>
      <c r="R6831" s="1" t="str">
        <f>TEXT(Sales_Data17[[#This Row],[OrderDate]],"MMM")</f>
        <v>Mar</v>
      </c>
      <c r="S6831" s="1" t="str">
        <f t="shared" si="106"/>
        <v>2016</v>
      </c>
    </row>
    <row r="6832" spans="1:19">
      <c r="A6832" t="s">
        <v>6855</v>
      </c>
      <c r="B6832" s="2">
        <v>42456</v>
      </c>
      <c r="C6832" s="2" t="str">
        <f>VLOOKUP(Sales_Data17[[#This Row],[Customer Name Index]],Customer_Data[#All],2,0)</f>
        <v>Eminence Corp</v>
      </c>
      <c r="D6832">
        <v>18</v>
      </c>
      <c r="E6832" t="s">
        <v>4</v>
      </c>
      <c r="F6832" t="s">
        <v>8168</v>
      </c>
      <c r="G6832" t="s">
        <v>8025</v>
      </c>
      <c r="H6832" t="str">
        <f>VLOOKUP(Sales_Data17[[#This Row],[Delivery Region Index]],Regions_Table[#All],2,0)</f>
        <v>Victoria</v>
      </c>
      <c r="I6832" t="str">
        <f>VLOOKUP(Sales_Data17[[#This Row],[Delivery Region Index]],Regions_Table[#All],3,0)</f>
        <v>Geelong</v>
      </c>
      <c r="J6832">
        <v>51</v>
      </c>
      <c r="K6832">
        <v>7</v>
      </c>
      <c r="L6832" t="str">
        <f>VLOOKUP(Sales_Data17[[#This Row],[Product Description Index]],Products_Data[#All],2,0)</f>
        <v>Dress Shirts</v>
      </c>
      <c r="M6832">
        <v>6</v>
      </c>
      <c r="N6832" s="9">
        <v>119.85555555555555</v>
      </c>
      <c r="O6832" s="9">
        <f>Sales_Data17[[#This Row],[Order Quantity]]*Sales_Data17[[#This Row],[Unit Price]]</f>
        <v>719.13333333333333</v>
      </c>
      <c r="P6832" s="9">
        <v>52.736444444444452</v>
      </c>
      <c r="Q6832" s="9">
        <f>Sales_Data17[[#This Row],[Line Total]]-(Sales_Data17[[#This Row],[Total Unit Cost]]*Sales_Data17[[#This Row],[Order Quantity]])</f>
        <v>402.71466666666663</v>
      </c>
      <c r="R6832" s="1" t="str">
        <f>TEXT(Sales_Data17[[#This Row],[OrderDate]],"MMM")</f>
        <v>Mar</v>
      </c>
      <c r="S6832" s="1" t="str">
        <f t="shared" si="106"/>
        <v>2016</v>
      </c>
    </row>
    <row r="6833" spans="1:19">
      <c r="A6833" t="s">
        <v>6856</v>
      </c>
      <c r="B6833" s="2">
        <v>42456</v>
      </c>
      <c r="C6833" s="2" t="str">
        <f>VLOOKUP(Sales_Data17[[#This Row],[Customer Name Index]],Customer_Data[#All],2,0)</f>
        <v>Medsep Group</v>
      </c>
      <c r="D6833">
        <v>8</v>
      </c>
      <c r="E6833" t="s">
        <v>4</v>
      </c>
      <c r="F6833" t="s">
        <v>8168</v>
      </c>
      <c r="G6833" t="s">
        <v>8027</v>
      </c>
      <c r="H6833" t="str">
        <f>VLOOKUP(Sales_Data17[[#This Row],[Delivery Region Index]],Regions_Table[#All],2,0)</f>
        <v>New South Wales</v>
      </c>
      <c r="I6833" t="str">
        <f>VLOOKUP(Sales_Data17[[#This Row],[Delivery Region Index]],Regions_Table[#All],3,0)</f>
        <v>Wollongong</v>
      </c>
      <c r="J6833">
        <v>24</v>
      </c>
      <c r="K6833">
        <v>4</v>
      </c>
      <c r="L6833" t="str">
        <f>VLOOKUP(Sales_Data17[[#This Row],[Product Description Index]],Products_Data[#All],2,0)</f>
        <v>Jeans</v>
      </c>
      <c r="M6833">
        <v>4</v>
      </c>
      <c r="N6833" s="9">
        <v>667.02222222222224</v>
      </c>
      <c r="O6833" s="9">
        <f>Sales_Data17[[#This Row],[Order Quantity]]*Sales_Data17[[#This Row],[Unit Price]]</f>
        <v>2668.088888888889</v>
      </c>
      <c r="P6833" s="9">
        <v>480.25600000000003</v>
      </c>
      <c r="Q6833" s="9">
        <f>Sales_Data17[[#This Row],[Line Total]]-(Sales_Data17[[#This Row],[Total Unit Cost]]*Sales_Data17[[#This Row],[Order Quantity]])</f>
        <v>747.06488888888885</v>
      </c>
      <c r="R6833" s="1" t="str">
        <f>TEXT(Sales_Data17[[#This Row],[OrderDate]],"MMM")</f>
        <v>Mar</v>
      </c>
      <c r="S6833" s="1" t="str">
        <f t="shared" si="106"/>
        <v>2016</v>
      </c>
    </row>
    <row r="6834" spans="1:19">
      <c r="A6834" t="s">
        <v>6857</v>
      </c>
      <c r="B6834" s="2">
        <v>42456</v>
      </c>
      <c r="C6834" s="2" t="str">
        <f>VLOOKUP(Sales_Data17[[#This Row],[Customer Name Index]],Customer_Data[#All],2,0)</f>
        <v>Pure Group</v>
      </c>
      <c r="D6834">
        <v>17</v>
      </c>
      <c r="E6834" t="s">
        <v>3</v>
      </c>
      <c r="F6834" t="s">
        <v>8168</v>
      </c>
      <c r="G6834" t="s">
        <v>8025</v>
      </c>
      <c r="H6834" t="str">
        <f>VLOOKUP(Sales_Data17[[#This Row],[Delivery Region Index]],Regions_Table[#All],2,0)</f>
        <v>Victoria</v>
      </c>
      <c r="I6834" t="str">
        <f>VLOOKUP(Sales_Data17[[#This Row],[Delivery Region Index]],Regions_Table[#All],3,0)</f>
        <v>Ballarat</v>
      </c>
      <c r="J6834">
        <v>49</v>
      </c>
      <c r="K6834">
        <v>7</v>
      </c>
      <c r="L6834" t="str">
        <f>VLOOKUP(Sales_Data17[[#This Row],[Product Description Index]],Products_Data[#All],2,0)</f>
        <v>Dress Shirts</v>
      </c>
      <c r="M6834">
        <v>6</v>
      </c>
      <c r="N6834" s="9">
        <v>273.21111111111111</v>
      </c>
      <c r="O6834" s="9">
        <f>Sales_Data17[[#This Row],[Order Quantity]]*Sales_Data17[[#This Row],[Unit Price]]</f>
        <v>1639.2666666666667</v>
      </c>
      <c r="P6834" s="9">
        <v>169.3908888888889</v>
      </c>
      <c r="Q6834" s="9">
        <f>Sales_Data17[[#This Row],[Line Total]]-(Sales_Data17[[#This Row],[Total Unit Cost]]*Sales_Data17[[#This Row],[Order Quantity]])</f>
        <v>622.92133333333322</v>
      </c>
      <c r="R6834" s="1" t="str">
        <f>TEXT(Sales_Data17[[#This Row],[OrderDate]],"MMM")</f>
        <v>Mar</v>
      </c>
      <c r="S6834" s="1" t="str">
        <f t="shared" si="106"/>
        <v>2016</v>
      </c>
    </row>
    <row r="6835" spans="1:19">
      <c r="A6835" t="s">
        <v>6858</v>
      </c>
      <c r="B6835" s="2">
        <v>42456</v>
      </c>
      <c r="C6835" s="2" t="str">
        <f>VLOOKUP(Sales_Data17[[#This Row],[Customer Name Index]],Customer_Data[#All],2,0)</f>
        <v>New Ltd</v>
      </c>
      <c r="D6835">
        <v>7</v>
      </c>
      <c r="E6835" t="s">
        <v>2</v>
      </c>
      <c r="F6835" t="s">
        <v>8168</v>
      </c>
      <c r="G6835" t="s">
        <v>8027</v>
      </c>
      <c r="H6835" t="str">
        <f>VLOOKUP(Sales_Data17[[#This Row],[Delivery Region Index]],Regions_Table[#All],2,0)</f>
        <v>New South Wales</v>
      </c>
      <c r="I6835" t="str">
        <f>VLOOKUP(Sales_Data17[[#This Row],[Delivery Region Index]],Regions_Table[#All],3,0)</f>
        <v>Queanbeyan</v>
      </c>
      <c r="J6835">
        <v>20</v>
      </c>
      <c r="K6835">
        <v>3</v>
      </c>
      <c r="L6835" t="str">
        <f>VLOOKUP(Sales_Data17[[#This Row],[Product Description Index]],Products_Data[#All],2,0)</f>
        <v>Sunglasses</v>
      </c>
      <c r="M6835">
        <v>9</v>
      </c>
      <c r="N6835" s="9">
        <v>426.56666666666666</v>
      </c>
      <c r="O6835" s="9">
        <f>Sales_Data17[[#This Row],[Order Quantity]]*Sales_Data17[[#This Row],[Unit Price]]</f>
        <v>3839.1</v>
      </c>
      <c r="P6835" s="9">
        <v>268.73699999999997</v>
      </c>
      <c r="Q6835" s="9">
        <f>Sales_Data17[[#This Row],[Line Total]]-(Sales_Data17[[#This Row],[Total Unit Cost]]*Sales_Data17[[#This Row],[Order Quantity]])</f>
        <v>1420.4670000000001</v>
      </c>
      <c r="R6835" s="1" t="str">
        <f>TEXT(Sales_Data17[[#This Row],[OrderDate]],"MMM")</f>
        <v>Mar</v>
      </c>
      <c r="S6835" s="1" t="str">
        <f t="shared" si="106"/>
        <v>2016</v>
      </c>
    </row>
    <row r="6836" spans="1:19">
      <c r="A6836" t="s">
        <v>6859</v>
      </c>
      <c r="B6836" s="2">
        <v>42456</v>
      </c>
      <c r="C6836" s="2" t="str">
        <f>VLOOKUP(Sales_Data17[[#This Row],[Customer Name Index]],Customer_Data[#All],2,0)</f>
        <v xml:space="preserve">Medline </v>
      </c>
      <c r="D6836">
        <v>12</v>
      </c>
      <c r="E6836" t="s">
        <v>4</v>
      </c>
      <c r="F6836" t="s">
        <v>8168</v>
      </c>
      <c r="G6836" t="s">
        <v>8026</v>
      </c>
      <c r="H6836" t="str">
        <f>VLOOKUP(Sales_Data17[[#This Row],[Delivery Region Index]],Regions_Table[#All],2,0)</f>
        <v>Queensland</v>
      </c>
      <c r="I6836" t="str">
        <f>VLOOKUP(Sales_Data17[[#This Row],[Delivery Region Index]],Regions_Table[#All],3,0)</f>
        <v>Logan City</v>
      </c>
      <c r="J6836">
        <v>35</v>
      </c>
      <c r="K6836">
        <v>5</v>
      </c>
      <c r="L6836" t="str">
        <f>VLOOKUP(Sales_Data17[[#This Row],[Product Description Index]],Products_Data[#All],2,0)</f>
        <v>Hats</v>
      </c>
      <c r="M6836">
        <v>1</v>
      </c>
      <c r="N6836" s="9">
        <v>721.36666666666667</v>
      </c>
      <c r="O6836" s="9">
        <f>Sales_Data17[[#This Row],[Order Quantity]]*Sales_Data17[[#This Row],[Unit Price]]</f>
        <v>721.36666666666667</v>
      </c>
      <c r="P6836" s="9">
        <v>541.02500000000009</v>
      </c>
      <c r="Q6836" s="9">
        <f>Sales_Data17[[#This Row],[Line Total]]-(Sales_Data17[[#This Row],[Total Unit Cost]]*Sales_Data17[[#This Row],[Order Quantity]])</f>
        <v>180.34166666666658</v>
      </c>
      <c r="R6836" s="1" t="str">
        <f>TEXT(Sales_Data17[[#This Row],[OrderDate]],"MMM")</f>
        <v>Mar</v>
      </c>
      <c r="S6836" s="1" t="str">
        <f t="shared" si="106"/>
        <v>2016</v>
      </c>
    </row>
    <row r="6837" spans="1:19">
      <c r="A6837" t="s">
        <v>6860</v>
      </c>
      <c r="B6837" s="2">
        <v>42456</v>
      </c>
      <c r="C6837" s="2" t="str">
        <f>VLOOKUP(Sales_Data17[[#This Row],[Customer Name Index]],Customer_Data[#All],2,0)</f>
        <v>Pacific Ltd</v>
      </c>
      <c r="D6837">
        <v>20</v>
      </c>
      <c r="E6837" t="s">
        <v>4</v>
      </c>
      <c r="F6837" t="s">
        <v>8168</v>
      </c>
      <c r="G6837" t="s">
        <v>8028</v>
      </c>
      <c r="H6837" t="str">
        <f>VLOOKUP(Sales_Data17[[#This Row],[Delivery Region Index]],Regions_Table[#All],2,0)</f>
        <v>Victoria</v>
      </c>
      <c r="I6837" t="str">
        <f>VLOOKUP(Sales_Data17[[#This Row],[Delivery Region Index]],Regions_Table[#All],3,0)</f>
        <v>Wodonga</v>
      </c>
      <c r="J6837">
        <v>58</v>
      </c>
      <c r="K6837">
        <v>8</v>
      </c>
      <c r="L6837" t="str">
        <f>VLOOKUP(Sales_Data17[[#This Row],[Product Description Index]],Products_Data[#All],2,0)</f>
        <v>Shoes</v>
      </c>
      <c r="M6837">
        <v>6</v>
      </c>
      <c r="N6837" s="9">
        <v>434.75555555555559</v>
      </c>
      <c r="O6837" s="9">
        <f>Sales_Data17[[#This Row],[Order Quantity]]*Sales_Data17[[#This Row],[Unit Price]]</f>
        <v>2608.5333333333338</v>
      </c>
      <c r="P6837" s="9">
        <v>313.024</v>
      </c>
      <c r="Q6837" s="9">
        <f>Sales_Data17[[#This Row],[Line Total]]-(Sales_Data17[[#This Row],[Total Unit Cost]]*Sales_Data17[[#This Row],[Order Quantity]])</f>
        <v>730.38933333333375</v>
      </c>
      <c r="R6837" s="1" t="str">
        <f>TEXT(Sales_Data17[[#This Row],[OrderDate]],"MMM")</f>
        <v>Mar</v>
      </c>
      <c r="S6837" s="1" t="str">
        <f t="shared" si="106"/>
        <v>2016</v>
      </c>
    </row>
    <row r="6838" spans="1:19">
      <c r="A6838" t="s">
        <v>6861</v>
      </c>
      <c r="B6838" s="2">
        <v>42456</v>
      </c>
      <c r="C6838" s="2" t="str">
        <f>VLOOKUP(Sales_Data17[[#This Row],[Customer Name Index]],Customer_Data[#All],2,0)</f>
        <v xml:space="preserve">Qualitest </v>
      </c>
      <c r="D6838">
        <v>19</v>
      </c>
      <c r="E6838" t="s">
        <v>3</v>
      </c>
      <c r="F6838" t="s">
        <v>8168</v>
      </c>
      <c r="G6838" t="s">
        <v>8028</v>
      </c>
      <c r="H6838" t="str">
        <f>VLOOKUP(Sales_Data17[[#This Row],[Delivery Region Index]],Regions_Table[#All],2,0)</f>
        <v>Victoria</v>
      </c>
      <c r="I6838" t="str">
        <f>VLOOKUP(Sales_Data17[[#This Row],[Delivery Region Index]],Regions_Table[#All],3,0)</f>
        <v>Shepparton</v>
      </c>
      <c r="J6838">
        <v>54</v>
      </c>
      <c r="K6838">
        <v>8</v>
      </c>
      <c r="L6838" t="str">
        <f>VLOOKUP(Sales_Data17[[#This Row],[Product Description Index]],Products_Data[#All],2,0)</f>
        <v>Shoes</v>
      </c>
      <c r="M6838">
        <v>3</v>
      </c>
      <c r="N6838" s="9">
        <v>120.60000000000001</v>
      </c>
      <c r="O6838" s="9">
        <f>Sales_Data17[[#This Row],[Order Quantity]]*Sales_Data17[[#This Row],[Unit Price]]</f>
        <v>361.8</v>
      </c>
      <c r="P6838" s="9">
        <v>88.038000000000011</v>
      </c>
      <c r="Q6838" s="9">
        <f>Sales_Data17[[#This Row],[Line Total]]-(Sales_Data17[[#This Row],[Total Unit Cost]]*Sales_Data17[[#This Row],[Order Quantity]])</f>
        <v>97.685999999999979</v>
      </c>
      <c r="R6838" s="1" t="str">
        <f>TEXT(Sales_Data17[[#This Row],[OrderDate]],"MMM")</f>
        <v>Mar</v>
      </c>
      <c r="S6838" s="1" t="str">
        <f t="shared" si="106"/>
        <v>2016</v>
      </c>
    </row>
    <row r="6839" spans="1:19">
      <c r="A6839" t="s">
        <v>6862</v>
      </c>
      <c r="B6839" s="2">
        <v>42457</v>
      </c>
      <c r="C6839" s="2" t="str">
        <f>VLOOKUP(Sales_Data17[[#This Row],[Customer Name Index]],Customer_Data[#All],2,0)</f>
        <v>Ole Group</v>
      </c>
      <c r="D6839">
        <v>13</v>
      </c>
      <c r="E6839" t="s">
        <v>4</v>
      </c>
      <c r="F6839" t="s">
        <v>8168</v>
      </c>
      <c r="G6839" t="s">
        <v>8026</v>
      </c>
      <c r="H6839" t="str">
        <f>VLOOKUP(Sales_Data17[[#This Row],[Delivery Region Index]],Regions_Table[#All],2,0)</f>
        <v>Queensland</v>
      </c>
      <c r="I6839" t="str">
        <f>VLOOKUP(Sales_Data17[[#This Row],[Delivery Region Index]],Regions_Table[#All],3,0)</f>
        <v>Mount Isa</v>
      </c>
      <c r="J6839">
        <v>38</v>
      </c>
      <c r="K6839">
        <v>6</v>
      </c>
      <c r="L6839" t="str">
        <f>VLOOKUP(Sales_Data17[[#This Row],[Product Description Index]],Products_Data[#All],2,0)</f>
        <v>Socks</v>
      </c>
      <c r="M6839">
        <v>6</v>
      </c>
      <c r="N6839" s="9">
        <v>366.26666666666665</v>
      </c>
      <c r="O6839" s="9">
        <f>Sales_Data17[[#This Row],[Order Quantity]]*Sales_Data17[[#This Row],[Unit Price]]</f>
        <v>2197.6</v>
      </c>
      <c r="P6839" s="9">
        <v>212.43466666666666</v>
      </c>
      <c r="Q6839" s="9">
        <f>Sales_Data17[[#This Row],[Line Total]]-(Sales_Data17[[#This Row],[Total Unit Cost]]*Sales_Data17[[#This Row],[Order Quantity]])</f>
        <v>922.99199999999996</v>
      </c>
      <c r="R6839" s="1" t="str">
        <f>TEXT(Sales_Data17[[#This Row],[OrderDate]],"MMM")</f>
        <v>Mar</v>
      </c>
      <c r="S6839" s="1" t="str">
        <f t="shared" si="106"/>
        <v>2016</v>
      </c>
    </row>
    <row r="6840" spans="1:19">
      <c r="A6840" t="s">
        <v>6863</v>
      </c>
      <c r="B6840" s="2">
        <v>42457</v>
      </c>
      <c r="C6840" s="2" t="str">
        <f>VLOOKUP(Sales_Data17[[#This Row],[Customer Name Index]],Customer_Data[#All],2,0)</f>
        <v>ETUDE Ltd</v>
      </c>
      <c r="D6840">
        <v>4</v>
      </c>
      <c r="E6840" t="s">
        <v>4</v>
      </c>
      <c r="F6840" t="s">
        <v>8168</v>
      </c>
      <c r="G6840" t="s">
        <v>8027</v>
      </c>
      <c r="H6840" t="str">
        <f>VLOOKUP(Sales_Data17[[#This Row],[Delivery Region Index]],Regions_Table[#All],2,0)</f>
        <v>New South Wales</v>
      </c>
      <c r="I6840" t="str">
        <f>VLOOKUP(Sales_Data17[[#This Row],[Delivery Region Index]],Regions_Table[#All],3,0)</f>
        <v>Grafton</v>
      </c>
      <c r="J6840">
        <v>11</v>
      </c>
      <c r="K6840">
        <v>2</v>
      </c>
      <c r="L6840" t="str">
        <f>VLOOKUP(Sales_Data17[[#This Row],[Product Description Index]],Products_Data[#All],2,0)</f>
        <v>Pants</v>
      </c>
      <c r="M6840">
        <v>6</v>
      </c>
      <c r="N6840" s="9">
        <v>629.05555555555554</v>
      </c>
      <c r="O6840" s="9">
        <f>Sales_Data17[[#This Row],[Order Quantity]]*Sales_Data17[[#This Row],[Unit Price]]</f>
        <v>3774.333333333333</v>
      </c>
      <c r="P6840" s="9">
        <v>402.59555555555556</v>
      </c>
      <c r="Q6840" s="9">
        <f>Sales_Data17[[#This Row],[Line Total]]-(Sales_Data17[[#This Row],[Total Unit Cost]]*Sales_Data17[[#This Row],[Order Quantity]])</f>
        <v>1358.7599999999998</v>
      </c>
      <c r="R6840" s="1" t="str">
        <f>TEXT(Sales_Data17[[#This Row],[OrderDate]],"MMM")</f>
        <v>Mar</v>
      </c>
      <c r="S6840" s="1" t="str">
        <f t="shared" si="106"/>
        <v>2016</v>
      </c>
    </row>
    <row r="6841" spans="1:19">
      <c r="A6841" t="s">
        <v>6864</v>
      </c>
      <c r="B6841" s="2">
        <v>42457</v>
      </c>
      <c r="C6841" s="2" t="str">
        <f>VLOOKUP(Sales_Data17[[#This Row],[Customer Name Index]],Customer_Data[#All],2,0)</f>
        <v>Pacific Ltd</v>
      </c>
      <c r="D6841">
        <v>20</v>
      </c>
      <c r="E6841" t="s">
        <v>4</v>
      </c>
      <c r="F6841" t="s">
        <v>8168</v>
      </c>
      <c r="G6841" t="s">
        <v>8028</v>
      </c>
      <c r="H6841" t="str">
        <f>VLOOKUP(Sales_Data17[[#This Row],[Delivery Region Index]],Regions_Table[#All],2,0)</f>
        <v>Victoria</v>
      </c>
      <c r="I6841" t="str">
        <f>VLOOKUP(Sales_Data17[[#This Row],[Delivery Region Index]],Regions_Table[#All],3,0)</f>
        <v>Wangaratta</v>
      </c>
      <c r="J6841">
        <v>56</v>
      </c>
      <c r="K6841">
        <v>8</v>
      </c>
      <c r="L6841" t="str">
        <f>VLOOKUP(Sales_Data17[[#This Row],[Product Description Index]],Products_Data[#All],2,0)</f>
        <v>Shoes</v>
      </c>
      <c r="M6841">
        <v>4</v>
      </c>
      <c r="N6841" s="9">
        <v>107.2</v>
      </c>
      <c r="O6841" s="9">
        <f>Sales_Data17[[#This Row],[Order Quantity]]*Sales_Data17[[#This Row],[Unit Price]]</f>
        <v>428.8</v>
      </c>
      <c r="P6841" s="9">
        <v>61.104000000000006</v>
      </c>
      <c r="Q6841" s="9">
        <f>Sales_Data17[[#This Row],[Line Total]]-(Sales_Data17[[#This Row],[Total Unit Cost]]*Sales_Data17[[#This Row],[Order Quantity]])</f>
        <v>184.38399999999999</v>
      </c>
      <c r="R6841" s="1" t="str">
        <f>TEXT(Sales_Data17[[#This Row],[OrderDate]],"MMM")</f>
        <v>Mar</v>
      </c>
      <c r="S6841" s="1" t="str">
        <f t="shared" si="106"/>
        <v>2016</v>
      </c>
    </row>
    <row r="6842" spans="1:19">
      <c r="A6842" t="s">
        <v>6865</v>
      </c>
      <c r="B6842" s="2">
        <v>42458</v>
      </c>
      <c r="C6842" s="2" t="str">
        <f>VLOOKUP(Sales_Data17[[#This Row],[Customer Name Index]],Customer_Data[#All],2,0)</f>
        <v>Procter Corp</v>
      </c>
      <c r="D6842">
        <v>5</v>
      </c>
      <c r="E6842" t="s">
        <v>4</v>
      </c>
      <c r="F6842" t="s">
        <v>8168</v>
      </c>
      <c r="G6842" t="s">
        <v>8027</v>
      </c>
      <c r="H6842" t="str">
        <f>VLOOKUP(Sales_Data17[[#This Row],[Delivery Region Index]],Regions_Table[#All],2,0)</f>
        <v>New South Wales</v>
      </c>
      <c r="I6842" t="str">
        <f>VLOOKUP(Sales_Data17[[#This Row],[Delivery Region Index]],Regions_Table[#All],3,0)</f>
        <v>Lismore</v>
      </c>
      <c r="J6842">
        <v>14</v>
      </c>
      <c r="K6842">
        <v>2</v>
      </c>
      <c r="L6842" t="str">
        <f>VLOOKUP(Sales_Data17[[#This Row],[Product Description Index]],Products_Data[#All],2,0)</f>
        <v>Pants</v>
      </c>
      <c r="M6842">
        <v>8</v>
      </c>
      <c r="N6842" s="9">
        <v>292.56666666666666</v>
      </c>
      <c r="O6842" s="9">
        <f>Sales_Data17[[#This Row],[Order Quantity]]*Sales_Data17[[#This Row],[Unit Price]]</f>
        <v>2340.5333333333333</v>
      </c>
      <c r="P6842" s="9">
        <v>119.95233333333333</v>
      </c>
      <c r="Q6842" s="9">
        <f>Sales_Data17[[#This Row],[Line Total]]-(Sales_Data17[[#This Row],[Total Unit Cost]]*Sales_Data17[[#This Row],[Order Quantity]])</f>
        <v>1380.9146666666666</v>
      </c>
      <c r="R6842" s="1" t="str">
        <f>TEXT(Sales_Data17[[#This Row],[OrderDate]],"MMM")</f>
        <v>Mar</v>
      </c>
      <c r="S6842" s="1" t="str">
        <f t="shared" si="106"/>
        <v>2016</v>
      </c>
    </row>
    <row r="6843" spans="1:19">
      <c r="A6843" t="s">
        <v>6866</v>
      </c>
      <c r="B6843" s="2">
        <v>42458</v>
      </c>
      <c r="C6843" s="2" t="str">
        <f>VLOOKUP(Sales_Data17[[#This Row],[Customer Name Index]],Customer_Data[#All],2,0)</f>
        <v>Apollo Ltd</v>
      </c>
      <c r="D6843">
        <v>11</v>
      </c>
      <c r="E6843" t="s">
        <v>4</v>
      </c>
      <c r="F6843" t="s">
        <v>8168</v>
      </c>
      <c r="G6843" t="s">
        <v>8026</v>
      </c>
      <c r="H6843" t="str">
        <f>VLOOKUP(Sales_Data17[[#This Row],[Delivery Region Index]],Regions_Table[#All],2,0)</f>
        <v>Queensland</v>
      </c>
      <c r="I6843" t="str">
        <f>VLOOKUP(Sales_Data17[[#This Row],[Delivery Region Index]],Regions_Table[#All],3,0)</f>
        <v>Gladstone</v>
      </c>
      <c r="J6843">
        <v>30</v>
      </c>
      <c r="K6843">
        <v>5</v>
      </c>
      <c r="L6843" t="str">
        <f>VLOOKUP(Sales_Data17[[#This Row],[Product Description Index]],Products_Data[#All],2,0)</f>
        <v>Hats</v>
      </c>
      <c r="M6843">
        <v>3</v>
      </c>
      <c r="N6843" s="9">
        <v>96.033333333333346</v>
      </c>
      <c r="O6843" s="9">
        <f>Sales_Data17[[#This Row],[Order Quantity]]*Sales_Data17[[#This Row],[Unit Price]]</f>
        <v>288.10000000000002</v>
      </c>
      <c r="P6843" s="9">
        <v>70.104333333333344</v>
      </c>
      <c r="Q6843" s="9">
        <f>Sales_Data17[[#This Row],[Line Total]]-(Sales_Data17[[#This Row],[Total Unit Cost]]*Sales_Data17[[#This Row],[Order Quantity]])</f>
        <v>77.786999999999978</v>
      </c>
      <c r="R6843" s="1" t="str">
        <f>TEXT(Sales_Data17[[#This Row],[OrderDate]],"MMM")</f>
        <v>Mar</v>
      </c>
      <c r="S6843" s="1" t="str">
        <f t="shared" si="106"/>
        <v>2016</v>
      </c>
    </row>
    <row r="6844" spans="1:19">
      <c r="A6844" t="s">
        <v>6867</v>
      </c>
      <c r="B6844" s="2">
        <v>42458</v>
      </c>
      <c r="C6844" s="2" t="str">
        <f>VLOOKUP(Sales_Data17[[#This Row],[Customer Name Index]],Customer_Data[#All],2,0)</f>
        <v>Apollo Ltd</v>
      </c>
      <c r="D6844">
        <v>11</v>
      </c>
      <c r="E6844" t="s">
        <v>4</v>
      </c>
      <c r="F6844" t="s">
        <v>8168</v>
      </c>
      <c r="G6844" t="s">
        <v>8026</v>
      </c>
      <c r="H6844" t="str">
        <f>VLOOKUP(Sales_Data17[[#This Row],[Delivery Region Index]],Regions_Table[#All],2,0)</f>
        <v>Queensland</v>
      </c>
      <c r="I6844" t="str">
        <f>VLOOKUP(Sales_Data17[[#This Row],[Delivery Region Index]],Regions_Table[#All],3,0)</f>
        <v>Gold Coast</v>
      </c>
      <c r="J6844">
        <v>31</v>
      </c>
      <c r="K6844">
        <v>5</v>
      </c>
      <c r="L6844" t="str">
        <f>VLOOKUP(Sales_Data17[[#This Row],[Product Description Index]],Products_Data[#All],2,0)</f>
        <v>Hats</v>
      </c>
      <c r="M6844">
        <v>8</v>
      </c>
      <c r="N6844" s="9">
        <v>259.06666666666666</v>
      </c>
      <c r="O6844" s="9">
        <f>Sales_Data17[[#This Row],[Order Quantity]]*Sales_Data17[[#This Row],[Unit Price]]</f>
        <v>2072.5333333333333</v>
      </c>
      <c r="P6844" s="9">
        <v>121.76133333333331</v>
      </c>
      <c r="Q6844" s="9">
        <f>Sales_Data17[[#This Row],[Line Total]]-(Sales_Data17[[#This Row],[Total Unit Cost]]*Sales_Data17[[#This Row],[Order Quantity]])</f>
        <v>1098.4426666666668</v>
      </c>
      <c r="R6844" s="1" t="str">
        <f>TEXT(Sales_Data17[[#This Row],[OrderDate]],"MMM")</f>
        <v>Mar</v>
      </c>
      <c r="S6844" s="1" t="str">
        <f t="shared" si="106"/>
        <v>2016</v>
      </c>
    </row>
    <row r="6845" spans="1:19">
      <c r="A6845" t="s">
        <v>6868</v>
      </c>
      <c r="B6845" s="2">
        <v>42458</v>
      </c>
      <c r="C6845" s="2" t="str">
        <f>VLOOKUP(Sales_Data17[[#This Row],[Customer Name Index]],Customer_Data[#All],2,0)</f>
        <v>New Ltd</v>
      </c>
      <c r="D6845">
        <v>7</v>
      </c>
      <c r="E6845" t="s">
        <v>2</v>
      </c>
      <c r="F6845" t="s">
        <v>8168</v>
      </c>
      <c r="G6845" t="s">
        <v>8027</v>
      </c>
      <c r="H6845" t="str">
        <f>VLOOKUP(Sales_Data17[[#This Row],[Delivery Region Index]],Regions_Table[#All],2,0)</f>
        <v>New South Wales</v>
      </c>
      <c r="I6845" t="str">
        <f>VLOOKUP(Sales_Data17[[#This Row],[Delivery Region Index]],Regions_Table[#All],3,0)</f>
        <v>Queanbeyan</v>
      </c>
      <c r="J6845">
        <v>20</v>
      </c>
      <c r="K6845">
        <v>3</v>
      </c>
      <c r="L6845" t="str">
        <f>VLOOKUP(Sales_Data17[[#This Row],[Product Description Index]],Products_Data[#All],2,0)</f>
        <v>Sunglasses</v>
      </c>
      <c r="M6845">
        <v>9</v>
      </c>
      <c r="N6845" s="9">
        <v>93.800000000000011</v>
      </c>
      <c r="O6845" s="9">
        <f>Sales_Data17[[#This Row],[Order Quantity]]*Sales_Data17[[#This Row],[Unit Price]]</f>
        <v>844.2</v>
      </c>
      <c r="P6845" s="9">
        <v>78.792000000000002</v>
      </c>
      <c r="Q6845" s="9">
        <f>Sales_Data17[[#This Row],[Line Total]]-(Sales_Data17[[#This Row],[Total Unit Cost]]*Sales_Data17[[#This Row],[Order Quantity]])</f>
        <v>135.072</v>
      </c>
      <c r="R6845" s="1" t="str">
        <f>TEXT(Sales_Data17[[#This Row],[OrderDate]],"MMM")</f>
        <v>Mar</v>
      </c>
      <c r="S6845" s="1" t="str">
        <f t="shared" si="106"/>
        <v>2016</v>
      </c>
    </row>
    <row r="6846" spans="1:19">
      <c r="A6846" t="s">
        <v>6869</v>
      </c>
      <c r="B6846" s="2">
        <v>42458</v>
      </c>
      <c r="C6846" s="2" t="str">
        <f>VLOOKUP(Sales_Data17[[#This Row],[Customer Name Index]],Customer_Data[#All],2,0)</f>
        <v xml:space="preserve">WakeFern </v>
      </c>
      <c r="D6846">
        <v>2</v>
      </c>
      <c r="E6846" t="s">
        <v>2</v>
      </c>
      <c r="F6846" t="s">
        <v>8168</v>
      </c>
      <c r="G6846" t="s">
        <v>8027</v>
      </c>
      <c r="H6846" t="str">
        <f>VLOOKUP(Sales_Data17[[#This Row],[Delivery Region Index]],Regions_Table[#All],2,0)</f>
        <v>New South Wales</v>
      </c>
      <c r="I6846" t="str">
        <f>VLOOKUP(Sales_Data17[[#This Row],[Delivery Region Index]],Regions_Table[#All],3,0)</f>
        <v>Cessnock</v>
      </c>
      <c r="J6846">
        <v>6</v>
      </c>
      <c r="K6846">
        <v>1</v>
      </c>
      <c r="L6846" t="str">
        <f>VLOOKUP(Sales_Data17[[#This Row],[Product Description Index]],Products_Data[#All],2,0)</f>
        <v>Shirts</v>
      </c>
      <c r="M6846">
        <v>6</v>
      </c>
      <c r="N6846" s="9">
        <v>443.68888888888893</v>
      </c>
      <c r="O6846" s="9">
        <f>Sales_Data17[[#This Row],[Order Quantity]]*Sales_Data17[[#This Row],[Unit Price]]</f>
        <v>2662.1333333333337</v>
      </c>
      <c r="P6846" s="9">
        <v>186.34933333333333</v>
      </c>
      <c r="Q6846" s="9">
        <f>Sales_Data17[[#This Row],[Line Total]]-(Sales_Data17[[#This Row],[Total Unit Cost]]*Sales_Data17[[#This Row],[Order Quantity]])</f>
        <v>1544.0373333333337</v>
      </c>
      <c r="R6846" s="1" t="str">
        <f>TEXT(Sales_Data17[[#This Row],[OrderDate]],"MMM")</f>
        <v>Mar</v>
      </c>
      <c r="S6846" s="1" t="str">
        <f t="shared" si="106"/>
        <v>2016</v>
      </c>
    </row>
    <row r="6847" spans="1:19">
      <c r="A6847" t="s">
        <v>6870</v>
      </c>
      <c r="B6847" s="2">
        <v>42458</v>
      </c>
      <c r="C6847" s="2" t="str">
        <f>VLOOKUP(Sales_Data17[[#This Row],[Customer Name Index]],Customer_Data[#All],2,0)</f>
        <v>ETUDE Ltd</v>
      </c>
      <c r="D6847">
        <v>4</v>
      </c>
      <c r="E6847" t="s">
        <v>4</v>
      </c>
      <c r="F6847" t="s">
        <v>8168</v>
      </c>
      <c r="G6847" t="s">
        <v>8027</v>
      </c>
      <c r="H6847" t="str">
        <f>VLOOKUP(Sales_Data17[[#This Row],[Delivery Region Index]],Regions_Table[#All],2,0)</f>
        <v>New South Wales</v>
      </c>
      <c r="I6847" t="str">
        <f>VLOOKUP(Sales_Data17[[#This Row],[Delivery Region Index]],Regions_Table[#All],3,0)</f>
        <v>Griffith</v>
      </c>
      <c r="J6847">
        <v>12</v>
      </c>
      <c r="K6847">
        <v>2</v>
      </c>
      <c r="L6847" t="str">
        <f>VLOOKUP(Sales_Data17[[#This Row],[Product Description Index]],Products_Data[#All],2,0)</f>
        <v>Pants</v>
      </c>
      <c r="M6847">
        <v>4</v>
      </c>
      <c r="N6847" s="9">
        <v>29.777777777777779</v>
      </c>
      <c r="O6847" s="9">
        <f>Sales_Data17[[#This Row],[Order Quantity]]*Sales_Data17[[#This Row],[Unit Price]]</f>
        <v>119.11111111111111</v>
      </c>
      <c r="P6847" s="9">
        <v>19.653333333333332</v>
      </c>
      <c r="Q6847" s="9">
        <f>Sales_Data17[[#This Row],[Line Total]]-(Sales_Data17[[#This Row],[Total Unit Cost]]*Sales_Data17[[#This Row],[Order Quantity]])</f>
        <v>40.497777777777785</v>
      </c>
      <c r="R6847" s="1" t="str">
        <f>TEXT(Sales_Data17[[#This Row],[OrderDate]],"MMM")</f>
        <v>Mar</v>
      </c>
      <c r="S6847" s="1" t="str">
        <f t="shared" si="106"/>
        <v>2016</v>
      </c>
    </row>
    <row r="6848" spans="1:19">
      <c r="A6848" t="s">
        <v>6871</v>
      </c>
      <c r="B6848" s="2">
        <v>42458</v>
      </c>
      <c r="C6848" s="2" t="str">
        <f>VLOOKUP(Sales_Data17[[#This Row],[Customer Name Index]],Customer_Data[#All],2,0)</f>
        <v xml:space="preserve">Qualitest </v>
      </c>
      <c r="D6848">
        <v>19</v>
      </c>
      <c r="E6848" t="s">
        <v>4</v>
      </c>
      <c r="F6848" t="s">
        <v>8168</v>
      </c>
      <c r="G6848" t="s">
        <v>8028</v>
      </c>
      <c r="H6848" t="str">
        <f>VLOOKUP(Sales_Data17[[#This Row],[Delivery Region Index]],Regions_Table[#All],2,0)</f>
        <v>Victoria</v>
      </c>
      <c r="I6848" t="str">
        <f>VLOOKUP(Sales_Data17[[#This Row],[Delivery Region Index]],Regions_Table[#All],3,0)</f>
        <v>Mildura</v>
      </c>
      <c r="J6848">
        <v>53</v>
      </c>
      <c r="K6848">
        <v>8</v>
      </c>
      <c r="L6848" t="str">
        <f>VLOOKUP(Sales_Data17[[#This Row],[Product Description Index]],Products_Data[#All],2,0)</f>
        <v>Shoes</v>
      </c>
      <c r="M6848">
        <v>7</v>
      </c>
      <c r="N6848" s="9">
        <v>672.97777777777776</v>
      </c>
      <c r="O6848" s="9">
        <f>Sales_Data17[[#This Row],[Order Quantity]]*Sales_Data17[[#This Row],[Unit Price]]</f>
        <v>4710.844444444444</v>
      </c>
      <c r="P6848" s="9">
        <v>316.29955555555557</v>
      </c>
      <c r="Q6848" s="9">
        <f>Sales_Data17[[#This Row],[Line Total]]-(Sales_Data17[[#This Row],[Total Unit Cost]]*Sales_Data17[[#This Row],[Order Quantity]])</f>
        <v>2496.7475555555548</v>
      </c>
      <c r="R6848" s="1" t="str">
        <f>TEXT(Sales_Data17[[#This Row],[OrderDate]],"MMM")</f>
        <v>Mar</v>
      </c>
      <c r="S6848" s="1" t="str">
        <f t="shared" si="106"/>
        <v>2016</v>
      </c>
    </row>
    <row r="6849" spans="1:19">
      <c r="A6849" t="s">
        <v>6872</v>
      </c>
      <c r="B6849" s="2">
        <v>42458</v>
      </c>
      <c r="C6849" s="2" t="str">
        <f>VLOOKUP(Sales_Data17[[#This Row],[Customer Name Index]],Customer_Data[#All],2,0)</f>
        <v>Elorac, Corp</v>
      </c>
      <c r="D6849">
        <v>3</v>
      </c>
      <c r="E6849" t="s">
        <v>4</v>
      </c>
      <c r="F6849" t="s">
        <v>8168</v>
      </c>
      <c r="G6849" t="s">
        <v>8027</v>
      </c>
      <c r="H6849" t="str">
        <f>VLOOKUP(Sales_Data17[[#This Row],[Delivery Region Index]],Regions_Table[#All],2,0)</f>
        <v>New South Wales</v>
      </c>
      <c r="I6849" t="str">
        <f>VLOOKUP(Sales_Data17[[#This Row],[Delivery Region Index]],Regions_Table[#All],3,0)</f>
        <v>Coffs Harbour</v>
      </c>
      <c r="J6849">
        <v>7</v>
      </c>
      <c r="K6849">
        <v>1</v>
      </c>
      <c r="L6849" t="str">
        <f>VLOOKUP(Sales_Data17[[#This Row],[Product Description Index]],Products_Data[#All],2,0)</f>
        <v>Shirts</v>
      </c>
      <c r="M6849">
        <v>8</v>
      </c>
      <c r="N6849" s="9">
        <v>215.88888888888889</v>
      </c>
      <c r="O6849" s="9">
        <f>Sales_Data17[[#This Row],[Order Quantity]]*Sales_Data17[[#This Row],[Unit Price]]</f>
        <v>1727.1111111111111</v>
      </c>
      <c r="P6849" s="9">
        <v>140.32777777777778</v>
      </c>
      <c r="Q6849" s="9">
        <f>Sales_Data17[[#This Row],[Line Total]]-(Sales_Data17[[#This Row],[Total Unit Cost]]*Sales_Data17[[#This Row],[Order Quantity]])</f>
        <v>604.48888888888882</v>
      </c>
      <c r="R6849" s="1" t="str">
        <f>TEXT(Sales_Data17[[#This Row],[OrderDate]],"MMM")</f>
        <v>Mar</v>
      </c>
      <c r="S6849" s="1" t="str">
        <f t="shared" si="106"/>
        <v>2016</v>
      </c>
    </row>
    <row r="6850" spans="1:19">
      <c r="A6850" t="s">
        <v>6873</v>
      </c>
      <c r="B6850" s="2">
        <v>42458</v>
      </c>
      <c r="C6850" s="2" t="str">
        <f>VLOOKUP(Sales_Data17[[#This Row],[Customer Name Index]],Customer_Data[#All],2,0)</f>
        <v>Elorac, Corp</v>
      </c>
      <c r="D6850">
        <v>3</v>
      </c>
      <c r="E6850" t="s">
        <v>2</v>
      </c>
      <c r="F6850" t="s">
        <v>8168</v>
      </c>
      <c r="G6850" t="s">
        <v>8027</v>
      </c>
      <c r="H6850" t="str">
        <f>VLOOKUP(Sales_Data17[[#This Row],[Delivery Region Index]],Regions_Table[#All],2,0)</f>
        <v>New South Wales</v>
      </c>
      <c r="I6850" t="str">
        <f>VLOOKUP(Sales_Data17[[#This Row],[Delivery Region Index]],Regions_Table[#All],3,0)</f>
        <v>Coffs Harbour</v>
      </c>
      <c r="J6850">
        <v>7</v>
      </c>
      <c r="K6850">
        <v>1</v>
      </c>
      <c r="L6850" t="str">
        <f>VLOOKUP(Sales_Data17[[#This Row],[Product Description Index]],Products_Data[#All],2,0)</f>
        <v>Shirts</v>
      </c>
      <c r="M6850">
        <v>7</v>
      </c>
      <c r="N6850" s="9">
        <v>132.51111111111112</v>
      </c>
      <c r="O6850" s="9">
        <f>Sales_Data17[[#This Row],[Order Quantity]]*Sales_Data17[[#This Row],[Unit Price]]</f>
        <v>927.57777777777778</v>
      </c>
      <c r="P6850" s="9">
        <v>106.0088888888889</v>
      </c>
      <c r="Q6850" s="9">
        <f>Sales_Data17[[#This Row],[Line Total]]-(Sales_Data17[[#This Row],[Total Unit Cost]]*Sales_Data17[[#This Row],[Order Quantity]])</f>
        <v>185.51555555555547</v>
      </c>
      <c r="R6850" s="1" t="str">
        <f>TEXT(Sales_Data17[[#This Row],[OrderDate]],"MMM")</f>
        <v>Mar</v>
      </c>
      <c r="S6850" s="1" t="str">
        <f t="shared" ref="S6850:S6913" si="107">TEXT(B6850,"YYY")</f>
        <v>2016</v>
      </c>
    </row>
    <row r="6851" spans="1:19">
      <c r="A6851" t="s">
        <v>6874</v>
      </c>
      <c r="B6851" s="2">
        <v>42458</v>
      </c>
      <c r="C6851" s="2" t="str">
        <f>VLOOKUP(Sales_Data17[[#This Row],[Customer Name Index]],Customer_Data[#All],2,0)</f>
        <v>Procter Corp</v>
      </c>
      <c r="D6851">
        <v>5</v>
      </c>
      <c r="E6851" t="s">
        <v>2</v>
      </c>
      <c r="F6851" t="s">
        <v>8168</v>
      </c>
      <c r="G6851" t="s">
        <v>8027</v>
      </c>
      <c r="H6851" t="str">
        <f>VLOOKUP(Sales_Data17[[#This Row],[Delivery Region Index]],Regions_Table[#All],2,0)</f>
        <v>New South Wales</v>
      </c>
      <c r="I6851" t="str">
        <f>VLOOKUP(Sales_Data17[[#This Row],[Delivery Region Index]],Regions_Table[#All],3,0)</f>
        <v>Lake Macquarie</v>
      </c>
      <c r="J6851">
        <v>13</v>
      </c>
      <c r="K6851">
        <v>2</v>
      </c>
      <c r="L6851" t="str">
        <f>VLOOKUP(Sales_Data17[[#This Row],[Product Description Index]],Products_Data[#All],2,0)</f>
        <v>Pants</v>
      </c>
      <c r="M6851">
        <v>4</v>
      </c>
      <c r="N6851" s="9">
        <v>282.14444444444445</v>
      </c>
      <c r="O6851" s="9">
        <f>Sales_Data17[[#This Row],[Order Quantity]]*Sales_Data17[[#This Row],[Unit Price]]</f>
        <v>1128.5777777777778</v>
      </c>
      <c r="P6851" s="9">
        <v>208.78688888888891</v>
      </c>
      <c r="Q6851" s="9">
        <f>Sales_Data17[[#This Row],[Line Total]]-(Sales_Data17[[#This Row],[Total Unit Cost]]*Sales_Data17[[#This Row],[Order Quantity]])</f>
        <v>293.43022222222214</v>
      </c>
      <c r="R6851" s="1" t="str">
        <f>TEXT(Sales_Data17[[#This Row],[OrderDate]],"MMM")</f>
        <v>Mar</v>
      </c>
      <c r="S6851" s="1" t="str">
        <f t="shared" si="107"/>
        <v>2016</v>
      </c>
    </row>
    <row r="6852" spans="1:19">
      <c r="A6852" t="s">
        <v>6875</v>
      </c>
      <c r="B6852" s="2">
        <v>42459</v>
      </c>
      <c r="C6852" s="2" t="str">
        <f>VLOOKUP(Sales_Data17[[#This Row],[Customer Name Index]],Customer_Data[#All],2,0)</f>
        <v>Pure Group</v>
      </c>
      <c r="D6852">
        <v>17</v>
      </c>
      <c r="E6852" t="s">
        <v>2</v>
      </c>
      <c r="F6852" t="s">
        <v>8168</v>
      </c>
      <c r="G6852" t="s">
        <v>8025</v>
      </c>
      <c r="H6852" t="str">
        <f>VLOOKUP(Sales_Data17[[#This Row],[Delivery Region Index]],Regions_Table[#All],2,0)</f>
        <v>Victoria</v>
      </c>
      <c r="I6852" t="str">
        <f>VLOOKUP(Sales_Data17[[#This Row],[Delivery Region Index]],Regions_Table[#All],3,0)</f>
        <v>Melbourne</v>
      </c>
      <c r="J6852">
        <v>47</v>
      </c>
      <c r="K6852">
        <v>7</v>
      </c>
      <c r="L6852" t="str">
        <f>VLOOKUP(Sales_Data17[[#This Row],[Product Description Index]],Products_Data[#All],2,0)</f>
        <v>Dress Shirts</v>
      </c>
      <c r="M6852">
        <v>9</v>
      </c>
      <c r="N6852" s="9">
        <v>198.02222222222224</v>
      </c>
      <c r="O6852" s="9">
        <f>Sales_Data17[[#This Row],[Order Quantity]]*Sales_Data17[[#This Row],[Unit Price]]</f>
        <v>1782.2000000000003</v>
      </c>
      <c r="P6852" s="9">
        <v>79.208888888888907</v>
      </c>
      <c r="Q6852" s="9">
        <f>Sales_Data17[[#This Row],[Line Total]]-(Sales_Data17[[#This Row],[Total Unit Cost]]*Sales_Data17[[#This Row],[Order Quantity]])</f>
        <v>1069.3200000000002</v>
      </c>
      <c r="R6852" s="1" t="str">
        <f>TEXT(Sales_Data17[[#This Row],[OrderDate]],"MMM")</f>
        <v>Mar</v>
      </c>
      <c r="S6852" s="1" t="str">
        <f t="shared" si="107"/>
        <v>2016</v>
      </c>
    </row>
    <row r="6853" spans="1:19">
      <c r="A6853" t="s">
        <v>6876</v>
      </c>
      <c r="B6853" s="2">
        <v>42459</v>
      </c>
      <c r="C6853" s="2" t="str">
        <f>VLOOKUP(Sales_Data17[[#This Row],[Customer Name Index]],Customer_Data[#All],2,0)</f>
        <v>Rochester Ltd</v>
      </c>
      <c r="D6853">
        <v>15</v>
      </c>
      <c r="E6853" t="s">
        <v>3</v>
      </c>
      <c r="F6853" t="s">
        <v>8168</v>
      </c>
      <c r="G6853" t="s">
        <v>8025</v>
      </c>
      <c r="H6853" t="str">
        <f>VLOOKUP(Sales_Data17[[#This Row],[Delivery Region Index]],Regions_Table[#All],2,0)</f>
        <v>Queensland</v>
      </c>
      <c r="I6853" t="str">
        <f>VLOOKUP(Sales_Data17[[#This Row],[Delivery Region Index]],Regions_Table[#All],3,0)</f>
        <v>Toowoomba</v>
      </c>
      <c r="J6853">
        <v>44</v>
      </c>
      <c r="K6853">
        <v>6</v>
      </c>
      <c r="L6853" t="str">
        <f>VLOOKUP(Sales_Data17[[#This Row],[Product Description Index]],Products_Data[#All],2,0)</f>
        <v>Socks</v>
      </c>
      <c r="M6853">
        <v>4</v>
      </c>
      <c r="N6853" s="9">
        <v>125.8111111111111</v>
      </c>
      <c r="O6853" s="9">
        <f>Sales_Data17[[#This Row],[Order Quantity]]*Sales_Data17[[#This Row],[Unit Price]]</f>
        <v>503.24444444444441</v>
      </c>
      <c r="P6853" s="9">
        <v>62.905555555555551</v>
      </c>
      <c r="Q6853" s="9">
        <f>Sales_Data17[[#This Row],[Line Total]]-(Sales_Data17[[#This Row],[Total Unit Cost]]*Sales_Data17[[#This Row],[Order Quantity]])</f>
        <v>251.62222222222221</v>
      </c>
      <c r="R6853" s="1" t="str">
        <f>TEXT(Sales_Data17[[#This Row],[OrderDate]],"MMM")</f>
        <v>Mar</v>
      </c>
      <c r="S6853" s="1" t="str">
        <f t="shared" si="107"/>
        <v>2016</v>
      </c>
    </row>
    <row r="6854" spans="1:19">
      <c r="A6854" t="s">
        <v>6877</v>
      </c>
      <c r="B6854" s="2">
        <v>42459</v>
      </c>
      <c r="C6854" s="2" t="str">
        <f>VLOOKUP(Sales_Data17[[#This Row],[Customer Name Index]],Customer_Data[#All],2,0)</f>
        <v xml:space="preserve">Medline </v>
      </c>
      <c r="D6854">
        <v>12</v>
      </c>
      <c r="E6854" t="s">
        <v>2</v>
      </c>
      <c r="F6854" t="s">
        <v>8168</v>
      </c>
      <c r="G6854" t="s">
        <v>8026</v>
      </c>
      <c r="H6854" t="str">
        <f>VLOOKUP(Sales_Data17[[#This Row],[Delivery Region Index]],Regions_Table[#All],2,0)</f>
        <v>Queensland</v>
      </c>
      <c r="I6854" t="str">
        <f>VLOOKUP(Sales_Data17[[#This Row],[Delivery Region Index]],Regions_Table[#All],3,0)</f>
        <v>Ipswich</v>
      </c>
      <c r="J6854">
        <v>34</v>
      </c>
      <c r="K6854">
        <v>5</v>
      </c>
      <c r="L6854" t="str">
        <f>VLOOKUP(Sales_Data17[[#This Row],[Product Description Index]],Products_Data[#All],2,0)</f>
        <v>Hats</v>
      </c>
      <c r="M6854">
        <v>3</v>
      </c>
      <c r="N6854" s="9">
        <v>111.66666666666667</v>
      </c>
      <c r="O6854" s="9">
        <f>Sales_Data17[[#This Row],[Order Quantity]]*Sales_Data17[[#This Row],[Unit Price]]</f>
        <v>335</v>
      </c>
      <c r="P6854" s="9">
        <v>65.883333333333326</v>
      </c>
      <c r="Q6854" s="9">
        <f>Sales_Data17[[#This Row],[Line Total]]-(Sales_Data17[[#This Row],[Total Unit Cost]]*Sales_Data17[[#This Row],[Order Quantity]])</f>
        <v>137.35000000000002</v>
      </c>
      <c r="R6854" s="1" t="str">
        <f>TEXT(Sales_Data17[[#This Row],[OrderDate]],"MMM")</f>
        <v>Mar</v>
      </c>
      <c r="S6854" s="1" t="str">
        <f t="shared" si="107"/>
        <v>2016</v>
      </c>
    </row>
    <row r="6855" spans="1:19">
      <c r="A6855" t="s">
        <v>6878</v>
      </c>
      <c r="B6855" s="2">
        <v>42459</v>
      </c>
      <c r="C6855" s="2" t="str">
        <f>VLOOKUP(Sales_Data17[[#This Row],[Customer Name Index]],Customer_Data[#All],2,0)</f>
        <v>Avon Corp</v>
      </c>
      <c r="D6855">
        <v>1</v>
      </c>
      <c r="E6855" t="s">
        <v>2</v>
      </c>
      <c r="F6855" t="s">
        <v>8168</v>
      </c>
      <c r="G6855" t="s">
        <v>8027</v>
      </c>
      <c r="H6855" t="str">
        <f>VLOOKUP(Sales_Data17[[#This Row],[Delivery Region Index]],Regions_Table[#All],2,0)</f>
        <v>New South Wales</v>
      </c>
      <c r="I6855" t="str">
        <f>VLOOKUP(Sales_Data17[[#This Row],[Delivery Region Index]],Regions_Table[#All],3,0)</f>
        <v>Armidale</v>
      </c>
      <c r="J6855">
        <v>3</v>
      </c>
      <c r="K6855">
        <v>1</v>
      </c>
      <c r="L6855" t="str">
        <f>VLOOKUP(Sales_Data17[[#This Row],[Product Description Index]],Products_Data[#All],2,0)</f>
        <v>Shirts</v>
      </c>
      <c r="M6855">
        <v>4</v>
      </c>
      <c r="N6855" s="9">
        <v>108.6888888888889</v>
      </c>
      <c r="O6855" s="9">
        <f>Sales_Data17[[#This Row],[Order Quantity]]*Sales_Data17[[#This Row],[Unit Price]]</f>
        <v>434.75555555555559</v>
      </c>
      <c r="P6855" s="9">
        <v>68.474000000000004</v>
      </c>
      <c r="Q6855" s="9">
        <f>Sales_Data17[[#This Row],[Line Total]]-(Sales_Data17[[#This Row],[Total Unit Cost]]*Sales_Data17[[#This Row],[Order Quantity]])</f>
        <v>160.85955555555557</v>
      </c>
      <c r="R6855" s="1" t="str">
        <f>TEXT(Sales_Data17[[#This Row],[OrderDate]],"MMM")</f>
        <v>Mar</v>
      </c>
      <c r="S6855" s="1" t="str">
        <f t="shared" si="107"/>
        <v>2016</v>
      </c>
    </row>
    <row r="6856" spans="1:19">
      <c r="A6856" t="s">
        <v>6879</v>
      </c>
      <c r="B6856" s="2">
        <v>42460</v>
      </c>
      <c r="C6856" s="2" t="str">
        <f>VLOOKUP(Sales_Data17[[#This Row],[Customer Name Index]],Customer_Data[#All],2,0)</f>
        <v xml:space="preserve">Qualitest </v>
      </c>
      <c r="D6856">
        <v>19</v>
      </c>
      <c r="E6856" t="s">
        <v>4</v>
      </c>
      <c r="F6856" t="s">
        <v>8168</v>
      </c>
      <c r="G6856" t="s">
        <v>8028</v>
      </c>
      <c r="H6856" t="str">
        <f>VLOOKUP(Sales_Data17[[#This Row],[Delivery Region Index]],Regions_Table[#All],2,0)</f>
        <v>Victoria</v>
      </c>
      <c r="I6856" t="str">
        <f>VLOOKUP(Sales_Data17[[#This Row],[Delivery Region Index]],Regions_Table[#All],3,0)</f>
        <v>Shepparton</v>
      </c>
      <c r="J6856">
        <v>54</v>
      </c>
      <c r="K6856">
        <v>8</v>
      </c>
      <c r="L6856" t="str">
        <f>VLOOKUP(Sales_Data17[[#This Row],[Product Description Index]],Products_Data[#All],2,0)</f>
        <v>Shoes</v>
      </c>
      <c r="M6856">
        <v>5</v>
      </c>
      <c r="N6856" s="9">
        <v>716.90000000000009</v>
      </c>
      <c r="O6856" s="9">
        <f>Sales_Data17[[#This Row],[Order Quantity]]*Sales_Data17[[#This Row],[Unit Price]]</f>
        <v>3584.5000000000005</v>
      </c>
      <c r="P6856" s="9">
        <v>508.99900000000002</v>
      </c>
      <c r="Q6856" s="9">
        <f>Sales_Data17[[#This Row],[Line Total]]-(Sales_Data17[[#This Row],[Total Unit Cost]]*Sales_Data17[[#This Row],[Order Quantity]])</f>
        <v>1039.5050000000006</v>
      </c>
      <c r="R6856" s="1" t="str">
        <f>TEXT(Sales_Data17[[#This Row],[OrderDate]],"MMM")</f>
        <v>Mar</v>
      </c>
      <c r="S6856" s="1" t="str">
        <f t="shared" si="107"/>
        <v>2016</v>
      </c>
    </row>
    <row r="6857" spans="1:19">
      <c r="A6857" t="s">
        <v>6880</v>
      </c>
      <c r="B6857" s="2">
        <v>42460</v>
      </c>
      <c r="C6857" s="2" t="str">
        <f>VLOOKUP(Sales_Data17[[#This Row],[Customer Name Index]],Customer_Data[#All],2,0)</f>
        <v>Pure Group</v>
      </c>
      <c r="D6857">
        <v>17</v>
      </c>
      <c r="E6857" t="s">
        <v>2</v>
      </c>
      <c r="F6857" t="s">
        <v>8168</v>
      </c>
      <c r="G6857" t="s">
        <v>8025</v>
      </c>
      <c r="H6857" t="str">
        <f>VLOOKUP(Sales_Data17[[#This Row],[Delivery Region Index]],Regions_Table[#All],2,0)</f>
        <v>Victoria</v>
      </c>
      <c r="I6857" t="str">
        <f>VLOOKUP(Sales_Data17[[#This Row],[Delivery Region Index]],Regions_Table[#All],3,0)</f>
        <v>Ballarat</v>
      </c>
      <c r="J6857">
        <v>49</v>
      </c>
      <c r="K6857">
        <v>7</v>
      </c>
      <c r="L6857" t="str">
        <f>VLOOKUP(Sales_Data17[[#This Row],[Product Description Index]],Products_Data[#All],2,0)</f>
        <v>Dress Shirts</v>
      </c>
      <c r="M6857">
        <v>1</v>
      </c>
      <c r="N6857" s="9">
        <v>215.88888888888889</v>
      </c>
      <c r="O6857" s="9">
        <f>Sales_Data17[[#This Row],[Order Quantity]]*Sales_Data17[[#This Row],[Unit Price]]</f>
        <v>215.88888888888889</v>
      </c>
      <c r="P6857" s="9">
        <v>151.12222222222221</v>
      </c>
      <c r="Q6857" s="9">
        <f>Sales_Data17[[#This Row],[Line Total]]-(Sales_Data17[[#This Row],[Total Unit Cost]]*Sales_Data17[[#This Row],[Order Quantity]])</f>
        <v>64.76666666666668</v>
      </c>
      <c r="R6857" s="1" t="str">
        <f>TEXT(Sales_Data17[[#This Row],[OrderDate]],"MMM")</f>
        <v>Mar</v>
      </c>
      <c r="S6857" s="1" t="str">
        <f t="shared" si="107"/>
        <v>2016</v>
      </c>
    </row>
    <row r="6858" spans="1:19">
      <c r="A6858" t="s">
        <v>6881</v>
      </c>
      <c r="B6858" s="2">
        <v>42460</v>
      </c>
      <c r="C6858" s="2" t="str">
        <f>VLOOKUP(Sales_Data17[[#This Row],[Customer Name Index]],Customer_Data[#All],2,0)</f>
        <v>ETUDE Ltd</v>
      </c>
      <c r="D6858">
        <v>4</v>
      </c>
      <c r="E6858" t="s">
        <v>4</v>
      </c>
      <c r="F6858" t="s">
        <v>8168</v>
      </c>
      <c r="G6858" t="s">
        <v>8027</v>
      </c>
      <c r="H6858" t="str">
        <f>VLOOKUP(Sales_Data17[[#This Row],[Delivery Region Index]],Regions_Table[#All],2,0)</f>
        <v>New South Wales</v>
      </c>
      <c r="I6858" t="str">
        <f>VLOOKUP(Sales_Data17[[#This Row],[Delivery Region Index]],Regions_Table[#All],3,0)</f>
        <v>Grafton</v>
      </c>
      <c r="J6858">
        <v>11</v>
      </c>
      <c r="K6858">
        <v>2</v>
      </c>
      <c r="L6858" t="str">
        <f>VLOOKUP(Sales_Data17[[#This Row],[Product Description Index]],Products_Data[#All],2,0)</f>
        <v>Pants</v>
      </c>
      <c r="M6858">
        <v>7</v>
      </c>
      <c r="N6858" s="9">
        <v>113.90000000000002</v>
      </c>
      <c r="O6858" s="9">
        <f>Sales_Data17[[#This Row],[Order Quantity]]*Sales_Data17[[#This Row],[Unit Price]]</f>
        <v>797.30000000000018</v>
      </c>
      <c r="P6858" s="9">
        <v>51.25500000000001</v>
      </c>
      <c r="Q6858" s="9">
        <f>Sales_Data17[[#This Row],[Line Total]]-(Sales_Data17[[#This Row],[Total Unit Cost]]*Sales_Data17[[#This Row],[Order Quantity]])</f>
        <v>438.5150000000001</v>
      </c>
      <c r="R6858" s="1" t="str">
        <f>TEXT(Sales_Data17[[#This Row],[OrderDate]],"MMM")</f>
        <v>Mar</v>
      </c>
      <c r="S6858" s="1" t="str">
        <f t="shared" si="107"/>
        <v>2016</v>
      </c>
    </row>
    <row r="6859" spans="1:19">
      <c r="A6859" t="s">
        <v>6882</v>
      </c>
      <c r="B6859" s="2">
        <v>42461</v>
      </c>
      <c r="C6859" s="2" t="str">
        <f>VLOOKUP(Sales_Data17[[#This Row],[Customer Name Index]],Customer_Data[#All],2,0)</f>
        <v xml:space="preserve">Qualitest </v>
      </c>
      <c r="D6859">
        <v>19</v>
      </c>
      <c r="E6859" t="s">
        <v>4</v>
      </c>
      <c r="F6859" t="s">
        <v>8168</v>
      </c>
      <c r="G6859" t="s">
        <v>8028</v>
      </c>
      <c r="H6859" t="str">
        <f>VLOOKUP(Sales_Data17[[#This Row],[Delivery Region Index]],Regions_Table[#All],2,0)</f>
        <v>Victoria</v>
      </c>
      <c r="I6859" t="str">
        <f>VLOOKUP(Sales_Data17[[#This Row],[Delivery Region Index]],Regions_Table[#All],3,0)</f>
        <v>Mildura</v>
      </c>
      <c r="J6859">
        <v>53</v>
      </c>
      <c r="K6859">
        <v>8</v>
      </c>
      <c r="L6859" t="str">
        <f>VLOOKUP(Sales_Data17[[#This Row],[Product Description Index]],Products_Data[#All],2,0)</f>
        <v>Shoes</v>
      </c>
      <c r="M6859">
        <v>9</v>
      </c>
      <c r="N6859" s="9">
        <v>647.66666666666663</v>
      </c>
      <c r="O6859" s="9">
        <f>Sales_Data17[[#This Row],[Order Quantity]]*Sales_Data17[[#This Row],[Unit Price]]</f>
        <v>5829</v>
      </c>
      <c r="P6859" s="9">
        <v>466.32</v>
      </c>
      <c r="Q6859" s="9">
        <f>Sales_Data17[[#This Row],[Line Total]]-(Sales_Data17[[#This Row],[Total Unit Cost]]*Sales_Data17[[#This Row],[Order Quantity]])</f>
        <v>1632.12</v>
      </c>
      <c r="R6859" s="1" t="str">
        <f>TEXT(Sales_Data17[[#This Row],[OrderDate]],"MMM")</f>
        <v>Apr</v>
      </c>
      <c r="S6859" s="1" t="str">
        <f t="shared" si="107"/>
        <v>2016</v>
      </c>
    </row>
    <row r="6860" spans="1:19">
      <c r="A6860" t="s">
        <v>6883</v>
      </c>
      <c r="B6860" s="2">
        <v>42461</v>
      </c>
      <c r="C6860" s="2" t="str">
        <f>VLOOKUP(Sales_Data17[[#This Row],[Customer Name Index]],Customer_Data[#All],2,0)</f>
        <v>Ole Group</v>
      </c>
      <c r="D6860">
        <v>13</v>
      </c>
      <c r="E6860" t="s">
        <v>2</v>
      </c>
      <c r="F6860" t="s">
        <v>8168</v>
      </c>
      <c r="G6860" t="s">
        <v>8026</v>
      </c>
      <c r="H6860" t="str">
        <f>VLOOKUP(Sales_Data17[[#This Row],[Delivery Region Index]],Regions_Table[#All],2,0)</f>
        <v>Queensland</v>
      </c>
      <c r="I6860" t="str">
        <f>VLOOKUP(Sales_Data17[[#This Row],[Delivery Region Index]],Regions_Table[#All],3,0)</f>
        <v>Mackay</v>
      </c>
      <c r="J6860">
        <v>36</v>
      </c>
      <c r="K6860">
        <v>5</v>
      </c>
      <c r="L6860" t="str">
        <f>VLOOKUP(Sales_Data17[[#This Row],[Product Description Index]],Products_Data[#All],2,0)</f>
        <v>Hats</v>
      </c>
      <c r="M6860">
        <v>3</v>
      </c>
      <c r="N6860" s="9">
        <v>119.11111111111111</v>
      </c>
      <c r="O6860" s="9">
        <f>Sales_Data17[[#This Row],[Order Quantity]]*Sales_Data17[[#This Row],[Unit Price]]</f>
        <v>357.33333333333337</v>
      </c>
      <c r="P6860" s="9">
        <v>69.084444444444443</v>
      </c>
      <c r="Q6860" s="9">
        <f>Sales_Data17[[#This Row],[Line Total]]-(Sales_Data17[[#This Row],[Total Unit Cost]]*Sales_Data17[[#This Row],[Order Quantity]])</f>
        <v>150.08000000000004</v>
      </c>
      <c r="R6860" s="1" t="str">
        <f>TEXT(Sales_Data17[[#This Row],[OrderDate]],"MMM")</f>
        <v>Apr</v>
      </c>
      <c r="S6860" s="1" t="str">
        <f t="shared" si="107"/>
        <v>2016</v>
      </c>
    </row>
    <row r="6861" spans="1:19">
      <c r="A6861" t="s">
        <v>6884</v>
      </c>
      <c r="B6861" s="2">
        <v>42461</v>
      </c>
      <c r="C6861" s="2" t="str">
        <f>VLOOKUP(Sales_Data17[[#This Row],[Customer Name Index]],Customer_Data[#All],2,0)</f>
        <v>Procter Corp</v>
      </c>
      <c r="D6861">
        <v>5</v>
      </c>
      <c r="E6861" t="s">
        <v>4</v>
      </c>
      <c r="F6861" t="s">
        <v>8168</v>
      </c>
      <c r="G6861" t="s">
        <v>8027</v>
      </c>
      <c r="H6861" t="str">
        <f>VLOOKUP(Sales_Data17[[#This Row],[Delivery Region Index]],Regions_Table[#All],2,0)</f>
        <v>New South Wales</v>
      </c>
      <c r="I6861" t="str">
        <f>VLOOKUP(Sales_Data17[[#This Row],[Delivery Region Index]],Regions_Table[#All],3,0)</f>
        <v>Lake Macquarie</v>
      </c>
      <c r="J6861">
        <v>13</v>
      </c>
      <c r="K6861">
        <v>2</v>
      </c>
      <c r="L6861" t="str">
        <f>VLOOKUP(Sales_Data17[[#This Row],[Product Description Index]],Products_Data[#All],2,0)</f>
        <v>Pants</v>
      </c>
      <c r="M6861">
        <v>9</v>
      </c>
      <c r="N6861" s="9">
        <v>265.76666666666665</v>
      </c>
      <c r="O6861" s="9">
        <f>Sales_Data17[[#This Row],[Order Quantity]]*Sales_Data17[[#This Row],[Unit Price]]</f>
        <v>2391.8999999999996</v>
      </c>
      <c r="P6861" s="9">
        <v>188.69433333333333</v>
      </c>
      <c r="Q6861" s="9">
        <f>Sales_Data17[[#This Row],[Line Total]]-(Sales_Data17[[#This Row],[Total Unit Cost]]*Sales_Data17[[#This Row],[Order Quantity]])</f>
        <v>693.65099999999961</v>
      </c>
      <c r="R6861" s="1" t="str">
        <f>TEXT(Sales_Data17[[#This Row],[OrderDate]],"MMM")</f>
        <v>Apr</v>
      </c>
      <c r="S6861" s="1" t="str">
        <f t="shared" si="107"/>
        <v>2016</v>
      </c>
    </row>
    <row r="6862" spans="1:19">
      <c r="A6862" t="s">
        <v>6885</v>
      </c>
      <c r="B6862" s="2">
        <v>42461</v>
      </c>
      <c r="C6862" s="2" t="str">
        <f>VLOOKUP(Sales_Data17[[#This Row],[Customer Name Index]],Customer_Data[#All],2,0)</f>
        <v xml:space="preserve">Qualitest </v>
      </c>
      <c r="D6862">
        <v>19</v>
      </c>
      <c r="E6862" t="s">
        <v>4</v>
      </c>
      <c r="F6862" t="s">
        <v>8168</v>
      </c>
      <c r="G6862" t="s">
        <v>8028</v>
      </c>
      <c r="H6862" t="str">
        <f>VLOOKUP(Sales_Data17[[#This Row],[Delivery Region Index]],Regions_Table[#All],2,0)</f>
        <v>Victoria</v>
      </c>
      <c r="I6862" t="str">
        <f>VLOOKUP(Sales_Data17[[#This Row],[Delivery Region Index]],Regions_Table[#All],3,0)</f>
        <v>Swan Hill</v>
      </c>
      <c r="J6862">
        <v>55</v>
      </c>
      <c r="K6862">
        <v>8</v>
      </c>
      <c r="L6862" t="str">
        <f>VLOOKUP(Sales_Data17[[#This Row],[Product Description Index]],Products_Data[#All],2,0)</f>
        <v>Shoes</v>
      </c>
      <c r="M6862">
        <v>5</v>
      </c>
      <c r="N6862" s="9">
        <v>402.74444444444447</v>
      </c>
      <c r="O6862" s="9">
        <f>Sales_Data17[[#This Row],[Order Quantity]]*Sales_Data17[[#This Row],[Unit Price]]</f>
        <v>2013.7222222222224</v>
      </c>
      <c r="P6862" s="9">
        <v>294.00344444444443</v>
      </c>
      <c r="Q6862" s="9">
        <f>Sales_Data17[[#This Row],[Line Total]]-(Sales_Data17[[#This Row],[Total Unit Cost]]*Sales_Data17[[#This Row],[Order Quantity]])</f>
        <v>543.70500000000015</v>
      </c>
      <c r="R6862" s="1" t="str">
        <f>TEXT(Sales_Data17[[#This Row],[OrderDate]],"MMM")</f>
        <v>Apr</v>
      </c>
      <c r="S6862" s="1" t="str">
        <f t="shared" si="107"/>
        <v>2016</v>
      </c>
    </row>
    <row r="6863" spans="1:19">
      <c r="A6863" t="s">
        <v>6886</v>
      </c>
      <c r="B6863" s="2">
        <v>42461</v>
      </c>
      <c r="C6863" s="2" t="str">
        <f>VLOOKUP(Sales_Data17[[#This Row],[Customer Name Index]],Customer_Data[#All],2,0)</f>
        <v>Avon Corp</v>
      </c>
      <c r="D6863">
        <v>1</v>
      </c>
      <c r="E6863" t="s">
        <v>2</v>
      </c>
      <c r="F6863" t="s">
        <v>8168</v>
      </c>
      <c r="G6863" t="s">
        <v>8027</v>
      </c>
      <c r="H6863" t="str">
        <f>VLOOKUP(Sales_Data17[[#This Row],[Delivery Region Index]],Regions_Table[#All],2,0)</f>
        <v>New South Wales</v>
      </c>
      <c r="I6863" t="str">
        <f>VLOOKUP(Sales_Data17[[#This Row],[Delivery Region Index]],Regions_Table[#All],3,0)</f>
        <v>Sydney</v>
      </c>
      <c r="J6863">
        <v>1</v>
      </c>
      <c r="K6863">
        <v>1</v>
      </c>
      <c r="L6863" t="str">
        <f>VLOOKUP(Sales_Data17[[#This Row],[Product Description Index]],Products_Data[#All],2,0)</f>
        <v>Shirts</v>
      </c>
      <c r="M6863">
        <v>5</v>
      </c>
      <c r="N6863" s="9">
        <v>302.24444444444447</v>
      </c>
      <c r="O6863" s="9">
        <f>Sales_Data17[[#This Row],[Order Quantity]]*Sales_Data17[[#This Row],[Unit Price]]</f>
        <v>1511.2222222222224</v>
      </c>
      <c r="P6863" s="9">
        <v>139.03244444444445</v>
      </c>
      <c r="Q6863" s="9">
        <f>Sales_Data17[[#This Row],[Line Total]]-(Sales_Data17[[#This Row],[Total Unit Cost]]*Sales_Data17[[#This Row],[Order Quantity]])</f>
        <v>816.06000000000017</v>
      </c>
      <c r="R6863" s="1" t="str">
        <f>TEXT(Sales_Data17[[#This Row],[OrderDate]],"MMM")</f>
        <v>Apr</v>
      </c>
      <c r="S6863" s="1" t="str">
        <f t="shared" si="107"/>
        <v>2016</v>
      </c>
    </row>
    <row r="6864" spans="1:19">
      <c r="A6864" t="s">
        <v>6887</v>
      </c>
      <c r="B6864" s="2">
        <v>42461</v>
      </c>
      <c r="C6864" s="2" t="str">
        <f>VLOOKUP(Sales_Data17[[#This Row],[Customer Name Index]],Customer_Data[#All],2,0)</f>
        <v>New Ltd</v>
      </c>
      <c r="D6864">
        <v>7</v>
      </c>
      <c r="E6864" t="s">
        <v>4</v>
      </c>
      <c r="F6864" t="s">
        <v>8168</v>
      </c>
      <c r="G6864" t="s">
        <v>8027</v>
      </c>
      <c r="H6864" t="str">
        <f>VLOOKUP(Sales_Data17[[#This Row],[Delivery Region Index]],Regions_Table[#All],2,0)</f>
        <v>New South Wales</v>
      </c>
      <c r="I6864" t="str">
        <f>VLOOKUP(Sales_Data17[[#This Row],[Delivery Region Index]],Regions_Table[#All],3,0)</f>
        <v>Queanbeyan</v>
      </c>
      <c r="J6864">
        <v>20</v>
      </c>
      <c r="K6864">
        <v>3</v>
      </c>
      <c r="L6864" t="str">
        <f>VLOOKUP(Sales_Data17[[#This Row],[Product Description Index]],Products_Data[#All],2,0)</f>
        <v>Sunglasses</v>
      </c>
      <c r="M6864">
        <v>6</v>
      </c>
      <c r="N6864" s="9">
        <v>710.94444444444446</v>
      </c>
      <c r="O6864" s="9">
        <f>Sales_Data17[[#This Row],[Order Quantity]]*Sales_Data17[[#This Row],[Unit Price]]</f>
        <v>4265.666666666667</v>
      </c>
      <c r="P6864" s="9">
        <v>511.88</v>
      </c>
      <c r="Q6864" s="9">
        <f>Sales_Data17[[#This Row],[Line Total]]-(Sales_Data17[[#This Row],[Total Unit Cost]]*Sales_Data17[[#This Row],[Order Quantity]])</f>
        <v>1194.3866666666672</v>
      </c>
      <c r="R6864" s="1" t="str">
        <f>TEXT(Sales_Data17[[#This Row],[OrderDate]],"MMM")</f>
        <v>Apr</v>
      </c>
      <c r="S6864" s="1" t="str">
        <f t="shared" si="107"/>
        <v>2016</v>
      </c>
    </row>
    <row r="6865" spans="1:19">
      <c r="A6865" t="s">
        <v>6888</v>
      </c>
      <c r="B6865" s="2">
        <v>42462</v>
      </c>
      <c r="C6865" s="2" t="str">
        <f>VLOOKUP(Sales_Data17[[#This Row],[Customer Name Index]],Customer_Data[#All],2,0)</f>
        <v>Procter Corp</v>
      </c>
      <c r="D6865">
        <v>5</v>
      </c>
      <c r="E6865" t="s">
        <v>2</v>
      </c>
      <c r="F6865" t="s">
        <v>8168</v>
      </c>
      <c r="G6865" t="s">
        <v>8027</v>
      </c>
      <c r="H6865" t="str">
        <f>VLOOKUP(Sales_Data17[[#This Row],[Delivery Region Index]],Regions_Table[#All],2,0)</f>
        <v>New South Wales</v>
      </c>
      <c r="I6865" t="str">
        <f>VLOOKUP(Sales_Data17[[#This Row],[Delivery Region Index]],Regions_Table[#All],3,0)</f>
        <v>Lismore</v>
      </c>
      <c r="J6865">
        <v>14</v>
      </c>
      <c r="K6865">
        <v>2</v>
      </c>
      <c r="L6865" t="str">
        <f>VLOOKUP(Sales_Data17[[#This Row],[Product Description Index]],Products_Data[#All],2,0)</f>
        <v>Pants</v>
      </c>
      <c r="M6865">
        <v>9</v>
      </c>
      <c r="N6865" s="9">
        <v>124.32222222222224</v>
      </c>
      <c r="O6865" s="9">
        <f>Sales_Data17[[#This Row],[Order Quantity]]*Sales_Data17[[#This Row],[Unit Price]]</f>
        <v>1118.9000000000001</v>
      </c>
      <c r="P6865" s="9">
        <v>67.134000000000015</v>
      </c>
      <c r="Q6865" s="9">
        <f>Sales_Data17[[#This Row],[Line Total]]-(Sales_Data17[[#This Row],[Total Unit Cost]]*Sales_Data17[[#This Row],[Order Quantity]])</f>
        <v>514.69399999999996</v>
      </c>
      <c r="R6865" s="1" t="str">
        <f>TEXT(Sales_Data17[[#This Row],[OrderDate]],"MMM")</f>
        <v>Apr</v>
      </c>
      <c r="S6865" s="1" t="str">
        <f t="shared" si="107"/>
        <v>2016</v>
      </c>
    </row>
    <row r="6866" spans="1:19">
      <c r="A6866" t="s">
        <v>6889</v>
      </c>
      <c r="B6866" s="2">
        <v>42462</v>
      </c>
      <c r="C6866" s="2" t="str">
        <f>VLOOKUP(Sales_Data17[[#This Row],[Customer Name Index]],Customer_Data[#All],2,0)</f>
        <v>21st Ltd</v>
      </c>
      <c r="D6866">
        <v>10</v>
      </c>
      <c r="E6866" t="s">
        <v>2</v>
      </c>
      <c r="F6866" t="s">
        <v>8168</v>
      </c>
      <c r="G6866" t="s">
        <v>8026</v>
      </c>
      <c r="H6866" t="str">
        <f>VLOOKUP(Sales_Data17[[#This Row],[Delivery Region Index]],Regions_Table[#All],2,0)</f>
        <v>Queensland</v>
      </c>
      <c r="I6866" t="str">
        <f>VLOOKUP(Sales_Data17[[#This Row],[Delivery Region Index]],Regions_Table[#All],3,0)</f>
        <v>Charters Towers</v>
      </c>
      <c r="J6866">
        <v>29</v>
      </c>
      <c r="K6866">
        <v>4</v>
      </c>
      <c r="L6866" t="str">
        <f>VLOOKUP(Sales_Data17[[#This Row],[Product Description Index]],Products_Data[#All],2,0)</f>
        <v>Jeans</v>
      </c>
      <c r="M6866">
        <v>5</v>
      </c>
      <c r="N6866" s="9">
        <v>23.077777777777779</v>
      </c>
      <c r="O6866" s="9">
        <f>Sales_Data17[[#This Row],[Order Quantity]]*Sales_Data17[[#This Row],[Unit Price]]</f>
        <v>115.3888888888889</v>
      </c>
      <c r="P6866" s="9">
        <v>14.308222222222222</v>
      </c>
      <c r="Q6866" s="9">
        <f>Sales_Data17[[#This Row],[Line Total]]-(Sales_Data17[[#This Row],[Total Unit Cost]]*Sales_Data17[[#This Row],[Order Quantity]])</f>
        <v>43.847777777777793</v>
      </c>
      <c r="R6866" s="1" t="str">
        <f>TEXT(Sales_Data17[[#This Row],[OrderDate]],"MMM")</f>
        <v>Apr</v>
      </c>
      <c r="S6866" s="1" t="str">
        <f t="shared" si="107"/>
        <v>2016</v>
      </c>
    </row>
    <row r="6867" spans="1:19">
      <c r="A6867" t="s">
        <v>6890</v>
      </c>
      <c r="B6867" s="2">
        <v>42462</v>
      </c>
      <c r="C6867" s="2" t="str">
        <f>VLOOKUP(Sales_Data17[[#This Row],[Customer Name Index]],Customer_Data[#All],2,0)</f>
        <v>Pure Group</v>
      </c>
      <c r="D6867">
        <v>17</v>
      </c>
      <c r="E6867" t="s">
        <v>4</v>
      </c>
      <c r="F6867" t="s">
        <v>8168</v>
      </c>
      <c r="G6867" t="s">
        <v>8025</v>
      </c>
      <c r="H6867" t="str">
        <f>VLOOKUP(Sales_Data17[[#This Row],[Delivery Region Index]],Regions_Table[#All],2,0)</f>
        <v>Victoria</v>
      </c>
      <c r="I6867" t="str">
        <f>VLOOKUP(Sales_Data17[[#This Row],[Delivery Region Index]],Regions_Table[#All],3,0)</f>
        <v>Ballarat</v>
      </c>
      <c r="J6867">
        <v>49</v>
      </c>
      <c r="K6867">
        <v>7</v>
      </c>
      <c r="L6867" t="str">
        <f>VLOOKUP(Sales_Data17[[#This Row],[Product Description Index]],Products_Data[#All],2,0)</f>
        <v>Dress Shirts</v>
      </c>
      <c r="M6867">
        <v>3</v>
      </c>
      <c r="N6867" s="9">
        <v>113.90000000000002</v>
      </c>
      <c r="O6867" s="9">
        <f>Sales_Data17[[#This Row],[Order Quantity]]*Sales_Data17[[#This Row],[Unit Price]]</f>
        <v>341.70000000000005</v>
      </c>
      <c r="P6867" s="9">
        <v>46.699000000000005</v>
      </c>
      <c r="Q6867" s="9">
        <f>Sales_Data17[[#This Row],[Line Total]]-(Sales_Data17[[#This Row],[Total Unit Cost]]*Sales_Data17[[#This Row],[Order Quantity]])</f>
        <v>201.60300000000004</v>
      </c>
      <c r="R6867" s="1" t="str">
        <f>TEXT(Sales_Data17[[#This Row],[OrderDate]],"MMM")</f>
        <v>Apr</v>
      </c>
      <c r="S6867" s="1" t="str">
        <f t="shared" si="107"/>
        <v>2016</v>
      </c>
    </row>
    <row r="6868" spans="1:19">
      <c r="A6868" t="s">
        <v>6891</v>
      </c>
      <c r="B6868" s="2">
        <v>42462</v>
      </c>
      <c r="C6868" s="2" t="str">
        <f>VLOOKUP(Sales_Data17[[#This Row],[Customer Name Index]],Customer_Data[#All],2,0)</f>
        <v>Ole Group</v>
      </c>
      <c r="D6868">
        <v>13</v>
      </c>
      <c r="E6868" t="s">
        <v>4</v>
      </c>
      <c r="F6868" t="s">
        <v>8168</v>
      </c>
      <c r="G6868" t="s">
        <v>8026</v>
      </c>
      <c r="H6868" t="str">
        <f>VLOOKUP(Sales_Data17[[#This Row],[Delivery Region Index]],Regions_Table[#All],2,0)</f>
        <v>Queensland</v>
      </c>
      <c r="I6868" t="str">
        <f>VLOOKUP(Sales_Data17[[#This Row],[Delivery Region Index]],Regions_Table[#All],3,0)</f>
        <v>Maryborough</v>
      </c>
      <c r="J6868">
        <v>37</v>
      </c>
      <c r="K6868">
        <v>6</v>
      </c>
      <c r="L6868" t="str">
        <f>VLOOKUP(Sales_Data17[[#This Row],[Product Description Index]],Products_Data[#All],2,0)</f>
        <v>Socks</v>
      </c>
      <c r="M6868">
        <v>1</v>
      </c>
      <c r="N6868" s="9">
        <v>599.27777777777783</v>
      </c>
      <c r="O6868" s="9">
        <f>Sales_Data17[[#This Row],[Order Quantity]]*Sales_Data17[[#This Row],[Unit Price]]</f>
        <v>599.27777777777783</v>
      </c>
      <c r="P6868" s="9">
        <v>407.50888888888892</v>
      </c>
      <c r="Q6868" s="9">
        <f>Sales_Data17[[#This Row],[Line Total]]-(Sales_Data17[[#This Row],[Total Unit Cost]]*Sales_Data17[[#This Row],[Order Quantity]])</f>
        <v>191.76888888888891</v>
      </c>
      <c r="R6868" s="1" t="str">
        <f>TEXT(Sales_Data17[[#This Row],[OrderDate]],"MMM")</f>
        <v>Apr</v>
      </c>
      <c r="S6868" s="1" t="str">
        <f t="shared" si="107"/>
        <v>2016</v>
      </c>
    </row>
    <row r="6869" spans="1:19">
      <c r="A6869" t="s">
        <v>6892</v>
      </c>
      <c r="B6869" s="2">
        <v>42462</v>
      </c>
      <c r="C6869" s="2" t="str">
        <f>VLOOKUP(Sales_Data17[[#This Row],[Customer Name Index]],Customer_Data[#All],2,0)</f>
        <v>ETUDE Ltd</v>
      </c>
      <c r="D6869">
        <v>4</v>
      </c>
      <c r="E6869" t="s">
        <v>2</v>
      </c>
      <c r="F6869" t="s">
        <v>8168</v>
      </c>
      <c r="G6869" t="s">
        <v>8027</v>
      </c>
      <c r="H6869" t="str">
        <f>VLOOKUP(Sales_Data17[[#This Row],[Delivery Region Index]],Regions_Table[#All],2,0)</f>
        <v>New South Wales</v>
      </c>
      <c r="I6869" t="str">
        <f>VLOOKUP(Sales_Data17[[#This Row],[Delivery Region Index]],Regions_Table[#All],3,0)</f>
        <v>Griffith</v>
      </c>
      <c r="J6869">
        <v>12</v>
      </c>
      <c r="K6869">
        <v>2</v>
      </c>
      <c r="L6869" t="str">
        <f>VLOOKUP(Sales_Data17[[#This Row],[Product Description Index]],Products_Data[#All],2,0)</f>
        <v>Pants</v>
      </c>
      <c r="M6869">
        <v>3</v>
      </c>
      <c r="N6869" s="9">
        <v>444.43333333333334</v>
      </c>
      <c r="O6869" s="9">
        <f>Sales_Data17[[#This Row],[Order Quantity]]*Sales_Data17[[#This Row],[Unit Price]]</f>
        <v>1333.3</v>
      </c>
      <c r="P6869" s="9">
        <v>368.87966666666665</v>
      </c>
      <c r="Q6869" s="9">
        <f>Sales_Data17[[#This Row],[Line Total]]-(Sales_Data17[[#This Row],[Total Unit Cost]]*Sales_Data17[[#This Row],[Order Quantity]])</f>
        <v>226.66100000000006</v>
      </c>
      <c r="R6869" s="1" t="str">
        <f>TEXT(Sales_Data17[[#This Row],[OrderDate]],"MMM")</f>
        <v>Apr</v>
      </c>
      <c r="S6869" s="1" t="str">
        <f t="shared" si="107"/>
        <v>2016</v>
      </c>
    </row>
    <row r="6870" spans="1:19">
      <c r="A6870" t="s">
        <v>6893</v>
      </c>
      <c r="B6870" s="2">
        <v>42462</v>
      </c>
      <c r="C6870" s="2" t="str">
        <f>VLOOKUP(Sales_Data17[[#This Row],[Customer Name Index]],Customer_Data[#All],2,0)</f>
        <v xml:space="preserve">Ei </v>
      </c>
      <c r="D6870">
        <v>9</v>
      </c>
      <c r="E6870" t="s">
        <v>2</v>
      </c>
      <c r="F6870" t="s">
        <v>8168</v>
      </c>
      <c r="G6870" t="s">
        <v>8027</v>
      </c>
      <c r="H6870" t="str">
        <f>VLOOKUP(Sales_Data17[[#This Row],[Delivery Region Index]],Regions_Table[#All],2,0)</f>
        <v>New South Wales</v>
      </c>
      <c r="I6870" t="str">
        <f>VLOOKUP(Sales_Data17[[#This Row],[Delivery Region Index]],Regions_Table[#All],3,0)</f>
        <v>Wyong</v>
      </c>
      <c r="J6870">
        <v>25</v>
      </c>
      <c r="K6870">
        <v>4</v>
      </c>
      <c r="L6870" t="str">
        <f>VLOOKUP(Sales_Data17[[#This Row],[Product Description Index]],Products_Data[#All],2,0)</f>
        <v>Jeans</v>
      </c>
      <c r="M6870">
        <v>1</v>
      </c>
      <c r="N6870" s="9">
        <v>270.23333333333335</v>
      </c>
      <c r="O6870" s="9">
        <f>Sales_Data17[[#This Row],[Order Quantity]]*Sales_Data17[[#This Row],[Unit Price]]</f>
        <v>270.23333333333335</v>
      </c>
      <c r="P6870" s="9">
        <v>183.75866666666667</v>
      </c>
      <c r="Q6870" s="9">
        <f>Sales_Data17[[#This Row],[Line Total]]-(Sales_Data17[[#This Row],[Total Unit Cost]]*Sales_Data17[[#This Row],[Order Quantity]])</f>
        <v>86.474666666666678</v>
      </c>
      <c r="R6870" s="1" t="str">
        <f>TEXT(Sales_Data17[[#This Row],[OrderDate]],"MMM")</f>
        <v>Apr</v>
      </c>
      <c r="S6870" s="1" t="str">
        <f t="shared" si="107"/>
        <v>2016</v>
      </c>
    </row>
    <row r="6871" spans="1:19">
      <c r="A6871" t="s">
        <v>6894</v>
      </c>
      <c r="B6871" s="2">
        <v>42462</v>
      </c>
      <c r="C6871" s="2" t="str">
        <f>VLOOKUP(Sales_Data17[[#This Row],[Customer Name Index]],Customer_Data[#All],2,0)</f>
        <v xml:space="preserve">Qualitest </v>
      </c>
      <c r="D6871">
        <v>19</v>
      </c>
      <c r="E6871" t="s">
        <v>2</v>
      </c>
      <c r="F6871" t="s">
        <v>8168</v>
      </c>
      <c r="G6871" t="s">
        <v>8028</v>
      </c>
      <c r="H6871" t="str">
        <f>VLOOKUP(Sales_Data17[[#This Row],[Delivery Region Index]],Regions_Table[#All],2,0)</f>
        <v>Victoria</v>
      </c>
      <c r="I6871" t="str">
        <f>VLOOKUP(Sales_Data17[[#This Row],[Delivery Region Index]],Regions_Table[#All],3,0)</f>
        <v>Shepparton</v>
      </c>
      <c r="J6871">
        <v>54</v>
      </c>
      <c r="K6871">
        <v>8</v>
      </c>
      <c r="L6871" t="str">
        <f>VLOOKUP(Sales_Data17[[#This Row],[Product Description Index]],Products_Data[#All],2,0)</f>
        <v>Shoes</v>
      </c>
      <c r="M6871">
        <v>7</v>
      </c>
      <c r="N6871" s="9">
        <v>431.03333333333336</v>
      </c>
      <c r="O6871" s="9">
        <f>Sales_Data17[[#This Row],[Order Quantity]]*Sales_Data17[[#This Row],[Unit Price]]</f>
        <v>3017.2333333333336</v>
      </c>
      <c r="P6871" s="9">
        <v>357.75766666666664</v>
      </c>
      <c r="Q6871" s="9">
        <f>Sales_Data17[[#This Row],[Line Total]]-(Sales_Data17[[#This Row],[Total Unit Cost]]*Sales_Data17[[#This Row],[Order Quantity]])</f>
        <v>512.92966666666689</v>
      </c>
      <c r="R6871" s="1" t="str">
        <f>TEXT(Sales_Data17[[#This Row],[OrderDate]],"MMM")</f>
        <v>Apr</v>
      </c>
      <c r="S6871" s="1" t="str">
        <f t="shared" si="107"/>
        <v>2016</v>
      </c>
    </row>
    <row r="6872" spans="1:19">
      <c r="A6872" t="s">
        <v>6895</v>
      </c>
      <c r="B6872" s="2">
        <v>42462</v>
      </c>
      <c r="C6872" s="2" t="str">
        <f>VLOOKUP(Sales_Data17[[#This Row],[Customer Name Index]],Customer_Data[#All],2,0)</f>
        <v>Avon Corp</v>
      </c>
      <c r="D6872">
        <v>1</v>
      </c>
      <c r="E6872" t="s">
        <v>4</v>
      </c>
      <c r="F6872" t="s">
        <v>8168</v>
      </c>
      <c r="G6872" t="s">
        <v>8027</v>
      </c>
      <c r="H6872" t="str">
        <f>VLOOKUP(Sales_Data17[[#This Row],[Delivery Region Index]],Regions_Table[#All],2,0)</f>
        <v>New South Wales</v>
      </c>
      <c r="I6872" t="str">
        <f>VLOOKUP(Sales_Data17[[#This Row],[Delivery Region Index]],Regions_Table[#All],3,0)</f>
        <v>Armidale</v>
      </c>
      <c r="J6872">
        <v>3</v>
      </c>
      <c r="K6872">
        <v>1</v>
      </c>
      <c r="L6872" t="str">
        <f>VLOOKUP(Sales_Data17[[#This Row],[Product Description Index]],Products_Data[#All],2,0)</f>
        <v>Shirts</v>
      </c>
      <c r="M6872">
        <v>6</v>
      </c>
      <c r="N6872" s="9">
        <v>24.566666666666666</v>
      </c>
      <c r="O6872" s="9">
        <f>Sales_Data17[[#This Row],[Order Quantity]]*Sales_Data17[[#This Row],[Unit Price]]</f>
        <v>147.4</v>
      </c>
      <c r="P6872" s="9">
        <v>13.266</v>
      </c>
      <c r="Q6872" s="9">
        <f>Sales_Data17[[#This Row],[Line Total]]-(Sales_Data17[[#This Row],[Total Unit Cost]]*Sales_Data17[[#This Row],[Order Quantity]])</f>
        <v>67.804000000000002</v>
      </c>
      <c r="R6872" s="1" t="str">
        <f>TEXT(Sales_Data17[[#This Row],[OrderDate]],"MMM")</f>
        <v>Apr</v>
      </c>
      <c r="S6872" s="1" t="str">
        <f t="shared" si="107"/>
        <v>2016</v>
      </c>
    </row>
    <row r="6873" spans="1:19">
      <c r="A6873" t="s">
        <v>6896</v>
      </c>
      <c r="B6873" s="2">
        <v>42463</v>
      </c>
      <c r="C6873" s="2" t="str">
        <f>VLOOKUP(Sales_Data17[[#This Row],[Customer Name Index]],Customer_Data[#All],2,0)</f>
        <v>ETUDE Ltd</v>
      </c>
      <c r="D6873">
        <v>4</v>
      </c>
      <c r="E6873" t="s">
        <v>4</v>
      </c>
      <c r="F6873" t="s">
        <v>8168</v>
      </c>
      <c r="G6873" t="s">
        <v>8027</v>
      </c>
      <c r="H6873" t="str">
        <f>VLOOKUP(Sales_Data17[[#This Row],[Delivery Region Index]],Regions_Table[#All],2,0)</f>
        <v>New South Wales</v>
      </c>
      <c r="I6873" t="str">
        <f>VLOOKUP(Sales_Data17[[#This Row],[Delivery Region Index]],Regions_Table[#All],3,0)</f>
        <v>Grafton</v>
      </c>
      <c r="J6873">
        <v>11</v>
      </c>
      <c r="K6873">
        <v>2</v>
      </c>
      <c r="L6873" t="str">
        <f>VLOOKUP(Sales_Data17[[#This Row],[Product Description Index]],Products_Data[#All],2,0)</f>
        <v>Pants</v>
      </c>
      <c r="M6873">
        <v>8</v>
      </c>
      <c r="N6873" s="9">
        <v>110.92222222222223</v>
      </c>
      <c r="O6873" s="9">
        <f>Sales_Data17[[#This Row],[Order Quantity]]*Sales_Data17[[#This Row],[Unit Price]]</f>
        <v>887.37777777777785</v>
      </c>
      <c r="P6873" s="9">
        <v>83.191666666666663</v>
      </c>
      <c r="Q6873" s="9">
        <f>Sales_Data17[[#This Row],[Line Total]]-(Sales_Data17[[#This Row],[Total Unit Cost]]*Sales_Data17[[#This Row],[Order Quantity]])</f>
        <v>221.84444444444455</v>
      </c>
      <c r="R6873" s="1" t="str">
        <f>TEXT(Sales_Data17[[#This Row],[OrderDate]],"MMM")</f>
        <v>Apr</v>
      </c>
      <c r="S6873" s="1" t="str">
        <f t="shared" si="107"/>
        <v>2016</v>
      </c>
    </row>
    <row r="6874" spans="1:19">
      <c r="A6874" t="s">
        <v>6897</v>
      </c>
      <c r="B6874" s="2">
        <v>42463</v>
      </c>
      <c r="C6874" s="2" t="str">
        <f>VLOOKUP(Sales_Data17[[#This Row],[Customer Name Index]],Customer_Data[#All],2,0)</f>
        <v>Avon Corp</v>
      </c>
      <c r="D6874">
        <v>1</v>
      </c>
      <c r="E6874" t="s">
        <v>4</v>
      </c>
      <c r="F6874" t="s">
        <v>8168</v>
      </c>
      <c r="G6874" t="s">
        <v>8027</v>
      </c>
      <c r="H6874" t="str">
        <f>VLOOKUP(Sales_Data17[[#This Row],[Delivery Region Index]],Regions_Table[#All],2,0)</f>
        <v>New South Wales</v>
      </c>
      <c r="I6874" t="str">
        <f>VLOOKUP(Sales_Data17[[#This Row],[Delivery Region Index]],Regions_Table[#All],3,0)</f>
        <v>Armidale</v>
      </c>
      <c r="J6874">
        <v>3</v>
      </c>
      <c r="K6874">
        <v>1</v>
      </c>
      <c r="L6874" t="str">
        <f>VLOOKUP(Sales_Data17[[#This Row],[Product Description Index]],Products_Data[#All],2,0)</f>
        <v>Shirts</v>
      </c>
      <c r="M6874">
        <v>5</v>
      </c>
      <c r="N6874" s="9">
        <v>125.8111111111111</v>
      </c>
      <c r="O6874" s="9">
        <f>Sales_Data17[[#This Row],[Order Quantity]]*Sales_Data17[[#This Row],[Unit Price]]</f>
        <v>629.05555555555554</v>
      </c>
      <c r="P6874" s="9">
        <v>94.35833333333332</v>
      </c>
      <c r="Q6874" s="9">
        <f>Sales_Data17[[#This Row],[Line Total]]-(Sales_Data17[[#This Row],[Total Unit Cost]]*Sales_Data17[[#This Row],[Order Quantity]])</f>
        <v>157.26388888888891</v>
      </c>
      <c r="R6874" s="1" t="str">
        <f>TEXT(Sales_Data17[[#This Row],[OrderDate]],"MMM")</f>
        <v>Apr</v>
      </c>
      <c r="S6874" s="1" t="str">
        <f t="shared" si="107"/>
        <v>2016</v>
      </c>
    </row>
    <row r="6875" spans="1:19">
      <c r="A6875" t="s">
        <v>6898</v>
      </c>
      <c r="B6875" s="2">
        <v>42463</v>
      </c>
      <c r="C6875" s="2" t="str">
        <f>VLOOKUP(Sales_Data17[[#This Row],[Customer Name Index]],Customer_Data[#All],2,0)</f>
        <v>Ole Group</v>
      </c>
      <c r="D6875">
        <v>13</v>
      </c>
      <c r="E6875" t="s">
        <v>4</v>
      </c>
      <c r="F6875" t="s">
        <v>8168</v>
      </c>
      <c r="G6875" t="s">
        <v>8026</v>
      </c>
      <c r="H6875" t="str">
        <f>VLOOKUP(Sales_Data17[[#This Row],[Delivery Region Index]],Regions_Table[#All],2,0)</f>
        <v>Queensland</v>
      </c>
      <c r="I6875" t="str">
        <f>VLOOKUP(Sales_Data17[[#This Row],[Delivery Region Index]],Regions_Table[#All],3,0)</f>
        <v>Maryborough</v>
      </c>
      <c r="J6875">
        <v>37</v>
      </c>
      <c r="K6875">
        <v>5</v>
      </c>
      <c r="L6875" t="str">
        <f>VLOOKUP(Sales_Data17[[#This Row],[Product Description Index]],Products_Data[#All],2,0)</f>
        <v>Hats</v>
      </c>
      <c r="M6875">
        <v>3</v>
      </c>
      <c r="N6875" s="9">
        <v>22.333333333333332</v>
      </c>
      <c r="O6875" s="9">
        <f>Sales_Data17[[#This Row],[Order Quantity]]*Sales_Data17[[#This Row],[Unit Price]]</f>
        <v>67</v>
      </c>
      <c r="P6875" s="9">
        <v>17.643333333333334</v>
      </c>
      <c r="Q6875" s="9">
        <f>Sales_Data17[[#This Row],[Line Total]]-(Sales_Data17[[#This Row],[Total Unit Cost]]*Sales_Data17[[#This Row],[Order Quantity]])</f>
        <v>14.069999999999993</v>
      </c>
      <c r="R6875" s="1" t="str">
        <f>TEXT(Sales_Data17[[#This Row],[OrderDate]],"MMM")</f>
        <v>Apr</v>
      </c>
      <c r="S6875" s="1" t="str">
        <f t="shared" si="107"/>
        <v>2016</v>
      </c>
    </row>
    <row r="6876" spans="1:19">
      <c r="A6876" t="s">
        <v>6899</v>
      </c>
      <c r="B6876" s="2">
        <v>42463</v>
      </c>
      <c r="C6876" s="2" t="str">
        <f>VLOOKUP(Sales_Data17[[#This Row],[Customer Name Index]],Customer_Data[#All],2,0)</f>
        <v xml:space="preserve">Medline </v>
      </c>
      <c r="D6876">
        <v>12</v>
      </c>
      <c r="E6876" t="s">
        <v>4</v>
      </c>
      <c r="F6876" t="s">
        <v>8168</v>
      </c>
      <c r="G6876" t="s">
        <v>8026</v>
      </c>
      <c r="H6876" t="str">
        <f>VLOOKUP(Sales_Data17[[#This Row],[Delivery Region Index]],Regions_Table[#All],2,0)</f>
        <v>Queensland</v>
      </c>
      <c r="I6876" t="str">
        <f>VLOOKUP(Sales_Data17[[#This Row],[Delivery Region Index]],Regions_Table[#All],3,0)</f>
        <v>Ipswich</v>
      </c>
      <c r="J6876">
        <v>34</v>
      </c>
      <c r="K6876">
        <v>5</v>
      </c>
      <c r="L6876" t="str">
        <f>VLOOKUP(Sales_Data17[[#This Row],[Product Description Index]],Products_Data[#All],2,0)</f>
        <v>Hats</v>
      </c>
      <c r="M6876">
        <v>7</v>
      </c>
      <c r="N6876" s="9">
        <v>75.933333333333337</v>
      </c>
      <c r="O6876" s="9">
        <f>Sales_Data17[[#This Row],[Order Quantity]]*Sales_Data17[[#This Row],[Unit Price]]</f>
        <v>531.5333333333333</v>
      </c>
      <c r="P6876" s="9">
        <v>54.671999999999997</v>
      </c>
      <c r="Q6876" s="9">
        <f>Sales_Data17[[#This Row],[Line Total]]-(Sales_Data17[[#This Row],[Total Unit Cost]]*Sales_Data17[[#This Row],[Order Quantity]])</f>
        <v>148.82933333333335</v>
      </c>
      <c r="R6876" s="1" t="str">
        <f>TEXT(Sales_Data17[[#This Row],[OrderDate]],"MMM")</f>
        <v>Apr</v>
      </c>
      <c r="S6876" s="1" t="str">
        <f t="shared" si="107"/>
        <v>2016</v>
      </c>
    </row>
    <row r="6877" spans="1:19">
      <c r="A6877" t="s">
        <v>6900</v>
      </c>
      <c r="B6877" s="2">
        <v>42464</v>
      </c>
      <c r="C6877" s="2" t="str">
        <f>VLOOKUP(Sales_Data17[[#This Row],[Customer Name Index]],Customer_Data[#All],2,0)</f>
        <v>Avon Corp</v>
      </c>
      <c r="D6877">
        <v>1</v>
      </c>
      <c r="E6877" t="s">
        <v>4</v>
      </c>
      <c r="F6877" t="s">
        <v>8168</v>
      </c>
      <c r="G6877" t="s">
        <v>8027</v>
      </c>
      <c r="H6877" t="str">
        <f>VLOOKUP(Sales_Data17[[#This Row],[Delivery Region Index]],Regions_Table[#All],2,0)</f>
        <v>New South Wales</v>
      </c>
      <c r="I6877" t="str">
        <f>VLOOKUP(Sales_Data17[[#This Row],[Delivery Region Index]],Regions_Table[#All],3,0)</f>
        <v>Armidale</v>
      </c>
      <c r="J6877">
        <v>3</v>
      </c>
      <c r="K6877">
        <v>1</v>
      </c>
      <c r="L6877" t="str">
        <f>VLOOKUP(Sales_Data17[[#This Row],[Product Description Index]],Products_Data[#All],2,0)</f>
        <v>Shirts</v>
      </c>
      <c r="M6877">
        <v>8</v>
      </c>
      <c r="N6877" s="9">
        <v>588.11111111111109</v>
      </c>
      <c r="O6877" s="9">
        <f>Sales_Data17[[#This Row],[Order Quantity]]*Sales_Data17[[#This Row],[Unit Price]]</f>
        <v>4704.8888888888887</v>
      </c>
      <c r="P6877" s="9">
        <v>370.51</v>
      </c>
      <c r="Q6877" s="9">
        <f>Sales_Data17[[#This Row],[Line Total]]-(Sales_Data17[[#This Row],[Total Unit Cost]]*Sales_Data17[[#This Row],[Order Quantity]])</f>
        <v>1740.8088888888888</v>
      </c>
      <c r="R6877" s="1" t="str">
        <f>TEXT(Sales_Data17[[#This Row],[OrderDate]],"MMM")</f>
        <v>Apr</v>
      </c>
      <c r="S6877" s="1" t="str">
        <f t="shared" si="107"/>
        <v>2016</v>
      </c>
    </row>
    <row r="6878" spans="1:19">
      <c r="A6878" t="s">
        <v>6901</v>
      </c>
      <c r="B6878" s="2">
        <v>42464</v>
      </c>
      <c r="C6878" s="2" t="str">
        <f>VLOOKUP(Sales_Data17[[#This Row],[Customer Name Index]],Customer_Data[#All],2,0)</f>
        <v>New Ltd</v>
      </c>
      <c r="D6878">
        <v>7</v>
      </c>
      <c r="E6878" t="s">
        <v>2</v>
      </c>
      <c r="F6878" t="s">
        <v>8168</v>
      </c>
      <c r="G6878" t="s">
        <v>8027</v>
      </c>
      <c r="H6878" t="str">
        <f>VLOOKUP(Sales_Data17[[#This Row],[Delivery Region Index]],Regions_Table[#All],2,0)</f>
        <v>New South Wales</v>
      </c>
      <c r="I6878" t="str">
        <f>VLOOKUP(Sales_Data17[[#This Row],[Delivery Region Index]],Regions_Table[#All],3,0)</f>
        <v>Queanbeyan</v>
      </c>
      <c r="J6878">
        <v>20</v>
      </c>
      <c r="K6878">
        <v>3</v>
      </c>
      <c r="L6878" t="str">
        <f>VLOOKUP(Sales_Data17[[#This Row],[Product Description Index]],Products_Data[#All],2,0)</f>
        <v>Sunglasses</v>
      </c>
      <c r="M6878">
        <v>9</v>
      </c>
      <c r="N6878" s="9">
        <v>18.611111111111111</v>
      </c>
      <c r="O6878" s="9">
        <f>Sales_Data17[[#This Row],[Order Quantity]]*Sales_Data17[[#This Row],[Unit Price]]</f>
        <v>167.5</v>
      </c>
      <c r="P6878" s="9">
        <v>8.18888888888889</v>
      </c>
      <c r="Q6878" s="9">
        <f>Sales_Data17[[#This Row],[Line Total]]-(Sales_Data17[[#This Row],[Total Unit Cost]]*Sales_Data17[[#This Row],[Order Quantity]])</f>
        <v>93.799999999999983</v>
      </c>
      <c r="R6878" s="1" t="str">
        <f>TEXT(Sales_Data17[[#This Row],[OrderDate]],"MMM")</f>
        <v>Apr</v>
      </c>
      <c r="S6878" s="1" t="str">
        <f t="shared" si="107"/>
        <v>2016</v>
      </c>
    </row>
    <row r="6879" spans="1:19">
      <c r="A6879" t="s">
        <v>6902</v>
      </c>
      <c r="B6879" s="2">
        <v>42465</v>
      </c>
      <c r="C6879" s="2" t="str">
        <f>VLOOKUP(Sales_Data17[[#This Row],[Customer Name Index]],Customer_Data[#All],2,0)</f>
        <v>PEDIFIX, Corp</v>
      </c>
      <c r="D6879">
        <v>6</v>
      </c>
      <c r="E6879" t="s">
        <v>2</v>
      </c>
      <c r="F6879" t="s">
        <v>8168</v>
      </c>
      <c r="G6879" t="s">
        <v>8027</v>
      </c>
      <c r="H6879" t="str">
        <f>VLOOKUP(Sales_Data17[[#This Row],[Delivery Region Index]],Regions_Table[#All],2,0)</f>
        <v>New South Wales</v>
      </c>
      <c r="I6879" t="str">
        <f>VLOOKUP(Sales_Data17[[#This Row],[Delivery Region Index]],Regions_Table[#All],3,0)</f>
        <v>Nowra</v>
      </c>
      <c r="J6879">
        <v>17</v>
      </c>
      <c r="K6879">
        <v>3</v>
      </c>
      <c r="L6879" t="str">
        <f>VLOOKUP(Sales_Data17[[#This Row],[Product Description Index]],Products_Data[#All],2,0)</f>
        <v>Sunglasses</v>
      </c>
      <c r="M6879">
        <v>6</v>
      </c>
      <c r="N6879" s="9">
        <v>608.95555555555563</v>
      </c>
      <c r="O6879" s="9">
        <f>Sales_Data17[[#This Row],[Order Quantity]]*Sales_Data17[[#This Row],[Unit Price]]</f>
        <v>3653.7333333333336</v>
      </c>
      <c r="P6879" s="9">
        <v>365.37333333333333</v>
      </c>
      <c r="Q6879" s="9">
        <f>Sales_Data17[[#This Row],[Line Total]]-(Sales_Data17[[#This Row],[Total Unit Cost]]*Sales_Data17[[#This Row],[Order Quantity]])</f>
        <v>1461.4933333333338</v>
      </c>
      <c r="R6879" s="1" t="str">
        <f>TEXT(Sales_Data17[[#This Row],[OrderDate]],"MMM")</f>
        <v>Apr</v>
      </c>
      <c r="S6879" s="1" t="str">
        <f t="shared" si="107"/>
        <v>2016</v>
      </c>
    </row>
    <row r="6880" spans="1:19">
      <c r="A6880" t="s">
        <v>6903</v>
      </c>
      <c r="B6880" s="2">
        <v>42465</v>
      </c>
      <c r="C6880" s="2" t="str">
        <f>VLOOKUP(Sales_Data17[[#This Row],[Customer Name Index]],Customer_Data[#All],2,0)</f>
        <v>ETUDE Ltd</v>
      </c>
      <c r="D6880">
        <v>4</v>
      </c>
      <c r="E6880" t="s">
        <v>4</v>
      </c>
      <c r="F6880" t="s">
        <v>8168</v>
      </c>
      <c r="G6880" t="s">
        <v>8027</v>
      </c>
      <c r="H6880" t="str">
        <f>VLOOKUP(Sales_Data17[[#This Row],[Delivery Region Index]],Regions_Table[#All],2,0)</f>
        <v>New South Wales</v>
      </c>
      <c r="I6880" t="str">
        <f>VLOOKUP(Sales_Data17[[#This Row],[Delivery Region Index]],Regions_Table[#All],3,0)</f>
        <v>Grafton</v>
      </c>
      <c r="J6880">
        <v>11</v>
      </c>
      <c r="K6880">
        <v>2</v>
      </c>
      <c r="L6880" t="str">
        <f>VLOOKUP(Sales_Data17[[#This Row],[Product Description Index]],Products_Data[#All],2,0)</f>
        <v>Pants</v>
      </c>
      <c r="M6880">
        <v>2</v>
      </c>
      <c r="N6880" s="9">
        <v>424.33333333333331</v>
      </c>
      <c r="O6880" s="9">
        <f>Sales_Data17[[#This Row],[Order Quantity]]*Sales_Data17[[#This Row],[Unit Price]]</f>
        <v>848.66666666666663</v>
      </c>
      <c r="P6880" s="9">
        <v>275.81666666666666</v>
      </c>
      <c r="Q6880" s="9">
        <f>Sales_Data17[[#This Row],[Line Total]]-(Sales_Data17[[#This Row],[Total Unit Cost]]*Sales_Data17[[#This Row],[Order Quantity]])</f>
        <v>297.0333333333333</v>
      </c>
      <c r="R6880" s="1" t="str">
        <f>TEXT(Sales_Data17[[#This Row],[OrderDate]],"MMM")</f>
        <v>Apr</v>
      </c>
      <c r="S6880" s="1" t="str">
        <f t="shared" si="107"/>
        <v>2016</v>
      </c>
    </row>
    <row r="6881" spans="1:19">
      <c r="A6881" t="s">
        <v>6904</v>
      </c>
      <c r="B6881" s="2">
        <v>42466</v>
      </c>
      <c r="C6881" s="2" t="str">
        <f>VLOOKUP(Sales_Data17[[#This Row],[Customer Name Index]],Customer_Data[#All],2,0)</f>
        <v xml:space="preserve">Linde </v>
      </c>
      <c r="D6881">
        <v>14</v>
      </c>
      <c r="E6881" t="s">
        <v>4</v>
      </c>
      <c r="F6881" t="s">
        <v>8168</v>
      </c>
      <c r="G6881" t="s">
        <v>8026</v>
      </c>
      <c r="H6881" t="str">
        <f>VLOOKUP(Sales_Data17[[#This Row],[Delivery Region Index]],Regions_Table[#All],2,0)</f>
        <v>Queensland</v>
      </c>
      <c r="I6881" t="str">
        <f>VLOOKUP(Sales_Data17[[#This Row],[Delivery Region Index]],Regions_Table[#All],3,0)</f>
        <v>Rockhampton</v>
      </c>
      <c r="J6881">
        <v>41</v>
      </c>
      <c r="K6881">
        <v>6</v>
      </c>
      <c r="L6881" t="str">
        <f>VLOOKUP(Sales_Data17[[#This Row],[Product Description Index]],Products_Data[#All],2,0)</f>
        <v>Socks</v>
      </c>
      <c r="M6881">
        <v>6</v>
      </c>
      <c r="N6881" s="9">
        <v>668.51111111111118</v>
      </c>
      <c r="O6881" s="9">
        <f>Sales_Data17[[#This Row],[Order Quantity]]*Sales_Data17[[#This Row],[Unit Price]]</f>
        <v>4011.0666666666671</v>
      </c>
      <c r="P6881" s="9">
        <v>381.05133333333333</v>
      </c>
      <c r="Q6881" s="9">
        <f>Sales_Data17[[#This Row],[Line Total]]-(Sales_Data17[[#This Row],[Total Unit Cost]]*Sales_Data17[[#This Row],[Order Quantity]])</f>
        <v>1724.7586666666671</v>
      </c>
      <c r="R6881" s="1" t="str">
        <f>TEXT(Sales_Data17[[#This Row],[OrderDate]],"MMM")</f>
        <v>Apr</v>
      </c>
      <c r="S6881" s="1" t="str">
        <f t="shared" si="107"/>
        <v>2016</v>
      </c>
    </row>
    <row r="6882" spans="1:19">
      <c r="A6882" t="s">
        <v>6905</v>
      </c>
      <c r="B6882" s="2">
        <v>42466</v>
      </c>
      <c r="C6882" s="2" t="str">
        <f>VLOOKUP(Sales_Data17[[#This Row],[Customer Name Index]],Customer_Data[#All],2,0)</f>
        <v>ETUDE Ltd</v>
      </c>
      <c r="D6882">
        <v>4</v>
      </c>
      <c r="E6882" t="s">
        <v>2</v>
      </c>
      <c r="F6882" t="s">
        <v>8168</v>
      </c>
      <c r="G6882" t="s">
        <v>8027</v>
      </c>
      <c r="H6882" t="str">
        <f>VLOOKUP(Sales_Data17[[#This Row],[Delivery Region Index]],Regions_Table[#All],2,0)</f>
        <v>New South Wales</v>
      </c>
      <c r="I6882" t="str">
        <f>VLOOKUP(Sales_Data17[[#This Row],[Delivery Region Index]],Regions_Table[#All],3,0)</f>
        <v>Goulburn</v>
      </c>
      <c r="J6882">
        <v>10</v>
      </c>
      <c r="K6882">
        <v>2</v>
      </c>
      <c r="L6882" t="str">
        <f>VLOOKUP(Sales_Data17[[#This Row],[Product Description Index]],Products_Data[#All],2,0)</f>
        <v>Pants</v>
      </c>
      <c r="M6882">
        <v>8</v>
      </c>
      <c r="N6882" s="9">
        <v>113.90000000000002</v>
      </c>
      <c r="O6882" s="9">
        <f>Sales_Data17[[#This Row],[Order Quantity]]*Sales_Data17[[#This Row],[Unit Price]]</f>
        <v>911.20000000000016</v>
      </c>
      <c r="P6882" s="9">
        <v>60.367000000000012</v>
      </c>
      <c r="Q6882" s="9">
        <f>Sales_Data17[[#This Row],[Line Total]]-(Sales_Data17[[#This Row],[Total Unit Cost]]*Sales_Data17[[#This Row],[Order Quantity]])</f>
        <v>428.26400000000007</v>
      </c>
      <c r="R6882" s="1" t="str">
        <f>TEXT(Sales_Data17[[#This Row],[OrderDate]],"MMM")</f>
        <v>Apr</v>
      </c>
      <c r="S6882" s="1" t="str">
        <f t="shared" si="107"/>
        <v>2016</v>
      </c>
    </row>
    <row r="6883" spans="1:19">
      <c r="A6883" t="s">
        <v>6906</v>
      </c>
      <c r="B6883" s="2">
        <v>42466</v>
      </c>
      <c r="C6883" s="2" t="str">
        <f>VLOOKUP(Sales_Data17[[#This Row],[Customer Name Index]],Customer_Data[#All],2,0)</f>
        <v xml:space="preserve">Linde </v>
      </c>
      <c r="D6883">
        <v>14</v>
      </c>
      <c r="E6883" t="s">
        <v>3</v>
      </c>
      <c r="F6883" t="s">
        <v>8168</v>
      </c>
      <c r="G6883" t="s">
        <v>8026</v>
      </c>
      <c r="H6883" t="str">
        <f>VLOOKUP(Sales_Data17[[#This Row],[Delivery Region Index]],Regions_Table[#All],2,0)</f>
        <v>Queensland</v>
      </c>
      <c r="I6883" t="str">
        <f>VLOOKUP(Sales_Data17[[#This Row],[Delivery Region Index]],Regions_Table[#All],3,0)</f>
        <v>Nambour</v>
      </c>
      <c r="J6883">
        <v>39</v>
      </c>
      <c r="K6883">
        <v>6</v>
      </c>
      <c r="L6883" t="str">
        <f>VLOOKUP(Sales_Data17[[#This Row],[Product Description Index]],Products_Data[#All],2,0)</f>
        <v>Socks</v>
      </c>
      <c r="M6883">
        <v>3</v>
      </c>
      <c r="N6883" s="9">
        <v>295.54444444444448</v>
      </c>
      <c r="O6883" s="9">
        <f>Sales_Data17[[#This Row],[Order Quantity]]*Sales_Data17[[#This Row],[Unit Price]]</f>
        <v>886.63333333333344</v>
      </c>
      <c r="P6883" s="9">
        <v>206.8811111111111</v>
      </c>
      <c r="Q6883" s="9">
        <f>Sales_Data17[[#This Row],[Line Total]]-(Sales_Data17[[#This Row],[Total Unit Cost]]*Sales_Data17[[#This Row],[Order Quantity]])</f>
        <v>265.99000000000012</v>
      </c>
      <c r="R6883" s="1" t="str">
        <f>TEXT(Sales_Data17[[#This Row],[OrderDate]],"MMM")</f>
        <v>Apr</v>
      </c>
      <c r="S6883" s="1" t="str">
        <f t="shared" si="107"/>
        <v>2016</v>
      </c>
    </row>
    <row r="6884" spans="1:19">
      <c r="A6884" t="s">
        <v>6907</v>
      </c>
      <c r="B6884" s="2">
        <v>42467</v>
      </c>
      <c r="C6884" s="2" t="str">
        <f>VLOOKUP(Sales_Data17[[#This Row],[Customer Name Index]],Customer_Data[#All],2,0)</f>
        <v xml:space="preserve">Linde </v>
      </c>
      <c r="D6884">
        <v>14</v>
      </c>
      <c r="E6884" t="s">
        <v>4</v>
      </c>
      <c r="F6884" t="s">
        <v>8168</v>
      </c>
      <c r="G6884" t="s">
        <v>8026</v>
      </c>
      <c r="H6884" t="str">
        <f>VLOOKUP(Sales_Data17[[#This Row],[Delivery Region Index]],Regions_Table[#All],2,0)</f>
        <v>Queensland</v>
      </c>
      <c r="I6884" t="str">
        <f>VLOOKUP(Sales_Data17[[#This Row],[Delivery Region Index]],Regions_Table[#All],3,0)</f>
        <v>Nambour</v>
      </c>
      <c r="J6884">
        <v>39</v>
      </c>
      <c r="K6884">
        <v>6</v>
      </c>
      <c r="L6884" t="str">
        <f>VLOOKUP(Sales_Data17[[#This Row],[Product Description Index]],Products_Data[#All],2,0)</f>
        <v>Socks</v>
      </c>
      <c r="M6884">
        <v>9</v>
      </c>
      <c r="N6884" s="9">
        <v>432.52222222222224</v>
      </c>
      <c r="O6884" s="9">
        <f>Sales_Data17[[#This Row],[Order Quantity]]*Sales_Data17[[#This Row],[Unit Price]]</f>
        <v>3892.7000000000003</v>
      </c>
      <c r="P6884" s="9">
        <v>333.04211111111113</v>
      </c>
      <c r="Q6884" s="9">
        <f>Sales_Data17[[#This Row],[Line Total]]-(Sales_Data17[[#This Row],[Total Unit Cost]]*Sales_Data17[[#This Row],[Order Quantity]])</f>
        <v>895.32100000000037</v>
      </c>
      <c r="R6884" s="1" t="str">
        <f>TEXT(Sales_Data17[[#This Row],[OrderDate]],"MMM")</f>
        <v>Apr</v>
      </c>
      <c r="S6884" s="1" t="str">
        <f t="shared" si="107"/>
        <v>2016</v>
      </c>
    </row>
    <row r="6885" spans="1:19">
      <c r="A6885" t="s">
        <v>6908</v>
      </c>
      <c r="B6885" s="2">
        <v>42467</v>
      </c>
      <c r="C6885" s="2" t="str">
        <f>VLOOKUP(Sales_Data17[[#This Row],[Customer Name Index]],Customer_Data[#All],2,0)</f>
        <v>Ole Group</v>
      </c>
      <c r="D6885">
        <v>13</v>
      </c>
      <c r="E6885" t="s">
        <v>3</v>
      </c>
      <c r="F6885" t="s">
        <v>8168</v>
      </c>
      <c r="G6885" t="s">
        <v>8026</v>
      </c>
      <c r="H6885" t="str">
        <f>VLOOKUP(Sales_Data17[[#This Row],[Delivery Region Index]],Regions_Table[#All],2,0)</f>
        <v>Queensland</v>
      </c>
      <c r="I6885" t="str">
        <f>VLOOKUP(Sales_Data17[[#This Row],[Delivery Region Index]],Regions_Table[#All],3,0)</f>
        <v>Mackay</v>
      </c>
      <c r="J6885">
        <v>36</v>
      </c>
      <c r="K6885">
        <v>5</v>
      </c>
      <c r="L6885" t="str">
        <f>VLOOKUP(Sales_Data17[[#This Row],[Product Description Index]],Products_Data[#All],2,0)</f>
        <v>Hats</v>
      </c>
      <c r="M6885">
        <v>5</v>
      </c>
      <c r="N6885" s="9">
        <v>101.24444444444445</v>
      </c>
      <c r="O6885" s="9">
        <f>Sales_Data17[[#This Row],[Order Quantity]]*Sales_Data17[[#This Row],[Unit Price]]</f>
        <v>506.22222222222229</v>
      </c>
      <c r="P6885" s="9">
        <v>52.647111111111116</v>
      </c>
      <c r="Q6885" s="9">
        <f>Sales_Data17[[#This Row],[Line Total]]-(Sales_Data17[[#This Row],[Total Unit Cost]]*Sales_Data17[[#This Row],[Order Quantity]])</f>
        <v>242.98666666666668</v>
      </c>
      <c r="R6885" s="1" t="str">
        <f>TEXT(Sales_Data17[[#This Row],[OrderDate]],"MMM")</f>
        <v>Apr</v>
      </c>
      <c r="S6885" s="1" t="str">
        <f t="shared" si="107"/>
        <v>2016</v>
      </c>
    </row>
    <row r="6886" spans="1:19">
      <c r="A6886" t="s">
        <v>6909</v>
      </c>
      <c r="B6886" s="2">
        <v>42467</v>
      </c>
      <c r="C6886" s="2" t="str">
        <f>VLOOKUP(Sales_Data17[[#This Row],[Customer Name Index]],Customer_Data[#All],2,0)</f>
        <v xml:space="preserve">Linde </v>
      </c>
      <c r="D6886">
        <v>14</v>
      </c>
      <c r="E6886" t="s">
        <v>2</v>
      </c>
      <c r="F6886" t="s">
        <v>8168</v>
      </c>
      <c r="G6886" t="s">
        <v>8026</v>
      </c>
      <c r="H6886" t="str">
        <f>VLOOKUP(Sales_Data17[[#This Row],[Delivery Region Index]],Regions_Table[#All],2,0)</f>
        <v>Queensland</v>
      </c>
      <c r="I6886" t="str">
        <f>VLOOKUP(Sales_Data17[[#This Row],[Delivery Region Index]],Regions_Table[#All],3,0)</f>
        <v>Rockhampton</v>
      </c>
      <c r="J6886">
        <v>41</v>
      </c>
      <c r="K6886">
        <v>6</v>
      </c>
      <c r="L6886" t="str">
        <f>VLOOKUP(Sales_Data17[[#This Row],[Product Description Index]],Products_Data[#All],2,0)</f>
        <v>Socks</v>
      </c>
      <c r="M6886">
        <v>9</v>
      </c>
      <c r="N6886" s="9">
        <v>206.95555555555558</v>
      </c>
      <c r="O6886" s="9">
        <f>Sales_Data17[[#This Row],[Order Quantity]]*Sales_Data17[[#This Row],[Unit Price]]</f>
        <v>1862.6000000000001</v>
      </c>
      <c r="P6886" s="9">
        <v>82.782222222222231</v>
      </c>
      <c r="Q6886" s="9">
        <f>Sales_Data17[[#This Row],[Line Total]]-(Sales_Data17[[#This Row],[Total Unit Cost]]*Sales_Data17[[#This Row],[Order Quantity]])</f>
        <v>1117.56</v>
      </c>
      <c r="R6886" s="1" t="str">
        <f>TEXT(Sales_Data17[[#This Row],[OrderDate]],"MMM")</f>
        <v>Apr</v>
      </c>
      <c r="S6886" s="1" t="str">
        <f t="shared" si="107"/>
        <v>2016</v>
      </c>
    </row>
    <row r="6887" spans="1:19">
      <c r="A6887" t="s">
        <v>6910</v>
      </c>
      <c r="B6887" s="2">
        <v>42468</v>
      </c>
      <c r="C6887" s="2" t="str">
        <f>VLOOKUP(Sales_Data17[[#This Row],[Customer Name Index]],Customer_Data[#All],2,0)</f>
        <v xml:space="preserve">Medline </v>
      </c>
      <c r="D6887">
        <v>12</v>
      </c>
      <c r="E6887" t="s">
        <v>4</v>
      </c>
      <c r="F6887" t="s">
        <v>8168</v>
      </c>
      <c r="G6887" t="s">
        <v>8026</v>
      </c>
      <c r="H6887" t="str">
        <f>VLOOKUP(Sales_Data17[[#This Row],[Delivery Region Index]],Regions_Table[#All],2,0)</f>
        <v>Queensland</v>
      </c>
      <c r="I6887" t="str">
        <f>VLOOKUP(Sales_Data17[[#This Row],[Delivery Region Index]],Regions_Table[#All],3,0)</f>
        <v>Ipswich</v>
      </c>
      <c r="J6887">
        <v>34</v>
      </c>
      <c r="K6887">
        <v>5</v>
      </c>
      <c r="L6887" t="str">
        <f>VLOOKUP(Sales_Data17[[#This Row],[Product Description Index]],Products_Data[#All],2,0)</f>
        <v>Hats</v>
      </c>
      <c r="M6887">
        <v>9</v>
      </c>
      <c r="N6887" s="9">
        <v>23.077777777777779</v>
      </c>
      <c r="O6887" s="9">
        <f>Sales_Data17[[#This Row],[Order Quantity]]*Sales_Data17[[#This Row],[Unit Price]]</f>
        <v>207.70000000000002</v>
      </c>
      <c r="P6887" s="9">
        <v>15.462111111111113</v>
      </c>
      <c r="Q6887" s="9">
        <f>Sales_Data17[[#This Row],[Line Total]]-(Sales_Data17[[#This Row],[Total Unit Cost]]*Sales_Data17[[#This Row],[Order Quantity]])</f>
        <v>68.540999999999997</v>
      </c>
      <c r="R6887" s="1" t="str">
        <f>TEXT(Sales_Data17[[#This Row],[OrderDate]],"MMM")</f>
        <v>Apr</v>
      </c>
      <c r="S6887" s="1" t="str">
        <f t="shared" si="107"/>
        <v>2016</v>
      </c>
    </row>
    <row r="6888" spans="1:19">
      <c r="A6888" t="s">
        <v>6911</v>
      </c>
      <c r="B6888" s="2">
        <v>42468</v>
      </c>
      <c r="C6888" s="2" t="str">
        <f>VLOOKUP(Sales_Data17[[#This Row],[Customer Name Index]],Customer_Data[#All],2,0)</f>
        <v xml:space="preserve">Linde </v>
      </c>
      <c r="D6888">
        <v>14</v>
      </c>
      <c r="E6888" t="s">
        <v>4</v>
      </c>
      <c r="F6888" t="s">
        <v>8168</v>
      </c>
      <c r="G6888" t="s">
        <v>8026</v>
      </c>
      <c r="H6888" t="str">
        <f>VLOOKUP(Sales_Data17[[#This Row],[Delivery Region Index]],Regions_Table[#All],2,0)</f>
        <v>Queensland</v>
      </c>
      <c r="I6888" t="str">
        <f>VLOOKUP(Sales_Data17[[#This Row],[Delivery Region Index]],Regions_Table[#All],3,0)</f>
        <v>Redcliffe</v>
      </c>
      <c r="J6888">
        <v>40</v>
      </c>
      <c r="K6888">
        <v>6</v>
      </c>
      <c r="L6888" t="str">
        <f>VLOOKUP(Sales_Data17[[#This Row],[Product Description Index]],Products_Data[#All],2,0)</f>
        <v>Socks</v>
      </c>
      <c r="M6888">
        <v>9</v>
      </c>
      <c r="N6888" s="9">
        <v>218.86666666666667</v>
      </c>
      <c r="O6888" s="9">
        <f>Sales_Data17[[#This Row],[Order Quantity]]*Sales_Data17[[#This Row],[Unit Price]]</f>
        <v>1969.8000000000002</v>
      </c>
      <c r="P6888" s="9">
        <v>181.65933333333334</v>
      </c>
      <c r="Q6888" s="9">
        <f>Sales_Data17[[#This Row],[Line Total]]-(Sales_Data17[[#This Row],[Total Unit Cost]]*Sales_Data17[[#This Row],[Order Quantity]])</f>
        <v>334.86600000000021</v>
      </c>
      <c r="R6888" s="1" t="str">
        <f>TEXT(Sales_Data17[[#This Row],[OrderDate]],"MMM")</f>
        <v>Apr</v>
      </c>
      <c r="S6888" s="1" t="str">
        <f t="shared" si="107"/>
        <v>2016</v>
      </c>
    </row>
    <row r="6889" spans="1:19">
      <c r="A6889" t="s">
        <v>6912</v>
      </c>
      <c r="B6889" s="2">
        <v>42468</v>
      </c>
      <c r="C6889" s="2" t="str">
        <f>VLOOKUP(Sales_Data17[[#This Row],[Customer Name Index]],Customer_Data[#All],2,0)</f>
        <v xml:space="preserve">Medline </v>
      </c>
      <c r="D6889">
        <v>12</v>
      </c>
      <c r="E6889" t="s">
        <v>4</v>
      </c>
      <c r="F6889" t="s">
        <v>8168</v>
      </c>
      <c r="G6889" t="s">
        <v>8026</v>
      </c>
      <c r="H6889" t="str">
        <f>VLOOKUP(Sales_Data17[[#This Row],[Delivery Region Index]],Regions_Table[#All],2,0)</f>
        <v>Queensland</v>
      </c>
      <c r="I6889" t="str">
        <f>VLOOKUP(Sales_Data17[[#This Row],[Delivery Region Index]],Regions_Table[#All],3,0)</f>
        <v>Hervey Bay</v>
      </c>
      <c r="J6889">
        <v>33</v>
      </c>
      <c r="K6889">
        <v>5</v>
      </c>
      <c r="L6889" t="str">
        <f>VLOOKUP(Sales_Data17[[#This Row],[Product Description Index]],Products_Data[#All],2,0)</f>
        <v>Hats</v>
      </c>
      <c r="M6889">
        <v>4</v>
      </c>
      <c r="N6889" s="9">
        <v>104.96666666666667</v>
      </c>
      <c r="O6889" s="9">
        <f>Sales_Data17[[#This Row],[Order Quantity]]*Sales_Data17[[#This Row],[Unit Price]]</f>
        <v>419.86666666666667</v>
      </c>
      <c r="P6889" s="9">
        <v>51.433666666666667</v>
      </c>
      <c r="Q6889" s="9">
        <f>Sales_Data17[[#This Row],[Line Total]]-(Sales_Data17[[#This Row],[Total Unit Cost]]*Sales_Data17[[#This Row],[Order Quantity]])</f>
        <v>214.13200000000001</v>
      </c>
      <c r="R6889" s="1" t="str">
        <f>TEXT(Sales_Data17[[#This Row],[OrderDate]],"MMM")</f>
        <v>Apr</v>
      </c>
      <c r="S6889" s="1" t="str">
        <f t="shared" si="107"/>
        <v>2016</v>
      </c>
    </row>
    <row r="6890" spans="1:19">
      <c r="A6890" t="s">
        <v>6913</v>
      </c>
      <c r="B6890" s="2">
        <v>42468</v>
      </c>
      <c r="C6890" s="2" t="str">
        <f>VLOOKUP(Sales_Data17[[#This Row],[Customer Name Index]],Customer_Data[#All],2,0)</f>
        <v>Elorac, Corp</v>
      </c>
      <c r="D6890">
        <v>3</v>
      </c>
      <c r="E6890" t="s">
        <v>2</v>
      </c>
      <c r="F6890" t="s">
        <v>8168</v>
      </c>
      <c r="G6890" t="s">
        <v>8027</v>
      </c>
      <c r="H6890" t="str">
        <f>VLOOKUP(Sales_Data17[[#This Row],[Delivery Region Index]],Regions_Table[#All],2,0)</f>
        <v>New South Wales</v>
      </c>
      <c r="I6890" t="str">
        <f>VLOOKUP(Sales_Data17[[#This Row],[Delivery Region Index]],Regions_Table[#All],3,0)</f>
        <v>Coffs Harbour</v>
      </c>
      <c r="J6890">
        <v>7</v>
      </c>
      <c r="K6890">
        <v>1</v>
      </c>
      <c r="L6890" t="str">
        <f>VLOOKUP(Sales_Data17[[#This Row],[Product Description Index]],Products_Data[#All],2,0)</f>
        <v>Shirts</v>
      </c>
      <c r="M6890">
        <v>4</v>
      </c>
      <c r="N6890" s="9">
        <v>96.033333333333346</v>
      </c>
      <c r="O6890" s="9">
        <f>Sales_Data17[[#This Row],[Order Quantity]]*Sales_Data17[[#This Row],[Unit Price]]</f>
        <v>384.13333333333338</v>
      </c>
      <c r="P6890" s="9">
        <v>59.540666666666667</v>
      </c>
      <c r="Q6890" s="9">
        <f>Sales_Data17[[#This Row],[Line Total]]-(Sales_Data17[[#This Row],[Total Unit Cost]]*Sales_Data17[[#This Row],[Order Quantity]])</f>
        <v>145.97066666666672</v>
      </c>
      <c r="R6890" s="1" t="str">
        <f>TEXT(Sales_Data17[[#This Row],[OrderDate]],"MMM")</f>
        <v>Apr</v>
      </c>
      <c r="S6890" s="1" t="str">
        <f t="shared" si="107"/>
        <v>2016</v>
      </c>
    </row>
    <row r="6891" spans="1:19">
      <c r="A6891" t="s">
        <v>6914</v>
      </c>
      <c r="B6891" s="2">
        <v>42468</v>
      </c>
      <c r="C6891" s="2" t="str">
        <f>VLOOKUP(Sales_Data17[[#This Row],[Customer Name Index]],Customer_Data[#All],2,0)</f>
        <v>Rochester Ltd</v>
      </c>
      <c r="D6891">
        <v>15</v>
      </c>
      <c r="E6891" t="s">
        <v>3</v>
      </c>
      <c r="F6891" t="s">
        <v>8168</v>
      </c>
      <c r="G6891" t="s">
        <v>8025</v>
      </c>
      <c r="H6891" t="str">
        <f>VLOOKUP(Sales_Data17[[#This Row],[Delivery Region Index]],Regions_Table[#All],2,0)</f>
        <v>Queensland</v>
      </c>
      <c r="I6891" t="str">
        <f>VLOOKUP(Sales_Data17[[#This Row],[Delivery Region Index]],Regions_Table[#All],3,0)</f>
        <v>Thuringowa</v>
      </c>
      <c r="J6891">
        <v>43</v>
      </c>
      <c r="K6891">
        <v>6</v>
      </c>
      <c r="L6891" t="str">
        <f>VLOOKUP(Sales_Data17[[#This Row],[Product Description Index]],Products_Data[#All],2,0)</f>
        <v>Socks</v>
      </c>
      <c r="M6891">
        <v>3</v>
      </c>
      <c r="N6891" s="9">
        <v>254.60000000000002</v>
      </c>
      <c r="O6891" s="9">
        <f>Sales_Data17[[#This Row],[Order Quantity]]*Sales_Data17[[#This Row],[Unit Price]]</f>
        <v>763.80000000000007</v>
      </c>
      <c r="P6891" s="9">
        <v>168.036</v>
      </c>
      <c r="Q6891" s="9">
        <f>Sales_Data17[[#This Row],[Line Total]]-(Sales_Data17[[#This Row],[Total Unit Cost]]*Sales_Data17[[#This Row],[Order Quantity]])</f>
        <v>259.69200000000006</v>
      </c>
      <c r="R6891" s="1" t="str">
        <f>TEXT(Sales_Data17[[#This Row],[OrderDate]],"MMM")</f>
        <v>Apr</v>
      </c>
      <c r="S6891" s="1" t="str">
        <f t="shared" si="107"/>
        <v>2016</v>
      </c>
    </row>
    <row r="6892" spans="1:19">
      <c r="A6892" t="s">
        <v>6915</v>
      </c>
      <c r="B6892" s="2">
        <v>42468</v>
      </c>
      <c r="C6892" s="2" t="str">
        <f>VLOOKUP(Sales_Data17[[#This Row],[Customer Name Index]],Customer_Data[#All],2,0)</f>
        <v>Elorac, Corp</v>
      </c>
      <c r="D6892">
        <v>3</v>
      </c>
      <c r="E6892" t="s">
        <v>4</v>
      </c>
      <c r="F6892" t="s">
        <v>8168</v>
      </c>
      <c r="G6892" t="s">
        <v>8027</v>
      </c>
      <c r="H6892" t="str">
        <f>VLOOKUP(Sales_Data17[[#This Row],[Delivery Region Index]],Regions_Table[#All],2,0)</f>
        <v>New South Wales</v>
      </c>
      <c r="I6892" t="str">
        <f>VLOOKUP(Sales_Data17[[#This Row],[Delivery Region Index]],Regions_Table[#All],3,0)</f>
        <v>Dubbo</v>
      </c>
      <c r="J6892">
        <v>8</v>
      </c>
      <c r="K6892">
        <v>1</v>
      </c>
      <c r="L6892" t="str">
        <f>VLOOKUP(Sales_Data17[[#This Row],[Product Description Index]],Products_Data[#All],2,0)</f>
        <v>Shirts</v>
      </c>
      <c r="M6892">
        <v>6</v>
      </c>
      <c r="N6892" s="9">
        <v>125.8111111111111</v>
      </c>
      <c r="O6892" s="9">
        <f>Sales_Data17[[#This Row],[Order Quantity]]*Sales_Data17[[#This Row],[Unit Price]]</f>
        <v>754.86666666666656</v>
      </c>
      <c r="P6892" s="9">
        <v>99.390777777777785</v>
      </c>
      <c r="Q6892" s="9">
        <f>Sales_Data17[[#This Row],[Line Total]]-(Sales_Data17[[#This Row],[Total Unit Cost]]*Sales_Data17[[#This Row],[Order Quantity]])</f>
        <v>158.52199999999982</v>
      </c>
      <c r="R6892" s="1" t="str">
        <f>TEXT(Sales_Data17[[#This Row],[OrderDate]],"MMM")</f>
        <v>Apr</v>
      </c>
      <c r="S6892" s="1" t="str">
        <f t="shared" si="107"/>
        <v>2016</v>
      </c>
    </row>
    <row r="6893" spans="1:19">
      <c r="A6893" t="s">
        <v>6916</v>
      </c>
      <c r="B6893" s="2">
        <v>42468</v>
      </c>
      <c r="C6893" s="2" t="str">
        <f>VLOOKUP(Sales_Data17[[#This Row],[Customer Name Index]],Customer_Data[#All],2,0)</f>
        <v xml:space="preserve">Linde </v>
      </c>
      <c r="D6893">
        <v>14</v>
      </c>
      <c r="E6893" t="s">
        <v>4</v>
      </c>
      <c r="F6893" t="s">
        <v>8168</v>
      </c>
      <c r="G6893" t="s">
        <v>8026</v>
      </c>
      <c r="H6893" t="str">
        <f>VLOOKUP(Sales_Data17[[#This Row],[Delivery Region Index]],Regions_Table[#All],2,0)</f>
        <v>Queensland</v>
      </c>
      <c r="I6893" t="str">
        <f>VLOOKUP(Sales_Data17[[#This Row],[Delivery Region Index]],Regions_Table[#All],3,0)</f>
        <v>Nambour</v>
      </c>
      <c r="J6893">
        <v>39</v>
      </c>
      <c r="K6893">
        <v>6</v>
      </c>
      <c r="L6893" t="str">
        <f>VLOOKUP(Sales_Data17[[#This Row],[Product Description Index]],Products_Data[#All],2,0)</f>
        <v>Socks</v>
      </c>
      <c r="M6893">
        <v>4</v>
      </c>
      <c r="N6893" s="9">
        <v>21.588888888888889</v>
      </c>
      <c r="O6893" s="9">
        <f>Sales_Data17[[#This Row],[Order Quantity]]*Sales_Data17[[#This Row],[Unit Price]]</f>
        <v>86.355555555555554</v>
      </c>
      <c r="P6893" s="9">
        <v>8.6355555555555572</v>
      </c>
      <c r="Q6893" s="9">
        <f>Sales_Data17[[#This Row],[Line Total]]-(Sales_Data17[[#This Row],[Total Unit Cost]]*Sales_Data17[[#This Row],[Order Quantity]])</f>
        <v>51.813333333333325</v>
      </c>
      <c r="R6893" s="1" t="str">
        <f>TEXT(Sales_Data17[[#This Row],[OrderDate]],"MMM")</f>
        <v>Apr</v>
      </c>
      <c r="S6893" s="1" t="str">
        <f t="shared" si="107"/>
        <v>2016</v>
      </c>
    </row>
    <row r="6894" spans="1:19">
      <c r="A6894" t="s">
        <v>6917</v>
      </c>
      <c r="B6894" s="2">
        <v>42468</v>
      </c>
      <c r="C6894" s="2" t="str">
        <f>VLOOKUP(Sales_Data17[[#This Row],[Customer Name Index]],Customer_Data[#All],2,0)</f>
        <v>Ole Group</v>
      </c>
      <c r="D6894">
        <v>13</v>
      </c>
      <c r="E6894" t="s">
        <v>4</v>
      </c>
      <c r="F6894" t="s">
        <v>8168</v>
      </c>
      <c r="G6894" t="s">
        <v>8026</v>
      </c>
      <c r="H6894" t="str">
        <f>VLOOKUP(Sales_Data17[[#This Row],[Delivery Region Index]],Regions_Table[#All],2,0)</f>
        <v>Queensland</v>
      </c>
      <c r="I6894" t="str">
        <f>VLOOKUP(Sales_Data17[[#This Row],[Delivery Region Index]],Regions_Table[#All],3,0)</f>
        <v>Mackay</v>
      </c>
      <c r="J6894">
        <v>36</v>
      </c>
      <c r="K6894">
        <v>5</v>
      </c>
      <c r="L6894" t="str">
        <f>VLOOKUP(Sales_Data17[[#This Row],[Product Description Index]],Products_Data[#All],2,0)</f>
        <v>Hats</v>
      </c>
      <c r="M6894">
        <v>5</v>
      </c>
      <c r="N6894" s="9">
        <v>27.544444444444444</v>
      </c>
      <c r="O6894" s="9">
        <f>Sales_Data17[[#This Row],[Order Quantity]]*Sales_Data17[[#This Row],[Unit Price]]</f>
        <v>137.72222222222223</v>
      </c>
      <c r="P6894" s="9">
        <v>17.077555555555556</v>
      </c>
      <c r="Q6894" s="9">
        <f>Sales_Data17[[#This Row],[Line Total]]-(Sales_Data17[[#This Row],[Total Unit Cost]]*Sales_Data17[[#This Row],[Order Quantity]])</f>
        <v>52.334444444444443</v>
      </c>
      <c r="R6894" s="1" t="str">
        <f>TEXT(Sales_Data17[[#This Row],[OrderDate]],"MMM")</f>
        <v>Apr</v>
      </c>
      <c r="S6894" s="1" t="str">
        <f t="shared" si="107"/>
        <v>2016</v>
      </c>
    </row>
    <row r="6895" spans="1:19">
      <c r="A6895" t="s">
        <v>6918</v>
      </c>
      <c r="B6895" s="2">
        <v>42469</v>
      </c>
      <c r="C6895" s="2" t="str">
        <f>VLOOKUP(Sales_Data17[[#This Row],[Customer Name Index]],Customer_Data[#All],2,0)</f>
        <v xml:space="preserve">Qualitest </v>
      </c>
      <c r="D6895">
        <v>19</v>
      </c>
      <c r="E6895" t="s">
        <v>3</v>
      </c>
      <c r="F6895" t="s">
        <v>8168</v>
      </c>
      <c r="G6895" t="s">
        <v>8028</v>
      </c>
      <c r="H6895" t="str">
        <f>VLOOKUP(Sales_Data17[[#This Row],[Delivery Region Index]],Regions_Table[#All],2,0)</f>
        <v>Victoria</v>
      </c>
      <c r="I6895" t="str">
        <f>VLOOKUP(Sales_Data17[[#This Row],[Delivery Region Index]],Regions_Table[#All],3,0)</f>
        <v>Swan Hill</v>
      </c>
      <c r="J6895">
        <v>55</v>
      </c>
      <c r="K6895">
        <v>8</v>
      </c>
      <c r="L6895" t="str">
        <f>VLOOKUP(Sales_Data17[[#This Row],[Product Description Index]],Products_Data[#All],2,0)</f>
        <v>Shoes</v>
      </c>
      <c r="M6895">
        <v>7</v>
      </c>
      <c r="N6895" s="9">
        <v>115.38888888888889</v>
      </c>
      <c r="O6895" s="9">
        <f>Sales_Data17[[#This Row],[Order Quantity]]*Sales_Data17[[#This Row],[Unit Price]]</f>
        <v>807.72222222222217</v>
      </c>
      <c r="P6895" s="9">
        <v>69.233333333333334</v>
      </c>
      <c r="Q6895" s="9">
        <f>Sales_Data17[[#This Row],[Line Total]]-(Sales_Data17[[#This Row],[Total Unit Cost]]*Sales_Data17[[#This Row],[Order Quantity]])</f>
        <v>323.08888888888885</v>
      </c>
      <c r="R6895" s="1" t="str">
        <f>TEXT(Sales_Data17[[#This Row],[OrderDate]],"MMM")</f>
        <v>Apr</v>
      </c>
      <c r="S6895" s="1" t="str">
        <f t="shared" si="107"/>
        <v>2016</v>
      </c>
    </row>
    <row r="6896" spans="1:19">
      <c r="A6896" t="s">
        <v>6919</v>
      </c>
      <c r="B6896" s="2">
        <v>42469</v>
      </c>
      <c r="C6896" s="2" t="str">
        <f>VLOOKUP(Sales_Data17[[#This Row],[Customer Name Index]],Customer_Data[#All],2,0)</f>
        <v xml:space="preserve">Linde </v>
      </c>
      <c r="D6896">
        <v>14</v>
      </c>
      <c r="E6896" t="s">
        <v>4</v>
      </c>
      <c r="F6896" t="s">
        <v>8168</v>
      </c>
      <c r="G6896" t="s">
        <v>8026</v>
      </c>
      <c r="H6896" t="str">
        <f>VLOOKUP(Sales_Data17[[#This Row],[Delivery Region Index]],Regions_Table[#All],2,0)</f>
        <v>Queensland</v>
      </c>
      <c r="I6896" t="str">
        <f>VLOOKUP(Sales_Data17[[#This Row],[Delivery Region Index]],Regions_Table[#All],3,0)</f>
        <v>Rockhampton</v>
      </c>
      <c r="J6896">
        <v>41</v>
      </c>
      <c r="K6896">
        <v>6</v>
      </c>
      <c r="L6896" t="str">
        <f>VLOOKUP(Sales_Data17[[#This Row],[Product Description Index]],Products_Data[#All],2,0)</f>
        <v>Socks</v>
      </c>
      <c r="M6896">
        <v>6</v>
      </c>
      <c r="N6896" s="9">
        <v>122.83333333333333</v>
      </c>
      <c r="O6896" s="9">
        <f>Sales_Data17[[#This Row],[Order Quantity]]*Sales_Data17[[#This Row],[Unit Price]]</f>
        <v>737</v>
      </c>
      <c r="P6896" s="9">
        <v>99.495000000000005</v>
      </c>
      <c r="Q6896" s="9">
        <f>Sales_Data17[[#This Row],[Line Total]]-(Sales_Data17[[#This Row],[Total Unit Cost]]*Sales_Data17[[#This Row],[Order Quantity]])</f>
        <v>140.02999999999997</v>
      </c>
      <c r="R6896" s="1" t="str">
        <f>TEXT(Sales_Data17[[#This Row],[OrderDate]],"MMM")</f>
        <v>Apr</v>
      </c>
      <c r="S6896" s="1" t="str">
        <f t="shared" si="107"/>
        <v>2016</v>
      </c>
    </row>
    <row r="6897" spans="1:19">
      <c r="A6897" t="s">
        <v>6920</v>
      </c>
      <c r="B6897" s="2">
        <v>42469</v>
      </c>
      <c r="C6897" s="2" t="str">
        <f>VLOOKUP(Sales_Data17[[#This Row],[Customer Name Index]],Customer_Data[#All],2,0)</f>
        <v xml:space="preserve">Linde </v>
      </c>
      <c r="D6897">
        <v>14</v>
      </c>
      <c r="E6897" t="s">
        <v>4</v>
      </c>
      <c r="F6897" t="s">
        <v>8168</v>
      </c>
      <c r="G6897" t="s">
        <v>8026</v>
      </c>
      <c r="H6897" t="str">
        <f>VLOOKUP(Sales_Data17[[#This Row],[Delivery Region Index]],Regions_Table[#All],2,0)</f>
        <v>Queensland</v>
      </c>
      <c r="I6897" t="str">
        <f>VLOOKUP(Sales_Data17[[#This Row],[Delivery Region Index]],Regions_Table[#All],3,0)</f>
        <v>Rockhampton</v>
      </c>
      <c r="J6897">
        <v>41</v>
      </c>
      <c r="K6897">
        <v>6</v>
      </c>
      <c r="L6897" t="str">
        <f>VLOOKUP(Sales_Data17[[#This Row],[Product Description Index]],Products_Data[#All],2,0)</f>
        <v>Socks</v>
      </c>
      <c r="M6897">
        <v>1</v>
      </c>
      <c r="N6897" s="9">
        <v>20.100000000000001</v>
      </c>
      <c r="O6897" s="9">
        <f>Sales_Data17[[#This Row],[Order Quantity]]*Sales_Data17[[#This Row],[Unit Price]]</f>
        <v>20.100000000000001</v>
      </c>
      <c r="P6897" s="9">
        <v>11.457000000000001</v>
      </c>
      <c r="Q6897" s="9">
        <f>Sales_Data17[[#This Row],[Line Total]]-(Sales_Data17[[#This Row],[Total Unit Cost]]*Sales_Data17[[#This Row],[Order Quantity]])</f>
        <v>8.6430000000000007</v>
      </c>
      <c r="R6897" s="1" t="str">
        <f>TEXT(Sales_Data17[[#This Row],[OrderDate]],"MMM")</f>
        <v>Apr</v>
      </c>
      <c r="S6897" s="1" t="str">
        <f t="shared" si="107"/>
        <v>2016</v>
      </c>
    </row>
    <row r="6898" spans="1:19">
      <c r="A6898" t="s">
        <v>6921</v>
      </c>
      <c r="B6898" s="2">
        <v>42469</v>
      </c>
      <c r="C6898" s="2" t="str">
        <f>VLOOKUP(Sales_Data17[[#This Row],[Customer Name Index]],Customer_Data[#All],2,0)</f>
        <v>Apollo Ltd</v>
      </c>
      <c r="D6898">
        <v>11</v>
      </c>
      <c r="E6898" t="s">
        <v>4</v>
      </c>
      <c r="F6898" t="s">
        <v>8168</v>
      </c>
      <c r="G6898" t="s">
        <v>8026</v>
      </c>
      <c r="H6898" t="str">
        <f>VLOOKUP(Sales_Data17[[#This Row],[Delivery Region Index]],Regions_Table[#All],2,0)</f>
        <v>Queensland</v>
      </c>
      <c r="I6898" t="str">
        <f>VLOOKUP(Sales_Data17[[#This Row],[Delivery Region Index]],Regions_Table[#All],3,0)</f>
        <v>Gympie</v>
      </c>
      <c r="J6898">
        <v>32</v>
      </c>
      <c r="K6898">
        <v>5</v>
      </c>
      <c r="L6898" t="str">
        <f>VLOOKUP(Sales_Data17[[#This Row],[Product Description Index]],Products_Data[#All],2,0)</f>
        <v>Hats</v>
      </c>
      <c r="M6898">
        <v>3</v>
      </c>
      <c r="N6898" s="9">
        <v>628.31111111111113</v>
      </c>
      <c r="O6898" s="9">
        <f>Sales_Data17[[#This Row],[Order Quantity]]*Sales_Data17[[#This Row],[Unit Price]]</f>
        <v>1884.9333333333334</v>
      </c>
      <c r="P6898" s="9">
        <v>364.42044444444446</v>
      </c>
      <c r="Q6898" s="9">
        <f>Sales_Data17[[#This Row],[Line Total]]-(Sales_Data17[[#This Row],[Total Unit Cost]]*Sales_Data17[[#This Row],[Order Quantity]])</f>
        <v>791.67200000000003</v>
      </c>
      <c r="R6898" s="1" t="str">
        <f>TEXT(Sales_Data17[[#This Row],[OrderDate]],"MMM")</f>
        <v>Apr</v>
      </c>
      <c r="S6898" s="1" t="str">
        <f t="shared" si="107"/>
        <v>2016</v>
      </c>
    </row>
    <row r="6899" spans="1:19">
      <c r="A6899" t="s">
        <v>6922</v>
      </c>
      <c r="B6899" s="2">
        <v>42469</v>
      </c>
      <c r="C6899" s="2" t="str">
        <f>VLOOKUP(Sales_Data17[[#This Row],[Customer Name Index]],Customer_Data[#All],2,0)</f>
        <v xml:space="preserve">Ei </v>
      </c>
      <c r="D6899">
        <v>9</v>
      </c>
      <c r="E6899" t="s">
        <v>4</v>
      </c>
      <c r="F6899" t="s">
        <v>8168</v>
      </c>
      <c r="G6899" t="s">
        <v>8027</v>
      </c>
      <c r="H6899" t="str">
        <f>VLOOKUP(Sales_Data17[[#This Row],[Delivery Region Index]],Regions_Table[#All],2,0)</f>
        <v>New South Wales</v>
      </c>
      <c r="I6899" t="str">
        <f>VLOOKUP(Sales_Data17[[#This Row],[Delivery Region Index]],Regions_Table[#All],3,0)</f>
        <v>Wyong</v>
      </c>
      <c r="J6899">
        <v>25</v>
      </c>
      <c r="K6899">
        <v>4</v>
      </c>
      <c r="L6899" t="str">
        <f>VLOOKUP(Sales_Data17[[#This Row],[Product Description Index]],Products_Data[#All],2,0)</f>
        <v>Jeans</v>
      </c>
      <c r="M6899">
        <v>1</v>
      </c>
      <c r="N6899" s="9">
        <v>434.01111111111112</v>
      </c>
      <c r="O6899" s="9">
        <f>Sales_Data17[[#This Row],[Order Quantity]]*Sales_Data17[[#This Row],[Unit Price]]</f>
        <v>434.01111111111112</v>
      </c>
      <c r="P6899" s="9">
        <v>195.30499999999998</v>
      </c>
      <c r="Q6899" s="9">
        <f>Sales_Data17[[#This Row],[Line Total]]-(Sales_Data17[[#This Row],[Total Unit Cost]]*Sales_Data17[[#This Row],[Order Quantity]])</f>
        <v>238.70611111111114</v>
      </c>
      <c r="R6899" s="1" t="str">
        <f>TEXT(Sales_Data17[[#This Row],[OrderDate]],"MMM")</f>
        <v>Apr</v>
      </c>
      <c r="S6899" s="1" t="str">
        <f t="shared" si="107"/>
        <v>2016</v>
      </c>
    </row>
    <row r="6900" spans="1:19">
      <c r="A6900" t="s">
        <v>6923</v>
      </c>
      <c r="B6900" s="2">
        <v>42470</v>
      </c>
      <c r="C6900" s="2" t="str">
        <f>VLOOKUP(Sales_Data17[[#This Row],[Customer Name Index]],Customer_Data[#All],2,0)</f>
        <v>Rochester Ltd</v>
      </c>
      <c r="D6900">
        <v>15</v>
      </c>
      <c r="E6900" t="s">
        <v>2</v>
      </c>
      <c r="F6900" t="s">
        <v>8168</v>
      </c>
      <c r="G6900" t="s">
        <v>8025</v>
      </c>
      <c r="H6900" t="str">
        <f>VLOOKUP(Sales_Data17[[#This Row],[Delivery Region Index]],Regions_Table[#All],2,0)</f>
        <v>Queensland</v>
      </c>
      <c r="I6900" t="str">
        <f>VLOOKUP(Sales_Data17[[#This Row],[Delivery Region Index]],Regions_Table[#All],3,0)</f>
        <v>Sunshine Coast</v>
      </c>
      <c r="J6900">
        <v>42</v>
      </c>
      <c r="K6900">
        <v>6</v>
      </c>
      <c r="L6900" t="str">
        <f>VLOOKUP(Sales_Data17[[#This Row],[Product Description Index]],Products_Data[#All],2,0)</f>
        <v>Socks</v>
      </c>
      <c r="M6900">
        <v>3</v>
      </c>
      <c r="N6900" s="9">
        <v>101.98888888888888</v>
      </c>
      <c r="O6900" s="9">
        <f>Sales_Data17[[#This Row],[Order Quantity]]*Sales_Data17[[#This Row],[Unit Price]]</f>
        <v>305.96666666666664</v>
      </c>
      <c r="P6900" s="9">
        <v>86.690555555555548</v>
      </c>
      <c r="Q6900" s="9">
        <f>Sales_Data17[[#This Row],[Line Total]]-(Sales_Data17[[#This Row],[Total Unit Cost]]*Sales_Data17[[#This Row],[Order Quantity]])</f>
        <v>45.894999999999982</v>
      </c>
      <c r="R6900" s="1" t="str">
        <f>TEXT(Sales_Data17[[#This Row],[OrderDate]],"MMM")</f>
        <v>Apr</v>
      </c>
      <c r="S6900" s="1" t="str">
        <f t="shared" si="107"/>
        <v>2016</v>
      </c>
    </row>
    <row r="6901" spans="1:19">
      <c r="A6901" t="s">
        <v>6924</v>
      </c>
      <c r="B6901" s="2">
        <v>42470</v>
      </c>
      <c r="C6901" s="2" t="str">
        <f>VLOOKUP(Sales_Data17[[#This Row],[Customer Name Index]],Customer_Data[#All],2,0)</f>
        <v>21st Ltd</v>
      </c>
      <c r="D6901">
        <v>10</v>
      </c>
      <c r="E6901" t="s">
        <v>4</v>
      </c>
      <c r="F6901" t="s">
        <v>8168</v>
      </c>
      <c r="G6901" t="s">
        <v>8026</v>
      </c>
      <c r="H6901" t="str">
        <f>VLOOKUP(Sales_Data17[[#This Row],[Delivery Region Index]],Regions_Table[#All],2,0)</f>
        <v>Queensland</v>
      </c>
      <c r="I6901" t="str">
        <f>VLOOKUP(Sales_Data17[[#This Row],[Delivery Region Index]],Regions_Table[#All],3,0)</f>
        <v>Cairns</v>
      </c>
      <c r="J6901">
        <v>28</v>
      </c>
      <c r="K6901">
        <v>4</v>
      </c>
      <c r="L6901" t="str">
        <f>VLOOKUP(Sales_Data17[[#This Row],[Product Description Index]],Products_Data[#All],2,0)</f>
        <v>Jeans</v>
      </c>
      <c r="M6901">
        <v>7</v>
      </c>
      <c r="N6901" s="9">
        <v>291.07777777777778</v>
      </c>
      <c r="O6901" s="9">
        <f>Sales_Data17[[#This Row],[Order Quantity]]*Sales_Data17[[#This Row],[Unit Price]]</f>
        <v>2037.5444444444445</v>
      </c>
      <c r="P6901" s="9">
        <v>235.77300000000002</v>
      </c>
      <c r="Q6901" s="9">
        <f>Sales_Data17[[#This Row],[Line Total]]-(Sales_Data17[[#This Row],[Total Unit Cost]]*Sales_Data17[[#This Row],[Order Quantity]])</f>
        <v>387.13344444444442</v>
      </c>
      <c r="R6901" s="1" t="str">
        <f>TEXT(Sales_Data17[[#This Row],[OrderDate]],"MMM")</f>
        <v>Apr</v>
      </c>
      <c r="S6901" s="1" t="str">
        <f t="shared" si="107"/>
        <v>2016</v>
      </c>
    </row>
    <row r="6902" spans="1:19">
      <c r="A6902" t="s">
        <v>6925</v>
      </c>
      <c r="B6902" s="2">
        <v>42470</v>
      </c>
      <c r="C6902" s="2" t="str">
        <f>VLOOKUP(Sales_Data17[[#This Row],[Customer Name Index]],Customer_Data[#All],2,0)</f>
        <v>Eminence Corp</v>
      </c>
      <c r="D6902">
        <v>18</v>
      </c>
      <c r="E6902" t="s">
        <v>4</v>
      </c>
      <c r="F6902" t="s">
        <v>8168</v>
      </c>
      <c r="G6902" t="s">
        <v>8025</v>
      </c>
      <c r="H6902" t="str">
        <f>VLOOKUP(Sales_Data17[[#This Row],[Delivery Region Index]],Regions_Table[#All],2,0)</f>
        <v>Victoria</v>
      </c>
      <c r="I6902" t="str">
        <f>VLOOKUP(Sales_Data17[[#This Row],[Delivery Region Index]],Regions_Table[#All],3,0)</f>
        <v>Latrobe City</v>
      </c>
      <c r="J6902">
        <v>52</v>
      </c>
      <c r="K6902">
        <v>8</v>
      </c>
      <c r="L6902" t="str">
        <f>VLOOKUP(Sales_Data17[[#This Row],[Product Description Index]],Products_Data[#All],2,0)</f>
        <v>Shoes</v>
      </c>
      <c r="M6902">
        <v>3</v>
      </c>
      <c r="N6902" s="9">
        <v>86.355555555555554</v>
      </c>
      <c r="O6902" s="9">
        <f>Sales_Data17[[#This Row],[Order Quantity]]*Sales_Data17[[#This Row],[Unit Price]]</f>
        <v>259.06666666666666</v>
      </c>
      <c r="P6902" s="9">
        <v>56.994666666666667</v>
      </c>
      <c r="Q6902" s="9">
        <f>Sales_Data17[[#This Row],[Line Total]]-(Sales_Data17[[#This Row],[Total Unit Cost]]*Sales_Data17[[#This Row],[Order Quantity]])</f>
        <v>88.082666666666654</v>
      </c>
      <c r="R6902" s="1" t="str">
        <f>TEXT(Sales_Data17[[#This Row],[OrderDate]],"MMM")</f>
        <v>Apr</v>
      </c>
      <c r="S6902" s="1" t="str">
        <f t="shared" si="107"/>
        <v>2016</v>
      </c>
    </row>
    <row r="6903" spans="1:19">
      <c r="A6903" t="s">
        <v>6926</v>
      </c>
      <c r="B6903" s="2">
        <v>42470</v>
      </c>
      <c r="C6903" s="2" t="str">
        <f>VLOOKUP(Sales_Data17[[#This Row],[Customer Name Index]],Customer_Data[#All],2,0)</f>
        <v>Apollo Ltd</v>
      </c>
      <c r="D6903">
        <v>11</v>
      </c>
      <c r="E6903" t="s">
        <v>4</v>
      </c>
      <c r="F6903" t="s">
        <v>8168</v>
      </c>
      <c r="G6903" t="s">
        <v>8026</v>
      </c>
      <c r="H6903" t="str">
        <f>VLOOKUP(Sales_Data17[[#This Row],[Delivery Region Index]],Regions_Table[#All],2,0)</f>
        <v>Queensland</v>
      </c>
      <c r="I6903" t="str">
        <f>VLOOKUP(Sales_Data17[[#This Row],[Delivery Region Index]],Regions_Table[#All],3,0)</f>
        <v>Gold Coast</v>
      </c>
      <c r="J6903">
        <v>31</v>
      </c>
      <c r="K6903">
        <v>5</v>
      </c>
      <c r="L6903" t="str">
        <f>VLOOKUP(Sales_Data17[[#This Row],[Product Description Index]],Products_Data[#All],2,0)</f>
        <v>Hats</v>
      </c>
      <c r="M6903">
        <v>5</v>
      </c>
      <c r="N6903" s="9">
        <v>106.45555555555556</v>
      </c>
      <c r="O6903" s="9">
        <f>Sales_Data17[[#This Row],[Order Quantity]]*Sales_Data17[[#This Row],[Unit Price]]</f>
        <v>532.27777777777783</v>
      </c>
      <c r="P6903" s="9">
        <v>67.067000000000007</v>
      </c>
      <c r="Q6903" s="9">
        <f>Sales_Data17[[#This Row],[Line Total]]-(Sales_Data17[[#This Row],[Total Unit Cost]]*Sales_Data17[[#This Row],[Order Quantity]])</f>
        <v>196.94277777777779</v>
      </c>
      <c r="R6903" s="1" t="str">
        <f>TEXT(Sales_Data17[[#This Row],[OrderDate]],"MMM")</f>
        <v>Apr</v>
      </c>
      <c r="S6903" s="1" t="str">
        <f t="shared" si="107"/>
        <v>2016</v>
      </c>
    </row>
    <row r="6904" spans="1:19">
      <c r="A6904" t="s">
        <v>6927</v>
      </c>
      <c r="B6904" s="2">
        <v>42471</v>
      </c>
      <c r="C6904" s="2" t="str">
        <f>VLOOKUP(Sales_Data17[[#This Row],[Customer Name Index]],Customer_Data[#All],2,0)</f>
        <v>Procter Corp</v>
      </c>
      <c r="D6904">
        <v>5</v>
      </c>
      <c r="E6904" t="s">
        <v>3</v>
      </c>
      <c r="F6904" t="s">
        <v>8168</v>
      </c>
      <c r="G6904" t="s">
        <v>8027</v>
      </c>
      <c r="H6904" t="str">
        <f>VLOOKUP(Sales_Data17[[#This Row],[Delivery Region Index]],Regions_Table[#All],2,0)</f>
        <v>New South Wales</v>
      </c>
      <c r="I6904" t="str">
        <f>VLOOKUP(Sales_Data17[[#This Row],[Delivery Region Index]],Regions_Table[#All],3,0)</f>
        <v>Griffith</v>
      </c>
      <c r="J6904">
        <v>12</v>
      </c>
      <c r="K6904">
        <v>2</v>
      </c>
      <c r="L6904" t="str">
        <f>VLOOKUP(Sales_Data17[[#This Row],[Product Description Index]],Products_Data[#All],2,0)</f>
        <v>Pants</v>
      </c>
      <c r="M6904">
        <v>9</v>
      </c>
      <c r="N6904" s="9">
        <v>25.311111111111114</v>
      </c>
      <c r="O6904" s="9">
        <f>Sales_Data17[[#This Row],[Order Quantity]]*Sales_Data17[[#This Row],[Unit Price]]</f>
        <v>227.8</v>
      </c>
      <c r="P6904" s="9">
        <v>13.668000000000001</v>
      </c>
      <c r="Q6904" s="9">
        <f>Sales_Data17[[#This Row],[Line Total]]-(Sales_Data17[[#This Row],[Total Unit Cost]]*Sales_Data17[[#This Row],[Order Quantity]])</f>
        <v>104.788</v>
      </c>
      <c r="R6904" s="1" t="str">
        <f>TEXT(Sales_Data17[[#This Row],[OrderDate]],"MMM")</f>
        <v>Apr</v>
      </c>
      <c r="S6904" s="1" t="str">
        <f t="shared" si="107"/>
        <v>2016</v>
      </c>
    </row>
    <row r="6905" spans="1:19">
      <c r="A6905" t="s">
        <v>6928</v>
      </c>
      <c r="B6905" s="2">
        <v>42471</v>
      </c>
      <c r="C6905" s="2" t="str">
        <f>VLOOKUP(Sales_Data17[[#This Row],[Customer Name Index]],Customer_Data[#All],2,0)</f>
        <v>3LAB, Ltd</v>
      </c>
      <c r="D6905">
        <v>16</v>
      </c>
      <c r="E6905" t="s">
        <v>4</v>
      </c>
      <c r="F6905" t="s">
        <v>8168</v>
      </c>
      <c r="G6905" t="s">
        <v>8025</v>
      </c>
      <c r="H6905" t="str">
        <f>VLOOKUP(Sales_Data17[[#This Row],[Delivery Region Index]],Regions_Table[#All],2,0)</f>
        <v>South Australia</v>
      </c>
      <c r="I6905" t="str">
        <f>VLOOKUP(Sales_Data17[[#This Row],[Delivery Region Index]],Regions_Table[#All],3,0)</f>
        <v>Adelaide</v>
      </c>
      <c r="J6905">
        <v>46</v>
      </c>
      <c r="K6905">
        <v>7</v>
      </c>
      <c r="L6905" t="str">
        <f>VLOOKUP(Sales_Data17[[#This Row],[Product Description Index]],Products_Data[#All],2,0)</f>
        <v>Dress Shirts</v>
      </c>
      <c r="M6905">
        <v>4</v>
      </c>
      <c r="N6905" s="9">
        <v>203.97777777777776</v>
      </c>
      <c r="O6905" s="9">
        <f>Sales_Data17[[#This Row],[Order Quantity]]*Sales_Data17[[#This Row],[Unit Price]]</f>
        <v>815.91111111111104</v>
      </c>
      <c r="P6905" s="9">
        <v>146.86399999999998</v>
      </c>
      <c r="Q6905" s="9">
        <f>Sales_Data17[[#This Row],[Line Total]]-(Sales_Data17[[#This Row],[Total Unit Cost]]*Sales_Data17[[#This Row],[Order Quantity]])</f>
        <v>228.45511111111114</v>
      </c>
      <c r="R6905" s="1" t="str">
        <f>TEXT(Sales_Data17[[#This Row],[OrderDate]],"MMM")</f>
        <v>Apr</v>
      </c>
      <c r="S6905" s="1" t="str">
        <f t="shared" si="107"/>
        <v>2016</v>
      </c>
    </row>
    <row r="6906" spans="1:19">
      <c r="A6906" t="s">
        <v>6929</v>
      </c>
      <c r="B6906" s="2">
        <v>42471</v>
      </c>
      <c r="C6906" s="2" t="str">
        <f>VLOOKUP(Sales_Data17[[#This Row],[Customer Name Index]],Customer_Data[#All],2,0)</f>
        <v>Pacific Ltd</v>
      </c>
      <c r="D6906">
        <v>20</v>
      </c>
      <c r="E6906" t="s">
        <v>4</v>
      </c>
      <c r="F6906" t="s">
        <v>8168</v>
      </c>
      <c r="G6906" t="s">
        <v>8028</v>
      </c>
      <c r="H6906" t="str">
        <f>VLOOKUP(Sales_Data17[[#This Row],[Delivery Region Index]],Regions_Table[#All],2,0)</f>
        <v>Victoria</v>
      </c>
      <c r="I6906" t="str">
        <f>VLOOKUP(Sales_Data17[[#This Row],[Delivery Region Index]],Regions_Table[#All],3,0)</f>
        <v>Warrnambool</v>
      </c>
      <c r="J6906">
        <v>57</v>
      </c>
      <c r="K6906">
        <v>8</v>
      </c>
      <c r="L6906" t="str">
        <f>VLOOKUP(Sales_Data17[[#This Row],[Product Description Index]],Products_Data[#All],2,0)</f>
        <v>Shoes</v>
      </c>
      <c r="M6906">
        <v>8</v>
      </c>
      <c r="N6906" s="9">
        <v>117.62222222222223</v>
      </c>
      <c r="O6906" s="9">
        <f>Sales_Data17[[#This Row],[Order Quantity]]*Sales_Data17[[#This Row],[Unit Price]]</f>
        <v>940.97777777777787</v>
      </c>
      <c r="P6906" s="9">
        <v>50.577555555555563</v>
      </c>
      <c r="Q6906" s="9">
        <f>Sales_Data17[[#This Row],[Line Total]]-(Sales_Data17[[#This Row],[Total Unit Cost]]*Sales_Data17[[#This Row],[Order Quantity]])</f>
        <v>536.35733333333337</v>
      </c>
      <c r="R6906" s="1" t="str">
        <f>TEXT(Sales_Data17[[#This Row],[OrderDate]],"MMM")</f>
        <v>Apr</v>
      </c>
      <c r="S6906" s="1" t="str">
        <f t="shared" si="107"/>
        <v>2016</v>
      </c>
    </row>
    <row r="6907" spans="1:19">
      <c r="A6907" t="s">
        <v>6930</v>
      </c>
      <c r="B6907" s="2">
        <v>42471</v>
      </c>
      <c r="C6907" s="2" t="str">
        <f>VLOOKUP(Sales_Data17[[#This Row],[Customer Name Index]],Customer_Data[#All],2,0)</f>
        <v>Ole Group</v>
      </c>
      <c r="D6907">
        <v>13</v>
      </c>
      <c r="E6907" t="s">
        <v>4</v>
      </c>
      <c r="F6907" t="s">
        <v>8168</v>
      </c>
      <c r="G6907" t="s">
        <v>8026</v>
      </c>
      <c r="H6907" t="str">
        <f>VLOOKUP(Sales_Data17[[#This Row],[Delivery Region Index]],Regions_Table[#All],2,0)</f>
        <v>Queensland</v>
      </c>
      <c r="I6907" t="str">
        <f>VLOOKUP(Sales_Data17[[#This Row],[Delivery Region Index]],Regions_Table[#All],3,0)</f>
        <v>Mackay</v>
      </c>
      <c r="J6907">
        <v>36</v>
      </c>
      <c r="K6907">
        <v>5</v>
      </c>
      <c r="L6907" t="str">
        <f>VLOOKUP(Sales_Data17[[#This Row],[Product Description Index]],Products_Data[#All],2,0)</f>
        <v>Hats</v>
      </c>
      <c r="M6907">
        <v>5</v>
      </c>
      <c r="N6907" s="9">
        <v>630.54444444444448</v>
      </c>
      <c r="O6907" s="9">
        <f>Sales_Data17[[#This Row],[Order Quantity]]*Sales_Data17[[#This Row],[Unit Price]]</f>
        <v>3152.7222222222226</v>
      </c>
      <c r="P6907" s="9">
        <v>397.24300000000005</v>
      </c>
      <c r="Q6907" s="9">
        <f>Sales_Data17[[#This Row],[Line Total]]-(Sales_Data17[[#This Row],[Total Unit Cost]]*Sales_Data17[[#This Row],[Order Quantity]])</f>
        <v>1166.5072222222225</v>
      </c>
      <c r="R6907" s="1" t="str">
        <f>TEXT(Sales_Data17[[#This Row],[OrderDate]],"MMM")</f>
        <v>Apr</v>
      </c>
      <c r="S6907" s="1" t="str">
        <f t="shared" si="107"/>
        <v>2016</v>
      </c>
    </row>
    <row r="6908" spans="1:19">
      <c r="A6908" t="s">
        <v>6931</v>
      </c>
      <c r="B6908" s="2">
        <v>42471</v>
      </c>
      <c r="C6908" s="2" t="str">
        <f>VLOOKUP(Sales_Data17[[#This Row],[Customer Name Index]],Customer_Data[#All],2,0)</f>
        <v>Procter Corp</v>
      </c>
      <c r="D6908">
        <v>5</v>
      </c>
      <c r="E6908" t="s">
        <v>4</v>
      </c>
      <c r="F6908" t="s">
        <v>8168</v>
      </c>
      <c r="G6908" t="s">
        <v>8027</v>
      </c>
      <c r="H6908" t="str">
        <f>VLOOKUP(Sales_Data17[[#This Row],[Delivery Region Index]],Regions_Table[#All],2,0)</f>
        <v>New South Wales</v>
      </c>
      <c r="I6908" t="str">
        <f>VLOOKUP(Sales_Data17[[#This Row],[Delivery Region Index]],Regions_Table[#All],3,0)</f>
        <v>Lake Macquarie</v>
      </c>
      <c r="J6908">
        <v>13</v>
      </c>
      <c r="K6908">
        <v>2</v>
      </c>
      <c r="L6908" t="str">
        <f>VLOOKUP(Sales_Data17[[#This Row],[Product Description Index]],Products_Data[#All],2,0)</f>
        <v>Pants</v>
      </c>
      <c r="M6908">
        <v>2</v>
      </c>
      <c r="N6908" s="9">
        <v>221.10000000000002</v>
      </c>
      <c r="O6908" s="9">
        <f>Sales_Data17[[#This Row],[Order Quantity]]*Sales_Data17[[#This Row],[Unit Price]]</f>
        <v>442.20000000000005</v>
      </c>
      <c r="P6908" s="9">
        <v>187.935</v>
      </c>
      <c r="Q6908" s="9">
        <f>Sales_Data17[[#This Row],[Line Total]]-(Sales_Data17[[#This Row],[Total Unit Cost]]*Sales_Data17[[#This Row],[Order Quantity]])</f>
        <v>66.330000000000041</v>
      </c>
      <c r="R6908" s="1" t="str">
        <f>TEXT(Sales_Data17[[#This Row],[OrderDate]],"MMM")</f>
        <v>Apr</v>
      </c>
      <c r="S6908" s="1" t="str">
        <f t="shared" si="107"/>
        <v>2016</v>
      </c>
    </row>
    <row r="6909" spans="1:19">
      <c r="A6909" t="s">
        <v>6932</v>
      </c>
      <c r="B6909" s="2">
        <v>42472</v>
      </c>
      <c r="C6909" s="2" t="str">
        <f>VLOOKUP(Sales_Data17[[#This Row],[Customer Name Index]],Customer_Data[#All],2,0)</f>
        <v>Procter Corp</v>
      </c>
      <c r="D6909">
        <v>5</v>
      </c>
      <c r="E6909" t="s">
        <v>2</v>
      </c>
      <c r="F6909" t="s">
        <v>8168</v>
      </c>
      <c r="G6909" t="s">
        <v>8027</v>
      </c>
      <c r="H6909" t="str">
        <f>VLOOKUP(Sales_Data17[[#This Row],[Delivery Region Index]],Regions_Table[#All],2,0)</f>
        <v>New South Wales</v>
      </c>
      <c r="I6909" t="str">
        <f>VLOOKUP(Sales_Data17[[#This Row],[Delivery Region Index]],Regions_Table[#All],3,0)</f>
        <v>Lismore</v>
      </c>
      <c r="J6909">
        <v>14</v>
      </c>
      <c r="K6909">
        <v>2</v>
      </c>
      <c r="L6909" t="str">
        <f>VLOOKUP(Sales_Data17[[#This Row],[Product Description Index]],Products_Data[#All],2,0)</f>
        <v>Pants</v>
      </c>
      <c r="M6909">
        <v>9</v>
      </c>
      <c r="N6909" s="9">
        <v>26.055555555555557</v>
      </c>
      <c r="O6909" s="9">
        <f>Sales_Data17[[#This Row],[Order Quantity]]*Sales_Data17[[#This Row],[Unit Price]]</f>
        <v>234.5</v>
      </c>
      <c r="P6909" s="9">
        <v>10.422222222222224</v>
      </c>
      <c r="Q6909" s="9">
        <f>Sales_Data17[[#This Row],[Line Total]]-(Sales_Data17[[#This Row],[Total Unit Cost]]*Sales_Data17[[#This Row],[Order Quantity]])</f>
        <v>140.69999999999999</v>
      </c>
      <c r="R6909" s="1" t="str">
        <f>TEXT(Sales_Data17[[#This Row],[OrderDate]],"MMM")</f>
        <v>Apr</v>
      </c>
      <c r="S6909" s="1" t="str">
        <f t="shared" si="107"/>
        <v>2016</v>
      </c>
    </row>
    <row r="6910" spans="1:19">
      <c r="A6910" t="s">
        <v>6933</v>
      </c>
      <c r="B6910" s="2">
        <v>42472</v>
      </c>
      <c r="C6910" s="2" t="str">
        <f>VLOOKUP(Sales_Data17[[#This Row],[Customer Name Index]],Customer_Data[#All],2,0)</f>
        <v xml:space="preserve">Ei </v>
      </c>
      <c r="D6910">
        <v>9</v>
      </c>
      <c r="E6910" t="s">
        <v>4</v>
      </c>
      <c r="F6910" t="s">
        <v>8168</v>
      </c>
      <c r="G6910" t="s">
        <v>8027</v>
      </c>
      <c r="H6910" t="str">
        <f>VLOOKUP(Sales_Data17[[#This Row],[Delivery Region Index]],Regions_Table[#All],2,0)</f>
        <v>New South Wales</v>
      </c>
      <c r="I6910" t="str">
        <f>VLOOKUP(Sales_Data17[[#This Row],[Delivery Region Index]],Regions_Table[#All],3,0)</f>
        <v>Wollongong</v>
      </c>
      <c r="J6910">
        <v>24</v>
      </c>
      <c r="K6910">
        <v>4</v>
      </c>
      <c r="L6910" t="str">
        <f>VLOOKUP(Sales_Data17[[#This Row],[Product Description Index]],Products_Data[#All],2,0)</f>
        <v>Jeans</v>
      </c>
      <c r="M6910">
        <v>7</v>
      </c>
      <c r="N6910" s="9">
        <v>115.38888888888889</v>
      </c>
      <c r="O6910" s="9">
        <f>Sales_Data17[[#This Row],[Order Quantity]]*Sales_Data17[[#This Row],[Unit Price]]</f>
        <v>807.72222222222217</v>
      </c>
      <c r="P6910" s="9">
        <v>73.848888888888894</v>
      </c>
      <c r="Q6910" s="9">
        <f>Sales_Data17[[#This Row],[Line Total]]-(Sales_Data17[[#This Row],[Total Unit Cost]]*Sales_Data17[[#This Row],[Order Quantity]])</f>
        <v>290.77999999999997</v>
      </c>
      <c r="R6910" s="1" t="str">
        <f>TEXT(Sales_Data17[[#This Row],[OrderDate]],"MMM")</f>
        <v>Apr</v>
      </c>
      <c r="S6910" s="1" t="str">
        <f t="shared" si="107"/>
        <v>2016</v>
      </c>
    </row>
    <row r="6911" spans="1:19">
      <c r="A6911" t="s">
        <v>6934</v>
      </c>
      <c r="B6911" s="2">
        <v>42472</v>
      </c>
      <c r="C6911" s="2" t="str">
        <f>VLOOKUP(Sales_Data17[[#This Row],[Customer Name Index]],Customer_Data[#All],2,0)</f>
        <v>Elorac, Corp</v>
      </c>
      <c r="D6911">
        <v>3</v>
      </c>
      <c r="E6911" t="s">
        <v>4</v>
      </c>
      <c r="F6911" t="s">
        <v>8168</v>
      </c>
      <c r="G6911" t="s">
        <v>8027</v>
      </c>
      <c r="H6911" t="str">
        <f>VLOOKUP(Sales_Data17[[#This Row],[Delivery Region Index]],Regions_Table[#All],2,0)</f>
        <v>New South Wales</v>
      </c>
      <c r="I6911" t="str">
        <f>VLOOKUP(Sales_Data17[[#This Row],[Delivery Region Index]],Regions_Table[#All],3,0)</f>
        <v>Dubbo</v>
      </c>
      <c r="J6911">
        <v>8</v>
      </c>
      <c r="K6911">
        <v>2</v>
      </c>
      <c r="L6911" t="str">
        <f>VLOOKUP(Sales_Data17[[#This Row],[Product Description Index]],Products_Data[#All],2,0)</f>
        <v>Pants</v>
      </c>
      <c r="M6911">
        <v>9</v>
      </c>
      <c r="N6911" s="9">
        <v>114.64444444444445</v>
      </c>
      <c r="O6911" s="9">
        <f>Sales_Data17[[#This Row],[Order Quantity]]*Sales_Data17[[#This Row],[Unit Price]]</f>
        <v>1031.8</v>
      </c>
      <c r="P6911" s="9">
        <v>64.200888888888883</v>
      </c>
      <c r="Q6911" s="9">
        <f>Sales_Data17[[#This Row],[Line Total]]-(Sales_Data17[[#This Row],[Total Unit Cost]]*Sales_Data17[[#This Row],[Order Quantity]])</f>
        <v>453.99199999999996</v>
      </c>
      <c r="R6911" s="1" t="str">
        <f>TEXT(Sales_Data17[[#This Row],[OrderDate]],"MMM")</f>
        <v>Apr</v>
      </c>
      <c r="S6911" s="1" t="str">
        <f t="shared" si="107"/>
        <v>2016</v>
      </c>
    </row>
    <row r="6912" spans="1:19">
      <c r="A6912" t="s">
        <v>6935</v>
      </c>
      <c r="B6912" s="2">
        <v>42472</v>
      </c>
      <c r="C6912" s="2" t="str">
        <f>VLOOKUP(Sales_Data17[[#This Row],[Customer Name Index]],Customer_Data[#All],2,0)</f>
        <v xml:space="preserve">Ei </v>
      </c>
      <c r="D6912">
        <v>9</v>
      </c>
      <c r="E6912" t="s">
        <v>2</v>
      </c>
      <c r="F6912" t="s">
        <v>8168</v>
      </c>
      <c r="G6912" t="s">
        <v>8027</v>
      </c>
      <c r="H6912" t="str">
        <f>VLOOKUP(Sales_Data17[[#This Row],[Delivery Region Index]],Regions_Table[#All],2,0)</f>
        <v>New South Wales</v>
      </c>
      <c r="I6912" t="str">
        <f>VLOOKUP(Sales_Data17[[#This Row],[Delivery Region Index]],Regions_Table[#All],3,0)</f>
        <v>Wollongong</v>
      </c>
      <c r="J6912">
        <v>24</v>
      </c>
      <c r="K6912">
        <v>4</v>
      </c>
      <c r="L6912" t="str">
        <f>VLOOKUP(Sales_Data17[[#This Row],[Product Description Index]],Products_Data[#All],2,0)</f>
        <v>Jeans</v>
      </c>
      <c r="M6912">
        <v>6</v>
      </c>
      <c r="N6912" s="9">
        <v>391.57777777777778</v>
      </c>
      <c r="O6912" s="9">
        <f>Sales_Data17[[#This Row],[Order Quantity]]*Sales_Data17[[#This Row],[Unit Price]]</f>
        <v>2349.4666666666667</v>
      </c>
      <c r="P6912" s="9">
        <v>168.37844444444445</v>
      </c>
      <c r="Q6912" s="9">
        <f>Sales_Data17[[#This Row],[Line Total]]-(Sales_Data17[[#This Row],[Total Unit Cost]]*Sales_Data17[[#This Row],[Order Quantity]])</f>
        <v>1339.1959999999999</v>
      </c>
      <c r="R6912" s="1" t="str">
        <f>TEXT(Sales_Data17[[#This Row],[OrderDate]],"MMM")</f>
        <v>Apr</v>
      </c>
      <c r="S6912" s="1" t="str">
        <f t="shared" si="107"/>
        <v>2016</v>
      </c>
    </row>
    <row r="6913" spans="1:19">
      <c r="A6913" t="s">
        <v>6936</v>
      </c>
      <c r="B6913" s="2">
        <v>42473</v>
      </c>
      <c r="C6913" s="2" t="str">
        <f>VLOOKUP(Sales_Data17[[#This Row],[Customer Name Index]],Customer_Data[#All],2,0)</f>
        <v xml:space="preserve">Linde </v>
      </c>
      <c r="D6913">
        <v>14</v>
      </c>
      <c r="E6913" t="s">
        <v>2</v>
      </c>
      <c r="F6913" t="s">
        <v>8168</v>
      </c>
      <c r="G6913" t="s">
        <v>8026</v>
      </c>
      <c r="H6913" t="str">
        <f>VLOOKUP(Sales_Data17[[#This Row],[Delivery Region Index]],Regions_Table[#All],2,0)</f>
        <v>Queensland</v>
      </c>
      <c r="I6913" t="str">
        <f>VLOOKUP(Sales_Data17[[#This Row],[Delivery Region Index]],Regions_Table[#All],3,0)</f>
        <v>Nambour</v>
      </c>
      <c r="J6913">
        <v>39</v>
      </c>
      <c r="K6913">
        <v>6</v>
      </c>
      <c r="L6913" t="str">
        <f>VLOOKUP(Sales_Data17[[#This Row],[Product Description Index]],Products_Data[#All],2,0)</f>
        <v>Socks</v>
      </c>
      <c r="M6913">
        <v>6</v>
      </c>
      <c r="N6913" s="9">
        <v>258.32222222222225</v>
      </c>
      <c r="O6913" s="9">
        <f>Sales_Data17[[#This Row],[Order Quantity]]*Sales_Data17[[#This Row],[Unit Price]]</f>
        <v>1549.9333333333334</v>
      </c>
      <c r="P6913" s="9">
        <v>118.82822222222224</v>
      </c>
      <c r="Q6913" s="9">
        <f>Sales_Data17[[#This Row],[Line Total]]-(Sales_Data17[[#This Row],[Total Unit Cost]]*Sales_Data17[[#This Row],[Order Quantity]])</f>
        <v>836.96399999999994</v>
      </c>
      <c r="R6913" s="1" t="str">
        <f>TEXT(Sales_Data17[[#This Row],[OrderDate]],"MMM")</f>
        <v>Apr</v>
      </c>
      <c r="S6913" s="1" t="str">
        <f t="shared" si="107"/>
        <v>2016</v>
      </c>
    </row>
    <row r="6914" spans="1:19">
      <c r="A6914" t="s">
        <v>6937</v>
      </c>
      <c r="B6914" s="2">
        <v>42473</v>
      </c>
      <c r="C6914" s="2" t="str">
        <f>VLOOKUP(Sales_Data17[[#This Row],[Customer Name Index]],Customer_Data[#All],2,0)</f>
        <v>New Ltd</v>
      </c>
      <c r="D6914">
        <v>7</v>
      </c>
      <c r="E6914" t="s">
        <v>4</v>
      </c>
      <c r="F6914" t="s">
        <v>8168</v>
      </c>
      <c r="G6914" t="s">
        <v>8027</v>
      </c>
      <c r="H6914" t="str">
        <f>VLOOKUP(Sales_Data17[[#This Row],[Delivery Region Index]],Regions_Table[#All],2,0)</f>
        <v>New South Wales</v>
      </c>
      <c r="I6914" t="str">
        <f>VLOOKUP(Sales_Data17[[#This Row],[Delivery Region Index]],Regions_Table[#All],3,0)</f>
        <v>Port Macquarie</v>
      </c>
      <c r="J6914">
        <v>19</v>
      </c>
      <c r="K6914">
        <v>3</v>
      </c>
      <c r="L6914" t="str">
        <f>VLOOKUP(Sales_Data17[[#This Row],[Product Description Index]],Products_Data[#All],2,0)</f>
        <v>Sunglasses</v>
      </c>
      <c r="M6914">
        <v>5</v>
      </c>
      <c r="N6914" s="9">
        <v>81.888888888888886</v>
      </c>
      <c r="O6914" s="9">
        <f>Sales_Data17[[#This Row],[Order Quantity]]*Sales_Data17[[#This Row],[Unit Price]]</f>
        <v>409.44444444444446</v>
      </c>
      <c r="P6914" s="9">
        <v>40.944444444444443</v>
      </c>
      <c r="Q6914" s="9">
        <f>Sales_Data17[[#This Row],[Line Total]]-(Sales_Data17[[#This Row],[Total Unit Cost]]*Sales_Data17[[#This Row],[Order Quantity]])</f>
        <v>204.72222222222223</v>
      </c>
      <c r="R6914" s="1" t="str">
        <f>TEXT(Sales_Data17[[#This Row],[OrderDate]],"MMM")</f>
        <v>Apr</v>
      </c>
      <c r="S6914" s="1" t="str">
        <f t="shared" ref="S6914:S6977" si="108">TEXT(B6914,"YYY")</f>
        <v>2016</v>
      </c>
    </row>
    <row r="6915" spans="1:19">
      <c r="A6915" t="s">
        <v>6938</v>
      </c>
      <c r="B6915" s="2">
        <v>42473</v>
      </c>
      <c r="C6915" s="2" t="str">
        <f>VLOOKUP(Sales_Data17[[#This Row],[Customer Name Index]],Customer_Data[#All],2,0)</f>
        <v xml:space="preserve">WakeFern </v>
      </c>
      <c r="D6915">
        <v>2</v>
      </c>
      <c r="E6915" t="s">
        <v>3</v>
      </c>
      <c r="F6915" t="s">
        <v>8168</v>
      </c>
      <c r="G6915" t="s">
        <v>8027</v>
      </c>
      <c r="H6915" t="str">
        <f>VLOOKUP(Sales_Data17[[#This Row],[Delivery Region Index]],Regions_Table[#All],2,0)</f>
        <v>New South Wales</v>
      </c>
      <c r="I6915" t="str">
        <f>VLOOKUP(Sales_Data17[[#This Row],[Delivery Region Index]],Regions_Table[#All],3,0)</f>
        <v>Bathurst</v>
      </c>
      <c r="J6915">
        <v>4</v>
      </c>
      <c r="K6915">
        <v>1</v>
      </c>
      <c r="L6915" t="str">
        <f>VLOOKUP(Sales_Data17[[#This Row],[Product Description Index]],Products_Data[#All],2,0)</f>
        <v>Shirts</v>
      </c>
      <c r="M6915">
        <v>5</v>
      </c>
      <c r="N6915" s="9">
        <v>111.66666666666667</v>
      </c>
      <c r="O6915" s="9">
        <f>Sales_Data17[[#This Row],[Order Quantity]]*Sales_Data17[[#This Row],[Unit Price]]</f>
        <v>558.33333333333337</v>
      </c>
      <c r="P6915" s="9">
        <v>55.833333333333336</v>
      </c>
      <c r="Q6915" s="9">
        <f>Sales_Data17[[#This Row],[Line Total]]-(Sales_Data17[[#This Row],[Total Unit Cost]]*Sales_Data17[[#This Row],[Order Quantity]])</f>
        <v>279.16666666666669</v>
      </c>
      <c r="R6915" s="1" t="str">
        <f>TEXT(Sales_Data17[[#This Row],[OrderDate]],"MMM")</f>
        <v>Apr</v>
      </c>
      <c r="S6915" s="1" t="str">
        <f t="shared" si="108"/>
        <v>2016</v>
      </c>
    </row>
    <row r="6916" spans="1:19">
      <c r="A6916" t="s">
        <v>6939</v>
      </c>
      <c r="B6916" s="2">
        <v>42473</v>
      </c>
      <c r="C6916" s="2" t="str">
        <f>VLOOKUP(Sales_Data17[[#This Row],[Customer Name Index]],Customer_Data[#All],2,0)</f>
        <v>Eminence Corp</v>
      </c>
      <c r="D6916">
        <v>18</v>
      </c>
      <c r="E6916" t="s">
        <v>4</v>
      </c>
      <c r="F6916" t="s">
        <v>8168</v>
      </c>
      <c r="G6916" t="s">
        <v>8025</v>
      </c>
      <c r="H6916" t="str">
        <f>VLOOKUP(Sales_Data17[[#This Row],[Delivery Region Index]],Regions_Table[#All],2,0)</f>
        <v>Victoria</v>
      </c>
      <c r="I6916" t="str">
        <f>VLOOKUP(Sales_Data17[[#This Row],[Delivery Region Index]],Regions_Table[#All],3,0)</f>
        <v>Latrobe City</v>
      </c>
      <c r="J6916">
        <v>52</v>
      </c>
      <c r="K6916">
        <v>8</v>
      </c>
      <c r="L6916" t="str">
        <f>VLOOKUP(Sales_Data17[[#This Row],[Product Description Index]],Products_Data[#All],2,0)</f>
        <v>Shoes</v>
      </c>
      <c r="M6916">
        <v>3</v>
      </c>
      <c r="N6916" s="9">
        <v>126.55555555555556</v>
      </c>
      <c r="O6916" s="9">
        <f>Sales_Data17[[#This Row],[Order Quantity]]*Sales_Data17[[#This Row],[Unit Price]]</f>
        <v>379.66666666666669</v>
      </c>
      <c r="P6916" s="9">
        <v>101.24444444444445</v>
      </c>
      <c r="Q6916" s="9">
        <f>Sales_Data17[[#This Row],[Line Total]]-(Sales_Data17[[#This Row],[Total Unit Cost]]*Sales_Data17[[#This Row],[Order Quantity]])</f>
        <v>75.933333333333337</v>
      </c>
      <c r="R6916" s="1" t="str">
        <f>TEXT(Sales_Data17[[#This Row],[OrderDate]],"MMM")</f>
        <v>Apr</v>
      </c>
      <c r="S6916" s="1" t="str">
        <f t="shared" si="108"/>
        <v>2016</v>
      </c>
    </row>
    <row r="6917" spans="1:19">
      <c r="A6917" t="s">
        <v>6940</v>
      </c>
      <c r="B6917" s="2">
        <v>42473</v>
      </c>
      <c r="C6917" s="2" t="str">
        <f>VLOOKUP(Sales_Data17[[#This Row],[Customer Name Index]],Customer_Data[#All],2,0)</f>
        <v xml:space="preserve">Medline </v>
      </c>
      <c r="D6917">
        <v>12</v>
      </c>
      <c r="E6917" t="s">
        <v>3</v>
      </c>
      <c r="F6917" t="s">
        <v>8168</v>
      </c>
      <c r="G6917" t="s">
        <v>8026</v>
      </c>
      <c r="H6917" t="str">
        <f>VLOOKUP(Sales_Data17[[#This Row],[Delivery Region Index]],Regions_Table[#All],2,0)</f>
        <v>Queensland</v>
      </c>
      <c r="I6917" t="str">
        <f>VLOOKUP(Sales_Data17[[#This Row],[Delivery Region Index]],Regions_Table[#All],3,0)</f>
        <v>Ipswich</v>
      </c>
      <c r="J6917">
        <v>34</v>
      </c>
      <c r="K6917">
        <v>5</v>
      </c>
      <c r="L6917" t="str">
        <f>VLOOKUP(Sales_Data17[[#This Row],[Product Description Index]],Products_Data[#All],2,0)</f>
        <v>Hats</v>
      </c>
      <c r="M6917">
        <v>6</v>
      </c>
      <c r="N6917" s="9">
        <v>122.08888888888889</v>
      </c>
      <c r="O6917" s="9">
        <f>Sales_Data17[[#This Row],[Order Quantity]]*Sales_Data17[[#This Row],[Unit Price]]</f>
        <v>732.5333333333333</v>
      </c>
      <c r="P6917" s="9">
        <v>90.345777777777769</v>
      </c>
      <c r="Q6917" s="9">
        <f>Sales_Data17[[#This Row],[Line Total]]-(Sales_Data17[[#This Row],[Total Unit Cost]]*Sales_Data17[[#This Row],[Order Quantity]])</f>
        <v>190.45866666666666</v>
      </c>
      <c r="R6917" s="1" t="str">
        <f>TEXT(Sales_Data17[[#This Row],[OrderDate]],"MMM")</f>
        <v>Apr</v>
      </c>
      <c r="S6917" s="1" t="str">
        <f t="shared" si="108"/>
        <v>2016</v>
      </c>
    </row>
    <row r="6918" spans="1:19">
      <c r="A6918" t="s">
        <v>6941</v>
      </c>
      <c r="B6918" s="2">
        <v>42473</v>
      </c>
      <c r="C6918" s="2" t="str">
        <f>VLOOKUP(Sales_Data17[[#This Row],[Customer Name Index]],Customer_Data[#All],2,0)</f>
        <v>Rochester Ltd</v>
      </c>
      <c r="D6918">
        <v>15</v>
      </c>
      <c r="E6918" t="s">
        <v>2</v>
      </c>
      <c r="F6918" t="s">
        <v>8168</v>
      </c>
      <c r="G6918" t="s">
        <v>8025</v>
      </c>
      <c r="H6918" t="str">
        <f>VLOOKUP(Sales_Data17[[#This Row],[Delivery Region Index]],Regions_Table[#All],2,0)</f>
        <v>Queensland</v>
      </c>
      <c r="I6918" t="str">
        <f>VLOOKUP(Sales_Data17[[#This Row],[Delivery Region Index]],Regions_Table[#All],3,0)</f>
        <v>Thuringowa</v>
      </c>
      <c r="J6918">
        <v>43</v>
      </c>
      <c r="K6918">
        <v>6</v>
      </c>
      <c r="L6918" t="str">
        <f>VLOOKUP(Sales_Data17[[#This Row],[Product Description Index]],Products_Data[#All],2,0)</f>
        <v>Socks</v>
      </c>
      <c r="M6918">
        <v>1</v>
      </c>
      <c r="N6918" s="9">
        <v>425.07777777777778</v>
      </c>
      <c r="O6918" s="9">
        <f>Sales_Data17[[#This Row],[Order Quantity]]*Sales_Data17[[#This Row],[Unit Price]]</f>
        <v>425.07777777777778</v>
      </c>
      <c r="P6918" s="9">
        <v>276.3005555555556</v>
      </c>
      <c r="Q6918" s="9">
        <f>Sales_Data17[[#This Row],[Line Total]]-(Sales_Data17[[#This Row],[Total Unit Cost]]*Sales_Data17[[#This Row],[Order Quantity]])</f>
        <v>148.77722222222218</v>
      </c>
      <c r="R6918" s="1" t="str">
        <f>TEXT(Sales_Data17[[#This Row],[OrderDate]],"MMM")</f>
        <v>Apr</v>
      </c>
      <c r="S6918" s="1" t="str">
        <f t="shared" si="108"/>
        <v>2016</v>
      </c>
    </row>
    <row r="6919" spans="1:19">
      <c r="A6919" t="s">
        <v>6942</v>
      </c>
      <c r="B6919" s="2">
        <v>42474</v>
      </c>
      <c r="C6919" s="2" t="str">
        <f>VLOOKUP(Sales_Data17[[#This Row],[Customer Name Index]],Customer_Data[#All],2,0)</f>
        <v xml:space="preserve">Medline </v>
      </c>
      <c r="D6919">
        <v>12</v>
      </c>
      <c r="E6919" t="s">
        <v>4</v>
      </c>
      <c r="F6919" t="s">
        <v>8168</v>
      </c>
      <c r="G6919" t="s">
        <v>8026</v>
      </c>
      <c r="H6919" t="str">
        <f>VLOOKUP(Sales_Data17[[#This Row],[Delivery Region Index]],Regions_Table[#All],2,0)</f>
        <v>Queensland</v>
      </c>
      <c r="I6919" t="str">
        <f>VLOOKUP(Sales_Data17[[#This Row],[Delivery Region Index]],Regions_Table[#All],3,0)</f>
        <v>Ipswich</v>
      </c>
      <c r="J6919">
        <v>34</v>
      </c>
      <c r="K6919">
        <v>5</v>
      </c>
      <c r="L6919" t="str">
        <f>VLOOKUP(Sales_Data17[[#This Row],[Product Description Index]],Products_Data[#All],2,0)</f>
        <v>Hats</v>
      </c>
      <c r="M6919">
        <v>2</v>
      </c>
      <c r="N6919" s="9">
        <v>20.100000000000001</v>
      </c>
      <c r="O6919" s="9">
        <f>Sales_Data17[[#This Row],[Order Quantity]]*Sales_Data17[[#This Row],[Unit Price]]</f>
        <v>40.200000000000003</v>
      </c>
      <c r="P6919" s="9">
        <v>8.2409999999999997</v>
      </c>
      <c r="Q6919" s="9">
        <f>Sales_Data17[[#This Row],[Line Total]]-(Sales_Data17[[#This Row],[Total Unit Cost]]*Sales_Data17[[#This Row],[Order Quantity]])</f>
        <v>23.718000000000004</v>
      </c>
      <c r="R6919" s="1" t="str">
        <f>TEXT(Sales_Data17[[#This Row],[OrderDate]],"MMM")</f>
        <v>Apr</v>
      </c>
      <c r="S6919" s="1" t="str">
        <f t="shared" si="108"/>
        <v>2016</v>
      </c>
    </row>
    <row r="6920" spans="1:19">
      <c r="A6920" t="s">
        <v>6943</v>
      </c>
      <c r="B6920" s="2">
        <v>42474</v>
      </c>
      <c r="C6920" s="2" t="str">
        <f>VLOOKUP(Sales_Data17[[#This Row],[Customer Name Index]],Customer_Data[#All],2,0)</f>
        <v>PEDIFIX, Corp</v>
      </c>
      <c r="D6920">
        <v>6</v>
      </c>
      <c r="E6920" t="s">
        <v>4</v>
      </c>
      <c r="F6920" t="s">
        <v>8168</v>
      </c>
      <c r="G6920" t="s">
        <v>8027</v>
      </c>
      <c r="H6920" t="str">
        <f>VLOOKUP(Sales_Data17[[#This Row],[Delivery Region Index]],Regions_Table[#All],2,0)</f>
        <v>New South Wales</v>
      </c>
      <c r="I6920" t="str">
        <f>VLOOKUP(Sales_Data17[[#This Row],[Delivery Region Index]],Regions_Table[#All],3,0)</f>
        <v>Nowra</v>
      </c>
      <c r="J6920">
        <v>17</v>
      </c>
      <c r="K6920">
        <v>3</v>
      </c>
      <c r="L6920" t="str">
        <f>VLOOKUP(Sales_Data17[[#This Row],[Product Description Index]],Products_Data[#All],2,0)</f>
        <v>Sunglasses</v>
      </c>
      <c r="M6920">
        <v>2</v>
      </c>
      <c r="N6920" s="9">
        <v>107.2</v>
      </c>
      <c r="O6920" s="9">
        <f>Sales_Data17[[#This Row],[Order Quantity]]*Sales_Data17[[#This Row],[Unit Price]]</f>
        <v>214.4</v>
      </c>
      <c r="P6920" s="9">
        <v>64.319999999999993</v>
      </c>
      <c r="Q6920" s="9">
        <f>Sales_Data17[[#This Row],[Line Total]]-(Sales_Data17[[#This Row],[Total Unit Cost]]*Sales_Data17[[#This Row],[Order Quantity]])</f>
        <v>85.760000000000019</v>
      </c>
      <c r="R6920" s="1" t="str">
        <f>TEXT(Sales_Data17[[#This Row],[OrderDate]],"MMM")</f>
        <v>Apr</v>
      </c>
      <c r="S6920" s="1" t="str">
        <f t="shared" si="108"/>
        <v>2016</v>
      </c>
    </row>
    <row r="6921" spans="1:19">
      <c r="A6921" t="s">
        <v>6944</v>
      </c>
      <c r="B6921" s="2">
        <v>42474</v>
      </c>
      <c r="C6921" s="2" t="str">
        <f>VLOOKUP(Sales_Data17[[#This Row],[Customer Name Index]],Customer_Data[#All],2,0)</f>
        <v xml:space="preserve">Qualitest </v>
      </c>
      <c r="D6921">
        <v>19</v>
      </c>
      <c r="E6921" t="s">
        <v>2</v>
      </c>
      <c r="F6921" t="s">
        <v>8168</v>
      </c>
      <c r="G6921" t="s">
        <v>8028</v>
      </c>
      <c r="H6921" t="str">
        <f>VLOOKUP(Sales_Data17[[#This Row],[Delivery Region Index]],Regions_Table[#All],2,0)</f>
        <v>Victoria</v>
      </c>
      <c r="I6921" t="str">
        <f>VLOOKUP(Sales_Data17[[#This Row],[Delivery Region Index]],Regions_Table[#All],3,0)</f>
        <v>Shepparton</v>
      </c>
      <c r="J6921">
        <v>54</v>
      </c>
      <c r="K6921">
        <v>8</v>
      </c>
      <c r="L6921" t="str">
        <f>VLOOKUP(Sales_Data17[[#This Row],[Product Description Index]],Products_Data[#All],2,0)</f>
        <v>Shoes</v>
      </c>
      <c r="M6921">
        <v>2</v>
      </c>
      <c r="N6921" s="9">
        <v>276.18888888888893</v>
      </c>
      <c r="O6921" s="9">
        <f>Sales_Data17[[#This Row],[Order Quantity]]*Sales_Data17[[#This Row],[Unit Price]]</f>
        <v>552.37777777777785</v>
      </c>
      <c r="P6921" s="9">
        <v>140.85633333333334</v>
      </c>
      <c r="Q6921" s="9">
        <f>Sales_Data17[[#This Row],[Line Total]]-(Sales_Data17[[#This Row],[Total Unit Cost]]*Sales_Data17[[#This Row],[Order Quantity]])</f>
        <v>270.66511111111117</v>
      </c>
      <c r="R6921" s="1" t="str">
        <f>TEXT(Sales_Data17[[#This Row],[OrderDate]],"MMM")</f>
        <v>Apr</v>
      </c>
      <c r="S6921" s="1" t="str">
        <f t="shared" si="108"/>
        <v>2016</v>
      </c>
    </row>
    <row r="6922" spans="1:19">
      <c r="A6922" t="s">
        <v>6945</v>
      </c>
      <c r="B6922" s="2">
        <v>42474</v>
      </c>
      <c r="C6922" s="2" t="str">
        <f>VLOOKUP(Sales_Data17[[#This Row],[Customer Name Index]],Customer_Data[#All],2,0)</f>
        <v>Medsep Group</v>
      </c>
      <c r="D6922">
        <v>8</v>
      </c>
      <c r="E6922" t="s">
        <v>3</v>
      </c>
      <c r="F6922" t="s">
        <v>8168</v>
      </c>
      <c r="G6922" t="s">
        <v>8027</v>
      </c>
      <c r="H6922" t="str">
        <f>VLOOKUP(Sales_Data17[[#This Row],[Delivery Region Index]],Regions_Table[#All],2,0)</f>
        <v>New South Wales</v>
      </c>
      <c r="I6922" t="str">
        <f>VLOOKUP(Sales_Data17[[#This Row],[Delivery Region Index]],Regions_Table[#All],3,0)</f>
        <v>Wagga Wagga</v>
      </c>
      <c r="J6922">
        <v>23</v>
      </c>
      <c r="K6922">
        <v>4</v>
      </c>
      <c r="L6922" t="str">
        <f>VLOOKUP(Sales_Data17[[#This Row],[Product Description Index]],Products_Data[#All],2,0)</f>
        <v>Jeans</v>
      </c>
      <c r="M6922">
        <v>8</v>
      </c>
      <c r="N6922" s="9">
        <v>23.822222222222223</v>
      </c>
      <c r="O6922" s="9">
        <f>Sales_Data17[[#This Row],[Order Quantity]]*Sales_Data17[[#This Row],[Unit Price]]</f>
        <v>190.57777777777778</v>
      </c>
      <c r="P6922" s="9">
        <v>15.722666666666669</v>
      </c>
      <c r="Q6922" s="9">
        <f>Sales_Data17[[#This Row],[Line Total]]-(Sales_Data17[[#This Row],[Total Unit Cost]]*Sales_Data17[[#This Row],[Order Quantity]])</f>
        <v>64.796444444444433</v>
      </c>
      <c r="R6922" s="1" t="str">
        <f>TEXT(Sales_Data17[[#This Row],[OrderDate]],"MMM")</f>
        <v>Apr</v>
      </c>
      <c r="S6922" s="1" t="str">
        <f t="shared" si="108"/>
        <v>2016</v>
      </c>
    </row>
    <row r="6923" spans="1:19">
      <c r="A6923" t="s">
        <v>6946</v>
      </c>
      <c r="B6923" s="2">
        <v>42474</v>
      </c>
      <c r="C6923" s="2" t="str">
        <f>VLOOKUP(Sales_Data17[[#This Row],[Customer Name Index]],Customer_Data[#All],2,0)</f>
        <v>Pure Group</v>
      </c>
      <c r="D6923">
        <v>17</v>
      </c>
      <c r="E6923" t="s">
        <v>2</v>
      </c>
      <c r="F6923" t="s">
        <v>8168</v>
      </c>
      <c r="G6923" t="s">
        <v>8025</v>
      </c>
      <c r="H6923" t="str">
        <f>VLOOKUP(Sales_Data17[[#This Row],[Delivery Region Index]],Regions_Table[#All],2,0)</f>
        <v>Victoria</v>
      </c>
      <c r="I6923" t="str">
        <f>VLOOKUP(Sales_Data17[[#This Row],[Delivery Region Index]],Regions_Table[#All],3,0)</f>
        <v>Bendigo</v>
      </c>
      <c r="J6923">
        <v>50</v>
      </c>
      <c r="K6923">
        <v>7</v>
      </c>
      <c r="L6923" t="str">
        <f>VLOOKUP(Sales_Data17[[#This Row],[Product Description Index]],Products_Data[#All],2,0)</f>
        <v>Dress Shirts</v>
      </c>
      <c r="M6923">
        <v>3</v>
      </c>
      <c r="N6923" s="9">
        <v>270.23333333333335</v>
      </c>
      <c r="O6923" s="9">
        <f>Sales_Data17[[#This Row],[Order Quantity]]*Sales_Data17[[#This Row],[Unit Price]]</f>
        <v>810.7</v>
      </c>
      <c r="P6923" s="9">
        <v>172.94933333333333</v>
      </c>
      <c r="Q6923" s="9">
        <f>Sales_Data17[[#This Row],[Line Total]]-(Sales_Data17[[#This Row],[Total Unit Cost]]*Sales_Data17[[#This Row],[Order Quantity]])</f>
        <v>291.85200000000009</v>
      </c>
      <c r="R6923" s="1" t="str">
        <f>TEXT(Sales_Data17[[#This Row],[OrderDate]],"MMM")</f>
        <v>Apr</v>
      </c>
      <c r="S6923" s="1" t="str">
        <f t="shared" si="108"/>
        <v>2016</v>
      </c>
    </row>
    <row r="6924" spans="1:19">
      <c r="A6924" t="s">
        <v>6947</v>
      </c>
      <c r="B6924" s="2">
        <v>42474</v>
      </c>
      <c r="C6924" s="2" t="str">
        <f>VLOOKUP(Sales_Data17[[#This Row],[Customer Name Index]],Customer_Data[#All],2,0)</f>
        <v xml:space="preserve">WakeFern </v>
      </c>
      <c r="D6924">
        <v>2</v>
      </c>
      <c r="E6924" t="s">
        <v>2</v>
      </c>
      <c r="F6924" t="s">
        <v>8168</v>
      </c>
      <c r="G6924" t="s">
        <v>8027</v>
      </c>
      <c r="H6924" t="str">
        <f>VLOOKUP(Sales_Data17[[#This Row],[Delivery Region Index]],Regions_Table[#All],2,0)</f>
        <v>New South Wales</v>
      </c>
      <c r="I6924" t="str">
        <f>VLOOKUP(Sales_Data17[[#This Row],[Delivery Region Index]],Regions_Table[#All],3,0)</f>
        <v>Bathurst</v>
      </c>
      <c r="J6924">
        <v>4</v>
      </c>
      <c r="K6924">
        <v>1</v>
      </c>
      <c r="L6924" t="str">
        <f>VLOOKUP(Sales_Data17[[#This Row],[Product Description Index]],Products_Data[#All],2,0)</f>
        <v>Shirts</v>
      </c>
      <c r="M6924">
        <v>5</v>
      </c>
      <c r="N6924" s="9">
        <v>124.32222222222224</v>
      </c>
      <c r="O6924" s="9">
        <f>Sales_Data17[[#This Row],[Order Quantity]]*Sales_Data17[[#This Row],[Unit Price]]</f>
        <v>621.6111111111112</v>
      </c>
      <c r="P6924" s="9">
        <v>69.620444444444445</v>
      </c>
      <c r="Q6924" s="9">
        <f>Sales_Data17[[#This Row],[Line Total]]-(Sales_Data17[[#This Row],[Total Unit Cost]]*Sales_Data17[[#This Row],[Order Quantity]])</f>
        <v>273.50888888888898</v>
      </c>
      <c r="R6924" s="1" t="str">
        <f>TEXT(Sales_Data17[[#This Row],[OrderDate]],"MMM")</f>
        <v>Apr</v>
      </c>
      <c r="S6924" s="1" t="str">
        <f t="shared" si="108"/>
        <v>2016</v>
      </c>
    </row>
    <row r="6925" spans="1:19">
      <c r="A6925" t="s">
        <v>6948</v>
      </c>
      <c r="B6925" s="2">
        <v>42475</v>
      </c>
      <c r="C6925" s="2" t="str">
        <f>VLOOKUP(Sales_Data17[[#This Row],[Customer Name Index]],Customer_Data[#All],2,0)</f>
        <v>Elorac, Corp</v>
      </c>
      <c r="D6925">
        <v>3</v>
      </c>
      <c r="E6925" t="s">
        <v>3</v>
      </c>
      <c r="F6925" t="s">
        <v>8168</v>
      </c>
      <c r="G6925" t="s">
        <v>8027</v>
      </c>
      <c r="H6925" t="str">
        <f>VLOOKUP(Sales_Data17[[#This Row],[Delivery Region Index]],Regions_Table[#All],2,0)</f>
        <v>New South Wales</v>
      </c>
      <c r="I6925" t="str">
        <f>VLOOKUP(Sales_Data17[[#This Row],[Delivery Region Index]],Regions_Table[#All],3,0)</f>
        <v>Coffs Harbour</v>
      </c>
      <c r="J6925">
        <v>7</v>
      </c>
      <c r="K6925">
        <v>1</v>
      </c>
      <c r="L6925" t="str">
        <f>VLOOKUP(Sales_Data17[[#This Row],[Product Description Index]],Products_Data[#All],2,0)</f>
        <v>Shirts</v>
      </c>
      <c r="M6925">
        <v>7</v>
      </c>
      <c r="N6925" s="9">
        <v>99.01111111111112</v>
      </c>
      <c r="O6925" s="9">
        <f>Sales_Data17[[#This Row],[Order Quantity]]*Sales_Data17[[#This Row],[Unit Price]]</f>
        <v>693.07777777777778</v>
      </c>
      <c r="P6925" s="9">
        <v>62.377000000000002</v>
      </c>
      <c r="Q6925" s="9">
        <f>Sales_Data17[[#This Row],[Line Total]]-(Sales_Data17[[#This Row],[Total Unit Cost]]*Sales_Data17[[#This Row],[Order Quantity]])</f>
        <v>256.43877777777777</v>
      </c>
      <c r="R6925" s="1" t="str">
        <f>TEXT(Sales_Data17[[#This Row],[OrderDate]],"MMM")</f>
        <v>Apr</v>
      </c>
      <c r="S6925" s="1" t="str">
        <f t="shared" si="108"/>
        <v>2016</v>
      </c>
    </row>
    <row r="6926" spans="1:19">
      <c r="A6926" t="s">
        <v>6949</v>
      </c>
      <c r="B6926" s="2">
        <v>42476</v>
      </c>
      <c r="C6926" s="2" t="str">
        <f>VLOOKUP(Sales_Data17[[#This Row],[Customer Name Index]],Customer_Data[#All],2,0)</f>
        <v xml:space="preserve">Medline </v>
      </c>
      <c r="D6926">
        <v>12</v>
      </c>
      <c r="E6926" t="s">
        <v>3</v>
      </c>
      <c r="F6926" t="s">
        <v>8168</v>
      </c>
      <c r="G6926" t="s">
        <v>8026</v>
      </c>
      <c r="H6926" t="str">
        <f>VLOOKUP(Sales_Data17[[#This Row],[Delivery Region Index]],Regions_Table[#All],2,0)</f>
        <v>Queensland</v>
      </c>
      <c r="I6926" t="str">
        <f>VLOOKUP(Sales_Data17[[#This Row],[Delivery Region Index]],Regions_Table[#All],3,0)</f>
        <v>Ipswich</v>
      </c>
      <c r="J6926">
        <v>34</v>
      </c>
      <c r="K6926">
        <v>5</v>
      </c>
      <c r="L6926" t="str">
        <f>VLOOKUP(Sales_Data17[[#This Row],[Product Description Index]],Products_Data[#All],2,0)</f>
        <v>Hats</v>
      </c>
      <c r="M6926">
        <v>5</v>
      </c>
      <c r="N6926" s="9">
        <v>276.18888888888893</v>
      </c>
      <c r="O6926" s="9">
        <f>Sales_Data17[[#This Row],[Order Quantity]]*Sales_Data17[[#This Row],[Unit Price]]</f>
        <v>1380.9444444444446</v>
      </c>
      <c r="P6926" s="9">
        <v>115.99933333333335</v>
      </c>
      <c r="Q6926" s="9">
        <f>Sales_Data17[[#This Row],[Line Total]]-(Sales_Data17[[#This Row],[Total Unit Cost]]*Sales_Data17[[#This Row],[Order Quantity]])</f>
        <v>800.94777777777779</v>
      </c>
      <c r="R6926" s="1" t="str">
        <f>TEXT(Sales_Data17[[#This Row],[OrderDate]],"MMM")</f>
        <v>Apr</v>
      </c>
      <c r="S6926" s="1" t="str">
        <f t="shared" si="108"/>
        <v>2016</v>
      </c>
    </row>
    <row r="6927" spans="1:19">
      <c r="A6927" t="s">
        <v>6950</v>
      </c>
      <c r="B6927" s="2">
        <v>42476</v>
      </c>
      <c r="C6927" s="2" t="str">
        <f>VLOOKUP(Sales_Data17[[#This Row],[Customer Name Index]],Customer_Data[#All],2,0)</f>
        <v>PEDIFIX, Corp</v>
      </c>
      <c r="D6927">
        <v>6</v>
      </c>
      <c r="E6927" t="s">
        <v>2</v>
      </c>
      <c r="F6927" t="s">
        <v>8168</v>
      </c>
      <c r="G6927" t="s">
        <v>8027</v>
      </c>
      <c r="H6927" t="str">
        <f>VLOOKUP(Sales_Data17[[#This Row],[Delivery Region Index]],Regions_Table[#All],2,0)</f>
        <v>New South Wales</v>
      </c>
      <c r="I6927" t="str">
        <f>VLOOKUP(Sales_Data17[[#This Row],[Delivery Region Index]],Regions_Table[#All],3,0)</f>
        <v>Nowra</v>
      </c>
      <c r="J6927">
        <v>17</v>
      </c>
      <c r="K6927">
        <v>3</v>
      </c>
      <c r="L6927" t="str">
        <f>VLOOKUP(Sales_Data17[[#This Row],[Product Description Index]],Products_Data[#All],2,0)</f>
        <v>Sunglasses</v>
      </c>
      <c r="M6927">
        <v>6</v>
      </c>
      <c r="N6927" s="9">
        <v>113.15555555555555</v>
      </c>
      <c r="O6927" s="9">
        <f>Sales_Data17[[#This Row],[Order Quantity]]*Sales_Data17[[#This Row],[Unit Price]]</f>
        <v>678.93333333333328</v>
      </c>
      <c r="P6927" s="9">
        <v>76.945777777777778</v>
      </c>
      <c r="Q6927" s="9">
        <f>Sales_Data17[[#This Row],[Line Total]]-(Sales_Data17[[#This Row],[Total Unit Cost]]*Sales_Data17[[#This Row],[Order Quantity]])</f>
        <v>217.25866666666661</v>
      </c>
      <c r="R6927" s="1" t="str">
        <f>TEXT(Sales_Data17[[#This Row],[OrderDate]],"MMM")</f>
        <v>Apr</v>
      </c>
      <c r="S6927" s="1" t="str">
        <f t="shared" si="108"/>
        <v>2016</v>
      </c>
    </row>
    <row r="6928" spans="1:19">
      <c r="A6928" t="s">
        <v>6951</v>
      </c>
      <c r="B6928" s="2">
        <v>42476</v>
      </c>
      <c r="C6928" s="2" t="str">
        <f>VLOOKUP(Sales_Data17[[#This Row],[Customer Name Index]],Customer_Data[#All],2,0)</f>
        <v xml:space="preserve">WakeFern </v>
      </c>
      <c r="D6928">
        <v>2</v>
      </c>
      <c r="E6928" t="s">
        <v>4</v>
      </c>
      <c r="F6928" t="s">
        <v>8168</v>
      </c>
      <c r="G6928" t="s">
        <v>8027</v>
      </c>
      <c r="H6928" t="str">
        <f>VLOOKUP(Sales_Data17[[#This Row],[Delivery Region Index]],Regions_Table[#All],2,0)</f>
        <v>New South Wales</v>
      </c>
      <c r="I6928" t="str">
        <f>VLOOKUP(Sales_Data17[[#This Row],[Delivery Region Index]],Regions_Table[#All],3,0)</f>
        <v>Cessnock</v>
      </c>
      <c r="J6928">
        <v>6</v>
      </c>
      <c r="K6928">
        <v>1</v>
      </c>
      <c r="L6928" t="str">
        <f>VLOOKUP(Sales_Data17[[#This Row],[Product Description Index]],Products_Data[#All],2,0)</f>
        <v>Shirts</v>
      </c>
      <c r="M6928">
        <v>7</v>
      </c>
      <c r="N6928" s="9">
        <v>273.95555555555552</v>
      </c>
      <c r="O6928" s="9">
        <f>Sales_Data17[[#This Row],[Order Quantity]]*Sales_Data17[[#This Row],[Unit Price]]</f>
        <v>1917.6888888888886</v>
      </c>
      <c r="P6928" s="9">
        <v>199.98755555555556</v>
      </c>
      <c r="Q6928" s="9">
        <f>Sales_Data17[[#This Row],[Line Total]]-(Sales_Data17[[#This Row],[Total Unit Cost]]*Sales_Data17[[#This Row],[Order Quantity]])</f>
        <v>517.77599999999961</v>
      </c>
      <c r="R6928" s="1" t="str">
        <f>TEXT(Sales_Data17[[#This Row],[OrderDate]],"MMM")</f>
        <v>Apr</v>
      </c>
      <c r="S6928" s="1" t="str">
        <f t="shared" si="108"/>
        <v>2016</v>
      </c>
    </row>
    <row r="6929" spans="1:19">
      <c r="A6929" t="s">
        <v>6952</v>
      </c>
      <c r="B6929" s="2">
        <v>42476</v>
      </c>
      <c r="C6929" s="2" t="str">
        <f>VLOOKUP(Sales_Data17[[#This Row],[Customer Name Index]],Customer_Data[#All],2,0)</f>
        <v>New Ltd</v>
      </c>
      <c r="D6929">
        <v>7</v>
      </c>
      <c r="E6929" t="s">
        <v>2</v>
      </c>
      <c r="F6929" t="s">
        <v>8168</v>
      </c>
      <c r="G6929" t="s">
        <v>8027</v>
      </c>
      <c r="H6929" t="str">
        <f>VLOOKUP(Sales_Data17[[#This Row],[Delivery Region Index]],Regions_Table[#All],2,0)</f>
        <v>New South Wales</v>
      </c>
      <c r="I6929" t="str">
        <f>VLOOKUP(Sales_Data17[[#This Row],[Delivery Region Index]],Regions_Table[#All],3,0)</f>
        <v>Orange</v>
      </c>
      <c r="J6929">
        <v>18</v>
      </c>
      <c r="K6929">
        <v>3</v>
      </c>
      <c r="L6929" t="str">
        <f>VLOOKUP(Sales_Data17[[#This Row],[Product Description Index]],Products_Data[#All],2,0)</f>
        <v>Sunglasses</v>
      </c>
      <c r="M6929">
        <v>1</v>
      </c>
      <c r="N6929" s="9">
        <v>443.68888888888893</v>
      </c>
      <c r="O6929" s="9">
        <f>Sales_Data17[[#This Row],[Order Quantity]]*Sales_Data17[[#This Row],[Unit Price]]</f>
        <v>443.68888888888893</v>
      </c>
      <c r="P6929" s="9">
        <v>337.20355555555557</v>
      </c>
      <c r="Q6929" s="9">
        <f>Sales_Data17[[#This Row],[Line Total]]-(Sales_Data17[[#This Row],[Total Unit Cost]]*Sales_Data17[[#This Row],[Order Quantity]])</f>
        <v>106.48533333333336</v>
      </c>
      <c r="R6929" s="1" t="str">
        <f>TEXT(Sales_Data17[[#This Row],[OrderDate]],"MMM")</f>
        <v>Apr</v>
      </c>
      <c r="S6929" s="1" t="str">
        <f t="shared" si="108"/>
        <v>2016</v>
      </c>
    </row>
    <row r="6930" spans="1:19">
      <c r="A6930" t="s">
        <v>6953</v>
      </c>
      <c r="B6930" s="2">
        <v>42476</v>
      </c>
      <c r="C6930" s="2" t="str">
        <f>VLOOKUP(Sales_Data17[[#This Row],[Customer Name Index]],Customer_Data[#All],2,0)</f>
        <v>Medsep Group</v>
      </c>
      <c r="D6930">
        <v>8</v>
      </c>
      <c r="E6930" t="s">
        <v>2</v>
      </c>
      <c r="F6930" t="s">
        <v>8168</v>
      </c>
      <c r="G6930" t="s">
        <v>8027</v>
      </c>
      <c r="H6930" t="str">
        <f>VLOOKUP(Sales_Data17[[#This Row],[Delivery Region Index]],Regions_Table[#All],2,0)</f>
        <v>New South Wales</v>
      </c>
      <c r="I6930" t="str">
        <f>VLOOKUP(Sales_Data17[[#This Row],[Delivery Region Index]],Regions_Table[#All],3,0)</f>
        <v>Wagga Wagga</v>
      </c>
      <c r="J6930">
        <v>23</v>
      </c>
      <c r="K6930">
        <v>4</v>
      </c>
      <c r="L6930" t="str">
        <f>VLOOKUP(Sales_Data17[[#This Row],[Product Description Index]],Products_Data[#All],2,0)</f>
        <v>Jeans</v>
      </c>
      <c r="M6930">
        <v>5</v>
      </c>
      <c r="N6930" s="9">
        <v>409.44444444444446</v>
      </c>
      <c r="O6930" s="9">
        <f>Sales_Data17[[#This Row],[Order Quantity]]*Sales_Data17[[#This Row],[Unit Price]]</f>
        <v>2047.2222222222222</v>
      </c>
      <c r="P6930" s="9">
        <v>249.76111111111109</v>
      </c>
      <c r="Q6930" s="9">
        <f>Sales_Data17[[#This Row],[Line Total]]-(Sales_Data17[[#This Row],[Total Unit Cost]]*Sales_Data17[[#This Row],[Order Quantity]])</f>
        <v>798.41666666666674</v>
      </c>
      <c r="R6930" s="1" t="str">
        <f>TEXT(Sales_Data17[[#This Row],[OrderDate]],"MMM")</f>
        <v>Apr</v>
      </c>
      <c r="S6930" s="1" t="str">
        <f t="shared" si="108"/>
        <v>2016</v>
      </c>
    </row>
    <row r="6931" spans="1:19">
      <c r="A6931" t="s">
        <v>6954</v>
      </c>
      <c r="B6931" s="2">
        <v>42476</v>
      </c>
      <c r="C6931" s="2" t="str">
        <f>VLOOKUP(Sales_Data17[[#This Row],[Customer Name Index]],Customer_Data[#All],2,0)</f>
        <v>Pure Group</v>
      </c>
      <c r="D6931">
        <v>17</v>
      </c>
      <c r="E6931" t="s">
        <v>4</v>
      </c>
      <c r="F6931" t="s">
        <v>8168</v>
      </c>
      <c r="G6931" t="s">
        <v>8025</v>
      </c>
      <c r="H6931" t="str">
        <f>VLOOKUP(Sales_Data17[[#This Row],[Delivery Region Index]],Regions_Table[#All],2,0)</f>
        <v>Victoria</v>
      </c>
      <c r="I6931" t="str">
        <f>VLOOKUP(Sales_Data17[[#This Row],[Delivery Region Index]],Regions_Table[#All],3,0)</f>
        <v>Ballarat</v>
      </c>
      <c r="J6931">
        <v>49</v>
      </c>
      <c r="K6931">
        <v>7</v>
      </c>
      <c r="L6931" t="str">
        <f>VLOOKUP(Sales_Data17[[#This Row],[Product Description Index]],Products_Data[#All],2,0)</f>
        <v>Dress Shirts</v>
      </c>
      <c r="M6931">
        <v>9</v>
      </c>
      <c r="N6931" s="9">
        <v>253.85555555555558</v>
      </c>
      <c r="O6931" s="9">
        <f>Sales_Data17[[#This Row],[Order Quantity]]*Sales_Data17[[#This Row],[Unit Price]]</f>
        <v>2284.7000000000003</v>
      </c>
      <c r="P6931" s="9">
        <v>213.23866666666669</v>
      </c>
      <c r="Q6931" s="9">
        <f>Sales_Data17[[#This Row],[Line Total]]-(Sales_Data17[[#This Row],[Total Unit Cost]]*Sales_Data17[[#This Row],[Order Quantity]])</f>
        <v>365.55200000000013</v>
      </c>
      <c r="R6931" s="1" t="str">
        <f>TEXT(Sales_Data17[[#This Row],[OrderDate]],"MMM")</f>
        <v>Apr</v>
      </c>
      <c r="S6931" s="1" t="str">
        <f t="shared" si="108"/>
        <v>2016</v>
      </c>
    </row>
    <row r="6932" spans="1:19">
      <c r="A6932" t="s">
        <v>6955</v>
      </c>
      <c r="B6932" s="2">
        <v>42477</v>
      </c>
      <c r="C6932" s="2" t="str">
        <f>VLOOKUP(Sales_Data17[[#This Row],[Customer Name Index]],Customer_Data[#All],2,0)</f>
        <v>Apollo Ltd</v>
      </c>
      <c r="D6932">
        <v>11</v>
      </c>
      <c r="E6932" t="s">
        <v>2</v>
      </c>
      <c r="F6932" t="s">
        <v>8168</v>
      </c>
      <c r="G6932" t="s">
        <v>8026</v>
      </c>
      <c r="H6932" t="str">
        <f>VLOOKUP(Sales_Data17[[#This Row],[Delivery Region Index]],Regions_Table[#All],2,0)</f>
        <v>Queensland</v>
      </c>
      <c r="I6932" t="str">
        <f>VLOOKUP(Sales_Data17[[#This Row],[Delivery Region Index]],Regions_Table[#All],3,0)</f>
        <v>Gold Coast</v>
      </c>
      <c r="J6932">
        <v>31</v>
      </c>
      <c r="K6932">
        <v>5</v>
      </c>
      <c r="L6932" t="str">
        <f>VLOOKUP(Sales_Data17[[#This Row],[Product Description Index]],Products_Data[#All],2,0)</f>
        <v>Hats</v>
      </c>
      <c r="M6932">
        <v>2</v>
      </c>
      <c r="N6932" s="9">
        <v>369.24444444444447</v>
      </c>
      <c r="O6932" s="9">
        <f>Sales_Data17[[#This Row],[Order Quantity]]*Sales_Data17[[#This Row],[Unit Price]]</f>
        <v>738.48888888888894</v>
      </c>
      <c r="P6932" s="9">
        <v>214.16177777777779</v>
      </c>
      <c r="Q6932" s="9">
        <f>Sales_Data17[[#This Row],[Line Total]]-(Sales_Data17[[#This Row],[Total Unit Cost]]*Sales_Data17[[#This Row],[Order Quantity]])</f>
        <v>310.16533333333336</v>
      </c>
      <c r="R6932" s="1" t="str">
        <f>TEXT(Sales_Data17[[#This Row],[OrderDate]],"MMM")</f>
        <v>Apr</v>
      </c>
      <c r="S6932" s="1" t="str">
        <f t="shared" si="108"/>
        <v>2016</v>
      </c>
    </row>
    <row r="6933" spans="1:19">
      <c r="A6933" t="s">
        <v>6956</v>
      </c>
      <c r="B6933" s="2">
        <v>42477</v>
      </c>
      <c r="C6933" s="2" t="str">
        <f>VLOOKUP(Sales_Data17[[#This Row],[Customer Name Index]],Customer_Data[#All],2,0)</f>
        <v>Eminence Corp</v>
      </c>
      <c r="D6933">
        <v>18</v>
      </c>
      <c r="E6933" t="s">
        <v>4</v>
      </c>
      <c r="F6933" t="s">
        <v>8168</v>
      </c>
      <c r="G6933" t="s">
        <v>8025</v>
      </c>
      <c r="H6933" t="str">
        <f>VLOOKUP(Sales_Data17[[#This Row],[Delivery Region Index]],Regions_Table[#All],2,0)</f>
        <v>Victoria</v>
      </c>
      <c r="I6933" t="str">
        <f>VLOOKUP(Sales_Data17[[#This Row],[Delivery Region Index]],Regions_Table[#All],3,0)</f>
        <v>Latrobe City</v>
      </c>
      <c r="J6933">
        <v>52</v>
      </c>
      <c r="K6933">
        <v>8</v>
      </c>
      <c r="L6933" t="str">
        <f>VLOOKUP(Sales_Data17[[#This Row],[Product Description Index]],Products_Data[#All],2,0)</f>
        <v>Shoes</v>
      </c>
      <c r="M6933">
        <v>2</v>
      </c>
      <c r="N6933" s="9">
        <v>119.85555555555555</v>
      </c>
      <c r="O6933" s="9">
        <f>Sales_Data17[[#This Row],[Order Quantity]]*Sales_Data17[[#This Row],[Unit Price]]</f>
        <v>239.71111111111111</v>
      </c>
      <c r="P6933" s="9">
        <v>47.942222222222227</v>
      </c>
      <c r="Q6933" s="9">
        <f>Sales_Data17[[#This Row],[Line Total]]-(Sales_Data17[[#This Row],[Total Unit Cost]]*Sales_Data17[[#This Row],[Order Quantity]])</f>
        <v>143.82666666666665</v>
      </c>
      <c r="R6933" s="1" t="str">
        <f>TEXT(Sales_Data17[[#This Row],[OrderDate]],"MMM")</f>
        <v>Apr</v>
      </c>
      <c r="S6933" s="1" t="str">
        <f t="shared" si="108"/>
        <v>2016</v>
      </c>
    </row>
    <row r="6934" spans="1:19">
      <c r="A6934" t="s">
        <v>6957</v>
      </c>
      <c r="B6934" s="2">
        <v>42477</v>
      </c>
      <c r="C6934" s="2" t="str">
        <f>VLOOKUP(Sales_Data17[[#This Row],[Customer Name Index]],Customer_Data[#All],2,0)</f>
        <v>Procter Corp</v>
      </c>
      <c r="D6934">
        <v>5</v>
      </c>
      <c r="E6934" t="s">
        <v>4</v>
      </c>
      <c r="F6934" t="s">
        <v>8168</v>
      </c>
      <c r="G6934" t="s">
        <v>8027</v>
      </c>
      <c r="H6934" t="str">
        <f>VLOOKUP(Sales_Data17[[#This Row],[Delivery Region Index]],Regions_Table[#All],2,0)</f>
        <v>New South Wales</v>
      </c>
      <c r="I6934" t="str">
        <f>VLOOKUP(Sales_Data17[[#This Row],[Delivery Region Index]],Regions_Table[#All],3,0)</f>
        <v>Lismore</v>
      </c>
      <c r="J6934">
        <v>14</v>
      </c>
      <c r="K6934">
        <v>2</v>
      </c>
      <c r="L6934" t="str">
        <f>VLOOKUP(Sales_Data17[[#This Row],[Product Description Index]],Products_Data[#All],2,0)</f>
        <v>Pants</v>
      </c>
      <c r="M6934">
        <v>1</v>
      </c>
      <c r="N6934" s="9">
        <v>116.13333333333334</v>
      </c>
      <c r="O6934" s="9">
        <f>Sales_Data17[[#This Row],[Order Quantity]]*Sales_Data17[[#This Row],[Unit Price]]</f>
        <v>116.13333333333334</v>
      </c>
      <c r="P6934" s="9">
        <v>67.35733333333333</v>
      </c>
      <c r="Q6934" s="9">
        <f>Sales_Data17[[#This Row],[Line Total]]-(Sales_Data17[[#This Row],[Total Unit Cost]]*Sales_Data17[[#This Row],[Order Quantity]])</f>
        <v>48.77600000000001</v>
      </c>
      <c r="R6934" s="1" t="str">
        <f>TEXT(Sales_Data17[[#This Row],[OrderDate]],"MMM")</f>
        <v>Apr</v>
      </c>
      <c r="S6934" s="1" t="str">
        <f t="shared" si="108"/>
        <v>2016</v>
      </c>
    </row>
    <row r="6935" spans="1:19">
      <c r="A6935" t="s">
        <v>6958</v>
      </c>
      <c r="B6935" s="2">
        <v>42477</v>
      </c>
      <c r="C6935" s="2" t="str">
        <f>VLOOKUP(Sales_Data17[[#This Row],[Customer Name Index]],Customer_Data[#All],2,0)</f>
        <v>Rochester Ltd</v>
      </c>
      <c r="D6935">
        <v>15</v>
      </c>
      <c r="E6935" t="s">
        <v>4</v>
      </c>
      <c r="F6935" t="s">
        <v>8168</v>
      </c>
      <c r="G6935" t="s">
        <v>8025</v>
      </c>
      <c r="H6935" t="str">
        <f>VLOOKUP(Sales_Data17[[#This Row],[Delivery Region Index]],Regions_Table[#All],2,0)</f>
        <v>Queensland</v>
      </c>
      <c r="I6935" t="str">
        <f>VLOOKUP(Sales_Data17[[#This Row],[Delivery Region Index]],Regions_Table[#All],3,0)</f>
        <v>Thuringowa</v>
      </c>
      <c r="J6935">
        <v>43</v>
      </c>
      <c r="K6935">
        <v>6</v>
      </c>
      <c r="L6935" t="str">
        <f>VLOOKUP(Sales_Data17[[#This Row],[Product Description Index]],Products_Data[#All],2,0)</f>
        <v>Socks</v>
      </c>
      <c r="M6935">
        <v>1</v>
      </c>
      <c r="N6935" s="9">
        <v>294.05555555555554</v>
      </c>
      <c r="O6935" s="9">
        <f>Sales_Data17[[#This Row],[Order Quantity]]*Sales_Data17[[#This Row],[Unit Price]]</f>
        <v>294.05555555555554</v>
      </c>
      <c r="P6935" s="9">
        <v>214.66055555555556</v>
      </c>
      <c r="Q6935" s="9">
        <f>Sales_Data17[[#This Row],[Line Total]]-(Sales_Data17[[#This Row],[Total Unit Cost]]*Sales_Data17[[#This Row],[Order Quantity]])</f>
        <v>79.394999999999982</v>
      </c>
      <c r="R6935" s="1" t="str">
        <f>TEXT(Sales_Data17[[#This Row],[OrderDate]],"MMM")</f>
        <v>Apr</v>
      </c>
      <c r="S6935" s="1" t="str">
        <f t="shared" si="108"/>
        <v>2016</v>
      </c>
    </row>
    <row r="6936" spans="1:19">
      <c r="A6936" t="s">
        <v>6959</v>
      </c>
      <c r="B6936" s="2">
        <v>42477</v>
      </c>
      <c r="C6936" s="2" t="str">
        <f>VLOOKUP(Sales_Data17[[#This Row],[Customer Name Index]],Customer_Data[#All],2,0)</f>
        <v>Pure Group</v>
      </c>
      <c r="D6936">
        <v>17</v>
      </c>
      <c r="E6936" t="s">
        <v>4</v>
      </c>
      <c r="F6936" t="s">
        <v>8168</v>
      </c>
      <c r="G6936" t="s">
        <v>8025</v>
      </c>
      <c r="H6936" t="str">
        <f>VLOOKUP(Sales_Data17[[#This Row],[Delivery Region Index]],Regions_Table[#All],2,0)</f>
        <v>Victoria</v>
      </c>
      <c r="I6936" t="str">
        <f>VLOOKUP(Sales_Data17[[#This Row],[Delivery Region Index]],Regions_Table[#All],3,0)</f>
        <v>Benalla</v>
      </c>
      <c r="J6936">
        <v>48</v>
      </c>
      <c r="K6936">
        <v>7</v>
      </c>
      <c r="L6936" t="str">
        <f>VLOOKUP(Sales_Data17[[#This Row],[Product Description Index]],Products_Data[#All],2,0)</f>
        <v>Dress Shirts</v>
      </c>
      <c r="M6936">
        <v>7</v>
      </c>
      <c r="N6936" s="9">
        <v>296.28888888888889</v>
      </c>
      <c r="O6936" s="9">
        <f>Sales_Data17[[#This Row],[Order Quantity]]*Sales_Data17[[#This Row],[Unit Price]]</f>
        <v>2074.0222222222224</v>
      </c>
      <c r="P6936" s="9">
        <v>198.51355555555557</v>
      </c>
      <c r="Q6936" s="9">
        <f>Sales_Data17[[#This Row],[Line Total]]-(Sales_Data17[[#This Row],[Total Unit Cost]]*Sales_Data17[[#This Row],[Order Quantity]])</f>
        <v>684.42733333333331</v>
      </c>
      <c r="R6936" s="1" t="str">
        <f>TEXT(Sales_Data17[[#This Row],[OrderDate]],"MMM")</f>
        <v>Apr</v>
      </c>
      <c r="S6936" s="1" t="str">
        <f t="shared" si="108"/>
        <v>2016</v>
      </c>
    </row>
    <row r="6937" spans="1:19">
      <c r="A6937" t="s">
        <v>6960</v>
      </c>
      <c r="B6937" s="2">
        <v>42477</v>
      </c>
      <c r="C6937" s="2" t="str">
        <f>VLOOKUP(Sales_Data17[[#This Row],[Customer Name Index]],Customer_Data[#All],2,0)</f>
        <v>PEDIFIX, Corp</v>
      </c>
      <c r="D6937">
        <v>6</v>
      </c>
      <c r="E6937" t="s">
        <v>3</v>
      </c>
      <c r="F6937" t="s">
        <v>8168</v>
      </c>
      <c r="G6937" t="s">
        <v>8027</v>
      </c>
      <c r="H6937" t="str">
        <f>VLOOKUP(Sales_Data17[[#This Row],[Delivery Region Index]],Regions_Table[#All],2,0)</f>
        <v>New South Wales</v>
      </c>
      <c r="I6937" t="str">
        <f>VLOOKUP(Sales_Data17[[#This Row],[Delivery Region Index]],Regions_Table[#All],3,0)</f>
        <v>Nowra</v>
      </c>
      <c r="J6937">
        <v>17</v>
      </c>
      <c r="K6937">
        <v>3</v>
      </c>
      <c r="L6937" t="str">
        <f>VLOOKUP(Sales_Data17[[#This Row],[Product Description Index]],Products_Data[#All],2,0)</f>
        <v>Sunglasses</v>
      </c>
      <c r="M6937">
        <v>7</v>
      </c>
      <c r="N6937" s="9">
        <v>209.93333333333334</v>
      </c>
      <c r="O6937" s="9">
        <f>Sales_Data17[[#This Row],[Order Quantity]]*Sales_Data17[[#This Row],[Unit Price]]</f>
        <v>1469.5333333333333</v>
      </c>
      <c r="P6937" s="9">
        <v>92.370666666666665</v>
      </c>
      <c r="Q6937" s="9">
        <f>Sales_Data17[[#This Row],[Line Total]]-(Sales_Data17[[#This Row],[Total Unit Cost]]*Sales_Data17[[#This Row],[Order Quantity]])</f>
        <v>822.93866666666668</v>
      </c>
      <c r="R6937" s="1" t="str">
        <f>TEXT(Sales_Data17[[#This Row],[OrderDate]],"MMM")</f>
        <v>Apr</v>
      </c>
      <c r="S6937" s="1" t="str">
        <f t="shared" si="108"/>
        <v>2016</v>
      </c>
    </row>
    <row r="6938" spans="1:19">
      <c r="A6938" t="s">
        <v>6961</v>
      </c>
      <c r="B6938" s="2">
        <v>42478</v>
      </c>
      <c r="C6938" s="2" t="str">
        <f>VLOOKUP(Sales_Data17[[#This Row],[Customer Name Index]],Customer_Data[#All],2,0)</f>
        <v xml:space="preserve">Ei </v>
      </c>
      <c r="D6938">
        <v>9</v>
      </c>
      <c r="E6938" t="s">
        <v>2</v>
      </c>
      <c r="F6938" t="s">
        <v>8168</v>
      </c>
      <c r="G6938" t="s">
        <v>8027</v>
      </c>
      <c r="H6938" t="str">
        <f>VLOOKUP(Sales_Data17[[#This Row],[Delivery Region Index]],Regions_Table[#All],2,0)</f>
        <v>New South Wales</v>
      </c>
      <c r="I6938" t="str">
        <f>VLOOKUP(Sales_Data17[[#This Row],[Delivery Region Index]],Regions_Table[#All],3,0)</f>
        <v>Wyong</v>
      </c>
      <c r="J6938">
        <v>25</v>
      </c>
      <c r="K6938">
        <v>4</v>
      </c>
      <c r="L6938" t="str">
        <f>VLOOKUP(Sales_Data17[[#This Row],[Product Description Index]],Products_Data[#All],2,0)</f>
        <v>Jeans</v>
      </c>
      <c r="M6938">
        <v>3</v>
      </c>
      <c r="N6938" s="9">
        <v>276.93333333333334</v>
      </c>
      <c r="O6938" s="9">
        <f>Sales_Data17[[#This Row],[Order Quantity]]*Sales_Data17[[#This Row],[Unit Price]]</f>
        <v>830.8</v>
      </c>
      <c r="P6938" s="9">
        <v>144.00533333333334</v>
      </c>
      <c r="Q6938" s="9">
        <f>Sales_Data17[[#This Row],[Line Total]]-(Sales_Data17[[#This Row],[Total Unit Cost]]*Sales_Data17[[#This Row],[Order Quantity]])</f>
        <v>398.78399999999993</v>
      </c>
      <c r="R6938" s="1" t="str">
        <f>TEXT(Sales_Data17[[#This Row],[OrderDate]],"MMM")</f>
        <v>Apr</v>
      </c>
      <c r="S6938" s="1" t="str">
        <f t="shared" si="108"/>
        <v>2016</v>
      </c>
    </row>
    <row r="6939" spans="1:19">
      <c r="A6939" t="s">
        <v>6962</v>
      </c>
      <c r="B6939" s="2">
        <v>42478</v>
      </c>
      <c r="C6939" s="2" t="str">
        <f>VLOOKUP(Sales_Data17[[#This Row],[Customer Name Index]],Customer_Data[#All],2,0)</f>
        <v>PEDIFIX, Corp</v>
      </c>
      <c r="D6939">
        <v>6</v>
      </c>
      <c r="E6939" t="s">
        <v>2</v>
      </c>
      <c r="F6939" t="s">
        <v>8168</v>
      </c>
      <c r="G6939" t="s">
        <v>8027</v>
      </c>
      <c r="H6939" t="str">
        <f>VLOOKUP(Sales_Data17[[#This Row],[Delivery Region Index]],Regions_Table[#All],2,0)</f>
        <v>New South Wales</v>
      </c>
      <c r="I6939" t="str">
        <f>VLOOKUP(Sales_Data17[[#This Row],[Delivery Region Index]],Regions_Table[#All],3,0)</f>
        <v>Nowra</v>
      </c>
      <c r="J6939">
        <v>17</v>
      </c>
      <c r="K6939">
        <v>3</v>
      </c>
      <c r="L6939" t="str">
        <f>VLOOKUP(Sales_Data17[[#This Row],[Product Description Index]],Products_Data[#All],2,0)</f>
        <v>Sunglasses</v>
      </c>
      <c r="M6939">
        <v>6</v>
      </c>
      <c r="N6939" s="9">
        <v>131.02222222222224</v>
      </c>
      <c r="O6939" s="9">
        <f>Sales_Data17[[#This Row],[Order Quantity]]*Sales_Data17[[#This Row],[Unit Price]]</f>
        <v>786.13333333333344</v>
      </c>
      <c r="P6939" s="9">
        <v>99.576888888888888</v>
      </c>
      <c r="Q6939" s="9">
        <f>Sales_Data17[[#This Row],[Line Total]]-(Sales_Data17[[#This Row],[Total Unit Cost]]*Sales_Data17[[#This Row],[Order Quantity]])</f>
        <v>188.67200000000014</v>
      </c>
      <c r="R6939" s="1" t="str">
        <f>TEXT(Sales_Data17[[#This Row],[OrderDate]],"MMM")</f>
        <v>Apr</v>
      </c>
      <c r="S6939" s="1" t="str">
        <f t="shared" si="108"/>
        <v>2016</v>
      </c>
    </row>
    <row r="6940" spans="1:19">
      <c r="A6940" t="s">
        <v>6963</v>
      </c>
      <c r="B6940" s="2">
        <v>42478</v>
      </c>
      <c r="C6940" s="2" t="str">
        <f>VLOOKUP(Sales_Data17[[#This Row],[Customer Name Index]],Customer_Data[#All],2,0)</f>
        <v>Elorac, Corp</v>
      </c>
      <c r="D6940">
        <v>3</v>
      </c>
      <c r="E6940" t="s">
        <v>4</v>
      </c>
      <c r="F6940" t="s">
        <v>8168</v>
      </c>
      <c r="G6940" t="s">
        <v>8027</v>
      </c>
      <c r="H6940" t="str">
        <f>VLOOKUP(Sales_Data17[[#This Row],[Delivery Region Index]],Regions_Table[#All],2,0)</f>
        <v>New South Wales</v>
      </c>
      <c r="I6940" t="str">
        <f>VLOOKUP(Sales_Data17[[#This Row],[Delivery Region Index]],Regions_Table[#All],3,0)</f>
        <v>Coffs Harbour</v>
      </c>
      <c r="J6940">
        <v>7</v>
      </c>
      <c r="K6940">
        <v>1</v>
      </c>
      <c r="L6940" t="str">
        <f>VLOOKUP(Sales_Data17[[#This Row],[Product Description Index]],Products_Data[#All],2,0)</f>
        <v>Shirts</v>
      </c>
      <c r="M6940">
        <v>9</v>
      </c>
      <c r="N6940" s="9">
        <v>257.57777777777778</v>
      </c>
      <c r="O6940" s="9">
        <f>Sales_Data17[[#This Row],[Order Quantity]]*Sales_Data17[[#This Row],[Unit Price]]</f>
        <v>2318.1999999999998</v>
      </c>
      <c r="P6940" s="9">
        <v>170.00133333333335</v>
      </c>
      <c r="Q6940" s="9">
        <f>Sales_Data17[[#This Row],[Line Total]]-(Sales_Data17[[#This Row],[Total Unit Cost]]*Sales_Data17[[#This Row],[Order Quantity]])</f>
        <v>788.18799999999965</v>
      </c>
      <c r="R6940" s="1" t="str">
        <f>TEXT(Sales_Data17[[#This Row],[OrderDate]],"MMM")</f>
        <v>Apr</v>
      </c>
      <c r="S6940" s="1" t="str">
        <f t="shared" si="108"/>
        <v>2016</v>
      </c>
    </row>
    <row r="6941" spans="1:19">
      <c r="A6941" t="s">
        <v>6964</v>
      </c>
      <c r="B6941" s="2">
        <v>42479</v>
      </c>
      <c r="C6941" s="2" t="str">
        <f>VLOOKUP(Sales_Data17[[#This Row],[Customer Name Index]],Customer_Data[#All],2,0)</f>
        <v xml:space="preserve">Qualitest </v>
      </c>
      <c r="D6941">
        <v>19</v>
      </c>
      <c r="E6941" t="s">
        <v>2</v>
      </c>
      <c r="F6941" t="s">
        <v>8168</v>
      </c>
      <c r="G6941" t="s">
        <v>8028</v>
      </c>
      <c r="H6941" t="str">
        <f>VLOOKUP(Sales_Data17[[#This Row],[Delivery Region Index]],Regions_Table[#All],2,0)</f>
        <v>Victoria</v>
      </c>
      <c r="I6941" t="str">
        <f>VLOOKUP(Sales_Data17[[#This Row],[Delivery Region Index]],Regions_Table[#All],3,0)</f>
        <v>Shepparton</v>
      </c>
      <c r="J6941">
        <v>54</v>
      </c>
      <c r="K6941">
        <v>8</v>
      </c>
      <c r="L6941" t="str">
        <f>VLOOKUP(Sales_Data17[[#This Row],[Product Description Index]],Products_Data[#All],2,0)</f>
        <v>Shoes</v>
      </c>
      <c r="M6941">
        <v>4</v>
      </c>
      <c r="N6941" s="9">
        <v>398.27777777777777</v>
      </c>
      <c r="O6941" s="9">
        <f>Sales_Data17[[#This Row],[Order Quantity]]*Sales_Data17[[#This Row],[Unit Price]]</f>
        <v>1593.1111111111111</v>
      </c>
      <c r="P6941" s="9">
        <v>314.63944444444445</v>
      </c>
      <c r="Q6941" s="9">
        <f>Sales_Data17[[#This Row],[Line Total]]-(Sales_Data17[[#This Row],[Total Unit Cost]]*Sales_Data17[[#This Row],[Order Quantity]])</f>
        <v>334.55333333333328</v>
      </c>
      <c r="R6941" s="1" t="str">
        <f>TEXT(Sales_Data17[[#This Row],[OrderDate]],"MMM")</f>
        <v>Apr</v>
      </c>
      <c r="S6941" s="1" t="str">
        <f t="shared" si="108"/>
        <v>2016</v>
      </c>
    </row>
    <row r="6942" spans="1:19">
      <c r="A6942" t="s">
        <v>6965</v>
      </c>
      <c r="B6942" s="2">
        <v>42479</v>
      </c>
      <c r="C6942" s="2" t="str">
        <f>VLOOKUP(Sales_Data17[[#This Row],[Customer Name Index]],Customer_Data[#All],2,0)</f>
        <v>Procter Corp</v>
      </c>
      <c r="D6942">
        <v>5</v>
      </c>
      <c r="E6942" t="s">
        <v>2</v>
      </c>
      <c r="F6942" t="s">
        <v>8168</v>
      </c>
      <c r="G6942" t="s">
        <v>8027</v>
      </c>
      <c r="H6942" t="str">
        <f>VLOOKUP(Sales_Data17[[#This Row],[Delivery Region Index]],Regions_Table[#All],2,0)</f>
        <v>New South Wales</v>
      </c>
      <c r="I6942" t="str">
        <f>VLOOKUP(Sales_Data17[[#This Row],[Delivery Region Index]],Regions_Table[#All],3,0)</f>
        <v>Lake Macquarie</v>
      </c>
      <c r="J6942">
        <v>13</v>
      </c>
      <c r="K6942">
        <v>2</v>
      </c>
      <c r="L6942" t="str">
        <f>VLOOKUP(Sales_Data17[[#This Row],[Product Description Index]],Products_Data[#All],2,0)</f>
        <v>Pants</v>
      </c>
      <c r="M6942">
        <v>8</v>
      </c>
      <c r="N6942" s="9">
        <v>444.43333333333334</v>
      </c>
      <c r="O6942" s="9">
        <f>Sales_Data17[[#This Row],[Order Quantity]]*Sales_Data17[[#This Row],[Unit Price]]</f>
        <v>3555.4666666666667</v>
      </c>
      <c r="P6942" s="9">
        <v>208.88366666666667</v>
      </c>
      <c r="Q6942" s="9">
        <f>Sales_Data17[[#This Row],[Line Total]]-(Sales_Data17[[#This Row],[Total Unit Cost]]*Sales_Data17[[#This Row],[Order Quantity]])</f>
        <v>1884.3973333333333</v>
      </c>
      <c r="R6942" s="1" t="str">
        <f>TEXT(Sales_Data17[[#This Row],[OrderDate]],"MMM")</f>
        <v>Apr</v>
      </c>
      <c r="S6942" s="1" t="str">
        <f t="shared" si="108"/>
        <v>2016</v>
      </c>
    </row>
    <row r="6943" spans="1:19">
      <c r="A6943" t="s">
        <v>6966</v>
      </c>
      <c r="B6943" s="2">
        <v>42479</v>
      </c>
      <c r="C6943" s="2" t="str">
        <f>VLOOKUP(Sales_Data17[[#This Row],[Customer Name Index]],Customer_Data[#All],2,0)</f>
        <v>Avon Corp</v>
      </c>
      <c r="D6943">
        <v>1</v>
      </c>
      <c r="E6943" t="s">
        <v>2</v>
      </c>
      <c r="F6943" t="s">
        <v>8168</v>
      </c>
      <c r="G6943" t="s">
        <v>8027</v>
      </c>
      <c r="H6943" t="str">
        <f>VLOOKUP(Sales_Data17[[#This Row],[Delivery Region Index]],Regions_Table[#All],2,0)</f>
        <v>New South Wales</v>
      </c>
      <c r="I6943" t="str">
        <f>VLOOKUP(Sales_Data17[[#This Row],[Delivery Region Index]],Regions_Table[#All],3,0)</f>
        <v>Albury</v>
      </c>
      <c r="J6943">
        <v>2</v>
      </c>
      <c r="K6943">
        <v>1</v>
      </c>
      <c r="L6943" t="str">
        <f>VLOOKUP(Sales_Data17[[#This Row],[Product Description Index]],Products_Data[#All],2,0)</f>
        <v>Shirts</v>
      </c>
      <c r="M6943">
        <v>6</v>
      </c>
      <c r="N6943" s="9">
        <v>221.84444444444446</v>
      </c>
      <c r="O6943" s="9">
        <f>Sales_Data17[[#This Row],[Order Quantity]]*Sales_Data17[[#This Row],[Unit Price]]</f>
        <v>1331.0666666666668</v>
      </c>
      <c r="P6943" s="9">
        <v>186.34933333333333</v>
      </c>
      <c r="Q6943" s="9">
        <f>Sales_Data17[[#This Row],[Line Total]]-(Sales_Data17[[#This Row],[Total Unit Cost]]*Sales_Data17[[#This Row],[Order Quantity]])</f>
        <v>212.97066666666683</v>
      </c>
      <c r="R6943" s="1" t="str">
        <f>TEXT(Sales_Data17[[#This Row],[OrderDate]],"MMM")</f>
        <v>Apr</v>
      </c>
      <c r="S6943" s="1" t="str">
        <f t="shared" si="108"/>
        <v>2016</v>
      </c>
    </row>
    <row r="6944" spans="1:19">
      <c r="A6944" t="s">
        <v>6967</v>
      </c>
      <c r="B6944" s="2">
        <v>42479</v>
      </c>
      <c r="C6944" s="2" t="str">
        <f>VLOOKUP(Sales_Data17[[#This Row],[Customer Name Index]],Customer_Data[#All],2,0)</f>
        <v>3LAB, Ltd</v>
      </c>
      <c r="D6944">
        <v>16</v>
      </c>
      <c r="E6944" t="s">
        <v>2</v>
      </c>
      <c r="F6944" t="s">
        <v>8168</v>
      </c>
      <c r="G6944" t="s">
        <v>8025</v>
      </c>
      <c r="H6944" t="str">
        <f>VLOOKUP(Sales_Data17[[#This Row],[Delivery Region Index]],Regions_Table[#All],2,0)</f>
        <v>Queensland</v>
      </c>
      <c r="I6944" t="str">
        <f>VLOOKUP(Sales_Data17[[#This Row],[Delivery Region Index]],Regions_Table[#All],3,0)</f>
        <v>Toowoomba</v>
      </c>
      <c r="J6944">
        <v>44</v>
      </c>
      <c r="K6944">
        <v>7</v>
      </c>
      <c r="L6944" t="str">
        <f>VLOOKUP(Sales_Data17[[#This Row],[Product Description Index]],Products_Data[#All],2,0)</f>
        <v>Dress Shirts</v>
      </c>
      <c r="M6944">
        <v>2</v>
      </c>
      <c r="N6944" s="9">
        <v>125.8111111111111</v>
      </c>
      <c r="O6944" s="9">
        <f>Sales_Data17[[#This Row],[Order Quantity]]*Sales_Data17[[#This Row],[Unit Price]]</f>
        <v>251.62222222222221</v>
      </c>
      <c r="P6944" s="9">
        <v>91.842111111111109</v>
      </c>
      <c r="Q6944" s="9">
        <f>Sales_Data17[[#This Row],[Line Total]]-(Sales_Data17[[#This Row],[Total Unit Cost]]*Sales_Data17[[#This Row],[Order Quantity]])</f>
        <v>67.937999999999988</v>
      </c>
      <c r="R6944" s="1" t="str">
        <f>TEXT(Sales_Data17[[#This Row],[OrderDate]],"MMM")</f>
        <v>Apr</v>
      </c>
      <c r="S6944" s="1" t="str">
        <f t="shared" si="108"/>
        <v>2016</v>
      </c>
    </row>
    <row r="6945" spans="1:19">
      <c r="A6945" t="s">
        <v>6968</v>
      </c>
      <c r="B6945" s="2">
        <v>42480</v>
      </c>
      <c r="C6945" s="2" t="str">
        <f>VLOOKUP(Sales_Data17[[#This Row],[Customer Name Index]],Customer_Data[#All],2,0)</f>
        <v>Apollo Ltd</v>
      </c>
      <c r="D6945">
        <v>11</v>
      </c>
      <c r="E6945" t="s">
        <v>2</v>
      </c>
      <c r="F6945" t="s">
        <v>8168</v>
      </c>
      <c r="G6945" t="s">
        <v>8026</v>
      </c>
      <c r="H6945" t="str">
        <f>VLOOKUP(Sales_Data17[[#This Row],[Delivery Region Index]],Regions_Table[#All],2,0)</f>
        <v>Queensland</v>
      </c>
      <c r="I6945" t="str">
        <f>VLOOKUP(Sales_Data17[[#This Row],[Delivery Region Index]],Regions_Table[#All],3,0)</f>
        <v>Gympie</v>
      </c>
      <c r="J6945">
        <v>32</v>
      </c>
      <c r="K6945">
        <v>5</v>
      </c>
      <c r="L6945" t="str">
        <f>VLOOKUP(Sales_Data17[[#This Row],[Product Description Index]],Products_Data[#All],2,0)</f>
        <v>Hats</v>
      </c>
      <c r="M6945">
        <v>3</v>
      </c>
      <c r="N6945" s="9">
        <v>218.12222222222223</v>
      </c>
      <c r="O6945" s="9">
        <f>Sales_Data17[[#This Row],[Order Quantity]]*Sales_Data17[[#This Row],[Unit Price]]</f>
        <v>654.36666666666667</v>
      </c>
      <c r="P6945" s="9">
        <v>157.048</v>
      </c>
      <c r="Q6945" s="9">
        <f>Sales_Data17[[#This Row],[Line Total]]-(Sales_Data17[[#This Row],[Total Unit Cost]]*Sales_Data17[[#This Row],[Order Quantity]])</f>
        <v>183.22266666666667</v>
      </c>
      <c r="R6945" s="1" t="str">
        <f>TEXT(Sales_Data17[[#This Row],[OrderDate]],"MMM")</f>
        <v>Apr</v>
      </c>
      <c r="S6945" s="1" t="str">
        <f t="shared" si="108"/>
        <v>2016</v>
      </c>
    </row>
    <row r="6946" spans="1:19">
      <c r="A6946" t="s">
        <v>6969</v>
      </c>
      <c r="B6946" s="2">
        <v>42480</v>
      </c>
      <c r="C6946" s="2" t="str">
        <f>VLOOKUP(Sales_Data17[[#This Row],[Customer Name Index]],Customer_Data[#All],2,0)</f>
        <v>Pacific Ltd</v>
      </c>
      <c r="D6946">
        <v>20</v>
      </c>
      <c r="E6946" t="s">
        <v>3</v>
      </c>
      <c r="F6946" t="s">
        <v>8168</v>
      </c>
      <c r="G6946" t="s">
        <v>8028</v>
      </c>
      <c r="H6946" t="str">
        <f>VLOOKUP(Sales_Data17[[#This Row],[Delivery Region Index]],Regions_Table[#All],2,0)</f>
        <v>Victoria</v>
      </c>
      <c r="I6946" t="str">
        <f>VLOOKUP(Sales_Data17[[#This Row],[Delivery Region Index]],Regions_Table[#All],3,0)</f>
        <v>Warrnambool</v>
      </c>
      <c r="J6946">
        <v>57</v>
      </c>
      <c r="K6946">
        <v>8</v>
      </c>
      <c r="L6946" t="str">
        <f>VLOOKUP(Sales_Data17[[#This Row],[Product Description Index]],Products_Data[#All],2,0)</f>
        <v>Shoes</v>
      </c>
      <c r="M6946">
        <v>4</v>
      </c>
      <c r="N6946" s="9">
        <v>210.67777777777781</v>
      </c>
      <c r="O6946" s="9">
        <f>Sales_Data17[[#This Row],[Order Quantity]]*Sales_Data17[[#This Row],[Unit Price]]</f>
        <v>842.71111111111122</v>
      </c>
      <c r="P6946" s="9">
        <v>179.07611111111112</v>
      </c>
      <c r="Q6946" s="9">
        <f>Sales_Data17[[#This Row],[Line Total]]-(Sales_Data17[[#This Row],[Total Unit Cost]]*Sales_Data17[[#This Row],[Order Quantity]])</f>
        <v>126.40666666666675</v>
      </c>
      <c r="R6946" s="1" t="str">
        <f>TEXT(Sales_Data17[[#This Row],[OrderDate]],"MMM")</f>
        <v>Apr</v>
      </c>
      <c r="S6946" s="1" t="str">
        <f t="shared" si="108"/>
        <v>2016</v>
      </c>
    </row>
    <row r="6947" spans="1:19">
      <c r="A6947" t="s">
        <v>6970</v>
      </c>
      <c r="B6947" s="2">
        <v>42480</v>
      </c>
      <c r="C6947" s="2" t="str">
        <f>VLOOKUP(Sales_Data17[[#This Row],[Customer Name Index]],Customer_Data[#All],2,0)</f>
        <v>Procter Corp</v>
      </c>
      <c r="D6947">
        <v>5</v>
      </c>
      <c r="E6947" t="s">
        <v>2</v>
      </c>
      <c r="F6947" t="s">
        <v>8168</v>
      </c>
      <c r="G6947" t="s">
        <v>8027</v>
      </c>
      <c r="H6947" t="str">
        <f>VLOOKUP(Sales_Data17[[#This Row],[Delivery Region Index]],Regions_Table[#All],2,0)</f>
        <v>New South Wales</v>
      </c>
      <c r="I6947" t="str">
        <f>VLOOKUP(Sales_Data17[[#This Row],[Delivery Region Index]],Regions_Table[#All],3,0)</f>
        <v>Lake Macquarie</v>
      </c>
      <c r="J6947">
        <v>13</v>
      </c>
      <c r="K6947">
        <v>2</v>
      </c>
      <c r="L6947" t="str">
        <f>VLOOKUP(Sales_Data17[[#This Row],[Product Description Index]],Products_Data[#All],2,0)</f>
        <v>Pants</v>
      </c>
      <c r="M6947">
        <v>7</v>
      </c>
      <c r="N6947" s="9">
        <v>89.333333333333329</v>
      </c>
      <c r="O6947" s="9">
        <f>Sales_Data17[[#This Row],[Order Quantity]]*Sales_Data17[[#This Row],[Unit Price]]</f>
        <v>625.33333333333326</v>
      </c>
      <c r="P6947" s="9">
        <v>59.853333333333339</v>
      </c>
      <c r="Q6947" s="9">
        <f>Sales_Data17[[#This Row],[Line Total]]-(Sales_Data17[[#This Row],[Total Unit Cost]]*Sales_Data17[[#This Row],[Order Quantity]])</f>
        <v>206.3599999999999</v>
      </c>
      <c r="R6947" s="1" t="str">
        <f>TEXT(Sales_Data17[[#This Row],[OrderDate]],"MMM")</f>
        <v>Apr</v>
      </c>
      <c r="S6947" s="1" t="str">
        <f t="shared" si="108"/>
        <v>2016</v>
      </c>
    </row>
    <row r="6948" spans="1:19">
      <c r="A6948" t="s">
        <v>6971</v>
      </c>
      <c r="B6948" s="2">
        <v>42480</v>
      </c>
      <c r="C6948" s="2" t="str">
        <f>VLOOKUP(Sales_Data17[[#This Row],[Customer Name Index]],Customer_Data[#All],2,0)</f>
        <v>ETUDE Ltd</v>
      </c>
      <c r="D6948">
        <v>4</v>
      </c>
      <c r="E6948" t="s">
        <v>2</v>
      </c>
      <c r="F6948" t="s">
        <v>8168</v>
      </c>
      <c r="G6948" t="s">
        <v>8027</v>
      </c>
      <c r="H6948" t="str">
        <f>VLOOKUP(Sales_Data17[[#This Row],[Delivery Region Index]],Regions_Table[#All],2,0)</f>
        <v>New South Wales</v>
      </c>
      <c r="I6948" t="str">
        <f>VLOOKUP(Sales_Data17[[#This Row],[Delivery Region Index]],Regions_Table[#All],3,0)</f>
        <v>Goulburn</v>
      </c>
      <c r="J6948">
        <v>10</v>
      </c>
      <c r="K6948">
        <v>2</v>
      </c>
      <c r="L6948" t="str">
        <f>VLOOKUP(Sales_Data17[[#This Row],[Product Description Index]],Products_Data[#All],2,0)</f>
        <v>Pants</v>
      </c>
      <c r="M6948">
        <v>7</v>
      </c>
      <c r="N6948" s="9">
        <v>19.355555555555558</v>
      </c>
      <c r="O6948" s="9">
        <f>Sales_Data17[[#This Row],[Order Quantity]]*Sales_Data17[[#This Row],[Unit Price]]</f>
        <v>135.48888888888891</v>
      </c>
      <c r="P6948" s="9">
        <v>14.323111111111112</v>
      </c>
      <c r="Q6948" s="9">
        <f>Sales_Data17[[#This Row],[Line Total]]-(Sales_Data17[[#This Row],[Total Unit Cost]]*Sales_Data17[[#This Row],[Order Quantity]])</f>
        <v>35.227111111111128</v>
      </c>
      <c r="R6948" s="1" t="str">
        <f>TEXT(Sales_Data17[[#This Row],[OrderDate]],"MMM")</f>
        <v>Apr</v>
      </c>
      <c r="S6948" s="1" t="str">
        <f t="shared" si="108"/>
        <v>2016</v>
      </c>
    </row>
    <row r="6949" spans="1:19">
      <c r="A6949" t="s">
        <v>6972</v>
      </c>
      <c r="B6949" s="2">
        <v>42480</v>
      </c>
      <c r="C6949" s="2" t="str">
        <f>VLOOKUP(Sales_Data17[[#This Row],[Customer Name Index]],Customer_Data[#All],2,0)</f>
        <v xml:space="preserve">Linde </v>
      </c>
      <c r="D6949">
        <v>14</v>
      </c>
      <c r="E6949" t="s">
        <v>4</v>
      </c>
      <c r="F6949" t="s">
        <v>8168</v>
      </c>
      <c r="G6949" t="s">
        <v>8026</v>
      </c>
      <c r="H6949" t="str">
        <f>VLOOKUP(Sales_Data17[[#This Row],[Delivery Region Index]],Regions_Table[#All],2,0)</f>
        <v>Queensland</v>
      </c>
      <c r="I6949" t="str">
        <f>VLOOKUP(Sales_Data17[[#This Row],[Delivery Region Index]],Regions_Table[#All],3,0)</f>
        <v>Redcliffe</v>
      </c>
      <c r="J6949">
        <v>40</v>
      </c>
      <c r="K6949">
        <v>6</v>
      </c>
      <c r="L6949" t="str">
        <f>VLOOKUP(Sales_Data17[[#This Row],[Product Description Index]],Products_Data[#All],2,0)</f>
        <v>Socks</v>
      </c>
      <c r="M6949">
        <v>7</v>
      </c>
      <c r="N6949" s="9">
        <v>436.24444444444447</v>
      </c>
      <c r="O6949" s="9">
        <f>Sales_Data17[[#This Row],[Order Quantity]]*Sales_Data17[[#This Row],[Unit Price]]</f>
        <v>3053.7111111111112</v>
      </c>
      <c r="P6949" s="9">
        <v>187.58511111111113</v>
      </c>
      <c r="Q6949" s="9">
        <f>Sales_Data17[[#This Row],[Line Total]]-(Sales_Data17[[#This Row],[Total Unit Cost]]*Sales_Data17[[#This Row],[Order Quantity]])</f>
        <v>1740.6153333333332</v>
      </c>
      <c r="R6949" s="1" t="str">
        <f>TEXT(Sales_Data17[[#This Row],[OrderDate]],"MMM")</f>
        <v>Apr</v>
      </c>
      <c r="S6949" s="1" t="str">
        <f t="shared" si="108"/>
        <v>2016</v>
      </c>
    </row>
    <row r="6950" spans="1:19">
      <c r="A6950" t="s">
        <v>6973</v>
      </c>
      <c r="B6950" s="2">
        <v>42481</v>
      </c>
      <c r="C6950" s="2" t="str">
        <f>VLOOKUP(Sales_Data17[[#This Row],[Customer Name Index]],Customer_Data[#All],2,0)</f>
        <v>Ole Group</v>
      </c>
      <c r="D6950">
        <v>13</v>
      </c>
      <c r="E6950" t="s">
        <v>3</v>
      </c>
      <c r="F6950" t="s">
        <v>8168</v>
      </c>
      <c r="G6950" t="s">
        <v>8026</v>
      </c>
      <c r="H6950" t="str">
        <f>VLOOKUP(Sales_Data17[[#This Row],[Delivery Region Index]],Regions_Table[#All],2,0)</f>
        <v>Queensland</v>
      </c>
      <c r="I6950" t="str">
        <f>VLOOKUP(Sales_Data17[[#This Row],[Delivery Region Index]],Regions_Table[#All],3,0)</f>
        <v>Maryborough</v>
      </c>
      <c r="J6950">
        <v>37</v>
      </c>
      <c r="K6950">
        <v>5</v>
      </c>
      <c r="L6950" t="str">
        <f>VLOOKUP(Sales_Data17[[#This Row],[Product Description Index]],Products_Data[#All],2,0)</f>
        <v>Hats</v>
      </c>
      <c r="M6950">
        <v>5</v>
      </c>
      <c r="N6950" s="9">
        <v>20.100000000000001</v>
      </c>
      <c r="O6950" s="9">
        <f>Sales_Data17[[#This Row],[Order Quantity]]*Sales_Data17[[#This Row],[Unit Price]]</f>
        <v>100.5</v>
      </c>
      <c r="P6950" s="9">
        <v>15.678000000000001</v>
      </c>
      <c r="Q6950" s="9">
        <f>Sales_Data17[[#This Row],[Line Total]]-(Sales_Data17[[#This Row],[Total Unit Cost]]*Sales_Data17[[#This Row],[Order Quantity]])</f>
        <v>22.11</v>
      </c>
      <c r="R6950" s="1" t="str">
        <f>TEXT(Sales_Data17[[#This Row],[OrderDate]],"MMM")</f>
        <v>Apr</v>
      </c>
      <c r="S6950" s="1" t="str">
        <f t="shared" si="108"/>
        <v>2016</v>
      </c>
    </row>
    <row r="6951" spans="1:19">
      <c r="A6951" t="s">
        <v>6974</v>
      </c>
      <c r="B6951" s="2">
        <v>42481</v>
      </c>
      <c r="C6951" s="2" t="str">
        <f>VLOOKUP(Sales_Data17[[#This Row],[Customer Name Index]],Customer_Data[#All],2,0)</f>
        <v>New Ltd</v>
      </c>
      <c r="D6951">
        <v>7</v>
      </c>
      <c r="E6951" t="s">
        <v>4</v>
      </c>
      <c r="F6951" t="s">
        <v>8168</v>
      </c>
      <c r="G6951" t="s">
        <v>8027</v>
      </c>
      <c r="H6951" t="str">
        <f>VLOOKUP(Sales_Data17[[#This Row],[Delivery Region Index]],Regions_Table[#All],2,0)</f>
        <v>New South Wales</v>
      </c>
      <c r="I6951" t="str">
        <f>VLOOKUP(Sales_Data17[[#This Row],[Delivery Region Index]],Regions_Table[#All],3,0)</f>
        <v>Orange</v>
      </c>
      <c r="J6951">
        <v>18</v>
      </c>
      <c r="K6951">
        <v>3</v>
      </c>
      <c r="L6951" t="str">
        <f>VLOOKUP(Sales_Data17[[#This Row],[Product Description Index]],Products_Data[#All],2,0)</f>
        <v>Sunglasses</v>
      </c>
      <c r="M6951">
        <v>5</v>
      </c>
      <c r="N6951" s="9">
        <v>28.288888888888888</v>
      </c>
      <c r="O6951" s="9">
        <f>Sales_Data17[[#This Row],[Order Quantity]]*Sales_Data17[[#This Row],[Unit Price]]</f>
        <v>141.44444444444443</v>
      </c>
      <c r="P6951" s="9">
        <v>16.973333333333333</v>
      </c>
      <c r="Q6951" s="9">
        <f>Sales_Data17[[#This Row],[Line Total]]-(Sales_Data17[[#This Row],[Total Unit Cost]]*Sales_Data17[[#This Row],[Order Quantity]])</f>
        <v>56.577777777777769</v>
      </c>
      <c r="R6951" s="1" t="str">
        <f>TEXT(Sales_Data17[[#This Row],[OrderDate]],"MMM")</f>
        <v>Apr</v>
      </c>
      <c r="S6951" s="1" t="str">
        <f t="shared" si="108"/>
        <v>2016</v>
      </c>
    </row>
    <row r="6952" spans="1:19">
      <c r="A6952" t="s">
        <v>6975</v>
      </c>
      <c r="B6952" s="2">
        <v>42481</v>
      </c>
      <c r="C6952" s="2" t="str">
        <f>VLOOKUP(Sales_Data17[[#This Row],[Customer Name Index]],Customer_Data[#All],2,0)</f>
        <v xml:space="preserve">Qualitest </v>
      </c>
      <c r="D6952">
        <v>19</v>
      </c>
      <c r="E6952" t="s">
        <v>4</v>
      </c>
      <c r="F6952" t="s">
        <v>8168</v>
      </c>
      <c r="G6952" t="s">
        <v>8028</v>
      </c>
      <c r="H6952" t="str">
        <f>VLOOKUP(Sales_Data17[[#This Row],[Delivery Region Index]],Regions_Table[#All],2,0)</f>
        <v>Victoria</v>
      </c>
      <c r="I6952" t="str">
        <f>VLOOKUP(Sales_Data17[[#This Row],[Delivery Region Index]],Regions_Table[#All],3,0)</f>
        <v>Swan Hill</v>
      </c>
      <c r="J6952">
        <v>55</v>
      </c>
      <c r="K6952">
        <v>8</v>
      </c>
      <c r="L6952" t="str">
        <f>VLOOKUP(Sales_Data17[[#This Row],[Product Description Index]],Products_Data[#All],2,0)</f>
        <v>Shoes</v>
      </c>
      <c r="M6952">
        <v>6</v>
      </c>
      <c r="N6952" s="9">
        <v>125.8111111111111</v>
      </c>
      <c r="O6952" s="9">
        <f>Sales_Data17[[#This Row],[Order Quantity]]*Sales_Data17[[#This Row],[Unit Price]]</f>
        <v>754.86666666666656</v>
      </c>
      <c r="P6952" s="9">
        <v>62.905555555555551</v>
      </c>
      <c r="Q6952" s="9">
        <f>Sales_Data17[[#This Row],[Line Total]]-(Sales_Data17[[#This Row],[Total Unit Cost]]*Sales_Data17[[#This Row],[Order Quantity]])</f>
        <v>377.43333333333328</v>
      </c>
      <c r="R6952" s="1" t="str">
        <f>TEXT(Sales_Data17[[#This Row],[OrderDate]],"MMM")</f>
        <v>Apr</v>
      </c>
      <c r="S6952" s="1" t="str">
        <f t="shared" si="108"/>
        <v>2016</v>
      </c>
    </row>
    <row r="6953" spans="1:19">
      <c r="A6953" t="s">
        <v>6976</v>
      </c>
      <c r="B6953" s="2">
        <v>42482</v>
      </c>
      <c r="C6953" s="2" t="str">
        <f>VLOOKUP(Sales_Data17[[#This Row],[Customer Name Index]],Customer_Data[#All],2,0)</f>
        <v>21st Ltd</v>
      </c>
      <c r="D6953">
        <v>10</v>
      </c>
      <c r="E6953" t="s">
        <v>4</v>
      </c>
      <c r="F6953" t="s">
        <v>8168</v>
      </c>
      <c r="G6953" t="s">
        <v>8027</v>
      </c>
      <c r="H6953" t="str">
        <f>VLOOKUP(Sales_Data17[[#This Row],[Delivery Region Index]],Regions_Table[#All],2,0)</f>
        <v>Queensland</v>
      </c>
      <c r="I6953" t="str">
        <f>VLOOKUP(Sales_Data17[[#This Row],[Delivery Region Index]],Regions_Table[#All],3,0)</f>
        <v>Bundaberg</v>
      </c>
      <c r="J6953">
        <v>27</v>
      </c>
      <c r="K6953">
        <v>4</v>
      </c>
      <c r="L6953" t="str">
        <f>VLOOKUP(Sales_Data17[[#This Row],[Product Description Index]],Products_Data[#All],2,0)</f>
        <v>Jeans</v>
      </c>
      <c r="M6953">
        <v>9</v>
      </c>
      <c r="N6953" s="9">
        <v>25.311111111111114</v>
      </c>
      <c r="O6953" s="9">
        <f>Sales_Data17[[#This Row],[Order Quantity]]*Sales_Data17[[#This Row],[Unit Price]]</f>
        <v>227.8</v>
      </c>
      <c r="P6953" s="9">
        <v>18.477111111111114</v>
      </c>
      <c r="Q6953" s="9">
        <f>Sales_Data17[[#This Row],[Line Total]]-(Sales_Data17[[#This Row],[Total Unit Cost]]*Sales_Data17[[#This Row],[Order Quantity]])</f>
        <v>61.505999999999972</v>
      </c>
      <c r="R6953" s="1" t="str">
        <f>TEXT(Sales_Data17[[#This Row],[OrderDate]],"MMM")</f>
        <v>Apr</v>
      </c>
      <c r="S6953" s="1" t="str">
        <f t="shared" si="108"/>
        <v>2016</v>
      </c>
    </row>
    <row r="6954" spans="1:19">
      <c r="A6954" t="s">
        <v>6977</v>
      </c>
      <c r="B6954" s="2">
        <v>42482</v>
      </c>
      <c r="C6954" s="2" t="str">
        <f>VLOOKUP(Sales_Data17[[#This Row],[Customer Name Index]],Customer_Data[#All],2,0)</f>
        <v>Medsep Group</v>
      </c>
      <c r="D6954">
        <v>8</v>
      </c>
      <c r="E6954" t="s">
        <v>4</v>
      </c>
      <c r="F6954" t="s">
        <v>8168</v>
      </c>
      <c r="G6954" t="s">
        <v>8027</v>
      </c>
      <c r="H6954" t="str">
        <f>VLOOKUP(Sales_Data17[[#This Row],[Delivery Region Index]],Regions_Table[#All],2,0)</f>
        <v>New South Wales</v>
      </c>
      <c r="I6954" t="str">
        <f>VLOOKUP(Sales_Data17[[#This Row],[Delivery Region Index]],Regions_Table[#All],3,0)</f>
        <v>Wagga Wagga</v>
      </c>
      <c r="J6954">
        <v>23</v>
      </c>
      <c r="K6954">
        <v>4</v>
      </c>
      <c r="L6954" t="str">
        <f>VLOOKUP(Sales_Data17[[#This Row],[Product Description Index]],Products_Data[#All],2,0)</f>
        <v>Jeans</v>
      </c>
      <c r="M6954">
        <v>6</v>
      </c>
      <c r="N6954" s="9">
        <v>222.58888888888887</v>
      </c>
      <c r="O6954" s="9">
        <f>Sales_Data17[[#This Row],[Order Quantity]]*Sales_Data17[[#This Row],[Unit Price]]</f>
        <v>1335.5333333333333</v>
      </c>
      <c r="P6954" s="9">
        <v>158.03811111111111</v>
      </c>
      <c r="Q6954" s="9">
        <f>Sales_Data17[[#This Row],[Line Total]]-(Sales_Data17[[#This Row],[Total Unit Cost]]*Sales_Data17[[#This Row],[Order Quantity]])</f>
        <v>387.30466666666666</v>
      </c>
      <c r="R6954" s="1" t="str">
        <f>TEXT(Sales_Data17[[#This Row],[OrderDate]],"MMM")</f>
        <v>Apr</v>
      </c>
      <c r="S6954" s="1" t="str">
        <f t="shared" si="108"/>
        <v>2016</v>
      </c>
    </row>
    <row r="6955" spans="1:19">
      <c r="A6955" t="s">
        <v>6978</v>
      </c>
      <c r="B6955" s="2">
        <v>42482</v>
      </c>
      <c r="C6955" s="2" t="str">
        <f>VLOOKUP(Sales_Data17[[#This Row],[Customer Name Index]],Customer_Data[#All],2,0)</f>
        <v>Avon Corp</v>
      </c>
      <c r="D6955">
        <v>1</v>
      </c>
      <c r="E6955" t="s">
        <v>2</v>
      </c>
      <c r="F6955" t="s">
        <v>8168</v>
      </c>
      <c r="G6955" t="s">
        <v>8027</v>
      </c>
      <c r="H6955" t="str">
        <f>VLOOKUP(Sales_Data17[[#This Row],[Delivery Region Index]],Regions_Table[#All],2,0)</f>
        <v>New South Wales</v>
      </c>
      <c r="I6955" t="str">
        <f>VLOOKUP(Sales_Data17[[#This Row],[Delivery Region Index]],Regions_Table[#All],3,0)</f>
        <v>Sydney</v>
      </c>
      <c r="J6955">
        <v>1</v>
      </c>
      <c r="K6955">
        <v>1</v>
      </c>
      <c r="L6955" t="str">
        <f>VLOOKUP(Sales_Data17[[#This Row],[Product Description Index]],Products_Data[#All],2,0)</f>
        <v>Shirts</v>
      </c>
      <c r="M6955">
        <v>6</v>
      </c>
      <c r="N6955" s="9">
        <v>280.65555555555557</v>
      </c>
      <c r="O6955" s="9">
        <f>Sales_Data17[[#This Row],[Order Quantity]]*Sales_Data17[[#This Row],[Unit Price]]</f>
        <v>1683.9333333333334</v>
      </c>
      <c r="P6955" s="9">
        <v>202.072</v>
      </c>
      <c r="Q6955" s="9">
        <f>Sales_Data17[[#This Row],[Line Total]]-(Sales_Data17[[#This Row],[Total Unit Cost]]*Sales_Data17[[#This Row],[Order Quantity]])</f>
        <v>471.50133333333338</v>
      </c>
      <c r="R6955" s="1" t="str">
        <f>TEXT(Sales_Data17[[#This Row],[OrderDate]],"MMM")</f>
        <v>Apr</v>
      </c>
      <c r="S6955" s="1" t="str">
        <f t="shared" si="108"/>
        <v>2016</v>
      </c>
    </row>
    <row r="6956" spans="1:19">
      <c r="A6956" t="s">
        <v>6979</v>
      </c>
      <c r="B6956" s="2">
        <v>42483</v>
      </c>
      <c r="C6956" s="2" t="str">
        <f>VLOOKUP(Sales_Data17[[#This Row],[Customer Name Index]],Customer_Data[#All],2,0)</f>
        <v xml:space="preserve">WakeFern </v>
      </c>
      <c r="D6956">
        <v>2</v>
      </c>
      <c r="E6956" t="s">
        <v>4</v>
      </c>
      <c r="F6956" t="s">
        <v>8168</v>
      </c>
      <c r="G6956" t="s">
        <v>8027</v>
      </c>
      <c r="H6956" t="str">
        <f>VLOOKUP(Sales_Data17[[#This Row],[Delivery Region Index]],Regions_Table[#All],2,0)</f>
        <v>New South Wales</v>
      </c>
      <c r="I6956" t="str">
        <f>VLOOKUP(Sales_Data17[[#This Row],[Delivery Region Index]],Regions_Table[#All],3,0)</f>
        <v>Broken Hill</v>
      </c>
      <c r="J6956">
        <v>5</v>
      </c>
      <c r="K6956">
        <v>1</v>
      </c>
      <c r="L6956" t="str">
        <f>VLOOKUP(Sales_Data17[[#This Row],[Product Description Index]],Products_Data[#All],2,0)</f>
        <v>Shirts</v>
      </c>
      <c r="M6956">
        <v>4</v>
      </c>
      <c r="N6956" s="9">
        <v>410.18888888888893</v>
      </c>
      <c r="O6956" s="9">
        <f>Sales_Data17[[#This Row],[Order Quantity]]*Sales_Data17[[#This Row],[Unit Price]]</f>
        <v>1640.7555555555557</v>
      </c>
      <c r="P6956" s="9">
        <v>242.01144444444446</v>
      </c>
      <c r="Q6956" s="9">
        <f>Sales_Data17[[#This Row],[Line Total]]-(Sales_Data17[[#This Row],[Total Unit Cost]]*Sales_Data17[[#This Row],[Order Quantity]])</f>
        <v>672.70977777777784</v>
      </c>
      <c r="R6956" s="1" t="str">
        <f>TEXT(Sales_Data17[[#This Row],[OrderDate]],"MMM")</f>
        <v>Apr</v>
      </c>
      <c r="S6956" s="1" t="str">
        <f t="shared" si="108"/>
        <v>2016</v>
      </c>
    </row>
    <row r="6957" spans="1:19">
      <c r="A6957" t="s">
        <v>6980</v>
      </c>
      <c r="B6957" s="2">
        <v>42483</v>
      </c>
      <c r="C6957" s="2" t="str">
        <f>VLOOKUP(Sales_Data17[[#This Row],[Customer Name Index]],Customer_Data[#All],2,0)</f>
        <v xml:space="preserve">Medline </v>
      </c>
      <c r="D6957">
        <v>12</v>
      </c>
      <c r="E6957" t="s">
        <v>4</v>
      </c>
      <c r="F6957" t="s">
        <v>8168</v>
      </c>
      <c r="G6957" t="s">
        <v>8026</v>
      </c>
      <c r="H6957" t="str">
        <f>VLOOKUP(Sales_Data17[[#This Row],[Delivery Region Index]],Regions_Table[#All],2,0)</f>
        <v>Queensland</v>
      </c>
      <c r="I6957" t="str">
        <f>VLOOKUP(Sales_Data17[[#This Row],[Delivery Region Index]],Regions_Table[#All],3,0)</f>
        <v>Ipswich</v>
      </c>
      <c r="J6957">
        <v>34</v>
      </c>
      <c r="K6957">
        <v>5</v>
      </c>
      <c r="L6957" t="str">
        <f>VLOOKUP(Sales_Data17[[#This Row],[Product Description Index]],Products_Data[#All],2,0)</f>
        <v>Hats</v>
      </c>
      <c r="M6957">
        <v>8</v>
      </c>
      <c r="N6957" s="9">
        <v>195.78888888888889</v>
      </c>
      <c r="O6957" s="9">
        <f>Sales_Data17[[#This Row],[Order Quantity]]*Sales_Data17[[#This Row],[Unit Price]]</f>
        <v>1566.3111111111111</v>
      </c>
      <c r="P6957" s="9">
        <v>127.2627777777778</v>
      </c>
      <c r="Q6957" s="9">
        <f>Sales_Data17[[#This Row],[Line Total]]-(Sales_Data17[[#This Row],[Total Unit Cost]]*Sales_Data17[[#This Row],[Order Quantity]])</f>
        <v>548.20888888888874</v>
      </c>
      <c r="R6957" s="1" t="str">
        <f>TEXT(Sales_Data17[[#This Row],[OrderDate]],"MMM")</f>
        <v>Apr</v>
      </c>
      <c r="S6957" s="1" t="str">
        <f t="shared" si="108"/>
        <v>2016</v>
      </c>
    </row>
    <row r="6958" spans="1:19">
      <c r="A6958" t="s">
        <v>6981</v>
      </c>
      <c r="B6958" s="2">
        <v>42483</v>
      </c>
      <c r="C6958" s="2" t="str">
        <f>VLOOKUP(Sales_Data17[[#This Row],[Customer Name Index]],Customer_Data[#All],2,0)</f>
        <v>Rochester Ltd</v>
      </c>
      <c r="D6958">
        <v>15</v>
      </c>
      <c r="E6958" t="s">
        <v>2</v>
      </c>
      <c r="F6958" t="s">
        <v>8168</v>
      </c>
      <c r="G6958" t="s">
        <v>8025</v>
      </c>
      <c r="H6958" t="str">
        <f>VLOOKUP(Sales_Data17[[#This Row],[Delivery Region Index]],Regions_Table[#All],2,0)</f>
        <v>Queensland</v>
      </c>
      <c r="I6958" t="str">
        <f>VLOOKUP(Sales_Data17[[#This Row],[Delivery Region Index]],Regions_Table[#All],3,0)</f>
        <v>Sunshine Coast</v>
      </c>
      <c r="J6958">
        <v>42</v>
      </c>
      <c r="K6958">
        <v>6</v>
      </c>
      <c r="L6958" t="str">
        <f>VLOOKUP(Sales_Data17[[#This Row],[Product Description Index]],Products_Data[#All],2,0)</f>
        <v>Socks</v>
      </c>
      <c r="M6958">
        <v>2</v>
      </c>
      <c r="N6958" s="9">
        <v>99.01111111111112</v>
      </c>
      <c r="O6958" s="9">
        <f>Sales_Data17[[#This Row],[Order Quantity]]*Sales_Data17[[#This Row],[Unit Price]]</f>
        <v>198.02222222222224</v>
      </c>
      <c r="P6958" s="9">
        <v>48.515444444444448</v>
      </c>
      <c r="Q6958" s="9">
        <f>Sales_Data17[[#This Row],[Line Total]]-(Sales_Data17[[#This Row],[Total Unit Cost]]*Sales_Data17[[#This Row],[Order Quantity]])</f>
        <v>100.99133333333334</v>
      </c>
      <c r="R6958" s="1" t="str">
        <f>TEXT(Sales_Data17[[#This Row],[OrderDate]],"MMM")</f>
        <v>Apr</v>
      </c>
      <c r="S6958" s="1" t="str">
        <f t="shared" si="108"/>
        <v>2016</v>
      </c>
    </row>
    <row r="6959" spans="1:19">
      <c r="A6959" t="s">
        <v>6982</v>
      </c>
      <c r="B6959" s="2">
        <v>42483</v>
      </c>
      <c r="C6959" s="2" t="str">
        <f>VLOOKUP(Sales_Data17[[#This Row],[Customer Name Index]],Customer_Data[#All],2,0)</f>
        <v>New Ltd</v>
      </c>
      <c r="D6959">
        <v>7</v>
      </c>
      <c r="E6959" t="s">
        <v>4</v>
      </c>
      <c r="F6959" t="s">
        <v>8168</v>
      </c>
      <c r="G6959" t="s">
        <v>8027</v>
      </c>
      <c r="H6959" t="str">
        <f>VLOOKUP(Sales_Data17[[#This Row],[Delivery Region Index]],Regions_Table[#All],2,0)</f>
        <v>New South Wales</v>
      </c>
      <c r="I6959" t="str">
        <f>VLOOKUP(Sales_Data17[[#This Row],[Delivery Region Index]],Regions_Table[#All],3,0)</f>
        <v>Orange</v>
      </c>
      <c r="J6959">
        <v>18</v>
      </c>
      <c r="K6959">
        <v>3</v>
      </c>
      <c r="L6959" t="str">
        <f>VLOOKUP(Sales_Data17[[#This Row],[Product Description Index]],Products_Data[#All],2,0)</f>
        <v>Sunglasses</v>
      </c>
      <c r="M6959">
        <v>6</v>
      </c>
      <c r="N6959" s="9">
        <v>114.64444444444445</v>
      </c>
      <c r="O6959" s="9">
        <f>Sales_Data17[[#This Row],[Order Quantity]]*Sales_Data17[[#This Row],[Unit Price]]</f>
        <v>687.86666666666667</v>
      </c>
      <c r="P6959" s="9">
        <v>63.054444444444442</v>
      </c>
      <c r="Q6959" s="9">
        <f>Sales_Data17[[#This Row],[Line Total]]-(Sales_Data17[[#This Row],[Total Unit Cost]]*Sales_Data17[[#This Row],[Order Quantity]])</f>
        <v>309.54000000000002</v>
      </c>
      <c r="R6959" s="1" t="str">
        <f>TEXT(Sales_Data17[[#This Row],[OrderDate]],"MMM")</f>
        <v>Apr</v>
      </c>
      <c r="S6959" s="1" t="str">
        <f t="shared" si="108"/>
        <v>2016</v>
      </c>
    </row>
    <row r="6960" spans="1:19">
      <c r="A6960" t="s">
        <v>6983</v>
      </c>
      <c r="B6960" s="2">
        <v>42483</v>
      </c>
      <c r="C6960" s="2" t="str">
        <f>VLOOKUP(Sales_Data17[[#This Row],[Customer Name Index]],Customer_Data[#All],2,0)</f>
        <v xml:space="preserve">Linde </v>
      </c>
      <c r="D6960">
        <v>14</v>
      </c>
      <c r="E6960" t="s">
        <v>2</v>
      </c>
      <c r="F6960" t="s">
        <v>8168</v>
      </c>
      <c r="G6960" t="s">
        <v>8026</v>
      </c>
      <c r="H6960" t="str">
        <f>VLOOKUP(Sales_Data17[[#This Row],[Delivery Region Index]],Regions_Table[#All],2,0)</f>
        <v>Queensland</v>
      </c>
      <c r="I6960" t="str">
        <f>VLOOKUP(Sales_Data17[[#This Row],[Delivery Region Index]],Regions_Table[#All],3,0)</f>
        <v>Nambour</v>
      </c>
      <c r="J6960">
        <v>39</v>
      </c>
      <c r="K6960">
        <v>6</v>
      </c>
      <c r="L6960" t="str">
        <f>VLOOKUP(Sales_Data17[[#This Row],[Product Description Index]],Products_Data[#All],2,0)</f>
        <v>Socks</v>
      </c>
      <c r="M6960">
        <v>1</v>
      </c>
      <c r="N6960" s="9">
        <v>112.41111111111111</v>
      </c>
      <c r="O6960" s="9">
        <f>Sales_Data17[[#This Row],[Order Quantity]]*Sales_Data17[[#This Row],[Unit Price]]</f>
        <v>112.41111111111111</v>
      </c>
      <c r="P6960" s="9">
        <v>55.081444444444443</v>
      </c>
      <c r="Q6960" s="9">
        <f>Sales_Data17[[#This Row],[Line Total]]-(Sales_Data17[[#This Row],[Total Unit Cost]]*Sales_Data17[[#This Row],[Order Quantity]])</f>
        <v>57.329666666666668</v>
      </c>
      <c r="R6960" s="1" t="str">
        <f>TEXT(Sales_Data17[[#This Row],[OrderDate]],"MMM")</f>
        <v>Apr</v>
      </c>
      <c r="S6960" s="1" t="str">
        <f t="shared" si="108"/>
        <v>2016</v>
      </c>
    </row>
    <row r="6961" spans="1:19">
      <c r="A6961" t="s">
        <v>6984</v>
      </c>
      <c r="B6961" s="2">
        <v>42483</v>
      </c>
      <c r="C6961" s="2" t="str">
        <f>VLOOKUP(Sales_Data17[[#This Row],[Customer Name Index]],Customer_Data[#All],2,0)</f>
        <v xml:space="preserve">Medline </v>
      </c>
      <c r="D6961">
        <v>12</v>
      </c>
      <c r="E6961" t="s">
        <v>4</v>
      </c>
      <c r="F6961" t="s">
        <v>8168</v>
      </c>
      <c r="G6961" t="s">
        <v>8026</v>
      </c>
      <c r="H6961" t="str">
        <f>VLOOKUP(Sales_Data17[[#This Row],[Delivery Region Index]],Regions_Table[#All],2,0)</f>
        <v>Queensland</v>
      </c>
      <c r="I6961" t="str">
        <f>VLOOKUP(Sales_Data17[[#This Row],[Delivery Region Index]],Regions_Table[#All],3,0)</f>
        <v>Logan City</v>
      </c>
      <c r="J6961">
        <v>35</v>
      </c>
      <c r="K6961">
        <v>5</v>
      </c>
      <c r="L6961" t="str">
        <f>VLOOKUP(Sales_Data17[[#This Row],[Product Description Index]],Products_Data[#All],2,0)</f>
        <v>Hats</v>
      </c>
      <c r="M6961">
        <v>5</v>
      </c>
      <c r="N6961" s="9">
        <v>86.355555555555554</v>
      </c>
      <c r="O6961" s="9">
        <f>Sales_Data17[[#This Row],[Order Quantity]]*Sales_Data17[[#This Row],[Unit Price]]</f>
        <v>431.77777777777777</v>
      </c>
      <c r="P6961" s="9">
        <v>53.540444444444447</v>
      </c>
      <c r="Q6961" s="9">
        <f>Sales_Data17[[#This Row],[Line Total]]-(Sales_Data17[[#This Row],[Total Unit Cost]]*Sales_Data17[[#This Row],[Order Quantity]])</f>
        <v>164.07555555555552</v>
      </c>
      <c r="R6961" s="1" t="str">
        <f>TEXT(Sales_Data17[[#This Row],[OrderDate]],"MMM")</f>
        <v>Apr</v>
      </c>
      <c r="S6961" s="1" t="str">
        <f t="shared" si="108"/>
        <v>2016</v>
      </c>
    </row>
    <row r="6962" spans="1:19">
      <c r="A6962" t="s">
        <v>6985</v>
      </c>
      <c r="B6962" s="2">
        <v>42483</v>
      </c>
      <c r="C6962" s="2" t="str">
        <f>VLOOKUP(Sales_Data17[[#This Row],[Customer Name Index]],Customer_Data[#All],2,0)</f>
        <v>21st Ltd</v>
      </c>
      <c r="D6962">
        <v>10</v>
      </c>
      <c r="E6962" t="s">
        <v>4</v>
      </c>
      <c r="F6962" t="s">
        <v>8168</v>
      </c>
      <c r="G6962" t="s">
        <v>8027</v>
      </c>
      <c r="H6962" t="str">
        <f>VLOOKUP(Sales_Data17[[#This Row],[Delivery Region Index]],Regions_Table[#All],2,0)</f>
        <v>Queensland</v>
      </c>
      <c r="I6962" t="str">
        <f>VLOOKUP(Sales_Data17[[#This Row],[Delivery Region Index]],Regions_Table[#All],3,0)</f>
        <v>Bundaberg</v>
      </c>
      <c r="J6962">
        <v>27</v>
      </c>
      <c r="K6962">
        <v>4</v>
      </c>
      <c r="L6962" t="str">
        <f>VLOOKUP(Sales_Data17[[#This Row],[Product Description Index]],Products_Data[#All],2,0)</f>
        <v>Jeans</v>
      </c>
      <c r="M6962">
        <v>5</v>
      </c>
      <c r="N6962" s="9">
        <v>288.84444444444443</v>
      </c>
      <c r="O6962" s="9">
        <f>Sales_Data17[[#This Row],[Order Quantity]]*Sales_Data17[[#This Row],[Unit Price]]</f>
        <v>1444.2222222222222</v>
      </c>
      <c r="P6962" s="9">
        <v>245.51777777777775</v>
      </c>
      <c r="Q6962" s="9">
        <f>Sales_Data17[[#This Row],[Line Total]]-(Sales_Data17[[#This Row],[Total Unit Cost]]*Sales_Data17[[#This Row],[Order Quantity]])</f>
        <v>216.63333333333344</v>
      </c>
      <c r="R6962" s="1" t="str">
        <f>TEXT(Sales_Data17[[#This Row],[OrderDate]],"MMM")</f>
        <v>Apr</v>
      </c>
      <c r="S6962" s="1" t="str">
        <f t="shared" si="108"/>
        <v>2016</v>
      </c>
    </row>
    <row r="6963" spans="1:19">
      <c r="A6963" t="s">
        <v>6986</v>
      </c>
      <c r="B6963" s="2">
        <v>42483</v>
      </c>
      <c r="C6963" s="2" t="str">
        <f>VLOOKUP(Sales_Data17[[#This Row],[Customer Name Index]],Customer_Data[#All],2,0)</f>
        <v>Eminence Corp</v>
      </c>
      <c r="D6963">
        <v>18</v>
      </c>
      <c r="E6963" t="s">
        <v>3</v>
      </c>
      <c r="F6963" t="s">
        <v>8168</v>
      </c>
      <c r="G6963" t="s">
        <v>8025</v>
      </c>
      <c r="H6963" t="str">
        <f>VLOOKUP(Sales_Data17[[#This Row],[Delivery Region Index]],Regions_Table[#All],2,0)</f>
        <v>Victoria</v>
      </c>
      <c r="I6963" t="str">
        <f>VLOOKUP(Sales_Data17[[#This Row],[Delivery Region Index]],Regions_Table[#All],3,0)</f>
        <v>Latrobe City</v>
      </c>
      <c r="J6963">
        <v>52</v>
      </c>
      <c r="K6963">
        <v>8</v>
      </c>
      <c r="L6963" t="str">
        <f>VLOOKUP(Sales_Data17[[#This Row],[Product Description Index]],Products_Data[#All],2,0)</f>
        <v>Shoes</v>
      </c>
      <c r="M6963">
        <v>7</v>
      </c>
      <c r="N6963" s="9">
        <v>658.08888888888896</v>
      </c>
      <c r="O6963" s="9">
        <f>Sales_Data17[[#This Row],[Order Quantity]]*Sales_Data17[[#This Row],[Unit Price]]</f>
        <v>4606.6222222222223</v>
      </c>
      <c r="P6963" s="9">
        <v>467.24311111111115</v>
      </c>
      <c r="Q6963" s="9">
        <f>Sales_Data17[[#This Row],[Line Total]]-(Sales_Data17[[#This Row],[Total Unit Cost]]*Sales_Data17[[#This Row],[Order Quantity]])</f>
        <v>1335.920444444444</v>
      </c>
      <c r="R6963" s="1" t="str">
        <f>TEXT(Sales_Data17[[#This Row],[OrderDate]],"MMM")</f>
        <v>Apr</v>
      </c>
      <c r="S6963" s="1" t="str">
        <f t="shared" si="108"/>
        <v>2016</v>
      </c>
    </row>
    <row r="6964" spans="1:19">
      <c r="A6964" t="s">
        <v>6987</v>
      </c>
      <c r="B6964" s="2">
        <v>42483</v>
      </c>
      <c r="C6964" s="2" t="str">
        <f>VLOOKUP(Sales_Data17[[#This Row],[Customer Name Index]],Customer_Data[#All],2,0)</f>
        <v xml:space="preserve">Linde </v>
      </c>
      <c r="D6964">
        <v>14</v>
      </c>
      <c r="E6964" t="s">
        <v>4</v>
      </c>
      <c r="F6964" t="s">
        <v>8168</v>
      </c>
      <c r="G6964" t="s">
        <v>8026</v>
      </c>
      <c r="H6964" t="str">
        <f>VLOOKUP(Sales_Data17[[#This Row],[Delivery Region Index]],Regions_Table[#All],2,0)</f>
        <v>Queensland</v>
      </c>
      <c r="I6964" t="str">
        <f>VLOOKUP(Sales_Data17[[#This Row],[Delivery Region Index]],Regions_Table[#All],3,0)</f>
        <v>Redcliffe</v>
      </c>
      <c r="J6964">
        <v>40</v>
      </c>
      <c r="K6964">
        <v>6</v>
      </c>
      <c r="L6964" t="str">
        <f>VLOOKUP(Sales_Data17[[#This Row],[Product Description Index]],Products_Data[#All],2,0)</f>
        <v>Socks</v>
      </c>
      <c r="M6964">
        <v>6</v>
      </c>
      <c r="N6964" s="9">
        <v>84.12222222222222</v>
      </c>
      <c r="O6964" s="9">
        <f>Sales_Data17[[#This Row],[Order Quantity]]*Sales_Data17[[#This Row],[Unit Price]]</f>
        <v>504.73333333333335</v>
      </c>
      <c r="P6964" s="9">
        <v>47.108444444444451</v>
      </c>
      <c r="Q6964" s="9">
        <f>Sales_Data17[[#This Row],[Line Total]]-(Sales_Data17[[#This Row],[Total Unit Cost]]*Sales_Data17[[#This Row],[Order Quantity]])</f>
        <v>222.08266666666663</v>
      </c>
      <c r="R6964" s="1" t="str">
        <f>TEXT(Sales_Data17[[#This Row],[OrderDate]],"MMM")</f>
        <v>Apr</v>
      </c>
      <c r="S6964" s="1" t="str">
        <f t="shared" si="108"/>
        <v>2016</v>
      </c>
    </row>
    <row r="6965" spans="1:19">
      <c r="A6965" t="s">
        <v>6988</v>
      </c>
      <c r="B6965" s="2">
        <v>42483</v>
      </c>
      <c r="C6965" s="2" t="str">
        <f>VLOOKUP(Sales_Data17[[#This Row],[Customer Name Index]],Customer_Data[#All],2,0)</f>
        <v>21st Ltd</v>
      </c>
      <c r="D6965">
        <v>10</v>
      </c>
      <c r="E6965" t="s">
        <v>4</v>
      </c>
      <c r="F6965" t="s">
        <v>8168</v>
      </c>
      <c r="G6965" t="s">
        <v>8027</v>
      </c>
      <c r="H6965" t="str">
        <f>VLOOKUP(Sales_Data17[[#This Row],[Delivery Region Index]],Regions_Table[#All],2,0)</f>
        <v>Queensland</v>
      </c>
      <c r="I6965" t="str">
        <f>VLOOKUP(Sales_Data17[[#This Row],[Delivery Region Index]],Regions_Table[#All],3,0)</f>
        <v>Bundaberg</v>
      </c>
      <c r="J6965">
        <v>27</v>
      </c>
      <c r="K6965">
        <v>4</v>
      </c>
      <c r="L6965" t="str">
        <f>VLOOKUP(Sales_Data17[[#This Row],[Product Description Index]],Products_Data[#All],2,0)</f>
        <v>Jeans</v>
      </c>
      <c r="M6965">
        <v>6</v>
      </c>
      <c r="N6965" s="9">
        <v>334.25555555555559</v>
      </c>
      <c r="O6965" s="9">
        <f>Sales_Data17[[#This Row],[Order Quantity]]*Sales_Data17[[#This Row],[Unit Price]]</f>
        <v>2005.5333333333335</v>
      </c>
      <c r="P6965" s="9">
        <v>230.63633333333331</v>
      </c>
      <c r="Q6965" s="9">
        <f>Sales_Data17[[#This Row],[Line Total]]-(Sales_Data17[[#This Row],[Total Unit Cost]]*Sales_Data17[[#This Row],[Order Quantity]])</f>
        <v>621.71533333333377</v>
      </c>
      <c r="R6965" s="1" t="str">
        <f>TEXT(Sales_Data17[[#This Row],[OrderDate]],"MMM")</f>
        <v>Apr</v>
      </c>
      <c r="S6965" s="1" t="str">
        <f t="shared" si="108"/>
        <v>2016</v>
      </c>
    </row>
    <row r="6966" spans="1:19">
      <c r="A6966" t="s">
        <v>6989</v>
      </c>
      <c r="B6966" s="2">
        <v>42483</v>
      </c>
      <c r="C6966" s="2" t="str">
        <f>VLOOKUP(Sales_Data17[[#This Row],[Customer Name Index]],Customer_Data[#All],2,0)</f>
        <v>Medsep Group</v>
      </c>
      <c r="D6966">
        <v>8</v>
      </c>
      <c r="E6966" t="s">
        <v>4</v>
      </c>
      <c r="F6966" t="s">
        <v>8168</v>
      </c>
      <c r="G6966" t="s">
        <v>8027</v>
      </c>
      <c r="H6966" t="str">
        <f>VLOOKUP(Sales_Data17[[#This Row],[Delivery Region Index]],Regions_Table[#All],2,0)</f>
        <v>New South Wales</v>
      </c>
      <c r="I6966" t="str">
        <f>VLOOKUP(Sales_Data17[[#This Row],[Delivery Region Index]],Regions_Table[#All],3,0)</f>
        <v>Wagga Wagga</v>
      </c>
      <c r="J6966">
        <v>23</v>
      </c>
      <c r="K6966">
        <v>4</v>
      </c>
      <c r="L6966" t="str">
        <f>VLOOKUP(Sales_Data17[[#This Row],[Product Description Index]],Products_Data[#All],2,0)</f>
        <v>Jeans</v>
      </c>
      <c r="M6966">
        <v>1</v>
      </c>
      <c r="N6966" s="9">
        <v>27.544444444444444</v>
      </c>
      <c r="O6966" s="9">
        <f>Sales_Data17[[#This Row],[Order Quantity]]*Sales_Data17[[#This Row],[Unit Price]]</f>
        <v>27.544444444444444</v>
      </c>
      <c r="P6966" s="9">
        <v>21.760111111111112</v>
      </c>
      <c r="Q6966" s="9">
        <f>Sales_Data17[[#This Row],[Line Total]]-(Sales_Data17[[#This Row],[Total Unit Cost]]*Sales_Data17[[#This Row],[Order Quantity]])</f>
        <v>5.7843333333333327</v>
      </c>
      <c r="R6966" s="1" t="str">
        <f>TEXT(Sales_Data17[[#This Row],[OrderDate]],"MMM")</f>
        <v>Apr</v>
      </c>
      <c r="S6966" s="1" t="str">
        <f t="shared" si="108"/>
        <v>2016</v>
      </c>
    </row>
    <row r="6967" spans="1:19">
      <c r="A6967" t="s">
        <v>6990</v>
      </c>
      <c r="B6967" s="2">
        <v>42484</v>
      </c>
      <c r="C6967" s="2" t="str">
        <f>VLOOKUP(Sales_Data17[[#This Row],[Customer Name Index]],Customer_Data[#All],2,0)</f>
        <v>Pure Group</v>
      </c>
      <c r="D6967">
        <v>17</v>
      </c>
      <c r="E6967" t="s">
        <v>2</v>
      </c>
      <c r="F6967" t="s">
        <v>8168</v>
      </c>
      <c r="G6967" t="s">
        <v>8025</v>
      </c>
      <c r="H6967" t="str">
        <f>VLOOKUP(Sales_Data17[[#This Row],[Delivery Region Index]],Regions_Table[#All],2,0)</f>
        <v>Victoria</v>
      </c>
      <c r="I6967" t="str">
        <f>VLOOKUP(Sales_Data17[[#This Row],[Delivery Region Index]],Regions_Table[#All],3,0)</f>
        <v>Benalla</v>
      </c>
      <c r="J6967">
        <v>48</v>
      </c>
      <c r="K6967">
        <v>7</v>
      </c>
      <c r="L6967" t="str">
        <f>VLOOKUP(Sales_Data17[[#This Row],[Product Description Index]],Products_Data[#All],2,0)</f>
        <v>Dress Shirts</v>
      </c>
      <c r="M6967">
        <v>9</v>
      </c>
      <c r="N6967" s="9">
        <v>277.67777777777775</v>
      </c>
      <c r="O6967" s="9">
        <f>Sales_Data17[[#This Row],[Order Quantity]]*Sales_Data17[[#This Row],[Unit Price]]</f>
        <v>2499.1</v>
      </c>
      <c r="P6967" s="9">
        <v>144.39244444444444</v>
      </c>
      <c r="Q6967" s="9">
        <f>Sales_Data17[[#This Row],[Line Total]]-(Sales_Data17[[#This Row],[Total Unit Cost]]*Sales_Data17[[#This Row],[Order Quantity]])</f>
        <v>1199.568</v>
      </c>
      <c r="R6967" s="1" t="str">
        <f>TEXT(Sales_Data17[[#This Row],[OrderDate]],"MMM")</f>
        <v>Apr</v>
      </c>
      <c r="S6967" s="1" t="str">
        <f t="shared" si="108"/>
        <v>2016</v>
      </c>
    </row>
    <row r="6968" spans="1:19">
      <c r="A6968" t="s">
        <v>6991</v>
      </c>
      <c r="B6968" s="2">
        <v>42484</v>
      </c>
      <c r="C6968" s="2" t="str">
        <f>VLOOKUP(Sales_Data17[[#This Row],[Customer Name Index]],Customer_Data[#All],2,0)</f>
        <v>Avon Corp</v>
      </c>
      <c r="D6968">
        <v>1</v>
      </c>
      <c r="E6968" t="s">
        <v>4</v>
      </c>
      <c r="F6968" t="s">
        <v>8168</v>
      </c>
      <c r="G6968" t="s">
        <v>8027</v>
      </c>
      <c r="H6968" t="str">
        <f>VLOOKUP(Sales_Data17[[#This Row],[Delivery Region Index]],Regions_Table[#All],2,0)</f>
        <v>New South Wales</v>
      </c>
      <c r="I6968" t="str">
        <f>VLOOKUP(Sales_Data17[[#This Row],[Delivery Region Index]],Regions_Table[#All],3,0)</f>
        <v>Albury</v>
      </c>
      <c r="J6968">
        <v>2</v>
      </c>
      <c r="K6968">
        <v>1</v>
      </c>
      <c r="L6968" t="str">
        <f>VLOOKUP(Sales_Data17[[#This Row],[Product Description Index]],Products_Data[#All],2,0)</f>
        <v>Shirts</v>
      </c>
      <c r="M6968">
        <v>3</v>
      </c>
      <c r="N6968" s="9">
        <v>288.10000000000002</v>
      </c>
      <c r="O6968" s="9">
        <f>Sales_Data17[[#This Row],[Order Quantity]]*Sales_Data17[[#This Row],[Unit Price]]</f>
        <v>864.30000000000007</v>
      </c>
      <c r="P6968" s="9">
        <v>132.52600000000001</v>
      </c>
      <c r="Q6968" s="9">
        <f>Sales_Data17[[#This Row],[Line Total]]-(Sales_Data17[[#This Row],[Total Unit Cost]]*Sales_Data17[[#This Row],[Order Quantity]])</f>
        <v>466.72200000000004</v>
      </c>
      <c r="R6968" s="1" t="str">
        <f>TEXT(Sales_Data17[[#This Row],[OrderDate]],"MMM")</f>
        <v>Apr</v>
      </c>
      <c r="S6968" s="1" t="str">
        <f t="shared" si="108"/>
        <v>2016</v>
      </c>
    </row>
    <row r="6969" spans="1:19">
      <c r="A6969" t="s">
        <v>6992</v>
      </c>
      <c r="B6969" s="2">
        <v>42485</v>
      </c>
      <c r="C6969" s="2" t="str">
        <f>VLOOKUP(Sales_Data17[[#This Row],[Customer Name Index]],Customer_Data[#All],2,0)</f>
        <v>Procter Corp</v>
      </c>
      <c r="D6969">
        <v>5</v>
      </c>
      <c r="E6969" t="s">
        <v>2</v>
      </c>
      <c r="F6969" t="s">
        <v>8168</v>
      </c>
      <c r="G6969" t="s">
        <v>8027</v>
      </c>
      <c r="H6969" t="str">
        <f>VLOOKUP(Sales_Data17[[#This Row],[Delivery Region Index]],Regions_Table[#All],2,0)</f>
        <v>New South Wales</v>
      </c>
      <c r="I6969" t="str">
        <f>VLOOKUP(Sales_Data17[[#This Row],[Delivery Region Index]],Regions_Table[#All],3,0)</f>
        <v>Lismore</v>
      </c>
      <c r="J6969">
        <v>14</v>
      </c>
      <c r="K6969">
        <v>2</v>
      </c>
      <c r="L6969" t="str">
        <f>VLOOKUP(Sales_Data17[[#This Row],[Product Description Index]],Products_Data[#All],2,0)</f>
        <v>Pants</v>
      </c>
      <c r="M6969">
        <v>4</v>
      </c>
      <c r="N6969" s="9">
        <v>259.06666666666666</v>
      </c>
      <c r="O6969" s="9">
        <f>Sales_Data17[[#This Row],[Order Quantity]]*Sales_Data17[[#This Row],[Unit Price]]</f>
        <v>1036.2666666666667</v>
      </c>
      <c r="P6969" s="9">
        <v>207.25333333333333</v>
      </c>
      <c r="Q6969" s="9">
        <f>Sales_Data17[[#This Row],[Line Total]]-(Sales_Data17[[#This Row],[Total Unit Cost]]*Sales_Data17[[#This Row],[Order Quantity]])</f>
        <v>207.25333333333333</v>
      </c>
      <c r="R6969" s="1" t="str">
        <f>TEXT(Sales_Data17[[#This Row],[OrderDate]],"MMM")</f>
        <v>Apr</v>
      </c>
      <c r="S6969" s="1" t="str">
        <f t="shared" si="108"/>
        <v>2016</v>
      </c>
    </row>
    <row r="6970" spans="1:19">
      <c r="A6970" t="s">
        <v>6993</v>
      </c>
      <c r="B6970" s="2">
        <v>42485</v>
      </c>
      <c r="C6970" s="2" t="str">
        <f>VLOOKUP(Sales_Data17[[#This Row],[Customer Name Index]],Customer_Data[#All],2,0)</f>
        <v>Pure Group</v>
      </c>
      <c r="D6970">
        <v>17</v>
      </c>
      <c r="E6970" t="s">
        <v>2</v>
      </c>
      <c r="F6970" t="s">
        <v>8168</v>
      </c>
      <c r="G6970" t="s">
        <v>8025</v>
      </c>
      <c r="H6970" t="str">
        <f>VLOOKUP(Sales_Data17[[#This Row],[Delivery Region Index]],Regions_Table[#All],2,0)</f>
        <v>Victoria</v>
      </c>
      <c r="I6970" t="str">
        <f>VLOOKUP(Sales_Data17[[#This Row],[Delivery Region Index]],Regions_Table[#All],3,0)</f>
        <v>Benalla</v>
      </c>
      <c r="J6970">
        <v>48</v>
      </c>
      <c r="K6970">
        <v>7</v>
      </c>
      <c r="L6970" t="str">
        <f>VLOOKUP(Sales_Data17[[#This Row],[Product Description Index]],Products_Data[#All],2,0)</f>
        <v>Dress Shirts</v>
      </c>
      <c r="M6970">
        <v>3</v>
      </c>
      <c r="N6970" s="9">
        <v>26.8</v>
      </c>
      <c r="O6970" s="9">
        <f>Sales_Data17[[#This Row],[Order Quantity]]*Sales_Data17[[#This Row],[Unit Price]]</f>
        <v>80.400000000000006</v>
      </c>
      <c r="P6970" s="9">
        <v>17.956000000000003</v>
      </c>
      <c r="Q6970" s="9">
        <f>Sales_Data17[[#This Row],[Line Total]]-(Sales_Data17[[#This Row],[Total Unit Cost]]*Sales_Data17[[#This Row],[Order Quantity]])</f>
        <v>26.531999999999996</v>
      </c>
      <c r="R6970" s="1" t="str">
        <f>TEXT(Sales_Data17[[#This Row],[OrderDate]],"MMM")</f>
        <v>Apr</v>
      </c>
      <c r="S6970" s="1" t="str">
        <f t="shared" si="108"/>
        <v>2016</v>
      </c>
    </row>
    <row r="6971" spans="1:19">
      <c r="A6971" t="s">
        <v>6994</v>
      </c>
      <c r="B6971" s="2">
        <v>42485</v>
      </c>
      <c r="C6971" s="2" t="str">
        <f>VLOOKUP(Sales_Data17[[#This Row],[Customer Name Index]],Customer_Data[#All],2,0)</f>
        <v>Medsep Group</v>
      </c>
      <c r="D6971">
        <v>8</v>
      </c>
      <c r="E6971" t="s">
        <v>2</v>
      </c>
      <c r="F6971" t="s">
        <v>8168</v>
      </c>
      <c r="G6971" t="s">
        <v>8027</v>
      </c>
      <c r="H6971" t="str">
        <f>VLOOKUP(Sales_Data17[[#This Row],[Delivery Region Index]],Regions_Table[#All],2,0)</f>
        <v>New South Wales</v>
      </c>
      <c r="I6971" t="str">
        <f>VLOOKUP(Sales_Data17[[#This Row],[Delivery Region Index]],Regions_Table[#All],3,0)</f>
        <v>Wagga Wagga</v>
      </c>
      <c r="J6971">
        <v>23</v>
      </c>
      <c r="K6971">
        <v>4</v>
      </c>
      <c r="L6971" t="str">
        <f>VLOOKUP(Sales_Data17[[#This Row],[Product Description Index]],Products_Data[#All],2,0)</f>
        <v>Jeans</v>
      </c>
      <c r="M6971">
        <v>6</v>
      </c>
      <c r="N6971" s="9">
        <v>116.13333333333334</v>
      </c>
      <c r="O6971" s="9">
        <f>Sales_Data17[[#This Row],[Order Quantity]]*Sales_Data17[[#This Row],[Unit Price]]</f>
        <v>696.80000000000007</v>
      </c>
      <c r="P6971" s="9">
        <v>94.068000000000012</v>
      </c>
      <c r="Q6971" s="9">
        <f>Sales_Data17[[#This Row],[Line Total]]-(Sales_Data17[[#This Row],[Total Unit Cost]]*Sales_Data17[[#This Row],[Order Quantity]])</f>
        <v>132.39199999999994</v>
      </c>
      <c r="R6971" s="1" t="str">
        <f>TEXT(Sales_Data17[[#This Row],[OrderDate]],"MMM")</f>
        <v>Apr</v>
      </c>
      <c r="S6971" s="1" t="str">
        <f t="shared" si="108"/>
        <v>2016</v>
      </c>
    </row>
    <row r="6972" spans="1:19">
      <c r="A6972" t="s">
        <v>6995</v>
      </c>
      <c r="B6972" s="2">
        <v>42485</v>
      </c>
      <c r="C6972" s="2" t="str">
        <f>VLOOKUP(Sales_Data17[[#This Row],[Customer Name Index]],Customer_Data[#All],2,0)</f>
        <v xml:space="preserve">Qualitest </v>
      </c>
      <c r="D6972">
        <v>19</v>
      </c>
      <c r="E6972" t="s">
        <v>3</v>
      </c>
      <c r="F6972" t="s">
        <v>8168</v>
      </c>
      <c r="G6972" t="s">
        <v>8028</v>
      </c>
      <c r="H6972" t="str">
        <f>VLOOKUP(Sales_Data17[[#This Row],[Delivery Region Index]],Regions_Table[#All],2,0)</f>
        <v>Victoria</v>
      </c>
      <c r="I6972" t="str">
        <f>VLOOKUP(Sales_Data17[[#This Row],[Delivery Region Index]],Regions_Table[#All],3,0)</f>
        <v>Mildura</v>
      </c>
      <c r="J6972">
        <v>53</v>
      </c>
      <c r="K6972">
        <v>8</v>
      </c>
      <c r="L6972" t="str">
        <f>VLOOKUP(Sales_Data17[[#This Row],[Product Description Index]],Products_Data[#All],2,0)</f>
        <v>Shoes</v>
      </c>
      <c r="M6972">
        <v>7</v>
      </c>
      <c r="N6972" s="9">
        <v>99.75555555555556</v>
      </c>
      <c r="O6972" s="9">
        <f>Sales_Data17[[#This Row],[Order Quantity]]*Sales_Data17[[#This Row],[Unit Price]]</f>
        <v>698.28888888888889</v>
      </c>
      <c r="P6972" s="9">
        <v>84.792222222222222</v>
      </c>
      <c r="Q6972" s="9">
        <f>Sales_Data17[[#This Row],[Line Total]]-(Sales_Data17[[#This Row],[Total Unit Cost]]*Sales_Data17[[#This Row],[Order Quantity]])</f>
        <v>104.74333333333334</v>
      </c>
      <c r="R6972" s="1" t="str">
        <f>TEXT(Sales_Data17[[#This Row],[OrderDate]],"MMM")</f>
        <v>Apr</v>
      </c>
      <c r="S6972" s="1" t="str">
        <f t="shared" si="108"/>
        <v>2016</v>
      </c>
    </row>
    <row r="6973" spans="1:19">
      <c r="A6973" t="s">
        <v>6996</v>
      </c>
      <c r="B6973" s="2">
        <v>42485</v>
      </c>
      <c r="C6973" s="2" t="str">
        <f>VLOOKUP(Sales_Data17[[#This Row],[Customer Name Index]],Customer_Data[#All],2,0)</f>
        <v>ETUDE Ltd</v>
      </c>
      <c r="D6973">
        <v>4</v>
      </c>
      <c r="E6973" t="s">
        <v>4</v>
      </c>
      <c r="F6973" t="s">
        <v>8168</v>
      </c>
      <c r="G6973" t="s">
        <v>8027</v>
      </c>
      <c r="H6973" t="str">
        <f>VLOOKUP(Sales_Data17[[#This Row],[Delivery Region Index]],Regions_Table[#All],2,0)</f>
        <v>New South Wales</v>
      </c>
      <c r="I6973" t="str">
        <f>VLOOKUP(Sales_Data17[[#This Row],[Delivery Region Index]],Regions_Table[#All],3,0)</f>
        <v>Goulburn</v>
      </c>
      <c r="J6973">
        <v>10</v>
      </c>
      <c r="K6973">
        <v>2</v>
      </c>
      <c r="L6973" t="str">
        <f>VLOOKUP(Sales_Data17[[#This Row],[Product Description Index]],Products_Data[#All],2,0)</f>
        <v>Pants</v>
      </c>
      <c r="M6973">
        <v>2</v>
      </c>
      <c r="N6973" s="9">
        <v>210.67777777777781</v>
      </c>
      <c r="O6973" s="9">
        <f>Sales_Data17[[#This Row],[Order Quantity]]*Sales_Data17[[#This Row],[Unit Price]]</f>
        <v>421.35555555555561</v>
      </c>
      <c r="P6973" s="9">
        <v>128.51344444444445</v>
      </c>
      <c r="Q6973" s="9">
        <f>Sales_Data17[[#This Row],[Line Total]]-(Sales_Data17[[#This Row],[Total Unit Cost]]*Sales_Data17[[#This Row],[Order Quantity]])</f>
        <v>164.32866666666672</v>
      </c>
      <c r="R6973" s="1" t="str">
        <f>TEXT(Sales_Data17[[#This Row],[OrderDate]],"MMM")</f>
        <v>Apr</v>
      </c>
      <c r="S6973" s="1" t="str">
        <f t="shared" si="108"/>
        <v>2016</v>
      </c>
    </row>
    <row r="6974" spans="1:19">
      <c r="A6974" t="s">
        <v>6997</v>
      </c>
      <c r="B6974" s="2">
        <v>42485</v>
      </c>
      <c r="C6974" s="2" t="str">
        <f>VLOOKUP(Sales_Data17[[#This Row],[Customer Name Index]],Customer_Data[#All],2,0)</f>
        <v xml:space="preserve">Linde </v>
      </c>
      <c r="D6974">
        <v>14</v>
      </c>
      <c r="E6974" t="s">
        <v>4</v>
      </c>
      <c r="F6974" t="s">
        <v>8168</v>
      </c>
      <c r="G6974" t="s">
        <v>8026</v>
      </c>
      <c r="H6974" t="str">
        <f>VLOOKUP(Sales_Data17[[#This Row],[Delivery Region Index]],Regions_Table[#All],2,0)</f>
        <v>Queensland</v>
      </c>
      <c r="I6974" t="str">
        <f>VLOOKUP(Sales_Data17[[#This Row],[Delivery Region Index]],Regions_Table[#All],3,0)</f>
        <v>Nambour</v>
      </c>
      <c r="J6974">
        <v>39</v>
      </c>
      <c r="K6974">
        <v>6</v>
      </c>
      <c r="L6974" t="str">
        <f>VLOOKUP(Sales_Data17[[#This Row],[Product Description Index]],Products_Data[#All],2,0)</f>
        <v>Socks</v>
      </c>
      <c r="M6974">
        <v>1</v>
      </c>
      <c r="N6974" s="9">
        <v>112.41111111111111</v>
      </c>
      <c r="O6974" s="9">
        <f>Sales_Data17[[#This Row],[Order Quantity]]*Sales_Data17[[#This Row],[Unit Price]]</f>
        <v>112.41111111111111</v>
      </c>
      <c r="P6974" s="9">
        <v>84.308333333333337</v>
      </c>
      <c r="Q6974" s="9">
        <f>Sales_Data17[[#This Row],[Line Total]]-(Sales_Data17[[#This Row],[Total Unit Cost]]*Sales_Data17[[#This Row],[Order Quantity]])</f>
        <v>28.102777777777774</v>
      </c>
      <c r="R6974" s="1" t="str">
        <f>TEXT(Sales_Data17[[#This Row],[OrderDate]],"MMM")</f>
        <v>Apr</v>
      </c>
      <c r="S6974" s="1" t="str">
        <f t="shared" si="108"/>
        <v>2016</v>
      </c>
    </row>
    <row r="6975" spans="1:19">
      <c r="A6975" t="s">
        <v>6998</v>
      </c>
      <c r="B6975" s="2">
        <v>42486</v>
      </c>
      <c r="C6975" s="2" t="str">
        <f>VLOOKUP(Sales_Data17[[#This Row],[Customer Name Index]],Customer_Data[#All],2,0)</f>
        <v>PEDIFIX, Corp</v>
      </c>
      <c r="D6975">
        <v>6</v>
      </c>
      <c r="E6975" t="s">
        <v>4</v>
      </c>
      <c r="F6975" t="s">
        <v>8168</v>
      </c>
      <c r="G6975" t="s">
        <v>8027</v>
      </c>
      <c r="H6975" t="str">
        <f>VLOOKUP(Sales_Data17[[#This Row],[Delivery Region Index]],Regions_Table[#All],2,0)</f>
        <v>New South Wales</v>
      </c>
      <c r="I6975" t="str">
        <f>VLOOKUP(Sales_Data17[[#This Row],[Delivery Region Index]],Regions_Table[#All],3,0)</f>
        <v>Maitland</v>
      </c>
      <c r="J6975">
        <v>15</v>
      </c>
      <c r="K6975">
        <v>3</v>
      </c>
      <c r="L6975" t="str">
        <f>VLOOKUP(Sales_Data17[[#This Row],[Product Description Index]],Products_Data[#All],2,0)</f>
        <v>Sunglasses</v>
      </c>
      <c r="M6975">
        <v>8</v>
      </c>
      <c r="N6975" s="9">
        <v>27.544444444444444</v>
      </c>
      <c r="O6975" s="9">
        <f>Sales_Data17[[#This Row],[Order Quantity]]*Sales_Data17[[#This Row],[Unit Price]]</f>
        <v>220.35555555555555</v>
      </c>
      <c r="P6975" s="9">
        <v>22.861888888888888</v>
      </c>
      <c r="Q6975" s="9">
        <f>Sales_Data17[[#This Row],[Line Total]]-(Sales_Data17[[#This Row],[Total Unit Cost]]*Sales_Data17[[#This Row],[Order Quantity]])</f>
        <v>37.460444444444448</v>
      </c>
      <c r="R6975" s="1" t="str">
        <f>TEXT(Sales_Data17[[#This Row],[OrderDate]],"MMM")</f>
        <v>Apr</v>
      </c>
      <c r="S6975" s="1" t="str">
        <f t="shared" si="108"/>
        <v>2016</v>
      </c>
    </row>
    <row r="6976" spans="1:19">
      <c r="A6976" t="s">
        <v>6999</v>
      </c>
      <c r="B6976" s="2">
        <v>42486</v>
      </c>
      <c r="C6976" s="2" t="str">
        <f>VLOOKUP(Sales_Data17[[#This Row],[Customer Name Index]],Customer_Data[#All],2,0)</f>
        <v>Medsep Group</v>
      </c>
      <c r="D6976">
        <v>8</v>
      </c>
      <c r="E6976" t="s">
        <v>2</v>
      </c>
      <c r="F6976" t="s">
        <v>8168</v>
      </c>
      <c r="G6976" t="s">
        <v>8027</v>
      </c>
      <c r="H6976" t="str">
        <f>VLOOKUP(Sales_Data17[[#This Row],[Delivery Region Index]],Regions_Table[#All],2,0)</f>
        <v>New South Wales</v>
      </c>
      <c r="I6976" t="str">
        <f>VLOOKUP(Sales_Data17[[#This Row],[Delivery Region Index]],Regions_Table[#All],3,0)</f>
        <v>Tamworth</v>
      </c>
      <c r="J6976">
        <v>21</v>
      </c>
      <c r="K6976">
        <v>3</v>
      </c>
      <c r="L6976" t="str">
        <f>VLOOKUP(Sales_Data17[[#This Row],[Product Description Index]],Products_Data[#All],2,0)</f>
        <v>Sunglasses</v>
      </c>
      <c r="M6976">
        <v>1</v>
      </c>
      <c r="N6976" s="9">
        <v>126.55555555555556</v>
      </c>
      <c r="O6976" s="9">
        <f>Sales_Data17[[#This Row],[Order Quantity]]*Sales_Data17[[#This Row],[Unit Price]]</f>
        <v>126.55555555555556</v>
      </c>
      <c r="P6976" s="9">
        <v>82.26111111111112</v>
      </c>
      <c r="Q6976" s="9">
        <f>Sales_Data17[[#This Row],[Line Total]]-(Sales_Data17[[#This Row],[Total Unit Cost]]*Sales_Data17[[#This Row],[Order Quantity]])</f>
        <v>44.294444444444437</v>
      </c>
      <c r="R6976" s="1" t="str">
        <f>TEXT(Sales_Data17[[#This Row],[OrderDate]],"MMM")</f>
        <v>Apr</v>
      </c>
      <c r="S6976" s="1" t="str">
        <f t="shared" si="108"/>
        <v>2016</v>
      </c>
    </row>
    <row r="6977" spans="1:19">
      <c r="A6977" t="s">
        <v>7000</v>
      </c>
      <c r="B6977" s="2">
        <v>42486</v>
      </c>
      <c r="C6977" s="2" t="str">
        <f>VLOOKUP(Sales_Data17[[#This Row],[Customer Name Index]],Customer_Data[#All],2,0)</f>
        <v>Eminence Corp</v>
      </c>
      <c r="D6977">
        <v>18</v>
      </c>
      <c r="E6977" t="s">
        <v>4</v>
      </c>
      <c r="F6977" t="s">
        <v>8168</v>
      </c>
      <c r="G6977" t="s">
        <v>8025</v>
      </c>
      <c r="H6977" t="str">
        <f>VLOOKUP(Sales_Data17[[#This Row],[Delivery Region Index]],Regions_Table[#All],2,0)</f>
        <v>Victoria</v>
      </c>
      <c r="I6977" t="str">
        <f>VLOOKUP(Sales_Data17[[#This Row],[Delivery Region Index]],Regions_Table[#All],3,0)</f>
        <v>Geelong</v>
      </c>
      <c r="J6977">
        <v>51</v>
      </c>
      <c r="K6977">
        <v>7</v>
      </c>
      <c r="L6977" t="str">
        <f>VLOOKUP(Sales_Data17[[#This Row],[Product Description Index]],Products_Data[#All],2,0)</f>
        <v>Dress Shirts</v>
      </c>
      <c r="M6977">
        <v>2</v>
      </c>
      <c r="N6977" s="9">
        <v>122.08888888888889</v>
      </c>
      <c r="O6977" s="9">
        <f>Sales_Data17[[#This Row],[Order Quantity]]*Sales_Data17[[#This Row],[Unit Price]]</f>
        <v>244.17777777777778</v>
      </c>
      <c r="P6977" s="9">
        <v>103.77555555555554</v>
      </c>
      <c r="Q6977" s="9">
        <f>Sales_Data17[[#This Row],[Line Total]]-(Sales_Data17[[#This Row],[Total Unit Cost]]*Sales_Data17[[#This Row],[Order Quantity]])</f>
        <v>36.626666666666694</v>
      </c>
      <c r="R6977" s="1" t="str">
        <f>TEXT(Sales_Data17[[#This Row],[OrderDate]],"MMM")</f>
        <v>Apr</v>
      </c>
      <c r="S6977" s="1" t="str">
        <f t="shared" si="108"/>
        <v>2016</v>
      </c>
    </row>
    <row r="6978" spans="1:19">
      <c r="A6978" t="s">
        <v>7001</v>
      </c>
      <c r="B6978" s="2">
        <v>42487</v>
      </c>
      <c r="C6978" s="2" t="str">
        <f>VLOOKUP(Sales_Data17[[#This Row],[Customer Name Index]],Customer_Data[#All],2,0)</f>
        <v>Apollo Ltd</v>
      </c>
      <c r="D6978">
        <v>11</v>
      </c>
      <c r="E6978" t="s">
        <v>4</v>
      </c>
      <c r="F6978" t="s">
        <v>8168</v>
      </c>
      <c r="G6978" t="s">
        <v>8026</v>
      </c>
      <c r="H6978" t="str">
        <f>VLOOKUP(Sales_Data17[[#This Row],[Delivery Region Index]],Regions_Table[#All],2,0)</f>
        <v>Queensland</v>
      </c>
      <c r="I6978" t="str">
        <f>VLOOKUP(Sales_Data17[[#This Row],[Delivery Region Index]],Regions_Table[#All],3,0)</f>
        <v>Gold Coast</v>
      </c>
      <c r="J6978">
        <v>31</v>
      </c>
      <c r="K6978">
        <v>5</v>
      </c>
      <c r="L6978" t="str">
        <f>VLOOKUP(Sales_Data17[[#This Row],[Product Description Index]],Products_Data[#All],2,0)</f>
        <v>Hats</v>
      </c>
      <c r="M6978">
        <v>6</v>
      </c>
      <c r="N6978" s="9">
        <v>23.822222222222223</v>
      </c>
      <c r="O6978" s="9">
        <f>Sales_Data17[[#This Row],[Order Quantity]]*Sales_Data17[[#This Row],[Unit Price]]</f>
        <v>142.93333333333334</v>
      </c>
      <c r="P6978" s="9">
        <v>18.581333333333333</v>
      </c>
      <c r="Q6978" s="9">
        <f>Sales_Data17[[#This Row],[Line Total]]-(Sales_Data17[[#This Row],[Total Unit Cost]]*Sales_Data17[[#This Row],[Order Quantity]])</f>
        <v>31.445333333333338</v>
      </c>
      <c r="R6978" s="1" t="str">
        <f>TEXT(Sales_Data17[[#This Row],[OrderDate]],"MMM")</f>
        <v>Apr</v>
      </c>
      <c r="S6978" s="1" t="str">
        <f t="shared" ref="S6978:S7041" si="109">TEXT(B6978,"YYY")</f>
        <v>2016</v>
      </c>
    </row>
    <row r="6979" spans="1:19">
      <c r="A6979" t="s">
        <v>7002</v>
      </c>
      <c r="B6979" s="2">
        <v>42487</v>
      </c>
      <c r="C6979" s="2" t="str">
        <f>VLOOKUP(Sales_Data17[[#This Row],[Customer Name Index]],Customer_Data[#All],2,0)</f>
        <v>Eminence Corp</v>
      </c>
      <c r="D6979">
        <v>18</v>
      </c>
      <c r="E6979" t="s">
        <v>2</v>
      </c>
      <c r="F6979" t="s">
        <v>8168</v>
      </c>
      <c r="G6979" t="s">
        <v>8025</v>
      </c>
      <c r="H6979" t="str">
        <f>VLOOKUP(Sales_Data17[[#This Row],[Delivery Region Index]],Regions_Table[#All],2,0)</f>
        <v>Victoria</v>
      </c>
      <c r="I6979" t="str">
        <f>VLOOKUP(Sales_Data17[[#This Row],[Delivery Region Index]],Regions_Table[#All],3,0)</f>
        <v>Geelong</v>
      </c>
      <c r="J6979">
        <v>51</v>
      </c>
      <c r="K6979">
        <v>7</v>
      </c>
      <c r="L6979" t="str">
        <f>VLOOKUP(Sales_Data17[[#This Row],[Product Description Index]],Products_Data[#All],2,0)</f>
        <v>Dress Shirts</v>
      </c>
      <c r="M6979">
        <v>8</v>
      </c>
      <c r="N6979" s="9">
        <v>26.8</v>
      </c>
      <c r="O6979" s="9">
        <f>Sales_Data17[[#This Row],[Order Quantity]]*Sales_Data17[[#This Row],[Unit Price]]</f>
        <v>214.4</v>
      </c>
      <c r="P6979" s="9">
        <v>22.512</v>
      </c>
      <c r="Q6979" s="9">
        <f>Sales_Data17[[#This Row],[Line Total]]-(Sales_Data17[[#This Row],[Total Unit Cost]]*Sales_Data17[[#This Row],[Order Quantity]])</f>
        <v>34.304000000000002</v>
      </c>
      <c r="R6979" s="1" t="str">
        <f>TEXT(Sales_Data17[[#This Row],[OrderDate]],"MMM")</f>
        <v>Apr</v>
      </c>
      <c r="S6979" s="1" t="str">
        <f t="shared" si="109"/>
        <v>2016</v>
      </c>
    </row>
    <row r="6980" spans="1:19">
      <c r="A6980" t="s">
        <v>7003</v>
      </c>
      <c r="B6980" s="2">
        <v>42487</v>
      </c>
      <c r="C6980" s="2" t="str">
        <f>VLOOKUP(Sales_Data17[[#This Row],[Customer Name Index]],Customer_Data[#All],2,0)</f>
        <v>Elorac, Corp</v>
      </c>
      <c r="D6980">
        <v>3</v>
      </c>
      <c r="E6980" t="s">
        <v>4</v>
      </c>
      <c r="F6980" t="s">
        <v>8168</v>
      </c>
      <c r="G6980" t="s">
        <v>8027</v>
      </c>
      <c r="H6980" t="str">
        <f>VLOOKUP(Sales_Data17[[#This Row],[Delivery Region Index]],Regions_Table[#All],2,0)</f>
        <v>New South Wales</v>
      </c>
      <c r="I6980" t="str">
        <f>VLOOKUP(Sales_Data17[[#This Row],[Delivery Region Index]],Regions_Table[#All],3,0)</f>
        <v>Gosford</v>
      </c>
      <c r="J6980">
        <v>9</v>
      </c>
      <c r="K6980">
        <v>2</v>
      </c>
      <c r="L6980" t="str">
        <f>VLOOKUP(Sales_Data17[[#This Row],[Product Description Index]],Products_Data[#All],2,0)</f>
        <v>Pants</v>
      </c>
      <c r="M6980">
        <v>9</v>
      </c>
      <c r="N6980" s="9">
        <v>316.38888888888891</v>
      </c>
      <c r="O6980" s="9">
        <f>Sales_Data17[[#This Row],[Order Quantity]]*Sales_Data17[[#This Row],[Unit Price]]</f>
        <v>2847.5</v>
      </c>
      <c r="P6980" s="9">
        <v>262.60277777777776</v>
      </c>
      <c r="Q6980" s="9">
        <f>Sales_Data17[[#This Row],[Line Total]]-(Sales_Data17[[#This Row],[Total Unit Cost]]*Sales_Data17[[#This Row],[Order Quantity]])</f>
        <v>484.07500000000027</v>
      </c>
      <c r="R6980" s="1" t="str">
        <f>TEXT(Sales_Data17[[#This Row],[OrderDate]],"MMM")</f>
        <v>Apr</v>
      </c>
      <c r="S6980" s="1" t="str">
        <f t="shared" si="109"/>
        <v>2016</v>
      </c>
    </row>
    <row r="6981" spans="1:19">
      <c r="A6981" t="s">
        <v>7004</v>
      </c>
      <c r="B6981" s="2">
        <v>42487</v>
      </c>
      <c r="C6981" s="2" t="str">
        <f>VLOOKUP(Sales_Data17[[#This Row],[Customer Name Index]],Customer_Data[#All],2,0)</f>
        <v>Pacific Ltd</v>
      </c>
      <c r="D6981">
        <v>20</v>
      </c>
      <c r="E6981" t="s">
        <v>4</v>
      </c>
      <c r="F6981" t="s">
        <v>8168</v>
      </c>
      <c r="G6981" t="s">
        <v>8028</v>
      </c>
      <c r="H6981" t="str">
        <f>VLOOKUP(Sales_Data17[[#This Row],[Delivery Region Index]],Regions_Table[#All],2,0)</f>
        <v>Victoria</v>
      </c>
      <c r="I6981" t="str">
        <f>VLOOKUP(Sales_Data17[[#This Row],[Delivery Region Index]],Regions_Table[#All],3,0)</f>
        <v>Wangaratta</v>
      </c>
      <c r="J6981">
        <v>56</v>
      </c>
      <c r="K6981">
        <v>8</v>
      </c>
      <c r="L6981" t="str">
        <f>VLOOKUP(Sales_Data17[[#This Row],[Product Description Index]],Products_Data[#All],2,0)</f>
        <v>Shoes</v>
      </c>
      <c r="M6981">
        <v>7</v>
      </c>
      <c r="N6981" s="9">
        <v>78.911111111111111</v>
      </c>
      <c r="O6981" s="9">
        <f>Sales_Data17[[#This Row],[Order Quantity]]*Sales_Data17[[#This Row],[Unit Price]]</f>
        <v>552.37777777777774</v>
      </c>
      <c r="P6981" s="9">
        <v>53.659555555555563</v>
      </c>
      <c r="Q6981" s="9">
        <f>Sales_Data17[[#This Row],[Line Total]]-(Sales_Data17[[#This Row],[Total Unit Cost]]*Sales_Data17[[#This Row],[Order Quantity]])</f>
        <v>176.76088888888881</v>
      </c>
      <c r="R6981" s="1" t="str">
        <f>TEXT(Sales_Data17[[#This Row],[OrderDate]],"MMM")</f>
        <v>Apr</v>
      </c>
      <c r="S6981" s="1" t="str">
        <f t="shared" si="109"/>
        <v>2016</v>
      </c>
    </row>
    <row r="6982" spans="1:19">
      <c r="A6982" t="s">
        <v>7005</v>
      </c>
      <c r="B6982" s="2">
        <v>42487</v>
      </c>
      <c r="C6982" s="2" t="str">
        <f>VLOOKUP(Sales_Data17[[#This Row],[Customer Name Index]],Customer_Data[#All],2,0)</f>
        <v>Procter Corp</v>
      </c>
      <c r="D6982">
        <v>5</v>
      </c>
      <c r="E6982" t="s">
        <v>4</v>
      </c>
      <c r="F6982" t="s">
        <v>8168</v>
      </c>
      <c r="G6982" t="s">
        <v>8027</v>
      </c>
      <c r="H6982" t="str">
        <f>VLOOKUP(Sales_Data17[[#This Row],[Delivery Region Index]],Regions_Table[#All],2,0)</f>
        <v>New South Wales</v>
      </c>
      <c r="I6982" t="str">
        <f>VLOOKUP(Sales_Data17[[#This Row],[Delivery Region Index]],Regions_Table[#All],3,0)</f>
        <v>Maitland</v>
      </c>
      <c r="J6982">
        <v>15</v>
      </c>
      <c r="K6982">
        <v>2</v>
      </c>
      <c r="L6982" t="str">
        <f>VLOOKUP(Sales_Data17[[#This Row],[Product Description Index]],Products_Data[#All],2,0)</f>
        <v>Pants</v>
      </c>
      <c r="M6982">
        <v>4</v>
      </c>
      <c r="N6982" s="9">
        <v>101.24444444444445</v>
      </c>
      <c r="O6982" s="9">
        <f>Sales_Data17[[#This Row],[Order Quantity]]*Sales_Data17[[#This Row],[Unit Price]]</f>
        <v>404.97777777777782</v>
      </c>
      <c r="P6982" s="9">
        <v>71.88355555555556</v>
      </c>
      <c r="Q6982" s="9">
        <f>Sales_Data17[[#This Row],[Line Total]]-(Sales_Data17[[#This Row],[Total Unit Cost]]*Sales_Data17[[#This Row],[Order Quantity]])</f>
        <v>117.44355555555558</v>
      </c>
      <c r="R6982" s="1" t="str">
        <f>TEXT(Sales_Data17[[#This Row],[OrderDate]],"MMM")</f>
        <v>Apr</v>
      </c>
      <c r="S6982" s="1" t="str">
        <f t="shared" si="109"/>
        <v>2016</v>
      </c>
    </row>
    <row r="6983" spans="1:19">
      <c r="A6983" t="s">
        <v>7006</v>
      </c>
      <c r="B6983" s="2">
        <v>42488</v>
      </c>
      <c r="C6983" s="2" t="str">
        <f>VLOOKUP(Sales_Data17[[#This Row],[Customer Name Index]],Customer_Data[#All],2,0)</f>
        <v xml:space="preserve">WakeFern </v>
      </c>
      <c r="D6983">
        <v>2</v>
      </c>
      <c r="E6983" t="s">
        <v>4</v>
      </c>
      <c r="F6983" t="s">
        <v>8168</v>
      </c>
      <c r="G6983" t="s">
        <v>8027</v>
      </c>
      <c r="H6983" t="str">
        <f>VLOOKUP(Sales_Data17[[#This Row],[Delivery Region Index]],Regions_Table[#All],2,0)</f>
        <v>New South Wales</v>
      </c>
      <c r="I6983" t="str">
        <f>VLOOKUP(Sales_Data17[[#This Row],[Delivery Region Index]],Regions_Table[#All],3,0)</f>
        <v>Bathurst</v>
      </c>
      <c r="J6983">
        <v>4</v>
      </c>
      <c r="K6983">
        <v>1</v>
      </c>
      <c r="L6983" t="str">
        <f>VLOOKUP(Sales_Data17[[#This Row],[Product Description Index]],Products_Data[#All],2,0)</f>
        <v>Shirts</v>
      </c>
      <c r="M6983">
        <v>2</v>
      </c>
      <c r="N6983" s="9">
        <v>412.42222222222222</v>
      </c>
      <c r="O6983" s="9">
        <f>Sales_Data17[[#This Row],[Order Quantity]]*Sales_Data17[[#This Row],[Unit Price]]</f>
        <v>824.84444444444443</v>
      </c>
      <c r="P6983" s="9">
        <v>263.95022222222224</v>
      </c>
      <c r="Q6983" s="9">
        <f>Sales_Data17[[#This Row],[Line Total]]-(Sales_Data17[[#This Row],[Total Unit Cost]]*Sales_Data17[[#This Row],[Order Quantity]])</f>
        <v>296.94399999999996</v>
      </c>
      <c r="R6983" s="1" t="str">
        <f>TEXT(Sales_Data17[[#This Row],[OrderDate]],"MMM")</f>
        <v>Apr</v>
      </c>
      <c r="S6983" s="1" t="str">
        <f t="shared" si="109"/>
        <v>2016</v>
      </c>
    </row>
    <row r="6984" spans="1:19">
      <c r="A6984" t="s">
        <v>7007</v>
      </c>
      <c r="B6984" s="2">
        <v>42488</v>
      </c>
      <c r="C6984" s="2" t="str">
        <f>VLOOKUP(Sales_Data17[[#This Row],[Customer Name Index]],Customer_Data[#All],2,0)</f>
        <v>3LAB, Ltd</v>
      </c>
      <c r="D6984">
        <v>16</v>
      </c>
      <c r="E6984" t="s">
        <v>4</v>
      </c>
      <c r="F6984" t="s">
        <v>8168</v>
      </c>
      <c r="G6984" t="s">
        <v>8025</v>
      </c>
      <c r="H6984" t="str">
        <f>VLOOKUP(Sales_Data17[[#This Row],[Delivery Region Index]],Regions_Table[#All],2,0)</f>
        <v>Queensland</v>
      </c>
      <c r="I6984" t="str">
        <f>VLOOKUP(Sales_Data17[[#This Row],[Delivery Region Index]],Regions_Table[#All],3,0)</f>
        <v>Toowoomba</v>
      </c>
      <c r="J6984">
        <v>44</v>
      </c>
      <c r="K6984">
        <v>7</v>
      </c>
      <c r="L6984" t="str">
        <f>VLOOKUP(Sales_Data17[[#This Row],[Product Description Index]],Products_Data[#All],2,0)</f>
        <v>Dress Shirts</v>
      </c>
      <c r="M6984">
        <v>3</v>
      </c>
      <c r="N6984" s="9">
        <v>108.6888888888889</v>
      </c>
      <c r="O6984" s="9">
        <f>Sales_Data17[[#This Row],[Order Quantity]]*Sales_Data17[[#This Row],[Unit Price]]</f>
        <v>326.06666666666672</v>
      </c>
      <c r="P6984" s="9">
        <v>59.778888888888901</v>
      </c>
      <c r="Q6984" s="9">
        <f>Sales_Data17[[#This Row],[Line Total]]-(Sales_Data17[[#This Row],[Total Unit Cost]]*Sales_Data17[[#This Row],[Order Quantity]])</f>
        <v>146.73000000000002</v>
      </c>
      <c r="R6984" s="1" t="str">
        <f>TEXT(Sales_Data17[[#This Row],[OrderDate]],"MMM")</f>
        <v>Apr</v>
      </c>
      <c r="S6984" s="1" t="str">
        <f t="shared" si="109"/>
        <v>2016</v>
      </c>
    </row>
    <row r="6985" spans="1:19">
      <c r="A6985" t="s">
        <v>7008</v>
      </c>
      <c r="B6985" s="2">
        <v>42488</v>
      </c>
      <c r="C6985" s="2" t="str">
        <f>VLOOKUP(Sales_Data17[[#This Row],[Customer Name Index]],Customer_Data[#All],2,0)</f>
        <v xml:space="preserve">Linde </v>
      </c>
      <c r="D6985">
        <v>14</v>
      </c>
      <c r="E6985" t="s">
        <v>2</v>
      </c>
      <c r="F6985" t="s">
        <v>8168</v>
      </c>
      <c r="G6985" t="s">
        <v>8026</v>
      </c>
      <c r="H6985" t="str">
        <f>VLOOKUP(Sales_Data17[[#This Row],[Delivery Region Index]],Regions_Table[#All],2,0)</f>
        <v>Queensland</v>
      </c>
      <c r="I6985" t="str">
        <f>VLOOKUP(Sales_Data17[[#This Row],[Delivery Region Index]],Regions_Table[#All],3,0)</f>
        <v>Rockhampton</v>
      </c>
      <c r="J6985">
        <v>41</v>
      </c>
      <c r="K6985">
        <v>6</v>
      </c>
      <c r="L6985" t="str">
        <f>VLOOKUP(Sales_Data17[[#This Row],[Product Description Index]],Products_Data[#All],2,0)</f>
        <v>Socks</v>
      </c>
      <c r="M6985">
        <v>2</v>
      </c>
      <c r="N6985" s="9">
        <v>277.67777777777775</v>
      </c>
      <c r="O6985" s="9">
        <f>Sales_Data17[[#This Row],[Order Quantity]]*Sales_Data17[[#This Row],[Unit Price]]</f>
        <v>555.3555555555555</v>
      </c>
      <c r="P6985" s="9">
        <v>177.71377777777778</v>
      </c>
      <c r="Q6985" s="9">
        <f>Sales_Data17[[#This Row],[Line Total]]-(Sales_Data17[[#This Row],[Total Unit Cost]]*Sales_Data17[[#This Row],[Order Quantity]])</f>
        <v>199.92799999999994</v>
      </c>
      <c r="R6985" s="1" t="str">
        <f>TEXT(Sales_Data17[[#This Row],[OrderDate]],"MMM")</f>
        <v>Apr</v>
      </c>
      <c r="S6985" s="1" t="str">
        <f t="shared" si="109"/>
        <v>2016</v>
      </c>
    </row>
    <row r="6986" spans="1:19">
      <c r="A6986" t="s">
        <v>7009</v>
      </c>
      <c r="B6986" s="2">
        <v>42488</v>
      </c>
      <c r="C6986" s="2" t="str">
        <f>VLOOKUP(Sales_Data17[[#This Row],[Customer Name Index]],Customer_Data[#All],2,0)</f>
        <v>Apollo Ltd</v>
      </c>
      <c r="D6986">
        <v>11</v>
      </c>
      <c r="E6986" t="s">
        <v>3</v>
      </c>
      <c r="F6986" t="s">
        <v>8168</v>
      </c>
      <c r="G6986" t="s">
        <v>8026</v>
      </c>
      <c r="H6986" t="str">
        <f>VLOOKUP(Sales_Data17[[#This Row],[Delivery Region Index]],Regions_Table[#All],2,0)</f>
        <v>Queensland</v>
      </c>
      <c r="I6986" t="str">
        <f>VLOOKUP(Sales_Data17[[#This Row],[Delivery Region Index]],Regions_Table[#All],3,0)</f>
        <v>Gold Coast</v>
      </c>
      <c r="J6986">
        <v>31</v>
      </c>
      <c r="K6986">
        <v>5</v>
      </c>
      <c r="L6986" t="str">
        <f>VLOOKUP(Sales_Data17[[#This Row],[Product Description Index]],Products_Data[#All],2,0)</f>
        <v>Hats</v>
      </c>
      <c r="M6986">
        <v>1</v>
      </c>
      <c r="N6986" s="9">
        <v>565.0333333333333</v>
      </c>
      <c r="O6986" s="9">
        <f>Sales_Data17[[#This Row],[Order Quantity]]*Sales_Data17[[#This Row],[Unit Price]]</f>
        <v>565.0333333333333</v>
      </c>
      <c r="P6986" s="9">
        <v>242.96433333333334</v>
      </c>
      <c r="Q6986" s="9">
        <f>Sales_Data17[[#This Row],[Line Total]]-(Sales_Data17[[#This Row],[Total Unit Cost]]*Sales_Data17[[#This Row],[Order Quantity]])</f>
        <v>322.06899999999996</v>
      </c>
      <c r="R6986" s="1" t="str">
        <f>TEXT(Sales_Data17[[#This Row],[OrderDate]],"MMM")</f>
        <v>Apr</v>
      </c>
      <c r="S6986" s="1" t="str">
        <f t="shared" si="109"/>
        <v>2016</v>
      </c>
    </row>
    <row r="6987" spans="1:19">
      <c r="A6987" t="s">
        <v>7010</v>
      </c>
      <c r="B6987" s="2">
        <v>42488</v>
      </c>
      <c r="C6987" s="2" t="str">
        <f>VLOOKUP(Sales_Data17[[#This Row],[Customer Name Index]],Customer_Data[#All],2,0)</f>
        <v>Avon Corp</v>
      </c>
      <c r="D6987">
        <v>1</v>
      </c>
      <c r="E6987" t="s">
        <v>4</v>
      </c>
      <c r="F6987" t="s">
        <v>8168</v>
      </c>
      <c r="G6987" t="s">
        <v>8027</v>
      </c>
      <c r="H6987" t="str">
        <f>VLOOKUP(Sales_Data17[[#This Row],[Delivery Region Index]],Regions_Table[#All],2,0)</f>
        <v>New South Wales</v>
      </c>
      <c r="I6987" t="str">
        <f>VLOOKUP(Sales_Data17[[#This Row],[Delivery Region Index]],Regions_Table[#All],3,0)</f>
        <v>Sydney</v>
      </c>
      <c r="J6987">
        <v>1</v>
      </c>
      <c r="K6987">
        <v>1</v>
      </c>
      <c r="L6987" t="str">
        <f>VLOOKUP(Sales_Data17[[#This Row],[Product Description Index]],Products_Data[#All],2,0)</f>
        <v>Shirts</v>
      </c>
      <c r="M6987">
        <v>2</v>
      </c>
      <c r="N6987" s="9">
        <v>260.55555555555554</v>
      </c>
      <c r="O6987" s="9">
        <f>Sales_Data17[[#This Row],[Order Quantity]]*Sales_Data17[[#This Row],[Unit Price]]</f>
        <v>521.11111111111109</v>
      </c>
      <c r="P6987" s="9">
        <v>135.48888888888891</v>
      </c>
      <c r="Q6987" s="9">
        <f>Sales_Data17[[#This Row],[Line Total]]-(Sales_Data17[[#This Row],[Total Unit Cost]]*Sales_Data17[[#This Row],[Order Quantity]])</f>
        <v>250.13333333333327</v>
      </c>
      <c r="R6987" s="1" t="str">
        <f>TEXT(Sales_Data17[[#This Row],[OrderDate]],"MMM")</f>
        <v>Apr</v>
      </c>
      <c r="S6987" s="1" t="str">
        <f t="shared" si="109"/>
        <v>2016</v>
      </c>
    </row>
    <row r="6988" spans="1:19">
      <c r="A6988" t="s">
        <v>7011</v>
      </c>
      <c r="B6988" s="2">
        <v>42489</v>
      </c>
      <c r="C6988" s="2" t="str">
        <f>VLOOKUP(Sales_Data17[[#This Row],[Customer Name Index]],Customer_Data[#All],2,0)</f>
        <v>Pure Group</v>
      </c>
      <c r="D6988">
        <v>17</v>
      </c>
      <c r="E6988" t="s">
        <v>2</v>
      </c>
      <c r="F6988" t="s">
        <v>8168</v>
      </c>
      <c r="G6988" t="s">
        <v>8025</v>
      </c>
      <c r="H6988" t="str">
        <f>VLOOKUP(Sales_Data17[[#This Row],[Delivery Region Index]],Regions_Table[#All],2,0)</f>
        <v>Victoria</v>
      </c>
      <c r="I6988" t="str">
        <f>VLOOKUP(Sales_Data17[[#This Row],[Delivery Region Index]],Regions_Table[#All],3,0)</f>
        <v>Benalla</v>
      </c>
      <c r="J6988">
        <v>48</v>
      </c>
      <c r="K6988">
        <v>7</v>
      </c>
      <c r="L6988" t="str">
        <f>VLOOKUP(Sales_Data17[[#This Row],[Product Description Index]],Products_Data[#All],2,0)</f>
        <v>Dress Shirts</v>
      </c>
      <c r="M6988">
        <v>2</v>
      </c>
      <c r="N6988" s="9">
        <v>270.23333333333335</v>
      </c>
      <c r="O6988" s="9">
        <f>Sales_Data17[[#This Row],[Order Quantity]]*Sales_Data17[[#This Row],[Unit Price]]</f>
        <v>540.4666666666667</v>
      </c>
      <c r="P6988" s="9">
        <v>178.35399999999998</v>
      </c>
      <c r="Q6988" s="9">
        <f>Sales_Data17[[#This Row],[Line Total]]-(Sales_Data17[[#This Row],[Total Unit Cost]]*Sales_Data17[[#This Row],[Order Quantity]])</f>
        <v>183.75866666666673</v>
      </c>
      <c r="R6988" s="1" t="str">
        <f>TEXT(Sales_Data17[[#This Row],[OrderDate]],"MMM")</f>
        <v>Apr</v>
      </c>
      <c r="S6988" s="1" t="str">
        <f t="shared" si="109"/>
        <v>2016</v>
      </c>
    </row>
    <row r="6989" spans="1:19">
      <c r="A6989" t="s">
        <v>7012</v>
      </c>
      <c r="B6989" s="2">
        <v>42489</v>
      </c>
      <c r="C6989" s="2" t="str">
        <f>VLOOKUP(Sales_Data17[[#This Row],[Customer Name Index]],Customer_Data[#All],2,0)</f>
        <v xml:space="preserve">WakeFern </v>
      </c>
      <c r="D6989">
        <v>2</v>
      </c>
      <c r="E6989" t="s">
        <v>2</v>
      </c>
      <c r="F6989" t="s">
        <v>8168</v>
      </c>
      <c r="G6989" t="s">
        <v>8027</v>
      </c>
      <c r="H6989" t="str">
        <f>VLOOKUP(Sales_Data17[[#This Row],[Delivery Region Index]],Regions_Table[#All],2,0)</f>
        <v>New South Wales</v>
      </c>
      <c r="I6989" t="str">
        <f>VLOOKUP(Sales_Data17[[#This Row],[Delivery Region Index]],Regions_Table[#All],3,0)</f>
        <v>Broken Hill</v>
      </c>
      <c r="J6989">
        <v>5</v>
      </c>
      <c r="K6989">
        <v>1</v>
      </c>
      <c r="L6989" t="str">
        <f>VLOOKUP(Sales_Data17[[#This Row],[Product Description Index]],Products_Data[#All],2,0)</f>
        <v>Shirts</v>
      </c>
      <c r="M6989">
        <v>8</v>
      </c>
      <c r="N6989" s="9">
        <v>442.94444444444446</v>
      </c>
      <c r="O6989" s="9">
        <f>Sales_Data17[[#This Row],[Order Quantity]]*Sales_Data17[[#This Row],[Unit Price]]</f>
        <v>3543.5555555555557</v>
      </c>
      <c r="P6989" s="9">
        <v>292.34333333333336</v>
      </c>
      <c r="Q6989" s="9">
        <f>Sales_Data17[[#This Row],[Line Total]]-(Sales_Data17[[#This Row],[Total Unit Cost]]*Sales_Data17[[#This Row],[Order Quantity]])</f>
        <v>1204.8088888888888</v>
      </c>
      <c r="R6989" s="1" t="str">
        <f>TEXT(Sales_Data17[[#This Row],[OrderDate]],"MMM")</f>
        <v>Apr</v>
      </c>
      <c r="S6989" s="1" t="str">
        <f t="shared" si="109"/>
        <v>2016</v>
      </c>
    </row>
    <row r="6990" spans="1:19">
      <c r="A6990" t="s">
        <v>7013</v>
      </c>
      <c r="B6990" s="2">
        <v>42489</v>
      </c>
      <c r="C6990" s="2" t="str">
        <f>VLOOKUP(Sales_Data17[[#This Row],[Customer Name Index]],Customer_Data[#All],2,0)</f>
        <v xml:space="preserve">Qualitest </v>
      </c>
      <c r="D6990">
        <v>19</v>
      </c>
      <c r="E6990" t="s">
        <v>3</v>
      </c>
      <c r="F6990" t="s">
        <v>8168</v>
      </c>
      <c r="G6990" t="s">
        <v>8028</v>
      </c>
      <c r="H6990" t="str">
        <f>VLOOKUP(Sales_Data17[[#This Row],[Delivery Region Index]],Regions_Table[#All],2,0)</f>
        <v>Victoria</v>
      </c>
      <c r="I6990" t="str">
        <f>VLOOKUP(Sales_Data17[[#This Row],[Delivery Region Index]],Regions_Table[#All],3,0)</f>
        <v>Swan Hill</v>
      </c>
      <c r="J6990">
        <v>55</v>
      </c>
      <c r="K6990">
        <v>8</v>
      </c>
      <c r="L6990" t="str">
        <f>VLOOKUP(Sales_Data17[[#This Row],[Product Description Index]],Products_Data[#All],2,0)</f>
        <v>Shoes</v>
      </c>
      <c r="M6990">
        <v>5</v>
      </c>
      <c r="N6990" s="9">
        <v>262.04444444444448</v>
      </c>
      <c r="O6990" s="9">
        <f>Sales_Data17[[#This Row],[Order Quantity]]*Sales_Data17[[#This Row],[Unit Price]]</f>
        <v>1310.2222222222224</v>
      </c>
      <c r="P6990" s="9">
        <v>188.672</v>
      </c>
      <c r="Q6990" s="9">
        <f>Sales_Data17[[#This Row],[Line Total]]-(Sales_Data17[[#This Row],[Total Unit Cost]]*Sales_Data17[[#This Row],[Order Quantity]])</f>
        <v>366.86222222222239</v>
      </c>
      <c r="R6990" s="1" t="str">
        <f>TEXT(Sales_Data17[[#This Row],[OrderDate]],"MMM")</f>
        <v>Apr</v>
      </c>
      <c r="S6990" s="1" t="str">
        <f t="shared" si="109"/>
        <v>2016</v>
      </c>
    </row>
    <row r="6991" spans="1:19">
      <c r="A6991" t="s">
        <v>7014</v>
      </c>
      <c r="B6991" s="2">
        <v>42489</v>
      </c>
      <c r="C6991" s="2" t="str">
        <f>VLOOKUP(Sales_Data17[[#This Row],[Customer Name Index]],Customer_Data[#All],2,0)</f>
        <v>PEDIFIX, Corp</v>
      </c>
      <c r="D6991">
        <v>6</v>
      </c>
      <c r="E6991" t="s">
        <v>3</v>
      </c>
      <c r="F6991" t="s">
        <v>8168</v>
      </c>
      <c r="G6991" t="s">
        <v>8027</v>
      </c>
      <c r="H6991" t="str">
        <f>VLOOKUP(Sales_Data17[[#This Row],[Delivery Region Index]],Regions_Table[#All],2,0)</f>
        <v>New South Wales</v>
      </c>
      <c r="I6991" t="str">
        <f>VLOOKUP(Sales_Data17[[#This Row],[Delivery Region Index]],Regions_Table[#All],3,0)</f>
        <v>Orange</v>
      </c>
      <c r="J6991">
        <v>18</v>
      </c>
      <c r="K6991">
        <v>3</v>
      </c>
      <c r="L6991" t="str">
        <f>VLOOKUP(Sales_Data17[[#This Row],[Product Description Index]],Products_Data[#All],2,0)</f>
        <v>Sunglasses</v>
      </c>
      <c r="M6991">
        <v>8</v>
      </c>
      <c r="N6991" s="9">
        <v>260.55555555555554</v>
      </c>
      <c r="O6991" s="9">
        <f>Sales_Data17[[#This Row],[Order Quantity]]*Sales_Data17[[#This Row],[Unit Price]]</f>
        <v>2084.4444444444443</v>
      </c>
      <c r="P6991" s="9">
        <v>130.27777777777777</v>
      </c>
      <c r="Q6991" s="9">
        <f>Sales_Data17[[#This Row],[Line Total]]-(Sales_Data17[[#This Row],[Total Unit Cost]]*Sales_Data17[[#This Row],[Order Quantity]])</f>
        <v>1042.2222222222222</v>
      </c>
      <c r="R6991" s="1" t="str">
        <f>TEXT(Sales_Data17[[#This Row],[OrderDate]],"MMM")</f>
        <v>Apr</v>
      </c>
      <c r="S6991" s="1" t="str">
        <f t="shared" si="109"/>
        <v>2016</v>
      </c>
    </row>
    <row r="6992" spans="1:19">
      <c r="A6992" t="s">
        <v>7015</v>
      </c>
      <c r="B6992" s="2">
        <v>42489</v>
      </c>
      <c r="C6992" s="2" t="str">
        <f>VLOOKUP(Sales_Data17[[#This Row],[Customer Name Index]],Customer_Data[#All],2,0)</f>
        <v xml:space="preserve">Medline </v>
      </c>
      <c r="D6992">
        <v>12</v>
      </c>
      <c r="E6992" t="s">
        <v>2</v>
      </c>
      <c r="F6992" t="s">
        <v>8168</v>
      </c>
      <c r="G6992" t="s">
        <v>8026</v>
      </c>
      <c r="H6992" t="str">
        <f>VLOOKUP(Sales_Data17[[#This Row],[Delivery Region Index]],Regions_Table[#All],2,0)</f>
        <v>Queensland</v>
      </c>
      <c r="I6992" t="str">
        <f>VLOOKUP(Sales_Data17[[#This Row],[Delivery Region Index]],Regions_Table[#All],3,0)</f>
        <v>Logan City</v>
      </c>
      <c r="J6992">
        <v>35</v>
      </c>
      <c r="K6992">
        <v>5</v>
      </c>
      <c r="L6992" t="str">
        <f>VLOOKUP(Sales_Data17[[#This Row],[Product Description Index]],Products_Data[#All],2,0)</f>
        <v>Hats</v>
      </c>
      <c r="M6992">
        <v>8</v>
      </c>
      <c r="N6992" s="9">
        <v>715.41111111111104</v>
      </c>
      <c r="O6992" s="9">
        <f>Sales_Data17[[#This Row],[Order Quantity]]*Sales_Data17[[#This Row],[Unit Price]]</f>
        <v>5723.2888888888883</v>
      </c>
      <c r="P6992" s="9">
        <v>407.78433333333328</v>
      </c>
      <c r="Q6992" s="9">
        <f>Sales_Data17[[#This Row],[Line Total]]-(Sales_Data17[[#This Row],[Total Unit Cost]]*Sales_Data17[[#This Row],[Order Quantity]])</f>
        <v>2461.0142222222221</v>
      </c>
      <c r="R6992" s="1" t="str">
        <f>TEXT(Sales_Data17[[#This Row],[OrderDate]],"MMM")</f>
        <v>Apr</v>
      </c>
      <c r="S6992" s="1" t="str">
        <f t="shared" si="109"/>
        <v>2016</v>
      </c>
    </row>
    <row r="6993" spans="1:19">
      <c r="A6993" t="s">
        <v>7016</v>
      </c>
      <c r="B6993" s="2">
        <v>42490</v>
      </c>
      <c r="C6993" s="2" t="str">
        <f>VLOOKUP(Sales_Data17[[#This Row],[Customer Name Index]],Customer_Data[#All],2,0)</f>
        <v xml:space="preserve">WakeFern </v>
      </c>
      <c r="D6993">
        <v>2</v>
      </c>
      <c r="E6993" t="s">
        <v>3</v>
      </c>
      <c r="F6993" t="s">
        <v>8168</v>
      </c>
      <c r="G6993" t="s">
        <v>8027</v>
      </c>
      <c r="H6993" t="str">
        <f>VLOOKUP(Sales_Data17[[#This Row],[Delivery Region Index]],Regions_Table[#All],2,0)</f>
        <v>New South Wales</v>
      </c>
      <c r="I6993" t="str">
        <f>VLOOKUP(Sales_Data17[[#This Row],[Delivery Region Index]],Regions_Table[#All],3,0)</f>
        <v>Cessnock</v>
      </c>
      <c r="J6993">
        <v>6</v>
      </c>
      <c r="K6993">
        <v>1</v>
      </c>
      <c r="L6993" t="str">
        <f>VLOOKUP(Sales_Data17[[#This Row],[Product Description Index]],Products_Data[#All],2,0)</f>
        <v>Shirts</v>
      </c>
      <c r="M6993">
        <v>9</v>
      </c>
      <c r="N6993" s="9">
        <v>620.12222222222226</v>
      </c>
      <c r="O6993" s="9">
        <f>Sales_Data17[[#This Row],[Order Quantity]]*Sales_Data17[[#This Row],[Unit Price]]</f>
        <v>5581.1</v>
      </c>
      <c r="P6993" s="9">
        <v>341.06722222222226</v>
      </c>
      <c r="Q6993" s="9">
        <f>Sales_Data17[[#This Row],[Line Total]]-(Sales_Data17[[#This Row],[Total Unit Cost]]*Sales_Data17[[#This Row],[Order Quantity]])</f>
        <v>2511.4949999999999</v>
      </c>
      <c r="R6993" s="1" t="str">
        <f>TEXT(Sales_Data17[[#This Row],[OrderDate]],"MMM")</f>
        <v>Apr</v>
      </c>
      <c r="S6993" s="1" t="str">
        <f t="shared" si="109"/>
        <v>2016</v>
      </c>
    </row>
    <row r="6994" spans="1:19">
      <c r="A6994" t="s">
        <v>7017</v>
      </c>
      <c r="B6994" s="2">
        <v>42490</v>
      </c>
      <c r="C6994" s="2" t="str">
        <f>VLOOKUP(Sales_Data17[[#This Row],[Customer Name Index]],Customer_Data[#All],2,0)</f>
        <v>Elorac, Corp</v>
      </c>
      <c r="D6994">
        <v>3</v>
      </c>
      <c r="E6994" t="s">
        <v>4</v>
      </c>
      <c r="F6994" t="s">
        <v>8168</v>
      </c>
      <c r="G6994" t="s">
        <v>8027</v>
      </c>
      <c r="H6994" t="str">
        <f>VLOOKUP(Sales_Data17[[#This Row],[Delivery Region Index]],Regions_Table[#All],2,0)</f>
        <v>New South Wales</v>
      </c>
      <c r="I6994" t="str">
        <f>VLOOKUP(Sales_Data17[[#This Row],[Delivery Region Index]],Regions_Table[#All],3,0)</f>
        <v>Dubbo</v>
      </c>
      <c r="J6994">
        <v>8</v>
      </c>
      <c r="K6994">
        <v>2</v>
      </c>
      <c r="L6994" t="str">
        <f>VLOOKUP(Sales_Data17[[#This Row],[Product Description Index]],Products_Data[#All],2,0)</f>
        <v>Pants</v>
      </c>
      <c r="M6994">
        <v>6</v>
      </c>
      <c r="N6994" s="9">
        <v>26.8</v>
      </c>
      <c r="O6994" s="9">
        <f>Sales_Data17[[#This Row],[Order Quantity]]*Sales_Data17[[#This Row],[Unit Price]]</f>
        <v>160.80000000000001</v>
      </c>
      <c r="P6994" s="9">
        <v>13.4</v>
      </c>
      <c r="Q6994" s="9">
        <f>Sales_Data17[[#This Row],[Line Total]]-(Sales_Data17[[#This Row],[Total Unit Cost]]*Sales_Data17[[#This Row],[Order Quantity]])</f>
        <v>80.400000000000006</v>
      </c>
      <c r="R6994" s="1" t="str">
        <f>TEXT(Sales_Data17[[#This Row],[OrderDate]],"MMM")</f>
        <v>Apr</v>
      </c>
      <c r="S6994" s="1" t="str">
        <f t="shared" si="109"/>
        <v>2016</v>
      </c>
    </row>
    <row r="6995" spans="1:19">
      <c r="A6995" t="s">
        <v>7018</v>
      </c>
      <c r="B6995" s="2">
        <v>42490</v>
      </c>
      <c r="C6995" s="2" t="str">
        <f>VLOOKUP(Sales_Data17[[#This Row],[Customer Name Index]],Customer_Data[#All],2,0)</f>
        <v>New Ltd</v>
      </c>
      <c r="D6995">
        <v>7</v>
      </c>
      <c r="E6995" t="s">
        <v>2</v>
      </c>
      <c r="F6995" t="s">
        <v>8168</v>
      </c>
      <c r="G6995" t="s">
        <v>8027</v>
      </c>
      <c r="H6995" t="str">
        <f>VLOOKUP(Sales_Data17[[#This Row],[Delivery Region Index]],Regions_Table[#All],2,0)</f>
        <v>New South Wales</v>
      </c>
      <c r="I6995" t="str">
        <f>VLOOKUP(Sales_Data17[[#This Row],[Delivery Region Index]],Regions_Table[#All],3,0)</f>
        <v>Tamworth</v>
      </c>
      <c r="J6995">
        <v>21</v>
      </c>
      <c r="K6995">
        <v>3</v>
      </c>
      <c r="L6995" t="str">
        <f>VLOOKUP(Sales_Data17[[#This Row],[Product Description Index]],Products_Data[#All],2,0)</f>
        <v>Sunglasses</v>
      </c>
      <c r="M6995">
        <v>3</v>
      </c>
      <c r="N6995" s="9">
        <v>128.78888888888889</v>
      </c>
      <c r="O6995" s="9">
        <f>Sales_Data17[[#This Row],[Order Quantity]]*Sales_Data17[[#This Row],[Unit Price]]</f>
        <v>386.36666666666667</v>
      </c>
      <c r="P6995" s="9">
        <v>78.561222222222227</v>
      </c>
      <c r="Q6995" s="9">
        <f>Sales_Data17[[#This Row],[Line Total]]-(Sales_Data17[[#This Row],[Total Unit Cost]]*Sales_Data17[[#This Row],[Order Quantity]])</f>
        <v>150.68299999999999</v>
      </c>
      <c r="R6995" s="1" t="str">
        <f>TEXT(Sales_Data17[[#This Row],[OrderDate]],"MMM")</f>
        <v>Apr</v>
      </c>
      <c r="S6995" s="1" t="str">
        <f t="shared" si="109"/>
        <v>2016</v>
      </c>
    </row>
    <row r="6996" spans="1:19">
      <c r="A6996" t="s">
        <v>7019</v>
      </c>
      <c r="B6996" s="2">
        <v>42491</v>
      </c>
      <c r="C6996" s="2" t="str">
        <f>VLOOKUP(Sales_Data17[[#This Row],[Customer Name Index]],Customer_Data[#All],2,0)</f>
        <v>Eminence Corp</v>
      </c>
      <c r="D6996">
        <v>18</v>
      </c>
      <c r="E6996" t="s">
        <v>2</v>
      </c>
      <c r="F6996" t="s">
        <v>8168</v>
      </c>
      <c r="G6996" t="s">
        <v>8025</v>
      </c>
      <c r="H6996" t="str">
        <f>VLOOKUP(Sales_Data17[[#This Row],[Delivery Region Index]],Regions_Table[#All],2,0)</f>
        <v>Victoria</v>
      </c>
      <c r="I6996" t="str">
        <f>VLOOKUP(Sales_Data17[[#This Row],[Delivery Region Index]],Regions_Table[#All],3,0)</f>
        <v>Geelong</v>
      </c>
      <c r="J6996">
        <v>51</v>
      </c>
      <c r="K6996">
        <v>7</v>
      </c>
      <c r="L6996" t="str">
        <f>VLOOKUP(Sales_Data17[[#This Row],[Product Description Index]],Products_Data[#All],2,0)</f>
        <v>Dress Shirts</v>
      </c>
      <c r="M6996">
        <v>1</v>
      </c>
      <c r="N6996" s="9">
        <v>311.17777777777775</v>
      </c>
      <c r="O6996" s="9">
        <f>Sales_Data17[[#This Row],[Order Quantity]]*Sales_Data17[[#This Row],[Unit Price]]</f>
        <v>311.17777777777775</v>
      </c>
      <c r="P6996" s="9">
        <v>186.70666666666665</v>
      </c>
      <c r="Q6996" s="9">
        <f>Sales_Data17[[#This Row],[Line Total]]-(Sales_Data17[[#This Row],[Total Unit Cost]]*Sales_Data17[[#This Row],[Order Quantity]])</f>
        <v>124.4711111111111</v>
      </c>
      <c r="R6996" s="1" t="str">
        <f>TEXT(Sales_Data17[[#This Row],[OrderDate]],"MMM")</f>
        <v>May</v>
      </c>
      <c r="S6996" s="1" t="str">
        <f t="shared" si="109"/>
        <v>2016</v>
      </c>
    </row>
    <row r="6997" spans="1:19">
      <c r="A6997" t="s">
        <v>7020</v>
      </c>
      <c r="B6997" s="2">
        <v>42491</v>
      </c>
      <c r="C6997" s="2" t="str">
        <f>VLOOKUP(Sales_Data17[[#This Row],[Customer Name Index]],Customer_Data[#All],2,0)</f>
        <v>Procter Corp</v>
      </c>
      <c r="D6997">
        <v>5</v>
      </c>
      <c r="E6997" t="s">
        <v>2</v>
      </c>
      <c r="F6997" t="s">
        <v>8168</v>
      </c>
      <c r="G6997" t="s">
        <v>8027</v>
      </c>
      <c r="H6997" t="str">
        <f>VLOOKUP(Sales_Data17[[#This Row],[Delivery Region Index]],Regions_Table[#All],2,0)</f>
        <v>New South Wales</v>
      </c>
      <c r="I6997" t="str">
        <f>VLOOKUP(Sales_Data17[[#This Row],[Delivery Region Index]],Regions_Table[#All],3,0)</f>
        <v>Griffith</v>
      </c>
      <c r="J6997">
        <v>12</v>
      </c>
      <c r="K6997">
        <v>2</v>
      </c>
      <c r="L6997" t="str">
        <f>VLOOKUP(Sales_Data17[[#This Row],[Product Description Index]],Products_Data[#All],2,0)</f>
        <v>Pants</v>
      </c>
      <c r="M6997">
        <v>1</v>
      </c>
      <c r="N6997" s="9">
        <v>110.17777777777778</v>
      </c>
      <c r="O6997" s="9">
        <f>Sales_Data17[[#This Row],[Order Quantity]]*Sales_Data17[[#This Row],[Unit Price]]</f>
        <v>110.17777777777778</v>
      </c>
      <c r="P6997" s="9">
        <v>53.987111111111112</v>
      </c>
      <c r="Q6997" s="9">
        <f>Sales_Data17[[#This Row],[Line Total]]-(Sales_Data17[[#This Row],[Total Unit Cost]]*Sales_Data17[[#This Row],[Order Quantity]])</f>
        <v>56.190666666666665</v>
      </c>
      <c r="R6997" s="1" t="str">
        <f>TEXT(Sales_Data17[[#This Row],[OrderDate]],"MMM")</f>
        <v>May</v>
      </c>
      <c r="S6997" s="1" t="str">
        <f t="shared" si="109"/>
        <v>2016</v>
      </c>
    </row>
    <row r="6998" spans="1:19">
      <c r="A6998" t="s">
        <v>7021</v>
      </c>
      <c r="B6998" s="2">
        <v>42491</v>
      </c>
      <c r="C6998" s="2" t="str">
        <f>VLOOKUP(Sales_Data17[[#This Row],[Customer Name Index]],Customer_Data[#All],2,0)</f>
        <v>Procter Corp</v>
      </c>
      <c r="D6998">
        <v>5</v>
      </c>
      <c r="E6998" t="s">
        <v>4</v>
      </c>
      <c r="F6998" t="s">
        <v>8168</v>
      </c>
      <c r="G6998" t="s">
        <v>8027</v>
      </c>
      <c r="H6998" t="str">
        <f>VLOOKUP(Sales_Data17[[#This Row],[Delivery Region Index]],Regions_Table[#All],2,0)</f>
        <v>New South Wales</v>
      </c>
      <c r="I6998" t="str">
        <f>VLOOKUP(Sales_Data17[[#This Row],[Delivery Region Index]],Regions_Table[#All],3,0)</f>
        <v>Lake Macquarie</v>
      </c>
      <c r="J6998">
        <v>13</v>
      </c>
      <c r="K6998">
        <v>2</v>
      </c>
      <c r="L6998" t="str">
        <f>VLOOKUP(Sales_Data17[[#This Row],[Product Description Index]],Products_Data[#All],2,0)</f>
        <v>Pants</v>
      </c>
      <c r="M6998">
        <v>4</v>
      </c>
      <c r="N6998" s="9">
        <v>122.83333333333333</v>
      </c>
      <c r="O6998" s="9">
        <f>Sales_Data17[[#This Row],[Order Quantity]]*Sales_Data17[[#This Row],[Unit Price]]</f>
        <v>491.33333333333331</v>
      </c>
      <c r="P6998" s="9">
        <v>90.896666666666661</v>
      </c>
      <c r="Q6998" s="9">
        <f>Sales_Data17[[#This Row],[Line Total]]-(Sales_Data17[[#This Row],[Total Unit Cost]]*Sales_Data17[[#This Row],[Order Quantity]])</f>
        <v>127.74666666666667</v>
      </c>
      <c r="R6998" s="1" t="str">
        <f>TEXT(Sales_Data17[[#This Row],[OrderDate]],"MMM")</f>
        <v>May</v>
      </c>
      <c r="S6998" s="1" t="str">
        <f t="shared" si="109"/>
        <v>2016</v>
      </c>
    </row>
    <row r="6999" spans="1:19">
      <c r="A6999" t="s">
        <v>7022</v>
      </c>
      <c r="B6999" s="2">
        <v>42491</v>
      </c>
      <c r="C6999" s="2" t="str">
        <f>VLOOKUP(Sales_Data17[[#This Row],[Customer Name Index]],Customer_Data[#All],2,0)</f>
        <v xml:space="preserve">WakeFern </v>
      </c>
      <c r="D6999">
        <v>2</v>
      </c>
      <c r="E6999" t="s">
        <v>4</v>
      </c>
      <c r="F6999" t="s">
        <v>8168</v>
      </c>
      <c r="G6999" t="s">
        <v>8027</v>
      </c>
      <c r="H6999" t="str">
        <f>VLOOKUP(Sales_Data17[[#This Row],[Delivery Region Index]],Regions_Table[#All],2,0)</f>
        <v>New South Wales</v>
      </c>
      <c r="I6999" t="str">
        <f>VLOOKUP(Sales_Data17[[#This Row],[Delivery Region Index]],Regions_Table[#All],3,0)</f>
        <v>Broken Hill</v>
      </c>
      <c r="J6999">
        <v>5</v>
      </c>
      <c r="K6999">
        <v>1</v>
      </c>
      <c r="L6999" t="str">
        <f>VLOOKUP(Sales_Data17[[#This Row],[Product Description Index]],Products_Data[#All],2,0)</f>
        <v>Shirts</v>
      </c>
      <c r="M6999">
        <v>2</v>
      </c>
      <c r="N6999" s="9">
        <v>126.55555555555556</v>
      </c>
      <c r="O6999" s="9">
        <f>Sales_Data17[[#This Row],[Order Quantity]]*Sales_Data17[[#This Row],[Unit Price]]</f>
        <v>253.11111111111111</v>
      </c>
      <c r="P6999" s="9">
        <v>96.182222222222222</v>
      </c>
      <c r="Q6999" s="9">
        <f>Sales_Data17[[#This Row],[Line Total]]-(Sales_Data17[[#This Row],[Total Unit Cost]]*Sales_Data17[[#This Row],[Order Quantity]])</f>
        <v>60.74666666666667</v>
      </c>
      <c r="R6999" s="1" t="str">
        <f>TEXT(Sales_Data17[[#This Row],[OrderDate]],"MMM")</f>
        <v>May</v>
      </c>
      <c r="S6999" s="1" t="str">
        <f t="shared" si="109"/>
        <v>2016</v>
      </c>
    </row>
    <row r="7000" spans="1:19">
      <c r="A7000" t="s">
        <v>7023</v>
      </c>
      <c r="B7000" s="2">
        <v>42491</v>
      </c>
      <c r="C7000" s="2" t="str">
        <f>VLOOKUP(Sales_Data17[[#This Row],[Customer Name Index]],Customer_Data[#All],2,0)</f>
        <v>Avon Corp</v>
      </c>
      <c r="D7000">
        <v>1</v>
      </c>
      <c r="E7000" t="s">
        <v>2</v>
      </c>
      <c r="F7000" t="s">
        <v>8168</v>
      </c>
      <c r="G7000" t="s">
        <v>8027</v>
      </c>
      <c r="H7000" t="str">
        <f>VLOOKUP(Sales_Data17[[#This Row],[Delivery Region Index]],Regions_Table[#All],2,0)</f>
        <v>New South Wales</v>
      </c>
      <c r="I7000" t="str">
        <f>VLOOKUP(Sales_Data17[[#This Row],[Delivery Region Index]],Regions_Table[#All],3,0)</f>
        <v>Sydney</v>
      </c>
      <c r="J7000">
        <v>1</v>
      </c>
      <c r="K7000">
        <v>1</v>
      </c>
      <c r="L7000" t="str">
        <f>VLOOKUP(Sales_Data17[[#This Row],[Product Description Index]],Products_Data[#All],2,0)</f>
        <v>Shirts</v>
      </c>
      <c r="M7000">
        <v>5</v>
      </c>
      <c r="N7000" s="9">
        <v>433.26666666666665</v>
      </c>
      <c r="O7000" s="9">
        <f>Sales_Data17[[#This Row],[Order Quantity]]*Sales_Data17[[#This Row],[Unit Price]]</f>
        <v>2166.333333333333</v>
      </c>
      <c r="P7000" s="9">
        <v>177.63933333333333</v>
      </c>
      <c r="Q7000" s="9">
        <f>Sales_Data17[[#This Row],[Line Total]]-(Sales_Data17[[#This Row],[Total Unit Cost]]*Sales_Data17[[#This Row],[Order Quantity]])</f>
        <v>1278.1366666666663</v>
      </c>
      <c r="R7000" s="1" t="str">
        <f>TEXT(Sales_Data17[[#This Row],[OrderDate]],"MMM")</f>
        <v>May</v>
      </c>
      <c r="S7000" s="1" t="str">
        <f t="shared" si="109"/>
        <v>2016</v>
      </c>
    </row>
    <row r="7001" spans="1:19">
      <c r="A7001" t="s">
        <v>7024</v>
      </c>
      <c r="B7001" s="2">
        <v>42492</v>
      </c>
      <c r="C7001" s="2" t="str">
        <f>VLOOKUP(Sales_Data17[[#This Row],[Customer Name Index]],Customer_Data[#All],2,0)</f>
        <v>ETUDE Ltd</v>
      </c>
      <c r="D7001">
        <v>4</v>
      </c>
      <c r="E7001" t="s">
        <v>2</v>
      </c>
      <c r="F7001" t="s">
        <v>8168</v>
      </c>
      <c r="G7001" t="s">
        <v>8027</v>
      </c>
      <c r="H7001" t="str">
        <f>VLOOKUP(Sales_Data17[[#This Row],[Delivery Region Index]],Regions_Table[#All],2,0)</f>
        <v>New South Wales</v>
      </c>
      <c r="I7001" t="str">
        <f>VLOOKUP(Sales_Data17[[#This Row],[Delivery Region Index]],Regions_Table[#All],3,0)</f>
        <v>Gosford</v>
      </c>
      <c r="J7001">
        <v>9</v>
      </c>
      <c r="K7001">
        <v>2</v>
      </c>
      <c r="L7001" t="str">
        <f>VLOOKUP(Sales_Data17[[#This Row],[Product Description Index]],Products_Data[#All],2,0)</f>
        <v>Pants</v>
      </c>
      <c r="M7001">
        <v>7</v>
      </c>
      <c r="N7001" s="9">
        <v>115.38888888888889</v>
      </c>
      <c r="O7001" s="9">
        <f>Sales_Data17[[#This Row],[Order Quantity]]*Sales_Data17[[#This Row],[Unit Price]]</f>
        <v>807.72222222222217</v>
      </c>
      <c r="P7001" s="9">
        <v>94.618888888888875</v>
      </c>
      <c r="Q7001" s="9">
        <f>Sales_Data17[[#This Row],[Line Total]]-(Sales_Data17[[#This Row],[Total Unit Cost]]*Sales_Data17[[#This Row],[Order Quantity]])</f>
        <v>145.3900000000001</v>
      </c>
      <c r="R7001" s="1" t="str">
        <f>TEXT(Sales_Data17[[#This Row],[OrderDate]],"MMM")</f>
        <v>May</v>
      </c>
      <c r="S7001" s="1" t="str">
        <f t="shared" si="109"/>
        <v>2016</v>
      </c>
    </row>
    <row r="7002" spans="1:19">
      <c r="A7002" t="s">
        <v>7025</v>
      </c>
      <c r="B7002" s="2">
        <v>42492</v>
      </c>
      <c r="C7002" s="2" t="str">
        <f>VLOOKUP(Sales_Data17[[#This Row],[Customer Name Index]],Customer_Data[#All],2,0)</f>
        <v xml:space="preserve">Medline </v>
      </c>
      <c r="D7002">
        <v>12</v>
      </c>
      <c r="E7002" t="s">
        <v>3</v>
      </c>
      <c r="F7002" t="s">
        <v>8168</v>
      </c>
      <c r="G7002" t="s">
        <v>8026</v>
      </c>
      <c r="H7002" t="str">
        <f>VLOOKUP(Sales_Data17[[#This Row],[Delivery Region Index]],Regions_Table[#All],2,0)</f>
        <v>Queensland</v>
      </c>
      <c r="I7002" t="str">
        <f>VLOOKUP(Sales_Data17[[#This Row],[Delivery Region Index]],Regions_Table[#All],3,0)</f>
        <v>Hervey Bay</v>
      </c>
      <c r="J7002">
        <v>33</v>
      </c>
      <c r="K7002">
        <v>5</v>
      </c>
      <c r="L7002" t="str">
        <f>VLOOKUP(Sales_Data17[[#This Row],[Product Description Index]],Products_Data[#All],2,0)</f>
        <v>Hats</v>
      </c>
      <c r="M7002">
        <v>1</v>
      </c>
      <c r="N7002" s="9">
        <v>18.611111111111111</v>
      </c>
      <c r="O7002" s="9">
        <f>Sales_Data17[[#This Row],[Order Quantity]]*Sales_Data17[[#This Row],[Unit Price]]</f>
        <v>18.611111111111111</v>
      </c>
      <c r="P7002" s="9">
        <v>10.422222222222224</v>
      </c>
      <c r="Q7002" s="9">
        <f>Sales_Data17[[#This Row],[Line Total]]-(Sales_Data17[[#This Row],[Total Unit Cost]]*Sales_Data17[[#This Row],[Order Quantity]])</f>
        <v>8.1888888888888864</v>
      </c>
      <c r="R7002" s="1" t="str">
        <f>TEXT(Sales_Data17[[#This Row],[OrderDate]],"MMM")</f>
        <v>May</v>
      </c>
      <c r="S7002" s="1" t="str">
        <f t="shared" si="109"/>
        <v>2016</v>
      </c>
    </row>
    <row r="7003" spans="1:19">
      <c r="A7003" t="s">
        <v>7026</v>
      </c>
      <c r="B7003" s="2">
        <v>42492</v>
      </c>
      <c r="C7003" s="2" t="str">
        <f>VLOOKUP(Sales_Data17[[#This Row],[Customer Name Index]],Customer_Data[#All],2,0)</f>
        <v>Rochester Ltd</v>
      </c>
      <c r="D7003">
        <v>15</v>
      </c>
      <c r="E7003" t="s">
        <v>4</v>
      </c>
      <c r="F7003" t="s">
        <v>8168</v>
      </c>
      <c r="G7003" t="s">
        <v>8025</v>
      </c>
      <c r="H7003" t="str">
        <f>VLOOKUP(Sales_Data17[[#This Row],[Delivery Region Index]],Regions_Table[#All],2,0)</f>
        <v>Queensland</v>
      </c>
      <c r="I7003" t="str">
        <f>VLOOKUP(Sales_Data17[[#This Row],[Delivery Region Index]],Regions_Table[#All],3,0)</f>
        <v>Thuringowa</v>
      </c>
      <c r="J7003">
        <v>43</v>
      </c>
      <c r="K7003">
        <v>6</v>
      </c>
      <c r="L7003" t="str">
        <f>VLOOKUP(Sales_Data17[[#This Row],[Product Description Index]],Products_Data[#All],2,0)</f>
        <v>Socks</v>
      </c>
      <c r="M7003">
        <v>1</v>
      </c>
      <c r="N7003" s="9">
        <v>257.57777777777778</v>
      </c>
      <c r="O7003" s="9">
        <f>Sales_Data17[[#This Row],[Order Quantity]]*Sales_Data17[[#This Row],[Unit Price]]</f>
        <v>257.57777777777778</v>
      </c>
      <c r="P7003" s="9">
        <v>216.36533333333335</v>
      </c>
      <c r="Q7003" s="9">
        <f>Sales_Data17[[#This Row],[Line Total]]-(Sales_Data17[[#This Row],[Total Unit Cost]]*Sales_Data17[[#This Row],[Order Quantity]])</f>
        <v>41.212444444444429</v>
      </c>
      <c r="R7003" s="1" t="str">
        <f>TEXT(Sales_Data17[[#This Row],[OrderDate]],"MMM")</f>
        <v>May</v>
      </c>
      <c r="S7003" s="1" t="str">
        <f t="shared" si="109"/>
        <v>2016</v>
      </c>
    </row>
    <row r="7004" spans="1:19">
      <c r="A7004" t="s">
        <v>7027</v>
      </c>
      <c r="B7004" s="2">
        <v>42493</v>
      </c>
      <c r="C7004" s="2" t="str">
        <f>VLOOKUP(Sales_Data17[[#This Row],[Customer Name Index]],Customer_Data[#All],2,0)</f>
        <v>PEDIFIX, Corp</v>
      </c>
      <c r="D7004">
        <v>6</v>
      </c>
      <c r="E7004" t="s">
        <v>4</v>
      </c>
      <c r="F7004" t="s">
        <v>8168</v>
      </c>
      <c r="G7004" t="s">
        <v>8027</v>
      </c>
      <c r="H7004" t="str">
        <f>VLOOKUP(Sales_Data17[[#This Row],[Delivery Region Index]],Regions_Table[#All],2,0)</f>
        <v>New South Wales</v>
      </c>
      <c r="I7004" t="str">
        <f>VLOOKUP(Sales_Data17[[#This Row],[Delivery Region Index]],Regions_Table[#All],3,0)</f>
        <v>Newcastle</v>
      </c>
      <c r="J7004">
        <v>16</v>
      </c>
      <c r="K7004">
        <v>3</v>
      </c>
      <c r="L7004" t="str">
        <f>VLOOKUP(Sales_Data17[[#This Row],[Product Description Index]],Products_Data[#All],2,0)</f>
        <v>Sunglasses</v>
      </c>
      <c r="M7004">
        <v>2</v>
      </c>
      <c r="N7004" s="9">
        <v>425.07777777777778</v>
      </c>
      <c r="O7004" s="9">
        <f>Sales_Data17[[#This Row],[Order Quantity]]*Sales_Data17[[#This Row],[Unit Price]]</f>
        <v>850.15555555555557</v>
      </c>
      <c r="P7004" s="9">
        <v>318.80833333333334</v>
      </c>
      <c r="Q7004" s="9">
        <f>Sales_Data17[[#This Row],[Line Total]]-(Sales_Data17[[#This Row],[Total Unit Cost]]*Sales_Data17[[#This Row],[Order Quantity]])</f>
        <v>212.53888888888889</v>
      </c>
      <c r="R7004" s="1" t="str">
        <f>TEXT(Sales_Data17[[#This Row],[OrderDate]],"MMM")</f>
        <v>May</v>
      </c>
      <c r="S7004" s="1" t="str">
        <f t="shared" si="109"/>
        <v>2016</v>
      </c>
    </row>
    <row r="7005" spans="1:19">
      <c r="A7005" t="s">
        <v>7028</v>
      </c>
      <c r="B7005" s="2">
        <v>42493</v>
      </c>
      <c r="C7005" s="2" t="str">
        <f>VLOOKUP(Sales_Data17[[#This Row],[Customer Name Index]],Customer_Data[#All],2,0)</f>
        <v>Pacific Ltd</v>
      </c>
      <c r="D7005">
        <v>20</v>
      </c>
      <c r="E7005" t="s">
        <v>4</v>
      </c>
      <c r="F7005" t="s">
        <v>8168</v>
      </c>
      <c r="G7005" t="s">
        <v>8028</v>
      </c>
      <c r="H7005" t="str">
        <f>VLOOKUP(Sales_Data17[[#This Row],[Delivery Region Index]],Regions_Table[#All],2,0)</f>
        <v>Victoria</v>
      </c>
      <c r="I7005" t="str">
        <f>VLOOKUP(Sales_Data17[[#This Row],[Delivery Region Index]],Regions_Table[#All],3,0)</f>
        <v>Wangaratta</v>
      </c>
      <c r="J7005">
        <v>56</v>
      </c>
      <c r="K7005">
        <v>8</v>
      </c>
      <c r="L7005" t="str">
        <f>VLOOKUP(Sales_Data17[[#This Row],[Product Description Index]],Products_Data[#All],2,0)</f>
        <v>Shoes</v>
      </c>
      <c r="M7005">
        <v>4</v>
      </c>
      <c r="N7005" s="9">
        <v>26.055555555555557</v>
      </c>
      <c r="O7005" s="9">
        <f>Sales_Data17[[#This Row],[Order Quantity]]*Sales_Data17[[#This Row],[Unit Price]]</f>
        <v>104.22222222222223</v>
      </c>
      <c r="P7005" s="9">
        <v>13.027777777777779</v>
      </c>
      <c r="Q7005" s="9">
        <f>Sales_Data17[[#This Row],[Line Total]]-(Sales_Data17[[#This Row],[Total Unit Cost]]*Sales_Data17[[#This Row],[Order Quantity]])</f>
        <v>52.111111111111114</v>
      </c>
      <c r="R7005" s="1" t="str">
        <f>TEXT(Sales_Data17[[#This Row],[OrderDate]],"MMM")</f>
        <v>May</v>
      </c>
      <c r="S7005" s="1" t="str">
        <f t="shared" si="109"/>
        <v>2016</v>
      </c>
    </row>
    <row r="7006" spans="1:19">
      <c r="A7006" t="s">
        <v>7029</v>
      </c>
      <c r="B7006" s="2">
        <v>42493</v>
      </c>
      <c r="C7006" s="2" t="str">
        <f>VLOOKUP(Sales_Data17[[#This Row],[Customer Name Index]],Customer_Data[#All],2,0)</f>
        <v xml:space="preserve">Linde </v>
      </c>
      <c r="D7006">
        <v>14</v>
      </c>
      <c r="E7006" t="s">
        <v>4</v>
      </c>
      <c r="F7006" t="s">
        <v>8168</v>
      </c>
      <c r="G7006" t="s">
        <v>8026</v>
      </c>
      <c r="H7006" t="str">
        <f>VLOOKUP(Sales_Data17[[#This Row],[Delivery Region Index]],Regions_Table[#All],2,0)</f>
        <v>Queensland</v>
      </c>
      <c r="I7006" t="str">
        <f>VLOOKUP(Sales_Data17[[#This Row],[Delivery Region Index]],Regions_Table[#All],3,0)</f>
        <v>Nambour</v>
      </c>
      <c r="J7006">
        <v>39</v>
      </c>
      <c r="K7006">
        <v>6</v>
      </c>
      <c r="L7006" t="str">
        <f>VLOOKUP(Sales_Data17[[#This Row],[Product Description Index]],Products_Data[#All],2,0)</f>
        <v>Socks</v>
      </c>
      <c r="M7006">
        <v>4</v>
      </c>
      <c r="N7006" s="9">
        <v>113.90000000000002</v>
      </c>
      <c r="O7006" s="9">
        <f>Sales_Data17[[#This Row],[Order Quantity]]*Sales_Data17[[#This Row],[Unit Price]]</f>
        <v>455.60000000000008</v>
      </c>
      <c r="P7006" s="9">
        <v>50.116000000000007</v>
      </c>
      <c r="Q7006" s="9">
        <f>Sales_Data17[[#This Row],[Line Total]]-(Sales_Data17[[#This Row],[Total Unit Cost]]*Sales_Data17[[#This Row],[Order Quantity]])</f>
        <v>255.13600000000005</v>
      </c>
      <c r="R7006" s="1" t="str">
        <f>TEXT(Sales_Data17[[#This Row],[OrderDate]],"MMM")</f>
        <v>May</v>
      </c>
      <c r="S7006" s="1" t="str">
        <f t="shared" si="109"/>
        <v>2016</v>
      </c>
    </row>
    <row r="7007" spans="1:19">
      <c r="A7007" t="s">
        <v>7030</v>
      </c>
      <c r="B7007" s="2">
        <v>42493</v>
      </c>
      <c r="C7007" s="2" t="str">
        <f>VLOOKUP(Sales_Data17[[#This Row],[Customer Name Index]],Customer_Data[#All],2,0)</f>
        <v xml:space="preserve">WakeFern </v>
      </c>
      <c r="D7007">
        <v>2</v>
      </c>
      <c r="E7007" t="s">
        <v>4</v>
      </c>
      <c r="F7007" t="s">
        <v>8168</v>
      </c>
      <c r="G7007" t="s">
        <v>8027</v>
      </c>
      <c r="H7007" t="str">
        <f>VLOOKUP(Sales_Data17[[#This Row],[Delivery Region Index]],Regions_Table[#All],2,0)</f>
        <v>New South Wales</v>
      </c>
      <c r="I7007" t="str">
        <f>VLOOKUP(Sales_Data17[[#This Row],[Delivery Region Index]],Regions_Table[#All],3,0)</f>
        <v>Cessnock</v>
      </c>
      <c r="J7007">
        <v>6</v>
      </c>
      <c r="K7007">
        <v>1</v>
      </c>
      <c r="L7007" t="str">
        <f>VLOOKUP(Sales_Data17[[#This Row],[Product Description Index]],Products_Data[#All],2,0)</f>
        <v>Shirts</v>
      </c>
      <c r="M7007">
        <v>1</v>
      </c>
      <c r="N7007" s="9">
        <v>21.588888888888889</v>
      </c>
      <c r="O7007" s="9">
        <f>Sales_Data17[[#This Row],[Order Quantity]]*Sales_Data17[[#This Row],[Unit Price]]</f>
        <v>21.588888888888889</v>
      </c>
      <c r="P7007" s="9">
        <v>17.702888888888889</v>
      </c>
      <c r="Q7007" s="9">
        <f>Sales_Data17[[#This Row],[Line Total]]-(Sales_Data17[[#This Row],[Total Unit Cost]]*Sales_Data17[[#This Row],[Order Quantity]])</f>
        <v>3.8859999999999992</v>
      </c>
      <c r="R7007" s="1" t="str">
        <f>TEXT(Sales_Data17[[#This Row],[OrderDate]],"MMM")</f>
        <v>May</v>
      </c>
      <c r="S7007" s="1" t="str">
        <f t="shared" si="109"/>
        <v>2016</v>
      </c>
    </row>
    <row r="7008" spans="1:19">
      <c r="A7008" t="s">
        <v>7031</v>
      </c>
      <c r="B7008" s="2">
        <v>42494</v>
      </c>
      <c r="C7008" s="2" t="str">
        <f>VLOOKUP(Sales_Data17[[#This Row],[Customer Name Index]],Customer_Data[#All],2,0)</f>
        <v>Medsep Group</v>
      </c>
      <c r="D7008">
        <v>8</v>
      </c>
      <c r="E7008" t="s">
        <v>4</v>
      </c>
      <c r="F7008" t="s">
        <v>8168</v>
      </c>
      <c r="G7008" t="s">
        <v>8027</v>
      </c>
      <c r="H7008" t="str">
        <f>VLOOKUP(Sales_Data17[[#This Row],[Delivery Region Index]],Regions_Table[#All],2,0)</f>
        <v>New South Wales</v>
      </c>
      <c r="I7008" t="str">
        <f>VLOOKUP(Sales_Data17[[#This Row],[Delivery Region Index]],Regions_Table[#All],3,0)</f>
        <v>Wagga Wagga</v>
      </c>
      <c r="J7008">
        <v>23</v>
      </c>
      <c r="K7008">
        <v>4</v>
      </c>
      <c r="L7008" t="str">
        <f>VLOOKUP(Sales_Data17[[#This Row],[Product Description Index]],Products_Data[#All],2,0)</f>
        <v>Jeans</v>
      </c>
      <c r="M7008">
        <v>4</v>
      </c>
      <c r="N7008" s="9">
        <v>565.77777777777783</v>
      </c>
      <c r="O7008" s="9">
        <f>Sales_Data17[[#This Row],[Order Quantity]]*Sales_Data17[[#This Row],[Unit Price]]</f>
        <v>2263.1111111111113</v>
      </c>
      <c r="P7008" s="9">
        <v>373.41333333333336</v>
      </c>
      <c r="Q7008" s="9">
        <f>Sales_Data17[[#This Row],[Line Total]]-(Sales_Data17[[#This Row],[Total Unit Cost]]*Sales_Data17[[#This Row],[Order Quantity]])</f>
        <v>769.45777777777789</v>
      </c>
      <c r="R7008" s="1" t="str">
        <f>TEXT(Sales_Data17[[#This Row],[OrderDate]],"MMM")</f>
        <v>May</v>
      </c>
      <c r="S7008" s="1" t="str">
        <f t="shared" si="109"/>
        <v>2016</v>
      </c>
    </row>
    <row r="7009" spans="1:19">
      <c r="A7009" t="s">
        <v>7032</v>
      </c>
      <c r="B7009" s="2">
        <v>42494</v>
      </c>
      <c r="C7009" s="2" t="str">
        <f>VLOOKUP(Sales_Data17[[#This Row],[Customer Name Index]],Customer_Data[#All],2,0)</f>
        <v>ETUDE Ltd</v>
      </c>
      <c r="D7009">
        <v>4</v>
      </c>
      <c r="E7009" t="s">
        <v>3</v>
      </c>
      <c r="F7009" t="s">
        <v>8168</v>
      </c>
      <c r="G7009" t="s">
        <v>8027</v>
      </c>
      <c r="H7009" t="str">
        <f>VLOOKUP(Sales_Data17[[#This Row],[Delivery Region Index]],Regions_Table[#All],2,0)</f>
        <v>New South Wales</v>
      </c>
      <c r="I7009" t="str">
        <f>VLOOKUP(Sales_Data17[[#This Row],[Delivery Region Index]],Regions_Table[#All],3,0)</f>
        <v>Grafton</v>
      </c>
      <c r="J7009">
        <v>11</v>
      </c>
      <c r="K7009">
        <v>2</v>
      </c>
      <c r="L7009" t="str">
        <f>VLOOKUP(Sales_Data17[[#This Row],[Product Description Index]],Products_Data[#All],2,0)</f>
        <v>Pants</v>
      </c>
      <c r="M7009">
        <v>9</v>
      </c>
      <c r="N7009" s="9">
        <v>112.41111111111111</v>
      </c>
      <c r="O7009" s="9">
        <f>Sales_Data17[[#This Row],[Order Quantity]]*Sales_Data17[[#This Row],[Unit Price]]</f>
        <v>1011.7</v>
      </c>
      <c r="P7009" s="9">
        <v>91.053000000000011</v>
      </c>
      <c r="Q7009" s="9">
        <f>Sales_Data17[[#This Row],[Line Total]]-(Sales_Data17[[#This Row],[Total Unit Cost]]*Sales_Data17[[#This Row],[Order Quantity]])</f>
        <v>192.22299999999996</v>
      </c>
      <c r="R7009" s="1" t="str">
        <f>TEXT(Sales_Data17[[#This Row],[OrderDate]],"MMM")</f>
        <v>May</v>
      </c>
      <c r="S7009" s="1" t="str">
        <f t="shared" si="109"/>
        <v>2016</v>
      </c>
    </row>
    <row r="7010" spans="1:19">
      <c r="A7010" t="s">
        <v>7033</v>
      </c>
      <c r="B7010" s="2">
        <v>42494</v>
      </c>
      <c r="C7010" s="2" t="str">
        <f>VLOOKUP(Sales_Data17[[#This Row],[Customer Name Index]],Customer_Data[#All],2,0)</f>
        <v xml:space="preserve">Ei </v>
      </c>
      <c r="D7010">
        <v>9</v>
      </c>
      <c r="E7010" t="s">
        <v>4</v>
      </c>
      <c r="F7010" t="s">
        <v>8168</v>
      </c>
      <c r="G7010" t="s">
        <v>8027</v>
      </c>
      <c r="H7010" t="str">
        <f>VLOOKUP(Sales_Data17[[#This Row],[Delivery Region Index]],Regions_Table[#All],2,0)</f>
        <v>New South Wales</v>
      </c>
      <c r="I7010" t="str">
        <f>VLOOKUP(Sales_Data17[[#This Row],[Delivery Region Index]],Regions_Table[#All],3,0)</f>
        <v>Wyong</v>
      </c>
      <c r="J7010">
        <v>25</v>
      </c>
      <c r="K7010">
        <v>4</v>
      </c>
      <c r="L7010" t="str">
        <f>VLOOKUP(Sales_Data17[[#This Row],[Product Description Index]],Products_Data[#All],2,0)</f>
        <v>Jeans</v>
      </c>
      <c r="M7010">
        <v>7</v>
      </c>
      <c r="N7010" s="9">
        <v>133.25555555555556</v>
      </c>
      <c r="O7010" s="9">
        <f>Sales_Data17[[#This Row],[Order Quantity]]*Sales_Data17[[#This Row],[Unit Price]]</f>
        <v>932.78888888888889</v>
      </c>
      <c r="P7010" s="9">
        <v>57.299888888888887</v>
      </c>
      <c r="Q7010" s="9">
        <f>Sales_Data17[[#This Row],[Line Total]]-(Sales_Data17[[#This Row],[Total Unit Cost]]*Sales_Data17[[#This Row],[Order Quantity]])</f>
        <v>531.68966666666665</v>
      </c>
      <c r="R7010" s="1" t="str">
        <f>TEXT(Sales_Data17[[#This Row],[OrderDate]],"MMM")</f>
        <v>May</v>
      </c>
      <c r="S7010" s="1" t="str">
        <f t="shared" si="109"/>
        <v>2016</v>
      </c>
    </row>
    <row r="7011" spans="1:19">
      <c r="A7011" t="s">
        <v>7034</v>
      </c>
      <c r="B7011" s="2">
        <v>42494</v>
      </c>
      <c r="C7011" s="2" t="str">
        <f>VLOOKUP(Sales_Data17[[#This Row],[Customer Name Index]],Customer_Data[#All],2,0)</f>
        <v>Pure Group</v>
      </c>
      <c r="D7011">
        <v>17</v>
      </c>
      <c r="E7011" t="s">
        <v>2</v>
      </c>
      <c r="F7011" t="s">
        <v>8168</v>
      </c>
      <c r="G7011" t="s">
        <v>8025</v>
      </c>
      <c r="H7011" t="str">
        <f>VLOOKUP(Sales_Data17[[#This Row],[Delivery Region Index]],Regions_Table[#All],2,0)</f>
        <v>Victoria</v>
      </c>
      <c r="I7011" t="str">
        <f>VLOOKUP(Sales_Data17[[#This Row],[Delivery Region Index]],Regions_Table[#All],3,0)</f>
        <v>Benalla</v>
      </c>
      <c r="J7011">
        <v>48</v>
      </c>
      <c r="K7011">
        <v>7</v>
      </c>
      <c r="L7011" t="str">
        <f>VLOOKUP(Sales_Data17[[#This Row],[Product Description Index]],Products_Data[#All],2,0)</f>
        <v>Dress Shirts</v>
      </c>
      <c r="M7011">
        <v>5</v>
      </c>
      <c r="N7011" s="9">
        <v>441.45555555555552</v>
      </c>
      <c r="O7011" s="9">
        <f>Sales_Data17[[#This Row],[Order Quantity]]*Sales_Data17[[#This Row],[Unit Price]]</f>
        <v>2207.2777777777774</v>
      </c>
      <c r="P7011" s="9">
        <v>264.87333333333328</v>
      </c>
      <c r="Q7011" s="9">
        <f>Sales_Data17[[#This Row],[Line Total]]-(Sales_Data17[[#This Row],[Total Unit Cost]]*Sales_Data17[[#This Row],[Order Quantity]])</f>
        <v>882.91111111111104</v>
      </c>
      <c r="R7011" s="1" t="str">
        <f>TEXT(Sales_Data17[[#This Row],[OrderDate]],"MMM")</f>
        <v>May</v>
      </c>
      <c r="S7011" s="1" t="str">
        <f t="shared" si="109"/>
        <v>2016</v>
      </c>
    </row>
    <row r="7012" spans="1:19">
      <c r="A7012" t="s">
        <v>7035</v>
      </c>
      <c r="B7012" s="2">
        <v>42494</v>
      </c>
      <c r="C7012" s="2" t="str">
        <f>VLOOKUP(Sales_Data17[[#This Row],[Customer Name Index]],Customer_Data[#All],2,0)</f>
        <v>21st Ltd</v>
      </c>
      <c r="D7012">
        <v>10</v>
      </c>
      <c r="E7012" t="s">
        <v>3</v>
      </c>
      <c r="F7012" t="s">
        <v>8168</v>
      </c>
      <c r="G7012" t="s">
        <v>8027</v>
      </c>
      <c r="H7012" t="str">
        <f>VLOOKUP(Sales_Data17[[#This Row],[Delivery Region Index]],Regions_Table[#All],2,0)</f>
        <v>Queensland</v>
      </c>
      <c r="I7012" t="str">
        <f>VLOOKUP(Sales_Data17[[#This Row],[Delivery Region Index]],Regions_Table[#All],3,0)</f>
        <v>Bundaberg</v>
      </c>
      <c r="J7012">
        <v>27</v>
      </c>
      <c r="K7012">
        <v>4</v>
      </c>
      <c r="L7012" t="str">
        <f>VLOOKUP(Sales_Data17[[#This Row],[Product Description Index]],Products_Data[#All],2,0)</f>
        <v>Jeans</v>
      </c>
      <c r="M7012">
        <v>5</v>
      </c>
      <c r="N7012" s="9">
        <v>119.11111111111111</v>
      </c>
      <c r="O7012" s="9">
        <f>Sales_Data17[[#This Row],[Order Quantity]]*Sales_Data17[[#This Row],[Unit Price]]</f>
        <v>595.55555555555554</v>
      </c>
      <c r="P7012" s="9">
        <v>48.835555555555551</v>
      </c>
      <c r="Q7012" s="9">
        <f>Sales_Data17[[#This Row],[Line Total]]-(Sales_Data17[[#This Row],[Total Unit Cost]]*Sales_Data17[[#This Row],[Order Quantity]])</f>
        <v>351.37777777777779</v>
      </c>
      <c r="R7012" s="1" t="str">
        <f>TEXT(Sales_Data17[[#This Row],[OrderDate]],"MMM")</f>
        <v>May</v>
      </c>
      <c r="S7012" s="1" t="str">
        <f t="shared" si="109"/>
        <v>2016</v>
      </c>
    </row>
    <row r="7013" spans="1:19">
      <c r="A7013" t="s">
        <v>7036</v>
      </c>
      <c r="B7013" s="2">
        <v>42494</v>
      </c>
      <c r="C7013" s="2" t="str">
        <f>VLOOKUP(Sales_Data17[[#This Row],[Customer Name Index]],Customer_Data[#All],2,0)</f>
        <v xml:space="preserve">Ei </v>
      </c>
      <c r="D7013">
        <v>9</v>
      </c>
      <c r="E7013" t="s">
        <v>2</v>
      </c>
      <c r="F7013" t="s">
        <v>8168</v>
      </c>
      <c r="G7013" t="s">
        <v>8027</v>
      </c>
      <c r="H7013" t="str">
        <f>VLOOKUP(Sales_Data17[[#This Row],[Delivery Region Index]],Regions_Table[#All],2,0)</f>
        <v>Queensland</v>
      </c>
      <c r="I7013" t="str">
        <f>VLOOKUP(Sales_Data17[[#This Row],[Delivery Region Index]],Regions_Table[#All],3,0)</f>
        <v>Brisbane</v>
      </c>
      <c r="J7013">
        <v>26</v>
      </c>
      <c r="K7013">
        <v>4</v>
      </c>
      <c r="L7013" t="str">
        <f>VLOOKUP(Sales_Data17[[#This Row],[Product Description Index]],Products_Data[#All],2,0)</f>
        <v>Jeans</v>
      </c>
      <c r="M7013">
        <v>8</v>
      </c>
      <c r="N7013" s="9">
        <v>352.12222222222221</v>
      </c>
      <c r="O7013" s="9">
        <f>Sales_Data17[[#This Row],[Order Quantity]]*Sales_Data17[[#This Row],[Unit Price]]</f>
        <v>2816.9777777777776</v>
      </c>
      <c r="P7013" s="9">
        <v>271.13411111111111</v>
      </c>
      <c r="Q7013" s="9">
        <f>Sales_Data17[[#This Row],[Line Total]]-(Sales_Data17[[#This Row],[Total Unit Cost]]*Sales_Data17[[#This Row],[Order Quantity]])</f>
        <v>647.90488888888876</v>
      </c>
      <c r="R7013" s="1" t="str">
        <f>TEXT(Sales_Data17[[#This Row],[OrderDate]],"MMM")</f>
        <v>May</v>
      </c>
      <c r="S7013" s="1" t="str">
        <f t="shared" si="109"/>
        <v>2016</v>
      </c>
    </row>
    <row r="7014" spans="1:19">
      <c r="A7014" t="s">
        <v>7037</v>
      </c>
      <c r="B7014" s="2">
        <v>42495</v>
      </c>
      <c r="C7014" s="2" t="str">
        <f>VLOOKUP(Sales_Data17[[#This Row],[Customer Name Index]],Customer_Data[#All],2,0)</f>
        <v>Apollo Ltd</v>
      </c>
      <c r="D7014">
        <v>11</v>
      </c>
      <c r="E7014" t="s">
        <v>4</v>
      </c>
      <c r="F7014" t="s">
        <v>8168</v>
      </c>
      <c r="G7014" t="s">
        <v>8026</v>
      </c>
      <c r="H7014" t="str">
        <f>VLOOKUP(Sales_Data17[[#This Row],[Delivery Region Index]],Regions_Table[#All],2,0)</f>
        <v>Queensland</v>
      </c>
      <c r="I7014" t="str">
        <f>VLOOKUP(Sales_Data17[[#This Row],[Delivery Region Index]],Regions_Table[#All],3,0)</f>
        <v>Gold Coast</v>
      </c>
      <c r="J7014">
        <v>31</v>
      </c>
      <c r="K7014">
        <v>5</v>
      </c>
      <c r="L7014" t="str">
        <f>VLOOKUP(Sales_Data17[[#This Row],[Product Description Index]],Products_Data[#All],2,0)</f>
        <v>Hats</v>
      </c>
      <c r="M7014">
        <v>4</v>
      </c>
      <c r="N7014" s="9">
        <v>110.17777777777778</v>
      </c>
      <c r="O7014" s="9">
        <f>Sales_Data17[[#This Row],[Order Quantity]]*Sales_Data17[[#This Row],[Unit Price]]</f>
        <v>440.71111111111111</v>
      </c>
      <c r="P7014" s="9">
        <v>84.836888888888893</v>
      </c>
      <c r="Q7014" s="9">
        <f>Sales_Data17[[#This Row],[Line Total]]-(Sales_Data17[[#This Row],[Total Unit Cost]]*Sales_Data17[[#This Row],[Order Quantity]])</f>
        <v>101.36355555555554</v>
      </c>
      <c r="R7014" s="1" t="str">
        <f>TEXT(Sales_Data17[[#This Row],[OrderDate]],"MMM")</f>
        <v>May</v>
      </c>
      <c r="S7014" s="1" t="str">
        <f t="shared" si="109"/>
        <v>2016</v>
      </c>
    </row>
    <row r="7015" spans="1:19">
      <c r="A7015" t="s">
        <v>7038</v>
      </c>
      <c r="B7015" s="2">
        <v>42495</v>
      </c>
      <c r="C7015" s="2" t="str">
        <f>VLOOKUP(Sales_Data17[[#This Row],[Customer Name Index]],Customer_Data[#All],2,0)</f>
        <v>Elorac, Corp</v>
      </c>
      <c r="D7015">
        <v>3</v>
      </c>
      <c r="E7015" t="s">
        <v>4</v>
      </c>
      <c r="F7015" t="s">
        <v>8168</v>
      </c>
      <c r="G7015" t="s">
        <v>8027</v>
      </c>
      <c r="H7015" t="str">
        <f>VLOOKUP(Sales_Data17[[#This Row],[Delivery Region Index]],Regions_Table[#All],2,0)</f>
        <v>New South Wales</v>
      </c>
      <c r="I7015" t="str">
        <f>VLOOKUP(Sales_Data17[[#This Row],[Delivery Region Index]],Regions_Table[#All],3,0)</f>
        <v>Dubbo</v>
      </c>
      <c r="J7015">
        <v>8</v>
      </c>
      <c r="K7015">
        <v>2</v>
      </c>
      <c r="L7015" t="str">
        <f>VLOOKUP(Sales_Data17[[#This Row],[Product Description Index]],Products_Data[#All],2,0)</f>
        <v>Pants</v>
      </c>
      <c r="M7015">
        <v>4</v>
      </c>
      <c r="N7015" s="9">
        <v>21.588888888888889</v>
      </c>
      <c r="O7015" s="9">
        <f>Sales_Data17[[#This Row],[Order Quantity]]*Sales_Data17[[#This Row],[Unit Price]]</f>
        <v>86.355555555555554</v>
      </c>
      <c r="P7015" s="9">
        <v>17.487000000000002</v>
      </c>
      <c r="Q7015" s="9">
        <f>Sales_Data17[[#This Row],[Line Total]]-(Sales_Data17[[#This Row],[Total Unit Cost]]*Sales_Data17[[#This Row],[Order Quantity]])</f>
        <v>16.407555555555547</v>
      </c>
      <c r="R7015" s="1" t="str">
        <f>TEXT(Sales_Data17[[#This Row],[OrderDate]],"MMM")</f>
        <v>May</v>
      </c>
      <c r="S7015" s="1" t="str">
        <f t="shared" si="109"/>
        <v>2016</v>
      </c>
    </row>
    <row r="7016" spans="1:19">
      <c r="A7016" t="s">
        <v>7039</v>
      </c>
      <c r="B7016" s="2">
        <v>42495</v>
      </c>
      <c r="C7016" s="2" t="str">
        <f>VLOOKUP(Sales_Data17[[#This Row],[Customer Name Index]],Customer_Data[#All],2,0)</f>
        <v xml:space="preserve">Qualitest </v>
      </c>
      <c r="D7016">
        <v>19</v>
      </c>
      <c r="E7016" t="s">
        <v>2</v>
      </c>
      <c r="F7016" t="s">
        <v>8168</v>
      </c>
      <c r="G7016" t="s">
        <v>8028</v>
      </c>
      <c r="H7016" t="str">
        <f>VLOOKUP(Sales_Data17[[#This Row],[Delivery Region Index]],Regions_Table[#All],2,0)</f>
        <v>Victoria</v>
      </c>
      <c r="I7016" t="str">
        <f>VLOOKUP(Sales_Data17[[#This Row],[Delivery Region Index]],Regions_Table[#All],3,0)</f>
        <v>Shepparton</v>
      </c>
      <c r="J7016">
        <v>54</v>
      </c>
      <c r="K7016">
        <v>8</v>
      </c>
      <c r="L7016" t="str">
        <f>VLOOKUP(Sales_Data17[[#This Row],[Product Description Index]],Products_Data[#All],2,0)</f>
        <v>Shoes</v>
      </c>
      <c r="M7016">
        <v>3</v>
      </c>
      <c r="N7016" s="9">
        <v>431.77777777777777</v>
      </c>
      <c r="O7016" s="9">
        <f>Sales_Data17[[#This Row],[Order Quantity]]*Sales_Data17[[#This Row],[Unit Price]]</f>
        <v>1295.3333333333333</v>
      </c>
      <c r="P7016" s="9">
        <v>323.83333333333331</v>
      </c>
      <c r="Q7016" s="9">
        <f>Sales_Data17[[#This Row],[Line Total]]-(Sales_Data17[[#This Row],[Total Unit Cost]]*Sales_Data17[[#This Row],[Order Quantity]])</f>
        <v>323.83333333333326</v>
      </c>
      <c r="R7016" s="1" t="str">
        <f>TEXT(Sales_Data17[[#This Row],[OrderDate]],"MMM")</f>
        <v>May</v>
      </c>
      <c r="S7016" s="1" t="str">
        <f t="shared" si="109"/>
        <v>2016</v>
      </c>
    </row>
    <row r="7017" spans="1:19">
      <c r="A7017" t="s">
        <v>7040</v>
      </c>
      <c r="B7017" s="2">
        <v>42495</v>
      </c>
      <c r="C7017" s="2" t="str">
        <f>VLOOKUP(Sales_Data17[[#This Row],[Customer Name Index]],Customer_Data[#All],2,0)</f>
        <v>ETUDE Ltd</v>
      </c>
      <c r="D7017">
        <v>4</v>
      </c>
      <c r="E7017" t="s">
        <v>4</v>
      </c>
      <c r="F7017" t="s">
        <v>8168</v>
      </c>
      <c r="G7017" t="s">
        <v>8027</v>
      </c>
      <c r="H7017" t="str">
        <f>VLOOKUP(Sales_Data17[[#This Row],[Delivery Region Index]],Regions_Table[#All],2,0)</f>
        <v>New South Wales</v>
      </c>
      <c r="I7017" t="str">
        <f>VLOOKUP(Sales_Data17[[#This Row],[Delivery Region Index]],Regions_Table[#All],3,0)</f>
        <v>Grafton</v>
      </c>
      <c r="J7017">
        <v>11</v>
      </c>
      <c r="K7017">
        <v>2</v>
      </c>
      <c r="L7017" t="str">
        <f>VLOOKUP(Sales_Data17[[#This Row],[Product Description Index]],Products_Data[#All],2,0)</f>
        <v>Pants</v>
      </c>
      <c r="M7017">
        <v>5</v>
      </c>
      <c r="N7017" s="9">
        <v>126.55555555555556</v>
      </c>
      <c r="O7017" s="9">
        <f>Sales_Data17[[#This Row],[Order Quantity]]*Sales_Data17[[#This Row],[Unit Price]]</f>
        <v>632.77777777777783</v>
      </c>
      <c r="P7017" s="9">
        <v>80.995555555555555</v>
      </c>
      <c r="Q7017" s="9">
        <f>Sales_Data17[[#This Row],[Line Total]]-(Sales_Data17[[#This Row],[Total Unit Cost]]*Sales_Data17[[#This Row],[Order Quantity]])</f>
        <v>227.80000000000007</v>
      </c>
      <c r="R7017" s="1" t="str">
        <f>TEXT(Sales_Data17[[#This Row],[OrderDate]],"MMM")</f>
        <v>May</v>
      </c>
      <c r="S7017" s="1" t="str">
        <f t="shared" si="109"/>
        <v>2016</v>
      </c>
    </row>
    <row r="7018" spans="1:19">
      <c r="A7018" t="s">
        <v>7041</v>
      </c>
      <c r="B7018" s="2">
        <v>42495</v>
      </c>
      <c r="C7018" s="2" t="str">
        <f>VLOOKUP(Sales_Data17[[#This Row],[Customer Name Index]],Customer_Data[#All],2,0)</f>
        <v>Procter Corp</v>
      </c>
      <c r="D7018">
        <v>5</v>
      </c>
      <c r="E7018" t="s">
        <v>4</v>
      </c>
      <c r="F7018" t="s">
        <v>8168</v>
      </c>
      <c r="G7018" t="s">
        <v>8027</v>
      </c>
      <c r="H7018" t="str">
        <f>VLOOKUP(Sales_Data17[[#This Row],[Delivery Region Index]],Regions_Table[#All],2,0)</f>
        <v>New South Wales</v>
      </c>
      <c r="I7018" t="str">
        <f>VLOOKUP(Sales_Data17[[#This Row],[Delivery Region Index]],Regions_Table[#All],3,0)</f>
        <v>Lake Macquarie</v>
      </c>
      <c r="J7018">
        <v>13</v>
      </c>
      <c r="K7018">
        <v>2</v>
      </c>
      <c r="L7018" t="str">
        <f>VLOOKUP(Sales_Data17[[#This Row],[Product Description Index]],Products_Data[#All],2,0)</f>
        <v>Pants</v>
      </c>
      <c r="M7018">
        <v>6</v>
      </c>
      <c r="N7018" s="9">
        <v>29.033333333333335</v>
      </c>
      <c r="O7018" s="9">
        <f>Sales_Data17[[#This Row],[Order Quantity]]*Sales_Data17[[#This Row],[Unit Price]]</f>
        <v>174.20000000000002</v>
      </c>
      <c r="P7018" s="9">
        <v>11.903666666666666</v>
      </c>
      <c r="Q7018" s="9">
        <f>Sales_Data17[[#This Row],[Line Total]]-(Sales_Data17[[#This Row],[Total Unit Cost]]*Sales_Data17[[#This Row],[Order Quantity]])</f>
        <v>102.77800000000002</v>
      </c>
      <c r="R7018" s="1" t="str">
        <f>TEXT(Sales_Data17[[#This Row],[OrderDate]],"MMM")</f>
        <v>May</v>
      </c>
      <c r="S7018" s="1" t="str">
        <f t="shared" si="109"/>
        <v>2016</v>
      </c>
    </row>
    <row r="7019" spans="1:19">
      <c r="A7019" t="s">
        <v>7042</v>
      </c>
      <c r="B7019" s="2">
        <v>42496</v>
      </c>
      <c r="C7019" s="2" t="str">
        <f>VLOOKUP(Sales_Data17[[#This Row],[Customer Name Index]],Customer_Data[#All],2,0)</f>
        <v>Ole Group</v>
      </c>
      <c r="D7019">
        <v>13</v>
      </c>
      <c r="E7019" t="s">
        <v>4</v>
      </c>
      <c r="F7019" t="s">
        <v>8168</v>
      </c>
      <c r="G7019" t="s">
        <v>8026</v>
      </c>
      <c r="H7019" t="str">
        <f>VLOOKUP(Sales_Data17[[#This Row],[Delivery Region Index]],Regions_Table[#All],2,0)</f>
        <v>Queensland</v>
      </c>
      <c r="I7019" t="str">
        <f>VLOOKUP(Sales_Data17[[#This Row],[Delivery Region Index]],Regions_Table[#All],3,0)</f>
        <v>Maryborough</v>
      </c>
      <c r="J7019">
        <v>37</v>
      </c>
      <c r="K7019">
        <v>6</v>
      </c>
      <c r="L7019" t="str">
        <f>VLOOKUP(Sales_Data17[[#This Row],[Product Description Index]],Products_Data[#All],2,0)</f>
        <v>Socks</v>
      </c>
      <c r="M7019">
        <v>6</v>
      </c>
      <c r="N7019" s="9">
        <v>128.78888888888889</v>
      </c>
      <c r="O7019" s="9">
        <f>Sales_Data17[[#This Row],[Order Quantity]]*Sales_Data17[[#This Row],[Unit Price]]</f>
        <v>772.73333333333335</v>
      </c>
      <c r="P7019" s="9">
        <v>73.409666666666666</v>
      </c>
      <c r="Q7019" s="9">
        <f>Sales_Data17[[#This Row],[Line Total]]-(Sales_Data17[[#This Row],[Total Unit Cost]]*Sales_Data17[[#This Row],[Order Quantity]])</f>
        <v>332.27533333333338</v>
      </c>
      <c r="R7019" s="1" t="str">
        <f>TEXT(Sales_Data17[[#This Row],[OrderDate]],"MMM")</f>
        <v>May</v>
      </c>
      <c r="S7019" s="1" t="str">
        <f t="shared" si="109"/>
        <v>2016</v>
      </c>
    </row>
    <row r="7020" spans="1:19">
      <c r="A7020" t="s">
        <v>7043</v>
      </c>
      <c r="B7020" s="2">
        <v>42496</v>
      </c>
      <c r="C7020" s="2" t="str">
        <f>VLOOKUP(Sales_Data17[[#This Row],[Customer Name Index]],Customer_Data[#All],2,0)</f>
        <v xml:space="preserve">Qualitest </v>
      </c>
      <c r="D7020">
        <v>19</v>
      </c>
      <c r="E7020" t="s">
        <v>4</v>
      </c>
      <c r="F7020" t="s">
        <v>8168</v>
      </c>
      <c r="G7020" t="s">
        <v>8028</v>
      </c>
      <c r="H7020" t="str">
        <f>VLOOKUP(Sales_Data17[[#This Row],[Delivery Region Index]],Regions_Table[#All],2,0)</f>
        <v>Victoria</v>
      </c>
      <c r="I7020" t="str">
        <f>VLOOKUP(Sales_Data17[[#This Row],[Delivery Region Index]],Regions_Table[#All],3,0)</f>
        <v>Swan Hill</v>
      </c>
      <c r="J7020">
        <v>55</v>
      </c>
      <c r="K7020">
        <v>8</v>
      </c>
      <c r="L7020" t="str">
        <f>VLOOKUP(Sales_Data17[[#This Row],[Product Description Index]],Products_Data[#All],2,0)</f>
        <v>Shoes</v>
      </c>
      <c r="M7020">
        <v>4</v>
      </c>
      <c r="N7020" s="9">
        <v>28.288888888888888</v>
      </c>
      <c r="O7020" s="9">
        <f>Sales_Data17[[#This Row],[Order Quantity]]*Sales_Data17[[#This Row],[Unit Price]]</f>
        <v>113.15555555555555</v>
      </c>
      <c r="P7020" s="9">
        <v>15.84177777777778</v>
      </c>
      <c r="Q7020" s="9">
        <f>Sales_Data17[[#This Row],[Line Total]]-(Sales_Data17[[#This Row],[Total Unit Cost]]*Sales_Data17[[#This Row],[Order Quantity]])</f>
        <v>49.78844444444443</v>
      </c>
      <c r="R7020" s="1" t="str">
        <f>TEXT(Sales_Data17[[#This Row],[OrderDate]],"MMM")</f>
        <v>May</v>
      </c>
      <c r="S7020" s="1" t="str">
        <f t="shared" si="109"/>
        <v>2016</v>
      </c>
    </row>
    <row r="7021" spans="1:19">
      <c r="A7021" t="s">
        <v>7044</v>
      </c>
      <c r="B7021" s="2">
        <v>42496</v>
      </c>
      <c r="C7021" s="2" t="str">
        <f>VLOOKUP(Sales_Data17[[#This Row],[Customer Name Index]],Customer_Data[#All],2,0)</f>
        <v xml:space="preserve">Linde </v>
      </c>
      <c r="D7021">
        <v>14</v>
      </c>
      <c r="E7021" t="s">
        <v>2</v>
      </c>
      <c r="F7021" t="s">
        <v>8168</v>
      </c>
      <c r="G7021" t="s">
        <v>8026</v>
      </c>
      <c r="H7021" t="str">
        <f>VLOOKUP(Sales_Data17[[#This Row],[Delivery Region Index]],Regions_Table[#All],2,0)</f>
        <v>Queensland</v>
      </c>
      <c r="I7021" t="str">
        <f>VLOOKUP(Sales_Data17[[#This Row],[Delivery Region Index]],Regions_Table[#All],3,0)</f>
        <v>Redcliffe</v>
      </c>
      <c r="J7021">
        <v>40</v>
      </c>
      <c r="K7021">
        <v>6</v>
      </c>
      <c r="L7021" t="str">
        <f>VLOOKUP(Sales_Data17[[#This Row],[Product Description Index]],Products_Data[#All],2,0)</f>
        <v>Socks</v>
      </c>
      <c r="M7021">
        <v>7</v>
      </c>
      <c r="N7021" s="9">
        <v>579.17777777777781</v>
      </c>
      <c r="O7021" s="9">
        <f>Sales_Data17[[#This Row],[Order Quantity]]*Sales_Data17[[#This Row],[Unit Price]]</f>
        <v>4054.2444444444445</v>
      </c>
      <c r="P7021" s="9">
        <v>486.5093333333333</v>
      </c>
      <c r="Q7021" s="9">
        <f>Sales_Data17[[#This Row],[Line Total]]-(Sales_Data17[[#This Row],[Total Unit Cost]]*Sales_Data17[[#This Row],[Order Quantity]])</f>
        <v>648.67911111111152</v>
      </c>
      <c r="R7021" s="1" t="str">
        <f>TEXT(Sales_Data17[[#This Row],[OrderDate]],"MMM")</f>
        <v>May</v>
      </c>
      <c r="S7021" s="1" t="str">
        <f t="shared" si="109"/>
        <v>2016</v>
      </c>
    </row>
    <row r="7022" spans="1:19">
      <c r="A7022" t="s">
        <v>7045</v>
      </c>
      <c r="B7022" s="2">
        <v>42496</v>
      </c>
      <c r="C7022" s="2" t="str">
        <f>VLOOKUP(Sales_Data17[[#This Row],[Customer Name Index]],Customer_Data[#All],2,0)</f>
        <v>ETUDE Ltd</v>
      </c>
      <c r="D7022">
        <v>4</v>
      </c>
      <c r="E7022" t="s">
        <v>4</v>
      </c>
      <c r="F7022" t="s">
        <v>8168</v>
      </c>
      <c r="G7022" t="s">
        <v>8027</v>
      </c>
      <c r="H7022" t="str">
        <f>VLOOKUP(Sales_Data17[[#This Row],[Delivery Region Index]],Regions_Table[#All],2,0)</f>
        <v>New South Wales</v>
      </c>
      <c r="I7022" t="str">
        <f>VLOOKUP(Sales_Data17[[#This Row],[Delivery Region Index]],Regions_Table[#All],3,0)</f>
        <v>Grafton</v>
      </c>
      <c r="J7022">
        <v>11</v>
      </c>
      <c r="K7022">
        <v>2</v>
      </c>
      <c r="L7022" t="str">
        <f>VLOOKUP(Sales_Data17[[#This Row],[Product Description Index]],Products_Data[#All],2,0)</f>
        <v>Pants</v>
      </c>
      <c r="M7022">
        <v>4</v>
      </c>
      <c r="N7022" s="9">
        <v>123.57777777777778</v>
      </c>
      <c r="O7022" s="9">
        <f>Sales_Data17[[#This Row],[Order Quantity]]*Sales_Data17[[#This Row],[Unit Price]]</f>
        <v>494.31111111111113</v>
      </c>
      <c r="P7022" s="9">
        <v>67.967777777777783</v>
      </c>
      <c r="Q7022" s="9">
        <f>Sales_Data17[[#This Row],[Line Total]]-(Sales_Data17[[#This Row],[Total Unit Cost]]*Sales_Data17[[#This Row],[Order Quantity]])</f>
        <v>222.44</v>
      </c>
      <c r="R7022" s="1" t="str">
        <f>TEXT(Sales_Data17[[#This Row],[OrderDate]],"MMM")</f>
        <v>May</v>
      </c>
      <c r="S7022" s="1" t="str">
        <f t="shared" si="109"/>
        <v>2016</v>
      </c>
    </row>
    <row r="7023" spans="1:19">
      <c r="A7023" t="s">
        <v>7046</v>
      </c>
      <c r="B7023" s="2">
        <v>42496</v>
      </c>
      <c r="C7023" s="2" t="str">
        <f>VLOOKUP(Sales_Data17[[#This Row],[Customer Name Index]],Customer_Data[#All],2,0)</f>
        <v>Apollo Ltd</v>
      </c>
      <c r="D7023">
        <v>11</v>
      </c>
      <c r="E7023" t="s">
        <v>4</v>
      </c>
      <c r="F7023" t="s">
        <v>8168</v>
      </c>
      <c r="G7023" t="s">
        <v>8026</v>
      </c>
      <c r="H7023" t="str">
        <f>VLOOKUP(Sales_Data17[[#This Row],[Delivery Region Index]],Regions_Table[#All],2,0)</f>
        <v>Queensland</v>
      </c>
      <c r="I7023" t="str">
        <f>VLOOKUP(Sales_Data17[[#This Row],[Delivery Region Index]],Regions_Table[#All],3,0)</f>
        <v>Gympie</v>
      </c>
      <c r="J7023">
        <v>32</v>
      </c>
      <c r="K7023">
        <v>5</v>
      </c>
      <c r="L7023" t="str">
        <f>VLOOKUP(Sales_Data17[[#This Row],[Product Description Index]],Products_Data[#All],2,0)</f>
        <v>Hats</v>
      </c>
      <c r="M7023">
        <v>6</v>
      </c>
      <c r="N7023" s="9">
        <v>112.41111111111111</v>
      </c>
      <c r="O7023" s="9">
        <f>Sales_Data17[[#This Row],[Order Quantity]]*Sales_Data17[[#This Row],[Unit Price]]</f>
        <v>674.4666666666667</v>
      </c>
      <c r="P7023" s="9">
        <v>94.425333333333327</v>
      </c>
      <c r="Q7023" s="9">
        <f>Sales_Data17[[#This Row],[Line Total]]-(Sales_Data17[[#This Row],[Total Unit Cost]]*Sales_Data17[[#This Row],[Order Quantity]])</f>
        <v>107.91466666666679</v>
      </c>
      <c r="R7023" s="1" t="str">
        <f>TEXT(Sales_Data17[[#This Row],[OrderDate]],"MMM")</f>
        <v>May</v>
      </c>
      <c r="S7023" s="1" t="str">
        <f t="shared" si="109"/>
        <v>2016</v>
      </c>
    </row>
    <row r="7024" spans="1:19">
      <c r="A7024" t="s">
        <v>7047</v>
      </c>
      <c r="B7024" s="2">
        <v>42496</v>
      </c>
      <c r="C7024" s="2" t="str">
        <f>VLOOKUP(Sales_Data17[[#This Row],[Customer Name Index]],Customer_Data[#All],2,0)</f>
        <v>Avon Corp</v>
      </c>
      <c r="D7024">
        <v>1</v>
      </c>
      <c r="E7024" t="s">
        <v>2</v>
      </c>
      <c r="F7024" t="s">
        <v>8168</v>
      </c>
      <c r="G7024" t="s">
        <v>8027</v>
      </c>
      <c r="H7024" t="str">
        <f>VLOOKUP(Sales_Data17[[#This Row],[Delivery Region Index]],Regions_Table[#All],2,0)</f>
        <v>New South Wales</v>
      </c>
      <c r="I7024" t="str">
        <f>VLOOKUP(Sales_Data17[[#This Row],[Delivery Region Index]],Regions_Table[#All],3,0)</f>
        <v>Albury</v>
      </c>
      <c r="J7024">
        <v>2</v>
      </c>
      <c r="K7024">
        <v>1</v>
      </c>
      <c r="L7024" t="str">
        <f>VLOOKUP(Sales_Data17[[#This Row],[Product Description Index]],Products_Data[#All],2,0)</f>
        <v>Shirts</v>
      </c>
      <c r="M7024">
        <v>2</v>
      </c>
      <c r="N7024" s="9">
        <v>111.66666666666667</v>
      </c>
      <c r="O7024" s="9">
        <f>Sales_Data17[[#This Row],[Order Quantity]]*Sales_Data17[[#This Row],[Unit Price]]</f>
        <v>223.33333333333334</v>
      </c>
      <c r="P7024" s="9">
        <v>59.18333333333333</v>
      </c>
      <c r="Q7024" s="9">
        <f>Sales_Data17[[#This Row],[Line Total]]-(Sales_Data17[[#This Row],[Total Unit Cost]]*Sales_Data17[[#This Row],[Order Quantity]])</f>
        <v>104.96666666666668</v>
      </c>
      <c r="R7024" s="1" t="str">
        <f>TEXT(Sales_Data17[[#This Row],[OrderDate]],"MMM")</f>
        <v>May</v>
      </c>
      <c r="S7024" s="1" t="str">
        <f t="shared" si="109"/>
        <v>2016</v>
      </c>
    </row>
    <row r="7025" spans="1:19">
      <c r="A7025" t="s">
        <v>7048</v>
      </c>
      <c r="B7025" s="2">
        <v>42496</v>
      </c>
      <c r="C7025" s="2" t="str">
        <f>VLOOKUP(Sales_Data17[[#This Row],[Customer Name Index]],Customer_Data[#All],2,0)</f>
        <v>New Ltd</v>
      </c>
      <c r="D7025">
        <v>7</v>
      </c>
      <c r="E7025" t="s">
        <v>3</v>
      </c>
      <c r="F7025" t="s">
        <v>8168</v>
      </c>
      <c r="G7025" t="s">
        <v>8027</v>
      </c>
      <c r="H7025" t="str">
        <f>VLOOKUP(Sales_Data17[[#This Row],[Delivery Region Index]],Regions_Table[#All],2,0)</f>
        <v>New South Wales</v>
      </c>
      <c r="I7025" t="str">
        <f>VLOOKUP(Sales_Data17[[#This Row],[Delivery Region Index]],Regions_Table[#All],3,0)</f>
        <v>Queanbeyan</v>
      </c>
      <c r="J7025">
        <v>20</v>
      </c>
      <c r="K7025">
        <v>3</v>
      </c>
      <c r="L7025" t="str">
        <f>VLOOKUP(Sales_Data17[[#This Row],[Product Description Index]],Products_Data[#All],2,0)</f>
        <v>Sunglasses</v>
      </c>
      <c r="M7025">
        <v>1</v>
      </c>
      <c r="N7025" s="9">
        <v>387.85555555555561</v>
      </c>
      <c r="O7025" s="9">
        <f>Sales_Data17[[#This Row],[Order Quantity]]*Sales_Data17[[#This Row],[Unit Price]]</f>
        <v>387.85555555555561</v>
      </c>
      <c r="P7025" s="9">
        <v>201.68488888888891</v>
      </c>
      <c r="Q7025" s="9">
        <f>Sales_Data17[[#This Row],[Line Total]]-(Sales_Data17[[#This Row],[Total Unit Cost]]*Sales_Data17[[#This Row],[Order Quantity]])</f>
        <v>186.1706666666667</v>
      </c>
      <c r="R7025" s="1" t="str">
        <f>TEXT(Sales_Data17[[#This Row],[OrderDate]],"MMM")</f>
        <v>May</v>
      </c>
      <c r="S7025" s="1" t="str">
        <f t="shared" si="109"/>
        <v>2016</v>
      </c>
    </row>
    <row r="7026" spans="1:19">
      <c r="A7026" t="s">
        <v>7049</v>
      </c>
      <c r="B7026" s="2">
        <v>42497</v>
      </c>
      <c r="C7026" s="2" t="str">
        <f>VLOOKUP(Sales_Data17[[#This Row],[Customer Name Index]],Customer_Data[#All],2,0)</f>
        <v>Pure Group</v>
      </c>
      <c r="D7026">
        <v>17</v>
      </c>
      <c r="E7026" t="s">
        <v>3</v>
      </c>
      <c r="F7026" t="s">
        <v>8168</v>
      </c>
      <c r="G7026" t="s">
        <v>8025</v>
      </c>
      <c r="H7026" t="str">
        <f>VLOOKUP(Sales_Data17[[#This Row],[Delivery Region Index]],Regions_Table[#All],2,0)</f>
        <v>Victoria</v>
      </c>
      <c r="I7026" t="str">
        <f>VLOOKUP(Sales_Data17[[#This Row],[Delivery Region Index]],Regions_Table[#All],3,0)</f>
        <v>Benalla</v>
      </c>
      <c r="J7026">
        <v>48</v>
      </c>
      <c r="K7026">
        <v>7</v>
      </c>
      <c r="L7026" t="str">
        <f>VLOOKUP(Sales_Data17[[#This Row],[Product Description Index]],Products_Data[#All],2,0)</f>
        <v>Dress Shirts</v>
      </c>
      <c r="M7026">
        <v>4</v>
      </c>
      <c r="N7026" s="9">
        <v>691.58888888888896</v>
      </c>
      <c r="O7026" s="9">
        <f>Sales_Data17[[#This Row],[Order Quantity]]*Sales_Data17[[#This Row],[Unit Price]]</f>
        <v>2766.3555555555558</v>
      </c>
      <c r="P7026" s="9">
        <v>435.70100000000002</v>
      </c>
      <c r="Q7026" s="9">
        <f>Sales_Data17[[#This Row],[Line Total]]-(Sales_Data17[[#This Row],[Total Unit Cost]]*Sales_Data17[[#This Row],[Order Quantity]])</f>
        <v>1023.5515555555558</v>
      </c>
      <c r="R7026" s="1" t="str">
        <f>TEXT(Sales_Data17[[#This Row],[OrderDate]],"MMM")</f>
        <v>May</v>
      </c>
      <c r="S7026" s="1" t="str">
        <f t="shared" si="109"/>
        <v>2016</v>
      </c>
    </row>
    <row r="7027" spans="1:19">
      <c r="A7027" t="s">
        <v>7050</v>
      </c>
      <c r="B7027" s="2">
        <v>42497</v>
      </c>
      <c r="C7027" s="2" t="str">
        <f>VLOOKUP(Sales_Data17[[#This Row],[Customer Name Index]],Customer_Data[#All],2,0)</f>
        <v>Pacific Ltd</v>
      </c>
      <c r="D7027">
        <v>20</v>
      </c>
      <c r="E7027" t="s">
        <v>2</v>
      </c>
      <c r="F7027" t="s">
        <v>8168</v>
      </c>
      <c r="G7027" t="s">
        <v>8028</v>
      </c>
      <c r="H7027" t="str">
        <f>VLOOKUP(Sales_Data17[[#This Row],[Delivery Region Index]],Regions_Table[#All],2,0)</f>
        <v>Victoria</v>
      </c>
      <c r="I7027" t="str">
        <f>VLOOKUP(Sales_Data17[[#This Row],[Delivery Region Index]],Regions_Table[#All],3,0)</f>
        <v>Wodonga</v>
      </c>
      <c r="J7027">
        <v>58</v>
      </c>
      <c r="K7027">
        <v>8</v>
      </c>
      <c r="L7027" t="str">
        <f>VLOOKUP(Sales_Data17[[#This Row],[Product Description Index]],Products_Data[#All],2,0)</f>
        <v>Shoes</v>
      </c>
      <c r="M7027">
        <v>3</v>
      </c>
      <c r="N7027" s="9">
        <v>206.21111111111111</v>
      </c>
      <c r="O7027" s="9">
        <f>Sales_Data17[[#This Row],[Order Quantity]]*Sales_Data17[[#This Row],[Unit Price]]</f>
        <v>618.63333333333333</v>
      </c>
      <c r="P7027" s="9">
        <v>123.72666666666666</v>
      </c>
      <c r="Q7027" s="9">
        <f>Sales_Data17[[#This Row],[Line Total]]-(Sales_Data17[[#This Row],[Total Unit Cost]]*Sales_Data17[[#This Row],[Order Quantity]])</f>
        <v>247.45333333333338</v>
      </c>
      <c r="R7027" s="1" t="str">
        <f>TEXT(Sales_Data17[[#This Row],[OrderDate]],"MMM")</f>
        <v>May</v>
      </c>
      <c r="S7027" s="1" t="str">
        <f t="shared" si="109"/>
        <v>2016</v>
      </c>
    </row>
    <row r="7028" spans="1:19">
      <c r="A7028" t="s">
        <v>7051</v>
      </c>
      <c r="B7028" s="2">
        <v>42497</v>
      </c>
      <c r="C7028" s="2" t="str">
        <f>VLOOKUP(Sales_Data17[[#This Row],[Customer Name Index]],Customer_Data[#All],2,0)</f>
        <v>Rochester Ltd</v>
      </c>
      <c r="D7028">
        <v>15</v>
      </c>
      <c r="E7028" t="s">
        <v>4</v>
      </c>
      <c r="F7028" t="s">
        <v>8168</v>
      </c>
      <c r="G7028" t="s">
        <v>8025</v>
      </c>
      <c r="H7028" t="str">
        <f>VLOOKUP(Sales_Data17[[#This Row],[Delivery Region Index]],Regions_Table[#All],2,0)</f>
        <v>Queensland</v>
      </c>
      <c r="I7028" t="str">
        <f>VLOOKUP(Sales_Data17[[#This Row],[Delivery Region Index]],Regions_Table[#All],3,0)</f>
        <v>Thuringowa</v>
      </c>
      <c r="J7028">
        <v>43</v>
      </c>
      <c r="K7028">
        <v>6</v>
      </c>
      <c r="L7028" t="str">
        <f>VLOOKUP(Sales_Data17[[#This Row],[Product Description Index]],Products_Data[#All],2,0)</f>
        <v>Socks</v>
      </c>
      <c r="M7028">
        <v>3</v>
      </c>
      <c r="N7028" s="9">
        <v>600.76666666666677</v>
      </c>
      <c r="O7028" s="9">
        <f>Sales_Data17[[#This Row],[Order Quantity]]*Sales_Data17[[#This Row],[Unit Price]]</f>
        <v>1802.3000000000002</v>
      </c>
      <c r="P7028" s="9">
        <v>276.35266666666672</v>
      </c>
      <c r="Q7028" s="9">
        <f>Sales_Data17[[#This Row],[Line Total]]-(Sales_Data17[[#This Row],[Total Unit Cost]]*Sales_Data17[[#This Row],[Order Quantity]])</f>
        <v>973.24199999999996</v>
      </c>
      <c r="R7028" s="1" t="str">
        <f>TEXT(Sales_Data17[[#This Row],[OrderDate]],"MMM")</f>
        <v>May</v>
      </c>
      <c r="S7028" s="1" t="str">
        <f t="shared" si="109"/>
        <v>2016</v>
      </c>
    </row>
    <row r="7029" spans="1:19">
      <c r="A7029" t="s">
        <v>7052</v>
      </c>
      <c r="B7029" s="2">
        <v>42497</v>
      </c>
      <c r="C7029" s="2" t="str">
        <f>VLOOKUP(Sales_Data17[[#This Row],[Customer Name Index]],Customer_Data[#All],2,0)</f>
        <v>ETUDE Ltd</v>
      </c>
      <c r="D7029">
        <v>4</v>
      </c>
      <c r="E7029" t="s">
        <v>4</v>
      </c>
      <c r="F7029" t="s">
        <v>8168</v>
      </c>
      <c r="G7029" t="s">
        <v>8027</v>
      </c>
      <c r="H7029" t="str">
        <f>VLOOKUP(Sales_Data17[[#This Row],[Delivery Region Index]],Regions_Table[#All],2,0)</f>
        <v>New South Wales</v>
      </c>
      <c r="I7029" t="str">
        <f>VLOOKUP(Sales_Data17[[#This Row],[Delivery Region Index]],Regions_Table[#All],3,0)</f>
        <v>Goulburn</v>
      </c>
      <c r="J7029">
        <v>10</v>
      </c>
      <c r="K7029">
        <v>2</v>
      </c>
      <c r="L7029" t="str">
        <f>VLOOKUP(Sales_Data17[[#This Row],[Product Description Index]],Products_Data[#All],2,0)</f>
        <v>Pants</v>
      </c>
      <c r="M7029">
        <v>5</v>
      </c>
      <c r="N7029" s="9">
        <v>568.75555555555559</v>
      </c>
      <c r="O7029" s="9">
        <f>Sales_Data17[[#This Row],[Order Quantity]]*Sales_Data17[[#This Row],[Unit Price]]</f>
        <v>2843.7777777777778</v>
      </c>
      <c r="P7029" s="9">
        <v>255.94</v>
      </c>
      <c r="Q7029" s="9">
        <f>Sales_Data17[[#This Row],[Line Total]]-(Sales_Data17[[#This Row],[Total Unit Cost]]*Sales_Data17[[#This Row],[Order Quantity]])</f>
        <v>1564.0777777777778</v>
      </c>
      <c r="R7029" s="1" t="str">
        <f>TEXT(Sales_Data17[[#This Row],[OrderDate]],"MMM")</f>
        <v>May</v>
      </c>
      <c r="S7029" s="1" t="str">
        <f t="shared" si="109"/>
        <v>2016</v>
      </c>
    </row>
    <row r="7030" spans="1:19">
      <c r="A7030" t="s">
        <v>7053</v>
      </c>
      <c r="B7030" s="2">
        <v>42497</v>
      </c>
      <c r="C7030" s="2" t="str">
        <f>VLOOKUP(Sales_Data17[[#This Row],[Customer Name Index]],Customer_Data[#All],2,0)</f>
        <v xml:space="preserve">Linde </v>
      </c>
      <c r="D7030">
        <v>14</v>
      </c>
      <c r="E7030" t="s">
        <v>4</v>
      </c>
      <c r="F7030" t="s">
        <v>8168</v>
      </c>
      <c r="G7030" t="s">
        <v>8026</v>
      </c>
      <c r="H7030" t="str">
        <f>VLOOKUP(Sales_Data17[[#This Row],[Delivery Region Index]],Regions_Table[#All],2,0)</f>
        <v>Queensland</v>
      </c>
      <c r="I7030" t="str">
        <f>VLOOKUP(Sales_Data17[[#This Row],[Delivery Region Index]],Regions_Table[#All],3,0)</f>
        <v>Mount Isa</v>
      </c>
      <c r="J7030">
        <v>38</v>
      </c>
      <c r="K7030">
        <v>6</v>
      </c>
      <c r="L7030" t="str">
        <f>VLOOKUP(Sales_Data17[[#This Row],[Product Description Index]],Products_Data[#All],2,0)</f>
        <v>Socks</v>
      </c>
      <c r="M7030">
        <v>8</v>
      </c>
      <c r="N7030" s="9">
        <v>119.11111111111111</v>
      </c>
      <c r="O7030" s="9">
        <f>Sales_Data17[[#This Row],[Order Quantity]]*Sales_Data17[[#This Row],[Unit Price]]</f>
        <v>952.88888888888891</v>
      </c>
      <c r="P7030" s="9">
        <v>94.097777777777779</v>
      </c>
      <c r="Q7030" s="9">
        <f>Sales_Data17[[#This Row],[Line Total]]-(Sales_Data17[[#This Row],[Total Unit Cost]]*Sales_Data17[[#This Row],[Order Quantity]])</f>
        <v>200.10666666666668</v>
      </c>
      <c r="R7030" s="1" t="str">
        <f>TEXT(Sales_Data17[[#This Row],[OrderDate]],"MMM")</f>
        <v>May</v>
      </c>
      <c r="S7030" s="1" t="str">
        <f t="shared" si="109"/>
        <v>2016</v>
      </c>
    </row>
    <row r="7031" spans="1:19">
      <c r="A7031" t="s">
        <v>7054</v>
      </c>
      <c r="B7031" s="2">
        <v>42498</v>
      </c>
      <c r="C7031" s="2" t="str">
        <f>VLOOKUP(Sales_Data17[[#This Row],[Customer Name Index]],Customer_Data[#All],2,0)</f>
        <v>3LAB, Ltd</v>
      </c>
      <c r="D7031">
        <v>16</v>
      </c>
      <c r="E7031" t="s">
        <v>2</v>
      </c>
      <c r="F7031" t="s">
        <v>8168</v>
      </c>
      <c r="G7031" t="s">
        <v>8025</v>
      </c>
      <c r="H7031" t="str">
        <f>VLOOKUP(Sales_Data17[[#This Row],[Delivery Region Index]],Regions_Table[#All],2,0)</f>
        <v>Queensland</v>
      </c>
      <c r="I7031" t="str">
        <f>VLOOKUP(Sales_Data17[[#This Row],[Delivery Region Index]],Regions_Table[#All],3,0)</f>
        <v>Townsville</v>
      </c>
      <c r="J7031">
        <v>45</v>
      </c>
      <c r="K7031">
        <v>7</v>
      </c>
      <c r="L7031" t="str">
        <f>VLOOKUP(Sales_Data17[[#This Row],[Product Description Index]],Products_Data[#All],2,0)</f>
        <v>Dress Shirts</v>
      </c>
      <c r="M7031">
        <v>3</v>
      </c>
      <c r="N7031" s="9">
        <v>196.53333333333333</v>
      </c>
      <c r="O7031" s="9">
        <f>Sales_Data17[[#This Row],[Order Quantity]]*Sales_Data17[[#This Row],[Unit Price]]</f>
        <v>589.6</v>
      </c>
      <c r="P7031" s="9">
        <v>163.12266666666665</v>
      </c>
      <c r="Q7031" s="9">
        <f>Sales_Data17[[#This Row],[Line Total]]-(Sales_Data17[[#This Row],[Total Unit Cost]]*Sales_Data17[[#This Row],[Order Quantity]])</f>
        <v>100.23200000000008</v>
      </c>
      <c r="R7031" s="1" t="str">
        <f>TEXT(Sales_Data17[[#This Row],[OrderDate]],"MMM")</f>
        <v>May</v>
      </c>
      <c r="S7031" s="1" t="str">
        <f t="shared" si="109"/>
        <v>2016</v>
      </c>
    </row>
    <row r="7032" spans="1:19">
      <c r="A7032" t="s">
        <v>7055</v>
      </c>
      <c r="B7032" s="2">
        <v>42498</v>
      </c>
      <c r="C7032" s="2" t="str">
        <f>VLOOKUP(Sales_Data17[[#This Row],[Customer Name Index]],Customer_Data[#All],2,0)</f>
        <v>Eminence Corp</v>
      </c>
      <c r="D7032">
        <v>18</v>
      </c>
      <c r="E7032" t="s">
        <v>4</v>
      </c>
      <c r="F7032" t="s">
        <v>8168</v>
      </c>
      <c r="G7032" t="s">
        <v>8025</v>
      </c>
      <c r="H7032" t="str">
        <f>VLOOKUP(Sales_Data17[[#This Row],[Delivery Region Index]],Regions_Table[#All],2,0)</f>
        <v>Victoria</v>
      </c>
      <c r="I7032" t="str">
        <f>VLOOKUP(Sales_Data17[[#This Row],[Delivery Region Index]],Regions_Table[#All],3,0)</f>
        <v>Latrobe City</v>
      </c>
      <c r="J7032">
        <v>52</v>
      </c>
      <c r="K7032">
        <v>8</v>
      </c>
      <c r="L7032" t="str">
        <f>VLOOKUP(Sales_Data17[[#This Row],[Product Description Index]],Products_Data[#All],2,0)</f>
        <v>Shoes</v>
      </c>
      <c r="M7032">
        <v>8</v>
      </c>
      <c r="N7032" s="9">
        <v>126.55555555555556</v>
      </c>
      <c r="O7032" s="9">
        <f>Sales_Data17[[#This Row],[Order Quantity]]*Sales_Data17[[#This Row],[Unit Price]]</f>
        <v>1012.4444444444445</v>
      </c>
      <c r="P7032" s="9">
        <v>65.808888888888887</v>
      </c>
      <c r="Q7032" s="9">
        <f>Sales_Data17[[#This Row],[Line Total]]-(Sales_Data17[[#This Row],[Total Unit Cost]]*Sales_Data17[[#This Row],[Order Quantity]])</f>
        <v>485.97333333333336</v>
      </c>
      <c r="R7032" s="1" t="str">
        <f>TEXT(Sales_Data17[[#This Row],[OrderDate]],"MMM")</f>
        <v>May</v>
      </c>
      <c r="S7032" s="1" t="str">
        <f t="shared" si="109"/>
        <v>2016</v>
      </c>
    </row>
    <row r="7033" spans="1:19">
      <c r="A7033" t="s">
        <v>7056</v>
      </c>
      <c r="B7033" s="2">
        <v>42498</v>
      </c>
      <c r="C7033" s="2" t="str">
        <f>VLOOKUP(Sales_Data17[[#This Row],[Customer Name Index]],Customer_Data[#All],2,0)</f>
        <v xml:space="preserve">Medline </v>
      </c>
      <c r="D7033">
        <v>12</v>
      </c>
      <c r="E7033" t="s">
        <v>2</v>
      </c>
      <c r="F7033" t="s">
        <v>8168</v>
      </c>
      <c r="G7033" t="s">
        <v>8026</v>
      </c>
      <c r="H7033" t="str">
        <f>VLOOKUP(Sales_Data17[[#This Row],[Delivery Region Index]],Regions_Table[#All],2,0)</f>
        <v>Queensland</v>
      </c>
      <c r="I7033" t="str">
        <f>VLOOKUP(Sales_Data17[[#This Row],[Delivery Region Index]],Regions_Table[#All],3,0)</f>
        <v>Ipswich</v>
      </c>
      <c r="J7033">
        <v>34</v>
      </c>
      <c r="K7033">
        <v>5</v>
      </c>
      <c r="L7033" t="str">
        <f>VLOOKUP(Sales_Data17[[#This Row],[Product Description Index]],Products_Data[#All],2,0)</f>
        <v>Hats</v>
      </c>
      <c r="M7033">
        <v>4</v>
      </c>
      <c r="N7033" s="9">
        <v>442.20000000000005</v>
      </c>
      <c r="O7033" s="9">
        <f>Sales_Data17[[#This Row],[Order Quantity]]*Sales_Data17[[#This Row],[Unit Price]]</f>
        <v>1768.8000000000002</v>
      </c>
      <c r="P7033" s="9">
        <v>203.41200000000001</v>
      </c>
      <c r="Q7033" s="9">
        <f>Sales_Data17[[#This Row],[Line Total]]-(Sales_Data17[[#This Row],[Total Unit Cost]]*Sales_Data17[[#This Row],[Order Quantity]])</f>
        <v>955.15200000000016</v>
      </c>
      <c r="R7033" s="1" t="str">
        <f>TEXT(Sales_Data17[[#This Row],[OrderDate]],"MMM")</f>
        <v>May</v>
      </c>
      <c r="S7033" s="1" t="str">
        <f t="shared" si="109"/>
        <v>2016</v>
      </c>
    </row>
    <row r="7034" spans="1:19">
      <c r="A7034" t="s">
        <v>7057</v>
      </c>
      <c r="B7034" s="2">
        <v>42499</v>
      </c>
      <c r="C7034" s="2" t="str">
        <f>VLOOKUP(Sales_Data17[[#This Row],[Customer Name Index]],Customer_Data[#All],2,0)</f>
        <v>Avon Corp</v>
      </c>
      <c r="D7034">
        <v>1</v>
      </c>
      <c r="E7034" t="s">
        <v>4</v>
      </c>
      <c r="F7034" t="s">
        <v>8168</v>
      </c>
      <c r="G7034" t="s">
        <v>8027</v>
      </c>
      <c r="H7034" t="str">
        <f>VLOOKUP(Sales_Data17[[#This Row],[Delivery Region Index]],Regions_Table[#All],2,0)</f>
        <v>New South Wales</v>
      </c>
      <c r="I7034" t="str">
        <f>VLOOKUP(Sales_Data17[[#This Row],[Delivery Region Index]],Regions_Table[#All],3,0)</f>
        <v>Armidale</v>
      </c>
      <c r="J7034">
        <v>3</v>
      </c>
      <c r="K7034">
        <v>1</v>
      </c>
      <c r="L7034" t="str">
        <f>VLOOKUP(Sales_Data17[[#This Row],[Product Description Index]],Products_Data[#All],2,0)</f>
        <v>Shirts</v>
      </c>
      <c r="M7034">
        <v>3</v>
      </c>
      <c r="N7034" s="9">
        <v>136.23333333333335</v>
      </c>
      <c r="O7034" s="9">
        <f>Sales_Data17[[#This Row],[Order Quantity]]*Sales_Data17[[#This Row],[Unit Price]]</f>
        <v>408.70000000000005</v>
      </c>
      <c r="P7034" s="9">
        <v>106.26200000000001</v>
      </c>
      <c r="Q7034" s="9">
        <f>Sales_Data17[[#This Row],[Line Total]]-(Sales_Data17[[#This Row],[Total Unit Cost]]*Sales_Data17[[#This Row],[Order Quantity]])</f>
        <v>89.913999999999987</v>
      </c>
      <c r="R7034" s="1" t="str">
        <f>TEXT(Sales_Data17[[#This Row],[OrderDate]],"MMM")</f>
        <v>May</v>
      </c>
      <c r="S7034" s="1" t="str">
        <f t="shared" si="109"/>
        <v>2016</v>
      </c>
    </row>
    <row r="7035" spans="1:19">
      <c r="A7035" t="s">
        <v>7058</v>
      </c>
      <c r="B7035" s="2">
        <v>42499</v>
      </c>
      <c r="C7035" s="2" t="str">
        <f>VLOOKUP(Sales_Data17[[#This Row],[Customer Name Index]],Customer_Data[#All],2,0)</f>
        <v xml:space="preserve">WakeFern </v>
      </c>
      <c r="D7035">
        <v>2</v>
      </c>
      <c r="E7035" t="s">
        <v>4</v>
      </c>
      <c r="F7035" t="s">
        <v>8168</v>
      </c>
      <c r="G7035" t="s">
        <v>8027</v>
      </c>
      <c r="H7035" t="str">
        <f>VLOOKUP(Sales_Data17[[#This Row],[Delivery Region Index]],Regions_Table[#All],2,0)</f>
        <v>New South Wales</v>
      </c>
      <c r="I7035" t="str">
        <f>VLOOKUP(Sales_Data17[[#This Row],[Delivery Region Index]],Regions_Table[#All],3,0)</f>
        <v>Broken Hill</v>
      </c>
      <c r="J7035">
        <v>5</v>
      </c>
      <c r="K7035">
        <v>1</v>
      </c>
      <c r="L7035" t="str">
        <f>VLOOKUP(Sales_Data17[[#This Row],[Product Description Index]],Products_Data[#All],2,0)</f>
        <v>Shirts</v>
      </c>
      <c r="M7035">
        <v>9</v>
      </c>
      <c r="N7035" s="9">
        <v>125.06666666666668</v>
      </c>
      <c r="O7035" s="9">
        <f>Sales_Data17[[#This Row],[Order Quantity]]*Sales_Data17[[#This Row],[Unit Price]]</f>
        <v>1125.6000000000001</v>
      </c>
      <c r="P7035" s="9">
        <v>57.530666666666676</v>
      </c>
      <c r="Q7035" s="9">
        <f>Sales_Data17[[#This Row],[Line Total]]-(Sales_Data17[[#This Row],[Total Unit Cost]]*Sales_Data17[[#This Row],[Order Quantity]])</f>
        <v>607.82400000000007</v>
      </c>
      <c r="R7035" s="1" t="str">
        <f>TEXT(Sales_Data17[[#This Row],[OrderDate]],"MMM")</f>
        <v>May</v>
      </c>
      <c r="S7035" s="1" t="str">
        <f t="shared" si="109"/>
        <v>2016</v>
      </c>
    </row>
    <row r="7036" spans="1:19">
      <c r="A7036" t="s">
        <v>7059</v>
      </c>
      <c r="B7036" s="2">
        <v>42500</v>
      </c>
      <c r="C7036" s="2" t="str">
        <f>VLOOKUP(Sales_Data17[[#This Row],[Customer Name Index]],Customer_Data[#All],2,0)</f>
        <v>Pure Group</v>
      </c>
      <c r="D7036">
        <v>17</v>
      </c>
      <c r="E7036" t="s">
        <v>4</v>
      </c>
      <c r="F7036" t="s">
        <v>8168</v>
      </c>
      <c r="G7036" t="s">
        <v>8025</v>
      </c>
      <c r="H7036" t="str">
        <f>VLOOKUP(Sales_Data17[[#This Row],[Delivery Region Index]],Regions_Table[#All],2,0)</f>
        <v>Victoria</v>
      </c>
      <c r="I7036" t="str">
        <f>VLOOKUP(Sales_Data17[[#This Row],[Delivery Region Index]],Regions_Table[#All],3,0)</f>
        <v>Ballarat</v>
      </c>
      <c r="J7036">
        <v>49</v>
      </c>
      <c r="K7036">
        <v>7</v>
      </c>
      <c r="L7036" t="str">
        <f>VLOOKUP(Sales_Data17[[#This Row],[Product Description Index]],Products_Data[#All],2,0)</f>
        <v>Dress Shirts</v>
      </c>
      <c r="M7036">
        <v>8</v>
      </c>
      <c r="N7036" s="9">
        <v>247.89999999999998</v>
      </c>
      <c r="O7036" s="9">
        <f>Sales_Data17[[#This Row],[Order Quantity]]*Sales_Data17[[#This Row],[Unit Price]]</f>
        <v>1983.1999999999998</v>
      </c>
      <c r="P7036" s="9">
        <v>148.73999999999998</v>
      </c>
      <c r="Q7036" s="9">
        <f>Sales_Data17[[#This Row],[Line Total]]-(Sales_Data17[[#This Row],[Total Unit Cost]]*Sales_Data17[[#This Row],[Order Quantity]])</f>
        <v>793.28</v>
      </c>
      <c r="R7036" s="1" t="str">
        <f>TEXT(Sales_Data17[[#This Row],[OrderDate]],"MMM")</f>
        <v>May</v>
      </c>
      <c r="S7036" s="1" t="str">
        <f t="shared" si="109"/>
        <v>2016</v>
      </c>
    </row>
    <row r="7037" spans="1:19">
      <c r="A7037" t="s">
        <v>7060</v>
      </c>
      <c r="B7037" s="2">
        <v>42500</v>
      </c>
      <c r="C7037" s="2" t="str">
        <f>VLOOKUP(Sales_Data17[[#This Row],[Customer Name Index]],Customer_Data[#All],2,0)</f>
        <v>Medsep Group</v>
      </c>
      <c r="D7037">
        <v>8</v>
      </c>
      <c r="E7037" t="s">
        <v>4</v>
      </c>
      <c r="F7037" t="s">
        <v>8168</v>
      </c>
      <c r="G7037" t="s">
        <v>8027</v>
      </c>
      <c r="H7037" t="str">
        <f>VLOOKUP(Sales_Data17[[#This Row],[Delivery Region Index]],Regions_Table[#All],2,0)</f>
        <v>New South Wales</v>
      </c>
      <c r="I7037" t="str">
        <f>VLOOKUP(Sales_Data17[[#This Row],[Delivery Region Index]],Regions_Table[#All],3,0)</f>
        <v>Tamworth</v>
      </c>
      <c r="J7037">
        <v>21</v>
      </c>
      <c r="K7037">
        <v>3</v>
      </c>
      <c r="L7037" t="str">
        <f>VLOOKUP(Sales_Data17[[#This Row],[Product Description Index]],Products_Data[#All],2,0)</f>
        <v>Sunglasses</v>
      </c>
      <c r="M7037">
        <v>9</v>
      </c>
      <c r="N7037" s="9">
        <v>78.166666666666671</v>
      </c>
      <c r="O7037" s="9">
        <f>Sales_Data17[[#This Row],[Order Quantity]]*Sales_Data17[[#This Row],[Unit Price]]</f>
        <v>703.5</v>
      </c>
      <c r="P7037" s="9">
        <v>51.59</v>
      </c>
      <c r="Q7037" s="9">
        <f>Sales_Data17[[#This Row],[Line Total]]-(Sales_Data17[[#This Row],[Total Unit Cost]]*Sales_Data17[[#This Row],[Order Quantity]])</f>
        <v>239.18999999999994</v>
      </c>
      <c r="R7037" s="1" t="str">
        <f>TEXT(Sales_Data17[[#This Row],[OrderDate]],"MMM")</f>
        <v>May</v>
      </c>
      <c r="S7037" s="1" t="str">
        <f t="shared" si="109"/>
        <v>2016</v>
      </c>
    </row>
    <row r="7038" spans="1:19">
      <c r="A7038" t="s">
        <v>7061</v>
      </c>
      <c r="B7038" s="2">
        <v>42500</v>
      </c>
      <c r="C7038" s="2" t="str">
        <f>VLOOKUP(Sales_Data17[[#This Row],[Customer Name Index]],Customer_Data[#All],2,0)</f>
        <v>Elorac, Corp</v>
      </c>
      <c r="D7038">
        <v>3</v>
      </c>
      <c r="E7038" t="s">
        <v>4</v>
      </c>
      <c r="F7038" t="s">
        <v>8168</v>
      </c>
      <c r="G7038" t="s">
        <v>8027</v>
      </c>
      <c r="H7038" t="str">
        <f>VLOOKUP(Sales_Data17[[#This Row],[Delivery Region Index]],Regions_Table[#All],2,0)</f>
        <v>New South Wales</v>
      </c>
      <c r="I7038" t="str">
        <f>VLOOKUP(Sales_Data17[[#This Row],[Delivery Region Index]],Regions_Table[#All],3,0)</f>
        <v>Coffs Harbour</v>
      </c>
      <c r="J7038">
        <v>7</v>
      </c>
      <c r="K7038">
        <v>1</v>
      </c>
      <c r="L7038" t="str">
        <f>VLOOKUP(Sales_Data17[[#This Row],[Product Description Index]],Products_Data[#All],2,0)</f>
        <v>Shirts</v>
      </c>
      <c r="M7038">
        <v>8</v>
      </c>
      <c r="N7038" s="9">
        <v>198.02222222222224</v>
      </c>
      <c r="O7038" s="9">
        <f>Sales_Data17[[#This Row],[Order Quantity]]*Sales_Data17[[#This Row],[Unit Price]]</f>
        <v>1584.1777777777779</v>
      </c>
      <c r="P7038" s="9">
        <v>166.33866666666665</v>
      </c>
      <c r="Q7038" s="9">
        <f>Sales_Data17[[#This Row],[Line Total]]-(Sales_Data17[[#This Row],[Total Unit Cost]]*Sales_Data17[[#This Row],[Order Quantity]])</f>
        <v>253.46844444444469</v>
      </c>
      <c r="R7038" s="1" t="str">
        <f>TEXT(Sales_Data17[[#This Row],[OrderDate]],"MMM")</f>
        <v>May</v>
      </c>
      <c r="S7038" s="1" t="str">
        <f t="shared" si="109"/>
        <v>2016</v>
      </c>
    </row>
    <row r="7039" spans="1:19">
      <c r="A7039" t="s">
        <v>7062</v>
      </c>
      <c r="B7039" s="2">
        <v>42500</v>
      </c>
      <c r="C7039" s="2" t="str">
        <f>VLOOKUP(Sales_Data17[[#This Row],[Customer Name Index]],Customer_Data[#All],2,0)</f>
        <v>Pure Group</v>
      </c>
      <c r="D7039">
        <v>17</v>
      </c>
      <c r="E7039" t="s">
        <v>2</v>
      </c>
      <c r="F7039" t="s">
        <v>8168</v>
      </c>
      <c r="G7039" t="s">
        <v>8025</v>
      </c>
      <c r="H7039" t="str">
        <f>VLOOKUP(Sales_Data17[[#This Row],[Delivery Region Index]],Regions_Table[#All],2,0)</f>
        <v>Victoria</v>
      </c>
      <c r="I7039" t="str">
        <f>VLOOKUP(Sales_Data17[[#This Row],[Delivery Region Index]],Regions_Table[#All],3,0)</f>
        <v>Benalla</v>
      </c>
      <c r="J7039">
        <v>48</v>
      </c>
      <c r="K7039">
        <v>7</v>
      </c>
      <c r="L7039" t="str">
        <f>VLOOKUP(Sales_Data17[[#This Row],[Product Description Index]],Products_Data[#All],2,0)</f>
        <v>Dress Shirts</v>
      </c>
      <c r="M7039">
        <v>5</v>
      </c>
      <c r="N7039" s="9">
        <v>682.65555555555557</v>
      </c>
      <c r="O7039" s="9">
        <f>Sales_Data17[[#This Row],[Order Quantity]]*Sales_Data17[[#This Row],[Unit Price]]</f>
        <v>3413.2777777777778</v>
      </c>
      <c r="P7039" s="9">
        <v>450.55266666666671</v>
      </c>
      <c r="Q7039" s="9">
        <f>Sales_Data17[[#This Row],[Line Total]]-(Sales_Data17[[#This Row],[Total Unit Cost]]*Sales_Data17[[#This Row],[Order Quantity]])</f>
        <v>1160.5144444444445</v>
      </c>
      <c r="R7039" s="1" t="str">
        <f>TEXT(Sales_Data17[[#This Row],[OrderDate]],"MMM")</f>
        <v>May</v>
      </c>
      <c r="S7039" s="1" t="str">
        <f t="shared" si="109"/>
        <v>2016</v>
      </c>
    </row>
    <row r="7040" spans="1:19">
      <c r="A7040" t="s">
        <v>7063</v>
      </c>
      <c r="B7040" s="2">
        <v>42500</v>
      </c>
      <c r="C7040" s="2" t="str">
        <f>VLOOKUP(Sales_Data17[[#This Row],[Customer Name Index]],Customer_Data[#All],2,0)</f>
        <v>Avon Corp</v>
      </c>
      <c r="D7040">
        <v>1</v>
      </c>
      <c r="E7040" t="s">
        <v>4</v>
      </c>
      <c r="F7040" t="s">
        <v>8168</v>
      </c>
      <c r="G7040" t="s">
        <v>8027</v>
      </c>
      <c r="H7040" t="str">
        <f>VLOOKUP(Sales_Data17[[#This Row],[Delivery Region Index]],Regions_Table[#All],2,0)</f>
        <v>New South Wales</v>
      </c>
      <c r="I7040" t="str">
        <f>VLOOKUP(Sales_Data17[[#This Row],[Delivery Region Index]],Regions_Table[#All],3,0)</f>
        <v>Sydney</v>
      </c>
      <c r="J7040">
        <v>1</v>
      </c>
      <c r="K7040">
        <v>1</v>
      </c>
      <c r="L7040" t="str">
        <f>VLOOKUP(Sales_Data17[[#This Row],[Product Description Index]],Products_Data[#All],2,0)</f>
        <v>Shirts</v>
      </c>
      <c r="M7040">
        <v>5</v>
      </c>
      <c r="N7040" s="9">
        <v>268.74444444444447</v>
      </c>
      <c r="O7040" s="9">
        <f>Sales_Data17[[#This Row],[Order Quantity]]*Sales_Data17[[#This Row],[Unit Price]]</f>
        <v>1343.7222222222224</v>
      </c>
      <c r="P7040" s="9">
        <v>212.30811111111115</v>
      </c>
      <c r="Q7040" s="9">
        <f>Sales_Data17[[#This Row],[Line Total]]-(Sales_Data17[[#This Row],[Total Unit Cost]]*Sales_Data17[[#This Row],[Order Quantity]])</f>
        <v>282.18166666666662</v>
      </c>
      <c r="R7040" s="1" t="str">
        <f>TEXT(Sales_Data17[[#This Row],[OrderDate]],"MMM")</f>
        <v>May</v>
      </c>
      <c r="S7040" s="1" t="str">
        <f t="shared" si="109"/>
        <v>2016</v>
      </c>
    </row>
    <row r="7041" spans="1:19">
      <c r="A7041" t="s">
        <v>7064</v>
      </c>
      <c r="B7041" s="2">
        <v>42501</v>
      </c>
      <c r="C7041" s="2" t="str">
        <f>VLOOKUP(Sales_Data17[[#This Row],[Customer Name Index]],Customer_Data[#All],2,0)</f>
        <v>Pacific Ltd</v>
      </c>
      <c r="D7041">
        <v>20</v>
      </c>
      <c r="E7041" t="s">
        <v>4</v>
      </c>
      <c r="F7041" t="s">
        <v>8168</v>
      </c>
      <c r="G7041" t="s">
        <v>8028</v>
      </c>
      <c r="H7041" t="str">
        <f>VLOOKUP(Sales_Data17[[#This Row],[Delivery Region Index]],Regions_Table[#All],2,0)</f>
        <v>Victoria</v>
      </c>
      <c r="I7041" t="str">
        <f>VLOOKUP(Sales_Data17[[#This Row],[Delivery Region Index]],Regions_Table[#All],3,0)</f>
        <v>Wodonga</v>
      </c>
      <c r="J7041">
        <v>58</v>
      </c>
      <c r="K7041">
        <v>8</v>
      </c>
      <c r="L7041" t="str">
        <f>VLOOKUP(Sales_Data17[[#This Row],[Product Description Index]],Products_Data[#All],2,0)</f>
        <v>Shoes</v>
      </c>
      <c r="M7041">
        <v>9</v>
      </c>
      <c r="N7041" s="9">
        <v>113.90000000000002</v>
      </c>
      <c r="O7041" s="9">
        <f>Sales_Data17[[#This Row],[Order Quantity]]*Sales_Data17[[#This Row],[Unit Price]]</f>
        <v>1025.1000000000001</v>
      </c>
      <c r="P7041" s="9">
        <v>62.645000000000017</v>
      </c>
      <c r="Q7041" s="9">
        <f>Sales_Data17[[#This Row],[Line Total]]-(Sales_Data17[[#This Row],[Total Unit Cost]]*Sales_Data17[[#This Row],[Order Quantity]])</f>
        <v>461.29499999999996</v>
      </c>
      <c r="R7041" s="1" t="str">
        <f>TEXT(Sales_Data17[[#This Row],[OrderDate]],"MMM")</f>
        <v>May</v>
      </c>
      <c r="S7041" s="1" t="str">
        <f t="shared" si="109"/>
        <v>2016</v>
      </c>
    </row>
    <row r="7042" spans="1:19">
      <c r="A7042" t="s">
        <v>7065</v>
      </c>
      <c r="B7042" s="2">
        <v>42501</v>
      </c>
      <c r="C7042" s="2" t="str">
        <f>VLOOKUP(Sales_Data17[[#This Row],[Customer Name Index]],Customer_Data[#All],2,0)</f>
        <v>Avon Corp</v>
      </c>
      <c r="D7042">
        <v>1</v>
      </c>
      <c r="E7042" t="s">
        <v>4</v>
      </c>
      <c r="F7042" t="s">
        <v>8168</v>
      </c>
      <c r="G7042" t="s">
        <v>8027</v>
      </c>
      <c r="H7042" t="str">
        <f>VLOOKUP(Sales_Data17[[#This Row],[Delivery Region Index]],Regions_Table[#All],2,0)</f>
        <v>New South Wales</v>
      </c>
      <c r="I7042" t="str">
        <f>VLOOKUP(Sales_Data17[[#This Row],[Delivery Region Index]],Regions_Table[#All],3,0)</f>
        <v>Albury</v>
      </c>
      <c r="J7042">
        <v>2</v>
      </c>
      <c r="K7042">
        <v>1</v>
      </c>
      <c r="L7042" t="str">
        <f>VLOOKUP(Sales_Data17[[#This Row],[Product Description Index]],Products_Data[#All],2,0)</f>
        <v>Shirts</v>
      </c>
      <c r="M7042">
        <v>2</v>
      </c>
      <c r="N7042" s="9">
        <v>291.07777777777778</v>
      </c>
      <c r="O7042" s="9">
        <f>Sales_Data17[[#This Row],[Order Quantity]]*Sales_Data17[[#This Row],[Unit Price]]</f>
        <v>582.15555555555557</v>
      </c>
      <c r="P7042" s="9">
        <v>241.59455555555556</v>
      </c>
      <c r="Q7042" s="9">
        <f>Sales_Data17[[#This Row],[Line Total]]-(Sales_Data17[[#This Row],[Total Unit Cost]]*Sales_Data17[[#This Row],[Order Quantity]])</f>
        <v>98.966444444444448</v>
      </c>
      <c r="R7042" s="1" t="str">
        <f>TEXT(Sales_Data17[[#This Row],[OrderDate]],"MMM")</f>
        <v>May</v>
      </c>
      <c r="S7042" s="1" t="str">
        <f t="shared" ref="S7042:S7105" si="110">TEXT(B7042,"YYY")</f>
        <v>2016</v>
      </c>
    </row>
    <row r="7043" spans="1:19">
      <c r="A7043" t="s">
        <v>7066</v>
      </c>
      <c r="B7043" s="2">
        <v>42501</v>
      </c>
      <c r="C7043" s="2" t="str">
        <f>VLOOKUP(Sales_Data17[[#This Row],[Customer Name Index]],Customer_Data[#All],2,0)</f>
        <v>Eminence Corp</v>
      </c>
      <c r="D7043">
        <v>18</v>
      </c>
      <c r="E7043" t="s">
        <v>4</v>
      </c>
      <c r="F7043" t="s">
        <v>8168</v>
      </c>
      <c r="G7043" t="s">
        <v>8025</v>
      </c>
      <c r="H7043" t="str">
        <f>VLOOKUP(Sales_Data17[[#This Row],[Delivery Region Index]],Regions_Table[#All],2,0)</f>
        <v>Victoria</v>
      </c>
      <c r="I7043" t="str">
        <f>VLOOKUP(Sales_Data17[[#This Row],[Delivery Region Index]],Regions_Table[#All],3,0)</f>
        <v>Bendigo</v>
      </c>
      <c r="J7043">
        <v>50</v>
      </c>
      <c r="K7043">
        <v>7</v>
      </c>
      <c r="L7043" t="str">
        <f>VLOOKUP(Sales_Data17[[#This Row],[Product Description Index]],Products_Data[#All],2,0)</f>
        <v>Dress Shirts</v>
      </c>
      <c r="M7043">
        <v>6</v>
      </c>
      <c r="N7043" s="9">
        <v>211.42222222222222</v>
      </c>
      <c r="O7043" s="9">
        <f>Sales_Data17[[#This Row],[Order Quantity]]*Sales_Data17[[#This Row],[Unit Price]]</f>
        <v>1268.5333333333333</v>
      </c>
      <c r="P7043" s="9">
        <v>103.59688888888888</v>
      </c>
      <c r="Q7043" s="9">
        <f>Sales_Data17[[#This Row],[Line Total]]-(Sales_Data17[[#This Row],[Total Unit Cost]]*Sales_Data17[[#This Row],[Order Quantity]])</f>
        <v>646.952</v>
      </c>
      <c r="R7043" s="1" t="str">
        <f>TEXT(Sales_Data17[[#This Row],[OrderDate]],"MMM")</f>
        <v>May</v>
      </c>
      <c r="S7043" s="1" t="str">
        <f t="shared" si="110"/>
        <v>2016</v>
      </c>
    </row>
    <row r="7044" spans="1:19">
      <c r="A7044" t="s">
        <v>7067</v>
      </c>
      <c r="B7044" s="2">
        <v>42501</v>
      </c>
      <c r="C7044" s="2" t="str">
        <f>VLOOKUP(Sales_Data17[[#This Row],[Customer Name Index]],Customer_Data[#All],2,0)</f>
        <v>3LAB, Ltd</v>
      </c>
      <c r="D7044">
        <v>16</v>
      </c>
      <c r="E7044" t="s">
        <v>4</v>
      </c>
      <c r="F7044" t="s">
        <v>8168</v>
      </c>
      <c r="G7044" t="s">
        <v>8025</v>
      </c>
      <c r="H7044" t="str">
        <f>VLOOKUP(Sales_Data17[[#This Row],[Delivery Region Index]],Regions_Table[#All],2,0)</f>
        <v>South Australia</v>
      </c>
      <c r="I7044" t="str">
        <f>VLOOKUP(Sales_Data17[[#This Row],[Delivery Region Index]],Regions_Table[#All],3,0)</f>
        <v>Adelaide</v>
      </c>
      <c r="J7044">
        <v>46</v>
      </c>
      <c r="K7044">
        <v>7</v>
      </c>
      <c r="L7044" t="str">
        <f>VLOOKUP(Sales_Data17[[#This Row],[Product Description Index]],Products_Data[#All],2,0)</f>
        <v>Dress Shirts</v>
      </c>
      <c r="M7044">
        <v>3</v>
      </c>
      <c r="N7044" s="9">
        <v>113.90000000000002</v>
      </c>
      <c r="O7044" s="9">
        <f>Sales_Data17[[#This Row],[Order Quantity]]*Sales_Data17[[#This Row],[Unit Price]]</f>
        <v>341.70000000000005</v>
      </c>
      <c r="P7044" s="9">
        <v>71.757000000000005</v>
      </c>
      <c r="Q7044" s="9">
        <f>Sales_Data17[[#This Row],[Line Total]]-(Sales_Data17[[#This Row],[Total Unit Cost]]*Sales_Data17[[#This Row],[Order Quantity]])</f>
        <v>126.42900000000003</v>
      </c>
      <c r="R7044" s="1" t="str">
        <f>TEXT(Sales_Data17[[#This Row],[OrderDate]],"MMM")</f>
        <v>May</v>
      </c>
      <c r="S7044" s="1" t="str">
        <f t="shared" si="110"/>
        <v>2016</v>
      </c>
    </row>
    <row r="7045" spans="1:19">
      <c r="A7045" t="s">
        <v>7068</v>
      </c>
      <c r="B7045" s="2">
        <v>42501</v>
      </c>
      <c r="C7045" s="2" t="str">
        <f>VLOOKUP(Sales_Data17[[#This Row],[Customer Name Index]],Customer_Data[#All],2,0)</f>
        <v>Elorac, Corp</v>
      </c>
      <c r="D7045">
        <v>3</v>
      </c>
      <c r="E7045" t="s">
        <v>4</v>
      </c>
      <c r="F7045" t="s">
        <v>8168</v>
      </c>
      <c r="G7045" t="s">
        <v>8027</v>
      </c>
      <c r="H7045" t="str">
        <f>VLOOKUP(Sales_Data17[[#This Row],[Delivery Region Index]],Regions_Table[#All],2,0)</f>
        <v>New South Wales</v>
      </c>
      <c r="I7045" t="str">
        <f>VLOOKUP(Sales_Data17[[#This Row],[Delivery Region Index]],Regions_Table[#All],3,0)</f>
        <v>Gosford</v>
      </c>
      <c r="J7045">
        <v>9</v>
      </c>
      <c r="K7045">
        <v>2</v>
      </c>
      <c r="L7045" t="str">
        <f>VLOOKUP(Sales_Data17[[#This Row],[Product Description Index]],Products_Data[#All],2,0)</f>
        <v>Pants</v>
      </c>
      <c r="M7045">
        <v>9</v>
      </c>
      <c r="N7045" s="9">
        <v>19.355555555555558</v>
      </c>
      <c r="O7045" s="9">
        <f>Sales_Data17[[#This Row],[Order Quantity]]*Sales_Data17[[#This Row],[Unit Price]]</f>
        <v>174.20000000000002</v>
      </c>
      <c r="P7045" s="9">
        <v>8.1293333333333333</v>
      </c>
      <c r="Q7045" s="9">
        <f>Sales_Data17[[#This Row],[Line Total]]-(Sales_Data17[[#This Row],[Total Unit Cost]]*Sales_Data17[[#This Row],[Order Quantity]])</f>
        <v>101.03600000000002</v>
      </c>
      <c r="R7045" s="1" t="str">
        <f>TEXT(Sales_Data17[[#This Row],[OrderDate]],"MMM")</f>
        <v>May</v>
      </c>
      <c r="S7045" s="1" t="str">
        <f t="shared" si="110"/>
        <v>2016</v>
      </c>
    </row>
    <row r="7046" spans="1:19">
      <c r="A7046" t="s">
        <v>7069</v>
      </c>
      <c r="B7046" s="2">
        <v>42501</v>
      </c>
      <c r="C7046" s="2" t="str">
        <f>VLOOKUP(Sales_Data17[[#This Row],[Customer Name Index]],Customer_Data[#All],2,0)</f>
        <v>Medsep Group</v>
      </c>
      <c r="D7046">
        <v>8</v>
      </c>
      <c r="E7046" t="s">
        <v>4</v>
      </c>
      <c r="F7046" t="s">
        <v>8168</v>
      </c>
      <c r="G7046" t="s">
        <v>8027</v>
      </c>
      <c r="H7046" t="str">
        <f>VLOOKUP(Sales_Data17[[#This Row],[Delivery Region Index]],Regions_Table[#All],2,0)</f>
        <v>New South Wales</v>
      </c>
      <c r="I7046" t="str">
        <f>VLOOKUP(Sales_Data17[[#This Row],[Delivery Region Index]],Regions_Table[#All],3,0)</f>
        <v>Tamworth</v>
      </c>
      <c r="J7046">
        <v>21</v>
      </c>
      <c r="K7046">
        <v>3</v>
      </c>
      <c r="L7046" t="str">
        <f>VLOOKUP(Sales_Data17[[#This Row],[Product Description Index]],Products_Data[#All],2,0)</f>
        <v>Sunglasses</v>
      </c>
      <c r="M7046">
        <v>6</v>
      </c>
      <c r="N7046" s="9">
        <v>276.93333333333334</v>
      </c>
      <c r="O7046" s="9">
        <f>Sales_Data17[[#This Row],[Order Quantity]]*Sales_Data17[[#This Row],[Unit Price]]</f>
        <v>1661.6</v>
      </c>
      <c r="P7046" s="9">
        <v>119.08133333333333</v>
      </c>
      <c r="Q7046" s="9">
        <f>Sales_Data17[[#This Row],[Line Total]]-(Sales_Data17[[#This Row],[Total Unit Cost]]*Sales_Data17[[#This Row],[Order Quantity]])</f>
        <v>947.11199999999985</v>
      </c>
      <c r="R7046" s="1" t="str">
        <f>TEXT(Sales_Data17[[#This Row],[OrderDate]],"MMM")</f>
        <v>May</v>
      </c>
      <c r="S7046" s="1" t="str">
        <f t="shared" si="110"/>
        <v>2016</v>
      </c>
    </row>
    <row r="7047" spans="1:19">
      <c r="A7047" t="s">
        <v>7070</v>
      </c>
      <c r="B7047" s="2">
        <v>42501</v>
      </c>
      <c r="C7047" s="2" t="str">
        <f>VLOOKUP(Sales_Data17[[#This Row],[Customer Name Index]],Customer_Data[#All],2,0)</f>
        <v>3LAB, Ltd</v>
      </c>
      <c r="D7047">
        <v>16</v>
      </c>
      <c r="E7047" t="s">
        <v>3</v>
      </c>
      <c r="F7047" t="s">
        <v>8168</v>
      </c>
      <c r="G7047" t="s">
        <v>8025</v>
      </c>
      <c r="H7047" t="str">
        <f>VLOOKUP(Sales_Data17[[#This Row],[Delivery Region Index]],Regions_Table[#All],2,0)</f>
        <v>Queensland</v>
      </c>
      <c r="I7047" t="str">
        <f>VLOOKUP(Sales_Data17[[#This Row],[Delivery Region Index]],Regions_Table[#All],3,0)</f>
        <v>Townsville</v>
      </c>
      <c r="J7047">
        <v>45</v>
      </c>
      <c r="K7047">
        <v>7</v>
      </c>
      <c r="L7047" t="str">
        <f>VLOOKUP(Sales_Data17[[#This Row],[Product Description Index]],Products_Data[#All],2,0)</f>
        <v>Dress Shirts</v>
      </c>
      <c r="M7047">
        <v>6</v>
      </c>
      <c r="N7047" s="9">
        <v>117.62222222222223</v>
      </c>
      <c r="O7047" s="9">
        <f>Sales_Data17[[#This Row],[Order Quantity]]*Sales_Data17[[#This Row],[Unit Price]]</f>
        <v>705.73333333333335</v>
      </c>
      <c r="P7047" s="9">
        <v>58.811111111111117</v>
      </c>
      <c r="Q7047" s="9">
        <f>Sales_Data17[[#This Row],[Line Total]]-(Sales_Data17[[#This Row],[Total Unit Cost]]*Sales_Data17[[#This Row],[Order Quantity]])</f>
        <v>352.86666666666667</v>
      </c>
      <c r="R7047" s="1" t="str">
        <f>TEXT(Sales_Data17[[#This Row],[OrderDate]],"MMM")</f>
        <v>May</v>
      </c>
      <c r="S7047" s="1" t="str">
        <f t="shared" si="110"/>
        <v>2016</v>
      </c>
    </row>
    <row r="7048" spans="1:19">
      <c r="A7048" t="s">
        <v>7071</v>
      </c>
      <c r="B7048" s="2">
        <v>42502</v>
      </c>
      <c r="C7048" s="2" t="str">
        <f>VLOOKUP(Sales_Data17[[#This Row],[Customer Name Index]],Customer_Data[#All],2,0)</f>
        <v xml:space="preserve">Medline </v>
      </c>
      <c r="D7048">
        <v>12</v>
      </c>
      <c r="E7048" t="s">
        <v>4</v>
      </c>
      <c r="F7048" t="s">
        <v>8168</v>
      </c>
      <c r="G7048" t="s">
        <v>8026</v>
      </c>
      <c r="H7048" t="str">
        <f>VLOOKUP(Sales_Data17[[#This Row],[Delivery Region Index]],Regions_Table[#All],2,0)</f>
        <v>Queensland</v>
      </c>
      <c r="I7048" t="str">
        <f>VLOOKUP(Sales_Data17[[#This Row],[Delivery Region Index]],Regions_Table[#All],3,0)</f>
        <v>Ipswich</v>
      </c>
      <c r="J7048">
        <v>34</v>
      </c>
      <c r="K7048">
        <v>5</v>
      </c>
      <c r="L7048" t="str">
        <f>VLOOKUP(Sales_Data17[[#This Row],[Product Description Index]],Products_Data[#All],2,0)</f>
        <v>Hats</v>
      </c>
      <c r="M7048">
        <v>8</v>
      </c>
      <c r="N7048" s="9">
        <v>710.2</v>
      </c>
      <c r="O7048" s="9">
        <f>Sales_Data17[[#This Row],[Order Quantity]]*Sales_Data17[[#This Row],[Unit Price]]</f>
        <v>5681.6</v>
      </c>
      <c r="P7048" s="9">
        <v>468.73200000000008</v>
      </c>
      <c r="Q7048" s="9">
        <f>Sales_Data17[[#This Row],[Line Total]]-(Sales_Data17[[#This Row],[Total Unit Cost]]*Sales_Data17[[#This Row],[Order Quantity]])</f>
        <v>1931.7439999999997</v>
      </c>
      <c r="R7048" s="1" t="str">
        <f>TEXT(Sales_Data17[[#This Row],[OrderDate]],"MMM")</f>
        <v>May</v>
      </c>
      <c r="S7048" s="1" t="str">
        <f t="shared" si="110"/>
        <v>2016</v>
      </c>
    </row>
    <row r="7049" spans="1:19">
      <c r="A7049" t="s">
        <v>7072</v>
      </c>
      <c r="B7049" s="2">
        <v>42502</v>
      </c>
      <c r="C7049" s="2" t="str">
        <f>VLOOKUP(Sales_Data17[[#This Row],[Customer Name Index]],Customer_Data[#All],2,0)</f>
        <v xml:space="preserve">Ei </v>
      </c>
      <c r="D7049">
        <v>9</v>
      </c>
      <c r="E7049" t="s">
        <v>4</v>
      </c>
      <c r="F7049" t="s">
        <v>8168</v>
      </c>
      <c r="G7049" t="s">
        <v>8027</v>
      </c>
      <c r="H7049" t="str">
        <f>VLOOKUP(Sales_Data17[[#This Row],[Delivery Region Index]],Regions_Table[#All],2,0)</f>
        <v>New South Wales</v>
      </c>
      <c r="I7049" t="str">
        <f>VLOOKUP(Sales_Data17[[#This Row],[Delivery Region Index]],Regions_Table[#All],3,0)</f>
        <v>Wyong</v>
      </c>
      <c r="J7049">
        <v>25</v>
      </c>
      <c r="K7049">
        <v>4</v>
      </c>
      <c r="L7049" t="str">
        <f>VLOOKUP(Sales_Data17[[#This Row],[Product Description Index]],Products_Data[#All],2,0)</f>
        <v>Jeans</v>
      </c>
      <c r="M7049">
        <v>5</v>
      </c>
      <c r="N7049" s="9">
        <v>220.35555555555555</v>
      </c>
      <c r="O7049" s="9">
        <f>Sales_Data17[[#This Row],[Order Quantity]]*Sales_Data17[[#This Row],[Unit Price]]</f>
        <v>1101.7777777777778</v>
      </c>
      <c r="P7049" s="9">
        <v>156.45244444444444</v>
      </c>
      <c r="Q7049" s="9">
        <f>Sales_Data17[[#This Row],[Line Total]]-(Sales_Data17[[#This Row],[Total Unit Cost]]*Sales_Data17[[#This Row],[Order Quantity]])</f>
        <v>319.51555555555569</v>
      </c>
      <c r="R7049" s="1" t="str">
        <f>TEXT(Sales_Data17[[#This Row],[OrderDate]],"MMM")</f>
        <v>May</v>
      </c>
      <c r="S7049" s="1" t="str">
        <f t="shared" si="110"/>
        <v>2016</v>
      </c>
    </row>
    <row r="7050" spans="1:19">
      <c r="A7050" t="s">
        <v>7073</v>
      </c>
      <c r="B7050" s="2">
        <v>42502</v>
      </c>
      <c r="C7050" s="2" t="str">
        <f>VLOOKUP(Sales_Data17[[#This Row],[Customer Name Index]],Customer_Data[#All],2,0)</f>
        <v>Pure Group</v>
      </c>
      <c r="D7050">
        <v>17</v>
      </c>
      <c r="E7050" t="s">
        <v>4</v>
      </c>
      <c r="F7050" t="s">
        <v>8168</v>
      </c>
      <c r="G7050" t="s">
        <v>8025</v>
      </c>
      <c r="H7050" t="str">
        <f>VLOOKUP(Sales_Data17[[#This Row],[Delivery Region Index]],Regions_Table[#All],2,0)</f>
        <v>Victoria</v>
      </c>
      <c r="I7050" t="str">
        <f>VLOOKUP(Sales_Data17[[#This Row],[Delivery Region Index]],Regions_Table[#All],3,0)</f>
        <v>Ballarat</v>
      </c>
      <c r="J7050">
        <v>49</v>
      </c>
      <c r="K7050">
        <v>7</v>
      </c>
      <c r="L7050" t="str">
        <f>VLOOKUP(Sales_Data17[[#This Row],[Product Description Index]],Products_Data[#All],2,0)</f>
        <v>Dress Shirts</v>
      </c>
      <c r="M7050">
        <v>7</v>
      </c>
      <c r="N7050" s="9">
        <v>712.43333333333339</v>
      </c>
      <c r="O7050" s="9">
        <f>Sales_Data17[[#This Row],[Order Quantity]]*Sales_Data17[[#This Row],[Unit Price]]</f>
        <v>4987.0333333333338</v>
      </c>
      <c r="P7050" s="9">
        <v>555.69799999999998</v>
      </c>
      <c r="Q7050" s="9">
        <f>Sales_Data17[[#This Row],[Line Total]]-(Sales_Data17[[#This Row],[Total Unit Cost]]*Sales_Data17[[#This Row],[Order Quantity]])</f>
        <v>1097.1473333333338</v>
      </c>
      <c r="R7050" s="1" t="str">
        <f>TEXT(Sales_Data17[[#This Row],[OrderDate]],"MMM")</f>
        <v>May</v>
      </c>
      <c r="S7050" s="1" t="str">
        <f t="shared" si="110"/>
        <v>2016</v>
      </c>
    </row>
    <row r="7051" spans="1:19">
      <c r="A7051" t="s">
        <v>7074</v>
      </c>
      <c r="B7051" s="2">
        <v>42502</v>
      </c>
      <c r="C7051" s="2" t="str">
        <f>VLOOKUP(Sales_Data17[[#This Row],[Customer Name Index]],Customer_Data[#All],2,0)</f>
        <v xml:space="preserve">Linde </v>
      </c>
      <c r="D7051">
        <v>14</v>
      </c>
      <c r="E7051" t="s">
        <v>2</v>
      </c>
      <c r="F7051" t="s">
        <v>8168</v>
      </c>
      <c r="G7051" t="s">
        <v>8026</v>
      </c>
      <c r="H7051" t="str">
        <f>VLOOKUP(Sales_Data17[[#This Row],[Delivery Region Index]],Regions_Table[#All],2,0)</f>
        <v>Queensland</v>
      </c>
      <c r="I7051" t="str">
        <f>VLOOKUP(Sales_Data17[[#This Row],[Delivery Region Index]],Regions_Table[#All],3,0)</f>
        <v>Nambour</v>
      </c>
      <c r="J7051">
        <v>39</v>
      </c>
      <c r="K7051">
        <v>6</v>
      </c>
      <c r="L7051" t="str">
        <f>VLOOKUP(Sales_Data17[[#This Row],[Product Description Index]],Products_Data[#All],2,0)</f>
        <v>Socks</v>
      </c>
      <c r="M7051">
        <v>7</v>
      </c>
      <c r="N7051" s="9">
        <v>96.033333333333346</v>
      </c>
      <c r="O7051" s="9">
        <f>Sales_Data17[[#This Row],[Order Quantity]]*Sales_Data17[[#This Row],[Unit Price]]</f>
        <v>672.23333333333346</v>
      </c>
      <c r="P7051" s="9">
        <v>45.135666666666665</v>
      </c>
      <c r="Q7051" s="9">
        <f>Sales_Data17[[#This Row],[Line Total]]-(Sales_Data17[[#This Row],[Total Unit Cost]]*Sales_Data17[[#This Row],[Order Quantity]])</f>
        <v>356.28366666666682</v>
      </c>
      <c r="R7051" s="1" t="str">
        <f>TEXT(Sales_Data17[[#This Row],[OrderDate]],"MMM")</f>
        <v>May</v>
      </c>
      <c r="S7051" s="1" t="str">
        <f t="shared" si="110"/>
        <v>2016</v>
      </c>
    </row>
    <row r="7052" spans="1:19">
      <c r="A7052" t="s">
        <v>7075</v>
      </c>
      <c r="B7052" s="2">
        <v>42502</v>
      </c>
      <c r="C7052" s="2" t="str">
        <f>VLOOKUP(Sales_Data17[[#This Row],[Customer Name Index]],Customer_Data[#All],2,0)</f>
        <v>Elorac, Corp</v>
      </c>
      <c r="D7052">
        <v>3</v>
      </c>
      <c r="E7052" t="s">
        <v>3</v>
      </c>
      <c r="F7052" t="s">
        <v>8168</v>
      </c>
      <c r="G7052" t="s">
        <v>8027</v>
      </c>
      <c r="H7052" t="str">
        <f>VLOOKUP(Sales_Data17[[#This Row],[Delivery Region Index]],Regions_Table[#All],2,0)</f>
        <v>New South Wales</v>
      </c>
      <c r="I7052" t="str">
        <f>VLOOKUP(Sales_Data17[[#This Row],[Delivery Region Index]],Regions_Table[#All],3,0)</f>
        <v>Dubbo</v>
      </c>
      <c r="J7052">
        <v>8</v>
      </c>
      <c r="K7052">
        <v>2</v>
      </c>
      <c r="L7052" t="str">
        <f>VLOOKUP(Sales_Data17[[#This Row],[Product Description Index]],Products_Data[#All],2,0)</f>
        <v>Pants</v>
      </c>
      <c r="M7052">
        <v>7</v>
      </c>
      <c r="N7052" s="9">
        <v>107.2</v>
      </c>
      <c r="O7052" s="9">
        <f>Sales_Data17[[#This Row],[Order Quantity]]*Sales_Data17[[#This Row],[Unit Price]]</f>
        <v>750.4</v>
      </c>
      <c r="P7052" s="9">
        <v>57.888000000000005</v>
      </c>
      <c r="Q7052" s="9">
        <f>Sales_Data17[[#This Row],[Line Total]]-(Sales_Data17[[#This Row],[Total Unit Cost]]*Sales_Data17[[#This Row],[Order Quantity]])</f>
        <v>345.18399999999997</v>
      </c>
      <c r="R7052" s="1" t="str">
        <f>TEXT(Sales_Data17[[#This Row],[OrderDate]],"MMM")</f>
        <v>May</v>
      </c>
      <c r="S7052" s="1" t="str">
        <f t="shared" si="110"/>
        <v>2016</v>
      </c>
    </row>
    <row r="7053" spans="1:19">
      <c r="A7053" t="s">
        <v>7076</v>
      </c>
      <c r="B7053" s="2">
        <v>42503</v>
      </c>
      <c r="C7053" s="2" t="str">
        <f>VLOOKUP(Sales_Data17[[#This Row],[Customer Name Index]],Customer_Data[#All],2,0)</f>
        <v>Medsep Group</v>
      </c>
      <c r="D7053">
        <v>8</v>
      </c>
      <c r="E7053" t="s">
        <v>4</v>
      </c>
      <c r="F7053" t="s">
        <v>8168</v>
      </c>
      <c r="G7053" t="s">
        <v>8027</v>
      </c>
      <c r="H7053" t="str">
        <f>VLOOKUP(Sales_Data17[[#This Row],[Delivery Region Index]],Regions_Table[#All],2,0)</f>
        <v>New South Wales</v>
      </c>
      <c r="I7053" t="str">
        <f>VLOOKUP(Sales_Data17[[#This Row],[Delivery Region Index]],Regions_Table[#All],3,0)</f>
        <v>Wagga Wagga</v>
      </c>
      <c r="J7053">
        <v>23</v>
      </c>
      <c r="K7053">
        <v>4</v>
      </c>
      <c r="L7053" t="str">
        <f>VLOOKUP(Sales_Data17[[#This Row],[Product Description Index]],Products_Data[#All],2,0)</f>
        <v>Jeans</v>
      </c>
      <c r="M7053">
        <v>5</v>
      </c>
      <c r="N7053" s="9">
        <v>116.87777777777779</v>
      </c>
      <c r="O7053" s="9">
        <f>Sales_Data17[[#This Row],[Order Quantity]]*Sales_Data17[[#This Row],[Unit Price]]</f>
        <v>584.38888888888891</v>
      </c>
      <c r="P7053" s="9">
        <v>53.76377777777779</v>
      </c>
      <c r="Q7053" s="9">
        <f>Sales_Data17[[#This Row],[Line Total]]-(Sales_Data17[[#This Row],[Total Unit Cost]]*Sales_Data17[[#This Row],[Order Quantity]])</f>
        <v>315.56999999999994</v>
      </c>
      <c r="R7053" s="1" t="str">
        <f>TEXT(Sales_Data17[[#This Row],[OrderDate]],"MMM")</f>
        <v>May</v>
      </c>
      <c r="S7053" s="1" t="str">
        <f t="shared" si="110"/>
        <v>2016</v>
      </c>
    </row>
    <row r="7054" spans="1:19">
      <c r="A7054" t="s">
        <v>7077</v>
      </c>
      <c r="B7054" s="2">
        <v>42503</v>
      </c>
      <c r="C7054" s="2" t="str">
        <f>VLOOKUP(Sales_Data17[[#This Row],[Customer Name Index]],Customer_Data[#All],2,0)</f>
        <v>New Ltd</v>
      </c>
      <c r="D7054">
        <v>7</v>
      </c>
      <c r="E7054" t="s">
        <v>4</v>
      </c>
      <c r="F7054" t="s">
        <v>8168</v>
      </c>
      <c r="G7054" t="s">
        <v>8027</v>
      </c>
      <c r="H7054" t="str">
        <f>VLOOKUP(Sales_Data17[[#This Row],[Delivery Region Index]],Regions_Table[#All],2,0)</f>
        <v>New South Wales</v>
      </c>
      <c r="I7054" t="str">
        <f>VLOOKUP(Sales_Data17[[#This Row],[Delivery Region Index]],Regions_Table[#All],3,0)</f>
        <v>Port Macquarie</v>
      </c>
      <c r="J7054">
        <v>19</v>
      </c>
      <c r="K7054">
        <v>3</v>
      </c>
      <c r="L7054" t="str">
        <f>VLOOKUP(Sales_Data17[[#This Row],[Product Description Index]],Products_Data[#All],2,0)</f>
        <v>Sunglasses</v>
      </c>
      <c r="M7054">
        <v>7</v>
      </c>
      <c r="N7054" s="9">
        <v>445.92222222222222</v>
      </c>
      <c r="O7054" s="9">
        <f>Sales_Data17[[#This Row],[Order Quantity]]*Sales_Data17[[#This Row],[Unit Price]]</f>
        <v>3121.4555555555553</v>
      </c>
      <c r="P7054" s="9">
        <v>356.73777777777781</v>
      </c>
      <c r="Q7054" s="9">
        <f>Sales_Data17[[#This Row],[Line Total]]-(Sales_Data17[[#This Row],[Total Unit Cost]]*Sales_Data17[[#This Row],[Order Quantity]])</f>
        <v>624.29111111111069</v>
      </c>
      <c r="R7054" s="1" t="str">
        <f>TEXT(Sales_Data17[[#This Row],[OrderDate]],"MMM")</f>
        <v>May</v>
      </c>
      <c r="S7054" s="1" t="str">
        <f t="shared" si="110"/>
        <v>2016</v>
      </c>
    </row>
    <row r="7055" spans="1:19">
      <c r="A7055" t="s">
        <v>7078</v>
      </c>
      <c r="B7055" s="2">
        <v>42503</v>
      </c>
      <c r="C7055" s="2" t="str">
        <f>VLOOKUP(Sales_Data17[[#This Row],[Customer Name Index]],Customer_Data[#All],2,0)</f>
        <v>New Ltd</v>
      </c>
      <c r="D7055">
        <v>7</v>
      </c>
      <c r="E7055" t="s">
        <v>4</v>
      </c>
      <c r="F7055" t="s">
        <v>8168</v>
      </c>
      <c r="G7055" t="s">
        <v>8027</v>
      </c>
      <c r="H7055" t="str">
        <f>VLOOKUP(Sales_Data17[[#This Row],[Delivery Region Index]],Regions_Table[#All],2,0)</f>
        <v>New South Wales</v>
      </c>
      <c r="I7055" t="str">
        <f>VLOOKUP(Sales_Data17[[#This Row],[Delivery Region Index]],Regions_Table[#All],3,0)</f>
        <v>Port Macquarie</v>
      </c>
      <c r="J7055">
        <v>19</v>
      </c>
      <c r="K7055">
        <v>3</v>
      </c>
      <c r="L7055" t="str">
        <f>VLOOKUP(Sales_Data17[[#This Row],[Product Description Index]],Products_Data[#All],2,0)</f>
        <v>Sunglasses</v>
      </c>
      <c r="M7055">
        <v>2</v>
      </c>
      <c r="N7055" s="9">
        <v>674.4666666666667</v>
      </c>
      <c r="O7055" s="9">
        <f>Sales_Data17[[#This Row],[Order Quantity]]*Sales_Data17[[#This Row],[Unit Price]]</f>
        <v>1348.9333333333334</v>
      </c>
      <c r="P7055" s="9">
        <v>330.48866666666663</v>
      </c>
      <c r="Q7055" s="9">
        <f>Sales_Data17[[#This Row],[Line Total]]-(Sales_Data17[[#This Row],[Total Unit Cost]]*Sales_Data17[[#This Row],[Order Quantity]])</f>
        <v>687.95600000000013</v>
      </c>
      <c r="R7055" s="1" t="str">
        <f>TEXT(Sales_Data17[[#This Row],[OrderDate]],"MMM")</f>
        <v>May</v>
      </c>
      <c r="S7055" s="1" t="str">
        <f t="shared" si="110"/>
        <v>2016</v>
      </c>
    </row>
    <row r="7056" spans="1:19">
      <c r="A7056" t="s">
        <v>7079</v>
      </c>
      <c r="B7056" s="2">
        <v>42503</v>
      </c>
      <c r="C7056" s="2" t="str">
        <f>VLOOKUP(Sales_Data17[[#This Row],[Customer Name Index]],Customer_Data[#All],2,0)</f>
        <v>Elorac, Corp</v>
      </c>
      <c r="D7056">
        <v>3</v>
      </c>
      <c r="E7056" t="s">
        <v>4</v>
      </c>
      <c r="F7056" t="s">
        <v>8168</v>
      </c>
      <c r="G7056" t="s">
        <v>8027</v>
      </c>
      <c r="H7056" t="str">
        <f>VLOOKUP(Sales_Data17[[#This Row],[Delivery Region Index]],Regions_Table[#All],2,0)</f>
        <v>New South Wales</v>
      </c>
      <c r="I7056" t="str">
        <f>VLOOKUP(Sales_Data17[[#This Row],[Delivery Region Index]],Regions_Table[#All],3,0)</f>
        <v>Coffs Harbour</v>
      </c>
      <c r="J7056">
        <v>7</v>
      </c>
      <c r="K7056">
        <v>1</v>
      </c>
      <c r="L7056" t="str">
        <f>VLOOKUP(Sales_Data17[[#This Row],[Product Description Index]],Products_Data[#All],2,0)</f>
        <v>Shirts</v>
      </c>
      <c r="M7056">
        <v>2</v>
      </c>
      <c r="N7056" s="9">
        <v>93.055555555555557</v>
      </c>
      <c r="O7056" s="9">
        <f>Sales_Data17[[#This Row],[Order Quantity]]*Sales_Data17[[#This Row],[Unit Price]]</f>
        <v>186.11111111111111</v>
      </c>
      <c r="P7056" s="9">
        <v>77.236111111111114</v>
      </c>
      <c r="Q7056" s="9">
        <f>Sales_Data17[[#This Row],[Line Total]]-(Sales_Data17[[#This Row],[Total Unit Cost]]*Sales_Data17[[#This Row],[Order Quantity]])</f>
        <v>31.638888888888886</v>
      </c>
      <c r="R7056" s="1" t="str">
        <f>TEXT(Sales_Data17[[#This Row],[OrderDate]],"MMM")</f>
        <v>May</v>
      </c>
      <c r="S7056" s="1" t="str">
        <f t="shared" si="110"/>
        <v>2016</v>
      </c>
    </row>
    <row r="7057" spans="1:19">
      <c r="A7057" t="s">
        <v>7080</v>
      </c>
      <c r="B7057" s="2">
        <v>42503</v>
      </c>
      <c r="C7057" s="2" t="str">
        <f>VLOOKUP(Sales_Data17[[#This Row],[Customer Name Index]],Customer_Data[#All],2,0)</f>
        <v>Eminence Corp</v>
      </c>
      <c r="D7057">
        <v>18</v>
      </c>
      <c r="E7057" t="s">
        <v>4</v>
      </c>
      <c r="F7057" t="s">
        <v>8168</v>
      </c>
      <c r="G7057" t="s">
        <v>8025</v>
      </c>
      <c r="H7057" t="str">
        <f>VLOOKUP(Sales_Data17[[#This Row],[Delivery Region Index]],Regions_Table[#All],2,0)</f>
        <v>Victoria</v>
      </c>
      <c r="I7057" t="str">
        <f>VLOOKUP(Sales_Data17[[#This Row],[Delivery Region Index]],Regions_Table[#All],3,0)</f>
        <v>Bendigo</v>
      </c>
      <c r="J7057">
        <v>50</v>
      </c>
      <c r="K7057">
        <v>7</v>
      </c>
      <c r="L7057" t="str">
        <f>VLOOKUP(Sales_Data17[[#This Row],[Product Description Index]],Products_Data[#All],2,0)</f>
        <v>Dress Shirts</v>
      </c>
      <c r="M7057">
        <v>2</v>
      </c>
      <c r="N7057" s="9">
        <v>265.76666666666665</v>
      </c>
      <c r="O7057" s="9">
        <f>Sales_Data17[[#This Row],[Order Quantity]]*Sales_Data17[[#This Row],[Unit Price]]</f>
        <v>531.5333333333333</v>
      </c>
      <c r="P7057" s="9">
        <v>127.56800000000001</v>
      </c>
      <c r="Q7057" s="9">
        <f>Sales_Data17[[#This Row],[Line Total]]-(Sales_Data17[[#This Row],[Total Unit Cost]]*Sales_Data17[[#This Row],[Order Quantity]])</f>
        <v>276.39733333333328</v>
      </c>
      <c r="R7057" s="1" t="str">
        <f>TEXT(Sales_Data17[[#This Row],[OrderDate]],"MMM")</f>
        <v>May</v>
      </c>
      <c r="S7057" s="1" t="str">
        <f t="shared" si="110"/>
        <v>2016</v>
      </c>
    </row>
    <row r="7058" spans="1:19">
      <c r="A7058" t="s">
        <v>7081</v>
      </c>
      <c r="B7058" s="2">
        <v>42503</v>
      </c>
      <c r="C7058" s="2" t="str">
        <f>VLOOKUP(Sales_Data17[[#This Row],[Customer Name Index]],Customer_Data[#All],2,0)</f>
        <v xml:space="preserve">Qualitest </v>
      </c>
      <c r="D7058">
        <v>19</v>
      </c>
      <c r="E7058" t="s">
        <v>4</v>
      </c>
      <c r="F7058" t="s">
        <v>8168</v>
      </c>
      <c r="G7058" t="s">
        <v>8028</v>
      </c>
      <c r="H7058" t="str">
        <f>VLOOKUP(Sales_Data17[[#This Row],[Delivery Region Index]],Regions_Table[#All],2,0)</f>
        <v>Victoria</v>
      </c>
      <c r="I7058" t="str">
        <f>VLOOKUP(Sales_Data17[[#This Row],[Delivery Region Index]],Regions_Table[#All],3,0)</f>
        <v>Swan Hill</v>
      </c>
      <c r="J7058">
        <v>55</v>
      </c>
      <c r="K7058">
        <v>8</v>
      </c>
      <c r="L7058" t="str">
        <f>VLOOKUP(Sales_Data17[[#This Row],[Product Description Index]],Products_Data[#All],2,0)</f>
        <v>Shoes</v>
      </c>
      <c r="M7058">
        <v>1</v>
      </c>
      <c r="N7058" s="9">
        <v>298.52222222222224</v>
      </c>
      <c r="O7058" s="9">
        <f>Sales_Data17[[#This Row],[Order Quantity]]*Sales_Data17[[#This Row],[Unit Price]]</f>
        <v>298.52222222222224</v>
      </c>
      <c r="P7058" s="9">
        <v>128.36455555555557</v>
      </c>
      <c r="Q7058" s="9">
        <f>Sales_Data17[[#This Row],[Line Total]]-(Sales_Data17[[#This Row],[Total Unit Cost]]*Sales_Data17[[#This Row],[Order Quantity]])</f>
        <v>170.15766666666667</v>
      </c>
      <c r="R7058" s="1" t="str">
        <f>TEXT(Sales_Data17[[#This Row],[OrderDate]],"MMM")</f>
        <v>May</v>
      </c>
      <c r="S7058" s="1" t="str">
        <f t="shared" si="110"/>
        <v>2016</v>
      </c>
    </row>
    <row r="7059" spans="1:19">
      <c r="A7059" t="s">
        <v>7082</v>
      </c>
      <c r="B7059" s="2">
        <v>42504</v>
      </c>
      <c r="C7059" s="2" t="str">
        <f>VLOOKUP(Sales_Data17[[#This Row],[Customer Name Index]],Customer_Data[#All],2,0)</f>
        <v>Ole Group</v>
      </c>
      <c r="D7059">
        <v>13</v>
      </c>
      <c r="E7059" t="s">
        <v>4</v>
      </c>
      <c r="F7059" t="s">
        <v>8168</v>
      </c>
      <c r="G7059" t="s">
        <v>8026</v>
      </c>
      <c r="H7059" t="str">
        <f>VLOOKUP(Sales_Data17[[#This Row],[Delivery Region Index]],Regions_Table[#All],2,0)</f>
        <v>Queensland</v>
      </c>
      <c r="I7059" t="str">
        <f>VLOOKUP(Sales_Data17[[#This Row],[Delivery Region Index]],Regions_Table[#All],3,0)</f>
        <v>Maryborough</v>
      </c>
      <c r="J7059">
        <v>37</v>
      </c>
      <c r="K7059">
        <v>5</v>
      </c>
      <c r="L7059" t="str">
        <f>VLOOKUP(Sales_Data17[[#This Row],[Product Description Index]],Products_Data[#All],2,0)</f>
        <v>Hats</v>
      </c>
      <c r="M7059">
        <v>6</v>
      </c>
      <c r="N7059" s="9">
        <v>275.44444444444446</v>
      </c>
      <c r="O7059" s="9">
        <f>Sales_Data17[[#This Row],[Order Quantity]]*Sales_Data17[[#This Row],[Unit Price]]</f>
        <v>1652.6666666666667</v>
      </c>
      <c r="P7059" s="9">
        <v>209.33777777777777</v>
      </c>
      <c r="Q7059" s="9">
        <f>Sales_Data17[[#This Row],[Line Total]]-(Sales_Data17[[#This Row],[Total Unit Cost]]*Sales_Data17[[#This Row],[Order Quantity]])</f>
        <v>396.6400000000001</v>
      </c>
      <c r="R7059" s="1" t="str">
        <f>TEXT(Sales_Data17[[#This Row],[OrderDate]],"MMM")</f>
        <v>May</v>
      </c>
      <c r="S7059" s="1" t="str">
        <f t="shared" si="110"/>
        <v>2016</v>
      </c>
    </row>
    <row r="7060" spans="1:19">
      <c r="A7060" t="s">
        <v>7083</v>
      </c>
      <c r="B7060" s="2">
        <v>42504</v>
      </c>
      <c r="C7060" s="2" t="str">
        <f>VLOOKUP(Sales_Data17[[#This Row],[Customer Name Index]],Customer_Data[#All],2,0)</f>
        <v xml:space="preserve">Qualitest </v>
      </c>
      <c r="D7060">
        <v>19</v>
      </c>
      <c r="E7060" t="s">
        <v>4</v>
      </c>
      <c r="F7060" t="s">
        <v>8168</v>
      </c>
      <c r="G7060" t="s">
        <v>8028</v>
      </c>
      <c r="H7060" t="str">
        <f>VLOOKUP(Sales_Data17[[#This Row],[Delivery Region Index]],Regions_Table[#All],2,0)</f>
        <v>Victoria</v>
      </c>
      <c r="I7060" t="str">
        <f>VLOOKUP(Sales_Data17[[#This Row],[Delivery Region Index]],Regions_Table[#All],3,0)</f>
        <v>Swan Hill</v>
      </c>
      <c r="J7060">
        <v>55</v>
      </c>
      <c r="K7060">
        <v>8</v>
      </c>
      <c r="L7060" t="str">
        <f>VLOOKUP(Sales_Data17[[#This Row],[Product Description Index]],Products_Data[#All],2,0)</f>
        <v>Shoes</v>
      </c>
      <c r="M7060">
        <v>8</v>
      </c>
      <c r="N7060" s="9">
        <v>104.22222222222223</v>
      </c>
      <c r="O7060" s="9">
        <f>Sales_Data17[[#This Row],[Order Quantity]]*Sales_Data17[[#This Row],[Unit Price]]</f>
        <v>833.77777777777783</v>
      </c>
      <c r="P7060" s="9">
        <v>42.731111111111112</v>
      </c>
      <c r="Q7060" s="9">
        <f>Sales_Data17[[#This Row],[Line Total]]-(Sales_Data17[[#This Row],[Total Unit Cost]]*Sales_Data17[[#This Row],[Order Quantity]])</f>
        <v>491.92888888888893</v>
      </c>
      <c r="R7060" s="1" t="str">
        <f>TEXT(Sales_Data17[[#This Row],[OrderDate]],"MMM")</f>
        <v>May</v>
      </c>
      <c r="S7060" s="1" t="str">
        <f t="shared" si="110"/>
        <v>2016</v>
      </c>
    </row>
    <row r="7061" spans="1:19">
      <c r="A7061" t="s">
        <v>7084</v>
      </c>
      <c r="B7061" s="2">
        <v>42504</v>
      </c>
      <c r="C7061" s="2" t="str">
        <f>VLOOKUP(Sales_Data17[[#This Row],[Customer Name Index]],Customer_Data[#All],2,0)</f>
        <v>Medsep Group</v>
      </c>
      <c r="D7061">
        <v>8</v>
      </c>
      <c r="E7061" t="s">
        <v>4</v>
      </c>
      <c r="F7061" t="s">
        <v>8168</v>
      </c>
      <c r="G7061" t="s">
        <v>8027</v>
      </c>
      <c r="H7061" t="str">
        <f>VLOOKUP(Sales_Data17[[#This Row],[Delivery Region Index]],Regions_Table[#All],2,0)</f>
        <v>New South Wales</v>
      </c>
      <c r="I7061" t="str">
        <f>VLOOKUP(Sales_Data17[[#This Row],[Delivery Region Index]],Regions_Table[#All],3,0)</f>
        <v>Tweed Heads</v>
      </c>
      <c r="J7061">
        <v>22</v>
      </c>
      <c r="K7061">
        <v>4</v>
      </c>
      <c r="L7061" t="str">
        <f>VLOOKUP(Sales_Data17[[#This Row],[Product Description Index]],Products_Data[#All],2,0)</f>
        <v>Jeans</v>
      </c>
      <c r="M7061">
        <v>1</v>
      </c>
      <c r="N7061" s="9">
        <v>434.01111111111112</v>
      </c>
      <c r="O7061" s="9">
        <f>Sales_Data17[[#This Row],[Order Quantity]]*Sales_Data17[[#This Row],[Unit Price]]</f>
        <v>434.01111111111112</v>
      </c>
      <c r="P7061" s="9">
        <v>329.84844444444445</v>
      </c>
      <c r="Q7061" s="9">
        <f>Sales_Data17[[#This Row],[Line Total]]-(Sales_Data17[[#This Row],[Total Unit Cost]]*Sales_Data17[[#This Row],[Order Quantity]])</f>
        <v>104.16266666666667</v>
      </c>
      <c r="R7061" s="1" t="str">
        <f>TEXT(Sales_Data17[[#This Row],[OrderDate]],"MMM")</f>
        <v>May</v>
      </c>
      <c r="S7061" s="1" t="str">
        <f t="shared" si="110"/>
        <v>2016</v>
      </c>
    </row>
    <row r="7062" spans="1:19">
      <c r="A7062" t="s">
        <v>7085</v>
      </c>
      <c r="B7062" s="2">
        <v>42504</v>
      </c>
      <c r="C7062" s="2" t="str">
        <f>VLOOKUP(Sales_Data17[[#This Row],[Customer Name Index]],Customer_Data[#All],2,0)</f>
        <v>Ole Group</v>
      </c>
      <c r="D7062">
        <v>13</v>
      </c>
      <c r="E7062" t="s">
        <v>4</v>
      </c>
      <c r="F7062" t="s">
        <v>8168</v>
      </c>
      <c r="G7062" t="s">
        <v>8026</v>
      </c>
      <c r="H7062" t="str">
        <f>VLOOKUP(Sales_Data17[[#This Row],[Delivery Region Index]],Regions_Table[#All],2,0)</f>
        <v>Queensland</v>
      </c>
      <c r="I7062" t="str">
        <f>VLOOKUP(Sales_Data17[[#This Row],[Delivery Region Index]],Regions_Table[#All],3,0)</f>
        <v>Logan City</v>
      </c>
      <c r="J7062">
        <v>35</v>
      </c>
      <c r="K7062">
        <v>5</v>
      </c>
      <c r="L7062" t="str">
        <f>VLOOKUP(Sales_Data17[[#This Row],[Product Description Index]],Products_Data[#All],2,0)</f>
        <v>Hats</v>
      </c>
      <c r="M7062">
        <v>4</v>
      </c>
      <c r="N7062" s="9">
        <v>321.60000000000002</v>
      </c>
      <c r="O7062" s="9">
        <f>Sales_Data17[[#This Row],[Order Quantity]]*Sales_Data17[[#This Row],[Unit Price]]</f>
        <v>1286.4000000000001</v>
      </c>
      <c r="P7062" s="9">
        <v>266.928</v>
      </c>
      <c r="Q7062" s="9">
        <f>Sales_Data17[[#This Row],[Line Total]]-(Sales_Data17[[#This Row],[Total Unit Cost]]*Sales_Data17[[#This Row],[Order Quantity]])</f>
        <v>218.6880000000001</v>
      </c>
      <c r="R7062" s="1" t="str">
        <f>TEXT(Sales_Data17[[#This Row],[OrderDate]],"MMM")</f>
        <v>May</v>
      </c>
      <c r="S7062" s="1" t="str">
        <f t="shared" si="110"/>
        <v>2016</v>
      </c>
    </row>
    <row r="7063" spans="1:19">
      <c r="A7063" t="s">
        <v>7086</v>
      </c>
      <c r="B7063" s="2">
        <v>42505</v>
      </c>
      <c r="C7063" s="2" t="str">
        <f>VLOOKUP(Sales_Data17[[#This Row],[Customer Name Index]],Customer_Data[#All],2,0)</f>
        <v>ETUDE Ltd</v>
      </c>
      <c r="D7063">
        <v>4</v>
      </c>
      <c r="E7063" t="s">
        <v>4</v>
      </c>
      <c r="F7063" t="s">
        <v>8168</v>
      </c>
      <c r="G7063" t="s">
        <v>8027</v>
      </c>
      <c r="H7063" t="str">
        <f>VLOOKUP(Sales_Data17[[#This Row],[Delivery Region Index]],Regions_Table[#All],2,0)</f>
        <v>New South Wales</v>
      </c>
      <c r="I7063" t="str">
        <f>VLOOKUP(Sales_Data17[[#This Row],[Delivery Region Index]],Regions_Table[#All],3,0)</f>
        <v>Grafton</v>
      </c>
      <c r="J7063">
        <v>11</v>
      </c>
      <c r="K7063">
        <v>2</v>
      </c>
      <c r="L7063" t="str">
        <f>VLOOKUP(Sales_Data17[[#This Row],[Product Description Index]],Products_Data[#All],2,0)</f>
        <v>Pants</v>
      </c>
      <c r="M7063">
        <v>4</v>
      </c>
      <c r="N7063" s="9">
        <v>247.89999999999998</v>
      </c>
      <c r="O7063" s="9">
        <f>Sales_Data17[[#This Row],[Order Quantity]]*Sales_Data17[[#This Row],[Unit Price]]</f>
        <v>991.59999999999991</v>
      </c>
      <c r="P7063" s="9">
        <v>138.82400000000001</v>
      </c>
      <c r="Q7063" s="9">
        <f>Sales_Data17[[#This Row],[Line Total]]-(Sales_Data17[[#This Row],[Total Unit Cost]]*Sales_Data17[[#This Row],[Order Quantity]])</f>
        <v>436.30399999999986</v>
      </c>
      <c r="R7063" s="1" t="str">
        <f>TEXT(Sales_Data17[[#This Row],[OrderDate]],"MMM")</f>
        <v>May</v>
      </c>
      <c r="S7063" s="1" t="str">
        <f t="shared" si="110"/>
        <v>2016</v>
      </c>
    </row>
    <row r="7064" spans="1:19">
      <c r="A7064" t="s">
        <v>7087</v>
      </c>
      <c r="B7064" s="2">
        <v>42505</v>
      </c>
      <c r="C7064" s="2" t="str">
        <f>VLOOKUP(Sales_Data17[[#This Row],[Customer Name Index]],Customer_Data[#All],2,0)</f>
        <v>Eminence Corp</v>
      </c>
      <c r="D7064">
        <v>18</v>
      </c>
      <c r="E7064" t="s">
        <v>3</v>
      </c>
      <c r="F7064" t="s">
        <v>8168</v>
      </c>
      <c r="G7064" t="s">
        <v>8025</v>
      </c>
      <c r="H7064" t="str">
        <f>VLOOKUP(Sales_Data17[[#This Row],[Delivery Region Index]],Regions_Table[#All],2,0)</f>
        <v>Victoria</v>
      </c>
      <c r="I7064" t="str">
        <f>VLOOKUP(Sales_Data17[[#This Row],[Delivery Region Index]],Regions_Table[#All],3,0)</f>
        <v>Bendigo</v>
      </c>
      <c r="J7064">
        <v>50</v>
      </c>
      <c r="K7064">
        <v>7</v>
      </c>
      <c r="L7064" t="str">
        <f>VLOOKUP(Sales_Data17[[#This Row],[Product Description Index]],Products_Data[#All],2,0)</f>
        <v>Dress Shirts</v>
      </c>
      <c r="M7064">
        <v>3</v>
      </c>
      <c r="N7064" s="9">
        <v>123.57777777777778</v>
      </c>
      <c r="O7064" s="9">
        <f>Sales_Data17[[#This Row],[Order Quantity]]*Sales_Data17[[#This Row],[Unit Price]]</f>
        <v>370.73333333333335</v>
      </c>
      <c r="P7064" s="9">
        <v>101.33377777777778</v>
      </c>
      <c r="Q7064" s="9">
        <f>Sales_Data17[[#This Row],[Line Total]]-(Sales_Data17[[#This Row],[Total Unit Cost]]*Sales_Data17[[#This Row],[Order Quantity]])</f>
        <v>66.731999999999971</v>
      </c>
      <c r="R7064" s="1" t="str">
        <f>TEXT(Sales_Data17[[#This Row],[OrderDate]],"MMM")</f>
        <v>May</v>
      </c>
      <c r="S7064" s="1" t="str">
        <f t="shared" si="110"/>
        <v>2016</v>
      </c>
    </row>
    <row r="7065" spans="1:19">
      <c r="A7065" t="s">
        <v>7088</v>
      </c>
      <c r="B7065" s="2">
        <v>42505</v>
      </c>
      <c r="C7065" s="2" t="str">
        <f>VLOOKUP(Sales_Data17[[#This Row],[Customer Name Index]],Customer_Data[#All],2,0)</f>
        <v>Avon Corp</v>
      </c>
      <c r="D7065">
        <v>1</v>
      </c>
      <c r="E7065" t="s">
        <v>4</v>
      </c>
      <c r="F7065" t="s">
        <v>8168</v>
      </c>
      <c r="G7065" t="s">
        <v>8027</v>
      </c>
      <c r="H7065" t="str">
        <f>VLOOKUP(Sales_Data17[[#This Row],[Delivery Region Index]],Regions_Table[#All],2,0)</f>
        <v>New South Wales</v>
      </c>
      <c r="I7065" t="str">
        <f>VLOOKUP(Sales_Data17[[#This Row],[Delivery Region Index]],Regions_Table[#All],3,0)</f>
        <v>Albury</v>
      </c>
      <c r="J7065">
        <v>2</v>
      </c>
      <c r="K7065">
        <v>1</v>
      </c>
      <c r="L7065" t="str">
        <f>VLOOKUP(Sales_Data17[[#This Row],[Product Description Index]],Products_Data[#All],2,0)</f>
        <v>Shirts</v>
      </c>
      <c r="M7065">
        <v>9</v>
      </c>
      <c r="N7065" s="9">
        <v>256.83333333333331</v>
      </c>
      <c r="O7065" s="9">
        <f>Sales_Data17[[#This Row],[Order Quantity]]*Sales_Data17[[#This Row],[Unit Price]]</f>
        <v>2311.5</v>
      </c>
      <c r="P7065" s="9">
        <v>154.1</v>
      </c>
      <c r="Q7065" s="9">
        <f>Sales_Data17[[#This Row],[Line Total]]-(Sales_Data17[[#This Row],[Total Unit Cost]]*Sales_Data17[[#This Row],[Order Quantity]])</f>
        <v>924.60000000000014</v>
      </c>
      <c r="R7065" s="1" t="str">
        <f>TEXT(Sales_Data17[[#This Row],[OrderDate]],"MMM")</f>
        <v>May</v>
      </c>
      <c r="S7065" s="1" t="str">
        <f t="shared" si="110"/>
        <v>2016</v>
      </c>
    </row>
    <row r="7066" spans="1:19">
      <c r="A7066" t="s">
        <v>7089</v>
      </c>
      <c r="B7066" s="2">
        <v>42505</v>
      </c>
      <c r="C7066" s="2" t="str">
        <f>VLOOKUP(Sales_Data17[[#This Row],[Customer Name Index]],Customer_Data[#All],2,0)</f>
        <v xml:space="preserve">Linde </v>
      </c>
      <c r="D7066">
        <v>14</v>
      </c>
      <c r="E7066" t="s">
        <v>3</v>
      </c>
      <c r="F7066" t="s">
        <v>8168</v>
      </c>
      <c r="G7066" t="s">
        <v>8026</v>
      </c>
      <c r="H7066" t="str">
        <f>VLOOKUP(Sales_Data17[[#This Row],[Delivery Region Index]],Regions_Table[#All],2,0)</f>
        <v>Queensland</v>
      </c>
      <c r="I7066" t="str">
        <f>VLOOKUP(Sales_Data17[[#This Row],[Delivery Region Index]],Regions_Table[#All],3,0)</f>
        <v>Nambour</v>
      </c>
      <c r="J7066">
        <v>39</v>
      </c>
      <c r="K7066">
        <v>6</v>
      </c>
      <c r="L7066" t="str">
        <f>VLOOKUP(Sales_Data17[[#This Row],[Product Description Index]],Products_Data[#All],2,0)</f>
        <v>Socks</v>
      </c>
      <c r="M7066">
        <v>2</v>
      </c>
      <c r="N7066" s="9">
        <v>104.22222222222223</v>
      </c>
      <c r="O7066" s="9">
        <f>Sales_Data17[[#This Row],[Order Quantity]]*Sales_Data17[[#This Row],[Unit Price]]</f>
        <v>208.44444444444446</v>
      </c>
      <c r="P7066" s="9">
        <v>55.237777777777779</v>
      </c>
      <c r="Q7066" s="9">
        <f>Sales_Data17[[#This Row],[Line Total]]-(Sales_Data17[[#This Row],[Total Unit Cost]]*Sales_Data17[[#This Row],[Order Quantity]])</f>
        <v>97.968888888888898</v>
      </c>
      <c r="R7066" s="1" t="str">
        <f>TEXT(Sales_Data17[[#This Row],[OrderDate]],"MMM")</f>
        <v>May</v>
      </c>
      <c r="S7066" s="1" t="str">
        <f t="shared" si="110"/>
        <v>2016</v>
      </c>
    </row>
    <row r="7067" spans="1:19">
      <c r="A7067" t="s">
        <v>7090</v>
      </c>
      <c r="B7067" s="2">
        <v>42506</v>
      </c>
      <c r="C7067" s="2" t="str">
        <f>VLOOKUP(Sales_Data17[[#This Row],[Customer Name Index]],Customer_Data[#All],2,0)</f>
        <v>Procter Corp</v>
      </c>
      <c r="D7067">
        <v>5</v>
      </c>
      <c r="E7067" t="s">
        <v>4</v>
      </c>
      <c r="F7067" t="s">
        <v>8168</v>
      </c>
      <c r="G7067" t="s">
        <v>8027</v>
      </c>
      <c r="H7067" t="str">
        <f>VLOOKUP(Sales_Data17[[#This Row],[Delivery Region Index]],Regions_Table[#All],2,0)</f>
        <v>New South Wales</v>
      </c>
      <c r="I7067" t="str">
        <f>VLOOKUP(Sales_Data17[[#This Row],[Delivery Region Index]],Regions_Table[#All],3,0)</f>
        <v>Lake Macquarie</v>
      </c>
      <c r="J7067">
        <v>13</v>
      </c>
      <c r="K7067">
        <v>2</v>
      </c>
      <c r="L7067" t="str">
        <f>VLOOKUP(Sales_Data17[[#This Row],[Product Description Index]],Products_Data[#All],2,0)</f>
        <v>Pants</v>
      </c>
      <c r="M7067">
        <v>8</v>
      </c>
      <c r="N7067" s="9">
        <v>405.72222222222223</v>
      </c>
      <c r="O7067" s="9">
        <f>Sales_Data17[[#This Row],[Order Quantity]]*Sales_Data17[[#This Row],[Unit Price]]</f>
        <v>3245.7777777777778</v>
      </c>
      <c r="P7067" s="9">
        <v>271.83388888888891</v>
      </c>
      <c r="Q7067" s="9">
        <f>Sales_Data17[[#This Row],[Line Total]]-(Sales_Data17[[#This Row],[Total Unit Cost]]*Sales_Data17[[#This Row],[Order Quantity]])</f>
        <v>1071.1066666666666</v>
      </c>
      <c r="R7067" s="1" t="str">
        <f>TEXT(Sales_Data17[[#This Row],[OrderDate]],"MMM")</f>
        <v>May</v>
      </c>
      <c r="S7067" s="1" t="str">
        <f t="shared" si="110"/>
        <v>2016</v>
      </c>
    </row>
    <row r="7068" spans="1:19">
      <c r="A7068" t="s">
        <v>7091</v>
      </c>
      <c r="B7068" s="2">
        <v>42506</v>
      </c>
      <c r="C7068" s="2" t="str">
        <f>VLOOKUP(Sales_Data17[[#This Row],[Customer Name Index]],Customer_Data[#All],2,0)</f>
        <v>PEDIFIX, Corp</v>
      </c>
      <c r="D7068">
        <v>6</v>
      </c>
      <c r="E7068" t="s">
        <v>4</v>
      </c>
      <c r="F7068" t="s">
        <v>8168</v>
      </c>
      <c r="G7068" t="s">
        <v>8027</v>
      </c>
      <c r="H7068" t="str">
        <f>VLOOKUP(Sales_Data17[[#This Row],[Delivery Region Index]],Regions_Table[#All],2,0)</f>
        <v>New South Wales</v>
      </c>
      <c r="I7068" t="str">
        <f>VLOOKUP(Sales_Data17[[#This Row],[Delivery Region Index]],Regions_Table[#All],3,0)</f>
        <v>Nowra</v>
      </c>
      <c r="J7068">
        <v>17</v>
      </c>
      <c r="K7068">
        <v>3</v>
      </c>
      <c r="L7068" t="str">
        <f>VLOOKUP(Sales_Data17[[#This Row],[Product Description Index]],Products_Data[#All],2,0)</f>
        <v>Sunglasses</v>
      </c>
      <c r="M7068">
        <v>4</v>
      </c>
      <c r="N7068" s="9">
        <v>118.36666666666666</v>
      </c>
      <c r="O7068" s="9">
        <f>Sales_Data17[[#This Row],[Order Quantity]]*Sales_Data17[[#This Row],[Unit Price]]</f>
        <v>473.46666666666664</v>
      </c>
      <c r="P7068" s="9">
        <v>75.754666666666665</v>
      </c>
      <c r="Q7068" s="9">
        <f>Sales_Data17[[#This Row],[Line Total]]-(Sales_Data17[[#This Row],[Total Unit Cost]]*Sales_Data17[[#This Row],[Order Quantity]])</f>
        <v>170.44799999999998</v>
      </c>
      <c r="R7068" s="1" t="str">
        <f>TEXT(Sales_Data17[[#This Row],[OrderDate]],"MMM")</f>
        <v>May</v>
      </c>
      <c r="S7068" s="1" t="str">
        <f t="shared" si="110"/>
        <v>2016</v>
      </c>
    </row>
    <row r="7069" spans="1:19">
      <c r="A7069" t="s">
        <v>7092</v>
      </c>
      <c r="B7069" s="2">
        <v>42506</v>
      </c>
      <c r="C7069" s="2" t="str">
        <f>VLOOKUP(Sales_Data17[[#This Row],[Customer Name Index]],Customer_Data[#All],2,0)</f>
        <v>Medsep Group</v>
      </c>
      <c r="D7069">
        <v>8</v>
      </c>
      <c r="E7069" t="s">
        <v>4</v>
      </c>
      <c r="F7069" t="s">
        <v>8168</v>
      </c>
      <c r="G7069" t="s">
        <v>8027</v>
      </c>
      <c r="H7069" t="str">
        <f>VLOOKUP(Sales_Data17[[#This Row],[Delivery Region Index]],Regions_Table[#All],2,0)</f>
        <v>New South Wales</v>
      </c>
      <c r="I7069" t="str">
        <f>VLOOKUP(Sales_Data17[[#This Row],[Delivery Region Index]],Regions_Table[#All],3,0)</f>
        <v>Wagga Wagga</v>
      </c>
      <c r="J7069">
        <v>23</v>
      </c>
      <c r="K7069">
        <v>4</v>
      </c>
      <c r="L7069" t="str">
        <f>VLOOKUP(Sales_Data17[[#This Row],[Product Description Index]],Products_Data[#All],2,0)</f>
        <v>Jeans</v>
      </c>
      <c r="M7069">
        <v>9</v>
      </c>
      <c r="N7069" s="9">
        <v>18.611111111111111</v>
      </c>
      <c r="O7069" s="9">
        <f>Sales_Data17[[#This Row],[Order Quantity]]*Sales_Data17[[#This Row],[Unit Price]]</f>
        <v>167.5</v>
      </c>
      <c r="P7069" s="9">
        <v>15.261111111111111</v>
      </c>
      <c r="Q7069" s="9">
        <f>Sales_Data17[[#This Row],[Line Total]]-(Sales_Data17[[#This Row],[Total Unit Cost]]*Sales_Data17[[#This Row],[Order Quantity]])</f>
        <v>30.150000000000006</v>
      </c>
      <c r="R7069" s="1" t="str">
        <f>TEXT(Sales_Data17[[#This Row],[OrderDate]],"MMM")</f>
        <v>May</v>
      </c>
      <c r="S7069" s="1" t="str">
        <f t="shared" si="110"/>
        <v>2016</v>
      </c>
    </row>
    <row r="7070" spans="1:19">
      <c r="A7070" t="s">
        <v>7093</v>
      </c>
      <c r="B7070" s="2">
        <v>42506</v>
      </c>
      <c r="C7070" s="2" t="str">
        <f>VLOOKUP(Sales_Data17[[#This Row],[Customer Name Index]],Customer_Data[#All],2,0)</f>
        <v xml:space="preserve">Qualitest </v>
      </c>
      <c r="D7070">
        <v>19</v>
      </c>
      <c r="E7070" t="s">
        <v>4</v>
      </c>
      <c r="F7070" t="s">
        <v>8168</v>
      </c>
      <c r="G7070" t="s">
        <v>8028</v>
      </c>
      <c r="H7070" t="str">
        <f>VLOOKUP(Sales_Data17[[#This Row],[Delivery Region Index]],Regions_Table[#All],2,0)</f>
        <v>Victoria</v>
      </c>
      <c r="I7070" t="str">
        <f>VLOOKUP(Sales_Data17[[#This Row],[Delivery Region Index]],Regions_Table[#All],3,0)</f>
        <v>Shepparton</v>
      </c>
      <c r="J7070">
        <v>54</v>
      </c>
      <c r="K7070">
        <v>8</v>
      </c>
      <c r="L7070" t="str">
        <f>VLOOKUP(Sales_Data17[[#This Row],[Product Description Index]],Products_Data[#All],2,0)</f>
        <v>Shoes</v>
      </c>
      <c r="M7070">
        <v>2</v>
      </c>
      <c r="N7070" s="9">
        <v>124.32222222222224</v>
      </c>
      <c r="O7070" s="9">
        <f>Sales_Data17[[#This Row],[Order Quantity]]*Sales_Data17[[#This Row],[Unit Price]]</f>
        <v>248.64444444444447</v>
      </c>
      <c r="P7070" s="9">
        <v>57.18822222222223</v>
      </c>
      <c r="Q7070" s="9">
        <f>Sales_Data17[[#This Row],[Line Total]]-(Sales_Data17[[#This Row],[Total Unit Cost]]*Sales_Data17[[#This Row],[Order Quantity]])</f>
        <v>134.26800000000003</v>
      </c>
      <c r="R7070" s="1" t="str">
        <f>TEXT(Sales_Data17[[#This Row],[OrderDate]],"MMM")</f>
        <v>May</v>
      </c>
      <c r="S7070" s="1" t="str">
        <f t="shared" si="110"/>
        <v>2016</v>
      </c>
    </row>
    <row r="7071" spans="1:19">
      <c r="A7071" t="s">
        <v>7094</v>
      </c>
      <c r="B7071" s="2">
        <v>42506</v>
      </c>
      <c r="C7071" s="2" t="str">
        <f>VLOOKUP(Sales_Data17[[#This Row],[Customer Name Index]],Customer_Data[#All],2,0)</f>
        <v>Rochester Ltd</v>
      </c>
      <c r="D7071">
        <v>15</v>
      </c>
      <c r="E7071" t="s">
        <v>4</v>
      </c>
      <c r="F7071" t="s">
        <v>8168</v>
      </c>
      <c r="G7071" t="s">
        <v>8025</v>
      </c>
      <c r="H7071" t="str">
        <f>VLOOKUP(Sales_Data17[[#This Row],[Delivery Region Index]],Regions_Table[#All],2,0)</f>
        <v>Queensland</v>
      </c>
      <c r="I7071" t="str">
        <f>VLOOKUP(Sales_Data17[[#This Row],[Delivery Region Index]],Regions_Table[#All],3,0)</f>
        <v>Sunshine Coast</v>
      </c>
      <c r="J7071">
        <v>42</v>
      </c>
      <c r="K7071">
        <v>6</v>
      </c>
      <c r="L7071" t="str">
        <f>VLOOKUP(Sales_Data17[[#This Row],[Product Description Index]],Products_Data[#All],2,0)</f>
        <v>Socks</v>
      </c>
      <c r="M7071">
        <v>4</v>
      </c>
      <c r="N7071" s="9">
        <v>321.60000000000002</v>
      </c>
      <c r="O7071" s="9">
        <f>Sales_Data17[[#This Row],[Order Quantity]]*Sales_Data17[[#This Row],[Unit Price]]</f>
        <v>1286.4000000000001</v>
      </c>
      <c r="P7071" s="9">
        <v>212.256</v>
      </c>
      <c r="Q7071" s="9">
        <f>Sales_Data17[[#This Row],[Line Total]]-(Sales_Data17[[#This Row],[Total Unit Cost]]*Sales_Data17[[#This Row],[Order Quantity]])</f>
        <v>437.37600000000009</v>
      </c>
      <c r="R7071" s="1" t="str">
        <f>TEXT(Sales_Data17[[#This Row],[OrderDate]],"MMM")</f>
        <v>May</v>
      </c>
      <c r="S7071" s="1" t="str">
        <f t="shared" si="110"/>
        <v>2016</v>
      </c>
    </row>
    <row r="7072" spans="1:19">
      <c r="A7072" t="s">
        <v>7095</v>
      </c>
      <c r="B7072" s="2">
        <v>42507</v>
      </c>
      <c r="C7072" s="2" t="str">
        <f>VLOOKUP(Sales_Data17[[#This Row],[Customer Name Index]],Customer_Data[#All],2,0)</f>
        <v>Medsep Group</v>
      </c>
      <c r="D7072">
        <v>8</v>
      </c>
      <c r="E7072" t="s">
        <v>4</v>
      </c>
      <c r="F7072" t="s">
        <v>8168</v>
      </c>
      <c r="G7072" t="s">
        <v>8027</v>
      </c>
      <c r="H7072" t="str">
        <f>VLOOKUP(Sales_Data17[[#This Row],[Delivery Region Index]],Regions_Table[#All],2,0)</f>
        <v>New South Wales</v>
      </c>
      <c r="I7072" t="str">
        <f>VLOOKUP(Sales_Data17[[#This Row],[Delivery Region Index]],Regions_Table[#All],3,0)</f>
        <v>Tamworth</v>
      </c>
      <c r="J7072">
        <v>21</v>
      </c>
      <c r="K7072">
        <v>3</v>
      </c>
      <c r="L7072" t="str">
        <f>VLOOKUP(Sales_Data17[[#This Row],[Product Description Index]],Products_Data[#All],2,0)</f>
        <v>Sunglasses</v>
      </c>
      <c r="M7072">
        <v>3</v>
      </c>
      <c r="N7072" s="9">
        <v>624.58888888888896</v>
      </c>
      <c r="O7072" s="9">
        <f>Sales_Data17[[#This Row],[Order Quantity]]*Sales_Data17[[#This Row],[Unit Price]]</f>
        <v>1873.7666666666669</v>
      </c>
      <c r="P7072" s="9">
        <v>362.26155555555556</v>
      </c>
      <c r="Q7072" s="9">
        <f>Sales_Data17[[#This Row],[Line Total]]-(Sales_Data17[[#This Row],[Total Unit Cost]]*Sales_Data17[[#This Row],[Order Quantity]])</f>
        <v>786.9820000000002</v>
      </c>
      <c r="R7072" s="1" t="str">
        <f>TEXT(Sales_Data17[[#This Row],[OrderDate]],"MMM")</f>
        <v>May</v>
      </c>
      <c r="S7072" s="1" t="str">
        <f t="shared" si="110"/>
        <v>2016</v>
      </c>
    </row>
    <row r="7073" spans="1:19">
      <c r="A7073" t="s">
        <v>7096</v>
      </c>
      <c r="B7073" s="2">
        <v>42507</v>
      </c>
      <c r="C7073" s="2" t="str">
        <f>VLOOKUP(Sales_Data17[[#This Row],[Customer Name Index]],Customer_Data[#All],2,0)</f>
        <v>Pure Group</v>
      </c>
      <c r="D7073">
        <v>17</v>
      </c>
      <c r="E7073" t="s">
        <v>4</v>
      </c>
      <c r="F7073" t="s">
        <v>8168</v>
      </c>
      <c r="G7073" t="s">
        <v>8025</v>
      </c>
      <c r="H7073" t="str">
        <f>VLOOKUP(Sales_Data17[[#This Row],[Delivery Region Index]],Regions_Table[#All],2,0)</f>
        <v>Victoria</v>
      </c>
      <c r="I7073" t="str">
        <f>VLOOKUP(Sales_Data17[[#This Row],[Delivery Region Index]],Regions_Table[#All],3,0)</f>
        <v>Bendigo</v>
      </c>
      <c r="J7073">
        <v>50</v>
      </c>
      <c r="K7073">
        <v>7</v>
      </c>
      <c r="L7073" t="str">
        <f>VLOOKUP(Sales_Data17[[#This Row],[Product Description Index]],Products_Data[#All],2,0)</f>
        <v>Dress Shirts</v>
      </c>
      <c r="M7073">
        <v>8</v>
      </c>
      <c r="N7073" s="9">
        <v>21.588888888888889</v>
      </c>
      <c r="O7073" s="9">
        <f>Sales_Data17[[#This Row],[Order Quantity]]*Sales_Data17[[#This Row],[Unit Price]]</f>
        <v>172.71111111111111</v>
      </c>
      <c r="P7073" s="9">
        <v>10.578555555555557</v>
      </c>
      <c r="Q7073" s="9">
        <f>Sales_Data17[[#This Row],[Line Total]]-(Sales_Data17[[#This Row],[Total Unit Cost]]*Sales_Data17[[#This Row],[Order Quantity]])</f>
        <v>88.082666666666654</v>
      </c>
      <c r="R7073" s="1" t="str">
        <f>TEXT(Sales_Data17[[#This Row],[OrderDate]],"MMM")</f>
        <v>May</v>
      </c>
      <c r="S7073" s="1" t="str">
        <f t="shared" si="110"/>
        <v>2016</v>
      </c>
    </row>
    <row r="7074" spans="1:19">
      <c r="A7074" t="s">
        <v>7097</v>
      </c>
      <c r="B7074" s="2">
        <v>42507</v>
      </c>
      <c r="C7074" s="2" t="str">
        <f>VLOOKUP(Sales_Data17[[#This Row],[Customer Name Index]],Customer_Data[#All],2,0)</f>
        <v>3LAB, Ltd</v>
      </c>
      <c r="D7074">
        <v>16</v>
      </c>
      <c r="E7074" t="s">
        <v>4</v>
      </c>
      <c r="F7074" t="s">
        <v>8168</v>
      </c>
      <c r="G7074" t="s">
        <v>8025</v>
      </c>
      <c r="H7074" t="str">
        <f>VLOOKUP(Sales_Data17[[#This Row],[Delivery Region Index]],Regions_Table[#All],2,0)</f>
        <v>Queensland</v>
      </c>
      <c r="I7074" t="str">
        <f>VLOOKUP(Sales_Data17[[#This Row],[Delivery Region Index]],Regions_Table[#All],3,0)</f>
        <v>Toowoomba</v>
      </c>
      <c r="J7074">
        <v>44</v>
      </c>
      <c r="K7074">
        <v>7</v>
      </c>
      <c r="L7074" t="str">
        <f>VLOOKUP(Sales_Data17[[#This Row],[Product Description Index]],Products_Data[#All],2,0)</f>
        <v>Dress Shirts</v>
      </c>
      <c r="M7074">
        <v>3</v>
      </c>
      <c r="N7074" s="9">
        <v>128.78888888888889</v>
      </c>
      <c r="O7074" s="9">
        <f>Sales_Data17[[#This Row],[Order Quantity]]*Sales_Data17[[#This Row],[Unit Price]]</f>
        <v>386.36666666666667</v>
      </c>
      <c r="P7074" s="9">
        <v>96.591666666666669</v>
      </c>
      <c r="Q7074" s="9">
        <f>Sales_Data17[[#This Row],[Line Total]]-(Sales_Data17[[#This Row],[Total Unit Cost]]*Sales_Data17[[#This Row],[Order Quantity]])</f>
        <v>96.591666666666697</v>
      </c>
      <c r="R7074" s="1" t="str">
        <f>TEXT(Sales_Data17[[#This Row],[OrderDate]],"MMM")</f>
        <v>May</v>
      </c>
      <c r="S7074" s="1" t="str">
        <f t="shared" si="110"/>
        <v>2016</v>
      </c>
    </row>
    <row r="7075" spans="1:19">
      <c r="A7075" t="s">
        <v>7098</v>
      </c>
      <c r="B7075" s="2">
        <v>42507</v>
      </c>
      <c r="C7075" s="2" t="str">
        <f>VLOOKUP(Sales_Data17[[#This Row],[Customer Name Index]],Customer_Data[#All],2,0)</f>
        <v>3LAB, Ltd</v>
      </c>
      <c r="D7075">
        <v>16</v>
      </c>
      <c r="E7075" t="s">
        <v>4</v>
      </c>
      <c r="F7075" t="s">
        <v>8168</v>
      </c>
      <c r="G7075" t="s">
        <v>8025</v>
      </c>
      <c r="H7075" t="str">
        <f>VLOOKUP(Sales_Data17[[#This Row],[Delivery Region Index]],Regions_Table[#All],2,0)</f>
        <v>Queensland</v>
      </c>
      <c r="I7075" t="str">
        <f>VLOOKUP(Sales_Data17[[#This Row],[Delivery Region Index]],Regions_Table[#All],3,0)</f>
        <v>Townsville</v>
      </c>
      <c r="J7075">
        <v>45</v>
      </c>
      <c r="K7075">
        <v>7</v>
      </c>
      <c r="L7075" t="str">
        <f>VLOOKUP(Sales_Data17[[#This Row],[Product Description Index]],Products_Data[#All],2,0)</f>
        <v>Dress Shirts</v>
      </c>
      <c r="M7075">
        <v>8</v>
      </c>
      <c r="N7075" s="9">
        <v>210.67777777777781</v>
      </c>
      <c r="O7075" s="9">
        <f>Sales_Data17[[#This Row],[Order Quantity]]*Sales_Data17[[#This Row],[Unit Price]]</f>
        <v>1685.4222222222224</v>
      </c>
      <c r="P7075" s="9">
        <v>124.2998888888889</v>
      </c>
      <c r="Q7075" s="9">
        <f>Sales_Data17[[#This Row],[Line Total]]-(Sales_Data17[[#This Row],[Total Unit Cost]]*Sales_Data17[[#This Row],[Order Quantity]])</f>
        <v>691.02311111111123</v>
      </c>
      <c r="R7075" s="1" t="str">
        <f>TEXT(Sales_Data17[[#This Row],[OrderDate]],"MMM")</f>
        <v>May</v>
      </c>
      <c r="S7075" s="1" t="str">
        <f t="shared" si="110"/>
        <v>2016</v>
      </c>
    </row>
    <row r="7076" spans="1:19">
      <c r="A7076" t="s">
        <v>7099</v>
      </c>
      <c r="B7076" s="2">
        <v>42508</v>
      </c>
      <c r="C7076" s="2" t="str">
        <f>VLOOKUP(Sales_Data17[[#This Row],[Customer Name Index]],Customer_Data[#All],2,0)</f>
        <v>3LAB, Ltd</v>
      </c>
      <c r="D7076">
        <v>16</v>
      </c>
      <c r="E7076" t="s">
        <v>4</v>
      </c>
      <c r="F7076" t="s">
        <v>8168</v>
      </c>
      <c r="G7076" t="s">
        <v>8025</v>
      </c>
      <c r="H7076" t="str">
        <f>VLOOKUP(Sales_Data17[[#This Row],[Delivery Region Index]],Regions_Table[#All],2,0)</f>
        <v>Queensland</v>
      </c>
      <c r="I7076" t="str">
        <f>VLOOKUP(Sales_Data17[[#This Row],[Delivery Region Index]],Regions_Table[#All],3,0)</f>
        <v>Townsville</v>
      </c>
      <c r="J7076">
        <v>45</v>
      </c>
      <c r="K7076">
        <v>7</v>
      </c>
      <c r="L7076" t="str">
        <f>VLOOKUP(Sales_Data17[[#This Row],[Product Description Index]],Products_Data[#All],2,0)</f>
        <v>Dress Shirts</v>
      </c>
      <c r="M7076">
        <v>6</v>
      </c>
      <c r="N7076" s="9">
        <v>113.15555555555555</v>
      </c>
      <c r="O7076" s="9">
        <f>Sales_Data17[[#This Row],[Order Quantity]]*Sales_Data17[[#This Row],[Unit Price]]</f>
        <v>678.93333333333328</v>
      </c>
      <c r="P7076" s="9">
        <v>91.656000000000006</v>
      </c>
      <c r="Q7076" s="9">
        <f>Sales_Data17[[#This Row],[Line Total]]-(Sales_Data17[[#This Row],[Total Unit Cost]]*Sales_Data17[[#This Row],[Order Quantity]])</f>
        <v>128.99733333333324</v>
      </c>
      <c r="R7076" s="1" t="str">
        <f>TEXT(Sales_Data17[[#This Row],[OrderDate]],"MMM")</f>
        <v>May</v>
      </c>
      <c r="S7076" s="1" t="str">
        <f t="shared" si="110"/>
        <v>2016</v>
      </c>
    </row>
    <row r="7077" spans="1:19">
      <c r="A7077" t="s">
        <v>7100</v>
      </c>
      <c r="B7077" s="2">
        <v>42508</v>
      </c>
      <c r="C7077" s="2" t="str">
        <f>VLOOKUP(Sales_Data17[[#This Row],[Customer Name Index]],Customer_Data[#All],2,0)</f>
        <v>Elorac, Corp</v>
      </c>
      <c r="D7077">
        <v>3</v>
      </c>
      <c r="E7077" t="s">
        <v>3</v>
      </c>
      <c r="F7077" t="s">
        <v>8168</v>
      </c>
      <c r="G7077" t="s">
        <v>8027</v>
      </c>
      <c r="H7077" t="str">
        <f>VLOOKUP(Sales_Data17[[#This Row],[Delivery Region Index]],Regions_Table[#All],2,0)</f>
        <v>New South Wales</v>
      </c>
      <c r="I7077" t="str">
        <f>VLOOKUP(Sales_Data17[[#This Row],[Delivery Region Index]],Regions_Table[#All],3,0)</f>
        <v>Coffs Harbour</v>
      </c>
      <c r="J7077">
        <v>7</v>
      </c>
      <c r="K7077">
        <v>1</v>
      </c>
      <c r="L7077" t="str">
        <f>VLOOKUP(Sales_Data17[[#This Row],[Product Description Index]],Products_Data[#All],2,0)</f>
        <v>Shirts</v>
      </c>
      <c r="M7077">
        <v>1</v>
      </c>
      <c r="N7077" s="9">
        <v>569.5</v>
      </c>
      <c r="O7077" s="9">
        <f>Sales_Data17[[#This Row],[Order Quantity]]*Sales_Data17[[#This Row],[Unit Price]]</f>
        <v>569.5</v>
      </c>
      <c r="P7077" s="9">
        <v>421.43</v>
      </c>
      <c r="Q7077" s="9">
        <f>Sales_Data17[[#This Row],[Line Total]]-(Sales_Data17[[#This Row],[Total Unit Cost]]*Sales_Data17[[#This Row],[Order Quantity]])</f>
        <v>148.07</v>
      </c>
      <c r="R7077" s="1" t="str">
        <f>TEXT(Sales_Data17[[#This Row],[OrderDate]],"MMM")</f>
        <v>May</v>
      </c>
      <c r="S7077" s="1" t="str">
        <f t="shared" si="110"/>
        <v>2016</v>
      </c>
    </row>
    <row r="7078" spans="1:19">
      <c r="A7078" t="s">
        <v>7101</v>
      </c>
      <c r="B7078" s="2">
        <v>42508</v>
      </c>
      <c r="C7078" s="2" t="str">
        <f>VLOOKUP(Sales_Data17[[#This Row],[Customer Name Index]],Customer_Data[#All],2,0)</f>
        <v>Ole Group</v>
      </c>
      <c r="D7078">
        <v>13</v>
      </c>
      <c r="E7078" t="s">
        <v>4</v>
      </c>
      <c r="F7078" t="s">
        <v>8168</v>
      </c>
      <c r="G7078" t="s">
        <v>8026</v>
      </c>
      <c r="H7078" t="str">
        <f>VLOOKUP(Sales_Data17[[#This Row],[Delivery Region Index]],Regions_Table[#All],2,0)</f>
        <v>Queensland</v>
      </c>
      <c r="I7078" t="str">
        <f>VLOOKUP(Sales_Data17[[#This Row],[Delivery Region Index]],Regions_Table[#All],3,0)</f>
        <v>Mount Isa</v>
      </c>
      <c r="J7078">
        <v>38</v>
      </c>
      <c r="K7078">
        <v>6</v>
      </c>
      <c r="L7078" t="str">
        <f>VLOOKUP(Sales_Data17[[#This Row],[Product Description Index]],Products_Data[#All],2,0)</f>
        <v>Socks</v>
      </c>
      <c r="M7078">
        <v>7</v>
      </c>
      <c r="N7078" s="9">
        <v>117.62222222222223</v>
      </c>
      <c r="O7078" s="9">
        <f>Sales_Data17[[#This Row],[Order Quantity]]*Sales_Data17[[#This Row],[Unit Price]]</f>
        <v>823.35555555555561</v>
      </c>
      <c r="P7078" s="9">
        <v>56.458666666666673</v>
      </c>
      <c r="Q7078" s="9">
        <f>Sales_Data17[[#This Row],[Line Total]]-(Sales_Data17[[#This Row],[Total Unit Cost]]*Sales_Data17[[#This Row],[Order Quantity]])</f>
        <v>428.14488888888889</v>
      </c>
      <c r="R7078" s="1" t="str">
        <f>TEXT(Sales_Data17[[#This Row],[OrderDate]],"MMM")</f>
        <v>May</v>
      </c>
      <c r="S7078" s="1" t="str">
        <f t="shared" si="110"/>
        <v>2016</v>
      </c>
    </row>
    <row r="7079" spans="1:19">
      <c r="A7079" t="s">
        <v>7102</v>
      </c>
      <c r="B7079" s="2">
        <v>42508</v>
      </c>
      <c r="C7079" s="2" t="str">
        <f>VLOOKUP(Sales_Data17[[#This Row],[Customer Name Index]],Customer_Data[#All],2,0)</f>
        <v>PEDIFIX, Corp</v>
      </c>
      <c r="D7079">
        <v>6</v>
      </c>
      <c r="E7079" t="s">
        <v>4</v>
      </c>
      <c r="F7079" t="s">
        <v>8168</v>
      </c>
      <c r="G7079" t="s">
        <v>8027</v>
      </c>
      <c r="H7079" t="str">
        <f>VLOOKUP(Sales_Data17[[#This Row],[Delivery Region Index]],Regions_Table[#All],2,0)</f>
        <v>New South Wales</v>
      </c>
      <c r="I7079" t="str">
        <f>VLOOKUP(Sales_Data17[[#This Row],[Delivery Region Index]],Regions_Table[#All],3,0)</f>
        <v>Nowra</v>
      </c>
      <c r="J7079">
        <v>17</v>
      </c>
      <c r="K7079">
        <v>3</v>
      </c>
      <c r="L7079" t="str">
        <f>VLOOKUP(Sales_Data17[[#This Row],[Product Description Index]],Products_Data[#All],2,0)</f>
        <v>Sunglasses</v>
      </c>
      <c r="M7079">
        <v>9</v>
      </c>
      <c r="N7079" s="9">
        <v>117.62222222222223</v>
      </c>
      <c r="O7079" s="9">
        <f>Sales_Data17[[#This Row],[Order Quantity]]*Sales_Data17[[#This Row],[Unit Price]]</f>
        <v>1058.6000000000001</v>
      </c>
      <c r="P7079" s="9">
        <v>56.458666666666673</v>
      </c>
      <c r="Q7079" s="9">
        <f>Sales_Data17[[#This Row],[Line Total]]-(Sales_Data17[[#This Row],[Total Unit Cost]]*Sales_Data17[[#This Row],[Order Quantity]])</f>
        <v>550.47200000000009</v>
      </c>
      <c r="R7079" s="1" t="str">
        <f>TEXT(Sales_Data17[[#This Row],[OrderDate]],"MMM")</f>
        <v>May</v>
      </c>
      <c r="S7079" s="1" t="str">
        <f t="shared" si="110"/>
        <v>2016</v>
      </c>
    </row>
    <row r="7080" spans="1:19">
      <c r="A7080" t="s">
        <v>7103</v>
      </c>
      <c r="B7080" s="2">
        <v>42509</v>
      </c>
      <c r="C7080" s="2" t="str">
        <f>VLOOKUP(Sales_Data17[[#This Row],[Customer Name Index]],Customer_Data[#All],2,0)</f>
        <v>Eminence Corp</v>
      </c>
      <c r="D7080">
        <v>18</v>
      </c>
      <c r="E7080" t="s">
        <v>2</v>
      </c>
      <c r="F7080" t="s">
        <v>8168</v>
      </c>
      <c r="G7080" t="s">
        <v>8025</v>
      </c>
      <c r="H7080" t="str">
        <f>VLOOKUP(Sales_Data17[[#This Row],[Delivery Region Index]],Regions_Table[#All],2,0)</f>
        <v>Victoria</v>
      </c>
      <c r="I7080" t="str">
        <f>VLOOKUP(Sales_Data17[[#This Row],[Delivery Region Index]],Regions_Table[#All],3,0)</f>
        <v>Latrobe City</v>
      </c>
      <c r="J7080">
        <v>52</v>
      </c>
      <c r="K7080">
        <v>8</v>
      </c>
      <c r="L7080" t="str">
        <f>VLOOKUP(Sales_Data17[[#This Row],[Product Description Index]],Products_Data[#All],2,0)</f>
        <v>Shoes</v>
      </c>
      <c r="M7080">
        <v>2</v>
      </c>
      <c r="N7080" s="9">
        <v>21.588888888888889</v>
      </c>
      <c r="O7080" s="9">
        <f>Sales_Data17[[#This Row],[Order Quantity]]*Sales_Data17[[#This Row],[Unit Price]]</f>
        <v>43.177777777777777</v>
      </c>
      <c r="P7080" s="9">
        <v>16.407555555555557</v>
      </c>
      <c r="Q7080" s="9">
        <f>Sales_Data17[[#This Row],[Line Total]]-(Sales_Data17[[#This Row],[Total Unit Cost]]*Sales_Data17[[#This Row],[Order Quantity]])</f>
        <v>10.362666666666662</v>
      </c>
      <c r="R7080" s="1" t="str">
        <f>TEXT(Sales_Data17[[#This Row],[OrderDate]],"MMM")</f>
        <v>May</v>
      </c>
      <c r="S7080" s="1" t="str">
        <f t="shared" si="110"/>
        <v>2016</v>
      </c>
    </row>
    <row r="7081" spans="1:19">
      <c r="A7081" t="s">
        <v>7104</v>
      </c>
      <c r="B7081" s="2">
        <v>42509</v>
      </c>
      <c r="C7081" s="2" t="str">
        <f>VLOOKUP(Sales_Data17[[#This Row],[Customer Name Index]],Customer_Data[#All],2,0)</f>
        <v>Pacific Ltd</v>
      </c>
      <c r="D7081">
        <v>20</v>
      </c>
      <c r="E7081" t="s">
        <v>4</v>
      </c>
      <c r="F7081" t="s">
        <v>8168</v>
      </c>
      <c r="G7081" t="s">
        <v>8028</v>
      </c>
      <c r="H7081" t="str">
        <f>VLOOKUP(Sales_Data17[[#This Row],[Delivery Region Index]],Regions_Table[#All],2,0)</f>
        <v>Victoria</v>
      </c>
      <c r="I7081" t="str">
        <f>VLOOKUP(Sales_Data17[[#This Row],[Delivery Region Index]],Regions_Table[#All],3,0)</f>
        <v>Wangaratta</v>
      </c>
      <c r="J7081">
        <v>56</v>
      </c>
      <c r="K7081">
        <v>8</v>
      </c>
      <c r="L7081" t="str">
        <f>VLOOKUP(Sales_Data17[[#This Row],[Product Description Index]],Products_Data[#All],2,0)</f>
        <v>Shoes</v>
      </c>
      <c r="M7081">
        <v>5</v>
      </c>
      <c r="N7081" s="9">
        <v>116.87777777777779</v>
      </c>
      <c r="O7081" s="9">
        <f>Sales_Data17[[#This Row],[Order Quantity]]*Sales_Data17[[#This Row],[Unit Price]]</f>
        <v>584.38888888888891</v>
      </c>
      <c r="P7081" s="9">
        <v>93.50222222222223</v>
      </c>
      <c r="Q7081" s="9">
        <f>Sales_Data17[[#This Row],[Line Total]]-(Sales_Data17[[#This Row],[Total Unit Cost]]*Sales_Data17[[#This Row],[Order Quantity]])</f>
        <v>116.87777777777774</v>
      </c>
      <c r="R7081" s="1" t="str">
        <f>TEXT(Sales_Data17[[#This Row],[OrderDate]],"MMM")</f>
        <v>May</v>
      </c>
      <c r="S7081" s="1" t="str">
        <f t="shared" si="110"/>
        <v>2016</v>
      </c>
    </row>
    <row r="7082" spans="1:19">
      <c r="A7082" t="s">
        <v>7105</v>
      </c>
      <c r="B7082" s="2">
        <v>42509</v>
      </c>
      <c r="C7082" s="2" t="str">
        <f>VLOOKUP(Sales_Data17[[#This Row],[Customer Name Index]],Customer_Data[#All],2,0)</f>
        <v>Pure Group</v>
      </c>
      <c r="D7082">
        <v>17</v>
      </c>
      <c r="E7082" t="s">
        <v>4</v>
      </c>
      <c r="F7082" t="s">
        <v>8168</v>
      </c>
      <c r="G7082" t="s">
        <v>8025</v>
      </c>
      <c r="H7082" t="str">
        <f>VLOOKUP(Sales_Data17[[#This Row],[Delivery Region Index]],Regions_Table[#All],2,0)</f>
        <v>Victoria</v>
      </c>
      <c r="I7082" t="str">
        <f>VLOOKUP(Sales_Data17[[#This Row],[Delivery Region Index]],Regions_Table[#All],3,0)</f>
        <v>Benalla</v>
      </c>
      <c r="J7082">
        <v>48</v>
      </c>
      <c r="K7082">
        <v>7</v>
      </c>
      <c r="L7082" t="str">
        <f>VLOOKUP(Sales_Data17[[#This Row],[Product Description Index]],Products_Data[#All],2,0)</f>
        <v>Dress Shirts</v>
      </c>
      <c r="M7082">
        <v>7</v>
      </c>
      <c r="N7082" s="9">
        <v>99.75555555555556</v>
      </c>
      <c r="O7082" s="9">
        <f>Sales_Data17[[#This Row],[Order Quantity]]*Sales_Data17[[#This Row],[Unit Price]]</f>
        <v>698.28888888888889</v>
      </c>
      <c r="P7082" s="9">
        <v>74.816666666666663</v>
      </c>
      <c r="Q7082" s="9">
        <f>Sales_Data17[[#This Row],[Line Total]]-(Sales_Data17[[#This Row],[Total Unit Cost]]*Sales_Data17[[#This Row],[Order Quantity]])</f>
        <v>174.57222222222219</v>
      </c>
      <c r="R7082" s="1" t="str">
        <f>TEXT(Sales_Data17[[#This Row],[OrderDate]],"MMM")</f>
        <v>May</v>
      </c>
      <c r="S7082" s="1" t="str">
        <f t="shared" si="110"/>
        <v>2016</v>
      </c>
    </row>
    <row r="7083" spans="1:19">
      <c r="A7083" t="s">
        <v>7106</v>
      </c>
      <c r="B7083" s="2">
        <v>42509</v>
      </c>
      <c r="C7083" s="2" t="str">
        <f>VLOOKUP(Sales_Data17[[#This Row],[Customer Name Index]],Customer_Data[#All],2,0)</f>
        <v>Eminence Corp</v>
      </c>
      <c r="D7083">
        <v>18</v>
      </c>
      <c r="E7083" t="s">
        <v>4</v>
      </c>
      <c r="F7083" t="s">
        <v>8168</v>
      </c>
      <c r="G7083" t="s">
        <v>8025</v>
      </c>
      <c r="H7083" t="str">
        <f>VLOOKUP(Sales_Data17[[#This Row],[Delivery Region Index]],Regions_Table[#All],2,0)</f>
        <v>Victoria</v>
      </c>
      <c r="I7083" t="str">
        <f>VLOOKUP(Sales_Data17[[#This Row],[Delivery Region Index]],Regions_Table[#All],3,0)</f>
        <v>Geelong</v>
      </c>
      <c r="J7083">
        <v>51</v>
      </c>
      <c r="K7083">
        <v>7</v>
      </c>
      <c r="L7083" t="str">
        <f>VLOOKUP(Sales_Data17[[#This Row],[Product Description Index]],Products_Data[#All],2,0)</f>
        <v>Dress Shirts</v>
      </c>
      <c r="M7083">
        <v>4</v>
      </c>
      <c r="N7083" s="9">
        <v>116.87777777777779</v>
      </c>
      <c r="O7083" s="9">
        <f>Sales_Data17[[#This Row],[Order Quantity]]*Sales_Data17[[#This Row],[Unit Price]]</f>
        <v>467.51111111111118</v>
      </c>
      <c r="P7083" s="9">
        <v>89.995888888888899</v>
      </c>
      <c r="Q7083" s="9">
        <f>Sales_Data17[[#This Row],[Line Total]]-(Sales_Data17[[#This Row],[Total Unit Cost]]*Sales_Data17[[#This Row],[Order Quantity]])</f>
        <v>107.52755555555558</v>
      </c>
      <c r="R7083" s="1" t="str">
        <f>TEXT(Sales_Data17[[#This Row],[OrderDate]],"MMM")</f>
        <v>May</v>
      </c>
      <c r="S7083" s="1" t="str">
        <f t="shared" si="110"/>
        <v>2016</v>
      </c>
    </row>
    <row r="7084" spans="1:19">
      <c r="A7084" t="s">
        <v>7107</v>
      </c>
      <c r="B7084" s="2">
        <v>42509</v>
      </c>
      <c r="C7084" s="2" t="str">
        <f>VLOOKUP(Sales_Data17[[#This Row],[Customer Name Index]],Customer_Data[#All],2,0)</f>
        <v>Avon Corp</v>
      </c>
      <c r="D7084">
        <v>1</v>
      </c>
      <c r="E7084" t="s">
        <v>2</v>
      </c>
      <c r="F7084" t="s">
        <v>8168</v>
      </c>
      <c r="G7084" t="s">
        <v>8027</v>
      </c>
      <c r="H7084" t="str">
        <f>VLOOKUP(Sales_Data17[[#This Row],[Delivery Region Index]],Regions_Table[#All],2,0)</f>
        <v>New South Wales</v>
      </c>
      <c r="I7084" t="str">
        <f>VLOOKUP(Sales_Data17[[#This Row],[Delivery Region Index]],Regions_Table[#All],3,0)</f>
        <v>Sydney</v>
      </c>
      <c r="J7084">
        <v>1</v>
      </c>
      <c r="K7084">
        <v>1</v>
      </c>
      <c r="L7084" t="str">
        <f>VLOOKUP(Sales_Data17[[#This Row],[Product Description Index]],Products_Data[#All],2,0)</f>
        <v>Shirts</v>
      </c>
      <c r="M7084">
        <v>7</v>
      </c>
      <c r="N7084" s="9">
        <v>29.777777777777779</v>
      </c>
      <c r="O7084" s="9">
        <f>Sales_Data17[[#This Row],[Order Quantity]]*Sales_Data17[[#This Row],[Unit Price]]</f>
        <v>208.44444444444446</v>
      </c>
      <c r="P7084" s="9">
        <v>24.715555555555554</v>
      </c>
      <c r="Q7084" s="9">
        <f>Sales_Data17[[#This Row],[Line Total]]-(Sales_Data17[[#This Row],[Total Unit Cost]]*Sales_Data17[[#This Row],[Order Quantity]])</f>
        <v>35.435555555555595</v>
      </c>
      <c r="R7084" s="1" t="str">
        <f>TEXT(Sales_Data17[[#This Row],[OrderDate]],"MMM")</f>
        <v>May</v>
      </c>
      <c r="S7084" s="1" t="str">
        <f t="shared" si="110"/>
        <v>2016</v>
      </c>
    </row>
    <row r="7085" spans="1:19">
      <c r="A7085" t="s">
        <v>7108</v>
      </c>
      <c r="B7085" s="2">
        <v>42510</v>
      </c>
      <c r="C7085" s="2" t="str">
        <f>VLOOKUP(Sales_Data17[[#This Row],[Customer Name Index]],Customer_Data[#All],2,0)</f>
        <v>Procter Corp</v>
      </c>
      <c r="D7085">
        <v>5</v>
      </c>
      <c r="E7085" t="s">
        <v>4</v>
      </c>
      <c r="F7085" t="s">
        <v>8168</v>
      </c>
      <c r="G7085" t="s">
        <v>8027</v>
      </c>
      <c r="H7085" t="str">
        <f>VLOOKUP(Sales_Data17[[#This Row],[Delivery Region Index]],Regions_Table[#All],2,0)</f>
        <v>New South Wales</v>
      </c>
      <c r="I7085" t="str">
        <f>VLOOKUP(Sales_Data17[[#This Row],[Delivery Region Index]],Regions_Table[#All],3,0)</f>
        <v>Lismore</v>
      </c>
      <c r="J7085">
        <v>14</v>
      </c>
      <c r="K7085">
        <v>2</v>
      </c>
      <c r="L7085" t="str">
        <f>VLOOKUP(Sales_Data17[[#This Row],[Product Description Index]],Products_Data[#All],2,0)</f>
        <v>Pants</v>
      </c>
      <c r="M7085">
        <v>3</v>
      </c>
      <c r="N7085" s="9">
        <v>218.12222222222223</v>
      </c>
      <c r="O7085" s="9">
        <f>Sales_Data17[[#This Row],[Order Quantity]]*Sales_Data17[[#This Row],[Unit Price]]</f>
        <v>654.36666666666667</v>
      </c>
      <c r="P7085" s="9">
        <v>135.2357777777778</v>
      </c>
      <c r="Q7085" s="9">
        <f>Sales_Data17[[#This Row],[Line Total]]-(Sales_Data17[[#This Row],[Total Unit Cost]]*Sales_Data17[[#This Row],[Order Quantity]])</f>
        <v>248.65933333333328</v>
      </c>
      <c r="R7085" s="1" t="str">
        <f>TEXT(Sales_Data17[[#This Row],[OrderDate]],"MMM")</f>
        <v>May</v>
      </c>
      <c r="S7085" s="1" t="str">
        <f t="shared" si="110"/>
        <v>2016</v>
      </c>
    </row>
    <row r="7086" spans="1:19">
      <c r="A7086" t="s">
        <v>7109</v>
      </c>
      <c r="B7086" s="2">
        <v>42510</v>
      </c>
      <c r="C7086" s="2" t="str">
        <f>VLOOKUP(Sales_Data17[[#This Row],[Customer Name Index]],Customer_Data[#All],2,0)</f>
        <v>PEDIFIX, Corp</v>
      </c>
      <c r="D7086">
        <v>6</v>
      </c>
      <c r="E7086" t="s">
        <v>4</v>
      </c>
      <c r="F7086" t="s">
        <v>8168</v>
      </c>
      <c r="G7086" t="s">
        <v>8027</v>
      </c>
      <c r="H7086" t="str">
        <f>VLOOKUP(Sales_Data17[[#This Row],[Delivery Region Index]],Regions_Table[#All],2,0)</f>
        <v>New South Wales</v>
      </c>
      <c r="I7086" t="str">
        <f>VLOOKUP(Sales_Data17[[#This Row],[Delivery Region Index]],Regions_Table[#All],3,0)</f>
        <v>Newcastle</v>
      </c>
      <c r="J7086">
        <v>16</v>
      </c>
      <c r="K7086">
        <v>3</v>
      </c>
      <c r="L7086" t="str">
        <f>VLOOKUP(Sales_Data17[[#This Row],[Product Description Index]],Products_Data[#All],2,0)</f>
        <v>Sunglasses</v>
      </c>
      <c r="M7086">
        <v>4</v>
      </c>
      <c r="N7086" s="9">
        <v>190.57777777777778</v>
      </c>
      <c r="O7086" s="9">
        <f>Sales_Data17[[#This Row],[Order Quantity]]*Sales_Data17[[#This Row],[Unit Price]]</f>
        <v>762.31111111111113</v>
      </c>
      <c r="P7086" s="9">
        <v>85.76</v>
      </c>
      <c r="Q7086" s="9">
        <f>Sales_Data17[[#This Row],[Line Total]]-(Sales_Data17[[#This Row],[Total Unit Cost]]*Sales_Data17[[#This Row],[Order Quantity]])</f>
        <v>419.27111111111111</v>
      </c>
      <c r="R7086" s="1" t="str">
        <f>TEXT(Sales_Data17[[#This Row],[OrderDate]],"MMM")</f>
        <v>May</v>
      </c>
      <c r="S7086" s="1" t="str">
        <f t="shared" si="110"/>
        <v>2016</v>
      </c>
    </row>
    <row r="7087" spans="1:19">
      <c r="A7087" t="s">
        <v>7110</v>
      </c>
      <c r="B7087" s="2">
        <v>42510</v>
      </c>
      <c r="C7087" s="2" t="str">
        <f>VLOOKUP(Sales_Data17[[#This Row],[Customer Name Index]],Customer_Data[#All],2,0)</f>
        <v xml:space="preserve">Qualitest </v>
      </c>
      <c r="D7087">
        <v>19</v>
      </c>
      <c r="E7087" t="s">
        <v>2</v>
      </c>
      <c r="F7087" t="s">
        <v>8168</v>
      </c>
      <c r="G7087" t="s">
        <v>8028</v>
      </c>
      <c r="H7087" t="str">
        <f>VLOOKUP(Sales_Data17[[#This Row],[Delivery Region Index]],Regions_Table[#All],2,0)</f>
        <v>Victoria</v>
      </c>
      <c r="I7087" t="str">
        <f>VLOOKUP(Sales_Data17[[#This Row],[Delivery Region Index]],Regions_Table[#All],3,0)</f>
        <v>Mildura</v>
      </c>
      <c r="J7087">
        <v>53</v>
      </c>
      <c r="K7087">
        <v>8</v>
      </c>
      <c r="L7087" t="str">
        <f>VLOOKUP(Sales_Data17[[#This Row],[Product Description Index]],Products_Data[#All],2,0)</f>
        <v>Shoes</v>
      </c>
      <c r="M7087">
        <v>9</v>
      </c>
      <c r="N7087" s="9">
        <v>250.13333333333335</v>
      </c>
      <c r="O7087" s="9">
        <f>Sales_Data17[[#This Row],[Order Quantity]]*Sales_Data17[[#This Row],[Unit Price]]</f>
        <v>2251.2000000000003</v>
      </c>
      <c r="P7087" s="9">
        <v>167.58933333333337</v>
      </c>
      <c r="Q7087" s="9">
        <f>Sales_Data17[[#This Row],[Line Total]]-(Sales_Data17[[#This Row],[Total Unit Cost]]*Sales_Data17[[#This Row],[Order Quantity]])</f>
        <v>742.89599999999996</v>
      </c>
      <c r="R7087" s="1" t="str">
        <f>TEXT(Sales_Data17[[#This Row],[OrderDate]],"MMM")</f>
        <v>May</v>
      </c>
      <c r="S7087" s="1" t="str">
        <f t="shared" si="110"/>
        <v>2016</v>
      </c>
    </row>
    <row r="7088" spans="1:19">
      <c r="A7088" t="s">
        <v>7111</v>
      </c>
      <c r="B7088" s="2">
        <v>42510</v>
      </c>
      <c r="C7088" s="2" t="str">
        <f>VLOOKUP(Sales_Data17[[#This Row],[Customer Name Index]],Customer_Data[#All],2,0)</f>
        <v>Avon Corp</v>
      </c>
      <c r="D7088">
        <v>1</v>
      </c>
      <c r="E7088" t="s">
        <v>4</v>
      </c>
      <c r="F7088" t="s">
        <v>8168</v>
      </c>
      <c r="G7088" t="s">
        <v>8027</v>
      </c>
      <c r="H7088" t="str">
        <f>VLOOKUP(Sales_Data17[[#This Row],[Delivery Region Index]],Regions_Table[#All],2,0)</f>
        <v>New South Wales</v>
      </c>
      <c r="I7088" t="str">
        <f>VLOOKUP(Sales_Data17[[#This Row],[Delivery Region Index]],Regions_Table[#All],3,0)</f>
        <v>Sydney</v>
      </c>
      <c r="J7088">
        <v>1</v>
      </c>
      <c r="K7088">
        <v>1</v>
      </c>
      <c r="L7088" t="str">
        <f>VLOOKUP(Sales_Data17[[#This Row],[Product Description Index]],Products_Data[#All],2,0)</f>
        <v>Shirts</v>
      </c>
      <c r="M7088">
        <v>1</v>
      </c>
      <c r="N7088" s="9">
        <v>114.64444444444445</v>
      </c>
      <c r="O7088" s="9">
        <f>Sales_Data17[[#This Row],[Order Quantity]]*Sales_Data17[[#This Row],[Unit Price]]</f>
        <v>114.64444444444445</v>
      </c>
      <c r="P7088" s="9">
        <v>65.347333333333324</v>
      </c>
      <c r="Q7088" s="9">
        <f>Sales_Data17[[#This Row],[Line Total]]-(Sales_Data17[[#This Row],[Total Unit Cost]]*Sales_Data17[[#This Row],[Order Quantity]])</f>
        <v>49.297111111111121</v>
      </c>
      <c r="R7088" s="1" t="str">
        <f>TEXT(Sales_Data17[[#This Row],[OrderDate]],"MMM")</f>
        <v>May</v>
      </c>
      <c r="S7088" s="1" t="str">
        <f t="shared" si="110"/>
        <v>2016</v>
      </c>
    </row>
    <row r="7089" spans="1:19">
      <c r="A7089" t="s">
        <v>7112</v>
      </c>
      <c r="B7089" s="2">
        <v>42510</v>
      </c>
      <c r="C7089" s="2" t="str">
        <f>VLOOKUP(Sales_Data17[[#This Row],[Customer Name Index]],Customer_Data[#All],2,0)</f>
        <v>ETUDE Ltd</v>
      </c>
      <c r="D7089">
        <v>4</v>
      </c>
      <c r="E7089" t="s">
        <v>4</v>
      </c>
      <c r="F7089" t="s">
        <v>8168</v>
      </c>
      <c r="G7089" t="s">
        <v>8027</v>
      </c>
      <c r="H7089" t="str">
        <f>VLOOKUP(Sales_Data17[[#This Row],[Delivery Region Index]],Regions_Table[#All],2,0)</f>
        <v>New South Wales</v>
      </c>
      <c r="I7089" t="str">
        <f>VLOOKUP(Sales_Data17[[#This Row],[Delivery Region Index]],Regions_Table[#All],3,0)</f>
        <v>Grafton</v>
      </c>
      <c r="J7089">
        <v>11</v>
      </c>
      <c r="K7089">
        <v>2</v>
      </c>
      <c r="L7089" t="str">
        <f>VLOOKUP(Sales_Data17[[#This Row],[Product Description Index]],Products_Data[#All],2,0)</f>
        <v>Pants</v>
      </c>
      <c r="M7089">
        <v>9</v>
      </c>
      <c r="N7089" s="9">
        <v>26.8</v>
      </c>
      <c r="O7089" s="9">
        <f>Sales_Data17[[#This Row],[Order Quantity]]*Sales_Data17[[#This Row],[Unit Price]]</f>
        <v>241.20000000000002</v>
      </c>
      <c r="P7089" s="9">
        <v>22.78</v>
      </c>
      <c r="Q7089" s="9">
        <f>Sales_Data17[[#This Row],[Line Total]]-(Sales_Data17[[#This Row],[Total Unit Cost]]*Sales_Data17[[#This Row],[Order Quantity]])</f>
        <v>36.180000000000007</v>
      </c>
      <c r="R7089" s="1" t="str">
        <f>TEXT(Sales_Data17[[#This Row],[OrderDate]],"MMM")</f>
        <v>May</v>
      </c>
      <c r="S7089" s="1" t="str">
        <f t="shared" si="110"/>
        <v>2016</v>
      </c>
    </row>
    <row r="7090" spans="1:19">
      <c r="A7090" t="s">
        <v>7113</v>
      </c>
      <c r="B7090" s="2">
        <v>42510</v>
      </c>
      <c r="C7090" s="2" t="str">
        <f>VLOOKUP(Sales_Data17[[#This Row],[Customer Name Index]],Customer_Data[#All],2,0)</f>
        <v>Eminence Corp</v>
      </c>
      <c r="D7090">
        <v>18</v>
      </c>
      <c r="E7090" t="s">
        <v>3</v>
      </c>
      <c r="F7090" t="s">
        <v>8168</v>
      </c>
      <c r="G7090" t="s">
        <v>8025</v>
      </c>
      <c r="H7090" t="str">
        <f>VLOOKUP(Sales_Data17[[#This Row],[Delivery Region Index]],Regions_Table[#All],2,0)</f>
        <v>Victoria</v>
      </c>
      <c r="I7090" t="str">
        <f>VLOOKUP(Sales_Data17[[#This Row],[Delivery Region Index]],Regions_Table[#All],3,0)</f>
        <v>Latrobe City</v>
      </c>
      <c r="J7090">
        <v>52</v>
      </c>
      <c r="K7090">
        <v>8</v>
      </c>
      <c r="L7090" t="str">
        <f>VLOOKUP(Sales_Data17[[#This Row],[Product Description Index]],Products_Data[#All],2,0)</f>
        <v>Shoes</v>
      </c>
      <c r="M7090">
        <v>2</v>
      </c>
      <c r="N7090" s="9">
        <v>259.06666666666666</v>
      </c>
      <c r="O7090" s="9">
        <f>Sales_Data17[[#This Row],[Order Quantity]]*Sales_Data17[[#This Row],[Unit Price]]</f>
        <v>518.13333333333333</v>
      </c>
      <c r="P7090" s="9">
        <v>126.94266666666665</v>
      </c>
      <c r="Q7090" s="9">
        <f>Sales_Data17[[#This Row],[Line Total]]-(Sales_Data17[[#This Row],[Total Unit Cost]]*Sales_Data17[[#This Row],[Order Quantity]])</f>
        <v>264.24800000000005</v>
      </c>
      <c r="R7090" s="1" t="str">
        <f>TEXT(Sales_Data17[[#This Row],[OrderDate]],"MMM")</f>
        <v>May</v>
      </c>
      <c r="S7090" s="1" t="str">
        <f t="shared" si="110"/>
        <v>2016</v>
      </c>
    </row>
    <row r="7091" spans="1:19">
      <c r="A7091" t="s">
        <v>7114</v>
      </c>
      <c r="B7091" s="2">
        <v>42511</v>
      </c>
      <c r="C7091" s="2" t="str">
        <f>VLOOKUP(Sales_Data17[[#This Row],[Customer Name Index]],Customer_Data[#All],2,0)</f>
        <v>Pacific Ltd</v>
      </c>
      <c r="D7091">
        <v>20</v>
      </c>
      <c r="E7091" t="s">
        <v>4</v>
      </c>
      <c r="F7091" t="s">
        <v>8168</v>
      </c>
      <c r="G7091" t="s">
        <v>8028</v>
      </c>
      <c r="H7091" t="str">
        <f>VLOOKUP(Sales_Data17[[#This Row],[Delivery Region Index]],Regions_Table[#All],2,0)</f>
        <v>Victoria</v>
      </c>
      <c r="I7091" t="str">
        <f>VLOOKUP(Sales_Data17[[#This Row],[Delivery Region Index]],Regions_Table[#All],3,0)</f>
        <v>Wodonga</v>
      </c>
      <c r="J7091">
        <v>58</v>
      </c>
      <c r="K7091">
        <v>8</v>
      </c>
      <c r="L7091" t="str">
        <f>VLOOKUP(Sales_Data17[[#This Row],[Product Description Index]],Products_Data[#All],2,0)</f>
        <v>Shoes</v>
      </c>
      <c r="M7091">
        <v>9</v>
      </c>
      <c r="N7091" s="9">
        <v>116.13333333333334</v>
      </c>
      <c r="O7091" s="9">
        <f>Sales_Data17[[#This Row],[Order Quantity]]*Sales_Data17[[#This Row],[Unit Price]]</f>
        <v>1045.2</v>
      </c>
      <c r="P7091" s="9">
        <v>80.132000000000005</v>
      </c>
      <c r="Q7091" s="9">
        <f>Sales_Data17[[#This Row],[Line Total]]-(Sales_Data17[[#This Row],[Total Unit Cost]]*Sales_Data17[[#This Row],[Order Quantity]])</f>
        <v>324.01199999999994</v>
      </c>
      <c r="R7091" s="1" t="str">
        <f>TEXT(Sales_Data17[[#This Row],[OrderDate]],"MMM")</f>
        <v>May</v>
      </c>
      <c r="S7091" s="1" t="str">
        <f t="shared" si="110"/>
        <v>2016</v>
      </c>
    </row>
    <row r="7092" spans="1:19">
      <c r="A7092" t="s">
        <v>7115</v>
      </c>
      <c r="B7092" s="2">
        <v>42511</v>
      </c>
      <c r="C7092" s="2" t="str">
        <f>VLOOKUP(Sales_Data17[[#This Row],[Customer Name Index]],Customer_Data[#All],2,0)</f>
        <v>Elorac, Corp</v>
      </c>
      <c r="D7092">
        <v>3</v>
      </c>
      <c r="E7092" t="s">
        <v>2</v>
      </c>
      <c r="F7092" t="s">
        <v>8168</v>
      </c>
      <c r="G7092" t="s">
        <v>8027</v>
      </c>
      <c r="H7092" t="str">
        <f>VLOOKUP(Sales_Data17[[#This Row],[Delivery Region Index]],Regions_Table[#All],2,0)</f>
        <v>New South Wales</v>
      </c>
      <c r="I7092" t="str">
        <f>VLOOKUP(Sales_Data17[[#This Row],[Delivery Region Index]],Regions_Table[#All],3,0)</f>
        <v>Dubbo</v>
      </c>
      <c r="J7092">
        <v>8</v>
      </c>
      <c r="K7092">
        <v>1</v>
      </c>
      <c r="L7092" t="str">
        <f>VLOOKUP(Sales_Data17[[#This Row],[Product Description Index]],Products_Data[#All],2,0)</f>
        <v>Shirts</v>
      </c>
      <c r="M7092">
        <v>5</v>
      </c>
      <c r="N7092" s="9">
        <v>119.85555555555555</v>
      </c>
      <c r="O7092" s="9">
        <f>Sales_Data17[[#This Row],[Order Quantity]]*Sales_Data17[[#This Row],[Unit Price]]</f>
        <v>599.27777777777783</v>
      </c>
      <c r="P7092" s="9">
        <v>80.303222222222232</v>
      </c>
      <c r="Q7092" s="9">
        <f>Sales_Data17[[#This Row],[Line Total]]-(Sales_Data17[[#This Row],[Total Unit Cost]]*Sales_Data17[[#This Row],[Order Quantity]])</f>
        <v>197.76166666666666</v>
      </c>
      <c r="R7092" s="1" t="str">
        <f>TEXT(Sales_Data17[[#This Row],[OrderDate]],"MMM")</f>
        <v>May</v>
      </c>
      <c r="S7092" s="1" t="str">
        <f t="shared" si="110"/>
        <v>2016</v>
      </c>
    </row>
    <row r="7093" spans="1:19">
      <c r="A7093" t="s">
        <v>7116</v>
      </c>
      <c r="B7093" s="2">
        <v>42511</v>
      </c>
      <c r="C7093" s="2" t="str">
        <f>VLOOKUP(Sales_Data17[[#This Row],[Customer Name Index]],Customer_Data[#All],2,0)</f>
        <v>Eminence Corp</v>
      </c>
      <c r="D7093">
        <v>18</v>
      </c>
      <c r="E7093" t="s">
        <v>4</v>
      </c>
      <c r="F7093" t="s">
        <v>8168</v>
      </c>
      <c r="G7093" t="s">
        <v>8025</v>
      </c>
      <c r="H7093" t="str">
        <f>VLOOKUP(Sales_Data17[[#This Row],[Delivery Region Index]],Regions_Table[#All],2,0)</f>
        <v>Victoria</v>
      </c>
      <c r="I7093" t="str">
        <f>VLOOKUP(Sales_Data17[[#This Row],[Delivery Region Index]],Regions_Table[#All],3,0)</f>
        <v>Geelong</v>
      </c>
      <c r="J7093">
        <v>51</v>
      </c>
      <c r="K7093">
        <v>7</v>
      </c>
      <c r="L7093" t="str">
        <f>VLOOKUP(Sales_Data17[[#This Row],[Product Description Index]],Products_Data[#All],2,0)</f>
        <v>Dress Shirts</v>
      </c>
      <c r="M7093">
        <v>6</v>
      </c>
      <c r="N7093" s="9">
        <v>28.288888888888888</v>
      </c>
      <c r="O7093" s="9">
        <f>Sales_Data17[[#This Row],[Order Quantity]]*Sales_Data17[[#This Row],[Unit Price]]</f>
        <v>169.73333333333332</v>
      </c>
      <c r="P7093" s="9">
        <v>19.236444444444444</v>
      </c>
      <c r="Q7093" s="9">
        <f>Sales_Data17[[#This Row],[Line Total]]-(Sales_Data17[[#This Row],[Total Unit Cost]]*Sales_Data17[[#This Row],[Order Quantity]])</f>
        <v>54.314666666666653</v>
      </c>
      <c r="R7093" s="1" t="str">
        <f>TEXT(Sales_Data17[[#This Row],[OrderDate]],"MMM")</f>
        <v>May</v>
      </c>
      <c r="S7093" s="1" t="str">
        <f t="shared" si="110"/>
        <v>2016</v>
      </c>
    </row>
    <row r="7094" spans="1:19">
      <c r="A7094" t="s">
        <v>7117</v>
      </c>
      <c r="B7094" s="2">
        <v>42511</v>
      </c>
      <c r="C7094" s="2" t="str">
        <f>VLOOKUP(Sales_Data17[[#This Row],[Customer Name Index]],Customer_Data[#All],2,0)</f>
        <v>Pacific Ltd</v>
      </c>
      <c r="D7094">
        <v>20</v>
      </c>
      <c r="E7094" t="s">
        <v>4</v>
      </c>
      <c r="F7094" t="s">
        <v>8168</v>
      </c>
      <c r="G7094" t="s">
        <v>8028</v>
      </c>
      <c r="H7094" t="str">
        <f>VLOOKUP(Sales_Data17[[#This Row],[Delivery Region Index]],Regions_Table[#All],2,0)</f>
        <v>Victoria</v>
      </c>
      <c r="I7094" t="str">
        <f>VLOOKUP(Sales_Data17[[#This Row],[Delivery Region Index]],Regions_Table[#All],3,0)</f>
        <v>Wangaratta</v>
      </c>
      <c r="J7094">
        <v>56</v>
      </c>
      <c r="K7094">
        <v>8</v>
      </c>
      <c r="L7094" t="str">
        <f>VLOOKUP(Sales_Data17[[#This Row],[Product Description Index]],Products_Data[#All],2,0)</f>
        <v>Shoes</v>
      </c>
      <c r="M7094">
        <v>9</v>
      </c>
      <c r="N7094" s="9">
        <v>632.0333333333333</v>
      </c>
      <c r="O7094" s="9">
        <f>Sales_Data17[[#This Row],[Order Quantity]]*Sales_Data17[[#This Row],[Unit Price]]</f>
        <v>5688.2999999999993</v>
      </c>
      <c r="P7094" s="9">
        <v>480.34533333333337</v>
      </c>
      <c r="Q7094" s="9">
        <f>Sales_Data17[[#This Row],[Line Total]]-(Sales_Data17[[#This Row],[Total Unit Cost]]*Sales_Data17[[#This Row],[Order Quantity]])</f>
        <v>1365.1919999999991</v>
      </c>
      <c r="R7094" s="1" t="str">
        <f>TEXT(Sales_Data17[[#This Row],[OrderDate]],"MMM")</f>
        <v>May</v>
      </c>
      <c r="S7094" s="1" t="str">
        <f t="shared" si="110"/>
        <v>2016</v>
      </c>
    </row>
    <row r="7095" spans="1:19">
      <c r="A7095" t="s">
        <v>7118</v>
      </c>
      <c r="B7095" s="2">
        <v>42512</v>
      </c>
      <c r="C7095" s="2" t="str">
        <f>VLOOKUP(Sales_Data17[[#This Row],[Customer Name Index]],Customer_Data[#All],2,0)</f>
        <v>Ole Group</v>
      </c>
      <c r="D7095">
        <v>13</v>
      </c>
      <c r="E7095" t="s">
        <v>4</v>
      </c>
      <c r="F7095" t="s">
        <v>8168</v>
      </c>
      <c r="G7095" t="s">
        <v>8026</v>
      </c>
      <c r="H7095" t="str">
        <f>VLOOKUP(Sales_Data17[[#This Row],[Delivery Region Index]],Regions_Table[#All],2,0)</f>
        <v>Queensland</v>
      </c>
      <c r="I7095" t="str">
        <f>VLOOKUP(Sales_Data17[[#This Row],[Delivery Region Index]],Regions_Table[#All],3,0)</f>
        <v>Mackay</v>
      </c>
      <c r="J7095">
        <v>36</v>
      </c>
      <c r="K7095">
        <v>5</v>
      </c>
      <c r="L7095" t="str">
        <f>VLOOKUP(Sales_Data17[[#This Row],[Product Description Index]],Products_Data[#All],2,0)</f>
        <v>Hats</v>
      </c>
      <c r="M7095">
        <v>7</v>
      </c>
      <c r="N7095" s="9">
        <v>117.62222222222223</v>
      </c>
      <c r="O7095" s="9">
        <f>Sales_Data17[[#This Row],[Order Quantity]]*Sales_Data17[[#This Row],[Unit Price]]</f>
        <v>823.35555555555561</v>
      </c>
      <c r="P7095" s="9">
        <v>87.040444444444461</v>
      </c>
      <c r="Q7095" s="9">
        <f>Sales_Data17[[#This Row],[Line Total]]-(Sales_Data17[[#This Row],[Total Unit Cost]]*Sales_Data17[[#This Row],[Order Quantity]])</f>
        <v>214.07244444444439</v>
      </c>
      <c r="R7095" s="1" t="str">
        <f>TEXT(Sales_Data17[[#This Row],[OrderDate]],"MMM")</f>
        <v>May</v>
      </c>
      <c r="S7095" s="1" t="str">
        <f t="shared" si="110"/>
        <v>2016</v>
      </c>
    </row>
    <row r="7096" spans="1:19">
      <c r="A7096" t="s">
        <v>7119</v>
      </c>
      <c r="B7096" s="2">
        <v>42512</v>
      </c>
      <c r="C7096" s="2" t="str">
        <f>VLOOKUP(Sales_Data17[[#This Row],[Customer Name Index]],Customer_Data[#All],2,0)</f>
        <v>Avon Corp</v>
      </c>
      <c r="D7096">
        <v>1</v>
      </c>
      <c r="E7096" t="s">
        <v>3</v>
      </c>
      <c r="F7096" t="s">
        <v>8168</v>
      </c>
      <c r="G7096" t="s">
        <v>8027</v>
      </c>
      <c r="H7096" t="str">
        <f>VLOOKUP(Sales_Data17[[#This Row],[Delivery Region Index]],Regions_Table[#All],2,0)</f>
        <v>New South Wales</v>
      </c>
      <c r="I7096" t="str">
        <f>VLOOKUP(Sales_Data17[[#This Row],[Delivery Region Index]],Regions_Table[#All],3,0)</f>
        <v>Armidale</v>
      </c>
      <c r="J7096">
        <v>3</v>
      </c>
      <c r="K7096">
        <v>1</v>
      </c>
      <c r="L7096" t="str">
        <f>VLOOKUP(Sales_Data17[[#This Row],[Product Description Index]],Products_Data[#All],2,0)</f>
        <v>Shirts</v>
      </c>
      <c r="M7096">
        <v>1</v>
      </c>
      <c r="N7096" s="9">
        <v>96.033333333333346</v>
      </c>
      <c r="O7096" s="9">
        <f>Sales_Data17[[#This Row],[Order Quantity]]*Sales_Data17[[#This Row],[Unit Price]]</f>
        <v>96.033333333333346</v>
      </c>
      <c r="P7096" s="9">
        <v>80.668000000000006</v>
      </c>
      <c r="Q7096" s="9">
        <f>Sales_Data17[[#This Row],[Line Total]]-(Sales_Data17[[#This Row],[Total Unit Cost]]*Sales_Data17[[#This Row],[Order Quantity]])</f>
        <v>15.365333333333339</v>
      </c>
      <c r="R7096" s="1" t="str">
        <f>TEXT(Sales_Data17[[#This Row],[OrderDate]],"MMM")</f>
        <v>May</v>
      </c>
      <c r="S7096" s="1" t="str">
        <f t="shared" si="110"/>
        <v>2016</v>
      </c>
    </row>
    <row r="7097" spans="1:19">
      <c r="A7097" t="s">
        <v>7120</v>
      </c>
      <c r="B7097" s="2">
        <v>42512</v>
      </c>
      <c r="C7097" s="2" t="str">
        <f>VLOOKUP(Sales_Data17[[#This Row],[Customer Name Index]],Customer_Data[#All],2,0)</f>
        <v>Avon Corp</v>
      </c>
      <c r="D7097">
        <v>1</v>
      </c>
      <c r="E7097" t="s">
        <v>3</v>
      </c>
      <c r="F7097" t="s">
        <v>8168</v>
      </c>
      <c r="G7097" t="s">
        <v>8027</v>
      </c>
      <c r="H7097" t="str">
        <f>VLOOKUP(Sales_Data17[[#This Row],[Delivery Region Index]],Regions_Table[#All],2,0)</f>
        <v>New South Wales</v>
      </c>
      <c r="I7097" t="str">
        <f>VLOOKUP(Sales_Data17[[#This Row],[Delivery Region Index]],Regions_Table[#All],3,0)</f>
        <v>Armidale</v>
      </c>
      <c r="J7097">
        <v>3</v>
      </c>
      <c r="K7097">
        <v>1</v>
      </c>
      <c r="L7097" t="str">
        <f>VLOOKUP(Sales_Data17[[#This Row],[Product Description Index]],Products_Data[#All],2,0)</f>
        <v>Shirts</v>
      </c>
      <c r="M7097">
        <v>9</v>
      </c>
      <c r="N7097" s="9">
        <v>19.355555555555558</v>
      </c>
      <c r="O7097" s="9">
        <f>Sales_Data17[[#This Row],[Order Quantity]]*Sales_Data17[[#This Row],[Unit Price]]</f>
        <v>174.20000000000002</v>
      </c>
      <c r="P7097" s="9">
        <v>14.323111111111112</v>
      </c>
      <c r="Q7097" s="9">
        <f>Sales_Data17[[#This Row],[Line Total]]-(Sales_Data17[[#This Row],[Total Unit Cost]]*Sales_Data17[[#This Row],[Order Quantity]])</f>
        <v>45.292000000000002</v>
      </c>
      <c r="R7097" s="1" t="str">
        <f>TEXT(Sales_Data17[[#This Row],[OrderDate]],"MMM")</f>
        <v>May</v>
      </c>
      <c r="S7097" s="1" t="str">
        <f t="shared" si="110"/>
        <v>2016</v>
      </c>
    </row>
    <row r="7098" spans="1:19">
      <c r="A7098" t="s">
        <v>7121</v>
      </c>
      <c r="B7098" s="2">
        <v>42512</v>
      </c>
      <c r="C7098" s="2" t="str">
        <f>VLOOKUP(Sales_Data17[[#This Row],[Customer Name Index]],Customer_Data[#All],2,0)</f>
        <v>Eminence Corp</v>
      </c>
      <c r="D7098">
        <v>18</v>
      </c>
      <c r="E7098" t="s">
        <v>3</v>
      </c>
      <c r="F7098" t="s">
        <v>8168</v>
      </c>
      <c r="G7098" t="s">
        <v>8025</v>
      </c>
      <c r="H7098" t="str">
        <f>VLOOKUP(Sales_Data17[[#This Row],[Delivery Region Index]],Regions_Table[#All],2,0)</f>
        <v>Victoria</v>
      </c>
      <c r="I7098" t="str">
        <f>VLOOKUP(Sales_Data17[[#This Row],[Delivery Region Index]],Regions_Table[#All],3,0)</f>
        <v>Bendigo</v>
      </c>
      <c r="J7098">
        <v>50</v>
      </c>
      <c r="K7098">
        <v>7</v>
      </c>
      <c r="L7098" t="str">
        <f>VLOOKUP(Sales_Data17[[#This Row],[Product Description Index]],Products_Data[#All],2,0)</f>
        <v>Dress Shirts</v>
      </c>
      <c r="M7098">
        <v>2</v>
      </c>
      <c r="N7098" s="9">
        <v>127.30000000000001</v>
      </c>
      <c r="O7098" s="9">
        <f>Sales_Data17[[#This Row],[Order Quantity]]*Sales_Data17[[#This Row],[Unit Price]]</f>
        <v>254.60000000000002</v>
      </c>
      <c r="P7098" s="9">
        <v>52.192999999999998</v>
      </c>
      <c r="Q7098" s="9">
        <f>Sales_Data17[[#This Row],[Line Total]]-(Sales_Data17[[#This Row],[Total Unit Cost]]*Sales_Data17[[#This Row],[Order Quantity]])</f>
        <v>150.21400000000003</v>
      </c>
      <c r="R7098" s="1" t="str">
        <f>TEXT(Sales_Data17[[#This Row],[OrderDate]],"MMM")</f>
        <v>May</v>
      </c>
      <c r="S7098" s="1" t="str">
        <f t="shared" si="110"/>
        <v>2016</v>
      </c>
    </row>
    <row r="7099" spans="1:19">
      <c r="A7099" t="s">
        <v>7122</v>
      </c>
      <c r="B7099" s="2">
        <v>42513</v>
      </c>
      <c r="C7099" s="2" t="str">
        <f>VLOOKUP(Sales_Data17[[#This Row],[Customer Name Index]],Customer_Data[#All],2,0)</f>
        <v xml:space="preserve">Qualitest </v>
      </c>
      <c r="D7099">
        <v>19</v>
      </c>
      <c r="E7099" t="s">
        <v>4</v>
      </c>
      <c r="F7099" t="s">
        <v>8168</v>
      </c>
      <c r="G7099" t="s">
        <v>8028</v>
      </c>
      <c r="H7099" t="str">
        <f>VLOOKUP(Sales_Data17[[#This Row],[Delivery Region Index]],Regions_Table[#All],2,0)</f>
        <v>Victoria</v>
      </c>
      <c r="I7099" t="str">
        <f>VLOOKUP(Sales_Data17[[#This Row],[Delivery Region Index]],Regions_Table[#All],3,0)</f>
        <v>Swan Hill</v>
      </c>
      <c r="J7099">
        <v>55</v>
      </c>
      <c r="K7099">
        <v>8</v>
      </c>
      <c r="L7099" t="str">
        <f>VLOOKUP(Sales_Data17[[#This Row],[Product Description Index]],Products_Data[#All],2,0)</f>
        <v>Shoes</v>
      </c>
      <c r="M7099">
        <v>6</v>
      </c>
      <c r="N7099" s="9">
        <v>89.333333333333329</v>
      </c>
      <c r="O7099" s="9">
        <f>Sales_Data17[[#This Row],[Order Quantity]]*Sales_Data17[[#This Row],[Unit Price]]</f>
        <v>536</v>
      </c>
      <c r="P7099" s="9">
        <v>55.38666666666667</v>
      </c>
      <c r="Q7099" s="9">
        <f>Sales_Data17[[#This Row],[Line Total]]-(Sales_Data17[[#This Row],[Total Unit Cost]]*Sales_Data17[[#This Row],[Order Quantity]])</f>
        <v>203.67999999999995</v>
      </c>
      <c r="R7099" s="1" t="str">
        <f>TEXT(Sales_Data17[[#This Row],[OrderDate]],"MMM")</f>
        <v>May</v>
      </c>
      <c r="S7099" s="1" t="str">
        <f t="shared" si="110"/>
        <v>2016</v>
      </c>
    </row>
    <row r="7100" spans="1:19">
      <c r="A7100" t="s">
        <v>7123</v>
      </c>
      <c r="B7100" s="2">
        <v>42513</v>
      </c>
      <c r="C7100" s="2" t="str">
        <f>VLOOKUP(Sales_Data17[[#This Row],[Customer Name Index]],Customer_Data[#All],2,0)</f>
        <v>PEDIFIX, Corp</v>
      </c>
      <c r="D7100">
        <v>6</v>
      </c>
      <c r="E7100" t="s">
        <v>3</v>
      </c>
      <c r="F7100" t="s">
        <v>8168</v>
      </c>
      <c r="G7100" t="s">
        <v>8027</v>
      </c>
      <c r="H7100" t="str">
        <f>VLOOKUP(Sales_Data17[[#This Row],[Delivery Region Index]],Regions_Table[#All],2,0)</f>
        <v>New South Wales</v>
      </c>
      <c r="I7100" t="str">
        <f>VLOOKUP(Sales_Data17[[#This Row],[Delivery Region Index]],Regions_Table[#All],3,0)</f>
        <v>Maitland</v>
      </c>
      <c r="J7100">
        <v>15</v>
      </c>
      <c r="K7100">
        <v>3</v>
      </c>
      <c r="L7100" t="str">
        <f>VLOOKUP(Sales_Data17[[#This Row],[Product Description Index]],Products_Data[#All],2,0)</f>
        <v>Sunglasses</v>
      </c>
      <c r="M7100">
        <v>6</v>
      </c>
      <c r="N7100" s="9">
        <v>111.66666666666667</v>
      </c>
      <c r="O7100" s="9">
        <f>Sales_Data17[[#This Row],[Order Quantity]]*Sales_Data17[[#This Row],[Unit Price]]</f>
        <v>670</v>
      </c>
      <c r="P7100" s="9">
        <v>73.7</v>
      </c>
      <c r="Q7100" s="9">
        <f>Sales_Data17[[#This Row],[Line Total]]-(Sales_Data17[[#This Row],[Total Unit Cost]]*Sales_Data17[[#This Row],[Order Quantity]])</f>
        <v>227.79999999999995</v>
      </c>
      <c r="R7100" s="1" t="str">
        <f>TEXT(Sales_Data17[[#This Row],[OrderDate]],"MMM")</f>
        <v>May</v>
      </c>
      <c r="S7100" s="1" t="str">
        <f t="shared" si="110"/>
        <v>2016</v>
      </c>
    </row>
    <row r="7101" spans="1:19">
      <c r="A7101" t="s">
        <v>7124</v>
      </c>
      <c r="B7101" s="2">
        <v>42514</v>
      </c>
      <c r="C7101" s="2" t="str">
        <f>VLOOKUP(Sales_Data17[[#This Row],[Customer Name Index]],Customer_Data[#All],2,0)</f>
        <v xml:space="preserve">WakeFern </v>
      </c>
      <c r="D7101">
        <v>2</v>
      </c>
      <c r="E7101" t="s">
        <v>2</v>
      </c>
      <c r="F7101" t="s">
        <v>8168</v>
      </c>
      <c r="G7101" t="s">
        <v>8027</v>
      </c>
      <c r="H7101" t="str">
        <f>VLOOKUP(Sales_Data17[[#This Row],[Delivery Region Index]],Regions_Table[#All],2,0)</f>
        <v>New South Wales</v>
      </c>
      <c r="I7101" t="str">
        <f>VLOOKUP(Sales_Data17[[#This Row],[Delivery Region Index]],Regions_Table[#All],3,0)</f>
        <v>Broken Hill</v>
      </c>
      <c r="J7101">
        <v>5</v>
      </c>
      <c r="K7101">
        <v>1</v>
      </c>
      <c r="L7101" t="str">
        <f>VLOOKUP(Sales_Data17[[#This Row],[Product Description Index]],Products_Data[#All],2,0)</f>
        <v>Shirts</v>
      </c>
      <c r="M7101">
        <v>5</v>
      </c>
      <c r="N7101" s="9">
        <v>28.288888888888888</v>
      </c>
      <c r="O7101" s="9">
        <f>Sales_Data17[[#This Row],[Order Quantity]]*Sales_Data17[[#This Row],[Unit Price]]</f>
        <v>141.44444444444443</v>
      </c>
      <c r="P7101" s="9">
        <v>19.519333333333332</v>
      </c>
      <c r="Q7101" s="9">
        <f>Sales_Data17[[#This Row],[Line Total]]-(Sales_Data17[[#This Row],[Total Unit Cost]]*Sales_Data17[[#This Row],[Order Quantity]])</f>
        <v>43.847777777777765</v>
      </c>
      <c r="R7101" s="1" t="str">
        <f>TEXT(Sales_Data17[[#This Row],[OrderDate]],"MMM")</f>
        <v>May</v>
      </c>
      <c r="S7101" s="1" t="str">
        <f t="shared" si="110"/>
        <v>2016</v>
      </c>
    </row>
    <row r="7102" spans="1:19">
      <c r="A7102" t="s">
        <v>7125</v>
      </c>
      <c r="B7102" s="2">
        <v>42514</v>
      </c>
      <c r="C7102" s="2" t="str">
        <f>VLOOKUP(Sales_Data17[[#This Row],[Customer Name Index]],Customer_Data[#All],2,0)</f>
        <v>Pacific Ltd</v>
      </c>
      <c r="D7102">
        <v>20</v>
      </c>
      <c r="E7102" t="s">
        <v>2</v>
      </c>
      <c r="F7102" t="s">
        <v>8168</v>
      </c>
      <c r="G7102" t="s">
        <v>8028</v>
      </c>
      <c r="H7102" t="str">
        <f>VLOOKUP(Sales_Data17[[#This Row],[Delivery Region Index]],Regions_Table[#All],2,0)</f>
        <v>Victoria</v>
      </c>
      <c r="I7102" t="str">
        <f>VLOOKUP(Sales_Data17[[#This Row],[Delivery Region Index]],Regions_Table[#All],3,0)</f>
        <v>Wodonga</v>
      </c>
      <c r="J7102">
        <v>58</v>
      </c>
      <c r="K7102">
        <v>8</v>
      </c>
      <c r="L7102" t="str">
        <f>VLOOKUP(Sales_Data17[[#This Row],[Product Description Index]],Products_Data[#All],2,0)</f>
        <v>Shoes</v>
      </c>
      <c r="M7102">
        <v>3</v>
      </c>
      <c r="N7102" s="9">
        <v>439.9666666666667</v>
      </c>
      <c r="O7102" s="9">
        <f>Sales_Data17[[#This Row],[Order Quantity]]*Sales_Data17[[#This Row],[Unit Price]]</f>
        <v>1319.9</v>
      </c>
      <c r="P7102" s="9">
        <v>255.1806666666667</v>
      </c>
      <c r="Q7102" s="9">
        <f>Sales_Data17[[#This Row],[Line Total]]-(Sales_Data17[[#This Row],[Total Unit Cost]]*Sales_Data17[[#This Row],[Order Quantity]])</f>
        <v>554.35799999999995</v>
      </c>
      <c r="R7102" s="1" t="str">
        <f>TEXT(Sales_Data17[[#This Row],[OrderDate]],"MMM")</f>
        <v>May</v>
      </c>
      <c r="S7102" s="1" t="str">
        <f t="shared" si="110"/>
        <v>2016</v>
      </c>
    </row>
    <row r="7103" spans="1:19">
      <c r="A7103" t="s">
        <v>7126</v>
      </c>
      <c r="B7103" s="2">
        <v>42514</v>
      </c>
      <c r="C7103" s="2" t="str">
        <f>VLOOKUP(Sales_Data17[[#This Row],[Customer Name Index]],Customer_Data[#All],2,0)</f>
        <v xml:space="preserve">WakeFern </v>
      </c>
      <c r="D7103">
        <v>2</v>
      </c>
      <c r="E7103" t="s">
        <v>4</v>
      </c>
      <c r="F7103" t="s">
        <v>8168</v>
      </c>
      <c r="G7103" t="s">
        <v>8027</v>
      </c>
      <c r="H7103" t="str">
        <f>VLOOKUP(Sales_Data17[[#This Row],[Delivery Region Index]],Regions_Table[#All],2,0)</f>
        <v>New South Wales</v>
      </c>
      <c r="I7103" t="str">
        <f>VLOOKUP(Sales_Data17[[#This Row],[Delivery Region Index]],Regions_Table[#All],3,0)</f>
        <v>Bathurst</v>
      </c>
      <c r="J7103">
        <v>4</v>
      </c>
      <c r="K7103">
        <v>1</v>
      </c>
      <c r="L7103" t="str">
        <f>VLOOKUP(Sales_Data17[[#This Row],[Product Description Index]],Products_Data[#All],2,0)</f>
        <v>Shirts</v>
      </c>
      <c r="M7103">
        <v>1</v>
      </c>
      <c r="N7103" s="9">
        <v>101.24444444444445</v>
      </c>
      <c r="O7103" s="9">
        <f>Sales_Data17[[#This Row],[Order Quantity]]*Sales_Data17[[#This Row],[Unit Price]]</f>
        <v>101.24444444444445</v>
      </c>
      <c r="P7103" s="9">
        <v>64.796444444444447</v>
      </c>
      <c r="Q7103" s="9">
        <f>Sales_Data17[[#This Row],[Line Total]]-(Sales_Data17[[#This Row],[Total Unit Cost]]*Sales_Data17[[#This Row],[Order Quantity]])</f>
        <v>36.448000000000008</v>
      </c>
      <c r="R7103" s="1" t="str">
        <f>TEXT(Sales_Data17[[#This Row],[OrderDate]],"MMM")</f>
        <v>May</v>
      </c>
      <c r="S7103" s="1" t="str">
        <f t="shared" si="110"/>
        <v>2016</v>
      </c>
    </row>
    <row r="7104" spans="1:19">
      <c r="A7104" t="s">
        <v>7127</v>
      </c>
      <c r="B7104" s="2">
        <v>42515</v>
      </c>
      <c r="C7104" s="2" t="str">
        <f>VLOOKUP(Sales_Data17[[#This Row],[Customer Name Index]],Customer_Data[#All],2,0)</f>
        <v xml:space="preserve">Medline </v>
      </c>
      <c r="D7104">
        <v>12</v>
      </c>
      <c r="E7104" t="s">
        <v>4</v>
      </c>
      <c r="F7104" t="s">
        <v>8168</v>
      </c>
      <c r="G7104" t="s">
        <v>8026</v>
      </c>
      <c r="H7104" t="str">
        <f>VLOOKUP(Sales_Data17[[#This Row],[Delivery Region Index]],Regions_Table[#All],2,0)</f>
        <v>Queensland</v>
      </c>
      <c r="I7104" t="str">
        <f>VLOOKUP(Sales_Data17[[#This Row],[Delivery Region Index]],Regions_Table[#All],3,0)</f>
        <v>Logan City</v>
      </c>
      <c r="J7104">
        <v>35</v>
      </c>
      <c r="K7104">
        <v>5</v>
      </c>
      <c r="L7104" t="str">
        <f>VLOOKUP(Sales_Data17[[#This Row],[Product Description Index]],Products_Data[#All],2,0)</f>
        <v>Hats</v>
      </c>
      <c r="M7104">
        <v>1</v>
      </c>
      <c r="N7104" s="9">
        <v>286.61111111111109</v>
      </c>
      <c r="O7104" s="9">
        <f>Sales_Data17[[#This Row],[Order Quantity]]*Sales_Data17[[#This Row],[Unit Price]]</f>
        <v>286.61111111111109</v>
      </c>
      <c r="P7104" s="9">
        <v>146.17166666666668</v>
      </c>
      <c r="Q7104" s="9">
        <f>Sales_Data17[[#This Row],[Line Total]]-(Sales_Data17[[#This Row],[Total Unit Cost]]*Sales_Data17[[#This Row],[Order Quantity]])</f>
        <v>140.4394444444444</v>
      </c>
      <c r="R7104" s="1" t="str">
        <f>TEXT(Sales_Data17[[#This Row],[OrderDate]],"MMM")</f>
        <v>May</v>
      </c>
      <c r="S7104" s="1" t="str">
        <f t="shared" si="110"/>
        <v>2016</v>
      </c>
    </row>
    <row r="7105" spans="1:19">
      <c r="A7105" t="s">
        <v>7128</v>
      </c>
      <c r="B7105" s="2">
        <v>42515</v>
      </c>
      <c r="C7105" s="2" t="str">
        <f>VLOOKUP(Sales_Data17[[#This Row],[Customer Name Index]],Customer_Data[#All],2,0)</f>
        <v>PEDIFIX, Corp</v>
      </c>
      <c r="D7105">
        <v>6</v>
      </c>
      <c r="E7105" t="s">
        <v>4</v>
      </c>
      <c r="F7105" t="s">
        <v>8168</v>
      </c>
      <c r="G7105" t="s">
        <v>8027</v>
      </c>
      <c r="H7105" t="str">
        <f>VLOOKUP(Sales_Data17[[#This Row],[Delivery Region Index]],Regions_Table[#All],2,0)</f>
        <v>New South Wales</v>
      </c>
      <c r="I7105" t="str">
        <f>VLOOKUP(Sales_Data17[[#This Row],[Delivery Region Index]],Regions_Table[#All],3,0)</f>
        <v>Nowra</v>
      </c>
      <c r="J7105">
        <v>17</v>
      </c>
      <c r="K7105">
        <v>3</v>
      </c>
      <c r="L7105" t="str">
        <f>VLOOKUP(Sales_Data17[[#This Row],[Product Description Index]],Products_Data[#All],2,0)</f>
        <v>Sunglasses</v>
      </c>
      <c r="M7105">
        <v>1</v>
      </c>
      <c r="N7105" s="9">
        <v>25.311111111111114</v>
      </c>
      <c r="O7105" s="9">
        <f>Sales_Data17[[#This Row],[Order Quantity]]*Sales_Data17[[#This Row],[Unit Price]]</f>
        <v>25.311111111111114</v>
      </c>
      <c r="P7105" s="9">
        <v>14.933555555555554</v>
      </c>
      <c r="Q7105" s="9">
        <f>Sales_Data17[[#This Row],[Line Total]]-(Sales_Data17[[#This Row],[Total Unit Cost]]*Sales_Data17[[#This Row],[Order Quantity]])</f>
        <v>10.37755555555556</v>
      </c>
      <c r="R7105" s="1" t="str">
        <f>TEXT(Sales_Data17[[#This Row],[OrderDate]],"MMM")</f>
        <v>May</v>
      </c>
      <c r="S7105" s="1" t="str">
        <f t="shared" si="110"/>
        <v>2016</v>
      </c>
    </row>
    <row r="7106" spans="1:19">
      <c r="A7106" t="s">
        <v>7129</v>
      </c>
      <c r="B7106" s="2">
        <v>42515</v>
      </c>
      <c r="C7106" s="2" t="str">
        <f>VLOOKUP(Sales_Data17[[#This Row],[Customer Name Index]],Customer_Data[#All],2,0)</f>
        <v>Avon Corp</v>
      </c>
      <c r="D7106">
        <v>1</v>
      </c>
      <c r="E7106" t="s">
        <v>3</v>
      </c>
      <c r="F7106" t="s">
        <v>8168</v>
      </c>
      <c r="G7106" t="s">
        <v>8027</v>
      </c>
      <c r="H7106" t="str">
        <f>VLOOKUP(Sales_Data17[[#This Row],[Delivery Region Index]],Regions_Table[#All],2,0)</f>
        <v>New South Wales</v>
      </c>
      <c r="I7106" t="str">
        <f>VLOOKUP(Sales_Data17[[#This Row],[Delivery Region Index]],Regions_Table[#All],3,0)</f>
        <v>Albury</v>
      </c>
      <c r="J7106">
        <v>2</v>
      </c>
      <c r="K7106">
        <v>1</v>
      </c>
      <c r="L7106" t="str">
        <f>VLOOKUP(Sales_Data17[[#This Row],[Product Description Index]],Products_Data[#All],2,0)</f>
        <v>Shirts</v>
      </c>
      <c r="M7106">
        <v>5</v>
      </c>
      <c r="N7106" s="9">
        <v>104.22222222222223</v>
      </c>
      <c r="O7106" s="9">
        <f>Sales_Data17[[#This Row],[Order Quantity]]*Sales_Data17[[#This Row],[Unit Price]]</f>
        <v>521.11111111111109</v>
      </c>
      <c r="P7106" s="9">
        <v>79.208888888888893</v>
      </c>
      <c r="Q7106" s="9">
        <f>Sales_Data17[[#This Row],[Line Total]]-(Sales_Data17[[#This Row],[Total Unit Cost]]*Sales_Data17[[#This Row],[Order Quantity]])</f>
        <v>125.06666666666661</v>
      </c>
      <c r="R7106" s="1" t="str">
        <f>TEXT(Sales_Data17[[#This Row],[OrderDate]],"MMM")</f>
        <v>May</v>
      </c>
      <c r="S7106" s="1" t="str">
        <f t="shared" ref="S7106:S7169" si="111">TEXT(B7106,"YYY")</f>
        <v>2016</v>
      </c>
    </row>
    <row r="7107" spans="1:19">
      <c r="A7107" t="s">
        <v>7130</v>
      </c>
      <c r="B7107" s="2">
        <v>42515</v>
      </c>
      <c r="C7107" s="2" t="str">
        <f>VLOOKUP(Sales_Data17[[#This Row],[Customer Name Index]],Customer_Data[#All],2,0)</f>
        <v>New Ltd</v>
      </c>
      <c r="D7107">
        <v>7</v>
      </c>
      <c r="E7107" t="s">
        <v>4</v>
      </c>
      <c r="F7107" t="s">
        <v>8168</v>
      </c>
      <c r="G7107" t="s">
        <v>8027</v>
      </c>
      <c r="H7107" t="str">
        <f>VLOOKUP(Sales_Data17[[#This Row],[Delivery Region Index]],Regions_Table[#All],2,0)</f>
        <v>New South Wales</v>
      </c>
      <c r="I7107" t="str">
        <f>VLOOKUP(Sales_Data17[[#This Row],[Delivery Region Index]],Regions_Table[#All],3,0)</f>
        <v>Orange</v>
      </c>
      <c r="J7107">
        <v>18</v>
      </c>
      <c r="K7107">
        <v>3</v>
      </c>
      <c r="L7107" t="str">
        <f>VLOOKUP(Sales_Data17[[#This Row],[Product Description Index]],Products_Data[#All],2,0)</f>
        <v>Sunglasses</v>
      </c>
      <c r="M7107">
        <v>1</v>
      </c>
      <c r="N7107" s="9">
        <v>128.78888888888889</v>
      </c>
      <c r="O7107" s="9">
        <f>Sales_Data17[[#This Row],[Order Quantity]]*Sales_Data17[[#This Row],[Unit Price]]</f>
        <v>128.78888888888889</v>
      </c>
      <c r="P7107" s="9">
        <v>64.394444444444446</v>
      </c>
      <c r="Q7107" s="9">
        <f>Sales_Data17[[#This Row],[Line Total]]-(Sales_Data17[[#This Row],[Total Unit Cost]]*Sales_Data17[[#This Row],[Order Quantity]])</f>
        <v>64.394444444444446</v>
      </c>
      <c r="R7107" s="1" t="str">
        <f>TEXT(Sales_Data17[[#This Row],[OrderDate]],"MMM")</f>
        <v>May</v>
      </c>
      <c r="S7107" s="1" t="str">
        <f t="shared" si="111"/>
        <v>2016</v>
      </c>
    </row>
    <row r="7108" spans="1:19">
      <c r="A7108" t="s">
        <v>7131</v>
      </c>
      <c r="B7108" s="2">
        <v>42516</v>
      </c>
      <c r="C7108" s="2" t="str">
        <f>VLOOKUP(Sales_Data17[[#This Row],[Customer Name Index]],Customer_Data[#All],2,0)</f>
        <v xml:space="preserve">WakeFern </v>
      </c>
      <c r="D7108">
        <v>2</v>
      </c>
      <c r="E7108" t="s">
        <v>3</v>
      </c>
      <c r="F7108" t="s">
        <v>8168</v>
      </c>
      <c r="G7108" t="s">
        <v>8027</v>
      </c>
      <c r="H7108" t="str">
        <f>VLOOKUP(Sales_Data17[[#This Row],[Delivery Region Index]],Regions_Table[#All],2,0)</f>
        <v>New South Wales</v>
      </c>
      <c r="I7108" t="str">
        <f>VLOOKUP(Sales_Data17[[#This Row],[Delivery Region Index]],Regions_Table[#All],3,0)</f>
        <v>Broken Hill</v>
      </c>
      <c r="J7108">
        <v>5</v>
      </c>
      <c r="K7108">
        <v>1</v>
      </c>
      <c r="L7108" t="str">
        <f>VLOOKUP(Sales_Data17[[#This Row],[Product Description Index]],Products_Data[#All],2,0)</f>
        <v>Shirts</v>
      </c>
      <c r="M7108">
        <v>5</v>
      </c>
      <c r="N7108" s="9">
        <v>439.22222222222223</v>
      </c>
      <c r="O7108" s="9">
        <f>Sales_Data17[[#This Row],[Order Quantity]]*Sales_Data17[[#This Row],[Unit Price]]</f>
        <v>2196.1111111111113</v>
      </c>
      <c r="P7108" s="9">
        <v>329.41666666666669</v>
      </c>
      <c r="Q7108" s="9">
        <f>Sales_Data17[[#This Row],[Line Total]]-(Sales_Data17[[#This Row],[Total Unit Cost]]*Sales_Data17[[#This Row],[Order Quantity]])</f>
        <v>549.02777777777783</v>
      </c>
      <c r="R7108" s="1" t="str">
        <f>TEXT(Sales_Data17[[#This Row],[OrderDate]],"MMM")</f>
        <v>May</v>
      </c>
      <c r="S7108" s="1" t="str">
        <f t="shared" si="111"/>
        <v>2016</v>
      </c>
    </row>
    <row r="7109" spans="1:19">
      <c r="A7109" t="s">
        <v>7132</v>
      </c>
      <c r="B7109" s="2">
        <v>42516</v>
      </c>
      <c r="C7109" s="2" t="str">
        <f>VLOOKUP(Sales_Data17[[#This Row],[Customer Name Index]],Customer_Data[#All],2,0)</f>
        <v>Medsep Group</v>
      </c>
      <c r="D7109">
        <v>8</v>
      </c>
      <c r="E7109" t="s">
        <v>4</v>
      </c>
      <c r="F7109" t="s">
        <v>8168</v>
      </c>
      <c r="G7109" t="s">
        <v>8027</v>
      </c>
      <c r="H7109" t="str">
        <f>VLOOKUP(Sales_Data17[[#This Row],[Delivery Region Index]],Regions_Table[#All],2,0)</f>
        <v>New South Wales</v>
      </c>
      <c r="I7109" t="str">
        <f>VLOOKUP(Sales_Data17[[#This Row],[Delivery Region Index]],Regions_Table[#All],3,0)</f>
        <v>Wagga Wagga</v>
      </c>
      <c r="J7109">
        <v>23</v>
      </c>
      <c r="K7109">
        <v>4</v>
      </c>
      <c r="L7109" t="str">
        <f>VLOOKUP(Sales_Data17[[#This Row],[Product Description Index]],Products_Data[#All],2,0)</f>
        <v>Jeans</v>
      </c>
      <c r="M7109">
        <v>4</v>
      </c>
      <c r="N7109" s="9">
        <v>212.91111111111113</v>
      </c>
      <c r="O7109" s="9">
        <f>Sales_Data17[[#This Row],[Order Quantity]]*Sales_Data17[[#This Row],[Unit Price]]</f>
        <v>851.6444444444445</v>
      </c>
      <c r="P7109" s="9">
        <v>114.97200000000001</v>
      </c>
      <c r="Q7109" s="9">
        <f>Sales_Data17[[#This Row],[Line Total]]-(Sales_Data17[[#This Row],[Total Unit Cost]]*Sales_Data17[[#This Row],[Order Quantity]])</f>
        <v>391.75644444444447</v>
      </c>
      <c r="R7109" s="1" t="str">
        <f>TEXT(Sales_Data17[[#This Row],[OrderDate]],"MMM")</f>
        <v>May</v>
      </c>
      <c r="S7109" s="1" t="str">
        <f t="shared" si="111"/>
        <v>2016</v>
      </c>
    </row>
    <row r="7110" spans="1:19">
      <c r="A7110" t="s">
        <v>7133</v>
      </c>
      <c r="B7110" s="2">
        <v>42517</v>
      </c>
      <c r="C7110" s="2" t="str">
        <f>VLOOKUP(Sales_Data17[[#This Row],[Customer Name Index]],Customer_Data[#All],2,0)</f>
        <v>New Ltd</v>
      </c>
      <c r="D7110">
        <v>7</v>
      </c>
      <c r="E7110" t="s">
        <v>4</v>
      </c>
      <c r="F7110" t="s">
        <v>8168</v>
      </c>
      <c r="G7110" t="s">
        <v>8027</v>
      </c>
      <c r="H7110" t="str">
        <f>VLOOKUP(Sales_Data17[[#This Row],[Delivery Region Index]],Regions_Table[#All],2,0)</f>
        <v>New South Wales</v>
      </c>
      <c r="I7110" t="str">
        <f>VLOOKUP(Sales_Data17[[#This Row],[Delivery Region Index]],Regions_Table[#All],3,0)</f>
        <v>Orange</v>
      </c>
      <c r="J7110">
        <v>18</v>
      </c>
      <c r="K7110">
        <v>3</v>
      </c>
      <c r="L7110" t="str">
        <f>VLOOKUP(Sales_Data17[[#This Row],[Product Description Index]],Products_Data[#All],2,0)</f>
        <v>Sunglasses</v>
      </c>
      <c r="M7110">
        <v>8</v>
      </c>
      <c r="N7110" s="9">
        <v>277.67777777777775</v>
      </c>
      <c r="O7110" s="9">
        <f>Sales_Data17[[#This Row],[Order Quantity]]*Sales_Data17[[#This Row],[Unit Price]]</f>
        <v>2221.422222222222</v>
      </c>
      <c r="P7110" s="9">
        <v>233.24933333333331</v>
      </c>
      <c r="Q7110" s="9">
        <f>Sales_Data17[[#This Row],[Line Total]]-(Sales_Data17[[#This Row],[Total Unit Cost]]*Sales_Data17[[#This Row],[Order Quantity]])</f>
        <v>355.4275555555555</v>
      </c>
      <c r="R7110" s="1" t="str">
        <f>TEXT(Sales_Data17[[#This Row],[OrderDate]],"MMM")</f>
        <v>May</v>
      </c>
      <c r="S7110" s="1" t="str">
        <f t="shared" si="111"/>
        <v>2016</v>
      </c>
    </row>
    <row r="7111" spans="1:19">
      <c r="A7111" t="s">
        <v>7134</v>
      </c>
      <c r="B7111" s="2">
        <v>42517</v>
      </c>
      <c r="C7111" s="2" t="str">
        <f>VLOOKUP(Sales_Data17[[#This Row],[Customer Name Index]],Customer_Data[#All],2,0)</f>
        <v xml:space="preserve">Qualitest </v>
      </c>
      <c r="D7111">
        <v>19</v>
      </c>
      <c r="E7111" t="s">
        <v>4</v>
      </c>
      <c r="F7111" t="s">
        <v>8168</v>
      </c>
      <c r="G7111" t="s">
        <v>8028</v>
      </c>
      <c r="H7111" t="str">
        <f>VLOOKUP(Sales_Data17[[#This Row],[Delivery Region Index]],Regions_Table[#All],2,0)</f>
        <v>Victoria</v>
      </c>
      <c r="I7111" t="str">
        <f>VLOOKUP(Sales_Data17[[#This Row],[Delivery Region Index]],Regions_Table[#All],3,0)</f>
        <v>Swan Hill</v>
      </c>
      <c r="J7111">
        <v>55</v>
      </c>
      <c r="K7111">
        <v>8</v>
      </c>
      <c r="L7111" t="str">
        <f>VLOOKUP(Sales_Data17[[#This Row],[Product Description Index]],Products_Data[#All],2,0)</f>
        <v>Shoes</v>
      </c>
      <c r="M7111">
        <v>7</v>
      </c>
      <c r="N7111" s="9">
        <v>296.28888888888889</v>
      </c>
      <c r="O7111" s="9">
        <f>Sales_Data17[[#This Row],[Order Quantity]]*Sales_Data17[[#This Row],[Unit Price]]</f>
        <v>2074.0222222222224</v>
      </c>
      <c r="P7111" s="9">
        <v>171.84755555555554</v>
      </c>
      <c r="Q7111" s="9">
        <f>Sales_Data17[[#This Row],[Line Total]]-(Sales_Data17[[#This Row],[Total Unit Cost]]*Sales_Data17[[#This Row],[Order Quantity]])</f>
        <v>871.08933333333357</v>
      </c>
      <c r="R7111" s="1" t="str">
        <f>TEXT(Sales_Data17[[#This Row],[OrderDate]],"MMM")</f>
        <v>May</v>
      </c>
      <c r="S7111" s="1" t="str">
        <f t="shared" si="111"/>
        <v>2016</v>
      </c>
    </row>
    <row r="7112" spans="1:19">
      <c r="A7112" t="s">
        <v>7135</v>
      </c>
      <c r="B7112" s="2">
        <v>42517</v>
      </c>
      <c r="C7112" s="2" t="str">
        <f>VLOOKUP(Sales_Data17[[#This Row],[Customer Name Index]],Customer_Data[#All],2,0)</f>
        <v>Pacific Ltd</v>
      </c>
      <c r="D7112">
        <v>20</v>
      </c>
      <c r="E7112" t="s">
        <v>4</v>
      </c>
      <c r="F7112" t="s">
        <v>8168</v>
      </c>
      <c r="G7112" t="s">
        <v>8028</v>
      </c>
      <c r="H7112" t="str">
        <f>VLOOKUP(Sales_Data17[[#This Row],[Delivery Region Index]],Regions_Table[#All],2,0)</f>
        <v>Victoria</v>
      </c>
      <c r="I7112" t="str">
        <f>VLOOKUP(Sales_Data17[[#This Row],[Delivery Region Index]],Regions_Table[#All],3,0)</f>
        <v>Wodonga</v>
      </c>
      <c r="J7112">
        <v>58</v>
      </c>
      <c r="K7112">
        <v>8</v>
      </c>
      <c r="L7112" t="str">
        <f>VLOOKUP(Sales_Data17[[#This Row],[Product Description Index]],Products_Data[#All],2,0)</f>
        <v>Shoes</v>
      </c>
      <c r="M7112">
        <v>4</v>
      </c>
      <c r="N7112" s="9">
        <v>699.0333333333333</v>
      </c>
      <c r="O7112" s="9">
        <f>Sales_Data17[[#This Row],[Order Quantity]]*Sales_Data17[[#This Row],[Unit Price]]</f>
        <v>2796.1333333333332</v>
      </c>
      <c r="P7112" s="9">
        <v>419.41999999999996</v>
      </c>
      <c r="Q7112" s="9">
        <f>Sales_Data17[[#This Row],[Line Total]]-(Sales_Data17[[#This Row],[Total Unit Cost]]*Sales_Data17[[#This Row],[Order Quantity]])</f>
        <v>1118.4533333333334</v>
      </c>
      <c r="R7112" s="1" t="str">
        <f>TEXT(Sales_Data17[[#This Row],[OrderDate]],"MMM")</f>
        <v>May</v>
      </c>
      <c r="S7112" s="1" t="str">
        <f t="shared" si="111"/>
        <v>2016</v>
      </c>
    </row>
    <row r="7113" spans="1:19">
      <c r="A7113" t="s">
        <v>7136</v>
      </c>
      <c r="B7113" s="2">
        <v>42517</v>
      </c>
      <c r="C7113" s="2" t="str">
        <f>VLOOKUP(Sales_Data17[[#This Row],[Customer Name Index]],Customer_Data[#All],2,0)</f>
        <v>New Ltd</v>
      </c>
      <c r="D7113">
        <v>7</v>
      </c>
      <c r="E7113" t="s">
        <v>3</v>
      </c>
      <c r="F7113" t="s">
        <v>8168</v>
      </c>
      <c r="G7113" t="s">
        <v>8027</v>
      </c>
      <c r="H7113" t="str">
        <f>VLOOKUP(Sales_Data17[[#This Row],[Delivery Region Index]],Regions_Table[#All],2,0)</f>
        <v>New South Wales</v>
      </c>
      <c r="I7113" t="str">
        <f>VLOOKUP(Sales_Data17[[#This Row],[Delivery Region Index]],Regions_Table[#All],3,0)</f>
        <v>Queanbeyan</v>
      </c>
      <c r="J7113">
        <v>20</v>
      </c>
      <c r="K7113">
        <v>3</v>
      </c>
      <c r="L7113" t="str">
        <f>VLOOKUP(Sales_Data17[[#This Row],[Product Description Index]],Products_Data[#All],2,0)</f>
        <v>Sunglasses</v>
      </c>
      <c r="M7113">
        <v>2</v>
      </c>
      <c r="N7113" s="9">
        <v>634.26666666666677</v>
      </c>
      <c r="O7113" s="9">
        <f>Sales_Data17[[#This Row],[Order Quantity]]*Sales_Data17[[#This Row],[Unit Price]]</f>
        <v>1268.5333333333335</v>
      </c>
      <c r="P7113" s="9">
        <v>253.70666666666668</v>
      </c>
      <c r="Q7113" s="9">
        <f>Sales_Data17[[#This Row],[Line Total]]-(Sales_Data17[[#This Row],[Total Unit Cost]]*Sales_Data17[[#This Row],[Order Quantity]])</f>
        <v>761.12000000000012</v>
      </c>
      <c r="R7113" s="1" t="str">
        <f>TEXT(Sales_Data17[[#This Row],[OrderDate]],"MMM")</f>
        <v>May</v>
      </c>
      <c r="S7113" s="1" t="str">
        <f t="shared" si="111"/>
        <v>2016</v>
      </c>
    </row>
    <row r="7114" spans="1:19">
      <c r="A7114" t="s">
        <v>7137</v>
      </c>
      <c r="B7114" s="2">
        <v>42517</v>
      </c>
      <c r="C7114" s="2" t="str">
        <f>VLOOKUP(Sales_Data17[[#This Row],[Customer Name Index]],Customer_Data[#All],2,0)</f>
        <v xml:space="preserve">Medline </v>
      </c>
      <c r="D7114">
        <v>12</v>
      </c>
      <c r="E7114" t="s">
        <v>4</v>
      </c>
      <c r="F7114" t="s">
        <v>8168</v>
      </c>
      <c r="G7114" t="s">
        <v>8026</v>
      </c>
      <c r="H7114" t="str">
        <f>VLOOKUP(Sales_Data17[[#This Row],[Delivery Region Index]],Regions_Table[#All],2,0)</f>
        <v>Queensland</v>
      </c>
      <c r="I7114" t="str">
        <f>VLOOKUP(Sales_Data17[[#This Row],[Delivery Region Index]],Regions_Table[#All],3,0)</f>
        <v>Ipswich</v>
      </c>
      <c r="J7114">
        <v>34</v>
      </c>
      <c r="K7114">
        <v>5</v>
      </c>
      <c r="L7114" t="str">
        <f>VLOOKUP(Sales_Data17[[#This Row],[Product Description Index]],Products_Data[#All],2,0)</f>
        <v>Hats</v>
      </c>
      <c r="M7114">
        <v>1</v>
      </c>
      <c r="N7114" s="9">
        <v>93.800000000000011</v>
      </c>
      <c r="O7114" s="9">
        <f>Sales_Data17[[#This Row],[Order Quantity]]*Sales_Data17[[#This Row],[Unit Price]]</f>
        <v>93.800000000000011</v>
      </c>
      <c r="P7114" s="9">
        <v>42.210000000000008</v>
      </c>
      <c r="Q7114" s="9">
        <f>Sales_Data17[[#This Row],[Line Total]]-(Sales_Data17[[#This Row],[Total Unit Cost]]*Sales_Data17[[#This Row],[Order Quantity]])</f>
        <v>51.59</v>
      </c>
      <c r="R7114" s="1" t="str">
        <f>TEXT(Sales_Data17[[#This Row],[OrderDate]],"MMM")</f>
        <v>May</v>
      </c>
      <c r="S7114" s="1" t="str">
        <f t="shared" si="111"/>
        <v>2016</v>
      </c>
    </row>
    <row r="7115" spans="1:19">
      <c r="A7115" t="s">
        <v>7138</v>
      </c>
      <c r="B7115" s="2">
        <v>42518</v>
      </c>
      <c r="C7115" s="2" t="str">
        <f>VLOOKUP(Sales_Data17[[#This Row],[Customer Name Index]],Customer_Data[#All],2,0)</f>
        <v>Avon Corp</v>
      </c>
      <c r="D7115">
        <v>1</v>
      </c>
      <c r="E7115" t="s">
        <v>2</v>
      </c>
      <c r="F7115" t="s">
        <v>8168</v>
      </c>
      <c r="G7115" t="s">
        <v>8027</v>
      </c>
      <c r="H7115" t="str">
        <f>VLOOKUP(Sales_Data17[[#This Row],[Delivery Region Index]],Regions_Table[#All],2,0)</f>
        <v>New South Wales</v>
      </c>
      <c r="I7115" t="str">
        <f>VLOOKUP(Sales_Data17[[#This Row],[Delivery Region Index]],Regions_Table[#All],3,0)</f>
        <v>Armidale</v>
      </c>
      <c r="J7115">
        <v>3</v>
      </c>
      <c r="K7115">
        <v>1</v>
      </c>
      <c r="L7115" t="str">
        <f>VLOOKUP(Sales_Data17[[#This Row],[Product Description Index]],Products_Data[#All],2,0)</f>
        <v>Shirts</v>
      </c>
      <c r="M7115">
        <v>3</v>
      </c>
      <c r="N7115" s="9">
        <v>214.4</v>
      </c>
      <c r="O7115" s="9">
        <f>Sales_Data17[[#This Row],[Order Quantity]]*Sales_Data17[[#This Row],[Unit Price]]</f>
        <v>643.20000000000005</v>
      </c>
      <c r="P7115" s="9">
        <v>132.928</v>
      </c>
      <c r="Q7115" s="9">
        <f>Sales_Data17[[#This Row],[Line Total]]-(Sales_Data17[[#This Row],[Total Unit Cost]]*Sales_Data17[[#This Row],[Order Quantity]])</f>
        <v>244.41600000000005</v>
      </c>
      <c r="R7115" s="1" t="str">
        <f>TEXT(Sales_Data17[[#This Row],[OrderDate]],"MMM")</f>
        <v>May</v>
      </c>
      <c r="S7115" s="1" t="str">
        <f t="shared" si="111"/>
        <v>2016</v>
      </c>
    </row>
    <row r="7116" spans="1:19">
      <c r="A7116" t="s">
        <v>7139</v>
      </c>
      <c r="B7116" s="2">
        <v>42518</v>
      </c>
      <c r="C7116" s="2" t="str">
        <f>VLOOKUP(Sales_Data17[[#This Row],[Customer Name Index]],Customer_Data[#All],2,0)</f>
        <v>Procter Corp</v>
      </c>
      <c r="D7116">
        <v>5</v>
      </c>
      <c r="E7116" t="s">
        <v>3</v>
      </c>
      <c r="F7116" t="s">
        <v>8168</v>
      </c>
      <c r="G7116" t="s">
        <v>8027</v>
      </c>
      <c r="H7116" t="str">
        <f>VLOOKUP(Sales_Data17[[#This Row],[Delivery Region Index]],Regions_Table[#All],2,0)</f>
        <v>New South Wales</v>
      </c>
      <c r="I7116" t="str">
        <f>VLOOKUP(Sales_Data17[[#This Row],[Delivery Region Index]],Regions_Table[#All],3,0)</f>
        <v>Maitland</v>
      </c>
      <c r="J7116">
        <v>15</v>
      </c>
      <c r="K7116">
        <v>2</v>
      </c>
      <c r="L7116" t="str">
        <f>VLOOKUP(Sales_Data17[[#This Row],[Product Description Index]],Products_Data[#All],2,0)</f>
        <v>Pants</v>
      </c>
      <c r="M7116">
        <v>3</v>
      </c>
      <c r="N7116" s="9">
        <v>122.83333333333333</v>
      </c>
      <c r="O7116" s="9">
        <f>Sales_Data17[[#This Row],[Order Quantity]]*Sales_Data17[[#This Row],[Unit Price]]</f>
        <v>368.5</v>
      </c>
      <c r="P7116" s="9">
        <v>93.353333333333339</v>
      </c>
      <c r="Q7116" s="9">
        <f>Sales_Data17[[#This Row],[Line Total]]-(Sales_Data17[[#This Row],[Total Unit Cost]]*Sales_Data17[[#This Row],[Order Quantity]])</f>
        <v>88.44</v>
      </c>
      <c r="R7116" s="1" t="str">
        <f>TEXT(Sales_Data17[[#This Row],[OrderDate]],"MMM")</f>
        <v>May</v>
      </c>
      <c r="S7116" s="1" t="str">
        <f t="shared" si="111"/>
        <v>2016</v>
      </c>
    </row>
    <row r="7117" spans="1:19">
      <c r="A7117" t="s">
        <v>7140</v>
      </c>
      <c r="B7117" s="2">
        <v>42519</v>
      </c>
      <c r="C7117" s="2" t="str">
        <f>VLOOKUP(Sales_Data17[[#This Row],[Customer Name Index]],Customer_Data[#All],2,0)</f>
        <v>PEDIFIX, Corp</v>
      </c>
      <c r="D7117">
        <v>6</v>
      </c>
      <c r="E7117" t="s">
        <v>2</v>
      </c>
      <c r="F7117" t="s">
        <v>8168</v>
      </c>
      <c r="G7117" t="s">
        <v>8027</v>
      </c>
      <c r="H7117" t="str">
        <f>VLOOKUP(Sales_Data17[[#This Row],[Delivery Region Index]],Regions_Table[#All],2,0)</f>
        <v>New South Wales</v>
      </c>
      <c r="I7117" t="str">
        <f>VLOOKUP(Sales_Data17[[#This Row],[Delivery Region Index]],Regions_Table[#All],3,0)</f>
        <v>Newcastle</v>
      </c>
      <c r="J7117">
        <v>16</v>
      </c>
      <c r="K7117">
        <v>3</v>
      </c>
      <c r="L7117" t="str">
        <f>VLOOKUP(Sales_Data17[[#This Row],[Product Description Index]],Products_Data[#All],2,0)</f>
        <v>Sunglasses</v>
      </c>
      <c r="M7117">
        <v>9</v>
      </c>
      <c r="N7117" s="9">
        <v>123.57777777777778</v>
      </c>
      <c r="O7117" s="9">
        <f>Sales_Data17[[#This Row],[Order Quantity]]*Sales_Data17[[#This Row],[Unit Price]]</f>
        <v>1112.2</v>
      </c>
      <c r="P7117" s="9">
        <v>72.910888888888891</v>
      </c>
      <c r="Q7117" s="9">
        <f>Sales_Data17[[#This Row],[Line Total]]-(Sales_Data17[[#This Row],[Total Unit Cost]]*Sales_Data17[[#This Row],[Order Quantity]])</f>
        <v>456.00200000000007</v>
      </c>
      <c r="R7117" s="1" t="str">
        <f>TEXT(Sales_Data17[[#This Row],[OrderDate]],"MMM")</f>
        <v>May</v>
      </c>
      <c r="S7117" s="1" t="str">
        <f t="shared" si="111"/>
        <v>2016</v>
      </c>
    </row>
    <row r="7118" spans="1:19">
      <c r="A7118" t="s">
        <v>7141</v>
      </c>
      <c r="B7118" s="2">
        <v>42519</v>
      </c>
      <c r="C7118" s="2" t="str">
        <f>VLOOKUP(Sales_Data17[[#This Row],[Customer Name Index]],Customer_Data[#All],2,0)</f>
        <v xml:space="preserve">Qualitest </v>
      </c>
      <c r="D7118">
        <v>19</v>
      </c>
      <c r="E7118" t="s">
        <v>2</v>
      </c>
      <c r="F7118" t="s">
        <v>8168</v>
      </c>
      <c r="G7118" t="s">
        <v>8028</v>
      </c>
      <c r="H7118" t="str">
        <f>VLOOKUP(Sales_Data17[[#This Row],[Delivery Region Index]],Regions_Table[#All],2,0)</f>
        <v>Victoria</v>
      </c>
      <c r="I7118" t="str">
        <f>VLOOKUP(Sales_Data17[[#This Row],[Delivery Region Index]],Regions_Table[#All],3,0)</f>
        <v>Swan Hill</v>
      </c>
      <c r="J7118">
        <v>55</v>
      </c>
      <c r="K7118">
        <v>8</v>
      </c>
      <c r="L7118" t="str">
        <f>VLOOKUP(Sales_Data17[[#This Row],[Product Description Index]],Products_Data[#All],2,0)</f>
        <v>Shoes</v>
      </c>
      <c r="M7118">
        <v>5</v>
      </c>
      <c r="N7118" s="9">
        <v>112.41111111111111</v>
      </c>
      <c r="O7118" s="9">
        <f>Sales_Data17[[#This Row],[Order Quantity]]*Sales_Data17[[#This Row],[Unit Price]]</f>
        <v>562.05555555555554</v>
      </c>
      <c r="P7118" s="9">
        <v>87.680666666666681</v>
      </c>
      <c r="Q7118" s="9">
        <f>Sales_Data17[[#This Row],[Line Total]]-(Sales_Data17[[#This Row],[Total Unit Cost]]*Sales_Data17[[#This Row],[Order Quantity]])</f>
        <v>123.65222222222212</v>
      </c>
      <c r="R7118" s="1" t="str">
        <f>TEXT(Sales_Data17[[#This Row],[OrderDate]],"MMM")</f>
        <v>May</v>
      </c>
      <c r="S7118" s="1" t="str">
        <f t="shared" si="111"/>
        <v>2016</v>
      </c>
    </row>
    <row r="7119" spans="1:19">
      <c r="A7119" t="s">
        <v>7142</v>
      </c>
      <c r="B7119" s="2">
        <v>42519</v>
      </c>
      <c r="C7119" s="2" t="str">
        <f>VLOOKUP(Sales_Data17[[#This Row],[Customer Name Index]],Customer_Data[#All],2,0)</f>
        <v xml:space="preserve">Medline </v>
      </c>
      <c r="D7119">
        <v>12</v>
      </c>
      <c r="E7119" t="s">
        <v>4</v>
      </c>
      <c r="F7119" t="s">
        <v>8168</v>
      </c>
      <c r="G7119" t="s">
        <v>8026</v>
      </c>
      <c r="H7119" t="str">
        <f>VLOOKUP(Sales_Data17[[#This Row],[Delivery Region Index]],Regions_Table[#All],2,0)</f>
        <v>Queensland</v>
      </c>
      <c r="I7119" t="str">
        <f>VLOOKUP(Sales_Data17[[#This Row],[Delivery Region Index]],Regions_Table[#All],3,0)</f>
        <v>Ipswich</v>
      </c>
      <c r="J7119">
        <v>34</v>
      </c>
      <c r="K7119">
        <v>5</v>
      </c>
      <c r="L7119" t="str">
        <f>VLOOKUP(Sales_Data17[[#This Row],[Product Description Index]],Products_Data[#All],2,0)</f>
        <v>Hats</v>
      </c>
      <c r="M7119">
        <v>2</v>
      </c>
      <c r="N7119" s="9">
        <v>206.21111111111111</v>
      </c>
      <c r="O7119" s="9">
        <f>Sales_Data17[[#This Row],[Order Quantity]]*Sales_Data17[[#This Row],[Unit Price]]</f>
        <v>412.42222222222222</v>
      </c>
      <c r="P7119" s="9">
        <v>158.78255555555558</v>
      </c>
      <c r="Q7119" s="9">
        <f>Sales_Data17[[#This Row],[Line Total]]-(Sales_Data17[[#This Row],[Total Unit Cost]]*Sales_Data17[[#This Row],[Order Quantity]])</f>
        <v>94.857111111111067</v>
      </c>
      <c r="R7119" s="1" t="str">
        <f>TEXT(Sales_Data17[[#This Row],[OrderDate]],"MMM")</f>
        <v>May</v>
      </c>
      <c r="S7119" s="1" t="str">
        <f t="shared" si="111"/>
        <v>2016</v>
      </c>
    </row>
    <row r="7120" spans="1:19">
      <c r="A7120" t="s">
        <v>7143</v>
      </c>
      <c r="B7120" s="2">
        <v>42519</v>
      </c>
      <c r="C7120" s="2" t="str">
        <f>VLOOKUP(Sales_Data17[[#This Row],[Customer Name Index]],Customer_Data[#All],2,0)</f>
        <v>Eminence Corp</v>
      </c>
      <c r="D7120">
        <v>18</v>
      </c>
      <c r="E7120" t="s">
        <v>2</v>
      </c>
      <c r="F7120" t="s">
        <v>8168</v>
      </c>
      <c r="G7120" t="s">
        <v>8025</v>
      </c>
      <c r="H7120" t="str">
        <f>VLOOKUP(Sales_Data17[[#This Row],[Delivery Region Index]],Regions_Table[#All],2,0)</f>
        <v>Victoria</v>
      </c>
      <c r="I7120" t="str">
        <f>VLOOKUP(Sales_Data17[[#This Row],[Delivery Region Index]],Regions_Table[#All],3,0)</f>
        <v>Geelong</v>
      </c>
      <c r="J7120">
        <v>51</v>
      </c>
      <c r="K7120">
        <v>8</v>
      </c>
      <c r="L7120" t="str">
        <f>VLOOKUP(Sales_Data17[[#This Row],[Product Description Index]],Products_Data[#All],2,0)</f>
        <v>Shoes</v>
      </c>
      <c r="M7120">
        <v>1</v>
      </c>
      <c r="N7120" s="9">
        <v>442.94444444444446</v>
      </c>
      <c r="O7120" s="9">
        <f>Sales_Data17[[#This Row],[Order Quantity]]*Sales_Data17[[#This Row],[Unit Price]]</f>
        <v>442.94444444444446</v>
      </c>
      <c r="P7120" s="9">
        <v>305.63166666666666</v>
      </c>
      <c r="Q7120" s="9">
        <f>Sales_Data17[[#This Row],[Line Total]]-(Sales_Data17[[#This Row],[Total Unit Cost]]*Sales_Data17[[#This Row],[Order Quantity]])</f>
        <v>137.3127777777778</v>
      </c>
      <c r="R7120" s="1" t="str">
        <f>TEXT(Sales_Data17[[#This Row],[OrderDate]],"MMM")</f>
        <v>May</v>
      </c>
      <c r="S7120" s="1" t="str">
        <f t="shared" si="111"/>
        <v>2016</v>
      </c>
    </row>
    <row r="7121" spans="1:19">
      <c r="A7121" t="s">
        <v>7144</v>
      </c>
      <c r="B7121" s="2">
        <v>42520</v>
      </c>
      <c r="C7121" s="2" t="str">
        <f>VLOOKUP(Sales_Data17[[#This Row],[Customer Name Index]],Customer_Data[#All],2,0)</f>
        <v>Pure Group</v>
      </c>
      <c r="D7121">
        <v>17</v>
      </c>
      <c r="E7121" t="s">
        <v>2</v>
      </c>
      <c r="F7121" t="s">
        <v>8168</v>
      </c>
      <c r="G7121" t="s">
        <v>8025</v>
      </c>
      <c r="H7121" t="str">
        <f>VLOOKUP(Sales_Data17[[#This Row],[Delivery Region Index]],Regions_Table[#All],2,0)</f>
        <v>Victoria</v>
      </c>
      <c r="I7121" t="str">
        <f>VLOOKUP(Sales_Data17[[#This Row],[Delivery Region Index]],Regions_Table[#All],3,0)</f>
        <v>Ballarat</v>
      </c>
      <c r="J7121">
        <v>49</v>
      </c>
      <c r="K7121">
        <v>7</v>
      </c>
      <c r="L7121" t="str">
        <f>VLOOKUP(Sales_Data17[[#This Row],[Product Description Index]],Products_Data[#All],2,0)</f>
        <v>Dress Shirts</v>
      </c>
      <c r="M7121">
        <v>9</v>
      </c>
      <c r="N7121" s="9">
        <v>293.31111111111113</v>
      </c>
      <c r="O7121" s="9">
        <f>Sales_Data17[[#This Row],[Order Quantity]]*Sales_Data17[[#This Row],[Unit Price]]</f>
        <v>2639.8</v>
      </c>
      <c r="P7121" s="9">
        <v>196.51844444444447</v>
      </c>
      <c r="Q7121" s="9">
        <f>Sales_Data17[[#This Row],[Line Total]]-(Sales_Data17[[#This Row],[Total Unit Cost]]*Sales_Data17[[#This Row],[Order Quantity]])</f>
        <v>871.13400000000001</v>
      </c>
      <c r="R7121" s="1" t="str">
        <f>TEXT(Sales_Data17[[#This Row],[OrderDate]],"MMM")</f>
        <v>May</v>
      </c>
      <c r="S7121" s="1" t="str">
        <f t="shared" si="111"/>
        <v>2016</v>
      </c>
    </row>
    <row r="7122" spans="1:19">
      <c r="A7122" t="s">
        <v>7145</v>
      </c>
      <c r="B7122" s="2">
        <v>42520</v>
      </c>
      <c r="C7122" s="2" t="str">
        <f>VLOOKUP(Sales_Data17[[#This Row],[Customer Name Index]],Customer_Data[#All],2,0)</f>
        <v xml:space="preserve">WakeFern </v>
      </c>
      <c r="D7122">
        <v>2</v>
      </c>
      <c r="E7122" t="s">
        <v>2</v>
      </c>
      <c r="F7122" t="s">
        <v>8168</v>
      </c>
      <c r="G7122" t="s">
        <v>8027</v>
      </c>
      <c r="H7122" t="str">
        <f>VLOOKUP(Sales_Data17[[#This Row],[Delivery Region Index]],Regions_Table[#All],2,0)</f>
        <v>New South Wales</v>
      </c>
      <c r="I7122" t="str">
        <f>VLOOKUP(Sales_Data17[[#This Row],[Delivery Region Index]],Regions_Table[#All],3,0)</f>
        <v>Broken Hill</v>
      </c>
      <c r="J7122">
        <v>5</v>
      </c>
      <c r="K7122">
        <v>1</v>
      </c>
      <c r="L7122" t="str">
        <f>VLOOKUP(Sales_Data17[[#This Row],[Product Description Index]],Products_Data[#All],2,0)</f>
        <v>Shirts</v>
      </c>
      <c r="M7122">
        <v>1</v>
      </c>
      <c r="N7122" s="9">
        <v>256.0888888888889</v>
      </c>
      <c r="O7122" s="9">
        <f>Sales_Data17[[#This Row],[Order Quantity]]*Sales_Data17[[#This Row],[Unit Price]]</f>
        <v>256.0888888888889</v>
      </c>
      <c r="P7122" s="9">
        <v>125.48355555555557</v>
      </c>
      <c r="Q7122" s="9">
        <f>Sales_Data17[[#This Row],[Line Total]]-(Sales_Data17[[#This Row],[Total Unit Cost]]*Sales_Data17[[#This Row],[Order Quantity]])</f>
        <v>130.60533333333333</v>
      </c>
      <c r="R7122" s="1" t="str">
        <f>TEXT(Sales_Data17[[#This Row],[OrderDate]],"MMM")</f>
        <v>May</v>
      </c>
      <c r="S7122" s="1" t="str">
        <f t="shared" si="111"/>
        <v>2016</v>
      </c>
    </row>
    <row r="7123" spans="1:19">
      <c r="A7123" t="s">
        <v>7146</v>
      </c>
      <c r="B7123" s="2">
        <v>42520</v>
      </c>
      <c r="C7123" s="2" t="str">
        <f>VLOOKUP(Sales_Data17[[#This Row],[Customer Name Index]],Customer_Data[#All],2,0)</f>
        <v xml:space="preserve">Qualitest </v>
      </c>
      <c r="D7123">
        <v>19</v>
      </c>
      <c r="E7123" t="s">
        <v>2</v>
      </c>
      <c r="F7123" t="s">
        <v>8168</v>
      </c>
      <c r="G7123" t="s">
        <v>8028</v>
      </c>
      <c r="H7123" t="str">
        <f>VLOOKUP(Sales_Data17[[#This Row],[Delivery Region Index]],Regions_Table[#All],2,0)</f>
        <v>Victoria</v>
      </c>
      <c r="I7123" t="str">
        <f>VLOOKUP(Sales_Data17[[#This Row],[Delivery Region Index]],Regions_Table[#All],3,0)</f>
        <v>Mildura</v>
      </c>
      <c r="J7123">
        <v>53</v>
      </c>
      <c r="K7123">
        <v>8</v>
      </c>
      <c r="L7123" t="str">
        <f>VLOOKUP(Sales_Data17[[#This Row],[Product Description Index]],Products_Data[#All],2,0)</f>
        <v>Shoes</v>
      </c>
      <c r="M7123">
        <v>3</v>
      </c>
      <c r="N7123" s="9">
        <v>126.55555555555556</v>
      </c>
      <c r="O7123" s="9">
        <f>Sales_Data17[[#This Row],[Order Quantity]]*Sales_Data17[[#This Row],[Unit Price]]</f>
        <v>379.66666666666669</v>
      </c>
      <c r="P7123" s="9">
        <v>60.74666666666667</v>
      </c>
      <c r="Q7123" s="9">
        <f>Sales_Data17[[#This Row],[Line Total]]-(Sales_Data17[[#This Row],[Total Unit Cost]]*Sales_Data17[[#This Row],[Order Quantity]])</f>
        <v>197.42666666666668</v>
      </c>
      <c r="R7123" s="1" t="str">
        <f>TEXT(Sales_Data17[[#This Row],[OrderDate]],"MMM")</f>
        <v>May</v>
      </c>
      <c r="S7123" s="1" t="str">
        <f t="shared" si="111"/>
        <v>2016</v>
      </c>
    </row>
    <row r="7124" spans="1:19">
      <c r="A7124" t="s">
        <v>7147</v>
      </c>
      <c r="B7124" s="2">
        <v>42520</v>
      </c>
      <c r="C7124" s="2" t="str">
        <f>VLOOKUP(Sales_Data17[[#This Row],[Customer Name Index]],Customer_Data[#All],2,0)</f>
        <v>Pacific Ltd</v>
      </c>
      <c r="D7124">
        <v>20</v>
      </c>
      <c r="E7124" t="s">
        <v>2</v>
      </c>
      <c r="F7124" t="s">
        <v>8168</v>
      </c>
      <c r="G7124" t="s">
        <v>8028</v>
      </c>
      <c r="H7124" t="str">
        <f>VLOOKUP(Sales_Data17[[#This Row],[Delivery Region Index]],Regions_Table[#All],2,0)</f>
        <v>Victoria</v>
      </c>
      <c r="I7124" t="str">
        <f>VLOOKUP(Sales_Data17[[#This Row],[Delivery Region Index]],Regions_Table[#All],3,0)</f>
        <v>Wangaratta</v>
      </c>
      <c r="J7124">
        <v>56</v>
      </c>
      <c r="K7124">
        <v>8</v>
      </c>
      <c r="L7124" t="str">
        <f>VLOOKUP(Sales_Data17[[#This Row],[Product Description Index]],Products_Data[#All],2,0)</f>
        <v>Shoes</v>
      </c>
      <c r="M7124">
        <v>8</v>
      </c>
      <c r="N7124" s="9">
        <v>282.14444444444445</v>
      </c>
      <c r="O7124" s="9">
        <f>Sales_Data17[[#This Row],[Order Quantity]]*Sales_Data17[[#This Row],[Unit Price]]</f>
        <v>2257.1555555555556</v>
      </c>
      <c r="P7124" s="9">
        <v>163.64377777777779</v>
      </c>
      <c r="Q7124" s="9">
        <f>Sales_Data17[[#This Row],[Line Total]]-(Sales_Data17[[#This Row],[Total Unit Cost]]*Sales_Data17[[#This Row],[Order Quantity]])</f>
        <v>948.00533333333328</v>
      </c>
      <c r="R7124" s="1" t="str">
        <f>TEXT(Sales_Data17[[#This Row],[OrderDate]],"MMM")</f>
        <v>May</v>
      </c>
      <c r="S7124" s="1" t="str">
        <f t="shared" si="111"/>
        <v>2016</v>
      </c>
    </row>
    <row r="7125" spans="1:19">
      <c r="A7125" t="s">
        <v>7148</v>
      </c>
      <c r="B7125" s="2">
        <v>42520</v>
      </c>
      <c r="C7125" s="2" t="str">
        <f>VLOOKUP(Sales_Data17[[#This Row],[Customer Name Index]],Customer_Data[#All],2,0)</f>
        <v xml:space="preserve">Linde </v>
      </c>
      <c r="D7125">
        <v>14</v>
      </c>
      <c r="E7125" t="s">
        <v>4</v>
      </c>
      <c r="F7125" t="s">
        <v>8168</v>
      </c>
      <c r="G7125" t="s">
        <v>8026</v>
      </c>
      <c r="H7125" t="str">
        <f>VLOOKUP(Sales_Data17[[#This Row],[Delivery Region Index]],Regions_Table[#All],2,0)</f>
        <v>Queensland</v>
      </c>
      <c r="I7125" t="str">
        <f>VLOOKUP(Sales_Data17[[#This Row],[Delivery Region Index]],Regions_Table[#All],3,0)</f>
        <v>Nambour</v>
      </c>
      <c r="J7125">
        <v>39</v>
      </c>
      <c r="K7125">
        <v>6</v>
      </c>
      <c r="L7125" t="str">
        <f>VLOOKUP(Sales_Data17[[#This Row],[Product Description Index]],Products_Data[#All],2,0)</f>
        <v>Socks</v>
      </c>
      <c r="M7125">
        <v>4</v>
      </c>
      <c r="N7125" s="9">
        <v>274.70000000000005</v>
      </c>
      <c r="O7125" s="9">
        <f>Sales_Data17[[#This Row],[Order Quantity]]*Sales_Data17[[#This Row],[Unit Price]]</f>
        <v>1098.8000000000002</v>
      </c>
      <c r="P7125" s="9">
        <v>112.62700000000001</v>
      </c>
      <c r="Q7125" s="9">
        <f>Sales_Data17[[#This Row],[Line Total]]-(Sales_Data17[[#This Row],[Total Unit Cost]]*Sales_Data17[[#This Row],[Order Quantity]])</f>
        <v>648.29200000000014</v>
      </c>
      <c r="R7125" s="1" t="str">
        <f>TEXT(Sales_Data17[[#This Row],[OrderDate]],"MMM")</f>
        <v>May</v>
      </c>
      <c r="S7125" s="1" t="str">
        <f t="shared" si="111"/>
        <v>2016</v>
      </c>
    </row>
    <row r="7126" spans="1:19">
      <c r="A7126" t="s">
        <v>7149</v>
      </c>
      <c r="B7126" s="2">
        <v>42520</v>
      </c>
      <c r="C7126" s="2" t="str">
        <f>VLOOKUP(Sales_Data17[[#This Row],[Customer Name Index]],Customer_Data[#All],2,0)</f>
        <v>Ole Group</v>
      </c>
      <c r="D7126">
        <v>13</v>
      </c>
      <c r="E7126" t="s">
        <v>2</v>
      </c>
      <c r="F7126" t="s">
        <v>8168</v>
      </c>
      <c r="G7126" t="s">
        <v>8026</v>
      </c>
      <c r="H7126" t="str">
        <f>VLOOKUP(Sales_Data17[[#This Row],[Delivery Region Index]],Regions_Table[#All],2,0)</f>
        <v>Queensland</v>
      </c>
      <c r="I7126" t="str">
        <f>VLOOKUP(Sales_Data17[[#This Row],[Delivery Region Index]],Regions_Table[#All],3,0)</f>
        <v>Mount Isa</v>
      </c>
      <c r="J7126">
        <v>38</v>
      </c>
      <c r="K7126">
        <v>6</v>
      </c>
      <c r="L7126" t="str">
        <f>VLOOKUP(Sales_Data17[[#This Row],[Product Description Index]],Products_Data[#All],2,0)</f>
        <v>Socks</v>
      </c>
      <c r="M7126">
        <v>4</v>
      </c>
      <c r="N7126" s="9">
        <v>188.34444444444446</v>
      </c>
      <c r="O7126" s="9">
        <f>Sales_Data17[[#This Row],[Order Quantity]]*Sales_Data17[[#This Row],[Unit Price]]</f>
        <v>753.37777777777785</v>
      </c>
      <c r="P7126" s="9">
        <v>92.288777777777781</v>
      </c>
      <c r="Q7126" s="9">
        <f>Sales_Data17[[#This Row],[Line Total]]-(Sales_Data17[[#This Row],[Total Unit Cost]]*Sales_Data17[[#This Row],[Order Quantity]])</f>
        <v>384.22266666666673</v>
      </c>
      <c r="R7126" s="1" t="str">
        <f>TEXT(Sales_Data17[[#This Row],[OrderDate]],"MMM")</f>
        <v>May</v>
      </c>
      <c r="S7126" s="1" t="str">
        <f t="shared" si="111"/>
        <v>2016</v>
      </c>
    </row>
    <row r="7127" spans="1:19">
      <c r="A7127" t="s">
        <v>7150</v>
      </c>
      <c r="B7127" s="2">
        <v>42521</v>
      </c>
      <c r="C7127" s="2" t="str">
        <f>VLOOKUP(Sales_Data17[[#This Row],[Customer Name Index]],Customer_Data[#All],2,0)</f>
        <v>New Ltd</v>
      </c>
      <c r="D7127">
        <v>7</v>
      </c>
      <c r="E7127" t="s">
        <v>4</v>
      </c>
      <c r="F7127" t="s">
        <v>8168</v>
      </c>
      <c r="G7127" t="s">
        <v>8027</v>
      </c>
      <c r="H7127" t="str">
        <f>VLOOKUP(Sales_Data17[[#This Row],[Delivery Region Index]],Regions_Table[#All],2,0)</f>
        <v>New South Wales</v>
      </c>
      <c r="I7127" t="str">
        <f>VLOOKUP(Sales_Data17[[#This Row],[Delivery Region Index]],Regions_Table[#All],3,0)</f>
        <v>Port Macquarie</v>
      </c>
      <c r="J7127">
        <v>19</v>
      </c>
      <c r="K7127">
        <v>3</v>
      </c>
      <c r="L7127" t="str">
        <f>VLOOKUP(Sales_Data17[[#This Row],[Product Description Index]],Products_Data[#All],2,0)</f>
        <v>Sunglasses</v>
      </c>
      <c r="M7127">
        <v>8</v>
      </c>
      <c r="N7127" s="9">
        <v>121.34444444444446</v>
      </c>
      <c r="O7127" s="9">
        <f>Sales_Data17[[#This Row],[Order Quantity]]*Sales_Data17[[#This Row],[Unit Price]]</f>
        <v>970.7555555555557</v>
      </c>
      <c r="P7127" s="9">
        <v>88.581444444444458</v>
      </c>
      <c r="Q7127" s="9">
        <f>Sales_Data17[[#This Row],[Line Total]]-(Sales_Data17[[#This Row],[Total Unit Cost]]*Sales_Data17[[#This Row],[Order Quantity]])</f>
        <v>262.10400000000004</v>
      </c>
      <c r="R7127" s="1" t="str">
        <f>TEXT(Sales_Data17[[#This Row],[OrderDate]],"MMM")</f>
        <v>May</v>
      </c>
      <c r="S7127" s="1" t="str">
        <f t="shared" si="111"/>
        <v>2016</v>
      </c>
    </row>
    <row r="7128" spans="1:19">
      <c r="A7128" t="s">
        <v>7151</v>
      </c>
      <c r="B7128" s="2">
        <v>42521</v>
      </c>
      <c r="C7128" s="2" t="str">
        <f>VLOOKUP(Sales_Data17[[#This Row],[Customer Name Index]],Customer_Data[#All],2,0)</f>
        <v>Ole Group</v>
      </c>
      <c r="D7128">
        <v>13</v>
      </c>
      <c r="E7128" t="s">
        <v>4</v>
      </c>
      <c r="F7128" t="s">
        <v>8168</v>
      </c>
      <c r="G7128" t="s">
        <v>8026</v>
      </c>
      <c r="H7128" t="str">
        <f>VLOOKUP(Sales_Data17[[#This Row],[Delivery Region Index]],Regions_Table[#All],2,0)</f>
        <v>Queensland</v>
      </c>
      <c r="I7128" t="str">
        <f>VLOOKUP(Sales_Data17[[#This Row],[Delivery Region Index]],Regions_Table[#All],3,0)</f>
        <v>Maryborough</v>
      </c>
      <c r="J7128">
        <v>37</v>
      </c>
      <c r="K7128">
        <v>5</v>
      </c>
      <c r="L7128" t="str">
        <f>VLOOKUP(Sales_Data17[[#This Row],[Product Description Index]],Products_Data[#All],2,0)</f>
        <v>Hats</v>
      </c>
      <c r="M7128">
        <v>2</v>
      </c>
      <c r="N7128" s="9">
        <v>191.32222222222222</v>
      </c>
      <c r="O7128" s="9">
        <f>Sales_Data17[[#This Row],[Order Quantity]]*Sales_Data17[[#This Row],[Unit Price]]</f>
        <v>382.64444444444445</v>
      </c>
      <c r="P7128" s="9">
        <v>116.70655555555555</v>
      </c>
      <c r="Q7128" s="9">
        <f>Sales_Data17[[#This Row],[Line Total]]-(Sales_Data17[[#This Row],[Total Unit Cost]]*Sales_Data17[[#This Row],[Order Quantity]])</f>
        <v>149.23133333333334</v>
      </c>
      <c r="R7128" s="1" t="str">
        <f>TEXT(Sales_Data17[[#This Row],[OrderDate]],"MMM")</f>
        <v>May</v>
      </c>
      <c r="S7128" s="1" t="str">
        <f t="shared" si="111"/>
        <v>2016</v>
      </c>
    </row>
    <row r="7129" spans="1:19">
      <c r="A7129" t="s">
        <v>7152</v>
      </c>
      <c r="B7129" s="2">
        <v>42522</v>
      </c>
      <c r="C7129" s="2" t="str">
        <f>VLOOKUP(Sales_Data17[[#This Row],[Customer Name Index]],Customer_Data[#All],2,0)</f>
        <v>Elorac, Corp</v>
      </c>
      <c r="D7129">
        <v>3</v>
      </c>
      <c r="E7129" t="s">
        <v>4</v>
      </c>
      <c r="F7129" t="s">
        <v>8168</v>
      </c>
      <c r="G7129" t="s">
        <v>8027</v>
      </c>
      <c r="H7129" t="str">
        <f>VLOOKUP(Sales_Data17[[#This Row],[Delivery Region Index]],Regions_Table[#All],2,0)</f>
        <v>New South Wales</v>
      </c>
      <c r="I7129" t="str">
        <f>VLOOKUP(Sales_Data17[[#This Row],[Delivery Region Index]],Regions_Table[#All],3,0)</f>
        <v>Gosford</v>
      </c>
      <c r="J7129">
        <v>9</v>
      </c>
      <c r="K7129">
        <v>2</v>
      </c>
      <c r="L7129" t="str">
        <f>VLOOKUP(Sales_Data17[[#This Row],[Product Description Index]],Products_Data[#All],2,0)</f>
        <v>Pants</v>
      </c>
      <c r="M7129">
        <v>7</v>
      </c>
      <c r="N7129" s="9">
        <v>116.87777777777779</v>
      </c>
      <c r="O7129" s="9">
        <f>Sales_Data17[[#This Row],[Order Quantity]]*Sales_Data17[[#This Row],[Unit Price]]</f>
        <v>818.14444444444462</v>
      </c>
      <c r="P7129" s="9">
        <v>97.00855555555556</v>
      </c>
      <c r="Q7129" s="9">
        <f>Sales_Data17[[#This Row],[Line Total]]-(Sales_Data17[[#This Row],[Total Unit Cost]]*Sales_Data17[[#This Row],[Order Quantity]])</f>
        <v>139.08455555555565</v>
      </c>
      <c r="R7129" s="1" t="str">
        <f>TEXT(Sales_Data17[[#This Row],[OrderDate]],"MMM")</f>
        <v>Jun</v>
      </c>
      <c r="S7129" s="1" t="str">
        <f t="shared" si="111"/>
        <v>2016</v>
      </c>
    </row>
    <row r="7130" spans="1:19">
      <c r="A7130" t="s">
        <v>7153</v>
      </c>
      <c r="B7130" s="2">
        <v>42522</v>
      </c>
      <c r="C7130" s="2" t="str">
        <f>VLOOKUP(Sales_Data17[[#This Row],[Customer Name Index]],Customer_Data[#All],2,0)</f>
        <v>Avon Corp</v>
      </c>
      <c r="D7130">
        <v>1</v>
      </c>
      <c r="E7130" t="s">
        <v>4</v>
      </c>
      <c r="F7130" t="s">
        <v>8168</v>
      </c>
      <c r="G7130" t="s">
        <v>8027</v>
      </c>
      <c r="H7130" t="str">
        <f>VLOOKUP(Sales_Data17[[#This Row],[Delivery Region Index]],Regions_Table[#All],2,0)</f>
        <v>New South Wales</v>
      </c>
      <c r="I7130" t="str">
        <f>VLOOKUP(Sales_Data17[[#This Row],[Delivery Region Index]],Regions_Table[#All],3,0)</f>
        <v>Sydney</v>
      </c>
      <c r="J7130">
        <v>1</v>
      </c>
      <c r="K7130">
        <v>1</v>
      </c>
      <c r="L7130" t="str">
        <f>VLOOKUP(Sales_Data17[[#This Row],[Product Description Index]],Products_Data[#All],2,0)</f>
        <v>Shirts</v>
      </c>
      <c r="M7130">
        <v>6</v>
      </c>
      <c r="N7130" s="9">
        <v>431.03333333333336</v>
      </c>
      <c r="O7130" s="9">
        <f>Sales_Data17[[#This Row],[Order Quantity]]*Sales_Data17[[#This Row],[Unit Price]]</f>
        <v>2586.2000000000003</v>
      </c>
      <c r="P7130" s="9">
        <v>232.75800000000001</v>
      </c>
      <c r="Q7130" s="9">
        <f>Sales_Data17[[#This Row],[Line Total]]-(Sales_Data17[[#This Row],[Total Unit Cost]]*Sales_Data17[[#This Row],[Order Quantity]])</f>
        <v>1189.6520000000003</v>
      </c>
      <c r="R7130" s="1" t="str">
        <f>TEXT(Sales_Data17[[#This Row],[OrderDate]],"MMM")</f>
        <v>Jun</v>
      </c>
      <c r="S7130" s="1" t="str">
        <f t="shared" si="111"/>
        <v>2016</v>
      </c>
    </row>
    <row r="7131" spans="1:19">
      <c r="A7131" t="s">
        <v>7154</v>
      </c>
      <c r="B7131" s="2">
        <v>42522</v>
      </c>
      <c r="C7131" s="2" t="str">
        <f>VLOOKUP(Sales_Data17[[#This Row],[Customer Name Index]],Customer_Data[#All],2,0)</f>
        <v>Avon Corp</v>
      </c>
      <c r="D7131">
        <v>1</v>
      </c>
      <c r="E7131" t="s">
        <v>2</v>
      </c>
      <c r="F7131" t="s">
        <v>8168</v>
      </c>
      <c r="G7131" t="s">
        <v>8027</v>
      </c>
      <c r="H7131" t="str">
        <f>VLOOKUP(Sales_Data17[[#This Row],[Delivery Region Index]],Regions_Table[#All],2,0)</f>
        <v>New South Wales</v>
      </c>
      <c r="I7131" t="str">
        <f>VLOOKUP(Sales_Data17[[#This Row],[Delivery Region Index]],Regions_Table[#All],3,0)</f>
        <v>Sydney</v>
      </c>
      <c r="J7131">
        <v>1</v>
      </c>
      <c r="K7131">
        <v>1</v>
      </c>
      <c r="L7131" t="str">
        <f>VLOOKUP(Sales_Data17[[#This Row],[Product Description Index]],Products_Data[#All],2,0)</f>
        <v>Shirts</v>
      </c>
      <c r="M7131">
        <v>2</v>
      </c>
      <c r="N7131" s="9">
        <v>433.26666666666665</v>
      </c>
      <c r="O7131" s="9">
        <f>Sales_Data17[[#This Row],[Order Quantity]]*Sales_Data17[[#This Row],[Unit Price]]</f>
        <v>866.5333333333333</v>
      </c>
      <c r="P7131" s="9">
        <v>363.94400000000002</v>
      </c>
      <c r="Q7131" s="9">
        <f>Sales_Data17[[#This Row],[Line Total]]-(Sales_Data17[[#This Row],[Total Unit Cost]]*Sales_Data17[[#This Row],[Order Quantity]])</f>
        <v>138.64533333333327</v>
      </c>
      <c r="R7131" s="1" t="str">
        <f>TEXT(Sales_Data17[[#This Row],[OrderDate]],"MMM")</f>
        <v>Jun</v>
      </c>
      <c r="S7131" s="1" t="str">
        <f t="shared" si="111"/>
        <v>2016</v>
      </c>
    </row>
    <row r="7132" spans="1:19">
      <c r="A7132" t="s">
        <v>7155</v>
      </c>
      <c r="B7132" s="2">
        <v>42523</v>
      </c>
      <c r="C7132" s="2" t="str">
        <f>VLOOKUP(Sales_Data17[[#This Row],[Customer Name Index]],Customer_Data[#All],2,0)</f>
        <v xml:space="preserve">Ei </v>
      </c>
      <c r="D7132">
        <v>9</v>
      </c>
      <c r="E7132" t="s">
        <v>3</v>
      </c>
      <c r="F7132" t="s">
        <v>8168</v>
      </c>
      <c r="G7132" t="s">
        <v>8027</v>
      </c>
      <c r="H7132" t="str">
        <f>VLOOKUP(Sales_Data17[[#This Row],[Delivery Region Index]],Regions_Table[#All],2,0)</f>
        <v>New South Wales</v>
      </c>
      <c r="I7132" t="str">
        <f>VLOOKUP(Sales_Data17[[#This Row],[Delivery Region Index]],Regions_Table[#All],3,0)</f>
        <v>Wyong</v>
      </c>
      <c r="J7132">
        <v>25</v>
      </c>
      <c r="K7132">
        <v>4</v>
      </c>
      <c r="L7132" t="str">
        <f>VLOOKUP(Sales_Data17[[#This Row],[Product Description Index]],Products_Data[#All],2,0)</f>
        <v>Jeans</v>
      </c>
      <c r="M7132">
        <v>1</v>
      </c>
      <c r="N7132" s="9">
        <v>637.24444444444441</v>
      </c>
      <c r="O7132" s="9">
        <f>Sales_Data17[[#This Row],[Order Quantity]]*Sales_Data17[[#This Row],[Unit Price]]</f>
        <v>637.24444444444441</v>
      </c>
      <c r="P7132" s="9">
        <v>286.76</v>
      </c>
      <c r="Q7132" s="9">
        <f>Sales_Data17[[#This Row],[Line Total]]-(Sales_Data17[[#This Row],[Total Unit Cost]]*Sales_Data17[[#This Row],[Order Quantity]])</f>
        <v>350.48444444444442</v>
      </c>
      <c r="R7132" s="1" t="str">
        <f>TEXT(Sales_Data17[[#This Row],[OrderDate]],"MMM")</f>
        <v>Jun</v>
      </c>
      <c r="S7132" s="1" t="str">
        <f t="shared" si="111"/>
        <v>2016</v>
      </c>
    </row>
    <row r="7133" spans="1:19">
      <c r="A7133" t="s">
        <v>7156</v>
      </c>
      <c r="B7133" s="2">
        <v>42523</v>
      </c>
      <c r="C7133" s="2" t="str">
        <f>VLOOKUP(Sales_Data17[[#This Row],[Customer Name Index]],Customer_Data[#All],2,0)</f>
        <v>21st Ltd</v>
      </c>
      <c r="D7133">
        <v>10</v>
      </c>
      <c r="E7133" t="s">
        <v>4</v>
      </c>
      <c r="F7133" t="s">
        <v>8168</v>
      </c>
      <c r="G7133" t="s">
        <v>8027</v>
      </c>
      <c r="H7133" t="str">
        <f>VLOOKUP(Sales_Data17[[#This Row],[Delivery Region Index]],Regions_Table[#All],2,0)</f>
        <v>Queensland</v>
      </c>
      <c r="I7133" t="str">
        <f>VLOOKUP(Sales_Data17[[#This Row],[Delivery Region Index]],Regions_Table[#All],3,0)</f>
        <v>Bundaberg</v>
      </c>
      <c r="J7133">
        <v>27</v>
      </c>
      <c r="K7133">
        <v>4</v>
      </c>
      <c r="L7133" t="str">
        <f>VLOOKUP(Sales_Data17[[#This Row],[Product Description Index]],Products_Data[#All],2,0)</f>
        <v>Jeans</v>
      </c>
      <c r="M7133">
        <v>5</v>
      </c>
      <c r="N7133" s="9">
        <v>393.06666666666666</v>
      </c>
      <c r="O7133" s="9">
        <f>Sales_Data17[[#This Row],[Order Quantity]]*Sales_Data17[[#This Row],[Unit Price]]</f>
        <v>1965.3333333333333</v>
      </c>
      <c r="P7133" s="9">
        <v>180.81066666666666</v>
      </c>
      <c r="Q7133" s="9">
        <f>Sales_Data17[[#This Row],[Line Total]]-(Sales_Data17[[#This Row],[Total Unit Cost]]*Sales_Data17[[#This Row],[Order Quantity]])</f>
        <v>1061.28</v>
      </c>
      <c r="R7133" s="1" t="str">
        <f>TEXT(Sales_Data17[[#This Row],[OrderDate]],"MMM")</f>
        <v>Jun</v>
      </c>
      <c r="S7133" s="1" t="str">
        <f t="shared" si="111"/>
        <v>2016</v>
      </c>
    </row>
    <row r="7134" spans="1:19">
      <c r="A7134" t="s">
        <v>7157</v>
      </c>
      <c r="B7134" s="2">
        <v>42523</v>
      </c>
      <c r="C7134" s="2" t="str">
        <f>VLOOKUP(Sales_Data17[[#This Row],[Customer Name Index]],Customer_Data[#All],2,0)</f>
        <v>Procter Corp</v>
      </c>
      <c r="D7134">
        <v>5</v>
      </c>
      <c r="E7134" t="s">
        <v>2</v>
      </c>
      <c r="F7134" t="s">
        <v>8168</v>
      </c>
      <c r="G7134" t="s">
        <v>8027</v>
      </c>
      <c r="H7134" t="str">
        <f>VLOOKUP(Sales_Data17[[#This Row],[Delivery Region Index]],Regions_Table[#All],2,0)</f>
        <v>New South Wales</v>
      </c>
      <c r="I7134" t="str">
        <f>VLOOKUP(Sales_Data17[[#This Row],[Delivery Region Index]],Regions_Table[#All],3,0)</f>
        <v>Maitland</v>
      </c>
      <c r="J7134">
        <v>15</v>
      </c>
      <c r="K7134">
        <v>2</v>
      </c>
      <c r="L7134" t="str">
        <f>VLOOKUP(Sales_Data17[[#This Row],[Product Description Index]],Products_Data[#All],2,0)</f>
        <v>Pants</v>
      </c>
      <c r="M7134">
        <v>2</v>
      </c>
      <c r="N7134" s="9">
        <v>125.8111111111111</v>
      </c>
      <c r="O7134" s="9">
        <f>Sales_Data17[[#This Row],[Order Quantity]]*Sales_Data17[[#This Row],[Unit Price]]</f>
        <v>251.62222222222221</v>
      </c>
      <c r="P7134" s="9">
        <v>80.519111111111116</v>
      </c>
      <c r="Q7134" s="9">
        <f>Sales_Data17[[#This Row],[Line Total]]-(Sales_Data17[[#This Row],[Total Unit Cost]]*Sales_Data17[[#This Row],[Order Quantity]])</f>
        <v>90.583999999999975</v>
      </c>
      <c r="R7134" s="1" t="str">
        <f>TEXT(Sales_Data17[[#This Row],[OrderDate]],"MMM")</f>
        <v>Jun</v>
      </c>
      <c r="S7134" s="1" t="str">
        <f t="shared" si="111"/>
        <v>2016</v>
      </c>
    </row>
    <row r="7135" spans="1:19">
      <c r="A7135" t="s">
        <v>7158</v>
      </c>
      <c r="B7135" s="2">
        <v>42523</v>
      </c>
      <c r="C7135" s="2" t="str">
        <f>VLOOKUP(Sales_Data17[[#This Row],[Customer Name Index]],Customer_Data[#All],2,0)</f>
        <v>Elorac, Corp</v>
      </c>
      <c r="D7135">
        <v>3</v>
      </c>
      <c r="E7135" t="s">
        <v>3</v>
      </c>
      <c r="F7135" t="s">
        <v>8168</v>
      </c>
      <c r="G7135" t="s">
        <v>8027</v>
      </c>
      <c r="H7135" t="str">
        <f>VLOOKUP(Sales_Data17[[#This Row],[Delivery Region Index]],Regions_Table[#All],2,0)</f>
        <v>New South Wales</v>
      </c>
      <c r="I7135" t="str">
        <f>VLOOKUP(Sales_Data17[[#This Row],[Delivery Region Index]],Regions_Table[#All],3,0)</f>
        <v>Dubbo</v>
      </c>
      <c r="J7135">
        <v>8</v>
      </c>
      <c r="K7135">
        <v>2</v>
      </c>
      <c r="L7135" t="str">
        <f>VLOOKUP(Sales_Data17[[#This Row],[Product Description Index]],Products_Data[#All],2,0)</f>
        <v>Pants</v>
      </c>
      <c r="M7135">
        <v>8</v>
      </c>
      <c r="N7135" s="9">
        <v>425.07777777777778</v>
      </c>
      <c r="O7135" s="9">
        <f>Sales_Data17[[#This Row],[Order Quantity]]*Sales_Data17[[#This Row],[Unit Price]]</f>
        <v>3400.6222222222223</v>
      </c>
      <c r="P7135" s="9">
        <v>195.53577777777778</v>
      </c>
      <c r="Q7135" s="9">
        <f>Sales_Data17[[#This Row],[Line Total]]-(Sales_Data17[[#This Row],[Total Unit Cost]]*Sales_Data17[[#This Row],[Order Quantity]])</f>
        <v>1836.336</v>
      </c>
      <c r="R7135" s="1" t="str">
        <f>TEXT(Sales_Data17[[#This Row],[OrderDate]],"MMM")</f>
        <v>Jun</v>
      </c>
      <c r="S7135" s="1" t="str">
        <f t="shared" si="111"/>
        <v>2016</v>
      </c>
    </row>
    <row r="7136" spans="1:19">
      <c r="A7136" t="s">
        <v>7159</v>
      </c>
      <c r="B7136" s="2">
        <v>42523</v>
      </c>
      <c r="C7136" s="2" t="str">
        <f>VLOOKUP(Sales_Data17[[#This Row],[Customer Name Index]],Customer_Data[#All],2,0)</f>
        <v>Eminence Corp</v>
      </c>
      <c r="D7136">
        <v>18</v>
      </c>
      <c r="E7136" t="s">
        <v>4</v>
      </c>
      <c r="F7136" t="s">
        <v>8168</v>
      </c>
      <c r="G7136" t="s">
        <v>8025</v>
      </c>
      <c r="H7136" t="str">
        <f>VLOOKUP(Sales_Data17[[#This Row],[Delivery Region Index]],Regions_Table[#All],2,0)</f>
        <v>Victoria</v>
      </c>
      <c r="I7136" t="str">
        <f>VLOOKUP(Sales_Data17[[#This Row],[Delivery Region Index]],Regions_Table[#All],3,0)</f>
        <v>Latrobe City</v>
      </c>
      <c r="J7136">
        <v>52</v>
      </c>
      <c r="K7136">
        <v>8</v>
      </c>
      <c r="L7136" t="str">
        <f>VLOOKUP(Sales_Data17[[#This Row],[Product Description Index]],Products_Data[#All],2,0)</f>
        <v>Shoes</v>
      </c>
      <c r="M7136">
        <v>9</v>
      </c>
      <c r="N7136" s="9">
        <v>721.36666666666667</v>
      </c>
      <c r="O7136" s="9">
        <f>Sales_Data17[[#This Row],[Order Quantity]]*Sales_Data17[[#This Row],[Unit Price]]</f>
        <v>6492.3</v>
      </c>
      <c r="P7136" s="9">
        <v>432.82</v>
      </c>
      <c r="Q7136" s="9">
        <f>Sales_Data17[[#This Row],[Line Total]]-(Sales_Data17[[#This Row],[Total Unit Cost]]*Sales_Data17[[#This Row],[Order Quantity]])</f>
        <v>2596.92</v>
      </c>
      <c r="R7136" s="1" t="str">
        <f>TEXT(Sales_Data17[[#This Row],[OrderDate]],"MMM")</f>
        <v>Jun</v>
      </c>
      <c r="S7136" s="1" t="str">
        <f t="shared" si="111"/>
        <v>2016</v>
      </c>
    </row>
    <row r="7137" spans="1:19">
      <c r="A7137" t="s">
        <v>7160</v>
      </c>
      <c r="B7137" s="2">
        <v>42524</v>
      </c>
      <c r="C7137" s="2" t="str">
        <f>VLOOKUP(Sales_Data17[[#This Row],[Customer Name Index]],Customer_Data[#All],2,0)</f>
        <v>Pure Group</v>
      </c>
      <c r="D7137">
        <v>17</v>
      </c>
      <c r="E7137" t="s">
        <v>2</v>
      </c>
      <c r="F7137" t="s">
        <v>8168</v>
      </c>
      <c r="G7137" t="s">
        <v>8025</v>
      </c>
      <c r="H7137" t="str">
        <f>VLOOKUP(Sales_Data17[[#This Row],[Delivery Region Index]],Regions_Table[#All],2,0)</f>
        <v>Victoria</v>
      </c>
      <c r="I7137" t="str">
        <f>VLOOKUP(Sales_Data17[[#This Row],[Delivery Region Index]],Regions_Table[#All],3,0)</f>
        <v>Melbourne</v>
      </c>
      <c r="J7137">
        <v>47</v>
      </c>
      <c r="K7137">
        <v>7</v>
      </c>
      <c r="L7137" t="str">
        <f>VLOOKUP(Sales_Data17[[#This Row],[Product Description Index]],Products_Data[#All],2,0)</f>
        <v>Dress Shirts</v>
      </c>
      <c r="M7137">
        <v>3</v>
      </c>
      <c r="N7137" s="9">
        <v>110.92222222222223</v>
      </c>
      <c r="O7137" s="9">
        <f>Sales_Data17[[#This Row],[Order Quantity]]*Sales_Data17[[#This Row],[Unit Price]]</f>
        <v>332.76666666666671</v>
      </c>
      <c r="P7137" s="9">
        <v>89.847000000000023</v>
      </c>
      <c r="Q7137" s="9">
        <f>Sales_Data17[[#This Row],[Line Total]]-(Sales_Data17[[#This Row],[Total Unit Cost]]*Sales_Data17[[#This Row],[Order Quantity]])</f>
        <v>63.225666666666655</v>
      </c>
      <c r="R7137" s="1" t="str">
        <f>TEXT(Sales_Data17[[#This Row],[OrderDate]],"MMM")</f>
        <v>Jun</v>
      </c>
      <c r="S7137" s="1" t="str">
        <f t="shared" si="111"/>
        <v>2016</v>
      </c>
    </row>
    <row r="7138" spans="1:19">
      <c r="A7138" t="s">
        <v>7161</v>
      </c>
      <c r="B7138" s="2">
        <v>42525</v>
      </c>
      <c r="C7138" s="2" t="str">
        <f>VLOOKUP(Sales_Data17[[#This Row],[Customer Name Index]],Customer_Data[#All],2,0)</f>
        <v>Procter Corp</v>
      </c>
      <c r="D7138">
        <v>5</v>
      </c>
      <c r="E7138" t="s">
        <v>4</v>
      </c>
      <c r="F7138" t="s">
        <v>8168</v>
      </c>
      <c r="G7138" t="s">
        <v>8027</v>
      </c>
      <c r="H7138" t="str">
        <f>VLOOKUP(Sales_Data17[[#This Row],[Delivery Region Index]],Regions_Table[#All],2,0)</f>
        <v>New South Wales</v>
      </c>
      <c r="I7138" t="str">
        <f>VLOOKUP(Sales_Data17[[#This Row],[Delivery Region Index]],Regions_Table[#All],3,0)</f>
        <v>Lismore</v>
      </c>
      <c r="J7138">
        <v>14</v>
      </c>
      <c r="K7138">
        <v>2</v>
      </c>
      <c r="L7138" t="str">
        <f>VLOOKUP(Sales_Data17[[#This Row],[Product Description Index]],Products_Data[#All],2,0)</f>
        <v>Pants</v>
      </c>
      <c r="M7138">
        <v>2</v>
      </c>
      <c r="N7138" s="9">
        <v>191.32222222222222</v>
      </c>
      <c r="O7138" s="9">
        <f>Sales_Data17[[#This Row],[Order Quantity]]*Sales_Data17[[#This Row],[Unit Price]]</f>
        <v>382.64444444444445</v>
      </c>
      <c r="P7138" s="9">
        <v>105.22722222222222</v>
      </c>
      <c r="Q7138" s="9">
        <f>Sales_Data17[[#This Row],[Line Total]]-(Sales_Data17[[#This Row],[Total Unit Cost]]*Sales_Data17[[#This Row],[Order Quantity]])</f>
        <v>172.19</v>
      </c>
      <c r="R7138" s="1" t="str">
        <f>TEXT(Sales_Data17[[#This Row],[OrderDate]],"MMM")</f>
        <v>Jun</v>
      </c>
      <c r="S7138" s="1" t="str">
        <f t="shared" si="111"/>
        <v>2016</v>
      </c>
    </row>
    <row r="7139" spans="1:19">
      <c r="A7139" t="s">
        <v>7162</v>
      </c>
      <c r="B7139" s="2">
        <v>42525</v>
      </c>
      <c r="C7139" s="2" t="str">
        <f>VLOOKUP(Sales_Data17[[#This Row],[Customer Name Index]],Customer_Data[#All],2,0)</f>
        <v>PEDIFIX, Corp</v>
      </c>
      <c r="D7139">
        <v>6</v>
      </c>
      <c r="E7139" t="s">
        <v>4</v>
      </c>
      <c r="F7139" t="s">
        <v>8168</v>
      </c>
      <c r="G7139" t="s">
        <v>8027</v>
      </c>
      <c r="H7139" t="str">
        <f>VLOOKUP(Sales_Data17[[#This Row],[Delivery Region Index]],Regions_Table[#All],2,0)</f>
        <v>New South Wales</v>
      </c>
      <c r="I7139" t="str">
        <f>VLOOKUP(Sales_Data17[[#This Row],[Delivery Region Index]],Regions_Table[#All],3,0)</f>
        <v>Newcastle</v>
      </c>
      <c r="J7139">
        <v>16</v>
      </c>
      <c r="K7139">
        <v>3</v>
      </c>
      <c r="L7139" t="str">
        <f>VLOOKUP(Sales_Data17[[#This Row],[Product Description Index]],Products_Data[#All],2,0)</f>
        <v>Sunglasses</v>
      </c>
      <c r="M7139">
        <v>9</v>
      </c>
      <c r="N7139" s="9">
        <v>218.12222222222223</v>
      </c>
      <c r="O7139" s="9">
        <f>Sales_Data17[[#This Row],[Order Quantity]]*Sales_Data17[[#This Row],[Unit Price]]</f>
        <v>1963.1000000000001</v>
      </c>
      <c r="P7139" s="9">
        <v>163.59166666666667</v>
      </c>
      <c r="Q7139" s="9">
        <f>Sales_Data17[[#This Row],[Line Total]]-(Sales_Data17[[#This Row],[Total Unit Cost]]*Sales_Data17[[#This Row],[Order Quantity]])</f>
        <v>490.77500000000009</v>
      </c>
      <c r="R7139" s="1" t="str">
        <f>TEXT(Sales_Data17[[#This Row],[OrderDate]],"MMM")</f>
        <v>Jun</v>
      </c>
      <c r="S7139" s="1" t="str">
        <f t="shared" si="111"/>
        <v>2016</v>
      </c>
    </row>
    <row r="7140" spans="1:19">
      <c r="A7140" t="s">
        <v>7163</v>
      </c>
      <c r="B7140" s="2">
        <v>42525</v>
      </c>
      <c r="C7140" s="2" t="str">
        <f>VLOOKUP(Sales_Data17[[#This Row],[Customer Name Index]],Customer_Data[#All],2,0)</f>
        <v>Medsep Group</v>
      </c>
      <c r="D7140">
        <v>8</v>
      </c>
      <c r="E7140" t="s">
        <v>4</v>
      </c>
      <c r="F7140" t="s">
        <v>8168</v>
      </c>
      <c r="G7140" t="s">
        <v>8027</v>
      </c>
      <c r="H7140" t="str">
        <f>VLOOKUP(Sales_Data17[[#This Row],[Delivery Region Index]],Regions_Table[#All],2,0)</f>
        <v>New South Wales</v>
      </c>
      <c r="I7140" t="str">
        <f>VLOOKUP(Sales_Data17[[#This Row],[Delivery Region Index]],Regions_Table[#All],3,0)</f>
        <v>Tamworth</v>
      </c>
      <c r="J7140">
        <v>21</v>
      </c>
      <c r="K7140">
        <v>3</v>
      </c>
      <c r="L7140" t="str">
        <f>VLOOKUP(Sales_Data17[[#This Row],[Product Description Index]],Products_Data[#All],2,0)</f>
        <v>Sunglasses</v>
      </c>
      <c r="M7140">
        <v>3</v>
      </c>
      <c r="N7140" s="9">
        <v>434.01111111111112</v>
      </c>
      <c r="O7140" s="9">
        <f>Sales_Data17[[#This Row],[Order Quantity]]*Sales_Data17[[#This Row],[Unit Price]]</f>
        <v>1302.0333333333333</v>
      </c>
      <c r="P7140" s="9">
        <v>299.46766666666667</v>
      </c>
      <c r="Q7140" s="9">
        <f>Sales_Data17[[#This Row],[Line Total]]-(Sales_Data17[[#This Row],[Total Unit Cost]]*Sales_Data17[[#This Row],[Order Quantity]])</f>
        <v>403.63033333333328</v>
      </c>
      <c r="R7140" s="1" t="str">
        <f>TEXT(Sales_Data17[[#This Row],[OrderDate]],"MMM")</f>
        <v>Jun</v>
      </c>
      <c r="S7140" s="1" t="str">
        <f t="shared" si="111"/>
        <v>2016</v>
      </c>
    </row>
    <row r="7141" spans="1:19">
      <c r="A7141" t="s">
        <v>7164</v>
      </c>
      <c r="B7141" s="2">
        <v>42525</v>
      </c>
      <c r="C7141" s="2" t="str">
        <f>VLOOKUP(Sales_Data17[[#This Row],[Customer Name Index]],Customer_Data[#All],2,0)</f>
        <v>Pacific Ltd</v>
      </c>
      <c r="D7141">
        <v>20</v>
      </c>
      <c r="E7141" t="s">
        <v>4</v>
      </c>
      <c r="F7141" t="s">
        <v>8168</v>
      </c>
      <c r="G7141" t="s">
        <v>8028</v>
      </c>
      <c r="H7141" t="str">
        <f>VLOOKUP(Sales_Data17[[#This Row],[Delivery Region Index]],Regions_Table[#All],2,0)</f>
        <v>Victoria</v>
      </c>
      <c r="I7141" t="str">
        <f>VLOOKUP(Sales_Data17[[#This Row],[Delivery Region Index]],Regions_Table[#All],3,0)</f>
        <v>Warrnambool</v>
      </c>
      <c r="J7141">
        <v>57</v>
      </c>
      <c r="K7141">
        <v>8</v>
      </c>
      <c r="L7141" t="str">
        <f>VLOOKUP(Sales_Data17[[#This Row],[Product Description Index]],Products_Data[#All],2,0)</f>
        <v>Shoes</v>
      </c>
      <c r="M7141">
        <v>8</v>
      </c>
      <c r="N7141" s="9">
        <v>115.38888888888889</v>
      </c>
      <c r="O7141" s="9">
        <f>Sales_Data17[[#This Row],[Order Quantity]]*Sales_Data17[[#This Row],[Unit Price]]</f>
        <v>923.11111111111109</v>
      </c>
      <c r="P7141" s="9">
        <v>54.232777777777777</v>
      </c>
      <c r="Q7141" s="9">
        <f>Sales_Data17[[#This Row],[Line Total]]-(Sales_Data17[[#This Row],[Total Unit Cost]]*Sales_Data17[[#This Row],[Order Quantity]])</f>
        <v>489.24888888888887</v>
      </c>
      <c r="R7141" s="1" t="str">
        <f>TEXT(Sales_Data17[[#This Row],[OrderDate]],"MMM")</f>
        <v>Jun</v>
      </c>
      <c r="S7141" s="1" t="str">
        <f t="shared" si="111"/>
        <v>2016</v>
      </c>
    </row>
    <row r="7142" spans="1:19">
      <c r="A7142" t="s">
        <v>7165</v>
      </c>
      <c r="B7142" s="2">
        <v>42526</v>
      </c>
      <c r="C7142" s="2" t="str">
        <f>VLOOKUP(Sales_Data17[[#This Row],[Customer Name Index]],Customer_Data[#All],2,0)</f>
        <v>Procter Corp</v>
      </c>
      <c r="D7142">
        <v>5</v>
      </c>
      <c r="E7142" t="s">
        <v>2</v>
      </c>
      <c r="F7142" t="s">
        <v>8168</v>
      </c>
      <c r="G7142" t="s">
        <v>8027</v>
      </c>
      <c r="H7142" t="str">
        <f>VLOOKUP(Sales_Data17[[#This Row],[Delivery Region Index]],Regions_Table[#All],2,0)</f>
        <v>New South Wales</v>
      </c>
      <c r="I7142" t="str">
        <f>VLOOKUP(Sales_Data17[[#This Row],[Delivery Region Index]],Regions_Table[#All],3,0)</f>
        <v>Lismore</v>
      </c>
      <c r="J7142">
        <v>14</v>
      </c>
      <c r="K7142">
        <v>2</v>
      </c>
      <c r="L7142" t="str">
        <f>VLOOKUP(Sales_Data17[[#This Row],[Product Description Index]],Products_Data[#All],2,0)</f>
        <v>Pants</v>
      </c>
      <c r="M7142">
        <v>8</v>
      </c>
      <c r="N7142" s="9">
        <v>223.33333333333334</v>
      </c>
      <c r="O7142" s="9">
        <f>Sales_Data17[[#This Row],[Order Quantity]]*Sales_Data17[[#This Row],[Unit Price]]</f>
        <v>1786.6666666666667</v>
      </c>
      <c r="P7142" s="9">
        <v>107.19999999999999</v>
      </c>
      <c r="Q7142" s="9">
        <f>Sales_Data17[[#This Row],[Line Total]]-(Sales_Data17[[#This Row],[Total Unit Cost]]*Sales_Data17[[#This Row],[Order Quantity]])</f>
        <v>929.06666666666683</v>
      </c>
      <c r="R7142" s="1" t="str">
        <f>TEXT(Sales_Data17[[#This Row],[OrderDate]],"MMM")</f>
        <v>Jun</v>
      </c>
      <c r="S7142" s="1" t="str">
        <f t="shared" si="111"/>
        <v>2016</v>
      </c>
    </row>
    <row r="7143" spans="1:19">
      <c r="A7143" t="s">
        <v>7166</v>
      </c>
      <c r="B7143" s="2">
        <v>42526</v>
      </c>
      <c r="C7143" s="2" t="str">
        <f>VLOOKUP(Sales_Data17[[#This Row],[Customer Name Index]],Customer_Data[#All],2,0)</f>
        <v>Avon Corp</v>
      </c>
      <c r="D7143">
        <v>1</v>
      </c>
      <c r="E7143" t="s">
        <v>4</v>
      </c>
      <c r="F7143" t="s">
        <v>8168</v>
      </c>
      <c r="G7143" t="s">
        <v>8027</v>
      </c>
      <c r="H7143" t="str">
        <f>VLOOKUP(Sales_Data17[[#This Row],[Delivery Region Index]],Regions_Table[#All],2,0)</f>
        <v>New South Wales</v>
      </c>
      <c r="I7143" t="str">
        <f>VLOOKUP(Sales_Data17[[#This Row],[Delivery Region Index]],Regions_Table[#All],3,0)</f>
        <v>Armidale</v>
      </c>
      <c r="J7143">
        <v>3</v>
      </c>
      <c r="K7143">
        <v>1</v>
      </c>
      <c r="L7143" t="str">
        <f>VLOOKUP(Sales_Data17[[#This Row],[Product Description Index]],Products_Data[#All],2,0)</f>
        <v>Shirts</v>
      </c>
      <c r="M7143">
        <v>3</v>
      </c>
      <c r="N7143" s="9">
        <v>137.72222222222223</v>
      </c>
      <c r="O7143" s="9">
        <f>Sales_Data17[[#This Row],[Order Quantity]]*Sales_Data17[[#This Row],[Unit Price]]</f>
        <v>413.16666666666669</v>
      </c>
      <c r="P7143" s="9">
        <v>89.519444444444446</v>
      </c>
      <c r="Q7143" s="9">
        <f>Sales_Data17[[#This Row],[Line Total]]-(Sales_Data17[[#This Row],[Total Unit Cost]]*Sales_Data17[[#This Row],[Order Quantity]])</f>
        <v>144.60833333333335</v>
      </c>
      <c r="R7143" s="1" t="str">
        <f>TEXT(Sales_Data17[[#This Row],[OrderDate]],"MMM")</f>
        <v>Jun</v>
      </c>
      <c r="S7143" s="1" t="str">
        <f t="shared" si="111"/>
        <v>2016</v>
      </c>
    </row>
    <row r="7144" spans="1:19">
      <c r="A7144" t="s">
        <v>7167</v>
      </c>
      <c r="B7144" s="2">
        <v>42527</v>
      </c>
      <c r="C7144" s="2" t="str">
        <f>VLOOKUP(Sales_Data17[[#This Row],[Customer Name Index]],Customer_Data[#All],2,0)</f>
        <v xml:space="preserve">WakeFern </v>
      </c>
      <c r="D7144">
        <v>2</v>
      </c>
      <c r="E7144" t="s">
        <v>2</v>
      </c>
      <c r="F7144" t="s">
        <v>8168</v>
      </c>
      <c r="G7144" t="s">
        <v>8027</v>
      </c>
      <c r="H7144" t="str">
        <f>VLOOKUP(Sales_Data17[[#This Row],[Delivery Region Index]],Regions_Table[#All],2,0)</f>
        <v>New South Wales</v>
      </c>
      <c r="I7144" t="str">
        <f>VLOOKUP(Sales_Data17[[#This Row],[Delivery Region Index]],Regions_Table[#All],3,0)</f>
        <v>Broken Hill</v>
      </c>
      <c r="J7144">
        <v>5</v>
      </c>
      <c r="K7144">
        <v>1</v>
      </c>
      <c r="L7144" t="str">
        <f>VLOOKUP(Sales_Data17[[#This Row],[Product Description Index]],Products_Data[#All],2,0)</f>
        <v>Shirts</v>
      </c>
      <c r="M7144">
        <v>6</v>
      </c>
      <c r="N7144" s="9">
        <v>282.88888888888891</v>
      </c>
      <c r="O7144" s="9">
        <f>Sales_Data17[[#This Row],[Order Quantity]]*Sales_Data17[[#This Row],[Unit Price]]</f>
        <v>1697.3333333333335</v>
      </c>
      <c r="P7144" s="9">
        <v>183.87777777777779</v>
      </c>
      <c r="Q7144" s="9">
        <f>Sales_Data17[[#This Row],[Line Total]]-(Sales_Data17[[#This Row],[Total Unit Cost]]*Sales_Data17[[#This Row],[Order Quantity]])</f>
        <v>594.06666666666661</v>
      </c>
      <c r="R7144" s="1" t="str">
        <f>TEXT(Sales_Data17[[#This Row],[OrderDate]],"MMM")</f>
        <v>Jun</v>
      </c>
      <c r="S7144" s="1" t="str">
        <f t="shared" si="111"/>
        <v>2016</v>
      </c>
    </row>
    <row r="7145" spans="1:19">
      <c r="A7145" t="s">
        <v>7168</v>
      </c>
      <c r="B7145" s="2">
        <v>42527</v>
      </c>
      <c r="C7145" s="2" t="str">
        <f>VLOOKUP(Sales_Data17[[#This Row],[Customer Name Index]],Customer_Data[#All],2,0)</f>
        <v xml:space="preserve">WakeFern </v>
      </c>
      <c r="D7145">
        <v>2</v>
      </c>
      <c r="E7145" t="s">
        <v>4</v>
      </c>
      <c r="F7145" t="s">
        <v>8168</v>
      </c>
      <c r="G7145" t="s">
        <v>8027</v>
      </c>
      <c r="H7145" t="str">
        <f>VLOOKUP(Sales_Data17[[#This Row],[Delivery Region Index]],Regions_Table[#All],2,0)</f>
        <v>New South Wales</v>
      </c>
      <c r="I7145" t="str">
        <f>VLOOKUP(Sales_Data17[[#This Row],[Delivery Region Index]],Regions_Table[#All],3,0)</f>
        <v>Bathurst</v>
      </c>
      <c r="J7145">
        <v>4</v>
      </c>
      <c r="K7145">
        <v>1</v>
      </c>
      <c r="L7145" t="str">
        <f>VLOOKUP(Sales_Data17[[#This Row],[Product Description Index]],Products_Data[#All],2,0)</f>
        <v>Shirts</v>
      </c>
      <c r="M7145">
        <v>1</v>
      </c>
      <c r="N7145" s="9">
        <v>206.95555555555558</v>
      </c>
      <c r="O7145" s="9">
        <f>Sales_Data17[[#This Row],[Order Quantity]]*Sales_Data17[[#This Row],[Unit Price]]</f>
        <v>206.95555555555558</v>
      </c>
      <c r="P7145" s="9">
        <v>82.782222222222231</v>
      </c>
      <c r="Q7145" s="9">
        <f>Sales_Data17[[#This Row],[Line Total]]-(Sales_Data17[[#This Row],[Total Unit Cost]]*Sales_Data17[[#This Row],[Order Quantity]])</f>
        <v>124.17333333333335</v>
      </c>
      <c r="R7145" s="1" t="str">
        <f>TEXT(Sales_Data17[[#This Row],[OrderDate]],"MMM")</f>
        <v>Jun</v>
      </c>
      <c r="S7145" s="1" t="str">
        <f t="shared" si="111"/>
        <v>2016</v>
      </c>
    </row>
    <row r="7146" spans="1:19">
      <c r="A7146" t="s">
        <v>7169</v>
      </c>
      <c r="B7146" s="2">
        <v>42527</v>
      </c>
      <c r="C7146" s="2" t="str">
        <f>VLOOKUP(Sales_Data17[[#This Row],[Customer Name Index]],Customer_Data[#All],2,0)</f>
        <v>21st Ltd</v>
      </c>
      <c r="D7146">
        <v>10</v>
      </c>
      <c r="E7146" t="s">
        <v>3</v>
      </c>
      <c r="F7146" t="s">
        <v>8168</v>
      </c>
      <c r="G7146" t="s">
        <v>8026</v>
      </c>
      <c r="H7146" t="str">
        <f>VLOOKUP(Sales_Data17[[#This Row],[Delivery Region Index]],Regions_Table[#All],2,0)</f>
        <v>Queensland</v>
      </c>
      <c r="I7146" t="str">
        <f>VLOOKUP(Sales_Data17[[#This Row],[Delivery Region Index]],Regions_Table[#All],3,0)</f>
        <v>Charters Towers</v>
      </c>
      <c r="J7146">
        <v>29</v>
      </c>
      <c r="K7146">
        <v>4</v>
      </c>
      <c r="L7146" t="str">
        <f>VLOOKUP(Sales_Data17[[#This Row],[Product Description Index]],Products_Data[#All],2,0)</f>
        <v>Jeans</v>
      </c>
      <c r="M7146">
        <v>2</v>
      </c>
      <c r="N7146" s="9">
        <v>282.88888888888891</v>
      </c>
      <c r="O7146" s="9">
        <f>Sales_Data17[[#This Row],[Order Quantity]]*Sales_Data17[[#This Row],[Unit Price]]</f>
        <v>565.77777777777783</v>
      </c>
      <c r="P7146" s="9">
        <v>132.95777777777778</v>
      </c>
      <c r="Q7146" s="9">
        <f>Sales_Data17[[#This Row],[Line Total]]-(Sales_Data17[[#This Row],[Total Unit Cost]]*Sales_Data17[[#This Row],[Order Quantity]])</f>
        <v>299.86222222222227</v>
      </c>
      <c r="R7146" s="1" t="str">
        <f>TEXT(Sales_Data17[[#This Row],[OrderDate]],"MMM")</f>
        <v>Jun</v>
      </c>
      <c r="S7146" s="1" t="str">
        <f t="shared" si="111"/>
        <v>2016</v>
      </c>
    </row>
    <row r="7147" spans="1:19">
      <c r="A7147" t="s">
        <v>7170</v>
      </c>
      <c r="B7147" s="2">
        <v>42527</v>
      </c>
      <c r="C7147" s="2" t="str">
        <f>VLOOKUP(Sales_Data17[[#This Row],[Customer Name Index]],Customer_Data[#All],2,0)</f>
        <v>Pacific Ltd</v>
      </c>
      <c r="D7147">
        <v>20</v>
      </c>
      <c r="E7147" t="s">
        <v>4</v>
      </c>
      <c r="F7147" t="s">
        <v>8168</v>
      </c>
      <c r="G7147" t="s">
        <v>8028</v>
      </c>
      <c r="H7147" t="str">
        <f>VLOOKUP(Sales_Data17[[#This Row],[Delivery Region Index]],Regions_Table[#All],2,0)</f>
        <v>Victoria</v>
      </c>
      <c r="I7147" t="str">
        <f>VLOOKUP(Sales_Data17[[#This Row],[Delivery Region Index]],Regions_Table[#All],3,0)</f>
        <v>Wangaratta</v>
      </c>
      <c r="J7147">
        <v>56</v>
      </c>
      <c r="K7147">
        <v>8</v>
      </c>
      <c r="L7147" t="str">
        <f>VLOOKUP(Sales_Data17[[#This Row],[Product Description Index]],Products_Data[#All],2,0)</f>
        <v>Shoes</v>
      </c>
      <c r="M7147">
        <v>3</v>
      </c>
      <c r="N7147" s="9">
        <v>24.566666666666666</v>
      </c>
      <c r="O7147" s="9">
        <f>Sales_Data17[[#This Row],[Order Quantity]]*Sales_Data17[[#This Row],[Unit Price]]</f>
        <v>73.7</v>
      </c>
      <c r="P7147" s="9">
        <v>13.266</v>
      </c>
      <c r="Q7147" s="9">
        <f>Sales_Data17[[#This Row],[Line Total]]-(Sales_Data17[[#This Row],[Total Unit Cost]]*Sales_Data17[[#This Row],[Order Quantity]])</f>
        <v>33.902000000000001</v>
      </c>
      <c r="R7147" s="1" t="str">
        <f>TEXT(Sales_Data17[[#This Row],[OrderDate]],"MMM")</f>
        <v>Jun</v>
      </c>
      <c r="S7147" s="1" t="str">
        <f t="shared" si="111"/>
        <v>2016</v>
      </c>
    </row>
    <row r="7148" spans="1:19">
      <c r="A7148" t="s">
        <v>7171</v>
      </c>
      <c r="B7148" s="2">
        <v>42527</v>
      </c>
      <c r="C7148" s="2" t="str">
        <f>VLOOKUP(Sales_Data17[[#This Row],[Customer Name Index]],Customer_Data[#All],2,0)</f>
        <v>21st Ltd</v>
      </c>
      <c r="D7148">
        <v>10</v>
      </c>
      <c r="E7148" t="s">
        <v>4</v>
      </c>
      <c r="F7148" t="s">
        <v>8168</v>
      </c>
      <c r="G7148" t="s">
        <v>8026</v>
      </c>
      <c r="H7148" t="str">
        <f>VLOOKUP(Sales_Data17[[#This Row],[Delivery Region Index]],Regions_Table[#All],2,0)</f>
        <v>Queensland</v>
      </c>
      <c r="I7148" t="str">
        <f>VLOOKUP(Sales_Data17[[#This Row],[Delivery Region Index]],Regions_Table[#All],3,0)</f>
        <v>Charters Towers</v>
      </c>
      <c r="J7148">
        <v>29</v>
      </c>
      <c r="K7148">
        <v>4</v>
      </c>
      <c r="L7148" t="str">
        <f>VLOOKUP(Sales_Data17[[#This Row],[Product Description Index]],Products_Data[#All],2,0)</f>
        <v>Jeans</v>
      </c>
      <c r="M7148">
        <v>8</v>
      </c>
      <c r="N7148" s="9">
        <v>428.05555555555554</v>
      </c>
      <c r="O7148" s="9">
        <f>Sales_Data17[[#This Row],[Order Quantity]]*Sales_Data17[[#This Row],[Unit Price]]</f>
        <v>3424.4444444444443</v>
      </c>
      <c r="P7148" s="9">
        <v>243.99166666666665</v>
      </c>
      <c r="Q7148" s="9">
        <f>Sales_Data17[[#This Row],[Line Total]]-(Sales_Data17[[#This Row],[Total Unit Cost]]*Sales_Data17[[#This Row],[Order Quantity]])</f>
        <v>1472.5111111111112</v>
      </c>
      <c r="R7148" s="1" t="str">
        <f>TEXT(Sales_Data17[[#This Row],[OrderDate]],"MMM")</f>
        <v>Jun</v>
      </c>
      <c r="S7148" s="1" t="str">
        <f t="shared" si="111"/>
        <v>2016</v>
      </c>
    </row>
    <row r="7149" spans="1:19">
      <c r="A7149" t="s">
        <v>7172</v>
      </c>
      <c r="B7149" s="2">
        <v>42527</v>
      </c>
      <c r="C7149" s="2" t="str">
        <f>VLOOKUP(Sales_Data17[[#This Row],[Customer Name Index]],Customer_Data[#All],2,0)</f>
        <v>Apollo Ltd</v>
      </c>
      <c r="D7149">
        <v>11</v>
      </c>
      <c r="E7149" t="s">
        <v>2</v>
      </c>
      <c r="F7149" t="s">
        <v>8168</v>
      </c>
      <c r="G7149" t="s">
        <v>8026</v>
      </c>
      <c r="H7149" t="str">
        <f>VLOOKUP(Sales_Data17[[#This Row],[Delivery Region Index]],Regions_Table[#All],2,0)</f>
        <v>Queensland</v>
      </c>
      <c r="I7149" t="str">
        <f>VLOOKUP(Sales_Data17[[#This Row],[Delivery Region Index]],Regions_Table[#All],3,0)</f>
        <v>Gladstone</v>
      </c>
      <c r="J7149">
        <v>30</v>
      </c>
      <c r="K7149">
        <v>5</v>
      </c>
      <c r="L7149" t="str">
        <f>VLOOKUP(Sales_Data17[[#This Row],[Product Description Index]],Products_Data[#All],2,0)</f>
        <v>Hats</v>
      </c>
      <c r="M7149">
        <v>7</v>
      </c>
      <c r="N7149" s="9">
        <v>23.822222222222223</v>
      </c>
      <c r="O7149" s="9">
        <f>Sales_Data17[[#This Row],[Order Quantity]]*Sales_Data17[[#This Row],[Unit Price]]</f>
        <v>166.75555555555556</v>
      </c>
      <c r="P7149" s="9">
        <v>13.340444444444447</v>
      </c>
      <c r="Q7149" s="9">
        <f>Sales_Data17[[#This Row],[Line Total]]-(Sales_Data17[[#This Row],[Total Unit Cost]]*Sales_Data17[[#This Row],[Order Quantity]])</f>
        <v>73.372444444444426</v>
      </c>
      <c r="R7149" s="1" t="str">
        <f>TEXT(Sales_Data17[[#This Row],[OrderDate]],"MMM")</f>
        <v>Jun</v>
      </c>
      <c r="S7149" s="1" t="str">
        <f t="shared" si="111"/>
        <v>2016</v>
      </c>
    </row>
    <row r="7150" spans="1:19">
      <c r="A7150" t="s">
        <v>7173</v>
      </c>
      <c r="B7150" s="2">
        <v>42528</v>
      </c>
      <c r="C7150" s="2" t="str">
        <f>VLOOKUP(Sales_Data17[[#This Row],[Customer Name Index]],Customer_Data[#All],2,0)</f>
        <v>Procter Corp</v>
      </c>
      <c r="D7150">
        <v>5</v>
      </c>
      <c r="E7150" t="s">
        <v>3</v>
      </c>
      <c r="F7150" t="s">
        <v>8168</v>
      </c>
      <c r="G7150" t="s">
        <v>8027</v>
      </c>
      <c r="H7150" t="str">
        <f>VLOOKUP(Sales_Data17[[#This Row],[Delivery Region Index]],Regions_Table[#All],2,0)</f>
        <v>New South Wales</v>
      </c>
      <c r="I7150" t="str">
        <f>VLOOKUP(Sales_Data17[[#This Row],[Delivery Region Index]],Regions_Table[#All],3,0)</f>
        <v>Maitland</v>
      </c>
      <c r="J7150">
        <v>15</v>
      </c>
      <c r="K7150">
        <v>2</v>
      </c>
      <c r="L7150" t="str">
        <f>VLOOKUP(Sales_Data17[[#This Row],[Product Description Index]],Products_Data[#All],2,0)</f>
        <v>Pants</v>
      </c>
      <c r="M7150">
        <v>6</v>
      </c>
      <c r="N7150" s="9">
        <v>623.1</v>
      </c>
      <c r="O7150" s="9">
        <f>Sales_Data17[[#This Row],[Order Quantity]]*Sales_Data17[[#This Row],[Unit Price]]</f>
        <v>3738.6000000000004</v>
      </c>
      <c r="P7150" s="9">
        <v>486.01800000000003</v>
      </c>
      <c r="Q7150" s="9">
        <f>Sales_Data17[[#This Row],[Line Total]]-(Sales_Data17[[#This Row],[Total Unit Cost]]*Sales_Data17[[#This Row],[Order Quantity]])</f>
        <v>822.49200000000019</v>
      </c>
      <c r="R7150" s="1" t="str">
        <f>TEXT(Sales_Data17[[#This Row],[OrderDate]],"MMM")</f>
        <v>Jun</v>
      </c>
      <c r="S7150" s="1" t="str">
        <f t="shared" si="111"/>
        <v>2016</v>
      </c>
    </row>
    <row r="7151" spans="1:19">
      <c r="A7151" t="s">
        <v>7174</v>
      </c>
      <c r="B7151" s="2">
        <v>42528</v>
      </c>
      <c r="C7151" s="2" t="str">
        <f>VLOOKUP(Sales_Data17[[#This Row],[Customer Name Index]],Customer_Data[#All],2,0)</f>
        <v>Ole Group</v>
      </c>
      <c r="D7151">
        <v>13</v>
      </c>
      <c r="E7151" t="s">
        <v>4</v>
      </c>
      <c r="F7151" t="s">
        <v>8168</v>
      </c>
      <c r="G7151" t="s">
        <v>8026</v>
      </c>
      <c r="H7151" t="str">
        <f>VLOOKUP(Sales_Data17[[#This Row],[Delivery Region Index]],Regions_Table[#All],2,0)</f>
        <v>Queensland</v>
      </c>
      <c r="I7151" t="str">
        <f>VLOOKUP(Sales_Data17[[#This Row],[Delivery Region Index]],Regions_Table[#All],3,0)</f>
        <v>Maryborough</v>
      </c>
      <c r="J7151">
        <v>37</v>
      </c>
      <c r="K7151">
        <v>6</v>
      </c>
      <c r="L7151" t="str">
        <f>VLOOKUP(Sales_Data17[[#This Row],[Product Description Index]],Products_Data[#All],2,0)</f>
        <v>Socks</v>
      </c>
      <c r="M7151">
        <v>9</v>
      </c>
      <c r="N7151" s="9">
        <v>197.27777777777777</v>
      </c>
      <c r="O7151" s="9">
        <f>Sales_Data17[[#This Row],[Order Quantity]]*Sales_Data17[[#This Row],[Unit Price]]</f>
        <v>1775.5</v>
      </c>
      <c r="P7151" s="9">
        <v>120.33944444444445</v>
      </c>
      <c r="Q7151" s="9">
        <f>Sales_Data17[[#This Row],[Line Total]]-(Sales_Data17[[#This Row],[Total Unit Cost]]*Sales_Data17[[#This Row],[Order Quantity]])</f>
        <v>692.44499999999994</v>
      </c>
      <c r="R7151" s="1" t="str">
        <f>TEXT(Sales_Data17[[#This Row],[OrderDate]],"MMM")</f>
        <v>Jun</v>
      </c>
      <c r="S7151" s="1" t="str">
        <f t="shared" si="111"/>
        <v>2016</v>
      </c>
    </row>
    <row r="7152" spans="1:19">
      <c r="A7152" t="s">
        <v>7175</v>
      </c>
      <c r="B7152" s="2">
        <v>42528</v>
      </c>
      <c r="C7152" s="2" t="str">
        <f>VLOOKUP(Sales_Data17[[#This Row],[Customer Name Index]],Customer_Data[#All],2,0)</f>
        <v>Eminence Corp</v>
      </c>
      <c r="D7152">
        <v>18</v>
      </c>
      <c r="E7152" t="s">
        <v>4</v>
      </c>
      <c r="F7152" t="s">
        <v>8168</v>
      </c>
      <c r="G7152" t="s">
        <v>8025</v>
      </c>
      <c r="H7152" t="str">
        <f>VLOOKUP(Sales_Data17[[#This Row],[Delivery Region Index]],Regions_Table[#All],2,0)</f>
        <v>Victoria</v>
      </c>
      <c r="I7152" t="str">
        <f>VLOOKUP(Sales_Data17[[#This Row],[Delivery Region Index]],Regions_Table[#All],3,0)</f>
        <v>Geelong</v>
      </c>
      <c r="J7152">
        <v>51</v>
      </c>
      <c r="K7152">
        <v>8</v>
      </c>
      <c r="L7152" t="str">
        <f>VLOOKUP(Sales_Data17[[#This Row],[Product Description Index]],Products_Data[#All],2,0)</f>
        <v>Shoes</v>
      </c>
      <c r="M7152">
        <v>2</v>
      </c>
      <c r="N7152" s="9">
        <v>84.866666666666674</v>
      </c>
      <c r="O7152" s="9">
        <f>Sales_Data17[[#This Row],[Order Quantity]]*Sales_Data17[[#This Row],[Unit Price]]</f>
        <v>169.73333333333335</v>
      </c>
      <c r="P7152" s="9">
        <v>62.801333333333332</v>
      </c>
      <c r="Q7152" s="9">
        <f>Sales_Data17[[#This Row],[Line Total]]-(Sales_Data17[[#This Row],[Total Unit Cost]]*Sales_Data17[[#This Row],[Order Quantity]])</f>
        <v>44.130666666666684</v>
      </c>
      <c r="R7152" s="1" t="str">
        <f>TEXT(Sales_Data17[[#This Row],[OrderDate]],"MMM")</f>
        <v>Jun</v>
      </c>
      <c r="S7152" s="1" t="str">
        <f t="shared" si="111"/>
        <v>2016</v>
      </c>
    </row>
    <row r="7153" spans="1:19">
      <c r="A7153" t="s">
        <v>7176</v>
      </c>
      <c r="B7153" s="2">
        <v>42528</v>
      </c>
      <c r="C7153" s="2" t="str">
        <f>VLOOKUP(Sales_Data17[[#This Row],[Customer Name Index]],Customer_Data[#All],2,0)</f>
        <v>Medsep Group</v>
      </c>
      <c r="D7153">
        <v>8</v>
      </c>
      <c r="E7153" t="s">
        <v>3</v>
      </c>
      <c r="F7153" t="s">
        <v>8168</v>
      </c>
      <c r="G7153" t="s">
        <v>8027</v>
      </c>
      <c r="H7153" t="str">
        <f>VLOOKUP(Sales_Data17[[#This Row],[Delivery Region Index]],Regions_Table[#All],2,0)</f>
        <v>New South Wales</v>
      </c>
      <c r="I7153" t="str">
        <f>VLOOKUP(Sales_Data17[[#This Row],[Delivery Region Index]],Regions_Table[#All],3,0)</f>
        <v>Tweed Heads</v>
      </c>
      <c r="J7153">
        <v>22</v>
      </c>
      <c r="K7153">
        <v>3</v>
      </c>
      <c r="L7153" t="str">
        <f>VLOOKUP(Sales_Data17[[#This Row],[Product Description Index]],Products_Data[#All],2,0)</f>
        <v>Sunglasses</v>
      </c>
      <c r="M7153">
        <v>5</v>
      </c>
      <c r="N7153" s="9">
        <v>598.5333333333333</v>
      </c>
      <c r="O7153" s="9">
        <f>Sales_Data17[[#This Row],[Order Quantity]]*Sales_Data17[[#This Row],[Unit Price]]</f>
        <v>2992.6666666666665</v>
      </c>
      <c r="P7153" s="9">
        <v>490.79733333333326</v>
      </c>
      <c r="Q7153" s="9">
        <f>Sales_Data17[[#This Row],[Line Total]]-(Sales_Data17[[#This Row],[Total Unit Cost]]*Sales_Data17[[#This Row],[Order Quantity]])</f>
        <v>538.68000000000029</v>
      </c>
      <c r="R7153" s="1" t="str">
        <f>TEXT(Sales_Data17[[#This Row],[OrderDate]],"MMM")</f>
        <v>Jun</v>
      </c>
      <c r="S7153" s="1" t="str">
        <f t="shared" si="111"/>
        <v>2016</v>
      </c>
    </row>
    <row r="7154" spans="1:19">
      <c r="A7154" t="s">
        <v>7177</v>
      </c>
      <c r="B7154" s="2">
        <v>42528</v>
      </c>
      <c r="C7154" s="2" t="str">
        <f>VLOOKUP(Sales_Data17[[#This Row],[Customer Name Index]],Customer_Data[#All],2,0)</f>
        <v xml:space="preserve">Qualitest </v>
      </c>
      <c r="D7154">
        <v>19</v>
      </c>
      <c r="E7154" t="s">
        <v>3</v>
      </c>
      <c r="F7154" t="s">
        <v>8168</v>
      </c>
      <c r="G7154" t="s">
        <v>8028</v>
      </c>
      <c r="H7154" t="str">
        <f>VLOOKUP(Sales_Data17[[#This Row],[Delivery Region Index]],Regions_Table[#All],2,0)</f>
        <v>Victoria</v>
      </c>
      <c r="I7154" t="str">
        <f>VLOOKUP(Sales_Data17[[#This Row],[Delivery Region Index]],Regions_Table[#All],3,0)</f>
        <v>Shepparton</v>
      </c>
      <c r="J7154">
        <v>54</v>
      </c>
      <c r="K7154">
        <v>8</v>
      </c>
      <c r="L7154" t="str">
        <f>VLOOKUP(Sales_Data17[[#This Row],[Product Description Index]],Products_Data[#All],2,0)</f>
        <v>Shoes</v>
      </c>
      <c r="M7154">
        <v>3</v>
      </c>
      <c r="N7154" s="9">
        <v>115.38888888888889</v>
      </c>
      <c r="O7154" s="9">
        <f>Sales_Data17[[#This Row],[Order Quantity]]*Sales_Data17[[#This Row],[Unit Price]]</f>
        <v>346.16666666666663</v>
      </c>
      <c r="P7154" s="9">
        <v>63.463888888888896</v>
      </c>
      <c r="Q7154" s="9">
        <f>Sales_Data17[[#This Row],[Line Total]]-(Sales_Data17[[#This Row],[Total Unit Cost]]*Sales_Data17[[#This Row],[Order Quantity]])</f>
        <v>155.77499999999995</v>
      </c>
      <c r="R7154" s="1" t="str">
        <f>TEXT(Sales_Data17[[#This Row],[OrderDate]],"MMM")</f>
        <v>Jun</v>
      </c>
      <c r="S7154" s="1" t="str">
        <f t="shared" si="111"/>
        <v>2016</v>
      </c>
    </row>
    <row r="7155" spans="1:19">
      <c r="A7155" t="s">
        <v>7178</v>
      </c>
      <c r="B7155" s="2">
        <v>42528</v>
      </c>
      <c r="C7155" s="2" t="str">
        <f>VLOOKUP(Sales_Data17[[#This Row],[Customer Name Index]],Customer_Data[#All],2,0)</f>
        <v>Elorac, Corp</v>
      </c>
      <c r="D7155">
        <v>3</v>
      </c>
      <c r="E7155" t="s">
        <v>3</v>
      </c>
      <c r="F7155" t="s">
        <v>8168</v>
      </c>
      <c r="G7155" t="s">
        <v>8027</v>
      </c>
      <c r="H7155" t="str">
        <f>VLOOKUP(Sales_Data17[[#This Row],[Delivery Region Index]],Regions_Table[#All],2,0)</f>
        <v>New South Wales</v>
      </c>
      <c r="I7155" t="str">
        <f>VLOOKUP(Sales_Data17[[#This Row],[Delivery Region Index]],Regions_Table[#All],3,0)</f>
        <v>Dubbo</v>
      </c>
      <c r="J7155">
        <v>8</v>
      </c>
      <c r="K7155">
        <v>2</v>
      </c>
      <c r="L7155" t="str">
        <f>VLOOKUP(Sales_Data17[[#This Row],[Product Description Index]],Products_Data[#All],2,0)</f>
        <v>Pants</v>
      </c>
      <c r="M7155">
        <v>1</v>
      </c>
      <c r="N7155" s="9">
        <v>141.44444444444446</v>
      </c>
      <c r="O7155" s="9">
        <f>Sales_Data17[[#This Row],[Order Quantity]]*Sales_Data17[[#This Row],[Unit Price]]</f>
        <v>141.44444444444446</v>
      </c>
      <c r="P7155" s="9">
        <v>90.524444444444441</v>
      </c>
      <c r="Q7155" s="9">
        <f>Sales_Data17[[#This Row],[Line Total]]-(Sales_Data17[[#This Row],[Total Unit Cost]]*Sales_Data17[[#This Row],[Order Quantity]])</f>
        <v>50.920000000000016</v>
      </c>
      <c r="R7155" s="1" t="str">
        <f>TEXT(Sales_Data17[[#This Row],[OrderDate]],"MMM")</f>
        <v>Jun</v>
      </c>
      <c r="S7155" s="1" t="str">
        <f t="shared" si="111"/>
        <v>2016</v>
      </c>
    </row>
    <row r="7156" spans="1:19">
      <c r="A7156" t="s">
        <v>7179</v>
      </c>
      <c r="B7156" s="2">
        <v>42528</v>
      </c>
      <c r="C7156" s="2" t="str">
        <f>VLOOKUP(Sales_Data17[[#This Row],[Customer Name Index]],Customer_Data[#All],2,0)</f>
        <v xml:space="preserve">WakeFern </v>
      </c>
      <c r="D7156">
        <v>2</v>
      </c>
      <c r="E7156" t="s">
        <v>3</v>
      </c>
      <c r="F7156" t="s">
        <v>8168</v>
      </c>
      <c r="G7156" t="s">
        <v>8027</v>
      </c>
      <c r="H7156" t="str">
        <f>VLOOKUP(Sales_Data17[[#This Row],[Delivery Region Index]],Regions_Table[#All],2,0)</f>
        <v>New South Wales</v>
      </c>
      <c r="I7156" t="str">
        <f>VLOOKUP(Sales_Data17[[#This Row],[Delivery Region Index]],Regions_Table[#All],3,0)</f>
        <v>Cessnock</v>
      </c>
      <c r="J7156">
        <v>6</v>
      </c>
      <c r="K7156">
        <v>1</v>
      </c>
      <c r="L7156" t="str">
        <f>VLOOKUP(Sales_Data17[[#This Row],[Product Description Index]],Products_Data[#All],2,0)</f>
        <v>Shirts</v>
      </c>
      <c r="M7156">
        <v>6</v>
      </c>
      <c r="N7156" s="9">
        <v>205.46666666666667</v>
      </c>
      <c r="O7156" s="9">
        <f>Sales_Data17[[#This Row],[Order Quantity]]*Sales_Data17[[#This Row],[Unit Price]]</f>
        <v>1232.8</v>
      </c>
      <c r="P7156" s="9">
        <v>172.59199999999998</v>
      </c>
      <c r="Q7156" s="9">
        <f>Sales_Data17[[#This Row],[Line Total]]-(Sales_Data17[[#This Row],[Total Unit Cost]]*Sales_Data17[[#This Row],[Order Quantity]])</f>
        <v>197.24800000000005</v>
      </c>
      <c r="R7156" s="1" t="str">
        <f>TEXT(Sales_Data17[[#This Row],[OrderDate]],"MMM")</f>
        <v>Jun</v>
      </c>
      <c r="S7156" s="1" t="str">
        <f t="shared" si="111"/>
        <v>2016</v>
      </c>
    </row>
    <row r="7157" spans="1:19">
      <c r="A7157" t="s">
        <v>7180</v>
      </c>
      <c r="B7157" s="2">
        <v>42529</v>
      </c>
      <c r="C7157" s="2" t="str">
        <f>VLOOKUP(Sales_Data17[[#This Row],[Customer Name Index]],Customer_Data[#All],2,0)</f>
        <v>Pure Group</v>
      </c>
      <c r="D7157">
        <v>17</v>
      </c>
      <c r="E7157" t="s">
        <v>2</v>
      </c>
      <c r="F7157" t="s">
        <v>8168</v>
      </c>
      <c r="G7157" t="s">
        <v>8025</v>
      </c>
      <c r="H7157" t="str">
        <f>VLOOKUP(Sales_Data17[[#This Row],[Delivery Region Index]],Regions_Table[#All],2,0)</f>
        <v>Victoria</v>
      </c>
      <c r="I7157" t="str">
        <f>VLOOKUP(Sales_Data17[[#This Row],[Delivery Region Index]],Regions_Table[#All],3,0)</f>
        <v>Melbourne</v>
      </c>
      <c r="J7157">
        <v>47</v>
      </c>
      <c r="K7157">
        <v>7</v>
      </c>
      <c r="L7157" t="str">
        <f>VLOOKUP(Sales_Data17[[#This Row],[Product Description Index]],Products_Data[#All],2,0)</f>
        <v>Dress Shirts</v>
      </c>
      <c r="M7157">
        <v>2</v>
      </c>
      <c r="N7157" s="9">
        <v>442.20000000000005</v>
      </c>
      <c r="O7157" s="9">
        <f>Sales_Data17[[#This Row],[Order Quantity]]*Sales_Data17[[#This Row],[Unit Price]]</f>
        <v>884.40000000000009</v>
      </c>
      <c r="P7157" s="9">
        <v>256.476</v>
      </c>
      <c r="Q7157" s="9">
        <f>Sales_Data17[[#This Row],[Line Total]]-(Sales_Data17[[#This Row],[Total Unit Cost]]*Sales_Data17[[#This Row],[Order Quantity]])</f>
        <v>371.44800000000009</v>
      </c>
      <c r="R7157" s="1" t="str">
        <f>TEXT(Sales_Data17[[#This Row],[OrderDate]],"MMM")</f>
        <v>Jun</v>
      </c>
      <c r="S7157" s="1" t="str">
        <f t="shared" si="111"/>
        <v>2016</v>
      </c>
    </row>
    <row r="7158" spans="1:19">
      <c r="A7158" t="s">
        <v>7181</v>
      </c>
      <c r="B7158" s="2">
        <v>42529</v>
      </c>
      <c r="C7158" s="2" t="str">
        <f>VLOOKUP(Sales_Data17[[#This Row],[Customer Name Index]],Customer_Data[#All],2,0)</f>
        <v xml:space="preserve">Medline </v>
      </c>
      <c r="D7158">
        <v>12</v>
      </c>
      <c r="E7158" t="s">
        <v>2</v>
      </c>
      <c r="F7158" t="s">
        <v>8168</v>
      </c>
      <c r="G7158" t="s">
        <v>8026</v>
      </c>
      <c r="H7158" t="str">
        <f>VLOOKUP(Sales_Data17[[#This Row],[Delivery Region Index]],Regions_Table[#All],2,0)</f>
        <v>Queensland</v>
      </c>
      <c r="I7158" t="str">
        <f>VLOOKUP(Sales_Data17[[#This Row],[Delivery Region Index]],Regions_Table[#All],3,0)</f>
        <v>Hervey Bay</v>
      </c>
      <c r="J7158">
        <v>33</v>
      </c>
      <c r="K7158">
        <v>5</v>
      </c>
      <c r="L7158" t="str">
        <f>VLOOKUP(Sales_Data17[[#This Row],[Product Description Index]],Products_Data[#All],2,0)</f>
        <v>Hats</v>
      </c>
      <c r="M7158">
        <v>6</v>
      </c>
      <c r="N7158" s="9">
        <v>204.72222222222223</v>
      </c>
      <c r="O7158" s="9">
        <f>Sales_Data17[[#This Row],[Order Quantity]]*Sales_Data17[[#This Row],[Unit Price]]</f>
        <v>1228.3333333333335</v>
      </c>
      <c r="P7158" s="9">
        <v>167.87222222222221</v>
      </c>
      <c r="Q7158" s="9">
        <f>Sales_Data17[[#This Row],[Line Total]]-(Sales_Data17[[#This Row],[Total Unit Cost]]*Sales_Data17[[#This Row],[Order Quantity]])</f>
        <v>221.10000000000025</v>
      </c>
      <c r="R7158" s="1" t="str">
        <f>TEXT(Sales_Data17[[#This Row],[OrderDate]],"MMM")</f>
        <v>Jun</v>
      </c>
      <c r="S7158" s="1" t="str">
        <f t="shared" si="111"/>
        <v>2016</v>
      </c>
    </row>
    <row r="7159" spans="1:19">
      <c r="A7159" t="s">
        <v>7182</v>
      </c>
      <c r="B7159" s="2">
        <v>42529</v>
      </c>
      <c r="C7159" s="2" t="str">
        <f>VLOOKUP(Sales_Data17[[#This Row],[Customer Name Index]],Customer_Data[#All],2,0)</f>
        <v>Ole Group</v>
      </c>
      <c r="D7159">
        <v>13</v>
      </c>
      <c r="E7159" t="s">
        <v>3</v>
      </c>
      <c r="F7159" t="s">
        <v>8168</v>
      </c>
      <c r="G7159" t="s">
        <v>8026</v>
      </c>
      <c r="H7159" t="str">
        <f>VLOOKUP(Sales_Data17[[#This Row],[Delivery Region Index]],Regions_Table[#All],2,0)</f>
        <v>Queensland</v>
      </c>
      <c r="I7159" t="str">
        <f>VLOOKUP(Sales_Data17[[#This Row],[Delivery Region Index]],Regions_Table[#All],3,0)</f>
        <v>Mackay</v>
      </c>
      <c r="J7159">
        <v>36</v>
      </c>
      <c r="K7159">
        <v>5</v>
      </c>
      <c r="L7159" t="str">
        <f>VLOOKUP(Sales_Data17[[#This Row],[Product Description Index]],Products_Data[#All],2,0)</f>
        <v>Hats</v>
      </c>
      <c r="M7159">
        <v>7</v>
      </c>
      <c r="N7159" s="9">
        <v>147.4</v>
      </c>
      <c r="O7159" s="9">
        <f>Sales_Data17[[#This Row],[Order Quantity]]*Sales_Data17[[#This Row],[Unit Price]]</f>
        <v>1031.8</v>
      </c>
      <c r="P7159" s="9">
        <v>122.342</v>
      </c>
      <c r="Q7159" s="9">
        <f>Sales_Data17[[#This Row],[Line Total]]-(Sales_Data17[[#This Row],[Total Unit Cost]]*Sales_Data17[[#This Row],[Order Quantity]])</f>
        <v>175.40599999999995</v>
      </c>
      <c r="R7159" s="1" t="str">
        <f>TEXT(Sales_Data17[[#This Row],[OrderDate]],"MMM")</f>
        <v>Jun</v>
      </c>
      <c r="S7159" s="1" t="str">
        <f t="shared" si="111"/>
        <v>2016</v>
      </c>
    </row>
    <row r="7160" spans="1:19">
      <c r="A7160" t="s">
        <v>7183</v>
      </c>
      <c r="B7160" s="2">
        <v>42529</v>
      </c>
      <c r="C7160" s="2" t="str">
        <f>VLOOKUP(Sales_Data17[[#This Row],[Customer Name Index]],Customer_Data[#All],2,0)</f>
        <v>Rochester Ltd</v>
      </c>
      <c r="D7160">
        <v>15</v>
      </c>
      <c r="E7160" t="s">
        <v>3</v>
      </c>
      <c r="F7160" t="s">
        <v>8168</v>
      </c>
      <c r="G7160" t="s">
        <v>8025</v>
      </c>
      <c r="H7160" t="str">
        <f>VLOOKUP(Sales_Data17[[#This Row],[Delivery Region Index]],Regions_Table[#All],2,0)</f>
        <v>Queensland</v>
      </c>
      <c r="I7160" t="str">
        <f>VLOOKUP(Sales_Data17[[#This Row],[Delivery Region Index]],Regions_Table[#All],3,0)</f>
        <v>Thuringowa</v>
      </c>
      <c r="J7160">
        <v>43</v>
      </c>
      <c r="K7160">
        <v>6</v>
      </c>
      <c r="L7160" t="str">
        <f>VLOOKUP(Sales_Data17[[#This Row],[Product Description Index]],Products_Data[#All],2,0)</f>
        <v>Socks</v>
      </c>
      <c r="M7160">
        <v>9</v>
      </c>
      <c r="N7160" s="9">
        <v>99.75555555555556</v>
      </c>
      <c r="O7160" s="9">
        <f>Sales_Data17[[#This Row],[Order Quantity]]*Sales_Data17[[#This Row],[Unit Price]]</f>
        <v>897.80000000000007</v>
      </c>
      <c r="P7160" s="9">
        <v>59.853333333333339</v>
      </c>
      <c r="Q7160" s="9">
        <f>Sales_Data17[[#This Row],[Line Total]]-(Sales_Data17[[#This Row],[Total Unit Cost]]*Sales_Data17[[#This Row],[Order Quantity]])</f>
        <v>359.12</v>
      </c>
      <c r="R7160" s="1" t="str">
        <f>TEXT(Sales_Data17[[#This Row],[OrderDate]],"MMM")</f>
        <v>Jun</v>
      </c>
      <c r="S7160" s="1" t="str">
        <f t="shared" si="111"/>
        <v>2016</v>
      </c>
    </row>
    <row r="7161" spans="1:19">
      <c r="A7161" t="s">
        <v>7184</v>
      </c>
      <c r="B7161" s="2">
        <v>42529</v>
      </c>
      <c r="C7161" s="2" t="str">
        <f>VLOOKUP(Sales_Data17[[#This Row],[Customer Name Index]],Customer_Data[#All],2,0)</f>
        <v>Eminence Corp</v>
      </c>
      <c r="D7161">
        <v>18</v>
      </c>
      <c r="E7161" t="s">
        <v>3</v>
      </c>
      <c r="F7161" t="s">
        <v>8168</v>
      </c>
      <c r="G7161" t="s">
        <v>8025</v>
      </c>
      <c r="H7161" t="str">
        <f>VLOOKUP(Sales_Data17[[#This Row],[Delivery Region Index]],Regions_Table[#All],2,0)</f>
        <v>Victoria</v>
      </c>
      <c r="I7161" t="str">
        <f>VLOOKUP(Sales_Data17[[#This Row],[Delivery Region Index]],Regions_Table[#All],3,0)</f>
        <v>Latrobe City</v>
      </c>
      <c r="J7161">
        <v>52</v>
      </c>
      <c r="K7161">
        <v>8</v>
      </c>
      <c r="L7161" t="str">
        <f>VLOOKUP(Sales_Data17[[#This Row],[Product Description Index]],Products_Data[#All],2,0)</f>
        <v>Shoes</v>
      </c>
      <c r="M7161">
        <v>9</v>
      </c>
      <c r="N7161" s="9">
        <v>579.92222222222222</v>
      </c>
      <c r="O7161" s="9">
        <f>Sales_Data17[[#This Row],[Order Quantity]]*Sales_Data17[[#This Row],[Unit Price]]</f>
        <v>5219.3</v>
      </c>
      <c r="P7161" s="9">
        <v>481.33544444444448</v>
      </c>
      <c r="Q7161" s="9">
        <f>Sales_Data17[[#This Row],[Line Total]]-(Sales_Data17[[#This Row],[Total Unit Cost]]*Sales_Data17[[#This Row],[Order Quantity]])</f>
        <v>887.28099999999995</v>
      </c>
      <c r="R7161" s="1" t="str">
        <f>TEXT(Sales_Data17[[#This Row],[OrderDate]],"MMM")</f>
        <v>Jun</v>
      </c>
      <c r="S7161" s="1" t="str">
        <f t="shared" si="111"/>
        <v>2016</v>
      </c>
    </row>
    <row r="7162" spans="1:19">
      <c r="A7162" t="s">
        <v>7185</v>
      </c>
      <c r="B7162" s="2">
        <v>42530</v>
      </c>
      <c r="C7162" s="2" t="str">
        <f>VLOOKUP(Sales_Data17[[#This Row],[Customer Name Index]],Customer_Data[#All],2,0)</f>
        <v>Apollo Ltd</v>
      </c>
      <c r="D7162">
        <v>11</v>
      </c>
      <c r="E7162" t="s">
        <v>2</v>
      </c>
      <c r="F7162" t="s">
        <v>8168</v>
      </c>
      <c r="G7162" t="s">
        <v>8026</v>
      </c>
      <c r="H7162" t="str">
        <f>VLOOKUP(Sales_Data17[[#This Row],[Delivery Region Index]],Regions_Table[#All],2,0)</f>
        <v>Queensland</v>
      </c>
      <c r="I7162" t="str">
        <f>VLOOKUP(Sales_Data17[[#This Row],[Delivery Region Index]],Regions_Table[#All],3,0)</f>
        <v>Gympie</v>
      </c>
      <c r="J7162">
        <v>32</v>
      </c>
      <c r="K7162">
        <v>5</v>
      </c>
      <c r="L7162" t="str">
        <f>VLOOKUP(Sales_Data17[[#This Row],[Product Description Index]],Products_Data[#All],2,0)</f>
        <v>Hats</v>
      </c>
      <c r="M7162">
        <v>1</v>
      </c>
      <c r="N7162" s="9">
        <v>107.2</v>
      </c>
      <c r="O7162" s="9">
        <f>Sales_Data17[[#This Row],[Order Quantity]]*Sales_Data17[[#This Row],[Unit Price]]</f>
        <v>107.2</v>
      </c>
      <c r="P7162" s="9">
        <v>64.319999999999993</v>
      </c>
      <c r="Q7162" s="9">
        <f>Sales_Data17[[#This Row],[Line Total]]-(Sales_Data17[[#This Row],[Total Unit Cost]]*Sales_Data17[[#This Row],[Order Quantity]])</f>
        <v>42.88000000000001</v>
      </c>
      <c r="R7162" s="1" t="str">
        <f>TEXT(Sales_Data17[[#This Row],[OrderDate]],"MMM")</f>
        <v>Jun</v>
      </c>
      <c r="S7162" s="1" t="str">
        <f t="shared" si="111"/>
        <v>2016</v>
      </c>
    </row>
    <row r="7163" spans="1:19">
      <c r="A7163" t="s">
        <v>7186</v>
      </c>
      <c r="B7163" s="2">
        <v>42530</v>
      </c>
      <c r="C7163" s="2" t="str">
        <f>VLOOKUP(Sales_Data17[[#This Row],[Customer Name Index]],Customer_Data[#All],2,0)</f>
        <v>Procter Corp</v>
      </c>
      <c r="D7163">
        <v>5</v>
      </c>
      <c r="E7163" t="s">
        <v>3</v>
      </c>
      <c r="F7163" t="s">
        <v>8168</v>
      </c>
      <c r="G7163" t="s">
        <v>8027</v>
      </c>
      <c r="H7163" t="str">
        <f>VLOOKUP(Sales_Data17[[#This Row],[Delivery Region Index]],Regions_Table[#All],2,0)</f>
        <v>New South Wales</v>
      </c>
      <c r="I7163" t="str">
        <f>VLOOKUP(Sales_Data17[[#This Row],[Delivery Region Index]],Regions_Table[#All],3,0)</f>
        <v>Lake Macquarie</v>
      </c>
      <c r="J7163">
        <v>13</v>
      </c>
      <c r="K7163">
        <v>2</v>
      </c>
      <c r="L7163" t="str">
        <f>VLOOKUP(Sales_Data17[[#This Row],[Product Description Index]],Products_Data[#All],2,0)</f>
        <v>Pants</v>
      </c>
      <c r="M7163">
        <v>1</v>
      </c>
      <c r="N7163" s="9">
        <v>371.47777777777782</v>
      </c>
      <c r="O7163" s="9">
        <f>Sales_Data17[[#This Row],[Order Quantity]]*Sales_Data17[[#This Row],[Unit Price]]</f>
        <v>371.47777777777782</v>
      </c>
      <c r="P7163" s="9">
        <v>178.30933333333334</v>
      </c>
      <c r="Q7163" s="9">
        <f>Sales_Data17[[#This Row],[Line Total]]-(Sales_Data17[[#This Row],[Total Unit Cost]]*Sales_Data17[[#This Row],[Order Quantity]])</f>
        <v>193.16844444444448</v>
      </c>
      <c r="R7163" s="1" t="str">
        <f>TEXT(Sales_Data17[[#This Row],[OrderDate]],"MMM")</f>
        <v>Jun</v>
      </c>
      <c r="S7163" s="1" t="str">
        <f t="shared" si="111"/>
        <v>2016</v>
      </c>
    </row>
    <row r="7164" spans="1:19">
      <c r="A7164" t="s">
        <v>7187</v>
      </c>
      <c r="B7164" s="2">
        <v>42530</v>
      </c>
      <c r="C7164" s="2" t="str">
        <f>VLOOKUP(Sales_Data17[[#This Row],[Customer Name Index]],Customer_Data[#All],2,0)</f>
        <v xml:space="preserve">Ei </v>
      </c>
      <c r="D7164">
        <v>9</v>
      </c>
      <c r="E7164" t="s">
        <v>2</v>
      </c>
      <c r="F7164" t="s">
        <v>8168</v>
      </c>
      <c r="G7164" t="s">
        <v>8027</v>
      </c>
      <c r="H7164" t="str">
        <f>VLOOKUP(Sales_Data17[[#This Row],[Delivery Region Index]],Regions_Table[#All],2,0)</f>
        <v>New South Wales</v>
      </c>
      <c r="I7164" t="str">
        <f>VLOOKUP(Sales_Data17[[#This Row],[Delivery Region Index]],Regions_Table[#All],3,0)</f>
        <v>Wyong</v>
      </c>
      <c r="J7164">
        <v>25</v>
      </c>
      <c r="K7164">
        <v>4</v>
      </c>
      <c r="L7164" t="str">
        <f>VLOOKUP(Sales_Data17[[#This Row],[Product Description Index]],Products_Data[#All],2,0)</f>
        <v>Jeans</v>
      </c>
      <c r="M7164">
        <v>5</v>
      </c>
      <c r="N7164" s="9">
        <v>119.85555555555555</v>
      </c>
      <c r="O7164" s="9">
        <f>Sales_Data17[[#This Row],[Order Quantity]]*Sales_Data17[[#This Row],[Unit Price]]</f>
        <v>599.27777777777783</v>
      </c>
      <c r="P7164" s="9">
        <v>83.898888888888891</v>
      </c>
      <c r="Q7164" s="9">
        <f>Sales_Data17[[#This Row],[Line Total]]-(Sales_Data17[[#This Row],[Total Unit Cost]]*Sales_Data17[[#This Row],[Order Quantity]])</f>
        <v>179.78333333333336</v>
      </c>
      <c r="R7164" s="1" t="str">
        <f>TEXT(Sales_Data17[[#This Row],[OrderDate]],"MMM")</f>
        <v>Jun</v>
      </c>
      <c r="S7164" s="1" t="str">
        <f t="shared" si="111"/>
        <v>2016</v>
      </c>
    </row>
    <row r="7165" spans="1:19">
      <c r="A7165" t="s">
        <v>7188</v>
      </c>
      <c r="B7165" s="2">
        <v>42531</v>
      </c>
      <c r="C7165" s="2" t="str">
        <f>VLOOKUP(Sales_Data17[[#This Row],[Customer Name Index]],Customer_Data[#All],2,0)</f>
        <v xml:space="preserve">Medline </v>
      </c>
      <c r="D7165">
        <v>12</v>
      </c>
      <c r="E7165" t="s">
        <v>4</v>
      </c>
      <c r="F7165" t="s">
        <v>8168</v>
      </c>
      <c r="G7165" t="s">
        <v>8026</v>
      </c>
      <c r="H7165" t="str">
        <f>VLOOKUP(Sales_Data17[[#This Row],[Delivery Region Index]],Regions_Table[#All],2,0)</f>
        <v>Queensland</v>
      </c>
      <c r="I7165" t="str">
        <f>VLOOKUP(Sales_Data17[[#This Row],[Delivery Region Index]],Regions_Table[#All],3,0)</f>
        <v>Hervey Bay</v>
      </c>
      <c r="J7165">
        <v>33</v>
      </c>
      <c r="K7165">
        <v>5</v>
      </c>
      <c r="L7165" t="str">
        <f>VLOOKUP(Sales_Data17[[#This Row],[Product Description Index]],Products_Data[#All],2,0)</f>
        <v>Hats</v>
      </c>
      <c r="M7165">
        <v>1</v>
      </c>
      <c r="N7165" s="9">
        <v>29.777777777777779</v>
      </c>
      <c r="O7165" s="9">
        <f>Sales_Data17[[#This Row],[Order Quantity]]*Sales_Data17[[#This Row],[Unit Price]]</f>
        <v>29.777777777777779</v>
      </c>
      <c r="P7165" s="9">
        <v>23.524444444444445</v>
      </c>
      <c r="Q7165" s="9">
        <f>Sales_Data17[[#This Row],[Line Total]]-(Sales_Data17[[#This Row],[Total Unit Cost]]*Sales_Data17[[#This Row],[Order Quantity]])</f>
        <v>6.2533333333333339</v>
      </c>
      <c r="R7165" s="1" t="str">
        <f>TEXT(Sales_Data17[[#This Row],[OrderDate]],"MMM")</f>
        <v>Jun</v>
      </c>
      <c r="S7165" s="1" t="str">
        <f t="shared" si="111"/>
        <v>2016</v>
      </c>
    </row>
    <row r="7166" spans="1:19">
      <c r="A7166" t="s">
        <v>7189</v>
      </c>
      <c r="B7166" s="2">
        <v>42531</v>
      </c>
      <c r="C7166" s="2" t="str">
        <f>VLOOKUP(Sales_Data17[[#This Row],[Customer Name Index]],Customer_Data[#All],2,0)</f>
        <v xml:space="preserve">Medline </v>
      </c>
      <c r="D7166">
        <v>12</v>
      </c>
      <c r="E7166" t="s">
        <v>3</v>
      </c>
      <c r="F7166" t="s">
        <v>8168</v>
      </c>
      <c r="G7166" t="s">
        <v>8026</v>
      </c>
      <c r="H7166" t="str">
        <f>VLOOKUP(Sales_Data17[[#This Row],[Delivery Region Index]],Regions_Table[#All],2,0)</f>
        <v>Queensland</v>
      </c>
      <c r="I7166" t="str">
        <f>VLOOKUP(Sales_Data17[[#This Row],[Delivery Region Index]],Regions_Table[#All],3,0)</f>
        <v>Hervey Bay</v>
      </c>
      <c r="J7166">
        <v>33</v>
      </c>
      <c r="K7166">
        <v>5</v>
      </c>
      <c r="L7166" t="str">
        <f>VLOOKUP(Sales_Data17[[#This Row],[Product Description Index]],Products_Data[#All],2,0)</f>
        <v>Hats</v>
      </c>
      <c r="M7166">
        <v>6</v>
      </c>
      <c r="N7166" s="9">
        <v>93.055555555555557</v>
      </c>
      <c r="O7166" s="9">
        <f>Sales_Data17[[#This Row],[Order Quantity]]*Sales_Data17[[#This Row],[Unit Price]]</f>
        <v>558.33333333333337</v>
      </c>
      <c r="P7166" s="9">
        <v>50.250000000000007</v>
      </c>
      <c r="Q7166" s="9">
        <f>Sales_Data17[[#This Row],[Line Total]]-(Sales_Data17[[#This Row],[Total Unit Cost]]*Sales_Data17[[#This Row],[Order Quantity]])</f>
        <v>256.83333333333331</v>
      </c>
      <c r="R7166" s="1" t="str">
        <f>TEXT(Sales_Data17[[#This Row],[OrderDate]],"MMM")</f>
        <v>Jun</v>
      </c>
      <c r="S7166" s="1" t="str">
        <f t="shared" si="111"/>
        <v>2016</v>
      </c>
    </row>
    <row r="7167" spans="1:19">
      <c r="A7167" t="s">
        <v>7190</v>
      </c>
      <c r="B7167" s="2">
        <v>42531</v>
      </c>
      <c r="C7167" s="2" t="str">
        <f>VLOOKUP(Sales_Data17[[#This Row],[Customer Name Index]],Customer_Data[#All],2,0)</f>
        <v>Procter Corp</v>
      </c>
      <c r="D7167">
        <v>5</v>
      </c>
      <c r="E7167" t="s">
        <v>2</v>
      </c>
      <c r="F7167" t="s">
        <v>8168</v>
      </c>
      <c r="G7167" t="s">
        <v>8027</v>
      </c>
      <c r="H7167" t="str">
        <f>VLOOKUP(Sales_Data17[[#This Row],[Delivery Region Index]],Regions_Table[#All],2,0)</f>
        <v>New South Wales</v>
      </c>
      <c r="I7167" t="str">
        <f>VLOOKUP(Sales_Data17[[#This Row],[Delivery Region Index]],Regions_Table[#All],3,0)</f>
        <v>Lismore</v>
      </c>
      <c r="J7167">
        <v>14</v>
      </c>
      <c r="K7167">
        <v>2</v>
      </c>
      <c r="L7167" t="str">
        <f>VLOOKUP(Sales_Data17[[#This Row],[Product Description Index]],Products_Data[#All],2,0)</f>
        <v>Pants</v>
      </c>
      <c r="M7167">
        <v>8</v>
      </c>
      <c r="N7167" s="9">
        <v>439.9666666666667</v>
      </c>
      <c r="O7167" s="9">
        <f>Sales_Data17[[#This Row],[Order Quantity]]*Sales_Data17[[#This Row],[Unit Price]]</f>
        <v>3519.7333333333336</v>
      </c>
      <c r="P7167" s="9">
        <v>180.38633333333334</v>
      </c>
      <c r="Q7167" s="9">
        <f>Sales_Data17[[#This Row],[Line Total]]-(Sales_Data17[[#This Row],[Total Unit Cost]]*Sales_Data17[[#This Row],[Order Quantity]])</f>
        <v>2076.6426666666666</v>
      </c>
      <c r="R7167" s="1" t="str">
        <f>TEXT(Sales_Data17[[#This Row],[OrderDate]],"MMM")</f>
        <v>Jun</v>
      </c>
      <c r="S7167" s="1" t="str">
        <f t="shared" si="111"/>
        <v>2016</v>
      </c>
    </row>
    <row r="7168" spans="1:19">
      <c r="A7168" t="s">
        <v>7191</v>
      </c>
      <c r="B7168" s="2">
        <v>42531</v>
      </c>
      <c r="C7168" s="2" t="str">
        <f>VLOOKUP(Sales_Data17[[#This Row],[Customer Name Index]],Customer_Data[#All],2,0)</f>
        <v>Medsep Group</v>
      </c>
      <c r="D7168">
        <v>8</v>
      </c>
      <c r="E7168" t="s">
        <v>2</v>
      </c>
      <c r="F7168" t="s">
        <v>8168</v>
      </c>
      <c r="G7168" t="s">
        <v>8027</v>
      </c>
      <c r="H7168" t="str">
        <f>VLOOKUP(Sales_Data17[[#This Row],[Delivery Region Index]],Regions_Table[#All],2,0)</f>
        <v>New South Wales</v>
      </c>
      <c r="I7168" t="str">
        <f>VLOOKUP(Sales_Data17[[#This Row],[Delivery Region Index]],Regions_Table[#All],3,0)</f>
        <v>Tweed Heads</v>
      </c>
      <c r="J7168">
        <v>22</v>
      </c>
      <c r="K7168">
        <v>4</v>
      </c>
      <c r="L7168" t="str">
        <f>VLOOKUP(Sales_Data17[[#This Row],[Product Description Index]],Products_Data[#All],2,0)</f>
        <v>Jeans</v>
      </c>
      <c r="M7168">
        <v>2</v>
      </c>
      <c r="N7168" s="9">
        <v>188.34444444444446</v>
      </c>
      <c r="O7168" s="9">
        <f>Sales_Data17[[#This Row],[Order Quantity]]*Sales_Data17[[#This Row],[Unit Price]]</f>
        <v>376.68888888888893</v>
      </c>
      <c r="P7168" s="9">
        <v>160.09277777777777</v>
      </c>
      <c r="Q7168" s="9">
        <f>Sales_Data17[[#This Row],[Line Total]]-(Sales_Data17[[#This Row],[Total Unit Cost]]*Sales_Data17[[#This Row],[Order Quantity]])</f>
        <v>56.503333333333387</v>
      </c>
      <c r="R7168" s="1" t="str">
        <f>TEXT(Sales_Data17[[#This Row],[OrderDate]],"MMM")</f>
        <v>Jun</v>
      </c>
      <c r="S7168" s="1" t="str">
        <f t="shared" si="111"/>
        <v>2016</v>
      </c>
    </row>
    <row r="7169" spans="1:19">
      <c r="A7169" t="s">
        <v>7192</v>
      </c>
      <c r="B7169" s="2">
        <v>42531</v>
      </c>
      <c r="C7169" s="2" t="str">
        <f>VLOOKUP(Sales_Data17[[#This Row],[Customer Name Index]],Customer_Data[#All],2,0)</f>
        <v>Pacific Ltd</v>
      </c>
      <c r="D7169">
        <v>20</v>
      </c>
      <c r="E7169" t="s">
        <v>4</v>
      </c>
      <c r="F7169" t="s">
        <v>8168</v>
      </c>
      <c r="G7169" t="s">
        <v>8028</v>
      </c>
      <c r="H7169" t="str">
        <f>VLOOKUP(Sales_Data17[[#This Row],[Delivery Region Index]],Regions_Table[#All],2,0)</f>
        <v>Victoria</v>
      </c>
      <c r="I7169" t="str">
        <f>VLOOKUP(Sales_Data17[[#This Row],[Delivery Region Index]],Regions_Table[#All],3,0)</f>
        <v>Warrnambool</v>
      </c>
      <c r="J7169">
        <v>57</v>
      </c>
      <c r="K7169">
        <v>8</v>
      </c>
      <c r="L7169" t="str">
        <f>VLOOKUP(Sales_Data17[[#This Row],[Product Description Index]],Products_Data[#All],2,0)</f>
        <v>Shoes</v>
      </c>
      <c r="M7169">
        <v>9</v>
      </c>
      <c r="N7169" s="9">
        <v>573.22222222222217</v>
      </c>
      <c r="O7169" s="9">
        <f>Sales_Data17[[#This Row],[Order Quantity]]*Sales_Data17[[#This Row],[Unit Price]]</f>
        <v>5159</v>
      </c>
      <c r="P7169" s="9">
        <v>366.86222222222227</v>
      </c>
      <c r="Q7169" s="9">
        <f>Sales_Data17[[#This Row],[Line Total]]-(Sales_Data17[[#This Row],[Total Unit Cost]]*Sales_Data17[[#This Row],[Order Quantity]])</f>
        <v>1857.2399999999998</v>
      </c>
      <c r="R7169" s="1" t="str">
        <f>TEXT(Sales_Data17[[#This Row],[OrderDate]],"MMM")</f>
        <v>Jun</v>
      </c>
      <c r="S7169" s="1" t="str">
        <f t="shared" si="111"/>
        <v>2016</v>
      </c>
    </row>
    <row r="7170" spans="1:19">
      <c r="A7170" t="s">
        <v>7193</v>
      </c>
      <c r="B7170" s="2">
        <v>42532</v>
      </c>
      <c r="C7170" s="2" t="str">
        <f>VLOOKUP(Sales_Data17[[#This Row],[Customer Name Index]],Customer_Data[#All],2,0)</f>
        <v>3LAB, Ltd</v>
      </c>
      <c r="D7170">
        <v>16</v>
      </c>
      <c r="E7170" t="s">
        <v>4</v>
      </c>
      <c r="F7170" t="s">
        <v>8168</v>
      </c>
      <c r="G7170" t="s">
        <v>8025</v>
      </c>
      <c r="H7170" t="str">
        <f>VLOOKUP(Sales_Data17[[#This Row],[Delivery Region Index]],Regions_Table[#All],2,0)</f>
        <v>Victoria</v>
      </c>
      <c r="I7170" t="str">
        <f>VLOOKUP(Sales_Data17[[#This Row],[Delivery Region Index]],Regions_Table[#All],3,0)</f>
        <v>Melbourne</v>
      </c>
      <c r="J7170">
        <v>47</v>
      </c>
      <c r="K7170">
        <v>7</v>
      </c>
      <c r="L7170" t="str">
        <f>VLOOKUP(Sales_Data17[[#This Row],[Product Description Index]],Products_Data[#All],2,0)</f>
        <v>Dress Shirts</v>
      </c>
      <c r="M7170">
        <v>8</v>
      </c>
      <c r="N7170" s="9">
        <v>689.3555555555555</v>
      </c>
      <c r="O7170" s="9">
        <f>Sales_Data17[[#This Row],[Order Quantity]]*Sales_Data17[[#This Row],[Unit Price]]</f>
        <v>5514.844444444444</v>
      </c>
      <c r="P7170" s="9">
        <v>475.65533333333326</v>
      </c>
      <c r="Q7170" s="9">
        <f>Sales_Data17[[#This Row],[Line Total]]-(Sales_Data17[[#This Row],[Total Unit Cost]]*Sales_Data17[[#This Row],[Order Quantity]])</f>
        <v>1709.6017777777779</v>
      </c>
      <c r="R7170" s="1" t="str">
        <f>TEXT(Sales_Data17[[#This Row],[OrderDate]],"MMM")</f>
        <v>Jun</v>
      </c>
      <c r="S7170" s="1" t="str">
        <f t="shared" ref="S7170:S7233" si="112">TEXT(B7170,"YYY")</f>
        <v>2016</v>
      </c>
    </row>
    <row r="7171" spans="1:19">
      <c r="A7171" t="s">
        <v>7194</v>
      </c>
      <c r="B7171" s="2">
        <v>42532</v>
      </c>
      <c r="C7171" s="2" t="str">
        <f>VLOOKUP(Sales_Data17[[#This Row],[Customer Name Index]],Customer_Data[#All],2,0)</f>
        <v>21st Ltd</v>
      </c>
      <c r="D7171">
        <v>10</v>
      </c>
      <c r="E7171" t="s">
        <v>4</v>
      </c>
      <c r="F7171" t="s">
        <v>8168</v>
      </c>
      <c r="G7171" t="s">
        <v>8027</v>
      </c>
      <c r="H7171" t="str">
        <f>VLOOKUP(Sales_Data17[[#This Row],[Delivery Region Index]],Regions_Table[#All],2,0)</f>
        <v>Queensland</v>
      </c>
      <c r="I7171" t="str">
        <f>VLOOKUP(Sales_Data17[[#This Row],[Delivery Region Index]],Regions_Table[#All],3,0)</f>
        <v>Bundaberg</v>
      </c>
      <c r="J7171">
        <v>27</v>
      </c>
      <c r="K7171">
        <v>4</v>
      </c>
      <c r="L7171" t="str">
        <f>VLOOKUP(Sales_Data17[[#This Row],[Product Description Index]],Products_Data[#All],2,0)</f>
        <v>Jeans</v>
      </c>
      <c r="M7171">
        <v>5</v>
      </c>
      <c r="N7171" s="9">
        <v>274.70000000000005</v>
      </c>
      <c r="O7171" s="9">
        <f>Sales_Data17[[#This Row],[Order Quantity]]*Sales_Data17[[#This Row],[Unit Price]]</f>
        <v>1373.5000000000002</v>
      </c>
      <c r="P7171" s="9">
        <v>137.35000000000002</v>
      </c>
      <c r="Q7171" s="9">
        <f>Sales_Data17[[#This Row],[Line Total]]-(Sales_Data17[[#This Row],[Total Unit Cost]]*Sales_Data17[[#This Row],[Order Quantity]])</f>
        <v>686.75000000000011</v>
      </c>
      <c r="R7171" s="1" t="str">
        <f>TEXT(Sales_Data17[[#This Row],[OrderDate]],"MMM")</f>
        <v>Jun</v>
      </c>
      <c r="S7171" s="1" t="str">
        <f t="shared" si="112"/>
        <v>2016</v>
      </c>
    </row>
    <row r="7172" spans="1:19">
      <c r="A7172" t="s">
        <v>7195</v>
      </c>
      <c r="B7172" s="2">
        <v>42533</v>
      </c>
      <c r="C7172" s="2" t="str">
        <f>VLOOKUP(Sales_Data17[[#This Row],[Customer Name Index]],Customer_Data[#All],2,0)</f>
        <v>PEDIFIX, Corp</v>
      </c>
      <c r="D7172">
        <v>6</v>
      </c>
      <c r="E7172" t="s">
        <v>4</v>
      </c>
      <c r="F7172" t="s">
        <v>8168</v>
      </c>
      <c r="G7172" t="s">
        <v>8027</v>
      </c>
      <c r="H7172" t="str">
        <f>VLOOKUP(Sales_Data17[[#This Row],[Delivery Region Index]],Regions_Table[#All],2,0)</f>
        <v>New South Wales</v>
      </c>
      <c r="I7172" t="str">
        <f>VLOOKUP(Sales_Data17[[#This Row],[Delivery Region Index]],Regions_Table[#All],3,0)</f>
        <v>Newcastle</v>
      </c>
      <c r="J7172">
        <v>16</v>
      </c>
      <c r="K7172">
        <v>3</v>
      </c>
      <c r="L7172" t="str">
        <f>VLOOKUP(Sales_Data17[[#This Row],[Product Description Index]],Products_Data[#All],2,0)</f>
        <v>Sunglasses</v>
      </c>
      <c r="M7172">
        <v>8</v>
      </c>
      <c r="N7172" s="9">
        <v>279.16666666666669</v>
      </c>
      <c r="O7172" s="9">
        <f>Sales_Data17[[#This Row],[Order Quantity]]*Sales_Data17[[#This Row],[Unit Price]]</f>
        <v>2233.3333333333335</v>
      </c>
      <c r="P7172" s="9">
        <v>114.45833333333333</v>
      </c>
      <c r="Q7172" s="9">
        <f>Sales_Data17[[#This Row],[Line Total]]-(Sales_Data17[[#This Row],[Total Unit Cost]]*Sales_Data17[[#This Row],[Order Quantity]])</f>
        <v>1317.666666666667</v>
      </c>
      <c r="R7172" s="1" t="str">
        <f>TEXT(Sales_Data17[[#This Row],[OrderDate]],"MMM")</f>
        <v>Jun</v>
      </c>
      <c r="S7172" s="1" t="str">
        <f t="shared" si="112"/>
        <v>2016</v>
      </c>
    </row>
    <row r="7173" spans="1:19">
      <c r="A7173" t="s">
        <v>7196</v>
      </c>
      <c r="B7173" s="2">
        <v>42533</v>
      </c>
      <c r="C7173" s="2" t="str">
        <f>VLOOKUP(Sales_Data17[[#This Row],[Customer Name Index]],Customer_Data[#All],2,0)</f>
        <v xml:space="preserve">Qualitest </v>
      </c>
      <c r="D7173">
        <v>19</v>
      </c>
      <c r="E7173" t="s">
        <v>4</v>
      </c>
      <c r="F7173" t="s">
        <v>8168</v>
      </c>
      <c r="G7173" t="s">
        <v>8028</v>
      </c>
      <c r="H7173" t="str">
        <f>VLOOKUP(Sales_Data17[[#This Row],[Delivery Region Index]],Regions_Table[#All],2,0)</f>
        <v>Victoria</v>
      </c>
      <c r="I7173" t="str">
        <f>VLOOKUP(Sales_Data17[[#This Row],[Delivery Region Index]],Regions_Table[#All],3,0)</f>
        <v>Shepparton</v>
      </c>
      <c r="J7173">
        <v>54</v>
      </c>
      <c r="K7173">
        <v>8</v>
      </c>
      <c r="L7173" t="str">
        <f>VLOOKUP(Sales_Data17[[#This Row],[Product Description Index]],Products_Data[#All],2,0)</f>
        <v>Shoes</v>
      </c>
      <c r="M7173">
        <v>4</v>
      </c>
      <c r="N7173" s="9">
        <v>443.68888888888893</v>
      </c>
      <c r="O7173" s="9">
        <f>Sales_Data17[[#This Row],[Order Quantity]]*Sales_Data17[[#This Row],[Unit Price]]</f>
        <v>1774.7555555555557</v>
      </c>
      <c r="P7173" s="9">
        <v>310.58222222222224</v>
      </c>
      <c r="Q7173" s="9">
        <f>Sales_Data17[[#This Row],[Line Total]]-(Sales_Data17[[#This Row],[Total Unit Cost]]*Sales_Data17[[#This Row],[Order Quantity]])</f>
        <v>532.42666666666673</v>
      </c>
      <c r="R7173" s="1" t="str">
        <f>TEXT(Sales_Data17[[#This Row],[OrderDate]],"MMM")</f>
        <v>Jun</v>
      </c>
      <c r="S7173" s="1" t="str">
        <f t="shared" si="112"/>
        <v>2016</v>
      </c>
    </row>
    <row r="7174" spans="1:19">
      <c r="A7174" t="s">
        <v>7197</v>
      </c>
      <c r="B7174" s="2">
        <v>42533</v>
      </c>
      <c r="C7174" s="2" t="str">
        <f>VLOOKUP(Sales_Data17[[#This Row],[Customer Name Index]],Customer_Data[#All],2,0)</f>
        <v>New Ltd</v>
      </c>
      <c r="D7174">
        <v>7</v>
      </c>
      <c r="E7174" t="s">
        <v>2</v>
      </c>
      <c r="F7174" t="s">
        <v>8168</v>
      </c>
      <c r="G7174" t="s">
        <v>8027</v>
      </c>
      <c r="H7174" t="str">
        <f>VLOOKUP(Sales_Data17[[#This Row],[Delivery Region Index]],Regions_Table[#All],2,0)</f>
        <v>New South Wales</v>
      </c>
      <c r="I7174" t="str">
        <f>VLOOKUP(Sales_Data17[[#This Row],[Delivery Region Index]],Regions_Table[#All],3,0)</f>
        <v>Queanbeyan</v>
      </c>
      <c r="J7174">
        <v>20</v>
      </c>
      <c r="K7174">
        <v>3</v>
      </c>
      <c r="L7174" t="str">
        <f>VLOOKUP(Sales_Data17[[#This Row],[Product Description Index]],Products_Data[#All],2,0)</f>
        <v>Sunglasses</v>
      </c>
      <c r="M7174">
        <v>5</v>
      </c>
      <c r="N7174" s="9">
        <v>693.07777777777778</v>
      </c>
      <c r="O7174" s="9">
        <f>Sales_Data17[[#This Row],[Order Quantity]]*Sales_Data17[[#This Row],[Unit Price]]</f>
        <v>3465.3888888888887</v>
      </c>
      <c r="P7174" s="9">
        <v>478.22366666666665</v>
      </c>
      <c r="Q7174" s="9">
        <f>Sales_Data17[[#This Row],[Line Total]]-(Sales_Data17[[#This Row],[Total Unit Cost]]*Sales_Data17[[#This Row],[Order Quantity]])</f>
        <v>1074.2705555555553</v>
      </c>
      <c r="R7174" s="1" t="str">
        <f>TEXT(Sales_Data17[[#This Row],[OrderDate]],"MMM")</f>
        <v>Jun</v>
      </c>
      <c r="S7174" s="1" t="str">
        <f t="shared" si="112"/>
        <v>2016</v>
      </c>
    </row>
    <row r="7175" spans="1:19">
      <c r="A7175" t="s">
        <v>7198</v>
      </c>
      <c r="B7175" s="2">
        <v>42533</v>
      </c>
      <c r="C7175" s="2" t="str">
        <f>VLOOKUP(Sales_Data17[[#This Row],[Customer Name Index]],Customer_Data[#All],2,0)</f>
        <v>Pure Group</v>
      </c>
      <c r="D7175">
        <v>17</v>
      </c>
      <c r="E7175" t="s">
        <v>2</v>
      </c>
      <c r="F7175" t="s">
        <v>8168</v>
      </c>
      <c r="G7175" t="s">
        <v>8025</v>
      </c>
      <c r="H7175" t="str">
        <f>VLOOKUP(Sales_Data17[[#This Row],[Delivery Region Index]],Regions_Table[#All],2,0)</f>
        <v>Victoria</v>
      </c>
      <c r="I7175" t="str">
        <f>VLOOKUP(Sales_Data17[[#This Row],[Delivery Region Index]],Regions_Table[#All],3,0)</f>
        <v>Ballarat</v>
      </c>
      <c r="J7175">
        <v>49</v>
      </c>
      <c r="K7175">
        <v>7</v>
      </c>
      <c r="L7175" t="str">
        <f>VLOOKUP(Sales_Data17[[#This Row],[Product Description Index]],Products_Data[#All],2,0)</f>
        <v>Dress Shirts</v>
      </c>
      <c r="M7175">
        <v>8</v>
      </c>
      <c r="N7175" s="9">
        <v>107.94444444444444</v>
      </c>
      <c r="O7175" s="9">
        <f>Sales_Data17[[#This Row],[Order Quantity]]*Sales_Data17[[#This Row],[Unit Price]]</f>
        <v>863.55555555555554</v>
      </c>
      <c r="P7175" s="9">
        <v>56.13111111111111</v>
      </c>
      <c r="Q7175" s="9">
        <f>Sales_Data17[[#This Row],[Line Total]]-(Sales_Data17[[#This Row],[Total Unit Cost]]*Sales_Data17[[#This Row],[Order Quantity]])</f>
        <v>414.50666666666666</v>
      </c>
      <c r="R7175" s="1" t="str">
        <f>TEXT(Sales_Data17[[#This Row],[OrderDate]],"MMM")</f>
        <v>Jun</v>
      </c>
      <c r="S7175" s="1" t="str">
        <f t="shared" si="112"/>
        <v>2016</v>
      </c>
    </row>
    <row r="7176" spans="1:19">
      <c r="A7176" t="s">
        <v>7199</v>
      </c>
      <c r="B7176" s="2">
        <v>42534</v>
      </c>
      <c r="C7176" s="2" t="str">
        <f>VLOOKUP(Sales_Data17[[#This Row],[Customer Name Index]],Customer_Data[#All],2,0)</f>
        <v>PEDIFIX, Corp</v>
      </c>
      <c r="D7176">
        <v>6</v>
      </c>
      <c r="E7176" t="s">
        <v>4</v>
      </c>
      <c r="F7176" t="s">
        <v>8168</v>
      </c>
      <c r="G7176" t="s">
        <v>8027</v>
      </c>
      <c r="H7176" t="str">
        <f>VLOOKUP(Sales_Data17[[#This Row],[Delivery Region Index]],Regions_Table[#All],2,0)</f>
        <v>New South Wales</v>
      </c>
      <c r="I7176" t="str">
        <f>VLOOKUP(Sales_Data17[[#This Row],[Delivery Region Index]],Regions_Table[#All],3,0)</f>
        <v>Newcastle</v>
      </c>
      <c r="J7176">
        <v>16</v>
      </c>
      <c r="K7176">
        <v>3</v>
      </c>
      <c r="L7176" t="str">
        <f>VLOOKUP(Sales_Data17[[#This Row],[Product Description Index]],Products_Data[#All],2,0)</f>
        <v>Sunglasses</v>
      </c>
      <c r="M7176">
        <v>9</v>
      </c>
      <c r="N7176" s="9">
        <v>257.57777777777778</v>
      </c>
      <c r="O7176" s="9">
        <f>Sales_Data17[[#This Row],[Order Quantity]]*Sales_Data17[[#This Row],[Unit Price]]</f>
        <v>2318.1999999999998</v>
      </c>
      <c r="P7176" s="9">
        <v>121.06155555555557</v>
      </c>
      <c r="Q7176" s="9">
        <f>Sales_Data17[[#This Row],[Line Total]]-(Sales_Data17[[#This Row],[Total Unit Cost]]*Sales_Data17[[#This Row],[Order Quantity]])</f>
        <v>1228.6459999999997</v>
      </c>
      <c r="R7176" s="1" t="str">
        <f>TEXT(Sales_Data17[[#This Row],[OrderDate]],"MMM")</f>
        <v>Jun</v>
      </c>
      <c r="S7176" s="1" t="str">
        <f t="shared" si="112"/>
        <v>2016</v>
      </c>
    </row>
    <row r="7177" spans="1:19">
      <c r="A7177" t="s">
        <v>7200</v>
      </c>
      <c r="B7177" s="2">
        <v>42534</v>
      </c>
      <c r="C7177" s="2" t="str">
        <f>VLOOKUP(Sales_Data17[[#This Row],[Customer Name Index]],Customer_Data[#All],2,0)</f>
        <v xml:space="preserve">Linde </v>
      </c>
      <c r="D7177">
        <v>14</v>
      </c>
      <c r="E7177" t="s">
        <v>3</v>
      </c>
      <c r="F7177" t="s">
        <v>8168</v>
      </c>
      <c r="G7177" t="s">
        <v>8026</v>
      </c>
      <c r="H7177" t="str">
        <f>VLOOKUP(Sales_Data17[[#This Row],[Delivery Region Index]],Regions_Table[#All],2,0)</f>
        <v>Queensland</v>
      </c>
      <c r="I7177" t="str">
        <f>VLOOKUP(Sales_Data17[[#This Row],[Delivery Region Index]],Regions_Table[#All],3,0)</f>
        <v>Redcliffe</v>
      </c>
      <c r="J7177">
        <v>40</v>
      </c>
      <c r="K7177">
        <v>6</v>
      </c>
      <c r="L7177" t="str">
        <f>VLOOKUP(Sales_Data17[[#This Row],[Product Description Index]],Products_Data[#All],2,0)</f>
        <v>Socks</v>
      </c>
      <c r="M7177">
        <v>6</v>
      </c>
      <c r="N7177" s="9">
        <v>195.04444444444445</v>
      </c>
      <c r="O7177" s="9">
        <f>Sales_Data17[[#This Row],[Order Quantity]]*Sales_Data17[[#This Row],[Unit Price]]</f>
        <v>1170.2666666666667</v>
      </c>
      <c r="P7177" s="9">
        <v>144.3328888888889</v>
      </c>
      <c r="Q7177" s="9">
        <f>Sales_Data17[[#This Row],[Line Total]]-(Sales_Data17[[#This Row],[Total Unit Cost]]*Sales_Data17[[#This Row],[Order Quantity]])</f>
        <v>304.26933333333318</v>
      </c>
      <c r="R7177" s="1" t="str">
        <f>TEXT(Sales_Data17[[#This Row],[OrderDate]],"MMM")</f>
        <v>Jun</v>
      </c>
      <c r="S7177" s="1" t="str">
        <f t="shared" si="112"/>
        <v>2016</v>
      </c>
    </row>
    <row r="7178" spans="1:19">
      <c r="A7178" t="s">
        <v>7201</v>
      </c>
      <c r="B7178" s="2">
        <v>42534</v>
      </c>
      <c r="C7178" s="2" t="str">
        <f>VLOOKUP(Sales_Data17[[#This Row],[Customer Name Index]],Customer_Data[#All],2,0)</f>
        <v>Pacific Ltd</v>
      </c>
      <c r="D7178">
        <v>20</v>
      </c>
      <c r="E7178" t="s">
        <v>4</v>
      </c>
      <c r="F7178" t="s">
        <v>8168</v>
      </c>
      <c r="G7178" t="s">
        <v>8028</v>
      </c>
      <c r="H7178" t="str">
        <f>VLOOKUP(Sales_Data17[[#This Row],[Delivery Region Index]],Regions_Table[#All],2,0)</f>
        <v>Victoria</v>
      </c>
      <c r="I7178" t="str">
        <f>VLOOKUP(Sales_Data17[[#This Row],[Delivery Region Index]],Regions_Table[#All],3,0)</f>
        <v>Warrnambool</v>
      </c>
      <c r="J7178">
        <v>57</v>
      </c>
      <c r="K7178">
        <v>8</v>
      </c>
      <c r="L7178" t="str">
        <f>VLOOKUP(Sales_Data17[[#This Row],[Product Description Index]],Products_Data[#All],2,0)</f>
        <v>Shoes</v>
      </c>
      <c r="M7178">
        <v>4</v>
      </c>
      <c r="N7178" s="9">
        <v>346.91111111111115</v>
      </c>
      <c r="O7178" s="9">
        <f>Sales_Data17[[#This Row],[Order Quantity]]*Sales_Data17[[#This Row],[Unit Price]]</f>
        <v>1387.6444444444446</v>
      </c>
      <c r="P7178" s="9">
        <v>166.51733333333334</v>
      </c>
      <c r="Q7178" s="9">
        <f>Sales_Data17[[#This Row],[Line Total]]-(Sales_Data17[[#This Row],[Total Unit Cost]]*Sales_Data17[[#This Row],[Order Quantity]])</f>
        <v>721.57511111111126</v>
      </c>
      <c r="R7178" s="1" t="str">
        <f>TEXT(Sales_Data17[[#This Row],[OrderDate]],"MMM")</f>
        <v>Jun</v>
      </c>
      <c r="S7178" s="1" t="str">
        <f t="shared" si="112"/>
        <v>2016</v>
      </c>
    </row>
    <row r="7179" spans="1:19">
      <c r="A7179" t="s">
        <v>7202</v>
      </c>
      <c r="B7179" s="2">
        <v>42534</v>
      </c>
      <c r="C7179" s="2" t="str">
        <f>VLOOKUP(Sales_Data17[[#This Row],[Customer Name Index]],Customer_Data[#All],2,0)</f>
        <v>Medsep Group</v>
      </c>
      <c r="D7179">
        <v>8</v>
      </c>
      <c r="E7179" t="s">
        <v>2</v>
      </c>
      <c r="F7179" t="s">
        <v>8168</v>
      </c>
      <c r="G7179" t="s">
        <v>8027</v>
      </c>
      <c r="H7179" t="str">
        <f>VLOOKUP(Sales_Data17[[#This Row],[Delivery Region Index]],Regions_Table[#All],2,0)</f>
        <v>New South Wales</v>
      </c>
      <c r="I7179" t="str">
        <f>VLOOKUP(Sales_Data17[[#This Row],[Delivery Region Index]],Regions_Table[#All],3,0)</f>
        <v>Wollongong</v>
      </c>
      <c r="J7179">
        <v>24</v>
      </c>
      <c r="K7179">
        <v>4</v>
      </c>
      <c r="L7179" t="str">
        <f>VLOOKUP(Sales_Data17[[#This Row],[Product Description Index]],Products_Data[#All],2,0)</f>
        <v>Jeans</v>
      </c>
      <c r="M7179">
        <v>1</v>
      </c>
      <c r="N7179" s="9">
        <v>446.66666666666669</v>
      </c>
      <c r="O7179" s="9">
        <f>Sales_Data17[[#This Row],[Order Quantity]]*Sales_Data17[[#This Row],[Unit Price]]</f>
        <v>446.66666666666669</v>
      </c>
      <c r="P7179" s="9">
        <v>272.46666666666664</v>
      </c>
      <c r="Q7179" s="9">
        <f>Sales_Data17[[#This Row],[Line Total]]-(Sales_Data17[[#This Row],[Total Unit Cost]]*Sales_Data17[[#This Row],[Order Quantity]])</f>
        <v>174.20000000000005</v>
      </c>
      <c r="R7179" s="1" t="str">
        <f>TEXT(Sales_Data17[[#This Row],[OrderDate]],"MMM")</f>
        <v>Jun</v>
      </c>
      <c r="S7179" s="1" t="str">
        <f t="shared" si="112"/>
        <v>2016</v>
      </c>
    </row>
    <row r="7180" spans="1:19">
      <c r="A7180" t="s">
        <v>7203</v>
      </c>
      <c r="B7180" s="2">
        <v>42534</v>
      </c>
      <c r="C7180" s="2" t="str">
        <f>VLOOKUP(Sales_Data17[[#This Row],[Customer Name Index]],Customer_Data[#All],2,0)</f>
        <v xml:space="preserve">Ei </v>
      </c>
      <c r="D7180">
        <v>9</v>
      </c>
      <c r="E7180" t="s">
        <v>4</v>
      </c>
      <c r="F7180" t="s">
        <v>8168</v>
      </c>
      <c r="G7180" t="s">
        <v>8027</v>
      </c>
      <c r="H7180" t="str">
        <f>VLOOKUP(Sales_Data17[[#This Row],[Delivery Region Index]],Regions_Table[#All],2,0)</f>
        <v>New South Wales</v>
      </c>
      <c r="I7180" t="str">
        <f>VLOOKUP(Sales_Data17[[#This Row],[Delivery Region Index]],Regions_Table[#All],3,0)</f>
        <v>Wyong</v>
      </c>
      <c r="J7180">
        <v>25</v>
      </c>
      <c r="K7180">
        <v>4</v>
      </c>
      <c r="L7180" t="str">
        <f>VLOOKUP(Sales_Data17[[#This Row],[Product Description Index]],Products_Data[#All],2,0)</f>
        <v>Jeans</v>
      </c>
      <c r="M7180">
        <v>2</v>
      </c>
      <c r="N7180" s="9">
        <v>22.333333333333332</v>
      </c>
      <c r="O7180" s="9">
        <f>Sales_Data17[[#This Row],[Order Quantity]]*Sales_Data17[[#This Row],[Unit Price]]</f>
        <v>44.666666666666664</v>
      </c>
      <c r="P7180" s="9">
        <v>11.613333333333335</v>
      </c>
      <c r="Q7180" s="9">
        <f>Sales_Data17[[#This Row],[Line Total]]-(Sales_Data17[[#This Row],[Total Unit Cost]]*Sales_Data17[[#This Row],[Order Quantity]])</f>
        <v>21.439999999999994</v>
      </c>
      <c r="R7180" s="1" t="str">
        <f>TEXT(Sales_Data17[[#This Row],[OrderDate]],"MMM")</f>
        <v>Jun</v>
      </c>
      <c r="S7180" s="1" t="str">
        <f t="shared" si="112"/>
        <v>2016</v>
      </c>
    </row>
    <row r="7181" spans="1:19">
      <c r="A7181" t="s">
        <v>7204</v>
      </c>
      <c r="B7181" s="2">
        <v>42535</v>
      </c>
      <c r="C7181" s="2" t="str">
        <f>VLOOKUP(Sales_Data17[[#This Row],[Customer Name Index]],Customer_Data[#All],2,0)</f>
        <v>Pacific Ltd</v>
      </c>
      <c r="D7181">
        <v>20</v>
      </c>
      <c r="E7181" t="s">
        <v>2</v>
      </c>
      <c r="F7181" t="s">
        <v>8168</v>
      </c>
      <c r="G7181" t="s">
        <v>8028</v>
      </c>
      <c r="H7181" t="str">
        <f>VLOOKUP(Sales_Data17[[#This Row],[Delivery Region Index]],Regions_Table[#All],2,0)</f>
        <v>Victoria</v>
      </c>
      <c r="I7181" t="str">
        <f>VLOOKUP(Sales_Data17[[#This Row],[Delivery Region Index]],Regions_Table[#All],3,0)</f>
        <v>Wodonga</v>
      </c>
      <c r="J7181">
        <v>58</v>
      </c>
      <c r="K7181">
        <v>8</v>
      </c>
      <c r="L7181" t="str">
        <f>VLOOKUP(Sales_Data17[[#This Row],[Product Description Index]],Products_Data[#All],2,0)</f>
        <v>Shoes</v>
      </c>
      <c r="M7181">
        <v>6</v>
      </c>
      <c r="N7181" s="9">
        <v>278.42222222222222</v>
      </c>
      <c r="O7181" s="9">
        <f>Sales_Data17[[#This Row],[Order Quantity]]*Sales_Data17[[#This Row],[Unit Price]]</f>
        <v>1670.5333333333333</v>
      </c>
      <c r="P7181" s="9">
        <v>197.67977777777776</v>
      </c>
      <c r="Q7181" s="9">
        <f>Sales_Data17[[#This Row],[Line Total]]-(Sales_Data17[[#This Row],[Total Unit Cost]]*Sales_Data17[[#This Row],[Order Quantity]])</f>
        <v>484.45466666666675</v>
      </c>
      <c r="R7181" s="1" t="str">
        <f>TEXT(Sales_Data17[[#This Row],[OrderDate]],"MMM")</f>
        <v>Jun</v>
      </c>
      <c r="S7181" s="1" t="str">
        <f t="shared" si="112"/>
        <v>2016</v>
      </c>
    </row>
    <row r="7182" spans="1:19">
      <c r="A7182" t="s">
        <v>7205</v>
      </c>
      <c r="B7182" s="2">
        <v>42535</v>
      </c>
      <c r="C7182" s="2" t="str">
        <f>VLOOKUP(Sales_Data17[[#This Row],[Customer Name Index]],Customer_Data[#All],2,0)</f>
        <v xml:space="preserve">WakeFern </v>
      </c>
      <c r="D7182">
        <v>2</v>
      </c>
      <c r="E7182" t="s">
        <v>3</v>
      </c>
      <c r="F7182" t="s">
        <v>8168</v>
      </c>
      <c r="G7182" t="s">
        <v>8027</v>
      </c>
      <c r="H7182" t="str">
        <f>VLOOKUP(Sales_Data17[[#This Row],[Delivery Region Index]],Regions_Table[#All],2,0)</f>
        <v>New South Wales</v>
      </c>
      <c r="I7182" t="str">
        <f>VLOOKUP(Sales_Data17[[#This Row],[Delivery Region Index]],Regions_Table[#All],3,0)</f>
        <v>Broken Hill</v>
      </c>
      <c r="J7182">
        <v>5</v>
      </c>
      <c r="K7182">
        <v>1</v>
      </c>
      <c r="L7182" t="str">
        <f>VLOOKUP(Sales_Data17[[#This Row],[Product Description Index]],Products_Data[#All],2,0)</f>
        <v>Shirts</v>
      </c>
      <c r="M7182">
        <v>9</v>
      </c>
      <c r="N7182" s="9">
        <v>442.20000000000005</v>
      </c>
      <c r="O7182" s="9">
        <f>Sales_Data17[[#This Row],[Order Quantity]]*Sales_Data17[[#This Row],[Unit Price]]</f>
        <v>3979.8</v>
      </c>
      <c r="P7182" s="9">
        <v>349.33800000000002</v>
      </c>
      <c r="Q7182" s="9">
        <f>Sales_Data17[[#This Row],[Line Total]]-(Sales_Data17[[#This Row],[Total Unit Cost]]*Sales_Data17[[#This Row],[Order Quantity]])</f>
        <v>835.75799999999981</v>
      </c>
      <c r="R7182" s="1" t="str">
        <f>TEXT(Sales_Data17[[#This Row],[OrderDate]],"MMM")</f>
        <v>Jun</v>
      </c>
      <c r="S7182" s="1" t="str">
        <f t="shared" si="112"/>
        <v>2016</v>
      </c>
    </row>
    <row r="7183" spans="1:19">
      <c r="A7183" t="s">
        <v>7206</v>
      </c>
      <c r="B7183" s="2">
        <v>42535</v>
      </c>
      <c r="C7183" s="2" t="str">
        <f>VLOOKUP(Sales_Data17[[#This Row],[Customer Name Index]],Customer_Data[#All],2,0)</f>
        <v>New Ltd</v>
      </c>
      <c r="D7183">
        <v>7</v>
      </c>
      <c r="E7183" t="s">
        <v>4</v>
      </c>
      <c r="F7183" t="s">
        <v>8168</v>
      </c>
      <c r="G7183" t="s">
        <v>8027</v>
      </c>
      <c r="H7183" t="str">
        <f>VLOOKUP(Sales_Data17[[#This Row],[Delivery Region Index]],Regions_Table[#All],2,0)</f>
        <v>New South Wales</v>
      </c>
      <c r="I7183" t="str">
        <f>VLOOKUP(Sales_Data17[[#This Row],[Delivery Region Index]],Regions_Table[#All],3,0)</f>
        <v>Queanbeyan</v>
      </c>
      <c r="J7183">
        <v>20</v>
      </c>
      <c r="K7183">
        <v>3</v>
      </c>
      <c r="L7183" t="str">
        <f>VLOOKUP(Sales_Data17[[#This Row],[Product Description Index]],Products_Data[#All],2,0)</f>
        <v>Sunglasses</v>
      </c>
      <c r="M7183">
        <v>7</v>
      </c>
      <c r="N7183" s="9">
        <v>437.73333333333335</v>
      </c>
      <c r="O7183" s="9">
        <f>Sales_Data17[[#This Row],[Order Quantity]]*Sales_Data17[[#This Row],[Unit Price]]</f>
        <v>3064.1333333333332</v>
      </c>
      <c r="P7183" s="9">
        <v>227.62133333333335</v>
      </c>
      <c r="Q7183" s="9">
        <f>Sales_Data17[[#This Row],[Line Total]]-(Sales_Data17[[#This Row],[Total Unit Cost]]*Sales_Data17[[#This Row],[Order Quantity]])</f>
        <v>1470.7839999999997</v>
      </c>
      <c r="R7183" s="1" t="str">
        <f>TEXT(Sales_Data17[[#This Row],[OrderDate]],"MMM")</f>
        <v>Jun</v>
      </c>
      <c r="S7183" s="1" t="str">
        <f t="shared" si="112"/>
        <v>2016</v>
      </c>
    </row>
    <row r="7184" spans="1:19">
      <c r="A7184" t="s">
        <v>7207</v>
      </c>
      <c r="B7184" s="2">
        <v>42535</v>
      </c>
      <c r="C7184" s="2" t="str">
        <f>VLOOKUP(Sales_Data17[[#This Row],[Customer Name Index]],Customer_Data[#All],2,0)</f>
        <v>ETUDE Ltd</v>
      </c>
      <c r="D7184">
        <v>4</v>
      </c>
      <c r="E7184" t="s">
        <v>4</v>
      </c>
      <c r="F7184" t="s">
        <v>8168</v>
      </c>
      <c r="G7184" t="s">
        <v>8027</v>
      </c>
      <c r="H7184" t="str">
        <f>VLOOKUP(Sales_Data17[[#This Row],[Delivery Region Index]],Regions_Table[#All],2,0)</f>
        <v>New South Wales</v>
      </c>
      <c r="I7184" t="str">
        <f>VLOOKUP(Sales_Data17[[#This Row],[Delivery Region Index]],Regions_Table[#All],3,0)</f>
        <v>Goulburn</v>
      </c>
      <c r="J7184">
        <v>10</v>
      </c>
      <c r="K7184">
        <v>2</v>
      </c>
      <c r="L7184" t="str">
        <f>VLOOKUP(Sales_Data17[[#This Row],[Product Description Index]],Products_Data[#All],2,0)</f>
        <v>Pants</v>
      </c>
      <c r="M7184">
        <v>7</v>
      </c>
      <c r="N7184" s="9">
        <v>432.52222222222224</v>
      </c>
      <c r="O7184" s="9">
        <f>Sales_Data17[[#This Row],[Order Quantity]]*Sales_Data17[[#This Row],[Unit Price]]</f>
        <v>3027.6555555555556</v>
      </c>
      <c r="P7184" s="9">
        <v>320.06644444444441</v>
      </c>
      <c r="Q7184" s="9">
        <f>Sales_Data17[[#This Row],[Line Total]]-(Sales_Data17[[#This Row],[Total Unit Cost]]*Sales_Data17[[#This Row],[Order Quantity]])</f>
        <v>787.19044444444489</v>
      </c>
      <c r="R7184" s="1" t="str">
        <f>TEXT(Sales_Data17[[#This Row],[OrderDate]],"MMM")</f>
        <v>Jun</v>
      </c>
      <c r="S7184" s="1" t="str">
        <f t="shared" si="112"/>
        <v>2016</v>
      </c>
    </row>
    <row r="7185" spans="1:19">
      <c r="A7185" t="s">
        <v>7208</v>
      </c>
      <c r="B7185" s="2">
        <v>42535</v>
      </c>
      <c r="C7185" s="2" t="str">
        <f>VLOOKUP(Sales_Data17[[#This Row],[Customer Name Index]],Customer_Data[#All],2,0)</f>
        <v>PEDIFIX, Corp</v>
      </c>
      <c r="D7185">
        <v>6</v>
      </c>
      <c r="E7185" t="s">
        <v>3</v>
      </c>
      <c r="F7185" t="s">
        <v>8168</v>
      </c>
      <c r="G7185" t="s">
        <v>8027</v>
      </c>
      <c r="H7185" t="str">
        <f>VLOOKUP(Sales_Data17[[#This Row],[Delivery Region Index]],Regions_Table[#All],2,0)</f>
        <v>New South Wales</v>
      </c>
      <c r="I7185" t="str">
        <f>VLOOKUP(Sales_Data17[[#This Row],[Delivery Region Index]],Regions_Table[#All],3,0)</f>
        <v>Orange</v>
      </c>
      <c r="J7185">
        <v>18</v>
      </c>
      <c r="K7185">
        <v>3</v>
      </c>
      <c r="L7185" t="str">
        <f>VLOOKUP(Sales_Data17[[#This Row],[Product Description Index]],Products_Data[#All],2,0)</f>
        <v>Sunglasses</v>
      </c>
      <c r="M7185">
        <v>3</v>
      </c>
      <c r="N7185" s="9">
        <v>128.04444444444445</v>
      </c>
      <c r="O7185" s="9">
        <f>Sales_Data17[[#This Row],[Order Quantity]]*Sales_Data17[[#This Row],[Unit Price]]</f>
        <v>384.13333333333333</v>
      </c>
      <c r="P7185" s="9">
        <v>99.87466666666667</v>
      </c>
      <c r="Q7185" s="9">
        <f>Sales_Data17[[#This Row],[Line Total]]-(Sales_Data17[[#This Row],[Total Unit Cost]]*Sales_Data17[[#This Row],[Order Quantity]])</f>
        <v>84.509333333333302</v>
      </c>
      <c r="R7185" s="1" t="str">
        <f>TEXT(Sales_Data17[[#This Row],[OrderDate]],"MMM")</f>
        <v>Jun</v>
      </c>
      <c r="S7185" s="1" t="str">
        <f t="shared" si="112"/>
        <v>2016</v>
      </c>
    </row>
    <row r="7186" spans="1:19">
      <c r="A7186" t="s">
        <v>7209</v>
      </c>
      <c r="B7186" s="2">
        <v>42536</v>
      </c>
      <c r="C7186" s="2" t="str">
        <f>VLOOKUP(Sales_Data17[[#This Row],[Customer Name Index]],Customer_Data[#All],2,0)</f>
        <v>Pure Group</v>
      </c>
      <c r="D7186">
        <v>17</v>
      </c>
      <c r="E7186" t="s">
        <v>2</v>
      </c>
      <c r="F7186" t="s">
        <v>8168</v>
      </c>
      <c r="G7186" t="s">
        <v>8025</v>
      </c>
      <c r="H7186" t="str">
        <f>VLOOKUP(Sales_Data17[[#This Row],[Delivery Region Index]],Regions_Table[#All],2,0)</f>
        <v>Victoria</v>
      </c>
      <c r="I7186" t="str">
        <f>VLOOKUP(Sales_Data17[[#This Row],[Delivery Region Index]],Regions_Table[#All],3,0)</f>
        <v>Melbourne</v>
      </c>
      <c r="J7186">
        <v>47</v>
      </c>
      <c r="K7186">
        <v>7</v>
      </c>
      <c r="L7186" t="str">
        <f>VLOOKUP(Sales_Data17[[#This Row],[Product Description Index]],Products_Data[#All],2,0)</f>
        <v>Dress Shirts</v>
      </c>
      <c r="M7186">
        <v>9</v>
      </c>
      <c r="N7186" s="9">
        <v>130.27777777777777</v>
      </c>
      <c r="O7186" s="9">
        <f>Sales_Data17[[#This Row],[Order Quantity]]*Sales_Data17[[#This Row],[Unit Price]]</f>
        <v>1172.5</v>
      </c>
      <c r="P7186" s="9">
        <v>105.52500000000001</v>
      </c>
      <c r="Q7186" s="9">
        <f>Sales_Data17[[#This Row],[Line Total]]-(Sales_Data17[[#This Row],[Total Unit Cost]]*Sales_Data17[[#This Row],[Order Quantity]])</f>
        <v>222.77499999999998</v>
      </c>
      <c r="R7186" s="1" t="str">
        <f>TEXT(Sales_Data17[[#This Row],[OrderDate]],"MMM")</f>
        <v>Jun</v>
      </c>
      <c r="S7186" s="1" t="str">
        <f t="shared" si="112"/>
        <v>2016</v>
      </c>
    </row>
    <row r="7187" spans="1:19">
      <c r="A7187" t="s">
        <v>7210</v>
      </c>
      <c r="B7187" s="2">
        <v>42536</v>
      </c>
      <c r="C7187" s="2" t="str">
        <f>VLOOKUP(Sales_Data17[[#This Row],[Customer Name Index]],Customer_Data[#All],2,0)</f>
        <v>21st Ltd</v>
      </c>
      <c r="D7187">
        <v>10</v>
      </c>
      <c r="E7187" t="s">
        <v>4</v>
      </c>
      <c r="F7187" t="s">
        <v>8168</v>
      </c>
      <c r="G7187" t="s">
        <v>8027</v>
      </c>
      <c r="H7187" t="str">
        <f>VLOOKUP(Sales_Data17[[#This Row],[Delivery Region Index]],Regions_Table[#All],2,0)</f>
        <v>Queensland</v>
      </c>
      <c r="I7187" t="str">
        <f>VLOOKUP(Sales_Data17[[#This Row],[Delivery Region Index]],Regions_Table[#All],3,0)</f>
        <v>Bundaberg</v>
      </c>
      <c r="J7187">
        <v>27</v>
      </c>
      <c r="K7187">
        <v>4</v>
      </c>
      <c r="L7187" t="str">
        <f>VLOOKUP(Sales_Data17[[#This Row],[Product Description Index]],Products_Data[#All],2,0)</f>
        <v>Jeans</v>
      </c>
      <c r="M7187">
        <v>4</v>
      </c>
      <c r="N7187" s="9">
        <v>115.38888888888889</v>
      </c>
      <c r="O7187" s="9">
        <f>Sales_Data17[[#This Row],[Order Quantity]]*Sales_Data17[[#This Row],[Unit Price]]</f>
        <v>461.55555555555554</v>
      </c>
      <c r="P7187" s="9">
        <v>92.311111111111117</v>
      </c>
      <c r="Q7187" s="9">
        <f>Sales_Data17[[#This Row],[Line Total]]-(Sales_Data17[[#This Row],[Total Unit Cost]]*Sales_Data17[[#This Row],[Order Quantity]])</f>
        <v>92.311111111111074</v>
      </c>
      <c r="R7187" s="1" t="str">
        <f>TEXT(Sales_Data17[[#This Row],[OrderDate]],"MMM")</f>
        <v>Jun</v>
      </c>
      <c r="S7187" s="1" t="str">
        <f t="shared" si="112"/>
        <v>2016</v>
      </c>
    </row>
    <row r="7188" spans="1:19">
      <c r="A7188" t="s">
        <v>7211</v>
      </c>
      <c r="B7188" s="2">
        <v>42536</v>
      </c>
      <c r="C7188" s="2" t="str">
        <f>VLOOKUP(Sales_Data17[[#This Row],[Customer Name Index]],Customer_Data[#All],2,0)</f>
        <v>ETUDE Ltd</v>
      </c>
      <c r="D7188">
        <v>4</v>
      </c>
      <c r="E7188" t="s">
        <v>2</v>
      </c>
      <c r="F7188" t="s">
        <v>8168</v>
      </c>
      <c r="G7188" t="s">
        <v>8027</v>
      </c>
      <c r="H7188" t="str">
        <f>VLOOKUP(Sales_Data17[[#This Row],[Delivery Region Index]],Regions_Table[#All],2,0)</f>
        <v>New South Wales</v>
      </c>
      <c r="I7188" t="str">
        <f>VLOOKUP(Sales_Data17[[#This Row],[Delivery Region Index]],Regions_Table[#All],3,0)</f>
        <v>Griffith</v>
      </c>
      <c r="J7188">
        <v>12</v>
      </c>
      <c r="K7188">
        <v>2</v>
      </c>
      <c r="L7188" t="str">
        <f>VLOOKUP(Sales_Data17[[#This Row],[Product Description Index]],Products_Data[#All],2,0)</f>
        <v>Pants</v>
      </c>
      <c r="M7188">
        <v>4</v>
      </c>
      <c r="N7188" s="9">
        <v>118.36666666666666</v>
      </c>
      <c r="O7188" s="9">
        <f>Sales_Data17[[#This Row],[Order Quantity]]*Sales_Data17[[#This Row],[Unit Price]]</f>
        <v>473.46666666666664</v>
      </c>
      <c r="P7188" s="9">
        <v>91.142333333333326</v>
      </c>
      <c r="Q7188" s="9">
        <f>Sales_Data17[[#This Row],[Line Total]]-(Sales_Data17[[#This Row],[Total Unit Cost]]*Sales_Data17[[#This Row],[Order Quantity]])</f>
        <v>108.89733333333334</v>
      </c>
      <c r="R7188" s="1" t="str">
        <f>TEXT(Sales_Data17[[#This Row],[OrderDate]],"MMM")</f>
        <v>Jun</v>
      </c>
      <c r="S7188" s="1" t="str">
        <f t="shared" si="112"/>
        <v>2016</v>
      </c>
    </row>
    <row r="7189" spans="1:19">
      <c r="A7189" t="s">
        <v>7212</v>
      </c>
      <c r="B7189" s="2">
        <v>42536</v>
      </c>
      <c r="C7189" s="2" t="str">
        <f>VLOOKUP(Sales_Data17[[#This Row],[Customer Name Index]],Customer_Data[#All],2,0)</f>
        <v>New Ltd</v>
      </c>
      <c r="D7189">
        <v>7</v>
      </c>
      <c r="E7189" t="s">
        <v>4</v>
      </c>
      <c r="F7189" t="s">
        <v>8168</v>
      </c>
      <c r="G7189" t="s">
        <v>8027</v>
      </c>
      <c r="H7189" t="str">
        <f>VLOOKUP(Sales_Data17[[#This Row],[Delivery Region Index]],Regions_Table[#All],2,0)</f>
        <v>New South Wales</v>
      </c>
      <c r="I7189" t="str">
        <f>VLOOKUP(Sales_Data17[[#This Row],[Delivery Region Index]],Regions_Table[#All],3,0)</f>
        <v>Port Macquarie</v>
      </c>
      <c r="J7189">
        <v>19</v>
      </c>
      <c r="K7189">
        <v>3</v>
      </c>
      <c r="L7189" t="str">
        <f>VLOOKUP(Sales_Data17[[#This Row],[Product Description Index]],Products_Data[#All],2,0)</f>
        <v>Sunglasses</v>
      </c>
      <c r="M7189">
        <v>3</v>
      </c>
      <c r="N7189" s="9">
        <v>215.88888888888889</v>
      </c>
      <c r="O7189" s="9">
        <f>Sales_Data17[[#This Row],[Order Quantity]]*Sales_Data17[[#This Row],[Unit Price]]</f>
        <v>647.66666666666663</v>
      </c>
      <c r="P7189" s="9">
        <v>99.308888888888902</v>
      </c>
      <c r="Q7189" s="9">
        <f>Sales_Data17[[#This Row],[Line Total]]-(Sales_Data17[[#This Row],[Total Unit Cost]]*Sales_Data17[[#This Row],[Order Quantity]])</f>
        <v>349.7399999999999</v>
      </c>
      <c r="R7189" s="1" t="str">
        <f>TEXT(Sales_Data17[[#This Row],[OrderDate]],"MMM")</f>
        <v>Jun</v>
      </c>
      <c r="S7189" s="1" t="str">
        <f t="shared" si="112"/>
        <v>2016</v>
      </c>
    </row>
    <row r="7190" spans="1:19">
      <c r="A7190" t="s">
        <v>7213</v>
      </c>
      <c r="B7190" s="2">
        <v>42536</v>
      </c>
      <c r="C7190" s="2" t="str">
        <f>VLOOKUP(Sales_Data17[[#This Row],[Customer Name Index]],Customer_Data[#All],2,0)</f>
        <v xml:space="preserve">Medline </v>
      </c>
      <c r="D7190">
        <v>12</v>
      </c>
      <c r="E7190" t="s">
        <v>4</v>
      </c>
      <c r="F7190" t="s">
        <v>8168</v>
      </c>
      <c r="G7190" t="s">
        <v>8026</v>
      </c>
      <c r="H7190" t="str">
        <f>VLOOKUP(Sales_Data17[[#This Row],[Delivery Region Index]],Regions_Table[#All],2,0)</f>
        <v>Queensland</v>
      </c>
      <c r="I7190" t="str">
        <f>VLOOKUP(Sales_Data17[[#This Row],[Delivery Region Index]],Regions_Table[#All],3,0)</f>
        <v>Logan City</v>
      </c>
      <c r="J7190">
        <v>35</v>
      </c>
      <c r="K7190">
        <v>5</v>
      </c>
      <c r="L7190" t="str">
        <f>VLOOKUP(Sales_Data17[[#This Row],[Product Description Index]],Products_Data[#All],2,0)</f>
        <v>Hats</v>
      </c>
      <c r="M7190">
        <v>5</v>
      </c>
      <c r="N7190" s="9">
        <v>442.94444444444446</v>
      </c>
      <c r="O7190" s="9">
        <f>Sales_Data17[[#This Row],[Order Quantity]]*Sales_Data17[[#This Row],[Unit Price]]</f>
        <v>2214.7222222222222</v>
      </c>
      <c r="P7190" s="9">
        <v>332.20833333333331</v>
      </c>
      <c r="Q7190" s="9">
        <f>Sales_Data17[[#This Row],[Line Total]]-(Sales_Data17[[#This Row],[Total Unit Cost]]*Sales_Data17[[#This Row],[Order Quantity]])</f>
        <v>553.68055555555566</v>
      </c>
      <c r="R7190" s="1" t="str">
        <f>TEXT(Sales_Data17[[#This Row],[OrderDate]],"MMM")</f>
        <v>Jun</v>
      </c>
      <c r="S7190" s="1" t="str">
        <f t="shared" si="112"/>
        <v>2016</v>
      </c>
    </row>
    <row r="7191" spans="1:19">
      <c r="A7191" t="s">
        <v>7214</v>
      </c>
      <c r="B7191" s="2">
        <v>42536</v>
      </c>
      <c r="C7191" s="2" t="str">
        <f>VLOOKUP(Sales_Data17[[#This Row],[Customer Name Index]],Customer_Data[#All],2,0)</f>
        <v>Rochester Ltd</v>
      </c>
      <c r="D7191">
        <v>15</v>
      </c>
      <c r="E7191" t="s">
        <v>4</v>
      </c>
      <c r="F7191" t="s">
        <v>8168</v>
      </c>
      <c r="G7191" t="s">
        <v>8025</v>
      </c>
      <c r="H7191" t="str">
        <f>VLOOKUP(Sales_Data17[[#This Row],[Delivery Region Index]],Regions_Table[#All],2,0)</f>
        <v>Queensland</v>
      </c>
      <c r="I7191" t="str">
        <f>VLOOKUP(Sales_Data17[[#This Row],[Delivery Region Index]],Regions_Table[#All],3,0)</f>
        <v>Toowoomba</v>
      </c>
      <c r="J7191">
        <v>44</v>
      </c>
      <c r="K7191">
        <v>6</v>
      </c>
      <c r="L7191" t="str">
        <f>VLOOKUP(Sales_Data17[[#This Row],[Product Description Index]],Products_Data[#All],2,0)</f>
        <v>Socks</v>
      </c>
      <c r="M7191">
        <v>7</v>
      </c>
      <c r="N7191" s="9">
        <v>674.4666666666667</v>
      </c>
      <c r="O7191" s="9">
        <f>Sales_Data17[[#This Row],[Order Quantity]]*Sales_Data17[[#This Row],[Unit Price]]</f>
        <v>4721.2666666666664</v>
      </c>
      <c r="P7191" s="9">
        <v>296.76533333333333</v>
      </c>
      <c r="Q7191" s="9">
        <f>Sales_Data17[[#This Row],[Line Total]]-(Sales_Data17[[#This Row],[Total Unit Cost]]*Sales_Data17[[#This Row],[Order Quantity]])</f>
        <v>2643.9093333333331</v>
      </c>
      <c r="R7191" s="1" t="str">
        <f>TEXT(Sales_Data17[[#This Row],[OrderDate]],"MMM")</f>
        <v>Jun</v>
      </c>
      <c r="S7191" s="1" t="str">
        <f t="shared" si="112"/>
        <v>2016</v>
      </c>
    </row>
    <row r="7192" spans="1:19">
      <c r="A7192" t="s">
        <v>7215</v>
      </c>
      <c r="B7192" s="2">
        <v>42536</v>
      </c>
      <c r="C7192" s="2" t="str">
        <f>VLOOKUP(Sales_Data17[[#This Row],[Customer Name Index]],Customer_Data[#All],2,0)</f>
        <v xml:space="preserve">Medline </v>
      </c>
      <c r="D7192">
        <v>12</v>
      </c>
      <c r="E7192" t="s">
        <v>4</v>
      </c>
      <c r="F7192" t="s">
        <v>8168</v>
      </c>
      <c r="G7192" t="s">
        <v>8026</v>
      </c>
      <c r="H7192" t="str">
        <f>VLOOKUP(Sales_Data17[[#This Row],[Delivery Region Index]],Regions_Table[#All],2,0)</f>
        <v>Queensland</v>
      </c>
      <c r="I7192" t="str">
        <f>VLOOKUP(Sales_Data17[[#This Row],[Delivery Region Index]],Regions_Table[#All],3,0)</f>
        <v>Hervey Bay</v>
      </c>
      <c r="J7192">
        <v>33</v>
      </c>
      <c r="K7192">
        <v>5</v>
      </c>
      <c r="L7192" t="str">
        <f>VLOOKUP(Sales_Data17[[#This Row],[Product Description Index]],Products_Data[#All],2,0)</f>
        <v>Hats</v>
      </c>
      <c r="M7192">
        <v>5</v>
      </c>
      <c r="N7192" s="9">
        <v>23.822222222222223</v>
      </c>
      <c r="O7192" s="9">
        <f>Sales_Data17[[#This Row],[Order Quantity]]*Sales_Data17[[#This Row],[Unit Price]]</f>
        <v>119.11111111111111</v>
      </c>
      <c r="P7192" s="9">
        <v>19.772444444444446</v>
      </c>
      <c r="Q7192" s="9">
        <f>Sales_Data17[[#This Row],[Line Total]]-(Sales_Data17[[#This Row],[Total Unit Cost]]*Sales_Data17[[#This Row],[Order Quantity]])</f>
        <v>20.248888888888885</v>
      </c>
      <c r="R7192" s="1" t="str">
        <f>TEXT(Sales_Data17[[#This Row],[OrderDate]],"MMM")</f>
        <v>Jun</v>
      </c>
      <c r="S7192" s="1" t="str">
        <f t="shared" si="112"/>
        <v>2016</v>
      </c>
    </row>
    <row r="7193" spans="1:19">
      <c r="A7193" t="s">
        <v>7216</v>
      </c>
      <c r="B7193" s="2">
        <v>42536</v>
      </c>
      <c r="C7193" s="2" t="str">
        <f>VLOOKUP(Sales_Data17[[#This Row],[Customer Name Index]],Customer_Data[#All],2,0)</f>
        <v>3LAB, Ltd</v>
      </c>
      <c r="D7193">
        <v>16</v>
      </c>
      <c r="E7193" t="s">
        <v>4</v>
      </c>
      <c r="F7193" t="s">
        <v>8168</v>
      </c>
      <c r="G7193" t="s">
        <v>8025</v>
      </c>
      <c r="H7193" t="str">
        <f>VLOOKUP(Sales_Data17[[#This Row],[Delivery Region Index]],Regions_Table[#All],2,0)</f>
        <v>South Australia</v>
      </c>
      <c r="I7193" t="str">
        <f>VLOOKUP(Sales_Data17[[#This Row],[Delivery Region Index]],Regions_Table[#All],3,0)</f>
        <v>Adelaide</v>
      </c>
      <c r="J7193">
        <v>46</v>
      </c>
      <c r="K7193">
        <v>7</v>
      </c>
      <c r="L7193" t="str">
        <f>VLOOKUP(Sales_Data17[[#This Row],[Product Description Index]],Products_Data[#All],2,0)</f>
        <v>Dress Shirts</v>
      </c>
      <c r="M7193">
        <v>2</v>
      </c>
      <c r="N7193" s="9">
        <v>123.57777777777778</v>
      </c>
      <c r="O7193" s="9">
        <f>Sales_Data17[[#This Row],[Order Quantity]]*Sales_Data17[[#This Row],[Unit Price]]</f>
        <v>247.15555555555557</v>
      </c>
      <c r="P7193" s="9">
        <v>86.504444444444445</v>
      </c>
      <c r="Q7193" s="9">
        <f>Sales_Data17[[#This Row],[Line Total]]-(Sales_Data17[[#This Row],[Total Unit Cost]]*Sales_Data17[[#This Row],[Order Quantity]])</f>
        <v>74.146666666666675</v>
      </c>
      <c r="R7193" s="1" t="str">
        <f>TEXT(Sales_Data17[[#This Row],[OrderDate]],"MMM")</f>
        <v>Jun</v>
      </c>
      <c r="S7193" s="1" t="str">
        <f t="shared" si="112"/>
        <v>2016</v>
      </c>
    </row>
    <row r="7194" spans="1:19">
      <c r="A7194" t="s">
        <v>7217</v>
      </c>
      <c r="B7194" s="2">
        <v>42537</v>
      </c>
      <c r="C7194" s="2" t="str">
        <f>VLOOKUP(Sales_Data17[[#This Row],[Customer Name Index]],Customer_Data[#All],2,0)</f>
        <v>Pure Group</v>
      </c>
      <c r="D7194">
        <v>17</v>
      </c>
      <c r="E7194" t="s">
        <v>2</v>
      </c>
      <c r="F7194" t="s">
        <v>8168</v>
      </c>
      <c r="G7194" t="s">
        <v>8025</v>
      </c>
      <c r="H7194" t="str">
        <f>VLOOKUP(Sales_Data17[[#This Row],[Delivery Region Index]],Regions_Table[#All],2,0)</f>
        <v>Victoria</v>
      </c>
      <c r="I7194" t="str">
        <f>VLOOKUP(Sales_Data17[[#This Row],[Delivery Region Index]],Regions_Table[#All],3,0)</f>
        <v>Bendigo</v>
      </c>
      <c r="J7194">
        <v>50</v>
      </c>
      <c r="K7194">
        <v>7</v>
      </c>
      <c r="L7194" t="str">
        <f>VLOOKUP(Sales_Data17[[#This Row],[Product Description Index]],Products_Data[#All],2,0)</f>
        <v>Dress Shirts</v>
      </c>
      <c r="M7194">
        <v>9</v>
      </c>
      <c r="N7194" s="9">
        <v>113.15555555555555</v>
      </c>
      <c r="O7194" s="9">
        <f>Sales_Data17[[#This Row],[Order Quantity]]*Sales_Data17[[#This Row],[Unit Price]]</f>
        <v>1018.4</v>
      </c>
      <c r="P7194" s="9">
        <v>80.340444444444444</v>
      </c>
      <c r="Q7194" s="9">
        <f>Sales_Data17[[#This Row],[Line Total]]-(Sales_Data17[[#This Row],[Total Unit Cost]]*Sales_Data17[[#This Row],[Order Quantity]])</f>
        <v>295.33600000000001</v>
      </c>
      <c r="R7194" s="1" t="str">
        <f>TEXT(Sales_Data17[[#This Row],[OrderDate]],"MMM")</f>
        <v>Jun</v>
      </c>
      <c r="S7194" s="1" t="str">
        <f t="shared" si="112"/>
        <v>2016</v>
      </c>
    </row>
    <row r="7195" spans="1:19">
      <c r="A7195" t="s">
        <v>7218</v>
      </c>
      <c r="B7195" s="2">
        <v>42537</v>
      </c>
      <c r="C7195" s="2" t="str">
        <f>VLOOKUP(Sales_Data17[[#This Row],[Customer Name Index]],Customer_Data[#All],2,0)</f>
        <v>New Ltd</v>
      </c>
      <c r="D7195">
        <v>7</v>
      </c>
      <c r="E7195" t="s">
        <v>2</v>
      </c>
      <c r="F7195" t="s">
        <v>8168</v>
      </c>
      <c r="G7195" t="s">
        <v>8027</v>
      </c>
      <c r="H7195" t="str">
        <f>VLOOKUP(Sales_Data17[[#This Row],[Delivery Region Index]],Regions_Table[#All],2,0)</f>
        <v>New South Wales</v>
      </c>
      <c r="I7195" t="str">
        <f>VLOOKUP(Sales_Data17[[#This Row],[Delivery Region Index]],Regions_Table[#All],3,0)</f>
        <v>Queanbeyan</v>
      </c>
      <c r="J7195">
        <v>20</v>
      </c>
      <c r="K7195">
        <v>3</v>
      </c>
      <c r="L7195" t="str">
        <f>VLOOKUP(Sales_Data17[[#This Row],[Product Description Index]],Products_Data[#All],2,0)</f>
        <v>Sunglasses</v>
      </c>
      <c r="M7195">
        <v>2</v>
      </c>
      <c r="N7195" s="9">
        <v>19.355555555555558</v>
      </c>
      <c r="O7195" s="9">
        <f>Sales_Data17[[#This Row],[Order Quantity]]*Sales_Data17[[#This Row],[Unit Price]]</f>
        <v>38.711111111111116</v>
      </c>
      <c r="P7195" s="9">
        <v>10.452000000000002</v>
      </c>
      <c r="Q7195" s="9">
        <f>Sales_Data17[[#This Row],[Line Total]]-(Sales_Data17[[#This Row],[Total Unit Cost]]*Sales_Data17[[#This Row],[Order Quantity]])</f>
        <v>17.807111111111112</v>
      </c>
      <c r="R7195" s="1" t="str">
        <f>TEXT(Sales_Data17[[#This Row],[OrderDate]],"MMM")</f>
        <v>Jun</v>
      </c>
      <c r="S7195" s="1" t="str">
        <f t="shared" si="112"/>
        <v>2016</v>
      </c>
    </row>
    <row r="7196" spans="1:19">
      <c r="A7196" t="s">
        <v>7219</v>
      </c>
      <c r="B7196" s="2">
        <v>42538</v>
      </c>
      <c r="C7196" s="2" t="str">
        <f>VLOOKUP(Sales_Data17[[#This Row],[Customer Name Index]],Customer_Data[#All],2,0)</f>
        <v xml:space="preserve">Qualitest </v>
      </c>
      <c r="D7196">
        <v>19</v>
      </c>
      <c r="E7196" t="s">
        <v>4</v>
      </c>
      <c r="F7196" t="s">
        <v>8168</v>
      </c>
      <c r="G7196" t="s">
        <v>8028</v>
      </c>
      <c r="H7196" t="str">
        <f>VLOOKUP(Sales_Data17[[#This Row],[Delivery Region Index]],Regions_Table[#All],2,0)</f>
        <v>Victoria</v>
      </c>
      <c r="I7196" t="str">
        <f>VLOOKUP(Sales_Data17[[#This Row],[Delivery Region Index]],Regions_Table[#All],3,0)</f>
        <v>Shepparton</v>
      </c>
      <c r="J7196">
        <v>54</v>
      </c>
      <c r="K7196">
        <v>8</v>
      </c>
      <c r="L7196" t="str">
        <f>VLOOKUP(Sales_Data17[[#This Row],[Product Description Index]],Products_Data[#All],2,0)</f>
        <v>Shoes</v>
      </c>
      <c r="M7196">
        <v>4</v>
      </c>
      <c r="N7196" s="9">
        <v>112.41111111111111</v>
      </c>
      <c r="O7196" s="9">
        <f>Sales_Data17[[#This Row],[Order Quantity]]*Sales_Data17[[#This Row],[Unit Price]]</f>
        <v>449.64444444444445</v>
      </c>
      <c r="P7196" s="9">
        <v>84.308333333333337</v>
      </c>
      <c r="Q7196" s="9">
        <f>Sales_Data17[[#This Row],[Line Total]]-(Sales_Data17[[#This Row],[Total Unit Cost]]*Sales_Data17[[#This Row],[Order Quantity]])</f>
        <v>112.4111111111111</v>
      </c>
      <c r="R7196" s="1" t="str">
        <f>TEXT(Sales_Data17[[#This Row],[OrderDate]],"MMM")</f>
        <v>Jun</v>
      </c>
      <c r="S7196" s="1" t="str">
        <f t="shared" si="112"/>
        <v>2016</v>
      </c>
    </row>
    <row r="7197" spans="1:19">
      <c r="A7197" t="s">
        <v>7220</v>
      </c>
      <c r="B7197" s="2">
        <v>42538</v>
      </c>
      <c r="C7197" s="2" t="str">
        <f>VLOOKUP(Sales_Data17[[#This Row],[Customer Name Index]],Customer_Data[#All],2,0)</f>
        <v xml:space="preserve">Ei </v>
      </c>
      <c r="D7197">
        <v>9</v>
      </c>
      <c r="E7197" t="s">
        <v>3</v>
      </c>
      <c r="F7197" t="s">
        <v>8168</v>
      </c>
      <c r="G7197" t="s">
        <v>8027</v>
      </c>
      <c r="H7197" t="str">
        <f>VLOOKUP(Sales_Data17[[#This Row],[Delivery Region Index]],Regions_Table[#All],2,0)</f>
        <v>New South Wales</v>
      </c>
      <c r="I7197" t="str">
        <f>VLOOKUP(Sales_Data17[[#This Row],[Delivery Region Index]],Regions_Table[#All],3,0)</f>
        <v>Wyong</v>
      </c>
      <c r="J7197">
        <v>25</v>
      </c>
      <c r="K7197">
        <v>4</v>
      </c>
      <c r="L7197" t="str">
        <f>VLOOKUP(Sales_Data17[[#This Row],[Product Description Index]],Products_Data[#All],2,0)</f>
        <v>Jeans</v>
      </c>
      <c r="M7197">
        <v>2</v>
      </c>
      <c r="N7197" s="9">
        <v>694.56666666666672</v>
      </c>
      <c r="O7197" s="9">
        <f>Sales_Data17[[#This Row],[Order Quantity]]*Sales_Data17[[#This Row],[Unit Price]]</f>
        <v>1389.1333333333334</v>
      </c>
      <c r="P7197" s="9">
        <v>326.44633333333331</v>
      </c>
      <c r="Q7197" s="9">
        <f>Sales_Data17[[#This Row],[Line Total]]-(Sales_Data17[[#This Row],[Total Unit Cost]]*Sales_Data17[[#This Row],[Order Quantity]])</f>
        <v>736.24066666666681</v>
      </c>
      <c r="R7197" s="1" t="str">
        <f>TEXT(Sales_Data17[[#This Row],[OrderDate]],"MMM")</f>
        <v>Jun</v>
      </c>
      <c r="S7197" s="1" t="str">
        <f t="shared" si="112"/>
        <v>2016</v>
      </c>
    </row>
    <row r="7198" spans="1:19">
      <c r="A7198" t="s">
        <v>7221</v>
      </c>
      <c r="B7198" s="2">
        <v>42538</v>
      </c>
      <c r="C7198" s="2" t="str">
        <f>VLOOKUP(Sales_Data17[[#This Row],[Customer Name Index]],Customer_Data[#All],2,0)</f>
        <v>Eminence Corp</v>
      </c>
      <c r="D7198">
        <v>18</v>
      </c>
      <c r="E7198" t="s">
        <v>2</v>
      </c>
      <c r="F7198" t="s">
        <v>8168</v>
      </c>
      <c r="G7198" t="s">
        <v>8025</v>
      </c>
      <c r="H7198" t="str">
        <f>VLOOKUP(Sales_Data17[[#This Row],[Delivery Region Index]],Regions_Table[#All],2,0)</f>
        <v>Victoria</v>
      </c>
      <c r="I7198" t="str">
        <f>VLOOKUP(Sales_Data17[[#This Row],[Delivery Region Index]],Regions_Table[#All],3,0)</f>
        <v>Geelong</v>
      </c>
      <c r="J7198">
        <v>51</v>
      </c>
      <c r="K7198">
        <v>8</v>
      </c>
      <c r="L7198" t="str">
        <f>VLOOKUP(Sales_Data17[[#This Row],[Product Description Index]],Products_Data[#All],2,0)</f>
        <v>Shoes</v>
      </c>
      <c r="M7198">
        <v>7</v>
      </c>
      <c r="N7198" s="9">
        <v>434.01111111111112</v>
      </c>
      <c r="O7198" s="9">
        <f>Sales_Data17[[#This Row],[Order Quantity]]*Sales_Data17[[#This Row],[Unit Price]]</f>
        <v>3038.077777777778</v>
      </c>
      <c r="P7198" s="9">
        <v>277.76711111111109</v>
      </c>
      <c r="Q7198" s="9">
        <f>Sales_Data17[[#This Row],[Line Total]]-(Sales_Data17[[#This Row],[Total Unit Cost]]*Sales_Data17[[#This Row],[Order Quantity]])</f>
        <v>1093.7080000000003</v>
      </c>
      <c r="R7198" s="1" t="str">
        <f>TEXT(Sales_Data17[[#This Row],[OrderDate]],"MMM")</f>
        <v>Jun</v>
      </c>
      <c r="S7198" s="1" t="str">
        <f t="shared" si="112"/>
        <v>2016</v>
      </c>
    </row>
    <row r="7199" spans="1:19">
      <c r="A7199" t="s">
        <v>7222</v>
      </c>
      <c r="B7199" s="2">
        <v>42539</v>
      </c>
      <c r="C7199" s="2" t="str">
        <f>VLOOKUP(Sales_Data17[[#This Row],[Customer Name Index]],Customer_Data[#All],2,0)</f>
        <v>Ole Group</v>
      </c>
      <c r="D7199">
        <v>13</v>
      </c>
      <c r="E7199" t="s">
        <v>3</v>
      </c>
      <c r="F7199" t="s">
        <v>8168</v>
      </c>
      <c r="G7199" t="s">
        <v>8026</v>
      </c>
      <c r="H7199" t="str">
        <f>VLOOKUP(Sales_Data17[[#This Row],[Delivery Region Index]],Regions_Table[#All],2,0)</f>
        <v>Queensland</v>
      </c>
      <c r="I7199" t="str">
        <f>VLOOKUP(Sales_Data17[[#This Row],[Delivery Region Index]],Regions_Table[#All],3,0)</f>
        <v>Maryborough</v>
      </c>
      <c r="J7199">
        <v>37</v>
      </c>
      <c r="K7199">
        <v>5</v>
      </c>
      <c r="L7199" t="str">
        <f>VLOOKUP(Sales_Data17[[#This Row],[Product Description Index]],Products_Data[#All],2,0)</f>
        <v>Hats</v>
      </c>
      <c r="M7199">
        <v>5</v>
      </c>
      <c r="N7199" s="9">
        <v>349.14444444444445</v>
      </c>
      <c r="O7199" s="9">
        <f>Sales_Data17[[#This Row],[Order Quantity]]*Sales_Data17[[#This Row],[Unit Price]]</f>
        <v>1745.7222222222222</v>
      </c>
      <c r="P7199" s="9">
        <v>279.31555555555559</v>
      </c>
      <c r="Q7199" s="9">
        <f>Sales_Data17[[#This Row],[Line Total]]-(Sales_Data17[[#This Row],[Total Unit Cost]]*Sales_Data17[[#This Row],[Order Quantity]])</f>
        <v>349.14444444444416</v>
      </c>
      <c r="R7199" s="1" t="str">
        <f>TEXT(Sales_Data17[[#This Row],[OrderDate]],"MMM")</f>
        <v>Jun</v>
      </c>
      <c r="S7199" s="1" t="str">
        <f t="shared" si="112"/>
        <v>2016</v>
      </c>
    </row>
    <row r="7200" spans="1:19">
      <c r="A7200" t="s">
        <v>7223</v>
      </c>
      <c r="B7200" s="2">
        <v>42539</v>
      </c>
      <c r="C7200" s="2" t="str">
        <f>VLOOKUP(Sales_Data17[[#This Row],[Customer Name Index]],Customer_Data[#All],2,0)</f>
        <v>Procter Corp</v>
      </c>
      <c r="D7200">
        <v>5</v>
      </c>
      <c r="E7200" t="s">
        <v>2</v>
      </c>
      <c r="F7200" t="s">
        <v>8168</v>
      </c>
      <c r="G7200" t="s">
        <v>8027</v>
      </c>
      <c r="H7200" t="str">
        <f>VLOOKUP(Sales_Data17[[#This Row],[Delivery Region Index]],Regions_Table[#All],2,0)</f>
        <v>New South Wales</v>
      </c>
      <c r="I7200" t="str">
        <f>VLOOKUP(Sales_Data17[[#This Row],[Delivery Region Index]],Regions_Table[#All],3,0)</f>
        <v>Lismore</v>
      </c>
      <c r="J7200">
        <v>14</v>
      </c>
      <c r="K7200">
        <v>2</v>
      </c>
      <c r="L7200" t="str">
        <f>VLOOKUP(Sales_Data17[[#This Row],[Product Description Index]],Products_Data[#All],2,0)</f>
        <v>Pants</v>
      </c>
      <c r="M7200">
        <v>7</v>
      </c>
      <c r="N7200" s="9">
        <v>122.83333333333333</v>
      </c>
      <c r="O7200" s="9">
        <f>Sales_Data17[[#This Row],[Order Quantity]]*Sales_Data17[[#This Row],[Unit Price]]</f>
        <v>859.83333333333326</v>
      </c>
      <c r="P7200" s="9">
        <v>100.72333333333333</v>
      </c>
      <c r="Q7200" s="9">
        <f>Sales_Data17[[#This Row],[Line Total]]-(Sales_Data17[[#This Row],[Total Unit Cost]]*Sales_Data17[[#This Row],[Order Quantity]])</f>
        <v>154.76999999999998</v>
      </c>
      <c r="R7200" s="1" t="str">
        <f>TEXT(Sales_Data17[[#This Row],[OrderDate]],"MMM")</f>
        <v>Jun</v>
      </c>
      <c r="S7200" s="1" t="str">
        <f t="shared" si="112"/>
        <v>2016</v>
      </c>
    </row>
    <row r="7201" spans="1:19">
      <c r="A7201" t="s">
        <v>7224</v>
      </c>
      <c r="B7201" s="2">
        <v>42539</v>
      </c>
      <c r="C7201" s="2" t="str">
        <f>VLOOKUP(Sales_Data17[[#This Row],[Customer Name Index]],Customer_Data[#All],2,0)</f>
        <v>PEDIFIX, Corp</v>
      </c>
      <c r="D7201">
        <v>6</v>
      </c>
      <c r="E7201" t="s">
        <v>4</v>
      </c>
      <c r="F7201" t="s">
        <v>8168</v>
      </c>
      <c r="G7201" t="s">
        <v>8027</v>
      </c>
      <c r="H7201" t="str">
        <f>VLOOKUP(Sales_Data17[[#This Row],[Delivery Region Index]],Regions_Table[#All],2,0)</f>
        <v>New South Wales</v>
      </c>
      <c r="I7201" t="str">
        <f>VLOOKUP(Sales_Data17[[#This Row],[Delivery Region Index]],Regions_Table[#All],3,0)</f>
        <v>Orange</v>
      </c>
      <c r="J7201">
        <v>18</v>
      </c>
      <c r="K7201">
        <v>3</v>
      </c>
      <c r="L7201" t="str">
        <f>VLOOKUP(Sales_Data17[[#This Row],[Product Description Index]],Products_Data[#All],2,0)</f>
        <v>Sunglasses</v>
      </c>
      <c r="M7201">
        <v>6</v>
      </c>
      <c r="N7201" s="9">
        <v>282.14444444444445</v>
      </c>
      <c r="O7201" s="9">
        <f>Sales_Data17[[#This Row],[Order Quantity]]*Sales_Data17[[#This Row],[Unit Price]]</f>
        <v>1692.8666666666668</v>
      </c>
      <c r="P7201" s="9">
        <v>138.25077777777778</v>
      </c>
      <c r="Q7201" s="9">
        <f>Sales_Data17[[#This Row],[Line Total]]-(Sales_Data17[[#This Row],[Total Unit Cost]]*Sales_Data17[[#This Row],[Order Quantity]])</f>
        <v>863.36200000000008</v>
      </c>
      <c r="R7201" s="1" t="str">
        <f>TEXT(Sales_Data17[[#This Row],[OrderDate]],"MMM")</f>
        <v>Jun</v>
      </c>
      <c r="S7201" s="1" t="str">
        <f t="shared" si="112"/>
        <v>2016</v>
      </c>
    </row>
    <row r="7202" spans="1:19">
      <c r="A7202" t="s">
        <v>7225</v>
      </c>
      <c r="B7202" s="2">
        <v>42539</v>
      </c>
      <c r="C7202" s="2" t="str">
        <f>VLOOKUP(Sales_Data17[[#This Row],[Customer Name Index]],Customer_Data[#All],2,0)</f>
        <v>Elorac, Corp</v>
      </c>
      <c r="D7202">
        <v>3</v>
      </c>
      <c r="E7202" t="s">
        <v>4</v>
      </c>
      <c r="F7202" t="s">
        <v>8168</v>
      </c>
      <c r="G7202" t="s">
        <v>8027</v>
      </c>
      <c r="H7202" t="str">
        <f>VLOOKUP(Sales_Data17[[#This Row],[Delivery Region Index]],Regions_Table[#All],2,0)</f>
        <v>New South Wales</v>
      </c>
      <c r="I7202" t="str">
        <f>VLOOKUP(Sales_Data17[[#This Row],[Delivery Region Index]],Regions_Table[#All],3,0)</f>
        <v>Coffs Harbour</v>
      </c>
      <c r="J7202">
        <v>7</v>
      </c>
      <c r="K7202">
        <v>1</v>
      </c>
      <c r="L7202" t="str">
        <f>VLOOKUP(Sales_Data17[[#This Row],[Product Description Index]],Products_Data[#All],2,0)</f>
        <v>Shirts</v>
      </c>
      <c r="M7202">
        <v>8</v>
      </c>
      <c r="N7202" s="9">
        <v>23.077777777777779</v>
      </c>
      <c r="O7202" s="9">
        <f>Sales_Data17[[#This Row],[Order Quantity]]*Sales_Data17[[#This Row],[Unit Price]]</f>
        <v>184.62222222222223</v>
      </c>
      <c r="P7202" s="9">
        <v>9.4618888888888879</v>
      </c>
      <c r="Q7202" s="9">
        <f>Sales_Data17[[#This Row],[Line Total]]-(Sales_Data17[[#This Row],[Total Unit Cost]]*Sales_Data17[[#This Row],[Order Quantity]])</f>
        <v>108.92711111111113</v>
      </c>
      <c r="R7202" s="1" t="str">
        <f>TEXT(Sales_Data17[[#This Row],[OrderDate]],"MMM")</f>
        <v>Jun</v>
      </c>
      <c r="S7202" s="1" t="str">
        <f t="shared" si="112"/>
        <v>2016</v>
      </c>
    </row>
    <row r="7203" spans="1:19">
      <c r="A7203" t="s">
        <v>7226</v>
      </c>
      <c r="B7203" s="2">
        <v>42541</v>
      </c>
      <c r="C7203" s="2" t="str">
        <f>VLOOKUP(Sales_Data17[[#This Row],[Customer Name Index]],Customer_Data[#All],2,0)</f>
        <v>Ole Group</v>
      </c>
      <c r="D7203">
        <v>13</v>
      </c>
      <c r="E7203" t="s">
        <v>2</v>
      </c>
      <c r="F7203" t="s">
        <v>8168</v>
      </c>
      <c r="G7203" t="s">
        <v>8026</v>
      </c>
      <c r="H7203" t="str">
        <f>VLOOKUP(Sales_Data17[[#This Row],[Delivery Region Index]],Regions_Table[#All],2,0)</f>
        <v>Queensland</v>
      </c>
      <c r="I7203" t="str">
        <f>VLOOKUP(Sales_Data17[[#This Row],[Delivery Region Index]],Regions_Table[#All],3,0)</f>
        <v>Mackay</v>
      </c>
      <c r="J7203">
        <v>36</v>
      </c>
      <c r="K7203">
        <v>5</v>
      </c>
      <c r="L7203" t="str">
        <f>VLOOKUP(Sales_Data17[[#This Row],[Product Description Index]],Products_Data[#All],2,0)</f>
        <v>Hats</v>
      </c>
      <c r="M7203">
        <v>3</v>
      </c>
      <c r="N7203" s="9">
        <v>432.52222222222224</v>
      </c>
      <c r="O7203" s="9">
        <f>Sales_Data17[[#This Row],[Order Quantity]]*Sales_Data17[[#This Row],[Unit Price]]</f>
        <v>1297.5666666666666</v>
      </c>
      <c r="P7203" s="9">
        <v>324.39166666666665</v>
      </c>
      <c r="Q7203" s="9">
        <f>Sales_Data17[[#This Row],[Line Total]]-(Sales_Data17[[#This Row],[Total Unit Cost]]*Sales_Data17[[#This Row],[Order Quantity]])</f>
        <v>324.39166666666665</v>
      </c>
      <c r="R7203" s="1" t="str">
        <f>TEXT(Sales_Data17[[#This Row],[OrderDate]],"MMM")</f>
        <v>Jun</v>
      </c>
      <c r="S7203" s="1" t="str">
        <f t="shared" si="112"/>
        <v>2016</v>
      </c>
    </row>
    <row r="7204" spans="1:19">
      <c r="A7204" t="s">
        <v>7227</v>
      </c>
      <c r="B7204" s="2">
        <v>42541</v>
      </c>
      <c r="C7204" s="2" t="str">
        <f>VLOOKUP(Sales_Data17[[#This Row],[Customer Name Index]],Customer_Data[#All],2,0)</f>
        <v>21st Ltd</v>
      </c>
      <c r="D7204">
        <v>10</v>
      </c>
      <c r="E7204" t="s">
        <v>2</v>
      </c>
      <c r="F7204" t="s">
        <v>8168</v>
      </c>
      <c r="G7204" t="s">
        <v>8027</v>
      </c>
      <c r="H7204" t="str">
        <f>VLOOKUP(Sales_Data17[[#This Row],[Delivery Region Index]],Regions_Table[#All],2,0)</f>
        <v>Queensland</v>
      </c>
      <c r="I7204" t="str">
        <f>VLOOKUP(Sales_Data17[[#This Row],[Delivery Region Index]],Regions_Table[#All],3,0)</f>
        <v>Bundaberg</v>
      </c>
      <c r="J7204">
        <v>27</v>
      </c>
      <c r="K7204">
        <v>4</v>
      </c>
      <c r="L7204" t="str">
        <f>VLOOKUP(Sales_Data17[[#This Row],[Product Description Index]],Products_Data[#All],2,0)</f>
        <v>Jeans</v>
      </c>
      <c r="M7204">
        <v>7</v>
      </c>
      <c r="N7204" s="9">
        <v>364.03333333333336</v>
      </c>
      <c r="O7204" s="9">
        <f>Sales_Data17[[#This Row],[Order Quantity]]*Sales_Data17[[#This Row],[Unit Price]]</f>
        <v>2548.2333333333336</v>
      </c>
      <c r="P7204" s="9">
        <v>222.06033333333335</v>
      </c>
      <c r="Q7204" s="9">
        <f>Sales_Data17[[#This Row],[Line Total]]-(Sales_Data17[[#This Row],[Total Unit Cost]]*Sales_Data17[[#This Row],[Order Quantity]])</f>
        <v>993.81100000000015</v>
      </c>
      <c r="R7204" s="1" t="str">
        <f>TEXT(Sales_Data17[[#This Row],[OrderDate]],"MMM")</f>
        <v>Jun</v>
      </c>
      <c r="S7204" s="1" t="str">
        <f t="shared" si="112"/>
        <v>2016</v>
      </c>
    </row>
    <row r="7205" spans="1:19">
      <c r="A7205" t="s">
        <v>7228</v>
      </c>
      <c r="B7205" s="2">
        <v>42542</v>
      </c>
      <c r="C7205" s="2" t="str">
        <f>VLOOKUP(Sales_Data17[[#This Row],[Customer Name Index]],Customer_Data[#All],2,0)</f>
        <v>PEDIFIX, Corp</v>
      </c>
      <c r="D7205">
        <v>6</v>
      </c>
      <c r="E7205" t="s">
        <v>2</v>
      </c>
      <c r="F7205" t="s">
        <v>8168</v>
      </c>
      <c r="G7205" t="s">
        <v>8027</v>
      </c>
      <c r="H7205" t="str">
        <f>VLOOKUP(Sales_Data17[[#This Row],[Delivery Region Index]],Regions_Table[#All],2,0)</f>
        <v>New South Wales</v>
      </c>
      <c r="I7205" t="str">
        <f>VLOOKUP(Sales_Data17[[#This Row],[Delivery Region Index]],Regions_Table[#All],3,0)</f>
        <v>Maitland</v>
      </c>
      <c r="J7205">
        <v>15</v>
      </c>
      <c r="K7205">
        <v>3</v>
      </c>
      <c r="L7205" t="str">
        <f>VLOOKUP(Sales_Data17[[#This Row],[Product Description Index]],Products_Data[#All],2,0)</f>
        <v>Sunglasses</v>
      </c>
      <c r="M7205">
        <v>2</v>
      </c>
      <c r="N7205" s="9">
        <v>250.87777777777779</v>
      </c>
      <c r="O7205" s="9">
        <f>Sales_Data17[[#This Row],[Order Quantity]]*Sales_Data17[[#This Row],[Unit Price]]</f>
        <v>501.75555555555559</v>
      </c>
      <c r="P7205" s="9">
        <v>130.45644444444446</v>
      </c>
      <c r="Q7205" s="9">
        <f>Sales_Data17[[#This Row],[Line Total]]-(Sales_Data17[[#This Row],[Total Unit Cost]]*Sales_Data17[[#This Row],[Order Quantity]])</f>
        <v>240.84266666666667</v>
      </c>
      <c r="R7205" s="1" t="str">
        <f>TEXT(Sales_Data17[[#This Row],[OrderDate]],"MMM")</f>
        <v>Jun</v>
      </c>
      <c r="S7205" s="1" t="str">
        <f t="shared" si="112"/>
        <v>2016</v>
      </c>
    </row>
    <row r="7206" spans="1:19">
      <c r="A7206" t="s">
        <v>7229</v>
      </c>
      <c r="B7206" s="2">
        <v>42542</v>
      </c>
      <c r="C7206" s="2" t="str">
        <f>VLOOKUP(Sales_Data17[[#This Row],[Customer Name Index]],Customer_Data[#All],2,0)</f>
        <v>Apollo Ltd</v>
      </c>
      <c r="D7206">
        <v>11</v>
      </c>
      <c r="E7206" t="s">
        <v>2</v>
      </c>
      <c r="F7206" t="s">
        <v>8168</v>
      </c>
      <c r="G7206" t="s">
        <v>8026</v>
      </c>
      <c r="H7206" t="str">
        <f>VLOOKUP(Sales_Data17[[#This Row],[Delivery Region Index]],Regions_Table[#All],2,0)</f>
        <v>Queensland</v>
      </c>
      <c r="I7206" t="str">
        <f>VLOOKUP(Sales_Data17[[#This Row],[Delivery Region Index]],Regions_Table[#All],3,0)</f>
        <v>Gympie</v>
      </c>
      <c r="J7206">
        <v>32</v>
      </c>
      <c r="K7206">
        <v>5</v>
      </c>
      <c r="L7206" t="str">
        <f>VLOOKUP(Sales_Data17[[#This Row],[Product Description Index]],Products_Data[#All],2,0)</f>
        <v>Hats</v>
      </c>
      <c r="M7206">
        <v>8</v>
      </c>
      <c r="N7206" s="9">
        <v>115.38888888888889</v>
      </c>
      <c r="O7206" s="9">
        <f>Sales_Data17[[#This Row],[Order Quantity]]*Sales_Data17[[#This Row],[Unit Price]]</f>
        <v>923.11111111111109</v>
      </c>
      <c r="P7206" s="9">
        <v>49.617222222222225</v>
      </c>
      <c r="Q7206" s="9">
        <f>Sales_Data17[[#This Row],[Line Total]]-(Sales_Data17[[#This Row],[Total Unit Cost]]*Sales_Data17[[#This Row],[Order Quantity]])</f>
        <v>526.17333333333329</v>
      </c>
      <c r="R7206" s="1" t="str">
        <f>TEXT(Sales_Data17[[#This Row],[OrderDate]],"MMM")</f>
        <v>Jun</v>
      </c>
      <c r="S7206" s="1" t="str">
        <f t="shared" si="112"/>
        <v>2016</v>
      </c>
    </row>
    <row r="7207" spans="1:19">
      <c r="A7207" t="s">
        <v>7230</v>
      </c>
      <c r="B7207" s="2">
        <v>42542</v>
      </c>
      <c r="C7207" s="2" t="str">
        <f>VLOOKUP(Sales_Data17[[#This Row],[Customer Name Index]],Customer_Data[#All],2,0)</f>
        <v>Ole Group</v>
      </c>
      <c r="D7207">
        <v>13</v>
      </c>
      <c r="E7207" t="s">
        <v>4</v>
      </c>
      <c r="F7207" t="s">
        <v>8168</v>
      </c>
      <c r="G7207" t="s">
        <v>8026</v>
      </c>
      <c r="H7207" t="str">
        <f>VLOOKUP(Sales_Data17[[#This Row],[Delivery Region Index]],Regions_Table[#All],2,0)</f>
        <v>Queensland</v>
      </c>
      <c r="I7207" t="str">
        <f>VLOOKUP(Sales_Data17[[#This Row],[Delivery Region Index]],Regions_Table[#All],3,0)</f>
        <v>Maryborough</v>
      </c>
      <c r="J7207">
        <v>37</v>
      </c>
      <c r="K7207">
        <v>6</v>
      </c>
      <c r="L7207" t="str">
        <f>VLOOKUP(Sales_Data17[[#This Row],[Product Description Index]],Products_Data[#All],2,0)</f>
        <v>Socks</v>
      </c>
      <c r="M7207">
        <v>7</v>
      </c>
      <c r="N7207" s="9">
        <v>270.23333333333335</v>
      </c>
      <c r="O7207" s="9">
        <f>Sales_Data17[[#This Row],[Order Quantity]]*Sales_Data17[[#This Row],[Unit Price]]</f>
        <v>1891.6333333333334</v>
      </c>
      <c r="P7207" s="9">
        <v>137.81899999999999</v>
      </c>
      <c r="Q7207" s="9">
        <f>Sales_Data17[[#This Row],[Line Total]]-(Sales_Data17[[#This Row],[Total Unit Cost]]*Sales_Data17[[#This Row],[Order Quantity]])</f>
        <v>926.90033333333349</v>
      </c>
      <c r="R7207" s="1" t="str">
        <f>TEXT(Sales_Data17[[#This Row],[OrderDate]],"MMM")</f>
        <v>Jun</v>
      </c>
      <c r="S7207" s="1" t="str">
        <f t="shared" si="112"/>
        <v>2016</v>
      </c>
    </row>
    <row r="7208" spans="1:19">
      <c r="A7208" t="s">
        <v>7231</v>
      </c>
      <c r="B7208" s="2">
        <v>42543</v>
      </c>
      <c r="C7208" s="2" t="str">
        <f>VLOOKUP(Sales_Data17[[#This Row],[Customer Name Index]],Customer_Data[#All],2,0)</f>
        <v>Rochester Ltd</v>
      </c>
      <c r="D7208">
        <v>15</v>
      </c>
      <c r="E7208" t="s">
        <v>4</v>
      </c>
      <c r="F7208" t="s">
        <v>8168</v>
      </c>
      <c r="G7208" t="s">
        <v>8025</v>
      </c>
      <c r="H7208" t="str">
        <f>VLOOKUP(Sales_Data17[[#This Row],[Delivery Region Index]],Regions_Table[#All],2,0)</f>
        <v>Queensland</v>
      </c>
      <c r="I7208" t="str">
        <f>VLOOKUP(Sales_Data17[[#This Row],[Delivery Region Index]],Regions_Table[#All],3,0)</f>
        <v>Thuringowa</v>
      </c>
      <c r="J7208">
        <v>43</v>
      </c>
      <c r="K7208">
        <v>6</v>
      </c>
      <c r="L7208" t="str">
        <f>VLOOKUP(Sales_Data17[[#This Row],[Product Description Index]],Products_Data[#All],2,0)</f>
        <v>Socks</v>
      </c>
      <c r="M7208">
        <v>7</v>
      </c>
      <c r="N7208" s="9">
        <v>277.67777777777775</v>
      </c>
      <c r="O7208" s="9">
        <f>Sales_Data17[[#This Row],[Order Quantity]]*Sales_Data17[[#This Row],[Unit Price]]</f>
        <v>1943.7444444444443</v>
      </c>
      <c r="P7208" s="9">
        <v>149.94600000000003</v>
      </c>
      <c r="Q7208" s="9">
        <f>Sales_Data17[[#This Row],[Line Total]]-(Sales_Data17[[#This Row],[Total Unit Cost]]*Sales_Data17[[#This Row],[Order Quantity]])</f>
        <v>894.122444444444</v>
      </c>
      <c r="R7208" s="1" t="str">
        <f>TEXT(Sales_Data17[[#This Row],[OrderDate]],"MMM")</f>
        <v>Jun</v>
      </c>
      <c r="S7208" s="1" t="str">
        <f t="shared" si="112"/>
        <v>2016</v>
      </c>
    </row>
    <row r="7209" spans="1:19">
      <c r="A7209" t="s">
        <v>7232</v>
      </c>
      <c r="B7209" s="2">
        <v>42543</v>
      </c>
      <c r="C7209" s="2" t="str">
        <f>VLOOKUP(Sales_Data17[[#This Row],[Customer Name Index]],Customer_Data[#All],2,0)</f>
        <v>Rochester Ltd</v>
      </c>
      <c r="D7209">
        <v>15</v>
      </c>
      <c r="E7209" t="s">
        <v>4</v>
      </c>
      <c r="F7209" t="s">
        <v>8168</v>
      </c>
      <c r="G7209" t="s">
        <v>8025</v>
      </c>
      <c r="H7209" t="str">
        <f>VLOOKUP(Sales_Data17[[#This Row],[Delivery Region Index]],Regions_Table[#All],2,0)</f>
        <v>Queensland</v>
      </c>
      <c r="I7209" t="str">
        <f>VLOOKUP(Sales_Data17[[#This Row],[Delivery Region Index]],Regions_Table[#All],3,0)</f>
        <v>Thuringowa</v>
      </c>
      <c r="J7209">
        <v>43</v>
      </c>
      <c r="K7209">
        <v>6</v>
      </c>
      <c r="L7209" t="str">
        <f>VLOOKUP(Sales_Data17[[#This Row],[Product Description Index]],Products_Data[#All],2,0)</f>
        <v>Socks</v>
      </c>
      <c r="M7209">
        <v>4</v>
      </c>
      <c r="N7209" s="9">
        <v>120.60000000000001</v>
      </c>
      <c r="O7209" s="9">
        <f>Sales_Data17[[#This Row],[Order Quantity]]*Sales_Data17[[#This Row],[Unit Price]]</f>
        <v>482.40000000000003</v>
      </c>
      <c r="P7209" s="9">
        <v>56.682000000000002</v>
      </c>
      <c r="Q7209" s="9">
        <f>Sales_Data17[[#This Row],[Line Total]]-(Sales_Data17[[#This Row],[Total Unit Cost]]*Sales_Data17[[#This Row],[Order Quantity]])</f>
        <v>255.67200000000003</v>
      </c>
      <c r="R7209" s="1" t="str">
        <f>TEXT(Sales_Data17[[#This Row],[OrderDate]],"MMM")</f>
        <v>Jun</v>
      </c>
      <c r="S7209" s="1" t="str">
        <f t="shared" si="112"/>
        <v>2016</v>
      </c>
    </row>
    <row r="7210" spans="1:19">
      <c r="A7210" t="s">
        <v>7233</v>
      </c>
      <c r="B7210" s="2">
        <v>42544</v>
      </c>
      <c r="C7210" s="2" t="str">
        <f>VLOOKUP(Sales_Data17[[#This Row],[Customer Name Index]],Customer_Data[#All],2,0)</f>
        <v>21st Ltd</v>
      </c>
      <c r="D7210">
        <v>10</v>
      </c>
      <c r="E7210" t="s">
        <v>4</v>
      </c>
      <c r="F7210" t="s">
        <v>8168</v>
      </c>
      <c r="G7210" t="s">
        <v>8027</v>
      </c>
      <c r="H7210" t="str">
        <f>VLOOKUP(Sales_Data17[[#This Row],[Delivery Region Index]],Regions_Table[#All],2,0)</f>
        <v>Queensland</v>
      </c>
      <c r="I7210" t="str">
        <f>VLOOKUP(Sales_Data17[[#This Row],[Delivery Region Index]],Regions_Table[#All],3,0)</f>
        <v>Bundaberg</v>
      </c>
      <c r="J7210">
        <v>27</v>
      </c>
      <c r="K7210">
        <v>4</v>
      </c>
      <c r="L7210" t="str">
        <f>VLOOKUP(Sales_Data17[[#This Row],[Product Description Index]],Products_Data[#All],2,0)</f>
        <v>Jeans</v>
      </c>
      <c r="M7210">
        <v>1</v>
      </c>
      <c r="N7210" s="9">
        <v>114.64444444444445</v>
      </c>
      <c r="O7210" s="9">
        <f>Sales_Data17[[#This Row],[Order Quantity]]*Sales_Data17[[#This Row],[Unit Price]]</f>
        <v>114.64444444444445</v>
      </c>
      <c r="P7210" s="9">
        <v>69.933111111111103</v>
      </c>
      <c r="Q7210" s="9">
        <f>Sales_Data17[[#This Row],[Line Total]]-(Sales_Data17[[#This Row],[Total Unit Cost]]*Sales_Data17[[#This Row],[Order Quantity]])</f>
        <v>44.711333333333343</v>
      </c>
      <c r="R7210" s="1" t="str">
        <f>TEXT(Sales_Data17[[#This Row],[OrderDate]],"MMM")</f>
        <v>Jun</v>
      </c>
      <c r="S7210" s="1" t="str">
        <f t="shared" si="112"/>
        <v>2016</v>
      </c>
    </row>
    <row r="7211" spans="1:19">
      <c r="A7211" t="s">
        <v>7234</v>
      </c>
      <c r="B7211" s="2">
        <v>42544</v>
      </c>
      <c r="C7211" s="2" t="str">
        <f>VLOOKUP(Sales_Data17[[#This Row],[Customer Name Index]],Customer_Data[#All],2,0)</f>
        <v>Elorac, Corp</v>
      </c>
      <c r="D7211">
        <v>3</v>
      </c>
      <c r="E7211" t="s">
        <v>4</v>
      </c>
      <c r="F7211" t="s">
        <v>8168</v>
      </c>
      <c r="G7211" t="s">
        <v>8027</v>
      </c>
      <c r="H7211" t="str">
        <f>VLOOKUP(Sales_Data17[[#This Row],[Delivery Region Index]],Regions_Table[#All],2,0)</f>
        <v>New South Wales</v>
      </c>
      <c r="I7211" t="str">
        <f>VLOOKUP(Sales_Data17[[#This Row],[Delivery Region Index]],Regions_Table[#All],3,0)</f>
        <v>Gosford</v>
      </c>
      <c r="J7211">
        <v>9</v>
      </c>
      <c r="K7211">
        <v>2</v>
      </c>
      <c r="L7211" t="str">
        <f>VLOOKUP(Sales_Data17[[#This Row],[Product Description Index]],Products_Data[#All],2,0)</f>
        <v>Pants</v>
      </c>
      <c r="M7211">
        <v>5</v>
      </c>
      <c r="N7211" s="9">
        <v>608.21111111111122</v>
      </c>
      <c r="O7211" s="9">
        <f>Sales_Data17[[#This Row],[Order Quantity]]*Sales_Data17[[#This Row],[Unit Price]]</f>
        <v>3041.0555555555561</v>
      </c>
      <c r="P7211" s="9">
        <v>267.6128888888889</v>
      </c>
      <c r="Q7211" s="9">
        <f>Sales_Data17[[#This Row],[Line Total]]-(Sales_Data17[[#This Row],[Total Unit Cost]]*Sales_Data17[[#This Row],[Order Quantity]])</f>
        <v>1702.9911111111116</v>
      </c>
      <c r="R7211" s="1" t="str">
        <f>TEXT(Sales_Data17[[#This Row],[OrderDate]],"MMM")</f>
        <v>Jun</v>
      </c>
      <c r="S7211" s="1" t="str">
        <f t="shared" si="112"/>
        <v>2016</v>
      </c>
    </row>
    <row r="7212" spans="1:19">
      <c r="A7212" t="s">
        <v>7235</v>
      </c>
      <c r="B7212" s="2">
        <v>42545</v>
      </c>
      <c r="C7212" s="2" t="str">
        <f>VLOOKUP(Sales_Data17[[#This Row],[Customer Name Index]],Customer_Data[#All],2,0)</f>
        <v xml:space="preserve">Linde </v>
      </c>
      <c r="D7212">
        <v>14</v>
      </c>
      <c r="E7212" t="s">
        <v>4</v>
      </c>
      <c r="F7212" t="s">
        <v>8168</v>
      </c>
      <c r="G7212" t="s">
        <v>8026</v>
      </c>
      <c r="H7212" t="str">
        <f>VLOOKUP(Sales_Data17[[#This Row],[Delivery Region Index]],Regions_Table[#All],2,0)</f>
        <v>Queensland</v>
      </c>
      <c r="I7212" t="str">
        <f>VLOOKUP(Sales_Data17[[#This Row],[Delivery Region Index]],Regions_Table[#All],3,0)</f>
        <v>Nambour</v>
      </c>
      <c r="J7212">
        <v>39</v>
      </c>
      <c r="K7212">
        <v>6</v>
      </c>
      <c r="L7212" t="str">
        <f>VLOOKUP(Sales_Data17[[#This Row],[Product Description Index]],Products_Data[#All],2,0)</f>
        <v>Socks</v>
      </c>
      <c r="M7212">
        <v>8</v>
      </c>
      <c r="N7212" s="9">
        <v>23.822222222222223</v>
      </c>
      <c r="O7212" s="9">
        <f>Sales_Data17[[#This Row],[Order Quantity]]*Sales_Data17[[#This Row],[Unit Price]]</f>
        <v>190.57777777777778</v>
      </c>
      <c r="P7212" s="9">
        <v>20.010666666666665</v>
      </c>
      <c r="Q7212" s="9">
        <f>Sales_Data17[[#This Row],[Line Total]]-(Sales_Data17[[#This Row],[Total Unit Cost]]*Sales_Data17[[#This Row],[Order Quantity]])</f>
        <v>30.492444444444459</v>
      </c>
      <c r="R7212" s="1" t="str">
        <f>TEXT(Sales_Data17[[#This Row],[OrderDate]],"MMM")</f>
        <v>Jun</v>
      </c>
      <c r="S7212" s="1" t="str">
        <f t="shared" si="112"/>
        <v>2016</v>
      </c>
    </row>
    <row r="7213" spans="1:19">
      <c r="A7213" t="s">
        <v>7236</v>
      </c>
      <c r="B7213" s="2">
        <v>42545</v>
      </c>
      <c r="C7213" s="2" t="str">
        <f>VLOOKUP(Sales_Data17[[#This Row],[Customer Name Index]],Customer_Data[#All],2,0)</f>
        <v>Rochester Ltd</v>
      </c>
      <c r="D7213">
        <v>15</v>
      </c>
      <c r="E7213" t="s">
        <v>4</v>
      </c>
      <c r="F7213" t="s">
        <v>8168</v>
      </c>
      <c r="G7213" t="s">
        <v>8025</v>
      </c>
      <c r="H7213" t="str">
        <f>VLOOKUP(Sales_Data17[[#This Row],[Delivery Region Index]],Regions_Table[#All],2,0)</f>
        <v>Queensland</v>
      </c>
      <c r="I7213" t="str">
        <f>VLOOKUP(Sales_Data17[[#This Row],[Delivery Region Index]],Regions_Table[#All],3,0)</f>
        <v>Thuringowa</v>
      </c>
      <c r="J7213">
        <v>43</v>
      </c>
      <c r="K7213">
        <v>6</v>
      </c>
      <c r="L7213" t="str">
        <f>VLOOKUP(Sales_Data17[[#This Row],[Product Description Index]],Products_Data[#All],2,0)</f>
        <v>Socks</v>
      </c>
      <c r="M7213">
        <v>5</v>
      </c>
      <c r="N7213" s="9">
        <v>445.92222222222222</v>
      </c>
      <c r="O7213" s="9">
        <f>Sales_Data17[[#This Row],[Order Quantity]]*Sales_Data17[[#This Row],[Unit Price]]</f>
        <v>2229.6111111111113</v>
      </c>
      <c r="P7213" s="9">
        <v>347.81933333333336</v>
      </c>
      <c r="Q7213" s="9">
        <f>Sales_Data17[[#This Row],[Line Total]]-(Sales_Data17[[#This Row],[Total Unit Cost]]*Sales_Data17[[#This Row],[Order Quantity]])</f>
        <v>490.51444444444451</v>
      </c>
      <c r="R7213" s="1" t="str">
        <f>TEXT(Sales_Data17[[#This Row],[OrderDate]],"MMM")</f>
        <v>Jun</v>
      </c>
      <c r="S7213" s="1" t="str">
        <f t="shared" si="112"/>
        <v>2016</v>
      </c>
    </row>
    <row r="7214" spans="1:19">
      <c r="A7214" t="s">
        <v>7237</v>
      </c>
      <c r="B7214" s="2">
        <v>42545</v>
      </c>
      <c r="C7214" s="2" t="str">
        <f>VLOOKUP(Sales_Data17[[#This Row],[Customer Name Index]],Customer_Data[#All],2,0)</f>
        <v>New Ltd</v>
      </c>
      <c r="D7214">
        <v>7</v>
      </c>
      <c r="E7214" t="s">
        <v>4</v>
      </c>
      <c r="F7214" t="s">
        <v>8168</v>
      </c>
      <c r="G7214" t="s">
        <v>8027</v>
      </c>
      <c r="H7214" t="str">
        <f>VLOOKUP(Sales_Data17[[#This Row],[Delivery Region Index]],Regions_Table[#All],2,0)</f>
        <v>New South Wales</v>
      </c>
      <c r="I7214" t="str">
        <f>VLOOKUP(Sales_Data17[[#This Row],[Delivery Region Index]],Regions_Table[#All],3,0)</f>
        <v>Queanbeyan</v>
      </c>
      <c r="J7214">
        <v>20</v>
      </c>
      <c r="K7214">
        <v>3</v>
      </c>
      <c r="L7214" t="str">
        <f>VLOOKUP(Sales_Data17[[#This Row],[Product Description Index]],Products_Data[#All],2,0)</f>
        <v>Sunglasses</v>
      </c>
      <c r="M7214">
        <v>3</v>
      </c>
      <c r="N7214" s="9">
        <v>362.54444444444448</v>
      </c>
      <c r="O7214" s="9">
        <f>Sales_Data17[[#This Row],[Order Quantity]]*Sales_Data17[[#This Row],[Unit Price]]</f>
        <v>1087.6333333333334</v>
      </c>
      <c r="P7214" s="9">
        <v>261.03199999999998</v>
      </c>
      <c r="Q7214" s="9">
        <f>Sales_Data17[[#This Row],[Line Total]]-(Sales_Data17[[#This Row],[Total Unit Cost]]*Sales_Data17[[#This Row],[Order Quantity]])</f>
        <v>304.53733333333344</v>
      </c>
      <c r="R7214" s="1" t="str">
        <f>TEXT(Sales_Data17[[#This Row],[OrderDate]],"MMM")</f>
        <v>Jun</v>
      </c>
      <c r="S7214" s="1" t="str">
        <f t="shared" si="112"/>
        <v>2016</v>
      </c>
    </row>
    <row r="7215" spans="1:19">
      <c r="A7215" t="s">
        <v>7238</v>
      </c>
      <c r="B7215" s="2">
        <v>42545</v>
      </c>
      <c r="C7215" s="2" t="str">
        <f>VLOOKUP(Sales_Data17[[#This Row],[Customer Name Index]],Customer_Data[#All],2,0)</f>
        <v>Pacific Ltd</v>
      </c>
      <c r="D7215">
        <v>20</v>
      </c>
      <c r="E7215" t="s">
        <v>4</v>
      </c>
      <c r="F7215" t="s">
        <v>8168</v>
      </c>
      <c r="G7215" t="s">
        <v>8028</v>
      </c>
      <c r="H7215" t="str">
        <f>VLOOKUP(Sales_Data17[[#This Row],[Delivery Region Index]],Regions_Table[#All],2,0)</f>
        <v>Victoria</v>
      </c>
      <c r="I7215" t="str">
        <f>VLOOKUP(Sales_Data17[[#This Row],[Delivery Region Index]],Regions_Table[#All],3,0)</f>
        <v>Wodonga</v>
      </c>
      <c r="J7215">
        <v>58</v>
      </c>
      <c r="K7215">
        <v>8</v>
      </c>
      <c r="L7215" t="str">
        <f>VLOOKUP(Sales_Data17[[#This Row],[Product Description Index]],Products_Data[#All],2,0)</f>
        <v>Shoes</v>
      </c>
      <c r="M7215">
        <v>8</v>
      </c>
      <c r="N7215" s="9">
        <v>439.9666666666667</v>
      </c>
      <c r="O7215" s="9">
        <f>Sales_Data17[[#This Row],[Order Quantity]]*Sales_Data17[[#This Row],[Unit Price]]</f>
        <v>3519.7333333333336</v>
      </c>
      <c r="P7215" s="9">
        <v>343.17400000000004</v>
      </c>
      <c r="Q7215" s="9">
        <f>Sales_Data17[[#This Row],[Line Total]]-(Sales_Data17[[#This Row],[Total Unit Cost]]*Sales_Data17[[#This Row],[Order Quantity]])</f>
        <v>774.3413333333333</v>
      </c>
      <c r="R7215" s="1" t="str">
        <f>TEXT(Sales_Data17[[#This Row],[OrderDate]],"MMM")</f>
        <v>Jun</v>
      </c>
      <c r="S7215" s="1" t="str">
        <f t="shared" si="112"/>
        <v>2016</v>
      </c>
    </row>
    <row r="7216" spans="1:19">
      <c r="A7216" t="s">
        <v>7239</v>
      </c>
      <c r="B7216" s="2">
        <v>42545</v>
      </c>
      <c r="C7216" s="2" t="str">
        <f>VLOOKUP(Sales_Data17[[#This Row],[Customer Name Index]],Customer_Data[#All],2,0)</f>
        <v>Eminence Corp</v>
      </c>
      <c r="D7216">
        <v>18</v>
      </c>
      <c r="E7216" t="s">
        <v>3</v>
      </c>
      <c r="F7216" t="s">
        <v>8168</v>
      </c>
      <c r="G7216" t="s">
        <v>8025</v>
      </c>
      <c r="H7216" t="str">
        <f>VLOOKUP(Sales_Data17[[#This Row],[Delivery Region Index]],Regions_Table[#All],2,0)</f>
        <v>Victoria</v>
      </c>
      <c r="I7216" t="str">
        <f>VLOOKUP(Sales_Data17[[#This Row],[Delivery Region Index]],Regions_Table[#All],3,0)</f>
        <v>Geelong</v>
      </c>
      <c r="J7216">
        <v>51</v>
      </c>
      <c r="K7216">
        <v>8</v>
      </c>
      <c r="L7216" t="str">
        <f>VLOOKUP(Sales_Data17[[#This Row],[Product Description Index]],Products_Data[#All],2,0)</f>
        <v>Shoes</v>
      </c>
      <c r="M7216">
        <v>7</v>
      </c>
      <c r="N7216" s="9">
        <v>134</v>
      </c>
      <c r="O7216" s="9">
        <f>Sales_Data17[[#This Row],[Order Quantity]]*Sales_Data17[[#This Row],[Unit Price]]</f>
        <v>938</v>
      </c>
      <c r="P7216" s="9">
        <v>93.8</v>
      </c>
      <c r="Q7216" s="9">
        <f>Sales_Data17[[#This Row],[Line Total]]-(Sales_Data17[[#This Row],[Total Unit Cost]]*Sales_Data17[[#This Row],[Order Quantity]])</f>
        <v>281.39999999999998</v>
      </c>
      <c r="R7216" s="1" t="str">
        <f>TEXT(Sales_Data17[[#This Row],[OrderDate]],"MMM")</f>
        <v>Jun</v>
      </c>
      <c r="S7216" s="1" t="str">
        <f t="shared" si="112"/>
        <v>2016</v>
      </c>
    </row>
    <row r="7217" spans="1:19">
      <c r="A7217" t="s">
        <v>7240</v>
      </c>
      <c r="B7217" s="2">
        <v>42546</v>
      </c>
      <c r="C7217" s="2" t="str">
        <f>VLOOKUP(Sales_Data17[[#This Row],[Customer Name Index]],Customer_Data[#All],2,0)</f>
        <v>ETUDE Ltd</v>
      </c>
      <c r="D7217">
        <v>4</v>
      </c>
      <c r="E7217" t="s">
        <v>2</v>
      </c>
      <c r="F7217" t="s">
        <v>8168</v>
      </c>
      <c r="G7217" t="s">
        <v>8027</v>
      </c>
      <c r="H7217" t="str">
        <f>VLOOKUP(Sales_Data17[[#This Row],[Delivery Region Index]],Regions_Table[#All],2,0)</f>
        <v>New South Wales</v>
      </c>
      <c r="I7217" t="str">
        <f>VLOOKUP(Sales_Data17[[#This Row],[Delivery Region Index]],Regions_Table[#All],3,0)</f>
        <v>Goulburn</v>
      </c>
      <c r="J7217">
        <v>10</v>
      </c>
      <c r="K7217">
        <v>2</v>
      </c>
      <c r="L7217" t="str">
        <f>VLOOKUP(Sales_Data17[[#This Row],[Product Description Index]],Products_Data[#All],2,0)</f>
        <v>Pants</v>
      </c>
      <c r="M7217">
        <v>8</v>
      </c>
      <c r="N7217" s="9">
        <v>310.43333333333334</v>
      </c>
      <c r="O7217" s="9">
        <f>Sales_Data17[[#This Row],[Order Quantity]]*Sales_Data17[[#This Row],[Unit Price]]</f>
        <v>2483.4666666666667</v>
      </c>
      <c r="P7217" s="9">
        <v>161.42533333333336</v>
      </c>
      <c r="Q7217" s="9">
        <f>Sales_Data17[[#This Row],[Line Total]]-(Sales_Data17[[#This Row],[Total Unit Cost]]*Sales_Data17[[#This Row],[Order Quantity]])</f>
        <v>1192.0639999999999</v>
      </c>
      <c r="R7217" s="1" t="str">
        <f>TEXT(Sales_Data17[[#This Row],[OrderDate]],"MMM")</f>
        <v>Jun</v>
      </c>
      <c r="S7217" s="1" t="str">
        <f t="shared" si="112"/>
        <v>2016</v>
      </c>
    </row>
    <row r="7218" spans="1:19">
      <c r="A7218" t="s">
        <v>7241</v>
      </c>
      <c r="B7218" s="2">
        <v>42546</v>
      </c>
      <c r="C7218" s="2" t="str">
        <f>VLOOKUP(Sales_Data17[[#This Row],[Customer Name Index]],Customer_Data[#All],2,0)</f>
        <v>Elorac, Corp</v>
      </c>
      <c r="D7218">
        <v>3</v>
      </c>
      <c r="E7218" t="s">
        <v>3</v>
      </c>
      <c r="F7218" t="s">
        <v>8168</v>
      </c>
      <c r="G7218" t="s">
        <v>8027</v>
      </c>
      <c r="H7218" t="str">
        <f>VLOOKUP(Sales_Data17[[#This Row],[Delivery Region Index]],Regions_Table[#All],2,0)</f>
        <v>New South Wales</v>
      </c>
      <c r="I7218" t="str">
        <f>VLOOKUP(Sales_Data17[[#This Row],[Delivery Region Index]],Regions_Table[#All],3,0)</f>
        <v>Gosford</v>
      </c>
      <c r="J7218">
        <v>9</v>
      </c>
      <c r="K7218">
        <v>2</v>
      </c>
      <c r="L7218" t="str">
        <f>VLOOKUP(Sales_Data17[[#This Row],[Product Description Index]],Products_Data[#All],2,0)</f>
        <v>Pants</v>
      </c>
      <c r="M7218">
        <v>7</v>
      </c>
      <c r="N7218" s="9">
        <v>124.32222222222224</v>
      </c>
      <c r="O7218" s="9">
        <f>Sales_Data17[[#This Row],[Order Quantity]]*Sales_Data17[[#This Row],[Unit Price]]</f>
        <v>870.2555555555557</v>
      </c>
      <c r="P7218" s="9">
        <v>58.431444444444452</v>
      </c>
      <c r="Q7218" s="9">
        <f>Sales_Data17[[#This Row],[Line Total]]-(Sales_Data17[[#This Row],[Total Unit Cost]]*Sales_Data17[[#This Row],[Order Quantity]])</f>
        <v>461.23544444444451</v>
      </c>
      <c r="R7218" s="1" t="str">
        <f>TEXT(Sales_Data17[[#This Row],[OrderDate]],"MMM")</f>
        <v>Jun</v>
      </c>
      <c r="S7218" s="1" t="str">
        <f t="shared" si="112"/>
        <v>2016</v>
      </c>
    </row>
    <row r="7219" spans="1:19">
      <c r="A7219" t="s">
        <v>7242</v>
      </c>
      <c r="B7219" s="2">
        <v>42546</v>
      </c>
      <c r="C7219" s="2" t="str">
        <f>VLOOKUP(Sales_Data17[[#This Row],[Customer Name Index]],Customer_Data[#All],2,0)</f>
        <v xml:space="preserve">Linde </v>
      </c>
      <c r="D7219">
        <v>14</v>
      </c>
      <c r="E7219" t="s">
        <v>4</v>
      </c>
      <c r="F7219" t="s">
        <v>8168</v>
      </c>
      <c r="G7219" t="s">
        <v>8026</v>
      </c>
      <c r="H7219" t="str">
        <f>VLOOKUP(Sales_Data17[[#This Row],[Delivery Region Index]],Regions_Table[#All],2,0)</f>
        <v>Queensland</v>
      </c>
      <c r="I7219" t="str">
        <f>VLOOKUP(Sales_Data17[[#This Row],[Delivery Region Index]],Regions_Table[#All],3,0)</f>
        <v>Mount Isa</v>
      </c>
      <c r="J7219">
        <v>38</v>
      </c>
      <c r="K7219">
        <v>6</v>
      </c>
      <c r="L7219" t="str">
        <f>VLOOKUP(Sales_Data17[[#This Row],[Product Description Index]],Products_Data[#All],2,0)</f>
        <v>Socks</v>
      </c>
      <c r="M7219">
        <v>8</v>
      </c>
      <c r="N7219" s="9">
        <v>21.588888888888889</v>
      </c>
      <c r="O7219" s="9">
        <f>Sales_Data17[[#This Row],[Order Quantity]]*Sales_Data17[[#This Row],[Unit Price]]</f>
        <v>172.71111111111111</v>
      </c>
      <c r="P7219" s="9">
        <v>12.305666666666665</v>
      </c>
      <c r="Q7219" s="9">
        <f>Sales_Data17[[#This Row],[Line Total]]-(Sales_Data17[[#This Row],[Total Unit Cost]]*Sales_Data17[[#This Row],[Order Quantity]])</f>
        <v>74.265777777777785</v>
      </c>
      <c r="R7219" s="1" t="str">
        <f>TEXT(Sales_Data17[[#This Row],[OrderDate]],"MMM")</f>
        <v>Jun</v>
      </c>
      <c r="S7219" s="1" t="str">
        <f t="shared" si="112"/>
        <v>2016</v>
      </c>
    </row>
    <row r="7220" spans="1:19">
      <c r="A7220" t="s">
        <v>7243</v>
      </c>
      <c r="B7220" s="2">
        <v>42546</v>
      </c>
      <c r="C7220" s="2" t="str">
        <f>VLOOKUP(Sales_Data17[[#This Row],[Customer Name Index]],Customer_Data[#All],2,0)</f>
        <v xml:space="preserve">Qualitest </v>
      </c>
      <c r="D7220">
        <v>19</v>
      </c>
      <c r="E7220" t="s">
        <v>2</v>
      </c>
      <c r="F7220" t="s">
        <v>8168</v>
      </c>
      <c r="G7220" t="s">
        <v>8028</v>
      </c>
      <c r="H7220" t="str">
        <f>VLOOKUP(Sales_Data17[[#This Row],[Delivery Region Index]],Regions_Table[#All],2,0)</f>
        <v>Victoria</v>
      </c>
      <c r="I7220" t="str">
        <f>VLOOKUP(Sales_Data17[[#This Row],[Delivery Region Index]],Regions_Table[#All],3,0)</f>
        <v>Mildura</v>
      </c>
      <c r="J7220">
        <v>53</v>
      </c>
      <c r="K7220">
        <v>8</v>
      </c>
      <c r="L7220" t="str">
        <f>VLOOKUP(Sales_Data17[[#This Row],[Product Description Index]],Products_Data[#All],2,0)</f>
        <v>Shoes</v>
      </c>
      <c r="M7220">
        <v>7</v>
      </c>
      <c r="N7220" s="9">
        <v>674.4666666666667</v>
      </c>
      <c r="O7220" s="9">
        <f>Sales_Data17[[#This Row],[Order Quantity]]*Sales_Data17[[#This Row],[Unit Price]]</f>
        <v>4721.2666666666664</v>
      </c>
      <c r="P7220" s="9">
        <v>411.42466666666661</v>
      </c>
      <c r="Q7220" s="9">
        <f>Sales_Data17[[#This Row],[Line Total]]-(Sales_Data17[[#This Row],[Total Unit Cost]]*Sales_Data17[[#This Row],[Order Quantity]])</f>
        <v>1841.2940000000003</v>
      </c>
      <c r="R7220" s="1" t="str">
        <f>TEXT(Sales_Data17[[#This Row],[OrderDate]],"MMM")</f>
        <v>Jun</v>
      </c>
      <c r="S7220" s="1" t="str">
        <f t="shared" si="112"/>
        <v>2016</v>
      </c>
    </row>
    <row r="7221" spans="1:19">
      <c r="A7221" t="s">
        <v>7244</v>
      </c>
      <c r="B7221" s="2">
        <v>42546</v>
      </c>
      <c r="C7221" s="2" t="str">
        <f>VLOOKUP(Sales_Data17[[#This Row],[Customer Name Index]],Customer_Data[#All],2,0)</f>
        <v>Procter Corp</v>
      </c>
      <c r="D7221">
        <v>5</v>
      </c>
      <c r="E7221" t="s">
        <v>4</v>
      </c>
      <c r="F7221" t="s">
        <v>8168</v>
      </c>
      <c r="G7221" t="s">
        <v>8027</v>
      </c>
      <c r="H7221" t="str">
        <f>VLOOKUP(Sales_Data17[[#This Row],[Delivery Region Index]],Regions_Table[#All],2,0)</f>
        <v>New South Wales</v>
      </c>
      <c r="I7221" t="str">
        <f>VLOOKUP(Sales_Data17[[#This Row],[Delivery Region Index]],Regions_Table[#All],3,0)</f>
        <v>Lismore</v>
      </c>
      <c r="J7221">
        <v>14</v>
      </c>
      <c r="K7221">
        <v>2</v>
      </c>
      <c r="L7221" t="str">
        <f>VLOOKUP(Sales_Data17[[#This Row],[Product Description Index]],Products_Data[#All],2,0)</f>
        <v>Pants</v>
      </c>
      <c r="M7221">
        <v>5</v>
      </c>
      <c r="N7221" s="9">
        <v>124.32222222222224</v>
      </c>
      <c r="O7221" s="9">
        <f>Sales_Data17[[#This Row],[Order Quantity]]*Sales_Data17[[#This Row],[Unit Price]]</f>
        <v>621.6111111111112</v>
      </c>
      <c r="P7221" s="9">
        <v>88.268777777777771</v>
      </c>
      <c r="Q7221" s="9">
        <f>Sales_Data17[[#This Row],[Line Total]]-(Sales_Data17[[#This Row],[Total Unit Cost]]*Sales_Data17[[#This Row],[Order Quantity]])</f>
        <v>180.26722222222236</v>
      </c>
      <c r="R7221" s="1" t="str">
        <f>TEXT(Sales_Data17[[#This Row],[OrderDate]],"MMM")</f>
        <v>Jun</v>
      </c>
      <c r="S7221" s="1" t="str">
        <f t="shared" si="112"/>
        <v>2016</v>
      </c>
    </row>
    <row r="7222" spans="1:19">
      <c r="A7222" t="s">
        <v>7245</v>
      </c>
      <c r="B7222" s="2">
        <v>42546</v>
      </c>
      <c r="C7222" s="2" t="str">
        <f>VLOOKUP(Sales_Data17[[#This Row],[Customer Name Index]],Customer_Data[#All],2,0)</f>
        <v xml:space="preserve">Linde </v>
      </c>
      <c r="D7222">
        <v>14</v>
      </c>
      <c r="E7222" t="s">
        <v>4</v>
      </c>
      <c r="F7222" t="s">
        <v>8168</v>
      </c>
      <c r="G7222" t="s">
        <v>8026</v>
      </c>
      <c r="H7222" t="str">
        <f>VLOOKUP(Sales_Data17[[#This Row],[Delivery Region Index]],Regions_Table[#All],2,0)</f>
        <v>Queensland</v>
      </c>
      <c r="I7222" t="str">
        <f>VLOOKUP(Sales_Data17[[#This Row],[Delivery Region Index]],Regions_Table[#All],3,0)</f>
        <v>Redcliffe</v>
      </c>
      <c r="J7222">
        <v>40</v>
      </c>
      <c r="K7222">
        <v>6</v>
      </c>
      <c r="L7222" t="str">
        <f>VLOOKUP(Sales_Data17[[#This Row],[Product Description Index]],Products_Data[#All],2,0)</f>
        <v>Socks</v>
      </c>
      <c r="M7222">
        <v>9</v>
      </c>
      <c r="N7222" s="9">
        <v>284.37777777777779</v>
      </c>
      <c r="O7222" s="9">
        <f>Sales_Data17[[#This Row],[Order Quantity]]*Sales_Data17[[#This Row],[Unit Price]]</f>
        <v>2559.4</v>
      </c>
      <c r="P7222" s="9">
        <v>182.00177777777779</v>
      </c>
      <c r="Q7222" s="9">
        <f>Sales_Data17[[#This Row],[Line Total]]-(Sales_Data17[[#This Row],[Total Unit Cost]]*Sales_Data17[[#This Row],[Order Quantity]])</f>
        <v>921.38400000000001</v>
      </c>
      <c r="R7222" s="1" t="str">
        <f>TEXT(Sales_Data17[[#This Row],[OrderDate]],"MMM")</f>
        <v>Jun</v>
      </c>
      <c r="S7222" s="1" t="str">
        <f t="shared" si="112"/>
        <v>2016</v>
      </c>
    </row>
    <row r="7223" spans="1:19">
      <c r="A7223" t="s">
        <v>7246</v>
      </c>
      <c r="B7223" s="2">
        <v>42546</v>
      </c>
      <c r="C7223" s="2" t="str">
        <f>VLOOKUP(Sales_Data17[[#This Row],[Customer Name Index]],Customer_Data[#All],2,0)</f>
        <v>Avon Corp</v>
      </c>
      <c r="D7223">
        <v>1</v>
      </c>
      <c r="E7223" t="s">
        <v>4</v>
      </c>
      <c r="F7223" t="s">
        <v>8168</v>
      </c>
      <c r="G7223" t="s">
        <v>8027</v>
      </c>
      <c r="H7223" t="str">
        <f>VLOOKUP(Sales_Data17[[#This Row],[Delivery Region Index]],Regions_Table[#All],2,0)</f>
        <v>New South Wales</v>
      </c>
      <c r="I7223" t="str">
        <f>VLOOKUP(Sales_Data17[[#This Row],[Delivery Region Index]],Regions_Table[#All],3,0)</f>
        <v>Sydney</v>
      </c>
      <c r="J7223">
        <v>1</v>
      </c>
      <c r="K7223">
        <v>1</v>
      </c>
      <c r="L7223" t="str">
        <f>VLOOKUP(Sales_Data17[[#This Row],[Product Description Index]],Products_Data[#All],2,0)</f>
        <v>Shirts</v>
      </c>
      <c r="M7223">
        <v>3</v>
      </c>
      <c r="N7223" s="9">
        <v>446.66666666666669</v>
      </c>
      <c r="O7223" s="9">
        <f>Sales_Data17[[#This Row],[Order Quantity]]*Sales_Data17[[#This Row],[Unit Price]]</f>
        <v>1340</v>
      </c>
      <c r="P7223" s="9">
        <v>343.93333333333334</v>
      </c>
      <c r="Q7223" s="9">
        <f>Sales_Data17[[#This Row],[Line Total]]-(Sales_Data17[[#This Row],[Total Unit Cost]]*Sales_Data17[[#This Row],[Order Quantity]])</f>
        <v>308.20000000000005</v>
      </c>
      <c r="R7223" s="1" t="str">
        <f>TEXT(Sales_Data17[[#This Row],[OrderDate]],"MMM")</f>
        <v>Jun</v>
      </c>
      <c r="S7223" s="1" t="str">
        <f t="shared" si="112"/>
        <v>2016</v>
      </c>
    </row>
    <row r="7224" spans="1:19">
      <c r="A7224" t="s">
        <v>7247</v>
      </c>
      <c r="B7224" s="2">
        <v>42547</v>
      </c>
      <c r="C7224" s="2" t="str">
        <f>VLOOKUP(Sales_Data17[[#This Row],[Customer Name Index]],Customer_Data[#All],2,0)</f>
        <v>Procter Corp</v>
      </c>
      <c r="D7224">
        <v>5</v>
      </c>
      <c r="E7224" t="s">
        <v>4</v>
      </c>
      <c r="F7224" t="s">
        <v>8168</v>
      </c>
      <c r="G7224" t="s">
        <v>8027</v>
      </c>
      <c r="H7224" t="str">
        <f>VLOOKUP(Sales_Data17[[#This Row],[Delivery Region Index]],Regions_Table[#All],2,0)</f>
        <v>New South Wales</v>
      </c>
      <c r="I7224" t="str">
        <f>VLOOKUP(Sales_Data17[[#This Row],[Delivery Region Index]],Regions_Table[#All],3,0)</f>
        <v>Lake Macquarie</v>
      </c>
      <c r="J7224">
        <v>13</v>
      </c>
      <c r="K7224">
        <v>2</v>
      </c>
      <c r="L7224" t="str">
        <f>VLOOKUP(Sales_Data17[[#This Row],[Product Description Index]],Products_Data[#All],2,0)</f>
        <v>Pants</v>
      </c>
      <c r="M7224">
        <v>9</v>
      </c>
      <c r="N7224" s="9">
        <v>195.78888888888889</v>
      </c>
      <c r="O7224" s="9">
        <f>Sales_Data17[[#This Row],[Order Quantity]]*Sales_Data17[[#This Row],[Unit Price]]</f>
        <v>1762.1</v>
      </c>
      <c r="P7224" s="9">
        <v>166.42055555555555</v>
      </c>
      <c r="Q7224" s="9">
        <f>Sales_Data17[[#This Row],[Line Total]]-(Sales_Data17[[#This Row],[Total Unit Cost]]*Sales_Data17[[#This Row],[Order Quantity]])</f>
        <v>264.31500000000005</v>
      </c>
      <c r="R7224" s="1" t="str">
        <f>TEXT(Sales_Data17[[#This Row],[OrderDate]],"MMM")</f>
        <v>Jun</v>
      </c>
      <c r="S7224" s="1" t="str">
        <f t="shared" si="112"/>
        <v>2016</v>
      </c>
    </row>
    <row r="7225" spans="1:19">
      <c r="A7225" t="s">
        <v>7248</v>
      </c>
      <c r="B7225" s="2">
        <v>42547</v>
      </c>
      <c r="C7225" s="2" t="str">
        <f>VLOOKUP(Sales_Data17[[#This Row],[Customer Name Index]],Customer_Data[#All],2,0)</f>
        <v>Medsep Group</v>
      </c>
      <c r="D7225">
        <v>8</v>
      </c>
      <c r="E7225" t="s">
        <v>2</v>
      </c>
      <c r="F7225" t="s">
        <v>8168</v>
      </c>
      <c r="G7225" t="s">
        <v>8027</v>
      </c>
      <c r="H7225" t="str">
        <f>VLOOKUP(Sales_Data17[[#This Row],[Delivery Region Index]],Regions_Table[#All],2,0)</f>
        <v>New South Wales</v>
      </c>
      <c r="I7225" t="str">
        <f>VLOOKUP(Sales_Data17[[#This Row],[Delivery Region Index]],Regions_Table[#All],3,0)</f>
        <v>Tamworth</v>
      </c>
      <c r="J7225">
        <v>21</v>
      </c>
      <c r="K7225">
        <v>3</v>
      </c>
      <c r="L7225" t="str">
        <f>VLOOKUP(Sales_Data17[[#This Row],[Product Description Index]],Products_Data[#All],2,0)</f>
        <v>Sunglasses</v>
      </c>
      <c r="M7225">
        <v>9</v>
      </c>
      <c r="N7225" s="9">
        <v>221.10000000000002</v>
      </c>
      <c r="O7225" s="9">
        <f>Sales_Data17[[#This Row],[Order Quantity]]*Sales_Data17[[#This Row],[Unit Price]]</f>
        <v>1989.9</v>
      </c>
      <c r="P7225" s="9">
        <v>187.935</v>
      </c>
      <c r="Q7225" s="9">
        <f>Sales_Data17[[#This Row],[Line Total]]-(Sales_Data17[[#This Row],[Total Unit Cost]]*Sales_Data17[[#This Row],[Order Quantity]])</f>
        <v>298.48500000000013</v>
      </c>
      <c r="R7225" s="1" t="str">
        <f>TEXT(Sales_Data17[[#This Row],[OrderDate]],"MMM")</f>
        <v>Jun</v>
      </c>
      <c r="S7225" s="1" t="str">
        <f t="shared" si="112"/>
        <v>2016</v>
      </c>
    </row>
    <row r="7226" spans="1:19">
      <c r="A7226" t="s">
        <v>7249</v>
      </c>
      <c r="B7226" s="2">
        <v>42547</v>
      </c>
      <c r="C7226" s="2" t="str">
        <f>VLOOKUP(Sales_Data17[[#This Row],[Customer Name Index]],Customer_Data[#All],2,0)</f>
        <v>New Ltd</v>
      </c>
      <c r="D7226">
        <v>7</v>
      </c>
      <c r="E7226" t="s">
        <v>4</v>
      </c>
      <c r="F7226" t="s">
        <v>8168</v>
      </c>
      <c r="G7226" t="s">
        <v>8027</v>
      </c>
      <c r="H7226" t="str">
        <f>VLOOKUP(Sales_Data17[[#This Row],[Delivery Region Index]],Regions_Table[#All],2,0)</f>
        <v>New South Wales</v>
      </c>
      <c r="I7226" t="str">
        <f>VLOOKUP(Sales_Data17[[#This Row],[Delivery Region Index]],Regions_Table[#All],3,0)</f>
        <v>Queanbeyan</v>
      </c>
      <c r="J7226">
        <v>20</v>
      </c>
      <c r="K7226">
        <v>3</v>
      </c>
      <c r="L7226" t="str">
        <f>VLOOKUP(Sales_Data17[[#This Row],[Product Description Index]],Products_Data[#All],2,0)</f>
        <v>Sunglasses</v>
      </c>
      <c r="M7226">
        <v>5</v>
      </c>
      <c r="N7226" s="9">
        <v>136.23333333333335</v>
      </c>
      <c r="O7226" s="9">
        <f>Sales_Data17[[#This Row],[Order Quantity]]*Sales_Data17[[#This Row],[Unit Price]]</f>
        <v>681.16666666666674</v>
      </c>
      <c r="P7226" s="9">
        <v>74.928333333333342</v>
      </c>
      <c r="Q7226" s="9">
        <f>Sales_Data17[[#This Row],[Line Total]]-(Sales_Data17[[#This Row],[Total Unit Cost]]*Sales_Data17[[#This Row],[Order Quantity]])</f>
        <v>306.52500000000003</v>
      </c>
      <c r="R7226" s="1" t="str">
        <f>TEXT(Sales_Data17[[#This Row],[OrderDate]],"MMM")</f>
        <v>Jun</v>
      </c>
      <c r="S7226" s="1" t="str">
        <f t="shared" si="112"/>
        <v>2016</v>
      </c>
    </row>
    <row r="7227" spans="1:19">
      <c r="A7227" t="s">
        <v>7250</v>
      </c>
      <c r="B7227" s="2">
        <v>42547</v>
      </c>
      <c r="C7227" s="2" t="str">
        <f>VLOOKUP(Sales_Data17[[#This Row],[Customer Name Index]],Customer_Data[#All],2,0)</f>
        <v>ETUDE Ltd</v>
      </c>
      <c r="D7227">
        <v>4</v>
      </c>
      <c r="E7227" t="s">
        <v>2</v>
      </c>
      <c r="F7227" t="s">
        <v>8168</v>
      </c>
      <c r="G7227" t="s">
        <v>8027</v>
      </c>
      <c r="H7227" t="str">
        <f>VLOOKUP(Sales_Data17[[#This Row],[Delivery Region Index]],Regions_Table[#All],2,0)</f>
        <v>New South Wales</v>
      </c>
      <c r="I7227" t="str">
        <f>VLOOKUP(Sales_Data17[[#This Row],[Delivery Region Index]],Regions_Table[#All],3,0)</f>
        <v>Goulburn</v>
      </c>
      <c r="J7227">
        <v>10</v>
      </c>
      <c r="K7227">
        <v>2</v>
      </c>
      <c r="L7227" t="str">
        <f>VLOOKUP(Sales_Data17[[#This Row],[Product Description Index]],Products_Data[#All],2,0)</f>
        <v>Pants</v>
      </c>
      <c r="M7227">
        <v>4</v>
      </c>
      <c r="N7227" s="9">
        <v>247.89999999999998</v>
      </c>
      <c r="O7227" s="9">
        <f>Sales_Data17[[#This Row],[Order Quantity]]*Sales_Data17[[#This Row],[Unit Price]]</f>
        <v>991.59999999999991</v>
      </c>
      <c r="P7227" s="9">
        <v>153.69799999999998</v>
      </c>
      <c r="Q7227" s="9">
        <f>Sales_Data17[[#This Row],[Line Total]]-(Sales_Data17[[#This Row],[Total Unit Cost]]*Sales_Data17[[#This Row],[Order Quantity]])</f>
        <v>376.80799999999999</v>
      </c>
      <c r="R7227" s="1" t="str">
        <f>TEXT(Sales_Data17[[#This Row],[OrderDate]],"MMM")</f>
        <v>Jun</v>
      </c>
      <c r="S7227" s="1" t="str">
        <f t="shared" si="112"/>
        <v>2016</v>
      </c>
    </row>
    <row r="7228" spans="1:19">
      <c r="A7228" t="s">
        <v>7251</v>
      </c>
      <c r="B7228" s="2">
        <v>42548</v>
      </c>
      <c r="C7228" s="2" t="str">
        <f>VLOOKUP(Sales_Data17[[#This Row],[Customer Name Index]],Customer_Data[#All],2,0)</f>
        <v xml:space="preserve">Medline </v>
      </c>
      <c r="D7228">
        <v>12</v>
      </c>
      <c r="E7228" t="s">
        <v>4</v>
      </c>
      <c r="F7228" t="s">
        <v>8168</v>
      </c>
      <c r="G7228" t="s">
        <v>8026</v>
      </c>
      <c r="H7228" t="str">
        <f>VLOOKUP(Sales_Data17[[#This Row],[Delivery Region Index]],Regions_Table[#All],2,0)</f>
        <v>Queensland</v>
      </c>
      <c r="I7228" t="str">
        <f>VLOOKUP(Sales_Data17[[#This Row],[Delivery Region Index]],Regions_Table[#All],3,0)</f>
        <v>Ipswich</v>
      </c>
      <c r="J7228">
        <v>34</v>
      </c>
      <c r="K7228">
        <v>5</v>
      </c>
      <c r="L7228" t="str">
        <f>VLOOKUP(Sales_Data17[[#This Row],[Product Description Index]],Products_Data[#All],2,0)</f>
        <v>Hats</v>
      </c>
      <c r="M7228">
        <v>5</v>
      </c>
      <c r="N7228" s="9">
        <v>90.822222222222223</v>
      </c>
      <c r="O7228" s="9">
        <f>Sales_Data17[[#This Row],[Order Quantity]]*Sales_Data17[[#This Row],[Unit Price]]</f>
        <v>454.11111111111109</v>
      </c>
      <c r="P7228" s="9">
        <v>75.382444444444431</v>
      </c>
      <c r="Q7228" s="9">
        <f>Sales_Data17[[#This Row],[Line Total]]-(Sales_Data17[[#This Row],[Total Unit Cost]]*Sales_Data17[[#This Row],[Order Quantity]])</f>
        <v>77.198888888888916</v>
      </c>
      <c r="R7228" s="1" t="str">
        <f>TEXT(Sales_Data17[[#This Row],[OrderDate]],"MMM")</f>
        <v>Jun</v>
      </c>
      <c r="S7228" s="1" t="str">
        <f t="shared" si="112"/>
        <v>2016</v>
      </c>
    </row>
    <row r="7229" spans="1:19">
      <c r="A7229" t="s">
        <v>7252</v>
      </c>
      <c r="B7229" s="2">
        <v>42548</v>
      </c>
      <c r="C7229" s="2" t="str">
        <f>VLOOKUP(Sales_Data17[[#This Row],[Customer Name Index]],Customer_Data[#All],2,0)</f>
        <v xml:space="preserve">WakeFern </v>
      </c>
      <c r="D7229">
        <v>2</v>
      </c>
      <c r="E7229" t="s">
        <v>4</v>
      </c>
      <c r="F7229" t="s">
        <v>8168</v>
      </c>
      <c r="G7229" t="s">
        <v>8027</v>
      </c>
      <c r="H7229" t="str">
        <f>VLOOKUP(Sales_Data17[[#This Row],[Delivery Region Index]],Regions_Table[#All],2,0)</f>
        <v>New South Wales</v>
      </c>
      <c r="I7229" t="str">
        <f>VLOOKUP(Sales_Data17[[#This Row],[Delivery Region Index]],Regions_Table[#All],3,0)</f>
        <v>Broken Hill</v>
      </c>
      <c r="J7229">
        <v>5</v>
      </c>
      <c r="K7229">
        <v>1</v>
      </c>
      <c r="L7229" t="str">
        <f>VLOOKUP(Sales_Data17[[#This Row],[Product Description Index]],Products_Data[#All],2,0)</f>
        <v>Shirts</v>
      </c>
      <c r="M7229">
        <v>8</v>
      </c>
      <c r="N7229" s="9">
        <v>434.75555555555559</v>
      </c>
      <c r="O7229" s="9">
        <f>Sales_Data17[[#This Row],[Order Quantity]]*Sales_Data17[[#This Row],[Unit Price]]</f>
        <v>3478.0444444444447</v>
      </c>
      <c r="P7229" s="9">
        <v>269.54844444444444</v>
      </c>
      <c r="Q7229" s="9">
        <f>Sales_Data17[[#This Row],[Line Total]]-(Sales_Data17[[#This Row],[Total Unit Cost]]*Sales_Data17[[#This Row],[Order Quantity]])</f>
        <v>1321.6568888888892</v>
      </c>
      <c r="R7229" s="1" t="str">
        <f>TEXT(Sales_Data17[[#This Row],[OrderDate]],"MMM")</f>
        <v>Jun</v>
      </c>
      <c r="S7229" s="1" t="str">
        <f t="shared" si="112"/>
        <v>2016</v>
      </c>
    </row>
    <row r="7230" spans="1:19">
      <c r="A7230" t="s">
        <v>7253</v>
      </c>
      <c r="B7230" s="2">
        <v>42548</v>
      </c>
      <c r="C7230" s="2" t="str">
        <f>VLOOKUP(Sales_Data17[[#This Row],[Customer Name Index]],Customer_Data[#All],2,0)</f>
        <v xml:space="preserve">WakeFern </v>
      </c>
      <c r="D7230">
        <v>2</v>
      </c>
      <c r="E7230" t="s">
        <v>4</v>
      </c>
      <c r="F7230" t="s">
        <v>8168</v>
      </c>
      <c r="G7230" t="s">
        <v>8027</v>
      </c>
      <c r="H7230" t="str">
        <f>VLOOKUP(Sales_Data17[[#This Row],[Delivery Region Index]],Regions_Table[#All],2,0)</f>
        <v>New South Wales</v>
      </c>
      <c r="I7230" t="str">
        <f>VLOOKUP(Sales_Data17[[#This Row],[Delivery Region Index]],Regions_Table[#All],3,0)</f>
        <v>Broken Hill</v>
      </c>
      <c r="J7230">
        <v>5</v>
      </c>
      <c r="K7230">
        <v>1</v>
      </c>
      <c r="L7230" t="str">
        <f>VLOOKUP(Sales_Data17[[#This Row],[Product Description Index]],Products_Data[#All],2,0)</f>
        <v>Shirts</v>
      </c>
      <c r="M7230">
        <v>2</v>
      </c>
      <c r="N7230" s="9">
        <v>347.65555555555557</v>
      </c>
      <c r="O7230" s="9">
        <f>Sales_Data17[[#This Row],[Order Quantity]]*Sales_Data17[[#This Row],[Unit Price]]</f>
        <v>695.31111111111113</v>
      </c>
      <c r="P7230" s="9">
        <v>292.03066666666666</v>
      </c>
      <c r="Q7230" s="9">
        <f>Sales_Data17[[#This Row],[Line Total]]-(Sales_Data17[[#This Row],[Total Unit Cost]]*Sales_Data17[[#This Row],[Order Quantity]])</f>
        <v>111.24977777777781</v>
      </c>
      <c r="R7230" s="1" t="str">
        <f>TEXT(Sales_Data17[[#This Row],[OrderDate]],"MMM")</f>
        <v>Jun</v>
      </c>
      <c r="S7230" s="1" t="str">
        <f t="shared" si="112"/>
        <v>2016</v>
      </c>
    </row>
    <row r="7231" spans="1:19">
      <c r="A7231" t="s">
        <v>7254</v>
      </c>
      <c r="B7231" s="2">
        <v>42548</v>
      </c>
      <c r="C7231" s="2" t="str">
        <f>VLOOKUP(Sales_Data17[[#This Row],[Customer Name Index]],Customer_Data[#All],2,0)</f>
        <v xml:space="preserve">Medline </v>
      </c>
      <c r="D7231">
        <v>12</v>
      </c>
      <c r="E7231" t="s">
        <v>3</v>
      </c>
      <c r="F7231" t="s">
        <v>8168</v>
      </c>
      <c r="G7231" t="s">
        <v>8026</v>
      </c>
      <c r="H7231" t="str">
        <f>VLOOKUP(Sales_Data17[[#This Row],[Delivery Region Index]],Regions_Table[#All],2,0)</f>
        <v>Queensland</v>
      </c>
      <c r="I7231" t="str">
        <f>VLOOKUP(Sales_Data17[[#This Row],[Delivery Region Index]],Regions_Table[#All],3,0)</f>
        <v>Logan City</v>
      </c>
      <c r="J7231">
        <v>35</v>
      </c>
      <c r="K7231">
        <v>5</v>
      </c>
      <c r="L7231" t="str">
        <f>VLOOKUP(Sales_Data17[[#This Row],[Product Description Index]],Products_Data[#All],2,0)</f>
        <v>Hats</v>
      </c>
      <c r="M7231">
        <v>1</v>
      </c>
      <c r="N7231" s="9">
        <v>390.0888888888889</v>
      </c>
      <c r="O7231" s="9">
        <f>Sales_Data17[[#This Row],[Order Quantity]]*Sales_Data17[[#This Row],[Unit Price]]</f>
        <v>390.0888888888889</v>
      </c>
      <c r="P7231" s="9">
        <v>214.54888888888891</v>
      </c>
      <c r="Q7231" s="9">
        <f>Sales_Data17[[#This Row],[Line Total]]-(Sales_Data17[[#This Row],[Total Unit Cost]]*Sales_Data17[[#This Row],[Order Quantity]])</f>
        <v>175.54</v>
      </c>
      <c r="R7231" s="1" t="str">
        <f>TEXT(Sales_Data17[[#This Row],[OrderDate]],"MMM")</f>
        <v>Jun</v>
      </c>
      <c r="S7231" s="1" t="str">
        <f t="shared" si="112"/>
        <v>2016</v>
      </c>
    </row>
    <row r="7232" spans="1:19">
      <c r="A7232" t="s">
        <v>7255</v>
      </c>
      <c r="B7232" s="2">
        <v>42548</v>
      </c>
      <c r="C7232" s="2" t="str">
        <f>VLOOKUP(Sales_Data17[[#This Row],[Customer Name Index]],Customer_Data[#All],2,0)</f>
        <v>Ole Group</v>
      </c>
      <c r="D7232">
        <v>13</v>
      </c>
      <c r="E7232" t="s">
        <v>3</v>
      </c>
      <c r="F7232" t="s">
        <v>8168</v>
      </c>
      <c r="G7232" t="s">
        <v>8026</v>
      </c>
      <c r="H7232" t="str">
        <f>VLOOKUP(Sales_Data17[[#This Row],[Delivery Region Index]],Regions_Table[#All],2,0)</f>
        <v>Queensland</v>
      </c>
      <c r="I7232" t="str">
        <f>VLOOKUP(Sales_Data17[[#This Row],[Delivery Region Index]],Regions_Table[#All],3,0)</f>
        <v>Mackay</v>
      </c>
      <c r="J7232">
        <v>36</v>
      </c>
      <c r="K7232">
        <v>5</v>
      </c>
      <c r="L7232" t="str">
        <f>VLOOKUP(Sales_Data17[[#This Row],[Product Description Index]],Products_Data[#All],2,0)</f>
        <v>Hats</v>
      </c>
      <c r="M7232">
        <v>9</v>
      </c>
      <c r="N7232" s="9">
        <v>114.64444444444445</v>
      </c>
      <c r="O7232" s="9">
        <f>Sales_Data17[[#This Row],[Order Quantity]]*Sales_Data17[[#This Row],[Unit Price]]</f>
        <v>1031.8</v>
      </c>
      <c r="P7232" s="9">
        <v>60.76155555555556</v>
      </c>
      <c r="Q7232" s="9">
        <f>Sales_Data17[[#This Row],[Line Total]]-(Sales_Data17[[#This Row],[Total Unit Cost]]*Sales_Data17[[#This Row],[Order Quantity]])</f>
        <v>484.94599999999991</v>
      </c>
      <c r="R7232" s="1" t="str">
        <f>TEXT(Sales_Data17[[#This Row],[OrderDate]],"MMM")</f>
        <v>Jun</v>
      </c>
      <c r="S7232" s="1" t="str">
        <f t="shared" si="112"/>
        <v>2016</v>
      </c>
    </row>
    <row r="7233" spans="1:19">
      <c r="A7233" t="s">
        <v>7256</v>
      </c>
      <c r="B7233" s="2">
        <v>42548</v>
      </c>
      <c r="C7233" s="2" t="str">
        <f>VLOOKUP(Sales_Data17[[#This Row],[Customer Name Index]],Customer_Data[#All],2,0)</f>
        <v>New Ltd</v>
      </c>
      <c r="D7233">
        <v>7</v>
      </c>
      <c r="E7233" t="s">
        <v>4</v>
      </c>
      <c r="F7233" t="s">
        <v>8168</v>
      </c>
      <c r="G7233" t="s">
        <v>8027</v>
      </c>
      <c r="H7233" t="str">
        <f>VLOOKUP(Sales_Data17[[#This Row],[Delivery Region Index]],Regions_Table[#All],2,0)</f>
        <v>New South Wales</v>
      </c>
      <c r="I7233" t="str">
        <f>VLOOKUP(Sales_Data17[[#This Row],[Delivery Region Index]],Regions_Table[#All],3,0)</f>
        <v>Port Macquarie</v>
      </c>
      <c r="J7233">
        <v>19</v>
      </c>
      <c r="K7233">
        <v>3</v>
      </c>
      <c r="L7233" t="str">
        <f>VLOOKUP(Sales_Data17[[#This Row],[Product Description Index]],Products_Data[#All],2,0)</f>
        <v>Sunglasses</v>
      </c>
      <c r="M7233">
        <v>7</v>
      </c>
      <c r="N7233" s="9">
        <v>654.36666666666667</v>
      </c>
      <c r="O7233" s="9">
        <f>Sales_Data17[[#This Row],[Order Quantity]]*Sales_Data17[[#This Row],[Unit Price]]</f>
        <v>4580.5666666666666</v>
      </c>
      <c r="P7233" s="9">
        <v>523.49333333333334</v>
      </c>
      <c r="Q7233" s="9">
        <f>Sales_Data17[[#This Row],[Line Total]]-(Sales_Data17[[#This Row],[Total Unit Cost]]*Sales_Data17[[#This Row],[Order Quantity]])</f>
        <v>916.11333333333323</v>
      </c>
      <c r="R7233" s="1" t="str">
        <f>TEXT(Sales_Data17[[#This Row],[OrderDate]],"MMM")</f>
        <v>Jun</v>
      </c>
      <c r="S7233" s="1" t="str">
        <f t="shared" si="112"/>
        <v>2016</v>
      </c>
    </row>
    <row r="7234" spans="1:19">
      <c r="A7234" t="s">
        <v>7257</v>
      </c>
      <c r="B7234" s="2">
        <v>42549</v>
      </c>
      <c r="C7234" s="2" t="str">
        <f>VLOOKUP(Sales_Data17[[#This Row],[Customer Name Index]],Customer_Data[#All],2,0)</f>
        <v xml:space="preserve">Medline </v>
      </c>
      <c r="D7234">
        <v>12</v>
      </c>
      <c r="E7234" t="s">
        <v>2</v>
      </c>
      <c r="F7234" t="s">
        <v>8168</v>
      </c>
      <c r="G7234" t="s">
        <v>8026</v>
      </c>
      <c r="H7234" t="str">
        <f>VLOOKUP(Sales_Data17[[#This Row],[Delivery Region Index]],Regions_Table[#All],2,0)</f>
        <v>Queensland</v>
      </c>
      <c r="I7234" t="str">
        <f>VLOOKUP(Sales_Data17[[#This Row],[Delivery Region Index]],Regions_Table[#All],3,0)</f>
        <v>Ipswich</v>
      </c>
      <c r="J7234">
        <v>34</v>
      </c>
      <c r="K7234">
        <v>5</v>
      </c>
      <c r="L7234" t="str">
        <f>VLOOKUP(Sales_Data17[[#This Row],[Product Description Index]],Products_Data[#All],2,0)</f>
        <v>Hats</v>
      </c>
      <c r="M7234">
        <v>5</v>
      </c>
      <c r="N7234" s="9">
        <v>115.38888888888889</v>
      </c>
      <c r="O7234" s="9">
        <f>Sales_Data17[[#This Row],[Order Quantity]]*Sales_Data17[[#This Row],[Unit Price]]</f>
        <v>576.94444444444446</v>
      </c>
      <c r="P7234" s="9">
        <v>85.387777777777785</v>
      </c>
      <c r="Q7234" s="9">
        <f>Sales_Data17[[#This Row],[Line Total]]-(Sales_Data17[[#This Row],[Total Unit Cost]]*Sales_Data17[[#This Row],[Order Quantity]])</f>
        <v>150.00555555555553</v>
      </c>
      <c r="R7234" s="1" t="str">
        <f>TEXT(Sales_Data17[[#This Row],[OrderDate]],"MMM")</f>
        <v>Jun</v>
      </c>
      <c r="S7234" s="1" t="str">
        <f t="shared" ref="S7234:S7297" si="113">TEXT(B7234,"YYY")</f>
        <v>2016</v>
      </c>
    </row>
    <row r="7235" spans="1:19">
      <c r="A7235" t="s">
        <v>7258</v>
      </c>
      <c r="B7235" s="2">
        <v>42549</v>
      </c>
      <c r="C7235" s="2" t="str">
        <f>VLOOKUP(Sales_Data17[[#This Row],[Customer Name Index]],Customer_Data[#All],2,0)</f>
        <v>Apollo Ltd</v>
      </c>
      <c r="D7235">
        <v>11</v>
      </c>
      <c r="E7235" t="s">
        <v>4</v>
      </c>
      <c r="F7235" t="s">
        <v>8168</v>
      </c>
      <c r="G7235" t="s">
        <v>8026</v>
      </c>
      <c r="H7235" t="str">
        <f>VLOOKUP(Sales_Data17[[#This Row],[Delivery Region Index]],Regions_Table[#All],2,0)</f>
        <v>Queensland</v>
      </c>
      <c r="I7235" t="str">
        <f>VLOOKUP(Sales_Data17[[#This Row],[Delivery Region Index]],Regions_Table[#All],3,0)</f>
        <v>Gympie</v>
      </c>
      <c r="J7235">
        <v>32</v>
      </c>
      <c r="K7235">
        <v>5</v>
      </c>
      <c r="L7235" t="str">
        <f>VLOOKUP(Sales_Data17[[#This Row],[Product Description Index]],Products_Data[#All],2,0)</f>
        <v>Hats</v>
      </c>
      <c r="M7235">
        <v>1</v>
      </c>
      <c r="N7235" s="9">
        <v>23.822222222222223</v>
      </c>
      <c r="O7235" s="9">
        <f>Sales_Data17[[#This Row],[Order Quantity]]*Sales_Data17[[#This Row],[Unit Price]]</f>
        <v>23.822222222222223</v>
      </c>
      <c r="P7235" s="9">
        <v>15.008000000000001</v>
      </c>
      <c r="Q7235" s="9">
        <f>Sales_Data17[[#This Row],[Line Total]]-(Sales_Data17[[#This Row],[Total Unit Cost]]*Sales_Data17[[#This Row],[Order Quantity]])</f>
        <v>8.814222222222222</v>
      </c>
      <c r="R7235" s="1" t="str">
        <f>TEXT(Sales_Data17[[#This Row],[OrderDate]],"MMM")</f>
        <v>Jun</v>
      </c>
      <c r="S7235" s="1" t="str">
        <f t="shared" si="113"/>
        <v>2016</v>
      </c>
    </row>
    <row r="7236" spans="1:19">
      <c r="A7236" t="s">
        <v>7259</v>
      </c>
      <c r="B7236" s="2">
        <v>42549</v>
      </c>
      <c r="C7236" s="2" t="str">
        <f>VLOOKUP(Sales_Data17[[#This Row],[Customer Name Index]],Customer_Data[#All],2,0)</f>
        <v>Ole Group</v>
      </c>
      <c r="D7236">
        <v>13</v>
      </c>
      <c r="E7236" t="s">
        <v>2</v>
      </c>
      <c r="F7236" t="s">
        <v>8168</v>
      </c>
      <c r="G7236" t="s">
        <v>8026</v>
      </c>
      <c r="H7236" t="str">
        <f>VLOOKUP(Sales_Data17[[#This Row],[Delivery Region Index]],Regions_Table[#All],2,0)</f>
        <v>Queensland</v>
      </c>
      <c r="I7236" t="str">
        <f>VLOOKUP(Sales_Data17[[#This Row],[Delivery Region Index]],Regions_Table[#All],3,0)</f>
        <v>Mackay</v>
      </c>
      <c r="J7236">
        <v>36</v>
      </c>
      <c r="K7236">
        <v>5</v>
      </c>
      <c r="L7236" t="str">
        <f>VLOOKUP(Sales_Data17[[#This Row],[Product Description Index]],Products_Data[#All],2,0)</f>
        <v>Hats</v>
      </c>
      <c r="M7236">
        <v>6</v>
      </c>
      <c r="N7236" s="9">
        <v>118.36666666666666</v>
      </c>
      <c r="O7236" s="9">
        <f>Sales_Data17[[#This Row],[Order Quantity]]*Sales_Data17[[#This Row],[Unit Price]]</f>
        <v>710.19999999999993</v>
      </c>
      <c r="P7236" s="9">
        <v>74.570999999999998</v>
      </c>
      <c r="Q7236" s="9">
        <f>Sales_Data17[[#This Row],[Line Total]]-(Sales_Data17[[#This Row],[Total Unit Cost]]*Sales_Data17[[#This Row],[Order Quantity]])</f>
        <v>262.77399999999994</v>
      </c>
      <c r="R7236" s="1" t="str">
        <f>TEXT(Sales_Data17[[#This Row],[OrderDate]],"MMM")</f>
        <v>Jun</v>
      </c>
      <c r="S7236" s="1" t="str">
        <f t="shared" si="113"/>
        <v>2016</v>
      </c>
    </row>
    <row r="7237" spans="1:19">
      <c r="A7237" t="s">
        <v>7260</v>
      </c>
      <c r="B7237" s="2">
        <v>42549</v>
      </c>
      <c r="C7237" s="2" t="str">
        <f>VLOOKUP(Sales_Data17[[#This Row],[Customer Name Index]],Customer_Data[#All],2,0)</f>
        <v>Avon Corp</v>
      </c>
      <c r="D7237">
        <v>1</v>
      </c>
      <c r="E7237" t="s">
        <v>2</v>
      </c>
      <c r="F7237" t="s">
        <v>8168</v>
      </c>
      <c r="G7237" t="s">
        <v>8027</v>
      </c>
      <c r="H7237" t="str">
        <f>VLOOKUP(Sales_Data17[[#This Row],[Delivery Region Index]],Regions_Table[#All],2,0)</f>
        <v>New South Wales</v>
      </c>
      <c r="I7237" t="str">
        <f>VLOOKUP(Sales_Data17[[#This Row],[Delivery Region Index]],Regions_Table[#All],3,0)</f>
        <v>Sydney</v>
      </c>
      <c r="J7237">
        <v>1</v>
      </c>
      <c r="K7237">
        <v>1</v>
      </c>
      <c r="L7237" t="str">
        <f>VLOOKUP(Sales_Data17[[#This Row],[Product Description Index]],Products_Data[#All],2,0)</f>
        <v>Shirts</v>
      </c>
      <c r="M7237">
        <v>2</v>
      </c>
      <c r="N7237" s="9">
        <v>125.06666666666668</v>
      </c>
      <c r="O7237" s="9">
        <f>Sales_Data17[[#This Row],[Order Quantity]]*Sales_Data17[[#This Row],[Unit Price]]</f>
        <v>250.13333333333335</v>
      </c>
      <c r="P7237" s="9">
        <v>68.78666666666669</v>
      </c>
      <c r="Q7237" s="9">
        <f>Sales_Data17[[#This Row],[Line Total]]-(Sales_Data17[[#This Row],[Total Unit Cost]]*Sales_Data17[[#This Row],[Order Quantity]])</f>
        <v>112.55999999999997</v>
      </c>
      <c r="R7237" s="1" t="str">
        <f>TEXT(Sales_Data17[[#This Row],[OrderDate]],"MMM")</f>
        <v>Jun</v>
      </c>
      <c r="S7237" s="1" t="str">
        <f t="shared" si="113"/>
        <v>2016</v>
      </c>
    </row>
    <row r="7238" spans="1:19">
      <c r="A7238" t="s">
        <v>7261</v>
      </c>
      <c r="B7238" s="2">
        <v>42550</v>
      </c>
      <c r="C7238" s="2" t="str">
        <f>VLOOKUP(Sales_Data17[[#This Row],[Customer Name Index]],Customer_Data[#All],2,0)</f>
        <v>Rochester Ltd</v>
      </c>
      <c r="D7238">
        <v>15</v>
      </c>
      <c r="E7238" t="s">
        <v>3</v>
      </c>
      <c r="F7238" t="s">
        <v>8168</v>
      </c>
      <c r="G7238" t="s">
        <v>8025</v>
      </c>
      <c r="H7238" t="str">
        <f>VLOOKUP(Sales_Data17[[#This Row],[Delivery Region Index]],Regions_Table[#All],2,0)</f>
        <v>Queensland</v>
      </c>
      <c r="I7238" t="str">
        <f>VLOOKUP(Sales_Data17[[#This Row],[Delivery Region Index]],Regions_Table[#All],3,0)</f>
        <v>Thuringowa</v>
      </c>
      <c r="J7238">
        <v>43</v>
      </c>
      <c r="K7238">
        <v>6</v>
      </c>
      <c r="L7238" t="str">
        <f>VLOOKUP(Sales_Data17[[#This Row],[Product Description Index]],Products_Data[#All],2,0)</f>
        <v>Socks</v>
      </c>
      <c r="M7238">
        <v>7</v>
      </c>
      <c r="N7238" s="9">
        <v>209.1888888888889</v>
      </c>
      <c r="O7238" s="9">
        <f>Sales_Data17[[#This Row],[Order Quantity]]*Sales_Data17[[#This Row],[Unit Price]]</f>
        <v>1464.3222222222223</v>
      </c>
      <c r="P7238" s="9">
        <v>112.96200000000002</v>
      </c>
      <c r="Q7238" s="9">
        <f>Sales_Data17[[#This Row],[Line Total]]-(Sales_Data17[[#This Row],[Total Unit Cost]]*Sales_Data17[[#This Row],[Order Quantity]])</f>
        <v>673.58822222222216</v>
      </c>
      <c r="R7238" s="1" t="str">
        <f>TEXT(Sales_Data17[[#This Row],[OrderDate]],"MMM")</f>
        <v>Jun</v>
      </c>
      <c r="S7238" s="1" t="str">
        <f t="shared" si="113"/>
        <v>2016</v>
      </c>
    </row>
    <row r="7239" spans="1:19">
      <c r="A7239" t="s">
        <v>7262</v>
      </c>
      <c r="B7239" s="2">
        <v>42550</v>
      </c>
      <c r="C7239" s="2" t="str">
        <f>VLOOKUP(Sales_Data17[[#This Row],[Customer Name Index]],Customer_Data[#All],2,0)</f>
        <v xml:space="preserve">Linde </v>
      </c>
      <c r="D7239">
        <v>14</v>
      </c>
      <c r="E7239" t="s">
        <v>2</v>
      </c>
      <c r="F7239" t="s">
        <v>8168</v>
      </c>
      <c r="G7239" t="s">
        <v>8026</v>
      </c>
      <c r="H7239" t="str">
        <f>VLOOKUP(Sales_Data17[[#This Row],[Delivery Region Index]],Regions_Table[#All],2,0)</f>
        <v>Queensland</v>
      </c>
      <c r="I7239" t="str">
        <f>VLOOKUP(Sales_Data17[[#This Row],[Delivery Region Index]],Regions_Table[#All],3,0)</f>
        <v>Rockhampton</v>
      </c>
      <c r="J7239">
        <v>41</v>
      </c>
      <c r="K7239">
        <v>6</v>
      </c>
      <c r="L7239" t="str">
        <f>VLOOKUP(Sales_Data17[[#This Row],[Product Description Index]],Products_Data[#All],2,0)</f>
        <v>Socks</v>
      </c>
      <c r="M7239">
        <v>2</v>
      </c>
      <c r="N7239" s="9">
        <v>125.06666666666668</v>
      </c>
      <c r="O7239" s="9">
        <f>Sales_Data17[[#This Row],[Order Quantity]]*Sales_Data17[[#This Row],[Unit Price]]</f>
        <v>250.13333333333335</v>
      </c>
      <c r="P7239" s="9">
        <v>56.280000000000008</v>
      </c>
      <c r="Q7239" s="9">
        <f>Sales_Data17[[#This Row],[Line Total]]-(Sales_Data17[[#This Row],[Total Unit Cost]]*Sales_Data17[[#This Row],[Order Quantity]])</f>
        <v>137.57333333333332</v>
      </c>
      <c r="R7239" s="1" t="str">
        <f>TEXT(Sales_Data17[[#This Row],[OrderDate]],"MMM")</f>
        <v>Jun</v>
      </c>
      <c r="S7239" s="1" t="str">
        <f t="shared" si="113"/>
        <v>2016</v>
      </c>
    </row>
    <row r="7240" spans="1:19">
      <c r="A7240" t="s">
        <v>7263</v>
      </c>
      <c r="B7240" s="2">
        <v>42550</v>
      </c>
      <c r="C7240" s="2" t="str">
        <f>VLOOKUP(Sales_Data17[[#This Row],[Customer Name Index]],Customer_Data[#All],2,0)</f>
        <v>Ole Group</v>
      </c>
      <c r="D7240">
        <v>13</v>
      </c>
      <c r="E7240" t="s">
        <v>4</v>
      </c>
      <c r="F7240" t="s">
        <v>8168</v>
      </c>
      <c r="G7240" t="s">
        <v>8026</v>
      </c>
      <c r="H7240" t="str">
        <f>VLOOKUP(Sales_Data17[[#This Row],[Delivery Region Index]],Regions_Table[#All],2,0)</f>
        <v>Queensland</v>
      </c>
      <c r="I7240" t="str">
        <f>VLOOKUP(Sales_Data17[[#This Row],[Delivery Region Index]],Regions_Table[#All],3,0)</f>
        <v>Mount Isa</v>
      </c>
      <c r="J7240">
        <v>38</v>
      </c>
      <c r="K7240">
        <v>6</v>
      </c>
      <c r="L7240" t="str">
        <f>VLOOKUP(Sales_Data17[[#This Row],[Product Description Index]],Products_Data[#All],2,0)</f>
        <v>Socks</v>
      </c>
      <c r="M7240">
        <v>9</v>
      </c>
      <c r="N7240" s="9">
        <v>279.91111111111115</v>
      </c>
      <c r="O7240" s="9">
        <f>Sales_Data17[[#This Row],[Order Quantity]]*Sales_Data17[[#This Row],[Unit Price]]</f>
        <v>2519.2000000000003</v>
      </c>
      <c r="P7240" s="9">
        <v>111.96444444444447</v>
      </c>
      <c r="Q7240" s="9">
        <f>Sales_Data17[[#This Row],[Line Total]]-(Sales_Data17[[#This Row],[Total Unit Cost]]*Sales_Data17[[#This Row],[Order Quantity]])</f>
        <v>1511.52</v>
      </c>
      <c r="R7240" s="1" t="str">
        <f>TEXT(Sales_Data17[[#This Row],[OrderDate]],"MMM")</f>
        <v>Jun</v>
      </c>
      <c r="S7240" s="1" t="str">
        <f t="shared" si="113"/>
        <v>2016</v>
      </c>
    </row>
    <row r="7241" spans="1:19">
      <c r="A7241" t="s">
        <v>7264</v>
      </c>
      <c r="B7241" s="2">
        <v>42550</v>
      </c>
      <c r="C7241" s="2" t="str">
        <f>VLOOKUP(Sales_Data17[[#This Row],[Customer Name Index]],Customer_Data[#All],2,0)</f>
        <v>Rochester Ltd</v>
      </c>
      <c r="D7241">
        <v>15</v>
      </c>
      <c r="E7241" t="s">
        <v>2</v>
      </c>
      <c r="F7241" t="s">
        <v>8168</v>
      </c>
      <c r="G7241" t="s">
        <v>8025</v>
      </c>
      <c r="H7241" t="str">
        <f>VLOOKUP(Sales_Data17[[#This Row],[Delivery Region Index]],Regions_Table[#All],2,0)</f>
        <v>Queensland</v>
      </c>
      <c r="I7241" t="str">
        <f>VLOOKUP(Sales_Data17[[#This Row],[Delivery Region Index]],Regions_Table[#All],3,0)</f>
        <v>Thuringowa</v>
      </c>
      <c r="J7241">
        <v>43</v>
      </c>
      <c r="K7241">
        <v>6</v>
      </c>
      <c r="L7241" t="str">
        <f>VLOOKUP(Sales_Data17[[#This Row],[Product Description Index]],Products_Data[#All],2,0)</f>
        <v>Socks</v>
      </c>
      <c r="M7241">
        <v>9</v>
      </c>
      <c r="N7241" s="9">
        <v>103.47777777777779</v>
      </c>
      <c r="O7241" s="9">
        <f>Sales_Data17[[#This Row],[Order Quantity]]*Sales_Data17[[#This Row],[Unit Price]]</f>
        <v>931.30000000000007</v>
      </c>
      <c r="P7241" s="9">
        <v>47.599777777777781</v>
      </c>
      <c r="Q7241" s="9">
        <f>Sales_Data17[[#This Row],[Line Total]]-(Sales_Data17[[#This Row],[Total Unit Cost]]*Sales_Data17[[#This Row],[Order Quantity]])</f>
        <v>502.90200000000004</v>
      </c>
      <c r="R7241" s="1" t="str">
        <f>TEXT(Sales_Data17[[#This Row],[OrderDate]],"MMM")</f>
        <v>Jun</v>
      </c>
      <c r="S7241" s="1" t="str">
        <f t="shared" si="113"/>
        <v>2016</v>
      </c>
    </row>
    <row r="7242" spans="1:19">
      <c r="A7242" t="s">
        <v>7265</v>
      </c>
      <c r="B7242" s="2">
        <v>42550</v>
      </c>
      <c r="C7242" s="2" t="str">
        <f>VLOOKUP(Sales_Data17[[#This Row],[Customer Name Index]],Customer_Data[#All],2,0)</f>
        <v>New Ltd</v>
      </c>
      <c r="D7242">
        <v>7</v>
      </c>
      <c r="E7242" t="s">
        <v>2</v>
      </c>
      <c r="F7242" t="s">
        <v>8168</v>
      </c>
      <c r="G7242" t="s">
        <v>8027</v>
      </c>
      <c r="H7242" t="str">
        <f>VLOOKUP(Sales_Data17[[#This Row],[Delivery Region Index]],Regions_Table[#All],2,0)</f>
        <v>New South Wales</v>
      </c>
      <c r="I7242" t="str">
        <f>VLOOKUP(Sales_Data17[[#This Row],[Delivery Region Index]],Regions_Table[#All],3,0)</f>
        <v>Port Macquarie</v>
      </c>
      <c r="J7242">
        <v>19</v>
      </c>
      <c r="K7242">
        <v>3</v>
      </c>
      <c r="L7242" t="str">
        <f>VLOOKUP(Sales_Data17[[#This Row],[Product Description Index]],Products_Data[#All],2,0)</f>
        <v>Sunglasses</v>
      </c>
      <c r="M7242">
        <v>8</v>
      </c>
      <c r="N7242" s="9">
        <v>254.60000000000002</v>
      </c>
      <c r="O7242" s="9">
        <f>Sales_Data17[[#This Row],[Order Quantity]]*Sales_Data17[[#This Row],[Unit Price]]</f>
        <v>2036.8000000000002</v>
      </c>
      <c r="P7242" s="9">
        <v>134.93799999999999</v>
      </c>
      <c r="Q7242" s="9">
        <f>Sales_Data17[[#This Row],[Line Total]]-(Sales_Data17[[#This Row],[Total Unit Cost]]*Sales_Data17[[#This Row],[Order Quantity]])</f>
        <v>957.29600000000028</v>
      </c>
      <c r="R7242" s="1" t="str">
        <f>TEXT(Sales_Data17[[#This Row],[OrderDate]],"MMM")</f>
        <v>Jun</v>
      </c>
      <c r="S7242" s="1" t="str">
        <f t="shared" si="113"/>
        <v>2016</v>
      </c>
    </row>
    <row r="7243" spans="1:19">
      <c r="A7243" t="s">
        <v>7266</v>
      </c>
      <c r="B7243" s="2">
        <v>42550</v>
      </c>
      <c r="C7243" s="2" t="str">
        <f>VLOOKUP(Sales_Data17[[#This Row],[Customer Name Index]],Customer_Data[#All],2,0)</f>
        <v>Pacific Ltd</v>
      </c>
      <c r="D7243">
        <v>20</v>
      </c>
      <c r="E7243" t="s">
        <v>4</v>
      </c>
      <c r="F7243" t="s">
        <v>8168</v>
      </c>
      <c r="G7243" t="s">
        <v>8028</v>
      </c>
      <c r="H7243" t="str">
        <f>VLOOKUP(Sales_Data17[[#This Row],[Delivery Region Index]],Regions_Table[#All],2,0)</f>
        <v>Victoria</v>
      </c>
      <c r="I7243" t="str">
        <f>VLOOKUP(Sales_Data17[[#This Row],[Delivery Region Index]],Regions_Table[#All],3,0)</f>
        <v>Wodonga</v>
      </c>
      <c r="J7243">
        <v>58</v>
      </c>
      <c r="K7243">
        <v>8</v>
      </c>
      <c r="L7243" t="str">
        <f>VLOOKUP(Sales_Data17[[#This Row],[Product Description Index]],Products_Data[#All],2,0)</f>
        <v>Shoes</v>
      </c>
      <c r="M7243">
        <v>4</v>
      </c>
      <c r="N7243" s="9">
        <v>402</v>
      </c>
      <c r="O7243" s="9">
        <f>Sales_Data17[[#This Row],[Order Quantity]]*Sales_Data17[[#This Row],[Unit Price]]</f>
        <v>1608</v>
      </c>
      <c r="P7243" s="9">
        <v>225.12</v>
      </c>
      <c r="Q7243" s="9">
        <f>Sales_Data17[[#This Row],[Line Total]]-(Sales_Data17[[#This Row],[Total Unit Cost]]*Sales_Data17[[#This Row],[Order Quantity]])</f>
        <v>707.52</v>
      </c>
      <c r="R7243" s="1" t="str">
        <f>TEXT(Sales_Data17[[#This Row],[OrderDate]],"MMM")</f>
        <v>Jun</v>
      </c>
      <c r="S7243" s="1" t="str">
        <f t="shared" si="113"/>
        <v>2016</v>
      </c>
    </row>
    <row r="7244" spans="1:19">
      <c r="A7244" t="s">
        <v>7267</v>
      </c>
      <c r="B7244" s="2">
        <v>42551</v>
      </c>
      <c r="C7244" s="2" t="str">
        <f>VLOOKUP(Sales_Data17[[#This Row],[Customer Name Index]],Customer_Data[#All],2,0)</f>
        <v>Eminence Corp</v>
      </c>
      <c r="D7244">
        <v>18</v>
      </c>
      <c r="E7244" t="s">
        <v>3</v>
      </c>
      <c r="F7244" t="s">
        <v>8168</v>
      </c>
      <c r="G7244" t="s">
        <v>8025</v>
      </c>
      <c r="H7244" t="str">
        <f>VLOOKUP(Sales_Data17[[#This Row],[Delivery Region Index]],Regions_Table[#All],2,0)</f>
        <v>Victoria</v>
      </c>
      <c r="I7244" t="str">
        <f>VLOOKUP(Sales_Data17[[#This Row],[Delivery Region Index]],Regions_Table[#All],3,0)</f>
        <v>Latrobe City</v>
      </c>
      <c r="J7244">
        <v>52</v>
      </c>
      <c r="K7244">
        <v>8</v>
      </c>
      <c r="L7244" t="str">
        <f>VLOOKUP(Sales_Data17[[#This Row],[Product Description Index]],Products_Data[#All],2,0)</f>
        <v>Shoes</v>
      </c>
      <c r="M7244">
        <v>6</v>
      </c>
      <c r="N7244" s="9">
        <v>125.8111111111111</v>
      </c>
      <c r="O7244" s="9">
        <f>Sales_Data17[[#This Row],[Order Quantity]]*Sales_Data17[[#This Row],[Unit Price]]</f>
        <v>754.86666666666656</v>
      </c>
      <c r="P7244" s="9">
        <v>50.324444444444445</v>
      </c>
      <c r="Q7244" s="9">
        <f>Sales_Data17[[#This Row],[Line Total]]-(Sales_Data17[[#This Row],[Total Unit Cost]]*Sales_Data17[[#This Row],[Order Quantity]])</f>
        <v>452.9199999999999</v>
      </c>
      <c r="R7244" s="1" t="str">
        <f>TEXT(Sales_Data17[[#This Row],[OrderDate]],"MMM")</f>
        <v>Jun</v>
      </c>
      <c r="S7244" s="1" t="str">
        <f t="shared" si="113"/>
        <v>2016</v>
      </c>
    </row>
    <row r="7245" spans="1:19">
      <c r="A7245" t="s">
        <v>7268</v>
      </c>
      <c r="B7245" s="2">
        <v>42551</v>
      </c>
      <c r="C7245" s="2" t="str">
        <f>VLOOKUP(Sales_Data17[[#This Row],[Customer Name Index]],Customer_Data[#All],2,0)</f>
        <v>3LAB, Ltd</v>
      </c>
      <c r="D7245">
        <v>16</v>
      </c>
      <c r="E7245" t="s">
        <v>4</v>
      </c>
      <c r="F7245" t="s">
        <v>8168</v>
      </c>
      <c r="G7245" t="s">
        <v>8025</v>
      </c>
      <c r="H7245" t="str">
        <f>VLOOKUP(Sales_Data17[[#This Row],[Delivery Region Index]],Regions_Table[#All],2,0)</f>
        <v>South Australia</v>
      </c>
      <c r="I7245" t="str">
        <f>VLOOKUP(Sales_Data17[[#This Row],[Delivery Region Index]],Regions_Table[#All],3,0)</f>
        <v>Adelaide</v>
      </c>
      <c r="J7245">
        <v>46</v>
      </c>
      <c r="K7245">
        <v>7</v>
      </c>
      <c r="L7245" t="str">
        <f>VLOOKUP(Sales_Data17[[#This Row],[Product Description Index]],Products_Data[#All],2,0)</f>
        <v>Dress Shirts</v>
      </c>
      <c r="M7245">
        <v>5</v>
      </c>
      <c r="N7245" s="9">
        <v>115.38888888888889</v>
      </c>
      <c r="O7245" s="9">
        <f>Sales_Data17[[#This Row],[Order Quantity]]*Sales_Data17[[#This Row],[Unit Price]]</f>
        <v>576.94444444444446</v>
      </c>
      <c r="P7245" s="9">
        <v>56.540555555555557</v>
      </c>
      <c r="Q7245" s="9">
        <f>Sales_Data17[[#This Row],[Line Total]]-(Sales_Data17[[#This Row],[Total Unit Cost]]*Sales_Data17[[#This Row],[Order Quantity]])</f>
        <v>294.24166666666667</v>
      </c>
      <c r="R7245" s="1" t="str">
        <f>TEXT(Sales_Data17[[#This Row],[OrderDate]],"MMM")</f>
        <v>Jun</v>
      </c>
      <c r="S7245" s="1" t="str">
        <f t="shared" si="113"/>
        <v>2016</v>
      </c>
    </row>
    <row r="7246" spans="1:19">
      <c r="A7246" t="s">
        <v>7269</v>
      </c>
      <c r="B7246" s="2">
        <v>42551</v>
      </c>
      <c r="C7246" s="2" t="str">
        <f>VLOOKUP(Sales_Data17[[#This Row],[Customer Name Index]],Customer_Data[#All],2,0)</f>
        <v>Pacific Ltd</v>
      </c>
      <c r="D7246">
        <v>20</v>
      </c>
      <c r="E7246" t="s">
        <v>4</v>
      </c>
      <c r="F7246" t="s">
        <v>8168</v>
      </c>
      <c r="G7246" t="s">
        <v>8028</v>
      </c>
      <c r="H7246" t="str">
        <f>VLOOKUP(Sales_Data17[[#This Row],[Delivery Region Index]],Regions_Table[#All],2,0)</f>
        <v>Victoria</v>
      </c>
      <c r="I7246" t="str">
        <f>VLOOKUP(Sales_Data17[[#This Row],[Delivery Region Index]],Regions_Table[#All],3,0)</f>
        <v>Wangaratta</v>
      </c>
      <c r="J7246">
        <v>56</v>
      </c>
      <c r="K7246">
        <v>8</v>
      </c>
      <c r="L7246" t="str">
        <f>VLOOKUP(Sales_Data17[[#This Row],[Product Description Index]],Products_Data[#All],2,0)</f>
        <v>Shoes</v>
      </c>
      <c r="M7246">
        <v>5</v>
      </c>
      <c r="N7246" s="9">
        <v>105.71111111111111</v>
      </c>
      <c r="O7246" s="9">
        <f>Sales_Data17[[#This Row],[Order Quantity]]*Sales_Data17[[#This Row],[Unit Price]]</f>
        <v>528.55555555555554</v>
      </c>
      <c r="P7246" s="9">
        <v>49.684222222222218</v>
      </c>
      <c r="Q7246" s="9">
        <f>Sales_Data17[[#This Row],[Line Total]]-(Sales_Data17[[#This Row],[Total Unit Cost]]*Sales_Data17[[#This Row],[Order Quantity]])</f>
        <v>280.13444444444445</v>
      </c>
      <c r="R7246" s="1" t="str">
        <f>TEXT(Sales_Data17[[#This Row],[OrderDate]],"MMM")</f>
        <v>Jun</v>
      </c>
      <c r="S7246" s="1" t="str">
        <f t="shared" si="113"/>
        <v>2016</v>
      </c>
    </row>
    <row r="7247" spans="1:19">
      <c r="A7247" t="s">
        <v>7270</v>
      </c>
      <c r="B7247" s="2">
        <v>42552</v>
      </c>
      <c r="C7247" s="2" t="str">
        <f>VLOOKUP(Sales_Data17[[#This Row],[Customer Name Index]],Customer_Data[#All],2,0)</f>
        <v>Eminence Corp</v>
      </c>
      <c r="D7247">
        <v>18</v>
      </c>
      <c r="E7247" t="s">
        <v>2</v>
      </c>
      <c r="F7247" t="s">
        <v>8168</v>
      </c>
      <c r="G7247" t="s">
        <v>8025</v>
      </c>
      <c r="H7247" t="str">
        <f>VLOOKUP(Sales_Data17[[#This Row],[Delivery Region Index]],Regions_Table[#All],2,0)</f>
        <v>Victoria</v>
      </c>
      <c r="I7247" t="str">
        <f>VLOOKUP(Sales_Data17[[#This Row],[Delivery Region Index]],Regions_Table[#All],3,0)</f>
        <v>Bendigo</v>
      </c>
      <c r="J7247">
        <v>50</v>
      </c>
      <c r="K7247">
        <v>7</v>
      </c>
      <c r="L7247" t="str">
        <f>VLOOKUP(Sales_Data17[[#This Row],[Product Description Index]],Products_Data[#All],2,0)</f>
        <v>Dress Shirts</v>
      </c>
      <c r="M7247">
        <v>4</v>
      </c>
      <c r="N7247" s="9">
        <v>124.32222222222224</v>
      </c>
      <c r="O7247" s="9">
        <f>Sales_Data17[[#This Row],[Order Quantity]]*Sales_Data17[[#This Row],[Unit Price]]</f>
        <v>497.28888888888895</v>
      </c>
      <c r="P7247" s="9">
        <v>98.214555555555577</v>
      </c>
      <c r="Q7247" s="9">
        <f>Sales_Data17[[#This Row],[Line Total]]-(Sales_Data17[[#This Row],[Total Unit Cost]]*Sales_Data17[[#This Row],[Order Quantity]])</f>
        <v>104.43066666666664</v>
      </c>
      <c r="R7247" s="1" t="str">
        <f>TEXT(Sales_Data17[[#This Row],[OrderDate]],"MMM")</f>
        <v>Jul</v>
      </c>
      <c r="S7247" s="1" t="str">
        <f t="shared" si="113"/>
        <v>2016</v>
      </c>
    </row>
    <row r="7248" spans="1:19">
      <c r="A7248" t="s">
        <v>7271</v>
      </c>
      <c r="B7248" s="2">
        <v>42552</v>
      </c>
      <c r="C7248" s="2" t="str">
        <f>VLOOKUP(Sales_Data17[[#This Row],[Customer Name Index]],Customer_Data[#All],2,0)</f>
        <v>ETUDE Ltd</v>
      </c>
      <c r="D7248">
        <v>4</v>
      </c>
      <c r="E7248" t="s">
        <v>4</v>
      </c>
      <c r="F7248" t="s">
        <v>8168</v>
      </c>
      <c r="G7248" t="s">
        <v>8027</v>
      </c>
      <c r="H7248" t="str">
        <f>VLOOKUP(Sales_Data17[[#This Row],[Delivery Region Index]],Regions_Table[#All],2,0)</f>
        <v>New South Wales</v>
      </c>
      <c r="I7248" t="str">
        <f>VLOOKUP(Sales_Data17[[#This Row],[Delivery Region Index]],Regions_Table[#All],3,0)</f>
        <v>Griffith</v>
      </c>
      <c r="J7248">
        <v>12</v>
      </c>
      <c r="K7248">
        <v>2</v>
      </c>
      <c r="L7248" t="str">
        <f>VLOOKUP(Sales_Data17[[#This Row],[Product Description Index]],Products_Data[#All],2,0)</f>
        <v>Pants</v>
      </c>
      <c r="M7248">
        <v>3</v>
      </c>
      <c r="N7248" s="9">
        <v>669.25555555555559</v>
      </c>
      <c r="O7248" s="9">
        <f>Sales_Data17[[#This Row],[Order Quantity]]*Sales_Data17[[#This Row],[Unit Price]]</f>
        <v>2007.7666666666669</v>
      </c>
      <c r="P7248" s="9">
        <v>414.93844444444443</v>
      </c>
      <c r="Q7248" s="9">
        <f>Sales_Data17[[#This Row],[Line Total]]-(Sales_Data17[[#This Row],[Total Unit Cost]]*Sales_Data17[[#This Row],[Order Quantity]])</f>
        <v>762.95133333333365</v>
      </c>
      <c r="R7248" s="1" t="str">
        <f>TEXT(Sales_Data17[[#This Row],[OrderDate]],"MMM")</f>
        <v>Jul</v>
      </c>
      <c r="S7248" s="1" t="str">
        <f t="shared" si="113"/>
        <v>2016</v>
      </c>
    </row>
    <row r="7249" spans="1:19">
      <c r="A7249" t="s">
        <v>7272</v>
      </c>
      <c r="B7249" s="2">
        <v>42552</v>
      </c>
      <c r="C7249" s="2" t="str">
        <f>VLOOKUP(Sales_Data17[[#This Row],[Customer Name Index]],Customer_Data[#All],2,0)</f>
        <v>21st Ltd</v>
      </c>
      <c r="D7249">
        <v>10</v>
      </c>
      <c r="E7249" t="s">
        <v>4</v>
      </c>
      <c r="F7249" t="s">
        <v>8168</v>
      </c>
      <c r="G7249" t="s">
        <v>8026</v>
      </c>
      <c r="H7249" t="str">
        <f>VLOOKUP(Sales_Data17[[#This Row],[Delivery Region Index]],Regions_Table[#All],2,0)</f>
        <v>Queensland</v>
      </c>
      <c r="I7249" t="str">
        <f>VLOOKUP(Sales_Data17[[#This Row],[Delivery Region Index]],Regions_Table[#All],3,0)</f>
        <v>Cairns</v>
      </c>
      <c r="J7249">
        <v>28</v>
      </c>
      <c r="K7249">
        <v>4</v>
      </c>
      <c r="L7249" t="str">
        <f>VLOOKUP(Sales_Data17[[#This Row],[Product Description Index]],Products_Data[#All],2,0)</f>
        <v>Jeans</v>
      </c>
      <c r="M7249">
        <v>7</v>
      </c>
      <c r="N7249" s="9">
        <v>203.97777777777776</v>
      </c>
      <c r="O7249" s="9">
        <f>Sales_Data17[[#This Row],[Order Quantity]]*Sales_Data17[[#This Row],[Unit Price]]</f>
        <v>1427.8444444444444</v>
      </c>
      <c r="P7249" s="9">
        <v>93.829777777777778</v>
      </c>
      <c r="Q7249" s="9">
        <f>Sales_Data17[[#This Row],[Line Total]]-(Sales_Data17[[#This Row],[Total Unit Cost]]*Sales_Data17[[#This Row],[Order Quantity]])</f>
        <v>771.03599999999994</v>
      </c>
      <c r="R7249" s="1" t="str">
        <f>TEXT(Sales_Data17[[#This Row],[OrderDate]],"MMM")</f>
        <v>Jul</v>
      </c>
      <c r="S7249" s="1" t="str">
        <f t="shared" si="113"/>
        <v>2016</v>
      </c>
    </row>
    <row r="7250" spans="1:19">
      <c r="A7250" t="s">
        <v>7273</v>
      </c>
      <c r="B7250" s="2">
        <v>42553</v>
      </c>
      <c r="C7250" s="2" t="str">
        <f>VLOOKUP(Sales_Data17[[#This Row],[Customer Name Index]],Customer_Data[#All],2,0)</f>
        <v>Medsep Group</v>
      </c>
      <c r="D7250">
        <v>8</v>
      </c>
      <c r="E7250" t="s">
        <v>2</v>
      </c>
      <c r="F7250" t="s">
        <v>8168</v>
      </c>
      <c r="G7250" t="s">
        <v>8027</v>
      </c>
      <c r="H7250" t="str">
        <f>VLOOKUP(Sales_Data17[[#This Row],[Delivery Region Index]],Regions_Table[#All],2,0)</f>
        <v>New South Wales</v>
      </c>
      <c r="I7250" t="str">
        <f>VLOOKUP(Sales_Data17[[#This Row],[Delivery Region Index]],Regions_Table[#All],3,0)</f>
        <v>Tamworth</v>
      </c>
      <c r="J7250">
        <v>21</v>
      </c>
      <c r="K7250">
        <v>3</v>
      </c>
      <c r="L7250" t="str">
        <f>VLOOKUP(Sales_Data17[[#This Row],[Product Description Index]],Products_Data[#All],2,0)</f>
        <v>Sunglasses</v>
      </c>
      <c r="M7250">
        <v>9</v>
      </c>
      <c r="N7250" s="9">
        <v>123.57777777777778</v>
      </c>
      <c r="O7250" s="9">
        <f>Sales_Data17[[#This Row],[Order Quantity]]*Sales_Data17[[#This Row],[Unit Price]]</f>
        <v>1112.2</v>
      </c>
      <c r="P7250" s="9">
        <v>72.910888888888891</v>
      </c>
      <c r="Q7250" s="9">
        <f>Sales_Data17[[#This Row],[Line Total]]-(Sales_Data17[[#This Row],[Total Unit Cost]]*Sales_Data17[[#This Row],[Order Quantity]])</f>
        <v>456.00200000000007</v>
      </c>
      <c r="R7250" s="1" t="str">
        <f>TEXT(Sales_Data17[[#This Row],[OrderDate]],"MMM")</f>
        <v>Jul</v>
      </c>
      <c r="S7250" s="1" t="str">
        <f t="shared" si="113"/>
        <v>2016</v>
      </c>
    </row>
    <row r="7251" spans="1:19">
      <c r="A7251" t="s">
        <v>7274</v>
      </c>
      <c r="B7251" s="2">
        <v>42553</v>
      </c>
      <c r="C7251" s="2" t="str">
        <f>VLOOKUP(Sales_Data17[[#This Row],[Customer Name Index]],Customer_Data[#All],2,0)</f>
        <v>Apollo Ltd</v>
      </c>
      <c r="D7251">
        <v>11</v>
      </c>
      <c r="E7251" t="s">
        <v>2</v>
      </c>
      <c r="F7251" t="s">
        <v>8168</v>
      </c>
      <c r="G7251" t="s">
        <v>8026</v>
      </c>
      <c r="H7251" t="str">
        <f>VLOOKUP(Sales_Data17[[#This Row],[Delivery Region Index]],Regions_Table[#All],2,0)</f>
        <v>Queensland</v>
      </c>
      <c r="I7251" t="str">
        <f>VLOOKUP(Sales_Data17[[#This Row],[Delivery Region Index]],Regions_Table[#All],3,0)</f>
        <v>Gladstone</v>
      </c>
      <c r="J7251">
        <v>30</v>
      </c>
      <c r="K7251">
        <v>5</v>
      </c>
      <c r="L7251" t="str">
        <f>VLOOKUP(Sales_Data17[[#This Row],[Product Description Index]],Products_Data[#All],2,0)</f>
        <v>Hats</v>
      </c>
      <c r="M7251">
        <v>3</v>
      </c>
      <c r="N7251" s="9">
        <v>261.3</v>
      </c>
      <c r="O7251" s="9">
        <f>Sales_Data17[[#This Row],[Order Quantity]]*Sales_Data17[[#This Row],[Unit Price]]</f>
        <v>783.90000000000009</v>
      </c>
      <c r="P7251" s="9">
        <v>125.42400000000001</v>
      </c>
      <c r="Q7251" s="9">
        <f>Sales_Data17[[#This Row],[Line Total]]-(Sales_Data17[[#This Row],[Total Unit Cost]]*Sales_Data17[[#This Row],[Order Quantity]])</f>
        <v>407.62800000000004</v>
      </c>
      <c r="R7251" s="1" t="str">
        <f>TEXT(Sales_Data17[[#This Row],[OrderDate]],"MMM")</f>
        <v>Jul</v>
      </c>
      <c r="S7251" s="1" t="str">
        <f t="shared" si="113"/>
        <v>2016</v>
      </c>
    </row>
    <row r="7252" spans="1:19">
      <c r="A7252" t="s">
        <v>7275</v>
      </c>
      <c r="B7252" s="2">
        <v>42553</v>
      </c>
      <c r="C7252" s="2" t="str">
        <f>VLOOKUP(Sales_Data17[[#This Row],[Customer Name Index]],Customer_Data[#All],2,0)</f>
        <v>Eminence Corp</v>
      </c>
      <c r="D7252">
        <v>18</v>
      </c>
      <c r="E7252" t="s">
        <v>3</v>
      </c>
      <c r="F7252" t="s">
        <v>8168</v>
      </c>
      <c r="G7252" t="s">
        <v>8025</v>
      </c>
      <c r="H7252" t="str">
        <f>VLOOKUP(Sales_Data17[[#This Row],[Delivery Region Index]],Regions_Table[#All],2,0)</f>
        <v>Victoria</v>
      </c>
      <c r="I7252" t="str">
        <f>VLOOKUP(Sales_Data17[[#This Row],[Delivery Region Index]],Regions_Table[#All],3,0)</f>
        <v>Latrobe City</v>
      </c>
      <c r="J7252">
        <v>52</v>
      </c>
      <c r="K7252">
        <v>8</v>
      </c>
      <c r="L7252" t="str">
        <f>VLOOKUP(Sales_Data17[[#This Row],[Product Description Index]],Products_Data[#All],2,0)</f>
        <v>Shoes</v>
      </c>
      <c r="M7252">
        <v>5</v>
      </c>
      <c r="N7252" s="9">
        <v>111.66666666666667</v>
      </c>
      <c r="O7252" s="9">
        <f>Sales_Data17[[#This Row],[Order Quantity]]*Sales_Data17[[#This Row],[Unit Price]]</f>
        <v>558.33333333333337</v>
      </c>
      <c r="P7252" s="9">
        <v>70.349999999999994</v>
      </c>
      <c r="Q7252" s="9">
        <f>Sales_Data17[[#This Row],[Line Total]]-(Sales_Data17[[#This Row],[Total Unit Cost]]*Sales_Data17[[#This Row],[Order Quantity]])</f>
        <v>206.58333333333337</v>
      </c>
      <c r="R7252" s="1" t="str">
        <f>TEXT(Sales_Data17[[#This Row],[OrderDate]],"MMM")</f>
        <v>Jul</v>
      </c>
      <c r="S7252" s="1" t="str">
        <f t="shared" si="113"/>
        <v>2016</v>
      </c>
    </row>
    <row r="7253" spans="1:19">
      <c r="A7253" t="s">
        <v>7276</v>
      </c>
      <c r="B7253" s="2">
        <v>42553</v>
      </c>
      <c r="C7253" s="2" t="str">
        <f>VLOOKUP(Sales_Data17[[#This Row],[Customer Name Index]],Customer_Data[#All],2,0)</f>
        <v xml:space="preserve">Medline </v>
      </c>
      <c r="D7253">
        <v>12</v>
      </c>
      <c r="E7253" t="s">
        <v>4</v>
      </c>
      <c r="F7253" t="s">
        <v>8168</v>
      </c>
      <c r="G7253" t="s">
        <v>8026</v>
      </c>
      <c r="H7253" t="str">
        <f>VLOOKUP(Sales_Data17[[#This Row],[Delivery Region Index]],Regions_Table[#All],2,0)</f>
        <v>Queensland</v>
      </c>
      <c r="I7253" t="str">
        <f>VLOOKUP(Sales_Data17[[#This Row],[Delivery Region Index]],Regions_Table[#All],3,0)</f>
        <v>Logan City</v>
      </c>
      <c r="J7253">
        <v>35</v>
      </c>
      <c r="K7253">
        <v>5</v>
      </c>
      <c r="L7253" t="str">
        <f>VLOOKUP(Sales_Data17[[#This Row],[Product Description Index]],Products_Data[#All],2,0)</f>
        <v>Hats</v>
      </c>
      <c r="M7253">
        <v>1</v>
      </c>
      <c r="N7253" s="9">
        <v>253.85555555555558</v>
      </c>
      <c r="O7253" s="9">
        <f>Sales_Data17[[#This Row],[Order Quantity]]*Sales_Data17[[#This Row],[Unit Price]]</f>
        <v>253.85555555555558</v>
      </c>
      <c r="P7253" s="9">
        <v>149.77477777777779</v>
      </c>
      <c r="Q7253" s="9">
        <f>Sales_Data17[[#This Row],[Line Total]]-(Sales_Data17[[#This Row],[Total Unit Cost]]*Sales_Data17[[#This Row],[Order Quantity]])</f>
        <v>104.0807777777778</v>
      </c>
      <c r="R7253" s="1" t="str">
        <f>TEXT(Sales_Data17[[#This Row],[OrderDate]],"MMM")</f>
        <v>Jul</v>
      </c>
      <c r="S7253" s="1" t="str">
        <f t="shared" si="113"/>
        <v>2016</v>
      </c>
    </row>
    <row r="7254" spans="1:19">
      <c r="A7254" t="s">
        <v>7277</v>
      </c>
      <c r="B7254" s="2">
        <v>42554</v>
      </c>
      <c r="C7254" s="2" t="str">
        <f>VLOOKUP(Sales_Data17[[#This Row],[Customer Name Index]],Customer_Data[#All],2,0)</f>
        <v>Rochester Ltd</v>
      </c>
      <c r="D7254">
        <v>15</v>
      </c>
      <c r="E7254" t="s">
        <v>3</v>
      </c>
      <c r="F7254" t="s">
        <v>8168</v>
      </c>
      <c r="G7254" t="s">
        <v>8025</v>
      </c>
      <c r="H7254" t="str">
        <f>VLOOKUP(Sales_Data17[[#This Row],[Delivery Region Index]],Regions_Table[#All],2,0)</f>
        <v>Queensland</v>
      </c>
      <c r="I7254" t="str">
        <f>VLOOKUP(Sales_Data17[[#This Row],[Delivery Region Index]],Regions_Table[#All],3,0)</f>
        <v>Rockhampton</v>
      </c>
      <c r="J7254">
        <v>41</v>
      </c>
      <c r="K7254">
        <v>6</v>
      </c>
      <c r="L7254" t="str">
        <f>VLOOKUP(Sales_Data17[[#This Row],[Product Description Index]],Products_Data[#All],2,0)</f>
        <v>Socks</v>
      </c>
      <c r="M7254">
        <v>1</v>
      </c>
      <c r="N7254" s="9">
        <v>565.77777777777783</v>
      </c>
      <c r="O7254" s="9">
        <f>Sales_Data17[[#This Row],[Order Quantity]]*Sales_Data17[[#This Row],[Unit Price]]</f>
        <v>565.77777777777783</v>
      </c>
      <c r="P7254" s="9">
        <v>469.59555555555551</v>
      </c>
      <c r="Q7254" s="9">
        <f>Sales_Data17[[#This Row],[Line Total]]-(Sales_Data17[[#This Row],[Total Unit Cost]]*Sales_Data17[[#This Row],[Order Quantity]])</f>
        <v>96.182222222222322</v>
      </c>
      <c r="R7254" s="1" t="str">
        <f>TEXT(Sales_Data17[[#This Row],[OrderDate]],"MMM")</f>
        <v>Jul</v>
      </c>
      <c r="S7254" s="1" t="str">
        <f t="shared" si="113"/>
        <v>2016</v>
      </c>
    </row>
    <row r="7255" spans="1:19">
      <c r="A7255" t="s">
        <v>7278</v>
      </c>
      <c r="B7255" s="2">
        <v>42554</v>
      </c>
      <c r="C7255" s="2" t="str">
        <f>VLOOKUP(Sales_Data17[[#This Row],[Customer Name Index]],Customer_Data[#All],2,0)</f>
        <v xml:space="preserve">Linde </v>
      </c>
      <c r="D7255">
        <v>14</v>
      </c>
      <c r="E7255" t="s">
        <v>2</v>
      </c>
      <c r="F7255" t="s">
        <v>8168</v>
      </c>
      <c r="G7255" t="s">
        <v>8026</v>
      </c>
      <c r="H7255" t="str">
        <f>VLOOKUP(Sales_Data17[[#This Row],[Delivery Region Index]],Regions_Table[#All],2,0)</f>
        <v>Queensland</v>
      </c>
      <c r="I7255" t="str">
        <f>VLOOKUP(Sales_Data17[[#This Row],[Delivery Region Index]],Regions_Table[#All],3,0)</f>
        <v>Rockhampton</v>
      </c>
      <c r="J7255">
        <v>41</v>
      </c>
      <c r="K7255">
        <v>6</v>
      </c>
      <c r="L7255" t="str">
        <f>VLOOKUP(Sales_Data17[[#This Row],[Product Description Index]],Products_Data[#All],2,0)</f>
        <v>Socks</v>
      </c>
      <c r="M7255">
        <v>5</v>
      </c>
      <c r="N7255" s="9">
        <v>427.31111111111113</v>
      </c>
      <c r="O7255" s="9">
        <f>Sales_Data17[[#This Row],[Order Quantity]]*Sales_Data17[[#This Row],[Unit Price]]</f>
        <v>2136.5555555555557</v>
      </c>
      <c r="P7255" s="9">
        <v>316.21022222222223</v>
      </c>
      <c r="Q7255" s="9">
        <f>Sales_Data17[[#This Row],[Line Total]]-(Sales_Data17[[#This Row],[Total Unit Cost]]*Sales_Data17[[#This Row],[Order Quantity]])</f>
        <v>555.50444444444452</v>
      </c>
      <c r="R7255" s="1" t="str">
        <f>TEXT(Sales_Data17[[#This Row],[OrderDate]],"MMM")</f>
        <v>Jul</v>
      </c>
      <c r="S7255" s="1" t="str">
        <f t="shared" si="113"/>
        <v>2016</v>
      </c>
    </row>
    <row r="7256" spans="1:19">
      <c r="A7256" t="s">
        <v>7279</v>
      </c>
      <c r="B7256" s="2">
        <v>42555</v>
      </c>
      <c r="C7256" s="2" t="str">
        <f>VLOOKUP(Sales_Data17[[#This Row],[Customer Name Index]],Customer_Data[#All],2,0)</f>
        <v xml:space="preserve">Qualitest </v>
      </c>
      <c r="D7256">
        <v>19</v>
      </c>
      <c r="E7256" t="s">
        <v>4</v>
      </c>
      <c r="F7256" t="s">
        <v>8168</v>
      </c>
      <c r="G7256" t="s">
        <v>8028</v>
      </c>
      <c r="H7256" t="str">
        <f>VLOOKUP(Sales_Data17[[#This Row],[Delivery Region Index]],Regions_Table[#All],2,0)</f>
        <v>Victoria</v>
      </c>
      <c r="I7256" t="str">
        <f>VLOOKUP(Sales_Data17[[#This Row],[Delivery Region Index]],Regions_Table[#All],3,0)</f>
        <v>Mildura</v>
      </c>
      <c r="J7256">
        <v>53</v>
      </c>
      <c r="K7256">
        <v>8</v>
      </c>
      <c r="L7256" t="str">
        <f>VLOOKUP(Sales_Data17[[#This Row],[Product Description Index]],Products_Data[#All],2,0)</f>
        <v>Shoes</v>
      </c>
      <c r="M7256">
        <v>5</v>
      </c>
      <c r="N7256" s="9">
        <v>407.95555555555552</v>
      </c>
      <c r="O7256" s="9">
        <f>Sales_Data17[[#This Row],[Order Quantity]]*Sales_Data17[[#This Row],[Unit Price]]</f>
        <v>2039.7777777777776</v>
      </c>
      <c r="P7256" s="9">
        <v>273.33022222222223</v>
      </c>
      <c r="Q7256" s="9">
        <f>Sales_Data17[[#This Row],[Line Total]]-(Sales_Data17[[#This Row],[Total Unit Cost]]*Sales_Data17[[#This Row],[Order Quantity]])</f>
        <v>673.12666666666632</v>
      </c>
      <c r="R7256" s="1" t="str">
        <f>TEXT(Sales_Data17[[#This Row],[OrderDate]],"MMM")</f>
        <v>Jul</v>
      </c>
      <c r="S7256" s="1" t="str">
        <f t="shared" si="113"/>
        <v>2016</v>
      </c>
    </row>
    <row r="7257" spans="1:19">
      <c r="A7257" t="s">
        <v>7280</v>
      </c>
      <c r="B7257" s="2">
        <v>42555</v>
      </c>
      <c r="C7257" s="2" t="str">
        <f>VLOOKUP(Sales_Data17[[#This Row],[Customer Name Index]],Customer_Data[#All],2,0)</f>
        <v>ETUDE Ltd</v>
      </c>
      <c r="D7257">
        <v>4</v>
      </c>
      <c r="E7257" t="s">
        <v>2</v>
      </c>
      <c r="F7257" t="s">
        <v>8168</v>
      </c>
      <c r="G7257" t="s">
        <v>8027</v>
      </c>
      <c r="H7257" t="str">
        <f>VLOOKUP(Sales_Data17[[#This Row],[Delivery Region Index]],Regions_Table[#All],2,0)</f>
        <v>New South Wales</v>
      </c>
      <c r="I7257" t="str">
        <f>VLOOKUP(Sales_Data17[[#This Row],[Delivery Region Index]],Regions_Table[#All],3,0)</f>
        <v>Goulburn</v>
      </c>
      <c r="J7257">
        <v>10</v>
      </c>
      <c r="K7257">
        <v>2</v>
      </c>
      <c r="L7257" t="str">
        <f>VLOOKUP(Sales_Data17[[#This Row],[Product Description Index]],Products_Data[#All],2,0)</f>
        <v>Pants</v>
      </c>
      <c r="M7257">
        <v>7</v>
      </c>
      <c r="N7257" s="9">
        <v>120.60000000000001</v>
      </c>
      <c r="O7257" s="9">
        <f>Sales_Data17[[#This Row],[Order Quantity]]*Sales_Data17[[#This Row],[Unit Price]]</f>
        <v>844.2</v>
      </c>
      <c r="P7257" s="9">
        <v>94.068000000000012</v>
      </c>
      <c r="Q7257" s="9">
        <f>Sales_Data17[[#This Row],[Line Total]]-(Sales_Data17[[#This Row],[Total Unit Cost]]*Sales_Data17[[#This Row],[Order Quantity]])</f>
        <v>185.72399999999993</v>
      </c>
      <c r="R7257" s="1" t="str">
        <f>TEXT(Sales_Data17[[#This Row],[OrderDate]],"MMM")</f>
        <v>Jul</v>
      </c>
      <c r="S7257" s="1" t="str">
        <f t="shared" si="113"/>
        <v>2016</v>
      </c>
    </row>
    <row r="7258" spans="1:19">
      <c r="A7258" t="s">
        <v>7281</v>
      </c>
      <c r="B7258" s="2">
        <v>42555</v>
      </c>
      <c r="C7258" s="2" t="str">
        <f>VLOOKUP(Sales_Data17[[#This Row],[Customer Name Index]],Customer_Data[#All],2,0)</f>
        <v xml:space="preserve">Ei </v>
      </c>
      <c r="D7258">
        <v>9</v>
      </c>
      <c r="E7258" t="s">
        <v>4</v>
      </c>
      <c r="F7258" t="s">
        <v>8168</v>
      </c>
      <c r="G7258" t="s">
        <v>8027</v>
      </c>
      <c r="H7258" t="str">
        <f>VLOOKUP(Sales_Data17[[#This Row],[Delivery Region Index]],Regions_Table[#All],2,0)</f>
        <v>New South Wales</v>
      </c>
      <c r="I7258" t="str">
        <f>VLOOKUP(Sales_Data17[[#This Row],[Delivery Region Index]],Regions_Table[#All],3,0)</f>
        <v>Wyong</v>
      </c>
      <c r="J7258">
        <v>25</v>
      </c>
      <c r="K7258">
        <v>4</v>
      </c>
      <c r="L7258" t="str">
        <f>VLOOKUP(Sales_Data17[[#This Row],[Product Description Index]],Products_Data[#All],2,0)</f>
        <v>Jeans</v>
      </c>
      <c r="M7258">
        <v>2</v>
      </c>
      <c r="N7258" s="9">
        <v>122.83333333333333</v>
      </c>
      <c r="O7258" s="9">
        <f>Sales_Data17[[#This Row],[Order Quantity]]*Sales_Data17[[#This Row],[Unit Price]]</f>
        <v>245.66666666666666</v>
      </c>
      <c r="P7258" s="9">
        <v>84.754999999999995</v>
      </c>
      <c r="Q7258" s="9">
        <f>Sales_Data17[[#This Row],[Line Total]]-(Sales_Data17[[#This Row],[Total Unit Cost]]*Sales_Data17[[#This Row],[Order Quantity]])</f>
        <v>76.156666666666666</v>
      </c>
      <c r="R7258" s="1" t="str">
        <f>TEXT(Sales_Data17[[#This Row],[OrderDate]],"MMM")</f>
        <v>Jul</v>
      </c>
      <c r="S7258" s="1" t="str">
        <f t="shared" si="113"/>
        <v>2016</v>
      </c>
    </row>
    <row r="7259" spans="1:19">
      <c r="A7259" t="s">
        <v>7282</v>
      </c>
      <c r="B7259" s="2">
        <v>42555</v>
      </c>
      <c r="C7259" s="2" t="str">
        <f>VLOOKUP(Sales_Data17[[#This Row],[Customer Name Index]],Customer_Data[#All],2,0)</f>
        <v>21st Ltd</v>
      </c>
      <c r="D7259">
        <v>10</v>
      </c>
      <c r="E7259" t="s">
        <v>4</v>
      </c>
      <c r="F7259" t="s">
        <v>8168</v>
      </c>
      <c r="G7259" t="s">
        <v>8026</v>
      </c>
      <c r="H7259" t="str">
        <f>VLOOKUP(Sales_Data17[[#This Row],[Delivery Region Index]],Regions_Table[#All],2,0)</f>
        <v>Queensland</v>
      </c>
      <c r="I7259" t="str">
        <f>VLOOKUP(Sales_Data17[[#This Row],[Delivery Region Index]],Regions_Table[#All],3,0)</f>
        <v>Cairns</v>
      </c>
      <c r="J7259">
        <v>28</v>
      </c>
      <c r="K7259">
        <v>4</v>
      </c>
      <c r="L7259" t="str">
        <f>VLOOKUP(Sales_Data17[[#This Row],[Product Description Index]],Products_Data[#All],2,0)</f>
        <v>Jeans</v>
      </c>
      <c r="M7259">
        <v>3</v>
      </c>
      <c r="N7259" s="9">
        <v>411.67777777777775</v>
      </c>
      <c r="O7259" s="9">
        <f>Sales_Data17[[#This Row],[Order Quantity]]*Sales_Data17[[#This Row],[Unit Price]]</f>
        <v>1235.0333333333333</v>
      </c>
      <c r="P7259" s="9">
        <v>329.34222222222223</v>
      </c>
      <c r="Q7259" s="9">
        <f>Sales_Data17[[#This Row],[Line Total]]-(Sales_Data17[[#This Row],[Total Unit Cost]]*Sales_Data17[[#This Row],[Order Quantity]])</f>
        <v>247.00666666666666</v>
      </c>
      <c r="R7259" s="1" t="str">
        <f>TEXT(Sales_Data17[[#This Row],[OrderDate]],"MMM")</f>
        <v>Jul</v>
      </c>
      <c r="S7259" s="1" t="str">
        <f t="shared" si="113"/>
        <v>2016</v>
      </c>
    </row>
    <row r="7260" spans="1:19">
      <c r="A7260" t="s">
        <v>7283</v>
      </c>
      <c r="B7260" s="2">
        <v>42555</v>
      </c>
      <c r="C7260" s="2" t="str">
        <f>VLOOKUP(Sales_Data17[[#This Row],[Customer Name Index]],Customer_Data[#All],2,0)</f>
        <v xml:space="preserve">WakeFern </v>
      </c>
      <c r="D7260">
        <v>2</v>
      </c>
      <c r="E7260" t="s">
        <v>4</v>
      </c>
      <c r="F7260" t="s">
        <v>8168</v>
      </c>
      <c r="G7260" t="s">
        <v>8027</v>
      </c>
      <c r="H7260" t="str">
        <f>VLOOKUP(Sales_Data17[[#This Row],[Delivery Region Index]],Regions_Table[#All],2,0)</f>
        <v>New South Wales</v>
      </c>
      <c r="I7260" t="str">
        <f>VLOOKUP(Sales_Data17[[#This Row],[Delivery Region Index]],Regions_Table[#All],3,0)</f>
        <v>Bathurst</v>
      </c>
      <c r="J7260">
        <v>4</v>
      </c>
      <c r="K7260">
        <v>1</v>
      </c>
      <c r="L7260" t="str">
        <f>VLOOKUP(Sales_Data17[[#This Row],[Product Description Index]],Products_Data[#All],2,0)</f>
        <v>Shirts</v>
      </c>
      <c r="M7260">
        <v>5</v>
      </c>
      <c r="N7260" s="9">
        <v>310.43333333333334</v>
      </c>
      <c r="O7260" s="9">
        <f>Sales_Data17[[#This Row],[Order Quantity]]*Sales_Data17[[#This Row],[Unit Price]]</f>
        <v>1552.1666666666667</v>
      </c>
      <c r="P7260" s="9">
        <v>226.61633333333333</v>
      </c>
      <c r="Q7260" s="9">
        <f>Sales_Data17[[#This Row],[Line Total]]-(Sales_Data17[[#This Row],[Total Unit Cost]]*Sales_Data17[[#This Row],[Order Quantity]])</f>
        <v>419.08500000000004</v>
      </c>
      <c r="R7260" s="1" t="str">
        <f>TEXT(Sales_Data17[[#This Row],[OrderDate]],"MMM")</f>
        <v>Jul</v>
      </c>
      <c r="S7260" s="1" t="str">
        <f t="shared" si="113"/>
        <v>2016</v>
      </c>
    </row>
    <row r="7261" spans="1:19">
      <c r="A7261" t="s">
        <v>7284</v>
      </c>
      <c r="B7261" s="2">
        <v>42555</v>
      </c>
      <c r="C7261" s="2" t="str">
        <f>VLOOKUP(Sales_Data17[[#This Row],[Customer Name Index]],Customer_Data[#All],2,0)</f>
        <v>Apollo Ltd</v>
      </c>
      <c r="D7261">
        <v>11</v>
      </c>
      <c r="E7261" t="s">
        <v>4</v>
      </c>
      <c r="F7261" t="s">
        <v>8168</v>
      </c>
      <c r="G7261" t="s">
        <v>8026</v>
      </c>
      <c r="H7261" t="str">
        <f>VLOOKUP(Sales_Data17[[#This Row],[Delivery Region Index]],Regions_Table[#All],2,0)</f>
        <v>Queensland</v>
      </c>
      <c r="I7261" t="str">
        <f>VLOOKUP(Sales_Data17[[#This Row],[Delivery Region Index]],Regions_Table[#All],3,0)</f>
        <v>Gold Coast</v>
      </c>
      <c r="J7261">
        <v>31</v>
      </c>
      <c r="K7261">
        <v>5</v>
      </c>
      <c r="L7261" t="str">
        <f>VLOOKUP(Sales_Data17[[#This Row],[Product Description Index]],Products_Data[#All],2,0)</f>
        <v>Hats</v>
      </c>
      <c r="M7261">
        <v>2</v>
      </c>
      <c r="N7261" s="9">
        <v>308.20000000000005</v>
      </c>
      <c r="O7261" s="9">
        <f>Sales_Data17[[#This Row],[Order Quantity]]*Sales_Data17[[#This Row],[Unit Price]]</f>
        <v>616.40000000000009</v>
      </c>
      <c r="P7261" s="9">
        <v>157.18200000000002</v>
      </c>
      <c r="Q7261" s="9">
        <f>Sales_Data17[[#This Row],[Line Total]]-(Sales_Data17[[#This Row],[Total Unit Cost]]*Sales_Data17[[#This Row],[Order Quantity]])</f>
        <v>302.03600000000006</v>
      </c>
      <c r="R7261" s="1" t="str">
        <f>TEXT(Sales_Data17[[#This Row],[OrderDate]],"MMM")</f>
        <v>Jul</v>
      </c>
      <c r="S7261" s="1" t="str">
        <f t="shared" si="113"/>
        <v>2016</v>
      </c>
    </row>
    <row r="7262" spans="1:19">
      <c r="A7262" t="s">
        <v>7285</v>
      </c>
      <c r="B7262" s="2">
        <v>42555</v>
      </c>
      <c r="C7262" s="2" t="str">
        <f>VLOOKUP(Sales_Data17[[#This Row],[Customer Name Index]],Customer_Data[#All],2,0)</f>
        <v xml:space="preserve">WakeFern </v>
      </c>
      <c r="D7262">
        <v>2</v>
      </c>
      <c r="E7262" t="s">
        <v>4</v>
      </c>
      <c r="F7262" t="s">
        <v>8168</v>
      </c>
      <c r="G7262" t="s">
        <v>8027</v>
      </c>
      <c r="H7262" t="str">
        <f>VLOOKUP(Sales_Data17[[#This Row],[Delivery Region Index]],Regions_Table[#All],2,0)</f>
        <v>New South Wales</v>
      </c>
      <c r="I7262" t="str">
        <f>VLOOKUP(Sales_Data17[[#This Row],[Delivery Region Index]],Regions_Table[#All],3,0)</f>
        <v>Broken Hill</v>
      </c>
      <c r="J7262">
        <v>5</v>
      </c>
      <c r="K7262">
        <v>1</v>
      </c>
      <c r="L7262" t="str">
        <f>VLOOKUP(Sales_Data17[[#This Row],[Product Description Index]],Products_Data[#All],2,0)</f>
        <v>Shirts</v>
      </c>
      <c r="M7262">
        <v>1</v>
      </c>
      <c r="N7262" s="9">
        <v>22.333333333333332</v>
      </c>
      <c r="O7262" s="9">
        <f>Sales_Data17[[#This Row],[Order Quantity]]*Sales_Data17[[#This Row],[Unit Price]]</f>
        <v>22.333333333333332</v>
      </c>
      <c r="P7262" s="9">
        <v>12.953333333333333</v>
      </c>
      <c r="Q7262" s="9">
        <f>Sales_Data17[[#This Row],[Line Total]]-(Sales_Data17[[#This Row],[Total Unit Cost]]*Sales_Data17[[#This Row],[Order Quantity]])</f>
        <v>9.379999999999999</v>
      </c>
      <c r="R7262" s="1" t="str">
        <f>TEXT(Sales_Data17[[#This Row],[OrderDate]],"MMM")</f>
        <v>Jul</v>
      </c>
      <c r="S7262" s="1" t="str">
        <f t="shared" si="113"/>
        <v>2016</v>
      </c>
    </row>
    <row r="7263" spans="1:19">
      <c r="A7263" t="s">
        <v>7286</v>
      </c>
      <c r="B7263" s="2">
        <v>42555</v>
      </c>
      <c r="C7263" s="2" t="str">
        <f>VLOOKUP(Sales_Data17[[#This Row],[Customer Name Index]],Customer_Data[#All],2,0)</f>
        <v xml:space="preserve">Ei </v>
      </c>
      <c r="D7263">
        <v>9</v>
      </c>
      <c r="E7263" t="s">
        <v>3</v>
      </c>
      <c r="F7263" t="s">
        <v>8168</v>
      </c>
      <c r="G7263" t="s">
        <v>8027</v>
      </c>
      <c r="H7263" t="str">
        <f>VLOOKUP(Sales_Data17[[#This Row],[Delivery Region Index]],Regions_Table[#All],2,0)</f>
        <v>New South Wales</v>
      </c>
      <c r="I7263" t="str">
        <f>VLOOKUP(Sales_Data17[[#This Row],[Delivery Region Index]],Regions_Table[#All],3,0)</f>
        <v>Wyong</v>
      </c>
      <c r="J7263">
        <v>25</v>
      </c>
      <c r="K7263">
        <v>4</v>
      </c>
      <c r="L7263" t="str">
        <f>VLOOKUP(Sales_Data17[[#This Row],[Product Description Index]],Products_Data[#All],2,0)</f>
        <v>Jeans</v>
      </c>
      <c r="M7263">
        <v>7</v>
      </c>
      <c r="N7263" s="9">
        <v>114.64444444444445</v>
      </c>
      <c r="O7263" s="9">
        <f>Sales_Data17[[#This Row],[Order Quantity]]*Sales_Data17[[#This Row],[Unit Price]]</f>
        <v>802.51111111111118</v>
      </c>
      <c r="P7263" s="9">
        <v>48.150666666666659</v>
      </c>
      <c r="Q7263" s="9">
        <f>Sales_Data17[[#This Row],[Line Total]]-(Sales_Data17[[#This Row],[Total Unit Cost]]*Sales_Data17[[#This Row],[Order Quantity]])</f>
        <v>465.45644444444457</v>
      </c>
      <c r="R7263" s="1" t="str">
        <f>TEXT(Sales_Data17[[#This Row],[OrderDate]],"MMM")</f>
        <v>Jul</v>
      </c>
      <c r="S7263" s="1" t="str">
        <f t="shared" si="113"/>
        <v>2016</v>
      </c>
    </row>
    <row r="7264" spans="1:19">
      <c r="A7264" t="s">
        <v>7287</v>
      </c>
      <c r="B7264" s="2">
        <v>42556</v>
      </c>
      <c r="C7264" s="2" t="str">
        <f>VLOOKUP(Sales_Data17[[#This Row],[Customer Name Index]],Customer_Data[#All],2,0)</f>
        <v xml:space="preserve">Linde </v>
      </c>
      <c r="D7264">
        <v>14</v>
      </c>
      <c r="E7264" t="s">
        <v>2</v>
      </c>
      <c r="F7264" t="s">
        <v>8168</v>
      </c>
      <c r="G7264" t="s">
        <v>8026</v>
      </c>
      <c r="H7264" t="str">
        <f>VLOOKUP(Sales_Data17[[#This Row],[Delivery Region Index]],Regions_Table[#All],2,0)</f>
        <v>Queensland</v>
      </c>
      <c r="I7264" t="str">
        <f>VLOOKUP(Sales_Data17[[#This Row],[Delivery Region Index]],Regions_Table[#All],3,0)</f>
        <v>Nambour</v>
      </c>
      <c r="J7264">
        <v>39</v>
      </c>
      <c r="K7264">
        <v>6</v>
      </c>
      <c r="L7264" t="str">
        <f>VLOOKUP(Sales_Data17[[#This Row],[Product Description Index]],Products_Data[#All],2,0)</f>
        <v>Socks</v>
      </c>
      <c r="M7264">
        <v>8</v>
      </c>
      <c r="N7264" s="9">
        <v>214.4</v>
      </c>
      <c r="O7264" s="9">
        <f>Sales_Data17[[#This Row],[Order Quantity]]*Sales_Data17[[#This Row],[Unit Price]]</f>
        <v>1715.2</v>
      </c>
      <c r="P7264" s="9">
        <v>96.48</v>
      </c>
      <c r="Q7264" s="9">
        <f>Sales_Data17[[#This Row],[Line Total]]-(Sales_Data17[[#This Row],[Total Unit Cost]]*Sales_Data17[[#This Row],[Order Quantity]])</f>
        <v>943.36</v>
      </c>
      <c r="R7264" s="1" t="str">
        <f>TEXT(Sales_Data17[[#This Row],[OrderDate]],"MMM")</f>
        <v>Jul</v>
      </c>
      <c r="S7264" s="1" t="str">
        <f t="shared" si="113"/>
        <v>2016</v>
      </c>
    </row>
    <row r="7265" spans="1:19">
      <c r="A7265" t="s">
        <v>7288</v>
      </c>
      <c r="B7265" s="2">
        <v>42556</v>
      </c>
      <c r="C7265" s="2" t="str">
        <f>VLOOKUP(Sales_Data17[[#This Row],[Customer Name Index]],Customer_Data[#All],2,0)</f>
        <v xml:space="preserve">Medline </v>
      </c>
      <c r="D7265">
        <v>12</v>
      </c>
      <c r="E7265" t="s">
        <v>4</v>
      </c>
      <c r="F7265" t="s">
        <v>8168</v>
      </c>
      <c r="G7265" t="s">
        <v>8026</v>
      </c>
      <c r="H7265" t="str">
        <f>VLOOKUP(Sales_Data17[[#This Row],[Delivery Region Index]],Regions_Table[#All],2,0)</f>
        <v>Queensland</v>
      </c>
      <c r="I7265" t="str">
        <f>VLOOKUP(Sales_Data17[[#This Row],[Delivery Region Index]],Regions_Table[#All],3,0)</f>
        <v>Ipswich</v>
      </c>
      <c r="J7265">
        <v>34</v>
      </c>
      <c r="K7265">
        <v>5</v>
      </c>
      <c r="L7265" t="str">
        <f>VLOOKUP(Sales_Data17[[#This Row],[Product Description Index]],Products_Data[#All],2,0)</f>
        <v>Hats</v>
      </c>
      <c r="M7265">
        <v>8</v>
      </c>
      <c r="N7265" s="9">
        <v>445.17777777777775</v>
      </c>
      <c r="O7265" s="9">
        <f>Sales_Data17[[#This Row],[Order Quantity]]*Sales_Data17[[#This Row],[Unit Price]]</f>
        <v>3561.422222222222</v>
      </c>
      <c r="P7265" s="9">
        <v>258.20311111111113</v>
      </c>
      <c r="Q7265" s="9">
        <f>Sales_Data17[[#This Row],[Line Total]]-(Sales_Data17[[#This Row],[Total Unit Cost]]*Sales_Data17[[#This Row],[Order Quantity]])</f>
        <v>1495.797333333333</v>
      </c>
      <c r="R7265" s="1" t="str">
        <f>TEXT(Sales_Data17[[#This Row],[OrderDate]],"MMM")</f>
        <v>Jul</v>
      </c>
      <c r="S7265" s="1" t="str">
        <f t="shared" si="113"/>
        <v>2016</v>
      </c>
    </row>
    <row r="7266" spans="1:19">
      <c r="A7266" t="s">
        <v>7289</v>
      </c>
      <c r="B7266" s="2">
        <v>42556</v>
      </c>
      <c r="C7266" s="2" t="str">
        <f>VLOOKUP(Sales_Data17[[#This Row],[Customer Name Index]],Customer_Data[#All],2,0)</f>
        <v>Ole Group</v>
      </c>
      <c r="D7266">
        <v>13</v>
      </c>
      <c r="E7266" t="s">
        <v>4</v>
      </c>
      <c r="F7266" t="s">
        <v>8168</v>
      </c>
      <c r="G7266" t="s">
        <v>8026</v>
      </c>
      <c r="H7266" t="str">
        <f>VLOOKUP(Sales_Data17[[#This Row],[Delivery Region Index]],Regions_Table[#All],2,0)</f>
        <v>Queensland</v>
      </c>
      <c r="I7266" t="str">
        <f>VLOOKUP(Sales_Data17[[#This Row],[Delivery Region Index]],Regions_Table[#All],3,0)</f>
        <v>Maryborough</v>
      </c>
      <c r="J7266">
        <v>37</v>
      </c>
      <c r="K7266">
        <v>5</v>
      </c>
      <c r="L7266" t="str">
        <f>VLOOKUP(Sales_Data17[[#This Row],[Product Description Index]],Products_Data[#All],2,0)</f>
        <v>Hats</v>
      </c>
      <c r="M7266">
        <v>3</v>
      </c>
      <c r="N7266" s="9">
        <v>671.48888888888894</v>
      </c>
      <c r="O7266" s="9">
        <f>Sales_Data17[[#This Row],[Order Quantity]]*Sales_Data17[[#This Row],[Unit Price]]</f>
        <v>2014.4666666666667</v>
      </c>
      <c r="P7266" s="9">
        <v>295.45511111111114</v>
      </c>
      <c r="Q7266" s="9">
        <f>Sales_Data17[[#This Row],[Line Total]]-(Sales_Data17[[#This Row],[Total Unit Cost]]*Sales_Data17[[#This Row],[Order Quantity]])</f>
        <v>1128.1013333333333</v>
      </c>
      <c r="R7266" s="1" t="str">
        <f>TEXT(Sales_Data17[[#This Row],[OrderDate]],"MMM")</f>
        <v>Jul</v>
      </c>
      <c r="S7266" s="1" t="str">
        <f t="shared" si="113"/>
        <v>2016</v>
      </c>
    </row>
    <row r="7267" spans="1:19">
      <c r="A7267" t="s">
        <v>7290</v>
      </c>
      <c r="B7267" s="2">
        <v>42556</v>
      </c>
      <c r="C7267" s="2" t="str">
        <f>VLOOKUP(Sales_Data17[[#This Row],[Customer Name Index]],Customer_Data[#All],2,0)</f>
        <v>Avon Corp</v>
      </c>
      <c r="D7267">
        <v>1</v>
      </c>
      <c r="E7267" t="s">
        <v>3</v>
      </c>
      <c r="F7267" t="s">
        <v>8168</v>
      </c>
      <c r="G7267" t="s">
        <v>8027</v>
      </c>
      <c r="H7267" t="str">
        <f>VLOOKUP(Sales_Data17[[#This Row],[Delivery Region Index]],Regions_Table[#All],2,0)</f>
        <v>New South Wales</v>
      </c>
      <c r="I7267" t="str">
        <f>VLOOKUP(Sales_Data17[[#This Row],[Delivery Region Index]],Regions_Table[#All],3,0)</f>
        <v>Albury</v>
      </c>
      <c r="J7267">
        <v>2</v>
      </c>
      <c r="K7267">
        <v>1</v>
      </c>
      <c r="L7267" t="str">
        <f>VLOOKUP(Sales_Data17[[#This Row],[Product Description Index]],Products_Data[#All],2,0)</f>
        <v>Shirts</v>
      </c>
      <c r="M7267">
        <v>8</v>
      </c>
      <c r="N7267" s="9">
        <v>87.844444444444449</v>
      </c>
      <c r="O7267" s="9">
        <f>Sales_Data17[[#This Row],[Order Quantity]]*Sales_Data17[[#This Row],[Unit Price]]</f>
        <v>702.75555555555559</v>
      </c>
      <c r="P7267" s="9">
        <v>60.612666666666669</v>
      </c>
      <c r="Q7267" s="9">
        <f>Sales_Data17[[#This Row],[Line Total]]-(Sales_Data17[[#This Row],[Total Unit Cost]]*Sales_Data17[[#This Row],[Order Quantity]])</f>
        <v>217.85422222222223</v>
      </c>
      <c r="R7267" s="1" t="str">
        <f>TEXT(Sales_Data17[[#This Row],[OrderDate]],"MMM")</f>
        <v>Jul</v>
      </c>
      <c r="S7267" s="1" t="str">
        <f t="shared" si="113"/>
        <v>2016</v>
      </c>
    </row>
    <row r="7268" spans="1:19">
      <c r="A7268" t="s">
        <v>7291</v>
      </c>
      <c r="B7268" s="2">
        <v>42556</v>
      </c>
      <c r="C7268" s="2" t="str">
        <f>VLOOKUP(Sales_Data17[[#This Row],[Customer Name Index]],Customer_Data[#All],2,0)</f>
        <v>New Ltd</v>
      </c>
      <c r="D7268">
        <v>7</v>
      </c>
      <c r="E7268" t="s">
        <v>4</v>
      </c>
      <c r="F7268" t="s">
        <v>8168</v>
      </c>
      <c r="G7268" t="s">
        <v>8027</v>
      </c>
      <c r="H7268" t="str">
        <f>VLOOKUP(Sales_Data17[[#This Row],[Delivery Region Index]],Regions_Table[#All],2,0)</f>
        <v>New South Wales</v>
      </c>
      <c r="I7268" t="str">
        <f>VLOOKUP(Sales_Data17[[#This Row],[Delivery Region Index]],Regions_Table[#All],3,0)</f>
        <v>Tamworth</v>
      </c>
      <c r="J7268">
        <v>21</v>
      </c>
      <c r="K7268">
        <v>3</v>
      </c>
      <c r="L7268" t="str">
        <f>VLOOKUP(Sales_Data17[[#This Row],[Product Description Index]],Products_Data[#All],2,0)</f>
        <v>Sunglasses</v>
      </c>
      <c r="M7268">
        <v>2</v>
      </c>
      <c r="N7268" s="9">
        <v>114.64444444444445</v>
      </c>
      <c r="O7268" s="9">
        <f>Sales_Data17[[#This Row],[Order Quantity]]*Sales_Data17[[#This Row],[Unit Price]]</f>
        <v>229.28888888888889</v>
      </c>
      <c r="P7268" s="9">
        <v>80.251111111111101</v>
      </c>
      <c r="Q7268" s="9">
        <f>Sales_Data17[[#This Row],[Line Total]]-(Sales_Data17[[#This Row],[Total Unit Cost]]*Sales_Data17[[#This Row],[Order Quantity]])</f>
        <v>68.78666666666669</v>
      </c>
      <c r="R7268" s="1" t="str">
        <f>TEXT(Sales_Data17[[#This Row],[OrderDate]],"MMM")</f>
        <v>Jul</v>
      </c>
      <c r="S7268" s="1" t="str">
        <f t="shared" si="113"/>
        <v>2016</v>
      </c>
    </row>
    <row r="7269" spans="1:19">
      <c r="A7269" t="s">
        <v>7292</v>
      </c>
      <c r="B7269" s="2">
        <v>42556</v>
      </c>
      <c r="C7269" s="2" t="str">
        <f>VLOOKUP(Sales_Data17[[#This Row],[Customer Name Index]],Customer_Data[#All],2,0)</f>
        <v>Procter Corp</v>
      </c>
      <c r="D7269">
        <v>5</v>
      </c>
      <c r="E7269" t="s">
        <v>4</v>
      </c>
      <c r="F7269" t="s">
        <v>8168</v>
      </c>
      <c r="G7269" t="s">
        <v>8027</v>
      </c>
      <c r="H7269" t="str">
        <f>VLOOKUP(Sales_Data17[[#This Row],[Delivery Region Index]],Regions_Table[#All],2,0)</f>
        <v>New South Wales</v>
      </c>
      <c r="I7269" t="str">
        <f>VLOOKUP(Sales_Data17[[#This Row],[Delivery Region Index]],Regions_Table[#All],3,0)</f>
        <v>Lake Macquarie</v>
      </c>
      <c r="J7269">
        <v>13</v>
      </c>
      <c r="K7269">
        <v>2</v>
      </c>
      <c r="L7269" t="str">
        <f>VLOOKUP(Sales_Data17[[#This Row],[Product Description Index]],Products_Data[#All],2,0)</f>
        <v>Pants</v>
      </c>
      <c r="M7269">
        <v>5</v>
      </c>
      <c r="N7269" s="9">
        <v>655.11111111111109</v>
      </c>
      <c r="O7269" s="9">
        <f>Sales_Data17[[#This Row],[Order Quantity]]*Sales_Data17[[#This Row],[Unit Price]]</f>
        <v>3275.5555555555557</v>
      </c>
      <c r="P7269" s="9">
        <v>353.76</v>
      </c>
      <c r="Q7269" s="9">
        <f>Sales_Data17[[#This Row],[Line Total]]-(Sales_Data17[[#This Row],[Total Unit Cost]]*Sales_Data17[[#This Row],[Order Quantity]])</f>
        <v>1506.7555555555557</v>
      </c>
      <c r="R7269" s="1" t="str">
        <f>TEXT(Sales_Data17[[#This Row],[OrderDate]],"MMM")</f>
        <v>Jul</v>
      </c>
      <c r="S7269" s="1" t="str">
        <f t="shared" si="113"/>
        <v>2016</v>
      </c>
    </row>
    <row r="7270" spans="1:19">
      <c r="A7270" t="s">
        <v>7293</v>
      </c>
      <c r="B7270" s="2">
        <v>42556</v>
      </c>
      <c r="C7270" s="2" t="str">
        <f>VLOOKUP(Sales_Data17[[#This Row],[Customer Name Index]],Customer_Data[#All],2,0)</f>
        <v>Pure Group</v>
      </c>
      <c r="D7270">
        <v>17</v>
      </c>
      <c r="E7270" t="s">
        <v>4</v>
      </c>
      <c r="F7270" t="s">
        <v>8168</v>
      </c>
      <c r="G7270" t="s">
        <v>8025</v>
      </c>
      <c r="H7270" t="str">
        <f>VLOOKUP(Sales_Data17[[#This Row],[Delivery Region Index]],Regions_Table[#All],2,0)</f>
        <v>Victoria</v>
      </c>
      <c r="I7270" t="str">
        <f>VLOOKUP(Sales_Data17[[#This Row],[Delivery Region Index]],Regions_Table[#All],3,0)</f>
        <v>Benalla</v>
      </c>
      <c r="J7270">
        <v>48</v>
      </c>
      <c r="K7270">
        <v>7</v>
      </c>
      <c r="L7270" t="str">
        <f>VLOOKUP(Sales_Data17[[#This Row],[Product Description Index]],Products_Data[#All],2,0)</f>
        <v>Dress Shirts</v>
      </c>
      <c r="M7270">
        <v>1</v>
      </c>
      <c r="N7270" s="9">
        <v>585.87777777777785</v>
      </c>
      <c r="O7270" s="9">
        <f>Sales_Data17[[#This Row],[Order Quantity]]*Sales_Data17[[#This Row],[Unit Price]]</f>
        <v>585.87777777777785</v>
      </c>
      <c r="P7270" s="9">
        <v>263.64500000000004</v>
      </c>
      <c r="Q7270" s="9">
        <f>Sales_Data17[[#This Row],[Line Total]]-(Sales_Data17[[#This Row],[Total Unit Cost]]*Sales_Data17[[#This Row],[Order Quantity]])</f>
        <v>322.23277777777781</v>
      </c>
      <c r="R7270" s="1" t="str">
        <f>TEXT(Sales_Data17[[#This Row],[OrderDate]],"MMM")</f>
        <v>Jul</v>
      </c>
      <c r="S7270" s="1" t="str">
        <f t="shared" si="113"/>
        <v>2016</v>
      </c>
    </row>
    <row r="7271" spans="1:19">
      <c r="A7271" t="s">
        <v>7294</v>
      </c>
      <c r="B7271" s="2">
        <v>42556</v>
      </c>
      <c r="C7271" s="2" t="str">
        <f>VLOOKUP(Sales_Data17[[#This Row],[Customer Name Index]],Customer_Data[#All],2,0)</f>
        <v>New Ltd</v>
      </c>
      <c r="D7271">
        <v>7</v>
      </c>
      <c r="E7271" t="s">
        <v>2</v>
      </c>
      <c r="F7271" t="s">
        <v>8168</v>
      </c>
      <c r="G7271" t="s">
        <v>8027</v>
      </c>
      <c r="H7271" t="str">
        <f>VLOOKUP(Sales_Data17[[#This Row],[Delivery Region Index]],Regions_Table[#All],2,0)</f>
        <v>New South Wales</v>
      </c>
      <c r="I7271" t="str">
        <f>VLOOKUP(Sales_Data17[[#This Row],[Delivery Region Index]],Regions_Table[#All],3,0)</f>
        <v>Orange</v>
      </c>
      <c r="J7271">
        <v>18</v>
      </c>
      <c r="K7271">
        <v>3</v>
      </c>
      <c r="L7271" t="str">
        <f>VLOOKUP(Sales_Data17[[#This Row],[Product Description Index]],Products_Data[#All],2,0)</f>
        <v>Sunglasses</v>
      </c>
      <c r="M7271">
        <v>5</v>
      </c>
      <c r="N7271" s="9">
        <v>428.8</v>
      </c>
      <c r="O7271" s="9">
        <f>Sales_Data17[[#This Row],[Order Quantity]]*Sales_Data17[[#This Row],[Unit Price]]</f>
        <v>2144</v>
      </c>
      <c r="P7271" s="9">
        <v>274.43200000000002</v>
      </c>
      <c r="Q7271" s="9">
        <f>Sales_Data17[[#This Row],[Line Total]]-(Sales_Data17[[#This Row],[Total Unit Cost]]*Sales_Data17[[#This Row],[Order Quantity]])</f>
        <v>771.83999999999992</v>
      </c>
      <c r="R7271" s="1" t="str">
        <f>TEXT(Sales_Data17[[#This Row],[OrderDate]],"MMM")</f>
        <v>Jul</v>
      </c>
      <c r="S7271" s="1" t="str">
        <f t="shared" si="113"/>
        <v>2016</v>
      </c>
    </row>
    <row r="7272" spans="1:19">
      <c r="A7272" t="s">
        <v>7295</v>
      </c>
      <c r="B7272" s="2">
        <v>42557</v>
      </c>
      <c r="C7272" s="2" t="str">
        <f>VLOOKUP(Sales_Data17[[#This Row],[Customer Name Index]],Customer_Data[#All],2,0)</f>
        <v>Elorac, Corp</v>
      </c>
      <c r="D7272">
        <v>3</v>
      </c>
      <c r="E7272" t="s">
        <v>2</v>
      </c>
      <c r="F7272" t="s">
        <v>8168</v>
      </c>
      <c r="G7272" t="s">
        <v>8027</v>
      </c>
      <c r="H7272" t="str">
        <f>VLOOKUP(Sales_Data17[[#This Row],[Delivery Region Index]],Regions_Table[#All],2,0)</f>
        <v>New South Wales</v>
      </c>
      <c r="I7272" t="str">
        <f>VLOOKUP(Sales_Data17[[#This Row],[Delivery Region Index]],Regions_Table[#All],3,0)</f>
        <v>Dubbo</v>
      </c>
      <c r="J7272">
        <v>8</v>
      </c>
      <c r="K7272">
        <v>2</v>
      </c>
      <c r="L7272" t="str">
        <f>VLOOKUP(Sales_Data17[[#This Row],[Product Description Index]],Products_Data[#All],2,0)</f>
        <v>Pants</v>
      </c>
      <c r="M7272">
        <v>7</v>
      </c>
      <c r="N7272" s="9">
        <v>147.4</v>
      </c>
      <c r="O7272" s="9">
        <f>Sales_Data17[[#This Row],[Order Quantity]]*Sales_Data17[[#This Row],[Unit Price]]</f>
        <v>1031.8</v>
      </c>
      <c r="P7272" s="9">
        <v>78.122000000000014</v>
      </c>
      <c r="Q7272" s="9">
        <f>Sales_Data17[[#This Row],[Line Total]]-(Sales_Data17[[#This Row],[Total Unit Cost]]*Sales_Data17[[#This Row],[Order Quantity]])</f>
        <v>484.94599999999991</v>
      </c>
      <c r="R7272" s="1" t="str">
        <f>TEXT(Sales_Data17[[#This Row],[OrderDate]],"MMM")</f>
        <v>Jul</v>
      </c>
      <c r="S7272" s="1" t="str">
        <f t="shared" si="113"/>
        <v>2016</v>
      </c>
    </row>
    <row r="7273" spans="1:19">
      <c r="A7273" t="s">
        <v>7296</v>
      </c>
      <c r="B7273" s="2">
        <v>42557</v>
      </c>
      <c r="C7273" s="2" t="str">
        <f>VLOOKUP(Sales_Data17[[#This Row],[Customer Name Index]],Customer_Data[#All],2,0)</f>
        <v>Procter Corp</v>
      </c>
      <c r="D7273">
        <v>5</v>
      </c>
      <c r="E7273" t="s">
        <v>2</v>
      </c>
      <c r="F7273" t="s">
        <v>8168</v>
      </c>
      <c r="G7273" t="s">
        <v>8027</v>
      </c>
      <c r="H7273" t="str">
        <f>VLOOKUP(Sales_Data17[[#This Row],[Delivery Region Index]],Regions_Table[#All],2,0)</f>
        <v>New South Wales</v>
      </c>
      <c r="I7273" t="str">
        <f>VLOOKUP(Sales_Data17[[#This Row],[Delivery Region Index]],Regions_Table[#All],3,0)</f>
        <v>Lake Macquarie</v>
      </c>
      <c r="J7273">
        <v>13</v>
      </c>
      <c r="K7273">
        <v>2</v>
      </c>
      <c r="L7273" t="str">
        <f>VLOOKUP(Sales_Data17[[#This Row],[Product Description Index]],Products_Data[#All],2,0)</f>
        <v>Pants</v>
      </c>
      <c r="M7273">
        <v>8</v>
      </c>
      <c r="N7273" s="9">
        <v>585.13333333333333</v>
      </c>
      <c r="O7273" s="9">
        <f>Sales_Data17[[#This Row],[Order Quantity]]*Sales_Data17[[#This Row],[Unit Price]]</f>
        <v>4681.0666666666666</v>
      </c>
      <c r="P7273" s="9">
        <v>392.03933333333339</v>
      </c>
      <c r="Q7273" s="9">
        <f>Sales_Data17[[#This Row],[Line Total]]-(Sales_Data17[[#This Row],[Total Unit Cost]]*Sales_Data17[[#This Row],[Order Quantity]])</f>
        <v>1544.7519999999995</v>
      </c>
      <c r="R7273" s="1" t="str">
        <f>TEXT(Sales_Data17[[#This Row],[OrderDate]],"MMM")</f>
        <v>Jul</v>
      </c>
      <c r="S7273" s="1" t="str">
        <f t="shared" si="113"/>
        <v>2016</v>
      </c>
    </row>
    <row r="7274" spans="1:19">
      <c r="A7274" t="s">
        <v>7297</v>
      </c>
      <c r="B7274" s="2">
        <v>42557</v>
      </c>
      <c r="C7274" s="2" t="str">
        <f>VLOOKUP(Sales_Data17[[#This Row],[Customer Name Index]],Customer_Data[#All],2,0)</f>
        <v>Pacific Ltd</v>
      </c>
      <c r="D7274">
        <v>20</v>
      </c>
      <c r="E7274" t="s">
        <v>4</v>
      </c>
      <c r="F7274" t="s">
        <v>8168</v>
      </c>
      <c r="G7274" t="s">
        <v>8028</v>
      </c>
      <c r="H7274" t="str">
        <f>VLOOKUP(Sales_Data17[[#This Row],[Delivery Region Index]],Regions_Table[#All],2,0)</f>
        <v>Victoria</v>
      </c>
      <c r="I7274" t="str">
        <f>VLOOKUP(Sales_Data17[[#This Row],[Delivery Region Index]],Regions_Table[#All],3,0)</f>
        <v>Wangaratta</v>
      </c>
      <c r="J7274">
        <v>56</v>
      </c>
      <c r="K7274">
        <v>8</v>
      </c>
      <c r="L7274" t="str">
        <f>VLOOKUP(Sales_Data17[[#This Row],[Product Description Index]],Products_Data[#All],2,0)</f>
        <v>Shoes</v>
      </c>
      <c r="M7274">
        <v>8</v>
      </c>
      <c r="N7274" s="9">
        <v>667.76666666666677</v>
      </c>
      <c r="O7274" s="9">
        <f>Sales_Data17[[#This Row],[Order Quantity]]*Sales_Data17[[#This Row],[Unit Price]]</f>
        <v>5342.1333333333341</v>
      </c>
      <c r="P7274" s="9">
        <v>547.56866666666667</v>
      </c>
      <c r="Q7274" s="9">
        <f>Sales_Data17[[#This Row],[Line Total]]-(Sales_Data17[[#This Row],[Total Unit Cost]]*Sales_Data17[[#This Row],[Order Quantity]])</f>
        <v>961.58400000000074</v>
      </c>
      <c r="R7274" s="1" t="str">
        <f>TEXT(Sales_Data17[[#This Row],[OrderDate]],"MMM")</f>
        <v>Jul</v>
      </c>
      <c r="S7274" s="1" t="str">
        <f t="shared" si="113"/>
        <v>2016</v>
      </c>
    </row>
    <row r="7275" spans="1:19">
      <c r="A7275" t="s">
        <v>7298</v>
      </c>
      <c r="B7275" s="2">
        <v>42557</v>
      </c>
      <c r="C7275" s="2" t="str">
        <f>VLOOKUP(Sales_Data17[[#This Row],[Customer Name Index]],Customer_Data[#All],2,0)</f>
        <v>Rochester Ltd</v>
      </c>
      <c r="D7275">
        <v>15</v>
      </c>
      <c r="E7275" t="s">
        <v>4</v>
      </c>
      <c r="F7275" t="s">
        <v>8168</v>
      </c>
      <c r="G7275" t="s">
        <v>8025</v>
      </c>
      <c r="H7275" t="str">
        <f>VLOOKUP(Sales_Data17[[#This Row],[Delivery Region Index]],Regions_Table[#All],2,0)</f>
        <v>Queensland</v>
      </c>
      <c r="I7275" t="str">
        <f>VLOOKUP(Sales_Data17[[#This Row],[Delivery Region Index]],Regions_Table[#All],3,0)</f>
        <v>Rockhampton</v>
      </c>
      <c r="J7275">
        <v>41</v>
      </c>
      <c r="K7275">
        <v>6</v>
      </c>
      <c r="L7275" t="str">
        <f>VLOOKUP(Sales_Data17[[#This Row],[Product Description Index]],Products_Data[#All],2,0)</f>
        <v>Socks</v>
      </c>
      <c r="M7275">
        <v>4</v>
      </c>
      <c r="N7275" s="9">
        <v>209.1888888888889</v>
      </c>
      <c r="O7275" s="9">
        <f>Sales_Data17[[#This Row],[Order Quantity]]*Sales_Data17[[#This Row],[Unit Price]]</f>
        <v>836.75555555555559</v>
      </c>
      <c r="P7275" s="9">
        <v>123.42144444444443</v>
      </c>
      <c r="Q7275" s="9">
        <f>Sales_Data17[[#This Row],[Line Total]]-(Sales_Data17[[#This Row],[Total Unit Cost]]*Sales_Data17[[#This Row],[Order Quantity]])</f>
        <v>343.06977777777786</v>
      </c>
      <c r="R7275" s="1" t="str">
        <f>TEXT(Sales_Data17[[#This Row],[OrderDate]],"MMM")</f>
        <v>Jul</v>
      </c>
      <c r="S7275" s="1" t="str">
        <f t="shared" si="113"/>
        <v>2016</v>
      </c>
    </row>
    <row r="7276" spans="1:19">
      <c r="A7276" t="s">
        <v>7299</v>
      </c>
      <c r="B7276" s="2">
        <v>42557</v>
      </c>
      <c r="C7276" s="2" t="str">
        <f>VLOOKUP(Sales_Data17[[#This Row],[Customer Name Index]],Customer_Data[#All],2,0)</f>
        <v>3LAB, Ltd</v>
      </c>
      <c r="D7276">
        <v>16</v>
      </c>
      <c r="E7276" t="s">
        <v>2</v>
      </c>
      <c r="F7276" t="s">
        <v>8168</v>
      </c>
      <c r="G7276" t="s">
        <v>8025</v>
      </c>
      <c r="H7276" t="str">
        <f>VLOOKUP(Sales_Data17[[#This Row],[Delivery Region Index]],Regions_Table[#All],2,0)</f>
        <v>Queensland</v>
      </c>
      <c r="I7276" t="str">
        <f>VLOOKUP(Sales_Data17[[#This Row],[Delivery Region Index]],Regions_Table[#All],3,0)</f>
        <v>Townsville</v>
      </c>
      <c r="J7276">
        <v>45</v>
      </c>
      <c r="K7276">
        <v>7</v>
      </c>
      <c r="L7276" t="str">
        <f>VLOOKUP(Sales_Data17[[#This Row],[Product Description Index]],Products_Data[#All],2,0)</f>
        <v>Dress Shirts</v>
      </c>
      <c r="M7276">
        <v>1</v>
      </c>
      <c r="N7276" s="9">
        <v>29.033333333333335</v>
      </c>
      <c r="O7276" s="9">
        <f>Sales_Data17[[#This Row],[Order Quantity]]*Sales_Data17[[#This Row],[Unit Price]]</f>
        <v>29.033333333333335</v>
      </c>
      <c r="P7276" s="9">
        <v>23.807333333333332</v>
      </c>
      <c r="Q7276" s="9">
        <f>Sales_Data17[[#This Row],[Line Total]]-(Sales_Data17[[#This Row],[Total Unit Cost]]*Sales_Data17[[#This Row],[Order Quantity]])</f>
        <v>5.2260000000000026</v>
      </c>
      <c r="R7276" s="1" t="str">
        <f>TEXT(Sales_Data17[[#This Row],[OrderDate]],"MMM")</f>
        <v>Jul</v>
      </c>
      <c r="S7276" s="1" t="str">
        <f t="shared" si="113"/>
        <v>2016</v>
      </c>
    </row>
    <row r="7277" spans="1:19">
      <c r="A7277" t="s">
        <v>7300</v>
      </c>
      <c r="B7277" s="2">
        <v>42557</v>
      </c>
      <c r="C7277" s="2" t="str">
        <f>VLOOKUP(Sales_Data17[[#This Row],[Customer Name Index]],Customer_Data[#All],2,0)</f>
        <v>ETUDE Ltd</v>
      </c>
      <c r="D7277">
        <v>4</v>
      </c>
      <c r="E7277" t="s">
        <v>4</v>
      </c>
      <c r="F7277" t="s">
        <v>8168</v>
      </c>
      <c r="G7277" t="s">
        <v>8027</v>
      </c>
      <c r="H7277" t="str">
        <f>VLOOKUP(Sales_Data17[[#This Row],[Delivery Region Index]],Regions_Table[#All],2,0)</f>
        <v>New South Wales</v>
      </c>
      <c r="I7277" t="str">
        <f>VLOOKUP(Sales_Data17[[#This Row],[Delivery Region Index]],Regions_Table[#All],3,0)</f>
        <v>Grafton</v>
      </c>
      <c r="J7277">
        <v>11</v>
      </c>
      <c r="K7277">
        <v>2</v>
      </c>
      <c r="L7277" t="str">
        <f>VLOOKUP(Sales_Data17[[#This Row],[Product Description Index]],Products_Data[#All],2,0)</f>
        <v>Pants</v>
      </c>
      <c r="M7277">
        <v>7</v>
      </c>
      <c r="N7277" s="9">
        <v>431.03333333333336</v>
      </c>
      <c r="O7277" s="9">
        <f>Sales_Data17[[#This Row],[Order Quantity]]*Sales_Data17[[#This Row],[Unit Price]]</f>
        <v>3017.2333333333336</v>
      </c>
      <c r="P7277" s="9">
        <v>206.89600000000002</v>
      </c>
      <c r="Q7277" s="9">
        <f>Sales_Data17[[#This Row],[Line Total]]-(Sales_Data17[[#This Row],[Total Unit Cost]]*Sales_Data17[[#This Row],[Order Quantity]])</f>
        <v>1568.9613333333334</v>
      </c>
      <c r="R7277" s="1" t="str">
        <f>TEXT(Sales_Data17[[#This Row],[OrderDate]],"MMM")</f>
        <v>Jul</v>
      </c>
      <c r="S7277" s="1" t="str">
        <f t="shared" si="113"/>
        <v>2016</v>
      </c>
    </row>
    <row r="7278" spans="1:19">
      <c r="A7278" t="s">
        <v>7301</v>
      </c>
      <c r="B7278" s="2">
        <v>42558</v>
      </c>
      <c r="C7278" s="2" t="str">
        <f>VLOOKUP(Sales_Data17[[#This Row],[Customer Name Index]],Customer_Data[#All],2,0)</f>
        <v>Pure Group</v>
      </c>
      <c r="D7278">
        <v>17</v>
      </c>
      <c r="E7278" t="s">
        <v>4</v>
      </c>
      <c r="F7278" t="s">
        <v>8168</v>
      </c>
      <c r="G7278" t="s">
        <v>8025</v>
      </c>
      <c r="H7278" t="str">
        <f>VLOOKUP(Sales_Data17[[#This Row],[Delivery Region Index]],Regions_Table[#All],2,0)</f>
        <v>Victoria</v>
      </c>
      <c r="I7278" t="str">
        <f>VLOOKUP(Sales_Data17[[#This Row],[Delivery Region Index]],Regions_Table[#All],3,0)</f>
        <v>Benalla</v>
      </c>
      <c r="J7278">
        <v>48</v>
      </c>
      <c r="K7278">
        <v>7</v>
      </c>
      <c r="L7278" t="str">
        <f>VLOOKUP(Sales_Data17[[#This Row],[Product Description Index]],Products_Data[#All],2,0)</f>
        <v>Dress Shirts</v>
      </c>
      <c r="M7278">
        <v>5</v>
      </c>
      <c r="N7278" s="9">
        <v>121.34444444444446</v>
      </c>
      <c r="O7278" s="9">
        <f>Sales_Data17[[#This Row],[Order Quantity]]*Sales_Data17[[#This Row],[Unit Price]]</f>
        <v>606.72222222222229</v>
      </c>
      <c r="P7278" s="9">
        <v>48.537777777777791</v>
      </c>
      <c r="Q7278" s="9">
        <f>Sales_Data17[[#This Row],[Line Total]]-(Sales_Data17[[#This Row],[Total Unit Cost]]*Sales_Data17[[#This Row],[Order Quantity]])</f>
        <v>364.0333333333333</v>
      </c>
      <c r="R7278" s="1" t="str">
        <f>TEXT(Sales_Data17[[#This Row],[OrderDate]],"MMM")</f>
        <v>Jul</v>
      </c>
      <c r="S7278" s="1" t="str">
        <f t="shared" si="113"/>
        <v>2016</v>
      </c>
    </row>
    <row r="7279" spans="1:19">
      <c r="A7279" t="s">
        <v>7302</v>
      </c>
      <c r="B7279" s="2">
        <v>42558</v>
      </c>
      <c r="C7279" s="2" t="str">
        <f>VLOOKUP(Sales_Data17[[#This Row],[Customer Name Index]],Customer_Data[#All],2,0)</f>
        <v>Procter Corp</v>
      </c>
      <c r="D7279">
        <v>5</v>
      </c>
      <c r="E7279" t="s">
        <v>2</v>
      </c>
      <c r="F7279" t="s">
        <v>8168</v>
      </c>
      <c r="G7279" t="s">
        <v>8027</v>
      </c>
      <c r="H7279" t="str">
        <f>VLOOKUP(Sales_Data17[[#This Row],[Delivery Region Index]],Regions_Table[#All],2,0)</f>
        <v>New South Wales</v>
      </c>
      <c r="I7279" t="str">
        <f>VLOOKUP(Sales_Data17[[#This Row],[Delivery Region Index]],Regions_Table[#All],3,0)</f>
        <v>Lake Macquarie</v>
      </c>
      <c r="J7279">
        <v>13</v>
      </c>
      <c r="K7279">
        <v>2</v>
      </c>
      <c r="L7279" t="str">
        <f>VLOOKUP(Sales_Data17[[#This Row],[Product Description Index]],Products_Data[#All],2,0)</f>
        <v>Pants</v>
      </c>
      <c r="M7279">
        <v>8</v>
      </c>
      <c r="N7279" s="9">
        <v>197.27777777777777</v>
      </c>
      <c r="O7279" s="9">
        <f>Sales_Data17[[#This Row],[Order Quantity]]*Sales_Data17[[#This Row],[Unit Price]]</f>
        <v>1578.2222222222222</v>
      </c>
      <c r="P7279" s="9">
        <v>163.74055555555555</v>
      </c>
      <c r="Q7279" s="9">
        <f>Sales_Data17[[#This Row],[Line Total]]-(Sales_Data17[[#This Row],[Total Unit Cost]]*Sales_Data17[[#This Row],[Order Quantity]])</f>
        <v>268.29777777777781</v>
      </c>
      <c r="R7279" s="1" t="str">
        <f>TEXT(Sales_Data17[[#This Row],[OrderDate]],"MMM")</f>
        <v>Jul</v>
      </c>
      <c r="S7279" s="1" t="str">
        <f t="shared" si="113"/>
        <v>2016</v>
      </c>
    </row>
    <row r="7280" spans="1:19">
      <c r="A7280" t="s">
        <v>7303</v>
      </c>
      <c r="B7280" s="2">
        <v>42558</v>
      </c>
      <c r="C7280" s="2" t="str">
        <f>VLOOKUP(Sales_Data17[[#This Row],[Customer Name Index]],Customer_Data[#All],2,0)</f>
        <v>PEDIFIX, Corp</v>
      </c>
      <c r="D7280">
        <v>6</v>
      </c>
      <c r="E7280" t="s">
        <v>4</v>
      </c>
      <c r="F7280" t="s">
        <v>8168</v>
      </c>
      <c r="G7280" t="s">
        <v>8027</v>
      </c>
      <c r="H7280" t="str">
        <f>VLOOKUP(Sales_Data17[[#This Row],[Delivery Region Index]],Regions_Table[#All],2,0)</f>
        <v>New South Wales</v>
      </c>
      <c r="I7280" t="str">
        <f>VLOOKUP(Sales_Data17[[#This Row],[Delivery Region Index]],Regions_Table[#All],3,0)</f>
        <v>Newcastle</v>
      </c>
      <c r="J7280">
        <v>16</v>
      </c>
      <c r="K7280">
        <v>3</v>
      </c>
      <c r="L7280" t="str">
        <f>VLOOKUP(Sales_Data17[[#This Row],[Product Description Index]],Products_Data[#All],2,0)</f>
        <v>Sunglasses</v>
      </c>
      <c r="M7280">
        <v>8</v>
      </c>
      <c r="N7280" s="9">
        <v>192.06666666666669</v>
      </c>
      <c r="O7280" s="9">
        <f>Sales_Data17[[#This Row],[Order Quantity]]*Sales_Data17[[#This Row],[Unit Price]]</f>
        <v>1536.5333333333335</v>
      </c>
      <c r="P7280" s="9">
        <v>103.71600000000002</v>
      </c>
      <c r="Q7280" s="9">
        <f>Sales_Data17[[#This Row],[Line Total]]-(Sales_Data17[[#This Row],[Total Unit Cost]]*Sales_Data17[[#This Row],[Order Quantity]])</f>
        <v>706.80533333333335</v>
      </c>
      <c r="R7280" s="1" t="str">
        <f>TEXT(Sales_Data17[[#This Row],[OrderDate]],"MMM")</f>
        <v>Jul</v>
      </c>
      <c r="S7280" s="1" t="str">
        <f t="shared" si="113"/>
        <v>2016</v>
      </c>
    </row>
    <row r="7281" spans="1:19">
      <c r="A7281" t="s">
        <v>7304</v>
      </c>
      <c r="B7281" s="2">
        <v>42558</v>
      </c>
      <c r="C7281" s="2" t="str">
        <f>VLOOKUP(Sales_Data17[[#This Row],[Customer Name Index]],Customer_Data[#All],2,0)</f>
        <v>3LAB, Ltd</v>
      </c>
      <c r="D7281">
        <v>16</v>
      </c>
      <c r="E7281" t="s">
        <v>4</v>
      </c>
      <c r="F7281" t="s">
        <v>8168</v>
      </c>
      <c r="G7281" t="s">
        <v>8025</v>
      </c>
      <c r="H7281" t="str">
        <f>VLOOKUP(Sales_Data17[[#This Row],[Delivery Region Index]],Regions_Table[#All],2,0)</f>
        <v>Victoria</v>
      </c>
      <c r="I7281" t="str">
        <f>VLOOKUP(Sales_Data17[[#This Row],[Delivery Region Index]],Regions_Table[#All],3,0)</f>
        <v>Melbourne</v>
      </c>
      <c r="J7281">
        <v>47</v>
      </c>
      <c r="K7281">
        <v>7</v>
      </c>
      <c r="L7281" t="str">
        <f>VLOOKUP(Sales_Data17[[#This Row],[Product Description Index]],Products_Data[#All],2,0)</f>
        <v>Dress Shirts</v>
      </c>
      <c r="M7281">
        <v>4</v>
      </c>
      <c r="N7281" s="9">
        <v>123.57777777777778</v>
      </c>
      <c r="O7281" s="9">
        <f>Sales_Data17[[#This Row],[Order Quantity]]*Sales_Data17[[#This Row],[Unit Price]]</f>
        <v>494.31111111111113</v>
      </c>
      <c r="P7281" s="9">
        <v>66.732000000000014</v>
      </c>
      <c r="Q7281" s="9">
        <f>Sales_Data17[[#This Row],[Line Total]]-(Sales_Data17[[#This Row],[Total Unit Cost]]*Sales_Data17[[#This Row],[Order Quantity]])</f>
        <v>227.38311111111108</v>
      </c>
      <c r="R7281" s="1" t="str">
        <f>TEXT(Sales_Data17[[#This Row],[OrderDate]],"MMM")</f>
        <v>Jul</v>
      </c>
      <c r="S7281" s="1" t="str">
        <f t="shared" si="113"/>
        <v>2016</v>
      </c>
    </row>
    <row r="7282" spans="1:19">
      <c r="A7282" t="s">
        <v>7305</v>
      </c>
      <c r="B7282" s="2">
        <v>42559</v>
      </c>
      <c r="C7282" s="2" t="str">
        <f>VLOOKUP(Sales_Data17[[#This Row],[Customer Name Index]],Customer_Data[#All],2,0)</f>
        <v>Pure Group</v>
      </c>
      <c r="D7282">
        <v>17</v>
      </c>
      <c r="E7282" t="s">
        <v>4</v>
      </c>
      <c r="F7282" t="s">
        <v>8168</v>
      </c>
      <c r="G7282" t="s">
        <v>8025</v>
      </c>
      <c r="H7282" t="str">
        <f>VLOOKUP(Sales_Data17[[#This Row],[Delivery Region Index]],Regions_Table[#All],2,0)</f>
        <v>Victoria</v>
      </c>
      <c r="I7282" t="str">
        <f>VLOOKUP(Sales_Data17[[#This Row],[Delivery Region Index]],Regions_Table[#All],3,0)</f>
        <v>Benalla</v>
      </c>
      <c r="J7282">
        <v>48</v>
      </c>
      <c r="K7282">
        <v>7</v>
      </c>
      <c r="L7282" t="str">
        <f>VLOOKUP(Sales_Data17[[#This Row],[Product Description Index]],Products_Data[#All],2,0)</f>
        <v>Dress Shirts</v>
      </c>
      <c r="M7282">
        <v>9</v>
      </c>
      <c r="N7282" s="9">
        <v>221.10000000000002</v>
      </c>
      <c r="O7282" s="9">
        <f>Sales_Data17[[#This Row],[Order Quantity]]*Sales_Data17[[#This Row],[Unit Price]]</f>
        <v>1989.9</v>
      </c>
      <c r="P7282" s="9">
        <v>181.30200000000002</v>
      </c>
      <c r="Q7282" s="9">
        <f>Sales_Data17[[#This Row],[Line Total]]-(Sales_Data17[[#This Row],[Total Unit Cost]]*Sales_Data17[[#This Row],[Order Quantity]])</f>
        <v>358.18199999999979</v>
      </c>
      <c r="R7282" s="1" t="str">
        <f>TEXT(Sales_Data17[[#This Row],[OrderDate]],"MMM")</f>
        <v>Jul</v>
      </c>
      <c r="S7282" s="1" t="str">
        <f t="shared" si="113"/>
        <v>2016</v>
      </c>
    </row>
    <row r="7283" spans="1:19">
      <c r="A7283" t="s">
        <v>7306</v>
      </c>
      <c r="B7283" s="2">
        <v>42560</v>
      </c>
      <c r="C7283" s="2" t="str">
        <f>VLOOKUP(Sales_Data17[[#This Row],[Customer Name Index]],Customer_Data[#All],2,0)</f>
        <v>Pure Group</v>
      </c>
      <c r="D7283">
        <v>17</v>
      </c>
      <c r="E7283" t="s">
        <v>4</v>
      </c>
      <c r="F7283" t="s">
        <v>8168</v>
      </c>
      <c r="G7283" t="s">
        <v>8025</v>
      </c>
      <c r="H7283" t="str">
        <f>VLOOKUP(Sales_Data17[[#This Row],[Delivery Region Index]],Regions_Table[#All],2,0)</f>
        <v>Victoria</v>
      </c>
      <c r="I7283" t="str">
        <f>VLOOKUP(Sales_Data17[[#This Row],[Delivery Region Index]],Regions_Table[#All],3,0)</f>
        <v>Benalla</v>
      </c>
      <c r="J7283">
        <v>48</v>
      </c>
      <c r="K7283">
        <v>7</v>
      </c>
      <c r="L7283" t="str">
        <f>VLOOKUP(Sales_Data17[[#This Row],[Product Description Index]],Products_Data[#All],2,0)</f>
        <v>Dress Shirts</v>
      </c>
      <c r="M7283">
        <v>4</v>
      </c>
      <c r="N7283" s="9">
        <v>436.24444444444447</v>
      </c>
      <c r="O7283" s="9">
        <f>Sales_Data17[[#This Row],[Order Quantity]]*Sales_Data17[[#This Row],[Unit Price]]</f>
        <v>1744.9777777777779</v>
      </c>
      <c r="P7283" s="9">
        <v>257.38422222222221</v>
      </c>
      <c r="Q7283" s="9">
        <f>Sales_Data17[[#This Row],[Line Total]]-(Sales_Data17[[#This Row],[Total Unit Cost]]*Sales_Data17[[#This Row],[Order Quantity]])</f>
        <v>715.44088888888905</v>
      </c>
      <c r="R7283" s="1" t="str">
        <f>TEXT(Sales_Data17[[#This Row],[OrderDate]],"MMM")</f>
        <v>Jul</v>
      </c>
      <c r="S7283" s="1" t="str">
        <f t="shared" si="113"/>
        <v>2016</v>
      </c>
    </row>
    <row r="7284" spans="1:19">
      <c r="A7284" t="s">
        <v>7307</v>
      </c>
      <c r="B7284" s="2">
        <v>42560</v>
      </c>
      <c r="C7284" s="2" t="str">
        <f>VLOOKUP(Sales_Data17[[#This Row],[Customer Name Index]],Customer_Data[#All],2,0)</f>
        <v>Pure Group</v>
      </c>
      <c r="D7284">
        <v>17</v>
      </c>
      <c r="E7284" t="s">
        <v>4</v>
      </c>
      <c r="F7284" t="s">
        <v>8168</v>
      </c>
      <c r="G7284" t="s">
        <v>8025</v>
      </c>
      <c r="H7284" t="str">
        <f>VLOOKUP(Sales_Data17[[#This Row],[Delivery Region Index]],Regions_Table[#All],2,0)</f>
        <v>Victoria</v>
      </c>
      <c r="I7284" t="str">
        <f>VLOOKUP(Sales_Data17[[#This Row],[Delivery Region Index]],Regions_Table[#All],3,0)</f>
        <v>Melbourne</v>
      </c>
      <c r="J7284">
        <v>47</v>
      </c>
      <c r="K7284">
        <v>7</v>
      </c>
      <c r="L7284" t="str">
        <f>VLOOKUP(Sales_Data17[[#This Row],[Product Description Index]],Products_Data[#All],2,0)</f>
        <v>Dress Shirts</v>
      </c>
      <c r="M7284">
        <v>3</v>
      </c>
      <c r="N7284" s="9">
        <v>428.05555555555554</v>
      </c>
      <c r="O7284" s="9">
        <f>Sales_Data17[[#This Row],[Order Quantity]]*Sales_Data17[[#This Row],[Unit Price]]</f>
        <v>1284.1666666666665</v>
      </c>
      <c r="P7284" s="9">
        <v>248.27222222222221</v>
      </c>
      <c r="Q7284" s="9">
        <f>Sales_Data17[[#This Row],[Line Total]]-(Sales_Data17[[#This Row],[Total Unit Cost]]*Sales_Data17[[#This Row],[Order Quantity]])</f>
        <v>539.34999999999991</v>
      </c>
      <c r="R7284" s="1" t="str">
        <f>TEXT(Sales_Data17[[#This Row],[OrderDate]],"MMM")</f>
        <v>Jul</v>
      </c>
      <c r="S7284" s="1" t="str">
        <f t="shared" si="113"/>
        <v>2016</v>
      </c>
    </row>
    <row r="7285" spans="1:19">
      <c r="A7285" t="s">
        <v>7308</v>
      </c>
      <c r="B7285" s="2">
        <v>42560</v>
      </c>
      <c r="C7285" s="2" t="str">
        <f>VLOOKUP(Sales_Data17[[#This Row],[Customer Name Index]],Customer_Data[#All],2,0)</f>
        <v xml:space="preserve">Ei </v>
      </c>
      <c r="D7285">
        <v>9</v>
      </c>
      <c r="E7285" t="s">
        <v>4</v>
      </c>
      <c r="F7285" t="s">
        <v>8168</v>
      </c>
      <c r="G7285" t="s">
        <v>8027</v>
      </c>
      <c r="H7285" t="str">
        <f>VLOOKUP(Sales_Data17[[#This Row],[Delivery Region Index]],Regions_Table[#All],2,0)</f>
        <v>New South Wales</v>
      </c>
      <c r="I7285" t="str">
        <f>VLOOKUP(Sales_Data17[[#This Row],[Delivery Region Index]],Regions_Table[#All],3,0)</f>
        <v>Wollongong</v>
      </c>
      <c r="J7285">
        <v>24</v>
      </c>
      <c r="K7285">
        <v>4</v>
      </c>
      <c r="L7285" t="str">
        <f>VLOOKUP(Sales_Data17[[#This Row],[Product Description Index]],Products_Data[#All],2,0)</f>
        <v>Jeans</v>
      </c>
      <c r="M7285">
        <v>8</v>
      </c>
      <c r="N7285" s="9">
        <v>93.055555555555557</v>
      </c>
      <c r="O7285" s="9">
        <f>Sales_Data17[[#This Row],[Order Quantity]]*Sales_Data17[[#This Row],[Unit Price]]</f>
        <v>744.44444444444446</v>
      </c>
      <c r="P7285" s="9">
        <v>68.861111111111114</v>
      </c>
      <c r="Q7285" s="9">
        <f>Sales_Data17[[#This Row],[Line Total]]-(Sales_Data17[[#This Row],[Total Unit Cost]]*Sales_Data17[[#This Row],[Order Quantity]])</f>
        <v>193.55555555555554</v>
      </c>
      <c r="R7285" s="1" t="str">
        <f>TEXT(Sales_Data17[[#This Row],[OrderDate]],"MMM")</f>
        <v>Jul</v>
      </c>
      <c r="S7285" s="1" t="str">
        <f t="shared" si="113"/>
        <v>2016</v>
      </c>
    </row>
    <row r="7286" spans="1:19">
      <c r="A7286" t="s">
        <v>7309</v>
      </c>
      <c r="B7286" s="2">
        <v>42560</v>
      </c>
      <c r="C7286" s="2" t="str">
        <f>VLOOKUP(Sales_Data17[[#This Row],[Customer Name Index]],Customer_Data[#All],2,0)</f>
        <v xml:space="preserve">Medline </v>
      </c>
      <c r="D7286">
        <v>12</v>
      </c>
      <c r="E7286" t="s">
        <v>4</v>
      </c>
      <c r="F7286" t="s">
        <v>8168</v>
      </c>
      <c r="G7286" t="s">
        <v>8026</v>
      </c>
      <c r="H7286" t="str">
        <f>VLOOKUP(Sales_Data17[[#This Row],[Delivery Region Index]],Regions_Table[#All],2,0)</f>
        <v>Queensland</v>
      </c>
      <c r="I7286" t="str">
        <f>VLOOKUP(Sales_Data17[[#This Row],[Delivery Region Index]],Regions_Table[#All],3,0)</f>
        <v>Ipswich</v>
      </c>
      <c r="J7286">
        <v>34</v>
      </c>
      <c r="K7286">
        <v>5</v>
      </c>
      <c r="L7286" t="str">
        <f>VLOOKUP(Sales_Data17[[#This Row],[Product Description Index]],Products_Data[#All],2,0)</f>
        <v>Hats</v>
      </c>
      <c r="M7286">
        <v>4</v>
      </c>
      <c r="N7286" s="9">
        <v>252.36666666666667</v>
      </c>
      <c r="O7286" s="9">
        <f>Sales_Data17[[#This Row],[Order Quantity]]*Sales_Data17[[#This Row],[Unit Price]]</f>
        <v>1009.4666666666667</v>
      </c>
      <c r="P7286" s="9">
        <v>194.32233333333335</v>
      </c>
      <c r="Q7286" s="9">
        <f>Sales_Data17[[#This Row],[Line Total]]-(Sales_Data17[[#This Row],[Total Unit Cost]]*Sales_Data17[[#This Row],[Order Quantity]])</f>
        <v>232.17733333333331</v>
      </c>
      <c r="R7286" s="1" t="str">
        <f>TEXT(Sales_Data17[[#This Row],[OrderDate]],"MMM")</f>
        <v>Jul</v>
      </c>
      <c r="S7286" s="1" t="str">
        <f t="shared" si="113"/>
        <v>2016</v>
      </c>
    </row>
    <row r="7287" spans="1:19">
      <c r="A7287" t="s">
        <v>7310</v>
      </c>
      <c r="B7287" s="2">
        <v>42560</v>
      </c>
      <c r="C7287" s="2" t="str">
        <f>VLOOKUP(Sales_Data17[[#This Row],[Customer Name Index]],Customer_Data[#All],2,0)</f>
        <v xml:space="preserve">WakeFern </v>
      </c>
      <c r="D7287">
        <v>2</v>
      </c>
      <c r="E7287" t="s">
        <v>4</v>
      </c>
      <c r="F7287" t="s">
        <v>8168</v>
      </c>
      <c r="G7287" t="s">
        <v>8027</v>
      </c>
      <c r="H7287" t="str">
        <f>VLOOKUP(Sales_Data17[[#This Row],[Delivery Region Index]],Regions_Table[#All],2,0)</f>
        <v>New South Wales</v>
      </c>
      <c r="I7287" t="str">
        <f>VLOOKUP(Sales_Data17[[#This Row],[Delivery Region Index]],Regions_Table[#All],3,0)</f>
        <v>Broken Hill</v>
      </c>
      <c r="J7287">
        <v>5</v>
      </c>
      <c r="K7287">
        <v>1</v>
      </c>
      <c r="L7287" t="str">
        <f>VLOOKUP(Sales_Data17[[#This Row],[Product Description Index]],Products_Data[#All],2,0)</f>
        <v>Shirts</v>
      </c>
      <c r="M7287">
        <v>7</v>
      </c>
      <c r="N7287" s="9">
        <v>23.077777777777779</v>
      </c>
      <c r="O7287" s="9">
        <f>Sales_Data17[[#This Row],[Order Quantity]]*Sales_Data17[[#This Row],[Unit Price]]</f>
        <v>161.54444444444445</v>
      </c>
      <c r="P7287" s="9">
        <v>15.231333333333335</v>
      </c>
      <c r="Q7287" s="9">
        <f>Sales_Data17[[#This Row],[Line Total]]-(Sales_Data17[[#This Row],[Total Unit Cost]]*Sales_Data17[[#This Row],[Order Quantity]])</f>
        <v>54.925111111111107</v>
      </c>
      <c r="R7287" s="1" t="str">
        <f>TEXT(Sales_Data17[[#This Row],[OrderDate]],"MMM")</f>
        <v>Jul</v>
      </c>
      <c r="S7287" s="1" t="str">
        <f t="shared" si="113"/>
        <v>2016</v>
      </c>
    </row>
    <row r="7288" spans="1:19">
      <c r="A7288" t="s">
        <v>7311</v>
      </c>
      <c r="B7288" s="2">
        <v>42561</v>
      </c>
      <c r="C7288" s="2" t="str">
        <f>VLOOKUP(Sales_Data17[[#This Row],[Customer Name Index]],Customer_Data[#All],2,0)</f>
        <v>Rochester Ltd</v>
      </c>
      <c r="D7288">
        <v>15</v>
      </c>
      <c r="E7288" t="s">
        <v>4</v>
      </c>
      <c r="F7288" t="s">
        <v>8168</v>
      </c>
      <c r="G7288" t="s">
        <v>8025</v>
      </c>
      <c r="H7288" t="str">
        <f>VLOOKUP(Sales_Data17[[#This Row],[Delivery Region Index]],Regions_Table[#All],2,0)</f>
        <v>Queensland</v>
      </c>
      <c r="I7288" t="str">
        <f>VLOOKUP(Sales_Data17[[#This Row],[Delivery Region Index]],Regions_Table[#All],3,0)</f>
        <v>Toowoomba</v>
      </c>
      <c r="J7288">
        <v>44</v>
      </c>
      <c r="K7288">
        <v>6</v>
      </c>
      <c r="L7288" t="str">
        <f>VLOOKUP(Sales_Data17[[#This Row],[Product Description Index]],Products_Data[#All],2,0)</f>
        <v>Socks</v>
      </c>
      <c r="M7288">
        <v>2</v>
      </c>
      <c r="N7288" s="9">
        <v>104.22222222222223</v>
      </c>
      <c r="O7288" s="9">
        <f>Sales_Data17[[#This Row],[Order Quantity]]*Sales_Data17[[#This Row],[Unit Price]]</f>
        <v>208.44444444444446</v>
      </c>
      <c r="P7288" s="9">
        <v>81.293333333333337</v>
      </c>
      <c r="Q7288" s="9">
        <f>Sales_Data17[[#This Row],[Line Total]]-(Sales_Data17[[#This Row],[Total Unit Cost]]*Sales_Data17[[#This Row],[Order Quantity]])</f>
        <v>45.857777777777784</v>
      </c>
      <c r="R7288" s="1" t="str">
        <f>TEXT(Sales_Data17[[#This Row],[OrderDate]],"MMM")</f>
        <v>Jul</v>
      </c>
      <c r="S7288" s="1" t="str">
        <f t="shared" si="113"/>
        <v>2016</v>
      </c>
    </row>
    <row r="7289" spans="1:19">
      <c r="A7289" t="s">
        <v>7312</v>
      </c>
      <c r="B7289" s="2">
        <v>42561</v>
      </c>
      <c r="C7289" s="2" t="str">
        <f>VLOOKUP(Sales_Data17[[#This Row],[Customer Name Index]],Customer_Data[#All],2,0)</f>
        <v>Rochester Ltd</v>
      </c>
      <c r="D7289">
        <v>15</v>
      </c>
      <c r="E7289" t="s">
        <v>3</v>
      </c>
      <c r="F7289" t="s">
        <v>8168</v>
      </c>
      <c r="G7289" t="s">
        <v>8025</v>
      </c>
      <c r="H7289" t="str">
        <f>VLOOKUP(Sales_Data17[[#This Row],[Delivery Region Index]],Regions_Table[#All],2,0)</f>
        <v>Queensland</v>
      </c>
      <c r="I7289" t="str">
        <f>VLOOKUP(Sales_Data17[[#This Row],[Delivery Region Index]],Regions_Table[#All],3,0)</f>
        <v>Sunshine Coast</v>
      </c>
      <c r="J7289">
        <v>42</v>
      </c>
      <c r="K7289">
        <v>6</v>
      </c>
      <c r="L7289" t="str">
        <f>VLOOKUP(Sales_Data17[[#This Row],[Product Description Index]],Products_Data[#All],2,0)</f>
        <v>Socks</v>
      </c>
      <c r="M7289">
        <v>1</v>
      </c>
      <c r="N7289" s="9">
        <v>349.14444444444445</v>
      </c>
      <c r="O7289" s="9">
        <f>Sales_Data17[[#This Row],[Order Quantity]]*Sales_Data17[[#This Row],[Unit Price]]</f>
        <v>349.14444444444445</v>
      </c>
      <c r="P7289" s="9">
        <v>160.60644444444446</v>
      </c>
      <c r="Q7289" s="9">
        <f>Sales_Data17[[#This Row],[Line Total]]-(Sales_Data17[[#This Row],[Total Unit Cost]]*Sales_Data17[[#This Row],[Order Quantity]])</f>
        <v>188.53799999999998</v>
      </c>
      <c r="R7289" s="1" t="str">
        <f>TEXT(Sales_Data17[[#This Row],[OrderDate]],"MMM")</f>
        <v>Jul</v>
      </c>
      <c r="S7289" s="1" t="str">
        <f t="shared" si="113"/>
        <v>2016</v>
      </c>
    </row>
    <row r="7290" spans="1:19">
      <c r="A7290" t="s">
        <v>7313</v>
      </c>
      <c r="B7290" s="2">
        <v>42561</v>
      </c>
      <c r="C7290" s="2" t="str">
        <f>VLOOKUP(Sales_Data17[[#This Row],[Customer Name Index]],Customer_Data[#All],2,0)</f>
        <v>21st Ltd</v>
      </c>
      <c r="D7290">
        <v>10</v>
      </c>
      <c r="E7290" t="s">
        <v>2</v>
      </c>
      <c r="F7290" t="s">
        <v>8168</v>
      </c>
      <c r="G7290" t="s">
        <v>8026</v>
      </c>
      <c r="H7290" t="str">
        <f>VLOOKUP(Sales_Data17[[#This Row],[Delivery Region Index]],Regions_Table[#All],2,0)</f>
        <v>Queensland</v>
      </c>
      <c r="I7290" t="str">
        <f>VLOOKUP(Sales_Data17[[#This Row],[Delivery Region Index]],Regions_Table[#All],3,0)</f>
        <v>Charters Towers</v>
      </c>
      <c r="J7290">
        <v>29</v>
      </c>
      <c r="K7290">
        <v>4</v>
      </c>
      <c r="L7290" t="str">
        <f>VLOOKUP(Sales_Data17[[#This Row],[Product Description Index]],Products_Data[#All],2,0)</f>
        <v>Jeans</v>
      </c>
      <c r="M7290">
        <v>4</v>
      </c>
      <c r="N7290" s="9">
        <v>273.21111111111111</v>
      </c>
      <c r="O7290" s="9">
        <f>Sales_Data17[[#This Row],[Order Quantity]]*Sales_Data17[[#This Row],[Unit Price]]</f>
        <v>1092.8444444444444</v>
      </c>
      <c r="P7290" s="9">
        <v>224.03311111111111</v>
      </c>
      <c r="Q7290" s="9">
        <f>Sales_Data17[[#This Row],[Line Total]]-(Sales_Data17[[#This Row],[Total Unit Cost]]*Sales_Data17[[#This Row],[Order Quantity]])</f>
        <v>196.71199999999999</v>
      </c>
      <c r="R7290" s="1" t="str">
        <f>TEXT(Sales_Data17[[#This Row],[OrderDate]],"MMM")</f>
        <v>Jul</v>
      </c>
      <c r="S7290" s="1" t="str">
        <f t="shared" si="113"/>
        <v>2016</v>
      </c>
    </row>
    <row r="7291" spans="1:19">
      <c r="A7291" t="s">
        <v>7314</v>
      </c>
      <c r="B7291" s="2">
        <v>42561</v>
      </c>
      <c r="C7291" s="2" t="str">
        <f>VLOOKUP(Sales_Data17[[#This Row],[Customer Name Index]],Customer_Data[#All],2,0)</f>
        <v>Avon Corp</v>
      </c>
      <c r="D7291">
        <v>1</v>
      </c>
      <c r="E7291" t="s">
        <v>4</v>
      </c>
      <c r="F7291" t="s">
        <v>8168</v>
      </c>
      <c r="G7291" t="s">
        <v>8027</v>
      </c>
      <c r="H7291" t="str">
        <f>VLOOKUP(Sales_Data17[[#This Row],[Delivery Region Index]],Regions_Table[#All],2,0)</f>
        <v>New South Wales</v>
      </c>
      <c r="I7291" t="str">
        <f>VLOOKUP(Sales_Data17[[#This Row],[Delivery Region Index]],Regions_Table[#All],3,0)</f>
        <v>Albury</v>
      </c>
      <c r="J7291">
        <v>2</v>
      </c>
      <c r="K7291">
        <v>1</v>
      </c>
      <c r="L7291" t="str">
        <f>VLOOKUP(Sales_Data17[[#This Row],[Product Description Index]],Products_Data[#All],2,0)</f>
        <v>Shirts</v>
      </c>
      <c r="M7291">
        <v>8</v>
      </c>
      <c r="N7291" s="9">
        <v>437.73333333333335</v>
      </c>
      <c r="O7291" s="9">
        <f>Sales_Data17[[#This Row],[Order Quantity]]*Sales_Data17[[#This Row],[Unit Price]]</f>
        <v>3501.8666666666668</v>
      </c>
      <c r="P7291" s="9">
        <v>302.03599999999994</v>
      </c>
      <c r="Q7291" s="9">
        <f>Sales_Data17[[#This Row],[Line Total]]-(Sales_Data17[[#This Row],[Total Unit Cost]]*Sales_Data17[[#This Row],[Order Quantity]])</f>
        <v>1085.5786666666672</v>
      </c>
      <c r="R7291" s="1" t="str">
        <f>TEXT(Sales_Data17[[#This Row],[OrderDate]],"MMM")</f>
        <v>Jul</v>
      </c>
      <c r="S7291" s="1" t="str">
        <f t="shared" si="113"/>
        <v>2016</v>
      </c>
    </row>
    <row r="7292" spans="1:19">
      <c r="A7292" t="s">
        <v>7315</v>
      </c>
      <c r="B7292" s="2">
        <v>42561</v>
      </c>
      <c r="C7292" s="2" t="str">
        <f>VLOOKUP(Sales_Data17[[#This Row],[Customer Name Index]],Customer_Data[#All],2,0)</f>
        <v>Pacific Ltd</v>
      </c>
      <c r="D7292">
        <v>20</v>
      </c>
      <c r="E7292" t="s">
        <v>4</v>
      </c>
      <c r="F7292" t="s">
        <v>8168</v>
      </c>
      <c r="G7292" t="s">
        <v>8028</v>
      </c>
      <c r="H7292" t="str">
        <f>VLOOKUP(Sales_Data17[[#This Row],[Delivery Region Index]],Regions_Table[#All],2,0)</f>
        <v>Victoria</v>
      </c>
      <c r="I7292" t="str">
        <f>VLOOKUP(Sales_Data17[[#This Row],[Delivery Region Index]],Regions_Table[#All],3,0)</f>
        <v>Wodonga</v>
      </c>
      <c r="J7292">
        <v>58</v>
      </c>
      <c r="K7292">
        <v>8</v>
      </c>
      <c r="L7292" t="str">
        <f>VLOOKUP(Sales_Data17[[#This Row],[Product Description Index]],Products_Data[#All],2,0)</f>
        <v>Shoes</v>
      </c>
      <c r="M7292">
        <v>1</v>
      </c>
      <c r="N7292" s="9">
        <v>203.23333333333335</v>
      </c>
      <c r="O7292" s="9">
        <f>Sales_Data17[[#This Row],[Order Quantity]]*Sales_Data17[[#This Row],[Unit Price]]</f>
        <v>203.23333333333335</v>
      </c>
      <c r="P7292" s="9">
        <v>142.26333333333335</v>
      </c>
      <c r="Q7292" s="9">
        <f>Sales_Data17[[#This Row],[Line Total]]-(Sales_Data17[[#This Row],[Total Unit Cost]]*Sales_Data17[[#This Row],[Order Quantity]])</f>
        <v>60.97</v>
      </c>
      <c r="R7292" s="1" t="str">
        <f>TEXT(Sales_Data17[[#This Row],[OrderDate]],"MMM")</f>
        <v>Jul</v>
      </c>
      <c r="S7292" s="1" t="str">
        <f t="shared" si="113"/>
        <v>2016</v>
      </c>
    </row>
    <row r="7293" spans="1:19">
      <c r="A7293" t="s">
        <v>7316</v>
      </c>
      <c r="B7293" s="2">
        <v>42561</v>
      </c>
      <c r="C7293" s="2" t="str">
        <f>VLOOKUP(Sales_Data17[[#This Row],[Customer Name Index]],Customer_Data[#All],2,0)</f>
        <v>Pure Group</v>
      </c>
      <c r="D7293">
        <v>17</v>
      </c>
      <c r="E7293" t="s">
        <v>2</v>
      </c>
      <c r="F7293" t="s">
        <v>8168</v>
      </c>
      <c r="G7293" t="s">
        <v>8025</v>
      </c>
      <c r="H7293" t="str">
        <f>VLOOKUP(Sales_Data17[[#This Row],[Delivery Region Index]],Regions_Table[#All],2,0)</f>
        <v>Victoria</v>
      </c>
      <c r="I7293" t="str">
        <f>VLOOKUP(Sales_Data17[[#This Row],[Delivery Region Index]],Regions_Table[#All],3,0)</f>
        <v>Bendigo</v>
      </c>
      <c r="J7293">
        <v>50</v>
      </c>
      <c r="K7293">
        <v>7</v>
      </c>
      <c r="L7293" t="str">
        <f>VLOOKUP(Sales_Data17[[#This Row],[Product Description Index]],Products_Data[#All],2,0)</f>
        <v>Dress Shirts</v>
      </c>
      <c r="M7293">
        <v>2</v>
      </c>
      <c r="N7293" s="9">
        <v>107.2</v>
      </c>
      <c r="O7293" s="9">
        <f>Sales_Data17[[#This Row],[Order Quantity]]*Sales_Data17[[#This Row],[Unit Price]]</f>
        <v>214.4</v>
      </c>
      <c r="P7293" s="9">
        <v>82.544000000000011</v>
      </c>
      <c r="Q7293" s="9">
        <f>Sales_Data17[[#This Row],[Line Total]]-(Sales_Data17[[#This Row],[Total Unit Cost]]*Sales_Data17[[#This Row],[Order Quantity]])</f>
        <v>49.311999999999983</v>
      </c>
      <c r="R7293" s="1" t="str">
        <f>TEXT(Sales_Data17[[#This Row],[OrderDate]],"MMM")</f>
        <v>Jul</v>
      </c>
      <c r="S7293" s="1" t="str">
        <f t="shared" si="113"/>
        <v>2016</v>
      </c>
    </row>
    <row r="7294" spans="1:19">
      <c r="A7294" t="s">
        <v>7317</v>
      </c>
      <c r="B7294" s="2">
        <v>42561</v>
      </c>
      <c r="C7294" s="2" t="str">
        <f>VLOOKUP(Sales_Data17[[#This Row],[Customer Name Index]],Customer_Data[#All],2,0)</f>
        <v>3LAB, Ltd</v>
      </c>
      <c r="D7294">
        <v>16</v>
      </c>
      <c r="E7294" t="s">
        <v>3</v>
      </c>
      <c r="F7294" t="s">
        <v>8168</v>
      </c>
      <c r="G7294" t="s">
        <v>8025</v>
      </c>
      <c r="H7294" t="str">
        <f>VLOOKUP(Sales_Data17[[#This Row],[Delivery Region Index]],Regions_Table[#All],2,0)</f>
        <v>South Australia</v>
      </c>
      <c r="I7294" t="str">
        <f>VLOOKUP(Sales_Data17[[#This Row],[Delivery Region Index]],Regions_Table[#All],3,0)</f>
        <v>Adelaide</v>
      </c>
      <c r="J7294">
        <v>46</v>
      </c>
      <c r="K7294">
        <v>7</v>
      </c>
      <c r="L7294" t="str">
        <f>VLOOKUP(Sales_Data17[[#This Row],[Product Description Index]],Products_Data[#All],2,0)</f>
        <v>Dress Shirts</v>
      </c>
      <c r="M7294">
        <v>3</v>
      </c>
      <c r="N7294" s="9">
        <v>116.87777777777779</v>
      </c>
      <c r="O7294" s="9">
        <f>Sales_Data17[[#This Row],[Order Quantity]]*Sales_Data17[[#This Row],[Unit Price]]</f>
        <v>350.63333333333338</v>
      </c>
      <c r="P7294" s="9">
        <v>78.308111111111131</v>
      </c>
      <c r="Q7294" s="9">
        <f>Sales_Data17[[#This Row],[Line Total]]-(Sales_Data17[[#This Row],[Total Unit Cost]]*Sales_Data17[[#This Row],[Order Quantity]])</f>
        <v>115.709</v>
      </c>
      <c r="R7294" s="1" t="str">
        <f>TEXT(Sales_Data17[[#This Row],[OrderDate]],"MMM")</f>
        <v>Jul</v>
      </c>
      <c r="S7294" s="1" t="str">
        <f t="shared" si="113"/>
        <v>2016</v>
      </c>
    </row>
    <row r="7295" spans="1:19">
      <c r="A7295" t="s">
        <v>7318</v>
      </c>
      <c r="B7295" s="2">
        <v>42561</v>
      </c>
      <c r="C7295" s="2" t="str">
        <f>VLOOKUP(Sales_Data17[[#This Row],[Customer Name Index]],Customer_Data[#All],2,0)</f>
        <v>Medsep Group</v>
      </c>
      <c r="D7295">
        <v>8</v>
      </c>
      <c r="E7295" t="s">
        <v>4</v>
      </c>
      <c r="F7295" t="s">
        <v>8168</v>
      </c>
      <c r="G7295" t="s">
        <v>8027</v>
      </c>
      <c r="H7295" t="str">
        <f>VLOOKUP(Sales_Data17[[#This Row],[Delivery Region Index]],Regions_Table[#All],2,0)</f>
        <v>New South Wales</v>
      </c>
      <c r="I7295" t="str">
        <f>VLOOKUP(Sales_Data17[[#This Row],[Delivery Region Index]],Regions_Table[#All],3,0)</f>
        <v>Wagga Wagga</v>
      </c>
      <c r="J7295">
        <v>23</v>
      </c>
      <c r="K7295">
        <v>4</v>
      </c>
      <c r="L7295" t="str">
        <f>VLOOKUP(Sales_Data17[[#This Row],[Product Description Index]],Products_Data[#All],2,0)</f>
        <v>Jeans</v>
      </c>
      <c r="M7295">
        <v>8</v>
      </c>
      <c r="N7295" s="9">
        <v>23.077777777777779</v>
      </c>
      <c r="O7295" s="9">
        <f>Sales_Data17[[#This Row],[Order Quantity]]*Sales_Data17[[#This Row],[Unit Price]]</f>
        <v>184.62222222222223</v>
      </c>
      <c r="P7295" s="9">
        <v>16.616</v>
      </c>
      <c r="Q7295" s="9">
        <f>Sales_Data17[[#This Row],[Line Total]]-(Sales_Data17[[#This Row],[Total Unit Cost]]*Sales_Data17[[#This Row],[Order Quantity]])</f>
        <v>51.694222222222237</v>
      </c>
      <c r="R7295" s="1" t="str">
        <f>TEXT(Sales_Data17[[#This Row],[OrderDate]],"MMM")</f>
        <v>Jul</v>
      </c>
      <c r="S7295" s="1" t="str">
        <f t="shared" si="113"/>
        <v>2016</v>
      </c>
    </row>
    <row r="7296" spans="1:19">
      <c r="A7296" t="s">
        <v>7319</v>
      </c>
      <c r="B7296" s="2">
        <v>42561</v>
      </c>
      <c r="C7296" s="2" t="str">
        <f>VLOOKUP(Sales_Data17[[#This Row],[Customer Name Index]],Customer_Data[#All],2,0)</f>
        <v>Apollo Ltd</v>
      </c>
      <c r="D7296">
        <v>11</v>
      </c>
      <c r="E7296" t="s">
        <v>2</v>
      </c>
      <c r="F7296" t="s">
        <v>8168</v>
      </c>
      <c r="G7296" t="s">
        <v>8026</v>
      </c>
      <c r="H7296" t="str">
        <f>VLOOKUP(Sales_Data17[[#This Row],[Delivery Region Index]],Regions_Table[#All],2,0)</f>
        <v>Queensland</v>
      </c>
      <c r="I7296" t="str">
        <f>VLOOKUP(Sales_Data17[[#This Row],[Delivery Region Index]],Regions_Table[#All],3,0)</f>
        <v>Gympie</v>
      </c>
      <c r="J7296">
        <v>32</v>
      </c>
      <c r="K7296">
        <v>5</v>
      </c>
      <c r="L7296" t="str">
        <f>VLOOKUP(Sales_Data17[[#This Row],[Product Description Index]],Products_Data[#All],2,0)</f>
        <v>Hats</v>
      </c>
      <c r="M7296">
        <v>6</v>
      </c>
      <c r="N7296" s="9">
        <v>120.60000000000001</v>
      </c>
      <c r="O7296" s="9">
        <f>Sales_Data17[[#This Row],[Order Quantity]]*Sales_Data17[[#This Row],[Unit Price]]</f>
        <v>723.6</v>
      </c>
      <c r="P7296" s="9">
        <v>72.36</v>
      </c>
      <c r="Q7296" s="9">
        <f>Sales_Data17[[#This Row],[Line Total]]-(Sales_Data17[[#This Row],[Total Unit Cost]]*Sales_Data17[[#This Row],[Order Quantity]])</f>
        <v>289.44000000000005</v>
      </c>
      <c r="R7296" s="1" t="str">
        <f>TEXT(Sales_Data17[[#This Row],[OrderDate]],"MMM")</f>
        <v>Jul</v>
      </c>
      <c r="S7296" s="1" t="str">
        <f t="shared" si="113"/>
        <v>2016</v>
      </c>
    </row>
    <row r="7297" spans="1:19">
      <c r="A7297" t="s">
        <v>7320</v>
      </c>
      <c r="B7297" s="2">
        <v>42562</v>
      </c>
      <c r="C7297" s="2" t="str">
        <f>VLOOKUP(Sales_Data17[[#This Row],[Customer Name Index]],Customer_Data[#All],2,0)</f>
        <v xml:space="preserve">Medline </v>
      </c>
      <c r="D7297">
        <v>12</v>
      </c>
      <c r="E7297" t="s">
        <v>2</v>
      </c>
      <c r="F7297" t="s">
        <v>8168</v>
      </c>
      <c r="G7297" t="s">
        <v>8026</v>
      </c>
      <c r="H7297" t="str">
        <f>VLOOKUP(Sales_Data17[[#This Row],[Delivery Region Index]],Regions_Table[#All],2,0)</f>
        <v>Queensland</v>
      </c>
      <c r="I7297" t="str">
        <f>VLOOKUP(Sales_Data17[[#This Row],[Delivery Region Index]],Regions_Table[#All],3,0)</f>
        <v>Logan City</v>
      </c>
      <c r="J7297">
        <v>35</v>
      </c>
      <c r="K7297">
        <v>5</v>
      </c>
      <c r="L7297" t="str">
        <f>VLOOKUP(Sales_Data17[[#This Row],[Product Description Index]],Products_Data[#All],2,0)</f>
        <v>Hats</v>
      </c>
      <c r="M7297">
        <v>6</v>
      </c>
      <c r="N7297" s="9">
        <v>76.677777777777777</v>
      </c>
      <c r="O7297" s="9">
        <f>Sales_Data17[[#This Row],[Order Quantity]]*Sales_Data17[[#This Row],[Unit Price]]</f>
        <v>460.06666666666666</v>
      </c>
      <c r="P7297" s="9">
        <v>55.974777777777781</v>
      </c>
      <c r="Q7297" s="9">
        <f>Sales_Data17[[#This Row],[Line Total]]-(Sales_Data17[[#This Row],[Total Unit Cost]]*Sales_Data17[[#This Row],[Order Quantity]])</f>
        <v>124.21799999999996</v>
      </c>
      <c r="R7297" s="1" t="str">
        <f>TEXT(Sales_Data17[[#This Row],[OrderDate]],"MMM")</f>
        <v>Jul</v>
      </c>
      <c r="S7297" s="1" t="str">
        <f t="shared" si="113"/>
        <v>2016</v>
      </c>
    </row>
    <row r="7298" spans="1:19">
      <c r="A7298" t="s">
        <v>7321</v>
      </c>
      <c r="B7298" s="2">
        <v>42562</v>
      </c>
      <c r="C7298" s="2" t="str">
        <f>VLOOKUP(Sales_Data17[[#This Row],[Customer Name Index]],Customer_Data[#All],2,0)</f>
        <v>Ole Group</v>
      </c>
      <c r="D7298">
        <v>13</v>
      </c>
      <c r="E7298" t="s">
        <v>4</v>
      </c>
      <c r="F7298" t="s">
        <v>8168</v>
      </c>
      <c r="G7298" t="s">
        <v>8026</v>
      </c>
      <c r="H7298" t="str">
        <f>VLOOKUP(Sales_Data17[[#This Row],[Delivery Region Index]],Regions_Table[#All],2,0)</f>
        <v>Queensland</v>
      </c>
      <c r="I7298" t="str">
        <f>VLOOKUP(Sales_Data17[[#This Row],[Delivery Region Index]],Regions_Table[#All],3,0)</f>
        <v>Maryborough</v>
      </c>
      <c r="J7298">
        <v>37</v>
      </c>
      <c r="K7298">
        <v>6</v>
      </c>
      <c r="L7298" t="str">
        <f>VLOOKUP(Sales_Data17[[#This Row],[Product Description Index]],Products_Data[#All],2,0)</f>
        <v>Socks</v>
      </c>
      <c r="M7298">
        <v>6</v>
      </c>
      <c r="N7298" s="9">
        <v>216.63333333333333</v>
      </c>
      <c r="O7298" s="9">
        <f>Sales_Data17[[#This Row],[Order Quantity]]*Sales_Data17[[#This Row],[Unit Price]]</f>
        <v>1299.8</v>
      </c>
      <c r="P7298" s="9">
        <v>119.14833333333334</v>
      </c>
      <c r="Q7298" s="9">
        <f>Sales_Data17[[#This Row],[Line Total]]-(Sales_Data17[[#This Row],[Total Unit Cost]]*Sales_Data17[[#This Row],[Order Quantity]])</f>
        <v>584.90999999999985</v>
      </c>
      <c r="R7298" s="1" t="str">
        <f>TEXT(Sales_Data17[[#This Row],[OrderDate]],"MMM")</f>
        <v>Jul</v>
      </c>
      <c r="S7298" s="1" t="str">
        <f t="shared" ref="S7298:S7361" si="114">TEXT(B7298,"YYY")</f>
        <v>2016</v>
      </c>
    </row>
    <row r="7299" spans="1:19">
      <c r="A7299" t="s">
        <v>7322</v>
      </c>
      <c r="B7299" s="2">
        <v>42562</v>
      </c>
      <c r="C7299" s="2" t="str">
        <f>VLOOKUP(Sales_Data17[[#This Row],[Customer Name Index]],Customer_Data[#All],2,0)</f>
        <v>Pure Group</v>
      </c>
      <c r="D7299">
        <v>17</v>
      </c>
      <c r="E7299" t="s">
        <v>4</v>
      </c>
      <c r="F7299" t="s">
        <v>8168</v>
      </c>
      <c r="G7299" t="s">
        <v>8025</v>
      </c>
      <c r="H7299" t="str">
        <f>VLOOKUP(Sales_Data17[[#This Row],[Delivery Region Index]],Regions_Table[#All],2,0)</f>
        <v>Victoria</v>
      </c>
      <c r="I7299" t="str">
        <f>VLOOKUP(Sales_Data17[[#This Row],[Delivery Region Index]],Regions_Table[#All],3,0)</f>
        <v>Ballarat</v>
      </c>
      <c r="J7299">
        <v>49</v>
      </c>
      <c r="K7299">
        <v>7</v>
      </c>
      <c r="L7299" t="str">
        <f>VLOOKUP(Sales_Data17[[#This Row],[Product Description Index]],Products_Data[#All],2,0)</f>
        <v>Dress Shirts</v>
      </c>
      <c r="M7299">
        <v>2</v>
      </c>
      <c r="N7299" s="9">
        <v>26.8</v>
      </c>
      <c r="O7299" s="9">
        <f>Sales_Data17[[#This Row],[Order Quantity]]*Sales_Data17[[#This Row],[Unit Price]]</f>
        <v>53.6</v>
      </c>
      <c r="P7299" s="9">
        <v>14.204000000000001</v>
      </c>
      <c r="Q7299" s="9">
        <f>Sales_Data17[[#This Row],[Line Total]]-(Sales_Data17[[#This Row],[Total Unit Cost]]*Sales_Data17[[#This Row],[Order Quantity]])</f>
        <v>25.192</v>
      </c>
      <c r="R7299" s="1" t="str">
        <f>TEXT(Sales_Data17[[#This Row],[OrderDate]],"MMM")</f>
        <v>Jul</v>
      </c>
      <c r="S7299" s="1" t="str">
        <f t="shared" si="114"/>
        <v>2016</v>
      </c>
    </row>
    <row r="7300" spans="1:19">
      <c r="A7300" t="s">
        <v>7323</v>
      </c>
      <c r="B7300" s="2">
        <v>42563</v>
      </c>
      <c r="C7300" s="2" t="str">
        <f>VLOOKUP(Sales_Data17[[#This Row],[Customer Name Index]],Customer_Data[#All],2,0)</f>
        <v>New Ltd</v>
      </c>
      <c r="D7300">
        <v>7</v>
      </c>
      <c r="E7300" t="s">
        <v>4</v>
      </c>
      <c r="F7300" t="s">
        <v>8168</v>
      </c>
      <c r="G7300" t="s">
        <v>8027</v>
      </c>
      <c r="H7300" t="str">
        <f>VLOOKUP(Sales_Data17[[#This Row],[Delivery Region Index]],Regions_Table[#All],2,0)</f>
        <v>New South Wales</v>
      </c>
      <c r="I7300" t="str">
        <f>VLOOKUP(Sales_Data17[[#This Row],[Delivery Region Index]],Regions_Table[#All],3,0)</f>
        <v>Tamworth</v>
      </c>
      <c r="J7300">
        <v>21</v>
      </c>
      <c r="K7300">
        <v>3</v>
      </c>
      <c r="L7300" t="str">
        <f>VLOOKUP(Sales_Data17[[#This Row],[Product Description Index]],Products_Data[#All],2,0)</f>
        <v>Sunglasses</v>
      </c>
      <c r="M7300">
        <v>1</v>
      </c>
      <c r="N7300" s="9">
        <v>277.67777777777775</v>
      </c>
      <c r="O7300" s="9">
        <f>Sales_Data17[[#This Row],[Order Quantity]]*Sales_Data17[[#This Row],[Unit Price]]</f>
        <v>277.67777777777775</v>
      </c>
      <c r="P7300" s="9">
        <v>166.60666666666665</v>
      </c>
      <c r="Q7300" s="9">
        <f>Sales_Data17[[#This Row],[Line Total]]-(Sales_Data17[[#This Row],[Total Unit Cost]]*Sales_Data17[[#This Row],[Order Quantity]])</f>
        <v>111.07111111111109</v>
      </c>
      <c r="R7300" s="1" t="str">
        <f>TEXT(Sales_Data17[[#This Row],[OrderDate]],"MMM")</f>
        <v>Jul</v>
      </c>
      <c r="S7300" s="1" t="str">
        <f t="shared" si="114"/>
        <v>2016</v>
      </c>
    </row>
    <row r="7301" spans="1:19">
      <c r="A7301" t="s">
        <v>7324</v>
      </c>
      <c r="B7301" s="2">
        <v>42563</v>
      </c>
      <c r="C7301" s="2" t="str">
        <f>VLOOKUP(Sales_Data17[[#This Row],[Customer Name Index]],Customer_Data[#All],2,0)</f>
        <v xml:space="preserve">Qualitest </v>
      </c>
      <c r="D7301">
        <v>19</v>
      </c>
      <c r="E7301" t="s">
        <v>4</v>
      </c>
      <c r="F7301" t="s">
        <v>8168</v>
      </c>
      <c r="G7301" t="s">
        <v>8028</v>
      </c>
      <c r="H7301" t="str">
        <f>VLOOKUP(Sales_Data17[[#This Row],[Delivery Region Index]],Regions_Table[#All],2,0)</f>
        <v>Victoria</v>
      </c>
      <c r="I7301" t="str">
        <f>VLOOKUP(Sales_Data17[[#This Row],[Delivery Region Index]],Regions_Table[#All],3,0)</f>
        <v>Mildura</v>
      </c>
      <c r="J7301">
        <v>53</v>
      </c>
      <c r="K7301">
        <v>8</v>
      </c>
      <c r="L7301" t="str">
        <f>VLOOKUP(Sales_Data17[[#This Row],[Product Description Index]],Products_Data[#All],2,0)</f>
        <v>Shoes</v>
      </c>
      <c r="M7301">
        <v>1</v>
      </c>
      <c r="N7301" s="9">
        <v>433.26666666666665</v>
      </c>
      <c r="O7301" s="9">
        <f>Sales_Data17[[#This Row],[Order Quantity]]*Sales_Data17[[#This Row],[Unit Price]]</f>
        <v>433.26666666666665</v>
      </c>
      <c r="P7301" s="9">
        <v>290.2886666666667</v>
      </c>
      <c r="Q7301" s="9">
        <f>Sales_Data17[[#This Row],[Line Total]]-(Sales_Data17[[#This Row],[Total Unit Cost]]*Sales_Data17[[#This Row],[Order Quantity]])</f>
        <v>142.97799999999995</v>
      </c>
      <c r="R7301" s="1" t="str">
        <f>TEXT(Sales_Data17[[#This Row],[OrderDate]],"MMM")</f>
        <v>Jul</v>
      </c>
      <c r="S7301" s="1" t="str">
        <f t="shared" si="114"/>
        <v>2016</v>
      </c>
    </row>
    <row r="7302" spans="1:19">
      <c r="A7302" t="s">
        <v>7325</v>
      </c>
      <c r="B7302" s="2">
        <v>42563</v>
      </c>
      <c r="C7302" s="2" t="str">
        <f>VLOOKUP(Sales_Data17[[#This Row],[Customer Name Index]],Customer_Data[#All],2,0)</f>
        <v>Rochester Ltd</v>
      </c>
      <c r="D7302">
        <v>15</v>
      </c>
      <c r="E7302" t="s">
        <v>4</v>
      </c>
      <c r="F7302" t="s">
        <v>8168</v>
      </c>
      <c r="G7302" t="s">
        <v>8025</v>
      </c>
      <c r="H7302" t="str">
        <f>VLOOKUP(Sales_Data17[[#This Row],[Delivery Region Index]],Regions_Table[#All],2,0)</f>
        <v>Queensland</v>
      </c>
      <c r="I7302" t="str">
        <f>VLOOKUP(Sales_Data17[[#This Row],[Delivery Region Index]],Regions_Table[#All],3,0)</f>
        <v>Sunshine Coast</v>
      </c>
      <c r="J7302">
        <v>42</v>
      </c>
      <c r="K7302">
        <v>6</v>
      </c>
      <c r="L7302" t="str">
        <f>VLOOKUP(Sales_Data17[[#This Row],[Product Description Index]],Products_Data[#All],2,0)</f>
        <v>Socks</v>
      </c>
      <c r="M7302">
        <v>8</v>
      </c>
      <c r="N7302" s="9">
        <v>190.57777777777778</v>
      </c>
      <c r="O7302" s="9">
        <f>Sales_Data17[[#This Row],[Order Quantity]]*Sales_Data17[[#This Row],[Unit Price]]</f>
        <v>1524.6222222222223</v>
      </c>
      <c r="P7302" s="9">
        <v>97.194666666666677</v>
      </c>
      <c r="Q7302" s="9">
        <f>Sales_Data17[[#This Row],[Line Total]]-(Sales_Data17[[#This Row],[Total Unit Cost]]*Sales_Data17[[#This Row],[Order Quantity]])</f>
        <v>747.06488888888885</v>
      </c>
      <c r="R7302" s="1" t="str">
        <f>TEXT(Sales_Data17[[#This Row],[OrderDate]],"MMM")</f>
        <v>Jul</v>
      </c>
      <c r="S7302" s="1" t="str">
        <f t="shared" si="114"/>
        <v>2016</v>
      </c>
    </row>
    <row r="7303" spans="1:19">
      <c r="A7303" t="s">
        <v>7326</v>
      </c>
      <c r="B7303" s="2">
        <v>42563</v>
      </c>
      <c r="C7303" s="2" t="str">
        <f>VLOOKUP(Sales_Data17[[#This Row],[Customer Name Index]],Customer_Data[#All],2,0)</f>
        <v>3LAB, Ltd</v>
      </c>
      <c r="D7303">
        <v>16</v>
      </c>
      <c r="E7303" t="s">
        <v>2</v>
      </c>
      <c r="F7303" t="s">
        <v>8168</v>
      </c>
      <c r="G7303" t="s">
        <v>8025</v>
      </c>
      <c r="H7303" t="str">
        <f>VLOOKUP(Sales_Data17[[#This Row],[Delivery Region Index]],Regions_Table[#All],2,0)</f>
        <v>Queensland</v>
      </c>
      <c r="I7303" t="str">
        <f>VLOOKUP(Sales_Data17[[#This Row],[Delivery Region Index]],Regions_Table[#All],3,0)</f>
        <v>Townsville</v>
      </c>
      <c r="J7303">
        <v>45</v>
      </c>
      <c r="K7303">
        <v>7</v>
      </c>
      <c r="L7303" t="str">
        <f>VLOOKUP(Sales_Data17[[#This Row],[Product Description Index]],Products_Data[#All],2,0)</f>
        <v>Dress Shirts</v>
      </c>
      <c r="M7303">
        <v>9</v>
      </c>
      <c r="N7303" s="9">
        <v>259.06666666666666</v>
      </c>
      <c r="O7303" s="9">
        <f>Sales_Data17[[#This Row],[Order Quantity]]*Sales_Data17[[#This Row],[Unit Price]]</f>
        <v>2331.6</v>
      </c>
      <c r="P7303" s="9">
        <v>121.76133333333331</v>
      </c>
      <c r="Q7303" s="9">
        <f>Sales_Data17[[#This Row],[Line Total]]-(Sales_Data17[[#This Row],[Total Unit Cost]]*Sales_Data17[[#This Row],[Order Quantity]])</f>
        <v>1235.748</v>
      </c>
      <c r="R7303" s="1" t="str">
        <f>TEXT(Sales_Data17[[#This Row],[OrderDate]],"MMM")</f>
        <v>Jul</v>
      </c>
      <c r="S7303" s="1" t="str">
        <f t="shared" si="114"/>
        <v>2016</v>
      </c>
    </row>
    <row r="7304" spans="1:19">
      <c r="A7304" t="s">
        <v>7327</v>
      </c>
      <c r="B7304" s="2">
        <v>42563</v>
      </c>
      <c r="C7304" s="2" t="str">
        <f>VLOOKUP(Sales_Data17[[#This Row],[Customer Name Index]],Customer_Data[#All],2,0)</f>
        <v>Medsep Group</v>
      </c>
      <c r="D7304">
        <v>8</v>
      </c>
      <c r="E7304" t="s">
        <v>2</v>
      </c>
      <c r="F7304" t="s">
        <v>8168</v>
      </c>
      <c r="G7304" t="s">
        <v>8027</v>
      </c>
      <c r="H7304" t="str">
        <f>VLOOKUP(Sales_Data17[[#This Row],[Delivery Region Index]],Regions_Table[#All],2,0)</f>
        <v>New South Wales</v>
      </c>
      <c r="I7304" t="str">
        <f>VLOOKUP(Sales_Data17[[#This Row],[Delivery Region Index]],Regions_Table[#All],3,0)</f>
        <v>Tweed Heads</v>
      </c>
      <c r="J7304">
        <v>22</v>
      </c>
      <c r="K7304">
        <v>3</v>
      </c>
      <c r="L7304" t="str">
        <f>VLOOKUP(Sales_Data17[[#This Row],[Product Description Index]],Products_Data[#All],2,0)</f>
        <v>Sunglasses</v>
      </c>
      <c r="M7304">
        <v>5</v>
      </c>
      <c r="N7304" s="9">
        <v>110.17777777777778</v>
      </c>
      <c r="O7304" s="9">
        <f>Sales_Data17[[#This Row],[Order Quantity]]*Sales_Data17[[#This Row],[Unit Price]]</f>
        <v>550.88888888888891</v>
      </c>
      <c r="P7304" s="9">
        <v>53.987111111111112</v>
      </c>
      <c r="Q7304" s="9">
        <f>Sales_Data17[[#This Row],[Line Total]]-(Sales_Data17[[#This Row],[Total Unit Cost]]*Sales_Data17[[#This Row],[Order Quantity]])</f>
        <v>280.95333333333338</v>
      </c>
      <c r="R7304" s="1" t="str">
        <f>TEXT(Sales_Data17[[#This Row],[OrderDate]],"MMM")</f>
        <v>Jul</v>
      </c>
      <c r="S7304" s="1" t="str">
        <f t="shared" si="114"/>
        <v>2016</v>
      </c>
    </row>
    <row r="7305" spans="1:19">
      <c r="A7305" t="s">
        <v>7328</v>
      </c>
      <c r="B7305" s="2">
        <v>42564</v>
      </c>
      <c r="C7305" s="2" t="str">
        <f>VLOOKUP(Sales_Data17[[#This Row],[Customer Name Index]],Customer_Data[#All],2,0)</f>
        <v>Rochester Ltd</v>
      </c>
      <c r="D7305">
        <v>15</v>
      </c>
      <c r="E7305" t="s">
        <v>4</v>
      </c>
      <c r="F7305" t="s">
        <v>8168</v>
      </c>
      <c r="G7305" t="s">
        <v>8025</v>
      </c>
      <c r="H7305" t="str">
        <f>VLOOKUP(Sales_Data17[[#This Row],[Delivery Region Index]],Regions_Table[#All],2,0)</f>
        <v>Queensland</v>
      </c>
      <c r="I7305" t="str">
        <f>VLOOKUP(Sales_Data17[[#This Row],[Delivery Region Index]],Regions_Table[#All],3,0)</f>
        <v>Sunshine Coast</v>
      </c>
      <c r="J7305">
        <v>42</v>
      </c>
      <c r="K7305">
        <v>6</v>
      </c>
      <c r="L7305" t="str">
        <f>VLOOKUP(Sales_Data17[[#This Row],[Product Description Index]],Products_Data[#All],2,0)</f>
        <v>Socks</v>
      </c>
      <c r="M7305">
        <v>5</v>
      </c>
      <c r="N7305" s="9">
        <v>659.57777777777778</v>
      </c>
      <c r="O7305" s="9">
        <f>Sales_Data17[[#This Row],[Order Quantity]]*Sales_Data17[[#This Row],[Unit Price]]</f>
        <v>3297.8888888888887</v>
      </c>
      <c r="P7305" s="9">
        <v>395.74666666666667</v>
      </c>
      <c r="Q7305" s="9">
        <f>Sales_Data17[[#This Row],[Line Total]]-(Sales_Data17[[#This Row],[Total Unit Cost]]*Sales_Data17[[#This Row],[Order Quantity]])</f>
        <v>1319.1555555555553</v>
      </c>
      <c r="R7305" s="1" t="str">
        <f>TEXT(Sales_Data17[[#This Row],[OrderDate]],"MMM")</f>
        <v>Jul</v>
      </c>
      <c r="S7305" s="1" t="str">
        <f t="shared" si="114"/>
        <v>2016</v>
      </c>
    </row>
    <row r="7306" spans="1:19">
      <c r="A7306" t="s">
        <v>7329</v>
      </c>
      <c r="B7306" s="2">
        <v>42564</v>
      </c>
      <c r="C7306" s="2" t="str">
        <f>VLOOKUP(Sales_Data17[[#This Row],[Customer Name Index]],Customer_Data[#All],2,0)</f>
        <v>Pure Group</v>
      </c>
      <c r="D7306">
        <v>17</v>
      </c>
      <c r="E7306" t="s">
        <v>4</v>
      </c>
      <c r="F7306" t="s">
        <v>8168</v>
      </c>
      <c r="G7306" t="s">
        <v>8025</v>
      </c>
      <c r="H7306" t="str">
        <f>VLOOKUP(Sales_Data17[[#This Row],[Delivery Region Index]],Regions_Table[#All],2,0)</f>
        <v>Victoria</v>
      </c>
      <c r="I7306" t="str">
        <f>VLOOKUP(Sales_Data17[[#This Row],[Delivery Region Index]],Regions_Table[#All],3,0)</f>
        <v>Benalla</v>
      </c>
      <c r="J7306">
        <v>48</v>
      </c>
      <c r="K7306">
        <v>7</v>
      </c>
      <c r="L7306" t="str">
        <f>VLOOKUP(Sales_Data17[[#This Row],[Product Description Index]],Products_Data[#All],2,0)</f>
        <v>Dress Shirts</v>
      </c>
      <c r="M7306">
        <v>6</v>
      </c>
      <c r="N7306" s="9">
        <v>99.01111111111112</v>
      </c>
      <c r="O7306" s="9">
        <f>Sales_Data17[[#This Row],[Order Quantity]]*Sales_Data17[[#This Row],[Unit Price]]</f>
        <v>594.06666666666672</v>
      </c>
      <c r="P7306" s="9">
        <v>69.307777777777773</v>
      </c>
      <c r="Q7306" s="9">
        <f>Sales_Data17[[#This Row],[Line Total]]-(Sales_Data17[[#This Row],[Total Unit Cost]]*Sales_Data17[[#This Row],[Order Quantity]])</f>
        <v>178.22000000000008</v>
      </c>
      <c r="R7306" s="1" t="str">
        <f>TEXT(Sales_Data17[[#This Row],[OrderDate]],"MMM")</f>
        <v>Jul</v>
      </c>
      <c r="S7306" s="1" t="str">
        <f t="shared" si="114"/>
        <v>2016</v>
      </c>
    </row>
    <row r="7307" spans="1:19">
      <c r="A7307" t="s">
        <v>7330</v>
      </c>
      <c r="B7307" s="2">
        <v>42565</v>
      </c>
      <c r="C7307" s="2" t="str">
        <f>VLOOKUP(Sales_Data17[[#This Row],[Customer Name Index]],Customer_Data[#All],2,0)</f>
        <v xml:space="preserve">WakeFern </v>
      </c>
      <c r="D7307">
        <v>2</v>
      </c>
      <c r="E7307" t="s">
        <v>4</v>
      </c>
      <c r="F7307" t="s">
        <v>8168</v>
      </c>
      <c r="G7307" t="s">
        <v>8027</v>
      </c>
      <c r="H7307" t="str">
        <f>VLOOKUP(Sales_Data17[[#This Row],[Delivery Region Index]],Regions_Table[#All],2,0)</f>
        <v>New South Wales</v>
      </c>
      <c r="I7307" t="str">
        <f>VLOOKUP(Sales_Data17[[#This Row],[Delivery Region Index]],Regions_Table[#All],3,0)</f>
        <v>Bathurst</v>
      </c>
      <c r="J7307">
        <v>4</v>
      </c>
      <c r="K7307">
        <v>1</v>
      </c>
      <c r="L7307" t="str">
        <f>VLOOKUP(Sales_Data17[[#This Row],[Product Description Index]],Products_Data[#All],2,0)</f>
        <v>Shirts</v>
      </c>
      <c r="M7307">
        <v>4</v>
      </c>
      <c r="N7307" s="9">
        <v>189.83333333333334</v>
      </c>
      <c r="O7307" s="9">
        <f>Sales_Data17[[#This Row],[Order Quantity]]*Sales_Data17[[#This Row],[Unit Price]]</f>
        <v>759.33333333333337</v>
      </c>
      <c r="P7307" s="9">
        <v>112.00166666666667</v>
      </c>
      <c r="Q7307" s="9">
        <f>Sales_Data17[[#This Row],[Line Total]]-(Sales_Data17[[#This Row],[Total Unit Cost]]*Sales_Data17[[#This Row],[Order Quantity]])</f>
        <v>311.32666666666671</v>
      </c>
      <c r="R7307" s="1" t="str">
        <f>TEXT(Sales_Data17[[#This Row],[OrderDate]],"MMM")</f>
        <v>Jul</v>
      </c>
      <c r="S7307" s="1" t="str">
        <f t="shared" si="114"/>
        <v>2016</v>
      </c>
    </row>
    <row r="7308" spans="1:19">
      <c r="A7308" t="s">
        <v>7331</v>
      </c>
      <c r="B7308" s="2">
        <v>42565</v>
      </c>
      <c r="C7308" s="2" t="str">
        <f>VLOOKUP(Sales_Data17[[#This Row],[Customer Name Index]],Customer_Data[#All],2,0)</f>
        <v xml:space="preserve">Qualitest </v>
      </c>
      <c r="D7308">
        <v>19</v>
      </c>
      <c r="E7308" t="s">
        <v>2</v>
      </c>
      <c r="F7308" t="s">
        <v>8168</v>
      </c>
      <c r="G7308" t="s">
        <v>8028</v>
      </c>
      <c r="H7308" t="str">
        <f>VLOOKUP(Sales_Data17[[#This Row],[Delivery Region Index]],Regions_Table[#All],2,0)</f>
        <v>Victoria</v>
      </c>
      <c r="I7308" t="str">
        <f>VLOOKUP(Sales_Data17[[#This Row],[Delivery Region Index]],Regions_Table[#All],3,0)</f>
        <v>Shepparton</v>
      </c>
      <c r="J7308">
        <v>54</v>
      </c>
      <c r="K7308">
        <v>8</v>
      </c>
      <c r="L7308" t="str">
        <f>VLOOKUP(Sales_Data17[[#This Row],[Product Description Index]],Products_Data[#All],2,0)</f>
        <v>Shoes</v>
      </c>
      <c r="M7308">
        <v>8</v>
      </c>
      <c r="N7308" s="9">
        <v>209.93333333333334</v>
      </c>
      <c r="O7308" s="9">
        <f>Sales_Data17[[#This Row],[Order Quantity]]*Sales_Data17[[#This Row],[Unit Price]]</f>
        <v>1679.4666666666667</v>
      </c>
      <c r="P7308" s="9">
        <v>107.066</v>
      </c>
      <c r="Q7308" s="9">
        <f>Sales_Data17[[#This Row],[Line Total]]-(Sales_Data17[[#This Row],[Total Unit Cost]]*Sales_Data17[[#This Row],[Order Quantity]])</f>
        <v>822.93866666666668</v>
      </c>
      <c r="R7308" s="1" t="str">
        <f>TEXT(Sales_Data17[[#This Row],[OrderDate]],"MMM")</f>
        <v>Jul</v>
      </c>
      <c r="S7308" s="1" t="str">
        <f t="shared" si="114"/>
        <v>2016</v>
      </c>
    </row>
    <row r="7309" spans="1:19">
      <c r="A7309" t="s">
        <v>7332</v>
      </c>
      <c r="B7309" s="2">
        <v>42565</v>
      </c>
      <c r="C7309" s="2" t="str">
        <f>VLOOKUP(Sales_Data17[[#This Row],[Customer Name Index]],Customer_Data[#All],2,0)</f>
        <v xml:space="preserve">Qualitest </v>
      </c>
      <c r="D7309">
        <v>19</v>
      </c>
      <c r="E7309" t="s">
        <v>4</v>
      </c>
      <c r="F7309" t="s">
        <v>8168</v>
      </c>
      <c r="G7309" t="s">
        <v>8028</v>
      </c>
      <c r="H7309" t="str">
        <f>VLOOKUP(Sales_Data17[[#This Row],[Delivery Region Index]],Regions_Table[#All],2,0)</f>
        <v>Victoria</v>
      </c>
      <c r="I7309" t="str">
        <f>VLOOKUP(Sales_Data17[[#This Row],[Delivery Region Index]],Regions_Table[#All],3,0)</f>
        <v>Shepparton</v>
      </c>
      <c r="J7309">
        <v>54</v>
      </c>
      <c r="K7309">
        <v>8</v>
      </c>
      <c r="L7309" t="str">
        <f>VLOOKUP(Sales_Data17[[#This Row],[Product Description Index]],Products_Data[#All],2,0)</f>
        <v>Shoes</v>
      </c>
      <c r="M7309">
        <v>1</v>
      </c>
      <c r="N7309" s="9">
        <v>615.65555555555557</v>
      </c>
      <c r="O7309" s="9">
        <f>Sales_Data17[[#This Row],[Order Quantity]]*Sales_Data17[[#This Row],[Unit Price]]</f>
        <v>615.65555555555557</v>
      </c>
      <c r="P7309" s="9">
        <v>295.5146666666667</v>
      </c>
      <c r="Q7309" s="9">
        <f>Sales_Data17[[#This Row],[Line Total]]-(Sales_Data17[[#This Row],[Total Unit Cost]]*Sales_Data17[[#This Row],[Order Quantity]])</f>
        <v>320.14088888888887</v>
      </c>
      <c r="R7309" s="1" t="str">
        <f>TEXT(Sales_Data17[[#This Row],[OrderDate]],"MMM")</f>
        <v>Jul</v>
      </c>
      <c r="S7309" s="1" t="str">
        <f t="shared" si="114"/>
        <v>2016</v>
      </c>
    </row>
    <row r="7310" spans="1:19">
      <c r="A7310" t="s">
        <v>7333</v>
      </c>
      <c r="B7310" s="2">
        <v>42566</v>
      </c>
      <c r="C7310" s="2" t="str">
        <f>VLOOKUP(Sales_Data17[[#This Row],[Customer Name Index]],Customer_Data[#All],2,0)</f>
        <v>Pure Group</v>
      </c>
      <c r="D7310">
        <v>17</v>
      </c>
      <c r="E7310" t="s">
        <v>2</v>
      </c>
      <c r="F7310" t="s">
        <v>8168</v>
      </c>
      <c r="G7310" t="s">
        <v>8025</v>
      </c>
      <c r="H7310" t="str">
        <f>VLOOKUP(Sales_Data17[[#This Row],[Delivery Region Index]],Regions_Table[#All],2,0)</f>
        <v>Victoria</v>
      </c>
      <c r="I7310" t="str">
        <f>VLOOKUP(Sales_Data17[[#This Row],[Delivery Region Index]],Regions_Table[#All],3,0)</f>
        <v>Ballarat</v>
      </c>
      <c r="J7310">
        <v>49</v>
      </c>
      <c r="K7310">
        <v>7</v>
      </c>
      <c r="L7310" t="str">
        <f>VLOOKUP(Sales_Data17[[#This Row],[Product Description Index]],Products_Data[#All],2,0)</f>
        <v>Dress Shirts</v>
      </c>
      <c r="M7310">
        <v>2</v>
      </c>
      <c r="N7310" s="9">
        <v>667.02222222222224</v>
      </c>
      <c r="O7310" s="9">
        <f>Sales_Data17[[#This Row],[Order Quantity]]*Sales_Data17[[#This Row],[Unit Price]]</f>
        <v>1334.0444444444445</v>
      </c>
      <c r="P7310" s="9">
        <v>266.80888888888893</v>
      </c>
      <c r="Q7310" s="9">
        <f>Sales_Data17[[#This Row],[Line Total]]-(Sales_Data17[[#This Row],[Total Unit Cost]]*Sales_Data17[[#This Row],[Order Quantity]])</f>
        <v>800.42666666666662</v>
      </c>
      <c r="R7310" s="1" t="str">
        <f>TEXT(Sales_Data17[[#This Row],[OrderDate]],"MMM")</f>
        <v>Jul</v>
      </c>
      <c r="S7310" s="1" t="str">
        <f t="shared" si="114"/>
        <v>2016</v>
      </c>
    </row>
    <row r="7311" spans="1:19">
      <c r="A7311" t="s">
        <v>7334</v>
      </c>
      <c r="B7311" s="2">
        <v>42566</v>
      </c>
      <c r="C7311" s="2" t="str">
        <f>VLOOKUP(Sales_Data17[[#This Row],[Customer Name Index]],Customer_Data[#All],2,0)</f>
        <v>Medsep Group</v>
      </c>
      <c r="D7311">
        <v>8</v>
      </c>
      <c r="E7311" t="s">
        <v>4</v>
      </c>
      <c r="F7311" t="s">
        <v>8168</v>
      </c>
      <c r="G7311" t="s">
        <v>8027</v>
      </c>
      <c r="H7311" t="str">
        <f>VLOOKUP(Sales_Data17[[#This Row],[Delivery Region Index]],Regions_Table[#All],2,0)</f>
        <v>New South Wales</v>
      </c>
      <c r="I7311" t="str">
        <f>VLOOKUP(Sales_Data17[[#This Row],[Delivery Region Index]],Regions_Table[#All],3,0)</f>
        <v>Tamworth</v>
      </c>
      <c r="J7311">
        <v>21</v>
      </c>
      <c r="K7311">
        <v>3</v>
      </c>
      <c r="L7311" t="str">
        <f>VLOOKUP(Sales_Data17[[#This Row],[Product Description Index]],Products_Data[#All],2,0)</f>
        <v>Sunglasses</v>
      </c>
      <c r="M7311">
        <v>3</v>
      </c>
      <c r="N7311" s="9">
        <v>96.033333333333346</v>
      </c>
      <c r="O7311" s="9">
        <f>Sales_Data17[[#This Row],[Order Quantity]]*Sales_Data17[[#This Row],[Unit Price]]</f>
        <v>288.10000000000002</v>
      </c>
      <c r="P7311" s="9">
        <v>72.985333333333344</v>
      </c>
      <c r="Q7311" s="9">
        <f>Sales_Data17[[#This Row],[Line Total]]-(Sales_Data17[[#This Row],[Total Unit Cost]]*Sales_Data17[[#This Row],[Order Quantity]])</f>
        <v>69.144000000000005</v>
      </c>
      <c r="R7311" s="1" t="str">
        <f>TEXT(Sales_Data17[[#This Row],[OrderDate]],"MMM")</f>
        <v>Jul</v>
      </c>
      <c r="S7311" s="1" t="str">
        <f t="shared" si="114"/>
        <v>2016</v>
      </c>
    </row>
    <row r="7312" spans="1:19">
      <c r="A7312" t="s">
        <v>7335</v>
      </c>
      <c r="B7312" s="2">
        <v>42566</v>
      </c>
      <c r="C7312" s="2" t="str">
        <f>VLOOKUP(Sales_Data17[[#This Row],[Customer Name Index]],Customer_Data[#All],2,0)</f>
        <v>Procter Corp</v>
      </c>
      <c r="D7312">
        <v>5</v>
      </c>
      <c r="E7312" t="s">
        <v>4</v>
      </c>
      <c r="F7312" t="s">
        <v>8168</v>
      </c>
      <c r="G7312" t="s">
        <v>8027</v>
      </c>
      <c r="H7312" t="str">
        <f>VLOOKUP(Sales_Data17[[#This Row],[Delivery Region Index]],Regions_Table[#All],2,0)</f>
        <v>New South Wales</v>
      </c>
      <c r="I7312" t="str">
        <f>VLOOKUP(Sales_Data17[[#This Row],[Delivery Region Index]],Regions_Table[#All],3,0)</f>
        <v>Maitland</v>
      </c>
      <c r="J7312">
        <v>15</v>
      </c>
      <c r="K7312">
        <v>2</v>
      </c>
      <c r="L7312" t="str">
        <f>VLOOKUP(Sales_Data17[[#This Row],[Product Description Index]],Products_Data[#All],2,0)</f>
        <v>Pants</v>
      </c>
      <c r="M7312">
        <v>2</v>
      </c>
      <c r="N7312" s="9">
        <v>121.34444444444446</v>
      </c>
      <c r="O7312" s="9">
        <f>Sales_Data17[[#This Row],[Order Quantity]]*Sales_Data17[[#This Row],[Unit Price]]</f>
        <v>242.68888888888893</v>
      </c>
      <c r="P7312" s="9">
        <v>55.818444444444452</v>
      </c>
      <c r="Q7312" s="9">
        <f>Sales_Data17[[#This Row],[Line Total]]-(Sales_Data17[[#This Row],[Total Unit Cost]]*Sales_Data17[[#This Row],[Order Quantity]])</f>
        <v>131.05200000000002</v>
      </c>
      <c r="R7312" s="1" t="str">
        <f>TEXT(Sales_Data17[[#This Row],[OrderDate]],"MMM")</f>
        <v>Jul</v>
      </c>
      <c r="S7312" s="1" t="str">
        <f t="shared" si="114"/>
        <v>2016</v>
      </c>
    </row>
    <row r="7313" spans="1:19">
      <c r="A7313" t="s">
        <v>7336</v>
      </c>
      <c r="B7313" s="2">
        <v>42567</v>
      </c>
      <c r="C7313" s="2" t="str">
        <f>VLOOKUP(Sales_Data17[[#This Row],[Customer Name Index]],Customer_Data[#All],2,0)</f>
        <v>Ole Group</v>
      </c>
      <c r="D7313">
        <v>13</v>
      </c>
      <c r="E7313" t="s">
        <v>4</v>
      </c>
      <c r="F7313" t="s">
        <v>8168</v>
      </c>
      <c r="G7313" t="s">
        <v>8026</v>
      </c>
      <c r="H7313" t="str">
        <f>VLOOKUP(Sales_Data17[[#This Row],[Delivery Region Index]],Regions_Table[#All],2,0)</f>
        <v>Queensland</v>
      </c>
      <c r="I7313" t="str">
        <f>VLOOKUP(Sales_Data17[[#This Row],[Delivery Region Index]],Regions_Table[#All],3,0)</f>
        <v>Maryborough</v>
      </c>
      <c r="J7313">
        <v>37</v>
      </c>
      <c r="K7313">
        <v>6</v>
      </c>
      <c r="L7313" t="str">
        <f>VLOOKUP(Sales_Data17[[#This Row],[Product Description Index]],Products_Data[#All],2,0)</f>
        <v>Socks</v>
      </c>
      <c r="M7313">
        <v>3</v>
      </c>
      <c r="N7313" s="9">
        <v>272.4666666666667</v>
      </c>
      <c r="O7313" s="9">
        <f>Sales_Data17[[#This Row],[Order Quantity]]*Sales_Data17[[#This Row],[Unit Price]]</f>
        <v>817.40000000000009</v>
      </c>
      <c r="P7313" s="9">
        <v>201.62533333333334</v>
      </c>
      <c r="Q7313" s="9">
        <f>Sales_Data17[[#This Row],[Line Total]]-(Sales_Data17[[#This Row],[Total Unit Cost]]*Sales_Data17[[#This Row],[Order Quantity]])</f>
        <v>212.52400000000011</v>
      </c>
      <c r="R7313" s="1" t="str">
        <f>TEXT(Sales_Data17[[#This Row],[OrderDate]],"MMM")</f>
        <v>Jul</v>
      </c>
      <c r="S7313" s="1" t="str">
        <f t="shared" si="114"/>
        <v>2016</v>
      </c>
    </row>
    <row r="7314" spans="1:19">
      <c r="A7314" t="s">
        <v>7337</v>
      </c>
      <c r="B7314" s="2">
        <v>42567</v>
      </c>
      <c r="C7314" s="2" t="str">
        <f>VLOOKUP(Sales_Data17[[#This Row],[Customer Name Index]],Customer_Data[#All],2,0)</f>
        <v>Pacific Ltd</v>
      </c>
      <c r="D7314">
        <v>20</v>
      </c>
      <c r="E7314" t="s">
        <v>4</v>
      </c>
      <c r="F7314" t="s">
        <v>8168</v>
      </c>
      <c r="G7314" t="s">
        <v>8028</v>
      </c>
      <c r="H7314" t="str">
        <f>VLOOKUP(Sales_Data17[[#This Row],[Delivery Region Index]],Regions_Table[#All],2,0)</f>
        <v>Victoria</v>
      </c>
      <c r="I7314" t="str">
        <f>VLOOKUP(Sales_Data17[[#This Row],[Delivery Region Index]],Regions_Table[#All],3,0)</f>
        <v>Warrnambool</v>
      </c>
      <c r="J7314">
        <v>57</v>
      </c>
      <c r="K7314">
        <v>8</v>
      </c>
      <c r="L7314" t="str">
        <f>VLOOKUP(Sales_Data17[[#This Row],[Product Description Index]],Products_Data[#All],2,0)</f>
        <v>Shoes</v>
      </c>
      <c r="M7314">
        <v>2</v>
      </c>
      <c r="N7314" s="9">
        <v>23.077777777777779</v>
      </c>
      <c r="O7314" s="9">
        <f>Sales_Data17[[#This Row],[Order Quantity]]*Sales_Data17[[#This Row],[Unit Price]]</f>
        <v>46.155555555555559</v>
      </c>
      <c r="P7314" s="9">
        <v>19.616111111111113</v>
      </c>
      <c r="Q7314" s="9">
        <f>Sales_Data17[[#This Row],[Line Total]]-(Sales_Data17[[#This Row],[Total Unit Cost]]*Sales_Data17[[#This Row],[Order Quantity]])</f>
        <v>6.923333333333332</v>
      </c>
      <c r="R7314" s="1" t="str">
        <f>TEXT(Sales_Data17[[#This Row],[OrderDate]],"MMM")</f>
        <v>Jul</v>
      </c>
      <c r="S7314" s="1" t="str">
        <f t="shared" si="114"/>
        <v>2016</v>
      </c>
    </row>
    <row r="7315" spans="1:19">
      <c r="A7315" t="s">
        <v>7338</v>
      </c>
      <c r="B7315" s="2">
        <v>42567</v>
      </c>
      <c r="C7315" s="2" t="str">
        <f>VLOOKUP(Sales_Data17[[#This Row],[Customer Name Index]],Customer_Data[#All],2,0)</f>
        <v>New Ltd</v>
      </c>
      <c r="D7315">
        <v>7</v>
      </c>
      <c r="E7315" t="s">
        <v>3</v>
      </c>
      <c r="F7315" t="s">
        <v>8168</v>
      </c>
      <c r="G7315" t="s">
        <v>8027</v>
      </c>
      <c r="H7315" t="str">
        <f>VLOOKUP(Sales_Data17[[#This Row],[Delivery Region Index]],Regions_Table[#All],2,0)</f>
        <v>New South Wales</v>
      </c>
      <c r="I7315" t="str">
        <f>VLOOKUP(Sales_Data17[[#This Row],[Delivery Region Index]],Regions_Table[#All],3,0)</f>
        <v>Queanbeyan</v>
      </c>
      <c r="J7315">
        <v>20</v>
      </c>
      <c r="K7315">
        <v>3</v>
      </c>
      <c r="L7315" t="str">
        <f>VLOOKUP(Sales_Data17[[#This Row],[Product Description Index]],Products_Data[#All],2,0)</f>
        <v>Sunglasses</v>
      </c>
      <c r="M7315">
        <v>2</v>
      </c>
      <c r="N7315" s="9">
        <v>590.34444444444443</v>
      </c>
      <c r="O7315" s="9">
        <f>Sales_Data17[[#This Row],[Order Quantity]]*Sales_Data17[[#This Row],[Unit Price]]</f>
        <v>1180.6888888888889</v>
      </c>
      <c r="P7315" s="9">
        <v>312.8825555555556</v>
      </c>
      <c r="Q7315" s="9">
        <f>Sales_Data17[[#This Row],[Line Total]]-(Sales_Data17[[#This Row],[Total Unit Cost]]*Sales_Data17[[#This Row],[Order Quantity]])</f>
        <v>554.92377777777767</v>
      </c>
      <c r="R7315" s="1" t="str">
        <f>TEXT(Sales_Data17[[#This Row],[OrderDate]],"MMM")</f>
        <v>Jul</v>
      </c>
      <c r="S7315" s="1" t="str">
        <f t="shared" si="114"/>
        <v>2016</v>
      </c>
    </row>
    <row r="7316" spans="1:19">
      <c r="A7316" t="s">
        <v>7339</v>
      </c>
      <c r="B7316" s="2">
        <v>42567</v>
      </c>
      <c r="C7316" s="2" t="str">
        <f>VLOOKUP(Sales_Data17[[#This Row],[Customer Name Index]],Customer_Data[#All],2,0)</f>
        <v>New Ltd</v>
      </c>
      <c r="D7316">
        <v>7</v>
      </c>
      <c r="E7316" t="s">
        <v>4</v>
      </c>
      <c r="F7316" t="s">
        <v>8168</v>
      </c>
      <c r="G7316" t="s">
        <v>8027</v>
      </c>
      <c r="H7316" t="str">
        <f>VLOOKUP(Sales_Data17[[#This Row],[Delivery Region Index]],Regions_Table[#All],2,0)</f>
        <v>New South Wales</v>
      </c>
      <c r="I7316" t="str">
        <f>VLOOKUP(Sales_Data17[[#This Row],[Delivery Region Index]],Regions_Table[#All],3,0)</f>
        <v>Orange</v>
      </c>
      <c r="J7316">
        <v>18</v>
      </c>
      <c r="K7316">
        <v>3</v>
      </c>
      <c r="L7316" t="str">
        <f>VLOOKUP(Sales_Data17[[#This Row],[Product Description Index]],Products_Data[#All],2,0)</f>
        <v>Sunglasses</v>
      </c>
      <c r="M7316">
        <v>7</v>
      </c>
      <c r="N7316" s="9">
        <v>125.8111111111111</v>
      </c>
      <c r="O7316" s="9">
        <f>Sales_Data17[[#This Row],[Order Quantity]]*Sales_Data17[[#This Row],[Unit Price]]</f>
        <v>880.67777777777769</v>
      </c>
      <c r="P7316" s="9">
        <v>91.842111111111109</v>
      </c>
      <c r="Q7316" s="9">
        <f>Sales_Data17[[#This Row],[Line Total]]-(Sales_Data17[[#This Row],[Total Unit Cost]]*Sales_Data17[[#This Row],[Order Quantity]])</f>
        <v>237.7829999999999</v>
      </c>
      <c r="R7316" s="1" t="str">
        <f>TEXT(Sales_Data17[[#This Row],[OrderDate]],"MMM")</f>
        <v>Jul</v>
      </c>
      <c r="S7316" s="1" t="str">
        <f t="shared" si="114"/>
        <v>2016</v>
      </c>
    </row>
    <row r="7317" spans="1:19">
      <c r="A7317" t="s">
        <v>7340</v>
      </c>
      <c r="B7317" s="2">
        <v>42567</v>
      </c>
      <c r="C7317" s="2" t="str">
        <f>VLOOKUP(Sales_Data17[[#This Row],[Customer Name Index]],Customer_Data[#All],2,0)</f>
        <v>Rochester Ltd</v>
      </c>
      <c r="D7317">
        <v>15</v>
      </c>
      <c r="E7317" t="s">
        <v>2</v>
      </c>
      <c r="F7317" t="s">
        <v>8168</v>
      </c>
      <c r="G7317" t="s">
        <v>8025</v>
      </c>
      <c r="H7317" t="str">
        <f>VLOOKUP(Sales_Data17[[#This Row],[Delivery Region Index]],Regions_Table[#All],2,0)</f>
        <v>Queensland</v>
      </c>
      <c r="I7317" t="str">
        <f>VLOOKUP(Sales_Data17[[#This Row],[Delivery Region Index]],Regions_Table[#All],3,0)</f>
        <v>Sunshine Coast</v>
      </c>
      <c r="J7317">
        <v>42</v>
      </c>
      <c r="K7317">
        <v>6</v>
      </c>
      <c r="L7317" t="str">
        <f>VLOOKUP(Sales_Data17[[#This Row],[Product Description Index]],Products_Data[#All],2,0)</f>
        <v>Socks</v>
      </c>
      <c r="M7317">
        <v>9</v>
      </c>
      <c r="N7317" s="9">
        <v>439.22222222222223</v>
      </c>
      <c r="O7317" s="9">
        <f>Sales_Data17[[#This Row],[Order Quantity]]*Sales_Data17[[#This Row],[Unit Price]]</f>
        <v>3953</v>
      </c>
      <c r="P7317" s="9">
        <v>188.86555555555555</v>
      </c>
      <c r="Q7317" s="9">
        <f>Sales_Data17[[#This Row],[Line Total]]-(Sales_Data17[[#This Row],[Total Unit Cost]]*Sales_Data17[[#This Row],[Order Quantity]])</f>
        <v>2253.21</v>
      </c>
      <c r="R7317" s="1" t="str">
        <f>TEXT(Sales_Data17[[#This Row],[OrderDate]],"MMM")</f>
        <v>Jul</v>
      </c>
      <c r="S7317" s="1" t="str">
        <f t="shared" si="114"/>
        <v>2016</v>
      </c>
    </row>
    <row r="7318" spans="1:19">
      <c r="A7318" t="s">
        <v>7341</v>
      </c>
      <c r="B7318" s="2">
        <v>42567</v>
      </c>
      <c r="C7318" s="2" t="str">
        <f>VLOOKUP(Sales_Data17[[#This Row],[Customer Name Index]],Customer_Data[#All],2,0)</f>
        <v>Procter Corp</v>
      </c>
      <c r="D7318">
        <v>5</v>
      </c>
      <c r="E7318" t="s">
        <v>4</v>
      </c>
      <c r="F7318" t="s">
        <v>8168</v>
      </c>
      <c r="G7318" t="s">
        <v>8027</v>
      </c>
      <c r="H7318" t="str">
        <f>VLOOKUP(Sales_Data17[[#This Row],[Delivery Region Index]],Regions_Table[#All],2,0)</f>
        <v>New South Wales</v>
      </c>
      <c r="I7318" t="str">
        <f>VLOOKUP(Sales_Data17[[#This Row],[Delivery Region Index]],Regions_Table[#All],3,0)</f>
        <v>Lake Macquarie</v>
      </c>
      <c r="J7318">
        <v>13</v>
      </c>
      <c r="K7318">
        <v>2</v>
      </c>
      <c r="L7318" t="str">
        <f>VLOOKUP(Sales_Data17[[#This Row],[Product Description Index]],Products_Data[#All],2,0)</f>
        <v>Pants</v>
      </c>
      <c r="M7318">
        <v>2</v>
      </c>
      <c r="N7318" s="9">
        <v>604.48888888888894</v>
      </c>
      <c r="O7318" s="9">
        <f>Sales_Data17[[#This Row],[Order Quantity]]*Sales_Data17[[#This Row],[Unit Price]]</f>
        <v>1208.9777777777779</v>
      </c>
      <c r="P7318" s="9">
        <v>495.68088888888894</v>
      </c>
      <c r="Q7318" s="9">
        <f>Sales_Data17[[#This Row],[Line Total]]-(Sales_Data17[[#This Row],[Total Unit Cost]]*Sales_Data17[[#This Row],[Order Quantity]])</f>
        <v>217.61599999999999</v>
      </c>
      <c r="R7318" s="1" t="str">
        <f>TEXT(Sales_Data17[[#This Row],[OrderDate]],"MMM")</f>
        <v>Jul</v>
      </c>
      <c r="S7318" s="1" t="str">
        <f t="shared" si="114"/>
        <v>2016</v>
      </c>
    </row>
    <row r="7319" spans="1:19">
      <c r="A7319" t="s">
        <v>7342</v>
      </c>
      <c r="B7319" s="2">
        <v>42567</v>
      </c>
      <c r="C7319" s="2" t="str">
        <f>VLOOKUP(Sales_Data17[[#This Row],[Customer Name Index]],Customer_Data[#All],2,0)</f>
        <v xml:space="preserve">Ei </v>
      </c>
      <c r="D7319">
        <v>9</v>
      </c>
      <c r="E7319" t="s">
        <v>4</v>
      </c>
      <c r="F7319" t="s">
        <v>8168</v>
      </c>
      <c r="G7319" t="s">
        <v>8027</v>
      </c>
      <c r="H7319" t="str">
        <f>VLOOKUP(Sales_Data17[[#This Row],[Delivery Region Index]],Regions_Table[#All],2,0)</f>
        <v>New South Wales</v>
      </c>
      <c r="I7319" t="str">
        <f>VLOOKUP(Sales_Data17[[#This Row],[Delivery Region Index]],Regions_Table[#All],3,0)</f>
        <v>Wyong</v>
      </c>
      <c r="J7319">
        <v>25</v>
      </c>
      <c r="K7319">
        <v>4</v>
      </c>
      <c r="L7319" t="str">
        <f>VLOOKUP(Sales_Data17[[#This Row],[Product Description Index]],Products_Data[#All],2,0)</f>
        <v>Jeans</v>
      </c>
      <c r="M7319">
        <v>3</v>
      </c>
      <c r="N7319" s="9">
        <v>112.41111111111111</v>
      </c>
      <c r="O7319" s="9">
        <f>Sales_Data17[[#This Row],[Order Quantity]]*Sales_Data17[[#This Row],[Unit Price]]</f>
        <v>337.23333333333335</v>
      </c>
      <c r="P7319" s="9">
        <v>92.177111111111103</v>
      </c>
      <c r="Q7319" s="9">
        <f>Sales_Data17[[#This Row],[Line Total]]-(Sales_Data17[[#This Row],[Total Unit Cost]]*Sales_Data17[[#This Row],[Order Quantity]])</f>
        <v>60.702000000000055</v>
      </c>
      <c r="R7319" s="1" t="str">
        <f>TEXT(Sales_Data17[[#This Row],[OrderDate]],"MMM")</f>
        <v>Jul</v>
      </c>
      <c r="S7319" s="1" t="str">
        <f t="shared" si="114"/>
        <v>2016</v>
      </c>
    </row>
    <row r="7320" spans="1:19">
      <c r="A7320" t="s">
        <v>7343</v>
      </c>
      <c r="B7320" s="2">
        <v>42567</v>
      </c>
      <c r="C7320" s="2" t="str">
        <f>VLOOKUP(Sales_Data17[[#This Row],[Customer Name Index]],Customer_Data[#All],2,0)</f>
        <v xml:space="preserve">Qualitest </v>
      </c>
      <c r="D7320">
        <v>19</v>
      </c>
      <c r="E7320" t="s">
        <v>4</v>
      </c>
      <c r="F7320" t="s">
        <v>8168</v>
      </c>
      <c r="G7320" t="s">
        <v>8028</v>
      </c>
      <c r="H7320" t="str">
        <f>VLOOKUP(Sales_Data17[[#This Row],[Delivery Region Index]],Regions_Table[#All],2,0)</f>
        <v>Victoria</v>
      </c>
      <c r="I7320" t="str">
        <f>VLOOKUP(Sales_Data17[[#This Row],[Delivery Region Index]],Regions_Table[#All],3,0)</f>
        <v>Mildura</v>
      </c>
      <c r="J7320">
        <v>53</v>
      </c>
      <c r="K7320">
        <v>8</v>
      </c>
      <c r="L7320" t="str">
        <f>VLOOKUP(Sales_Data17[[#This Row],[Product Description Index]],Products_Data[#All],2,0)</f>
        <v>Shoes</v>
      </c>
      <c r="M7320">
        <v>4</v>
      </c>
      <c r="N7320" s="9">
        <v>79.655555555555551</v>
      </c>
      <c r="O7320" s="9">
        <f>Sales_Data17[[#This Row],[Order Quantity]]*Sales_Data17[[#This Row],[Unit Price]]</f>
        <v>318.62222222222221</v>
      </c>
      <c r="P7320" s="9">
        <v>56.55544444444444</v>
      </c>
      <c r="Q7320" s="9">
        <f>Sales_Data17[[#This Row],[Line Total]]-(Sales_Data17[[#This Row],[Total Unit Cost]]*Sales_Data17[[#This Row],[Order Quantity]])</f>
        <v>92.400444444444446</v>
      </c>
      <c r="R7320" s="1" t="str">
        <f>TEXT(Sales_Data17[[#This Row],[OrderDate]],"MMM")</f>
        <v>Jul</v>
      </c>
      <c r="S7320" s="1" t="str">
        <f t="shared" si="114"/>
        <v>2016</v>
      </c>
    </row>
    <row r="7321" spans="1:19">
      <c r="A7321" t="s">
        <v>7344</v>
      </c>
      <c r="B7321" s="2">
        <v>42569</v>
      </c>
      <c r="C7321" s="2" t="str">
        <f>VLOOKUP(Sales_Data17[[#This Row],[Customer Name Index]],Customer_Data[#All],2,0)</f>
        <v xml:space="preserve">Medline </v>
      </c>
      <c r="D7321">
        <v>12</v>
      </c>
      <c r="E7321" t="s">
        <v>3</v>
      </c>
      <c r="F7321" t="s">
        <v>8168</v>
      </c>
      <c r="G7321" t="s">
        <v>8026</v>
      </c>
      <c r="H7321" t="str">
        <f>VLOOKUP(Sales_Data17[[#This Row],[Delivery Region Index]],Regions_Table[#All],2,0)</f>
        <v>Queensland</v>
      </c>
      <c r="I7321" t="str">
        <f>VLOOKUP(Sales_Data17[[#This Row],[Delivery Region Index]],Regions_Table[#All],3,0)</f>
        <v>Hervey Bay</v>
      </c>
      <c r="J7321">
        <v>33</v>
      </c>
      <c r="K7321">
        <v>5</v>
      </c>
      <c r="L7321" t="str">
        <f>VLOOKUP(Sales_Data17[[#This Row],[Product Description Index]],Products_Data[#All],2,0)</f>
        <v>Hats</v>
      </c>
      <c r="M7321">
        <v>5</v>
      </c>
      <c r="N7321" s="9">
        <v>23.077777777777779</v>
      </c>
      <c r="O7321" s="9">
        <f>Sales_Data17[[#This Row],[Order Quantity]]*Sales_Data17[[#This Row],[Unit Price]]</f>
        <v>115.3888888888889</v>
      </c>
      <c r="P7321" s="9">
        <v>17.077555555555556</v>
      </c>
      <c r="Q7321" s="9">
        <f>Sales_Data17[[#This Row],[Line Total]]-(Sales_Data17[[#This Row],[Total Unit Cost]]*Sales_Data17[[#This Row],[Order Quantity]])</f>
        <v>30.001111111111115</v>
      </c>
      <c r="R7321" s="1" t="str">
        <f>TEXT(Sales_Data17[[#This Row],[OrderDate]],"MMM")</f>
        <v>Jul</v>
      </c>
      <c r="S7321" s="1" t="str">
        <f t="shared" si="114"/>
        <v>2016</v>
      </c>
    </row>
    <row r="7322" spans="1:19">
      <c r="A7322" t="s">
        <v>7345</v>
      </c>
      <c r="B7322" s="2">
        <v>42569</v>
      </c>
      <c r="C7322" s="2" t="str">
        <f>VLOOKUP(Sales_Data17[[#This Row],[Customer Name Index]],Customer_Data[#All],2,0)</f>
        <v>Pacific Ltd</v>
      </c>
      <c r="D7322">
        <v>20</v>
      </c>
      <c r="E7322" t="s">
        <v>4</v>
      </c>
      <c r="F7322" t="s">
        <v>8168</v>
      </c>
      <c r="G7322" t="s">
        <v>8028</v>
      </c>
      <c r="H7322" t="str">
        <f>VLOOKUP(Sales_Data17[[#This Row],[Delivery Region Index]],Regions_Table[#All],2,0)</f>
        <v>Victoria</v>
      </c>
      <c r="I7322" t="str">
        <f>VLOOKUP(Sales_Data17[[#This Row],[Delivery Region Index]],Regions_Table[#All],3,0)</f>
        <v>Warrnambool</v>
      </c>
      <c r="J7322">
        <v>57</v>
      </c>
      <c r="K7322">
        <v>8</v>
      </c>
      <c r="L7322" t="str">
        <f>VLOOKUP(Sales_Data17[[#This Row],[Product Description Index]],Products_Data[#All],2,0)</f>
        <v>Shoes</v>
      </c>
      <c r="M7322">
        <v>6</v>
      </c>
      <c r="N7322" s="9">
        <v>426.56666666666666</v>
      </c>
      <c r="O7322" s="9">
        <f>Sales_Data17[[#This Row],[Order Quantity]]*Sales_Data17[[#This Row],[Unit Price]]</f>
        <v>2559.4</v>
      </c>
      <c r="P7322" s="9">
        <v>255.94</v>
      </c>
      <c r="Q7322" s="9">
        <f>Sales_Data17[[#This Row],[Line Total]]-(Sales_Data17[[#This Row],[Total Unit Cost]]*Sales_Data17[[#This Row],[Order Quantity]])</f>
        <v>1023.7600000000002</v>
      </c>
      <c r="R7322" s="1" t="str">
        <f>TEXT(Sales_Data17[[#This Row],[OrderDate]],"MMM")</f>
        <v>Jul</v>
      </c>
      <c r="S7322" s="1" t="str">
        <f t="shared" si="114"/>
        <v>2016</v>
      </c>
    </row>
    <row r="7323" spans="1:19">
      <c r="A7323" t="s">
        <v>7346</v>
      </c>
      <c r="B7323" s="2">
        <v>42569</v>
      </c>
      <c r="C7323" s="2" t="str">
        <f>VLOOKUP(Sales_Data17[[#This Row],[Customer Name Index]],Customer_Data[#All],2,0)</f>
        <v>Ole Group</v>
      </c>
      <c r="D7323">
        <v>13</v>
      </c>
      <c r="E7323" t="s">
        <v>4</v>
      </c>
      <c r="F7323" t="s">
        <v>8168</v>
      </c>
      <c r="G7323" t="s">
        <v>8026</v>
      </c>
      <c r="H7323" t="str">
        <f>VLOOKUP(Sales_Data17[[#This Row],[Delivery Region Index]],Regions_Table[#All],2,0)</f>
        <v>Queensland</v>
      </c>
      <c r="I7323" t="str">
        <f>VLOOKUP(Sales_Data17[[#This Row],[Delivery Region Index]],Regions_Table[#All],3,0)</f>
        <v>Mount Isa</v>
      </c>
      <c r="J7323">
        <v>38</v>
      </c>
      <c r="K7323">
        <v>6</v>
      </c>
      <c r="L7323" t="str">
        <f>VLOOKUP(Sales_Data17[[#This Row],[Product Description Index]],Products_Data[#All],2,0)</f>
        <v>Socks</v>
      </c>
      <c r="M7323">
        <v>7</v>
      </c>
      <c r="N7323" s="9">
        <v>375.94444444444446</v>
      </c>
      <c r="O7323" s="9">
        <f>Sales_Data17[[#This Row],[Order Quantity]]*Sales_Data17[[#This Row],[Unit Price]]</f>
        <v>2631.6111111111113</v>
      </c>
      <c r="P7323" s="9">
        <v>308.27444444444444</v>
      </c>
      <c r="Q7323" s="9">
        <f>Sales_Data17[[#This Row],[Line Total]]-(Sales_Data17[[#This Row],[Total Unit Cost]]*Sales_Data17[[#This Row],[Order Quantity]])</f>
        <v>473.69000000000005</v>
      </c>
      <c r="R7323" s="1" t="str">
        <f>TEXT(Sales_Data17[[#This Row],[OrderDate]],"MMM")</f>
        <v>Jul</v>
      </c>
      <c r="S7323" s="1" t="str">
        <f t="shared" si="114"/>
        <v>2016</v>
      </c>
    </row>
    <row r="7324" spans="1:19">
      <c r="A7324" t="s">
        <v>7347</v>
      </c>
      <c r="B7324" s="2">
        <v>42570</v>
      </c>
      <c r="C7324" s="2" t="str">
        <f>VLOOKUP(Sales_Data17[[#This Row],[Customer Name Index]],Customer_Data[#All],2,0)</f>
        <v>Avon Corp</v>
      </c>
      <c r="D7324">
        <v>1</v>
      </c>
      <c r="E7324" t="s">
        <v>2</v>
      </c>
      <c r="F7324" t="s">
        <v>8168</v>
      </c>
      <c r="G7324" t="s">
        <v>8027</v>
      </c>
      <c r="H7324" t="str">
        <f>VLOOKUP(Sales_Data17[[#This Row],[Delivery Region Index]],Regions_Table[#All],2,0)</f>
        <v>New South Wales</v>
      </c>
      <c r="I7324" t="str">
        <f>VLOOKUP(Sales_Data17[[#This Row],[Delivery Region Index]],Regions_Table[#All],3,0)</f>
        <v>Armidale</v>
      </c>
      <c r="J7324">
        <v>3</v>
      </c>
      <c r="K7324">
        <v>1</v>
      </c>
      <c r="L7324" t="str">
        <f>VLOOKUP(Sales_Data17[[#This Row],[Product Description Index]],Products_Data[#All],2,0)</f>
        <v>Shirts</v>
      </c>
      <c r="M7324">
        <v>8</v>
      </c>
      <c r="N7324" s="9">
        <v>95.288888888888891</v>
      </c>
      <c r="O7324" s="9">
        <f>Sales_Data17[[#This Row],[Order Quantity]]*Sales_Data17[[#This Row],[Unit Price]]</f>
        <v>762.31111111111113</v>
      </c>
      <c r="P7324" s="9">
        <v>49.550222222222231</v>
      </c>
      <c r="Q7324" s="9">
        <f>Sales_Data17[[#This Row],[Line Total]]-(Sales_Data17[[#This Row],[Total Unit Cost]]*Sales_Data17[[#This Row],[Order Quantity]])</f>
        <v>365.90933333333328</v>
      </c>
      <c r="R7324" s="1" t="str">
        <f>TEXT(Sales_Data17[[#This Row],[OrderDate]],"MMM")</f>
        <v>Jul</v>
      </c>
      <c r="S7324" s="1" t="str">
        <f t="shared" si="114"/>
        <v>2016</v>
      </c>
    </row>
    <row r="7325" spans="1:19">
      <c r="A7325" t="s">
        <v>7348</v>
      </c>
      <c r="B7325" s="2">
        <v>42570</v>
      </c>
      <c r="C7325" s="2" t="str">
        <f>VLOOKUP(Sales_Data17[[#This Row],[Customer Name Index]],Customer_Data[#All],2,0)</f>
        <v>Avon Corp</v>
      </c>
      <c r="D7325">
        <v>1</v>
      </c>
      <c r="E7325" t="s">
        <v>4</v>
      </c>
      <c r="F7325" t="s">
        <v>8168</v>
      </c>
      <c r="G7325" t="s">
        <v>8027</v>
      </c>
      <c r="H7325" t="str">
        <f>VLOOKUP(Sales_Data17[[#This Row],[Delivery Region Index]],Regions_Table[#All],2,0)</f>
        <v>New South Wales</v>
      </c>
      <c r="I7325" t="str">
        <f>VLOOKUP(Sales_Data17[[#This Row],[Delivery Region Index]],Regions_Table[#All],3,0)</f>
        <v>Armidale</v>
      </c>
      <c r="J7325">
        <v>3</v>
      </c>
      <c r="K7325">
        <v>1</v>
      </c>
      <c r="L7325" t="str">
        <f>VLOOKUP(Sales_Data17[[#This Row],[Product Description Index]],Products_Data[#All],2,0)</f>
        <v>Shirts</v>
      </c>
      <c r="M7325">
        <v>8</v>
      </c>
      <c r="N7325" s="9">
        <v>81.144444444444446</v>
      </c>
      <c r="O7325" s="9">
        <f>Sales_Data17[[#This Row],[Order Quantity]]*Sales_Data17[[#This Row],[Unit Price]]</f>
        <v>649.15555555555557</v>
      </c>
      <c r="P7325" s="9">
        <v>55.178222222222232</v>
      </c>
      <c r="Q7325" s="9">
        <f>Sales_Data17[[#This Row],[Line Total]]-(Sales_Data17[[#This Row],[Total Unit Cost]]*Sales_Data17[[#This Row],[Order Quantity]])</f>
        <v>207.72977777777771</v>
      </c>
      <c r="R7325" s="1" t="str">
        <f>TEXT(Sales_Data17[[#This Row],[OrderDate]],"MMM")</f>
        <v>Jul</v>
      </c>
      <c r="S7325" s="1" t="str">
        <f t="shared" si="114"/>
        <v>2016</v>
      </c>
    </row>
    <row r="7326" spans="1:19">
      <c r="A7326" t="s">
        <v>7349</v>
      </c>
      <c r="B7326" s="2">
        <v>42571</v>
      </c>
      <c r="C7326" s="2" t="str">
        <f>VLOOKUP(Sales_Data17[[#This Row],[Customer Name Index]],Customer_Data[#All],2,0)</f>
        <v xml:space="preserve">WakeFern </v>
      </c>
      <c r="D7326">
        <v>2</v>
      </c>
      <c r="E7326" t="s">
        <v>2</v>
      </c>
      <c r="F7326" t="s">
        <v>8168</v>
      </c>
      <c r="G7326" t="s">
        <v>8027</v>
      </c>
      <c r="H7326" t="str">
        <f>VLOOKUP(Sales_Data17[[#This Row],[Delivery Region Index]],Regions_Table[#All],2,0)</f>
        <v>New South Wales</v>
      </c>
      <c r="I7326" t="str">
        <f>VLOOKUP(Sales_Data17[[#This Row],[Delivery Region Index]],Regions_Table[#All],3,0)</f>
        <v>Cessnock</v>
      </c>
      <c r="J7326">
        <v>6</v>
      </c>
      <c r="K7326">
        <v>1</v>
      </c>
      <c r="L7326" t="str">
        <f>VLOOKUP(Sales_Data17[[#This Row],[Product Description Index]],Products_Data[#All],2,0)</f>
        <v>Shirts</v>
      </c>
      <c r="M7326">
        <v>5</v>
      </c>
      <c r="N7326" s="9">
        <v>211.42222222222222</v>
      </c>
      <c r="O7326" s="9">
        <f>Sales_Data17[[#This Row],[Order Quantity]]*Sales_Data17[[#This Row],[Unit Price]]</f>
        <v>1057.1111111111111</v>
      </c>
      <c r="P7326" s="9">
        <v>118.39644444444444</v>
      </c>
      <c r="Q7326" s="9">
        <f>Sales_Data17[[#This Row],[Line Total]]-(Sales_Data17[[#This Row],[Total Unit Cost]]*Sales_Data17[[#This Row],[Order Quantity]])</f>
        <v>465.12888888888892</v>
      </c>
      <c r="R7326" s="1" t="str">
        <f>TEXT(Sales_Data17[[#This Row],[OrderDate]],"MMM")</f>
        <v>Jul</v>
      </c>
      <c r="S7326" s="1" t="str">
        <f t="shared" si="114"/>
        <v>2016</v>
      </c>
    </row>
    <row r="7327" spans="1:19">
      <c r="A7327" t="s">
        <v>7350</v>
      </c>
      <c r="B7327" s="2">
        <v>42572</v>
      </c>
      <c r="C7327" s="2" t="str">
        <f>VLOOKUP(Sales_Data17[[#This Row],[Customer Name Index]],Customer_Data[#All],2,0)</f>
        <v>3LAB, Ltd</v>
      </c>
      <c r="D7327">
        <v>16</v>
      </c>
      <c r="E7327" t="s">
        <v>3</v>
      </c>
      <c r="F7327" t="s">
        <v>8168</v>
      </c>
      <c r="G7327" t="s">
        <v>8025</v>
      </c>
      <c r="H7327" t="str">
        <f>VLOOKUP(Sales_Data17[[#This Row],[Delivery Region Index]],Regions_Table[#All],2,0)</f>
        <v>South Australia</v>
      </c>
      <c r="I7327" t="str">
        <f>VLOOKUP(Sales_Data17[[#This Row],[Delivery Region Index]],Regions_Table[#All],3,0)</f>
        <v>Adelaide</v>
      </c>
      <c r="J7327">
        <v>46</v>
      </c>
      <c r="K7327">
        <v>7</v>
      </c>
      <c r="L7327" t="str">
        <f>VLOOKUP(Sales_Data17[[#This Row],[Product Description Index]],Products_Data[#All],2,0)</f>
        <v>Dress Shirts</v>
      </c>
      <c r="M7327">
        <v>7</v>
      </c>
      <c r="N7327" s="9">
        <v>332.76666666666665</v>
      </c>
      <c r="O7327" s="9">
        <f>Sales_Data17[[#This Row],[Order Quantity]]*Sales_Data17[[#This Row],[Unit Price]]</f>
        <v>2329.3666666666668</v>
      </c>
      <c r="P7327" s="9">
        <v>272.86866666666663</v>
      </c>
      <c r="Q7327" s="9">
        <f>Sales_Data17[[#This Row],[Line Total]]-(Sales_Data17[[#This Row],[Total Unit Cost]]*Sales_Data17[[#This Row],[Order Quantity]])</f>
        <v>419.28600000000051</v>
      </c>
      <c r="R7327" s="1" t="str">
        <f>TEXT(Sales_Data17[[#This Row],[OrderDate]],"MMM")</f>
        <v>Jul</v>
      </c>
      <c r="S7327" s="1" t="str">
        <f t="shared" si="114"/>
        <v>2016</v>
      </c>
    </row>
    <row r="7328" spans="1:19">
      <c r="A7328" t="s">
        <v>7351</v>
      </c>
      <c r="B7328" s="2">
        <v>42572</v>
      </c>
      <c r="C7328" s="2" t="str">
        <f>VLOOKUP(Sales_Data17[[#This Row],[Customer Name Index]],Customer_Data[#All],2,0)</f>
        <v xml:space="preserve">Ei </v>
      </c>
      <c r="D7328">
        <v>9</v>
      </c>
      <c r="E7328" t="s">
        <v>4</v>
      </c>
      <c r="F7328" t="s">
        <v>8168</v>
      </c>
      <c r="G7328" t="s">
        <v>8027</v>
      </c>
      <c r="H7328" t="str">
        <f>VLOOKUP(Sales_Data17[[#This Row],[Delivery Region Index]],Regions_Table[#All],2,0)</f>
        <v>New South Wales</v>
      </c>
      <c r="I7328" t="str">
        <f>VLOOKUP(Sales_Data17[[#This Row],[Delivery Region Index]],Regions_Table[#All],3,0)</f>
        <v>Wollongong</v>
      </c>
      <c r="J7328">
        <v>24</v>
      </c>
      <c r="K7328">
        <v>4</v>
      </c>
      <c r="L7328" t="str">
        <f>VLOOKUP(Sales_Data17[[#This Row],[Product Description Index]],Products_Data[#All],2,0)</f>
        <v>Jeans</v>
      </c>
      <c r="M7328">
        <v>5</v>
      </c>
      <c r="N7328" s="9">
        <v>442.94444444444446</v>
      </c>
      <c r="O7328" s="9">
        <f>Sales_Data17[[#This Row],[Order Quantity]]*Sales_Data17[[#This Row],[Unit Price]]</f>
        <v>2214.7222222222222</v>
      </c>
      <c r="P7328" s="9">
        <v>230.33111111111111</v>
      </c>
      <c r="Q7328" s="9">
        <f>Sales_Data17[[#This Row],[Line Total]]-(Sales_Data17[[#This Row],[Total Unit Cost]]*Sales_Data17[[#This Row],[Order Quantity]])</f>
        <v>1063.0666666666666</v>
      </c>
      <c r="R7328" s="1" t="str">
        <f>TEXT(Sales_Data17[[#This Row],[OrderDate]],"MMM")</f>
        <v>Jul</v>
      </c>
      <c r="S7328" s="1" t="str">
        <f t="shared" si="114"/>
        <v>2016</v>
      </c>
    </row>
    <row r="7329" spans="1:19">
      <c r="A7329" t="s">
        <v>7352</v>
      </c>
      <c r="B7329" s="2">
        <v>42572</v>
      </c>
      <c r="C7329" s="2" t="str">
        <f>VLOOKUP(Sales_Data17[[#This Row],[Customer Name Index]],Customer_Data[#All],2,0)</f>
        <v>Eminence Corp</v>
      </c>
      <c r="D7329">
        <v>18</v>
      </c>
      <c r="E7329" t="s">
        <v>2</v>
      </c>
      <c r="F7329" t="s">
        <v>8168</v>
      </c>
      <c r="G7329" t="s">
        <v>8025</v>
      </c>
      <c r="H7329" t="str">
        <f>VLOOKUP(Sales_Data17[[#This Row],[Delivery Region Index]],Regions_Table[#All],2,0)</f>
        <v>Victoria</v>
      </c>
      <c r="I7329" t="str">
        <f>VLOOKUP(Sales_Data17[[#This Row],[Delivery Region Index]],Regions_Table[#All],3,0)</f>
        <v>Latrobe City</v>
      </c>
      <c r="J7329">
        <v>52</v>
      </c>
      <c r="K7329">
        <v>8</v>
      </c>
      <c r="L7329" t="str">
        <f>VLOOKUP(Sales_Data17[[#This Row],[Product Description Index]],Products_Data[#All],2,0)</f>
        <v>Shoes</v>
      </c>
      <c r="M7329">
        <v>4</v>
      </c>
      <c r="N7329" s="9">
        <v>85.611111111111114</v>
      </c>
      <c r="O7329" s="9">
        <f>Sales_Data17[[#This Row],[Order Quantity]]*Sales_Data17[[#This Row],[Unit Price]]</f>
        <v>342.44444444444446</v>
      </c>
      <c r="P7329" s="9">
        <v>62.496111111111112</v>
      </c>
      <c r="Q7329" s="9">
        <f>Sales_Data17[[#This Row],[Line Total]]-(Sales_Data17[[#This Row],[Total Unit Cost]]*Sales_Data17[[#This Row],[Order Quantity]])</f>
        <v>92.460000000000008</v>
      </c>
      <c r="R7329" s="1" t="str">
        <f>TEXT(Sales_Data17[[#This Row],[OrderDate]],"MMM")</f>
        <v>Jul</v>
      </c>
      <c r="S7329" s="1" t="str">
        <f t="shared" si="114"/>
        <v>2016</v>
      </c>
    </row>
    <row r="7330" spans="1:19">
      <c r="A7330" t="s">
        <v>7353</v>
      </c>
      <c r="B7330" s="2">
        <v>42572</v>
      </c>
      <c r="C7330" s="2" t="str">
        <f>VLOOKUP(Sales_Data17[[#This Row],[Customer Name Index]],Customer_Data[#All],2,0)</f>
        <v>Avon Corp</v>
      </c>
      <c r="D7330">
        <v>1</v>
      </c>
      <c r="E7330" t="s">
        <v>4</v>
      </c>
      <c r="F7330" t="s">
        <v>8168</v>
      </c>
      <c r="G7330" t="s">
        <v>8027</v>
      </c>
      <c r="H7330" t="str">
        <f>VLOOKUP(Sales_Data17[[#This Row],[Delivery Region Index]],Regions_Table[#All],2,0)</f>
        <v>New South Wales</v>
      </c>
      <c r="I7330" t="str">
        <f>VLOOKUP(Sales_Data17[[#This Row],[Delivery Region Index]],Regions_Table[#All],3,0)</f>
        <v>Albury</v>
      </c>
      <c r="J7330">
        <v>2</v>
      </c>
      <c r="K7330">
        <v>1</v>
      </c>
      <c r="L7330" t="str">
        <f>VLOOKUP(Sales_Data17[[#This Row],[Product Description Index]],Products_Data[#All],2,0)</f>
        <v>Shirts</v>
      </c>
      <c r="M7330">
        <v>8</v>
      </c>
      <c r="N7330" s="9">
        <v>440.71111111111111</v>
      </c>
      <c r="O7330" s="9">
        <f>Sales_Data17[[#This Row],[Order Quantity]]*Sales_Data17[[#This Row],[Unit Price]]</f>
        <v>3525.6888888888889</v>
      </c>
      <c r="P7330" s="9">
        <v>330.53333333333336</v>
      </c>
      <c r="Q7330" s="9">
        <f>Sales_Data17[[#This Row],[Line Total]]-(Sales_Data17[[#This Row],[Total Unit Cost]]*Sales_Data17[[#This Row],[Order Quantity]])</f>
        <v>881.42222222222199</v>
      </c>
      <c r="R7330" s="1" t="str">
        <f>TEXT(Sales_Data17[[#This Row],[OrderDate]],"MMM")</f>
        <v>Jul</v>
      </c>
      <c r="S7330" s="1" t="str">
        <f t="shared" si="114"/>
        <v>2016</v>
      </c>
    </row>
    <row r="7331" spans="1:19">
      <c r="A7331" t="s">
        <v>7354</v>
      </c>
      <c r="B7331" s="2">
        <v>42573</v>
      </c>
      <c r="C7331" s="2" t="str">
        <f>VLOOKUP(Sales_Data17[[#This Row],[Customer Name Index]],Customer_Data[#All],2,0)</f>
        <v>3LAB, Ltd</v>
      </c>
      <c r="D7331">
        <v>16</v>
      </c>
      <c r="E7331" t="s">
        <v>2</v>
      </c>
      <c r="F7331" t="s">
        <v>8168</v>
      </c>
      <c r="G7331" t="s">
        <v>8025</v>
      </c>
      <c r="H7331" t="str">
        <f>VLOOKUP(Sales_Data17[[#This Row],[Delivery Region Index]],Regions_Table[#All],2,0)</f>
        <v>Queensland</v>
      </c>
      <c r="I7331" t="str">
        <f>VLOOKUP(Sales_Data17[[#This Row],[Delivery Region Index]],Regions_Table[#All],3,0)</f>
        <v>Townsville</v>
      </c>
      <c r="J7331">
        <v>45</v>
      </c>
      <c r="K7331">
        <v>7</v>
      </c>
      <c r="L7331" t="str">
        <f>VLOOKUP(Sales_Data17[[#This Row],[Product Description Index]],Products_Data[#All],2,0)</f>
        <v>Dress Shirts</v>
      </c>
      <c r="M7331">
        <v>9</v>
      </c>
      <c r="N7331" s="9">
        <v>104.96666666666667</v>
      </c>
      <c r="O7331" s="9">
        <f>Sales_Data17[[#This Row],[Order Quantity]]*Sales_Data17[[#This Row],[Unit Price]]</f>
        <v>944.7</v>
      </c>
      <c r="P7331" s="9">
        <v>72.426999999999992</v>
      </c>
      <c r="Q7331" s="9">
        <f>Sales_Data17[[#This Row],[Line Total]]-(Sales_Data17[[#This Row],[Total Unit Cost]]*Sales_Data17[[#This Row],[Order Quantity]])</f>
        <v>292.85700000000008</v>
      </c>
      <c r="R7331" s="1" t="str">
        <f>TEXT(Sales_Data17[[#This Row],[OrderDate]],"MMM")</f>
        <v>Jul</v>
      </c>
      <c r="S7331" s="1" t="str">
        <f t="shared" si="114"/>
        <v>2016</v>
      </c>
    </row>
    <row r="7332" spans="1:19">
      <c r="A7332" t="s">
        <v>7355</v>
      </c>
      <c r="B7332" s="2">
        <v>42573</v>
      </c>
      <c r="C7332" s="2" t="str">
        <f>VLOOKUP(Sales_Data17[[#This Row],[Customer Name Index]],Customer_Data[#All],2,0)</f>
        <v>PEDIFIX, Corp</v>
      </c>
      <c r="D7332">
        <v>6</v>
      </c>
      <c r="E7332" t="s">
        <v>2</v>
      </c>
      <c r="F7332" t="s">
        <v>8168</v>
      </c>
      <c r="G7332" t="s">
        <v>8027</v>
      </c>
      <c r="H7332" t="str">
        <f>VLOOKUP(Sales_Data17[[#This Row],[Delivery Region Index]],Regions_Table[#All],2,0)</f>
        <v>New South Wales</v>
      </c>
      <c r="I7332" t="str">
        <f>VLOOKUP(Sales_Data17[[#This Row],[Delivery Region Index]],Regions_Table[#All],3,0)</f>
        <v>Maitland</v>
      </c>
      <c r="J7332">
        <v>15</v>
      </c>
      <c r="K7332">
        <v>3</v>
      </c>
      <c r="L7332" t="str">
        <f>VLOOKUP(Sales_Data17[[#This Row],[Product Description Index]],Products_Data[#All],2,0)</f>
        <v>Sunglasses</v>
      </c>
      <c r="M7332">
        <v>8</v>
      </c>
      <c r="N7332" s="9">
        <v>101.24444444444445</v>
      </c>
      <c r="O7332" s="9">
        <f>Sales_Data17[[#This Row],[Order Quantity]]*Sales_Data17[[#This Row],[Unit Price]]</f>
        <v>809.95555555555563</v>
      </c>
      <c r="P7332" s="9">
        <v>59.734222222222215</v>
      </c>
      <c r="Q7332" s="9">
        <f>Sales_Data17[[#This Row],[Line Total]]-(Sales_Data17[[#This Row],[Total Unit Cost]]*Sales_Data17[[#This Row],[Order Quantity]])</f>
        <v>332.08177777777792</v>
      </c>
      <c r="R7332" s="1" t="str">
        <f>TEXT(Sales_Data17[[#This Row],[OrderDate]],"MMM")</f>
        <v>Jul</v>
      </c>
      <c r="S7332" s="1" t="str">
        <f t="shared" si="114"/>
        <v>2016</v>
      </c>
    </row>
    <row r="7333" spans="1:19">
      <c r="A7333" t="s">
        <v>7356</v>
      </c>
      <c r="B7333" s="2">
        <v>42573</v>
      </c>
      <c r="C7333" s="2" t="str">
        <f>VLOOKUP(Sales_Data17[[#This Row],[Customer Name Index]],Customer_Data[#All],2,0)</f>
        <v>Elorac, Corp</v>
      </c>
      <c r="D7333">
        <v>3</v>
      </c>
      <c r="E7333" t="s">
        <v>4</v>
      </c>
      <c r="F7333" t="s">
        <v>8168</v>
      </c>
      <c r="G7333" t="s">
        <v>8027</v>
      </c>
      <c r="H7333" t="str">
        <f>VLOOKUP(Sales_Data17[[#This Row],[Delivery Region Index]],Regions_Table[#All],2,0)</f>
        <v>New South Wales</v>
      </c>
      <c r="I7333" t="str">
        <f>VLOOKUP(Sales_Data17[[#This Row],[Delivery Region Index]],Regions_Table[#All],3,0)</f>
        <v>Coffs Harbour</v>
      </c>
      <c r="J7333">
        <v>7</v>
      </c>
      <c r="K7333">
        <v>1</v>
      </c>
      <c r="L7333" t="str">
        <f>VLOOKUP(Sales_Data17[[#This Row],[Product Description Index]],Products_Data[#All],2,0)</f>
        <v>Shirts</v>
      </c>
      <c r="M7333">
        <v>9</v>
      </c>
      <c r="N7333" s="9">
        <v>279.91111111111115</v>
      </c>
      <c r="O7333" s="9">
        <f>Sales_Data17[[#This Row],[Order Quantity]]*Sales_Data17[[#This Row],[Unit Price]]</f>
        <v>2519.2000000000003</v>
      </c>
      <c r="P7333" s="9">
        <v>184.74133333333336</v>
      </c>
      <c r="Q7333" s="9">
        <f>Sales_Data17[[#This Row],[Line Total]]-(Sales_Data17[[#This Row],[Total Unit Cost]]*Sales_Data17[[#This Row],[Order Quantity]])</f>
        <v>856.52800000000002</v>
      </c>
      <c r="R7333" s="1" t="str">
        <f>TEXT(Sales_Data17[[#This Row],[OrderDate]],"MMM")</f>
        <v>Jul</v>
      </c>
      <c r="S7333" s="1" t="str">
        <f t="shared" si="114"/>
        <v>2016</v>
      </c>
    </row>
    <row r="7334" spans="1:19">
      <c r="A7334" t="s">
        <v>7357</v>
      </c>
      <c r="B7334" s="2">
        <v>42573</v>
      </c>
      <c r="C7334" s="2" t="str">
        <f>VLOOKUP(Sales_Data17[[#This Row],[Customer Name Index]],Customer_Data[#All],2,0)</f>
        <v>New Ltd</v>
      </c>
      <c r="D7334">
        <v>7</v>
      </c>
      <c r="E7334" t="s">
        <v>3</v>
      </c>
      <c r="F7334" t="s">
        <v>8168</v>
      </c>
      <c r="G7334" t="s">
        <v>8027</v>
      </c>
      <c r="H7334" t="str">
        <f>VLOOKUP(Sales_Data17[[#This Row],[Delivery Region Index]],Regions_Table[#All],2,0)</f>
        <v>New South Wales</v>
      </c>
      <c r="I7334" t="str">
        <f>VLOOKUP(Sales_Data17[[#This Row],[Delivery Region Index]],Regions_Table[#All],3,0)</f>
        <v>Port Macquarie</v>
      </c>
      <c r="J7334">
        <v>19</v>
      </c>
      <c r="K7334">
        <v>3</v>
      </c>
      <c r="L7334" t="str">
        <f>VLOOKUP(Sales_Data17[[#This Row],[Product Description Index]],Products_Data[#All],2,0)</f>
        <v>Sunglasses</v>
      </c>
      <c r="M7334">
        <v>8</v>
      </c>
      <c r="N7334" s="9">
        <v>26.8</v>
      </c>
      <c r="O7334" s="9">
        <f>Sales_Data17[[#This Row],[Order Quantity]]*Sales_Data17[[#This Row],[Unit Price]]</f>
        <v>214.4</v>
      </c>
      <c r="P7334" s="9">
        <v>17.152000000000001</v>
      </c>
      <c r="Q7334" s="9">
        <f>Sales_Data17[[#This Row],[Line Total]]-(Sales_Data17[[#This Row],[Total Unit Cost]]*Sales_Data17[[#This Row],[Order Quantity]])</f>
        <v>77.183999999999997</v>
      </c>
      <c r="R7334" s="1" t="str">
        <f>TEXT(Sales_Data17[[#This Row],[OrderDate]],"MMM")</f>
        <v>Jul</v>
      </c>
      <c r="S7334" s="1" t="str">
        <f t="shared" si="114"/>
        <v>2016</v>
      </c>
    </row>
    <row r="7335" spans="1:19">
      <c r="A7335" t="s">
        <v>7358</v>
      </c>
      <c r="B7335" s="2">
        <v>42573</v>
      </c>
      <c r="C7335" s="2" t="str">
        <f>VLOOKUP(Sales_Data17[[#This Row],[Customer Name Index]],Customer_Data[#All],2,0)</f>
        <v>New Ltd</v>
      </c>
      <c r="D7335">
        <v>7</v>
      </c>
      <c r="E7335" t="s">
        <v>4</v>
      </c>
      <c r="F7335" t="s">
        <v>8168</v>
      </c>
      <c r="G7335" t="s">
        <v>8027</v>
      </c>
      <c r="H7335" t="str">
        <f>VLOOKUP(Sales_Data17[[#This Row],[Delivery Region Index]],Regions_Table[#All],2,0)</f>
        <v>New South Wales</v>
      </c>
      <c r="I7335" t="str">
        <f>VLOOKUP(Sales_Data17[[#This Row],[Delivery Region Index]],Regions_Table[#All],3,0)</f>
        <v>Queanbeyan</v>
      </c>
      <c r="J7335">
        <v>20</v>
      </c>
      <c r="K7335">
        <v>3</v>
      </c>
      <c r="L7335" t="str">
        <f>VLOOKUP(Sales_Data17[[#This Row],[Product Description Index]],Products_Data[#All],2,0)</f>
        <v>Sunglasses</v>
      </c>
      <c r="M7335">
        <v>8</v>
      </c>
      <c r="N7335" s="9">
        <v>196.53333333333333</v>
      </c>
      <c r="O7335" s="9">
        <f>Sales_Data17[[#This Row],[Order Quantity]]*Sales_Data17[[#This Row],[Unit Price]]</f>
        <v>1572.2666666666667</v>
      </c>
      <c r="P7335" s="9">
        <v>137.57333333333332</v>
      </c>
      <c r="Q7335" s="9">
        <f>Sales_Data17[[#This Row],[Line Total]]-(Sales_Data17[[#This Row],[Total Unit Cost]]*Sales_Data17[[#This Row],[Order Quantity]])</f>
        <v>471.68000000000006</v>
      </c>
      <c r="R7335" s="1" t="str">
        <f>TEXT(Sales_Data17[[#This Row],[OrderDate]],"MMM")</f>
        <v>Jul</v>
      </c>
      <c r="S7335" s="1" t="str">
        <f t="shared" si="114"/>
        <v>2016</v>
      </c>
    </row>
    <row r="7336" spans="1:19">
      <c r="A7336" t="s">
        <v>7359</v>
      </c>
      <c r="B7336" s="2">
        <v>42574</v>
      </c>
      <c r="C7336" s="2" t="str">
        <f>VLOOKUP(Sales_Data17[[#This Row],[Customer Name Index]],Customer_Data[#All],2,0)</f>
        <v>Apollo Ltd</v>
      </c>
      <c r="D7336">
        <v>11</v>
      </c>
      <c r="E7336" t="s">
        <v>4</v>
      </c>
      <c r="F7336" t="s">
        <v>8168</v>
      </c>
      <c r="G7336" t="s">
        <v>8026</v>
      </c>
      <c r="H7336" t="str">
        <f>VLOOKUP(Sales_Data17[[#This Row],[Delivery Region Index]],Regions_Table[#All],2,0)</f>
        <v>Queensland</v>
      </c>
      <c r="I7336" t="str">
        <f>VLOOKUP(Sales_Data17[[#This Row],[Delivery Region Index]],Regions_Table[#All],3,0)</f>
        <v>Gladstone</v>
      </c>
      <c r="J7336">
        <v>30</v>
      </c>
      <c r="K7336">
        <v>5</v>
      </c>
      <c r="L7336" t="str">
        <f>VLOOKUP(Sales_Data17[[#This Row],[Product Description Index]],Products_Data[#All],2,0)</f>
        <v>Hats</v>
      </c>
      <c r="M7336">
        <v>1</v>
      </c>
      <c r="N7336" s="9">
        <v>124.32222222222224</v>
      </c>
      <c r="O7336" s="9">
        <f>Sales_Data17[[#This Row],[Order Quantity]]*Sales_Data17[[#This Row],[Unit Price]]</f>
        <v>124.32222222222224</v>
      </c>
      <c r="P7336" s="9">
        <v>93.241666666666674</v>
      </c>
      <c r="Q7336" s="9">
        <f>Sales_Data17[[#This Row],[Line Total]]-(Sales_Data17[[#This Row],[Total Unit Cost]]*Sales_Data17[[#This Row],[Order Quantity]])</f>
        <v>31.080555555555563</v>
      </c>
      <c r="R7336" s="1" t="str">
        <f>TEXT(Sales_Data17[[#This Row],[OrderDate]],"MMM")</f>
        <v>Jul</v>
      </c>
      <c r="S7336" s="1" t="str">
        <f t="shared" si="114"/>
        <v>2016</v>
      </c>
    </row>
    <row r="7337" spans="1:19">
      <c r="A7337" t="s">
        <v>7360</v>
      </c>
      <c r="B7337" s="2">
        <v>42574</v>
      </c>
      <c r="C7337" s="2" t="str">
        <f>VLOOKUP(Sales_Data17[[#This Row],[Customer Name Index]],Customer_Data[#All],2,0)</f>
        <v>3LAB, Ltd</v>
      </c>
      <c r="D7337">
        <v>16</v>
      </c>
      <c r="E7337" t="s">
        <v>4</v>
      </c>
      <c r="F7337" t="s">
        <v>8168</v>
      </c>
      <c r="G7337" t="s">
        <v>8025</v>
      </c>
      <c r="H7337" t="str">
        <f>VLOOKUP(Sales_Data17[[#This Row],[Delivery Region Index]],Regions_Table[#All],2,0)</f>
        <v>Queensland</v>
      </c>
      <c r="I7337" t="str">
        <f>VLOOKUP(Sales_Data17[[#This Row],[Delivery Region Index]],Regions_Table[#All],3,0)</f>
        <v>Townsville</v>
      </c>
      <c r="J7337">
        <v>45</v>
      </c>
      <c r="K7337">
        <v>7</v>
      </c>
      <c r="L7337" t="str">
        <f>VLOOKUP(Sales_Data17[[#This Row],[Product Description Index]],Products_Data[#All],2,0)</f>
        <v>Dress Shirts</v>
      </c>
      <c r="M7337">
        <v>5</v>
      </c>
      <c r="N7337" s="9">
        <v>136.97777777777776</v>
      </c>
      <c r="O7337" s="9">
        <f>Sales_Data17[[#This Row],[Order Quantity]]*Sales_Data17[[#This Row],[Unit Price]]</f>
        <v>684.8888888888888</v>
      </c>
      <c r="P7337" s="9">
        <v>90.405333333333331</v>
      </c>
      <c r="Q7337" s="9">
        <f>Sales_Data17[[#This Row],[Line Total]]-(Sales_Data17[[#This Row],[Total Unit Cost]]*Sales_Data17[[#This Row],[Order Quantity]])</f>
        <v>232.86222222222216</v>
      </c>
      <c r="R7337" s="1" t="str">
        <f>TEXT(Sales_Data17[[#This Row],[OrderDate]],"MMM")</f>
        <v>Jul</v>
      </c>
      <c r="S7337" s="1" t="str">
        <f t="shared" si="114"/>
        <v>2016</v>
      </c>
    </row>
    <row r="7338" spans="1:19">
      <c r="A7338" t="s">
        <v>7361</v>
      </c>
      <c r="B7338" s="2">
        <v>42574</v>
      </c>
      <c r="C7338" s="2" t="str">
        <f>VLOOKUP(Sales_Data17[[#This Row],[Customer Name Index]],Customer_Data[#All],2,0)</f>
        <v>PEDIFIX, Corp</v>
      </c>
      <c r="D7338">
        <v>6</v>
      </c>
      <c r="E7338" t="s">
        <v>3</v>
      </c>
      <c r="F7338" t="s">
        <v>8168</v>
      </c>
      <c r="G7338" t="s">
        <v>8027</v>
      </c>
      <c r="H7338" t="str">
        <f>VLOOKUP(Sales_Data17[[#This Row],[Delivery Region Index]],Regions_Table[#All],2,0)</f>
        <v>New South Wales</v>
      </c>
      <c r="I7338" t="str">
        <f>VLOOKUP(Sales_Data17[[#This Row],[Delivery Region Index]],Regions_Table[#All],3,0)</f>
        <v>Newcastle</v>
      </c>
      <c r="J7338">
        <v>16</v>
      </c>
      <c r="K7338">
        <v>3</v>
      </c>
      <c r="L7338" t="str">
        <f>VLOOKUP(Sales_Data17[[#This Row],[Product Description Index]],Products_Data[#All],2,0)</f>
        <v>Sunglasses</v>
      </c>
      <c r="M7338">
        <v>6</v>
      </c>
      <c r="N7338" s="9">
        <v>424.33333333333331</v>
      </c>
      <c r="O7338" s="9">
        <f>Sales_Data17[[#This Row],[Order Quantity]]*Sales_Data17[[#This Row],[Unit Price]]</f>
        <v>2546</v>
      </c>
      <c r="P7338" s="9">
        <v>322.49333333333334</v>
      </c>
      <c r="Q7338" s="9">
        <f>Sales_Data17[[#This Row],[Line Total]]-(Sales_Data17[[#This Row],[Total Unit Cost]]*Sales_Data17[[#This Row],[Order Quantity]])</f>
        <v>611.04</v>
      </c>
      <c r="R7338" s="1" t="str">
        <f>TEXT(Sales_Data17[[#This Row],[OrderDate]],"MMM")</f>
        <v>Jul</v>
      </c>
      <c r="S7338" s="1" t="str">
        <f t="shared" si="114"/>
        <v>2016</v>
      </c>
    </row>
    <row r="7339" spans="1:19">
      <c r="A7339" t="s">
        <v>7362</v>
      </c>
      <c r="B7339" s="2">
        <v>42574</v>
      </c>
      <c r="C7339" s="2" t="str">
        <f>VLOOKUP(Sales_Data17[[#This Row],[Customer Name Index]],Customer_Data[#All],2,0)</f>
        <v>Eminence Corp</v>
      </c>
      <c r="D7339">
        <v>18</v>
      </c>
      <c r="E7339" t="s">
        <v>3</v>
      </c>
      <c r="F7339" t="s">
        <v>8168</v>
      </c>
      <c r="G7339" t="s">
        <v>8025</v>
      </c>
      <c r="H7339" t="str">
        <f>VLOOKUP(Sales_Data17[[#This Row],[Delivery Region Index]],Regions_Table[#All],2,0)</f>
        <v>Victoria</v>
      </c>
      <c r="I7339" t="str">
        <f>VLOOKUP(Sales_Data17[[#This Row],[Delivery Region Index]],Regions_Table[#All],3,0)</f>
        <v>Bendigo</v>
      </c>
      <c r="J7339">
        <v>50</v>
      </c>
      <c r="K7339">
        <v>7</v>
      </c>
      <c r="L7339" t="str">
        <f>VLOOKUP(Sales_Data17[[#This Row],[Product Description Index]],Products_Data[#All],2,0)</f>
        <v>Dress Shirts</v>
      </c>
      <c r="M7339">
        <v>1</v>
      </c>
      <c r="N7339" s="9">
        <v>435.5</v>
      </c>
      <c r="O7339" s="9">
        <f>Sales_Data17[[#This Row],[Order Quantity]]*Sales_Data17[[#This Row],[Unit Price]]</f>
        <v>435.5</v>
      </c>
      <c r="P7339" s="9">
        <v>278.72000000000003</v>
      </c>
      <c r="Q7339" s="9">
        <f>Sales_Data17[[#This Row],[Line Total]]-(Sales_Data17[[#This Row],[Total Unit Cost]]*Sales_Data17[[#This Row],[Order Quantity]])</f>
        <v>156.77999999999997</v>
      </c>
      <c r="R7339" s="1" t="str">
        <f>TEXT(Sales_Data17[[#This Row],[OrderDate]],"MMM")</f>
        <v>Jul</v>
      </c>
      <c r="S7339" s="1" t="str">
        <f t="shared" si="114"/>
        <v>2016</v>
      </c>
    </row>
    <row r="7340" spans="1:19">
      <c r="A7340" t="s">
        <v>7363</v>
      </c>
      <c r="B7340" s="2">
        <v>42574</v>
      </c>
      <c r="C7340" s="2" t="str">
        <f>VLOOKUP(Sales_Data17[[#This Row],[Customer Name Index]],Customer_Data[#All],2,0)</f>
        <v>Avon Corp</v>
      </c>
      <c r="D7340">
        <v>1</v>
      </c>
      <c r="E7340" t="s">
        <v>2</v>
      </c>
      <c r="F7340" t="s">
        <v>8168</v>
      </c>
      <c r="G7340" t="s">
        <v>8027</v>
      </c>
      <c r="H7340" t="str">
        <f>VLOOKUP(Sales_Data17[[#This Row],[Delivery Region Index]],Regions_Table[#All],2,0)</f>
        <v>New South Wales</v>
      </c>
      <c r="I7340" t="str">
        <f>VLOOKUP(Sales_Data17[[#This Row],[Delivery Region Index]],Regions_Table[#All],3,0)</f>
        <v>Armidale</v>
      </c>
      <c r="J7340">
        <v>3</v>
      </c>
      <c r="K7340">
        <v>1</v>
      </c>
      <c r="L7340" t="str">
        <f>VLOOKUP(Sales_Data17[[#This Row],[Product Description Index]],Products_Data[#All],2,0)</f>
        <v>Shirts</v>
      </c>
      <c r="M7340">
        <v>6</v>
      </c>
      <c r="N7340" s="9">
        <v>336.48888888888888</v>
      </c>
      <c r="O7340" s="9">
        <f>Sales_Data17[[#This Row],[Order Quantity]]*Sales_Data17[[#This Row],[Unit Price]]</f>
        <v>2018.9333333333334</v>
      </c>
      <c r="P7340" s="9">
        <v>211.988</v>
      </c>
      <c r="Q7340" s="9">
        <f>Sales_Data17[[#This Row],[Line Total]]-(Sales_Data17[[#This Row],[Total Unit Cost]]*Sales_Data17[[#This Row],[Order Quantity]])</f>
        <v>747.00533333333351</v>
      </c>
      <c r="R7340" s="1" t="str">
        <f>TEXT(Sales_Data17[[#This Row],[OrderDate]],"MMM")</f>
        <v>Jul</v>
      </c>
      <c r="S7340" s="1" t="str">
        <f t="shared" si="114"/>
        <v>2016</v>
      </c>
    </row>
    <row r="7341" spans="1:19">
      <c r="A7341" t="s">
        <v>7364</v>
      </c>
      <c r="B7341" s="2">
        <v>42574</v>
      </c>
      <c r="C7341" s="2" t="str">
        <f>VLOOKUP(Sales_Data17[[#This Row],[Customer Name Index]],Customer_Data[#All],2,0)</f>
        <v xml:space="preserve">WakeFern </v>
      </c>
      <c r="D7341">
        <v>2</v>
      </c>
      <c r="E7341" t="s">
        <v>4</v>
      </c>
      <c r="F7341" t="s">
        <v>8168</v>
      </c>
      <c r="G7341" t="s">
        <v>8027</v>
      </c>
      <c r="H7341" t="str">
        <f>VLOOKUP(Sales_Data17[[#This Row],[Delivery Region Index]],Regions_Table[#All],2,0)</f>
        <v>New South Wales</v>
      </c>
      <c r="I7341" t="str">
        <f>VLOOKUP(Sales_Data17[[#This Row],[Delivery Region Index]],Regions_Table[#All],3,0)</f>
        <v>Broken Hill</v>
      </c>
      <c r="J7341">
        <v>5</v>
      </c>
      <c r="K7341">
        <v>1</v>
      </c>
      <c r="L7341" t="str">
        <f>VLOOKUP(Sales_Data17[[#This Row],[Product Description Index]],Products_Data[#All],2,0)</f>
        <v>Shirts</v>
      </c>
      <c r="M7341">
        <v>6</v>
      </c>
      <c r="N7341" s="9">
        <v>25.311111111111114</v>
      </c>
      <c r="O7341" s="9">
        <f>Sales_Data17[[#This Row],[Order Quantity]]*Sales_Data17[[#This Row],[Unit Price]]</f>
        <v>151.86666666666667</v>
      </c>
      <c r="P7341" s="9">
        <v>17.464666666666666</v>
      </c>
      <c r="Q7341" s="9">
        <f>Sales_Data17[[#This Row],[Line Total]]-(Sales_Data17[[#This Row],[Total Unit Cost]]*Sales_Data17[[#This Row],[Order Quantity]])</f>
        <v>47.078666666666678</v>
      </c>
      <c r="R7341" s="1" t="str">
        <f>TEXT(Sales_Data17[[#This Row],[OrderDate]],"MMM")</f>
        <v>Jul</v>
      </c>
      <c r="S7341" s="1" t="str">
        <f t="shared" si="114"/>
        <v>2016</v>
      </c>
    </row>
    <row r="7342" spans="1:19">
      <c r="A7342" t="s">
        <v>7365</v>
      </c>
      <c r="B7342" s="2">
        <v>42575</v>
      </c>
      <c r="C7342" s="2" t="str">
        <f>VLOOKUP(Sales_Data17[[#This Row],[Customer Name Index]],Customer_Data[#All],2,0)</f>
        <v xml:space="preserve">Qualitest </v>
      </c>
      <c r="D7342">
        <v>19</v>
      </c>
      <c r="E7342" t="s">
        <v>4</v>
      </c>
      <c r="F7342" t="s">
        <v>8168</v>
      </c>
      <c r="G7342" t="s">
        <v>8028</v>
      </c>
      <c r="H7342" t="str">
        <f>VLOOKUP(Sales_Data17[[#This Row],[Delivery Region Index]],Regions_Table[#All],2,0)</f>
        <v>Victoria</v>
      </c>
      <c r="I7342" t="str">
        <f>VLOOKUP(Sales_Data17[[#This Row],[Delivery Region Index]],Regions_Table[#All],3,0)</f>
        <v>Mildura</v>
      </c>
      <c r="J7342">
        <v>53</v>
      </c>
      <c r="K7342">
        <v>8</v>
      </c>
      <c r="L7342" t="str">
        <f>VLOOKUP(Sales_Data17[[#This Row],[Product Description Index]],Products_Data[#All],2,0)</f>
        <v>Shoes</v>
      </c>
      <c r="M7342">
        <v>6</v>
      </c>
      <c r="N7342" s="9">
        <v>209.1888888888889</v>
      </c>
      <c r="O7342" s="9">
        <f>Sales_Data17[[#This Row],[Order Quantity]]*Sales_Data17[[#This Row],[Unit Price]]</f>
        <v>1255.1333333333334</v>
      </c>
      <c r="P7342" s="9">
        <v>175.71866666666668</v>
      </c>
      <c r="Q7342" s="9">
        <f>Sales_Data17[[#This Row],[Line Total]]-(Sales_Data17[[#This Row],[Total Unit Cost]]*Sales_Data17[[#This Row],[Order Quantity]])</f>
        <v>200.82133333333331</v>
      </c>
      <c r="R7342" s="1" t="str">
        <f>TEXT(Sales_Data17[[#This Row],[OrderDate]],"MMM")</f>
        <v>Jul</v>
      </c>
      <c r="S7342" s="1" t="str">
        <f t="shared" si="114"/>
        <v>2016</v>
      </c>
    </row>
    <row r="7343" spans="1:19">
      <c r="A7343" t="s">
        <v>7366</v>
      </c>
      <c r="B7343" s="2">
        <v>42575</v>
      </c>
      <c r="C7343" s="2" t="str">
        <f>VLOOKUP(Sales_Data17[[#This Row],[Customer Name Index]],Customer_Data[#All],2,0)</f>
        <v xml:space="preserve">Medline </v>
      </c>
      <c r="D7343">
        <v>12</v>
      </c>
      <c r="E7343" t="s">
        <v>2</v>
      </c>
      <c r="F7343" t="s">
        <v>8168</v>
      </c>
      <c r="G7343" t="s">
        <v>8026</v>
      </c>
      <c r="H7343" t="str">
        <f>VLOOKUP(Sales_Data17[[#This Row],[Delivery Region Index]],Regions_Table[#All],2,0)</f>
        <v>Queensland</v>
      </c>
      <c r="I7343" t="str">
        <f>VLOOKUP(Sales_Data17[[#This Row],[Delivery Region Index]],Regions_Table[#All],3,0)</f>
        <v>Hervey Bay</v>
      </c>
      <c r="J7343">
        <v>33</v>
      </c>
      <c r="K7343">
        <v>5</v>
      </c>
      <c r="L7343" t="str">
        <f>VLOOKUP(Sales_Data17[[#This Row],[Product Description Index]],Products_Data[#All],2,0)</f>
        <v>Hats</v>
      </c>
      <c r="M7343">
        <v>2</v>
      </c>
      <c r="N7343" s="9">
        <v>96.033333333333346</v>
      </c>
      <c r="O7343" s="9">
        <f>Sales_Data17[[#This Row],[Order Quantity]]*Sales_Data17[[#This Row],[Unit Price]]</f>
        <v>192.06666666666669</v>
      </c>
      <c r="P7343" s="9">
        <v>40.334000000000003</v>
      </c>
      <c r="Q7343" s="9">
        <f>Sales_Data17[[#This Row],[Line Total]]-(Sales_Data17[[#This Row],[Total Unit Cost]]*Sales_Data17[[#This Row],[Order Quantity]])</f>
        <v>111.39866666666668</v>
      </c>
      <c r="R7343" s="1" t="str">
        <f>TEXT(Sales_Data17[[#This Row],[OrderDate]],"MMM")</f>
        <v>Jul</v>
      </c>
      <c r="S7343" s="1" t="str">
        <f t="shared" si="114"/>
        <v>2016</v>
      </c>
    </row>
    <row r="7344" spans="1:19">
      <c r="A7344" t="s">
        <v>7367</v>
      </c>
      <c r="B7344" s="2">
        <v>42575</v>
      </c>
      <c r="C7344" s="2" t="str">
        <f>VLOOKUP(Sales_Data17[[#This Row],[Customer Name Index]],Customer_Data[#All],2,0)</f>
        <v>PEDIFIX, Corp</v>
      </c>
      <c r="D7344">
        <v>6</v>
      </c>
      <c r="E7344" t="s">
        <v>4</v>
      </c>
      <c r="F7344" t="s">
        <v>8168</v>
      </c>
      <c r="G7344" t="s">
        <v>8027</v>
      </c>
      <c r="H7344" t="str">
        <f>VLOOKUP(Sales_Data17[[#This Row],[Delivery Region Index]],Regions_Table[#All],2,0)</f>
        <v>New South Wales</v>
      </c>
      <c r="I7344" t="str">
        <f>VLOOKUP(Sales_Data17[[#This Row],[Delivery Region Index]],Regions_Table[#All],3,0)</f>
        <v>Nowra</v>
      </c>
      <c r="J7344">
        <v>17</v>
      </c>
      <c r="K7344">
        <v>3</v>
      </c>
      <c r="L7344" t="str">
        <f>VLOOKUP(Sales_Data17[[#This Row],[Product Description Index]],Products_Data[#All],2,0)</f>
        <v>Sunglasses</v>
      </c>
      <c r="M7344">
        <v>8</v>
      </c>
      <c r="N7344" s="9">
        <v>311.17777777777775</v>
      </c>
      <c r="O7344" s="9">
        <f>Sales_Data17[[#This Row],[Order Quantity]]*Sales_Data17[[#This Row],[Unit Price]]</f>
        <v>2489.422222222222</v>
      </c>
      <c r="P7344" s="9">
        <v>264.50111111111107</v>
      </c>
      <c r="Q7344" s="9">
        <f>Sales_Data17[[#This Row],[Line Total]]-(Sales_Data17[[#This Row],[Total Unit Cost]]*Sales_Data17[[#This Row],[Order Quantity]])</f>
        <v>373.41333333333341</v>
      </c>
      <c r="R7344" s="1" t="str">
        <f>TEXT(Sales_Data17[[#This Row],[OrderDate]],"MMM")</f>
        <v>Jul</v>
      </c>
      <c r="S7344" s="1" t="str">
        <f t="shared" si="114"/>
        <v>2016</v>
      </c>
    </row>
    <row r="7345" spans="1:19">
      <c r="A7345" t="s">
        <v>7368</v>
      </c>
      <c r="B7345" s="2">
        <v>42575</v>
      </c>
      <c r="C7345" s="2" t="str">
        <f>VLOOKUP(Sales_Data17[[#This Row],[Customer Name Index]],Customer_Data[#All],2,0)</f>
        <v>Apollo Ltd</v>
      </c>
      <c r="D7345">
        <v>11</v>
      </c>
      <c r="E7345" t="s">
        <v>4</v>
      </c>
      <c r="F7345" t="s">
        <v>8168</v>
      </c>
      <c r="G7345" t="s">
        <v>8026</v>
      </c>
      <c r="H7345" t="str">
        <f>VLOOKUP(Sales_Data17[[#This Row],[Delivery Region Index]],Regions_Table[#All],2,0)</f>
        <v>Queensland</v>
      </c>
      <c r="I7345" t="str">
        <f>VLOOKUP(Sales_Data17[[#This Row],[Delivery Region Index]],Regions_Table[#All],3,0)</f>
        <v>Gold Coast</v>
      </c>
      <c r="J7345">
        <v>31</v>
      </c>
      <c r="K7345">
        <v>5</v>
      </c>
      <c r="L7345" t="str">
        <f>VLOOKUP(Sales_Data17[[#This Row],[Product Description Index]],Products_Data[#All],2,0)</f>
        <v>Hats</v>
      </c>
      <c r="M7345">
        <v>2</v>
      </c>
      <c r="N7345" s="9">
        <v>125.06666666666668</v>
      </c>
      <c r="O7345" s="9">
        <f>Sales_Data17[[#This Row],[Order Quantity]]*Sales_Data17[[#This Row],[Unit Price]]</f>
        <v>250.13333333333335</v>
      </c>
      <c r="P7345" s="9">
        <v>66.285333333333341</v>
      </c>
      <c r="Q7345" s="9">
        <f>Sales_Data17[[#This Row],[Line Total]]-(Sales_Data17[[#This Row],[Total Unit Cost]]*Sales_Data17[[#This Row],[Order Quantity]])</f>
        <v>117.56266666666667</v>
      </c>
      <c r="R7345" s="1" t="str">
        <f>TEXT(Sales_Data17[[#This Row],[OrderDate]],"MMM")</f>
        <v>Jul</v>
      </c>
      <c r="S7345" s="1" t="str">
        <f t="shared" si="114"/>
        <v>2016</v>
      </c>
    </row>
    <row r="7346" spans="1:19">
      <c r="A7346" t="s">
        <v>7369</v>
      </c>
      <c r="B7346" s="2">
        <v>42575</v>
      </c>
      <c r="C7346" s="2" t="str">
        <f>VLOOKUP(Sales_Data17[[#This Row],[Customer Name Index]],Customer_Data[#All],2,0)</f>
        <v>Procter Corp</v>
      </c>
      <c r="D7346">
        <v>5</v>
      </c>
      <c r="E7346" t="s">
        <v>4</v>
      </c>
      <c r="F7346" t="s">
        <v>8168</v>
      </c>
      <c r="G7346" t="s">
        <v>8027</v>
      </c>
      <c r="H7346" t="str">
        <f>VLOOKUP(Sales_Data17[[#This Row],[Delivery Region Index]],Regions_Table[#All],2,0)</f>
        <v>New South Wales</v>
      </c>
      <c r="I7346" t="str">
        <f>VLOOKUP(Sales_Data17[[#This Row],[Delivery Region Index]],Regions_Table[#All],3,0)</f>
        <v>Lake Macquarie</v>
      </c>
      <c r="J7346">
        <v>13</v>
      </c>
      <c r="K7346">
        <v>2</v>
      </c>
      <c r="L7346" t="str">
        <f>VLOOKUP(Sales_Data17[[#This Row],[Product Description Index]],Products_Data[#All],2,0)</f>
        <v>Pants</v>
      </c>
      <c r="M7346">
        <v>1</v>
      </c>
      <c r="N7346" s="9">
        <v>654.36666666666667</v>
      </c>
      <c r="O7346" s="9">
        <f>Sales_Data17[[#This Row],[Order Quantity]]*Sales_Data17[[#This Row],[Unit Price]]</f>
        <v>654.36666666666667</v>
      </c>
      <c r="P7346" s="9">
        <v>523.49333333333334</v>
      </c>
      <c r="Q7346" s="9">
        <f>Sales_Data17[[#This Row],[Line Total]]-(Sales_Data17[[#This Row],[Total Unit Cost]]*Sales_Data17[[#This Row],[Order Quantity]])</f>
        <v>130.87333333333333</v>
      </c>
      <c r="R7346" s="1" t="str">
        <f>TEXT(Sales_Data17[[#This Row],[OrderDate]],"MMM")</f>
        <v>Jul</v>
      </c>
      <c r="S7346" s="1" t="str">
        <f t="shared" si="114"/>
        <v>2016</v>
      </c>
    </row>
    <row r="7347" spans="1:19">
      <c r="A7347" t="s">
        <v>7370</v>
      </c>
      <c r="B7347" s="2">
        <v>42576</v>
      </c>
      <c r="C7347" s="2" t="str">
        <f>VLOOKUP(Sales_Data17[[#This Row],[Customer Name Index]],Customer_Data[#All],2,0)</f>
        <v>Eminence Corp</v>
      </c>
      <c r="D7347">
        <v>18</v>
      </c>
      <c r="E7347" t="s">
        <v>3</v>
      </c>
      <c r="F7347" t="s">
        <v>8168</v>
      </c>
      <c r="G7347" t="s">
        <v>8025</v>
      </c>
      <c r="H7347" t="str">
        <f>VLOOKUP(Sales_Data17[[#This Row],[Delivery Region Index]],Regions_Table[#All],2,0)</f>
        <v>Victoria</v>
      </c>
      <c r="I7347" t="str">
        <f>VLOOKUP(Sales_Data17[[#This Row],[Delivery Region Index]],Regions_Table[#All],3,0)</f>
        <v>Geelong</v>
      </c>
      <c r="J7347">
        <v>51</v>
      </c>
      <c r="K7347">
        <v>7</v>
      </c>
      <c r="L7347" t="str">
        <f>VLOOKUP(Sales_Data17[[#This Row],[Product Description Index]],Products_Data[#All],2,0)</f>
        <v>Dress Shirts</v>
      </c>
      <c r="M7347">
        <v>2</v>
      </c>
      <c r="N7347" s="9">
        <v>116.13333333333334</v>
      </c>
      <c r="O7347" s="9">
        <f>Sales_Data17[[#This Row],[Order Quantity]]*Sales_Data17[[#This Row],[Unit Price]]</f>
        <v>232.26666666666668</v>
      </c>
      <c r="P7347" s="9">
        <v>94.068000000000012</v>
      </c>
      <c r="Q7347" s="9">
        <f>Sales_Data17[[#This Row],[Line Total]]-(Sales_Data17[[#This Row],[Total Unit Cost]]*Sales_Data17[[#This Row],[Order Quantity]])</f>
        <v>44.130666666666656</v>
      </c>
      <c r="R7347" s="1" t="str">
        <f>TEXT(Sales_Data17[[#This Row],[OrderDate]],"MMM")</f>
        <v>Jul</v>
      </c>
      <c r="S7347" s="1" t="str">
        <f t="shared" si="114"/>
        <v>2016</v>
      </c>
    </row>
    <row r="7348" spans="1:19">
      <c r="A7348" t="s">
        <v>7371</v>
      </c>
      <c r="B7348" s="2">
        <v>42576</v>
      </c>
      <c r="C7348" s="2" t="str">
        <f>VLOOKUP(Sales_Data17[[#This Row],[Customer Name Index]],Customer_Data[#All],2,0)</f>
        <v>Avon Corp</v>
      </c>
      <c r="D7348">
        <v>1</v>
      </c>
      <c r="E7348" t="s">
        <v>2</v>
      </c>
      <c r="F7348" t="s">
        <v>8168</v>
      </c>
      <c r="G7348" t="s">
        <v>8027</v>
      </c>
      <c r="H7348" t="str">
        <f>VLOOKUP(Sales_Data17[[#This Row],[Delivery Region Index]],Regions_Table[#All],2,0)</f>
        <v>New South Wales</v>
      </c>
      <c r="I7348" t="str">
        <f>VLOOKUP(Sales_Data17[[#This Row],[Delivery Region Index]],Regions_Table[#All],3,0)</f>
        <v>Armidale</v>
      </c>
      <c r="J7348">
        <v>3</v>
      </c>
      <c r="K7348">
        <v>1</v>
      </c>
      <c r="L7348" t="str">
        <f>VLOOKUP(Sales_Data17[[#This Row],[Product Description Index]],Products_Data[#All],2,0)</f>
        <v>Shirts</v>
      </c>
      <c r="M7348">
        <v>4</v>
      </c>
      <c r="N7348" s="9">
        <v>563.54444444444448</v>
      </c>
      <c r="O7348" s="9">
        <f>Sales_Data17[[#This Row],[Order Quantity]]*Sales_Data17[[#This Row],[Unit Price]]</f>
        <v>2254.1777777777779</v>
      </c>
      <c r="P7348" s="9">
        <v>479.01277777777784</v>
      </c>
      <c r="Q7348" s="9">
        <f>Sales_Data17[[#This Row],[Line Total]]-(Sales_Data17[[#This Row],[Total Unit Cost]]*Sales_Data17[[#This Row],[Order Quantity]])</f>
        <v>338.12666666666655</v>
      </c>
      <c r="R7348" s="1" t="str">
        <f>TEXT(Sales_Data17[[#This Row],[OrderDate]],"MMM")</f>
        <v>Jul</v>
      </c>
      <c r="S7348" s="1" t="str">
        <f t="shared" si="114"/>
        <v>2016</v>
      </c>
    </row>
    <row r="7349" spans="1:19">
      <c r="A7349" t="s">
        <v>7372</v>
      </c>
      <c r="B7349" s="2">
        <v>42576</v>
      </c>
      <c r="C7349" s="2" t="str">
        <f>VLOOKUP(Sales_Data17[[#This Row],[Customer Name Index]],Customer_Data[#All],2,0)</f>
        <v xml:space="preserve">Medline </v>
      </c>
      <c r="D7349">
        <v>12</v>
      </c>
      <c r="E7349" t="s">
        <v>3</v>
      </c>
      <c r="F7349" t="s">
        <v>8168</v>
      </c>
      <c r="G7349" t="s">
        <v>8026</v>
      </c>
      <c r="H7349" t="str">
        <f>VLOOKUP(Sales_Data17[[#This Row],[Delivery Region Index]],Regions_Table[#All],2,0)</f>
        <v>Queensland</v>
      </c>
      <c r="I7349" t="str">
        <f>VLOOKUP(Sales_Data17[[#This Row],[Delivery Region Index]],Regions_Table[#All],3,0)</f>
        <v>Hervey Bay</v>
      </c>
      <c r="J7349">
        <v>33</v>
      </c>
      <c r="K7349">
        <v>5</v>
      </c>
      <c r="L7349" t="str">
        <f>VLOOKUP(Sales_Data17[[#This Row],[Product Description Index]],Products_Data[#All],2,0)</f>
        <v>Hats</v>
      </c>
      <c r="M7349">
        <v>4</v>
      </c>
      <c r="N7349" s="9">
        <v>262.04444444444448</v>
      </c>
      <c r="O7349" s="9">
        <f>Sales_Data17[[#This Row],[Order Quantity]]*Sales_Data17[[#This Row],[Unit Price]]</f>
        <v>1048.1777777777779</v>
      </c>
      <c r="P7349" s="9">
        <v>201.77422222222222</v>
      </c>
      <c r="Q7349" s="9">
        <f>Sales_Data17[[#This Row],[Line Total]]-(Sales_Data17[[#This Row],[Total Unit Cost]]*Sales_Data17[[#This Row],[Order Quantity]])</f>
        <v>241.08088888888904</v>
      </c>
      <c r="R7349" s="1" t="str">
        <f>TEXT(Sales_Data17[[#This Row],[OrderDate]],"MMM")</f>
        <v>Jul</v>
      </c>
      <c r="S7349" s="1" t="str">
        <f t="shared" si="114"/>
        <v>2016</v>
      </c>
    </row>
    <row r="7350" spans="1:19">
      <c r="A7350" t="s">
        <v>7373</v>
      </c>
      <c r="B7350" s="2">
        <v>42576</v>
      </c>
      <c r="C7350" s="2" t="str">
        <f>VLOOKUP(Sales_Data17[[#This Row],[Customer Name Index]],Customer_Data[#All],2,0)</f>
        <v>Apollo Ltd</v>
      </c>
      <c r="D7350">
        <v>11</v>
      </c>
      <c r="E7350" t="s">
        <v>2</v>
      </c>
      <c r="F7350" t="s">
        <v>8168</v>
      </c>
      <c r="G7350" t="s">
        <v>8026</v>
      </c>
      <c r="H7350" t="str">
        <f>VLOOKUP(Sales_Data17[[#This Row],[Delivery Region Index]],Regions_Table[#All],2,0)</f>
        <v>Queensland</v>
      </c>
      <c r="I7350" t="str">
        <f>VLOOKUP(Sales_Data17[[#This Row],[Delivery Region Index]],Regions_Table[#All],3,0)</f>
        <v>Gladstone</v>
      </c>
      <c r="J7350">
        <v>30</v>
      </c>
      <c r="K7350">
        <v>5</v>
      </c>
      <c r="L7350" t="str">
        <f>VLOOKUP(Sales_Data17[[#This Row],[Product Description Index]],Products_Data[#All],2,0)</f>
        <v>Hats</v>
      </c>
      <c r="M7350">
        <v>2</v>
      </c>
      <c r="N7350" s="9">
        <v>212.16666666666666</v>
      </c>
      <c r="O7350" s="9">
        <f>Sales_Data17[[#This Row],[Order Quantity]]*Sales_Data17[[#This Row],[Unit Price]]</f>
        <v>424.33333333333331</v>
      </c>
      <c r="P7350" s="9">
        <v>89.11</v>
      </c>
      <c r="Q7350" s="9">
        <f>Sales_Data17[[#This Row],[Line Total]]-(Sales_Data17[[#This Row],[Total Unit Cost]]*Sales_Data17[[#This Row],[Order Quantity]])</f>
        <v>246.11333333333332</v>
      </c>
      <c r="R7350" s="1" t="str">
        <f>TEXT(Sales_Data17[[#This Row],[OrderDate]],"MMM")</f>
        <v>Jul</v>
      </c>
      <c r="S7350" s="1" t="str">
        <f t="shared" si="114"/>
        <v>2016</v>
      </c>
    </row>
    <row r="7351" spans="1:19">
      <c r="A7351" t="s">
        <v>7374</v>
      </c>
      <c r="B7351" s="2">
        <v>42576</v>
      </c>
      <c r="C7351" s="2" t="str">
        <f>VLOOKUP(Sales_Data17[[#This Row],[Customer Name Index]],Customer_Data[#All],2,0)</f>
        <v>Avon Corp</v>
      </c>
      <c r="D7351">
        <v>1</v>
      </c>
      <c r="E7351" t="s">
        <v>2</v>
      </c>
      <c r="F7351" t="s">
        <v>8168</v>
      </c>
      <c r="G7351" t="s">
        <v>8027</v>
      </c>
      <c r="H7351" t="str">
        <f>VLOOKUP(Sales_Data17[[#This Row],[Delivery Region Index]],Regions_Table[#All],2,0)</f>
        <v>New South Wales</v>
      </c>
      <c r="I7351" t="str">
        <f>VLOOKUP(Sales_Data17[[#This Row],[Delivery Region Index]],Regions_Table[#All],3,0)</f>
        <v>Albury</v>
      </c>
      <c r="J7351">
        <v>2</v>
      </c>
      <c r="K7351">
        <v>1</v>
      </c>
      <c r="L7351" t="str">
        <f>VLOOKUP(Sales_Data17[[#This Row],[Product Description Index]],Products_Data[#All],2,0)</f>
        <v>Shirts</v>
      </c>
      <c r="M7351">
        <v>4</v>
      </c>
      <c r="N7351" s="9">
        <v>98.266666666666666</v>
      </c>
      <c r="O7351" s="9">
        <f>Sales_Data17[[#This Row],[Order Quantity]]*Sales_Data17[[#This Row],[Unit Price]]</f>
        <v>393.06666666666666</v>
      </c>
      <c r="P7351" s="9">
        <v>60.925333333333327</v>
      </c>
      <c r="Q7351" s="9">
        <f>Sales_Data17[[#This Row],[Line Total]]-(Sales_Data17[[#This Row],[Total Unit Cost]]*Sales_Data17[[#This Row],[Order Quantity]])</f>
        <v>149.36533333333335</v>
      </c>
      <c r="R7351" s="1" t="str">
        <f>TEXT(Sales_Data17[[#This Row],[OrderDate]],"MMM")</f>
        <v>Jul</v>
      </c>
      <c r="S7351" s="1" t="str">
        <f t="shared" si="114"/>
        <v>2016</v>
      </c>
    </row>
    <row r="7352" spans="1:19">
      <c r="A7352" t="s">
        <v>7375</v>
      </c>
      <c r="B7352" s="2">
        <v>42577</v>
      </c>
      <c r="C7352" s="2" t="str">
        <f>VLOOKUP(Sales_Data17[[#This Row],[Customer Name Index]],Customer_Data[#All],2,0)</f>
        <v xml:space="preserve">Medline </v>
      </c>
      <c r="D7352">
        <v>12</v>
      </c>
      <c r="E7352" t="s">
        <v>3</v>
      </c>
      <c r="F7352" t="s">
        <v>8168</v>
      </c>
      <c r="G7352" t="s">
        <v>8026</v>
      </c>
      <c r="H7352" t="str">
        <f>VLOOKUP(Sales_Data17[[#This Row],[Delivery Region Index]],Regions_Table[#All],2,0)</f>
        <v>Queensland</v>
      </c>
      <c r="I7352" t="str">
        <f>VLOOKUP(Sales_Data17[[#This Row],[Delivery Region Index]],Regions_Table[#All],3,0)</f>
        <v>Hervey Bay</v>
      </c>
      <c r="J7352">
        <v>33</v>
      </c>
      <c r="K7352">
        <v>5</v>
      </c>
      <c r="L7352" t="str">
        <f>VLOOKUP(Sales_Data17[[#This Row],[Product Description Index]],Products_Data[#All],2,0)</f>
        <v>Hats</v>
      </c>
      <c r="M7352">
        <v>1</v>
      </c>
      <c r="N7352" s="9">
        <v>104.96666666666667</v>
      </c>
      <c r="O7352" s="9">
        <f>Sales_Data17[[#This Row],[Order Quantity]]*Sales_Data17[[#This Row],[Unit Price]]</f>
        <v>104.96666666666667</v>
      </c>
      <c r="P7352" s="9">
        <v>52.483333333333334</v>
      </c>
      <c r="Q7352" s="9">
        <f>Sales_Data17[[#This Row],[Line Total]]-(Sales_Data17[[#This Row],[Total Unit Cost]]*Sales_Data17[[#This Row],[Order Quantity]])</f>
        <v>52.483333333333334</v>
      </c>
      <c r="R7352" s="1" t="str">
        <f>TEXT(Sales_Data17[[#This Row],[OrderDate]],"MMM")</f>
        <v>Jul</v>
      </c>
      <c r="S7352" s="1" t="str">
        <f t="shared" si="114"/>
        <v>2016</v>
      </c>
    </row>
    <row r="7353" spans="1:19">
      <c r="A7353" t="s">
        <v>7376</v>
      </c>
      <c r="B7353" s="2">
        <v>42577</v>
      </c>
      <c r="C7353" s="2" t="str">
        <f>VLOOKUP(Sales_Data17[[#This Row],[Customer Name Index]],Customer_Data[#All],2,0)</f>
        <v>Procter Corp</v>
      </c>
      <c r="D7353">
        <v>5</v>
      </c>
      <c r="E7353" t="s">
        <v>4</v>
      </c>
      <c r="F7353" t="s">
        <v>8168</v>
      </c>
      <c r="G7353" t="s">
        <v>8027</v>
      </c>
      <c r="H7353" t="str">
        <f>VLOOKUP(Sales_Data17[[#This Row],[Delivery Region Index]],Regions_Table[#All],2,0)</f>
        <v>New South Wales</v>
      </c>
      <c r="I7353" t="str">
        <f>VLOOKUP(Sales_Data17[[#This Row],[Delivery Region Index]],Regions_Table[#All],3,0)</f>
        <v>Griffith</v>
      </c>
      <c r="J7353">
        <v>12</v>
      </c>
      <c r="K7353">
        <v>2</v>
      </c>
      <c r="L7353" t="str">
        <f>VLOOKUP(Sales_Data17[[#This Row],[Product Description Index]],Products_Data[#All],2,0)</f>
        <v>Pants</v>
      </c>
      <c r="M7353">
        <v>5</v>
      </c>
      <c r="N7353" s="9">
        <v>406.4666666666667</v>
      </c>
      <c r="O7353" s="9">
        <f>Sales_Data17[[#This Row],[Order Quantity]]*Sales_Data17[[#This Row],[Unit Price]]</f>
        <v>2032.3333333333335</v>
      </c>
      <c r="P7353" s="9">
        <v>276.39733333333339</v>
      </c>
      <c r="Q7353" s="9">
        <f>Sales_Data17[[#This Row],[Line Total]]-(Sales_Data17[[#This Row],[Total Unit Cost]]*Sales_Data17[[#This Row],[Order Quantity]])</f>
        <v>650.34666666666658</v>
      </c>
      <c r="R7353" s="1" t="str">
        <f>TEXT(Sales_Data17[[#This Row],[OrderDate]],"MMM")</f>
        <v>Jul</v>
      </c>
      <c r="S7353" s="1" t="str">
        <f t="shared" si="114"/>
        <v>2016</v>
      </c>
    </row>
    <row r="7354" spans="1:19">
      <c r="A7354" t="s">
        <v>7377</v>
      </c>
      <c r="B7354" s="2">
        <v>42577</v>
      </c>
      <c r="C7354" s="2" t="str">
        <f>VLOOKUP(Sales_Data17[[#This Row],[Customer Name Index]],Customer_Data[#All],2,0)</f>
        <v>PEDIFIX, Corp</v>
      </c>
      <c r="D7354">
        <v>6</v>
      </c>
      <c r="E7354" t="s">
        <v>3</v>
      </c>
      <c r="F7354" t="s">
        <v>8168</v>
      </c>
      <c r="G7354" t="s">
        <v>8027</v>
      </c>
      <c r="H7354" t="str">
        <f>VLOOKUP(Sales_Data17[[#This Row],[Delivery Region Index]],Regions_Table[#All],2,0)</f>
        <v>New South Wales</v>
      </c>
      <c r="I7354" t="str">
        <f>VLOOKUP(Sales_Data17[[#This Row],[Delivery Region Index]],Regions_Table[#All],3,0)</f>
        <v>Newcastle</v>
      </c>
      <c r="J7354">
        <v>16</v>
      </c>
      <c r="K7354">
        <v>3</v>
      </c>
      <c r="L7354" t="str">
        <f>VLOOKUP(Sales_Data17[[#This Row],[Product Description Index]],Products_Data[#All],2,0)</f>
        <v>Sunglasses</v>
      </c>
      <c r="M7354">
        <v>2</v>
      </c>
      <c r="N7354" s="9">
        <v>81.144444444444446</v>
      </c>
      <c r="O7354" s="9">
        <f>Sales_Data17[[#This Row],[Order Quantity]]*Sales_Data17[[#This Row],[Unit Price]]</f>
        <v>162.28888888888889</v>
      </c>
      <c r="P7354" s="9">
        <v>50.309555555555562</v>
      </c>
      <c r="Q7354" s="9">
        <f>Sales_Data17[[#This Row],[Line Total]]-(Sales_Data17[[#This Row],[Total Unit Cost]]*Sales_Data17[[#This Row],[Order Quantity]])</f>
        <v>61.669777777777767</v>
      </c>
      <c r="R7354" s="1" t="str">
        <f>TEXT(Sales_Data17[[#This Row],[OrderDate]],"MMM")</f>
        <v>Jul</v>
      </c>
      <c r="S7354" s="1" t="str">
        <f t="shared" si="114"/>
        <v>2016</v>
      </c>
    </row>
    <row r="7355" spans="1:19">
      <c r="A7355" t="s">
        <v>7378</v>
      </c>
      <c r="B7355" s="2">
        <v>42577</v>
      </c>
      <c r="C7355" s="2" t="str">
        <f>VLOOKUP(Sales_Data17[[#This Row],[Customer Name Index]],Customer_Data[#All],2,0)</f>
        <v xml:space="preserve">WakeFern </v>
      </c>
      <c r="D7355">
        <v>2</v>
      </c>
      <c r="E7355" t="s">
        <v>4</v>
      </c>
      <c r="F7355" t="s">
        <v>8168</v>
      </c>
      <c r="G7355" t="s">
        <v>8027</v>
      </c>
      <c r="H7355" t="str">
        <f>VLOOKUP(Sales_Data17[[#This Row],[Delivery Region Index]],Regions_Table[#All],2,0)</f>
        <v>New South Wales</v>
      </c>
      <c r="I7355" t="str">
        <f>VLOOKUP(Sales_Data17[[#This Row],[Delivery Region Index]],Regions_Table[#All],3,0)</f>
        <v>Bathurst</v>
      </c>
      <c r="J7355">
        <v>4</v>
      </c>
      <c r="K7355">
        <v>1</v>
      </c>
      <c r="L7355" t="str">
        <f>VLOOKUP(Sales_Data17[[#This Row],[Product Description Index]],Products_Data[#All],2,0)</f>
        <v>Shirts</v>
      </c>
      <c r="M7355">
        <v>7</v>
      </c>
      <c r="N7355" s="9">
        <v>428.05555555555554</v>
      </c>
      <c r="O7355" s="9">
        <f>Sales_Data17[[#This Row],[Order Quantity]]*Sales_Data17[[#This Row],[Unit Price]]</f>
        <v>2996.3888888888887</v>
      </c>
      <c r="P7355" s="9">
        <v>342.44444444444446</v>
      </c>
      <c r="Q7355" s="9">
        <f>Sales_Data17[[#This Row],[Line Total]]-(Sales_Data17[[#This Row],[Total Unit Cost]]*Sales_Data17[[#This Row],[Order Quantity]])</f>
        <v>599.27777777777737</v>
      </c>
      <c r="R7355" s="1" t="str">
        <f>TEXT(Sales_Data17[[#This Row],[OrderDate]],"MMM")</f>
        <v>Jul</v>
      </c>
      <c r="S7355" s="1" t="str">
        <f t="shared" si="114"/>
        <v>2016</v>
      </c>
    </row>
    <row r="7356" spans="1:19">
      <c r="A7356" t="s">
        <v>7379</v>
      </c>
      <c r="B7356" s="2">
        <v>42578</v>
      </c>
      <c r="C7356" s="2" t="str">
        <f>VLOOKUP(Sales_Data17[[#This Row],[Customer Name Index]],Customer_Data[#All],2,0)</f>
        <v>Eminence Corp</v>
      </c>
      <c r="D7356">
        <v>18</v>
      </c>
      <c r="E7356" t="s">
        <v>2</v>
      </c>
      <c r="F7356" t="s">
        <v>8168</v>
      </c>
      <c r="G7356" t="s">
        <v>8025</v>
      </c>
      <c r="H7356" t="str">
        <f>VLOOKUP(Sales_Data17[[#This Row],[Delivery Region Index]],Regions_Table[#All],2,0)</f>
        <v>Victoria</v>
      </c>
      <c r="I7356" t="str">
        <f>VLOOKUP(Sales_Data17[[#This Row],[Delivery Region Index]],Regions_Table[#All],3,0)</f>
        <v>Latrobe City</v>
      </c>
      <c r="J7356">
        <v>52</v>
      </c>
      <c r="K7356">
        <v>8</v>
      </c>
      <c r="L7356" t="str">
        <f>VLOOKUP(Sales_Data17[[#This Row],[Product Description Index]],Products_Data[#All],2,0)</f>
        <v>Shoes</v>
      </c>
      <c r="M7356">
        <v>4</v>
      </c>
      <c r="N7356" s="9">
        <v>116.13333333333334</v>
      </c>
      <c r="O7356" s="9">
        <f>Sales_Data17[[#This Row],[Order Quantity]]*Sales_Data17[[#This Row],[Unit Price]]</f>
        <v>464.53333333333336</v>
      </c>
      <c r="P7356" s="9">
        <v>49.937333333333335</v>
      </c>
      <c r="Q7356" s="9">
        <f>Sales_Data17[[#This Row],[Line Total]]-(Sales_Data17[[#This Row],[Total Unit Cost]]*Sales_Data17[[#This Row],[Order Quantity]])</f>
        <v>264.78399999999999</v>
      </c>
      <c r="R7356" s="1" t="str">
        <f>TEXT(Sales_Data17[[#This Row],[OrderDate]],"MMM")</f>
        <v>Jul</v>
      </c>
      <c r="S7356" s="1" t="str">
        <f t="shared" si="114"/>
        <v>2016</v>
      </c>
    </row>
    <row r="7357" spans="1:19">
      <c r="A7357" t="s">
        <v>7380</v>
      </c>
      <c r="B7357" s="2">
        <v>42578</v>
      </c>
      <c r="C7357" s="2" t="str">
        <f>VLOOKUP(Sales_Data17[[#This Row],[Customer Name Index]],Customer_Data[#All],2,0)</f>
        <v>Elorac, Corp</v>
      </c>
      <c r="D7357">
        <v>3</v>
      </c>
      <c r="E7357" t="s">
        <v>2</v>
      </c>
      <c r="F7357" t="s">
        <v>8168</v>
      </c>
      <c r="G7357" t="s">
        <v>8027</v>
      </c>
      <c r="H7357" t="str">
        <f>VLOOKUP(Sales_Data17[[#This Row],[Delivery Region Index]],Regions_Table[#All],2,0)</f>
        <v>New South Wales</v>
      </c>
      <c r="I7357" t="str">
        <f>VLOOKUP(Sales_Data17[[#This Row],[Delivery Region Index]],Regions_Table[#All],3,0)</f>
        <v>Gosford</v>
      </c>
      <c r="J7357">
        <v>9</v>
      </c>
      <c r="K7357">
        <v>2</v>
      </c>
      <c r="L7357" t="str">
        <f>VLOOKUP(Sales_Data17[[#This Row],[Product Description Index]],Products_Data[#All],2,0)</f>
        <v>Pants</v>
      </c>
      <c r="M7357">
        <v>3</v>
      </c>
      <c r="N7357" s="9">
        <v>210.67777777777781</v>
      </c>
      <c r="O7357" s="9">
        <f>Sales_Data17[[#This Row],[Order Quantity]]*Sales_Data17[[#This Row],[Unit Price]]</f>
        <v>632.03333333333342</v>
      </c>
      <c r="P7357" s="9">
        <v>88.484666666666669</v>
      </c>
      <c r="Q7357" s="9">
        <f>Sales_Data17[[#This Row],[Line Total]]-(Sales_Data17[[#This Row],[Total Unit Cost]]*Sales_Data17[[#This Row],[Order Quantity]])</f>
        <v>366.57933333333341</v>
      </c>
      <c r="R7357" s="1" t="str">
        <f>TEXT(Sales_Data17[[#This Row],[OrderDate]],"MMM")</f>
        <v>Jul</v>
      </c>
      <c r="S7357" s="1" t="str">
        <f t="shared" si="114"/>
        <v>2016</v>
      </c>
    </row>
    <row r="7358" spans="1:19">
      <c r="A7358" t="s">
        <v>7381</v>
      </c>
      <c r="B7358" s="2">
        <v>42578</v>
      </c>
      <c r="C7358" s="2" t="str">
        <f>VLOOKUP(Sales_Data17[[#This Row],[Customer Name Index]],Customer_Data[#All],2,0)</f>
        <v xml:space="preserve">Qualitest </v>
      </c>
      <c r="D7358">
        <v>19</v>
      </c>
      <c r="E7358" t="s">
        <v>2</v>
      </c>
      <c r="F7358" t="s">
        <v>8168</v>
      </c>
      <c r="G7358" t="s">
        <v>8028</v>
      </c>
      <c r="H7358" t="str">
        <f>VLOOKUP(Sales_Data17[[#This Row],[Delivery Region Index]],Regions_Table[#All],2,0)</f>
        <v>Victoria</v>
      </c>
      <c r="I7358" t="str">
        <f>VLOOKUP(Sales_Data17[[#This Row],[Delivery Region Index]],Regions_Table[#All],3,0)</f>
        <v>Shepparton</v>
      </c>
      <c r="J7358">
        <v>54</v>
      </c>
      <c r="K7358">
        <v>8</v>
      </c>
      <c r="L7358" t="str">
        <f>VLOOKUP(Sales_Data17[[#This Row],[Product Description Index]],Products_Data[#All],2,0)</f>
        <v>Shoes</v>
      </c>
      <c r="M7358">
        <v>9</v>
      </c>
      <c r="N7358" s="9">
        <v>116.13333333333334</v>
      </c>
      <c r="O7358" s="9">
        <f>Sales_Data17[[#This Row],[Order Quantity]]*Sales_Data17[[#This Row],[Unit Price]]</f>
        <v>1045.2</v>
      </c>
      <c r="P7358" s="9">
        <v>70.841333333333338</v>
      </c>
      <c r="Q7358" s="9">
        <f>Sales_Data17[[#This Row],[Line Total]]-(Sales_Data17[[#This Row],[Total Unit Cost]]*Sales_Data17[[#This Row],[Order Quantity]])</f>
        <v>407.62800000000004</v>
      </c>
      <c r="R7358" s="1" t="str">
        <f>TEXT(Sales_Data17[[#This Row],[OrderDate]],"MMM")</f>
        <v>Jul</v>
      </c>
      <c r="S7358" s="1" t="str">
        <f t="shared" si="114"/>
        <v>2016</v>
      </c>
    </row>
    <row r="7359" spans="1:19">
      <c r="A7359" t="s">
        <v>7382</v>
      </c>
      <c r="B7359" s="2">
        <v>42578</v>
      </c>
      <c r="C7359" s="2" t="str">
        <f>VLOOKUP(Sales_Data17[[#This Row],[Customer Name Index]],Customer_Data[#All],2,0)</f>
        <v>Eminence Corp</v>
      </c>
      <c r="D7359">
        <v>18</v>
      </c>
      <c r="E7359" t="s">
        <v>4</v>
      </c>
      <c r="F7359" t="s">
        <v>8168</v>
      </c>
      <c r="G7359" t="s">
        <v>8025</v>
      </c>
      <c r="H7359" t="str">
        <f>VLOOKUP(Sales_Data17[[#This Row],[Delivery Region Index]],Regions_Table[#All],2,0)</f>
        <v>Victoria</v>
      </c>
      <c r="I7359" t="str">
        <f>VLOOKUP(Sales_Data17[[#This Row],[Delivery Region Index]],Regions_Table[#All],3,0)</f>
        <v>Geelong</v>
      </c>
      <c r="J7359">
        <v>51</v>
      </c>
      <c r="K7359">
        <v>7</v>
      </c>
      <c r="L7359" t="str">
        <f>VLOOKUP(Sales_Data17[[#This Row],[Product Description Index]],Products_Data[#All],2,0)</f>
        <v>Dress Shirts</v>
      </c>
      <c r="M7359">
        <v>7</v>
      </c>
      <c r="N7359" s="9">
        <v>123.57777777777778</v>
      </c>
      <c r="O7359" s="9">
        <f>Sales_Data17[[#This Row],[Order Quantity]]*Sales_Data17[[#This Row],[Unit Price]]</f>
        <v>865.04444444444448</v>
      </c>
      <c r="P7359" s="9">
        <v>70.439333333333323</v>
      </c>
      <c r="Q7359" s="9">
        <f>Sales_Data17[[#This Row],[Line Total]]-(Sales_Data17[[#This Row],[Total Unit Cost]]*Sales_Data17[[#This Row],[Order Quantity]])</f>
        <v>371.9691111111112</v>
      </c>
      <c r="R7359" s="1" t="str">
        <f>TEXT(Sales_Data17[[#This Row],[OrderDate]],"MMM")</f>
        <v>Jul</v>
      </c>
      <c r="S7359" s="1" t="str">
        <f t="shared" si="114"/>
        <v>2016</v>
      </c>
    </row>
    <row r="7360" spans="1:19">
      <c r="A7360" t="s">
        <v>7383</v>
      </c>
      <c r="B7360" s="2">
        <v>42578</v>
      </c>
      <c r="C7360" s="2" t="str">
        <f>VLOOKUP(Sales_Data17[[#This Row],[Customer Name Index]],Customer_Data[#All],2,0)</f>
        <v xml:space="preserve">Ei </v>
      </c>
      <c r="D7360">
        <v>9</v>
      </c>
      <c r="E7360" t="s">
        <v>4</v>
      </c>
      <c r="F7360" t="s">
        <v>8168</v>
      </c>
      <c r="G7360" t="s">
        <v>8027</v>
      </c>
      <c r="H7360" t="str">
        <f>VLOOKUP(Sales_Data17[[#This Row],[Delivery Region Index]],Regions_Table[#All],2,0)</f>
        <v>New South Wales</v>
      </c>
      <c r="I7360" t="str">
        <f>VLOOKUP(Sales_Data17[[#This Row],[Delivery Region Index]],Regions_Table[#All],3,0)</f>
        <v>Wollongong</v>
      </c>
      <c r="J7360">
        <v>24</v>
      </c>
      <c r="K7360">
        <v>4</v>
      </c>
      <c r="L7360" t="str">
        <f>VLOOKUP(Sales_Data17[[#This Row],[Product Description Index]],Products_Data[#All],2,0)</f>
        <v>Jeans</v>
      </c>
      <c r="M7360">
        <v>6</v>
      </c>
      <c r="N7360" s="9">
        <v>113.90000000000002</v>
      </c>
      <c r="O7360" s="9">
        <f>Sales_Data17[[#This Row],[Order Quantity]]*Sales_Data17[[#This Row],[Unit Price]]</f>
        <v>683.40000000000009</v>
      </c>
      <c r="P7360" s="9">
        <v>79.73</v>
      </c>
      <c r="Q7360" s="9">
        <f>Sales_Data17[[#This Row],[Line Total]]-(Sales_Data17[[#This Row],[Total Unit Cost]]*Sales_Data17[[#This Row],[Order Quantity]])</f>
        <v>205.0200000000001</v>
      </c>
      <c r="R7360" s="1" t="str">
        <f>TEXT(Sales_Data17[[#This Row],[OrderDate]],"MMM")</f>
        <v>Jul</v>
      </c>
      <c r="S7360" s="1" t="str">
        <f t="shared" si="114"/>
        <v>2016</v>
      </c>
    </row>
    <row r="7361" spans="1:19">
      <c r="A7361" t="s">
        <v>7384</v>
      </c>
      <c r="B7361" s="2">
        <v>42578</v>
      </c>
      <c r="C7361" s="2" t="str">
        <f>VLOOKUP(Sales_Data17[[#This Row],[Customer Name Index]],Customer_Data[#All],2,0)</f>
        <v>Avon Corp</v>
      </c>
      <c r="D7361">
        <v>1</v>
      </c>
      <c r="E7361" t="s">
        <v>4</v>
      </c>
      <c r="F7361" t="s">
        <v>8168</v>
      </c>
      <c r="G7361" t="s">
        <v>8027</v>
      </c>
      <c r="H7361" t="str">
        <f>VLOOKUP(Sales_Data17[[#This Row],[Delivery Region Index]],Regions_Table[#All],2,0)</f>
        <v>New South Wales</v>
      </c>
      <c r="I7361" t="str">
        <f>VLOOKUP(Sales_Data17[[#This Row],[Delivery Region Index]],Regions_Table[#All],3,0)</f>
        <v>Sydney</v>
      </c>
      <c r="J7361">
        <v>1</v>
      </c>
      <c r="K7361">
        <v>1</v>
      </c>
      <c r="L7361" t="str">
        <f>VLOOKUP(Sales_Data17[[#This Row],[Product Description Index]],Products_Data[#All],2,0)</f>
        <v>Shirts</v>
      </c>
      <c r="M7361">
        <v>9</v>
      </c>
      <c r="N7361" s="9">
        <v>112.41111111111111</v>
      </c>
      <c r="O7361" s="9">
        <f>Sales_Data17[[#This Row],[Order Quantity]]*Sales_Data17[[#This Row],[Unit Price]]</f>
        <v>1011.7</v>
      </c>
      <c r="P7361" s="9">
        <v>61.826111111111118</v>
      </c>
      <c r="Q7361" s="9">
        <f>Sales_Data17[[#This Row],[Line Total]]-(Sales_Data17[[#This Row],[Total Unit Cost]]*Sales_Data17[[#This Row],[Order Quantity]])</f>
        <v>455.26499999999999</v>
      </c>
      <c r="R7361" s="1" t="str">
        <f>TEXT(Sales_Data17[[#This Row],[OrderDate]],"MMM")</f>
        <v>Jul</v>
      </c>
      <c r="S7361" s="1" t="str">
        <f t="shared" si="114"/>
        <v>2016</v>
      </c>
    </row>
    <row r="7362" spans="1:19">
      <c r="A7362" t="s">
        <v>7385</v>
      </c>
      <c r="B7362" s="2">
        <v>42579</v>
      </c>
      <c r="C7362" s="2" t="str">
        <f>VLOOKUP(Sales_Data17[[#This Row],[Customer Name Index]],Customer_Data[#All],2,0)</f>
        <v>Procter Corp</v>
      </c>
      <c r="D7362">
        <v>5</v>
      </c>
      <c r="E7362" t="s">
        <v>4</v>
      </c>
      <c r="F7362" t="s">
        <v>8168</v>
      </c>
      <c r="G7362" t="s">
        <v>8027</v>
      </c>
      <c r="H7362" t="str">
        <f>VLOOKUP(Sales_Data17[[#This Row],[Delivery Region Index]],Regions_Table[#All],2,0)</f>
        <v>New South Wales</v>
      </c>
      <c r="I7362" t="str">
        <f>VLOOKUP(Sales_Data17[[#This Row],[Delivery Region Index]],Regions_Table[#All],3,0)</f>
        <v>Griffith</v>
      </c>
      <c r="J7362">
        <v>12</v>
      </c>
      <c r="K7362">
        <v>2</v>
      </c>
      <c r="L7362" t="str">
        <f>VLOOKUP(Sales_Data17[[#This Row],[Product Description Index]],Products_Data[#All],2,0)</f>
        <v>Pants</v>
      </c>
      <c r="M7362">
        <v>5</v>
      </c>
      <c r="N7362" s="9">
        <v>432.52222222222224</v>
      </c>
      <c r="O7362" s="9">
        <f>Sales_Data17[[#This Row],[Order Quantity]]*Sales_Data17[[#This Row],[Unit Price]]</f>
        <v>2162.6111111111113</v>
      </c>
      <c r="P7362" s="9">
        <v>307.09077777777776</v>
      </c>
      <c r="Q7362" s="9">
        <f>Sales_Data17[[#This Row],[Line Total]]-(Sales_Data17[[#This Row],[Total Unit Cost]]*Sales_Data17[[#This Row],[Order Quantity]])</f>
        <v>627.15722222222257</v>
      </c>
      <c r="R7362" s="1" t="str">
        <f>TEXT(Sales_Data17[[#This Row],[OrderDate]],"MMM")</f>
        <v>Jul</v>
      </c>
      <c r="S7362" s="1" t="str">
        <f t="shared" ref="S7362:S7425" si="115">TEXT(B7362,"YYY")</f>
        <v>2016</v>
      </c>
    </row>
    <row r="7363" spans="1:19">
      <c r="A7363" t="s">
        <v>7386</v>
      </c>
      <c r="B7363" s="2">
        <v>42579</v>
      </c>
      <c r="C7363" s="2" t="str">
        <f>VLOOKUP(Sales_Data17[[#This Row],[Customer Name Index]],Customer_Data[#All],2,0)</f>
        <v xml:space="preserve">Medline </v>
      </c>
      <c r="D7363">
        <v>12</v>
      </c>
      <c r="E7363" t="s">
        <v>4</v>
      </c>
      <c r="F7363" t="s">
        <v>8168</v>
      </c>
      <c r="G7363" t="s">
        <v>8026</v>
      </c>
      <c r="H7363" t="str">
        <f>VLOOKUP(Sales_Data17[[#This Row],[Delivery Region Index]],Regions_Table[#All],2,0)</f>
        <v>Queensland</v>
      </c>
      <c r="I7363" t="str">
        <f>VLOOKUP(Sales_Data17[[#This Row],[Delivery Region Index]],Regions_Table[#All],3,0)</f>
        <v>Logan City</v>
      </c>
      <c r="J7363">
        <v>35</v>
      </c>
      <c r="K7363">
        <v>5</v>
      </c>
      <c r="L7363" t="str">
        <f>VLOOKUP(Sales_Data17[[#This Row],[Product Description Index]],Products_Data[#All],2,0)</f>
        <v>Hats</v>
      </c>
      <c r="M7363">
        <v>9</v>
      </c>
      <c r="N7363" s="9">
        <v>259.81111111111113</v>
      </c>
      <c r="O7363" s="9">
        <f>Sales_Data17[[#This Row],[Order Quantity]]*Sales_Data17[[#This Row],[Unit Price]]</f>
        <v>2338.3000000000002</v>
      </c>
      <c r="P7363" s="9">
        <v>202.6526666666667</v>
      </c>
      <c r="Q7363" s="9">
        <f>Sales_Data17[[#This Row],[Line Total]]-(Sales_Data17[[#This Row],[Total Unit Cost]]*Sales_Data17[[#This Row],[Order Quantity]])</f>
        <v>514.42599999999993</v>
      </c>
      <c r="R7363" s="1" t="str">
        <f>TEXT(Sales_Data17[[#This Row],[OrderDate]],"MMM")</f>
        <v>Jul</v>
      </c>
      <c r="S7363" s="1" t="str">
        <f t="shared" si="115"/>
        <v>2016</v>
      </c>
    </row>
    <row r="7364" spans="1:19">
      <c r="A7364" t="s">
        <v>7387</v>
      </c>
      <c r="B7364" s="2">
        <v>42579</v>
      </c>
      <c r="C7364" s="2" t="str">
        <f>VLOOKUP(Sales_Data17[[#This Row],[Customer Name Index]],Customer_Data[#All],2,0)</f>
        <v>Rochester Ltd</v>
      </c>
      <c r="D7364">
        <v>15</v>
      </c>
      <c r="E7364" t="s">
        <v>4</v>
      </c>
      <c r="F7364" t="s">
        <v>8168</v>
      </c>
      <c r="G7364" t="s">
        <v>8025</v>
      </c>
      <c r="H7364" t="str">
        <f>VLOOKUP(Sales_Data17[[#This Row],[Delivery Region Index]],Regions_Table[#All],2,0)</f>
        <v>Queensland</v>
      </c>
      <c r="I7364" t="str">
        <f>VLOOKUP(Sales_Data17[[#This Row],[Delivery Region Index]],Regions_Table[#All],3,0)</f>
        <v>Thuringowa</v>
      </c>
      <c r="J7364">
        <v>43</v>
      </c>
      <c r="K7364">
        <v>6</v>
      </c>
      <c r="L7364" t="str">
        <f>VLOOKUP(Sales_Data17[[#This Row],[Product Description Index]],Products_Data[#All],2,0)</f>
        <v>Socks</v>
      </c>
      <c r="M7364">
        <v>4</v>
      </c>
      <c r="N7364" s="9">
        <v>25.311111111111114</v>
      </c>
      <c r="O7364" s="9">
        <f>Sales_Data17[[#This Row],[Order Quantity]]*Sales_Data17[[#This Row],[Unit Price]]</f>
        <v>101.24444444444445</v>
      </c>
      <c r="P7364" s="9">
        <v>11.39</v>
      </c>
      <c r="Q7364" s="9">
        <f>Sales_Data17[[#This Row],[Line Total]]-(Sales_Data17[[#This Row],[Total Unit Cost]]*Sales_Data17[[#This Row],[Order Quantity]])</f>
        <v>55.684444444444452</v>
      </c>
      <c r="R7364" s="1" t="str">
        <f>TEXT(Sales_Data17[[#This Row],[OrderDate]],"MMM")</f>
        <v>Jul</v>
      </c>
      <c r="S7364" s="1" t="str">
        <f t="shared" si="115"/>
        <v>2016</v>
      </c>
    </row>
    <row r="7365" spans="1:19">
      <c r="A7365" t="s">
        <v>7388</v>
      </c>
      <c r="B7365" s="2">
        <v>42579</v>
      </c>
      <c r="C7365" s="2" t="str">
        <f>VLOOKUP(Sales_Data17[[#This Row],[Customer Name Index]],Customer_Data[#All],2,0)</f>
        <v>Pure Group</v>
      </c>
      <c r="D7365">
        <v>17</v>
      </c>
      <c r="E7365" t="s">
        <v>4</v>
      </c>
      <c r="F7365" t="s">
        <v>8168</v>
      </c>
      <c r="G7365" t="s">
        <v>8025</v>
      </c>
      <c r="H7365" t="str">
        <f>VLOOKUP(Sales_Data17[[#This Row],[Delivery Region Index]],Regions_Table[#All],2,0)</f>
        <v>Victoria</v>
      </c>
      <c r="I7365" t="str">
        <f>VLOOKUP(Sales_Data17[[#This Row],[Delivery Region Index]],Regions_Table[#All],3,0)</f>
        <v>Bendigo</v>
      </c>
      <c r="J7365">
        <v>50</v>
      </c>
      <c r="K7365">
        <v>7</v>
      </c>
      <c r="L7365" t="str">
        <f>VLOOKUP(Sales_Data17[[#This Row],[Product Description Index]],Products_Data[#All],2,0)</f>
        <v>Dress Shirts</v>
      </c>
      <c r="M7365">
        <v>2</v>
      </c>
      <c r="N7365" s="9">
        <v>119.85555555555555</v>
      </c>
      <c r="O7365" s="9">
        <f>Sales_Data17[[#This Row],[Order Quantity]]*Sales_Data17[[#This Row],[Unit Price]]</f>
        <v>239.71111111111111</v>
      </c>
      <c r="P7365" s="9">
        <v>85.097444444444434</v>
      </c>
      <c r="Q7365" s="9">
        <f>Sales_Data17[[#This Row],[Line Total]]-(Sales_Data17[[#This Row],[Total Unit Cost]]*Sales_Data17[[#This Row],[Order Quantity]])</f>
        <v>69.51622222222224</v>
      </c>
      <c r="R7365" s="1" t="str">
        <f>TEXT(Sales_Data17[[#This Row],[OrderDate]],"MMM")</f>
        <v>Jul</v>
      </c>
      <c r="S7365" s="1" t="str">
        <f t="shared" si="115"/>
        <v>2016</v>
      </c>
    </row>
    <row r="7366" spans="1:19">
      <c r="A7366" t="s">
        <v>7389</v>
      </c>
      <c r="B7366" s="2">
        <v>42579</v>
      </c>
      <c r="C7366" s="2" t="str">
        <f>VLOOKUP(Sales_Data17[[#This Row],[Customer Name Index]],Customer_Data[#All],2,0)</f>
        <v>Apollo Ltd</v>
      </c>
      <c r="D7366">
        <v>11</v>
      </c>
      <c r="E7366" t="s">
        <v>4</v>
      </c>
      <c r="F7366" t="s">
        <v>8168</v>
      </c>
      <c r="G7366" t="s">
        <v>8026</v>
      </c>
      <c r="H7366" t="str">
        <f>VLOOKUP(Sales_Data17[[#This Row],[Delivery Region Index]],Regions_Table[#All],2,0)</f>
        <v>Queensland</v>
      </c>
      <c r="I7366" t="str">
        <f>VLOOKUP(Sales_Data17[[#This Row],[Delivery Region Index]],Regions_Table[#All],3,0)</f>
        <v>Gympie</v>
      </c>
      <c r="J7366">
        <v>32</v>
      </c>
      <c r="K7366">
        <v>5</v>
      </c>
      <c r="L7366" t="str">
        <f>VLOOKUP(Sales_Data17[[#This Row],[Product Description Index]],Products_Data[#All],2,0)</f>
        <v>Hats</v>
      </c>
      <c r="M7366">
        <v>9</v>
      </c>
      <c r="N7366" s="9">
        <v>115.38888888888889</v>
      </c>
      <c r="O7366" s="9">
        <f>Sales_Data17[[#This Row],[Order Quantity]]*Sales_Data17[[#This Row],[Unit Price]]</f>
        <v>1038.5</v>
      </c>
      <c r="P7366" s="9">
        <v>83.08</v>
      </c>
      <c r="Q7366" s="9">
        <f>Sales_Data17[[#This Row],[Line Total]]-(Sales_Data17[[#This Row],[Total Unit Cost]]*Sales_Data17[[#This Row],[Order Quantity]])</f>
        <v>290.77999999999997</v>
      </c>
      <c r="R7366" s="1" t="str">
        <f>TEXT(Sales_Data17[[#This Row],[OrderDate]],"MMM")</f>
        <v>Jul</v>
      </c>
      <c r="S7366" s="1" t="str">
        <f t="shared" si="115"/>
        <v>2016</v>
      </c>
    </row>
    <row r="7367" spans="1:19">
      <c r="A7367" t="s">
        <v>7390</v>
      </c>
      <c r="B7367" s="2">
        <v>42580</v>
      </c>
      <c r="C7367" s="2" t="str">
        <f>VLOOKUP(Sales_Data17[[#This Row],[Customer Name Index]],Customer_Data[#All],2,0)</f>
        <v>PEDIFIX, Corp</v>
      </c>
      <c r="D7367">
        <v>6</v>
      </c>
      <c r="E7367" t="s">
        <v>3</v>
      </c>
      <c r="F7367" t="s">
        <v>8168</v>
      </c>
      <c r="G7367" t="s">
        <v>8027</v>
      </c>
      <c r="H7367" t="str">
        <f>VLOOKUP(Sales_Data17[[#This Row],[Delivery Region Index]],Regions_Table[#All],2,0)</f>
        <v>New South Wales</v>
      </c>
      <c r="I7367" t="str">
        <f>VLOOKUP(Sales_Data17[[#This Row],[Delivery Region Index]],Regions_Table[#All],3,0)</f>
        <v>Orange</v>
      </c>
      <c r="J7367">
        <v>18</v>
      </c>
      <c r="K7367">
        <v>3</v>
      </c>
      <c r="L7367" t="str">
        <f>VLOOKUP(Sales_Data17[[#This Row],[Product Description Index]],Products_Data[#All],2,0)</f>
        <v>Sunglasses</v>
      </c>
      <c r="M7367">
        <v>5</v>
      </c>
      <c r="N7367" s="9">
        <v>366.26666666666665</v>
      </c>
      <c r="O7367" s="9">
        <f>Sales_Data17[[#This Row],[Order Quantity]]*Sales_Data17[[#This Row],[Unit Price]]</f>
        <v>1831.3333333333333</v>
      </c>
      <c r="P7367" s="9">
        <v>260.04933333333332</v>
      </c>
      <c r="Q7367" s="9">
        <f>Sales_Data17[[#This Row],[Line Total]]-(Sales_Data17[[#This Row],[Total Unit Cost]]*Sales_Data17[[#This Row],[Order Quantity]])</f>
        <v>531.08666666666659</v>
      </c>
      <c r="R7367" s="1" t="str">
        <f>TEXT(Sales_Data17[[#This Row],[OrderDate]],"MMM")</f>
        <v>Jul</v>
      </c>
      <c r="S7367" s="1" t="str">
        <f t="shared" si="115"/>
        <v>2016</v>
      </c>
    </row>
    <row r="7368" spans="1:19">
      <c r="A7368" t="s">
        <v>7391</v>
      </c>
      <c r="B7368" s="2">
        <v>42580</v>
      </c>
      <c r="C7368" s="2" t="str">
        <f>VLOOKUP(Sales_Data17[[#This Row],[Customer Name Index]],Customer_Data[#All],2,0)</f>
        <v>Rochester Ltd</v>
      </c>
      <c r="D7368">
        <v>15</v>
      </c>
      <c r="E7368" t="s">
        <v>2</v>
      </c>
      <c r="F7368" t="s">
        <v>8168</v>
      </c>
      <c r="G7368" t="s">
        <v>8025</v>
      </c>
      <c r="H7368" t="str">
        <f>VLOOKUP(Sales_Data17[[#This Row],[Delivery Region Index]],Regions_Table[#All],2,0)</f>
        <v>Queensland</v>
      </c>
      <c r="I7368" t="str">
        <f>VLOOKUP(Sales_Data17[[#This Row],[Delivery Region Index]],Regions_Table[#All],3,0)</f>
        <v>Rockhampton</v>
      </c>
      <c r="J7368">
        <v>41</v>
      </c>
      <c r="K7368">
        <v>6</v>
      </c>
      <c r="L7368" t="str">
        <f>VLOOKUP(Sales_Data17[[#This Row],[Product Description Index]],Products_Data[#All],2,0)</f>
        <v>Socks</v>
      </c>
      <c r="M7368">
        <v>8</v>
      </c>
      <c r="N7368" s="9">
        <v>115.38888888888889</v>
      </c>
      <c r="O7368" s="9">
        <f>Sales_Data17[[#This Row],[Order Quantity]]*Sales_Data17[[#This Row],[Unit Price]]</f>
        <v>923.11111111111109</v>
      </c>
      <c r="P7368" s="9">
        <v>47.309444444444438</v>
      </c>
      <c r="Q7368" s="9">
        <f>Sales_Data17[[#This Row],[Line Total]]-(Sales_Data17[[#This Row],[Total Unit Cost]]*Sales_Data17[[#This Row],[Order Quantity]])</f>
        <v>544.63555555555558</v>
      </c>
      <c r="R7368" s="1" t="str">
        <f>TEXT(Sales_Data17[[#This Row],[OrderDate]],"MMM")</f>
        <v>Jul</v>
      </c>
      <c r="S7368" s="1" t="str">
        <f t="shared" si="115"/>
        <v>2016</v>
      </c>
    </row>
    <row r="7369" spans="1:19">
      <c r="A7369" t="s">
        <v>7392</v>
      </c>
      <c r="B7369" s="2">
        <v>42580</v>
      </c>
      <c r="C7369" s="2" t="str">
        <f>VLOOKUP(Sales_Data17[[#This Row],[Customer Name Index]],Customer_Data[#All],2,0)</f>
        <v xml:space="preserve">Qualitest </v>
      </c>
      <c r="D7369">
        <v>19</v>
      </c>
      <c r="E7369" t="s">
        <v>2</v>
      </c>
      <c r="F7369" t="s">
        <v>8168</v>
      </c>
      <c r="G7369" t="s">
        <v>8028</v>
      </c>
      <c r="H7369" t="str">
        <f>VLOOKUP(Sales_Data17[[#This Row],[Delivery Region Index]],Regions_Table[#All],2,0)</f>
        <v>Victoria</v>
      </c>
      <c r="I7369" t="str">
        <f>VLOOKUP(Sales_Data17[[#This Row],[Delivery Region Index]],Regions_Table[#All],3,0)</f>
        <v>Mildura</v>
      </c>
      <c r="J7369">
        <v>53</v>
      </c>
      <c r="K7369">
        <v>8</v>
      </c>
      <c r="L7369" t="str">
        <f>VLOOKUP(Sales_Data17[[#This Row],[Product Description Index]],Products_Data[#All],2,0)</f>
        <v>Shoes</v>
      </c>
      <c r="M7369">
        <v>5</v>
      </c>
      <c r="N7369" s="9">
        <v>288.10000000000002</v>
      </c>
      <c r="O7369" s="9">
        <f>Sales_Data17[[#This Row],[Order Quantity]]*Sales_Data17[[#This Row],[Unit Price]]</f>
        <v>1440.5</v>
      </c>
      <c r="P7369" s="9">
        <v>233.36100000000002</v>
      </c>
      <c r="Q7369" s="9">
        <f>Sales_Data17[[#This Row],[Line Total]]-(Sales_Data17[[#This Row],[Total Unit Cost]]*Sales_Data17[[#This Row],[Order Quantity]])</f>
        <v>273.69499999999994</v>
      </c>
      <c r="R7369" s="1" t="str">
        <f>TEXT(Sales_Data17[[#This Row],[OrderDate]],"MMM")</f>
        <v>Jul</v>
      </c>
      <c r="S7369" s="1" t="str">
        <f t="shared" si="115"/>
        <v>2016</v>
      </c>
    </row>
    <row r="7370" spans="1:19">
      <c r="A7370" t="s">
        <v>7393</v>
      </c>
      <c r="B7370" s="2">
        <v>42580</v>
      </c>
      <c r="C7370" s="2" t="str">
        <f>VLOOKUP(Sales_Data17[[#This Row],[Customer Name Index]],Customer_Data[#All],2,0)</f>
        <v>Rochester Ltd</v>
      </c>
      <c r="D7370">
        <v>15</v>
      </c>
      <c r="E7370" t="s">
        <v>3</v>
      </c>
      <c r="F7370" t="s">
        <v>8168</v>
      </c>
      <c r="G7370" t="s">
        <v>8025</v>
      </c>
      <c r="H7370" t="str">
        <f>VLOOKUP(Sales_Data17[[#This Row],[Delivery Region Index]],Regions_Table[#All],2,0)</f>
        <v>Queensland</v>
      </c>
      <c r="I7370" t="str">
        <f>VLOOKUP(Sales_Data17[[#This Row],[Delivery Region Index]],Regions_Table[#All],3,0)</f>
        <v>Thuringowa</v>
      </c>
      <c r="J7370">
        <v>43</v>
      </c>
      <c r="K7370">
        <v>6</v>
      </c>
      <c r="L7370" t="str">
        <f>VLOOKUP(Sales_Data17[[#This Row],[Product Description Index]],Products_Data[#All],2,0)</f>
        <v>Socks</v>
      </c>
      <c r="M7370">
        <v>2</v>
      </c>
      <c r="N7370" s="9">
        <v>269.48888888888888</v>
      </c>
      <c r="O7370" s="9">
        <f>Sales_Data17[[#This Row],[Order Quantity]]*Sales_Data17[[#This Row],[Unit Price]]</f>
        <v>538.97777777777776</v>
      </c>
      <c r="P7370" s="9">
        <v>177.86266666666668</v>
      </c>
      <c r="Q7370" s="9">
        <f>Sales_Data17[[#This Row],[Line Total]]-(Sales_Data17[[#This Row],[Total Unit Cost]]*Sales_Data17[[#This Row],[Order Quantity]])</f>
        <v>183.25244444444439</v>
      </c>
      <c r="R7370" s="1" t="str">
        <f>TEXT(Sales_Data17[[#This Row],[OrderDate]],"MMM")</f>
        <v>Jul</v>
      </c>
      <c r="S7370" s="1" t="str">
        <f t="shared" si="115"/>
        <v>2016</v>
      </c>
    </row>
    <row r="7371" spans="1:19">
      <c r="A7371" t="s">
        <v>7394</v>
      </c>
      <c r="B7371" s="2">
        <v>42581</v>
      </c>
      <c r="C7371" s="2" t="str">
        <f>VLOOKUP(Sales_Data17[[#This Row],[Customer Name Index]],Customer_Data[#All],2,0)</f>
        <v>Eminence Corp</v>
      </c>
      <c r="D7371">
        <v>18</v>
      </c>
      <c r="E7371" t="s">
        <v>4</v>
      </c>
      <c r="F7371" t="s">
        <v>8168</v>
      </c>
      <c r="G7371" t="s">
        <v>8025</v>
      </c>
      <c r="H7371" t="str">
        <f>VLOOKUP(Sales_Data17[[#This Row],[Delivery Region Index]],Regions_Table[#All],2,0)</f>
        <v>Victoria</v>
      </c>
      <c r="I7371" t="str">
        <f>VLOOKUP(Sales_Data17[[#This Row],[Delivery Region Index]],Regions_Table[#All],3,0)</f>
        <v>Geelong</v>
      </c>
      <c r="J7371">
        <v>51</v>
      </c>
      <c r="K7371">
        <v>7</v>
      </c>
      <c r="L7371" t="str">
        <f>VLOOKUP(Sales_Data17[[#This Row],[Product Description Index]],Products_Data[#All],2,0)</f>
        <v>Dress Shirts</v>
      </c>
      <c r="M7371">
        <v>3</v>
      </c>
      <c r="N7371" s="9">
        <v>564.28888888888889</v>
      </c>
      <c r="O7371" s="9">
        <f>Sales_Data17[[#This Row],[Order Quantity]]*Sales_Data17[[#This Row],[Unit Price]]</f>
        <v>1692.8666666666668</v>
      </c>
      <c r="P7371" s="9">
        <v>457.07400000000001</v>
      </c>
      <c r="Q7371" s="9">
        <f>Sales_Data17[[#This Row],[Line Total]]-(Sales_Data17[[#This Row],[Total Unit Cost]]*Sales_Data17[[#This Row],[Order Quantity]])</f>
        <v>321.64466666666681</v>
      </c>
      <c r="R7371" s="1" t="str">
        <f>TEXT(Sales_Data17[[#This Row],[OrderDate]],"MMM")</f>
        <v>Jul</v>
      </c>
      <c r="S7371" s="1" t="str">
        <f t="shared" si="115"/>
        <v>2016</v>
      </c>
    </row>
    <row r="7372" spans="1:19">
      <c r="A7372" t="s">
        <v>7395</v>
      </c>
      <c r="B7372" s="2">
        <v>42581</v>
      </c>
      <c r="C7372" s="2" t="str">
        <f>VLOOKUP(Sales_Data17[[#This Row],[Customer Name Index]],Customer_Data[#All],2,0)</f>
        <v>3LAB, Ltd</v>
      </c>
      <c r="D7372">
        <v>16</v>
      </c>
      <c r="E7372" t="s">
        <v>4</v>
      </c>
      <c r="F7372" t="s">
        <v>8168</v>
      </c>
      <c r="G7372" t="s">
        <v>8025</v>
      </c>
      <c r="H7372" t="str">
        <f>VLOOKUP(Sales_Data17[[#This Row],[Delivery Region Index]],Regions_Table[#All],2,0)</f>
        <v>Queensland</v>
      </c>
      <c r="I7372" t="str">
        <f>VLOOKUP(Sales_Data17[[#This Row],[Delivery Region Index]],Regions_Table[#All],3,0)</f>
        <v>Townsville</v>
      </c>
      <c r="J7372">
        <v>45</v>
      </c>
      <c r="K7372">
        <v>7</v>
      </c>
      <c r="L7372" t="str">
        <f>VLOOKUP(Sales_Data17[[#This Row],[Product Description Index]],Products_Data[#All],2,0)</f>
        <v>Dress Shirts</v>
      </c>
      <c r="M7372">
        <v>2</v>
      </c>
      <c r="N7372" s="9">
        <v>118.36666666666666</v>
      </c>
      <c r="O7372" s="9">
        <f>Sales_Data17[[#This Row],[Order Quantity]]*Sales_Data17[[#This Row],[Unit Price]]</f>
        <v>236.73333333333332</v>
      </c>
      <c r="P7372" s="9">
        <v>60.366999999999997</v>
      </c>
      <c r="Q7372" s="9">
        <f>Sales_Data17[[#This Row],[Line Total]]-(Sales_Data17[[#This Row],[Total Unit Cost]]*Sales_Data17[[#This Row],[Order Quantity]])</f>
        <v>115.99933333333333</v>
      </c>
      <c r="R7372" s="1" t="str">
        <f>TEXT(Sales_Data17[[#This Row],[OrderDate]],"MMM")</f>
        <v>Jul</v>
      </c>
      <c r="S7372" s="1" t="str">
        <f t="shared" si="115"/>
        <v>2016</v>
      </c>
    </row>
    <row r="7373" spans="1:19">
      <c r="A7373" t="s">
        <v>7396</v>
      </c>
      <c r="B7373" s="2">
        <v>42582</v>
      </c>
      <c r="C7373" s="2" t="str">
        <f>VLOOKUP(Sales_Data17[[#This Row],[Customer Name Index]],Customer_Data[#All],2,0)</f>
        <v>Ole Group</v>
      </c>
      <c r="D7373">
        <v>13</v>
      </c>
      <c r="E7373" t="s">
        <v>4</v>
      </c>
      <c r="F7373" t="s">
        <v>8168</v>
      </c>
      <c r="G7373" t="s">
        <v>8026</v>
      </c>
      <c r="H7373" t="str">
        <f>VLOOKUP(Sales_Data17[[#This Row],[Delivery Region Index]],Regions_Table[#All],2,0)</f>
        <v>Queensland</v>
      </c>
      <c r="I7373" t="str">
        <f>VLOOKUP(Sales_Data17[[#This Row],[Delivery Region Index]],Regions_Table[#All],3,0)</f>
        <v>Mount Isa</v>
      </c>
      <c r="J7373">
        <v>38</v>
      </c>
      <c r="K7373">
        <v>6</v>
      </c>
      <c r="L7373" t="str">
        <f>VLOOKUP(Sales_Data17[[#This Row],[Product Description Index]],Products_Data[#All],2,0)</f>
        <v>Socks</v>
      </c>
      <c r="M7373">
        <v>4</v>
      </c>
      <c r="N7373" s="9">
        <v>195.78888888888889</v>
      </c>
      <c r="O7373" s="9">
        <f>Sales_Data17[[#This Row],[Order Quantity]]*Sales_Data17[[#This Row],[Unit Price]]</f>
        <v>783.15555555555557</v>
      </c>
      <c r="P7373" s="9">
        <v>160.5468888888889</v>
      </c>
      <c r="Q7373" s="9">
        <f>Sales_Data17[[#This Row],[Line Total]]-(Sales_Data17[[#This Row],[Total Unit Cost]]*Sales_Data17[[#This Row],[Order Quantity]])</f>
        <v>140.96799999999996</v>
      </c>
      <c r="R7373" s="1" t="str">
        <f>TEXT(Sales_Data17[[#This Row],[OrderDate]],"MMM")</f>
        <v>Jul</v>
      </c>
      <c r="S7373" s="1" t="str">
        <f t="shared" si="115"/>
        <v>2016</v>
      </c>
    </row>
    <row r="7374" spans="1:19">
      <c r="A7374" t="s">
        <v>7397</v>
      </c>
      <c r="B7374" s="2">
        <v>42582</v>
      </c>
      <c r="C7374" s="2" t="str">
        <f>VLOOKUP(Sales_Data17[[#This Row],[Customer Name Index]],Customer_Data[#All],2,0)</f>
        <v>Pacific Ltd</v>
      </c>
      <c r="D7374">
        <v>20</v>
      </c>
      <c r="E7374" t="s">
        <v>2</v>
      </c>
      <c r="F7374" t="s">
        <v>8168</v>
      </c>
      <c r="G7374" t="s">
        <v>8028</v>
      </c>
      <c r="H7374" t="str">
        <f>VLOOKUP(Sales_Data17[[#This Row],[Delivery Region Index]],Regions_Table[#All],2,0)</f>
        <v>Victoria</v>
      </c>
      <c r="I7374" t="str">
        <f>VLOOKUP(Sales_Data17[[#This Row],[Delivery Region Index]],Regions_Table[#All],3,0)</f>
        <v>Wangaratta</v>
      </c>
      <c r="J7374">
        <v>56</v>
      </c>
      <c r="K7374">
        <v>8</v>
      </c>
      <c r="L7374" t="str">
        <f>VLOOKUP(Sales_Data17[[#This Row],[Product Description Index]],Products_Data[#All],2,0)</f>
        <v>Shoes</v>
      </c>
      <c r="M7374">
        <v>5</v>
      </c>
      <c r="N7374" s="9">
        <v>288.84444444444443</v>
      </c>
      <c r="O7374" s="9">
        <f>Sales_Data17[[#This Row],[Order Quantity]]*Sales_Data17[[#This Row],[Unit Price]]</f>
        <v>1444.2222222222222</v>
      </c>
      <c r="P7374" s="9">
        <v>202.1911111111111</v>
      </c>
      <c r="Q7374" s="9">
        <f>Sales_Data17[[#This Row],[Line Total]]-(Sales_Data17[[#This Row],[Total Unit Cost]]*Sales_Data17[[#This Row],[Order Quantity]])</f>
        <v>433.26666666666665</v>
      </c>
      <c r="R7374" s="1" t="str">
        <f>TEXT(Sales_Data17[[#This Row],[OrderDate]],"MMM")</f>
        <v>Jul</v>
      </c>
      <c r="S7374" s="1" t="str">
        <f t="shared" si="115"/>
        <v>2016</v>
      </c>
    </row>
    <row r="7375" spans="1:19">
      <c r="A7375" t="s">
        <v>7398</v>
      </c>
      <c r="B7375" s="2">
        <v>42582</v>
      </c>
      <c r="C7375" s="2" t="str">
        <f>VLOOKUP(Sales_Data17[[#This Row],[Customer Name Index]],Customer_Data[#All],2,0)</f>
        <v>Elorac, Corp</v>
      </c>
      <c r="D7375">
        <v>3</v>
      </c>
      <c r="E7375" t="s">
        <v>4</v>
      </c>
      <c r="F7375" t="s">
        <v>8168</v>
      </c>
      <c r="G7375" t="s">
        <v>8027</v>
      </c>
      <c r="H7375" t="str">
        <f>VLOOKUP(Sales_Data17[[#This Row],[Delivery Region Index]],Regions_Table[#All],2,0)</f>
        <v>New South Wales</v>
      </c>
      <c r="I7375" t="str">
        <f>VLOOKUP(Sales_Data17[[#This Row],[Delivery Region Index]],Regions_Table[#All],3,0)</f>
        <v>Coffs Harbour</v>
      </c>
      <c r="J7375">
        <v>7</v>
      </c>
      <c r="K7375">
        <v>1</v>
      </c>
      <c r="L7375" t="str">
        <f>VLOOKUP(Sales_Data17[[#This Row],[Product Description Index]],Products_Data[#All],2,0)</f>
        <v>Shirts</v>
      </c>
      <c r="M7375">
        <v>7</v>
      </c>
      <c r="N7375" s="9">
        <v>294.05555555555554</v>
      </c>
      <c r="O7375" s="9">
        <f>Sales_Data17[[#This Row],[Order Quantity]]*Sales_Data17[[#This Row],[Unit Price]]</f>
        <v>2058.3888888888887</v>
      </c>
      <c r="P7375" s="9">
        <v>164.67111111111114</v>
      </c>
      <c r="Q7375" s="9">
        <f>Sales_Data17[[#This Row],[Line Total]]-(Sales_Data17[[#This Row],[Total Unit Cost]]*Sales_Data17[[#This Row],[Order Quantity]])</f>
        <v>905.69111111111079</v>
      </c>
      <c r="R7375" s="1" t="str">
        <f>TEXT(Sales_Data17[[#This Row],[OrderDate]],"MMM")</f>
        <v>Jul</v>
      </c>
      <c r="S7375" s="1" t="str">
        <f t="shared" si="115"/>
        <v>2016</v>
      </c>
    </row>
    <row r="7376" spans="1:19">
      <c r="A7376" t="s">
        <v>7399</v>
      </c>
      <c r="B7376" s="2">
        <v>42582</v>
      </c>
      <c r="C7376" s="2" t="str">
        <f>VLOOKUP(Sales_Data17[[#This Row],[Customer Name Index]],Customer_Data[#All],2,0)</f>
        <v xml:space="preserve">Medline </v>
      </c>
      <c r="D7376">
        <v>12</v>
      </c>
      <c r="E7376" t="s">
        <v>3</v>
      </c>
      <c r="F7376" t="s">
        <v>8168</v>
      </c>
      <c r="G7376" t="s">
        <v>8026</v>
      </c>
      <c r="H7376" t="str">
        <f>VLOOKUP(Sales_Data17[[#This Row],[Delivery Region Index]],Regions_Table[#All],2,0)</f>
        <v>Queensland</v>
      </c>
      <c r="I7376" t="str">
        <f>VLOOKUP(Sales_Data17[[#This Row],[Delivery Region Index]],Regions_Table[#All],3,0)</f>
        <v>Gympie</v>
      </c>
      <c r="J7376">
        <v>32</v>
      </c>
      <c r="K7376">
        <v>5</v>
      </c>
      <c r="L7376" t="str">
        <f>VLOOKUP(Sales_Data17[[#This Row],[Product Description Index]],Products_Data[#All],2,0)</f>
        <v>Hats</v>
      </c>
      <c r="M7376">
        <v>6</v>
      </c>
      <c r="N7376" s="9">
        <v>105.71111111111111</v>
      </c>
      <c r="O7376" s="9">
        <f>Sales_Data17[[#This Row],[Order Quantity]]*Sales_Data17[[#This Row],[Unit Price]]</f>
        <v>634.26666666666665</v>
      </c>
      <c r="P7376" s="9">
        <v>86.683111111111103</v>
      </c>
      <c r="Q7376" s="9">
        <f>Sales_Data17[[#This Row],[Line Total]]-(Sales_Data17[[#This Row],[Total Unit Cost]]*Sales_Data17[[#This Row],[Order Quantity]])</f>
        <v>114.16800000000001</v>
      </c>
      <c r="R7376" s="1" t="str">
        <f>TEXT(Sales_Data17[[#This Row],[OrderDate]],"MMM")</f>
        <v>Jul</v>
      </c>
      <c r="S7376" s="1" t="str">
        <f t="shared" si="115"/>
        <v>2016</v>
      </c>
    </row>
    <row r="7377" spans="1:19">
      <c r="A7377" t="s">
        <v>7400</v>
      </c>
      <c r="B7377" s="2">
        <v>42582</v>
      </c>
      <c r="C7377" s="2" t="str">
        <f>VLOOKUP(Sales_Data17[[#This Row],[Customer Name Index]],Customer_Data[#All],2,0)</f>
        <v>Avon Corp</v>
      </c>
      <c r="D7377">
        <v>1</v>
      </c>
      <c r="E7377" t="s">
        <v>3</v>
      </c>
      <c r="F7377" t="s">
        <v>8168</v>
      </c>
      <c r="G7377" t="s">
        <v>8027</v>
      </c>
      <c r="H7377" t="str">
        <f>VLOOKUP(Sales_Data17[[#This Row],[Delivery Region Index]],Regions_Table[#All],2,0)</f>
        <v>New South Wales</v>
      </c>
      <c r="I7377" t="str">
        <f>VLOOKUP(Sales_Data17[[#This Row],[Delivery Region Index]],Regions_Table[#All],3,0)</f>
        <v>Albury</v>
      </c>
      <c r="J7377">
        <v>2</v>
      </c>
      <c r="K7377">
        <v>1</v>
      </c>
      <c r="L7377" t="str">
        <f>VLOOKUP(Sales_Data17[[#This Row],[Product Description Index]],Products_Data[#All],2,0)</f>
        <v>Shirts</v>
      </c>
      <c r="M7377">
        <v>4</v>
      </c>
      <c r="N7377" s="9">
        <v>270.23333333333335</v>
      </c>
      <c r="O7377" s="9">
        <f>Sales_Data17[[#This Row],[Order Quantity]]*Sales_Data17[[#This Row],[Unit Price]]</f>
        <v>1080.9333333333334</v>
      </c>
      <c r="P7377" s="9">
        <v>218.88900000000001</v>
      </c>
      <c r="Q7377" s="9">
        <f>Sales_Data17[[#This Row],[Line Total]]-(Sales_Data17[[#This Row],[Total Unit Cost]]*Sales_Data17[[#This Row],[Order Quantity]])</f>
        <v>205.37733333333335</v>
      </c>
      <c r="R7377" s="1" t="str">
        <f>TEXT(Sales_Data17[[#This Row],[OrderDate]],"MMM")</f>
        <v>Jul</v>
      </c>
      <c r="S7377" s="1" t="str">
        <f t="shared" si="115"/>
        <v>2016</v>
      </c>
    </row>
    <row r="7378" spans="1:19">
      <c r="A7378" t="s">
        <v>7401</v>
      </c>
      <c r="B7378" s="2">
        <v>42583</v>
      </c>
      <c r="C7378" s="2" t="str">
        <f>VLOOKUP(Sales_Data17[[#This Row],[Customer Name Index]],Customer_Data[#All],2,0)</f>
        <v xml:space="preserve">Qualitest </v>
      </c>
      <c r="D7378">
        <v>19</v>
      </c>
      <c r="E7378" t="s">
        <v>2</v>
      </c>
      <c r="F7378" t="s">
        <v>8168</v>
      </c>
      <c r="G7378" t="s">
        <v>8028</v>
      </c>
      <c r="H7378" t="str">
        <f>VLOOKUP(Sales_Data17[[#This Row],[Delivery Region Index]],Regions_Table[#All],2,0)</f>
        <v>Victoria</v>
      </c>
      <c r="I7378" t="str">
        <f>VLOOKUP(Sales_Data17[[#This Row],[Delivery Region Index]],Regions_Table[#All],3,0)</f>
        <v>Swan Hill</v>
      </c>
      <c r="J7378">
        <v>55</v>
      </c>
      <c r="K7378">
        <v>8</v>
      </c>
      <c r="L7378" t="str">
        <f>VLOOKUP(Sales_Data17[[#This Row],[Product Description Index]],Products_Data[#All],2,0)</f>
        <v>Shoes</v>
      </c>
      <c r="M7378">
        <v>1</v>
      </c>
      <c r="N7378" s="9">
        <v>657.34444444444443</v>
      </c>
      <c r="O7378" s="9">
        <f>Sales_Data17[[#This Row],[Order Quantity]]*Sales_Data17[[#This Row],[Unit Price]]</f>
        <v>657.34444444444443</v>
      </c>
      <c r="P7378" s="9">
        <v>519.30211111111112</v>
      </c>
      <c r="Q7378" s="9">
        <f>Sales_Data17[[#This Row],[Line Total]]-(Sales_Data17[[#This Row],[Total Unit Cost]]*Sales_Data17[[#This Row],[Order Quantity]])</f>
        <v>138.04233333333332</v>
      </c>
      <c r="R7378" s="1" t="str">
        <f>TEXT(Sales_Data17[[#This Row],[OrderDate]],"MMM")</f>
        <v>Aug</v>
      </c>
      <c r="S7378" s="1" t="str">
        <f t="shared" si="115"/>
        <v>2016</v>
      </c>
    </row>
    <row r="7379" spans="1:19">
      <c r="A7379" t="s">
        <v>7402</v>
      </c>
      <c r="B7379" s="2">
        <v>42583</v>
      </c>
      <c r="C7379" s="2" t="str">
        <f>VLOOKUP(Sales_Data17[[#This Row],[Customer Name Index]],Customer_Data[#All],2,0)</f>
        <v>ETUDE Ltd</v>
      </c>
      <c r="D7379">
        <v>4</v>
      </c>
      <c r="E7379" t="s">
        <v>4</v>
      </c>
      <c r="F7379" t="s">
        <v>8168</v>
      </c>
      <c r="G7379" t="s">
        <v>8027</v>
      </c>
      <c r="H7379" t="str">
        <f>VLOOKUP(Sales_Data17[[#This Row],[Delivery Region Index]],Regions_Table[#All],2,0)</f>
        <v>New South Wales</v>
      </c>
      <c r="I7379" t="str">
        <f>VLOOKUP(Sales_Data17[[#This Row],[Delivery Region Index]],Regions_Table[#All],3,0)</f>
        <v>Grafton</v>
      </c>
      <c r="J7379">
        <v>11</v>
      </c>
      <c r="K7379">
        <v>2</v>
      </c>
      <c r="L7379" t="str">
        <f>VLOOKUP(Sales_Data17[[#This Row],[Product Description Index]],Products_Data[#All],2,0)</f>
        <v>Pants</v>
      </c>
      <c r="M7379">
        <v>4</v>
      </c>
      <c r="N7379" s="9">
        <v>126.55555555555556</v>
      </c>
      <c r="O7379" s="9">
        <f>Sales_Data17[[#This Row],[Order Quantity]]*Sales_Data17[[#This Row],[Unit Price]]</f>
        <v>506.22222222222223</v>
      </c>
      <c r="P7379" s="9">
        <v>77.198888888888888</v>
      </c>
      <c r="Q7379" s="9">
        <f>Sales_Data17[[#This Row],[Line Total]]-(Sales_Data17[[#This Row],[Total Unit Cost]]*Sales_Data17[[#This Row],[Order Quantity]])</f>
        <v>197.42666666666668</v>
      </c>
      <c r="R7379" s="1" t="str">
        <f>TEXT(Sales_Data17[[#This Row],[OrderDate]],"MMM")</f>
        <v>Aug</v>
      </c>
      <c r="S7379" s="1" t="str">
        <f t="shared" si="115"/>
        <v>2016</v>
      </c>
    </row>
    <row r="7380" spans="1:19">
      <c r="A7380" t="s">
        <v>7403</v>
      </c>
      <c r="B7380" s="2">
        <v>42584</v>
      </c>
      <c r="C7380" s="2" t="str">
        <f>VLOOKUP(Sales_Data17[[#This Row],[Customer Name Index]],Customer_Data[#All],2,0)</f>
        <v xml:space="preserve">Linde </v>
      </c>
      <c r="D7380">
        <v>14</v>
      </c>
      <c r="E7380" t="s">
        <v>3</v>
      </c>
      <c r="F7380" t="s">
        <v>8168</v>
      </c>
      <c r="G7380" t="s">
        <v>8026</v>
      </c>
      <c r="H7380" t="str">
        <f>VLOOKUP(Sales_Data17[[#This Row],[Delivery Region Index]],Regions_Table[#All],2,0)</f>
        <v>Queensland</v>
      </c>
      <c r="I7380" t="str">
        <f>VLOOKUP(Sales_Data17[[#This Row],[Delivery Region Index]],Regions_Table[#All],3,0)</f>
        <v>Redcliffe</v>
      </c>
      <c r="J7380">
        <v>40</v>
      </c>
      <c r="K7380">
        <v>6</v>
      </c>
      <c r="L7380" t="str">
        <f>VLOOKUP(Sales_Data17[[#This Row],[Product Description Index]],Products_Data[#All],2,0)</f>
        <v>Socks</v>
      </c>
      <c r="M7380">
        <v>1</v>
      </c>
      <c r="N7380" s="9">
        <v>282.88888888888891</v>
      </c>
      <c r="O7380" s="9">
        <f>Sales_Data17[[#This Row],[Order Quantity]]*Sales_Data17[[#This Row],[Unit Price]]</f>
        <v>282.88888888888891</v>
      </c>
      <c r="P7380" s="9">
        <v>209.33777777777777</v>
      </c>
      <c r="Q7380" s="9">
        <f>Sales_Data17[[#This Row],[Line Total]]-(Sales_Data17[[#This Row],[Total Unit Cost]]*Sales_Data17[[#This Row],[Order Quantity]])</f>
        <v>73.55111111111114</v>
      </c>
      <c r="R7380" s="1" t="str">
        <f>TEXT(Sales_Data17[[#This Row],[OrderDate]],"MMM")</f>
        <v>Aug</v>
      </c>
      <c r="S7380" s="1" t="str">
        <f t="shared" si="115"/>
        <v>2016</v>
      </c>
    </row>
    <row r="7381" spans="1:19">
      <c r="A7381" t="s">
        <v>7404</v>
      </c>
      <c r="B7381" s="2">
        <v>42584</v>
      </c>
      <c r="C7381" s="2" t="str">
        <f>VLOOKUP(Sales_Data17[[#This Row],[Customer Name Index]],Customer_Data[#All],2,0)</f>
        <v>Pacific Ltd</v>
      </c>
      <c r="D7381">
        <v>20</v>
      </c>
      <c r="E7381" t="s">
        <v>2</v>
      </c>
      <c r="F7381" t="s">
        <v>8168</v>
      </c>
      <c r="G7381" t="s">
        <v>8028</v>
      </c>
      <c r="H7381" t="str">
        <f>VLOOKUP(Sales_Data17[[#This Row],[Delivery Region Index]],Regions_Table[#All],2,0)</f>
        <v>Victoria</v>
      </c>
      <c r="I7381" t="str">
        <f>VLOOKUP(Sales_Data17[[#This Row],[Delivery Region Index]],Regions_Table[#All],3,0)</f>
        <v>Warrnambool</v>
      </c>
      <c r="J7381">
        <v>57</v>
      </c>
      <c r="K7381">
        <v>8</v>
      </c>
      <c r="L7381" t="str">
        <f>VLOOKUP(Sales_Data17[[#This Row],[Product Description Index]],Products_Data[#All],2,0)</f>
        <v>Shoes</v>
      </c>
      <c r="M7381">
        <v>3</v>
      </c>
      <c r="N7381" s="9">
        <v>103.47777777777779</v>
      </c>
      <c r="O7381" s="9">
        <f>Sales_Data17[[#This Row],[Order Quantity]]*Sales_Data17[[#This Row],[Unit Price]]</f>
        <v>310.43333333333339</v>
      </c>
      <c r="P7381" s="9">
        <v>58.982333333333337</v>
      </c>
      <c r="Q7381" s="9">
        <f>Sales_Data17[[#This Row],[Line Total]]-(Sales_Data17[[#This Row],[Total Unit Cost]]*Sales_Data17[[#This Row],[Order Quantity]])</f>
        <v>133.48633333333339</v>
      </c>
      <c r="R7381" s="1" t="str">
        <f>TEXT(Sales_Data17[[#This Row],[OrderDate]],"MMM")</f>
        <v>Aug</v>
      </c>
      <c r="S7381" s="1" t="str">
        <f t="shared" si="115"/>
        <v>2016</v>
      </c>
    </row>
    <row r="7382" spans="1:19">
      <c r="A7382" t="s">
        <v>7405</v>
      </c>
      <c r="B7382" s="2">
        <v>42584</v>
      </c>
      <c r="C7382" s="2" t="str">
        <f>VLOOKUP(Sales_Data17[[#This Row],[Customer Name Index]],Customer_Data[#All],2,0)</f>
        <v>Medsep Group</v>
      </c>
      <c r="D7382">
        <v>8</v>
      </c>
      <c r="E7382" t="s">
        <v>2</v>
      </c>
      <c r="F7382" t="s">
        <v>8168</v>
      </c>
      <c r="G7382" t="s">
        <v>8027</v>
      </c>
      <c r="H7382" t="str">
        <f>VLOOKUP(Sales_Data17[[#This Row],[Delivery Region Index]],Regions_Table[#All],2,0)</f>
        <v>New South Wales</v>
      </c>
      <c r="I7382" t="str">
        <f>VLOOKUP(Sales_Data17[[#This Row],[Delivery Region Index]],Regions_Table[#All],3,0)</f>
        <v>Wagga Wagga</v>
      </c>
      <c r="J7382">
        <v>23</v>
      </c>
      <c r="K7382">
        <v>4</v>
      </c>
      <c r="L7382" t="str">
        <f>VLOOKUP(Sales_Data17[[#This Row],[Product Description Index]],Products_Data[#All],2,0)</f>
        <v>Jeans</v>
      </c>
      <c r="M7382">
        <v>3</v>
      </c>
      <c r="N7382" s="9">
        <v>439.22222222222223</v>
      </c>
      <c r="O7382" s="9">
        <f>Sales_Data17[[#This Row],[Order Quantity]]*Sales_Data17[[#This Row],[Unit Price]]</f>
        <v>1317.6666666666667</v>
      </c>
      <c r="P7382" s="9">
        <v>373.33888888888885</v>
      </c>
      <c r="Q7382" s="9">
        <f>Sales_Data17[[#This Row],[Line Total]]-(Sales_Data17[[#This Row],[Total Unit Cost]]*Sales_Data17[[#This Row],[Order Quantity]])</f>
        <v>197.65000000000032</v>
      </c>
      <c r="R7382" s="1" t="str">
        <f>TEXT(Sales_Data17[[#This Row],[OrderDate]],"MMM")</f>
        <v>Aug</v>
      </c>
      <c r="S7382" s="1" t="str">
        <f t="shared" si="115"/>
        <v>2016</v>
      </c>
    </row>
    <row r="7383" spans="1:19">
      <c r="A7383" t="s">
        <v>7406</v>
      </c>
      <c r="B7383" s="2">
        <v>42584</v>
      </c>
      <c r="C7383" s="2" t="str">
        <f>VLOOKUP(Sales_Data17[[#This Row],[Customer Name Index]],Customer_Data[#All],2,0)</f>
        <v>ETUDE Ltd</v>
      </c>
      <c r="D7383">
        <v>4</v>
      </c>
      <c r="E7383" t="s">
        <v>4</v>
      </c>
      <c r="F7383" t="s">
        <v>8168</v>
      </c>
      <c r="G7383" t="s">
        <v>8027</v>
      </c>
      <c r="H7383" t="str">
        <f>VLOOKUP(Sales_Data17[[#This Row],[Delivery Region Index]],Regions_Table[#All],2,0)</f>
        <v>New South Wales</v>
      </c>
      <c r="I7383" t="str">
        <f>VLOOKUP(Sales_Data17[[#This Row],[Delivery Region Index]],Regions_Table[#All],3,0)</f>
        <v>Grafton</v>
      </c>
      <c r="J7383">
        <v>11</v>
      </c>
      <c r="K7383">
        <v>2</v>
      </c>
      <c r="L7383" t="str">
        <f>VLOOKUP(Sales_Data17[[#This Row],[Product Description Index]],Products_Data[#All],2,0)</f>
        <v>Pants</v>
      </c>
      <c r="M7383">
        <v>3</v>
      </c>
      <c r="N7383" s="9">
        <v>340.95555555555552</v>
      </c>
      <c r="O7383" s="9">
        <f>Sales_Data17[[#This Row],[Order Quantity]]*Sales_Data17[[#This Row],[Unit Price]]</f>
        <v>1022.8666666666666</v>
      </c>
      <c r="P7383" s="9">
        <v>272.76444444444445</v>
      </c>
      <c r="Q7383" s="9">
        <f>Sales_Data17[[#This Row],[Line Total]]-(Sales_Data17[[#This Row],[Total Unit Cost]]*Sales_Data17[[#This Row],[Order Quantity]])</f>
        <v>204.57333333333327</v>
      </c>
      <c r="R7383" s="1" t="str">
        <f>TEXT(Sales_Data17[[#This Row],[OrderDate]],"MMM")</f>
        <v>Aug</v>
      </c>
      <c r="S7383" s="1" t="str">
        <f t="shared" si="115"/>
        <v>2016</v>
      </c>
    </row>
    <row r="7384" spans="1:19">
      <c r="A7384" t="s">
        <v>7407</v>
      </c>
      <c r="B7384" s="2">
        <v>42584</v>
      </c>
      <c r="C7384" s="2" t="str">
        <f>VLOOKUP(Sales_Data17[[#This Row],[Customer Name Index]],Customer_Data[#All],2,0)</f>
        <v>Pure Group</v>
      </c>
      <c r="D7384">
        <v>17</v>
      </c>
      <c r="E7384" t="s">
        <v>2</v>
      </c>
      <c r="F7384" t="s">
        <v>8168</v>
      </c>
      <c r="G7384" t="s">
        <v>8025</v>
      </c>
      <c r="H7384" t="str">
        <f>VLOOKUP(Sales_Data17[[#This Row],[Delivery Region Index]],Regions_Table[#All],2,0)</f>
        <v>Victoria</v>
      </c>
      <c r="I7384" t="str">
        <f>VLOOKUP(Sales_Data17[[#This Row],[Delivery Region Index]],Regions_Table[#All],3,0)</f>
        <v>Ballarat</v>
      </c>
      <c r="J7384">
        <v>49</v>
      </c>
      <c r="K7384">
        <v>7</v>
      </c>
      <c r="L7384" t="str">
        <f>VLOOKUP(Sales_Data17[[#This Row],[Product Description Index]],Products_Data[#All],2,0)</f>
        <v>Dress Shirts</v>
      </c>
      <c r="M7384">
        <v>4</v>
      </c>
      <c r="N7384" s="9">
        <v>104.96666666666667</v>
      </c>
      <c r="O7384" s="9">
        <f>Sales_Data17[[#This Row],[Order Quantity]]*Sales_Data17[[#This Row],[Unit Price]]</f>
        <v>419.86666666666667</v>
      </c>
      <c r="P7384" s="9">
        <v>62.980000000000004</v>
      </c>
      <c r="Q7384" s="9">
        <f>Sales_Data17[[#This Row],[Line Total]]-(Sales_Data17[[#This Row],[Total Unit Cost]]*Sales_Data17[[#This Row],[Order Quantity]])</f>
        <v>167.94666666666666</v>
      </c>
      <c r="R7384" s="1" t="str">
        <f>TEXT(Sales_Data17[[#This Row],[OrderDate]],"MMM")</f>
        <v>Aug</v>
      </c>
      <c r="S7384" s="1" t="str">
        <f t="shared" si="115"/>
        <v>2016</v>
      </c>
    </row>
    <row r="7385" spans="1:19">
      <c r="A7385" t="s">
        <v>7408</v>
      </c>
      <c r="B7385" s="2">
        <v>42585</v>
      </c>
      <c r="C7385" s="2" t="str">
        <f>VLOOKUP(Sales_Data17[[#This Row],[Customer Name Index]],Customer_Data[#All],2,0)</f>
        <v>ETUDE Ltd</v>
      </c>
      <c r="D7385">
        <v>4</v>
      </c>
      <c r="E7385" t="s">
        <v>2</v>
      </c>
      <c r="F7385" t="s">
        <v>8168</v>
      </c>
      <c r="G7385" t="s">
        <v>8027</v>
      </c>
      <c r="H7385" t="str">
        <f>VLOOKUP(Sales_Data17[[#This Row],[Delivery Region Index]],Regions_Table[#All],2,0)</f>
        <v>New South Wales</v>
      </c>
      <c r="I7385" t="str">
        <f>VLOOKUP(Sales_Data17[[#This Row],[Delivery Region Index]],Regions_Table[#All],3,0)</f>
        <v>Griffith</v>
      </c>
      <c r="J7385">
        <v>12</v>
      </c>
      <c r="K7385">
        <v>2</v>
      </c>
      <c r="L7385" t="str">
        <f>VLOOKUP(Sales_Data17[[#This Row],[Product Description Index]],Products_Data[#All],2,0)</f>
        <v>Pants</v>
      </c>
      <c r="M7385">
        <v>7</v>
      </c>
      <c r="N7385" s="9">
        <v>137.72222222222223</v>
      </c>
      <c r="O7385" s="9">
        <f>Sales_Data17[[#This Row],[Order Quantity]]*Sales_Data17[[#This Row],[Unit Price]]</f>
        <v>964.05555555555566</v>
      </c>
      <c r="P7385" s="9">
        <v>93.651111111111106</v>
      </c>
      <c r="Q7385" s="9">
        <f>Sales_Data17[[#This Row],[Line Total]]-(Sales_Data17[[#This Row],[Total Unit Cost]]*Sales_Data17[[#This Row],[Order Quantity]])</f>
        <v>308.49777777777786</v>
      </c>
      <c r="R7385" s="1" t="str">
        <f>TEXT(Sales_Data17[[#This Row],[OrderDate]],"MMM")</f>
        <v>Aug</v>
      </c>
      <c r="S7385" s="1" t="str">
        <f t="shared" si="115"/>
        <v>2016</v>
      </c>
    </row>
    <row r="7386" spans="1:19">
      <c r="A7386" t="s">
        <v>7409</v>
      </c>
      <c r="B7386" s="2">
        <v>42585</v>
      </c>
      <c r="C7386" s="2" t="str">
        <f>VLOOKUP(Sales_Data17[[#This Row],[Customer Name Index]],Customer_Data[#All],2,0)</f>
        <v>3LAB, Ltd</v>
      </c>
      <c r="D7386">
        <v>16</v>
      </c>
      <c r="E7386" t="s">
        <v>2</v>
      </c>
      <c r="F7386" t="s">
        <v>8168</v>
      </c>
      <c r="G7386" t="s">
        <v>8025</v>
      </c>
      <c r="H7386" t="str">
        <f>VLOOKUP(Sales_Data17[[#This Row],[Delivery Region Index]],Regions_Table[#All],2,0)</f>
        <v>Queensland</v>
      </c>
      <c r="I7386" t="str">
        <f>VLOOKUP(Sales_Data17[[#This Row],[Delivery Region Index]],Regions_Table[#All],3,0)</f>
        <v>Townsville</v>
      </c>
      <c r="J7386">
        <v>45</v>
      </c>
      <c r="K7386">
        <v>7</v>
      </c>
      <c r="L7386" t="str">
        <f>VLOOKUP(Sales_Data17[[#This Row],[Product Description Index]],Products_Data[#All],2,0)</f>
        <v>Dress Shirts</v>
      </c>
      <c r="M7386">
        <v>6</v>
      </c>
      <c r="N7386" s="9">
        <v>259.81111111111113</v>
      </c>
      <c r="O7386" s="9">
        <f>Sales_Data17[[#This Row],[Order Quantity]]*Sales_Data17[[#This Row],[Unit Price]]</f>
        <v>1558.8666666666668</v>
      </c>
      <c r="P7386" s="9">
        <v>142.89611111111114</v>
      </c>
      <c r="Q7386" s="9">
        <f>Sales_Data17[[#This Row],[Line Total]]-(Sales_Data17[[#This Row],[Total Unit Cost]]*Sales_Data17[[#This Row],[Order Quantity]])</f>
        <v>701.49</v>
      </c>
      <c r="R7386" s="1" t="str">
        <f>TEXT(Sales_Data17[[#This Row],[OrderDate]],"MMM")</f>
        <v>Aug</v>
      </c>
      <c r="S7386" s="1" t="str">
        <f t="shared" si="115"/>
        <v>2016</v>
      </c>
    </row>
    <row r="7387" spans="1:19">
      <c r="A7387" t="s">
        <v>7410</v>
      </c>
      <c r="B7387" s="2">
        <v>42585</v>
      </c>
      <c r="C7387" s="2" t="str">
        <f>VLOOKUP(Sales_Data17[[#This Row],[Customer Name Index]],Customer_Data[#All],2,0)</f>
        <v>Elorac, Corp</v>
      </c>
      <c r="D7387">
        <v>3</v>
      </c>
      <c r="E7387" t="s">
        <v>2</v>
      </c>
      <c r="F7387" t="s">
        <v>8168</v>
      </c>
      <c r="G7387" t="s">
        <v>8027</v>
      </c>
      <c r="H7387" t="str">
        <f>VLOOKUP(Sales_Data17[[#This Row],[Delivery Region Index]],Regions_Table[#All],2,0)</f>
        <v>New South Wales</v>
      </c>
      <c r="I7387" t="str">
        <f>VLOOKUP(Sales_Data17[[#This Row],[Delivery Region Index]],Regions_Table[#All],3,0)</f>
        <v>Cessnock</v>
      </c>
      <c r="J7387">
        <v>6</v>
      </c>
      <c r="K7387">
        <v>1</v>
      </c>
      <c r="L7387" t="str">
        <f>VLOOKUP(Sales_Data17[[#This Row],[Product Description Index]],Products_Data[#All],2,0)</f>
        <v>Shirts</v>
      </c>
      <c r="M7387">
        <v>7</v>
      </c>
      <c r="N7387" s="9">
        <v>271.72222222222223</v>
      </c>
      <c r="O7387" s="9">
        <f>Sales_Data17[[#This Row],[Order Quantity]]*Sales_Data17[[#This Row],[Unit Price]]</f>
        <v>1902.0555555555557</v>
      </c>
      <c r="P7387" s="9">
        <v>195.64</v>
      </c>
      <c r="Q7387" s="9">
        <f>Sales_Data17[[#This Row],[Line Total]]-(Sales_Data17[[#This Row],[Total Unit Cost]]*Sales_Data17[[#This Row],[Order Quantity]])</f>
        <v>532.57555555555564</v>
      </c>
      <c r="R7387" s="1" t="str">
        <f>TEXT(Sales_Data17[[#This Row],[OrderDate]],"MMM")</f>
        <v>Aug</v>
      </c>
      <c r="S7387" s="1" t="str">
        <f t="shared" si="115"/>
        <v>2016</v>
      </c>
    </row>
    <row r="7388" spans="1:19">
      <c r="A7388" t="s">
        <v>7411</v>
      </c>
      <c r="B7388" s="2">
        <v>42585</v>
      </c>
      <c r="C7388" s="2" t="str">
        <f>VLOOKUP(Sales_Data17[[#This Row],[Customer Name Index]],Customer_Data[#All],2,0)</f>
        <v>ETUDE Ltd</v>
      </c>
      <c r="D7388">
        <v>4</v>
      </c>
      <c r="E7388" t="s">
        <v>2</v>
      </c>
      <c r="F7388" t="s">
        <v>8168</v>
      </c>
      <c r="G7388" t="s">
        <v>8027</v>
      </c>
      <c r="H7388" t="str">
        <f>VLOOKUP(Sales_Data17[[#This Row],[Delivery Region Index]],Regions_Table[#All],2,0)</f>
        <v>New South Wales</v>
      </c>
      <c r="I7388" t="str">
        <f>VLOOKUP(Sales_Data17[[#This Row],[Delivery Region Index]],Regions_Table[#All],3,0)</f>
        <v>Goulburn</v>
      </c>
      <c r="J7388">
        <v>10</v>
      </c>
      <c r="K7388">
        <v>2</v>
      </c>
      <c r="L7388" t="str">
        <f>VLOOKUP(Sales_Data17[[#This Row],[Product Description Index]],Products_Data[#All],2,0)</f>
        <v>Pants</v>
      </c>
      <c r="M7388">
        <v>4</v>
      </c>
      <c r="N7388" s="9">
        <v>23.822222222222223</v>
      </c>
      <c r="O7388" s="9">
        <f>Sales_Data17[[#This Row],[Order Quantity]]*Sales_Data17[[#This Row],[Unit Price]]</f>
        <v>95.288888888888891</v>
      </c>
      <c r="P7388" s="9">
        <v>16.199111111111112</v>
      </c>
      <c r="Q7388" s="9">
        <f>Sales_Data17[[#This Row],[Line Total]]-(Sales_Data17[[#This Row],[Total Unit Cost]]*Sales_Data17[[#This Row],[Order Quantity]])</f>
        <v>30.492444444444445</v>
      </c>
      <c r="R7388" s="1" t="str">
        <f>TEXT(Sales_Data17[[#This Row],[OrderDate]],"MMM")</f>
        <v>Aug</v>
      </c>
      <c r="S7388" s="1" t="str">
        <f t="shared" si="115"/>
        <v>2016</v>
      </c>
    </row>
    <row r="7389" spans="1:19">
      <c r="A7389" t="s">
        <v>7412</v>
      </c>
      <c r="B7389" s="2">
        <v>42586</v>
      </c>
      <c r="C7389" s="2" t="str">
        <f>VLOOKUP(Sales_Data17[[#This Row],[Customer Name Index]],Customer_Data[#All],2,0)</f>
        <v>ETUDE Ltd</v>
      </c>
      <c r="D7389">
        <v>4</v>
      </c>
      <c r="E7389" t="s">
        <v>4</v>
      </c>
      <c r="F7389" t="s">
        <v>8168</v>
      </c>
      <c r="G7389" t="s">
        <v>8027</v>
      </c>
      <c r="H7389" t="str">
        <f>VLOOKUP(Sales_Data17[[#This Row],[Delivery Region Index]],Regions_Table[#All],2,0)</f>
        <v>New South Wales</v>
      </c>
      <c r="I7389" t="str">
        <f>VLOOKUP(Sales_Data17[[#This Row],[Delivery Region Index]],Regions_Table[#All],3,0)</f>
        <v>Griffith</v>
      </c>
      <c r="J7389">
        <v>12</v>
      </c>
      <c r="K7389">
        <v>2</v>
      </c>
      <c r="L7389" t="str">
        <f>VLOOKUP(Sales_Data17[[#This Row],[Product Description Index]],Products_Data[#All],2,0)</f>
        <v>Pants</v>
      </c>
      <c r="M7389">
        <v>5</v>
      </c>
      <c r="N7389" s="9">
        <v>97.522222222222226</v>
      </c>
      <c r="O7389" s="9">
        <f>Sales_Data17[[#This Row],[Order Quantity]]*Sales_Data17[[#This Row],[Unit Price]]</f>
        <v>487.61111111111114</v>
      </c>
      <c r="P7389" s="9">
        <v>62.414222222222229</v>
      </c>
      <c r="Q7389" s="9">
        <f>Sales_Data17[[#This Row],[Line Total]]-(Sales_Data17[[#This Row],[Total Unit Cost]]*Sales_Data17[[#This Row],[Order Quantity]])</f>
        <v>175.54000000000002</v>
      </c>
      <c r="R7389" s="1" t="str">
        <f>TEXT(Sales_Data17[[#This Row],[OrderDate]],"MMM")</f>
        <v>Aug</v>
      </c>
      <c r="S7389" s="1" t="str">
        <f t="shared" si="115"/>
        <v>2016</v>
      </c>
    </row>
    <row r="7390" spans="1:19">
      <c r="A7390" t="s">
        <v>7413</v>
      </c>
      <c r="B7390" s="2">
        <v>42586</v>
      </c>
      <c r="C7390" s="2" t="str">
        <f>VLOOKUP(Sales_Data17[[#This Row],[Customer Name Index]],Customer_Data[#All],2,0)</f>
        <v>ETUDE Ltd</v>
      </c>
      <c r="D7390">
        <v>4</v>
      </c>
      <c r="E7390" t="s">
        <v>2</v>
      </c>
      <c r="F7390" t="s">
        <v>8168</v>
      </c>
      <c r="G7390" t="s">
        <v>8027</v>
      </c>
      <c r="H7390" t="str">
        <f>VLOOKUP(Sales_Data17[[#This Row],[Delivery Region Index]],Regions_Table[#All],2,0)</f>
        <v>New South Wales</v>
      </c>
      <c r="I7390" t="str">
        <f>VLOOKUP(Sales_Data17[[#This Row],[Delivery Region Index]],Regions_Table[#All],3,0)</f>
        <v>Goulburn</v>
      </c>
      <c r="J7390">
        <v>10</v>
      </c>
      <c r="K7390">
        <v>2</v>
      </c>
      <c r="L7390" t="str">
        <f>VLOOKUP(Sales_Data17[[#This Row],[Product Description Index]],Products_Data[#All],2,0)</f>
        <v>Pants</v>
      </c>
      <c r="M7390">
        <v>3</v>
      </c>
      <c r="N7390" s="9">
        <v>266.51111111111112</v>
      </c>
      <c r="O7390" s="9">
        <f>Sales_Data17[[#This Row],[Order Quantity]]*Sales_Data17[[#This Row],[Unit Price]]</f>
        <v>799.5333333333333</v>
      </c>
      <c r="P7390" s="9">
        <v>189.22288888888886</v>
      </c>
      <c r="Q7390" s="9">
        <f>Sales_Data17[[#This Row],[Line Total]]-(Sales_Data17[[#This Row],[Total Unit Cost]]*Sales_Data17[[#This Row],[Order Quantity]])</f>
        <v>231.86466666666672</v>
      </c>
      <c r="R7390" s="1" t="str">
        <f>TEXT(Sales_Data17[[#This Row],[OrderDate]],"MMM")</f>
        <v>Aug</v>
      </c>
      <c r="S7390" s="1" t="str">
        <f t="shared" si="115"/>
        <v>2016</v>
      </c>
    </row>
    <row r="7391" spans="1:19">
      <c r="A7391" t="s">
        <v>7414</v>
      </c>
      <c r="B7391" s="2">
        <v>42587</v>
      </c>
      <c r="C7391" s="2" t="str">
        <f>VLOOKUP(Sales_Data17[[#This Row],[Customer Name Index]],Customer_Data[#All],2,0)</f>
        <v xml:space="preserve">Qualitest </v>
      </c>
      <c r="D7391">
        <v>19</v>
      </c>
      <c r="E7391" t="s">
        <v>4</v>
      </c>
      <c r="F7391" t="s">
        <v>8168</v>
      </c>
      <c r="G7391" t="s">
        <v>8028</v>
      </c>
      <c r="H7391" t="str">
        <f>VLOOKUP(Sales_Data17[[#This Row],[Delivery Region Index]],Regions_Table[#All],2,0)</f>
        <v>Victoria</v>
      </c>
      <c r="I7391" t="str">
        <f>VLOOKUP(Sales_Data17[[#This Row],[Delivery Region Index]],Regions_Table[#All],3,0)</f>
        <v>Swan Hill</v>
      </c>
      <c r="J7391">
        <v>55</v>
      </c>
      <c r="K7391">
        <v>8</v>
      </c>
      <c r="L7391" t="str">
        <f>VLOOKUP(Sales_Data17[[#This Row],[Product Description Index]],Products_Data[#All],2,0)</f>
        <v>Shoes</v>
      </c>
      <c r="M7391">
        <v>8</v>
      </c>
      <c r="N7391" s="9">
        <v>444.43333333333334</v>
      </c>
      <c r="O7391" s="9">
        <f>Sales_Data17[[#This Row],[Order Quantity]]*Sales_Data17[[#This Row],[Unit Price]]</f>
        <v>3555.4666666666667</v>
      </c>
      <c r="P7391" s="9">
        <v>324.43633333333332</v>
      </c>
      <c r="Q7391" s="9">
        <f>Sales_Data17[[#This Row],[Line Total]]-(Sales_Data17[[#This Row],[Total Unit Cost]]*Sales_Data17[[#This Row],[Order Quantity]])</f>
        <v>959.97600000000011</v>
      </c>
      <c r="R7391" s="1" t="str">
        <f>TEXT(Sales_Data17[[#This Row],[OrderDate]],"MMM")</f>
        <v>Aug</v>
      </c>
      <c r="S7391" s="1" t="str">
        <f t="shared" si="115"/>
        <v>2016</v>
      </c>
    </row>
    <row r="7392" spans="1:19">
      <c r="A7392" t="s">
        <v>7415</v>
      </c>
      <c r="B7392" s="2">
        <v>42587</v>
      </c>
      <c r="C7392" s="2" t="str">
        <f>VLOOKUP(Sales_Data17[[#This Row],[Customer Name Index]],Customer_Data[#All],2,0)</f>
        <v>Rochester Ltd</v>
      </c>
      <c r="D7392">
        <v>15</v>
      </c>
      <c r="E7392" t="s">
        <v>4</v>
      </c>
      <c r="F7392" t="s">
        <v>8168</v>
      </c>
      <c r="G7392" t="s">
        <v>8025</v>
      </c>
      <c r="H7392" t="str">
        <f>VLOOKUP(Sales_Data17[[#This Row],[Delivery Region Index]],Regions_Table[#All],2,0)</f>
        <v>Queensland</v>
      </c>
      <c r="I7392" t="str">
        <f>VLOOKUP(Sales_Data17[[#This Row],[Delivery Region Index]],Regions_Table[#All],3,0)</f>
        <v>Sunshine Coast</v>
      </c>
      <c r="J7392">
        <v>42</v>
      </c>
      <c r="K7392">
        <v>6</v>
      </c>
      <c r="L7392" t="str">
        <f>VLOOKUP(Sales_Data17[[#This Row],[Product Description Index]],Products_Data[#All],2,0)</f>
        <v>Socks</v>
      </c>
      <c r="M7392">
        <v>9</v>
      </c>
      <c r="N7392" s="9">
        <v>268</v>
      </c>
      <c r="O7392" s="9">
        <f>Sales_Data17[[#This Row],[Order Quantity]]*Sales_Data17[[#This Row],[Unit Price]]</f>
        <v>2412</v>
      </c>
      <c r="P7392" s="9">
        <v>184.92</v>
      </c>
      <c r="Q7392" s="9">
        <f>Sales_Data17[[#This Row],[Line Total]]-(Sales_Data17[[#This Row],[Total Unit Cost]]*Sales_Data17[[#This Row],[Order Quantity]])</f>
        <v>747.72</v>
      </c>
      <c r="R7392" s="1" t="str">
        <f>TEXT(Sales_Data17[[#This Row],[OrderDate]],"MMM")</f>
        <v>Aug</v>
      </c>
      <c r="S7392" s="1" t="str">
        <f t="shared" si="115"/>
        <v>2016</v>
      </c>
    </row>
    <row r="7393" spans="1:19">
      <c r="A7393" t="s">
        <v>7416</v>
      </c>
      <c r="B7393" s="2">
        <v>42587</v>
      </c>
      <c r="C7393" s="2" t="str">
        <f>VLOOKUP(Sales_Data17[[#This Row],[Customer Name Index]],Customer_Data[#All],2,0)</f>
        <v>21st Ltd</v>
      </c>
      <c r="D7393">
        <v>10</v>
      </c>
      <c r="E7393" t="s">
        <v>4</v>
      </c>
      <c r="F7393" t="s">
        <v>8168</v>
      </c>
      <c r="G7393" t="s">
        <v>8026</v>
      </c>
      <c r="H7393" t="str">
        <f>VLOOKUP(Sales_Data17[[#This Row],[Delivery Region Index]],Regions_Table[#All],2,0)</f>
        <v>Queensland</v>
      </c>
      <c r="I7393" t="str">
        <f>VLOOKUP(Sales_Data17[[#This Row],[Delivery Region Index]],Regions_Table[#All],3,0)</f>
        <v>Charters Towers</v>
      </c>
      <c r="J7393">
        <v>29</v>
      </c>
      <c r="K7393">
        <v>4</v>
      </c>
      <c r="L7393" t="str">
        <f>VLOOKUP(Sales_Data17[[#This Row],[Product Description Index]],Products_Data[#All],2,0)</f>
        <v>Jeans</v>
      </c>
      <c r="M7393">
        <v>5</v>
      </c>
      <c r="N7393" s="9">
        <v>331.27777777777777</v>
      </c>
      <c r="O7393" s="9">
        <f>Sales_Data17[[#This Row],[Order Quantity]]*Sales_Data17[[#This Row],[Unit Price]]</f>
        <v>1656.3888888888889</v>
      </c>
      <c r="P7393" s="9">
        <v>195.45388888888886</v>
      </c>
      <c r="Q7393" s="9">
        <f>Sales_Data17[[#This Row],[Line Total]]-(Sales_Data17[[#This Row],[Total Unit Cost]]*Sales_Data17[[#This Row],[Order Quantity]])</f>
        <v>679.11944444444464</v>
      </c>
      <c r="R7393" s="1" t="str">
        <f>TEXT(Sales_Data17[[#This Row],[OrderDate]],"MMM")</f>
        <v>Aug</v>
      </c>
      <c r="S7393" s="1" t="str">
        <f t="shared" si="115"/>
        <v>2016</v>
      </c>
    </row>
    <row r="7394" spans="1:19">
      <c r="A7394" t="s">
        <v>7417</v>
      </c>
      <c r="B7394" s="2">
        <v>42587</v>
      </c>
      <c r="C7394" s="2" t="str">
        <f>VLOOKUP(Sales_Data17[[#This Row],[Customer Name Index]],Customer_Data[#All],2,0)</f>
        <v xml:space="preserve">Medline </v>
      </c>
      <c r="D7394">
        <v>12</v>
      </c>
      <c r="E7394" t="s">
        <v>4</v>
      </c>
      <c r="F7394" t="s">
        <v>8168</v>
      </c>
      <c r="G7394" t="s">
        <v>8026</v>
      </c>
      <c r="H7394" t="str">
        <f>VLOOKUP(Sales_Data17[[#This Row],[Delivery Region Index]],Regions_Table[#All],2,0)</f>
        <v>Queensland</v>
      </c>
      <c r="I7394" t="str">
        <f>VLOOKUP(Sales_Data17[[#This Row],[Delivery Region Index]],Regions_Table[#All],3,0)</f>
        <v>Ipswich</v>
      </c>
      <c r="J7394">
        <v>34</v>
      </c>
      <c r="K7394">
        <v>5</v>
      </c>
      <c r="L7394" t="str">
        <f>VLOOKUP(Sales_Data17[[#This Row],[Product Description Index]],Products_Data[#All],2,0)</f>
        <v>Hats</v>
      </c>
      <c r="M7394">
        <v>8</v>
      </c>
      <c r="N7394" s="9">
        <v>261.3</v>
      </c>
      <c r="O7394" s="9">
        <f>Sales_Data17[[#This Row],[Order Quantity]]*Sales_Data17[[#This Row],[Unit Price]]</f>
        <v>2090.4</v>
      </c>
      <c r="P7394" s="9">
        <v>143.71500000000003</v>
      </c>
      <c r="Q7394" s="9">
        <f>Sales_Data17[[#This Row],[Line Total]]-(Sales_Data17[[#This Row],[Total Unit Cost]]*Sales_Data17[[#This Row],[Order Quantity]])</f>
        <v>940.67999999999984</v>
      </c>
      <c r="R7394" s="1" t="str">
        <f>TEXT(Sales_Data17[[#This Row],[OrderDate]],"MMM")</f>
        <v>Aug</v>
      </c>
      <c r="S7394" s="1" t="str">
        <f t="shared" si="115"/>
        <v>2016</v>
      </c>
    </row>
    <row r="7395" spans="1:19">
      <c r="A7395" t="s">
        <v>7418</v>
      </c>
      <c r="B7395" s="2">
        <v>42587</v>
      </c>
      <c r="C7395" s="2" t="str">
        <f>VLOOKUP(Sales_Data17[[#This Row],[Customer Name Index]],Customer_Data[#All],2,0)</f>
        <v xml:space="preserve">WakeFern </v>
      </c>
      <c r="D7395">
        <v>2</v>
      </c>
      <c r="E7395" t="s">
        <v>4</v>
      </c>
      <c r="F7395" t="s">
        <v>8168</v>
      </c>
      <c r="G7395" t="s">
        <v>8027</v>
      </c>
      <c r="H7395" t="str">
        <f>VLOOKUP(Sales_Data17[[#This Row],[Delivery Region Index]],Regions_Table[#All],2,0)</f>
        <v>New South Wales</v>
      </c>
      <c r="I7395" t="str">
        <f>VLOOKUP(Sales_Data17[[#This Row],[Delivery Region Index]],Regions_Table[#All],3,0)</f>
        <v>Broken Hill</v>
      </c>
      <c r="J7395">
        <v>5</v>
      </c>
      <c r="K7395">
        <v>1</v>
      </c>
      <c r="L7395" t="str">
        <f>VLOOKUP(Sales_Data17[[#This Row],[Product Description Index]],Products_Data[#All],2,0)</f>
        <v>Shirts</v>
      </c>
      <c r="M7395">
        <v>9</v>
      </c>
      <c r="N7395" s="9">
        <v>215.88888888888889</v>
      </c>
      <c r="O7395" s="9">
        <f>Sales_Data17[[#This Row],[Order Quantity]]*Sales_Data17[[#This Row],[Unit Price]]</f>
        <v>1943</v>
      </c>
      <c r="P7395" s="9">
        <v>88.51444444444445</v>
      </c>
      <c r="Q7395" s="9">
        <f>Sales_Data17[[#This Row],[Line Total]]-(Sales_Data17[[#This Row],[Total Unit Cost]]*Sales_Data17[[#This Row],[Order Quantity]])</f>
        <v>1146.3699999999999</v>
      </c>
      <c r="R7395" s="1" t="str">
        <f>TEXT(Sales_Data17[[#This Row],[OrderDate]],"MMM")</f>
        <v>Aug</v>
      </c>
      <c r="S7395" s="1" t="str">
        <f t="shared" si="115"/>
        <v>2016</v>
      </c>
    </row>
    <row r="7396" spans="1:19">
      <c r="A7396" t="s">
        <v>7419</v>
      </c>
      <c r="B7396" s="2">
        <v>42588</v>
      </c>
      <c r="C7396" s="2" t="str">
        <f>VLOOKUP(Sales_Data17[[#This Row],[Customer Name Index]],Customer_Data[#All],2,0)</f>
        <v xml:space="preserve">Ei </v>
      </c>
      <c r="D7396">
        <v>9</v>
      </c>
      <c r="E7396" t="s">
        <v>2</v>
      </c>
      <c r="F7396" t="s">
        <v>8168</v>
      </c>
      <c r="G7396" t="s">
        <v>8027</v>
      </c>
      <c r="H7396" t="str">
        <f>VLOOKUP(Sales_Data17[[#This Row],[Delivery Region Index]],Regions_Table[#All],2,0)</f>
        <v>Queensland</v>
      </c>
      <c r="I7396" t="str">
        <f>VLOOKUP(Sales_Data17[[#This Row],[Delivery Region Index]],Regions_Table[#All],3,0)</f>
        <v>Brisbane</v>
      </c>
      <c r="J7396">
        <v>26</v>
      </c>
      <c r="K7396">
        <v>4</v>
      </c>
      <c r="L7396" t="str">
        <f>VLOOKUP(Sales_Data17[[#This Row],[Product Description Index]],Products_Data[#All],2,0)</f>
        <v>Jeans</v>
      </c>
      <c r="M7396">
        <v>1</v>
      </c>
      <c r="N7396" s="9">
        <v>77.422222222222231</v>
      </c>
      <c r="O7396" s="9">
        <f>Sales_Data17[[#This Row],[Order Quantity]]*Sales_Data17[[#This Row],[Unit Price]]</f>
        <v>77.422222222222231</v>
      </c>
      <c r="P7396" s="9">
        <v>32.517333333333333</v>
      </c>
      <c r="Q7396" s="9">
        <f>Sales_Data17[[#This Row],[Line Total]]-(Sales_Data17[[#This Row],[Total Unit Cost]]*Sales_Data17[[#This Row],[Order Quantity]])</f>
        <v>44.904888888888898</v>
      </c>
      <c r="R7396" s="1" t="str">
        <f>TEXT(Sales_Data17[[#This Row],[OrderDate]],"MMM")</f>
        <v>Aug</v>
      </c>
      <c r="S7396" s="1" t="str">
        <f t="shared" si="115"/>
        <v>2016</v>
      </c>
    </row>
    <row r="7397" spans="1:19">
      <c r="A7397" t="s">
        <v>7420</v>
      </c>
      <c r="B7397" s="2">
        <v>42588</v>
      </c>
      <c r="C7397" s="2" t="str">
        <f>VLOOKUP(Sales_Data17[[#This Row],[Customer Name Index]],Customer_Data[#All],2,0)</f>
        <v>ETUDE Ltd</v>
      </c>
      <c r="D7397">
        <v>4</v>
      </c>
      <c r="E7397" t="s">
        <v>4</v>
      </c>
      <c r="F7397" t="s">
        <v>8168</v>
      </c>
      <c r="G7397" t="s">
        <v>8027</v>
      </c>
      <c r="H7397" t="str">
        <f>VLOOKUP(Sales_Data17[[#This Row],[Delivery Region Index]],Regions_Table[#All],2,0)</f>
        <v>New South Wales</v>
      </c>
      <c r="I7397" t="str">
        <f>VLOOKUP(Sales_Data17[[#This Row],[Delivery Region Index]],Regions_Table[#All],3,0)</f>
        <v>Goulburn</v>
      </c>
      <c r="J7397">
        <v>10</v>
      </c>
      <c r="K7397">
        <v>2</v>
      </c>
      <c r="L7397" t="str">
        <f>VLOOKUP(Sales_Data17[[#This Row],[Product Description Index]],Products_Data[#All],2,0)</f>
        <v>Pants</v>
      </c>
      <c r="M7397">
        <v>8</v>
      </c>
      <c r="N7397" s="9">
        <v>116.87777777777779</v>
      </c>
      <c r="O7397" s="9">
        <f>Sales_Data17[[#This Row],[Order Quantity]]*Sales_Data17[[#This Row],[Unit Price]]</f>
        <v>935.02222222222235</v>
      </c>
      <c r="P7397" s="9">
        <v>61.945222222222228</v>
      </c>
      <c r="Q7397" s="9">
        <f>Sales_Data17[[#This Row],[Line Total]]-(Sales_Data17[[#This Row],[Total Unit Cost]]*Sales_Data17[[#This Row],[Order Quantity]])</f>
        <v>439.46044444444453</v>
      </c>
      <c r="R7397" s="1" t="str">
        <f>TEXT(Sales_Data17[[#This Row],[OrderDate]],"MMM")</f>
        <v>Aug</v>
      </c>
      <c r="S7397" s="1" t="str">
        <f t="shared" si="115"/>
        <v>2016</v>
      </c>
    </row>
    <row r="7398" spans="1:19">
      <c r="A7398" t="s">
        <v>7421</v>
      </c>
      <c r="B7398" s="2">
        <v>42588</v>
      </c>
      <c r="C7398" s="2" t="str">
        <f>VLOOKUP(Sales_Data17[[#This Row],[Customer Name Index]],Customer_Data[#All],2,0)</f>
        <v>PEDIFIX, Corp</v>
      </c>
      <c r="D7398">
        <v>6</v>
      </c>
      <c r="E7398" t="s">
        <v>4</v>
      </c>
      <c r="F7398" t="s">
        <v>8168</v>
      </c>
      <c r="G7398" t="s">
        <v>8027</v>
      </c>
      <c r="H7398" t="str">
        <f>VLOOKUP(Sales_Data17[[#This Row],[Delivery Region Index]],Regions_Table[#All],2,0)</f>
        <v>New South Wales</v>
      </c>
      <c r="I7398" t="str">
        <f>VLOOKUP(Sales_Data17[[#This Row],[Delivery Region Index]],Regions_Table[#All],3,0)</f>
        <v>Nowra</v>
      </c>
      <c r="J7398">
        <v>17</v>
      </c>
      <c r="K7398">
        <v>3</v>
      </c>
      <c r="L7398" t="str">
        <f>VLOOKUP(Sales_Data17[[#This Row],[Product Description Index]],Products_Data[#All],2,0)</f>
        <v>Sunglasses</v>
      </c>
      <c r="M7398">
        <v>3</v>
      </c>
      <c r="N7398" s="9">
        <v>446.66666666666669</v>
      </c>
      <c r="O7398" s="9">
        <f>Sales_Data17[[#This Row],[Order Quantity]]*Sales_Data17[[#This Row],[Unit Price]]</f>
        <v>1340</v>
      </c>
      <c r="P7398" s="9">
        <v>294.8</v>
      </c>
      <c r="Q7398" s="9">
        <f>Sales_Data17[[#This Row],[Line Total]]-(Sales_Data17[[#This Row],[Total Unit Cost]]*Sales_Data17[[#This Row],[Order Quantity]])</f>
        <v>455.59999999999991</v>
      </c>
      <c r="R7398" s="1" t="str">
        <f>TEXT(Sales_Data17[[#This Row],[OrderDate]],"MMM")</f>
        <v>Aug</v>
      </c>
      <c r="S7398" s="1" t="str">
        <f t="shared" si="115"/>
        <v>2016</v>
      </c>
    </row>
    <row r="7399" spans="1:19">
      <c r="A7399" t="s">
        <v>7422</v>
      </c>
      <c r="B7399" s="2">
        <v>42588</v>
      </c>
      <c r="C7399" s="2" t="str">
        <f>VLOOKUP(Sales_Data17[[#This Row],[Customer Name Index]],Customer_Data[#All],2,0)</f>
        <v xml:space="preserve">Qualitest </v>
      </c>
      <c r="D7399">
        <v>19</v>
      </c>
      <c r="E7399" t="s">
        <v>2</v>
      </c>
      <c r="F7399" t="s">
        <v>8168</v>
      </c>
      <c r="G7399" t="s">
        <v>8028</v>
      </c>
      <c r="H7399" t="str">
        <f>VLOOKUP(Sales_Data17[[#This Row],[Delivery Region Index]],Regions_Table[#All],2,0)</f>
        <v>Victoria</v>
      </c>
      <c r="I7399" t="str">
        <f>VLOOKUP(Sales_Data17[[#This Row],[Delivery Region Index]],Regions_Table[#All],3,0)</f>
        <v>Swan Hill</v>
      </c>
      <c r="J7399">
        <v>55</v>
      </c>
      <c r="K7399">
        <v>8</v>
      </c>
      <c r="L7399" t="str">
        <f>VLOOKUP(Sales_Data17[[#This Row],[Product Description Index]],Products_Data[#All],2,0)</f>
        <v>Shoes</v>
      </c>
      <c r="M7399">
        <v>1</v>
      </c>
      <c r="N7399" s="9">
        <v>116.13333333333334</v>
      </c>
      <c r="O7399" s="9">
        <f>Sales_Data17[[#This Row],[Order Quantity]]*Sales_Data17[[#This Row],[Unit Price]]</f>
        <v>116.13333333333334</v>
      </c>
      <c r="P7399" s="9">
        <v>92.90666666666668</v>
      </c>
      <c r="Q7399" s="9">
        <f>Sales_Data17[[#This Row],[Line Total]]-(Sales_Data17[[#This Row],[Total Unit Cost]]*Sales_Data17[[#This Row],[Order Quantity]])</f>
        <v>23.226666666666659</v>
      </c>
      <c r="R7399" s="1" t="str">
        <f>TEXT(Sales_Data17[[#This Row],[OrderDate]],"MMM")</f>
        <v>Aug</v>
      </c>
      <c r="S7399" s="1" t="str">
        <f t="shared" si="115"/>
        <v>2016</v>
      </c>
    </row>
    <row r="7400" spans="1:19">
      <c r="A7400" t="s">
        <v>7423</v>
      </c>
      <c r="B7400" s="2">
        <v>42588</v>
      </c>
      <c r="C7400" s="2" t="str">
        <f>VLOOKUP(Sales_Data17[[#This Row],[Customer Name Index]],Customer_Data[#All],2,0)</f>
        <v>Elorac, Corp</v>
      </c>
      <c r="D7400">
        <v>3</v>
      </c>
      <c r="E7400" t="s">
        <v>4</v>
      </c>
      <c r="F7400" t="s">
        <v>8168</v>
      </c>
      <c r="G7400" t="s">
        <v>8027</v>
      </c>
      <c r="H7400" t="str">
        <f>VLOOKUP(Sales_Data17[[#This Row],[Delivery Region Index]],Regions_Table[#All],2,0)</f>
        <v>New South Wales</v>
      </c>
      <c r="I7400" t="str">
        <f>VLOOKUP(Sales_Data17[[#This Row],[Delivery Region Index]],Regions_Table[#All],3,0)</f>
        <v>Coffs Harbour</v>
      </c>
      <c r="J7400">
        <v>7</v>
      </c>
      <c r="K7400">
        <v>1</v>
      </c>
      <c r="L7400" t="str">
        <f>VLOOKUP(Sales_Data17[[#This Row],[Product Description Index]],Products_Data[#All],2,0)</f>
        <v>Shirts</v>
      </c>
      <c r="M7400">
        <v>8</v>
      </c>
      <c r="N7400" s="9">
        <v>83.37777777777778</v>
      </c>
      <c r="O7400" s="9">
        <f>Sales_Data17[[#This Row],[Order Quantity]]*Sales_Data17[[#This Row],[Unit Price]]</f>
        <v>667.02222222222224</v>
      </c>
      <c r="P7400" s="9">
        <v>70.871111111111105</v>
      </c>
      <c r="Q7400" s="9">
        <f>Sales_Data17[[#This Row],[Line Total]]-(Sales_Data17[[#This Row],[Total Unit Cost]]*Sales_Data17[[#This Row],[Order Quantity]])</f>
        <v>100.0533333333334</v>
      </c>
      <c r="R7400" s="1" t="str">
        <f>TEXT(Sales_Data17[[#This Row],[OrderDate]],"MMM")</f>
        <v>Aug</v>
      </c>
      <c r="S7400" s="1" t="str">
        <f t="shared" si="115"/>
        <v>2016</v>
      </c>
    </row>
    <row r="7401" spans="1:19">
      <c r="A7401" t="s">
        <v>7424</v>
      </c>
      <c r="B7401" s="2">
        <v>42588</v>
      </c>
      <c r="C7401" s="2" t="str">
        <f>VLOOKUP(Sales_Data17[[#This Row],[Customer Name Index]],Customer_Data[#All],2,0)</f>
        <v>Ole Group</v>
      </c>
      <c r="D7401">
        <v>13</v>
      </c>
      <c r="E7401" t="s">
        <v>4</v>
      </c>
      <c r="F7401" t="s">
        <v>8168</v>
      </c>
      <c r="G7401" t="s">
        <v>8026</v>
      </c>
      <c r="H7401" t="str">
        <f>VLOOKUP(Sales_Data17[[#This Row],[Delivery Region Index]],Regions_Table[#All],2,0)</f>
        <v>Queensland</v>
      </c>
      <c r="I7401" t="str">
        <f>VLOOKUP(Sales_Data17[[#This Row],[Delivery Region Index]],Regions_Table[#All],3,0)</f>
        <v>Mount Isa</v>
      </c>
      <c r="J7401">
        <v>38</v>
      </c>
      <c r="K7401">
        <v>6</v>
      </c>
      <c r="L7401" t="str">
        <f>VLOOKUP(Sales_Data17[[#This Row],[Product Description Index]],Products_Data[#All],2,0)</f>
        <v>Socks</v>
      </c>
      <c r="M7401">
        <v>8</v>
      </c>
      <c r="N7401" s="9">
        <v>132.51111111111112</v>
      </c>
      <c r="O7401" s="9">
        <f>Sales_Data17[[#This Row],[Order Quantity]]*Sales_Data17[[#This Row],[Unit Price]]</f>
        <v>1060.088888888889</v>
      </c>
      <c r="P7401" s="9">
        <v>71.556000000000012</v>
      </c>
      <c r="Q7401" s="9">
        <f>Sales_Data17[[#This Row],[Line Total]]-(Sales_Data17[[#This Row],[Total Unit Cost]]*Sales_Data17[[#This Row],[Order Quantity]])</f>
        <v>487.64088888888887</v>
      </c>
      <c r="R7401" s="1" t="str">
        <f>TEXT(Sales_Data17[[#This Row],[OrderDate]],"MMM")</f>
        <v>Aug</v>
      </c>
      <c r="S7401" s="1" t="str">
        <f t="shared" si="115"/>
        <v>2016</v>
      </c>
    </row>
    <row r="7402" spans="1:19">
      <c r="A7402" t="s">
        <v>7425</v>
      </c>
      <c r="B7402" s="2">
        <v>42588</v>
      </c>
      <c r="C7402" s="2" t="str">
        <f>VLOOKUP(Sales_Data17[[#This Row],[Customer Name Index]],Customer_Data[#All],2,0)</f>
        <v>Ole Group</v>
      </c>
      <c r="D7402">
        <v>13</v>
      </c>
      <c r="E7402" t="s">
        <v>2</v>
      </c>
      <c r="F7402" t="s">
        <v>8168</v>
      </c>
      <c r="G7402" t="s">
        <v>8026</v>
      </c>
      <c r="H7402" t="str">
        <f>VLOOKUP(Sales_Data17[[#This Row],[Delivery Region Index]],Regions_Table[#All],2,0)</f>
        <v>Queensland</v>
      </c>
      <c r="I7402" t="str">
        <f>VLOOKUP(Sales_Data17[[#This Row],[Delivery Region Index]],Regions_Table[#All],3,0)</f>
        <v>Maryborough</v>
      </c>
      <c r="J7402">
        <v>37</v>
      </c>
      <c r="K7402">
        <v>6</v>
      </c>
      <c r="L7402" t="str">
        <f>VLOOKUP(Sales_Data17[[#This Row],[Product Description Index]],Products_Data[#All],2,0)</f>
        <v>Socks</v>
      </c>
      <c r="M7402">
        <v>7</v>
      </c>
      <c r="N7402" s="9">
        <v>439.9666666666667</v>
      </c>
      <c r="O7402" s="9">
        <f>Sales_Data17[[#This Row],[Order Quantity]]*Sales_Data17[[#This Row],[Unit Price]]</f>
        <v>3079.7666666666669</v>
      </c>
      <c r="P7402" s="9">
        <v>233.18233333333333</v>
      </c>
      <c r="Q7402" s="9">
        <f>Sales_Data17[[#This Row],[Line Total]]-(Sales_Data17[[#This Row],[Total Unit Cost]]*Sales_Data17[[#This Row],[Order Quantity]])</f>
        <v>1447.4903333333336</v>
      </c>
      <c r="R7402" s="1" t="str">
        <f>TEXT(Sales_Data17[[#This Row],[OrderDate]],"MMM")</f>
        <v>Aug</v>
      </c>
      <c r="S7402" s="1" t="str">
        <f t="shared" si="115"/>
        <v>2016</v>
      </c>
    </row>
    <row r="7403" spans="1:19">
      <c r="A7403" t="s">
        <v>7426</v>
      </c>
      <c r="B7403" s="2">
        <v>42590</v>
      </c>
      <c r="C7403" s="2" t="str">
        <f>VLOOKUP(Sales_Data17[[#This Row],[Customer Name Index]],Customer_Data[#All],2,0)</f>
        <v>Eminence Corp</v>
      </c>
      <c r="D7403">
        <v>18</v>
      </c>
      <c r="E7403" t="s">
        <v>4</v>
      </c>
      <c r="F7403" t="s">
        <v>8168</v>
      </c>
      <c r="G7403" t="s">
        <v>8025</v>
      </c>
      <c r="H7403" t="str">
        <f>VLOOKUP(Sales_Data17[[#This Row],[Delivery Region Index]],Regions_Table[#All],2,0)</f>
        <v>Victoria</v>
      </c>
      <c r="I7403" t="str">
        <f>VLOOKUP(Sales_Data17[[#This Row],[Delivery Region Index]],Regions_Table[#All],3,0)</f>
        <v>Geelong</v>
      </c>
      <c r="J7403">
        <v>51</v>
      </c>
      <c r="K7403">
        <v>7</v>
      </c>
      <c r="L7403" t="str">
        <f>VLOOKUP(Sales_Data17[[#This Row],[Product Description Index]],Products_Data[#All],2,0)</f>
        <v>Dress Shirts</v>
      </c>
      <c r="M7403">
        <v>9</v>
      </c>
      <c r="N7403" s="9">
        <v>221.84444444444446</v>
      </c>
      <c r="O7403" s="9">
        <f>Sales_Data17[[#This Row],[Order Quantity]]*Sales_Data17[[#This Row],[Unit Price]]</f>
        <v>1996.6000000000001</v>
      </c>
      <c r="P7403" s="9">
        <v>157.50955555555555</v>
      </c>
      <c r="Q7403" s="9">
        <f>Sales_Data17[[#This Row],[Line Total]]-(Sales_Data17[[#This Row],[Total Unit Cost]]*Sales_Data17[[#This Row],[Order Quantity]])</f>
        <v>579.01400000000012</v>
      </c>
      <c r="R7403" s="1" t="str">
        <f>TEXT(Sales_Data17[[#This Row],[OrderDate]],"MMM")</f>
        <v>Aug</v>
      </c>
      <c r="S7403" s="1" t="str">
        <f t="shared" si="115"/>
        <v>2016</v>
      </c>
    </row>
    <row r="7404" spans="1:19">
      <c r="A7404" t="s">
        <v>7427</v>
      </c>
      <c r="B7404" s="2">
        <v>42591</v>
      </c>
      <c r="C7404" s="2" t="str">
        <f>VLOOKUP(Sales_Data17[[#This Row],[Customer Name Index]],Customer_Data[#All],2,0)</f>
        <v>3LAB, Ltd</v>
      </c>
      <c r="D7404">
        <v>16</v>
      </c>
      <c r="E7404" t="s">
        <v>4</v>
      </c>
      <c r="F7404" t="s">
        <v>8168</v>
      </c>
      <c r="G7404" t="s">
        <v>8025</v>
      </c>
      <c r="H7404" t="str">
        <f>VLOOKUP(Sales_Data17[[#This Row],[Delivery Region Index]],Regions_Table[#All],2,0)</f>
        <v>Queensland</v>
      </c>
      <c r="I7404" t="str">
        <f>VLOOKUP(Sales_Data17[[#This Row],[Delivery Region Index]],Regions_Table[#All],3,0)</f>
        <v>Toowoomba</v>
      </c>
      <c r="J7404">
        <v>44</v>
      </c>
      <c r="K7404">
        <v>7</v>
      </c>
      <c r="L7404" t="str">
        <f>VLOOKUP(Sales_Data17[[#This Row],[Product Description Index]],Products_Data[#All],2,0)</f>
        <v>Dress Shirts</v>
      </c>
      <c r="M7404">
        <v>9</v>
      </c>
      <c r="N7404" s="9">
        <v>93.055555555555557</v>
      </c>
      <c r="O7404" s="9">
        <f>Sales_Data17[[#This Row],[Order Quantity]]*Sales_Data17[[#This Row],[Unit Price]]</f>
        <v>837.5</v>
      </c>
      <c r="P7404" s="9">
        <v>79.097222222222229</v>
      </c>
      <c r="Q7404" s="9">
        <f>Sales_Data17[[#This Row],[Line Total]]-(Sales_Data17[[#This Row],[Total Unit Cost]]*Sales_Data17[[#This Row],[Order Quantity]])</f>
        <v>125.625</v>
      </c>
      <c r="R7404" s="1" t="str">
        <f>TEXT(Sales_Data17[[#This Row],[OrderDate]],"MMM")</f>
        <v>Aug</v>
      </c>
      <c r="S7404" s="1" t="str">
        <f t="shared" si="115"/>
        <v>2016</v>
      </c>
    </row>
    <row r="7405" spans="1:19">
      <c r="A7405" t="s">
        <v>7428</v>
      </c>
      <c r="B7405" s="2">
        <v>42591</v>
      </c>
      <c r="C7405" s="2" t="str">
        <f>VLOOKUP(Sales_Data17[[#This Row],[Customer Name Index]],Customer_Data[#All],2,0)</f>
        <v xml:space="preserve">Linde </v>
      </c>
      <c r="D7405">
        <v>14</v>
      </c>
      <c r="E7405" t="s">
        <v>2</v>
      </c>
      <c r="F7405" t="s">
        <v>8168</v>
      </c>
      <c r="G7405" t="s">
        <v>8026</v>
      </c>
      <c r="H7405" t="str">
        <f>VLOOKUP(Sales_Data17[[#This Row],[Delivery Region Index]],Regions_Table[#All],2,0)</f>
        <v>Queensland</v>
      </c>
      <c r="I7405" t="str">
        <f>VLOOKUP(Sales_Data17[[#This Row],[Delivery Region Index]],Regions_Table[#All],3,0)</f>
        <v>Redcliffe</v>
      </c>
      <c r="J7405">
        <v>40</v>
      </c>
      <c r="K7405">
        <v>6</v>
      </c>
      <c r="L7405" t="str">
        <f>VLOOKUP(Sales_Data17[[#This Row],[Product Description Index]],Products_Data[#All],2,0)</f>
        <v>Socks</v>
      </c>
      <c r="M7405">
        <v>4</v>
      </c>
      <c r="N7405" s="9">
        <v>212.16666666666666</v>
      </c>
      <c r="O7405" s="9">
        <f>Sales_Data17[[#This Row],[Order Quantity]]*Sales_Data17[[#This Row],[Unit Price]]</f>
        <v>848.66666666666663</v>
      </c>
      <c r="P7405" s="9">
        <v>127.30000000000001</v>
      </c>
      <c r="Q7405" s="9">
        <f>Sales_Data17[[#This Row],[Line Total]]-(Sales_Data17[[#This Row],[Total Unit Cost]]*Sales_Data17[[#This Row],[Order Quantity]])</f>
        <v>339.46666666666658</v>
      </c>
      <c r="R7405" s="1" t="str">
        <f>TEXT(Sales_Data17[[#This Row],[OrderDate]],"MMM")</f>
        <v>Aug</v>
      </c>
      <c r="S7405" s="1" t="str">
        <f t="shared" si="115"/>
        <v>2016</v>
      </c>
    </row>
    <row r="7406" spans="1:19">
      <c r="A7406" t="s">
        <v>7429</v>
      </c>
      <c r="B7406" s="2">
        <v>42591</v>
      </c>
      <c r="C7406" s="2" t="str">
        <f>VLOOKUP(Sales_Data17[[#This Row],[Customer Name Index]],Customer_Data[#All],2,0)</f>
        <v>Eminence Corp</v>
      </c>
      <c r="D7406">
        <v>18</v>
      </c>
      <c r="E7406" t="s">
        <v>2</v>
      </c>
      <c r="F7406" t="s">
        <v>8168</v>
      </c>
      <c r="G7406" t="s">
        <v>8025</v>
      </c>
      <c r="H7406" t="str">
        <f>VLOOKUP(Sales_Data17[[#This Row],[Delivery Region Index]],Regions_Table[#All],2,0)</f>
        <v>Victoria</v>
      </c>
      <c r="I7406" t="str">
        <f>VLOOKUP(Sales_Data17[[#This Row],[Delivery Region Index]],Regions_Table[#All],3,0)</f>
        <v>Latrobe City</v>
      </c>
      <c r="J7406">
        <v>52</v>
      </c>
      <c r="K7406">
        <v>8</v>
      </c>
      <c r="L7406" t="str">
        <f>VLOOKUP(Sales_Data17[[#This Row],[Product Description Index]],Products_Data[#All],2,0)</f>
        <v>Shoes</v>
      </c>
      <c r="M7406">
        <v>8</v>
      </c>
      <c r="N7406" s="9">
        <v>112.41111111111111</v>
      </c>
      <c r="O7406" s="9">
        <f>Sales_Data17[[#This Row],[Order Quantity]]*Sales_Data17[[#This Row],[Unit Price]]</f>
        <v>899.28888888888889</v>
      </c>
      <c r="P7406" s="9">
        <v>88.804777777777787</v>
      </c>
      <c r="Q7406" s="9">
        <f>Sales_Data17[[#This Row],[Line Total]]-(Sales_Data17[[#This Row],[Total Unit Cost]]*Sales_Data17[[#This Row],[Order Quantity]])</f>
        <v>188.8506666666666</v>
      </c>
      <c r="R7406" s="1" t="str">
        <f>TEXT(Sales_Data17[[#This Row],[OrderDate]],"MMM")</f>
        <v>Aug</v>
      </c>
      <c r="S7406" s="1" t="str">
        <f t="shared" si="115"/>
        <v>2016</v>
      </c>
    </row>
    <row r="7407" spans="1:19">
      <c r="A7407" t="s">
        <v>7430</v>
      </c>
      <c r="B7407" s="2">
        <v>42592</v>
      </c>
      <c r="C7407" s="2" t="str">
        <f>VLOOKUP(Sales_Data17[[#This Row],[Customer Name Index]],Customer_Data[#All],2,0)</f>
        <v>PEDIFIX, Corp</v>
      </c>
      <c r="D7407">
        <v>6</v>
      </c>
      <c r="E7407" t="s">
        <v>3</v>
      </c>
      <c r="F7407" t="s">
        <v>8168</v>
      </c>
      <c r="G7407" t="s">
        <v>8027</v>
      </c>
      <c r="H7407" t="str">
        <f>VLOOKUP(Sales_Data17[[#This Row],[Delivery Region Index]],Regions_Table[#All],2,0)</f>
        <v>New South Wales</v>
      </c>
      <c r="I7407" t="str">
        <f>VLOOKUP(Sales_Data17[[#This Row],[Delivery Region Index]],Regions_Table[#All],3,0)</f>
        <v>Nowra</v>
      </c>
      <c r="J7407">
        <v>17</v>
      </c>
      <c r="K7407">
        <v>3</v>
      </c>
      <c r="L7407" t="str">
        <f>VLOOKUP(Sales_Data17[[#This Row],[Product Description Index]],Products_Data[#All],2,0)</f>
        <v>Sunglasses</v>
      </c>
      <c r="M7407">
        <v>2</v>
      </c>
      <c r="N7407" s="9">
        <v>188.34444444444446</v>
      </c>
      <c r="O7407" s="9">
        <f>Sales_Data17[[#This Row],[Order Quantity]]*Sales_Data17[[#This Row],[Unit Price]]</f>
        <v>376.68888888888893</v>
      </c>
      <c r="P7407" s="9">
        <v>109.23977777777777</v>
      </c>
      <c r="Q7407" s="9">
        <f>Sales_Data17[[#This Row],[Line Total]]-(Sales_Data17[[#This Row],[Total Unit Cost]]*Sales_Data17[[#This Row],[Order Quantity]])</f>
        <v>158.20933333333338</v>
      </c>
      <c r="R7407" s="1" t="str">
        <f>TEXT(Sales_Data17[[#This Row],[OrderDate]],"MMM")</f>
        <v>Aug</v>
      </c>
      <c r="S7407" s="1" t="str">
        <f t="shared" si="115"/>
        <v>2016</v>
      </c>
    </row>
    <row r="7408" spans="1:19">
      <c r="A7408" t="s">
        <v>7431</v>
      </c>
      <c r="B7408" s="2">
        <v>42593</v>
      </c>
      <c r="C7408" s="2" t="str">
        <f>VLOOKUP(Sales_Data17[[#This Row],[Customer Name Index]],Customer_Data[#All],2,0)</f>
        <v>ETUDE Ltd</v>
      </c>
      <c r="D7408">
        <v>4</v>
      </c>
      <c r="E7408" t="s">
        <v>4</v>
      </c>
      <c r="F7408" t="s">
        <v>8168</v>
      </c>
      <c r="G7408" t="s">
        <v>8027</v>
      </c>
      <c r="H7408" t="str">
        <f>VLOOKUP(Sales_Data17[[#This Row],[Delivery Region Index]],Regions_Table[#All],2,0)</f>
        <v>New South Wales</v>
      </c>
      <c r="I7408" t="str">
        <f>VLOOKUP(Sales_Data17[[#This Row],[Delivery Region Index]],Regions_Table[#All],3,0)</f>
        <v>Griffith</v>
      </c>
      <c r="J7408">
        <v>12</v>
      </c>
      <c r="K7408">
        <v>2</v>
      </c>
      <c r="L7408" t="str">
        <f>VLOOKUP(Sales_Data17[[#This Row],[Product Description Index]],Products_Data[#All],2,0)</f>
        <v>Pants</v>
      </c>
      <c r="M7408">
        <v>9</v>
      </c>
      <c r="N7408" s="9">
        <v>189.08888888888887</v>
      </c>
      <c r="O7408" s="9">
        <f>Sales_Data17[[#This Row],[Order Quantity]]*Sales_Data17[[#This Row],[Unit Price]]</f>
        <v>1701.8</v>
      </c>
      <c r="P7408" s="9">
        <v>156.94377777777777</v>
      </c>
      <c r="Q7408" s="9">
        <f>Sales_Data17[[#This Row],[Line Total]]-(Sales_Data17[[#This Row],[Total Unit Cost]]*Sales_Data17[[#This Row],[Order Quantity]])</f>
        <v>289.30600000000004</v>
      </c>
      <c r="R7408" s="1" t="str">
        <f>TEXT(Sales_Data17[[#This Row],[OrderDate]],"MMM")</f>
        <v>Aug</v>
      </c>
      <c r="S7408" s="1" t="str">
        <f t="shared" si="115"/>
        <v>2016</v>
      </c>
    </row>
    <row r="7409" spans="1:19">
      <c r="A7409" t="s">
        <v>7432</v>
      </c>
      <c r="B7409" s="2">
        <v>42593</v>
      </c>
      <c r="C7409" s="2" t="str">
        <f>VLOOKUP(Sales_Data17[[#This Row],[Customer Name Index]],Customer_Data[#All],2,0)</f>
        <v>Ole Group</v>
      </c>
      <c r="D7409">
        <v>13</v>
      </c>
      <c r="E7409" t="s">
        <v>3</v>
      </c>
      <c r="F7409" t="s">
        <v>8168</v>
      </c>
      <c r="G7409" t="s">
        <v>8026</v>
      </c>
      <c r="H7409" t="str">
        <f>VLOOKUP(Sales_Data17[[#This Row],[Delivery Region Index]],Regions_Table[#All],2,0)</f>
        <v>Queensland</v>
      </c>
      <c r="I7409" t="str">
        <f>VLOOKUP(Sales_Data17[[#This Row],[Delivery Region Index]],Regions_Table[#All],3,0)</f>
        <v>Mackay</v>
      </c>
      <c r="J7409">
        <v>36</v>
      </c>
      <c r="K7409">
        <v>5</v>
      </c>
      <c r="L7409" t="str">
        <f>VLOOKUP(Sales_Data17[[#This Row],[Product Description Index]],Products_Data[#All],2,0)</f>
        <v>Hats</v>
      </c>
      <c r="M7409">
        <v>6</v>
      </c>
      <c r="N7409" s="9">
        <v>107.2</v>
      </c>
      <c r="O7409" s="9">
        <f>Sales_Data17[[#This Row],[Order Quantity]]*Sales_Data17[[#This Row],[Unit Price]]</f>
        <v>643.20000000000005</v>
      </c>
      <c r="P7409" s="9">
        <v>65.391999999999996</v>
      </c>
      <c r="Q7409" s="9">
        <f>Sales_Data17[[#This Row],[Line Total]]-(Sales_Data17[[#This Row],[Total Unit Cost]]*Sales_Data17[[#This Row],[Order Quantity]])</f>
        <v>250.84800000000007</v>
      </c>
      <c r="R7409" s="1" t="str">
        <f>TEXT(Sales_Data17[[#This Row],[OrderDate]],"MMM")</f>
        <v>Aug</v>
      </c>
      <c r="S7409" s="1" t="str">
        <f t="shared" si="115"/>
        <v>2016</v>
      </c>
    </row>
    <row r="7410" spans="1:19">
      <c r="A7410" t="s">
        <v>7433</v>
      </c>
      <c r="B7410" s="2">
        <v>42594</v>
      </c>
      <c r="C7410" s="2" t="str">
        <f>VLOOKUP(Sales_Data17[[#This Row],[Customer Name Index]],Customer_Data[#All],2,0)</f>
        <v xml:space="preserve">Medline </v>
      </c>
      <c r="D7410">
        <v>12</v>
      </c>
      <c r="E7410" t="s">
        <v>2</v>
      </c>
      <c r="F7410" t="s">
        <v>8168</v>
      </c>
      <c r="G7410" t="s">
        <v>8026</v>
      </c>
      <c r="H7410" t="str">
        <f>VLOOKUP(Sales_Data17[[#This Row],[Delivery Region Index]],Regions_Table[#All],2,0)</f>
        <v>Queensland</v>
      </c>
      <c r="I7410" t="str">
        <f>VLOOKUP(Sales_Data17[[#This Row],[Delivery Region Index]],Regions_Table[#All],3,0)</f>
        <v>Hervey Bay</v>
      </c>
      <c r="J7410">
        <v>33</v>
      </c>
      <c r="K7410">
        <v>5</v>
      </c>
      <c r="L7410" t="str">
        <f>VLOOKUP(Sales_Data17[[#This Row],[Product Description Index]],Products_Data[#All],2,0)</f>
        <v>Hats</v>
      </c>
      <c r="M7410">
        <v>4</v>
      </c>
      <c r="N7410" s="9">
        <v>395.3</v>
      </c>
      <c r="O7410" s="9">
        <f>Sales_Data17[[#This Row],[Order Quantity]]*Sales_Data17[[#This Row],[Unit Price]]</f>
        <v>1581.2</v>
      </c>
      <c r="P7410" s="9">
        <v>201.60300000000001</v>
      </c>
      <c r="Q7410" s="9">
        <f>Sales_Data17[[#This Row],[Line Total]]-(Sales_Data17[[#This Row],[Total Unit Cost]]*Sales_Data17[[#This Row],[Order Quantity]])</f>
        <v>774.78800000000001</v>
      </c>
      <c r="R7410" s="1" t="str">
        <f>TEXT(Sales_Data17[[#This Row],[OrderDate]],"MMM")</f>
        <v>Aug</v>
      </c>
      <c r="S7410" s="1" t="str">
        <f t="shared" si="115"/>
        <v>2016</v>
      </c>
    </row>
    <row r="7411" spans="1:19">
      <c r="A7411" t="s">
        <v>7434</v>
      </c>
      <c r="B7411" s="2">
        <v>42594</v>
      </c>
      <c r="C7411" s="2" t="str">
        <f>VLOOKUP(Sales_Data17[[#This Row],[Customer Name Index]],Customer_Data[#All],2,0)</f>
        <v>Avon Corp</v>
      </c>
      <c r="D7411">
        <v>1</v>
      </c>
      <c r="E7411" t="s">
        <v>4</v>
      </c>
      <c r="F7411" t="s">
        <v>8168</v>
      </c>
      <c r="G7411" t="s">
        <v>8027</v>
      </c>
      <c r="H7411" t="str">
        <f>VLOOKUP(Sales_Data17[[#This Row],[Delivery Region Index]],Regions_Table[#All],2,0)</f>
        <v>New South Wales</v>
      </c>
      <c r="I7411" t="str">
        <f>VLOOKUP(Sales_Data17[[#This Row],[Delivery Region Index]],Regions_Table[#All],3,0)</f>
        <v>Armidale</v>
      </c>
      <c r="J7411">
        <v>3</v>
      </c>
      <c r="K7411">
        <v>1</v>
      </c>
      <c r="L7411" t="str">
        <f>VLOOKUP(Sales_Data17[[#This Row],[Product Description Index]],Products_Data[#All],2,0)</f>
        <v>Shirts</v>
      </c>
      <c r="M7411">
        <v>4</v>
      </c>
      <c r="N7411" s="9">
        <v>337.23333333333335</v>
      </c>
      <c r="O7411" s="9">
        <f>Sales_Data17[[#This Row],[Order Quantity]]*Sales_Data17[[#This Row],[Unit Price]]</f>
        <v>1348.9333333333334</v>
      </c>
      <c r="P7411" s="9">
        <v>148.38266666666667</v>
      </c>
      <c r="Q7411" s="9">
        <f>Sales_Data17[[#This Row],[Line Total]]-(Sales_Data17[[#This Row],[Total Unit Cost]]*Sales_Data17[[#This Row],[Order Quantity]])</f>
        <v>755.40266666666673</v>
      </c>
      <c r="R7411" s="1" t="str">
        <f>TEXT(Sales_Data17[[#This Row],[OrderDate]],"MMM")</f>
        <v>Aug</v>
      </c>
      <c r="S7411" s="1" t="str">
        <f t="shared" si="115"/>
        <v>2016</v>
      </c>
    </row>
    <row r="7412" spans="1:19">
      <c r="A7412" t="s">
        <v>7435</v>
      </c>
      <c r="B7412" s="2">
        <v>42594</v>
      </c>
      <c r="C7412" s="2" t="str">
        <f>VLOOKUP(Sales_Data17[[#This Row],[Customer Name Index]],Customer_Data[#All],2,0)</f>
        <v>Eminence Corp</v>
      </c>
      <c r="D7412">
        <v>18</v>
      </c>
      <c r="E7412" t="s">
        <v>2</v>
      </c>
      <c r="F7412" t="s">
        <v>8168</v>
      </c>
      <c r="G7412" t="s">
        <v>8025</v>
      </c>
      <c r="H7412" t="str">
        <f>VLOOKUP(Sales_Data17[[#This Row],[Delivery Region Index]],Regions_Table[#All],2,0)</f>
        <v>Victoria</v>
      </c>
      <c r="I7412" t="str">
        <f>VLOOKUP(Sales_Data17[[#This Row],[Delivery Region Index]],Regions_Table[#All],3,0)</f>
        <v>Geelong</v>
      </c>
      <c r="J7412">
        <v>51</v>
      </c>
      <c r="K7412">
        <v>7</v>
      </c>
      <c r="L7412" t="str">
        <f>VLOOKUP(Sales_Data17[[#This Row],[Product Description Index]],Products_Data[#All],2,0)</f>
        <v>Dress Shirts</v>
      </c>
      <c r="M7412">
        <v>3</v>
      </c>
      <c r="N7412" s="9">
        <v>114.64444444444445</v>
      </c>
      <c r="O7412" s="9">
        <f>Sales_Data17[[#This Row],[Order Quantity]]*Sales_Data17[[#This Row],[Unit Price]]</f>
        <v>343.93333333333334</v>
      </c>
      <c r="P7412" s="9">
        <v>72.225999999999999</v>
      </c>
      <c r="Q7412" s="9">
        <f>Sales_Data17[[#This Row],[Line Total]]-(Sales_Data17[[#This Row],[Total Unit Cost]]*Sales_Data17[[#This Row],[Order Quantity]])</f>
        <v>127.25533333333334</v>
      </c>
      <c r="R7412" s="1" t="str">
        <f>TEXT(Sales_Data17[[#This Row],[OrderDate]],"MMM")</f>
        <v>Aug</v>
      </c>
      <c r="S7412" s="1" t="str">
        <f t="shared" si="115"/>
        <v>2016</v>
      </c>
    </row>
    <row r="7413" spans="1:19">
      <c r="A7413" t="s">
        <v>7436</v>
      </c>
      <c r="B7413" s="2">
        <v>42594</v>
      </c>
      <c r="C7413" s="2" t="str">
        <f>VLOOKUP(Sales_Data17[[#This Row],[Customer Name Index]],Customer_Data[#All],2,0)</f>
        <v>Pacific Ltd</v>
      </c>
      <c r="D7413">
        <v>20</v>
      </c>
      <c r="E7413" t="s">
        <v>2</v>
      </c>
      <c r="F7413" t="s">
        <v>8168</v>
      </c>
      <c r="G7413" t="s">
        <v>8028</v>
      </c>
      <c r="H7413" t="str">
        <f>VLOOKUP(Sales_Data17[[#This Row],[Delivery Region Index]],Regions_Table[#All],2,0)</f>
        <v>Victoria</v>
      </c>
      <c r="I7413" t="str">
        <f>VLOOKUP(Sales_Data17[[#This Row],[Delivery Region Index]],Regions_Table[#All],3,0)</f>
        <v>Wangaratta</v>
      </c>
      <c r="J7413">
        <v>56</v>
      </c>
      <c r="K7413">
        <v>8</v>
      </c>
      <c r="L7413" t="str">
        <f>VLOOKUP(Sales_Data17[[#This Row],[Product Description Index]],Products_Data[#All],2,0)</f>
        <v>Shoes</v>
      </c>
      <c r="M7413">
        <v>5</v>
      </c>
      <c r="N7413" s="9">
        <v>131.02222222222224</v>
      </c>
      <c r="O7413" s="9">
        <f>Sales_Data17[[#This Row],[Order Quantity]]*Sales_Data17[[#This Row],[Unit Price]]</f>
        <v>655.1111111111112</v>
      </c>
      <c r="P7413" s="9">
        <v>61.580444444444453</v>
      </c>
      <c r="Q7413" s="9">
        <f>Sales_Data17[[#This Row],[Line Total]]-(Sales_Data17[[#This Row],[Total Unit Cost]]*Sales_Data17[[#This Row],[Order Quantity]])</f>
        <v>347.20888888888896</v>
      </c>
      <c r="R7413" s="1" t="str">
        <f>TEXT(Sales_Data17[[#This Row],[OrderDate]],"MMM")</f>
        <v>Aug</v>
      </c>
      <c r="S7413" s="1" t="str">
        <f t="shared" si="115"/>
        <v>2016</v>
      </c>
    </row>
    <row r="7414" spans="1:19">
      <c r="A7414" t="s">
        <v>7437</v>
      </c>
      <c r="B7414" s="2">
        <v>42595</v>
      </c>
      <c r="C7414" s="2" t="str">
        <f>VLOOKUP(Sales_Data17[[#This Row],[Customer Name Index]],Customer_Data[#All],2,0)</f>
        <v>Rochester Ltd</v>
      </c>
      <c r="D7414">
        <v>15</v>
      </c>
      <c r="E7414" t="s">
        <v>2</v>
      </c>
      <c r="F7414" t="s">
        <v>8168</v>
      </c>
      <c r="G7414" t="s">
        <v>8025</v>
      </c>
      <c r="H7414" t="str">
        <f>VLOOKUP(Sales_Data17[[#This Row],[Delivery Region Index]],Regions_Table[#All],2,0)</f>
        <v>Queensland</v>
      </c>
      <c r="I7414" t="str">
        <f>VLOOKUP(Sales_Data17[[#This Row],[Delivery Region Index]],Regions_Table[#All],3,0)</f>
        <v>Thuringowa</v>
      </c>
      <c r="J7414">
        <v>43</v>
      </c>
      <c r="K7414">
        <v>6</v>
      </c>
      <c r="L7414" t="str">
        <f>VLOOKUP(Sales_Data17[[#This Row],[Product Description Index]],Products_Data[#All],2,0)</f>
        <v>Socks</v>
      </c>
      <c r="M7414">
        <v>4</v>
      </c>
      <c r="N7414" s="9">
        <v>627.56666666666672</v>
      </c>
      <c r="O7414" s="9">
        <f>Sales_Data17[[#This Row],[Order Quantity]]*Sales_Data17[[#This Row],[Unit Price]]</f>
        <v>2510.2666666666669</v>
      </c>
      <c r="P7414" s="9">
        <v>389.09133333333335</v>
      </c>
      <c r="Q7414" s="9">
        <f>Sales_Data17[[#This Row],[Line Total]]-(Sales_Data17[[#This Row],[Total Unit Cost]]*Sales_Data17[[#This Row],[Order Quantity]])</f>
        <v>953.90133333333347</v>
      </c>
      <c r="R7414" s="1" t="str">
        <f>TEXT(Sales_Data17[[#This Row],[OrderDate]],"MMM")</f>
        <v>Aug</v>
      </c>
      <c r="S7414" s="1" t="str">
        <f t="shared" si="115"/>
        <v>2016</v>
      </c>
    </row>
    <row r="7415" spans="1:19">
      <c r="A7415" t="s">
        <v>7438</v>
      </c>
      <c r="B7415" s="2">
        <v>42595</v>
      </c>
      <c r="C7415" s="2" t="str">
        <f>VLOOKUP(Sales_Data17[[#This Row],[Customer Name Index]],Customer_Data[#All],2,0)</f>
        <v>Elorac, Corp</v>
      </c>
      <c r="D7415">
        <v>3</v>
      </c>
      <c r="E7415" t="s">
        <v>4</v>
      </c>
      <c r="F7415" t="s">
        <v>8168</v>
      </c>
      <c r="G7415" t="s">
        <v>8027</v>
      </c>
      <c r="H7415" t="str">
        <f>VLOOKUP(Sales_Data17[[#This Row],[Delivery Region Index]],Regions_Table[#All],2,0)</f>
        <v>New South Wales</v>
      </c>
      <c r="I7415" t="str">
        <f>VLOOKUP(Sales_Data17[[#This Row],[Delivery Region Index]],Regions_Table[#All],3,0)</f>
        <v>Gosford</v>
      </c>
      <c r="J7415">
        <v>9</v>
      </c>
      <c r="K7415">
        <v>2</v>
      </c>
      <c r="L7415" t="str">
        <f>VLOOKUP(Sales_Data17[[#This Row],[Product Description Index]],Products_Data[#All],2,0)</f>
        <v>Pants</v>
      </c>
      <c r="M7415">
        <v>4</v>
      </c>
      <c r="N7415" s="9">
        <v>279.91111111111115</v>
      </c>
      <c r="O7415" s="9">
        <f>Sales_Data17[[#This Row],[Order Quantity]]*Sales_Data17[[#This Row],[Unit Price]]</f>
        <v>1119.6444444444446</v>
      </c>
      <c r="P7415" s="9">
        <v>212.73244444444447</v>
      </c>
      <c r="Q7415" s="9">
        <f>Sales_Data17[[#This Row],[Line Total]]-(Sales_Data17[[#This Row],[Total Unit Cost]]*Sales_Data17[[#This Row],[Order Quantity]])</f>
        <v>268.71466666666674</v>
      </c>
      <c r="R7415" s="1" t="str">
        <f>TEXT(Sales_Data17[[#This Row],[OrderDate]],"MMM")</f>
        <v>Aug</v>
      </c>
      <c r="S7415" s="1" t="str">
        <f t="shared" si="115"/>
        <v>2016</v>
      </c>
    </row>
    <row r="7416" spans="1:19">
      <c r="A7416" t="s">
        <v>7439</v>
      </c>
      <c r="B7416" s="2">
        <v>42595</v>
      </c>
      <c r="C7416" s="2" t="str">
        <f>VLOOKUP(Sales_Data17[[#This Row],[Customer Name Index]],Customer_Data[#All],2,0)</f>
        <v xml:space="preserve">Qualitest </v>
      </c>
      <c r="D7416">
        <v>19</v>
      </c>
      <c r="E7416" t="s">
        <v>4</v>
      </c>
      <c r="F7416" t="s">
        <v>8168</v>
      </c>
      <c r="G7416" t="s">
        <v>8028</v>
      </c>
      <c r="H7416" t="str">
        <f>VLOOKUP(Sales_Data17[[#This Row],[Delivery Region Index]],Regions_Table[#All],2,0)</f>
        <v>Victoria</v>
      </c>
      <c r="I7416" t="str">
        <f>VLOOKUP(Sales_Data17[[#This Row],[Delivery Region Index]],Regions_Table[#All],3,0)</f>
        <v>Mildura</v>
      </c>
      <c r="J7416">
        <v>53</v>
      </c>
      <c r="K7416">
        <v>8</v>
      </c>
      <c r="L7416" t="str">
        <f>VLOOKUP(Sales_Data17[[#This Row],[Product Description Index]],Products_Data[#All],2,0)</f>
        <v>Shoes</v>
      </c>
      <c r="M7416">
        <v>6</v>
      </c>
      <c r="N7416" s="9">
        <v>198.02222222222224</v>
      </c>
      <c r="O7416" s="9">
        <f>Sales_Data17[[#This Row],[Order Quantity]]*Sales_Data17[[#This Row],[Unit Price]]</f>
        <v>1188.1333333333334</v>
      </c>
      <c r="P7416" s="9">
        <v>116.83311111111112</v>
      </c>
      <c r="Q7416" s="9">
        <f>Sales_Data17[[#This Row],[Line Total]]-(Sales_Data17[[#This Row],[Total Unit Cost]]*Sales_Data17[[#This Row],[Order Quantity]])</f>
        <v>487.1346666666667</v>
      </c>
      <c r="R7416" s="1" t="str">
        <f>TEXT(Sales_Data17[[#This Row],[OrderDate]],"MMM")</f>
        <v>Aug</v>
      </c>
      <c r="S7416" s="1" t="str">
        <f t="shared" si="115"/>
        <v>2016</v>
      </c>
    </row>
    <row r="7417" spans="1:19">
      <c r="A7417" t="s">
        <v>7440</v>
      </c>
      <c r="B7417" s="2">
        <v>42595</v>
      </c>
      <c r="C7417" s="2" t="str">
        <f>VLOOKUP(Sales_Data17[[#This Row],[Customer Name Index]],Customer_Data[#All],2,0)</f>
        <v xml:space="preserve">WakeFern </v>
      </c>
      <c r="D7417">
        <v>2</v>
      </c>
      <c r="E7417" t="s">
        <v>4</v>
      </c>
      <c r="F7417" t="s">
        <v>8168</v>
      </c>
      <c r="G7417" t="s">
        <v>8027</v>
      </c>
      <c r="H7417" t="str">
        <f>VLOOKUP(Sales_Data17[[#This Row],[Delivery Region Index]],Regions_Table[#All],2,0)</f>
        <v>New South Wales</v>
      </c>
      <c r="I7417" t="str">
        <f>VLOOKUP(Sales_Data17[[#This Row],[Delivery Region Index]],Regions_Table[#All],3,0)</f>
        <v>Bathurst</v>
      </c>
      <c r="J7417">
        <v>4</v>
      </c>
      <c r="K7417">
        <v>1</v>
      </c>
      <c r="L7417" t="str">
        <f>VLOOKUP(Sales_Data17[[#This Row],[Product Description Index]],Products_Data[#All],2,0)</f>
        <v>Shirts</v>
      </c>
      <c r="M7417">
        <v>6</v>
      </c>
      <c r="N7417" s="9">
        <v>417.63333333333338</v>
      </c>
      <c r="O7417" s="9">
        <f>Sales_Data17[[#This Row],[Order Quantity]]*Sales_Data17[[#This Row],[Unit Price]]</f>
        <v>2505.8000000000002</v>
      </c>
      <c r="P7417" s="9">
        <v>300.69600000000003</v>
      </c>
      <c r="Q7417" s="9">
        <f>Sales_Data17[[#This Row],[Line Total]]-(Sales_Data17[[#This Row],[Total Unit Cost]]*Sales_Data17[[#This Row],[Order Quantity]])</f>
        <v>701.62400000000002</v>
      </c>
      <c r="R7417" s="1" t="str">
        <f>TEXT(Sales_Data17[[#This Row],[OrderDate]],"MMM")</f>
        <v>Aug</v>
      </c>
      <c r="S7417" s="1" t="str">
        <f t="shared" si="115"/>
        <v>2016</v>
      </c>
    </row>
    <row r="7418" spans="1:19">
      <c r="A7418" t="s">
        <v>7441</v>
      </c>
      <c r="B7418" s="2">
        <v>42596</v>
      </c>
      <c r="C7418" s="2" t="str">
        <f>VLOOKUP(Sales_Data17[[#This Row],[Customer Name Index]],Customer_Data[#All],2,0)</f>
        <v>Eminence Corp</v>
      </c>
      <c r="D7418">
        <v>18</v>
      </c>
      <c r="E7418" t="s">
        <v>4</v>
      </c>
      <c r="F7418" t="s">
        <v>8168</v>
      </c>
      <c r="G7418" t="s">
        <v>8025</v>
      </c>
      <c r="H7418" t="str">
        <f>VLOOKUP(Sales_Data17[[#This Row],[Delivery Region Index]],Regions_Table[#All],2,0)</f>
        <v>Victoria</v>
      </c>
      <c r="I7418" t="str">
        <f>VLOOKUP(Sales_Data17[[#This Row],[Delivery Region Index]],Regions_Table[#All],3,0)</f>
        <v>Latrobe City</v>
      </c>
      <c r="J7418">
        <v>52</v>
      </c>
      <c r="K7418">
        <v>8</v>
      </c>
      <c r="L7418" t="str">
        <f>VLOOKUP(Sales_Data17[[#This Row],[Product Description Index]],Products_Data[#All],2,0)</f>
        <v>Shoes</v>
      </c>
      <c r="M7418">
        <v>2</v>
      </c>
      <c r="N7418" s="9">
        <v>126.55555555555556</v>
      </c>
      <c r="O7418" s="9">
        <f>Sales_Data17[[#This Row],[Order Quantity]]*Sales_Data17[[#This Row],[Unit Price]]</f>
        <v>253.11111111111111</v>
      </c>
      <c r="P7418" s="9">
        <v>65.808888888888887</v>
      </c>
      <c r="Q7418" s="9">
        <f>Sales_Data17[[#This Row],[Line Total]]-(Sales_Data17[[#This Row],[Total Unit Cost]]*Sales_Data17[[#This Row],[Order Quantity]])</f>
        <v>121.49333333333334</v>
      </c>
      <c r="R7418" s="1" t="str">
        <f>TEXT(Sales_Data17[[#This Row],[OrderDate]],"MMM")</f>
        <v>Aug</v>
      </c>
      <c r="S7418" s="1" t="str">
        <f t="shared" si="115"/>
        <v>2016</v>
      </c>
    </row>
    <row r="7419" spans="1:19">
      <c r="A7419" t="s">
        <v>7442</v>
      </c>
      <c r="B7419" s="2">
        <v>42596</v>
      </c>
      <c r="C7419" s="2" t="str">
        <f>VLOOKUP(Sales_Data17[[#This Row],[Customer Name Index]],Customer_Data[#All],2,0)</f>
        <v>Apollo Ltd</v>
      </c>
      <c r="D7419">
        <v>11</v>
      </c>
      <c r="E7419" t="s">
        <v>4</v>
      </c>
      <c r="F7419" t="s">
        <v>8168</v>
      </c>
      <c r="G7419" t="s">
        <v>8026</v>
      </c>
      <c r="H7419" t="str">
        <f>VLOOKUP(Sales_Data17[[#This Row],[Delivery Region Index]],Regions_Table[#All],2,0)</f>
        <v>Queensland</v>
      </c>
      <c r="I7419" t="str">
        <f>VLOOKUP(Sales_Data17[[#This Row],[Delivery Region Index]],Regions_Table[#All],3,0)</f>
        <v>Gold Coast</v>
      </c>
      <c r="J7419">
        <v>31</v>
      </c>
      <c r="K7419">
        <v>5</v>
      </c>
      <c r="L7419" t="str">
        <f>VLOOKUP(Sales_Data17[[#This Row],[Product Description Index]],Products_Data[#All],2,0)</f>
        <v>Hats</v>
      </c>
      <c r="M7419">
        <v>3</v>
      </c>
      <c r="N7419" s="9">
        <v>28.288888888888888</v>
      </c>
      <c r="O7419" s="9">
        <f>Sales_Data17[[#This Row],[Order Quantity]]*Sales_Data17[[#This Row],[Unit Price]]</f>
        <v>84.86666666666666</v>
      </c>
      <c r="P7419" s="9">
        <v>17.539111111111112</v>
      </c>
      <c r="Q7419" s="9">
        <f>Sales_Data17[[#This Row],[Line Total]]-(Sales_Data17[[#This Row],[Total Unit Cost]]*Sales_Data17[[#This Row],[Order Quantity]])</f>
        <v>32.249333333333325</v>
      </c>
      <c r="R7419" s="1" t="str">
        <f>TEXT(Sales_Data17[[#This Row],[OrderDate]],"MMM")</f>
        <v>Aug</v>
      </c>
      <c r="S7419" s="1" t="str">
        <f t="shared" si="115"/>
        <v>2016</v>
      </c>
    </row>
    <row r="7420" spans="1:19">
      <c r="A7420" t="s">
        <v>7443</v>
      </c>
      <c r="B7420" s="2">
        <v>42597</v>
      </c>
      <c r="C7420" s="2" t="str">
        <f>VLOOKUP(Sales_Data17[[#This Row],[Customer Name Index]],Customer_Data[#All],2,0)</f>
        <v>Apollo Ltd</v>
      </c>
      <c r="D7420">
        <v>11</v>
      </c>
      <c r="E7420" t="s">
        <v>4</v>
      </c>
      <c r="F7420" t="s">
        <v>8168</v>
      </c>
      <c r="G7420" t="s">
        <v>8026</v>
      </c>
      <c r="H7420" t="str">
        <f>VLOOKUP(Sales_Data17[[#This Row],[Delivery Region Index]],Regions_Table[#All],2,0)</f>
        <v>Queensland</v>
      </c>
      <c r="I7420" t="str">
        <f>VLOOKUP(Sales_Data17[[#This Row],[Delivery Region Index]],Regions_Table[#All],3,0)</f>
        <v>Gold Coast</v>
      </c>
      <c r="J7420">
        <v>31</v>
      </c>
      <c r="K7420">
        <v>5</v>
      </c>
      <c r="L7420" t="str">
        <f>VLOOKUP(Sales_Data17[[#This Row],[Product Description Index]],Products_Data[#All],2,0)</f>
        <v>Hats</v>
      </c>
      <c r="M7420">
        <v>6</v>
      </c>
      <c r="N7420" s="9">
        <v>214.4</v>
      </c>
      <c r="O7420" s="9">
        <f>Sales_Data17[[#This Row],[Order Quantity]]*Sales_Data17[[#This Row],[Unit Price]]</f>
        <v>1286.4000000000001</v>
      </c>
      <c r="P7420" s="9">
        <v>126.496</v>
      </c>
      <c r="Q7420" s="9">
        <f>Sales_Data17[[#This Row],[Line Total]]-(Sales_Data17[[#This Row],[Total Unit Cost]]*Sales_Data17[[#This Row],[Order Quantity]])</f>
        <v>527.42400000000009</v>
      </c>
      <c r="R7420" s="1" t="str">
        <f>TEXT(Sales_Data17[[#This Row],[OrderDate]],"MMM")</f>
        <v>Aug</v>
      </c>
      <c r="S7420" s="1" t="str">
        <f t="shared" si="115"/>
        <v>2016</v>
      </c>
    </row>
    <row r="7421" spans="1:19">
      <c r="A7421" t="s">
        <v>7444</v>
      </c>
      <c r="B7421" s="2">
        <v>42597</v>
      </c>
      <c r="C7421" s="2" t="str">
        <f>VLOOKUP(Sales_Data17[[#This Row],[Customer Name Index]],Customer_Data[#All],2,0)</f>
        <v>Procter Corp</v>
      </c>
      <c r="D7421">
        <v>5</v>
      </c>
      <c r="E7421" t="s">
        <v>4</v>
      </c>
      <c r="F7421" t="s">
        <v>8168</v>
      </c>
      <c r="G7421" t="s">
        <v>8027</v>
      </c>
      <c r="H7421" t="str">
        <f>VLOOKUP(Sales_Data17[[#This Row],[Delivery Region Index]],Regions_Table[#All],2,0)</f>
        <v>New South Wales</v>
      </c>
      <c r="I7421" t="str">
        <f>VLOOKUP(Sales_Data17[[#This Row],[Delivery Region Index]],Regions_Table[#All],3,0)</f>
        <v>Lake Macquarie</v>
      </c>
      <c r="J7421">
        <v>13</v>
      </c>
      <c r="K7421">
        <v>2</v>
      </c>
      <c r="L7421" t="str">
        <f>VLOOKUP(Sales_Data17[[#This Row],[Product Description Index]],Products_Data[#All],2,0)</f>
        <v>Pants</v>
      </c>
      <c r="M7421">
        <v>4</v>
      </c>
      <c r="N7421" s="9">
        <v>431.03333333333336</v>
      </c>
      <c r="O7421" s="9">
        <f>Sales_Data17[[#This Row],[Order Quantity]]*Sales_Data17[[#This Row],[Unit Price]]</f>
        <v>1724.1333333333334</v>
      </c>
      <c r="P7421" s="9">
        <v>262.93033333333335</v>
      </c>
      <c r="Q7421" s="9">
        <f>Sales_Data17[[#This Row],[Line Total]]-(Sales_Data17[[#This Row],[Total Unit Cost]]*Sales_Data17[[#This Row],[Order Quantity]])</f>
        <v>672.41200000000003</v>
      </c>
      <c r="R7421" s="1" t="str">
        <f>TEXT(Sales_Data17[[#This Row],[OrderDate]],"MMM")</f>
        <v>Aug</v>
      </c>
      <c r="S7421" s="1" t="str">
        <f t="shared" si="115"/>
        <v>2016</v>
      </c>
    </row>
    <row r="7422" spans="1:19">
      <c r="A7422" t="s">
        <v>7445</v>
      </c>
      <c r="B7422" s="2">
        <v>42597</v>
      </c>
      <c r="C7422" s="2" t="str">
        <f>VLOOKUP(Sales_Data17[[#This Row],[Customer Name Index]],Customer_Data[#All],2,0)</f>
        <v>Rochester Ltd</v>
      </c>
      <c r="D7422">
        <v>15</v>
      </c>
      <c r="E7422" t="s">
        <v>2</v>
      </c>
      <c r="F7422" t="s">
        <v>8168</v>
      </c>
      <c r="G7422" t="s">
        <v>8025</v>
      </c>
      <c r="H7422" t="str">
        <f>VLOOKUP(Sales_Data17[[#This Row],[Delivery Region Index]],Regions_Table[#All],2,0)</f>
        <v>Queensland</v>
      </c>
      <c r="I7422" t="str">
        <f>VLOOKUP(Sales_Data17[[#This Row],[Delivery Region Index]],Regions_Table[#All],3,0)</f>
        <v>Toowoomba</v>
      </c>
      <c r="J7422">
        <v>44</v>
      </c>
      <c r="K7422">
        <v>6</v>
      </c>
      <c r="L7422" t="str">
        <f>VLOOKUP(Sales_Data17[[#This Row],[Product Description Index]],Products_Data[#All],2,0)</f>
        <v>Socks</v>
      </c>
      <c r="M7422">
        <v>6</v>
      </c>
      <c r="N7422" s="9">
        <v>261.3</v>
      </c>
      <c r="O7422" s="9">
        <f>Sales_Data17[[#This Row],[Order Quantity]]*Sales_Data17[[#This Row],[Unit Price]]</f>
        <v>1567.8000000000002</v>
      </c>
      <c r="P7422" s="9">
        <v>198.58800000000002</v>
      </c>
      <c r="Q7422" s="9">
        <f>Sales_Data17[[#This Row],[Line Total]]-(Sales_Data17[[#This Row],[Total Unit Cost]]*Sales_Data17[[#This Row],[Order Quantity]])</f>
        <v>376.27199999999993</v>
      </c>
      <c r="R7422" s="1" t="str">
        <f>TEXT(Sales_Data17[[#This Row],[OrderDate]],"MMM")</f>
        <v>Aug</v>
      </c>
      <c r="S7422" s="1" t="str">
        <f t="shared" si="115"/>
        <v>2016</v>
      </c>
    </row>
    <row r="7423" spans="1:19">
      <c r="A7423" t="s">
        <v>7446</v>
      </c>
      <c r="B7423" s="2">
        <v>42597</v>
      </c>
      <c r="C7423" s="2" t="str">
        <f>VLOOKUP(Sales_Data17[[#This Row],[Customer Name Index]],Customer_Data[#All],2,0)</f>
        <v>PEDIFIX, Corp</v>
      </c>
      <c r="D7423">
        <v>6</v>
      </c>
      <c r="E7423" t="s">
        <v>4</v>
      </c>
      <c r="F7423" t="s">
        <v>8168</v>
      </c>
      <c r="G7423" t="s">
        <v>8027</v>
      </c>
      <c r="H7423" t="str">
        <f>VLOOKUP(Sales_Data17[[#This Row],[Delivery Region Index]],Regions_Table[#All],2,0)</f>
        <v>New South Wales</v>
      </c>
      <c r="I7423" t="str">
        <f>VLOOKUP(Sales_Data17[[#This Row],[Delivery Region Index]],Regions_Table[#All],3,0)</f>
        <v>Nowra</v>
      </c>
      <c r="J7423">
        <v>17</v>
      </c>
      <c r="K7423">
        <v>3</v>
      </c>
      <c r="L7423" t="str">
        <f>VLOOKUP(Sales_Data17[[#This Row],[Product Description Index]],Products_Data[#All],2,0)</f>
        <v>Sunglasses</v>
      </c>
      <c r="M7423">
        <v>6</v>
      </c>
      <c r="N7423" s="9">
        <v>126.55555555555556</v>
      </c>
      <c r="O7423" s="9">
        <f>Sales_Data17[[#This Row],[Order Quantity]]*Sales_Data17[[#This Row],[Unit Price]]</f>
        <v>759.33333333333337</v>
      </c>
      <c r="P7423" s="9">
        <v>84.792222222222222</v>
      </c>
      <c r="Q7423" s="9">
        <f>Sales_Data17[[#This Row],[Line Total]]-(Sales_Data17[[#This Row],[Total Unit Cost]]*Sales_Data17[[#This Row],[Order Quantity]])</f>
        <v>250.58000000000004</v>
      </c>
      <c r="R7423" s="1" t="str">
        <f>TEXT(Sales_Data17[[#This Row],[OrderDate]],"MMM")</f>
        <v>Aug</v>
      </c>
      <c r="S7423" s="1" t="str">
        <f t="shared" si="115"/>
        <v>2016</v>
      </c>
    </row>
    <row r="7424" spans="1:19">
      <c r="A7424" t="s">
        <v>7447</v>
      </c>
      <c r="B7424" s="2">
        <v>42597</v>
      </c>
      <c r="C7424" s="2" t="str">
        <f>VLOOKUP(Sales_Data17[[#This Row],[Customer Name Index]],Customer_Data[#All],2,0)</f>
        <v>21st Ltd</v>
      </c>
      <c r="D7424">
        <v>10</v>
      </c>
      <c r="E7424" t="s">
        <v>4</v>
      </c>
      <c r="F7424" t="s">
        <v>8168</v>
      </c>
      <c r="G7424" t="s">
        <v>8026</v>
      </c>
      <c r="H7424" t="str">
        <f>VLOOKUP(Sales_Data17[[#This Row],[Delivery Region Index]],Regions_Table[#All],2,0)</f>
        <v>Queensland</v>
      </c>
      <c r="I7424" t="str">
        <f>VLOOKUP(Sales_Data17[[#This Row],[Delivery Region Index]],Regions_Table[#All],3,0)</f>
        <v>Charters Towers</v>
      </c>
      <c r="J7424">
        <v>29</v>
      </c>
      <c r="K7424">
        <v>4</v>
      </c>
      <c r="L7424" t="str">
        <f>VLOOKUP(Sales_Data17[[#This Row],[Product Description Index]],Products_Data[#All],2,0)</f>
        <v>Jeans</v>
      </c>
      <c r="M7424">
        <v>9</v>
      </c>
      <c r="N7424" s="9">
        <v>223.33333333333334</v>
      </c>
      <c r="O7424" s="9">
        <f>Sales_Data17[[#This Row],[Order Quantity]]*Sales_Data17[[#This Row],[Unit Price]]</f>
        <v>2010</v>
      </c>
      <c r="P7424" s="9">
        <v>111.66666666666667</v>
      </c>
      <c r="Q7424" s="9">
        <f>Sales_Data17[[#This Row],[Line Total]]-(Sales_Data17[[#This Row],[Total Unit Cost]]*Sales_Data17[[#This Row],[Order Quantity]])</f>
        <v>1005</v>
      </c>
      <c r="R7424" s="1" t="str">
        <f>TEXT(Sales_Data17[[#This Row],[OrderDate]],"MMM")</f>
        <v>Aug</v>
      </c>
      <c r="S7424" s="1" t="str">
        <f t="shared" si="115"/>
        <v>2016</v>
      </c>
    </row>
    <row r="7425" spans="1:19">
      <c r="A7425" t="s">
        <v>7448</v>
      </c>
      <c r="B7425" s="2">
        <v>42598</v>
      </c>
      <c r="C7425" s="2" t="str">
        <f>VLOOKUP(Sales_Data17[[#This Row],[Customer Name Index]],Customer_Data[#All],2,0)</f>
        <v>Pure Group</v>
      </c>
      <c r="D7425">
        <v>17</v>
      </c>
      <c r="E7425" t="s">
        <v>3</v>
      </c>
      <c r="F7425" t="s">
        <v>8168</v>
      </c>
      <c r="G7425" t="s">
        <v>8025</v>
      </c>
      <c r="H7425" t="str">
        <f>VLOOKUP(Sales_Data17[[#This Row],[Delivery Region Index]],Regions_Table[#All],2,0)</f>
        <v>Victoria</v>
      </c>
      <c r="I7425" t="str">
        <f>VLOOKUP(Sales_Data17[[#This Row],[Delivery Region Index]],Regions_Table[#All],3,0)</f>
        <v>Bendigo</v>
      </c>
      <c r="J7425">
        <v>50</v>
      </c>
      <c r="K7425">
        <v>7</v>
      </c>
      <c r="L7425" t="str">
        <f>VLOOKUP(Sales_Data17[[#This Row],[Product Description Index]],Products_Data[#All],2,0)</f>
        <v>Dress Shirts</v>
      </c>
      <c r="M7425">
        <v>9</v>
      </c>
      <c r="N7425" s="9">
        <v>130.27777777777777</v>
      </c>
      <c r="O7425" s="9">
        <f>Sales_Data17[[#This Row],[Order Quantity]]*Sales_Data17[[#This Row],[Unit Price]]</f>
        <v>1172.5</v>
      </c>
      <c r="P7425" s="9">
        <v>106.82777777777777</v>
      </c>
      <c r="Q7425" s="9">
        <f>Sales_Data17[[#This Row],[Line Total]]-(Sales_Data17[[#This Row],[Total Unit Cost]]*Sales_Data17[[#This Row],[Order Quantity]])</f>
        <v>211.05000000000007</v>
      </c>
      <c r="R7425" s="1" t="str">
        <f>TEXT(Sales_Data17[[#This Row],[OrderDate]],"MMM")</f>
        <v>Aug</v>
      </c>
      <c r="S7425" s="1" t="str">
        <f t="shared" si="115"/>
        <v>2016</v>
      </c>
    </row>
    <row r="7426" spans="1:19">
      <c r="A7426" t="s">
        <v>7449</v>
      </c>
      <c r="B7426" s="2">
        <v>42599</v>
      </c>
      <c r="C7426" s="2" t="str">
        <f>VLOOKUP(Sales_Data17[[#This Row],[Customer Name Index]],Customer_Data[#All],2,0)</f>
        <v>Apollo Ltd</v>
      </c>
      <c r="D7426">
        <v>11</v>
      </c>
      <c r="E7426" t="s">
        <v>3</v>
      </c>
      <c r="F7426" t="s">
        <v>8168</v>
      </c>
      <c r="G7426" t="s">
        <v>8026</v>
      </c>
      <c r="H7426" t="str">
        <f>VLOOKUP(Sales_Data17[[#This Row],[Delivery Region Index]],Regions_Table[#All],2,0)</f>
        <v>Queensland</v>
      </c>
      <c r="I7426" t="str">
        <f>VLOOKUP(Sales_Data17[[#This Row],[Delivery Region Index]],Regions_Table[#All],3,0)</f>
        <v>Gympie</v>
      </c>
      <c r="J7426">
        <v>32</v>
      </c>
      <c r="K7426">
        <v>5</v>
      </c>
      <c r="L7426" t="str">
        <f>VLOOKUP(Sales_Data17[[#This Row],[Product Description Index]],Products_Data[#All],2,0)</f>
        <v>Hats</v>
      </c>
      <c r="M7426">
        <v>4</v>
      </c>
      <c r="N7426" s="9">
        <v>148.14444444444445</v>
      </c>
      <c r="O7426" s="9">
        <f>Sales_Data17[[#This Row],[Order Quantity]]*Sales_Data17[[#This Row],[Unit Price]]</f>
        <v>592.57777777777778</v>
      </c>
      <c r="P7426" s="9">
        <v>59.257777777777783</v>
      </c>
      <c r="Q7426" s="9">
        <f>Sales_Data17[[#This Row],[Line Total]]-(Sales_Data17[[#This Row],[Total Unit Cost]]*Sales_Data17[[#This Row],[Order Quantity]])</f>
        <v>355.54666666666662</v>
      </c>
      <c r="R7426" s="1" t="str">
        <f>TEXT(Sales_Data17[[#This Row],[OrderDate]],"MMM")</f>
        <v>Aug</v>
      </c>
      <c r="S7426" s="1" t="str">
        <f t="shared" ref="S7426:S7489" si="116">TEXT(B7426,"YYY")</f>
        <v>2016</v>
      </c>
    </row>
    <row r="7427" spans="1:19">
      <c r="A7427" t="s">
        <v>7450</v>
      </c>
      <c r="B7427" s="2">
        <v>42599</v>
      </c>
      <c r="C7427" s="2" t="str">
        <f>VLOOKUP(Sales_Data17[[#This Row],[Customer Name Index]],Customer_Data[#All],2,0)</f>
        <v>Avon Corp</v>
      </c>
      <c r="D7427">
        <v>1</v>
      </c>
      <c r="E7427" t="s">
        <v>4</v>
      </c>
      <c r="F7427" t="s">
        <v>8168</v>
      </c>
      <c r="G7427" t="s">
        <v>8027</v>
      </c>
      <c r="H7427" t="str">
        <f>VLOOKUP(Sales_Data17[[#This Row],[Delivery Region Index]],Regions_Table[#All],2,0)</f>
        <v>New South Wales</v>
      </c>
      <c r="I7427" t="str">
        <f>VLOOKUP(Sales_Data17[[#This Row],[Delivery Region Index]],Regions_Table[#All],3,0)</f>
        <v>Armidale</v>
      </c>
      <c r="J7427">
        <v>3</v>
      </c>
      <c r="K7427">
        <v>1</v>
      </c>
      <c r="L7427" t="str">
        <f>VLOOKUP(Sales_Data17[[#This Row],[Product Description Index]],Products_Data[#All],2,0)</f>
        <v>Shirts</v>
      </c>
      <c r="M7427">
        <v>6</v>
      </c>
      <c r="N7427" s="9">
        <v>582.90000000000009</v>
      </c>
      <c r="O7427" s="9">
        <f>Sales_Data17[[#This Row],[Order Quantity]]*Sales_Data17[[#This Row],[Unit Price]]</f>
        <v>3497.4000000000005</v>
      </c>
      <c r="P7427" s="9">
        <v>338.08199999999999</v>
      </c>
      <c r="Q7427" s="9">
        <f>Sales_Data17[[#This Row],[Line Total]]-(Sales_Data17[[#This Row],[Total Unit Cost]]*Sales_Data17[[#This Row],[Order Quantity]])</f>
        <v>1468.9080000000006</v>
      </c>
      <c r="R7427" s="1" t="str">
        <f>TEXT(Sales_Data17[[#This Row],[OrderDate]],"MMM")</f>
        <v>Aug</v>
      </c>
      <c r="S7427" s="1" t="str">
        <f t="shared" si="116"/>
        <v>2016</v>
      </c>
    </row>
    <row r="7428" spans="1:19">
      <c r="A7428" t="s">
        <v>7451</v>
      </c>
      <c r="B7428" s="2">
        <v>42600</v>
      </c>
      <c r="C7428" s="2" t="str">
        <f>VLOOKUP(Sales_Data17[[#This Row],[Customer Name Index]],Customer_Data[#All],2,0)</f>
        <v>Avon Corp</v>
      </c>
      <c r="D7428">
        <v>1</v>
      </c>
      <c r="E7428" t="s">
        <v>4</v>
      </c>
      <c r="F7428" t="s">
        <v>8168</v>
      </c>
      <c r="G7428" t="s">
        <v>8027</v>
      </c>
      <c r="H7428" t="str">
        <f>VLOOKUP(Sales_Data17[[#This Row],[Delivery Region Index]],Regions_Table[#All],2,0)</f>
        <v>New South Wales</v>
      </c>
      <c r="I7428" t="str">
        <f>VLOOKUP(Sales_Data17[[#This Row],[Delivery Region Index]],Regions_Table[#All],3,0)</f>
        <v>Albury</v>
      </c>
      <c r="J7428">
        <v>2</v>
      </c>
      <c r="K7428">
        <v>1</v>
      </c>
      <c r="L7428" t="str">
        <f>VLOOKUP(Sales_Data17[[#This Row],[Product Description Index]],Products_Data[#All],2,0)</f>
        <v>Shirts</v>
      </c>
      <c r="M7428">
        <v>8</v>
      </c>
      <c r="N7428" s="9">
        <v>128.78888888888889</v>
      </c>
      <c r="O7428" s="9">
        <f>Sales_Data17[[#This Row],[Order Quantity]]*Sales_Data17[[#This Row],[Unit Price]]</f>
        <v>1030.3111111111111</v>
      </c>
      <c r="P7428" s="9">
        <v>96.591666666666669</v>
      </c>
      <c r="Q7428" s="9">
        <f>Sales_Data17[[#This Row],[Line Total]]-(Sales_Data17[[#This Row],[Total Unit Cost]]*Sales_Data17[[#This Row],[Order Quantity]])</f>
        <v>257.57777777777778</v>
      </c>
      <c r="R7428" s="1" t="str">
        <f>TEXT(Sales_Data17[[#This Row],[OrderDate]],"MMM")</f>
        <v>Aug</v>
      </c>
      <c r="S7428" s="1" t="str">
        <f t="shared" si="116"/>
        <v>2016</v>
      </c>
    </row>
    <row r="7429" spans="1:19">
      <c r="A7429" t="s">
        <v>7452</v>
      </c>
      <c r="B7429" s="2">
        <v>42600</v>
      </c>
      <c r="C7429" s="2" t="str">
        <f>VLOOKUP(Sales_Data17[[#This Row],[Customer Name Index]],Customer_Data[#All],2,0)</f>
        <v xml:space="preserve">WakeFern </v>
      </c>
      <c r="D7429">
        <v>2</v>
      </c>
      <c r="E7429" t="s">
        <v>4</v>
      </c>
      <c r="F7429" t="s">
        <v>8168</v>
      </c>
      <c r="G7429" t="s">
        <v>8027</v>
      </c>
      <c r="H7429" t="str">
        <f>VLOOKUP(Sales_Data17[[#This Row],[Delivery Region Index]],Regions_Table[#All],2,0)</f>
        <v>New South Wales</v>
      </c>
      <c r="I7429" t="str">
        <f>VLOOKUP(Sales_Data17[[#This Row],[Delivery Region Index]],Regions_Table[#All],3,0)</f>
        <v>Cessnock</v>
      </c>
      <c r="J7429">
        <v>6</v>
      </c>
      <c r="K7429">
        <v>1</v>
      </c>
      <c r="L7429" t="str">
        <f>VLOOKUP(Sales_Data17[[#This Row],[Product Description Index]],Products_Data[#All],2,0)</f>
        <v>Shirts</v>
      </c>
      <c r="M7429">
        <v>9</v>
      </c>
      <c r="N7429" s="9">
        <v>324.57777777777778</v>
      </c>
      <c r="O7429" s="9">
        <f>Sales_Data17[[#This Row],[Order Quantity]]*Sales_Data17[[#This Row],[Unit Price]]</f>
        <v>2921.2</v>
      </c>
      <c r="P7429" s="9">
        <v>256.41644444444449</v>
      </c>
      <c r="Q7429" s="9">
        <f>Sales_Data17[[#This Row],[Line Total]]-(Sales_Data17[[#This Row],[Total Unit Cost]]*Sales_Data17[[#This Row],[Order Quantity]])</f>
        <v>613.45199999999932</v>
      </c>
      <c r="R7429" s="1" t="str">
        <f>TEXT(Sales_Data17[[#This Row],[OrderDate]],"MMM")</f>
        <v>Aug</v>
      </c>
      <c r="S7429" s="1" t="str">
        <f t="shared" si="116"/>
        <v>2016</v>
      </c>
    </row>
    <row r="7430" spans="1:19">
      <c r="A7430" t="s">
        <v>7453</v>
      </c>
      <c r="B7430" s="2">
        <v>42600</v>
      </c>
      <c r="C7430" s="2" t="str">
        <f>VLOOKUP(Sales_Data17[[#This Row],[Customer Name Index]],Customer_Data[#All],2,0)</f>
        <v>21st Ltd</v>
      </c>
      <c r="D7430">
        <v>10</v>
      </c>
      <c r="E7430" t="s">
        <v>2</v>
      </c>
      <c r="F7430" t="s">
        <v>8168</v>
      </c>
      <c r="G7430" t="s">
        <v>8027</v>
      </c>
      <c r="H7430" t="str">
        <f>VLOOKUP(Sales_Data17[[#This Row],[Delivery Region Index]],Regions_Table[#All],2,0)</f>
        <v>Queensland</v>
      </c>
      <c r="I7430" t="str">
        <f>VLOOKUP(Sales_Data17[[#This Row],[Delivery Region Index]],Regions_Table[#All],3,0)</f>
        <v>Bundaberg</v>
      </c>
      <c r="J7430">
        <v>27</v>
      </c>
      <c r="K7430">
        <v>4</v>
      </c>
      <c r="L7430" t="str">
        <f>VLOOKUP(Sales_Data17[[#This Row],[Product Description Index]],Products_Data[#All],2,0)</f>
        <v>Jeans</v>
      </c>
      <c r="M7430">
        <v>5</v>
      </c>
      <c r="N7430" s="9">
        <v>573.9666666666667</v>
      </c>
      <c r="O7430" s="9">
        <f>Sales_Data17[[#This Row],[Order Quantity]]*Sales_Data17[[#This Row],[Unit Price]]</f>
        <v>2869.8333333333335</v>
      </c>
      <c r="P7430" s="9">
        <v>470.65266666666662</v>
      </c>
      <c r="Q7430" s="9">
        <f>Sales_Data17[[#This Row],[Line Total]]-(Sales_Data17[[#This Row],[Total Unit Cost]]*Sales_Data17[[#This Row],[Order Quantity]])</f>
        <v>516.57000000000016</v>
      </c>
      <c r="R7430" s="1" t="str">
        <f>TEXT(Sales_Data17[[#This Row],[OrderDate]],"MMM")</f>
        <v>Aug</v>
      </c>
      <c r="S7430" s="1" t="str">
        <f t="shared" si="116"/>
        <v>2016</v>
      </c>
    </row>
    <row r="7431" spans="1:19">
      <c r="A7431" t="s">
        <v>7454</v>
      </c>
      <c r="B7431" s="2">
        <v>42601</v>
      </c>
      <c r="C7431" s="2" t="str">
        <f>VLOOKUP(Sales_Data17[[#This Row],[Customer Name Index]],Customer_Data[#All],2,0)</f>
        <v xml:space="preserve">Medline </v>
      </c>
      <c r="D7431">
        <v>12</v>
      </c>
      <c r="E7431" t="s">
        <v>3</v>
      </c>
      <c r="F7431" t="s">
        <v>8168</v>
      </c>
      <c r="G7431" t="s">
        <v>8026</v>
      </c>
      <c r="H7431" t="str">
        <f>VLOOKUP(Sales_Data17[[#This Row],[Delivery Region Index]],Regions_Table[#All],2,0)</f>
        <v>Queensland</v>
      </c>
      <c r="I7431" t="str">
        <f>VLOOKUP(Sales_Data17[[#This Row],[Delivery Region Index]],Regions_Table[#All],3,0)</f>
        <v>Gympie</v>
      </c>
      <c r="J7431">
        <v>32</v>
      </c>
      <c r="K7431">
        <v>5</v>
      </c>
      <c r="L7431" t="str">
        <f>VLOOKUP(Sales_Data17[[#This Row],[Product Description Index]],Products_Data[#All],2,0)</f>
        <v>Hats</v>
      </c>
      <c r="M7431">
        <v>9</v>
      </c>
      <c r="N7431" s="9">
        <v>699.0333333333333</v>
      </c>
      <c r="O7431" s="9">
        <f>Sales_Data17[[#This Row],[Order Quantity]]*Sales_Data17[[#This Row],[Unit Price]]</f>
        <v>6291.2999999999993</v>
      </c>
      <c r="P7431" s="9">
        <v>573.20733333333328</v>
      </c>
      <c r="Q7431" s="9">
        <f>Sales_Data17[[#This Row],[Line Total]]-(Sales_Data17[[#This Row],[Total Unit Cost]]*Sales_Data17[[#This Row],[Order Quantity]])</f>
        <v>1132.4339999999993</v>
      </c>
      <c r="R7431" s="1" t="str">
        <f>TEXT(Sales_Data17[[#This Row],[OrderDate]],"MMM")</f>
        <v>Aug</v>
      </c>
      <c r="S7431" s="1" t="str">
        <f t="shared" si="116"/>
        <v>2016</v>
      </c>
    </row>
    <row r="7432" spans="1:19">
      <c r="A7432" t="s">
        <v>7455</v>
      </c>
      <c r="B7432" s="2">
        <v>42601</v>
      </c>
      <c r="C7432" s="2" t="str">
        <f>VLOOKUP(Sales_Data17[[#This Row],[Customer Name Index]],Customer_Data[#All],2,0)</f>
        <v>Eminence Corp</v>
      </c>
      <c r="D7432">
        <v>18</v>
      </c>
      <c r="E7432" t="s">
        <v>4</v>
      </c>
      <c r="F7432" t="s">
        <v>8168</v>
      </c>
      <c r="G7432" t="s">
        <v>8025</v>
      </c>
      <c r="H7432" t="str">
        <f>VLOOKUP(Sales_Data17[[#This Row],[Delivery Region Index]],Regions_Table[#All],2,0)</f>
        <v>Victoria</v>
      </c>
      <c r="I7432" t="str">
        <f>VLOOKUP(Sales_Data17[[#This Row],[Delivery Region Index]],Regions_Table[#All],3,0)</f>
        <v>Latrobe City</v>
      </c>
      <c r="J7432">
        <v>52</v>
      </c>
      <c r="K7432">
        <v>8</v>
      </c>
      <c r="L7432" t="str">
        <f>VLOOKUP(Sales_Data17[[#This Row],[Product Description Index]],Products_Data[#All],2,0)</f>
        <v>Shoes</v>
      </c>
      <c r="M7432">
        <v>4</v>
      </c>
      <c r="N7432" s="9">
        <v>207.7</v>
      </c>
      <c r="O7432" s="9">
        <f>Sales_Data17[[#This Row],[Order Quantity]]*Sales_Data17[[#This Row],[Unit Price]]</f>
        <v>830.8</v>
      </c>
      <c r="P7432" s="9">
        <v>149.54399999999998</v>
      </c>
      <c r="Q7432" s="9">
        <f>Sales_Data17[[#This Row],[Line Total]]-(Sales_Data17[[#This Row],[Total Unit Cost]]*Sales_Data17[[#This Row],[Order Quantity]])</f>
        <v>232.62400000000002</v>
      </c>
      <c r="R7432" s="1" t="str">
        <f>TEXT(Sales_Data17[[#This Row],[OrderDate]],"MMM")</f>
        <v>Aug</v>
      </c>
      <c r="S7432" s="1" t="str">
        <f t="shared" si="116"/>
        <v>2016</v>
      </c>
    </row>
    <row r="7433" spans="1:19">
      <c r="A7433" t="s">
        <v>7456</v>
      </c>
      <c r="B7433" s="2">
        <v>42601</v>
      </c>
      <c r="C7433" s="2" t="str">
        <f>VLOOKUP(Sales_Data17[[#This Row],[Customer Name Index]],Customer_Data[#All],2,0)</f>
        <v>Apollo Ltd</v>
      </c>
      <c r="D7433">
        <v>11</v>
      </c>
      <c r="E7433" t="s">
        <v>4</v>
      </c>
      <c r="F7433" t="s">
        <v>8168</v>
      </c>
      <c r="G7433" t="s">
        <v>8026</v>
      </c>
      <c r="H7433" t="str">
        <f>VLOOKUP(Sales_Data17[[#This Row],[Delivery Region Index]],Regions_Table[#All],2,0)</f>
        <v>Queensland</v>
      </c>
      <c r="I7433" t="str">
        <f>VLOOKUP(Sales_Data17[[#This Row],[Delivery Region Index]],Regions_Table[#All],3,0)</f>
        <v>Gold Coast</v>
      </c>
      <c r="J7433">
        <v>31</v>
      </c>
      <c r="K7433">
        <v>5</v>
      </c>
      <c r="L7433" t="str">
        <f>VLOOKUP(Sales_Data17[[#This Row],[Product Description Index]],Products_Data[#All],2,0)</f>
        <v>Hats</v>
      </c>
      <c r="M7433">
        <v>2</v>
      </c>
      <c r="N7433" s="9">
        <v>439.9666666666667</v>
      </c>
      <c r="O7433" s="9">
        <f>Sales_Data17[[#This Row],[Order Quantity]]*Sales_Data17[[#This Row],[Unit Price]]</f>
        <v>879.93333333333339</v>
      </c>
      <c r="P7433" s="9">
        <v>325.57533333333339</v>
      </c>
      <c r="Q7433" s="9">
        <f>Sales_Data17[[#This Row],[Line Total]]-(Sales_Data17[[#This Row],[Total Unit Cost]]*Sales_Data17[[#This Row],[Order Quantity]])</f>
        <v>228.78266666666661</v>
      </c>
      <c r="R7433" s="1" t="str">
        <f>TEXT(Sales_Data17[[#This Row],[OrderDate]],"MMM")</f>
        <v>Aug</v>
      </c>
      <c r="S7433" s="1" t="str">
        <f t="shared" si="116"/>
        <v>2016</v>
      </c>
    </row>
    <row r="7434" spans="1:19">
      <c r="A7434" t="s">
        <v>7457</v>
      </c>
      <c r="B7434" s="2">
        <v>42601</v>
      </c>
      <c r="C7434" s="2" t="str">
        <f>VLOOKUP(Sales_Data17[[#This Row],[Customer Name Index]],Customer_Data[#All],2,0)</f>
        <v>New Ltd</v>
      </c>
      <c r="D7434">
        <v>7</v>
      </c>
      <c r="E7434" t="s">
        <v>4</v>
      </c>
      <c r="F7434" t="s">
        <v>8168</v>
      </c>
      <c r="G7434" t="s">
        <v>8027</v>
      </c>
      <c r="H7434" t="str">
        <f>VLOOKUP(Sales_Data17[[#This Row],[Delivery Region Index]],Regions_Table[#All],2,0)</f>
        <v>New South Wales</v>
      </c>
      <c r="I7434" t="str">
        <f>VLOOKUP(Sales_Data17[[#This Row],[Delivery Region Index]],Regions_Table[#All],3,0)</f>
        <v>Queanbeyan</v>
      </c>
      <c r="J7434">
        <v>20</v>
      </c>
      <c r="K7434">
        <v>3</v>
      </c>
      <c r="L7434" t="str">
        <f>VLOOKUP(Sales_Data17[[#This Row],[Product Description Index]],Products_Data[#All],2,0)</f>
        <v>Sunglasses</v>
      </c>
      <c r="M7434">
        <v>6</v>
      </c>
      <c r="N7434" s="9">
        <v>263.53333333333336</v>
      </c>
      <c r="O7434" s="9">
        <f>Sales_Data17[[#This Row],[Order Quantity]]*Sales_Data17[[#This Row],[Unit Price]]</f>
        <v>1581.2000000000003</v>
      </c>
      <c r="P7434" s="9">
        <v>134.40200000000002</v>
      </c>
      <c r="Q7434" s="9">
        <f>Sales_Data17[[#This Row],[Line Total]]-(Sales_Data17[[#This Row],[Total Unit Cost]]*Sales_Data17[[#This Row],[Order Quantity]])</f>
        <v>774.78800000000024</v>
      </c>
      <c r="R7434" s="1" t="str">
        <f>TEXT(Sales_Data17[[#This Row],[OrderDate]],"MMM")</f>
        <v>Aug</v>
      </c>
      <c r="S7434" s="1" t="str">
        <f t="shared" si="116"/>
        <v>2016</v>
      </c>
    </row>
    <row r="7435" spans="1:19">
      <c r="A7435" t="s">
        <v>7458</v>
      </c>
      <c r="B7435" s="2">
        <v>42602</v>
      </c>
      <c r="C7435" s="2" t="str">
        <f>VLOOKUP(Sales_Data17[[#This Row],[Customer Name Index]],Customer_Data[#All],2,0)</f>
        <v xml:space="preserve">Linde </v>
      </c>
      <c r="D7435">
        <v>14</v>
      </c>
      <c r="E7435" t="s">
        <v>4</v>
      </c>
      <c r="F7435" t="s">
        <v>8168</v>
      </c>
      <c r="G7435" t="s">
        <v>8026</v>
      </c>
      <c r="H7435" t="str">
        <f>VLOOKUP(Sales_Data17[[#This Row],[Delivery Region Index]],Regions_Table[#All],2,0)</f>
        <v>Queensland</v>
      </c>
      <c r="I7435" t="str">
        <f>VLOOKUP(Sales_Data17[[#This Row],[Delivery Region Index]],Regions_Table[#All],3,0)</f>
        <v>Mount Isa</v>
      </c>
      <c r="J7435">
        <v>38</v>
      </c>
      <c r="K7435">
        <v>6</v>
      </c>
      <c r="L7435" t="str">
        <f>VLOOKUP(Sales_Data17[[#This Row],[Product Description Index]],Products_Data[#All],2,0)</f>
        <v>Socks</v>
      </c>
      <c r="M7435">
        <v>5</v>
      </c>
      <c r="N7435" s="9">
        <v>24.566666666666666</v>
      </c>
      <c r="O7435" s="9">
        <f>Sales_Data17[[#This Row],[Order Quantity]]*Sales_Data17[[#This Row],[Unit Price]]</f>
        <v>122.83333333333333</v>
      </c>
      <c r="P7435" s="9">
        <v>10.072333333333333</v>
      </c>
      <c r="Q7435" s="9">
        <f>Sales_Data17[[#This Row],[Line Total]]-(Sales_Data17[[#This Row],[Total Unit Cost]]*Sales_Data17[[#This Row],[Order Quantity]])</f>
        <v>72.471666666666664</v>
      </c>
      <c r="R7435" s="1" t="str">
        <f>TEXT(Sales_Data17[[#This Row],[OrderDate]],"MMM")</f>
        <v>Aug</v>
      </c>
      <c r="S7435" s="1" t="str">
        <f t="shared" si="116"/>
        <v>2016</v>
      </c>
    </row>
    <row r="7436" spans="1:19">
      <c r="A7436" t="s">
        <v>7459</v>
      </c>
      <c r="B7436" s="2">
        <v>42602</v>
      </c>
      <c r="C7436" s="2" t="str">
        <f>VLOOKUP(Sales_Data17[[#This Row],[Customer Name Index]],Customer_Data[#All],2,0)</f>
        <v xml:space="preserve">Linde </v>
      </c>
      <c r="D7436">
        <v>14</v>
      </c>
      <c r="E7436" t="s">
        <v>3</v>
      </c>
      <c r="F7436" t="s">
        <v>8168</v>
      </c>
      <c r="G7436" t="s">
        <v>8026</v>
      </c>
      <c r="H7436" t="str">
        <f>VLOOKUP(Sales_Data17[[#This Row],[Delivery Region Index]],Regions_Table[#All],2,0)</f>
        <v>Queensland</v>
      </c>
      <c r="I7436" t="str">
        <f>VLOOKUP(Sales_Data17[[#This Row],[Delivery Region Index]],Regions_Table[#All],3,0)</f>
        <v>Nambour</v>
      </c>
      <c r="J7436">
        <v>39</v>
      </c>
      <c r="K7436">
        <v>6</v>
      </c>
      <c r="L7436" t="str">
        <f>VLOOKUP(Sales_Data17[[#This Row],[Product Description Index]],Products_Data[#All],2,0)</f>
        <v>Socks</v>
      </c>
      <c r="M7436">
        <v>7</v>
      </c>
      <c r="N7436" s="9">
        <v>22.333333333333332</v>
      </c>
      <c r="O7436" s="9">
        <f>Sales_Data17[[#This Row],[Order Quantity]]*Sales_Data17[[#This Row],[Unit Price]]</f>
        <v>156.33333333333331</v>
      </c>
      <c r="P7436" s="9">
        <v>11.39</v>
      </c>
      <c r="Q7436" s="9">
        <f>Sales_Data17[[#This Row],[Line Total]]-(Sales_Data17[[#This Row],[Total Unit Cost]]*Sales_Data17[[#This Row],[Order Quantity]])</f>
        <v>76.60333333333331</v>
      </c>
      <c r="R7436" s="1" t="str">
        <f>TEXT(Sales_Data17[[#This Row],[OrderDate]],"MMM")</f>
        <v>Aug</v>
      </c>
      <c r="S7436" s="1" t="str">
        <f t="shared" si="116"/>
        <v>2016</v>
      </c>
    </row>
    <row r="7437" spans="1:19">
      <c r="A7437" t="s">
        <v>7460</v>
      </c>
      <c r="B7437" s="2">
        <v>42602</v>
      </c>
      <c r="C7437" s="2" t="str">
        <f>VLOOKUP(Sales_Data17[[#This Row],[Customer Name Index]],Customer_Data[#All],2,0)</f>
        <v>ETUDE Ltd</v>
      </c>
      <c r="D7437">
        <v>4</v>
      </c>
      <c r="E7437" t="s">
        <v>3</v>
      </c>
      <c r="F7437" t="s">
        <v>8168</v>
      </c>
      <c r="G7437" t="s">
        <v>8027</v>
      </c>
      <c r="H7437" t="str">
        <f>VLOOKUP(Sales_Data17[[#This Row],[Delivery Region Index]],Regions_Table[#All],2,0)</f>
        <v>New South Wales</v>
      </c>
      <c r="I7437" t="str">
        <f>VLOOKUP(Sales_Data17[[#This Row],[Delivery Region Index]],Regions_Table[#All],3,0)</f>
        <v>Griffith</v>
      </c>
      <c r="J7437">
        <v>12</v>
      </c>
      <c r="K7437">
        <v>2</v>
      </c>
      <c r="L7437" t="str">
        <f>VLOOKUP(Sales_Data17[[#This Row],[Product Description Index]],Products_Data[#All],2,0)</f>
        <v>Pants</v>
      </c>
      <c r="M7437">
        <v>8</v>
      </c>
      <c r="N7437" s="9">
        <v>19.355555555555558</v>
      </c>
      <c r="O7437" s="9">
        <f>Sales_Data17[[#This Row],[Order Quantity]]*Sales_Data17[[#This Row],[Unit Price]]</f>
        <v>154.84444444444446</v>
      </c>
      <c r="P7437" s="9">
        <v>13.355333333333334</v>
      </c>
      <c r="Q7437" s="9">
        <f>Sales_Data17[[#This Row],[Line Total]]-(Sales_Data17[[#This Row],[Total Unit Cost]]*Sales_Data17[[#This Row],[Order Quantity]])</f>
        <v>48.001777777777789</v>
      </c>
      <c r="R7437" s="1" t="str">
        <f>TEXT(Sales_Data17[[#This Row],[OrderDate]],"MMM")</f>
        <v>Aug</v>
      </c>
      <c r="S7437" s="1" t="str">
        <f t="shared" si="116"/>
        <v>2016</v>
      </c>
    </row>
    <row r="7438" spans="1:19">
      <c r="A7438" t="s">
        <v>7461</v>
      </c>
      <c r="B7438" s="2">
        <v>42603</v>
      </c>
      <c r="C7438" s="2" t="str">
        <f>VLOOKUP(Sales_Data17[[#This Row],[Customer Name Index]],Customer_Data[#All],2,0)</f>
        <v xml:space="preserve">Medline </v>
      </c>
      <c r="D7438">
        <v>12</v>
      </c>
      <c r="E7438" t="s">
        <v>4</v>
      </c>
      <c r="F7438" t="s">
        <v>8168</v>
      </c>
      <c r="G7438" t="s">
        <v>8026</v>
      </c>
      <c r="H7438" t="str">
        <f>VLOOKUP(Sales_Data17[[#This Row],[Delivery Region Index]],Regions_Table[#All],2,0)</f>
        <v>Queensland</v>
      </c>
      <c r="I7438" t="str">
        <f>VLOOKUP(Sales_Data17[[#This Row],[Delivery Region Index]],Regions_Table[#All],3,0)</f>
        <v>Logan City</v>
      </c>
      <c r="J7438">
        <v>35</v>
      </c>
      <c r="K7438">
        <v>5</v>
      </c>
      <c r="L7438" t="str">
        <f>VLOOKUP(Sales_Data17[[#This Row],[Product Description Index]],Products_Data[#All],2,0)</f>
        <v>Hats</v>
      </c>
      <c r="M7438">
        <v>5</v>
      </c>
      <c r="N7438" s="9">
        <v>221.10000000000002</v>
      </c>
      <c r="O7438" s="9">
        <f>Sales_Data17[[#This Row],[Order Quantity]]*Sales_Data17[[#This Row],[Unit Price]]</f>
        <v>1105.5</v>
      </c>
      <c r="P7438" s="9">
        <v>123.816</v>
      </c>
      <c r="Q7438" s="9">
        <f>Sales_Data17[[#This Row],[Line Total]]-(Sales_Data17[[#This Row],[Total Unit Cost]]*Sales_Data17[[#This Row],[Order Quantity]])</f>
        <v>486.41999999999996</v>
      </c>
      <c r="R7438" s="1" t="str">
        <f>TEXT(Sales_Data17[[#This Row],[OrderDate]],"MMM")</f>
        <v>Aug</v>
      </c>
      <c r="S7438" s="1" t="str">
        <f t="shared" si="116"/>
        <v>2016</v>
      </c>
    </row>
    <row r="7439" spans="1:19">
      <c r="A7439" t="s">
        <v>7462</v>
      </c>
      <c r="B7439" s="2">
        <v>42603</v>
      </c>
      <c r="C7439" s="2" t="str">
        <f>VLOOKUP(Sales_Data17[[#This Row],[Customer Name Index]],Customer_Data[#All],2,0)</f>
        <v>Medsep Group</v>
      </c>
      <c r="D7439">
        <v>8</v>
      </c>
      <c r="E7439" t="s">
        <v>4</v>
      </c>
      <c r="F7439" t="s">
        <v>8168</v>
      </c>
      <c r="G7439" t="s">
        <v>8027</v>
      </c>
      <c r="H7439" t="str">
        <f>VLOOKUP(Sales_Data17[[#This Row],[Delivery Region Index]],Regions_Table[#All],2,0)</f>
        <v>New South Wales</v>
      </c>
      <c r="I7439" t="str">
        <f>VLOOKUP(Sales_Data17[[#This Row],[Delivery Region Index]],Regions_Table[#All],3,0)</f>
        <v>Tamworth</v>
      </c>
      <c r="J7439">
        <v>21</v>
      </c>
      <c r="K7439">
        <v>3</v>
      </c>
      <c r="L7439" t="str">
        <f>VLOOKUP(Sales_Data17[[#This Row],[Product Description Index]],Products_Data[#All],2,0)</f>
        <v>Sunglasses</v>
      </c>
      <c r="M7439">
        <v>8</v>
      </c>
      <c r="N7439" s="9">
        <v>285.12222222222221</v>
      </c>
      <c r="O7439" s="9">
        <f>Sales_Data17[[#This Row],[Order Quantity]]*Sales_Data17[[#This Row],[Unit Price]]</f>
        <v>2280.9777777777776</v>
      </c>
      <c r="P7439" s="9">
        <v>216.69288888888889</v>
      </c>
      <c r="Q7439" s="9">
        <f>Sales_Data17[[#This Row],[Line Total]]-(Sales_Data17[[#This Row],[Total Unit Cost]]*Sales_Data17[[#This Row],[Order Quantity]])</f>
        <v>547.43466666666654</v>
      </c>
      <c r="R7439" s="1" t="str">
        <f>TEXT(Sales_Data17[[#This Row],[OrderDate]],"MMM")</f>
        <v>Aug</v>
      </c>
      <c r="S7439" s="1" t="str">
        <f t="shared" si="116"/>
        <v>2016</v>
      </c>
    </row>
    <row r="7440" spans="1:19">
      <c r="A7440" t="s">
        <v>7463</v>
      </c>
      <c r="B7440" s="2">
        <v>42603</v>
      </c>
      <c r="C7440" s="2" t="str">
        <f>VLOOKUP(Sales_Data17[[#This Row],[Customer Name Index]],Customer_Data[#All],2,0)</f>
        <v>Medsep Group</v>
      </c>
      <c r="D7440">
        <v>8</v>
      </c>
      <c r="E7440" t="s">
        <v>2</v>
      </c>
      <c r="F7440" t="s">
        <v>8168</v>
      </c>
      <c r="G7440" t="s">
        <v>8027</v>
      </c>
      <c r="H7440" t="str">
        <f>VLOOKUP(Sales_Data17[[#This Row],[Delivery Region Index]],Regions_Table[#All],2,0)</f>
        <v>New South Wales</v>
      </c>
      <c r="I7440" t="str">
        <f>VLOOKUP(Sales_Data17[[#This Row],[Delivery Region Index]],Regions_Table[#All],3,0)</f>
        <v>Tweed Heads</v>
      </c>
      <c r="J7440">
        <v>22</v>
      </c>
      <c r="K7440">
        <v>3</v>
      </c>
      <c r="L7440" t="str">
        <f>VLOOKUP(Sales_Data17[[#This Row],[Product Description Index]],Products_Data[#All],2,0)</f>
        <v>Sunglasses</v>
      </c>
      <c r="M7440">
        <v>8</v>
      </c>
      <c r="N7440" s="9">
        <v>123.57777777777778</v>
      </c>
      <c r="O7440" s="9">
        <f>Sales_Data17[[#This Row],[Order Quantity]]*Sales_Data17[[#This Row],[Unit Price]]</f>
        <v>988.62222222222226</v>
      </c>
      <c r="P7440" s="9">
        <v>55.61</v>
      </c>
      <c r="Q7440" s="9">
        <f>Sales_Data17[[#This Row],[Line Total]]-(Sales_Data17[[#This Row],[Total Unit Cost]]*Sales_Data17[[#This Row],[Order Quantity]])</f>
        <v>543.74222222222227</v>
      </c>
      <c r="R7440" s="1" t="str">
        <f>TEXT(Sales_Data17[[#This Row],[OrderDate]],"MMM")</f>
        <v>Aug</v>
      </c>
      <c r="S7440" s="1" t="str">
        <f t="shared" si="116"/>
        <v>2016</v>
      </c>
    </row>
    <row r="7441" spans="1:19">
      <c r="A7441" t="s">
        <v>7464</v>
      </c>
      <c r="B7441" s="2">
        <v>42603</v>
      </c>
      <c r="C7441" s="2" t="str">
        <f>VLOOKUP(Sales_Data17[[#This Row],[Customer Name Index]],Customer_Data[#All],2,0)</f>
        <v>Eminence Corp</v>
      </c>
      <c r="D7441">
        <v>18</v>
      </c>
      <c r="E7441" t="s">
        <v>4</v>
      </c>
      <c r="F7441" t="s">
        <v>8168</v>
      </c>
      <c r="G7441" t="s">
        <v>8025</v>
      </c>
      <c r="H7441" t="str">
        <f>VLOOKUP(Sales_Data17[[#This Row],[Delivery Region Index]],Regions_Table[#All],2,0)</f>
        <v>Victoria</v>
      </c>
      <c r="I7441" t="str">
        <f>VLOOKUP(Sales_Data17[[#This Row],[Delivery Region Index]],Regions_Table[#All],3,0)</f>
        <v>Geelong</v>
      </c>
      <c r="J7441">
        <v>51</v>
      </c>
      <c r="K7441">
        <v>7</v>
      </c>
      <c r="L7441" t="str">
        <f>VLOOKUP(Sales_Data17[[#This Row],[Product Description Index]],Products_Data[#All],2,0)</f>
        <v>Dress Shirts</v>
      </c>
      <c r="M7441">
        <v>2</v>
      </c>
      <c r="N7441" s="9">
        <v>189.83333333333334</v>
      </c>
      <c r="O7441" s="9">
        <f>Sales_Data17[[#This Row],[Order Quantity]]*Sales_Data17[[#This Row],[Unit Price]]</f>
        <v>379.66666666666669</v>
      </c>
      <c r="P7441" s="9">
        <v>153.76499999999999</v>
      </c>
      <c r="Q7441" s="9">
        <f>Sales_Data17[[#This Row],[Line Total]]-(Sales_Data17[[#This Row],[Total Unit Cost]]*Sales_Data17[[#This Row],[Order Quantity]])</f>
        <v>72.136666666666713</v>
      </c>
      <c r="R7441" s="1" t="str">
        <f>TEXT(Sales_Data17[[#This Row],[OrderDate]],"MMM")</f>
        <v>Aug</v>
      </c>
      <c r="S7441" s="1" t="str">
        <f t="shared" si="116"/>
        <v>2016</v>
      </c>
    </row>
    <row r="7442" spans="1:19">
      <c r="A7442" t="s">
        <v>7465</v>
      </c>
      <c r="B7442" s="2">
        <v>42604</v>
      </c>
      <c r="C7442" s="2" t="str">
        <f>VLOOKUP(Sales_Data17[[#This Row],[Customer Name Index]],Customer_Data[#All],2,0)</f>
        <v>21st Ltd</v>
      </c>
      <c r="D7442">
        <v>10</v>
      </c>
      <c r="E7442" t="s">
        <v>4</v>
      </c>
      <c r="F7442" t="s">
        <v>8168</v>
      </c>
      <c r="G7442" t="s">
        <v>8026</v>
      </c>
      <c r="H7442" t="str">
        <f>VLOOKUP(Sales_Data17[[#This Row],[Delivery Region Index]],Regions_Table[#All],2,0)</f>
        <v>Queensland</v>
      </c>
      <c r="I7442" t="str">
        <f>VLOOKUP(Sales_Data17[[#This Row],[Delivery Region Index]],Regions_Table[#All],3,0)</f>
        <v>Cairns</v>
      </c>
      <c r="J7442">
        <v>28</v>
      </c>
      <c r="K7442">
        <v>4</v>
      </c>
      <c r="L7442" t="str">
        <f>VLOOKUP(Sales_Data17[[#This Row],[Product Description Index]],Products_Data[#All],2,0)</f>
        <v>Jeans</v>
      </c>
      <c r="M7442">
        <v>7</v>
      </c>
      <c r="N7442" s="9">
        <v>102.73333333333333</v>
      </c>
      <c r="O7442" s="9">
        <f>Sales_Data17[[#This Row],[Order Quantity]]*Sales_Data17[[#This Row],[Unit Price]]</f>
        <v>719.13333333333333</v>
      </c>
      <c r="P7442" s="9">
        <v>55.476000000000006</v>
      </c>
      <c r="Q7442" s="9">
        <f>Sales_Data17[[#This Row],[Line Total]]-(Sales_Data17[[#This Row],[Total Unit Cost]]*Sales_Data17[[#This Row],[Order Quantity]])</f>
        <v>330.80133333333328</v>
      </c>
      <c r="R7442" s="1" t="str">
        <f>TEXT(Sales_Data17[[#This Row],[OrderDate]],"MMM")</f>
        <v>Aug</v>
      </c>
      <c r="S7442" s="1" t="str">
        <f t="shared" si="116"/>
        <v>2016</v>
      </c>
    </row>
    <row r="7443" spans="1:19">
      <c r="A7443" t="s">
        <v>7466</v>
      </c>
      <c r="B7443" s="2">
        <v>42604</v>
      </c>
      <c r="C7443" s="2" t="str">
        <f>VLOOKUP(Sales_Data17[[#This Row],[Customer Name Index]],Customer_Data[#All],2,0)</f>
        <v>PEDIFIX, Corp</v>
      </c>
      <c r="D7443">
        <v>6</v>
      </c>
      <c r="E7443" t="s">
        <v>4</v>
      </c>
      <c r="F7443" t="s">
        <v>8168</v>
      </c>
      <c r="G7443" t="s">
        <v>8027</v>
      </c>
      <c r="H7443" t="str">
        <f>VLOOKUP(Sales_Data17[[#This Row],[Delivery Region Index]],Regions_Table[#All],2,0)</f>
        <v>New South Wales</v>
      </c>
      <c r="I7443" t="str">
        <f>VLOOKUP(Sales_Data17[[#This Row],[Delivery Region Index]],Regions_Table[#All],3,0)</f>
        <v>Newcastle</v>
      </c>
      <c r="J7443">
        <v>16</v>
      </c>
      <c r="K7443">
        <v>3</v>
      </c>
      <c r="L7443" t="str">
        <f>VLOOKUP(Sales_Data17[[#This Row],[Product Description Index]],Products_Data[#All],2,0)</f>
        <v>Sunglasses</v>
      </c>
      <c r="M7443">
        <v>1</v>
      </c>
      <c r="N7443" s="9">
        <v>433.26666666666665</v>
      </c>
      <c r="O7443" s="9">
        <f>Sales_Data17[[#This Row],[Order Quantity]]*Sales_Data17[[#This Row],[Unit Price]]</f>
        <v>433.26666666666665</v>
      </c>
      <c r="P7443" s="9">
        <v>363.94400000000002</v>
      </c>
      <c r="Q7443" s="9">
        <f>Sales_Data17[[#This Row],[Line Total]]-(Sales_Data17[[#This Row],[Total Unit Cost]]*Sales_Data17[[#This Row],[Order Quantity]])</f>
        <v>69.322666666666635</v>
      </c>
      <c r="R7443" s="1" t="str">
        <f>TEXT(Sales_Data17[[#This Row],[OrderDate]],"MMM")</f>
        <v>Aug</v>
      </c>
      <c r="S7443" s="1" t="str">
        <f t="shared" si="116"/>
        <v>2016</v>
      </c>
    </row>
    <row r="7444" spans="1:19">
      <c r="A7444" t="s">
        <v>7467</v>
      </c>
      <c r="B7444" s="2">
        <v>42604</v>
      </c>
      <c r="C7444" s="2" t="str">
        <f>VLOOKUP(Sales_Data17[[#This Row],[Customer Name Index]],Customer_Data[#All],2,0)</f>
        <v>PEDIFIX, Corp</v>
      </c>
      <c r="D7444">
        <v>6</v>
      </c>
      <c r="E7444" t="s">
        <v>4</v>
      </c>
      <c r="F7444" t="s">
        <v>8168</v>
      </c>
      <c r="G7444" t="s">
        <v>8027</v>
      </c>
      <c r="H7444" t="str">
        <f>VLOOKUP(Sales_Data17[[#This Row],[Delivery Region Index]],Regions_Table[#All],2,0)</f>
        <v>New South Wales</v>
      </c>
      <c r="I7444" t="str">
        <f>VLOOKUP(Sales_Data17[[#This Row],[Delivery Region Index]],Regions_Table[#All],3,0)</f>
        <v>Newcastle</v>
      </c>
      <c r="J7444">
        <v>16</v>
      </c>
      <c r="K7444">
        <v>3</v>
      </c>
      <c r="L7444" t="str">
        <f>VLOOKUP(Sales_Data17[[#This Row],[Product Description Index]],Products_Data[#All],2,0)</f>
        <v>Sunglasses</v>
      </c>
      <c r="M7444">
        <v>8</v>
      </c>
      <c r="N7444" s="9">
        <v>124.32222222222224</v>
      </c>
      <c r="O7444" s="9">
        <f>Sales_Data17[[#This Row],[Order Quantity]]*Sales_Data17[[#This Row],[Unit Price]]</f>
        <v>994.5777777777779</v>
      </c>
      <c r="P7444" s="9">
        <v>94.484888888888889</v>
      </c>
      <c r="Q7444" s="9">
        <f>Sales_Data17[[#This Row],[Line Total]]-(Sales_Data17[[#This Row],[Total Unit Cost]]*Sales_Data17[[#This Row],[Order Quantity]])</f>
        <v>238.69866666666678</v>
      </c>
      <c r="R7444" s="1" t="str">
        <f>TEXT(Sales_Data17[[#This Row],[OrderDate]],"MMM")</f>
        <v>Aug</v>
      </c>
      <c r="S7444" s="1" t="str">
        <f t="shared" si="116"/>
        <v>2016</v>
      </c>
    </row>
    <row r="7445" spans="1:19">
      <c r="A7445" t="s">
        <v>7468</v>
      </c>
      <c r="B7445" s="2">
        <v>42605</v>
      </c>
      <c r="C7445" s="2" t="str">
        <f>VLOOKUP(Sales_Data17[[#This Row],[Customer Name Index]],Customer_Data[#All],2,0)</f>
        <v xml:space="preserve">Medline </v>
      </c>
      <c r="D7445">
        <v>12</v>
      </c>
      <c r="E7445" t="s">
        <v>4</v>
      </c>
      <c r="F7445" t="s">
        <v>8168</v>
      </c>
      <c r="G7445" t="s">
        <v>8026</v>
      </c>
      <c r="H7445" t="str">
        <f>VLOOKUP(Sales_Data17[[#This Row],[Delivery Region Index]],Regions_Table[#All],2,0)</f>
        <v>Queensland</v>
      </c>
      <c r="I7445" t="str">
        <f>VLOOKUP(Sales_Data17[[#This Row],[Delivery Region Index]],Regions_Table[#All],3,0)</f>
        <v>Ipswich</v>
      </c>
      <c r="J7445">
        <v>34</v>
      </c>
      <c r="K7445">
        <v>5</v>
      </c>
      <c r="L7445" t="str">
        <f>VLOOKUP(Sales_Data17[[#This Row],[Product Description Index]],Products_Data[#All],2,0)</f>
        <v>Hats</v>
      </c>
      <c r="M7445">
        <v>2</v>
      </c>
      <c r="N7445" s="9">
        <v>75.933333333333337</v>
      </c>
      <c r="O7445" s="9">
        <f>Sales_Data17[[#This Row],[Order Quantity]]*Sales_Data17[[#This Row],[Unit Price]]</f>
        <v>151.86666666666667</v>
      </c>
      <c r="P7445" s="9">
        <v>49.356666666666662</v>
      </c>
      <c r="Q7445" s="9">
        <f>Sales_Data17[[#This Row],[Line Total]]-(Sales_Data17[[#This Row],[Total Unit Cost]]*Sales_Data17[[#This Row],[Order Quantity]])</f>
        <v>53.15333333333335</v>
      </c>
      <c r="R7445" s="1" t="str">
        <f>TEXT(Sales_Data17[[#This Row],[OrderDate]],"MMM")</f>
        <v>Aug</v>
      </c>
      <c r="S7445" s="1" t="str">
        <f t="shared" si="116"/>
        <v>2016</v>
      </c>
    </row>
    <row r="7446" spans="1:19">
      <c r="A7446" t="s">
        <v>7469</v>
      </c>
      <c r="B7446" s="2">
        <v>42605</v>
      </c>
      <c r="C7446" s="2" t="str">
        <f>VLOOKUP(Sales_Data17[[#This Row],[Customer Name Index]],Customer_Data[#All],2,0)</f>
        <v>21st Ltd</v>
      </c>
      <c r="D7446">
        <v>10</v>
      </c>
      <c r="E7446" t="s">
        <v>4</v>
      </c>
      <c r="F7446" t="s">
        <v>8168</v>
      </c>
      <c r="G7446" t="s">
        <v>8027</v>
      </c>
      <c r="H7446" t="str">
        <f>VLOOKUP(Sales_Data17[[#This Row],[Delivery Region Index]],Regions_Table[#All],2,0)</f>
        <v>Queensland</v>
      </c>
      <c r="I7446" t="str">
        <f>VLOOKUP(Sales_Data17[[#This Row],[Delivery Region Index]],Regions_Table[#All],3,0)</f>
        <v>Cairns</v>
      </c>
      <c r="J7446">
        <v>28</v>
      </c>
      <c r="K7446">
        <v>4</v>
      </c>
      <c r="L7446" t="str">
        <f>VLOOKUP(Sales_Data17[[#This Row],[Product Description Index]],Products_Data[#All],2,0)</f>
        <v>Jeans</v>
      </c>
      <c r="M7446">
        <v>5</v>
      </c>
      <c r="N7446" s="9">
        <v>592.57777777777778</v>
      </c>
      <c r="O7446" s="9">
        <f>Sales_Data17[[#This Row],[Order Quantity]]*Sales_Data17[[#This Row],[Unit Price]]</f>
        <v>2962.8888888888887</v>
      </c>
      <c r="P7446" s="9">
        <v>331.84355555555555</v>
      </c>
      <c r="Q7446" s="9">
        <f>Sales_Data17[[#This Row],[Line Total]]-(Sales_Data17[[#This Row],[Total Unit Cost]]*Sales_Data17[[#This Row],[Order Quantity]])</f>
        <v>1303.6711111111108</v>
      </c>
      <c r="R7446" s="1" t="str">
        <f>TEXT(Sales_Data17[[#This Row],[OrderDate]],"MMM")</f>
        <v>Aug</v>
      </c>
      <c r="S7446" s="1" t="str">
        <f t="shared" si="116"/>
        <v>2016</v>
      </c>
    </row>
    <row r="7447" spans="1:19">
      <c r="A7447" t="s">
        <v>7470</v>
      </c>
      <c r="B7447" s="2">
        <v>42605</v>
      </c>
      <c r="C7447" s="2" t="str">
        <f>VLOOKUP(Sales_Data17[[#This Row],[Customer Name Index]],Customer_Data[#All],2,0)</f>
        <v>Procter Corp</v>
      </c>
      <c r="D7447">
        <v>5</v>
      </c>
      <c r="E7447" t="s">
        <v>2</v>
      </c>
      <c r="F7447" t="s">
        <v>8168</v>
      </c>
      <c r="G7447" t="s">
        <v>8027</v>
      </c>
      <c r="H7447" t="str">
        <f>VLOOKUP(Sales_Data17[[#This Row],[Delivery Region Index]],Regions_Table[#All],2,0)</f>
        <v>New South Wales</v>
      </c>
      <c r="I7447" t="str">
        <f>VLOOKUP(Sales_Data17[[#This Row],[Delivery Region Index]],Regions_Table[#All],3,0)</f>
        <v>Lake Macquarie</v>
      </c>
      <c r="J7447">
        <v>13</v>
      </c>
      <c r="K7447">
        <v>2</v>
      </c>
      <c r="L7447" t="str">
        <f>VLOOKUP(Sales_Data17[[#This Row],[Product Description Index]],Products_Data[#All],2,0)</f>
        <v>Pants</v>
      </c>
      <c r="M7447">
        <v>8</v>
      </c>
      <c r="N7447" s="9">
        <v>194.3</v>
      </c>
      <c r="O7447" s="9">
        <f>Sales_Data17[[#This Row],[Order Quantity]]*Sales_Data17[[#This Row],[Unit Price]]</f>
        <v>1554.4</v>
      </c>
      <c r="P7447" s="9">
        <v>153.49700000000001</v>
      </c>
      <c r="Q7447" s="9">
        <f>Sales_Data17[[#This Row],[Line Total]]-(Sales_Data17[[#This Row],[Total Unit Cost]]*Sales_Data17[[#This Row],[Order Quantity]])</f>
        <v>326.42399999999998</v>
      </c>
      <c r="R7447" s="1" t="str">
        <f>TEXT(Sales_Data17[[#This Row],[OrderDate]],"MMM")</f>
        <v>Aug</v>
      </c>
      <c r="S7447" s="1" t="str">
        <f t="shared" si="116"/>
        <v>2016</v>
      </c>
    </row>
    <row r="7448" spans="1:19">
      <c r="A7448" t="s">
        <v>7471</v>
      </c>
      <c r="B7448" s="2">
        <v>42605</v>
      </c>
      <c r="C7448" s="2" t="str">
        <f>VLOOKUP(Sales_Data17[[#This Row],[Customer Name Index]],Customer_Data[#All],2,0)</f>
        <v xml:space="preserve">Qualitest </v>
      </c>
      <c r="D7448">
        <v>19</v>
      </c>
      <c r="E7448" t="s">
        <v>4</v>
      </c>
      <c r="F7448" t="s">
        <v>8168</v>
      </c>
      <c r="G7448" t="s">
        <v>8028</v>
      </c>
      <c r="H7448" t="str">
        <f>VLOOKUP(Sales_Data17[[#This Row],[Delivery Region Index]],Regions_Table[#All],2,0)</f>
        <v>Victoria</v>
      </c>
      <c r="I7448" t="str">
        <f>VLOOKUP(Sales_Data17[[#This Row],[Delivery Region Index]],Regions_Table[#All],3,0)</f>
        <v>Swan Hill</v>
      </c>
      <c r="J7448">
        <v>55</v>
      </c>
      <c r="K7448">
        <v>8</v>
      </c>
      <c r="L7448" t="str">
        <f>VLOOKUP(Sales_Data17[[#This Row],[Product Description Index]],Products_Data[#All],2,0)</f>
        <v>Shoes</v>
      </c>
      <c r="M7448">
        <v>8</v>
      </c>
      <c r="N7448" s="9">
        <v>24.566666666666666</v>
      </c>
      <c r="O7448" s="9">
        <f>Sales_Data17[[#This Row],[Order Quantity]]*Sales_Data17[[#This Row],[Unit Price]]</f>
        <v>196.53333333333333</v>
      </c>
      <c r="P7448" s="9">
        <v>11.300666666666666</v>
      </c>
      <c r="Q7448" s="9">
        <f>Sales_Data17[[#This Row],[Line Total]]-(Sales_Data17[[#This Row],[Total Unit Cost]]*Sales_Data17[[#This Row],[Order Quantity]])</f>
        <v>106.128</v>
      </c>
      <c r="R7448" s="1" t="str">
        <f>TEXT(Sales_Data17[[#This Row],[OrderDate]],"MMM")</f>
        <v>Aug</v>
      </c>
      <c r="S7448" s="1" t="str">
        <f t="shared" si="116"/>
        <v>2016</v>
      </c>
    </row>
    <row r="7449" spans="1:19">
      <c r="A7449" t="s">
        <v>7472</v>
      </c>
      <c r="B7449" s="2">
        <v>42606</v>
      </c>
      <c r="C7449" s="2" t="str">
        <f>VLOOKUP(Sales_Data17[[#This Row],[Customer Name Index]],Customer_Data[#All],2,0)</f>
        <v>New Ltd</v>
      </c>
      <c r="D7449">
        <v>7</v>
      </c>
      <c r="E7449" t="s">
        <v>2</v>
      </c>
      <c r="F7449" t="s">
        <v>8168</v>
      </c>
      <c r="G7449" t="s">
        <v>8027</v>
      </c>
      <c r="H7449" t="str">
        <f>VLOOKUP(Sales_Data17[[#This Row],[Delivery Region Index]],Regions_Table[#All],2,0)</f>
        <v>New South Wales</v>
      </c>
      <c r="I7449" t="str">
        <f>VLOOKUP(Sales_Data17[[#This Row],[Delivery Region Index]],Regions_Table[#All],3,0)</f>
        <v>Tamworth</v>
      </c>
      <c r="J7449">
        <v>21</v>
      </c>
      <c r="K7449">
        <v>3</v>
      </c>
      <c r="L7449" t="str">
        <f>VLOOKUP(Sales_Data17[[#This Row],[Product Description Index]],Products_Data[#All],2,0)</f>
        <v>Sunglasses</v>
      </c>
      <c r="M7449">
        <v>7</v>
      </c>
      <c r="N7449" s="9">
        <v>186.85555555555555</v>
      </c>
      <c r="O7449" s="9">
        <f>Sales_Data17[[#This Row],[Order Quantity]]*Sales_Data17[[#This Row],[Unit Price]]</f>
        <v>1307.9888888888888</v>
      </c>
      <c r="P7449" s="9">
        <v>136.40455555555556</v>
      </c>
      <c r="Q7449" s="9">
        <f>Sales_Data17[[#This Row],[Line Total]]-(Sales_Data17[[#This Row],[Total Unit Cost]]*Sales_Data17[[#This Row],[Order Quantity]])</f>
        <v>353.15699999999993</v>
      </c>
      <c r="R7449" s="1" t="str">
        <f>TEXT(Sales_Data17[[#This Row],[OrderDate]],"MMM")</f>
        <v>Aug</v>
      </c>
      <c r="S7449" s="1" t="str">
        <f t="shared" si="116"/>
        <v>2016</v>
      </c>
    </row>
    <row r="7450" spans="1:19">
      <c r="A7450" t="s">
        <v>7473</v>
      </c>
      <c r="B7450" s="2">
        <v>42607</v>
      </c>
      <c r="C7450" s="2" t="str">
        <f>VLOOKUP(Sales_Data17[[#This Row],[Customer Name Index]],Customer_Data[#All],2,0)</f>
        <v>Avon Corp</v>
      </c>
      <c r="D7450">
        <v>1</v>
      </c>
      <c r="E7450" t="s">
        <v>4</v>
      </c>
      <c r="F7450" t="s">
        <v>8168</v>
      </c>
      <c r="G7450" t="s">
        <v>8027</v>
      </c>
      <c r="H7450" t="str">
        <f>VLOOKUP(Sales_Data17[[#This Row],[Delivery Region Index]],Regions_Table[#All],2,0)</f>
        <v>New South Wales</v>
      </c>
      <c r="I7450" t="str">
        <f>VLOOKUP(Sales_Data17[[#This Row],[Delivery Region Index]],Regions_Table[#All],3,0)</f>
        <v>Armidale</v>
      </c>
      <c r="J7450">
        <v>3</v>
      </c>
      <c r="K7450">
        <v>1</v>
      </c>
      <c r="L7450" t="str">
        <f>VLOOKUP(Sales_Data17[[#This Row],[Product Description Index]],Products_Data[#All],2,0)</f>
        <v>Shirts</v>
      </c>
      <c r="M7450">
        <v>3</v>
      </c>
      <c r="N7450" s="9">
        <v>90.822222222222223</v>
      </c>
      <c r="O7450" s="9">
        <f>Sales_Data17[[#This Row],[Order Quantity]]*Sales_Data17[[#This Row],[Unit Price]]</f>
        <v>272.4666666666667</v>
      </c>
      <c r="P7450" s="9">
        <v>59.034444444444453</v>
      </c>
      <c r="Q7450" s="9">
        <f>Sales_Data17[[#This Row],[Line Total]]-(Sales_Data17[[#This Row],[Total Unit Cost]]*Sales_Data17[[#This Row],[Order Quantity]])</f>
        <v>95.363333333333344</v>
      </c>
      <c r="R7450" s="1" t="str">
        <f>TEXT(Sales_Data17[[#This Row],[OrderDate]],"MMM")</f>
        <v>Aug</v>
      </c>
      <c r="S7450" s="1" t="str">
        <f t="shared" si="116"/>
        <v>2016</v>
      </c>
    </row>
    <row r="7451" spans="1:19">
      <c r="A7451" t="s">
        <v>7474</v>
      </c>
      <c r="B7451" s="2">
        <v>42607</v>
      </c>
      <c r="C7451" s="2" t="str">
        <f>VLOOKUP(Sales_Data17[[#This Row],[Customer Name Index]],Customer_Data[#All],2,0)</f>
        <v>Elorac, Corp</v>
      </c>
      <c r="D7451">
        <v>3</v>
      </c>
      <c r="E7451" t="s">
        <v>4</v>
      </c>
      <c r="F7451" t="s">
        <v>8168</v>
      </c>
      <c r="G7451" t="s">
        <v>8027</v>
      </c>
      <c r="H7451" t="str">
        <f>VLOOKUP(Sales_Data17[[#This Row],[Delivery Region Index]],Regions_Table[#All],2,0)</f>
        <v>New South Wales</v>
      </c>
      <c r="I7451" t="str">
        <f>VLOOKUP(Sales_Data17[[#This Row],[Delivery Region Index]],Regions_Table[#All],3,0)</f>
        <v>Coffs Harbour</v>
      </c>
      <c r="J7451">
        <v>7</v>
      </c>
      <c r="K7451">
        <v>1</v>
      </c>
      <c r="L7451" t="str">
        <f>VLOOKUP(Sales_Data17[[#This Row],[Product Description Index]],Products_Data[#All],2,0)</f>
        <v>Shirts</v>
      </c>
      <c r="M7451">
        <v>4</v>
      </c>
      <c r="N7451" s="9">
        <v>107.2</v>
      </c>
      <c r="O7451" s="9">
        <f>Sales_Data17[[#This Row],[Order Quantity]]*Sales_Data17[[#This Row],[Unit Price]]</f>
        <v>428.8</v>
      </c>
      <c r="P7451" s="9">
        <v>64.319999999999993</v>
      </c>
      <c r="Q7451" s="9">
        <f>Sales_Data17[[#This Row],[Line Total]]-(Sales_Data17[[#This Row],[Total Unit Cost]]*Sales_Data17[[#This Row],[Order Quantity]])</f>
        <v>171.52000000000004</v>
      </c>
      <c r="R7451" s="1" t="str">
        <f>TEXT(Sales_Data17[[#This Row],[OrderDate]],"MMM")</f>
        <v>Aug</v>
      </c>
      <c r="S7451" s="1" t="str">
        <f t="shared" si="116"/>
        <v>2016</v>
      </c>
    </row>
    <row r="7452" spans="1:19">
      <c r="A7452" t="s">
        <v>7475</v>
      </c>
      <c r="B7452" s="2">
        <v>42607</v>
      </c>
      <c r="C7452" s="2" t="str">
        <f>VLOOKUP(Sales_Data17[[#This Row],[Customer Name Index]],Customer_Data[#All],2,0)</f>
        <v>Ole Group</v>
      </c>
      <c r="D7452">
        <v>13</v>
      </c>
      <c r="E7452" t="s">
        <v>3</v>
      </c>
      <c r="F7452" t="s">
        <v>8168</v>
      </c>
      <c r="G7452" t="s">
        <v>8026</v>
      </c>
      <c r="H7452" t="str">
        <f>VLOOKUP(Sales_Data17[[#This Row],[Delivery Region Index]],Regions_Table[#All],2,0)</f>
        <v>Queensland</v>
      </c>
      <c r="I7452" t="str">
        <f>VLOOKUP(Sales_Data17[[#This Row],[Delivery Region Index]],Regions_Table[#All],3,0)</f>
        <v>Maryborough</v>
      </c>
      <c r="J7452">
        <v>37</v>
      </c>
      <c r="K7452">
        <v>6</v>
      </c>
      <c r="L7452" t="str">
        <f>VLOOKUP(Sales_Data17[[#This Row],[Product Description Index]],Products_Data[#All],2,0)</f>
        <v>Socks</v>
      </c>
      <c r="M7452">
        <v>7</v>
      </c>
      <c r="N7452" s="9">
        <v>108.6888888888889</v>
      </c>
      <c r="O7452" s="9">
        <f>Sales_Data17[[#This Row],[Order Quantity]]*Sales_Data17[[#This Row],[Unit Price]]</f>
        <v>760.82222222222231</v>
      </c>
      <c r="P7452" s="9">
        <v>44.562444444444445</v>
      </c>
      <c r="Q7452" s="9">
        <f>Sales_Data17[[#This Row],[Line Total]]-(Sales_Data17[[#This Row],[Total Unit Cost]]*Sales_Data17[[#This Row],[Order Quantity]])</f>
        <v>448.8851111111112</v>
      </c>
      <c r="R7452" s="1" t="str">
        <f>TEXT(Sales_Data17[[#This Row],[OrderDate]],"MMM")</f>
        <v>Aug</v>
      </c>
      <c r="S7452" s="1" t="str">
        <f t="shared" si="116"/>
        <v>2016</v>
      </c>
    </row>
    <row r="7453" spans="1:19">
      <c r="A7453" t="s">
        <v>7476</v>
      </c>
      <c r="B7453" s="2">
        <v>42607</v>
      </c>
      <c r="C7453" s="2" t="str">
        <f>VLOOKUP(Sales_Data17[[#This Row],[Customer Name Index]],Customer_Data[#All],2,0)</f>
        <v>Procter Corp</v>
      </c>
      <c r="D7453">
        <v>5</v>
      </c>
      <c r="E7453" t="s">
        <v>4</v>
      </c>
      <c r="F7453" t="s">
        <v>8168</v>
      </c>
      <c r="G7453" t="s">
        <v>8027</v>
      </c>
      <c r="H7453" t="str">
        <f>VLOOKUP(Sales_Data17[[#This Row],[Delivery Region Index]],Regions_Table[#All],2,0)</f>
        <v>New South Wales</v>
      </c>
      <c r="I7453" t="str">
        <f>VLOOKUP(Sales_Data17[[#This Row],[Delivery Region Index]],Regions_Table[#All],3,0)</f>
        <v>Maitland</v>
      </c>
      <c r="J7453">
        <v>15</v>
      </c>
      <c r="K7453">
        <v>2</v>
      </c>
      <c r="L7453" t="str">
        <f>VLOOKUP(Sales_Data17[[#This Row],[Product Description Index]],Products_Data[#All],2,0)</f>
        <v>Pants</v>
      </c>
      <c r="M7453">
        <v>2</v>
      </c>
      <c r="N7453" s="9">
        <v>445.17777777777775</v>
      </c>
      <c r="O7453" s="9">
        <f>Sales_Data17[[#This Row],[Order Quantity]]*Sales_Data17[[#This Row],[Unit Price]]</f>
        <v>890.3555555555555</v>
      </c>
      <c r="P7453" s="9">
        <v>227.04066666666665</v>
      </c>
      <c r="Q7453" s="9">
        <f>Sales_Data17[[#This Row],[Line Total]]-(Sales_Data17[[#This Row],[Total Unit Cost]]*Sales_Data17[[#This Row],[Order Quantity]])</f>
        <v>436.27422222222219</v>
      </c>
      <c r="R7453" s="1" t="str">
        <f>TEXT(Sales_Data17[[#This Row],[OrderDate]],"MMM")</f>
        <v>Aug</v>
      </c>
      <c r="S7453" s="1" t="str">
        <f t="shared" si="116"/>
        <v>2016</v>
      </c>
    </row>
    <row r="7454" spans="1:19">
      <c r="A7454" t="s">
        <v>7477</v>
      </c>
      <c r="B7454" s="2">
        <v>42607</v>
      </c>
      <c r="C7454" s="2" t="str">
        <f>VLOOKUP(Sales_Data17[[#This Row],[Customer Name Index]],Customer_Data[#All],2,0)</f>
        <v xml:space="preserve">Medline </v>
      </c>
      <c r="D7454">
        <v>12</v>
      </c>
      <c r="E7454" t="s">
        <v>3</v>
      </c>
      <c r="F7454" t="s">
        <v>8168</v>
      </c>
      <c r="G7454" t="s">
        <v>8026</v>
      </c>
      <c r="H7454" t="str">
        <f>VLOOKUP(Sales_Data17[[#This Row],[Delivery Region Index]],Regions_Table[#All],2,0)</f>
        <v>Queensland</v>
      </c>
      <c r="I7454" t="str">
        <f>VLOOKUP(Sales_Data17[[#This Row],[Delivery Region Index]],Regions_Table[#All],3,0)</f>
        <v>Hervey Bay</v>
      </c>
      <c r="J7454">
        <v>33</v>
      </c>
      <c r="K7454">
        <v>5</v>
      </c>
      <c r="L7454" t="str">
        <f>VLOOKUP(Sales_Data17[[#This Row],[Product Description Index]],Products_Data[#All],2,0)</f>
        <v>Hats</v>
      </c>
      <c r="M7454">
        <v>6</v>
      </c>
      <c r="N7454" s="9">
        <v>115.38888888888889</v>
      </c>
      <c r="O7454" s="9">
        <f>Sales_Data17[[#This Row],[Order Quantity]]*Sales_Data17[[#This Row],[Unit Price]]</f>
        <v>692.33333333333326</v>
      </c>
      <c r="P7454" s="9">
        <v>77.310555555555567</v>
      </c>
      <c r="Q7454" s="9">
        <f>Sales_Data17[[#This Row],[Line Total]]-(Sales_Data17[[#This Row],[Total Unit Cost]]*Sales_Data17[[#This Row],[Order Quantity]])</f>
        <v>228.46999999999986</v>
      </c>
      <c r="R7454" s="1" t="str">
        <f>TEXT(Sales_Data17[[#This Row],[OrderDate]],"MMM")</f>
        <v>Aug</v>
      </c>
      <c r="S7454" s="1" t="str">
        <f t="shared" si="116"/>
        <v>2016</v>
      </c>
    </row>
    <row r="7455" spans="1:19">
      <c r="A7455" t="s">
        <v>7478</v>
      </c>
      <c r="B7455" s="2">
        <v>42607</v>
      </c>
      <c r="C7455" s="2" t="str">
        <f>VLOOKUP(Sales_Data17[[#This Row],[Customer Name Index]],Customer_Data[#All],2,0)</f>
        <v>ETUDE Ltd</v>
      </c>
      <c r="D7455">
        <v>4</v>
      </c>
      <c r="E7455" t="s">
        <v>4</v>
      </c>
      <c r="F7455" t="s">
        <v>8168</v>
      </c>
      <c r="G7455" t="s">
        <v>8027</v>
      </c>
      <c r="H7455" t="str">
        <f>VLOOKUP(Sales_Data17[[#This Row],[Delivery Region Index]],Regions_Table[#All],2,0)</f>
        <v>New South Wales</v>
      </c>
      <c r="I7455" t="str">
        <f>VLOOKUP(Sales_Data17[[#This Row],[Delivery Region Index]],Regions_Table[#All],3,0)</f>
        <v>Goulburn</v>
      </c>
      <c r="J7455">
        <v>10</v>
      </c>
      <c r="K7455">
        <v>2</v>
      </c>
      <c r="L7455" t="str">
        <f>VLOOKUP(Sales_Data17[[#This Row],[Product Description Index]],Products_Data[#All],2,0)</f>
        <v>Pants</v>
      </c>
      <c r="M7455">
        <v>3</v>
      </c>
      <c r="N7455" s="9">
        <v>272.4666666666667</v>
      </c>
      <c r="O7455" s="9">
        <f>Sales_Data17[[#This Row],[Order Quantity]]*Sales_Data17[[#This Row],[Unit Price]]</f>
        <v>817.40000000000009</v>
      </c>
      <c r="P7455" s="9">
        <v>193.45133333333334</v>
      </c>
      <c r="Q7455" s="9">
        <f>Sales_Data17[[#This Row],[Line Total]]-(Sales_Data17[[#This Row],[Total Unit Cost]]*Sales_Data17[[#This Row],[Order Quantity]])</f>
        <v>237.04600000000005</v>
      </c>
      <c r="R7455" s="1" t="str">
        <f>TEXT(Sales_Data17[[#This Row],[OrderDate]],"MMM")</f>
        <v>Aug</v>
      </c>
      <c r="S7455" s="1" t="str">
        <f t="shared" si="116"/>
        <v>2016</v>
      </c>
    </row>
    <row r="7456" spans="1:19">
      <c r="A7456" t="s">
        <v>7479</v>
      </c>
      <c r="B7456" s="2">
        <v>42608</v>
      </c>
      <c r="C7456" s="2" t="str">
        <f>VLOOKUP(Sales_Data17[[#This Row],[Customer Name Index]],Customer_Data[#All],2,0)</f>
        <v>Eminence Corp</v>
      </c>
      <c r="D7456">
        <v>18</v>
      </c>
      <c r="E7456" t="s">
        <v>4</v>
      </c>
      <c r="F7456" t="s">
        <v>8168</v>
      </c>
      <c r="G7456" t="s">
        <v>8025</v>
      </c>
      <c r="H7456" t="str">
        <f>VLOOKUP(Sales_Data17[[#This Row],[Delivery Region Index]],Regions_Table[#All],2,0)</f>
        <v>Victoria</v>
      </c>
      <c r="I7456" t="str">
        <f>VLOOKUP(Sales_Data17[[#This Row],[Delivery Region Index]],Regions_Table[#All],3,0)</f>
        <v>Bendigo</v>
      </c>
      <c r="J7456">
        <v>50</v>
      </c>
      <c r="K7456">
        <v>7</v>
      </c>
      <c r="L7456" t="str">
        <f>VLOOKUP(Sales_Data17[[#This Row],[Product Description Index]],Products_Data[#All],2,0)</f>
        <v>Dress Shirts</v>
      </c>
      <c r="M7456">
        <v>5</v>
      </c>
      <c r="N7456" s="9">
        <v>189.83333333333334</v>
      </c>
      <c r="O7456" s="9">
        <f>Sales_Data17[[#This Row],[Order Quantity]]*Sales_Data17[[#This Row],[Unit Price]]</f>
        <v>949.16666666666674</v>
      </c>
      <c r="P7456" s="9">
        <v>115.79833333333333</v>
      </c>
      <c r="Q7456" s="9">
        <f>Sales_Data17[[#This Row],[Line Total]]-(Sales_Data17[[#This Row],[Total Unit Cost]]*Sales_Data17[[#This Row],[Order Quantity]])</f>
        <v>370.17500000000007</v>
      </c>
      <c r="R7456" s="1" t="str">
        <f>TEXT(Sales_Data17[[#This Row],[OrderDate]],"MMM")</f>
        <v>Aug</v>
      </c>
      <c r="S7456" s="1" t="str">
        <f t="shared" si="116"/>
        <v>2016</v>
      </c>
    </row>
    <row r="7457" spans="1:19">
      <c r="A7457" t="s">
        <v>7480</v>
      </c>
      <c r="B7457" s="2">
        <v>42609</v>
      </c>
      <c r="C7457" s="2" t="str">
        <f>VLOOKUP(Sales_Data17[[#This Row],[Customer Name Index]],Customer_Data[#All],2,0)</f>
        <v>Ole Group</v>
      </c>
      <c r="D7457">
        <v>13</v>
      </c>
      <c r="E7457" t="s">
        <v>2</v>
      </c>
      <c r="F7457" t="s">
        <v>8168</v>
      </c>
      <c r="G7457" t="s">
        <v>8026</v>
      </c>
      <c r="H7457" t="str">
        <f>VLOOKUP(Sales_Data17[[#This Row],[Delivery Region Index]],Regions_Table[#All],2,0)</f>
        <v>Queensland</v>
      </c>
      <c r="I7457" t="str">
        <f>VLOOKUP(Sales_Data17[[#This Row],[Delivery Region Index]],Regions_Table[#All],3,0)</f>
        <v>Maryborough</v>
      </c>
      <c r="J7457">
        <v>37</v>
      </c>
      <c r="K7457">
        <v>6</v>
      </c>
      <c r="L7457" t="str">
        <f>VLOOKUP(Sales_Data17[[#This Row],[Product Description Index]],Products_Data[#All],2,0)</f>
        <v>Socks</v>
      </c>
      <c r="M7457">
        <v>5</v>
      </c>
      <c r="N7457" s="9">
        <v>663.3</v>
      </c>
      <c r="O7457" s="9">
        <f>Sales_Data17[[#This Row],[Order Quantity]]*Sales_Data17[[#This Row],[Unit Price]]</f>
        <v>3316.5</v>
      </c>
      <c r="P7457" s="9">
        <v>490.84199999999993</v>
      </c>
      <c r="Q7457" s="9">
        <f>Sales_Data17[[#This Row],[Line Total]]-(Sales_Data17[[#This Row],[Total Unit Cost]]*Sales_Data17[[#This Row],[Order Quantity]])</f>
        <v>862.29000000000042</v>
      </c>
      <c r="R7457" s="1" t="str">
        <f>TEXT(Sales_Data17[[#This Row],[OrderDate]],"MMM")</f>
        <v>Aug</v>
      </c>
      <c r="S7457" s="1" t="str">
        <f t="shared" si="116"/>
        <v>2016</v>
      </c>
    </row>
    <row r="7458" spans="1:19">
      <c r="A7458" t="s">
        <v>7481</v>
      </c>
      <c r="B7458" s="2">
        <v>42609</v>
      </c>
      <c r="C7458" s="2" t="str">
        <f>VLOOKUP(Sales_Data17[[#This Row],[Customer Name Index]],Customer_Data[#All],2,0)</f>
        <v>Apollo Ltd</v>
      </c>
      <c r="D7458">
        <v>11</v>
      </c>
      <c r="E7458" t="s">
        <v>4</v>
      </c>
      <c r="F7458" t="s">
        <v>8168</v>
      </c>
      <c r="G7458" t="s">
        <v>8026</v>
      </c>
      <c r="H7458" t="str">
        <f>VLOOKUP(Sales_Data17[[#This Row],[Delivery Region Index]],Regions_Table[#All],2,0)</f>
        <v>Queensland</v>
      </c>
      <c r="I7458" t="str">
        <f>VLOOKUP(Sales_Data17[[#This Row],[Delivery Region Index]],Regions_Table[#All],3,0)</f>
        <v>Gladstone</v>
      </c>
      <c r="J7458">
        <v>30</v>
      </c>
      <c r="K7458">
        <v>5</v>
      </c>
      <c r="L7458" t="str">
        <f>VLOOKUP(Sales_Data17[[#This Row],[Product Description Index]],Products_Data[#All],2,0)</f>
        <v>Hats</v>
      </c>
      <c r="M7458">
        <v>5</v>
      </c>
      <c r="N7458" s="9">
        <v>211.42222222222222</v>
      </c>
      <c r="O7458" s="9">
        <f>Sales_Data17[[#This Row],[Order Quantity]]*Sales_Data17[[#This Row],[Unit Price]]</f>
        <v>1057.1111111111111</v>
      </c>
      <c r="P7458" s="9">
        <v>84.568888888888893</v>
      </c>
      <c r="Q7458" s="9">
        <f>Sales_Data17[[#This Row],[Line Total]]-(Sales_Data17[[#This Row],[Total Unit Cost]]*Sales_Data17[[#This Row],[Order Quantity]])</f>
        <v>634.26666666666665</v>
      </c>
      <c r="R7458" s="1" t="str">
        <f>TEXT(Sales_Data17[[#This Row],[OrderDate]],"MMM")</f>
        <v>Aug</v>
      </c>
      <c r="S7458" s="1" t="str">
        <f t="shared" si="116"/>
        <v>2016</v>
      </c>
    </row>
    <row r="7459" spans="1:19">
      <c r="A7459" t="s">
        <v>7482</v>
      </c>
      <c r="B7459" s="2">
        <v>42609</v>
      </c>
      <c r="C7459" s="2" t="str">
        <f>VLOOKUP(Sales_Data17[[#This Row],[Customer Name Index]],Customer_Data[#All],2,0)</f>
        <v>Procter Corp</v>
      </c>
      <c r="D7459">
        <v>5</v>
      </c>
      <c r="E7459" t="s">
        <v>2</v>
      </c>
      <c r="F7459" t="s">
        <v>8168</v>
      </c>
      <c r="G7459" t="s">
        <v>8027</v>
      </c>
      <c r="H7459" t="str">
        <f>VLOOKUP(Sales_Data17[[#This Row],[Delivery Region Index]],Regions_Table[#All],2,0)</f>
        <v>New South Wales</v>
      </c>
      <c r="I7459" t="str">
        <f>VLOOKUP(Sales_Data17[[#This Row],[Delivery Region Index]],Regions_Table[#All],3,0)</f>
        <v>Lismore</v>
      </c>
      <c r="J7459">
        <v>14</v>
      </c>
      <c r="K7459">
        <v>2</v>
      </c>
      <c r="L7459" t="str">
        <f>VLOOKUP(Sales_Data17[[#This Row],[Product Description Index]],Products_Data[#All],2,0)</f>
        <v>Pants</v>
      </c>
      <c r="M7459">
        <v>9</v>
      </c>
      <c r="N7459" s="9">
        <v>275.44444444444446</v>
      </c>
      <c r="O7459" s="9">
        <f>Sales_Data17[[#This Row],[Order Quantity]]*Sales_Data17[[#This Row],[Unit Price]]</f>
        <v>2479</v>
      </c>
      <c r="P7459" s="9">
        <v>115.68666666666667</v>
      </c>
      <c r="Q7459" s="9">
        <f>Sales_Data17[[#This Row],[Line Total]]-(Sales_Data17[[#This Row],[Total Unit Cost]]*Sales_Data17[[#This Row],[Order Quantity]])</f>
        <v>1437.82</v>
      </c>
      <c r="R7459" s="1" t="str">
        <f>TEXT(Sales_Data17[[#This Row],[OrderDate]],"MMM")</f>
        <v>Aug</v>
      </c>
      <c r="S7459" s="1" t="str">
        <f t="shared" si="116"/>
        <v>2016</v>
      </c>
    </row>
    <row r="7460" spans="1:19">
      <c r="A7460" t="s">
        <v>7483</v>
      </c>
      <c r="B7460" s="2">
        <v>42609</v>
      </c>
      <c r="C7460" s="2" t="str">
        <f>VLOOKUP(Sales_Data17[[#This Row],[Customer Name Index]],Customer_Data[#All],2,0)</f>
        <v>Elorac, Corp</v>
      </c>
      <c r="D7460">
        <v>3</v>
      </c>
      <c r="E7460" t="s">
        <v>4</v>
      </c>
      <c r="F7460" t="s">
        <v>8168</v>
      </c>
      <c r="G7460" t="s">
        <v>8027</v>
      </c>
      <c r="H7460" t="str">
        <f>VLOOKUP(Sales_Data17[[#This Row],[Delivery Region Index]],Regions_Table[#All],2,0)</f>
        <v>New South Wales</v>
      </c>
      <c r="I7460" t="str">
        <f>VLOOKUP(Sales_Data17[[#This Row],[Delivery Region Index]],Regions_Table[#All],3,0)</f>
        <v>Gosford</v>
      </c>
      <c r="J7460">
        <v>9</v>
      </c>
      <c r="K7460">
        <v>2</v>
      </c>
      <c r="L7460" t="str">
        <f>VLOOKUP(Sales_Data17[[#This Row],[Product Description Index]],Products_Data[#All],2,0)</f>
        <v>Pants</v>
      </c>
      <c r="M7460">
        <v>1</v>
      </c>
      <c r="N7460" s="9">
        <v>365.52222222222224</v>
      </c>
      <c r="O7460" s="9">
        <f>Sales_Data17[[#This Row],[Order Quantity]]*Sales_Data17[[#This Row],[Unit Price]]</f>
        <v>365.52222222222224</v>
      </c>
      <c r="P7460" s="9">
        <v>277.79688888888887</v>
      </c>
      <c r="Q7460" s="9">
        <f>Sales_Data17[[#This Row],[Line Total]]-(Sales_Data17[[#This Row],[Total Unit Cost]]*Sales_Data17[[#This Row],[Order Quantity]])</f>
        <v>87.725333333333367</v>
      </c>
      <c r="R7460" s="1" t="str">
        <f>TEXT(Sales_Data17[[#This Row],[OrderDate]],"MMM")</f>
        <v>Aug</v>
      </c>
      <c r="S7460" s="1" t="str">
        <f t="shared" si="116"/>
        <v>2016</v>
      </c>
    </row>
    <row r="7461" spans="1:19">
      <c r="A7461" t="s">
        <v>7484</v>
      </c>
      <c r="B7461" s="2">
        <v>42610</v>
      </c>
      <c r="C7461" s="2" t="str">
        <f>VLOOKUP(Sales_Data17[[#This Row],[Customer Name Index]],Customer_Data[#All],2,0)</f>
        <v xml:space="preserve">Linde </v>
      </c>
      <c r="D7461">
        <v>14</v>
      </c>
      <c r="E7461" t="s">
        <v>4</v>
      </c>
      <c r="F7461" t="s">
        <v>8168</v>
      </c>
      <c r="G7461" t="s">
        <v>8026</v>
      </c>
      <c r="H7461" t="str">
        <f>VLOOKUP(Sales_Data17[[#This Row],[Delivery Region Index]],Regions_Table[#All],2,0)</f>
        <v>Queensland</v>
      </c>
      <c r="I7461" t="str">
        <f>VLOOKUP(Sales_Data17[[#This Row],[Delivery Region Index]],Regions_Table[#All],3,0)</f>
        <v>Nambour</v>
      </c>
      <c r="J7461">
        <v>39</v>
      </c>
      <c r="K7461">
        <v>6</v>
      </c>
      <c r="L7461" t="str">
        <f>VLOOKUP(Sales_Data17[[#This Row],[Product Description Index]],Products_Data[#All],2,0)</f>
        <v>Socks</v>
      </c>
      <c r="M7461">
        <v>5</v>
      </c>
      <c r="N7461" s="9">
        <v>119.85555555555555</v>
      </c>
      <c r="O7461" s="9">
        <f>Sales_Data17[[#This Row],[Order Quantity]]*Sales_Data17[[#This Row],[Unit Price]]</f>
        <v>599.27777777777783</v>
      </c>
      <c r="P7461" s="9">
        <v>87.494555555555564</v>
      </c>
      <c r="Q7461" s="9">
        <f>Sales_Data17[[#This Row],[Line Total]]-(Sales_Data17[[#This Row],[Total Unit Cost]]*Sales_Data17[[#This Row],[Order Quantity]])</f>
        <v>161.80500000000001</v>
      </c>
      <c r="R7461" s="1" t="str">
        <f>TEXT(Sales_Data17[[#This Row],[OrderDate]],"MMM")</f>
        <v>Aug</v>
      </c>
      <c r="S7461" s="1" t="str">
        <f t="shared" si="116"/>
        <v>2016</v>
      </c>
    </row>
    <row r="7462" spans="1:19">
      <c r="A7462" t="s">
        <v>7485</v>
      </c>
      <c r="B7462" s="2">
        <v>42610</v>
      </c>
      <c r="C7462" s="2" t="str">
        <f>VLOOKUP(Sales_Data17[[#This Row],[Customer Name Index]],Customer_Data[#All],2,0)</f>
        <v>Pacific Ltd</v>
      </c>
      <c r="D7462">
        <v>20</v>
      </c>
      <c r="E7462" t="s">
        <v>4</v>
      </c>
      <c r="F7462" t="s">
        <v>8168</v>
      </c>
      <c r="G7462" t="s">
        <v>8028</v>
      </c>
      <c r="H7462" t="str">
        <f>VLOOKUP(Sales_Data17[[#This Row],[Delivery Region Index]],Regions_Table[#All],2,0)</f>
        <v>Victoria</v>
      </c>
      <c r="I7462" t="str">
        <f>VLOOKUP(Sales_Data17[[#This Row],[Delivery Region Index]],Regions_Table[#All],3,0)</f>
        <v>Warrnambool</v>
      </c>
      <c r="J7462">
        <v>57</v>
      </c>
      <c r="K7462">
        <v>8</v>
      </c>
      <c r="L7462" t="str">
        <f>VLOOKUP(Sales_Data17[[#This Row],[Product Description Index]],Products_Data[#All],2,0)</f>
        <v>Shoes</v>
      </c>
      <c r="M7462">
        <v>6</v>
      </c>
      <c r="N7462" s="9">
        <v>291.82222222222225</v>
      </c>
      <c r="O7462" s="9">
        <f>Sales_Data17[[#This Row],[Order Quantity]]*Sales_Data17[[#This Row],[Unit Price]]</f>
        <v>1750.9333333333334</v>
      </c>
      <c r="P7462" s="9">
        <v>186.76622222222224</v>
      </c>
      <c r="Q7462" s="9">
        <f>Sales_Data17[[#This Row],[Line Total]]-(Sales_Data17[[#This Row],[Total Unit Cost]]*Sales_Data17[[#This Row],[Order Quantity]])</f>
        <v>630.33600000000001</v>
      </c>
      <c r="R7462" s="1" t="str">
        <f>TEXT(Sales_Data17[[#This Row],[OrderDate]],"MMM")</f>
        <v>Aug</v>
      </c>
      <c r="S7462" s="1" t="str">
        <f t="shared" si="116"/>
        <v>2016</v>
      </c>
    </row>
    <row r="7463" spans="1:19">
      <c r="A7463" t="s">
        <v>7486</v>
      </c>
      <c r="B7463" s="2">
        <v>42610</v>
      </c>
      <c r="C7463" s="2" t="str">
        <f>VLOOKUP(Sales_Data17[[#This Row],[Customer Name Index]],Customer_Data[#All],2,0)</f>
        <v>Medsep Group</v>
      </c>
      <c r="D7463">
        <v>8</v>
      </c>
      <c r="E7463" t="s">
        <v>4</v>
      </c>
      <c r="F7463" t="s">
        <v>8168</v>
      </c>
      <c r="G7463" t="s">
        <v>8027</v>
      </c>
      <c r="H7463" t="str">
        <f>VLOOKUP(Sales_Data17[[#This Row],[Delivery Region Index]],Regions_Table[#All],2,0)</f>
        <v>New South Wales</v>
      </c>
      <c r="I7463" t="str">
        <f>VLOOKUP(Sales_Data17[[#This Row],[Delivery Region Index]],Regions_Table[#All],3,0)</f>
        <v>Wollongong</v>
      </c>
      <c r="J7463">
        <v>24</v>
      </c>
      <c r="K7463">
        <v>4</v>
      </c>
      <c r="L7463" t="str">
        <f>VLOOKUP(Sales_Data17[[#This Row],[Product Description Index]],Products_Data[#All],2,0)</f>
        <v>Jeans</v>
      </c>
      <c r="M7463">
        <v>4</v>
      </c>
      <c r="N7463" s="9">
        <v>609.70000000000005</v>
      </c>
      <c r="O7463" s="9">
        <f>Sales_Data17[[#This Row],[Order Quantity]]*Sales_Data17[[#This Row],[Unit Price]]</f>
        <v>2438.8000000000002</v>
      </c>
      <c r="P7463" s="9">
        <v>365.82</v>
      </c>
      <c r="Q7463" s="9">
        <f>Sales_Data17[[#This Row],[Line Total]]-(Sales_Data17[[#This Row],[Total Unit Cost]]*Sales_Data17[[#This Row],[Order Quantity]])</f>
        <v>975.52000000000021</v>
      </c>
      <c r="R7463" s="1" t="str">
        <f>TEXT(Sales_Data17[[#This Row],[OrderDate]],"MMM")</f>
        <v>Aug</v>
      </c>
      <c r="S7463" s="1" t="str">
        <f t="shared" si="116"/>
        <v>2016</v>
      </c>
    </row>
    <row r="7464" spans="1:19">
      <c r="A7464" t="s">
        <v>7487</v>
      </c>
      <c r="B7464" s="2">
        <v>42610</v>
      </c>
      <c r="C7464" s="2" t="str">
        <f>VLOOKUP(Sales_Data17[[#This Row],[Customer Name Index]],Customer_Data[#All],2,0)</f>
        <v>ETUDE Ltd</v>
      </c>
      <c r="D7464">
        <v>4</v>
      </c>
      <c r="E7464" t="s">
        <v>3</v>
      </c>
      <c r="F7464" t="s">
        <v>8168</v>
      </c>
      <c r="G7464" t="s">
        <v>8027</v>
      </c>
      <c r="H7464" t="str">
        <f>VLOOKUP(Sales_Data17[[#This Row],[Delivery Region Index]],Regions_Table[#All],2,0)</f>
        <v>New South Wales</v>
      </c>
      <c r="I7464" t="str">
        <f>VLOOKUP(Sales_Data17[[#This Row],[Delivery Region Index]],Regions_Table[#All],3,0)</f>
        <v>Griffith</v>
      </c>
      <c r="J7464">
        <v>12</v>
      </c>
      <c r="K7464">
        <v>2</v>
      </c>
      <c r="L7464" t="str">
        <f>VLOOKUP(Sales_Data17[[#This Row],[Product Description Index]],Products_Data[#All],2,0)</f>
        <v>Pants</v>
      </c>
      <c r="M7464">
        <v>4</v>
      </c>
      <c r="N7464" s="9">
        <v>293.31111111111113</v>
      </c>
      <c r="O7464" s="9">
        <f>Sales_Data17[[#This Row],[Order Quantity]]*Sales_Data17[[#This Row],[Unit Price]]</f>
        <v>1173.2444444444445</v>
      </c>
      <c r="P7464" s="9">
        <v>143.72244444444445</v>
      </c>
      <c r="Q7464" s="9">
        <f>Sales_Data17[[#This Row],[Line Total]]-(Sales_Data17[[#This Row],[Total Unit Cost]]*Sales_Data17[[#This Row],[Order Quantity]])</f>
        <v>598.35466666666673</v>
      </c>
      <c r="R7464" s="1" t="str">
        <f>TEXT(Sales_Data17[[#This Row],[OrderDate]],"MMM")</f>
        <v>Aug</v>
      </c>
      <c r="S7464" s="1" t="str">
        <f t="shared" si="116"/>
        <v>2016</v>
      </c>
    </row>
    <row r="7465" spans="1:19">
      <c r="A7465" t="s">
        <v>7488</v>
      </c>
      <c r="B7465" s="2">
        <v>42610</v>
      </c>
      <c r="C7465" s="2" t="str">
        <f>VLOOKUP(Sales_Data17[[#This Row],[Customer Name Index]],Customer_Data[#All],2,0)</f>
        <v xml:space="preserve">WakeFern </v>
      </c>
      <c r="D7465">
        <v>2</v>
      </c>
      <c r="E7465" t="s">
        <v>4</v>
      </c>
      <c r="F7465" t="s">
        <v>8168</v>
      </c>
      <c r="G7465" t="s">
        <v>8027</v>
      </c>
      <c r="H7465" t="str">
        <f>VLOOKUP(Sales_Data17[[#This Row],[Delivery Region Index]],Regions_Table[#All],2,0)</f>
        <v>New South Wales</v>
      </c>
      <c r="I7465" t="str">
        <f>VLOOKUP(Sales_Data17[[#This Row],[Delivery Region Index]],Regions_Table[#All],3,0)</f>
        <v>Broken Hill</v>
      </c>
      <c r="J7465">
        <v>5</v>
      </c>
      <c r="K7465">
        <v>1</v>
      </c>
      <c r="L7465" t="str">
        <f>VLOOKUP(Sales_Data17[[#This Row],[Product Description Index]],Products_Data[#All],2,0)</f>
        <v>Shirts</v>
      </c>
      <c r="M7465">
        <v>9</v>
      </c>
      <c r="N7465" s="9">
        <v>129.53333333333333</v>
      </c>
      <c r="O7465" s="9">
        <f>Sales_Data17[[#This Row],[Order Quantity]]*Sales_Data17[[#This Row],[Unit Price]]</f>
        <v>1165.8</v>
      </c>
      <c r="P7465" s="9">
        <v>56.994666666666667</v>
      </c>
      <c r="Q7465" s="9">
        <f>Sales_Data17[[#This Row],[Line Total]]-(Sales_Data17[[#This Row],[Total Unit Cost]]*Sales_Data17[[#This Row],[Order Quantity]])</f>
        <v>652.84799999999996</v>
      </c>
      <c r="R7465" s="1" t="str">
        <f>TEXT(Sales_Data17[[#This Row],[OrderDate]],"MMM")</f>
        <v>Aug</v>
      </c>
      <c r="S7465" s="1" t="str">
        <f t="shared" si="116"/>
        <v>2016</v>
      </c>
    </row>
    <row r="7466" spans="1:19">
      <c r="A7466" t="s">
        <v>7489</v>
      </c>
      <c r="B7466" s="2">
        <v>42610</v>
      </c>
      <c r="C7466" s="2" t="str">
        <f>VLOOKUP(Sales_Data17[[#This Row],[Customer Name Index]],Customer_Data[#All],2,0)</f>
        <v>PEDIFIX, Corp</v>
      </c>
      <c r="D7466">
        <v>6</v>
      </c>
      <c r="E7466" t="s">
        <v>4</v>
      </c>
      <c r="F7466" t="s">
        <v>8168</v>
      </c>
      <c r="G7466" t="s">
        <v>8027</v>
      </c>
      <c r="H7466" t="str">
        <f>VLOOKUP(Sales_Data17[[#This Row],[Delivery Region Index]],Regions_Table[#All],2,0)</f>
        <v>New South Wales</v>
      </c>
      <c r="I7466" t="str">
        <f>VLOOKUP(Sales_Data17[[#This Row],[Delivery Region Index]],Regions_Table[#All],3,0)</f>
        <v>Nowra</v>
      </c>
      <c r="J7466">
        <v>17</v>
      </c>
      <c r="K7466">
        <v>3</v>
      </c>
      <c r="L7466" t="str">
        <f>VLOOKUP(Sales_Data17[[#This Row],[Product Description Index]],Products_Data[#All],2,0)</f>
        <v>Sunglasses</v>
      </c>
      <c r="M7466">
        <v>4</v>
      </c>
      <c r="N7466" s="9">
        <v>121.34444444444446</v>
      </c>
      <c r="O7466" s="9">
        <f>Sales_Data17[[#This Row],[Order Quantity]]*Sales_Data17[[#This Row],[Unit Price]]</f>
        <v>485.37777777777785</v>
      </c>
      <c r="P7466" s="9">
        <v>88.581444444444458</v>
      </c>
      <c r="Q7466" s="9">
        <f>Sales_Data17[[#This Row],[Line Total]]-(Sales_Data17[[#This Row],[Total Unit Cost]]*Sales_Data17[[#This Row],[Order Quantity]])</f>
        <v>131.05200000000002</v>
      </c>
      <c r="R7466" s="1" t="str">
        <f>TEXT(Sales_Data17[[#This Row],[OrderDate]],"MMM")</f>
        <v>Aug</v>
      </c>
      <c r="S7466" s="1" t="str">
        <f t="shared" si="116"/>
        <v>2016</v>
      </c>
    </row>
    <row r="7467" spans="1:19">
      <c r="A7467" t="s">
        <v>7490</v>
      </c>
      <c r="B7467" s="2">
        <v>42611</v>
      </c>
      <c r="C7467" s="2" t="str">
        <f>VLOOKUP(Sales_Data17[[#This Row],[Customer Name Index]],Customer_Data[#All],2,0)</f>
        <v>Pacific Ltd</v>
      </c>
      <c r="D7467">
        <v>20</v>
      </c>
      <c r="E7467" t="s">
        <v>4</v>
      </c>
      <c r="F7467" t="s">
        <v>8168</v>
      </c>
      <c r="G7467" t="s">
        <v>8028</v>
      </c>
      <c r="H7467" t="str">
        <f>VLOOKUP(Sales_Data17[[#This Row],[Delivery Region Index]],Regions_Table[#All],2,0)</f>
        <v>Victoria</v>
      </c>
      <c r="I7467" t="str">
        <f>VLOOKUP(Sales_Data17[[#This Row],[Delivery Region Index]],Regions_Table[#All],3,0)</f>
        <v>Wodonga</v>
      </c>
      <c r="J7467">
        <v>58</v>
      </c>
      <c r="K7467">
        <v>8</v>
      </c>
      <c r="L7467" t="str">
        <f>VLOOKUP(Sales_Data17[[#This Row],[Product Description Index]],Products_Data[#All],2,0)</f>
        <v>Shoes</v>
      </c>
      <c r="M7467">
        <v>1</v>
      </c>
      <c r="N7467" s="9">
        <v>726.57777777777778</v>
      </c>
      <c r="O7467" s="9">
        <f>Sales_Data17[[#This Row],[Order Quantity]]*Sales_Data17[[#This Row],[Unit Price]]</f>
        <v>726.57777777777778</v>
      </c>
      <c r="P7467" s="9">
        <v>326.95999999999998</v>
      </c>
      <c r="Q7467" s="9">
        <f>Sales_Data17[[#This Row],[Line Total]]-(Sales_Data17[[#This Row],[Total Unit Cost]]*Sales_Data17[[#This Row],[Order Quantity]])</f>
        <v>399.6177777777778</v>
      </c>
      <c r="R7467" s="1" t="str">
        <f>TEXT(Sales_Data17[[#This Row],[OrderDate]],"MMM")</f>
        <v>Aug</v>
      </c>
      <c r="S7467" s="1" t="str">
        <f t="shared" si="116"/>
        <v>2016</v>
      </c>
    </row>
    <row r="7468" spans="1:19">
      <c r="A7468" t="s">
        <v>7491</v>
      </c>
      <c r="B7468" s="2">
        <v>42611</v>
      </c>
      <c r="C7468" s="2" t="str">
        <f>VLOOKUP(Sales_Data17[[#This Row],[Customer Name Index]],Customer_Data[#All],2,0)</f>
        <v>Elorac, Corp</v>
      </c>
      <c r="D7468">
        <v>3</v>
      </c>
      <c r="E7468" t="s">
        <v>4</v>
      </c>
      <c r="F7468" t="s">
        <v>8168</v>
      </c>
      <c r="G7468" t="s">
        <v>8027</v>
      </c>
      <c r="H7468" t="str">
        <f>VLOOKUP(Sales_Data17[[#This Row],[Delivery Region Index]],Regions_Table[#All],2,0)</f>
        <v>New South Wales</v>
      </c>
      <c r="I7468" t="str">
        <f>VLOOKUP(Sales_Data17[[#This Row],[Delivery Region Index]],Regions_Table[#All],3,0)</f>
        <v>Gosford</v>
      </c>
      <c r="J7468">
        <v>9</v>
      </c>
      <c r="K7468">
        <v>2</v>
      </c>
      <c r="L7468" t="str">
        <f>VLOOKUP(Sales_Data17[[#This Row],[Product Description Index]],Products_Data[#All],2,0)</f>
        <v>Pants</v>
      </c>
      <c r="M7468">
        <v>2</v>
      </c>
      <c r="N7468" s="9">
        <v>122.83333333333333</v>
      </c>
      <c r="O7468" s="9">
        <f>Sales_Data17[[#This Row],[Order Quantity]]*Sales_Data17[[#This Row],[Unit Price]]</f>
        <v>245.66666666666666</v>
      </c>
      <c r="P7468" s="9">
        <v>81.069999999999993</v>
      </c>
      <c r="Q7468" s="9">
        <f>Sales_Data17[[#This Row],[Line Total]]-(Sales_Data17[[#This Row],[Total Unit Cost]]*Sales_Data17[[#This Row],[Order Quantity]])</f>
        <v>83.526666666666671</v>
      </c>
      <c r="R7468" s="1" t="str">
        <f>TEXT(Sales_Data17[[#This Row],[OrderDate]],"MMM")</f>
        <v>Aug</v>
      </c>
      <c r="S7468" s="1" t="str">
        <f t="shared" si="116"/>
        <v>2016</v>
      </c>
    </row>
    <row r="7469" spans="1:19">
      <c r="A7469" t="s">
        <v>7492</v>
      </c>
      <c r="B7469" s="2">
        <v>42611</v>
      </c>
      <c r="C7469" s="2" t="str">
        <f>VLOOKUP(Sales_Data17[[#This Row],[Customer Name Index]],Customer_Data[#All],2,0)</f>
        <v>Procter Corp</v>
      </c>
      <c r="D7469">
        <v>5</v>
      </c>
      <c r="E7469" t="s">
        <v>4</v>
      </c>
      <c r="F7469" t="s">
        <v>8168</v>
      </c>
      <c r="G7469" t="s">
        <v>8027</v>
      </c>
      <c r="H7469" t="str">
        <f>VLOOKUP(Sales_Data17[[#This Row],[Delivery Region Index]],Regions_Table[#All],2,0)</f>
        <v>New South Wales</v>
      </c>
      <c r="I7469" t="str">
        <f>VLOOKUP(Sales_Data17[[#This Row],[Delivery Region Index]],Regions_Table[#All],3,0)</f>
        <v>Lismore</v>
      </c>
      <c r="J7469">
        <v>14</v>
      </c>
      <c r="K7469">
        <v>2</v>
      </c>
      <c r="L7469" t="str">
        <f>VLOOKUP(Sales_Data17[[#This Row],[Product Description Index]],Products_Data[#All],2,0)</f>
        <v>Pants</v>
      </c>
      <c r="M7469">
        <v>5</v>
      </c>
      <c r="N7469" s="9">
        <v>122.08888888888889</v>
      </c>
      <c r="O7469" s="9">
        <f>Sales_Data17[[#This Row],[Order Quantity]]*Sales_Data17[[#This Row],[Unit Price]]</f>
        <v>610.44444444444446</v>
      </c>
      <c r="P7469" s="9">
        <v>97.671111111111102</v>
      </c>
      <c r="Q7469" s="9">
        <f>Sales_Data17[[#This Row],[Line Total]]-(Sales_Data17[[#This Row],[Total Unit Cost]]*Sales_Data17[[#This Row],[Order Quantity]])</f>
        <v>122.08888888888896</v>
      </c>
      <c r="R7469" s="1" t="str">
        <f>TEXT(Sales_Data17[[#This Row],[OrderDate]],"MMM")</f>
        <v>Aug</v>
      </c>
      <c r="S7469" s="1" t="str">
        <f t="shared" si="116"/>
        <v>2016</v>
      </c>
    </row>
    <row r="7470" spans="1:19">
      <c r="A7470" t="s">
        <v>7493</v>
      </c>
      <c r="B7470" s="2">
        <v>42612</v>
      </c>
      <c r="C7470" s="2" t="str">
        <f>VLOOKUP(Sales_Data17[[#This Row],[Customer Name Index]],Customer_Data[#All],2,0)</f>
        <v>Pacific Ltd</v>
      </c>
      <c r="D7470">
        <v>20</v>
      </c>
      <c r="E7470" t="s">
        <v>2</v>
      </c>
      <c r="F7470" t="s">
        <v>8168</v>
      </c>
      <c r="G7470" t="s">
        <v>8028</v>
      </c>
      <c r="H7470" t="str">
        <f>VLOOKUP(Sales_Data17[[#This Row],[Delivery Region Index]],Regions_Table[#All],2,0)</f>
        <v>Victoria</v>
      </c>
      <c r="I7470" t="str">
        <f>VLOOKUP(Sales_Data17[[#This Row],[Delivery Region Index]],Regions_Table[#All],3,0)</f>
        <v>Wodonga</v>
      </c>
      <c r="J7470">
        <v>58</v>
      </c>
      <c r="K7470">
        <v>8</v>
      </c>
      <c r="L7470" t="str">
        <f>VLOOKUP(Sales_Data17[[#This Row],[Product Description Index]],Products_Data[#All],2,0)</f>
        <v>Shoes</v>
      </c>
      <c r="M7470">
        <v>4</v>
      </c>
      <c r="N7470" s="9">
        <v>98.266666666666666</v>
      </c>
      <c r="O7470" s="9">
        <f>Sales_Data17[[#This Row],[Order Quantity]]*Sales_Data17[[#This Row],[Unit Price]]</f>
        <v>393.06666666666666</v>
      </c>
      <c r="P7470" s="9">
        <v>80.578666666666663</v>
      </c>
      <c r="Q7470" s="9">
        <f>Sales_Data17[[#This Row],[Line Total]]-(Sales_Data17[[#This Row],[Total Unit Cost]]*Sales_Data17[[#This Row],[Order Quantity]])</f>
        <v>70.75200000000001</v>
      </c>
      <c r="R7470" s="1" t="str">
        <f>TEXT(Sales_Data17[[#This Row],[OrderDate]],"MMM")</f>
        <v>Aug</v>
      </c>
      <c r="S7470" s="1" t="str">
        <f t="shared" si="116"/>
        <v>2016</v>
      </c>
    </row>
    <row r="7471" spans="1:19">
      <c r="A7471" t="s">
        <v>7494</v>
      </c>
      <c r="B7471" s="2">
        <v>42612</v>
      </c>
      <c r="C7471" s="2" t="str">
        <f>VLOOKUP(Sales_Data17[[#This Row],[Customer Name Index]],Customer_Data[#All],2,0)</f>
        <v>Ole Group</v>
      </c>
      <c r="D7471">
        <v>13</v>
      </c>
      <c r="E7471" t="s">
        <v>4</v>
      </c>
      <c r="F7471" t="s">
        <v>8168</v>
      </c>
      <c r="G7471" t="s">
        <v>8026</v>
      </c>
      <c r="H7471" t="str">
        <f>VLOOKUP(Sales_Data17[[#This Row],[Delivery Region Index]],Regions_Table[#All],2,0)</f>
        <v>Queensland</v>
      </c>
      <c r="I7471" t="str">
        <f>VLOOKUP(Sales_Data17[[#This Row],[Delivery Region Index]],Regions_Table[#All],3,0)</f>
        <v>Maryborough</v>
      </c>
      <c r="J7471">
        <v>37</v>
      </c>
      <c r="K7471">
        <v>5</v>
      </c>
      <c r="L7471" t="str">
        <f>VLOOKUP(Sales_Data17[[#This Row],[Product Description Index]],Products_Data[#All],2,0)</f>
        <v>Hats</v>
      </c>
      <c r="M7471">
        <v>9</v>
      </c>
      <c r="N7471" s="9">
        <v>195.04444444444445</v>
      </c>
      <c r="O7471" s="9">
        <f>Sales_Data17[[#This Row],[Order Quantity]]*Sales_Data17[[#This Row],[Unit Price]]</f>
        <v>1755.4</v>
      </c>
      <c r="P7471" s="9">
        <v>97.522222222222226</v>
      </c>
      <c r="Q7471" s="9">
        <f>Sales_Data17[[#This Row],[Line Total]]-(Sales_Data17[[#This Row],[Total Unit Cost]]*Sales_Data17[[#This Row],[Order Quantity]])</f>
        <v>877.7</v>
      </c>
      <c r="R7471" s="1" t="str">
        <f>TEXT(Sales_Data17[[#This Row],[OrderDate]],"MMM")</f>
        <v>Aug</v>
      </c>
      <c r="S7471" s="1" t="str">
        <f t="shared" si="116"/>
        <v>2016</v>
      </c>
    </row>
    <row r="7472" spans="1:19">
      <c r="A7472" t="s">
        <v>7495</v>
      </c>
      <c r="B7472" s="2">
        <v>42612</v>
      </c>
      <c r="C7472" s="2" t="str">
        <f>VLOOKUP(Sales_Data17[[#This Row],[Customer Name Index]],Customer_Data[#All],2,0)</f>
        <v>Procter Corp</v>
      </c>
      <c r="D7472">
        <v>5</v>
      </c>
      <c r="E7472" t="s">
        <v>2</v>
      </c>
      <c r="F7472" t="s">
        <v>8168</v>
      </c>
      <c r="G7472" t="s">
        <v>8027</v>
      </c>
      <c r="H7472" t="str">
        <f>VLOOKUP(Sales_Data17[[#This Row],[Delivery Region Index]],Regions_Table[#All],2,0)</f>
        <v>New South Wales</v>
      </c>
      <c r="I7472" t="str">
        <f>VLOOKUP(Sales_Data17[[#This Row],[Delivery Region Index]],Regions_Table[#All],3,0)</f>
        <v>Lismore</v>
      </c>
      <c r="J7472">
        <v>14</v>
      </c>
      <c r="K7472">
        <v>2</v>
      </c>
      <c r="L7472" t="str">
        <f>VLOOKUP(Sales_Data17[[#This Row],[Product Description Index]],Products_Data[#All],2,0)</f>
        <v>Pants</v>
      </c>
      <c r="M7472">
        <v>4</v>
      </c>
      <c r="N7472" s="9">
        <v>122.08888888888889</v>
      </c>
      <c r="O7472" s="9">
        <f>Sales_Data17[[#This Row],[Order Quantity]]*Sales_Data17[[#This Row],[Unit Price]]</f>
        <v>488.35555555555555</v>
      </c>
      <c r="P7472" s="9">
        <v>72.032444444444437</v>
      </c>
      <c r="Q7472" s="9">
        <f>Sales_Data17[[#This Row],[Line Total]]-(Sales_Data17[[#This Row],[Total Unit Cost]]*Sales_Data17[[#This Row],[Order Quantity]])</f>
        <v>200.22577777777781</v>
      </c>
      <c r="R7472" s="1" t="str">
        <f>TEXT(Sales_Data17[[#This Row],[OrderDate]],"MMM")</f>
        <v>Aug</v>
      </c>
      <c r="S7472" s="1" t="str">
        <f t="shared" si="116"/>
        <v>2016</v>
      </c>
    </row>
    <row r="7473" spans="1:19">
      <c r="A7473" t="s">
        <v>7496</v>
      </c>
      <c r="B7473" s="2">
        <v>42612</v>
      </c>
      <c r="C7473" s="2" t="str">
        <f>VLOOKUP(Sales_Data17[[#This Row],[Customer Name Index]],Customer_Data[#All],2,0)</f>
        <v>New Ltd</v>
      </c>
      <c r="D7473">
        <v>7</v>
      </c>
      <c r="E7473" t="s">
        <v>4</v>
      </c>
      <c r="F7473" t="s">
        <v>8168</v>
      </c>
      <c r="G7473" t="s">
        <v>8027</v>
      </c>
      <c r="H7473" t="str">
        <f>VLOOKUP(Sales_Data17[[#This Row],[Delivery Region Index]],Regions_Table[#All],2,0)</f>
        <v>New South Wales</v>
      </c>
      <c r="I7473" t="str">
        <f>VLOOKUP(Sales_Data17[[#This Row],[Delivery Region Index]],Regions_Table[#All],3,0)</f>
        <v>Orange</v>
      </c>
      <c r="J7473">
        <v>18</v>
      </c>
      <c r="K7473">
        <v>3</v>
      </c>
      <c r="L7473" t="str">
        <f>VLOOKUP(Sales_Data17[[#This Row],[Product Description Index]],Products_Data[#All],2,0)</f>
        <v>Sunglasses</v>
      </c>
      <c r="M7473">
        <v>8</v>
      </c>
      <c r="N7473" s="9">
        <v>118.36666666666666</v>
      </c>
      <c r="O7473" s="9">
        <f>Sales_Data17[[#This Row],[Order Quantity]]*Sales_Data17[[#This Row],[Unit Price]]</f>
        <v>946.93333333333328</v>
      </c>
      <c r="P7473" s="9">
        <v>50.897666666666659</v>
      </c>
      <c r="Q7473" s="9">
        <f>Sales_Data17[[#This Row],[Line Total]]-(Sales_Data17[[#This Row],[Total Unit Cost]]*Sales_Data17[[#This Row],[Order Quantity]])</f>
        <v>539.75199999999995</v>
      </c>
      <c r="R7473" s="1" t="str">
        <f>TEXT(Sales_Data17[[#This Row],[OrderDate]],"MMM")</f>
        <v>Aug</v>
      </c>
      <c r="S7473" s="1" t="str">
        <f t="shared" si="116"/>
        <v>2016</v>
      </c>
    </row>
    <row r="7474" spans="1:19">
      <c r="A7474" t="s">
        <v>7497</v>
      </c>
      <c r="B7474" s="2">
        <v>42613</v>
      </c>
      <c r="C7474" s="2" t="str">
        <f>VLOOKUP(Sales_Data17[[#This Row],[Customer Name Index]],Customer_Data[#All],2,0)</f>
        <v xml:space="preserve">WakeFern </v>
      </c>
      <c r="D7474">
        <v>2</v>
      </c>
      <c r="E7474" t="s">
        <v>4</v>
      </c>
      <c r="F7474" t="s">
        <v>8168</v>
      </c>
      <c r="G7474" t="s">
        <v>8027</v>
      </c>
      <c r="H7474" t="str">
        <f>VLOOKUP(Sales_Data17[[#This Row],[Delivery Region Index]],Regions_Table[#All],2,0)</f>
        <v>New South Wales</v>
      </c>
      <c r="I7474" t="str">
        <f>VLOOKUP(Sales_Data17[[#This Row],[Delivery Region Index]],Regions_Table[#All],3,0)</f>
        <v>Cessnock</v>
      </c>
      <c r="J7474">
        <v>6</v>
      </c>
      <c r="K7474">
        <v>1</v>
      </c>
      <c r="L7474" t="str">
        <f>VLOOKUP(Sales_Data17[[#This Row],[Product Description Index]],Products_Data[#All],2,0)</f>
        <v>Shirts</v>
      </c>
      <c r="M7474">
        <v>2</v>
      </c>
      <c r="N7474" s="9">
        <v>201.74444444444444</v>
      </c>
      <c r="O7474" s="9">
        <f>Sales_Data17[[#This Row],[Order Quantity]]*Sales_Data17[[#This Row],[Unit Price]]</f>
        <v>403.48888888888888</v>
      </c>
      <c r="P7474" s="9">
        <v>108.94200000000001</v>
      </c>
      <c r="Q7474" s="9">
        <f>Sales_Data17[[#This Row],[Line Total]]-(Sales_Data17[[#This Row],[Total Unit Cost]]*Sales_Data17[[#This Row],[Order Quantity]])</f>
        <v>185.60488888888887</v>
      </c>
      <c r="R7474" s="1" t="str">
        <f>TEXT(Sales_Data17[[#This Row],[OrderDate]],"MMM")</f>
        <v>Aug</v>
      </c>
      <c r="S7474" s="1" t="str">
        <f t="shared" si="116"/>
        <v>2016</v>
      </c>
    </row>
    <row r="7475" spans="1:19">
      <c r="A7475" t="s">
        <v>7498</v>
      </c>
      <c r="B7475" s="2">
        <v>42613</v>
      </c>
      <c r="C7475" s="2" t="str">
        <f>VLOOKUP(Sales_Data17[[#This Row],[Customer Name Index]],Customer_Data[#All],2,0)</f>
        <v>Ole Group</v>
      </c>
      <c r="D7475">
        <v>13</v>
      </c>
      <c r="E7475" t="s">
        <v>4</v>
      </c>
      <c r="F7475" t="s">
        <v>8168</v>
      </c>
      <c r="G7475" t="s">
        <v>8026</v>
      </c>
      <c r="H7475" t="str">
        <f>VLOOKUP(Sales_Data17[[#This Row],[Delivery Region Index]],Regions_Table[#All],2,0)</f>
        <v>Queensland</v>
      </c>
      <c r="I7475" t="str">
        <f>VLOOKUP(Sales_Data17[[#This Row],[Delivery Region Index]],Regions_Table[#All],3,0)</f>
        <v>Maryborough</v>
      </c>
      <c r="J7475">
        <v>37</v>
      </c>
      <c r="K7475">
        <v>5</v>
      </c>
      <c r="L7475" t="str">
        <f>VLOOKUP(Sales_Data17[[#This Row],[Product Description Index]],Products_Data[#All],2,0)</f>
        <v>Hats</v>
      </c>
      <c r="M7475">
        <v>2</v>
      </c>
      <c r="N7475" s="9">
        <v>572.47777777777776</v>
      </c>
      <c r="O7475" s="9">
        <f>Sales_Data17[[#This Row],[Order Quantity]]*Sales_Data17[[#This Row],[Unit Price]]</f>
        <v>1144.9555555555555</v>
      </c>
      <c r="P7475" s="9">
        <v>286.23888888888888</v>
      </c>
      <c r="Q7475" s="9">
        <f>Sales_Data17[[#This Row],[Line Total]]-(Sales_Data17[[#This Row],[Total Unit Cost]]*Sales_Data17[[#This Row],[Order Quantity]])</f>
        <v>572.47777777777776</v>
      </c>
      <c r="R7475" s="1" t="str">
        <f>TEXT(Sales_Data17[[#This Row],[OrderDate]],"MMM")</f>
        <v>Aug</v>
      </c>
      <c r="S7475" s="1" t="str">
        <f t="shared" si="116"/>
        <v>2016</v>
      </c>
    </row>
    <row r="7476" spans="1:19">
      <c r="A7476" t="s">
        <v>7499</v>
      </c>
      <c r="B7476" s="2">
        <v>42613</v>
      </c>
      <c r="C7476" s="2" t="str">
        <f>VLOOKUP(Sales_Data17[[#This Row],[Customer Name Index]],Customer_Data[#All],2,0)</f>
        <v>Apollo Ltd</v>
      </c>
      <c r="D7476">
        <v>11</v>
      </c>
      <c r="E7476" t="s">
        <v>4</v>
      </c>
      <c r="F7476" t="s">
        <v>8168</v>
      </c>
      <c r="G7476" t="s">
        <v>8026</v>
      </c>
      <c r="H7476" t="str">
        <f>VLOOKUP(Sales_Data17[[#This Row],[Delivery Region Index]],Regions_Table[#All],2,0)</f>
        <v>Queensland</v>
      </c>
      <c r="I7476" t="str">
        <f>VLOOKUP(Sales_Data17[[#This Row],[Delivery Region Index]],Regions_Table[#All],3,0)</f>
        <v>Gold Coast</v>
      </c>
      <c r="J7476">
        <v>31</v>
      </c>
      <c r="K7476">
        <v>5</v>
      </c>
      <c r="L7476" t="str">
        <f>VLOOKUP(Sales_Data17[[#This Row],[Product Description Index]],Products_Data[#All],2,0)</f>
        <v>Hats</v>
      </c>
      <c r="M7476">
        <v>4</v>
      </c>
      <c r="N7476" s="9">
        <v>286.61111111111109</v>
      </c>
      <c r="O7476" s="9">
        <f>Sales_Data17[[#This Row],[Order Quantity]]*Sales_Data17[[#This Row],[Unit Price]]</f>
        <v>1146.4444444444443</v>
      </c>
      <c r="P7476" s="9">
        <v>134.70722222222221</v>
      </c>
      <c r="Q7476" s="9">
        <f>Sales_Data17[[#This Row],[Line Total]]-(Sales_Data17[[#This Row],[Total Unit Cost]]*Sales_Data17[[#This Row],[Order Quantity]])</f>
        <v>607.61555555555549</v>
      </c>
      <c r="R7476" s="1" t="str">
        <f>TEXT(Sales_Data17[[#This Row],[OrderDate]],"MMM")</f>
        <v>Aug</v>
      </c>
      <c r="S7476" s="1" t="str">
        <f t="shared" si="116"/>
        <v>2016</v>
      </c>
    </row>
    <row r="7477" spans="1:19">
      <c r="A7477" t="s">
        <v>7500</v>
      </c>
      <c r="B7477" s="2">
        <v>42613</v>
      </c>
      <c r="C7477" s="2" t="str">
        <f>VLOOKUP(Sales_Data17[[#This Row],[Customer Name Index]],Customer_Data[#All],2,0)</f>
        <v>Pure Group</v>
      </c>
      <c r="D7477">
        <v>17</v>
      </c>
      <c r="E7477" t="s">
        <v>2</v>
      </c>
      <c r="F7477" t="s">
        <v>8168</v>
      </c>
      <c r="G7477" t="s">
        <v>8025</v>
      </c>
      <c r="H7477" t="str">
        <f>VLOOKUP(Sales_Data17[[#This Row],[Delivery Region Index]],Regions_Table[#All],2,0)</f>
        <v>Victoria</v>
      </c>
      <c r="I7477" t="str">
        <f>VLOOKUP(Sales_Data17[[#This Row],[Delivery Region Index]],Regions_Table[#All],3,0)</f>
        <v>Bendigo</v>
      </c>
      <c r="J7477">
        <v>50</v>
      </c>
      <c r="K7477">
        <v>7</v>
      </c>
      <c r="L7477" t="str">
        <f>VLOOKUP(Sales_Data17[[#This Row],[Product Description Index]],Products_Data[#All],2,0)</f>
        <v>Dress Shirts</v>
      </c>
      <c r="M7477">
        <v>3</v>
      </c>
      <c r="N7477" s="9">
        <v>99.01111111111112</v>
      </c>
      <c r="O7477" s="9">
        <f>Sales_Data17[[#This Row],[Order Quantity]]*Sales_Data17[[#This Row],[Unit Price]]</f>
        <v>297.03333333333336</v>
      </c>
      <c r="P7477" s="9">
        <v>39.604444444444454</v>
      </c>
      <c r="Q7477" s="9">
        <f>Sales_Data17[[#This Row],[Line Total]]-(Sales_Data17[[#This Row],[Total Unit Cost]]*Sales_Data17[[#This Row],[Order Quantity]])</f>
        <v>178.22</v>
      </c>
      <c r="R7477" s="1" t="str">
        <f>TEXT(Sales_Data17[[#This Row],[OrderDate]],"MMM")</f>
        <v>Aug</v>
      </c>
      <c r="S7477" s="1" t="str">
        <f t="shared" si="116"/>
        <v>2016</v>
      </c>
    </row>
    <row r="7478" spans="1:19">
      <c r="A7478" t="s">
        <v>7501</v>
      </c>
      <c r="B7478" s="2">
        <v>42614</v>
      </c>
      <c r="C7478" s="2" t="str">
        <f>VLOOKUP(Sales_Data17[[#This Row],[Customer Name Index]],Customer_Data[#All],2,0)</f>
        <v>21st Ltd</v>
      </c>
      <c r="D7478">
        <v>10</v>
      </c>
      <c r="E7478" t="s">
        <v>2</v>
      </c>
      <c r="F7478" t="s">
        <v>8168</v>
      </c>
      <c r="G7478" t="s">
        <v>8026</v>
      </c>
      <c r="H7478" t="str">
        <f>VLOOKUP(Sales_Data17[[#This Row],[Delivery Region Index]],Regions_Table[#All],2,0)</f>
        <v>Queensland</v>
      </c>
      <c r="I7478" t="str">
        <f>VLOOKUP(Sales_Data17[[#This Row],[Delivery Region Index]],Regions_Table[#All],3,0)</f>
        <v>Charters Towers</v>
      </c>
      <c r="J7478">
        <v>29</v>
      </c>
      <c r="K7478">
        <v>4</v>
      </c>
      <c r="L7478" t="str">
        <f>VLOOKUP(Sales_Data17[[#This Row],[Product Description Index]],Products_Data[#All],2,0)</f>
        <v>Jeans</v>
      </c>
      <c r="M7478">
        <v>4</v>
      </c>
      <c r="N7478" s="9">
        <v>115.38888888888889</v>
      </c>
      <c r="O7478" s="9">
        <f>Sales_Data17[[#This Row],[Order Quantity]]*Sales_Data17[[#This Row],[Unit Price]]</f>
        <v>461.55555555555554</v>
      </c>
      <c r="P7478" s="9">
        <v>65.771666666666661</v>
      </c>
      <c r="Q7478" s="9">
        <f>Sales_Data17[[#This Row],[Line Total]]-(Sales_Data17[[#This Row],[Total Unit Cost]]*Sales_Data17[[#This Row],[Order Quantity]])</f>
        <v>198.4688888888889</v>
      </c>
      <c r="R7478" s="1" t="str">
        <f>TEXT(Sales_Data17[[#This Row],[OrderDate]],"MMM")</f>
        <v>Sep</v>
      </c>
      <c r="S7478" s="1" t="str">
        <f t="shared" si="116"/>
        <v>2016</v>
      </c>
    </row>
    <row r="7479" spans="1:19">
      <c r="A7479" t="s">
        <v>7502</v>
      </c>
      <c r="B7479" s="2">
        <v>42614</v>
      </c>
      <c r="C7479" s="2" t="str">
        <f>VLOOKUP(Sales_Data17[[#This Row],[Customer Name Index]],Customer_Data[#All],2,0)</f>
        <v xml:space="preserve">Linde </v>
      </c>
      <c r="D7479">
        <v>14</v>
      </c>
      <c r="E7479" t="s">
        <v>2</v>
      </c>
      <c r="F7479" t="s">
        <v>8168</v>
      </c>
      <c r="G7479" t="s">
        <v>8026</v>
      </c>
      <c r="H7479" t="str">
        <f>VLOOKUP(Sales_Data17[[#This Row],[Delivery Region Index]],Regions_Table[#All],2,0)</f>
        <v>Queensland</v>
      </c>
      <c r="I7479" t="str">
        <f>VLOOKUP(Sales_Data17[[#This Row],[Delivery Region Index]],Regions_Table[#All],3,0)</f>
        <v>Nambour</v>
      </c>
      <c r="J7479">
        <v>39</v>
      </c>
      <c r="K7479">
        <v>6</v>
      </c>
      <c r="L7479" t="str">
        <f>VLOOKUP(Sales_Data17[[#This Row],[Product Description Index]],Products_Data[#All],2,0)</f>
        <v>Socks</v>
      </c>
      <c r="M7479">
        <v>1</v>
      </c>
      <c r="N7479" s="9">
        <v>105.71111111111111</v>
      </c>
      <c r="O7479" s="9">
        <f>Sales_Data17[[#This Row],[Order Quantity]]*Sales_Data17[[#This Row],[Unit Price]]</f>
        <v>105.71111111111111</v>
      </c>
      <c r="P7479" s="9">
        <v>78.226222222222219</v>
      </c>
      <c r="Q7479" s="9">
        <f>Sales_Data17[[#This Row],[Line Total]]-(Sales_Data17[[#This Row],[Total Unit Cost]]*Sales_Data17[[#This Row],[Order Quantity]])</f>
        <v>27.484888888888889</v>
      </c>
      <c r="R7479" s="1" t="str">
        <f>TEXT(Sales_Data17[[#This Row],[OrderDate]],"MMM")</f>
        <v>Sep</v>
      </c>
      <c r="S7479" s="1" t="str">
        <f t="shared" si="116"/>
        <v>2016</v>
      </c>
    </row>
    <row r="7480" spans="1:19">
      <c r="A7480" t="s">
        <v>7503</v>
      </c>
      <c r="B7480" s="2">
        <v>42614</v>
      </c>
      <c r="C7480" s="2" t="str">
        <f>VLOOKUP(Sales_Data17[[#This Row],[Customer Name Index]],Customer_Data[#All],2,0)</f>
        <v xml:space="preserve">WakeFern </v>
      </c>
      <c r="D7480">
        <v>2</v>
      </c>
      <c r="E7480" t="s">
        <v>4</v>
      </c>
      <c r="F7480" t="s">
        <v>8168</v>
      </c>
      <c r="G7480" t="s">
        <v>8027</v>
      </c>
      <c r="H7480" t="str">
        <f>VLOOKUP(Sales_Data17[[#This Row],[Delivery Region Index]],Regions_Table[#All],2,0)</f>
        <v>New South Wales</v>
      </c>
      <c r="I7480" t="str">
        <f>VLOOKUP(Sales_Data17[[#This Row],[Delivery Region Index]],Regions_Table[#All],3,0)</f>
        <v>Bathurst</v>
      </c>
      <c r="J7480">
        <v>4</v>
      </c>
      <c r="K7480">
        <v>1</v>
      </c>
      <c r="L7480" t="str">
        <f>VLOOKUP(Sales_Data17[[#This Row],[Product Description Index]],Products_Data[#All],2,0)</f>
        <v>Shirts</v>
      </c>
      <c r="M7480">
        <v>3</v>
      </c>
      <c r="N7480" s="9">
        <v>103.47777777777779</v>
      </c>
      <c r="O7480" s="9">
        <f>Sales_Data17[[#This Row],[Order Quantity]]*Sales_Data17[[#This Row],[Unit Price]]</f>
        <v>310.43333333333339</v>
      </c>
      <c r="P7480" s="9">
        <v>72.434444444444438</v>
      </c>
      <c r="Q7480" s="9">
        <f>Sales_Data17[[#This Row],[Line Total]]-(Sales_Data17[[#This Row],[Total Unit Cost]]*Sales_Data17[[#This Row],[Order Quantity]])</f>
        <v>93.130000000000081</v>
      </c>
      <c r="R7480" s="1" t="str">
        <f>TEXT(Sales_Data17[[#This Row],[OrderDate]],"MMM")</f>
        <v>Sep</v>
      </c>
      <c r="S7480" s="1" t="str">
        <f t="shared" si="116"/>
        <v>2016</v>
      </c>
    </row>
    <row r="7481" spans="1:19">
      <c r="A7481" t="s">
        <v>7504</v>
      </c>
      <c r="B7481" s="2">
        <v>42614</v>
      </c>
      <c r="C7481" s="2" t="str">
        <f>VLOOKUP(Sales_Data17[[#This Row],[Customer Name Index]],Customer_Data[#All],2,0)</f>
        <v xml:space="preserve">Medline </v>
      </c>
      <c r="D7481">
        <v>12</v>
      </c>
      <c r="E7481" t="s">
        <v>4</v>
      </c>
      <c r="F7481" t="s">
        <v>8168</v>
      </c>
      <c r="G7481" t="s">
        <v>8026</v>
      </c>
      <c r="H7481" t="str">
        <f>VLOOKUP(Sales_Data17[[#This Row],[Delivery Region Index]],Regions_Table[#All],2,0)</f>
        <v>Queensland</v>
      </c>
      <c r="I7481" t="str">
        <f>VLOOKUP(Sales_Data17[[#This Row],[Delivery Region Index]],Regions_Table[#All],3,0)</f>
        <v>Hervey Bay</v>
      </c>
      <c r="J7481">
        <v>33</v>
      </c>
      <c r="K7481">
        <v>5</v>
      </c>
      <c r="L7481" t="str">
        <f>VLOOKUP(Sales_Data17[[#This Row],[Product Description Index]],Products_Data[#All],2,0)</f>
        <v>Hats</v>
      </c>
      <c r="M7481">
        <v>6</v>
      </c>
      <c r="N7481" s="9">
        <v>383.38888888888891</v>
      </c>
      <c r="O7481" s="9">
        <f>Sales_Data17[[#This Row],[Order Quantity]]*Sales_Data17[[#This Row],[Unit Price]]</f>
        <v>2300.3333333333335</v>
      </c>
      <c r="P7481" s="9">
        <v>260.70444444444445</v>
      </c>
      <c r="Q7481" s="9">
        <f>Sales_Data17[[#This Row],[Line Total]]-(Sales_Data17[[#This Row],[Total Unit Cost]]*Sales_Data17[[#This Row],[Order Quantity]])</f>
        <v>736.1066666666668</v>
      </c>
      <c r="R7481" s="1" t="str">
        <f>TEXT(Sales_Data17[[#This Row],[OrderDate]],"MMM")</f>
        <v>Sep</v>
      </c>
      <c r="S7481" s="1" t="str">
        <f t="shared" si="116"/>
        <v>2016</v>
      </c>
    </row>
    <row r="7482" spans="1:19">
      <c r="A7482" t="s">
        <v>7505</v>
      </c>
      <c r="B7482" s="2">
        <v>42615</v>
      </c>
      <c r="C7482" s="2" t="str">
        <f>VLOOKUP(Sales_Data17[[#This Row],[Customer Name Index]],Customer_Data[#All],2,0)</f>
        <v>Ole Group</v>
      </c>
      <c r="D7482">
        <v>13</v>
      </c>
      <c r="E7482" t="s">
        <v>2</v>
      </c>
      <c r="F7482" t="s">
        <v>8168</v>
      </c>
      <c r="G7482" t="s">
        <v>8026</v>
      </c>
      <c r="H7482" t="str">
        <f>VLOOKUP(Sales_Data17[[#This Row],[Delivery Region Index]],Regions_Table[#All],2,0)</f>
        <v>Queensland</v>
      </c>
      <c r="I7482" t="str">
        <f>VLOOKUP(Sales_Data17[[#This Row],[Delivery Region Index]],Regions_Table[#All],3,0)</f>
        <v>Maryborough</v>
      </c>
      <c r="J7482">
        <v>37</v>
      </c>
      <c r="K7482">
        <v>5</v>
      </c>
      <c r="L7482" t="str">
        <f>VLOOKUP(Sales_Data17[[#This Row],[Product Description Index]],Products_Data[#All],2,0)</f>
        <v>Hats</v>
      </c>
      <c r="M7482">
        <v>4</v>
      </c>
      <c r="N7482" s="9">
        <v>110.92222222222223</v>
      </c>
      <c r="O7482" s="9">
        <f>Sales_Data17[[#This Row],[Order Quantity]]*Sales_Data17[[#This Row],[Unit Price]]</f>
        <v>443.68888888888893</v>
      </c>
      <c r="P7482" s="9">
        <v>69.881000000000014</v>
      </c>
      <c r="Q7482" s="9">
        <f>Sales_Data17[[#This Row],[Line Total]]-(Sales_Data17[[#This Row],[Total Unit Cost]]*Sales_Data17[[#This Row],[Order Quantity]])</f>
        <v>164.16488888888887</v>
      </c>
      <c r="R7482" s="1" t="str">
        <f>TEXT(Sales_Data17[[#This Row],[OrderDate]],"MMM")</f>
        <v>Sep</v>
      </c>
      <c r="S7482" s="1" t="str">
        <f t="shared" si="116"/>
        <v>2016</v>
      </c>
    </row>
    <row r="7483" spans="1:19">
      <c r="A7483" t="s">
        <v>7506</v>
      </c>
      <c r="B7483" s="2">
        <v>42615</v>
      </c>
      <c r="C7483" s="2" t="str">
        <f>VLOOKUP(Sales_Data17[[#This Row],[Customer Name Index]],Customer_Data[#All],2,0)</f>
        <v>Ole Group</v>
      </c>
      <c r="D7483">
        <v>13</v>
      </c>
      <c r="E7483" t="s">
        <v>4</v>
      </c>
      <c r="F7483" t="s">
        <v>8168</v>
      </c>
      <c r="G7483" t="s">
        <v>8026</v>
      </c>
      <c r="H7483" t="str">
        <f>VLOOKUP(Sales_Data17[[#This Row],[Delivery Region Index]],Regions_Table[#All],2,0)</f>
        <v>Queensland</v>
      </c>
      <c r="I7483" t="str">
        <f>VLOOKUP(Sales_Data17[[#This Row],[Delivery Region Index]],Regions_Table[#All],3,0)</f>
        <v>Mount Isa</v>
      </c>
      <c r="J7483">
        <v>38</v>
      </c>
      <c r="K7483">
        <v>6</v>
      </c>
      <c r="L7483" t="str">
        <f>VLOOKUP(Sales_Data17[[#This Row],[Product Description Index]],Products_Data[#All],2,0)</f>
        <v>Socks</v>
      </c>
      <c r="M7483">
        <v>8</v>
      </c>
      <c r="N7483" s="9">
        <v>436.98888888888888</v>
      </c>
      <c r="O7483" s="9">
        <f>Sales_Data17[[#This Row],[Order Quantity]]*Sales_Data17[[#This Row],[Unit Price]]</f>
        <v>3495.911111111111</v>
      </c>
      <c r="P7483" s="9">
        <v>314.63200000000001</v>
      </c>
      <c r="Q7483" s="9">
        <f>Sales_Data17[[#This Row],[Line Total]]-(Sales_Data17[[#This Row],[Total Unit Cost]]*Sales_Data17[[#This Row],[Order Quantity]])</f>
        <v>978.855111111111</v>
      </c>
      <c r="R7483" s="1" t="str">
        <f>TEXT(Sales_Data17[[#This Row],[OrderDate]],"MMM")</f>
        <v>Sep</v>
      </c>
      <c r="S7483" s="1" t="str">
        <f t="shared" si="116"/>
        <v>2016</v>
      </c>
    </row>
    <row r="7484" spans="1:19">
      <c r="A7484" t="s">
        <v>7507</v>
      </c>
      <c r="B7484" s="2">
        <v>42615</v>
      </c>
      <c r="C7484" s="2" t="str">
        <f>VLOOKUP(Sales_Data17[[#This Row],[Customer Name Index]],Customer_Data[#All],2,0)</f>
        <v>ETUDE Ltd</v>
      </c>
      <c r="D7484">
        <v>4</v>
      </c>
      <c r="E7484" t="s">
        <v>4</v>
      </c>
      <c r="F7484" t="s">
        <v>8168</v>
      </c>
      <c r="G7484" t="s">
        <v>8027</v>
      </c>
      <c r="H7484" t="str">
        <f>VLOOKUP(Sales_Data17[[#This Row],[Delivery Region Index]],Regions_Table[#All],2,0)</f>
        <v>New South Wales</v>
      </c>
      <c r="I7484" t="str">
        <f>VLOOKUP(Sales_Data17[[#This Row],[Delivery Region Index]],Regions_Table[#All],3,0)</f>
        <v>Goulburn</v>
      </c>
      <c r="J7484">
        <v>10</v>
      </c>
      <c r="K7484">
        <v>2</v>
      </c>
      <c r="L7484" t="str">
        <f>VLOOKUP(Sales_Data17[[#This Row],[Product Description Index]],Products_Data[#All],2,0)</f>
        <v>Pants</v>
      </c>
      <c r="M7484">
        <v>2</v>
      </c>
      <c r="N7484" s="9">
        <v>410.93333333333334</v>
      </c>
      <c r="O7484" s="9">
        <f>Sales_Data17[[#This Row],[Order Quantity]]*Sales_Data17[[#This Row],[Unit Price]]</f>
        <v>821.86666666666667</v>
      </c>
      <c r="P7484" s="9">
        <v>345.18399999999997</v>
      </c>
      <c r="Q7484" s="9">
        <f>Sales_Data17[[#This Row],[Line Total]]-(Sales_Data17[[#This Row],[Total Unit Cost]]*Sales_Data17[[#This Row],[Order Quantity]])</f>
        <v>131.49866666666674</v>
      </c>
      <c r="R7484" s="1" t="str">
        <f>TEXT(Sales_Data17[[#This Row],[OrderDate]],"MMM")</f>
        <v>Sep</v>
      </c>
      <c r="S7484" s="1" t="str">
        <f t="shared" si="116"/>
        <v>2016</v>
      </c>
    </row>
    <row r="7485" spans="1:19">
      <c r="A7485" t="s">
        <v>7508</v>
      </c>
      <c r="B7485" s="2">
        <v>42616</v>
      </c>
      <c r="C7485" s="2" t="str">
        <f>VLOOKUP(Sales_Data17[[#This Row],[Customer Name Index]],Customer_Data[#All],2,0)</f>
        <v>New Ltd</v>
      </c>
      <c r="D7485">
        <v>7</v>
      </c>
      <c r="E7485" t="s">
        <v>2</v>
      </c>
      <c r="F7485" t="s">
        <v>8168</v>
      </c>
      <c r="G7485" t="s">
        <v>8027</v>
      </c>
      <c r="H7485" t="str">
        <f>VLOOKUP(Sales_Data17[[#This Row],[Delivery Region Index]],Regions_Table[#All],2,0)</f>
        <v>New South Wales</v>
      </c>
      <c r="I7485" t="str">
        <f>VLOOKUP(Sales_Data17[[#This Row],[Delivery Region Index]],Regions_Table[#All],3,0)</f>
        <v>Orange</v>
      </c>
      <c r="J7485">
        <v>18</v>
      </c>
      <c r="K7485">
        <v>3</v>
      </c>
      <c r="L7485" t="str">
        <f>VLOOKUP(Sales_Data17[[#This Row],[Product Description Index]],Products_Data[#All],2,0)</f>
        <v>Sunglasses</v>
      </c>
      <c r="M7485">
        <v>8</v>
      </c>
      <c r="N7485" s="9">
        <v>198.76666666666668</v>
      </c>
      <c r="O7485" s="9">
        <f>Sales_Data17[[#This Row],[Order Quantity]]*Sales_Data17[[#This Row],[Unit Price]]</f>
        <v>1590.1333333333334</v>
      </c>
      <c r="P7485" s="9">
        <v>107.334</v>
      </c>
      <c r="Q7485" s="9">
        <f>Sales_Data17[[#This Row],[Line Total]]-(Sales_Data17[[#This Row],[Total Unit Cost]]*Sales_Data17[[#This Row],[Order Quantity]])</f>
        <v>731.46133333333341</v>
      </c>
      <c r="R7485" s="1" t="str">
        <f>TEXT(Sales_Data17[[#This Row],[OrderDate]],"MMM")</f>
        <v>Sep</v>
      </c>
      <c r="S7485" s="1" t="str">
        <f t="shared" si="116"/>
        <v>2016</v>
      </c>
    </row>
    <row r="7486" spans="1:19">
      <c r="A7486" t="s">
        <v>7509</v>
      </c>
      <c r="B7486" s="2">
        <v>42616</v>
      </c>
      <c r="C7486" s="2" t="str">
        <f>VLOOKUP(Sales_Data17[[#This Row],[Customer Name Index]],Customer_Data[#All],2,0)</f>
        <v>Apollo Ltd</v>
      </c>
      <c r="D7486">
        <v>11</v>
      </c>
      <c r="E7486" t="s">
        <v>2</v>
      </c>
      <c r="F7486" t="s">
        <v>8168</v>
      </c>
      <c r="G7486" t="s">
        <v>8026</v>
      </c>
      <c r="H7486" t="str">
        <f>VLOOKUP(Sales_Data17[[#This Row],[Delivery Region Index]],Regions_Table[#All],2,0)</f>
        <v>Queensland</v>
      </c>
      <c r="I7486" t="str">
        <f>VLOOKUP(Sales_Data17[[#This Row],[Delivery Region Index]],Regions_Table[#All],3,0)</f>
        <v>Gladstone</v>
      </c>
      <c r="J7486">
        <v>30</v>
      </c>
      <c r="K7486">
        <v>5</v>
      </c>
      <c r="L7486" t="str">
        <f>VLOOKUP(Sales_Data17[[#This Row],[Product Description Index]],Products_Data[#All],2,0)</f>
        <v>Hats</v>
      </c>
      <c r="M7486">
        <v>4</v>
      </c>
      <c r="N7486" s="9">
        <v>107.94444444444444</v>
      </c>
      <c r="O7486" s="9">
        <f>Sales_Data17[[#This Row],[Order Quantity]]*Sales_Data17[[#This Row],[Unit Price]]</f>
        <v>431.77777777777777</v>
      </c>
      <c r="P7486" s="9">
        <v>86.355555555555554</v>
      </c>
      <c r="Q7486" s="9">
        <f>Sales_Data17[[#This Row],[Line Total]]-(Sales_Data17[[#This Row],[Total Unit Cost]]*Sales_Data17[[#This Row],[Order Quantity]])</f>
        <v>86.355555555555554</v>
      </c>
      <c r="R7486" s="1" t="str">
        <f>TEXT(Sales_Data17[[#This Row],[OrderDate]],"MMM")</f>
        <v>Sep</v>
      </c>
      <c r="S7486" s="1" t="str">
        <f t="shared" si="116"/>
        <v>2016</v>
      </c>
    </row>
    <row r="7487" spans="1:19">
      <c r="A7487" t="s">
        <v>7510</v>
      </c>
      <c r="B7487" s="2">
        <v>42616</v>
      </c>
      <c r="C7487" s="2" t="str">
        <f>VLOOKUP(Sales_Data17[[#This Row],[Customer Name Index]],Customer_Data[#All],2,0)</f>
        <v>Eminence Corp</v>
      </c>
      <c r="D7487">
        <v>18</v>
      </c>
      <c r="E7487" t="s">
        <v>2</v>
      </c>
      <c r="F7487" t="s">
        <v>8168</v>
      </c>
      <c r="G7487" t="s">
        <v>8025</v>
      </c>
      <c r="H7487" t="str">
        <f>VLOOKUP(Sales_Data17[[#This Row],[Delivery Region Index]],Regions_Table[#All],2,0)</f>
        <v>Victoria</v>
      </c>
      <c r="I7487" t="str">
        <f>VLOOKUP(Sales_Data17[[#This Row],[Delivery Region Index]],Regions_Table[#All],3,0)</f>
        <v>Latrobe City</v>
      </c>
      <c r="J7487">
        <v>52</v>
      </c>
      <c r="K7487">
        <v>8</v>
      </c>
      <c r="L7487" t="str">
        <f>VLOOKUP(Sales_Data17[[#This Row],[Product Description Index]],Products_Data[#All],2,0)</f>
        <v>Shoes</v>
      </c>
      <c r="M7487">
        <v>1</v>
      </c>
      <c r="N7487" s="9">
        <v>280.65555555555557</v>
      </c>
      <c r="O7487" s="9">
        <f>Sales_Data17[[#This Row],[Order Quantity]]*Sales_Data17[[#This Row],[Unit Price]]</f>
        <v>280.65555555555557</v>
      </c>
      <c r="P7487" s="9">
        <v>193.65233333333333</v>
      </c>
      <c r="Q7487" s="9">
        <f>Sales_Data17[[#This Row],[Line Total]]-(Sales_Data17[[#This Row],[Total Unit Cost]]*Sales_Data17[[#This Row],[Order Quantity]])</f>
        <v>87.003222222222234</v>
      </c>
      <c r="R7487" s="1" t="str">
        <f>TEXT(Sales_Data17[[#This Row],[OrderDate]],"MMM")</f>
        <v>Sep</v>
      </c>
      <c r="S7487" s="1" t="str">
        <f t="shared" si="116"/>
        <v>2016</v>
      </c>
    </row>
    <row r="7488" spans="1:19">
      <c r="A7488" t="s">
        <v>7511</v>
      </c>
      <c r="B7488" s="2">
        <v>42616</v>
      </c>
      <c r="C7488" s="2" t="str">
        <f>VLOOKUP(Sales_Data17[[#This Row],[Customer Name Index]],Customer_Data[#All],2,0)</f>
        <v>Avon Corp</v>
      </c>
      <c r="D7488">
        <v>1</v>
      </c>
      <c r="E7488" t="s">
        <v>3</v>
      </c>
      <c r="F7488" t="s">
        <v>8168</v>
      </c>
      <c r="G7488" t="s">
        <v>8027</v>
      </c>
      <c r="H7488" t="str">
        <f>VLOOKUP(Sales_Data17[[#This Row],[Delivery Region Index]],Regions_Table[#All],2,0)</f>
        <v>New South Wales</v>
      </c>
      <c r="I7488" t="str">
        <f>VLOOKUP(Sales_Data17[[#This Row],[Delivery Region Index]],Regions_Table[#All],3,0)</f>
        <v>Sydney</v>
      </c>
      <c r="J7488">
        <v>1</v>
      </c>
      <c r="K7488">
        <v>1</v>
      </c>
      <c r="L7488" t="str">
        <f>VLOOKUP(Sales_Data17[[#This Row],[Product Description Index]],Products_Data[#All],2,0)</f>
        <v>Shirts</v>
      </c>
      <c r="M7488">
        <v>9</v>
      </c>
      <c r="N7488" s="9">
        <v>265.76666666666665</v>
      </c>
      <c r="O7488" s="9">
        <f>Sales_Data17[[#This Row],[Order Quantity]]*Sales_Data17[[#This Row],[Unit Price]]</f>
        <v>2391.8999999999996</v>
      </c>
      <c r="P7488" s="9">
        <v>151.48699999999999</v>
      </c>
      <c r="Q7488" s="9">
        <f>Sales_Data17[[#This Row],[Line Total]]-(Sales_Data17[[#This Row],[Total Unit Cost]]*Sales_Data17[[#This Row],[Order Quantity]])</f>
        <v>1028.5169999999996</v>
      </c>
      <c r="R7488" s="1" t="str">
        <f>TEXT(Sales_Data17[[#This Row],[OrderDate]],"MMM")</f>
        <v>Sep</v>
      </c>
      <c r="S7488" s="1" t="str">
        <f t="shared" si="116"/>
        <v>2016</v>
      </c>
    </row>
    <row r="7489" spans="1:19">
      <c r="A7489" t="s">
        <v>7512</v>
      </c>
      <c r="B7489" s="2">
        <v>42617</v>
      </c>
      <c r="C7489" s="2" t="str">
        <f>VLOOKUP(Sales_Data17[[#This Row],[Customer Name Index]],Customer_Data[#All],2,0)</f>
        <v>New Ltd</v>
      </c>
      <c r="D7489">
        <v>7</v>
      </c>
      <c r="E7489" t="s">
        <v>2</v>
      </c>
      <c r="F7489" t="s">
        <v>8168</v>
      </c>
      <c r="G7489" t="s">
        <v>8027</v>
      </c>
      <c r="H7489" t="str">
        <f>VLOOKUP(Sales_Data17[[#This Row],[Delivery Region Index]],Regions_Table[#All],2,0)</f>
        <v>New South Wales</v>
      </c>
      <c r="I7489" t="str">
        <f>VLOOKUP(Sales_Data17[[#This Row],[Delivery Region Index]],Regions_Table[#All],3,0)</f>
        <v>Tamworth</v>
      </c>
      <c r="J7489">
        <v>21</v>
      </c>
      <c r="K7489">
        <v>3</v>
      </c>
      <c r="L7489" t="str">
        <f>VLOOKUP(Sales_Data17[[#This Row],[Product Description Index]],Products_Data[#All],2,0)</f>
        <v>Sunglasses</v>
      </c>
      <c r="M7489">
        <v>8</v>
      </c>
      <c r="N7489" s="9">
        <v>110.17777777777778</v>
      </c>
      <c r="O7489" s="9">
        <f>Sales_Data17[[#This Row],[Order Quantity]]*Sales_Data17[[#This Row],[Unit Price]]</f>
        <v>881.42222222222222</v>
      </c>
      <c r="P7489" s="9">
        <v>82.63333333333334</v>
      </c>
      <c r="Q7489" s="9">
        <f>Sales_Data17[[#This Row],[Line Total]]-(Sales_Data17[[#This Row],[Total Unit Cost]]*Sales_Data17[[#This Row],[Order Quantity]])</f>
        <v>220.3555555555555</v>
      </c>
      <c r="R7489" s="1" t="str">
        <f>TEXT(Sales_Data17[[#This Row],[OrderDate]],"MMM")</f>
        <v>Sep</v>
      </c>
      <c r="S7489" s="1" t="str">
        <f t="shared" si="116"/>
        <v>2016</v>
      </c>
    </row>
    <row r="7490" spans="1:19">
      <c r="A7490" t="s">
        <v>7513</v>
      </c>
      <c r="B7490" s="2">
        <v>42618</v>
      </c>
      <c r="C7490" s="2" t="str">
        <f>VLOOKUP(Sales_Data17[[#This Row],[Customer Name Index]],Customer_Data[#All],2,0)</f>
        <v>Eminence Corp</v>
      </c>
      <c r="D7490">
        <v>18</v>
      </c>
      <c r="E7490" t="s">
        <v>3</v>
      </c>
      <c r="F7490" t="s">
        <v>8168</v>
      </c>
      <c r="G7490" t="s">
        <v>8025</v>
      </c>
      <c r="H7490" t="str">
        <f>VLOOKUP(Sales_Data17[[#This Row],[Delivery Region Index]],Regions_Table[#All],2,0)</f>
        <v>Victoria</v>
      </c>
      <c r="I7490" t="str">
        <f>VLOOKUP(Sales_Data17[[#This Row],[Delivery Region Index]],Regions_Table[#All],3,0)</f>
        <v>Mildura</v>
      </c>
      <c r="J7490">
        <v>53</v>
      </c>
      <c r="K7490">
        <v>8</v>
      </c>
      <c r="L7490" t="str">
        <f>VLOOKUP(Sales_Data17[[#This Row],[Product Description Index]],Products_Data[#All],2,0)</f>
        <v>Shoes</v>
      </c>
      <c r="M7490">
        <v>6</v>
      </c>
      <c r="N7490" s="9">
        <v>26.055555555555557</v>
      </c>
      <c r="O7490" s="9">
        <f>Sales_Data17[[#This Row],[Order Quantity]]*Sales_Data17[[#This Row],[Unit Price]]</f>
        <v>156.33333333333334</v>
      </c>
      <c r="P7490" s="9">
        <v>17.457222222222224</v>
      </c>
      <c r="Q7490" s="9">
        <f>Sales_Data17[[#This Row],[Line Total]]-(Sales_Data17[[#This Row],[Total Unit Cost]]*Sales_Data17[[#This Row],[Order Quantity]])</f>
        <v>51.59</v>
      </c>
      <c r="R7490" s="1" t="str">
        <f>TEXT(Sales_Data17[[#This Row],[OrderDate]],"MMM")</f>
        <v>Sep</v>
      </c>
      <c r="S7490" s="1" t="str">
        <f t="shared" ref="S7490:S7553" si="117">TEXT(B7490,"YYY")</f>
        <v>2016</v>
      </c>
    </row>
    <row r="7491" spans="1:19">
      <c r="A7491" t="s">
        <v>7514</v>
      </c>
      <c r="B7491" s="2">
        <v>42618</v>
      </c>
      <c r="C7491" s="2" t="str">
        <f>VLOOKUP(Sales_Data17[[#This Row],[Customer Name Index]],Customer_Data[#All],2,0)</f>
        <v xml:space="preserve">Ei </v>
      </c>
      <c r="D7491">
        <v>9</v>
      </c>
      <c r="E7491" t="s">
        <v>4</v>
      </c>
      <c r="F7491" t="s">
        <v>8168</v>
      </c>
      <c r="G7491" t="s">
        <v>8027</v>
      </c>
      <c r="H7491" t="str">
        <f>VLOOKUP(Sales_Data17[[#This Row],[Delivery Region Index]],Regions_Table[#All],2,0)</f>
        <v>Queensland</v>
      </c>
      <c r="I7491" t="str">
        <f>VLOOKUP(Sales_Data17[[#This Row],[Delivery Region Index]],Regions_Table[#All],3,0)</f>
        <v>Brisbane</v>
      </c>
      <c r="J7491">
        <v>26</v>
      </c>
      <c r="K7491">
        <v>4</v>
      </c>
      <c r="L7491" t="str">
        <f>VLOOKUP(Sales_Data17[[#This Row],[Product Description Index]],Products_Data[#All],2,0)</f>
        <v>Jeans</v>
      </c>
      <c r="M7491">
        <v>6</v>
      </c>
      <c r="N7491" s="9">
        <v>431.77777777777777</v>
      </c>
      <c r="O7491" s="9">
        <f>Sales_Data17[[#This Row],[Order Quantity]]*Sales_Data17[[#This Row],[Unit Price]]</f>
        <v>2590.6666666666665</v>
      </c>
      <c r="P7491" s="9">
        <v>211.57111111111109</v>
      </c>
      <c r="Q7491" s="9">
        <f>Sales_Data17[[#This Row],[Line Total]]-(Sales_Data17[[#This Row],[Total Unit Cost]]*Sales_Data17[[#This Row],[Order Quantity]])</f>
        <v>1321.24</v>
      </c>
      <c r="R7491" s="1" t="str">
        <f>TEXT(Sales_Data17[[#This Row],[OrderDate]],"MMM")</f>
        <v>Sep</v>
      </c>
      <c r="S7491" s="1" t="str">
        <f t="shared" si="117"/>
        <v>2016</v>
      </c>
    </row>
    <row r="7492" spans="1:19">
      <c r="A7492" t="s">
        <v>7515</v>
      </c>
      <c r="B7492" s="2">
        <v>42618</v>
      </c>
      <c r="C7492" s="2" t="str">
        <f>VLOOKUP(Sales_Data17[[#This Row],[Customer Name Index]],Customer_Data[#All],2,0)</f>
        <v>21st Ltd</v>
      </c>
      <c r="D7492">
        <v>10</v>
      </c>
      <c r="E7492" t="s">
        <v>4</v>
      </c>
      <c r="F7492" t="s">
        <v>8168</v>
      </c>
      <c r="G7492" t="s">
        <v>8027</v>
      </c>
      <c r="H7492" t="str">
        <f>VLOOKUP(Sales_Data17[[#This Row],[Delivery Region Index]],Regions_Table[#All],2,0)</f>
        <v>Queensland</v>
      </c>
      <c r="I7492" t="str">
        <f>VLOOKUP(Sales_Data17[[#This Row],[Delivery Region Index]],Regions_Table[#All],3,0)</f>
        <v>Bundaberg</v>
      </c>
      <c r="J7492">
        <v>27</v>
      </c>
      <c r="K7492">
        <v>4</v>
      </c>
      <c r="L7492" t="str">
        <f>VLOOKUP(Sales_Data17[[#This Row],[Product Description Index]],Products_Data[#All],2,0)</f>
        <v>Jeans</v>
      </c>
      <c r="M7492">
        <v>6</v>
      </c>
      <c r="N7492" s="9">
        <v>582.90000000000009</v>
      </c>
      <c r="O7492" s="9">
        <f>Sales_Data17[[#This Row],[Order Quantity]]*Sales_Data17[[#This Row],[Unit Price]]</f>
        <v>3497.4000000000005</v>
      </c>
      <c r="P7492" s="9">
        <v>402.20100000000002</v>
      </c>
      <c r="Q7492" s="9">
        <f>Sales_Data17[[#This Row],[Line Total]]-(Sales_Data17[[#This Row],[Total Unit Cost]]*Sales_Data17[[#This Row],[Order Quantity]])</f>
        <v>1084.1940000000004</v>
      </c>
      <c r="R7492" s="1" t="str">
        <f>TEXT(Sales_Data17[[#This Row],[OrderDate]],"MMM")</f>
        <v>Sep</v>
      </c>
      <c r="S7492" s="1" t="str">
        <f t="shared" si="117"/>
        <v>2016</v>
      </c>
    </row>
    <row r="7493" spans="1:19">
      <c r="A7493" t="s">
        <v>7516</v>
      </c>
      <c r="B7493" s="2">
        <v>42618</v>
      </c>
      <c r="C7493" s="2" t="str">
        <f>VLOOKUP(Sales_Data17[[#This Row],[Customer Name Index]],Customer_Data[#All],2,0)</f>
        <v>Eminence Corp</v>
      </c>
      <c r="D7493">
        <v>18</v>
      </c>
      <c r="E7493" t="s">
        <v>4</v>
      </c>
      <c r="F7493" t="s">
        <v>8168</v>
      </c>
      <c r="G7493" t="s">
        <v>8025</v>
      </c>
      <c r="H7493" t="str">
        <f>VLOOKUP(Sales_Data17[[#This Row],[Delivery Region Index]],Regions_Table[#All],2,0)</f>
        <v>Victoria</v>
      </c>
      <c r="I7493" t="str">
        <f>VLOOKUP(Sales_Data17[[#This Row],[Delivery Region Index]],Regions_Table[#All],3,0)</f>
        <v>Latrobe City</v>
      </c>
      <c r="J7493">
        <v>52</v>
      </c>
      <c r="K7493">
        <v>8</v>
      </c>
      <c r="L7493" t="str">
        <f>VLOOKUP(Sales_Data17[[#This Row],[Product Description Index]],Products_Data[#All],2,0)</f>
        <v>Shoes</v>
      </c>
      <c r="M7493">
        <v>5</v>
      </c>
      <c r="N7493" s="9">
        <v>441.45555555555552</v>
      </c>
      <c r="O7493" s="9">
        <f>Sales_Data17[[#This Row],[Order Quantity]]*Sales_Data17[[#This Row],[Unit Price]]</f>
        <v>2207.2777777777774</v>
      </c>
      <c r="P7493" s="9">
        <v>242.80055555555555</v>
      </c>
      <c r="Q7493" s="9">
        <f>Sales_Data17[[#This Row],[Line Total]]-(Sales_Data17[[#This Row],[Total Unit Cost]]*Sales_Data17[[#This Row],[Order Quantity]])</f>
        <v>993.27499999999964</v>
      </c>
      <c r="R7493" s="1" t="str">
        <f>TEXT(Sales_Data17[[#This Row],[OrderDate]],"MMM")</f>
        <v>Sep</v>
      </c>
      <c r="S7493" s="1" t="str">
        <f t="shared" si="117"/>
        <v>2016</v>
      </c>
    </row>
    <row r="7494" spans="1:19">
      <c r="A7494" t="s">
        <v>7517</v>
      </c>
      <c r="B7494" s="2">
        <v>42619</v>
      </c>
      <c r="C7494" s="2" t="str">
        <f>VLOOKUP(Sales_Data17[[#This Row],[Customer Name Index]],Customer_Data[#All],2,0)</f>
        <v>Rochester Ltd</v>
      </c>
      <c r="D7494">
        <v>15</v>
      </c>
      <c r="E7494" t="s">
        <v>4</v>
      </c>
      <c r="F7494" t="s">
        <v>8168</v>
      </c>
      <c r="G7494" t="s">
        <v>8025</v>
      </c>
      <c r="H7494" t="str">
        <f>VLOOKUP(Sales_Data17[[#This Row],[Delivery Region Index]],Regions_Table[#All],2,0)</f>
        <v>Queensland</v>
      </c>
      <c r="I7494" t="str">
        <f>VLOOKUP(Sales_Data17[[#This Row],[Delivery Region Index]],Regions_Table[#All],3,0)</f>
        <v>Thuringowa</v>
      </c>
      <c r="J7494">
        <v>43</v>
      </c>
      <c r="K7494">
        <v>6</v>
      </c>
      <c r="L7494" t="str">
        <f>VLOOKUP(Sales_Data17[[#This Row],[Product Description Index]],Products_Data[#All],2,0)</f>
        <v>Socks</v>
      </c>
      <c r="M7494">
        <v>6</v>
      </c>
      <c r="N7494" s="9">
        <v>25.311111111111114</v>
      </c>
      <c r="O7494" s="9">
        <f>Sales_Data17[[#This Row],[Order Quantity]]*Sales_Data17[[#This Row],[Unit Price]]</f>
        <v>151.86666666666667</v>
      </c>
      <c r="P7494" s="9">
        <v>11.896222222222223</v>
      </c>
      <c r="Q7494" s="9">
        <f>Sales_Data17[[#This Row],[Line Total]]-(Sales_Data17[[#This Row],[Total Unit Cost]]*Sales_Data17[[#This Row],[Order Quantity]])</f>
        <v>80.489333333333335</v>
      </c>
      <c r="R7494" s="1" t="str">
        <f>TEXT(Sales_Data17[[#This Row],[OrderDate]],"MMM")</f>
        <v>Sep</v>
      </c>
      <c r="S7494" s="1" t="str">
        <f t="shared" si="117"/>
        <v>2016</v>
      </c>
    </row>
    <row r="7495" spans="1:19">
      <c r="A7495" t="s">
        <v>7518</v>
      </c>
      <c r="B7495" s="2">
        <v>42619</v>
      </c>
      <c r="C7495" s="2" t="str">
        <f>VLOOKUP(Sales_Data17[[#This Row],[Customer Name Index]],Customer_Data[#All],2,0)</f>
        <v>3LAB, Ltd</v>
      </c>
      <c r="D7495">
        <v>16</v>
      </c>
      <c r="E7495" t="s">
        <v>4</v>
      </c>
      <c r="F7495" t="s">
        <v>8168</v>
      </c>
      <c r="G7495" t="s">
        <v>8025</v>
      </c>
      <c r="H7495" t="str">
        <f>VLOOKUP(Sales_Data17[[#This Row],[Delivery Region Index]],Regions_Table[#All],2,0)</f>
        <v>Queensland</v>
      </c>
      <c r="I7495" t="str">
        <f>VLOOKUP(Sales_Data17[[#This Row],[Delivery Region Index]],Regions_Table[#All],3,0)</f>
        <v>Townsville</v>
      </c>
      <c r="J7495">
        <v>45</v>
      </c>
      <c r="K7495">
        <v>7</v>
      </c>
      <c r="L7495" t="str">
        <f>VLOOKUP(Sales_Data17[[#This Row],[Product Description Index]],Products_Data[#All],2,0)</f>
        <v>Dress Shirts</v>
      </c>
      <c r="M7495">
        <v>6</v>
      </c>
      <c r="N7495" s="9">
        <v>18.611111111111111</v>
      </c>
      <c r="O7495" s="9">
        <f>Sales_Data17[[#This Row],[Order Quantity]]*Sales_Data17[[#This Row],[Unit Price]]</f>
        <v>111.66666666666666</v>
      </c>
      <c r="P7495" s="9">
        <v>8.18888888888889</v>
      </c>
      <c r="Q7495" s="9">
        <f>Sales_Data17[[#This Row],[Line Total]]-(Sales_Data17[[#This Row],[Total Unit Cost]]*Sales_Data17[[#This Row],[Order Quantity]])</f>
        <v>62.533333333333317</v>
      </c>
      <c r="R7495" s="1" t="str">
        <f>TEXT(Sales_Data17[[#This Row],[OrderDate]],"MMM")</f>
        <v>Sep</v>
      </c>
      <c r="S7495" s="1" t="str">
        <f t="shared" si="117"/>
        <v>2016</v>
      </c>
    </row>
    <row r="7496" spans="1:19">
      <c r="A7496" t="s">
        <v>7519</v>
      </c>
      <c r="B7496" s="2">
        <v>42619</v>
      </c>
      <c r="C7496" s="2" t="str">
        <f>VLOOKUP(Sales_Data17[[#This Row],[Customer Name Index]],Customer_Data[#All],2,0)</f>
        <v>ETUDE Ltd</v>
      </c>
      <c r="D7496">
        <v>4</v>
      </c>
      <c r="E7496" t="s">
        <v>2</v>
      </c>
      <c r="F7496" t="s">
        <v>8168</v>
      </c>
      <c r="G7496" t="s">
        <v>8027</v>
      </c>
      <c r="H7496" t="str">
        <f>VLOOKUP(Sales_Data17[[#This Row],[Delivery Region Index]],Regions_Table[#All],2,0)</f>
        <v>New South Wales</v>
      </c>
      <c r="I7496" t="str">
        <f>VLOOKUP(Sales_Data17[[#This Row],[Delivery Region Index]],Regions_Table[#All],3,0)</f>
        <v>Grafton</v>
      </c>
      <c r="J7496">
        <v>11</v>
      </c>
      <c r="K7496">
        <v>2</v>
      </c>
      <c r="L7496" t="str">
        <f>VLOOKUP(Sales_Data17[[#This Row],[Product Description Index]],Products_Data[#All],2,0)</f>
        <v>Pants</v>
      </c>
      <c r="M7496">
        <v>2</v>
      </c>
      <c r="N7496" s="9">
        <v>116.87777777777779</v>
      </c>
      <c r="O7496" s="9">
        <f>Sales_Data17[[#This Row],[Order Quantity]]*Sales_Data17[[#This Row],[Unit Price]]</f>
        <v>233.75555555555559</v>
      </c>
      <c r="P7496" s="9">
        <v>73.63300000000001</v>
      </c>
      <c r="Q7496" s="9">
        <f>Sales_Data17[[#This Row],[Line Total]]-(Sales_Data17[[#This Row],[Total Unit Cost]]*Sales_Data17[[#This Row],[Order Quantity]])</f>
        <v>86.489555555555569</v>
      </c>
      <c r="R7496" s="1" t="str">
        <f>TEXT(Sales_Data17[[#This Row],[OrderDate]],"MMM")</f>
        <v>Sep</v>
      </c>
      <c r="S7496" s="1" t="str">
        <f t="shared" si="117"/>
        <v>2016</v>
      </c>
    </row>
    <row r="7497" spans="1:19">
      <c r="A7497" t="s">
        <v>7520</v>
      </c>
      <c r="B7497" s="2">
        <v>42620</v>
      </c>
      <c r="C7497" s="2" t="str">
        <f>VLOOKUP(Sales_Data17[[#This Row],[Customer Name Index]],Customer_Data[#All],2,0)</f>
        <v>Pure Group</v>
      </c>
      <c r="D7497">
        <v>17</v>
      </c>
      <c r="E7497" t="s">
        <v>4</v>
      </c>
      <c r="F7497" t="s">
        <v>8168</v>
      </c>
      <c r="G7497" t="s">
        <v>8025</v>
      </c>
      <c r="H7497" t="str">
        <f>VLOOKUP(Sales_Data17[[#This Row],[Delivery Region Index]],Regions_Table[#All],2,0)</f>
        <v>Victoria</v>
      </c>
      <c r="I7497" t="str">
        <f>VLOOKUP(Sales_Data17[[#This Row],[Delivery Region Index]],Regions_Table[#All],3,0)</f>
        <v>Bendigo</v>
      </c>
      <c r="J7497">
        <v>50</v>
      </c>
      <c r="K7497">
        <v>7</v>
      </c>
      <c r="L7497" t="str">
        <f>VLOOKUP(Sales_Data17[[#This Row],[Product Description Index]],Products_Data[#All],2,0)</f>
        <v>Dress Shirts</v>
      </c>
      <c r="M7497">
        <v>7</v>
      </c>
      <c r="N7497" s="9">
        <v>246.41111111111115</v>
      </c>
      <c r="O7497" s="9">
        <f>Sales_Data17[[#This Row],[Order Quantity]]*Sales_Data17[[#This Row],[Unit Price]]</f>
        <v>1724.8777777777782</v>
      </c>
      <c r="P7497" s="9">
        <v>128.13377777777779</v>
      </c>
      <c r="Q7497" s="9">
        <f>Sales_Data17[[#This Row],[Line Total]]-(Sales_Data17[[#This Row],[Total Unit Cost]]*Sales_Data17[[#This Row],[Order Quantity]])</f>
        <v>827.94133333333366</v>
      </c>
      <c r="R7497" s="1" t="str">
        <f>TEXT(Sales_Data17[[#This Row],[OrderDate]],"MMM")</f>
        <v>Sep</v>
      </c>
      <c r="S7497" s="1" t="str">
        <f t="shared" si="117"/>
        <v>2016</v>
      </c>
    </row>
    <row r="7498" spans="1:19">
      <c r="A7498" t="s">
        <v>7521</v>
      </c>
      <c r="B7498" s="2">
        <v>42620</v>
      </c>
      <c r="C7498" s="2" t="str">
        <f>VLOOKUP(Sales_Data17[[#This Row],[Customer Name Index]],Customer_Data[#All],2,0)</f>
        <v>Eminence Corp</v>
      </c>
      <c r="D7498">
        <v>18</v>
      </c>
      <c r="E7498" t="s">
        <v>3</v>
      </c>
      <c r="F7498" t="s">
        <v>8168</v>
      </c>
      <c r="G7498" t="s">
        <v>8025</v>
      </c>
      <c r="H7498" t="str">
        <f>VLOOKUP(Sales_Data17[[#This Row],[Delivery Region Index]],Regions_Table[#All],2,0)</f>
        <v>Victoria</v>
      </c>
      <c r="I7498" t="str">
        <f>VLOOKUP(Sales_Data17[[#This Row],[Delivery Region Index]],Regions_Table[#All],3,0)</f>
        <v>Bendigo</v>
      </c>
      <c r="J7498">
        <v>50</v>
      </c>
      <c r="K7498">
        <v>7</v>
      </c>
      <c r="L7498" t="str">
        <f>VLOOKUP(Sales_Data17[[#This Row],[Product Description Index]],Products_Data[#All],2,0)</f>
        <v>Dress Shirts</v>
      </c>
      <c r="M7498">
        <v>3</v>
      </c>
      <c r="N7498" s="9">
        <v>125.8111111111111</v>
      </c>
      <c r="O7498" s="9">
        <f>Sales_Data17[[#This Row],[Order Quantity]]*Sales_Data17[[#This Row],[Unit Price]]</f>
        <v>377.43333333333328</v>
      </c>
      <c r="P7498" s="9">
        <v>105.68133333333333</v>
      </c>
      <c r="Q7498" s="9">
        <f>Sales_Data17[[#This Row],[Line Total]]-(Sales_Data17[[#This Row],[Total Unit Cost]]*Sales_Data17[[#This Row],[Order Quantity]])</f>
        <v>60.389333333333298</v>
      </c>
      <c r="R7498" s="1" t="str">
        <f>TEXT(Sales_Data17[[#This Row],[OrderDate]],"MMM")</f>
        <v>Sep</v>
      </c>
      <c r="S7498" s="1" t="str">
        <f t="shared" si="117"/>
        <v>2016</v>
      </c>
    </row>
    <row r="7499" spans="1:19">
      <c r="A7499" t="s">
        <v>7522</v>
      </c>
      <c r="B7499" s="2">
        <v>42620</v>
      </c>
      <c r="C7499" s="2" t="str">
        <f>VLOOKUP(Sales_Data17[[#This Row],[Customer Name Index]],Customer_Data[#All],2,0)</f>
        <v xml:space="preserve">Linde </v>
      </c>
      <c r="D7499">
        <v>14</v>
      </c>
      <c r="E7499" t="s">
        <v>3</v>
      </c>
      <c r="F7499" t="s">
        <v>8168</v>
      </c>
      <c r="G7499" t="s">
        <v>8026</v>
      </c>
      <c r="H7499" t="str">
        <f>VLOOKUP(Sales_Data17[[#This Row],[Delivery Region Index]],Regions_Table[#All],2,0)</f>
        <v>Queensland</v>
      </c>
      <c r="I7499" t="str">
        <f>VLOOKUP(Sales_Data17[[#This Row],[Delivery Region Index]],Regions_Table[#All],3,0)</f>
        <v>Nambour</v>
      </c>
      <c r="J7499">
        <v>39</v>
      </c>
      <c r="K7499">
        <v>6</v>
      </c>
      <c r="L7499" t="str">
        <f>VLOOKUP(Sales_Data17[[#This Row],[Product Description Index]],Products_Data[#All],2,0)</f>
        <v>Socks</v>
      </c>
      <c r="M7499">
        <v>3</v>
      </c>
      <c r="N7499" s="9">
        <v>120.60000000000001</v>
      </c>
      <c r="O7499" s="9">
        <f>Sales_Data17[[#This Row],[Order Quantity]]*Sales_Data17[[#This Row],[Unit Price]]</f>
        <v>361.8</v>
      </c>
      <c r="P7499" s="9">
        <v>53.064</v>
      </c>
      <c r="Q7499" s="9">
        <f>Sales_Data17[[#This Row],[Line Total]]-(Sales_Data17[[#This Row],[Total Unit Cost]]*Sales_Data17[[#This Row],[Order Quantity]])</f>
        <v>202.608</v>
      </c>
      <c r="R7499" s="1" t="str">
        <f>TEXT(Sales_Data17[[#This Row],[OrderDate]],"MMM")</f>
        <v>Sep</v>
      </c>
      <c r="S7499" s="1" t="str">
        <f t="shared" si="117"/>
        <v>2016</v>
      </c>
    </row>
    <row r="7500" spans="1:19">
      <c r="A7500" t="s">
        <v>7523</v>
      </c>
      <c r="B7500" s="2">
        <v>42620</v>
      </c>
      <c r="C7500" s="2" t="str">
        <f>VLOOKUP(Sales_Data17[[#This Row],[Customer Name Index]],Customer_Data[#All],2,0)</f>
        <v>Eminence Corp</v>
      </c>
      <c r="D7500">
        <v>18</v>
      </c>
      <c r="E7500" t="s">
        <v>4</v>
      </c>
      <c r="F7500" t="s">
        <v>8168</v>
      </c>
      <c r="G7500" t="s">
        <v>8025</v>
      </c>
      <c r="H7500" t="str">
        <f>VLOOKUP(Sales_Data17[[#This Row],[Delivery Region Index]],Regions_Table[#All],2,0)</f>
        <v>Victoria</v>
      </c>
      <c r="I7500" t="str">
        <f>VLOOKUP(Sales_Data17[[#This Row],[Delivery Region Index]],Regions_Table[#All],3,0)</f>
        <v>Geelong</v>
      </c>
      <c r="J7500">
        <v>51</v>
      </c>
      <c r="K7500">
        <v>7</v>
      </c>
      <c r="L7500" t="str">
        <f>VLOOKUP(Sales_Data17[[#This Row],[Product Description Index]],Products_Data[#All],2,0)</f>
        <v>Dress Shirts</v>
      </c>
      <c r="M7500">
        <v>8</v>
      </c>
      <c r="N7500" s="9">
        <v>106.45555555555556</v>
      </c>
      <c r="O7500" s="9">
        <f>Sales_Data17[[#This Row],[Order Quantity]]*Sales_Data17[[#This Row],[Unit Price]]</f>
        <v>851.6444444444445</v>
      </c>
      <c r="P7500" s="9">
        <v>67.067000000000007</v>
      </c>
      <c r="Q7500" s="9">
        <f>Sales_Data17[[#This Row],[Line Total]]-(Sales_Data17[[#This Row],[Total Unit Cost]]*Sales_Data17[[#This Row],[Order Quantity]])</f>
        <v>315.10844444444444</v>
      </c>
      <c r="R7500" s="1" t="str">
        <f>TEXT(Sales_Data17[[#This Row],[OrderDate]],"MMM")</f>
        <v>Sep</v>
      </c>
      <c r="S7500" s="1" t="str">
        <f t="shared" si="117"/>
        <v>2016</v>
      </c>
    </row>
    <row r="7501" spans="1:19">
      <c r="A7501" t="s">
        <v>7524</v>
      </c>
      <c r="B7501" s="2">
        <v>42621</v>
      </c>
      <c r="C7501" s="2" t="str">
        <f>VLOOKUP(Sales_Data17[[#This Row],[Customer Name Index]],Customer_Data[#All],2,0)</f>
        <v>Pure Group</v>
      </c>
      <c r="D7501">
        <v>17</v>
      </c>
      <c r="E7501" t="s">
        <v>2</v>
      </c>
      <c r="F7501" t="s">
        <v>8168</v>
      </c>
      <c r="G7501" t="s">
        <v>8025</v>
      </c>
      <c r="H7501" t="str">
        <f>VLOOKUP(Sales_Data17[[#This Row],[Delivery Region Index]],Regions_Table[#All],2,0)</f>
        <v>Victoria</v>
      </c>
      <c r="I7501" t="str">
        <f>VLOOKUP(Sales_Data17[[#This Row],[Delivery Region Index]],Regions_Table[#All],3,0)</f>
        <v>Ballarat</v>
      </c>
      <c r="J7501">
        <v>49</v>
      </c>
      <c r="K7501">
        <v>7</v>
      </c>
      <c r="L7501" t="str">
        <f>VLOOKUP(Sales_Data17[[#This Row],[Product Description Index]],Products_Data[#All],2,0)</f>
        <v>Dress Shirts</v>
      </c>
      <c r="M7501">
        <v>5</v>
      </c>
      <c r="N7501" s="9">
        <v>405.72222222222223</v>
      </c>
      <c r="O7501" s="9">
        <f>Sales_Data17[[#This Row],[Order Quantity]]*Sales_Data17[[#This Row],[Unit Price]]</f>
        <v>2028.6111111111111</v>
      </c>
      <c r="P7501" s="9">
        <v>267.7766666666667</v>
      </c>
      <c r="Q7501" s="9">
        <f>Sales_Data17[[#This Row],[Line Total]]-(Sales_Data17[[#This Row],[Total Unit Cost]]*Sales_Data17[[#This Row],[Order Quantity]])</f>
        <v>689.72777777777765</v>
      </c>
      <c r="R7501" s="1" t="str">
        <f>TEXT(Sales_Data17[[#This Row],[OrderDate]],"MMM")</f>
        <v>Sep</v>
      </c>
      <c r="S7501" s="1" t="str">
        <f t="shared" si="117"/>
        <v>2016</v>
      </c>
    </row>
    <row r="7502" spans="1:19">
      <c r="A7502" t="s">
        <v>7525</v>
      </c>
      <c r="B7502" s="2">
        <v>42621</v>
      </c>
      <c r="C7502" s="2" t="str">
        <f>VLOOKUP(Sales_Data17[[#This Row],[Customer Name Index]],Customer_Data[#All],2,0)</f>
        <v>Pacific Ltd</v>
      </c>
      <c r="D7502">
        <v>20</v>
      </c>
      <c r="E7502" t="s">
        <v>4</v>
      </c>
      <c r="F7502" t="s">
        <v>8168</v>
      </c>
      <c r="G7502" t="s">
        <v>8028</v>
      </c>
      <c r="H7502" t="str">
        <f>VLOOKUP(Sales_Data17[[#This Row],[Delivery Region Index]],Regions_Table[#All],2,0)</f>
        <v>Victoria</v>
      </c>
      <c r="I7502" t="str">
        <f>VLOOKUP(Sales_Data17[[#This Row],[Delivery Region Index]],Regions_Table[#All],3,0)</f>
        <v>Warrnambool</v>
      </c>
      <c r="J7502">
        <v>57</v>
      </c>
      <c r="K7502">
        <v>8</v>
      </c>
      <c r="L7502" t="str">
        <f>VLOOKUP(Sales_Data17[[#This Row],[Product Description Index]],Products_Data[#All],2,0)</f>
        <v>Shoes</v>
      </c>
      <c r="M7502">
        <v>5</v>
      </c>
      <c r="N7502" s="9">
        <v>221.84444444444446</v>
      </c>
      <c r="O7502" s="9">
        <f>Sales_Data17[[#This Row],[Order Quantity]]*Sales_Data17[[#This Row],[Unit Price]]</f>
        <v>1109.2222222222224</v>
      </c>
      <c r="P7502" s="9">
        <v>122.01444444444445</v>
      </c>
      <c r="Q7502" s="9">
        <f>Sales_Data17[[#This Row],[Line Total]]-(Sales_Data17[[#This Row],[Total Unit Cost]]*Sales_Data17[[#This Row],[Order Quantity]])</f>
        <v>499.15000000000009</v>
      </c>
      <c r="R7502" s="1" t="str">
        <f>TEXT(Sales_Data17[[#This Row],[OrderDate]],"MMM")</f>
        <v>Sep</v>
      </c>
      <c r="S7502" s="1" t="str">
        <f t="shared" si="117"/>
        <v>2016</v>
      </c>
    </row>
    <row r="7503" spans="1:19">
      <c r="A7503" t="s">
        <v>7526</v>
      </c>
      <c r="B7503" s="2">
        <v>42621</v>
      </c>
      <c r="C7503" s="2" t="str">
        <f>VLOOKUP(Sales_Data17[[#This Row],[Customer Name Index]],Customer_Data[#All],2,0)</f>
        <v>Medsep Group</v>
      </c>
      <c r="D7503">
        <v>8</v>
      </c>
      <c r="E7503" t="s">
        <v>2</v>
      </c>
      <c r="F7503" t="s">
        <v>8168</v>
      </c>
      <c r="G7503" t="s">
        <v>8027</v>
      </c>
      <c r="H7503" t="str">
        <f>VLOOKUP(Sales_Data17[[#This Row],[Delivery Region Index]],Regions_Table[#All],2,0)</f>
        <v>New South Wales</v>
      </c>
      <c r="I7503" t="str">
        <f>VLOOKUP(Sales_Data17[[#This Row],[Delivery Region Index]],Regions_Table[#All],3,0)</f>
        <v>Tamworth</v>
      </c>
      <c r="J7503">
        <v>21</v>
      </c>
      <c r="K7503">
        <v>3</v>
      </c>
      <c r="L7503" t="str">
        <f>VLOOKUP(Sales_Data17[[#This Row],[Product Description Index]],Products_Data[#All],2,0)</f>
        <v>Sunglasses</v>
      </c>
      <c r="M7503">
        <v>9</v>
      </c>
      <c r="N7503" s="9">
        <v>403.48888888888888</v>
      </c>
      <c r="O7503" s="9">
        <f>Sales_Data17[[#This Row],[Order Quantity]]*Sales_Data17[[#This Row],[Unit Price]]</f>
        <v>3631.4</v>
      </c>
      <c r="P7503" s="9">
        <v>225.95377777777782</v>
      </c>
      <c r="Q7503" s="9">
        <f>Sales_Data17[[#This Row],[Line Total]]-(Sales_Data17[[#This Row],[Total Unit Cost]]*Sales_Data17[[#This Row],[Order Quantity]])</f>
        <v>1597.8159999999998</v>
      </c>
      <c r="R7503" s="1" t="str">
        <f>TEXT(Sales_Data17[[#This Row],[OrderDate]],"MMM")</f>
        <v>Sep</v>
      </c>
      <c r="S7503" s="1" t="str">
        <f t="shared" si="117"/>
        <v>2016</v>
      </c>
    </row>
    <row r="7504" spans="1:19">
      <c r="A7504" t="s">
        <v>7527</v>
      </c>
      <c r="B7504" s="2">
        <v>42621</v>
      </c>
      <c r="C7504" s="2" t="str">
        <f>VLOOKUP(Sales_Data17[[#This Row],[Customer Name Index]],Customer_Data[#All],2,0)</f>
        <v xml:space="preserve">Qualitest </v>
      </c>
      <c r="D7504">
        <v>19</v>
      </c>
      <c r="E7504" t="s">
        <v>4</v>
      </c>
      <c r="F7504" t="s">
        <v>8168</v>
      </c>
      <c r="G7504" t="s">
        <v>8028</v>
      </c>
      <c r="H7504" t="str">
        <f>VLOOKUP(Sales_Data17[[#This Row],[Delivery Region Index]],Regions_Table[#All],2,0)</f>
        <v>Victoria</v>
      </c>
      <c r="I7504" t="str">
        <f>VLOOKUP(Sales_Data17[[#This Row],[Delivery Region Index]],Regions_Table[#All],3,0)</f>
        <v>Swan Hill</v>
      </c>
      <c r="J7504">
        <v>55</v>
      </c>
      <c r="K7504">
        <v>8</v>
      </c>
      <c r="L7504" t="str">
        <f>VLOOKUP(Sales_Data17[[#This Row],[Product Description Index]],Products_Data[#All],2,0)</f>
        <v>Shoes</v>
      </c>
      <c r="M7504">
        <v>9</v>
      </c>
      <c r="N7504" s="9">
        <v>719.13333333333333</v>
      </c>
      <c r="O7504" s="9">
        <f>Sales_Data17[[#This Row],[Order Quantity]]*Sales_Data17[[#This Row],[Unit Price]]</f>
        <v>6472.2</v>
      </c>
      <c r="P7504" s="9">
        <v>596.88066666666657</v>
      </c>
      <c r="Q7504" s="9">
        <f>Sales_Data17[[#This Row],[Line Total]]-(Sales_Data17[[#This Row],[Total Unit Cost]]*Sales_Data17[[#This Row],[Order Quantity]])</f>
        <v>1100.2740000000003</v>
      </c>
      <c r="R7504" s="1" t="str">
        <f>TEXT(Sales_Data17[[#This Row],[OrderDate]],"MMM")</f>
        <v>Sep</v>
      </c>
      <c r="S7504" s="1" t="str">
        <f t="shared" si="117"/>
        <v>2016</v>
      </c>
    </row>
    <row r="7505" spans="1:19">
      <c r="A7505" t="s">
        <v>7528</v>
      </c>
      <c r="B7505" s="2">
        <v>42621</v>
      </c>
      <c r="C7505" s="2" t="str">
        <f>VLOOKUP(Sales_Data17[[#This Row],[Customer Name Index]],Customer_Data[#All],2,0)</f>
        <v xml:space="preserve">Ei </v>
      </c>
      <c r="D7505">
        <v>9</v>
      </c>
      <c r="E7505" t="s">
        <v>4</v>
      </c>
      <c r="F7505" t="s">
        <v>8168</v>
      </c>
      <c r="G7505" t="s">
        <v>8027</v>
      </c>
      <c r="H7505" t="str">
        <f>VLOOKUP(Sales_Data17[[#This Row],[Delivery Region Index]],Regions_Table[#All],2,0)</f>
        <v>Queensland</v>
      </c>
      <c r="I7505" t="str">
        <f>VLOOKUP(Sales_Data17[[#This Row],[Delivery Region Index]],Regions_Table[#All],3,0)</f>
        <v>Bundaberg</v>
      </c>
      <c r="J7505">
        <v>27</v>
      </c>
      <c r="K7505">
        <v>4</v>
      </c>
      <c r="L7505" t="str">
        <f>VLOOKUP(Sales_Data17[[#This Row],[Product Description Index]],Products_Data[#All],2,0)</f>
        <v>Jeans</v>
      </c>
      <c r="M7505">
        <v>9</v>
      </c>
      <c r="N7505" s="9">
        <v>210.67777777777781</v>
      </c>
      <c r="O7505" s="9">
        <f>Sales_Data17[[#This Row],[Order Quantity]]*Sales_Data17[[#This Row],[Unit Price]]</f>
        <v>1896.1000000000004</v>
      </c>
      <c r="P7505" s="9">
        <v>174.86255555555556</v>
      </c>
      <c r="Q7505" s="9">
        <f>Sales_Data17[[#This Row],[Line Total]]-(Sales_Data17[[#This Row],[Total Unit Cost]]*Sales_Data17[[#This Row],[Order Quantity]])</f>
        <v>322.33700000000044</v>
      </c>
      <c r="R7505" s="1" t="str">
        <f>TEXT(Sales_Data17[[#This Row],[OrderDate]],"MMM")</f>
        <v>Sep</v>
      </c>
      <c r="S7505" s="1" t="str">
        <f t="shared" si="117"/>
        <v>2016</v>
      </c>
    </row>
    <row r="7506" spans="1:19">
      <c r="A7506" t="s">
        <v>7529</v>
      </c>
      <c r="B7506" s="2">
        <v>42621</v>
      </c>
      <c r="C7506" s="2" t="str">
        <f>VLOOKUP(Sales_Data17[[#This Row],[Customer Name Index]],Customer_Data[#All],2,0)</f>
        <v>Pure Group</v>
      </c>
      <c r="D7506">
        <v>17</v>
      </c>
      <c r="E7506" t="s">
        <v>4</v>
      </c>
      <c r="F7506" t="s">
        <v>8168</v>
      </c>
      <c r="G7506" t="s">
        <v>8025</v>
      </c>
      <c r="H7506" t="str">
        <f>VLOOKUP(Sales_Data17[[#This Row],[Delivery Region Index]],Regions_Table[#All],2,0)</f>
        <v>Victoria</v>
      </c>
      <c r="I7506" t="str">
        <f>VLOOKUP(Sales_Data17[[#This Row],[Delivery Region Index]],Regions_Table[#All],3,0)</f>
        <v>Ballarat</v>
      </c>
      <c r="J7506">
        <v>49</v>
      </c>
      <c r="K7506">
        <v>7</v>
      </c>
      <c r="L7506" t="str">
        <f>VLOOKUP(Sales_Data17[[#This Row],[Product Description Index]],Products_Data[#All],2,0)</f>
        <v>Dress Shirts</v>
      </c>
      <c r="M7506">
        <v>4</v>
      </c>
      <c r="N7506" s="9">
        <v>203.97777777777776</v>
      </c>
      <c r="O7506" s="9">
        <f>Sales_Data17[[#This Row],[Order Quantity]]*Sales_Data17[[#This Row],[Unit Price]]</f>
        <v>815.91111111111104</v>
      </c>
      <c r="P7506" s="9">
        <v>132.58555555555554</v>
      </c>
      <c r="Q7506" s="9">
        <f>Sales_Data17[[#This Row],[Line Total]]-(Sales_Data17[[#This Row],[Total Unit Cost]]*Sales_Data17[[#This Row],[Order Quantity]])</f>
        <v>285.56888888888886</v>
      </c>
      <c r="R7506" s="1" t="str">
        <f>TEXT(Sales_Data17[[#This Row],[OrderDate]],"MMM")</f>
        <v>Sep</v>
      </c>
      <c r="S7506" s="1" t="str">
        <f t="shared" si="117"/>
        <v>2016</v>
      </c>
    </row>
    <row r="7507" spans="1:19">
      <c r="A7507" t="s">
        <v>7530</v>
      </c>
      <c r="B7507" s="2">
        <v>42622</v>
      </c>
      <c r="C7507" s="2" t="str">
        <f>VLOOKUP(Sales_Data17[[#This Row],[Customer Name Index]],Customer_Data[#All],2,0)</f>
        <v>Eminence Corp</v>
      </c>
      <c r="D7507">
        <v>18</v>
      </c>
      <c r="E7507" t="s">
        <v>2</v>
      </c>
      <c r="F7507" t="s">
        <v>8168</v>
      </c>
      <c r="G7507" t="s">
        <v>8025</v>
      </c>
      <c r="H7507" t="str">
        <f>VLOOKUP(Sales_Data17[[#This Row],[Delivery Region Index]],Regions_Table[#All],2,0)</f>
        <v>Victoria</v>
      </c>
      <c r="I7507" t="str">
        <f>VLOOKUP(Sales_Data17[[#This Row],[Delivery Region Index]],Regions_Table[#All],3,0)</f>
        <v>Latrobe City</v>
      </c>
      <c r="J7507">
        <v>52</v>
      </c>
      <c r="K7507">
        <v>8</v>
      </c>
      <c r="L7507" t="str">
        <f>VLOOKUP(Sales_Data17[[#This Row],[Product Description Index]],Products_Data[#All],2,0)</f>
        <v>Shoes</v>
      </c>
      <c r="M7507">
        <v>5</v>
      </c>
      <c r="N7507" s="9">
        <v>440.71111111111111</v>
      </c>
      <c r="O7507" s="9">
        <f>Sales_Data17[[#This Row],[Order Quantity]]*Sales_Data17[[#This Row],[Unit Price]]</f>
        <v>2203.5555555555557</v>
      </c>
      <c r="P7507" s="9">
        <v>180.69155555555554</v>
      </c>
      <c r="Q7507" s="9">
        <f>Sales_Data17[[#This Row],[Line Total]]-(Sales_Data17[[#This Row],[Total Unit Cost]]*Sales_Data17[[#This Row],[Order Quantity]])</f>
        <v>1300.097777777778</v>
      </c>
      <c r="R7507" s="1" t="str">
        <f>TEXT(Sales_Data17[[#This Row],[OrderDate]],"MMM")</f>
        <v>Sep</v>
      </c>
      <c r="S7507" s="1" t="str">
        <f t="shared" si="117"/>
        <v>2016</v>
      </c>
    </row>
    <row r="7508" spans="1:19">
      <c r="A7508" t="s">
        <v>7531</v>
      </c>
      <c r="B7508" s="2">
        <v>42622</v>
      </c>
      <c r="C7508" s="2" t="str">
        <f>VLOOKUP(Sales_Data17[[#This Row],[Customer Name Index]],Customer_Data[#All],2,0)</f>
        <v>New Ltd</v>
      </c>
      <c r="D7508">
        <v>7</v>
      </c>
      <c r="E7508" t="s">
        <v>2</v>
      </c>
      <c r="F7508" t="s">
        <v>8168</v>
      </c>
      <c r="G7508" t="s">
        <v>8027</v>
      </c>
      <c r="H7508" t="str">
        <f>VLOOKUP(Sales_Data17[[#This Row],[Delivery Region Index]],Regions_Table[#All],2,0)</f>
        <v>New South Wales</v>
      </c>
      <c r="I7508" t="str">
        <f>VLOOKUP(Sales_Data17[[#This Row],[Delivery Region Index]],Regions_Table[#All],3,0)</f>
        <v>Orange</v>
      </c>
      <c r="J7508">
        <v>18</v>
      </c>
      <c r="K7508">
        <v>3</v>
      </c>
      <c r="L7508" t="str">
        <f>VLOOKUP(Sales_Data17[[#This Row],[Product Description Index]],Products_Data[#All],2,0)</f>
        <v>Sunglasses</v>
      </c>
      <c r="M7508">
        <v>4</v>
      </c>
      <c r="N7508" s="9">
        <v>317.87777777777779</v>
      </c>
      <c r="O7508" s="9">
        <f>Sales_Data17[[#This Row],[Order Quantity]]*Sales_Data17[[#This Row],[Unit Price]]</f>
        <v>1271.5111111111112</v>
      </c>
      <c r="P7508" s="9">
        <v>146.2237777777778</v>
      </c>
      <c r="Q7508" s="9">
        <f>Sales_Data17[[#This Row],[Line Total]]-(Sales_Data17[[#This Row],[Total Unit Cost]]*Sales_Data17[[#This Row],[Order Quantity]])</f>
        <v>686.61599999999999</v>
      </c>
      <c r="R7508" s="1" t="str">
        <f>TEXT(Sales_Data17[[#This Row],[OrderDate]],"MMM")</f>
        <v>Sep</v>
      </c>
      <c r="S7508" s="1" t="str">
        <f t="shared" si="117"/>
        <v>2016</v>
      </c>
    </row>
    <row r="7509" spans="1:19">
      <c r="A7509" t="s">
        <v>7532</v>
      </c>
      <c r="B7509" s="2">
        <v>42622</v>
      </c>
      <c r="C7509" s="2" t="str">
        <f>VLOOKUP(Sales_Data17[[#This Row],[Customer Name Index]],Customer_Data[#All],2,0)</f>
        <v>Pure Group</v>
      </c>
      <c r="D7509">
        <v>17</v>
      </c>
      <c r="E7509" t="s">
        <v>2</v>
      </c>
      <c r="F7509" t="s">
        <v>8168</v>
      </c>
      <c r="G7509" t="s">
        <v>8025</v>
      </c>
      <c r="H7509" t="str">
        <f>VLOOKUP(Sales_Data17[[#This Row],[Delivery Region Index]],Regions_Table[#All],2,0)</f>
        <v>Victoria</v>
      </c>
      <c r="I7509" t="str">
        <f>VLOOKUP(Sales_Data17[[#This Row],[Delivery Region Index]],Regions_Table[#All],3,0)</f>
        <v>Melbourne</v>
      </c>
      <c r="J7509">
        <v>47</v>
      </c>
      <c r="K7509">
        <v>7</v>
      </c>
      <c r="L7509" t="str">
        <f>VLOOKUP(Sales_Data17[[#This Row],[Product Description Index]],Products_Data[#All],2,0)</f>
        <v>Dress Shirts</v>
      </c>
      <c r="M7509">
        <v>9</v>
      </c>
      <c r="N7509" s="9">
        <v>220.35555555555555</v>
      </c>
      <c r="O7509" s="9">
        <f>Sales_Data17[[#This Row],[Order Quantity]]*Sales_Data17[[#This Row],[Unit Price]]</f>
        <v>1983.2</v>
      </c>
      <c r="P7509" s="9">
        <v>178.488</v>
      </c>
      <c r="Q7509" s="9">
        <f>Sales_Data17[[#This Row],[Line Total]]-(Sales_Data17[[#This Row],[Total Unit Cost]]*Sales_Data17[[#This Row],[Order Quantity]])</f>
        <v>376.80799999999999</v>
      </c>
      <c r="R7509" s="1" t="str">
        <f>TEXT(Sales_Data17[[#This Row],[OrderDate]],"MMM")</f>
        <v>Sep</v>
      </c>
      <c r="S7509" s="1" t="str">
        <f t="shared" si="117"/>
        <v>2016</v>
      </c>
    </row>
    <row r="7510" spans="1:19">
      <c r="A7510" t="s">
        <v>7533</v>
      </c>
      <c r="B7510" s="2">
        <v>42623</v>
      </c>
      <c r="C7510" s="2" t="str">
        <f>VLOOKUP(Sales_Data17[[#This Row],[Customer Name Index]],Customer_Data[#All],2,0)</f>
        <v>Rochester Ltd</v>
      </c>
      <c r="D7510">
        <v>15</v>
      </c>
      <c r="E7510" t="s">
        <v>4</v>
      </c>
      <c r="F7510" t="s">
        <v>8168</v>
      </c>
      <c r="G7510" t="s">
        <v>8025</v>
      </c>
      <c r="H7510" t="str">
        <f>VLOOKUP(Sales_Data17[[#This Row],[Delivery Region Index]],Regions_Table[#All],2,0)</f>
        <v>Queensland</v>
      </c>
      <c r="I7510" t="str">
        <f>VLOOKUP(Sales_Data17[[#This Row],[Delivery Region Index]],Regions_Table[#All],3,0)</f>
        <v>Rockhampton</v>
      </c>
      <c r="J7510">
        <v>41</v>
      </c>
      <c r="K7510">
        <v>6</v>
      </c>
      <c r="L7510" t="str">
        <f>VLOOKUP(Sales_Data17[[#This Row],[Product Description Index]],Products_Data[#All],2,0)</f>
        <v>Socks</v>
      </c>
      <c r="M7510">
        <v>2</v>
      </c>
      <c r="N7510" s="9">
        <v>125.8111111111111</v>
      </c>
      <c r="O7510" s="9">
        <f>Sales_Data17[[#This Row],[Order Quantity]]*Sales_Data17[[#This Row],[Unit Price]]</f>
        <v>251.62222222222221</v>
      </c>
      <c r="P7510" s="9">
        <v>69.196111111111108</v>
      </c>
      <c r="Q7510" s="9">
        <f>Sales_Data17[[#This Row],[Line Total]]-(Sales_Data17[[#This Row],[Total Unit Cost]]*Sales_Data17[[#This Row],[Order Quantity]])</f>
        <v>113.22999999999999</v>
      </c>
      <c r="R7510" s="1" t="str">
        <f>TEXT(Sales_Data17[[#This Row],[OrderDate]],"MMM")</f>
        <v>Sep</v>
      </c>
      <c r="S7510" s="1" t="str">
        <f t="shared" si="117"/>
        <v>2016</v>
      </c>
    </row>
    <row r="7511" spans="1:19">
      <c r="A7511" t="s">
        <v>7534</v>
      </c>
      <c r="B7511" s="2">
        <v>42623</v>
      </c>
      <c r="C7511" s="2" t="str">
        <f>VLOOKUP(Sales_Data17[[#This Row],[Customer Name Index]],Customer_Data[#All],2,0)</f>
        <v>3LAB, Ltd</v>
      </c>
      <c r="D7511">
        <v>16</v>
      </c>
      <c r="E7511" t="s">
        <v>2</v>
      </c>
      <c r="F7511" t="s">
        <v>8168</v>
      </c>
      <c r="G7511" t="s">
        <v>8025</v>
      </c>
      <c r="H7511" t="str">
        <f>VLOOKUP(Sales_Data17[[#This Row],[Delivery Region Index]],Regions_Table[#All],2,0)</f>
        <v>Queensland</v>
      </c>
      <c r="I7511" t="str">
        <f>VLOOKUP(Sales_Data17[[#This Row],[Delivery Region Index]],Regions_Table[#All],3,0)</f>
        <v>Townsville</v>
      </c>
      <c r="J7511">
        <v>45</v>
      </c>
      <c r="K7511">
        <v>7</v>
      </c>
      <c r="L7511" t="str">
        <f>VLOOKUP(Sales_Data17[[#This Row],[Product Description Index]],Products_Data[#All],2,0)</f>
        <v>Dress Shirts</v>
      </c>
      <c r="M7511">
        <v>2</v>
      </c>
      <c r="N7511" s="9">
        <v>110.17777777777778</v>
      </c>
      <c r="O7511" s="9">
        <f>Sales_Data17[[#This Row],[Order Quantity]]*Sales_Data17[[#This Row],[Unit Price]]</f>
        <v>220.35555555555555</v>
      </c>
      <c r="P7511" s="9">
        <v>48.478222222222229</v>
      </c>
      <c r="Q7511" s="9">
        <f>Sales_Data17[[#This Row],[Line Total]]-(Sales_Data17[[#This Row],[Total Unit Cost]]*Sales_Data17[[#This Row],[Order Quantity]])</f>
        <v>123.3991111111111</v>
      </c>
      <c r="R7511" s="1" t="str">
        <f>TEXT(Sales_Data17[[#This Row],[OrderDate]],"MMM")</f>
        <v>Sep</v>
      </c>
      <c r="S7511" s="1" t="str">
        <f t="shared" si="117"/>
        <v>2016</v>
      </c>
    </row>
    <row r="7512" spans="1:19">
      <c r="A7512" t="s">
        <v>7535</v>
      </c>
      <c r="B7512" s="2">
        <v>42623</v>
      </c>
      <c r="C7512" s="2" t="str">
        <f>VLOOKUP(Sales_Data17[[#This Row],[Customer Name Index]],Customer_Data[#All],2,0)</f>
        <v xml:space="preserve">Ei </v>
      </c>
      <c r="D7512">
        <v>9</v>
      </c>
      <c r="E7512" t="s">
        <v>4</v>
      </c>
      <c r="F7512" t="s">
        <v>8168</v>
      </c>
      <c r="G7512" t="s">
        <v>8027</v>
      </c>
      <c r="H7512" t="str">
        <f>VLOOKUP(Sales_Data17[[#This Row],[Delivery Region Index]],Regions_Table[#All],2,0)</f>
        <v>Queensland</v>
      </c>
      <c r="I7512" t="str">
        <f>VLOOKUP(Sales_Data17[[#This Row],[Delivery Region Index]],Regions_Table[#All],3,0)</f>
        <v>Brisbane</v>
      </c>
      <c r="J7512">
        <v>26</v>
      </c>
      <c r="K7512">
        <v>4</v>
      </c>
      <c r="L7512" t="str">
        <f>VLOOKUP(Sales_Data17[[#This Row],[Product Description Index]],Products_Data[#All],2,0)</f>
        <v>Jeans</v>
      </c>
      <c r="M7512">
        <v>1</v>
      </c>
      <c r="N7512" s="9">
        <v>285.12222222222221</v>
      </c>
      <c r="O7512" s="9">
        <f>Sales_Data17[[#This Row],[Order Quantity]]*Sales_Data17[[#This Row],[Unit Price]]</f>
        <v>285.12222222222221</v>
      </c>
      <c r="P7512" s="9">
        <v>114.0488888888889</v>
      </c>
      <c r="Q7512" s="9">
        <f>Sales_Data17[[#This Row],[Line Total]]-(Sales_Data17[[#This Row],[Total Unit Cost]]*Sales_Data17[[#This Row],[Order Quantity]])</f>
        <v>171.07333333333332</v>
      </c>
      <c r="R7512" s="1" t="str">
        <f>TEXT(Sales_Data17[[#This Row],[OrderDate]],"MMM")</f>
        <v>Sep</v>
      </c>
      <c r="S7512" s="1" t="str">
        <f t="shared" si="117"/>
        <v>2016</v>
      </c>
    </row>
    <row r="7513" spans="1:19">
      <c r="A7513" t="s">
        <v>7536</v>
      </c>
      <c r="B7513" s="2">
        <v>42624</v>
      </c>
      <c r="C7513" s="2" t="str">
        <f>VLOOKUP(Sales_Data17[[#This Row],[Customer Name Index]],Customer_Data[#All],2,0)</f>
        <v>PEDIFIX, Corp</v>
      </c>
      <c r="D7513">
        <v>6</v>
      </c>
      <c r="E7513" t="s">
        <v>2</v>
      </c>
      <c r="F7513" t="s">
        <v>8168</v>
      </c>
      <c r="G7513" t="s">
        <v>8027</v>
      </c>
      <c r="H7513" t="str">
        <f>VLOOKUP(Sales_Data17[[#This Row],[Delivery Region Index]],Regions_Table[#All],2,0)</f>
        <v>New South Wales</v>
      </c>
      <c r="I7513" t="str">
        <f>VLOOKUP(Sales_Data17[[#This Row],[Delivery Region Index]],Regions_Table[#All],3,0)</f>
        <v>Maitland</v>
      </c>
      <c r="J7513">
        <v>15</v>
      </c>
      <c r="K7513">
        <v>3</v>
      </c>
      <c r="L7513" t="str">
        <f>VLOOKUP(Sales_Data17[[#This Row],[Product Description Index]],Products_Data[#All],2,0)</f>
        <v>Sunglasses</v>
      </c>
      <c r="M7513">
        <v>7</v>
      </c>
      <c r="N7513" s="9">
        <v>129.53333333333333</v>
      </c>
      <c r="O7513" s="9">
        <f>Sales_Data17[[#This Row],[Order Quantity]]*Sales_Data17[[#This Row],[Unit Price]]</f>
        <v>906.73333333333335</v>
      </c>
      <c r="P7513" s="9">
        <v>68.652666666666676</v>
      </c>
      <c r="Q7513" s="9">
        <f>Sales_Data17[[#This Row],[Line Total]]-(Sales_Data17[[#This Row],[Total Unit Cost]]*Sales_Data17[[#This Row],[Order Quantity]])</f>
        <v>426.16466666666662</v>
      </c>
      <c r="R7513" s="1" t="str">
        <f>TEXT(Sales_Data17[[#This Row],[OrderDate]],"MMM")</f>
        <v>Sep</v>
      </c>
      <c r="S7513" s="1" t="str">
        <f t="shared" si="117"/>
        <v>2016</v>
      </c>
    </row>
    <row r="7514" spans="1:19">
      <c r="A7514" t="s">
        <v>7537</v>
      </c>
      <c r="B7514" s="2">
        <v>42624</v>
      </c>
      <c r="C7514" s="2" t="str">
        <f>VLOOKUP(Sales_Data17[[#This Row],[Customer Name Index]],Customer_Data[#All],2,0)</f>
        <v>Avon Corp</v>
      </c>
      <c r="D7514">
        <v>1</v>
      </c>
      <c r="E7514" t="s">
        <v>2</v>
      </c>
      <c r="F7514" t="s">
        <v>8168</v>
      </c>
      <c r="G7514" t="s">
        <v>8027</v>
      </c>
      <c r="H7514" t="str">
        <f>VLOOKUP(Sales_Data17[[#This Row],[Delivery Region Index]],Regions_Table[#All],2,0)</f>
        <v>New South Wales</v>
      </c>
      <c r="I7514" t="str">
        <f>VLOOKUP(Sales_Data17[[#This Row],[Delivery Region Index]],Regions_Table[#All],3,0)</f>
        <v>Armidale</v>
      </c>
      <c r="J7514">
        <v>3</v>
      </c>
      <c r="K7514">
        <v>1</v>
      </c>
      <c r="L7514" t="str">
        <f>VLOOKUP(Sales_Data17[[#This Row],[Product Description Index]],Products_Data[#All],2,0)</f>
        <v>Shirts</v>
      </c>
      <c r="M7514">
        <v>9</v>
      </c>
      <c r="N7514" s="9">
        <v>29.777777777777779</v>
      </c>
      <c r="O7514" s="9">
        <f>Sales_Data17[[#This Row],[Order Quantity]]*Sales_Data17[[#This Row],[Unit Price]]</f>
        <v>268</v>
      </c>
      <c r="P7514" s="9">
        <v>16.973333333333333</v>
      </c>
      <c r="Q7514" s="9">
        <f>Sales_Data17[[#This Row],[Line Total]]-(Sales_Data17[[#This Row],[Total Unit Cost]]*Sales_Data17[[#This Row],[Order Quantity]])</f>
        <v>115.24000000000001</v>
      </c>
      <c r="R7514" s="1" t="str">
        <f>TEXT(Sales_Data17[[#This Row],[OrderDate]],"MMM")</f>
        <v>Sep</v>
      </c>
      <c r="S7514" s="1" t="str">
        <f t="shared" si="117"/>
        <v>2016</v>
      </c>
    </row>
    <row r="7515" spans="1:19">
      <c r="A7515" t="s">
        <v>7538</v>
      </c>
      <c r="B7515" s="2">
        <v>42624</v>
      </c>
      <c r="C7515" s="2" t="str">
        <f>VLOOKUP(Sales_Data17[[#This Row],[Customer Name Index]],Customer_Data[#All],2,0)</f>
        <v xml:space="preserve">Qualitest </v>
      </c>
      <c r="D7515">
        <v>19</v>
      </c>
      <c r="E7515" t="s">
        <v>4</v>
      </c>
      <c r="F7515" t="s">
        <v>8168</v>
      </c>
      <c r="G7515" t="s">
        <v>8028</v>
      </c>
      <c r="H7515" t="str">
        <f>VLOOKUP(Sales_Data17[[#This Row],[Delivery Region Index]],Regions_Table[#All],2,0)</f>
        <v>Victoria</v>
      </c>
      <c r="I7515" t="str">
        <f>VLOOKUP(Sales_Data17[[#This Row],[Delivery Region Index]],Regions_Table[#All],3,0)</f>
        <v>Mildura</v>
      </c>
      <c r="J7515">
        <v>53</v>
      </c>
      <c r="K7515">
        <v>8</v>
      </c>
      <c r="L7515" t="str">
        <f>VLOOKUP(Sales_Data17[[#This Row],[Product Description Index]],Products_Data[#All],2,0)</f>
        <v>Shoes</v>
      </c>
      <c r="M7515">
        <v>3</v>
      </c>
      <c r="N7515" s="9">
        <v>23.822222222222223</v>
      </c>
      <c r="O7515" s="9">
        <f>Sales_Data17[[#This Row],[Order Quantity]]*Sales_Data17[[#This Row],[Unit Price]]</f>
        <v>71.466666666666669</v>
      </c>
      <c r="P7515" s="9">
        <v>14.05511111111111</v>
      </c>
      <c r="Q7515" s="9">
        <f>Sales_Data17[[#This Row],[Line Total]]-(Sales_Data17[[#This Row],[Total Unit Cost]]*Sales_Data17[[#This Row],[Order Quantity]])</f>
        <v>29.301333333333339</v>
      </c>
      <c r="R7515" s="1" t="str">
        <f>TEXT(Sales_Data17[[#This Row],[OrderDate]],"MMM")</f>
        <v>Sep</v>
      </c>
      <c r="S7515" s="1" t="str">
        <f t="shared" si="117"/>
        <v>2016</v>
      </c>
    </row>
    <row r="7516" spans="1:19">
      <c r="A7516" t="s">
        <v>7539</v>
      </c>
      <c r="B7516" s="2">
        <v>42624</v>
      </c>
      <c r="C7516" s="2" t="str">
        <f>VLOOKUP(Sales_Data17[[#This Row],[Customer Name Index]],Customer_Data[#All],2,0)</f>
        <v>Rochester Ltd</v>
      </c>
      <c r="D7516">
        <v>15</v>
      </c>
      <c r="E7516" t="s">
        <v>4</v>
      </c>
      <c r="F7516" t="s">
        <v>8168</v>
      </c>
      <c r="G7516" t="s">
        <v>8025</v>
      </c>
      <c r="H7516" t="str">
        <f>VLOOKUP(Sales_Data17[[#This Row],[Delivery Region Index]],Regions_Table[#All],2,0)</f>
        <v>Queensland</v>
      </c>
      <c r="I7516" t="str">
        <f>VLOOKUP(Sales_Data17[[#This Row],[Delivery Region Index]],Regions_Table[#All],3,0)</f>
        <v>Thuringowa</v>
      </c>
      <c r="J7516">
        <v>43</v>
      </c>
      <c r="K7516">
        <v>6</v>
      </c>
      <c r="L7516" t="str">
        <f>VLOOKUP(Sales_Data17[[#This Row],[Product Description Index]],Products_Data[#All],2,0)</f>
        <v>Socks</v>
      </c>
      <c r="M7516">
        <v>8</v>
      </c>
      <c r="N7516" s="9">
        <v>18.611111111111111</v>
      </c>
      <c r="O7516" s="9">
        <f>Sales_Data17[[#This Row],[Order Quantity]]*Sales_Data17[[#This Row],[Unit Price]]</f>
        <v>148.88888888888889</v>
      </c>
      <c r="P7516" s="9">
        <v>13.958333333333334</v>
      </c>
      <c r="Q7516" s="9">
        <f>Sales_Data17[[#This Row],[Line Total]]-(Sales_Data17[[#This Row],[Total Unit Cost]]*Sales_Data17[[#This Row],[Order Quantity]])</f>
        <v>37.222222222222214</v>
      </c>
      <c r="R7516" s="1" t="str">
        <f>TEXT(Sales_Data17[[#This Row],[OrderDate]],"MMM")</f>
        <v>Sep</v>
      </c>
      <c r="S7516" s="1" t="str">
        <f t="shared" si="117"/>
        <v>2016</v>
      </c>
    </row>
    <row r="7517" spans="1:19">
      <c r="A7517" t="s">
        <v>7540</v>
      </c>
      <c r="B7517" s="2">
        <v>42624</v>
      </c>
      <c r="C7517" s="2" t="str">
        <f>VLOOKUP(Sales_Data17[[#This Row],[Customer Name Index]],Customer_Data[#All],2,0)</f>
        <v xml:space="preserve">Ei </v>
      </c>
      <c r="D7517">
        <v>9</v>
      </c>
      <c r="E7517" t="s">
        <v>2</v>
      </c>
      <c r="F7517" t="s">
        <v>8168</v>
      </c>
      <c r="G7517" t="s">
        <v>8027</v>
      </c>
      <c r="H7517" t="str">
        <f>VLOOKUP(Sales_Data17[[#This Row],[Delivery Region Index]],Regions_Table[#All],2,0)</f>
        <v>Queensland</v>
      </c>
      <c r="I7517" t="str">
        <f>VLOOKUP(Sales_Data17[[#This Row],[Delivery Region Index]],Regions_Table[#All],3,0)</f>
        <v>Brisbane</v>
      </c>
      <c r="J7517">
        <v>26</v>
      </c>
      <c r="K7517">
        <v>4</v>
      </c>
      <c r="L7517" t="str">
        <f>VLOOKUP(Sales_Data17[[#This Row],[Product Description Index]],Products_Data[#All],2,0)</f>
        <v>Jeans</v>
      </c>
      <c r="M7517">
        <v>3</v>
      </c>
      <c r="N7517" s="9">
        <v>126.55555555555556</v>
      </c>
      <c r="O7517" s="9">
        <f>Sales_Data17[[#This Row],[Order Quantity]]*Sales_Data17[[#This Row],[Unit Price]]</f>
        <v>379.66666666666669</v>
      </c>
      <c r="P7517" s="9">
        <v>50.622222222222227</v>
      </c>
      <c r="Q7517" s="9">
        <f>Sales_Data17[[#This Row],[Line Total]]-(Sales_Data17[[#This Row],[Total Unit Cost]]*Sales_Data17[[#This Row],[Order Quantity]])</f>
        <v>227.8</v>
      </c>
      <c r="R7517" s="1" t="str">
        <f>TEXT(Sales_Data17[[#This Row],[OrderDate]],"MMM")</f>
        <v>Sep</v>
      </c>
      <c r="S7517" s="1" t="str">
        <f t="shared" si="117"/>
        <v>2016</v>
      </c>
    </row>
    <row r="7518" spans="1:19">
      <c r="A7518" t="s">
        <v>7541</v>
      </c>
      <c r="B7518" s="2">
        <v>42624</v>
      </c>
      <c r="C7518" s="2" t="str">
        <f>VLOOKUP(Sales_Data17[[#This Row],[Customer Name Index]],Customer_Data[#All],2,0)</f>
        <v>Apollo Ltd</v>
      </c>
      <c r="D7518">
        <v>11</v>
      </c>
      <c r="E7518" t="s">
        <v>2</v>
      </c>
      <c r="F7518" t="s">
        <v>8168</v>
      </c>
      <c r="G7518" t="s">
        <v>8026</v>
      </c>
      <c r="H7518" t="str">
        <f>VLOOKUP(Sales_Data17[[#This Row],[Delivery Region Index]],Regions_Table[#All],2,0)</f>
        <v>Queensland</v>
      </c>
      <c r="I7518" t="str">
        <f>VLOOKUP(Sales_Data17[[#This Row],[Delivery Region Index]],Regions_Table[#All],3,0)</f>
        <v>Gladstone</v>
      </c>
      <c r="J7518">
        <v>30</v>
      </c>
      <c r="K7518">
        <v>5</v>
      </c>
      <c r="L7518" t="str">
        <f>VLOOKUP(Sales_Data17[[#This Row],[Product Description Index]],Products_Data[#All],2,0)</f>
        <v>Hats</v>
      </c>
      <c r="M7518">
        <v>7</v>
      </c>
      <c r="N7518" s="9">
        <v>279.91111111111115</v>
      </c>
      <c r="O7518" s="9">
        <f>Sales_Data17[[#This Row],[Order Quantity]]*Sales_Data17[[#This Row],[Unit Price]]</f>
        <v>1959.3777777777782</v>
      </c>
      <c r="P7518" s="9">
        <v>159.54933333333332</v>
      </c>
      <c r="Q7518" s="9">
        <f>Sales_Data17[[#This Row],[Line Total]]-(Sales_Data17[[#This Row],[Total Unit Cost]]*Sales_Data17[[#This Row],[Order Quantity]])</f>
        <v>842.53244444444499</v>
      </c>
      <c r="R7518" s="1" t="str">
        <f>TEXT(Sales_Data17[[#This Row],[OrderDate]],"MMM")</f>
        <v>Sep</v>
      </c>
      <c r="S7518" s="1" t="str">
        <f t="shared" si="117"/>
        <v>2016</v>
      </c>
    </row>
    <row r="7519" spans="1:19">
      <c r="A7519" t="s">
        <v>7542</v>
      </c>
      <c r="B7519" s="2">
        <v>42624</v>
      </c>
      <c r="C7519" s="2" t="str">
        <f>VLOOKUP(Sales_Data17[[#This Row],[Customer Name Index]],Customer_Data[#All],2,0)</f>
        <v>Rochester Ltd</v>
      </c>
      <c r="D7519">
        <v>15</v>
      </c>
      <c r="E7519" t="s">
        <v>3</v>
      </c>
      <c r="F7519" t="s">
        <v>8168</v>
      </c>
      <c r="G7519" t="s">
        <v>8025</v>
      </c>
      <c r="H7519" t="str">
        <f>VLOOKUP(Sales_Data17[[#This Row],[Delivery Region Index]],Regions_Table[#All],2,0)</f>
        <v>Queensland</v>
      </c>
      <c r="I7519" t="str">
        <f>VLOOKUP(Sales_Data17[[#This Row],[Delivery Region Index]],Regions_Table[#All],3,0)</f>
        <v>Rockhampton</v>
      </c>
      <c r="J7519">
        <v>41</v>
      </c>
      <c r="K7519">
        <v>6</v>
      </c>
      <c r="L7519" t="str">
        <f>VLOOKUP(Sales_Data17[[#This Row],[Product Description Index]],Products_Data[#All],2,0)</f>
        <v>Socks</v>
      </c>
      <c r="M7519">
        <v>3</v>
      </c>
      <c r="N7519" s="9">
        <v>294.8</v>
      </c>
      <c r="O7519" s="9">
        <f>Sales_Data17[[#This Row],[Order Quantity]]*Sales_Data17[[#This Row],[Unit Price]]</f>
        <v>884.40000000000009</v>
      </c>
      <c r="P7519" s="9">
        <v>129.71200000000002</v>
      </c>
      <c r="Q7519" s="9">
        <f>Sales_Data17[[#This Row],[Line Total]]-(Sales_Data17[[#This Row],[Total Unit Cost]]*Sales_Data17[[#This Row],[Order Quantity]])</f>
        <v>495.26400000000001</v>
      </c>
      <c r="R7519" s="1" t="str">
        <f>TEXT(Sales_Data17[[#This Row],[OrderDate]],"MMM")</f>
        <v>Sep</v>
      </c>
      <c r="S7519" s="1" t="str">
        <f t="shared" si="117"/>
        <v>2016</v>
      </c>
    </row>
    <row r="7520" spans="1:19">
      <c r="A7520" t="s">
        <v>7543</v>
      </c>
      <c r="B7520" s="2">
        <v>42625</v>
      </c>
      <c r="C7520" s="2" t="str">
        <f>VLOOKUP(Sales_Data17[[#This Row],[Customer Name Index]],Customer_Data[#All],2,0)</f>
        <v xml:space="preserve">WakeFern </v>
      </c>
      <c r="D7520">
        <v>2</v>
      </c>
      <c r="E7520" t="s">
        <v>2</v>
      </c>
      <c r="F7520" t="s">
        <v>8168</v>
      </c>
      <c r="G7520" t="s">
        <v>8027</v>
      </c>
      <c r="H7520" t="str">
        <f>VLOOKUP(Sales_Data17[[#This Row],[Delivery Region Index]],Regions_Table[#All],2,0)</f>
        <v>New South Wales</v>
      </c>
      <c r="I7520" t="str">
        <f>VLOOKUP(Sales_Data17[[#This Row],[Delivery Region Index]],Regions_Table[#All],3,0)</f>
        <v>Broken Hill</v>
      </c>
      <c r="J7520">
        <v>5</v>
      </c>
      <c r="K7520">
        <v>1</v>
      </c>
      <c r="L7520" t="str">
        <f>VLOOKUP(Sales_Data17[[#This Row],[Product Description Index]],Products_Data[#All],2,0)</f>
        <v>Shirts</v>
      </c>
      <c r="M7520">
        <v>4</v>
      </c>
      <c r="N7520" s="9">
        <v>18.611111111111111</v>
      </c>
      <c r="O7520" s="9">
        <f>Sales_Data17[[#This Row],[Order Quantity]]*Sales_Data17[[#This Row],[Unit Price]]</f>
        <v>74.444444444444443</v>
      </c>
      <c r="P7520" s="9">
        <v>15.819444444444445</v>
      </c>
      <c r="Q7520" s="9">
        <f>Sales_Data17[[#This Row],[Line Total]]-(Sales_Data17[[#This Row],[Total Unit Cost]]*Sales_Data17[[#This Row],[Order Quantity]])</f>
        <v>11.166666666666664</v>
      </c>
      <c r="R7520" s="1" t="str">
        <f>TEXT(Sales_Data17[[#This Row],[OrderDate]],"MMM")</f>
        <v>Sep</v>
      </c>
      <c r="S7520" s="1" t="str">
        <f t="shared" si="117"/>
        <v>2016</v>
      </c>
    </row>
    <row r="7521" spans="1:19">
      <c r="A7521" t="s">
        <v>7544</v>
      </c>
      <c r="B7521" s="2">
        <v>42625</v>
      </c>
      <c r="C7521" s="2" t="str">
        <f>VLOOKUP(Sales_Data17[[#This Row],[Customer Name Index]],Customer_Data[#All],2,0)</f>
        <v>Apollo Ltd</v>
      </c>
      <c r="D7521">
        <v>11</v>
      </c>
      <c r="E7521" t="s">
        <v>2</v>
      </c>
      <c r="F7521" t="s">
        <v>8168</v>
      </c>
      <c r="G7521" t="s">
        <v>8026</v>
      </c>
      <c r="H7521" t="str">
        <f>VLOOKUP(Sales_Data17[[#This Row],[Delivery Region Index]],Regions_Table[#All],2,0)</f>
        <v>Queensland</v>
      </c>
      <c r="I7521" t="str">
        <f>VLOOKUP(Sales_Data17[[#This Row],[Delivery Region Index]],Regions_Table[#All],3,0)</f>
        <v>Gympie</v>
      </c>
      <c r="J7521">
        <v>32</v>
      </c>
      <c r="K7521">
        <v>5</v>
      </c>
      <c r="L7521" t="str">
        <f>VLOOKUP(Sales_Data17[[#This Row],[Product Description Index]],Products_Data[#All],2,0)</f>
        <v>Hats</v>
      </c>
      <c r="M7521">
        <v>4</v>
      </c>
      <c r="N7521" s="9">
        <v>218.12222222222223</v>
      </c>
      <c r="O7521" s="9">
        <f>Sales_Data17[[#This Row],[Order Quantity]]*Sales_Data17[[#This Row],[Unit Price]]</f>
        <v>872.48888888888894</v>
      </c>
      <c r="P7521" s="9">
        <v>181.04144444444444</v>
      </c>
      <c r="Q7521" s="9">
        <f>Sales_Data17[[#This Row],[Line Total]]-(Sales_Data17[[#This Row],[Total Unit Cost]]*Sales_Data17[[#This Row],[Order Quantity]])</f>
        <v>148.32311111111119</v>
      </c>
      <c r="R7521" s="1" t="str">
        <f>TEXT(Sales_Data17[[#This Row],[OrderDate]],"MMM")</f>
        <v>Sep</v>
      </c>
      <c r="S7521" s="1" t="str">
        <f t="shared" si="117"/>
        <v>2016</v>
      </c>
    </row>
    <row r="7522" spans="1:19">
      <c r="A7522" t="s">
        <v>7545</v>
      </c>
      <c r="B7522" s="2">
        <v>42625</v>
      </c>
      <c r="C7522" s="2" t="str">
        <f>VLOOKUP(Sales_Data17[[#This Row],[Customer Name Index]],Customer_Data[#All],2,0)</f>
        <v xml:space="preserve">WakeFern </v>
      </c>
      <c r="D7522">
        <v>2</v>
      </c>
      <c r="E7522" t="s">
        <v>2</v>
      </c>
      <c r="F7522" t="s">
        <v>8168</v>
      </c>
      <c r="G7522" t="s">
        <v>8027</v>
      </c>
      <c r="H7522" t="str">
        <f>VLOOKUP(Sales_Data17[[#This Row],[Delivery Region Index]],Regions_Table[#All],2,0)</f>
        <v>New South Wales</v>
      </c>
      <c r="I7522" t="str">
        <f>VLOOKUP(Sales_Data17[[#This Row],[Delivery Region Index]],Regions_Table[#All],3,0)</f>
        <v>Cessnock</v>
      </c>
      <c r="J7522">
        <v>6</v>
      </c>
      <c r="K7522">
        <v>1</v>
      </c>
      <c r="L7522" t="str">
        <f>VLOOKUP(Sales_Data17[[#This Row],[Product Description Index]],Products_Data[#All],2,0)</f>
        <v>Shirts</v>
      </c>
      <c r="M7522">
        <v>1</v>
      </c>
      <c r="N7522" s="9">
        <v>19.355555555555558</v>
      </c>
      <c r="O7522" s="9">
        <f>Sales_Data17[[#This Row],[Order Quantity]]*Sales_Data17[[#This Row],[Unit Price]]</f>
        <v>19.355555555555558</v>
      </c>
      <c r="P7522" s="9">
        <v>8.3228888888888903</v>
      </c>
      <c r="Q7522" s="9">
        <f>Sales_Data17[[#This Row],[Line Total]]-(Sales_Data17[[#This Row],[Total Unit Cost]]*Sales_Data17[[#This Row],[Order Quantity]])</f>
        <v>11.032666666666668</v>
      </c>
      <c r="R7522" s="1" t="str">
        <f>TEXT(Sales_Data17[[#This Row],[OrderDate]],"MMM")</f>
        <v>Sep</v>
      </c>
      <c r="S7522" s="1" t="str">
        <f t="shared" si="117"/>
        <v>2016</v>
      </c>
    </row>
    <row r="7523" spans="1:19">
      <c r="A7523" t="s">
        <v>7546</v>
      </c>
      <c r="B7523" s="2">
        <v>42625</v>
      </c>
      <c r="C7523" s="2" t="str">
        <f>VLOOKUP(Sales_Data17[[#This Row],[Customer Name Index]],Customer_Data[#All],2,0)</f>
        <v xml:space="preserve">Ei </v>
      </c>
      <c r="D7523">
        <v>9</v>
      </c>
      <c r="E7523" t="s">
        <v>4</v>
      </c>
      <c r="F7523" t="s">
        <v>8168</v>
      </c>
      <c r="G7523" t="s">
        <v>8027</v>
      </c>
      <c r="H7523" t="str">
        <f>VLOOKUP(Sales_Data17[[#This Row],[Delivery Region Index]],Regions_Table[#All],2,0)</f>
        <v>Queensland</v>
      </c>
      <c r="I7523" t="str">
        <f>VLOOKUP(Sales_Data17[[#This Row],[Delivery Region Index]],Regions_Table[#All],3,0)</f>
        <v>Brisbane</v>
      </c>
      <c r="J7523">
        <v>26</v>
      </c>
      <c r="K7523">
        <v>4</v>
      </c>
      <c r="L7523" t="str">
        <f>VLOOKUP(Sales_Data17[[#This Row],[Product Description Index]],Products_Data[#All],2,0)</f>
        <v>Jeans</v>
      </c>
      <c r="M7523">
        <v>3</v>
      </c>
      <c r="N7523" s="9">
        <v>384.87777777777779</v>
      </c>
      <c r="O7523" s="9">
        <f>Sales_Data17[[#This Row],[Order Quantity]]*Sales_Data17[[#This Row],[Unit Price]]</f>
        <v>1154.6333333333334</v>
      </c>
      <c r="P7523" s="9">
        <v>323.29733333333331</v>
      </c>
      <c r="Q7523" s="9">
        <f>Sales_Data17[[#This Row],[Line Total]]-(Sales_Data17[[#This Row],[Total Unit Cost]]*Sales_Data17[[#This Row],[Order Quantity]])</f>
        <v>184.7413333333335</v>
      </c>
      <c r="R7523" s="1" t="str">
        <f>TEXT(Sales_Data17[[#This Row],[OrderDate]],"MMM")</f>
        <v>Sep</v>
      </c>
      <c r="S7523" s="1" t="str">
        <f t="shared" si="117"/>
        <v>2016</v>
      </c>
    </row>
    <row r="7524" spans="1:19">
      <c r="A7524" t="s">
        <v>7547</v>
      </c>
      <c r="B7524" s="2">
        <v>42626</v>
      </c>
      <c r="C7524" s="2" t="str">
        <f>VLOOKUP(Sales_Data17[[#This Row],[Customer Name Index]],Customer_Data[#All],2,0)</f>
        <v>Ole Group</v>
      </c>
      <c r="D7524">
        <v>13</v>
      </c>
      <c r="E7524" t="s">
        <v>3</v>
      </c>
      <c r="F7524" t="s">
        <v>8168</v>
      </c>
      <c r="G7524" t="s">
        <v>8026</v>
      </c>
      <c r="H7524" t="str">
        <f>VLOOKUP(Sales_Data17[[#This Row],[Delivery Region Index]],Regions_Table[#All],2,0)</f>
        <v>Queensland</v>
      </c>
      <c r="I7524" t="str">
        <f>VLOOKUP(Sales_Data17[[#This Row],[Delivery Region Index]],Regions_Table[#All],3,0)</f>
        <v>Maryborough</v>
      </c>
      <c r="J7524">
        <v>37</v>
      </c>
      <c r="K7524">
        <v>6</v>
      </c>
      <c r="L7524" t="str">
        <f>VLOOKUP(Sales_Data17[[#This Row],[Product Description Index]],Products_Data[#All],2,0)</f>
        <v>Socks</v>
      </c>
      <c r="M7524">
        <v>2</v>
      </c>
      <c r="N7524" s="9">
        <v>445.17777777777775</v>
      </c>
      <c r="O7524" s="9">
        <f>Sales_Data17[[#This Row],[Order Quantity]]*Sales_Data17[[#This Row],[Unit Price]]</f>
        <v>890.3555555555555</v>
      </c>
      <c r="P7524" s="9">
        <v>351.69044444444444</v>
      </c>
      <c r="Q7524" s="9">
        <f>Sales_Data17[[#This Row],[Line Total]]-(Sales_Data17[[#This Row],[Total Unit Cost]]*Sales_Data17[[#This Row],[Order Quantity]])</f>
        <v>186.97466666666662</v>
      </c>
      <c r="R7524" s="1" t="str">
        <f>TEXT(Sales_Data17[[#This Row],[OrderDate]],"MMM")</f>
        <v>Sep</v>
      </c>
      <c r="S7524" s="1" t="str">
        <f t="shared" si="117"/>
        <v>2016</v>
      </c>
    </row>
    <row r="7525" spans="1:19">
      <c r="A7525" t="s">
        <v>7548</v>
      </c>
      <c r="B7525" s="2">
        <v>42626</v>
      </c>
      <c r="C7525" s="2" t="str">
        <f>VLOOKUP(Sales_Data17[[#This Row],[Customer Name Index]],Customer_Data[#All],2,0)</f>
        <v>Pure Group</v>
      </c>
      <c r="D7525">
        <v>17</v>
      </c>
      <c r="E7525" t="s">
        <v>3</v>
      </c>
      <c r="F7525" t="s">
        <v>8168</v>
      </c>
      <c r="G7525" t="s">
        <v>8025</v>
      </c>
      <c r="H7525" t="str">
        <f>VLOOKUP(Sales_Data17[[#This Row],[Delivery Region Index]],Regions_Table[#All],2,0)</f>
        <v>Victoria</v>
      </c>
      <c r="I7525" t="str">
        <f>VLOOKUP(Sales_Data17[[#This Row],[Delivery Region Index]],Regions_Table[#All],3,0)</f>
        <v>Benalla</v>
      </c>
      <c r="J7525">
        <v>48</v>
      </c>
      <c r="K7525">
        <v>7</v>
      </c>
      <c r="L7525" t="str">
        <f>VLOOKUP(Sales_Data17[[#This Row],[Product Description Index]],Products_Data[#All],2,0)</f>
        <v>Dress Shirts</v>
      </c>
      <c r="M7525">
        <v>9</v>
      </c>
      <c r="N7525" s="9">
        <v>439.9666666666667</v>
      </c>
      <c r="O7525" s="9">
        <f>Sales_Data17[[#This Row],[Order Quantity]]*Sales_Data17[[#This Row],[Unit Price]]</f>
        <v>3959.7000000000003</v>
      </c>
      <c r="P7525" s="9">
        <v>193.58533333333332</v>
      </c>
      <c r="Q7525" s="9">
        <f>Sales_Data17[[#This Row],[Line Total]]-(Sales_Data17[[#This Row],[Total Unit Cost]]*Sales_Data17[[#This Row],[Order Quantity]])</f>
        <v>2217.4320000000002</v>
      </c>
      <c r="R7525" s="1" t="str">
        <f>TEXT(Sales_Data17[[#This Row],[OrderDate]],"MMM")</f>
        <v>Sep</v>
      </c>
      <c r="S7525" s="1" t="str">
        <f t="shared" si="117"/>
        <v>2016</v>
      </c>
    </row>
    <row r="7526" spans="1:19">
      <c r="A7526" t="s">
        <v>7549</v>
      </c>
      <c r="B7526" s="2">
        <v>42626</v>
      </c>
      <c r="C7526" s="2" t="str">
        <f>VLOOKUP(Sales_Data17[[#This Row],[Customer Name Index]],Customer_Data[#All],2,0)</f>
        <v>Ole Group</v>
      </c>
      <c r="D7526">
        <v>13</v>
      </c>
      <c r="E7526" t="s">
        <v>3</v>
      </c>
      <c r="F7526" t="s">
        <v>8168</v>
      </c>
      <c r="G7526" t="s">
        <v>8026</v>
      </c>
      <c r="H7526" t="str">
        <f>VLOOKUP(Sales_Data17[[#This Row],[Delivery Region Index]],Regions_Table[#All],2,0)</f>
        <v>Queensland</v>
      </c>
      <c r="I7526" t="str">
        <f>VLOOKUP(Sales_Data17[[#This Row],[Delivery Region Index]],Regions_Table[#All],3,0)</f>
        <v>Maryborough</v>
      </c>
      <c r="J7526">
        <v>37</v>
      </c>
      <c r="K7526">
        <v>6</v>
      </c>
      <c r="L7526" t="str">
        <f>VLOOKUP(Sales_Data17[[#This Row],[Product Description Index]],Products_Data[#All],2,0)</f>
        <v>Socks</v>
      </c>
      <c r="M7526">
        <v>3</v>
      </c>
      <c r="N7526" s="9">
        <v>202.48888888888891</v>
      </c>
      <c r="O7526" s="9">
        <f>Sales_Data17[[#This Row],[Order Quantity]]*Sales_Data17[[#This Row],[Unit Price]]</f>
        <v>607.4666666666667</v>
      </c>
      <c r="P7526" s="9">
        <v>135.66755555555557</v>
      </c>
      <c r="Q7526" s="9">
        <f>Sales_Data17[[#This Row],[Line Total]]-(Sales_Data17[[#This Row],[Total Unit Cost]]*Sales_Data17[[#This Row],[Order Quantity]])</f>
        <v>200.464</v>
      </c>
      <c r="R7526" s="1" t="str">
        <f>TEXT(Sales_Data17[[#This Row],[OrderDate]],"MMM")</f>
        <v>Sep</v>
      </c>
      <c r="S7526" s="1" t="str">
        <f t="shared" si="117"/>
        <v>2016</v>
      </c>
    </row>
    <row r="7527" spans="1:19">
      <c r="A7527" t="s">
        <v>7550</v>
      </c>
      <c r="B7527" s="2">
        <v>42626</v>
      </c>
      <c r="C7527" s="2" t="str">
        <f>VLOOKUP(Sales_Data17[[#This Row],[Customer Name Index]],Customer_Data[#All],2,0)</f>
        <v xml:space="preserve">Qualitest </v>
      </c>
      <c r="D7527">
        <v>19</v>
      </c>
      <c r="E7527" t="s">
        <v>4</v>
      </c>
      <c r="F7527" t="s">
        <v>8168</v>
      </c>
      <c r="G7527" t="s">
        <v>8028</v>
      </c>
      <c r="H7527" t="str">
        <f>VLOOKUP(Sales_Data17[[#This Row],[Delivery Region Index]],Regions_Table[#All],2,0)</f>
        <v>Victoria</v>
      </c>
      <c r="I7527" t="str">
        <f>VLOOKUP(Sales_Data17[[#This Row],[Delivery Region Index]],Regions_Table[#All],3,0)</f>
        <v>Swan Hill</v>
      </c>
      <c r="J7527">
        <v>55</v>
      </c>
      <c r="K7527">
        <v>8</v>
      </c>
      <c r="L7527" t="str">
        <f>VLOOKUP(Sales_Data17[[#This Row],[Product Description Index]],Products_Data[#All],2,0)</f>
        <v>Shoes</v>
      </c>
      <c r="M7527">
        <v>1</v>
      </c>
      <c r="N7527" s="9">
        <v>256.83333333333331</v>
      </c>
      <c r="O7527" s="9">
        <f>Sales_Data17[[#This Row],[Order Quantity]]*Sales_Data17[[#This Row],[Unit Price]]</f>
        <v>256.83333333333331</v>
      </c>
      <c r="P7527" s="9">
        <v>169.51000000000002</v>
      </c>
      <c r="Q7527" s="9">
        <f>Sales_Data17[[#This Row],[Line Total]]-(Sales_Data17[[#This Row],[Total Unit Cost]]*Sales_Data17[[#This Row],[Order Quantity]])</f>
        <v>87.323333333333295</v>
      </c>
      <c r="R7527" s="1" t="str">
        <f>TEXT(Sales_Data17[[#This Row],[OrderDate]],"MMM")</f>
        <v>Sep</v>
      </c>
      <c r="S7527" s="1" t="str">
        <f t="shared" si="117"/>
        <v>2016</v>
      </c>
    </row>
    <row r="7528" spans="1:19">
      <c r="A7528" t="s">
        <v>7551</v>
      </c>
      <c r="B7528" s="2">
        <v>42627</v>
      </c>
      <c r="C7528" s="2" t="str">
        <f>VLOOKUP(Sales_Data17[[#This Row],[Customer Name Index]],Customer_Data[#All],2,0)</f>
        <v>Pacific Ltd</v>
      </c>
      <c r="D7528">
        <v>20</v>
      </c>
      <c r="E7528" t="s">
        <v>4</v>
      </c>
      <c r="F7528" t="s">
        <v>8168</v>
      </c>
      <c r="G7528" t="s">
        <v>8028</v>
      </c>
      <c r="H7528" t="str">
        <f>VLOOKUP(Sales_Data17[[#This Row],[Delivery Region Index]],Regions_Table[#All],2,0)</f>
        <v>Victoria</v>
      </c>
      <c r="I7528" t="str">
        <f>VLOOKUP(Sales_Data17[[#This Row],[Delivery Region Index]],Regions_Table[#All],3,0)</f>
        <v>Wodonga</v>
      </c>
      <c r="J7528">
        <v>58</v>
      </c>
      <c r="K7528">
        <v>8</v>
      </c>
      <c r="L7528" t="str">
        <f>VLOOKUP(Sales_Data17[[#This Row],[Product Description Index]],Products_Data[#All],2,0)</f>
        <v>Shoes</v>
      </c>
      <c r="M7528">
        <v>9</v>
      </c>
      <c r="N7528" s="9">
        <v>99.01111111111112</v>
      </c>
      <c r="O7528" s="9">
        <f>Sales_Data17[[#This Row],[Order Quantity]]*Sales_Data17[[#This Row],[Unit Price]]</f>
        <v>891.10000000000014</v>
      </c>
      <c r="P7528" s="9">
        <v>69.307777777777773</v>
      </c>
      <c r="Q7528" s="9">
        <f>Sales_Data17[[#This Row],[Line Total]]-(Sales_Data17[[#This Row],[Total Unit Cost]]*Sales_Data17[[#This Row],[Order Quantity]])</f>
        <v>267.33000000000015</v>
      </c>
      <c r="R7528" s="1" t="str">
        <f>TEXT(Sales_Data17[[#This Row],[OrderDate]],"MMM")</f>
        <v>Sep</v>
      </c>
      <c r="S7528" s="1" t="str">
        <f t="shared" si="117"/>
        <v>2016</v>
      </c>
    </row>
    <row r="7529" spans="1:19">
      <c r="A7529" t="s">
        <v>7552</v>
      </c>
      <c r="B7529" s="2">
        <v>42627</v>
      </c>
      <c r="C7529" s="2" t="str">
        <f>VLOOKUP(Sales_Data17[[#This Row],[Customer Name Index]],Customer_Data[#All],2,0)</f>
        <v>New Ltd</v>
      </c>
      <c r="D7529">
        <v>7</v>
      </c>
      <c r="E7529" t="s">
        <v>3</v>
      </c>
      <c r="F7529" t="s">
        <v>8168</v>
      </c>
      <c r="G7529" t="s">
        <v>8027</v>
      </c>
      <c r="H7529" t="str">
        <f>VLOOKUP(Sales_Data17[[#This Row],[Delivery Region Index]],Regions_Table[#All],2,0)</f>
        <v>New South Wales</v>
      </c>
      <c r="I7529" t="str">
        <f>VLOOKUP(Sales_Data17[[#This Row],[Delivery Region Index]],Regions_Table[#All],3,0)</f>
        <v>Queanbeyan</v>
      </c>
      <c r="J7529">
        <v>20</v>
      </c>
      <c r="K7529">
        <v>3</v>
      </c>
      <c r="L7529" t="str">
        <f>VLOOKUP(Sales_Data17[[#This Row],[Product Description Index]],Products_Data[#All],2,0)</f>
        <v>Sunglasses</v>
      </c>
      <c r="M7529">
        <v>1</v>
      </c>
      <c r="N7529" s="9">
        <v>23.077777777777779</v>
      </c>
      <c r="O7529" s="9">
        <f>Sales_Data17[[#This Row],[Order Quantity]]*Sales_Data17[[#This Row],[Unit Price]]</f>
        <v>23.077777777777779</v>
      </c>
      <c r="P7529" s="9">
        <v>10.846555555555556</v>
      </c>
      <c r="Q7529" s="9">
        <f>Sales_Data17[[#This Row],[Line Total]]-(Sales_Data17[[#This Row],[Total Unit Cost]]*Sales_Data17[[#This Row],[Order Quantity]])</f>
        <v>12.231222222222224</v>
      </c>
      <c r="R7529" s="1" t="str">
        <f>TEXT(Sales_Data17[[#This Row],[OrderDate]],"MMM")</f>
        <v>Sep</v>
      </c>
      <c r="S7529" s="1" t="str">
        <f t="shared" si="117"/>
        <v>2016</v>
      </c>
    </row>
    <row r="7530" spans="1:19">
      <c r="A7530" t="s">
        <v>7553</v>
      </c>
      <c r="B7530" s="2">
        <v>42627</v>
      </c>
      <c r="C7530" s="2" t="str">
        <f>VLOOKUP(Sales_Data17[[#This Row],[Customer Name Index]],Customer_Data[#All],2,0)</f>
        <v>21st Ltd</v>
      </c>
      <c r="D7530">
        <v>10</v>
      </c>
      <c r="E7530" t="s">
        <v>2</v>
      </c>
      <c r="F7530" t="s">
        <v>8168</v>
      </c>
      <c r="G7530" t="s">
        <v>8026</v>
      </c>
      <c r="H7530" t="str">
        <f>VLOOKUP(Sales_Data17[[#This Row],[Delivery Region Index]],Regions_Table[#All],2,0)</f>
        <v>Queensland</v>
      </c>
      <c r="I7530" t="str">
        <f>VLOOKUP(Sales_Data17[[#This Row],[Delivery Region Index]],Regions_Table[#All],3,0)</f>
        <v>Cairns</v>
      </c>
      <c r="J7530">
        <v>28</v>
      </c>
      <c r="K7530">
        <v>4</v>
      </c>
      <c r="L7530" t="str">
        <f>VLOOKUP(Sales_Data17[[#This Row],[Product Description Index]],Products_Data[#All],2,0)</f>
        <v>Jeans</v>
      </c>
      <c r="M7530">
        <v>7</v>
      </c>
      <c r="N7530" s="9">
        <v>142.1888888888889</v>
      </c>
      <c r="O7530" s="9">
        <f>Sales_Data17[[#This Row],[Order Quantity]]*Sales_Data17[[#This Row],[Unit Price]]</f>
        <v>995.32222222222231</v>
      </c>
      <c r="P7530" s="9">
        <v>75.360111111111124</v>
      </c>
      <c r="Q7530" s="9">
        <f>Sales_Data17[[#This Row],[Line Total]]-(Sales_Data17[[#This Row],[Total Unit Cost]]*Sales_Data17[[#This Row],[Order Quantity]])</f>
        <v>467.80144444444443</v>
      </c>
      <c r="R7530" s="1" t="str">
        <f>TEXT(Sales_Data17[[#This Row],[OrderDate]],"MMM")</f>
        <v>Sep</v>
      </c>
      <c r="S7530" s="1" t="str">
        <f t="shared" si="117"/>
        <v>2016</v>
      </c>
    </row>
    <row r="7531" spans="1:19">
      <c r="A7531" t="s">
        <v>7554</v>
      </c>
      <c r="B7531" s="2">
        <v>42627</v>
      </c>
      <c r="C7531" s="2" t="str">
        <f>VLOOKUP(Sales_Data17[[#This Row],[Customer Name Index]],Customer_Data[#All],2,0)</f>
        <v>21st Ltd</v>
      </c>
      <c r="D7531">
        <v>10</v>
      </c>
      <c r="E7531" t="s">
        <v>2</v>
      </c>
      <c r="F7531" t="s">
        <v>8168</v>
      </c>
      <c r="G7531" t="s">
        <v>8026</v>
      </c>
      <c r="H7531" t="str">
        <f>VLOOKUP(Sales_Data17[[#This Row],[Delivery Region Index]],Regions_Table[#All],2,0)</f>
        <v>Queensland</v>
      </c>
      <c r="I7531" t="str">
        <f>VLOOKUP(Sales_Data17[[#This Row],[Delivery Region Index]],Regions_Table[#All],3,0)</f>
        <v>Cairns</v>
      </c>
      <c r="J7531">
        <v>28</v>
      </c>
      <c r="K7531">
        <v>4</v>
      </c>
      <c r="L7531" t="str">
        <f>VLOOKUP(Sales_Data17[[#This Row],[Product Description Index]],Products_Data[#All],2,0)</f>
        <v>Jeans</v>
      </c>
      <c r="M7531">
        <v>8</v>
      </c>
      <c r="N7531" s="9">
        <v>25.311111111111114</v>
      </c>
      <c r="O7531" s="9">
        <f>Sales_Data17[[#This Row],[Order Quantity]]*Sales_Data17[[#This Row],[Unit Price]]</f>
        <v>202.48888888888891</v>
      </c>
      <c r="P7531" s="9">
        <v>11.136888888888889</v>
      </c>
      <c r="Q7531" s="9">
        <f>Sales_Data17[[#This Row],[Line Total]]-(Sales_Data17[[#This Row],[Total Unit Cost]]*Sales_Data17[[#This Row],[Order Quantity]])</f>
        <v>113.3937777777778</v>
      </c>
      <c r="R7531" s="1" t="str">
        <f>TEXT(Sales_Data17[[#This Row],[OrderDate]],"MMM")</f>
        <v>Sep</v>
      </c>
      <c r="S7531" s="1" t="str">
        <f t="shared" si="117"/>
        <v>2016</v>
      </c>
    </row>
    <row r="7532" spans="1:19">
      <c r="A7532" t="s">
        <v>7555</v>
      </c>
      <c r="B7532" s="2">
        <v>42627</v>
      </c>
      <c r="C7532" s="2" t="str">
        <f>VLOOKUP(Sales_Data17[[#This Row],[Customer Name Index]],Customer_Data[#All],2,0)</f>
        <v>21st Ltd</v>
      </c>
      <c r="D7532">
        <v>10</v>
      </c>
      <c r="E7532" t="s">
        <v>2</v>
      </c>
      <c r="F7532" t="s">
        <v>8168</v>
      </c>
      <c r="G7532" t="s">
        <v>8026</v>
      </c>
      <c r="H7532" t="str">
        <f>VLOOKUP(Sales_Data17[[#This Row],[Delivery Region Index]],Regions_Table[#All],2,0)</f>
        <v>Queensland</v>
      </c>
      <c r="I7532" t="str">
        <f>VLOOKUP(Sales_Data17[[#This Row],[Delivery Region Index]],Regions_Table[#All],3,0)</f>
        <v>Cairns</v>
      </c>
      <c r="J7532">
        <v>28</v>
      </c>
      <c r="K7532">
        <v>4</v>
      </c>
      <c r="L7532" t="str">
        <f>VLOOKUP(Sales_Data17[[#This Row],[Product Description Index]],Products_Data[#All],2,0)</f>
        <v>Jeans</v>
      </c>
      <c r="M7532">
        <v>6</v>
      </c>
      <c r="N7532" s="9">
        <v>113.15555555555555</v>
      </c>
      <c r="O7532" s="9">
        <f>Sales_Data17[[#This Row],[Order Quantity]]*Sales_Data17[[#This Row],[Unit Price]]</f>
        <v>678.93333333333328</v>
      </c>
      <c r="P7532" s="9">
        <v>73.551111111111112</v>
      </c>
      <c r="Q7532" s="9">
        <f>Sales_Data17[[#This Row],[Line Total]]-(Sales_Data17[[#This Row],[Total Unit Cost]]*Sales_Data17[[#This Row],[Order Quantity]])</f>
        <v>237.62666666666661</v>
      </c>
      <c r="R7532" s="1" t="str">
        <f>TEXT(Sales_Data17[[#This Row],[OrderDate]],"MMM")</f>
        <v>Sep</v>
      </c>
      <c r="S7532" s="1" t="str">
        <f t="shared" si="117"/>
        <v>2016</v>
      </c>
    </row>
    <row r="7533" spans="1:19">
      <c r="A7533" t="s">
        <v>7556</v>
      </c>
      <c r="B7533" s="2">
        <v>42628</v>
      </c>
      <c r="C7533" s="2" t="str">
        <f>VLOOKUP(Sales_Data17[[#This Row],[Customer Name Index]],Customer_Data[#All],2,0)</f>
        <v>Avon Corp</v>
      </c>
      <c r="D7533">
        <v>1</v>
      </c>
      <c r="E7533" t="s">
        <v>2</v>
      </c>
      <c r="F7533" t="s">
        <v>8168</v>
      </c>
      <c r="G7533" t="s">
        <v>8027</v>
      </c>
      <c r="H7533" t="str">
        <f>VLOOKUP(Sales_Data17[[#This Row],[Delivery Region Index]],Regions_Table[#All],2,0)</f>
        <v>New South Wales</v>
      </c>
      <c r="I7533" t="str">
        <f>VLOOKUP(Sales_Data17[[#This Row],[Delivery Region Index]],Regions_Table[#All],3,0)</f>
        <v>Sydney</v>
      </c>
      <c r="J7533">
        <v>1</v>
      </c>
      <c r="K7533">
        <v>1</v>
      </c>
      <c r="L7533" t="str">
        <f>VLOOKUP(Sales_Data17[[#This Row],[Product Description Index]],Products_Data[#All],2,0)</f>
        <v>Shirts</v>
      </c>
      <c r="M7533">
        <v>1</v>
      </c>
      <c r="N7533" s="9">
        <v>437.73333333333335</v>
      </c>
      <c r="O7533" s="9">
        <f>Sales_Data17[[#This Row],[Order Quantity]]*Sales_Data17[[#This Row],[Unit Price]]</f>
        <v>437.73333333333335</v>
      </c>
      <c r="P7533" s="9">
        <v>205.73466666666664</v>
      </c>
      <c r="Q7533" s="9">
        <f>Sales_Data17[[#This Row],[Line Total]]-(Sales_Data17[[#This Row],[Total Unit Cost]]*Sales_Data17[[#This Row],[Order Quantity]])</f>
        <v>231.99866666666671</v>
      </c>
      <c r="R7533" s="1" t="str">
        <f>TEXT(Sales_Data17[[#This Row],[OrderDate]],"MMM")</f>
        <v>Sep</v>
      </c>
      <c r="S7533" s="1" t="str">
        <f t="shared" si="117"/>
        <v>2016</v>
      </c>
    </row>
    <row r="7534" spans="1:19">
      <c r="A7534" t="s">
        <v>7557</v>
      </c>
      <c r="B7534" s="2">
        <v>42628</v>
      </c>
      <c r="C7534" s="2" t="str">
        <f>VLOOKUP(Sales_Data17[[#This Row],[Customer Name Index]],Customer_Data[#All],2,0)</f>
        <v>21st Ltd</v>
      </c>
      <c r="D7534">
        <v>10</v>
      </c>
      <c r="E7534" t="s">
        <v>2</v>
      </c>
      <c r="F7534" t="s">
        <v>8168</v>
      </c>
      <c r="G7534" t="s">
        <v>8027</v>
      </c>
      <c r="H7534" t="str">
        <f>VLOOKUP(Sales_Data17[[#This Row],[Delivery Region Index]],Regions_Table[#All],2,0)</f>
        <v>Queensland</v>
      </c>
      <c r="I7534" t="str">
        <f>VLOOKUP(Sales_Data17[[#This Row],[Delivery Region Index]],Regions_Table[#All],3,0)</f>
        <v>Bundaberg</v>
      </c>
      <c r="J7534">
        <v>27</v>
      </c>
      <c r="K7534">
        <v>4</v>
      </c>
      <c r="L7534" t="str">
        <f>VLOOKUP(Sales_Data17[[#This Row],[Product Description Index]],Products_Data[#All],2,0)</f>
        <v>Jeans</v>
      </c>
      <c r="M7534">
        <v>6</v>
      </c>
      <c r="N7534" s="9">
        <v>111.66666666666667</v>
      </c>
      <c r="O7534" s="9">
        <f>Sales_Data17[[#This Row],[Order Quantity]]*Sales_Data17[[#This Row],[Unit Price]]</f>
        <v>670</v>
      </c>
      <c r="P7534" s="9">
        <v>63.649999999999991</v>
      </c>
      <c r="Q7534" s="9">
        <f>Sales_Data17[[#This Row],[Line Total]]-(Sales_Data17[[#This Row],[Total Unit Cost]]*Sales_Data17[[#This Row],[Order Quantity]])</f>
        <v>288.10000000000002</v>
      </c>
      <c r="R7534" s="1" t="str">
        <f>TEXT(Sales_Data17[[#This Row],[OrderDate]],"MMM")</f>
        <v>Sep</v>
      </c>
      <c r="S7534" s="1" t="str">
        <f t="shared" si="117"/>
        <v>2016</v>
      </c>
    </row>
    <row r="7535" spans="1:19">
      <c r="A7535" t="s">
        <v>7558</v>
      </c>
      <c r="B7535" s="2">
        <v>42628</v>
      </c>
      <c r="C7535" s="2" t="str">
        <f>VLOOKUP(Sales_Data17[[#This Row],[Customer Name Index]],Customer_Data[#All],2,0)</f>
        <v>Pure Group</v>
      </c>
      <c r="D7535">
        <v>17</v>
      </c>
      <c r="E7535" t="s">
        <v>4</v>
      </c>
      <c r="F7535" t="s">
        <v>8168</v>
      </c>
      <c r="G7535" t="s">
        <v>8025</v>
      </c>
      <c r="H7535" t="str">
        <f>VLOOKUP(Sales_Data17[[#This Row],[Delivery Region Index]],Regions_Table[#All],2,0)</f>
        <v>Victoria</v>
      </c>
      <c r="I7535" t="str">
        <f>VLOOKUP(Sales_Data17[[#This Row],[Delivery Region Index]],Regions_Table[#All],3,0)</f>
        <v>Ballarat</v>
      </c>
      <c r="J7535">
        <v>49</v>
      </c>
      <c r="K7535">
        <v>7</v>
      </c>
      <c r="L7535" t="str">
        <f>VLOOKUP(Sales_Data17[[#This Row],[Product Description Index]],Products_Data[#All],2,0)</f>
        <v>Dress Shirts</v>
      </c>
      <c r="M7535">
        <v>9</v>
      </c>
      <c r="N7535" s="9">
        <v>120.60000000000001</v>
      </c>
      <c r="O7535" s="9">
        <f>Sales_Data17[[#This Row],[Order Quantity]]*Sales_Data17[[#This Row],[Unit Price]]</f>
        <v>1085.4000000000001</v>
      </c>
      <c r="P7535" s="9">
        <v>92.862000000000009</v>
      </c>
      <c r="Q7535" s="9">
        <f>Sales_Data17[[#This Row],[Line Total]]-(Sales_Data17[[#This Row],[Total Unit Cost]]*Sales_Data17[[#This Row],[Order Quantity]])</f>
        <v>249.64200000000005</v>
      </c>
      <c r="R7535" s="1" t="str">
        <f>TEXT(Sales_Data17[[#This Row],[OrderDate]],"MMM")</f>
        <v>Sep</v>
      </c>
      <c r="S7535" s="1" t="str">
        <f t="shared" si="117"/>
        <v>2016</v>
      </c>
    </row>
    <row r="7536" spans="1:19">
      <c r="A7536" t="s">
        <v>7559</v>
      </c>
      <c r="B7536" s="2">
        <v>42629</v>
      </c>
      <c r="C7536" s="2" t="str">
        <f>VLOOKUP(Sales_Data17[[#This Row],[Customer Name Index]],Customer_Data[#All],2,0)</f>
        <v xml:space="preserve">Linde </v>
      </c>
      <c r="D7536">
        <v>14</v>
      </c>
      <c r="E7536" t="s">
        <v>4</v>
      </c>
      <c r="F7536" t="s">
        <v>8168</v>
      </c>
      <c r="G7536" t="s">
        <v>8026</v>
      </c>
      <c r="H7536" t="str">
        <f>VLOOKUP(Sales_Data17[[#This Row],[Delivery Region Index]],Regions_Table[#All],2,0)</f>
        <v>Queensland</v>
      </c>
      <c r="I7536" t="str">
        <f>VLOOKUP(Sales_Data17[[#This Row],[Delivery Region Index]],Regions_Table[#All],3,0)</f>
        <v>Mount Isa</v>
      </c>
      <c r="J7536">
        <v>38</v>
      </c>
      <c r="K7536">
        <v>6</v>
      </c>
      <c r="L7536" t="str">
        <f>VLOOKUP(Sales_Data17[[#This Row],[Product Description Index]],Products_Data[#All],2,0)</f>
        <v>Socks</v>
      </c>
      <c r="M7536">
        <v>6</v>
      </c>
      <c r="N7536" s="9">
        <v>430.28888888888889</v>
      </c>
      <c r="O7536" s="9">
        <f>Sales_Data17[[#This Row],[Order Quantity]]*Sales_Data17[[#This Row],[Unit Price]]</f>
        <v>2581.7333333333336</v>
      </c>
      <c r="P7536" s="9">
        <v>305.50511111111109</v>
      </c>
      <c r="Q7536" s="9">
        <f>Sales_Data17[[#This Row],[Line Total]]-(Sales_Data17[[#This Row],[Total Unit Cost]]*Sales_Data17[[#This Row],[Order Quantity]])</f>
        <v>748.70266666666703</v>
      </c>
      <c r="R7536" s="1" t="str">
        <f>TEXT(Sales_Data17[[#This Row],[OrderDate]],"MMM")</f>
        <v>Sep</v>
      </c>
      <c r="S7536" s="1" t="str">
        <f t="shared" si="117"/>
        <v>2016</v>
      </c>
    </row>
    <row r="7537" spans="1:19">
      <c r="A7537" t="s">
        <v>7560</v>
      </c>
      <c r="B7537" s="2">
        <v>42629</v>
      </c>
      <c r="C7537" s="2" t="str">
        <f>VLOOKUP(Sales_Data17[[#This Row],[Customer Name Index]],Customer_Data[#All],2,0)</f>
        <v>Pure Group</v>
      </c>
      <c r="D7537">
        <v>17</v>
      </c>
      <c r="E7537" t="s">
        <v>2</v>
      </c>
      <c r="F7537" t="s">
        <v>8168</v>
      </c>
      <c r="G7537" t="s">
        <v>8025</v>
      </c>
      <c r="H7537" t="str">
        <f>VLOOKUP(Sales_Data17[[#This Row],[Delivery Region Index]],Regions_Table[#All],2,0)</f>
        <v>Victoria</v>
      </c>
      <c r="I7537" t="str">
        <f>VLOOKUP(Sales_Data17[[#This Row],[Delivery Region Index]],Regions_Table[#All],3,0)</f>
        <v>Ballarat</v>
      </c>
      <c r="J7537">
        <v>49</v>
      </c>
      <c r="K7537">
        <v>7</v>
      </c>
      <c r="L7537" t="str">
        <f>VLOOKUP(Sales_Data17[[#This Row],[Product Description Index]],Products_Data[#All],2,0)</f>
        <v>Dress Shirts</v>
      </c>
      <c r="M7537">
        <v>2</v>
      </c>
      <c r="N7537" s="9">
        <v>445.17777777777775</v>
      </c>
      <c r="O7537" s="9">
        <f>Sales_Data17[[#This Row],[Order Quantity]]*Sales_Data17[[#This Row],[Unit Price]]</f>
        <v>890.3555555555555</v>
      </c>
      <c r="P7537" s="9">
        <v>253.75133333333329</v>
      </c>
      <c r="Q7537" s="9">
        <f>Sales_Data17[[#This Row],[Line Total]]-(Sales_Data17[[#This Row],[Total Unit Cost]]*Sales_Data17[[#This Row],[Order Quantity]])</f>
        <v>382.85288888888891</v>
      </c>
      <c r="R7537" s="1" t="str">
        <f>TEXT(Sales_Data17[[#This Row],[OrderDate]],"MMM")</f>
        <v>Sep</v>
      </c>
      <c r="S7537" s="1" t="str">
        <f t="shared" si="117"/>
        <v>2016</v>
      </c>
    </row>
    <row r="7538" spans="1:19">
      <c r="A7538" t="s">
        <v>7561</v>
      </c>
      <c r="B7538" s="2">
        <v>42629</v>
      </c>
      <c r="C7538" s="2" t="str">
        <f>VLOOKUP(Sales_Data17[[#This Row],[Customer Name Index]],Customer_Data[#All],2,0)</f>
        <v xml:space="preserve">WakeFern </v>
      </c>
      <c r="D7538">
        <v>2</v>
      </c>
      <c r="E7538" t="s">
        <v>2</v>
      </c>
      <c r="F7538" t="s">
        <v>8168</v>
      </c>
      <c r="G7538" t="s">
        <v>8027</v>
      </c>
      <c r="H7538" t="str">
        <f>VLOOKUP(Sales_Data17[[#This Row],[Delivery Region Index]],Regions_Table[#All],2,0)</f>
        <v>New South Wales</v>
      </c>
      <c r="I7538" t="str">
        <f>VLOOKUP(Sales_Data17[[#This Row],[Delivery Region Index]],Regions_Table[#All],3,0)</f>
        <v>Cessnock</v>
      </c>
      <c r="J7538">
        <v>6</v>
      </c>
      <c r="K7538">
        <v>1</v>
      </c>
      <c r="L7538" t="str">
        <f>VLOOKUP(Sales_Data17[[#This Row],[Product Description Index]],Products_Data[#All],2,0)</f>
        <v>Shirts</v>
      </c>
      <c r="M7538">
        <v>7</v>
      </c>
      <c r="N7538" s="9">
        <v>26.055555555555557</v>
      </c>
      <c r="O7538" s="9">
        <f>Sales_Data17[[#This Row],[Order Quantity]]*Sales_Data17[[#This Row],[Unit Price]]</f>
        <v>182.38888888888891</v>
      </c>
      <c r="P7538" s="9">
        <v>14.07</v>
      </c>
      <c r="Q7538" s="9">
        <f>Sales_Data17[[#This Row],[Line Total]]-(Sales_Data17[[#This Row],[Total Unit Cost]]*Sales_Data17[[#This Row],[Order Quantity]])</f>
        <v>83.898888888888905</v>
      </c>
      <c r="R7538" s="1" t="str">
        <f>TEXT(Sales_Data17[[#This Row],[OrderDate]],"MMM")</f>
        <v>Sep</v>
      </c>
      <c r="S7538" s="1" t="str">
        <f t="shared" si="117"/>
        <v>2016</v>
      </c>
    </row>
    <row r="7539" spans="1:19">
      <c r="A7539" t="s">
        <v>7562</v>
      </c>
      <c r="B7539" s="2">
        <v>42629</v>
      </c>
      <c r="C7539" s="2" t="str">
        <f>VLOOKUP(Sales_Data17[[#This Row],[Customer Name Index]],Customer_Data[#All],2,0)</f>
        <v>Pure Group</v>
      </c>
      <c r="D7539">
        <v>17</v>
      </c>
      <c r="E7539" t="s">
        <v>4</v>
      </c>
      <c r="F7539" t="s">
        <v>8168</v>
      </c>
      <c r="G7539" t="s">
        <v>8025</v>
      </c>
      <c r="H7539" t="str">
        <f>VLOOKUP(Sales_Data17[[#This Row],[Delivery Region Index]],Regions_Table[#All],2,0)</f>
        <v>Victoria</v>
      </c>
      <c r="I7539" t="str">
        <f>VLOOKUP(Sales_Data17[[#This Row],[Delivery Region Index]],Regions_Table[#All],3,0)</f>
        <v>Ballarat</v>
      </c>
      <c r="J7539">
        <v>49</v>
      </c>
      <c r="K7539">
        <v>7</v>
      </c>
      <c r="L7539" t="str">
        <f>VLOOKUP(Sales_Data17[[#This Row],[Product Description Index]],Products_Data[#All],2,0)</f>
        <v>Dress Shirts</v>
      </c>
      <c r="M7539">
        <v>8</v>
      </c>
      <c r="N7539" s="9">
        <v>119.85555555555555</v>
      </c>
      <c r="O7539" s="9">
        <f>Sales_Data17[[#This Row],[Order Quantity]]*Sales_Data17[[#This Row],[Unit Price]]</f>
        <v>958.84444444444443</v>
      </c>
      <c r="P7539" s="9">
        <v>77.906111111111116</v>
      </c>
      <c r="Q7539" s="9">
        <f>Sales_Data17[[#This Row],[Line Total]]-(Sales_Data17[[#This Row],[Total Unit Cost]]*Sales_Data17[[#This Row],[Order Quantity]])</f>
        <v>335.59555555555551</v>
      </c>
      <c r="R7539" s="1" t="str">
        <f>TEXT(Sales_Data17[[#This Row],[OrderDate]],"MMM")</f>
        <v>Sep</v>
      </c>
      <c r="S7539" s="1" t="str">
        <f t="shared" si="117"/>
        <v>2016</v>
      </c>
    </row>
    <row r="7540" spans="1:19">
      <c r="A7540" t="s">
        <v>7563</v>
      </c>
      <c r="B7540" s="2">
        <v>42630</v>
      </c>
      <c r="C7540" s="2" t="str">
        <f>VLOOKUP(Sales_Data17[[#This Row],[Customer Name Index]],Customer_Data[#All],2,0)</f>
        <v>PEDIFIX, Corp</v>
      </c>
      <c r="D7540">
        <v>6</v>
      </c>
      <c r="E7540" t="s">
        <v>2</v>
      </c>
      <c r="F7540" t="s">
        <v>8168</v>
      </c>
      <c r="G7540" t="s">
        <v>8027</v>
      </c>
      <c r="H7540" t="str">
        <f>VLOOKUP(Sales_Data17[[#This Row],[Delivery Region Index]],Regions_Table[#All],2,0)</f>
        <v>New South Wales</v>
      </c>
      <c r="I7540" t="str">
        <f>VLOOKUP(Sales_Data17[[#This Row],[Delivery Region Index]],Regions_Table[#All],3,0)</f>
        <v>Newcastle</v>
      </c>
      <c r="J7540">
        <v>16</v>
      </c>
      <c r="K7540">
        <v>3</v>
      </c>
      <c r="L7540" t="str">
        <f>VLOOKUP(Sales_Data17[[#This Row],[Product Description Index]],Products_Data[#All],2,0)</f>
        <v>Sunglasses</v>
      </c>
      <c r="M7540">
        <v>7</v>
      </c>
      <c r="N7540" s="9">
        <v>280.65555555555557</v>
      </c>
      <c r="O7540" s="9">
        <f>Sales_Data17[[#This Row],[Order Quantity]]*Sales_Data17[[#This Row],[Unit Price]]</f>
        <v>1964.588888888889</v>
      </c>
      <c r="P7540" s="9">
        <v>143.13433333333333</v>
      </c>
      <c r="Q7540" s="9">
        <f>Sales_Data17[[#This Row],[Line Total]]-(Sales_Data17[[#This Row],[Total Unit Cost]]*Sales_Data17[[#This Row],[Order Quantity]])</f>
        <v>962.64855555555562</v>
      </c>
      <c r="R7540" s="1" t="str">
        <f>TEXT(Sales_Data17[[#This Row],[OrderDate]],"MMM")</f>
        <v>Sep</v>
      </c>
      <c r="S7540" s="1" t="str">
        <f t="shared" si="117"/>
        <v>2016</v>
      </c>
    </row>
    <row r="7541" spans="1:19">
      <c r="A7541" t="s">
        <v>7564</v>
      </c>
      <c r="B7541" s="2">
        <v>42630</v>
      </c>
      <c r="C7541" s="2" t="str">
        <f>VLOOKUP(Sales_Data17[[#This Row],[Customer Name Index]],Customer_Data[#All],2,0)</f>
        <v>21st Ltd</v>
      </c>
      <c r="D7541">
        <v>10</v>
      </c>
      <c r="E7541" t="s">
        <v>4</v>
      </c>
      <c r="F7541" t="s">
        <v>8168</v>
      </c>
      <c r="G7541" t="s">
        <v>8026</v>
      </c>
      <c r="H7541" t="str">
        <f>VLOOKUP(Sales_Data17[[#This Row],[Delivery Region Index]],Regions_Table[#All],2,0)</f>
        <v>Queensland</v>
      </c>
      <c r="I7541" t="str">
        <f>VLOOKUP(Sales_Data17[[#This Row],[Delivery Region Index]],Regions_Table[#All],3,0)</f>
        <v>Cairns</v>
      </c>
      <c r="J7541">
        <v>28</v>
      </c>
      <c r="K7541">
        <v>4</v>
      </c>
      <c r="L7541" t="str">
        <f>VLOOKUP(Sales_Data17[[#This Row],[Product Description Index]],Products_Data[#All],2,0)</f>
        <v>Jeans</v>
      </c>
      <c r="M7541">
        <v>1</v>
      </c>
      <c r="N7541" s="9">
        <v>265.02222222222224</v>
      </c>
      <c r="O7541" s="9">
        <f>Sales_Data17[[#This Row],[Order Quantity]]*Sales_Data17[[#This Row],[Unit Price]]</f>
        <v>265.02222222222224</v>
      </c>
      <c r="P7541" s="9">
        <v>182.86533333333333</v>
      </c>
      <c r="Q7541" s="9">
        <f>Sales_Data17[[#This Row],[Line Total]]-(Sales_Data17[[#This Row],[Total Unit Cost]]*Sales_Data17[[#This Row],[Order Quantity]])</f>
        <v>82.156888888888915</v>
      </c>
      <c r="R7541" s="1" t="str">
        <f>TEXT(Sales_Data17[[#This Row],[OrderDate]],"MMM")</f>
        <v>Sep</v>
      </c>
      <c r="S7541" s="1" t="str">
        <f t="shared" si="117"/>
        <v>2016</v>
      </c>
    </row>
    <row r="7542" spans="1:19">
      <c r="A7542" t="s">
        <v>7565</v>
      </c>
      <c r="B7542" s="2">
        <v>42630</v>
      </c>
      <c r="C7542" s="2" t="str">
        <f>VLOOKUP(Sales_Data17[[#This Row],[Customer Name Index]],Customer_Data[#All],2,0)</f>
        <v>Avon Corp</v>
      </c>
      <c r="D7542">
        <v>1</v>
      </c>
      <c r="E7542" t="s">
        <v>2</v>
      </c>
      <c r="F7542" t="s">
        <v>8168</v>
      </c>
      <c r="G7542" t="s">
        <v>8027</v>
      </c>
      <c r="H7542" t="str">
        <f>VLOOKUP(Sales_Data17[[#This Row],[Delivery Region Index]],Regions_Table[#All],2,0)</f>
        <v>New South Wales</v>
      </c>
      <c r="I7542" t="str">
        <f>VLOOKUP(Sales_Data17[[#This Row],[Delivery Region Index]],Regions_Table[#All],3,0)</f>
        <v>Albury</v>
      </c>
      <c r="J7542">
        <v>2</v>
      </c>
      <c r="K7542">
        <v>1</v>
      </c>
      <c r="L7542" t="str">
        <f>VLOOKUP(Sales_Data17[[#This Row],[Product Description Index]],Products_Data[#All],2,0)</f>
        <v>Shirts</v>
      </c>
      <c r="M7542">
        <v>5</v>
      </c>
      <c r="N7542" s="9">
        <v>22.333333333333332</v>
      </c>
      <c r="O7542" s="9">
        <f>Sales_Data17[[#This Row],[Order Quantity]]*Sales_Data17[[#This Row],[Unit Price]]</f>
        <v>111.66666666666666</v>
      </c>
      <c r="P7542" s="9">
        <v>18.760000000000002</v>
      </c>
      <c r="Q7542" s="9">
        <f>Sales_Data17[[#This Row],[Line Total]]-(Sales_Data17[[#This Row],[Total Unit Cost]]*Sales_Data17[[#This Row],[Order Quantity]])</f>
        <v>17.866666666666646</v>
      </c>
      <c r="R7542" s="1" t="str">
        <f>TEXT(Sales_Data17[[#This Row],[OrderDate]],"MMM")</f>
        <v>Sep</v>
      </c>
      <c r="S7542" s="1" t="str">
        <f t="shared" si="117"/>
        <v>2016</v>
      </c>
    </row>
    <row r="7543" spans="1:19">
      <c r="A7543" t="s">
        <v>7566</v>
      </c>
      <c r="B7543" s="2">
        <v>42630</v>
      </c>
      <c r="C7543" s="2" t="str">
        <f>VLOOKUP(Sales_Data17[[#This Row],[Customer Name Index]],Customer_Data[#All],2,0)</f>
        <v>Pure Group</v>
      </c>
      <c r="D7543">
        <v>17</v>
      </c>
      <c r="E7543" t="s">
        <v>2</v>
      </c>
      <c r="F7543" t="s">
        <v>8168</v>
      </c>
      <c r="G7543" t="s">
        <v>8025</v>
      </c>
      <c r="H7543" t="str">
        <f>VLOOKUP(Sales_Data17[[#This Row],[Delivery Region Index]],Regions_Table[#All],2,0)</f>
        <v>Victoria</v>
      </c>
      <c r="I7543" t="str">
        <f>VLOOKUP(Sales_Data17[[#This Row],[Delivery Region Index]],Regions_Table[#All],3,0)</f>
        <v>Benalla</v>
      </c>
      <c r="J7543">
        <v>48</v>
      </c>
      <c r="K7543">
        <v>7</v>
      </c>
      <c r="L7543" t="str">
        <f>VLOOKUP(Sales_Data17[[#This Row],[Product Description Index]],Products_Data[#All],2,0)</f>
        <v>Dress Shirts</v>
      </c>
      <c r="M7543">
        <v>6</v>
      </c>
      <c r="N7543" s="9">
        <v>116.87777777777779</v>
      </c>
      <c r="O7543" s="9">
        <f>Sales_Data17[[#This Row],[Order Quantity]]*Sales_Data17[[#This Row],[Unit Price]]</f>
        <v>701.26666666666677</v>
      </c>
      <c r="P7543" s="9">
        <v>78.308111111111131</v>
      </c>
      <c r="Q7543" s="9">
        <f>Sales_Data17[[#This Row],[Line Total]]-(Sales_Data17[[#This Row],[Total Unit Cost]]*Sales_Data17[[#This Row],[Order Quantity]])</f>
        <v>231.41800000000001</v>
      </c>
      <c r="R7543" s="1" t="str">
        <f>TEXT(Sales_Data17[[#This Row],[OrderDate]],"MMM")</f>
        <v>Sep</v>
      </c>
      <c r="S7543" s="1" t="str">
        <f t="shared" si="117"/>
        <v>2016</v>
      </c>
    </row>
    <row r="7544" spans="1:19">
      <c r="A7544" t="s">
        <v>7567</v>
      </c>
      <c r="B7544" s="2">
        <v>42630</v>
      </c>
      <c r="C7544" s="2" t="str">
        <f>VLOOKUP(Sales_Data17[[#This Row],[Customer Name Index]],Customer_Data[#All],2,0)</f>
        <v>Procter Corp</v>
      </c>
      <c r="D7544">
        <v>5</v>
      </c>
      <c r="E7544" t="s">
        <v>4</v>
      </c>
      <c r="F7544" t="s">
        <v>8168</v>
      </c>
      <c r="G7544" t="s">
        <v>8027</v>
      </c>
      <c r="H7544" t="str">
        <f>VLOOKUP(Sales_Data17[[#This Row],[Delivery Region Index]],Regions_Table[#All],2,0)</f>
        <v>New South Wales</v>
      </c>
      <c r="I7544" t="str">
        <f>VLOOKUP(Sales_Data17[[#This Row],[Delivery Region Index]],Regions_Table[#All],3,0)</f>
        <v>Lismore</v>
      </c>
      <c r="J7544">
        <v>14</v>
      </c>
      <c r="K7544">
        <v>2</v>
      </c>
      <c r="L7544" t="str">
        <f>VLOOKUP(Sales_Data17[[#This Row],[Product Description Index]],Products_Data[#All],2,0)</f>
        <v>Pants</v>
      </c>
      <c r="M7544">
        <v>3</v>
      </c>
      <c r="N7544" s="9">
        <v>101.24444444444445</v>
      </c>
      <c r="O7544" s="9">
        <f>Sales_Data17[[#This Row],[Order Quantity]]*Sales_Data17[[#This Row],[Unit Price]]</f>
        <v>303.73333333333335</v>
      </c>
      <c r="P7544" s="9">
        <v>49.609777777777779</v>
      </c>
      <c r="Q7544" s="9">
        <f>Sales_Data17[[#This Row],[Line Total]]-(Sales_Data17[[#This Row],[Total Unit Cost]]*Sales_Data17[[#This Row],[Order Quantity]])</f>
        <v>154.904</v>
      </c>
      <c r="R7544" s="1" t="str">
        <f>TEXT(Sales_Data17[[#This Row],[OrderDate]],"MMM")</f>
        <v>Sep</v>
      </c>
      <c r="S7544" s="1" t="str">
        <f t="shared" si="117"/>
        <v>2016</v>
      </c>
    </row>
    <row r="7545" spans="1:19">
      <c r="A7545" t="s">
        <v>7568</v>
      </c>
      <c r="B7545" s="2">
        <v>42630</v>
      </c>
      <c r="C7545" s="2" t="str">
        <f>VLOOKUP(Sales_Data17[[#This Row],[Customer Name Index]],Customer_Data[#All],2,0)</f>
        <v xml:space="preserve">Qualitest </v>
      </c>
      <c r="D7545">
        <v>19</v>
      </c>
      <c r="E7545" t="s">
        <v>2</v>
      </c>
      <c r="F7545" t="s">
        <v>8168</v>
      </c>
      <c r="G7545" t="s">
        <v>8028</v>
      </c>
      <c r="H7545" t="str">
        <f>VLOOKUP(Sales_Data17[[#This Row],[Delivery Region Index]],Regions_Table[#All],2,0)</f>
        <v>Victoria</v>
      </c>
      <c r="I7545" t="str">
        <f>VLOOKUP(Sales_Data17[[#This Row],[Delivery Region Index]],Regions_Table[#All],3,0)</f>
        <v>Swan Hill</v>
      </c>
      <c r="J7545">
        <v>55</v>
      </c>
      <c r="K7545">
        <v>8</v>
      </c>
      <c r="L7545" t="str">
        <f>VLOOKUP(Sales_Data17[[#This Row],[Product Description Index]],Products_Data[#All],2,0)</f>
        <v>Shoes</v>
      </c>
      <c r="M7545">
        <v>7</v>
      </c>
      <c r="N7545" s="9">
        <v>194.3</v>
      </c>
      <c r="O7545" s="9">
        <f>Sales_Data17[[#This Row],[Order Quantity]]*Sales_Data17[[#This Row],[Unit Price]]</f>
        <v>1360.1000000000001</v>
      </c>
      <c r="P7545" s="9">
        <v>134.06699999999998</v>
      </c>
      <c r="Q7545" s="9">
        <f>Sales_Data17[[#This Row],[Line Total]]-(Sales_Data17[[#This Row],[Total Unit Cost]]*Sales_Data17[[#This Row],[Order Quantity]])</f>
        <v>421.63100000000031</v>
      </c>
      <c r="R7545" s="1" t="str">
        <f>TEXT(Sales_Data17[[#This Row],[OrderDate]],"MMM")</f>
        <v>Sep</v>
      </c>
      <c r="S7545" s="1" t="str">
        <f t="shared" si="117"/>
        <v>2016</v>
      </c>
    </row>
    <row r="7546" spans="1:19">
      <c r="A7546" t="s">
        <v>7569</v>
      </c>
      <c r="B7546" s="2">
        <v>42631</v>
      </c>
      <c r="C7546" s="2" t="str">
        <f>VLOOKUP(Sales_Data17[[#This Row],[Customer Name Index]],Customer_Data[#All],2,0)</f>
        <v>Rochester Ltd</v>
      </c>
      <c r="D7546">
        <v>15</v>
      </c>
      <c r="E7546" t="s">
        <v>2</v>
      </c>
      <c r="F7546" t="s">
        <v>8168</v>
      </c>
      <c r="G7546" t="s">
        <v>8025</v>
      </c>
      <c r="H7546" t="str">
        <f>VLOOKUP(Sales_Data17[[#This Row],[Delivery Region Index]],Regions_Table[#All],2,0)</f>
        <v>Queensland</v>
      </c>
      <c r="I7546" t="str">
        <f>VLOOKUP(Sales_Data17[[#This Row],[Delivery Region Index]],Regions_Table[#All],3,0)</f>
        <v>Sunshine Coast</v>
      </c>
      <c r="J7546">
        <v>42</v>
      </c>
      <c r="K7546">
        <v>6</v>
      </c>
      <c r="L7546" t="str">
        <f>VLOOKUP(Sales_Data17[[#This Row],[Product Description Index]],Products_Data[#All],2,0)</f>
        <v>Socks</v>
      </c>
      <c r="M7546">
        <v>3</v>
      </c>
      <c r="N7546" s="9">
        <v>139.21111111111111</v>
      </c>
      <c r="O7546" s="9">
        <f>Sales_Data17[[#This Row],[Order Quantity]]*Sales_Data17[[#This Row],[Unit Price]]</f>
        <v>417.63333333333333</v>
      </c>
      <c r="P7546" s="9">
        <v>84.918777777777777</v>
      </c>
      <c r="Q7546" s="9">
        <f>Sales_Data17[[#This Row],[Line Total]]-(Sales_Data17[[#This Row],[Total Unit Cost]]*Sales_Data17[[#This Row],[Order Quantity]])</f>
        <v>162.87700000000001</v>
      </c>
      <c r="R7546" s="1" t="str">
        <f>TEXT(Sales_Data17[[#This Row],[OrderDate]],"MMM")</f>
        <v>Sep</v>
      </c>
      <c r="S7546" s="1" t="str">
        <f t="shared" si="117"/>
        <v>2016</v>
      </c>
    </row>
    <row r="7547" spans="1:19">
      <c r="A7547" t="s">
        <v>7570</v>
      </c>
      <c r="B7547" s="2">
        <v>42631</v>
      </c>
      <c r="C7547" s="2" t="str">
        <f>VLOOKUP(Sales_Data17[[#This Row],[Customer Name Index]],Customer_Data[#All],2,0)</f>
        <v xml:space="preserve">Linde </v>
      </c>
      <c r="D7547">
        <v>14</v>
      </c>
      <c r="E7547" t="s">
        <v>2</v>
      </c>
      <c r="F7547" t="s">
        <v>8168</v>
      </c>
      <c r="G7547" t="s">
        <v>8026</v>
      </c>
      <c r="H7547" t="str">
        <f>VLOOKUP(Sales_Data17[[#This Row],[Delivery Region Index]],Regions_Table[#All],2,0)</f>
        <v>Queensland</v>
      </c>
      <c r="I7547" t="str">
        <f>VLOOKUP(Sales_Data17[[#This Row],[Delivery Region Index]],Regions_Table[#All],3,0)</f>
        <v>Redcliffe</v>
      </c>
      <c r="J7547">
        <v>40</v>
      </c>
      <c r="K7547">
        <v>6</v>
      </c>
      <c r="L7547" t="str">
        <f>VLOOKUP(Sales_Data17[[#This Row],[Product Description Index]],Products_Data[#All],2,0)</f>
        <v>Socks</v>
      </c>
      <c r="M7547">
        <v>5</v>
      </c>
      <c r="N7547" s="9">
        <v>431.77777777777777</v>
      </c>
      <c r="O7547" s="9">
        <f>Sales_Data17[[#This Row],[Order Quantity]]*Sales_Data17[[#This Row],[Unit Price]]</f>
        <v>2158.8888888888887</v>
      </c>
      <c r="P7547" s="9">
        <v>323.83333333333331</v>
      </c>
      <c r="Q7547" s="9">
        <f>Sales_Data17[[#This Row],[Line Total]]-(Sales_Data17[[#This Row],[Total Unit Cost]]*Sales_Data17[[#This Row],[Order Quantity]])</f>
        <v>539.72222222222217</v>
      </c>
      <c r="R7547" s="1" t="str">
        <f>TEXT(Sales_Data17[[#This Row],[OrderDate]],"MMM")</f>
        <v>Sep</v>
      </c>
      <c r="S7547" s="1" t="str">
        <f t="shared" si="117"/>
        <v>2016</v>
      </c>
    </row>
    <row r="7548" spans="1:19">
      <c r="A7548" t="s">
        <v>7571</v>
      </c>
      <c r="B7548" s="2">
        <v>42631</v>
      </c>
      <c r="C7548" s="2" t="str">
        <f>VLOOKUP(Sales_Data17[[#This Row],[Customer Name Index]],Customer_Data[#All],2,0)</f>
        <v>Avon Corp</v>
      </c>
      <c r="D7548">
        <v>1</v>
      </c>
      <c r="E7548" t="s">
        <v>4</v>
      </c>
      <c r="F7548" t="s">
        <v>8168</v>
      </c>
      <c r="G7548" t="s">
        <v>8027</v>
      </c>
      <c r="H7548" t="str">
        <f>VLOOKUP(Sales_Data17[[#This Row],[Delivery Region Index]],Regions_Table[#All],2,0)</f>
        <v>New South Wales</v>
      </c>
      <c r="I7548" t="str">
        <f>VLOOKUP(Sales_Data17[[#This Row],[Delivery Region Index]],Regions_Table[#All],3,0)</f>
        <v>Albury</v>
      </c>
      <c r="J7548">
        <v>2</v>
      </c>
      <c r="K7548">
        <v>1</v>
      </c>
      <c r="L7548" t="str">
        <f>VLOOKUP(Sales_Data17[[#This Row],[Product Description Index]],Products_Data[#All],2,0)</f>
        <v>Shirts</v>
      </c>
      <c r="M7548">
        <v>2</v>
      </c>
      <c r="N7548" s="9">
        <v>109.43333333333334</v>
      </c>
      <c r="O7548" s="9">
        <f>Sales_Data17[[#This Row],[Order Quantity]]*Sales_Data17[[#This Row],[Unit Price]]</f>
        <v>218.86666666666667</v>
      </c>
      <c r="P7548" s="9">
        <v>91.923999999999992</v>
      </c>
      <c r="Q7548" s="9">
        <f>Sales_Data17[[#This Row],[Line Total]]-(Sales_Data17[[#This Row],[Total Unit Cost]]*Sales_Data17[[#This Row],[Order Quantity]])</f>
        <v>35.018666666666689</v>
      </c>
      <c r="R7548" s="1" t="str">
        <f>TEXT(Sales_Data17[[#This Row],[OrderDate]],"MMM")</f>
        <v>Sep</v>
      </c>
      <c r="S7548" s="1" t="str">
        <f t="shared" si="117"/>
        <v>2016</v>
      </c>
    </row>
    <row r="7549" spans="1:19">
      <c r="A7549" t="s">
        <v>7572</v>
      </c>
      <c r="B7549" s="2">
        <v>42632</v>
      </c>
      <c r="C7549" s="2" t="str">
        <f>VLOOKUP(Sales_Data17[[#This Row],[Customer Name Index]],Customer_Data[#All],2,0)</f>
        <v xml:space="preserve">Linde </v>
      </c>
      <c r="D7549">
        <v>14</v>
      </c>
      <c r="E7549" t="s">
        <v>4</v>
      </c>
      <c r="F7549" t="s">
        <v>8168</v>
      </c>
      <c r="G7549" t="s">
        <v>8026</v>
      </c>
      <c r="H7549" t="str">
        <f>VLOOKUP(Sales_Data17[[#This Row],[Delivery Region Index]],Regions_Table[#All],2,0)</f>
        <v>Queensland</v>
      </c>
      <c r="I7549" t="str">
        <f>VLOOKUP(Sales_Data17[[#This Row],[Delivery Region Index]],Regions_Table[#All],3,0)</f>
        <v>Nambour</v>
      </c>
      <c r="J7549">
        <v>39</v>
      </c>
      <c r="K7549">
        <v>6</v>
      </c>
      <c r="L7549" t="str">
        <f>VLOOKUP(Sales_Data17[[#This Row],[Product Description Index]],Products_Data[#All],2,0)</f>
        <v>Socks</v>
      </c>
      <c r="M7549">
        <v>7</v>
      </c>
      <c r="N7549" s="9">
        <v>122.08888888888889</v>
      </c>
      <c r="O7549" s="9">
        <f>Sales_Data17[[#This Row],[Order Quantity]]*Sales_Data17[[#This Row],[Unit Price]]</f>
        <v>854.62222222222226</v>
      </c>
      <c r="P7549" s="9">
        <v>94.00844444444445</v>
      </c>
      <c r="Q7549" s="9">
        <f>Sales_Data17[[#This Row],[Line Total]]-(Sales_Data17[[#This Row],[Total Unit Cost]]*Sales_Data17[[#This Row],[Order Quantity]])</f>
        <v>196.56311111111108</v>
      </c>
      <c r="R7549" s="1" t="str">
        <f>TEXT(Sales_Data17[[#This Row],[OrderDate]],"MMM")</f>
        <v>Sep</v>
      </c>
      <c r="S7549" s="1" t="str">
        <f t="shared" si="117"/>
        <v>2016</v>
      </c>
    </row>
    <row r="7550" spans="1:19">
      <c r="A7550" t="s">
        <v>7573</v>
      </c>
      <c r="B7550" s="2">
        <v>42632</v>
      </c>
      <c r="C7550" s="2" t="str">
        <f>VLOOKUP(Sales_Data17[[#This Row],[Customer Name Index]],Customer_Data[#All],2,0)</f>
        <v>21st Ltd</v>
      </c>
      <c r="D7550">
        <v>10</v>
      </c>
      <c r="E7550" t="s">
        <v>3</v>
      </c>
      <c r="F7550" t="s">
        <v>8168</v>
      </c>
      <c r="G7550" t="s">
        <v>8027</v>
      </c>
      <c r="H7550" t="str">
        <f>VLOOKUP(Sales_Data17[[#This Row],[Delivery Region Index]],Regions_Table[#All],2,0)</f>
        <v>Queensland</v>
      </c>
      <c r="I7550" t="str">
        <f>VLOOKUP(Sales_Data17[[#This Row],[Delivery Region Index]],Regions_Table[#All],3,0)</f>
        <v>Bundaberg</v>
      </c>
      <c r="J7550">
        <v>27</v>
      </c>
      <c r="K7550">
        <v>4</v>
      </c>
      <c r="L7550" t="str">
        <f>VLOOKUP(Sales_Data17[[#This Row],[Product Description Index]],Products_Data[#All],2,0)</f>
        <v>Jeans</v>
      </c>
      <c r="M7550">
        <v>6</v>
      </c>
      <c r="N7550" s="9">
        <v>125.8111111111111</v>
      </c>
      <c r="O7550" s="9">
        <f>Sales_Data17[[#This Row],[Order Quantity]]*Sales_Data17[[#This Row],[Unit Price]]</f>
        <v>754.86666666666656</v>
      </c>
      <c r="P7550" s="9">
        <v>103.1651111111111</v>
      </c>
      <c r="Q7550" s="9">
        <f>Sales_Data17[[#This Row],[Line Total]]-(Sales_Data17[[#This Row],[Total Unit Cost]]*Sales_Data17[[#This Row],[Order Quantity]])</f>
        <v>135.87599999999998</v>
      </c>
      <c r="R7550" s="1" t="str">
        <f>TEXT(Sales_Data17[[#This Row],[OrderDate]],"MMM")</f>
        <v>Sep</v>
      </c>
      <c r="S7550" s="1" t="str">
        <f t="shared" si="117"/>
        <v>2016</v>
      </c>
    </row>
    <row r="7551" spans="1:19">
      <c r="A7551" t="s">
        <v>7574</v>
      </c>
      <c r="B7551" s="2">
        <v>42632</v>
      </c>
      <c r="C7551" s="2" t="str">
        <f>VLOOKUP(Sales_Data17[[#This Row],[Customer Name Index]],Customer_Data[#All],2,0)</f>
        <v xml:space="preserve">Qualitest </v>
      </c>
      <c r="D7551">
        <v>19</v>
      </c>
      <c r="E7551" t="s">
        <v>4</v>
      </c>
      <c r="F7551" t="s">
        <v>8168</v>
      </c>
      <c r="G7551" t="s">
        <v>8028</v>
      </c>
      <c r="H7551" t="str">
        <f>VLOOKUP(Sales_Data17[[#This Row],[Delivery Region Index]],Regions_Table[#All],2,0)</f>
        <v>Victoria</v>
      </c>
      <c r="I7551" t="str">
        <f>VLOOKUP(Sales_Data17[[#This Row],[Delivery Region Index]],Regions_Table[#All],3,0)</f>
        <v>Shepparton</v>
      </c>
      <c r="J7551">
        <v>54</v>
      </c>
      <c r="K7551">
        <v>8</v>
      </c>
      <c r="L7551" t="str">
        <f>VLOOKUP(Sales_Data17[[#This Row],[Product Description Index]],Products_Data[#All],2,0)</f>
        <v>Shoes</v>
      </c>
      <c r="M7551">
        <v>2</v>
      </c>
      <c r="N7551" s="9">
        <v>582.15555555555557</v>
      </c>
      <c r="O7551" s="9">
        <f>Sales_Data17[[#This Row],[Order Quantity]]*Sales_Data17[[#This Row],[Unit Price]]</f>
        <v>1164.3111111111111</v>
      </c>
      <c r="P7551" s="9">
        <v>424.97355555555555</v>
      </c>
      <c r="Q7551" s="9">
        <f>Sales_Data17[[#This Row],[Line Total]]-(Sales_Data17[[#This Row],[Total Unit Cost]]*Sales_Data17[[#This Row],[Order Quantity]])</f>
        <v>314.36400000000003</v>
      </c>
      <c r="R7551" s="1" t="str">
        <f>TEXT(Sales_Data17[[#This Row],[OrderDate]],"MMM")</f>
        <v>Sep</v>
      </c>
      <c r="S7551" s="1" t="str">
        <f t="shared" si="117"/>
        <v>2016</v>
      </c>
    </row>
    <row r="7552" spans="1:19">
      <c r="A7552" t="s">
        <v>7575</v>
      </c>
      <c r="B7552" s="2">
        <v>42632</v>
      </c>
      <c r="C7552" s="2" t="str">
        <f>VLOOKUP(Sales_Data17[[#This Row],[Customer Name Index]],Customer_Data[#All],2,0)</f>
        <v>Procter Corp</v>
      </c>
      <c r="D7552">
        <v>5</v>
      </c>
      <c r="E7552" t="s">
        <v>3</v>
      </c>
      <c r="F7552" t="s">
        <v>8168</v>
      </c>
      <c r="G7552" t="s">
        <v>8027</v>
      </c>
      <c r="H7552" t="str">
        <f>VLOOKUP(Sales_Data17[[#This Row],[Delivery Region Index]],Regions_Table[#All],2,0)</f>
        <v>New South Wales</v>
      </c>
      <c r="I7552" t="str">
        <f>VLOOKUP(Sales_Data17[[#This Row],[Delivery Region Index]],Regions_Table[#All],3,0)</f>
        <v>Lake Macquarie</v>
      </c>
      <c r="J7552">
        <v>13</v>
      </c>
      <c r="K7552">
        <v>2</v>
      </c>
      <c r="L7552" t="str">
        <f>VLOOKUP(Sales_Data17[[#This Row],[Product Description Index]],Products_Data[#All],2,0)</f>
        <v>Pants</v>
      </c>
      <c r="M7552">
        <v>9</v>
      </c>
      <c r="N7552" s="9">
        <v>21.588888888888889</v>
      </c>
      <c r="O7552" s="9">
        <f>Sales_Data17[[#This Row],[Order Quantity]]*Sales_Data17[[#This Row],[Unit Price]]</f>
        <v>194.3</v>
      </c>
      <c r="P7552" s="9">
        <v>12.08977777777778</v>
      </c>
      <c r="Q7552" s="9">
        <f>Sales_Data17[[#This Row],[Line Total]]-(Sales_Data17[[#This Row],[Total Unit Cost]]*Sales_Data17[[#This Row],[Order Quantity]])</f>
        <v>85.49199999999999</v>
      </c>
      <c r="R7552" s="1" t="str">
        <f>TEXT(Sales_Data17[[#This Row],[OrderDate]],"MMM")</f>
        <v>Sep</v>
      </c>
      <c r="S7552" s="1" t="str">
        <f t="shared" si="117"/>
        <v>2016</v>
      </c>
    </row>
    <row r="7553" spans="1:19">
      <c r="A7553" t="s">
        <v>7576</v>
      </c>
      <c r="B7553" s="2">
        <v>42633</v>
      </c>
      <c r="C7553" s="2" t="str">
        <f>VLOOKUP(Sales_Data17[[#This Row],[Customer Name Index]],Customer_Data[#All],2,0)</f>
        <v>3LAB, Ltd</v>
      </c>
      <c r="D7553">
        <v>16</v>
      </c>
      <c r="E7553" t="s">
        <v>4</v>
      </c>
      <c r="F7553" t="s">
        <v>8168</v>
      </c>
      <c r="G7553" t="s">
        <v>8025</v>
      </c>
      <c r="H7553" t="str">
        <f>VLOOKUP(Sales_Data17[[#This Row],[Delivery Region Index]],Regions_Table[#All],2,0)</f>
        <v>Queensland</v>
      </c>
      <c r="I7553" t="str">
        <f>VLOOKUP(Sales_Data17[[#This Row],[Delivery Region Index]],Regions_Table[#All],3,0)</f>
        <v>Toowoomba</v>
      </c>
      <c r="J7553">
        <v>44</v>
      </c>
      <c r="K7553">
        <v>7</v>
      </c>
      <c r="L7553" t="str">
        <f>VLOOKUP(Sales_Data17[[#This Row],[Product Description Index]],Products_Data[#All],2,0)</f>
        <v>Dress Shirts</v>
      </c>
      <c r="M7553">
        <v>8</v>
      </c>
      <c r="N7553" s="9">
        <v>297.03333333333336</v>
      </c>
      <c r="O7553" s="9">
        <f>Sales_Data17[[#This Row],[Order Quantity]]*Sales_Data17[[#This Row],[Unit Price]]</f>
        <v>2376.2666666666669</v>
      </c>
      <c r="P7553" s="9">
        <v>136.63533333333334</v>
      </c>
      <c r="Q7553" s="9">
        <f>Sales_Data17[[#This Row],[Line Total]]-(Sales_Data17[[#This Row],[Total Unit Cost]]*Sales_Data17[[#This Row],[Order Quantity]])</f>
        <v>1283.1840000000002</v>
      </c>
      <c r="R7553" s="1" t="str">
        <f>TEXT(Sales_Data17[[#This Row],[OrderDate]],"MMM")</f>
        <v>Sep</v>
      </c>
      <c r="S7553" s="1" t="str">
        <f t="shared" si="117"/>
        <v>2016</v>
      </c>
    </row>
    <row r="7554" spans="1:19">
      <c r="A7554" t="s">
        <v>7577</v>
      </c>
      <c r="B7554" s="2">
        <v>42633</v>
      </c>
      <c r="C7554" s="2" t="str">
        <f>VLOOKUP(Sales_Data17[[#This Row],[Customer Name Index]],Customer_Data[#All],2,0)</f>
        <v>Apollo Ltd</v>
      </c>
      <c r="D7554">
        <v>11</v>
      </c>
      <c r="E7554" t="s">
        <v>3</v>
      </c>
      <c r="F7554" t="s">
        <v>8168</v>
      </c>
      <c r="G7554" t="s">
        <v>8026</v>
      </c>
      <c r="H7554" t="str">
        <f>VLOOKUP(Sales_Data17[[#This Row],[Delivery Region Index]],Regions_Table[#All],2,0)</f>
        <v>Queensland</v>
      </c>
      <c r="I7554" t="str">
        <f>VLOOKUP(Sales_Data17[[#This Row],[Delivery Region Index]],Regions_Table[#All],3,0)</f>
        <v>Gladstone</v>
      </c>
      <c r="J7554">
        <v>30</v>
      </c>
      <c r="K7554">
        <v>5</v>
      </c>
      <c r="L7554" t="str">
        <f>VLOOKUP(Sales_Data17[[#This Row],[Product Description Index]],Products_Data[#All],2,0)</f>
        <v>Hats</v>
      </c>
      <c r="M7554">
        <v>3</v>
      </c>
      <c r="N7554" s="9">
        <v>104.22222222222223</v>
      </c>
      <c r="O7554" s="9">
        <f>Sales_Data17[[#This Row],[Order Quantity]]*Sales_Data17[[#This Row],[Unit Price]]</f>
        <v>312.66666666666669</v>
      </c>
      <c r="P7554" s="9">
        <v>73.997777777777785</v>
      </c>
      <c r="Q7554" s="9">
        <f>Sales_Data17[[#This Row],[Line Total]]-(Sales_Data17[[#This Row],[Total Unit Cost]]*Sales_Data17[[#This Row],[Order Quantity]])</f>
        <v>90.673333333333346</v>
      </c>
      <c r="R7554" s="1" t="str">
        <f>TEXT(Sales_Data17[[#This Row],[OrderDate]],"MMM")</f>
        <v>Sep</v>
      </c>
      <c r="S7554" s="1" t="str">
        <f t="shared" ref="S7554:S7617" si="118">TEXT(B7554,"YYY")</f>
        <v>2016</v>
      </c>
    </row>
    <row r="7555" spans="1:19">
      <c r="A7555" t="s">
        <v>7578</v>
      </c>
      <c r="B7555" s="2">
        <v>42633</v>
      </c>
      <c r="C7555" s="2" t="str">
        <f>VLOOKUP(Sales_Data17[[#This Row],[Customer Name Index]],Customer_Data[#All],2,0)</f>
        <v>Avon Corp</v>
      </c>
      <c r="D7555">
        <v>1</v>
      </c>
      <c r="E7555" t="s">
        <v>2</v>
      </c>
      <c r="F7555" t="s">
        <v>8168</v>
      </c>
      <c r="G7555" t="s">
        <v>8027</v>
      </c>
      <c r="H7555" t="str">
        <f>VLOOKUP(Sales_Data17[[#This Row],[Delivery Region Index]],Regions_Table[#All],2,0)</f>
        <v>New South Wales</v>
      </c>
      <c r="I7555" t="str">
        <f>VLOOKUP(Sales_Data17[[#This Row],[Delivery Region Index]],Regions_Table[#All],3,0)</f>
        <v>Albury</v>
      </c>
      <c r="J7555">
        <v>2</v>
      </c>
      <c r="K7555">
        <v>1</v>
      </c>
      <c r="L7555" t="str">
        <f>VLOOKUP(Sales_Data17[[#This Row],[Product Description Index]],Products_Data[#All],2,0)</f>
        <v>Shirts</v>
      </c>
      <c r="M7555">
        <v>9</v>
      </c>
      <c r="N7555" s="9">
        <v>289.5888888888889</v>
      </c>
      <c r="O7555" s="9">
        <f>Sales_Data17[[#This Row],[Order Quantity]]*Sales_Data17[[#This Row],[Unit Price]]</f>
        <v>2606.3000000000002</v>
      </c>
      <c r="P7555" s="9">
        <v>185.33688888888889</v>
      </c>
      <c r="Q7555" s="9">
        <f>Sales_Data17[[#This Row],[Line Total]]-(Sales_Data17[[#This Row],[Total Unit Cost]]*Sales_Data17[[#This Row],[Order Quantity]])</f>
        <v>938.26800000000003</v>
      </c>
      <c r="R7555" s="1" t="str">
        <f>TEXT(Sales_Data17[[#This Row],[OrderDate]],"MMM")</f>
        <v>Sep</v>
      </c>
      <c r="S7555" s="1" t="str">
        <f t="shared" si="118"/>
        <v>2016</v>
      </c>
    </row>
    <row r="7556" spans="1:19">
      <c r="A7556" t="s">
        <v>7579</v>
      </c>
      <c r="B7556" s="2">
        <v>42634</v>
      </c>
      <c r="C7556" s="2" t="str">
        <f>VLOOKUP(Sales_Data17[[#This Row],[Customer Name Index]],Customer_Data[#All],2,0)</f>
        <v>New Ltd</v>
      </c>
      <c r="D7556">
        <v>7</v>
      </c>
      <c r="E7556" t="s">
        <v>4</v>
      </c>
      <c r="F7556" t="s">
        <v>8168</v>
      </c>
      <c r="G7556" t="s">
        <v>8027</v>
      </c>
      <c r="H7556" t="str">
        <f>VLOOKUP(Sales_Data17[[#This Row],[Delivery Region Index]],Regions_Table[#All],2,0)</f>
        <v>New South Wales</v>
      </c>
      <c r="I7556" t="str">
        <f>VLOOKUP(Sales_Data17[[#This Row],[Delivery Region Index]],Regions_Table[#All],3,0)</f>
        <v>Orange</v>
      </c>
      <c r="J7556">
        <v>18</v>
      </c>
      <c r="K7556">
        <v>3</v>
      </c>
      <c r="L7556" t="str">
        <f>VLOOKUP(Sales_Data17[[#This Row],[Product Description Index]],Products_Data[#All],2,0)</f>
        <v>Sunglasses</v>
      </c>
      <c r="M7556">
        <v>2</v>
      </c>
      <c r="N7556" s="9">
        <v>113.90000000000002</v>
      </c>
      <c r="O7556" s="9">
        <f>Sales_Data17[[#This Row],[Order Quantity]]*Sales_Data17[[#This Row],[Unit Price]]</f>
        <v>227.80000000000004</v>
      </c>
      <c r="P7556" s="9">
        <v>96.814999999999998</v>
      </c>
      <c r="Q7556" s="9">
        <f>Sales_Data17[[#This Row],[Line Total]]-(Sales_Data17[[#This Row],[Total Unit Cost]]*Sales_Data17[[#This Row],[Order Quantity]])</f>
        <v>34.170000000000044</v>
      </c>
      <c r="R7556" s="1" t="str">
        <f>TEXT(Sales_Data17[[#This Row],[OrderDate]],"MMM")</f>
        <v>Sep</v>
      </c>
      <c r="S7556" s="1" t="str">
        <f t="shared" si="118"/>
        <v>2016</v>
      </c>
    </row>
    <row r="7557" spans="1:19">
      <c r="A7557" t="s">
        <v>7580</v>
      </c>
      <c r="B7557" s="2">
        <v>42634</v>
      </c>
      <c r="C7557" s="2" t="str">
        <f>VLOOKUP(Sales_Data17[[#This Row],[Customer Name Index]],Customer_Data[#All],2,0)</f>
        <v>21st Ltd</v>
      </c>
      <c r="D7557">
        <v>10</v>
      </c>
      <c r="E7557" t="s">
        <v>2</v>
      </c>
      <c r="F7557" t="s">
        <v>8168</v>
      </c>
      <c r="G7557" t="s">
        <v>8026</v>
      </c>
      <c r="H7557" t="str">
        <f>VLOOKUP(Sales_Data17[[#This Row],[Delivery Region Index]],Regions_Table[#All],2,0)</f>
        <v>Queensland</v>
      </c>
      <c r="I7557" t="str">
        <f>VLOOKUP(Sales_Data17[[#This Row],[Delivery Region Index]],Regions_Table[#All],3,0)</f>
        <v>Charters Towers</v>
      </c>
      <c r="J7557">
        <v>29</v>
      </c>
      <c r="K7557">
        <v>4</v>
      </c>
      <c r="L7557" t="str">
        <f>VLOOKUP(Sales_Data17[[#This Row],[Product Description Index]],Products_Data[#All],2,0)</f>
        <v>Jeans</v>
      </c>
      <c r="M7557">
        <v>1</v>
      </c>
      <c r="N7557" s="9">
        <v>27.544444444444444</v>
      </c>
      <c r="O7557" s="9">
        <f>Sales_Data17[[#This Row],[Order Quantity]]*Sales_Data17[[#This Row],[Unit Price]]</f>
        <v>27.544444444444444</v>
      </c>
      <c r="P7557" s="9">
        <v>15.975777777777775</v>
      </c>
      <c r="Q7557" s="9">
        <f>Sales_Data17[[#This Row],[Line Total]]-(Sales_Data17[[#This Row],[Total Unit Cost]]*Sales_Data17[[#This Row],[Order Quantity]])</f>
        <v>11.568666666666669</v>
      </c>
      <c r="R7557" s="1" t="str">
        <f>TEXT(Sales_Data17[[#This Row],[OrderDate]],"MMM")</f>
        <v>Sep</v>
      </c>
      <c r="S7557" s="1" t="str">
        <f t="shared" si="118"/>
        <v>2016</v>
      </c>
    </row>
    <row r="7558" spans="1:19">
      <c r="A7558" t="s">
        <v>7581</v>
      </c>
      <c r="B7558" s="2">
        <v>42634</v>
      </c>
      <c r="C7558" s="2" t="str">
        <f>VLOOKUP(Sales_Data17[[#This Row],[Customer Name Index]],Customer_Data[#All],2,0)</f>
        <v xml:space="preserve">Medline </v>
      </c>
      <c r="D7558">
        <v>12</v>
      </c>
      <c r="E7558" t="s">
        <v>3</v>
      </c>
      <c r="F7558" t="s">
        <v>8168</v>
      </c>
      <c r="G7558" t="s">
        <v>8026</v>
      </c>
      <c r="H7558" t="str">
        <f>VLOOKUP(Sales_Data17[[#This Row],[Delivery Region Index]],Regions_Table[#All],2,0)</f>
        <v>Queensland</v>
      </c>
      <c r="I7558" t="str">
        <f>VLOOKUP(Sales_Data17[[#This Row],[Delivery Region Index]],Regions_Table[#All],3,0)</f>
        <v>Logan City</v>
      </c>
      <c r="J7558">
        <v>35</v>
      </c>
      <c r="K7558">
        <v>5</v>
      </c>
      <c r="L7558" t="str">
        <f>VLOOKUP(Sales_Data17[[#This Row],[Product Description Index]],Products_Data[#All],2,0)</f>
        <v>Hats</v>
      </c>
      <c r="M7558">
        <v>5</v>
      </c>
      <c r="N7558" s="9">
        <v>212.91111111111113</v>
      </c>
      <c r="O7558" s="9">
        <f>Sales_Data17[[#This Row],[Order Quantity]]*Sales_Data17[[#This Row],[Unit Price]]</f>
        <v>1064.5555555555557</v>
      </c>
      <c r="P7558" s="9">
        <v>149.03777777777776</v>
      </c>
      <c r="Q7558" s="9">
        <f>Sales_Data17[[#This Row],[Line Total]]-(Sales_Data17[[#This Row],[Total Unit Cost]]*Sales_Data17[[#This Row],[Order Quantity]])</f>
        <v>319.36666666666679</v>
      </c>
      <c r="R7558" s="1" t="str">
        <f>TEXT(Sales_Data17[[#This Row],[OrderDate]],"MMM")</f>
        <v>Sep</v>
      </c>
      <c r="S7558" s="1" t="str">
        <f t="shared" si="118"/>
        <v>2016</v>
      </c>
    </row>
    <row r="7559" spans="1:19">
      <c r="A7559" t="s">
        <v>7582</v>
      </c>
      <c r="B7559" s="2">
        <v>42635</v>
      </c>
      <c r="C7559" s="2" t="str">
        <f>VLOOKUP(Sales_Data17[[#This Row],[Customer Name Index]],Customer_Data[#All],2,0)</f>
        <v>Procter Corp</v>
      </c>
      <c r="D7559">
        <v>5</v>
      </c>
      <c r="E7559" t="s">
        <v>4</v>
      </c>
      <c r="F7559" t="s">
        <v>8168</v>
      </c>
      <c r="G7559" t="s">
        <v>8027</v>
      </c>
      <c r="H7559" t="str">
        <f>VLOOKUP(Sales_Data17[[#This Row],[Delivery Region Index]],Regions_Table[#All],2,0)</f>
        <v>New South Wales</v>
      </c>
      <c r="I7559" t="str">
        <f>VLOOKUP(Sales_Data17[[#This Row],[Delivery Region Index]],Regions_Table[#All],3,0)</f>
        <v>Griffith</v>
      </c>
      <c r="J7559">
        <v>12</v>
      </c>
      <c r="K7559">
        <v>2</v>
      </c>
      <c r="L7559" t="str">
        <f>VLOOKUP(Sales_Data17[[#This Row],[Product Description Index]],Products_Data[#All],2,0)</f>
        <v>Pants</v>
      </c>
      <c r="M7559">
        <v>8</v>
      </c>
      <c r="N7559" s="9">
        <v>191.32222222222222</v>
      </c>
      <c r="O7559" s="9">
        <f>Sales_Data17[[#This Row],[Order Quantity]]*Sales_Data17[[#This Row],[Unit Price]]</f>
        <v>1530.5777777777778</v>
      </c>
      <c r="P7559" s="9">
        <v>120.533</v>
      </c>
      <c r="Q7559" s="9">
        <f>Sales_Data17[[#This Row],[Line Total]]-(Sales_Data17[[#This Row],[Total Unit Cost]]*Sales_Data17[[#This Row],[Order Quantity]])</f>
        <v>566.31377777777777</v>
      </c>
      <c r="R7559" s="1" t="str">
        <f>TEXT(Sales_Data17[[#This Row],[OrderDate]],"MMM")</f>
        <v>Sep</v>
      </c>
      <c r="S7559" s="1" t="str">
        <f t="shared" si="118"/>
        <v>2016</v>
      </c>
    </row>
    <row r="7560" spans="1:19">
      <c r="A7560" t="s">
        <v>7583</v>
      </c>
      <c r="B7560" s="2">
        <v>42635</v>
      </c>
      <c r="C7560" s="2" t="str">
        <f>VLOOKUP(Sales_Data17[[#This Row],[Customer Name Index]],Customer_Data[#All],2,0)</f>
        <v>Pure Group</v>
      </c>
      <c r="D7560">
        <v>17</v>
      </c>
      <c r="E7560" t="s">
        <v>3</v>
      </c>
      <c r="F7560" t="s">
        <v>8168</v>
      </c>
      <c r="G7560" t="s">
        <v>8025</v>
      </c>
      <c r="H7560" t="str">
        <f>VLOOKUP(Sales_Data17[[#This Row],[Delivery Region Index]],Regions_Table[#All],2,0)</f>
        <v>Victoria</v>
      </c>
      <c r="I7560" t="str">
        <f>VLOOKUP(Sales_Data17[[#This Row],[Delivery Region Index]],Regions_Table[#All],3,0)</f>
        <v>Benalla</v>
      </c>
      <c r="J7560">
        <v>48</v>
      </c>
      <c r="K7560">
        <v>7</v>
      </c>
      <c r="L7560" t="str">
        <f>VLOOKUP(Sales_Data17[[#This Row],[Product Description Index]],Products_Data[#All],2,0)</f>
        <v>Dress Shirts</v>
      </c>
      <c r="M7560">
        <v>6</v>
      </c>
      <c r="N7560" s="9">
        <v>115.38888888888889</v>
      </c>
      <c r="O7560" s="9">
        <f>Sales_Data17[[#This Row],[Order Quantity]]*Sales_Data17[[#This Row],[Unit Price]]</f>
        <v>692.33333333333326</v>
      </c>
      <c r="P7560" s="9">
        <v>80.772222222222211</v>
      </c>
      <c r="Q7560" s="9">
        <f>Sales_Data17[[#This Row],[Line Total]]-(Sales_Data17[[#This Row],[Total Unit Cost]]*Sales_Data17[[#This Row],[Order Quantity]])</f>
        <v>207.7</v>
      </c>
      <c r="R7560" s="1" t="str">
        <f>TEXT(Sales_Data17[[#This Row],[OrderDate]],"MMM")</f>
        <v>Sep</v>
      </c>
      <c r="S7560" s="1" t="str">
        <f t="shared" si="118"/>
        <v>2016</v>
      </c>
    </row>
    <row r="7561" spans="1:19">
      <c r="A7561" t="s">
        <v>7584</v>
      </c>
      <c r="B7561" s="2">
        <v>42635</v>
      </c>
      <c r="C7561" s="2" t="str">
        <f>VLOOKUP(Sales_Data17[[#This Row],[Customer Name Index]],Customer_Data[#All],2,0)</f>
        <v>Elorac, Corp</v>
      </c>
      <c r="D7561">
        <v>3</v>
      </c>
      <c r="E7561" t="s">
        <v>4</v>
      </c>
      <c r="F7561" t="s">
        <v>8168</v>
      </c>
      <c r="G7561" t="s">
        <v>8027</v>
      </c>
      <c r="H7561" t="str">
        <f>VLOOKUP(Sales_Data17[[#This Row],[Delivery Region Index]],Regions_Table[#All],2,0)</f>
        <v>New South Wales</v>
      </c>
      <c r="I7561" t="str">
        <f>VLOOKUP(Sales_Data17[[#This Row],[Delivery Region Index]],Regions_Table[#All],3,0)</f>
        <v>Coffs Harbour</v>
      </c>
      <c r="J7561">
        <v>7</v>
      </c>
      <c r="K7561">
        <v>1</v>
      </c>
      <c r="L7561" t="str">
        <f>VLOOKUP(Sales_Data17[[#This Row],[Product Description Index]],Products_Data[#All],2,0)</f>
        <v>Shirts</v>
      </c>
      <c r="M7561">
        <v>5</v>
      </c>
      <c r="N7561" s="9">
        <v>324.57777777777778</v>
      </c>
      <c r="O7561" s="9">
        <f>Sales_Data17[[#This Row],[Order Quantity]]*Sales_Data17[[#This Row],[Unit Price]]</f>
        <v>1622.8888888888889</v>
      </c>
      <c r="P7561" s="9">
        <v>233.69600000000003</v>
      </c>
      <c r="Q7561" s="9">
        <f>Sales_Data17[[#This Row],[Line Total]]-(Sales_Data17[[#This Row],[Total Unit Cost]]*Sales_Data17[[#This Row],[Order Quantity]])</f>
        <v>454.4088888888889</v>
      </c>
      <c r="R7561" s="1" t="str">
        <f>TEXT(Sales_Data17[[#This Row],[OrderDate]],"MMM")</f>
        <v>Sep</v>
      </c>
      <c r="S7561" s="1" t="str">
        <f t="shared" si="118"/>
        <v>2016</v>
      </c>
    </row>
    <row r="7562" spans="1:19">
      <c r="A7562" t="s">
        <v>7585</v>
      </c>
      <c r="B7562" s="2">
        <v>42635</v>
      </c>
      <c r="C7562" s="2" t="str">
        <f>VLOOKUP(Sales_Data17[[#This Row],[Customer Name Index]],Customer_Data[#All],2,0)</f>
        <v xml:space="preserve">Medline </v>
      </c>
      <c r="D7562">
        <v>12</v>
      </c>
      <c r="E7562" t="s">
        <v>3</v>
      </c>
      <c r="F7562" t="s">
        <v>8168</v>
      </c>
      <c r="G7562" t="s">
        <v>8026</v>
      </c>
      <c r="H7562" t="str">
        <f>VLOOKUP(Sales_Data17[[#This Row],[Delivery Region Index]],Regions_Table[#All],2,0)</f>
        <v>Queensland</v>
      </c>
      <c r="I7562" t="str">
        <f>VLOOKUP(Sales_Data17[[#This Row],[Delivery Region Index]],Regions_Table[#All],3,0)</f>
        <v>Hervey Bay</v>
      </c>
      <c r="J7562">
        <v>33</v>
      </c>
      <c r="K7562">
        <v>5</v>
      </c>
      <c r="L7562" t="str">
        <f>VLOOKUP(Sales_Data17[[#This Row],[Product Description Index]],Products_Data[#All],2,0)</f>
        <v>Hats</v>
      </c>
      <c r="M7562">
        <v>3</v>
      </c>
      <c r="N7562" s="9">
        <v>559.07777777777778</v>
      </c>
      <c r="O7562" s="9">
        <f>Sales_Data17[[#This Row],[Order Quantity]]*Sales_Data17[[#This Row],[Unit Price]]</f>
        <v>1677.2333333333333</v>
      </c>
      <c r="P7562" s="9">
        <v>469.62533333333329</v>
      </c>
      <c r="Q7562" s="9">
        <f>Sales_Data17[[#This Row],[Line Total]]-(Sales_Data17[[#This Row],[Total Unit Cost]]*Sales_Data17[[#This Row],[Order Quantity]])</f>
        <v>268.3573333333336</v>
      </c>
      <c r="R7562" s="1" t="str">
        <f>TEXT(Sales_Data17[[#This Row],[OrderDate]],"MMM")</f>
        <v>Sep</v>
      </c>
      <c r="S7562" s="1" t="str">
        <f t="shared" si="118"/>
        <v>2016</v>
      </c>
    </row>
    <row r="7563" spans="1:19">
      <c r="A7563" t="s">
        <v>7586</v>
      </c>
      <c r="B7563" s="2">
        <v>42636</v>
      </c>
      <c r="C7563" s="2" t="str">
        <f>VLOOKUP(Sales_Data17[[#This Row],[Customer Name Index]],Customer_Data[#All],2,0)</f>
        <v>ETUDE Ltd</v>
      </c>
      <c r="D7563">
        <v>4</v>
      </c>
      <c r="E7563" t="s">
        <v>2</v>
      </c>
      <c r="F7563" t="s">
        <v>8168</v>
      </c>
      <c r="G7563" t="s">
        <v>8027</v>
      </c>
      <c r="H7563" t="str">
        <f>VLOOKUP(Sales_Data17[[#This Row],[Delivery Region Index]],Regions_Table[#All],2,0)</f>
        <v>New South Wales</v>
      </c>
      <c r="I7563" t="str">
        <f>VLOOKUP(Sales_Data17[[#This Row],[Delivery Region Index]],Regions_Table[#All],3,0)</f>
        <v>Goulburn</v>
      </c>
      <c r="J7563">
        <v>10</v>
      </c>
      <c r="K7563">
        <v>2</v>
      </c>
      <c r="L7563" t="str">
        <f>VLOOKUP(Sales_Data17[[#This Row],[Product Description Index]],Products_Data[#All],2,0)</f>
        <v>Pants</v>
      </c>
      <c r="M7563">
        <v>7</v>
      </c>
      <c r="N7563" s="9">
        <v>428.8</v>
      </c>
      <c r="O7563" s="9">
        <f>Sales_Data17[[#This Row],[Order Quantity]]*Sales_Data17[[#This Row],[Unit Price]]</f>
        <v>3001.6</v>
      </c>
      <c r="P7563" s="9">
        <v>231.55200000000002</v>
      </c>
      <c r="Q7563" s="9">
        <f>Sales_Data17[[#This Row],[Line Total]]-(Sales_Data17[[#This Row],[Total Unit Cost]]*Sales_Data17[[#This Row],[Order Quantity]])</f>
        <v>1380.7359999999999</v>
      </c>
      <c r="R7563" s="1" t="str">
        <f>TEXT(Sales_Data17[[#This Row],[OrderDate]],"MMM")</f>
        <v>Sep</v>
      </c>
      <c r="S7563" s="1" t="str">
        <f t="shared" si="118"/>
        <v>2016</v>
      </c>
    </row>
    <row r="7564" spans="1:19">
      <c r="A7564" t="s">
        <v>7587</v>
      </c>
      <c r="B7564" s="2">
        <v>42636</v>
      </c>
      <c r="C7564" s="2" t="str">
        <f>VLOOKUP(Sales_Data17[[#This Row],[Customer Name Index]],Customer_Data[#All],2,0)</f>
        <v>Ole Group</v>
      </c>
      <c r="D7564">
        <v>13</v>
      </c>
      <c r="E7564" t="s">
        <v>4</v>
      </c>
      <c r="F7564" t="s">
        <v>8168</v>
      </c>
      <c r="G7564" t="s">
        <v>8026</v>
      </c>
      <c r="H7564" t="str">
        <f>VLOOKUP(Sales_Data17[[#This Row],[Delivery Region Index]],Regions_Table[#All],2,0)</f>
        <v>Queensland</v>
      </c>
      <c r="I7564" t="str">
        <f>VLOOKUP(Sales_Data17[[#This Row],[Delivery Region Index]],Regions_Table[#All],3,0)</f>
        <v>Maryborough</v>
      </c>
      <c r="J7564">
        <v>37</v>
      </c>
      <c r="K7564">
        <v>5</v>
      </c>
      <c r="L7564" t="str">
        <f>VLOOKUP(Sales_Data17[[#This Row],[Product Description Index]],Products_Data[#All],2,0)</f>
        <v>Hats</v>
      </c>
      <c r="M7564">
        <v>8</v>
      </c>
      <c r="N7564" s="9">
        <v>110.17777777777778</v>
      </c>
      <c r="O7564" s="9">
        <f>Sales_Data17[[#This Row],[Order Quantity]]*Sales_Data17[[#This Row],[Unit Price]]</f>
        <v>881.42222222222222</v>
      </c>
      <c r="P7564" s="9">
        <v>57.292444444444449</v>
      </c>
      <c r="Q7564" s="9">
        <f>Sales_Data17[[#This Row],[Line Total]]-(Sales_Data17[[#This Row],[Total Unit Cost]]*Sales_Data17[[#This Row],[Order Quantity]])</f>
        <v>423.08266666666663</v>
      </c>
      <c r="R7564" s="1" t="str">
        <f>TEXT(Sales_Data17[[#This Row],[OrderDate]],"MMM")</f>
        <v>Sep</v>
      </c>
      <c r="S7564" s="1" t="str">
        <f t="shared" si="118"/>
        <v>2016</v>
      </c>
    </row>
    <row r="7565" spans="1:19">
      <c r="A7565" t="s">
        <v>7588</v>
      </c>
      <c r="B7565" s="2">
        <v>42636</v>
      </c>
      <c r="C7565" s="2" t="str">
        <f>VLOOKUP(Sales_Data17[[#This Row],[Customer Name Index]],Customer_Data[#All],2,0)</f>
        <v>3LAB, Ltd</v>
      </c>
      <c r="D7565">
        <v>16</v>
      </c>
      <c r="E7565" t="s">
        <v>4</v>
      </c>
      <c r="F7565" t="s">
        <v>8168</v>
      </c>
      <c r="G7565" t="s">
        <v>8025</v>
      </c>
      <c r="H7565" t="str">
        <f>VLOOKUP(Sales_Data17[[#This Row],[Delivery Region Index]],Regions_Table[#All],2,0)</f>
        <v>Victoria</v>
      </c>
      <c r="I7565" t="str">
        <f>VLOOKUP(Sales_Data17[[#This Row],[Delivery Region Index]],Regions_Table[#All],3,0)</f>
        <v>Melbourne</v>
      </c>
      <c r="J7565">
        <v>47</v>
      </c>
      <c r="K7565">
        <v>7</v>
      </c>
      <c r="L7565" t="str">
        <f>VLOOKUP(Sales_Data17[[#This Row],[Product Description Index]],Products_Data[#All],2,0)</f>
        <v>Dress Shirts</v>
      </c>
      <c r="M7565">
        <v>9</v>
      </c>
      <c r="N7565" s="9">
        <v>100.5</v>
      </c>
      <c r="O7565" s="9">
        <f>Sales_Data17[[#This Row],[Order Quantity]]*Sales_Data17[[#This Row],[Unit Price]]</f>
        <v>904.5</v>
      </c>
      <c r="P7565" s="9">
        <v>40.200000000000003</v>
      </c>
      <c r="Q7565" s="9">
        <f>Sales_Data17[[#This Row],[Line Total]]-(Sales_Data17[[#This Row],[Total Unit Cost]]*Sales_Data17[[#This Row],[Order Quantity]])</f>
        <v>542.70000000000005</v>
      </c>
      <c r="R7565" s="1" t="str">
        <f>TEXT(Sales_Data17[[#This Row],[OrderDate]],"MMM")</f>
        <v>Sep</v>
      </c>
      <c r="S7565" s="1" t="str">
        <f t="shared" si="118"/>
        <v>2016</v>
      </c>
    </row>
    <row r="7566" spans="1:19">
      <c r="A7566" t="s">
        <v>7589</v>
      </c>
      <c r="B7566" s="2">
        <v>42636</v>
      </c>
      <c r="C7566" s="2" t="str">
        <f>VLOOKUP(Sales_Data17[[#This Row],[Customer Name Index]],Customer_Data[#All],2,0)</f>
        <v>Medsep Group</v>
      </c>
      <c r="D7566">
        <v>8</v>
      </c>
      <c r="E7566" t="s">
        <v>2</v>
      </c>
      <c r="F7566" t="s">
        <v>8168</v>
      </c>
      <c r="G7566" t="s">
        <v>8027</v>
      </c>
      <c r="H7566" t="str">
        <f>VLOOKUP(Sales_Data17[[#This Row],[Delivery Region Index]],Regions_Table[#All],2,0)</f>
        <v>New South Wales</v>
      </c>
      <c r="I7566" t="str">
        <f>VLOOKUP(Sales_Data17[[#This Row],[Delivery Region Index]],Regions_Table[#All],3,0)</f>
        <v>Tamworth</v>
      </c>
      <c r="J7566">
        <v>21</v>
      </c>
      <c r="K7566">
        <v>3</v>
      </c>
      <c r="L7566" t="str">
        <f>VLOOKUP(Sales_Data17[[#This Row],[Product Description Index]],Products_Data[#All],2,0)</f>
        <v>Sunglasses</v>
      </c>
      <c r="M7566">
        <v>7</v>
      </c>
      <c r="N7566" s="9">
        <v>707.22222222222217</v>
      </c>
      <c r="O7566" s="9">
        <f>Sales_Data17[[#This Row],[Order Quantity]]*Sales_Data17[[#This Row],[Unit Price]]</f>
        <v>4950.5555555555547</v>
      </c>
      <c r="P7566" s="9">
        <v>558.70555555555563</v>
      </c>
      <c r="Q7566" s="9">
        <f>Sales_Data17[[#This Row],[Line Total]]-(Sales_Data17[[#This Row],[Total Unit Cost]]*Sales_Data17[[#This Row],[Order Quantity]])</f>
        <v>1039.6166666666654</v>
      </c>
      <c r="R7566" s="1" t="str">
        <f>TEXT(Sales_Data17[[#This Row],[OrderDate]],"MMM")</f>
        <v>Sep</v>
      </c>
      <c r="S7566" s="1" t="str">
        <f t="shared" si="118"/>
        <v>2016</v>
      </c>
    </row>
    <row r="7567" spans="1:19">
      <c r="A7567" t="s">
        <v>7590</v>
      </c>
      <c r="B7567" s="2">
        <v>42636</v>
      </c>
      <c r="C7567" s="2" t="str">
        <f>VLOOKUP(Sales_Data17[[#This Row],[Customer Name Index]],Customer_Data[#All],2,0)</f>
        <v>Medsep Group</v>
      </c>
      <c r="D7567">
        <v>8</v>
      </c>
      <c r="E7567" t="s">
        <v>4</v>
      </c>
      <c r="F7567" t="s">
        <v>8168</v>
      </c>
      <c r="G7567" t="s">
        <v>8027</v>
      </c>
      <c r="H7567" t="str">
        <f>VLOOKUP(Sales_Data17[[#This Row],[Delivery Region Index]],Regions_Table[#All],2,0)</f>
        <v>New South Wales</v>
      </c>
      <c r="I7567" t="str">
        <f>VLOOKUP(Sales_Data17[[#This Row],[Delivery Region Index]],Regions_Table[#All],3,0)</f>
        <v>Tamworth</v>
      </c>
      <c r="J7567">
        <v>21</v>
      </c>
      <c r="K7567">
        <v>3</v>
      </c>
      <c r="L7567" t="str">
        <f>VLOOKUP(Sales_Data17[[#This Row],[Product Description Index]],Products_Data[#All],2,0)</f>
        <v>Sunglasses</v>
      </c>
      <c r="M7567">
        <v>3</v>
      </c>
      <c r="N7567" s="9">
        <v>129.53333333333333</v>
      </c>
      <c r="O7567" s="9">
        <f>Sales_Data17[[#This Row],[Order Quantity]]*Sales_Data17[[#This Row],[Unit Price]]</f>
        <v>388.6</v>
      </c>
      <c r="P7567" s="9">
        <v>67.35733333333333</v>
      </c>
      <c r="Q7567" s="9">
        <f>Sales_Data17[[#This Row],[Line Total]]-(Sales_Data17[[#This Row],[Total Unit Cost]]*Sales_Data17[[#This Row],[Order Quantity]])</f>
        <v>186.52800000000002</v>
      </c>
      <c r="R7567" s="1" t="str">
        <f>TEXT(Sales_Data17[[#This Row],[OrderDate]],"MMM")</f>
        <v>Sep</v>
      </c>
      <c r="S7567" s="1" t="str">
        <f t="shared" si="118"/>
        <v>2016</v>
      </c>
    </row>
    <row r="7568" spans="1:19">
      <c r="A7568" t="s">
        <v>7591</v>
      </c>
      <c r="B7568" s="2">
        <v>42637</v>
      </c>
      <c r="C7568" s="2" t="str">
        <f>VLOOKUP(Sales_Data17[[#This Row],[Customer Name Index]],Customer_Data[#All],2,0)</f>
        <v>Apollo Ltd</v>
      </c>
      <c r="D7568">
        <v>11</v>
      </c>
      <c r="E7568" t="s">
        <v>4</v>
      </c>
      <c r="F7568" t="s">
        <v>8168</v>
      </c>
      <c r="G7568" t="s">
        <v>8026</v>
      </c>
      <c r="H7568" t="str">
        <f>VLOOKUP(Sales_Data17[[#This Row],[Delivery Region Index]],Regions_Table[#All],2,0)</f>
        <v>Queensland</v>
      </c>
      <c r="I7568" t="str">
        <f>VLOOKUP(Sales_Data17[[#This Row],[Delivery Region Index]],Regions_Table[#All],3,0)</f>
        <v>Gold Coast</v>
      </c>
      <c r="J7568">
        <v>31</v>
      </c>
      <c r="K7568">
        <v>5</v>
      </c>
      <c r="L7568" t="str">
        <f>VLOOKUP(Sales_Data17[[#This Row],[Product Description Index]],Products_Data[#All],2,0)</f>
        <v>Hats</v>
      </c>
      <c r="M7568">
        <v>4</v>
      </c>
      <c r="N7568" s="9">
        <v>412.42222222222222</v>
      </c>
      <c r="O7568" s="9">
        <f>Sales_Data17[[#This Row],[Order Quantity]]*Sales_Data17[[#This Row],[Unit Price]]</f>
        <v>1649.6888888888889</v>
      </c>
      <c r="P7568" s="9">
        <v>288.69555555555553</v>
      </c>
      <c r="Q7568" s="9">
        <f>Sales_Data17[[#This Row],[Line Total]]-(Sales_Data17[[#This Row],[Total Unit Cost]]*Sales_Data17[[#This Row],[Order Quantity]])</f>
        <v>494.90666666666675</v>
      </c>
      <c r="R7568" s="1" t="str">
        <f>TEXT(Sales_Data17[[#This Row],[OrderDate]],"MMM")</f>
        <v>Sep</v>
      </c>
      <c r="S7568" s="1" t="str">
        <f t="shared" si="118"/>
        <v>2016</v>
      </c>
    </row>
    <row r="7569" spans="1:19">
      <c r="A7569" t="s">
        <v>7592</v>
      </c>
      <c r="B7569" s="2">
        <v>42637</v>
      </c>
      <c r="C7569" s="2" t="str">
        <f>VLOOKUP(Sales_Data17[[#This Row],[Customer Name Index]],Customer_Data[#All],2,0)</f>
        <v>Pacific Ltd</v>
      </c>
      <c r="D7569">
        <v>20</v>
      </c>
      <c r="E7569" t="s">
        <v>4</v>
      </c>
      <c r="F7569" t="s">
        <v>8168</v>
      </c>
      <c r="G7569" t="s">
        <v>8028</v>
      </c>
      <c r="H7569" t="str">
        <f>VLOOKUP(Sales_Data17[[#This Row],[Delivery Region Index]],Regions_Table[#All],2,0)</f>
        <v>Victoria</v>
      </c>
      <c r="I7569" t="str">
        <f>VLOOKUP(Sales_Data17[[#This Row],[Delivery Region Index]],Regions_Table[#All],3,0)</f>
        <v>Wodonga</v>
      </c>
      <c r="J7569">
        <v>58</v>
      </c>
      <c r="K7569">
        <v>8</v>
      </c>
      <c r="L7569" t="str">
        <f>VLOOKUP(Sales_Data17[[#This Row],[Product Description Index]],Products_Data[#All],2,0)</f>
        <v>Shoes</v>
      </c>
      <c r="M7569">
        <v>9</v>
      </c>
      <c r="N7569" s="9">
        <v>439.9666666666667</v>
      </c>
      <c r="O7569" s="9">
        <f>Sales_Data17[[#This Row],[Order Quantity]]*Sales_Data17[[#This Row],[Unit Price]]</f>
        <v>3959.7000000000003</v>
      </c>
      <c r="P7569" s="9">
        <v>237.58200000000002</v>
      </c>
      <c r="Q7569" s="9">
        <f>Sales_Data17[[#This Row],[Line Total]]-(Sales_Data17[[#This Row],[Total Unit Cost]]*Sales_Data17[[#This Row],[Order Quantity]])</f>
        <v>1821.462</v>
      </c>
      <c r="R7569" s="1" t="str">
        <f>TEXT(Sales_Data17[[#This Row],[OrderDate]],"MMM")</f>
        <v>Sep</v>
      </c>
      <c r="S7569" s="1" t="str">
        <f t="shared" si="118"/>
        <v>2016</v>
      </c>
    </row>
    <row r="7570" spans="1:19">
      <c r="A7570" t="s">
        <v>7593</v>
      </c>
      <c r="B7570" s="2">
        <v>42638</v>
      </c>
      <c r="C7570" s="2" t="str">
        <f>VLOOKUP(Sales_Data17[[#This Row],[Customer Name Index]],Customer_Data[#All],2,0)</f>
        <v>PEDIFIX, Corp</v>
      </c>
      <c r="D7570">
        <v>6</v>
      </c>
      <c r="E7570" t="s">
        <v>3</v>
      </c>
      <c r="F7570" t="s">
        <v>8168</v>
      </c>
      <c r="G7570" t="s">
        <v>8027</v>
      </c>
      <c r="H7570" t="str">
        <f>VLOOKUP(Sales_Data17[[#This Row],[Delivery Region Index]],Regions_Table[#All],2,0)</f>
        <v>New South Wales</v>
      </c>
      <c r="I7570" t="str">
        <f>VLOOKUP(Sales_Data17[[#This Row],[Delivery Region Index]],Regions_Table[#All],3,0)</f>
        <v>Nowra</v>
      </c>
      <c r="J7570">
        <v>17</v>
      </c>
      <c r="K7570">
        <v>3</v>
      </c>
      <c r="L7570" t="str">
        <f>VLOOKUP(Sales_Data17[[#This Row],[Product Description Index]],Products_Data[#All],2,0)</f>
        <v>Sunglasses</v>
      </c>
      <c r="M7570">
        <v>5</v>
      </c>
      <c r="N7570" s="9">
        <v>114.64444444444445</v>
      </c>
      <c r="O7570" s="9">
        <f>Sales_Data17[[#This Row],[Order Quantity]]*Sales_Data17[[#This Row],[Unit Price]]</f>
        <v>573.22222222222217</v>
      </c>
      <c r="P7570" s="9">
        <v>90.569111111111113</v>
      </c>
      <c r="Q7570" s="9">
        <f>Sales_Data17[[#This Row],[Line Total]]-(Sales_Data17[[#This Row],[Total Unit Cost]]*Sales_Data17[[#This Row],[Order Quantity]])</f>
        <v>120.37666666666661</v>
      </c>
      <c r="R7570" s="1" t="str">
        <f>TEXT(Sales_Data17[[#This Row],[OrderDate]],"MMM")</f>
        <v>Sep</v>
      </c>
      <c r="S7570" s="1" t="str">
        <f t="shared" si="118"/>
        <v>2016</v>
      </c>
    </row>
    <row r="7571" spans="1:19">
      <c r="A7571" t="s">
        <v>7594</v>
      </c>
      <c r="B7571" s="2">
        <v>42638</v>
      </c>
      <c r="C7571" s="2" t="str">
        <f>VLOOKUP(Sales_Data17[[#This Row],[Customer Name Index]],Customer_Data[#All],2,0)</f>
        <v>PEDIFIX, Corp</v>
      </c>
      <c r="D7571">
        <v>6</v>
      </c>
      <c r="E7571" t="s">
        <v>4</v>
      </c>
      <c r="F7571" t="s">
        <v>8168</v>
      </c>
      <c r="G7571" t="s">
        <v>8027</v>
      </c>
      <c r="H7571" t="str">
        <f>VLOOKUP(Sales_Data17[[#This Row],[Delivery Region Index]],Regions_Table[#All],2,0)</f>
        <v>New South Wales</v>
      </c>
      <c r="I7571" t="str">
        <f>VLOOKUP(Sales_Data17[[#This Row],[Delivery Region Index]],Regions_Table[#All],3,0)</f>
        <v>Maitland</v>
      </c>
      <c r="J7571">
        <v>15</v>
      </c>
      <c r="K7571">
        <v>3</v>
      </c>
      <c r="L7571" t="str">
        <f>VLOOKUP(Sales_Data17[[#This Row],[Product Description Index]],Products_Data[#All],2,0)</f>
        <v>Sunglasses</v>
      </c>
      <c r="M7571">
        <v>9</v>
      </c>
      <c r="N7571" s="9">
        <v>707.22222222222217</v>
      </c>
      <c r="O7571" s="9">
        <f>Sales_Data17[[#This Row],[Order Quantity]]*Sales_Data17[[#This Row],[Unit Price]]</f>
        <v>6365</v>
      </c>
      <c r="P7571" s="9">
        <v>579.9222222222221</v>
      </c>
      <c r="Q7571" s="9">
        <f>Sales_Data17[[#This Row],[Line Total]]-(Sales_Data17[[#This Row],[Total Unit Cost]]*Sales_Data17[[#This Row],[Order Quantity]])</f>
        <v>1145.7000000000007</v>
      </c>
      <c r="R7571" s="1" t="str">
        <f>TEXT(Sales_Data17[[#This Row],[OrderDate]],"MMM")</f>
        <v>Sep</v>
      </c>
      <c r="S7571" s="1" t="str">
        <f t="shared" si="118"/>
        <v>2016</v>
      </c>
    </row>
    <row r="7572" spans="1:19">
      <c r="A7572" t="s">
        <v>7595</v>
      </c>
      <c r="B7572" s="2">
        <v>42638</v>
      </c>
      <c r="C7572" s="2" t="str">
        <f>VLOOKUP(Sales_Data17[[#This Row],[Customer Name Index]],Customer_Data[#All],2,0)</f>
        <v xml:space="preserve">WakeFern </v>
      </c>
      <c r="D7572">
        <v>2</v>
      </c>
      <c r="E7572" t="s">
        <v>4</v>
      </c>
      <c r="F7572" t="s">
        <v>8168</v>
      </c>
      <c r="G7572" t="s">
        <v>8027</v>
      </c>
      <c r="H7572" t="str">
        <f>VLOOKUP(Sales_Data17[[#This Row],[Delivery Region Index]],Regions_Table[#All],2,0)</f>
        <v>New South Wales</v>
      </c>
      <c r="I7572" t="str">
        <f>VLOOKUP(Sales_Data17[[#This Row],[Delivery Region Index]],Regions_Table[#All],3,0)</f>
        <v>Bathurst</v>
      </c>
      <c r="J7572">
        <v>4</v>
      </c>
      <c r="K7572">
        <v>1</v>
      </c>
      <c r="L7572" t="str">
        <f>VLOOKUP(Sales_Data17[[#This Row],[Product Description Index]],Products_Data[#All],2,0)</f>
        <v>Shirts</v>
      </c>
      <c r="M7572">
        <v>9</v>
      </c>
      <c r="N7572" s="9">
        <v>284.37777777777779</v>
      </c>
      <c r="O7572" s="9">
        <f>Sales_Data17[[#This Row],[Order Quantity]]*Sales_Data17[[#This Row],[Unit Price]]</f>
        <v>2559.4</v>
      </c>
      <c r="P7572" s="9">
        <v>113.75111111111113</v>
      </c>
      <c r="Q7572" s="9">
        <f>Sales_Data17[[#This Row],[Line Total]]-(Sales_Data17[[#This Row],[Total Unit Cost]]*Sales_Data17[[#This Row],[Order Quantity]])</f>
        <v>1535.6399999999999</v>
      </c>
      <c r="R7572" s="1" t="str">
        <f>TEXT(Sales_Data17[[#This Row],[OrderDate]],"MMM")</f>
        <v>Sep</v>
      </c>
      <c r="S7572" s="1" t="str">
        <f t="shared" si="118"/>
        <v>2016</v>
      </c>
    </row>
    <row r="7573" spans="1:19">
      <c r="A7573" t="s">
        <v>7596</v>
      </c>
      <c r="B7573" s="2">
        <v>42638</v>
      </c>
      <c r="C7573" s="2" t="str">
        <f>VLOOKUP(Sales_Data17[[#This Row],[Customer Name Index]],Customer_Data[#All],2,0)</f>
        <v>Eminence Corp</v>
      </c>
      <c r="D7573">
        <v>18</v>
      </c>
      <c r="E7573" t="s">
        <v>2</v>
      </c>
      <c r="F7573" t="s">
        <v>8168</v>
      </c>
      <c r="G7573" t="s">
        <v>8025</v>
      </c>
      <c r="H7573" t="str">
        <f>VLOOKUP(Sales_Data17[[#This Row],[Delivery Region Index]],Regions_Table[#All],2,0)</f>
        <v>Victoria</v>
      </c>
      <c r="I7573" t="str">
        <f>VLOOKUP(Sales_Data17[[#This Row],[Delivery Region Index]],Regions_Table[#All],3,0)</f>
        <v>Latrobe City</v>
      </c>
      <c r="J7573">
        <v>52</v>
      </c>
      <c r="K7573">
        <v>8</v>
      </c>
      <c r="L7573" t="str">
        <f>VLOOKUP(Sales_Data17[[#This Row],[Product Description Index]],Products_Data[#All],2,0)</f>
        <v>Shoes</v>
      </c>
      <c r="M7573">
        <v>8</v>
      </c>
      <c r="N7573" s="9">
        <v>716.90000000000009</v>
      </c>
      <c r="O7573" s="9">
        <f>Sales_Data17[[#This Row],[Order Quantity]]*Sales_Data17[[#This Row],[Unit Price]]</f>
        <v>5735.2000000000007</v>
      </c>
      <c r="P7573" s="9">
        <v>487.49200000000008</v>
      </c>
      <c r="Q7573" s="9">
        <f>Sales_Data17[[#This Row],[Line Total]]-(Sales_Data17[[#This Row],[Total Unit Cost]]*Sales_Data17[[#This Row],[Order Quantity]])</f>
        <v>1835.2640000000001</v>
      </c>
      <c r="R7573" s="1" t="str">
        <f>TEXT(Sales_Data17[[#This Row],[OrderDate]],"MMM")</f>
        <v>Sep</v>
      </c>
      <c r="S7573" s="1" t="str">
        <f t="shared" si="118"/>
        <v>2016</v>
      </c>
    </row>
    <row r="7574" spans="1:19">
      <c r="A7574" t="s">
        <v>7597</v>
      </c>
      <c r="B7574" s="2">
        <v>42638</v>
      </c>
      <c r="C7574" s="2" t="str">
        <f>VLOOKUP(Sales_Data17[[#This Row],[Customer Name Index]],Customer_Data[#All],2,0)</f>
        <v>New Ltd</v>
      </c>
      <c r="D7574">
        <v>7</v>
      </c>
      <c r="E7574" t="s">
        <v>4</v>
      </c>
      <c r="F7574" t="s">
        <v>8168</v>
      </c>
      <c r="G7574" t="s">
        <v>8027</v>
      </c>
      <c r="H7574" t="str">
        <f>VLOOKUP(Sales_Data17[[#This Row],[Delivery Region Index]],Regions_Table[#All],2,0)</f>
        <v>New South Wales</v>
      </c>
      <c r="I7574" t="str">
        <f>VLOOKUP(Sales_Data17[[#This Row],[Delivery Region Index]],Regions_Table[#All],3,0)</f>
        <v>Tamworth</v>
      </c>
      <c r="J7574">
        <v>21</v>
      </c>
      <c r="K7574">
        <v>3</v>
      </c>
      <c r="L7574" t="str">
        <f>VLOOKUP(Sales_Data17[[#This Row],[Product Description Index]],Products_Data[#All],2,0)</f>
        <v>Sunglasses</v>
      </c>
      <c r="M7574">
        <v>4</v>
      </c>
      <c r="N7574" s="9">
        <v>27.544444444444444</v>
      </c>
      <c r="O7574" s="9">
        <f>Sales_Data17[[#This Row],[Order Quantity]]*Sales_Data17[[#This Row],[Unit Price]]</f>
        <v>110.17777777777778</v>
      </c>
      <c r="P7574" s="9">
        <v>12.395000000000001</v>
      </c>
      <c r="Q7574" s="9">
        <f>Sales_Data17[[#This Row],[Line Total]]-(Sales_Data17[[#This Row],[Total Unit Cost]]*Sales_Data17[[#This Row],[Order Quantity]])</f>
        <v>60.597777777777772</v>
      </c>
      <c r="R7574" s="1" t="str">
        <f>TEXT(Sales_Data17[[#This Row],[OrderDate]],"MMM")</f>
        <v>Sep</v>
      </c>
      <c r="S7574" s="1" t="str">
        <f t="shared" si="118"/>
        <v>2016</v>
      </c>
    </row>
    <row r="7575" spans="1:19">
      <c r="A7575" t="s">
        <v>7598</v>
      </c>
      <c r="B7575" s="2">
        <v>42639</v>
      </c>
      <c r="C7575" s="2" t="str">
        <f>VLOOKUP(Sales_Data17[[#This Row],[Customer Name Index]],Customer_Data[#All],2,0)</f>
        <v>Elorac, Corp</v>
      </c>
      <c r="D7575">
        <v>3</v>
      </c>
      <c r="E7575" t="s">
        <v>4</v>
      </c>
      <c r="F7575" t="s">
        <v>8168</v>
      </c>
      <c r="G7575" t="s">
        <v>8027</v>
      </c>
      <c r="H7575" t="str">
        <f>VLOOKUP(Sales_Data17[[#This Row],[Delivery Region Index]],Regions_Table[#All],2,0)</f>
        <v>New South Wales</v>
      </c>
      <c r="I7575" t="str">
        <f>VLOOKUP(Sales_Data17[[#This Row],[Delivery Region Index]],Regions_Table[#All],3,0)</f>
        <v>Coffs Harbour</v>
      </c>
      <c r="J7575">
        <v>7</v>
      </c>
      <c r="K7575">
        <v>1</v>
      </c>
      <c r="L7575" t="str">
        <f>VLOOKUP(Sales_Data17[[#This Row],[Product Description Index]],Products_Data[#All],2,0)</f>
        <v>Shirts</v>
      </c>
      <c r="M7575">
        <v>6</v>
      </c>
      <c r="N7575" s="9">
        <v>192.06666666666669</v>
      </c>
      <c r="O7575" s="9">
        <f>Sales_Data17[[#This Row],[Order Quantity]]*Sales_Data17[[#This Row],[Unit Price]]</f>
        <v>1152.4000000000001</v>
      </c>
      <c r="P7575" s="9">
        <v>153.65333333333334</v>
      </c>
      <c r="Q7575" s="9">
        <f>Sales_Data17[[#This Row],[Line Total]]-(Sales_Data17[[#This Row],[Total Unit Cost]]*Sales_Data17[[#This Row],[Order Quantity]])</f>
        <v>230.48000000000002</v>
      </c>
      <c r="R7575" s="1" t="str">
        <f>TEXT(Sales_Data17[[#This Row],[OrderDate]],"MMM")</f>
        <v>Sep</v>
      </c>
      <c r="S7575" s="1" t="str">
        <f t="shared" si="118"/>
        <v>2016</v>
      </c>
    </row>
    <row r="7576" spans="1:19">
      <c r="A7576" t="s">
        <v>7599</v>
      </c>
      <c r="B7576" s="2">
        <v>42639</v>
      </c>
      <c r="C7576" s="2" t="str">
        <f>VLOOKUP(Sales_Data17[[#This Row],[Customer Name Index]],Customer_Data[#All],2,0)</f>
        <v>Ole Group</v>
      </c>
      <c r="D7576">
        <v>13</v>
      </c>
      <c r="E7576" t="s">
        <v>4</v>
      </c>
      <c r="F7576" t="s">
        <v>8168</v>
      </c>
      <c r="G7576" t="s">
        <v>8026</v>
      </c>
      <c r="H7576" t="str">
        <f>VLOOKUP(Sales_Data17[[#This Row],[Delivery Region Index]],Regions_Table[#All],2,0)</f>
        <v>Queensland</v>
      </c>
      <c r="I7576" t="str">
        <f>VLOOKUP(Sales_Data17[[#This Row],[Delivery Region Index]],Regions_Table[#All],3,0)</f>
        <v>Mackay</v>
      </c>
      <c r="J7576">
        <v>36</v>
      </c>
      <c r="K7576">
        <v>5</v>
      </c>
      <c r="L7576" t="str">
        <f>VLOOKUP(Sales_Data17[[#This Row],[Product Description Index]],Products_Data[#All],2,0)</f>
        <v>Hats</v>
      </c>
      <c r="M7576">
        <v>1</v>
      </c>
      <c r="N7576" s="9">
        <v>125.8111111111111</v>
      </c>
      <c r="O7576" s="9">
        <f>Sales_Data17[[#This Row],[Order Quantity]]*Sales_Data17[[#This Row],[Unit Price]]</f>
        <v>125.8111111111111</v>
      </c>
      <c r="P7576" s="9">
        <v>66.679888888888897</v>
      </c>
      <c r="Q7576" s="9">
        <f>Sales_Data17[[#This Row],[Line Total]]-(Sales_Data17[[#This Row],[Total Unit Cost]]*Sales_Data17[[#This Row],[Order Quantity]])</f>
        <v>59.131222222222206</v>
      </c>
      <c r="R7576" s="1" t="str">
        <f>TEXT(Sales_Data17[[#This Row],[OrderDate]],"MMM")</f>
        <v>Sep</v>
      </c>
      <c r="S7576" s="1" t="str">
        <f t="shared" si="118"/>
        <v>2016</v>
      </c>
    </row>
    <row r="7577" spans="1:19">
      <c r="A7577" t="s">
        <v>7600</v>
      </c>
      <c r="B7577" s="2">
        <v>42639</v>
      </c>
      <c r="C7577" s="2" t="str">
        <f>VLOOKUP(Sales_Data17[[#This Row],[Customer Name Index]],Customer_Data[#All],2,0)</f>
        <v>ETUDE Ltd</v>
      </c>
      <c r="D7577">
        <v>4</v>
      </c>
      <c r="E7577" t="s">
        <v>4</v>
      </c>
      <c r="F7577" t="s">
        <v>8168</v>
      </c>
      <c r="G7577" t="s">
        <v>8027</v>
      </c>
      <c r="H7577" t="str">
        <f>VLOOKUP(Sales_Data17[[#This Row],[Delivery Region Index]],Regions_Table[#All],2,0)</f>
        <v>New South Wales</v>
      </c>
      <c r="I7577" t="str">
        <f>VLOOKUP(Sales_Data17[[#This Row],[Delivery Region Index]],Regions_Table[#All],3,0)</f>
        <v>Goulburn</v>
      </c>
      <c r="J7577">
        <v>10</v>
      </c>
      <c r="K7577">
        <v>2</v>
      </c>
      <c r="L7577" t="str">
        <f>VLOOKUP(Sales_Data17[[#This Row],[Product Description Index]],Products_Data[#All],2,0)</f>
        <v>Pants</v>
      </c>
      <c r="M7577">
        <v>9</v>
      </c>
      <c r="N7577" s="9">
        <v>439.22222222222223</v>
      </c>
      <c r="O7577" s="9">
        <f>Sales_Data17[[#This Row],[Order Quantity]]*Sales_Data17[[#This Row],[Unit Price]]</f>
        <v>3953</v>
      </c>
      <c r="P7577" s="9">
        <v>289.88666666666666</v>
      </c>
      <c r="Q7577" s="9">
        <f>Sales_Data17[[#This Row],[Line Total]]-(Sales_Data17[[#This Row],[Total Unit Cost]]*Sales_Data17[[#This Row],[Order Quantity]])</f>
        <v>1344.02</v>
      </c>
      <c r="R7577" s="1" t="str">
        <f>TEXT(Sales_Data17[[#This Row],[OrderDate]],"MMM")</f>
        <v>Sep</v>
      </c>
      <c r="S7577" s="1" t="str">
        <f t="shared" si="118"/>
        <v>2016</v>
      </c>
    </row>
    <row r="7578" spans="1:19">
      <c r="A7578" t="s">
        <v>7601</v>
      </c>
      <c r="B7578" s="2">
        <v>42639</v>
      </c>
      <c r="C7578" s="2" t="str">
        <f>VLOOKUP(Sales_Data17[[#This Row],[Customer Name Index]],Customer_Data[#All],2,0)</f>
        <v>Avon Corp</v>
      </c>
      <c r="D7578">
        <v>1</v>
      </c>
      <c r="E7578" t="s">
        <v>4</v>
      </c>
      <c r="F7578" t="s">
        <v>8168</v>
      </c>
      <c r="G7578" t="s">
        <v>8027</v>
      </c>
      <c r="H7578" t="str">
        <f>VLOOKUP(Sales_Data17[[#This Row],[Delivery Region Index]],Regions_Table[#All],2,0)</f>
        <v>New South Wales</v>
      </c>
      <c r="I7578" t="str">
        <f>VLOOKUP(Sales_Data17[[#This Row],[Delivery Region Index]],Regions_Table[#All],3,0)</f>
        <v>Armidale</v>
      </c>
      <c r="J7578">
        <v>3</v>
      </c>
      <c r="K7578">
        <v>1</v>
      </c>
      <c r="L7578" t="str">
        <f>VLOOKUP(Sales_Data17[[#This Row],[Product Description Index]],Products_Data[#All],2,0)</f>
        <v>Shirts</v>
      </c>
      <c r="M7578">
        <v>8</v>
      </c>
      <c r="N7578" s="9">
        <v>110.92222222222223</v>
      </c>
      <c r="O7578" s="9">
        <f>Sales_Data17[[#This Row],[Order Quantity]]*Sales_Data17[[#This Row],[Unit Price]]</f>
        <v>887.37777777777785</v>
      </c>
      <c r="P7578" s="9">
        <v>46.587333333333333</v>
      </c>
      <c r="Q7578" s="9">
        <f>Sales_Data17[[#This Row],[Line Total]]-(Sales_Data17[[#This Row],[Total Unit Cost]]*Sales_Data17[[#This Row],[Order Quantity]])</f>
        <v>514.67911111111118</v>
      </c>
      <c r="R7578" s="1" t="str">
        <f>TEXT(Sales_Data17[[#This Row],[OrderDate]],"MMM")</f>
        <v>Sep</v>
      </c>
      <c r="S7578" s="1" t="str">
        <f t="shared" si="118"/>
        <v>2016</v>
      </c>
    </row>
    <row r="7579" spans="1:19">
      <c r="A7579" t="s">
        <v>7602</v>
      </c>
      <c r="B7579" s="2">
        <v>42639</v>
      </c>
      <c r="C7579" s="2" t="str">
        <f>VLOOKUP(Sales_Data17[[#This Row],[Customer Name Index]],Customer_Data[#All],2,0)</f>
        <v>3LAB, Ltd</v>
      </c>
      <c r="D7579">
        <v>16</v>
      </c>
      <c r="E7579" t="s">
        <v>4</v>
      </c>
      <c r="F7579" t="s">
        <v>8168</v>
      </c>
      <c r="G7579" t="s">
        <v>8025</v>
      </c>
      <c r="H7579" t="str">
        <f>VLOOKUP(Sales_Data17[[#This Row],[Delivery Region Index]],Regions_Table[#All],2,0)</f>
        <v>Queensland</v>
      </c>
      <c r="I7579" t="str">
        <f>VLOOKUP(Sales_Data17[[#This Row],[Delivery Region Index]],Regions_Table[#All],3,0)</f>
        <v>Townsville</v>
      </c>
      <c r="J7579">
        <v>45</v>
      </c>
      <c r="K7579">
        <v>7</v>
      </c>
      <c r="L7579" t="str">
        <f>VLOOKUP(Sales_Data17[[#This Row],[Product Description Index]],Products_Data[#All],2,0)</f>
        <v>Dress Shirts</v>
      </c>
      <c r="M7579">
        <v>3</v>
      </c>
      <c r="N7579" s="9">
        <v>119.11111111111111</v>
      </c>
      <c r="O7579" s="9">
        <f>Sales_Data17[[#This Row],[Order Quantity]]*Sales_Data17[[#This Row],[Unit Price]]</f>
        <v>357.33333333333337</v>
      </c>
      <c r="P7579" s="9">
        <v>95.288888888888891</v>
      </c>
      <c r="Q7579" s="9">
        <f>Sales_Data17[[#This Row],[Line Total]]-(Sales_Data17[[#This Row],[Total Unit Cost]]*Sales_Data17[[#This Row],[Order Quantity]])</f>
        <v>71.466666666666697</v>
      </c>
      <c r="R7579" s="1" t="str">
        <f>TEXT(Sales_Data17[[#This Row],[OrderDate]],"MMM")</f>
        <v>Sep</v>
      </c>
      <c r="S7579" s="1" t="str">
        <f t="shared" si="118"/>
        <v>2016</v>
      </c>
    </row>
    <row r="7580" spans="1:19">
      <c r="A7580" t="s">
        <v>7603</v>
      </c>
      <c r="B7580" s="2">
        <v>42640</v>
      </c>
      <c r="C7580" s="2" t="str">
        <f>VLOOKUP(Sales_Data17[[#This Row],[Customer Name Index]],Customer_Data[#All],2,0)</f>
        <v>Rochester Ltd</v>
      </c>
      <c r="D7580">
        <v>15</v>
      </c>
      <c r="E7580" t="s">
        <v>3</v>
      </c>
      <c r="F7580" t="s">
        <v>8168</v>
      </c>
      <c r="G7580" t="s">
        <v>8025</v>
      </c>
      <c r="H7580" t="str">
        <f>VLOOKUP(Sales_Data17[[#This Row],[Delivery Region Index]],Regions_Table[#All],2,0)</f>
        <v>Queensland</v>
      </c>
      <c r="I7580" t="str">
        <f>VLOOKUP(Sales_Data17[[#This Row],[Delivery Region Index]],Regions_Table[#All],3,0)</f>
        <v>Rockhampton</v>
      </c>
      <c r="J7580">
        <v>41</v>
      </c>
      <c r="K7580">
        <v>6</v>
      </c>
      <c r="L7580" t="str">
        <f>VLOOKUP(Sales_Data17[[#This Row],[Product Description Index]],Products_Data[#All],2,0)</f>
        <v>Socks</v>
      </c>
      <c r="M7580">
        <v>1</v>
      </c>
      <c r="N7580" s="9">
        <v>600.02222222222224</v>
      </c>
      <c r="O7580" s="9">
        <f>Sales_Data17[[#This Row],[Order Quantity]]*Sales_Data17[[#This Row],[Unit Price]]</f>
        <v>600.02222222222224</v>
      </c>
      <c r="P7580" s="9">
        <v>258.00955555555555</v>
      </c>
      <c r="Q7580" s="9">
        <f>Sales_Data17[[#This Row],[Line Total]]-(Sales_Data17[[#This Row],[Total Unit Cost]]*Sales_Data17[[#This Row],[Order Quantity]])</f>
        <v>342.01266666666669</v>
      </c>
      <c r="R7580" s="1" t="str">
        <f>TEXT(Sales_Data17[[#This Row],[OrderDate]],"MMM")</f>
        <v>Sep</v>
      </c>
      <c r="S7580" s="1" t="str">
        <f t="shared" si="118"/>
        <v>2016</v>
      </c>
    </row>
    <row r="7581" spans="1:19">
      <c r="A7581" t="s">
        <v>7604</v>
      </c>
      <c r="B7581" s="2">
        <v>42641</v>
      </c>
      <c r="C7581" s="2" t="str">
        <f>VLOOKUP(Sales_Data17[[#This Row],[Customer Name Index]],Customer_Data[#All],2,0)</f>
        <v>Avon Corp</v>
      </c>
      <c r="D7581">
        <v>1</v>
      </c>
      <c r="E7581" t="s">
        <v>4</v>
      </c>
      <c r="F7581" t="s">
        <v>8168</v>
      </c>
      <c r="G7581" t="s">
        <v>8027</v>
      </c>
      <c r="H7581" t="str">
        <f>VLOOKUP(Sales_Data17[[#This Row],[Delivery Region Index]],Regions_Table[#All],2,0)</f>
        <v>New South Wales</v>
      </c>
      <c r="I7581" t="str">
        <f>VLOOKUP(Sales_Data17[[#This Row],[Delivery Region Index]],Regions_Table[#All],3,0)</f>
        <v>Albury</v>
      </c>
      <c r="J7581">
        <v>2</v>
      </c>
      <c r="K7581">
        <v>1</v>
      </c>
      <c r="L7581" t="str">
        <f>VLOOKUP(Sales_Data17[[#This Row],[Product Description Index]],Products_Data[#All],2,0)</f>
        <v>Shirts</v>
      </c>
      <c r="M7581">
        <v>1</v>
      </c>
      <c r="N7581" s="9">
        <v>195.04444444444445</v>
      </c>
      <c r="O7581" s="9">
        <f>Sales_Data17[[#This Row],[Order Quantity]]*Sales_Data17[[#This Row],[Unit Price]]</f>
        <v>195.04444444444445</v>
      </c>
      <c r="P7581" s="9">
        <v>83.86911111111111</v>
      </c>
      <c r="Q7581" s="9">
        <f>Sales_Data17[[#This Row],[Line Total]]-(Sales_Data17[[#This Row],[Total Unit Cost]]*Sales_Data17[[#This Row],[Order Quantity]])</f>
        <v>111.17533333333334</v>
      </c>
      <c r="R7581" s="1" t="str">
        <f>TEXT(Sales_Data17[[#This Row],[OrderDate]],"MMM")</f>
        <v>Sep</v>
      </c>
      <c r="S7581" s="1" t="str">
        <f t="shared" si="118"/>
        <v>2016</v>
      </c>
    </row>
    <row r="7582" spans="1:19">
      <c r="A7582" t="s">
        <v>7605</v>
      </c>
      <c r="B7582" s="2">
        <v>42641</v>
      </c>
      <c r="C7582" s="2" t="str">
        <f>VLOOKUP(Sales_Data17[[#This Row],[Customer Name Index]],Customer_Data[#All],2,0)</f>
        <v>PEDIFIX, Corp</v>
      </c>
      <c r="D7582">
        <v>6</v>
      </c>
      <c r="E7582" t="s">
        <v>3</v>
      </c>
      <c r="F7582" t="s">
        <v>8168</v>
      </c>
      <c r="G7582" t="s">
        <v>8027</v>
      </c>
      <c r="H7582" t="str">
        <f>VLOOKUP(Sales_Data17[[#This Row],[Delivery Region Index]],Regions_Table[#All],2,0)</f>
        <v>New South Wales</v>
      </c>
      <c r="I7582" t="str">
        <f>VLOOKUP(Sales_Data17[[#This Row],[Delivery Region Index]],Regions_Table[#All],3,0)</f>
        <v>Newcastle</v>
      </c>
      <c r="J7582">
        <v>16</v>
      </c>
      <c r="K7582">
        <v>3</v>
      </c>
      <c r="L7582" t="str">
        <f>VLOOKUP(Sales_Data17[[#This Row],[Product Description Index]],Products_Data[#All],2,0)</f>
        <v>Sunglasses</v>
      </c>
      <c r="M7582">
        <v>9</v>
      </c>
      <c r="N7582" s="9">
        <v>273.21111111111111</v>
      </c>
      <c r="O7582" s="9">
        <f>Sales_Data17[[#This Row],[Order Quantity]]*Sales_Data17[[#This Row],[Unit Price]]</f>
        <v>2458.9</v>
      </c>
      <c r="P7582" s="9">
        <v>142.0697777777778</v>
      </c>
      <c r="Q7582" s="9">
        <f>Sales_Data17[[#This Row],[Line Total]]-(Sales_Data17[[#This Row],[Total Unit Cost]]*Sales_Data17[[#This Row],[Order Quantity]])</f>
        <v>1180.2719999999999</v>
      </c>
      <c r="R7582" s="1" t="str">
        <f>TEXT(Sales_Data17[[#This Row],[OrderDate]],"MMM")</f>
        <v>Sep</v>
      </c>
      <c r="S7582" s="1" t="str">
        <f t="shared" si="118"/>
        <v>2016</v>
      </c>
    </row>
    <row r="7583" spans="1:19">
      <c r="A7583" t="s">
        <v>7606</v>
      </c>
      <c r="B7583" s="2">
        <v>42641</v>
      </c>
      <c r="C7583" s="2" t="str">
        <f>VLOOKUP(Sales_Data17[[#This Row],[Customer Name Index]],Customer_Data[#All],2,0)</f>
        <v>Pure Group</v>
      </c>
      <c r="D7583">
        <v>17</v>
      </c>
      <c r="E7583" t="s">
        <v>2</v>
      </c>
      <c r="F7583" t="s">
        <v>8168</v>
      </c>
      <c r="G7583" t="s">
        <v>8025</v>
      </c>
      <c r="H7583" t="str">
        <f>VLOOKUP(Sales_Data17[[#This Row],[Delivery Region Index]],Regions_Table[#All],2,0)</f>
        <v>Victoria</v>
      </c>
      <c r="I7583" t="str">
        <f>VLOOKUP(Sales_Data17[[#This Row],[Delivery Region Index]],Regions_Table[#All],3,0)</f>
        <v>Melbourne</v>
      </c>
      <c r="J7583">
        <v>47</v>
      </c>
      <c r="K7583">
        <v>7</v>
      </c>
      <c r="L7583" t="str">
        <f>VLOOKUP(Sales_Data17[[#This Row],[Product Description Index]],Products_Data[#All],2,0)</f>
        <v>Dress Shirts</v>
      </c>
      <c r="M7583">
        <v>1</v>
      </c>
      <c r="N7583" s="9">
        <v>205.46666666666667</v>
      </c>
      <c r="O7583" s="9">
        <f>Sales_Data17[[#This Row],[Order Quantity]]*Sales_Data17[[#This Row],[Unit Price]]</f>
        <v>205.46666666666667</v>
      </c>
      <c r="P7583" s="9">
        <v>98.623999999999995</v>
      </c>
      <c r="Q7583" s="9">
        <f>Sales_Data17[[#This Row],[Line Total]]-(Sales_Data17[[#This Row],[Total Unit Cost]]*Sales_Data17[[#This Row],[Order Quantity]])</f>
        <v>106.84266666666667</v>
      </c>
      <c r="R7583" s="1" t="str">
        <f>TEXT(Sales_Data17[[#This Row],[OrderDate]],"MMM")</f>
        <v>Sep</v>
      </c>
      <c r="S7583" s="1" t="str">
        <f t="shared" si="118"/>
        <v>2016</v>
      </c>
    </row>
    <row r="7584" spans="1:19">
      <c r="A7584" t="s">
        <v>7607</v>
      </c>
      <c r="B7584" s="2">
        <v>42641</v>
      </c>
      <c r="C7584" s="2" t="str">
        <f>VLOOKUP(Sales_Data17[[#This Row],[Customer Name Index]],Customer_Data[#All],2,0)</f>
        <v xml:space="preserve">Medline </v>
      </c>
      <c r="D7584">
        <v>12</v>
      </c>
      <c r="E7584" t="s">
        <v>4</v>
      </c>
      <c r="F7584" t="s">
        <v>8168</v>
      </c>
      <c r="G7584" t="s">
        <v>8026</v>
      </c>
      <c r="H7584" t="str">
        <f>VLOOKUP(Sales_Data17[[#This Row],[Delivery Region Index]],Regions_Table[#All],2,0)</f>
        <v>Queensland</v>
      </c>
      <c r="I7584" t="str">
        <f>VLOOKUP(Sales_Data17[[#This Row],[Delivery Region Index]],Regions_Table[#All],3,0)</f>
        <v>Logan City</v>
      </c>
      <c r="J7584">
        <v>35</v>
      </c>
      <c r="K7584">
        <v>5</v>
      </c>
      <c r="L7584" t="str">
        <f>VLOOKUP(Sales_Data17[[#This Row],[Product Description Index]],Products_Data[#All],2,0)</f>
        <v>Hats</v>
      </c>
      <c r="M7584">
        <v>8</v>
      </c>
      <c r="N7584" s="9">
        <v>190.57777777777778</v>
      </c>
      <c r="O7584" s="9">
        <f>Sales_Data17[[#This Row],[Order Quantity]]*Sales_Data17[[#This Row],[Unit Price]]</f>
        <v>1524.6222222222223</v>
      </c>
      <c r="P7584" s="9">
        <v>118.15822222222222</v>
      </c>
      <c r="Q7584" s="9">
        <f>Sales_Data17[[#This Row],[Line Total]]-(Sales_Data17[[#This Row],[Total Unit Cost]]*Sales_Data17[[#This Row],[Order Quantity]])</f>
        <v>579.35644444444449</v>
      </c>
      <c r="R7584" s="1" t="str">
        <f>TEXT(Sales_Data17[[#This Row],[OrderDate]],"MMM")</f>
        <v>Sep</v>
      </c>
      <c r="S7584" s="1" t="str">
        <f t="shared" si="118"/>
        <v>2016</v>
      </c>
    </row>
    <row r="7585" spans="1:19">
      <c r="A7585" t="s">
        <v>7608</v>
      </c>
      <c r="B7585" s="2">
        <v>42641</v>
      </c>
      <c r="C7585" s="2" t="str">
        <f>VLOOKUP(Sales_Data17[[#This Row],[Customer Name Index]],Customer_Data[#All],2,0)</f>
        <v>Apollo Ltd</v>
      </c>
      <c r="D7585">
        <v>11</v>
      </c>
      <c r="E7585" t="s">
        <v>4</v>
      </c>
      <c r="F7585" t="s">
        <v>8168</v>
      </c>
      <c r="G7585" t="s">
        <v>8026</v>
      </c>
      <c r="H7585" t="str">
        <f>VLOOKUP(Sales_Data17[[#This Row],[Delivery Region Index]],Regions_Table[#All],2,0)</f>
        <v>Queensland</v>
      </c>
      <c r="I7585" t="str">
        <f>VLOOKUP(Sales_Data17[[#This Row],[Delivery Region Index]],Regions_Table[#All],3,0)</f>
        <v>Gladstone</v>
      </c>
      <c r="J7585">
        <v>30</v>
      </c>
      <c r="K7585">
        <v>5</v>
      </c>
      <c r="L7585" t="str">
        <f>VLOOKUP(Sales_Data17[[#This Row],[Product Description Index]],Products_Data[#All],2,0)</f>
        <v>Hats</v>
      </c>
      <c r="M7585">
        <v>6</v>
      </c>
      <c r="N7585" s="9">
        <v>112.41111111111111</v>
      </c>
      <c r="O7585" s="9">
        <f>Sales_Data17[[#This Row],[Order Quantity]]*Sales_Data17[[#This Row],[Unit Price]]</f>
        <v>674.4666666666667</v>
      </c>
      <c r="P7585" s="9">
        <v>58.453777777777788</v>
      </c>
      <c r="Q7585" s="9">
        <f>Sales_Data17[[#This Row],[Line Total]]-(Sales_Data17[[#This Row],[Total Unit Cost]]*Sales_Data17[[#This Row],[Order Quantity]])</f>
        <v>323.74399999999997</v>
      </c>
      <c r="R7585" s="1" t="str">
        <f>TEXT(Sales_Data17[[#This Row],[OrderDate]],"MMM")</f>
        <v>Sep</v>
      </c>
      <c r="S7585" s="1" t="str">
        <f t="shared" si="118"/>
        <v>2016</v>
      </c>
    </row>
    <row r="7586" spans="1:19">
      <c r="A7586" t="s">
        <v>7609</v>
      </c>
      <c r="B7586" s="2">
        <v>42641</v>
      </c>
      <c r="C7586" s="2" t="str">
        <f>VLOOKUP(Sales_Data17[[#This Row],[Customer Name Index]],Customer_Data[#All],2,0)</f>
        <v xml:space="preserve">Medline </v>
      </c>
      <c r="D7586">
        <v>12</v>
      </c>
      <c r="E7586" t="s">
        <v>2</v>
      </c>
      <c r="F7586" t="s">
        <v>8168</v>
      </c>
      <c r="G7586" t="s">
        <v>8026</v>
      </c>
      <c r="H7586" t="str">
        <f>VLOOKUP(Sales_Data17[[#This Row],[Delivery Region Index]],Regions_Table[#All],2,0)</f>
        <v>Queensland</v>
      </c>
      <c r="I7586" t="str">
        <f>VLOOKUP(Sales_Data17[[#This Row],[Delivery Region Index]],Regions_Table[#All],3,0)</f>
        <v>Hervey Bay</v>
      </c>
      <c r="J7586">
        <v>33</v>
      </c>
      <c r="K7586">
        <v>5</v>
      </c>
      <c r="L7586" t="str">
        <f>VLOOKUP(Sales_Data17[[#This Row],[Product Description Index]],Products_Data[#All],2,0)</f>
        <v>Hats</v>
      </c>
      <c r="M7586">
        <v>7</v>
      </c>
      <c r="N7586" s="9">
        <v>119.85555555555555</v>
      </c>
      <c r="O7586" s="9">
        <f>Sales_Data17[[#This Row],[Order Quantity]]*Sales_Data17[[#This Row],[Unit Price]]</f>
        <v>838.98888888888882</v>
      </c>
      <c r="P7586" s="9">
        <v>88.693111111111122</v>
      </c>
      <c r="Q7586" s="9">
        <f>Sales_Data17[[#This Row],[Line Total]]-(Sales_Data17[[#This Row],[Total Unit Cost]]*Sales_Data17[[#This Row],[Order Quantity]])</f>
        <v>218.13711111111093</v>
      </c>
      <c r="R7586" s="1" t="str">
        <f>TEXT(Sales_Data17[[#This Row],[OrderDate]],"MMM")</f>
        <v>Sep</v>
      </c>
      <c r="S7586" s="1" t="str">
        <f t="shared" si="118"/>
        <v>2016</v>
      </c>
    </row>
    <row r="7587" spans="1:19">
      <c r="A7587" t="s">
        <v>7610</v>
      </c>
      <c r="B7587" s="2">
        <v>42641</v>
      </c>
      <c r="C7587" s="2" t="str">
        <f>VLOOKUP(Sales_Data17[[#This Row],[Customer Name Index]],Customer_Data[#All],2,0)</f>
        <v>Pacific Ltd</v>
      </c>
      <c r="D7587">
        <v>20</v>
      </c>
      <c r="E7587" t="s">
        <v>2</v>
      </c>
      <c r="F7587" t="s">
        <v>8168</v>
      </c>
      <c r="G7587" t="s">
        <v>8028</v>
      </c>
      <c r="H7587" t="str">
        <f>VLOOKUP(Sales_Data17[[#This Row],[Delivery Region Index]],Regions_Table[#All],2,0)</f>
        <v>Victoria</v>
      </c>
      <c r="I7587" t="str">
        <f>VLOOKUP(Sales_Data17[[#This Row],[Delivery Region Index]],Regions_Table[#All],3,0)</f>
        <v>Warrnambool</v>
      </c>
      <c r="J7587">
        <v>57</v>
      </c>
      <c r="K7587">
        <v>8</v>
      </c>
      <c r="L7587" t="str">
        <f>VLOOKUP(Sales_Data17[[#This Row],[Product Description Index]],Products_Data[#All],2,0)</f>
        <v>Shoes</v>
      </c>
      <c r="M7587">
        <v>3</v>
      </c>
      <c r="N7587" s="9">
        <v>112.41111111111111</v>
      </c>
      <c r="O7587" s="9">
        <f>Sales_Data17[[#This Row],[Order Quantity]]*Sales_Data17[[#This Row],[Unit Price]]</f>
        <v>337.23333333333335</v>
      </c>
      <c r="P7587" s="9">
        <v>44.964444444444453</v>
      </c>
      <c r="Q7587" s="9">
        <f>Sales_Data17[[#This Row],[Line Total]]-(Sales_Data17[[#This Row],[Total Unit Cost]]*Sales_Data17[[#This Row],[Order Quantity]])</f>
        <v>202.33999999999997</v>
      </c>
      <c r="R7587" s="1" t="str">
        <f>TEXT(Sales_Data17[[#This Row],[OrderDate]],"MMM")</f>
        <v>Sep</v>
      </c>
      <c r="S7587" s="1" t="str">
        <f t="shared" si="118"/>
        <v>2016</v>
      </c>
    </row>
    <row r="7588" spans="1:19">
      <c r="A7588" t="s">
        <v>7611</v>
      </c>
      <c r="B7588" s="2">
        <v>42641</v>
      </c>
      <c r="C7588" s="2" t="str">
        <f>VLOOKUP(Sales_Data17[[#This Row],[Customer Name Index]],Customer_Data[#All],2,0)</f>
        <v>Elorac, Corp</v>
      </c>
      <c r="D7588">
        <v>3</v>
      </c>
      <c r="E7588" t="s">
        <v>4</v>
      </c>
      <c r="F7588" t="s">
        <v>8168</v>
      </c>
      <c r="G7588" t="s">
        <v>8027</v>
      </c>
      <c r="H7588" t="str">
        <f>VLOOKUP(Sales_Data17[[#This Row],[Delivery Region Index]],Regions_Table[#All],2,0)</f>
        <v>New South Wales</v>
      </c>
      <c r="I7588" t="str">
        <f>VLOOKUP(Sales_Data17[[#This Row],[Delivery Region Index]],Regions_Table[#All],3,0)</f>
        <v>Dubbo</v>
      </c>
      <c r="J7588">
        <v>8</v>
      </c>
      <c r="K7588">
        <v>2</v>
      </c>
      <c r="L7588" t="str">
        <f>VLOOKUP(Sales_Data17[[#This Row],[Product Description Index]],Products_Data[#All],2,0)</f>
        <v>Pants</v>
      </c>
      <c r="M7588">
        <v>5</v>
      </c>
      <c r="N7588" s="9">
        <v>113.90000000000002</v>
      </c>
      <c r="O7588" s="9">
        <f>Sales_Data17[[#This Row],[Order Quantity]]*Sales_Data17[[#This Row],[Unit Price]]</f>
        <v>569.50000000000011</v>
      </c>
      <c r="P7588" s="9">
        <v>72.896000000000015</v>
      </c>
      <c r="Q7588" s="9">
        <f>Sales_Data17[[#This Row],[Line Total]]-(Sales_Data17[[#This Row],[Total Unit Cost]]*Sales_Data17[[#This Row],[Order Quantity]])</f>
        <v>205.02000000000004</v>
      </c>
      <c r="R7588" s="1" t="str">
        <f>TEXT(Sales_Data17[[#This Row],[OrderDate]],"MMM")</f>
        <v>Sep</v>
      </c>
      <c r="S7588" s="1" t="str">
        <f t="shared" si="118"/>
        <v>2016</v>
      </c>
    </row>
    <row r="7589" spans="1:19">
      <c r="A7589" t="s">
        <v>7612</v>
      </c>
      <c r="B7589" s="2">
        <v>42642</v>
      </c>
      <c r="C7589" s="2" t="str">
        <f>VLOOKUP(Sales_Data17[[#This Row],[Customer Name Index]],Customer_Data[#All],2,0)</f>
        <v xml:space="preserve">Qualitest </v>
      </c>
      <c r="D7589">
        <v>19</v>
      </c>
      <c r="E7589" t="s">
        <v>2</v>
      </c>
      <c r="F7589" t="s">
        <v>8168</v>
      </c>
      <c r="G7589" t="s">
        <v>8028</v>
      </c>
      <c r="H7589" t="str">
        <f>VLOOKUP(Sales_Data17[[#This Row],[Delivery Region Index]],Regions_Table[#All],2,0)</f>
        <v>Victoria</v>
      </c>
      <c r="I7589" t="str">
        <f>VLOOKUP(Sales_Data17[[#This Row],[Delivery Region Index]],Regions_Table[#All],3,0)</f>
        <v>Shepparton</v>
      </c>
      <c r="J7589">
        <v>54</v>
      </c>
      <c r="K7589">
        <v>8</v>
      </c>
      <c r="L7589" t="str">
        <f>VLOOKUP(Sales_Data17[[#This Row],[Product Description Index]],Products_Data[#All],2,0)</f>
        <v>Shoes</v>
      </c>
      <c r="M7589">
        <v>6</v>
      </c>
      <c r="N7589" s="9">
        <v>197.27777777777777</v>
      </c>
      <c r="O7589" s="9">
        <f>Sales_Data17[[#This Row],[Order Quantity]]*Sales_Data17[[#This Row],[Unit Price]]</f>
        <v>1183.6666666666665</v>
      </c>
      <c r="P7589" s="9">
        <v>140.06722222222223</v>
      </c>
      <c r="Q7589" s="9">
        <f>Sales_Data17[[#This Row],[Line Total]]-(Sales_Data17[[#This Row],[Total Unit Cost]]*Sales_Data17[[#This Row],[Order Quantity]])</f>
        <v>343.26333333333309</v>
      </c>
      <c r="R7589" s="1" t="str">
        <f>TEXT(Sales_Data17[[#This Row],[OrderDate]],"MMM")</f>
        <v>Sep</v>
      </c>
      <c r="S7589" s="1" t="str">
        <f t="shared" si="118"/>
        <v>2016</v>
      </c>
    </row>
    <row r="7590" spans="1:19">
      <c r="A7590" t="s">
        <v>7613</v>
      </c>
      <c r="B7590" s="2">
        <v>42642</v>
      </c>
      <c r="C7590" s="2" t="str">
        <f>VLOOKUP(Sales_Data17[[#This Row],[Customer Name Index]],Customer_Data[#All],2,0)</f>
        <v>Apollo Ltd</v>
      </c>
      <c r="D7590">
        <v>11</v>
      </c>
      <c r="E7590" t="s">
        <v>4</v>
      </c>
      <c r="F7590" t="s">
        <v>8168</v>
      </c>
      <c r="G7590" t="s">
        <v>8026</v>
      </c>
      <c r="H7590" t="str">
        <f>VLOOKUP(Sales_Data17[[#This Row],[Delivery Region Index]],Regions_Table[#All],2,0)</f>
        <v>Queensland</v>
      </c>
      <c r="I7590" t="str">
        <f>VLOOKUP(Sales_Data17[[#This Row],[Delivery Region Index]],Regions_Table[#All],3,0)</f>
        <v>Gladstone</v>
      </c>
      <c r="J7590">
        <v>30</v>
      </c>
      <c r="K7590">
        <v>5</v>
      </c>
      <c r="L7590" t="str">
        <f>VLOOKUP(Sales_Data17[[#This Row],[Product Description Index]],Products_Data[#All],2,0)</f>
        <v>Hats</v>
      </c>
      <c r="M7590">
        <v>4</v>
      </c>
      <c r="N7590" s="9">
        <v>123.57777777777778</v>
      </c>
      <c r="O7590" s="9">
        <f>Sales_Data17[[#This Row],[Order Quantity]]*Sales_Data17[[#This Row],[Unit Price]]</f>
        <v>494.31111111111113</v>
      </c>
      <c r="P7590" s="9">
        <v>53.138444444444445</v>
      </c>
      <c r="Q7590" s="9">
        <f>Sales_Data17[[#This Row],[Line Total]]-(Sales_Data17[[#This Row],[Total Unit Cost]]*Sales_Data17[[#This Row],[Order Quantity]])</f>
        <v>281.75733333333335</v>
      </c>
      <c r="R7590" s="1" t="str">
        <f>TEXT(Sales_Data17[[#This Row],[OrderDate]],"MMM")</f>
        <v>Sep</v>
      </c>
      <c r="S7590" s="1" t="str">
        <f t="shared" si="118"/>
        <v>2016</v>
      </c>
    </row>
    <row r="7591" spans="1:19">
      <c r="A7591" t="s">
        <v>7614</v>
      </c>
      <c r="B7591" s="2">
        <v>42642</v>
      </c>
      <c r="C7591" s="2" t="str">
        <f>VLOOKUP(Sales_Data17[[#This Row],[Customer Name Index]],Customer_Data[#All],2,0)</f>
        <v>Pure Group</v>
      </c>
      <c r="D7591">
        <v>17</v>
      </c>
      <c r="E7591" t="s">
        <v>4</v>
      </c>
      <c r="F7591" t="s">
        <v>8168</v>
      </c>
      <c r="G7591" t="s">
        <v>8025</v>
      </c>
      <c r="H7591" t="str">
        <f>VLOOKUP(Sales_Data17[[#This Row],[Delivery Region Index]],Regions_Table[#All],2,0)</f>
        <v>Victoria</v>
      </c>
      <c r="I7591" t="str">
        <f>VLOOKUP(Sales_Data17[[#This Row],[Delivery Region Index]],Regions_Table[#All],3,0)</f>
        <v>Ballarat</v>
      </c>
      <c r="J7591">
        <v>49</v>
      </c>
      <c r="K7591">
        <v>7</v>
      </c>
      <c r="L7591" t="str">
        <f>VLOOKUP(Sales_Data17[[#This Row],[Product Description Index]],Products_Data[#All],2,0)</f>
        <v>Dress Shirts</v>
      </c>
      <c r="M7591">
        <v>3</v>
      </c>
      <c r="N7591" s="9">
        <v>79.655555555555551</v>
      </c>
      <c r="O7591" s="9">
        <f>Sales_Data17[[#This Row],[Order Quantity]]*Sales_Data17[[#This Row],[Unit Price]]</f>
        <v>238.96666666666664</v>
      </c>
      <c r="P7591" s="9">
        <v>51.776111111111113</v>
      </c>
      <c r="Q7591" s="9">
        <f>Sales_Data17[[#This Row],[Line Total]]-(Sales_Data17[[#This Row],[Total Unit Cost]]*Sales_Data17[[#This Row],[Order Quantity]])</f>
        <v>83.638333333333293</v>
      </c>
      <c r="R7591" s="1" t="str">
        <f>TEXT(Sales_Data17[[#This Row],[OrderDate]],"MMM")</f>
        <v>Sep</v>
      </c>
      <c r="S7591" s="1" t="str">
        <f t="shared" si="118"/>
        <v>2016</v>
      </c>
    </row>
    <row r="7592" spans="1:19">
      <c r="A7592" t="s">
        <v>7615</v>
      </c>
      <c r="B7592" s="2">
        <v>42642</v>
      </c>
      <c r="C7592" s="2" t="str">
        <f>VLOOKUP(Sales_Data17[[#This Row],[Customer Name Index]],Customer_Data[#All],2,0)</f>
        <v>3LAB, Ltd</v>
      </c>
      <c r="D7592">
        <v>16</v>
      </c>
      <c r="E7592" t="s">
        <v>4</v>
      </c>
      <c r="F7592" t="s">
        <v>8168</v>
      </c>
      <c r="G7592" t="s">
        <v>8025</v>
      </c>
      <c r="H7592" t="str">
        <f>VLOOKUP(Sales_Data17[[#This Row],[Delivery Region Index]],Regions_Table[#All],2,0)</f>
        <v>South Australia</v>
      </c>
      <c r="I7592" t="str">
        <f>VLOOKUP(Sales_Data17[[#This Row],[Delivery Region Index]],Regions_Table[#All],3,0)</f>
        <v>Adelaide</v>
      </c>
      <c r="J7592">
        <v>46</v>
      </c>
      <c r="K7592">
        <v>7</v>
      </c>
      <c r="L7592" t="str">
        <f>VLOOKUP(Sales_Data17[[#This Row],[Product Description Index]],Products_Data[#All],2,0)</f>
        <v>Dress Shirts</v>
      </c>
      <c r="M7592">
        <v>6</v>
      </c>
      <c r="N7592" s="9">
        <v>292.56666666666666</v>
      </c>
      <c r="O7592" s="9">
        <f>Sales_Data17[[#This Row],[Order Quantity]]*Sales_Data17[[#This Row],[Unit Price]]</f>
        <v>1755.4</v>
      </c>
      <c r="P7592" s="9">
        <v>196.01966666666669</v>
      </c>
      <c r="Q7592" s="9">
        <f>Sales_Data17[[#This Row],[Line Total]]-(Sales_Data17[[#This Row],[Total Unit Cost]]*Sales_Data17[[#This Row],[Order Quantity]])</f>
        <v>579.28199999999993</v>
      </c>
      <c r="R7592" s="1" t="str">
        <f>TEXT(Sales_Data17[[#This Row],[OrderDate]],"MMM")</f>
        <v>Sep</v>
      </c>
      <c r="S7592" s="1" t="str">
        <f t="shared" si="118"/>
        <v>2016</v>
      </c>
    </row>
    <row r="7593" spans="1:19">
      <c r="A7593" t="s">
        <v>7616</v>
      </c>
      <c r="B7593" s="2">
        <v>42642</v>
      </c>
      <c r="C7593" s="2" t="str">
        <f>VLOOKUP(Sales_Data17[[#This Row],[Customer Name Index]],Customer_Data[#All],2,0)</f>
        <v xml:space="preserve">Linde </v>
      </c>
      <c r="D7593">
        <v>14</v>
      </c>
      <c r="E7593" t="s">
        <v>2</v>
      </c>
      <c r="F7593" t="s">
        <v>8168</v>
      </c>
      <c r="G7593" t="s">
        <v>8026</v>
      </c>
      <c r="H7593" t="str">
        <f>VLOOKUP(Sales_Data17[[#This Row],[Delivery Region Index]],Regions_Table[#All],2,0)</f>
        <v>Queensland</v>
      </c>
      <c r="I7593" t="str">
        <f>VLOOKUP(Sales_Data17[[#This Row],[Delivery Region Index]],Regions_Table[#All],3,0)</f>
        <v>Nambour</v>
      </c>
      <c r="J7593">
        <v>39</v>
      </c>
      <c r="K7593">
        <v>6</v>
      </c>
      <c r="L7593" t="str">
        <f>VLOOKUP(Sales_Data17[[#This Row],[Product Description Index]],Products_Data[#All],2,0)</f>
        <v>Socks</v>
      </c>
      <c r="M7593">
        <v>6</v>
      </c>
      <c r="N7593" s="9">
        <v>96.777777777777771</v>
      </c>
      <c r="O7593" s="9">
        <f>Sales_Data17[[#This Row],[Order Quantity]]*Sales_Data17[[#This Row],[Unit Price]]</f>
        <v>580.66666666666663</v>
      </c>
      <c r="P7593" s="9">
        <v>72.583333333333329</v>
      </c>
      <c r="Q7593" s="9">
        <f>Sales_Data17[[#This Row],[Line Total]]-(Sales_Data17[[#This Row],[Total Unit Cost]]*Sales_Data17[[#This Row],[Order Quantity]])</f>
        <v>145.16666666666663</v>
      </c>
      <c r="R7593" s="1" t="str">
        <f>TEXT(Sales_Data17[[#This Row],[OrderDate]],"MMM")</f>
        <v>Sep</v>
      </c>
      <c r="S7593" s="1" t="str">
        <f t="shared" si="118"/>
        <v>2016</v>
      </c>
    </row>
    <row r="7594" spans="1:19">
      <c r="A7594" t="s">
        <v>7617</v>
      </c>
      <c r="B7594" s="2">
        <v>42642</v>
      </c>
      <c r="C7594" s="2" t="str">
        <f>VLOOKUP(Sales_Data17[[#This Row],[Customer Name Index]],Customer_Data[#All],2,0)</f>
        <v>21st Ltd</v>
      </c>
      <c r="D7594">
        <v>10</v>
      </c>
      <c r="E7594" t="s">
        <v>4</v>
      </c>
      <c r="F7594" t="s">
        <v>8168</v>
      </c>
      <c r="G7594" t="s">
        <v>8026</v>
      </c>
      <c r="H7594" t="str">
        <f>VLOOKUP(Sales_Data17[[#This Row],[Delivery Region Index]],Regions_Table[#All],2,0)</f>
        <v>Queensland</v>
      </c>
      <c r="I7594" t="str">
        <f>VLOOKUP(Sales_Data17[[#This Row],[Delivery Region Index]],Regions_Table[#All],3,0)</f>
        <v>Cairns</v>
      </c>
      <c r="J7594">
        <v>28</v>
      </c>
      <c r="K7594">
        <v>4</v>
      </c>
      <c r="L7594" t="str">
        <f>VLOOKUP(Sales_Data17[[#This Row],[Product Description Index]],Products_Data[#All],2,0)</f>
        <v>Jeans</v>
      </c>
      <c r="M7594">
        <v>3</v>
      </c>
      <c r="N7594" s="9">
        <v>109.43333333333334</v>
      </c>
      <c r="O7594" s="9">
        <f>Sales_Data17[[#This Row],[Order Quantity]]*Sales_Data17[[#This Row],[Unit Price]]</f>
        <v>328.3</v>
      </c>
      <c r="P7594" s="9">
        <v>56.905333333333338</v>
      </c>
      <c r="Q7594" s="9">
        <f>Sales_Data17[[#This Row],[Line Total]]-(Sales_Data17[[#This Row],[Total Unit Cost]]*Sales_Data17[[#This Row],[Order Quantity]])</f>
        <v>157.584</v>
      </c>
      <c r="R7594" s="1" t="str">
        <f>TEXT(Sales_Data17[[#This Row],[OrderDate]],"MMM")</f>
        <v>Sep</v>
      </c>
      <c r="S7594" s="1" t="str">
        <f t="shared" si="118"/>
        <v>2016</v>
      </c>
    </row>
    <row r="7595" spans="1:19">
      <c r="A7595" t="s">
        <v>7618</v>
      </c>
      <c r="B7595" s="2">
        <v>42642</v>
      </c>
      <c r="C7595" s="2" t="str">
        <f>VLOOKUP(Sales_Data17[[#This Row],[Customer Name Index]],Customer_Data[#All],2,0)</f>
        <v xml:space="preserve">Medline </v>
      </c>
      <c r="D7595">
        <v>12</v>
      </c>
      <c r="E7595" t="s">
        <v>2</v>
      </c>
      <c r="F7595" t="s">
        <v>8168</v>
      </c>
      <c r="G7595" t="s">
        <v>8026</v>
      </c>
      <c r="H7595" t="str">
        <f>VLOOKUP(Sales_Data17[[#This Row],[Delivery Region Index]],Regions_Table[#All],2,0)</f>
        <v>Queensland</v>
      </c>
      <c r="I7595" t="str">
        <f>VLOOKUP(Sales_Data17[[#This Row],[Delivery Region Index]],Regions_Table[#All],3,0)</f>
        <v>Hervey Bay</v>
      </c>
      <c r="J7595">
        <v>33</v>
      </c>
      <c r="K7595">
        <v>5</v>
      </c>
      <c r="L7595" t="str">
        <f>VLOOKUP(Sales_Data17[[#This Row],[Product Description Index]],Products_Data[#All],2,0)</f>
        <v>Hats</v>
      </c>
      <c r="M7595">
        <v>5</v>
      </c>
      <c r="N7595" s="9">
        <v>122.83333333333333</v>
      </c>
      <c r="O7595" s="9">
        <f>Sales_Data17[[#This Row],[Order Quantity]]*Sales_Data17[[#This Row],[Unit Price]]</f>
        <v>614.16666666666663</v>
      </c>
      <c r="P7595" s="9">
        <v>98.26666666666668</v>
      </c>
      <c r="Q7595" s="9">
        <f>Sales_Data17[[#This Row],[Line Total]]-(Sales_Data17[[#This Row],[Total Unit Cost]]*Sales_Data17[[#This Row],[Order Quantity]])</f>
        <v>122.83333333333326</v>
      </c>
      <c r="R7595" s="1" t="str">
        <f>TEXT(Sales_Data17[[#This Row],[OrderDate]],"MMM")</f>
        <v>Sep</v>
      </c>
      <c r="S7595" s="1" t="str">
        <f t="shared" si="118"/>
        <v>2016</v>
      </c>
    </row>
    <row r="7596" spans="1:19">
      <c r="A7596" t="s">
        <v>7619</v>
      </c>
      <c r="B7596" s="2">
        <v>42642</v>
      </c>
      <c r="C7596" s="2" t="str">
        <f>VLOOKUP(Sales_Data17[[#This Row],[Customer Name Index]],Customer_Data[#All],2,0)</f>
        <v>Pacific Ltd</v>
      </c>
      <c r="D7596">
        <v>20</v>
      </c>
      <c r="E7596" t="s">
        <v>2</v>
      </c>
      <c r="F7596" t="s">
        <v>8168</v>
      </c>
      <c r="G7596" t="s">
        <v>8028</v>
      </c>
      <c r="H7596" t="str">
        <f>VLOOKUP(Sales_Data17[[#This Row],[Delivery Region Index]],Regions_Table[#All],2,0)</f>
        <v>Victoria</v>
      </c>
      <c r="I7596" t="str">
        <f>VLOOKUP(Sales_Data17[[#This Row],[Delivery Region Index]],Regions_Table[#All],3,0)</f>
        <v>Warrnambool</v>
      </c>
      <c r="J7596">
        <v>57</v>
      </c>
      <c r="K7596">
        <v>8</v>
      </c>
      <c r="L7596" t="str">
        <f>VLOOKUP(Sales_Data17[[#This Row],[Product Description Index]],Products_Data[#All],2,0)</f>
        <v>Shoes</v>
      </c>
      <c r="M7596">
        <v>4</v>
      </c>
      <c r="N7596" s="9">
        <v>340.95555555555552</v>
      </c>
      <c r="O7596" s="9">
        <f>Sales_Data17[[#This Row],[Order Quantity]]*Sales_Data17[[#This Row],[Unit Price]]</f>
        <v>1363.8222222222221</v>
      </c>
      <c r="P7596" s="9">
        <v>160.24911111111112</v>
      </c>
      <c r="Q7596" s="9">
        <f>Sales_Data17[[#This Row],[Line Total]]-(Sales_Data17[[#This Row],[Total Unit Cost]]*Sales_Data17[[#This Row],[Order Quantity]])</f>
        <v>722.8257777777776</v>
      </c>
      <c r="R7596" s="1" t="str">
        <f>TEXT(Sales_Data17[[#This Row],[OrderDate]],"MMM")</f>
        <v>Sep</v>
      </c>
      <c r="S7596" s="1" t="str">
        <f t="shared" si="118"/>
        <v>2016</v>
      </c>
    </row>
    <row r="7597" spans="1:19">
      <c r="A7597" t="s">
        <v>7620</v>
      </c>
      <c r="B7597" s="2">
        <v>42643</v>
      </c>
      <c r="C7597" s="2" t="str">
        <f>VLOOKUP(Sales_Data17[[#This Row],[Customer Name Index]],Customer_Data[#All],2,0)</f>
        <v>Procter Corp</v>
      </c>
      <c r="D7597">
        <v>5</v>
      </c>
      <c r="E7597" t="s">
        <v>4</v>
      </c>
      <c r="F7597" t="s">
        <v>8168</v>
      </c>
      <c r="G7597" t="s">
        <v>8027</v>
      </c>
      <c r="H7597" t="str">
        <f>VLOOKUP(Sales_Data17[[#This Row],[Delivery Region Index]],Regions_Table[#All],2,0)</f>
        <v>New South Wales</v>
      </c>
      <c r="I7597" t="str">
        <f>VLOOKUP(Sales_Data17[[#This Row],[Delivery Region Index]],Regions_Table[#All],3,0)</f>
        <v>Lismore</v>
      </c>
      <c r="J7597">
        <v>14</v>
      </c>
      <c r="K7597">
        <v>2</v>
      </c>
      <c r="L7597" t="str">
        <f>VLOOKUP(Sales_Data17[[#This Row],[Product Description Index]],Products_Data[#All],2,0)</f>
        <v>Pants</v>
      </c>
      <c r="M7597">
        <v>3</v>
      </c>
      <c r="N7597" s="9">
        <v>263.53333333333336</v>
      </c>
      <c r="O7597" s="9">
        <f>Sales_Data17[[#This Row],[Order Quantity]]*Sales_Data17[[#This Row],[Unit Price]]</f>
        <v>790.60000000000014</v>
      </c>
      <c r="P7597" s="9">
        <v>171.29666666666668</v>
      </c>
      <c r="Q7597" s="9">
        <f>Sales_Data17[[#This Row],[Line Total]]-(Sales_Data17[[#This Row],[Total Unit Cost]]*Sales_Data17[[#This Row],[Order Quantity]])</f>
        <v>276.71000000000004</v>
      </c>
      <c r="R7597" s="1" t="str">
        <f>TEXT(Sales_Data17[[#This Row],[OrderDate]],"MMM")</f>
        <v>Sep</v>
      </c>
      <c r="S7597" s="1" t="str">
        <f t="shared" si="118"/>
        <v>2016</v>
      </c>
    </row>
    <row r="7598" spans="1:19">
      <c r="A7598" t="s">
        <v>7621</v>
      </c>
      <c r="B7598" s="2">
        <v>42643</v>
      </c>
      <c r="C7598" s="2" t="str">
        <f>VLOOKUP(Sales_Data17[[#This Row],[Customer Name Index]],Customer_Data[#All],2,0)</f>
        <v xml:space="preserve">Medline </v>
      </c>
      <c r="D7598">
        <v>12</v>
      </c>
      <c r="E7598" t="s">
        <v>4</v>
      </c>
      <c r="F7598" t="s">
        <v>8168</v>
      </c>
      <c r="G7598" t="s">
        <v>8026</v>
      </c>
      <c r="H7598" t="str">
        <f>VLOOKUP(Sales_Data17[[#This Row],[Delivery Region Index]],Regions_Table[#All],2,0)</f>
        <v>Queensland</v>
      </c>
      <c r="I7598" t="str">
        <f>VLOOKUP(Sales_Data17[[#This Row],[Delivery Region Index]],Regions_Table[#All],3,0)</f>
        <v>Hervey Bay</v>
      </c>
      <c r="J7598">
        <v>33</v>
      </c>
      <c r="K7598">
        <v>5</v>
      </c>
      <c r="L7598" t="str">
        <f>VLOOKUP(Sales_Data17[[#This Row],[Product Description Index]],Products_Data[#All],2,0)</f>
        <v>Hats</v>
      </c>
      <c r="M7598">
        <v>7</v>
      </c>
      <c r="N7598" s="9">
        <v>385.62222222222221</v>
      </c>
      <c r="O7598" s="9">
        <f>Sales_Data17[[#This Row],[Order Quantity]]*Sales_Data17[[#This Row],[Unit Price]]</f>
        <v>2699.3555555555554</v>
      </c>
      <c r="P7598" s="9">
        <v>246.79822222222225</v>
      </c>
      <c r="Q7598" s="9">
        <f>Sales_Data17[[#This Row],[Line Total]]-(Sales_Data17[[#This Row],[Total Unit Cost]]*Sales_Data17[[#This Row],[Order Quantity]])</f>
        <v>971.76799999999957</v>
      </c>
      <c r="R7598" s="1" t="str">
        <f>TEXT(Sales_Data17[[#This Row],[OrderDate]],"MMM")</f>
        <v>Sep</v>
      </c>
      <c r="S7598" s="1" t="str">
        <f t="shared" si="118"/>
        <v>2016</v>
      </c>
    </row>
    <row r="7599" spans="1:19">
      <c r="A7599" t="s">
        <v>7622</v>
      </c>
      <c r="B7599" s="2">
        <v>42643</v>
      </c>
      <c r="C7599" s="2" t="str">
        <f>VLOOKUP(Sales_Data17[[#This Row],[Customer Name Index]],Customer_Data[#All],2,0)</f>
        <v>ETUDE Ltd</v>
      </c>
      <c r="D7599">
        <v>4</v>
      </c>
      <c r="E7599" t="s">
        <v>2</v>
      </c>
      <c r="F7599" t="s">
        <v>8168</v>
      </c>
      <c r="G7599" t="s">
        <v>8027</v>
      </c>
      <c r="H7599" t="str">
        <f>VLOOKUP(Sales_Data17[[#This Row],[Delivery Region Index]],Regions_Table[#All],2,0)</f>
        <v>New South Wales</v>
      </c>
      <c r="I7599" t="str">
        <f>VLOOKUP(Sales_Data17[[#This Row],[Delivery Region Index]],Regions_Table[#All],3,0)</f>
        <v>Grafton</v>
      </c>
      <c r="J7599">
        <v>11</v>
      </c>
      <c r="K7599">
        <v>2</v>
      </c>
      <c r="L7599" t="str">
        <f>VLOOKUP(Sales_Data17[[#This Row],[Product Description Index]],Products_Data[#All],2,0)</f>
        <v>Pants</v>
      </c>
      <c r="M7599">
        <v>3</v>
      </c>
      <c r="N7599" s="9">
        <v>20.100000000000001</v>
      </c>
      <c r="O7599" s="9">
        <f>Sales_Data17[[#This Row],[Order Quantity]]*Sales_Data17[[#This Row],[Unit Price]]</f>
        <v>60.300000000000004</v>
      </c>
      <c r="P7599" s="9">
        <v>11.457000000000001</v>
      </c>
      <c r="Q7599" s="9">
        <f>Sales_Data17[[#This Row],[Line Total]]-(Sales_Data17[[#This Row],[Total Unit Cost]]*Sales_Data17[[#This Row],[Order Quantity]])</f>
        <v>25.929000000000002</v>
      </c>
      <c r="R7599" s="1" t="str">
        <f>TEXT(Sales_Data17[[#This Row],[OrderDate]],"MMM")</f>
        <v>Sep</v>
      </c>
      <c r="S7599" s="1" t="str">
        <f t="shared" si="118"/>
        <v>2016</v>
      </c>
    </row>
    <row r="7600" spans="1:19">
      <c r="A7600" t="s">
        <v>7623</v>
      </c>
      <c r="B7600" s="2">
        <v>42643</v>
      </c>
      <c r="C7600" s="2" t="str">
        <f>VLOOKUP(Sales_Data17[[#This Row],[Customer Name Index]],Customer_Data[#All],2,0)</f>
        <v>Rochester Ltd</v>
      </c>
      <c r="D7600">
        <v>15</v>
      </c>
      <c r="E7600" t="s">
        <v>3</v>
      </c>
      <c r="F7600" t="s">
        <v>8168</v>
      </c>
      <c r="G7600" t="s">
        <v>8025</v>
      </c>
      <c r="H7600" t="str">
        <f>VLOOKUP(Sales_Data17[[#This Row],[Delivery Region Index]],Regions_Table[#All],2,0)</f>
        <v>Queensland</v>
      </c>
      <c r="I7600" t="str">
        <f>VLOOKUP(Sales_Data17[[#This Row],[Delivery Region Index]],Regions_Table[#All],3,0)</f>
        <v>Sunshine Coast</v>
      </c>
      <c r="J7600">
        <v>42</v>
      </c>
      <c r="K7600">
        <v>6</v>
      </c>
      <c r="L7600" t="str">
        <f>VLOOKUP(Sales_Data17[[#This Row],[Product Description Index]],Products_Data[#All],2,0)</f>
        <v>Socks</v>
      </c>
      <c r="M7600">
        <v>6</v>
      </c>
      <c r="N7600" s="9">
        <v>126.55555555555556</v>
      </c>
      <c r="O7600" s="9">
        <f>Sales_Data17[[#This Row],[Order Quantity]]*Sales_Data17[[#This Row],[Unit Price]]</f>
        <v>759.33333333333337</v>
      </c>
      <c r="P7600" s="9">
        <v>105.04111111111111</v>
      </c>
      <c r="Q7600" s="9">
        <f>Sales_Data17[[#This Row],[Line Total]]-(Sales_Data17[[#This Row],[Total Unit Cost]]*Sales_Data17[[#This Row],[Order Quantity]])</f>
        <v>129.0866666666667</v>
      </c>
      <c r="R7600" s="1" t="str">
        <f>TEXT(Sales_Data17[[#This Row],[OrderDate]],"MMM")</f>
        <v>Sep</v>
      </c>
      <c r="S7600" s="1" t="str">
        <f t="shared" si="118"/>
        <v>2016</v>
      </c>
    </row>
    <row r="7601" spans="1:19">
      <c r="A7601" t="s">
        <v>7624</v>
      </c>
      <c r="B7601" s="2">
        <v>42643</v>
      </c>
      <c r="C7601" s="2" t="str">
        <f>VLOOKUP(Sales_Data17[[#This Row],[Customer Name Index]],Customer_Data[#All],2,0)</f>
        <v>21st Ltd</v>
      </c>
      <c r="D7601">
        <v>10</v>
      </c>
      <c r="E7601" t="s">
        <v>4</v>
      </c>
      <c r="F7601" t="s">
        <v>8168</v>
      </c>
      <c r="G7601" t="s">
        <v>8026</v>
      </c>
      <c r="H7601" t="str">
        <f>VLOOKUP(Sales_Data17[[#This Row],[Delivery Region Index]],Regions_Table[#All],2,0)</f>
        <v>Queensland</v>
      </c>
      <c r="I7601" t="str">
        <f>VLOOKUP(Sales_Data17[[#This Row],[Delivery Region Index]],Regions_Table[#All],3,0)</f>
        <v>Cairns</v>
      </c>
      <c r="J7601">
        <v>28</v>
      </c>
      <c r="K7601">
        <v>4</v>
      </c>
      <c r="L7601" t="str">
        <f>VLOOKUP(Sales_Data17[[#This Row],[Product Description Index]],Products_Data[#All],2,0)</f>
        <v>Jeans</v>
      </c>
      <c r="M7601">
        <v>9</v>
      </c>
      <c r="N7601" s="9">
        <v>94.544444444444437</v>
      </c>
      <c r="O7601" s="9">
        <f>Sales_Data17[[#This Row],[Order Quantity]]*Sales_Data17[[#This Row],[Unit Price]]</f>
        <v>850.9</v>
      </c>
      <c r="P7601" s="9">
        <v>64.290222222222226</v>
      </c>
      <c r="Q7601" s="9">
        <f>Sales_Data17[[#This Row],[Line Total]]-(Sales_Data17[[#This Row],[Total Unit Cost]]*Sales_Data17[[#This Row],[Order Quantity]])</f>
        <v>272.2879999999999</v>
      </c>
      <c r="R7601" s="1" t="str">
        <f>TEXT(Sales_Data17[[#This Row],[OrderDate]],"MMM")</f>
        <v>Sep</v>
      </c>
      <c r="S7601" s="1" t="str">
        <f t="shared" si="118"/>
        <v>2016</v>
      </c>
    </row>
    <row r="7602" spans="1:19">
      <c r="A7602" t="s">
        <v>7625</v>
      </c>
      <c r="B7602" s="2">
        <v>42643</v>
      </c>
      <c r="C7602" s="2" t="str">
        <f>VLOOKUP(Sales_Data17[[#This Row],[Customer Name Index]],Customer_Data[#All],2,0)</f>
        <v>3LAB, Ltd</v>
      </c>
      <c r="D7602">
        <v>16</v>
      </c>
      <c r="E7602" t="s">
        <v>4</v>
      </c>
      <c r="F7602" t="s">
        <v>8168</v>
      </c>
      <c r="G7602" t="s">
        <v>8025</v>
      </c>
      <c r="H7602" t="str">
        <f>VLOOKUP(Sales_Data17[[#This Row],[Delivery Region Index]],Regions_Table[#All],2,0)</f>
        <v>Victoria</v>
      </c>
      <c r="I7602" t="str">
        <f>VLOOKUP(Sales_Data17[[#This Row],[Delivery Region Index]],Regions_Table[#All],3,0)</f>
        <v>Melbourne</v>
      </c>
      <c r="J7602">
        <v>47</v>
      </c>
      <c r="K7602">
        <v>7</v>
      </c>
      <c r="L7602" t="str">
        <f>VLOOKUP(Sales_Data17[[#This Row],[Product Description Index]],Products_Data[#All],2,0)</f>
        <v>Dress Shirts</v>
      </c>
      <c r="M7602">
        <v>2</v>
      </c>
      <c r="N7602" s="9">
        <v>339.4666666666667</v>
      </c>
      <c r="O7602" s="9">
        <f>Sales_Data17[[#This Row],[Order Quantity]]*Sales_Data17[[#This Row],[Unit Price]]</f>
        <v>678.93333333333339</v>
      </c>
      <c r="P7602" s="9">
        <v>210.46933333333334</v>
      </c>
      <c r="Q7602" s="9">
        <f>Sales_Data17[[#This Row],[Line Total]]-(Sales_Data17[[#This Row],[Total Unit Cost]]*Sales_Data17[[#This Row],[Order Quantity]])</f>
        <v>257.99466666666672</v>
      </c>
      <c r="R7602" s="1" t="str">
        <f>TEXT(Sales_Data17[[#This Row],[OrderDate]],"MMM")</f>
        <v>Sep</v>
      </c>
      <c r="S7602" s="1" t="str">
        <f t="shared" si="118"/>
        <v>2016</v>
      </c>
    </row>
    <row r="7603" spans="1:19">
      <c r="A7603" t="s">
        <v>7626</v>
      </c>
      <c r="B7603" s="2">
        <v>42643</v>
      </c>
      <c r="C7603" s="2" t="str">
        <f>VLOOKUP(Sales_Data17[[#This Row],[Customer Name Index]],Customer_Data[#All],2,0)</f>
        <v xml:space="preserve">Qualitest </v>
      </c>
      <c r="D7603">
        <v>19</v>
      </c>
      <c r="E7603" t="s">
        <v>4</v>
      </c>
      <c r="F7603" t="s">
        <v>8168</v>
      </c>
      <c r="G7603" t="s">
        <v>8028</v>
      </c>
      <c r="H7603" t="str">
        <f>VLOOKUP(Sales_Data17[[#This Row],[Delivery Region Index]],Regions_Table[#All],2,0)</f>
        <v>Victoria</v>
      </c>
      <c r="I7603" t="str">
        <f>VLOOKUP(Sales_Data17[[#This Row],[Delivery Region Index]],Regions_Table[#All],3,0)</f>
        <v>Swan Hill</v>
      </c>
      <c r="J7603">
        <v>55</v>
      </c>
      <c r="K7603">
        <v>8</v>
      </c>
      <c r="L7603" t="str">
        <f>VLOOKUP(Sales_Data17[[#This Row],[Product Description Index]],Products_Data[#All],2,0)</f>
        <v>Shoes</v>
      </c>
      <c r="M7603">
        <v>6</v>
      </c>
      <c r="N7603" s="9">
        <v>291.07777777777778</v>
      </c>
      <c r="O7603" s="9">
        <f>Sales_Data17[[#This Row],[Order Quantity]]*Sales_Data17[[#This Row],[Unit Price]]</f>
        <v>1746.4666666666667</v>
      </c>
      <c r="P7603" s="9">
        <v>157.18200000000002</v>
      </c>
      <c r="Q7603" s="9">
        <f>Sales_Data17[[#This Row],[Line Total]]-(Sales_Data17[[#This Row],[Total Unit Cost]]*Sales_Data17[[#This Row],[Order Quantity]])</f>
        <v>803.3746666666666</v>
      </c>
      <c r="R7603" s="1" t="str">
        <f>TEXT(Sales_Data17[[#This Row],[OrderDate]],"MMM")</f>
        <v>Sep</v>
      </c>
      <c r="S7603" s="1" t="str">
        <f t="shared" si="118"/>
        <v>2016</v>
      </c>
    </row>
    <row r="7604" spans="1:19">
      <c r="A7604" t="s">
        <v>7627</v>
      </c>
      <c r="B7604" s="2">
        <v>42644</v>
      </c>
      <c r="C7604" s="2" t="str">
        <f>VLOOKUP(Sales_Data17[[#This Row],[Customer Name Index]],Customer_Data[#All],2,0)</f>
        <v>New Ltd</v>
      </c>
      <c r="D7604">
        <v>7</v>
      </c>
      <c r="E7604" t="s">
        <v>4</v>
      </c>
      <c r="F7604" t="s">
        <v>8168</v>
      </c>
      <c r="G7604" t="s">
        <v>8027</v>
      </c>
      <c r="H7604" t="str">
        <f>VLOOKUP(Sales_Data17[[#This Row],[Delivery Region Index]],Regions_Table[#All],2,0)</f>
        <v>New South Wales</v>
      </c>
      <c r="I7604" t="str">
        <f>VLOOKUP(Sales_Data17[[#This Row],[Delivery Region Index]],Regions_Table[#All],3,0)</f>
        <v>Tamworth</v>
      </c>
      <c r="J7604">
        <v>21</v>
      </c>
      <c r="K7604">
        <v>3</v>
      </c>
      <c r="L7604" t="str">
        <f>VLOOKUP(Sales_Data17[[#This Row],[Product Description Index]],Products_Data[#All],2,0)</f>
        <v>Sunglasses</v>
      </c>
      <c r="M7604">
        <v>6</v>
      </c>
      <c r="N7604" s="9">
        <v>220.35555555555555</v>
      </c>
      <c r="O7604" s="9">
        <f>Sales_Data17[[#This Row],[Order Quantity]]*Sales_Data17[[#This Row],[Unit Price]]</f>
        <v>1322.1333333333332</v>
      </c>
      <c r="P7604" s="9">
        <v>187.30222222222221</v>
      </c>
      <c r="Q7604" s="9">
        <f>Sales_Data17[[#This Row],[Line Total]]-(Sales_Data17[[#This Row],[Total Unit Cost]]*Sales_Data17[[#This Row],[Order Quantity]])</f>
        <v>198.31999999999994</v>
      </c>
      <c r="R7604" s="1" t="str">
        <f>TEXT(Sales_Data17[[#This Row],[OrderDate]],"MMM")</f>
        <v>Oct</v>
      </c>
      <c r="S7604" s="1" t="str">
        <f t="shared" si="118"/>
        <v>2016</v>
      </c>
    </row>
    <row r="7605" spans="1:19">
      <c r="A7605" t="s">
        <v>7628</v>
      </c>
      <c r="B7605" s="2">
        <v>42644</v>
      </c>
      <c r="C7605" s="2" t="str">
        <f>VLOOKUP(Sales_Data17[[#This Row],[Customer Name Index]],Customer_Data[#All],2,0)</f>
        <v xml:space="preserve">WakeFern </v>
      </c>
      <c r="D7605">
        <v>2</v>
      </c>
      <c r="E7605" t="s">
        <v>4</v>
      </c>
      <c r="F7605" t="s">
        <v>8168</v>
      </c>
      <c r="G7605" t="s">
        <v>8027</v>
      </c>
      <c r="H7605" t="str">
        <f>VLOOKUP(Sales_Data17[[#This Row],[Delivery Region Index]],Regions_Table[#All],2,0)</f>
        <v>New South Wales</v>
      </c>
      <c r="I7605" t="str">
        <f>VLOOKUP(Sales_Data17[[#This Row],[Delivery Region Index]],Regions_Table[#All],3,0)</f>
        <v>Cessnock</v>
      </c>
      <c r="J7605">
        <v>6</v>
      </c>
      <c r="K7605">
        <v>1</v>
      </c>
      <c r="L7605" t="str">
        <f>VLOOKUP(Sales_Data17[[#This Row],[Product Description Index]],Products_Data[#All],2,0)</f>
        <v>Shirts</v>
      </c>
      <c r="M7605">
        <v>1</v>
      </c>
      <c r="N7605" s="9">
        <v>419.12222222222221</v>
      </c>
      <c r="O7605" s="9">
        <f>Sales_Data17[[#This Row],[Order Quantity]]*Sales_Data17[[#This Row],[Unit Price]]</f>
        <v>419.12222222222221</v>
      </c>
      <c r="P7605" s="9">
        <v>217.94355555555555</v>
      </c>
      <c r="Q7605" s="9">
        <f>Sales_Data17[[#This Row],[Line Total]]-(Sales_Data17[[#This Row],[Total Unit Cost]]*Sales_Data17[[#This Row],[Order Quantity]])</f>
        <v>201.17866666666666</v>
      </c>
      <c r="R7605" s="1" t="str">
        <f>TEXT(Sales_Data17[[#This Row],[OrderDate]],"MMM")</f>
        <v>Oct</v>
      </c>
      <c r="S7605" s="1" t="str">
        <f t="shared" si="118"/>
        <v>2016</v>
      </c>
    </row>
    <row r="7606" spans="1:19">
      <c r="A7606" t="s">
        <v>7629</v>
      </c>
      <c r="B7606" s="2">
        <v>42644</v>
      </c>
      <c r="C7606" s="2" t="str">
        <f>VLOOKUP(Sales_Data17[[#This Row],[Customer Name Index]],Customer_Data[#All],2,0)</f>
        <v xml:space="preserve">Medline </v>
      </c>
      <c r="D7606">
        <v>12</v>
      </c>
      <c r="E7606" t="s">
        <v>3</v>
      </c>
      <c r="F7606" t="s">
        <v>8168</v>
      </c>
      <c r="G7606" t="s">
        <v>8026</v>
      </c>
      <c r="H7606" t="str">
        <f>VLOOKUP(Sales_Data17[[#This Row],[Delivery Region Index]],Regions_Table[#All],2,0)</f>
        <v>Queensland</v>
      </c>
      <c r="I7606" t="str">
        <f>VLOOKUP(Sales_Data17[[#This Row],[Delivery Region Index]],Regions_Table[#All],3,0)</f>
        <v>Ipswich</v>
      </c>
      <c r="J7606">
        <v>34</v>
      </c>
      <c r="K7606">
        <v>5</v>
      </c>
      <c r="L7606" t="str">
        <f>VLOOKUP(Sales_Data17[[#This Row],[Product Description Index]],Products_Data[#All],2,0)</f>
        <v>Hats</v>
      </c>
      <c r="M7606">
        <v>8</v>
      </c>
      <c r="N7606" s="9">
        <v>24.566666666666666</v>
      </c>
      <c r="O7606" s="9">
        <f>Sales_Data17[[#This Row],[Order Quantity]]*Sales_Data17[[#This Row],[Unit Price]]</f>
        <v>196.53333333333333</v>
      </c>
      <c r="P7606" s="9">
        <v>15.477</v>
      </c>
      <c r="Q7606" s="9">
        <f>Sales_Data17[[#This Row],[Line Total]]-(Sales_Data17[[#This Row],[Total Unit Cost]]*Sales_Data17[[#This Row],[Order Quantity]])</f>
        <v>72.717333333333329</v>
      </c>
      <c r="R7606" s="1" t="str">
        <f>TEXT(Sales_Data17[[#This Row],[OrderDate]],"MMM")</f>
        <v>Oct</v>
      </c>
      <c r="S7606" s="1" t="str">
        <f t="shared" si="118"/>
        <v>2016</v>
      </c>
    </row>
    <row r="7607" spans="1:19">
      <c r="A7607" t="s">
        <v>7630</v>
      </c>
      <c r="B7607" s="2">
        <v>42644</v>
      </c>
      <c r="C7607" s="2" t="str">
        <f>VLOOKUP(Sales_Data17[[#This Row],[Customer Name Index]],Customer_Data[#All],2,0)</f>
        <v>Eminence Corp</v>
      </c>
      <c r="D7607">
        <v>18</v>
      </c>
      <c r="E7607" t="s">
        <v>3</v>
      </c>
      <c r="F7607" t="s">
        <v>8168</v>
      </c>
      <c r="G7607" t="s">
        <v>8025</v>
      </c>
      <c r="H7607" t="str">
        <f>VLOOKUP(Sales_Data17[[#This Row],[Delivery Region Index]],Regions_Table[#All],2,0)</f>
        <v>Victoria</v>
      </c>
      <c r="I7607" t="str">
        <f>VLOOKUP(Sales_Data17[[#This Row],[Delivery Region Index]],Regions_Table[#All],3,0)</f>
        <v>Mildura</v>
      </c>
      <c r="J7607">
        <v>53</v>
      </c>
      <c r="K7607">
        <v>8</v>
      </c>
      <c r="L7607" t="str">
        <f>VLOOKUP(Sales_Data17[[#This Row],[Product Description Index]],Products_Data[#All],2,0)</f>
        <v>Shoes</v>
      </c>
      <c r="M7607">
        <v>4</v>
      </c>
      <c r="N7607" s="9">
        <v>96.033333333333346</v>
      </c>
      <c r="O7607" s="9">
        <f>Sales_Data17[[#This Row],[Order Quantity]]*Sales_Data17[[#This Row],[Unit Price]]</f>
        <v>384.13333333333338</v>
      </c>
      <c r="P7607" s="9">
        <v>64.342333333333343</v>
      </c>
      <c r="Q7607" s="9">
        <f>Sales_Data17[[#This Row],[Line Total]]-(Sales_Data17[[#This Row],[Total Unit Cost]]*Sales_Data17[[#This Row],[Order Quantity]])</f>
        <v>126.76400000000001</v>
      </c>
      <c r="R7607" s="1" t="str">
        <f>TEXT(Sales_Data17[[#This Row],[OrderDate]],"MMM")</f>
        <v>Oct</v>
      </c>
      <c r="S7607" s="1" t="str">
        <f t="shared" si="118"/>
        <v>2016</v>
      </c>
    </row>
    <row r="7608" spans="1:19">
      <c r="A7608" t="s">
        <v>7631</v>
      </c>
      <c r="B7608" s="2">
        <v>42644</v>
      </c>
      <c r="C7608" s="2" t="str">
        <f>VLOOKUP(Sales_Data17[[#This Row],[Customer Name Index]],Customer_Data[#All],2,0)</f>
        <v>Rochester Ltd</v>
      </c>
      <c r="D7608">
        <v>15</v>
      </c>
      <c r="E7608" t="s">
        <v>4</v>
      </c>
      <c r="F7608" t="s">
        <v>8168</v>
      </c>
      <c r="G7608" t="s">
        <v>8025</v>
      </c>
      <c r="H7608" t="str">
        <f>VLOOKUP(Sales_Data17[[#This Row],[Delivery Region Index]],Regions_Table[#All],2,0)</f>
        <v>Queensland</v>
      </c>
      <c r="I7608" t="str">
        <f>VLOOKUP(Sales_Data17[[#This Row],[Delivery Region Index]],Regions_Table[#All],3,0)</f>
        <v>Sunshine Coast</v>
      </c>
      <c r="J7608">
        <v>42</v>
      </c>
      <c r="K7608">
        <v>6</v>
      </c>
      <c r="L7608" t="str">
        <f>VLOOKUP(Sales_Data17[[#This Row],[Product Description Index]],Products_Data[#All],2,0)</f>
        <v>Socks</v>
      </c>
      <c r="M7608">
        <v>7</v>
      </c>
      <c r="N7608" s="9">
        <v>190.57777777777778</v>
      </c>
      <c r="O7608" s="9">
        <f>Sales_Data17[[#This Row],[Order Quantity]]*Sales_Data17[[#This Row],[Unit Price]]</f>
        <v>1334.0444444444445</v>
      </c>
      <c r="P7608" s="9">
        <v>102.91200000000001</v>
      </c>
      <c r="Q7608" s="9">
        <f>Sales_Data17[[#This Row],[Line Total]]-(Sales_Data17[[#This Row],[Total Unit Cost]]*Sales_Data17[[#This Row],[Order Quantity]])</f>
        <v>613.66044444444447</v>
      </c>
      <c r="R7608" s="1" t="str">
        <f>TEXT(Sales_Data17[[#This Row],[OrderDate]],"MMM")</f>
        <v>Oct</v>
      </c>
      <c r="S7608" s="1" t="str">
        <f t="shared" si="118"/>
        <v>2016</v>
      </c>
    </row>
    <row r="7609" spans="1:19">
      <c r="A7609" t="s">
        <v>7632</v>
      </c>
      <c r="B7609" s="2">
        <v>42644</v>
      </c>
      <c r="C7609" s="2" t="str">
        <f>VLOOKUP(Sales_Data17[[#This Row],[Customer Name Index]],Customer_Data[#All],2,0)</f>
        <v xml:space="preserve">Ei </v>
      </c>
      <c r="D7609">
        <v>9</v>
      </c>
      <c r="E7609" t="s">
        <v>3</v>
      </c>
      <c r="F7609" t="s">
        <v>8168</v>
      </c>
      <c r="G7609" t="s">
        <v>8027</v>
      </c>
      <c r="H7609" t="str">
        <f>VLOOKUP(Sales_Data17[[#This Row],[Delivery Region Index]],Regions_Table[#All],2,0)</f>
        <v>Queensland</v>
      </c>
      <c r="I7609" t="str">
        <f>VLOOKUP(Sales_Data17[[#This Row],[Delivery Region Index]],Regions_Table[#All],3,0)</f>
        <v>Brisbane</v>
      </c>
      <c r="J7609">
        <v>26</v>
      </c>
      <c r="K7609">
        <v>4</v>
      </c>
      <c r="L7609" t="str">
        <f>VLOOKUP(Sales_Data17[[#This Row],[Product Description Index]],Products_Data[#All],2,0)</f>
        <v>Jeans</v>
      </c>
      <c r="M7609">
        <v>2</v>
      </c>
      <c r="N7609" s="9">
        <v>652.13333333333333</v>
      </c>
      <c r="O7609" s="9">
        <f>Sales_Data17[[#This Row],[Order Quantity]]*Sales_Data17[[#This Row],[Unit Price]]</f>
        <v>1304.2666666666667</v>
      </c>
      <c r="P7609" s="9">
        <v>260.8533333333333</v>
      </c>
      <c r="Q7609" s="9">
        <f>Sales_Data17[[#This Row],[Line Total]]-(Sales_Data17[[#This Row],[Total Unit Cost]]*Sales_Data17[[#This Row],[Order Quantity]])</f>
        <v>782.56000000000006</v>
      </c>
      <c r="R7609" s="1" t="str">
        <f>TEXT(Sales_Data17[[#This Row],[OrderDate]],"MMM")</f>
        <v>Oct</v>
      </c>
      <c r="S7609" s="1" t="str">
        <f t="shared" si="118"/>
        <v>2016</v>
      </c>
    </row>
    <row r="7610" spans="1:19">
      <c r="A7610" t="s">
        <v>7633</v>
      </c>
      <c r="B7610" s="2">
        <v>42645</v>
      </c>
      <c r="C7610" s="2" t="str">
        <f>VLOOKUP(Sales_Data17[[#This Row],[Customer Name Index]],Customer_Data[#All],2,0)</f>
        <v xml:space="preserve">Ei </v>
      </c>
      <c r="D7610">
        <v>9</v>
      </c>
      <c r="E7610" t="s">
        <v>4</v>
      </c>
      <c r="F7610" t="s">
        <v>8168</v>
      </c>
      <c r="G7610" t="s">
        <v>8027</v>
      </c>
      <c r="H7610" t="str">
        <f>VLOOKUP(Sales_Data17[[#This Row],[Delivery Region Index]],Regions_Table[#All],2,0)</f>
        <v>New South Wales</v>
      </c>
      <c r="I7610" t="str">
        <f>VLOOKUP(Sales_Data17[[#This Row],[Delivery Region Index]],Regions_Table[#All],3,0)</f>
        <v>Wyong</v>
      </c>
      <c r="J7610">
        <v>25</v>
      </c>
      <c r="K7610">
        <v>4</v>
      </c>
      <c r="L7610" t="str">
        <f>VLOOKUP(Sales_Data17[[#This Row],[Product Description Index]],Products_Data[#All],2,0)</f>
        <v>Jeans</v>
      </c>
      <c r="M7610">
        <v>1</v>
      </c>
      <c r="N7610" s="9">
        <v>18.611111111111111</v>
      </c>
      <c r="O7610" s="9">
        <f>Sales_Data17[[#This Row],[Order Quantity]]*Sales_Data17[[#This Row],[Unit Price]]</f>
        <v>18.611111111111111</v>
      </c>
      <c r="P7610" s="9">
        <v>10.794444444444444</v>
      </c>
      <c r="Q7610" s="9">
        <f>Sales_Data17[[#This Row],[Line Total]]-(Sales_Data17[[#This Row],[Total Unit Cost]]*Sales_Data17[[#This Row],[Order Quantity]])</f>
        <v>7.8166666666666664</v>
      </c>
      <c r="R7610" s="1" t="str">
        <f>TEXT(Sales_Data17[[#This Row],[OrderDate]],"MMM")</f>
        <v>Oct</v>
      </c>
      <c r="S7610" s="1" t="str">
        <f t="shared" si="118"/>
        <v>2016</v>
      </c>
    </row>
    <row r="7611" spans="1:19">
      <c r="A7611" t="s">
        <v>7634</v>
      </c>
      <c r="B7611" s="2">
        <v>42645</v>
      </c>
      <c r="C7611" s="2" t="str">
        <f>VLOOKUP(Sales_Data17[[#This Row],[Customer Name Index]],Customer_Data[#All],2,0)</f>
        <v xml:space="preserve">Qualitest </v>
      </c>
      <c r="D7611">
        <v>19</v>
      </c>
      <c r="E7611" t="s">
        <v>2</v>
      </c>
      <c r="F7611" t="s">
        <v>8168</v>
      </c>
      <c r="G7611" t="s">
        <v>8028</v>
      </c>
      <c r="H7611" t="str">
        <f>VLOOKUP(Sales_Data17[[#This Row],[Delivery Region Index]],Regions_Table[#All],2,0)</f>
        <v>Victoria</v>
      </c>
      <c r="I7611" t="str">
        <f>VLOOKUP(Sales_Data17[[#This Row],[Delivery Region Index]],Regions_Table[#All],3,0)</f>
        <v>Mildura</v>
      </c>
      <c r="J7611">
        <v>53</v>
      </c>
      <c r="K7611">
        <v>8</v>
      </c>
      <c r="L7611" t="str">
        <f>VLOOKUP(Sales_Data17[[#This Row],[Product Description Index]],Products_Data[#All],2,0)</f>
        <v>Shoes</v>
      </c>
      <c r="M7611">
        <v>5</v>
      </c>
      <c r="N7611" s="9">
        <v>256.0888888888889</v>
      </c>
      <c r="O7611" s="9">
        <f>Sales_Data17[[#This Row],[Order Quantity]]*Sales_Data17[[#This Row],[Unit Price]]</f>
        <v>1280.4444444444446</v>
      </c>
      <c r="P7611" s="9">
        <v>212.55377777777778</v>
      </c>
      <c r="Q7611" s="9">
        <f>Sales_Data17[[#This Row],[Line Total]]-(Sales_Data17[[#This Row],[Total Unit Cost]]*Sales_Data17[[#This Row],[Order Quantity]])</f>
        <v>217.67555555555577</v>
      </c>
      <c r="R7611" s="1" t="str">
        <f>TEXT(Sales_Data17[[#This Row],[OrderDate]],"MMM")</f>
        <v>Oct</v>
      </c>
      <c r="S7611" s="1" t="str">
        <f t="shared" si="118"/>
        <v>2016</v>
      </c>
    </row>
    <row r="7612" spans="1:19">
      <c r="A7612" t="s">
        <v>7635</v>
      </c>
      <c r="B7612" s="2">
        <v>42645</v>
      </c>
      <c r="C7612" s="2" t="str">
        <f>VLOOKUP(Sales_Data17[[#This Row],[Customer Name Index]],Customer_Data[#All],2,0)</f>
        <v xml:space="preserve">Ei </v>
      </c>
      <c r="D7612">
        <v>9</v>
      </c>
      <c r="E7612" t="s">
        <v>4</v>
      </c>
      <c r="F7612" t="s">
        <v>8168</v>
      </c>
      <c r="G7612" t="s">
        <v>8027</v>
      </c>
      <c r="H7612" t="str">
        <f>VLOOKUP(Sales_Data17[[#This Row],[Delivery Region Index]],Regions_Table[#All],2,0)</f>
        <v>New South Wales</v>
      </c>
      <c r="I7612" t="str">
        <f>VLOOKUP(Sales_Data17[[#This Row],[Delivery Region Index]],Regions_Table[#All],3,0)</f>
        <v>Wollongong</v>
      </c>
      <c r="J7612">
        <v>24</v>
      </c>
      <c r="K7612">
        <v>4</v>
      </c>
      <c r="L7612" t="str">
        <f>VLOOKUP(Sales_Data17[[#This Row],[Product Description Index]],Products_Data[#All],2,0)</f>
        <v>Jeans</v>
      </c>
      <c r="M7612">
        <v>9</v>
      </c>
      <c r="N7612" s="9">
        <v>125.8111111111111</v>
      </c>
      <c r="O7612" s="9">
        <f>Sales_Data17[[#This Row],[Order Quantity]]*Sales_Data17[[#This Row],[Unit Price]]</f>
        <v>1132.3</v>
      </c>
      <c r="P7612" s="9">
        <v>86.809666666666658</v>
      </c>
      <c r="Q7612" s="9">
        <f>Sales_Data17[[#This Row],[Line Total]]-(Sales_Data17[[#This Row],[Total Unit Cost]]*Sales_Data17[[#This Row],[Order Quantity]])</f>
        <v>351.01300000000003</v>
      </c>
      <c r="R7612" s="1" t="str">
        <f>TEXT(Sales_Data17[[#This Row],[OrderDate]],"MMM")</f>
        <v>Oct</v>
      </c>
      <c r="S7612" s="1" t="str">
        <f t="shared" si="118"/>
        <v>2016</v>
      </c>
    </row>
    <row r="7613" spans="1:19">
      <c r="A7613" t="s">
        <v>7636</v>
      </c>
      <c r="B7613" s="2">
        <v>42645</v>
      </c>
      <c r="C7613" s="2" t="str">
        <f>VLOOKUP(Sales_Data17[[#This Row],[Customer Name Index]],Customer_Data[#All],2,0)</f>
        <v>Apollo Ltd</v>
      </c>
      <c r="D7613">
        <v>11</v>
      </c>
      <c r="E7613" t="s">
        <v>4</v>
      </c>
      <c r="F7613" t="s">
        <v>8168</v>
      </c>
      <c r="G7613" t="s">
        <v>8026</v>
      </c>
      <c r="H7613" t="str">
        <f>VLOOKUP(Sales_Data17[[#This Row],[Delivery Region Index]],Regions_Table[#All],2,0)</f>
        <v>Queensland</v>
      </c>
      <c r="I7613" t="str">
        <f>VLOOKUP(Sales_Data17[[#This Row],[Delivery Region Index]],Regions_Table[#All],3,0)</f>
        <v>Gympie</v>
      </c>
      <c r="J7613">
        <v>32</v>
      </c>
      <c r="K7613">
        <v>5</v>
      </c>
      <c r="L7613" t="str">
        <f>VLOOKUP(Sales_Data17[[#This Row],[Product Description Index]],Products_Data[#All],2,0)</f>
        <v>Hats</v>
      </c>
      <c r="M7613">
        <v>4</v>
      </c>
      <c r="N7613" s="9">
        <v>365.52222222222224</v>
      </c>
      <c r="O7613" s="9">
        <f>Sales_Data17[[#This Row],[Order Quantity]]*Sales_Data17[[#This Row],[Unit Price]]</f>
        <v>1462.088888888889</v>
      </c>
      <c r="P7613" s="9">
        <v>186.41633333333334</v>
      </c>
      <c r="Q7613" s="9">
        <f>Sales_Data17[[#This Row],[Line Total]]-(Sales_Data17[[#This Row],[Total Unit Cost]]*Sales_Data17[[#This Row],[Order Quantity]])</f>
        <v>716.42355555555559</v>
      </c>
      <c r="R7613" s="1" t="str">
        <f>TEXT(Sales_Data17[[#This Row],[OrderDate]],"MMM")</f>
        <v>Oct</v>
      </c>
      <c r="S7613" s="1" t="str">
        <f t="shared" si="118"/>
        <v>2016</v>
      </c>
    </row>
    <row r="7614" spans="1:19">
      <c r="A7614" t="s">
        <v>7637</v>
      </c>
      <c r="B7614" s="2">
        <v>42645</v>
      </c>
      <c r="C7614" s="2" t="str">
        <f>VLOOKUP(Sales_Data17[[#This Row],[Customer Name Index]],Customer_Data[#All],2,0)</f>
        <v>Eminence Corp</v>
      </c>
      <c r="D7614">
        <v>18</v>
      </c>
      <c r="E7614" t="s">
        <v>4</v>
      </c>
      <c r="F7614" t="s">
        <v>8168</v>
      </c>
      <c r="G7614" t="s">
        <v>8025</v>
      </c>
      <c r="H7614" t="str">
        <f>VLOOKUP(Sales_Data17[[#This Row],[Delivery Region Index]],Regions_Table[#All],2,0)</f>
        <v>Victoria</v>
      </c>
      <c r="I7614" t="str">
        <f>VLOOKUP(Sales_Data17[[#This Row],[Delivery Region Index]],Regions_Table[#All],3,0)</f>
        <v>Bendigo</v>
      </c>
      <c r="J7614">
        <v>50</v>
      </c>
      <c r="K7614">
        <v>7</v>
      </c>
      <c r="L7614" t="str">
        <f>VLOOKUP(Sales_Data17[[#This Row],[Product Description Index]],Products_Data[#All],2,0)</f>
        <v>Dress Shirts</v>
      </c>
      <c r="M7614">
        <v>6</v>
      </c>
      <c r="N7614" s="9">
        <v>415.4</v>
      </c>
      <c r="O7614" s="9">
        <f>Sales_Data17[[#This Row],[Order Quantity]]*Sales_Data17[[#This Row],[Unit Price]]</f>
        <v>2492.3999999999996</v>
      </c>
      <c r="P7614" s="9">
        <v>207.7</v>
      </c>
      <c r="Q7614" s="9">
        <f>Sales_Data17[[#This Row],[Line Total]]-(Sales_Data17[[#This Row],[Total Unit Cost]]*Sales_Data17[[#This Row],[Order Quantity]])</f>
        <v>1246.1999999999998</v>
      </c>
      <c r="R7614" s="1" t="str">
        <f>TEXT(Sales_Data17[[#This Row],[OrderDate]],"MMM")</f>
        <v>Oct</v>
      </c>
      <c r="S7614" s="1" t="str">
        <f t="shared" si="118"/>
        <v>2016</v>
      </c>
    </row>
    <row r="7615" spans="1:19">
      <c r="A7615" t="s">
        <v>7638</v>
      </c>
      <c r="B7615" s="2">
        <v>42645</v>
      </c>
      <c r="C7615" s="2" t="str">
        <f>VLOOKUP(Sales_Data17[[#This Row],[Customer Name Index]],Customer_Data[#All],2,0)</f>
        <v>Ole Group</v>
      </c>
      <c r="D7615">
        <v>13</v>
      </c>
      <c r="E7615" t="s">
        <v>2</v>
      </c>
      <c r="F7615" t="s">
        <v>8168</v>
      </c>
      <c r="G7615" t="s">
        <v>8026</v>
      </c>
      <c r="H7615" t="str">
        <f>VLOOKUP(Sales_Data17[[#This Row],[Delivery Region Index]],Regions_Table[#All],2,0)</f>
        <v>Queensland</v>
      </c>
      <c r="I7615" t="str">
        <f>VLOOKUP(Sales_Data17[[#This Row],[Delivery Region Index]],Regions_Table[#All],3,0)</f>
        <v>Maryborough</v>
      </c>
      <c r="J7615">
        <v>37</v>
      </c>
      <c r="K7615">
        <v>6</v>
      </c>
      <c r="L7615" t="str">
        <f>VLOOKUP(Sales_Data17[[#This Row],[Product Description Index]],Products_Data[#All],2,0)</f>
        <v>Socks</v>
      </c>
      <c r="M7615">
        <v>3</v>
      </c>
      <c r="N7615" s="9">
        <v>431.03333333333336</v>
      </c>
      <c r="O7615" s="9">
        <f>Sales_Data17[[#This Row],[Order Quantity]]*Sales_Data17[[#This Row],[Unit Price]]</f>
        <v>1293.1000000000001</v>
      </c>
      <c r="P7615" s="9">
        <v>193.96500000000003</v>
      </c>
      <c r="Q7615" s="9">
        <f>Sales_Data17[[#This Row],[Line Total]]-(Sales_Data17[[#This Row],[Total Unit Cost]]*Sales_Data17[[#This Row],[Order Quantity]])</f>
        <v>711.20500000000004</v>
      </c>
      <c r="R7615" s="1" t="str">
        <f>TEXT(Sales_Data17[[#This Row],[OrderDate]],"MMM")</f>
        <v>Oct</v>
      </c>
      <c r="S7615" s="1" t="str">
        <f t="shared" si="118"/>
        <v>2016</v>
      </c>
    </row>
    <row r="7616" spans="1:19">
      <c r="A7616" t="s">
        <v>7639</v>
      </c>
      <c r="B7616" s="2">
        <v>42646</v>
      </c>
      <c r="C7616" s="2" t="str">
        <f>VLOOKUP(Sales_Data17[[#This Row],[Customer Name Index]],Customer_Data[#All],2,0)</f>
        <v>Medsep Group</v>
      </c>
      <c r="D7616">
        <v>8</v>
      </c>
      <c r="E7616" t="s">
        <v>4</v>
      </c>
      <c r="F7616" t="s">
        <v>8168</v>
      </c>
      <c r="G7616" t="s">
        <v>8027</v>
      </c>
      <c r="H7616" t="str">
        <f>VLOOKUP(Sales_Data17[[#This Row],[Delivery Region Index]],Regions_Table[#All],2,0)</f>
        <v>New South Wales</v>
      </c>
      <c r="I7616" t="str">
        <f>VLOOKUP(Sales_Data17[[#This Row],[Delivery Region Index]],Regions_Table[#All],3,0)</f>
        <v>Tweed Heads</v>
      </c>
      <c r="J7616">
        <v>22</v>
      </c>
      <c r="K7616">
        <v>4</v>
      </c>
      <c r="L7616" t="str">
        <f>VLOOKUP(Sales_Data17[[#This Row],[Product Description Index]],Products_Data[#All],2,0)</f>
        <v>Jeans</v>
      </c>
      <c r="M7616">
        <v>2</v>
      </c>
      <c r="N7616" s="9">
        <v>691.58888888888896</v>
      </c>
      <c r="O7616" s="9">
        <f>Sales_Data17[[#This Row],[Order Quantity]]*Sales_Data17[[#This Row],[Unit Price]]</f>
        <v>1383.1777777777779</v>
      </c>
      <c r="P7616" s="9">
        <v>408.03744444444442</v>
      </c>
      <c r="Q7616" s="9">
        <f>Sales_Data17[[#This Row],[Line Total]]-(Sales_Data17[[#This Row],[Total Unit Cost]]*Sales_Data17[[#This Row],[Order Quantity]])</f>
        <v>567.10288888888908</v>
      </c>
      <c r="R7616" s="1" t="str">
        <f>TEXT(Sales_Data17[[#This Row],[OrderDate]],"MMM")</f>
        <v>Oct</v>
      </c>
      <c r="S7616" s="1" t="str">
        <f t="shared" si="118"/>
        <v>2016</v>
      </c>
    </row>
    <row r="7617" spans="1:19">
      <c r="A7617" t="s">
        <v>7640</v>
      </c>
      <c r="B7617" s="2">
        <v>42646</v>
      </c>
      <c r="C7617" s="2" t="str">
        <f>VLOOKUP(Sales_Data17[[#This Row],[Customer Name Index]],Customer_Data[#All],2,0)</f>
        <v>New Ltd</v>
      </c>
      <c r="D7617">
        <v>7</v>
      </c>
      <c r="E7617" t="s">
        <v>2</v>
      </c>
      <c r="F7617" t="s">
        <v>8168</v>
      </c>
      <c r="G7617" t="s">
        <v>8027</v>
      </c>
      <c r="H7617" t="str">
        <f>VLOOKUP(Sales_Data17[[#This Row],[Delivery Region Index]],Regions_Table[#All],2,0)</f>
        <v>New South Wales</v>
      </c>
      <c r="I7617" t="str">
        <f>VLOOKUP(Sales_Data17[[#This Row],[Delivery Region Index]],Regions_Table[#All],3,0)</f>
        <v>Port Macquarie</v>
      </c>
      <c r="J7617">
        <v>19</v>
      </c>
      <c r="K7617">
        <v>3</v>
      </c>
      <c r="L7617" t="str">
        <f>VLOOKUP(Sales_Data17[[#This Row],[Product Description Index]],Products_Data[#All],2,0)</f>
        <v>Sunglasses</v>
      </c>
      <c r="M7617">
        <v>3</v>
      </c>
      <c r="N7617" s="9">
        <v>270.23333333333335</v>
      </c>
      <c r="O7617" s="9">
        <f>Sales_Data17[[#This Row],[Order Quantity]]*Sales_Data17[[#This Row],[Unit Price]]</f>
        <v>810.7</v>
      </c>
      <c r="P7617" s="9">
        <v>137.81899999999999</v>
      </c>
      <c r="Q7617" s="9">
        <f>Sales_Data17[[#This Row],[Line Total]]-(Sales_Data17[[#This Row],[Total Unit Cost]]*Sales_Data17[[#This Row],[Order Quantity]])</f>
        <v>397.24300000000005</v>
      </c>
      <c r="R7617" s="1" t="str">
        <f>TEXT(Sales_Data17[[#This Row],[OrderDate]],"MMM")</f>
        <v>Oct</v>
      </c>
      <c r="S7617" s="1" t="str">
        <f t="shared" si="118"/>
        <v>2016</v>
      </c>
    </row>
    <row r="7618" spans="1:19">
      <c r="A7618" t="s">
        <v>7641</v>
      </c>
      <c r="B7618" s="2">
        <v>42646</v>
      </c>
      <c r="C7618" s="2" t="str">
        <f>VLOOKUP(Sales_Data17[[#This Row],[Customer Name Index]],Customer_Data[#All],2,0)</f>
        <v xml:space="preserve">Linde </v>
      </c>
      <c r="D7618">
        <v>14</v>
      </c>
      <c r="E7618" t="s">
        <v>2</v>
      </c>
      <c r="F7618" t="s">
        <v>8168</v>
      </c>
      <c r="G7618" t="s">
        <v>8026</v>
      </c>
      <c r="H7618" t="str">
        <f>VLOOKUP(Sales_Data17[[#This Row],[Delivery Region Index]],Regions_Table[#All],2,0)</f>
        <v>Queensland</v>
      </c>
      <c r="I7618" t="str">
        <f>VLOOKUP(Sales_Data17[[#This Row],[Delivery Region Index]],Regions_Table[#All],3,0)</f>
        <v>Mount Isa</v>
      </c>
      <c r="J7618">
        <v>38</v>
      </c>
      <c r="K7618">
        <v>6</v>
      </c>
      <c r="L7618" t="str">
        <f>VLOOKUP(Sales_Data17[[#This Row],[Product Description Index]],Products_Data[#All],2,0)</f>
        <v>Socks</v>
      </c>
      <c r="M7618">
        <v>7</v>
      </c>
      <c r="N7618" s="9">
        <v>111.66666666666667</v>
      </c>
      <c r="O7618" s="9">
        <f>Sales_Data17[[#This Row],[Order Quantity]]*Sales_Data17[[#This Row],[Unit Price]]</f>
        <v>781.66666666666674</v>
      </c>
      <c r="P7618" s="9">
        <v>70.349999999999994</v>
      </c>
      <c r="Q7618" s="9">
        <f>Sales_Data17[[#This Row],[Line Total]]-(Sales_Data17[[#This Row],[Total Unit Cost]]*Sales_Data17[[#This Row],[Order Quantity]])</f>
        <v>289.21666666666681</v>
      </c>
      <c r="R7618" s="1" t="str">
        <f>TEXT(Sales_Data17[[#This Row],[OrderDate]],"MMM")</f>
        <v>Oct</v>
      </c>
      <c r="S7618" s="1" t="str">
        <f t="shared" ref="S7618:S7681" si="119">TEXT(B7618,"YYY")</f>
        <v>2016</v>
      </c>
    </row>
    <row r="7619" spans="1:19">
      <c r="A7619" t="s">
        <v>7642</v>
      </c>
      <c r="B7619" s="2">
        <v>42646</v>
      </c>
      <c r="C7619" s="2" t="str">
        <f>VLOOKUP(Sales_Data17[[#This Row],[Customer Name Index]],Customer_Data[#All],2,0)</f>
        <v xml:space="preserve">WakeFern </v>
      </c>
      <c r="D7619">
        <v>2</v>
      </c>
      <c r="E7619" t="s">
        <v>2</v>
      </c>
      <c r="F7619" t="s">
        <v>8168</v>
      </c>
      <c r="G7619" t="s">
        <v>8027</v>
      </c>
      <c r="H7619" t="str">
        <f>VLOOKUP(Sales_Data17[[#This Row],[Delivery Region Index]],Regions_Table[#All],2,0)</f>
        <v>New South Wales</v>
      </c>
      <c r="I7619" t="str">
        <f>VLOOKUP(Sales_Data17[[#This Row],[Delivery Region Index]],Regions_Table[#All],3,0)</f>
        <v>Broken Hill</v>
      </c>
      <c r="J7619">
        <v>5</v>
      </c>
      <c r="K7619">
        <v>1</v>
      </c>
      <c r="L7619" t="str">
        <f>VLOOKUP(Sales_Data17[[#This Row],[Product Description Index]],Products_Data[#All],2,0)</f>
        <v>Shirts</v>
      </c>
      <c r="M7619">
        <v>1</v>
      </c>
      <c r="N7619" s="9">
        <v>439.22222222222223</v>
      </c>
      <c r="O7619" s="9">
        <f>Sales_Data17[[#This Row],[Order Quantity]]*Sales_Data17[[#This Row],[Unit Price]]</f>
        <v>439.22222222222223</v>
      </c>
      <c r="P7619" s="9">
        <v>294.2788888888889</v>
      </c>
      <c r="Q7619" s="9">
        <f>Sales_Data17[[#This Row],[Line Total]]-(Sales_Data17[[#This Row],[Total Unit Cost]]*Sales_Data17[[#This Row],[Order Quantity]])</f>
        <v>144.94333333333333</v>
      </c>
      <c r="R7619" s="1" t="str">
        <f>TEXT(Sales_Data17[[#This Row],[OrderDate]],"MMM")</f>
        <v>Oct</v>
      </c>
      <c r="S7619" s="1" t="str">
        <f t="shared" si="119"/>
        <v>2016</v>
      </c>
    </row>
    <row r="7620" spans="1:19">
      <c r="A7620" t="s">
        <v>7643</v>
      </c>
      <c r="B7620" s="2">
        <v>42647</v>
      </c>
      <c r="C7620" s="2" t="str">
        <f>VLOOKUP(Sales_Data17[[#This Row],[Customer Name Index]],Customer_Data[#All],2,0)</f>
        <v>3LAB, Ltd</v>
      </c>
      <c r="D7620">
        <v>16</v>
      </c>
      <c r="E7620" t="s">
        <v>4</v>
      </c>
      <c r="F7620" t="s">
        <v>8168</v>
      </c>
      <c r="G7620" t="s">
        <v>8025</v>
      </c>
      <c r="H7620" t="str">
        <f>VLOOKUP(Sales_Data17[[#This Row],[Delivery Region Index]],Regions_Table[#All],2,0)</f>
        <v>South Australia</v>
      </c>
      <c r="I7620" t="str">
        <f>VLOOKUP(Sales_Data17[[#This Row],[Delivery Region Index]],Regions_Table[#All],3,0)</f>
        <v>Adelaide</v>
      </c>
      <c r="J7620">
        <v>46</v>
      </c>
      <c r="K7620">
        <v>7</v>
      </c>
      <c r="L7620" t="str">
        <f>VLOOKUP(Sales_Data17[[#This Row],[Product Description Index]],Products_Data[#All],2,0)</f>
        <v>Dress Shirts</v>
      </c>
      <c r="M7620">
        <v>6</v>
      </c>
      <c r="N7620" s="9">
        <v>112.41111111111111</v>
      </c>
      <c r="O7620" s="9">
        <f>Sales_Data17[[#This Row],[Order Quantity]]*Sales_Data17[[#This Row],[Unit Price]]</f>
        <v>674.4666666666667</v>
      </c>
      <c r="P7620" s="9">
        <v>47.212666666666664</v>
      </c>
      <c r="Q7620" s="9">
        <f>Sales_Data17[[#This Row],[Line Total]]-(Sales_Data17[[#This Row],[Total Unit Cost]]*Sales_Data17[[#This Row],[Order Quantity]])</f>
        <v>391.19066666666674</v>
      </c>
      <c r="R7620" s="1" t="str">
        <f>TEXT(Sales_Data17[[#This Row],[OrderDate]],"MMM")</f>
        <v>Oct</v>
      </c>
      <c r="S7620" s="1" t="str">
        <f t="shared" si="119"/>
        <v>2016</v>
      </c>
    </row>
    <row r="7621" spans="1:19">
      <c r="A7621" t="s">
        <v>7644</v>
      </c>
      <c r="B7621" s="2">
        <v>42647</v>
      </c>
      <c r="C7621" s="2" t="str">
        <f>VLOOKUP(Sales_Data17[[#This Row],[Customer Name Index]],Customer_Data[#All],2,0)</f>
        <v>Elorac, Corp</v>
      </c>
      <c r="D7621">
        <v>3</v>
      </c>
      <c r="E7621" t="s">
        <v>2</v>
      </c>
      <c r="F7621" t="s">
        <v>8168</v>
      </c>
      <c r="G7621" t="s">
        <v>8027</v>
      </c>
      <c r="H7621" t="str">
        <f>VLOOKUP(Sales_Data17[[#This Row],[Delivery Region Index]],Regions_Table[#All],2,0)</f>
        <v>New South Wales</v>
      </c>
      <c r="I7621" t="str">
        <f>VLOOKUP(Sales_Data17[[#This Row],[Delivery Region Index]],Regions_Table[#All],3,0)</f>
        <v>Gosford</v>
      </c>
      <c r="J7621">
        <v>9</v>
      </c>
      <c r="K7621">
        <v>2</v>
      </c>
      <c r="L7621" t="str">
        <f>VLOOKUP(Sales_Data17[[#This Row],[Product Description Index]],Products_Data[#All],2,0)</f>
        <v>Pants</v>
      </c>
      <c r="M7621">
        <v>8</v>
      </c>
      <c r="N7621" s="9">
        <v>23.822222222222223</v>
      </c>
      <c r="O7621" s="9">
        <f>Sales_Data17[[#This Row],[Order Quantity]]*Sales_Data17[[#This Row],[Unit Price]]</f>
        <v>190.57777777777778</v>
      </c>
      <c r="P7621" s="9">
        <v>12.864000000000001</v>
      </c>
      <c r="Q7621" s="9">
        <f>Sales_Data17[[#This Row],[Line Total]]-(Sales_Data17[[#This Row],[Total Unit Cost]]*Sales_Data17[[#This Row],[Order Quantity]])</f>
        <v>87.665777777777777</v>
      </c>
      <c r="R7621" s="1" t="str">
        <f>TEXT(Sales_Data17[[#This Row],[OrderDate]],"MMM")</f>
        <v>Oct</v>
      </c>
      <c r="S7621" s="1" t="str">
        <f t="shared" si="119"/>
        <v>2016</v>
      </c>
    </row>
    <row r="7622" spans="1:19">
      <c r="A7622" t="s">
        <v>7645</v>
      </c>
      <c r="B7622" s="2">
        <v>42647</v>
      </c>
      <c r="C7622" s="2" t="str">
        <f>VLOOKUP(Sales_Data17[[#This Row],[Customer Name Index]],Customer_Data[#All],2,0)</f>
        <v>New Ltd</v>
      </c>
      <c r="D7622">
        <v>7</v>
      </c>
      <c r="E7622" t="s">
        <v>2</v>
      </c>
      <c r="F7622" t="s">
        <v>8168</v>
      </c>
      <c r="G7622" t="s">
        <v>8027</v>
      </c>
      <c r="H7622" t="str">
        <f>VLOOKUP(Sales_Data17[[#This Row],[Delivery Region Index]],Regions_Table[#All],2,0)</f>
        <v>New South Wales</v>
      </c>
      <c r="I7622" t="str">
        <f>VLOOKUP(Sales_Data17[[#This Row],[Delivery Region Index]],Regions_Table[#All],3,0)</f>
        <v>Orange</v>
      </c>
      <c r="J7622">
        <v>18</v>
      </c>
      <c r="K7622">
        <v>3</v>
      </c>
      <c r="L7622" t="str">
        <f>VLOOKUP(Sales_Data17[[#This Row],[Product Description Index]],Products_Data[#All],2,0)</f>
        <v>Sunglasses</v>
      </c>
      <c r="M7622">
        <v>6</v>
      </c>
      <c r="N7622" s="9">
        <v>272.4666666666667</v>
      </c>
      <c r="O7622" s="9">
        <f>Sales_Data17[[#This Row],[Order Quantity]]*Sales_Data17[[#This Row],[Unit Price]]</f>
        <v>1634.8000000000002</v>
      </c>
      <c r="P7622" s="9">
        <v>190.72666666666669</v>
      </c>
      <c r="Q7622" s="9">
        <f>Sales_Data17[[#This Row],[Line Total]]-(Sales_Data17[[#This Row],[Total Unit Cost]]*Sales_Data17[[#This Row],[Order Quantity]])</f>
        <v>490.44000000000005</v>
      </c>
      <c r="R7622" s="1" t="str">
        <f>TEXT(Sales_Data17[[#This Row],[OrderDate]],"MMM")</f>
        <v>Oct</v>
      </c>
      <c r="S7622" s="1" t="str">
        <f t="shared" si="119"/>
        <v>2016</v>
      </c>
    </row>
    <row r="7623" spans="1:19">
      <c r="A7623" t="s">
        <v>7646</v>
      </c>
      <c r="B7623" s="2">
        <v>42647</v>
      </c>
      <c r="C7623" s="2" t="str">
        <f>VLOOKUP(Sales_Data17[[#This Row],[Customer Name Index]],Customer_Data[#All],2,0)</f>
        <v>Elorac, Corp</v>
      </c>
      <c r="D7623">
        <v>3</v>
      </c>
      <c r="E7623" t="s">
        <v>4</v>
      </c>
      <c r="F7623" t="s">
        <v>8168</v>
      </c>
      <c r="G7623" t="s">
        <v>8027</v>
      </c>
      <c r="H7623" t="str">
        <f>VLOOKUP(Sales_Data17[[#This Row],[Delivery Region Index]],Regions_Table[#All],2,0)</f>
        <v>New South Wales</v>
      </c>
      <c r="I7623" t="str">
        <f>VLOOKUP(Sales_Data17[[#This Row],[Delivery Region Index]],Regions_Table[#All],3,0)</f>
        <v>Coffs Harbour</v>
      </c>
      <c r="J7623">
        <v>7</v>
      </c>
      <c r="K7623">
        <v>1</v>
      </c>
      <c r="L7623" t="str">
        <f>VLOOKUP(Sales_Data17[[#This Row],[Product Description Index]],Products_Data[#All],2,0)</f>
        <v>Shirts</v>
      </c>
      <c r="M7623">
        <v>7</v>
      </c>
      <c r="N7623" s="9">
        <v>20.844444444444445</v>
      </c>
      <c r="O7623" s="9">
        <f>Sales_Data17[[#This Row],[Order Quantity]]*Sales_Data17[[#This Row],[Unit Price]]</f>
        <v>145.91111111111113</v>
      </c>
      <c r="P7623" s="9">
        <v>11.67288888888889</v>
      </c>
      <c r="Q7623" s="9">
        <f>Sales_Data17[[#This Row],[Line Total]]-(Sales_Data17[[#This Row],[Total Unit Cost]]*Sales_Data17[[#This Row],[Order Quantity]])</f>
        <v>64.200888888888898</v>
      </c>
      <c r="R7623" s="1" t="str">
        <f>TEXT(Sales_Data17[[#This Row],[OrderDate]],"MMM")</f>
        <v>Oct</v>
      </c>
      <c r="S7623" s="1" t="str">
        <f t="shared" si="119"/>
        <v>2016</v>
      </c>
    </row>
    <row r="7624" spans="1:19">
      <c r="A7624" t="s">
        <v>7647</v>
      </c>
      <c r="B7624" s="2">
        <v>42647</v>
      </c>
      <c r="C7624" s="2" t="str">
        <f>VLOOKUP(Sales_Data17[[#This Row],[Customer Name Index]],Customer_Data[#All],2,0)</f>
        <v xml:space="preserve">WakeFern </v>
      </c>
      <c r="D7624">
        <v>2</v>
      </c>
      <c r="E7624" t="s">
        <v>4</v>
      </c>
      <c r="F7624" t="s">
        <v>8168</v>
      </c>
      <c r="G7624" t="s">
        <v>8027</v>
      </c>
      <c r="H7624" t="str">
        <f>VLOOKUP(Sales_Data17[[#This Row],[Delivery Region Index]],Regions_Table[#All],2,0)</f>
        <v>New South Wales</v>
      </c>
      <c r="I7624" t="str">
        <f>VLOOKUP(Sales_Data17[[#This Row],[Delivery Region Index]],Regions_Table[#All],3,0)</f>
        <v>Bathurst</v>
      </c>
      <c r="J7624">
        <v>4</v>
      </c>
      <c r="K7624">
        <v>1</v>
      </c>
      <c r="L7624" t="str">
        <f>VLOOKUP(Sales_Data17[[#This Row],[Product Description Index]],Products_Data[#All],2,0)</f>
        <v>Shirts</v>
      </c>
      <c r="M7624">
        <v>9</v>
      </c>
      <c r="N7624" s="9">
        <v>317.13333333333338</v>
      </c>
      <c r="O7624" s="9">
        <f>Sales_Data17[[#This Row],[Order Quantity]]*Sales_Data17[[#This Row],[Unit Price]]</f>
        <v>2854.2000000000003</v>
      </c>
      <c r="P7624" s="9">
        <v>190.28000000000003</v>
      </c>
      <c r="Q7624" s="9">
        <f>Sales_Data17[[#This Row],[Line Total]]-(Sales_Data17[[#This Row],[Total Unit Cost]]*Sales_Data17[[#This Row],[Order Quantity]])</f>
        <v>1141.68</v>
      </c>
      <c r="R7624" s="1" t="str">
        <f>TEXT(Sales_Data17[[#This Row],[OrderDate]],"MMM")</f>
        <v>Oct</v>
      </c>
      <c r="S7624" s="1" t="str">
        <f t="shared" si="119"/>
        <v>2016</v>
      </c>
    </row>
    <row r="7625" spans="1:19">
      <c r="A7625" t="s">
        <v>7648</v>
      </c>
      <c r="B7625" s="2">
        <v>42648</v>
      </c>
      <c r="C7625" s="2" t="str">
        <f>VLOOKUP(Sales_Data17[[#This Row],[Customer Name Index]],Customer_Data[#All],2,0)</f>
        <v xml:space="preserve">Medline </v>
      </c>
      <c r="D7625">
        <v>12</v>
      </c>
      <c r="E7625" t="s">
        <v>4</v>
      </c>
      <c r="F7625" t="s">
        <v>8168</v>
      </c>
      <c r="G7625" t="s">
        <v>8026</v>
      </c>
      <c r="H7625" t="str">
        <f>VLOOKUP(Sales_Data17[[#This Row],[Delivery Region Index]],Regions_Table[#All],2,0)</f>
        <v>Queensland</v>
      </c>
      <c r="I7625" t="str">
        <f>VLOOKUP(Sales_Data17[[#This Row],[Delivery Region Index]],Regions_Table[#All],3,0)</f>
        <v>Hervey Bay</v>
      </c>
      <c r="J7625">
        <v>33</v>
      </c>
      <c r="K7625">
        <v>5</v>
      </c>
      <c r="L7625" t="str">
        <f>VLOOKUP(Sales_Data17[[#This Row],[Product Description Index]],Products_Data[#All],2,0)</f>
        <v>Hats</v>
      </c>
      <c r="M7625">
        <v>8</v>
      </c>
      <c r="N7625" s="9">
        <v>29.033333333333335</v>
      </c>
      <c r="O7625" s="9">
        <f>Sales_Data17[[#This Row],[Order Quantity]]*Sales_Data17[[#This Row],[Unit Price]]</f>
        <v>232.26666666666668</v>
      </c>
      <c r="P7625" s="9">
        <v>15.387666666666668</v>
      </c>
      <c r="Q7625" s="9">
        <f>Sales_Data17[[#This Row],[Line Total]]-(Sales_Data17[[#This Row],[Total Unit Cost]]*Sales_Data17[[#This Row],[Order Quantity]])</f>
        <v>109.16533333333334</v>
      </c>
      <c r="R7625" s="1" t="str">
        <f>TEXT(Sales_Data17[[#This Row],[OrderDate]],"MMM")</f>
        <v>Oct</v>
      </c>
      <c r="S7625" s="1" t="str">
        <f t="shared" si="119"/>
        <v>2016</v>
      </c>
    </row>
    <row r="7626" spans="1:19">
      <c r="A7626" t="s">
        <v>7649</v>
      </c>
      <c r="B7626" s="2">
        <v>42648</v>
      </c>
      <c r="C7626" s="2" t="str">
        <f>VLOOKUP(Sales_Data17[[#This Row],[Customer Name Index]],Customer_Data[#All],2,0)</f>
        <v xml:space="preserve">Linde </v>
      </c>
      <c r="D7626">
        <v>14</v>
      </c>
      <c r="E7626" t="s">
        <v>3</v>
      </c>
      <c r="F7626" t="s">
        <v>8168</v>
      </c>
      <c r="G7626" t="s">
        <v>8026</v>
      </c>
      <c r="H7626" t="str">
        <f>VLOOKUP(Sales_Data17[[#This Row],[Delivery Region Index]],Regions_Table[#All],2,0)</f>
        <v>Queensland</v>
      </c>
      <c r="I7626" t="str">
        <f>VLOOKUP(Sales_Data17[[#This Row],[Delivery Region Index]],Regions_Table[#All],3,0)</f>
        <v>Nambour</v>
      </c>
      <c r="J7626">
        <v>39</v>
      </c>
      <c r="K7626">
        <v>6</v>
      </c>
      <c r="L7626" t="str">
        <f>VLOOKUP(Sales_Data17[[#This Row],[Product Description Index]],Products_Data[#All],2,0)</f>
        <v>Socks</v>
      </c>
      <c r="M7626">
        <v>1</v>
      </c>
      <c r="N7626" s="9">
        <v>632.0333333333333</v>
      </c>
      <c r="O7626" s="9">
        <f>Sales_Data17[[#This Row],[Order Quantity]]*Sales_Data17[[#This Row],[Unit Price]]</f>
        <v>632.0333333333333</v>
      </c>
      <c r="P7626" s="9">
        <v>391.8606666666667</v>
      </c>
      <c r="Q7626" s="9">
        <f>Sales_Data17[[#This Row],[Line Total]]-(Sales_Data17[[#This Row],[Total Unit Cost]]*Sales_Data17[[#This Row],[Order Quantity]])</f>
        <v>240.1726666666666</v>
      </c>
      <c r="R7626" s="1" t="str">
        <f>TEXT(Sales_Data17[[#This Row],[OrderDate]],"MMM")</f>
        <v>Oct</v>
      </c>
      <c r="S7626" s="1" t="str">
        <f t="shared" si="119"/>
        <v>2016</v>
      </c>
    </row>
    <row r="7627" spans="1:19">
      <c r="A7627" t="s">
        <v>7650</v>
      </c>
      <c r="B7627" s="2">
        <v>42649</v>
      </c>
      <c r="C7627" s="2" t="str">
        <f>VLOOKUP(Sales_Data17[[#This Row],[Customer Name Index]],Customer_Data[#All],2,0)</f>
        <v xml:space="preserve">Ei </v>
      </c>
      <c r="D7627">
        <v>9</v>
      </c>
      <c r="E7627" t="s">
        <v>2</v>
      </c>
      <c r="F7627" t="s">
        <v>8168</v>
      </c>
      <c r="G7627" t="s">
        <v>8027</v>
      </c>
      <c r="H7627" t="str">
        <f>VLOOKUP(Sales_Data17[[#This Row],[Delivery Region Index]],Regions_Table[#All],2,0)</f>
        <v>New South Wales</v>
      </c>
      <c r="I7627" t="str">
        <f>VLOOKUP(Sales_Data17[[#This Row],[Delivery Region Index]],Regions_Table[#All],3,0)</f>
        <v>Wollongong</v>
      </c>
      <c r="J7627">
        <v>24</v>
      </c>
      <c r="K7627">
        <v>4</v>
      </c>
      <c r="L7627" t="str">
        <f>VLOOKUP(Sales_Data17[[#This Row],[Product Description Index]],Products_Data[#All],2,0)</f>
        <v>Jeans</v>
      </c>
      <c r="M7627">
        <v>1</v>
      </c>
      <c r="N7627" s="9">
        <v>103.47777777777779</v>
      </c>
      <c r="O7627" s="9">
        <f>Sales_Data17[[#This Row],[Order Quantity]]*Sales_Data17[[#This Row],[Unit Price]]</f>
        <v>103.47777777777779</v>
      </c>
      <c r="P7627" s="9">
        <v>85.88655555555556</v>
      </c>
      <c r="Q7627" s="9">
        <f>Sales_Data17[[#This Row],[Line Total]]-(Sales_Data17[[#This Row],[Total Unit Cost]]*Sales_Data17[[#This Row],[Order Quantity]])</f>
        <v>17.591222222222228</v>
      </c>
      <c r="R7627" s="1" t="str">
        <f>TEXT(Sales_Data17[[#This Row],[OrderDate]],"MMM")</f>
        <v>Oct</v>
      </c>
      <c r="S7627" s="1" t="str">
        <f t="shared" si="119"/>
        <v>2016</v>
      </c>
    </row>
    <row r="7628" spans="1:19">
      <c r="A7628" t="s">
        <v>7651</v>
      </c>
      <c r="B7628" s="2">
        <v>42649</v>
      </c>
      <c r="C7628" s="2" t="str">
        <f>VLOOKUP(Sales_Data17[[#This Row],[Customer Name Index]],Customer_Data[#All],2,0)</f>
        <v>ETUDE Ltd</v>
      </c>
      <c r="D7628">
        <v>4</v>
      </c>
      <c r="E7628" t="s">
        <v>4</v>
      </c>
      <c r="F7628" t="s">
        <v>8168</v>
      </c>
      <c r="G7628" t="s">
        <v>8027</v>
      </c>
      <c r="H7628" t="str">
        <f>VLOOKUP(Sales_Data17[[#This Row],[Delivery Region Index]],Regions_Table[#All],2,0)</f>
        <v>New South Wales</v>
      </c>
      <c r="I7628" t="str">
        <f>VLOOKUP(Sales_Data17[[#This Row],[Delivery Region Index]],Regions_Table[#All],3,0)</f>
        <v>Grafton</v>
      </c>
      <c r="J7628">
        <v>11</v>
      </c>
      <c r="K7628">
        <v>2</v>
      </c>
      <c r="L7628" t="str">
        <f>VLOOKUP(Sales_Data17[[#This Row],[Product Description Index]],Products_Data[#All],2,0)</f>
        <v>Pants</v>
      </c>
      <c r="M7628">
        <v>8</v>
      </c>
      <c r="N7628" s="9">
        <v>124.32222222222224</v>
      </c>
      <c r="O7628" s="9">
        <f>Sales_Data17[[#This Row],[Order Quantity]]*Sales_Data17[[#This Row],[Unit Price]]</f>
        <v>994.5777777777779</v>
      </c>
      <c r="P7628" s="9">
        <v>94.484888888888889</v>
      </c>
      <c r="Q7628" s="9">
        <f>Sales_Data17[[#This Row],[Line Total]]-(Sales_Data17[[#This Row],[Total Unit Cost]]*Sales_Data17[[#This Row],[Order Quantity]])</f>
        <v>238.69866666666678</v>
      </c>
      <c r="R7628" s="1" t="str">
        <f>TEXT(Sales_Data17[[#This Row],[OrderDate]],"MMM")</f>
        <v>Oct</v>
      </c>
      <c r="S7628" s="1" t="str">
        <f t="shared" si="119"/>
        <v>2016</v>
      </c>
    </row>
    <row r="7629" spans="1:19">
      <c r="A7629" t="s">
        <v>7652</v>
      </c>
      <c r="B7629" s="2">
        <v>42649</v>
      </c>
      <c r="C7629" s="2" t="str">
        <f>VLOOKUP(Sales_Data17[[#This Row],[Customer Name Index]],Customer_Data[#All],2,0)</f>
        <v>New Ltd</v>
      </c>
      <c r="D7629">
        <v>7</v>
      </c>
      <c r="E7629" t="s">
        <v>4</v>
      </c>
      <c r="F7629" t="s">
        <v>8168</v>
      </c>
      <c r="G7629" t="s">
        <v>8027</v>
      </c>
      <c r="H7629" t="str">
        <f>VLOOKUP(Sales_Data17[[#This Row],[Delivery Region Index]],Regions_Table[#All],2,0)</f>
        <v>New South Wales</v>
      </c>
      <c r="I7629" t="str">
        <f>VLOOKUP(Sales_Data17[[#This Row],[Delivery Region Index]],Regions_Table[#All],3,0)</f>
        <v>Tamworth</v>
      </c>
      <c r="J7629">
        <v>21</v>
      </c>
      <c r="K7629">
        <v>3</v>
      </c>
      <c r="L7629" t="str">
        <f>VLOOKUP(Sales_Data17[[#This Row],[Product Description Index]],Products_Data[#All],2,0)</f>
        <v>Sunglasses</v>
      </c>
      <c r="M7629">
        <v>1</v>
      </c>
      <c r="N7629" s="9">
        <v>123.57777777777778</v>
      </c>
      <c r="O7629" s="9">
        <f>Sales_Data17[[#This Row],[Order Quantity]]*Sales_Data17[[#This Row],[Unit Price]]</f>
        <v>123.57777777777778</v>
      </c>
      <c r="P7629" s="9">
        <v>59.31733333333333</v>
      </c>
      <c r="Q7629" s="9">
        <f>Sales_Data17[[#This Row],[Line Total]]-(Sales_Data17[[#This Row],[Total Unit Cost]]*Sales_Data17[[#This Row],[Order Quantity]])</f>
        <v>64.26044444444446</v>
      </c>
      <c r="R7629" s="1" t="str">
        <f>TEXT(Sales_Data17[[#This Row],[OrderDate]],"MMM")</f>
        <v>Oct</v>
      </c>
      <c r="S7629" s="1" t="str">
        <f t="shared" si="119"/>
        <v>2016</v>
      </c>
    </row>
    <row r="7630" spans="1:19">
      <c r="A7630" t="s">
        <v>7653</v>
      </c>
      <c r="B7630" s="2">
        <v>42650</v>
      </c>
      <c r="C7630" s="2" t="str">
        <f>VLOOKUP(Sales_Data17[[#This Row],[Customer Name Index]],Customer_Data[#All],2,0)</f>
        <v>Pacific Ltd</v>
      </c>
      <c r="D7630">
        <v>20</v>
      </c>
      <c r="E7630" t="s">
        <v>4</v>
      </c>
      <c r="F7630" t="s">
        <v>8168</v>
      </c>
      <c r="G7630" t="s">
        <v>8028</v>
      </c>
      <c r="H7630" t="str">
        <f>VLOOKUP(Sales_Data17[[#This Row],[Delivery Region Index]],Regions_Table[#All],2,0)</f>
        <v>Victoria</v>
      </c>
      <c r="I7630" t="str">
        <f>VLOOKUP(Sales_Data17[[#This Row],[Delivery Region Index]],Regions_Table[#All],3,0)</f>
        <v>Wodonga</v>
      </c>
      <c r="J7630">
        <v>58</v>
      </c>
      <c r="K7630">
        <v>8</v>
      </c>
      <c r="L7630" t="str">
        <f>VLOOKUP(Sales_Data17[[#This Row],[Product Description Index]],Products_Data[#All],2,0)</f>
        <v>Shoes</v>
      </c>
      <c r="M7630">
        <v>5</v>
      </c>
      <c r="N7630" s="9">
        <v>212.16666666666666</v>
      </c>
      <c r="O7630" s="9">
        <f>Sales_Data17[[#This Row],[Order Quantity]]*Sales_Data17[[#This Row],[Unit Price]]</f>
        <v>1060.8333333333333</v>
      </c>
      <c r="P7630" s="9">
        <v>101.83999999999999</v>
      </c>
      <c r="Q7630" s="9">
        <f>Sales_Data17[[#This Row],[Line Total]]-(Sales_Data17[[#This Row],[Total Unit Cost]]*Sales_Data17[[#This Row],[Order Quantity]])</f>
        <v>551.63333333333333</v>
      </c>
      <c r="R7630" s="1" t="str">
        <f>TEXT(Sales_Data17[[#This Row],[OrderDate]],"MMM")</f>
        <v>Oct</v>
      </c>
      <c r="S7630" s="1" t="str">
        <f t="shared" si="119"/>
        <v>2016</v>
      </c>
    </row>
    <row r="7631" spans="1:19">
      <c r="A7631" t="s">
        <v>7654</v>
      </c>
      <c r="B7631" s="2">
        <v>42650</v>
      </c>
      <c r="C7631" s="2" t="str">
        <f>VLOOKUP(Sales_Data17[[#This Row],[Customer Name Index]],Customer_Data[#All],2,0)</f>
        <v xml:space="preserve">Medline </v>
      </c>
      <c r="D7631">
        <v>12</v>
      </c>
      <c r="E7631" t="s">
        <v>4</v>
      </c>
      <c r="F7631" t="s">
        <v>8168</v>
      </c>
      <c r="G7631" t="s">
        <v>8026</v>
      </c>
      <c r="H7631" t="str">
        <f>VLOOKUP(Sales_Data17[[#This Row],[Delivery Region Index]],Regions_Table[#All],2,0)</f>
        <v>Queensland</v>
      </c>
      <c r="I7631" t="str">
        <f>VLOOKUP(Sales_Data17[[#This Row],[Delivery Region Index]],Regions_Table[#All],3,0)</f>
        <v>Logan City</v>
      </c>
      <c r="J7631">
        <v>35</v>
      </c>
      <c r="K7631">
        <v>5</v>
      </c>
      <c r="L7631" t="str">
        <f>VLOOKUP(Sales_Data17[[#This Row],[Product Description Index]],Products_Data[#All],2,0)</f>
        <v>Hats</v>
      </c>
      <c r="M7631">
        <v>2</v>
      </c>
      <c r="N7631" s="9">
        <v>622.3555555555555</v>
      </c>
      <c r="O7631" s="9">
        <f>Sales_Data17[[#This Row],[Order Quantity]]*Sales_Data17[[#This Row],[Unit Price]]</f>
        <v>1244.711111111111</v>
      </c>
      <c r="P7631" s="9">
        <v>479.21377777777775</v>
      </c>
      <c r="Q7631" s="9">
        <f>Sales_Data17[[#This Row],[Line Total]]-(Sales_Data17[[#This Row],[Total Unit Cost]]*Sales_Data17[[#This Row],[Order Quantity]])</f>
        <v>286.28355555555549</v>
      </c>
      <c r="R7631" s="1" t="str">
        <f>TEXT(Sales_Data17[[#This Row],[OrderDate]],"MMM")</f>
        <v>Oct</v>
      </c>
      <c r="S7631" s="1" t="str">
        <f t="shared" si="119"/>
        <v>2016</v>
      </c>
    </row>
    <row r="7632" spans="1:19">
      <c r="A7632" t="s">
        <v>7655</v>
      </c>
      <c r="B7632" s="2">
        <v>42650</v>
      </c>
      <c r="C7632" s="2" t="str">
        <f>VLOOKUP(Sales_Data17[[#This Row],[Customer Name Index]],Customer_Data[#All],2,0)</f>
        <v>Medsep Group</v>
      </c>
      <c r="D7632">
        <v>8</v>
      </c>
      <c r="E7632" t="s">
        <v>3</v>
      </c>
      <c r="F7632" t="s">
        <v>8168</v>
      </c>
      <c r="G7632" t="s">
        <v>8027</v>
      </c>
      <c r="H7632" t="str">
        <f>VLOOKUP(Sales_Data17[[#This Row],[Delivery Region Index]],Regions_Table[#All],2,0)</f>
        <v>New South Wales</v>
      </c>
      <c r="I7632" t="str">
        <f>VLOOKUP(Sales_Data17[[#This Row],[Delivery Region Index]],Regions_Table[#All],3,0)</f>
        <v>Tweed Heads</v>
      </c>
      <c r="J7632">
        <v>22</v>
      </c>
      <c r="K7632">
        <v>3</v>
      </c>
      <c r="L7632" t="str">
        <f>VLOOKUP(Sales_Data17[[#This Row],[Product Description Index]],Products_Data[#All],2,0)</f>
        <v>Sunglasses</v>
      </c>
      <c r="M7632">
        <v>4</v>
      </c>
      <c r="N7632" s="9">
        <v>105.71111111111111</v>
      </c>
      <c r="O7632" s="9">
        <f>Sales_Data17[[#This Row],[Order Quantity]]*Sales_Data17[[#This Row],[Unit Price]]</f>
        <v>422.84444444444443</v>
      </c>
      <c r="P7632" s="9">
        <v>67.655111111111111</v>
      </c>
      <c r="Q7632" s="9">
        <f>Sales_Data17[[#This Row],[Line Total]]-(Sales_Data17[[#This Row],[Total Unit Cost]]*Sales_Data17[[#This Row],[Order Quantity]])</f>
        <v>152.22399999999999</v>
      </c>
      <c r="R7632" s="1" t="str">
        <f>TEXT(Sales_Data17[[#This Row],[OrderDate]],"MMM")</f>
        <v>Oct</v>
      </c>
      <c r="S7632" s="1" t="str">
        <f t="shared" si="119"/>
        <v>2016</v>
      </c>
    </row>
    <row r="7633" spans="1:19">
      <c r="A7633" t="s">
        <v>7656</v>
      </c>
      <c r="B7633" s="2">
        <v>42650</v>
      </c>
      <c r="C7633" s="2" t="str">
        <f>VLOOKUP(Sales_Data17[[#This Row],[Customer Name Index]],Customer_Data[#All],2,0)</f>
        <v>3LAB, Ltd</v>
      </c>
      <c r="D7633">
        <v>16</v>
      </c>
      <c r="E7633" t="s">
        <v>4</v>
      </c>
      <c r="F7633" t="s">
        <v>8168</v>
      </c>
      <c r="G7633" t="s">
        <v>8025</v>
      </c>
      <c r="H7633" t="str">
        <f>VLOOKUP(Sales_Data17[[#This Row],[Delivery Region Index]],Regions_Table[#All],2,0)</f>
        <v>Queensland</v>
      </c>
      <c r="I7633" t="str">
        <f>VLOOKUP(Sales_Data17[[#This Row],[Delivery Region Index]],Regions_Table[#All],3,0)</f>
        <v>Townsville</v>
      </c>
      <c r="J7633">
        <v>45</v>
      </c>
      <c r="K7633">
        <v>7</v>
      </c>
      <c r="L7633" t="str">
        <f>VLOOKUP(Sales_Data17[[#This Row],[Product Description Index]],Products_Data[#All],2,0)</f>
        <v>Dress Shirts</v>
      </c>
      <c r="M7633">
        <v>5</v>
      </c>
      <c r="N7633" s="9">
        <v>21.588888888888889</v>
      </c>
      <c r="O7633" s="9">
        <f>Sales_Data17[[#This Row],[Order Quantity]]*Sales_Data17[[#This Row],[Unit Price]]</f>
        <v>107.94444444444444</v>
      </c>
      <c r="P7633" s="9">
        <v>10.794444444444444</v>
      </c>
      <c r="Q7633" s="9">
        <f>Sales_Data17[[#This Row],[Line Total]]-(Sales_Data17[[#This Row],[Total Unit Cost]]*Sales_Data17[[#This Row],[Order Quantity]])</f>
        <v>53.972222222222221</v>
      </c>
      <c r="R7633" s="1" t="str">
        <f>TEXT(Sales_Data17[[#This Row],[OrderDate]],"MMM")</f>
        <v>Oct</v>
      </c>
      <c r="S7633" s="1" t="str">
        <f t="shared" si="119"/>
        <v>2016</v>
      </c>
    </row>
    <row r="7634" spans="1:19">
      <c r="A7634" t="s">
        <v>7657</v>
      </c>
      <c r="B7634" s="2">
        <v>42650</v>
      </c>
      <c r="C7634" s="2" t="str">
        <f>VLOOKUP(Sales_Data17[[#This Row],[Customer Name Index]],Customer_Data[#All],2,0)</f>
        <v xml:space="preserve">WakeFern </v>
      </c>
      <c r="D7634">
        <v>2</v>
      </c>
      <c r="E7634" t="s">
        <v>2</v>
      </c>
      <c r="F7634" t="s">
        <v>8168</v>
      </c>
      <c r="G7634" t="s">
        <v>8027</v>
      </c>
      <c r="H7634" t="str">
        <f>VLOOKUP(Sales_Data17[[#This Row],[Delivery Region Index]],Regions_Table[#All],2,0)</f>
        <v>New South Wales</v>
      </c>
      <c r="I7634" t="str">
        <f>VLOOKUP(Sales_Data17[[#This Row],[Delivery Region Index]],Regions_Table[#All],3,0)</f>
        <v>Bathurst</v>
      </c>
      <c r="J7634">
        <v>4</v>
      </c>
      <c r="K7634">
        <v>1</v>
      </c>
      <c r="L7634" t="str">
        <f>VLOOKUP(Sales_Data17[[#This Row],[Product Description Index]],Products_Data[#All],2,0)</f>
        <v>Shirts</v>
      </c>
      <c r="M7634">
        <v>2</v>
      </c>
      <c r="N7634" s="9">
        <v>355.1</v>
      </c>
      <c r="O7634" s="9">
        <f>Sales_Data17[[#This Row],[Order Quantity]]*Sales_Data17[[#This Row],[Unit Price]]</f>
        <v>710.2</v>
      </c>
      <c r="P7634" s="9">
        <v>220.16200000000001</v>
      </c>
      <c r="Q7634" s="9">
        <f>Sales_Data17[[#This Row],[Line Total]]-(Sales_Data17[[#This Row],[Total Unit Cost]]*Sales_Data17[[#This Row],[Order Quantity]])</f>
        <v>269.87600000000003</v>
      </c>
      <c r="R7634" s="1" t="str">
        <f>TEXT(Sales_Data17[[#This Row],[OrderDate]],"MMM")</f>
        <v>Oct</v>
      </c>
      <c r="S7634" s="1" t="str">
        <f t="shared" si="119"/>
        <v>2016</v>
      </c>
    </row>
    <row r="7635" spans="1:19">
      <c r="A7635" t="s">
        <v>7658</v>
      </c>
      <c r="B7635" s="2">
        <v>42651</v>
      </c>
      <c r="C7635" s="2" t="str">
        <f>VLOOKUP(Sales_Data17[[#This Row],[Customer Name Index]],Customer_Data[#All],2,0)</f>
        <v>Ole Group</v>
      </c>
      <c r="D7635">
        <v>13</v>
      </c>
      <c r="E7635" t="s">
        <v>3</v>
      </c>
      <c r="F7635" t="s">
        <v>8168</v>
      </c>
      <c r="G7635" t="s">
        <v>8026</v>
      </c>
      <c r="H7635" t="str">
        <f>VLOOKUP(Sales_Data17[[#This Row],[Delivery Region Index]],Regions_Table[#All],2,0)</f>
        <v>Queensland</v>
      </c>
      <c r="I7635" t="str">
        <f>VLOOKUP(Sales_Data17[[#This Row],[Delivery Region Index]],Regions_Table[#All],3,0)</f>
        <v>Mount Isa</v>
      </c>
      <c r="J7635">
        <v>38</v>
      </c>
      <c r="K7635">
        <v>6</v>
      </c>
      <c r="L7635" t="str">
        <f>VLOOKUP(Sales_Data17[[#This Row],[Product Description Index]],Products_Data[#All],2,0)</f>
        <v>Socks</v>
      </c>
      <c r="M7635">
        <v>6</v>
      </c>
      <c r="N7635" s="9">
        <v>217.37777777777779</v>
      </c>
      <c r="O7635" s="9">
        <f>Sales_Data17[[#This Row],[Order Quantity]]*Sales_Data17[[#This Row],[Unit Price]]</f>
        <v>1304.2666666666669</v>
      </c>
      <c r="P7635" s="9">
        <v>173.90222222222224</v>
      </c>
      <c r="Q7635" s="9">
        <f>Sales_Data17[[#This Row],[Line Total]]-(Sales_Data17[[#This Row],[Total Unit Cost]]*Sales_Data17[[#This Row],[Order Quantity]])</f>
        <v>260.85333333333347</v>
      </c>
      <c r="R7635" s="1" t="str">
        <f>TEXT(Sales_Data17[[#This Row],[OrderDate]],"MMM")</f>
        <v>Oct</v>
      </c>
      <c r="S7635" s="1" t="str">
        <f t="shared" si="119"/>
        <v>2016</v>
      </c>
    </row>
    <row r="7636" spans="1:19">
      <c r="A7636" t="s">
        <v>7659</v>
      </c>
      <c r="B7636" s="2">
        <v>42651</v>
      </c>
      <c r="C7636" s="2" t="str">
        <f>VLOOKUP(Sales_Data17[[#This Row],[Customer Name Index]],Customer_Data[#All],2,0)</f>
        <v>3LAB, Ltd</v>
      </c>
      <c r="D7636">
        <v>16</v>
      </c>
      <c r="E7636" t="s">
        <v>4</v>
      </c>
      <c r="F7636" t="s">
        <v>8168</v>
      </c>
      <c r="G7636" t="s">
        <v>8025</v>
      </c>
      <c r="H7636" t="str">
        <f>VLOOKUP(Sales_Data17[[#This Row],[Delivery Region Index]],Regions_Table[#All],2,0)</f>
        <v>South Australia</v>
      </c>
      <c r="I7636" t="str">
        <f>VLOOKUP(Sales_Data17[[#This Row],[Delivery Region Index]],Regions_Table[#All],3,0)</f>
        <v>Adelaide</v>
      </c>
      <c r="J7636">
        <v>46</v>
      </c>
      <c r="K7636">
        <v>7</v>
      </c>
      <c r="L7636" t="str">
        <f>VLOOKUP(Sales_Data17[[#This Row],[Product Description Index]],Products_Data[#All],2,0)</f>
        <v>Dress Shirts</v>
      </c>
      <c r="M7636">
        <v>6</v>
      </c>
      <c r="N7636" s="9">
        <v>104.22222222222223</v>
      </c>
      <c r="O7636" s="9">
        <f>Sales_Data17[[#This Row],[Order Quantity]]*Sales_Data17[[#This Row],[Unit Price]]</f>
        <v>625.33333333333337</v>
      </c>
      <c r="P7636" s="9">
        <v>72.955555555555549</v>
      </c>
      <c r="Q7636" s="9">
        <f>Sales_Data17[[#This Row],[Line Total]]-(Sales_Data17[[#This Row],[Total Unit Cost]]*Sales_Data17[[#This Row],[Order Quantity]])</f>
        <v>187.60000000000008</v>
      </c>
      <c r="R7636" s="1" t="str">
        <f>TEXT(Sales_Data17[[#This Row],[OrderDate]],"MMM")</f>
        <v>Oct</v>
      </c>
      <c r="S7636" s="1" t="str">
        <f t="shared" si="119"/>
        <v>2016</v>
      </c>
    </row>
    <row r="7637" spans="1:19">
      <c r="A7637" t="s">
        <v>7660</v>
      </c>
      <c r="B7637" s="2">
        <v>42651</v>
      </c>
      <c r="C7637" s="2" t="str">
        <f>VLOOKUP(Sales_Data17[[#This Row],[Customer Name Index]],Customer_Data[#All],2,0)</f>
        <v xml:space="preserve">WakeFern </v>
      </c>
      <c r="D7637">
        <v>2</v>
      </c>
      <c r="E7637" t="s">
        <v>3</v>
      </c>
      <c r="F7637" t="s">
        <v>8168</v>
      </c>
      <c r="G7637" t="s">
        <v>8027</v>
      </c>
      <c r="H7637" t="str">
        <f>VLOOKUP(Sales_Data17[[#This Row],[Delivery Region Index]],Regions_Table[#All],2,0)</f>
        <v>New South Wales</v>
      </c>
      <c r="I7637" t="str">
        <f>VLOOKUP(Sales_Data17[[#This Row],[Delivery Region Index]],Regions_Table[#All],3,0)</f>
        <v>Cessnock</v>
      </c>
      <c r="J7637">
        <v>6</v>
      </c>
      <c r="K7637">
        <v>1</v>
      </c>
      <c r="L7637" t="str">
        <f>VLOOKUP(Sales_Data17[[#This Row],[Product Description Index]],Products_Data[#All],2,0)</f>
        <v>Shirts</v>
      </c>
      <c r="M7637">
        <v>1</v>
      </c>
      <c r="N7637" s="9">
        <v>248.64444444444447</v>
      </c>
      <c r="O7637" s="9">
        <f>Sales_Data17[[#This Row],[Order Quantity]]*Sales_Data17[[#This Row],[Unit Price]]</f>
        <v>248.64444444444447</v>
      </c>
      <c r="P7637" s="9">
        <v>211.34777777777779</v>
      </c>
      <c r="Q7637" s="9">
        <f>Sales_Data17[[#This Row],[Line Total]]-(Sales_Data17[[#This Row],[Total Unit Cost]]*Sales_Data17[[#This Row],[Order Quantity]])</f>
        <v>37.296666666666681</v>
      </c>
      <c r="R7637" s="1" t="str">
        <f>TEXT(Sales_Data17[[#This Row],[OrderDate]],"MMM")</f>
        <v>Oct</v>
      </c>
      <c r="S7637" s="1" t="str">
        <f t="shared" si="119"/>
        <v>2016</v>
      </c>
    </row>
    <row r="7638" spans="1:19">
      <c r="A7638" t="s">
        <v>7661</v>
      </c>
      <c r="B7638" s="2">
        <v>42651</v>
      </c>
      <c r="C7638" s="2" t="str">
        <f>VLOOKUP(Sales_Data17[[#This Row],[Customer Name Index]],Customer_Data[#All],2,0)</f>
        <v>Ole Group</v>
      </c>
      <c r="D7638">
        <v>13</v>
      </c>
      <c r="E7638" t="s">
        <v>4</v>
      </c>
      <c r="F7638" t="s">
        <v>8168</v>
      </c>
      <c r="G7638" t="s">
        <v>8026</v>
      </c>
      <c r="H7638" t="str">
        <f>VLOOKUP(Sales_Data17[[#This Row],[Delivery Region Index]],Regions_Table[#All],2,0)</f>
        <v>Queensland</v>
      </c>
      <c r="I7638" t="str">
        <f>VLOOKUP(Sales_Data17[[#This Row],[Delivery Region Index]],Regions_Table[#All],3,0)</f>
        <v>Mount Isa</v>
      </c>
      <c r="J7638">
        <v>38</v>
      </c>
      <c r="K7638">
        <v>6</v>
      </c>
      <c r="L7638" t="str">
        <f>VLOOKUP(Sales_Data17[[#This Row],[Product Description Index]],Products_Data[#All],2,0)</f>
        <v>Socks</v>
      </c>
      <c r="M7638">
        <v>6</v>
      </c>
      <c r="N7638" s="9">
        <v>409.44444444444446</v>
      </c>
      <c r="O7638" s="9">
        <f>Sales_Data17[[#This Row],[Order Quantity]]*Sales_Data17[[#This Row],[Unit Price]]</f>
        <v>2456.666666666667</v>
      </c>
      <c r="P7638" s="9">
        <v>343.93333333333334</v>
      </c>
      <c r="Q7638" s="9">
        <f>Sales_Data17[[#This Row],[Line Total]]-(Sales_Data17[[#This Row],[Total Unit Cost]]*Sales_Data17[[#This Row],[Order Quantity]])</f>
        <v>393.06666666666706</v>
      </c>
      <c r="R7638" s="1" t="str">
        <f>TEXT(Sales_Data17[[#This Row],[OrderDate]],"MMM")</f>
        <v>Oct</v>
      </c>
      <c r="S7638" s="1" t="str">
        <f t="shared" si="119"/>
        <v>2016</v>
      </c>
    </row>
    <row r="7639" spans="1:19">
      <c r="A7639" t="s">
        <v>7662</v>
      </c>
      <c r="B7639" s="2">
        <v>42651</v>
      </c>
      <c r="C7639" s="2" t="str">
        <f>VLOOKUP(Sales_Data17[[#This Row],[Customer Name Index]],Customer_Data[#All],2,0)</f>
        <v>21st Ltd</v>
      </c>
      <c r="D7639">
        <v>10</v>
      </c>
      <c r="E7639" t="s">
        <v>3</v>
      </c>
      <c r="F7639" t="s">
        <v>8168</v>
      </c>
      <c r="G7639" t="s">
        <v>8026</v>
      </c>
      <c r="H7639" t="str">
        <f>VLOOKUP(Sales_Data17[[#This Row],[Delivery Region Index]],Regions_Table[#All],2,0)</f>
        <v>Queensland</v>
      </c>
      <c r="I7639" t="str">
        <f>VLOOKUP(Sales_Data17[[#This Row],[Delivery Region Index]],Regions_Table[#All],3,0)</f>
        <v>Cairns</v>
      </c>
      <c r="J7639">
        <v>28</v>
      </c>
      <c r="K7639">
        <v>4</v>
      </c>
      <c r="L7639" t="str">
        <f>VLOOKUP(Sales_Data17[[#This Row],[Product Description Index]],Products_Data[#All],2,0)</f>
        <v>Jeans</v>
      </c>
      <c r="M7639">
        <v>3</v>
      </c>
      <c r="N7639" s="9">
        <v>313.41111111111115</v>
      </c>
      <c r="O7639" s="9">
        <f>Sales_Data17[[#This Row],[Order Quantity]]*Sales_Data17[[#This Row],[Unit Price]]</f>
        <v>940.23333333333346</v>
      </c>
      <c r="P7639" s="9">
        <v>184.91255555555554</v>
      </c>
      <c r="Q7639" s="9">
        <f>Sales_Data17[[#This Row],[Line Total]]-(Sales_Data17[[#This Row],[Total Unit Cost]]*Sales_Data17[[#This Row],[Order Quantity]])</f>
        <v>385.49566666666681</v>
      </c>
      <c r="R7639" s="1" t="str">
        <f>TEXT(Sales_Data17[[#This Row],[OrderDate]],"MMM")</f>
        <v>Oct</v>
      </c>
      <c r="S7639" s="1" t="str">
        <f t="shared" si="119"/>
        <v>2016</v>
      </c>
    </row>
    <row r="7640" spans="1:19">
      <c r="A7640" t="s">
        <v>7663</v>
      </c>
      <c r="B7640" s="2">
        <v>42651</v>
      </c>
      <c r="C7640" s="2" t="str">
        <f>VLOOKUP(Sales_Data17[[#This Row],[Customer Name Index]],Customer_Data[#All],2,0)</f>
        <v xml:space="preserve">Linde </v>
      </c>
      <c r="D7640">
        <v>14</v>
      </c>
      <c r="E7640" t="s">
        <v>4</v>
      </c>
      <c r="F7640" t="s">
        <v>8168</v>
      </c>
      <c r="G7640" t="s">
        <v>8026</v>
      </c>
      <c r="H7640" t="str">
        <f>VLOOKUP(Sales_Data17[[#This Row],[Delivery Region Index]],Regions_Table[#All],2,0)</f>
        <v>Queensland</v>
      </c>
      <c r="I7640" t="str">
        <f>VLOOKUP(Sales_Data17[[#This Row],[Delivery Region Index]],Regions_Table[#All],3,0)</f>
        <v>Rockhampton</v>
      </c>
      <c r="J7640">
        <v>41</v>
      </c>
      <c r="K7640">
        <v>6</v>
      </c>
      <c r="L7640" t="str">
        <f>VLOOKUP(Sales_Data17[[#This Row],[Product Description Index]],Products_Data[#All],2,0)</f>
        <v>Socks</v>
      </c>
      <c r="M7640">
        <v>3</v>
      </c>
      <c r="N7640" s="9">
        <v>95.288888888888891</v>
      </c>
      <c r="O7640" s="9">
        <f>Sales_Data17[[#This Row],[Order Quantity]]*Sales_Data17[[#This Row],[Unit Price]]</f>
        <v>285.86666666666667</v>
      </c>
      <c r="P7640" s="9">
        <v>49.550222222222231</v>
      </c>
      <c r="Q7640" s="9">
        <f>Sales_Data17[[#This Row],[Line Total]]-(Sales_Data17[[#This Row],[Total Unit Cost]]*Sales_Data17[[#This Row],[Order Quantity]])</f>
        <v>137.21599999999998</v>
      </c>
      <c r="R7640" s="1" t="str">
        <f>TEXT(Sales_Data17[[#This Row],[OrderDate]],"MMM")</f>
        <v>Oct</v>
      </c>
      <c r="S7640" s="1" t="str">
        <f t="shared" si="119"/>
        <v>2016</v>
      </c>
    </row>
    <row r="7641" spans="1:19">
      <c r="A7641" t="s">
        <v>7664</v>
      </c>
      <c r="B7641" s="2">
        <v>42651</v>
      </c>
      <c r="C7641" s="2" t="str">
        <f>VLOOKUP(Sales_Data17[[#This Row],[Customer Name Index]],Customer_Data[#All],2,0)</f>
        <v>New Ltd</v>
      </c>
      <c r="D7641">
        <v>7</v>
      </c>
      <c r="E7641" t="s">
        <v>2</v>
      </c>
      <c r="F7641" t="s">
        <v>8168</v>
      </c>
      <c r="G7641" t="s">
        <v>8027</v>
      </c>
      <c r="H7641" t="str">
        <f>VLOOKUP(Sales_Data17[[#This Row],[Delivery Region Index]],Regions_Table[#All],2,0)</f>
        <v>New South Wales</v>
      </c>
      <c r="I7641" t="str">
        <f>VLOOKUP(Sales_Data17[[#This Row],[Delivery Region Index]],Regions_Table[#All],3,0)</f>
        <v>Port Macquarie</v>
      </c>
      <c r="J7641">
        <v>19</v>
      </c>
      <c r="K7641">
        <v>3</v>
      </c>
      <c r="L7641" t="str">
        <f>VLOOKUP(Sales_Data17[[#This Row],[Product Description Index]],Products_Data[#All],2,0)</f>
        <v>Sunglasses</v>
      </c>
      <c r="M7641">
        <v>7</v>
      </c>
      <c r="N7641" s="9">
        <v>96.777777777777771</v>
      </c>
      <c r="O7641" s="9">
        <f>Sales_Data17[[#This Row],[Order Quantity]]*Sales_Data17[[#This Row],[Unit Price]]</f>
        <v>677.44444444444434</v>
      </c>
      <c r="P7641" s="9">
        <v>75.486666666666665</v>
      </c>
      <c r="Q7641" s="9">
        <f>Sales_Data17[[#This Row],[Line Total]]-(Sales_Data17[[#This Row],[Total Unit Cost]]*Sales_Data17[[#This Row],[Order Quantity]])</f>
        <v>149.03777777777771</v>
      </c>
      <c r="R7641" s="1" t="str">
        <f>TEXT(Sales_Data17[[#This Row],[OrderDate]],"MMM")</f>
        <v>Oct</v>
      </c>
      <c r="S7641" s="1" t="str">
        <f t="shared" si="119"/>
        <v>2016</v>
      </c>
    </row>
    <row r="7642" spans="1:19">
      <c r="A7642" t="s">
        <v>7665</v>
      </c>
      <c r="B7642" s="2">
        <v>42652</v>
      </c>
      <c r="C7642" s="2" t="str">
        <f>VLOOKUP(Sales_Data17[[#This Row],[Customer Name Index]],Customer_Data[#All],2,0)</f>
        <v>PEDIFIX, Corp</v>
      </c>
      <c r="D7642">
        <v>6</v>
      </c>
      <c r="E7642" t="s">
        <v>2</v>
      </c>
      <c r="F7642" t="s">
        <v>8168</v>
      </c>
      <c r="G7642" t="s">
        <v>8027</v>
      </c>
      <c r="H7642" t="str">
        <f>VLOOKUP(Sales_Data17[[#This Row],[Delivery Region Index]],Regions_Table[#All],2,0)</f>
        <v>New South Wales</v>
      </c>
      <c r="I7642" t="str">
        <f>VLOOKUP(Sales_Data17[[#This Row],[Delivery Region Index]],Regions_Table[#All],3,0)</f>
        <v>Newcastle</v>
      </c>
      <c r="J7642">
        <v>16</v>
      </c>
      <c r="K7642">
        <v>3</v>
      </c>
      <c r="L7642" t="str">
        <f>VLOOKUP(Sales_Data17[[#This Row],[Product Description Index]],Products_Data[#All],2,0)</f>
        <v>Sunglasses</v>
      </c>
      <c r="M7642">
        <v>3</v>
      </c>
      <c r="N7642" s="9">
        <v>406.4666666666667</v>
      </c>
      <c r="O7642" s="9">
        <f>Sales_Data17[[#This Row],[Order Quantity]]*Sales_Data17[[#This Row],[Unit Price]]</f>
        <v>1219.4000000000001</v>
      </c>
      <c r="P7642" s="9">
        <v>308.91466666666673</v>
      </c>
      <c r="Q7642" s="9">
        <f>Sales_Data17[[#This Row],[Line Total]]-(Sales_Data17[[#This Row],[Total Unit Cost]]*Sales_Data17[[#This Row],[Order Quantity]])</f>
        <v>292.65599999999995</v>
      </c>
      <c r="R7642" s="1" t="str">
        <f>TEXT(Sales_Data17[[#This Row],[OrderDate]],"MMM")</f>
        <v>Oct</v>
      </c>
      <c r="S7642" s="1" t="str">
        <f t="shared" si="119"/>
        <v>2016</v>
      </c>
    </row>
    <row r="7643" spans="1:19">
      <c r="A7643" t="s">
        <v>7666</v>
      </c>
      <c r="B7643" s="2">
        <v>42652</v>
      </c>
      <c r="C7643" s="2" t="str">
        <f>VLOOKUP(Sales_Data17[[#This Row],[Customer Name Index]],Customer_Data[#All],2,0)</f>
        <v>Eminence Corp</v>
      </c>
      <c r="D7643">
        <v>18</v>
      </c>
      <c r="E7643" t="s">
        <v>2</v>
      </c>
      <c r="F7643" t="s">
        <v>8168</v>
      </c>
      <c r="G7643" t="s">
        <v>8025</v>
      </c>
      <c r="H7643" t="str">
        <f>VLOOKUP(Sales_Data17[[#This Row],[Delivery Region Index]],Regions_Table[#All],2,0)</f>
        <v>Victoria</v>
      </c>
      <c r="I7643" t="str">
        <f>VLOOKUP(Sales_Data17[[#This Row],[Delivery Region Index]],Regions_Table[#All],3,0)</f>
        <v>Mildura</v>
      </c>
      <c r="J7643">
        <v>53</v>
      </c>
      <c r="K7643">
        <v>8</v>
      </c>
      <c r="L7643" t="str">
        <f>VLOOKUP(Sales_Data17[[#This Row],[Product Description Index]],Products_Data[#All],2,0)</f>
        <v>Shoes</v>
      </c>
      <c r="M7643">
        <v>9</v>
      </c>
      <c r="N7643" s="9">
        <v>671.48888888888894</v>
      </c>
      <c r="O7643" s="9">
        <f>Sales_Data17[[#This Row],[Order Quantity]]*Sales_Data17[[#This Row],[Unit Price]]</f>
        <v>6043.4000000000005</v>
      </c>
      <c r="P7643" s="9">
        <v>288.74022222222226</v>
      </c>
      <c r="Q7643" s="9">
        <f>Sales_Data17[[#This Row],[Line Total]]-(Sales_Data17[[#This Row],[Total Unit Cost]]*Sales_Data17[[#This Row],[Order Quantity]])</f>
        <v>3444.7380000000003</v>
      </c>
      <c r="R7643" s="1" t="str">
        <f>TEXT(Sales_Data17[[#This Row],[OrderDate]],"MMM")</f>
        <v>Oct</v>
      </c>
      <c r="S7643" s="1" t="str">
        <f t="shared" si="119"/>
        <v>2016</v>
      </c>
    </row>
    <row r="7644" spans="1:19">
      <c r="A7644" t="s">
        <v>7667</v>
      </c>
      <c r="B7644" s="2">
        <v>42652</v>
      </c>
      <c r="C7644" s="2" t="str">
        <f>VLOOKUP(Sales_Data17[[#This Row],[Customer Name Index]],Customer_Data[#All],2,0)</f>
        <v>3LAB, Ltd</v>
      </c>
      <c r="D7644">
        <v>16</v>
      </c>
      <c r="E7644" t="s">
        <v>4</v>
      </c>
      <c r="F7644" t="s">
        <v>8168</v>
      </c>
      <c r="G7644" t="s">
        <v>8025</v>
      </c>
      <c r="H7644" t="str">
        <f>VLOOKUP(Sales_Data17[[#This Row],[Delivery Region Index]],Regions_Table[#All],2,0)</f>
        <v>South Australia</v>
      </c>
      <c r="I7644" t="str">
        <f>VLOOKUP(Sales_Data17[[#This Row],[Delivery Region Index]],Regions_Table[#All],3,0)</f>
        <v>Adelaide</v>
      </c>
      <c r="J7644">
        <v>46</v>
      </c>
      <c r="K7644">
        <v>7</v>
      </c>
      <c r="L7644" t="str">
        <f>VLOOKUP(Sales_Data17[[#This Row],[Product Description Index]],Products_Data[#All],2,0)</f>
        <v>Dress Shirts</v>
      </c>
      <c r="M7644">
        <v>6</v>
      </c>
      <c r="N7644" s="9">
        <v>266.51111111111112</v>
      </c>
      <c r="O7644" s="9">
        <f>Sales_Data17[[#This Row],[Order Quantity]]*Sales_Data17[[#This Row],[Unit Price]]</f>
        <v>1599.0666666666666</v>
      </c>
      <c r="P7644" s="9">
        <v>127.92533333333333</v>
      </c>
      <c r="Q7644" s="9">
        <f>Sales_Data17[[#This Row],[Line Total]]-(Sales_Data17[[#This Row],[Total Unit Cost]]*Sales_Data17[[#This Row],[Order Quantity]])</f>
        <v>831.5146666666667</v>
      </c>
      <c r="R7644" s="1" t="str">
        <f>TEXT(Sales_Data17[[#This Row],[OrderDate]],"MMM")</f>
        <v>Oct</v>
      </c>
      <c r="S7644" s="1" t="str">
        <f t="shared" si="119"/>
        <v>2016</v>
      </c>
    </row>
    <row r="7645" spans="1:19">
      <c r="A7645" t="s">
        <v>7668</v>
      </c>
      <c r="B7645" s="2">
        <v>42652</v>
      </c>
      <c r="C7645" s="2" t="str">
        <f>VLOOKUP(Sales_Data17[[#This Row],[Customer Name Index]],Customer_Data[#All],2,0)</f>
        <v>PEDIFIX, Corp</v>
      </c>
      <c r="D7645">
        <v>6</v>
      </c>
      <c r="E7645" t="s">
        <v>3</v>
      </c>
      <c r="F7645" t="s">
        <v>8168</v>
      </c>
      <c r="G7645" t="s">
        <v>8027</v>
      </c>
      <c r="H7645" t="str">
        <f>VLOOKUP(Sales_Data17[[#This Row],[Delivery Region Index]],Regions_Table[#All],2,0)</f>
        <v>New South Wales</v>
      </c>
      <c r="I7645" t="str">
        <f>VLOOKUP(Sales_Data17[[#This Row],[Delivery Region Index]],Regions_Table[#All],3,0)</f>
        <v>Newcastle</v>
      </c>
      <c r="J7645">
        <v>16</v>
      </c>
      <c r="K7645">
        <v>3</v>
      </c>
      <c r="L7645" t="str">
        <f>VLOOKUP(Sales_Data17[[#This Row],[Product Description Index]],Products_Data[#All],2,0)</f>
        <v>Sunglasses</v>
      </c>
      <c r="M7645">
        <v>7</v>
      </c>
      <c r="N7645" s="9">
        <v>446.66666666666669</v>
      </c>
      <c r="O7645" s="9">
        <f>Sales_Data17[[#This Row],[Order Quantity]]*Sales_Data17[[#This Row],[Unit Price]]</f>
        <v>3126.666666666667</v>
      </c>
      <c r="P7645" s="9">
        <v>321.60000000000002</v>
      </c>
      <c r="Q7645" s="9">
        <f>Sales_Data17[[#This Row],[Line Total]]-(Sales_Data17[[#This Row],[Total Unit Cost]]*Sales_Data17[[#This Row],[Order Quantity]])</f>
        <v>875.4666666666667</v>
      </c>
      <c r="R7645" s="1" t="str">
        <f>TEXT(Sales_Data17[[#This Row],[OrderDate]],"MMM")</f>
        <v>Oct</v>
      </c>
      <c r="S7645" s="1" t="str">
        <f t="shared" si="119"/>
        <v>2016</v>
      </c>
    </row>
    <row r="7646" spans="1:19">
      <c r="A7646" t="s">
        <v>7669</v>
      </c>
      <c r="B7646" s="2">
        <v>42652</v>
      </c>
      <c r="C7646" s="2" t="str">
        <f>VLOOKUP(Sales_Data17[[#This Row],[Customer Name Index]],Customer_Data[#All],2,0)</f>
        <v>Elorac, Corp</v>
      </c>
      <c r="D7646">
        <v>3</v>
      </c>
      <c r="E7646" t="s">
        <v>4</v>
      </c>
      <c r="F7646" t="s">
        <v>8168</v>
      </c>
      <c r="G7646" t="s">
        <v>8027</v>
      </c>
      <c r="H7646" t="str">
        <f>VLOOKUP(Sales_Data17[[#This Row],[Delivery Region Index]],Regions_Table[#All],2,0)</f>
        <v>New South Wales</v>
      </c>
      <c r="I7646" t="str">
        <f>VLOOKUP(Sales_Data17[[#This Row],[Delivery Region Index]],Regions_Table[#All],3,0)</f>
        <v>Coffs Harbour</v>
      </c>
      <c r="J7646">
        <v>7</v>
      </c>
      <c r="K7646">
        <v>1</v>
      </c>
      <c r="L7646" t="str">
        <f>VLOOKUP(Sales_Data17[[#This Row],[Product Description Index]],Products_Data[#All],2,0)</f>
        <v>Shirts</v>
      </c>
      <c r="M7646">
        <v>5</v>
      </c>
      <c r="N7646" s="9">
        <v>23.822222222222223</v>
      </c>
      <c r="O7646" s="9">
        <f>Sales_Data17[[#This Row],[Order Quantity]]*Sales_Data17[[#This Row],[Unit Price]]</f>
        <v>119.11111111111111</v>
      </c>
      <c r="P7646" s="9">
        <v>15.246222222222222</v>
      </c>
      <c r="Q7646" s="9">
        <f>Sales_Data17[[#This Row],[Line Total]]-(Sales_Data17[[#This Row],[Total Unit Cost]]*Sales_Data17[[#This Row],[Order Quantity]])</f>
        <v>42.879999999999995</v>
      </c>
      <c r="R7646" s="1" t="str">
        <f>TEXT(Sales_Data17[[#This Row],[OrderDate]],"MMM")</f>
        <v>Oct</v>
      </c>
      <c r="S7646" s="1" t="str">
        <f t="shared" si="119"/>
        <v>2016</v>
      </c>
    </row>
    <row r="7647" spans="1:19">
      <c r="A7647" t="s">
        <v>7670</v>
      </c>
      <c r="B7647" s="2">
        <v>42654</v>
      </c>
      <c r="C7647" s="2" t="str">
        <f>VLOOKUP(Sales_Data17[[#This Row],[Customer Name Index]],Customer_Data[#All],2,0)</f>
        <v>Rochester Ltd</v>
      </c>
      <c r="D7647">
        <v>15</v>
      </c>
      <c r="E7647" t="s">
        <v>2</v>
      </c>
      <c r="F7647" t="s">
        <v>8168</v>
      </c>
      <c r="G7647" t="s">
        <v>8025</v>
      </c>
      <c r="H7647" t="str">
        <f>VLOOKUP(Sales_Data17[[#This Row],[Delivery Region Index]],Regions_Table[#All],2,0)</f>
        <v>Queensland</v>
      </c>
      <c r="I7647" t="str">
        <f>VLOOKUP(Sales_Data17[[#This Row],[Delivery Region Index]],Regions_Table[#All],3,0)</f>
        <v>Rockhampton</v>
      </c>
      <c r="J7647">
        <v>41</v>
      </c>
      <c r="K7647">
        <v>6</v>
      </c>
      <c r="L7647" t="str">
        <f>VLOOKUP(Sales_Data17[[#This Row],[Product Description Index]],Products_Data[#All],2,0)</f>
        <v>Socks</v>
      </c>
      <c r="M7647">
        <v>9</v>
      </c>
      <c r="N7647" s="9">
        <v>690.1</v>
      </c>
      <c r="O7647" s="9">
        <f>Sales_Data17[[#This Row],[Order Quantity]]*Sales_Data17[[#This Row],[Unit Price]]</f>
        <v>6210.9000000000005</v>
      </c>
      <c r="P7647" s="9">
        <v>331.24799999999999</v>
      </c>
      <c r="Q7647" s="9">
        <f>Sales_Data17[[#This Row],[Line Total]]-(Sales_Data17[[#This Row],[Total Unit Cost]]*Sales_Data17[[#This Row],[Order Quantity]])</f>
        <v>3229.6680000000006</v>
      </c>
      <c r="R7647" s="1" t="str">
        <f>TEXT(Sales_Data17[[#This Row],[OrderDate]],"MMM")</f>
        <v>Oct</v>
      </c>
      <c r="S7647" s="1" t="str">
        <f t="shared" si="119"/>
        <v>2016</v>
      </c>
    </row>
    <row r="7648" spans="1:19">
      <c r="A7648" t="s">
        <v>7671</v>
      </c>
      <c r="B7648" s="2">
        <v>42654</v>
      </c>
      <c r="C7648" s="2" t="str">
        <f>VLOOKUP(Sales_Data17[[#This Row],[Customer Name Index]],Customer_Data[#All],2,0)</f>
        <v>Rochester Ltd</v>
      </c>
      <c r="D7648">
        <v>15</v>
      </c>
      <c r="E7648" t="s">
        <v>2</v>
      </c>
      <c r="F7648" t="s">
        <v>8168</v>
      </c>
      <c r="G7648" t="s">
        <v>8025</v>
      </c>
      <c r="H7648" t="str">
        <f>VLOOKUP(Sales_Data17[[#This Row],[Delivery Region Index]],Regions_Table[#All],2,0)</f>
        <v>Queensland</v>
      </c>
      <c r="I7648" t="str">
        <f>VLOOKUP(Sales_Data17[[#This Row],[Delivery Region Index]],Regions_Table[#All],3,0)</f>
        <v>Rockhampton</v>
      </c>
      <c r="J7648">
        <v>41</v>
      </c>
      <c r="K7648">
        <v>6</v>
      </c>
      <c r="L7648" t="str">
        <f>VLOOKUP(Sales_Data17[[#This Row],[Product Description Index]],Products_Data[#All],2,0)</f>
        <v>Socks</v>
      </c>
      <c r="M7648">
        <v>1</v>
      </c>
      <c r="N7648" s="9">
        <v>270.23333333333335</v>
      </c>
      <c r="O7648" s="9">
        <f>Sales_Data17[[#This Row],[Order Quantity]]*Sales_Data17[[#This Row],[Unit Price]]</f>
        <v>270.23333333333335</v>
      </c>
      <c r="P7648" s="9">
        <v>129.71199999999999</v>
      </c>
      <c r="Q7648" s="9">
        <f>Sales_Data17[[#This Row],[Line Total]]-(Sales_Data17[[#This Row],[Total Unit Cost]]*Sales_Data17[[#This Row],[Order Quantity]])</f>
        <v>140.52133333333336</v>
      </c>
      <c r="R7648" s="1" t="str">
        <f>TEXT(Sales_Data17[[#This Row],[OrderDate]],"MMM")</f>
        <v>Oct</v>
      </c>
      <c r="S7648" s="1" t="str">
        <f t="shared" si="119"/>
        <v>2016</v>
      </c>
    </row>
    <row r="7649" spans="1:19">
      <c r="A7649" t="s">
        <v>7672</v>
      </c>
      <c r="B7649" s="2">
        <v>42654</v>
      </c>
      <c r="C7649" s="2" t="str">
        <f>VLOOKUP(Sales_Data17[[#This Row],[Customer Name Index]],Customer_Data[#All],2,0)</f>
        <v>3LAB, Ltd</v>
      </c>
      <c r="D7649">
        <v>16</v>
      </c>
      <c r="E7649" t="s">
        <v>2</v>
      </c>
      <c r="F7649" t="s">
        <v>8168</v>
      </c>
      <c r="G7649" t="s">
        <v>8025</v>
      </c>
      <c r="H7649" t="str">
        <f>VLOOKUP(Sales_Data17[[#This Row],[Delivery Region Index]],Regions_Table[#All],2,0)</f>
        <v>Queensland</v>
      </c>
      <c r="I7649" t="str">
        <f>VLOOKUP(Sales_Data17[[#This Row],[Delivery Region Index]],Regions_Table[#All],3,0)</f>
        <v>Toowoomba</v>
      </c>
      <c r="J7649">
        <v>44</v>
      </c>
      <c r="K7649">
        <v>7</v>
      </c>
      <c r="L7649" t="str">
        <f>VLOOKUP(Sales_Data17[[#This Row],[Product Description Index]],Products_Data[#All],2,0)</f>
        <v>Dress Shirts</v>
      </c>
      <c r="M7649">
        <v>4</v>
      </c>
      <c r="N7649" s="9">
        <v>22.333333333333332</v>
      </c>
      <c r="O7649" s="9">
        <f>Sales_Data17[[#This Row],[Order Quantity]]*Sales_Data17[[#This Row],[Unit Price]]</f>
        <v>89.333333333333329</v>
      </c>
      <c r="P7649" s="9">
        <v>18.760000000000002</v>
      </c>
      <c r="Q7649" s="9">
        <f>Sales_Data17[[#This Row],[Line Total]]-(Sales_Data17[[#This Row],[Total Unit Cost]]*Sales_Data17[[#This Row],[Order Quantity]])</f>
        <v>14.293333333333322</v>
      </c>
      <c r="R7649" s="1" t="str">
        <f>TEXT(Sales_Data17[[#This Row],[OrderDate]],"MMM")</f>
        <v>Oct</v>
      </c>
      <c r="S7649" s="1" t="str">
        <f t="shared" si="119"/>
        <v>2016</v>
      </c>
    </row>
    <row r="7650" spans="1:19">
      <c r="A7650" t="s">
        <v>7673</v>
      </c>
      <c r="B7650" s="2">
        <v>42655</v>
      </c>
      <c r="C7650" s="2" t="str">
        <f>VLOOKUP(Sales_Data17[[#This Row],[Customer Name Index]],Customer_Data[#All],2,0)</f>
        <v>ETUDE Ltd</v>
      </c>
      <c r="D7650">
        <v>4</v>
      </c>
      <c r="E7650" t="s">
        <v>4</v>
      </c>
      <c r="F7650" t="s">
        <v>8168</v>
      </c>
      <c r="G7650" t="s">
        <v>8027</v>
      </c>
      <c r="H7650" t="str">
        <f>VLOOKUP(Sales_Data17[[#This Row],[Delivery Region Index]],Regions_Table[#All],2,0)</f>
        <v>New South Wales</v>
      </c>
      <c r="I7650" t="str">
        <f>VLOOKUP(Sales_Data17[[#This Row],[Delivery Region Index]],Regions_Table[#All],3,0)</f>
        <v>Grafton</v>
      </c>
      <c r="J7650">
        <v>11</v>
      </c>
      <c r="K7650">
        <v>2</v>
      </c>
      <c r="L7650" t="str">
        <f>VLOOKUP(Sales_Data17[[#This Row],[Product Description Index]],Products_Data[#All],2,0)</f>
        <v>Pants</v>
      </c>
      <c r="M7650">
        <v>7</v>
      </c>
      <c r="N7650" s="9">
        <v>75.933333333333337</v>
      </c>
      <c r="O7650" s="9">
        <f>Sales_Data17[[#This Row],[Order Quantity]]*Sales_Data17[[#This Row],[Unit Price]]</f>
        <v>531.5333333333333</v>
      </c>
      <c r="P7650" s="9">
        <v>40.244666666666667</v>
      </c>
      <c r="Q7650" s="9">
        <f>Sales_Data17[[#This Row],[Line Total]]-(Sales_Data17[[#This Row],[Total Unit Cost]]*Sales_Data17[[#This Row],[Order Quantity]])</f>
        <v>249.82066666666663</v>
      </c>
      <c r="R7650" s="1" t="str">
        <f>TEXT(Sales_Data17[[#This Row],[OrderDate]],"MMM")</f>
        <v>Oct</v>
      </c>
      <c r="S7650" s="1" t="str">
        <f t="shared" si="119"/>
        <v>2016</v>
      </c>
    </row>
    <row r="7651" spans="1:19">
      <c r="A7651" t="s">
        <v>7674</v>
      </c>
      <c r="B7651" s="2">
        <v>42655</v>
      </c>
      <c r="C7651" s="2" t="str">
        <f>VLOOKUP(Sales_Data17[[#This Row],[Customer Name Index]],Customer_Data[#All],2,0)</f>
        <v xml:space="preserve">WakeFern </v>
      </c>
      <c r="D7651">
        <v>2</v>
      </c>
      <c r="E7651" t="s">
        <v>4</v>
      </c>
      <c r="F7651" t="s">
        <v>8168</v>
      </c>
      <c r="G7651" t="s">
        <v>8027</v>
      </c>
      <c r="H7651" t="str">
        <f>VLOOKUP(Sales_Data17[[#This Row],[Delivery Region Index]],Regions_Table[#All],2,0)</f>
        <v>New South Wales</v>
      </c>
      <c r="I7651" t="str">
        <f>VLOOKUP(Sales_Data17[[#This Row],[Delivery Region Index]],Regions_Table[#All],3,0)</f>
        <v>Cessnock</v>
      </c>
      <c r="J7651">
        <v>6</v>
      </c>
      <c r="K7651">
        <v>1</v>
      </c>
      <c r="L7651" t="str">
        <f>VLOOKUP(Sales_Data17[[#This Row],[Product Description Index]],Products_Data[#All],2,0)</f>
        <v>Shirts</v>
      </c>
      <c r="M7651">
        <v>1</v>
      </c>
      <c r="N7651" s="9">
        <v>696.8</v>
      </c>
      <c r="O7651" s="9">
        <f>Sales_Data17[[#This Row],[Order Quantity]]*Sales_Data17[[#This Row],[Unit Price]]</f>
        <v>696.8</v>
      </c>
      <c r="P7651" s="9">
        <v>418.08</v>
      </c>
      <c r="Q7651" s="9">
        <f>Sales_Data17[[#This Row],[Line Total]]-(Sales_Data17[[#This Row],[Total Unit Cost]]*Sales_Data17[[#This Row],[Order Quantity]])</f>
        <v>278.71999999999997</v>
      </c>
      <c r="R7651" s="1" t="str">
        <f>TEXT(Sales_Data17[[#This Row],[OrderDate]],"MMM")</f>
        <v>Oct</v>
      </c>
      <c r="S7651" s="1" t="str">
        <f t="shared" si="119"/>
        <v>2016</v>
      </c>
    </row>
    <row r="7652" spans="1:19">
      <c r="A7652" t="s">
        <v>7675</v>
      </c>
      <c r="B7652" s="2">
        <v>42655</v>
      </c>
      <c r="C7652" s="2" t="str">
        <f>VLOOKUP(Sales_Data17[[#This Row],[Customer Name Index]],Customer_Data[#All],2,0)</f>
        <v xml:space="preserve">Qualitest </v>
      </c>
      <c r="D7652">
        <v>19</v>
      </c>
      <c r="E7652" t="s">
        <v>2</v>
      </c>
      <c r="F7652" t="s">
        <v>8168</v>
      </c>
      <c r="G7652" t="s">
        <v>8028</v>
      </c>
      <c r="H7652" t="str">
        <f>VLOOKUP(Sales_Data17[[#This Row],[Delivery Region Index]],Regions_Table[#All],2,0)</f>
        <v>Victoria</v>
      </c>
      <c r="I7652" t="str">
        <f>VLOOKUP(Sales_Data17[[#This Row],[Delivery Region Index]],Regions_Table[#All],3,0)</f>
        <v>Shepparton</v>
      </c>
      <c r="J7652">
        <v>54</v>
      </c>
      <c r="K7652">
        <v>8</v>
      </c>
      <c r="L7652" t="str">
        <f>VLOOKUP(Sales_Data17[[#This Row],[Product Description Index]],Products_Data[#All],2,0)</f>
        <v>Shoes</v>
      </c>
      <c r="M7652">
        <v>3</v>
      </c>
      <c r="N7652" s="9">
        <v>101.24444444444445</v>
      </c>
      <c r="O7652" s="9">
        <f>Sales_Data17[[#This Row],[Order Quantity]]*Sales_Data17[[#This Row],[Unit Price]]</f>
        <v>303.73333333333335</v>
      </c>
      <c r="P7652" s="9">
        <v>42.522666666666666</v>
      </c>
      <c r="Q7652" s="9">
        <f>Sales_Data17[[#This Row],[Line Total]]-(Sales_Data17[[#This Row],[Total Unit Cost]]*Sales_Data17[[#This Row],[Order Quantity]])</f>
        <v>176.16533333333336</v>
      </c>
      <c r="R7652" s="1" t="str">
        <f>TEXT(Sales_Data17[[#This Row],[OrderDate]],"MMM")</f>
        <v>Oct</v>
      </c>
      <c r="S7652" s="1" t="str">
        <f t="shared" si="119"/>
        <v>2016</v>
      </c>
    </row>
    <row r="7653" spans="1:19">
      <c r="A7653" t="s">
        <v>7676</v>
      </c>
      <c r="B7653" s="2">
        <v>42655</v>
      </c>
      <c r="C7653" s="2" t="str">
        <f>VLOOKUP(Sales_Data17[[#This Row],[Customer Name Index]],Customer_Data[#All],2,0)</f>
        <v>ETUDE Ltd</v>
      </c>
      <c r="D7653">
        <v>4</v>
      </c>
      <c r="E7653" t="s">
        <v>4</v>
      </c>
      <c r="F7653" t="s">
        <v>8168</v>
      </c>
      <c r="G7653" t="s">
        <v>8027</v>
      </c>
      <c r="H7653" t="str">
        <f>VLOOKUP(Sales_Data17[[#This Row],[Delivery Region Index]],Regions_Table[#All],2,0)</f>
        <v>New South Wales</v>
      </c>
      <c r="I7653" t="str">
        <f>VLOOKUP(Sales_Data17[[#This Row],[Delivery Region Index]],Regions_Table[#All],3,0)</f>
        <v>Griffith</v>
      </c>
      <c r="J7653">
        <v>12</v>
      </c>
      <c r="K7653">
        <v>2</v>
      </c>
      <c r="L7653" t="str">
        <f>VLOOKUP(Sales_Data17[[#This Row],[Product Description Index]],Products_Data[#All],2,0)</f>
        <v>Pants</v>
      </c>
      <c r="M7653">
        <v>7</v>
      </c>
      <c r="N7653" s="9">
        <v>24.566666666666666</v>
      </c>
      <c r="O7653" s="9">
        <f>Sales_Data17[[#This Row],[Order Quantity]]*Sales_Data17[[#This Row],[Unit Price]]</f>
        <v>171.96666666666667</v>
      </c>
      <c r="P7653" s="9">
        <v>17.687999999999999</v>
      </c>
      <c r="Q7653" s="9">
        <f>Sales_Data17[[#This Row],[Line Total]]-(Sales_Data17[[#This Row],[Total Unit Cost]]*Sales_Data17[[#This Row],[Order Quantity]])</f>
        <v>48.15066666666668</v>
      </c>
      <c r="R7653" s="1" t="str">
        <f>TEXT(Sales_Data17[[#This Row],[OrderDate]],"MMM")</f>
        <v>Oct</v>
      </c>
      <c r="S7653" s="1" t="str">
        <f t="shared" si="119"/>
        <v>2016</v>
      </c>
    </row>
    <row r="7654" spans="1:19">
      <c r="A7654" t="s">
        <v>7677</v>
      </c>
      <c r="B7654" s="2">
        <v>42655</v>
      </c>
      <c r="C7654" s="2" t="str">
        <f>VLOOKUP(Sales_Data17[[#This Row],[Customer Name Index]],Customer_Data[#All],2,0)</f>
        <v>Eminence Corp</v>
      </c>
      <c r="D7654">
        <v>18</v>
      </c>
      <c r="E7654" t="s">
        <v>2</v>
      </c>
      <c r="F7654" t="s">
        <v>8168</v>
      </c>
      <c r="G7654" t="s">
        <v>8025</v>
      </c>
      <c r="H7654" t="str">
        <f>VLOOKUP(Sales_Data17[[#This Row],[Delivery Region Index]],Regions_Table[#All],2,0)</f>
        <v>Victoria</v>
      </c>
      <c r="I7654" t="str">
        <f>VLOOKUP(Sales_Data17[[#This Row],[Delivery Region Index]],Regions_Table[#All],3,0)</f>
        <v>Bendigo</v>
      </c>
      <c r="J7654">
        <v>50</v>
      </c>
      <c r="K7654">
        <v>7</v>
      </c>
      <c r="L7654" t="str">
        <f>VLOOKUP(Sales_Data17[[#This Row],[Product Description Index]],Products_Data[#All],2,0)</f>
        <v>Dress Shirts</v>
      </c>
      <c r="M7654">
        <v>2</v>
      </c>
      <c r="N7654" s="9">
        <v>24.566666666666666</v>
      </c>
      <c r="O7654" s="9">
        <f>Sales_Data17[[#This Row],[Order Quantity]]*Sales_Data17[[#This Row],[Unit Price]]</f>
        <v>49.133333333333333</v>
      </c>
      <c r="P7654" s="9">
        <v>11.792</v>
      </c>
      <c r="Q7654" s="9">
        <f>Sales_Data17[[#This Row],[Line Total]]-(Sales_Data17[[#This Row],[Total Unit Cost]]*Sales_Data17[[#This Row],[Order Quantity]])</f>
        <v>25.549333333333333</v>
      </c>
      <c r="R7654" s="1" t="str">
        <f>TEXT(Sales_Data17[[#This Row],[OrderDate]],"MMM")</f>
        <v>Oct</v>
      </c>
      <c r="S7654" s="1" t="str">
        <f t="shared" si="119"/>
        <v>2016</v>
      </c>
    </row>
    <row r="7655" spans="1:19">
      <c r="A7655" t="s">
        <v>7678</v>
      </c>
      <c r="B7655" s="2">
        <v>42656</v>
      </c>
      <c r="C7655" s="2" t="str">
        <f>VLOOKUP(Sales_Data17[[#This Row],[Customer Name Index]],Customer_Data[#All],2,0)</f>
        <v>New Ltd</v>
      </c>
      <c r="D7655">
        <v>7</v>
      </c>
      <c r="E7655" t="s">
        <v>2</v>
      </c>
      <c r="F7655" t="s">
        <v>8168</v>
      </c>
      <c r="G7655" t="s">
        <v>8027</v>
      </c>
      <c r="H7655" t="str">
        <f>VLOOKUP(Sales_Data17[[#This Row],[Delivery Region Index]],Regions_Table[#All],2,0)</f>
        <v>New South Wales</v>
      </c>
      <c r="I7655" t="str">
        <f>VLOOKUP(Sales_Data17[[#This Row],[Delivery Region Index]],Regions_Table[#All],3,0)</f>
        <v>Orange</v>
      </c>
      <c r="J7655">
        <v>18</v>
      </c>
      <c r="K7655">
        <v>3</v>
      </c>
      <c r="L7655" t="str">
        <f>VLOOKUP(Sales_Data17[[#This Row],[Product Description Index]],Products_Data[#All],2,0)</f>
        <v>Sunglasses</v>
      </c>
      <c r="M7655">
        <v>4</v>
      </c>
      <c r="N7655" s="9">
        <v>444.43333333333334</v>
      </c>
      <c r="O7655" s="9">
        <f>Sales_Data17[[#This Row],[Order Quantity]]*Sales_Data17[[#This Row],[Unit Price]]</f>
        <v>1777.7333333333333</v>
      </c>
      <c r="P7655" s="9">
        <v>302.21466666666669</v>
      </c>
      <c r="Q7655" s="9">
        <f>Sales_Data17[[#This Row],[Line Total]]-(Sales_Data17[[#This Row],[Total Unit Cost]]*Sales_Data17[[#This Row],[Order Quantity]])</f>
        <v>568.8746666666666</v>
      </c>
      <c r="R7655" s="1" t="str">
        <f>TEXT(Sales_Data17[[#This Row],[OrderDate]],"MMM")</f>
        <v>Oct</v>
      </c>
      <c r="S7655" s="1" t="str">
        <f t="shared" si="119"/>
        <v>2016</v>
      </c>
    </row>
    <row r="7656" spans="1:19">
      <c r="A7656" t="s">
        <v>7679</v>
      </c>
      <c r="B7656" s="2">
        <v>42656</v>
      </c>
      <c r="C7656" s="2" t="str">
        <f>VLOOKUP(Sales_Data17[[#This Row],[Customer Name Index]],Customer_Data[#All],2,0)</f>
        <v>3LAB, Ltd</v>
      </c>
      <c r="D7656">
        <v>16</v>
      </c>
      <c r="E7656" t="s">
        <v>4</v>
      </c>
      <c r="F7656" t="s">
        <v>8168</v>
      </c>
      <c r="G7656" t="s">
        <v>8025</v>
      </c>
      <c r="H7656" t="str">
        <f>VLOOKUP(Sales_Data17[[#This Row],[Delivery Region Index]],Regions_Table[#All],2,0)</f>
        <v>South Australia</v>
      </c>
      <c r="I7656" t="str">
        <f>VLOOKUP(Sales_Data17[[#This Row],[Delivery Region Index]],Regions_Table[#All],3,0)</f>
        <v>Adelaide</v>
      </c>
      <c r="J7656">
        <v>46</v>
      </c>
      <c r="K7656">
        <v>7</v>
      </c>
      <c r="L7656" t="str">
        <f>VLOOKUP(Sales_Data17[[#This Row],[Product Description Index]],Products_Data[#All],2,0)</f>
        <v>Dress Shirts</v>
      </c>
      <c r="M7656">
        <v>8</v>
      </c>
      <c r="N7656" s="9">
        <v>80.400000000000006</v>
      </c>
      <c r="O7656" s="9">
        <f>Sales_Data17[[#This Row],[Order Quantity]]*Sales_Data17[[#This Row],[Unit Price]]</f>
        <v>643.20000000000005</v>
      </c>
      <c r="P7656" s="9">
        <v>41.808000000000007</v>
      </c>
      <c r="Q7656" s="9">
        <f>Sales_Data17[[#This Row],[Line Total]]-(Sales_Data17[[#This Row],[Total Unit Cost]]*Sales_Data17[[#This Row],[Order Quantity]])</f>
        <v>308.73599999999999</v>
      </c>
      <c r="R7656" s="1" t="str">
        <f>TEXT(Sales_Data17[[#This Row],[OrderDate]],"MMM")</f>
        <v>Oct</v>
      </c>
      <c r="S7656" s="1" t="str">
        <f t="shared" si="119"/>
        <v>2016</v>
      </c>
    </row>
    <row r="7657" spans="1:19">
      <c r="A7657" t="s">
        <v>7680</v>
      </c>
      <c r="B7657" s="2">
        <v>42656</v>
      </c>
      <c r="C7657" s="2" t="str">
        <f>VLOOKUP(Sales_Data17[[#This Row],[Customer Name Index]],Customer_Data[#All],2,0)</f>
        <v>New Ltd</v>
      </c>
      <c r="D7657">
        <v>7</v>
      </c>
      <c r="E7657" t="s">
        <v>4</v>
      </c>
      <c r="F7657" t="s">
        <v>8168</v>
      </c>
      <c r="G7657" t="s">
        <v>8027</v>
      </c>
      <c r="H7657" t="str">
        <f>VLOOKUP(Sales_Data17[[#This Row],[Delivery Region Index]],Regions_Table[#All],2,0)</f>
        <v>New South Wales</v>
      </c>
      <c r="I7657" t="str">
        <f>VLOOKUP(Sales_Data17[[#This Row],[Delivery Region Index]],Regions_Table[#All],3,0)</f>
        <v>Orange</v>
      </c>
      <c r="J7657">
        <v>18</v>
      </c>
      <c r="K7657">
        <v>3</v>
      </c>
      <c r="L7657" t="str">
        <f>VLOOKUP(Sales_Data17[[#This Row],[Product Description Index]],Products_Data[#All],2,0)</f>
        <v>Sunglasses</v>
      </c>
      <c r="M7657">
        <v>7</v>
      </c>
      <c r="N7657" s="9">
        <v>78.166666666666671</v>
      </c>
      <c r="O7657" s="9">
        <f>Sales_Data17[[#This Row],[Order Quantity]]*Sales_Data17[[#This Row],[Unit Price]]</f>
        <v>547.16666666666674</v>
      </c>
      <c r="P7657" s="9">
        <v>35.956666666666671</v>
      </c>
      <c r="Q7657" s="9">
        <f>Sales_Data17[[#This Row],[Line Total]]-(Sales_Data17[[#This Row],[Total Unit Cost]]*Sales_Data17[[#This Row],[Order Quantity]])</f>
        <v>295.47000000000003</v>
      </c>
      <c r="R7657" s="1" t="str">
        <f>TEXT(Sales_Data17[[#This Row],[OrderDate]],"MMM")</f>
        <v>Oct</v>
      </c>
      <c r="S7657" s="1" t="str">
        <f t="shared" si="119"/>
        <v>2016</v>
      </c>
    </row>
    <row r="7658" spans="1:19">
      <c r="A7658" t="s">
        <v>7681</v>
      </c>
      <c r="B7658" s="2">
        <v>42656</v>
      </c>
      <c r="C7658" s="2" t="str">
        <f>VLOOKUP(Sales_Data17[[#This Row],[Customer Name Index]],Customer_Data[#All],2,0)</f>
        <v>Apollo Ltd</v>
      </c>
      <c r="D7658">
        <v>11</v>
      </c>
      <c r="E7658" t="s">
        <v>4</v>
      </c>
      <c r="F7658" t="s">
        <v>8168</v>
      </c>
      <c r="G7658" t="s">
        <v>8026</v>
      </c>
      <c r="H7658" t="str">
        <f>VLOOKUP(Sales_Data17[[#This Row],[Delivery Region Index]],Regions_Table[#All],2,0)</f>
        <v>Queensland</v>
      </c>
      <c r="I7658" t="str">
        <f>VLOOKUP(Sales_Data17[[#This Row],[Delivery Region Index]],Regions_Table[#All],3,0)</f>
        <v>Gold Coast</v>
      </c>
      <c r="J7658">
        <v>31</v>
      </c>
      <c r="K7658">
        <v>5</v>
      </c>
      <c r="L7658" t="str">
        <f>VLOOKUP(Sales_Data17[[#This Row],[Product Description Index]],Products_Data[#All],2,0)</f>
        <v>Hats</v>
      </c>
      <c r="M7658">
        <v>1</v>
      </c>
      <c r="N7658" s="9">
        <v>600.76666666666677</v>
      </c>
      <c r="O7658" s="9">
        <f>Sales_Data17[[#This Row],[Order Quantity]]*Sales_Data17[[#This Row],[Unit Price]]</f>
        <v>600.76666666666677</v>
      </c>
      <c r="P7658" s="9">
        <v>480.6133333333334</v>
      </c>
      <c r="Q7658" s="9">
        <f>Sales_Data17[[#This Row],[Line Total]]-(Sales_Data17[[#This Row],[Total Unit Cost]]*Sales_Data17[[#This Row],[Order Quantity]])</f>
        <v>120.15333333333336</v>
      </c>
      <c r="R7658" s="1" t="str">
        <f>TEXT(Sales_Data17[[#This Row],[OrderDate]],"MMM")</f>
        <v>Oct</v>
      </c>
      <c r="S7658" s="1" t="str">
        <f t="shared" si="119"/>
        <v>2016</v>
      </c>
    </row>
    <row r="7659" spans="1:19">
      <c r="A7659" t="s">
        <v>7682</v>
      </c>
      <c r="B7659" s="2">
        <v>42656</v>
      </c>
      <c r="C7659" s="2" t="str">
        <f>VLOOKUP(Sales_Data17[[#This Row],[Customer Name Index]],Customer_Data[#All],2,0)</f>
        <v>21st Ltd</v>
      </c>
      <c r="D7659">
        <v>10</v>
      </c>
      <c r="E7659" t="s">
        <v>4</v>
      </c>
      <c r="F7659" t="s">
        <v>8168</v>
      </c>
      <c r="G7659" t="s">
        <v>8026</v>
      </c>
      <c r="H7659" t="str">
        <f>VLOOKUP(Sales_Data17[[#This Row],[Delivery Region Index]],Regions_Table[#All],2,0)</f>
        <v>Queensland</v>
      </c>
      <c r="I7659" t="str">
        <f>VLOOKUP(Sales_Data17[[#This Row],[Delivery Region Index]],Regions_Table[#All],3,0)</f>
        <v>Charters Towers</v>
      </c>
      <c r="J7659">
        <v>29</v>
      </c>
      <c r="K7659">
        <v>4</v>
      </c>
      <c r="L7659" t="str">
        <f>VLOOKUP(Sales_Data17[[#This Row],[Product Description Index]],Products_Data[#All],2,0)</f>
        <v>Jeans</v>
      </c>
      <c r="M7659">
        <v>3</v>
      </c>
      <c r="N7659" s="9">
        <v>343.18888888888893</v>
      </c>
      <c r="O7659" s="9">
        <f>Sales_Data17[[#This Row],[Order Quantity]]*Sales_Data17[[#This Row],[Unit Price]]</f>
        <v>1029.5666666666668</v>
      </c>
      <c r="P7659" s="9">
        <v>243.66411111111108</v>
      </c>
      <c r="Q7659" s="9">
        <f>Sales_Data17[[#This Row],[Line Total]]-(Sales_Data17[[#This Row],[Total Unit Cost]]*Sales_Data17[[#This Row],[Order Quantity]])</f>
        <v>298.57433333333358</v>
      </c>
      <c r="R7659" s="1" t="str">
        <f>TEXT(Sales_Data17[[#This Row],[OrderDate]],"MMM")</f>
        <v>Oct</v>
      </c>
      <c r="S7659" s="1" t="str">
        <f t="shared" si="119"/>
        <v>2016</v>
      </c>
    </row>
    <row r="7660" spans="1:19">
      <c r="A7660" t="s">
        <v>7683</v>
      </c>
      <c r="B7660" s="2">
        <v>42657</v>
      </c>
      <c r="C7660" s="2" t="str">
        <f>VLOOKUP(Sales_Data17[[#This Row],[Customer Name Index]],Customer_Data[#All],2,0)</f>
        <v xml:space="preserve">Qualitest </v>
      </c>
      <c r="D7660">
        <v>19</v>
      </c>
      <c r="E7660" t="s">
        <v>4</v>
      </c>
      <c r="F7660" t="s">
        <v>8168</v>
      </c>
      <c r="G7660" t="s">
        <v>8028</v>
      </c>
      <c r="H7660" t="str">
        <f>VLOOKUP(Sales_Data17[[#This Row],[Delivery Region Index]],Regions_Table[#All],2,0)</f>
        <v>Victoria</v>
      </c>
      <c r="I7660" t="str">
        <f>VLOOKUP(Sales_Data17[[#This Row],[Delivery Region Index]],Regions_Table[#All],3,0)</f>
        <v>Mildura</v>
      </c>
      <c r="J7660">
        <v>53</v>
      </c>
      <c r="K7660">
        <v>8</v>
      </c>
      <c r="L7660" t="str">
        <f>VLOOKUP(Sales_Data17[[#This Row],[Product Description Index]],Products_Data[#All],2,0)</f>
        <v>Shoes</v>
      </c>
      <c r="M7660">
        <v>9</v>
      </c>
      <c r="N7660" s="9">
        <v>23.077777777777779</v>
      </c>
      <c r="O7660" s="9">
        <f>Sales_Data17[[#This Row],[Order Quantity]]*Sales_Data17[[#This Row],[Unit Price]]</f>
        <v>207.70000000000002</v>
      </c>
      <c r="P7660" s="9">
        <v>16.154444444444447</v>
      </c>
      <c r="Q7660" s="9">
        <f>Sales_Data17[[#This Row],[Line Total]]-(Sales_Data17[[#This Row],[Total Unit Cost]]*Sales_Data17[[#This Row],[Order Quantity]])</f>
        <v>62.31</v>
      </c>
      <c r="R7660" s="1" t="str">
        <f>TEXT(Sales_Data17[[#This Row],[OrderDate]],"MMM")</f>
        <v>Oct</v>
      </c>
      <c r="S7660" s="1" t="str">
        <f t="shared" si="119"/>
        <v>2016</v>
      </c>
    </row>
    <row r="7661" spans="1:19">
      <c r="A7661" t="s">
        <v>7684</v>
      </c>
      <c r="B7661" s="2">
        <v>42657</v>
      </c>
      <c r="C7661" s="2" t="str">
        <f>VLOOKUP(Sales_Data17[[#This Row],[Customer Name Index]],Customer_Data[#All],2,0)</f>
        <v>ETUDE Ltd</v>
      </c>
      <c r="D7661">
        <v>4</v>
      </c>
      <c r="E7661" t="s">
        <v>3</v>
      </c>
      <c r="F7661" t="s">
        <v>8168</v>
      </c>
      <c r="G7661" t="s">
        <v>8027</v>
      </c>
      <c r="H7661" t="str">
        <f>VLOOKUP(Sales_Data17[[#This Row],[Delivery Region Index]],Regions_Table[#All],2,0)</f>
        <v>New South Wales</v>
      </c>
      <c r="I7661" t="str">
        <f>VLOOKUP(Sales_Data17[[#This Row],[Delivery Region Index]],Regions_Table[#All],3,0)</f>
        <v>Goulburn</v>
      </c>
      <c r="J7661">
        <v>10</v>
      </c>
      <c r="K7661">
        <v>2</v>
      </c>
      <c r="L7661" t="str">
        <f>VLOOKUP(Sales_Data17[[#This Row],[Product Description Index]],Products_Data[#All],2,0)</f>
        <v>Pants</v>
      </c>
      <c r="M7661">
        <v>4</v>
      </c>
      <c r="N7661" s="9">
        <v>148.14444444444445</v>
      </c>
      <c r="O7661" s="9">
        <f>Sales_Data17[[#This Row],[Order Quantity]]*Sales_Data17[[#This Row],[Unit Price]]</f>
        <v>592.57777777777778</v>
      </c>
      <c r="P7661" s="9">
        <v>79.99799999999999</v>
      </c>
      <c r="Q7661" s="9">
        <f>Sales_Data17[[#This Row],[Line Total]]-(Sales_Data17[[#This Row],[Total Unit Cost]]*Sales_Data17[[#This Row],[Order Quantity]])</f>
        <v>272.58577777777782</v>
      </c>
      <c r="R7661" s="1" t="str">
        <f>TEXT(Sales_Data17[[#This Row],[OrderDate]],"MMM")</f>
        <v>Oct</v>
      </c>
      <c r="S7661" s="1" t="str">
        <f t="shared" si="119"/>
        <v>2016</v>
      </c>
    </row>
    <row r="7662" spans="1:19">
      <c r="A7662" t="s">
        <v>7685</v>
      </c>
      <c r="B7662" s="2">
        <v>42657</v>
      </c>
      <c r="C7662" s="2" t="str">
        <f>VLOOKUP(Sales_Data17[[#This Row],[Customer Name Index]],Customer_Data[#All],2,0)</f>
        <v>Apollo Ltd</v>
      </c>
      <c r="D7662">
        <v>11</v>
      </c>
      <c r="E7662" t="s">
        <v>2</v>
      </c>
      <c r="F7662" t="s">
        <v>8168</v>
      </c>
      <c r="G7662" t="s">
        <v>8026</v>
      </c>
      <c r="H7662" t="str">
        <f>VLOOKUP(Sales_Data17[[#This Row],[Delivery Region Index]],Regions_Table[#All],2,0)</f>
        <v>Queensland</v>
      </c>
      <c r="I7662" t="str">
        <f>VLOOKUP(Sales_Data17[[#This Row],[Delivery Region Index]],Regions_Table[#All],3,0)</f>
        <v>Gympie</v>
      </c>
      <c r="J7662">
        <v>32</v>
      </c>
      <c r="K7662">
        <v>5</v>
      </c>
      <c r="L7662" t="str">
        <f>VLOOKUP(Sales_Data17[[#This Row],[Product Description Index]],Products_Data[#All],2,0)</f>
        <v>Hats</v>
      </c>
      <c r="M7662">
        <v>9</v>
      </c>
      <c r="N7662" s="9">
        <v>428.8</v>
      </c>
      <c r="O7662" s="9">
        <f>Sales_Data17[[#This Row],[Order Quantity]]*Sales_Data17[[#This Row],[Unit Price]]</f>
        <v>3859.2000000000003</v>
      </c>
      <c r="P7662" s="9">
        <v>287.29600000000005</v>
      </c>
      <c r="Q7662" s="9">
        <f>Sales_Data17[[#This Row],[Line Total]]-(Sales_Data17[[#This Row],[Total Unit Cost]]*Sales_Data17[[#This Row],[Order Quantity]])</f>
        <v>1273.5359999999996</v>
      </c>
      <c r="R7662" s="1" t="str">
        <f>TEXT(Sales_Data17[[#This Row],[OrderDate]],"MMM")</f>
        <v>Oct</v>
      </c>
      <c r="S7662" s="1" t="str">
        <f t="shared" si="119"/>
        <v>2016</v>
      </c>
    </row>
    <row r="7663" spans="1:19">
      <c r="A7663" t="s">
        <v>7686</v>
      </c>
      <c r="B7663" s="2">
        <v>42657</v>
      </c>
      <c r="C7663" s="2" t="str">
        <f>VLOOKUP(Sales_Data17[[#This Row],[Customer Name Index]],Customer_Data[#All],2,0)</f>
        <v>Eminence Corp</v>
      </c>
      <c r="D7663">
        <v>18</v>
      </c>
      <c r="E7663" t="s">
        <v>2</v>
      </c>
      <c r="F7663" t="s">
        <v>8168</v>
      </c>
      <c r="G7663" t="s">
        <v>8025</v>
      </c>
      <c r="H7663" t="str">
        <f>VLOOKUP(Sales_Data17[[#This Row],[Delivery Region Index]],Regions_Table[#All],2,0)</f>
        <v>Victoria</v>
      </c>
      <c r="I7663" t="str">
        <f>VLOOKUP(Sales_Data17[[#This Row],[Delivery Region Index]],Regions_Table[#All],3,0)</f>
        <v>Latrobe City</v>
      </c>
      <c r="J7663">
        <v>52</v>
      </c>
      <c r="K7663">
        <v>8</v>
      </c>
      <c r="L7663" t="str">
        <f>VLOOKUP(Sales_Data17[[#This Row],[Product Description Index]],Products_Data[#All],2,0)</f>
        <v>Shoes</v>
      </c>
      <c r="M7663">
        <v>3</v>
      </c>
      <c r="N7663" s="9">
        <v>126.55555555555556</v>
      </c>
      <c r="O7663" s="9">
        <f>Sales_Data17[[#This Row],[Order Quantity]]*Sales_Data17[[#This Row],[Unit Price]]</f>
        <v>379.66666666666669</v>
      </c>
      <c r="P7663" s="9">
        <v>62.012222222222221</v>
      </c>
      <c r="Q7663" s="9">
        <f>Sales_Data17[[#This Row],[Line Total]]-(Sales_Data17[[#This Row],[Total Unit Cost]]*Sales_Data17[[#This Row],[Order Quantity]])</f>
        <v>193.63000000000002</v>
      </c>
      <c r="R7663" s="1" t="str">
        <f>TEXT(Sales_Data17[[#This Row],[OrderDate]],"MMM")</f>
        <v>Oct</v>
      </c>
      <c r="S7663" s="1" t="str">
        <f t="shared" si="119"/>
        <v>2016</v>
      </c>
    </row>
    <row r="7664" spans="1:19">
      <c r="A7664" t="s">
        <v>7687</v>
      </c>
      <c r="B7664" s="2">
        <v>42658</v>
      </c>
      <c r="C7664" s="2" t="str">
        <f>VLOOKUP(Sales_Data17[[#This Row],[Customer Name Index]],Customer_Data[#All],2,0)</f>
        <v xml:space="preserve">Linde </v>
      </c>
      <c r="D7664">
        <v>14</v>
      </c>
      <c r="E7664" t="s">
        <v>4</v>
      </c>
      <c r="F7664" t="s">
        <v>8168</v>
      </c>
      <c r="G7664" t="s">
        <v>8026</v>
      </c>
      <c r="H7664" t="str">
        <f>VLOOKUP(Sales_Data17[[#This Row],[Delivery Region Index]],Regions_Table[#All],2,0)</f>
        <v>Queensland</v>
      </c>
      <c r="I7664" t="str">
        <f>VLOOKUP(Sales_Data17[[#This Row],[Delivery Region Index]],Regions_Table[#All],3,0)</f>
        <v>Mount Isa</v>
      </c>
      <c r="J7664">
        <v>38</v>
      </c>
      <c r="K7664">
        <v>6</v>
      </c>
      <c r="L7664" t="str">
        <f>VLOOKUP(Sales_Data17[[#This Row],[Product Description Index]],Products_Data[#All],2,0)</f>
        <v>Socks</v>
      </c>
      <c r="M7664">
        <v>7</v>
      </c>
      <c r="N7664" s="9">
        <v>663.3</v>
      </c>
      <c r="O7664" s="9">
        <f>Sales_Data17[[#This Row],[Order Quantity]]*Sales_Data17[[#This Row],[Unit Price]]</f>
        <v>4643.0999999999995</v>
      </c>
      <c r="P7664" s="9">
        <v>404.613</v>
      </c>
      <c r="Q7664" s="9">
        <f>Sales_Data17[[#This Row],[Line Total]]-(Sales_Data17[[#This Row],[Total Unit Cost]]*Sales_Data17[[#This Row],[Order Quantity]])</f>
        <v>1810.8089999999993</v>
      </c>
      <c r="R7664" s="1" t="str">
        <f>TEXT(Sales_Data17[[#This Row],[OrderDate]],"MMM")</f>
        <v>Oct</v>
      </c>
      <c r="S7664" s="1" t="str">
        <f t="shared" si="119"/>
        <v>2016</v>
      </c>
    </row>
    <row r="7665" spans="1:19">
      <c r="A7665" t="s">
        <v>7688</v>
      </c>
      <c r="B7665" s="2">
        <v>42658</v>
      </c>
      <c r="C7665" s="2" t="str">
        <f>VLOOKUP(Sales_Data17[[#This Row],[Customer Name Index]],Customer_Data[#All],2,0)</f>
        <v xml:space="preserve">Ei </v>
      </c>
      <c r="D7665">
        <v>9</v>
      </c>
      <c r="E7665" t="s">
        <v>2</v>
      </c>
      <c r="F7665" t="s">
        <v>8168</v>
      </c>
      <c r="G7665" t="s">
        <v>8027</v>
      </c>
      <c r="H7665" t="str">
        <f>VLOOKUP(Sales_Data17[[#This Row],[Delivery Region Index]],Regions_Table[#All],2,0)</f>
        <v>Queensland</v>
      </c>
      <c r="I7665" t="str">
        <f>VLOOKUP(Sales_Data17[[#This Row],[Delivery Region Index]],Regions_Table[#All],3,0)</f>
        <v>Bundaberg</v>
      </c>
      <c r="J7665">
        <v>27</v>
      </c>
      <c r="K7665">
        <v>4</v>
      </c>
      <c r="L7665" t="str">
        <f>VLOOKUP(Sales_Data17[[#This Row],[Product Description Index]],Products_Data[#All],2,0)</f>
        <v>Jeans</v>
      </c>
      <c r="M7665">
        <v>2</v>
      </c>
      <c r="N7665" s="9">
        <v>119.85555555555555</v>
      </c>
      <c r="O7665" s="9">
        <f>Sales_Data17[[#This Row],[Order Quantity]]*Sales_Data17[[#This Row],[Unit Price]]</f>
        <v>239.71111111111111</v>
      </c>
      <c r="P7665" s="9">
        <v>50.339333333333336</v>
      </c>
      <c r="Q7665" s="9">
        <f>Sales_Data17[[#This Row],[Line Total]]-(Sales_Data17[[#This Row],[Total Unit Cost]]*Sales_Data17[[#This Row],[Order Quantity]])</f>
        <v>139.03244444444442</v>
      </c>
      <c r="R7665" s="1" t="str">
        <f>TEXT(Sales_Data17[[#This Row],[OrderDate]],"MMM")</f>
        <v>Oct</v>
      </c>
      <c r="S7665" s="1" t="str">
        <f t="shared" si="119"/>
        <v>2016</v>
      </c>
    </row>
    <row r="7666" spans="1:19">
      <c r="A7666" t="s">
        <v>7689</v>
      </c>
      <c r="B7666" s="2">
        <v>42658</v>
      </c>
      <c r="C7666" s="2" t="str">
        <f>VLOOKUP(Sales_Data17[[#This Row],[Customer Name Index]],Customer_Data[#All],2,0)</f>
        <v>21st Ltd</v>
      </c>
      <c r="D7666">
        <v>10</v>
      </c>
      <c r="E7666" t="s">
        <v>2</v>
      </c>
      <c r="F7666" t="s">
        <v>8168</v>
      </c>
      <c r="G7666" t="s">
        <v>8027</v>
      </c>
      <c r="H7666" t="str">
        <f>VLOOKUP(Sales_Data17[[#This Row],[Delivery Region Index]],Regions_Table[#All],2,0)</f>
        <v>Queensland</v>
      </c>
      <c r="I7666" t="str">
        <f>VLOOKUP(Sales_Data17[[#This Row],[Delivery Region Index]],Regions_Table[#All],3,0)</f>
        <v>Bundaberg</v>
      </c>
      <c r="J7666">
        <v>27</v>
      </c>
      <c r="K7666">
        <v>4</v>
      </c>
      <c r="L7666" t="str">
        <f>VLOOKUP(Sales_Data17[[#This Row],[Product Description Index]],Products_Data[#All],2,0)</f>
        <v>Jeans</v>
      </c>
      <c r="M7666">
        <v>8</v>
      </c>
      <c r="N7666" s="9">
        <v>120.60000000000001</v>
      </c>
      <c r="O7666" s="9">
        <f>Sales_Data17[[#This Row],[Order Quantity]]*Sales_Data17[[#This Row],[Unit Price]]</f>
        <v>964.80000000000007</v>
      </c>
      <c r="P7666" s="9">
        <v>53.064</v>
      </c>
      <c r="Q7666" s="9">
        <f>Sales_Data17[[#This Row],[Line Total]]-(Sales_Data17[[#This Row],[Total Unit Cost]]*Sales_Data17[[#This Row],[Order Quantity]])</f>
        <v>540.28800000000001</v>
      </c>
      <c r="R7666" s="1" t="str">
        <f>TEXT(Sales_Data17[[#This Row],[OrderDate]],"MMM")</f>
        <v>Oct</v>
      </c>
      <c r="S7666" s="1" t="str">
        <f t="shared" si="119"/>
        <v>2016</v>
      </c>
    </row>
    <row r="7667" spans="1:19">
      <c r="A7667" t="s">
        <v>7690</v>
      </c>
      <c r="B7667" s="2">
        <v>42658</v>
      </c>
      <c r="C7667" s="2" t="str">
        <f>VLOOKUP(Sales_Data17[[#This Row],[Customer Name Index]],Customer_Data[#All],2,0)</f>
        <v>ETUDE Ltd</v>
      </c>
      <c r="D7667">
        <v>4</v>
      </c>
      <c r="E7667" t="s">
        <v>4</v>
      </c>
      <c r="F7667" t="s">
        <v>8168</v>
      </c>
      <c r="G7667" t="s">
        <v>8027</v>
      </c>
      <c r="H7667" t="str">
        <f>VLOOKUP(Sales_Data17[[#This Row],[Delivery Region Index]],Regions_Table[#All],2,0)</f>
        <v>New South Wales</v>
      </c>
      <c r="I7667" t="str">
        <f>VLOOKUP(Sales_Data17[[#This Row],[Delivery Region Index]],Regions_Table[#All],3,0)</f>
        <v>Goulburn</v>
      </c>
      <c r="J7667">
        <v>10</v>
      </c>
      <c r="K7667">
        <v>2</v>
      </c>
      <c r="L7667" t="str">
        <f>VLOOKUP(Sales_Data17[[#This Row],[Product Description Index]],Products_Data[#All],2,0)</f>
        <v>Pants</v>
      </c>
      <c r="M7667">
        <v>8</v>
      </c>
      <c r="N7667" s="9">
        <v>126.55555555555556</v>
      </c>
      <c r="O7667" s="9">
        <f>Sales_Data17[[#This Row],[Order Quantity]]*Sales_Data17[[#This Row],[Unit Price]]</f>
        <v>1012.4444444444445</v>
      </c>
      <c r="P7667" s="9">
        <v>96.182222222222222</v>
      </c>
      <c r="Q7667" s="9">
        <f>Sales_Data17[[#This Row],[Line Total]]-(Sales_Data17[[#This Row],[Total Unit Cost]]*Sales_Data17[[#This Row],[Order Quantity]])</f>
        <v>242.98666666666668</v>
      </c>
      <c r="R7667" s="1" t="str">
        <f>TEXT(Sales_Data17[[#This Row],[OrderDate]],"MMM")</f>
        <v>Oct</v>
      </c>
      <c r="S7667" s="1" t="str">
        <f t="shared" si="119"/>
        <v>2016</v>
      </c>
    </row>
    <row r="7668" spans="1:19">
      <c r="A7668" t="s">
        <v>7691</v>
      </c>
      <c r="B7668" s="2">
        <v>42658</v>
      </c>
      <c r="C7668" s="2" t="str">
        <f>VLOOKUP(Sales_Data17[[#This Row],[Customer Name Index]],Customer_Data[#All],2,0)</f>
        <v>Avon Corp</v>
      </c>
      <c r="D7668">
        <v>1</v>
      </c>
      <c r="E7668" t="s">
        <v>4</v>
      </c>
      <c r="F7668" t="s">
        <v>8168</v>
      </c>
      <c r="G7668" t="s">
        <v>8027</v>
      </c>
      <c r="H7668" t="str">
        <f>VLOOKUP(Sales_Data17[[#This Row],[Delivery Region Index]],Regions_Table[#All],2,0)</f>
        <v>New South Wales</v>
      </c>
      <c r="I7668" t="str">
        <f>VLOOKUP(Sales_Data17[[#This Row],[Delivery Region Index]],Regions_Table[#All],3,0)</f>
        <v>Albury</v>
      </c>
      <c r="J7668">
        <v>2</v>
      </c>
      <c r="K7668">
        <v>1</v>
      </c>
      <c r="L7668" t="str">
        <f>VLOOKUP(Sales_Data17[[#This Row],[Product Description Index]],Products_Data[#All],2,0)</f>
        <v>Shirts</v>
      </c>
      <c r="M7668">
        <v>4</v>
      </c>
      <c r="N7668" s="9">
        <v>204.72222222222223</v>
      </c>
      <c r="O7668" s="9">
        <f>Sales_Data17[[#This Row],[Order Quantity]]*Sales_Data17[[#This Row],[Unit Price]]</f>
        <v>818.88888888888891</v>
      </c>
      <c r="P7668" s="9">
        <v>139.21111111111111</v>
      </c>
      <c r="Q7668" s="9">
        <f>Sales_Data17[[#This Row],[Line Total]]-(Sales_Data17[[#This Row],[Total Unit Cost]]*Sales_Data17[[#This Row],[Order Quantity]])</f>
        <v>262.04444444444448</v>
      </c>
      <c r="R7668" s="1" t="str">
        <f>TEXT(Sales_Data17[[#This Row],[OrderDate]],"MMM")</f>
        <v>Oct</v>
      </c>
      <c r="S7668" s="1" t="str">
        <f t="shared" si="119"/>
        <v>2016</v>
      </c>
    </row>
    <row r="7669" spans="1:19">
      <c r="A7669" t="s">
        <v>7692</v>
      </c>
      <c r="B7669" s="2">
        <v>42658</v>
      </c>
      <c r="C7669" s="2" t="str">
        <f>VLOOKUP(Sales_Data17[[#This Row],[Customer Name Index]],Customer_Data[#All],2,0)</f>
        <v xml:space="preserve">Qualitest </v>
      </c>
      <c r="D7669">
        <v>19</v>
      </c>
      <c r="E7669" t="s">
        <v>4</v>
      </c>
      <c r="F7669" t="s">
        <v>8168</v>
      </c>
      <c r="G7669" t="s">
        <v>8028</v>
      </c>
      <c r="H7669" t="str">
        <f>VLOOKUP(Sales_Data17[[#This Row],[Delivery Region Index]],Regions_Table[#All],2,0)</f>
        <v>Victoria</v>
      </c>
      <c r="I7669" t="str">
        <f>VLOOKUP(Sales_Data17[[#This Row],[Delivery Region Index]],Regions_Table[#All],3,0)</f>
        <v>Swan Hill</v>
      </c>
      <c r="J7669">
        <v>55</v>
      </c>
      <c r="K7669">
        <v>8</v>
      </c>
      <c r="L7669" t="str">
        <f>VLOOKUP(Sales_Data17[[#This Row],[Product Description Index]],Products_Data[#All],2,0)</f>
        <v>Shoes</v>
      </c>
      <c r="M7669">
        <v>6</v>
      </c>
      <c r="N7669" s="9">
        <v>134.74444444444444</v>
      </c>
      <c r="O7669" s="9">
        <f>Sales_Data17[[#This Row],[Order Quantity]]*Sales_Data17[[#This Row],[Unit Price]]</f>
        <v>808.4666666666667</v>
      </c>
      <c r="P7669" s="9">
        <v>64.677333333333337</v>
      </c>
      <c r="Q7669" s="9">
        <f>Sales_Data17[[#This Row],[Line Total]]-(Sales_Data17[[#This Row],[Total Unit Cost]]*Sales_Data17[[#This Row],[Order Quantity]])</f>
        <v>420.40266666666668</v>
      </c>
      <c r="R7669" s="1" t="str">
        <f>TEXT(Sales_Data17[[#This Row],[OrderDate]],"MMM")</f>
        <v>Oct</v>
      </c>
      <c r="S7669" s="1" t="str">
        <f t="shared" si="119"/>
        <v>2016</v>
      </c>
    </row>
    <row r="7670" spans="1:19">
      <c r="A7670" t="s">
        <v>7693</v>
      </c>
      <c r="B7670" s="2">
        <v>42658</v>
      </c>
      <c r="C7670" s="2" t="str">
        <f>VLOOKUP(Sales_Data17[[#This Row],[Customer Name Index]],Customer_Data[#All],2,0)</f>
        <v xml:space="preserve">Ei </v>
      </c>
      <c r="D7670">
        <v>9</v>
      </c>
      <c r="E7670" t="s">
        <v>2</v>
      </c>
      <c r="F7670" t="s">
        <v>8168</v>
      </c>
      <c r="G7670" t="s">
        <v>8027</v>
      </c>
      <c r="H7670" t="str">
        <f>VLOOKUP(Sales_Data17[[#This Row],[Delivery Region Index]],Regions_Table[#All],2,0)</f>
        <v>Queensland</v>
      </c>
      <c r="I7670" t="str">
        <f>VLOOKUP(Sales_Data17[[#This Row],[Delivery Region Index]],Regions_Table[#All],3,0)</f>
        <v>Brisbane</v>
      </c>
      <c r="J7670">
        <v>26</v>
      </c>
      <c r="K7670">
        <v>4</v>
      </c>
      <c r="L7670" t="str">
        <f>VLOOKUP(Sales_Data17[[#This Row],[Product Description Index]],Products_Data[#All],2,0)</f>
        <v>Jeans</v>
      </c>
      <c r="M7670">
        <v>7</v>
      </c>
      <c r="N7670" s="9">
        <v>707.9666666666667</v>
      </c>
      <c r="O7670" s="9">
        <f>Sales_Data17[[#This Row],[Order Quantity]]*Sales_Data17[[#This Row],[Unit Price]]</f>
        <v>4955.7666666666664</v>
      </c>
      <c r="P7670" s="9">
        <v>361.06299999999999</v>
      </c>
      <c r="Q7670" s="9">
        <f>Sales_Data17[[#This Row],[Line Total]]-(Sales_Data17[[#This Row],[Total Unit Cost]]*Sales_Data17[[#This Row],[Order Quantity]])</f>
        <v>2428.3256666666666</v>
      </c>
      <c r="R7670" s="1" t="str">
        <f>TEXT(Sales_Data17[[#This Row],[OrderDate]],"MMM")</f>
        <v>Oct</v>
      </c>
      <c r="S7670" s="1" t="str">
        <f t="shared" si="119"/>
        <v>2016</v>
      </c>
    </row>
    <row r="7671" spans="1:19">
      <c r="A7671" t="s">
        <v>7694</v>
      </c>
      <c r="B7671" s="2">
        <v>42659</v>
      </c>
      <c r="C7671" s="2" t="str">
        <f>VLOOKUP(Sales_Data17[[#This Row],[Customer Name Index]],Customer_Data[#All],2,0)</f>
        <v>Elorac, Corp</v>
      </c>
      <c r="D7671">
        <v>3</v>
      </c>
      <c r="E7671" t="s">
        <v>4</v>
      </c>
      <c r="F7671" t="s">
        <v>8168</v>
      </c>
      <c r="G7671" t="s">
        <v>8027</v>
      </c>
      <c r="H7671" t="str">
        <f>VLOOKUP(Sales_Data17[[#This Row],[Delivery Region Index]],Regions_Table[#All],2,0)</f>
        <v>New South Wales</v>
      </c>
      <c r="I7671" t="str">
        <f>VLOOKUP(Sales_Data17[[#This Row],[Delivery Region Index]],Regions_Table[#All],3,0)</f>
        <v>Dubbo</v>
      </c>
      <c r="J7671">
        <v>8</v>
      </c>
      <c r="K7671">
        <v>2</v>
      </c>
      <c r="L7671" t="str">
        <f>VLOOKUP(Sales_Data17[[#This Row],[Product Description Index]],Products_Data[#All],2,0)</f>
        <v>Pants</v>
      </c>
      <c r="M7671">
        <v>5</v>
      </c>
      <c r="N7671" s="9">
        <v>265.76666666666665</v>
      </c>
      <c r="O7671" s="9">
        <f>Sales_Data17[[#This Row],[Order Quantity]]*Sales_Data17[[#This Row],[Unit Price]]</f>
        <v>1328.8333333333333</v>
      </c>
      <c r="P7671" s="9">
        <v>106.30666666666667</v>
      </c>
      <c r="Q7671" s="9">
        <f>Sales_Data17[[#This Row],[Line Total]]-(Sales_Data17[[#This Row],[Total Unit Cost]]*Sales_Data17[[#This Row],[Order Quantity]])</f>
        <v>797.3</v>
      </c>
      <c r="R7671" s="1" t="str">
        <f>TEXT(Sales_Data17[[#This Row],[OrderDate]],"MMM")</f>
        <v>Oct</v>
      </c>
      <c r="S7671" s="1" t="str">
        <f t="shared" si="119"/>
        <v>2016</v>
      </c>
    </row>
    <row r="7672" spans="1:19">
      <c r="A7672" t="s">
        <v>7695</v>
      </c>
      <c r="B7672" s="2">
        <v>42659</v>
      </c>
      <c r="C7672" s="2" t="str">
        <f>VLOOKUP(Sales_Data17[[#This Row],[Customer Name Index]],Customer_Data[#All],2,0)</f>
        <v>Rochester Ltd</v>
      </c>
      <c r="D7672">
        <v>15</v>
      </c>
      <c r="E7672" t="s">
        <v>2</v>
      </c>
      <c r="F7672" t="s">
        <v>8168</v>
      </c>
      <c r="G7672" t="s">
        <v>8025</v>
      </c>
      <c r="H7672" t="str">
        <f>VLOOKUP(Sales_Data17[[#This Row],[Delivery Region Index]],Regions_Table[#All],2,0)</f>
        <v>Queensland</v>
      </c>
      <c r="I7672" t="str">
        <f>VLOOKUP(Sales_Data17[[#This Row],[Delivery Region Index]],Regions_Table[#All],3,0)</f>
        <v>Thuringowa</v>
      </c>
      <c r="J7672">
        <v>43</v>
      </c>
      <c r="K7672">
        <v>6</v>
      </c>
      <c r="L7672" t="str">
        <f>VLOOKUP(Sales_Data17[[#This Row],[Product Description Index]],Products_Data[#All],2,0)</f>
        <v>Socks</v>
      </c>
      <c r="M7672">
        <v>9</v>
      </c>
      <c r="N7672" s="9">
        <v>245.66666666666666</v>
      </c>
      <c r="O7672" s="9">
        <f>Sales_Data17[[#This Row],[Order Quantity]]*Sales_Data17[[#This Row],[Unit Price]]</f>
        <v>2211</v>
      </c>
      <c r="P7672" s="9">
        <v>120.37666666666665</v>
      </c>
      <c r="Q7672" s="9">
        <f>Sales_Data17[[#This Row],[Line Total]]-(Sales_Data17[[#This Row],[Total Unit Cost]]*Sales_Data17[[#This Row],[Order Quantity]])</f>
        <v>1127.6100000000001</v>
      </c>
      <c r="R7672" s="1" t="str">
        <f>TEXT(Sales_Data17[[#This Row],[OrderDate]],"MMM")</f>
        <v>Oct</v>
      </c>
      <c r="S7672" s="1" t="str">
        <f t="shared" si="119"/>
        <v>2016</v>
      </c>
    </row>
    <row r="7673" spans="1:19">
      <c r="A7673" t="s">
        <v>7696</v>
      </c>
      <c r="B7673" s="2">
        <v>42659</v>
      </c>
      <c r="C7673" s="2" t="str">
        <f>VLOOKUP(Sales_Data17[[#This Row],[Customer Name Index]],Customer_Data[#All],2,0)</f>
        <v>New Ltd</v>
      </c>
      <c r="D7673">
        <v>7</v>
      </c>
      <c r="E7673" t="s">
        <v>4</v>
      </c>
      <c r="F7673" t="s">
        <v>8168</v>
      </c>
      <c r="G7673" t="s">
        <v>8027</v>
      </c>
      <c r="H7673" t="str">
        <f>VLOOKUP(Sales_Data17[[#This Row],[Delivery Region Index]],Regions_Table[#All],2,0)</f>
        <v>New South Wales</v>
      </c>
      <c r="I7673" t="str">
        <f>VLOOKUP(Sales_Data17[[#This Row],[Delivery Region Index]],Regions_Table[#All],3,0)</f>
        <v>Queanbeyan</v>
      </c>
      <c r="J7673">
        <v>20</v>
      </c>
      <c r="K7673">
        <v>3</v>
      </c>
      <c r="L7673" t="str">
        <f>VLOOKUP(Sales_Data17[[#This Row],[Product Description Index]],Products_Data[#All],2,0)</f>
        <v>Sunglasses</v>
      </c>
      <c r="M7673">
        <v>3</v>
      </c>
      <c r="N7673" s="9">
        <v>25.311111111111114</v>
      </c>
      <c r="O7673" s="9">
        <f>Sales_Data17[[#This Row],[Order Quantity]]*Sales_Data17[[#This Row],[Unit Price]]</f>
        <v>75.933333333333337</v>
      </c>
      <c r="P7673" s="9">
        <v>21.261333333333333</v>
      </c>
      <c r="Q7673" s="9">
        <f>Sales_Data17[[#This Row],[Line Total]]-(Sales_Data17[[#This Row],[Total Unit Cost]]*Sales_Data17[[#This Row],[Order Quantity]])</f>
        <v>12.149333333333338</v>
      </c>
      <c r="R7673" s="1" t="str">
        <f>TEXT(Sales_Data17[[#This Row],[OrderDate]],"MMM")</f>
        <v>Oct</v>
      </c>
      <c r="S7673" s="1" t="str">
        <f t="shared" si="119"/>
        <v>2016</v>
      </c>
    </row>
    <row r="7674" spans="1:19">
      <c r="A7674" t="s">
        <v>7697</v>
      </c>
      <c r="B7674" s="2">
        <v>42659</v>
      </c>
      <c r="C7674" s="2" t="str">
        <f>VLOOKUP(Sales_Data17[[#This Row],[Customer Name Index]],Customer_Data[#All],2,0)</f>
        <v>Pacific Ltd</v>
      </c>
      <c r="D7674">
        <v>20</v>
      </c>
      <c r="E7674" t="s">
        <v>4</v>
      </c>
      <c r="F7674" t="s">
        <v>8168</v>
      </c>
      <c r="G7674" t="s">
        <v>8028</v>
      </c>
      <c r="H7674" t="str">
        <f>VLOOKUP(Sales_Data17[[#This Row],[Delivery Region Index]],Regions_Table[#All],2,0)</f>
        <v>Victoria</v>
      </c>
      <c r="I7674" t="str">
        <f>VLOOKUP(Sales_Data17[[#This Row],[Delivery Region Index]],Regions_Table[#All],3,0)</f>
        <v>Wodonga</v>
      </c>
      <c r="J7674">
        <v>58</v>
      </c>
      <c r="K7674">
        <v>8</v>
      </c>
      <c r="L7674" t="str">
        <f>VLOOKUP(Sales_Data17[[#This Row],[Product Description Index]],Products_Data[#All],2,0)</f>
        <v>Shoes</v>
      </c>
      <c r="M7674">
        <v>9</v>
      </c>
      <c r="N7674" s="9">
        <v>126.55555555555556</v>
      </c>
      <c r="O7674" s="9">
        <f>Sales_Data17[[#This Row],[Order Quantity]]*Sales_Data17[[#This Row],[Unit Price]]</f>
        <v>1139</v>
      </c>
      <c r="P7674" s="9">
        <v>80.995555555555555</v>
      </c>
      <c r="Q7674" s="9">
        <f>Sales_Data17[[#This Row],[Line Total]]-(Sales_Data17[[#This Row],[Total Unit Cost]]*Sales_Data17[[#This Row],[Order Quantity]])</f>
        <v>410.03999999999996</v>
      </c>
      <c r="R7674" s="1" t="str">
        <f>TEXT(Sales_Data17[[#This Row],[OrderDate]],"MMM")</f>
        <v>Oct</v>
      </c>
      <c r="S7674" s="1" t="str">
        <f t="shared" si="119"/>
        <v>2016</v>
      </c>
    </row>
    <row r="7675" spans="1:19">
      <c r="A7675" t="s">
        <v>7698</v>
      </c>
      <c r="B7675" s="2">
        <v>42659</v>
      </c>
      <c r="C7675" s="2" t="str">
        <f>VLOOKUP(Sales_Data17[[#This Row],[Customer Name Index]],Customer_Data[#All],2,0)</f>
        <v>Apollo Ltd</v>
      </c>
      <c r="D7675">
        <v>11</v>
      </c>
      <c r="E7675" t="s">
        <v>3</v>
      </c>
      <c r="F7675" t="s">
        <v>8168</v>
      </c>
      <c r="G7675" t="s">
        <v>8026</v>
      </c>
      <c r="H7675" t="str">
        <f>VLOOKUP(Sales_Data17[[#This Row],[Delivery Region Index]],Regions_Table[#All],2,0)</f>
        <v>Queensland</v>
      </c>
      <c r="I7675" t="str">
        <f>VLOOKUP(Sales_Data17[[#This Row],[Delivery Region Index]],Regions_Table[#All],3,0)</f>
        <v>Gold Coast</v>
      </c>
      <c r="J7675">
        <v>31</v>
      </c>
      <c r="K7675">
        <v>5</v>
      </c>
      <c r="L7675" t="str">
        <f>VLOOKUP(Sales_Data17[[#This Row],[Product Description Index]],Products_Data[#All],2,0)</f>
        <v>Hats</v>
      </c>
      <c r="M7675">
        <v>3</v>
      </c>
      <c r="N7675" s="9">
        <v>285.12222222222221</v>
      </c>
      <c r="O7675" s="9">
        <f>Sales_Data17[[#This Row],[Order Quantity]]*Sales_Data17[[#This Row],[Unit Price]]</f>
        <v>855.36666666666656</v>
      </c>
      <c r="P7675" s="9">
        <v>171.07333333333332</v>
      </c>
      <c r="Q7675" s="9">
        <f>Sales_Data17[[#This Row],[Line Total]]-(Sales_Data17[[#This Row],[Total Unit Cost]]*Sales_Data17[[#This Row],[Order Quantity]])</f>
        <v>342.14666666666653</v>
      </c>
      <c r="R7675" s="1" t="str">
        <f>TEXT(Sales_Data17[[#This Row],[OrderDate]],"MMM")</f>
        <v>Oct</v>
      </c>
      <c r="S7675" s="1" t="str">
        <f t="shared" si="119"/>
        <v>2016</v>
      </c>
    </row>
    <row r="7676" spans="1:19">
      <c r="A7676" t="s">
        <v>7699</v>
      </c>
      <c r="B7676" s="2">
        <v>42659</v>
      </c>
      <c r="C7676" s="2" t="str">
        <f>VLOOKUP(Sales_Data17[[#This Row],[Customer Name Index]],Customer_Data[#All],2,0)</f>
        <v>Apollo Ltd</v>
      </c>
      <c r="D7676">
        <v>11</v>
      </c>
      <c r="E7676" t="s">
        <v>2</v>
      </c>
      <c r="F7676" t="s">
        <v>8168</v>
      </c>
      <c r="G7676" t="s">
        <v>8026</v>
      </c>
      <c r="H7676" t="str">
        <f>VLOOKUP(Sales_Data17[[#This Row],[Delivery Region Index]],Regions_Table[#All],2,0)</f>
        <v>Queensland</v>
      </c>
      <c r="I7676" t="str">
        <f>VLOOKUP(Sales_Data17[[#This Row],[Delivery Region Index]],Regions_Table[#All],3,0)</f>
        <v>Gladstone</v>
      </c>
      <c r="J7676">
        <v>30</v>
      </c>
      <c r="K7676">
        <v>5</v>
      </c>
      <c r="L7676" t="str">
        <f>VLOOKUP(Sales_Data17[[#This Row],[Product Description Index]],Products_Data[#All],2,0)</f>
        <v>Hats</v>
      </c>
      <c r="M7676">
        <v>7</v>
      </c>
      <c r="N7676" s="9">
        <v>358.82222222222225</v>
      </c>
      <c r="O7676" s="9">
        <f>Sales_Data17[[#This Row],[Order Quantity]]*Sales_Data17[[#This Row],[Unit Price]]</f>
        <v>2511.7555555555559</v>
      </c>
      <c r="P7676" s="9">
        <v>186.58755555555555</v>
      </c>
      <c r="Q7676" s="9">
        <f>Sales_Data17[[#This Row],[Line Total]]-(Sales_Data17[[#This Row],[Total Unit Cost]]*Sales_Data17[[#This Row],[Order Quantity]])</f>
        <v>1205.6426666666671</v>
      </c>
      <c r="R7676" s="1" t="str">
        <f>TEXT(Sales_Data17[[#This Row],[OrderDate]],"MMM")</f>
        <v>Oct</v>
      </c>
      <c r="S7676" s="1" t="str">
        <f t="shared" si="119"/>
        <v>2016</v>
      </c>
    </row>
    <row r="7677" spans="1:19">
      <c r="A7677" t="s">
        <v>7700</v>
      </c>
      <c r="B7677" s="2">
        <v>42659</v>
      </c>
      <c r="C7677" s="2" t="str">
        <f>VLOOKUP(Sales_Data17[[#This Row],[Customer Name Index]],Customer_Data[#All],2,0)</f>
        <v>ETUDE Ltd</v>
      </c>
      <c r="D7677">
        <v>4</v>
      </c>
      <c r="E7677" t="s">
        <v>4</v>
      </c>
      <c r="F7677" t="s">
        <v>8168</v>
      </c>
      <c r="G7677" t="s">
        <v>8027</v>
      </c>
      <c r="H7677" t="str">
        <f>VLOOKUP(Sales_Data17[[#This Row],[Delivery Region Index]],Regions_Table[#All],2,0)</f>
        <v>New South Wales</v>
      </c>
      <c r="I7677" t="str">
        <f>VLOOKUP(Sales_Data17[[#This Row],[Delivery Region Index]],Regions_Table[#All],3,0)</f>
        <v>Griffith</v>
      </c>
      <c r="J7677">
        <v>12</v>
      </c>
      <c r="K7677">
        <v>2</v>
      </c>
      <c r="L7677" t="str">
        <f>VLOOKUP(Sales_Data17[[#This Row],[Product Description Index]],Products_Data[#All],2,0)</f>
        <v>Pants</v>
      </c>
      <c r="M7677">
        <v>2</v>
      </c>
      <c r="N7677" s="9">
        <v>26.8</v>
      </c>
      <c r="O7677" s="9">
        <f>Sales_Data17[[#This Row],[Order Quantity]]*Sales_Data17[[#This Row],[Unit Price]]</f>
        <v>53.6</v>
      </c>
      <c r="P7677" s="9">
        <v>21.172000000000004</v>
      </c>
      <c r="Q7677" s="9">
        <f>Sales_Data17[[#This Row],[Line Total]]-(Sales_Data17[[#This Row],[Total Unit Cost]]*Sales_Data17[[#This Row],[Order Quantity]])</f>
        <v>11.255999999999993</v>
      </c>
      <c r="R7677" s="1" t="str">
        <f>TEXT(Sales_Data17[[#This Row],[OrderDate]],"MMM")</f>
        <v>Oct</v>
      </c>
      <c r="S7677" s="1" t="str">
        <f t="shared" si="119"/>
        <v>2016</v>
      </c>
    </row>
    <row r="7678" spans="1:19">
      <c r="A7678" t="s">
        <v>7701</v>
      </c>
      <c r="B7678" s="2">
        <v>42660</v>
      </c>
      <c r="C7678" s="2" t="str">
        <f>VLOOKUP(Sales_Data17[[#This Row],[Customer Name Index]],Customer_Data[#All],2,0)</f>
        <v xml:space="preserve">Qualitest </v>
      </c>
      <c r="D7678">
        <v>19</v>
      </c>
      <c r="E7678" t="s">
        <v>3</v>
      </c>
      <c r="F7678" t="s">
        <v>8168</v>
      </c>
      <c r="G7678" t="s">
        <v>8028</v>
      </c>
      <c r="H7678" t="str">
        <f>VLOOKUP(Sales_Data17[[#This Row],[Delivery Region Index]],Regions_Table[#All],2,0)</f>
        <v>Victoria</v>
      </c>
      <c r="I7678" t="str">
        <f>VLOOKUP(Sales_Data17[[#This Row],[Delivery Region Index]],Regions_Table[#All],3,0)</f>
        <v>Swan Hill</v>
      </c>
      <c r="J7678">
        <v>55</v>
      </c>
      <c r="K7678">
        <v>8</v>
      </c>
      <c r="L7678" t="str">
        <f>VLOOKUP(Sales_Data17[[#This Row],[Product Description Index]],Products_Data[#All],2,0)</f>
        <v>Shoes</v>
      </c>
      <c r="M7678">
        <v>5</v>
      </c>
      <c r="N7678" s="9">
        <v>99.01111111111112</v>
      </c>
      <c r="O7678" s="9">
        <f>Sales_Data17[[#This Row],[Order Quantity]]*Sales_Data17[[#This Row],[Unit Price]]</f>
        <v>495.0555555555556</v>
      </c>
      <c r="P7678" s="9">
        <v>84.159444444444432</v>
      </c>
      <c r="Q7678" s="9">
        <f>Sales_Data17[[#This Row],[Line Total]]-(Sales_Data17[[#This Row],[Total Unit Cost]]*Sales_Data17[[#This Row],[Order Quantity]])</f>
        <v>74.258333333333439</v>
      </c>
      <c r="R7678" s="1" t="str">
        <f>TEXT(Sales_Data17[[#This Row],[OrderDate]],"MMM")</f>
        <v>Oct</v>
      </c>
      <c r="S7678" s="1" t="str">
        <f t="shared" si="119"/>
        <v>2016</v>
      </c>
    </row>
    <row r="7679" spans="1:19">
      <c r="A7679" t="s">
        <v>7702</v>
      </c>
      <c r="B7679" s="2">
        <v>42660</v>
      </c>
      <c r="C7679" s="2" t="str">
        <f>VLOOKUP(Sales_Data17[[#This Row],[Customer Name Index]],Customer_Data[#All],2,0)</f>
        <v>PEDIFIX, Corp</v>
      </c>
      <c r="D7679">
        <v>6</v>
      </c>
      <c r="E7679" t="s">
        <v>2</v>
      </c>
      <c r="F7679" t="s">
        <v>8168</v>
      </c>
      <c r="G7679" t="s">
        <v>8027</v>
      </c>
      <c r="H7679" t="str">
        <f>VLOOKUP(Sales_Data17[[#This Row],[Delivery Region Index]],Regions_Table[#All],2,0)</f>
        <v>New South Wales</v>
      </c>
      <c r="I7679" t="str">
        <f>VLOOKUP(Sales_Data17[[#This Row],[Delivery Region Index]],Regions_Table[#All],3,0)</f>
        <v>Nowra</v>
      </c>
      <c r="J7679">
        <v>17</v>
      </c>
      <c r="K7679">
        <v>3</v>
      </c>
      <c r="L7679" t="str">
        <f>VLOOKUP(Sales_Data17[[#This Row],[Product Description Index]],Products_Data[#All],2,0)</f>
        <v>Sunglasses</v>
      </c>
      <c r="M7679">
        <v>5</v>
      </c>
      <c r="N7679" s="9">
        <v>585.13333333333333</v>
      </c>
      <c r="O7679" s="9">
        <f>Sales_Data17[[#This Row],[Order Quantity]]*Sales_Data17[[#This Row],[Unit Price]]</f>
        <v>2925.6666666666665</v>
      </c>
      <c r="P7679" s="9">
        <v>245.75599999999997</v>
      </c>
      <c r="Q7679" s="9">
        <f>Sales_Data17[[#This Row],[Line Total]]-(Sales_Data17[[#This Row],[Total Unit Cost]]*Sales_Data17[[#This Row],[Order Quantity]])</f>
        <v>1696.8866666666668</v>
      </c>
      <c r="R7679" s="1" t="str">
        <f>TEXT(Sales_Data17[[#This Row],[OrderDate]],"MMM")</f>
        <v>Oct</v>
      </c>
      <c r="S7679" s="1" t="str">
        <f t="shared" si="119"/>
        <v>2016</v>
      </c>
    </row>
    <row r="7680" spans="1:19">
      <c r="A7680" t="s">
        <v>7703</v>
      </c>
      <c r="B7680" s="2">
        <v>42660</v>
      </c>
      <c r="C7680" s="2" t="str">
        <f>VLOOKUP(Sales_Data17[[#This Row],[Customer Name Index]],Customer_Data[#All],2,0)</f>
        <v>Rochester Ltd</v>
      </c>
      <c r="D7680">
        <v>15</v>
      </c>
      <c r="E7680" t="s">
        <v>3</v>
      </c>
      <c r="F7680" t="s">
        <v>8168</v>
      </c>
      <c r="G7680" t="s">
        <v>8025</v>
      </c>
      <c r="H7680" t="str">
        <f>VLOOKUP(Sales_Data17[[#This Row],[Delivery Region Index]],Regions_Table[#All],2,0)</f>
        <v>Queensland</v>
      </c>
      <c r="I7680" t="str">
        <f>VLOOKUP(Sales_Data17[[#This Row],[Delivery Region Index]],Regions_Table[#All],3,0)</f>
        <v>Thuringowa</v>
      </c>
      <c r="J7680">
        <v>43</v>
      </c>
      <c r="K7680">
        <v>6</v>
      </c>
      <c r="L7680" t="str">
        <f>VLOOKUP(Sales_Data17[[#This Row],[Product Description Index]],Products_Data[#All],2,0)</f>
        <v>Socks</v>
      </c>
      <c r="M7680">
        <v>8</v>
      </c>
      <c r="N7680" s="9">
        <v>434.75555555555559</v>
      </c>
      <c r="O7680" s="9">
        <f>Sales_Data17[[#This Row],[Order Quantity]]*Sales_Data17[[#This Row],[Unit Price]]</f>
        <v>3478.0444444444447</v>
      </c>
      <c r="P7680" s="9">
        <v>334.76177777777781</v>
      </c>
      <c r="Q7680" s="9">
        <f>Sales_Data17[[#This Row],[Line Total]]-(Sales_Data17[[#This Row],[Total Unit Cost]]*Sales_Data17[[#This Row],[Order Quantity]])</f>
        <v>799.95022222222224</v>
      </c>
      <c r="R7680" s="1" t="str">
        <f>TEXT(Sales_Data17[[#This Row],[OrderDate]],"MMM")</f>
        <v>Oct</v>
      </c>
      <c r="S7680" s="1" t="str">
        <f t="shared" si="119"/>
        <v>2016</v>
      </c>
    </row>
    <row r="7681" spans="1:19">
      <c r="A7681" t="s">
        <v>7704</v>
      </c>
      <c r="B7681" s="2">
        <v>42660</v>
      </c>
      <c r="C7681" s="2" t="str">
        <f>VLOOKUP(Sales_Data17[[#This Row],[Customer Name Index]],Customer_Data[#All],2,0)</f>
        <v>New Ltd</v>
      </c>
      <c r="D7681">
        <v>7</v>
      </c>
      <c r="E7681" t="s">
        <v>4</v>
      </c>
      <c r="F7681" t="s">
        <v>8168</v>
      </c>
      <c r="G7681" t="s">
        <v>8027</v>
      </c>
      <c r="H7681" t="str">
        <f>VLOOKUP(Sales_Data17[[#This Row],[Delivery Region Index]],Regions_Table[#All],2,0)</f>
        <v>New South Wales</v>
      </c>
      <c r="I7681" t="str">
        <f>VLOOKUP(Sales_Data17[[#This Row],[Delivery Region Index]],Regions_Table[#All],3,0)</f>
        <v>Orange</v>
      </c>
      <c r="J7681">
        <v>18</v>
      </c>
      <c r="K7681">
        <v>3</v>
      </c>
      <c r="L7681" t="str">
        <f>VLOOKUP(Sales_Data17[[#This Row],[Product Description Index]],Products_Data[#All],2,0)</f>
        <v>Sunglasses</v>
      </c>
      <c r="M7681">
        <v>4</v>
      </c>
      <c r="N7681" s="9">
        <v>440.71111111111111</v>
      </c>
      <c r="O7681" s="9">
        <f>Sales_Data17[[#This Row],[Order Quantity]]*Sales_Data17[[#This Row],[Unit Price]]</f>
        <v>1762.8444444444444</v>
      </c>
      <c r="P7681" s="9">
        <v>242.39111111111117</v>
      </c>
      <c r="Q7681" s="9">
        <f>Sales_Data17[[#This Row],[Line Total]]-(Sales_Data17[[#This Row],[Total Unit Cost]]*Sales_Data17[[#This Row],[Order Quantity]])</f>
        <v>793.27999999999975</v>
      </c>
      <c r="R7681" s="1" t="str">
        <f>TEXT(Sales_Data17[[#This Row],[OrderDate]],"MMM")</f>
        <v>Oct</v>
      </c>
      <c r="S7681" s="1" t="str">
        <f t="shared" si="119"/>
        <v>2016</v>
      </c>
    </row>
    <row r="7682" spans="1:19">
      <c r="A7682" t="s">
        <v>7705</v>
      </c>
      <c r="B7682" s="2">
        <v>42661</v>
      </c>
      <c r="C7682" s="2" t="str">
        <f>VLOOKUP(Sales_Data17[[#This Row],[Customer Name Index]],Customer_Data[#All],2,0)</f>
        <v xml:space="preserve">Medline </v>
      </c>
      <c r="D7682">
        <v>12</v>
      </c>
      <c r="E7682" t="s">
        <v>3</v>
      </c>
      <c r="F7682" t="s">
        <v>8168</v>
      </c>
      <c r="G7682" t="s">
        <v>8026</v>
      </c>
      <c r="H7682" t="str">
        <f>VLOOKUP(Sales_Data17[[#This Row],[Delivery Region Index]],Regions_Table[#All],2,0)</f>
        <v>Queensland</v>
      </c>
      <c r="I7682" t="str">
        <f>VLOOKUP(Sales_Data17[[#This Row],[Delivery Region Index]],Regions_Table[#All],3,0)</f>
        <v>Hervey Bay</v>
      </c>
      <c r="J7682">
        <v>33</v>
      </c>
      <c r="K7682">
        <v>5</v>
      </c>
      <c r="L7682" t="str">
        <f>VLOOKUP(Sales_Data17[[#This Row],[Product Description Index]],Products_Data[#All],2,0)</f>
        <v>Hats</v>
      </c>
      <c r="M7682">
        <v>2</v>
      </c>
      <c r="N7682" s="9">
        <v>215.14444444444445</v>
      </c>
      <c r="O7682" s="9">
        <f>Sales_Data17[[#This Row],[Order Quantity]]*Sales_Data17[[#This Row],[Unit Price]]</f>
        <v>430.28888888888889</v>
      </c>
      <c r="P7682" s="9">
        <v>118.32944444444446</v>
      </c>
      <c r="Q7682" s="9">
        <f>Sales_Data17[[#This Row],[Line Total]]-(Sales_Data17[[#This Row],[Total Unit Cost]]*Sales_Data17[[#This Row],[Order Quantity]])</f>
        <v>193.62999999999997</v>
      </c>
      <c r="R7682" s="1" t="str">
        <f>TEXT(Sales_Data17[[#This Row],[OrderDate]],"MMM")</f>
        <v>Oct</v>
      </c>
      <c r="S7682" s="1" t="str">
        <f t="shared" ref="S7682:S7745" si="120">TEXT(B7682,"YYY")</f>
        <v>2016</v>
      </c>
    </row>
    <row r="7683" spans="1:19">
      <c r="A7683" t="s">
        <v>7706</v>
      </c>
      <c r="B7683" s="2">
        <v>42661</v>
      </c>
      <c r="C7683" s="2" t="str">
        <f>VLOOKUP(Sales_Data17[[#This Row],[Customer Name Index]],Customer_Data[#All],2,0)</f>
        <v>Pure Group</v>
      </c>
      <c r="D7683">
        <v>17</v>
      </c>
      <c r="E7683" t="s">
        <v>2</v>
      </c>
      <c r="F7683" t="s">
        <v>8168</v>
      </c>
      <c r="G7683" t="s">
        <v>8025</v>
      </c>
      <c r="H7683" t="str">
        <f>VLOOKUP(Sales_Data17[[#This Row],[Delivery Region Index]],Regions_Table[#All],2,0)</f>
        <v>Victoria</v>
      </c>
      <c r="I7683" t="str">
        <f>VLOOKUP(Sales_Data17[[#This Row],[Delivery Region Index]],Regions_Table[#All],3,0)</f>
        <v>Benalla</v>
      </c>
      <c r="J7683">
        <v>48</v>
      </c>
      <c r="K7683">
        <v>7</v>
      </c>
      <c r="L7683" t="str">
        <f>VLOOKUP(Sales_Data17[[#This Row],[Product Description Index]],Products_Data[#All],2,0)</f>
        <v>Dress Shirts</v>
      </c>
      <c r="M7683">
        <v>1</v>
      </c>
      <c r="N7683" s="9">
        <v>693.82222222222231</v>
      </c>
      <c r="O7683" s="9">
        <f>Sales_Data17[[#This Row],[Order Quantity]]*Sales_Data17[[#This Row],[Unit Price]]</f>
        <v>693.82222222222231</v>
      </c>
      <c r="P7683" s="9">
        <v>492.61377777777784</v>
      </c>
      <c r="Q7683" s="9">
        <f>Sales_Data17[[#This Row],[Line Total]]-(Sales_Data17[[#This Row],[Total Unit Cost]]*Sales_Data17[[#This Row],[Order Quantity]])</f>
        <v>201.20844444444447</v>
      </c>
      <c r="R7683" s="1" t="str">
        <f>TEXT(Sales_Data17[[#This Row],[OrderDate]],"MMM")</f>
        <v>Oct</v>
      </c>
      <c r="S7683" s="1" t="str">
        <f t="shared" si="120"/>
        <v>2016</v>
      </c>
    </row>
    <row r="7684" spans="1:19">
      <c r="A7684" t="s">
        <v>7707</v>
      </c>
      <c r="B7684" s="2">
        <v>42661</v>
      </c>
      <c r="C7684" s="2" t="str">
        <f>VLOOKUP(Sales_Data17[[#This Row],[Customer Name Index]],Customer_Data[#All],2,0)</f>
        <v>ETUDE Ltd</v>
      </c>
      <c r="D7684">
        <v>4</v>
      </c>
      <c r="E7684" t="s">
        <v>2</v>
      </c>
      <c r="F7684" t="s">
        <v>8168</v>
      </c>
      <c r="G7684" t="s">
        <v>8027</v>
      </c>
      <c r="H7684" t="str">
        <f>VLOOKUP(Sales_Data17[[#This Row],[Delivery Region Index]],Regions_Table[#All],2,0)</f>
        <v>New South Wales</v>
      </c>
      <c r="I7684" t="str">
        <f>VLOOKUP(Sales_Data17[[#This Row],[Delivery Region Index]],Regions_Table[#All],3,0)</f>
        <v>Grafton</v>
      </c>
      <c r="J7684">
        <v>11</v>
      </c>
      <c r="K7684">
        <v>2</v>
      </c>
      <c r="L7684" t="str">
        <f>VLOOKUP(Sales_Data17[[#This Row],[Product Description Index]],Products_Data[#All],2,0)</f>
        <v>Pants</v>
      </c>
      <c r="M7684">
        <v>2</v>
      </c>
      <c r="N7684" s="9">
        <v>124.32222222222224</v>
      </c>
      <c r="O7684" s="9">
        <f>Sales_Data17[[#This Row],[Order Quantity]]*Sales_Data17[[#This Row],[Unit Price]]</f>
        <v>248.64444444444447</v>
      </c>
      <c r="P7684" s="9">
        <v>53.458555555555556</v>
      </c>
      <c r="Q7684" s="9">
        <f>Sales_Data17[[#This Row],[Line Total]]-(Sales_Data17[[#This Row],[Total Unit Cost]]*Sales_Data17[[#This Row],[Order Quantity]])</f>
        <v>141.72733333333338</v>
      </c>
      <c r="R7684" s="1" t="str">
        <f>TEXT(Sales_Data17[[#This Row],[OrderDate]],"MMM")</f>
        <v>Oct</v>
      </c>
      <c r="S7684" s="1" t="str">
        <f t="shared" si="120"/>
        <v>2016</v>
      </c>
    </row>
    <row r="7685" spans="1:19">
      <c r="A7685" t="s">
        <v>7708</v>
      </c>
      <c r="B7685" s="2">
        <v>42661</v>
      </c>
      <c r="C7685" s="2" t="str">
        <f>VLOOKUP(Sales_Data17[[#This Row],[Customer Name Index]],Customer_Data[#All],2,0)</f>
        <v xml:space="preserve">WakeFern </v>
      </c>
      <c r="D7685">
        <v>2</v>
      </c>
      <c r="E7685" t="s">
        <v>4</v>
      </c>
      <c r="F7685" t="s">
        <v>8168</v>
      </c>
      <c r="G7685" t="s">
        <v>8027</v>
      </c>
      <c r="H7685" t="str">
        <f>VLOOKUP(Sales_Data17[[#This Row],[Delivery Region Index]],Regions_Table[#All],2,0)</f>
        <v>New South Wales</v>
      </c>
      <c r="I7685" t="str">
        <f>VLOOKUP(Sales_Data17[[#This Row],[Delivery Region Index]],Regions_Table[#All],3,0)</f>
        <v>Cessnock</v>
      </c>
      <c r="J7685">
        <v>6</v>
      </c>
      <c r="K7685">
        <v>1</v>
      </c>
      <c r="L7685" t="str">
        <f>VLOOKUP(Sales_Data17[[#This Row],[Product Description Index]],Products_Data[#All],2,0)</f>
        <v>Shirts</v>
      </c>
      <c r="M7685">
        <v>3</v>
      </c>
      <c r="N7685" s="9">
        <v>123.57777777777778</v>
      </c>
      <c r="O7685" s="9">
        <f>Sales_Data17[[#This Row],[Order Quantity]]*Sales_Data17[[#This Row],[Unit Price]]</f>
        <v>370.73333333333335</v>
      </c>
      <c r="P7685" s="9">
        <v>65.496222222222229</v>
      </c>
      <c r="Q7685" s="9">
        <f>Sales_Data17[[#This Row],[Line Total]]-(Sales_Data17[[#This Row],[Total Unit Cost]]*Sales_Data17[[#This Row],[Order Quantity]])</f>
        <v>174.24466666666666</v>
      </c>
      <c r="R7685" s="1" t="str">
        <f>TEXT(Sales_Data17[[#This Row],[OrderDate]],"MMM")</f>
        <v>Oct</v>
      </c>
      <c r="S7685" s="1" t="str">
        <f t="shared" si="120"/>
        <v>2016</v>
      </c>
    </row>
    <row r="7686" spans="1:19">
      <c r="A7686" t="s">
        <v>7709</v>
      </c>
      <c r="B7686" s="2">
        <v>42661</v>
      </c>
      <c r="C7686" s="2" t="str">
        <f>VLOOKUP(Sales_Data17[[#This Row],[Customer Name Index]],Customer_Data[#All],2,0)</f>
        <v>Elorac, Corp</v>
      </c>
      <c r="D7686">
        <v>3</v>
      </c>
      <c r="E7686" t="s">
        <v>4</v>
      </c>
      <c r="F7686" t="s">
        <v>8168</v>
      </c>
      <c r="G7686" t="s">
        <v>8027</v>
      </c>
      <c r="H7686" t="str">
        <f>VLOOKUP(Sales_Data17[[#This Row],[Delivery Region Index]],Regions_Table[#All],2,0)</f>
        <v>New South Wales</v>
      </c>
      <c r="I7686" t="str">
        <f>VLOOKUP(Sales_Data17[[#This Row],[Delivery Region Index]],Regions_Table[#All],3,0)</f>
        <v>Cessnock</v>
      </c>
      <c r="J7686">
        <v>6</v>
      </c>
      <c r="K7686">
        <v>1</v>
      </c>
      <c r="L7686" t="str">
        <f>VLOOKUP(Sales_Data17[[#This Row],[Product Description Index]],Products_Data[#All],2,0)</f>
        <v>Shirts</v>
      </c>
      <c r="M7686">
        <v>9</v>
      </c>
      <c r="N7686" s="9">
        <v>126.55555555555556</v>
      </c>
      <c r="O7686" s="9">
        <f>Sales_Data17[[#This Row],[Order Quantity]]*Sales_Data17[[#This Row],[Unit Price]]</f>
        <v>1139</v>
      </c>
      <c r="P7686" s="9">
        <v>74.667777777777772</v>
      </c>
      <c r="Q7686" s="9">
        <f>Sales_Data17[[#This Row],[Line Total]]-(Sales_Data17[[#This Row],[Total Unit Cost]]*Sales_Data17[[#This Row],[Order Quantity]])</f>
        <v>466.99</v>
      </c>
      <c r="R7686" s="1" t="str">
        <f>TEXT(Sales_Data17[[#This Row],[OrderDate]],"MMM")</f>
        <v>Oct</v>
      </c>
      <c r="S7686" s="1" t="str">
        <f t="shared" si="120"/>
        <v>2016</v>
      </c>
    </row>
    <row r="7687" spans="1:19">
      <c r="A7687" t="s">
        <v>7710</v>
      </c>
      <c r="B7687" s="2">
        <v>42661</v>
      </c>
      <c r="C7687" s="2" t="str">
        <f>VLOOKUP(Sales_Data17[[#This Row],[Customer Name Index]],Customer_Data[#All],2,0)</f>
        <v>Rochester Ltd</v>
      </c>
      <c r="D7687">
        <v>15</v>
      </c>
      <c r="E7687" t="s">
        <v>2</v>
      </c>
      <c r="F7687" t="s">
        <v>8168</v>
      </c>
      <c r="G7687" t="s">
        <v>8025</v>
      </c>
      <c r="H7687" t="str">
        <f>VLOOKUP(Sales_Data17[[#This Row],[Delivery Region Index]],Regions_Table[#All],2,0)</f>
        <v>Queensland</v>
      </c>
      <c r="I7687" t="str">
        <f>VLOOKUP(Sales_Data17[[#This Row],[Delivery Region Index]],Regions_Table[#All],3,0)</f>
        <v>Sunshine Coast</v>
      </c>
      <c r="J7687">
        <v>42</v>
      </c>
      <c r="K7687">
        <v>6</v>
      </c>
      <c r="L7687" t="str">
        <f>VLOOKUP(Sales_Data17[[#This Row],[Product Description Index]],Products_Data[#All],2,0)</f>
        <v>Socks</v>
      </c>
      <c r="M7687">
        <v>5</v>
      </c>
      <c r="N7687" s="9">
        <v>195.04444444444445</v>
      </c>
      <c r="O7687" s="9">
        <f>Sales_Data17[[#This Row],[Order Quantity]]*Sales_Data17[[#This Row],[Unit Price]]</f>
        <v>975.22222222222229</v>
      </c>
      <c r="P7687" s="9">
        <v>161.88688888888888</v>
      </c>
      <c r="Q7687" s="9">
        <f>Sales_Data17[[#This Row],[Line Total]]-(Sales_Data17[[#This Row],[Total Unit Cost]]*Sales_Data17[[#This Row],[Order Quantity]])</f>
        <v>165.78777777777793</v>
      </c>
      <c r="R7687" s="1" t="str">
        <f>TEXT(Sales_Data17[[#This Row],[OrderDate]],"MMM")</f>
        <v>Oct</v>
      </c>
      <c r="S7687" s="1" t="str">
        <f t="shared" si="120"/>
        <v>2016</v>
      </c>
    </row>
    <row r="7688" spans="1:19">
      <c r="A7688" t="s">
        <v>7711</v>
      </c>
      <c r="B7688" s="2">
        <v>42661</v>
      </c>
      <c r="C7688" s="2" t="str">
        <f>VLOOKUP(Sales_Data17[[#This Row],[Customer Name Index]],Customer_Data[#All],2,0)</f>
        <v>Elorac, Corp</v>
      </c>
      <c r="D7688">
        <v>3</v>
      </c>
      <c r="E7688" t="s">
        <v>3</v>
      </c>
      <c r="F7688" t="s">
        <v>8168</v>
      </c>
      <c r="G7688" t="s">
        <v>8027</v>
      </c>
      <c r="H7688" t="str">
        <f>VLOOKUP(Sales_Data17[[#This Row],[Delivery Region Index]],Regions_Table[#All],2,0)</f>
        <v>New South Wales</v>
      </c>
      <c r="I7688" t="str">
        <f>VLOOKUP(Sales_Data17[[#This Row],[Delivery Region Index]],Regions_Table[#All],3,0)</f>
        <v>Gosford</v>
      </c>
      <c r="J7688">
        <v>9</v>
      </c>
      <c r="K7688">
        <v>2</v>
      </c>
      <c r="L7688" t="str">
        <f>VLOOKUP(Sales_Data17[[#This Row],[Product Description Index]],Products_Data[#All],2,0)</f>
        <v>Pants</v>
      </c>
      <c r="M7688">
        <v>4</v>
      </c>
      <c r="N7688" s="9">
        <v>111.66666666666667</v>
      </c>
      <c r="O7688" s="9">
        <f>Sales_Data17[[#This Row],[Order Quantity]]*Sales_Data17[[#This Row],[Unit Price]]</f>
        <v>446.66666666666669</v>
      </c>
      <c r="P7688" s="9">
        <v>48.016666666666666</v>
      </c>
      <c r="Q7688" s="9">
        <f>Sales_Data17[[#This Row],[Line Total]]-(Sales_Data17[[#This Row],[Total Unit Cost]]*Sales_Data17[[#This Row],[Order Quantity]])</f>
        <v>254.60000000000002</v>
      </c>
      <c r="R7688" s="1" t="str">
        <f>TEXT(Sales_Data17[[#This Row],[OrderDate]],"MMM")</f>
        <v>Oct</v>
      </c>
      <c r="S7688" s="1" t="str">
        <f t="shared" si="120"/>
        <v>2016</v>
      </c>
    </row>
    <row r="7689" spans="1:19">
      <c r="A7689" t="s">
        <v>7712</v>
      </c>
      <c r="B7689" s="2">
        <v>42662</v>
      </c>
      <c r="C7689" s="2" t="str">
        <f>VLOOKUP(Sales_Data17[[#This Row],[Customer Name Index]],Customer_Data[#All],2,0)</f>
        <v>21st Ltd</v>
      </c>
      <c r="D7689">
        <v>10</v>
      </c>
      <c r="E7689" t="s">
        <v>2</v>
      </c>
      <c r="F7689" t="s">
        <v>8168</v>
      </c>
      <c r="G7689" t="s">
        <v>8027</v>
      </c>
      <c r="H7689" t="str">
        <f>VLOOKUP(Sales_Data17[[#This Row],[Delivery Region Index]],Regions_Table[#All],2,0)</f>
        <v>Queensland</v>
      </c>
      <c r="I7689" t="str">
        <f>VLOOKUP(Sales_Data17[[#This Row],[Delivery Region Index]],Regions_Table[#All],3,0)</f>
        <v>Bundaberg</v>
      </c>
      <c r="J7689">
        <v>27</v>
      </c>
      <c r="K7689">
        <v>4</v>
      </c>
      <c r="L7689" t="str">
        <f>VLOOKUP(Sales_Data17[[#This Row],[Product Description Index]],Products_Data[#All],2,0)</f>
        <v>Jeans</v>
      </c>
      <c r="M7689">
        <v>7</v>
      </c>
      <c r="N7689" s="9">
        <v>213.65555555555557</v>
      </c>
      <c r="O7689" s="9">
        <f>Sales_Data17[[#This Row],[Order Quantity]]*Sales_Data17[[#This Row],[Unit Price]]</f>
        <v>1495.588888888889</v>
      </c>
      <c r="P7689" s="9">
        <v>111.1008888888889</v>
      </c>
      <c r="Q7689" s="9">
        <f>Sales_Data17[[#This Row],[Line Total]]-(Sales_Data17[[#This Row],[Total Unit Cost]]*Sales_Data17[[#This Row],[Order Quantity]])</f>
        <v>717.88266666666664</v>
      </c>
      <c r="R7689" s="1" t="str">
        <f>TEXT(Sales_Data17[[#This Row],[OrderDate]],"MMM")</f>
        <v>Oct</v>
      </c>
      <c r="S7689" s="1" t="str">
        <f t="shared" si="120"/>
        <v>2016</v>
      </c>
    </row>
    <row r="7690" spans="1:19">
      <c r="A7690" t="s">
        <v>7713</v>
      </c>
      <c r="B7690" s="2">
        <v>42662</v>
      </c>
      <c r="C7690" s="2" t="str">
        <f>VLOOKUP(Sales_Data17[[#This Row],[Customer Name Index]],Customer_Data[#All],2,0)</f>
        <v>21st Ltd</v>
      </c>
      <c r="D7690">
        <v>10</v>
      </c>
      <c r="E7690" t="s">
        <v>2</v>
      </c>
      <c r="F7690" t="s">
        <v>8168</v>
      </c>
      <c r="G7690" t="s">
        <v>8027</v>
      </c>
      <c r="H7690" t="str">
        <f>VLOOKUP(Sales_Data17[[#This Row],[Delivery Region Index]],Regions_Table[#All],2,0)</f>
        <v>Queensland</v>
      </c>
      <c r="I7690" t="str">
        <f>VLOOKUP(Sales_Data17[[#This Row],[Delivery Region Index]],Regions_Table[#All],3,0)</f>
        <v>Bundaberg</v>
      </c>
      <c r="J7690">
        <v>27</v>
      </c>
      <c r="K7690">
        <v>4</v>
      </c>
      <c r="L7690" t="str">
        <f>VLOOKUP(Sales_Data17[[#This Row],[Product Description Index]],Products_Data[#All],2,0)</f>
        <v>Jeans</v>
      </c>
      <c r="M7690">
        <v>7</v>
      </c>
      <c r="N7690" s="9">
        <v>20.100000000000001</v>
      </c>
      <c r="O7690" s="9">
        <f>Sales_Data17[[#This Row],[Order Quantity]]*Sales_Data17[[#This Row],[Unit Price]]</f>
        <v>140.70000000000002</v>
      </c>
      <c r="P7690" s="9">
        <v>15.075000000000001</v>
      </c>
      <c r="Q7690" s="9">
        <f>Sales_Data17[[#This Row],[Line Total]]-(Sales_Data17[[#This Row],[Total Unit Cost]]*Sales_Data17[[#This Row],[Order Quantity]])</f>
        <v>35.175000000000011</v>
      </c>
      <c r="R7690" s="1" t="str">
        <f>TEXT(Sales_Data17[[#This Row],[OrderDate]],"MMM")</f>
        <v>Oct</v>
      </c>
      <c r="S7690" s="1" t="str">
        <f t="shared" si="120"/>
        <v>2016</v>
      </c>
    </row>
    <row r="7691" spans="1:19">
      <c r="A7691" t="s">
        <v>7714</v>
      </c>
      <c r="B7691" s="2">
        <v>42662</v>
      </c>
      <c r="C7691" s="2" t="str">
        <f>VLOOKUP(Sales_Data17[[#This Row],[Customer Name Index]],Customer_Data[#All],2,0)</f>
        <v>Ole Group</v>
      </c>
      <c r="D7691">
        <v>13</v>
      </c>
      <c r="E7691" t="s">
        <v>4</v>
      </c>
      <c r="F7691" t="s">
        <v>8168</v>
      </c>
      <c r="G7691" t="s">
        <v>8026</v>
      </c>
      <c r="H7691" t="str">
        <f>VLOOKUP(Sales_Data17[[#This Row],[Delivery Region Index]],Regions_Table[#All],2,0)</f>
        <v>Queensland</v>
      </c>
      <c r="I7691" t="str">
        <f>VLOOKUP(Sales_Data17[[#This Row],[Delivery Region Index]],Regions_Table[#All],3,0)</f>
        <v>Mackay</v>
      </c>
      <c r="J7691">
        <v>36</v>
      </c>
      <c r="K7691">
        <v>5</v>
      </c>
      <c r="L7691" t="str">
        <f>VLOOKUP(Sales_Data17[[#This Row],[Product Description Index]],Products_Data[#All],2,0)</f>
        <v>Hats</v>
      </c>
      <c r="M7691">
        <v>7</v>
      </c>
      <c r="N7691" s="9">
        <v>84.866666666666674</v>
      </c>
      <c r="O7691" s="9">
        <f>Sales_Data17[[#This Row],[Order Quantity]]*Sales_Data17[[#This Row],[Unit Price]]</f>
        <v>594.06666666666672</v>
      </c>
      <c r="P7691" s="9">
        <v>43.282000000000011</v>
      </c>
      <c r="Q7691" s="9">
        <f>Sales_Data17[[#This Row],[Line Total]]-(Sales_Data17[[#This Row],[Total Unit Cost]]*Sales_Data17[[#This Row],[Order Quantity]])</f>
        <v>291.09266666666667</v>
      </c>
      <c r="R7691" s="1" t="str">
        <f>TEXT(Sales_Data17[[#This Row],[OrderDate]],"MMM")</f>
        <v>Oct</v>
      </c>
      <c r="S7691" s="1" t="str">
        <f t="shared" si="120"/>
        <v>2016</v>
      </c>
    </row>
    <row r="7692" spans="1:19">
      <c r="A7692" t="s">
        <v>7715</v>
      </c>
      <c r="B7692" s="2">
        <v>42663</v>
      </c>
      <c r="C7692" s="2" t="str">
        <f>VLOOKUP(Sales_Data17[[#This Row],[Customer Name Index]],Customer_Data[#All],2,0)</f>
        <v>Pure Group</v>
      </c>
      <c r="D7692">
        <v>17</v>
      </c>
      <c r="E7692" t="s">
        <v>2</v>
      </c>
      <c r="F7692" t="s">
        <v>8168</v>
      </c>
      <c r="G7692" t="s">
        <v>8025</v>
      </c>
      <c r="H7692" t="str">
        <f>VLOOKUP(Sales_Data17[[#This Row],[Delivery Region Index]],Regions_Table[#All],2,0)</f>
        <v>Victoria</v>
      </c>
      <c r="I7692" t="str">
        <f>VLOOKUP(Sales_Data17[[#This Row],[Delivery Region Index]],Regions_Table[#All],3,0)</f>
        <v>Melbourne</v>
      </c>
      <c r="J7692">
        <v>47</v>
      </c>
      <c r="K7692">
        <v>7</v>
      </c>
      <c r="L7692" t="str">
        <f>VLOOKUP(Sales_Data17[[#This Row],[Product Description Index]],Products_Data[#All],2,0)</f>
        <v>Dress Shirts</v>
      </c>
      <c r="M7692">
        <v>2</v>
      </c>
      <c r="N7692" s="9">
        <v>129.53333333333333</v>
      </c>
      <c r="O7692" s="9">
        <f>Sales_Data17[[#This Row],[Order Quantity]]*Sales_Data17[[#This Row],[Unit Price]]</f>
        <v>259.06666666666666</v>
      </c>
      <c r="P7692" s="9">
        <v>69.948000000000008</v>
      </c>
      <c r="Q7692" s="9">
        <f>Sales_Data17[[#This Row],[Line Total]]-(Sales_Data17[[#This Row],[Total Unit Cost]]*Sales_Data17[[#This Row],[Order Quantity]])</f>
        <v>119.17066666666665</v>
      </c>
      <c r="R7692" s="1" t="str">
        <f>TEXT(Sales_Data17[[#This Row],[OrderDate]],"MMM")</f>
        <v>Oct</v>
      </c>
      <c r="S7692" s="1" t="str">
        <f t="shared" si="120"/>
        <v>2016</v>
      </c>
    </row>
    <row r="7693" spans="1:19">
      <c r="A7693" t="s">
        <v>7716</v>
      </c>
      <c r="B7693" s="2">
        <v>42663</v>
      </c>
      <c r="C7693" s="2" t="str">
        <f>VLOOKUP(Sales_Data17[[#This Row],[Customer Name Index]],Customer_Data[#All],2,0)</f>
        <v>Rochester Ltd</v>
      </c>
      <c r="D7693">
        <v>15</v>
      </c>
      <c r="E7693" t="s">
        <v>4</v>
      </c>
      <c r="F7693" t="s">
        <v>8168</v>
      </c>
      <c r="G7693" t="s">
        <v>8025</v>
      </c>
      <c r="H7693" t="str">
        <f>VLOOKUP(Sales_Data17[[#This Row],[Delivery Region Index]],Regions_Table[#All],2,0)</f>
        <v>Queensland</v>
      </c>
      <c r="I7693" t="str">
        <f>VLOOKUP(Sales_Data17[[#This Row],[Delivery Region Index]],Regions_Table[#All],3,0)</f>
        <v>Thuringowa</v>
      </c>
      <c r="J7693">
        <v>43</v>
      </c>
      <c r="K7693">
        <v>6</v>
      </c>
      <c r="L7693" t="str">
        <f>VLOOKUP(Sales_Data17[[#This Row],[Product Description Index]],Products_Data[#All],2,0)</f>
        <v>Socks</v>
      </c>
      <c r="M7693">
        <v>3</v>
      </c>
      <c r="N7693" s="9">
        <v>84.12222222222222</v>
      </c>
      <c r="O7693" s="9">
        <f>Sales_Data17[[#This Row],[Order Quantity]]*Sales_Data17[[#This Row],[Unit Price]]</f>
        <v>252.36666666666667</v>
      </c>
      <c r="P7693" s="9">
        <v>46.267222222222223</v>
      </c>
      <c r="Q7693" s="9">
        <f>Sales_Data17[[#This Row],[Line Total]]-(Sales_Data17[[#This Row],[Total Unit Cost]]*Sales_Data17[[#This Row],[Order Quantity]])</f>
        <v>113.565</v>
      </c>
      <c r="R7693" s="1" t="str">
        <f>TEXT(Sales_Data17[[#This Row],[OrderDate]],"MMM")</f>
        <v>Oct</v>
      </c>
      <c r="S7693" s="1" t="str">
        <f t="shared" si="120"/>
        <v>2016</v>
      </c>
    </row>
    <row r="7694" spans="1:19">
      <c r="A7694" t="s">
        <v>7717</v>
      </c>
      <c r="B7694" s="2">
        <v>42663</v>
      </c>
      <c r="C7694" s="2" t="str">
        <f>VLOOKUP(Sales_Data17[[#This Row],[Customer Name Index]],Customer_Data[#All],2,0)</f>
        <v>Elorac, Corp</v>
      </c>
      <c r="D7694">
        <v>3</v>
      </c>
      <c r="E7694" t="s">
        <v>3</v>
      </c>
      <c r="F7694" t="s">
        <v>8168</v>
      </c>
      <c r="G7694" t="s">
        <v>8027</v>
      </c>
      <c r="H7694" t="str">
        <f>VLOOKUP(Sales_Data17[[#This Row],[Delivery Region Index]],Regions_Table[#All],2,0)</f>
        <v>New South Wales</v>
      </c>
      <c r="I7694" t="str">
        <f>VLOOKUP(Sales_Data17[[#This Row],[Delivery Region Index]],Regions_Table[#All],3,0)</f>
        <v>Dubbo</v>
      </c>
      <c r="J7694">
        <v>8</v>
      </c>
      <c r="K7694">
        <v>2</v>
      </c>
      <c r="L7694" t="str">
        <f>VLOOKUP(Sales_Data17[[#This Row],[Product Description Index]],Products_Data[#All],2,0)</f>
        <v>Pants</v>
      </c>
      <c r="M7694">
        <v>9</v>
      </c>
      <c r="N7694" s="9">
        <v>202.48888888888891</v>
      </c>
      <c r="O7694" s="9">
        <f>Sales_Data17[[#This Row],[Order Quantity]]*Sales_Data17[[#This Row],[Unit Price]]</f>
        <v>1822.4</v>
      </c>
      <c r="P7694" s="9">
        <v>131.6177777777778</v>
      </c>
      <c r="Q7694" s="9">
        <f>Sales_Data17[[#This Row],[Line Total]]-(Sales_Data17[[#This Row],[Total Unit Cost]]*Sales_Data17[[#This Row],[Order Quantity]])</f>
        <v>637.83999999999992</v>
      </c>
      <c r="R7694" s="1" t="str">
        <f>TEXT(Sales_Data17[[#This Row],[OrderDate]],"MMM")</f>
        <v>Oct</v>
      </c>
      <c r="S7694" s="1" t="str">
        <f t="shared" si="120"/>
        <v>2016</v>
      </c>
    </row>
    <row r="7695" spans="1:19">
      <c r="A7695" t="s">
        <v>7718</v>
      </c>
      <c r="B7695" s="2">
        <v>42664</v>
      </c>
      <c r="C7695" s="2" t="str">
        <f>VLOOKUP(Sales_Data17[[#This Row],[Customer Name Index]],Customer_Data[#All],2,0)</f>
        <v>New Ltd</v>
      </c>
      <c r="D7695">
        <v>7</v>
      </c>
      <c r="E7695" t="s">
        <v>4</v>
      </c>
      <c r="F7695" t="s">
        <v>8168</v>
      </c>
      <c r="G7695" t="s">
        <v>8027</v>
      </c>
      <c r="H7695" t="str">
        <f>VLOOKUP(Sales_Data17[[#This Row],[Delivery Region Index]],Regions_Table[#All],2,0)</f>
        <v>New South Wales</v>
      </c>
      <c r="I7695" t="str">
        <f>VLOOKUP(Sales_Data17[[#This Row],[Delivery Region Index]],Regions_Table[#All],3,0)</f>
        <v>Queanbeyan</v>
      </c>
      <c r="J7695">
        <v>20</v>
      </c>
      <c r="K7695">
        <v>3</v>
      </c>
      <c r="L7695" t="str">
        <f>VLOOKUP(Sales_Data17[[#This Row],[Product Description Index]],Products_Data[#All],2,0)</f>
        <v>Sunglasses</v>
      </c>
      <c r="M7695">
        <v>8</v>
      </c>
      <c r="N7695" s="9">
        <v>129.53333333333333</v>
      </c>
      <c r="O7695" s="9">
        <f>Sales_Data17[[#This Row],[Order Quantity]]*Sales_Data17[[#This Row],[Unit Price]]</f>
        <v>1036.2666666666667</v>
      </c>
      <c r="P7695" s="9">
        <v>64.766666666666666</v>
      </c>
      <c r="Q7695" s="9">
        <f>Sales_Data17[[#This Row],[Line Total]]-(Sales_Data17[[#This Row],[Total Unit Cost]]*Sales_Data17[[#This Row],[Order Quantity]])</f>
        <v>518.13333333333333</v>
      </c>
      <c r="R7695" s="1" t="str">
        <f>TEXT(Sales_Data17[[#This Row],[OrderDate]],"MMM")</f>
        <v>Oct</v>
      </c>
      <c r="S7695" s="1" t="str">
        <f t="shared" si="120"/>
        <v>2016</v>
      </c>
    </row>
    <row r="7696" spans="1:19">
      <c r="A7696" t="s">
        <v>7719</v>
      </c>
      <c r="B7696" s="2">
        <v>42664</v>
      </c>
      <c r="C7696" s="2" t="str">
        <f>VLOOKUP(Sales_Data17[[#This Row],[Customer Name Index]],Customer_Data[#All],2,0)</f>
        <v>Rochester Ltd</v>
      </c>
      <c r="D7696">
        <v>15</v>
      </c>
      <c r="E7696" t="s">
        <v>4</v>
      </c>
      <c r="F7696" t="s">
        <v>8168</v>
      </c>
      <c r="G7696" t="s">
        <v>8025</v>
      </c>
      <c r="H7696" t="str">
        <f>VLOOKUP(Sales_Data17[[#This Row],[Delivery Region Index]],Regions_Table[#All],2,0)</f>
        <v>Queensland</v>
      </c>
      <c r="I7696" t="str">
        <f>VLOOKUP(Sales_Data17[[#This Row],[Delivery Region Index]],Regions_Table[#All],3,0)</f>
        <v>Sunshine Coast</v>
      </c>
      <c r="J7696">
        <v>42</v>
      </c>
      <c r="K7696">
        <v>6</v>
      </c>
      <c r="L7696" t="str">
        <f>VLOOKUP(Sales_Data17[[#This Row],[Product Description Index]],Products_Data[#All],2,0)</f>
        <v>Socks</v>
      </c>
      <c r="M7696">
        <v>1</v>
      </c>
      <c r="N7696" s="9">
        <v>122.83333333333333</v>
      </c>
      <c r="O7696" s="9">
        <f>Sales_Data17[[#This Row],[Order Quantity]]*Sales_Data17[[#This Row],[Unit Price]]</f>
        <v>122.83333333333333</v>
      </c>
      <c r="P7696" s="9">
        <v>93.353333333333339</v>
      </c>
      <c r="Q7696" s="9">
        <f>Sales_Data17[[#This Row],[Line Total]]-(Sales_Data17[[#This Row],[Total Unit Cost]]*Sales_Data17[[#This Row],[Order Quantity]])</f>
        <v>29.47999999999999</v>
      </c>
      <c r="R7696" s="1" t="str">
        <f>TEXT(Sales_Data17[[#This Row],[OrderDate]],"MMM")</f>
        <v>Oct</v>
      </c>
      <c r="S7696" s="1" t="str">
        <f t="shared" si="120"/>
        <v>2016</v>
      </c>
    </row>
    <row r="7697" spans="1:19">
      <c r="A7697" t="s">
        <v>7720</v>
      </c>
      <c r="B7697" s="2">
        <v>42664</v>
      </c>
      <c r="C7697" s="2" t="str">
        <f>VLOOKUP(Sales_Data17[[#This Row],[Customer Name Index]],Customer_Data[#All],2,0)</f>
        <v>Avon Corp</v>
      </c>
      <c r="D7697">
        <v>1</v>
      </c>
      <c r="E7697" t="s">
        <v>2</v>
      </c>
      <c r="F7697" t="s">
        <v>8168</v>
      </c>
      <c r="G7697" t="s">
        <v>8027</v>
      </c>
      <c r="H7697" t="str">
        <f>VLOOKUP(Sales_Data17[[#This Row],[Delivery Region Index]],Regions_Table[#All],2,0)</f>
        <v>New South Wales</v>
      </c>
      <c r="I7697" t="str">
        <f>VLOOKUP(Sales_Data17[[#This Row],[Delivery Region Index]],Regions_Table[#All],3,0)</f>
        <v>Albury</v>
      </c>
      <c r="J7697">
        <v>2</v>
      </c>
      <c r="K7697">
        <v>1</v>
      </c>
      <c r="L7697" t="str">
        <f>VLOOKUP(Sales_Data17[[#This Row],[Product Description Index]],Products_Data[#All],2,0)</f>
        <v>Shirts</v>
      </c>
      <c r="M7697">
        <v>7</v>
      </c>
      <c r="N7697" s="9">
        <v>198.02222222222224</v>
      </c>
      <c r="O7697" s="9">
        <f>Sales_Data17[[#This Row],[Order Quantity]]*Sales_Data17[[#This Row],[Unit Price]]</f>
        <v>1386.1555555555556</v>
      </c>
      <c r="P7697" s="9">
        <v>166.33866666666665</v>
      </c>
      <c r="Q7697" s="9">
        <f>Sales_Data17[[#This Row],[Line Total]]-(Sales_Data17[[#This Row],[Total Unit Cost]]*Sales_Data17[[#This Row],[Order Quantity]])</f>
        <v>221.78488888888887</v>
      </c>
      <c r="R7697" s="1" t="str">
        <f>TEXT(Sales_Data17[[#This Row],[OrderDate]],"MMM")</f>
        <v>Oct</v>
      </c>
      <c r="S7697" s="1" t="str">
        <f t="shared" si="120"/>
        <v>2016</v>
      </c>
    </row>
    <row r="7698" spans="1:19">
      <c r="A7698" t="s">
        <v>7721</v>
      </c>
      <c r="B7698" s="2">
        <v>42664</v>
      </c>
      <c r="C7698" s="2" t="str">
        <f>VLOOKUP(Sales_Data17[[#This Row],[Customer Name Index]],Customer_Data[#All],2,0)</f>
        <v xml:space="preserve">Ei </v>
      </c>
      <c r="D7698">
        <v>9</v>
      </c>
      <c r="E7698" t="s">
        <v>4</v>
      </c>
      <c r="F7698" t="s">
        <v>8168</v>
      </c>
      <c r="G7698" t="s">
        <v>8027</v>
      </c>
      <c r="H7698" t="str">
        <f>VLOOKUP(Sales_Data17[[#This Row],[Delivery Region Index]],Regions_Table[#All],2,0)</f>
        <v>New South Wales</v>
      </c>
      <c r="I7698" t="str">
        <f>VLOOKUP(Sales_Data17[[#This Row],[Delivery Region Index]],Regions_Table[#All],3,0)</f>
        <v>Wollongong</v>
      </c>
      <c r="J7698">
        <v>24</v>
      </c>
      <c r="K7698">
        <v>4</v>
      </c>
      <c r="L7698" t="str">
        <f>VLOOKUP(Sales_Data17[[#This Row],[Product Description Index]],Products_Data[#All],2,0)</f>
        <v>Jeans</v>
      </c>
      <c r="M7698">
        <v>7</v>
      </c>
      <c r="N7698" s="9">
        <v>321.60000000000002</v>
      </c>
      <c r="O7698" s="9">
        <f>Sales_Data17[[#This Row],[Order Quantity]]*Sales_Data17[[#This Row],[Unit Price]]</f>
        <v>2251.2000000000003</v>
      </c>
      <c r="P7698" s="9">
        <v>225.12</v>
      </c>
      <c r="Q7698" s="9">
        <f>Sales_Data17[[#This Row],[Line Total]]-(Sales_Data17[[#This Row],[Total Unit Cost]]*Sales_Data17[[#This Row],[Order Quantity]])</f>
        <v>675.36000000000013</v>
      </c>
      <c r="R7698" s="1" t="str">
        <f>TEXT(Sales_Data17[[#This Row],[OrderDate]],"MMM")</f>
        <v>Oct</v>
      </c>
      <c r="S7698" s="1" t="str">
        <f t="shared" si="120"/>
        <v>2016</v>
      </c>
    </row>
    <row r="7699" spans="1:19">
      <c r="A7699" t="s">
        <v>7722</v>
      </c>
      <c r="B7699" s="2">
        <v>42664</v>
      </c>
      <c r="C7699" s="2" t="str">
        <f>VLOOKUP(Sales_Data17[[#This Row],[Customer Name Index]],Customer_Data[#All],2,0)</f>
        <v>PEDIFIX, Corp</v>
      </c>
      <c r="D7699">
        <v>6</v>
      </c>
      <c r="E7699" t="s">
        <v>2</v>
      </c>
      <c r="F7699" t="s">
        <v>8168</v>
      </c>
      <c r="G7699" t="s">
        <v>8027</v>
      </c>
      <c r="H7699" t="str">
        <f>VLOOKUP(Sales_Data17[[#This Row],[Delivery Region Index]],Regions_Table[#All],2,0)</f>
        <v>New South Wales</v>
      </c>
      <c r="I7699" t="str">
        <f>VLOOKUP(Sales_Data17[[#This Row],[Delivery Region Index]],Regions_Table[#All],3,0)</f>
        <v>Nowra</v>
      </c>
      <c r="J7699">
        <v>17</v>
      </c>
      <c r="K7699">
        <v>3</v>
      </c>
      <c r="L7699" t="str">
        <f>VLOOKUP(Sales_Data17[[#This Row],[Product Description Index]],Products_Data[#All],2,0)</f>
        <v>Sunglasses</v>
      </c>
      <c r="M7699">
        <v>9</v>
      </c>
      <c r="N7699" s="9">
        <v>120.60000000000001</v>
      </c>
      <c r="O7699" s="9">
        <f>Sales_Data17[[#This Row],[Order Quantity]]*Sales_Data17[[#This Row],[Unit Price]]</f>
        <v>1085.4000000000001</v>
      </c>
      <c r="P7699" s="9">
        <v>56.682000000000002</v>
      </c>
      <c r="Q7699" s="9">
        <f>Sales_Data17[[#This Row],[Line Total]]-(Sales_Data17[[#This Row],[Total Unit Cost]]*Sales_Data17[[#This Row],[Order Quantity]])</f>
        <v>575.26200000000006</v>
      </c>
      <c r="R7699" s="1" t="str">
        <f>TEXT(Sales_Data17[[#This Row],[OrderDate]],"MMM")</f>
        <v>Oct</v>
      </c>
      <c r="S7699" s="1" t="str">
        <f t="shared" si="120"/>
        <v>2016</v>
      </c>
    </row>
    <row r="7700" spans="1:19">
      <c r="A7700" t="s">
        <v>7723</v>
      </c>
      <c r="B7700" s="2">
        <v>42665</v>
      </c>
      <c r="C7700" s="2" t="str">
        <f>VLOOKUP(Sales_Data17[[#This Row],[Customer Name Index]],Customer_Data[#All],2,0)</f>
        <v>Rochester Ltd</v>
      </c>
      <c r="D7700">
        <v>15</v>
      </c>
      <c r="E7700" t="s">
        <v>3</v>
      </c>
      <c r="F7700" t="s">
        <v>8168</v>
      </c>
      <c r="G7700" t="s">
        <v>8025</v>
      </c>
      <c r="H7700" t="str">
        <f>VLOOKUP(Sales_Data17[[#This Row],[Delivery Region Index]],Regions_Table[#All],2,0)</f>
        <v>Queensland</v>
      </c>
      <c r="I7700" t="str">
        <f>VLOOKUP(Sales_Data17[[#This Row],[Delivery Region Index]],Regions_Table[#All],3,0)</f>
        <v>Sunshine Coast</v>
      </c>
      <c r="J7700">
        <v>42</v>
      </c>
      <c r="K7700">
        <v>6</v>
      </c>
      <c r="L7700" t="str">
        <f>VLOOKUP(Sales_Data17[[#This Row],[Product Description Index]],Products_Data[#All],2,0)</f>
        <v>Socks</v>
      </c>
      <c r="M7700">
        <v>8</v>
      </c>
      <c r="N7700" s="9">
        <v>123.57777777777778</v>
      </c>
      <c r="O7700" s="9">
        <f>Sales_Data17[[#This Row],[Order Quantity]]*Sales_Data17[[#This Row],[Unit Price]]</f>
        <v>988.62222222222226</v>
      </c>
      <c r="P7700" s="9">
        <v>70.439333333333323</v>
      </c>
      <c r="Q7700" s="9">
        <f>Sales_Data17[[#This Row],[Line Total]]-(Sales_Data17[[#This Row],[Total Unit Cost]]*Sales_Data17[[#This Row],[Order Quantity]])</f>
        <v>425.10755555555568</v>
      </c>
      <c r="R7700" s="1" t="str">
        <f>TEXT(Sales_Data17[[#This Row],[OrderDate]],"MMM")</f>
        <v>Oct</v>
      </c>
      <c r="S7700" s="1" t="str">
        <f t="shared" si="120"/>
        <v>2016</v>
      </c>
    </row>
    <row r="7701" spans="1:19">
      <c r="A7701" t="s">
        <v>7724</v>
      </c>
      <c r="B7701" s="2">
        <v>42665</v>
      </c>
      <c r="C7701" s="2" t="str">
        <f>VLOOKUP(Sales_Data17[[#This Row],[Customer Name Index]],Customer_Data[#All],2,0)</f>
        <v xml:space="preserve">Linde </v>
      </c>
      <c r="D7701">
        <v>14</v>
      </c>
      <c r="E7701" t="s">
        <v>2</v>
      </c>
      <c r="F7701" t="s">
        <v>8168</v>
      </c>
      <c r="G7701" t="s">
        <v>8026</v>
      </c>
      <c r="H7701" t="str">
        <f>VLOOKUP(Sales_Data17[[#This Row],[Delivery Region Index]],Regions_Table[#All],2,0)</f>
        <v>Queensland</v>
      </c>
      <c r="I7701" t="str">
        <f>VLOOKUP(Sales_Data17[[#This Row],[Delivery Region Index]],Regions_Table[#All],3,0)</f>
        <v>Nambour</v>
      </c>
      <c r="J7701">
        <v>39</v>
      </c>
      <c r="K7701">
        <v>6</v>
      </c>
      <c r="L7701" t="str">
        <f>VLOOKUP(Sales_Data17[[#This Row],[Product Description Index]],Products_Data[#All],2,0)</f>
        <v>Socks</v>
      </c>
      <c r="M7701">
        <v>8</v>
      </c>
      <c r="N7701" s="9">
        <v>99.01111111111112</v>
      </c>
      <c r="O7701" s="9">
        <f>Sales_Data17[[#This Row],[Order Quantity]]*Sales_Data17[[#This Row],[Unit Price]]</f>
        <v>792.08888888888896</v>
      </c>
      <c r="P7701" s="9">
        <v>50.495666666666665</v>
      </c>
      <c r="Q7701" s="9">
        <f>Sales_Data17[[#This Row],[Line Total]]-(Sales_Data17[[#This Row],[Total Unit Cost]]*Sales_Data17[[#This Row],[Order Quantity]])</f>
        <v>388.12355555555564</v>
      </c>
      <c r="R7701" s="1" t="str">
        <f>TEXT(Sales_Data17[[#This Row],[OrderDate]],"MMM")</f>
        <v>Oct</v>
      </c>
      <c r="S7701" s="1" t="str">
        <f t="shared" si="120"/>
        <v>2016</v>
      </c>
    </row>
    <row r="7702" spans="1:19">
      <c r="A7702" t="s">
        <v>7725</v>
      </c>
      <c r="B7702" s="2">
        <v>42665</v>
      </c>
      <c r="C7702" s="2" t="str">
        <f>VLOOKUP(Sales_Data17[[#This Row],[Customer Name Index]],Customer_Data[#All],2,0)</f>
        <v>Eminence Corp</v>
      </c>
      <c r="D7702">
        <v>18</v>
      </c>
      <c r="E7702" t="s">
        <v>4</v>
      </c>
      <c r="F7702" t="s">
        <v>8168</v>
      </c>
      <c r="G7702" t="s">
        <v>8025</v>
      </c>
      <c r="H7702" t="str">
        <f>VLOOKUP(Sales_Data17[[#This Row],[Delivery Region Index]],Regions_Table[#All],2,0)</f>
        <v>Victoria</v>
      </c>
      <c r="I7702" t="str">
        <f>VLOOKUP(Sales_Data17[[#This Row],[Delivery Region Index]],Regions_Table[#All],3,0)</f>
        <v>Bendigo</v>
      </c>
      <c r="J7702">
        <v>50</v>
      </c>
      <c r="K7702">
        <v>7</v>
      </c>
      <c r="L7702" t="str">
        <f>VLOOKUP(Sales_Data17[[#This Row],[Product Description Index]],Products_Data[#All],2,0)</f>
        <v>Dress Shirts</v>
      </c>
      <c r="M7702">
        <v>9</v>
      </c>
      <c r="N7702" s="9">
        <v>297.03333333333336</v>
      </c>
      <c r="O7702" s="9">
        <f>Sales_Data17[[#This Row],[Order Quantity]]*Sales_Data17[[#This Row],[Unit Price]]</f>
        <v>2673.3</v>
      </c>
      <c r="P7702" s="9">
        <v>139.60566666666668</v>
      </c>
      <c r="Q7702" s="9">
        <f>Sales_Data17[[#This Row],[Line Total]]-(Sales_Data17[[#This Row],[Total Unit Cost]]*Sales_Data17[[#This Row],[Order Quantity]])</f>
        <v>1416.8490000000002</v>
      </c>
      <c r="R7702" s="1" t="str">
        <f>TEXT(Sales_Data17[[#This Row],[OrderDate]],"MMM")</f>
        <v>Oct</v>
      </c>
      <c r="S7702" s="1" t="str">
        <f t="shared" si="120"/>
        <v>2016</v>
      </c>
    </row>
    <row r="7703" spans="1:19">
      <c r="A7703" t="s">
        <v>7726</v>
      </c>
      <c r="B7703" s="2">
        <v>42665</v>
      </c>
      <c r="C7703" s="2" t="str">
        <f>VLOOKUP(Sales_Data17[[#This Row],[Customer Name Index]],Customer_Data[#All],2,0)</f>
        <v>Elorac, Corp</v>
      </c>
      <c r="D7703">
        <v>3</v>
      </c>
      <c r="E7703" t="s">
        <v>2</v>
      </c>
      <c r="F7703" t="s">
        <v>8168</v>
      </c>
      <c r="G7703" t="s">
        <v>8027</v>
      </c>
      <c r="H7703" t="str">
        <f>VLOOKUP(Sales_Data17[[#This Row],[Delivery Region Index]],Regions_Table[#All],2,0)</f>
        <v>New South Wales</v>
      </c>
      <c r="I7703" t="str">
        <f>VLOOKUP(Sales_Data17[[#This Row],[Delivery Region Index]],Regions_Table[#All],3,0)</f>
        <v>Dubbo</v>
      </c>
      <c r="J7703">
        <v>8</v>
      </c>
      <c r="K7703">
        <v>1</v>
      </c>
      <c r="L7703" t="str">
        <f>VLOOKUP(Sales_Data17[[#This Row],[Product Description Index]],Products_Data[#All],2,0)</f>
        <v>Shirts</v>
      </c>
      <c r="M7703">
        <v>4</v>
      </c>
      <c r="N7703" s="9">
        <v>218.12222222222223</v>
      </c>
      <c r="O7703" s="9">
        <f>Sales_Data17[[#This Row],[Order Quantity]]*Sales_Data17[[#This Row],[Unit Price]]</f>
        <v>872.48888888888894</v>
      </c>
      <c r="P7703" s="9">
        <v>185.4038888888889</v>
      </c>
      <c r="Q7703" s="9">
        <f>Sales_Data17[[#This Row],[Line Total]]-(Sales_Data17[[#This Row],[Total Unit Cost]]*Sales_Data17[[#This Row],[Order Quantity]])</f>
        <v>130.87333333333333</v>
      </c>
      <c r="R7703" s="1" t="str">
        <f>TEXT(Sales_Data17[[#This Row],[OrderDate]],"MMM")</f>
        <v>Oct</v>
      </c>
      <c r="S7703" s="1" t="str">
        <f t="shared" si="120"/>
        <v>2016</v>
      </c>
    </row>
    <row r="7704" spans="1:19">
      <c r="A7704" t="s">
        <v>7727</v>
      </c>
      <c r="B7704" s="2">
        <v>42665</v>
      </c>
      <c r="C7704" s="2" t="str">
        <f>VLOOKUP(Sales_Data17[[#This Row],[Customer Name Index]],Customer_Data[#All],2,0)</f>
        <v>Pacific Ltd</v>
      </c>
      <c r="D7704">
        <v>20</v>
      </c>
      <c r="E7704" t="s">
        <v>4</v>
      </c>
      <c r="F7704" t="s">
        <v>8168</v>
      </c>
      <c r="G7704" t="s">
        <v>8028</v>
      </c>
      <c r="H7704" t="str">
        <f>VLOOKUP(Sales_Data17[[#This Row],[Delivery Region Index]],Regions_Table[#All],2,0)</f>
        <v>Victoria</v>
      </c>
      <c r="I7704" t="str">
        <f>VLOOKUP(Sales_Data17[[#This Row],[Delivery Region Index]],Regions_Table[#All],3,0)</f>
        <v>Wangaratta</v>
      </c>
      <c r="J7704">
        <v>56</v>
      </c>
      <c r="K7704">
        <v>8</v>
      </c>
      <c r="L7704" t="str">
        <f>VLOOKUP(Sales_Data17[[#This Row],[Product Description Index]],Products_Data[#All],2,0)</f>
        <v>Shoes</v>
      </c>
      <c r="M7704">
        <v>9</v>
      </c>
      <c r="N7704" s="9">
        <v>99.75555555555556</v>
      </c>
      <c r="O7704" s="9">
        <f>Sales_Data17[[#This Row],[Order Quantity]]*Sales_Data17[[#This Row],[Unit Price]]</f>
        <v>897.80000000000007</v>
      </c>
      <c r="P7704" s="9">
        <v>46.885111111111115</v>
      </c>
      <c r="Q7704" s="9">
        <f>Sales_Data17[[#This Row],[Line Total]]-(Sales_Data17[[#This Row],[Total Unit Cost]]*Sales_Data17[[#This Row],[Order Quantity]])</f>
        <v>475.83400000000006</v>
      </c>
      <c r="R7704" s="1" t="str">
        <f>TEXT(Sales_Data17[[#This Row],[OrderDate]],"MMM")</f>
        <v>Oct</v>
      </c>
      <c r="S7704" s="1" t="str">
        <f t="shared" si="120"/>
        <v>2016</v>
      </c>
    </row>
    <row r="7705" spans="1:19">
      <c r="A7705" t="s">
        <v>7728</v>
      </c>
      <c r="B7705" s="2">
        <v>42665</v>
      </c>
      <c r="C7705" s="2" t="str">
        <f>VLOOKUP(Sales_Data17[[#This Row],[Customer Name Index]],Customer_Data[#All],2,0)</f>
        <v>Pacific Ltd</v>
      </c>
      <c r="D7705">
        <v>20</v>
      </c>
      <c r="E7705" t="s">
        <v>4</v>
      </c>
      <c r="F7705" t="s">
        <v>8168</v>
      </c>
      <c r="G7705" t="s">
        <v>8028</v>
      </c>
      <c r="H7705" t="str">
        <f>VLOOKUP(Sales_Data17[[#This Row],[Delivery Region Index]],Regions_Table[#All],2,0)</f>
        <v>Victoria</v>
      </c>
      <c r="I7705" t="str">
        <f>VLOOKUP(Sales_Data17[[#This Row],[Delivery Region Index]],Regions_Table[#All],3,0)</f>
        <v>Wodonga</v>
      </c>
      <c r="J7705">
        <v>58</v>
      </c>
      <c r="K7705">
        <v>8</v>
      </c>
      <c r="L7705" t="str">
        <f>VLOOKUP(Sales_Data17[[#This Row],[Product Description Index]],Products_Data[#All],2,0)</f>
        <v>Shoes</v>
      </c>
      <c r="M7705">
        <v>3</v>
      </c>
      <c r="N7705" s="9">
        <v>198.02222222222224</v>
      </c>
      <c r="O7705" s="9">
        <f>Sales_Data17[[#This Row],[Order Quantity]]*Sales_Data17[[#This Row],[Unit Price]]</f>
        <v>594.06666666666672</v>
      </c>
      <c r="P7705" s="9">
        <v>106.932</v>
      </c>
      <c r="Q7705" s="9">
        <f>Sales_Data17[[#This Row],[Line Total]]-(Sales_Data17[[#This Row],[Total Unit Cost]]*Sales_Data17[[#This Row],[Order Quantity]])</f>
        <v>273.27066666666673</v>
      </c>
      <c r="R7705" s="1" t="str">
        <f>TEXT(Sales_Data17[[#This Row],[OrderDate]],"MMM")</f>
        <v>Oct</v>
      </c>
      <c r="S7705" s="1" t="str">
        <f t="shared" si="120"/>
        <v>2016</v>
      </c>
    </row>
    <row r="7706" spans="1:19">
      <c r="A7706" t="s">
        <v>7729</v>
      </c>
      <c r="B7706" s="2">
        <v>42665</v>
      </c>
      <c r="C7706" s="2" t="str">
        <f>VLOOKUP(Sales_Data17[[#This Row],[Customer Name Index]],Customer_Data[#All],2,0)</f>
        <v>Pacific Ltd</v>
      </c>
      <c r="D7706">
        <v>20</v>
      </c>
      <c r="E7706" t="s">
        <v>4</v>
      </c>
      <c r="F7706" t="s">
        <v>8168</v>
      </c>
      <c r="G7706" t="s">
        <v>8028</v>
      </c>
      <c r="H7706" t="str">
        <f>VLOOKUP(Sales_Data17[[#This Row],[Delivery Region Index]],Regions_Table[#All],2,0)</f>
        <v>Victoria</v>
      </c>
      <c r="I7706" t="str">
        <f>VLOOKUP(Sales_Data17[[#This Row],[Delivery Region Index]],Regions_Table[#All],3,0)</f>
        <v>Wodonga</v>
      </c>
      <c r="J7706">
        <v>58</v>
      </c>
      <c r="K7706">
        <v>8</v>
      </c>
      <c r="L7706" t="str">
        <f>VLOOKUP(Sales_Data17[[#This Row],[Product Description Index]],Products_Data[#All],2,0)</f>
        <v>Shoes</v>
      </c>
      <c r="M7706">
        <v>4</v>
      </c>
      <c r="N7706" s="9">
        <v>444.43333333333334</v>
      </c>
      <c r="O7706" s="9">
        <f>Sales_Data17[[#This Row],[Order Quantity]]*Sales_Data17[[#This Row],[Unit Price]]</f>
        <v>1777.7333333333333</v>
      </c>
      <c r="P7706" s="9">
        <v>359.99100000000004</v>
      </c>
      <c r="Q7706" s="9">
        <f>Sales_Data17[[#This Row],[Line Total]]-(Sales_Data17[[#This Row],[Total Unit Cost]]*Sales_Data17[[#This Row],[Order Quantity]])</f>
        <v>337.76933333333318</v>
      </c>
      <c r="R7706" s="1" t="str">
        <f>TEXT(Sales_Data17[[#This Row],[OrderDate]],"MMM")</f>
        <v>Oct</v>
      </c>
      <c r="S7706" s="1" t="str">
        <f t="shared" si="120"/>
        <v>2016</v>
      </c>
    </row>
    <row r="7707" spans="1:19">
      <c r="A7707" t="s">
        <v>7730</v>
      </c>
      <c r="B7707" s="2">
        <v>42665</v>
      </c>
      <c r="C7707" s="2" t="str">
        <f>VLOOKUP(Sales_Data17[[#This Row],[Customer Name Index]],Customer_Data[#All],2,0)</f>
        <v xml:space="preserve">Medline </v>
      </c>
      <c r="D7707">
        <v>12</v>
      </c>
      <c r="E7707" t="s">
        <v>4</v>
      </c>
      <c r="F7707" t="s">
        <v>8168</v>
      </c>
      <c r="G7707" t="s">
        <v>8026</v>
      </c>
      <c r="H7707" t="str">
        <f>VLOOKUP(Sales_Data17[[#This Row],[Delivery Region Index]],Regions_Table[#All],2,0)</f>
        <v>Queensland</v>
      </c>
      <c r="I7707" t="str">
        <f>VLOOKUP(Sales_Data17[[#This Row],[Delivery Region Index]],Regions_Table[#All],3,0)</f>
        <v>Ipswich</v>
      </c>
      <c r="J7707">
        <v>34</v>
      </c>
      <c r="K7707">
        <v>5</v>
      </c>
      <c r="L7707" t="str">
        <f>VLOOKUP(Sales_Data17[[#This Row],[Product Description Index]],Products_Data[#All],2,0)</f>
        <v>Hats</v>
      </c>
      <c r="M7707">
        <v>4</v>
      </c>
      <c r="N7707" s="9">
        <v>125.06666666666668</v>
      </c>
      <c r="O7707" s="9">
        <f>Sales_Data17[[#This Row],[Order Quantity]]*Sales_Data17[[#This Row],[Unit Price]]</f>
        <v>500.26666666666671</v>
      </c>
      <c r="P7707" s="9">
        <v>62.533333333333339</v>
      </c>
      <c r="Q7707" s="9">
        <f>Sales_Data17[[#This Row],[Line Total]]-(Sales_Data17[[#This Row],[Total Unit Cost]]*Sales_Data17[[#This Row],[Order Quantity]])</f>
        <v>250.13333333333335</v>
      </c>
      <c r="R7707" s="1" t="str">
        <f>TEXT(Sales_Data17[[#This Row],[OrderDate]],"MMM")</f>
        <v>Oct</v>
      </c>
      <c r="S7707" s="1" t="str">
        <f t="shared" si="120"/>
        <v>2016</v>
      </c>
    </row>
    <row r="7708" spans="1:19">
      <c r="A7708" t="s">
        <v>7731</v>
      </c>
      <c r="B7708" s="2">
        <v>42665</v>
      </c>
      <c r="C7708" s="2" t="str">
        <f>VLOOKUP(Sales_Data17[[#This Row],[Customer Name Index]],Customer_Data[#All],2,0)</f>
        <v>Procter Corp</v>
      </c>
      <c r="D7708">
        <v>5</v>
      </c>
      <c r="E7708" t="s">
        <v>2</v>
      </c>
      <c r="F7708" t="s">
        <v>8168</v>
      </c>
      <c r="G7708" t="s">
        <v>8027</v>
      </c>
      <c r="H7708" t="str">
        <f>VLOOKUP(Sales_Data17[[#This Row],[Delivery Region Index]],Regions_Table[#All],2,0)</f>
        <v>New South Wales</v>
      </c>
      <c r="I7708" t="str">
        <f>VLOOKUP(Sales_Data17[[#This Row],[Delivery Region Index]],Regions_Table[#All],3,0)</f>
        <v>Lismore</v>
      </c>
      <c r="J7708">
        <v>14</v>
      </c>
      <c r="K7708">
        <v>2</v>
      </c>
      <c r="L7708" t="str">
        <f>VLOOKUP(Sales_Data17[[#This Row],[Product Description Index]],Products_Data[#All],2,0)</f>
        <v>Pants</v>
      </c>
      <c r="M7708">
        <v>8</v>
      </c>
      <c r="N7708" s="9">
        <v>201.74444444444444</v>
      </c>
      <c r="O7708" s="9">
        <f>Sales_Data17[[#This Row],[Order Quantity]]*Sales_Data17[[#This Row],[Unit Price]]</f>
        <v>1613.9555555555555</v>
      </c>
      <c r="P7708" s="9">
        <v>114.99433333333332</v>
      </c>
      <c r="Q7708" s="9">
        <f>Sales_Data17[[#This Row],[Line Total]]-(Sales_Data17[[#This Row],[Total Unit Cost]]*Sales_Data17[[#This Row],[Order Quantity]])</f>
        <v>694.00088888888899</v>
      </c>
      <c r="R7708" s="1" t="str">
        <f>TEXT(Sales_Data17[[#This Row],[OrderDate]],"MMM")</f>
        <v>Oct</v>
      </c>
      <c r="S7708" s="1" t="str">
        <f t="shared" si="120"/>
        <v>2016</v>
      </c>
    </row>
    <row r="7709" spans="1:19">
      <c r="A7709" t="s">
        <v>7732</v>
      </c>
      <c r="B7709" s="2">
        <v>42665</v>
      </c>
      <c r="C7709" s="2" t="str">
        <f>VLOOKUP(Sales_Data17[[#This Row],[Customer Name Index]],Customer_Data[#All],2,0)</f>
        <v>Medsep Group</v>
      </c>
      <c r="D7709">
        <v>8</v>
      </c>
      <c r="E7709" t="s">
        <v>4</v>
      </c>
      <c r="F7709" t="s">
        <v>8168</v>
      </c>
      <c r="G7709" t="s">
        <v>8027</v>
      </c>
      <c r="H7709" t="str">
        <f>VLOOKUP(Sales_Data17[[#This Row],[Delivery Region Index]],Regions_Table[#All],2,0)</f>
        <v>New South Wales</v>
      </c>
      <c r="I7709" t="str">
        <f>VLOOKUP(Sales_Data17[[#This Row],[Delivery Region Index]],Regions_Table[#All],3,0)</f>
        <v>Wagga Wagga</v>
      </c>
      <c r="J7709">
        <v>23</v>
      </c>
      <c r="K7709">
        <v>4</v>
      </c>
      <c r="L7709" t="str">
        <f>VLOOKUP(Sales_Data17[[#This Row],[Product Description Index]],Products_Data[#All],2,0)</f>
        <v>Jeans</v>
      </c>
      <c r="M7709">
        <v>6</v>
      </c>
      <c r="N7709" s="9">
        <v>189.08888888888887</v>
      </c>
      <c r="O7709" s="9">
        <f>Sales_Data17[[#This Row],[Order Quantity]]*Sales_Data17[[#This Row],[Unit Price]]</f>
        <v>1134.5333333333333</v>
      </c>
      <c r="P7709" s="9">
        <v>83.199111111111108</v>
      </c>
      <c r="Q7709" s="9">
        <f>Sales_Data17[[#This Row],[Line Total]]-(Sales_Data17[[#This Row],[Total Unit Cost]]*Sales_Data17[[#This Row],[Order Quantity]])</f>
        <v>635.33866666666665</v>
      </c>
      <c r="R7709" s="1" t="str">
        <f>TEXT(Sales_Data17[[#This Row],[OrderDate]],"MMM")</f>
        <v>Oct</v>
      </c>
      <c r="S7709" s="1" t="str">
        <f t="shared" si="120"/>
        <v>2016</v>
      </c>
    </row>
    <row r="7710" spans="1:19">
      <c r="A7710" t="s">
        <v>7733</v>
      </c>
      <c r="B7710" s="2">
        <v>42665</v>
      </c>
      <c r="C7710" s="2" t="str">
        <f>VLOOKUP(Sales_Data17[[#This Row],[Customer Name Index]],Customer_Data[#All],2,0)</f>
        <v>Procter Corp</v>
      </c>
      <c r="D7710">
        <v>5</v>
      </c>
      <c r="E7710" t="s">
        <v>2</v>
      </c>
      <c r="F7710" t="s">
        <v>8168</v>
      </c>
      <c r="G7710" t="s">
        <v>8027</v>
      </c>
      <c r="H7710" t="str">
        <f>VLOOKUP(Sales_Data17[[#This Row],[Delivery Region Index]],Regions_Table[#All],2,0)</f>
        <v>New South Wales</v>
      </c>
      <c r="I7710" t="str">
        <f>VLOOKUP(Sales_Data17[[#This Row],[Delivery Region Index]],Regions_Table[#All],3,0)</f>
        <v>Maitland</v>
      </c>
      <c r="J7710">
        <v>15</v>
      </c>
      <c r="K7710">
        <v>2</v>
      </c>
      <c r="L7710" t="str">
        <f>VLOOKUP(Sales_Data17[[#This Row],[Product Description Index]],Products_Data[#All],2,0)</f>
        <v>Pants</v>
      </c>
      <c r="M7710">
        <v>5</v>
      </c>
      <c r="N7710" s="9">
        <v>597.04444444444448</v>
      </c>
      <c r="O7710" s="9">
        <f>Sales_Data17[[#This Row],[Order Quantity]]*Sales_Data17[[#This Row],[Unit Price]]</f>
        <v>2985.2222222222226</v>
      </c>
      <c r="P7710" s="9">
        <v>340.31533333333334</v>
      </c>
      <c r="Q7710" s="9">
        <f>Sales_Data17[[#This Row],[Line Total]]-(Sales_Data17[[#This Row],[Total Unit Cost]]*Sales_Data17[[#This Row],[Order Quantity]])</f>
        <v>1283.6455555555558</v>
      </c>
      <c r="R7710" s="1" t="str">
        <f>TEXT(Sales_Data17[[#This Row],[OrderDate]],"MMM")</f>
        <v>Oct</v>
      </c>
      <c r="S7710" s="1" t="str">
        <f t="shared" si="120"/>
        <v>2016</v>
      </c>
    </row>
    <row r="7711" spans="1:19">
      <c r="A7711" t="s">
        <v>7734</v>
      </c>
      <c r="B7711" s="2">
        <v>42666</v>
      </c>
      <c r="C7711" s="2" t="str">
        <f>VLOOKUP(Sales_Data17[[#This Row],[Customer Name Index]],Customer_Data[#All],2,0)</f>
        <v xml:space="preserve">Linde </v>
      </c>
      <c r="D7711">
        <v>14</v>
      </c>
      <c r="E7711" t="s">
        <v>4</v>
      </c>
      <c r="F7711" t="s">
        <v>8168</v>
      </c>
      <c r="G7711" t="s">
        <v>8026</v>
      </c>
      <c r="H7711" t="str">
        <f>VLOOKUP(Sales_Data17[[#This Row],[Delivery Region Index]],Regions_Table[#All],2,0)</f>
        <v>Queensland</v>
      </c>
      <c r="I7711" t="str">
        <f>VLOOKUP(Sales_Data17[[#This Row],[Delivery Region Index]],Regions_Table[#All],3,0)</f>
        <v>Nambour</v>
      </c>
      <c r="J7711">
        <v>39</v>
      </c>
      <c r="K7711">
        <v>6</v>
      </c>
      <c r="L7711" t="str">
        <f>VLOOKUP(Sales_Data17[[#This Row],[Product Description Index]],Products_Data[#All],2,0)</f>
        <v>Socks</v>
      </c>
      <c r="M7711">
        <v>1</v>
      </c>
      <c r="N7711" s="9">
        <v>681.91111111111104</v>
      </c>
      <c r="O7711" s="9">
        <f>Sales_Data17[[#This Row],[Order Quantity]]*Sales_Data17[[#This Row],[Unit Price]]</f>
        <v>681.91111111111104</v>
      </c>
      <c r="P7711" s="9">
        <v>388.68933333333331</v>
      </c>
      <c r="Q7711" s="9">
        <f>Sales_Data17[[#This Row],[Line Total]]-(Sales_Data17[[#This Row],[Total Unit Cost]]*Sales_Data17[[#This Row],[Order Quantity]])</f>
        <v>293.22177777777773</v>
      </c>
      <c r="R7711" s="1" t="str">
        <f>TEXT(Sales_Data17[[#This Row],[OrderDate]],"MMM")</f>
        <v>Oct</v>
      </c>
      <c r="S7711" s="1" t="str">
        <f t="shared" si="120"/>
        <v>2016</v>
      </c>
    </row>
    <row r="7712" spans="1:19">
      <c r="A7712" t="s">
        <v>7735</v>
      </c>
      <c r="B7712" s="2">
        <v>42666</v>
      </c>
      <c r="C7712" s="2" t="str">
        <f>VLOOKUP(Sales_Data17[[#This Row],[Customer Name Index]],Customer_Data[#All],2,0)</f>
        <v>Ole Group</v>
      </c>
      <c r="D7712">
        <v>13</v>
      </c>
      <c r="E7712" t="s">
        <v>4</v>
      </c>
      <c r="F7712" t="s">
        <v>8168</v>
      </c>
      <c r="G7712" t="s">
        <v>8026</v>
      </c>
      <c r="H7712" t="str">
        <f>VLOOKUP(Sales_Data17[[#This Row],[Delivery Region Index]],Regions_Table[#All],2,0)</f>
        <v>Queensland</v>
      </c>
      <c r="I7712" t="str">
        <f>VLOOKUP(Sales_Data17[[#This Row],[Delivery Region Index]],Regions_Table[#All],3,0)</f>
        <v>Maryborough</v>
      </c>
      <c r="J7712">
        <v>37</v>
      </c>
      <c r="K7712">
        <v>6</v>
      </c>
      <c r="L7712" t="str">
        <f>VLOOKUP(Sales_Data17[[#This Row],[Product Description Index]],Products_Data[#All],2,0)</f>
        <v>Socks</v>
      </c>
      <c r="M7712">
        <v>4</v>
      </c>
      <c r="N7712" s="9">
        <v>268.74444444444447</v>
      </c>
      <c r="O7712" s="9">
        <f>Sales_Data17[[#This Row],[Order Quantity]]*Sales_Data17[[#This Row],[Unit Price]]</f>
        <v>1074.9777777777779</v>
      </c>
      <c r="P7712" s="9">
        <v>147.80944444444447</v>
      </c>
      <c r="Q7712" s="9">
        <f>Sales_Data17[[#This Row],[Line Total]]-(Sales_Data17[[#This Row],[Total Unit Cost]]*Sales_Data17[[#This Row],[Order Quantity]])</f>
        <v>483.74</v>
      </c>
      <c r="R7712" s="1" t="str">
        <f>TEXT(Sales_Data17[[#This Row],[OrderDate]],"MMM")</f>
        <v>Oct</v>
      </c>
      <c r="S7712" s="1" t="str">
        <f t="shared" si="120"/>
        <v>2016</v>
      </c>
    </row>
    <row r="7713" spans="1:19">
      <c r="A7713" t="s">
        <v>7736</v>
      </c>
      <c r="B7713" s="2">
        <v>42666</v>
      </c>
      <c r="C7713" s="2" t="str">
        <f>VLOOKUP(Sales_Data17[[#This Row],[Customer Name Index]],Customer_Data[#All],2,0)</f>
        <v>Apollo Ltd</v>
      </c>
      <c r="D7713">
        <v>11</v>
      </c>
      <c r="E7713" t="s">
        <v>4</v>
      </c>
      <c r="F7713" t="s">
        <v>8168</v>
      </c>
      <c r="G7713" t="s">
        <v>8026</v>
      </c>
      <c r="H7713" t="str">
        <f>VLOOKUP(Sales_Data17[[#This Row],[Delivery Region Index]],Regions_Table[#All],2,0)</f>
        <v>Queensland</v>
      </c>
      <c r="I7713" t="str">
        <f>VLOOKUP(Sales_Data17[[#This Row],[Delivery Region Index]],Regions_Table[#All],3,0)</f>
        <v>Gold Coast</v>
      </c>
      <c r="J7713">
        <v>31</v>
      </c>
      <c r="K7713">
        <v>5</v>
      </c>
      <c r="L7713" t="str">
        <f>VLOOKUP(Sales_Data17[[#This Row],[Product Description Index]],Products_Data[#All],2,0)</f>
        <v>Hats</v>
      </c>
      <c r="M7713">
        <v>9</v>
      </c>
      <c r="N7713" s="9">
        <v>115.38888888888889</v>
      </c>
      <c r="O7713" s="9">
        <f>Sales_Data17[[#This Row],[Order Quantity]]*Sales_Data17[[#This Row],[Unit Price]]</f>
        <v>1038.5</v>
      </c>
      <c r="P7713" s="9">
        <v>61.156111111111109</v>
      </c>
      <c r="Q7713" s="9">
        <f>Sales_Data17[[#This Row],[Line Total]]-(Sales_Data17[[#This Row],[Total Unit Cost]]*Sales_Data17[[#This Row],[Order Quantity]])</f>
        <v>488.09500000000003</v>
      </c>
      <c r="R7713" s="1" t="str">
        <f>TEXT(Sales_Data17[[#This Row],[OrderDate]],"MMM")</f>
        <v>Oct</v>
      </c>
      <c r="S7713" s="1" t="str">
        <f t="shared" si="120"/>
        <v>2016</v>
      </c>
    </row>
    <row r="7714" spans="1:19">
      <c r="A7714" t="s">
        <v>7737</v>
      </c>
      <c r="B7714" s="2">
        <v>42666</v>
      </c>
      <c r="C7714" s="2" t="str">
        <f>VLOOKUP(Sales_Data17[[#This Row],[Customer Name Index]],Customer_Data[#All],2,0)</f>
        <v>ETUDE Ltd</v>
      </c>
      <c r="D7714">
        <v>4</v>
      </c>
      <c r="E7714" t="s">
        <v>2</v>
      </c>
      <c r="F7714" t="s">
        <v>8168</v>
      </c>
      <c r="G7714" t="s">
        <v>8027</v>
      </c>
      <c r="H7714" t="str">
        <f>VLOOKUP(Sales_Data17[[#This Row],[Delivery Region Index]],Regions_Table[#All],2,0)</f>
        <v>New South Wales</v>
      </c>
      <c r="I7714" t="str">
        <f>VLOOKUP(Sales_Data17[[#This Row],[Delivery Region Index]],Regions_Table[#All],3,0)</f>
        <v>Grafton</v>
      </c>
      <c r="J7714">
        <v>11</v>
      </c>
      <c r="K7714">
        <v>2</v>
      </c>
      <c r="L7714" t="str">
        <f>VLOOKUP(Sales_Data17[[#This Row],[Product Description Index]],Products_Data[#All],2,0)</f>
        <v>Pants</v>
      </c>
      <c r="M7714">
        <v>5</v>
      </c>
      <c r="N7714" s="9">
        <v>650.6444444444445</v>
      </c>
      <c r="O7714" s="9">
        <f>Sales_Data17[[#This Row],[Order Quantity]]*Sales_Data17[[#This Row],[Unit Price]]</f>
        <v>3253.2222222222226</v>
      </c>
      <c r="P7714" s="9">
        <v>546.54133333333334</v>
      </c>
      <c r="Q7714" s="9">
        <f>Sales_Data17[[#This Row],[Line Total]]-(Sales_Data17[[#This Row],[Total Unit Cost]]*Sales_Data17[[#This Row],[Order Quantity]])</f>
        <v>520.51555555555569</v>
      </c>
      <c r="R7714" s="1" t="str">
        <f>TEXT(Sales_Data17[[#This Row],[OrderDate]],"MMM")</f>
        <v>Oct</v>
      </c>
      <c r="S7714" s="1" t="str">
        <f t="shared" si="120"/>
        <v>2016</v>
      </c>
    </row>
    <row r="7715" spans="1:19">
      <c r="A7715" t="s">
        <v>7738</v>
      </c>
      <c r="B7715" s="2">
        <v>42668</v>
      </c>
      <c r="C7715" s="2" t="str">
        <f>VLOOKUP(Sales_Data17[[#This Row],[Customer Name Index]],Customer_Data[#All],2,0)</f>
        <v>Avon Corp</v>
      </c>
      <c r="D7715">
        <v>1</v>
      </c>
      <c r="E7715" t="s">
        <v>2</v>
      </c>
      <c r="F7715" t="s">
        <v>8168</v>
      </c>
      <c r="G7715" t="s">
        <v>8027</v>
      </c>
      <c r="H7715" t="str">
        <f>VLOOKUP(Sales_Data17[[#This Row],[Delivery Region Index]],Regions_Table[#All],2,0)</f>
        <v>New South Wales</v>
      </c>
      <c r="I7715" t="str">
        <f>VLOOKUP(Sales_Data17[[#This Row],[Delivery Region Index]],Regions_Table[#All],3,0)</f>
        <v>Armidale</v>
      </c>
      <c r="J7715">
        <v>3</v>
      </c>
      <c r="K7715">
        <v>1</v>
      </c>
      <c r="L7715" t="str">
        <f>VLOOKUP(Sales_Data17[[#This Row],[Product Description Index]],Products_Data[#All],2,0)</f>
        <v>Shirts</v>
      </c>
      <c r="M7715">
        <v>8</v>
      </c>
      <c r="N7715" s="9">
        <v>704.24444444444441</v>
      </c>
      <c r="O7715" s="9">
        <f>Sales_Data17[[#This Row],[Order Quantity]]*Sales_Data17[[#This Row],[Unit Price]]</f>
        <v>5633.9555555555553</v>
      </c>
      <c r="P7715" s="9">
        <v>443.67399999999998</v>
      </c>
      <c r="Q7715" s="9">
        <f>Sales_Data17[[#This Row],[Line Total]]-(Sales_Data17[[#This Row],[Total Unit Cost]]*Sales_Data17[[#This Row],[Order Quantity]])</f>
        <v>2084.5635555555555</v>
      </c>
      <c r="R7715" s="1" t="str">
        <f>TEXT(Sales_Data17[[#This Row],[OrderDate]],"MMM")</f>
        <v>Oct</v>
      </c>
      <c r="S7715" s="1" t="str">
        <f t="shared" si="120"/>
        <v>2016</v>
      </c>
    </row>
    <row r="7716" spans="1:19">
      <c r="A7716" t="s">
        <v>7739</v>
      </c>
      <c r="B7716" s="2">
        <v>42668</v>
      </c>
      <c r="C7716" s="2" t="str">
        <f>VLOOKUP(Sales_Data17[[#This Row],[Customer Name Index]],Customer_Data[#All],2,0)</f>
        <v>Procter Corp</v>
      </c>
      <c r="D7716">
        <v>5</v>
      </c>
      <c r="E7716" t="s">
        <v>4</v>
      </c>
      <c r="F7716" t="s">
        <v>8168</v>
      </c>
      <c r="G7716" t="s">
        <v>8027</v>
      </c>
      <c r="H7716" t="str">
        <f>VLOOKUP(Sales_Data17[[#This Row],[Delivery Region Index]],Regions_Table[#All],2,0)</f>
        <v>New South Wales</v>
      </c>
      <c r="I7716" t="str">
        <f>VLOOKUP(Sales_Data17[[#This Row],[Delivery Region Index]],Regions_Table[#All],3,0)</f>
        <v>Lake Macquarie</v>
      </c>
      <c r="J7716">
        <v>13</v>
      </c>
      <c r="K7716">
        <v>2</v>
      </c>
      <c r="L7716" t="str">
        <f>VLOOKUP(Sales_Data17[[#This Row],[Product Description Index]],Products_Data[#All],2,0)</f>
        <v>Pants</v>
      </c>
      <c r="M7716">
        <v>8</v>
      </c>
      <c r="N7716" s="9">
        <v>20.100000000000001</v>
      </c>
      <c r="O7716" s="9">
        <f>Sales_Data17[[#This Row],[Order Quantity]]*Sales_Data17[[#This Row],[Unit Price]]</f>
        <v>160.80000000000001</v>
      </c>
      <c r="P7716" s="9">
        <v>14.07</v>
      </c>
      <c r="Q7716" s="9">
        <f>Sales_Data17[[#This Row],[Line Total]]-(Sales_Data17[[#This Row],[Total Unit Cost]]*Sales_Data17[[#This Row],[Order Quantity]])</f>
        <v>48.240000000000009</v>
      </c>
      <c r="R7716" s="1" t="str">
        <f>TEXT(Sales_Data17[[#This Row],[OrderDate]],"MMM")</f>
        <v>Oct</v>
      </c>
      <c r="S7716" s="1" t="str">
        <f t="shared" si="120"/>
        <v>2016</v>
      </c>
    </row>
    <row r="7717" spans="1:19">
      <c r="A7717" t="s">
        <v>7740</v>
      </c>
      <c r="B7717" s="2">
        <v>42669</v>
      </c>
      <c r="C7717" s="2" t="str">
        <f>VLOOKUP(Sales_Data17[[#This Row],[Customer Name Index]],Customer_Data[#All],2,0)</f>
        <v>Eminence Corp</v>
      </c>
      <c r="D7717">
        <v>18</v>
      </c>
      <c r="E7717" t="s">
        <v>4</v>
      </c>
      <c r="F7717" t="s">
        <v>8168</v>
      </c>
      <c r="G7717" t="s">
        <v>8025</v>
      </c>
      <c r="H7717" t="str">
        <f>VLOOKUP(Sales_Data17[[#This Row],[Delivery Region Index]],Regions_Table[#All],2,0)</f>
        <v>Victoria</v>
      </c>
      <c r="I7717" t="str">
        <f>VLOOKUP(Sales_Data17[[#This Row],[Delivery Region Index]],Regions_Table[#All],3,0)</f>
        <v>Latrobe City</v>
      </c>
      <c r="J7717">
        <v>52</v>
      </c>
      <c r="K7717">
        <v>8</v>
      </c>
      <c r="L7717" t="str">
        <f>VLOOKUP(Sales_Data17[[#This Row],[Product Description Index]],Products_Data[#All],2,0)</f>
        <v>Shoes</v>
      </c>
      <c r="M7717">
        <v>6</v>
      </c>
      <c r="N7717" s="9">
        <v>266.51111111111112</v>
      </c>
      <c r="O7717" s="9">
        <f>Sales_Data17[[#This Row],[Order Quantity]]*Sales_Data17[[#This Row],[Unit Price]]</f>
        <v>1599.0666666666666</v>
      </c>
      <c r="P7717" s="9">
        <v>159.90666666666664</v>
      </c>
      <c r="Q7717" s="9">
        <f>Sales_Data17[[#This Row],[Line Total]]-(Sales_Data17[[#This Row],[Total Unit Cost]]*Sales_Data17[[#This Row],[Order Quantity]])</f>
        <v>639.62666666666678</v>
      </c>
      <c r="R7717" s="1" t="str">
        <f>TEXT(Sales_Data17[[#This Row],[OrderDate]],"MMM")</f>
        <v>Oct</v>
      </c>
      <c r="S7717" s="1" t="str">
        <f t="shared" si="120"/>
        <v>2016</v>
      </c>
    </row>
    <row r="7718" spans="1:19">
      <c r="A7718" t="s">
        <v>7741</v>
      </c>
      <c r="B7718" s="2">
        <v>42669</v>
      </c>
      <c r="C7718" s="2" t="str">
        <f>VLOOKUP(Sales_Data17[[#This Row],[Customer Name Index]],Customer_Data[#All],2,0)</f>
        <v xml:space="preserve">Qualitest </v>
      </c>
      <c r="D7718">
        <v>19</v>
      </c>
      <c r="E7718" t="s">
        <v>3</v>
      </c>
      <c r="F7718" t="s">
        <v>8168</v>
      </c>
      <c r="G7718" t="s">
        <v>8028</v>
      </c>
      <c r="H7718" t="str">
        <f>VLOOKUP(Sales_Data17[[#This Row],[Delivery Region Index]],Regions_Table[#All],2,0)</f>
        <v>Victoria</v>
      </c>
      <c r="I7718" t="str">
        <f>VLOOKUP(Sales_Data17[[#This Row],[Delivery Region Index]],Regions_Table[#All],3,0)</f>
        <v>Shepparton</v>
      </c>
      <c r="J7718">
        <v>54</v>
      </c>
      <c r="K7718">
        <v>8</v>
      </c>
      <c r="L7718" t="str">
        <f>VLOOKUP(Sales_Data17[[#This Row],[Product Description Index]],Products_Data[#All],2,0)</f>
        <v>Shoes</v>
      </c>
      <c r="M7718">
        <v>9</v>
      </c>
      <c r="N7718" s="9">
        <v>19.355555555555558</v>
      </c>
      <c r="O7718" s="9">
        <f>Sales_Data17[[#This Row],[Order Quantity]]*Sales_Data17[[#This Row],[Unit Price]]</f>
        <v>174.20000000000002</v>
      </c>
      <c r="P7718" s="9">
        <v>9.2906666666666666</v>
      </c>
      <c r="Q7718" s="9">
        <f>Sales_Data17[[#This Row],[Line Total]]-(Sales_Data17[[#This Row],[Total Unit Cost]]*Sales_Data17[[#This Row],[Order Quantity]])</f>
        <v>90.584000000000017</v>
      </c>
      <c r="R7718" s="1" t="str">
        <f>TEXT(Sales_Data17[[#This Row],[OrderDate]],"MMM")</f>
        <v>Oct</v>
      </c>
      <c r="S7718" s="1" t="str">
        <f t="shared" si="120"/>
        <v>2016</v>
      </c>
    </row>
    <row r="7719" spans="1:19">
      <c r="A7719" t="s">
        <v>7742</v>
      </c>
      <c r="B7719" s="2">
        <v>42669</v>
      </c>
      <c r="C7719" s="2" t="str">
        <f>VLOOKUP(Sales_Data17[[#This Row],[Customer Name Index]],Customer_Data[#All],2,0)</f>
        <v>Ole Group</v>
      </c>
      <c r="D7719">
        <v>13</v>
      </c>
      <c r="E7719" t="s">
        <v>4</v>
      </c>
      <c r="F7719" t="s">
        <v>8168</v>
      </c>
      <c r="G7719" t="s">
        <v>8026</v>
      </c>
      <c r="H7719" t="str">
        <f>VLOOKUP(Sales_Data17[[#This Row],[Delivery Region Index]],Regions_Table[#All],2,0)</f>
        <v>Queensland</v>
      </c>
      <c r="I7719" t="str">
        <f>VLOOKUP(Sales_Data17[[#This Row],[Delivery Region Index]],Regions_Table[#All],3,0)</f>
        <v>Maryborough</v>
      </c>
      <c r="J7719">
        <v>37</v>
      </c>
      <c r="K7719">
        <v>5</v>
      </c>
      <c r="L7719" t="str">
        <f>VLOOKUP(Sales_Data17[[#This Row],[Product Description Index]],Products_Data[#All],2,0)</f>
        <v>Hats</v>
      </c>
      <c r="M7719">
        <v>5</v>
      </c>
      <c r="N7719" s="9">
        <v>120.60000000000001</v>
      </c>
      <c r="O7719" s="9">
        <f>Sales_Data17[[#This Row],[Order Quantity]]*Sales_Data17[[#This Row],[Unit Price]]</f>
        <v>603</v>
      </c>
      <c r="P7719" s="9">
        <v>48.240000000000009</v>
      </c>
      <c r="Q7719" s="9">
        <f>Sales_Data17[[#This Row],[Line Total]]-(Sales_Data17[[#This Row],[Total Unit Cost]]*Sales_Data17[[#This Row],[Order Quantity]])</f>
        <v>361.79999999999995</v>
      </c>
      <c r="R7719" s="1" t="str">
        <f>TEXT(Sales_Data17[[#This Row],[OrderDate]],"MMM")</f>
        <v>Oct</v>
      </c>
      <c r="S7719" s="1" t="str">
        <f t="shared" si="120"/>
        <v>2016</v>
      </c>
    </row>
    <row r="7720" spans="1:19">
      <c r="A7720" t="s">
        <v>7743</v>
      </c>
      <c r="B7720" s="2">
        <v>42669</v>
      </c>
      <c r="C7720" s="2" t="str">
        <f>VLOOKUP(Sales_Data17[[#This Row],[Customer Name Index]],Customer_Data[#All],2,0)</f>
        <v>PEDIFIX, Corp</v>
      </c>
      <c r="D7720">
        <v>6</v>
      </c>
      <c r="E7720" t="s">
        <v>4</v>
      </c>
      <c r="F7720" t="s">
        <v>8168</v>
      </c>
      <c r="G7720" t="s">
        <v>8027</v>
      </c>
      <c r="H7720" t="str">
        <f>VLOOKUP(Sales_Data17[[#This Row],[Delivery Region Index]],Regions_Table[#All],2,0)</f>
        <v>New South Wales</v>
      </c>
      <c r="I7720" t="str">
        <f>VLOOKUP(Sales_Data17[[#This Row],[Delivery Region Index]],Regions_Table[#All],3,0)</f>
        <v>Nowra</v>
      </c>
      <c r="J7720">
        <v>17</v>
      </c>
      <c r="K7720">
        <v>3</v>
      </c>
      <c r="L7720" t="str">
        <f>VLOOKUP(Sales_Data17[[#This Row],[Product Description Index]],Products_Data[#All],2,0)</f>
        <v>Sunglasses</v>
      </c>
      <c r="M7720">
        <v>7</v>
      </c>
      <c r="N7720" s="9">
        <v>123.57777777777778</v>
      </c>
      <c r="O7720" s="9">
        <f>Sales_Data17[[#This Row],[Order Quantity]]*Sales_Data17[[#This Row],[Unit Price]]</f>
        <v>865.04444444444448</v>
      </c>
      <c r="P7720" s="9">
        <v>101.33377777777778</v>
      </c>
      <c r="Q7720" s="9">
        <f>Sales_Data17[[#This Row],[Line Total]]-(Sales_Data17[[#This Row],[Total Unit Cost]]*Sales_Data17[[#This Row],[Order Quantity]])</f>
        <v>155.70799999999997</v>
      </c>
      <c r="R7720" s="1" t="str">
        <f>TEXT(Sales_Data17[[#This Row],[OrderDate]],"MMM")</f>
        <v>Oct</v>
      </c>
      <c r="S7720" s="1" t="str">
        <f t="shared" si="120"/>
        <v>2016</v>
      </c>
    </row>
    <row r="7721" spans="1:19">
      <c r="A7721" t="s">
        <v>7744</v>
      </c>
      <c r="B7721" s="2">
        <v>42669</v>
      </c>
      <c r="C7721" s="2" t="str">
        <f>VLOOKUP(Sales_Data17[[#This Row],[Customer Name Index]],Customer_Data[#All],2,0)</f>
        <v>Apollo Ltd</v>
      </c>
      <c r="D7721">
        <v>11</v>
      </c>
      <c r="E7721" t="s">
        <v>4</v>
      </c>
      <c r="F7721" t="s">
        <v>8168</v>
      </c>
      <c r="G7721" t="s">
        <v>8026</v>
      </c>
      <c r="H7721" t="str">
        <f>VLOOKUP(Sales_Data17[[#This Row],[Delivery Region Index]],Regions_Table[#All],2,0)</f>
        <v>Queensland</v>
      </c>
      <c r="I7721" t="str">
        <f>VLOOKUP(Sales_Data17[[#This Row],[Delivery Region Index]],Regions_Table[#All],3,0)</f>
        <v>Gold Coast</v>
      </c>
      <c r="J7721">
        <v>31</v>
      </c>
      <c r="K7721">
        <v>5</v>
      </c>
      <c r="L7721" t="str">
        <f>VLOOKUP(Sales_Data17[[#This Row],[Product Description Index]],Products_Data[#All],2,0)</f>
        <v>Hats</v>
      </c>
      <c r="M7721">
        <v>5</v>
      </c>
      <c r="N7721" s="9">
        <v>93.055555555555557</v>
      </c>
      <c r="O7721" s="9">
        <f>Sales_Data17[[#This Row],[Order Quantity]]*Sales_Data17[[#This Row],[Unit Price]]</f>
        <v>465.27777777777777</v>
      </c>
      <c r="P7721" s="9">
        <v>60.486111111111114</v>
      </c>
      <c r="Q7721" s="9">
        <f>Sales_Data17[[#This Row],[Line Total]]-(Sales_Data17[[#This Row],[Total Unit Cost]]*Sales_Data17[[#This Row],[Order Quantity]])</f>
        <v>162.84722222222223</v>
      </c>
      <c r="R7721" s="1" t="str">
        <f>TEXT(Sales_Data17[[#This Row],[OrderDate]],"MMM")</f>
        <v>Oct</v>
      </c>
      <c r="S7721" s="1" t="str">
        <f t="shared" si="120"/>
        <v>2016</v>
      </c>
    </row>
    <row r="7722" spans="1:19">
      <c r="A7722" t="s">
        <v>7745</v>
      </c>
      <c r="B7722" s="2">
        <v>42669</v>
      </c>
      <c r="C7722" s="2" t="str">
        <f>VLOOKUP(Sales_Data17[[#This Row],[Customer Name Index]],Customer_Data[#All],2,0)</f>
        <v>Eminence Corp</v>
      </c>
      <c r="D7722">
        <v>18</v>
      </c>
      <c r="E7722" t="s">
        <v>4</v>
      </c>
      <c r="F7722" t="s">
        <v>8168</v>
      </c>
      <c r="G7722" t="s">
        <v>8025</v>
      </c>
      <c r="H7722" t="str">
        <f>VLOOKUP(Sales_Data17[[#This Row],[Delivery Region Index]],Regions_Table[#All],2,0)</f>
        <v>Victoria</v>
      </c>
      <c r="I7722" t="str">
        <f>VLOOKUP(Sales_Data17[[#This Row],[Delivery Region Index]],Regions_Table[#All],3,0)</f>
        <v>Geelong</v>
      </c>
      <c r="J7722">
        <v>51</v>
      </c>
      <c r="K7722">
        <v>7</v>
      </c>
      <c r="L7722" t="str">
        <f>VLOOKUP(Sales_Data17[[#This Row],[Product Description Index]],Products_Data[#All],2,0)</f>
        <v>Dress Shirts</v>
      </c>
      <c r="M7722">
        <v>4</v>
      </c>
      <c r="N7722" s="9">
        <v>263.53333333333336</v>
      </c>
      <c r="O7722" s="9">
        <f>Sales_Data17[[#This Row],[Order Quantity]]*Sales_Data17[[#This Row],[Unit Price]]</f>
        <v>1054.1333333333334</v>
      </c>
      <c r="P7722" s="9">
        <v>155.48466666666667</v>
      </c>
      <c r="Q7722" s="9">
        <f>Sales_Data17[[#This Row],[Line Total]]-(Sales_Data17[[#This Row],[Total Unit Cost]]*Sales_Data17[[#This Row],[Order Quantity]])</f>
        <v>432.19466666666676</v>
      </c>
      <c r="R7722" s="1" t="str">
        <f>TEXT(Sales_Data17[[#This Row],[OrderDate]],"MMM")</f>
        <v>Oct</v>
      </c>
      <c r="S7722" s="1" t="str">
        <f t="shared" si="120"/>
        <v>2016</v>
      </c>
    </row>
    <row r="7723" spans="1:19">
      <c r="A7723" t="s">
        <v>7746</v>
      </c>
      <c r="B7723" s="2">
        <v>42670</v>
      </c>
      <c r="C7723" s="2" t="str">
        <f>VLOOKUP(Sales_Data17[[#This Row],[Customer Name Index]],Customer_Data[#All],2,0)</f>
        <v>Apollo Ltd</v>
      </c>
      <c r="D7723">
        <v>11</v>
      </c>
      <c r="E7723" t="s">
        <v>2</v>
      </c>
      <c r="F7723" t="s">
        <v>8168</v>
      </c>
      <c r="G7723" t="s">
        <v>8026</v>
      </c>
      <c r="H7723" t="str">
        <f>VLOOKUP(Sales_Data17[[#This Row],[Delivery Region Index]],Regions_Table[#All],2,0)</f>
        <v>Queensland</v>
      </c>
      <c r="I7723" t="str">
        <f>VLOOKUP(Sales_Data17[[#This Row],[Delivery Region Index]],Regions_Table[#All],3,0)</f>
        <v>Gympie</v>
      </c>
      <c r="J7723">
        <v>32</v>
      </c>
      <c r="K7723">
        <v>5</v>
      </c>
      <c r="L7723" t="str">
        <f>VLOOKUP(Sales_Data17[[#This Row],[Product Description Index]],Products_Data[#All],2,0)</f>
        <v>Hats</v>
      </c>
      <c r="M7723">
        <v>4</v>
      </c>
      <c r="N7723" s="9">
        <v>26.8</v>
      </c>
      <c r="O7723" s="9">
        <f>Sales_Data17[[#This Row],[Order Quantity]]*Sales_Data17[[#This Row],[Unit Price]]</f>
        <v>107.2</v>
      </c>
      <c r="P7723" s="9">
        <v>20.368000000000002</v>
      </c>
      <c r="Q7723" s="9">
        <f>Sales_Data17[[#This Row],[Line Total]]-(Sales_Data17[[#This Row],[Total Unit Cost]]*Sales_Data17[[#This Row],[Order Quantity]])</f>
        <v>25.727999999999994</v>
      </c>
      <c r="R7723" s="1" t="str">
        <f>TEXT(Sales_Data17[[#This Row],[OrderDate]],"MMM")</f>
        <v>Oct</v>
      </c>
      <c r="S7723" s="1" t="str">
        <f t="shared" si="120"/>
        <v>2016</v>
      </c>
    </row>
    <row r="7724" spans="1:19">
      <c r="A7724" t="s">
        <v>7747</v>
      </c>
      <c r="B7724" s="2">
        <v>42670</v>
      </c>
      <c r="C7724" s="2" t="str">
        <f>VLOOKUP(Sales_Data17[[#This Row],[Customer Name Index]],Customer_Data[#All],2,0)</f>
        <v>Apollo Ltd</v>
      </c>
      <c r="D7724">
        <v>11</v>
      </c>
      <c r="E7724" t="s">
        <v>4</v>
      </c>
      <c r="F7724" t="s">
        <v>8168</v>
      </c>
      <c r="G7724" t="s">
        <v>8026</v>
      </c>
      <c r="H7724" t="str">
        <f>VLOOKUP(Sales_Data17[[#This Row],[Delivery Region Index]],Regions_Table[#All],2,0)</f>
        <v>Queensland</v>
      </c>
      <c r="I7724" t="str">
        <f>VLOOKUP(Sales_Data17[[#This Row],[Delivery Region Index]],Regions_Table[#All],3,0)</f>
        <v>Gold Coast</v>
      </c>
      <c r="J7724">
        <v>31</v>
      </c>
      <c r="K7724">
        <v>5</v>
      </c>
      <c r="L7724" t="str">
        <f>VLOOKUP(Sales_Data17[[#This Row],[Product Description Index]],Products_Data[#All],2,0)</f>
        <v>Hats</v>
      </c>
      <c r="M7724">
        <v>4</v>
      </c>
      <c r="N7724" s="9">
        <v>24.566666666666666</v>
      </c>
      <c r="O7724" s="9">
        <f>Sales_Data17[[#This Row],[Order Quantity]]*Sales_Data17[[#This Row],[Unit Price]]</f>
        <v>98.266666666666666</v>
      </c>
      <c r="P7724" s="9">
        <v>12.774666666666667</v>
      </c>
      <c r="Q7724" s="9">
        <f>Sales_Data17[[#This Row],[Line Total]]-(Sales_Data17[[#This Row],[Total Unit Cost]]*Sales_Data17[[#This Row],[Order Quantity]])</f>
        <v>47.167999999999999</v>
      </c>
      <c r="R7724" s="1" t="str">
        <f>TEXT(Sales_Data17[[#This Row],[OrderDate]],"MMM")</f>
        <v>Oct</v>
      </c>
      <c r="S7724" s="1" t="str">
        <f t="shared" si="120"/>
        <v>2016</v>
      </c>
    </row>
    <row r="7725" spans="1:19">
      <c r="A7725" t="s">
        <v>7748</v>
      </c>
      <c r="B7725" s="2">
        <v>42670</v>
      </c>
      <c r="C7725" s="2" t="str">
        <f>VLOOKUP(Sales_Data17[[#This Row],[Customer Name Index]],Customer_Data[#All],2,0)</f>
        <v xml:space="preserve">WakeFern </v>
      </c>
      <c r="D7725">
        <v>2</v>
      </c>
      <c r="E7725" t="s">
        <v>2</v>
      </c>
      <c r="F7725" t="s">
        <v>8168</v>
      </c>
      <c r="G7725" t="s">
        <v>8027</v>
      </c>
      <c r="H7725" t="str">
        <f>VLOOKUP(Sales_Data17[[#This Row],[Delivery Region Index]],Regions_Table[#All],2,0)</f>
        <v>New South Wales</v>
      </c>
      <c r="I7725" t="str">
        <f>VLOOKUP(Sales_Data17[[#This Row],[Delivery Region Index]],Regions_Table[#All],3,0)</f>
        <v>Bathurst</v>
      </c>
      <c r="J7725">
        <v>4</v>
      </c>
      <c r="K7725">
        <v>1</v>
      </c>
      <c r="L7725" t="str">
        <f>VLOOKUP(Sales_Data17[[#This Row],[Product Description Index]],Products_Data[#All],2,0)</f>
        <v>Shirts</v>
      </c>
      <c r="M7725">
        <v>8</v>
      </c>
      <c r="N7725" s="9">
        <v>24.566666666666666</v>
      </c>
      <c r="O7725" s="9">
        <f>Sales_Data17[[#This Row],[Order Quantity]]*Sales_Data17[[#This Row],[Unit Price]]</f>
        <v>196.53333333333333</v>
      </c>
      <c r="P7725" s="9">
        <v>17.442333333333334</v>
      </c>
      <c r="Q7725" s="9">
        <f>Sales_Data17[[#This Row],[Line Total]]-(Sales_Data17[[#This Row],[Total Unit Cost]]*Sales_Data17[[#This Row],[Order Quantity]])</f>
        <v>56.99466666666666</v>
      </c>
      <c r="R7725" s="1" t="str">
        <f>TEXT(Sales_Data17[[#This Row],[OrderDate]],"MMM")</f>
        <v>Oct</v>
      </c>
      <c r="S7725" s="1" t="str">
        <f t="shared" si="120"/>
        <v>2016</v>
      </c>
    </row>
    <row r="7726" spans="1:19">
      <c r="A7726" t="s">
        <v>7749</v>
      </c>
      <c r="B7726" s="2">
        <v>42670</v>
      </c>
      <c r="C7726" s="2" t="str">
        <f>VLOOKUP(Sales_Data17[[#This Row],[Customer Name Index]],Customer_Data[#All],2,0)</f>
        <v xml:space="preserve">Linde </v>
      </c>
      <c r="D7726">
        <v>14</v>
      </c>
      <c r="E7726" t="s">
        <v>2</v>
      </c>
      <c r="F7726" t="s">
        <v>8168</v>
      </c>
      <c r="G7726" t="s">
        <v>8026</v>
      </c>
      <c r="H7726" t="str">
        <f>VLOOKUP(Sales_Data17[[#This Row],[Delivery Region Index]],Regions_Table[#All],2,0)</f>
        <v>Queensland</v>
      </c>
      <c r="I7726" t="str">
        <f>VLOOKUP(Sales_Data17[[#This Row],[Delivery Region Index]],Regions_Table[#All],3,0)</f>
        <v>Mount Isa</v>
      </c>
      <c r="J7726">
        <v>38</v>
      </c>
      <c r="K7726">
        <v>6</v>
      </c>
      <c r="L7726" t="str">
        <f>VLOOKUP(Sales_Data17[[#This Row],[Product Description Index]],Products_Data[#All],2,0)</f>
        <v>Socks</v>
      </c>
      <c r="M7726">
        <v>5</v>
      </c>
      <c r="N7726" s="9">
        <v>279.91111111111115</v>
      </c>
      <c r="O7726" s="9">
        <f>Sales_Data17[[#This Row],[Order Quantity]]*Sales_Data17[[#This Row],[Unit Price]]</f>
        <v>1399.5555555555557</v>
      </c>
      <c r="P7726" s="9">
        <v>218.3306666666667</v>
      </c>
      <c r="Q7726" s="9">
        <f>Sales_Data17[[#This Row],[Line Total]]-(Sales_Data17[[#This Row],[Total Unit Cost]]*Sales_Data17[[#This Row],[Order Quantity]])</f>
        <v>307.90222222222224</v>
      </c>
      <c r="R7726" s="1" t="str">
        <f>TEXT(Sales_Data17[[#This Row],[OrderDate]],"MMM")</f>
        <v>Oct</v>
      </c>
      <c r="S7726" s="1" t="str">
        <f t="shared" si="120"/>
        <v>2016</v>
      </c>
    </row>
    <row r="7727" spans="1:19">
      <c r="A7727" t="s">
        <v>7750</v>
      </c>
      <c r="B7727" s="2">
        <v>42670</v>
      </c>
      <c r="C7727" s="2" t="str">
        <f>VLOOKUP(Sales_Data17[[#This Row],[Customer Name Index]],Customer_Data[#All],2,0)</f>
        <v>Procter Corp</v>
      </c>
      <c r="D7727">
        <v>5</v>
      </c>
      <c r="E7727" t="s">
        <v>4</v>
      </c>
      <c r="F7727" t="s">
        <v>8168</v>
      </c>
      <c r="G7727" t="s">
        <v>8027</v>
      </c>
      <c r="H7727" t="str">
        <f>VLOOKUP(Sales_Data17[[#This Row],[Delivery Region Index]],Regions_Table[#All],2,0)</f>
        <v>New South Wales</v>
      </c>
      <c r="I7727" t="str">
        <f>VLOOKUP(Sales_Data17[[#This Row],[Delivery Region Index]],Regions_Table[#All],3,0)</f>
        <v>Lake Macquarie</v>
      </c>
      <c r="J7727">
        <v>13</v>
      </c>
      <c r="K7727">
        <v>2</v>
      </c>
      <c r="L7727" t="str">
        <f>VLOOKUP(Sales_Data17[[#This Row],[Product Description Index]],Products_Data[#All],2,0)</f>
        <v>Pants</v>
      </c>
      <c r="M7727">
        <v>2</v>
      </c>
      <c r="N7727" s="9">
        <v>124.32222222222224</v>
      </c>
      <c r="O7727" s="9">
        <f>Sales_Data17[[#This Row],[Order Quantity]]*Sales_Data17[[#This Row],[Unit Price]]</f>
        <v>248.64444444444447</v>
      </c>
      <c r="P7727" s="9">
        <v>78.323000000000008</v>
      </c>
      <c r="Q7727" s="9">
        <f>Sales_Data17[[#This Row],[Line Total]]-(Sales_Data17[[#This Row],[Total Unit Cost]]*Sales_Data17[[#This Row],[Order Quantity]])</f>
        <v>91.998444444444459</v>
      </c>
      <c r="R7727" s="1" t="str">
        <f>TEXT(Sales_Data17[[#This Row],[OrderDate]],"MMM")</f>
        <v>Oct</v>
      </c>
      <c r="S7727" s="1" t="str">
        <f t="shared" si="120"/>
        <v>2016</v>
      </c>
    </row>
    <row r="7728" spans="1:19">
      <c r="A7728" t="s">
        <v>7751</v>
      </c>
      <c r="B7728" s="2">
        <v>42671</v>
      </c>
      <c r="C7728" s="2" t="str">
        <f>VLOOKUP(Sales_Data17[[#This Row],[Customer Name Index]],Customer_Data[#All],2,0)</f>
        <v>Rochester Ltd</v>
      </c>
      <c r="D7728">
        <v>15</v>
      </c>
      <c r="E7728" t="s">
        <v>4</v>
      </c>
      <c r="F7728" t="s">
        <v>8168</v>
      </c>
      <c r="G7728" t="s">
        <v>8025</v>
      </c>
      <c r="H7728" t="str">
        <f>VLOOKUP(Sales_Data17[[#This Row],[Delivery Region Index]],Regions_Table[#All],2,0)</f>
        <v>Queensland</v>
      </c>
      <c r="I7728" t="str">
        <f>VLOOKUP(Sales_Data17[[#This Row],[Delivery Region Index]],Regions_Table[#All],3,0)</f>
        <v>Thuringowa</v>
      </c>
      <c r="J7728">
        <v>43</v>
      </c>
      <c r="K7728">
        <v>6</v>
      </c>
      <c r="L7728" t="str">
        <f>VLOOKUP(Sales_Data17[[#This Row],[Product Description Index]],Products_Data[#All],2,0)</f>
        <v>Socks</v>
      </c>
      <c r="M7728">
        <v>3</v>
      </c>
      <c r="N7728" s="9">
        <v>18.611111111111111</v>
      </c>
      <c r="O7728" s="9">
        <f>Sales_Data17[[#This Row],[Order Quantity]]*Sales_Data17[[#This Row],[Unit Price]]</f>
        <v>55.833333333333329</v>
      </c>
      <c r="P7728" s="9">
        <v>11.911111111111111</v>
      </c>
      <c r="Q7728" s="9">
        <f>Sales_Data17[[#This Row],[Line Total]]-(Sales_Data17[[#This Row],[Total Unit Cost]]*Sales_Data17[[#This Row],[Order Quantity]])</f>
        <v>20.099999999999994</v>
      </c>
      <c r="R7728" s="1" t="str">
        <f>TEXT(Sales_Data17[[#This Row],[OrderDate]],"MMM")</f>
        <v>Oct</v>
      </c>
      <c r="S7728" s="1" t="str">
        <f t="shared" si="120"/>
        <v>2016</v>
      </c>
    </row>
    <row r="7729" spans="1:19">
      <c r="A7729" t="s">
        <v>7752</v>
      </c>
      <c r="B7729" s="2">
        <v>42671</v>
      </c>
      <c r="C7729" s="2" t="str">
        <f>VLOOKUP(Sales_Data17[[#This Row],[Customer Name Index]],Customer_Data[#All],2,0)</f>
        <v>Avon Corp</v>
      </c>
      <c r="D7729">
        <v>1</v>
      </c>
      <c r="E7729" t="s">
        <v>3</v>
      </c>
      <c r="F7729" t="s">
        <v>8168</v>
      </c>
      <c r="G7729" t="s">
        <v>8027</v>
      </c>
      <c r="H7729" t="str">
        <f>VLOOKUP(Sales_Data17[[#This Row],[Delivery Region Index]],Regions_Table[#All],2,0)</f>
        <v>New South Wales</v>
      </c>
      <c r="I7729" t="str">
        <f>VLOOKUP(Sales_Data17[[#This Row],[Delivery Region Index]],Regions_Table[#All],3,0)</f>
        <v>Albury</v>
      </c>
      <c r="J7729">
        <v>2</v>
      </c>
      <c r="K7729">
        <v>1</v>
      </c>
      <c r="L7729" t="str">
        <f>VLOOKUP(Sales_Data17[[#This Row],[Product Description Index]],Products_Data[#All],2,0)</f>
        <v>Shirts</v>
      </c>
      <c r="M7729">
        <v>4</v>
      </c>
      <c r="N7729" s="9">
        <v>385.62222222222221</v>
      </c>
      <c r="O7729" s="9">
        <f>Sales_Data17[[#This Row],[Order Quantity]]*Sales_Data17[[#This Row],[Unit Price]]</f>
        <v>1542.4888888888888</v>
      </c>
      <c r="P7729" s="9">
        <v>316.21022222222223</v>
      </c>
      <c r="Q7729" s="9">
        <f>Sales_Data17[[#This Row],[Line Total]]-(Sales_Data17[[#This Row],[Total Unit Cost]]*Sales_Data17[[#This Row],[Order Quantity]])</f>
        <v>277.64799999999991</v>
      </c>
      <c r="R7729" s="1" t="str">
        <f>TEXT(Sales_Data17[[#This Row],[OrderDate]],"MMM")</f>
        <v>Oct</v>
      </c>
      <c r="S7729" s="1" t="str">
        <f t="shared" si="120"/>
        <v>2016</v>
      </c>
    </row>
    <row r="7730" spans="1:19">
      <c r="A7730" t="s">
        <v>7753</v>
      </c>
      <c r="B7730" s="2">
        <v>42671</v>
      </c>
      <c r="C7730" s="2" t="str">
        <f>VLOOKUP(Sales_Data17[[#This Row],[Customer Name Index]],Customer_Data[#All],2,0)</f>
        <v>New Ltd</v>
      </c>
      <c r="D7730">
        <v>7</v>
      </c>
      <c r="E7730" t="s">
        <v>4</v>
      </c>
      <c r="F7730" t="s">
        <v>8168</v>
      </c>
      <c r="G7730" t="s">
        <v>8027</v>
      </c>
      <c r="H7730" t="str">
        <f>VLOOKUP(Sales_Data17[[#This Row],[Delivery Region Index]],Regions_Table[#All],2,0)</f>
        <v>New South Wales</v>
      </c>
      <c r="I7730" t="str">
        <f>VLOOKUP(Sales_Data17[[#This Row],[Delivery Region Index]],Regions_Table[#All],3,0)</f>
        <v>Port Macquarie</v>
      </c>
      <c r="J7730">
        <v>19</v>
      </c>
      <c r="K7730">
        <v>3</v>
      </c>
      <c r="L7730" t="str">
        <f>VLOOKUP(Sales_Data17[[#This Row],[Product Description Index]],Products_Data[#All],2,0)</f>
        <v>Sunglasses</v>
      </c>
      <c r="M7730">
        <v>9</v>
      </c>
      <c r="N7730" s="9">
        <v>275.44444444444446</v>
      </c>
      <c r="O7730" s="9">
        <f>Sales_Data17[[#This Row],[Order Quantity]]*Sales_Data17[[#This Row],[Unit Price]]</f>
        <v>2479</v>
      </c>
      <c r="P7730" s="9">
        <v>159.75777777777776</v>
      </c>
      <c r="Q7730" s="9">
        <f>Sales_Data17[[#This Row],[Line Total]]-(Sales_Data17[[#This Row],[Total Unit Cost]]*Sales_Data17[[#This Row],[Order Quantity]])</f>
        <v>1041.18</v>
      </c>
      <c r="R7730" s="1" t="str">
        <f>TEXT(Sales_Data17[[#This Row],[OrderDate]],"MMM")</f>
        <v>Oct</v>
      </c>
      <c r="S7730" s="1" t="str">
        <f t="shared" si="120"/>
        <v>2016</v>
      </c>
    </row>
    <row r="7731" spans="1:19">
      <c r="A7731" t="s">
        <v>7754</v>
      </c>
      <c r="B7731" s="2">
        <v>42671</v>
      </c>
      <c r="C7731" s="2" t="str">
        <f>VLOOKUP(Sales_Data17[[#This Row],[Customer Name Index]],Customer_Data[#All],2,0)</f>
        <v>3LAB, Ltd</v>
      </c>
      <c r="D7731">
        <v>16</v>
      </c>
      <c r="E7731" t="s">
        <v>3</v>
      </c>
      <c r="F7731" t="s">
        <v>8168</v>
      </c>
      <c r="G7731" t="s">
        <v>8025</v>
      </c>
      <c r="H7731" t="str">
        <f>VLOOKUP(Sales_Data17[[#This Row],[Delivery Region Index]],Regions_Table[#All],2,0)</f>
        <v>South Australia</v>
      </c>
      <c r="I7731" t="str">
        <f>VLOOKUP(Sales_Data17[[#This Row],[Delivery Region Index]],Regions_Table[#All],3,0)</f>
        <v>Adelaide</v>
      </c>
      <c r="J7731">
        <v>46</v>
      </c>
      <c r="K7731">
        <v>7</v>
      </c>
      <c r="L7731" t="str">
        <f>VLOOKUP(Sales_Data17[[#This Row],[Product Description Index]],Products_Data[#All],2,0)</f>
        <v>Dress Shirts</v>
      </c>
      <c r="M7731">
        <v>6</v>
      </c>
      <c r="N7731" s="9">
        <v>717.6444444444445</v>
      </c>
      <c r="O7731" s="9">
        <f>Sales_Data17[[#This Row],[Order Quantity]]*Sales_Data17[[#This Row],[Unit Price]]</f>
        <v>4305.8666666666668</v>
      </c>
      <c r="P7731" s="9">
        <v>351.64577777777777</v>
      </c>
      <c r="Q7731" s="9">
        <f>Sales_Data17[[#This Row],[Line Total]]-(Sales_Data17[[#This Row],[Total Unit Cost]]*Sales_Data17[[#This Row],[Order Quantity]])</f>
        <v>2195.9920000000002</v>
      </c>
      <c r="R7731" s="1" t="str">
        <f>TEXT(Sales_Data17[[#This Row],[OrderDate]],"MMM")</f>
        <v>Oct</v>
      </c>
      <c r="S7731" s="1" t="str">
        <f t="shared" si="120"/>
        <v>2016</v>
      </c>
    </row>
    <row r="7732" spans="1:19">
      <c r="A7732" t="s">
        <v>7755</v>
      </c>
      <c r="B7732" s="2">
        <v>42671</v>
      </c>
      <c r="C7732" s="2" t="str">
        <f>VLOOKUP(Sales_Data17[[#This Row],[Customer Name Index]],Customer_Data[#All],2,0)</f>
        <v>Apollo Ltd</v>
      </c>
      <c r="D7732">
        <v>11</v>
      </c>
      <c r="E7732" t="s">
        <v>4</v>
      </c>
      <c r="F7732" t="s">
        <v>8168</v>
      </c>
      <c r="G7732" t="s">
        <v>8026</v>
      </c>
      <c r="H7732" t="str">
        <f>VLOOKUP(Sales_Data17[[#This Row],[Delivery Region Index]],Regions_Table[#All],2,0)</f>
        <v>Queensland</v>
      </c>
      <c r="I7732" t="str">
        <f>VLOOKUP(Sales_Data17[[#This Row],[Delivery Region Index]],Regions_Table[#All],3,0)</f>
        <v>Gold Coast</v>
      </c>
      <c r="J7732">
        <v>31</v>
      </c>
      <c r="K7732">
        <v>5</v>
      </c>
      <c r="L7732" t="str">
        <f>VLOOKUP(Sales_Data17[[#This Row],[Product Description Index]],Products_Data[#All],2,0)</f>
        <v>Hats</v>
      </c>
      <c r="M7732">
        <v>3</v>
      </c>
      <c r="N7732" s="9">
        <v>23.822222222222223</v>
      </c>
      <c r="O7732" s="9">
        <f>Sales_Data17[[#This Row],[Order Quantity]]*Sales_Data17[[#This Row],[Unit Price]]</f>
        <v>71.466666666666669</v>
      </c>
      <c r="P7732" s="9">
        <v>14.05511111111111</v>
      </c>
      <c r="Q7732" s="9">
        <f>Sales_Data17[[#This Row],[Line Total]]-(Sales_Data17[[#This Row],[Total Unit Cost]]*Sales_Data17[[#This Row],[Order Quantity]])</f>
        <v>29.301333333333339</v>
      </c>
      <c r="R7732" s="1" t="str">
        <f>TEXT(Sales_Data17[[#This Row],[OrderDate]],"MMM")</f>
        <v>Oct</v>
      </c>
      <c r="S7732" s="1" t="str">
        <f t="shared" si="120"/>
        <v>2016</v>
      </c>
    </row>
    <row r="7733" spans="1:19">
      <c r="A7733" t="s">
        <v>7756</v>
      </c>
      <c r="B7733" s="2">
        <v>42671</v>
      </c>
      <c r="C7733" s="2" t="str">
        <f>VLOOKUP(Sales_Data17[[#This Row],[Customer Name Index]],Customer_Data[#All],2,0)</f>
        <v>PEDIFIX, Corp</v>
      </c>
      <c r="D7733">
        <v>6</v>
      </c>
      <c r="E7733" t="s">
        <v>2</v>
      </c>
      <c r="F7733" t="s">
        <v>8168</v>
      </c>
      <c r="G7733" t="s">
        <v>8027</v>
      </c>
      <c r="H7733" t="str">
        <f>VLOOKUP(Sales_Data17[[#This Row],[Delivery Region Index]],Regions_Table[#All],2,0)</f>
        <v>New South Wales</v>
      </c>
      <c r="I7733" t="str">
        <f>VLOOKUP(Sales_Data17[[#This Row],[Delivery Region Index]],Regions_Table[#All],3,0)</f>
        <v>Nowra</v>
      </c>
      <c r="J7733">
        <v>17</v>
      </c>
      <c r="K7733">
        <v>3</v>
      </c>
      <c r="L7733" t="str">
        <f>VLOOKUP(Sales_Data17[[#This Row],[Product Description Index]],Products_Data[#All],2,0)</f>
        <v>Sunglasses</v>
      </c>
      <c r="M7733">
        <v>8</v>
      </c>
      <c r="N7733" s="9">
        <v>140.69999999999999</v>
      </c>
      <c r="O7733" s="9">
        <f>Sales_Data17[[#This Row],[Order Quantity]]*Sales_Data17[[#This Row],[Unit Price]]</f>
        <v>1125.5999999999999</v>
      </c>
      <c r="P7733" s="9">
        <v>94.269000000000005</v>
      </c>
      <c r="Q7733" s="9">
        <f>Sales_Data17[[#This Row],[Line Total]]-(Sales_Data17[[#This Row],[Total Unit Cost]]*Sales_Data17[[#This Row],[Order Quantity]])</f>
        <v>371.44799999999987</v>
      </c>
      <c r="R7733" s="1" t="str">
        <f>TEXT(Sales_Data17[[#This Row],[OrderDate]],"MMM")</f>
        <v>Oct</v>
      </c>
      <c r="S7733" s="1" t="str">
        <f t="shared" si="120"/>
        <v>2016</v>
      </c>
    </row>
    <row r="7734" spans="1:19">
      <c r="A7734" t="s">
        <v>7757</v>
      </c>
      <c r="B7734" s="2">
        <v>42672</v>
      </c>
      <c r="C7734" s="2" t="str">
        <f>VLOOKUP(Sales_Data17[[#This Row],[Customer Name Index]],Customer_Data[#All],2,0)</f>
        <v>Pure Group</v>
      </c>
      <c r="D7734">
        <v>17</v>
      </c>
      <c r="E7734" t="s">
        <v>4</v>
      </c>
      <c r="F7734" t="s">
        <v>8168</v>
      </c>
      <c r="G7734" t="s">
        <v>8025</v>
      </c>
      <c r="H7734" t="str">
        <f>VLOOKUP(Sales_Data17[[#This Row],[Delivery Region Index]],Regions_Table[#All],2,0)</f>
        <v>Victoria</v>
      </c>
      <c r="I7734" t="str">
        <f>VLOOKUP(Sales_Data17[[#This Row],[Delivery Region Index]],Regions_Table[#All],3,0)</f>
        <v>Benalla</v>
      </c>
      <c r="J7734">
        <v>48</v>
      </c>
      <c r="K7734">
        <v>7</v>
      </c>
      <c r="L7734" t="str">
        <f>VLOOKUP(Sales_Data17[[#This Row],[Product Description Index]],Products_Data[#All],2,0)</f>
        <v>Dress Shirts</v>
      </c>
      <c r="M7734">
        <v>4</v>
      </c>
      <c r="N7734" s="9">
        <v>23.077777777777779</v>
      </c>
      <c r="O7734" s="9">
        <f>Sales_Data17[[#This Row],[Order Quantity]]*Sales_Data17[[#This Row],[Unit Price]]</f>
        <v>92.311111111111117</v>
      </c>
      <c r="P7734" s="9">
        <v>13.846666666666668</v>
      </c>
      <c r="Q7734" s="9">
        <f>Sales_Data17[[#This Row],[Line Total]]-(Sales_Data17[[#This Row],[Total Unit Cost]]*Sales_Data17[[#This Row],[Order Quantity]])</f>
        <v>36.924444444444447</v>
      </c>
      <c r="R7734" s="1" t="str">
        <f>TEXT(Sales_Data17[[#This Row],[OrderDate]],"MMM")</f>
        <v>Oct</v>
      </c>
      <c r="S7734" s="1" t="str">
        <f t="shared" si="120"/>
        <v>2016</v>
      </c>
    </row>
    <row r="7735" spans="1:19">
      <c r="A7735" t="s">
        <v>7758</v>
      </c>
      <c r="B7735" s="2">
        <v>42672</v>
      </c>
      <c r="C7735" s="2" t="str">
        <f>VLOOKUP(Sales_Data17[[#This Row],[Customer Name Index]],Customer_Data[#All],2,0)</f>
        <v>3LAB, Ltd</v>
      </c>
      <c r="D7735">
        <v>16</v>
      </c>
      <c r="E7735" t="s">
        <v>2</v>
      </c>
      <c r="F7735" t="s">
        <v>8168</v>
      </c>
      <c r="G7735" t="s">
        <v>8025</v>
      </c>
      <c r="H7735" t="str">
        <f>VLOOKUP(Sales_Data17[[#This Row],[Delivery Region Index]],Regions_Table[#All],2,0)</f>
        <v>Queensland</v>
      </c>
      <c r="I7735" t="str">
        <f>VLOOKUP(Sales_Data17[[#This Row],[Delivery Region Index]],Regions_Table[#All],3,0)</f>
        <v>Toowoomba</v>
      </c>
      <c r="J7735">
        <v>44</v>
      </c>
      <c r="K7735">
        <v>7</v>
      </c>
      <c r="L7735" t="str">
        <f>VLOOKUP(Sales_Data17[[#This Row],[Product Description Index]],Products_Data[#All],2,0)</f>
        <v>Dress Shirts</v>
      </c>
      <c r="M7735">
        <v>3</v>
      </c>
      <c r="N7735" s="9">
        <v>433.26666666666665</v>
      </c>
      <c r="O7735" s="9">
        <f>Sales_Data17[[#This Row],[Order Quantity]]*Sales_Data17[[#This Row],[Unit Price]]</f>
        <v>1299.8</v>
      </c>
      <c r="P7735" s="9">
        <v>181.97200000000001</v>
      </c>
      <c r="Q7735" s="9">
        <f>Sales_Data17[[#This Row],[Line Total]]-(Sales_Data17[[#This Row],[Total Unit Cost]]*Sales_Data17[[#This Row],[Order Quantity]])</f>
        <v>753.8839999999999</v>
      </c>
      <c r="R7735" s="1" t="str">
        <f>TEXT(Sales_Data17[[#This Row],[OrderDate]],"MMM")</f>
        <v>Oct</v>
      </c>
      <c r="S7735" s="1" t="str">
        <f t="shared" si="120"/>
        <v>2016</v>
      </c>
    </row>
    <row r="7736" spans="1:19">
      <c r="A7736" t="s">
        <v>7759</v>
      </c>
      <c r="B7736" s="2">
        <v>42672</v>
      </c>
      <c r="C7736" s="2" t="str">
        <f>VLOOKUP(Sales_Data17[[#This Row],[Customer Name Index]],Customer_Data[#All],2,0)</f>
        <v>Apollo Ltd</v>
      </c>
      <c r="D7736">
        <v>11</v>
      </c>
      <c r="E7736" t="s">
        <v>3</v>
      </c>
      <c r="F7736" t="s">
        <v>8168</v>
      </c>
      <c r="G7736" t="s">
        <v>8026</v>
      </c>
      <c r="H7736" t="str">
        <f>VLOOKUP(Sales_Data17[[#This Row],[Delivery Region Index]],Regions_Table[#All],2,0)</f>
        <v>Queensland</v>
      </c>
      <c r="I7736" t="str">
        <f>VLOOKUP(Sales_Data17[[#This Row],[Delivery Region Index]],Regions_Table[#All],3,0)</f>
        <v>Gold Coast</v>
      </c>
      <c r="J7736">
        <v>31</v>
      </c>
      <c r="K7736">
        <v>5</v>
      </c>
      <c r="L7736" t="str">
        <f>VLOOKUP(Sales_Data17[[#This Row],[Product Description Index]],Products_Data[#All],2,0)</f>
        <v>Hats</v>
      </c>
      <c r="M7736">
        <v>3</v>
      </c>
      <c r="N7736" s="9">
        <v>291.07777777777778</v>
      </c>
      <c r="O7736" s="9">
        <f>Sales_Data17[[#This Row],[Order Quantity]]*Sales_Data17[[#This Row],[Unit Price]]</f>
        <v>873.23333333333335</v>
      </c>
      <c r="P7736" s="9">
        <v>136.80655555555555</v>
      </c>
      <c r="Q7736" s="9">
        <f>Sales_Data17[[#This Row],[Line Total]]-(Sales_Data17[[#This Row],[Total Unit Cost]]*Sales_Data17[[#This Row],[Order Quantity]])</f>
        <v>462.81366666666668</v>
      </c>
      <c r="R7736" s="1" t="str">
        <f>TEXT(Sales_Data17[[#This Row],[OrderDate]],"MMM")</f>
        <v>Oct</v>
      </c>
      <c r="S7736" s="1" t="str">
        <f t="shared" si="120"/>
        <v>2016</v>
      </c>
    </row>
    <row r="7737" spans="1:19">
      <c r="A7737" t="s">
        <v>7760</v>
      </c>
      <c r="B7737" s="2">
        <v>42672</v>
      </c>
      <c r="C7737" s="2" t="str">
        <f>VLOOKUP(Sales_Data17[[#This Row],[Customer Name Index]],Customer_Data[#All],2,0)</f>
        <v>Pure Group</v>
      </c>
      <c r="D7737">
        <v>17</v>
      </c>
      <c r="E7737" t="s">
        <v>4</v>
      </c>
      <c r="F7737" t="s">
        <v>8168</v>
      </c>
      <c r="G7737" t="s">
        <v>8025</v>
      </c>
      <c r="H7737" t="str">
        <f>VLOOKUP(Sales_Data17[[#This Row],[Delivery Region Index]],Regions_Table[#All],2,0)</f>
        <v>Victoria</v>
      </c>
      <c r="I7737" t="str">
        <f>VLOOKUP(Sales_Data17[[#This Row],[Delivery Region Index]],Regions_Table[#All],3,0)</f>
        <v>Ballarat</v>
      </c>
      <c r="J7737">
        <v>49</v>
      </c>
      <c r="K7737">
        <v>7</v>
      </c>
      <c r="L7737" t="str">
        <f>VLOOKUP(Sales_Data17[[#This Row],[Product Description Index]],Products_Data[#All],2,0)</f>
        <v>Dress Shirts</v>
      </c>
      <c r="M7737">
        <v>3</v>
      </c>
      <c r="N7737" s="9">
        <v>203.23333333333335</v>
      </c>
      <c r="O7737" s="9">
        <f>Sales_Data17[[#This Row],[Order Quantity]]*Sales_Data17[[#This Row],[Unit Price]]</f>
        <v>609.70000000000005</v>
      </c>
      <c r="P7737" s="9">
        <v>152.42500000000001</v>
      </c>
      <c r="Q7737" s="9">
        <f>Sales_Data17[[#This Row],[Line Total]]-(Sales_Data17[[#This Row],[Total Unit Cost]]*Sales_Data17[[#This Row],[Order Quantity]])</f>
        <v>152.42500000000001</v>
      </c>
      <c r="R7737" s="1" t="str">
        <f>TEXT(Sales_Data17[[#This Row],[OrderDate]],"MMM")</f>
        <v>Oct</v>
      </c>
      <c r="S7737" s="1" t="str">
        <f t="shared" si="120"/>
        <v>2016</v>
      </c>
    </row>
    <row r="7738" spans="1:19">
      <c r="A7738" t="s">
        <v>7761</v>
      </c>
      <c r="B7738" s="2">
        <v>42672</v>
      </c>
      <c r="C7738" s="2" t="str">
        <f>VLOOKUP(Sales_Data17[[#This Row],[Customer Name Index]],Customer_Data[#All],2,0)</f>
        <v xml:space="preserve">Linde </v>
      </c>
      <c r="D7738">
        <v>14</v>
      </c>
      <c r="E7738" t="s">
        <v>4</v>
      </c>
      <c r="F7738" t="s">
        <v>8168</v>
      </c>
      <c r="G7738" t="s">
        <v>8026</v>
      </c>
      <c r="H7738" t="str">
        <f>VLOOKUP(Sales_Data17[[#This Row],[Delivery Region Index]],Regions_Table[#All],2,0)</f>
        <v>Queensland</v>
      </c>
      <c r="I7738" t="str">
        <f>VLOOKUP(Sales_Data17[[#This Row],[Delivery Region Index]],Regions_Table[#All],3,0)</f>
        <v>Nambour</v>
      </c>
      <c r="J7738">
        <v>39</v>
      </c>
      <c r="K7738">
        <v>6</v>
      </c>
      <c r="L7738" t="str">
        <f>VLOOKUP(Sales_Data17[[#This Row],[Product Description Index]],Products_Data[#All],2,0)</f>
        <v>Socks</v>
      </c>
      <c r="M7738">
        <v>2</v>
      </c>
      <c r="N7738" s="9">
        <v>282.88888888888891</v>
      </c>
      <c r="O7738" s="9">
        <f>Sales_Data17[[#This Row],[Order Quantity]]*Sales_Data17[[#This Row],[Unit Price]]</f>
        <v>565.77777777777783</v>
      </c>
      <c r="P7738" s="9">
        <v>130.12888888888889</v>
      </c>
      <c r="Q7738" s="9">
        <f>Sales_Data17[[#This Row],[Line Total]]-(Sales_Data17[[#This Row],[Total Unit Cost]]*Sales_Data17[[#This Row],[Order Quantity]])</f>
        <v>305.52000000000004</v>
      </c>
      <c r="R7738" s="1" t="str">
        <f>TEXT(Sales_Data17[[#This Row],[OrderDate]],"MMM")</f>
        <v>Oct</v>
      </c>
      <c r="S7738" s="1" t="str">
        <f t="shared" si="120"/>
        <v>2016</v>
      </c>
    </row>
    <row r="7739" spans="1:19">
      <c r="A7739" t="s">
        <v>7762</v>
      </c>
      <c r="B7739" s="2">
        <v>42672</v>
      </c>
      <c r="C7739" s="2" t="str">
        <f>VLOOKUP(Sales_Data17[[#This Row],[Customer Name Index]],Customer_Data[#All],2,0)</f>
        <v>Pure Group</v>
      </c>
      <c r="D7739">
        <v>17</v>
      </c>
      <c r="E7739" t="s">
        <v>3</v>
      </c>
      <c r="F7739" t="s">
        <v>8168</v>
      </c>
      <c r="G7739" t="s">
        <v>8025</v>
      </c>
      <c r="H7739" t="str">
        <f>VLOOKUP(Sales_Data17[[#This Row],[Delivery Region Index]],Regions_Table[#All],2,0)</f>
        <v>Victoria</v>
      </c>
      <c r="I7739" t="str">
        <f>VLOOKUP(Sales_Data17[[#This Row],[Delivery Region Index]],Regions_Table[#All],3,0)</f>
        <v>Ballarat</v>
      </c>
      <c r="J7739">
        <v>49</v>
      </c>
      <c r="K7739">
        <v>7</v>
      </c>
      <c r="L7739" t="str">
        <f>VLOOKUP(Sales_Data17[[#This Row],[Product Description Index]],Products_Data[#All],2,0)</f>
        <v>Dress Shirts</v>
      </c>
      <c r="M7739">
        <v>9</v>
      </c>
      <c r="N7739" s="9">
        <v>83.37777777777778</v>
      </c>
      <c r="O7739" s="9">
        <f>Sales_Data17[[#This Row],[Order Quantity]]*Sales_Data17[[#This Row],[Unit Price]]</f>
        <v>750.4</v>
      </c>
      <c r="P7739" s="9">
        <v>55.029333333333334</v>
      </c>
      <c r="Q7739" s="9">
        <f>Sales_Data17[[#This Row],[Line Total]]-(Sales_Data17[[#This Row],[Total Unit Cost]]*Sales_Data17[[#This Row],[Order Quantity]])</f>
        <v>255.13599999999997</v>
      </c>
      <c r="R7739" s="1" t="str">
        <f>TEXT(Sales_Data17[[#This Row],[OrderDate]],"MMM")</f>
        <v>Oct</v>
      </c>
      <c r="S7739" s="1" t="str">
        <f t="shared" si="120"/>
        <v>2016</v>
      </c>
    </row>
    <row r="7740" spans="1:19">
      <c r="A7740" t="s">
        <v>7763</v>
      </c>
      <c r="B7740" s="2">
        <v>42672</v>
      </c>
      <c r="C7740" s="2" t="str">
        <f>VLOOKUP(Sales_Data17[[#This Row],[Customer Name Index]],Customer_Data[#All],2,0)</f>
        <v>Ole Group</v>
      </c>
      <c r="D7740">
        <v>13</v>
      </c>
      <c r="E7740" t="s">
        <v>4</v>
      </c>
      <c r="F7740" t="s">
        <v>8168</v>
      </c>
      <c r="G7740" t="s">
        <v>8026</v>
      </c>
      <c r="H7740" t="str">
        <f>VLOOKUP(Sales_Data17[[#This Row],[Delivery Region Index]],Regions_Table[#All],2,0)</f>
        <v>Queensland</v>
      </c>
      <c r="I7740" t="str">
        <f>VLOOKUP(Sales_Data17[[#This Row],[Delivery Region Index]],Regions_Table[#All],3,0)</f>
        <v>Mackay</v>
      </c>
      <c r="J7740">
        <v>36</v>
      </c>
      <c r="K7740">
        <v>5</v>
      </c>
      <c r="L7740" t="str">
        <f>VLOOKUP(Sales_Data17[[#This Row],[Product Description Index]],Products_Data[#All],2,0)</f>
        <v>Hats</v>
      </c>
      <c r="M7740">
        <v>7</v>
      </c>
      <c r="N7740" s="9">
        <v>439.9666666666667</v>
      </c>
      <c r="O7740" s="9">
        <f>Sales_Data17[[#This Row],[Order Quantity]]*Sales_Data17[[#This Row],[Unit Price]]</f>
        <v>3079.7666666666669</v>
      </c>
      <c r="P7740" s="9">
        <v>189.18566666666666</v>
      </c>
      <c r="Q7740" s="9">
        <f>Sales_Data17[[#This Row],[Line Total]]-(Sales_Data17[[#This Row],[Total Unit Cost]]*Sales_Data17[[#This Row],[Order Quantity]])</f>
        <v>1755.4670000000003</v>
      </c>
      <c r="R7740" s="1" t="str">
        <f>TEXT(Sales_Data17[[#This Row],[OrderDate]],"MMM")</f>
        <v>Oct</v>
      </c>
      <c r="S7740" s="1" t="str">
        <f t="shared" si="120"/>
        <v>2016</v>
      </c>
    </row>
    <row r="7741" spans="1:19">
      <c r="A7741" t="s">
        <v>7764</v>
      </c>
      <c r="B7741" s="2">
        <v>42672</v>
      </c>
      <c r="C7741" s="2" t="str">
        <f>VLOOKUP(Sales_Data17[[#This Row],[Customer Name Index]],Customer_Data[#All],2,0)</f>
        <v>Eminence Corp</v>
      </c>
      <c r="D7741">
        <v>18</v>
      </c>
      <c r="E7741" t="s">
        <v>2</v>
      </c>
      <c r="F7741" t="s">
        <v>8168</v>
      </c>
      <c r="G7741" t="s">
        <v>8025</v>
      </c>
      <c r="H7741" t="str">
        <f>VLOOKUP(Sales_Data17[[#This Row],[Delivery Region Index]],Regions_Table[#All],2,0)</f>
        <v>Victoria</v>
      </c>
      <c r="I7741" t="str">
        <f>VLOOKUP(Sales_Data17[[#This Row],[Delivery Region Index]],Regions_Table[#All],3,0)</f>
        <v>Geelong</v>
      </c>
      <c r="J7741">
        <v>51</v>
      </c>
      <c r="K7741">
        <v>7</v>
      </c>
      <c r="L7741" t="str">
        <f>VLOOKUP(Sales_Data17[[#This Row],[Product Description Index]],Products_Data[#All],2,0)</f>
        <v>Dress Shirts</v>
      </c>
      <c r="M7741">
        <v>2</v>
      </c>
      <c r="N7741" s="9">
        <v>260.55555555555554</v>
      </c>
      <c r="O7741" s="9">
        <f>Sales_Data17[[#This Row],[Order Quantity]]*Sales_Data17[[#This Row],[Unit Price]]</f>
        <v>521.11111111111109</v>
      </c>
      <c r="P7741" s="9">
        <v>208.44444444444446</v>
      </c>
      <c r="Q7741" s="9">
        <f>Sales_Data17[[#This Row],[Line Total]]-(Sales_Data17[[#This Row],[Total Unit Cost]]*Sales_Data17[[#This Row],[Order Quantity]])</f>
        <v>104.22222222222217</v>
      </c>
      <c r="R7741" s="1" t="str">
        <f>TEXT(Sales_Data17[[#This Row],[OrderDate]],"MMM")</f>
        <v>Oct</v>
      </c>
      <c r="S7741" s="1" t="str">
        <f t="shared" si="120"/>
        <v>2016</v>
      </c>
    </row>
    <row r="7742" spans="1:19">
      <c r="A7742" t="s">
        <v>7765</v>
      </c>
      <c r="B7742" s="2">
        <v>42672</v>
      </c>
      <c r="C7742" s="2" t="str">
        <f>VLOOKUP(Sales_Data17[[#This Row],[Customer Name Index]],Customer_Data[#All],2,0)</f>
        <v>Pacific Ltd</v>
      </c>
      <c r="D7742">
        <v>20</v>
      </c>
      <c r="E7742" t="s">
        <v>4</v>
      </c>
      <c r="F7742" t="s">
        <v>8168</v>
      </c>
      <c r="G7742" t="s">
        <v>8028</v>
      </c>
      <c r="H7742" t="str">
        <f>VLOOKUP(Sales_Data17[[#This Row],[Delivery Region Index]],Regions_Table[#All],2,0)</f>
        <v>Victoria</v>
      </c>
      <c r="I7742" t="str">
        <f>VLOOKUP(Sales_Data17[[#This Row],[Delivery Region Index]],Regions_Table[#All],3,0)</f>
        <v>Wangaratta</v>
      </c>
      <c r="J7742">
        <v>56</v>
      </c>
      <c r="K7742">
        <v>8</v>
      </c>
      <c r="L7742" t="str">
        <f>VLOOKUP(Sales_Data17[[#This Row],[Product Description Index]],Products_Data[#All],2,0)</f>
        <v>Shoes</v>
      </c>
      <c r="M7742">
        <v>6</v>
      </c>
      <c r="N7742" s="9">
        <v>141.44444444444446</v>
      </c>
      <c r="O7742" s="9">
        <f>Sales_Data17[[#This Row],[Order Quantity]]*Sales_Data17[[#This Row],[Unit Price]]</f>
        <v>848.66666666666674</v>
      </c>
      <c r="P7742" s="9">
        <v>87.695555555555558</v>
      </c>
      <c r="Q7742" s="9">
        <f>Sales_Data17[[#This Row],[Line Total]]-(Sales_Data17[[#This Row],[Total Unit Cost]]*Sales_Data17[[#This Row],[Order Quantity]])</f>
        <v>322.49333333333334</v>
      </c>
      <c r="R7742" s="1" t="str">
        <f>TEXT(Sales_Data17[[#This Row],[OrderDate]],"MMM")</f>
        <v>Oct</v>
      </c>
      <c r="S7742" s="1" t="str">
        <f t="shared" si="120"/>
        <v>2016</v>
      </c>
    </row>
    <row r="7743" spans="1:19">
      <c r="A7743" t="s">
        <v>7766</v>
      </c>
      <c r="B7743" s="2">
        <v>42672</v>
      </c>
      <c r="C7743" s="2" t="str">
        <f>VLOOKUP(Sales_Data17[[#This Row],[Customer Name Index]],Customer_Data[#All],2,0)</f>
        <v>Elorac, Corp</v>
      </c>
      <c r="D7743">
        <v>3</v>
      </c>
      <c r="E7743" t="s">
        <v>4</v>
      </c>
      <c r="F7743" t="s">
        <v>8168</v>
      </c>
      <c r="G7743" t="s">
        <v>8027</v>
      </c>
      <c r="H7743" t="str">
        <f>VLOOKUP(Sales_Data17[[#This Row],[Delivery Region Index]],Regions_Table[#All],2,0)</f>
        <v>New South Wales</v>
      </c>
      <c r="I7743" t="str">
        <f>VLOOKUP(Sales_Data17[[#This Row],[Delivery Region Index]],Regions_Table[#All],3,0)</f>
        <v>Dubbo</v>
      </c>
      <c r="J7743">
        <v>8</v>
      </c>
      <c r="K7743">
        <v>2</v>
      </c>
      <c r="L7743" t="str">
        <f>VLOOKUP(Sales_Data17[[#This Row],[Product Description Index]],Products_Data[#All],2,0)</f>
        <v>Pants</v>
      </c>
      <c r="M7743">
        <v>1</v>
      </c>
      <c r="N7743" s="9">
        <v>119.11111111111111</v>
      </c>
      <c r="O7743" s="9">
        <f>Sales_Data17[[#This Row],[Order Quantity]]*Sales_Data17[[#This Row],[Unit Price]]</f>
        <v>119.11111111111111</v>
      </c>
      <c r="P7743" s="9">
        <v>91.715555555555568</v>
      </c>
      <c r="Q7743" s="9">
        <f>Sales_Data17[[#This Row],[Line Total]]-(Sales_Data17[[#This Row],[Total Unit Cost]]*Sales_Data17[[#This Row],[Order Quantity]])</f>
        <v>27.395555555555546</v>
      </c>
      <c r="R7743" s="1" t="str">
        <f>TEXT(Sales_Data17[[#This Row],[OrderDate]],"MMM")</f>
        <v>Oct</v>
      </c>
      <c r="S7743" s="1" t="str">
        <f t="shared" si="120"/>
        <v>2016</v>
      </c>
    </row>
    <row r="7744" spans="1:19">
      <c r="A7744" t="s">
        <v>7767</v>
      </c>
      <c r="B7744" s="2">
        <v>42673</v>
      </c>
      <c r="C7744" s="2" t="str">
        <f>VLOOKUP(Sales_Data17[[#This Row],[Customer Name Index]],Customer_Data[#All],2,0)</f>
        <v>Apollo Ltd</v>
      </c>
      <c r="D7744">
        <v>11</v>
      </c>
      <c r="E7744" t="s">
        <v>4</v>
      </c>
      <c r="F7744" t="s">
        <v>8168</v>
      </c>
      <c r="G7744" t="s">
        <v>8026</v>
      </c>
      <c r="H7744" t="str">
        <f>VLOOKUP(Sales_Data17[[#This Row],[Delivery Region Index]],Regions_Table[#All],2,0)</f>
        <v>Queensland</v>
      </c>
      <c r="I7744" t="str">
        <f>VLOOKUP(Sales_Data17[[#This Row],[Delivery Region Index]],Regions_Table[#All],3,0)</f>
        <v>Gympie</v>
      </c>
      <c r="J7744">
        <v>32</v>
      </c>
      <c r="K7744">
        <v>5</v>
      </c>
      <c r="L7744" t="str">
        <f>VLOOKUP(Sales_Data17[[#This Row],[Product Description Index]],Products_Data[#All],2,0)</f>
        <v>Hats</v>
      </c>
      <c r="M7744">
        <v>2</v>
      </c>
      <c r="N7744" s="9">
        <v>108.6888888888889</v>
      </c>
      <c r="O7744" s="9">
        <f>Sales_Data17[[#This Row],[Order Quantity]]*Sales_Data17[[#This Row],[Unit Price]]</f>
        <v>217.37777777777779</v>
      </c>
      <c r="P7744" s="9">
        <v>82.603555555555559</v>
      </c>
      <c r="Q7744" s="9">
        <f>Sales_Data17[[#This Row],[Line Total]]-(Sales_Data17[[#This Row],[Total Unit Cost]]*Sales_Data17[[#This Row],[Order Quantity]])</f>
        <v>52.170666666666676</v>
      </c>
      <c r="R7744" s="1" t="str">
        <f>TEXT(Sales_Data17[[#This Row],[OrderDate]],"MMM")</f>
        <v>Oct</v>
      </c>
      <c r="S7744" s="1" t="str">
        <f t="shared" si="120"/>
        <v>2016</v>
      </c>
    </row>
    <row r="7745" spans="1:19">
      <c r="A7745" t="s">
        <v>7768</v>
      </c>
      <c r="B7745" s="2">
        <v>42673</v>
      </c>
      <c r="C7745" s="2" t="str">
        <f>VLOOKUP(Sales_Data17[[#This Row],[Customer Name Index]],Customer_Data[#All],2,0)</f>
        <v>Pacific Ltd</v>
      </c>
      <c r="D7745">
        <v>20</v>
      </c>
      <c r="E7745" t="s">
        <v>2</v>
      </c>
      <c r="F7745" t="s">
        <v>8168</v>
      </c>
      <c r="G7745" t="s">
        <v>8028</v>
      </c>
      <c r="H7745" t="str">
        <f>VLOOKUP(Sales_Data17[[#This Row],[Delivery Region Index]],Regions_Table[#All],2,0)</f>
        <v>Victoria</v>
      </c>
      <c r="I7745" t="str">
        <f>VLOOKUP(Sales_Data17[[#This Row],[Delivery Region Index]],Regions_Table[#All],3,0)</f>
        <v>Wangaratta</v>
      </c>
      <c r="J7745">
        <v>56</v>
      </c>
      <c r="K7745">
        <v>8</v>
      </c>
      <c r="L7745" t="str">
        <f>VLOOKUP(Sales_Data17[[#This Row],[Product Description Index]],Products_Data[#All],2,0)</f>
        <v>Shoes</v>
      </c>
      <c r="M7745">
        <v>5</v>
      </c>
      <c r="N7745" s="9">
        <v>270.23333333333335</v>
      </c>
      <c r="O7745" s="9">
        <f>Sales_Data17[[#This Row],[Order Quantity]]*Sales_Data17[[#This Row],[Unit Price]]</f>
        <v>1351.1666666666667</v>
      </c>
      <c r="P7745" s="9">
        <v>194.56799999999998</v>
      </c>
      <c r="Q7745" s="9">
        <f>Sales_Data17[[#This Row],[Line Total]]-(Sales_Data17[[#This Row],[Total Unit Cost]]*Sales_Data17[[#This Row],[Order Quantity]])</f>
        <v>378.32666666666682</v>
      </c>
      <c r="R7745" s="1" t="str">
        <f>TEXT(Sales_Data17[[#This Row],[OrderDate]],"MMM")</f>
        <v>Oct</v>
      </c>
      <c r="S7745" s="1" t="str">
        <f t="shared" si="120"/>
        <v>2016</v>
      </c>
    </row>
    <row r="7746" spans="1:19">
      <c r="A7746" t="s">
        <v>7769</v>
      </c>
      <c r="B7746" s="2">
        <v>42673</v>
      </c>
      <c r="C7746" s="2" t="str">
        <f>VLOOKUP(Sales_Data17[[#This Row],[Customer Name Index]],Customer_Data[#All],2,0)</f>
        <v>21st Ltd</v>
      </c>
      <c r="D7746">
        <v>10</v>
      </c>
      <c r="E7746" t="s">
        <v>4</v>
      </c>
      <c r="F7746" t="s">
        <v>8168</v>
      </c>
      <c r="G7746" t="s">
        <v>8026</v>
      </c>
      <c r="H7746" t="str">
        <f>VLOOKUP(Sales_Data17[[#This Row],[Delivery Region Index]],Regions_Table[#All],2,0)</f>
        <v>Queensland</v>
      </c>
      <c r="I7746" t="str">
        <f>VLOOKUP(Sales_Data17[[#This Row],[Delivery Region Index]],Regions_Table[#All],3,0)</f>
        <v>Cairns</v>
      </c>
      <c r="J7746">
        <v>28</v>
      </c>
      <c r="K7746">
        <v>4</v>
      </c>
      <c r="L7746" t="str">
        <f>VLOOKUP(Sales_Data17[[#This Row],[Product Description Index]],Products_Data[#All],2,0)</f>
        <v>Jeans</v>
      </c>
      <c r="M7746">
        <v>9</v>
      </c>
      <c r="N7746" s="9">
        <v>364.77777777777777</v>
      </c>
      <c r="O7746" s="9">
        <f>Sales_Data17[[#This Row],[Order Quantity]]*Sales_Data17[[#This Row],[Unit Price]]</f>
        <v>3283</v>
      </c>
      <c r="P7746" s="9">
        <v>215.21888888888887</v>
      </c>
      <c r="Q7746" s="9">
        <f>Sales_Data17[[#This Row],[Line Total]]-(Sales_Data17[[#This Row],[Total Unit Cost]]*Sales_Data17[[#This Row],[Order Quantity]])</f>
        <v>1346.0300000000002</v>
      </c>
      <c r="R7746" s="1" t="str">
        <f>TEXT(Sales_Data17[[#This Row],[OrderDate]],"MMM")</f>
        <v>Oct</v>
      </c>
      <c r="S7746" s="1" t="str">
        <f t="shared" ref="S7746:S7809" si="121">TEXT(B7746,"YYY")</f>
        <v>2016</v>
      </c>
    </row>
    <row r="7747" spans="1:19">
      <c r="A7747" t="s">
        <v>7770</v>
      </c>
      <c r="B7747" s="2">
        <v>42673</v>
      </c>
      <c r="C7747" s="2" t="str">
        <f>VLOOKUP(Sales_Data17[[#This Row],[Customer Name Index]],Customer_Data[#All],2,0)</f>
        <v>Apollo Ltd</v>
      </c>
      <c r="D7747">
        <v>11</v>
      </c>
      <c r="E7747" t="s">
        <v>2</v>
      </c>
      <c r="F7747" t="s">
        <v>8168</v>
      </c>
      <c r="G7747" t="s">
        <v>8026</v>
      </c>
      <c r="H7747" t="str">
        <f>VLOOKUP(Sales_Data17[[#This Row],[Delivery Region Index]],Regions_Table[#All],2,0)</f>
        <v>Queensland</v>
      </c>
      <c r="I7747" t="str">
        <f>VLOOKUP(Sales_Data17[[#This Row],[Delivery Region Index]],Regions_Table[#All],3,0)</f>
        <v>Gold Coast</v>
      </c>
      <c r="J7747">
        <v>31</v>
      </c>
      <c r="K7747">
        <v>5</v>
      </c>
      <c r="L7747" t="str">
        <f>VLOOKUP(Sales_Data17[[#This Row],[Product Description Index]],Products_Data[#All],2,0)</f>
        <v>Hats</v>
      </c>
      <c r="M7747">
        <v>3</v>
      </c>
      <c r="N7747" s="9">
        <v>20.844444444444445</v>
      </c>
      <c r="O7747" s="9">
        <f>Sales_Data17[[#This Row],[Order Quantity]]*Sales_Data17[[#This Row],[Unit Price]]</f>
        <v>62.533333333333331</v>
      </c>
      <c r="P7747" s="9">
        <v>8.5462222222222213</v>
      </c>
      <c r="Q7747" s="9">
        <f>Sales_Data17[[#This Row],[Line Total]]-(Sales_Data17[[#This Row],[Total Unit Cost]]*Sales_Data17[[#This Row],[Order Quantity]])</f>
        <v>36.894666666666666</v>
      </c>
      <c r="R7747" s="1" t="str">
        <f>TEXT(Sales_Data17[[#This Row],[OrderDate]],"MMM")</f>
        <v>Oct</v>
      </c>
      <c r="S7747" s="1" t="str">
        <f t="shared" si="121"/>
        <v>2016</v>
      </c>
    </row>
    <row r="7748" spans="1:19">
      <c r="A7748" t="s">
        <v>7771</v>
      </c>
      <c r="B7748" s="2">
        <v>42673</v>
      </c>
      <c r="C7748" s="2" t="str">
        <f>VLOOKUP(Sales_Data17[[#This Row],[Customer Name Index]],Customer_Data[#All],2,0)</f>
        <v>Rochester Ltd</v>
      </c>
      <c r="D7748">
        <v>15</v>
      </c>
      <c r="E7748" t="s">
        <v>2</v>
      </c>
      <c r="F7748" t="s">
        <v>8168</v>
      </c>
      <c r="G7748" t="s">
        <v>8025</v>
      </c>
      <c r="H7748" t="str">
        <f>VLOOKUP(Sales_Data17[[#This Row],[Delivery Region Index]],Regions_Table[#All],2,0)</f>
        <v>Queensland</v>
      </c>
      <c r="I7748" t="str">
        <f>VLOOKUP(Sales_Data17[[#This Row],[Delivery Region Index]],Regions_Table[#All],3,0)</f>
        <v>Sunshine Coast</v>
      </c>
      <c r="J7748">
        <v>42</v>
      </c>
      <c r="K7748">
        <v>6</v>
      </c>
      <c r="L7748" t="str">
        <f>VLOOKUP(Sales_Data17[[#This Row],[Product Description Index]],Products_Data[#All],2,0)</f>
        <v>Socks</v>
      </c>
      <c r="M7748">
        <v>2</v>
      </c>
      <c r="N7748" s="9">
        <v>117.62222222222223</v>
      </c>
      <c r="O7748" s="9">
        <f>Sales_Data17[[#This Row],[Order Quantity]]*Sales_Data17[[#This Row],[Unit Price]]</f>
        <v>235.24444444444447</v>
      </c>
      <c r="P7748" s="9">
        <v>64.692222222222242</v>
      </c>
      <c r="Q7748" s="9">
        <f>Sales_Data17[[#This Row],[Line Total]]-(Sales_Data17[[#This Row],[Total Unit Cost]]*Sales_Data17[[#This Row],[Order Quantity]])</f>
        <v>105.85999999999999</v>
      </c>
      <c r="R7748" s="1" t="str">
        <f>TEXT(Sales_Data17[[#This Row],[OrderDate]],"MMM")</f>
        <v>Oct</v>
      </c>
      <c r="S7748" s="1" t="str">
        <f t="shared" si="121"/>
        <v>2016</v>
      </c>
    </row>
    <row r="7749" spans="1:19">
      <c r="A7749" t="s">
        <v>7772</v>
      </c>
      <c r="B7749" s="2">
        <v>42673</v>
      </c>
      <c r="C7749" s="2" t="str">
        <f>VLOOKUP(Sales_Data17[[#This Row],[Customer Name Index]],Customer_Data[#All],2,0)</f>
        <v>Ole Group</v>
      </c>
      <c r="D7749">
        <v>13</v>
      </c>
      <c r="E7749" t="s">
        <v>4</v>
      </c>
      <c r="F7749" t="s">
        <v>8168</v>
      </c>
      <c r="G7749" t="s">
        <v>8026</v>
      </c>
      <c r="H7749" t="str">
        <f>VLOOKUP(Sales_Data17[[#This Row],[Delivery Region Index]],Regions_Table[#All],2,0)</f>
        <v>Queensland</v>
      </c>
      <c r="I7749" t="str">
        <f>VLOOKUP(Sales_Data17[[#This Row],[Delivery Region Index]],Regions_Table[#All],3,0)</f>
        <v>Logan City</v>
      </c>
      <c r="J7749">
        <v>35</v>
      </c>
      <c r="K7749">
        <v>5</v>
      </c>
      <c r="L7749" t="str">
        <f>VLOOKUP(Sales_Data17[[#This Row],[Product Description Index]],Products_Data[#All],2,0)</f>
        <v>Hats</v>
      </c>
      <c r="M7749">
        <v>5</v>
      </c>
      <c r="N7749" s="9">
        <v>212.16666666666666</v>
      </c>
      <c r="O7749" s="9">
        <f>Sales_Data17[[#This Row],[Order Quantity]]*Sales_Data17[[#This Row],[Unit Price]]</f>
        <v>1060.8333333333333</v>
      </c>
      <c r="P7749" s="9">
        <v>142.15166666666667</v>
      </c>
      <c r="Q7749" s="9">
        <f>Sales_Data17[[#This Row],[Line Total]]-(Sales_Data17[[#This Row],[Total Unit Cost]]*Sales_Data17[[#This Row],[Order Quantity]])</f>
        <v>350.07499999999993</v>
      </c>
      <c r="R7749" s="1" t="str">
        <f>TEXT(Sales_Data17[[#This Row],[OrderDate]],"MMM")</f>
        <v>Oct</v>
      </c>
      <c r="S7749" s="1" t="str">
        <f t="shared" si="121"/>
        <v>2016</v>
      </c>
    </row>
    <row r="7750" spans="1:19">
      <c r="A7750" t="s">
        <v>7773</v>
      </c>
      <c r="B7750" s="2">
        <v>42673</v>
      </c>
      <c r="C7750" s="2" t="str">
        <f>VLOOKUP(Sales_Data17[[#This Row],[Customer Name Index]],Customer_Data[#All],2,0)</f>
        <v>Procter Corp</v>
      </c>
      <c r="D7750">
        <v>5</v>
      </c>
      <c r="E7750" t="s">
        <v>4</v>
      </c>
      <c r="F7750" t="s">
        <v>8168</v>
      </c>
      <c r="G7750" t="s">
        <v>8027</v>
      </c>
      <c r="H7750" t="str">
        <f>VLOOKUP(Sales_Data17[[#This Row],[Delivery Region Index]],Regions_Table[#All],2,0)</f>
        <v>New South Wales</v>
      </c>
      <c r="I7750" t="str">
        <f>VLOOKUP(Sales_Data17[[#This Row],[Delivery Region Index]],Regions_Table[#All],3,0)</f>
        <v>Maitland</v>
      </c>
      <c r="J7750">
        <v>15</v>
      </c>
      <c r="K7750">
        <v>2</v>
      </c>
      <c r="L7750" t="str">
        <f>VLOOKUP(Sales_Data17[[#This Row],[Product Description Index]],Products_Data[#All],2,0)</f>
        <v>Pants</v>
      </c>
      <c r="M7750">
        <v>9</v>
      </c>
      <c r="N7750" s="9">
        <v>425.82222222222225</v>
      </c>
      <c r="O7750" s="9">
        <f>Sales_Data17[[#This Row],[Order Quantity]]*Sales_Data17[[#This Row],[Unit Price]]</f>
        <v>3832.4</v>
      </c>
      <c r="P7750" s="9">
        <v>208.6528888888889</v>
      </c>
      <c r="Q7750" s="9">
        <f>Sales_Data17[[#This Row],[Line Total]]-(Sales_Data17[[#This Row],[Total Unit Cost]]*Sales_Data17[[#This Row],[Order Quantity]])</f>
        <v>1954.5240000000001</v>
      </c>
      <c r="R7750" s="1" t="str">
        <f>TEXT(Sales_Data17[[#This Row],[OrderDate]],"MMM")</f>
        <v>Oct</v>
      </c>
      <c r="S7750" s="1" t="str">
        <f t="shared" si="121"/>
        <v>2016</v>
      </c>
    </row>
    <row r="7751" spans="1:19">
      <c r="A7751" t="s">
        <v>7774</v>
      </c>
      <c r="B7751" s="2">
        <v>42673</v>
      </c>
      <c r="C7751" s="2" t="str">
        <f>VLOOKUP(Sales_Data17[[#This Row],[Customer Name Index]],Customer_Data[#All],2,0)</f>
        <v>New Ltd</v>
      </c>
      <c r="D7751">
        <v>7</v>
      </c>
      <c r="E7751" t="s">
        <v>2</v>
      </c>
      <c r="F7751" t="s">
        <v>8168</v>
      </c>
      <c r="G7751" t="s">
        <v>8027</v>
      </c>
      <c r="H7751" t="str">
        <f>VLOOKUP(Sales_Data17[[#This Row],[Delivery Region Index]],Regions_Table[#All],2,0)</f>
        <v>New South Wales</v>
      </c>
      <c r="I7751" t="str">
        <f>VLOOKUP(Sales_Data17[[#This Row],[Delivery Region Index]],Regions_Table[#All],3,0)</f>
        <v>Orange</v>
      </c>
      <c r="J7751">
        <v>18</v>
      </c>
      <c r="K7751">
        <v>3</v>
      </c>
      <c r="L7751" t="str">
        <f>VLOOKUP(Sales_Data17[[#This Row],[Product Description Index]],Products_Data[#All],2,0)</f>
        <v>Sunglasses</v>
      </c>
      <c r="M7751">
        <v>6</v>
      </c>
      <c r="N7751" s="9">
        <v>256.0888888888889</v>
      </c>
      <c r="O7751" s="9">
        <f>Sales_Data17[[#This Row],[Order Quantity]]*Sales_Data17[[#This Row],[Unit Price]]</f>
        <v>1536.5333333333333</v>
      </c>
      <c r="P7751" s="9">
        <v>156.21422222222225</v>
      </c>
      <c r="Q7751" s="9">
        <f>Sales_Data17[[#This Row],[Line Total]]-(Sales_Data17[[#This Row],[Total Unit Cost]]*Sales_Data17[[#This Row],[Order Quantity]])</f>
        <v>599.24799999999982</v>
      </c>
      <c r="R7751" s="1" t="str">
        <f>TEXT(Sales_Data17[[#This Row],[OrderDate]],"MMM")</f>
        <v>Oct</v>
      </c>
      <c r="S7751" s="1" t="str">
        <f t="shared" si="121"/>
        <v>2016</v>
      </c>
    </row>
    <row r="7752" spans="1:19">
      <c r="A7752" t="s">
        <v>7775</v>
      </c>
      <c r="B7752" s="2">
        <v>42673</v>
      </c>
      <c r="C7752" s="2" t="str">
        <f>VLOOKUP(Sales_Data17[[#This Row],[Customer Name Index]],Customer_Data[#All],2,0)</f>
        <v>New Ltd</v>
      </c>
      <c r="D7752">
        <v>7</v>
      </c>
      <c r="E7752" t="s">
        <v>4</v>
      </c>
      <c r="F7752" t="s">
        <v>8168</v>
      </c>
      <c r="G7752" t="s">
        <v>8027</v>
      </c>
      <c r="H7752" t="str">
        <f>VLOOKUP(Sales_Data17[[#This Row],[Delivery Region Index]],Regions_Table[#All],2,0)</f>
        <v>New South Wales</v>
      </c>
      <c r="I7752" t="str">
        <f>VLOOKUP(Sales_Data17[[#This Row],[Delivery Region Index]],Regions_Table[#All],3,0)</f>
        <v>Queanbeyan</v>
      </c>
      <c r="J7752">
        <v>20</v>
      </c>
      <c r="K7752">
        <v>3</v>
      </c>
      <c r="L7752" t="str">
        <f>VLOOKUP(Sales_Data17[[#This Row],[Product Description Index]],Products_Data[#All],2,0)</f>
        <v>Sunglasses</v>
      </c>
      <c r="M7752">
        <v>2</v>
      </c>
      <c r="N7752" s="9">
        <v>113.90000000000002</v>
      </c>
      <c r="O7752" s="9">
        <f>Sales_Data17[[#This Row],[Order Quantity]]*Sales_Data17[[#This Row],[Unit Price]]</f>
        <v>227.80000000000004</v>
      </c>
      <c r="P7752" s="9">
        <v>88.842000000000013</v>
      </c>
      <c r="Q7752" s="9">
        <f>Sales_Data17[[#This Row],[Line Total]]-(Sales_Data17[[#This Row],[Total Unit Cost]]*Sales_Data17[[#This Row],[Order Quantity]])</f>
        <v>50.116000000000014</v>
      </c>
      <c r="R7752" s="1" t="str">
        <f>TEXT(Sales_Data17[[#This Row],[OrderDate]],"MMM")</f>
        <v>Oct</v>
      </c>
      <c r="S7752" s="1" t="str">
        <f t="shared" si="121"/>
        <v>2016</v>
      </c>
    </row>
    <row r="7753" spans="1:19">
      <c r="A7753" t="s">
        <v>7776</v>
      </c>
      <c r="B7753" s="2">
        <v>42673</v>
      </c>
      <c r="C7753" s="2" t="str">
        <f>VLOOKUP(Sales_Data17[[#This Row],[Customer Name Index]],Customer_Data[#All],2,0)</f>
        <v>Avon Corp</v>
      </c>
      <c r="D7753">
        <v>1</v>
      </c>
      <c r="E7753" t="s">
        <v>4</v>
      </c>
      <c r="F7753" t="s">
        <v>8168</v>
      </c>
      <c r="G7753" t="s">
        <v>8027</v>
      </c>
      <c r="H7753" t="str">
        <f>VLOOKUP(Sales_Data17[[#This Row],[Delivery Region Index]],Regions_Table[#All],2,0)</f>
        <v>New South Wales</v>
      </c>
      <c r="I7753" t="str">
        <f>VLOOKUP(Sales_Data17[[#This Row],[Delivery Region Index]],Regions_Table[#All],3,0)</f>
        <v>Armidale</v>
      </c>
      <c r="J7753">
        <v>3</v>
      </c>
      <c r="K7753">
        <v>1</v>
      </c>
      <c r="L7753" t="str">
        <f>VLOOKUP(Sales_Data17[[#This Row],[Product Description Index]],Products_Data[#All],2,0)</f>
        <v>Shirts</v>
      </c>
      <c r="M7753">
        <v>6</v>
      </c>
      <c r="N7753" s="9">
        <v>217.37777777777779</v>
      </c>
      <c r="O7753" s="9">
        <f>Sales_Data17[[#This Row],[Order Quantity]]*Sales_Data17[[#This Row],[Unit Price]]</f>
        <v>1304.2666666666669</v>
      </c>
      <c r="P7753" s="9">
        <v>178.24977777777778</v>
      </c>
      <c r="Q7753" s="9">
        <f>Sales_Data17[[#This Row],[Line Total]]-(Sales_Data17[[#This Row],[Total Unit Cost]]*Sales_Data17[[#This Row],[Order Quantity]])</f>
        <v>234.76800000000026</v>
      </c>
      <c r="R7753" s="1" t="str">
        <f>TEXT(Sales_Data17[[#This Row],[OrderDate]],"MMM")</f>
        <v>Oct</v>
      </c>
      <c r="S7753" s="1" t="str">
        <f t="shared" si="121"/>
        <v>2016</v>
      </c>
    </row>
    <row r="7754" spans="1:19">
      <c r="A7754" t="s">
        <v>7777</v>
      </c>
      <c r="B7754" s="2">
        <v>42673</v>
      </c>
      <c r="C7754" s="2" t="str">
        <f>VLOOKUP(Sales_Data17[[#This Row],[Customer Name Index]],Customer_Data[#All],2,0)</f>
        <v>ETUDE Ltd</v>
      </c>
      <c r="D7754">
        <v>4</v>
      </c>
      <c r="E7754" t="s">
        <v>2</v>
      </c>
      <c r="F7754" t="s">
        <v>8168</v>
      </c>
      <c r="G7754" t="s">
        <v>8027</v>
      </c>
      <c r="H7754" t="str">
        <f>VLOOKUP(Sales_Data17[[#This Row],[Delivery Region Index]],Regions_Table[#All],2,0)</f>
        <v>New South Wales</v>
      </c>
      <c r="I7754" t="str">
        <f>VLOOKUP(Sales_Data17[[#This Row],[Delivery Region Index]],Regions_Table[#All],3,0)</f>
        <v>Grafton</v>
      </c>
      <c r="J7754">
        <v>11</v>
      </c>
      <c r="K7754">
        <v>2</v>
      </c>
      <c r="L7754" t="str">
        <f>VLOOKUP(Sales_Data17[[#This Row],[Product Description Index]],Products_Data[#All],2,0)</f>
        <v>Pants</v>
      </c>
      <c r="M7754">
        <v>5</v>
      </c>
      <c r="N7754" s="9">
        <v>113.15555555555555</v>
      </c>
      <c r="O7754" s="9">
        <f>Sales_Data17[[#This Row],[Order Quantity]]*Sales_Data17[[#This Row],[Unit Price]]</f>
        <v>565.77777777777771</v>
      </c>
      <c r="P7754" s="9">
        <v>49.788444444444444</v>
      </c>
      <c r="Q7754" s="9">
        <f>Sales_Data17[[#This Row],[Line Total]]-(Sales_Data17[[#This Row],[Total Unit Cost]]*Sales_Data17[[#This Row],[Order Quantity]])</f>
        <v>316.83555555555552</v>
      </c>
      <c r="R7754" s="1" t="str">
        <f>TEXT(Sales_Data17[[#This Row],[OrderDate]],"MMM")</f>
        <v>Oct</v>
      </c>
      <c r="S7754" s="1" t="str">
        <f t="shared" si="121"/>
        <v>2016</v>
      </c>
    </row>
    <row r="7755" spans="1:19">
      <c r="A7755" t="s">
        <v>7778</v>
      </c>
      <c r="B7755" s="2">
        <v>42674</v>
      </c>
      <c r="C7755" s="2" t="str">
        <f>VLOOKUP(Sales_Data17[[#This Row],[Customer Name Index]],Customer_Data[#All],2,0)</f>
        <v xml:space="preserve">WakeFern </v>
      </c>
      <c r="D7755">
        <v>2</v>
      </c>
      <c r="E7755" t="s">
        <v>2</v>
      </c>
      <c r="F7755" t="s">
        <v>8168</v>
      </c>
      <c r="G7755" t="s">
        <v>8027</v>
      </c>
      <c r="H7755" t="str">
        <f>VLOOKUP(Sales_Data17[[#This Row],[Delivery Region Index]],Regions_Table[#All],2,0)</f>
        <v>New South Wales</v>
      </c>
      <c r="I7755" t="str">
        <f>VLOOKUP(Sales_Data17[[#This Row],[Delivery Region Index]],Regions_Table[#All],3,0)</f>
        <v>Bathurst</v>
      </c>
      <c r="J7755">
        <v>4</v>
      </c>
      <c r="K7755">
        <v>1</v>
      </c>
      <c r="L7755" t="str">
        <f>VLOOKUP(Sales_Data17[[#This Row],[Product Description Index]],Products_Data[#All],2,0)</f>
        <v>Shirts</v>
      </c>
      <c r="M7755">
        <v>8</v>
      </c>
      <c r="N7755" s="9">
        <v>346.16666666666669</v>
      </c>
      <c r="O7755" s="9">
        <f>Sales_Data17[[#This Row],[Order Quantity]]*Sales_Data17[[#This Row],[Unit Price]]</f>
        <v>2769.3333333333335</v>
      </c>
      <c r="P7755" s="9">
        <v>211.16166666666666</v>
      </c>
      <c r="Q7755" s="9">
        <f>Sales_Data17[[#This Row],[Line Total]]-(Sales_Data17[[#This Row],[Total Unit Cost]]*Sales_Data17[[#This Row],[Order Quantity]])</f>
        <v>1080.0400000000002</v>
      </c>
      <c r="R7755" s="1" t="str">
        <f>TEXT(Sales_Data17[[#This Row],[OrderDate]],"MMM")</f>
        <v>Oct</v>
      </c>
      <c r="S7755" s="1" t="str">
        <f t="shared" si="121"/>
        <v>2016</v>
      </c>
    </row>
    <row r="7756" spans="1:19">
      <c r="A7756" t="s">
        <v>7779</v>
      </c>
      <c r="B7756" s="2">
        <v>42674</v>
      </c>
      <c r="C7756" s="2" t="str">
        <f>VLOOKUP(Sales_Data17[[#This Row],[Customer Name Index]],Customer_Data[#All],2,0)</f>
        <v>Rochester Ltd</v>
      </c>
      <c r="D7756">
        <v>15</v>
      </c>
      <c r="E7756" t="s">
        <v>4</v>
      </c>
      <c r="F7756" t="s">
        <v>8168</v>
      </c>
      <c r="G7756" t="s">
        <v>8025</v>
      </c>
      <c r="H7756" t="str">
        <f>VLOOKUP(Sales_Data17[[#This Row],[Delivery Region Index]],Regions_Table[#All],2,0)</f>
        <v>Queensland</v>
      </c>
      <c r="I7756" t="str">
        <f>VLOOKUP(Sales_Data17[[#This Row],[Delivery Region Index]],Regions_Table[#All],3,0)</f>
        <v>Thuringowa</v>
      </c>
      <c r="J7756">
        <v>43</v>
      </c>
      <c r="K7756">
        <v>6</v>
      </c>
      <c r="L7756" t="str">
        <f>VLOOKUP(Sales_Data17[[#This Row],[Product Description Index]],Products_Data[#All],2,0)</f>
        <v>Socks</v>
      </c>
      <c r="M7756">
        <v>1</v>
      </c>
      <c r="N7756" s="9">
        <v>106.45555555555556</v>
      </c>
      <c r="O7756" s="9">
        <f>Sales_Data17[[#This Row],[Order Quantity]]*Sales_Data17[[#This Row],[Unit Price]]</f>
        <v>106.45555555555556</v>
      </c>
      <c r="P7756" s="9">
        <v>46.840444444444444</v>
      </c>
      <c r="Q7756" s="9">
        <f>Sales_Data17[[#This Row],[Line Total]]-(Sales_Data17[[#This Row],[Total Unit Cost]]*Sales_Data17[[#This Row],[Order Quantity]])</f>
        <v>59.615111111111119</v>
      </c>
      <c r="R7756" s="1" t="str">
        <f>TEXT(Sales_Data17[[#This Row],[OrderDate]],"MMM")</f>
        <v>Oct</v>
      </c>
      <c r="S7756" s="1" t="str">
        <f t="shared" si="121"/>
        <v>2016</v>
      </c>
    </row>
    <row r="7757" spans="1:19">
      <c r="A7757" t="s">
        <v>7780</v>
      </c>
      <c r="B7757" s="2">
        <v>42674</v>
      </c>
      <c r="C7757" s="2" t="str">
        <f>VLOOKUP(Sales_Data17[[#This Row],[Customer Name Index]],Customer_Data[#All],2,0)</f>
        <v>ETUDE Ltd</v>
      </c>
      <c r="D7757">
        <v>4</v>
      </c>
      <c r="E7757" t="s">
        <v>2</v>
      </c>
      <c r="F7757" t="s">
        <v>8168</v>
      </c>
      <c r="G7757" t="s">
        <v>8027</v>
      </c>
      <c r="H7757" t="str">
        <f>VLOOKUP(Sales_Data17[[#This Row],[Delivery Region Index]],Regions_Table[#All],2,0)</f>
        <v>New South Wales</v>
      </c>
      <c r="I7757" t="str">
        <f>VLOOKUP(Sales_Data17[[#This Row],[Delivery Region Index]],Regions_Table[#All],3,0)</f>
        <v>Griffith</v>
      </c>
      <c r="J7757">
        <v>12</v>
      </c>
      <c r="K7757">
        <v>2</v>
      </c>
      <c r="L7757" t="str">
        <f>VLOOKUP(Sales_Data17[[#This Row],[Product Description Index]],Products_Data[#All],2,0)</f>
        <v>Pants</v>
      </c>
      <c r="M7757">
        <v>9</v>
      </c>
      <c r="N7757" s="9">
        <v>100.5</v>
      </c>
      <c r="O7757" s="9">
        <f>Sales_Data17[[#This Row],[Order Quantity]]*Sales_Data17[[#This Row],[Unit Price]]</f>
        <v>904.5</v>
      </c>
      <c r="P7757" s="9">
        <v>73.364999999999995</v>
      </c>
      <c r="Q7757" s="9">
        <f>Sales_Data17[[#This Row],[Line Total]]-(Sales_Data17[[#This Row],[Total Unit Cost]]*Sales_Data17[[#This Row],[Order Quantity]])</f>
        <v>244.21500000000003</v>
      </c>
      <c r="R7757" s="1" t="str">
        <f>TEXT(Sales_Data17[[#This Row],[OrderDate]],"MMM")</f>
        <v>Oct</v>
      </c>
      <c r="S7757" s="1" t="str">
        <f t="shared" si="121"/>
        <v>2016</v>
      </c>
    </row>
    <row r="7758" spans="1:19">
      <c r="A7758" t="s">
        <v>7781</v>
      </c>
      <c r="B7758" s="2">
        <v>42675</v>
      </c>
      <c r="C7758" s="2" t="str">
        <f>VLOOKUP(Sales_Data17[[#This Row],[Customer Name Index]],Customer_Data[#All],2,0)</f>
        <v>Avon Corp</v>
      </c>
      <c r="D7758">
        <v>1</v>
      </c>
      <c r="E7758" t="s">
        <v>3</v>
      </c>
      <c r="F7758" t="s">
        <v>8168</v>
      </c>
      <c r="G7758" t="s">
        <v>8027</v>
      </c>
      <c r="H7758" t="str">
        <f>VLOOKUP(Sales_Data17[[#This Row],[Delivery Region Index]],Regions_Table[#All],2,0)</f>
        <v>New South Wales</v>
      </c>
      <c r="I7758" t="str">
        <f>VLOOKUP(Sales_Data17[[#This Row],[Delivery Region Index]],Regions_Table[#All],3,0)</f>
        <v>Sydney</v>
      </c>
      <c r="J7758">
        <v>1</v>
      </c>
      <c r="K7758">
        <v>1</v>
      </c>
      <c r="L7758" t="str">
        <f>VLOOKUP(Sales_Data17[[#This Row],[Product Description Index]],Products_Data[#All],2,0)</f>
        <v>Shirts</v>
      </c>
      <c r="M7758">
        <v>5</v>
      </c>
      <c r="N7758" s="9">
        <v>250.87777777777779</v>
      </c>
      <c r="O7758" s="9">
        <f>Sales_Data17[[#This Row],[Order Quantity]]*Sales_Data17[[#This Row],[Unit Price]]</f>
        <v>1254.3888888888889</v>
      </c>
      <c r="P7758" s="9">
        <v>122.93011111111112</v>
      </c>
      <c r="Q7758" s="9">
        <f>Sales_Data17[[#This Row],[Line Total]]-(Sales_Data17[[#This Row],[Total Unit Cost]]*Sales_Data17[[#This Row],[Order Quantity]])</f>
        <v>639.73833333333334</v>
      </c>
      <c r="R7758" s="1" t="str">
        <f>TEXT(Sales_Data17[[#This Row],[OrderDate]],"MMM")</f>
        <v>Nov</v>
      </c>
      <c r="S7758" s="1" t="str">
        <f t="shared" si="121"/>
        <v>2016</v>
      </c>
    </row>
    <row r="7759" spans="1:19">
      <c r="A7759" t="s">
        <v>7782</v>
      </c>
      <c r="B7759" s="2">
        <v>42675</v>
      </c>
      <c r="C7759" s="2" t="str">
        <f>VLOOKUP(Sales_Data17[[#This Row],[Customer Name Index]],Customer_Data[#All],2,0)</f>
        <v>Pure Group</v>
      </c>
      <c r="D7759">
        <v>17</v>
      </c>
      <c r="E7759" t="s">
        <v>2</v>
      </c>
      <c r="F7759" t="s">
        <v>8168</v>
      </c>
      <c r="G7759" t="s">
        <v>8025</v>
      </c>
      <c r="H7759" t="str">
        <f>VLOOKUP(Sales_Data17[[#This Row],[Delivery Region Index]],Regions_Table[#All],2,0)</f>
        <v>Victoria</v>
      </c>
      <c r="I7759" t="str">
        <f>VLOOKUP(Sales_Data17[[#This Row],[Delivery Region Index]],Regions_Table[#All],3,0)</f>
        <v>Benalla</v>
      </c>
      <c r="J7759">
        <v>48</v>
      </c>
      <c r="K7759">
        <v>7</v>
      </c>
      <c r="L7759" t="str">
        <f>VLOOKUP(Sales_Data17[[#This Row],[Product Description Index]],Products_Data[#All],2,0)</f>
        <v>Dress Shirts</v>
      </c>
      <c r="M7759">
        <v>5</v>
      </c>
      <c r="N7759" s="9">
        <v>130.27777777777777</v>
      </c>
      <c r="O7759" s="9">
        <f>Sales_Data17[[#This Row],[Order Quantity]]*Sales_Data17[[#This Row],[Unit Price]]</f>
        <v>651.38888888888891</v>
      </c>
      <c r="P7759" s="9">
        <v>96.405555555555551</v>
      </c>
      <c r="Q7759" s="9">
        <f>Sales_Data17[[#This Row],[Line Total]]-(Sales_Data17[[#This Row],[Total Unit Cost]]*Sales_Data17[[#This Row],[Order Quantity]])</f>
        <v>169.36111111111114</v>
      </c>
      <c r="R7759" s="1" t="str">
        <f>TEXT(Sales_Data17[[#This Row],[OrderDate]],"MMM")</f>
        <v>Nov</v>
      </c>
      <c r="S7759" s="1" t="str">
        <f t="shared" si="121"/>
        <v>2016</v>
      </c>
    </row>
    <row r="7760" spans="1:19">
      <c r="A7760" t="s">
        <v>7783</v>
      </c>
      <c r="B7760" s="2">
        <v>42675</v>
      </c>
      <c r="C7760" s="2" t="str">
        <f>VLOOKUP(Sales_Data17[[#This Row],[Customer Name Index]],Customer_Data[#All],2,0)</f>
        <v>Pure Group</v>
      </c>
      <c r="D7760">
        <v>17</v>
      </c>
      <c r="E7760" t="s">
        <v>3</v>
      </c>
      <c r="F7760" t="s">
        <v>8168</v>
      </c>
      <c r="G7760" t="s">
        <v>8025</v>
      </c>
      <c r="H7760" t="str">
        <f>VLOOKUP(Sales_Data17[[#This Row],[Delivery Region Index]],Regions_Table[#All],2,0)</f>
        <v>Victoria</v>
      </c>
      <c r="I7760" t="str">
        <f>VLOOKUP(Sales_Data17[[#This Row],[Delivery Region Index]],Regions_Table[#All],3,0)</f>
        <v>Benalla</v>
      </c>
      <c r="J7760">
        <v>48</v>
      </c>
      <c r="K7760">
        <v>7</v>
      </c>
      <c r="L7760" t="str">
        <f>VLOOKUP(Sales_Data17[[#This Row],[Product Description Index]],Products_Data[#All],2,0)</f>
        <v>Dress Shirts</v>
      </c>
      <c r="M7760">
        <v>7</v>
      </c>
      <c r="N7760" s="9">
        <v>442.20000000000005</v>
      </c>
      <c r="O7760" s="9">
        <f>Sales_Data17[[#This Row],[Order Quantity]]*Sales_Data17[[#This Row],[Unit Price]]</f>
        <v>3095.4000000000005</v>
      </c>
      <c r="P7760" s="9">
        <v>318.38400000000001</v>
      </c>
      <c r="Q7760" s="9">
        <f>Sales_Data17[[#This Row],[Line Total]]-(Sales_Data17[[#This Row],[Total Unit Cost]]*Sales_Data17[[#This Row],[Order Quantity]])</f>
        <v>866.71200000000044</v>
      </c>
      <c r="R7760" s="1" t="str">
        <f>TEXT(Sales_Data17[[#This Row],[OrderDate]],"MMM")</f>
        <v>Nov</v>
      </c>
      <c r="S7760" s="1" t="str">
        <f t="shared" si="121"/>
        <v>2016</v>
      </c>
    </row>
    <row r="7761" spans="1:19">
      <c r="A7761" t="s">
        <v>7784</v>
      </c>
      <c r="B7761" s="2">
        <v>42675</v>
      </c>
      <c r="C7761" s="2" t="str">
        <f>VLOOKUP(Sales_Data17[[#This Row],[Customer Name Index]],Customer_Data[#All],2,0)</f>
        <v>Pacific Ltd</v>
      </c>
      <c r="D7761">
        <v>20</v>
      </c>
      <c r="E7761" t="s">
        <v>2</v>
      </c>
      <c r="F7761" t="s">
        <v>8168</v>
      </c>
      <c r="G7761" t="s">
        <v>8028</v>
      </c>
      <c r="H7761" t="str">
        <f>VLOOKUP(Sales_Data17[[#This Row],[Delivery Region Index]],Regions_Table[#All],2,0)</f>
        <v>Victoria</v>
      </c>
      <c r="I7761" t="str">
        <f>VLOOKUP(Sales_Data17[[#This Row],[Delivery Region Index]],Regions_Table[#All],3,0)</f>
        <v>Wodonga</v>
      </c>
      <c r="J7761">
        <v>58</v>
      </c>
      <c r="K7761">
        <v>8</v>
      </c>
      <c r="L7761" t="str">
        <f>VLOOKUP(Sales_Data17[[#This Row],[Product Description Index]],Products_Data[#All],2,0)</f>
        <v>Shoes</v>
      </c>
      <c r="M7761">
        <v>8</v>
      </c>
      <c r="N7761" s="9">
        <v>126.55555555555556</v>
      </c>
      <c r="O7761" s="9">
        <f>Sales_Data17[[#This Row],[Order Quantity]]*Sales_Data17[[#This Row],[Unit Price]]</f>
        <v>1012.4444444444445</v>
      </c>
      <c r="P7761" s="9">
        <v>94.916666666666671</v>
      </c>
      <c r="Q7761" s="9">
        <f>Sales_Data17[[#This Row],[Line Total]]-(Sales_Data17[[#This Row],[Total Unit Cost]]*Sales_Data17[[#This Row],[Order Quantity]])</f>
        <v>253.11111111111109</v>
      </c>
      <c r="R7761" s="1" t="str">
        <f>TEXT(Sales_Data17[[#This Row],[OrderDate]],"MMM")</f>
        <v>Nov</v>
      </c>
      <c r="S7761" s="1" t="str">
        <f t="shared" si="121"/>
        <v>2016</v>
      </c>
    </row>
    <row r="7762" spans="1:19">
      <c r="A7762" t="s">
        <v>7785</v>
      </c>
      <c r="B7762" s="2">
        <v>42675</v>
      </c>
      <c r="C7762" s="2" t="str">
        <f>VLOOKUP(Sales_Data17[[#This Row],[Customer Name Index]],Customer_Data[#All],2,0)</f>
        <v xml:space="preserve">Medline </v>
      </c>
      <c r="D7762">
        <v>12</v>
      </c>
      <c r="E7762" t="s">
        <v>3</v>
      </c>
      <c r="F7762" t="s">
        <v>8168</v>
      </c>
      <c r="G7762" t="s">
        <v>8026</v>
      </c>
      <c r="H7762" t="str">
        <f>VLOOKUP(Sales_Data17[[#This Row],[Delivery Region Index]],Regions_Table[#All],2,0)</f>
        <v>Queensland</v>
      </c>
      <c r="I7762" t="str">
        <f>VLOOKUP(Sales_Data17[[#This Row],[Delivery Region Index]],Regions_Table[#All],3,0)</f>
        <v>Logan City</v>
      </c>
      <c r="J7762">
        <v>35</v>
      </c>
      <c r="K7762">
        <v>5</v>
      </c>
      <c r="L7762" t="str">
        <f>VLOOKUP(Sales_Data17[[#This Row],[Product Description Index]],Products_Data[#All],2,0)</f>
        <v>Hats</v>
      </c>
      <c r="M7762">
        <v>3</v>
      </c>
      <c r="N7762" s="9">
        <v>281.39999999999998</v>
      </c>
      <c r="O7762" s="9">
        <f>Sales_Data17[[#This Row],[Order Quantity]]*Sales_Data17[[#This Row],[Unit Price]]</f>
        <v>844.19999999999993</v>
      </c>
      <c r="P7762" s="9">
        <v>194.166</v>
      </c>
      <c r="Q7762" s="9">
        <f>Sales_Data17[[#This Row],[Line Total]]-(Sales_Data17[[#This Row],[Total Unit Cost]]*Sales_Data17[[#This Row],[Order Quantity]])</f>
        <v>261.70199999999988</v>
      </c>
      <c r="R7762" s="1" t="str">
        <f>TEXT(Sales_Data17[[#This Row],[OrderDate]],"MMM")</f>
        <v>Nov</v>
      </c>
      <c r="S7762" s="1" t="str">
        <f t="shared" si="121"/>
        <v>2016</v>
      </c>
    </row>
    <row r="7763" spans="1:19">
      <c r="A7763" t="s">
        <v>7786</v>
      </c>
      <c r="B7763" s="2">
        <v>42675</v>
      </c>
      <c r="C7763" s="2" t="str">
        <f>VLOOKUP(Sales_Data17[[#This Row],[Customer Name Index]],Customer_Data[#All],2,0)</f>
        <v>21st Ltd</v>
      </c>
      <c r="D7763">
        <v>10</v>
      </c>
      <c r="E7763" t="s">
        <v>2</v>
      </c>
      <c r="F7763" t="s">
        <v>8168</v>
      </c>
      <c r="G7763" t="s">
        <v>8027</v>
      </c>
      <c r="H7763" t="str">
        <f>VLOOKUP(Sales_Data17[[#This Row],[Delivery Region Index]],Regions_Table[#All],2,0)</f>
        <v>Queensland</v>
      </c>
      <c r="I7763" t="str">
        <f>VLOOKUP(Sales_Data17[[#This Row],[Delivery Region Index]],Regions_Table[#All],3,0)</f>
        <v>Bundaberg</v>
      </c>
      <c r="J7763">
        <v>27</v>
      </c>
      <c r="K7763">
        <v>4</v>
      </c>
      <c r="L7763" t="str">
        <f>VLOOKUP(Sales_Data17[[#This Row],[Product Description Index]],Products_Data[#All],2,0)</f>
        <v>Jeans</v>
      </c>
      <c r="M7763">
        <v>8</v>
      </c>
      <c r="N7763" s="9">
        <v>89.333333333333329</v>
      </c>
      <c r="O7763" s="9">
        <f>Sales_Data17[[#This Row],[Order Quantity]]*Sales_Data17[[#This Row],[Unit Price]]</f>
        <v>714.66666666666663</v>
      </c>
      <c r="P7763" s="9">
        <v>36.626666666666665</v>
      </c>
      <c r="Q7763" s="9">
        <f>Sales_Data17[[#This Row],[Line Total]]-(Sales_Data17[[#This Row],[Total Unit Cost]]*Sales_Data17[[#This Row],[Order Quantity]])</f>
        <v>421.65333333333331</v>
      </c>
      <c r="R7763" s="1" t="str">
        <f>TEXT(Sales_Data17[[#This Row],[OrderDate]],"MMM")</f>
        <v>Nov</v>
      </c>
      <c r="S7763" s="1" t="str">
        <f t="shared" si="121"/>
        <v>2016</v>
      </c>
    </row>
    <row r="7764" spans="1:19">
      <c r="A7764" t="s">
        <v>7787</v>
      </c>
      <c r="B7764" s="2">
        <v>42675</v>
      </c>
      <c r="C7764" s="2" t="str">
        <f>VLOOKUP(Sales_Data17[[#This Row],[Customer Name Index]],Customer_Data[#All],2,0)</f>
        <v>Elorac, Corp</v>
      </c>
      <c r="D7764">
        <v>3</v>
      </c>
      <c r="E7764" t="s">
        <v>2</v>
      </c>
      <c r="F7764" t="s">
        <v>8168</v>
      </c>
      <c r="G7764" t="s">
        <v>8027</v>
      </c>
      <c r="H7764" t="str">
        <f>VLOOKUP(Sales_Data17[[#This Row],[Delivery Region Index]],Regions_Table[#All],2,0)</f>
        <v>New South Wales</v>
      </c>
      <c r="I7764" t="str">
        <f>VLOOKUP(Sales_Data17[[#This Row],[Delivery Region Index]],Regions_Table[#All],3,0)</f>
        <v>Coffs Harbour</v>
      </c>
      <c r="J7764">
        <v>7</v>
      </c>
      <c r="K7764">
        <v>1</v>
      </c>
      <c r="L7764" t="str">
        <f>VLOOKUP(Sales_Data17[[#This Row],[Product Description Index]],Products_Data[#All],2,0)</f>
        <v>Shirts</v>
      </c>
      <c r="M7764">
        <v>6</v>
      </c>
      <c r="N7764" s="9">
        <v>211.42222222222222</v>
      </c>
      <c r="O7764" s="9">
        <f>Sales_Data17[[#This Row],[Order Quantity]]*Sales_Data17[[#This Row],[Unit Price]]</f>
        <v>1268.5333333333333</v>
      </c>
      <c r="P7764" s="9">
        <v>118.39644444444444</v>
      </c>
      <c r="Q7764" s="9">
        <f>Sales_Data17[[#This Row],[Line Total]]-(Sales_Data17[[#This Row],[Total Unit Cost]]*Sales_Data17[[#This Row],[Order Quantity]])</f>
        <v>558.15466666666669</v>
      </c>
      <c r="R7764" s="1" t="str">
        <f>TEXT(Sales_Data17[[#This Row],[OrderDate]],"MMM")</f>
        <v>Nov</v>
      </c>
      <c r="S7764" s="1" t="str">
        <f t="shared" si="121"/>
        <v>2016</v>
      </c>
    </row>
    <row r="7765" spans="1:19">
      <c r="A7765" t="s">
        <v>7788</v>
      </c>
      <c r="B7765" s="2">
        <v>42676</v>
      </c>
      <c r="C7765" s="2" t="str">
        <f>VLOOKUP(Sales_Data17[[#This Row],[Customer Name Index]],Customer_Data[#All],2,0)</f>
        <v>Pure Group</v>
      </c>
      <c r="D7765">
        <v>17</v>
      </c>
      <c r="E7765" t="s">
        <v>2</v>
      </c>
      <c r="F7765" t="s">
        <v>8168</v>
      </c>
      <c r="G7765" t="s">
        <v>8025</v>
      </c>
      <c r="H7765" t="str">
        <f>VLOOKUP(Sales_Data17[[#This Row],[Delivery Region Index]],Regions_Table[#All],2,0)</f>
        <v>Victoria</v>
      </c>
      <c r="I7765" t="str">
        <f>VLOOKUP(Sales_Data17[[#This Row],[Delivery Region Index]],Regions_Table[#All],3,0)</f>
        <v>Ballarat</v>
      </c>
      <c r="J7765">
        <v>49</v>
      </c>
      <c r="K7765">
        <v>7</v>
      </c>
      <c r="L7765" t="str">
        <f>VLOOKUP(Sales_Data17[[#This Row],[Product Description Index]],Products_Data[#All],2,0)</f>
        <v>Dress Shirts</v>
      </c>
      <c r="M7765">
        <v>6</v>
      </c>
      <c r="N7765" s="9">
        <v>396.78888888888889</v>
      </c>
      <c r="O7765" s="9">
        <f>Sales_Data17[[#This Row],[Order Quantity]]*Sales_Data17[[#This Row],[Unit Price]]</f>
        <v>2380.7333333333336</v>
      </c>
      <c r="P7765" s="9">
        <v>273.78433333333328</v>
      </c>
      <c r="Q7765" s="9">
        <f>Sales_Data17[[#This Row],[Line Total]]-(Sales_Data17[[#This Row],[Total Unit Cost]]*Sales_Data17[[#This Row],[Order Quantity]])</f>
        <v>738.0273333333339</v>
      </c>
      <c r="R7765" s="1" t="str">
        <f>TEXT(Sales_Data17[[#This Row],[OrderDate]],"MMM")</f>
        <v>Nov</v>
      </c>
      <c r="S7765" s="1" t="str">
        <f t="shared" si="121"/>
        <v>2016</v>
      </c>
    </row>
    <row r="7766" spans="1:19">
      <c r="A7766" t="s">
        <v>7789</v>
      </c>
      <c r="B7766" s="2">
        <v>42676</v>
      </c>
      <c r="C7766" s="2" t="str">
        <f>VLOOKUP(Sales_Data17[[#This Row],[Customer Name Index]],Customer_Data[#All],2,0)</f>
        <v>Procter Corp</v>
      </c>
      <c r="D7766">
        <v>5</v>
      </c>
      <c r="E7766" t="s">
        <v>4</v>
      </c>
      <c r="F7766" t="s">
        <v>8168</v>
      </c>
      <c r="G7766" t="s">
        <v>8027</v>
      </c>
      <c r="H7766" t="str">
        <f>VLOOKUP(Sales_Data17[[#This Row],[Delivery Region Index]],Regions_Table[#All],2,0)</f>
        <v>New South Wales</v>
      </c>
      <c r="I7766" t="str">
        <f>VLOOKUP(Sales_Data17[[#This Row],[Delivery Region Index]],Regions_Table[#All],3,0)</f>
        <v>Lake Macquarie</v>
      </c>
      <c r="J7766">
        <v>13</v>
      </c>
      <c r="K7766">
        <v>2</v>
      </c>
      <c r="L7766" t="str">
        <f>VLOOKUP(Sales_Data17[[#This Row],[Product Description Index]],Products_Data[#All],2,0)</f>
        <v>Pants</v>
      </c>
      <c r="M7766">
        <v>7</v>
      </c>
      <c r="N7766" s="9">
        <v>321.60000000000002</v>
      </c>
      <c r="O7766" s="9">
        <f>Sales_Data17[[#This Row],[Order Quantity]]*Sales_Data17[[#This Row],[Unit Price]]</f>
        <v>2251.2000000000003</v>
      </c>
      <c r="P7766" s="9">
        <v>263.71199999999999</v>
      </c>
      <c r="Q7766" s="9">
        <f>Sales_Data17[[#This Row],[Line Total]]-(Sales_Data17[[#This Row],[Total Unit Cost]]*Sales_Data17[[#This Row],[Order Quantity]])</f>
        <v>405.21600000000035</v>
      </c>
      <c r="R7766" s="1" t="str">
        <f>TEXT(Sales_Data17[[#This Row],[OrderDate]],"MMM")</f>
        <v>Nov</v>
      </c>
      <c r="S7766" s="1" t="str">
        <f t="shared" si="121"/>
        <v>2016</v>
      </c>
    </row>
    <row r="7767" spans="1:19">
      <c r="A7767" t="s">
        <v>7790</v>
      </c>
      <c r="B7767" s="2">
        <v>42678</v>
      </c>
      <c r="C7767" s="2" t="str">
        <f>VLOOKUP(Sales_Data17[[#This Row],[Customer Name Index]],Customer_Data[#All],2,0)</f>
        <v>PEDIFIX, Corp</v>
      </c>
      <c r="D7767">
        <v>6</v>
      </c>
      <c r="E7767" t="s">
        <v>4</v>
      </c>
      <c r="F7767" t="s">
        <v>8168</v>
      </c>
      <c r="G7767" t="s">
        <v>8027</v>
      </c>
      <c r="H7767" t="str">
        <f>VLOOKUP(Sales_Data17[[#This Row],[Delivery Region Index]],Regions_Table[#All],2,0)</f>
        <v>New South Wales</v>
      </c>
      <c r="I7767" t="str">
        <f>VLOOKUP(Sales_Data17[[#This Row],[Delivery Region Index]],Regions_Table[#All],3,0)</f>
        <v>Orange</v>
      </c>
      <c r="J7767">
        <v>18</v>
      </c>
      <c r="K7767">
        <v>3</v>
      </c>
      <c r="L7767" t="str">
        <f>VLOOKUP(Sales_Data17[[#This Row],[Product Description Index]],Products_Data[#All],2,0)</f>
        <v>Sunglasses</v>
      </c>
      <c r="M7767">
        <v>4</v>
      </c>
      <c r="N7767" s="9">
        <v>443.68888888888893</v>
      </c>
      <c r="O7767" s="9">
        <f>Sales_Data17[[#This Row],[Order Quantity]]*Sales_Data17[[#This Row],[Unit Price]]</f>
        <v>1774.7555555555557</v>
      </c>
      <c r="P7767" s="9">
        <v>346.0773333333334</v>
      </c>
      <c r="Q7767" s="9">
        <f>Sales_Data17[[#This Row],[Line Total]]-(Sales_Data17[[#This Row],[Total Unit Cost]]*Sales_Data17[[#This Row],[Order Quantity]])</f>
        <v>390.4462222222221</v>
      </c>
      <c r="R7767" s="1" t="str">
        <f>TEXT(Sales_Data17[[#This Row],[OrderDate]],"MMM")</f>
        <v>Nov</v>
      </c>
      <c r="S7767" s="1" t="str">
        <f t="shared" si="121"/>
        <v>2016</v>
      </c>
    </row>
    <row r="7768" spans="1:19">
      <c r="A7768" t="s">
        <v>7791</v>
      </c>
      <c r="B7768" s="2">
        <v>42678</v>
      </c>
      <c r="C7768" s="2" t="str">
        <f>VLOOKUP(Sales_Data17[[#This Row],[Customer Name Index]],Customer_Data[#All],2,0)</f>
        <v>Ole Group</v>
      </c>
      <c r="D7768">
        <v>13</v>
      </c>
      <c r="E7768" t="s">
        <v>4</v>
      </c>
      <c r="F7768" t="s">
        <v>8168</v>
      </c>
      <c r="G7768" t="s">
        <v>8026</v>
      </c>
      <c r="H7768" t="str">
        <f>VLOOKUP(Sales_Data17[[#This Row],[Delivery Region Index]],Regions_Table[#All],2,0)</f>
        <v>Queensland</v>
      </c>
      <c r="I7768" t="str">
        <f>VLOOKUP(Sales_Data17[[#This Row],[Delivery Region Index]],Regions_Table[#All],3,0)</f>
        <v>Mackay</v>
      </c>
      <c r="J7768">
        <v>36</v>
      </c>
      <c r="K7768">
        <v>5</v>
      </c>
      <c r="L7768" t="str">
        <f>VLOOKUP(Sales_Data17[[#This Row],[Product Description Index]],Products_Data[#All],2,0)</f>
        <v>Hats</v>
      </c>
      <c r="M7768">
        <v>2</v>
      </c>
      <c r="N7768" s="9">
        <v>196.53333333333333</v>
      </c>
      <c r="O7768" s="9">
        <f>Sales_Data17[[#This Row],[Order Quantity]]*Sales_Data17[[#This Row],[Unit Price]]</f>
        <v>393.06666666666666</v>
      </c>
      <c r="P7768" s="9">
        <v>98.266666666666666</v>
      </c>
      <c r="Q7768" s="9">
        <f>Sales_Data17[[#This Row],[Line Total]]-(Sales_Data17[[#This Row],[Total Unit Cost]]*Sales_Data17[[#This Row],[Order Quantity]])</f>
        <v>196.53333333333333</v>
      </c>
      <c r="R7768" s="1" t="str">
        <f>TEXT(Sales_Data17[[#This Row],[OrderDate]],"MMM")</f>
        <v>Nov</v>
      </c>
      <c r="S7768" s="1" t="str">
        <f t="shared" si="121"/>
        <v>2016</v>
      </c>
    </row>
    <row r="7769" spans="1:19">
      <c r="A7769" t="s">
        <v>7792</v>
      </c>
      <c r="B7769" s="2">
        <v>42678</v>
      </c>
      <c r="C7769" s="2" t="str">
        <f>VLOOKUP(Sales_Data17[[#This Row],[Customer Name Index]],Customer_Data[#All],2,0)</f>
        <v xml:space="preserve">Ei </v>
      </c>
      <c r="D7769">
        <v>9</v>
      </c>
      <c r="E7769" t="s">
        <v>2</v>
      </c>
      <c r="F7769" t="s">
        <v>8168</v>
      </c>
      <c r="G7769" t="s">
        <v>8027</v>
      </c>
      <c r="H7769" t="str">
        <f>VLOOKUP(Sales_Data17[[#This Row],[Delivery Region Index]],Regions_Table[#All],2,0)</f>
        <v>New South Wales</v>
      </c>
      <c r="I7769" t="str">
        <f>VLOOKUP(Sales_Data17[[#This Row],[Delivery Region Index]],Regions_Table[#All],3,0)</f>
        <v>Wyong</v>
      </c>
      <c r="J7769">
        <v>25</v>
      </c>
      <c r="K7769">
        <v>4</v>
      </c>
      <c r="L7769" t="str">
        <f>VLOOKUP(Sales_Data17[[#This Row],[Product Description Index]],Products_Data[#All],2,0)</f>
        <v>Jeans</v>
      </c>
      <c r="M7769">
        <v>8</v>
      </c>
      <c r="N7769" s="9">
        <v>94.544444444444437</v>
      </c>
      <c r="O7769" s="9">
        <f>Sales_Data17[[#This Row],[Order Quantity]]*Sales_Data17[[#This Row],[Unit Price]]</f>
        <v>756.3555555555555</v>
      </c>
      <c r="P7769" s="9">
        <v>48.217666666666666</v>
      </c>
      <c r="Q7769" s="9">
        <f>Sales_Data17[[#This Row],[Line Total]]-(Sales_Data17[[#This Row],[Total Unit Cost]]*Sales_Data17[[#This Row],[Order Quantity]])</f>
        <v>370.61422222222217</v>
      </c>
      <c r="R7769" s="1" t="str">
        <f>TEXT(Sales_Data17[[#This Row],[OrderDate]],"MMM")</f>
        <v>Nov</v>
      </c>
      <c r="S7769" s="1" t="str">
        <f t="shared" si="121"/>
        <v>2016</v>
      </c>
    </row>
    <row r="7770" spans="1:19">
      <c r="A7770" t="s">
        <v>7793</v>
      </c>
      <c r="B7770" s="2">
        <v>42678</v>
      </c>
      <c r="C7770" s="2" t="str">
        <f>VLOOKUP(Sales_Data17[[#This Row],[Customer Name Index]],Customer_Data[#All],2,0)</f>
        <v xml:space="preserve">Ei </v>
      </c>
      <c r="D7770">
        <v>9</v>
      </c>
      <c r="E7770" t="s">
        <v>4</v>
      </c>
      <c r="F7770" t="s">
        <v>8168</v>
      </c>
      <c r="G7770" t="s">
        <v>8027</v>
      </c>
      <c r="H7770" t="str">
        <f>VLOOKUP(Sales_Data17[[#This Row],[Delivery Region Index]],Regions_Table[#All],2,0)</f>
        <v>Queensland</v>
      </c>
      <c r="I7770" t="str">
        <f>VLOOKUP(Sales_Data17[[#This Row],[Delivery Region Index]],Regions_Table[#All],3,0)</f>
        <v>Brisbane</v>
      </c>
      <c r="J7770">
        <v>26</v>
      </c>
      <c r="K7770">
        <v>4</v>
      </c>
      <c r="L7770" t="str">
        <f>VLOOKUP(Sales_Data17[[#This Row],[Product Description Index]],Products_Data[#All],2,0)</f>
        <v>Jeans</v>
      </c>
      <c r="M7770">
        <v>5</v>
      </c>
      <c r="N7770" s="9">
        <v>400.51111111111112</v>
      </c>
      <c r="O7770" s="9">
        <f>Sales_Data17[[#This Row],[Order Quantity]]*Sales_Data17[[#This Row],[Unit Price]]</f>
        <v>2002.5555555555557</v>
      </c>
      <c r="P7770" s="9">
        <v>264.33733333333333</v>
      </c>
      <c r="Q7770" s="9">
        <f>Sales_Data17[[#This Row],[Line Total]]-(Sales_Data17[[#This Row],[Total Unit Cost]]*Sales_Data17[[#This Row],[Order Quantity]])</f>
        <v>680.86888888888893</v>
      </c>
      <c r="R7770" s="1" t="str">
        <f>TEXT(Sales_Data17[[#This Row],[OrderDate]],"MMM")</f>
        <v>Nov</v>
      </c>
      <c r="S7770" s="1" t="str">
        <f t="shared" si="121"/>
        <v>2016</v>
      </c>
    </row>
    <row r="7771" spans="1:19">
      <c r="A7771" t="s">
        <v>7794</v>
      </c>
      <c r="B7771" s="2">
        <v>42678</v>
      </c>
      <c r="C7771" s="2" t="str">
        <f>VLOOKUP(Sales_Data17[[#This Row],[Customer Name Index]],Customer_Data[#All],2,0)</f>
        <v xml:space="preserve">WakeFern </v>
      </c>
      <c r="D7771">
        <v>2</v>
      </c>
      <c r="E7771" t="s">
        <v>2</v>
      </c>
      <c r="F7771" t="s">
        <v>8168</v>
      </c>
      <c r="G7771" t="s">
        <v>8027</v>
      </c>
      <c r="H7771" t="str">
        <f>VLOOKUP(Sales_Data17[[#This Row],[Delivery Region Index]],Regions_Table[#All],2,0)</f>
        <v>New South Wales</v>
      </c>
      <c r="I7771" t="str">
        <f>VLOOKUP(Sales_Data17[[#This Row],[Delivery Region Index]],Regions_Table[#All],3,0)</f>
        <v>Bathurst</v>
      </c>
      <c r="J7771">
        <v>4</v>
      </c>
      <c r="K7771">
        <v>1</v>
      </c>
      <c r="L7771" t="str">
        <f>VLOOKUP(Sales_Data17[[#This Row],[Product Description Index]],Products_Data[#All],2,0)</f>
        <v>Shirts</v>
      </c>
      <c r="M7771">
        <v>8</v>
      </c>
      <c r="N7771" s="9">
        <v>20.100000000000001</v>
      </c>
      <c r="O7771" s="9">
        <f>Sales_Data17[[#This Row],[Order Quantity]]*Sales_Data17[[#This Row],[Unit Price]]</f>
        <v>160.80000000000001</v>
      </c>
      <c r="P7771" s="9">
        <v>13.668000000000001</v>
      </c>
      <c r="Q7771" s="9">
        <f>Sales_Data17[[#This Row],[Line Total]]-(Sales_Data17[[#This Row],[Total Unit Cost]]*Sales_Data17[[#This Row],[Order Quantity]])</f>
        <v>51.456000000000003</v>
      </c>
      <c r="R7771" s="1" t="str">
        <f>TEXT(Sales_Data17[[#This Row],[OrderDate]],"MMM")</f>
        <v>Nov</v>
      </c>
      <c r="S7771" s="1" t="str">
        <f t="shared" si="121"/>
        <v>2016</v>
      </c>
    </row>
    <row r="7772" spans="1:19">
      <c r="A7772" t="s">
        <v>7795</v>
      </c>
      <c r="B7772" s="2">
        <v>42679</v>
      </c>
      <c r="C7772" s="2" t="str">
        <f>VLOOKUP(Sales_Data17[[#This Row],[Customer Name Index]],Customer_Data[#All],2,0)</f>
        <v>New Ltd</v>
      </c>
      <c r="D7772">
        <v>7</v>
      </c>
      <c r="E7772" t="s">
        <v>4</v>
      </c>
      <c r="F7772" t="s">
        <v>8168</v>
      </c>
      <c r="G7772" t="s">
        <v>8027</v>
      </c>
      <c r="H7772" t="str">
        <f>VLOOKUP(Sales_Data17[[#This Row],[Delivery Region Index]],Regions_Table[#All],2,0)</f>
        <v>New South Wales</v>
      </c>
      <c r="I7772" t="str">
        <f>VLOOKUP(Sales_Data17[[#This Row],[Delivery Region Index]],Regions_Table[#All],3,0)</f>
        <v>Orange</v>
      </c>
      <c r="J7772">
        <v>18</v>
      </c>
      <c r="K7772">
        <v>3</v>
      </c>
      <c r="L7772" t="str">
        <f>VLOOKUP(Sales_Data17[[#This Row],[Product Description Index]],Products_Data[#All],2,0)</f>
        <v>Sunglasses</v>
      </c>
      <c r="M7772">
        <v>9</v>
      </c>
      <c r="N7772" s="9">
        <v>117.62222222222223</v>
      </c>
      <c r="O7772" s="9">
        <f>Sales_Data17[[#This Row],[Order Quantity]]*Sales_Data17[[#This Row],[Unit Price]]</f>
        <v>1058.6000000000001</v>
      </c>
      <c r="P7772" s="9">
        <v>94.097777777777793</v>
      </c>
      <c r="Q7772" s="9">
        <f>Sales_Data17[[#This Row],[Line Total]]-(Sales_Data17[[#This Row],[Total Unit Cost]]*Sales_Data17[[#This Row],[Order Quantity]])</f>
        <v>211.72000000000003</v>
      </c>
      <c r="R7772" s="1" t="str">
        <f>TEXT(Sales_Data17[[#This Row],[OrderDate]],"MMM")</f>
        <v>Nov</v>
      </c>
      <c r="S7772" s="1" t="str">
        <f t="shared" si="121"/>
        <v>2016</v>
      </c>
    </row>
    <row r="7773" spans="1:19">
      <c r="A7773" t="s">
        <v>7796</v>
      </c>
      <c r="B7773" s="2">
        <v>42679</v>
      </c>
      <c r="C7773" s="2" t="str">
        <f>VLOOKUP(Sales_Data17[[#This Row],[Customer Name Index]],Customer_Data[#All],2,0)</f>
        <v xml:space="preserve">Linde </v>
      </c>
      <c r="D7773">
        <v>14</v>
      </c>
      <c r="E7773" t="s">
        <v>2</v>
      </c>
      <c r="F7773" t="s">
        <v>8168</v>
      </c>
      <c r="G7773" t="s">
        <v>8026</v>
      </c>
      <c r="H7773" t="str">
        <f>VLOOKUP(Sales_Data17[[#This Row],[Delivery Region Index]],Regions_Table[#All],2,0)</f>
        <v>Queensland</v>
      </c>
      <c r="I7773" t="str">
        <f>VLOOKUP(Sales_Data17[[#This Row],[Delivery Region Index]],Regions_Table[#All],3,0)</f>
        <v>Nambour</v>
      </c>
      <c r="J7773">
        <v>39</v>
      </c>
      <c r="K7773">
        <v>6</v>
      </c>
      <c r="L7773" t="str">
        <f>VLOOKUP(Sales_Data17[[#This Row],[Product Description Index]],Products_Data[#All],2,0)</f>
        <v>Socks</v>
      </c>
      <c r="M7773">
        <v>8</v>
      </c>
      <c r="N7773" s="9">
        <v>658.08888888888896</v>
      </c>
      <c r="O7773" s="9">
        <f>Sales_Data17[[#This Row],[Order Quantity]]*Sales_Data17[[#This Row],[Unit Price]]</f>
        <v>5264.7111111111117</v>
      </c>
      <c r="P7773" s="9">
        <v>427.75777777777779</v>
      </c>
      <c r="Q7773" s="9">
        <f>Sales_Data17[[#This Row],[Line Total]]-(Sales_Data17[[#This Row],[Total Unit Cost]]*Sales_Data17[[#This Row],[Order Quantity]])</f>
        <v>1842.6488888888894</v>
      </c>
      <c r="R7773" s="1" t="str">
        <f>TEXT(Sales_Data17[[#This Row],[OrderDate]],"MMM")</f>
        <v>Nov</v>
      </c>
      <c r="S7773" s="1" t="str">
        <f t="shared" si="121"/>
        <v>2016</v>
      </c>
    </row>
    <row r="7774" spans="1:19">
      <c r="A7774" t="s">
        <v>7797</v>
      </c>
      <c r="B7774" s="2">
        <v>42679</v>
      </c>
      <c r="C7774" s="2" t="str">
        <f>VLOOKUP(Sales_Data17[[#This Row],[Customer Name Index]],Customer_Data[#All],2,0)</f>
        <v>Pacific Ltd</v>
      </c>
      <c r="D7774">
        <v>20</v>
      </c>
      <c r="E7774" t="s">
        <v>4</v>
      </c>
      <c r="F7774" t="s">
        <v>8168</v>
      </c>
      <c r="G7774" t="s">
        <v>8028</v>
      </c>
      <c r="H7774" t="str">
        <f>VLOOKUP(Sales_Data17[[#This Row],[Delivery Region Index]],Regions_Table[#All],2,0)</f>
        <v>Victoria</v>
      </c>
      <c r="I7774" t="str">
        <f>VLOOKUP(Sales_Data17[[#This Row],[Delivery Region Index]],Regions_Table[#All],3,0)</f>
        <v>Wangaratta</v>
      </c>
      <c r="J7774">
        <v>56</v>
      </c>
      <c r="K7774">
        <v>8</v>
      </c>
      <c r="L7774" t="str">
        <f>VLOOKUP(Sales_Data17[[#This Row],[Product Description Index]],Products_Data[#All],2,0)</f>
        <v>Shoes</v>
      </c>
      <c r="M7774">
        <v>4</v>
      </c>
      <c r="N7774" s="9">
        <v>434.01111111111112</v>
      </c>
      <c r="O7774" s="9">
        <f>Sales_Data17[[#This Row],[Order Quantity]]*Sales_Data17[[#This Row],[Unit Price]]</f>
        <v>1736.0444444444445</v>
      </c>
      <c r="P7774" s="9">
        <v>190.96488888888888</v>
      </c>
      <c r="Q7774" s="9">
        <f>Sales_Data17[[#This Row],[Line Total]]-(Sales_Data17[[#This Row],[Total Unit Cost]]*Sales_Data17[[#This Row],[Order Quantity]])</f>
        <v>972.18488888888896</v>
      </c>
      <c r="R7774" s="1" t="str">
        <f>TEXT(Sales_Data17[[#This Row],[OrderDate]],"MMM")</f>
        <v>Nov</v>
      </c>
      <c r="S7774" s="1" t="str">
        <f t="shared" si="121"/>
        <v>2016</v>
      </c>
    </row>
    <row r="7775" spans="1:19">
      <c r="A7775" t="s">
        <v>7798</v>
      </c>
      <c r="B7775" s="2">
        <v>42679</v>
      </c>
      <c r="C7775" s="2" t="str">
        <f>VLOOKUP(Sales_Data17[[#This Row],[Customer Name Index]],Customer_Data[#All],2,0)</f>
        <v xml:space="preserve">Qualitest </v>
      </c>
      <c r="D7775">
        <v>19</v>
      </c>
      <c r="E7775" t="s">
        <v>4</v>
      </c>
      <c r="F7775" t="s">
        <v>8168</v>
      </c>
      <c r="G7775" t="s">
        <v>8028</v>
      </c>
      <c r="H7775" t="str">
        <f>VLOOKUP(Sales_Data17[[#This Row],[Delivery Region Index]],Regions_Table[#All],2,0)</f>
        <v>Victoria</v>
      </c>
      <c r="I7775" t="str">
        <f>VLOOKUP(Sales_Data17[[#This Row],[Delivery Region Index]],Regions_Table[#All],3,0)</f>
        <v>Swan Hill</v>
      </c>
      <c r="J7775">
        <v>55</v>
      </c>
      <c r="K7775">
        <v>8</v>
      </c>
      <c r="L7775" t="str">
        <f>VLOOKUP(Sales_Data17[[#This Row],[Product Description Index]],Products_Data[#All],2,0)</f>
        <v>Shoes</v>
      </c>
      <c r="M7775">
        <v>8</v>
      </c>
      <c r="N7775" s="9">
        <v>199.51111111111112</v>
      </c>
      <c r="O7775" s="9">
        <f>Sales_Data17[[#This Row],[Order Quantity]]*Sales_Data17[[#This Row],[Unit Price]]</f>
        <v>1596.088888888889</v>
      </c>
      <c r="P7775" s="9">
        <v>79.804444444444457</v>
      </c>
      <c r="Q7775" s="9">
        <f>Sales_Data17[[#This Row],[Line Total]]-(Sales_Data17[[#This Row],[Total Unit Cost]]*Sales_Data17[[#This Row],[Order Quantity]])</f>
        <v>957.65333333333331</v>
      </c>
      <c r="R7775" s="1" t="str">
        <f>TEXT(Sales_Data17[[#This Row],[OrderDate]],"MMM")</f>
        <v>Nov</v>
      </c>
      <c r="S7775" s="1" t="str">
        <f t="shared" si="121"/>
        <v>2016</v>
      </c>
    </row>
    <row r="7776" spans="1:19">
      <c r="A7776" t="s">
        <v>7799</v>
      </c>
      <c r="B7776" s="2">
        <v>42680</v>
      </c>
      <c r="C7776" s="2" t="str">
        <f>VLOOKUP(Sales_Data17[[#This Row],[Customer Name Index]],Customer_Data[#All],2,0)</f>
        <v>Ole Group</v>
      </c>
      <c r="D7776">
        <v>13</v>
      </c>
      <c r="E7776" t="s">
        <v>2</v>
      </c>
      <c r="F7776" t="s">
        <v>8168</v>
      </c>
      <c r="G7776" t="s">
        <v>8026</v>
      </c>
      <c r="H7776" t="str">
        <f>VLOOKUP(Sales_Data17[[#This Row],[Delivery Region Index]],Regions_Table[#All],2,0)</f>
        <v>Queensland</v>
      </c>
      <c r="I7776" t="str">
        <f>VLOOKUP(Sales_Data17[[#This Row],[Delivery Region Index]],Regions_Table[#All],3,0)</f>
        <v>Mackay</v>
      </c>
      <c r="J7776">
        <v>36</v>
      </c>
      <c r="K7776">
        <v>5</v>
      </c>
      <c r="L7776" t="str">
        <f>VLOOKUP(Sales_Data17[[#This Row],[Product Description Index]],Products_Data[#All],2,0)</f>
        <v>Hats</v>
      </c>
      <c r="M7776">
        <v>1</v>
      </c>
      <c r="N7776" s="9">
        <v>217.37777777777779</v>
      </c>
      <c r="O7776" s="9">
        <f>Sales_Data17[[#This Row],[Order Quantity]]*Sales_Data17[[#This Row],[Unit Price]]</f>
        <v>217.37777777777779</v>
      </c>
      <c r="P7776" s="9">
        <v>104.34133333333334</v>
      </c>
      <c r="Q7776" s="9">
        <f>Sales_Data17[[#This Row],[Line Total]]-(Sales_Data17[[#This Row],[Total Unit Cost]]*Sales_Data17[[#This Row],[Order Quantity]])</f>
        <v>113.03644444444446</v>
      </c>
      <c r="R7776" s="1" t="str">
        <f>TEXT(Sales_Data17[[#This Row],[OrderDate]],"MMM")</f>
        <v>Nov</v>
      </c>
      <c r="S7776" s="1" t="str">
        <f t="shared" si="121"/>
        <v>2016</v>
      </c>
    </row>
    <row r="7777" spans="1:19">
      <c r="A7777" t="s">
        <v>7800</v>
      </c>
      <c r="B7777" s="2">
        <v>42680</v>
      </c>
      <c r="C7777" s="2" t="str">
        <f>VLOOKUP(Sales_Data17[[#This Row],[Customer Name Index]],Customer_Data[#All],2,0)</f>
        <v xml:space="preserve">WakeFern </v>
      </c>
      <c r="D7777">
        <v>2</v>
      </c>
      <c r="E7777" t="s">
        <v>4</v>
      </c>
      <c r="F7777" t="s">
        <v>8168</v>
      </c>
      <c r="G7777" t="s">
        <v>8027</v>
      </c>
      <c r="H7777" t="str">
        <f>VLOOKUP(Sales_Data17[[#This Row],[Delivery Region Index]],Regions_Table[#All],2,0)</f>
        <v>New South Wales</v>
      </c>
      <c r="I7777" t="str">
        <f>VLOOKUP(Sales_Data17[[#This Row],[Delivery Region Index]],Regions_Table[#All],3,0)</f>
        <v>Cessnock</v>
      </c>
      <c r="J7777">
        <v>6</v>
      </c>
      <c r="K7777">
        <v>1</v>
      </c>
      <c r="L7777" t="str">
        <f>VLOOKUP(Sales_Data17[[#This Row],[Product Description Index]],Products_Data[#All],2,0)</f>
        <v>Shirts</v>
      </c>
      <c r="M7777">
        <v>5</v>
      </c>
      <c r="N7777" s="9">
        <v>290.33333333333331</v>
      </c>
      <c r="O7777" s="9">
        <f>Sales_Data17[[#This Row],[Order Quantity]]*Sales_Data17[[#This Row],[Unit Price]]</f>
        <v>1451.6666666666665</v>
      </c>
      <c r="P7777" s="9">
        <v>180.00666666666666</v>
      </c>
      <c r="Q7777" s="9">
        <f>Sales_Data17[[#This Row],[Line Total]]-(Sales_Data17[[#This Row],[Total Unit Cost]]*Sales_Data17[[#This Row],[Order Quantity]])</f>
        <v>551.63333333333321</v>
      </c>
      <c r="R7777" s="1" t="str">
        <f>TEXT(Sales_Data17[[#This Row],[OrderDate]],"MMM")</f>
        <v>Nov</v>
      </c>
      <c r="S7777" s="1" t="str">
        <f t="shared" si="121"/>
        <v>2016</v>
      </c>
    </row>
    <row r="7778" spans="1:19">
      <c r="A7778" t="s">
        <v>7801</v>
      </c>
      <c r="B7778" s="2">
        <v>42681</v>
      </c>
      <c r="C7778" s="2" t="str">
        <f>VLOOKUP(Sales_Data17[[#This Row],[Customer Name Index]],Customer_Data[#All],2,0)</f>
        <v>Pure Group</v>
      </c>
      <c r="D7778">
        <v>17</v>
      </c>
      <c r="E7778" t="s">
        <v>3</v>
      </c>
      <c r="F7778" t="s">
        <v>8168</v>
      </c>
      <c r="G7778" t="s">
        <v>8025</v>
      </c>
      <c r="H7778" t="str">
        <f>VLOOKUP(Sales_Data17[[#This Row],[Delivery Region Index]],Regions_Table[#All],2,0)</f>
        <v>Victoria</v>
      </c>
      <c r="I7778" t="str">
        <f>VLOOKUP(Sales_Data17[[#This Row],[Delivery Region Index]],Regions_Table[#All],3,0)</f>
        <v>Ballarat</v>
      </c>
      <c r="J7778">
        <v>49</v>
      </c>
      <c r="K7778">
        <v>7</v>
      </c>
      <c r="L7778" t="str">
        <f>VLOOKUP(Sales_Data17[[#This Row],[Product Description Index]],Products_Data[#All],2,0)</f>
        <v>Dress Shirts</v>
      </c>
      <c r="M7778">
        <v>1</v>
      </c>
      <c r="N7778" s="9">
        <v>277.67777777777775</v>
      </c>
      <c r="O7778" s="9">
        <f>Sales_Data17[[#This Row],[Order Quantity]]*Sales_Data17[[#This Row],[Unit Price]]</f>
        <v>277.67777777777775</v>
      </c>
      <c r="P7778" s="9">
        <v>111.07111111111111</v>
      </c>
      <c r="Q7778" s="9">
        <f>Sales_Data17[[#This Row],[Line Total]]-(Sales_Data17[[#This Row],[Total Unit Cost]]*Sales_Data17[[#This Row],[Order Quantity]])</f>
        <v>166.60666666666663</v>
      </c>
      <c r="R7778" s="1" t="str">
        <f>TEXT(Sales_Data17[[#This Row],[OrderDate]],"MMM")</f>
        <v>Nov</v>
      </c>
      <c r="S7778" s="1" t="str">
        <f t="shared" si="121"/>
        <v>2016</v>
      </c>
    </row>
    <row r="7779" spans="1:19">
      <c r="A7779" t="s">
        <v>7802</v>
      </c>
      <c r="B7779" s="2">
        <v>42681</v>
      </c>
      <c r="C7779" s="2" t="str">
        <f>VLOOKUP(Sales_Data17[[#This Row],[Customer Name Index]],Customer_Data[#All],2,0)</f>
        <v xml:space="preserve">WakeFern </v>
      </c>
      <c r="D7779">
        <v>2</v>
      </c>
      <c r="E7779" t="s">
        <v>3</v>
      </c>
      <c r="F7779" t="s">
        <v>8168</v>
      </c>
      <c r="G7779" t="s">
        <v>8027</v>
      </c>
      <c r="H7779" t="str">
        <f>VLOOKUP(Sales_Data17[[#This Row],[Delivery Region Index]],Regions_Table[#All],2,0)</f>
        <v>New South Wales</v>
      </c>
      <c r="I7779" t="str">
        <f>VLOOKUP(Sales_Data17[[#This Row],[Delivery Region Index]],Regions_Table[#All],3,0)</f>
        <v>Bathurst</v>
      </c>
      <c r="J7779">
        <v>4</v>
      </c>
      <c r="K7779">
        <v>1</v>
      </c>
      <c r="L7779" t="str">
        <f>VLOOKUP(Sales_Data17[[#This Row],[Product Description Index]],Products_Data[#All],2,0)</f>
        <v>Shirts</v>
      </c>
      <c r="M7779">
        <v>1</v>
      </c>
      <c r="N7779" s="9">
        <v>594.81111111111113</v>
      </c>
      <c r="O7779" s="9">
        <f>Sales_Data17[[#This Row],[Order Quantity]]*Sales_Data17[[#This Row],[Unit Price]]</f>
        <v>594.81111111111113</v>
      </c>
      <c r="P7779" s="9">
        <v>356.88666666666666</v>
      </c>
      <c r="Q7779" s="9">
        <f>Sales_Data17[[#This Row],[Line Total]]-(Sales_Data17[[#This Row],[Total Unit Cost]]*Sales_Data17[[#This Row],[Order Quantity]])</f>
        <v>237.92444444444448</v>
      </c>
      <c r="R7779" s="1" t="str">
        <f>TEXT(Sales_Data17[[#This Row],[OrderDate]],"MMM")</f>
        <v>Nov</v>
      </c>
      <c r="S7779" s="1" t="str">
        <f t="shared" si="121"/>
        <v>2016</v>
      </c>
    </row>
    <row r="7780" spans="1:19">
      <c r="A7780" t="s">
        <v>7803</v>
      </c>
      <c r="B7780" s="2">
        <v>42681</v>
      </c>
      <c r="C7780" s="2" t="str">
        <f>VLOOKUP(Sales_Data17[[#This Row],[Customer Name Index]],Customer_Data[#All],2,0)</f>
        <v>New Ltd</v>
      </c>
      <c r="D7780">
        <v>7</v>
      </c>
      <c r="E7780" t="s">
        <v>4</v>
      </c>
      <c r="F7780" t="s">
        <v>8168</v>
      </c>
      <c r="G7780" t="s">
        <v>8027</v>
      </c>
      <c r="H7780" t="str">
        <f>VLOOKUP(Sales_Data17[[#This Row],[Delivery Region Index]],Regions_Table[#All],2,0)</f>
        <v>New South Wales</v>
      </c>
      <c r="I7780" t="str">
        <f>VLOOKUP(Sales_Data17[[#This Row],[Delivery Region Index]],Regions_Table[#All],3,0)</f>
        <v>Orange</v>
      </c>
      <c r="J7780">
        <v>18</v>
      </c>
      <c r="K7780">
        <v>3</v>
      </c>
      <c r="L7780" t="str">
        <f>VLOOKUP(Sales_Data17[[#This Row],[Product Description Index]],Products_Data[#All],2,0)</f>
        <v>Sunglasses</v>
      </c>
      <c r="M7780">
        <v>5</v>
      </c>
      <c r="N7780" s="9">
        <v>444.43333333333334</v>
      </c>
      <c r="O7780" s="9">
        <f>Sales_Data17[[#This Row],[Order Quantity]]*Sales_Data17[[#This Row],[Unit Price]]</f>
        <v>2222.1666666666665</v>
      </c>
      <c r="P7780" s="9">
        <v>306.65899999999999</v>
      </c>
      <c r="Q7780" s="9">
        <f>Sales_Data17[[#This Row],[Line Total]]-(Sales_Data17[[#This Row],[Total Unit Cost]]*Sales_Data17[[#This Row],[Order Quantity]])</f>
        <v>688.87166666666644</v>
      </c>
      <c r="R7780" s="1" t="str">
        <f>TEXT(Sales_Data17[[#This Row],[OrderDate]],"MMM")</f>
        <v>Nov</v>
      </c>
      <c r="S7780" s="1" t="str">
        <f t="shared" si="121"/>
        <v>2016</v>
      </c>
    </row>
    <row r="7781" spans="1:19">
      <c r="A7781" t="s">
        <v>7804</v>
      </c>
      <c r="B7781" s="2">
        <v>42681</v>
      </c>
      <c r="C7781" s="2" t="str">
        <f>VLOOKUP(Sales_Data17[[#This Row],[Customer Name Index]],Customer_Data[#All],2,0)</f>
        <v>PEDIFIX, Corp</v>
      </c>
      <c r="D7781">
        <v>6</v>
      </c>
      <c r="E7781" t="s">
        <v>4</v>
      </c>
      <c r="F7781" t="s">
        <v>8168</v>
      </c>
      <c r="G7781" t="s">
        <v>8027</v>
      </c>
      <c r="H7781" t="str">
        <f>VLOOKUP(Sales_Data17[[#This Row],[Delivery Region Index]],Regions_Table[#All],2,0)</f>
        <v>New South Wales</v>
      </c>
      <c r="I7781" t="str">
        <f>VLOOKUP(Sales_Data17[[#This Row],[Delivery Region Index]],Regions_Table[#All],3,0)</f>
        <v>Newcastle</v>
      </c>
      <c r="J7781">
        <v>16</v>
      </c>
      <c r="K7781">
        <v>3</v>
      </c>
      <c r="L7781" t="str">
        <f>VLOOKUP(Sales_Data17[[#This Row],[Product Description Index]],Products_Data[#All],2,0)</f>
        <v>Sunglasses</v>
      </c>
      <c r="M7781">
        <v>3</v>
      </c>
      <c r="N7781" s="9">
        <v>444.43333333333334</v>
      </c>
      <c r="O7781" s="9">
        <f>Sales_Data17[[#This Row],[Order Quantity]]*Sales_Data17[[#This Row],[Unit Price]]</f>
        <v>1333.3</v>
      </c>
      <c r="P7781" s="9">
        <v>204.43933333333337</v>
      </c>
      <c r="Q7781" s="9">
        <f>Sales_Data17[[#This Row],[Line Total]]-(Sales_Data17[[#This Row],[Total Unit Cost]]*Sales_Data17[[#This Row],[Order Quantity]])</f>
        <v>719.98199999999986</v>
      </c>
      <c r="R7781" s="1" t="str">
        <f>TEXT(Sales_Data17[[#This Row],[OrderDate]],"MMM")</f>
        <v>Nov</v>
      </c>
      <c r="S7781" s="1" t="str">
        <f t="shared" si="121"/>
        <v>2016</v>
      </c>
    </row>
    <row r="7782" spans="1:19">
      <c r="A7782" t="s">
        <v>7805</v>
      </c>
      <c r="B7782" s="2">
        <v>42682</v>
      </c>
      <c r="C7782" s="2" t="str">
        <f>VLOOKUP(Sales_Data17[[#This Row],[Customer Name Index]],Customer_Data[#All],2,0)</f>
        <v>Pacific Ltd</v>
      </c>
      <c r="D7782">
        <v>20</v>
      </c>
      <c r="E7782" t="s">
        <v>4</v>
      </c>
      <c r="F7782" t="s">
        <v>8168</v>
      </c>
      <c r="G7782" t="s">
        <v>8028</v>
      </c>
      <c r="H7782" t="str">
        <f>VLOOKUP(Sales_Data17[[#This Row],[Delivery Region Index]],Regions_Table[#All],2,0)</f>
        <v>Victoria</v>
      </c>
      <c r="I7782" t="str">
        <f>VLOOKUP(Sales_Data17[[#This Row],[Delivery Region Index]],Regions_Table[#All],3,0)</f>
        <v>Wangaratta</v>
      </c>
      <c r="J7782">
        <v>56</v>
      </c>
      <c r="K7782">
        <v>8</v>
      </c>
      <c r="L7782" t="str">
        <f>VLOOKUP(Sales_Data17[[#This Row],[Product Description Index]],Products_Data[#All],2,0)</f>
        <v>Shoes</v>
      </c>
      <c r="M7782">
        <v>9</v>
      </c>
      <c r="N7782" s="9">
        <v>21.588888888888889</v>
      </c>
      <c r="O7782" s="9">
        <f>Sales_Data17[[#This Row],[Order Quantity]]*Sales_Data17[[#This Row],[Unit Price]]</f>
        <v>194.3</v>
      </c>
      <c r="P7782" s="9">
        <v>11.658000000000001</v>
      </c>
      <c r="Q7782" s="9">
        <f>Sales_Data17[[#This Row],[Line Total]]-(Sales_Data17[[#This Row],[Total Unit Cost]]*Sales_Data17[[#This Row],[Order Quantity]])</f>
        <v>89.378</v>
      </c>
      <c r="R7782" s="1" t="str">
        <f>TEXT(Sales_Data17[[#This Row],[OrderDate]],"MMM")</f>
        <v>Nov</v>
      </c>
      <c r="S7782" s="1" t="str">
        <f t="shared" si="121"/>
        <v>2016</v>
      </c>
    </row>
    <row r="7783" spans="1:19">
      <c r="A7783" t="s">
        <v>7806</v>
      </c>
      <c r="B7783" s="2">
        <v>42682</v>
      </c>
      <c r="C7783" s="2" t="str">
        <f>VLOOKUP(Sales_Data17[[#This Row],[Customer Name Index]],Customer_Data[#All],2,0)</f>
        <v>Avon Corp</v>
      </c>
      <c r="D7783">
        <v>1</v>
      </c>
      <c r="E7783" t="s">
        <v>2</v>
      </c>
      <c r="F7783" t="s">
        <v>8168</v>
      </c>
      <c r="G7783" t="s">
        <v>8027</v>
      </c>
      <c r="H7783" t="str">
        <f>VLOOKUP(Sales_Data17[[#This Row],[Delivery Region Index]],Regions_Table[#All],2,0)</f>
        <v>New South Wales</v>
      </c>
      <c r="I7783" t="str">
        <f>VLOOKUP(Sales_Data17[[#This Row],[Delivery Region Index]],Regions_Table[#All],3,0)</f>
        <v>Albury</v>
      </c>
      <c r="J7783">
        <v>2</v>
      </c>
      <c r="K7783">
        <v>1</v>
      </c>
      <c r="L7783" t="str">
        <f>VLOOKUP(Sales_Data17[[#This Row],[Product Description Index]],Products_Data[#All],2,0)</f>
        <v>Shirts</v>
      </c>
      <c r="M7783">
        <v>1</v>
      </c>
      <c r="N7783" s="9">
        <v>103.47777777777779</v>
      </c>
      <c r="O7783" s="9">
        <f>Sales_Data17[[#This Row],[Order Quantity]]*Sales_Data17[[#This Row],[Unit Price]]</f>
        <v>103.47777777777779</v>
      </c>
      <c r="P7783" s="9">
        <v>87.956111111111113</v>
      </c>
      <c r="Q7783" s="9">
        <f>Sales_Data17[[#This Row],[Line Total]]-(Sales_Data17[[#This Row],[Total Unit Cost]]*Sales_Data17[[#This Row],[Order Quantity]])</f>
        <v>15.521666666666675</v>
      </c>
      <c r="R7783" s="1" t="str">
        <f>TEXT(Sales_Data17[[#This Row],[OrderDate]],"MMM")</f>
        <v>Nov</v>
      </c>
      <c r="S7783" s="1" t="str">
        <f t="shared" si="121"/>
        <v>2016</v>
      </c>
    </row>
    <row r="7784" spans="1:19">
      <c r="A7784" t="s">
        <v>7807</v>
      </c>
      <c r="B7784" s="2">
        <v>42683</v>
      </c>
      <c r="C7784" s="2" t="str">
        <f>VLOOKUP(Sales_Data17[[#This Row],[Customer Name Index]],Customer_Data[#All],2,0)</f>
        <v>21st Ltd</v>
      </c>
      <c r="D7784">
        <v>10</v>
      </c>
      <c r="E7784" t="s">
        <v>2</v>
      </c>
      <c r="F7784" t="s">
        <v>8168</v>
      </c>
      <c r="G7784" t="s">
        <v>8026</v>
      </c>
      <c r="H7784" t="str">
        <f>VLOOKUP(Sales_Data17[[#This Row],[Delivery Region Index]],Regions_Table[#All],2,0)</f>
        <v>Queensland</v>
      </c>
      <c r="I7784" t="str">
        <f>VLOOKUP(Sales_Data17[[#This Row],[Delivery Region Index]],Regions_Table[#All],3,0)</f>
        <v>Charters Towers</v>
      </c>
      <c r="J7784">
        <v>29</v>
      </c>
      <c r="K7784">
        <v>4</v>
      </c>
      <c r="L7784" t="str">
        <f>VLOOKUP(Sales_Data17[[#This Row],[Product Description Index]],Products_Data[#All],2,0)</f>
        <v>Jeans</v>
      </c>
      <c r="M7784">
        <v>7</v>
      </c>
      <c r="N7784" s="9">
        <v>430.28888888888889</v>
      </c>
      <c r="O7784" s="9">
        <f>Sales_Data17[[#This Row],[Order Quantity]]*Sales_Data17[[#This Row],[Unit Price]]</f>
        <v>3012.0222222222224</v>
      </c>
      <c r="P7784" s="9">
        <v>335.62533333333334</v>
      </c>
      <c r="Q7784" s="9">
        <f>Sales_Data17[[#This Row],[Line Total]]-(Sales_Data17[[#This Row],[Total Unit Cost]]*Sales_Data17[[#This Row],[Order Quantity]])</f>
        <v>662.644888888889</v>
      </c>
      <c r="R7784" s="1" t="str">
        <f>TEXT(Sales_Data17[[#This Row],[OrderDate]],"MMM")</f>
        <v>Nov</v>
      </c>
      <c r="S7784" s="1" t="str">
        <f t="shared" si="121"/>
        <v>2016</v>
      </c>
    </row>
    <row r="7785" spans="1:19">
      <c r="A7785" t="s">
        <v>7808</v>
      </c>
      <c r="B7785" s="2">
        <v>42683</v>
      </c>
      <c r="C7785" s="2" t="str">
        <f>VLOOKUP(Sales_Data17[[#This Row],[Customer Name Index]],Customer_Data[#All],2,0)</f>
        <v>Apollo Ltd</v>
      </c>
      <c r="D7785">
        <v>11</v>
      </c>
      <c r="E7785" t="s">
        <v>4</v>
      </c>
      <c r="F7785" t="s">
        <v>8168</v>
      </c>
      <c r="G7785" t="s">
        <v>8026</v>
      </c>
      <c r="H7785" t="str">
        <f>VLOOKUP(Sales_Data17[[#This Row],[Delivery Region Index]],Regions_Table[#All],2,0)</f>
        <v>Queensland</v>
      </c>
      <c r="I7785" t="str">
        <f>VLOOKUP(Sales_Data17[[#This Row],[Delivery Region Index]],Regions_Table[#All],3,0)</f>
        <v>Gympie</v>
      </c>
      <c r="J7785">
        <v>32</v>
      </c>
      <c r="K7785">
        <v>5</v>
      </c>
      <c r="L7785" t="str">
        <f>VLOOKUP(Sales_Data17[[#This Row],[Product Description Index]],Products_Data[#All],2,0)</f>
        <v>Hats</v>
      </c>
      <c r="M7785">
        <v>5</v>
      </c>
      <c r="N7785" s="9">
        <v>680.42222222222222</v>
      </c>
      <c r="O7785" s="9">
        <f>Sales_Data17[[#This Row],[Order Quantity]]*Sales_Data17[[#This Row],[Unit Price]]</f>
        <v>3402.1111111111113</v>
      </c>
      <c r="P7785" s="9">
        <v>347.01533333333333</v>
      </c>
      <c r="Q7785" s="9">
        <f>Sales_Data17[[#This Row],[Line Total]]-(Sales_Data17[[#This Row],[Total Unit Cost]]*Sales_Data17[[#This Row],[Order Quantity]])</f>
        <v>1667.0344444444447</v>
      </c>
      <c r="R7785" s="1" t="str">
        <f>TEXT(Sales_Data17[[#This Row],[OrderDate]],"MMM")</f>
        <v>Nov</v>
      </c>
      <c r="S7785" s="1" t="str">
        <f t="shared" si="121"/>
        <v>2016</v>
      </c>
    </row>
    <row r="7786" spans="1:19">
      <c r="A7786" t="s">
        <v>7809</v>
      </c>
      <c r="B7786" s="2">
        <v>42683</v>
      </c>
      <c r="C7786" s="2" t="str">
        <f>VLOOKUP(Sales_Data17[[#This Row],[Customer Name Index]],Customer_Data[#All],2,0)</f>
        <v>3LAB, Ltd</v>
      </c>
      <c r="D7786">
        <v>16</v>
      </c>
      <c r="E7786" t="s">
        <v>2</v>
      </c>
      <c r="F7786" t="s">
        <v>8168</v>
      </c>
      <c r="G7786" t="s">
        <v>8025</v>
      </c>
      <c r="H7786" t="str">
        <f>VLOOKUP(Sales_Data17[[#This Row],[Delivery Region Index]],Regions_Table[#All],2,0)</f>
        <v>Queensland</v>
      </c>
      <c r="I7786" t="str">
        <f>VLOOKUP(Sales_Data17[[#This Row],[Delivery Region Index]],Regions_Table[#All],3,0)</f>
        <v>Townsville</v>
      </c>
      <c r="J7786">
        <v>45</v>
      </c>
      <c r="K7786">
        <v>7</v>
      </c>
      <c r="L7786" t="str">
        <f>VLOOKUP(Sales_Data17[[#This Row],[Product Description Index]],Products_Data[#All],2,0)</f>
        <v>Dress Shirts</v>
      </c>
      <c r="M7786">
        <v>5</v>
      </c>
      <c r="N7786" s="9">
        <v>440.71111111111111</v>
      </c>
      <c r="O7786" s="9">
        <f>Sales_Data17[[#This Row],[Order Quantity]]*Sales_Data17[[#This Row],[Unit Price]]</f>
        <v>2203.5555555555557</v>
      </c>
      <c r="P7786" s="9">
        <v>193.91288888888892</v>
      </c>
      <c r="Q7786" s="9">
        <f>Sales_Data17[[#This Row],[Line Total]]-(Sales_Data17[[#This Row],[Total Unit Cost]]*Sales_Data17[[#This Row],[Order Quantity]])</f>
        <v>1233.991111111111</v>
      </c>
      <c r="R7786" s="1" t="str">
        <f>TEXT(Sales_Data17[[#This Row],[OrderDate]],"MMM")</f>
        <v>Nov</v>
      </c>
      <c r="S7786" s="1" t="str">
        <f t="shared" si="121"/>
        <v>2016</v>
      </c>
    </row>
    <row r="7787" spans="1:19">
      <c r="A7787" t="s">
        <v>7810</v>
      </c>
      <c r="B7787" s="2">
        <v>42683</v>
      </c>
      <c r="C7787" s="2" t="str">
        <f>VLOOKUP(Sales_Data17[[#This Row],[Customer Name Index]],Customer_Data[#All],2,0)</f>
        <v xml:space="preserve">Qualitest </v>
      </c>
      <c r="D7787">
        <v>19</v>
      </c>
      <c r="E7787" t="s">
        <v>4</v>
      </c>
      <c r="F7787" t="s">
        <v>8168</v>
      </c>
      <c r="G7787" t="s">
        <v>8028</v>
      </c>
      <c r="H7787" t="str">
        <f>VLOOKUP(Sales_Data17[[#This Row],[Delivery Region Index]],Regions_Table[#All],2,0)</f>
        <v>Victoria</v>
      </c>
      <c r="I7787" t="str">
        <f>VLOOKUP(Sales_Data17[[#This Row],[Delivery Region Index]],Regions_Table[#All],3,0)</f>
        <v>Swan Hill</v>
      </c>
      <c r="J7787">
        <v>55</v>
      </c>
      <c r="K7787">
        <v>8</v>
      </c>
      <c r="L7787" t="str">
        <f>VLOOKUP(Sales_Data17[[#This Row],[Product Description Index]],Products_Data[#All],2,0)</f>
        <v>Shoes</v>
      </c>
      <c r="M7787">
        <v>1</v>
      </c>
      <c r="N7787" s="9">
        <v>25.311111111111114</v>
      </c>
      <c r="O7787" s="9">
        <f>Sales_Data17[[#This Row],[Order Quantity]]*Sales_Data17[[#This Row],[Unit Price]]</f>
        <v>25.311111111111114</v>
      </c>
      <c r="P7787" s="9">
        <v>15.186666666666667</v>
      </c>
      <c r="Q7787" s="9">
        <f>Sales_Data17[[#This Row],[Line Total]]-(Sales_Data17[[#This Row],[Total Unit Cost]]*Sales_Data17[[#This Row],[Order Quantity]])</f>
        <v>10.124444444444446</v>
      </c>
      <c r="R7787" s="1" t="str">
        <f>TEXT(Sales_Data17[[#This Row],[OrderDate]],"MMM")</f>
        <v>Nov</v>
      </c>
      <c r="S7787" s="1" t="str">
        <f t="shared" si="121"/>
        <v>2016</v>
      </c>
    </row>
    <row r="7788" spans="1:19">
      <c r="A7788" t="s">
        <v>7811</v>
      </c>
      <c r="B7788" s="2">
        <v>42683</v>
      </c>
      <c r="C7788" s="2" t="str">
        <f>VLOOKUP(Sales_Data17[[#This Row],[Customer Name Index]],Customer_Data[#All],2,0)</f>
        <v xml:space="preserve">WakeFern </v>
      </c>
      <c r="D7788">
        <v>2</v>
      </c>
      <c r="E7788" t="s">
        <v>4</v>
      </c>
      <c r="F7788" t="s">
        <v>8168</v>
      </c>
      <c r="G7788" t="s">
        <v>8027</v>
      </c>
      <c r="H7788" t="str">
        <f>VLOOKUP(Sales_Data17[[#This Row],[Delivery Region Index]],Regions_Table[#All],2,0)</f>
        <v>New South Wales</v>
      </c>
      <c r="I7788" t="str">
        <f>VLOOKUP(Sales_Data17[[#This Row],[Delivery Region Index]],Regions_Table[#All],3,0)</f>
        <v>Broken Hill</v>
      </c>
      <c r="J7788">
        <v>5</v>
      </c>
      <c r="K7788">
        <v>1</v>
      </c>
      <c r="L7788" t="str">
        <f>VLOOKUP(Sales_Data17[[#This Row],[Product Description Index]],Products_Data[#All],2,0)</f>
        <v>Shirts</v>
      </c>
      <c r="M7788">
        <v>9</v>
      </c>
      <c r="N7788" s="9">
        <v>440.71111111111111</v>
      </c>
      <c r="O7788" s="9">
        <f>Sales_Data17[[#This Row],[Order Quantity]]*Sales_Data17[[#This Row],[Unit Price]]</f>
        <v>3966.4</v>
      </c>
      <c r="P7788" s="9">
        <v>229.1697777777778</v>
      </c>
      <c r="Q7788" s="9">
        <f>Sales_Data17[[#This Row],[Line Total]]-(Sales_Data17[[#This Row],[Total Unit Cost]]*Sales_Data17[[#This Row],[Order Quantity]])</f>
        <v>1903.8719999999998</v>
      </c>
      <c r="R7788" s="1" t="str">
        <f>TEXT(Sales_Data17[[#This Row],[OrderDate]],"MMM")</f>
        <v>Nov</v>
      </c>
      <c r="S7788" s="1" t="str">
        <f t="shared" si="121"/>
        <v>2016</v>
      </c>
    </row>
    <row r="7789" spans="1:19">
      <c r="A7789" t="s">
        <v>7812</v>
      </c>
      <c r="B7789" s="2">
        <v>42683</v>
      </c>
      <c r="C7789" s="2" t="str">
        <f>VLOOKUP(Sales_Data17[[#This Row],[Customer Name Index]],Customer_Data[#All],2,0)</f>
        <v>ETUDE Ltd</v>
      </c>
      <c r="D7789">
        <v>4</v>
      </c>
      <c r="E7789" t="s">
        <v>3</v>
      </c>
      <c r="F7789" t="s">
        <v>8168</v>
      </c>
      <c r="G7789" t="s">
        <v>8027</v>
      </c>
      <c r="H7789" t="str">
        <f>VLOOKUP(Sales_Data17[[#This Row],[Delivery Region Index]],Regions_Table[#All],2,0)</f>
        <v>New South Wales</v>
      </c>
      <c r="I7789" t="str">
        <f>VLOOKUP(Sales_Data17[[#This Row],[Delivery Region Index]],Regions_Table[#All],3,0)</f>
        <v>Goulburn</v>
      </c>
      <c r="J7789">
        <v>10</v>
      </c>
      <c r="K7789">
        <v>2</v>
      </c>
      <c r="L7789" t="str">
        <f>VLOOKUP(Sales_Data17[[#This Row],[Product Description Index]],Products_Data[#All],2,0)</f>
        <v>Pants</v>
      </c>
      <c r="M7789">
        <v>7</v>
      </c>
      <c r="N7789" s="9">
        <v>713.92222222222222</v>
      </c>
      <c r="O7789" s="9">
        <f>Sales_Data17[[#This Row],[Order Quantity]]*Sales_Data17[[#This Row],[Unit Price]]</f>
        <v>4997.4555555555553</v>
      </c>
      <c r="P7789" s="9">
        <v>578.27700000000004</v>
      </c>
      <c r="Q7789" s="9">
        <f>Sales_Data17[[#This Row],[Line Total]]-(Sales_Data17[[#This Row],[Total Unit Cost]]*Sales_Data17[[#This Row],[Order Quantity]])</f>
        <v>949.51655555555499</v>
      </c>
      <c r="R7789" s="1" t="str">
        <f>TEXT(Sales_Data17[[#This Row],[OrderDate]],"MMM")</f>
        <v>Nov</v>
      </c>
      <c r="S7789" s="1" t="str">
        <f t="shared" si="121"/>
        <v>2016</v>
      </c>
    </row>
    <row r="7790" spans="1:19">
      <c r="A7790" t="s">
        <v>7813</v>
      </c>
      <c r="B7790" s="2">
        <v>42683</v>
      </c>
      <c r="C7790" s="2" t="str">
        <f>VLOOKUP(Sales_Data17[[#This Row],[Customer Name Index]],Customer_Data[#All],2,0)</f>
        <v>Elorac, Corp</v>
      </c>
      <c r="D7790">
        <v>3</v>
      </c>
      <c r="E7790" t="s">
        <v>4</v>
      </c>
      <c r="F7790" t="s">
        <v>8168</v>
      </c>
      <c r="G7790" t="s">
        <v>8027</v>
      </c>
      <c r="H7790" t="str">
        <f>VLOOKUP(Sales_Data17[[#This Row],[Delivery Region Index]],Regions_Table[#All],2,0)</f>
        <v>New South Wales</v>
      </c>
      <c r="I7790" t="str">
        <f>VLOOKUP(Sales_Data17[[#This Row],[Delivery Region Index]],Regions_Table[#All],3,0)</f>
        <v>Dubbo</v>
      </c>
      <c r="J7790">
        <v>8</v>
      </c>
      <c r="K7790">
        <v>2</v>
      </c>
      <c r="L7790" t="str">
        <f>VLOOKUP(Sales_Data17[[#This Row],[Product Description Index]],Products_Data[#All],2,0)</f>
        <v>Pants</v>
      </c>
      <c r="M7790">
        <v>7</v>
      </c>
      <c r="N7790" s="9">
        <v>561.31111111111113</v>
      </c>
      <c r="O7790" s="9">
        <f>Sales_Data17[[#This Row],[Order Quantity]]*Sales_Data17[[#This Row],[Unit Price]]</f>
        <v>3929.1777777777779</v>
      </c>
      <c r="P7790" s="9">
        <v>342.39977777777779</v>
      </c>
      <c r="Q7790" s="9">
        <f>Sales_Data17[[#This Row],[Line Total]]-(Sales_Data17[[#This Row],[Total Unit Cost]]*Sales_Data17[[#This Row],[Order Quantity]])</f>
        <v>1532.3793333333333</v>
      </c>
      <c r="R7790" s="1" t="str">
        <f>TEXT(Sales_Data17[[#This Row],[OrderDate]],"MMM")</f>
        <v>Nov</v>
      </c>
      <c r="S7790" s="1" t="str">
        <f t="shared" si="121"/>
        <v>2016</v>
      </c>
    </row>
    <row r="7791" spans="1:19">
      <c r="A7791" t="s">
        <v>7814</v>
      </c>
      <c r="B7791" s="2">
        <v>42684</v>
      </c>
      <c r="C7791" s="2" t="str">
        <f>VLOOKUP(Sales_Data17[[#This Row],[Customer Name Index]],Customer_Data[#All],2,0)</f>
        <v xml:space="preserve">Ei </v>
      </c>
      <c r="D7791">
        <v>9</v>
      </c>
      <c r="E7791" t="s">
        <v>3</v>
      </c>
      <c r="F7791" t="s">
        <v>8168</v>
      </c>
      <c r="G7791" t="s">
        <v>8027</v>
      </c>
      <c r="H7791" t="str">
        <f>VLOOKUP(Sales_Data17[[#This Row],[Delivery Region Index]],Regions_Table[#All],2,0)</f>
        <v>New South Wales</v>
      </c>
      <c r="I7791" t="str">
        <f>VLOOKUP(Sales_Data17[[#This Row],[Delivery Region Index]],Regions_Table[#All],3,0)</f>
        <v>Wyong</v>
      </c>
      <c r="J7791">
        <v>25</v>
      </c>
      <c r="K7791">
        <v>4</v>
      </c>
      <c r="L7791" t="str">
        <f>VLOOKUP(Sales_Data17[[#This Row],[Product Description Index]],Products_Data[#All],2,0)</f>
        <v>Jeans</v>
      </c>
      <c r="M7791">
        <v>1</v>
      </c>
      <c r="N7791" s="9">
        <v>145.91111111111113</v>
      </c>
      <c r="O7791" s="9">
        <f>Sales_Data17[[#This Row],[Order Quantity]]*Sales_Data17[[#This Row],[Unit Price]]</f>
        <v>145.91111111111113</v>
      </c>
      <c r="P7791" s="9">
        <v>96.301333333333346</v>
      </c>
      <c r="Q7791" s="9">
        <f>Sales_Data17[[#This Row],[Line Total]]-(Sales_Data17[[#This Row],[Total Unit Cost]]*Sales_Data17[[#This Row],[Order Quantity]])</f>
        <v>49.609777777777779</v>
      </c>
      <c r="R7791" s="1" t="str">
        <f>TEXT(Sales_Data17[[#This Row],[OrderDate]],"MMM")</f>
        <v>Nov</v>
      </c>
      <c r="S7791" s="1" t="str">
        <f t="shared" si="121"/>
        <v>2016</v>
      </c>
    </row>
    <row r="7792" spans="1:19">
      <c r="A7792" t="s">
        <v>7815</v>
      </c>
      <c r="B7792" s="2">
        <v>42684</v>
      </c>
      <c r="C7792" s="2" t="str">
        <f>VLOOKUP(Sales_Data17[[#This Row],[Customer Name Index]],Customer_Data[#All],2,0)</f>
        <v>ETUDE Ltd</v>
      </c>
      <c r="D7792">
        <v>4</v>
      </c>
      <c r="E7792" t="s">
        <v>4</v>
      </c>
      <c r="F7792" t="s">
        <v>8168</v>
      </c>
      <c r="G7792" t="s">
        <v>8027</v>
      </c>
      <c r="H7792" t="str">
        <f>VLOOKUP(Sales_Data17[[#This Row],[Delivery Region Index]],Regions_Table[#All],2,0)</f>
        <v>New South Wales</v>
      </c>
      <c r="I7792" t="str">
        <f>VLOOKUP(Sales_Data17[[#This Row],[Delivery Region Index]],Regions_Table[#All],3,0)</f>
        <v>Grafton</v>
      </c>
      <c r="J7792">
        <v>11</v>
      </c>
      <c r="K7792">
        <v>2</v>
      </c>
      <c r="L7792" t="str">
        <f>VLOOKUP(Sales_Data17[[#This Row],[Product Description Index]],Products_Data[#All],2,0)</f>
        <v>Pants</v>
      </c>
      <c r="M7792">
        <v>5</v>
      </c>
      <c r="N7792" s="9">
        <v>100.5</v>
      </c>
      <c r="O7792" s="9">
        <f>Sales_Data17[[#This Row],[Order Quantity]]*Sales_Data17[[#This Row],[Unit Price]]</f>
        <v>502.5</v>
      </c>
      <c r="P7792" s="9">
        <v>56.28</v>
      </c>
      <c r="Q7792" s="9">
        <f>Sales_Data17[[#This Row],[Line Total]]-(Sales_Data17[[#This Row],[Total Unit Cost]]*Sales_Data17[[#This Row],[Order Quantity]])</f>
        <v>221.10000000000002</v>
      </c>
      <c r="R7792" s="1" t="str">
        <f>TEXT(Sales_Data17[[#This Row],[OrderDate]],"MMM")</f>
        <v>Nov</v>
      </c>
      <c r="S7792" s="1" t="str">
        <f t="shared" si="121"/>
        <v>2016</v>
      </c>
    </row>
    <row r="7793" spans="1:19">
      <c r="A7793" t="s">
        <v>7816</v>
      </c>
      <c r="B7793" s="2">
        <v>42684</v>
      </c>
      <c r="C7793" s="2" t="str">
        <f>VLOOKUP(Sales_Data17[[#This Row],[Customer Name Index]],Customer_Data[#All],2,0)</f>
        <v>21st Ltd</v>
      </c>
      <c r="D7793">
        <v>10</v>
      </c>
      <c r="E7793" t="s">
        <v>4</v>
      </c>
      <c r="F7793" t="s">
        <v>8168</v>
      </c>
      <c r="G7793" t="s">
        <v>8027</v>
      </c>
      <c r="H7793" t="str">
        <f>VLOOKUP(Sales_Data17[[#This Row],[Delivery Region Index]],Regions_Table[#All],2,0)</f>
        <v>Queensland</v>
      </c>
      <c r="I7793" t="str">
        <f>VLOOKUP(Sales_Data17[[#This Row],[Delivery Region Index]],Regions_Table[#All],3,0)</f>
        <v>Bundaberg</v>
      </c>
      <c r="J7793">
        <v>27</v>
      </c>
      <c r="K7793">
        <v>4</v>
      </c>
      <c r="L7793" t="str">
        <f>VLOOKUP(Sales_Data17[[#This Row],[Product Description Index]],Products_Data[#All],2,0)</f>
        <v>Jeans</v>
      </c>
      <c r="M7793">
        <v>6</v>
      </c>
      <c r="N7793" s="9">
        <v>304.47777777777782</v>
      </c>
      <c r="O7793" s="9">
        <f>Sales_Data17[[#This Row],[Order Quantity]]*Sales_Data17[[#This Row],[Unit Price]]</f>
        <v>1826.8666666666668</v>
      </c>
      <c r="P7793" s="9">
        <v>185.73144444444446</v>
      </c>
      <c r="Q7793" s="9">
        <f>Sales_Data17[[#This Row],[Line Total]]-(Sales_Data17[[#This Row],[Total Unit Cost]]*Sales_Data17[[#This Row],[Order Quantity]])</f>
        <v>712.47800000000007</v>
      </c>
      <c r="R7793" s="1" t="str">
        <f>TEXT(Sales_Data17[[#This Row],[OrderDate]],"MMM")</f>
        <v>Nov</v>
      </c>
      <c r="S7793" s="1" t="str">
        <f t="shared" si="121"/>
        <v>2016</v>
      </c>
    </row>
    <row r="7794" spans="1:19">
      <c r="A7794" t="s">
        <v>7817</v>
      </c>
      <c r="B7794" s="2">
        <v>42684</v>
      </c>
      <c r="C7794" s="2" t="str">
        <f>VLOOKUP(Sales_Data17[[#This Row],[Customer Name Index]],Customer_Data[#All],2,0)</f>
        <v>Ole Group</v>
      </c>
      <c r="D7794">
        <v>13</v>
      </c>
      <c r="E7794" t="s">
        <v>3</v>
      </c>
      <c r="F7794" t="s">
        <v>8168</v>
      </c>
      <c r="G7794" t="s">
        <v>8026</v>
      </c>
      <c r="H7794" t="str">
        <f>VLOOKUP(Sales_Data17[[#This Row],[Delivery Region Index]],Regions_Table[#All],2,0)</f>
        <v>Queensland</v>
      </c>
      <c r="I7794" t="str">
        <f>VLOOKUP(Sales_Data17[[#This Row],[Delivery Region Index]],Regions_Table[#All],3,0)</f>
        <v>Maryborough</v>
      </c>
      <c r="J7794">
        <v>37</v>
      </c>
      <c r="K7794">
        <v>6</v>
      </c>
      <c r="L7794" t="str">
        <f>VLOOKUP(Sales_Data17[[#This Row],[Product Description Index]],Products_Data[#All],2,0)</f>
        <v>Socks</v>
      </c>
      <c r="M7794">
        <v>8</v>
      </c>
      <c r="N7794" s="9">
        <v>221.10000000000002</v>
      </c>
      <c r="O7794" s="9">
        <f>Sales_Data17[[#This Row],[Order Quantity]]*Sales_Data17[[#This Row],[Unit Price]]</f>
        <v>1768.8000000000002</v>
      </c>
      <c r="P7794" s="9">
        <v>152.559</v>
      </c>
      <c r="Q7794" s="9">
        <f>Sales_Data17[[#This Row],[Line Total]]-(Sales_Data17[[#This Row],[Total Unit Cost]]*Sales_Data17[[#This Row],[Order Quantity]])</f>
        <v>548.3280000000002</v>
      </c>
      <c r="R7794" s="1" t="str">
        <f>TEXT(Sales_Data17[[#This Row],[OrderDate]],"MMM")</f>
        <v>Nov</v>
      </c>
      <c r="S7794" s="1" t="str">
        <f t="shared" si="121"/>
        <v>2016</v>
      </c>
    </row>
    <row r="7795" spans="1:19">
      <c r="A7795" t="s">
        <v>7818</v>
      </c>
      <c r="B7795" s="2">
        <v>42685</v>
      </c>
      <c r="C7795" s="2" t="str">
        <f>VLOOKUP(Sales_Data17[[#This Row],[Customer Name Index]],Customer_Data[#All],2,0)</f>
        <v xml:space="preserve">WakeFern </v>
      </c>
      <c r="D7795">
        <v>2</v>
      </c>
      <c r="E7795" t="s">
        <v>2</v>
      </c>
      <c r="F7795" t="s">
        <v>8168</v>
      </c>
      <c r="G7795" t="s">
        <v>8027</v>
      </c>
      <c r="H7795" t="str">
        <f>VLOOKUP(Sales_Data17[[#This Row],[Delivery Region Index]],Regions_Table[#All],2,0)</f>
        <v>New South Wales</v>
      </c>
      <c r="I7795" t="str">
        <f>VLOOKUP(Sales_Data17[[#This Row],[Delivery Region Index]],Regions_Table[#All],3,0)</f>
        <v>Bathurst</v>
      </c>
      <c r="J7795">
        <v>4</v>
      </c>
      <c r="K7795">
        <v>1</v>
      </c>
      <c r="L7795" t="str">
        <f>VLOOKUP(Sales_Data17[[#This Row],[Product Description Index]],Products_Data[#All],2,0)</f>
        <v>Shirts</v>
      </c>
      <c r="M7795">
        <v>4</v>
      </c>
      <c r="N7795" s="9">
        <v>125.06666666666668</v>
      </c>
      <c r="O7795" s="9">
        <f>Sales_Data17[[#This Row],[Order Quantity]]*Sales_Data17[[#This Row],[Unit Price]]</f>
        <v>500.26666666666671</v>
      </c>
      <c r="P7795" s="9">
        <v>96.301333333333346</v>
      </c>
      <c r="Q7795" s="9">
        <f>Sales_Data17[[#This Row],[Line Total]]-(Sales_Data17[[#This Row],[Total Unit Cost]]*Sales_Data17[[#This Row],[Order Quantity]])</f>
        <v>115.06133333333332</v>
      </c>
      <c r="R7795" s="1" t="str">
        <f>TEXT(Sales_Data17[[#This Row],[OrderDate]],"MMM")</f>
        <v>Nov</v>
      </c>
      <c r="S7795" s="1" t="str">
        <f t="shared" si="121"/>
        <v>2016</v>
      </c>
    </row>
    <row r="7796" spans="1:19">
      <c r="A7796" t="s">
        <v>7819</v>
      </c>
      <c r="B7796" s="2">
        <v>42685</v>
      </c>
      <c r="C7796" s="2" t="str">
        <f>VLOOKUP(Sales_Data17[[#This Row],[Customer Name Index]],Customer_Data[#All],2,0)</f>
        <v>Elorac, Corp</v>
      </c>
      <c r="D7796">
        <v>3</v>
      </c>
      <c r="E7796" t="s">
        <v>2</v>
      </c>
      <c r="F7796" t="s">
        <v>8168</v>
      </c>
      <c r="G7796" t="s">
        <v>8027</v>
      </c>
      <c r="H7796" t="str">
        <f>VLOOKUP(Sales_Data17[[#This Row],[Delivery Region Index]],Regions_Table[#All],2,0)</f>
        <v>New South Wales</v>
      </c>
      <c r="I7796" t="str">
        <f>VLOOKUP(Sales_Data17[[#This Row],[Delivery Region Index]],Regions_Table[#All],3,0)</f>
        <v>Coffs Harbour</v>
      </c>
      <c r="J7796">
        <v>7</v>
      </c>
      <c r="K7796">
        <v>1</v>
      </c>
      <c r="L7796" t="str">
        <f>VLOOKUP(Sales_Data17[[#This Row],[Product Description Index]],Products_Data[#All],2,0)</f>
        <v>Shirts</v>
      </c>
      <c r="M7796">
        <v>5</v>
      </c>
      <c r="N7796" s="9">
        <v>396.78888888888889</v>
      </c>
      <c r="O7796" s="9">
        <f>Sales_Data17[[#This Row],[Order Quantity]]*Sales_Data17[[#This Row],[Unit Price]]</f>
        <v>1983.9444444444443</v>
      </c>
      <c r="P7796" s="9">
        <v>277.7522222222222</v>
      </c>
      <c r="Q7796" s="9">
        <f>Sales_Data17[[#This Row],[Line Total]]-(Sales_Data17[[#This Row],[Total Unit Cost]]*Sales_Data17[[#This Row],[Order Quantity]])</f>
        <v>595.18333333333339</v>
      </c>
      <c r="R7796" s="1" t="str">
        <f>TEXT(Sales_Data17[[#This Row],[OrderDate]],"MMM")</f>
        <v>Nov</v>
      </c>
      <c r="S7796" s="1" t="str">
        <f t="shared" si="121"/>
        <v>2016</v>
      </c>
    </row>
    <row r="7797" spans="1:19">
      <c r="A7797" t="s">
        <v>7820</v>
      </c>
      <c r="B7797" s="2">
        <v>42685</v>
      </c>
      <c r="C7797" s="2" t="str">
        <f>VLOOKUP(Sales_Data17[[#This Row],[Customer Name Index]],Customer_Data[#All],2,0)</f>
        <v>Medsep Group</v>
      </c>
      <c r="D7797">
        <v>8</v>
      </c>
      <c r="E7797" t="s">
        <v>2</v>
      </c>
      <c r="F7797" t="s">
        <v>8168</v>
      </c>
      <c r="G7797" t="s">
        <v>8027</v>
      </c>
      <c r="H7797" t="str">
        <f>VLOOKUP(Sales_Data17[[#This Row],[Delivery Region Index]],Regions_Table[#All],2,0)</f>
        <v>New South Wales</v>
      </c>
      <c r="I7797" t="str">
        <f>VLOOKUP(Sales_Data17[[#This Row],[Delivery Region Index]],Regions_Table[#All],3,0)</f>
        <v>Tweed Heads</v>
      </c>
      <c r="J7797">
        <v>22</v>
      </c>
      <c r="K7797">
        <v>3</v>
      </c>
      <c r="L7797" t="str">
        <f>VLOOKUP(Sales_Data17[[#This Row],[Product Description Index]],Products_Data[#All],2,0)</f>
        <v>Sunglasses</v>
      </c>
      <c r="M7797">
        <v>1</v>
      </c>
      <c r="N7797" s="9">
        <v>250.87777777777779</v>
      </c>
      <c r="O7797" s="9">
        <f>Sales_Data17[[#This Row],[Order Quantity]]*Sales_Data17[[#This Row],[Unit Price]]</f>
        <v>250.87777777777779</v>
      </c>
      <c r="P7797" s="9">
        <v>190.66711111111113</v>
      </c>
      <c r="Q7797" s="9">
        <f>Sales_Data17[[#This Row],[Line Total]]-(Sales_Data17[[#This Row],[Total Unit Cost]]*Sales_Data17[[#This Row],[Order Quantity]])</f>
        <v>60.210666666666668</v>
      </c>
      <c r="R7797" s="1" t="str">
        <f>TEXT(Sales_Data17[[#This Row],[OrderDate]],"MMM")</f>
        <v>Nov</v>
      </c>
      <c r="S7797" s="1" t="str">
        <f t="shared" si="121"/>
        <v>2016</v>
      </c>
    </row>
    <row r="7798" spans="1:19">
      <c r="A7798" t="s">
        <v>7821</v>
      </c>
      <c r="B7798" s="2">
        <v>42686</v>
      </c>
      <c r="C7798" s="2" t="str">
        <f>VLOOKUP(Sales_Data17[[#This Row],[Customer Name Index]],Customer_Data[#All],2,0)</f>
        <v>Pacific Ltd</v>
      </c>
      <c r="D7798">
        <v>20</v>
      </c>
      <c r="E7798" t="s">
        <v>2</v>
      </c>
      <c r="F7798" t="s">
        <v>8168</v>
      </c>
      <c r="G7798" t="s">
        <v>8028</v>
      </c>
      <c r="H7798" t="str">
        <f>VLOOKUP(Sales_Data17[[#This Row],[Delivery Region Index]],Regions_Table[#All],2,0)</f>
        <v>Victoria</v>
      </c>
      <c r="I7798" t="str">
        <f>VLOOKUP(Sales_Data17[[#This Row],[Delivery Region Index]],Regions_Table[#All],3,0)</f>
        <v>Warrnambool</v>
      </c>
      <c r="J7798">
        <v>57</v>
      </c>
      <c r="K7798">
        <v>8</v>
      </c>
      <c r="L7798" t="str">
        <f>VLOOKUP(Sales_Data17[[#This Row],[Product Description Index]],Products_Data[#All],2,0)</f>
        <v>Shoes</v>
      </c>
      <c r="M7798">
        <v>1</v>
      </c>
      <c r="N7798" s="9">
        <v>248.64444444444447</v>
      </c>
      <c r="O7798" s="9">
        <f>Sales_Data17[[#This Row],[Order Quantity]]*Sales_Data17[[#This Row],[Unit Price]]</f>
        <v>248.64444444444447</v>
      </c>
      <c r="P7798" s="9">
        <v>136.75444444444446</v>
      </c>
      <c r="Q7798" s="9">
        <f>Sales_Data17[[#This Row],[Line Total]]-(Sales_Data17[[#This Row],[Total Unit Cost]]*Sales_Data17[[#This Row],[Order Quantity]])</f>
        <v>111.89000000000001</v>
      </c>
      <c r="R7798" s="1" t="str">
        <f>TEXT(Sales_Data17[[#This Row],[OrderDate]],"MMM")</f>
        <v>Nov</v>
      </c>
      <c r="S7798" s="1" t="str">
        <f t="shared" si="121"/>
        <v>2016</v>
      </c>
    </row>
    <row r="7799" spans="1:19">
      <c r="A7799" t="s">
        <v>7822</v>
      </c>
      <c r="B7799" s="2">
        <v>42686</v>
      </c>
      <c r="C7799" s="2" t="str">
        <f>VLOOKUP(Sales_Data17[[#This Row],[Customer Name Index]],Customer_Data[#All],2,0)</f>
        <v>Avon Corp</v>
      </c>
      <c r="D7799">
        <v>1</v>
      </c>
      <c r="E7799" t="s">
        <v>4</v>
      </c>
      <c r="F7799" t="s">
        <v>8168</v>
      </c>
      <c r="G7799" t="s">
        <v>8027</v>
      </c>
      <c r="H7799" t="str">
        <f>VLOOKUP(Sales_Data17[[#This Row],[Delivery Region Index]],Regions_Table[#All],2,0)</f>
        <v>New South Wales</v>
      </c>
      <c r="I7799" t="str">
        <f>VLOOKUP(Sales_Data17[[#This Row],[Delivery Region Index]],Regions_Table[#All],3,0)</f>
        <v>Armidale</v>
      </c>
      <c r="J7799">
        <v>3</v>
      </c>
      <c r="K7799">
        <v>1</v>
      </c>
      <c r="L7799" t="str">
        <f>VLOOKUP(Sales_Data17[[#This Row],[Product Description Index]],Products_Data[#All],2,0)</f>
        <v>Shirts</v>
      </c>
      <c r="M7799">
        <v>1</v>
      </c>
      <c r="N7799" s="9">
        <v>29.033333333333335</v>
      </c>
      <c r="O7799" s="9">
        <f>Sales_Data17[[#This Row],[Order Quantity]]*Sales_Data17[[#This Row],[Unit Price]]</f>
        <v>29.033333333333335</v>
      </c>
      <c r="P7799" s="9">
        <v>11.613333333333335</v>
      </c>
      <c r="Q7799" s="9">
        <f>Sales_Data17[[#This Row],[Line Total]]-(Sales_Data17[[#This Row],[Total Unit Cost]]*Sales_Data17[[#This Row],[Order Quantity]])</f>
        <v>17.420000000000002</v>
      </c>
      <c r="R7799" s="1" t="str">
        <f>TEXT(Sales_Data17[[#This Row],[OrderDate]],"MMM")</f>
        <v>Nov</v>
      </c>
      <c r="S7799" s="1" t="str">
        <f t="shared" si="121"/>
        <v>2016</v>
      </c>
    </row>
    <row r="7800" spans="1:19">
      <c r="A7800" t="s">
        <v>7823</v>
      </c>
      <c r="B7800" s="2">
        <v>42686</v>
      </c>
      <c r="C7800" s="2" t="str">
        <f>VLOOKUP(Sales_Data17[[#This Row],[Customer Name Index]],Customer_Data[#All],2,0)</f>
        <v>Medsep Group</v>
      </c>
      <c r="D7800">
        <v>8</v>
      </c>
      <c r="E7800" t="s">
        <v>4</v>
      </c>
      <c r="F7800" t="s">
        <v>8168</v>
      </c>
      <c r="G7800" t="s">
        <v>8027</v>
      </c>
      <c r="H7800" t="str">
        <f>VLOOKUP(Sales_Data17[[#This Row],[Delivery Region Index]],Regions_Table[#All],2,0)</f>
        <v>New South Wales</v>
      </c>
      <c r="I7800" t="str">
        <f>VLOOKUP(Sales_Data17[[#This Row],[Delivery Region Index]],Regions_Table[#All],3,0)</f>
        <v>Tweed Heads</v>
      </c>
      <c r="J7800">
        <v>22</v>
      </c>
      <c r="K7800">
        <v>3</v>
      </c>
      <c r="L7800" t="str">
        <f>VLOOKUP(Sales_Data17[[#This Row],[Product Description Index]],Products_Data[#All],2,0)</f>
        <v>Sunglasses</v>
      </c>
      <c r="M7800">
        <v>8</v>
      </c>
      <c r="N7800" s="9">
        <v>676.7</v>
      </c>
      <c r="O7800" s="9">
        <f>Sales_Data17[[#This Row],[Order Quantity]]*Sales_Data17[[#This Row],[Unit Price]]</f>
        <v>5413.6</v>
      </c>
      <c r="P7800" s="9">
        <v>392.48599999999999</v>
      </c>
      <c r="Q7800" s="9">
        <f>Sales_Data17[[#This Row],[Line Total]]-(Sales_Data17[[#This Row],[Total Unit Cost]]*Sales_Data17[[#This Row],[Order Quantity]])</f>
        <v>2273.7120000000004</v>
      </c>
      <c r="R7800" s="1" t="str">
        <f>TEXT(Sales_Data17[[#This Row],[OrderDate]],"MMM")</f>
        <v>Nov</v>
      </c>
      <c r="S7800" s="1" t="str">
        <f t="shared" si="121"/>
        <v>2016</v>
      </c>
    </row>
    <row r="7801" spans="1:19">
      <c r="A7801" t="s">
        <v>7824</v>
      </c>
      <c r="B7801" s="2">
        <v>42686</v>
      </c>
      <c r="C7801" s="2" t="str">
        <f>VLOOKUP(Sales_Data17[[#This Row],[Customer Name Index]],Customer_Data[#All],2,0)</f>
        <v>Procter Corp</v>
      </c>
      <c r="D7801">
        <v>5</v>
      </c>
      <c r="E7801" t="s">
        <v>2</v>
      </c>
      <c r="F7801" t="s">
        <v>8168</v>
      </c>
      <c r="G7801" t="s">
        <v>8027</v>
      </c>
      <c r="H7801" t="str">
        <f>VLOOKUP(Sales_Data17[[#This Row],[Delivery Region Index]],Regions_Table[#All],2,0)</f>
        <v>New South Wales</v>
      </c>
      <c r="I7801" t="str">
        <f>VLOOKUP(Sales_Data17[[#This Row],[Delivery Region Index]],Regions_Table[#All],3,0)</f>
        <v>Lismore</v>
      </c>
      <c r="J7801">
        <v>14</v>
      </c>
      <c r="K7801">
        <v>2</v>
      </c>
      <c r="L7801" t="str">
        <f>VLOOKUP(Sales_Data17[[#This Row],[Product Description Index]],Products_Data[#All],2,0)</f>
        <v>Pants</v>
      </c>
      <c r="M7801">
        <v>4</v>
      </c>
      <c r="N7801" s="9">
        <v>247.15555555555557</v>
      </c>
      <c r="O7801" s="9">
        <f>Sales_Data17[[#This Row],[Order Quantity]]*Sales_Data17[[#This Row],[Unit Price]]</f>
        <v>988.62222222222226</v>
      </c>
      <c r="P7801" s="9">
        <v>173.00888888888889</v>
      </c>
      <c r="Q7801" s="9">
        <f>Sales_Data17[[#This Row],[Line Total]]-(Sales_Data17[[#This Row],[Total Unit Cost]]*Sales_Data17[[#This Row],[Order Quantity]])</f>
        <v>296.5866666666667</v>
      </c>
      <c r="R7801" s="1" t="str">
        <f>TEXT(Sales_Data17[[#This Row],[OrderDate]],"MMM")</f>
        <v>Nov</v>
      </c>
      <c r="S7801" s="1" t="str">
        <f t="shared" si="121"/>
        <v>2016</v>
      </c>
    </row>
    <row r="7802" spans="1:19">
      <c r="A7802" t="s">
        <v>7825</v>
      </c>
      <c r="B7802" s="2">
        <v>42686</v>
      </c>
      <c r="C7802" s="2" t="str">
        <f>VLOOKUP(Sales_Data17[[#This Row],[Customer Name Index]],Customer_Data[#All],2,0)</f>
        <v>Rochester Ltd</v>
      </c>
      <c r="D7802">
        <v>15</v>
      </c>
      <c r="E7802" t="s">
        <v>4</v>
      </c>
      <c r="F7802" t="s">
        <v>8168</v>
      </c>
      <c r="G7802" t="s">
        <v>8025</v>
      </c>
      <c r="H7802" t="str">
        <f>VLOOKUP(Sales_Data17[[#This Row],[Delivery Region Index]],Regions_Table[#All],2,0)</f>
        <v>Queensland</v>
      </c>
      <c r="I7802" t="str">
        <f>VLOOKUP(Sales_Data17[[#This Row],[Delivery Region Index]],Regions_Table[#All],3,0)</f>
        <v>Sunshine Coast</v>
      </c>
      <c r="J7802">
        <v>42</v>
      </c>
      <c r="K7802">
        <v>6</v>
      </c>
      <c r="L7802" t="str">
        <f>VLOOKUP(Sales_Data17[[#This Row],[Product Description Index]],Products_Data[#All],2,0)</f>
        <v>Socks</v>
      </c>
      <c r="M7802">
        <v>9</v>
      </c>
      <c r="N7802" s="9">
        <v>257.57777777777778</v>
      </c>
      <c r="O7802" s="9">
        <f>Sales_Data17[[#This Row],[Order Quantity]]*Sales_Data17[[#This Row],[Unit Price]]</f>
        <v>2318.1999999999998</v>
      </c>
      <c r="P7802" s="9">
        <v>157.12244444444445</v>
      </c>
      <c r="Q7802" s="9">
        <f>Sales_Data17[[#This Row],[Line Total]]-(Sales_Data17[[#This Row],[Total Unit Cost]]*Sales_Data17[[#This Row],[Order Quantity]])</f>
        <v>904.09799999999973</v>
      </c>
      <c r="R7802" s="1" t="str">
        <f>TEXT(Sales_Data17[[#This Row],[OrderDate]],"MMM")</f>
        <v>Nov</v>
      </c>
      <c r="S7802" s="1" t="str">
        <f t="shared" si="121"/>
        <v>2016</v>
      </c>
    </row>
    <row r="7803" spans="1:19">
      <c r="A7803" t="s">
        <v>7826</v>
      </c>
      <c r="B7803" s="2">
        <v>42687</v>
      </c>
      <c r="C7803" s="2" t="str">
        <f>VLOOKUP(Sales_Data17[[#This Row],[Customer Name Index]],Customer_Data[#All],2,0)</f>
        <v>Avon Corp</v>
      </c>
      <c r="D7803">
        <v>1</v>
      </c>
      <c r="E7803" t="s">
        <v>2</v>
      </c>
      <c r="F7803" t="s">
        <v>8168</v>
      </c>
      <c r="G7803" t="s">
        <v>8027</v>
      </c>
      <c r="H7803" t="str">
        <f>VLOOKUP(Sales_Data17[[#This Row],[Delivery Region Index]],Regions_Table[#All],2,0)</f>
        <v>New South Wales</v>
      </c>
      <c r="I7803" t="str">
        <f>VLOOKUP(Sales_Data17[[#This Row],[Delivery Region Index]],Regions_Table[#All],3,0)</f>
        <v>Armidale</v>
      </c>
      <c r="J7803">
        <v>3</v>
      </c>
      <c r="K7803">
        <v>1</v>
      </c>
      <c r="L7803" t="str">
        <f>VLOOKUP(Sales_Data17[[#This Row],[Product Description Index]],Products_Data[#All],2,0)</f>
        <v>Shirts</v>
      </c>
      <c r="M7803">
        <v>8</v>
      </c>
      <c r="N7803" s="9">
        <v>588.8555555555555</v>
      </c>
      <c r="O7803" s="9">
        <f>Sales_Data17[[#This Row],[Order Quantity]]*Sales_Data17[[#This Row],[Unit Price]]</f>
        <v>4710.844444444444</v>
      </c>
      <c r="P7803" s="9">
        <v>382.75611111111107</v>
      </c>
      <c r="Q7803" s="9">
        <f>Sales_Data17[[#This Row],[Line Total]]-(Sales_Data17[[#This Row],[Total Unit Cost]]*Sales_Data17[[#This Row],[Order Quantity]])</f>
        <v>1648.7955555555554</v>
      </c>
      <c r="R7803" s="1" t="str">
        <f>TEXT(Sales_Data17[[#This Row],[OrderDate]],"MMM")</f>
        <v>Nov</v>
      </c>
      <c r="S7803" s="1" t="str">
        <f t="shared" si="121"/>
        <v>2016</v>
      </c>
    </row>
    <row r="7804" spans="1:19">
      <c r="A7804" t="s">
        <v>7827</v>
      </c>
      <c r="B7804" s="2">
        <v>42687</v>
      </c>
      <c r="C7804" s="2" t="str">
        <f>VLOOKUP(Sales_Data17[[#This Row],[Customer Name Index]],Customer_Data[#All],2,0)</f>
        <v>Pacific Ltd</v>
      </c>
      <c r="D7804">
        <v>20</v>
      </c>
      <c r="E7804" t="s">
        <v>4</v>
      </c>
      <c r="F7804" t="s">
        <v>8168</v>
      </c>
      <c r="G7804" t="s">
        <v>8028</v>
      </c>
      <c r="H7804" t="str">
        <f>VLOOKUP(Sales_Data17[[#This Row],[Delivery Region Index]],Regions_Table[#All],2,0)</f>
        <v>Victoria</v>
      </c>
      <c r="I7804" t="str">
        <f>VLOOKUP(Sales_Data17[[#This Row],[Delivery Region Index]],Regions_Table[#All],3,0)</f>
        <v>Warrnambool</v>
      </c>
      <c r="J7804">
        <v>57</v>
      </c>
      <c r="K7804">
        <v>8</v>
      </c>
      <c r="L7804" t="str">
        <f>VLOOKUP(Sales_Data17[[#This Row],[Product Description Index]],Products_Data[#All],2,0)</f>
        <v>Shoes</v>
      </c>
      <c r="M7804">
        <v>2</v>
      </c>
      <c r="N7804" s="9">
        <v>297.77777777777777</v>
      </c>
      <c r="O7804" s="9">
        <f>Sales_Data17[[#This Row],[Order Quantity]]*Sales_Data17[[#This Row],[Unit Price]]</f>
        <v>595.55555555555554</v>
      </c>
      <c r="P7804" s="9">
        <v>163.7777777777778</v>
      </c>
      <c r="Q7804" s="9">
        <f>Sales_Data17[[#This Row],[Line Total]]-(Sales_Data17[[#This Row],[Total Unit Cost]]*Sales_Data17[[#This Row],[Order Quantity]])</f>
        <v>267.99999999999994</v>
      </c>
      <c r="R7804" s="1" t="str">
        <f>TEXT(Sales_Data17[[#This Row],[OrderDate]],"MMM")</f>
        <v>Nov</v>
      </c>
      <c r="S7804" s="1" t="str">
        <f t="shared" si="121"/>
        <v>2016</v>
      </c>
    </row>
    <row r="7805" spans="1:19">
      <c r="A7805" t="s">
        <v>7828</v>
      </c>
      <c r="B7805" s="2">
        <v>42688</v>
      </c>
      <c r="C7805" s="2" t="str">
        <f>VLOOKUP(Sales_Data17[[#This Row],[Customer Name Index]],Customer_Data[#All],2,0)</f>
        <v>Pure Group</v>
      </c>
      <c r="D7805">
        <v>17</v>
      </c>
      <c r="E7805" t="s">
        <v>3</v>
      </c>
      <c r="F7805" t="s">
        <v>8168</v>
      </c>
      <c r="G7805" t="s">
        <v>8025</v>
      </c>
      <c r="H7805" t="str">
        <f>VLOOKUP(Sales_Data17[[#This Row],[Delivery Region Index]],Regions_Table[#All],2,0)</f>
        <v>Victoria</v>
      </c>
      <c r="I7805" t="str">
        <f>VLOOKUP(Sales_Data17[[#This Row],[Delivery Region Index]],Regions_Table[#All],3,0)</f>
        <v>Benalla</v>
      </c>
      <c r="J7805">
        <v>48</v>
      </c>
      <c r="K7805">
        <v>7</v>
      </c>
      <c r="L7805" t="str">
        <f>VLOOKUP(Sales_Data17[[#This Row],[Product Description Index]],Products_Data[#All],2,0)</f>
        <v>Dress Shirts</v>
      </c>
      <c r="M7805">
        <v>6</v>
      </c>
      <c r="N7805" s="9">
        <v>20.844444444444445</v>
      </c>
      <c r="O7805" s="9">
        <f>Sales_Data17[[#This Row],[Order Quantity]]*Sales_Data17[[#This Row],[Unit Price]]</f>
        <v>125.06666666666666</v>
      </c>
      <c r="P7805" s="9">
        <v>13.757333333333333</v>
      </c>
      <c r="Q7805" s="9">
        <f>Sales_Data17[[#This Row],[Line Total]]-(Sales_Data17[[#This Row],[Total Unit Cost]]*Sales_Data17[[#This Row],[Order Quantity]])</f>
        <v>42.522666666666666</v>
      </c>
      <c r="R7805" s="1" t="str">
        <f>TEXT(Sales_Data17[[#This Row],[OrderDate]],"MMM")</f>
        <v>Nov</v>
      </c>
      <c r="S7805" s="1" t="str">
        <f t="shared" si="121"/>
        <v>2016</v>
      </c>
    </row>
    <row r="7806" spans="1:19">
      <c r="A7806" t="s">
        <v>7829</v>
      </c>
      <c r="B7806" s="2">
        <v>42688</v>
      </c>
      <c r="C7806" s="2" t="str">
        <f>VLOOKUP(Sales_Data17[[#This Row],[Customer Name Index]],Customer_Data[#All],2,0)</f>
        <v>ETUDE Ltd</v>
      </c>
      <c r="D7806">
        <v>4</v>
      </c>
      <c r="E7806" t="s">
        <v>4</v>
      </c>
      <c r="F7806" t="s">
        <v>8168</v>
      </c>
      <c r="G7806" t="s">
        <v>8027</v>
      </c>
      <c r="H7806" t="str">
        <f>VLOOKUP(Sales_Data17[[#This Row],[Delivery Region Index]],Regions_Table[#All],2,0)</f>
        <v>New South Wales</v>
      </c>
      <c r="I7806" t="str">
        <f>VLOOKUP(Sales_Data17[[#This Row],[Delivery Region Index]],Regions_Table[#All],3,0)</f>
        <v>Goulburn</v>
      </c>
      <c r="J7806">
        <v>10</v>
      </c>
      <c r="K7806">
        <v>2</v>
      </c>
      <c r="L7806" t="str">
        <f>VLOOKUP(Sales_Data17[[#This Row],[Product Description Index]],Products_Data[#All],2,0)</f>
        <v>Pants</v>
      </c>
      <c r="M7806">
        <v>1</v>
      </c>
      <c r="N7806" s="9">
        <v>187.60000000000002</v>
      </c>
      <c r="O7806" s="9">
        <f>Sales_Data17[[#This Row],[Order Quantity]]*Sales_Data17[[#This Row],[Unit Price]]</f>
        <v>187.60000000000002</v>
      </c>
      <c r="P7806" s="9">
        <v>157.584</v>
      </c>
      <c r="Q7806" s="9">
        <f>Sales_Data17[[#This Row],[Line Total]]-(Sales_Data17[[#This Row],[Total Unit Cost]]*Sales_Data17[[#This Row],[Order Quantity]])</f>
        <v>30.01600000000002</v>
      </c>
      <c r="R7806" s="1" t="str">
        <f>TEXT(Sales_Data17[[#This Row],[OrderDate]],"MMM")</f>
        <v>Nov</v>
      </c>
      <c r="S7806" s="1" t="str">
        <f t="shared" si="121"/>
        <v>2016</v>
      </c>
    </row>
    <row r="7807" spans="1:19">
      <c r="A7807" t="s">
        <v>7830</v>
      </c>
      <c r="B7807" s="2">
        <v>42688</v>
      </c>
      <c r="C7807" s="2" t="str">
        <f>VLOOKUP(Sales_Data17[[#This Row],[Customer Name Index]],Customer_Data[#All],2,0)</f>
        <v xml:space="preserve">Ei </v>
      </c>
      <c r="D7807">
        <v>9</v>
      </c>
      <c r="E7807" t="s">
        <v>2</v>
      </c>
      <c r="F7807" t="s">
        <v>8168</v>
      </c>
      <c r="G7807" t="s">
        <v>8027</v>
      </c>
      <c r="H7807" t="str">
        <f>VLOOKUP(Sales_Data17[[#This Row],[Delivery Region Index]],Regions_Table[#All],2,0)</f>
        <v>New South Wales</v>
      </c>
      <c r="I7807" t="str">
        <f>VLOOKUP(Sales_Data17[[#This Row],[Delivery Region Index]],Regions_Table[#All],3,0)</f>
        <v>Wollongong</v>
      </c>
      <c r="J7807">
        <v>24</v>
      </c>
      <c r="K7807">
        <v>4</v>
      </c>
      <c r="L7807" t="str">
        <f>VLOOKUP(Sales_Data17[[#This Row],[Product Description Index]],Products_Data[#All],2,0)</f>
        <v>Jeans</v>
      </c>
      <c r="M7807">
        <v>5</v>
      </c>
      <c r="N7807" s="9">
        <v>719.87777777777785</v>
      </c>
      <c r="O7807" s="9">
        <f>Sales_Data17[[#This Row],[Order Quantity]]*Sales_Data17[[#This Row],[Unit Price]]</f>
        <v>3599.3888888888891</v>
      </c>
      <c r="P7807" s="9">
        <v>489.51688888888901</v>
      </c>
      <c r="Q7807" s="9">
        <f>Sales_Data17[[#This Row],[Line Total]]-(Sales_Data17[[#This Row],[Total Unit Cost]]*Sales_Data17[[#This Row],[Order Quantity]])</f>
        <v>1151.804444444444</v>
      </c>
      <c r="R7807" s="1" t="str">
        <f>TEXT(Sales_Data17[[#This Row],[OrderDate]],"MMM")</f>
        <v>Nov</v>
      </c>
      <c r="S7807" s="1" t="str">
        <f t="shared" si="121"/>
        <v>2016</v>
      </c>
    </row>
    <row r="7808" spans="1:19">
      <c r="A7808" t="s">
        <v>7831</v>
      </c>
      <c r="B7808" s="2">
        <v>42688</v>
      </c>
      <c r="C7808" s="2" t="str">
        <f>VLOOKUP(Sales_Data17[[#This Row],[Customer Name Index]],Customer_Data[#All],2,0)</f>
        <v>Avon Corp</v>
      </c>
      <c r="D7808">
        <v>1</v>
      </c>
      <c r="E7808" t="s">
        <v>2</v>
      </c>
      <c r="F7808" t="s">
        <v>8168</v>
      </c>
      <c r="G7808" t="s">
        <v>8027</v>
      </c>
      <c r="H7808" t="str">
        <f>VLOOKUP(Sales_Data17[[#This Row],[Delivery Region Index]],Regions_Table[#All],2,0)</f>
        <v>New South Wales</v>
      </c>
      <c r="I7808" t="str">
        <f>VLOOKUP(Sales_Data17[[#This Row],[Delivery Region Index]],Regions_Table[#All],3,0)</f>
        <v>Armidale</v>
      </c>
      <c r="J7808">
        <v>3</v>
      </c>
      <c r="K7808">
        <v>1</v>
      </c>
      <c r="L7808" t="str">
        <f>VLOOKUP(Sales_Data17[[#This Row],[Product Description Index]],Products_Data[#All],2,0)</f>
        <v>Shirts</v>
      </c>
      <c r="M7808">
        <v>4</v>
      </c>
      <c r="N7808" s="9">
        <v>365.52222222222224</v>
      </c>
      <c r="O7808" s="9">
        <f>Sales_Data17[[#This Row],[Order Quantity]]*Sales_Data17[[#This Row],[Unit Price]]</f>
        <v>1462.088888888889</v>
      </c>
      <c r="P7808" s="9">
        <v>244.89988888888891</v>
      </c>
      <c r="Q7808" s="9">
        <f>Sales_Data17[[#This Row],[Line Total]]-(Sales_Data17[[#This Row],[Total Unit Cost]]*Sales_Data17[[#This Row],[Order Quantity]])</f>
        <v>482.48933333333332</v>
      </c>
      <c r="R7808" s="1" t="str">
        <f>TEXT(Sales_Data17[[#This Row],[OrderDate]],"MMM")</f>
        <v>Nov</v>
      </c>
      <c r="S7808" s="1" t="str">
        <f t="shared" si="121"/>
        <v>2016</v>
      </c>
    </row>
    <row r="7809" spans="1:19">
      <c r="A7809" t="s">
        <v>7832</v>
      </c>
      <c r="B7809" s="2">
        <v>42688</v>
      </c>
      <c r="C7809" s="2" t="str">
        <f>VLOOKUP(Sales_Data17[[#This Row],[Customer Name Index]],Customer_Data[#All],2,0)</f>
        <v>Apollo Ltd</v>
      </c>
      <c r="D7809">
        <v>11</v>
      </c>
      <c r="E7809" t="s">
        <v>2</v>
      </c>
      <c r="F7809" t="s">
        <v>8168</v>
      </c>
      <c r="G7809" t="s">
        <v>8026</v>
      </c>
      <c r="H7809" t="str">
        <f>VLOOKUP(Sales_Data17[[#This Row],[Delivery Region Index]],Regions_Table[#All],2,0)</f>
        <v>Queensland</v>
      </c>
      <c r="I7809" t="str">
        <f>VLOOKUP(Sales_Data17[[#This Row],[Delivery Region Index]],Regions_Table[#All],3,0)</f>
        <v>Gladstone</v>
      </c>
      <c r="J7809">
        <v>30</v>
      </c>
      <c r="K7809">
        <v>5</v>
      </c>
      <c r="L7809" t="str">
        <f>VLOOKUP(Sales_Data17[[#This Row],[Product Description Index]],Products_Data[#All],2,0)</f>
        <v>Hats</v>
      </c>
      <c r="M7809">
        <v>6</v>
      </c>
      <c r="N7809" s="9">
        <v>29.777777777777779</v>
      </c>
      <c r="O7809" s="9">
        <f>Sales_Data17[[#This Row],[Order Quantity]]*Sales_Data17[[#This Row],[Unit Price]]</f>
        <v>178.66666666666669</v>
      </c>
      <c r="P7809" s="9">
        <v>19.355555555555558</v>
      </c>
      <c r="Q7809" s="9">
        <f>Sales_Data17[[#This Row],[Line Total]]-(Sales_Data17[[#This Row],[Total Unit Cost]]*Sales_Data17[[#This Row],[Order Quantity]])</f>
        <v>62.533333333333331</v>
      </c>
      <c r="R7809" s="1" t="str">
        <f>TEXT(Sales_Data17[[#This Row],[OrderDate]],"MMM")</f>
        <v>Nov</v>
      </c>
      <c r="S7809" s="1" t="str">
        <f t="shared" si="121"/>
        <v>2016</v>
      </c>
    </row>
    <row r="7810" spans="1:19">
      <c r="A7810" t="s">
        <v>7833</v>
      </c>
      <c r="B7810" s="2">
        <v>42688</v>
      </c>
      <c r="C7810" s="2" t="str">
        <f>VLOOKUP(Sales_Data17[[#This Row],[Customer Name Index]],Customer_Data[#All],2,0)</f>
        <v xml:space="preserve">Linde </v>
      </c>
      <c r="D7810">
        <v>14</v>
      </c>
      <c r="E7810" t="s">
        <v>3</v>
      </c>
      <c r="F7810" t="s">
        <v>8168</v>
      </c>
      <c r="G7810" t="s">
        <v>8026</v>
      </c>
      <c r="H7810" t="str">
        <f>VLOOKUP(Sales_Data17[[#This Row],[Delivery Region Index]],Regions_Table[#All],2,0)</f>
        <v>Queensland</v>
      </c>
      <c r="I7810" t="str">
        <f>VLOOKUP(Sales_Data17[[#This Row],[Delivery Region Index]],Regions_Table[#All],3,0)</f>
        <v>Nambour</v>
      </c>
      <c r="J7810">
        <v>39</v>
      </c>
      <c r="K7810">
        <v>6</v>
      </c>
      <c r="L7810" t="str">
        <f>VLOOKUP(Sales_Data17[[#This Row],[Product Description Index]],Products_Data[#All],2,0)</f>
        <v>Socks</v>
      </c>
      <c r="M7810">
        <v>2</v>
      </c>
      <c r="N7810" s="9">
        <v>23.077777777777779</v>
      </c>
      <c r="O7810" s="9">
        <f>Sales_Data17[[#This Row],[Order Quantity]]*Sales_Data17[[#This Row],[Unit Price]]</f>
        <v>46.155555555555559</v>
      </c>
      <c r="P7810" s="9">
        <v>19.616111111111113</v>
      </c>
      <c r="Q7810" s="9">
        <f>Sales_Data17[[#This Row],[Line Total]]-(Sales_Data17[[#This Row],[Total Unit Cost]]*Sales_Data17[[#This Row],[Order Quantity]])</f>
        <v>6.923333333333332</v>
      </c>
      <c r="R7810" s="1" t="str">
        <f>TEXT(Sales_Data17[[#This Row],[OrderDate]],"MMM")</f>
        <v>Nov</v>
      </c>
      <c r="S7810" s="1" t="str">
        <f t="shared" ref="S7810:S7873" si="122">TEXT(B7810,"YYY")</f>
        <v>2016</v>
      </c>
    </row>
    <row r="7811" spans="1:19">
      <c r="A7811" t="s">
        <v>7834</v>
      </c>
      <c r="B7811" s="2">
        <v>42688</v>
      </c>
      <c r="C7811" s="2" t="str">
        <f>VLOOKUP(Sales_Data17[[#This Row],[Customer Name Index]],Customer_Data[#All],2,0)</f>
        <v xml:space="preserve">Ei </v>
      </c>
      <c r="D7811">
        <v>9</v>
      </c>
      <c r="E7811" t="s">
        <v>2</v>
      </c>
      <c r="F7811" t="s">
        <v>8168</v>
      </c>
      <c r="G7811" t="s">
        <v>8027</v>
      </c>
      <c r="H7811" t="str">
        <f>VLOOKUP(Sales_Data17[[#This Row],[Delivery Region Index]],Regions_Table[#All],2,0)</f>
        <v>New South Wales</v>
      </c>
      <c r="I7811" t="str">
        <f>VLOOKUP(Sales_Data17[[#This Row],[Delivery Region Index]],Regions_Table[#All],3,0)</f>
        <v>Wyong</v>
      </c>
      <c r="J7811">
        <v>25</v>
      </c>
      <c r="K7811">
        <v>4</v>
      </c>
      <c r="L7811" t="str">
        <f>VLOOKUP(Sales_Data17[[#This Row],[Product Description Index]],Products_Data[#All],2,0)</f>
        <v>Jeans</v>
      </c>
      <c r="M7811">
        <v>9</v>
      </c>
      <c r="N7811" s="9">
        <v>75.188888888888897</v>
      </c>
      <c r="O7811" s="9">
        <f>Sales_Data17[[#This Row],[Order Quantity]]*Sales_Data17[[#This Row],[Unit Price]]</f>
        <v>676.7</v>
      </c>
      <c r="P7811" s="9">
        <v>60.151111111111113</v>
      </c>
      <c r="Q7811" s="9">
        <f>Sales_Data17[[#This Row],[Line Total]]-(Sales_Data17[[#This Row],[Total Unit Cost]]*Sales_Data17[[#This Row],[Order Quantity]])</f>
        <v>135.34000000000003</v>
      </c>
      <c r="R7811" s="1" t="str">
        <f>TEXT(Sales_Data17[[#This Row],[OrderDate]],"MMM")</f>
        <v>Nov</v>
      </c>
      <c r="S7811" s="1" t="str">
        <f t="shared" si="122"/>
        <v>2016</v>
      </c>
    </row>
    <row r="7812" spans="1:19">
      <c r="A7812" t="s">
        <v>7835</v>
      </c>
      <c r="B7812" s="2">
        <v>42689</v>
      </c>
      <c r="C7812" s="2" t="str">
        <f>VLOOKUP(Sales_Data17[[#This Row],[Customer Name Index]],Customer_Data[#All],2,0)</f>
        <v>Ole Group</v>
      </c>
      <c r="D7812">
        <v>13</v>
      </c>
      <c r="E7812" t="s">
        <v>4</v>
      </c>
      <c r="F7812" t="s">
        <v>8168</v>
      </c>
      <c r="G7812" t="s">
        <v>8026</v>
      </c>
      <c r="H7812" t="str">
        <f>VLOOKUP(Sales_Data17[[#This Row],[Delivery Region Index]],Regions_Table[#All],2,0)</f>
        <v>Queensland</v>
      </c>
      <c r="I7812" t="str">
        <f>VLOOKUP(Sales_Data17[[#This Row],[Delivery Region Index]],Regions_Table[#All],3,0)</f>
        <v>Mount Isa</v>
      </c>
      <c r="J7812">
        <v>38</v>
      </c>
      <c r="K7812">
        <v>6</v>
      </c>
      <c r="L7812" t="str">
        <f>VLOOKUP(Sales_Data17[[#This Row],[Product Description Index]],Products_Data[#All],2,0)</f>
        <v>Socks</v>
      </c>
      <c r="M7812">
        <v>7</v>
      </c>
      <c r="N7812" s="9">
        <v>702.75555555555559</v>
      </c>
      <c r="O7812" s="9">
        <f>Sales_Data17[[#This Row],[Order Quantity]]*Sales_Data17[[#This Row],[Unit Price]]</f>
        <v>4919.2888888888892</v>
      </c>
      <c r="P7812" s="9">
        <v>302.18488888888891</v>
      </c>
      <c r="Q7812" s="9">
        <f>Sales_Data17[[#This Row],[Line Total]]-(Sales_Data17[[#This Row],[Total Unit Cost]]*Sales_Data17[[#This Row],[Order Quantity]])</f>
        <v>2803.9946666666669</v>
      </c>
      <c r="R7812" s="1" t="str">
        <f>TEXT(Sales_Data17[[#This Row],[OrderDate]],"MMM")</f>
        <v>Nov</v>
      </c>
      <c r="S7812" s="1" t="str">
        <f t="shared" si="122"/>
        <v>2016</v>
      </c>
    </row>
    <row r="7813" spans="1:19">
      <c r="A7813" t="s">
        <v>7836</v>
      </c>
      <c r="B7813" s="2">
        <v>42689</v>
      </c>
      <c r="C7813" s="2" t="str">
        <f>VLOOKUP(Sales_Data17[[#This Row],[Customer Name Index]],Customer_Data[#All],2,0)</f>
        <v xml:space="preserve">Qualitest </v>
      </c>
      <c r="D7813">
        <v>19</v>
      </c>
      <c r="E7813" t="s">
        <v>2</v>
      </c>
      <c r="F7813" t="s">
        <v>8168</v>
      </c>
      <c r="G7813" t="s">
        <v>8028</v>
      </c>
      <c r="H7813" t="str">
        <f>VLOOKUP(Sales_Data17[[#This Row],[Delivery Region Index]],Regions_Table[#All],2,0)</f>
        <v>Victoria</v>
      </c>
      <c r="I7813" t="str">
        <f>VLOOKUP(Sales_Data17[[#This Row],[Delivery Region Index]],Regions_Table[#All],3,0)</f>
        <v>Mildura</v>
      </c>
      <c r="J7813">
        <v>53</v>
      </c>
      <c r="K7813">
        <v>8</v>
      </c>
      <c r="L7813" t="str">
        <f>VLOOKUP(Sales_Data17[[#This Row],[Product Description Index]],Products_Data[#All],2,0)</f>
        <v>Shoes</v>
      </c>
      <c r="M7813">
        <v>8</v>
      </c>
      <c r="N7813" s="9">
        <v>258.32222222222225</v>
      </c>
      <c r="O7813" s="9">
        <f>Sales_Data17[[#This Row],[Order Quantity]]*Sales_Data17[[#This Row],[Unit Price]]</f>
        <v>2066.577777777778</v>
      </c>
      <c r="P7813" s="9">
        <v>160.15977777777778</v>
      </c>
      <c r="Q7813" s="9">
        <f>Sales_Data17[[#This Row],[Line Total]]-(Sales_Data17[[#This Row],[Total Unit Cost]]*Sales_Data17[[#This Row],[Order Quantity]])</f>
        <v>785.2995555555558</v>
      </c>
      <c r="R7813" s="1" t="str">
        <f>TEXT(Sales_Data17[[#This Row],[OrderDate]],"MMM")</f>
        <v>Nov</v>
      </c>
      <c r="S7813" s="1" t="str">
        <f t="shared" si="122"/>
        <v>2016</v>
      </c>
    </row>
    <row r="7814" spans="1:19">
      <c r="A7814" t="s">
        <v>7837</v>
      </c>
      <c r="B7814" s="2">
        <v>42690</v>
      </c>
      <c r="C7814" s="2" t="str">
        <f>VLOOKUP(Sales_Data17[[#This Row],[Customer Name Index]],Customer_Data[#All],2,0)</f>
        <v>Pacific Ltd</v>
      </c>
      <c r="D7814">
        <v>20</v>
      </c>
      <c r="E7814" t="s">
        <v>4</v>
      </c>
      <c r="F7814" t="s">
        <v>8168</v>
      </c>
      <c r="G7814" t="s">
        <v>8028</v>
      </c>
      <c r="H7814" t="str">
        <f>VLOOKUP(Sales_Data17[[#This Row],[Delivery Region Index]],Regions_Table[#All],2,0)</f>
        <v>Victoria</v>
      </c>
      <c r="I7814" t="str">
        <f>VLOOKUP(Sales_Data17[[#This Row],[Delivery Region Index]],Regions_Table[#All],3,0)</f>
        <v>Wodonga</v>
      </c>
      <c r="J7814">
        <v>58</v>
      </c>
      <c r="K7814">
        <v>8</v>
      </c>
      <c r="L7814" t="str">
        <f>VLOOKUP(Sales_Data17[[#This Row],[Product Description Index]],Products_Data[#All],2,0)</f>
        <v>Shoes</v>
      </c>
      <c r="M7814">
        <v>8</v>
      </c>
      <c r="N7814" s="9">
        <v>422.1</v>
      </c>
      <c r="O7814" s="9">
        <f>Sales_Data17[[#This Row],[Order Quantity]]*Sales_Data17[[#This Row],[Unit Price]]</f>
        <v>3376.8</v>
      </c>
      <c r="P7814" s="9">
        <v>215.27100000000002</v>
      </c>
      <c r="Q7814" s="9">
        <f>Sales_Data17[[#This Row],[Line Total]]-(Sales_Data17[[#This Row],[Total Unit Cost]]*Sales_Data17[[#This Row],[Order Quantity]])</f>
        <v>1654.6320000000001</v>
      </c>
      <c r="R7814" s="1" t="str">
        <f>TEXT(Sales_Data17[[#This Row],[OrderDate]],"MMM")</f>
        <v>Nov</v>
      </c>
      <c r="S7814" s="1" t="str">
        <f t="shared" si="122"/>
        <v>2016</v>
      </c>
    </row>
    <row r="7815" spans="1:19">
      <c r="A7815" t="s">
        <v>7838</v>
      </c>
      <c r="B7815" s="2">
        <v>42690</v>
      </c>
      <c r="C7815" s="2" t="str">
        <f>VLOOKUP(Sales_Data17[[#This Row],[Customer Name Index]],Customer_Data[#All],2,0)</f>
        <v xml:space="preserve">WakeFern </v>
      </c>
      <c r="D7815">
        <v>2</v>
      </c>
      <c r="E7815" t="s">
        <v>4</v>
      </c>
      <c r="F7815" t="s">
        <v>8168</v>
      </c>
      <c r="G7815" t="s">
        <v>8027</v>
      </c>
      <c r="H7815" t="str">
        <f>VLOOKUP(Sales_Data17[[#This Row],[Delivery Region Index]],Regions_Table[#All],2,0)</f>
        <v>New South Wales</v>
      </c>
      <c r="I7815" t="str">
        <f>VLOOKUP(Sales_Data17[[#This Row],[Delivery Region Index]],Regions_Table[#All],3,0)</f>
        <v>Cessnock</v>
      </c>
      <c r="J7815">
        <v>6</v>
      </c>
      <c r="K7815">
        <v>1</v>
      </c>
      <c r="L7815" t="str">
        <f>VLOOKUP(Sales_Data17[[#This Row],[Product Description Index]],Products_Data[#All],2,0)</f>
        <v>Shirts</v>
      </c>
      <c r="M7815">
        <v>2</v>
      </c>
      <c r="N7815" s="9">
        <v>189.83333333333334</v>
      </c>
      <c r="O7815" s="9">
        <f>Sales_Data17[[#This Row],[Order Quantity]]*Sales_Data17[[#This Row],[Unit Price]]</f>
        <v>379.66666666666669</v>
      </c>
      <c r="P7815" s="9">
        <v>94.916666666666671</v>
      </c>
      <c r="Q7815" s="9">
        <f>Sales_Data17[[#This Row],[Line Total]]-(Sales_Data17[[#This Row],[Total Unit Cost]]*Sales_Data17[[#This Row],[Order Quantity]])</f>
        <v>189.83333333333334</v>
      </c>
      <c r="R7815" s="1" t="str">
        <f>TEXT(Sales_Data17[[#This Row],[OrderDate]],"MMM")</f>
        <v>Nov</v>
      </c>
      <c r="S7815" s="1" t="str">
        <f t="shared" si="122"/>
        <v>2016</v>
      </c>
    </row>
    <row r="7816" spans="1:19">
      <c r="A7816" t="s">
        <v>7839</v>
      </c>
      <c r="B7816" s="2">
        <v>42690</v>
      </c>
      <c r="C7816" s="2" t="str">
        <f>VLOOKUP(Sales_Data17[[#This Row],[Customer Name Index]],Customer_Data[#All],2,0)</f>
        <v>Eminence Corp</v>
      </c>
      <c r="D7816">
        <v>18</v>
      </c>
      <c r="E7816" t="s">
        <v>4</v>
      </c>
      <c r="F7816" t="s">
        <v>8168</v>
      </c>
      <c r="G7816" t="s">
        <v>8025</v>
      </c>
      <c r="H7816" t="str">
        <f>VLOOKUP(Sales_Data17[[#This Row],[Delivery Region Index]],Regions_Table[#All],2,0)</f>
        <v>Victoria</v>
      </c>
      <c r="I7816" t="str">
        <f>VLOOKUP(Sales_Data17[[#This Row],[Delivery Region Index]],Regions_Table[#All],3,0)</f>
        <v>Latrobe City</v>
      </c>
      <c r="J7816">
        <v>52</v>
      </c>
      <c r="K7816">
        <v>8</v>
      </c>
      <c r="L7816" t="str">
        <f>VLOOKUP(Sales_Data17[[#This Row],[Product Description Index]],Products_Data[#All],2,0)</f>
        <v>Shoes</v>
      </c>
      <c r="M7816">
        <v>5</v>
      </c>
      <c r="N7816" s="9">
        <v>115.38888888888889</v>
      </c>
      <c r="O7816" s="9">
        <f>Sales_Data17[[#This Row],[Order Quantity]]*Sales_Data17[[#This Row],[Unit Price]]</f>
        <v>576.94444444444446</v>
      </c>
      <c r="P7816" s="9">
        <v>96.926666666666662</v>
      </c>
      <c r="Q7816" s="9">
        <f>Sales_Data17[[#This Row],[Line Total]]-(Sales_Data17[[#This Row],[Total Unit Cost]]*Sales_Data17[[#This Row],[Order Quantity]])</f>
        <v>92.311111111111131</v>
      </c>
      <c r="R7816" s="1" t="str">
        <f>TEXT(Sales_Data17[[#This Row],[OrderDate]],"MMM")</f>
        <v>Nov</v>
      </c>
      <c r="S7816" s="1" t="str">
        <f t="shared" si="122"/>
        <v>2016</v>
      </c>
    </row>
    <row r="7817" spans="1:19">
      <c r="A7817" t="s">
        <v>7840</v>
      </c>
      <c r="B7817" s="2">
        <v>42691</v>
      </c>
      <c r="C7817" s="2" t="str">
        <f>VLOOKUP(Sales_Data17[[#This Row],[Customer Name Index]],Customer_Data[#All],2,0)</f>
        <v xml:space="preserve">Medline </v>
      </c>
      <c r="D7817">
        <v>12</v>
      </c>
      <c r="E7817" t="s">
        <v>4</v>
      </c>
      <c r="F7817" t="s">
        <v>8168</v>
      </c>
      <c r="G7817" t="s">
        <v>8026</v>
      </c>
      <c r="H7817" t="str">
        <f>VLOOKUP(Sales_Data17[[#This Row],[Delivery Region Index]],Regions_Table[#All],2,0)</f>
        <v>Queensland</v>
      </c>
      <c r="I7817" t="str">
        <f>VLOOKUP(Sales_Data17[[#This Row],[Delivery Region Index]],Regions_Table[#All],3,0)</f>
        <v>Hervey Bay</v>
      </c>
      <c r="J7817">
        <v>33</v>
      </c>
      <c r="K7817">
        <v>5</v>
      </c>
      <c r="L7817" t="str">
        <f>VLOOKUP(Sales_Data17[[#This Row],[Product Description Index]],Products_Data[#All],2,0)</f>
        <v>Hats</v>
      </c>
      <c r="M7817">
        <v>7</v>
      </c>
      <c r="N7817" s="9">
        <v>20.100000000000001</v>
      </c>
      <c r="O7817" s="9">
        <f>Sales_Data17[[#This Row],[Order Quantity]]*Sales_Data17[[#This Row],[Unit Price]]</f>
        <v>140.70000000000002</v>
      </c>
      <c r="P7817" s="9">
        <v>12.261000000000001</v>
      </c>
      <c r="Q7817" s="9">
        <f>Sales_Data17[[#This Row],[Line Total]]-(Sales_Data17[[#This Row],[Total Unit Cost]]*Sales_Data17[[#This Row],[Order Quantity]])</f>
        <v>54.873000000000005</v>
      </c>
      <c r="R7817" s="1" t="str">
        <f>TEXT(Sales_Data17[[#This Row],[OrderDate]],"MMM")</f>
        <v>Nov</v>
      </c>
      <c r="S7817" s="1" t="str">
        <f t="shared" si="122"/>
        <v>2016</v>
      </c>
    </row>
    <row r="7818" spans="1:19">
      <c r="A7818" t="s">
        <v>7841</v>
      </c>
      <c r="B7818" s="2">
        <v>42691</v>
      </c>
      <c r="C7818" s="2" t="str">
        <f>VLOOKUP(Sales_Data17[[#This Row],[Customer Name Index]],Customer_Data[#All],2,0)</f>
        <v xml:space="preserve">WakeFern </v>
      </c>
      <c r="D7818">
        <v>2</v>
      </c>
      <c r="E7818" t="s">
        <v>4</v>
      </c>
      <c r="F7818" t="s">
        <v>8168</v>
      </c>
      <c r="G7818" t="s">
        <v>8027</v>
      </c>
      <c r="H7818" t="str">
        <f>VLOOKUP(Sales_Data17[[#This Row],[Delivery Region Index]],Regions_Table[#All],2,0)</f>
        <v>New South Wales</v>
      </c>
      <c r="I7818" t="str">
        <f>VLOOKUP(Sales_Data17[[#This Row],[Delivery Region Index]],Regions_Table[#All],3,0)</f>
        <v>Bathurst</v>
      </c>
      <c r="J7818">
        <v>4</v>
      </c>
      <c r="K7818">
        <v>1</v>
      </c>
      <c r="L7818" t="str">
        <f>VLOOKUP(Sales_Data17[[#This Row],[Product Description Index]],Products_Data[#All],2,0)</f>
        <v>Shirts</v>
      </c>
      <c r="M7818">
        <v>7</v>
      </c>
      <c r="N7818" s="9">
        <v>433.26666666666665</v>
      </c>
      <c r="O7818" s="9">
        <f>Sales_Data17[[#This Row],[Order Quantity]]*Sales_Data17[[#This Row],[Unit Price]]</f>
        <v>3032.8666666666668</v>
      </c>
      <c r="P7818" s="9">
        <v>311.952</v>
      </c>
      <c r="Q7818" s="9">
        <f>Sales_Data17[[#This Row],[Line Total]]-(Sales_Data17[[#This Row],[Total Unit Cost]]*Sales_Data17[[#This Row],[Order Quantity]])</f>
        <v>849.20266666666703</v>
      </c>
      <c r="R7818" s="1" t="str">
        <f>TEXT(Sales_Data17[[#This Row],[OrderDate]],"MMM")</f>
        <v>Nov</v>
      </c>
      <c r="S7818" s="1" t="str">
        <f t="shared" si="122"/>
        <v>2016</v>
      </c>
    </row>
    <row r="7819" spans="1:19">
      <c r="A7819" t="s">
        <v>7842</v>
      </c>
      <c r="B7819" s="2">
        <v>42691</v>
      </c>
      <c r="C7819" s="2" t="str">
        <f>VLOOKUP(Sales_Data17[[#This Row],[Customer Name Index]],Customer_Data[#All],2,0)</f>
        <v>Pacific Ltd</v>
      </c>
      <c r="D7819">
        <v>20</v>
      </c>
      <c r="E7819" t="s">
        <v>4</v>
      </c>
      <c r="F7819" t="s">
        <v>8168</v>
      </c>
      <c r="G7819" t="s">
        <v>8028</v>
      </c>
      <c r="H7819" t="str">
        <f>VLOOKUP(Sales_Data17[[#This Row],[Delivery Region Index]],Regions_Table[#All],2,0)</f>
        <v>Victoria</v>
      </c>
      <c r="I7819" t="str">
        <f>VLOOKUP(Sales_Data17[[#This Row],[Delivery Region Index]],Regions_Table[#All],3,0)</f>
        <v>Warrnambool</v>
      </c>
      <c r="J7819">
        <v>57</v>
      </c>
      <c r="K7819">
        <v>8</v>
      </c>
      <c r="L7819" t="str">
        <f>VLOOKUP(Sales_Data17[[#This Row],[Product Description Index]],Products_Data[#All],2,0)</f>
        <v>Shoes</v>
      </c>
      <c r="M7819">
        <v>7</v>
      </c>
      <c r="N7819" s="9">
        <v>116.87777777777779</v>
      </c>
      <c r="O7819" s="9">
        <f>Sales_Data17[[#This Row],[Order Quantity]]*Sales_Data17[[#This Row],[Unit Price]]</f>
        <v>818.14444444444462</v>
      </c>
      <c r="P7819" s="9">
        <v>92.333444444444453</v>
      </c>
      <c r="Q7819" s="9">
        <f>Sales_Data17[[#This Row],[Line Total]]-(Sales_Data17[[#This Row],[Total Unit Cost]]*Sales_Data17[[#This Row],[Order Quantity]])</f>
        <v>171.81033333333346</v>
      </c>
      <c r="R7819" s="1" t="str">
        <f>TEXT(Sales_Data17[[#This Row],[OrderDate]],"MMM")</f>
        <v>Nov</v>
      </c>
      <c r="S7819" s="1" t="str">
        <f t="shared" si="122"/>
        <v>2016</v>
      </c>
    </row>
    <row r="7820" spans="1:19">
      <c r="A7820" t="s">
        <v>7843</v>
      </c>
      <c r="B7820" s="2">
        <v>42691</v>
      </c>
      <c r="C7820" s="2" t="str">
        <f>VLOOKUP(Sales_Data17[[#This Row],[Customer Name Index]],Customer_Data[#All],2,0)</f>
        <v>Procter Corp</v>
      </c>
      <c r="D7820">
        <v>5</v>
      </c>
      <c r="E7820" t="s">
        <v>2</v>
      </c>
      <c r="F7820" t="s">
        <v>8168</v>
      </c>
      <c r="G7820" t="s">
        <v>8027</v>
      </c>
      <c r="H7820" t="str">
        <f>VLOOKUP(Sales_Data17[[#This Row],[Delivery Region Index]],Regions_Table[#All],2,0)</f>
        <v>New South Wales</v>
      </c>
      <c r="I7820" t="str">
        <f>VLOOKUP(Sales_Data17[[#This Row],[Delivery Region Index]],Regions_Table[#All],3,0)</f>
        <v>Lake Macquarie</v>
      </c>
      <c r="J7820">
        <v>13</v>
      </c>
      <c r="K7820">
        <v>2</v>
      </c>
      <c r="L7820" t="str">
        <f>VLOOKUP(Sales_Data17[[#This Row],[Product Description Index]],Products_Data[#All],2,0)</f>
        <v>Pants</v>
      </c>
      <c r="M7820">
        <v>7</v>
      </c>
      <c r="N7820" s="9">
        <v>28.288888888888888</v>
      </c>
      <c r="O7820" s="9">
        <f>Sales_Data17[[#This Row],[Order Quantity]]*Sales_Data17[[#This Row],[Unit Price]]</f>
        <v>198.02222222222221</v>
      </c>
      <c r="P7820" s="9">
        <v>16.124666666666666</v>
      </c>
      <c r="Q7820" s="9">
        <f>Sales_Data17[[#This Row],[Line Total]]-(Sales_Data17[[#This Row],[Total Unit Cost]]*Sales_Data17[[#This Row],[Order Quantity]])</f>
        <v>85.149555555555551</v>
      </c>
      <c r="R7820" s="1" t="str">
        <f>TEXT(Sales_Data17[[#This Row],[OrderDate]],"MMM")</f>
        <v>Nov</v>
      </c>
      <c r="S7820" s="1" t="str">
        <f t="shared" si="122"/>
        <v>2016</v>
      </c>
    </row>
    <row r="7821" spans="1:19">
      <c r="A7821" t="s">
        <v>7844</v>
      </c>
      <c r="B7821" s="2">
        <v>42691</v>
      </c>
      <c r="C7821" s="2" t="str">
        <f>VLOOKUP(Sales_Data17[[#This Row],[Customer Name Index]],Customer_Data[#All],2,0)</f>
        <v>Pacific Ltd</v>
      </c>
      <c r="D7821">
        <v>20</v>
      </c>
      <c r="E7821" t="s">
        <v>3</v>
      </c>
      <c r="F7821" t="s">
        <v>8168</v>
      </c>
      <c r="G7821" t="s">
        <v>8028</v>
      </c>
      <c r="H7821" t="str">
        <f>VLOOKUP(Sales_Data17[[#This Row],[Delivery Region Index]],Regions_Table[#All],2,0)</f>
        <v>Victoria</v>
      </c>
      <c r="I7821" t="str">
        <f>VLOOKUP(Sales_Data17[[#This Row],[Delivery Region Index]],Regions_Table[#All],3,0)</f>
        <v>Wodonga</v>
      </c>
      <c r="J7821">
        <v>58</v>
      </c>
      <c r="K7821">
        <v>8</v>
      </c>
      <c r="L7821" t="str">
        <f>VLOOKUP(Sales_Data17[[#This Row],[Product Description Index]],Products_Data[#All],2,0)</f>
        <v>Shoes</v>
      </c>
      <c r="M7821">
        <v>1</v>
      </c>
      <c r="N7821" s="9">
        <v>268</v>
      </c>
      <c r="O7821" s="9">
        <f>Sales_Data17[[#This Row],[Order Quantity]]*Sales_Data17[[#This Row],[Unit Price]]</f>
        <v>268</v>
      </c>
      <c r="P7821" s="9">
        <v>182.24</v>
      </c>
      <c r="Q7821" s="9">
        <f>Sales_Data17[[#This Row],[Line Total]]-(Sales_Data17[[#This Row],[Total Unit Cost]]*Sales_Data17[[#This Row],[Order Quantity]])</f>
        <v>85.759999999999991</v>
      </c>
      <c r="R7821" s="1" t="str">
        <f>TEXT(Sales_Data17[[#This Row],[OrderDate]],"MMM")</f>
        <v>Nov</v>
      </c>
      <c r="S7821" s="1" t="str">
        <f t="shared" si="122"/>
        <v>2016</v>
      </c>
    </row>
    <row r="7822" spans="1:19">
      <c r="A7822" t="s">
        <v>7845</v>
      </c>
      <c r="B7822" s="2">
        <v>42692</v>
      </c>
      <c r="C7822" s="2" t="str">
        <f>VLOOKUP(Sales_Data17[[#This Row],[Customer Name Index]],Customer_Data[#All],2,0)</f>
        <v xml:space="preserve">Qualitest </v>
      </c>
      <c r="D7822">
        <v>19</v>
      </c>
      <c r="E7822" t="s">
        <v>3</v>
      </c>
      <c r="F7822" t="s">
        <v>8168</v>
      </c>
      <c r="G7822" t="s">
        <v>8028</v>
      </c>
      <c r="H7822" t="str">
        <f>VLOOKUP(Sales_Data17[[#This Row],[Delivery Region Index]],Regions_Table[#All],2,0)</f>
        <v>Victoria</v>
      </c>
      <c r="I7822" t="str">
        <f>VLOOKUP(Sales_Data17[[#This Row],[Delivery Region Index]],Regions_Table[#All],3,0)</f>
        <v>Mildura</v>
      </c>
      <c r="J7822">
        <v>53</v>
      </c>
      <c r="K7822">
        <v>8</v>
      </c>
      <c r="L7822" t="str">
        <f>VLOOKUP(Sales_Data17[[#This Row],[Product Description Index]],Products_Data[#All],2,0)</f>
        <v>Shoes</v>
      </c>
      <c r="M7822">
        <v>3</v>
      </c>
      <c r="N7822" s="9">
        <v>672.23333333333335</v>
      </c>
      <c r="O7822" s="9">
        <f>Sales_Data17[[#This Row],[Order Quantity]]*Sales_Data17[[#This Row],[Unit Price]]</f>
        <v>2016.7</v>
      </c>
      <c r="P7822" s="9">
        <v>389.89533333333333</v>
      </c>
      <c r="Q7822" s="9">
        <f>Sales_Data17[[#This Row],[Line Total]]-(Sales_Data17[[#This Row],[Total Unit Cost]]*Sales_Data17[[#This Row],[Order Quantity]])</f>
        <v>847.01400000000012</v>
      </c>
      <c r="R7822" s="1" t="str">
        <f>TEXT(Sales_Data17[[#This Row],[OrderDate]],"MMM")</f>
        <v>Nov</v>
      </c>
      <c r="S7822" s="1" t="str">
        <f t="shared" si="122"/>
        <v>2016</v>
      </c>
    </row>
    <row r="7823" spans="1:19">
      <c r="A7823" t="s">
        <v>7846</v>
      </c>
      <c r="B7823" s="2">
        <v>42692</v>
      </c>
      <c r="C7823" s="2" t="str">
        <f>VLOOKUP(Sales_Data17[[#This Row],[Customer Name Index]],Customer_Data[#All],2,0)</f>
        <v>New Ltd</v>
      </c>
      <c r="D7823">
        <v>7</v>
      </c>
      <c r="E7823" t="s">
        <v>4</v>
      </c>
      <c r="F7823" t="s">
        <v>8168</v>
      </c>
      <c r="G7823" t="s">
        <v>8027</v>
      </c>
      <c r="H7823" t="str">
        <f>VLOOKUP(Sales_Data17[[#This Row],[Delivery Region Index]],Regions_Table[#All],2,0)</f>
        <v>New South Wales</v>
      </c>
      <c r="I7823" t="str">
        <f>VLOOKUP(Sales_Data17[[#This Row],[Delivery Region Index]],Regions_Table[#All],3,0)</f>
        <v>Orange</v>
      </c>
      <c r="J7823">
        <v>18</v>
      </c>
      <c r="K7823">
        <v>3</v>
      </c>
      <c r="L7823" t="str">
        <f>VLOOKUP(Sales_Data17[[#This Row],[Product Description Index]],Products_Data[#All],2,0)</f>
        <v>Sunglasses</v>
      </c>
      <c r="M7823">
        <v>3</v>
      </c>
      <c r="N7823" s="9">
        <v>119.85555555555555</v>
      </c>
      <c r="O7823" s="9">
        <f>Sales_Data17[[#This Row],[Order Quantity]]*Sales_Data17[[#This Row],[Unit Price]]</f>
        <v>359.56666666666666</v>
      </c>
      <c r="P7823" s="9">
        <v>82.700333333333333</v>
      </c>
      <c r="Q7823" s="9">
        <f>Sales_Data17[[#This Row],[Line Total]]-(Sales_Data17[[#This Row],[Total Unit Cost]]*Sales_Data17[[#This Row],[Order Quantity]])</f>
        <v>111.46566666666666</v>
      </c>
      <c r="R7823" s="1" t="str">
        <f>TEXT(Sales_Data17[[#This Row],[OrderDate]],"MMM")</f>
        <v>Nov</v>
      </c>
      <c r="S7823" s="1" t="str">
        <f t="shared" si="122"/>
        <v>2016</v>
      </c>
    </row>
    <row r="7824" spans="1:19">
      <c r="A7824" t="s">
        <v>7847</v>
      </c>
      <c r="B7824" s="2">
        <v>42692</v>
      </c>
      <c r="C7824" s="2" t="str">
        <f>VLOOKUP(Sales_Data17[[#This Row],[Customer Name Index]],Customer_Data[#All],2,0)</f>
        <v xml:space="preserve">Qualitest </v>
      </c>
      <c r="D7824">
        <v>19</v>
      </c>
      <c r="E7824" t="s">
        <v>4</v>
      </c>
      <c r="F7824" t="s">
        <v>8168</v>
      </c>
      <c r="G7824" t="s">
        <v>8028</v>
      </c>
      <c r="H7824" t="str">
        <f>VLOOKUP(Sales_Data17[[#This Row],[Delivery Region Index]],Regions_Table[#All],2,0)</f>
        <v>Victoria</v>
      </c>
      <c r="I7824" t="str">
        <f>VLOOKUP(Sales_Data17[[#This Row],[Delivery Region Index]],Regions_Table[#All],3,0)</f>
        <v>Swan Hill</v>
      </c>
      <c r="J7824">
        <v>55</v>
      </c>
      <c r="K7824">
        <v>8</v>
      </c>
      <c r="L7824" t="str">
        <f>VLOOKUP(Sales_Data17[[#This Row],[Product Description Index]],Products_Data[#All],2,0)</f>
        <v>Shoes</v>
      </c>
      <c r="M7824">
        <v>7</v>
      </c>
      <c r="N7824" s="9">
        <v>119.85555555555555</v>
      </c>
      <c r="O7824" s="9">
        <f>Sales_Data17[[#This Row],[Order Quantity]]*Sales_Data17[[#This Row],[Unit Price]]</f>
        <v>838.98888888888882</v>
      </c>
      <c r="P7824" s="9">
        <v>75.509</v>
      </c>
      <c r="Q7824" s="9">
        <f>Sales_Data17[[#This Row],[Line Total]]-(Sales_Data17[[#This Row],[Total Unit Cost]]*Sales_Data17[[#This Row],[Order Quantity]])</f>
        <v>310.42588888888884</v>
      </c>
      <c r="R7824" s="1" t="str">
        <f>TEXT(Sales_Data17[[#This Row],[OrderDate]],"MMM")</f>
        <v>Nov</v>
      </c>
      <c r="S7824" s="1" t="str">
        <f t="shared" si="122"/>
        <v>2016</v>
      </c>
    </row>
    <row r="7825" spans="1:19">
      <c r="A7825" t="s">
        <v>7848</v>
      </c>
      <c r="B7825" s="2">
        <v>42692</v>
      </c>
      <c r="C7825" s="2" t="str">
        <f>VLOOKUP(Sales_Data17[[#This Row],[Customer Name Index]],Customer_Data[#All],2,0)</f>
        <v xml:space="preserve">Qualitest </v>
      </c>
      <c r="D7825">
        <v>19</v>
      </c>
      <c r="E7825" t="s">
        <v>3</v>
      </c>
      <c r="F7825" t="s">
        <v>8168</v>
      </c>
      <c r="G7825" t="s">
        <v>8028</v>
      </c>
      <c r="H7825" t="str">
        <f>VLOOKUP(Sales_Data17[[#This Row],[Delivery Region Index]],Regions_Table[#All],2,0)</f>
        <v>Victoria</v>
      </c>
      <c r="I7825" t="str">
        <f>VLOOKUP(Sales_Data17[[#This Row],[Delivery Region Index]],Regions_Table[#All],3,0)</f>
        <v>Swan Hill</v>
      </c>
      <c r="J7825">
        <v>55</v>
      </c>
      <c r="K7825">
        <v>8</v>
      </c>
      <c r="L7825" t="str">
        <f>VLOOKUP(Sales_Data17[[#This Row],[Product Description Index]],Products_Data[#All],2,0)</f>
        <v>Shoes</v>
      </c>
      <c r="M7825">
        <v>3</v>
      </c>
      <c r="N7825" s="9">
        <v>29.777777777777779</v>
      </c>
      <c r="O7825" s="9">
        <f>Sales_Data17[[#This Row],[Order Quantity]]*Sales_Data17[[#This Row],[Unit Price]]</f>
        <v>89.333333333333343</v>
      </c>
      <c r="P7825" s="9">
        <v>24.12</v>
      </c>
      <c r="Q7825" s="9">
        <f>Sales_Data17[[#This Row],[Line Total]]-(Sales_Data17[[#This Row],[Total Unit Cost]]*Sales_Data17[[#This Row],[Order Quantity]])</f>
        <v>16.973333333333343</v>
      </c>
      <c r="R7825" s="1" t="str">
        <f>TEXT(Sales_Data17[[#This Row],[OrderDate]],"MMM")</f>
        <v>Nov</v>
      </c>
      <c r="S7825" s="1" t="str">
        <f t="shared" si="122"/>
        <v>2016</v>
      </c>
    </row>
    <row r="7826" spans="1:19">
      <c r="A7826" t="s">
        <v>7849</v>
      </c>
      <c r="B7826" s="2">
        <v>42692</v>
      </c>
      <c r="C7826" s="2" t="str">
        <f>VLOOKUP(Sales_Data17[[#This Row],[Customer Name Index]],Customer_Data[#All],2,0)</f>
        <v>Eminence Corp</v>
      </c>
      <c r="D7826">
        <v>18</v>
      </c>
      <c r="E7826" t="s">
        <v>2</v>
      </c>
      <c r="F7826" t="s">
        <v>8168</v>
      </c>
      <c r="G7826" t="s">
        <v>8025</v>
      </c>
      <c r="H7826" t="str">
        <f>VLOOKUP(Sales_Data17[[#This Row],[Delivery Region Index]],Regions_Table[#All],2,0)</f>
        <v>Victoria</v>
      </c>
      <c r="I7826" t="str">
        <f>VLOOKUP(Sales_Data17[[#This Row],[Delivery Region Index]],Regions_Table[#All],3,0)</f>
        <v>Bendigo</v>
      </c>
      <c r="J7826">
        <v>50</v>
      </c>
      <c r="K7826">
        <v>7</v>
      </c>
      <c r="L7826" t="str">
        <f>VLOOKUP(Sales_Data17[[#This Row],[Product Description Index]],Products_Data[#All],2,0)</f>
        <v>Dress Shirts</v>
      </c>
      <c r="M7826">
        <v>2</v>
      </c>
      <c r="N7826" s="9">
        <v>275.44444444444446</v>
      </c>
      <c r="O7826" s="9">
        <f>Sales_Data17[[#This Row],[Order Quantity]]*Sales_Data17[[#This Row],[Unit Price]]</f>
        <v>550.88888888888891</v>
      </c>
      <c r="P7826" s="9">
        <v>195.56555555555553</v>
      </c>
      <c r="Q7826" s="9">
        <f>Sales_Data17[[#This Row],[Line Total]]-(Sales_Data17[[#This Row],[Total Unit Cost]]*Sales_Data17[[#This Row],[Order Quantity]])</f>
        <v>159.75777777777785</v>
      </c>
      <c r="R7826" s="1" t="str">
        <f>TEXT(Sales_Data17[[#This Row],[OrderDate]],"MMM")</f>
        <v>Nov</v>
      </c>
      <c r="S7826" s="1" t="str">
        <f t="shared" si="122"/>
        <v>2016</v>
      </c>
    </row>
    <row r="7827" spans="1:19">
      <c r="A7827" t="s">
        <v>7850</v>
      </c>
      <c r="B7827" s="2">
        <v>42692</v>
      </c>
      <c r="C7827" s="2" t="str">
        <f>VLOOKUP(Sales_Data17[[#This Row],[Customer Name Index]],Customer_Data[#All],2,0)</f>
        <v>Medsep Group</v>
      </c>
      <c r="D7827">
        <v>8</v>
      </c>
      <c r="E7827" t="s">
        <v>4</v>
      </c>
      <c r="F7827" t="s">
        <v>8168</v>
      </c>
      <c r="G7827" t="s">
        <v>8027</v>
      </c>
      <c r="H7827" t="str">
        <f>VLOOKUP(Sales_Data17[[#This Row],[Delivery Region Index]],Regions_Table[#All],2,0)</f>
        <v>New South Wales</v>
      </c>
      <c r="I7827" t="str">
        <f>VLOOKUP(Sales_Data17[[#This Row],[Delivery Region Index]],Regions_Table[#All],3,0)</f>
        <v>Tweed Heads</v>
      </c>
      <c r="J7827">
        <v>22</v>
      </c>
      <c r="K7827">
        <v>4</v>
      </c>
      <c r="L7827" t="str">
        <f>VLOOKUP(Sales_Data17[[#This Row],[Product Description Index]],Products_Data[#All],2,0)</f>
        <v>Jeans</v>
      </c>
      <c r="M7827">
        <v>9</v>
      </c>
      <c r="N7827" s="9">
        <v>25.311111111111114</v>
      </c>
      <c r="O7827" s="9">
        <f>Sales_Data17[[#This Row],[Order Quantity]]*Sales_Data17[[#This Row],[Unit Price]]</f>
        <v>227.8</v>
      </c>
      <c r="P7827" s="9">
        <v>18.224</v>
      </c>
      <c r="Q7827" s="9">
        <f>Sales_Data17[[#This Row],[Line Total]]-(Sales_Data17[[#This Row],[Total Unit Cost]]*Sales_Data17[[#This Row],[Order Quantity]])</f>
        <v>63.78400000000002</v>
      </c>
      <c r="R7827" s="1" t="str">
        <f>TEXT(Sales_Data17[[#This Row],[OrderDate]],"MMM")</f>
        <v>Nov</v>
      </c>
      <c r="S7827" s="1" t="str">
        <f t="shared" si="122"/>
        <v>2016</v>
      </c>
    </row>
    <row r="7828" spans="1:19">
      <c r="A7828" t="s">
        <v>7851</v>
      </c>
      <c r="B7828" s="2">
        <v>42693</v>
      </c>
      <c r="C7828" s="2" t="str">
        <f>VLOOKUP(Sales_Data17[[#This Row],[Customer Name Index]],Customer_Data[#All],2,0)</f>
        <v>Procter Corp</v>
      </c>
      <c r="D7828">
        <v>5</v>
      </c>
      <c r="E7828" t="s">
        <v>2</v>
      </c>
      <c r="F7828" t="s">
        <v>8168</v>
      </c>
      <c r="G7828" t="s">
        <v>8027</v>
      </c>
      <c r="H7828" t="str">
        <f>VLOOKUP(Sales_Data17[[#This Row],[Delivery Region Index]],Regions_Table[#All],2,0)</f>
        <v>New South Wales</v>
      </c>
      <c r="I7828" t="str">
        <f>VLOOKUP(Sales_Data17[[#This Row],[Delivery Region Index]],Regions_Table[#All],3,0)</f>
        <v>Lake Macquarie</v>
      </c>
      <c r="J7828">
        <v>13</v>
      </c>
      <c r="K7828">
        <v>2</v>
      </c>
      <c r="L7828" t="str">
        <f>VLOOKUP(Sales_Data17[[#This Row],[Product Description Index]],Products_Data[#All],2,0)</f>
        <v>Pants</v>
      </c>
      <c r="M7828">
        <v>5</v>
      </c>
      <c r="N7828" s="9">
        <v>709.45555555555563</v>
      </c>
      <c r="O7828" s="9">
        <f>Sales_Data17[[#This Row],[Order Quantity]]*Sales_Data17[[#This Row],[Unit Price]]</f>
        <v>3547.2777777777783</v>
      </c>
      <c r="P7828" s="9">
        <v>567.56444444444458</v>
      </c>
      <c r="Q7828" s="9">
        <f>Sales_Data17[[#This Row],[Line Total]]-(Sales_Data17[[#This Row],[Total Unit Cost]]*Sales_Data17[[#This Row],[Order Quantity]])</f>
        <v>709.45555555555529</v>
      </c>
      <c r="R7828" s="1" t="str">
        <f>TEXT(Sales_Data17[[#This Row],[OrderDate]],"MMM")</f>
        <v>Nov</v>
      </c>
      <c r="S7828" s="1" t="str">
        <f t="shared" si="122"/>
        <v>2016</v>
      </c>
    </row>
    <row r="7829" spans="1:19">
      <c r="A7829" t="s">
        <v>7852</v>
      </c>
      <c r="B7829" s="2">
        <v>42693</v>
      </c>
      <c r="C7829" s="2" t="str">
        <f>VLOOKUP(Sales_Data17[[#This Row],[Customer Name Index]],Customer_Data[#All],2,0)</f>
        <v>Eminence Corp</v>
      </c>
      <c r="D7829">
        <v>18</v>
      </c>
      <c r="E7829" t="s">
        <v>2</v>
      </c>
      <c r="F7829" t="s">
        <v>8168</v>
      </c>
      <c r="G7829" t="s">
        <v>8025</v>
      </c>
      <c r="H7829" t="str">
        <f>VLOOKUP(Sales_Data17[[#This Row],[Delivery Region Index]],Regions_Table[#All],2,0)</f>
        <v>Victoria</v>
      </c>
      <c r="I7829" t="str">
        <f>VLOOKUP(Sales_Data17[[#This Row],[Delivery Region Index]],Regions_Table[#All],3,0)</f>
        <v>Latrobe City</v>
      </c>
      <c r="J7829">
        <v>52</v>
      </c>
      <c r="K7829">
        <v>8</v>
      </c>
      <c r="L7829" t="str">
        <f>VLOOKUP(Sales_Data17[[#This Row],[Product Description Index]],Products_Data[#All],2,0)</f>
        <v>Shoes</v>
      </c>
      <c r="M7829">
        <v>4</v>
      </c>
      <c r="N7829" s="9">
        <v>429.54444444444448</v>
      </c>
      <c r="O7829" s="9">
        <f>Sales_Data17[[#This Row],[Order Quantity]]*Sales_Data17[[#This Row],[Unit Price]]</f>
        <v>1718.1777777777779</v>
      </c>
      <c r="P7829" s="9">
        <v>253.4312222222222</v>
      </c>
      <c r="Q7829" s="9">
        <f>Sales_Data17[[#This Row],[Line Total]]-(Sales_Data17[[#This Row],[Total Unit Cost]]*Sales_Data17[[#This Row],[Order Quantity]])</f>
        <v>704.45288888888911</v>
      </c>
      <c r="R7829" s="1" t="str">
        <f>TEXT(Sales_Data17[[#This Row],[OrderDate]],"MMM")</f>
        <v>Nov</v>
      </c>
      <c r="S7829" s="1" t="str">
        <f t="shared" si="122"/>
        <v>2016</v>
      </c>
    </row>
    <row r="7830" spans="1:19">
      <c r="A7830" t="s">
        <v>7853</v>
      </c>
      <c r="B7830" s="2">
        <v>42693</v>
      </c>
      <c r="C7830" s="2" t="str">
        <f>VLOOKUP(Sales_Data17[[#This Row],[Customer Name Index]],Customer_Data[#All],2,0)</f>
        <v>Pacific Ltd</v>
      </c>
      <c r="D7830">
        <v>20</v>
      </c>
      <c r="E7830" t="s">
        <v>2</v>
      </c>
      <c r="F7830" t="s">
        <v>8168</v>
      </c>
      <c r="G7830" t="s">
        <v>8028</v>
      </c>
      <c r="H7830" t="str">
        <f>VLOOKUP(Sales_Data17[[#This Row],[Delivery Region Index]],Regions_Table[#All],2,0)</f>
        <v>Victoria</v>
      </c>
      <c r="I7830" t="str">
        <f>VLOOKUP(Sales_Data17[[#This Row],[Delivery Region Index]],Regions_Table[#All],3,0)</f>
        <v>Wodonga</v>
      </c>
      <c r="J7830">
        <v>58</v>
      </c>
      <c r="K7830">
        <v>8</v>
      </c>
      <c r="L7830" t="str">
        <f>VLOOKUP(Sales_Data17[[#This Row],[Product Description Index]],Products_Data[#All],2,0)</f>
        <v>Shoes</v>
      </c>
      <c r="M7830">
        <v>2</v>
      </c>
      <c r="N7830" s="9">
        <v>416.88888888888891</v>
      </c>
      <c r="O7830" s="9">
        <f>Sales_Data17[[#This Row],[Order Quantity]]*Sales_Data17[[#This Row],[Unit Price]]</f>
        <v>833.77777777777783</v>
      </c>
      <c r="P7830" s="9">
        <v>262.64000000000004</v>
      </c>
      <c r="Q7830" s="9">
        <f>Sales_Data17[[#This Row],[Line Total]]-(Sales_Data17[[#This Row],[Total Unit Cost]]*Sales_Data17[[#This Row],[Order Quantity]])</f>
        <v>308.49777777777774</v>
      </c>
      <c r="R7830" s="1" t="str">
        <f>TEXT(Sales_Data17[[#This Row],[OrderDate]],"MMM")</f>
        <v>Nov</v>
      </c>
      <c r="S7830" s="1" t="str">
        <f t="shared" si="122"/>
        <v>2016</v>
      </c>
    </row>
    <row r="7831" spans="1:19">
      <c r="A7831" t="s">
        <v>7854</v>
      </c>
      <c r="B7831" s="2">
        <v>42693</v>
      </c>
      <c r="C7831" s="2" t="str">
        <f>VLOOKUP(Sales_Data17[[#This Row],[Customer Name Index]],Customer_Data[#All],2,0)</f>
        <v>PEDIFIX, Corp</v>
      </c>
      <c r="D7831">
        <v>6</v>
      </c>
      <c r="E7831" t="s">
        <v>4</v>
      </c>
      <c r="F7831" t="s">
        <v>8168</v>
      </c>
      <c r="G7831" t="s">
        <v>8027</v>
      </c>
      <c r="H7831" t="str">
        <f>VLOOKUP(Sales_Data17[[#This Row],[Delivery Region Index]],Regions_Table[#All],2,0)</f>
        <v>New South Wales</v>
      </c>
      <c r="I7831" t="str">
        <f>VLOOKUP(Sales_Data17[[#This Row],[Delivery Region Index]],Regions_Table[#All],3,0)</f>
        <v>Maitland</v>
      </c>
      <c r="J7831">
        <v>15</v>
      </c>
      <c r="K7831">
        <v>3</v>
      </c>
      <c r="L7831" t="str">
        <f>VLOOKUP(Sales_Data17[[#This Row],[Product Description Index]],Products_Data[#All],2,0)</f>
        <v>Sunglasses</v>
      </c>
      <c r="M7831">
        <v>4</v>
      </c>
      <c r="N7831" s="9">
        <v>116.13333333333334</v>
      </c>
      <c r="O7831" s="9">
        <f>Sales_Data17[[#This Row],[Order Quantity]]*Sales_Data17[[#This Row],[Unit Price]]</f>
        <v>464.53333333333336</v>
      </c>
      <c r="P7831" s="9">
        <v>56.905333333333338</v>
      </c>
      <c r="Q7831" s="9">
        <f>Sales_Data17[[#This Row],[Line Total]]-(Sales_Data17[[#This Row],[Total Unit Cost]]*Sales_Data17[[#This Row],[Order Quantity]])</f>
        <v>236.91200000000001</v>
      </c>
      <c r="R7831" s="1" t="str">
        <f>TEXT(Sales_Data17[[#This Row],[OrderDate]],"MMM")</f>
        <v>Nov</v>
      </c>
      <c r="S7831" s="1" t="str">
        <f t="shared" si="122"/>
        <v>2016</v>
      </c>
    </row>
    <row r="7832" spans="1:19">
      <c r="A7832" t="s">
        <v>7855</v>
      </c>
      <c r="B7832" s="2">
        <v>42694</v>
      </c>
      <c r="C7832" s="2" t="str">
        <f>VLOOKUP(Sales_Data17[[#This Row],[Customer Name Index]],Customer_Data[#All],2,0)</f>
        <v>Pacific Ltd</v>
      </c>
      <c r="D7832">
        <v>20</v>
      </c>
      <c r="E7832" t="s">
        <v>3</v>
      </c>
      <c r="F7832" t="s">
        <v>8168</v>
      </c>
      <c r="G7832" t="s">
        <v>8028</v>
      </c>
      <c r="H7832" t="str">
        <f>VLOOKUP(Sales_Data17[[#This Row],[Delivery Region Index]],Regions_Table[#All],2,0)</f>
        <v>Victoria</v>
      </c>
      <c r="I7832" t="str">
        <f>VLOOKUP(Sales_Data17[[#This Row],[Delivery Region Index]],Regions_Table[#All],3,0)</f>
        <v>Wangaratta</v>
      </c>
      <c r="J7832">
        <v>56</v>
      </c>
      <c r="K7832">
        <v>8</v>
      </c>
      <c r="L7832" t="str">
        <f>VLOOKUP(Sales_Data17[[#This Row],[Product Description Index]],Products_Data[#All],2,0)</f>
        <v>Shoes</v>
      </c>
      <c r="M7832">
        <v>4</v>
      </c>
      <c r="N7832" s="9">
        <v>105.71111111111111</v>
      </c>
      <c r="O7832" s="9">
        <f>Sales_Data17[[#This Row],[Order Quantity]]*Sales_Data17[[#This Row],[Unit Price]]</f>
        <v>422.84444444444443</v>
      </c>
      <c r="P7832" s="9">
        <v>77.169111111111107</v>
      </c>
      <c r="Q7832" s="9">
        <f>Sales_Data17[[#This Row],[Line Total]]-(Sales_Data17[[#This Row],[Total Unit Cost]]*Sales_Data17[[#This Row],[Order Quantity]])</f>
        <v>114.16800000000001</v>
      </c>
      <c r="R7832" s="1" t="str">
        <f>TEXT(Sales_Data17[[#This Row],[OrderDate]],"MMM")</f>
        <v>Nov</v>
      </c>
      <c r="S7832" s="1" t="str">
        <f t="shared" si="122"/>
        <v>2016</v>
      </c>
    </row>
    <row r="7833" spans="1:19">
      <c r="A7833" t="s">
        <v>7856</v>
      </c>
      <c r="B7833" s="2">
        <v>42694</v>
      </c>
      <c r="C7833" s="2" t="str">
        <f>VLOOKUP(Sales_Data17[[#This Row],[Customer Name Index]],Customer_Data[#All],2,0)</f>
        <v>Pure Group</v>
      </c>
      <c r="D7833">
        <v>17</v>
      </c>
      <c r="E7833" t="s">
        <v>4</v>
      </c>
      <c r="F7833" t="s">
        <v>8168</v>
      </c>
      <c r="G7833" t="s">
        <v>8025</v>
      </c>
      <c r="H7833" t="str">
        <f>VLOOKUP(Sales_Data17[[#This Row],[Delivery Region Index]],Regions_Table[#All],2,0)</f>
        <v>Victoria</v>
      </c>
      <c r="I7833" t="str">
        <f>VLOOKUP(Sales_Data17[[#This Row],[Delivery Region Index]],Regions_Table[#All],3,0)</f>
        <v>Ballarat</v>
      </c>
      <c r="J7833">
        <v>49</v>
      </c>
      <c r="K7833">
        <v>7</v>
      </c>
      <c r="L7833" t="str">
        <f>VLOOKUP(Sales_Data17[[#This Row],[Product Description Index]],Products_Data[#All],2,0)</f>
        <v>Dress Shirts</v>
      </c>
      <c r="M7833">
        <v>6</v>
      </c>
      <c r="N7833" s="9">
        <v>29.777777777777779</v>
      </c>
      <c r="O7833" s="9">
        <f>Sales_Data17[[#This Row],[Order Quantity]]*Sales_Data17[[#This Row],[Unit Price]]</f>
        <v>178.66666666666669</v>
      </c>
      <c r="P7833" s="9">
        <v>24.417777777777776</v>
      </c>
      <c r="Q7833" s="9">
        <f>Sales_Data17[[#This Row],[Line Total]]-(Sales_Data17[[#This Row],[Total Unit Cost]]*Sales_Data17[[#This Row],[Order Quantity]])</f>
        <v>32.160000000000025</v>
      </c>
      <c r="R7833" s="1" t="str">
        <f>TEXT(Sales_Data17[[#This Row],[OrderDate]],"MMM")</f>
        <v>Nov</v>
      </c>
      <c r="S7833" s="1" t="str">
        <f t="shared" si="122"/>
        <v>2016</v>
      </c>
    </row>
    <row r="7834" spans="1:19">
      <c r="A7834" t="s">
        <v>7857</v>
      </c>
      <c r="B7834" s="2">
        <v>42694</v>
      </c>
      <c r="C7834" s="2" t="str">
        <f>VLOOKUP(Sales_Data17[[#This Row],[Customer Name Index]],Customer_Data[#All],2,0)</f>
        <v>Eminence Corp</v>
      </c>
      <c r="D7834">
        <v>18</v>
      </c>
      <c r="E7834" t="s">
        <v>4</v>
      </c>
      <c r="F7834" t="s">
        <v>8168</v>
      </c>
      <c r="G7834" t="s">
        <v>8025</v>
      </c>
      <c r="H7834" t="str">
        <f>VLOOKUP(Sales_Data17[[#This Row],[Delivery Region Index]],Regions_Table[#All],2,0)</f>
        <v>Victoria</v>
      </c>
      <c r="I7834" t="str">
        <f>VLOOKUP(Sales_Data17[[#This Row],[Delivery Region Index]],Regions_Table[#All],3,0)</f>
        <v>Geelong</v>
      </c>
      <c r="J7834">
        <v>51</v>
      </c>
      <c r="K7834">
        <v>8</v>
      </c>
      <c r="L7834" t="str">
        <f>VLOOKUP(Sales_Data17[[#This Row],[Product Description Index]],Products_Data[#All],2,0)</f>
        <v>Shoes</v>
      </c>
      <c r="M7834">
        <v>8</v>
      </c>
      <c r="N7834" s="9">
        <v>267.25555555555559</v>
      </c>
      <c r="O7834" s="9">
        <f>Sales_Data17[[#This Row],[Order Quantity]]*Sales_Data17[[#This Row],[Unit Price]]</f>
        <v>2138.0444444444447</v>
      </c>
      <c r="P7834" s="9">
        <v>117.59244444444445</v>
      </c>
      <c r="Q7834" s="9">
        <f>Sales_Data17[[#This Row],[Line Total]]-(Sales_Data17[[#This Row],[Total Unit Cost]]*Sales_Data17[[#This Row],[Order Quantity]])</f>
        <v>1197.3048888888891</v>
      </c>
      <c r="R7834" s="1" t="str">
        <f>TEXT(Sales_Data17[[#This Row],[OrderDate]],"MMM")</f>
        <v>Nov</v>
      </c>
      <c r="S7834" s="1" t="str">
        <f t="shared" si="122"/>
        <v>2016</v>
      </c>
    </row>
    <row r="7835" spans="1:19">
      <c r="A7835" t="s">
        <v>7858</v>
      </c>
      <c r="B7835" s="2">
        <v>42694</v>
      </c>
      <c r="C7835" s="2" t="str">
        <f>VLOOKUP(Sales_Data17[[#This Row],[Customer Name Index]],Customer_Data[#All],2,0)</f>
        <v xml:space="preserve">Medline </v>
      </c>
      <c r="D7835">
        <v>12</v>
      </c>
      <c r="E7835" t="s">
        <v>4</v>
      </c>
      <c r="F7835" t="s">
        <v>8168</v>
      </c>
      <c r="G7835" t="s">
        <v>8026</v>
      </c>
      <c r="H7835" t="str">
        <f>VLOOKUP(Sales_Data17[[#This Row],[Delivery Region Index]],Regions_Table[#All],2,0)</f>
        <v>Queensland</v>
      </c>
      <c r="I7835" t="str">
        <f>VLOOKUP(Sales_Data17[[#This Row],[Delivery Region Index]],Regions_Table[#All],3,0)</f>
        <v>Ipswich</v>
      </c>
      <c r="J7835">
        <v>34</v>
      </c>
      <c r="K7835">
        <v>5</v>
      </c>
      <c r="L7835" t="str">
        <f>VLOOKUP(Sales_Data17[[#This Row],[Product Description Index]],Products_Data[#All],2,0)</f>
        <v>Hats</v>
      </c>
      <c r="M7835">
        <v>6</v>
      </c>
      <c r="N7835" s="9">
        <v>110.17777777777778</v>
      </c>
      <c r="O7835" s="9">
        <f>Sales_Data17[[#This Row],[Order Quantity]]*Sales_Data17[[#This Row],[Unit Price]]</f>
        <v>661.06666666666661</v>
      </c>
      <c r="P7835" s="9">
        <v>68.310222222222222</v>
      </c>
      <c r="Q7835" s="9">
        <f>Sales_Data17[[#This Row],[Line Total]]-(Sales_Data17[[#This Row],[Total Unit Cost]]*Sales_Data17[[#This Row],[Order Quantity]])</f>
        <v>251.20533333333327</v>
      </c>
      <c r="R7835" s="1" t="str">
        <f>TEXT(Sales_Data17[[#This Row],[OrderDate]],"MMM")</f>
        <v>Nov</v>
      </c>
      <c r="S7835" s="1" t="str">
        <f t="shared" si="122"/>
        <v>2016</v>
      </c>
    </row>
    <row r="7836" spans="1:19">
      <c r="A7836" t="s">
        <v>7859</v>
      </c>
      <c r="B7836" s="2">
        <v>42694</v>
      </c>
      <c r="C7836" s="2" t="str">
        <f>VLOOKUP(Sales_Data17[[#This Row],[Customer Name Index]],Customer_Data[#All],2,0)</f>
        <v>Procter Corp</v>
      </c>
      <c r="D7836">
        <v>5</v>
      </c>
      <c r="E7836" t="s">
        <v>4</v>
      </c>
      <c r="F7836" t="s">
        <v>8168</v>
      </c>
      <c r="G7836" t="s">
        <v>8027</v>
      </c>
      <c r="H7836" t="str">
        <f>VLOOKUP(Sales_Data17[[#This Row],[Delivery Region Index]],Regions_Table[#All],2,0)</f>
        <v>New South Wales</v>
      </c>
      <c r="I7836" t="str">
        <f>VLOOKUP(Sales_Data17[[#This Row],[Delivery Region Index]],Regions_Table[#All],3,0)</f>
        <v>Maitland</v>
      </c>
      <c r="J7836">
        <v>15</v>
      </c>
      <c r="K7836">
        <v>2</v>
      </c>
      <c r="L7836" t="str">
        <f>VLOOKUP(Sales_Data17[[#This Row],[Product Description Index]],Products_Data[#All],2,0)</f>
        <v>Pants</v>
      </c>
      <c r="M7836">
        <v>2</v>
      </c>
      <c r="N7836" s="9">
        <v>223.33333333333334</v>
      </c>
      <c r="O7836" s="9">
        <f>Sales_Data17[[#This Row],[Order Quantity]]*Sales_Data17[[#This Row],[Unit Price]]</f>
        <v>446.66666666666669</v>
      </c>
      <c r="P7836" s="9">
        <v>187.6</v>
      </c>
      <c r="Q7836" s="9">
        <f>Sales_Data17[[#This Row],[Line Total]]-(Sales_Data17[[#This Row],[Total Unit Cost]]*Sales_Data17[[#This Row],[Order Quantity]])</f>
        <v>71.466666666666697</v>
      </c>
      <c r="R7836" s="1" t="str">
        <f>TEXT(Sales_Data17[[#This Row],[OrderDate]],"MMM")</f>
        <v>Nov</v>
      </c>
      <c r="S7836" s="1" t="str">
        <f t="shared" si="122"/>
        <v>2016</v>
      </c>
    </row>
    <row r="7837" spans="1:19">
      <c r="A7837" t="s">
        <v>7860</v>
      </c>
      <c r="B7837" s="2">
        <v>42694</v>
      </c>
      <c r="C7837" s="2" t="str">
        <f>VLOOKUP(Sales_Data17[[#This Row],[Customer Name Index]],Customer_Data[#All],2,0)</f>
        <v>New Ltd</v>
      </c>
      <c r="D7837">
        <v>7</v>
      </c>
      <c r="E7837" t="s">
        <v>2</v>
      </c>
      <c r="F7837" t="s">
        <v>8168</v>
      </c>
      <c r="G7837" t="s">
        <v>8027</v>
      </c>
      <c r="H7837" t="str">
        <f>VLOOKUP(Sales_Data17[[#This Row],[Delivery Region Index]],Regions_Table[#All],2,0)</f>
        <v>New South Wales</v>
      </c>
      <c r="I7837" t="str">
        <f>VLOOKUP(Sales_Data17[[#This Row],[Delivery Region Index]],Regions_Table[#All],3,0)</f>
        <v>Queanbeyan</v>
      </c>
      <c r="J7837">
        <v>20</v>
      </c>
      <c r="K7837">
        <v>3</v>
      </c>
      <c r="L7837" t="str">
        <f>VLOOKUP(Sales_Data17[[#This Row],[Product Description Index]],Products_Data[#All],2,0)</f>
        <v>Sunglasses</v>
      </c>
      <c r="M7837">
        <v>6</v>
      </c>
      <c r="N7837" s="9">
        <v>107.94444444444444</v>
      </c>
      <c r="O7837" s="9">
        <f>Sales_Data17[[#This Row],[Order Quantity]]*Sales_Data17[[#This Row],[Unit Price]]</f>
        <v>647.66666666666663</v>
      </c>
      <c r="P7837" s="9">
        <v>58.29</v>
      </c>
      <c r="Q7837" s="9">
        <f>Sales_Data17[[#This Row],[Line Total]]-(Sales_Data17[[#This Row],[Total Unit Cost]]*Sales_Data17[[#This Row],[Order Quantity]])</f>
        <v>297.92666666666662</v>
      </c>
      <c r="R7837" s="1" t="str">
        <f>TEXT(Sales_Data17[[#This Row],[OrderDate]],"MMM")</f>
        <v>Nov</v>
      </c>
      <c r="S7837" s="1" t="str">
        <f t="shared" si="122"/>
        <v>2016</v>
      </c>
    </row>
    <row r="7838" spans="1:19">
      <c r="A7838" t="s">
        <v>7861</v>
      </c>
      <c r="B7838" s="2">
        <v>42694</v>
      </c>
      <c r="C7838" s="2" t="str">
        <f>VLOOKUP(Sales_Data17[[#This Row],[Customer Name Index]],Customer_Data[#All],2,0)</f>
        <v>21st Ltd</v>
      </c>
      <c r="D7838">
        <v>10</v>
      </c>
      <c r="E7838" t="s">
        <v>2</v>
      </c>
      <c r="F7838" t="s">
        <v>8168</v>
      </c>
      <c r="G7838" t="s">
        <v>8026</v>
      </c>
      <c r="H7838" t="str">
        <f>VLOOKUP(Sales_Data17[[#This Row],[Delivery Region Index]],Regions_Table[#All],2,0)</f>
        <v>Queensland</v>
      </c>
      <c r="I7838" t="str">
        <f>VLOOKUP(Sales_Data17[[#This Row],[Delivery Region Index]],Regions_Table[#All],3,0)</f>
        <v>Cairns</v>
      </c>
      <c r="J7838">
        <v>28</v>
      </c>
      <c r="K7838">
        <v>4</v>
      </c>
      <c r="L7838" t="str">
        <f>VLOOKUP(Sales_Data17[[#This Row],[Product Description Index]],Products_Data[#All],2,0)</f>
        <v>Jeans</v>
      </c>
      <c r="M7838">
        <v>4</v>
      </c>
      <c r="N7838" s="9">
        <v>562.79999999999995</v>
      </c>
      <c r="O7838" s="9">
        <f>Sales_Data17[[#This Row],[Order Quantity]]*Sales_Data17[[#This Row],[Unit Price]]</f>
        <v>2251.1999999999998</v>
      </c>
      <c r="P7838" s="9">
        <v>455.86799999999999</v>
      </c>
      <c r="Q7838" s="9">
        <f>Sales_Data17[[#This Row],[Line Total]]-(Sales_Data17[[#This Row],[Total Unit Cost]]*Sales_Data17[[#This Row],[Order Quantity]])</f>
        <v>427.72799999999984</v>
      </c>
      <c r="R7838" s="1" t="str">
        <f>TEXT(Sales_Data17[[#This Row],[OrderDate]],"MMM")</f>
        <v>Nov</v>
      </c>
      <c r="S7838" s="1" t="str">
        <f t="shared" si="122"/>
        <v>2016</v>
      </c>
    </row>
    <row r="7839" spans="1:19">
      <c r="A7839" t="s">
        <v>7862</v>
      </c>
      <c r="B7839" s="2">
        <v>42695</v>
      </c>
      <c r="C7839" s="2" t="str">
        <f>VLOOKUP(Sales_Data17[[#This Row],[Customer Name Index]],Customer_Data[#All],2,0)</f>
        <v>3LAB, Ltd</v>
      </c>
      <c r="D7839">
        <v>16</v>
      </c>
      <c r="E7839" t="s">
        <v>4</v>
      </c>
      <c r="F7839" t="s">
        <v>8168</v>
      </c>
      <c r="G7839" t="s">
        <v>8025</v>
      </c>
      <c r="H7839" t="str">
        <f>VLOOKUP(Sales_Data17[[#This Row],[Delivery Region Index]],Regions_Table[#All],2,0)</f>
        <v>South Australia</v>
      </c>
      <c r="I7839" t="str">
        <f>VLOOKUP(Sales_Data17[[#This Row],[Delivery Region Index]],Regions_Table[#All],3,0)</f>
        <v>Adelaide</v>
      </c>
      <c r="J7839">
        <v>46</v>
      </c>
      <c r="K7839">
        <v>7</v>
      </c>
      <c r="L7839" t="str">
        <f>VLOOKUP(Sales_Data17[[#This Row],[Product Description Index]],Products_Data[#All],2,0)</f>
        <v>Dress Shirts</v>
      </c>
      <c r="M7839">
        <v>3</v>
      </c>
      <c r="N7839" s="9">
        <v>282.14444444444445</v>
      </c>
      <c r="O7839" s="9">
        <f>Sales_Data17[[#This Row],[Order Quantity]]*Sales_Data17[[#This Row],[Unit Price]]</f>
        <v>846.43333333333339</v>
      </c>
      <c r="P7839" s="9">
        <v>152.35800000000003</v>
      </c>
      <c r="Q7839" s="9">
        <f>Sales_Data17[[#This Row],[Line Total]]-(Sales_Data17[[#This Row],[Total Unit Cost]]*Sales_Data17[[#This Row],[Order Quantity]])</f>
        <v>389.35933333333332</v>
      </c>
      <c r="R7839" s="1" t="str">
        <f>TEXT(Sales_Data17[[#This Row],[OrderDate]],"MMM")</f>
        <v>Nov</v>
      </c>
      <c r="S7839" s="1" t="str">
        <f t="shared" si="122"/>
        <v>2016</v>
      </c>
    </row>
    <row r="7840" spans="1:19">
      <c r="A7840" t="s">
        <v>7863</v>
      </c>
      <c r="B7840" s="2">
        <v>42695</v>
      </c>
      <c r="C7840" s="2" t="str">
        <f>VLOOKUP(Sales_Data17[[#This Row],[Customer Name Index]],Customer_Data[#All],2,0)</f>
        <v xml:space="preserve">Qualitest </v>
      </c>
      <c r="D7840">
        <v>19</v>
      </c>
      <c r="E7840" t="s">
        <v>2</v>
      </c>
      <c r="F7840" t="s">
        <v>8168</v>
      </c>
      <c r="G7840" t="s">
        <v>8028</v>
      </c>
      <c r="H7840" t="str">
        <f>VLOOKUP(Sales_Data17[[#This Row],[Delivery Region Index]],Regions_Table[#All],2,0)</f>
        <v>Victoria</v>
      </c>
      <c r="I7840" t="str">
        <f>VLOOKUP(Sales_Data17[[#This Row],[Delivery Region Index]],Regions_Table[#All],3,0)</f>
        <v>Swan Hill</v>
      </c>
      <c r="J7840">
        <v>55</v>
      </c>
      <c r="K7840">
        <v>8</v>
      </c>
      <c r="L7840" t="str">
        <f>VLOOKUP(Sales_Data17[[#This Row],[Product Description Index]],Products_Data[#All],2,0)</f>
        <v>Shoes</v>
      </c>
      <c r="M7840">
        <v>3</v>
      </c>
      <c r="N7840" s="9">
        <v>124.32222222222224</v>
      </c>
      <c r="O7840" s="9">
        <f>Sales_Data17[[#This Row],[Order Quantity]]*Sales_Data17[[#This Row],[Unit Price]]</f>
        <v>372.9666666666667</v>
      </c>
      <c r="P7840" s="9">
        <v>49.728888888888896</v>
      </c>
      <c r="Q7840" s="9">
        <f>Sales_Data17[[#This Row],[Line Total]]-(Sales_Data17[[#This Row],[Total Unit Cost]]*Sales_Data17[[#This Row],[Order Quantity]])</f>
        <v>223.78</v>
      </c>
      <c r="R7840" s="1" t="str">
        <f>TEXT(Sales_Data17[[#This Row],[OrderDate]],"MMM")</f>
        <v>Nov</v>
      </c>
      <c r="S7840" s="1" t="str">
        <f t="shared" si="122"/>
        <v>2016</v>
      </c>
    </row>
    <row r="7841" spans="1:19">
      <c r="A7841" t="s">
        <v>7864</v>
      </c>
      <c r="B7841" s="2">
        <v>42695</v>
      </c>
      <c r="C7841" s="2" t="str">
        <f>VLOOKUP(Sales_Data17[[#This Row],[Customer Name Index]],Customer_Data[#All],2,0)</f>
        <v>Rochester Ltd</v>
      </c>
      <c r="D7841">
        <v>15</v>
      </c>
      <c r="E7841" t="s">
        <v>4</v>
      </c>
      <c r="F7841" t="s">
        <v>8168</v>
      </c>
      <c r="G7841" t="s">
        <v>8025</v>
      </c>
      <c r="H7841" t="str">
        <f>VLOOKUP(Sales_Data17[[#This Row],[Delivery Region Index]],Regions_Table[#All],2,0)</f>
        <v>Queensland</v>
      </c>
      <c r="I7841" t="str">
        <f>VLOOKUP(Sales_Data17[[#This Row],[Delivery Region Index]],Regions_Table[#All],3,0)</f>
        <v>Rockhampton</v>
      </c>
      <c r="J7841">
        <v>41</v>
      </c>
      <c r="K7841">
        <v>6</v>
      </c>
      <c r="L7841" t="str">
        <f>VLOOKUP(Sales_Data17[[#This Row],[Product Description Index]],Products_Data[#All],2,0)</f>
        <v>Socks</v>
      </c>
      <c r="M7841">
        <v>4</v>
      </c>
      <c r="N7841" s="9">
        <v>426.56666666666666</v>
      </c>
      <c r="O7841" s="9">
        <f>Sales_Data17[[#This Row],[Order Quantity]]*Sales_Data17[[#This Row],[Unit Price]]</f>
        <v>1706.2666666666667</v>
      </c>
      <c r="P7841" s="9">
        <v>328.4563333333333</v>
      </c>
      <c r="Q7841" s="9">
        <f>Sales_Data17[[#This Row],[Line Total]]-(Sales_Data17[[#This Row],[Total Unit Cost]]*Sales_Data17[[#This Row],[Order Quantity]])</f>
        <v>392.44133333333343</v>
      </c>
      <c r="R7841" s="1" t="str">
        <f>TEXT(Sales_Data17[[#This Row],[OrderDate]],"MMM")</f>
        <v>Nov</v>
      </c>
      <c r="S7841" s="1" t="str">
        <f t="shared" si="122"/>
        <v>2016</v>
      </c>
    </row>
    <row r="7842" spans="1:19">
      <c r="A7842" t="s">
        <v>7865</v>
      </c>
      <c r="B7842" s="2">
        <v>42695</v>
      </c>
      <c r="C7842" s="2" t="str">
        <f>VLOOKUP(Sales_Data17[[#This Row],[Customer Name Index]],Customer_Data[#All],2,0)</f>
        <v>Medsep Group</v>
      </c>
      <c r="D7842">
        <v>8</v>
      </c>
      <c r="E7842" t="s">
        <v>4</v>
      </c>
      <c r="F7842" t="s">
        <v>8168</v>
      </c>
      <c r="G7842" t="s">
        <v>8027</v>
      </c>
      <c r="H7842" t="str">
        <f>VLOOKUP(Sales_Data17[[#This Row],[Delivery Region Index]],Regions_Table[#All],2,0)</f>
        <v>New South Wales</v>
      </c>
      <c r="I7842" t="str">
        <f>VLOOKUP(Sales_Data17[[#This Row],[Delivery Region Index]],Regions_Table[#All],3,0)</f>
        <v>Tweed Heads</v>
      </c>
      <c r="J7842">
        <v>22</v>
      </c>
      <c r="K7842">
        <v>3</v>
      </c>
      <c r="L7842" t="str">
        <f>VLOOKUP(Sales_Data17[[#This Row],[Product Description Index]],Products_Data[#All],2,0)</f>
        <v>Sunglasses</v>
      </c>
      <c r="M7842">
        <v>8</v>
      </c>
      <c r="N7842" s="9">
        <v>674.4666666666667</v>
      </c>
      <c r="O7842" s="9">
        <f>Sales_Data17[[#This Row],[Order Quantity]]*Sales_Data17[[#This Row],[Unit Price]]</f>
        <v>5395.7333333333336</v>
      </c>
      <c r="P7842" s="9">
        <v>472.12666666666661</v>
      </c>
      <c r="Q7842" s="9">
        <f>Sales_Data17[[#This Row],[Line Total]]-(Sales_Data17[[#This Row],[Total Unit Cost]]*Sales_Data17[[#This Row],[Order Quantity]])</f>
        <v>1618.7200000000007</v>
      </c>
      <c r="R7842" s="1" t="str">
        <f>TEXT(Sales_Data17[[#This Row],[OrderDate]],"MMM")</f>
        <v>Nov</v>
      </c>
      <c r="S7842" s="1" t="str">
        <f t="shared" si="122"/>
        <v>2016</v>
      </c>
    </row>
    <row r="7843" spans="1:19">
      <c r="A7843" t="s">
        <v>7866</v>
      </c>
      <c r="B7843" s="2">
        <v>42696</v>
      </c>
      <c r="C7843" s="2" t="str">
        <f>VLOOKUP(Sales_Data17[[#This Row],[Customer Name Index]],Customer_Data[#All],2,0)</f>
        <v>Medsep Group</v>
      </c>
      <c r="D7843">
        <v>8</v>
      </c>
      <c r="E7843" t="s">
        <v>4</v>
      </c>
      <c r="F7843" t="s">
        <v>8168</v>
      </c>
      <c r="G7843" t="s">
        <v>8027</v>
      </c>
      <c r="H7843" t="str">
        <f>VLOOKUP(Sales_Data17[[#This Row],[Delivery Region Index]],Regions_Table[#All],2,0)</f>
        <v>New South Wales</v>
      </c>
      <c r="I7843" t="str">
        <f>VLOOKUP(Sales_Data17[[#This Row],[Delivery Region Index]],Regions_Table[#All],3,0)</f>
        <v>Wollongong</v>
      </c>
      <c r="J7843">
        <v>24</v>
      </c>
      <c r="K7843">
        <v>4</v>
      </c>
      <c r="L7843" t="str">
        <f>VLOOKUP(Sales_Data17[[#This Row],[Product Description Index]],Products_Data[#All],2,0)</f>
        <v>Jeans</v>
      </c>
      <c r="M7843">
        <v>7</v>
      </c>
      <c r="N7843" s="9">
        <v>125.06666666666668</v>
      </c>
      <c r="O7843" s="9">
        <f>Sales_Data17[[#This Row],[Order Quantity]]*Sales_Data17[[#This Row],[Unit Price]]</f>
        <v>875.4666666666667</v>
      </c>
      <c r="P7843" s="9">
        <v>80.042666666666676</v>
      </c>
      <c r="Q7843" s="9">
        <f>Sales_Data17[[#This Row],[Line Total]]-(Sales_Data17[[#This Row],[Total Unit Cost]]*Sales_Data17[[#This Row],[Order Quantity]])</f>
        <v>315.16800000000001</v>
      </c>
      <c r="R7843" s="1" t="str">
        <f>TEXT(Sales_Data17[[#This Row],[OrderDate]],"MMM")</f>
        <v>Nov</v>
      </c>
      <c r="S7843" s="1" t="str">
        <f t="shared" si="122"/>
        <v>2016</v>
      </c>
    </row>
    <row r="7844" spans="1:19">
      <c r="A7844" t="s">
        <v>7867</v>
      </c>
      <c r="B7844" s="2">
        <v>42696</v>
      </c>
      <c r="C7844" s="2" t="str">
        <f>VLOOKUP(Sales_Data17[[#This Row],[Customer Name Index]],Customer_Data[#All],2,0)</f>
        <v xml:space="preserve">Ei </v>
      </c>
      <c r="D7844">
        <v>9</v>
      </c>
      <c r="E7844" t="s">
        <v>2</v>
      </c>
      <c r="F7844" t="s">
        <v>8168</v>
      </c>
      <c r="G7844" t="s">
        <v>8027</v>
      </c>
      <c r="H7844" t="str">
        <f>VLOOKUP(Sales_Data17[[#This Row],[Delivery Region Index]],Regions_Table[#All],2,0)</f>
        <v>New South Wales</v>
      </c>
      <c r="I7844" t="str">
        <f>VLOOKUP(Sales_Data17[[#This Row],[Delivery Region Index]],Regions_Table[#All],3,0)</f>
        <v>Wollongong</v>
      </c>
      <c r="J7844">
        <v>24</v>
      </c>
      <c r="K7844">
        <v>4</v>
      </c>
      <c r="L7844" t="str">
        <f>VLOOKUP(Sales_Data17[[#This Row],[Product Description Index]],Products_Data[#All],2,0)</f>
        <v>Jeans</v>
      </c>
      <c r="M7844">
        <v>4</v>
      </c>
      <c r="N7844" s="9">
        <v>111.66666666666667</v>
      </c>
      <c r="O7844" s="9">
        <f>Sales_Data17[[#This Row],[Order Quantity]]*Sales_Data17[[#This Row],[Unit Price]]</f>
        <v>446.66666666666669</v>
      </c>
      <c r="P7844" s="9">
        <v>54.716666666666669</v>
      </c>
      <c r="Q7844" s="9">
        <f>Sales_Data17[[#This Row],[Line Total]]-(Sales_Data17[[#This Row],[Total Unit Cost]]*Sales_Data17[[#This Row],[Order Quantity]])</f>
        <v>227.8</v>
      </c>
      <c r="R7844" s="1" t="str">
        <f>TEXT(Sales_Data17[[#This Row],[OrderDate]],"MMM")</f>
        <v>Nov</v>
      </c>
      <c r="S7844" s="1" t="str">
        <f t="shared" si="122"/>
        <v>2016</v>
      </c>
    </row>
    <row r="7845" spans="1:19">
      <c r="A7845" t="s">
        <v>7868</v>
      </c>
      <c r="B7845" s="2">
        <v>42696</v>
      </c>
      <c r="C7845" s="2" t="str">
        <f>VLOOKUP(Sales_Data17[[#This Row],[Customer Name Index]],Customer_Data[#All],2,0)</f>
        <v xml:space="preserve">Medline </v>
      </c>
      <c r="D7845">
        <v>12</v>
      </c>
      <c r="E7845" t="s">
        <v>2</v>
      </c>
      <c r="F7845" t="s">
        <v>8168</v>
      </c>
      <c r="G7845" t="s">
        <v>8026</v>
      </c>
      <c r="H7845" t="str">
        <f>VLOOKUP(Sales_Data17[[#This Row],[Delivery Region Index]],Regions_Table[#All],2,0)</f>
        <v>Queensland</v>
      </c>
      <c r="I7845" t="str">
        <f>VLOOKUP(Sales_Data17[[#This Row],[Delivery Region Index]],Regions_Table[#All],3,0)</f>
        <v>Hervey Bay</v>
      </c>
      <c r="J7845">
        <v>33</v>
      </c>
      <c r="K7845">
        <v>5</v>
      </c>
      <c r="L7845" t="str">
        <f>VLOOKUP(Sales_Data17[[#This Row],[Product Description Index]],Products_Data[#All],2,0)</f>
        <v>Hats</v>
      </c>
      <c r="M7845">
        <v>2</v>
      </c>
      <c r="N7845" s="9">
        <v>424.33333333333331</v>
      </c>
      <c r="O7845" s="9">
        <f>Sales_Data17[[#This Row],[Order Quantity]]*Sales_Data17[[#This Row],[Unit Price]]</f>
        <v>848.66666666666663</v>
      </c>
      <c r="P7845" s="9">
        <v>173.97666666666666</v>
      </c>
      <c r="Q7845" s="9">
        <f>Sales_Data17[[#This Row],[Line Total]]-(Sales_Data17[[#This Row],[Total Unit Cost]]*Sales_Data17[[#This Row],[Order Quantity]])</f>
        <v>500.71333333333331</v>
      </c>
      <c r="R7845" s="1" t="str">
        <f>TEXT(Sales_Data17[[#This Row],[OrderDate]],"MMM")</f>
        <v>Nov</v>
      </c>
      <c r="S7845" s="1" t="str">
        <f t="shared" si="122"/>
        <v>2016</v>
      </c>
    </row>
    <row r="7846" spans="1:19">
      <c r="A7846" t="s">
        <v>7869</v>
      </c>
      <c r="B7846" s="2">
        <v>42697</v>
      </c>
      <c r="C7846" s="2" t="str">
        <f>VLOOKUP(Sales_Data17[[#This Row],[Customer Name Index]],Customer_Data[#All],2,0)</f>
        <v>Procter Corp</v>
      </c>
      <c r="D7846">
        <v>5</v>
      </c>
      <c r="E7846" t="s">
        <v>2</v>
      </c>
      <c r="F7846" t="s">
        <v>8168</v>
      </c>
      <c r="G7846" t="s">
        <v>8027</v>
      </c>
      <c r="H7846" t="str">
        <f>VLOOKUP(Sales_Data17[[#This Row],[Delivery Region Index]],Regions_Table[#All],2,0)</f>
        <v>New South Wales</v>
      </c>
      <c r="I7846" t="str">
        <f>VLOOKUP(Sales_Data17[[#This Row],[Delivery Region Index]],Regions_Table[#All],3,0)</f>
        <v>Lake Macquarie</v>
      </c>
      <c r="J7846">
        <v>13</v>
      </c>
      <c r="K7846">
        <v>2</v>
      </c>
      <c r="L7846" t="str">
        <f>VLOOKUP(Sales_Data17[[#This Row],[Product Description Index]],Products_Data[#All],2,0)</f>
        <v>Pants</v>
      </c>
      <c r="M7846">
        <v>4</v>
      </c>
      <c r="N7846" s="9">
        <v>284.37777777777779</v>
      </c>
      <c r="O7846" s="9">
        <f>Sales_Data17[[#This Row],[Order Quantity]]*Sales_Data17[[#This Row],[Unit Price]]</f>
        <v>1137.5111111111112</v>
      </c>
      <c r="P7846" s="9">
        <v>218.97088888888891</v>
      </c>
      <c r="Q7846" s="9">
        <f>Sales_Data17[[#This Row],[Line Total]]-(Sales_Data17[[#This Row],[Total Unit Cost]]*Sales_Data17[[#This Row],[Order Quantity]])</f>
        <v>261.62755555555555</v>
      </c>
      <c r="R7846" s="1" t="str">
        <f>TEXT(Sales_Data17[[#This Row],[OrderDate]],"MMM")</f>
        <v>Nov</v>
      </c>
      <c r="S7846" s="1" t="str">
        <f t="shared" si="122"/>
        <v>2016</v>
      </c>
    </row>
    <row r="7847" spans="1:19">
      <c r="A7847" t="s">
        <v>7870</v>
      </c>
      <c r="B7847" s="2">
        <v>42697</v>
      </c>
      <c r="C7847" s="2" t="str">
        <f>VLOOKUP(Sales_Data17[[#This Row],[Customer Name Index]],Customer_Data[#All],2,0)</f>
        <v>3LAB, Ltd</v>
      </c>
      <c r="D7847">
        <v>16</v>
      </c>
      <c r="E7847" t="s">
        <v>2</v>
      </c>
      <c r="F7847" t="s">
        <v>8168</v>
      </c>
      <c r="G7847" t="s">
        <v>8025</v>
      </c>
      <c r="H7847" t="str">
        <f>VLOOKUP(Sales_Data17[[#This Row],[Delivery Region Index]],Regions_Table[#All],2,0)</f>
        <v>South Australia</v>
      </c>
      <c r="I7847" t="str">
        <f>VLOOKUP(Sales_Data17[[#This Row],[Delivery Region Index]],Regions_Table[#All],3,0)</f>
        <v>Adelaide</v>
      </c>
      <c r="J7847">
        <v>46</v>
      </c>
      <c r="K7847">
        <v>7</v>
      </c>
      <c r="L7847" t="str">
        <f>VLOOKUP(Sales_Data17[[#This Row],[Product Description Index]],Products_Data[#All],2,0)</f>
        <v>Dress Shirts</v>
      </c>
      <c r="M7847">
        <v>2</v>
      </c>
      <c r="N7847" s="9">
        <v>142.93333333333334</v>
      </c>
      <c r="O7847" s="9">
        <f>Sales_Data17[[#This Row],[Order Quantity]]*Sales_Data17[[#This Row],[Unit Price]]</f>
        <v>285.86666666666667</v>
      </c>
      <c r="P7847" s="9">
        <v>110.05866666666668</v>
      </c>
      <c r="Q7847" s="9">
        <f>Sales_Data17[[#This Row],[Line Total]]-(Sales_Data17[[#This Row],[Total Unit Cost]]*Sales_Data17[[#This Row],[Order Quantity]])</f>
        <v>65.749333333333311</v>
      </c>
      <c r="R7847" s="1" t="str">
        <f>TEXT(Sales_Data17[[#This Row],[OrderDate]],"MMM")</f>
        <v>Nov</v>
      </c>
      <c r="S7847" s="1" t="str">
        <f t="shared" si="122"/>
        <v>2016</v>
      </c>
    </row>
    <row r="7848" spans="1:19">
      <c r="A7848" t="s">
        <v>7871</v>
      </c>
      <c r="B7848" s="2">
        <v>42697</v>
      </c>
      <c r="C7848" s="2" t="str">
        <f>VLOOKUP(Sales_Data17[[#This Row],[Customer Name Index]],Customer_Data[#All],2,0)</f>
        <v xml:space="preserve">Linde </v>
      </c>
      <c r="D7848">
        <v>14</v>
      </c>
      <c r="E7848" t="s">
        <v>2</v>
      </c>
      <c r="F7848" t="s">
        <v>8168</v>
      </c>
      <c r="G7848" t="s">
        <v>8026</v>
      </c>
      <c r="H7848" t="str">
        <f>VLOOKUP(Sales_Data17[[#This Row],[Delivery Region Index]],Regions_Table[#All],2,0)</f>
        <v>Queensland</v>
      </c>
      <c r="I7848" t="str">
        <f>VLOOKUP(Sales_Data17[[#This Row],[Delivery Region Index]],Regions_Table[#All],3,0)</f>
        <v>Rockhampton</v>
      </c>
      <c r="J7848">
        <v>41</v>
      </c>
      <c r="K7848">
        <v>6</v>
      </c>
      <c r="L7848" t="str">
        <f>VLOOKUP(Sales_Data17[[#This Row],[Product Description Index]],Products_Data[#All],2,0)</f>
        <v>Socks</v>
      </c>
      <c r="M7848">
        <v>8</v>
      </c>
      <c r="N7848" s="9">
        <v>24.566666666666666</v>
      </c>
      <c r="O7848" s="9">
        <f>Sales_Data17[[#This Row],[Order Quantity]]*Sales_Data17[[#This Row],[Unit Price]]</f>
        <v>196.53333333333333</v>
      </c>
      <c r="P7848" s="9">
        <v>12.283333333333333</v>
      </c>
      <c r="Q7848" s="9">
        <f>Sales_Data17[[#This Row],[Line Total]]-(Sales_Data17[[#This Row],[Total Unit Cost]]*Sales_Data17[[#This Row],[Order Quantity]])</f>
        <v>98.266666666666666</v>
      </c>
      <c r="R7848" s="1" t="str">
        <f>TEXT(Sales_Data17[[#This Row],[OrderDate]],"MMM")</f>
        <v>Nov</v>
      </c>
      <c r="S7848" s="1" t="str">
        <f t="shared" si="122"/>
        <v>2016</v>
      </c>
    </row>
    <row r="7849" spans="1:19">
      <c r="A7849" t="s">
        <v>7872</v>
      </c>
      <c r="B7849" s="2">
        <v>42697</v>
      </c>
      <c r="C7849" s="2" t="str">
        <f>VLOOKUP(Sales_Data17[[#This Row],[Customer Name Index]],Customer_Data[#All],2,0)</f>
        <v>Ole Group</v>
      </c>
      <c r="D7849">
        <v>13</v>
      </c>
      <c r="E7849" t="s">
        <v>2</v>
      </c>
      <c r="F7849" t="s">
        <v>8168</v>
      </c>
      <c r="G7849" t="s">
        <v>8026</v>
      </c>
      <c r="H7849" t="str">
        <f>VLOOKUP(Sales_Data17[[#This Row],[Delivery Region Index]],Regions_Table[#All],2,0)</f>
        <v>Queensland</v>
      </c>
      <c r="I7849" t="str">
        <f>VLOOKUP(Sales_Data17[[#This Row],[Delivery Region Index]],Regions_Table[#All],3,0)</f>
        <v>Maryborough</v>
      </c>
      <c r="J7849">
        <v>37</v>
      </c>
      <c r="K7849">
        <v>6</v>
      </c>
      <c r="L7849" t="str">
        <f>VLOOKUP(Sales_Data17[[#This Row],[Product Description Index]],Products_Data[#All],2,0)</f>
        <v>Socks</v>
      </c>
      <c r="M7849">
        <v>7</v>
      </c>
      <c r="N7849" s="9">
        <v>108.6888888888889</v>
      </c>
      <c r="O7849" s="9">
        <f>Sales_Data17[[#This Row],[Order Quantity]]*Sales_Data17[[#This Row],[Unit Price]]</f>
        <v>760.82222222222231</v>
      </c>
      <c r="P7849" s="9">
        <v>67.387111111111111</v>
      </c>
      <c r="Q7849" s="9">
        <f>Sales_Data17[[#This Row],[Line Total]]-(Sales_Data17[[#This Row],[Total Unit Cost]]*Sales_Data17[[#This Row],[Order Quantity]])</f>
        <v>289.11244444444452</v>
      </c>
      <c r="R7849" s="1" t="str">
        <f>TEXT(Sales_Data17[[#This Row],[OrderDate]],"MMM")</f>
        <v>Nov</v>
      </c>
      <c r="S7849" s="1" t="str">
        <f t="shared" si="122"/>
        <v>2016</v>
      </c>
    </row>
    <row r="7850" spans="1:19">
      <c r="A7850" t="s">
        <v>7873</v>
      </c>
      <c r="B7850" s="2">
        <v>42698</v>
      </c>
      <c r="C7850" s="2" t="str">
        <f>VLOOKUP(Sales_Data17[[#This Row],[Customer Name Index]],Customer_Data[#All],2,0)</f>
        <v>21st Ltd</v>
      </c>
      <c r="D7850">
        <v>10</v>
      </c>
      <c r="E7850" t="s">
        <v>4</v>
      </c>
      <c r="F7850" t="s">
        <v>8168</v>
      </c>
      <c r="G7850" t="s">
        <v>8027</v>
      </c>
      <c r="H7850" t="str">
        <f>VLOOKUP(Sales_Data17[[#This Row],[Delivery Region Index]],Regions_Table[#All],2,0)</f>
        <v>Queensland</v>
      </c>
      <c r="I7850" t="str">
        <f>VLOOKUP(Sales_Data17[[#This Row],[Delivery Region Index]],Regions_Table[#All],3,0)</f>
        <v>Bundaberg</v>
      </c>
      <c r="J7850">
        <v>27</v>
      </c>
      <c r="K7850">
        <v>4</v>
      </c>
      <c r="L7850" t="str">
        <f>VLOOKUP(Sales_Data17[[#This Row],[Product Description Index]],Products_Data[#All],2,0)</f>
        <v>Jeans</v>
      </c>
      <c r="M7850">
        <v>6</v>
      </c>
      <c r="N7850" s="9">
        <v>23.077777777777779</v>
      </c>
      <c r="O7850" s="9">
        <f>Sales_Data17[[#This Row],[Order Quantity]]*Sales_Data17[[#This Row],[Unit Price]]</f>
        <v>138.46666666666667</v>
      </c>
      <c r="P7850" s="9">
        <v>11.077333333333334</v>
      </c>
      <c r="Q7850" s="9">
        <f>Sales_Data17[[#This Row],[Line Total]]-(Sales_Data17[[#This Row],[Total Unit Cost]]*Sales_Data17[[#This Row],[Order Quantity]])</f>
        <v>72.00266666666667</v>
      </c>
      <c r="R7850" s="1" t="str">
        <f>TEXT(Sales_Data17[[#This Row],[OrderDate]],"MMM")</f>
        <v>Nov</v>
      </c>
      <c r="S7850" s="1" t="str">
        <f t="shared" si="122"/>
        <v>2016</v>
      </c>
    </row>
    <row r="7851" spans="1:19">
      <c r="A7851" t="s">
        <v>7874</v>
      </c>
      <c r="B7851" s="2">
        <v>42698</v>
      </c>
      <c r="C7851" s="2" t="str">
        <f>VLOOKUP(Sales_Data17[[#This Row],[Customer Name Index]],Customer_Data[#All],2,0)</f>
        <v>Pacific Ltd</v>
      </c>
      <c r="D7851">
        <v>20</v>
      </c>
      <c r="E7851" t="s">
        <v>2</v>
      </c>
      <c r="F7851" t="s">
        <v>8168</v>
      </c>
      <c r="G7851" t="s">
        <v>8028</v>
      </c>
      <c r="H7851" t="str">
        <f>VLOOKUP(Sales_Data17[[#This Row],[Delivery Region Index]],Regions_Table[#All],2,0)</f>
        <v>Victoria</v>
      </c>
      <c r="I7851" t="str">
        <f>VLOOKUP(Sales_Data17[[#This Row],[Delivery Region Index]],Regions_Table[#All],3,0)</f>
        <v>Wangaratta</v>
      </c>
      <c r="J7851">
        <v>56</v>
      </c>
      <c r="K7851">
        <v>8</v>
      </c>
      <c r="L7851" t="str">
        <f>VLOOKUP(Sales_Data17[[#This Row],[Product Description Index]],Products_Data[#All],2,0)</f>
        <v>Shoes</v>
      </c>
      <c r="M7851">
        <v>6</v>
      </c>
      <c r="N7851" s="9">
        <v>74.444444444444443</v>
      </c>
      <c r="O7851" s="9">
        <f>Sales_Data17[[#This Row],[Order Quantity]]*Sales_Data17[[#This Row],[Unit Price]]</f>
        <v>446.66666666666663</v>
      </c>
      <c r="P7851" s="9">
        <v>58.811111111111117</v>
      </c>
      <c r="Q7851" s="9">
        <f>Sales_Data17[[#This Row],[Line Total]]-(Sales_Data17[[#This Row],[Total Unit Cost]]*Sales_Data17[[#This Row],[Order Quantity]])</f>
        <v>93.799999999999955</v>
      </c>
      <c r="R7851" s="1" t="str">
        <f>TEXT(Sales_Data17[[#This Row],[OrderDate]],"MMM")</f>
        <v>Nov</v>
      </c>
      <c r="S7851" s="1" t="str">
        <f t="shared" si="122"/>
        <v>2016</v>
      </c>
    </row>
    <row r="7852" spans="1:19">
      <c r="A7852" t="s">
        <v>7875</v>
      </c>
      <c r="B7852" s="2">
        <v>42698</v>
      </c>
      <c r="C7852" s="2" t="str">
        <f>VLOOKUP(Sales_Data17[[#This Row],[Customer Name Index]],Customer_Data[#All],2,0)</f>
        <v>3LAB, Ltd</v>
      </c>
      <c r="D7852">
        <v>16</v>
      </c>
      <c r="E7852" t="s">
        <v>2</v>
      </c>
      <c r="F7852" t="s">
        <v>8168</v>
      </c>
      <c r="G7852" t="s">
        <v>8025</v>
      </c>
      <c r="H7852" t="str">
        <f>VLOOKUP(Sales_Data17[[#This Row],[Delivery Region Index]],Regions_Table[#All],2,0)</f>
        <v>Victoria</v>
      </c>
      <c r="I7852" t="str">
        <f>VLOOKUP(Sales_Data17[[#This Row],[Delivery Region Index]],Regions_Table[#All],3,0)</f>
        <v>Melbourne</v>
      </c>
      <c r="J7852">
        <v>47</v>
      </c>
      <c r="K7852">
        <v>7</v>
      </c>
      <c r="L7852" t="str">
        <f>VLOOKUP(Sales_Data17[[#This Row],[Product Description Index]],Products_Data[#All],2,0)</f>
        <v>Dress Shirts</v>
      </c>
      <c r="M7852">
        <v>1</v>
      </c>
      <c r="N7852" s="9">
        <v>18.611111111111111</v>
      </c>
      <c r="O7852" s="9">
        <f>Sales_Data17[[#This Row],[Order Quantity]]*Sales_Data17[[#This Row],[Unit Price]]</f>
        <v>18.611111111111111</v>
      </c>
      <c r="P7852" s="9">
        <v>15.075000000000001</v>
      </c>
      <c r="Q7852" s="9">
        <f>Sales_Data17[[#This Row],[Line Total]]-(Sales_Data17[[#This Row],[Total Unit Cost]]*Sales_Data17[[#This Row],[Order Quantity]])</f>
        <v>3.5361111111111097</v>
      </c>
      <c r="R7852" s="1" t="str">
        <f>TEXT(Sales_Data17[[#This Row],[OrderDate]],"MMM")</f>
        <v>Nov</v>
      </c>
      <c r="S7852" s="1" t="str">
        <f t="shared" si="122"/>
        <v>2016</v>
      </c>
    </row>
    <row r="7853" spans="1:19">
      <c r="A7853" t="s">
        <v>7876</v>
      </c>
      <c r="B7853" s="2">
        <v>42698</v>
      </c>
      <c r="C7853" s="2" t="str">
        <f>VLOOKUP(Sales_Data17[[#This Row],[Customer Name Index]],Customer_Data[#All],2,0)</f>
        <v>Rochester Ltd</v>
      </c>
      <c r="D7853">
        <v>15</v>
      </c>
      <c r="E7853" t="s">
        <v>2</v>
      </c>
      <c r="F7853" t="s">
        <v>8168</v>
      </c>
      <c r="G7853" t="s">
        <v>8025</v>
      </c>
      <c r="H7853" t="str">
        <f>VLOOKUP(Sales_Data17[[#This Row],[Delivery Region Index]],Regions_Table[#All],2,0)</f>
        <v>Queensland</v>
      </c>
      <c r="I7853" t="str">
        <f>VLOOKUP(Sales_Data17[[#This Row],[Delivery Region Index]],Regions_Table[#All],3,0)</f>
        <v>Thuringowa</v>
      </c>
      <c r="J7853">
        <v>43</v>
      </c>
      <c r="K7853">
        <v>6</v>
      </c>
      <c r="L7853" t="str">
        <f>VLOOKUP(Sales_Data17[[#This Row],[Product Description Index]],Products_Data[#All],2,0)</f>
        <v>Socks</v>
      </c>
      <c r="M7853">
        <v>3</v>
      </c>
      <c r="N7853" s="9">
        <v>20.100000000000001</v>
      </c>
      <c r="O7853" s="9">
        <f>Sales_Data17[[#This Row],[Order Quantity]]*Sales_Data17[[#This Row],[Unit Price]]</f>
        <v>60.300000000000004</v>
      </c>
      <c r="P7853" s="9">
        <v>10.250999999999999</v>
      </c>
      <c r="Q7853" s="9">
        <f>Sales_Data17[[#This Row],[Line Total]]-(Sales_Data17[[#This Row],[Total Unit Cost]]*Sales_Data17[[#This Row],[Order Quantity]])</f>
        <v>29.547000000000004</v>
      </c>
      <c r="R7853" s="1" t="str">
        <f>TEXT(Sales_Data17[[#This Row],[OrderDate]],"MMM")</f>
        <v>Nov</v>
      </c>
      <c r="S7853" s="1" t="str">
        <f t="shared" si="122"/>
        <v>2016</v>
      </c>
    </row>
    <row r="7854" spans="1:19">
      <c r="A7854" t="s">
        <v>7877</v>
      </c>
      <c r="B7854" s="2">
        <v>42699</v>
      </c>
      <c r="C7854" s="2" t="str">
        <f>VLOOKUP(Sales_Data17[[#This Row],[Customer Name Index]],Customer_Data[#All],2,0)</f>
        <v>Procter Corp</v>
      </c>
      <c r="D7854">
        <v>5</v>
      </c>
      <c r="E7854" t="s">
        <v>4</v>
      </c>
      <c r="F7854" t="s">
        <v>8168</v>
      </c>
      <c r="G7854" t="s">
        <v>8027</v>
      </c>
      <c r="H7854" t="str">
        <f>VLOOKUP(Sales_Data17[[#This Row],[Delivery Region Index]],Regions_Table[#All],2,0)</f>
        <v>New South Wales</v>
      </c>
      <c r="I7854" t="str">
        <f>VLOOKUP(Sales_Data17[[#This Row],[Delivery Region Index]],Regions_Table[#All],3,0)</f>
        <v>Lismore</v>
      </c>
      <c r="J7854">
        <v>14</v>
      </c>
      <c r="K7854">
        <v>2</v>
      </c>
      <c r="L7854" t="str">
        <f>VLOOKUP(Sales_Data17[[#This Row],[Product Description Index]],Products_Data[#All],2,0)</f>
        <v>Pants</v>
      </c>
      <c r="M7854">
        <v>8</v>
      </c>
      <c r="N7854" s="9">
        <v>260.55555555555554</v>
      </c>
      <c r="O7854" s="9">
        <f>Sales_Data17[[#This Row],[Order Quantity]]*Sales_Data17[[#This Row],[Unit Price]]</f>
        <v>2084.4444444444443</v>
      </c>
      <c r="P7854" s="9">
        <v>198.02222222222224</v>
      </c>
      <c r="Q7854" s="9">
        <f>Sales_Data17[[#This Row],[Line Total]]-(Sales_Data17[[#This Row],[Total Unit Cost]]*Sales_Data17[[#This Row],[Order Quantity]])</f>
        <v>500.26666666666642</v>
      </c>
      <c r="R7854" s="1" t="str">
        <f>TEXT(Sales_Data17[[#This Row],[OrderDate]],"MMM")</f>
        <v>Nov</v>
      </c>
      <c r="S7854" s="1" t="str">
        <f t="shared" si="122"/>
        <v>2016</v>
      </c>
    </row>
    <row r="7855" spans="1:19">
      <c r="A7855" t="s">
        <v>7878</v>
      </c>
      <c r="B7855" s="2">
        <v>42699</v>
      </c>
      <c r="C7855" s="2" t="str">
        <f>VLOOKUP(Sales_Data17[[#This Row],[Customer Name Index]],Customer_Data[#All],2,0)</f>
        <v>Rochester Ltd</v>
      </c>
      <c r="D7855">
        <v>15</v>
      </c>
      <c r="E7855" t="s">
        <v>4</v>
      </c>
      <c r="F7855" t="s">
        <v>8168</v>
      </c>
      <c r="G7855" t="s">
        <v>8025</v>
      </c>
      <c r="H7855" t="str">
        <f>VLOOKUP(Sales_Data17[[#This Row],[Delivery Region Index]],Regions_Table[#All],2,0)</f>
        <v>Queensland</v>
      </c>
      <c r="I7855" t="str">
        <f>VLOOKUP(Sales_Data17[[#This Row],[Delivery Region Index]],Regions_Table[#All],3,0)</f>
        <v>Toowoomba</v>
      </c>
      <c r="J7855">
        <v>44</v>
      </c>
      <c r="K7855">
        <v>6</v>
      </c>
      <c r="L7855" t="str">
        <f>VLOOKUP(Sales_Data17[[#This Row],[Product Description Index]],Products_Data[#All],2,0)</f>
        <v>Socks</v>
      </c>
      <c r="M7855">
        <v>4</v>
      </c>
      <c r="N7855" s="9">
        <v>115.38888888888889</v>
      </c>
      <c r="O7855" s="9">
        <f>Sales_Data17[[#This Row],[Order Quantity]]*Sales_Data17[[#This Row],[Unit Price]]</f>
        <v>461.55555555555554</v>
      </c>
      <c r="P7855" s="9">
        <v>78.464444444444453</v>
      </c>
      <c r="Q7855" s="9">
        <f>Sales_Data17[[#This Row],[Line Total]]-(Sales_Data17[[#This Row],[Total Unit Cost]]*Sales_Data17[[#This Row],[Order Quantity]])</f>
        <v>147.69777777777773</v>
      </c>
      <c r="R7855" s="1" t="str">
        <f>TEXT(Sales_Data17[[#This Row],[OrderDate]],"MMM")</f>
        <v>Nov</v>
      </c>
      <c r="S7855" s="1" t="str">
        <f t="shared" si="122"/>
        <v>2016</v>
      </c>
    </row>
    <row r="7856" spans="1:19">
      <c r="A7856" t="s">
        <v>7879</v>
      </c>
      <c r="B7856" s="2">
        <v>42699</v>
      </c>
      <c r="C7856" s="2" t="str">
        <f>VLOOKUP(Sales_Data17[[#This Row],[Customer Name Index]],Customer_Data[#All],2,0)</f>
        <v>PEDIFIX, Corp</v>
      </c>
      <c r="D7856">
        <v>6</v>
      </c>
      <c r="E7856" t="s">
        <v>4</v>
      </c>
      <c r="F7856" t="s">
        <v>8168</v>
      </c>
      <c r="G7856" t="s">
        <v>8027</v>
      </c>
      <c r="H7856" t="str">
        <f>VLOOKUP(Sales_Data17[[#This Row],[Delivery Region Index]],Regions_Table[#All],2,0)</f>
        <v>New South Wales</v>
      </c>
      <c r="I7856" t="str">
        <f>VLOOKUP(Sales_Data17[[#This Row],[Delivery Region Index]],Regions_Table[#All],3,0)</f>
        <v>Newcastle</v>
      </c>
      <c r="J7856">
        <v>16</v>
      </c>
      <c r="K7856">
        <v>3</v>
      </c>
      <c r="L7856" t="str">
        <f>VLOOKUP(Sales_Data17[[#This Row],[Product Description Index]],Products_Data[#All],2,0)</f>
        <v>Sunglasses</v>
      </c>
      <c r="M7856">
        <v>5</v>
      </c>
      <c r="N7856" s="9">
        <v>19.355555555555558</v>
      </c>
      <c r="O7856" s="9">
        <f>Sales_Data17[[#This Row],[Order Quantity]]*Sales_Data17[[#This Row],[Unit Price]]</f>
        <v>96.777777777777786</v>
      </c>
      <c r="P7856" s="9">
        <v>9.4842222222222219</v>
      </c>
      <c r="Q7856" s="9">
        <f>Sales_Data17[[#This Row],[Line Total]]-(Sales_Data17[[#This Row],[Total Unit Cost]]*Sales_Data17[[#This Row],[Order Quantity]])</f>
        <v>49.356666666666676</v>
      </c>
      <c r="R7856" s="1" t="str">
        <f>TEXT(Sales_Data17[[#This Row],[OrderDate]],"MMM")</f>
        <v>Nov</v>
      </c>
      <c r="S7856" s="1" t="str">
        <f t="shared" si="122"/>
        <v>2016</v>
      </c>
    </row>
    <row r="7857" spans="1:19">
      <c r="A7857" t="s">
        <v>7880</v>
      </c>
      <c r="B7857" s="2">
        <v>42700</v>
      </c>
      <c r="C7857" s="2" t="str">
        <f>VLOOKUP(Sales_Data17[[#This Row],[Customer Name Index]],Customer_Data[#All],2,0)</f>
        <v>Pacific Ltd</v>
      </c>
      <c r="D7857">
        <v>20</v>
      </c>
      <c r="E7857" t="s">
        <v>2</v>
      </c>
      <c r="F7857" t="s">
        <v>8168</v>
      </c>
      <c r="G7857" t="s">
        <v>8028</v>
      </c>
      <c r="H7857" t="str">
        <f>VLOOKUP(Sales_Data17[[#This Row],[Delivery Region Index]],Regions_Table[#All],2,0)</f>
        <v>Victoria</v>
      </c>
      <c r="I7857" t="str">
        <f>VLOOKUP(Sales_Data17[[#This Row],[Delivery Region Index]],Regions_Table[#All],3,0)</f>
        <v>Warrnambool</v>
      </c>
      <c r="J7857">
        <v>57</v>
      </c>
      <c r="K7857">
        <v>8</v>
      </c>
      <c r="L7857" t="str">
        <f>VLOOKUP(Sales_Data17[[#This Row],[Product Description Index]],Products_Data[#All],2,0)</f>
        <v>Shoes</v>
      </c>
      <c r="M7857">
        <v>3</v>
      </c>
      <c r="N7857" s="9">
        <v>97.522222222222226</v>
      </c>
      <c r="O7857" s="9">
        <f>Sales_Data17[[#This Row],[Order Quantity]]*Sales_Data17[[#This Row],[Unit Price]]</f>
        <v>292.56666666666666</v>
      </c>
      <c r="P7857" s="9">
        <v>81.918666666666667</v>
      </c>
      <c r="Q7857" s="9">
        <f>Sales_Data17[[#This Row],[Line Total]]-(Sales_Data17[[#This Row],[Total Unit Cost]]*Sales_Data17[[#This Row],[Order Quantity]])</f>
        <v>46.810666666666663</v>
      </c>
      <c r="R7857" s="1" t="str">
        <f>TEXT(Sales_Data17[[#This Row],[OrderDate]],"MMM")</f>
        <v>Nov</v>
      </c>
      <c r="S7857" s="1" t="str">
        <f t="shared" si="122"/>
        <v>2016</v>
      </c>
    </row>
    <row r="7858" spans="1:19">
      <c r="A7858" t="s">
        <v>7881</v>
      </c>
      <c r="B7858" s="2">
        <v>42701</v>
      </c>
      <c r="C7858" s="2" t="str">
        <f>VLOOKUP(Sales_Data17[[#This Row],[Customer Name Index]],Customer_Data[#All],2,0)</f>
        <v xml:space="preserve">Linde </v>
      </c>
      <c r="D7858">
        <v>14</v>
      </c>
      <c r="E7858" t="s">
        <v>4</v>
      </c>
      <c r="F7858" t="s">
        <v>8168</v>
      </c>
      <c r="G7858" t="s">
        <v>8026</v>
      </c>
      <c r="H7858" t="str">
        <f>VLOOKUP(Sales_Data17[[#This Row],[Delivery Region Index]],Regions_Table[#All],2,0)</f>
        <v>Queensland</v>
      </c>
      <c r="I7858" t="str">
        <f>VLOOKUP(Sales_Data17[[#This Row],[Delivery Region Index]],Regions_Table[#All],3,0)</f>
        <v>Mount Isa</v>
      </c>
      <c r="J7858">
        <v>38</v>
      </c>
      <c r="K7858">
        <v>6</v>
      </c>
      <c r="L7858" t="str">
        <f>VLOOKUP(Sales_Data17[[#This Row],[Product Description Index]],Products_Data[#All],2,0)</f>
        <v>Socks</v>
      </c>
      <c r="M7858">
        <v>6</v>
      </c>
      <c r="N7858" s="9">
        <v>124.32222222222224</v>
      </c>
      <c r="O7858" s="9">
        <f>Sales_Data17[[#This Row],[Order Quantity]]*Sales_Data17[[#This Row],[Unit Price]]</f>
        <v>745.93333333333339</v>
      </c>
      <c r="P7858" s="9">
        <v>52.215333333333341</v>
      </c>
      <c r="Q7858" s="9">
        <f>Sales_Data17[[#This Row],[Line Total]]-(Sales_Data17[[#This Row],[Total Unit Cost]]*Sales_Data17[[#This Row],[Order Quantity]])</f>
        <v>432.64133333333336</v>
      </c>
      <c r="R7858" s="1" t="str">
        <f>TEXT(Sales_Data17[[#This Row],[OrderDate]],"MMM")</f>
        <v>Nov</v>
      </c>
      <c r="S7858" s="1" t="str">
        <f t="shared" si="122"/>
        <v>2016</v>
      </c>
    </row>
    <row r="7859" spans="1:19">
      <c r="A7859" t="s">
        <v>7882</v>
      </c>
      <c r="B7859" s="2">
        <v>42701</v>
      </c>
      <c r="C7859" s="2" t="str">
        <f>VLOOKUP(Sales_Data17[[#This Row],[Customer Name Index]],Customer_Data[#All],2,0)</f>
        <v>Procter Corp</v>
      </c>
      <c r="D7859">
        <v>5</v>
      </c>
      <c r="E7859" t="s">
        <v>2</v>
      </c>
      <c r="F7859" t="s">
        <v>8168</v>
      </c>
      <c r="G7859" t="s">
        <v>8027</v>
      </c>
      <c r="H7859" t="str">
        <f>VLOOKUP(Sales_Data17[[#This Row],[Delivery Region Index]],Regions_Table[#All],2,0)</f>
        <v>New South Wales</v>
      </c>
      <c r="I7859" t="str">
        <f>VLOOKUP(Sales_Data17[[#This Row],[Delivery Region Index]],Regions_Table[#All],3,0)</f>
        <v>Griffith</v>
      </c>
      <c r="J7859">
        <v>12</v>
      </c>
      <c r="K7859">
        <v>2</v>
      </c>
      <c r="L7859" t="str">
        <f>VLOOKUP(Sales_Data17[[#This Row],[Product Description Index]],Products_Data[#All],2,0)</f>
        <v>Pants</v>
      </c>
      <c r="M7859">
        <v>3</v>
      </c>
      <c r="N7859" s="9">
        <v>20.844444444444445</v>
      </c>
      <c r="O7859" s="9">
        <f>Sales_Data17[[#This Row],[Order Quantity]]*Sales_Data17[[#This Row],[Unit Price]]</f>
        <v>62.533333333333331</v>
      </c>
      <c r="P7859" s="9">
        <v>16.467111111111112</v>
      </c>
      <c r="Q7859" s="9">
        <f>Sales_Data17[[#This Row],[Line Total]]-(Sales_Data17[[#This Row],[Total Unit Cost]]*Sales_Data17[[#This Row],[Order Quantity]])</f>
        <v>13.131999999999991</v>
      </c>
      <c r="R7859" s="1" t="str">
        <f>TEXT(Sales_Data17[[#This Row],[OrderDate]],"MMM")</f>
        <v>Nov</v>
      </c>
      <c r="S7859" s="1" t="str">
        <f t="shared" si="122"/>
        <v>2016</v>
      </c>
    </row>
    <row r="7860" spans="1:19">
      <c r="A7860" t="s">
        <v>7883</v>
      </c>
      <c r="B7860" s="2">
        <v>42701</v>
      </c>
      <c r="C7860" s="2" t="str">
        <f>VLOOKUP(Sales_Data17[[#This Row],[Customer Name Index]],Customer_Data[#All],2,0)</f>
        <v xml:space="preserve">WakeFern </v>
      </c>
      <c r="D7860">
        <v>2</v>
      </c>
      <c r="E7860" t="s">
        <v>3</v>
      </c>
      <c r="F7860" t="s">
        <v>8168</v>
      </c>
      <c r="G7860" t="s">
        <v>8027</v>
      </c>
      <c r="H7860" t="str">
        <f>VLOOKUP(Sales_Data17[[#This Row],[Delivery Region Index]],Regions_Table[#All],2,0)</f>
        <v>New South Wales</v>
      </c>
      <c r="I7860" t="str">
        <f>VLOOKUP(Sales_Data17[[#This Row],[Delivery Region Index]],Regions_Table[#All],3,0)</f>
        <v>Armidale</v>
      </c>
      <c r="J7860">
        <v>3</v>
      </c>
      <c r="K7860">
        <v>1</v>
      </c>
      <c r="L7860" t="str">
        <f>VLOOKUP(Sales_Data17[[#This Row],[Product Description Index]],Products_Data[#All],2,0)</f>
        <v>Shirts</v>
      </c>
      <c r="M7860">
        <v>3</v>
      </c>
      <c r="N7860" s="9">
        <v>264.27777777777777</v>
      </c>
      <c r="O7860" s="9">
        <f>Sales_Data17[[#This Row],[Order Quantity]]*Sales_Data17[[#This Row],[Unit Price]]</f>
        <v>792.83333333333326</v>
      </c>
      <c r="P7860" s="9">
        <v>169.13777777777779</v>
      </c>
      <c r="Q7860" s="9">
        <f>Sales_Data17[[#This Row],[Line Total]]-(Sales_Data17[[#This Row],[Total Unit Cost]]*Sales_Data17[[#This Row],[Order Quantity]])</f>
        <v>285.4199999999999</v>
      </c>
      <c r="R7860" s="1" t="str">
        <f>TEXT(Sales_Data17[[#This Row],[OrderDate]],"MMM")</f>
        <v>Nov</v>
      </c>
      <c r="S7860" s="1" t="str">
        <f t="shared" si="122"/>
        <v>2016</v>
      </c>
    </row>
    <row r="7861" spans="1:19">
      <c r="A7861" t="s">
        <v>7884</v>
      </c>
      <c r="B7861" s="2">
        <v>42701</v>
      </c>
      <c r="C7861" s="2" t="str">
        <f>VLOOKUP(Sales_Data17[[#This Row],[Customer Name Index]],Customer_Data[#All],2,0)</f>
        <v xml:space="preserve">Ei </v>
      </c>
      <c r="D7861">
        <v>9</v>
      </c>
      <c r="E7861" t="s">
        <v>4</v>
      </c>
      <c r="F7861" t="s">
        <v>8168</v>
      </c>
      <c r="G7861" t="s">
        <v>8027</v>
      </c>
      <c r="H7861" t="str">
        <f>VLOOKUP(Sales_Data17[[#This Row],[Delivery Region Index]],Regions_Table[#All],2,0)</f>
        <v>Queensland</v>
      </c>
      <c r="I7861" t="str">
        <f>VLOOKUP(Sales_Data17[[#This Row],[Delivery Region Index]],Regions_Table[#All],3,0)</f>
        <v>Brisbane</v>
      </c>
      <c r="J7861">
        <v>26</v>
      </c>
      <c r="K7861">
        <v>4</v>
      </c>
      <c r="L7861" t="str">
        <f>VLOOKUP(Sales_Data17[[#This Row],[Product Description Index]],Products_Data[#All],2,0)</f>
        <v>Jeans</v>
      </c>
      <c r="M7861">
        <v>6</v>
      </c>
      <c r="N7861" s="9">
        <v>109.43333333333334</v>
      </c>
      <c r="O7861" s="9">
        <f>Sales_Data17[[#This Row],[Order Quantity]]*Sales_Data17[[#This Row],[Unit Price]]</f>
        <v>656.6</v>
      </c>
      <c r="P7861" s="9">
        <v>93.018333333333331</v>
      </c>
      <c r="Q7861" s="9">
        <f>Sales_Data17[[#This Row],[Line Total]]-(Sales_Data17[[#This Row],[Total Unit Cost]]*Sales_Data17[[#This Row],[Order Quantity]])</f>
        <v>98.490000000000009</v>
      </c>
      <c r="R7861" s="1" t="str">
        <f>TEXT(Sales_Data17[[#This Row],[OrderDate]],"MMM")</f>
        <v>Nov</v>
      </c>
      <c r="S7861" s="1" t="str">
        <f t="shared" si="122"/>
        <v>2016</v>
      </c>
    </row>
    <row r="7862" spans="1:19">
      <c r="A7862" t="s">
        <v>7885</v>
      </c>
      <c r="B7862" s="2">
        <v>42701</v>
      </c>
      <c r="C7862" s="2" t="str">
        <f>VLOOKUP(Sales_Data17[[#This Row],[Customer Name Index]],Customer_Data[#All],2,0)</f>
        <v>ETUDE Ltd</v>
      </c>
      <c r="D7862">
        <v>4</v>
      </c>
      <c r="E7862" t="s">
        <v>2</v>
      </c>
      <c r="F7862" t="s">
        <v>8168</v>
      </c>
      <c r="G7862" t="s">
        <v>8027</v>
      </c>
      <c r="H7862" t="str">
        <f>VLOOKUP(Sales_Data17[[#This Row],[Delivery Region Index]],Regions_Table[#All],2,0)</f>
        <v>New South Wales</v>
      </c>
      <c r="I7862" t="str">
        <f>VLOOKUP(Sales_Data17[[#This Row],[Delivery Region Index]],Regions_Table[#All],3,0)</f>
        <v>Goulburn</v>
      </c>
      <c r="J7862">
        <v>10</v>
      </c>
      <c r="K7862">
        <v>2</v>
      </c>
      <c r="L7862" t="str">
        <f>VLOOKUP(Sales_Data17[[#This Row],[Product Description Index]],Products_Data[#All],2,0)</f>
        <v>Pants</v>
      </c>
      <c r="M7862">
        <v>1</v>
      </c>
      <c r="N7862" s="9">
        <v>219.61111111111111</v>
      </c>
      <c r="O7862" s="9">
        <f>Sales_Data17[[#This Row],[Order Quantity]]*Sales_Data17[[#This Row],[Unit Price]]</f>
        <v>219.61111111111111</v>
      </c>
      <c r="P7862" s="9">
        <v>105.41333333333333</v>
      </c>
      <c r="Q7862" s="9">
        <f>Sales_Data17[[#This Row],[Line Total]]-(Sales_Data17[[#This Row],[Total Unit Cost]]*Sales_Data17[[#This Row],[Order Quantity]])</f>
        <v>114.19777777777779</v>
      </c>
      <c r="R7862" s="1" t="str">
        <f>TEXT(Sales_Data17[[#This Row],[OrderDate]],"MMM")</f>
        <v>Nov</v>
      </c>
      <c r="S7862" s="1" t="str">
        <f t="shared" si="122"/>
        <v>2016</v>
      </c>
    </row>
    <row r="7863" spans="1:19">
      <c r="A7863" t="s">
        <v>7886</v>
      </c>
      <c r="B7863" s="2">
        <v>42702</v>
      </c>
      <c r="C7863" s="2" t="str">
        <f>VLOOKUP(Sales_Data17[[#This Row],[Customer Name Index]],Customer_Data[#All],2,0)</f>
        <v>Procter Corp</v>
      </c>
      <c r="D7863">
        <v>5</v>
      </c>
      <c r="E7863" t="s">
        <v>2</v>
      </c>
      <c r="F7863" t="s">
        <v>8168</v>
      </c>
      <c r="G7863" t="s">
        <v>8027</v>
      </c>
      <c r="H7863" t="str">
        <f>VLOOKUP(Sales_Data17[[#This Row],[Delivery Region Index]],Regions_Table[#All],2,0)</f>
        <v>New South Wales</v>
      </c>
      <c r="I7863" t="str">
        <f>VLOOKUP(Sales_Data17[[#This Row],[Delivery Region Index]],Regions_Table[#All],3,0)</f>
        <v>Lake Macquarie</v>
      </c>
      <c r="J7863">
        <v>13</v>
      </c>
      <c r="K7863">
        <v>2</v>
      </c>
      <c r="L7863" t="str">
        <f>VLOOKUP(Sales_Data17[[#This Row],[Product Description Index]],Products_Data[#All],2,0)</f>
        <v>Pants</v>
      </c>
      <c r="M7863">
        <v>8</v>
      </c>
      <c r="N7863" s="9">
        <v>431.77777777777777</v>
      </c>
      <c r="O7863" s="9">
        <f>Sales_Data17[[#This Row],[Order Quantity]]*Sales_Data17[[#This Row],[Unit Price]]</f>
        <v>3454.2222222222222</v>
      </c>
      <c r="P7863" s="9">
        <v>194.3</v>
      </c>
      <c r="Q7863" s="9">
        <f>Sales_Data17[[#This Row],[Line Total]]-(Sales_Data17[[#This Row],[Total Unit Cost]]*Sales_Data17[[#This Row],[Order Quantity]])</f>
        <v>1899.8222222222221</v>
      </c>
      <c r="R7863" s="1" t="str">
        <f>TEXT(Sales_Data17[[#This Row],[OrderDate]],"MMM")</f>
        <v>Nov</v>
      </c>
      <c r="S7863" s="1" t="str">
        <f t="shared" si="122"/>
        <v>2016</v>
      </c>
    </row>
    <row r="7864" spans="1:19">
      <c r="A7864" t="s">
        <v>7887</v>
      </c>
      <c r="B7864" s="2">
        <v>42702</v>
      </c>
      <c r="C7864" s="2" t="str">
        <f>VLOOKUP(Sales_Data17[[#This Row],[Customer Name Index]],Customer_Data[#All],2,0)</f>
        <v>Apollo Ltd</v>
      </c>
      <c r="D7864">
        <v>11</v>
      </c>
      <c r="E7864" t="s">
        <v>4</v>
      </c>
      <c r="F7864" t="s">
        <v>8168</v>
      </c>
      <c r="G7864" t="s">
        <v>8026</v>
      </c>
      <c r="H7864" t="str">
        <f>VLOOKUP(Sales_Data17[[#This Row],[Delivery Region Index]],Regions_Table[#All],2,0)</f>
        <v>Queensland</v>
      </c>
      <c r="I7864" t="str">
        <f>VLOOKUP(Sales_Data17[[#This Row],[Delivery Region Index]],Regions_Table[#All],3,0)</f>
        <v>Gladstone</v>
      </c>
      <c r="J7864">
        <v>30</v>
      </c>
      <c r="K7864">
        <v>5</v>
      </c>
      <c r="L7864" t="str">
        <f>VLOOKUP(Sales_Data17[[#This Row],[Product Description Index]],Products_Data[#All],2,0)</f>
        <v>Hats</v>
      </c>
      <c r="M7864">
        <v>1</v>
      </c>
      <c r="N7864" s="9">
        <v>23.822222222222223</v>
      </c>
      <c r="O7864" s="9">
        <f>Sales_Data17[[#This Row],[Order Quantity]]*Sales_Data17[[#This Row],[Unit Price]]</f>
        <v>23.822222222222223</v>
      </c>
      <c r="P7864" s="9">
        <v>11.672888888888888</v>
      </c>
      <c r="Q7864" s="9">
        <f>Sales_Data17[[#This Row],[Line Total]]-(Sales_Data17[[#This Row],[Total Unit Cost]]*Sales_Data17[[#This Row],[Order Quantity]])</f>
        <v>12.149333333333335</v>
      </c>
      <c r="R7864" s="1" t="str">
        <f>TEXT(Sales_Data17[[#This Row],[OrderDate]],"MMM")</f>
        <v>Nov</v>
      </c>
      <c r="S7864" s="1" t="str">
        <f t="shared" si="122"/>
        <v>2016</v>
      </c>
    </row>
    <row r="7865" spans="1:19">
      <c r="A7865" t="s">
        <v>7888</v>
      </c>
      <c r="B7865" s="2">
        <v>42702</v>
      </c>
      <c r="C7865" s="2" t="str">
        <f>VLOOKUP(Sales_Data17[[#This Row],[Customer Name Index]],Customer_Data[#All],2,0)</f>
        <v>3LAB, Ltd</v>
      </c>
      <c r="D7865">
        <v>16</v>
      </c>
      <c r="E7865" t="s">
        <v>4</v>
      </c>
      <c r="F7865" t="s">
        <v>8168</v>
      </c>
      <c r="G7865" t="s">
        <v>8025</v>
      </c>
      <c r="H7865" t="str">
        <f>VLOOKUP(Sales_Data17[[#This Row],[Delivery Region Index]],Regions_Table[#All],2,0)</f>
        <v>Queensland</v>
      </c>
      <c r="I7865" t="str">
        <f>VLOOKUP(Sales_Data17[[#This Row],[Delivery Region Index]],Regions_Table[#All],3,0)</f>
        <v>Townsville</v>
      </c>
      <c r="J7865">
        <v>45</v>
      </c>
      <c r="K7865">
        <v>7</v>
      </c>
      <c r="L7865" t="str">
        <f>VLOOKUP(Sales_Data17[[#This Row],[Product Description Index]],Products_Data[#All],2,0)</f>
        <v>Dress Shirts</v>
      </c>
      <c r="M7865">
        <v>9</v>
      </c>
      <c r="N7865" s="9">
        <v>200.25555555555556</v>
      </c>
      <c r="O7865" s="9">
        <f>Sales_Data17[[#This Row],[Order Quantity]]*Sales_Data17[[#This Row],[Unit Price]]</f>
        <v>1802.3</v>
      </c>
      <c r="P7865" s="9">
        <v>164.20955555555554</v>
      </c>
      <c r="Q7865" s="9">
        <f>Sales_Data17[[#This Row],[Line Total]]-(Sales_Data17[[#This Row],[Total Unit Cost]]*Sales_Data17[[#This Row],[Order Quantity]])</f>
        <v>324.41399999999999</v>
      </c>
      <c r="R7865" s="1" t="str">
        <f>TEXT(Sales_Data17[[#This Row],[OrderDate]],"MMM")</f>
        <v>Nov</v>
      </c>
      <c r="S7865" s="1" t="str">
        <f t="shared" si="122"/>
        <v>2016</v>
      </c>
    </row>
    <row r="7866" spans="1:19">
      <c r="A7866" t="s">
        <v>7889</v>
      </c>
      <c r="B7866" s="2">
        <v>42702</v>
      </c>
      <c r="C7866" s="2" t="str">
        <f>VLOOKUP(Sales_Data17[[#This Row],[Customer Name Index]],Customer_Data[#All],2,0)</f>
        <v>Medsep Group</v>
      </c>
      <c r="D7866">
        <v>8</v>
      </c>
      <c r="E7866" t="s">
        <v>4</v>
      </c>
      <c r="F7866" t="s">
        <v>8168</v>
      </c>
      <c r="G7866" t="s">
        <v>8027</v>
      </c>
      <c r="H7866" t="str">
        <f>VLOOKUP(Sales_Data17[[#This Row],[Delivery Region Index]],Regions_Table[#All],2,0)</f>
        <v>New South Wales</v>
      </c>
      <c r="I7866" t="str">
        <f>VLOOKUP(Sales_Data17[[#This Row],[Delivery Region Index]],Regions_Table[#All],3,0)</f>
        <v>Tamworth</v>
      </c>
      <c r="J7866">
        <v>21</v>
      </c>
      <c r="K7866">
        <v>3</v>
      </c>
      <c r="L7866" t="str">
        <f>VLOOKUP(Sales_Data17[[#This Row],[Product Description Index]],Products_Data[#All],2,0)</f>
        <v>Sunglasses</v>
      </c>
      <c r="M7866">
        <v>6</v>
      </c>
      <c r="N7866" s="9">
        <v>649.90000000000009</v>
      </c>
      <c r="O7866" s="9">
        <f>Sales_Data17[[#This Row],[Order Quantity]]*Sales_Data17[[#This Row],[Unit Price]]</f>
        <v>3899.4000000000005</v>
      </c>
      <c r="P7866" s="9">
        <v>480.92599999999999</v>
      </c>
      <c r="Q7866" s="9">
        <f>Sales_Data17[[#This Row],[Line Total]]-(Sales_Data17[[#This Row],[Total Unit Cost]]*Sales_Data17[[#This Row],[Order Quantity]])</f>
        <v>1013.8440000000005</v>
      </c>
      <c r="R7866" s="1" t="str">
        <f>TEXT(Sales_Data17[[#This Row],[OrderDate]],"MMM")</f>
        <v>Nov</v>
      </c>
      <c r="S7866" s="1" t="str">
        <f t="shared" si="122"/>
        <v>2016</v>
      </c>
    </row>
    <row r="7867" spans="1:19">
      <c r="A7867" t="s">
        <v>7890</v>
      </c>
      <c r="B7867" s="2">
        <v>42702</v>
      </c>
      <c r="C7867" s="2" t="str">
        <f>VLOOKUP(Sales_Data17[[#This Row],[Customer Name Index]],Customer_Data[#All],2,0)</f>
        <v xml:space="preserve">Ei </v>
      </c>
      <c r="D7867">
        <v>9</v>
      </c>
      <c r="E7867" t="s">
        <v>2</v>
      </c>
      <c r="F7867" t="s">
        <v>8168</v>
      </c>
      <c r="G7867" t="s">
        <v>8027</v>
      </c>
      <c r="H7867" t="str">
        <f>VLOOKUP(Sales_Data17[[#This Row],[Delivery Region Index]],Regions_Table[#All],2,0)</f>
        <v>Queensland</v>
      </c>
      <c r="I7867" t="str">
        <f>VLOOKUP(Sales_Data17[[#This Row],[Delivery Region Index]],Regions_Table[#All],3,0)</f>
        <v>Brisbane</v>
      </c>
      <c r="J7867">
        <v>26</v>
      </c>
      <c r="K7867">
        <v>4</v>
      </c>
      <c r="L7867" t="str">
        <f>VLOOKUP(Sales_Data17[[#This Row],[Product Description Index]],Products_Data[#All],2,0)</f>
        <v>Jeans</v>
      </c>
      <c r="M7867">
        <v>1</v>
      </c>
      <c r="N7867" s="9">
        <v>104.22222222222223</v>
      </c>
      <c r="O7867" s="9">
        <f>Sales_Data17[[#This Row],[Order Quantity]]*Sales_Data17[[#This Row],[Unit Price]]</f>
        <v>104.22222222222223</v>
      </c>
      <c r="P7867" s="9">
        <v>70.871111111111119</v>
      </c>
      <c r="Q7867" s="9">
        <f>Sales_Data17[[#This Row],[Line Total]]-(Sales_Data17[[#This Row],[Total Unit Cost]]*Sales_Data17[[#This Row],[Order Quantity]])</f>
        <v>33.351111111111109</v>
      </c>
      <c r="R7867" s="1" t="str">
        <f>TEXT(Sales_Data17[[#This Row],[OrderDate]],"MMM")</f>
        <v>Nov</v>
      </c>
      <c r="S7867" s="1" t="str">
        <f t="shared" si="122"/>
        <v>2016</v>
      </c>
    </row>
    <row r="7868" spans="1:19">
      <c r="A7868" t="s">
        <v>7891</v>
      </c>
      <c r="B7868" s="2">
        <v>42702</v>
      </c>
      <c r="C7868" s="2" t="str">
        <f>VLOOKUP(Sales_Data17[[#This Row],[Customer Name Index]],Customer_Data[#All],2,0)</f>
        <v>Pure Group</v>
      </c>
      <c r="D7868">
        <v>17</v>
      </c>
      <c r="E7868" t="s">
        <v>2</v>
      </c>
      <c r="F7868" t="s">
        <v>8168</v>
      </c>
      <c r="G7868" t="s">
        <v>8025</v>
      </c>
      <c r="H7868" t="str">
        <f>VLOOKUP(Sales_Data17[[#This Row],[Delivery Region Index]],Regions_Table[#All],2,0)</f>
        <v>Victoria</v>
      </c>
      <c r="I7868" t="str">
        <f>VLOOKUP(Sales_Data17[[#This Row],[Delivery Region Index]],Regions_Table[#All],3,0)</f>
        <v>Melbourne</v>
      </c>
      <c r="J7868">
        <v>47</v>
      </c>
      <c r="K7868">
        <v>7</v>
      </c>
      <c r="L7868" t="str">
        <f>VLOOKUP(Sales_Data17[[#This Row],[Product Description Index]],Products_Data[#All],2,0)</f>
        <v>Dress Shirts</v>
      </c>
      <c r="M7868">
        <v>4</v>
      </c>
      <c r="N7868" s="9">
        <v>209.1888888888889</v>
      </c>
      <c r="O7868" s="9">
        <f>Sales_Data17[[#This Row],[Order Quantity]]*Sales_Data17[[#This Row],[Unit Price]]</f>
        <v>836.75555555555559</v>
      </c>
      <c r="P7868" s="9">
        <v>110.87011111111113</v>
      </c>
      <c r="Q7868" s="9">
        <f>Sales_Data17[[#This Row],[Line Total]]-(Sales_Data17[[#This Row],[Total Unit Cost]]*Sales_Data17[[#This Row],[Order Quantity]])</f>
        <v>393.27511111111107</v>
      </c>
      <c r="R7868" s="1" t="str">
        <f>TEXT(Sales_Data17[[#This Row],[OrderDate]],"MMM")</f>
        <v>Nov</v>
      </c>
      <c r="S7868" s="1" t="str">
        <f t="shared" si="122"/>
        <v>2016</v>
      </c>
    </row>
    <row r="7869" spans="1:19">
      <c r="A7869" t="s">
        <v>7892</v>
      </c>
      <c r="B7869" s="2">
        <v>42702</v>
      </c>
      <c r="C7869" s="2" t="str">
        <f>VLOOKUP(Sales_Data17[[#This Row],[Customer Name Index]],Customer_Data[#All],2,0)</f>
        <v>PEDIFIX, Corp</v>
      </c>
      <c r="D7869">
        <v>6</v>
      </c>
      <c r="E7869" t="s">
        <v>2</v>
      </c>
      <c r="F7869" t="s">
        <v>8168</v>
      </c>
      <c r="G7869" t="s">
        <v>8027</v>
      </c>
      <c r="H7869" t="str">
        <f>VLOOKUP(Sales_Data17[[#This Row],[Delivery Region Index]],Regions_Table[#All],2,0)</f>
        <v>New South Wales</v>
      </c>
      <c r="I7869" t="str">
        <f>VLOOKUP(Sales_Data17[[#This Row],[Delivery Region Index]],Regions_Table[#All],3,0)</f>
        <v>Nowra</v>
      </c>
      <c r="J7869">
        <v>17</v>
      </c>
      <c r="K7869">
        <v>3</v>
      </c>
      <c r="L7869" t="str">
        <f>VLOOKUP(Sales_Data17[[#This Row],[Product Description Index]],Products_Data[#All],2,0)</f>
        <v>Sunglasses</v>
      </c>
      <c r="M7869">
        <v>9</v>
      </c>
      <c r="N7869" s="9">
        <v>436.24444444444447</v>
      </c>
      <c r="O7869" s="9">
        <f>Sales_Data17[[#This Row],[Order Quantity]]*Sales_Data17[[#This Row],[Unit Price]]</f>
        <v>3926.2000000000003</v>
      </c>
      <c r="P7869" s="9">
        <v>213.7597777777778</v>
      </c>
      <c r="Q7869" s="9">
        <f>Sales_Data17[[#This Row],[Line Total]]-(Sales_Data17[[#This Row],[Total Unit Cost]]*Sales_Data17[[#This Row],[Order Quantity]])</f>
        <v>2002.3620000000001</v>
      </c>
      <c r="R7869" s="1" t="str">
        <f>TEXT(Sales_Data17[[#This Row],[OrderDate]],"MMM")</f>
        <v>Nov</v>
      </c>
      <c r="S7869" s="1" t="str">
        <f t="shared" si="122"/>
        <v>2016</v>
      </c>
    </row>
    <row r="7870" spans="1:19">
      <c r="A7870" t="s">
        <v>7893</v>
      </c>
      <c r="B7870" s="2">
        <v>42703</v>
      </c>
      <c r="C7870" s="2" t="str">
        <f>VLOOKUP(Sales_Data17[[#This Row],[Customer Name Index]],Customer_Data[#All],2,0)</f>
        <v>Pure Group</v>
      </c>
      <c r="D7870">
        <v>17</v>
      </c>
      <c r="E7870" t="s">
        <v>4</v>
      </c>
      <c r="F7870" t="s">
        <v>8168</v>
      </c>
      <c r="G7870" t="s">
        <v>8025</v>
      </c>
      <c r="H7870" t="str">
        <f>VLOOKUP(Sales_Data17[[#This Row],[Delivery Region Index]],Regions_Table[#All],2,0)</f>
        <v>Victoria</v>
      </c>
      <c r="I7870" t="str">
        <f>VLOOKUP(Sales_Data17[[#This Row],[Delivery Region Index]],Regions_Table[#All],3,0)</f>
        <v>Melbourne</v>
      </c>
      <c r="J7870">
        <v>47</v>
      </c>
      <c r="K7870">
        <v>7</v>
      </c>
      <c r="L7870" t="str">
        <f>VLOOKUP(Sales_Data17[[#This Row],[Product Description Index]],Products_Data[#All],2,0)</f>
        <v>Dress Shirts</v>
      </c>
      <c r="M7870">
        <v>3</v>
      </c>
      <c r="N7870" s="9">
        <v>208.44444444444446</v>
      </c>
      <c r="O7870" s="9">
        <f>Sales_Data17[[#This Row],[Order Quantity]]*Sales_Data17[[#This Row],[Unit Price]]</f>
        <v>625.33333333333337</v>
      </c>
      <c r="P7870" s="9">
        <v>147.99555555555557</v>
      </c>
      <c r="Q7870" s="9">
        <f>Sales_Data17[[#This Row],[Line Total]]-(Sales_Data17[[#This Row],[Total Unit Cost]]*Sales_Data17[[#This Row],[Order Quantity]])</f>
        <v>181.34666666666669</v>
      </c>
      <c r="R7870" s="1" t="str">
        <f>TEXT(Sales_Data17[[#This Row],[OrderDate]],"MMM")</f>
        <v>Nov</v>
      </c>
      <c r="S7870" s="1" t="str">
        <f t="shared" si="122"/>
        <v>2016</v>
      </c>
    </row>
    <row r="7871" spans="1:19">
      <c r="A7871" t="s">
        <v>7894</v>
      </c>
      <c r="B7871" s="2">
        <v>42703</v>
      </c>
      <c r="C7871" s="2" t="str">
        <f>VLOOKUP(Sales_Data17[[#This Row],[Customer Name Index]],Customer_Data[#All],2,0)</f>
        <v>Medsep Group</v>
      </c>
      <c r="D7871">
        <v>8</v>
      </c>
      <c r="E7871" t="s">
        <v>3</v>
      </c>
      <c r="F7871" t="s">
        <v>8168</v>
      </c>
      <c r="G7871" t="s">
        <v>8027</v>
      </c>
      <c r="H7871" t="str">
        <f>VLOOKUP(Sales_Data17[[#This Row],[Delivery Region Index]],Regions_Table[#All],2,0)</f>
        <v>New South Wales</v>
      </c>
      <c r="I7871" t="str">
        <f>VLOOKUP(Sales_Data17[[#This Row],[Delivery Region Index]],Regions_Table[#All],3,0)</f>
        <v>Tamworth</v>
      </c>
      <c r="J7871">
        <v>21</v>
      </c>
      <c r="K7871">
        <v>3</v>
      </c>
      <c r="L7871" t="str">
        <f>VLOOKUP(Sales_Data17[[#This Row],[Product Description Index]],Products_Data[#All],2,0)</f>
        <v>Sunglasses</v>
      </c>
      <c r="M7871">
        <v>7</v>
      </c>
      <c r="N7871" s="9">
        <v>443.68888888888893</v>
      </c>
      <c r="O7871" s="9">
        <f>Sales_Data17[[#This Row],[Order Quantity]]*Sales_Data17[[#This Row],[Unit Price]]</f>
        <v>3105.8222222222225</v>
      </c>
      <c r="P7871" s="9">
        <v>328.32977777777779</v>
      </c>
      <c r="Q7871" s="9">
        <f>Sales_Data17[[#This Row],[Line Total]]-(Sales_Data17[[#This Row],[Total Unit Cost]]*Sales_Data17[[#This Row],[Order Quantity]])</f>
        <v>807.51377777777816</v>
      </c>
      <c r="R7871" s="1" t="str">
        <f>TEXT(Sales_Data17[[#This Row],[OrderDate]],"MMM")</f>
        <v>Nov</v>
      </c>
      <c r="S7871" s="1" t="str">
        <f t="shared" si="122"/>
        <v>2016</v>
      </c>
    </row>
    <row r="7872" spans="1:19">
      <c r="A7872" t="s">
        <v>7895</v>
      </c>
      <c r="B7872" s="2">
        <v>42703</v>
      </c>
      <c r="C7872" s="2" t="str">
        <f>VLOOKUP(Sales_Data17[[#This Row],[Customer Name Index]],Customer_Data[#All],2,0)</f>
        <v>21st Ltd</v>
      </c>
      <c r="D7872">
        <v>10</v>
      </c>
      <c r="E7872" t="s">
        <v>4</v>
      </c>
      <c r="F7872" t="s">
        <v>8168</v>
      </c>
      <c r="G7872" t="s">
        <v>8026</v>
      </c>
      <c r="H7872" t="str">
        <f>VLOOKUP(Sales_Data17[[#This Row],[Delivery Region Index]],Regions_Table[#All],2,0)</f>
        <v>Queensland</v>
      </c>
      <c r="I7872" t="str">
        <f>VLOOKUP(Sales_Data17[[#This Row],[Delivery Region Index]],Regions_Table[#All],3,0)</f>
        <v>Cairns</v>
      </c>
      <c r="J7872">
        <v>28</v>
      </c>
      <c r="K7872">
        <v>4</v>
      </c>
      <c r="L7872" t="str">
        <f>VLOOKUP(Sales_Data17[[#This Row],[Product Description Index]],Products_Data[#All],2,0)</f>
        <v>Jeans</v>
      </c>
      <c r="M7872">
        <v>9</v>
      </c>
      <c r="N7872" s="9">
        <v>719.13333333333333</v>
      </c>
      <c r="O7872" s="9">
        <f>Sales_Data17[[#This Row],[Order Quantity]]*Sales_Data17[[#This Row],[Unit Price]]</f>
        <v>6472.2</v>
      </c>
      <c r="P7872" s="9">
        <v>445.86266666666666</v>
      </c>
      <c r="Q7872" s="9">
        <f>Sales_Data17[[#This Row],[Line Total]]-(Sales_Data17[[#This Row],[Total Unit Cost]]*Sales_Data17[[#This Row],[Order Quantity]])</f>
        <v>2459.4359999999997</v>
      </c>
      <c r="R7872" s="1" t="str">
        <f>TEXT(Sales_Data17[[#This Row],[OrderDate]],"MMM")</f>
        <v>Nov</v>
      </c>
      <c r="S7872" s="1" t="str">
        <f t="shared" si="122"/>
        <v>2016</v>
      </c>
    </row>
    <row r="7873" spans="1:19">
      <c r="A7873" t="s">
        <v>7896</v>
      </c>
      <c r="B7873" s="2">
        <v>42703</v>
      </c>
      <c r="C7873" s="2" t="str">
        <f>VLOOKUP(Sales_Data17[[#This Row],[Customer Name Index]],Customer_Data[#All],2,0)</f>
        <v>Procter Corp</v>
      </c>
      <c r="D7873">
        <v>5</v>
      </c>
      <c r="E7873" t="s">
        <v>2</v>
      </c>
      <c r="F7873" t="s">
        <v>8168</v>
      </c>
      <c r="G7873" t="s">
        <v>8027</v>
      </c>
      <c r="H7873" t="str">
        <f>VLOOKUP(Sales_Data17[[#This Row],[Delivery Region Index]],Regions_Table[#All],2,0)</f>
        <v>New South Wales</v>
      </c>
      <c r="I7873" t="str">
        <f>VLOOKUP(Sales_Data17[[#This Row],[Delivery Region Index]],Regions_Table[#All],3,0)</f>
        <v>Lake Macquarie</v>
      </c>
      <c r="J7873">
        <v>13</v>
      </c>
      <c r="K7873">
        <v>2</v>
      </c>
      <c r="L7873" t="str">
        <f>VLOOKUP(Sales_Data17[[#This Row],[Product Description Index]],Products_Data[#All],2,0)</f>
        <v>Pants</v>
      </c>
      <c r="M7873">
        <v>3</v>
      </c>
      <c r="N7873" s="9">
        <v>434.75555555555559</v>
      </c>
      <c r="O7873" s="9">
        <f>Sales_Data17[[#This Row],[Order Quantity]]*Sales_Data17[[#This Row],[Unit Price]]</f>
        <v>1304.2666666666669</v>
      </c>
      <c r="P7873" s="9">
        <v>204.33511111111113</v>
      </c>
      <c r="Q7873" s="9">
        <f>Sales_Data17[[#This Row],[Line Total]]-(Sales_Data17[[#This Row],[Total Unit Cost]]*Sales_Data17[[#This Row],[Order Quantity]])</f>
        <v>691.26133333333348</v>
      </c>
      <c r="R7873" s="1" t="str">
        <f>TEXT(Sales_Data17[[#This Row],[OrderDate]],"MMM")</f>
        <v>Nov</v>
      </c>
      <c r="S7873" s="1" t="str">
        <f t="shared" si="122"/>
        <v>2016</v>
      </c>
    </row>
    <row r="7874" spans="1:19">
      <c r="A7874" t="s">
        <v>7897</v>
      </c>
      <c r="B7874" s="2">
        <v>42703</v>
      </c>
      <c r="C7874" s="2" t="str">
        <f>VLOOKUP(Sales_Data17[[#This Row],[Customer Name Index]],Customer_Data[#All],2,0)</f>
        <v>Medsep Group</v>
      </c>
      <c r="D7874">
        <v>8</v>
      </c>
      <c r="E7874" t="s">
        <v>4</v>
      </c>
      <c r="F7874" t="s">
        <v>8168</v>
      </c>
      <c r="G7874" t="s">
        <v>8027</v>
      </c>
      <c r="H7874" t="str">
        <f>VLOOKUP(Sales_Data17[[#This Row],[Delivery Region Index]],Regions_Table[#All],2,0)</f>
        <v>New South Wales</v>
      </c>
      <c r="I7874" t="str">
        <f>VLOOKUP(Sales_Data17[[#This Row],[Delivery Region Index]],Regions_Table[#All],3,0)</f>
        <v>Tweed Heads</v>
      </c>
      <c r="J7874">
        <v>22</v>
      </c>
      <c r="K7874">
        <v>3</v>
      </c>
      <c r="L7874" t="str">
        <f>VLOOKUP(Sales_Data17[[#This Row],[Product Description Index]],Products_Data[#All],2,0)</f>
        <v>Sunglasses</v>
      </c>
      <c r="M7874">
        <v>3</v>
      </c>
      <c r="N7874" s="9">
        <v>598.5333333333333</v>
      </c>
      <c r="O7874" s="9">
        <f>Sales_Data17[[#This Row],[Order Quantity]]*Sales_Data17[[#This Row],[Unit Price]]</f>
        <v>1795.6</v>
      </c>
      <c r="P7874" s="9">
        <v>323.20800000000003</v>
      </c>
      <c r="Q7874" s="9">
        <f>Sales_Data17[[#This Row],[Line Total]]-(Sales_Data17[[#This Row],[Total Unit Cost]]*Sales_Data17[[#This Row],[Order Quantity]])</f>
        <v>825.97599999999989</v>
      </c>
      <c r="R7874" s="1" t="str">
        <f>TEXT(Sales_Data17[[#This Row],[OrderDate]],"MMM")</f>
        <v>Nov</v>
      </c>
      <c r="S7874" s="1" t="str">
        <f t="shared" ref="S7874:S7937" si="123">TEXT(B7874,"YYY")</f>
        <v>2016</v>
      </c>
    </row>
    <row r="7875" spans="1:19">
      <c r="A7875" t="s">
        <v>7898</v>
      </c>
      <c r="B7875" s="2">
        <v>42703</v>
      </c>
      <c r="C7875" s="2" t="str">
        <f>VLOOKUP(Sales_Data17[[#This Row],[Customer Name Index]],Customer_Data[#All],2,0)</f>
        <v>3LAB, Ltd</v>
      </c>
      <c r="D7875">
        <v>16</v>
      </c>
      <c r="E7875" t="s">
        <v>4</v>
      </c>
      <c r="F7875" t="s">
        <v>8168</v>
      </c>
      <c r="G7875" t="s">
        <v>8025</v>
      </c>
      <c r="H7875" t="str">
        <f>VLOOKUP(Sales_Data17[[#This Row],[Delivery Region Index]],Regions_Table[#All],2,0)</f>
        <v>Queensland</v>
      </c>
      <c r="I7875" t="str">
        <f>VLOOKUP(Sales_Data17[[#This Row],[Delivery Region Index]],Regions_Table[#All],3,0)</f>
        <v>Townsville</v>
      </c>
      <c r="J7875">
        <v>45</v>
      </c>
      <c r="K7875">
        <v>7</v>
      </c>
      <c r="L7875" t="str">
        <f>VLOOKUP(Sales_Data17[[#This Row],[Product Description Index]],Products_Data[#All],2,0)</f>
        <v>Dress Shirts</v>
      </c>
      <c r="M7875">
        <v>3</v>
      </c>
      <c r="N7875" s="9">
        <v>81.144444444444446</v>
      </c>
      <c r="O7875" s="9">
        <f>Sales_Data17[[#This Row],[Order Quantity]]*Sales_Data17[[#This Row],[Unit Price]]</f>
        <v>243.43333333333334</v>
      </c>
      <c r="P7875" s="9">
        <v>51.121000000000009</v>
      </c>
      <c r="Q7875" s="9">
        <f>Sales_Data17[[#This Row],[Line Total]]-(Sales_Data17[[#This Row],[Total Unit Cost]]*Sales_Data17[[#This Row],[Order Quantity]])</f>
        <v>90.070333333333309</v>
      </c>
      <c r="R7875" s="1" t="str">
        <f>TEXT(Sales_Data17[[#This Row],[OrderDate]],"MMM")</f>
        <v>Nov</v>
      </c>
      <c r="S7875" s="1" t="str">
        <f t="shared" si="123"/>
        <v>2016</v>
      </c>
    </row>
    <row r="7876" spans="1:19">
      <c r="A7876" t="s">
        <v>7899</v>
      </c>
      <c r="B7876" s="2">
        <v>42703</v>
      </c>
      <c r="C7876" s="2" t="str">
        <f>VLOOKUP(Sales_Data17[[#This Row],[Customer Name Index]],Customer_Data[#All],2,0)</f>
        <v>Procter Corp</v>
      </c>
      <c r="D7876">
        <v>5</v>
      </c>
      <c r="E7876" t="s">
        <v>2</v>
      </c>
      <c r="F7876" t="s">
        <v>8168</v>
      </c>
      <c r="G7876" t="s">
        <v>8027</v>
      </c>
      <c r="H7876" t="str">
        <f>VLOOKUP(Sales_Data17[[#This Row],[Delivery Region Index]],Regions_Table[#All],2,0)</f>
        <v>New South Wales</v>
      </c>
      <c r="I7876" t="str">
        <f>VLOOKUP(Sales_Data17[[#This Row],[Delivery Region Index]],Regions_Table[#All],3,0)</f>
        <v>Lismore</v>
      </c>
      <c r="J7876">
        <v>14</v>
      </c>
      <c r="K7876">
        <v>2</v>
      </c>
      <c r="L7876" t="str">
        <f>VLOOKUP(Sales_Data17[[#This Row],[Product Description Index]],Products_Data[#All],2,0)</f>
        <v>Pants</v>
      </c>
      <c r="M7876">
        <v>3</v>
      </c>
      <c r="N7876" s="9">
        <v>251.62222222222221</v>
      </c>
      <c r="O7876" s="9">
        <f>Sales_Data17[[#This Row],[Order Quantity]]*Sales_Data17[[#This Row],[Unit Price]]</f>
        <v>754.86666666666656</v>
      </c>
      <c r="P7876" s="9">
        <v>163.55444444444444</v>
      </c>
      <c r="Q7876" s="9">
        <f>Sales_Data17[[#This Row],[Line Total]]-(Sales_Data17[[#This Row],[Total Unit Cost]]*Sales_Data17[[#This Row],[Order Quantity]])</f>
        <v>264.20333333333326</v>
      </c>
      <c r="R7876" s="1" t="str">
        <f>TEXT(Sales_Data17[[#This Row],[OrderDate]],"MMM")</f>
        <v>Nov</v>
      </c>
      <c r="S7876" s="1" t="str">
        <f t="shared" si="123"/>
        <v>2016</v>
      </c>
    </row>
    <row r="7877" spans="1:19">
      <c r="A7877" t="s">
        <v>7900</v>
      </c>
      <c r="B7877" s="2">
        <v>42704</v>
      </c>
      <c r="C7877" s="2" t="str">
        <f>VLOOKUP(Sales_Data17[[#This Row],[Customer Name Index]],Customer_Data[#All],2,0)</f>
        <v>PEDIFIX, Corp</v>
      </c>
      <c r="D7877">
        <v>6</v>
      </c>
      <c r="E7877" t="s">
        <v>4</v>
      </c>
      <c r="F7877" t="s">
        <v>8168</v>
      </c>
      <c r="G7877" t="s">
        <v>8027</v>
      </c>
      <c r="H7877" t="str">
        <f>VLOOKUP(Sales_Data17[[#This Row],[Delivery Region Index]],Regions_Table[#All],2,0)</f>
        <v>New South Wales</v>
      </c>
      <c r="I7877" t="str">
        <f>VLOOKUP(Sales_Data17[[#This Row],[Delivery Region Index]],Regions_Table[#All],3,0)</f>
        <v>Newcastle</v>
      </c>
      <c r="J7877">
        <v>16</v>
      </c>
      <c r="K7877">
        <v>3</v>
      </c>
      <c r="L7877" t="str">
        <f>VLOOKUP(Sales_Data17[[#This Row],[Product Description Index]],Products_Data[#All],2,0)</f>
        <v>Sunglasses</v>
      </c>
      <c r="M7877">
        <v>4</v>
      </c>
      <c r="N7877" s="9">
        <v>109.43333333333334</v>
      </c>
      <c r="O7877" s="9">
        <f>Sales_Data17[[#This Row],[Order Quantity]]*Sales_Data17[[#This Row],[Unit Price]]</f>
        <v>437.73333333333335</v>
      </c>
      <c r="P7877" s="9">
        <v>53.62233333333333</v>
      </c>
      <c r="Q7877" s="9">
        <f>Sales_Data17[[#This Row],[Line Total]]-(Sales_Data17[[#This Row],[Total Unit Cost]]*Sales_Data17[[#This Row],[Order Quantity]])</f>
        <v>223.24400000000003</v>
      </c>
      <c r="R7877" s="1" t="str">
        <f>TEXT(Sales_Data17[[#This Row],[OrderDate]],"MMM")</f>
        <v>Nov</v>
      </c>
      <c r="S7877" s="1" t="str">
        <f t="shared" si="123"/>
        <v>2016</v>
      </c>
    </row>
    <row r="7878" spans="1:19">
      <c r="A7878" t="s">
        <v>7901</v>
      </c>
      <c r="B7878" s="2">
        <v>42704</v>
      </c>
      <c r="C7878" s="2" t="str">
        <f>VLOOKUP(Sales_Data17[[#This Row],[Customer Name Index]],Customer_Data[#All],2,0)</f>
        <v xml:space="preserve">Medline </v>
      </c>
      <c r="D7878">
        <v>12</v>
      </c>
      <c r="E7878" t="s">
        <v>2</v>
      </c>
      <c r="F7878" t="s">
        <v>8168</v>
      </c>
      <c r="G7878" t="s">
        <v>8026</v>
      </c>
      <c r="H7878" t="str">
        <f>VLOOKUP(Sales_Data17[[#This Row],[Delivery Region Index]],Regions_Table[#All],2,0)</f>
        <v>Queensland</v>
      </c>
      <c r="I7878" t="str">
        <f>VLOOKUP(Sales_Data17[[#This Row],[Delivery Region Index]],Regions_Table[#All],3,0)</f>
        <v>Ipswich</v>
      </c>
      <c r="J7878">
        <v>34</v>
      </c>
      <c r="K7878">
        <v>5</v>
      </c>
      <c r="L7878" t="str">
        <f>VLOOKUP(Sales_Data17[[#This Row],[Product Description Index]],Products_Data[#All],2,0)</f>
        <v>Hats</v>
      </c>
      <c r="M7878">
        <v>7</v>
      </c>
      <c r="N7878" s="9">
        <v>317.13333333333338</v>
      </c>
      <c r="O7878" s="9">
        <f>Sales_Data17[[#This Row],[Order Quantity]]*Sales_Data17[[#This Row],[Unit Price]]</f>
        <v>2219.9333333333338</v>
      </c>
      <c r="P7878" s="9">
        <v>244.1926666666667</v>
      </c>
      <c r="Q7878" s="9">
        <f>Sales_Data17[[#This Row],[Line Total]]-(Sales_Data17[[#This Row],[Total Unit Cost]]*Sales_Data17[[#This Row],[Order Quantity]])</f>
        <v>510.58466666666709</v>
      </c>
      <c r="R7878" s="1" t="str">
        <f>TEXT(Sales_Data17[[#This Row],[OrderDate]],"MMM")</f>
        <v>Nov</v>
      </c>
      <c r="S7878" s="1" t="str">
        <f t="shared" si="123"/>
        <v>2016</v>
      </c>
    </row>
    <row r="7879" spans="1:19">
      <c r="A7879" t="s">
        <v>7902</v>
      </c>
      <c r="B7879" s="2">
        <v>42704</v>
      </c>
      <c r="C7879" s="2" t="str">
        <f>VLOOKUP(Sales_Data17[[#This Row],[Customer Name Index]],Customer_Data[#All],2,0)</f>
        <v>Medsep Group</v>
      </c>
      <c r="D7879">
        <v>8</v>
      </c>
      <c r="E7879" t="s">
        <v>2</v>
      </c>
      <c r="F7879" t="s">
        <v>8168</v>
      </c>
      <c r="G7879" t="s">
        <v>8027</v>
      </c>
      <c r="H7879" t="str">
        <f>VLOOKUP(Sales_Data17[[#This Row],[Delivery Region Index]],Regions_Table[#All],2,0)</f>
        <v>New South Wales</v>
      </c>
      <c r="I7879" t="str">
        <f>VLOOKUP(Sales_Data17[[#This Row],[Delivery Region Index]],Regions_Table[#All],3,0)</f>
        <v>Tamworth</v>
      </c>
      <c r="J7879">
        <v>21</v>
      </c>
      <c r="K7879">
        <v>3</v>
      </c>
      <c r="L7879" t="str">
        <f>VLOOKUP(Sales_Data17[[#This Row],[Product Description Index]],Products_Data[#All],2,0)</f>
        <v>Sunglasses</v>
      </c>
      <c r="M7879">
        <v>4</v>
      </c>
      <c r="N7879" s="9">
        <v>29.777777777777779</v>
      </c>
      <c r="O7879" s="9">
        <f>Sales_Data17[[#This Row],[Order Quantity]]*Sales_Data17[[#This Row],[Unit Price]]</f>
        <v>119.11111111111111</v>
      </c>
      <c r="P7879" s="9">
        <v>17.866666666666664</v>
      </c>
      <c r="Q7879" s="9">
        <f>Sales_Data17[[#This Row],[Line Total]]-(Sales_Data17[[#This Row],[Total Unit Cost]]*Sales_Data17[[#This Row],[Order Quantity]])</f>
        <v>47.64444444444446</v>
      </c>
      <c r="R7879" s="1" t="str">
        <f>TEXT(Sales_Data17[[#This Row],[OrderDate]],"MMM")</f>
        <v>Nov</v>
      </c>
      <c r="S7879" s="1" t="str">
        <f t="shared" si="123"/>
        <v>2016</v>
      </c>
    </row>
    <row r="7880" spans="1:19">
      <c r="A7880" t="s">
        <v>7903</v>
      </c>
      <c r="B7880" s="2">
        <v>42704</v>
      </c>
      <c r="C7880" s="2" t="str">
        <f>VLOOKUP(Sales_Data17[[#This Row],[Customer Name Index]],Customer_Data[#All],2,0)</f>
        <v>Avon Corp</v>
      </c>
      <c r="D7880">
        <v>1</v>
      </c>
      <c r="E7880" t="s">
        <v>2</v>
      </c>
      <c r="F7880" t="s">
        <v>8168</v>
      </c>
      <c r="G7880" t="s">
        <v>8027</v>
      </c>
      <c r="H7880" t="str">
        <f>VLOOKUP(Sales_Data17[[#This Row],[Delivery Region Index]],Regions_Table[#All],2,0)</f>
        <v>New South Wales</v>
      </c>
      <c r="I7880" t="str">
        <f>VLOOKUP(Sales_Data17[[#This Row],[Delivery Region Index]],Regions_Table[#All],3,0)</f>
        <v>Armidale</v>
      </c>
      <c r="J7880">
        <v>3</v>
      </c>
      <c r="K7880">
        <v>1</v>
      </c>
      <c r="L7880" t="str">
        <f>VLOOKUP(Sales_Data17[[#This Row],[Product Description Index]],Products_Data[#All],2,0)</f>
        <v>Shirts</v>
      </c>
      <c r="M7880">
        <v>7</v>
      </c>
      <c r="N7880" s="9">
        <v>710.94444444444446</v>
      </c>
      <c r="O7880" s="9">
        <f>Sales_Data17[[#This Row],[Order Quantity]]*Sales_Data17[[#This Row],[Unit Price]]</f>
        <v>4976.6111111111113</v>
      </c>
      <c r="P7880" s="9">
        <v>504.77055555555552</v>
      </c>
      <c r="Q7880" s="9">
        <f>Sales_Data17[[#This Row],[Line Total]]-(Sales_Data17[[#This Row],[Total Unit Cost]]*Sales_Data17[[#This Row],[Order Quantity]])</f>
        <v>1443.2172222222225</v>
      </c>
      <c r="R7880" s="1" t="str">
        <f>TEXT(Sales_Data17[[#This Row],[OrderDate]],"MMM")</f>
        <v>Nov</v>
      </c>
      <c r="S7880" s="1" t="str">
        <f t="shared" si="123"/>
        <v>2016</v>
      </c>
    </row>
    <row r="7881" spans="1:19">
      <c r="A7881" t="s">
        <v>7904</v>
      </c>
      <c r="B7881" s="2">
        <v>42705</v>
      </c>
      <c r="C7881" s="2" t="str">
        <f>VLOOKUP(Sales_Data17[[#This Row],[Customer Name Index]],Customer_Data[#All],2,0)</f>
        <v>PEDIFIX, Corp</v>
      </c>
      <c r="D7881">
        <v>6</v>
      </c>
      <c r="E7881" t="s">
        <v>2</v>
      </c>
      <c r="F7881" t="s">
        <v>8168</v>
      </c>
      <c r="G7881" t="s">
        <v>8027</v>
      </c>
      <c r="H7881" t="str">
        <f>VLOOKUP(Sales_Data17[[#This Row],[Delivery Region Index]],Regions_Table[#All],2,0)</f>
        <v>New South Wales</v>
      </c>
      <c r="I7881" t="str">
        <f>VLOOKUP(Sales_Data17[[#This Row],[Delivery Region Index]],Regions_Table[#All],3,0)</f>
        <v>Nowra</v>
      </c>
      <c r="J7881">
        <v>17</v>
      </c>
      <c r="K7881">
        <v>3</v>
      </c>
      <c r="L7881" t="str">
        <f>VLOOKUP(Sales_Data17[[#This Row],[Product Description Index]],Products_Data[#All],2,0)</f>
        <v>Sunglasses</v>
      </c>
      <c r="M7881">
        <v>2</v>
      </c>
      <c r="N7881" s="9">
        <v>399.76666666666665</v>
      </c>
      <c r="O7881" s="9">
        <f>Sales_Data17[[#This Row],[Order Quantity]]*Sales_Data17[[#This Row],[Unit Price]]</f>
        <v>799.5333333333333</v>
      </c>
      <c r="P7881" s="9">
        <v>191.88800000000001</v>
      </c>
      <c r="Q7881" s="9">
        <f>Sales_Data17[[#This Row],[Line Total]]-(Sales_Data17[[#This Row],[Total Unit Cost]]*Sales_Data17[[#This Row],[Order Quantity]])</f>
        <v>415.75733333333329</v>
      </c>
      <c r="R7881" s="1" t="str">
        <f>TEXT(Sales_Data17[[#This Row],[OrderDate]],"MMM")</f>
        <v>Dec</v>
      </c>
      <c r="S7881" s="1" t="str">
        <f t="shared" si="123"/>
        <v>2016</v>
      </c>
    </row>
    <row r="7882" spans="1:19">
      <c r="A7882" t="s">
        <v>7905</v>
      </c>
      <c r="B7882" s="2">
        <v>42705</v>
      </c>
      <c r="C7882" s="2" t="str">
        <f>VLOOKUP(Sales_Data17[[#This Row],[Customer Name Index]],Customer_Data[#All],2,0)</f>
        <v>Medsep Group</v>
      </c>
      <c r="D7882">
        <v>8</v>
      </c>
      <c r="E7882" t="s">
        <v>4</v>
      </c>
      <c r="F7882" t="s">
        <v>8168</v>
      </c>
      <c r="G7882" t="s">
        <v>8027</v>
      </c>
      <c r="H7882" t="str">
        <f>VLOOKUP(Sales_Data17[[#This Row],[Delivery Region Index]],Regions_Table[#All],2,0)</f>
        <v>New South Wales</v>
      </c>
      <c r="I7882" t="str">
        <f>VLOOKUP(Sales_Data17[[#This Row],[Delivery Region Index]],Regions_Table[#All],3,0)</f>
        <v>Tweed Heads</v>
      </c>
      <c r="J7882">
        <v>22</v>
      </c>
      <c r="K7882">
        <v>3</v>
      </c>
      <c r="L7882" t="str">
        <f>VLOOKUP(Sales_Data17[[#This Row],[Product Description Index]],Products_Data[#All],2,0)</f>
        <v>Sunglasses</v>
      </c>
      <c r="M7882">
        <v>6</v>
      </c>
      <c r="N7882" s="9">
        <v>446.66666666666669</v>
      </c>
      <c r="O7882" s="9">
        <f>Sales_Data17[[#This Row],[Order Quantity]]*Sales_Data17[[#This Row],[Unit Price]]</f>
        <v>2680</v>
      </c>
      <c r="P7882" s="9">
        <v>348.4</v>
      </c>
      <c r="Q7882" s="9">
        <f>Sales_Data17[[#This Row],[Line Total]]-(Sales_Data17[[#This Row],[Total Unit Cost]]*Sales_Data17[[#This Row],[Order Quantity]])</f>
        <v>589.60000000000036</v>
      </c>
      <c r="R7882" s="1" t="str">
        <f>TEXT(Sales_Data17[[#This Row],[OrderDate]],"MMM")</f>
        <v>Dec</v>
      </c>
      <c r="S7882" s="1" t="str">
        <f t="shared" si="123"/>
        <v>2016</v>
      </c>
    </row>
    <row r="7883" spans="1:19">
      <c r="A7883" t="s">
        <v>7906</v>
      </c>
      <c r="B7883" s="2">
        <v>42705</v>
      </c>
      <c r="C7883" s="2" t="str">
        <f>VLOOKUP(Sales_Data17[[#This Row],[Customer Name Index]],Customer_Data[#All],2,0)</f>
        <v>Ole Group</v>
      </c>
      <c r="D7883">
        <v>13</v>
      </c>
      <c r="E7883" t="s">
        <v>3</v>
      </c>
      <c r="F7883" t="s">
        <v>8168</v>
      </c>
      <c r="G7883" t="s">
        <v>8026</v>
      </c>
      <c r="H7883" t="str">
        <f>VLOOKUP(Sales_Data17[[#This Row],[Delivery Region Index]],Regions_Table[#All],2,0)</f>
        <v>Queensland</v>
      </c>
      <c r="I7883" t="str">
        <f>VLOOKUP(Sales_Data17[[#This Row],[Delivery Region Index]],Regions_Table[#All],3,0)</f>
        <v>Maryborough</v>
      </c>
      <c r="J7883">
        <v>37</v>
      </c>
      <c r="K7883">
        <v>6</v>
      </c>
      <c r="L7883" t="str">
        <f>VLOOKUP(Sales_Data17[[#This Row],[Product Description Index]],Products_Data[#All],2,0)</f>
        <v>Socks</v>
      </c>
      <c r="M7883">
        <v>5</v>
      </c>
      <c r="N7883" s="9">
        <v>287.35555555555561</v>
      </c>
      <c r="O7883" s="9">
        <f>Sales_Data17[[#This Row],[Order Quantity]]*Sales_Data17[[#This Row],[Unit Price]]</f>
        <v>1436.7777777777781</v>
      </c>
      <c r="P7883" s="9">
        <v>198.27533333333335</v>
      </c>
      <c r="Q7883" s="9">
        <f>Sales_Data17[[#This Row],[Line Total]]-(Sales_Data17[[#This Row],[Total Unit Cost]]*Sales_Data17[[#This Row],[Order Quantity]])</f>
        <v>445.40111111111128</v>
      </c>
      <c r="R7883" s="1" t="str">
        <f>TEXT(Sales_Data17[[#This Row],[OrderDate]],"MMM")</f>
        <v>Dec</v>
      </c>
      <c r="S7883" s="1" t="str">
        <f t="shared" si="123"/>
        <v>2016</v>
      </c>
    </row>
    <row r="7884" spans="1:19">
      <c r="A7884" t="s">
        <v>7907</v>
      </c>
      <c r="B7884" s="2">
        <v>42705</v>
      </c>
      <c r="C7884" s="2" t="str">
        <f>VLOOKUP(Sales_Data17[[#This Row],[Customer Name Index]],Customer_Data[#All],2,0)</f>
        <v>21st Ltd</v>
      </c>
      <c r="D7884">
        <v>10</v>
      </c>
      <c r="E7884" t="s">
        <v>4</v>
      </c>
      <c r="F7884" t="s">
        <v>8168</v>
      </c>
      <c r="G7884" t="s">
        <v>8026</v>
      </c>
      <c r="H7884" t="str">
        <f>VLOOKUP(Sales_Data17[[#This Row],[Delivery Region Index]],Regions_Table[#All],2,0)</f>
        <v>Queensland</v>
      </c>
      <c r="I7884" t="str">
        <f>VLOOKUP(Sales_Data17[[#This Row],[Delivery Region Index]],Regions_Table[#All],3,0)</f>
        <v>Charters Towers</v>
      </c>
      <c r="J7884">
        <v>29</v>
      </c>
      <c r="K7884">
        <v>4</v>
      </c>
      <c r="L7884" t="str">
        <f>VLOOKUP(Sales_Data17[[#This Row],[Product Description Index]],Products_Data[#All],2,0)</f>
        <v>Jeans</v>
      </c>
      <c r="M7884">
        <v>5</v>
      </c>
      <c r="N7884" s="9">
        <v>118.36666666666666</v>
      </c>
      <c r="O7884" s="9">
        <f>Sales_Data17[[#This Row],[Order Quantity]]*Sales_Data17[[#This Row],[Unit Price]]</f>
        <v>591.83333333333326</v>
      </c>
      <c r="P7884" s="9">
        <v>68.652666666666661</v>
      </c>
      <c r="Q7884" s="9">
        <f>Sales_Data17[[#This Row],[Line Total]]-(Sales_Data17[[#This Row],[Total Unit Cost]]*Sales_Data17[[#This Row],[Order Quantity]])</f>
        <v>248.56999999999994</v>
      </c>
      <c r="R7884" s="1" t="str">
        <f>TEXT(Sales_Data17[[#This Row],[OrderDate]],"MMM")</f>
        <v>Dec</v>
      </c>
      <c r="S7884" s="1" t="str">
        <f t="shared" si="123"/>
        <v>2016</v>
      </c>
    </row>
    <row r="7885" spans="1:19">
      <c r="A7885" t="s">
        <v>7908</v>
      </c>
      <c r="B7885" s="2">
        <v>42705</v>
      </c>
      <c r="C7885" s="2" t="str">
        <f>VLOOKUP(Sales_Data17[[#This Row],[Customer Name Index]],Customer_Data[#All],2,0)</f>
        <v>Medsep Group</v>
      </c>
      <c r="D7885">
        <v>8</v>
      </c>
      <c r="E7885" t="s">
        <v>4</v>
      </c>
      <c r="F7885" t="s">
        <v>8168</v>
      </c>
      <c r="G7885" t="s">
        <v>8027</v>
      </c>
      <c r="H7885" t="str">
        <f>VLOOKUP(Sales_Data17[[#This Row],[Delivery Region Index]],Regions_Table[#All],2,0)</f>
        <v>New South Wales</v>
      </c>
      <c r="I7885" t="str">
        <f>VLOOKUP(Sales_Data17[[#This Row],[Delivery Region Index]],Regions_Table[#All],3,0)</f>
        <v>Tweed Heads</v>
      </c>
      <c r="J7885">
        <v>22</v>
      </c>
      <c r="K7885">
        <v>4</v>
      </c>
      <c r="L7885" t="str">
        <f>VLOOKUP(Sales_Data17[[#This Row],[Product Description Index]],Products_Data[#All],2,0)</f>
        <v>Jeans</v>
      </c>
      <c r="M7885">
        <v>1</v>
      </c>
      <c r="N7885" s="9">
        <v>433.26666666666665</v>
      </c>
      <c r="O7885" s="9">
        <f>Sales_Data17[[#This Row],[Order Quantity]]*Sales_Data17[[#This Row],[Unit Price]]</f>
        <v>433.26666666666665</v>
      </c>
      <c r="P7885" s="9">
        <v>216.63333333333333</v>
      </c>
      <c r="Q7885" s="9">
        <f>Sales_Data17[[#This Row],[Line Total]]-(Sales_Data17[[#This Row],[Total Unit Cost]]*Sales_Data17[[#This Row],[Order Quantity]])</f>
        <v>216.63333333333333</v>
      </c>
      <c r="R7885" s="1" t="str">
        <f>TEXT(Sales_Data17[[#This Row],[OrderDate]],"MMM")</f>
        <v>Dec</v>
      </c>
      <c r="S7885" s="1" t="str">
        <f t="shared" si="123"/>
        <v>2016</v>
      </c>
    </row>
    <row r="7886" spans="1:19">
      <c r="A7886" t="s">
        <v>7909</v>
      </c>
      <c r="B7886" s="2">
        <v>42706</v>
      </c>
      <c r="C7886" s="2" t="str">
        <f>VLOOKUP(Sales_Data17[[#This Row],[Customer Name Index]],Customer_Data[#All],2,0)</f>
        <v>Avon Corp</v>
      </c>
      <c r="D7886">
        <v>1</v>
      </c>
      <c r="E7886" t="s">
        <v>2</v>
      </c>
      <c r="F7886" t="s">
        <v>8168</v>
      </c>
      <c r="G7886" t="s">
        <v>8027</v>
      </c>
      <c r="H7886" t="str">
        <f>VLOOKUP(Sales_Data17[[#This Row],[Delivery Region Index]],Regions_Table[#All],2,0)</f>
        <v>New South Wales</v>
      </c>
      <c r="I7886" t="str">
        <f>VLOOKUP(Sales_Data17[[#This Row],[Delivery Region Index]],Regions_Table[#All],3,0)</f>
        <v>Armidale</v>
      </c>
      <c r="J7886">
        <v>3</v>
      </c>
      <c r="K7886">
        <v>1</v>
      </c>
      <c r="L7886" t="str">
        <f>VLOOKUP(Sales_Data17[[#This Row],[Product Description Index]],Products_Data[#All],2,0)</f>
        <v>Shirts</v>
      </c>
      <c r="M7886">
        <v>5</v>
      </c>
      <c r="N7886" s="9">
        <v>98.266666666666666</v>
      </c>
      <c r="O7886" s="9">
        <f>Sales_Data17[[#This Row],[Order Quantity]]*Sales_Data17[[#This Row],[Unit Price]]</f>
        <v>491.33333333333331</v>
      </c>
      <c r="P7886" s="9">
        <v>56.994666666666667</v>
      </c>
      <c r="Q7886" s="9">
        <f>Sales_Data17[[#This Row],[Line Total]]-(Sales_Data17[[#This Row],[Total Unit Cost]]*Sales_Data17[[#This Row],[Order Quantity]])</f>
        <v>206.35999999999996</v>
      </c>
      <c r="R7886" s="1" t="str">
        <f>TEXT(Sales_Data17[[#This Row],[OrderDate]],"MMM")</f>
        <v>Dec</v>
      </c>
      <c r="S7886" s="1" t="str">
        <f t="shared" si="123"/>
        <v>2016</v>
      </c>
    </row>
    <row r="7887" spans="1:19">
      <c r="A7887" t="s">
        <v>7910</v>
      </c>
      <c r="B7887" s="2">
        <v>42706</v>
      </c>
      <c r="C7887" s="2" t="str">
        <f>VLOOKUP(Sales_Data17[[#This Row],[Customer Name Index]],Customer_Data[#All],2,0)</f>
        <v>Avon Corp</v>
      </c>
      <c r="D7887">
        <v>1</v>
      </c>
      <c r="E7887" t="s">
        <v>2</v>
      </c>
      <c r="F7887" t="s">
        <v>8168</v>
      </c>
      <c r="G7887" t="s">
        <v>8027</v>
      </c>
      <c r="H7887" t="str">
        <f>VLOOKUP(Sales_Data17[[#This Row],[Delivery Region Index]],Regions_Table[#All],2,0)</f>
        <v>New South Wales</v>
      </c>
      <c r="I7887" t="str">
        <f>VLOOKUP(Sales_Data17[[#This Row],[Delivery Region Index]],Regions_Table[#All],3,0)</f>
        <v>Albury</v>
      </c>
      <c r="J7887">
        <v>2</v>
      </c>
      <c r="K7887">
        <v>1</v>
      </c>
      <c r="L7887" t="str">
        <f>VLOOKUP(Sales_Data17[[#This Row],[Product Description Index]],Products_Data[#All],2,0)</f>
        <v>Shirts</v>
      </c>
      <c r="M7887">
        <v>7</v>
      </c>
      <c r="N7887" s="9">
        <v>125.8111111111111</v>
      </c>
      <c r="O7887" s="9">
        <f>Sales_Data17[[#This Row],[Order Quantity]]*Sales_Data17[[#This Row],[Unit Price]]</f>
        <v>880.67777777777769</v>
      </c>
      <c r="P7887" s="9">
        <v>59.131222222222213</v>
      </c>
      <c r="Q7887" s="9">
        <f>Sales_Data17[[#This Row],[Line Total]]-(Sales_Data17[[#This Row],[Total Unit Cost]]*Sales_Data17[[#This Row],[Order Quantity]])</f>
        <v>466.75922222222221</v>
      </c>
      <c r="R7887" s="1" t="str">
        <f>TEXT(Sales_Data17[[#This Row],[OrderDate]],"MMM")</f>
        <v>Dec</v>
      </c>
      <c r="S7887" s="1" t="str">
        <f t="shared" si="123"/>
        <v>2016</v>
      </c>
    </row>
    <row r="7888" spans="1:19">
      <c r="A7888" t="s">
        <v>7911</v>
      </c>
      <c r="B7888" s="2">
        <v>42706</v>
      </c>
      <c r="C7888" s="2" t="str">
        <f>VLOOKUP(Sales_Data17[[#This Row],[Customer Name Index]],Customer_Data[#All],2,0)</f>
        <v>New Ltd</v>
      </c>
      <c r="D7888">
        <v>7</v>
      </c>
      <c r="E7888" t="s">
        <v>4</v>
      </c>
      <c r="F7888" t="s">
        <v>8168</v>
      </c>
      <c r="G7888" t="s">
        <v>8027</v>
      </c>
      <c r="H7888" t="str">
        <f>VLOOKUP(Sales_Data17[[#This Row],[Delivery Region Index]],Regions_Table[#All],2,0)</f>
        <v>New South Wales</v>
      </c>
      <c r="I7888" t="str">
        <f>VLOOKUP(Sales_Data17[[#This Row],[Delivery Region Index]],Regions_Table[#All],3,0)</f>
        <v>Port Macquarie</v>
      </c>
      <c r="J7888">
        <v>19</v>
      </c>
      <c r="K7888">
        <v>3</v>
      </c>
      <c r="L7888" t="str">
        <f>VLOOKUP(Sales_Data17[[#This Row],[Product Description Index]],Products_Data[#All],2,0)</f>
        <v>Sunglasses</v>
      </c>
      <c r="M7888">
        <v>2</v>
      </c>
      <c r="N7888" s="9">
        <v>269.48888888888888</v>
      </c>
      <c r="O7888" s="9">
        <f>Sales_Data17[[#This Row],[Order Quantity]]*Sales_Data17[[#This Row],[Unit Price]]</f>
        <v>538.97777777777776</v>
      </c>
      <c r="P7888" s="9">
        <v>164.38822222222223</v>
      </c>
      <c r="Q7888" s="9">
        <f>Sales_Data17[[#This Row],[Line Total]]-(Sales_Data17[[#This Row],[Total Unit Cost]]*Sales_Data17[[#This Row],[Order Quantity]])</f>
        <v>210.20133333333331</v>
      </c>
      <c r="R7888" s="1" t="str">
        <f>TEXT(Sales_Data17[[#This Row],[OrderDate]],"MMM")</f>
        <v>Dec</v>
      </c>
      <c r="S7888" s="1" t="str">
        <f t="shared" si="123"/>
        <v>2016</v>
      </c>
    </row>
    <row r="7889" spans="1:19">
      <c r="A7889" t="s">
        <v>7912</v>
      </c>
      <c r="B7889" s="2">
        <v>42706</v>
      </c>
      <c r="C7889" s="2" t="str">
        <f>VLOOKUP(Sales_Data17[[#This Row],[Customer Name Index]],Customer_Data[#All],2,0)</f>
        <v>Elorac, Corp</v>
      </c>
      <c r="D7889">
        <v>3</v>
      </c>
      <c r="E7889" t="s">
        <v>4</v>
      </c>
      <c r="F7889" t="s">
        <v>8168</v>
      </c>
      <c r="G7889" t="s">
        <v>8027</v>
      </c>
      <c r="H7889" t="str">
        <f>VLOOKUP(Sales_Data17[[#This Row],[Delivery Region Index]],Regions_Table[#All],2,0)</f>
        <v>New South Wales</v>
      </c>
      <c r="I7889" t="str">
        <f>VLOOKUP(Sales_Data17[[#This Row],[Delivery Region Index]],Regions_Table[#All],3,0)</f>
        <v>Coffs Harbour</v>
      </c>
      <c r="J7889">
        <v>7</v>
      </c>
      <c r="K7889">
        <v>1</v>
      </c>
      <c r="L7889" t="str">
        <f>VLOOKUP(Sales_Data17[[#This Row],[Product Description Index]],Products_Data[#All],2,0)</f>
        <v>Shirts</v>
      </c>
      <c r="M7889">
        <v>2</v>
      </c>
      <c r="N7889" s="9">
        <v>24.566666666666666</v>
      </c>
      <c r="O7889" s="9">
        <f>Sales_Data17[[#This Row],[Order Quantity]]*Sales_Data17[[#This Row],[Unit Price]]</f>
        <v>49.133333333333333</v>
      </c>
      <c r="P7889" s="9">
        <v>16.214000000000002</v>
      </c>
      <c r="Q7889" s="9">
        <f>Sales_Data17[[#This Row],[Line Total]]-(Sales_Data17[[#This Row],[Total Unit Cost]]*Sales_Data17[[#This Row],[Order Quantity]])</f>
        <v>16.705333333333328</v>
      </c>
      <c r="R7889" s="1" t="str">
        <f>TEXT(Sales_Data17[[#This Row],[OrderDate]],"MMM")</f>
        <v>Dec</v>
      </c>
      <c r="S7889" s="1" t="str">
        <f t="shared" si="123"/>
        <v>2016</v>
      </c>
    </row>
    <row r="7890" spans="1:19">
      <c r="A7890" t="s">
        <v>7913</v>
      </c>
      <c r="B7890" s="2">
        <v>42706</v>
      </c>
      <c r="C7890" s="2" t="str">
        <f>VLOOKUP(Sales_Data17[[#This Row],[Customer Name Index]],Customer_Data[#All],2,0)</f>
        <v xml:space="preserve">Ei </v>
      </c>
      <c r="D7890">
        <v>9</v>
      </c>
      <c r="E7890" t="s">
        <v>3</v>
      </c>
      <c r="F7890" t="s">
        <v>8168</v>
      </c>
      <c r="G7890" t="s">
        <v>8027</v>
      </c>
      <c r="H7890" t="str">
        <f>VLOOKUP(Sales_Data17[[#This Row],[Delivery Region Index]],Regions_Table[#All],2,0)</f>
        <v>Queensland</v>
      </c>
      <c r="I7890" t="str">
        <f>VLOOKUP(Sales_Data17[[#This Row],[Delivery Region Index]],Regions_Table[#All],3,0)</f>
        <v>Brisbane</v>
      </c>
      <c r="J7890">
        <v>26</v>
      </c>
      <c r="K7890">
        <v>4</v>
      </c>
      <c r="L7890" t="str">
        <f>VLOOKUP(Sales_Data17[[#This Row],[Product Description Index]],Products_Data[#All],2,0)</f>
        <v>Jeans</v>
      </c>
      <c r="M7890">
        <v>6</v>
      </c>
      <c r="N7890" s="9">
        <v>111.66666666666667</v>
      </c>
      <c r="O7890" s="9">
        <f>Sales_Data17[[#This Row],[Order Quantity]]*Sales_Data17[[#This Row],[Unit Price]]</f>
        <v>670</v>
      </c>
      <c r="P7890" s="9">
        <v>46.9</v>
      </c>
      <c r="Q7890" s="9">
        <f>Sales_Data17[[#This Row],[Line Total]]-(Sales_Data17[[#This Row],[Total Unit Cost]]*Sales_Data17[[#This Row],[Order Quantity]])</f>
        <v>388.6</v>
      </c>
      <c r="R7890" s="1" t="str">
        <f>TEXT(Sales_Data17[[#This Row],[OrderDate]],"MMM")</f>
        <v>Dec</v>
      </c>
      <c r="S7890" s="1" t="str">
        <f t="shared" si="123"/>
        <v>2016</v>
      </c>
    </row>
    <row r="7891" spans="1:19">
      <c r="A7891" t="s">
        <v>7914</v>
      </c>
      <c r="B7891" s="2">
        <v>42707</v>
      </c>
      <c r="C7891" s="2" t="str">
        <f>VLOOKUP(Sales_Data17[[#This Row],[Customer Name Index]],Customer_Data[#All],2,0)</f>
        <v>New Ltd</v>
      </c>
      <c r="D7891">
        <v>7</v>
      </c>
      <c r="E7891" t="s">
        <v>4</v>
      </c>
      <c r="F7891" t="s">
        <v>8168</v>
      </c>
      <c r="G7891" t="s">
        <v>8027</v>
      </c>
      <c r="H7891" t="str">
        <f>VLOOKUP(Sales_Data17[[#This Row],[Delivery Region Index]],Regions_Table[#All],2,0)</f>
        <v>New South Wales</v>
      </c>
      <c r="I7891" t="str">
        <f>VLOOKUP(Sales_Data17[[#This Row],[Delivery Region Index]],Regions_Table[#All],3,0)</f>
        <v>Port Macquarie</v>
      </c>
      <c r="J7891">
        <v>19</v>
      </c>
      <c r="K7891">
        <v>3</v>
      </c>
      <c r="L7891" t="str">
        <f>VLOOKUP(Sales_Data17[[#This Row],[Product Description Index]],Products_Data[#All],2,0)</f>
        <v>Sunglasses</v>
      </c>
      <c r="M7891">
        <v>2</v>
      </c>
      <c r="N7891" s="9">
        <v>443.68888888888893</v>
      </c>
      <c r="O7891" s="9">
        <f>Sales_Data17[[#This Row],[Order Quantity]]*Sales_Data17[[#This Row],[Unit Price]]</f>
        <v>887.37777777777785</v>
      </c>
      <c r="P7891" s="9">
        <v>266.21333333333337</v>
      </c>
      <c r="Q7891" s="9">
        <f>Sales_Data17[[#This Row],[Line Total]]-(Sales_Data17[[#This Row],[Total Unit Cost]]*Sales_Data17[[#This Row],[Order Quantity]])</f>
        <v>354.95111111111112</v>
      </c>
      <c r="R7891" s="1" t="str">
        <f>TEXT(Sales_Data17[[#This Row],[OrderDate]],"MMM")</f>
        <v>Dec</v>
      </c>
      <c r="S7891" s="1" t="str">
        <f t="shared" si="123"/>
        <v>2016</v>
      </c>
    </row>
    <row r="7892" spans="1:19">
      <c r="A7892" t="s">
        <v>7915</v>
      </c>
      <c r="B7892" s="2">
        <v>42707</v>
      </c>
      <c r="C7892" s="2" t="str">
        <f>VLOOKUP(Sales_Data17[[#This Row],[Customer Name Index]],Customer_Data[#All],2,0)</f>
        <v>PEDIFIX, Corp</v>
      </c>
      <c r="D7892">
        <v>6</v>
      </c>
      <c r="E7892" t="s">
        <v>4</v>
      </c>
      <c r="F7892" t="s">
        <v>8168</v>
      </c>
      <c r="G7892" t="s">
        <v>8027</v>
      </c>
      <c r="H7892" t="str">
        <f>VLOOKUP(Sales_Data17[[#This Row],[Delivery Region Index]],Regions_Table[#All],2,0)</f>
        <v>New South Wales</v>
      </c>
      <c r="I7892" t="str">
        <f>VLOOKUP(Sales_Data17[[#This Row],[Delivery Region Index]],Regions_Table[#All],3,0)</f>
        <v>Nowra</v>
      </c>
      <c r="J7892">
        <v>17</v>
      </c>
      <c r="K7892">
        <v>3</v>
      </c>
      <c r="L7892" t="str">
        <f>VLOOKUP(Sales_Data17[[#This Row],[Product Description Index]],Products_Data[#All],2,0)</f>
        <v>Sunglasses</v>
      </c>
      <c r="M7892">
        <v>6</v>
      </c>
      <c r="N7892" s="9">
        <v>434.01111111111112</v>
      </c>
      <c r="O7892" s="9">
        <f>Sales_Data17[[#This Row],[Order Quantity]]*Sales_Data17[[#This Row],[Unit Price]]</f>
        <v>2604.0666666666666</v>
      </c>
      <c r="P7892" s="9">
        <v>208.32533333333333</v>
      </c>
      <c r="Q7892" s="9">
        <f>Sales_Data17[[#This Row],[Line Total]]-(Sales_Data17[[#This Row],[Total Unit Cost]]*Sales_Data17[[#This Row],[Order Quantity]])</f>
        <v>1354.1146666666666</v>
      </c>
      <c r="R7892" s="1" t="str">
        <f>TEXT(Sales_Data17[[#This Row],[OrderDate]],"MMM")</f>
        <v>Dec</v>
      </c>
      <c r="S7892" s="1" t="str">
        <f t="shared" si="123"/>
        <v>2016</v>
      </c>
    </row>
    <row r="7893" spans="1:19">
      <c r="A7893" t="s">
        <v>7916</v>
      </c>
      <c r="B7893" s="2">
        <v>42707</v>
      </c>
      <c r="C7893" s="2" t="str">
        <f>VLOOKUP(Sales_Data17[[#This Row],[Customer Name Index]],Customer_Data[#All],2,0)</f>
        <v>Avon Corp</v>
      </c>
      <c r="D7893">
        <v>1</v>
      </c>
      <c r="E7893" t="s">
        <v>3</v>
      </c>
      <c r="F7893" t="s">
        <v>8168</v>
      </c>
      <c r="G7893" t="s">
        <v>8027</v>
      </c>
      <c r="H7893" t="str">
        <f>VLOOKUP(Sales_Data17[[#This Row],[Delivery Region Index]],Regions_Table[#All],2,0)</f>
        <v>New South Wales</v>
      </c>
      <c r="I7893" t="str">
        <f>VLOOKUP(Sales_Data17[[#This Row],[Delivery Region Index]],Regions_Table[#All],3,0)</f>
        <v>Armidale</v>
      </c>
      <c r="J7893">
        <v>3</v>
      </c>
      <c r="K7893">
        <v>1</v>
      </c>
      <c r="L7893" t="str">
        <f>VLOOKUP(Sales_Data17[[#This Row],[Product Description Index]],Products_Data[#All],2,0)</f>
        <v>Shirts</v>
      </c>
      <c r="M7893">
        <v>6</v>
      </c>
      <c r="N7893" s="9">
        <v>220.35555555555555</v>
      </c>
      <c r="O7893" s="9">
        <f>Sales_Data17[[#This Row],[Order Quantity]]*Sales_Data17[[#This Row],[Unit Price]]</f>
        <v>1322.1333333333332</v>
      </c>
      <c r="P7893" s="9">
        <v>174.08088888888889</v>
      </c>
      <c r="Q7893" s="9">
        <f>Sales_Data17[[#This Row],[Line Total]]-(Sales_Data17[[#This Row],[Total Unit Cost]]*Sales_Data17[[#This Row],[Order Quantity]])</f>
        <v>277.64799999999991</v>
      </c>
      <c r="R7893" s="1" t="str">
        <f>TEXT(Sales_Data17[[#This Row],[OrderDate]],"MMM")</f>
        <v>Dec</v>
      </c>
      <c r="S7893" s="1" t="str">
        <f t="shared" si="123"/>
        <v>2016</v>
      </c>
    </row>
    <row r="7894" spans="1:19">
      <c r="A7894" t="s">
        <v>7917</v>
      </c>
      <c r="B7894" s="2">
        <v>42707</v>
      </c>
      <c r="C7894" s="2" t="str">
        <f>VLOOKUP(Sales_Data17[[#This Row],[Customer Name Index]],Customer_Data[#All],2,0)</f>
        <v xml:space="preserve">Ei </v>
      </c>
      <c r="D7894">
        <v>9</v>
      </c>
      <c r="E7894" t="s">
        <v>2</v>
      </c>
      <c r="F7894" t="s">
        <v>8168</v>
      </c>
      <c r="G7894" t="s">
        <v>8027</v>
      </c>
      <c r="H7894" t="str">
        <f>VLOOKUP(Sales_Data17[[#This Row],[Delivery Region Index]],Regions_Table[#All],2,0)</f>
        <v>New South Wales</v>
      </c>
      <c r="I7894" t="str">
        <f>VLOOKUP(Sales_Data17[[#This Row],[Delivery Region Index]],Regions_Table[#All],3,0)</f>
        <v>Wyong</v>
      </c>
      <c r="J7894">
        <v>25</v>
      </c>
      <c r="K7894">
        <v>4</v>
      </c>
      <c r="L7894" t="str">
        <f>VLOOKUP(Sales_Data17[[#This Row],[Product Description Index]],Products_Data[#All],2,0)</f>
        <v>Jeans</v>
      </c>
      <c r="M7894">
        <v>5</v>
      </c>
      <c r="N7894" s="9">
        <v>111.66666666666667</v>
      </c>
      <c r="O7894" s="9">
        <f>Sales_Data17[[#This Row],[Order Quantity]]*Sales_Data17[[#This Row],[Unit Price]]</f>
        <v>558.33333333333337</v>
      </c>
      <c r="P7894" s="9">
        <v>52.483333333333327</v>
      </c>
      <c r="Q7894" s="9">
        <f>Sales_Data17[[#This Row],[Line Total]]-(Sales_Data17[[#This Row],[Total Unit Cost]]*Sales_Data17[[#This Row],[Order Quantity]])</f>
        <v>295.91666666666674</v>
      </c>
      <c r="R7894" s="1" t="str">
        <f>TEXT(Sales_Data17[[#This Row],[OrderDate]],"MMM")</f>
        <v>Dec</v>
      </c>
      <c r="S7894" s="1" t="str">
        <f t="shared" si="123"/>
        <v>2016</v>
      </c>
    </row>
    <row r="7895" spans="1:19">
      <c r="A7895" t="s">
        <v>7918</v>
      </c>
      <c r="B7895" s="2">
        <v>42707</v>
      </c>
      <c r="C7895" s="2" t="str">
        <f>VLOOKUP(Sales_Data17[[#This Row],[Customer Name Index]],Customer_Data[#All],2,0)</f>
        <v>Procter Corp</v>
      </c>
      <c r="D7895">
        <v>5</v>
      </c>
      <c r="E7895" t="s">
        <v>4</v>
      </c>
      <c r="F7895" t="s">
        <v>8168</v>
      </c>
      <c r="G7895" t="s">
        <v>8027</v>
      </c>
      <c r="H7895" t="str">
        <f>VLOOKUP(Sales_Data17[[#This Row],[Delivery Region Index]],Regions_Table[#All],2,0)</f>
        <v>New South Wales</v>
      </c>
      <c r="I7895" t="str">
        <f>VLOOKUP(Sales_Data17[[#This Row],[Delivery Region Index]],Regions_Table[#All],3,0)</f>
        <v>Lismore</v>
      </c>
      <c r="J7895">
        <v>14</v>
      </c>
      <c r="K7895">
        <v>2</v>
      </c>
      <c r="L7895" t="str">
        <f>VLOOKUP(Sales_Data17[[#This Row],[Product Description Index]],Products_Data[#All],2,0)</f>
        <v>Pants</v>
      </c>
      <c r="M7895">
        <v>7</v>
      </c>
      <c r="N7895" s="9">
        <v>193.55555555555554</v>
      </c>
      <c r="O7895" s="9">
        <f>Sales_Data17[[#This Row],[Order Quantity]]*Sales_Data17[[#This Row],[Unit Price]]</f>
        <v>1354.8888888888887</v>
      </c>
      <c r="P7895" s="9">
        <v>108.39111111111112</v>
      </c>
      <c r="Q7895" s="9">
        <f>Sales_Data17[[#This Row],[Line Total]]-(Sales_Data17[[#This Row],[Total Unit Cost]]*Sales_Data17[[#This Row],[Order Quantity]])</f>
        <v>596.15111111111082</v>
      </c>
      <c r="R7895" s="1" t="str">
        <f>TEXT(Sales_Data17[[#This Row],[OrderDate]],"MMM")</f>
        <v>Dec</v>
      </c>
      <c r="S7895" s="1" t="str">
        <f t="shared" si="123"/>
        <v>2016</v>
      </c>
    </row>
    <row r="7896" spans="1:19">
      <c r="A7896" t="s">
        <v>7919</v>
      </c>
      <c r="B7896" s="2">
        <v>42708</v>
      </c>
      <c r="C7896" s="2" t="str">
        <f>VLOOKUP(Sales_Data17[[#This Row],[Customer Name Index]],Customer_Data[#All],2,0)</f>
        <v>ETUDE Ltd</v>
      </c>
      <c r="D7896">
        <v>4</v>
      </c>
      <c r="E7896" t="s">
        <v>2</v>
      </c>
      <c r="F7896" t="s">
        <v>8168</v>
      </c>
      <c r="G7896" t="s">
        <v>8027</v>
      </c>
      <c r="H7896" t="str">
        <f>VLOOKUP(Sales_Data17[[#This Row],[Delivery Region Index]],Regions_Table[#All],2,0)</f>
        <v>New South Wales</v>
      </c>
      <c r="I7896" t="str">
        <f>VLOOKUP(Sales_Data17[[#This Row],[Delivery Region Index]],Regions_Table[#All],3,0)</f>
        <v>Griffith</v>
      </c>
      <c r="J7896">
        <v>12</v>
      </c>
      <c r="K7896">
        <v>2</v>
      </c>
      <c r="L7896" t="str">
        <f>VLOOKUP(Sales_Data17[[#This Row],[Product Description Index]],Products_Data[#All],2,0)</f>
        <v>Pants</v>
      </c>
      <c r="M7896">
        <v>8</v>
      </c>
      <c r="N7896" s="9">
        <v>107.2</v>
      </c>
      <c r="O7896" s="9">
        <f>Sales_Data17[[#This Row],[Order Quantity]]*Sales_Data17[[#This Row],[Unit Price]]</f>
        <v>857.6</v>
      </c>
      <c r="P7896" s="9">
        <v>86.832000000000008</v>
      </c>
      <c r="Q7896" s="9">
        <f>Sales_Data17[[#This Row],[Line Total]]-(Sales_Data17[[#This Row],[Total Unit Cost]]*Sales_Data17[[#This Row],[Order Quantity]])</f>
        <v>162.94399999999996</v>
      </c>
      <c r="R7896" s="1" t="str">
        <f>TEXT(Sales_Data17[[#This Row],[OrderDate]],"MMM")</f>
        <v>Dec</v>
      </c>
      <c r="S7896" s="1" t="str">
        <f t="shared" si="123"/>
        <v>2016</v>
      </c>
    </row>
    <row r="7897" spans="1:19">
      <c r="A7897" t="s">
        <v>7920</v>
      </c>
      <c r="B7897" s="2">
        <v>42708</v>
      </c>
      <c r="C7897" s="2" t="str">
        <f>VLOOKUP(Sales_Data17[[#This Row],[Customer Name Index]],Customer_Data[#All],2,0)</f>
        <v>Apollo Ltd</v>
      </c>
      <c r="D7897">
        <v>11</v>
      </c>
      <c r="E7897" t="s">
        <v>4</v>
      </c>
      <c r="F7897" t="s">
        <v>8168</v>
      </c>
      <c r="G7897" t="s">
        <v>8026</v>
      </c>
      <c r="H7897" t="str">
        <f>VLOOKUP(Sales_Data17[[#This Row],[Delivery Region Index]],Regions_Table[#All],2,0)</f>
        <v>Queensland</v>
      </c>
      <c r="I7897" t="str">
        <f>VLOOKUP(Sales_Data17[[#This Row],[Delivery Region Index]],Regions_Table[#All],3,0)</f>
        <v>Gold Coast</v>
      </c>
      <c r="J7897">
        <v>31</v>
      </c>
      <c r="K7897">
        <v>5</v>
      </c>
      <c r="L7897" t="str">
        <f>VLOOKUP(Sales_Data17[[#This Row],[Product Description Index]],Products_Data[#All],2,0)</f>
        <v>Hats</v>
      </c>
      <c r="M7897">
        <v>9</v>
      </c>
      <c r="N7897" s="9">
        <v>110.17777777777778</v>
      </c>
      <c r="O7897" s="9">
        <f>Sales_Data17[[#This Row],[Order Quantity]]*Sales_Data17[[#This Row],[Unit Price]]</f>
        <v>991.6</v>
      </c>
      <c r="P7897" s="9">
        <v>71.615555555555559</v>
      </c>
      <c r="Q7897" s="9">
        <f>Sales_Data17[[#This Row],[Line Total]]-(Sales_Data17[[#This Row],[Total Unit Cost]]*Sales_Data17[[#This Row],[Order Quantity]])</f>
        <v>347.05999999999995</v>
      </c>
      <c r="R7897" s="1" t="str">
        <f>TEXT(Sales_Data17[[#This Row],[OrderDate]],"MMM")</f>
        <v>Dec</v>
      </c>
      <c r="S7897" s="1" t="str">
        <f t="shared" si="123"/>
        <v>2016</v>
      </c>
    </row>
    <row r="7898" spans="1:19">
      <c r="A7898" t="s">
        <v>7921</v>
      </c>
      <c r="B7898" s="2">
        <v>42708</v>
      </c>
      <c r="C7898" s="2" t="str">
        <f>VLOOKUP(Sales_Data17[[#This Row],[Customer Name Index]],Customer_Data[#All],2,0)</f>
        <v>Apollo Ltd</v>
      </c>
      <c r="D7898">
        <v>11</v>
      </c>
      <c r="E7898" t="s">
        <v>4</v>
      </c>
      <c r="F7898" t="s">
        <v>8168</v>
      </c>
      <c r="G7898" t="s">
        <v>8026</v>
      </c>
      <c r="H7898" t="str">
        <f>VLOOKUP(Sales_Data17[[#This Row],[Delivery Region Index]],Regions_Table[#All],2,0)</f>
        <v>Queensland</v>
      </c>
      <c r="I7898" t="str">
        <f>VLOOKUP(Sales_Data17[[#This Row],[Delivery Region Index]],Regions_Table[#All],3,0)</f>
        <v>Gympie</v>
      </c>
      <c r="J7898">
        <v>32</v>
      </c>
      <c r="K7898">
        <v>5</v>
      </c>
      <c r="L7898" t="str">
        <f>VLOOKUP(Sales_Data17[[#This Row],[Product Description Index]],Products_Data[#All],2,0)</f>
        <v>Hats</v>
      </c>
      <c r="M7898">
        <v>7</v>
      </c>
      <c r="N7898" s="9">
        <v>443.68888888888893</v>
      </c>
      <c r="O7898" s="9">
        <f>Sales_Data17[[#This Row],[Order Quantity]]*Sales_Data17[[#This Row],[Unit Price]]</f>
        <v>3105.8222222222225</v>
      </c>
      <c r="P7898" s="9">
        <v>319.45600000000002</v>
      </c>
      <c r="Q7898" s="9">
        <f>Sales_Data17[[#This Row],[Line Total]]-(Sales_Data17[[#This Row],[Total Unit Cost]]*Sales_Data17[[#This Row],[Order Quantity]])</f>
        <v>869.63022222222253</v>
      </c>
      <c r="R7898" s="1" t="str">
        <f>TEXT(Sales_Data17[[#This Row],[OrderDate]],"MMM")</f>
        <v>Dec</v>
      </c>
      <c r="S7898" s="1" t="str">
        <f t="shared" si="123"/>
        <v>2016</v>
      </c>
    </row>
    <row r="7899" spans="1:19">
      <c r="A7899" t="s">
        <v>7922</v>
      </c>
      <c r="B7899" s="2">
        <v>42708</v>
      </c>
      <c r="C7899" s="2" t="str">
        <f>VLOOKUP(Sales_Data17[[#This Row],[Customer Name Index]],Customer_Data[#All],2,0)</f>
        <v>Medsep Group</v>
      </c>
      <c r="D7899">
        <v>8</v>
      </c>
      <c r="E7899" t="s">
        <v>4</v>
      </c>
      <c r="F7899" t="s">
        <v>8168</v>
      </c>
      <c r="G7899" t="s">
        <v>8027</v>
      </c>
      <c r="H7899" t="str">
        <f>VLOOKUP(Sales_Data17[[#This Row],[Delivery Region Index]],Regions_Table[#All],2,0)</f>
        <v>New South Wales</v>
      </c>
      <c r="I7899" t="str">
        <f>VLOOKUP(Sales_Data17[[#This Row],[Delivery Region Index]],Regions_Table[#All],3,0)</f>
        <v>Wollongong</v>
      </c>
      <c r="J7899">
        <v>24</v>
      </c>
      <c r="K7899">
        <v>4</v>
      </c>
      <c r="L7899" t="str">
        <f>VLOOKUP(Sales_Data17[[#This Row],[Product Description Index]],Products_Data[#All],2,0)</f>
        <v>Jeans</v>
      </c>
      <c r="M7899">
        <v>9</v>
      </c>
      <c r="N7899" s="9">
        <v>292.56666666666666</v>
      </c>
      <c r="O7899" s="9">
        <f>Sales_Data17[[#This Row],[Order Quantity]]*Sales_Data17[[#This Row],[Unit Price]]</f>
        <v>2633.1</v>
      </c>
      <c r="P7899" s="9">
        <v>128.72933333333333</v>
      </c>
      <c r="Q7899" s="9">
        <f>Sales_Data17[[#This Row],[Line Total]]-(Sales_Data17[[#This Row],[Total Unit Cost]]*Sales_Data17[[#This Row],[Order Quantity]])</f>
        <v>1474.5360000000001</v>
      </c>
      <c r="R7899" s="1" t="str">
        <f>TEXT(Sales_Data17[[#This Row],[OrderDate]],"MMM")</f>
        <v>Dec</v>
      </c>
      <c r="S7899" s="1" t="str">
        <f t="shared" si="123"/>
        <v>2016</v>
      </c>
    </row>
    <row r="7900" spans="1:19">
      <c r="A7900" t="s">
        <v>7923</v>
      </c>
      <c r="B7900" s="2">
        <v>42708</v>
      </c>
      <c r="C7900" s="2" t="str">
        <f>VLOOKUP(Sales_Data17[[#This Row],[Customer Name Index]],Customer_Data[#All],2,0)</f>
        <v>New Ltd</v>
      </c>
      <c r="D7900">
        <v>7</v>
      </c>
      <c r="E7900" t="s">
        <v>2</v>
      </c>
      <c r="F7900" t="s">
        <v>8168</v>
      </c>
      <c r="G7900" t="s">
        <v>8027</v>
      </c>
      <c r="H7900" t="str">
        <f>VLOOKUP(Sales_Data17[[#This Row],[Delivery Region Index]],Regions_Table[#All],2,0)</f>
        <v>New South Wales</v>
      </c>
      <c r="I7900" t="str">
        <f>VLOOKUP(Sales_Data17[[#This Row],[Delivery Region Index]],Regions_Table[#All],3,0)</f>
        <v>Orange</v>
      </c>
      <c r="J7900">
        <v>18</v>
      </c>
      <c r="K7900">
        <v>3</v>
      </c>
      <c r="L7900" t="str">
        <f>VLOOKUP(Sales_Data17[[#This Row],[Product Description Index]],Products_Data[#All],2,0)</f>
        <v>Sunglasses</v>
      </c>
      <c r="M7900">
        <v>7</v>
      </c>
      <c r="N7900" s="9">
        <v>86.355555555555554</v>
      </c>
      <c r="O7900" s="9">
        <f>Sales_Data17[[#This Row],[Order Quantity]]*Sales_Data17[[#This Row],[Unit Price]]</f>
        <v>604.48888888888882</v>
      </c>
      <c r="P7900" s="9">
        <v>67.35733333333333</v>
      </c>
      <c r="Q7900" s="9">
        <f>Sales_Data17[[#This Row],[Line Total]]-(Sales_Data17[[#This Row],[Total Unit Cost]]*Sales_Data17[[#This Row],[Order Quantity]])</f>
        <v>132.9875555555555</v>
      </c>
      <c r="R7900" s="1" t="str">
        <f>TEXT(Sales_Data17[[#This Row],[OrderDate]],"MMM")</f>
        <v>Dec</v>
      </c>
      <c r="S7900" s="1" t="str">
        <f t="shared" si="123"/>
        <v>2016</v>
      </c>
    </row>
    <row r="7901" spans="1:19">
      <c r="A7901" t="s">
        <v>7924</v>
      </c>
      <c r="B7901" s="2">
        <v>42709</v>
      </c>
      <c r="C7901" s="2" t="str">
        <f>VLOOKUP(Sales_Data17[[#This Row],[Customer Name Index]],Customer_Data[#All],2,0)</f>
        <v xml:space="preserve">Linde </v>
      </c>
      <c r="D7901">
        <v>14</v>
      </c>
      <c r="E7901" t="s">
        <v>2</v>
      </c>
      <c r="F7901" t="s">
        <v>8168</v>
      </c>
      <c r="G7901" t="s">
        <v>8026</v>
      </c>
      <c r="H7901" t="str">
        <f>VLOOKUP(Sales_Data17[[#This Row],[Delivery Region Index]],Regions_Table[#All],2,0)</f>
        <v>Queensland</v>
      </c>
      <c r="I7901" t="str">
        <f>VLOOKUP(Sales_Data17[[#This Row],[Delivery Region Index]],Regions_Table[#All],3,0)</f>
        <v>Nambour</v>
      </c>
      <c r="J7901">
        <v>39</v>
      </c>
      <c r="K7901">
        <v>6</v>
      </c>
      <c r="L7901" t="str">
        <f>VLOOKUP(Sales_Data17[[#This Row],[Product Description Index]],Products_Data[#All],2,0)</f>
        <v>Socks</v>
      </c>
      <c r="M7901">
        <v>4</v>
      </c>
      <c r="N7901" s="9">
        <v>282.88888888888891</v>
      </c>
      <c r="O7901" s="9">
        <f>Sales_Data17[[#This Row],[Order Quantity]]*Sales_Data17[[#This Row],[Unit Price]]</f>
        <v>1131.5555555555557</v>
      </c>
      <c r="P7901" s="9">
        <v>192.36444444444447</v>
      </c>
      <c r="Q7901" s="9">
        <f>Sales_Data17[[#This Row],[Line Total]]-(Sales_Data17[[#This Row],[Total Unit Cost]]*Sales_Data17[[#This Row],[Order Quantity]])</f>
        <v>362.09777777777776</v>
      </c>
      <c r="R7901" s="1" t="str">
        <f>TEXT(Sales_Data17[[#This Row],[OrderDate]],"MMM")</f>
        <v>Dec</v>
      </c>
      <c r="S7901" s="1" t="str">
        <f t="shared" si="123"/>
        <v>2016</v>
      </c>
    </row>
    <row r="7902" spans="1:19">
      <c r="A7902" t="s">
        <v>7925</v>
      </c>
      <c r="B7902" s="2">
        <v>42709</v>
      </c>
      <c r="C7902" s="2" t="str">
        <f>VLOOKUP(Sales_Data17[[#This Row],[Customer Name Index]],Customer_Data[#All],2,0)</f>
        <v xml:space="preserve">WakeFern </v>
      </c>
      <c r="D7902">
        <v>2</v>
      </c>
      <c r="E7902" t="s">
        <v>4</v>
      </c>
      <c r="F7902" t="s">
        <v>8168</v>
      </c>
      <c r="G7902" t="s">
        <v>8027</v>
      </c>
      <c r="H7902" t="str">
        <f>VLOOKUP(Sales_Data17[[#This Row],[Delivery Region Index]],Regions_Table[#All],2,0)</f>
        <v>New South Wales</v>
      </c>
      <c r="I7902" t="str">
        <f>VLOOKUP(Sales_Data17[[#This Row],[Delivery Region Index]],Regions_Table[#All],3,0)</f>
        <v>Bathurst</v>
      </c>
      <c r="J7902">
        <v>4</v>
      </c>
      <c r="K7902">
        <v>1</v>
      </c>
      <c r="L7902" t="str">
        <f>VLOOKUP(Sales_Data17[[#This Row],[Product Description Index]],Products_Data[#All],2,0)</f>
        <v>Shirts</v>
      </c>
      <c r="M7902">
        <v>6</v>
      </c>
      <c r="N7902" s="9">
        <v>18.611111111111111</v>
      </c>
      <c r="O7902" s="9">
        <f>Sales_Data17[[#This Row],[Order Quantity]]*Sales_Data17[[#This Row],[Unit Price]]</f>
        <v>111.66666666666666</v>
      </c>
      <c r="P7902" s="9">
        <v>8.0027777777777782</v>
      </c>
      <c r="Q7902" s="9">
        <f>Sales_Data17[[#This Row],[Line Total]]-(Sales_Data17[[#This Row],[Total Unit Cost]]*Sales_Data17[[#This Row],[Order Quantity]])</f>
        <v>63.649999999999991</v>
      </c>
      <c r="R7902" s="1" t="str">
        <f>TEXT(Sales_Data17[[#This Row],[OrderDate]],"MMM")</f>
        <v>Dec</v>
      </c>
      <c r="S7902" s="1" t="str">
        <f t="shared" si="123"/>
        <v>2016</v>
      </c>
    </row>
    <row r="7903" spans="1:19">
      <c r="A7903" t="s">
        <v>7926</v>
      </c>
      <c r="B7903" s="2">
        <v>42709</v>
      </c>
      <c r="C7903" s="2" t="str">
        <f>VLOOKUP(Sales_Data17[[#This Row],[Customer Name Index]],Customer_Data[#All],2,0)</f>
        <v xml:space="preserve">Ei </v>
      </c>
      <c r="D7903">
        <v>9</v>
      </c>
      <c r="E7903" t="s">
        <v>4</v>
      </c>
      <c r="F7903" t="s">
        <v>8168</v>
      </c>
      <c r="G7903" t="s">
        <v>8027</v>
      </c>
      <c r="H7903" t="str">
        <f>VLOOKUP(Sales_Data17[[#This Row],[Delivery Region Index]],Regions_Table[#All],2,0)</f>
        <v>New South Wales</v>
      </c>
      <c r="I7903" t="str">
        <f>VLOOKUP(Sales_Data17[[#This Row],[Delivery Region Index]],Regions_Table[#All],3,0)</f>
        <v>Wyong</v>
      </c>
      <c r="J7903">
        <v>25</v>
      </c>
      <c r="K7903">
        <v>4</v>
      </c>
      <c r="L7903" t="str">
        <f>VLOOKUP(Sales_Data17[[#This Row],[Product Description Index]],Products_Data[#All],2,0)</f>
        <v>Jeans</v>
      </c>
      <c r="M7903">
        <v>9</v>
      </c>
      <c r="N7903" s="9">
        <v>394.55555555555554</v>
      </c>
      <c r="O7903" s="9">
        <f>Sales_Data17[[#This Row],[Order Quantity]]*Sales_Data17[[#This Row],[Unit Price]]</f>
        <v>3551</v>
      </c>
      <c r="P7903" s="9">
        <v>256.46111111111111</v>
      </c>
      <c r="Q7903" s="9">
        <f>Sales_Data17[[#This Row],[Line Total]]-(Sales_Data17[[#This Row],[Total Unit Cost]]*Sales_Data17[[#This Row],[Order Quantity]])</f>
        <v>1242.8499999999999</v>
      </c>
      <c r="R7903" s="1" t="str">
        <f>TEXT(Sales_Data17[[#This Row],[OrderDate]],"MMM")</f>
        <v>Dec</v>
      </c>
      <c r="S7903" s="1" t="str">
        <f t="shared" si="123"/>
        <v>2016</v>
      </c>
    </row>
    <row r="7904" spans="1:19">
      <c r="A7904" t="s">
        <v>7927</v>
      </c>
      <c r="B7904" s="2">
        <v>42710</v>
      </c>
      <c r="C7904" s="2" t="str">
        <f>VLOOKUP(Sales_Data17[[#This Row],[Customer Name Index]],Customer_Data[#All],2,0)</f>
        <v>Pure Group</v>
      </c>
      <c r="D7904">
        <v>17</v>
      </c>
      <c r="E7904" t="s">
        <v>2</v>
      </c>
      <c r="F7904" t="s">
        <v>8168</v>
      </c>
      <c r="G7904" t="s">
        <v>8025</v>
      </c>
      <c r="H7904" t="str">
        <f>VLOOKUP(Sales_Data17[[#This Row],[Delivery Region Index]],Regions_Table[#All],2,0)</f>
        <v>Victoria</v>
      </c>
      <c r="I7904" t="str">
        <f>VLOOKUP(Sales_Data17[[#This Row],[Delivery Region Index]],Regions_Table[#All],3,0)</f>
        <v>Benalla</v>
      </c>
      <c r="J7904">
        <v>48</v>
      </c>
      <c r="K7904">
        <v>7</v>
      </c>
      <c r="L7904" t="str">
        <f>VLOOKUP(Sales_Data17[[#This Row],[Product Description Index]],Products_Data[#All],2,0)</f>
        <v>Dress Shirts</v>
      </c>
      <c r="M7904">
        <v>4</v>
      </c>
      <c r="N7904" s="9">
        <v>572.47777777777776</v>
      </c>
      <c r="O7904" s="9">
        <f>Sales_Data17[[#This Row],[Order Quantity]]*Sales_Data17[[#This Row],[Unit Price]]</f>
        <v>2289.911111111111</v>
      </c>
      <c r="P7904" s="9">
        <v>234.71588888888886</v>
      </c>
      <c r="Q7904" s="9">
        <f>Sales_Data17[[#This Row],[Line Total]]-(Sales_Data17[[#This Row],[Total Unit Cost]]*Sales_Data17[[#This Row],[Order Quantity]])</f>
        <v>1351.0475555555556</v>
      </c>
      <c r="R7904" s="1" t="str">
        <f>TEXT(Sales_Data17[[#This Row],[OrderDate]],"MMM")</f>
        <v>Dec</v>
      </c>
      <c r="S7904" s="1" t="str">
        <f t="shared" si="123"/>
        <v>2016</v>
      </c>
    </row>
    <row r="7905" spans="1:19">
      <c r="A7905" t="s">
        <v>7928</v>
      </c>
      <c r="B7905" s="2">
        <v>42710</v>
      </c>
      <c r="C7905" s="2" t="str">
        <f>VLOOKUP(Sales_Data17[[#This Row],[Customer Name Index]],Customer_Data[#All],2,0)</f>
        <v xml:space="preserve">Medline </v>
      </c>
      <c r="D7905">
        <v>12</v>
      </c>
      <c r="E7905" t="s">
        <v>4</v>
      </c>
      <c r="F7905" t="s">
        <v>8168</v>
      </c>
      <c r="G7905" t="s">
        <v>8026</v>
      </c>
      <c r="H7905" t="str">
        <f>VLOOKUP(Sales_Data17[[#This Row],[Delivery Region Index]],Regions_Table[#All],2,0)</f>
        <v>Queensland</v>
      </c>
      <c r="I7905" t="str">
        <f>VLOOKUP(Sales_Data17[[#This Row],[Delivery Region Index]],Regions_Table[#All],3,0)</f>
        <v>Logan City</v>
      </c>
      <c r="J7905">
        <v>35</v>
      </c>
      <c r="K7905">
        <v>5</v>
      </c>
      <c r="L7905" t="str">
        <f>VLOOKUP(Sales_Data17[[#This Row],[Product Description Index]],Products_Data[#All],2,0)</f>
        <v>Hats</v>
      </c>
      <c r="M7905">
        <v>8</v>
      </c>
      <c r="N7905" s="9">
        <v>101.24444444444445</v>
      </c>
      <c r="O7905" s="9">
        <f>Sales_Data17[[#This Row],[Order Quantity]]*Sales_Data17[[#This Row],[Unit Price]]</f>
        <v>809.95555555555563</v>
      </c>
      <c r="P7905" s="9">
        <v>64.796444444444447</v>
      </c>
      <c r="Q7905" s="9">
        <f>Sales_Data17[[#This Row],[Line Total]]-(Sales_Data17[[#This Row],[Total Unit Cost]]*Sales_Data17[[#This Row],[Order Quantity]])</f>
        <v>291.58400000000006</v>
      </c>
      <c r="R7905" s="1" t="str">
        <f>TEXT(Sales_Data17[[#This Row],[OrderDate]],"MMM")</f>
        <v>Dec</v>
      </c>
      <c r="S7905" s="1" t="str">
        <f t="shared" si="123"/>
        <v>2016</v>
      </c>
    </row>
    <row r="7906" spans="1:19">
      <c r="A7906" t="s">
        <v>7929</v>
      </c>
      <c r="B7906" s="2">
        <v>42711</v>
      </c>
      <c r="C7906" s="2" t="str">
        <f>VLOOKUP(Sales_Data17[[#This Row],[Customer Name Index]],Customer_Data[#All],2,0)</f>
        <v xml:space="preserve">WakeFern </v>
      </c>
      <c r="D7906">
        <v>2</v>
      </c>
      <c r="E7906" t="s">
        <v>2</v>
      </c>
      <c r="F7906" t="s">
        <v>8168</v>
      </c>
      <c r="G7906" t="s">
        <v>8027</v>
      </c>
      <c r="H7906" t="str">
        <f>VLOOKUP(Sales_Data17[[#This Row],[Delivery Region Index]],Regions_Table[#All],2,0)</f>
        <v>New South Wales</v>
      </c>
      <c r="I7906" t="str">
        <f>VLOOKUP(Sales_Data17[[#This Row],[Delivery Region Index]],Regions_Table[#All],3,0)</f>
        <v>Armidale</v>
      </c>
      <c r="J7906">
        <v>3</v>
      </c>
      <c r="K7906">
        <v>1</v>
      </c>
      <c r="L7906" t="str">
        <f>VLOOKUP(Sales_Data17[[#This Row],[Product Description Index]],Products_Data[#All],2,0)</f>
        <v>Shirts</v>
      </c>
      <c r="M7906">
        <v>9</v>
      </c>
      <c r="N7906" s="9">
        <v>316.38888888888891</v>
      </c>
      <c r="O7906" s="9">
        <f>Sales_Data17[[#This Row],[Order Quantity]]*Sales_Data17[[#This Row],[Unit Price]]</f>
        <v>2847.5</v>
      </c>
      <c r="P7906" s="9">
        <v>155.03055555555554</v>
      </c>
      <c r="Q7906" s="9">
        <f>Sales_Data17[[#This Row],[Line Total]]-(Sales_Data17[[#This Row],[Total Unit Cost]]*Sales_Data17[[#This Row],[Order Quantity]])</f>
        <v>1452.2250000000001</v>
      </c>
      <c r="R7906" s="1" t="str">
        <f>TEXT(Sales_Data17[[#This Row],[OrderDate]],"MMM")</f>
        <v>Dec</v>
      </c>
      <c r="S7906" s="1" t="str">
        <f t="shared" si="123"/>
        <v>2016</v>
      </c>
    </row>
    <row r="7907" spans="1:19">
      <c r="A7907" t="s">
        <v>7930</v>
      </c>
      <c r="B7907" s="2">
        <v>42711</v>
      </c>
      <c r="C7907" s="2" t="str">
        <f>VLOOKUP(Sales_Data17[[#This Row],[Customer Name Index]],Customer_Data[#All],2,0)</f>
        <v>New Ltd</v>
      </c>
      <c r="D7907">
        <v>7</v>
      </c>
      <c r="E7907" t="s">
        <v>4</v>
      </c>
      <c r="F7907" t="s">
        <v>8168</v>
      </c>
      <c r="G7907" t="s">
        <v>8027</v>
      </c>
      <c r="H7907" t="str">
        <f>VLOOKUP(Sales_Data17[[#This Row],[Delivery Region Index]],Regions_Table[#All],2,0)</f>
        <v>New South Wales</v>
      </c>
      <c r="I7907" t="str">
        <f>VLOOKUP(Sales_Data17[[#This Row],[Delivery Region Index]],Regions_Table[#All],3,0)</f>
        <v>Port Macquarie</v>
      </c>
      <c r="J7907">
        <v>19</v>
      </c>
      <c r="K7907">
        <v>3</v>
      </c>
      <c r="L7907" t="str">
        <f>VLOOKUP(Sales_Data17[[#This Row],[Product Description Index]],Products_Data[#All],2,0)</f>
        <v>Sunglasses</v>
      </c>
      <c r="M7907">
        <v>3</v>
      </c>
      <c r="N7907" s="9">
        <v>425.07777777777778</v>
      </c>
      <c r="O7907" s="9">
        <f>Sales_Data17[[#This Row],[Order Quantity]]*Sales_Data17[[#This Row],[Unit Price]]</f>
        <v>1275.2333333333333</v>
      </c>
      <c r="P7907" s="9">
        <v>361.31611111111113</v>
      </c>
      <c r="Q7907" s="9">
        <f>Sales_Data17[[#This Row],[Line Total]]-(Sales_Data17[[#This Row],[Total Unit Cost]]*Sales_Data17[[#This Row],[Order Quantity]])</f>
        <v>191.28500000000008</v>
      </c>
      <c r="R7907" s="1" t="str">
        <f>TEXT(Sales_Data17[[#This Row],[OrderDate]],"MMM")</f>
        <v>Dec</v>
      </c>
      <c r="S7907" s="1" t="str">
        <f t="shared" si="123"/>
        <v>2016</v>
      </c>
    </row>
    <row r="7908" spans="1:19">
      <c r="A7908" t="s">
        <v>7931</v>
      </c>
      <c r="B7908" s="2">
        <v>42712</v>
      </c>
      <c r="C7908" s="2" t="str">
        <f>VLOOKUP(Sales_Data17[[#This Row],[Customer Name Index]],Customer_Data[#All],2,0)</f>
        <v>3LAB, Ltd</v>
      </c>
      <c r="D7908">
        <v>16</v>
      </c>
      <c r="E7908" t="s">
        <v>4</v>
      </c>
      <c r="F7908" t="s">
        <v>8168</v>
      </c>
      <c r="G7908" t="s">
        <v>8025</v>
      </c>
      <c r="H7908" t="str">
        <f>VLOOKUP(Sales_Data17[[#This Row],[Delivery Region Index]],Regions_Table[#All],2,0)</f>
        <v>South Australia</v>
      </c>
      <c r="I7908" t="str">
        <f>VLOOKUP(Sales_Data17[[#This Row],[Delivery Region Index]],Regions_Table[#All],3,0)</f>
        <v>Adelaide</v>
      </c>
      <c r="J7908">
        <v>46</v>
      </c>
      <c r="K7908">
        <v>7</v>
      </c>
      <c r="L7908" t="str">
        <f>VLOOKUP(Sales_Data17[[#This Row],[Product Description Index]],Products_Data[#All],2,0)</f>
        <v>Dress Shirts</v>
      </c>
      <c r="M7908">
        <v>8</v>
      </c>
      <c r="N7908" s="9">
        <v>439.22222222222223</v>
      </c>
      <c r="O7908" s="9">
        <f>Sales_Data17[[#This Row],[Order Quantity]]*Sales_Data17[[#This Row],[Unit Price]]</f>
        <v>3513.7777777777778</v>
      </c>
      <c r="P7908" s="9">
        <v>298.67111111111114</v>
      </c>
      <c r="Q7908" s="9">
        <f>Sales_Data17[[#This Row],[Line Total]]-(Sales_Data17[[#This Row],[Total Unit Cost]]*Sales_Data17[[#This Row],[Order Quantity]])</f>
        <v>1124.4088888888887</v>
      </c>
      <c r="R7908" s="1" t="str">
        <f>TEXT(Sales_Data17[[#This Row],[OrderDate]],"MMM")</f>
        <v>Dec</v>
      </c>
      <c r="S7908" s="1" t="str">
        <f t="shared" si="123"/>
        <v>2016</v>
      </c>
    </row>
    <row r="7909" spans="1:19">
      <c r="A7909" t="s">
        <v>7932</v>
      </c>
      <c r="B7909" s="2">
        <v>42712</v>
      </c>
      <c r="C7909" s="2" t="str">
        <f>VLOOKUP(Sales_Data17[[#This Row],[Customer Name Index]],Customer_Data[#All],2,0)</f>
        <v>Avon Corp</v>
      </c>
      <c r="D7909">
        <v>1</v>
      </c>
      <c r="E7909" t="s">
        <v>4</v>
      </c>
      <c r="F7909" t="s">
        <v>8168</v>
      </c>
      <c r="G7909" t="s">
        <v>8027</v>
      </c>
      <c r="H7909" t="str">
        <f>VLOOKUP(Sales_Data17[[#This Row],[Delivery Region Index]],Regions_Table[#All],2,0)</f>
        <v>New South Wales</v>
      </c>
      <c r="I7909" t="str">
        <f>VLOOKUP(Sales_Data17[[#This Row],[Delivery Region Index]],Regions_Table[#All],3,0)</f>
        <v>Armidale</v>
      </c>
      <c r="J7909">
        <v>3</v>
      </c>
      <c r="K7909">
        <v>1</v>
      </c>
      <c r="L7909" t="str">
        <f>VLOOKUP(Sales_Data17[[#This Row],[Product Description Index]],Products_Data[#All],2,0)</f>
        <v>Shirts</v>
      </c>
      <c r="M7909">
        <v>5</v>
      </c>
      <c r="N7909" s="9">
        <v>690.1</v>
      </c>
      <c r="O7909" s="9">
        <f>Sales_Data17[[#This Row],[Order Quantity]]*Sales_Data17[[#This Row],[Unit Price]]</f>
        <v>3450.5</v>
      </c>
      <c r="P7909" s="9">
        <v>393.35700000000003</v>
      </c>
      <c r="Q7909" s="9">
        <f>Sales_Data17[[#This Row],[Line Total]]-(Sales_Data17[[#This Row],[Total Unit Cost]]*Sales_Data17[[#This Row],[Order Quantity]])</f>
        <v>1483.7149999999999</v>
      </c>
      <c r="R7909" s="1" t="str">
        <f>TEXT(Sales_Data17[[#This Row],[OrderDate]],"MMM")</f>
        <v>Dec</v>
      </c>
      <c r="S7909" s="1" t="str">
        <f t="shared" si="123"/>
        <v>2016</v>
      </c>
    </row>
    <row r="7910" spans="1:19">
      <c r="A7910" t="s">
        <v>7933</v>
      </c>
      <c r="B7910" s="2">
        <v>42712</v>
      </c>
      <c r="C7910" s="2" t="str">
        <f>VLOOKUP(Sales_Data17[[#This Row],[Customer Name Index]],Customer_Data[#All],2,0)</f>
        <v xml:space="preserve">Qualitest </v>
      </c>
      <c r="D7910">
        <v>19</v>
      </c>
      <c r="E7910" t="s">
        <v>4</v>
      </c>
      <c r="F7910" t="s">
        <v>8168</v>
      </c>
      <c r="G7910" t="s">
        <v>8028</v>
      </c>
      <c r="H7910" t="str">
        <f>VLOOKUP(Sales_Data17[[#This Row],[Delivery Region Index]],Regions_Table[#All],2,0)</f>
        <v>Victoria</v>
      </c>
      <c r="I7910" t="str">
        <f>VLOOKUP(Sales_Data17[[#This Row],[Delivery Region Index]],Regions_Table[#All],3,0)</f>
        <v>Wangaratta</v>
      </c>
      <c r="J7910">
        <v>56</v>
      </c>
      <c r="K7910">
        <v>8</v>
      </c>
      <c r="L7910" t="str">
        <f>VLOOKUP(Sales_Data17[[#This Row],[Product Description Index]],Products_Data[#All],2,0)</f>
        <v>Shoes</v>
      </c>
      <c r="M7910">
        <v>6</v>
      </c>
      <c r="N7910" s="9">
        <v>210.67777777777781</v>
      </c>
      <c r="O7910" s="9">
        <f>Sales_Data17[[#This Row],[Order Quantity]]*Sales_Data17[[#This Row],[Unit Price]]</f>
        <v>1264.0666666666668</v>
      </c>
      <c r="P7910" s="9">
        <v>179.07611111111112</v>
      </c>
      <c r="Q7910" s="9">
        <f>Sales_Data17[[#This Row],[Line Total]]-(Sales_Data17[[#This Row],[Total Unit Cost]]*Sales_Data17[[#This Row],[Order Quantity]])</f>
        <v>189.61000000000013</v>
      </c>
      <c r="R7910" s="1" t="str">
        <f>TEXT(Sales_Data17[[#This Row],[OrderDate]],"MMM")</f>
        <v>Dec</v>
      </c>
      <c r="S7910" s="1" t="str">
        <f t="shared" si="123"/>
        <v>2016</v>
      </c>
    </row>
    <row r="7911" spans="1:19">
      <c r="A7911" t="s">
        <v>7934</v>
      </c>
      <c r="B7911" s="2">
        <v>42712</v>
      </c>
      <c r="C7911" s="2" t="str">
        <f>VLOOKUP(Sales_Data17[[#This Row],[Customer Name Index]],Customer_Data[#All],2,0)</f>
        <v>Elorac, Corp</v>
      </c>
      <c r="D7911">
        <v>3</v>
      </c>
      <c r="E7911" t="s">
        <v>4</v>
      </c>
      <c r="F7911" t="s">
        <v>8168</v>
      </c>
      <c r="G7911" t="s">
        <v>8027</v>
      </c>
      <c r="H7911" t="str">
        <f>VLOOKUP(Sales_Data17[[#This Row],[Delivery Region Index]],Regions_Table[#All],2,0)</f>
        <v>New South Wales</v>
      </c>
      <c r="I7911" t="str">
        <f>VLOOKUP(Sales_Data17[[#This Row],[Delivery Region Index]],Regions_Table[#All],3,0)</f>
        <v>Dubbo</v>
      </c>
      <c r="J7911">
        <v>8</v>
      </c>
      <c r="K7911">
        <v>1</v>
      </c>
      <c r="L7911" t="str">
        <f>VLOOKUP(Sales_Data17[[#This Row],[Product Description Index]],Products_Data[#All],2,0)</f>
        <v>Shirts</v>
      </c>
      <c r="M7911">
        <v>1</v>
      </c>
      <c r="N7911" s="9">
        <v>434.75555555555559</v>
      </c>
      <c r="O7911" s="9">
        <f>Sales_Data17[[#This Row],[Order Quantity]]*Sales_Data17[[#This Row],[Unit Price]]</f>
        <v>434.75555555555559</v>
      </c>
      <c r="P7911" s="9">
        <v>317.37155555555557</v>
      </c>
      <c r="Q7911" s="9">
        <f>Sales_Data17[[#This Row],[Line Total]]-(Sales_Data17[[#This Row],[Total Unit Cost]]*Sales_Data17[[#This Row],[Order Quantity]])</f>
        <v>117.38400000000001</v>
      </c>
      <c r="R7911" s="1" t="str">
        <f>TEXT(Sales_Data17[[#This Row],[OrderDate]],"MMM")</f>
        <v>Dec</v>
      </c>
      <c r="S7911" s="1" t="str">
        <f t="shared" si="123"/>
        <v>2016</v>
      </c>
    </row>
    <row r="7912" spans="1:19">
      <c r="A7912" t="s">
        <v>7935</v>
      </c>
      <c r="B7912" s="2">
        <v>42713</v>
      </c>
      <c r="C7912" s="2" t="str">
        <f>VLOOKUP(Sales_Data17[[#This Row],[Customer Name Index]],Customer_Data[#All],2,0)</f>
        <v>Elorac, Corp</v>
      </c>
      <c r="D7912">
        <v>3</v>
      </c>
      <c r="E7912" t="s">
        <v>4</v>
      </c>
      <c r="F7912" t="s">
        <v>8168</v>
      </c>
      <c r="G7912" t="s">
        <v>8027</v>
      </c>
      <c r="H7912" t="str">
        <f>VLOOKUP(Sales_Data17[[#This Row],[Delivery Region Index]],Regions_Table[#All],2,0)</f>
        <v>New South Wales</v>
      </c>
      <c r="I7912" t="str">
        <f>VLOOKUP(Sales_Data17[[#This Row],[Delivery Region Index]],Regions_Table[#All],3,0)</f>
        <v>Coffs Harbour</v>
      </c>
      <c r="J7912">
        <v>7</v>
      </c>
      <c r="K7912">
        <v>1</v>
      </c>
      <c r="L7912" t="str">
        <f>VLOOKUP(Sales_Data17[[#This Row],[Product Description Index]],Products_Data[#All],2,0)</f>
        <v>Shirts</v>
      </c>
      <c r="M7912">
        <v>4</v>
      </c>
      <c r="N7912" s="9">
        <v>25.311111111111114</v>
      </c>
      <c r="O7912" s="9">
        <f>Sales_Data17[[#This Row],[Order Quantity]]*Sales_Data17[[#This Row],[Unit Price]]</f>
        <v>101.24444444444445</v>
      </c>
      <c r="P7912" s="9">
        <v>14.174222222222223</v>
      </c>
      <c r="Q7912" s="9">
        <f>Sales_Data17[[#This Row],[Line Total]]-(Sales_Data17[[#This Row],[Total Unit Cost]]*Sales_Data17[[#This Row],[Order Quantity]])</f>
        <v>44.547555555555562</v>
      </c>
      <c r="R7912" s="1" t="str">
        <f>TEXT(Sales_Data17[[#This Row],[OrderDate]],"MMM")</f>
        <v>Dec</v>
      </c>
      <c r="S7912" s="1" t="str">
        <f t="shared" si="123"/>
        <v>2016</v>
      </c>
    </row>
    <row r="7913" spans="1:19">
      <c r="A7913" t="s">
        <v>7936</v>
      </c>
      <c r="B7913" s="2">
        <v>42714</v>
      </c>
      <c r="C7913" s="2" t="str">
        <f>VLOOKUP(Sales_Data17[[#This Row],[Customer Name Index]],Customer_Data[#All],2,0)</f>
        <v>Avon Corp</v>
      </c>
      <c r="D7913">
        <v>1</v>
      </c>
      <c r="E7913" t="s">
        <v>2</v>
      </c>
      <c r="F7913" t="s">
        <v>8168</v>
      </c>
      <c r="G7913" t="s">
        <v>8027</v>
      </c>
      <c r="H7913" t="str">
        <f>VLOOKUP(Sales_Data17[[#This Row],[Delivery Region Index]],Regions_Table[#All],2,0)</f>
        <v>New South Wales</v>
      </c>
      <c r="I7913" t="str">
        <f>VLOOKUP(Sales_Data17[[#This Row],[Delivery Region Index]],Regions_Table[#All],3,0)</f>
        <v>Armidale</v>
      </c>
      <c r="J7913">
        <v>3</v>
      </c>
      <c r="K7913">
        <v>1</v>
      </c>
      <c r="L7913" t="str">
        <f>VLOOKUP(Sales_Data17[[#This Row],[Product Description Index]],Products_Data[#All],2,0)</f>
        <v>Shirts</v>
      </c>
      <c r="M7913">
        <v>6</v>
      </c>
      <c r="N7913" s="9">
        <v>200.25555555555556</v>
      </c>
      <c r="O7913" s="9">
        <f>Sales_Data17[[#This Row],[Order Quantity]]*Sales_Data17[[#This Row],[Unit Price]]</f>
        <v>1201.5333333333333</v>
      </c>
      <c r="P7913" s="9">
        <v>124.15844444444444</v>
      </c>
      <c r="Q7913" s="9">
        <f>Sales_Data17[[#This Row],[Line Total]]-(Sales_Data17[[#This Row],[Total Unit Cost]]*Sales_Data17[[#This Row],[Order Quantity]])</f>
        <v>456.58266666666668</v>
      </c>
      <c r="R7913" s="1" t="str">
        <f>TEXT(Sales_Data17[[#This Row],[OrderDate]],"MMM")</f>
        <v>Dec</v>
      </c>
      <c r="S7913" s="1" t="str">
        <f t="shared" si="123"/>
        <v>2016</v>
      </c>
    </row>
    <row r="7914" spans="1:19">
      <c r="A7914" t="s">
        <v>7937</v>
      </c>
      <c r="B7914" s="2">
        <v>42714</v>
      </c>
      <c r="C7914" s="2" t="str">
        <f>VLOOKUP(Sales_Data17[[#This Row],[Customer Name Index]],Customer_Data[#All],2,0)</f>
        <v>ETUDE Ltd</v>
      </c>
      <c r="D7914">
        <v>4</v>
      </c>
      <c r="E7914" t="s">
        <v>3</v>
      </c>
      <c r="F7914" t="s">
        <v>8168</v>
      </c>
      <c r="G7914" t="s">
        <v>8027</v>
      </c>
      <c r="H7914" t="str">
        <f>VLOOKUP(Sales_Data17[[#This Row],[Delivery Region Index]],Regions_Table[#All],2,0)</f>
        <v>New South Wales</v>
      </c>
      <c r="I7914" t="str">
        <f>VLOOKUP(Sales_Data17[[#This Row],[Delivery Region Index]],Regions_Table[#All],3,0)</f>
        <v>Griffith</v>
      </c>
      <c r="J7914">
        <v>12</v>
      </c>
      <c r="K7914">
        <v>2</v>
      </c>
      <c r="L7914" t="str">
        <f>VLOOKUP(Sales_Data17[[#This Row],[Product Description Index]],Products_Data[#All],2,0)</f>
        <v>Pants</v>
      </c>
      <c r="M7914">
        <v>2</v>
      </c>
      <c r="N7914" s="9">
        <v>264.27777777777777</v>
      </c>
      <c r="O7914" s="9">
        <f>Sales_Data17[[#This Row],[Order Quantity]]*Sales_Data17[[#This Row],[Unit Price]]</f>
        <v>528.55555555555554</v>
      </c>
      <c r="P7914" s="9">
        <v>216.70777777777778</v>
      </c>
      <c r="Q7914" s="9">
        <f>Sales_Data17[[#This Row],[Line Total]]-(Sales_Data17[[#This Row],[Total Unit Cost]]*Sales_Data17[[#This Row],[Order Quantity]])</f>
        <v>95.139999999999986</v>
      </c>
      <c r="R7914" s="1" t="str">
        <f>TEXT(Sales_Data17[[#This Row],[OrderDate]],"MMM")</f>
        <v>Dec</v>
      </c>
      <c r="S7914" s="1" t="str">
        <f t="shared" si="123"/>
        <v>2016</v>
      </c>
    </row>
    <row r="7915" spans="1:19">
      <c r="A7915" t="s">
        <v>7938</v>
      </c>
      <c r="B7915" s="2">
        <v>42714</v>
      </c>
      <c r="C7915" s="2" t="str">
        <f>VLOOKUP(Sales_Data17[[#This Row],[Customer Name Index]],Customer_Data[#All],2,0)</f>
        <v>Pure Group</v>
      </c>
      <c r="D7915">
        <v>17</v>
      </c>
      <c r="E7915" t="s">
        <v>2</v>
      </c>
      <c r="F7915" t="s">
        <v>8168</v>
      </c>
      <c r="G7915" t="s">
        <v>8025</v>
      </c>
      <c r="H7915" t="str">
        <f>VLOOKUP(Sales_Data17[[#This Row],[Delivery Region Index]],Regions_Table[#All],2,0)</f>
        <v>Victoria</v>
      </c>
      <c r="I7915" t="str">
        <f>VLOOKUP(Sales_Data17[[#This Row],[Delivery Region Index]],Regions_Table[#All],3,0)</f>
        <v>Benalla</v>
      </c>
      <c r="J7915">
        <v>48</v>
      </c>
      <c r="K7915">
        <v>7</v>
      </c>
      <c r="L7915" t="str">
        <f>VLOOKUP(Sales_Data17[[#This Row],[Product Description Index]],Products_Data[#All],2,0)</f>
        <v>Dress Shirts</v>
      </c>
      <c r="M7915">
        <v>3</v>
      </c>
      <c r="N7915" s="9">
        <v>446.66666666666669</v>
      </c>
      <c r="O7915" s="9">
        <f>Sales_Data17[[#This Row],[Order Quantity]]*Sales_Data17[[#This Row],[Unit Price]]</f>
        <v>1340</v>
      </c>
      <c r="P7915" s="9">
        <v>245.66666666666666</v>
      </c>
      <c r="Q7915" s="9">
        <f>Sales_Data17[[#This Row],[Line Total]]-(Sales_Data17[[#This Row],[Total Unit Cost]]*Sales_Data17[[#This Row],[Order Quantity]])</f>
        <v>603</v>
      </c>
      <c r="R7915" s="1" t="str">
        <f>TEXT(Sales_Data17[[#This Row],[OrderDate]],"MMM")</f>
        <v>Dec</v>
      </c>
      <c r="S7915" s="1" t="str">
        <f t="shared" si="123"/>
        <v>2016</v>
      </c>
    </row>
    <row r="7916" spans="1:19">
      <c r="A7916" t="s">
        <v>7939</v>
      </c>
      <c r="B7916" s="2">
        <v>42714</v>
      </c>
      <c r="C7916" s="2" t="str">
        <f>VLOOKUP(Sales_Data17[[#This Row],[Customer Name Index]],Customer_Data[#All],2,0)</f>
        <v>Pacific Ltd</v>
      </c>
      <c r="D7916">
        <v>20</v>
      </c>
      <c r="E7916" t="s">
        <v>4</v>
      </c>
      <c r="F7916" t="s">
        <v>8168</v>
      </c>
      <c r="G7916" t="s">
        <v>8028</v>
      </c>
      <c r="H7916" t="str">
        <f>VLOOKUP(Sales_Data17[[#This Row],[Delivery Region Index]],Regions_Table[#All],2,0)</f>
        <v>Victoria</v>
      </c>
      <c r="I7916" t="str">
        <f>VLOOKUP(Sales_Data17[[#This Row],[Delivery Region Index]],Regions_Table[#All],3,0)</f>
        <v>Wangaratta</v>
      </c>
      <c r="J7916">
        <v>56</v>
      </c>
      <c r="K7916">
        <v>8</v>
      </c>
      <c r="L7916" t="str">
        <f>VLOOKUP(Sales_Data17[[#This Row],[Product Description Index]],Products_Data[#All],2,0)</f>
        <v>Shoes</v>
      </c>
      <c r="M7916">
        <v>8</v>
      </c>
      <c r="N7916" s="9">
        <v>23.077777777777779</v>
      </c>
      <c r="O7916" s="9">
        <f>Sales_Data17[[#This Row],[Order Quantity]]*Sales_Data17[[#This Row],[Unit Price]]</f>
        <v>184.62222222222223</v>
      </c>
      <c r="P7916" s="9">
        <v>13.61588888888889</v>
      </c>
      <c r="Q7916" s="9">
        <f>Sales_Data17[[#This Row],[Line Total]]-(Sales_Data17[[#This Row],[Total Unit Cost]]*Sales_Data17[[#This Row],[Order Quantity]])</f>
        <v>75.695111111111117</v>
      </c>
      <c r="R7916" s="1" t="str">
        <f>TEXT(Sales_Data17[[#This Row],[OrderDate]],"MMM")</f>
        <v>Dec</v>
      </c>
      <c r="S7916" s="1" t="str">
        <f t="shared" si="123"/>
        <v>2016</v>
      </c>
    </row>
    <row r="7917" spans="1:19">
      <c r="A7917" t="s">
        <v>7940</v>
      </c>
      <c r="B7917" s="2">
        <v>42715</v>
      </c>
      <c r="C7917" s="2" t="str">
        <f>VLOOKUP(Sales_Data17[[#This Row],[Customer Name Index]],Customer_Data[#All],2,0)</f>
        <v>Pacific Ltd</v>
      </c>
      <c r="D7917">
        <v>20</v>
      </c>
      <c r="E7917" t="s">
        <v>4</v>
      </c>
      <c r="F7917" t="s">
        <v>8168</v>
      </c>
      <c r="G7917" t="s">
        <v>8028</v>
      </c>
      <c r="H7917" t="str">
        <f>VLOOKUP(Sales_Data17[[#This Row],[Delivery Region Index]],Regions_Table[#All],2,0)</f>
        <v>Victoria</v>
      </c>
      <c r="I7917" t="str">
        <f>VLOOKUP(Sales_Data17[[#This Row],[Delivery Region Index]],Regions_Table[#All],3,0)</f>
        <v>Wodonga</v>
      </c>
      <c r="J7917">
        <v>58</v>
      </c>
      <c r="K7917">
        <v>8</v>
      </c>
      <c r="L7917" t="str">
        <f>VLOOKUP(Sales_Data17[[#This Row],[Product Description Index]],Products_Data[#All],2,0)</f>
        <v>Shoes</v>
      </c>
      <c r="M7917">
        <v>7</v>
      </c>
      <c r="N7917" s="9">
        <v>22.333333333333332</v>
      </c>
      <c r="O7917" s="9">
        <f>Sales_Data17[[#This Row],[Order Quantity]]*Sales_Data17[[#This Row],[Unit Price]]</f>
        <v>156.33333333333331</v>
      </c>
      <c r="P7917" s="9">
        <v>18.536666666666665</v>
      </c>
      <c r="Q7917" s="9">
        <f>Sales_Data17[[#This Row],[Line Total]]-(Sales_Data17[[#This Row],[Total Unit Cost]]*Sales_Data17[[#This Row],[Order Quantity]])</f>
        <v>26.576666666666654</v>
      </c>
      <c r="R7917" s="1" t="str">
        <f>TEXT(Sales_Data17[[#This Row],[OrderDate]],"MMM")</f>
        <v>Dec</v>
      </c>
      <c r="S7917" s="1" t="str">
        <f t="shared" si="123"/>
        <v>2016</v>
      </c>
    </row>
    <row r="7918" spans="1:19">
      <c r="A7918" t="s">
        <v>7941</v>
      </c>
      <c r="B7918" s="2">
        <v>42715</v>
      </c>
      <c r="C7918" s="2" t="str">
        <f>VLOOKUP(Sales_Data17[[#This Row],[Customer Name Index]],Customer_Data[#All],2,0)</f>
        <v>Procter Corp</v>
      </c>
      <c r="D7918">
        <v>5</v>
      </c>
      <c r="E7918" t="s">
        <v>4</v>
      </c>
      <c r="F7918" t="s">
        <v>8168</v>
      </c>
      <c r="G7918" t="s">
        <v>8027</v>
      </c>
      <c r="H7918" t="str">
        <f>VLOOKUP(Sales_Data17[[#This Row],[Delivery Region Index]],Regions_Table[#All],2,0)</f>
        <v>New South Wales</v>
      </c>
      <c r="I7918" t="str">
        <f>VLOOKUP(Sales_Data17[[#This Row],[Delivery Region Index]],Regions_Table[#All],3,0)</f>
        <v>Lake Macquarie</v>
      </c>
      <c r="J7918">
        <v>13</v>
      </c>
      <c r="K7918">
        <v>2</v>
      </c>
      <c r="L7918" t="str">
        <f>VLOOKUP(Sales_Data17[[#This Row],[Product Description Index]],Products_Data[#All],2,0)</f>
        <v>Pants</v>
      </c>
      <c r="M7918">
        <v>1</v>
      </c>
      <c r="N7918" s="9">
        <v>203.23333333333335</v>
      </c>
      <c r="O7918" s="9">
        <f>Sales_Data17[[#This Row],[Order Quantity]]*Sales_Data17[[#This Row],[Unit Price]]</f>
        <v>203.23333333333335</v>
      </c>
      <c r="P7918" s="9">
        <v>83.325666666666677</v>
      </c>
      <c r="Q7918" s="9">
        <f>Sales_Data17[[#This Row],[Line Total]]-(Sales_Data17[[#This Row],[Total Unit Cost]]*Sales_Data17[[#This Row],[Order Quantity]])</f>
        <v>119.90766666666667</v>
      </c>
      <c r="R7918" s="1" t="str">
        <f>TEXT(Sales_Data17[[#This Row],[OrderDate]],"MMM")</f>
        <v>Dec</v>
      </c>
      <c r="S7918" s="1" t="str">
        <f t="shared" si="123"/>
        <v>2016</v>
      </c>
    </row>
    <row r="7919" spans="1:19">
      <c r="A7919" t="s">
        <v>7942</v>
      </c>
      <c r="B7919" s="2">
        <v>42715</v>
      </c>
      <c r="C7919" s="2" t="str">
        <f>VLOOKUP(Sales_Data17[[#This Row],[Customer Name Index]],Customer_Data[#All],2,0)</f>
        <v xml:space="preserve">Ei </v>
      </c>
      <c r="D7919">
        <v>9</v>
      </c>
      <c r="E7919" t="s">
        <v>4</v>
      </c>
      <c r="F7919" t="s">
        <v>8168</v>
      </c>
      <c r="G7919" t="s">
        <v>8027</v>
      </c>
      <c r="H7919" t="str">
        <f>VLOOKUP(Sales_Data17[[#This Row],[Delivery Region Index]],Regions_Table[#All],2,0)</f>
        <v>Queensland</v>
      </c>
      <c r="I7919" t="str">
        <f>VLOOKUP(Sales_Data17[[#This Row],[Delivery Region Index]],Regions_Table[#All],3,0)</f>
        <v>Brisbane</v>
      </c>
      <c r="J7919">
        <v>26</v>
      </c>
      <c r="K7919">
        <v>4</v>
      </c>
      <c r="L7919" t="str">
        <f>VLOOKUP(Sales_Data17[[#This Row],[Product Description Index]],Products_Data[#All],2,0)</f>
        <v>Jeans</v>
      </c>
      <c r="M7919">
        <v>4</v>
      </c>
      <c r="N7919" s="9">
        <v>215.88888888888889</v>
      </c>
      <c r="O7919" s="9">
        <f>Sales_Data17[[#This Row],[Order Quantity]]*Sales_Data17[[#This Row],[Unit Price]]</f>
        <v>863.55555555555554</v>
      </c>
      <c r="P7919" s="9">
        <v>174.87</v>
      </c>
      <c r="Q7919" s="9">
        <f>Sales_Data17[[#This Row],[Line Total]]-(Sales_Data17[[#This Row],[Total Unit Cost]]*Sales_Data17[[#This Row],[Order Quantity]])</f>
        <v>164.07555555555552</v>
      </c>
      <c r="R7919" s="1" t="str">
        <f>TEXT(Sales_Data17[[#This Row],[OrderDate]],"MMM")</f>
        <v>Dec</v>
      </c>
      <c r="S7919" s="1" t="str">
        <f t="shared" si="123"/>
        <v>2016</v>
      </c>
    </row>
    <row r="7920" spans="1:19">
      <c r="A7920" t="s">
        <v>7943</v>
      </c>
      <c r="B7920" s="2">
        <v>42715</v>
      </c>
      <c r="C7920" s="2" t="str">
        <f>VLOOKUP(Sales_Data17[[#This Row],[Customer Name Index]],Customer_Data[#All],2,0)</f>
        <v>Procter Corp</v>
      </c>
      <c r="D7920">
        <v>5</v>
      </c>
      <c r="E7920" t="s">
        <v>4</v>
      </c>
      <c r="F7920" t="s">
        <v>8168</v>
      </c>
      <c r="G7920" t="s">
        <v>8027</v>
      </c>
      <c r="H7920" t="str">
        <f>VLOOKUP(Sales_Data17[[#This Row],[Delivery Region Index]],Regions_Table[#All],2,0)</f>
        <v>New South Wales</v>
      </c>
      <c r="I7920" t="str">
        <f>VLOOKUP(Sales_Data17[[#This Row],[Delivery Region Index]],Regions_Table[#All],3,0)</f>
        <v>Maitland</v>
      </c>
      <c r="J7920">
        <v>15</v>
      </c>
      <c r="K7920">
        <v>2</v>
      </c>
      <c r="L7920" t="str">
        <f>VLOOKUP(Sales_Data17[[#This Row],[Product Description Index]],Products_Data[#All],2,0)</f>
        <v>Pants</v>
      </c>
      <c r="M7920">
        <v>7</v>
      </c>
      <c r="N7920" s="9">
        <v>677.44444444444446</v>
      </c>
      <c r="O7920" s="9">
        <f>Sales_Data17[[#This Row],[Order Quantity]]*Sales_Data17[[#This Row],[Unit Price]]</f>
        <v>4742.1111111111113</v>
      </c>
      <c r="P7920" s="9">
        <v>372.59444444444449</v>
      </c>
      <c r="Q7920" s="9">
        <f>Sales_Data17[[#This Row],[Line Total]]-(Sales_Data17[[#This Row],[Total Unit Cost]]*Sales_Data17[[#This Row],[Order Quantity]])</f>
        <v>2133.9499999999998</v>
      </c>
      <c r="R7920" s="1" t="str">
        <f>TEXT(Sales_Data17[[#This Row],[OrderDate]],"MMM")</f>
        <v>Dec</v>
      </c>
      <c r="S7920" s="1" t="str">
        <f t="shared" si="123"/>
        <v>2016</v>
      </c>
    </row>
    <row r="7921" spans="1:19">
      <c r="A7921" t="s">
        <v>7944</v>
      </c>
      <c r="B7921" s="2">
        <v>42715</v>
      </c>
      <c r="C7921" s="2" t="str">
        <f>VLOOKUP(Sales_Data17[[#This Row],[Customer Name Index]],Customer_Data[#All],2,0)</f>
        <v>Eminence Corp</v>
      </c>
      <c r="D7921">
        <v>18</v>
      </c>
      <c r="E7921" t="s">
        <v>2</v>
      </c>
      <c r="F7921" t="s">
        <v>8168</v>
      </c>
      <c r="G7921" t="s">
        <v>8025</v>
      </c>
      <c r="H7921" t="str">
        <f>VLOOKUP(Sales_Data17[[#This Row],[Delivery Region Index]],Regions_Table[#All],2,0)</f>
        <v>Victoria</v>
      </c>
      <c r="I7921" t="str">
        <f>VLOOKUP(Sales_Data17[[#This Row],[Delivery Region Index]],Regions_Table[#All],3,0)</f>
        <v>Bendigo</v>
      </c>
      <c r="J7921">
        <v>50</v>
      </c>
      <c r="K7921">
        <v>7</v>
      </c>
      <c r="L7921" t="str">
        <f>VLOOKUP(Sales_Data17[[#This Row],[Product Description Index]],Products_Data[#All],2,0)</f>
        <v>Dress Shirts</v>
      </c>
      <c r="M7921">
        <v>4</v>
      </c>
      <c r="N7921" s="9">
        <v>126.55555555555556</v>
      </c>
      <c r="O7921" s="9">
        <f>Sales_Data17[[#This Row],[Order Quantity]]*Sales_Data17[[#This Row],[Unit Price]]</f>
        <v>506.22222222222223</v>
      </c>
      <c r="P7921" s="9">
        <v>87.323333333333323</v>
      </c>
      <c r="Q7921" s="9">
        <f>Sales_Data17[[#This Row],[Line Total]]-(Sales_Data17[[#This Row],[Total Unit Cost]]*Sales_Data17[[#This Row],[Order Quantity]])</f>
        <v>156.92888888888893</v>
      </c>
      <c r="R7921" s="1" t="str">
        <f>TEXT(Sales_Data17[[#This Row],[OrderDate]],"MMM")</f>
        <v>Dec</v>
      </c>
      <c r="S7921" s="1" t="str">
        <f t="shared" si="123"/>
        <v>2016</v>
      </c>
    </row>
    <row r="7922" spans="1:19">
      <c r="A7922" t="s">
        <v>7945</v>
      </c>
      <c r="B7922" s="2">
        <v>42715</v>
      </c>
      <c r="C7922" s="2" t="str">
        <f>VLOOKUP(Sales_Data17[[#This Row],[Customer Name Index]],Customer_Data[#All],2,0)</f>
        <v>Ole Group</v>
      </c>
      <c r="D7922">
        <v>13</v>
      </c>
      <c r="E7922" t="s">
        <v>2</v>
      </c>
      <c r="F7922" t="s">
        <v>8168</v>
      </c>
      <c r="G7922" t="s">
        <v>8026</v>
      </c>
      <c r="H7922" t="str">
        <f>VLOOKUP(Sales_Data17[[#This Row],[Delivery Region Index]],Regions_Table[#All],2,0)</f>
        <v>Queensland</v>
      </c>
      <c r="I7922" t="str">
        <f>VLOOKUP(Sales_Data17[[#This Row],[Delivery Region Index]],Regions_Table[#All],3,0)</f>
        <v>Maryborough</v>
      </c>
      <c r="J7922">
        <v>37</v>
      </c>
      <c r="K7922">
        <v>5</v>
      </c>
      <c r="L7922" t="str">
        <f>VLOOKUP(Sales_Data17[[#This Row],[Product Description Index]],Products_Data[#All],2,0)</f>
        <v>Hats</v>
      </c>
      <c r="M7922">
        <v>6</v>
      </c>
      <c r="N7922" s="9">
        <v>96.033333333333346</v>
      </c>
      <c r="O7922" s="9">
        <f>Sales_Data17[[#This Row],[Order Quantity]]*Sales_Data17[[#This Row],[Unit Price]]</f>
        <v>576.20000000000005</v>
      </c>
      <c r="P7922" s="9">
        <v>78.74733333333333</v>
      </c>
      <c r="Q7922" s="9">
        <f>Sales_Data17[[#This Row],[Line Total]]-(Sales_Data17[[#This Row],[Total Unit Cost]]*Sales_Data17[[#This Row],[Order Quantity]])</f>
        <v>103.71600000000007</v>
      </c>
      <c r="R7922" s="1" t="str">
        <f>TEXT(Sales_Data17[[#This Row],[OrderDate]],"MMM")</f>
        <v>Dec</v>
      </c>
      <c r="S7922" s="1" t="str">
        <f t="shared" si="123"/>
        <v>2016</v>
      </c>
    </row>
    <row r="7923" spans="1:19">
      <c r="A7923" t="s">
        <v>7946</v>
      </c>
      <c r="B7923" s="2">
        <v>42716</v>
      </c>
      <c r="C7923" s="2" t="str">
        <f>VLOOKUP(Sales_Data17[[#This Row],[Customer Name Index]],Customer_Data[#All],2,0)</f>
        <v>21st Ltd</v>
      </c>
      <c r="D7923">
        <v>10</v>
      </c>
      <c r="E7923" t="s">
        <v>4</v>
      </c>
      <c r="F7923" t="s">
        <v>8168</v>
      </c>
      <c r="G7923" t="s">
        <v>8026</v>
      </c>
      <c r="H7923" t="str">
        <f>VLOOKUP(Sales_Data17[[#This Row],[Delivery Region Index]],Regions_Table[#All],2,0)</f>
        <v>Queensland</v>
      </c>
      <c r="I7923" t="str">
        <f>VLOOKUP(Sales_Data17[[#This Row],[Delivery Region Index]],Regions_Table[#All],3,0)</f>
        <v>Charters Towers</v>
      </c>
      <c r="J7923">
        <v>29</v>
      </c>
      <c r="K7923">
        <v>4</v>
      </c>
      <c r="L7923" t="str">
        <f>VLOOKUP(Sales_Data17[[#This Row],[Product Description Index]],Products_Data[#All],2,0)</f>
        <v>Jeans</v>
      </c>
      <c r="M7923">
        <v>5</v>
      </c>
      <c r="N7923" s="9">
        <v>438.47777777777782</v>
      </c>
      <c r="O7923" s="9">
        <f>Sales_Data17[[#This Row],[Order Quantity]]*Sales_Data17[[#This Row],[Unit Price]]</f>
        <v>2192.3888888888891</v>
      </c>
      <c r="P7923" s="9">
        <v>298.16488888888892</v>
      </c>
      <c r="Q7923" s="9">
        <f>Sales_Data17[[#This Row],[Line Total]]-(Sales_Data17[[#This Row],[Total Unit Cost]]*Sales_Data17[[#This Row],[Order Quantity]])</f>
        <v>701.56444444444446</v>
      </c>
      <c r="R7923" s="1" t="str">
        <f>TEXT(Sales_Data17[[#This Row],[OrderDate]],"MMM")</f>
        <v>Dec</v>
      </c>
      <c r="S7923" s="1" t="str">
        <f t="shared" si="123"/>
        <v>2016</v>
      </c>
    </row>
    <row r="7924" spans="1:19">
      <c r="A7924" t="s">
        <v>7947</v>
      </c>
      <c r="B7924" s="2">
        <v>42716</v>
      </c>
      <c r="C7924" s="2" t="str">
        <f>VLOOKUP(Sales_Data17[[#This Row],[Customer Name Index]],Customer_Data[#All],2,0)</f>
        <v xml:space="preserve">Medline </v>
      </c>
      <c r="D7924">
        <v>12</v>
      </c>
      <c r="E7924" t="s">
        <v>2</v>
      </c>
      <c r="F7924" t="s">
        <v>8168</v>
      </c>
      <c r="G7924" t="s">
        <v>8026</v>
      </c>
      <c r="H7924" t="str">
        <f>VLOOKUP(Sales_Data17[[#This Row],[Delivery Region Index]],Regions_Table[#All],2,0)</f>
        <v>Queensland</v>
      </c>
      <c r="I7924" t="str">
        <f>VLOOKUP(Sales_Data17[[#This Row],[Delivery Region Index]],Regions_Table[#All],3,0)</f>
        <v>Hervey Bay</v>
      </c>
      <c r="J7924">
        <v>33</v>
      </c>
      <c r="K7924">
        <v>5</v>
      </c>
      <c r="L7924" t="str">
        <f>VLOOKUP(Sales_Data17[[#This Row],[Product Description Index]],Products_Data[#All],2,0)</f>
        <v>Hats</v>
      </c>
      <c r="M7924">
        <v>9</v>
      </c>
      <c r="N7924" s="9">
        <v>324.57777777777778</v>
      </c>
      <c r="O7924" s="9">
        <f>Sales_Data17[[#This Row],[Order Quantity]]*Sales_Data17[[#This Row],[Unit Price]]</f>
        <v>2921.2</v>
      </c>
      <c r="P7924" s="9">
        <v>178.51777777777781</v>
      </c>
      <c r="Q7924" s="9">
        <f>Sales_Data17[[#This Row],[Line Total]]-(Sales_Data17[[#This Row],[Total Unit Cost]]*Sales_Data17[[#This Row],[Order Quantity]])</f>
        <v>1314.5399999999995</v>
      </c>
      <c r="R7924" s="1" t="str">
        <f>TEXT(Sales_Data17[[#This Row],[OrderDate]],"MMM")</f>
        <v>Dec</v>
      </c>
      <c r="S7924" s="1" t="str">
        <f t="shared" si="123"/>
        <v>2016</v>
      </c>
    </row>
    <row r="7925" spans="1:19">
      <c r="A7925" t="s">
        <v>7948</v>
      </c>
      <c r="B7925" s="2">
        <v>42716</v>
      </c>
      <c r="C7925" s="2" t="str">
        <f>VLOOKUP(Sales_Data17[[#This Row],[Customer Name Index]],Customer_Data[#All],2,0)</f>
        <v>Rochester Ltd</v>
      </c>
      <c r="D7925">
        <v>15</v>
      </c>
      <c r="E7925" t="s">
        <v>4</v>
      </c>
      <c r="F7925" t="s">
        <v>8168</v>
      </c>
      <c r="G7925" t="s">
        <v>8025</v>
      </c>
      <c r="H7925" t="str">
        <f>VLOOKUP(Sales_Data17[[#This Row],[Delivery Region Index]],Regions_Table[#All],2,0)</f>
        <v>Queensland</v>
      </c>
      <c r="I7925" t="str">
        <f>VLOOKUP(Sales_Data17[[#This Row],[Delivery Region Index]],Regions_Table[#All],3,0)</f>
        <v>Toowoomba</v>
      </c>
      <c r="J7925">
        <v>44</v>
      </c>
      <c r="K7925">
        <v>6</v>
      </c>
      <c r="L7925" t="str">
        <f>VLOOKUP(Sales_Data17[[#This Row],[Product Description Index]],Products_Data[#All],2,0)</f>
        <v>Socks</v>
      </c>
      <c r="M7925">
        <v>5</v>
      </c>
      <c r="N7925" s="9">
        <v>125.8111111111111</v>
      </c>
      <c r="O7925" s="9">
        <f>Sales_Data17[[#This Row],[Order Quantity]]*Sales_Data17[[#This Row],[Unit Price]]</f>
        <v>629.05555555555554</v>
      </c>
      <c r="P7925" s="9">
        <v>76.74477777777777</v>
      </c>
      <c r="Q7925" s="9">
        <f>Sales_Data17[[#This Row],[Line Total]]-(Sales_Data17[[#This Row],[Total Unit Cost]]*Sales_Data17[[#This Row],[Order Quantity]])</f>
        <v>245.33166666666671</v>
      </c>
      <c r="R7925" s="1" t="str">
        <f>TEXT(Sales_Data17[[#This Row],[OrderDate]],"MMM")</f>
        <v>Dec</v>
      </c>
      <c r="S7925" s="1" t="str">
        <f t="shared" si="123"/>
        <v>2016</v>
      </c>
    </row>
    <row r="7926" spans="1:19">
      <c r="A7926" t="s">
        <v>7949</v>
      </c>
      <c r="B7926" s="2">
        <v>42717</v>
      </c>
      <c r="C7926" s="2" t="str">
        <f>VLOOKUP(Sales_Data17[[#This Row],[Customer Name Index]],Customer_Data[#All],2,0)</f>
        <v>Ole Group</v>
      </c>
      <c r="D7926">
        <v>13</v>
      </c>
      <c r="E7926" t="s">
        <v>4</v>
      </c>
      <c r="F7926" t="s">
        <v>8168</v>
      </c>
      <c r="G7926" t="s">
        <v>8026</v>
      </c>
      <c r="H7926" t="str">
        <f>VLOOKUP(Sales_Data17[[#This Row],[Delivery Region Index]],Regions_Table[#All],2,0)</f>
        <v>Queensland</v>
      </c>
      <c r="I7926" t="str">
        <f>VLOOKUP(Sales_Data17[[#This Row],[Delivery Region Index]],Regions_Table[#All],3,0)</f>
        <v>Mount Isa</v>
      </c>
      <c r="J7926">
        <v>38</v>
      </c>
      <c r="K7926">
        <v>6</v>
      </c>
      <c r="L7926" t="str">
        <f>VLOOKUP(Sales_Data17[[#This Row],[Product Description Index]],Products_Data[#All],2,0)</f>
        <v>Socks</v>
      </c>
      <c r="M7926">
        <v>5</v>
      </c>
      <c r="N7926" s="9">
        <v>125.06666666666668</v>
      </c>
      <c r="O7926" s="9">
        <f>Sales_Data17[[#This Row],[Order Quantity]]*Sales_Data17[[#This Row],[Unit Price]]</f>
        <v>625.33333333333337</v>
      </c>
      <c r="P7926" s="9">
        <v>62.533333333333339</v>
      </c>
      <c r="Q7926" s="9">
        <f>Sales_Data17[[#This Row],[Line Total]]-(Sales_Data17[[#This Row],[Total Unit Cost]]*Sales_Data17[[#This Row],[Order Quantity]])</f>
        <v>312.66666666666669</v>
      </c>
      <c r="R7926" s="1" t="str">
        <f>TEXT(Sales_Data17[[#This Row],[OrderDate]],"MMM")</f>
        <v>Dec</v>
      </c>
      <c r="S7926" s="1" t="str">
        <f t="shared" si="123"/>
        <v>2016</v>
      </c>
    </row>
    <row r="7927" spans="1:19">
      <c r="A7927" t="s">
        <v>7950</v>
      </c>
      <c r="B7927" s="2">
        <v>42717</v>
      </c>
      <c r="C7927" s="2" t="str">
        <f>VLOOKUP(Sales_Data17[[#This Row],[Customer Name Index]],Customer_Data[#All],2,0)</f>
        <v xml:space="preserve">Medline </v>
      </c>
      <c r="D7927">
        <v>12</v>
      </c>
      <c r="E7927" t="s">
        <v>3</v>
      </c>
      <c r="F7927" t="s">
        <v>8168</v>
      </c>
      <c r="G7927" t="s">
        <v>8026</v>
      </c>
      <c r="H7927" t="str">
        <f>VLOOKUP(Sales_Data17[[#This Row],[Delivery Region Index]],Regions_Table[#All],2,0)</f>
        <v>Queensland</v>
      </c>
      <c r="I7927" t="str">
        <f>VLOOKUP(Sales_Data17[[#This Row],[Delivery Region Index]],Regions_Table[#All],3,0)</f>
        <v>Hervey Bay</v>
      </c>
      <c r="J7927">
        <v>33</v>
      </c>
      <c r="K7927">
        <v>5</v>
      </c>
      <c r="L7927" t="str">
        <f>VLOOKUP(Sales_Data17[[#This Row],[Product Description Index]],Products_Data[#All],2,0)</f>
        <v>Hats</v>
      </c>
      <c r="M7927">
        <v>2</v>
      </c>
      <c r="N7927" s="9">
        <v>295.54444444444448</v>
      </c>
      <c r="O7927" s="9">
        <f>Sales_Data17[[#This Row],[Order Quantity]]*Sales_Data17[[#This Row],[Unit Price]]</f>
        <v>591.08888888888896</v>
      </c>
      <c r="P7927" s="9">
        <v>200.97022222222225</v>
      </c>
      <c r="Q7927" s="9">
        <f>Sales_Data17[[#This Row],[Line Total]]-(Sales_Data17[[#This Row],[Total Unit Cost]]*Sales_Data17[[#This Row],[Order Quantity]])</f>
        <v>189.14844444444446</v>
      </c>
      <c r="R7927" s="1" t="str">
        <f>TEXT(Sales_Data17[[#This Row],[OrderDate]],"MMM")</f>
        <v>Dec</v>
      </c>
      <c r="S7927" s="1" t="str">
        <f t="shared" si="123"/>
        <v>2016</v>
      </c>
    </row>
    <row r="7928" spans="1:19">
      <c r="A7928" t="s">
        <v>7951</v>
      </c>
      <c r="B7928" s="2">
        <v>42717</v>
      </c>
      <c r="C7928" s="2" t="str">
        <f>VLOOKUP(Sales_Data17[[#This Row],[Customer Name Index]],Customer_Data[#All],2,0)</f>
        <v>ETUDE Ltd</v>
      </c>
      <c r="D7928">
        <v>4</v>
      </c>
      <c r="E7928" t="s">
        <v>4</v>
      </c>
      <c r="F7928" t="s">
        <v>8168</v>
      </c>
      <c r="G7928" t="s">
        <v>8027</v>
      </c>
      <c r="H7928" t="str">
        <f>VLOOKUP(Sales_Data17[[#This Row],[Delivery Region Index]],Regions_Table[#All],2,0)</f>
        <v>New South Wales</v>
      </c>
      <c r="I7928" t="str">
        <f>VLOOKUP(Sales_Data17[[#This Row],[Delivery Region Index]],Regions_Table[#All],3,0)</f>
        <v>Grafton</v>
      </c>
      <c r="J7928">
        <v>11</v>
      </c>
      <c r="K7928">
        <v>2</v>
      </c>
      <c r="L7928" t="str">
        <f>VLOOKUP(Sales_Data17[[#This Row],[Product Description Index]],Products_Data[#All],2,0)</f>
        <v>Pants</v>
      </c>
      <c r="M7928">
        <v>9</v>
      </c>
      <c r="N7928" s="9">
        <v>93.800000000000011</v>
      </c>
      <c r="O7928" s="9">
        <f>Sales_Data17[[#This Row],[Order Quantity]]*Sales_Data17[[#This Row],[Unit Price]]</f>
        <v>844.2</v>
      </c>
      <c r="P7928" s="9">
        <v>72.226000000000013</v>
      </c>
      <c r="Q7928" s="9">
        <f>Sales_Data17[[#This Row],[Line Total]]-(Sales_Data17[[#This Row],[Total Unit Cost]]*Sales_Data17[[#This Row],[Order Quantity]])</f>
        <v>194.16599999999994</v>
      </c>
      <c r="R7928" s="1" t="str">
        <f>TEXT(Sales_Data17[[#This Row],[OrderDate]],"MMM")</f>
        <v>Dec</v>
      </c>
      <c r="S7928" s="1" t="str">
        <f t="shared" si="123"/>
        <v>2016</v>
      </c>
    </row>
    <row r="7929" spans="1:19">
      <c r="A7929" t="s">
        <v>7952</v>
      </c>
      <c r="B7929" s="2">
        <v>42717</v>
      </c>
      <c r="C7929" s="2" t="str">
        <f>VLOOKUP(Sales_Data17[[#This Row],[Customer Name Index]],Customer_Data[#All],2,0)</f>
        <v xml:space="preserve">Linde </v>
      </c>
      <c r="D7929">
        <v>14</v>
      </c>
      <c r="E7929" t="s">
        <v>2</v>
      </c>
      <c r="F7929" t="s">
        <v>8168</v>
      </c>
      <c r="G7929" t="s">
        <v>8026</v>
      </c>
      <c r="H7929" t="str">
        <f>VLOOKUP(Sales_Data17[[#This Row],[Delivery Region Index]],Regions_Table[#All],2,0)</f>
        <v>Queensland</v>
      </c>
      <c r="I7929" t="str">
        <f>VLOOKUP(Sales_Data17[[#This Row],[Delivery Region Index]],Regions_Table[#All],3,0)</f>
        <v>Nambour</v>
      </c>
      <c r="J7929">
        <v>39</v>
      </c>
      <c r="K7929">
        <v>6</v>
      </c>
      <c r="L7929" t="str">
        <f>VLOOKUP(Sales_Data17[[#This Row],[Product Description Index]],Products_Data[#All],2,0)</f>
        <v>Socks</v>
      </c>
      <c r="M7929">
        <v>1</v>
      </c>
      <c r="N7929" s="9">
        <v>109.43333333333334</v>
      </c>
      <c r="O7929" s="9">
        <f>Sales_Data17[[#This Row],[Order Quantity]]*Sales_Data17[[#This Row],[Unit Price]]</f>
        <v>109.43333333333334</v>
      </c>
      <c r="P7929" s="9">
        <v>80.980666666666664</v>
      </c>
      <c r="Q7929" s="9">
        <f>Sales_Data17[[#This Row],[Line Total]]-(Sales_Data17[[#This Row],[Total Unit Cost]]*Sales_Data17[[#This Row],[Order Quantity]])</f>
        <v>28.452666666666673</v>
      </c>
      <c r="R7929" s="1" t="str">
        <f>TEXT(Sales_Data17[[#This Row],[OrderDate]],"MMM")</f>
        <v>Dec</v>
      </c>
      <c r="S7929" s="1" t="str">
        <f t="shared" si="123"/>
        <v>2016</v>
      </c>
    </row>
    <row r="7930" spans="1:19">
      <c r="A7930" t="s">
        <v>7953</v>
      </c>
      <c r="B7930" s="2">
        <v>42717</v>
      </c>
      <c r="C7930" s="2" t="str">
        <f>VLOOKUP(Sales_Data17[[#This Row],[Customer Name Index]],Customer_Data[#All],2,0)</f>
        <v>Eminence Corp</v>
      </c>
      <c r="D7930">
        <v>18</v>
      </c>
      <c r="E7930" t="s">
        <v>4</v>
      </c>
      <c r="F7930" t="s">
        <v>8168</v>
      </c>
      <c r="G7930" t="s">
        <v>8025</v>
      </c>
      <c r="H7930" t="str">
        <f>VLOOKUP(Sales_Data17[[#This Row],[Delivery Region Index]],Regions_Table[#All],2,0)</f>
        <v>Victoria</v>
      </c>
      <c r="I7930" t="str">
        <f>VLOOKUP(Sales_Data17[[#This Row],[Delivery Region Index]],Regions_Table[#All],3,0)</f>
        <v>Geelong</v>
      </c>
      <c r="J7930">
        <v>51</v>
      </c>
      <c r="K7930">
        <v>7</v>
      </c>
      <c r="L7930" t="str">
        <f>VLOOKUP(Sales_Data17[[#This Row],[Product Description Index]],Products_Data[#All],2,0)</f>
        <v>Dress Shirts</v>
      </c>
      <c r="M7930">
        <v>5</v>
      </c>
      <c r="N7930" s="9">
        <v>376.68888888888893</v>
      </c>
      <c r="O7930" s="9">
        <f>Sales_Data17[[#This Row],[Order Quantity]]*Sales_Data17[[#This Row],[Unit Price]]</f>
        <v>1883.4444444444446</v>
      </c>
      <c r="P7930" s="9">
        <v>192.11133333333336</v>
      </c>
      <c r="Q7930" s="9">
        <f>Sales_Data17[[#This Row],[Line Total]]-(Sales_Data17[[#This Row],[Total Unit Cost]]*Sales_Data17[[#This Row],[Order Quantity]])</f>
        <v>922.88777777777773</v>
      </c>
      <c r="R7930" s="1" t="str">
        <f>TEXT(Sales_Data17[[#This Row],[OrderDate]],"MMM")</f>
        <v>Dec</v>
      </c>
      <c r="S7930" s="1" t="str">
        <f t="shared" si="123"/>
        <v>2016</v>
      </c>
    </row>
    <row r="7931" spans="1:19">
      <c r="A7931" t="s">
        <v>7954</v>
      </c>
      <c r="B7931" s="2">
        <v>42718</v>
      </c>
      <c r="C7931" s="2" t="str">
        <f>VLOOKUP(Sales_Data17[[#This Row],[Customer Name Index]],Customer_Data[#All],2,0)</f>
        <v>Procter Corp</v>
      </c>
      <c r="D7931">
        <v>5</v>
      </c>
      <c r="E7931" t="s">
        <v>3</v>
      </c>
      <c r="F7931" t="s">
        <v>8168</v>
      </c>
      <c r="G7931" t="s">
        <v>8027</v>
      </c>
      <c r="H7931" t="str">
        <f>VLOOKUP(Sales_Data17[[#This Row],[Delivery Region Index]],Regions_Table[#All],2,0)</f>
        <v>New South Wales</v>
      </c>
      <c r="I7931" t="str">
        <f>VLOOKUP(Sales_Data17[[#This Row],[Delivery Region Index]],Regions_Table[#All],3,0)</f>
        <v>Maitland</v>
      </c>
      <c r="J7931">
        <v>15</v>
      </c>
      <c r="K7931">
        <v>2</v>
      </c>
      <c r="L7931" t="str">
        <f>VLOOKUP(Sales_Data17[[#This Row],[Product Description Index]],Products_Data[#All],2,0)</f>
        <v>Pants</v>
      </c>
      <c r="M7931">
        <v>9</v>
      </c>
      <c r="N7931" s="9">
        <v>643.20000000000005</v>
      </c>
      <c r="O7931" s="9">
        <f>Sales_Data17[[#This Row],[Order Quantity]]*Sales_Data17[[#This Row],[Unit Price]]</f>
        <v>5788.8</v>
      </c>
      <c r="P7931" s="9">
        <v>270.14400000000001</v>
      </c>
      <c r="Q7931" s="9">
        <f>Sales_Data17[[#This Row],[Line Total]]-(Sales_Data17[[#This Row],[Total Unit Cost]]*Sales_Data17[[#This Row],[Order Quantity]])</f>
        <v>3357.5039999999999</v>
      </c>
      <c r="R7931" s="1" t="str">
        <f>TEXT(Sales_Data17[[#This Row],[OrderDate]],"MMM")</f>
        <v>Dec</v>
      </c>
      <c r="S7931" s="1" t="str">
        <f t="shared" si="123"/>
        <v>2016</v>
      </c>
    </row>
    <row r="7932" spans="1:19">
      <c r="A7932" t="s">
        <v>7955</v>
      </c>
      <c r="B7932" s="2">
        <v>42718</v>
      </c>
      <c r="C7932" s="2" t="str">
        <f>VLOOKUP(Sales_Data17[[#This Row],[Customer Name Index]],Customer_Data[#All],2,0)</f>
        <v>Medsep Group</v>
      </c>
      <c r="D7932">
        <v>8</v>
      </c>
      <c r="E7932" t="s">
        <v>2</v>
      </c>
      <c r="F7932" t="s">
        <v>8168</v>
      </c>
      <c r="G7932" t="s">
        <v>8027</v>
      </c>
      <c r="H7932" t="str">
        <f>VLOOKUP(Sales_Data17[[#This Row],[Delivery Region Index]],Regions_Table[#All],2,0)</f>
        <v>New South Wales</v>
      </c>
      <c r="I7932" t="str">
        <f>VLOOKUP(Sales_Data17[[#This Row],[Delivery Region Index]],Regions_Table[#All],3,0)</f>
        <v>Wagga Wagga</v>
      </c>
      <c r="J7932">
        <v>23</v>
      </c>
      <c r="K7932">
        <v>4</v>
      </c>
      <c r="L7932" t="str">
        <f>VLOOKUP(Sales_Data17[[#This Row],[Product Description Index]],Products_Data[#All],2,0)</f>
        <v>Jeans</v>
      </c>
      <c r="M7932">
        <v>7</v>
      </c>
      <c r="N7932" s="9">
        <v>125.06666666666668</v>
      </c>
      <c r="O7932" s="9">
        <f>Sales_Data17[[#This Row],[Order Quantity]]*Sales_Data17[[#This Row],[Unit Price]]</f>
        <v>875.4666666666667</v>
      </c>
      <c r="P7932" s="9">
        <v>60.032000000000004</v>
      </c>
      <c r="Q7932" s="9">
        <f>Sales_Data17[[#This Row],[Line Total]]-(Sales_Data17[[#This Row],[Total Unit Cost]]*Sales_Data17[[#This Row],[Order Quantity]])</f>
        <v>455.24266666666665</v>
      </c>
      <c r="R7932" s="1" t="str">
        <f>TEXT(Sales_Data17[[#This Row],[OrderDate]],"MMM")</f>
        <v>Dec</v>
      </c>
      <c r="S7932" s="1" t="str">
        <f t="shared" si="123"/>
        <v>2016</v>
      </c>
    </row>
    <row r="7933" spans="1:19">
      <c r="A7933" t="s">
        <v>7956</v>
      </c>
      <c r="B7933" s="2">
        <v>42718</v>
      </c>
      <c r="C7933" s="2" t="str">
        <f>VLOOKUP(Sales_Data17[[#This Row],[Customer Name Index]],Customer_Data[#All],2,0)</f>
        <v>Apollo Ltd</v>
      </c>
      <c r="D7933">
        <v>11</v>
      </c>
      <c r="E7933" t="s">
        <v>2</v>
      </c>
      <c r="F7933" t="s">
        <v>8168</v>
      </c>
      <c r="G7933" t="s">
        <v>8026</v>
      </c>
      <c r="H7933" t="str">
        <f>VLOOKUP(Sales_Data17[[#This Row],[Delivery Region Index]],Regions_Table[#All],2,0)</f>
        <v>Queensland</v>
      </c>
      <c r="I7933" t="str">
        <f>VLOOKUP(Sales_Data17[[#This Row],[Delivery Region Index]],Regions_Table[#All],3,0)</f>
        <v>Gladstone</v>
      </c>
      <c r="J7933">
        <v>30</v>
      </c>
      <c r="K7933">
        <v>5</v>
      </c>
      <c r="L7933" t="str">
        <f>VLOOKUP(Sales_Data17[[#This Row],[Product Description Index]],Products_Data[#All],2,0)</f>
        <v>Hats</v>
      </c>
      <c r="M7933">
        <v>2</v>
      </c>
      <c r="N7933" s="9">
        <v>256.83333333333331</v>
      </c>
      <c r="O7933" s="9">
        <f>Sales_Data17[[#This Row],[Order Quantity]]*Sales_Data17[[#This Row],[Unit Price]]</f>
        <v>513.66666666666663</v>
      </c>
      <c r="P7933" s="9">
        <v>218.30833333333331</v>
      </c>
      <c r="Q7933" s="9">
        <f>Sales_Data17[[#This Row],[Line Total]]-(Sales_Data17[[#This Row],[Total Unit Cost]]*Sales_Data17[[#This Row],[Order Quantity]])</f>
        <v>77.050000000000011</v>
      </c>
      <c r="R7933" s="1" t="str">
        <f>TEXT(Sales_Data17[[#This Row],[OrderDate]],"MMM")</f>
        <v>Dec</v>
      </c>
      <c r="S7933" s="1" t="str">
        <f t="shared" si="123"/>
        <v>2016</v>
      </c>
    </row>
    <row r="7934" spans="1:19">
      <c r="A7934" t="s">
        <v>7957</v>
      </c>
      <c r="B7934" s="2">
        <v>42718</v>
      </c>
      <c r="C7934" s="2" t="str">
        <f>VLOOKUP(Sales_Data17[[#This Row],[Customer Name Index]],Customer_Data[#All],2,0)</f>
        <v>Elorac, Corp</v>
      </c>
      <c r="D7934">
        <v>3</v>
      </c>
      <c r="E7934" t="s">
        <v>4</v>
      </c>
      <c r="F7934" t="s">
        <v>8168</v>
      </c>
      <c r="G7934" t="s">
        <v>8027</v>
      </c>
      <c r="H7934" t="str">
        <f>VLOOKUP(Sales_Data17[[#This Row],[Delivery Region Index]],Regions_Table[#All],2,0)</f>
        <v>New South Wales</v>
      </c>
      <c r="I7934" t="str">
        <f>VLOOKUP(Sales_Data17[[#This Row],[Delivery Region Index]],Regions_Table[#All],3,0)</f>
        <v>Gosford</v>
      </c>
      <c r="J7934">
        <v>9</v>
      </c>
      <c r="K7934">
        <v>2</v>
      </c>
      <c r="L7934" t="str">
        <f>VLOOKUP(Sales_Data17[[#This Row],[Product Description Index]],Products_Data[#All],2,0)</f>
        <v>Pants</v>
      </c>
      <c r="M7934">
        <v>4</v>
      </c>
      <c r="N7934" s="9">
        <v>207.7</v>
      </c>
      <c r="O7934" s="9">
        <f>Sales_Data17[[#This Row],[Order Quantity]]*Sales_Data17[[#This Row],[Unit Price]]</f>
        <v>830.8</v>
      </c>
      <c r="P7934" s="9">
        <v>166.16</v>
      </c>
      <c r="Q7934" s="9">
        <f>Sales_Data17[[#This Row],[Line Total]]-(Sales_Data17[[#This Row],[Total Unit Cost]]*Sales_Data17[[#This Row],[Order Quantity]])</f>
        <v>166.15999999999997</v>
      </c>
      <c r="R7934" s="1" t="str">
        <f>TEXT(Sales_Data17[[#This Row],[OrderDate]],"MMM")</f>
        <v>Dec</v>
      </c>
      <c r="S7934" s="1" t="str">
        <f t="shared" si="123"/>
        <v>2016</v>
      </c>
    </row>
    <row r="7935" spans="1:19">
      <c r="A7935" t="s">
        <v>7958</v>
      </c>
      <c r="B7935" s="2">
        <v>42719</v>
      </c>
      <c r="C7935" s="2" t="str">
        <f>VLOOKUP(Sales_Data17[[#This Row],[Customer Name Index]],Customer_Data[#All],2,0)</f>
        <v>Procter Corp</v>
      </c>
      <c r="D7935">
        <v>5</v>
      </c>
      <c r="E7935" t="s">
        <v>4</v>
      </c>
      <c r="F7935" t="s">
        <v>8168</v>
      </c>
      <c r="G7935" t="s">
        <v>8027</v>
      </c>
      <c r="H7935" t="str">
        <f>VLOOKUP(Sales_Data17[[#This Row],[Delivery Region Index]],Regions_Table[#All],2,0)</f>
        <v>New South Wales</v>
      </c>
      <c r="I7935" t="str">
        <f>VLOOKUP(Sales_Data17[[#This Row],[Delivery Region Index]],Regions_Table[#All],3,0)</f>
        <v>Maitland</v>
      </c>
      <c r="J7935">
        <v>15</v>
      </c>
      <c r="K7935">
        <v>2</v>
      </c>
      <c r="L7935" t="str">
        <f>VLOOKUP(Sales_Data17[[#This Row],[Product Description Index]],Products_Data[#All],2,0)</f>
        <v>Pants</v>
      </c>
      <c r="M7935">
        <v>2</v>
      </c>
      <c r="N7935" s="9">
        <v>110.92222222222223</v>
      </c>
      <c r="O7935" s="9">
        <f>Sales_Data17[[#This Row],[Order Quantity]]*Sales_Data17[[#This Row],[Unit Price]]</f>
        <v>221.84444444444446</v>
      </c>
      <c r="P7935" s="9">
        <v>65.444111111111113</v>
      </c>
      <c r="Q7935" s="9">
        <f>Sales_Data17[[#This Row],[Line Total]]-(Sales_Data17[[#This Row],[Total Unit Cost]]*Sales_Data17[[#This Row],[Order Quantity]])</f>
        <v>90.956222222222237</v>
      </c>
      <c r="R7935" s="1" t="str">
        <f>TEXT(Sales_Data17[[#This Row],[OrderDate]],"MMM")</f>
        <v>Dec</v>
      </c>
      <c r="S7935" s="1" t="str">
        <f t="shared" si="123"/>
        <v>2016</v>
      </c>
    </row>
    <row r="7936" spans="1:19">
      <c r="A7936" t="s">
        <v>7959</v>
      </c>
      <c r="B7936" s="2">
        <v>42719</v>
      </c>
      <c r="C7936" s="2" t="str">
        <f>VLOOKUP(Sales_Data17[[#This Row],[Customer Name Index]],Customer_Data[#All],2,0)</f>
        <v>Elorac, Corp</v>
      </c>
      <c r="D7936">
        <v>3</v>
      </c>
      <c r="E7936" t="s">
        <v>4</v>
      </c>
      <c r="F7936" t="s">
        <v>8168</v>
      </c>
      <c r="G7936" t="s">
        <v>8027</v>
      </c>
      <c r="H7936" t="str">
        <f>VLOOKUP(Sales_Data17[[#This Row],[Delivery Region Index]],Regions_Table[#All],2,0)</f>
        <v>New South Wales</v>
      </c>
      <c r="I7936" t="str">
        <f>VLOOKUP(Sales_Data17[[#This Row],[Delivery Region Index]],Regions_Table[#All],3,0)</f>
        <v>Dubbo</v>
      </c>
      <c r="J7936">
        <v>8</v>
      </c>
      <c r="K7936">
        <v>1</v>
      </c>
      <c r="L7936" t="str">
        <f>VLOOKUP(Sales_Data17[[#This Row],[Product Description Index]],Products_Data[#All],2,0)</f>
        <v>Shirts</v>
      </c>
      <c r="M7936">
        <v>8</v>
      </c>
      <c r="N7936" s="9">
        <v>24.566666666666666</v>
      </c>
      <c r="O7936" s="9">
        <f>Sales_Data17[[#This Row],[Order Quantity]]*Sales_Data17[[#This Row],[Unit Price]]</f>
        <v>196.53333333333333</v>
      </c>
      <c r="P7936" s="9">
        <v>17.687999999999999</v>
      </c>
      <c r="Q7936" s="9">
        <f>Sales_Data17[[#This Row],[Line Total]]-(Sales_Data17[[#This Row],[Total Unit Cost]]*Sales_Data17[[#This Row],[Order Quantity]])</f>
        <v>55.029333333333341</v>
      </c>
      <c r="R7936" s="1" t="str">
        <f>TEXT(Sales_Data17[[#This Row],[OrderDate]],"MMM")</f>
        <v>Dec</v>
      </c>
      <c r="S7936" s="1" t="str">
        <f t="shared" si="123"/>
        <v>2016</v>
      </c>
    </row>
    <row r="7937" spans="1:19">
      <c r="A7937" t="s">
        <v>7960</v>
      </c>
      <c r="B7937" s="2">
        <v>42719</v>
      </c>
      <c r="C7937" s="2" t="str">
        <f>VLOOKUP(Sales_Data17[[#This Row],[Customer Name Index]],Customer_Data[#All],2,0)</f>
        <v>New Ltd</v>
      </c>
      <c r="D7937">
        <v>7</v>
      </c>
      <c r="E7937" t="s">
        <v>3</v>
      </c>
      <c r="F7937" t="s">
        <v>8168</v>
      </c>
      <c r="G7937" t="s">
        <v>8027</v>
      </c>
      <c r="H7937" t="str">
        <f>VLOOKUP(Sales_Data17[[#This Row],[Delivery Region Index]],Regions_Table[#All],2,0)</f>
        <v>New South Wales</v>
      </c>
      <c r="I7937" t="str">
        <f>VLOOKUP(Sales_Data17[[#This Row],[Delivery Region Index]],Regions_Table[#All],3,0)</f>
        <v>Tamworth</v>
      </c>
      <c r="J7937">
        <v>21</v>
      </c>
      <c r="K7937">
        <v>3</v>
      </c>
      <c r="L7937" t="str">
        <f>VLOOKUP(Sales_Data17[[#This Row],[Product Description Index]],Products_Data[#All],2,0)</f>
        <v>Sunglasses</v>
      </c>
      <c r="M7937">
        <v>5</v>
      </c>
      <c r="N7937" s="9">
        <v>29.777777777777779</v>
      </c>
      <c r="O7937" s="9">
        <f>Sales_Data17[[#This Row],[Order Quantity]]*Sales_Data17[[#This Row],[Unit Price]]</f>
        <v>148.88888888888889</v>
      </c>
      <c r="P7937" s="9">
        <v>22.333333333333332</v>
      </c>
      <c r="Q7937" s="9">
        <f>Sales_Data17[[#This Row],[Line Total]]-(Sales_Data17[[#This Row],[Total Unit Cost]]*Sales_Data17[[#This Row],[Order Quantity]])</f>
        <v>37.222222222222229</v>
      </c>
      <c r="R7937" s="1" t="str">
        <f>TEXT(Sales_Data17[[#This Row],[OrderDate]],"MMM")</f>
        <v>Dec</v>
      </c>
      <c r="S7937" s="1" t="str">
        <f t="shared" si="123"/>
        <v>2016</v>
      </c>
    </row>
    <row r="7938" spans="1:19">
      <c r="A7938" t="s">
        <v>7961</v>
      </c>
      <c r="B7938" s="2">
        <v>42719</v>
      </c>
      <c r="C7938" s="2" t="str">
        <f>VLOOKUP(Sales_Data17[[#This Row],[Customer Name Index]],Customer_Data[#All],2,0)</f>
        <v>Pure Group</v>
      </c>
      <c r="D7938">
        <v>17</v>
      </c>
      <c r="E7938" t="s">
        <v>2</v>
      </c>
      <c r="F7938" t="s">
        <v>8168</v>
      </c>
      <c r="G7938" t="s">
        <v>8025</v>
      </c>
      <c r="H7938" t="str">
        <f>VLOOKUP(Sales_Data17[[#This Row],[Delivery Region Index]],Regions_Table[#All],2,0)</f>
        <v>Victoria</v>
      </c>
      <c r="I7938" t="str">
        <f>VLOOKUP(Sales_Data17[[#This Row],[Delivery Region Index]],Regions_Table[#All],3,0)</f>
        <v>Ballarat</v>
      </c>
      <c r="J7938">
        <v>49</v>
      </c>
      <c r="K7938">
        <v>7</v>
      </c>
      <c r="L7938" t="str">
        <f>VLOOKUP(Sales_Data17[[#This Row],[Product Description Index]],Products_Data[#All],2,0)</f>
        <v>Dress Shirts</v>
      </c>
      <c r="M7938">
        <v>3</v>
      </c>
      <c r="N7938" s="9">
        <v>190.57777777777778</v>
      </c>
      <c r="O7938" s="9">
        <f>Sales_Data17[[#This Row],[Order Quantity]]*Sales_Data17[[#This Row],[Unit Price]]</f>
        <v>571.73333333333335</v>
      </c>
      <c r="P7938" s="9">
        <v>129.59288888888889</v>
      </c>
      <c r="Q7938" s="9">
        <f>Sales_Data17[[#This Row],[Line Total]]-(Sales_Data17[[#This Row],[Total Unit Cost]]*Sales_Data17[[#This Row],[Order Quantity]])</f>
        <v>182.95466666666664</v>
      </c>
      <c r="R7938" s="1" t="str">
        <f>TEXT(Sales_Data17[[#This Row],[OrderDate]],"MMM")</f>
        <v>Dec</v>
      </c>
      <c r="S7938" s="1" t="str">
        <f t="shared" ref="S7938:S7995" si="124">TEXT(B7938,"YYY")</f>
        <v>2016</v>
      </c>
    </row>
    <row r="7939" spans="1:19">
      <c r="A7939" t="s">
        <v>7962</v>
      </c>
      <c r="B7939" s="2">
        <v>42719</v>
      </c>
      <c r="C7939" s="2" t="str">
        <f>VLOOKUP(Sales_Data17[[#This Row],[Customer Name Index]],Customer_Data[#All],2,0)</f>
        <v>Pure Group</v>
      </c>
      <c r="D7939">
        <v>17</v>
      </c>
      <c r="E7939" t="s">
        <v>4</v>
      </c>
      <c r="F7939" t="s">
        <v>8168</v>
      </c>
      <c r="G7939" t="s">
        <v>8025</v>
      </c>
      <c r="H7939" t="str">
        <f>VLOOKUP(Sales_Data17[[#This Row],[Delivery Region Index]],Regions_Table[#All],2,0)</f>
        <v>Victoria</v>
      </c>
      <c r="I7939" t="str">
        <f>VLOOKUP(Sales_Data17[[#This Row],[Delivery Region Index]],Regions_Table[#All],3,0)</f>
        <v>Benalla</v>
      </c>
      <c r="J7939">
        <v>48</v>
      </c>
      <c r="K7939">
        <v>7</v>
      </c>
      <c r="L7939" t="str">
        <f>VLOOKUP(Sales_Data17[[#This Row],[Product Description Index]],Products_Data[#All],2,0)</f>
        <v>Dress Shirts</v>
      </c>
      <c r="M7939">
        <v>6</v>
      </c>
      <c r="N7939" s="9">
        <v>111.66666666666667</v>
      </c>
      <c r="O7939" s="9">
        <f>Sales_Data17[[#This Row],[Order Quantity]]*Sales_Data17[[#This Row],[Unit Price]]</f>
        <v>670</v>
      </c>
      <c r="P7939" s="9">
        <v>50.25</v>
      </c>
      <c r="Q7939" s="9">
        <f>Sales_Data17[[#This Row],[Line Total]]-(Sales_Data17[[#This Row],[Total Unit Cost]]*Sales_Data17[[#This Row],[Order Quantity]])</f>
        <v>368.5</v>
      </c>
      <c r="R7939" s="1" t="str">
        <f>TEXT(Sales_Data17[[#This Row],[OrderDate]],"MMM")</f>
        <v>Dec</v>
      </c>
      <c r="S7939" s="1" t="str">
        <f t="shared" si="124"/>
        <v>2016</v>
      </c>
    </row>
    <row r="7940" spans="1:19">
      <c r="A7940" t="s">
        <v>7963</v>
      </c>
      <c r="B7940" s="2">
        <v>42720</v>
      </c>
      <c r="C7940" s="2" t="str">
        <f>VLOOKUP(Sales_Data17[[#This Row],[Customer Name Index]],Customer_Data[#All],2,0)</f>
        <v>Rochester Ltd</v>
      </c>
      <c r="D7940">
        <v>15</v>
      </c>
      <c r="E7940" t="s">
        <v>3</v>
      </c>
      <c r="F7940" t="s">
        <v>8168</v>
      </c>
      <c r="G7940" t="s">
        <v>8025</v>
      </c>
      <c r="H7940" t="str">
        <f>VLOOKUP(Sales_Data17[[#This Row],[Delivery Region Index]],Regions_Table[#All],2,0)</f>
        <v>Queensland</v>
      </c>
      <c r="I7940" t="str">
        <f>VLOOKUP(Sales_Data17[[#This Row],[Delivery Region Index]],Regions_Table[#All],3,0)</f>
        <v>Sunshine Coast</v>
      </c>
      <c r="J7940">
        <v>42</v>
      </c>
      <c r="K7940">
        <v>6</v>
      </c>
      <c r="L7940" t="str">
        <f>VLOOKUP(Sales_Data17[[#This Row],[Product Description Index]],Products_Data[#All],2,0)</f>
        <v>Socks</v>
      </c>
      <c r="M7940">
        <v>9</v>
      </c>
      <c r="N7940" s="9">
        <v>93.055555555555557</v>
      </c>
      <c r="O7940" s="9">
        <f>Sales_Data17[[#This Row],[Order Quantity]]*Sales_Data17[[#This Row],[Unit Price]]</f>
        <v>837.5</v>
      </c>
      <c r="P7940" s="9">
        <v>79.097222222222229</v>
      </c>
      <c r="Q7940" s="9">
        <f>Sales_Data17[[#This Row],[Line Total]]-(Sales_Data17[[#This Row],[Total Unit Cost]]*Sales_Data17[[#This Row],[Order Quantity]])</f>
        <v>125.625</v>
      </c>
      <c r="R7940" s="1" t="str">
        <f>TEXT(Sales_Data17[[#This Row],[OrderDate]],"MMM")</f>
        <v>Dec</v>
      </c>
      <c r="S7940" s="1" t="str">
        <f t="shared" si="124"/>
        <v>2016</v>
      </c>
    </row>
    <row r="7941" spans="1:19">
      <c r="A7941" t="s">
        <v>7964</v>
      </c>
      <c r="B7941" s="2">
        <v>42720</v>
      </c>
      <c r="C7941" s="2" t="str">
        <f>VLOOKUP(Sales_Data17[[#This Row],[Customer Name Index]],Customer_Data[#All],2,0)</f>
        <v xml:space="preserve">Qualitest </v>
      </c>
      <c r="D7941">
        <v>19</v>
      </c>
      <c r="E7941" t="s">
        <v>3</v>
      </c>
      <c r="F7941" t="s">
        <v>8168</v>
      </c>
      <c r="G7941" t="s">
        <v>8028</v>
      </c>
      <c r="H7941" t="str">
        <f>VLOOKUP(Sales_Data17[[#This Row],[Delivery Region Index]],Regions_Table[#All],2,0)</f>
        <v>Victoria</v>
      </c>
      <c r="I7941" t="str">
        <f>VLOOKUP(Sales_Data17[[#This Row],[Delivery Region Index]],Regions_Table[#All],3,0)</f>
        <v>Shepparton</v>
      </c>
      <c r="J7941">
        <v>54</v>
      </c>
      <c r="K7941">
        <v>8</v>
      </c>
      <c r="L7941" t="str">
        <f>VLOOKUP(Sales_Data17[[#This Row],[Product Description Index]],Products_Data[#All],2,0)</f>
        <v>Shoes</v>
      </c>
      <c r="M7941">
        <v>5</v>
      </c>
      <c r="N7941" s="9">
        <v>93.055555555555557</v>
      </c>
      <c r="O7941" s="9">
        <f>Sales_Data17[[#This Row],[Order Quantity]]*Sales_Data17[[#This Row],[Unit Price]]</f>
        <v>465.27777777777777</v>
      </c>
      <c r="P7941" s="9">
        <v>37.222222222222221</v>
      </c>
      <c r="Q7941" s="9">
        <f>Sales_Data17[[#This Row],[Line Total]]-(Sales_Data17[[#This Row],[Total Unit Cost]]*Sales_Data17[[#This Row],[Order Quantity]])</f>
        <v>279.16666666666663</v>
      </c>
      <c r="R7941" s="1" t="str">
        <f>TEXT(Sales_Data17[[#This Row],[OrderDate]],"MMM")</f>
        <v>Dec</v>
      </c>
      <c r="S7941" s="1" t="str">
        <f t="shared" si="124"/>
        <v>2016</v>
      </c>
    </row>
    <row r="7942" spans="1:19">
      <c r="A7942" t="s">
        <v>7965</v>
      </c>
      <c r="B7942" s="2">
        <v>42721</v>
      </c>
      <c r="C7942" s="2" t="str">
        <f>VLOOKUP(Sales_Data17[[#This Row],[Customer Name Index]],Customer_Data[#All],2,0)</f>
        <v>PEDIFIX, Corp</v>
      </c>
      <c r="D7942">
        <v>6</v>
      </c>
      <c r="E7942" t="s">
        <v>2</v>
      </c>
      <c r="F7942" t="s">
        <v>8168</v>
      </c>
      <c r="G7942" t="s">
        <v>8027</v>
      </c>
      <c r="H7942" t="str">
        <f>VLOOKUP(Sales_Data17[[#This Row],[Delivery Region Index]],Regions_Table[#All],2,0)</f>
        <v>New South Wales</v>
      </c>
      <c r="I7942" t="str">
        <f>VLOOKUP(Sales_Data17[[#This Row],[Delivery Region Index]],Regions_Table[#All],3,0)</f>
        <v>Maitland</v>
      </c>
      <c r="J7942">
        <v>15</v>
      </c>
      <c r="K7942">
        <v>3</v>
      </c>
      <c r="L7942" t="str">
        <f>VLOOKUP(Sales_Data17[[#This Row],[Product Description Index]],Products_Data[#All],2,0)</f>
        <v>Sunglasses</v>
      </c>
      <c r="M7942">
        <v>9</v>
      </c>
      <c r="N7942" s="9">
        <v>433.26666666666665</v>
      </c>
      <c r="O7942" s="9">
        <f>Sales_Data17[[#This Row],[Order Quantity]]*Sales_Data17[[#This Row],[Unit Price]]</f>
        <v>3899.3999999999996</v>
      </c>
      <c r="P7942" s="9">
        <v>194.97</v>
      </c>
      <c r="Q7942" s="9">
        <f>Sales_Data17[[#This Row],[Line Total]]-(Sales_Data17[[#This Row],[Total Unit Cost]]*Sales_Data17[[#This Row],[Order Quantity]])</f>
        <v>2144.6699999999996</v>
      </c>
      <c r="R7942" s="1" t="str">
        <f>TEXT(Sales_Data17[[#This Row],[OrderDate]],"MMM")</f>
        <v>Dec</v>
      </c>
      <c r="S7942" s="1" t="str">
        <f t="shared" si="124"/>
        <v>2016</v>
      </c>
    </row>
    <row r="7943" spans="1:19">
      <c r="A7943" t="s">
        <v>7966</v>
      </c>
      <c r="B7943" s="2">
        <v>42721</v>
      </c>
      <c r="C7943" s="2" t="str">
        <f>VLOOKUP(Sales_Data17[[#This Row],[Customer Name Index]],Customer_Data[#All],2,0)</f>
        <v>New Ltd</v>
      </c>
      <c r="D7943">
        <v>7</v>
      </c>
      <c r="E7943" t="s">
        <v>3</v>
      </c>
      <c r="F7943" t="s">
        <v>8168</v>
      </c>
      <c r="G7943" t="s">
        <v>8027</v>
      </c>
      <c r="H7943" t="str">
        <f>VLOOKUP(Sales_Data17[[#This Row],[Delivery Region Index]],Regions_Table[#All],2,0)</f>
        <v>New South Wales</v>
      </c>
      <c r="I7943" t="str">
        <f>VLOOKUP(Sales_Data17[[#This Row],[Delivery Region Index]],Regions_Table[#All],3,0)</f>
        <v>Queanbeyan</v>
      </c>
      <c r="J7943">
        <v>20</v>
      </c>
      <c r="K7943">
        <v>3</v>
      </c>
      <c r="L7943" t="str">
        <f>VLOOKUP(Sales_Data17[[#This Row],[Product Description Index]],Products_Data[#All],2,0)</f>
        <v>Sunglasses</v>
      </c>
      <c r="M7943">
        <v>6</v>
      </c>
      <c r="N7943" s="9">
        <v>122.83333333333333</v>
      </c>
      <c r="O7943" s="9">
        <f>Sales_Data17[[#This Row],[Order Quantity]]*Sales_Data17[[#This Row],[Unit Price]]</f>
        <v>737</v>
      </c>
      <c r="P7943" s="9">
        <v>68.786666666666676</v>
      </c>
      <c r="Q7943" s="9">
        <f>Sales_Data17[[#This Row],[Line Total]]-(Sales_Data17[[#This Row],[Total Unit Cost]]*Sales_Data17[[#This Row],[Order Quantity]])</f>
        <v>324.27999999999997</v>
      </c>
      <c r="R7943" s="1" t="str">
        <f>TEXT(Sales_Data17[[#This Row],[OrderDate]],"MMM")</f>
        <v>Dec</v>
      </c>
      <c r="S7943" s="1" t="str">
        <f t="shared" si="124"/>
        <v>2016</v>
      </c>
    </row>
    <row r="7944" spans="1:19">
      <c r="A7944" t="s">
        <v>7967</v>
      </c>
      <c r="B7944" s="2">
        <v>42721</v>
      </c>
      <c r="C7944" s="2" t="str">
        <f>VLOOKUP(Sales_Data17[[#This Row],[Customer Name Index]],Customer_Data[#All],2,0)</f>
        <v>Avon Corp</v>
      </c>
      <c r="D7944">
        <v>1</v>
      </c>
      <c r="E7944" t="s">
        <v>4</v>
      </c>
      <c r="F7944" t="s">
        <v>8168</v>
      </c>
      <c r="G7944" t="s">
        <v>8027</v>
      </c>
      <c r="H7944" t="str">
        <f>VLOOKUP(Sales_Data17[[#This Row],[Delivery Region Index]],Regions_Table[#All],2,0)</f>
        <v>New South Wales</v>
      </c>
      <c r="I7944" t="str">
        <f>VLOOKUP(Sales_Data17[[#This Row],[Delivery Region Index]],Regions_Table[#All],3,0)</f>
        <v>Armidale</v>
      </c>
      <c r="J7944">
        <v>3</v>
      </c>
      <c r="K7944">
        <v>1</v>
      </c>
      <c r="L7944" t="str">
        <f>VLOOKUP(Sales_Data17[[#This Row],[Product Description Index]],Products_Data[#All],2,0)</f>
        <v>Shirts</v>
      </c>
      <c r="M7944">
        <v>1</v>
      </c>
      <c r="N7944" s="9">
        <v>29.777777777777779</v>
      </c>
      <c r="O7944" s="9">
        <f>Sales_Data17[[#This Row],[Order Quantity]]*Sales_Data17[[#This Row],[Unit Price]]</f>
        <v>29.777777777777779</v>
      </c>
      <c r="P7944" s="9">
        <v>15.782222222222224</v>
      </c>
      <c r="Q7944" s="9">
        <f>Sales_Data17[[#This Row],[Line Total]]-(Sales_Data17[[#This Row],[Total Unit Cost]]*Sales_Data17[[#This Row],[Order Quantity]])</f>
        <v>13.995555555555555</v>
      </c>
      <c r="R7944" s="1" t="str">
        <f>TEXT(Sales_Data17[[#This Row],[OrderDate]],"MMM")</f>
        <v>Dec</v>
      </c>
      <c r="S7944" s="1" t="str">
        <f t="shared" si="124"/>
        <v>2016</v>
      </c>
    </row>
    <row r="7945" spans="1:19">
      <c r="A7945" t="s">
        <v>7968</v>
      </c>
      <c r="B7945" s="2">
        <v>42721</v>
      </c>
      <c r="C7945" s="2" t="str">
        <f>VLOOKUP(Sales_Data17[[#This Row],[Customer Name Index]],Customer_Data[#All],2,0)</f>
        <v>21st Ltd</v>
      </c>
      <c r="D7945">
        <v>10</v>
      </c>
      <c r="E7945" t="s">
        <v>4</v>
      </c>
      <c r="F7945" t="s">
        <v>8168</v>
      </c>
      <c r="G7945" t="s">
        <v>8027</v>
      </c>
      <c r="H7945" t="str">
        <f>VLOOKUP(Sales_Data17[[#This Row],[Delivery Region Index]],Regions_Table[#All],2,0)</f>
        <v>Queensland</v>
      </c>
      <c r="I7945" t="str">
        <f>VLOOKUP(Sales_Data17[[#This Row],[Delivery Region Index]],Regions_Table[#All],3,0)</f>
        <v>Bundaberg</v>
      </c>
      <c r="J7945">
        <v>27</v>
      </c>
      <c r="K7945">
        <v>4</v>
      </c>
      <c r="L7945" t="str">
        <f>VLOOKUP(Sales_Data17[[#This Row],[Product Description Index]],Products_Data[#All],2,0)</f>
        <v>Jeans</v>
      </c>
      <c r="M7945">
        <v>4</v>
      </c>
      <c r="N7945" s="9">
        <v>276.18888888888893</v>
      </c>
      <c r="O7945" s="9">
        <f>Sales_Data17[[#This Row],[Order Quantity]]*Sales_Data17[[#This Row],[Unit Price]]</f>
        <v>1104.7555555555557</v>
      </c>
      <c r="P7945" s="9">
        <v>149.14200000000002</v>
      </c>
      <c r="Q7945" s="9">
        <f>Sales_Data17[[#This Row],[Line Total]]-(Sales_Data17[[#This Row],[Total Unit Cost]]*Sales_Data17[[#This Row],[Order Quantity]])</f>
        <v>508.1875555555556</v>
      </c>
      <c r="R7945" s="1" t="str">
        <f>TEXT(Sales_Data17[[#This Row],[OrderDate]],"MMM")</f>
        <v>Dec</v>
      </c>
      <c r="S7945" s="1" t="str">
        <f t="shared" si="124"/>
        <v>2016</v>
      </c>
    </row>
    <row r="7946" spans="1:19">
      <c r="A7946" t="s">
        <v>7969</v>
      </c>
      <c r="B7946" s="2">
        <v>42721</v>
      </c>
      <c r="C7946" s="2" t="str">
        <f>VLOOKUP(Sales_Data17[[#This Row],[Customer Name Index]],Customer_Data[#All],2,0)</f>
        <v>Medsep Group</v>
      </c>
      <c r="D7946">
        <v>8</v>
      </c>
      <c r="E7946" t="s">
        <v>2</v>
      </c>
      <c r="F7946" t="s">
        <v>8168</v>
      </c>
      <c r="G7946" t="s">
        <v>8027</v>
      </c>
      <c r="H7946" t="str">
        <f>VLOOKUP(Sales_Data17[[#This Row],[Delivery Region Index]],Regions_Table[#All],2,0)</f>
        <v>New South Wales</v>
      </c>
      <c r="I7946" t="str">
        <f>VLOOKUP(Sales_Data17[[#This Row],[Delivery Region Index]],Regions_Table[#All],3,0)</f>
        <v>Tamworth</v>
      </c>
      <c r="J7946">
        <v>21</v>
      </c>
      <c r="K7946">
        <v>3</v>
      </c>
      <c r="L7946" t="str">
        <f>VLOOKUP(Sales_Data17[[#This Row],[Product Description Index]],Products_Data[#All],2,0)</f>
        <v>Sunglasses</v>
      </c>
      <c r="M7946">
        <v>5</v>
      </c>
      <c r="N7946" s="9">
        <v>698.28888888888889</v>
      </c>
      <c r="O7946" s="9">
        <f>Sales_Data17[[#This Row],[Order Quantity]]*Sales_Data17[[#This Row],[Unit Price]]</f>
        <v>3491.4444444444443</v>
      </c>
      <c r="P7946" s="9">
        <v>516.73377777777785</v>
      </c>
      <c r="Q7946" s="9">
        <f>Sales_Data17[[#This Row],[Line Total]]-(Sales_Data17[[#This Row],[Total Unit Cost]]*Sales_Data17[[#This Row],[Order Quantity]])</f>
        <v>907.775555555555</v>
      </c>
      <c r="R7946" s="1" t="str">
        <f>TEXT(Sales_Data17[[#This Row],[OrderDate]],"MMM")</f>
        <v>Dec</v>
      </c>
      <c r="S7946" s="1" t="str">
        <f t="shared" si="124"/>
        <v>2016</v>
      </c>
    </row>
    <row r="7947" spans="1:19">
      <c r="A7947" t="s">
        <v>7970</v>
      </c>
      <c r="B7947" s="2">
        <v>42721</v>
      </c>
      <c r="C7947" s="2" t="str">
        <f>VLOOKUP(Sales_Data17[[#This Row],[Customer Name Index]],Customer_Data[#All],2,0)</f>
        <v>PEDIFIX, Corp</v>
      </c>
      <c r="D7947">
        <v>6</v>
      </c>
      <c r="E7947" t="s">
        <v>2</v>
      </c>
      <c r="F7947" t="s">
        <v>8168</v>
      </c>
      <c r="G7947" t="s">
        <v>8027</v>
      </c>
      <c r="H7947" t="str">
        <f>VLOOKUP(Sales_Data17[[#This Row],[Delivery Region Index]],Regions_Table[#All],2,0)</f>
        <v>New South Wales</v>
      </c>
      <c r="I7947" t="str">
        <f>VLOOKUP(Sales_Data17[[#This Row],[Delivery Region Index]],Regions_Table[#All],3,0)</f>
        <v>Newcastle</v>
      </c>
      <c r="J7947">
        <v>16</v>
      </c>
      <c r="K7947">
        <v>3</v>
      </c>
      <c r="L7947" t="str">
        <f>VLOOKUP(Sales_Data17[[#This Row],[Product Description Index]],Products_Data[#All],2,0)</f>
        <v>Sunglasses</v>
      </c>
      <c r="M7947">
        <v>6</v>
      </c>
      <c r="N7947" s="9">
        <v>216.63333333333333</v>
      </c>
      <c r="O7947" s="9">
        <f>Sales_Data17[[#This Row],[Order Quantity]]*Sales_Data17[[#This Row],[Unit Price]]</f>
        <v>1299.8</v>
      </c>
      <c r="P7947" s="9">
        <v>95.318666666666672</v>
      </c>
      <c r="Q7947" s="9">
        <f>Sales_Data17[[#This Row],[Line Total]]-(Sales_Data17[[#This Row],[Total Unit Cost]]*Sales_Data17[[#This Row],[Order Quantity]])</f>
        <v>727.88799999999992</v>
      </c>
      <c r="R7947" s="1" t="str">
        <f>TEXT(Sales_Data17[[#This Row],[OrderDate]],"MMM")</f>
        <v>Dec</v>
      </c>
      <c r="S7947" s="1" t="str">
        <f t="shared" si="124"/>
        <v>2016</v>
      </c>
    </row>
    <row r="7948" spans="1:19">
      <c r="A7948" t="s">
        <v>7971</v>
      </c>
      <c r="B7948" s="2">
        <v>42721</v>
      </c>
      <c r="C7948" s="2" t="str">
        <f>VLOOKUP(Sales_Data17[[#This Row],[Customer Name Index]],Customer_Data[#All],2,0)</f>
        <v>Pure Group</v>
      </c>
      <c r="D7948">
        <v>17</v>
      </c>
      <c r="E7948" t="s">
        <v>4</v>
      </c>
      <c r="F7948" t="s">
        <v>8168</v>
      </c>
      <c r="G7948" t="s">
        <v>8025</v>
      </c>
      <c r="H7948" t="str">
        <f>VLOOKUP(Sales_Data17[[#This Row],[Delivery Region Index]],Regions_Table[#All],2,0)</f>
        <v>Victoria</v>
      </c>
      <c r="I7948" t="str">
        <f>VLOOKUP(Sales_Data17[[#This Row],[Delivery Region Index]],Regions_Table[#All],3,0)</f>
        <v>Ballarat</v>
      </c>
      <c r="J7948">
        <v>49</v>
      </c>
      <c r="K7948">
        <v>7</v>
      </c>
      <c r="L7948" t="str">
        <f>VLOOKUP(Sales_Data17[[#This Row],[Product Description Index]],Products_Data[#All],2,0)</f>
        <v>Dress Shirts</v>
      </c>
      <c r="M7948">
        <v>6</v>
      </c>
      <c r="N7948" s="9">
        <v>191.32222222222222</v>
      </c>
      <c r="O7948" s="9">
        <f>Sales_Data17[[#This Row],[Order Quantity]]*Sales_Data17[[#This Row],[Unit Price]]</f>
        <v>1147.9333333333334</v>
      </c>
      <c r="P7948" s="9">
        <v>114.79333333333335</v>
      </c>
      <c r="Q7948" s="9">
        <f>Sales_Data17[[#This Row],[Line Total]]-(Sales_Data17[[#This Row],[Total Unit Cost]]*Sales_Data17[[#This Row],[Order Quantity]])</f>
        <v>459.17333333333329</v>
      </c>
      <c r="R7948" s="1" t="str">
        <f>TEXT(Sales_Data17[[#This Row],[OrderDate]],"MMM")</f>
        <v>Dec</v>
      </c>
      <c r="S7948" s="1" t="str">
        <f t="shared" si="124"/>
        <v>2016</v>
      </c>
    </row>
    <row r="7949" spans="1:19">
      <c r="A7949" t="s">
        <v>7972</v>
      </c>
      <c r="B7949" s="2">
        <v>42722</v>
      </c>
      <c r="C7949" s="2" t="str">
        <f>VLOOKUP(Sales_Data17[[#This Row],[Customer Name Index]],Customer_Data[#All],2,0)</f>
        <v xml:space="preserve">Medline </v>
      </c>
      <c r="D7949">
        <v>12</v>
      </c>
      <c r="E7949" t="s">
        <v>2</v>
      </c>
      <c r="F7949" t="s">
        <v>8168</v>
      </c>
      <c r="G7949" t="s">
        <v>8026</v>
      </c>
      <c r="H7949" t="str">
        <f>VLOOKUP(Sales_Data17[[#This Row],[Delivery Region Index]],Regions_Table[#All],2,0)</f>
        <v>Queensland</v>
      </c>
      <c r="I7949" t="str">
        <f>VLOOKUP(Sales_Data17[[#This Row],[Delivery Region Index]],Regions_Table[#All],3,0)</f>
        <v>Logan City</v>
      </c>
      <c r="J7949">
        <v>35</v>
      </c>
      <c r="K7949">
        <v>5</v>
      </c>
      <c r="L7949" t="str">
        <f>VLOOKUP(Sales_Data17[[#This Row],[Product Description Index]],Products_Data[#All],2,0)</f>
        <v>Hats</v>
      </c>
      <c r="M7949">
        <v>2</v>
      </c>
      <c r="N7949" s="9">
        <v>195.04444444444445</v>
      </c>
      <c r="O7949" s="9">
        <f>Sales_Data17[[#This Row],[Order Quantity]]*Sales_Data17[[#This Row],[Unit Price]]</f>
        <v>390.0888888888889</v>
      </c>
      <c r="P7949" s="9">
        <v>150.18422222222225</v>
      </c>
      <c r="Q7949" s="9">
        <f>Sales_Data17[[#This Row],[Line Total]]-(Sales_Data17[[#This Row],[Total Unit Cost]]*Sales_Data17[[#This Row],[Order Quantity]])</f>
        <v>89.720444444444411</v>
      </c>
      <c r="R7949" s="1" t="str">
        <f>TEXT(Sales_Data17[[#This Row],[OrderDate]],"MMM")</f>
        <v>Dec</v>
      </c>
      <c r="S7949" s="1" t="str">
        <f t="shared" si="124"/>
        <v>2016</v>
      </c>
    </row>
    <row r="7950" spans="1:19">
      <c r="A7950" t="s">
        <v>7973</v>
      </c>
      <c r="B7950" s="2">
        <v>42722</v>
      </c>
      <c r="C7950" s="2" t="str">
        <f>VLOOKUP(Sales_Data17[[#This Row],[Customer Name Index]],Customer_Data[#All],2,0)</f>
        <v xml:space="preserve">Linde </v>
      </c>
      <c r="D7950">
        <v>14</v>
      </c>
      <c r="E7950" t="s">
        <v>3</v>
      </c>
      <c r="F7950" t="s">
        <v>8168</v>
      </c>
      <c r="G7950" t="s">
        <v>8026</v>
      </c>
      <c r="H7950" t="str">
        <f>VLOOKUP(Sales_Data17[[#This Row],[Delivery Region Index]],Regions_Table[#All],2,0)</f>
        <v>Queensland</v>
      </c>
      <c r="I7950" t="str">
        <f>VLOOKUP(Sales_Data17[[#This Row],[Delivery Region Index]],Regions_Table[#All],3,0)</f>
        <v>Redcliffe</v>
      </c>
      <c r="J7950">
        <v>40</v>
      </c>
      <c r="K7950">
        <v>6</v>
      </c>
      <c r="L7950" t="str">
        <f>VLOOKUP(Sales_Data17[[#This Row],[Product Description Index]],Products_Data[#All],2,0)</f>
        <v>Socks</v>
      </c>
      <c r="M7950">
        <v>5</v>
      </c>
      <c r="N7950" s="9">
        <v>358.07777777777778</v>
      </c>
      <c r="O7950" s="9">
        <f>Sales_Data17[[#This Row],[Order Quantity]]*Sales_Data17[[#This Row],[Unit Price]]</f>
        <v>1790.3888888888889</v>
      </c>
      <c r="P7950" s="9">
        <v>214.84666666666669</v>
      </c>
      <c r="Q7950" s="9">
        <f>Sales_Data17[[#This Row],[Line Total]]-(Sales_Data17[[#This Row],[Total Unit Cost]]*Sales_Data17[[#This Row],[Order Quantity]])</f>
        <v>716.15555555555534</v>
      </c>
      <c r="R7950" s="1" t="str">
        <f>TEXT(Sales_Data17[[#This Row],[OrderDate]],"MMM")</f>
        <v>Dec</v>
      </c>
      <c r="S7950" s="1" t="str">
        <f t="shared" si="124"/>
        <v>2016</v>
      </c>
    </row>
    <row r="7951" spans="1:19">
      <c r="A7951" t="s">
        <v>7974</v>
      </c>
      <c r="B7951" s="2">
        <v>42722</v>
      </c>
      <c r="C7951" s="2" t="str">
        <f>VLOOKUP(Sales_Data17[[#This Row],[Customer Name Index]],Customer_Data[#All],2,0)</f>
        <v>PEDIFIX, Corp</v>
      </c>
      <c r="D7951">
        <v>6</v>
      </c>
      <c r="E7951" t="s">
        <v>2</v>
      </c>
      <c r="F7951" t="s">
        <v>8168</v>
      </c>
      <c r="G7951" t="s">
        <v>8027</v>
      </c>
      <c r="H7951" t="str">
        <f>VLOOKUP(Sales_Data17[[#This Row],[Delivery Region Index]],Regions_Table[#All],2,0)</f>
        <v>New South Wales</v>
      </c>
      <c r="I7951" t="str">
        <f>VLOOKUP(Sales_Data17[[#This Row],[Delivery Region Index]],Regions_Table[#All],3,0)</f>
        <v>Maitland</v>
      </c>
      <c r="J7951">
        <v>15</v>
      </c>
      <c r="K7951">
        <v>3</v>
      </c>
      <c r="L7951" t="str">
        <f>VLOOKUP(Sales_Data17[[#This Row],[Product Description Index]],Products_Data[#All],2,0)</f>
        <v>Sunglasses</v>
      </c>
      <c r="M7951">
        <v>8</v>
      </c>
      <c r="N7951" s="9">
        <v>257.57777777777778</v>
      </c>
      <c r="O7951" s="9">
        <f>Sales_Data17[[#This Row],[Order Quantity]]*Sales_Data17[[#This Row],[Unit Price]]</f>
        <v>2060.6222222222223</v>
      </c>
      <c r="P7951" s="9">
        <v>164.8497777777778</v>
      </c>
      <c r="Q7951" s="9">
        <f>Sales_Data17[[#This Row],[Line Total]]-(Sales_Data17[[#This Row],[Total Unit Cost]]*Sales_Data17[[#This Row],[Order Quantity]])</f>
        <v>741.82399999999984</v>
      </c>
      <c r="R7951" s="1" t="str">
        <f>TEXT(Sales_Data17[[#This Row],[OrderDate]],"MMM")</f>
        <v>Dec</v>
      </c>
      <c r="S7951" s="1" t="str">
        <f t="shared" si="124"/>
        <v>2016</v>
      </c>
    </row>
    <row r="7952" spans="1:19">
      <c r="A7952" t="s">
        <v>7975</v>
      </c>
      <c r="B7952" s="2">
        <v>42722</v>
      </c>
      <c r="C7952" s="2" t="str">
        <f>VLOOKUP(Sales_Data17[[#This Row],[Customer Name Index]],Customer_Data[#All],2,0)</f>
        <v>Procter Corp</v>
      </c>
      <c r="D7952">
        <v>5</v>
      </c>
      <c r="E7952" t="s">
        <v>4</v>
      </c>
      <c r="F7952" t="s">
        <v>8168</v>
      </c>
      <c r="G7952" t="s">
        <v>8027</v>
      </c>
      <c r="H7952" t="str">
        <f>VLOOKUP(Sales_Data17[[#This Row],[Delivery Region Index]],Regions_Table[#All],2,0)</f>
        <v>New South Wales</v>
      </c>
      <c r="I7952" t="str">
        <f>VLOOKUP(Sales_Data17[[#This Row],[Delivery Region Index]],Regions_Table[#All],3,0)</f>
        <v>Lake Macquarie</v>
      </c>
      <c r="J7952">
        <v>13</v>
      </c>
      <c r="K7952">
        <v>2</v>
      </c>
      <c r="L7952" t="str">
        <f>VLOOKUP(Sales_Data17[[#This Row],[Product Description Index]],Products_Data[#All],2,0)</f>
        <v>Pants</v>
      </c>
      <c r="M7952">
        <v>4</v>
      </c>
      <c r="N7952" s="9">
        <v>430.28888888888889</v>
      </c>
      <c r="O7952" s="9">
        <f>Sales_Data17[[#This Row],[Order Quantity]]*Sales_Data17[[#This Row],[Unit Price]]</f>
        <v>1721.1555555555556</v>
      </c>
      <c r="P7952" s="9">
        <v>331.32244444444444</v>
      </c>
      <c r="Q7952" s="9">
        <f>Sales_Data17[[#This Row],[Line Total]]-(Sales_Data17[[#This Row],[Total Unit Cost]]*Sales_Data17[[#This Row],[Order Quantity]])</f>
        <v>395.86577777777779</v>
      </c>
      <c r="R7952" s="1" t="str">
        <f>TEXT(Sales_Data17[[#This Row],[OrderDate]],"MMM")</f>
        <v>Dec</v>
      </c>
      <c r="S7952" s="1" t="str">
        <f t="shared" si="124"/>
        <v>2016</v>
      </c>
    </row>
    <row r="7953" spans="1:19">
      <c r="A7953" t="s">
        <v>7976</v>
      </c>
      <c r="B7953" s="2">
        <v>42723</v>
      </c>
      <c r="C7953" s="2" t="str">
        <f>VLOOKUP(Sales_Data17[[#This Row],[Customer Name Index]],Customer_Data[#All],2,0)</f>
        <v>3LAB, Ltd</v>
      </c>
      <c r="D7953">
        <v>16</v>
      </c>
      <c r="E7953" t="s">
        <v>3</v>
      </c>
      <c r="F7953" t="s">
        <v>8168</v>
      </c>
      <c r="G7953" t="s">
        <v>8025</v>
      </c>
      <c r="H7953" t="str">
        <f>VLOOKUP(Sales_Data17[[#This Row],[Delivery Region Index]],Regions_Table[#All],2,0)</f>
        <v>Queensland</v>
      </c>
      <c r="I7953" t="str">
        <f>VLOOKUP(Sales_Data17[[#This Row],[Delivery Region Index]],Regions_Table[#All],3,0)</f>
        <v>Toowoomba</v>
      </c>
      <c r="J7953">
        <v>44</v>
      </c>
      <c r="K7953">
        <v>7</v>
      </c>
      <c r="L7953" t="str">
        <f>VLOOKUP(Sales_Data17[[#This Row],[Product Description Index]],Products_Data[#All],2,0)</f>
        <v>Dress Shirts</v>
      </c>
      <c r="M7953">
        <v>7</v>
      </c>
      <c r="N7953" s="9">
        <v>116.13333333333334</v>
      </c>
      <c r="O7953" s="9">
        <f>Sales_Data17[[#This Row],[Order Quantity]]*Sales_Data17[[#This Row],[Unit Price]]</f>
        <v>812.93333333333339</v>
      </c>
      <c r="P7953" s="9">
        <v>48.775999999999996</v>
      </c>
      <c r="Q7953" s="9">
        <f>Sales_Data17[[#This Row],[Line Total]]-(Sales_Data17[[#This Row],[Total Unit Cost]]*Sales_Data17[[#This Row],[Order Quantity]])</f>
        <v>471.50133333333343</v>
      </c>
      <c r="R7953" s="1" t="str">
        <f>TEXT(Sales_Data17[[#This Row],[OrderDate]],"MMM")</f>
        <v>Dec</v>
      </c>
      <c r="S7953" s="1" t="str">
        <f t="shared" si="124"/>
        <v>2016</v>
      </c>
    </row>
    <row r="7954" spans="1:19">
      <c r="A7954" t="s">
        <v>7977</v>
      </c>
      <c r="B7954" s="2">
        <v>42723</v>
      </c>
      <c r="C7954" s="2" t="str">
        <f>VLOOKUP(Sales_Data17[[#This Row],[Customer Name Index]],Customer_Data[#All],2,0)</f>
        <v>Ole Group</v>
      </c>
      <c r="D7954">
        <v>13</v>
      </c>
      <c r="E7954" t="s">
        <v>3</v>
      </c>
      <c r="F7954" t="s">
        <v>8168</v>
      </c>
      <c r="G7954" t="s">
        <v>8026</v>
      </c>
      <c r="H7954" t="str">
        <f>VLOOKUP(Sales_Data17[[#This Row],[Delivery Region Index]],Regions_Table[#All],2,0)</f>
        <v>Queensland</v>
      </c>
      <c r="I7954" t="str">
        <f>VLOOKUP(Sales_Data17[[#This Row],[Delivery Region Index]],Regions_Table[#All],3,0)</f>
        <v>Mackay</v>
      </c>
      <c r="J7954">
        <v>36</v>
      </c>
      <c r="K7954">
        <v>5</v>
      </c>
      <c r="L7954" t="str">
        <f>VLOOKUP(Sales_Data17[[#This Row],[Product Description Index]],Products_Data[#All],2,0)</f>
        <v>Hats</v>
      </c>
      <c r="M7954">
        <v>9</v>
      </c>
      <c r="N7954" s="9">
        <v>126.55555555555556</v>
      </c>
      <c r="O7954" s="9">
        <f>Sales_Data17[[#This Row],[Order Quantity]]*Sales_Data17[[#This Row],[Unit Price]]</f>
        <v>1139</v>
      </c>
      <c r="P7954" s="9">
        <v>106.30666666666667</v>
      </c>
      <c r="Q7954" s="9">
        <f>Sales_Data17[[#This Row],[Line Total]]-(Sales_Data17[[#This Row],[Total Unit Cost]]*Sales_Data17[[#This Row],[Order Quantity]])</f>
        <v>182.24</v>
      </c>
      <c r="R7954" s="1" t="str">
        <f>TEXT(Sales_Data17[[#This Row],[OrderDate]],"MMM")</f>
        <v>Dec</v>
      </c>
      <c r="S7954" s="1" t="str">
        <f t="shared" si="124"/>
        <v>2016</v>
      </c>
    </row>
    <row r="7955" spans="1:19">
      <c r="A7955" t="s">
        <v>7978</v>
      </c>
      <c r="B7955" s="2">
        <v>42723</v>
      </c>
      <c r="C7955" s="2" t="str">
        <f>VLOOKUP(Sales_Data17[[#This Row],[Customer Name Index]],Customer_Data[#All],2,0)</f>
        <v>Apollo Ltd</v>
      </c>
      <c r="D7955">
        <v>11</v>
      </c>
      <c r="E7955" t="s">
        <v>4</v>
      </c>
      <c r="F7955" t="s">
        <v>8168</v>
      </c>
      <c r="G7955" t="s">
        <v>8026</v>
      </c>
      <c r="H7955" t="str">
        <f>VLOOKUP(Sales_Data17[[#This Row],[Delivery Region Index]],Regions_Table[#All],2,0)</f>
        <v>Queensland</v>
      </c>
      <c r="I7955" t="str">
        <f>VLOOKUP(Sales_Data17[[#This Row],[Delivery Region Index]],Regions_Table[#All],3,0)</f>
        <v>Gladstone</v>
      </c>
      <c r="J7955">
        <v>30</v>
      </c>
      <c r="K7955">
        <v>5</v>
      </c>
      <c r="L7955" t="str">
        <f>VLOOKUP(Sales_Data17[[#This Row],[Product Description Index]],Products_Data[#All],2,0)</f>
        <v>Hats</v>
      </c>
      <c r="M7955">
        <v>9</v>
      </c>
      <c r="N7955" s="9">
        <v>140.69999999999999</v>
      </c>
      <c r="O7955" s="9">
        <f>Sales_Data17[[#This Row],[Order Quantity]]*Sales_Data17[[#This Row],[Unit Price]]</f>
        <v>1266.3</v>
      </c>
      <c r="P7955" s="9">
        <v>90.048000000000002</v>
      </c>
      <c r="Q7955" s="9">
        <f>Sales_Data17[[#This Row],[Line Total]]-(Sales_Data17[[#This Row],[Total Unit Cost]]*Sales_Data17[[#This Row],[Order Quantity]])</f>
        <v>455.86799999999994</v>
      </c>
      <c r="R7955" s="1" t="str">
        <f>TEXT(Sales_Data17[[#This Row],[OrderDate]],"MMM")</f>
        <v>Dec</v>
      </c>
      <c r="S7955" s="1" t="str">
        <f t="shared" si="124"/>
        <v>2016</v>
      </c>
    </row>
    <row r="7956" spans="1:19">
      <c r="A7956" t="s">
        <v>7979</v>
      </c>
      <c r="B7956" s="2">
        <v>42723</v>
      </c>
      <c r="C7956" s="2" t="str">
        <f>VLOOKUP(Sales_Data17[[#This Row],[Customer Name Index]],Customer_Data[#All],2,0)</f>
        <v xml:space="preserve">Medline </v>
      </c>
      <c r="D7956">
        <v>12</v>
      </c>
      <c r="E7956" t="s">
        <v>4</v>
      </c>
      <c r="F7956" t="s">
        <v>8168</v>
      </c>
      <c r="G7956" t="s">
        <v>8026</v>
      </c>
      <c r="H7956" t="str">
        <f>VLOOKUP(Sales_Data17[[#This Row],[Delivery Region Index]],Regions_Table[#All],2,0)</f>
        <v>Queensland</v>
      </c>
      <c r="I7956" t="str">
        <f>VLOOKUP(Sales_Data17[[#This Row],[Delivery Region Index]],Regions_Table[#All],3,0)</f>
        <v>Hervey Bay</v>
      </c>
      <c r="J7956">
        <v>33</v>
      </c>
      <c r="K7956">
        <v>5</v>
      </c>
      <c r="L7956" t="str">
        <f>VLOOKUP(Sales_Data17[[#This Row],[Product Description Index]],Products_Data[#All],2,0)</f>
        <v>Hats</v>
      </c>
      <c r="M7956">
        <v>1</v>
      </c>
      <c r="N7956" s="9">
        <v>617.1444444444445</v>
      </c>
      <c r="O7956" s="9">
        <f>Sales_Data17[[#This Row],[Order Quantity]]*Sales_Data17[[#This Row],[Unit Price]]</f>
        <v>617.1444444444445</v>
      </c>
      <c r="P7956" s="9">
        <v>388.80100000000004</v>
      </c>
      <c r="Q7956" s="9">
        <f>Sales_Data17[[#This Row],[Line Total]]-(Sales_Data17[[#This Row],[Total Unit Cost]]*Sales_Data17[[#This Row],[Order Quantity]])</f>
        <v>228.34344444444446</v>
      </c>
      <c r="R7956" s="1" t="str">
        <f>TEXT(Sales_Data17[[#This Row],[OrderDate]],"MMM")</f>
        <v>Dec</v>
      </c>
      <c r="S7956" s="1" t="str">
        <f t="shared" si="124"/>
        <v>2016</v>
      </c>
    </row>
    <row r="7957" spans="1:19">
      <c r="A7957" t="s">
        <v>7980</v>
      </c>
      <c r="B7957" s="2">
        <v>42724</v>
      </c>
      <c r="C7957" s="2" t="str">
        <f>VLOOKUP(Sales_Data17[[#This Row],[Customer Name Index]],Customer_Data[#All],2,0)</f>
        <v xml:space="preserve">Medline </v>
      </c>
      <c r="D7957">
        <v>12</v>
      </c>
      <c r="E7957" t="s">
        <v>4</v>
      </c>
      <c r="F7957" t="s">
        <v>8168</v>
      </c>
      <c r="G7957" t="s">
        <v>8026</v>
      </c>
      <c r="H7957" t="str">
        <f>VLOOKUP(Sales_Data17[[#This Row],[Delivery Region Index]],Regions_Table[#All],2,0)</f>
        <v>Queensland</v>
      </c>
      <c r="I7957" t="str">
        <f>VLOOKUP(Sales_Data17[[#This Row],[Delivery Region Index]],Regions_Table[#All],3,0)</f>
        <v>Ipswich</v>
      </c>
      <c r="J7957">
        <v>34</v>
      </c>
      <c r="K7957">
        <v>5</v>
      </c>
      <c r="L7957" t="str">
        <f>VLOOKUP(Sales_Data17[[#This Row],[Product Description Index]],Products_Data[#All],2,0)</f>
        <v>Hats</v>
      </c>
      <c r="M7957">
        <v>4</v>
      </c>
      <c r="N7957" s="9">
        <v>212.16666666666666</v>
      </c>
      <c r="O7957" s="9">
        <f>Sales_Data17[[#This Row],[Order Quantity]]*Sales_Data17[[#This Row],[Unit Price]]</f>
        <v>848.66666666666663</v>
      </c>
      <c r="P7957" s="9">
        <v>101.83999999999999</v>
      </c>
      <c r="Q7957" s="9">
        <f>Sales_Data17[[#This Row],[Line Total]]-(Sales_Data17[[#This Row],[Total Unit Cost]]*Sales_Data17[[#This Row],[Order Quantity]])</f>
        <v>441.30666666666667</v>
      </c>
      <c r="R7957" s="1" t="str">
        <f>TEXT(Sales_Data17[[#This Row],[OrderDate]],"MMM")</f>
        <v>Dec</v>
      </c>
      <c r="S7957" s="1" t="str">
        <f t="shared" si="124"/>
        <v>2016</v>
      </c>
    </row>
    <row r="7958" spans="1:19">
      <c r="A7958" t="s">
        <v>7981</v>
      </c>
      <c r="B7958" s="2">
        <v>42724</v>
      </c>
      <c r="C7958" s="2" t="str">
        <f>VLOOKUP(Sales_Data17[[#This Row],[Customer Name Index]],Customer_Data[#All],2,0)</f>
        <v>3LAB, Ltd</v>
      </c>
      <c r="D7958">
        <v>16</v>
      </c>
      <c r="E7958" t="s">
        <v>2</v>
      </c>
      <c r="F7958" t="s">
        <v>8168</v>
      </c>
      <c r="G7958" t="s">
        <v>8025</v>
      </c>
      <c r="H7958" t="str">
        <f>VLOOKUP(Sales_Data17[[#This Row],[Delivery Region Index]],Regions_Table[#All],2,0)</f>
        <v>Queensland</v>
      </c>
      <c r="I7958" t="str">
        <f>VLOOKUP(Sales_Data17[[#This Row],[Delivery Region Index]],Regions_Table[#All],3,0)</f>
        <v>Toowoomba</v>
      </c>
      <c r="J7958">
        <v>44</v>
      </c>
      <c r="K7958">
        <v>7</v>
      </c>
      <c r="L7958" t="str">
        <f>VLOOKUP(Sales_Data17[[#This Row],[Product Description Index]],Products_Data[#All],2,0)</f>
        <v>Dress Shirts</v>
      </c>
      <c r="M7958">
        <v>9</v>
      </c>
      <c r="N7958" s="9">
        <v>22.333333333333332</v>
      </c>
      <c r="O7958" s="9">
        <f>Sales_Data17[[#This Row],[Order Quantity]]*Sales_Data17[[#This Row],[Unit Price]]</f>
        <v>201</v>
      </c>
      <c r="P7958" s="9">
        <v>10.273333333333333</v>
      </c>
      <c r="Q7958" s="9">
        <f>Sales_Data17[[#This Row],[Line Total]]-(Sales_Data17[[#This Row],[Total Unit Cost]]*Sales_Data17[[#This Row],[Order Quantity]])</f>
        <v>108.53999999999999</v>
      </c>
      <c r="R7958" s="1" t="str">
        <f>TEXT(Sales_Data17[[#This Row],[OrderDate]],"MMM")</f>
        <v>Dec</v>
      </c>
      <c r="S7958" s="1" t="str">
        <f t="shared" si="124"/>
        <v>2016</v>
      </c>
    </row>
    <row r="7959" spans="1:19">
      <c r="A7959" t="s">
        <v>7982</v>
      </c>
      <c r="B7959" s="2">
        <v>42724</v>
      </c>
      <c r="C7959" s="2" t="str">
        <f>VLOOKUP(Sales_Data17[[#This Row],[Customer Name Index]],Customer_Data[#All],2,0)</f>
        <v>21st Ltd</v>
      </c>
      <c r="D7959">
        <v>10</v>
      </c>
      <c r="E7959" t="s">
        <v>2</v>
      </c>
      <c r="F7959" t="s">
        <v>8168</v>
      </c>
      <c r="G7959" t="s">
        <v>8026</v>
      </c>
      <c r="H7959" t="str">
        <f>VLOOKUP(Sales_Data17[[#This Row],[Delivery Region Index]],Regions_Table[#All],2,0)</f>
        <v>Queensland</v>
      </c>
      <c r="I7959" t="str">
        <f>VLOOKUP(Sales_Data17[[#This Row],[Delivery Region Index]],Regions_Table[#All],3,0)</f>
        <v>Charters Towers</v>
      </c>
      <c r="J7959">
        <v>29</v>
      </c>
      <c r="K7959">
        <v>4</v>
      </c>
      <c r="L7959" t="str">
        <f>VLOOKUP(Sales_Data17[[#This Row],[Product Description Index]],Products_Data[#All],2,0)</f>
        <v>Jeans</v>
      </c>
      <c r="M7959">
        <v>5</v>
      </c>
      <c r="N7959" s="9">
        <v>113.15555555555555</v>
      </c>
      <c r="O7959" s="9">
        <f>Sales_Data17[[#This Row],[Order Quantity]]*Sales_Data17[[#This Row],[Unit Price]]</f>
        <v>565.77777777777771</v>
      </c>
      <c r="P7959" s="9">
        <v>72.419555555555547</v>
      </c>
      <c r="Q7959" s="9">
        <f>Sales_Data17[[#This Row],[Line Total]]-(Sales_Data17[[#This Row],[Total Unit Cost]]*Sales_Data17[[#This Row],[Order Quantity]])</f>
        <v>203.67999999999995</v>
      </c>
      <c r="R7959" s="1" t="str">
        <f>TEXT(Sales_Data17[[#This Row],[OrderDate]],"MMM")</f>
        <v>Dec</v>
      </c>
      <c r="S7959" s="1" t="str">
        <f t="shared" si="124"/>
        <v>2016</v>
      </c>
    </row>
    <row r="7960" spans="1:19">
      <c r="A7960" t="s">
        <v>7983</v>
      </c>
      <c r="B7960" s="2">
        <v>42724</v>
      </c>
      <c r="C7960" s="2" t="str">
        <f>VLOOKUP(Sales_Data17[[#This Row],[Customer Name Index]],Customer_Data[#All],2,0)</f>
        <v>Ole Group</v>
      </c>
      <c r="D7960">
        <v>13</v>
      </c>
      <c r="E7960" t="s">
        <v>3</v>
      </c>
      <c r="F7960" t="s">
        <v>8168</v>
      </c>
      <c r="G7960" t="s">
        <v>8026</v>
      </c>
      <c r="H7960" t="str">
        <f>VLOOKUP(Sales_Data17[[#This Row],[Delivery Region Index]],Regions_Table[#All],2,0)</f>
        <v>Queensland</v>
      </c>
      <c r="I7960" t="str">
        <f>VLOOKUP(Sales_Data17[[#This Row],[Delivery Region Index]],Regions_Table[#All],3,0)</f>
        <v>Mackay</v>
      </c>
      <c r="J7960">
        <v>36</v>
      </c>
      <c r="K7960">
        <v>5</v>
      </c>
      <c r="L7960" t="str">
        <f>VLOOKUP(Sales_Data17[[#This Row],[Product Description Index]],Products_Data[#All],2,0)</f>
        <v>Hats</v>
      </c>
      <c r="M7960">
        <v>6</v>
      </c>
      <c r="N7960" s="9">
        <v>200.25555555555556</v>
      </c>
      <c r="O7960" s="9">
        <f>Sales_Data17[[#This Row],[Order Quantity]]*Sales_Data17[[#This Row],[Unit Price]]</f>
        <v>1201.5333333333333</v>
      </c>
      <c r="P7960" s="9">
        <v>80.102222222222224</v>
      </c>
      <c r="Q7960" s="9">
        <f>Sales_Data17[[#This Row],[Line Total]]-(Sales_Data17[[#This Row],[Total Unit Cost]]*Sales_Data17[[#This Row],[Order Quantity]])</f>
        <v>720.92</v>
      </c>
      <c r="R7960" s="1" t="str">
        <f>TEXT(Sales_Data17[[#This Row],[OrderDate]],"MMM")</f>
        <v>Dec</v>
      </c>
      <c r="S7960" s="1" t="str">
        <f t="shared" si="124"/>
        <v>2016</v>
      </c>
    </row>
    <row r="7961" spans="1:19">
      <c r="A7961" t="s">
        <v>7984</v>
      </c>
      <c r="B7961" s="2">
        <v>42724</v>
      </c>
      <c r="C7961" s="2" t="str">
        <f>VLOOKUP(Sales_Data17[[#This Row],[Customer Name Index]],Customer_Data[#All],2,0)</f>
        <v>Rochester Ltd</v>
      </c>
      <c r="D7961">
        <v>15</v>
      </c>
      <c r="E7961" t="s">
        <v>4</v>
      </c>
      <c r="F7961" t="s">
        <v>8168</v>
      </c>
      <c r="G7961" t="s">
        <v>8025</v>
      </c>
      <c r="H7961" t="str">
        <f>VLOOKUP(Sales_Data17[[#This Row],[Delivery Region Index]],Regions_Table[#All],2,0)</f>
        <v>Queensland</v>
      </c>
      <c r="I7961" t="str">
        <f>VLOOKUP(Sales_Data17[[#This Row],[Delivery Region Index]],Regions_Table[#All],3,0)</f>
        <v>Sunshine Coast</v>
      </c>
      <c r="J7961">
        <v>42</v>
      </c>
      <c r="K7961">
        <v>6</v>
      </c>
      <c r="L7961" t="str">
        <f>VLOOKUP(Sales_Data17[[#This Row],[Product Description Index]],Products_Data[#All],2,0)</f>
        <v>Socks</v>
      </c>
      <c r="M7961">
        <v>9</v>
      </c>
      <c r="N7961" s="9">
        <v>118.36666666666666</v>
      </c>
      <c r="O7961" s="9">
        <f>Sales_Data17[[#This Row],[Order Quantity]]*Sales_Data17[[#This Row],[Unit Price]]</f>
        <v>1065.3</v>
      </c>
      <c r="P7961" s="9">
        <v>68.652666666666661</v>
      </c>
      <c r="Q7961" s="9">
        <f>Sales_Data17[[#This Row],[Line Total]]-(Sales_Data17[[#This Row],[Total Unit Cost]]*Sales_Data17[[#This Row],[Order Quantity]])</f>
        <v>447.42600000000004</v>
      </c>
      <c r="R7961" s="1" t="str">
        <f>TEXT(Sales_Data17[[#This Row],[OrderDate]],"MMM")</f>
        <v>Dec</v>
      </c>
      <c r="S7961" s="1" t="str">
        <f t="shared" si="124"/>
        <v>2016</v>
      </c>
    </row>
    <row r="7962" spans="1:19">
      <c r="A7962" t="s">
        <v>7985</v>
      </c>
      <c r="B7962" s="2">
        <v>42725</v>
      </c>
      <c r="C7962" s="2" t="str">
        <f>VLOOKUP(Sales_Data17[[#This Row],[Customer Name Index]],Customer_Data[#All],2,0)</f>
        <v>Rochester Ltd</v>
      </c>
      <c r="D7962">
        <v>15</v>
      </c>
      <c r="E7962" t="s">
        <v>4</v>
      </c>
      <c r="F7962" t="s">
        <v>8168</v>
      </c>
      <c r="G7962" t="s">
        <v>8025</v>
      </c>
      <c r="H7962" t="str">
        <f>VLOOKUP(Sales_Data17[[#This Row],[Delivery Region Index]],Regions_Table[#All],2,0)</f>
        <v>Queensland</v>
      </c>
      <c r="I7962" t="str">
        <f>VLOOKUP(Sales_Data17[[#This Row],[Delivery Region Index]],Regions_Table[#All],3,0)</f>
        <v>Rockhampton</v>
      </c>
      <c r="J7962">
        <v>41</v>
      </c>
      <c r="K7962">
        <v>6</v>
      </c>
      <c r="L7962" t="str">
        <f>VLOOKUP(Sales_Data17[[#This Row],[Product Description Index]],Products_Data[#All],2,0)</f>
        <v>Socks</v>
      </c>
      <c r="M7962">
        <v>3</v>
      </c>
      <c r="N7962" s="9">
        <v>189.08888888888887</v>
      </c>
      <c r="O7962" s="9">
        <f>Sales_Data17[[#This Row],[Order Quantity]]*Sales_Data17[[#This Row],[Unit Price]]</f>
        <v>567.26666666666665</v>
      </c>
      <c r="P7962" s="9">
        <v>132.36222222222221</v>
      </c>
      <c r="Q7962" s="9">
        <f>Sales_Data17[[#This Row],[Line Total]]-(Sales_Data17[[#This Row],[Total Unit Cost]]*Sales_Data17[[#This Row],[Order Quantity]])</f>
        <v>170.18</v>
      </c>
      <c r="R7962" s="1" t="str">
        <f>TEXT(Sales_Data17[[#This Row],[OrderDate]],"MMM")</f>
        <v>Dec</v>
      </c>
      <c r="S7962" s="1" t="str">
        <f t="shared" si="124"/>
        <v>2016</v>
      </c>
    </row>
    <row r="7963" spans="1:19">
      <c r="A7963" t="s">
        <v>7986</v>
      </c>
      <c r="B7963" s="2">
        <v>42725</v>
      </c>
      <c r="C7963" s="2" t="str">
        <f>VLOOKUP(Sales_Data17[[#This Row],[Customer Name Index]],Customer_Data[#All],2,0)</f>
        <v>3LAB, Ltd</v>
      </c>
      <c r="D7963">
        <v>16</v>
      </c>
      <c r="E7963" t="s">
        <v>4</v>
      </c>
      <c r="F7963" t="s">
        <v>8168</v>
      </c>
      <c r="G7963" t="s">
        <v>8025</v>
      </c>
      <c r="H7963" t="str">
        <f>VLOOKUP(Sales_Data17[[#This Row],[Delivery Region Index]],Regions_Table[#All],2,0)</f>
        <v>Queensland</v>
      </c>
      <c r="I7963" t="str">
        <f>VLOOKUP(Sales_Data17[[#This Row],[Delivery Region Index]],Regions_Table[#All],3,0)</f>
        <v>Toowoomba</v>
      </c>
      <c r="J7963">
        <v>44</v>
      </c>
      <c r="K7963">
        <v>7</v>
      </c>
      <c r="L7963" t="str">
        <f>VLOOKUP(Sales_Data17[[#This Row],[Product Description Index]],Products_Data[#All],2,0)</f>
        <v>Dress Shirts</v>
      </c>
      <c r="M7963">
        <v>1</v>
      </c>
      <c r="N7963" s="9">
        <v>432.52222222222224</v>
      </c>
      <c r="O7963" s="9">
        <f>Sales_Data17[[#This Row],[Order Quantity]]*Sales_Data17[[#This Row],[Unit Price]]</f>
        <v>432.52222222222224</v>
      </c>
      <c r="P7963" s="9">
        <v>302.76555555555552</v>
      </c>
      <c r="Q7963" s="9">
        <f>Sales_Data17[[#This Row],[Line Total]]-(Sales_Data17[[#This Row],[Total Unit Cost]]*Sales_Data17[[#This Row],[Order Quantity]])</f>
        <v>129.75666666666672</v>
      </c>
      <c r="R7963" s="1" t="str">
        <f>TEXT(Sales_Data17[[#This Row],[OrderDate]],"MMM")</f>
        <v>Dec</v>
      </c>
      <c r="S7963" s="1" t="str">
        <f t="shared" si="124"/>
        <v>2016</v>
      </c>
    </row>
    <row r="7964" spans="1:19">
      <c r="A7964" t="s">
        <v>7987</v>
      </c>
      <c r="B7964" s="2">
        <v>42725</v>
      </c>
      <c r="C7964" s="2" t="str">
        <f>VLOOKUP(Sales_Data17[[#This Row],[Customer Name Index]],Customer_Data[#All],2,0)</f>
        <v>Rochester Ltd</v>
      </c>
      <c r="D7964">
        <v>15</v>
      </c>
      <c r="E7964" t="s">
        <v>4</v>
      </c>
      <c r="F7964" t="s">
        <v>8168</v>
      </c>
      <c r="G7964" t="s">
        <v>8025</v>
      </c>
      <c r="H7964" t="str">
        <f>VLOOKUP(Sales_Data17[[#This Row],[Delivery Region Index]],Regions_Table[#All],2,0)</f>
        <v>Queensland</v>
      </c>
      <c r="I7964" t="str">
        <f>VLOOKUP(Sales_Data17[[#This Row],[Delivery Region Index]],Regions_Table[#All],3,0)</f>
        <v>Thuringowa</v>
      </c>
      <c r="J7964">
        <v>43</v>
      </c>
      <c r="K7964">
        <v>6</v>
      </c>
      <c r="L7964" t="str">
        <f>VLOOKUP(Sales_Data17[[#This Row],[Product Description Index]],Products_Data[#All],2,0)</f>
        <v>Socks</v>
      </c>
      <c r="M7964">
        <v>9</v>
      </c>
      <c r="N7964" s="9">
        <v>719.13333333333333</v>
      </c>
      <c r="O7964" s="9">
        <f>Sales_Data17[[#This Row],[Order Quantity]]*Sales_Data17[[#This Row],[Unit Price]]</f>
        <v>6472.2</v>
      </c>
      <c r="P7964" s="9">
        <v>553.73266666666666</v>
      </c>
      <c r="Q7964" s="9">
        <f>Sales_Data17[[#This Row],[Line Total]]-(Sales_Data17[[#This Row],[Total Unit Cost]]*Sales_Data17[[#This Row],[Order Quantity]])</f>
        <v>1488.6059999999998</v>
      </c>
      <c r="R7964" s="1" t="str">
        <f>TEXT(Sales_Data17[[#This Row],[OrderDate]],"MMM")</f>
        <v>Dec</v>
      </c>
      <c r="S7964" s="1" t="str">
        <f t="shared" si="124"/>
        <v>2016</v>
      </c>
    </row>
    <row r="7965" spans="1:19">
      <c r="A7965" t="s">
        <v>7988</v>
      </c>
      <c r="B7965" s="2">
        <v>42726</v>
      </c>
      <c r="C7965" s="2" t="str">
        <f>VLOOKUP(Sales_Data17[[#This Row],[Customer Name Index]],Customer_Data[#All],2,0)</f>
        <v>Eminence Corp</v>
      </c>
      <c r="D7965">
        <v>18</v>
      </c>
      <c r="E7965" t="s">
        <v>4</v>
      </c>
      <c r="F7965" t="s">
        <v>8168</v>
      </c>
      <c r="G7965" t="s">
        <v>8025</v>
      </c>
      <c r="H7965" t="str">
        <f>VLOOKUP(Sales_Data17[[#This Row],[Delivery Region Index]],Regions_Table[#All],2,0)</f>
        <v>Victoria</v>
      </c>
      <c r="I7965" t="str">
        <f>VLOOKUP(Sales_Data17[[#This Row],[Delivery Region Index]],Regions_Table[#All],3,0)</f>
        <v>Geelong</v>
      </c>
      <c r="J7965">
        <v>51</v>
      </c>
      <c r="K7965">
        <v>7</v>
      </c>
      <c r="L7965" t="str">
        <f>VLOOKUP(Sales_Data17[[#This Row],[Product Description Index]],Products_Data[#All],2,0)</f>
        <v>Dress Shirts</v>
      </c>
      <c r="M7965">
        <v>3</v>
      </c>
      <c r="N7965" s="9">
        <v>104.96666666666667</v>
      </c>
      <c r="O7965" s="9">
        <f>Sales_Data17[[#This Row],[Order Quantity]]*Sales_Data17[[#This Row],[Unit Price]]</f>
        <v>314.89999999999998</v>
      </c>
      <c r="P7965" s="9">
        <v>76.62566666666666</v>
      </c>
      <c r="Q7965" s="9">
        <f>Sales_Data17[[#This Row],[Line Total]]-(Sales_Data17[[#This Row],[Total Unit Cost]]*Sales_Data17[[#This Row],[Order Quantity]])</f>
        <v>85.022999999999996</v>
      </c>
      <c r="R7965" s="1" t="str">
        <f>TEXT(Sales_Data17[[#This Row],[OrderDate]],"MMM")</f>
        <v>Dec</v>
      </c>
      <c r="S7965" s="1" t="str">
        <f t="shared" si="124"/>
        <v>2016</v>
      </c>
    </row>
    <row r="7966" spans="1:19">
      <c r="A7966" t="s">
        <v>7989</v>
      </c>
      <c r="B7966" s="2">
        <v>42726</v>
      </c>
      <c r="C7966" s="2" t="str">
        <f>VLOOKUP(Sales_Data17[[#This Row],[Customer Name Index]],Customer_Data[#All],2,0)</f>
        <v>Pacific Ltd</v>
      </c>
      <c r="D7966">
        <v>20</v>
      </c>
      <c r="E7966" t="s">
        <v>4</v>
      </c>
      <c r="F7966" t="s">
        <v>8168</v>
      </c>
      <c r="G7966" t="s">
        <v>8028</v>
      </c>
      <c r="H7966" t="str">
        <f>VLOOKUP(Sales_Data17[[#This Row],[Delivery Region Index]],Regions_Table[#All],2,0)</f>
        <v>Victoria</v>
      </c>
      <c r="I7966" t="str">
        <f>VLOOKUP(Sales_Data17[[#This Row],[Delivery Region Index]],Regions_Table[#All],3,0)</f>
        <v>Wangaratta</v>
      </c>
      <c r="J7966">
        <v>56</v>
      </c>
      <c r="K7966">
        <v>8</v>
      </c>
      <c r="L7966" t="str">
        <f>VLOOKUP(Sales_Data17[[#This Row],[Product Description Index]],Products_Data[#All],2,0)</f>
        <v>Shoes</v>
      </c>
      <c r="M7966">
        <v>5</v>
      </c>
      <c r="N7966" s="9">
        <v>109.43333333333334</v>
      </c>
      <c r="O7966" s="9">
        <f>Sales_Data17[[#This Row],[Order Quantity]]*Sales_Data17[[#This Row],[Unit Price]]</f>
        <v>547.16666666666674</v>
      </c>
      <c r="P7966" s="9">
        <v>86.452333333333343</v>
      </c>
      <c r="Q7966" s="9">
        <f>Sales_Data17[[#This Row],[Line Total]]-(Sales_Data17[[#This Row],[Total Unit Cost]]*Sales_Data17[[#This Row],[Order Quantity]])</f>
        <v>114.90500000000003</v>
      </c>
      <c r="R7966" s="1" t="str">
        <f>TEXT(Sales_Data17[[#This Row],[OrderDate]],"MMM")</f>
        <v>Dec</v>
      </c>
      <c r="S7966" s="1" t="str">
        <f t="shared" si="124"/>
        <v>2016</v>
      </c>
    </row>
    <row r="7967" spans="1:19">
      <c r="A7967" t="s">
        <v>7990</v>
      </c>
      <c r="B7967" s="2">
        <v>42726</v>
      </c>
      <c r="C7967" s="2" t="str">
        <f>VLOOKUP(Sales_Data17[[#This Row],[Customer Name Index]],Customer_Data[#All],2,0)</f>
        <v>Elorac, Corp</v>
      </c>
      <c r="D7967">
        <v>3</v>
      </c>
      <c r="E7967" t="s">
        <v>2</v>
      </c>
      <c r="F7967" t="s">
        <v>8168</v>
      </c>
      <c r="G7967" t="s">
        <v>8027</v>
      </c>
      <c r="H7967" t="str">
        <f>VLOOKUP(Sales_Data17[[#This Row],[Delivery Region Index]],Regions_Table[#All],2,0)</f>
        <v>New South Wales</v>
      </c>
      <c r="I7967" t="str">
        <f>VLOOKUP(Sales_Data17[[#This Row],[Delivery Region Index]],Regions_Table[#All],3,0)</f>
        <v>Dubbo</v>
      </c>
      <c r="J7967">
        <v>8</v>
      </c>
      <c r="K7967">
        <v>1</v>
      </c>
      <c r="L7967" t="str">
        <f>VLOOKUP(Sales_Data17[[#This Row],[Product Description Index]],Products_Data[#All],2,0)</f>
        <v>Shirts</v>
      </c>
      <c r="M7967">
        <v>8</v>
      </c>
      <c r="N7967" s="9">
        <v>434.01111111111112</v>
      </c>
      <c r="O7967" s="9">
        <f>Sales_Data17[[#This Row],[Order Quantity]]*Sales_Data17[[#This Row],[Unit Price]]</f>
        <v>3472.088888888889</v>
      </c>
      <c r="P7967" s="9">
        <v>364.5693333333333</v>
      </c>
      <c r="Q7967" s="9">
        <f>Sales_Data17[[#This Row],[Line Total]]-(Sales_Data17[[#This Row],[Total Unit Cost]]*Sales_Data17[[#This Row],[Order Quantity]])</f>
        <v>555.53422222222252</v>
      </c>
      <c r="R7967" s="1" t="str">
        <f>TEXT(Sales_Data17[[#This Row],[OrderDate]],"MMM")</f>
        <v>Dec</v>
      </c>
      <c r="S7967" s="1" t="str">
        <f t="shared" si="124"/>
        <v>2016</v>
      </c>
    </row>
    <row r="7968" spans="1:19">
      <c r="A7968" t="s">
        <v>7991</v>
      </c>
      <c r="B7968" s="2">
        <v>42726</v>
      </c>
      <c r="C7968" s="2" t="str">
        <f>VLOOKUP(Sales_Data17[[#This Row],[Customer Name Index]],Customer_Data[#All],2,0)</f>
        <v>Apollo Ltd</v>
      </c>
      <c r="D7968">
        <v>11</v>
      </c>
      <c r="E7968" t="s">
        <v>4</v>
      </c>
      <c r="F7968" t="s">
        <v>8168</v>
      </c>
      <c r="G7968" t="s">
        <v>8026</v>
      </c>
      <c r="H7968" t="str">
        <f>VLOOKUP(Sales_Data17[[#This Row],[Delivery Region Index]],Regions_Table[#All],2,0)</f>
        <v>Queensland</v>
      </c>
      <c r="I7968" t="str">
        <f>VLOOKUP(Sales_Data17[[#This Row],[Delivery Region Index]],Regions_Table[#All],3,0)</f>
        <v>Gold Coast</v>
      </c>
      <c r="J7968">
        <v>31</v>
      </c>
      <c r="K7968">
        <v>5</v>
      </c>
      <c r="L7968" t="str">
        <f>VLOOKUP(Sales_Data17[[#This Row],[Product Description Index]],Products_Data[#All],2,0)</f>
        <v>Hats</v>
      </c>
      <c r="M7968">
        <v>5</v>
      </c>
      <c r="N7968" s="9">
        <v>651.38888888888891</v>
      </c>
      <c r="O7968" s="9">
        <f>Sales_Data17[[#This Row],[Order Quantity]]*Sales_Data17[[#This Row],[Unit Price]]</f>
        <v>3256.9444444444443</v>
      </c>
      <c r="P7968" s="9">
        <v>416.88888888888891</v>
      </c>
      <c r="Q7968" s="9">
        <f>Sales_Data17[[#This Row],[Line Total]]-(Sales_Data17[[#This Row],[Total Unit Cost]]*Sales_Data17[[#This Row],[Order Quantity]])</f>
        <v>1172.5</v>
      </c>
      <c r="R7968" s="1" t="str">
        <f>TEXT(Sales_Data17[[#This Row],[OrderDate]],"MMM")</f>
        <v>Dec</v>
      </c>
      <c r="S7968" s="1" t="str">
        <f t="shared" si="124"/>
        <v>2016</v>
      </c>
    </row>
    <row r="7969" spans="1:19">
      <c r="A7969" t="s">
        <v>7992</v>
      </c>
      <c r="B7969" s="2">
        <v>42727</v>
      </c>
      <c r="C7969" s="2" t="str">
        <f>VLOOKUP(Sales_Data17[[#This Row],[Customer Name Index]],Customer_Data[#All],2,0)</f>
        <v>Avon Corp</v>
      </c>
      <c r="D7969">
        <v>1</v>
      </c>
      <c r="E7969" t="s">
        <v>4</v>
      </c>
      <c r="F7969" t="s">
        <v>8168</v>
      </c>
      <c r="G7969" t="s">
        <v>8027</v>
      </c>
      <c r="H7969" t="str">
        <f>VLOOKUP(Sales_Data17[[#This Row],[Delivery Region Index]],Regions_Table[#All],2,0)</f>
        <v>New South Wales</v>
      </c>
      <c r="I7969" t="str">
        <f>VLOOKUP(Sales_Data17[[#This Row],[Delivery Region Index]],Regions_Table[#All],3,0)</f>
        <v>Sydney</v>
      </c>
      <c r="J7969">
        <v>1</v>
      </c>
      <c r="K7969">
        <v>1</v>
      </c>
      <c r="L7969" t="str">
        <f>VLOOKUP(Sales_Data17[[#This Row],[Product Description Index]],Products_Data[#All],2,0)</f>
        <v>Shirts</v>
      </c>
      <c r="M7969">
        <v>9</v>
      </c>
      <c r="N7969" s="9">
        <v>378.17777777777775</v>
      </c>
      <c r="O7969" s="9">
        <f>Sales_Data17[[#This Row],[Order Quantity]]*Sales_Data17[[#This Row],[Unit Price]]</f>
        <v>3403.6</v>
      </c>
      <c r="P7969" s="9">
        <v>298.76044444444443</v>
      </c>
      <c r="Q7969" s="9">
        <f>Sales_Data17[[#This Row],[Line Total]]-(Sales_Data17[[#This Row],[Total Unit Cost]]*Sales_Data17[[#This Row],[Order Quantity]])</f>
        <v>714.75599999999986</v>
      </c>
      <c r="R7969" s="1" t="str">
        <f>TEXT(Sales_Data17[[#This Row],[OrderDate]],"MMM")</f>
        <v>Dec</v>
      </c>
      <c r="S7969" s="1" t="str">
        <f t="shared" si="124"/>
        <v>2016</v>
      </c>
    </row>
    <row r="7970" spans="1:19">
      <c r="A7970" t="s">
        <v>7993</v>
      </c>
      <c r="B7970" s="2">
        <v>42727</v>
      </c>
      <c r="C7970" s="2" t="str">
        <f>VLOOKUP(Sales_Data17[[#This Row],[Customer Name Index]],Customer_Data[#All],2,0)</f>
        <v>Elorac, Corp</v>
      </c>
      <c r="D7970">
        <v>3</v>
      </c>
      <c r="E7970" t="s">
        <v>3</v>
      </c>
      <c r="F7970" t="s">
        <v>8168</v>
      </c>
      <c r="G7970" t="s">
        <v>8027</v>
      </c>
      <c r="H7970" t="str">
        <f>VLOOKUP(Sales_Data17[[#This Row],[Delivery Region Index]],Regions_Table[#All],2,0)</f>
        <v>New South Wales</v>
      </c>
      <c r="I7970" t="str">
        <f>VLOOKUP(Sales_Data17[[#This Row],[Delivery Region Index]],Regions_Table[#All],3,0)</f>
        <v>Dubbo</v>
      </c>
      <c r="J7970">
        <v>8</v>
      </c>
      <c r="K7970">
        <v>1</v>
      </c>
      <c r="L7970" t="str">
        <f>VLOOKUP(Sales_Data17[[#This Row],[Product Description Index]],Products_Data[#All],2,0)</f>
        <v>Shirts</v>
      </c>
      <c r="M7970">
        <v>7</v>
      </c>
      <c r="N7970" s="9">
        <v>722.8555555555555</v>
      </c>
      <c r="O7970" s="9">
        <f>Sales_Data17[[#This Row],[Order Quantity]]*Sales_Data17[[#This Row],[Unit Price]]</f>
        <v>5059.9888888888881</v>
      </c>
      <c r="P7970" s="9">
        <v>571.05588888888883</v>
      </c>
      <c r="Q7970" s="9">
        <f>Sales_Data17[[#This Row],[Line Total]]-(Sales_Data17[[#This Row],[Total Unit Cost]]*Sales_Data17[[#This Row],[Order Quantity]])</f>
        <v>1062.5976666666666</v>
      </c>
      <c r="R7970" s="1" t="str">
        <f>TEXT(Sales_Data17[[#This Row],[OrderDate]],"MMM")</f>
        <v>Dec</v>
      </c>
      <c r="S7970" s="1" t="str">
        <f t="shared" si="124"/>
        <v>2016</v>
      </c>
    </row>
    <row r="7971" spans="1:19">
      <c r="A7971" t="s">
        <v>7994</v>
      </c>
      <c r="B7971" s="2">
        <v>42728</v>
      </c>
      <c r="C7971" s="2" t="str">
        <f>VLOOKUP(Sales_Data17[[#This Row],[Customer Name Index]],Customer_Data[#All],2,0)</f>
        <v xml:space="preserve">WakeFern </v>
      </c>
      <c r="D7971">
        <v>2</v>
      </c>
      <c r="E7971" t="s">
        <v>2</v>
      </c>
      <c r="F7971" t="s">
        <v>8168</v>
      </c>
      <c r="G7971" t="s">
        <v>8027</v>
      </c>
      <c r="H7971" t="str">
        <f>VLOOKUP(Sales_Data17[[#This Row],[Delivery Region Index]],Regions_Table[#All],2,0)</f>
        <v>New South Wales</v>
      </c>
      <c r="I7971" t="str">
        <f>VLOOKUP(Sales_Data17[[#This Row],[Delivery Region Index]],Regions_Table[#All],3,0)</f>
        <v>Bathurst</v>
      </c>
      <c r="J7971">
        <v>4</v>
      </c>
      <c r="K7971">
        <v>1</v>
      </c>
      <c r="L7971" t="str">
        <f>VLOOKUP(Sales_Data17[[#This Row],[Product Description Index]],Products_Data[#All],2,0)</f>
        <v>Shirts</v>
      </c>
      <c r="M7971">
        <v>9</v>
      </c>
      <c r="N7971" s="9">
        <v>255.34444444444443</v>
      </c>
      <c r="O7971" s="9">
        <f>Sales_Data17[[#This Row],[Order Quantity]]*Sales_Data17[[#This Row],[Unit Price]]</f>
        <v>2298.1</v>
      </c>
      <c r="P7971" s="9">
        <v>109.79811111111111</v>
      </c>
      <c r="Q7971" s="9">
        <f>Sales_Data17[[#This Row],[Line Total]]-(Sales_Data17[[#This Row],[Total Unit Cost]]*Sales_Data17[[#This Row],[Order Quantity]])</f>
        <v>1309.9169999999999</v>
      </c>
      <c r="R7971" s="1" t="str">
        <f>TEXT(Sales_Data17[[#This Row],[OrderDate]],"MMM")</f>
        <v>Dec</v>
      </c>
      <c r="S7971" s="1" t="str">
        <f t="shared" si="124"/>
        <v>2016</v>
      </c>
    </row>
    <row r="7972" spans="1:19">
      <c r="A7972" t="s">
        <v>7995</v>
      </c>
      <c r="B7972" s="2">
        <v>42728</v>
      </c>
      <c r="C7972" s="2" t="str">
        <f>VLOOKUP(Sales_Data17[[#This Row],[Customer Name Index]],Customer_Data[#All],2,0)</f>
        <v xml:space="preserve">Linde </v>
      </c>
      <c r="D7972">
        <v>14</v>
      </c>
      <c r="E7972" t="s">
        <v>2</v>
      </c>
      <c r="F7972" t="s">
        <v>8168</v>
      </c>
      <c r="G7972" t="s">
        <v>8026</v>
      </c>
      <c r="H7972" t="str">
        <f>VLOOKUP(Sales_Data17[[#This Row],[Delivery Region Index]],Regions_Table[#All],2,0)</f>
        <v>Queensland</v>
      </c>
      <c r="I7972" t="str">
        <f>VLOOKUP(Sales_Data17[[#This Row],[Delivery Region Index]],Regions_Table[#All],3,0)</f>
        <v>Redcliffe</v>
      </c>
      <c r="J7972">
        <v>40</v>
      </c>
      <c r="K7972">
        <v>6</v>
      </c>
      <c r="L7972" t="str">
        <f>VLOOKUP(Sales_Data17[[#This Row],[Product Description Index]],Products_Data[#All],2,0)</f>
        <v>Socks</v>
      </c>
      <c r="M7972">
        <v>1</v>
      </c>
      <c r="N7972" s="9">
        <v>603</v>
      </c>
      <c r="O7972" s="9">
        <f>Sales_Data17[[#This Row],[Order Quantity]]*Sales_Data17[[#This Row],[Unit Price]]</f>
        <v>603</v>
      </c>
      <c r="P7972" s="9">
        <v>277.38</v>
      </c>
      <c r="Q7972" s="9">
        <f>Sales_Data17[[#This Row],[Line Total]]-(Sales_Data17[[#This Row],[Total Unit Cost]]*Sales_Data17[[#This Row],[Order Quantity]])</f>
        <v>325.62</v>
      </c>
      <c r="R7972" s="1" t="str">
        <f>TEXT(Sales_Data17[[#This Row],[OrderDate]],"MMM")</f>
        <v>Dec</v>
      </c>
      <c r="S7972" s="1" t="str">
        <f t="shared" si="124"/>
        <v>2016</v>
      </c>
    </row>
    <row r="7973" spans="1:19">
      <c r="A7973" t="s">
        <v>7996</v>
      </c>
      <c r="B7973" s="2">
        <v>42728</v>
      </c>
      <c r="C7973" s="2" t="str">
        <f>VLOOKUP(Sales_Data17[[#This Row],[Customer Name Index]],Customer_Data[#All],2,0)</f>
        <v xml:space="preserve">Qualitest </v>
      </c>
      <c r="D7973">
        <v>19</v>
      </c>
      <c r="E7973" t="s">
        <v>4</v>
      </c>
      <c r="F7973" t="s">
        <v>8168</v>
      </c>
      <c r="G7973" t="s">
        <v>8028</v>
      </c>
      <c r="H7973" t="str">
        <f>VLOOKUP(Sales_Data17[[#This Row],[Delivery Region Index]],Regions_Table[#All],2,0)</f>
        <v>Victoria</v>
      </c>
      <c r="I7973" t="str">
        <f>VLOOKUP(Sales_Data17[[#This Row],[Delivery Region Index]],Regions_Table[#All],3,0)</f>
        <v>Swan Hill</v>
      </c>
      <c r="J7973">
        <v>55</v>
      </c>
      <c r="K7973">
        <v>8</v>
      </c>
      <c r="L7973" t="str">
        <f>VLOOKUP(Sales_Data17[[#This Row],[Product Description Index]],Products_Data[#All],2,0)</f>
        <v>Shoes</v>
      </c>
      <c r="M7973">
        <v>5</v>
      </c>
      <c r="N7973" s="9">
        <v>191.32222222222222</v>
      </c>
      <c r="O7973" s="9">
        <f>Sales_Data17[[#This Row],[Order Quantity]]*Sales_Data17[[#This Row],[Unit Price]]</f>
        <v>956.61111111111109</v>
      </c>
      <c r="P7973" s="9">
        <v>114.79333333333335</v>
      </c>
      <c r="Q7973" s="9">
        <f>Sales_Data17[[#This Row],[Line Total]]-(Sales_Data17[[#This Row],[Total Unit Cost]]*Sales_Data17[[#This Row],[Order Quantity]])</f>
        <v>382.64444444444439</v>
      </c>
      <c r="R7973" s="1" t="str">
        <f>TEXT(Sales_Data17[[#This Row],[OrderDate]],"MMM")</f>
        <v>Dec</v>
      </c>
      <c r="S7973" s="1" t="str">
        <f t="shared" si="124"/>
        <v>2016</v>
      </c>
    </row>
    <row r="7974" spans="1:19">
      <c r="A7974" t="s">
        <v>7997</v>
      </c>
      <c r="B7974" s="2">
        <v>42729</v>
      </c>
      <c r="C7974" s="2" t="str">
        <f>VLOOKUP(Sales_Data17[[#This Row],[Customer Name Index]],Customer_Data[#All],2,0)</f>
        <v>Medsep Group</v>
      </c>
      <c r="D7974">
        <v>8</v>
      </c>
      <c r="E7974" t="s">
        <v>4</v>
      </c>
      <c r="F7974" t="s">
        <v>8168</v>
      </c>
      <c r="G7974" t="s">
        <v>8027</v>
      </c>
      <c r="H7974" t="str">
        <f>VLOOKUP(Sales_Data17[[#This Row],[Delivery Region Index]],Regions_Table[#All],2,0)</f>
        <v>New South Wales</v>
      </c>
      <c r="I7974" t="str">
        <f>VLOOKUP(Sales_Data17[[#This Row],[Delivery Region Index]],Regions_Table[#All],3,0)</f>
        <v>Wagga Wagga</v>
      </c>
      <c r="J7974">
        <v>23</v>
      </c>
      <c r="K7974">
        <v>4</v>
      </c>
      <c r="L7974" t="str">
        <f>VLOOKUP(Sales_Data17[[#This Row],[Product Description Index]],Products_Data[#All],2,0)</f>
        <v>Jeans</v>
      </c>
      <c r="M7974">
        <v>7</v>
      </c>
      <c r="N7974" s="9">
        <v>288.84444444444443</v>
      </c>
      <c r="O7974" s="9">
        <f>Sales_Data17[[#This Row],[Order Quantity]]*Sales_Data17[[#This Row],[Unit Price]]</f>
        <v>2021.911111111111</v>
      </c>
      <c r="P7974" s="9">
        <v>118.42622222222222</v>
      </c>
      <c r="Q7974" s="9">
        <f>Sales_Data17[[#This Row],[Line Total]]-(Sales_Data17[[#This Row],[Total Unit Cost]]*Sales_Data17[[#This Row],[Order Quantity]])</f>
        <v>1192.9275555555555</v>
      </c>
      <c r="R7974" s="1" t="str">
        <f>TEXT(Sales_Data17[[#This Row],[OrderDate]],"MMM")</f>
        <v>Dec</v>
      </c>
      <c r="S7974" s="1" t="str">
        <f t="shared" si="124"/>
        <v>2016</v>
      </c>
    </row>
    <row r="7975" spans="1:19">
      <c r="A7975" t="s">
        <v>7998</v>
      </c>
      <c r="B7975" s="2">
        <v>42729</v>
      </c>
      <c r="C7975" s="2" t="str">
        <f>VLOOKUP(Sales_Data17[[#This Row],[Customer Name Index]],Customer_Data[#All],2,0)</f>
        <v>New Ltd</v>
      </c>
      <c r="D7975">
        <v>7</v>
      </c>
      <c r="E7975" t="s">
        <v>3</v>
      </c>
      <c r="F7975" t="s">
        <v>8168</v>
      </c>
      <c r="G7975" t="s">
        <v>8027</v>
      </c>
      <c r="H7975" t="str">
        <f>VLOOKUP(Sales_Data17[[#This Row],[Delivery Region Index]],Regions_Table[#All],2,0)</f>
        <v>New South Wales</v>
      </c>
      <c r="I7975" t="str">
        <f>VLOOKUP(Sales_Data17[[#This Row],[Delivery Region Index]],Regions_Table[#All],3,0)</f>
        <v>Orange</v>
      </c>
      <c r="J7975">
        <v>18</v>
      </c>
      <c r="K7975">
        <v>3</v>
      </c>
      <c r="L7975" t="str">
        <f>VLOOKUP(Sales_Data17[[#This Row],[Product Description Index]],Products_Data[#All],2,0)</f>
        <v>Sunglasses</v>
      </c>
      <c r="M7975">
        <v>1</v>
      </c>
      <c r="N7975" s="9">
        <v>727.32222222222231</v>
      </c>
      <c r="O7975" s="9">
        <f>Sales_Data17[[#This Row],[Order Quantity]]*Sales_Data17[[#This Row],[Unit Price]]</f>
        <v>727.32222222222231</v>
      </c>
      <c r="P7975" s="9">
        <v>610.95066666666673</v>
      </c>
      <c r="Q7975" s="9">
        <f>Sales_Data17[[#This Row],[Line Total]]-(Sales_Data17[[#This Row],[Total Unit Cost]]*Sales_Data17[[#This Row],[Order Quantity]])</f>
        <v>116.37155555555557</v>
      </c>
      <c r="R7975" s="1" t="str">
        <f>TEXT(Sales_Data17[[#This Row],[OrderDate]],"MMM")</f>
        <v>Dec</v>
      </c>
      <c r="S7975" s="1" t="str">
        <f t="shared" si="124"/>
        <v>2016</v>
      </c>
    </row>
    <row r="7976" spans="1:19">
      <c r="A7976" t="s">
        <v>7999</v>
      </c>
      <c r="B7976" s="2">
        <v>42729</v>
      </c>
      <c r="C7976" s="2" t="str">
        <f>VLOOKUP(Sales_Data17[[#This Row],[Customer Name Index]],Customer_Data[#All],2,0)</f>
        <v>Avon Corp</v>
      </c>
      <c r="D7976">
        <v>1</v>
      </c>
      <c r="E7976" t="s">
        <v>4</v>
      </c>
      <c r="F7976" t="s">
        <v>8168</v>
      </c>
      <c r="G7976" t="s">
        <v>8027</v>
      </c>
      <c r="H7976" t="str">
        <f>VLOOKUP(Sales_Data17[[#This Row],[Delivery Region Index]],Regions_Table[#All],2,0)</f>
        <v>New South Wales</v>
      </c>
      <c r="I7976" t="str">
        <f>VLOOKUP(Sales_Data17[[#This Row],[Delivery Region Index]],Regions_Table[#All],3,0)</f>
        <v>Sydney</v>
      </c>
      <c r="J7976">
        <v>1</v>
      </c>
      <c r="K7976">
        <v>1</v>
      </c>
      <c r="L7976" t="str">
        <f>VLOOKUP(Sales_Data17[[#This Row],[Product Description Index]],Products_Data[#All],2,0)</f>
        <v>Shirts</v>
      </c>
      <c r="M7976">
        <v>7</v>
      </c>
      <c r="N7976" s="9">
        <v>87.844444444444449</v>
      </c>
      <c r="O7976" s="9">
        <f>Sales_Data17[[#This Row],[Order Quantity]]*Sales_Data17[[#This Row],[Unit Price]]</f>
        <v>614.91111111111115</v>
      </c>
      <c r="P7976" s="9">
        <v>54.463555555555558</v>
      </c>
      <c r="Q7976" s="9">
        <f>Sales_Data17[[#This Row],[Line Total]]-(Sales_Data17[[#This Row],[Total Unit Cost]]*Sales_Data17[[#This Row],[Order Quantity]])</f>
        <v>233.66622222222225</v>
      </c>
      <c r="R7976" s="1" t="str">
        <f>TEXT(Sales_Data17[[#This Row],[OrderDate]],"MMM")</f>
        <v>Dec</v>
      </c>
      <c r="S7976" s="1" t="str">
        <f t="shared" si="124"/>
        <v>2016</v>
      </c>
    </row>
    <row r="7977" spans="1:19">
      <c r="A7977" t="s">
        <v>8000</v>
      </c>
      <c r="B7977" s="2">
        <v>42730</v>
      </c>
      <c r="C7977" s="2" t="str">
        <f>VLOOKUP(Sales_Data17[[#This Row],[Customer Name Index]],Customer_Data[#All],2,0)</f>
        <v>Avon Corp</v>
      </c>
      <c r="D7977">
        <v>1</v>
      </c>
      <c r="E7977" t="s">
        <v>4</v>
      </c>
      <c r="F7977" t="s">
        <v>8168</v>
      </c>
      <c r="G7977" t="s">
        <v>8027</v>
      </c>
      <c r="H7977" t="str">
        <f>VLOOKUP(Sales_Data17[[#This Row],[Delivery Region Index]],Regions_Table[#All],2,0)</f>
        <v>New South Wales</v>
      </c>
      <c r="I7977" t="str">
        <f>VLOOKUP(Sales_Data17[[#This Row],[Delivery Region Index]],Regions_Table[#All],3,0)</f>
        <v>Albury</v>
      </c>
      <c r="J7977">
        <v>2</v>
      </c>
      <c r="K7977">
        <v>1</v>
      </c>
      <c r="L7977" t="str">
        <f>VLOOKUP(Sales_Data17[[#This Row],[Product Description Index]],Products_Data[#All],2,0)</f>
        <v>Shirts</v>
      </c>
      <c r="M7977">
        <v>3</v>
      </c>
      <c r="N7977" s="9">
        <v>115.38888888888889</v>
      </c>
      <c r="O7977" s="9">
        <f>Sales_Data17[[#This Row],[Order Quantity]]*Sales_Data17[[#This Row],[Unit Price]]</f>
        <v>346.16666666666663</v>
      </c>
      <c r="P7977" s="9">
        <v>73.848888888888894</v>
      </c>
      <c r="Q7977" s="9">
        <f>Sales_Data17[[#This Row],[Line Total]]-(Sales_Data17[[#This Row],[Total Unit Cost]]*Sales_Data17[[#This Row],[Order Quantity]])</f>
        <v>124.61999999999995</v>
      </c>
      <c r="R7977" s="1" t="str">
        <f>TEXT(Sales_Data17[[#This Row],[OrderDate]],"MMM")</f>
        <v>Dec</v>
      </c>
      <c r="S7977" s="1" t="str">
        <f t="shared" si="124"/>
        <v>2016</v>
      </c>
    </row>
    <row r="7978" spans="1:19">
      <c r="A7978" t="s">
        <v>8001</v>
      </c>
      <c r="B7978" s="2">
        <v>42730</v>
      </c>
      <c r="C7978" s="2" t="str">
        <f>VLOOKUP(Sales_Data17[[#This Row],[Customer Name Index]],Customer_Data[#All],2,0)</f>
        <v>Procter Corp</v>
      </c>
      <c r="D7978">
        <v>5</v>
      </c>
      <c r="E7978" t="s">
        <v>4</v>
      </c>
      <c r="F7978" t="s">
        <v>8168</v>
      </c>
      <c r="G7978" t="s">
        <v>8027</v>
      </c>
      <c r="H7978" t="str">
        <f>VLOOKUP(Sales_Data17[[#This Row],[Delivery Region Index]],Regions_Table[#All],2,0)</f>
        <v>New South Wales</v>
      </c>
      <c r="I7978" t="str">
        <f>VLOOKUP(Sales_Data17[[#This Row],[Delivery Region Index]],Regions_Table[#All],3,0)</f>
        <v>Lismore</v>
      </c>
      <c r="J7978">
        <v>14</v>
      </c>
      <c r="K7978">
        <v>2</v>
      </c>
      <c r="L7978" t="str">
        <f>VLOOKUP(Sales_Data17[[#This Row],[Product Description Index]],Products_Data[#All],2,0)</f>
        <v>Pants</v>
      </c>
      <c r="M7978">
        <v>2</v>
      </c>
      <c r="N7978" s="9">
        <v>25.311111111111114</v>
      </c>
      <c r="O7978" s="9">
        <f>Sales_Data17[[#This Row],[Order Quantity]]*Sales_Data17[[#This Row],[Unit Price]]</f>
        <v>50.622222222222227</v>
      </c>
      <c r="P7978" s="9">
        <v>16.705333333333336</v>
      </c>
      <c r="Q7978" s="9">
        <f>Sales_Data17[[#This Row],[Line Total]]-(Sales_Data17[[#This Row],[Total Unit Cost]]*Sales_Data17[[#This Row],[Order Quantity]])</f>
        <v>17.211555555555556</v>
      </c>
      <c r="R7978" s="1" t="str">
        <f>TEXT(Sales_Data17[[#This Row],[OrderDate]],"MMM")</f>
        <v>Dec</v>
      </c>
      <c r="S7978" s="1" t="str">
        <f t="shared" si="124"/>
        <v>2016</v>
      </c>
    </row>
    <row r="7979" spans="1:19">
      <c r="A7979" t="s">
        <v>8002</v>
      </c>
      <c r="B7979" s="2">
        <v>42730</v>
      </c>
      <c r="C7979" s="2" t="str">
        <f>VLOOKUP(Sales_Data17[[#This Row],[Customer Name Index]],Customer_Data[#All],2,0)</f>
        <v>3LAB, Ltd</v>
      </c>
      <c r="D7979">
        <v>16</v>
      </c>
      <c r="E7979" t="s">
        <v>2</v>
      </c>
      <c r="F7979" t="s">
        <v>8168</v>
      </c>
      <c r="G7979" t="s">
        <v>8025</v>
      </c>
      <c r="H7979" t="str">
        <f>VLOOKUP(Sales_Data17[[#This Row],[Delivery Region Index]],Regions_Table[#All],2,0)</f>
        <v>South Australia</v>
      </c>
      <c r="I7979" t="str">
        <f>VLOOKUP(Sales_Data17[[#This Row],[Delivery Region Index]],Regions_Table[#All],3,0)</f>
        <v>Adelaide</v>
      </c>
      <c r="J7979">
        <v>46</v>
      </c>
      <c r="K7979">
        <v>7</v>
      </c>
      <c r="L7979" t="str">
        <f>VLOOKUP(Sales_Data17[[#This Row],[Product Description Index]],Products_Data[#All],2,0)</f>
        <v>Dress Shirts</v>
      </c>
      <c r="M7979">
        <v>3</v>
      </c>
      <c r="N7979" s="9">
        <v>650.6444444444445</v>
      </c>
      <c r="O7979" s="9">
        <f>Sales_Data17[[#This Row],[Order Quantity]]*Sales_Data17[[#This Row],[Unit Price]]</f>
        <v>1951.9333333333334</v>
      </c>
      <c r="P7979" s="9">
        <v>286.28355555555555</v>
      </c>
      <c r="Q7979" s="9">
        <f>Sales_Data17[[#This Row],[Line Total]]-(Sales_Data17[[#This Row],[Total Unit Cost]]*Sales_Data17[[#This Row],[Order Quantity]])</f>
        <v>1093.0826666666667</v>
      </c>
      <c r="R7979" s="1" t="str">
        <f>TEXT(Sales_Data17[[#This Row],[OrderDate]],"MMM")</f>
        <v>Dec</v>
      </c>
      <c r="S7979" s="1" t="str">
        <f t="shared" si="124"/>
        <v>2016</v>
      </c>
    </row>
    <row r="7980" spans="1:19">
      <c r="A7980" t="s">
        <v>8003</v>
      </c>
      <c r="B7980" s="2">
        <v>42731</v>
      </c>
      <c r="C7980" s="2" t="str">
        <f>VLOOKUP(Sales_Data17[[#This Row],[Customer Name Index]],Customer_Data[#All],2,0)</f>
        <v>3LAB, Ltd</v>
      </c>
      <c r="D7980">
        <v>16</v>
      </c>
      <c r="E7980" t="s">
        <v>4</v>
      </c>
      <c r="F7980" t="s">
        <v>8168</v>
      </c>
      <c r="G7980" t="s">
        <v>8025</v>
      </c>
      <c r="H7980" t="str">
        <f>VLOOKUP(Sales_Data17[[#This Row],[Delivery Region Index]],Regions_Table[#All],2,0)</f>
        <v>South Australia</v>
      </c>
      <c r="I7980" t="str">
        <f>VLOOKUP(Sales_Data17[[#This Row],[Delivery Region Index]],Regions_Table[#All],3,0)</f>
        <v>Adelaide</v>
      </c>
      <c r="J7980">
        <v>46</v>
      </c>
      <c r="K7980">
        <v>7</v>
      </c>
      <c r="L7980" t="str">
        <f>VLOOKUP(Sales_Data17[[#This Row],[Product Description Index]],Products_Data[#All],2,0)</f>
        <v>Dress Shirts</v>
      </c>
      <c r="M7980">
        <v>5</v>
      </c>
      <c r="N7980" s="9">
        <v>428.05555555555554</v>
      </c>
      <c r="O7980" s="9">
        <f>Sales_Data17[[#This Row],[Order Quantity]]*Sales_Data17[[#This Row],[Unit Price]]</f>
        <v>2140.2777777777778</v>
      </c>
      <c r="P7980" s="9">
        <v>179.78333333333333</v>
      </c>
      <c r="Q7980" s="9">
        <f>Sales_Data17[[#This Row],[Line Total]]-(Sales_Data17[[#This Row],[Total Unit Cost]]*Sales_Data17[[#This Row],[Order Quantity]])</f>
        <v>1241.3611111111113</v>
      </c>
      <c r="R7980" s="1" t="str">
        <f>TEXT(Sales_Data17[[#This Row],[OrderDate]],"MMM")</f>
        <v>Dec</v>
      </c>
      <c r="S7980" s="1" t="str">
        <f t="shared" si="124"/>
        <v>2016</v>
      </c>
    </row>
    <row r="7981" spans="1:19">
      <c r="A7981" t="s">
        <v>8004</v>
      </c>
      <c r="B7981" s="2">
        <v>42731</v>
      </c>
      <c r="C7981" s="2" t="str">
        <f>VLOOKUP(Sales_Data17[[#This Row],[Customer Name Index]],Customer_Data[#All],2,0)</f>
        <v>Procter Corp</v>
      </c>
      <c r="D7981">
        <v>5</v>
      </c>
      <c r="E7981" t="s">
        <v>4</v>
      </c>
      <c r="F7981" t="s">
        <v>8168</v>
      </c>
      <c r="G7981" t="s">
        <v>8027</v>
      </c>
      <c r="H7981" t="str">
        <f>VLOOKUP(Sales_Data17[[#This Row],[Delivery Region Index]],Regions_Table[#All],2,0)</f>
        <v>New South Wales</v>
      </c>
      <c r="I7981" t="str">
        <f>VLOOKUP(Sales_Data17[[#This Row],[Delivery Region Index]],Regions_Table[#All],3,0)</f>
        <v>Lake Macquarie</v>
      </c>
      <c r="J7981">
        <v>13</v>
      </c>
      <c r="K7981">
        <v>2</v>
      </c>
      <c r="L7981" t="str">
        <f>VLOOKUP(Sales_Data17[[#This Row],[Product Description Index]],Products_Data[#All],2,0)</f>
        <v>Pants</v>
      </c>
      <c r="M7981">
        <v>5</v>
      </c>
      <c r="N7981" s="9">
        <v>107.2</v>
      </c>
      <c r="O7981" s="9">
        <f>Sales_Data17[[#This Row],[Order Quantity]]*Sales_Data17[[#This Row],[Unit Price]]</f>
        <v>536</v>
      </c>
      <c r="P7981" s="9">
        <v>54.672000000000004</v>
      </c>
      <c r="Q7981" s="9">
        <f>Sales_Data17[[#This Row],[Line Total]]-(Sales_Data17[[#This Row],[Total Unit Cost]]*Sales_Data17[[#This Row],[Order Quantity]])</f>
        <v>262.64</v>
      </c>
      <c r="R7981" s="1" t="str">
        <f>TEXT(Sales_Data17[[#This Row],[OrderDate]],"MMM")</f>
        <v>Dec</v>
      </c>
      <c r="S7981" s="1" t="str">
        <f t="shared" si="124"/>
        <v>2016</v>
      </c>
    </row>
    <row r="7982" spans="1:19">
      <c r="A7982" t="s">
        <v>8005</v>
      </c>
      <c r="B7982" s="2">
        <v>42732</v>
      </c>
      <c r="C7982" s="2" t="str">
        <f>VLOOKUP(Sales_Data17[[#This Row],[Customer Name Index]],Customer_Data[#All],2,0)</f>
        <v>New Ltd</v>
      </c>
      <c r="D7982">
        <v>7</v>
      </c>
      <c r="E7982" t="s">
        <v>2</v>
      </c>
      <c r="F7982" t="s">
        <v>8168</v>
      </c>
      <c r="G7982" t="s">
        <v>8027</v>
      </c>
      <c r="H7982" t="str">
        <f>VLOOKUP(Sales_Data17[[#This Row],[Delivery Region Index]],Regions_Table[#All],2,0)</f>
        <v>New South Wales</v>
      </c>
      <c r="I7982" t="str">
        <f>VLOOKUP(Sales_Data17[[#This Row],[Delivery Region Index]],Regions_Table[#All],3,0)</f>
        <v>Queanbeyan</v>
      </c>
      <c r="J7982">
        <v>20</v>
      </c>
      <c r="K7982">
        <v>3</v>
      </c>
      <c r="L7982" t="str">
        <f>VLOOKUP(Sales_Data17[[#This Row],[Product Description Index]],Products_Data[#All],2,0)</f>
        <v>Sunglasses</v>
      </c>
      <c r="M7982">
        <v>7</v>
      </c>
      <c r="N7982" s="9">
        <v>206.95555555555558</v>
      </c>
      <c r="O7982" s="9">
        <f>Sales_Data17[[#This Row],[Order Quantity]]*Sales_Data17[[#This Row],[Unit Price]]</f>
        <v>1448.6888888888891</v>
      </c>
      <c r="P7982" s="9">
        <v>124.17333333333333</v>
      </c>
      <c r="Q7982" s="9">
        <f>Sales_Data17[[#This Row],[Line Total]]-(Sales_Data17[[#This Row],[Total Unit Cost]]*Sales_Data17[[#This Row],[Order Quantity]])</f>
        <v>579.47555555555573</v>
      </c>
      <c r="R7982" s="1" t="str">
        <f>TEXT(Sales_Data17[[#This Row],[OrderDate]],"MMM")</f>
        <v>Dec</v>
      </c>
      <c r="S7982" s="1" t="str">
        <f t="shared" si="124"/>
        <v>2016</v>
      </c>
    </row>
    <row r="7983" spans="1:19">
      <c r="A7983" t="s">
        <v>8006</v>
      </c>
      <c r="B7983" s="2">
        <v>42732</v>
      </c>
      <c r="C7983" s="2" t="str">
        <f>VLOOKUP(Sales_Data17[[#This Row],[Customer Name Index]],Customer_Data[#All],2,0)</f>
        <v>3LAB, Ltd</v>
      </c>
      <c r="D7983">
        <v>16</v>
      </c>
      <c r="E7983" t="s">
        <v>2</v>
      </c>
      <c r="F7983" t="s">
        <v>8168</v>
      </c>
      <c r="G7983" t="s">
        <v>8025</v>
      </c>
      <c r="H7983" t="str">
        <f>VLOOKUP(Sales_Data17[[#This Row],[Delivery Region Index]],Regions_Table[#All],2,0)</f>
        <v>Queensland</v>
      </c>
      <c r="I7983" t="str">
        <f>VLOOKUP(Sales_Data17[[#This Row],[Delivery Region Index]],Regions_Table[#All],3,0)</f>
        <v>Townsville</v>
      </c>
      <c r="J7983">
        <v>45</v>
      </c>
      <c r="K7983">
        <v>7</v>
      </c>
      <c r="L7983" t="str">
        <f>VLOOKUP(Sales_Data17[[#This Row],[Product Description Index]],Products_Data[#All],2,0)</f>
        <v>Dress Shirts</v>
      </c>
      <c r="M7983">
        <v>2</v>
      </c>
      <c r="N7983" s="9">
        <v>203.97777777777776</v>
      </c>
      <c r="O7983" s="9">
        <f>Sales_Data17[[#This Row],[Order Quantity]]*Sales_Data17[[#This Row],[Unit Price]]</f>
        <v>407.95555555555552</v>
      </c>
      <c r="P7983" s="9">
        <v>144.8242222222222</v>
      </c>
      <c r="Q7983" s="9">
        <f>Sales_Data17[[#This Row],[Line Total]]-(Sales_Data17[[#This Row],[Total Unit Cost]]*Sales_Data17[[#This Row],[Order Quantity]])</f>
        <v>118.30711111111111</v>
      </c>
      <c r="R7983" s="1" t="str">
        <f>TEXT(Sales_Data17[[#This Row],[OrderDate]],"MMM")</f>
        <v>Dec</v>
      </c>
      <c r="S7983" s="1" t="str">
        <f t="shared" si="124"/>
        <v>2016</v>
      </c>
    </row>
    <row r="7984" spans="1:19">
      <c r="A7984" t="s">
        <v>8007</v>
      </c>
      <c r="B7984" s="2">
        <v>42732</v>
      </c>
      <c r="C7984" s="2" t="str">
        <f>VLOOKUP(Sales_Data17[[#This Row],[Customer Name Index]],Customer_Data[#All],2,0)</f>
        <v>Medsep Group</v>
      </c>
      <c r="D7984">
        <v>8</v>
      </c>
      <c r="E7984" t="s">
        <v>4</v>
      </c>
      <c r="F7984" t="s">
        <v>8168</v>
      </c>
      <c r="G7984" t="s">
        <v>8027</v>
      </c>
      <c r="H7984" t="str">
        <f>VLOOKUP(Sales_Data17[[#This Row],[Delivery Region Index]],Regions_Table[#All],2,0)</f>
        <v>New South Wales</v>
      </c>
      <c r="I7984" t="str">
        <f>VLOOKUP(Sales_Data17[[#This Row],[Delivery Region Index]],Regions_Table[#All],3,0)</f>
        <v>Tamworth</v>
      </c>
      <c r="J7984">
        <v>21</v>
      </c>
      <c r="K7984">
        <v>3</v>
      </c>
      <c r="L7984" t="str">
        <f>VLOOKUP(Sales_Data17[[#This Row],[Product Description Index]],Products_Data[#All],2,0)</f>
        <v>Sunglasses</v>
      </c>
      <c r="M7984">
        <v>4</v>
      </c>
      <c r="N7984" s="9">
        <v>561.31111111111113</v>
      </c>
      <c r="O7984" s="9">
        <f>Sales_Data17[[#This Row],[Order Quantity]]*Sales_Data17[[#This Row],[Unit Price]]</f>
        <v>2245.2444444444445</v>
      </c>
      <c r="P7984" s="9">
        <v>471.50133333333332</v>
      </c>
      <c r="Q7984" s="9">
        <f>Sales_Data17[[#This Row],[Line Total]]-(Sales_Data17[[#This Row],[Total Unit Cost]]*Sales_Data17[[#This Row],[Order Quantity]])</f>
        <v>359.23911111111124</v>
      </c>
      <c r="R7984" s="1" t="str">
        <f>TEXT(Sales_Data17[[#This Row],[OrderDate]],"MMM")</f>
        <v>Dec</v>
      </c>
      <c r="S7984" s="1" t="str">
        <f t="shared" si="124"/>
        <v>2016</v>
      </c>
    </row>
    <row r="7985" spans="1:19">
      <c r="A7985" t="s">
        <v>8008</v>
      </c>
      <c r="B7985" s="2">
        <v>42733</v>
      </c>
      <c r="C7985" s="2" t="str">
        <f>VLOOKUP(Sales_Data17[[#This Row],[Customer Name Index]],Customer_Data[#All],2,0)</f>
        <v>New Ltd</v>
      </c>
      <c r="D7985">
        <v>7</v>
      </c>
      <c r="E7985" t="s">
        <v>2</v>
      </c>
      <c r="F7985" t="s">
        <v>8168</v>
      </c>
      <c r="G7985" t="s">
        <v>8027</v>
      </c>
      <c r="H7985" t="str">
        <f>VLOOKUP(Sales_Data17[[#This Row],[Delivery Region Index]],Regions_Table[#All],2,0)</f>
        <v>New South Wales</v>
      </c>
      <c r="I7985" t="str">
        <f>VLOOKUP(Sales_Data17[[#This Row],[Delivery Region Index]],Regions_Table[#All],3,0)</f>
        <v>Queanbeyan</v>
      </c>
      <c r="J7985">
        <v>20</v>
      </c>
      <c r="K7985">
        <v>3</v>
      </c>
      <c r="L7985" t="str">
        <f>VLOOKUP(Sales_Data17[[#This Row],[Product Description Index]],Products_Data[#All],2,0)</f>
        <v>Sunglasses</v>
      </c>
      <c r="M7985">
        <v>5</v>
      </c>
      <c r="N7985" s="9">
        <v>439.9666666666667</v>
      </c>
      <c r="O7985" s="9">
        <f>Sales_Data17[[#This Row],[Order Quantity]]*Sales_Data17[[#This Row],[Unit Price]]</f>
        <v>2199.8333333333335</v>
      </c>
      <c r="P7985" s="9">
        <v>325.57533333333339</v>
      </c>
      <c r="Q7985" s="9">
        <f>Sales_Data17[[#This Row],[Line Total]]-(Sales_Data17[[#This Row],[Total Unit Cost]]*Sales_Data17[[#This Row],[Order Quantity]])</f>
        <v>571.95666666666648</v>
      </c>
      <c r="R7985" s="1" t="str">
        <f>TEXT(Sales_Data17[[#This Row],[OrderDate]],"MMM")</f>
        <v>Dec</v>
      </c>
      <c r="S7985" s="1" t="str">
        <f t="shared" si="124"/>
        <v>2016</v>
      </c>
    </row>
    <row r="7986" spans="1:19">
      <c r="A7986" t="s">
        <v>8009</v>
      </c>
      <c r="B7986" s="2">
        <v>42734</v>
      </c>
      <c r="C7986" s="2" t="str">
        <f>VLOOKUP(Sales_Data17[[#This Row],[Customer Name Index]],Customer_Data[#All],2,0)</f>
        <v>Pure Group</v>
      </c>
      <c r="D7986">
        <v>17</v>
      </c>
      <c r="E7986" t="s">
        <v>2</v>
      </c>
      <c r="F7986" t="s">
        <v>8168</v>
      </c>
      <c r="G7986" t="s">
        <v>8025</v>
      </c>
      <c r="H7986" t="str">
        <f>VLOOKUP(Sales_Data17[[#This Row],[Delivery Region Index]],Regions_Table[#All],2,0)</f>
        <v>Victoria</v>
      </c>
      <c r="I7986" t="str">
        <f>VLOOKUP(Sales_Data17[[#This Row],[Delivery Region Index]],Regions_Table[#All],3,0)</f>
        <v>Melbourne</v>
      </c>
      <c r="J7986">
        <v>47</v>
      </c>
      <c r="K7986">
        <v>7</v>
      </c>
      <c r="L7986" t="str">
        <f>VLOOKUP(Sales_Data17[[#This Row],[Product Description Index]],Products_Data[#All],2,0)</f>
        <v>Dress Shirts</v>
      </c>
      <c r="M7986">
        <v>1</v>
      </c>
      <c r="N7986" s="9">
        <v>94.544444444444437</v>
      </c>
      <c r="O7986" s="9">
        <f>Sales_Data17[[#This Row],[Order Quantity]]*Sales_Data17[[#This Row],[Unit Price]]</f>
        <v>94.544444444444437</v>
      </c>
      <c r="P7986" s="9">
        <v>57.672111111111107</v>
      </c>
      <c r="Q7986" s="9">
        <f>Sales_Data17[[#This Row],[Line Total]]-(Sales_Data17[[#This Row],[Total Unit Cost]]*Sales_Data17[[#This Row],[Order Quantity]])</f>
        <v>36.87233333333333</v>
      </c>
      <c r="R7986" s="1" t="str">
        <f>TEXT(Sales_Data17[[#This Row],[OrderDate]],"MMM")</f>
        <v>Dec</v>
      </c>
      <c r="S7986" s="1" t="str">
        <f t="shared" si="124"/>
        <v>2016</v>
      </c>
    </row>
    <row r="7987" spans="1:19">
      <c r="A7987" t="s">
        <v>8010</v>
      </c>
      <c r="B7987" s="2">
        <v>42734</v>
      </c>
      <c r="C7987" s="2" t="str">
        <f>VLOOKUP(Sales_Data17[[#This Row],[Customer Name Index]],Customer_Data[#All],2,0)</f>
        <v>ETUDE Ltd</v>
      </c>
      <c r="D7987">
        <v>4</v>
      </c>
      <c r="E7987" t="s">
        <v>2</v>
      </c>
      <c r="F7987" t="s">
        <v>8168</v>
      </c>
      <c r="G7987" t="s">
        <v>8027</v>
      </c>
      <c r="H7987" t="str">
        <f>VLOOKUP(Sales_Data17[[#This Row],[Delivery Region Index]],Regions_Table[#All],2,0)</f>
        <v>New South Wales</v>
      </c>
      <c r="I7987" t="str">
        <f>VLOOKUP(Sales_Data17[[#This Row],[Delivery Region Index]],Regions_Table[#All],3,0)</f>
        <v>Goulburn</v>
      </c>
      <c r="J7987">
        <v>10</v>
      </c>
      <c r="K7987">
        <v>2</v>
      </c>
      <c r="L7987" t="str">
        <f>VLOOKUP(Sales_Data17[[#This Row],[Product Description Index]],Products_Data[#All],2,0)</f>
        <v>Pants</v>
      </c>
      <c r="M7987">
        <v>4</v>
      </c>
      <c r="N7987" s="9">
        <v>28.288888888888888</v>
      </c>
      <c r="O7987" s="9">
        <f>Sales_Data17[[#This Row],[Order Quantity]]*Sales_Data17[[#This Row],[Unit Price]]</f>
        <v>113.15555555555555</v>
      </c>
      <c r="P7987" s="9">
        <v>15.276000000000002</v>
      </c>
      <c r="Q7987" s="9">
        <f>Sales_Data17[[#This Row],[Line Total]]-(Sales_Data17[[#This Row],[Total Unit Cost]]*Sales_Data17[[#This Row],[Order Quantity]])</f>
        <v>52.051555555555545</v>
      </c>
      <c r="R7987" s="1" t="str">
        <f>TEXT(Sales_Data17[[#This Row],[OrderDate]],"MMM")</f>
        <v>Dec</v>
      </c>
      <c r="S7987" s="1" t="str">
        <f t="shared" si="124"/>
        <v>2016</v>
      </c>
    </row>
    <row r="7988" spans="1:19">
      <c r="A7988" t="s">
        <v>8011</v>
      </c>
      <c r="B7988" s="2">
        <v>42734</v>
      </c>
      <c r="C7988" s="2" t="str">
        <f>VLOOKUP(Sales_Data17[[#This Row],[Customer Name Index]],Customer_Data[#All],2,0)</f>
        <v xml:space="preserve">Qualitest </v>
      </c>
      <c r="D7988">
        <v>19</v>
      </c>
      <c r="E7988" t="s">
        <v>3</v>
      </c>
      <c r="F7988" t="s">
        <v>8168</v>
      </c>
      <c r="G7988" t="s">
        <v>8028</v>
      </c>
      <c r="H7988" t="str">
        <f>VLOOKUP(Sales_Data17[[#This Row],[Delivery Region Index]],Regions_Table[#All],2,0)</f>
        <v>Victoria</v>
      </c>
      <c r="I7988" t="str">
        <f>VLOOKUP(Sales_Data17[[#This Row],[Delivery Region Index]],Regions_Table[#All],3,0)</f>
        <v>Shepparton</v>
      </c>
      <c r="J7988">
        <v>54</v>
      </c>
      <c r="K7988">
        <v>8</v>
      </c>
      <c r="L7988" t="str">
        <f>VLOOKUP(Sales_Data17[[#This Row],[Product Description Index]],Products_Data[#All],2,0)</f>
        <v>Shoes</v>
      </c>
      <c r="M7988">
        <v>6</v>
      </c>
      <c r="N7988" s="9">
        <v>26.055555555555557</v>
      </c>
      <c r="O7988" s="9">
        <f>Sales_Data17[[#This Row],[Order Quantity]]*Sales_Data17[[#This Row],[Unit Price]]</f>
        <v>156.33333333333334</v>
      </c>
      <c r="P7988" s="9">
        <v>13.548888888888889</v>
      </c>
      <c r="Q7988" s="9">
        <f>Sales_Data17[[#This Row],[Line Total]]-(Sales_Data17[[#This Row],[Total Unit Cost]]*Sales_Data17[[#This Row],[Order Quantity]])</f>
        <v>75.040000000000006</v>
      </c>
      <c r="R7988" s="1" t="str">
        <f>TEXT(Sales_Data17[[#This Row],[OrderDate]],"MMM")</f>
        <v>Dec</v>
      </c>
      <c r="S7988" s="1" t="str">
        <f t="shared" si="124"/>
        <v>2016</v>
      </c>
    </row>
    <row r="7989" spans="1:19">
      <c r="A7989" t="s">
        <v>8012</v>
      </c>
      <c r="B7989" s="2">
        <v>42734</v>
      </c>
      <c r="C7989" s="2" t="str">
        <f>VLOOKUP(Sales_Data17[[#This Row],[Customer Name Index]],Customer_Data[#All],2,0)</f>
        <v xml:space="preserve">Medline </v>
      </c>
      <c r="D7989">
        <v>12</v>
      </c>
      <c r="E7989" t="s">
        <v>2</v>
      </c>
      <c r="F7989" t="s">
        <v>8168</v>
      </c>
      <c r="G7989" t="s">
        <v>8026</v>
      </c>
      <c r="H7989" t="str">
        <f>VLOOKUP(Sales_Data17[[#This Row],[Delivery Region Index]],Regions_Table[#All],2,0)</f>
        <v>Queensland</v>
      </c>
      <c r="I7989" t="str">
        <f>VLOOKUP(Sales_Data17[[#This Row],[Delivery Region Index]],Regions_Table[#All],3,0)</f>
        <v>Gympie</v>
      </c>
      <c r="J7989">
        <v>32</v>
      </c>
      <c r="K7989">
        <v>5</v>
      </c>
      <c r="L7989" t="str">
        <f>VLOOKUP(Sales_Data17[[#This Row],[Product Description Index]],Products_Data[#All],2,0)</f>
        <v>Hats</v>
      </c>
      <c r="M7989">
        <v>3</v>
      </c>
      <c r="N7989" s="9">
        <v>355.84444444444443</v>
      </c>
      <c r="O7989" s="9">
        <f>Sales_Data17[[#This Row],[Order Quantity]]*Sales_Data17[[#This Row],[Unit Price]]</f>
        <v>1067.5333333333333</v>
      </c>
      <c r="P7989" s="9">
        <v>213.50666666666666</v>
      </c>
      <c r="Q7989" s="9">
        <f>Sales_Data17[[#This Row],[Line Total]]-(Sales_Data17[[#This Row],[Total Unit Cost]]*Sales_Data17[[#This Row],[Order Quantity]])</f>
        <v>427.01333333333332</v>
      </c>
      <c r="R7989" s="1" t="str">
        <f>TEXT(Sales_Data17[[#This Row],[OrderDate]],"MMM")</f>
        <v>Dec</v>
      </c>
      <c r="S7989" s="1" t="str">
        <f t="shared" si="124"/>
        <v>2016</v>
      </c>
    </row>
    <row r="7990" spans="1:19">
      <c r="A7990" t="s">
        <v>8013</v>
      </c>
      <c r="B7990" s="2">
        <v>42734</v>
      </c>
      <c r="C7990" s="2" t="str">
        <f>VLOOKUP(Sales_Data17[[#This Row],[Customer Name Index]],Customer_Data[#All],2,0)</f>
        <v xml:space="preserve">Linde </v>
      </c>
      <c r="D7990">
        <v>14</v>
      </c>
      <c r="E7990" t="s">
        <v>2</v>
      </c>
      <c r="F7990" t="s">
        <v>8168</v>
      </c>
      <c r="G7990" t="s">
        <v>8026</v>
      </c>
      <c r="H7990" t="str">
        <f>VLOOKUP(Sales_Data17[[#This Row],[Delivery Region Index]],Regions_Table[#All],2,0)</f>
        <v>Queensland</v>
      </c>
      <c r="I7990" t="str">
        <f>VLOOKUP(Sales_Data17[[#This Row],[Delivery Region Index]],Regions_Table[#All],3,0)</f>
        <v>Nambour</v>
      </c>
      <c r="J7990">
        <v>39</v>
      </c>
      <c r="K7990">
        <v>6</v>
      </c>
      <c r="L7990" t="str">
        <f>VLOOKUP(Sales_Data17[[#This Row],[Product Description Index]],Products_Data[#All],2,0)</f>
        <v>Socks</v>
      </c>
      <c r="M7990">
        <v>8</v>
      </c>
      <c r="N7990" s="9">
        <v>425.07777777777778</v>
      </c>
      <c r="O7990" s="9">
        <f>Sales_Data17[[#This Row],[Order Quantity]]*Sales_Data17[[#This Row],[Unit Price]]</f>
        <v>3400.6222222222223</v>
      </c>
      <c r="P7990" s="9">
        <v>310.30677777777777</v>
      </c>
      <c r="Q7990" s="9">
        <f>Sales_Data17[[#This Row],[Line Total]]-(Sales_Data17[[#This Row],[Total Unit Cost]]*Sales_Data17[[#This Row],[Order Quantity]])</f>
        <v>918.16800000000012</v>
      </c>
      <c r="R7990" s="1" t="str">
        <f>TEXT(Sales_Data17[[#This Row],[OrderDate]],"MMM")</f>
        <v>Dec</v>
      </c>
      <c r="S7990" s="1" t="str">
        <f t="shared" si="124"/>
        <v>2016</v>
      </c>
    </row>
    <row r="7991" spans="1:19">
      <c r="A7991" t="s">
        <v>8014</v>
      </c>
      <c r="B7991" s="2">
        <v>42734</v>
      </c>
      <c r="C7991" s="2" t="str">
        <f>VLOOKUP(Sales_Data17[[#This Row],[Customer Name Index]],Customer_Data[#All],2,0)</f>
        <v>New Ltd</v>
      </c>
      <c r="D7991">
        <v>7</v>
      </c>
      <c r="E7991" t="s">
        <v>4</v>
      </c>
      <c r="F7991" t="s">
        <v>8168</v>
      </c>
      <c r="G7991" t="s">
        <v>8027</v>
      </c>
      <c r="H7991" t="str">
        <f>VLOOKUP(Sales_Data17[[#This Row],[Delivery Region Index]],Regions_Table[#All],2,0)</f>
        <v>New South Wales</v>
      </c>
      <c r="I7991" t="str">
        <f>VLOOKUP(Sales_Data17[[#This Row],[Delivery Region Index]],Regions_Table[#All],3,0)</f>
        <v>Orange</v>
      </c>
      <c r="J7991">
        <v>18</v>
      </c>
      <c r="K7991">
        <v>3</v>
      </c>
      <c r="L7991" t="str">
        <f>VLOOKUP(Sales_Data17[[#This Row],[Product Description Index]],Products_Data[#All],2,0)</f>
        <v>Sunglasses</v>
      </c>
      <c r="M7991">
        <v>1</v>
      </c>
      <c r="N7991" s="9">
        <v>119.11111111111111</v>
      </c>
      <c r="O7991" s="9">
        <f>Sales_Data17[[#This Row],[Order Quantity]]*Sales_Data17[[#This Row],[Unit Price]]</f>
        <v>119.11111111111111</v>
      </c>
      <c r="P7991" s="9">
        <v>89.333333333333329</v>
      </c>
      <c r="Q7991" s="9">
        <f>Sales_Data17[[#This Row],[Line Total]]-(Sales_Data17[[#This Row],[Total Unit Cost]]*Sales_Data17[[#This Row],[Order Quantity]])</f>
        <v>29.777777777777786</v>
      </c>
      <c r="R7991" s="1" t="str">
        <f>TEXT(Sales_Data17[[#This Row],[OrderDate]],"MMM")</f>
        <v>Dec</v>
      </c>
      <c r="S7991" s="1" t="str">
        <f t="shared" si="124"/>
        <v>2016</v>
      </c>
    </row>
    <row r="7992" spans="1:19">
      <c r="A7992" t="s">
        <v>8015</v>
      </c>
      <c r="B7992" s="2">
        <v>42735</v>
      </c>
      <c r="C7992" s="2" t="str">
        <f>VLOOKUP(Sales_Data17[[#This Row],[Customer Name Index]],Customer_Data[#All],2,0)</f>
        <v>Ole Group</v>
      </c>
      <c r="D7992">
        <v>13</v>
      </c>
      <c r="E7992" t="s">
        <v>3</v>
      </c>
      <c r="F7992" t="s">
        <v>8168</v>
      </c>
      <c r="G7992" t="s">
        <v>8026</v>
      </c>
      <c r="H7992" t="str">
        <f>VLOOKUP(Sales_Data17[[#This Row],[Delivery Region Index]],Regions_Table[#All],2,0)</f>
        <v>Queensland</v>
      </c>
      <c r="I7992" t="str">
        <f>VLOOKUP(Sales_Data17[[#This Row],[Delivery Region Index]],Regions_Table[#All],3,0)</f>
        <v>Mount Isa</v>
      </c>
      <c r="J7992">
        <v>38</v>
      </c>
      <c r="K7992">
        <v>6</v>
      </c>
      <c r="L7992" t="str">
        <f>VLOOKUP(Sales_Data17[[#This Row],[Product Description Index]],Products_Data[#All],2,0)</f>
        <v>Socks</v>
      </c>
      <c r="M7992">
        <v>9</v>
      </c>
      <c r="N7992" s="9">
        <v>245.66666666666666</v>
      </c>
      <c r="O7992" s="9">
        <f>Sales_Data17[[#This Row],[Order Quantity]]*Sales_Data17[[#This Row],[Unit Price]]</f>
        <v>2211</v>
      </c>
      <c r="P7992" s="9">
        <v>152.31333333333333</v>
      </c>
      <c r="Q7992" s="9">
        <f>Sales_Data17[[#This Row],[Line Total]]-(Sales_Data17[[#This Row],[Total Unit Cost]]*Sales_Data17[[#This Row],[Order Quantity]])</f>
        <v>840.18000000000006</v>
      </c>
      <c r="R7992" s="1" t="str">
        <f>TEXT(Sales_Data17[[#This Row],[OrderDate]],"MMM")</f>
        <v>Dec</v>
      </c>
      <c r="S7992" s="1" t="str">
        <f t="shared" si="124"/>
        <v>2016</v>
      </c>
    </row>
    <row r="7993" spans="1:19">
      <c r="A7993" t="s">
        <v>8016</v>
      </c>
      <c r="B7993" s="2">
        <v>42735</v>
      </c>
      <c r="C7993" s="2" t="str">
        <f>VLOOKUP(Sales_Data17[[#This Row],[Customer Name Index]],Customer_Data[#All],2,0)</f>
        <v>Procter Corp</v>
      </c>
      <c r="D7993">
        <v>5</v>
      </c>
      <c r="E7993" t="s">
        <v>2</v>
      </c>
      <c r="F7993" t="s">
        <v>8168</v>
      </c>
      <c r="G7993" t="s">
        <v>8027</v>
      </c>
      <c r="H7993" t="str">
        <f>VLOOKUP(Sales_Data17[[#This Row],[Delivery Region Index]],Regions_Table[#All],2,0)</f>
        <v>New South Wales</v>
      </c>
      <c r="I7993" t="str">
        <f>VLOOKUP(Sales_Data17[[#This Row],[Delivery Region Index]],Regions_Table[#All],3,0)</f>
        <v>Griffith</v>
      </c>
      <c r="J7993">
        <v>12</v>
      </c>
      <c r="K7993">
        <v>2</v>
      </c>
      <c r="L7993" t="str">
        <f>VLOOKUP(Sales_Data17[[#This Row],[Product Description Index]],Products_Data[#All],2,0)</f>
        <v>Pants</v>
      </c>
      <c r="M7993">
        <v>1</v>
      </c>
      <c r="N7993" s="9">
        <v>262.04444444444448</v>
      </c>
      <c r="O7993" s="9">
        <f>Sales_Data17[[#This Row],[Order Quantity]]*Sales_Data17[[#This Row],[Unit Price]]</f>
        <v>262.04444444444448</v>
      </c>
      <c r="P7993" s="9">
        <v>157.22666666666666</v>
      </c>
      <c r="Q7993" s="9">
        <f>Sales_Data17[[#This Row],[Line Total]]-(Sales_Data17[[#This Row],[Total Unit Cost]]*Sales_Data17[[#This Row],[Order Quantity]])</f>
        <v>104.81777777777782</v>
      </c>
      <c r="R7993" s="1" t="str">
        <f>TEXT(Sales_Data17[[#This Row],[OrderDate]],"MMM")</f>
        <v>Dec</v>
      </c>
      <c r="S7993" s="1" t="str">
        <f t="shared" si="124"/>
        <v>2016</v>
      </c>
    </row>
    <row r="7994" spans="1:19">
      <c r="A7994" t="s">
        <v>8017</v>
      </c>
      <c r="B7994" s="2">
        <v>42735</v>
      </c>
      <c r="C7994" s="2" t="str">
        <f>VLOOKUP(Sales_Data17[[#This Row],[Customer Name Index]],Customer_Data[#All],2,0)</f>
        <v>21st Ltd</v>
      </c>
      <c r="D7994">
        <v>10</v>
      </c>
      <c r="E7994" t="s">
        <v>2</v>
      </c>
      <c r="F7994" t="s">
        <v>8168</v>
      </c>
      <c r="G7994" t="s">
        <v>8026</v>
      </c>
      <c r="H7994" t="str">
        <f>VLOOKUP(Sales_Data17[[#This Row],[Delivery Region Index]],Regions_Table[#All],2,0)</f>
        <v>Queensland</v>
      </c>
      <c r="I7994" t="str">
        <f>VLOOKUP(Sales_Data17[[#This Row],[Delivery Region Index]],Regions_Table[#All],3,0)</f>
        <v>Charters Towers</v>
      </c>
      <c r="J7994">
        <v>29</v>
      </c>
      <c r="K7994">
        <v>4</v>
      </c>
      <c r="L7994" t="str">
        <f>VLOOKUP(Sales_Data17[[#This Row],[Product Description Index]],Products_Data[#All],2,0)</f>
        <v>Jeans</v>
      </c>
      <c r="M7994">
        <v>6</v>
      </c>
      <c r="N7994" s="9">
        <v>204.72222222222223</v>
      </c>
      <c r="O7994" s="9">
        <f>Sales_Data17[[#This Row],[Order Quantity]]*Sales_Data17[[#This Row],[Unit Price]]</f>
        <v>1228.3333333333335</v>
      </c>
      <c r="P7994" s="9">
        <v>102.36111111111111</v>
      </c>
      <c r="Q7994" s="9">
        <f>Sales_Data17[[#This Row],[Line Total]]-(Sales_Data17[[#This Row],[Total Unit Cost]]*Sales_Data17[[#This Row],[Order Quantity]])</f>
        <v>614.16666666666674</v>
      </c>
      <c r="R7994" s="1" t="str">
        <f>TEXT(Sales_Data17[[#This Row],[OrderDate]],"MMM")</f>
        <v>Dec</v>
      </c>
      <c r="S7994" s="1" t="str">
        <f t="shared" si="124"/>
        <v>2016</v>
      </c>
    </row>
    <row r="7995" spans="1:19">
      <c r="A7995" t="s">
        <v>8018</v>
      </c>
      <c r="B7995" s="2">
        <v>42735</v>
      </c>
      <c r="C7995" s="2" t="str">
        <f>VLOOKUP(Sales_Data17[[#This Row],[Customer Name Index]],Customer_Data[#All],2,0)</f>
        <v>Rochester Ltd</v>
      </c>
      <c r="D7995">
        <v>15</v>
      </c>
      <c r="E7995" t="s">
        <v>4</v>
      </c>
      <c r="F7995" t="s">
        <v>8168</v>
      </c>
      <c r="G7995" t="s">
        <v>8025</v>
      </c>
      <c r="H7995" t="str">
        <f>VLOOKUP(Sales_Data17[[#This Row],[Delivery Region Index]],Regions_Table[#All],2,0)</f>
        <v>Queensland</v>
      </c>
      <c r="I7995" t="str">
        <f>VLOOKUP(Sales_Data17[[#This Row],[Delivery Region Index]],Regions_Table[#All],3,0)</f>
        <v>Sunshine Coast</v>
      </c>
      <c r="J7995">
        <v>42</v>
      </c>
      <c r="K7995">
        <v>6</v>
      </c>
      <c r="L7995" t="str">
        <f>VLOOKUP(Sales_Data17[[#This Row],[Product Description Index]],Products_Data[#All],2,0)</f>
        <v>Socks</v>
      </c>
      <c r="M7995">
        <v>8</v>
      </c>
      <c r="N7995" s="9">
        <v>130.27777777777777</v>
      </c>
      <c r="O7995" s="9">
        <f>Sales_Data17[[#This Row],[Order Quantity]]*Sales_Data17[[#This Row],[Unit Price]]</f>
        <v>1042.2222222222222</v>
      </c>
      <c r="P7995" s="9">
        <v>56.019444444444446</v>
      </c>
      <c r="Q7995" s="9">
        <f>Sales_Data17[[#This Row],[Line Total]]-(Sales_Data17[[#This Row],[Total Unit Cost]]*Sales_Data17[[#This Row],[Order Quantity]])</f>
        <v>594.06666666666661</v>
      </c>
      <c r="R7995" s="1" t="str">
        <f>TEXT(Sales_Data17[[#This Row],[OrderDate]],"MMM")</f>
        <v>Dec</v>
      </c>
      <c r="S7995" s="1" t="str">
        <f t="shared" si="124"/>
        <v>2016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13900-D1AD-6349-8659-4BFF85ABD7D1}">
  <sheetPr>
    <tabColor theme="5"/>
  </sheetPr>
  <dimension ref="A1:AR61"/>
  <sheetViews>
    <sheetView zoomScale="88" zoomScaleNormal="50" workbookViewId="0">
      <selection activeCell="E15" sqref="E15"/>
    </sheetView>
  </sheetViews>
  <sheetFormatPr baseColWidth="10" defaultRowHeight="15"/>
  <cols>
    <col min="1" max="1" width="12.6640625" bestFit="1" customWidth="1"/>
    <col min="2" max="2" width="14.1640625" bestFit="1" customWidth="1"/>
    <col min="4" max="4" width="12.6640625" bestFit="1" customWidth="1"/>
    <col min="5" max="5" width="14.1640625" bestFit="1" customWidth="1"/>
    <col min="6" max="6" width="12" bestFit="1" customWidth="1"/>
    <col min="7" max="7" width="14.1640625" bestFit="1" customWidth="1"/>
    <col min="8" max="8" width="12.83203125" bestFit="1" customWidth="1"/>
    <col min="9" max="9" width="12.5" bestFit="1" customWidth="1"/>
    <col min="10" max="10" width="12.6640625" bestFit="1" customWidth="1"/>
    <col min="11" max="11" width="14.1640625" bestFit="1" customWidth="1"/>
    <col min="12" max="12" width="12.83203125" bestFit="1" customWidth="1"/>
    <col min="13" max="13" width="18.6640625" bestFit="1" customWidth="1"/>
    <col min="14" max="14" width="12.6640625" bestFit="1" customWidth="1"/>
    <col min="15" max="15" width="19" bestFit="1" customWidth="1"/>
    <col min="18" max="18" width="12.6640625" bestFit="1" customWidth="1"/>
    <col min="19" max="19" width="14.1640625" bestFit="1" customWidth="1"/>
    <col min="20" max="20" width="22.5" customWidth="1"/>
    <col min="21" max="21" width="14.1640625" bestFit="1" customWidth="1"/>
    <col min="22" max="27" width="14.1640625" customWidth="1"/>
    <col min="28" max="28" width="14.5" bestFit="1" customWidth="1"/>
    <col min="29" max="29" width="14.1640625" bestFit="1" customWidth="1"/>
    <col min="30" max="30" width="18.5" bestFit="1" customWidth="1"/>
    <col min="31" max="31" width="13.5" bestFit="1" customWidth="1"/>
    <col min="32" max="32" width="14.1640625" bestFit="1" customWidth="1"/>
    <col min="33" max="33" width="11.6640625" bestFit="1" customWidth="1"/>
    <col min="34" max="34" width="12.6640625" bestFit="1" customWidth="1"/>
    <col min="35" max="35" width="19" bestFit="1" customWidth="1"/>
    <col min="38" max="38" width="13.5" bestFit="1" customWidth="1"/>
    <col min="41" max="41" width="13" bestFit="1" customWidth="1"/>
    <col min="42" max="42" width="19" bestFit="1" customWidth="1"/>
    <col min="43" max="43" width="21.5" bestFit="1" customWidth="1"/>
    <col min="44" max="44" width="19" bestFit="1" customWidth="1"/>
  </cols>
  <sheetData>
    <row r="1" spans="1:44">
      <c r="D1" s="6" t="s">
        <v>8198</v>
      </c>
      <c r="E1" t="s">
        <v>8210</v>
      </c>
      <c r="U1" s="14" t="str">
        <f ca="1">VLOOKUP(1,U3:W23,2,0)</f>
        <v>Procter Corp</v>
      </c>
      <c r="V1" s="14">
        <f ca="1">VLOOKUP(1,U3:W23,3,0)</f>
        <v>610372.97777777829</v>
      </c>
      <c r="W1" s="10"/>
      <c r="Y1">
        <v>1</v>
      </c>
      <c r="AB1" s="6" t="s">
        <v>8187</v>
      </c>
      <c r="AC1" t="s">
        <v>8193</v>
      </c>
    </row>
    <row r="2" spans="1:44">
      <c r="U2" s="10"/>
      <c r="V2" s="10"/>
      <c r="W2" s="10"/>
      <c r="AB2" s="7" t="s">
        <v>8047</v>
      </c>
      <c r="AC2" s="15">
        <v>4387171.9111111118</v>
      </c>
    </row>
    <row r="3" spans="1:44">
      <c r="A3" s="6" t="s">
        <v>8187</v>
      </c>
      <c r="B3" t="s">
        <v>8193</v>
      </c>
      <c r="D3" s="6" t="s">
        <v>8187</v>
      </c>
      <c r="E3" t="s">
        <v>8193</v>
      </c>
      <c r="G3" t="s">
        <v>8193</v>
      </c>
      <c r="H3" t="s">
        <v>8202</v>
      </c>
      <c r="I3" t="s">
        <v>8209</v>
      </c>
      <c r="K3" s="6" t="s">
        <v>8187</v>
      </c>
      <c r="L3" t="s">
        <v>8193</v>
      </c>
      <c r="N3" s="6" t="s">
        <v>8187</v>
      </c>
      <c r="O3" t="s">
        <v>8194</v>
      </c>
      <c r="R3" s="6" t="s">
        <v>8187</v>
      </c>
      <c r="S3" t="s">
        <v>8193</v>
      </c>
      <c r="U3" s="10" t="s">
        <v>8208</v>
      </c>
      <c r="V3" s="10" t="s">
        <v>8206</v>
      </c>
      <c r="W3" s="10" t="s">
        <v>8207</v>
      </c>
      <c r="AB3" s="7" t="s">
        <v>8099</v>
      </c>
      <c r="AC3" s="15">
        <v>3435532.9444444496</v>
      </c>
      <c r="AE3" s="6" t="s">
        <v>8187</v>
      </c>
      <c r="AF3" t="s">
        <v>8193</v>
      </c>
      <c r="AH3" s="6" t="s">
        <v>8187</v>
      </c>
      <c r="AI3" t="s">
        <v>8194</v>
      </c>
      <c r="AK3" s="19" t="s">
        <v>8027</v>
      </c>
      <c r="AL3" s="10">
        <v>4771280.6777777793</v>
      </c>
      <c r="AO3" s="6" t="s">
        <v>8187</v>
      </c>
      <c r="AP3" t="s">
        <v>8194</v>
      </c>
      <c r="AR3" t="s">
        <v>8194</v>
      </c>
    </row>
    <row r="4" spans="1:44">
      <c r="A4" s="7" t="s">
        <v>8188</v>
      </c>
      <c r="B4" s="15">
        <v>2033282.4999999998</v>
      </c>
      <c r="D4" s="7" t="s">
        <v>4</v>
      </c>
      <c r="E4" s="13">
        <v>0.5345498342880971</v>
      </c>
      <c r="G4" s="15">
        <v>10039619.466666667</v>
      </c>
      <c r="H4" s="15">
        <v>3741670.5951111135</v>
      </c>
      <c r="I4" s="12">
        <v>0.37269047970733649</v>
      </c>
      <c r="K4" s="7" t="s">
        <v>8170</v>
      </c>
      <c r="L4" s="15">
        <v>1284868.677777777</v>
      </c>
      <c r="N4" s="7" t="s">
        <v>8175</v>
      </c>
      <c r="O4" s="17">
        <v>5002</v>
      </c>
      <c r="P4" s="15"/>
      <c r="Q4" s="15"/>
      <c r="R4" s="7" t="s">
        <v>9</v>
      </c>
      <c r="S4" s="15">
        <v>610372.97777777829</v>
      </c>
      <c r="U4" s="10" cm="1">
        <f t="array" aca="1" ref="U4:U23" ca="1">RANK(W4:W23,$W$4:$W$23)</f>
        <v>1</v>
      </c>
      <c r="V4" s="10" t="str" cm="1">
        <f t="array" aca="1" ref="V4:V23" ca="1">OFFSET($R$3,1,0,COUNT($S:$S))</f>
        <v>Procter Corp</v>
      </c>
      <c r="W4" s="15" cm="1">
        <f t="array" aca="1" ref="W4:W23" ca="1">OFFSET($R$3,1,1,COUNT($S:$S))</f>
        <v>610372.97777777829</v>
      </c>
      <c r="Y4" t="str" cm="1">
        <f t="array" aca="1" ref="Y4:Y13" ca="1">OFFSET($R$3,$Y$1,0,10)</f>
        <v>Procter Corp</v>
      </c>
      <c r="Z4" s="15" cm="1">
        <f t="array" aca="1" ref="Z4:Z13" ca="1">OFFSET($R$3,$Y$1,1,10)</f>
        <v>610372.97777777829</v>
      </c>
      <c r="AB4" s="7" t="s">
        <v>8143</v>
      </c>
      <c r="AC4" s="15">
        <v>2050046.6444444461</v>
      </c>
      <c r="AE4" s="7" t="s">
        <v>8057</v>
      </c>
      <c r="AF4" s="17">
        <v>239882.33333333328</v>
      </c>
      <c r="AH4" s="7" t="s">
        <v>8027</v>
      </c>
      <c r="AI4" s="17">
        <v>18876</v>
      </c>
      <c r="AK4" s="19" t="s">
        <v>8028</v>
      </c>
      <c r="AL4" s="10">
        <v>1009655.0111111109</v>
      </c>
      <c r="AO4" s="19" t="s">
        <v>8027</v>
      </c>
      <c r="AP4" s="10">
        <v>18876</v>
      </c>
      <c r="AR4" s="17">
        <v>39691</v>
      </c>
    </row>
    <row r="5" spans="1:44">
      <c r="A5" s="7" t="s">
        <v>8189</v>
      </c>
      <c r="B5" s="15">
        <v>2030141.6888888886</v>
      </c>
      <c r="D5" s="7" t="s">
        <v>2</v>
      </c>
      <c r="E5" s="13">
        <v>0.31946626945639289</v>
      </c>
      <c r="K5" s="7" t="s">
        <v>8169</v>
      </c>
      <c r="L5" s="15">
        <v>1284053.5111111121</v>
      </c>
      <c r="N5" s="7" t="s">
        <v>8173</v>
      </c>
      <c r="O5" s="17">
        <v>4796</v>
      </c>
      <c r="P5" s="15"/>
      <c r="Q5" s="15"/>
      <c r="R5" s="7" t="s">
        <v>13</v>
      </c>
      <c r="S5" s="15">
        <v>608413.60000000009</v>
      </c>
      <c r="U5" s="10">
        <f ca="1"/>
        <v>2</v>
      </c>
      <c r="V5" s="10" t="str">
        <f ca="1"/>
        <v xml:space="preserve">WakeFern </v>
      </c>
      <c r="W5" s="15">
        <f ca="1"/>
        <v>608413.60000000009</v>
      </c>
      <c r="Y5" t="str">
        <f ca="1"/>
        <v xml:space="preserve">WakeFern </v>
      </c>
      <c r="Z5" s="15">
        <f ca="1"/>
        <v>608413.60000000009</v>
      </c>
      <c r="AB5" s="7" t="s">
        <v>8140</v>
      </c>
      <c r="AC5" s="15">
        <v>166867.96666666665</v>
      </c>
      <c r="AE5" s="7" t="s">
        <v>8075</v>
      </c>
      <c r="AF5" s="17">
        <v>234977.93333333329</v>
      </c>
      <c r="AH5" s="7" t="s">
        <v>8028</v>
      </c>
      <c r="AI5" s="17">
        <v>3998</v>
      </c>
      <c r="AK5" s="19" t="s">
        <v>8026</v>
      </c>
      <c r="AL5" s="10">
        <v>2333473.7666666671</v>
      </c>
      <c r="AO5" s="8" t="s">
        <v>8170</v>
      </c>
      <c r="AP5" s="10">
        <v>5302</v>
      </c>
    </row>
    <row r="6" spans="1:44">
      <c r="A6" s="7" t="s">
        <v>8190</v>
      </c>
      <c r="B6" s="15">
        <v>2075097.2000000037</v>
      </c>
      <c r="D6" s="7" t="s">
        <v>3</v>
      </c>
      <c r="E6" s="13">
        <v>0.14598389625550998</v>
      </c>
      <c r="K6" s="7" t="s">
        <v>8176</v>
      </c>
      <c r="L6" s="15">
        <v>1273349.1444444442</v>
      </c>
      <c r="N6" s="7" t="s">
        <v>8172</v>
      </c>
      <c r="O6" s="17">
        <v>4864</v>
      </c>
      <c r="P6" s="15"/>
      <c r="Q6" s="15"/>
      <c r="R6" s="7" t="s">
        <v>17</v>
      </c>
      <c r="S6" s="15">
        <v>548349.58888888895</v>
      </c>
      <c r="U6" s="10">
        <f ca="1"/>
        <v>3</v>
      </c>
      <c r="V6" s="10" t="str">
        <f ca="1"/>
        <v>Medsep Group</v>
      </c>
      <c r="W6" s="15">
        <f ca="1"/>
        <v>548349.58888888895</v>
      </c>
      <c r="Y6" t="str">
        <f ca="1"/>
        <v>Medsep Group</v>
      </c>
      <c r="Z6" s="15">
        <f ca="1"/>
        <v>548349.58888888895</v>
      </c>
      <c r="AE6" s="7" t="s">
        <v>8102</v>
      </c>
      <c r="AF6" s="17">
        <v>217500.61111111109</v>
      </c>
      <c r="AH6" s="7" t="s">
        <v>8026</v>
      </c>
      <c r="AI6" s="17">
        <v>9042</v>
      </c>
      <c r="AK6" s="19" t="s">
        <v>8025</v>
      </c>
      <c r="AL6" s="10">
        <v>1935076.8777777795</v>
      </c>
      <c r="AO6" s="8" t="s">
        <v>8169</v>
      </c>
      <c r="AP6" s="10">
        <v>5009</v>
      </c>
    </row>
    <row r="7" spans="1:44">
      <c r="A7" s="7" t="s">
        <v>8191</v>
      </c>
      <c r="B7" s="15">
        <v>1942233.2222222204</v>
      </c>
      <c r="K7" s="7" t="s">
        <v>8171</v>
      </c>
      <c r="L7" s="15">
        <v>1271675.6333333345</v>
      </c>
      <c r="N7" s="7" t="s">
        <v>8170</v>
      </c>
      <c r="O7" s="17">
        <v>5302</v>
      </c>
      <c r="P7" s="15"/>
      <c r="Q7" s="15"/>
      <c r="R7" s="7" t="s">
        <v>19</v>
      </c>
      <c r="S7" s="15">
        <v>542737.22222222225</v>
      </c>
      <c r="U7" s="10">
        <f ca="1"/>
        <v>4</v>
      </c>
      <c r="V7" s="10" t="str">
        <f ca="1"/>
        <v xml:space="preserve">Linde </v>
      </c>
      <c r="W7" s="15">
        <f ca="1"/>
        <v>542737.22222222225</v>
      </c>
      <c r="Y7" t="str">
        <f ca="1"/>
        <v xml:space="preserve">Linde </v>
      </c>
      <c r="Z7" s="15">
        <f ca="1"/>
        <v>542737.22222222225</v>
      </c>
      <c r="AE7" s="7" t="s">
        <v>8073</v>
      </c>
      <c r="AF7" s="17">
        <v>210825.9222222222</v>
      </c>
      <c r="AH7" s="7" t="s">
        <v>8025</v>
      </c>
      <c r="AI7" s="17">
        <v>7775</v>
      </c>
      <c r="AO7" s="8" t="s">
        <v>8171</v>
      </c>
      <c r="AP7" s="10">
        <v>4987</v>
      </c>
    </row>
    <row r="8" spans="1:44">
      <c r="A8" s="7" t="s">
        <v>8192</v>
      </c>
      <c r="B8" s="15">
        <v>1958864.8555555549</v>
      </c>
      <c r="G8" t="s">
        <v>8195</v>
      </c>
      <c r="H8">
        <f>GETPIVOTDATA("Sum of Line Total",$G$3)</f>
        <v>10039619.466666667</v>
      </c>
      <c r="K8" s="7" t="s">
        <v>8172</v>
      </c>
      <c r="L8" s="15">
        <v>1254151.4111111111</v>
      </c>
      <c r="N8" s="7" t="s">
        <v>8169</v>
      </c>
      <c r="O8" s="17">
        <v>5009</v>
      </c>
      <c r="P8" s="15"/>
      <c r="Q8" s="15"/>
      <c r="R8" s="7" t="s">
        <v>15</v>
      </c>
      <c r="S8" s="15">
        <v>540237.37777777785</v>
      </c>
      <c r="U8" s="10">
        <f ca="1"/>
        <v>5</v>
      </c>
      <c r="V8" s="10" t="str">
        <f ca="1"/>
        <v>21st Ltd</v>
      </c>
      <c r="W8" s="15">
        <f ca="1"/>
        <v>540237.37777777785</v>
      </c>
      <c r="Y8" t="str">
        <f ca="1"/>
        <v>21st Ltd</v>
      </c>
      <c r="Z8" s="15">
        <f ca="1"/>
        <v>540237.37777777785</v>
      </c>
      <c r="AE8" s="7" t="s">
        <v>8138</v>
      </c>
      <c r="AF8" s="17">
        <v>209602.79999999996</v>
      </c>
      <c r="AO8" s="8" t="s">
        <v>8172</v>
      </c>
      <c r="AP8" s="10">
        <v>3578</v>
      </c>
    </row>
    <row r="9" spans="1:44">
      <c r="G9" t="s">
        <v>8203</v>
      </c>
      <c r="H9">
        <f>GETPIVOTDATA("Sum of PROFIT",$G$3)</f>
        <v>3741670.5951111135</v>
      </c>
      <c r="K9" s="7" t="s">
        <v>8175</v>
      </c>
      <c r="L9" s="15">
        <v>1229069.5888888899</v>
      </c>
      <c r="N9" s="7" t="s">
        <v>8176</v>
      </c>
      <c r="O9" s="17">
        <v>4984</v>
      </c>
      <c r="P9" s="15"/>
      <c r="Q9" s="15"/>
      <c r="R9" s="7" t="s">
        <v>10</v>
      </c>
      <c r="S9" s="15">
        <v>524643.50000000023</v>
      </c>
      <c r="U9" s="10">
        <f ca="1"/>
        <v>6</v>
      </c>
      <c r="V9" s="10" t="str">
        <f ca="1"/>
        <v>Pacific Ltd</v>
      </c>
      <c r="W9" s="15">
        <f ca="1"/>
        <v>524643.50000000023</v>
      </c>
      <c r="Y9" t="str">
        <f ca="1"/>
        <v>Pacific Ltd</v>
      </c>
      <c r="Z9" s="15">
        <f ca="1"/>
        <v>524643.50000000023</v>
      </c>
      <c r="AE9" s="7" t="s">
        <v>8089</v>
      </c>
      <c r="AF9" s="17">
        <v>209415.94444444447</v>
      </c>
      <c r="AO9" s="19" t="s">
        <v>8026</v>
      </c>
      <c r="AP9" s="10">
        <v>9042</v>
      </c>
    </row>
    <row r="10" spans="1:44">
      <c r="G10" t="s">
        <v>8204</v>
      </c>
      <c r="H10" s="11">
        <f>H9/H8</f>
        <v>0.37269047970733649</v>
      </c>
      <c r="K10" s="7" t="s">
        <v>8174</v>
      </c>
      <c r="L10" s="15">
        <v>1227325.3555555558</v>
      </c>
      <c r="N10" s="7" t="s">
        <v>8174</v>
      </c>
      <c r="O10" s="17">
        <v>4747</v>
      </c>
      <c r="P10" s="15"/>
      <c r="Q10" s="15"/>
      <c r="R10" s="7" t="s">
        <v>24</v>
      </c>
      <c r="S10" s="15">
        <v>513612.32222222176</v>
      </c>
      <c r="U10" s="10">
        <f ca="1"/>
        <v>7</v>
      </c>
      <c r="V10" s="10" t="str">
        <f ca="1"/>
        <v>3LAB, Ltd</v>
      </c>
      <c r="W10" s="15">
        <f ca="1"/>
        <v>513612.32222222176</v>
      </c>
      <c r="Y10" t="str">
        <f ca="1"/>
        <v>3LAB, Ltd</v>
      </c>
      <c r="Z10" s="15">
        <f ca="1"/>
        <v>513612.32222222176</v>
      </c>
      <c r="AE10" s="7" t="s">
        <v>8126</v>
      </c>
      <c r="AF10" s="17">
        <v>202547.69999999998</v>
      </c>
      <c r="AO10" s="8" t="s">
        <v>8173</v>
      </c>
      <c r="AP10" s="10">
        <v>4796</v>
      </c>
    </row>
    <row r="11" spans="1:44">
      <c r="K11" s="7" t="s">
        <v>8173</v>
      </c>
      <c r="L11" s="15">
        <v>1215126.1444444435</v>
      </c>
      <c r="N11" s="7" t="s">
        <v>8171</v>
      </c>
      <c r="O11" s="17">
        <v>4987</v>
      </c>
      <c r="P11" s="15"/>
      <c r="Q11" s="15"/>
      <c r="R11" s="7" t="s">
        <v>12</v>
      </c>
      <c r="S11" s="15">
        <v>503445.44444444455</v>
      </c>
      <c r="U11" s="10">
        <f ca="1"/>
        <v>8</v>
      </c>
      <c r="V11" s="10" t="str">
        <f ca="1"/>
        <v xml:space="preserve">Medline </v>
      </c>
      <c r="W11" s="15">
        <f ca="1"/>
        <v>503445.44444444455</v>
      </c>
      <c r="Y11" t="str">
        <f ca="1"/>
        <v xml:space="preserve">Medline </v>
      </c>
      <c r="Z11" s="15">
        <f ca="1"/>
        <v>503445.44444444455</v>
      </c>
      <c r="AE11" s="7" t="s">
        <v>8116</v>
      </c>
      <c r="AF11" s="17">
        <v>198331.16666666669</v>
      </c>
      <c r="AO11" s="8" t="s">
        <v>8174</v>
      </c>
      <c r="AP11" s="10">
        <v>2960</v>
      </c>
    </row>
    <row r="12" spans="1:44">
      <c r="R12" s="7" t="s">
        <v>21</v>
      </c>
      <c r="S12" s="15">
        <v>494434.6888888891</v>
      </c>
      <c r="U12" s="10">
        <f ca="1"/>
        <v>9</v>
      </c>
      <c r="V12" s="10" t="str">
        <f ca="1"/>
        <v>Pure Group</v>
      </c>
      <c r="W12" s="15">
        <f ca="1"/>
        <v>494434.6888888891</v>
      </c>
      <c r="Y12" t="str">
        <f ca="1"/>
        <v>Pure Group</v>
      </c>
      <c r="Z12" s="15">
        <f ca="1"/>
        <v>494434.6888888891</v>
      </c>
      <c r="AE12" s="7" t="s">
        <v>8166</v>
      </c>
      <c r="AF12" s="17">
        <v>195664.56666666659</v>
      </c>
      <c r="AO12" s="8" t="s">
        <v>8172</v>
      </c>
      <c r="AP12" s="10">
        <v>1286</v>
      </c>
    </row>
    <row r="13" spans="1:44">
      <c r="R13" s="7" t="s">
        <v>18</v>
      </c>
      <c r="S13" s="15">
        <v>492679.28888888896</v>
      </c>
      <c r="U13" s="10">
        <f ca="1"/>
        <v>10</v>
      </c>
      <c r="V13" s="10" t="str">
        <f ca="1"/>
        <v>PEDIFIX, Corp</v>
      </c>
      <c r="W13" s="15">
        <f ca="1"/>
        <v>492679.28888888896</v>
      </c>
      <c r="Y13" t="str">
        <f ca="1"/>
        <v>PEDIFIX, Corp</v>
      </c>
      <c r="Z13" s="15">
        <f ca="1"/>
        <v>492679.28888888896</v>
      </c>
      <c r="AE13" s="7" t="s">
        <v>8055</v>
      </c>
      <c r="AF13" s="17">
        <v>194975.95555555564</v>
      </c>
      <c r="AO13" s="19" t="s">
        <v>8025</v>
      </c>
      <c r="AP13" s="10">
        <v>7775</v>
      </c>
    </row>
    <row r="14" spans="1:44">
      <c r="D14" t="s">
        <v>8198</v>
      </c>
      <c r="E14" t="s">
        <v>8213</v>
      </c>
      <c r="F14" t="s">
        <v>8201</v>
      </c>
      <c r="G14" t="s">
        <v>8205</v>
      </c>
      <c r="R14" s="7" t="s">
        <v>5</v>
      </c>
      <c r="S14" s="15">
        <v>485567.61111111153</v>
      </c>
      <c r="U14" s="10">
        <f ca="1"/>
        <v>11</v>
      </c>
      <c r="V14" s="10" t="str">
        <f ca="1"/>
        <v>New Ltd</v>
      </c>
      <c r="W14" s="15">
        <f ca="1"/>
        <v>485567.61111111153</v>
      </c>
      <c r="AE14" s="7" t="s">
        <v>8063</v>
      </c>
      <c r="AF14" s="17">
        <v>188974.24444444446</v>
      </c>
      <c r="AO14" s="8" t="s">
        <v>8175</v>
      </c>
      <c r="AP14" s="10">
        <v>5002</v>
      </c>
    </row>
    <row r="15" spans="1:44">
      <c r="D15" s="7" t="s">
        <v>8188</v>
      </c>
      <c r="E15" s="15">
        <f>VLOOKUP(D15,J16:L20,2,0)</f>
        <v>2033282.4999999998</v>
      </c>
      <c r="F15" s="15">
        <f>VLOOKUP(D15,J16:L20,3,0)</f>
        <v>753436.14966666617</v>
      </c>
      <c r="G15" s="11">
        <f>F15/VLOOKUP(D15,J16:L20,2,0)</f>
        <v>0.37055163247933637</v>
      </c>
      <c r="H15" s="11"/>
      <c r="J15" s="6" t="s">
        <v>8187</v>
      </c>
      <c r="K15" t="s">
        <v>8193</v>
      </c>
      <c r="L15" t="s">
        <v>8202</v>
      </c>
      <c r="R15" s="7" t="s">
        <v>23</v>
      </c>
      <c r="S15" s="15">
        <v>484959.40000000008</v>
      </c>
      <c r="U15" s="10">
        <f ca="1"/>
        <v>12</v>
      </c>
      <c r="V15" s="10" t="str">
        <f ca="1"/>
        <v xml:space="preserve">Qualitest </v>
      </c>
      <c r="W15" s="15">
        <f ca="1"/>
        <v>484959.40000000008</v>
      </c>
      <c r="AE15" s="7" t="s">
        <v>8156</v>
      </c>
      <c r="AF15" s="17">
        <v>185612.33333333328</v>
      </c>
      <c r="AO15" s="8" t="s">
        <v>8174</v>
      </c>
      <c r="AP15" s="10">
        <v>1787</v>
      </c>
    </row>
    <row r="16" spans="1:44">
      <c r="D16" s="7" t="s">
        <v>8189</v>
      </c>
      <c r="E16" s="15">
        <f t="shared" ref="E16:E19" si="0">VLOOKUP(D16,J17:L21,2,0)</f>
        <v>2030141.6888888886</v>
      </c>
      <c r="F16" s="15">
        <f t="shared" ref="F16:F19" si="1">VLOOKUP(D16,J17:L21,3,0)</f>
        <v>764698.35833333479</v>
      </c>
      <c r="G16" s="11">
        <f t="shared" ref="G16:G19" si="2">F16/VLOOKUP(D16,J17:L21,2,0)</f>
        <v>0.37667240790068196</v>
      </c>
      <c r="H16" s="11"/>
      <c r="J16" s="7" t="s">
        <v>8188</v>
      </c>
      <c r="K16" s="10">
        <v>2033282.4999999998</v>
      </c>
      <c r="L16" s="17">
        <v>753436.14966666617</v>
      </c>
      <c r="R16" s="7" t="s">
        <v>7</v>
      </c>
      <c r="S16" s="15">
        <v>484768.82222222246</v>
      </c>
      <c r="U16" s="10">
        <f ca="1"/>
        <v>13</v>
      </c>
      <c r="V16" s="10" t="str">
        <f ca="1"/>
        <v>Eminence Corp</v>
      </c>
      <c r="W16" s="15">
        <f ca="1"/>
        <v>484768.82222222246</v>
      </c>
      <c r="AE16" s="7" t="s">
        <v>8154</v>
      </c>
      <c r="AF16" s="17">
        <v>184978.81111111108</v>
      </c>
      <c r="AO16" s="8" t="s">
        <v>8176</v>
      </c>
      <c r="AP16" s="10">
        <v>986</v>
      </c>
    </row>
    <row r="17" spans="4:42">
      <c r="D17" s="7" t="s">
        <v>8190</v>
      </c>
      <c r="E17" s="15">
        <f t="shared" si="0"/>
        <v>2075097.2000000037</v>
      </c>
      <c r="F17" s="15">
        <f t="shared" si="1"/>
        <v>773315.3176666667</v>
      </c>
      <c r="G17" s="11">
        <f t="shared" si="2"/>
        <v>0.37266462393504524</v>
      </c>
      <c r="H17" s="11"/>
      <c r="J17" s="7" t="s">
        <v>8189</v>
      </c>
      <c r="K17" s="10">
        <v>2030141.6888888886</v>
      </c>
      <c r="L17" s="17">
        <v>764698.35833333479</v>
      </c>
      <c r="R17" s="7" t="s">
        <v>6</v>
      </c>
      <c r="S17" s="15">
        <v>481989.81111111131</v>
      </c>
      <c r="U17" s="10">
        <f ca="1"/>
        <v>14</v>
      </c>
      <c r="V17" s="10" t="str">
        <f ca="1"/>
        <v>Apollo Ltd</v>
      </c>
      <c r="W17" s="15">
        <f ca="1"/>
        <v>481989.81111111131</v>
      </c>
      <c r="AE17" s="7" t="s">
        <v>8091</v>
      </c>
      <c r="AF17" s="17">
        <v>184096.64444444439</v>
      </c>
      <c r="AO17" s="19" t="s">
        <v>8028</v>
      </c>
      <c r="AP17" s="10">
        <v>3998</v>
      </c>
    </row>
    <row r="18" spans="4:42">
      <c r="D18" s="7" t="s">
        <v>8191</v>
      </c>
      <c r="E18" s="15">
        <f t="shared" si="0"/>
        <v>1942233.2222222204</v>
      </c>
      <c r="F18" s="15">
        <f t="shared" si="1"/>
        <v>728318.14744444587</v>
      </c>
      <c r="G18" s="11">
        <f t="shared" si="2"/>
        <v>0.37499005737896673</v>
      </c>
      <c r="H18" s="11"/>
      <c r="J18" s="7" t="s">
        <v>8190</v>
      </c>
      <c r="K18" s="10">
        <v>2075097.2000000037</v>
      </c>
      <c r="L18" s="17">
        <v>773315.3176666667</v>
      </c>
      <c r="R18" s="7" t="s">
        <v>22</v>
      </c>
      <c r="S18" s="15">
        <v>476877.71111111087</v>
      </c>
      <c r="U18" s="10">
        <f ca="1"/>
        <v>15</v>
      </c>
      <c r="V18" s="10" t="str">
        <f ca="1"/>
        <v>Ole Group</v>
      </c>
      <c r="W18" s="15">
        <f ca="1"/>
        <v>476877.71111111087</v>
      </c>
      <c r="AE18" s="7" t="s">
        <v>8095</v>
      </c>
      <c r="AF18" s="17">
        <v>183880.01111111109</v>
      </c>
      <c r="AO18" s="8" t="s">
        <v>8176</v>
      </c>
      <c r="AP18" s="10">
        <v>3998</v>
      </c>
    </row>
    <row r="19" spans="4:42">
      <c r="D19" s="7" t="s">
        <v>8192</v>
      </c>
      <c r="E19" s="15">
        <f t="shared" si="0"/>
        <v>1958864.8555555549</v>
      </c>
      <c r="F19" s="15">
        <f t="shared" si="1"/>
        <v>721902.62200000125</v>
      </c>
      <c r="G19" s="11">
        <f t="shared" si="2"/>
        <v>0.36853110103670833</v>
      </c>
      <c r="H19" s="11"/>
      <c r="J19" s="7" t="s">
        <v>8191</v>
      </c>
      <c r="K19" s="10">
        <v>1942233.2222222204</v>
      </c>
      <c r="L19" s="17">
        <v>728318.14744444587</v>
      </c>
      <c r="R19" s="7" t="s">
        <v>20</v>
      </c>
      <c r="S19" s="15">
        <v>458993.17777777807</v>
      </c>
      <c r="U19" s="10">
        <f ca="1"/>
        <v>16</v>
      </c>
      <c r="V19" s="10" t="str">
        <f ca="1"/>
        <v xml:space="preserve">Ei </v>
      </c>
      <c r="W19" s="15">
        <f ca="1"/>
        <v>458993.17777777807</v>
      </c>
      <c r="AE19" s="7" t="s">
        <v>8087</v>
      </c>
      <c r="AF19" s="17">
        <v>181776.95555555556</v>
      </c>
    </row>
    <row r="20" spans="4:42">
      <c r="E20" s="7"/>
      <c r="F20" s="15"/>
      <c r="G20" s="15"/>
      <c r="H20" s="11"/>
      <c r="J20" s="7" t="s">
        <v>8192</v>
      </c>
      <c r="K20" s="10">
        <v>1958864.8555555549</v>
      </c>
      <c r="L20" s="17">
        <v>721902.62200000125</v>
      </c>
      <c r="R20" s="7" t="s">
        <v>14</v>
      </c>
      <c r="S20" s="15">
        <v>455195.02222222206</v>
      </c>
      <c r="U20" s="10">
        <f ca="1"/>
        <v>17</v>
      </c>
      <c r="V20" s="10" t="str">
        <f ca="1"/>
        <v>Elorac, Corp</v>
      </c>
      <c r="W20" s="15">
        <f ca="1"/>
        <v>455195.02222222206</v>
      </c>
      <c r="AE20" s="7" t="s">
        <v>8077</v>
      </c>
      <c r="AF20" s="17">
        <v>181658.58888888883</v>
      </c>
    </row>
    <row r="21" spans="4:42">
      <c r="R21" s="7" t="s">
        <v>8</v>
      </c>
      <c r="S21" s="15">
        <v>449896.06666666659</v>
      </c>
      <c r="U21" s="10">
        <f ca="1"/>
        <v>18</v>
      </c>
      <c r="V21" s="10" t="str">
        <f ca="1"/>
        <v>ETUDE Ltd</v>
      </c>
      <c r="W21" s="15">
        <f ca="1"/>
        <v>449896.06666666659</v>
      </c>
      <c r="AE21" s="7" t="s">
        <v>8079</v>
      </c>
      <c r="AF21" s="17">
        <v>181033.25555555557</v>
      </c>
    </row>
    <row r="22" spans="4:42">
      <c r="G22" t="s">
        <v>8211</v>
      </c>
      <c r="R22" s="7" t="s">
        <v>16</v>
      </c>
      <c r="S22" s="15">
        <v>445044.52222222206</v>
      </c>
      <c r="U22" s="10">
        <f ca="1"/>
        <v>19</v>
      </c>
      <c r="V22" s="10" t="str">
        <f ca="1"/>
        <v>Avon Corp</v>
      </c>
      <c r="W22" s="15">
        <f ca="1"/>
        <v>445044.52222222206</v>
      </c>
      <c r="AE22" s="7" t="s">
        <v>8162</v>
      </c>
      <c r="AF22" s="17">
        <v>180949.1333333333</v>
      </c>
    </row>
    <row r="23" spans="4:42">
      <c r="G23">
        <f>GETPIVOTDATA("Sum of Line Total",$G$3)</f>
        <v>10039619.466666667</v>
      </c>
      <c r="H23">
        <f>GETPIVOTDATA("Sum of PROFIT",$G$3)</f>
        <v>3741670.5951111135</v>
      </c>
      <c r="R23" s="7" t="s">
        <v>11</v>
      </c>
      <c r="S23" s="15">
        <v>437401.31111111096</v>
      </c>
      <c r="U23" s="10">
        <f ca="1"/>
        <v>20</v>
      </c>
      <c r="V23" s="10" t="str">
        <f ca="1"/>
        <v>Rochester Ltd</v>
      </c>
      <c r="W23" s="15">
        <f ca="1"/>
        <v>437401.31111111096</v>
      </c>
      <c r="AE23" s="7" t="s">
        <v>8112</v>
      </c>
      <c r="AF23" s="17">
        <v>180716.86666666664</v>
      </c>
    </row>
    <row r="24" spans="4:42">
      <c r="AE24" s="7" t="s">
        <v>8122</v>
      </c>
      <c r="AF24" s="17">
        <v>180502.46666666667</v>
      </c>
    </row>
    <row r="25" spans="4:42">
      <c r="AE25" s="7" t="s">
        <v>8085</v>
      </c>
      <c r="AF25" s="17">
        <v>178344.32222222214</v>
      </c>
    </row>
    <row r="26" spans="4:42">
      <c r="AE26" s="7" t="s">
        <v>8146</v>
      </c>
      <c r="AF26" s="17">
        <v>177146.51111111118</v>
      </c>
    </row>
    <row r="27" spans="4:42">
      <c r="AE27" s="7" t="s">
        <v>8130</v>
      </c>
      <c r="AF27" s="17">
        <v>177095.88888888893</v>
      </c>
    </row>
    <row r="28" spans="4:42">
      <c r="AE28" s="7" t="s">
        <v>8106</v>
      </c>
      <c r="AF28" s="17">
        <v>176589.66666666663</v>
      </c>
    </row>
    <row r="29" spans="4:42">
      <c r="AE29" s="7" t="s">
        <v>8053</v>
      </c>
      <c r="AF29" s="17">
        <v>176005.27777777778</v>
      </c>
    </row>
    <row r="30" spans="4:42">
      <c r="AE30" s="7" t="s">
        <v>8081</v>
      </c>
      <c r="AF30" s="17">
        <v>174691.33333333337</v>
      </c>
    </row>
    <row r="31" spans="4:42">
      <c r="AE31" s="7" t="s">
        <v>8059</v>
      </c>
      <c r="AF31" s="17">
        <v>174354.84444444446</v>
      </c>
    </row>
    <row r="32" spans="4:42">
      <c r="AE32" s="7" t="s">
        <v>8164</v>
      </c>
      <c r="AF32" s="17">
        <v>174068.23333333337</v>
      </c>
    </row>
    <row r="33" spans="31:32">
      <c r="AE33" s="7" t="s">
        <v>8128</v>
      </c>
      <c r="AF33" s="17">
        <v>173225.52222222212</v>
      </c>
    </row>
    <row r="34" spans="31:32">
      <c r="AE34" s="7" t="s">
        <v>8067</v>
      </c>
      <c r="AF34" s="17">
        <v>169824.1555555556</v>
      </c>
    </row>
    <row r="35" spans="31:32">
      <c r="AE35" s="7" t="s">
        <v>8144</v>
      </c>
      <c r="AF35" s="17">
        <v>169507.76666666669</v>
      </c>
    </row>
    <row r="36" spans="31:32">
      <c r="AE36" s="7" t="s">
        <v>8110</v>
      </c>
      <c r="AF36" s="17">
        <v>168697.81111111102</v>
      </c>
    </row>
    <row r="37" spans="31:32">
      <c r="AE37" s="7" t="s">
        <v>8134</v>
      </c>
      <c r="AF37" s="17">
        <v>167697.27777777769</v>
      </c>
    </row>
    <row r="38" spans="31:32">
      <c r="AE38" s="7" t="s">
        <v>8141</v>
      </c>
      <c r="AF38" s="17">
        <v>166867.96666666665</v>
      </c>
    </row>
    <row r="39" spans="31:32">
      <c r="AE39" s="7" t="s">
        <v>8093</v>
      </c>
      <c r="AF39" s="17">
        <v>166739.17777777769</v>
      </c>
    </row>
    <row r="40" spans="31:32">
      <c r="AE40" s="7" t="s">
        <v>8152</v>
      </c>
      <c r="AF40" s="17">
        <v>166078.85555555552</v>
      </c>
    </row>
    <row r="41" spans="31:32">
      <c r="AE41" s="7" t="s">
        <v>8124</v>
      </c>
      <c r="AF41" s="17">
        <v>164357.70000000004</v>
      </c>
    </row>
    <row r="42" spans="31:32">
      <c r="AE42" s="7" t="s">
        <v>8104</v>
      </c>
      <c r="AF42" s="17">
        <v>160159.77777777775</v>
      </c>
    </row>
    <row r="43" spans="31:32">
      <c r="AE43" s="7" t="s">
        <v>8108</v>
      </c>
      <c r="AF43" s="17">
        <v>159564.22222222225</v>
      </c>
    </row>
    <row r="44" spans="31:32">
      <c r="AE44" s="7" t="s">
        <v>8148</v>
      </c>
      <c r="AF44" s="17">
        <v>159250.06666666668</v>
      </c>
    </row>
    <row r="45" spans="31:32">
      <c r="AE45" s="7" t="s">
        <v>8120</v>
      </c>
      <c r="AF45" s="17">
        <v>159180.08888888889</v>
      </c>
    </row>
    <row r="46" spans="31:32">
      <c r="AE46" s="7" t="s">
        <v>8158</v>
      </c>
      <c r="AF46" s="17">
        <v>158082.77777777781</v>
      </c>
    </row>
    <row r="47" spans="31:32">
      <c r="AE47" s="7" t="s">
        <v>8069</v>
      </c>
      <c r="AF47" s="17">
        <v>155605.26666666675</v>
      </c>
    </row>
    <row r="48" spans="31:32">
      <c r="AE48" s="7" t="s">
        <v>8114</v>
      </c>
      <c r="AF48" s="17">
        <v>155559.85555555555</v>
      </c>
    </row>
    <row r="49" spans="31:32">
      <c r="AE49" s="7" t="s">
        <v>8071</v>
      </c>
      <c r="AF49" s="17">
        <v>155136.26666666678</v>
      </c>
    </row>
    <row r="50" spans="31:32">
      <c r="AE50" s="7" t="s">
        <v>8061</v>
      </c>
      <c r="AF50" s="17">
        <v>153506.67777777778</v>
      </c>
    </row>
    <row r="51" spans="31:32">
      <c r="AE51" s="7" t="s">
        <v>8100</v>
      </c>
      <c r="AF51" s="17">
        <v>153327.26666666663</v>
      </c>
    </row>
    <row r="52" spans="31:32">
      <c r="AE52" s="7" t="s">
        <v>8132</v>
      </c>
      <c r="AF52" s="17">
        <v>152145.83333333337</v>
      </c>
    </row>
    <row r="53" spans="31:32">
      <c r="AE53" s="7" t="s">
        <v>8150</v>
      </c>
      <c r="AF53" s="17">
        <v>150173.79999999996</v>
      </c>
    </row>
    <row r="54" spans="31:32">
      <c r="AE54" s="7" t="s">
        <v>8160</v>
      </c>
      <c r="AF54" s="17">
        <v>148533.78888888896</v>
      </c>
    </row>
    <row r="55" spans="31:32">
      <c r="AE55" s="7" t="s">
        <v>8051</v>
      </c>
      <c r="AF55" s="17">
        <v>146623.54444444447</v>
      </c>
    </row>
    <row r="56" spans="31:32">
      <c r="AE56" s="7" t="s">
        <v>8097</v>
      </c>
      <c r="AF56" s="17">
        <v>145709.36666666673</v>
      </c>
    </row>
    <row r="57" spans="31:32">
      <c r="AE57" s="7" t="s">
        <v>8118</v>
      </c>
      <c r="AF57" s="17">
        <v>144516.02222222221</v>
      </c>
    </row>
    <row r="58" spans="31:32">
      <c r="AE58" s="7" t="s">
        <v>8048</v>
      </c>
      <c r="AF58" s="17">
        <v>142386.16666666669</v>
      </c>
    </row>
    <row r="59" spans="31:32">
      <c r="AE59" s="7" t="s">
        <v>8136</v>
      </c>
      <c r="AF59" s="17">
        <v>134214.39999999997</v>
      </c>
    </row>
    <row r="60" spans="31:32">
      <c r="AE60" s="7" t="s">
        <v>8065</v>
      </c>
      <c r="AF60" s="17">
        <v>130491.43333333341</v>
      </c>
    </row>
    <row r="61" spans="31:32">
      <c r="AE61" s="7" t="s">
        <v>8083</v>
      </c>
      <c r="AF61" s="17">
        <v>126256.2888888889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754D0-ECE5-D245-A9B4-F73A3A25DFC7}">
  <sheetPr>
    <tabColor theme="4"/>
    <pageSetUpPr fitToPage="1"/>
  </sheetPr>
  <dimension ref="D2:AN76"/>
  <sheetViews>
    <sheetView showGridLines="0" showRowColHeaders="0" tabSelected="1" topLeftCell="A7" zoomScale="50" zoomScaleNormal="100" zoomScaleSheetLayoutView="50" zoomScalePageLayoutView="44" workbookViewId="0">
      <selection activeCell="AF57" sqref="AF57"/>
    </sheetView>
  </sheetViews>
  <sheetFormatPr baseColWidth="10" defaultRowHeight="15"/>
  <cols>
    <col min="1" max="1" width="10.1640625" bestFit="1" customWidth="1"/>
    <col min="2" max="2" width="13.83203125" bestFit="1" customWidth="1"/>
    <col min="3" max="3" width="14.83203125" bestFit="1" customWidth="1"/>
    <col min="4" max="4" width="10.5" bestFit="1" customWidth="1"/>
    <col min="5" max="5" width="11.5" bestFit="1" customWidth="1"/>
    <col min="11" max="11" width="5" customWidth="1"/>
  </cols>
  <sheetData>
    <row r="2" spans="4:5">
      <c r="D2" s="16"/>
      <c r="E2" s="12"/>
    </row>
    <row r="3" spans="4:5">
      <c r="D3" s="16"/>
      <c r="E3" s="12"/>
    </row>
    <row r="4" spans="4:5">
      <c r="D4" s="16"/>
      <c r="E4" s="12"/>
    </row>
    <row r="5" spans="4:5">
      <c r="D5" s="16"/>
      <c r="E5" s="12"/>
    </row>
    <row r="6" spans="4:5">
      <c r="D6" s="16"/>
      <c r="E6" s="12"/>
    </row>
    <row r="7" spans="4:5">
      <c r="D7" s="16"/>
      <c r="E7" s="12"/>
    </row>
    <row r="8" spans="4:5">
      <c r="D8" s="16"/>
      <c r="E8" s="12"/>
    </row>
    <row r="9" spans="4:5">
      <c r="D9" s="16"/>
      <c r="E9" s="12"/>
    </row>
    <row r="10" spans="4:5">
      <c r="D10" s="16"/>
      <c r="E10" s="12"/>
    </row>
    <row r="11" spans="4:5">
      <c r="D11" s="16"/>
      <c r="E11" s="12"/>
    </row>
    <row r="12" spans="4:5">
      <c r="D12" s="16"/>
      <c r="E12" s="12"/>
    </row>
    <row r="13" spans="4:5">
      <c r="D13" s="16"/>
      <c r="E13" s="12"/>
    </row>
    <row r="14" spans="4:5">
      <c r="D14" s="16"/>
      <c r="E14" s="12"/>
    </row>
    <row r="15" spans="4:5">
      <c r="D15" s="16"/>
      <c r="E15" s="12"/>
    </row>
    <row r="16" spans="4:5">
      <c r="D16" s="16"/>
      <c r="E16" s="12"/>
    </row>
    <row r="17" spans="4:5">
      <c r="D17" s="16"/>
      <c r="E17" s="12"/>
    </row>
    <row r="18" spans="4:5">
      <c r="D18" s="16"/>
      <c r="E18" s="12"/>
    </row>
    <row r="19" spans="4:5">
      <c r="D19" s="16"/>
      <c r="E19" s="12"/>
    </row>
    <row r="20" spans="4:5">
      <c r="D20" s="16"/>
      <c r="E20" s="12"/>
    </row>
    <row r="21" spans="4:5">
      <c r="D21" s="16"/>
      <c r="E21" s="12"/>
    </row>
    <row r="22" spans="4:5">
      <c r="D22" s="16"/>
      <c r="E22" s="12"/>
    </row>
    <row r="23" spans="4:5">
      <c r="D23" s="16"/>
      <c r="E23" s="12"/>
    </row>
    <row r="24" spans="4:5">
      <c r="D24" s="16"/>
      <c r="E24" s="12"/>
    </row>
    <row r="25" spans="4:5">
      <c r="D25" s="16"/>
      <c r="E25" s="12"/>
    </row>
    <row r="26" spans="4:5">
      <c r="D26" s="16"/>
      <c r="E26" s="12"/>
    </row>
    <row r="27" spans="4:5">
      <c r="D27" s="16"/>
      <c r="E27" s="12"/>
    </row>
    <row r="28" spans="4:5">
      <c r="D28" s="16"/>
      <c r="E28" s="12"/>
    </row>
    <row r="29" spans="4:5">
      <c r="D29" s="16"/>
      <c r="E29" s="12"/>
    </row>
    <row r="30" spans="4:5">
      <c r="D30" s="16"/>
      <c r="E30" s="12"/>
    </row>
    <row r="31" spans="4:5">
      <c r="D31" s="16"/>
      <c r="E31" s="12"/>
    </row>
    <row r="32" spans="4:5">
      <c r="D32" s="16"/>
      <c r="E32" s="12"/>
    </row>
    <row r="33" spans="4:5">
      <c r="D33" s="16"/>
      <c r="E33" s="12"/>
    </row>
    <row r="34" spans="4:5">
      <c r="D34" s="16"/>
      <c r="E34" s="12"/>
    </row>
    <row r="35" spans="4:5">
      <c r="D35" s="16"/>
      <c r="E35" s="12"/>
    </row>
    <row r="36" spans="4:5">
      <c r="D36" s="16"/>
      <c r="E36" s="12"/>
    </row>
    <row r="37" spans="4:5">
      <c r="D37" s="16"/>
      <c r="E37" s="12"/>
    </row>
    <row r="38" spans="4:5">
      <c r="D38" s="16"/>
      <c r="E38" s="12"/>
    </row>
    <row r="39" spans="4:5">
      <c r="D39" s="16"/>
      <c r="E39" s="12"/>
    </row>
    <row r="40" spans="4:5">
      <c r="D40" s="16"/>
      <c r="E40" s="12"/>
    </row>
    <row r="41" spans="4:5">
      <c r="D41" s="16"/>
      <c r="E41" s="12"/>
    </row>
    <row r="42" spans="4:5">
      <c r="D42" s="16"/>
      <c r="E42" s="12"/>
    </row>
    <row r="43" spans="4:5">
      <c r="D43" s="16"/>
      <c r="E43" s="12"/>
    </row>
    <row r="44" spans="4:5">
      <c r="D44" s="16"/>
      <c r="E44" s="12"/>
    </row>
    <row r="45" spans="4:5">
      <c r="D45" s="16"/>
      <c r="E45" s="12"/>
    </row>
    <row r="46" spans="4:5">
      <c r="D46" s="16"/>
      <c r="E46" s="12"/>
    </row>
    <row r="47" spans="4:5">
      <c r="D47" s="16"/>
      <c r="E47" s="12"/>
    </row>
    <row r="48" spans="4:5">
      <c r="D48" s="16"/>
      <c r="E48" s="12"/>
    </row>
    <row r="49" spans="4:5">
      <c r="D49" s="16"/>
      <c r="E49" s="12"/>
    </row>
    <row r="50" spans="4:5">
      <c r="D50" s="16"/>
      <c r="E50" s="12"/>
    </row>
    <row r="51" spans="4:5">
      <c r="D51" s="16"/>
      <c r="E51" s="12"/>
    </row>
    <row r="52" spans="4:5">
      <c r="D52" s="16"/>
      <c r="E52" s="12"/>
    </row>
    <row r="53" spans="4:5">
      <c r="D53" s="16"/>
      <c r="E53" s="12"/>
    </row>
    <row r="54" spans="4:5">
      <c r="D54" s="16"/>
      <c r="E54" s="12"/>
    </row>
    <row r="55" spans="4:5">
      <c r="D55" s="16"/>
      <c r="E55" s="12"/>
    </row>
    <row r="56" spans="4:5">
      <c r="D56" s="16"/>
      <c r="E56" s="12"/>
    </row>
    <row r="57" spans="4:5">
      <c r="D57" s="16"/>
      <c r="E57" s="12"/>
    </row>
    <row r="58" spans="4:5">
      <c r="D58" s="16"/>
      <c r="E58" s="12"/>
    </row>
    <row r="59" spans="4:5">
      <c r="D59" s="16"/>
      <c r="E59" s="12"/>
    </row>
    <row r="60" spans="4:5">
      <c r="D60" s="16"/>
      <c r="E60" s="12"/>
    </row>
    <row r="61" spans="4:5">
      <c r="D61" s="16"/>
      <c r="E61" s="12"/>
    </row>
    <row r="62" spans="4:5">
      <c r="D62" s="16"/>
      <c r="E62" s="12"/>
    </row>
    <row r="63" spans="4:5">
      <c r="D63" s="16"/>
      <c r="E63" s="12"/>
    </row>
    <row r="64" spans="4:5">
      <c r="D64" s="16"/>
      <c r="E64" s="12"/>
    </row>
    <row r="65" spans="4:40">
      <c r="D65" s="16"/>
      <c r="E65" s="12"/>
    </row>
    <row r="66" spans="4:40">
      <c r="D66" s="16"/>
      <c r="E66" s="12"/>
    </row>
    <row r="67" spans="4:40">
      <c r="D67" s="16"/>
      <c r="E67" s="12"/>
    </row>
    <row r="68" spans="4:40">
      <c r="D68" s="16"/>
      <c r="E68" s="12"/>
    </row>
    <row r="69" spans="4:40">
      <c r="D69" s="16"/>
      <c r="E69" s="12"/>
    </row>
    <row r="70" spans="4:40">
      <c r="D70" s="16"/>
      <c r="E70" s="12"/>
    </row>
    <row r="71" spans="4:40">
      <c r="D71" s="16"/>
      <c r="E71" s="12"/>
    </row>
    <row r="72" spans="4:40">
      <c r="D72" s="16"/>
      <c r="E72" s="12"/>
    </row>
    <row r="73" spans="4:40">
      <c r="D73" s="16"/>
      <c r="E73" s="12"/>
    </row>
    <row r="74" spans="4:40">
      <c r="D74" s="16"/>
      <c r="E74" s="12"/>
    </row>
    <row r="75" spans="4:40">
      <c r="D75" s="16"/>
      <c r="E75" s="12"/>
      <c r="AN75" s="18"/>
    </row>
    <row r="76" spans="4:40">
      <c r="D76" s="16"/>
      <c r="E76" s="12"/>
    </row>
  </sheetData>
  <pageMargins left="0.7" right="0.7" top="0.75" bottom="0.75" header="0.3" footer="0.3"/>
  <pageSetup scale="34" orientation="landscape" horizontalDpi="0" verticalDpi="0"/>
  <drawing r:id="rId1"/>
  <legacyDrawing r:id="rId2"/>
  <picture r:id="rId3"/>
  <mc:AlternateContent xmlns:mc="http://schemas.openxmlformats.org/markup-compatibility/2006">
    <mc:Choice Requires="x14">
      <controls>
        <mc:AlternateContent xmlns:mc="http://schemas.openxmlformats.org/markup-compatibility/2006">
          <mc:Choice Requires="x14">
            <control shapeId="32772" r:id="rId4" name="Scroll Bar 4">
              <controlPr defaultSize="0" autoPict="0">
                <anchor moveWithCells="1">
                  <from>
                    <xdr:col>1</xdr:col>
                    <xdr:colOff>711200</xdr:colOff>
                    <xdr:row>27</xdr:row>
                    <xdr:rowOff>63500</xdr:rowOff>
                  </from>
                  <to>
                    <xdr:col>2</xdr:col>
                    <xdr:colOff>647700</xdr:colOff>
                    <xdr:row>53</xdr:row>
                    <xdr:rowOff>88900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C8"/>
  <sheetViews>
    <sheetView workbookViewId="0">
      <selection activeCell="F54" sqref="F54"/>
    </sheetView>
  </sheetViews>
  <sheetFormatPr baseColWidth="10" defaultColWidth="9.1640625" defaultRowHeight="11"/>
  <cols>
    <col min="1" max="1" width="10" style="5" customWidth="1"/>
    <col min="2" max="2" width="18.5" style="5" customWidth="1"/>
    <col min="3" max="3" width="11" style="5" customWidth="1"/>
    <col min="4" max="16384" width="9.1640625" style="5"/>
  </cols>
  <sheetData>
    <row r="1" spans="1:3">
      <c r="A1" s="5" t="s">
        <v>8031</v>
      </c>
      <c r="B1" s="5" t="s">
        <v>8177</v>
      </c>
      <c r="C1" s="5" t="s">
        <v>8178</v>
      </c>
    </row>
    <row r="2" spans="1:3">
      <c r="A2" s="5">
        <v>1</v>
      </c>
      <c r="B2" s="5" t="s">
        <v>8179</v>
      </c>
    </row>
    <row r="3" spans="1:3">
      <c r="A3" s="5">
        <v>2</v>
      </c>
      <c r="B3" s="5" t="s">
        <v>8180</v>
      </c>
    </row>
    <row r="4" spans="1:3">
      <c r="A4" s="5">
        <v>3</v>
      </c>
      <c r="B4" s="5" t="s">
        <v>8181</v>
      </c>
    </row>
    <row r="5" spans="1:3">
      <c r="A5" s="5">
        <v>4</v>
      </c>
      <c r="B5" s="5" t="s">
        <v>8182</v>
      </c>
    </row>
    <row r="6" spans="1:3">
      <c r="A6" s="5">
        <v>5</v>
      </c>
      <c r="B6" s="5" t="s">
        <v>8183</v>
      </c>
    </row>
    <row r="7" spans="1:3">
      <c r="A7" s="5">
        <v>6</v>
      </c>
      <c r="B7" s="5" t="s">
        <v>8184</v>
      </c>
    </row>
    <row r="8" spans="1:3">
      <c r="A8" s="5">
        <v>7</v>
      </c>
      <c r="B8" s="5" t="s">
        <v>8185</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B21"/>
  <sheetViews>
    <sheetView workbookViewId="0">
      <selection activeCell="H38" sqref="H38"/>
    </sheetView>
  </sheetViews>
  <sheetFormatPr baseColWidth="10" defaultColWidth="16.1640625" defaultRowHeight="11"/>
  <cols>
    <col min="1" max="1" width="14.6640625" style="5" customWidth="1"/>
    <col min="2" max="2" width="16.83203125" style="5" customWidth="1"/>
    <col min="3" max="16384" width="16.1640625" style="5"/>
  </cols>
  <sheetData>
    <row r="1" spans="1:2">
      <c r="A1" s="5" t="s">
        <v>8042</v>
      </c>
      <c r="B1" s="5" t="s">
        <v>8043</v>
      </c>
    </row>
    <row r="2" spans="1:2">
      <c r="A2" s="5">
        <v>1</v>
      </c>
      <c r="B2" s="5" t="s">
        <v>16</v>
      </c>
    </row>
    <row r="3" spans="1:2">
      <c r="A3" s="5">
        <v>2</v>
      </c>
      <c r="B3" s="5" t="s">
        <v>13</v>
      </c>
    </row>
    <row r="4" spans="1:2">
      <c r="A4" s="5">
        <v>3</v>
      </c>
      <c r="B4" s="5" t="s">
        <v>14</v>
      </c>
    </row>
    <row r="5" spans="1:2">
      <c r="A5" s="5">
        <v>4</v>
      </c>
      <c r="B5" s="5" t="s">
        <v>8</v>
      </c>
    </row>
    <row r="6" spans="1:2">
      <c r="A6" s="5">
        <v>5</v>
      </c>
      <c r="B6" s="5" t="s">
        <v>9</v>
      </c>
    </row>
    <row r="7" spans="1:2">
      <c r="A7" s="5">
        <v>6</v>
      </c>
      <c r="B7" s="5" t="s">
        <v>18</v>
      </c>
    </row>
    <row r="8" spans="1:2">
      <c r="A8" s="5">
        <v>7</v>
      </c>
      <c r="B8" s="5" t="s">
        <v>5</v>
      </c>
    </row>
    <row r="9" spans="1:2">
      <c r="A9" s="5">
        <v>8</v>
      </c>
      <c r="B9" s="5" t="s">
        <v>17</v>
      </c>
    </row>
    <row r="10" spans="1:2">
      <c r="A10" s="5">
        <v>9</v>
      </c>
      <c r="B10" s="5" t="s">
        <v>20</v>
      </c>
    </row>
    <row r="11" spans="1:2">
      <c r="A11" s="5">
        <v>10</v>
      </c>
      <c r="B11" s="5" t="s">
        <v>15</v>
      </c>
    </row>
    <row r="12" spans="1:2">
      <c r="A12" s="5">
        <v>11</v>
      </c>
      <c r="B12" s="5" t="s">
        <v>6</v>
      </c>
    </row>
    <row r="13" spans="1:2">
      <c r="A13" s="5">
        <v>12</v>
      </c>
      <c r="B13" s="5" t="s">
        <v>12</v>
      </c>
    </row>
    <row r="14" spans="1:2">
      <c r="A14" s="5">
        <v>13</v>
      </c>
      <c r="B14" s="5" t="s">
        <v>22</v>
      </c>
    </row>
    <row r="15" spans="1:2">
      <c r="A15" s="5">
        <v>14</v>
      </c>
      <c r="B15" s="5" t="s">
        <v>19</v>
      </c>
    </row>
    <row r="16" spans="1:2">
      <c r="A16" s="5">
        <v>15</v>
      </c>
      <c r="B16" s="5" t="s">
        <v>11</v>
      </c>
    </row>
    <row r="17" spans="1:2">
      <c r="A17" s="5">
        <v>16</v>
      </c>
      <c r="B17" s="5" t="s">
        <v>24</v>
      </c>
    </row>
    <row r="18" spans="1:2">
      <c r="A18" s="5">
        <v>17</v>
      </c>
      <c r="B18" s="5" t="s">
        <v>21</v>
      </c>
    </row>
    <row r="19" spans="1:2">
      <c r="A19" s="5">
        <v>18</v>
      </c>
      <c r="B19" s="5" t="s">
        <v>7</v>
      </c>
    </row>
    <row r="20" spans="1:2">
      <c r="A20" s="5">
        <v>19</v>
      </c>
      <c r="B20" s="5" t="s">
        <v>23</v>
      </c>
    </row>
    <row r="21" spans="1:2">
      <c r="A21" s="5">
        <v>20</v>
      </c>
      <c r="B21" s="5" t="s">
        <v>10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E59"/>
  <sheetViews>
    <sheetView workbookViewId="0">
      <selection activeCell="E1" sqref="E1:E1048576"/>
    </sheetView>
  </sheetViews>
  <sheetFormatPr baseColWidth="10" defaultColWidth="9.1640625" defaultRowHeight="11"/>
  <cols>
    <col min="1" max="1" width="10.6640625" style="3" customWidth="1"/>
    <col min="2" max="2" width="20.83203125" style="3" bestFit="1" customWidth="1"/>
    <col min="3" max="3" width="16" style="3" customWidth="1"/>
    <col min="4" max="4" width="13.6640625" style="3" customWidth="1"/>
    <col min="5" max="5" width="32.83203125" style="3" bestFit="1" customWidth="1"/>
    <col min="6" max="16384" width="9.1640625" style="3"/>
  </cols>
  <sheetData>
    <row r="1" spans="1:5">
      <c r="A1" s="3" t="s">
        <v>8031</v>
      </c>
      <c r="B1" s="3" t="s">
        <v>8045</v>
      </c>
      <c r="C1" s="3" t="s">
        <v>8029</v>
      </c>
      <c r="D1" s="3" t="s">
        <v>8030</v>
      </c>
      <c r="E1" s="3" t="s">
        <v>8046</v>
      </c>
    </row>
    <row r="2" spans="1:5">
      <c r="A2" s="3">
        <v>1</v>
      </c>
      <c r="B2" s="3" t="s">
        <v>8047</v>
      </c>
      <c r="C2" s="3" t="s">
        <v>8048</v>
      </c>
      <c r="D2" s="3" t="s">
        <v>8049</v>
      </c>
      <c r="E2" s="3" t="s">
        <v>8050</v>
      </c>
    </row>
    <row r="3" spans="1:5">
      <c r="A3" s="3">
        <v>2</v>
      </c>
      <c r="B3" s="3" t="s">
        <v>8047</v>
      </c>
      <c r="C3" s="3" t="s">
        <v>8051</v>
      </c>
      <c r="D3" s="3" t="s">
        <v>8049</v>
      </c>
      <c r="E3" s="3" t="s">
        <v>8052</v>
      </c>
    </row>
    <row r="4" spans="1:5">
      <c r="A4" s="3">
        <v>3</v>
      </c>
      <c r="B4" s="3" t="s">
        <v>8047</v>
      </c>
      <c r="C4" s="3" t="s">
        <v>8053</v>
      </c>
      <c r="D4" s="3" t="s">
        <v>8049</v>
      </c>
      <c r="E4" s="3" t="s">
        <v>8054</v>
      </c>
    </row>
    <row r="5" spans="1:5">
      <c r="A5" s="3">
        <v>4</v>
      </c>
      <c r="B5" s="3" t="s">
        <v>8047</v>
      </c>
      <c r="C5" s="3" t="s">
        <v>8055</v>
      </c>
      <c r="D5" s="3" t="s">
        <v>8049</v>
      </c>
      <c r="E5" s="3" t="s">
        <v>8056</v>
      </c>
    </row>
    <row r="6" spans="1:5">
      <c r="A6" s="3">
        <v>5</v>
      </c>
      <c r="B6" s="3" t="s">
        <v>8047</v>
      </c>
      <c r="C6" s="3" t="s">
        <v>8057</v>
      </c>
      <c r="D6" s="3" t="s">
        <v>8049</v>
      </c>
      <c r="E6" s="3" t="s">
        <v>8058</v>
      </c>
    </row>
    <row r="7" spans="1:5">
      <c r="A7" s="3">
        <v>6</v>
      </c>
      <c r="B7" s="3" t="s">
        <v>8047</v>
      </c>
      <c r="C7" s="3" t="s">
        <v>8059</v>
      </c>
      <c r="D7" s="3" t="s">
        <v>8049</v>
      </c>
      <c r="E7" s="3" t="s">
        <v>8060</v>
      </c>
    </row>
    <row r="8" spans="1:5">
      <c r="A8" s="3">
        <v>7</v>
      </c>
      <c r="B8" s="3" t="s">
        <v>8047</v>
      </c>
      <c r="C8" s="3" t="s">
        <v>8061</v>
      </c>
      <c r="D8" s="3" t="s">
        <v>8049</v>
      </c>
      <c r="E8" s="3" t="s">
        <v>8062</v>
      </c>
    </row>
    <row r="9" spans="1:5">
      <c r="A9" s="3">
        <v>8</v>
      </c>
      <c r="B9" s="3" t="s">
        <v>8047</v>
      </c>
      <c r="C9" s="3" t="s">
        <v>8063</v>
      </c>
      <c r="D9" s="3" t="s">
        <v>8049</v>
      </c>
      <c r="E9" s="3" t="s">
        <v>8064</v>
      </c>
    </row>
    <row r="10" spans="1:5">
      <c r="A10" s="3">
        <v>9</v>
      </c>
      <c r="B10" s="3" t="s">
        <v>8047</v>
      </c>
      <c r="C10" s="3" t="s">
        <v>8065</v>
      </c>
      <c r="D10" s="3" t="s">
        <v>8049</v>
      </c>
      <c r="E10" s="3" t="s">
        <v>8066</v>
      </c>
    </row>
    <row r="11" spans="1:5">
      <c r="A11" s="3">
        <v>10</v>
      </c>
      <c r="B11" s="3" t="s">
        <v>8047</v>
      </c>
      <c r="C11" s="3" t="s">
        <v>8067</v>
      </c>
      <c r="D11" s="3" t="s">
        <v>8049</v>
      </c>
      <c r="E11" s="3" t="s">
        <v>8068</v>
      </c>
    </row>
    <row r="12" spans="1:5">
      <c r="A12" s="3">
        <v>11</v>
      </c>
      <c r="B12" s="4" t="s">
        <v>8047</v>
      </c>
      <c r="C12" s="3" t="s">
        <v>8069</v>
      </c>
      <c r="D12" s="3" t="s">
        <v>8049</v>
      </c>
      <c r="E12" s="3" t="s">
        <v>8070</v>
      </c>
    </row>
    <row r="13" spans="1:5">
      <c r="A13" s="3">
        <v>12</v>
      </c>
      <c r="B13" s="3" t="s">
        <v>8047</v>
      </c>
      <c r="C13" s="3" t="s">
        <v>8071</v>
      </c>
      <c r="D13" s="3" t="s">
        <v>8049</v>
      </c>
      <c r="E13" s="3" t="s">
        <v>8072</v>
      </c>
    </row>
    <row r="14" spans="1:5">
      <c r="A14" s="3">
        <v>13</v>
      </c>
      <c r="B14" s="3" t="s">
        <v>8047</v>
      </c>
      <c r="C14" s="3" t="s">
        <v>8073</v>
      </c>
      <c r="D14" s="3" t="s">
        <v>8049</v>
      </c>
      <c r="E14" s="3" t="s">
        <v>8074</v>
      </c>
    </row>
    <row r="15" spans="1:5">
      <c r="A15" s="3">
        <v>14</v>
      </c>
      <c r="B15" s="3" t="s">
        <v>8047</v>
      </c>
      <c r="C15" s="3" t="s">
        <v>8075</v>
      </c>
      <c r="D15" s="3" t="s">
        <v>8049</v>
      </c>
      <c r="E15" s="3" t="s">
        <v>8076</v>
      </c>
    </row>
    <row r="16" spans="1:5">
      <c r="A16" s="3">
        <v>15</v>
      </c>
      <c r="B16" s="3" t="s">
        <v>8047</v>
      </c>
      <c r="C16" s="3" t="s">
        <v>8077</v>
      </c>
      <c r="D16" s="3" t="s">
        <v>8049</v>
      </c>
      <c r="E16" s="3" t="s">
        <v>8078</v>
      </c>
    </row>
    <row r="17" spans="1:5">
      <c r="A17" s="3">
        <v>16</v>
      </c>
      <c r="B17" s="3" t="s">
        <v>8047</v>
      </c>
      <c r="C17" s="3" t="s">
        <v>8079</v>
      </c>
      <c r="D17" s="3" t="s">
        <v>8049</v>
      </c>
      <c r="E17" s="3" t="s">
        <v>8080</v>
      </c>
    </row>
    <row r="18" spans="1:5">
      <c r="A18" s="3">
        <v>17</v>
      </c>
      <c r="B18" s="3" t="s">
        <v>8047</v>
      </c>
      <c r="C18" s="3" t="s">
        <v>8081</v>
      </c>
      <c r="D18" s="3" t="s">
        <v>8049</v>
      </c>
      <c r="E18" s="3" t="s">
        <v>8082</v>
      </c>
    </row>
    <row r="19" spans="1:5">
      <c r="A19" s="3">
        <v>18</v>
      </c>
      <c r="B19" s="3" t="s">
        <v>8047</v>
      </c>
      <c r="C19" s="3" t="s">
        <v>8083</v>
      </c>
      <c r="D19" s="3" t="s">
        <v>8049</v>
      </c>
      <c r="E19" s="3" t="s">
        <v>8084</v>
      </c>
    </row>
    <row r="20" spans="1:5">
      <c r="A20" s="3">
        <v>19</v>
      </c>
      <c r="B20" s="3" t="s">
        <v>8047</v>
      </c>
      <c r="C20" s="3" t="s">
        <v>8085</v>
      </c>
      <c r="D20" s="3" t="s">
        <v>8049</v>
      </c>
      <c r="E20" s="3" t="s">
        <v>8086</v>
      </c>
    </row>
    <row r="21" spans="1:5">
      <c r="A21" s="3">
        <v>20</v>
      </c>
      <c r="B21" s="3" t="s">
        <v>8047</v>
      </c>
      <c r="C21" s="3" t="s">
        <v>8087</v>
      </c>
      <c r="D21" s="3" t="s">
        <v>8049</v>
      </c>
      <c r="E21" s="3" t="s">
        <v>8088</v>
      </c>
    </row>
    <row r="22" spans="1:5">
      <c r="A22" s="3">
        <v>21</v>
      </c>
      <c r="B22" s="3" t="s">
        <v>8047</v>
      </c>
      <c r="C22" s="3" t="s">
        <v>8089</v>
      </c>
      <c r="D22" s="3" t="s">
        <v>8049</v>
      </c>
      <c r="E22" s="3" t="s">
        <v>8090</v>
      </c>
    </row>
    <row r="23" spans="1:5">
      <c r="A23" s="3">
        <v>22</v>
      </c>
      <c r="B23" s="3" t="s">
        <v>8047</v>
      </c>
      <c r="C23" s="3" t="s">
        <v>8091</v>
      </c>
      <c r="D23" s="3" t="s">
        <v>8049</v>
      </c>
      <c r="E23" s="3" t="s">
        <v>8092</v>
      </c>
    </row>
    <row r="24" spans="1:5">
      <c r="A24" s="3">
        <v>23</v>
      </c>
      <c r="B24" s="3" t="s">
        <v>8047</v>
      </c>
      <c r="C24" s="3" t="s">
        <v>8093</v>
      </c>
      <c r="D24" s="3" t="s">
        <v>8049</v>
      </c>
      <c r="E24" s="3" t="s">
        <v>8094</v>
      </c>
    </row>
    <row r="25" spans="1:5">
      <c r="A25" s="3">
        <v>24</v>
      </c>
      <c r="B25" s="3" t="s">
        <v>8047</v>
      </c>
      <c r="C25" s="3" t="s">
        <v>8095</v>
      </c>
      <c r="D25" s="3" t="s">
        <v>8049</v>
      </c>
      <c r="E25" s="3" t="s">
        <v>8096</v>
      </c>
    </row>
    <row r="26" spans="1:5">
      <c r="A26" s="3">
        <v>25</v>
      </c>
      <c r="B26" s="3" t="s">
        <v>8047</v>
      </c>
      <c r="C26" s="3" t="s">
        <v>8097</v>
      </c>
      <c r="D26" s="3" t="s">
        <v>8049</v>
      </c>
      <c r="E26" s="3" t="s">
        <v>8098</v>
      </c>
    </row>
    <row r="27" spans="1:5">
      <c r="A27" s="3">
        <v>26</v>
      </c>
      <c r="B27" s="3" t="s">
        <v>8099</v>
      </c>
      <c r="C27" s="3" t="s">
        <v>8100</v>
      </c>
      <c r="D27" s="3" t="s">
        <v>8049</v>
      </c>
      <c r="E27" s="3" t="s">
        <v>8101</v>
      </c>
    </row>
    <row r="28" spans="1:5">
      <c r="A28" s="3">
        <v>27</v>
      </c>
      <c r="B28" s="3" t="s">
        <v>8099</v>
      </c>
      <c r="C28" s="3" t="s">
        <v>8102</v>
      </c>
      <c r="D28" s="3" t="s">
        <v>8049</v>
      </c>
      <c r="E28" s="3" t="s">
        <v>8103</v>
      </c>
    </row>
    <row r="29" spans="1:5">
      <c r="A29" s="3">
        <v>28</v>
      </c>
      <c r="B29" s="3" t="s">
        <v>8099</v>
      </c>
      <c r="C29" s="3" t="s">
        <v>8104</v>
      </c>
      <c r="D29" s="3" t="s">
        <v>8049</v>
      </c>
      <c r="E29" s="3" t="s">
        <v>8105</v>
      </c>
    </row>
    <row r="30" spans="1:5">
      <c r="A30" s="3">
        <v>29</v>
      </c>
      <c r="B30" s="3" t="s">
        <v>8099</v>
      </c>
      <c r="C30" s="3" t="s">
        <v>8106</v>
      </c>
      <c r="D30" s="3" t="s">
        <v>8049</v>
      </c>
      <c r="E30" s="3" t="s">
        <v>8107</v>
      </c>
    </row>
    <row r="31" spans="1:5">
      <c r="A31" s="3">
        <v>30</v>
      </c>
      <c r="B31" s="3" t="s">
        <v>8099</v>
      </c>
      <c r="C31" s="3" t="s">
        <v>8108</v>
      </c>
      <c r="D31" s="3" t="s">
        <v>8049</v>
      </c>
      <c r="E31" s="3" t="s">
        <v>8109</v>
      </c>
    </row>
    <row r="32" spans="1:5">
      <c r="A32" s="3">
        <v>31</v>
      </c>
      <c r="B32" s="3" t="s">
        <v>8099</v>
      </c>
      <c r="C32" s="3" t="s">
        <v>8110</v>
      </c>
      <c r="D32" s="3" t="s">
        <v>8049</v>
      </c>
      <c r="E32" s="3" t="s">
        <v>8111</v>
      </c>
    </row>
    <row r="33" spans="1:5">
      <c r="A33" s="3">
        <v>32</v>
      </c>
      <c r="B33" s="3" t="s">
        <v>8099</v>
      </c>
      <c r="C33" s="3" t="s">
        <v>8112</v>
      </c>
      <c r="D33" s="3" t="s">
        <v>8049</v>
      </c>
      <c r="E33" s="3" t="s">
        <v>8113</v>
      </c>
    </row>
    <row r="34" spans="1:5">
      <c r="A34" s="3">
        <v>33</v>
      </c>
      <c r="B34" s="3" t="s">
        <v>8099</v>
      </c>
      <c r="C34" s="3" t="s">
        <v>8114</v>
      </c>
      <c r="D34" s="3" t="s">
        <v>8049</v>
      </c>
      <c r="E34" s="3" t="s">
        <v>8115</v>
      </c>
    </row>
    <row r="35" spans="1:5">
      <c r="A35" s="3">
        <v>34</v>
      </c>
      <c r="B35" s="3" t="s">
        <v>8099</v>
      </c>
      <c r="C35" s="3" t="s">
        <v>8116</v>
      </c>
      <c r="D35" s="3" t="s">
        <v>8049</v>
      </c>
      <c r="E35" s="3" t="s">
        <v>8117</v>
      </c>
    </row>
    <row r="36" spans="1:5">
      <c r="A36" s="3">
        <v>35</v>
      </c>
      <c r="B36" s="3" t="s">
        <v>8099</v>
      </c>
      <c r="C36" s="3" t="s">
        <v>8118</v>
      </c>
      <c r="D36" s="3" t="s">
        <v>8049</v>
      </c>
      <c r="E36" s="3" t="s">
        <v>8119</v>
      </c>
    </row>
    <row r="37" spans="1:5">
      <c r="A37" s="3">
        <v>36</v>
      </c>
      <c r="B37" s="3" t="s">
        <v>8099</v>
      </c>
      <c r="C37" s="3" t="s">
        <v>8120</v>
      </c>
      <c r="D37" s="3" t="s">
        <v>8049</v>
      </c>
      <c r="E37" s="3" t="s">
        <v>8121</v>
      </c>
    </row>
    <row r="38" spans="1:5">
      <c r="A38" s="3">
        <v>37</v>
      </c>
      <c r="B38" s="3" t="s">
        <v>8099</v>
      </c>
      <c r="C38" s="3" t="s">
        <v>8122</v>
      </c>
      <c r="D38" s="3" t="s">
        <v>8049</v>
      </c>
      <c r="E38" s="3" t="s">
        <v>8123</v>
      </c>
    </row>
    <row r="39" spans="1:5">
      <c r="A39" s="3">
        <v>38</v>
      </c>
      <c r="B39" s="3" t="s">
        <v>8099</v>
      </c>
      <c r="C39" s="3" t="s">
        <v>8124</v>
      </c>
      <c r="D39" s="3" t="s">
        <v>8049</v>
      </c>
      <c r="E39" s="3" t="s">
        <v>8125</v>
      </c>
    </row>
    <row r="40" spans="1:5">
      <c r="A40" s="3">
        <v>39</v>
      </c>
      <c r="B40" s="3" t="s">
        <v>8099</v>
      </c>
      <c r="C40" s="3" t="s">
        <v>8126</v>
      </c>
      <c r="D40" s="3" t="s">
        <v>8049</v>
      </c>
      <c r="E40" s="3" t="s">
        <v>8127</v>
      </c>
    </row>
    <row r="41" spans="1:5">
      <c r="A41" s="3">
        <v>40</v>
      </c>
      <c r="B41" s="3" t="s">
        <v>8099</v>
      </c>
      <c r="C41" s="3" t="s">
        <v>8128</v>
      </c>
      <c r="D41" s="3" t="s">
        <v>8049</v>
      </c>
      <c r="E41" s="3" t="s">
        <v>8129</v>
      </c>
    </row>
    <row r="42" spans="1:5">
      <c r="A42" s="3">
        <v>41</v>
      </c>
      <c r="B42" s="3" t="s">
        <v>8099</v>
      </c>
      <c r="C42" s="3" t="s">
        <v>8130</v>
      </c>
      <c r="D42" s="3" t="s">
        <v>8049</v>
      </c>
      <c r="E42" s="3" t="s">
        <v>8131</v>
      </c>
    </row>
    <row r="43" spans="1:5">
      <c r="A43" s="3">
        <v>42</v>
      </c>
      <c r="B43" s="3" t="s">
        <v>8099</v>
      </c>
      <c r="C43" s="3" t="s">
        <v>8132</v>
      </c>
      <c r="D43" s="3" t="s">
        <v>8049</v>
      </c>
      <c r="E43" s="3" t="s">
        <v>8133</v>
      </c>
    </row>
    <row r="44" spans="1:5">
      <c r="A44" s="3">
        <v>43</v>
      </c>
      <c r="B44" s="3" t="s">
        <v>8099</v>
      </c>
      <c r="C44" s="3" t="s">
        <v>8134</v>
      </c>
      <c r="D44" s="3" t="s">
        <v>8049</v>
      </c>
      <c r="E44" s="3" t="s">
        <v>8135</v>
      </c>
    </row>
    <row r="45" spans="1:5">
      <c r="A45" s="3">
        <v>44</v>
      </c>
      <c r="B45" s="3" t="s">
        <v>8099</v>
      </c>
      <c r="C45" s="3" t="s">
        <v>8136</v>
      </c>
      <c r="D45" s="3" t="s">
        <v>8049</v>
      </c>
      <c r="E45" s="3" t="s">
        <v>8137</v>
      </c>
    </row>
    <row r="46" spans="1:5">
      <c r="A46" s="3">
        <v>45</v>
      </c>
      <c r="B46" s="3" t="s">
        <v>8099</v>
      </c>
      <c r="C46" s="3" t="s">
        <v>8138</v>
      </c>
      <c r="D46" s="3" t="s">
        <v>8049</v>
      </c>
      <c r="E46" s="3" t="s">
        <v>8139</v>
      </c>
    </row>
    <row r="47" spans="1:5">
      <c r="A47" s="3">
        <v>46</v>
      </c>
      <c r="B47" s="3" t="s">
        <v>8140</v>
      </c>
      <c r="C47" s="3" t="s">
        <v>8141</v>
      </c>
      <c r="D47" s="3" t="s">
        <v>8049</v>
      </c>
      <c r="E47" s="3" t="s">
        <v>8142</v>
      </c>
    </row>
    <row r="48" spans="1:5">
      <c r="A48" s="3">
        <v>47</v>
      </c>
      <c r="B48" s="3" t="s">
        <v>8143</v>
      </c>
      <c r="C48" s="3" t="s">
        <v>8144</v>
      </c>
      <c r="D48" s="3" t="s">
        <v>8049</v>
      </c>
      <c r="E48" s="3" t="s">
        <v>8145</v>
      </c>
    </row>
    <row r="49" spans="1:5">
      <c r="A49" s="3">
        <v>48</v>
      </c>
      <c r="B49" s="3" t="s">
        <v>8143</v>
      </c>
      <c r="C49" s="3" t="s">
        <v>8146</v>
      </c>
      <c r="D49" s="3" t="s">
        <v>8049</v>
      </c>
      <c r="E49" s="3" t="s">
        <v>8147</v>
      </c>
    </row>
    <row r="50" spans="1:5">
      <c r="A50" s="3">
        <v>49</v>
      </c>
      <c r="B50" s="3" t="s">
        <v>8143</v>
      </c>
      <c r="C50" s="3" t="s">
        <v>8148</v>
      </c>
      <c r="D50" s="3" t="s">
        <v>8049</v>
      </c>
      <c r="E50" s="3" t="s">
        <v>8149</v>
      </c>
    </row>
    <row r="51" spans="1:5">
      <c r="A51" s="3">
        <v>50</v>
      </c>
      <c r="B51" s="3" t="s">
        <v>8143</v>
      </c>
      <c r="C51" s="3" t="s">
        <v>8150</v>
      </c>
      <c r="D51" s="3" t="s">
        <v>8049</v>
      </c>
      <c r="E51" s="3" t="s">
        <v>8151</v>
      </c>
    </row>
    <row r="52" spans="1:5">
      <c r="A52" s="3">
        <v>51</v>
      </c>
      <c r="B52" s="3" t="s">
        <v>8143</v>
      </c>
      <c r="C52" s="3" t="s">
        <v>8152</v>
      </c>
      <c r="D52" s="3" t="s">
        <v>8049</v>
      </c>
      <c r="E52" s="3" t="s">
        <v>8153</v>
      </c>
    </row>
    <row r="53" spans="1:5">
      <c r="A53" s="3">
        <v>52</v>
      </c>
      <c r="B53" s="3" t="s">
        <v>8143</v>
      </c>
      <c r="C53" s="3" t="s">
        <v>8154</v>
      </c>
      <c r="D53" s="3" t="s">
        <v>8049</v>
      </c>
      <c r="E53" s="3" t="s">
        <v>8155</v>
      </c>
    </row>
    <row r="54" spans="1:5">
      <c r="A54" s="3">
        <v>53</v>
      </c>
      <c r="B54" s="3" t="s">
        <v>8143</v>
      </c>
      <c r="C54" s="3" t="s">
        <v>8156</v>
      </c>
      <c r="D54" s="3" t="s">
        <v>8049</v>
      </c>
      <c r="E54" s="3" t="s">
        <v>8157</v>
      </c>
    </row>
    <row r="55" spans="1:5">
      <c r="A55" s="3">
        <v>54</v>
      </c>
      <c r="B55" s="3" t="s">
        <v>8143</v>
      </c>
      <c r="C55" s="3" t="s">
        <v>8158</v>
      </c>
      <c r="D55" s="3" t="s">
        <v>8049</v>
      </c>
      <c r="E55" s="3" t="s">
        <v>8159</v>
      </c>
    </row>
    <row r="56" spans="1:5">
      <c r="A56" s="3">
        <v>55</v>
      </c>
      <c r="B56" s="3" t="s">
        <v>8143</v>
      </c>
      <c r="C56" s="3" t="s">
        <v>8160</v>
      </c>
      <c r="D56" s="3" t="s">
        <v>8049</v>
      </c>
      <c r="E56" s="3" t="s">
        <v>8161</v>
      </c>
    </row>
    <row r="57" spans="1:5">
      <c r="A57" s="3">
        <v>56</v>
      </c>
      <c r="B57" s="3" t="s">
        <v>8143</v>
      </c>
      <c r="C57" s="3" t="s">
        <v>8162</v>
      </c>
      <c r="D57" s="3" t="s">
        <v>8049</v>
      </c>
      <c r="E57" s="3" t="s">
        <v>8163</v>
      </c>
    </row>
    <row r="58" spans="1:5">
      <c r="A58" s="3">
        <v>57</v>
      </c>
      <c r="B58" s="3" t="s">
        <v>8143</v>
      </c>
      <c r="C58" s="3" t="s">
        <v>8164</v>
      </c>
      <c r="D58" s="3" t="s">
        <v>8049</v>
      </c>
      <c r="E58" s="3" t="s">
        <v>8165</v>
      </c>
    </row>
    <row r="59" spans="1:5">
      <c r="A59" s="3">
        <v>58</v>
      </c>
      <c r="B59" s="3" t="s">
        <v>8143</v>
      </c>
      <c r="C59" s="3" t="s">
        <v>8166</v>
      </c>
      <c r="D59" s="3" t="s">
        <v>8049</v>
      </c>
      <c r="E59" s="3" t="s">
        <v>8167</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B9"/>
  <sheetViews>
    <sheetView workbookViewId="0">
      <selection activeCell="B9" sqref="B9"/>
    </sheetView>
  </sheetViews>
  <sheetFormatPr baseColWidth="10" defaultColWidth="9.1640625" defaultRowHeight="11"/>
  <cols>
    <col min="1" max="1" width="10.5" style="5" customWidth="1"/>
    <col min="2" max="2" width="16.5" style="5" customWidth="1"/>
    <col min="3" max="16384" width="9.1640625" style="5"/>
  </cols>
  <sheetData>
    <row r="1" spans="1:2">
      <c r="A1" s="5" t="s">
        <v>8031</v>
      </c>
      <c r="B1" s="5" t="s">
        <v>8034</v>
      </c>
    </row>
    <row r="2" spans="1:2">
      <c r="A2" s="5">
        <v>1</v>
      </c>
      <c r="B2" s="5" t="s">
        <v>8169</v>
      </c>
    </row>
    <row r="3" spans="1:2">
      <c r="A3" s="5">
        <v>2</v>
      </c>
      <c r="B3" s="5" t="s">
        <v>8170</v>
      </c>
    </row>
    <row r="4" spans="1:2">
      <c r="A4" s="5">
        <v>3</v>
      </c>
      <c r="B4" s="5" t="s">
        <v>8171</v>
      </c>
    </row>
    <row r="5" spans="1:2">
      <c r="A5" s="5">
        <v>4</v>
      </c>
      <c r="B5" s="5" t="s">
        <v>8172</v>
      </c>
    </row>
    <row r="6" spans="1:2">
      <c r="A6" s="5">
        <v>5</v>
      </c>
      <c r="B6" s="5" t="s">
        <v>8173</v>
      </c>
    </row>
    <row r="7" spans="1:2">
      <c r="A7" s="5">
        <v>6</v>
      </c>
      <c r="B7" s="5" t="s">
        <v>8174</v>
      </c>
    </row>
    <row r="8" spans="1:2">
      <c r="A8" s="5">
        <v>7</v>
      </c>
      <c r="B8" s="5" t="s">
        <v>8175</v>
      </c>
    </row>
    <row r="9" spans="1:2">
      <c r="A9" s="5">
        <v>8</v>
      </c>
      <c r="B9" s="5" t="s">
        <v>8176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8</vt:i4>
      </vt:variant>
    </vt:vector>
  </HeadingPairs>
  <TitlesOfParts>
    <vt:vector size="8" baseType="lpstr">
      <vt:lpstr>Orginal file</vt:lpstr>
      <vt:lpstr>Cleaning data</vt:lpstr>
      <vt:lpstr>Analysis-Pivot</vt:lpstr>
      <vt:lpstr>DASHBOARD</vt:lpstr>
      <vt:lpstr>Sales Reps</vt:lpstr>
      <vt:lpstr>Customers</vt:lpstr>
      <vt:lpstr>Regions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Thanh Hường</cp:lastModifiedBy>
  <dcterms:created xsi:type="dcterms:W3CDTF">2016-07-16T07:54:42Z</dcterms:created>
  <dcterms:modified xsi:type="dcterms:W3CDTF">2023-10-10T13:48:27Z</dcterms:modified>
</cp:coreProperties>
</file>